
<file path=[Content_Types].xml><?xml version="1.0" encoding="utf-8"?>
<Types xmlns="http://schemas.openxmlformats.org/package/2006/content-types">
  <Default Extension="bin" ContentType="application/vnd.openxmlformats-officedocument.spreadsheetml.printerSettings"/>
  <Default Extension="emf" ContentType="image/x-emf"/>
  <Default Extension="rels" ContentType="application/vnd.openxmlformats-package.relationships+xml"/>
  <Default Extension="vml" ContentType="application/vnd.openxmlformats-officedocument.vmlDrawing"/>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externalLinks/externalLink1.xml" ContentType="application/vnd.openxmlformats-officedocument.spreadsheetml.externalLink+xml"/>
  <Override PartName="/xl/externalLinks/externalLink2.xml" ContentType="application/vnd.openxmlformats-officedocument.spreadsheetml.externalLink+xml"/>
  <Override PartName="/xl/externalLinks/externalLink3.xml" ContentType="application/vnd.openxmlformats-officedocument.spreadsheetml.externalLink+xml"/>
  <Override PartName="/xl/externalLinks/externalLink4.xml" ContentType="application/vnd.openxmlformats-officedocument.spreadsheetml.externalLink+xml"/>
  <Override PartName="/xl/externalLinks/externalLink5.xml" ContentType="application/vnd.openxmlformats-officedocument.spreadsheetml.externalLink+xml"/>
  <Override PartName="/xl/externalLinks/externalLink6.xml" ContentType="application/vnd.openxmlformats-officedocument.spreadsheetml.externalLink+xml"/>
  <Override PartName="/xl/externalLinks/externalLink7.xml" ContentType="application/vnd.openxmlformats-officedocument.spreadsheetml.externalLink+xml"/>
  <Override PartName="/xl/externalLinks/externalLink8.xml" ContentType="application/vnd.openxmlformats-officedocument.spreadsheetml.externalLink+xml"/>
  <Override PartName="/xl/externalLinks/externalLink9.xml" ContentType="application/vnd.openxmlformats-officedocument.spreadsheetml.externalLink+xml"/>
  <Override PartName="/xl/externalLinks/externalLink10.xml" ContentType="application/vnd.openxmlformats-officedocument.spreadsheetml.externalLink+xml"/>
  <Override PartName="/xl/externalLinks/externalLink11.xml" ContentType="application/vnd.openxmlformats-officedocument.spreadsheetml.externalLink+xml"/>
  <Override PartName="/xl/externalLinks/externalLink12.xml" ContentType="application/vnd.openxmlformats-officedocument.spreadsheetml.externalLink+xml"/>
  <Override PartName="/xl/externalLinks/externalLink13.xml" ContentType="application/vnd.openxmlformats-officedocument.spreadsheetml.externalLink+xml"/>
  <Override PartName="/xl/externalLinks/externalLink14.xml" ContentType="application/vnd.openxmlformats-officedocument.spreadsheetml.externalLink+xml"/>
  <Override PartName="/xl/externalLinks/externalLink15.xml" ContentType="application/vnd.openxmlformats-officedocument.spreadsheetml.externalLink+xml"/>
  <Override PartName="/xl/externalLinks/externalLink16.xml" ContentType="application/vnd.openxmlformats-officedocument.spreadsheetml.externalLink+xml"/>
  <Override PartName="/xl/externalLinks/externalLink17.xml" ContentType="application/vnd.openxmlformats-officedocument.spreadsheetml.externalLink+xml"/>
  <Override PartName="/xl/externalLinks/externalLink18.xml" ContentType="application/vnd.openxmlformats-officedocument.spreadsheetml.externalLink+xml"/>
  <Override PartName="/xl/externalLinks/externalLink19.xml" ContentType="application/vnd.openxmlformats-officedocument.spreadsheetml.externalLink+xml"/>
  <Override PartName="/xl/externalLinks/externalLink20.xml" ContentType="application/vnd.openxmlformats-officedocument.spreadsheetml.externalLink+xml"/>
  <Override PartName="/xl/externalLinks/externalLink21.xml" ContentType="application/vnd.openxmlformats-officedocument.spreadsheetml.externalLink+xml"/>
  <Override PartName="/xl/externalLinks/externalLink22.xml" ContentType="application/vnd.openxmlformats-officedocument.spreadsheetml.externalLink+xml"/>
  <Override PartName="/xl/externalLinks/externalLink23.xml" ContentType="application/vnd.openxmlformats-officedocument.spreadsheetml.externalLink+xml"/>
  <Override PartName="/xl/externalLinks/externalLink24.xml" ContentType="application/vnd.openxmlformats-officedocument.spreadsheetml.externalLink+xml"/>
  <Override PartName="/xl/externalLinks/externalLink25.xml" ContentType="application/vnd.openxmlformats-officedocument.spreadsheetml.externalLink+xml"/>
  <Override PartName="/xl/externalLinks/externalLink26.xml" ContentType="application/vnd.openxmlformats-officedocument.spreadsheetml.externalLink+xml"/>
  <Override PartName="/xl/externalLinks/externalLink27.xml" ContentType="application/vnd.openxmlformats-officedocument.spreadsheetml.externalLink+xml"/>
  <Override PartName="/xl/externalLinks/externalLink28.xml" ContentType="application/vnd.openxmlformats-officedocument.spreadsheetml.externalLink+xml"/>
  <Override PartName="/xl/externalLinks/externalLink29.xml" ContentType="application/vnd.openxmlformats-officedocument.spreadsheetml.externalLink+xml"/>
  <Override PartName="/xl/externalLinks/externalLink30.xml" ContentType="application/vnd.openxmlformats-officedocument.spreadsheetml.externalLink+xml"/>
  <Override PartName="/xl/externalLinks/externalLink31.xml" ContentType="application/vnd.openxmlformats-officedocument.spreadsheetml.externalLink+xml"/>
  <Override PartName="/xl/externalLinks/externalLink32.xml" ContentType="application/vnd.openxmlformats-officedocument.spreadsheetml.externalLink+xml"/>
  <Override PartName="/xl/externalLinks/externalLink33.xml" ContentType="application/vnd.openxmlformats-officedocument.spreadsheetml.externalLink+xml"/>
  <Override PartName="/xl/externalLinks/externalLink34.xml" ContentType="application/vnd.openxmlformats-officedocument.spreadsheetml.externalLink+xml"/>
  <Override PartName="/xl/externalLinks/externalLink35.xml" ContentType="application/vnd.openxmlformats-officedocument.spreadsheetml.externalLink+xml"/>
  <Override PartName="/xl/externalLinks/externalLink36.xml" ContentType="application/vnd.openxmlformats-officedocument.spreadsheetml.externalLink+xml"/>
  <Override PartName="/xl/externalLinks/externalLink37.xml" ContentType="application/vnd.openxmlformats-officedocument.spreadsheetml.externalLink+xml"/>
  <Override PartName="/xl/externalLinks/externalLink38.xml" ContentType="application/vnd.openxmlformats-officedocument.spreadsheetml.externalLink+xml"/>
  <Override PartName="/xl/externalLinks/externalLink39.xml" ContentType="application/vnd.openxmlformats-officedocument.spreadsheetml.externalLink+xml"/>
  <Override PartName="/xl/externalLinks/externalLink40.xml" ContentType="application/vnd.openxmlformats-officedocument.spreadsheetml.externalLink+xml"/>
  <Override PartName="/xl/externalLinks/externalLink41.xml" ContentType="application/vnd.openxmlformats-officedocument.spreadsheetml.externalLink+xml"/>
  <Override PartName="/xl/externalLinks/externalLink42.xml" ContentType="application/vnd.openxmlformats-officedocument.spreadsheetml.externalLink+xml"/>
  <Override PartName="/xl/externalLinks/externalLink43.xml" ContentType="application/vnd.openxmlformats-officedocument.spreadsheetml.externalLink+xml"/>
  <Override PartName="/xl/externalLinks/externalLink44.xml" ContentType="application/vnd.openxmlformats-officedocument.spreadsheetml.externalLink+xml"/>
  <Override PartName="/xl/externalLinks/externalLink45.xml" ContentType="application/vnd.openxmlformats-officedocument.spreadsheetml.externalLink+xml"/>
  <Override PartName="/xl/externalLinks/externalLink46.xml" ContentType="application/vnd.openxmlformats-officedocument.spreadsheetml.externalLink+xml"/>
  <Override PartName="/xl/externalLinks/externalLink47.xml" ContentType="application/vnd.openxmlformats-officedocument.spreadsheetml.externalLink+xml"/>
  <Override PartName="/xl/externalLinks/externalLink48.xml" ContentType="application/vnd.openxmlformats-officedocument.spreadsheetml.externalLink+xml"/>
  <Override PartName="/xl/externalLinks/externalLink49.xml" ContentType="application/vnd.openxmlformats-officedocument.spreadsheetml.externalLink+xml"/>
  <Override PartName="/xl/externalLinks/externalLink50.xml" ContentType="application/vnd.openxmlformats-officedocument.spreadsheetml.externalLink+xml"/>
  <Override PartName="/xl/externalLinks/externalLink51.xml" ContentType="application/vnd.openxmlformats-officedocument.spreadsheetml.externalLink+xml"/>
  <Override PartName="/xl/externalLinks/externalLink52.xml" ContentType="application/vnd.openxmlformats-officedocument.spreadsheetml.externalLink+xml"/>
  <Override PartName="/xl/externalLinks/externalLink53.xml" ContentType="application/vnd.openxmlformats-officedocument.spreadsheetml.externalLink+xml"/>
  <Override PartName="/xl/externalLinks/externalLink54.xml" ContentType="application/vnd.openxmlformats-officedocument.spreadsheetml.externalLink+xml"/>
  <Override PartName="/xl/externalLinks/externalLink55.xml" ContentType="application/vnd.openxmlformats-officedocument.spreadsheetml.externalLink+xml"/>
  <Override PartName="/xl/externalLinks/externalLink56.xml" ContentType="application/vnd.openxmlformats-officedocument.spreadsheetml.externalLink+xml"/>
  <Override PartName="/xl/externalLinks/externalLink57.xml" ContentType="application/vnd.openxmlformats-officedocument.spreadsheetml.externalLink+xml"/>
  <Override PartName="/xl/externalLinks/externalLink58.xml" ContentType="application/vnd.openxmlformats-officedocument.spreadsheetml.externalLink+xml"/>
  <Override PartName="/xl/externalLinks/externalLink59.xml" ContentType="application/vnd.openxmlformats-officedocument.spreadsheetml.externalLink+xml"/>
  <Override PartName="/xl/externalLinks/externalLink60.xml" ContentType="application/vnd.openxmlformats-officedocument.spreadsheetml.externalLink+xml"/>
  <Override PartName="/xl/externalLinks/externalLink61.xml" ContentType="application/vnd.openxmlformats-officedocument.spreadsheetml.externalLink+xml"/>
  <Override PartName="/xl/externalLinks/externalLink62.xml" ContentType="application/vnd.openxmlformats-officedocument.spreadsheetml.externalLink+xml"/>
  <Override PartName="/xl/externalLinks/externalLink63.xml" ContentType="application/vnd.openxmlformats-officedocument.spreadsheetml.externalLink+xml"/>
  <Override PartName="/xl/externalLinks/externalLink64.xml" ContentType="application/vnd.openxmlformats-officedocument.spreadsheetml.externalLink+xml"/>
  <Override PartName="/xl/externalLinks/externalLink65.xml" ContentType="application/vnd.openxmlformats-officedocument.spreadsheetml.externalLink+xml"/>
  <Override PartName="/xl/externalLinks/externalLink66.xml" ContentType="application/vnd.openxmlformats-officedocument.spreadsheetml.externalLink+xml"/>
  <Override PartName="/xl/externalLinks/externalLink67.xml" ContentType="application/vnd.openxmlformats-officedocument.spreadsheetml.externalLink+xml"/>
  <Override PartName="/xl/externalLinks/externalLink68.xml" ContentType="application/vnd.openxmlformats-officedocument.spreadsheetml.externalLink+xml"/>
  <Override PartName="/xl/externalLinks/externalLink69.xml" ContentType="application/vnd.openxmlformats-officedocument.spreadsheetml.externalLink+xml"/>
  <Override PartName="/xl/externalLinks/externalLink70.xml" ContentType="application/vnd.openxmlformats-officedocument.spreadsheetml.externalLink+xml"/>
  <Override PartName="/xl/externalLinks/externalLink71.xml" ContentType="application/vnd.openxmlformats-officedocument.spreadsheetml.externalLink+xml"/>
  <Override PartName="/xl/externalLinks/externalLink72.xml" ContentType="application/vnd.openxmlformats-officedocument.spreadsheetml.externalLink+xml"/>
  <Override PartName="/xl/externalLinks/externalLink73.xml" ContentType="application/vnd.openxmlformats-officedocument.spreadsheetml.externalLink+xml"/>
  <Override PartName="/xl/externalLinks/externalLink74.xml" ContentType="application/vnd.openxmlformats-officedocument.spreadsheetml.externalLink+xml"/>
  <Override PartName="/xl/externalLinks/externalLink75.xml" ContentType="application/vnd.openxmlformats-officedocument.spreadsheetml.externalLink+xml"/>
  <Override PartName="/xl/externalLinks/externalLink76.xml" ContentType="application/vnd.openxmlformats-officedocument.spreadsheetml.externalLink+xml"/>
  <Override PartName="/xl/externalLinks/externalLink77.xml" ContentType="application/vnd.openxmlformats-officedocument.spreadsheetml.externalLink+xml"/>
  <Override PartName="/xl/externalLinks/externalLink78.xml" ContentType="application/vnd.openxmlformats-officedocument.spreadsheetml.externalLink+xml"/>
  <Override PartName="/xl/externalLinks/externalLink79.xml" ContentType="application/vnd.openxmlformats-officedocument.spreadsheetml.externalLink+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drawings/drawing2.xml" ContentType="application/vnd.openxmlformats-officedocument.drawing+xml"/>
  <Override PartName="/xl/drawings/drawing3.xml" ContentType="application/vnd.openxmlformats-officedocument.drawing+xml"/>
  <Override PartName="/xl/drawings/drawing4.xml" ContentType="application/vnd.openxmlformats-officedocument.drawing+xml"/>
  <Override PartName="/xl/comments1.xml" ContentType="application/vnd.openxmlformats-officedocument.spreadsheetml.comments+xml"/>
  <Override PartName="/xl/comments2.xml" ContentType="application/vnd.openxmlformats-officedocument.spreadsheetml.comments+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9127"/>
  <workbookPr codeName="현재_통합_문서" defaultThemeVersion="166925"/>
  <mc:AlternateContent xmlns:mc="http://schemas.openxmlformats.org/markup-compatibility/2006">
    <mc:Choice Requires="x15">
      <x15ac:absPath xmlns:x15ac="http://schemas.microsoft.com/office/spreadsheetml/2010/11/ac" url="\\생산기술\스캔\조성원\구매영업팀\"/>
    </mc:Choice>
  </mc:AlternateContent>
  <xr:revisionPtr revIDLastSave="0" documentId="13_ncr:1_{6EC99FC5-A2D4-4E4F-A109-5108BB5E49E2}" xr6:coauthVersionLast="47" xr6:coauthVersionMax="47" xr10:uidLastSave="{00000000-0000-0000-0000-000000000000}"/>
  <bookViews>
    <workbookView xWindow="-120" yWindow="-120" windowWidth="29040" windowHeight="15720" xr2:uid="{00000000-000D-0000-FFFF-FFFF00000000}"/>
  </bookViews>
  <sheets>
    <sheet name="일일업무보고 일일매치 작업용" sheetId="34" r:id="rId1"/>
    <sheet name="Sheet1" sheetId="37" r:id="rId2"/>
    <sheet name="정리" sheetId="35" r:id="rId3"/>
    <sheet name="태창금속" sheetId="27" r:id="rId4"/>
    <sheet name="협력사" sheetId="30" r:id="rId5"/>
    <sheet name="보고용" sheetId="3" state="hidden" r:id="rId6"/>
    <sheet name="매입부자재(구매)" sheetId="4" r:id="rId7"/>
    <sheet name="납품수량(영업)" sheetId="33" r:id="rId8"/>
    <sheet name="일일업무보고 일일매치" sheetId="28" state="hidden" r:id="rId9"/>
    <sheet name="물류" sheetId="36" r:id="rId10"/>
    <sheet name="일일매출 보고용" sheetId="15" state="hidden" r:id="rId11"/>
    <sheet name="협력사 매입매출" sheetId="21" state="hidden" r:id="rId12"/>
    <sheet name="결재" sheetId="20" r:id="rId13"/>
    <sheet name="재고현황보고" sheetId="38" r:id="rId14"/>
    <sheet name="종합 일일매출 보고용" sheetId="16" state="hidden" r:id="rId15"/>
    <sheet name="호원오토" sheetId="17" state="hidden" r:id="rId16"/>
    <sheet name="대우공업 다인" sheetId="18" state="hidden" r:id="rId17"/>
    <sheet name="인알파" sheetId="19" state="hidden" r:id="rId18"/>
  </sheets>
  <externalReferences>
    <externalReference r:id="rId19"/>
    <externalReference r:id="rId20"/>
    <externalReference r:id="rId21"/>
    <externalReference r:id="rId22"/>
    <externalReference r:id="rId23"/>
    <externalReference r:id="rId24"/>
    <externalReference r:id="rId25"/>
    <externalReference r:id="rId26"/>
    <externalReference r:id="rId27"/>
    <externalReference r:id="rId28"/>
    <externalReference r:id="rId29"/>
    <externalReference r:id="rId30"/>
    <externalReference r:id="rId31"/>
    <externalReference r:id="rId32"/>
    <externalReference r:id="rId33"/>
    <externalReference r:id="rId34"/>
    <externalReference r:id="rId35"/>
    <externalReference r:id="rId36"/>
    <externalReference r:id="rId37"/>
    <externalReference r:id="rId38"/>
    <externalReference r:id="rId39"/>
    <externalReference r:id="rId40"/>
    <externalReference r:id="rId41"/>
    <externalReference r:id="rId42"/>
    <externalReference r:id="rId43"/>
    <externalReference r:id="rId44"/>
    <externalReference r:id="rId45"/>
    <externalReference r:id="rId46"/>
    <externalReference r:id="rId47"/>
    <externalReference r:id="rId48"/>
    <externalReference r:id="rId49"/>
    <externalReference r:id="rId50"/>
    <externalReference r:id="rId51"/>
    <externalReference r:id="rId52"/>
    <externalReference r:id="rId53"/>
    <externalReference r:id="rId54"/>
    <externalReference r:id="rId55"/>
    <externalReference r:id="rId56"/>
    <externalReference r:id="rId57"/>
    <externalReference r:id="rId58"/>
    <externalReference r:id="rId59"/>
    <externalReference r:id="rId60"/>
    <externalReference r:id="rId61"/>
    <externalReference r:id="rId62"/>
    <externalReference r:id="rId63"/>
    <externalReference r:id="rId64"/>
    <externalReference r:id="rId65"/>
    <externalReference r:id="rId66"/>
    <externalReference r:id="rId67"/>
    <externalReference r:id="rId68"/>
    <externalReference r:id="rId69"/>
    <externalReference r:id="rId70"/>
    <externalReference r:id="rId71"/>
    <externalReference r:id="rId72"/>
    <externalReference r:id="rId73"/>
    <externalReference r:id="rId74"/>
    <externalReference r:id="rId75"/>
    <externalReference r:id="rId76"/>
    <externalReference r:id="rId77"/>
    <externalReference r:id="rId78"/>
    <externalReference r:id="rId79"/>
    <externalReference r:id="rId80"/>
    <externalReference r:id="rId81"/>
    <externalReference r:id="rId82"/>
    <externalReference r:id="rId83"/>
    <externalReference r:id="rId84"/>
    <externalReference r:id="rId85"/>
    <externalReference r:id="rId86"/>
    <externalReference r:id="rId87"/>
    <externalReference r:id="rId88"/>
    <externalReference r:id="rId89"/>
    <externalReference r:id="rId90"/>
    <externalReference r:id="rId91"/>
    <externalReference r:id="rId92"/>
    <externalReference r:id="rId93"/>
    <externalReference r:id="rId94"/>
    <externalReference r:id="rId95"/>
    <externalReference r:id="rId96"/>
    <externalReference r:id="rId97"/>
  </externalReferences>
  <definedNames>
    <definedName name="_" localSheetId="7">#REF!</definedName>
    <definedName name="_" localSheetId="6">#REF!</definedName>
    <definedName name="_">#REF!</definedName>
    <definedName name="_?" localSheetId="13">#REF!</definedName>
    <definedName name="_?">#N/A</definedName>
    <definedName name="_????t" localSheetId="7">#REF!</definedName>
    <definedName name="_????t">#REF!</definedName>
    <definedName name="_?____?">#N/A</definedName>
    <definedName name="_?__POINT">#REF!</definedName>
    <definedName name="_?_컛?___i">#REF!</definedName>
    <definedName name="_?­p_TOTAL">#REF!</definedName>
    <definedName name="_?쨲?f">#REF!</definedName>
    <definedName name="__?">#REF!</definedName>
    <definedName name="__?_컛?___i">#REF!</definedName>
    <definedName name="__?쨲?f">#REF!</definedName>
    <definedName name="___?">#REF!</definedName>
    <definedName name="___?_컛?___i">#REF!</definedName>
    <definedName name="___?쨲?f">#REF!</definedName>
    <definedName name="____?">#REF!</definedName>
    <definedName name="____?____?">#N/A</definedName>
    <definedName name="____?_컛?___i">#REF!</definedName>
    <definedName name="_____?">#REF!</definedName>
    <definedName name="_____?_컛?___i">#REF!</definedName>
    <definedName name="______?">#REF!</definedName>
    <definedName name="______?_컛?___i">#REF!</definedName>
    <definedName name="_______?">#REF!</definedName>
    <definedName name="________?">#REF!</definedName>
    <definedName name="____________LPS2" localSheetId="7" hidden="1">{#N/A,#N/A,FALSE,"단축1";#N/A,#N/A,FALSE,"단축2";#N/A,#N/A,FALSE,"단축3";#N/A,#N/A,FALSE,"장축";#N/A,#N/A,FALSE,"4WD"}</definedName>
    <definedName name="____________LPS2" localSheetId="16" hidden="1">{#N/A,#N/A,FALSE,"단축1";#N/A,#N/A,FALSE,"단축2";#N/A,#N/A,FALSE,"단축3";#N/A,#N/A,FALSE,"장축";#N/A,#N/A,FALSE,"4WD"}</definedName>
    <definedName name="____________LPS2" localSheetId="17" hidden="1">{#N/A,#N/A,FALSE,"단축1";#N/A,#N/A,FALSE,"단축2";#N/A,#N/A,FALSE,"단축3";#N/A,#N/A,FALSE,"장축";#N/A,#N/A,FALSE,"4WD"}</definedName>
    <definedName name="____________LPS2" localSheetId="13" hidden="1">{#N/A,#N/A,FALSE,"단축1";#N/A,#N/A,FALSE,"단축2";#N/A,#N/A,FALSE,"단축3";#N/A,#N/A,FALSE,"장축";#N/A,#N/A,FALSE,"4WD"}</definedName>
    <definedName name="____________LPS2" localSheetId="14" hidden="1">{#N/A,#N/A,FALSE,"단축1";#N/A,#N/A,FALSE,"단축2";#N/A,#N/A,FALSE,"단축3";#N/A,#N/A,FALSE,"장축";#N/A,#N/A,FALSE,"4WD"}</definedName>
    <definedName name="____________LPS2" localSheetId="15" hidden="1">{#N/A,#N/A,FALSE,"단축1";#N/A,#N/A,FALSE,"단축2";#N/A,#N/A,FALSE,"단축3";#N/A,#N/A,FALSE,"장축";#N/A,#N/A,FALSE,"4WD"}</definedName>
    <definedName name="____________LPS2" hidden="1">{#N/A,#N/A,FALSE,"단축1";#N/A,#N/A,FALSE,"단축2";#N/A,#N/A,FALSE,"단축3";#N/A,#N/A,FALSE,"장축";#N/A,#N/A,FALSE,"4WD"}</definedName>
    <definedName name="___________LPS2" localSheetId="7" hidden="1">{#N/A,#N/A,FALSE,"단축1";#N/A,#N/A,FALSE,"단축2";#N/A,#N/A,FALSE,"단축3";#N/A,#N/A,FALSE,"장축";#N/A,#N/A,FALSE,"4WD"}</definedName>
    <definedName name="___________LPS2" localSheetId="16" hidden="1">{#N/A,#N/A,FALSE,"단축1";#N/A,#N/A,FALSE,"단축2";#N/A,#N/A,FALSE,"단축3";#N/A,#N/A,FALSE,"장축";#N/A,#N/A,FALSE,"4WD"}</definedName>
    <definedName name="___________LPS2" localSheetId="17" hidden="1">{#N/A,#N/A,FALSE,"단축1";#N/A,#N/A,FALSE,"단축2";#N/A,#N/A,FALSE,"단축3";#N/A,#N/A,FALSE,"장축";#N/A,#N/A,FALSE,"4WD"}</definedName>
    <definedName name="___________LPS2" localSheetId="13" hidden="1">{#N/A,#N/A,FALSE,"단축1";#N/A,#N/A,FALSE,"단축2";#N/A,#N/A,FALSE,"단축3";#N/A,#N/A,FALSE,"장축";#N/A,#N/A,FALSE,"4WD"}</definedName>
    <definedName name="___________LPS2" localSheetId="14" hidden="1">{#N/A,#N/A,FALSE,"단축1";#N/A,#N/A,FALSE,"단축2";#N/A,#N/A,FALSE,"단축3";#N/A,#N/A,FALSE,"장축";#N/A,#N/A,FALSE,"4WD"}</definedName>
    <definedName name="___________LPS2" localSheetId="15" hidden="1">{#N/A,#N/A,FALSE,"단축1";#N/A,#N/A,FALSE,"단축2";#N/A,#N/A,FALSE,"단축3";#N/A,#N/A,FALSE,"장축";#N/A,#N/A,FALSE,"4WD"}</definedName>
    <definedName name="___________LPS2" hidden="1">{#N/A,#N/A,FALSE,"단축1";#N/A,#N/A,FALSE,"단축2";#N/A,#N/A,FALSE,"단축3";#N/A,#N/A,FALSE,"장축";#N/A,#N/A,FALSE,"4WD"}</definedName>
    <definedName name="__________LPS2" localSheetId="7" hidden="1">{#N/A,#N/A,FALSE,"단축1";#N/A,#N/A,FALSE,"단축2";#N/A,#N/A,FALSE,"단축3";#N/A,#N/A,FALSE,"장축";#N/A,#N/A,FALSE,"4WD"}</definedName>
    <definedName name="__________LPS2" localSheetId="16" hidden="1">{#N/A,#N/A,FALSE,"단축1";#N/A,#N/A,FALSE,"단축2";#N/A,#N/A,FALSE,"단축3";#N/A,#N/A,FALSE,"장축";#N/A,#N/A,FALSE,"4WD"}</definedName>
    <definedName name="__________LPS2" localSheetId="17" hidden="1">{#N/A,#N/A,FALSE,"단축1";#N/A,#N/A,FALSE,"단축2";#N/A,#N/A,FALSE,"단축3";#N/A,#N/A,FALSE,"장축";#N/A,#N/A,FALSE,"4WD"}</definedName>
    <definedName name="__________LPS2" localSheetId="13" hidden="1">{#N/A,#N/A,FALSE,"단축1";#N/A,#N/A,FALSE,"단축2";#N/A,#N/A,FALSE,"단축3";#N/A,#N/A,FALSE,"장축";#N/A,#N/A,FALSE,"4WD"}</definedName>
    <definedName name="__________LPS2" localSheetId="14" hidden="1">{#N/A,#N/A,FALSE,"단축1";#N/A,#N/A,FALSE,"단축2";#N/A,#N/A,FALSE,"단축3";#N/A,#N/A,FALSE,"장축";#N/A,#N/A,FALSE,"4WD"}</definedName>
    <definedName name="__________LPS2" localSheetId="15" hidden="1">{#N/A,#N/A,FALSE,"단축1";#N/A,#N/A,FALSE,"단축2";#N/A,#N/A,FALSE,"단축3";#N/A,#N/A,FALSE,"장축";#N/A,#N/A,FALSE,"4WD"}</definedName>
    <definedName name="__________LPS2" hidden="1">{#N/A,#N/A,FALSE,"단축1";#N/A,#N/A,FALSE,"단축2";#N/A,#N/A,FALSE,"단축3";#N/A,#N/A,FALSE,"장축";#N/A,#N/A,FALSE,"4WD"}</definedName>
    <definedName name="_________LPS2" localSheetId="7" hidden="1">{#N/A,#N/A,FALSE,"단축1";#N/A,#N/A,FALSE,"단축2";#N/A,#N/A,FALSE,"단축3";#N/A,#N/A,FALSE,"장축";#N/A,#N/A,FALSE,"4WD"}</definedName>
    <definedName name="_________LPS2" localSheetId="16" hidden="1">{#N/A,#N/A,FALSE,"단축1";#N/A,#N/A,FALSE,"단축2";#N/A,#N/A,FALSE,"단축3";#N/A,#N/A,FALSE,"장축";#N/A,#N/A,FALSE,"4WD"}</definedName>
    <definedName name="_________LPS2" localSheetId="17" hidden="1">{#N/A,#N/A,FALSE,"단축1";#N/A,#N/A,FALSE,"단축2";#N/A,#N/A,FALSE,"단축3";#N/A,#N/A,FALSE,"장축";#N/A,#N/A,FALSE,"4WD"}</definedName>
    <definedName name="_________LPS2" localSheetId="13" hidden="1">{#N/A,#N/A,FALSE,"단축1";#N/A,#N/A,FALSE,"단축2";#N/A,#N/A,FALSE,"단축3";#N/A,#N/A,FALSE,"장축";#N/A,#N/A,FALSE,"4WD"}</definedName>
    <definedName name="_________LPS2" localSheetId="14" hidden="1">{#N/A,#N/A,FALSE,"단축1";#N/A,#N/A,FALSE,"단축2";#N/A,#N/A,FALSE,"단축3";#N/A,#N/A,FALSE,"장축";#N/A,#N/A,FALSE,"4WD"}</definedName>
    <definedName name="_________LPS2" localSheetId="15" hidden="1">{#N/A,#N/A,FALSE,"단축1";#N/A,#N/A,FALSE,"단축2";#N/A,#N/A,FALSE,"단축3";#N/A,#N/A,FALSE,"장축";#N/A,#N/A,FALSE,"4WD"}</definedName>
    <definedName name="_________LPS2" hidden="1">{#N/A,#N/A,FALSE,"단축1";#N/A,#N/A,FALSE,"단축2";#N/A,#N/A,FALSE,"단축3";#N/A,#N/A,FALSE,"장축";#N/A,#N/A,FALSE,"4WD"}</definedName>
    <definedName name="________K7" localSheetId="7" hidden="1">{#N/A,#N/A,TRUE,"Y생산";#N/A,#N/A,TRUE,"Y판매";#N/A,#N/A,TRUE,"Y총물량";#N/A,#N/A,TRUE,"Y능력";#N/A,#N/A,TRUE,"YKD"}</definedName>
    <definedName name="________K7" localSheetId="16" hidden="1">{#N/A,#N/A,TRUE,"Y생산";#N/A,#N/A,TRUE,"Y판매";#N/A,#N/A,TRUE,"Y총물량";#N/A,#N/A,TRUE,"Y능력";#N/A,#N/A,TRUE,"YKD"}</definedName>
    <definedName name="________K7" localSheetId="17" hidden="1">{#N/A,#N/A,TRUE,"Y생산";#N/A,#N/A,TRUE,"Y판매";#N/A,#N/A,TRUE,"Y총물량";#N/A,#N/A,TRUE,"Y능력";#N/A,#N/A,TRUE,"YKD"}</definedName>
    <definedName name="________K7" localSheetId="13" hidden="1">{#N/A,#N/A,TRUE,"Y생산";#N/A,#N/A,TRUE,"Y판매";#N/A,#N/A,TRUE,"Y총물량";#N/A,#N/A,TRUE,"Y능력";#N/A,#N/A,TRUE,"YKD"}</definedName>
    <definedName name="________K7" localSheetId="14" hidden="1">{#N/A,#N/A,TRUE,"Y생산";#N/A,#N/A,TRUE,"Y판매";#N/A,#N/A,TRUE,"Y총물량";#N/A,#N/A,TRUE,"Y능력";#N/A,#N/A,TRUE,"YKD"}</definedName>
    <definedName name="________K7" localSheetId="15" hidden="1">{#N/A,#N/A,TRUE,"Y생산";#N/A,#N/A,TRUE,"Y판매";#N/A,#N/A,TRUE,"Y총물량";#N/A,#N/A,TRUE,"Y능력";#N/A,#N/A,TRUE,"YKD"}</definedName>
    <definedName name="________K7" hidden="1">{#N/A,#N/A,TRUE,"Y생산";#N/A,#N/A,TRUE,"Y판매";#N/A,#N/A,TRUE,"Y총물량";#N/A,#N/A,TRUE,"Y능력";#N/A,#N/A,TRUE,"YKD"}</definedName>
    <definedName name="________k8" localSheetId="7" hidden="1">{#N/A,#N/A,FALSE,"단축1";#N/A,#N/A,FALSE,"단축2";#N/A,#N/A,FALSE,"단축3";#N/A,#N/A,FALSE,"장축";#N/A,#N/A,FALSE,"4WD"}</definedName>
    <definedName name="________k8" localSheetId="16" hidden="1">{#N/A,#N/A,FALSE,"단축1";#N/A,#N/A,FALSE,"단축2";#N/A,#N/A,FALSE,"단축3";#N/A,#N/A,FALSE,"장축";#N/A,#N/A,FALSE,"4WD"}</definedName>
    <definedName name="________k8" localSheetId="17" hidden="1">{#N/A,#N/A,FALSE,"단축1";#N/A,#N/A,FALSE,"단축2";#N/A,#N/A,FALSE,"단축3";#N/A,#N/A,FALSE,"장축";#N/A,#N/A,FALSE,"4WD"}</definedName>
    <definedName name="________k8" localSheetId="13" hidden="1">{#N/A,#N/A,FALSE,"단축1";#N/A,#N/A,FALSE,"단축2";#N/A,#N/A,FALSE,"단축3";#N/A,#N/A,FALSE,"장축";#N/A,#N/A,FALSE,"4WD"}</definedName>
    <definedName name="________k8" localSheetId="14" hidden="1">{#N/A,#N/A,FALSE,"단축1";#N/A,#N/A,FALSE,"단축2";#N/A,#N/A,FALSE,"단축3";#N/A,#N/A,FALSE,"장축";#N/A,#N/A,FALSE,"4WD"}</definedName>
    <definedName name="________k8" localSheetId="15" hidden="1">{#N/A,#N/A,FALSE,"단축1";#N/A,#N/A,FALSE,"단축2";#N/A,#N/A,FALSE,"단축3";#N/A,#N/A,FALSE,"장축";#N/A,#N/A,FALSE,"4WD"}</definedName>
    <definedName name="________k8" hidden="1">{#N/A,#N/A,FALSE,"단축1";#N/A,#N/A,FALSE,"단축2";#N/A,#N/A,FALSE,"단축3";#N/A,#N/A,FALSE,"장축";#N/A,#N/A,FALSE,"4WD"}</definedName>
    <definedName name="________k9" localSheetId="7" hidden="1">{#N/A,#N/A,FALSE,"단축1";#N/A,#N/A,FALSE,"단축2";#N/A,#N/A,FALSE,"단축3";#N/A,#N/A,FALSE,"장축";#N/A,#N/A,FALSE,"4WD"}</definedName>
    <definedName name="________k9" localSheetId="16" hidden="1">{#N/A,#N/A,FALSE,"단축1";#N/A,#N/A,FALSE,"단축2";#N/A,#N/A,FALSE,"단축3";#N/A,#N/A,FALSE,"장축";#N/A,#N/A,FALSE,"4WD"}</definedName>
    <definedName name="________k9" localSheetId="17" hidden="1">{#N/A,#N/A,FALSE,"단축1";#N/A,#N/A,FALSE,"단축2";#N/A,#N/A,FALSE,"단축3";#N/A,#N/A,FALSE,"장축";#N/A,#N/A,FALSE,"4WD"}</definedName>
    <definedName name="________k9" localSheetId="13" hidden="1">{#N/A,#N/A,FALSE,"단축1";#N/A,#N/A,FALSE,"단축2";#N/A,#N/A,FALSE,"단축3";#N/A,#N/A,FALSE,"장축";#N/A,#N/A,FALSE,"4WD"}</definedName>
    <definedName name="________k9" localSheetId="14" hidden="1">{#N/A,#N/A,FALSE,"단축1";#N/A,#N/A,FALSE,"단축2";#N/A,#N/A,FALSE,"단축3";#N/A,#N/A,FALSE,"장축";#N/A,#N/A,FALSE,"4WD"}</definedName>
    <definedName name="________k9" localSheetId="15" hidden="1">{#N/A,#N/A,FALSE,"단축1";#N/A,#N/A,FALSE,"단축2";#N/A,#N/A,FALSE,"단축3";#N/A,#N/A,FALSE,"장축";#N/A,#N/A,FALSE,"4WD"}</definedName>
    <definedName name="________k9" hidden="1">{#N/A,#N/A,FALSE,"단축1";#N/A,#N/A,FALSE,"단축2";#N/A,#N/A,FALSE,"단축3";#N/A,#N/A,FALSE,"장축";#N/A,#N/A,FALSE,"4WD"}</definedName>
    <definedName name="________KI9" localSheetId="7" hidden="1">{#N/A,#N/A,TRUE,"Y생산";#N/A,#N/A,TRUE,"Y판매";#N/A,#N/A,TRUE,"Y총물량";#N/A,#N/A,TRUE,"Y능력";#N/A,#N/A,TRUE,"YKD"}</definedName>
    <definedName name="________KI9" localSheetId="16" hidden="1">{#N/A,#N/A,TRUE,"Y생산";#N/A,#N/A,TRUE,"Y판매";#N/A,#N/A,TRUE,"Y총물량";#N/A,#N/A,TRUE,"Y능력";#N/A,#N/A,TRUE,"YKD"}</definedName>
    <definedName name="________KI9" localSheetId="17" hidden="1">{#N/A,#N/A,TRUE,"Y생산";#N/A,#N/A,TRUE,"Y판매";#N/A,#N/A,TRUE,"Y총물량";#N/A,#N/A,TRUE,"Y능력";#N/A,#N/A,TRUE,"YKD"}</definedName>
    <definedName name="________KI9" localSheetId="13" hidden="1">{#N/A,#N/A,TRUE,"Y생산";#N/A,#N/A,TRUE,"Y판매";#N/A,#N/A,TRUE,"Y총물량";#N/A,#N/A,TRUE,"Y능력";#N/A,#N/A,TRUE,"YKD"}</definedName>
    <definedName name="________KI9" localSheetId="14" hidden="1">{#N/A,#N/A,TRUE,"Y생산";#N/A,#N/A,TRUE,"Y판매";#N/A,#N/A,TRUE,"Y총물량";#N/A,#N/A,TRUE,"Y능력";#N/A,#N/A,TRUE,"YKD"}</definedName>
    <definedName name="________KI9" localSheetId="15" hidden="1">{#N/A,#N/A,TRUE,"Y생산";#N/A,#N/A,TRUE,"Y판매";#N/A,#N/A,TRUE,"Y총물량";#N/A,#N/A,TRUE,"Y능력";#N/A,#N/A,TRUE,"YKD"}</definedName>
    <definedName name="________KI9" hidden="1">{#N/A,#N/A,TRUE,"Y생산";#N/A,#N/A,TRUE,"Y판매";#N/A,#N/A,TRUE,"Y총물량";#N/A,#N/A,TRUE,"Y능력";#N/A,#N/A,TRUE,"YKD"}</definedName>
    <definedName name="________LPS2" localSheetId="7" hidden="1">{#N/A,#N/A,FALSE,"단축1";#N/A,#N/A,FALSE,"단축2";#N/A,#N/A,FALSE,"단축3";#N/A,#N/A,FALSE,"장축";#N/A,#N/A,FALSE,"4WD"}</definedName>
    <definedName name="________LPS2" localSheetId="16" hidden="1">{#N/A,#N/A,FALSE,"단축1";#N/A,#N/A,FALSE,"단축2";#N/A,#N/A,FALSE,"단축3";#N/A,#N/A,FALSE,"장축";#N/A,#N/A,FALSE,"4WD"}</definedName>
    <definedName name="________LPS2" localSheetId="17" hidden="1">{#N/A,#N/A,FALSE,"단축1";#N/A,#N/A,FALSE,"단축2";#N/A,#N/A,FALSE,"단축3";#N/A,#N/A,FALSE,"장축";#N/A,#N/A,FALSE,"4WD"}</definedName>
    <definedName name="________LPS2" localSheetId="13" hidden="1">{#N/A,#N/A,FALSE,"단축1";#N/A,#N/A,FALSE,"단축2";#N/A,#N/A,FALSE,"단축3";#N/A,#N/A,FALSE,"장축";#N/A,#N/A,FALSE,"4WD"}</definedName>
    <definedName name="________LPS2" localSheetId="14" hidden="1">{#N/A,#N/A,FALSE,"단축1";#N/A,#N/A,FALSE,"단축2";#N/A,#N/A,FALSE,"단축3";#N/A,#N/A,FALSE,"장축";#N/A,#N/A,FALSE,"4WD"}</definedName>
    <definedName name="________LPS2" localSheetId="15" hidden="1">{#N/A,#N/A,FALSE,"단축1";#N/A,#N/A,FALSE,"단축2";#N/A,#N/A,FALSE,"단축3";#N/A,#N/A,FALSE,"장축";#N/A,#N/A,FALSE,"4WD"}</definedName>
    <definedName name="________LPS2" hidden="1">{#N/A,#N/A,FALSE,"단축1";#N/A,#N/A,FALSE,"단축2";#N/A,#N/A,FALSE,"단축3";#N/A,#N/A,FALSE,"장축";#N/A,#N/A,FALSE,"4WD"}</definedName>
    <definedName name="________W2" localSheetId="7" hidden="1">{#N/A,#N/A,FALSE,"품의서";#N/A,#N/A,FALSE,"전제";#N/A,#N/A,FALSE,"총손";#N/A,#N/A,FALSE,"손익"}</definedName>
    <definedName name="________W2" localSheetId="16" hidden="1">{#N/A,#N/A,FALSE,"품의서";#N/A,#N/A,FALSE,"전제";#N/A,#N/A,FALSE,"총손";#N/A,#N/A,FALSE,"손익"}</definedName>
    <definedName name="________W2" localSheetId="17" hidden="1">{#N/A,#N/A,FALSE,"품의서";#N/A,#N/A,FALSE,"전제";#N/A,#N/A,FALSE,"총손";#N/A,#N/A,FALSE,"손익"}</definedName>
    <definedName name="________W2" localSheetId="13" hidden="1">{#N/A,#N/A,FALSE,"품의서";#N/A,#N/A,FALSE,"전제";#N/A,#N/A,FALSE,"총손";#N/A,#N/A,FALSE,"손익"}</definedName>
    <definedName name="________W2" localSheetId="14" hidden="1">{#N/A,#N/A,FALSE,"품의서";#N/A,#N/A,FALSE,"전제";#N/A,#N/A,FALSE,"총손";#N/A,#N/A,FALSE,"손익"}</definedName>
    <definedName name="________W2" localSheetId="15" hidden="1">{#N/A,#N/A,FALSE,"품의서";#N/A,#N/A,FALSE,"전제";#N/A,#N/A,FALSE,"총손";#N/A,#N/A,FALSE,"손익"}</definedName>
    <definedName name="________W2" hidden="1">{#N/A,#N/A,FALSE,"품의서";#N/A,#N/A,FALSE,"전제";#N/A,#N/A,FALSE,"총손";#N/A,#N/A,FALSE,"손익"}</definedName>
    <definedName name="_______C1244ㅁ1430">#REF!</definedName>
    <definedName name="_______FG1" localSheetId="7" hidden="1">{#N/A,#N/A,FALSE,"단축1";#N/A,#N/A,FALSE,"단축2";#N/A,#N/A,FALSE,"단축3";#N/A,#N/A,FALSE,"장축";#N/A,#N/A,FALSE,"4WD"}</definedName>
    <definedName name="_______FG1" localSheetId="16" hidden="1">{#N/A,#N/A,FALSE,"단축1";#N/A,#N/A,FALSE,"단축2";#N/A,#N/A,FALSE,"단축3";#N/A,#N/A,FALSE,"장축";#N/A,#N/A,FALSE,"4WD"}</definedName>
    <definedName name="_______FG1" localSheetId="17" hidden="1">{#N/A,#N/A,FALSE,"단축1";#N/A,#N/A,FALSE,"단축2";#N/A,#N/A,FALSE,"단축3";#N/A,#N/A,FALSE,"장축";#N/A,#N/A,FALSE,"4WD"}</definedName>
    <definedName name="_______FG1" localSheetId="13" hidden="1">{#N/A,#N/A,FALSE,"단축1";#N/A,#N/A,FALSE,"단축2";#N/A,#N/A,FALSE,"단축3";#N/A,#N/A,FALSE,"장축";#N/A,#N/A,FALSE,"4WD"}</definedName>
    <definedName name="_______FG1" localSheetId="14" hidden="1">{#N/A,#N/A,FALSE,"단축1";#N/A,#N/A,FALSE,"단축2";#N/A,#N/A,FALSE,"단축3";#N/A,#N/A,FALSE,"장축";#N/A,#N/A,FALSE,"4WD"}</definedName>
    <definedName name="_______FG1" localSheetId="15" hidden="1">{#N/A,#N/A,FALSE,"단축1";#N/A,#N/A,FALSE,"단축2";#N/A,#N/A,FALSE,"단축3";#N/A,#N/A,FALSE,"장축";#N/A,#N/A,FALSE,"4WD"}</definedName>
    <definedName name="_______FG1" hidden="1">{#N/A,#N/A,FALSE,"단축1";#N/A,#N/A,FALSE,"단축2";#N/A,#N/A,FALSE,"단축3";#N/A,#N/A,FALSE,"장축";#N/A,#N/A,FALSE,"4WD"}</definedName>
    <definedName name="_______k7" localSheetId="7" hidden="1">{#N/A,#N/A,FALSE,"단축1";#N/A,#N/A,FALSE,"단축2";#N/A,#N/A,FALSE,"단축3";#N/A,#N/A,FALSE,"장축";#N/A,#N/A,FALSE,"4WD"}</definedName>
    <definedName name="_______k7" localSheetId="16" hidden="1">{#N/A,#N/A,FALSE,"단축1";#N/A,#N/A,FALSE,"단축2";#N/A,#N/A,FALSE,"단축3";#N/A,#N/A,FALSE,"장축";#N/A,#N/A,FALSE,"4WD"}</definedName>
    <definedName name="_______k7" localSheetId="17" hidden="1">{#N/A,#N/A,FALSE,"단축1";#N/A,#N/A,FALSE,"단축2";#N/A,#N/A,FALSE,"단축3";#N/A,#N/A,FALSE,"장축";#N/A,#N/A,FALSE,"4WD"}</definedName>
    <definedName name="_______k7" localSheetId="13" hidden="1">{#N/A,#N/A,FALSE,"단축1";#N/A,#N/A,FALSE,"단축2";#N/A,#N/A,FALSE,"단축3";#N/A,#N/A,FALSE,"장축";#N/A,#N/A,FALSE,"4WD"}</definedName>
    <definedName name="_______k7" localSheetId="14" hidden="1">{#N/A,#N/A,FALSE,"단축1";#N/A,#N/A,FALSE,"단축2";#N/A,#N/A,FALSE,"단축3";#N/A,#N/A,FALSE,"장축";#N/A,#N/A,FALSE,"4WD"}</definedName>
    <definedName name="_______k7" localSheetId="15" hidden="1">{#N/A,#N/A,FALSE,"단축1";#N/A,#N/A,FALSE,"단축2";#N/A,#N/A,FALSE,"단축3";#N/A,#N/A,FALSE,"장축";#N/A,#N/A,FALSE,"4WD"}</definedName>
    <definedName name="_______k7" hidden="1">{#N/A,#N/A,FALSE,"단축1";#N/A,#N/A,FALSE,"단축2";#N/A,#N/A,FALSE,"단축3";#N/A,#N/A,FALSE,"장축";#N/A,#N/A,FALSE,"4WD"}</definedName>
    <definedName name="_______k8" localSheetId="7" hidden="1">{#N/A,#N/A,FALSE,"단축1";#N/A,#N/A,FALSE,"단축2";#N/A,#N/A,FALSE,"단축3";#N/A,#N/A,FALSE,"장축";#N/A,#N/A,FALSE,"4WD"}</definedName>
    <definedName name="_______k8" localSheetId="16" hidden="1">{#N/A,#N/A,FALSE,"단축1";#N/A,#N/A,FALSE,"단축2";#N/A,#N/A,FALSE,"단축3";#N/A,#N/A,FALSE,"장축";#N/A,#N/A,FALSE,"4WD"}</definedName>
    <definedName name="_______k8" localSheetId="17" hidden="1">{#N/A,#N/A,FALSE,"단축1";#N/A,#N/A,FALSE,"단축2";#N/A,#N/A,FALSE,"단축3";#N/A,#N/A,FALSE,"장축";#N/A,#N/A,FALSE,"4WD"}</definedName>
    <definedName name="_______k8" localSheetId="13" hidden="1">{#N/A,#N/A,FALSE,"단축1";#N/A,#N/A,FALSE,"단축2";#N/A,#N/A,FALSE,"단축3";#N/A,#N/A,FALSE,"장축";#N/A,#N/A,FALSE,"4WD"}</definedName>
    <definedName name="_______k8" localSheetId="14" hidden="1">{#N/A,#N/A,FALSE,"단축1";#N/A,#N/A,FALSE,"단축2";#N/A,#N/A,FALSE,"단축3";#N/A,#N/A,FALSE,"장축";#N/A,#N/A,FALSE,"4WD"}</definedName>
    <definedName name="_______k8" localSheetId="15" hidden="1">{#N/A,#N/A,FALSE,"단축1";#N/A,#N/A,FALSE,"단축2";#N/A,#N/A,FALSE,"단축3";#N/A,#N/A,FALSE,"장축";#N/A,#N/A,FALSE,"4WD"}</definedName>
    <definedName name="_______k8" hidden="1">{#N/A,#N/A,FALSE,"단축1";#N/A,#N/A,FALSE,"단축2";#N/A,#N/A,FALSE,"단축3";#N/A,#N/A,FALSE,"장축";#N/A,#N/A,FALSE,"4WD"}</definedName>
    <definedName name="_______k9" localSheetId="7" hidden="1">{#N/A,#N/A,FALSE,"단축1";#N/A,#N/A,FALSE,"단축2";#N/A,#N/A,FALSE,"단축3";#N/A,#N/A,FALSE,"장축";#N/A,#N/A,FALSE,"4WD"}</definedName>
    <definedName name="_______k9" localSheetId="16" hidden="1">{#N/A,#N/A,FALSE,"단축1";#N/A,#N/A,FALSE,"단축2";#N/A,#N/A,FALSE,"단축3";#N/A,#N/A,FALSE,"장축";#N/A,#N/A,FALSE,"4WD"}</definedName>
    <definedName name="_______k9" localSheetId="17" hidden="1">{#N/A,#N/A,FALSE,"단축1";#N/A,#N/A,FALSE,"단축2";#N/A,#N/A,FALSE,"단축3";#N/A,#N/A,FALSE,"장축";#N/A,#N/A,FALSE,"4WD"}</definedName>
    <definedName name="_______k9" localSheetId="13" hidden="1">{#N/A,#N/A,FALSE,"단축1";#N/A,#N/A,FALSE,"단축2";#N/A,#N/A,FALSE,"단축3";#N/A,#N/A,FALSE,"장축";#N/A,#N/A,FALSE,"4WD"}</definedName>
    <definedName name="_______k9" localSheetId="14" hidden="1">{#N/A,#N/A,FALSE,"단축1";#N/A,#N/A,FALSE,"단축2";#N/A,#N/A,FALSE,"단축3";#N/A,#N/A,FALSE,"장축";#N/A,#N/A,FALSE,"4WD"}</definedName>
    <definedName name="_______k9" localSheetId="15" hidden="1">{#N/A,#N/A,FALSE,"단축1";#N/A,#N/A,FALSE,"단축2";#N/A,#N/A,FALSE,"단축3";#N/A,#N/A,FALSE,"장축";#N/A,#N/A,FALSE,"4WD"}</definedName>
    <definedName name="_______k9" hidden="1">{#N/A,#N/A,FALSE,"단축1";#N/A,#N/A,FALSE,"단축2";#N/A,#N/A,FALSE,"단축3";#N/A,#N/A,FALSE,"장축";#N/A,#N/A,FALSE,"4WD"}</definedName>
    <definedName name="_______KI9" localSheetId="7" hidden="1">{#N/A,#N/A,TRUE,"Y생산";#N/A,#N/A,TRUE,"Y판매";#N/A,#N/A,TRUE,"Y총물량";#N/A,#N/A,TRUE,"Y능력";#N/A,#N/A,TRUE,"YKD"}</definedName>
    <definedName name="_______KI9" localSheetId="16" hidden="1">{#N/A,#N/A,TRUE,"Y생산";#N/A,#N/A,TRUE,"Y판매";#N/A,#N/A,TRUE,"Y총물량";#N/A,#N/A,TRUE,"Y능력";#N/A,#N/A,TRUE,"YKD"}</definedName>
    <definedName name="_______KI9" localSheetId="17" hidden="1">{#N/A,#N/A,TRUE,"Y생산";#N/A,#N/A,TRUE,"Y판매";#N/A,#N/A,TRUE,"Y총물량";#N/A,#N/A,TRUE,"Y능력";#N/A,#N/A,TRUE,"YKD"}</definedName>
    <definedName name="_______KI9" localSheetId="13" hidden="1">{#N/A,#N/A,TRUE,"Y생산";#N/A,#N/A,TRUE,"Y판매";#N/A,#N/A,TRUE,"Y총물량";#N/A,#N/A,TRUE,"Y능력";#N/A,#N/A,TRUE,"YKD"}</definedName>
    <definedName name="_______KI9" localSheetId="14" hidden="1">{#N/A,#N/A,TRUE,"Y생산";#N/A,#N/A,TRUE,"Y판매";#N/A,#N/A,TRUE,"Y총물량";#N/A,#N/A,TRUE,"Y능력";#N/A,#N/A,TRUE,"YKD"}</definedName>
    <definedName name="_______KI9" localSheetId="15" hidden="1">{#N/A,#N/A,TRUE,"Y생산";#N/A,#N/A,TRUE,"Y판매";#N/A,#N/A,TRUE,"Y총물량";#N/A,#N/A,TRUE,"Y능력";#N/A,#N/A,TRUE,"YKD"}</definedName>
    <definedName name="_______KI9" hidden="1">{#N/A,#N/A,TRUE,"Y생산";#N/A,#N/A,TRUE,"Y판매";#N/A,#N/A,TRUE,"Y총물량";#N/A,#N/A,TRUE,"Y능력";#N/A,#N/A,TRUE,"YKD"}</definedName>
    <definedName name="_______LPS2" localSheetId="7" hidden="1">{#N/A,#N/A,FALSE,"단축1";#N/A,#N/A,FALSE,"단축2";#N/A,#N/A,FALSE,"단축3";#N/A,#N/A,FALSE,"장축";#N/A,#N/A,FALSE,"4WD"}</definedName>
    <definedName name="_______LPS2" localSheetId="16" hidden="1">{#N/A,#N/A,FALSE,"단축1";#N/A,#N/A,FALSE,"단축2";#N/A,#N/A,FALSE,"단축3";#N/A,#N/A,FALSE,"장축";#N/A,#N/A,FALSE,"4WD"}</definedName>
    <definedName name="_______LPS2" localSheetId="17" hidden="1">{#N/A,#N/A,FALSE,"단축1";#N/A,#N/A,FALSE,"단축2";#N/A,#N/A,FALSE,"단축3";#N/A,#N/A,FALSE,"장축";#N/A,#N/A,FALSE,"4WD"}</definedName>
    <definedName name="_______LPS2" localSheetId="13" hidden="1">{#N/A,#N/A,FALSE,"단축1";#N/A,#N/A,FALSE,"단축2";#N/A,#N/A,FALSE,"단축3";#N/A,#N/A,FALSE,"장축";#N/A,#N/A,FALSE,"4WD"}</definedName>
    <definedName name="_______LPS2" localSheetId="14" hidden="1">{#N/A,#N/A,FALSE,"단축1";#N/A,#N/A,FALSE,"단축2";#N/A,#N/A,FALSE,"단축3";#N/A,#N/A,FALSE,"장축";#N/A,#N/A,FALSE,"4WD"}</definedName>
    <definedName name="_______LPS2" localSheetId="15" hidden="1">{#N/A,#N/A,FALSE,"단축1";#N/A,#N/A,FALSE,"단축2";#N/A,#N/A,FALSE,"단축3";#N/A,#N/A,FALSE,"장축";#N/A,#N/A,FALSE,"4WD"}</definedName>
    <definedName name="_______LPS2" hidden="1">{#N/A,#N/A,FALSE,"단축1";#N/A,#N/A,FALSE,"단축2";#N/A,#N/A,FALSE,"단축3";#N/A,#N/A,FALSE,"장축";#N/A,#N/A,FALSE,"4WD"}</definedName>
    <definedName name="_______W2" localSheetId="7" hidden="1">{#N/A,#N/A,FALSE,"품의서";#N/A,#N/A,FALSE,"전제";#N/A,#N/A,FALSE,"총손";#N/A,#N/A,FALSE,"손익"}</definedName>
    <definedName name="_______W2" localSheetId="16" hidden="1">{#N/A,#N/A,FALSE,"품의서";#N/A,#N/A,FALSE,"전제";#N/A,#N/A,FALSE,"총손";#N/A,#N/A,FALSE,"손익"}</definedName>
    <definedName name="_______W2" localSheetId="17" hidden="1">{#N/A,#N/A,FALSE,"품의서";#N/A,#N/A,FALSE,"전제";#N/A,#N/A,FALSE,"총손";#N/A,#N/A,FALSE,"손익"}</definedName>
    <definedName name="_______W2" localSheetId="13" hidden="1">{#N/A,#N/A,FALSE,"품의서";#N/A,#N/A,FALSE,"전제";#N/A,#N/A,FALSE,"총손";#N/A,#N/A,FALSE,"손익"}</definedName>
    <definedName name="_______W2" localSheetId="14" hidden="1">{#N/A,#N/A,FALSE,"품의서";#N/A,#N/A,FALSE,"전제";#N/A,#N/A,FALSE,"총손";#N/A,#N/A,FALSE,"손익"}</definedName>
    <definedName name="_______W2" localSheetId="15" hidden="1">{#N/A,#N/A,FALSE,"품의서";#N/A,#N/A,FALSE,"전제";#N/A,#N/A,FALSE,"총손";#N/A,#N/A,FALSE,"손익"}</definedName>
    <definedName name="_______W2" hidden="1">{#N/A,#N/A,FALSE,"품의서";#N/A,#N/A,FALSE,"전제";#N/A,#N/A,FALSE,"총손";#N/A,#N/A,FALSE,"손익"}</definedName>
    <definedName name="______a1">#REF!</definedName>
    <definedName name="______a2">#REF!</definedName>
    <definedName name="______a3">#REF!</definedName>
    <definedName name="______b1">#REF!</definedName>
    <definedName name="______C1244ㅁ1430">#REF!</definedName>
    <definedName name="______D3">#REF!</definedName>
    <definedName name="______d31">#REF!</definedName>
    <definedName name="______FF3">#REF!</definedName>
    <definedName name="______FG1" localSheetId="7" hidden="1">{#N/A,#N/A,FALSE,"단축1";#N/A,#N/A,FALSE,"단축2";#N/A,#N/A,FALSE,"단축3";#N/A,#N/A,FALSE,"장축";#N/A,#N/A,FALSE,"4WD"}</definedName>
    <definedName name="______FG1" localSheetId="16" hidden="1">{#N/A,#N/A,FALSE,"단축1";#N/A,#N/A,FALSE,"단축2";#N/A,#N/A,FALSE,"단축3";#N/A,#N/A,FALSE,"장축";#N/A,#N/A,FALSE,"4WD"}</definedName>
    <definedName name="______FG1" localSheetId="17" hidden="1">{#N/A,#N/A,FALSE,"단축1";#N/A,#N/A,FALSE,"단축2";#N/A,#N/A,FALSE,"단축3";#N/A,#N/A,FALSE,"장축";#N/A,#N/A,FALSE,"4WD"}</definedName>
    <definedName name="______FG1" localSheetId="13" hidden="1">{#N/A,#N/A,FALSE,"단축1";#N/A,#N/A,FALSE,"단축2";#N/A,#N/A,FALSE,"단축3";#N/A,#N/A,FALSE,"장축";#N/A,#N/A,FALSE,"4WD"}</definedName>
    <definedName name="______FG1" localSheetId="14" hidden="1">{#N/A,#N/A,FALSE,"단축1";#N/A,#N/A,FALSE,"단축2";#N/A,#N/A,FALSE,"단축3";#N/A,#N/A,FALSE,"장축";#N/A,#N/A,FALSE,"4WD"}</definedName>
    <definedName name="______FG1" localSheetId="15" hidden="1">{#N/A,#N/A,FALSE,"단축1";#N/A,#N/A,FALSE,"단축2";#N/A,#N/A,FALSE,"단축3";#N/A,#N/A,FALSE,"장축";#N/A,#N/A,FALSE,"4WD"}</definedName>
    <definedName name="______FG1" hidden="1">{#N/A,#N/A,FALSE,"단축1";#N/A,#N/A,FALSE,"단축2";#N/A,#N/A,FALSE,"단축3";#N/A,#N/A,FALSE,"장축";#N/A,#N/A,FALSE,"4WD"}</definedName>
    <definedName name="______G1">#REF!</definedName>
    <definedName name="______K7" localSheetId="7" hidden="1">{#N/A,#N/A,TRUE,"Y생산";#N/A,#N/A,TRUE,"Y판매";#N/A,#N/A,TRUE,"Y총물량";#N/A,#N/A,TRUE,"Y능력";#N/A,#N/A,TRUE,"YKD"}</definedName>
    <definedName name="______K7" localSheetId="16" hidden="1">{#N/A,#N/A,TRUE,"Y생산";#N/A,#N/A,TRUE,"Y판매";#N/A,#N/A,TRUE,"Y총물량";#N/A,#N/A,TRUE,"Y능력";#N/A,#N/A,TRUE,"YKD"}</definedName>
    <definedName name="______K7" localSheetId="17" hidden="1">{#N/A,#N/A,TRUE,"Y생산";#N/A,#N/A,TRUE,"Y판매";#N/A,#N/A,TRUE,"Y총물량";#N/A,#N/A,TRUE,"Y능력";#N/A,#N/A,TRUE,"YKD"}</definedName>
    <definedName name="______K7" localSheetId="13" hidden="1">{#N/A,#N/A,TRUE,"Y생산";#N/A,#N/A,TRUE,"Y판매";#N/A,#N/A,TRUE,"Y총물량";#N/A,#N/A,TRUE,"Y능력";#N/A,#N/A,TRUE,"YKD"}</definedName>
    <definedName name="______K7" localSheetId="14" hidden="1">{#N/A,#N/A,TRUE,"Y생산";#N/A,#N/A,TRUE,"Y판매";#N/A,#N/A,TRUE,"Y총물량";#N/A,#N/A,TRUE,"Y능력";#N/A,#N/A,TRUE,"YKD"}</definedName>
    <definedName name="______K7" localSheetId="15" hidden="1">{#N/A,#N/A,TRUE,"Y생산";#N/A,#N/A,TRUE,"Y판매";#N/A,#N/A,TRUE,"Y총물량";#N/A,#N/A,TRUE,"Y능력";#N/A,#N/A,TRUE,"YKD"}</definedName>
    <definedName name="______K7" hidden="1">{#N/A,#N/A,TRUE,"Y생산";#N/A,#N/A,TRUE,"Y판매";#N/A,#N/A,TRUE,"Y총물량";#N/A,#N/A,TRUE,"Y능력";#N/A,#N/A,TRUE,"YKD"}</definedName>
    <definedName name="______k8" localSheetId="7" hidden="1">{#N/A,#N/A,FALSE,"단축1";#N/A,#N/A,FALSE,"단축2";#N/A,#N/A,FALSE,"단축3";#N/A,#N/A,FALSE,"장축";#N/A,#N/A,FALSE,"4WD"}</definedName>
    <definedName name="______k8" localSheetId="16" hidden="1">{#N/A,#N/A,FALSE,"단축1";#N/A,#N/A,FALSE,"단축2";#N/A,#N/A,FALSE,"단축3";#N/A,#N/A,FALSE,"장축";#N/A,#N/A,FALSE,"4WD"}</definedName>
    <definedName name="______k8" localSheetId="17" hidden="1">{#N/A,#N/A,FALSE,"단축1";#N/A,#N/A,FALSE,"단축2";#N/A,#N/A,FALSE,"단축3";#N/A,#N/A,FALSE,"장축";#N/A,#N/A,FALSE,"4WD"}</definedName>
    <definedName name="______k8" localSheetId="13" hidden="1">{#N/A,#N/A,FALSE,"단축1";#N/A,#N/A,FALSE,"단축2";#N/A,#N/A,FALSE,"단축3";#N/A,#N/A,FALSE,"장축";#N/A,#N/A,FALSE,"4WD"}</definedName>
    <definedName name="______k8" localSheetId="14" hidden="1">{#N/A,#N/A,FALSE,"단축1";#N/A,#N/A,FALSE,"단축2";#N/A,#N/A,FALSE,"단축3";#N/A,#N/A,FALSE,"장축";#N/A,#N/A,FALSE,"4WD"}</definedName>
    <definedName name="______k8" localSheetId="15" hidden="1">{#N/A,#N/A,FALSE,"단축1";#N/A,#N/A,FALSE,"단축2";#N/A,#N/A,FALSE,"단축3";#N/A,#N/A,FALSE,"장축";#N/A,#N/A,FALSE,"4WD"}</definedName>
    <definedName name="______k8" hidden="1">{#N/A,#N/A,FALSE,"단축1";#N/A,#N/A,FALSE,"단축2";#N/A,#N/A,FALSE,"단축3";#N/A,#N/A,FALSE,"장축";#N/A,#N/A,FALSE,"4WD"}</definedName>
    <definedName name="______k9" localSheetId="7" hidden="1">{#N/A,#N/A,FALSE,"단축1";#N/A,#N/A,FALSE,"단축2";#N/A,#N/A,FALSE,"단축3";#N/A,#N/A,FALSE,"장축";#N/A,#N/A,FALSE,"4WD"}</definedName>
    <definedName name="______k9" localSheetId="16" hidden="1">{#N/A,#N/A,FALSE,"단축1";#N/A,#N/A,FALSE,"단축2";#N/A,#N/A,FALSE,"단축3";#N/A,#N/A,FALSE,"장축";#N/A,#N/A,FALSE,"4WD"}</definedName>
    <definedName name="______k9" localSheetId="17" hidden="1">{#N/A,#N/A,FALSE,"단축1";#N/A,#N/A,FALSE,"단축2";#N/A,#N/A,FALSE,"단축3";#N/A,#N/A,FALSE,"장축";#N/A,#N/A,FALSE,"4WD"}</definedName>
    <definedName name="______k9" localSheetId="13" hidden="1">{#N/A,#N/A,FALSE,"단축1";#N/A,#N/A,FALSE,"단축2";#N/A,#N/A,FALSE,"단축3";#N/A,#N/A,FALSE,"장축";#N/A,#N/A,FALSE,"4WD"}</definedName>
    <definedName name="______k9" localSheetId="14" hidden="1">{#N/A,#N/A,FALSE,"단축1";#N/A,#N/A,FALSE,"단축2";#N/A,#N/A,FALSE,"단축3";#N/A,#N/A,FALSE,"장축";#N/A,#N/A,FALSE,"4WD"}</definedName>
    <definedName name="______k9" localSheetId="15" hidden="1">{#N/A,#N/A,FALSE,"단축1";#N/A,#N/A,FALSE,"단축2";#N/A,#N/A,FALSE,"단축3";#N/A,#N/A,FALSE,"장축";#N/A,#N/A,FALSE,"4WD"}</definedName>
    <definedName name="______k9" hidden="1">{#N/A,#N/A,FALSE,"단축1";#N/A,#N/A,FALSE,"단축2";#N/A,#N/A,FALSE,"단축3";#N/A,#N/A,FALSE,"장축";#N/A,#N/A,FALSE,"4WD"}</definedName>
    <definedName name="______KI9" localSheetId="7" hidden="1">{#N/A,#N/A,TRUE,"Y생산";#N/A,#N/A,TRUE,"Y판매";#N/A,#N/A,TRUE,"Y총물량";#N/A,#N/A,TRUE,"Y능력";#N/A,#N/A,TRUE,"YKD"}</definedName>
    <definedName name="______KI9" localSheetId="16" hidden="1">{#N/A,#N/A,TRUE,"Y생산";#N/A,#N/A,TRUE,"Y판매";#N/A,#N/A,TRUE,"Y총물량";#N/A,#N/A,TRUE,"Y능력";#N/A,#N/A,TRUE,"YKD"}</definedName>
    <definedName name="______KI9" localSheetId="17" hidden="1">{#N/A,#N/A,TRUE,"Y생산";#N/A,#N/A,TRUE,"Y판매";#N/A,#N/A,TRUE,"Y총물량";#N/A,#N/A,TRUE,"Y능력";#N/A,#N/A,TRUE,"YKD"}</definedName>
    <definedName name="______KI9" localSheetId="13" hidden="1">{#N/A,#N/A,TRUE,"Y생산";#N/A,#N/A,TRUE,"Y판매";#N/A,#N/A,TRUE,"Y총물량";#N/A,#N/A,TRUE,"Y능력";#N/A,#N/A,TRUE,"YKD"}</definedName>
    <definedName name="______KI9" localSheetId="14" hidden="1">{#N/A,#N/A,TRUE,"Y생산";#N/A,#N/A,TRUE,"Y판매";#N/A,#N/A,TRUE,"Y총물량";#N/A,#N/A,TRUE,"Y능력";#N/A,#N/A,TRUE,"YKD"}</definedName>
    <definedName name="______KI9" localSheetId="15" hidden="1">{#N/A,#N/A,TRUE,"Y생산";#N/A,#N/A,TRUE,"Y판매";#N/A,#N/A,TRUE,"Y총물량";#N/A,#N/A,TRUE,"Y능력";#N/A,#N/A,TRUE,"YKD"}</definedName>
    <definedName name="______KI9" hidden="1">{#N/A,#N/A,TRUE,"Y생산";#N/A,#N/A,TRUE,"Y판매";#N/A,#N/A,TRUE,"Y총물량";#N/A,#N/A,TRUE,"Y능력";#N/A,#N/A,TRUE,"YKD"}</definedName>
    <definedName name="______p1">#REF!</definedName>
    <definedName name="______P2" localSheetId="7" hidden="1">{#N/A,#N/A,FALSE,"단축1";#N/A,#N/A,FALSE,"단축2";#N/A,#N/A,FALSE,"단축3";#N/A,#N/A,FALSE,"장축";#N/A,#N/A,FALSE,"4WD"}</definedName>
    <definedName name="______P2" localSheetId="16" hidden="1">{#N/A,#N/A,FALSE,"단축1";#N/A,#N/A,FALSE,"단축2";#N/A,#N/A,FALSE,"단축3";#N/A,#N/A,FALSE,"장축";#N/A,#N/A,FALSE,"4WD"}</definedName>
    <definedName name="______P2" localSheetId="17" hidden="1">{#N/A,#N/A,FALSE,"단축1";#N/A,#N/A,FALSE,"단축2";#N/A,#N/A,FALSE,"단축3";#N/A,#N/A,FALSE,"장축";#N/A,#N/A,FALSE,"4WD"}</definedName>
    <definedName name="______P2" localSheetId="13" hidden="1">{#N/A,#N/A,FALSE,"단축1";#N/A,#N/A,FALSE,"단축2";#N/A,#N/A,FALSE,"단축3";#N/A,#N/A,FALSE,"장축";#N/A,#N/A,FALSE,"4WD"}</definedName>
    <definedName name="______P2" localSheetId="14" hidden="1">{#N/A,#N/A,FALSE,"단축1";#N/A,#N/A,FALSE,"단축2";#N/A,#N/A,FALSE,"단축3";#N/A,#N/A,FALSE,"장축";#N/A,#N/A,FALSE,"4WD"}</definedName>
    <definedName name="______P2" localSheetId="15" hidden="1">{#N/A,#N/A,FALSE,"단축1";#N/A,#N/A,FALSE,"단축2";#N/A,#N/A,FALSE,"단축3";#N/A,#N/A,FALSE,"장축";#N/A,#N/A,FALSE,"4WD"}</definedName>
    <definedName name="______P2" hidden="1">{#N/A,#N/A,FALSE,"단축1";#N/A,#N/A,FALSE,"단축2";#N/A,#N/A,FALSE,"단축3";#N/A,#N/A,FALSE,"장축";#N/A,#N/A,FALSE,"4WD"}</definedName>
    <definedName name="______R3_t">#N/A</definedName>
    <definedName name="______R3_t1">#N/A</definedName>
    <definedName name="______T2" localSheetId="7" hidden="1">{#N/A,#N/A,FALSE,"단축1";#N/A,#N/A,FALSE,"단축2";#N/A,#N/A,FALSE,"단축3";#N/A,#N/A,FALSE,"장축";#N/A,#N/A,FALSE,"4WD"}</definedName>
    <definedName name="______T2" localSheetId="16" hidden="1">{#N/A,#N/A,FALSE,"단축1";#N/A,#N/A,FALSE,"단축2";#N/A,#N/A,FALSE,"단축3";#N/A,#N/A,FALSE,"장축";#N/A,#N/A,FALSE,"4WD"}</definedName>
    <definedName name="______T2" localSheetId="17" hidden="1">{#N/A,#N/A,FALSE,"단축1";#N/A,#N/A,FALSE,"단축2";#N/A,#N/A,FALSE,"단축3";#N/A,#N/A,FALSE,"장축";#N/A,#N/A,FALSE,"4WD"}</definedName>
    <definedName name="______T2" localSheetId="13" hidden="1">{#N/A,#N/A,FALSE,"단축1";#N/A,#N/A,FALSE,"단축2";#N/A,#N/A,FALSE,"단축3";#N/A,#N/A,FALSE,"장축";#N/A,#N/A,FALSE,"4WD"}</definedName>
    <definedName name="______T2" localSheetId="14" hidden="1">{#N/A,#N/A,FALSE,"단축1";#N/A,#N/A,FALSE,"단축2";#N/A,#N/A,FALSE,"단축3";#N/A,#N/A,FALSE,"장축";#N/A,#N/A,FALSE,"4WD"}</definedName>
    <definedName name="______T2" localSheetId="15" hidden="1">{#N/A,#N/A,FALSE,"단축1";#N/A,#N/A,FALSE,"단축2";#N/A,#N/A,FALSE,"단축3";#N/A,#N/A,FALSE,"장축";#N/A,#N/A,FALSE,"4WD"}</definedName>
    <definedName name="______T2" hidden="1">{#N/A,#N/A,FALSE,"단축1";#N/A,#N/A,FALSE,"단축2";#N/A,#N/A,FALSE,"단축3";#N/A,#N/A,FALSE,"장축";#N/A,#N/A,FALSE,"4WD"}</definedName>
    <definedName name="______T3" localSheetId="7" hidden="1">{#N/A,#N/A,FALSE,"단축1";#N/A,#N/A,FALSE,"단축2";#N/A,#N/A,FALSE,"단축3";#N/A,#N/A,FALSE,"장축";#N/A,#N/A,FALSE,"4WD"}</definedName>
    <definedName name="______T3" localSheetId="16" hidden="1">{#N/A,#N/A,FALSE,"단축1";#N/A,#N/A,FALSE,"단축2";#N/A,#N/A,FALSE,"단축3";#N/A,#N/A,FALSE,"장축";#N/A,#N/A,FALSE,"4WD"}</definedName>
    <definedName name="______T3" localSheetId="17" hidden="1">{#N/A,#N/A,FALSE,"단축1";#N/A,#N/A,FALSE,"단축2";#N/A,#N/A,FALSE,"단축3";#N/A,#N/A,FALSE,"장축";#N/A,#N/A,FALSE,"4WD"}</definedName>
    <definedName name="______T3" localSheetId="13" hidden="1">{#N/A,#N/A,FALSE,"단축1";#N/A,#N/A,FALSE,"단축2";#N/A,#N/A,FALSE,"단축3";#N/A,#N/A,FALSE,"장축";#N/A,#N/A,FALSE,"4WD"}</definedName>
    <definedName name="______T3" localSheetId="14" hidden="1">{#N/A,#N/A,FALSE,"단축1";#N/A,#N/A,FALSE,"단축2";#N/A,#N/A,FALSE,"단축3";#N/A,#N/A,FALSE,"장축";#N/A,#N/A,FALSE,"4WD"}</definedName>
    <definedName name="______T3" localSheetId="15" hidden="1">{#N/A,#N/A,FALSE,"단축1";#N/A,#N/A,FALSE,"단축2";#N/A,#N/A,FALSE,"단축3";#N/A,#N/A,FALSE,"장축";#N/A,#N/A,FALSE,"4WD"}</definedName>
    <definedName name="______T3" hidden="1">{#N/A,#N/A,FALSE,"단축1";#N/A,#N/A,FALSE,"단축2";#N/A,#N/A,FALSE,"단축3";#N/A,#N/A,FALSE,"장축";#N/A,#N/A,FALSE,"4WD"}</definedName>
    <definedName name="______T5" localSheetId="7" hidden="1">{#N/A,#N/A,FALSE,"단축1";#N/A,#N/A,FALSE,"단축2";#N/A,#N/A,FALSE,"단축3";#N/A,#N/A,FALSE,"장축";#N/A,#N/A,FALSE,"4WD"}</definedName>
    <definedName name="______T5" localSheetId="16" hidden="1">{#N/A,#N/A,FALSE,"단축1";#N/A,#N/A,FALSE,"단축2";#N/A,#N/A,FALSE,"단축3";#N/A,#N/A,FALSE,"장축";#N/A,#N/A,FALSE,"4WD"}</definedName>
    <definedName name="______T5" localSheetId="17" hidden="1">{#N/A,#N/A,FALSE,"단축1";#N/A,#N/A,FALSE,"단축2";#N/A,#N/A,FALSE,"단축3";#N/A,#N/A,FALSE,"장축";#N/A,#N/A,FALSE,"4WD"}</definedName>
    <definedName name="______T5" localSheetId="13" hidden="1">{#N/A,#N/A,FALSE,"단축1";#N/A,#N/A,FALSE,"단축2";#N/A,#N/A,FALSE,"단축3";#N/A,#N/A,FALSE,"장축";#N/A,#N/A,FALSE,"4WD"}</definedName>
    <definedName name="______T5" localSheetId="14" hidden="1">{#N/A,#N/A,FALSE,"단축1";#N/A,#N/A,FALSE,"단축2";#N/A,#N/A,FALSE,"단축3";#N/A,#N/A,FALSE,"장축";#N/A,#N/A,FALSE,"4WD"}</definedName>
    <definedName name="______T5" localSheetId="15" hidden="1">{#N/A,#N/A,FALSE,"단축1";#N/A,#N/A,FALSE,"단축2";#N/A,#N/A,FALSE,"단축3";#N/A,#N/A,FALSE,"장축";#N/A,#N/A,FALSE,"4WD"}</definedName>
    <definedName name="______T5" hidden="1">{#N/A,#N/A,FALSE,"단축1";#N/A,#N/A,FALSE,"단축2";#N/A,#N/A,FALSE,"단축3";#N/A,#N/A,FALSE,"장축";#N/A,#N/A,FALSE,"4WD"}</definedName>
    <definedName name="______W2" localSheetId="7" hidden="1">{#N/A,#N/A,FALSE,"품의서";#N/A,#N/A,FALSE,"전제";#N/A,#N/A,FALSE,"총손";#N/A,#N/A,FALSE,"손익"}</definedName>
    <definedName name="______W2" localSheetId="16" hidden="1">{#N/A,#N/A,FALSE,"품의서";#N/A,#N/A,FALSE,"전제";#N/A,#N/A,FALSE,"총손";#N/A,#N/A,FALSE,"손익"}</definedName>
    <definedName name="______W2" localSheetId="17" hidden="1">{#N/A,#N/A,FALSE,"품의서";#N/A,#N/A,FALSE,"전제";#N/A,#N/A,FALSE,"총손";#N/A,#N/A,FALSE,"손익"}</definedName>
    <definedName name="______W2" localSheetId="13" hidden="1">{#N/A,#N/A,FALSE,"품의서";#N/A,#N/A,FALSE,"전제";#N/A,#N/A,FALSE,"총손";#N/A,#N/A,FALSE,"손익"}</definedName>
    <definedName name="______W2" localSheetId="14" hidden="1">{#N/A,#N/A,FALSE,"품의서";#N/A,#N/A,FALSE,"전제";#N/A,#N/A,FALSE,"총손";#N/A,#N/A,FALSE,"손익"}</definedName>
    <definedName name="______W2" localSheetId="15" hidden="1">{#N/A,#N/A,FALSE,"품의서";#N/A,#N/A,FALSE,"전제";#N/A,#N/A,FALSE,"총손";#N/A,#N/A,FALSE,"손익"}</definedName>
    <definedName name="______W2" hidden="1">{#N/A,#N/A,FALSE,"품의서";#N/A,#N/A,FALSE,"전제";#N/A,#N/A,FALSE,"총손";#N/A,#N/A,FALSE,"손익"}</definedName>
    <definedName name="_____A0323" localSheetId="7" hidden="1">{#N/A,#N/A,FALSE,"단축1";#N/A,#N/A,FALSE,"단축2";#N/A,#N/A,FALSE,"단축3";#N/A,#N/A,FALSE,"장축";#N/A,#N/A,FALSE,"4WD"}</definedName>
    <definedName name="_____A0323" localSheetId="16" hidden="1">{#N/A,#N/A,FALSE,"단축1";#N/A,#N/A,FALSE,"단축2";#N/A,#N/A,FALSE,"단축3";#N/A,#N/A,FALSE,"장축";#N/A,#N/A,FALSE,"4WD"}</definedName>
    <definedName name="_____A0323" localSheetId="17" hidden="1">{#N/A,#N/A,FALSE,"단축1";#N/A,#N/A,FALSE,"단축2";#N/A,#N/A,FALSE,"단축3";#N/A,#N/A,FALSE,"장축";#N/A,#N/A,FALSE,"4WD"}</definedName>
    <definedName name="_____A0323" localSheetId="13" hidden="1">{#N/A,#N/A,FALSE,"단축1";#N/A,#N/A,FALSE,"단축2";#N/A,#N/A,FALSE,"단축3";#N/A,#N/A,FALSE,"장축";#N/A,#N/A,FALSE,"4WD"}</definedName>
    <definedName name="_____A0323" localSheetId="14" hidden="1">{#N/A,#N/A,FALSE,"단축1";#N/A,#N/A,FALSE,"단축2";#N/A,#N/A,FALSE,"단축3";#N/A,#N/A,FALSE,"장축";#N/A,#N/A,FALSE,"4WD"}</definedName>
    <definedName name="_____A0323" localSheetId="15" hidden="1">{#N/A,#N/A,FALSE,"단축1";#N/A,#N/A,FALSE,"단축2";#N/A,#N/A,FALSE,"단축3";#N/A,#N/A,FALSE,"장축";#N/A,#N/A,FALSE,"4WD"}</definedName>
    <definedName name="_____A0323" hidden="1">{#N/A,#N/A,FALSE,"단축1";#N/A,#N/A,FALSE,"단축2";#N/A,#N/A,FALSE,"단축3";#N/A,#N/A,FALSE,"장축";#N/A,#N/A,FALSE,"4WD"}</definedName>
    <definedName name="_____a1">#REF!</definedName>
    <definedName name="_____A1232" localSheetId="7" hidden="1">{#N/A,#N/A,FALSE,"단축1";#N/A,#N/A,FALSE,"단축2";#N/A,#N/A,FALSE,"단축3";#N/A,#N/A,FALSE,"장축";#N/A,#N/A,FALSE,"4WD"}</definedName>
    <definedName name="_____A1232" localSheetId="16" hidden="1">{#N/A,#N/A,FALSE,"단축1";#N/A,#N/A,FALSE,"단축2";#N/A,#N/A,FALSE,"단축3";#N/A,#N/A,FALSE,"장축";#N/A,#N/A,FALSE,"4WD"}</definedName>
    <definedName name="_____A1232" localSheetId="17" hidden="1">{#N/A,#N/A,FALSE,"단축1";#N/A,#N/A,FALSE,"단축2";#N/A,#N/A,FALSE,"단축3";#N/A,#N/A,FALSE,"장축";#N/A,#N/A,FALSE,"4WD"}</definedName>
    <definedName name="_____A1232" localSheetId="13" hidden="1">{#N/A,#N/A,FALSE,"단축1";#N/A,#N/A,FALSE,"단축2";#N/A,#N/A,FALSE,"단축3";#N/A,#N/A,FALSE,"장축";#N/A,#N/A,FALSE,"4WD"}</definedName>
    <definedName name="_____A1232" localSheetId="14" hidden="1">{#N/A,#N/A,FALSE,"단축1";#N/A,#N/A,FALSE,"단축2";#N/A,#N/A,FALSE,"단축3";#N/A,#N/A,FALSE,"장축";#N/A,#N/A,FALSE,"4WD"}</definedName>
    <definedName name="_____A1232" localSheetId="15" hidden="1">{#N/A,#N/A,FALSE,"단축1";#N/A,#N/A,FALSE,"단축2";#N/A,#N/A,FALSE,"단축3";#N/A,#N/A,FALSE,"장축";#N/A,#N/A,FALSE,"4WD"}</definedName>
    <definedName name="_____A1232" hidden="1">{#N/A,#N/A,FALSE,"단축1";#N/A,#N/A,FALSE,"단축2";#N/A,#N/A,FALSE,"단축3";#N/A,#N/A,FALSE,"장축";#N/A,#N/A,FALSE,"4WD"}</definedName>
    <definedName name="_____A1245" localSheetId="7" hidden="1">{#N/A,#N/A,FALSE,"단축1";#N/A,#N/A,FALSE,"단축2";#N/A,#N/A,FALSE,"단축3";#N/A,#N/A,FALSE,"장축";#N/A,#N/A,FALSE,"4WD"}</definedName>
    <definedName name="_____A1245" localSheetId="16" hidden="1">{#N/A,#N/A,FALSE,"단축1";#N/A,#N/A,FALSE,"단축2";#N/A,#N/A,FALSE,"단축3";#N/A,#N/A,FALSE,"장축";#N/A,#N/A,FALSE,"4WD"}</definedName>
    <definedName name="_____A1245" localSheetId="17" hidden="1">{#N/A,#N/A,FALSE,"단축1";#N/A,#N/A,FALSE,"단축2";#N/A,#N/A,FALSE,"단축3";#N/A,#N/A,FALSE,"장축";#N/A,#N/A,FALSE,"4WD"}</definedName>
    <definedName name="_____A1245" localSheetId="13" hidden="1">{#N/A,#N/A,FALSE,"단축1";#N/A,#N/A,FALSE,"단축2";#N/A,#N/A,FALSE,"단축3";#N/A,#N/A,FALSE,"장축";#N/A,#N/A,FALSE,"4WD"}</definedName>
    <definedName name="_____A1245" localSheetId="14" hidden="1">{#N/A,#N/A,FALSE,"단축1";#N/A,#N/A,FALSE,"단축2";#N/A,#N/A,FALSE,"단축3";#N/A,#N/A,FALSE,"장축";#N/A,#N/A,FALSE,"4WD"}</definedName>
    <definedName name="_____A1245" localSheetId="15" hidden="1">{#N/A,#N/A,FALSE,"단축1";#N/A,#N/A,FALSE,"단축2";#N/A,#N/A,FALSE,"단축3";#N/A,#N/A,FALSE,"장축";#N/A,#N/A,FALSE,"4WD"}</definedName>
    <definedName name="_____A1245" hidden="1">{#N/A,#N/A,FALSE,"단축1";#N/A,#N/A,FALSE,"단축2";#N/A,#N/A,FALSE,"단축3";#N/A,#N/A,FALSE,"장축";#N/A,#N/A,FALSE,"4WD"}</definedName>
    <definedName name="_____A12458" localSheetId="7" hidden="1">{#N/A,#N/A,FALSE,"단축1";#N/A,#N/A,FALSE,"단축2";#N/A,#N/A,FALSE,"단축3";#N/A,#N/A,FALSE,"장축";#N/A,#N/A,FALSE,"4WD"}</definedName>
    <definedName name="_____A12458" localSheetId="16" hidden="1">{#N/A,#N/A,FALSE,"단축1";#N/A,#N/A,FALSE,"단축2";#N/A,#N/A,FALSE,"단축3";#N/A,#N/A,FALSE,"장축";#N/A,#N/A,FALSE,"4WD"}</definedName>
    <definedName name="_____A12458" localSheetId="17" hidden="1">{#N/A,#N/A,FALSE,"단축1";#N/A,#N/A,FALSE,"단축2";#N/A,#N/A,FALSE,"단축3";#N/A,#N/A,FALSE,"장축";#N/A,#N/A,FALSE,"4WD"}</definedName>
    <definedName name="_____A12458" localSheetId="13" hidden="1">{#N/A,#N/A,FALSE,"단축1";#N/A,#N/A,FALSE,"단축2";#N/A,#N/A,FALSE,"단축3";#N/A,#N/A,FALSE,"장축";#N/A,#N/A,FALSE,"4WD"}</definedName>
    <definedName name="_____A12458" localSheetId="14" hidden="1">{#N/A,#N/A,FALSE,"단축1";#N/A,#N/A,FALSE,"단축2";#N/A,#N/A,FALSE,"단축3";#N/A,#N/A,FALSE,"장축";#N/A,#N/A,FALSE,"4WD"}</definedName>
    <definedName name="_____A12458" localSheetId="15" hidden="1">{#N/A,#N/A,FALSE,"단축1";#N/A,#N/A,FALSE,"단축2";#N/A,#N/A,FALSE,"단축3";#N/A,#N/A,FALSE,"장축";#N/A,#N/A,FALSE,"4WD"}</definedName>
    <definedName name="_____A12458" hidden="1">{#N/A,#N/A,FALSE,"단축1";#N/A,#N/A,FALSE,"단축2";#N/A,#N/A,FALSE,"단축3";#N/A,#N/A,FALSE,"장축";#N/A,#N/A,FALSE,"4WD"}</definedName>
    <definedName name="_____A1454" localSheetId="7" hidden="1">{#N/A,#N/A,FALSE,"단축1";#N/A,#N/A,FALSE,"단축2";#N/A,#N/A,FALSE,"단축3";#N/A,#N/A,FALSE,"장축";#N/A,#N/A,FALSE,"4WD"}</definedName>
    <definedName name="_____A1454" localSheetId="16" hidden="1">{#N/A,#N/A,FALSE,"단축1";#N/A,#N/A,FALSE,"단축2";#N/A,#N/A,FALSE,"단축3";#N/A,#N/A,FALSE,"장축";#N/A,#N/A,FALSE,"4WD"}</definedName>
    <definedName name="_____A1454" localSheetId="17" hidden="1">{#N/A,#N/A,FALSE,"단축1";#N/A,#N/A,FALSE,"단축2";#N/A,#N/A,FALSE,"단축3";#N/A,#N/A,FALSE,"장축";#N/A,#N/A,FALSE,"4WD"}</definedName>
    <definedName name="_____A1454" localSheetId="13" hidden="1">{#N/A,#N/A,FALSE,"단축1";#N/A,#N/A,FALSE,"단축2";#N/A,#N/A,FALSE,"단축3";#N/A,#N/A,FALSE,"장축";#N/A,#N/A,FALSE,"4WD"}</definedName>
    <definedName name="_____A1454" localSheetId="14" hidden="1">{#N/A,#N/A,FALSE,"단축1";#N/A,#N/A,FALSE,"단축2";#N/A,#N/A,FALSE,"단축3";#N/A,#N/A,FALSE,"장축";#N/A,#N/A,FALSE,"4WD"}</definedName>
    <definedName name="_____A1454" localSheetId="15" hidden="1">{#N/A,#N/A,FALSE,"단축1";#N/A,#N/A,FALSE,"단축2";#N/A,#N/A,FALSE,"단축3";#N/A,#N/A,FALSE,"장축";#N/A,#N/A,FALSE,"4WD"}</definedName>
    <definedName name="_____A1454" hidden="1">{#N/A,#N/A,FALSE,"단축1";#N/A,#N/A,FALSE,"단축2";#N/A,#N/A,FALSE,"단축3";#N/A,#N/A,FALSE,"장축";#N/A,#N/A,FALSE,"4WD"}</definedName>
    <definedName name="_____a2">#REF!</definedName>
    <definedName name="_____A21321" localSheetId="7" hidden="1">{#N/A,#N/A,FALSE,"단축1";#N/A,#N/A,FALSE,"단축2";#N/A,#N/A,FALSE,"단축3";#N/A,#N/A,FALSE,"장축";#N/A,#N/A,FALSE,"4WD"}</definedName>
    <definedName name="_____A21321" localSheetId="16" hidden="1">{#N/A,#N/A,FALSE,"단축1";#N/A,#N/A,FALSE,"단축2";#N/A,#N/A,FALSE,"단축3";#N/A,#N/A,FALSE,"장축";#N/A,#N/A,FALSE,"4WD"}</definedName>
    <definedName name="_____A21321" localSheetId="17" hidden="1">{#N/A,#N/A,FALSE,"단축1";#N/A,#N/A,FALSE,"단축2";#N/A,#N/A,FALSE,"단축3";#N/A,#N/A,FALSE,"장축";#N/A,#N/A,FALSE,"4WD"}</definedName>
    <definedName name="_____A21321" localSheetId="13" hidden="1">{#N/A,#N/A,FALSE,"단축1";#N/A,#N/A,FALSE,"단축2";#N/A,#N/A,FALSE,"단축3";#N/A,#N/A,FALSE,"장축";#N/A,#N/A,FALSE,"4WD"}</definedName>
    <definedName name="_____A21321" localSheetId="14" hidden="1">{#N/A,#N/A,FALSE,"단축1";#N/A,#N/A,FALSE,"단축2";#N/A,#N/A,FALSE,"단축3";#N/A,#N/A,FALSE,"장축";#N/A,#N/A,FALSE,"4WD"}</definedName>
    <definedName name="_____A21321" localSheetId="15" hidden="1">{#N/A,#N/A,FALSE,"단축1";#N/A,#N/A,FALSE,"단축2";#N/A,#N/A,FALSE,"단축3";#N/A,#N/A,FALSE,"장축";#N/A,#N/A,FALSE,"4WD"}</definedName>
    <definedName name="_____A21321" hidden="1">{#N/A,#N/A,FALSE,"단축1";#N/A,#N/A,FALSE,"단축2";#N/A,#N/A,FALSE,"단축3";#N/A,#N/A,FALSE,"장축";#N/A,#N/A,FALSE,"4WD"}</definedName>
    <definedName name="_____A3" localSheetId="7" hidden="1">{#N/A,#N/A,FALSE,"단축1";#N/A,#N/A,FALSE,"단축2";#N/A,#N/A,FALSE,"단축3";#N/A,#N/A,FALSE,"장축";#N/A,#N/A,FALSE,"4WD"}</definedName>
    <definedName name="_____A3" localSheetId="16" hidden="1">{#N/A,#N/A,FALSE,"단축1";#N/A,#N/A,FALSE,"단축2";#N/A,#N/A,FALSE,"단축3";#N/A,#N/A,FALSE,"장축";#N/A,#N/A,FALSE,"4WD"}</definedName>
    <definedName name="_____A3" localSheetId="17" hidden="1">{#N/A,#N/A,FALSE,"단축1";#N/A,#N/A,FALSE,"단축2";#N/A,#N/A,FALSE,"단축3";#N/A,#N/A,FALSE,"장축";#N/A,#N/A,FALSE,"4WD"}</definedName>
    <definedName name="_____A3" localSheetId="13" hidden="1">{#N/A,#N/A,FALSE,"단축1";#N/A,#N/A,FALSE,"단축2";#N/A,#N/A,FALSE,"단축3";#N/A,#N/A,FALSE,"장축";#N/A,#N/A,FALSE,"4WD"}</definedName>
    <definedName name="_____A3" localSheetId="14" hidden="1">{#N/A,#N/A,FALSE,"단축1";#N/A,#N/A,FALSE,"단축2";#N/A,#N/A,FALSE,"단축3";#N/A,#N/A,FALSE,"장축";#N/A,#N/A,FALSE,"4WD"}</definedName>
    <definedName name="_____A3" localSheetId="15" hidden="1">{#N/A,#N/A,FALSE,"단축1";#N/A,#N/A,FALSE,"단축2";#N/A,#N/A,FALSE,"단축3";#N/A,#N/A,FALSE,"장축";#N/A,#N/A,FALSE,"4WD"}</definedName>
    <definedName name="_____A3" hidden="1">{#N/A,#N/A,FALSE,"단축1";#N/A,#N/A,FALSE,"단축2";#N/A,#N/A,FALSE,"단축3";#N/A,#N/A,FALSE,"장축";#N/A,#N/A,FALSE,"4WD"}</definedName>
    <definedName name="_____AA4" localSheetId="7" hidden="1">{#N/A,#N/A,FALSE,"신규dep";#N/A,#N/A,FALSE,"신규dep-금형상각후";#N/A,#N/A,FALSE,"신규dep-연구비상각후";#N/A,#N/A,FALSE,"신규dep-기계,공구상각후"}</definedName>
    <definedName name="_____AA4" localSheetId="16" hidden="1">{#N/A,#N/A,FALSE,"신규dep";#N/A,#N/A,FALSE,"신규dep-금형상각후";#N/A,#N/A,FALSE,"신규dep-연구비상각후";#N/A,#N/A,FALSE,"신규dep-기계,공구상각후"}</definedName>
    <definedName name="_____AA4" localSheetId="17" hidden="1">{#N/A,#N/A,FALSE,"신규dep";#N/A,#N/A,FALSE,"신규dep-금형상각후";#N/A,#N/A,FALSE,"신규dep-연구비상각후";#N/A,#N/A,FALSE,"신규dep-기계,공구상각후"}</definedName>
    <definedName name="_____AA4" localSheetId="13" hidden="1">{#N/A,#N/A,FALSE,"신규dep";#N/A,#N/A,FALSE,"신규dep-금형상각후";#N/A,#N/A,FALSE,"신규dep-연구비상각후";#N/A,#N/A,FALSE,"신규dep-기계,공구상각후"}</definedName>
    <definedName name="_____AA4" localSheetId="14" hidden="1">{#N/A,#N/A,FALSE,"신규dep";#N/A,#N/A,FALSE,"신규dep-금형상각후";#N/A,#N/A,FALSE,"신규dep-연구비상각후";#N/A,#N/A,FALSE,"신규dep-기계,공구상각후"}</definedName>
    <definedName name="_____AA4" localSheetId="15" hidden="1">{#N/A,#N/A,FALSE,"신규dep";#N/A,#N/A,FALSE,"신규dep-금형상각후";#N/A,#N/A,FALSE,"신규dep-연구비상각후";#N/A,#N/A,FALSE,"신규dep-기계,공구상각후"}</definedName>
    <definedName name="_____AA4" hidden="1">{#N/A,#N/A,FALSE,"신규dep";#N/A,#N/A,FALSE,"신규dep-금형상각후";#N/A,#N/A,FALSE,"신규dep-연구비상각후";#N/A,#N/A,FALSE,"신규dep-기계,공구상각후"}</definedName>
    <definedName name="_____b1">#REF!</definedName>
    <definedName name="_____C1244ㅁ1430">#REF!</definedName>
    <definedName name="_____d1" localSheetId="7" hidden="1">{#N/A,#N/A,FALSE,"신규dep";#N/A,#N/A,FALSE,"신규dep-금형상각후";#N/A,#N/A,FALSE,"신규dep-연구비상각후";#N/A,#N/A,FALSE,"신규dep-기계,공구상각후"}</definedName>
    <definedName name="_____d1" localSheetId="16" hidden="1">{#N/A,#N/A,FALSE,"신규dep";#N/A,#N/A,FALSE,"신규dep-금형상각후";#N/A,#N/A,FALSE,"신규dep-연구비상각후";#N/A,#N/A,FALSE,"신규dep-기계,공구상각후"}</definedName>
    <definedName name="_____d1" localSheetId="17" hidden="1">{#N/A,#N/A,FALSE,"신규dep";#N/A,#N/A,FALSE,"신규dep-금형상각후";#N/A,#N/A,FALSE,"신규dep-연구비상각후";#N/A,#N/A,FALSE,"신규dep-기계,공구상각후"}</definedName>
    <definedName name="_____d1" localSheetId="13" hidden="1">{#N/A,#N/A,FALSE,"신규dep";#N/A,#N/A,FALSE,"신규dep-금형상각후";#N/A,#N/A,FALSE,"신규dep-연구비상각후";#N/A,#N/A,FALSE,"신규dep-기계,공구상각후"}</definedName>
    <definedName name="_____d1" localSheetId="14" hidden="1">{#N/A,#N/A,FALSE,"신규dep";#N/A,#N/A,FALSE,"신규dep-금형상각후";#N/A,#N/A,FALSE,"신규dep-연구비상각후";#N/A,#N/A,FALSE,"신규dep-기계,공구상각후"}</definedName>
    <definedName name="_____d1" localSheetId="15" hidden="1">{#N/A,#N/A,FALSE,"신규dep";#N/A,#N/A,FALSE,"신규dep-금형상각후";#N/A,#N/A,FALSE,"신규dep-연구비상각후";#N/A,#N/A,FALSE,"신규dep-기계,공구상각후"}</definedName>
    <definedName name="_____d1" hidden="1">{#N/A,#N/A,FALSE,"신규dep";#N/A,#N/A,FALSE,"신규dep-금형상각후";#N/A,#N/A,FALSE,"신규dep-연구비상각후";#N/A,#N/A,FALSE,"신규dep-기계,공구상각후"}</definedName>
    <definedName name="_____d2" localSheetId="7" hidden="1">{#N/A,#N/A,FALSE,"신규dep";#N/A,#N/A,FALSE,"신규dep-금형상각후";#N/A,#N/A,FALSE,"신규dep-연구비상각후";#N/A,#N/A,FALSE,"신규dep-기계,공구상각후"}</definedName>
    <definedName name="_____d2" localSheetId="16" hidden="1">{#N/A,#N/A,FALSE,"신규dep";#N/A,#N/A,FALSE,"신규dep-금형상각후";#N/A,#N/A,FALSE,"신규dep-연구비상각후";#N/A,#N/A,FALSE,"신규dep-기계,공구상각후"}</definedName>
    <definedName name="_____d2" localSheetId="17" hidden="1">{#N/A,#N/A,FALSE,"신규dep";#N/A,#N/A,FALSE,"신규dep-금형상각후";#N/A,#N/A,FALSE,"신규dep-연구비상각후";#N/A,#N/A,FALSE,"신규dep-기계,공구상각후"}</definedName>
    <definedName name="_____d2" localSheetId="13" hidden="1">{#N/A,#N/A,FALSE,"신규dep";#N/A,#N/A,FALSE,"신규dep-금형상각후";#N/A,#N/A,FALSE,"신규dep-연구비상각후";#N/A,#N/A,FALSE,"신규dep-기계,공구상각후"}</definedName>
    <definedName name="_____d2" localSheetId="14" hidden="1">{#N/A,#N/A,FALSE,"신규dep";#N/A,#N/A,FALSE,"신규dep-금형상각후";#N/A,#N/A,FALSE,"신규dep-연구비상각후";#N/A,#N/A,FALSE,"신규dep-기계,공구상각후"}</definedName>
    <definedName name="_____d2" localSheetId="15" hidden="1">{#N/A,#N/A,FALSE,"신규dep";#N/A,#N/A,FALSE,"신규dep-금형상각후";#N/A,#N/A,FALSE,"신규dep-연구비상각후";#N/A,#N/A,FALSE,"신규dep-기계,공구상각후"}</definedName>
    <definedName name="_____d2" hidden="1">{#N/A,#N/A,FALSE,"신규dep";#N/A,#N/A,FALSE,"신규dep-금형상각후";#N/A,#N/A,FALSE,"신규dep-연구비상각후";#N/A,#N/A,FALSE,"신규dep-기계,공구상각후"}</definedName>
    <definedName name="_____D3">#REF!</definedName>
    <definedName name="_____d31">#REF!</definedName>
    <definedName name="_____DC50" localSheetId="7" hidden="1">{#N/A,#N/A,FALSE,"단축1";#N/A,#N/A,FALSE,"단축2";#N/A,#N/A,FALSE,"단축3";#N/A,#N/A,FALSE,"장축";#N/A,#N/A,FALSE,"4WD"}</definedName>
    <definedName name="_____DC50" localSheetId="16" hidden="1">{#N/A,#N/A,FALSE,"단축1";#N/A,#N/A,FALSE,"단축2";#N/A,#N/A,FALSE,"단축3";#N/A,#N/A,FALSE,"장축";#N/A,#N/A,FALSE,"4WD"}</definedName>
    <definedName name="_____DC50" localSheetId="17" hidden="1">{#N/A,#N/A,FALSE,"단축1";#N/A,#N/A,FALSE,"단축2";#N/A,#N/A,FALSE,"단축3";#N/A,#N/A,FALSE,"장축";#N/A,#N/A,FALSE,"4WD"}</definedName>
    <definedName name="_____DC50" localSheetId="13" hidden="1">{#N/A,#N/A,FALSE,"단축1";#N/A,#N/A,FALSE,"단축2";#N/A,#N/A,FALSE,"단축3";#N/A,#N/A,FALSE,"장축";#N/A,#N/A,FALSE,"4WD"}</definedName>
    <definedName name="_____DC50" localSheetId="14" hidden="1">{#N/A,#N/A,FALSE,"단축1";#N/A,#N/A,FALSE,"단축2";#N/A,#N/A,FALSE,"단축3";#N/A,#N/A,FALSE,"장축";#N/A,#N/A,FALSE,"4WD"}</definedName>
    <definedName name="_____DC50" localSheetId="15" hidden="1">{#N/A,#N/A,FALSE,"단축1";#N/A,#N/A,FALSE,"단축2";#N/A,#N/A,FALSE,"단축3";#N/A,#N/A,FALSE,"장축";#N/A,#N/A,FALSE,"4WD"}</definedName>
    <definedName name="_____DC50" hidden="1">{#N/A,#N/A,FALSE,"단축1";#N/A,#N/A,FALSE,"단축2";#N/A,#N/A,FALSE,"단축3";#N/A,#N/A,FALSE,"장축";#N/A,#N/A,FALSE,"4WD"}</definedName>
    <definedName name="_____e1" localSheetId="7" hidden="1">{#N/A,#N/A,FALSE,"단축1";#N/A,#N/A,FALSE,"단축2";#N/A,#N/A,FALSE,"단축3";#N/A,#N/A,FALSE,"장축";#N/A,#N/A,FALSE,"4WD"}</definedName>
    <definedName name="_____e1" localSheetId="16" hidden="1">{#N/A,#N/A,FALSE,"단축1";#N/A,#N/A,FALSE,"단축2";#N/A,#N/A,FALSE,"단축3";#N/A,#N/A,FALSE,"장축";#N/A,#N/A,FALSE,"4WD"}</definedName>
    <definedName name="_____e1" localSheetId="17" hidden="1">{#N/A,#N/A,FALSE,"단축1";#N/A,#N/A,FALSE,"단축2";#N/A,#N/A,FALSE,"단축3";#N/A,#N/A,FALSE,"장축";#N/A,#N/A,FALSE,"4WD"}</definedName>
    <definedName name="_____e1" localSheetId="13" hidden="1">{#N/A,#N/A,FALSE,"단축1";#N/A,#N/A,FALSE,"단축2";#N/A,#N/A,FALSE,"단축3";#N/A,#N/A,FALSE,"장축";#N/A,#N/A,FALSE,"4WD"}</definedName>
    <definedName name="_____e1" localSheetId="14" hidden="1">{#N/A,#N/A,FALSE,"단축1";#N/A,#N/A,FALSE,"단축2";#N/A,#N/A,FALSE,"단축3";#N/A,#N/A,FALSE,"장축";#N/A,#N/A,FALSE,"4WD"}</definedName>
    <definedName name="_____e1" localSheetId="15" hidden="1">{#N/A,#N/A,FALSE,"단축1";#N/A,#N/A,FALSE,"단축2";#N/A,#N/A,FALSE,"단축3";#N/A,#N/A,FALSE,"장축";#N/A,#N/A,FALSE,"4WD"}</definedName>
    <definedName name="_____e1" hidden="1">{#N/A,#N/A,FALSE,"단축1";#N/A,#N/A,FALSE,"단축2";#N/A,#N/A,FALSE,"단축3";#N/A,#N/A,FALSE,"장축";#N/A,#N/A,FALSE,"4WD"}</definedName>
    <definedName name="_____e2" localSheetId="7" hidden="1">{#N/A,#N/A,FALSE,"단축1";#N/A,#N/A,FALSE,"단축2";#N/A,#N/A,FALSE,"단축3";#N/A,#N/A,FALSE,"장축";#N/A,#N/A,FALSE,"4WD"}</definedName>
    <definedName name="_____e2" localSheetId="16" hidden="1">{#N/A,#N/A,FALSE,"단축1";#N/A,#N/A,FALSE,"단축2";#N/A,#N/A,FALSE,"단축3";#N/A,#N/A,FALSE,"장축";#N/A,#N/A,FALSE,"4WD"}</definedName>
    <definedName name="_____e2" localSheetId="17" hidden="1">{#N/A,#N/A,FALSE,"단축1";#N/A,#N/A,FALSE,"단축2";#N/A,#N/A,FALSE,"단축3";#N/A,#N/A,FALSE,"장축";#N/A,#N/A,FALSE,"4WD"}</definedName>
    <definedName name="_____e2" localSheetId="13" hidden="1">{#N/A,#N/A,FALSE,"단축1";#N/A,#N/A,FALSE,"단축2";#N/A,#N/A,FALSE,"단축3";#N/A,#N/A,FALSE,"장축";#N/A,#N/A,FALSE,"4WD"}</definedName>
    <definedName name="_____e2" localSheetId="14" hidden="1">{#N/A,#N/A,FALSE,"단축1";#N/A,#N/A,FALSE,"단축2";#N/A,#N/A,FALSE,"단축3";#N/A,#N/A,FALSE,"장축";#N/A,#N/A,FALSE,"4WD"}</definedName>
    <definedName name="_____e2" localSheetId="15" hidden="1">{#N/A,#N/A,FALSE,"단축1";#N/A,#N/A,FALSE,"단축2";#N/A,#N/A,FALSE,"단축3";#N/A,#N/A,FALSE,"장축";#N/A,#N/A,FALSE,"4WD"}</definedName>
    <definedName name="_____e2" hidden="1">{#N/A,#N/A,FALSE,"단축1";#N/A,#N/A,FALSE,"단축2";#N/A,#N/A,FALSE,"단축3";#N/A,#N/A,FALSE,"장축";#N/A,#N/A,FALSE,"4WD"}</definedName>
    <definedName name="_____e3" localSheetId="7" hidden="1">{#N/A,#N/A,FALSE,"단축1";#N/A,#N/A,FALSE,"단축2";#N/A,#N/A,FALSE,"단축3";#N/A,#N/A,FALSE,"장축";#N/A,#N/A,FALSE,"4WD"}</definedName>
    <definedName name="_____e3" localSheetId="16" hidden="1">{#N/A,#N/A,FALSE,"단축1";#N/A,#N/A,FALSE,"단축2";#N/A,#N/A,FALSE,"단축3";#N/A,#N/A,FALSE,"장축";#N/A,#N/A,FALSE,"4WD"}</definedName>
    <definedName name="_____e3" localSheetId="17" hidden="1">{#N/A,#N/A,FALSE,"단축1";#N/A,#N/A,FALSE,"단축2";#N/A,#N/A,FALSE,"단축3";#N/A,#N/A,FALSE,"장축";#N/A,#N/A,FALSE,"4WD"}</definedName>
    <definedName name="_____e3" localSheetId="13" hidden="1">{#N/A,#N/A,FALSE,"단축1";#N/A,#N/A,FALSE,"단축2";#N/A,#N/A,FALSE,"단축3";#N/A,#N/A,FALSE,"장축";#N/A,#N/A,FALSE,"4WD"}</definedName>
    <definedName name="_____e3" localSheetId="14" hidden="1">{#N/A,#N/A,FALSE,"단축1";#N/A,#N/A,FALSE,"단축2";#N/A,#N/A,FALSE,"단축3";#N/A,#N/A,FALSE,"장축";#N/A,#N/A,FALSE,"4WD"}</definedName>
    <definedName name="_____e3" localSheetId="15" hidden="1">{#N/A,#N/A,FALSE,"단축1";#N/A,#N/A,FALSE,"단축2";#N/A,#N/A,FALSE,"단축3";#N/A,#N/A,FALSE,"장축";#N/A,#N/A,FALSE,"4WD"}</definedName>
    <definedName name="_____e3" hidden="1">{#N/A,#N/A,FALSE,"단축1";#N/A,#N/A,FALSE,"단축2";#N/A,#N/A,FALSE,"단축3";#N/A,#N/A,FALSE,"장축";#N/A,#N/A,FALSE,"4WD"}</definedName>
    <definedName name="_____e4" localSheetId="7" hidden="1">{#N/A,#N/A,FALSE,"단축1";#N/A,#N/A,FALSE,"단축2";#N/A,#N/A,FALSE,"단축3";#N/A,#N/A,FALSE,"장축";#N/A,#N/A,FALSE,"4WD"}</definedName>
    <definedName name="_____e4" localSheetId="16" hidden="1">{#N/A,#N/A,FALSE,"단축1";#N/A,#N/A,FALSE,"단축2";#N/A,#N/A,FALSE,"단축3";#N/A,#N/A,FALSE,"장축";#N/A,#N/A,FALSE,"4WD"}</definedName>
    <definedName name="_____e4" localSheetId="17" hidden="1">{#N/A,#N/A,FALSE,"단축1";#N/A,#N/A,FALSE,"단축2";#N/A,#N/A,FALSE,"단축3";#N/A,#N/A,FALSE,"장축";#N/A,#N/A,FALSE,"4WD"}</definedName>
    <definedName name="_____e4" localSheetId="13" hidden="1">{#N/A,#N/A,FALSE,"단축1";#N/A,#N/A,FALSE,"단축2";#N/A,#N/A,FALSE,"단축3";#N/A,#N/A,FALSE,"장축";#N/A,#N/A,FALSE,"4WD"}</definedName>
    <definedName name="_____e4" localSheetId="14" hidden="1">{#N/A,#N/A,FALSE,"단축1";#N/A,#N/A,FALSE,"단축2";#N/A,#N/A,FALSE,"단축3";#N/A,#N/A,FALSE,"장축";#N/A,#N/A,FALSE,"4WD"}</definedName>
    <definedName name="_____e4" localSheetId="15" hidden="1">{#N/A,#N/A,FALSE,"단축1";#N/A,#N/A,FALSE,"단축2";#N/A,#N/A,FALSE,"단축3";#N/A,#N/A,FALSE,"장축";#N/A,#N/A,FALSE,"4WD"}</definedName>
    <definedName name="_____e4" hidden="1">{#N/A,#N/A,FALSE,"단축1";#N/A,#N/A,FALSE,"단축2";#N/A,#N/A,FALSE,"단축3";#N/A,#N/A,FALSE,"장축";#N/A,#N/A,FALSE,"4WD"}</definedName>
    <definedName name="_____e5" localSheetId="7" hidden="1">{#N/A,#N/A,FALSE,"단축1";#N/A,#N/A,FALSE,"단축2";#N/A,#N/A,FALSE,"단축3";#N/A,#N/A,FALSE,"장축";#N/A,#N/A,FALSE,"4WD"}</definedName>
    <definedName name="_____e5" localSheetId="16" hidden="1">{#N/A,#N/A,FALSE,"단축1";#N/A,#N/A,FALSE,"단축2";#N/A,#N/A,FALSE,"단축3";#N/A,#N/A,FALSE,"장축";#N/A,#N/A,FALSE,"4WD"}</definedName>
    <definedName name="_____e5" localSheetId="17" hidden="1">{#N/A,#N/A,FALSE,"단축1";#N/A,#N/A,FALSE,"단축2";#N/A,#N/A,FALSE,"단축3";#N/A,#N/A,FALSE,"장축";#N/A,#N/A,FALSE,"4WD"}</definedName>
    <definedName name="_____e5" localSheetId="13" hidden="1">{#N/A,#N/A,FALSE,"단축1";#N/A,#N/A,FALSE,"단축2";#N/A,#N/A,FALSE,"단축3";#N/A,#N/A,FALSE,"장축";#N/A,#N/A,FALSE,"4WD"}</definedName>
    <definedName name="_____e5" localSheetId="14" hidden="1">{#N/A,#N/A,FALSE,"단축1";#N/A,#N/A,FALSE,"단축2";#N/A,#N/A,FALSE,"단축3";#N/A,#N/A,FALSE,"장축";#N/A,#N/A,FALSE,"4WD"}</definedName>
    <definedName name="_____e5" localSheetId="15" hidden="1">{#N/A,#N/A,FALSE,"단축1";#N/A,#N/A,FALSE,"단축2";#N/A,#N/A,FALSE,"단축3";#N/A,#N/A,FALSE,"장축";#N/A,#N/A,FALSE,"4WD"}</definedName>
    <definedName name="_____e5" hidden="1">{#N/A,#N/A,FALSE,"단축1";#N/A,#N/A,FALSE,"단축2";#N/A,#N/A,FALSE,"단축3";#N/A,#N/A,FALSE,"장축";#N/A,#N/A,FALSE,"4WD"}</definedName>
    <definedName name="_____e6" localSheetId="7" hidden="1">{#N/A,#N/A,FALSE,"단축1";#N/A,#N/A,FALSE,"단축2";#N/A,#N/A,FALSE,"단축3";#N/A,#N/A,FALSE,"장축";#N/A,#N/A,FALSE,"4WD"}</definedName>
    <definedName name="_____e6" localSheetId="16" hidden="1">{#N/A,#N/A,FALSE,"단축1";#N/A,#N/A,FALSE,"단축2";#N/A,#N/A,FALSE,"단축3";#N/A,#N/A,FALSE,"장축";#N/A,#N/A,FALSE,"4WD"}</definedName>
    <definedName name="_____e6" localSheetId="17" hidden="1">{#N/A,#N/A,FALSE,"단축1";#N/A,#N/A,FALSE,"단축2";#N/A,#N/A,FALSE,"단축3";#N/A,#N/A,FALSE,"장축";#N/A,#N/A,FALSE,"4WD"}</definedName>
    <definedName name="_____e6" localSheetId="13" hidden="1">{#N/A,#N/A,FALSE,"단축1";#N/A,#N/A,FALSE,"단축2";#N/A,#N/A,FALSE,"단축3";#N/A,#N/A,FALSE,"장축";#N/A,#N/A,FALSE,"4WD"}</definedName>
    <definedName name="_____e6" localSheetId="14" hidden="1">{#N/A,#N/A,FALSE,"단축1";#N/A,#N/A,FALSE,"단축2";#N/A,#N/A,FALSE,"단축3";#N/A,#N/A,FALSE,"장축";#N/A,#N/A,FALSE,"4WD"}</definedName>
    <definedName name="_____e6" localSheetId="15" hidden="1">{#N/A,#N/A,FALSE,"단축1";#N/A,#N/A,FALSE,"단축2";#N/A,#N/A,FALSE,"단축3";#N/A,#N/A,FALSE,"장축";#N/A,#N/A,FALSE,"4WD"}</definedName>
    <definedName name="_____e6" hidden="1">{#N/A,#N/A,FALSE,"단축1";#N/A,#N/A,FALSE,"단축2";#N/A,#N/A,FALSE,"단축3";#N/A,#N/A,FALSE,"장축";#N/A,#N/A,FALSE,"4WD"}</definedName>
    <definedName name="_____e7" localSheetId="7" hidden="1">{#N/A,#N/A,FALSE,"신규dep";#N/A,#N/A,FALSE,"신규dep-금형상각후";#N/A,#N/A,FALSE,"신규dep-연구비상각후";#N/A,#N/A,FALSE,"신규dep-기계,공구상각후"}</definedName>
    <definedName name="_____e7" localSheetId="16" hidden="1">{#N/A,#N/A,FALSE,"신규dep";#N/A,#N/A,FALSE,"신규dep-금형상각후";#N/A,#N/A,FALSE,"신규dep-연구비상각후";#N/A,#N/A,FALSE,"신규dep-기계,공구상각후"}</definedName>
    <definedName name="_____e7" localSheetId="17" hidden="1">{#N/A,#N/A,FALSE,"신규dep";#N/A,#N/A,FALSE,"신규dep-금형상각후";#N/A,#N/A,FALSE,"신규dep-연구비상각후";#N/A,#N/A,FALSE,"신규dep-기계,공구상각후"}</definedName>
    <definedName name="_____e7" localSheetId="13" hidden="1">{#N/A,#N/A,FALSE,"신규dep";#N/A,#N/A,FALSE,"신규dep-금형상각후";#N/A,#N/A,FALSE,"신규dep-연구비상각후";#N/A,#N/A,FALSE,"신규dep-기계,공구상각후"}</definedName>
    <definedName name="_____e7" localSheetId="14" hidden="1">{#N/A,#N/A,FALSE,"신규dep";#N/A,#N/A,FALSE,"신규dep-금형상각후";#N/A,#N/A,FALSE,"신규dep-연구비상각후";#N/A,#N/A,FALSE,"신규dep-기계,공구상각후"}</definedName>
    <definedName name="_____e7" localSheetId="15" hidden="1">{#N/A,#N/A,FALSE,"신규dep";#N/A,#N/A,FALSE,"신규dep-금형상각후";#N/A,#N/A,FALSE,"신규dep-연구비상각후";#N/A,#N/A,FALSE,"신규dep-기계,공구상각후"}</definedName>
    <definedName name="_____e7" hidden="1">{#N/A,#N/A,FALSE,"신규dep";#N/A,#N/A,FALSE,"신규dep-금형상각후";#N/A,#N/A,FALSE,"신규dep-연구비상각후";#N/A,#N/A,FALSE,"신규dep-기계,공구상각후"}</definedName>
    <definedName name="_____e8" localSheetId="7" hidden="1">{#N/A,#N/A,FALSE,"신규dep";#N/A,#N/A,FALSE,"신규dep-금형상각후";#N/A,#N/A,FALSE,"신규dep-연구비상각후";#N/A,#N/A,FALSE,"신규dep-기계,공구상각후"}</definedName>
    <definedName name="_____e8" localSheetId="16" hidden="1">{#N/A,#N/A,FALSE,"신규dep";#N/A,#N/A,FALSE,"신규dep-금형상각후";#N/A,#N/A,FALSE,"신규dep-연구비상각후";#N/A,#N/A,FALSE,"신규dep-기계,공구상각후"}</definedName>
    <definedName name="_____e8" localSheetId="17" hidden="1">{#N/A,#N/A,FALSE,"신규dep";#N/A,#N/A,FALSE,"신규dep-금형상각후";#N/A,#N/A,FALSE,"신규dep-연구비상각후";#N/A,#N/A,FALSE,"신규dep-기계,공구상각후"}</definedName>
    <definedName name="_____e8" localSheetId="13" hidden="1">{#N/A,#N/A,FALSE,"신규dep";#N/A,#N/A,FALSE,"신규dep-금형상각후";#N/A,#N/A,FALSE,"신규dep-연구비상각후";#N/A,#N/A,FALSE,"신규dep-기계,공구상각후"}</definedName>
    <definedName name="_____e8" localSheetId="14" hidden="1">{#N/A,#N/A,FALSE,"신규dep";#N/A,#N/A,FALSE,"신규dep-금형상각후";#N/A,#N/A,FALSE,"신규dep-연구비상각후";#N/A,#N/A,FALSE,"신규dep-기계,공구상각후"}</definedName>
    <definedName name="_____e8" localSheetId="15" hidden="1">{#N/A,#N/A,FALSE,"신규dep";#N/A,#N/A,FALSE,"신규dep-금형상각후";#N/A,#N/A,FALSE,"신규dep-연구비상각후";#N/A,#N/A,FALSE,"신규dep-기계,공구상각후"}</definedName>
    <definedName name="_____e8" hidden="1">{#N/A,#N/A,FALSE,"신규dep";#N/A,#N/A,FALSE,"신규dep-금형상각후";#N/A,#N/A,FALSE,"신규dep-연구비상각후";#N/A,#N/A,FALSE,"신규dep-기계,공구상각후"}</definedName>
    <definedName name="_____e9" localSheetId="7" hidden="1">{#N/A,#N/A,FALSE,"단축1";#N/A,#N/A,FALSE,"단축2";#N/A,#N/A,FALSE,"단축3";#N/A,#N/A,FALSE,"장축";#N/A,#N/A,FALSE,"4WD"}</definedName>
    <definedName name="_____e9" localSheetId="16" hidden="1">{#N/A,#N/A,FALSE,"단축1";#N/A,#N/A,FALSE,"단축2";#N/A,#N/A,FALSE,"단축3";#N/A,#N/A,FALSE,"장축";#N/A,#N/A,FALSE,"4WD"}</definedName>
    <definedName name="_____e9" localSheetId="17" hidden="1">{#N/A,#N/A,FALSE,"단축1";#N/A,#N/A,FALSE,"단축2";#N/A,#N/A,FALSE,"단축3";#N/A,#N/A,FALSE,"장축";#N/A,#N/A,FALSE,"4WD"}</definedName>
    <definedName name="_____e9" localSheetId="13" hidden="1">{#N/A,#N/A,FALSE,"단축1";#N/A,#N/A,FALSE,"단축2";#N/A,#N/A,FALSE,"단축3";#N/A,#N/A,FALSE,"장축";#N/A,#N/A,FALSE,"4WD"}</definedName>
    <definedName name="_____e9" localSheetId="14" hidden="1">{#N/A,#N/A,FALSE,"단축1";#N/A,#N/A,FALSE,"단축2";#N/A,#N/A,FALSE,"단축3";#N/A,#N/A,FALSE,"장축";#N/A,#N/A,FALSE,"4WD"}</definedName>
    <definedName name="_____e9" localSheetId="15" hidden="1">{#N/A,#N/A,FALSE,"단축1";#N/A,#N/A,FALSE,"단축2";#N/A,#N/A,FALSE,"단축3";#N/A,#N/A,FALSE,"장축";#N/A,#N/A,FALSE,"4WD"}</definedName>
    <definedName name="_____e9" hidden="1">{#N/A,#N/A,FALSE,"단축1";#N/A,#N/A,FALSE,"단축2";#N/A,#N/A,FALSE,"단축3";#N/A,#N/A,FALSE,"장축";#N/A,#N/A,FALSE,"4WD"}</definedName>
    <definedName name="_____FF3">#REF!</definedName>
    <definedName name="_____FG1" localSheetId="7" hidden="1">{#N/A,#N/A,FALSE,"단축1";#N/A,#N/A,FALSE,"단축2";#N/A,#N/A,FALSE,"단축3";#N/A,#N/A,FALSE,"장축";#N/A,#N/A,FALSE,"4WD"}</definedName>
    <definedName name="_____FG1" localSheetId="16" hidden="1">{#N/A,#N/A,FALSE,"단축1";#N/A,#N/A,FALSE,"단축2";#N/A,#N/A,FALSE,"단축3";#N/A,#N/A,FALSE,"장축";#N/A,#N/A,FALSE,"4WD"}</definedName>
    <definedName name="_____FG1" localSheetId="17" hidden="1">{#N/A,#N/A,FALSE,"단축1";#N/A,#N/A,FALSE,"단축2";#N/A,#N/A,FALSE,"단축3";#N/A,#N/A,FALSE,"장축";#N/A,#N/A,FALSE,"4WD"}</definedName>
    <definedName name="_____FG1" localSheetId="13" hidden="1">{#N/A,#N/A,FALSE,"단축1";#N/A,#N/A,FALSE,"단축2";#N/A,#N/A,FALSE,"단축3";#N/A,#N/A,FALSE,"장축";#N/A,#N/A,FALSE,"4WD"}</definedName>
    <definedName name="_____FG1" localSheetId="14" hidden="1">{#N/A,#N/A,FALSE,"단축1";#N/A,#N/A,FALSE,"단축2";#N/A,#N/A,FALSE,"단축3";#N/A,#N/A,FALSE,"장축";#N/A,#N/A,FALSE,"4WD"}</definedName>
    <definedName name="_____FG1" localSheetId="15" hidden="1">{#N/A,#N/A,FALSE,"단축1";#N/A,#N/A,FALSE,"단축2";#N/A,#N/A,FALSE,"단축3";#N/A,#N/A,FALSE,"장축";#N/A,#N/A,FALSE,"4WD"}</definedName>
    <definedName name="_____FG1" hidden="1">{#N/A,#N/A,FALSE,"단축1";#N/A,#N/A,FALSE,"단축2";#N/A,#N/A,FALSE,"단축3";#N/A,#N/A,FALSE,"장축";#N/A,#N/A,FALSE,"4WD"}</definedName>
    <definedName name="_____G1">#REF!</definedName>
    <definedName name="_____K7" localSheetId="7" hidden="1">{#N/A,#N/A,TRUE,"Y생산";#N/A,#N/A,TRUE,"Y판매";#N/A,#N/A,TRUE,"Y총물량";#N/A,#N/A,TRUE,"Y능력";#N/A,#N/A,TRUE,"YKD"}</definedName>
    <definedName name="_____K7" localSheetId="16" hidden="1">{#N/A,#N/A,TRUE,"Y생산";#N/A,#N/A,TRUE,"Y판매";#N/A,#N/A,TRUE,"Y총물량";#N/A,#N/A,TRUE,"Y능력";#N/A,#N/A,TRUE,"YKD"}</definedName>
    <definedName name="_____K7" localSheetId="17" hidden="1">{#N/A,#N/A,TRUE,"Y생산";#N/A,#N/A,TRUE,"Y판매";#N/A,#N/A,TRUE,"Y총물량";#N/A,#N/A,TRUE,"Y능력";#N/A,#N/A,TRUE,"YKD"}</definedName>
    <definedName name="_____K7" localSheetId="13" hidden="1">{#N/A,#N/A,TRUE,"Y생산";#N/A,#N/A,TRUE,"Y판매";#N/A,#N/A,TRUE,"Y총물량";#N/A,#N/A,TRUE,"Y능력";#N/A,#N/A,TRUE,"YKD"}</definedName>
    <definedName name="_____K7" localSheetId="14" hidden="1">{#N/A,#N/A,TRUE,"Y생산";#N/A,#N/A,TRUE,"Y판매";#N/A,#N/A,TRUE,"Y총물량";#N/A,#N/A,TRUE,"Y능력";#N/A,#N/A,TRUE,"YKD"}</definedName>
    <definedName name="_____K7" localSheetId="15" hidden="1">{#N/A,#N/A,TRUE,"Y생산";#N/A,#N/A,TRUE,"Y판매";#N/A,#N/A,TRUE,"Y총물량";#N/A,#N/A,TRUE,"Y능력";#N/A,#N/A,TRUE,"YKD"}</definedName>
    <definedName name="_____K7" hidden="1">{#N/A,#N/A,TRUE,"Y생산";#N/A,#N/A,TRUE,"Y판매";#N/A,#N/A,TRUE,"Y총물량";#N/A,#N/A,TRUE,"Y능력";#N/A,#N/A,TRUE,"YKD"}</definedName>
    <definedName name="_____k8" localSheetId="7" hidden="1">{#N/A,#N/A,FALSE,"단축1";#N/A,#N/A,FALSE,"단축2";#N/A,#N/A,FALSE,"단축3";#N/A,#N/A,FALSE,"장축";#N/A,#N/A,FALSE,"4WD"}</definedName>
    <definedName name="_____k8" localSheetId="16" hidden="1">{#N/A,#N/A,FALSE,"단축1";#N/A,#N/A,FALSE,"단축2";#N/A,#N/A,FALSE,"단축3";#N/A,#N/A,FALSE,"장축";#N/A,#N/A,FALSE,"4WD"}</definedName>
    <definedName name="_____k8" localSheetId="17" hidden="1">{#N/A,#N/A,FALSE,"단축1";#N/A,#N/A,FALSE,"단축2";#N/A,#N/A,FALSE,"단축3";#N/A,#N/A,FALSE,"장축";#N/A,#N/A,FALSE,"4WD"}</definedName>
    <definedName name="_____k8" localSheetId="13" hidden="1">{#N/A,#N/A,FALSE,"단축1";#N/A,#N/A,FALSE,"단축2";#N/A,#N/A,FALSE,"단축3";#N/A,#N/A,FALSE,"장축";#N/A,#N/A,FALSE,"4WD"}</definedName>
    <definedName name="_____k8" localSheetId="14" hidden="1">{#N/A,#N/A,FALSE,"단축1";#N/A,#N/A,FALSE,"단축2";#N/A,#N/A,FALSE,"단축3";#N/A,#N/A,FALSE,"장축";#N/A,#N/A,FALSE,"4WD"}</definedName>
    <definedName name="_____k8" localSheetId="15" hidden="1">{#N/A,#N/A,FALSE,"단축1";#N/A,#N/A,FALSE,"단축2";#N/A,#N/A,FALSE,"단축3";#N/A,#N/A,FALSE,"장축";#N/A,#N/A,FALSE,"4WD"}</definedName>
    <definedName name="_____k8" hidden="1">{#N/A,#N/A,FALSE,"단축1";#N/A,#N/A,FALSE,"단축2";#N/A,#N/A,FALSE,"단축3";#N/A,#N/A,FALSE,"장축";#N/A,#N/A,FALSE,"4WD"}</definedName>
    <definedName name="_____k9" localSheetId="7" hidden="1">{#N/A,#N/A,FALSE,"단축1";#N/A,#N/A,FALSE,"단축2";#N/A,#N/A,FALSE,"단축3";#N/A,#N/A,FALSE,"장축";#N/A,#N/A,FALSE,"4WD"}</definedName>
    <definedName name="_____k9" localSheetId="16" hidden="1">{#N/A,#N/A,FALSE,"단축1";#N/A,#N/A,FALSE,"단축2";#N/A,#N/A,FALSE,"단축3";#N/A,#N/A,FALSE,"장축";#N/A,#N/A,FALSE,"4WD"}</definedName>
    <definedName name="_____k9" localSheetId="17" hidden="1">{#N/A,#N/A,FALSE,"단축1";#N/A,#N/A,FALSE,"단축2";#N/A,#N/A,FALSE,"단축3";#N/A,#N/A,FALSE,"장축";#N/A,#N/A,FALSE,"4WD"}</definedName>
    <definedName name="_____k9" localSheetId="13" hidden="1">{#N/A,#N/A,FALSE,"단축1";#N/A,#N/A,FALSE,"단축2";#N/A,#N/A,FALSE,"단축3";#N/A,#N/A,FALSE,"장축";#N/A,#N/A,FALSE,"4WD"}</definedName>
    <definedName name="_____k9" localSheetId="14" hidden="1">{#N/A,#N/A,FALSE,"단축1";#N/A,#N/A,FALSE,"단축2";#N/A,#N/A,FALSE,"단축3";#N/A,#N/A,FALSE,"장축";#N/A,#N/A,FALSE,"4WD"}</definedName>
    <definedName name="_____k9" localSheetId="15" hidden="1">{#N/A,#N/A,FALSE,"단축1";#N/A,#N/A,FALSE,"단축2";#N/A,#N/A,FALSE,"단축3";#N/A,#N/A,FALSE,"장축";#N/A,#N/A,FALSE,"4WD"}</definedName>
    <definedName name="_____k9" hidden="1">{#N/A,#N/A,FALSE,"단축1";#N/A,#N/A,FALSE,"단축2";#N/A,#N/A,FALSE,"단축3";#N/A,#N/A,FALSE,"장축";#N/A,#N/A,FALSE,"4WD"}</definedName>
    <definedName name="_____KI9" localSheetId="7" hidden="1">{#N/A,#N/A,TRUE,"Y생산";#N/A,#N/A,TRUE,"Y판매";#N/A,#N/A,TRUE,"Y총물량";#N/A,#N/A,TRUE,"Y능력";#N/A,#N/A,TRUE,"YKD"}</definedName>
    <definedName name="_____KI9" localSheetId="16" hidden="1">{#N/A,#N/A,TRUE,"Y생산";#N/A,#N/A,TRUE,"Y판매";#N/A,#N/A,TRUE,"Y총물량";#N/A,#N/A,TRUE,"Y능력";#N/A,#N/A,TRUE,"YKD"}</definedName>
    <definedName name="_____KI9" localSheetId="17" hidden="1">{#N/A,#N/A,TRUE,"Y생산";#N/A,#N/A,TRUE,"Y판매";#N/A,#N/A,TRUE,"Y총물량";#N/A,#N/A,TRUE,"Y능력";#N/A,#N/A,TRUE,"YKD"}</definedName>
    <definedName name="_____KI9" localSheetId="13" hidden="1">{#N/A,#N/A,TRUE,"Y생산";#N/A,#N/A,TRUE,"Y판매";#N/A,#N/A,TRUE,"Y총물량";#N/A,#N/A,TRUE,"Y능력";#N/A,#N/A,TRUE,"YKD"}</definedName>
    <definedName name="_____KI9" localSheetId="14" hidden="1">{#N/A,#N/A,TRUE,"Y생산";#N/A,#N/A,TRUE,"Y판매";#N/A,#N/A,TRUE,"Y총물량";#N/A,#N/A,TRUE,"Y능력";#N/A,#N/A,TRUE,"YKD"}</definedName>
    <definedName name="_____KI9" localSheetId="15" hidden="1">{#N/A,#N/A,TRUE,"Y생산";#N/A,#N/A,TRUE,"Y판매";#N/A,#N/A,TRUE,"Y총물량";#N/A,#N/A,TRUE,"Y능력";#N/A,#N/A,TRUE,"YKD"}</definedName>
    <definedName name="_____KI9" hidden="1">{#N/A,#N/A,TRUE,"Y생산";#N/A,#N/A,TRUE,"Y판매";#N/A,#N/A,TRUE,"Y총물량";#N/A,#N/A,TRUE,"Y능력";#N/A,#N/A,TRUE,"YKD"}</definedName>
    <definedName name="_____LPS2" localSheetId="7" hidden="1">{#N/A,#N/A,FALSE,"단축1";#N/A,#N/A,FALSE,"단축2";#N/A,#N/A,FALSE,"단축3";#N/A,#N/A,FALSE,"장축";#N/A,#N/A,FALSE,"4WD"}</definedName>
    <definedName name="_____LPS2" localSheetId="16" hidden="1">{#N/A,#N/A,FALSE,"단축1";#N/A,#N/A,FALSE,"단축2";#N/A,#N/A,FALSE,"단축3";#N/A,#N/A,FALSE,"장축";#N/A,#N/A,FALSE,"4WD"}</definedName>
    <definedName name="_____LPS2" localSheetId="17" hidden="1">{#N/A,#N/A,FALSE,"단축1";#N/A,#N/A,FALSE,"단축2";#N/A,#N/A,FALSE,"단축3";#N/A,#N/A,FALSE,"장축";#N/A,#N/A,FALSE,"4WD"}</definedName>
    <definedName name="_____LPS2" localSheetId="13" hidden="1">{#N/A,#N/A,FALSE,"단축1";#N/A,#N/A,FALSE,"단축2";#N/A,#N/A,FALSE,"단축3";#N/A,#N/A,FALSE,"장축";#N/A,#N/A,FALSE,"4WD"}</definedName>
    <definedName name="_____LPS2" localSheetId="14" hidden="1">{#N/A,#N/A,FALSE,"단축1";#N/A,#N/A,FALSE,"단축2";#N/A,#N/A,FALSE,"단축3";#N/A,#N/A,FALSE,"장축";#N/A,#N/A,FALSE,"4WD"}</definedName>
    <definedName name="_____LPS2" localSheetId="15" hidden="1">{#N/A,#N/A,FALSE,"단축1";#N/A,#N/A,FALSE,"단축2";#N/A,#N/A,FALSE,"단축3";#N/A,#N/A,FALSE,"장축";#N/A,#N/A,FALSE,"4WD"}</definedName>
    <definedName name="_____LPS2" hidden="1">{#N/A,#N/A,FALSE,"단축1";#N/A,#N/A,FALSE,"단축2";#N/A,#N/A,FALSE,"단축3";#N/A,#N/A,FALSE,"장축";#N/A,#N/A,FALSE,"4WD"}</definedName>
    <definedName name="_____M123" localSheetId="7" hidden="1">{#N/A,#N/A,FALSE,"단축1";#N/A,#N/A,FALSE,"단축2";#N/A,#N/A,FALSE,"단축3";#N/A,#N/A,FALSE,"장축";#N/A,#N/A,FALSE,"4WD"}</definedName>
    <definedName name="_____M123" localSheetId="16" hidden="1">{#N/A,#N/A,FALSE,"단축1";#N/A,#N/A,FALSE,"단축2";#N/A,#N/A,FALSE,"단축3";#N/A,#N/A,FALSE,"장축";#N/A,#N/A,FALSE,"4WD"}</definedName>
    <definedName name="_____M123" localSheetId="17" hidden="1">{#N/A,#N/A,FALSE,"단축1";#N/A,#N/A,FALSE,"단축2";#N/A,#N/A,FALSE,"단축3";#N/A,#N/A,FALSE,"장축";#N/A,#N/A,FALSE,"4WD"}</definedName>
    <definedName name="_____M123" localSheetId="13" hidden="1">{#N/A,#N/A,FALSE,"단축1";#N/A,#N/A,FALSE,"단축2";#N/A,#N/A,FALSE,"단축3";#N/A,#N/A,FALSE,"장축";#N/A,#N/A,FALSE,"4WD"}</definedName>
    <definedName name="_____M123" localSheetId="14" hidden="1">{#N/A,#N/A,FALSE,"단축1";#N/A,#N/A,FALSE,"단축2";#N/A,#N/A,FALSE,"단축3";#N/A,#N/A,FALSE,"장축";#N/A,#N/A,FALSE,"4WD"}</definedName>
    <definedName name="_____M123" localSheetId="15" hidden="1">{#N/A,#N/A,FALSE,"단축1";#N/A,#N/A,FALSE,"단축2";#N/A,#N/A,FALSE,"단축3";#N/A,#N/A,FALSE,"장축";#N/A,#N/A,FALSE,"4WD"}</definedName>
    <definedName name="_____M123" hidden="1">{#N/A,#N/A,FALSE,"단축1";#N/A,#N/A,FALSE,"단축2";#N/A,#N/A,FALSE,"단축3";#N/A,#N/A,FALSE,"장축";#N/A,#N/A,FALSE,"4WD"}</definedName>
    <definedName name="_____O11" localSheetId="7" hidden="1">{#N/A,#N/A,FALSE,"단축1";#N/A,#N/A,FALSE,"단축2";#N/A,#N/A,FALSE,"단축3";#N/A,#N/A,FALSE,"장축";#N/A,#N/A,FALSE,"4WD"}</definedName>
    <definedName name="_____O11" localSheetId="16" hidden="1">{#N/A,#N/A,FALSE,"단축1";#N/A,#N/A,FALSE,"단축2";#N/A,#N/A,FALSE,"단축3";#N/A,#N/A,FALSE,"장축";#N/A,#N/A,FALSE,"4WD"}</definedName>
    <definedName name="_____O11" localSheetId="17" hidden="1">{#N/A,#N/A,FALSE,"단축1";#N/A,#N/A,FALSE,"단축2";#N/A,#N/A,FALSE,"단축3";#N/A,#N/A,FALSE,"장축";#N/A,#N/A,FALSE,"4WD"}</definedName>
    <definedName name="_____O11" localSheetId="13" hidden="1">{#N/A,#N/A,FALSE,"단축1";#N/A,#N/A,FALSE,"단축2";#N/A,#N/A,FALSE,"단축3";#N/A,#N/A,FALSE,"장축";#N/A,#N/A,FALSE,"4WD"}</definedName>
    <definedName name="_____O11" localSheetId="14" hidden="1">{#N/A,#N/A,FALSE,"단축1";#N/A,#N/A,FALSE,"단축2";#N/A,#N/A,FALSE,"단축3";#N/A,#N/A,FALSE,"장축";#N/A,#N/A,FALSE,"4WD"}</definedName>
    <definedName name="_____O11" localSheetId="15" hidden="1">{#N/A,#N/A,FALSE,"단축1";#N/A,#N/A,FALSE,"단축2";#N/A,#N/A,FALSE,"단축3";#N/A,#N/A,FALSE,"장축";#N/A,#N/A,FALSE,"4WD"}</definedName>
    <definedName name="_____O11" hidden="1">{#N/A,#N/A,FALSE,"단축1";#N/A,#N/A,FALSE,"단축2";#N/A,#N/A,FALSE,"단축3";#N/A,#N/A,FALSE,"장축";#N/A,#N/A,FALSE,"4WD"}</definedName>
    <definedName name="_____P1">#REF!</definedName>
    <definedName name="_____P2" localSheetId="7" hidden="1">{#N/A,#N/A,FALSE,"단축1";#N/A,#N/A,FALSE,"단축2";#N/A,#N/A,FALSE,"단축3";#N/A,#N/A,FALSE,"장축";#N/A,#N/A,FALSE,"4WD"}</definedName>
    <definedName name="_____P2" localSheetId="16" hidden="1">{#N/A,#N/A,FALSE,"단축1";#N/A,#N/A,FALSE,"단축2";#N/A,#N/A,FALSE,"단축3";#N/A,#N/A,FALSE,"장축";#N/A,#N/A,FALSE,"4WD"}</definedName>
    <definedName name="_____P2" localSheetId="17" hidden="1">{#N/A,#N/A,FALSE,"단축1";#N/A,#N/A,FALSE,"단축2";#N/A,#N/A,FALSE,"단축3";#N/A,#N/A,FALSE,"장축";#N/A,#N/A,FALSE,"4WD"}</definedName>
    <definedName name="_____P2" localSheetId="13" hidden="1">{#N/A,#N/A,FALSE,"단축1";#N/A,#N/A,FALSE,"단축2";#N/A,#N/A,FALSE,"단축3";#N/A,#N/A,FALSE,"장축";#N/A,#N/A,FALSE,"4WD"}</definedName>
    <definedName name="_____P2" localSheetId="14" hidden="1">{#N/A,#N/A,FALSE,"단축1";#N/A,#N/A,FALSE,"단축2";#N/A,#N/A,FALSE,"단축3";#N/A,#N/A,FALSE,"장축";#N/A,#N/A,FALSE,"4WD"}</definedName>
    <definedName name="_____P2" localSheetId="15" hidden="1">{#N/A,#N/A,FALSE,"단축1";#N/A,#N/A,FALSE,"단축2";#N/A,#N/A,FALSE,"단축3";#N/A,#N/A,FALSE,"장축";#N/A,#N/A,FALSE,"4WD"}</definedName>
    <definedName name="_____P2" hidden="1">{#N/A,#N/A,FALSE,"단축1";#N/A,#N/A,FALSE,"단축2";#N/A,#N/A,FALSE,"단축3";#N/A,#N/A,FALSE,"장축";#N/A,#N/A,FALSE,"4WD"}</definedName>
    <definedName name="_____q1" localSheetId="7" hidden="1">{#N/A,#N/A,FALSE,"단축1";#N/A,#N/A,FALSE,"단축2";#N/A,#N/A,FALSE,"단축3";#N/A,#N/A,FALSE,"장축";#N/A,#N/A,FALSE,"4WD"}</definedName>
    <definedName name="_____q1" localSheetId="16" hidden="1">{#N/A,#N/A,FALSE,"단축1";#N/A,#N/A,FALSE,"단축2";#N/A,#N/A,FALSE,"단축3";#N/A,#N/A,FALSE,"장축";#N/A,#N/A,FALSE,"4WD"}</definedName>
    <definedName name="_____q1" localSheetId="17" hidden="1">{#N/A,#N/A,FALSE,"단축1";#N/A,#N/A,FALSE,"단축2";#N/A,#N/A,FALSE,"단축3";#N/A,#N/A,FALSE,"장축";#N/A,#N/A,FALSE,"4WD"}</definedName>
    <definedName name="_____q1" localSheetId="13" hidden="1">{#N/A,#N/A,FALSE,"단축1";#N/A,#N/A,FALSE,"단축2";#N/A,#N/A,FALSE,"단축3";#N/A,#N/A,FALSE,"장축";#N/A,#N/A,FALSE,"4WD"}</definedName>
    <definedName name="_____q1" localSheetId="14" hidden="1">{#N/A,#N/A,FALSE,"단축1";#N/A,#N/A,FALSE,"단축2";#N/A,#N/A,FALSE,"단축3";#N/A,#N/A,FALSE,"장축";#N/A,#N/A,FALSE,"4WD"}</definedName>
    <definedName name="_____q1" localSheetId="15" hidden="1">{#N/A,#N/A,FALSE,"단축1";#N/A,#N/A,FALSE,"단축2";#N/A,#N/A,FALSE,"단축3";#N/A,#N/A,FALSE,"장축";#N/A,#N/A,FALSE,"4WD"}</definedName>
    <definedName name="_____q1" hidden="1">{#N/A,#N/A,FALSE,"단축1";#N/A,#N/A,FALSE,"단축2";#N/A,#N/A,FALSE,"단축3";#N/A,#N/A,FALSE,"장축";#N/A,#N/A,FALSE,"4WD"}</definedName>
    <definedName name="_____q3" localSheetId="7" hidden="1">{#N/A,#N/A,FALSE,"단축1";#N/A,#N/A,FALSE,"단축2";#N/A,#N/A,FALSE,"단축3";#N/A,#N/A,FALSE,"장축";#N/A,#N/A,FALSE,"4WD"}</definedName>
    <definedName name="_____q3" localSheetId="16" hidden="1">{#N/A,#N/A,FALSE,"단축1";#N/A,#N/A,FALSE,"단축2";#N/A,#N/A,FALSE,"단축3";#N/A,#N/A,FALSE,"장축";#N/A,#N/A,FALSE,"4WD"}</definedName>
    <definedName name="_____q3" localSheetId="17" hidden="1">{#N/A,#N/A,FALSE,"단축1";#N/A,#N/A,FALSE,"단축2";#N/A,#N/A,FALSE,"단축3";#N/A,#N/A,FALSE,"장축";#N/A,#N/A,FALSE,"4WD"}</definedName>
    <definedName name="_____q3" localSheetId="13" hidden="1">{#N/A,#N/A,FALSE,"단축1";#N/A,#N/A,FALSE,"단축2";#N/A,#N/A,FALSE,"단축3";#N/A,#N/A,FALSE,"장축";#N/A,#N/A,FALSE,"4WD"}</definedName>
    <definedName name="_____q3" localSheetId="14" hidden="1">{#N/A,#N/A,FALSE,"단축1";#N/A,#N/A,FALSE,"단축2";#N/A,#N/A,FALSE,"단축3";#N/A,#N/A,FALSE,"장축";#N/A,#N/A,FALSE,"4WD"}</definedName>
    <definedName name="_____q3" localSheetId="15" hidden="1">{#N/A,#N/A,FALSE,"단축1";#N/A,#N/A,FALSE,"단축2";#N/A,#N/A,FALSE,"단축3";#N/A,#N/A,FALSE,"장축";#N/A,#N/A,FALSE,"4WD"}</definedName>
    <definedName name="_____q3" hidden="1">{#N/A,#N/A,FALSE,"단축1";#N/A,#N/A,FALSE,"단축2";#N/A,#N/A,FALSE,"단축3";#N/A,#N/A,FALSE,"장축";#N/A,#N/A,FALSE,"4WD"}</definedName>
    <definedName name="_____q5" localSheetId="7" hidden="1">{#N/A,#N/A,FALSE,"신규dep";#N/A,#N/A,FALSE,"신규dep-금형상각후";#N/A,#N/A,FALSE,"신규dep-연구비상각후";#N/A,#N/A,FALSE,"신규dep-기계,공구상각후"}</definedName>
    <definedName name="_____q5" localSheetId="16" hidden="1">{#N/A,#N/A,FALSE,"신규dep";#N/A,#N/A,FALSE,"신규dep-금형상각후";#N/A,#N/A,FALSE,"신규dep-연구비상각후";#N/A,#N/A,FALSE,"신규dep-기계,공구상각후"}</definedName>
    <definedName name="_____q5" localSheetId="17" hidden="1">{#N/A,#N/A,FALSE,"신규dep";#N/A,#N/A,FALSE,"신규dep-금형상각후";#N/A,#N/A,FALSE,"신규dep-연구비상각후";#N/A,#N/A,FALSE,"신규dep-기계,공구상각후"}</definedName>
    <definedName name="_____q5" localSheetId="13" hidden="1">{#N/A,#N/A,FALSE,"신규dep";#N/A,#N/A,FALSE,"신규dep-금형상각후";#N/A,#N/A,FALSE,"신규dep-연구비상각후";#N/A,#N/A,FALSE,"신규dep-기계,공구상각후"}</definedName>
    <definedName name="_____q5" localSheetId="14" hidden="1">{#N/A,#N/A,FALSE,"신규dep";#N/A,#N/A,FALSE,"신규dep-금형상각후";#N/A,#N/A,FALSE,"신규dep-연구비상각후";#N/A,#N/A,FALSE,"신규dep-기계,공구상각후"}</definedName>
    <definedName name="_____q5" localSheetId="15" hidden="1">{#N/A,#N/A,FALSE,"신규dep";#N/A,#N/A,FALSE,"신규dep-금형상각후";#N/A,#N/A,FALSE,"신규dep-연구비상각후";#N/A,#N/A,FALSE,"신규dep-기계,공구상각후"}</definedName>
    <definedName name="_____q5" hidden="1">{#N/A,#N/A,FALSE,"신규dep";#N/A,#N/A,FALSE,"신규dep-금형상각후";#N/A,#N/A,FALSE,"신규dep-연구비상각후";#N/A,#N/A,FALSE,"신규dep-기계,공구상각후"}</definedName>
    <definedName name="_____q6" localSheetId="7" hidden="1">{#N/A,#N/A,FALSE,"신규dep";#N/A,#N/A,FALSE,"신규dep-금형상각후";#N/A,#N/A,FALSE,"신규dep-연구비상각후";#N/A,#N/A,FALSE,"신규dep-기계,공구상각후"}</definedName>
    <definedName name="_____q6" localSheetId="16" hidden="1">{#N/A,#N/A,FALSE,"신규dep";#N/A,#N/A,FALSE,"신규dep-금형상각후";#N/A,#N/A,FALSE,"신규dep-연구비상각후";#N/A,#N/A,FALSE,"신규dep-기계,공구상각후"}</definedName>
    <definedName name="_____q6" localSheetId="17" hidden="1">{#N/A,#N/A,FALSE,"신규dep";#N/A,#N/A,FALSE,"신규dep-금형상각후";#N/A,#N/A,FALSE,"신규dep-연구비상각후";#N/A,#N/A,FALSE,"신규dep-기계,공구상각후"}</definedName>
    <definedName name="_____q6" localSheetId="13" hidden="1">{#N/A,#N/A,FALSE,"신규dep";#N/A,#N/A,FALSE,"신규dep-금형상각후";#N/A,#N/A,FALSE,"신규dep-연구비상각후";#N/A,#N/A,FALSE,"신규dep-기계,공구상각후"}</definedName>
    <definedName name="_____q6" localSheetId="14" hidden="1">{#N/A,#N/A,FALSE,"신규dep";#N/A,#N/A,FALSE,"신규dep-금형상각후";#N/A,#N/A,FALSE,"신규dep-연구비상각후";#N/A,#N/A,FALSE,"신규dep-기계,공구상각후"}</definedName>
    <definedName name="_____q6" localSheetId="15" hidden="1">{#N/A,#N/A,FALSE,"신규dep";#N/A,#N/A,FALSE,"신규dep-금형상각후";#N/A,#N/A,FALSE,"신규dep-연구비상각후";#N/A,#N/A,FALSE,"신규dep-기계,공구상각후"}</definedName>
    <definedName name="_____q6" hidden="1">{#N/A,#N/A,FALSE,"신규dep";#N/A,#N/A,FALSE,"신규dep-금형상각후";#N/A,#N/A,FALSE,"신규dep-연구비상각후";#N/A,#N/A,FALSE,"신규dep-기계,공구상각후"}</definedName>
    <definedName name="_____q7" localSheetId="7" hidden="1">{#N/A,#N/A,FALSE,"신규dep";#N/A,#N/A,FALSE,"신규dep-금형상각후";#N/A,#N/A,FALSE,"신규dep-연구비상각후";#N/A,#N/A,FALSE,"신규dep-기계,공구상각후"}</definedName>
    <definedName name="_____q7" localSheetId="16" hidden="1">{#N/A,#N/A,FALSE,"신규dep";#N/A,#N/A,FALSE,"신규dep-금형상각후";#N/A,#N/A,FALSE,"신규dep-연구비상각후";#N/A,#N/A,FALSE,"신규dep-기계,공구상각후"}</definedName>
    <definedName name="_____q7" localSheetId="17" hidden="1">{#N/A,#N/A,FALSE,"신규dep";#N/A,#N/A,FALSE,"신규dep-금형상각후";#N/A,#N/A,FALSE,"신규dep-연구비상각후";#N/A,#N/A,FALSE,"신규dep-기계,공구상각후"}</definedName>
    <definedName name="_____q7" localSheetId="13" hidden="1">{#N/A,#N/A,FALSE,"신규dep";#N/A,#N/A,FALSE,"신규dep-금형상각후";#N/A,#N/A,FALSE,"신규dep-연구비상각후";#N/A,#N/A,FALSE,"신규dep-기계,공구상각후"}</definedName>
    <definedName name="_____q7" localSheetId="14" hidden="1">{#N/A,#N/A,FALSE,"신규dep";#N/A,#N/A,FALSE,"신규dep-금형상각후";#N/A,#N/A,FALSE,"신규dep-연구비상각후";#N/A,#N/A,FALSE,"신규dep-기계,공구상각후"}</definedName>
    <definedName name="_____q7" localSheetId="15" hidden="1">{#N/A,#N/A,FALSE,"신규dep";#N/A,#N/A,FALSE,"신규dep-금형상각후";#N/A,#N/A,FALSE,"신규dep-연구비상각후";#N/A,#N/A,FALSE,"신규dep-기계,공구상각후"}</definedName>
    <definedName name="_____q7" hidden="1">{#N/A,#N/A,FALSE,"신규dep";#N/A,#N/A,FALSE,"신규dep-금형상각후";#N/A,#N/A,FALSE,"신규dep-연구비상각후";#N/A,#N/A,FALSE,"신규dep-기계,공구상각후"}</definedName>
    <definedName name="_____q9" localSheetId="7" hidden="1">{#N/A,#N/A,FALSE,"신규dep";#N/A,#N/A,FALSE,"신규dep-금형상각후";#N/A,#N/A,FALSE,"신규dep-연구비상각후";#N/A,#N/A,FALSE,"신규dep-기계,공구상각후"}</definedName>
    <definedName name="_____q9" localSheetId="16" hidden="1">{#N/A,#N/A,FALSE,"신규dep";#N/A,#N/A,FALSE,"신규dep-금형상각후";#N/A,#N/A,FALSE,"신규dep-연구비상각후";#N/A,#N/A,FALSE,"신규dep-기계,공구상각후"}</definedName>
    <definedName name="_____q9" localSheetId="17" hidden="1">{#N/A,#N/A,FALSE,"신규dep";#N/A,#N/A,FALSE,"신규dep-금형상각후";#N/A,#N/A,FALSE,"신규dep-연구비상각후";#N/A,#N/A,FALSE,"신규dep-기계,공구상각후"}</definedName>
    <definedName name="_____q9" localSheetId="13" hidden="1">{#N/A,#N/A,FALSE,"신규dep";#N/A,#N/A,FALSE,"신규dep-금형상각후";#N/A,#N/A,FALSE,"신규dep-연구비상각후";#N/A,#N/A,FALSE,"신규dep-기계,공구상각후"}</definedName>
    <definedName name="_____q9" localSheetId="14" hidden="1">{#N/A,#N/A,FALSE,"신규dep";#N/A,#N/A,FALSE,"신규dep-금형상각후";#N/A,#N/A,FALSE,"신규dep-연구비상각후";#N/A,#N/A,FALSE,"신규dep-기계,공구상각후"}</definedName>
    <definedName name="_____q9" localSheetId="15" hidden="1">{#N/A,#N/A,FALSE,"신규dep";#N/A,#N/A,FALSE,"신규dep-금형상각후";#N/A,#N/A,FALSE,"신규dep-연구비상각후";#N/A,#N/A,FALSE,"신규dep-기계,공구상각후"}</definedName>
    <definedName name="_____q9" hidden="1">{#N/A,#N/A,FALSE,"신규dep";#N/A,#N/A,FALSE,"신규dep-금형상각후";#N/A,#N/A,FALSE,"신규dep-연구비상각후";#N/A,#N/A,FALSE,"신규dep-기계,공구상각후"}</definedName>
    <definedName name="_____s1" localSheetId="7" hidden="1">{#N/A,#N/A,FALSE,"신규dep";#N/A,#N/A,FALSE,"신규dep-금형상각후";#N/A,#N/A,FALSE,"신규dep-연구비상각후";#N/A,#N/A,FALSE,"신규dep-기계,공구상각후"}</definedName>
    <definedName name="_____s1" localSheetId="16" hidden="1">{#N/A,#N/A,FALSE,"신규dep";#N/A,#N/A,FALSE,"신규dep-금형상각후";#N/A,#N/A,FALSE,"신규dep-연구비상각후";#N/A,#N/A,FALSE,"신규dep-기계,공구상각후"}</definedName>
    <definedName name="_____s1" localSheetId="17" hidden="1">{#N/A,#N/A,FALSE,"신규dep";#N/A,#N/A,FALSE,"신규dep-금형상각후";#N/A,#N/A,FALSE,"신규dep-연구비상각후";#N/A,#N/A,FALSE,"신규dep-기계,공구상각후"}</definedName>
    <definedName name="_____s1" localSheetId="13" hidden="1">{#N/A,#N/A,FALSE,"신규dep";#N/A,#N/A,FALSE,"신규dep-금형상각후";#N/A,#N/A,FALSE,"신규dep-연구비상각후";#N/A,#N/A,FALSE,"신규dep-기계,공구상각후"}</definedName>
    <definedName name="_____s1" localSheetId="14" hidden="1">{#N/A,#N/A,FALSE,"신규dep";#N/A,#N/A,FALSE,"신규dep-금형상각후";#N/A,#N/A,FALSE,"신규dep-연구비상각후";#N/A,#N/A,FALSE,"신규dep-기계,공구상각후"}</definedName>
    <definedName name="_____s1" localSheetId="15" hidden="1">{#N/A,#N/A,FALSE,"신규dep";#N/A,#N/A,FALSE,"신규dep-금형상각후";#N/A,#N/A,FALSE,"신규dep-연구비상각후";#N/A,#N/A,FALSE,"신규dep-기계,공구상각후"}</definedName>
    <definedName name="_____s1" hidden="1">{#N/A,#N/A,FALSE,"신규dep";#N/A,#N/A,FALSE,"신규dep-금형상각후";#N/A,#N/A,FALSE,"신규dep-연구비상각후";#N/A,#N/A,FALSE,"신규dep-기계,공구상각후"}</definedName>
    <definedName name="_____s2" localSheetId="7" hidden="1">{#N/A,#N/A,FALSE,"신규dep";#N/A,#N/A,FALSE,"신규dep-금형상각후";#N/A,#N/A,FALSE,"신규dep-연구비상각후";#N/A,#N/A,FALSE,"신규dep-기계,공구상각후"}</definedName>
    <definedName name="_____s2" localSheetId="16" hidden="1">{#N/A,#N/A,FALSE,"신규dep";#N/A,#N/A,FALSE,"신규dep-금형상각후";#N/A,#N/A,FALSE,"신규dep-연구비상각후";#N/A,#N/A,FALSE,"신규dep-기계,공구상각후"}</definedName>
    <definedName name="_____s2" localSheetId="17" hidden="1">{#N/A,#N/A,FALSE,"신규dep";#N/A,#N/A,FALSE,"신규dep-금형상각후";#N/A,#N/A,FALSE,"신규dep-연구비상각후";#N/A,#N/A,FALSE,"신규dep-기계,공구상각후"}</definedName>
    <definedName name="_____s2" localSheetId="13" hidden="1">{#N/A,#N/A,FALSE,"신규dep";#N/A,#N/A,FALSE,"신규dep-금형상각후";#N/A,#N/A,FALSE,"신규dep-연구비상각후";#N/A,#N/A,FALSE,"신규dep-기계,공구상각후"}</definedName>
    <definedName name="_____s2" localSheetId="14" hidden="1">{#N/A,#N/A,FALSE,"신규dep";#N/A,#N/A,FALSE,"신규dep-금형상각후";#N/A,#N/A,FALSE,"신규dep-연구비상각후";#N/A,#N/A,FALSE,"신규dep-기계,공구상각후"}</definedName>
    <definedName name="_____s2" localSheetId="15" hidden="1">{#N/A,#N/A,FALSE,"신규dep";#N/A,#N/A,FALSE,"신규dep-금형상각후";#N/A,#N/A,FALSE,"신규dep-연구비상각후";#N/A,#N/A,FALSE,"신규dep-기계,공구상각후"}</definedName>
    <definedName name="_____s2" hidden="1">{#N/A,#N/A,FALSE,"신규dep";#N/A,#N/A,FALSE,"신규dep-금형상각후";#N/A,#N/A,FALSE,"신규dep-연구비상각후";#N/A,#N/A,FALSE,"신규dep-기계,공구상각후"}</definedName>
    <definedName name="_____s3" localSheetId="7" hidden="1">{#N/A,#N/A,FALSE,"단축1";#N/A,#N/A,FALSE,"단축2";#N/A,#N/A,FALSE,"단축3";#N/A,#N/A,FALSE,"장축";#N/A,#N/A,FALSE,"4WD"}</definedName>
    <definedName name="_____s3" localSheetId="16" hidden="1">{#N/A,#N/A,FALSE,"단축1";#N/A,#N/A,FALSE,"단축2";#N/A,#N/A,FALSE,"단축3";#N/A,#N/A,FALSE,"장축";#N/A,#N/A,FALSE,"4WD"}</definedName>
    <definedName name="_____s3" localSheetId="17" hidden="1">{#N/A,#N/A,FALSE,"단축1";#N/A,#N/A,FALSE,"단축2";#N/A,#N/A,FALSE,"단축3";#N/A,#N/A,FALSE,"장축";#N/A,#N/A,FALSE,"4WD"}</definedName>
    <definedName name="_____s3" localSheetId="13" hidden="1">{#N/A,#N/A,FALSE,"단축1";#N/A,#N/A,FALSE,"단축2";#N/A,#N/A,FALSE,"단축3";#N/A,#N/A,FALSE,"장축";#N/A,#N/A,FALSE,"4WD"}</definedName>
    <definedName name="_____s3" localSheetId="14" hidden="1">{#N/A,#N/A,FALSE,"단축1";#N/A,#N/A,FALSE,"단축2";#N/A,#N/A,FALSE,"단축3";#N/A,#N/A,FALSE,"장축";#N/A,#N/A,FALSE,"4WD"}</definedName>
    <definedName name="_____s3" localSheetId="15" hidden="1">{#N/A,#N/A,FALSE,"단축1";#N/A,#N/A,FALSE,"단축2";#N/A,#N/A,FALSE,"단축3";#N/A,#N/A,FALSE,"장축";#N/A,#N/A,FALSE,"4WD"}</definedName>
    <definedName name="_____s3" hidden="1">{#N/A,#N/A,FALSE,"단축1";#N/A,#N/A,FALSE,"단축2";#N/A,#N/A,FALSE,"단축3";#N/A,#N/A,FALSE,"장축";#N/A,#N/A,FALSE,"4WD"}</definedName>
    <definedName name="_____s4" localSheetId="7" hidden="1">{#N/A,#N/A,FALSE,"단축1";#N/A,#N/A,FALSE,"단축2";#N/A,#N/A,FALSE,"단축3";#N/A,#N/A,FALSE,"장축";#N/A,#N/A,FALSE,"4WD"}</definedName>
    <definedName name="_____s4" localSheetId="16" hidden="1">{#N/A,#N/A,FALSE,"단축1";#N/A,#N/A,FALSE,"단축2";#N/A,#N/A,FALSE,"단축3";#N/A,#N/A,FALSE,"장축";#N/A,#N/A,FALSE,"4WD"}</definedName>
    <definedName name="_____s4" localSheetId="17" hidden="1">{#N/A,#N/A,FALSE,"단축1";#N/A,#N/A,FALSE,"단축2";#N/A,#N/A,FALSE,"단축3";#N/A,#N/A,FALSE,"장축";#N/A,#N/A,FALSE,"4WD"}</definedName>
    <definedName name="_____s4" localSheetId="13" hidden="1">{#N/A,#N/A,FALSE,"단축1";#N/A,#N/A,FALSE,"단축2";#N/A,#N/A,FALSE,"단축3";#N/A,#N/A,FALSE,"장축";#N/A,#N/A,FALSE,"4WD"}</definedName>
    <definedName name="_____s4" localSheetId="14" hidden="1">{#N/A,#N/A,FALSE,"단축1";#N/A,#N/A,FALSE,"단축2";#N/A,#N/A,FALSE,"단축3";#N/A,#N/A,FALSE,"장축";#N/A,#N/A,FALSE,"4WD"}</definedName>
    <definedName name="_____s4" localSheetId="15" hidden="1">{#N/A,#N/A,FALSE,"단축1";#N/A,#N/A,FALSE,"단축2";#N/A,#N/A,FALSE,"단축3";#N/A,#N/A,FALSE,"장축";#N/A,#N/A,FALSE,"4WD"}</definedName>
    <definedName name="_____s4" hidden="1">{#N/A,#N/A,FALSE,"단축1";#N/A,#N/A,FALSE,"단축2";#N/A,#N/A,FALSE,"단축3";#N/A,#N/A,FALSE,"장축";#N/A,#N/A,FALSE,"4WD"}</definedName>
    <definedName name="_____s5" localSheetId="7" hidden="1">{#N/A,#N/A,FALSE,"신규dep";#N/A,#N/A,FALSE,"신규dep-금형상각후";#N/A,#N/A,FALSE,"신규dep-연구비상각후";#N/A,#N/A,FALSE,"신규dep-기계,공구상각후"}</definedName>
    <definedName name="_____s5" localSheetId="16" hidden="1">{#N/A,#N/A,FALSE,"신규dep";#N/A,#N/A,FALSE,"신규dep-금형상각후";#N/A,#N/A,FALSE,"신규dep-연구비상각후";#N/A,#N/A,FALSE,"신규dep-기계,공구상각후"}</definedName>
    <definedName name="_____s5" localSheetId="17" hidden="1">{#N/A,#N/A,FALSE,"신규dep";#N/A,#N/A,FALSE,"신규dep-금형상각후";#N/A,#N/A,FALSE,"신규dep-연구비상각후";#N/A,#N/A,FALSE,"신규dep-기계,공구상각후"}</definedName>
    <definedName name="_____s5" localSheetId="13" hidden="1">{#N/A,#N/A,FALSE,"신규dep";#N/A,#N/A,FALSE,"신규dep-금형상각후";#N/A,#N/A,FALSE,"신규dep-연구비상각후";#N/A,#N/A,FALSE,"신규dep-기계,공구상각후"}</definedName>
    <definedName name="_____s5" localSheetId="14" hidden="1">{#N/A,#N/A,FALSE,"신규dep";#N/A,#N/A,FALSE,"신규dep-금형상각후";#N/A,#N/A,FALSE,"신규dep-연구비상각후";#N/A,#N/A,FALSE,"신규dep-기계,공구상각후"}</definedName>
    <definedName name="_____s5" localSheetId="15" hidden="1">{#N/A,#N/A,FALSE,"신규dep";#N/A,#N/A,FALSE,"신규dep-금형상각후";#N/A,#N/A,FALSE,"신규dep-연구비상각후";#N/A,#N/A,FALSE,"신규dep-기계,공구상각후"}</definedName>
    <definedName name="_____s5" hidden="1">{#N/A,#N/A,FALSE,"신규dep";#N/A,#N/A,FALSE,"신규dep-금형상각후";#N/A,#N/A,FALSE,"신규dep-연구비상각후";#N/A,#N/A,FALSE,"신규dep-기계,공구상각후"}</definedName>
    <definedName name="_____s6" localSheetId="7" hidden="1">{#N/A,#N/A,FALSE,"신규dep";#N/A,#N/A,FALSE,"신규dep-금형상각후";#N/A,#N/A,FALSE,"신규dep-연구비상각후";#N/A,#N/A,FALSE,"신규dep-기계,공구상각후"}</definedName>
    <definedName name="_____s6" localSheetId="16" hidden="1">{#N/A,#N/A,FALSE,"신규dep";#N/A,#N/A,FALSE,"신규dep-금형상각후";#N/A,#N/A,FALSE,"신규dep-연구비상각후";#N/A,#N/A,FALSE,"신규dep-기계,공구상각후"}</definedName>
    <definedName name="_____s6" localSheetId="17" hidden="1">{#N/A,#N/A,FALSE,"신규dep";#N/A,#N/A,FALSE,"신규dep-금형상각후";#N/A,#N/A,FALSE,"신규dep-연구비상각후";#N/A,#N/A,FALSE,"신규dep-기계,공구상각후"}</definedName>
    <definedName name="_____s6" localSheetId="13" hidden="1">{#N/A,#N/A,FALSE,"신규dep";#N/A,#N/A,FALSE,"신규dep-금형상각후";#N/A,#N/A,FALSE,"신규dep-연구비상각후";#N/A,#N/A,FALSE,"신규dep-기계,공구상각후"}</definedName>
    <definedName name="_____s6" localSheetId="14" hidden="1">{#N/A,#N/A,FALSE,"신규dep";#N/A,#N/A,FALSE,"신규dep-금형상각후";#N/A,#N/A,FALSE,"신규dep-연구비상각후";#N/A,#N/A,FALSE,"신규dep-기계,공구상각후"}</definedName>
    <definedName name="_____s6" localSheetId="15" hidden="1">{#N/A,#N/A,FALSE,"신규dep";#N/A,#N/A,FALSE,"신규dep-금형상각후";#N/A,#N/A,FALSE,"신규dep-연구비상각후";#N/A,#N/A,FALSE,"신규dep-기계,공구상각후"}</definedName>
    <definedName name="_____s6" hidden="1">{#N/A,#N/A,FALSE,"신규dep";#N/A,#N/A,FALSE,"신규dep-금형상각후";#N/A,#N/A,FALSE,"신규dep-연구비상각후";#N/A,#N/A,FALSE,"신규dep-기계,공구상각후"}</definedName>
    <definedName name="_____s7" localSheetId="7" hidden="1">{#N/A,#N/A,FALSE,"신규dep";#N/A,#N/A,FALSE,"신규dep-금형상각후";#N/A,#N/A,FALSE,"신규dep-연구비상각후";#N/A,#N/A,FALSE,"신규dep-기계,공구상각후"}</definedName>
    <definedName name="_____s7" localSheetId="16" hidden="1">{#N/A,#N/A,FALSE,"신규dep";#N/A,#N/A,FALSE,"신규dep-금형상각후";#N/A,#N/A,FALSE,"신규dep-연구비상각후";#N/A,#N/A,FALSE,"신규dep-기계,공구상각후"}</definedName>
    <definedName name="_____s7" localSheetId="17" hidden="1">{#N/A,#N/A,FALSE,"신규dep";#N/A,#N/A,FALSE,"신규dep-금형상각후";#N/A,#N/A,FALSE,"신규dep-연구비상각후";#N/A,#N/A,FALSE,"신규dep-기계,공구상각후"}</definedName>
    <definedName name="_____s7" localSheetId="13" hidden="1">{#N/A,#N/A,FALSE,"신규dep";#N/A,#N/A,FALSE,"신규dep-금형상각후";#N/A,#N/A,FALSE,"신규dep-연구비상각후";#N/A,#N/A,FALSE,"신규dep-기계,공구상각후"}</definedName>
    <definedName name="_____s7" localSheetId="14" hidden="1">{#N/A,#N/A,FALSE,"신규dep";#N/A,#N/A,FALSE,"신규dep-금형상각후";#N/A,#N/A,FALSE,"신규dep-연구비상각후";#N/A,#N/A,FALSE,"신규dep-기계,공구상각후"}</definedName>
    <definedName name="_____s7" localSheetId="15" hidden="1">{#N/A,#N/A,FALSE,"신규dep";#N/A,#N/A,FALSE,"신규dep-금형상각후";#N/A,#N/A,FALSE,"신규dep-연구비상각후";#N/A,#N/A,FALSE,"신규dep-기계,공구상각후"}</definedName>
    <definedName name="_____s7" hidden="1">{#N/A,#N/A,FALSE,"신규dep";#N/A,#N/A,FALSE,"신규dep-금형상각후";#N/A,#N/A,FALSE,"신규dep-연구비상각후";#N/A,#N/A,FALSE,"신규dep-기계,공구상각후"}</definedName>
    <definedName name="_____s8" localSheetId="7" hidden="1">{#N/A,#N/A,FALSE,"신규dep";#N/A,#N/A,FALSE,"신규dep-금형상각후";#N/A,#N/A,FALSE,"신규dep-연구비상각후";#N/A,#N/A,FALSE,"신규dep-기계,공구상각후"}</definedName>
    <definedName name="_____s8" localSheetId="16" hidden="1">{#N/A,#N/A,FALSE,"신규dep";#N/A,#N/A,FALSE,"신규dep-금형상각후";#N/A,#N/A,FALSE,"신규dep-연구비상각후";#N/A,#N/A,FALSE,"신규dep-기계,공구상각후"}</definedName>
    <definedName name="_____s8" localSheetId="17" hidden="1">{#N/A,#N/A,FALSE,"신규dep";#N/A,#N/A,FALSE,"신규dep-금형상각후";#N/A,#N/A,FALSE,"신규dep-연구비상각후";#N/A,#N/A,FALSE,"신규dep-기계,공구상각후"}</definedName>
    <definedName name="_____s8" localSheetId="13" hidden="1">{#N/A,#N/A,FALSE,"신규dep";#N/A,#N/A,FALSE,"신규dep-금형상각후";#N/A,#N/A,FALSE,"신규dep-연구비상각후";#N/A,#N/A,FALSE,"신규dep-기계,공구상각후"}</definedName>
    <definedName name="_____s8" localSheetId="14" hidden="1">{#N/A,#N/A,FALSE,"신규dep";#N/A,#N/A,FALSE,"신규dep-금형상각후";#N/A,#N/A,FALSE,"신규dep-연구비상각후";#N/A,#N/A,FALSE,"신규dep-기계,공구상각후"}</definedName>
    <definedName name="_____s8" localSheetId="15" hidden="1">{#N/A,#N/A,FALSE,"신규dep";#N/A,#N/A,FALSE,"신규dep-금형상각후";#N/A,#N/A,FALSE,"신규dep-연구비상각후";#N/A,#N/A,FALSE,"신규dep-기계,공구상각후"}</definedName>
    <definedName name="_____s8" hidden="1">{#N/A,#N/A,FALSE,"신규dep";#N/A,#N/A,FALSE,"신규dep-금형상각후";#N/A,#N/A,FALSE,"신규dep-연구비상각후";#N/A,#N/A,FALSE,"신규dep-기계,공구상각후"}</definedName>
    <definedName name="_____T2" localSheetId="7" hidden="1">{#N/A,#N/A,FALSE,"단축1";#N/A,#N/A,FALSE,"단축2";#N/A,#N/A,FALSE,"단축3";#N/A,#N/A,FALSE,"장축";#N/A,#N/A,FALSE,"4WD"}</definedName>
    <definedName name="_____T2" localSheetId="16" hidden="1">{#N/A,#N/A,FALSE,"단축1";#N/A,#N/A,FALSE,"단축2";#N/A,#N/A,FALSE,"단축3";#N/A,#N/A,FALSE,"장축";#N/A,#N/A,FALSE,"4WD"}</definedName>
    <definedName name="_____T2" localSheetId="17" hidden="1">{#N/A,#N/A,FALSE,"단축1";#N/A,#N/A,FALSE,"단축2";#N/A,#N/A,FALSE,"단축3";#N/A,#N/A,FALSE,"장축";#N/A,#N/A,FALSE,"4WD"}</definedName>
    <definedName name="_____T2" localSheetId="13" hidden="1">{#N/A,#N/A,FALSE,"단축1";#N/A,#N/A,FALSE,"단축2";#N/A,#N/A,FALSE,"단축3";#N/A,#N/A,FALSE,"장축";#N/A,#N/A,FALSE,"4WD"}</definedName>
    <definedName name="_____T2" localSheetId="14" hidden="1">{#N/A,#N/A,FALSE,"단축1";#N/A,#N/A,FALSE,"단축2";#N/A,#N/A,FALSE,"단축3";#N/A,#N/A,FALSE,"장축";#N/A,#N/A,FALSE,"4WD"}</definedName>
    <definedName name="_____T2" localSheetId="15" hidden="1">{#N/A,#N/A,FALSE,"단축1";#N/A,#N/A,FALSE,"단축2";#N/A,#N/A,FALSE,"단축3";#N/A,#N/A,FALSE,"장축";#N/A,#N/A,FALSE,"4WD"}</definedName>
    <definedName name="_____T2" hidden="1">{#N/A,#N/A,FALSE,"단축1";#N/A,#N/A,FALSE,"단축2";#N/A,#N/A,FALSE,"단축3";#N/A,#N/A,FALSE,"장축";#N/A,#N/A,FALSE,"4WD"}</definedName>
    <definedName name="_____T3" localSheetId="7" hidden="1">{#N/A,#N/A,FALSE,"단축1";#N/A,#N/A,FALSE,"단축2";#N/A,#N/A,FALSE,"단축3";#N/A,#N/A,FALSE,"장축";#N/A,#N/A,FALSE,"4WD"}</definedName>
    <definedName name="_____T3" localSheetId="16" hidden="1">{#N/A,#N/A,FALSE,"단축1";#N/A,#N/A,FALSE,"단축2";#N/A,#N/A,FALSE,"단축3";#N/A,#N/A,FALSE,"장축";#N/A,#N/A,FALSE,"4WD"}</definedName>
    <definedName name="_____T3" localSheetId="17" hidden="1">{#N/A,#N/A,FALSE,"단축1";#N/A,#N/A,FALSE,"단축2";#N/A,#N/A,FALSE,"단축3";#N/A,#N/A,FALSE,"장축";#N/A,#N/A,FALSE,"4WD"}</definedName>
    <definedName name="_____T3" localSheetId="13" hidden="1">{#N/A,#N/A,FALSE,"단축1";#N/A,#N/A,FALSE,"단축2";#N/A,#N/A,FALSE,"단축3";#N/A,#N/A,FALSE,"장축";#N/A,#N/A,FALSE,"4WD"}</definedName>
    <definedName name="_____T3" localSheetId="14" hidden="1">{#N/A,#N/A,FALSE,"단축1";#N/A,#N/A,FALSE,"단축2";#N/A,#N/A,FALSE,"단축3";#N/A,#N/A,FALSE,"장축";#N/A,#N/A,FALSE,"4WD"}</definedName>
    <definedName name="_____T3" localSheetId="15" hidden="1">{#N/A,#N/A,FALSE,"단축1";#N/A,#N/A,FALSE,"단축2";#N/A,#N/A,FALSE,"단축3";#N/A,#N/A,FALSE,"장축";#N/A,#N/A,FALSE,"4WD"}</definedName>
    <definedName name="_____T3" hidden="1">{#N/A,#N/A,FALSE,"단축1";#N/A,#N/A,FALSE,"단축2";#N/A,#N/A,FALSE,"단축3";#N/A,#N/A,FALSE,"장축";#N/A,#N/A,FALSE,"4WD"}</definedName>
    <definedName name="_____T5" localSheetId="7" hidden="1">{#N/A,#N/A,FALSE,"단축1";#N/A,#N/A,FALSE,"단축2";#N/A,#N/A,FALSE,"단축3";#N/A,#N/A,FALSE,"장축";#N/A,#N/A,FALSE,"4WD"}</definedName>
    <definedName name="_____T5" localSheetId="16" hidden="1">{#N/A,#N/A,FALSE,"단축1";#N/A,#N/A,FALSE,"단축2";#N/A,#N/A,FALSE,"단축3";#N/A,#N/A,FALSE,"장축";#N/A,#N/A,FALSE,"4WD"}</definedName>
    <definedName name="_____T5" localSheetId="17" hidden="1">{#N/A,#N/A,FALSE,"단축1";#N/A,#N/A,FALSE,"단축2";#N/A,#N/A,FALSE,"단축3";#N/A,#N/A,FALSE,"장축";#N/A,#N/A,FALSE,"4WD"}</definedName>
    <definedName name="_____T5" localSheetId="13" hidden="1">{#N/A,#N/A,FALSE,"단축1";#N/A,#N/A,FALSE,"단축2";#N/A,#N/A,FALSE,"단축3";#N/A,#N/A,FALSE,"장축";#N/A,#N/A,FALSE,"4WD"}</definedName>
    <definedName name="_____T5" localSheetId="14" hidden="1">{#N/A,#N/A,FALSE,"단축1";#N/A,#N/A,FALSE,"단축2";#N/A,#N/A,FALSE,"단축3";#N/A,#N/A,FALSE,"장축";#N/A,#N/A,FALSE,"4WD"}</definedName>
    <definedName name="_____T5" localSheetId="15" hidden="1">{#N/A,#N/A,FALSE,"단축1";#N/A,#N/A,FALSE,"단축2";#N/A,#N/A,FALSE,"단축3";#N/A,#N/A,FALSE,"장축";#N/A,#N/A,FALSE,"4WD"}</definedName>
    <definedName name="_____T5" hidden="1">{#N/A,#N/A,FALSE,"단축1";#N/A,#N/A,FALSE,"단축2";#N/A,#N/A,FALSE,"단축3";#N/A,#N/A,FALSE,"장축";#N/A,#N/A,FALSE,"4WD"}</definedName>
    <definedName name="_____umd001">#REF!</definedName>
    <definedName name="_____w1" localSheetId="7" hidden="1">{#N/A,#N/A,FALSE,"신규dep";#N/A,#N/A,FALSE,"신규dep-금형상각후";#N/A,#N/A,FALSE,"신규dep-연구비상각후";#N/A,#N/A,FALSE,"신규dep-기계,공구상각후"}</definedName>
    <definedName name="_____w1" localSheetId="16" hidden="1">{#N/A,#N/A,FALSE,"신규dep";#N/A,#N/A,FALSE,"신규dep-금형상각후";#N/A,#N/A,FALSE,"신규dep-연구비상각후";#N/A,#N/A,FALSE,"신규dep-기계,공구상각후"}</definedName>
    <definedName name="_____w1" localSheetId="17" hidden="1">{#N/A,#N/A,FALSE,"신규dep";#N/A,#N/A,FALSE,"신규dep-금형상각후";#N/A,#N/A,FALSE,"신규dep-연구비상각후";#N/A,#N/A,FALSE,"신규dep-기계,공구상각후"}</definedName>
    <definedName name="_____w1" localSheetId="13" hidden="1">{#N/A,#N/A,FALSE,"신규dep";#N/A,#N/A,FALSE,"신규dep-금형상각후";#N/A,#N/A,FALSE,"신규dep-연구비상각후";#N/A,#N/A,FALSE,"신규dep-기계,공구상각후"}</definedName>
    <definedName name="_____w1" localSheetId="14" hidden="1">{#N/A,#N/A,FALSE,"신규dep";#N/A,#N/A,FALSE,"신규dep-금형상각후";#N/A,#N/A,FALSE,"신규dep-연구비상각후";#N/A,#N/A,FALSE,"신규dep-기계,공구상각후"}</definedName>
    <definedName name="_____w1" localSheetId="15" hidden="1">{#N/A,#N/A,FALSE,"신규dep";#N/A,#N/A,FALSE,"신규dep-금형상각후";#N/A,#N/A,FALSE,"신규dep-연구비상각후";#N/A,#N/A,FALSE,"신규dep-기계,공구상각후"}</definedName>
    <definedName name="_____w1" hidden="1">{#N/A,#N/A,FALSE,"신규dep";#N/A,#N/A,FALSE,"신규dep-금형상각후";#N/A,#N/A,FALSE,"신규dep-연구비상각후";#N/A,#N/A,FALSE,"신규dep-기계,공구상각후"}</definedName>
    <definedName name="_____W2" localSheetId="7" hidden="1">{#N/A,#N/A,FALSE,"품의서";#N/A,#N/A,FALSE,"전제";#N/A,#N/A,FALSE,"총손";#N/A,#N/A,FALSE,"손익"}</definedName>
    <definedName name="_____W2" localSheetId="16" hidden="1">{#N/A,#N/A,FALSE,"품의서";#N/A,#N/A,FALSE,"전제";#N/A,#N/A,FALSE,"총손";#N/A,#N/A,FALSE,"손익"}</definedName>
    <definedName name="_____W2" localSheetId="17" hidden="1">{#N/A,#N/A,FALSE,"품의서";#N/A,#N/A,FALSE,"전제";#N/A,#N/A,FALSE,"총손";#N/A,#N/A,FALSE,"손익"}</definedName>
    <definedName name="_____W2" localSheetId="13" hidden="1">{#N/A,#N/A,FALSE,"품의서";#N/A,#N/A,FALSE,"전제";#N/A,#N/A,FALSE,"총손";#N/A,#N/A,FALSE,"손익"}</definedName>
    <definedName name="_____W2" localSheetId="14" hidden="1">{#N/A,#N/A,FALSE,"품의서";#N/A,#N/A,FALSE,"전제";#N/A,#N/A,FALSE,"총손";#N/A,#N/A,FALSE,"손익"}</definedName>
    <definedName name="_____W2" localSheetId="15" hidden="1">{#N/A,#N/A,FALSE,"품의서";#N/A,#N/A,FALSE,"전제";#N/A,#N/A,FALSE,"총손";#N/A,#N/A,FALSE,"손익"}</definedName>
    <definedName name="_____W2" hidden="1">{#N/A,#N/A,FALSE,"품의서";#N/A,#N/A,FALSE,"전제";#N/A,#N/A,FALSE,"총손";#N/A,#N/A,FALSE,"손익"}</definedName>
    <definedName name="_____w4" localSheetId="7" hidden="1">{#N/A,#N/A,FALSE,"단축1";#N/A,#N/A,FALSE,"단축2";#N/A,#N/A,FALSE,"단축3";#N/A,#N/A,FALSE,"장축";#N/A,#N/A,FALSE,"4WD"}</definedName>
    <definedName name="_____w4" localSheetId="16" hidden="1">{#N/A,#N/A,FALSE,"단축1";#N/A,#N/A,FALSE,"단축2";#N/A,#N/A,FALSE,"단축3";#N/A,#N/A,FALSE,"장축";#N/A,#N/A,FALSE,"4WD"}</definedName>
    <definedName name="_____w4" localSheetId="17" hidden="1">{#N/A,#N/A,FALSE,"단축1";#N/A,#N/A,FALSE,"단축2";#N/A,#N/A,FALSE,"단축3";#N/A,#N/A,FALSE,"장축";#N/A,#N/A,FALSE,"4WD"}</definedName>
    <definedName name="_____w4" localSheetId="13" hidden="1">{#N/A,#N/A,FALSE,"단축1";#N/A,#N/A,FALSE,"단축2";#N/A,#N/A,FALSE,"단축3";#N/A,#N/A,FALSE,"장축";#N/A,#N/A,FALSE,"4WD"}</definedName>
    <definedName name="_____w4" localSheetId="14" hidden="1">{#N/A,#N/A,FALSE,"단축1";#N/A,#N/A,FALSE,"단축2";#N/A,#N/A,FALSE,"단축3";#N/A,#N/A,FALSE,"장축";#N/A,#N/A,FALSE,"4WD"}</definedName>
    <definedName name="_____w4" localSheetId="15" hidden="1">{#N/A,#N/A,FALSE,"단축1";#N/A,#N/A,FALSE,"단축2";#N/A,#N/A,FALSE,"단축3";#N/A,#N/A,FALSE,"장축";#N/A,#N/A,FALSE,"4WD"}</definedName>
    <definedName name="_____w4" hidden="1">{#N/A,#N/A,FALSE,"단축1";#N/A,#N/A,FALSE,"단축2";#N/A,#N/A,FALSE,"단축3";#N/A,#N/A,FALSE,"장축";#N/A,#N/A,FALSE,"4WD"}</definedName>
    <definedName name="_____w5" localSheetId="7" hidden="1">{#N/A,#N/A,FALSE,"신규dep";#N/A,#N/A,FALSE,"신규dep-금형상각후";#N/A,#N/A,FALSE,"신규dep-연구비상각후";#N/A,#N/A,FALSE,"신규dep-기계,공구상각후"}</definedName>
    <definedName name="_____w5" localSheetId="16" hidden="1">{#N/A,#N/A,FALSE,"신규dep";#N/A,#N/A,FALSE,"신규dep-금형상각후";#N/A,#N/A,FALSE,"신규dep-연구비상각후";#N/A,#N/A,FALSE,"신규dep-기계,공구상각후"}</definedName>
    <definedName name="_____w5" localSheetId="17" hidden="1">{#N/A,#N/A,FALSE,"신규dep";#N/A,#N/A,FALSE,"신규dep-금형상각후";#N/A,#N/A,FALSE,"신규dep-연구비상각후";#N/A,#N/A,FALSE,"신규dep-기계,공구상각후"}</definedName>
    <definedName name="_____w5" localSheetId="13" hidden="1">{#N/A,#N/A,FALSE,"신규dep";#N/A,#N/A,FALSE,"신규dep-금형상각후";#N/A,#N/A,FALSE,"신규dep-연구비상각후";#N/A,#N/A,FALSE,"신규dep-기계,공구상각후"}</definedName>
    <definedName name="_____w5" localSheetId="14" hidden="1">{#N/A,#N/A,FALSE,"신규dep";#N/A,#N/A,FALSE,"신규dep-금형상각후";#N/A,#N/A,FALSE,"신규dep-연구비상각후";#N/A,#N/A,FALSE,"신규dep-기계,공구상각후"}</definedName>
    <definedName name="_____w5" localSheetId="15" hidden="1">{#N/A,#N/A,FALSE,"신규dep";#N/A,#N/A,FALSE,"신규dep-금형상각후";#N/A,#N/A,FALSE,"신규dep-연구비상각후";#N/A,#N/A,FALSE,"신규dep-기계,공구상각후"}</definedName>
    <definedName name="_____w5" hidden="1">{#N/A,#N/A,FALSE,"신규dep";#N/A,#N/A,FALSE,"신규dep-금형상각후";#N/A,#N/A,FALSE,"신규dep-연구비상각후";#N/A,#N/A,FALSE,"신규dep-기계,공구상각후"}</definedName>
    <definedName name="_____z1" localSheetId="7" hidden="1">{#N/A,#N/A,FALSE,"단축1";#N/A,#N/A,FALSE,"단축2";#N/A,#N/A,FALSE,"단축3";#N/A,#N/A,FALSE,"장축";#N/A,#N/A,FALSE,"4WD"}</definedName>
    <definedName name="_____z1" localSheetId="16" hidden="1">{#N/A,#N/A,FALSE,"단축1";#N/A,#N/A,FALSE,"단축2";#N/A,#N/A,FALSE,"단축3";#N/A,#N/A,FALSE,"장축";#N/A,#N/A,FALSE,"4WD"}</definedName>
    <definedName name="_____z1" localSheetId="17" hidden="1">{#N/A,#N/A,FALSE,"단축1";#N/A,#N/A,FALSE,"단축2";#N/A,#N/A,FALSE,"단축3";#N/A,#N/A,FALSE,"장축";#N/A,#N/A,FALSE,"4WD"}</definedName>
    <definedName name="_____z1" localSheetId="13" hidden="1">{#N/A,#N/A,FALSE,"단축1";#N/A,#N/A,FALSE,"단축2";#N/A,#N/A,FALSE,"단축3";#N/A,#N/A,FALSE,"장축";#N/A,#N/A,FALSE,"4WD"}</definedName>
    <definedName name="_____z1" localSheetId="14" hidden="1">{#N/A,#N/A,FALSE,"단축1";#N/A,#N/A,FALSE,"단축2";#N/A,#N/A,FALSE,"단축3";#N/A,#N/A,FALSE,"장축";#N/A,#N/A,FALSE,"4WD"}</definedName>
    <definedName name="_____z1" localSheetId="15" hidden="1">{#N/A,#N/A,FALSE,"단축1";#N/A,#N/A,FALSE,"단축2";#N/A,#N/A,FALSE,"단축3";#N/A,#N/A,FALSE,"장축";#N/A,#N/A,FALSE,"4WD"}</definedName>
    <definedName name="_____z1" hidden="1">{#N/A,#N/A,FALSE,"단축1";#N/A,#N/A,FALSE,"단축2";#N/A,#N/A,FALSE,"단축3";#N/A,#N/A,FALSE,"장축";#N/A,#N/A,FALSE,"4WD"}</definedName>
    <definedName name="_____z123" localSheetId="7" hidden="1">{#N/A,#N/A,FALSE,"단축1";#N/A,#N/A,FALSE,"단축2";#N/A,#N/A,FALSE,"단축3";#N/A,#N/A,FALSE,"장축";#N/A,#N/A,FALSE,"4WD"}</definedName>
    <definedName name="_____z123" localSheetId="16" hidden="1">{#N/A,#N/A,FALSE,"단축1";#N/A,#N/A,FALSE,"단축2";#N/A,#N/A,FALSE,"단축3";#N/A,#N/A,FALSE,"장축";#N/A,#N/A,FALSE,"4WD"}</definedName>
    <definedName name="_____z123" localSheetId="17" hidden="1">{#N/A,#N/A,FALSE,"단축1";#N/A,#N/A,FALSE,"단축2";#N/A,#N/A,FALSE,"단축3";#N/A,#N/A,FALSE,"장축";#N/A,#N/A,FALSE,"4WD"}</definedName>
    <definedName name="_____z123" localSheetId="13" hidden="1">{#N/A,#N/A,FALSE,"단축1";#N/A,#N/A,FALSE,"단축2";#N/A,#N/A,FALSE,"단축3";#N/A,#N/A,FALSE,"장축";#N/A,#N/A,FALSE,"4WD"}</definedName>
    <definedName name="_____z123" localSheetId="14" hidden="1">{#N/A,#N/A,FALSE,"단축1";#N/A,#N/A,FALSE,"단축2";#N/A,#N/A,FALSE,"단축3";#N/A,#N/A,FALSE,"장축";#N/A,#N/A,FALSE,"4WD"}</definedName>
    <definedName name="_____z123" localSheetId="15" hidden="1">{#N/A,#N/A,FALSE,"단축1";#N/A,#N/A,FALSE,"단축2";#N/A,#N/A,FALSE,"단축3";#N/A,#N/A,FALSE,"장축";#N/A,#N/A,FALSE,"4WD"}</definedName>
    <definedName name="_____z123" hidden="1">{#N/A,#N/A,FALSE,"단축1";#N/A,#N/A,FALSE,"단축2";#N/A,#N/A,FALSE,"단축3";#N/A,#N/A,FALSE,"장축";#N/A,#N/A,FALSE,"4WD"}</definedName>
    <definedName name="_____z2" localSheetId="7" hidden="1">{#N/A,#N/A,FALSE,"단축1";#N/A,#N/A,FALSE,"단축2";#N/A,#N/A,FALSE,"단축3";#N/A,#N/A,FALSE,"장축";#N/A,#N/A,FALSE,"4WD"}</definedName>
    <definedName name="_____z2" localSheetId="16" hidden="1">{#N/A,#N/A,FALSE,"단축1";#N/A,#N/A,FALSE,"단축2";#N/A,#N/A,FALSE,"단축3";#N/A,#N/A,FALSE,"장축";#N/A,#N/A,FALSE,"4WD"}</definedName>
    <definedName name="_____z2" localSheetId="17" hidden="1">{#N/A,#N/A,FALSE,"단축1";#N/A,#N/A,FALSE,"단축2";#N/A,#N/A,FALSE,"단축3";#N/A,#N/A,FALSE,"장축";#N/A,#N/A,FALSE,"4WD"}</definedName>
    <definedName name="_____z2" localSheetId="13" hidden="1">{#N/A,#N/A,FALSE,"단축1";#N/A,#N/A,FALSE,"단축2";#N/A,#N/A,FALSE,"단축3";#N/A,#N/A,FALSE,"장축";#N/A,#N/A,FALSE,"4WD"}</definedName>
    <definedName name="_____z2" localSheetId="14" hidden="1">{#N/A,#N/A,FALSE,"단축1";#N/A,#N/A,FALSE,"단축2";#N/A,#N/A,FALSE,"단축3";#N/A,#N/A,FALSE,"장축";#N/A,#N/A,FALSE,"4WD"}</definedName>
    <definedName name="_____z2" localSheetId="15" hidden="1">{#N/A,#N/A,FALSE,"단축1";#N/A,#N/A,FALSE,"단축2";#N/A,#N/A,FALSE,"단축3";#N/A,#N/A,FALSE,"장축";#N/A,#N/A,FALSE,"4WD"}</definedName>
    <definedName name="_____z2" hidden="1">{#N/A,#N/A,FALSE,"단축1";#N/A,#N/A,FALSE,"단축2";#N/A,#N/A,FALSE,"단축3";#N/A,#N/A,FALSE,"장축";#N/A,#N/A,FALSE,"4WD"}</definedName>
    <definedName name="_____z4" localSheetId="7" hidden="1">{#N/A,#N/A,FALSE,"단축1";#N/A,#N/A,FALSE,"단축2";#N/A,#N/A,FALSE,"단축3";#N/A,#N/A,FALSE,"장축";#N/A,#N/A,FALSE,"4WD"}</definedName>
    <definedName name="_____z4" localSheetId="16" hidden="1">{#N/A,#N/A,FALSE,"단축1";#N/A,#N/A,FALSE,"단축2";#N/A,#N/A,FALSE,"단축3";#N/A,#N/A,FALSE,"장축";#N/A,#N/A,FALSE,"4WD"}</definedName>
    <definedName name="_____z4" localSheetId="17" hidden="1">{#N/A,#N/A,FALSE,"단축1";#N/A,#N/A,FALSE,"단축2";#N/A,#N/A,FALSE,"단축3";#N/A,#N/A,FALSE,"장축";#N/A,#N/A,FALSE,"4WD"}</definedName>
    <definedName name="_____z4" localSheetId="13" hidden="1">{#N/A,#N/A,FALSE,"단축1";#N/A,#N/A,FALSE,"단축2";#N/A,#N/A,FALSE,"단축3";#N/A,#N/A,FALSE,"장축";#N/A,#N/A,FALSE,"4WD"}</definedName>
    <definedName name="_____z4" localSheetId="14" hidden="1">{#N/A,#N/A,FALSE,"단축1";#N/A,#N/A,FALSE,"단축2";#N/A,#N/A,FALSE,"단축3";#N/A,#N/A,FALSE,"장축";#N/A,#N/A,FALSE,"4WD"}</definedName>
    <definedName name="_____z4" localSheetId="15" hidden="1">{#N/A,#N/A,FALSE,"단축1";#N/A,#N/A,FALSE,"단축2";#N/A,#N/A,FALSE,"단축3";#N/A,#N/A,FALSE,"장축";#N/A,#N/A,FALSE,"4WD"}</definedName>
    <definedName name="_____z4" hidden="1">{#N/A,#N/A,FALSE,"단축1";#N/A,#N/A,FALSE,"단축2";#N/A,#N/A,FALSE,"단축3";#N/A,#N/A,FALSE,"장축";#N/A,#N/A,FALSE,"4WD"}</definedName>
    <definedName name="____A0323" localSheetId="7" hidden="1">{#N/A,#N/A,FALSE,"단축1";#N/A,#N/A,FALSE,"단축2";#N/A,#N/A,FALSE,"단축3";#N/A,#N/A,FALSE,"장축";#N/A,#N/A,FALSE,"4WD"}</definedName>
    <definedName name="____A0323" localSheetId="16" hidden="1">{#N/A,#N/A,FALSE,"단축1";#N/A,#N/A,FALSE,"단축2";#N/A,#N/A,FALSE,"단축3";#N/A,#N/A,FALSE,"장축";#N/A,#N/A,FALSE,"4WD"}</definedName>
    <definedName name="____A0323" localSheetId="17" hidden="1">{#N/A,#N/A,FALSE,"단축1";#N/A,#N/A,FALSE,"단축2";#N/A,#N/A,FALSE,"단축3";#N/A,#N/A,FALSE,"장축";#N/A,#N/A,FALSE,"4WD"}</definedName>
    <definedName name="____A0323" localSheetId="13" hidden="1">{#N/A,#N/A,FALSE,"단축1";#N/A,#N/A,FALSE,"단축2";#N/A,#N/A,FALSE,"단축3";#N/A,#N/A,FALSE,"장축";#N/A,#N/A,FALSE,"4WD"}</definedName>
    <definedName name="____A0323" localSheetId="14" hidden="1">{#N/A,#N/A,FALSE,"단축1";#N/A,#N/A,FALSE,"단축2";#N/A,#N/A,FALSE,"단축3";#N/A,#N/A,FALSE,"장축";#N/A,#N/A,FALSE,"4WD"}</definedName>
    <definedName name="____A0323" localSheetId="15" hidden="1">{#N/A,#N/A,FALSE,"단축1";#N/A,#N/A,FALSE,"단축2";#N/A,#N/A,FALSE,"단축3";#N/A,#N/A,FALSE,"장축";#N/A,#N/A,FALSE,"4WD"}</definedName>
    <definedName name="____A0323" hidden="1">{#N/A,#N/A,FALSE,"단축1";#N/A,#N/A,FALSE,"단축2";#N/A,#N/A,FALSE,"단축3";#N/A,#N/A,FALSE,"장축";#N/A,#N/A,FALSE,"4WD"}</definedName>
    <definedName name="____a1">#REF!</definedName>
    <definedName name="____A1232" localSheetId="7" hidden="1">{#N/A,#N/A,FALSE,"단축1";#N/A,#N/A,FALSE,"단축2";#N/A,#N/A,FALSE,"단축3";#N/A,#N/A,FALSE,"장축";#N/A,#N/A,FALSE,"4WD"}</definedName>
    <definedName name="____A1232" localSheetId="16" hidden="1">{#N/A,#N/A,FALSE,"단축1";#N/A,#N/A,FALSE,"단축2";#N/A,#N/A,FALSE,"단축3";#N/A,#N/A,FALSE,"장축";#N/A,#N/A,FALSE,"4WD"}</definedName>
    <definedName name="____A1232" localSheetId="17" hidden="1">{#N/A,#N/A,FALSE,"단축1";#N/A,#N/A,FALSE,"단축2";#N/A,#N/A,FALSE,"단축3";#N/A,#N/A,FALSE,"장축";#N/A,#N/A,FALSE,"4WD"}</definedName>
    <definedName name="____A1232" localSheetId="13" hidden="1">{#N/A,#N/A,FALSE,"단축1";#N/A,#N/A,FALSE,"단축2";#N/A,#N/A,FALSE,"단축3";#N/A,#N/A,FALSE,"장축";#N/A,#N/A,FALSE,"4WD"}</definedName>
    <definedName name="____A1232" localSheetId="14" hidden="1">{#N/A,#N/A,FALSE,"단축1";#N/A,#N/A,FALSE,"단축2";#N/A,#N/A,FALSE,"단축3";#N/A,#N/A,FALSE,"장축";#N/A,#N/A,FALSE,"4WD"}</definedName>
    <definedName name="____A1232" localSheetId="15" hidden="1">{#N/A,#N/A,FALSE,"단축1";#N/A,#N/A,FALSE,"단축2";#N/A,#N/A,FALSE,"단축3";#N/A,#N/A,FALSE,"장축";#N/A,#N/A,FALSE,"4WD"}</definedName>
    <definedName name="____A1232" hidden="1">{#N/A,#N/A,FALSE,"단축1";#N/A,#N/A,FALSE,"단축2";#N/A,#N/A,FALSE,"단축3";#N/A,#N/A,FALSE,"장축";#N/A,#N/A,FALSE,"4WD"}</definedName>
    <definedName name="____A1245" localSheetId="7" hidden="1">{#N/A,#N/A,FALSE,"단축1";#N/A,#N/A,FALSE,"단축2";#N/A,#N/A,FALSE,"단축3";#N/A,#N/A,FALSE,"장축";#N/A,#N/A,FALSE,"4WD"}</definedName>
    <definedName name="____A1245" localSheetId="16" hidden="1">{#N/A,#N/A,FALSE,"단축1";#N/A,#N/A,FALSE,"단축2";#N/A,#N/A,FALSE,"단축3";#N/A,#N/A,FALSE,"장축";#N/A,#N/A,FALSE,"4WD"}</definedName>
    <definedName name="____A1245" localSheetId="17" hidden="1">{#N/A,#N/A,FALSE,"단축1";#N/A,#N/A,FALSE,"단축2";#N/A,#N/A,FALSE,"단축3";#N/A,#N/A,FALSE,"장축";#N/A,#N/A,FALSE,"4WD"}</definedName>
    <definedName name="____A1245" localSheetId="13" hidden="1">{#N/A,#N/A,FALSE,"단축1";#N/A,#N/A,FALSE,"단축2";#N/A,#N/A,FALSE,"단축3";#N/A,#N/A,FALSE,"장축";#N/A,#N/A,FALSE,"4WD"}</definedName>
    <definedName name="____A1245" localSheetId="14" hidden="1">{#N/A,#N/A,FALSE,"단축1";#N/A,#N/A,FALSE,"단축2";#N/A,#N/A,FALSE,"단축3";#N/A,#N/A,FALSE,"장축";#N/A,#N/A,FALSE,"4WD"}</definedName>
    <definedName name="____A1245" localSheetId="15" hidden="1">{#N/A,#N/A,FALSE,"단축1";#N/A,#N/A,FALSE,"단축2";#N/A,#N/A,FALSE,"단축3";#N/A,#N/A,FALSE,"장축";#N/A,#N/A,FALSE,"4WD"}</definedName>
    <definedName name="____A1245" hidden="1">{#N/A,#N/A,FALSE,"단축1";#N/A,#N/A,FALSE,"단축2";#N/A,#N/A,FALSE,"단축3";#N/A,#N/A,FALSE,"장축";#N/A,#N/A,FALSE,"4WD"}</definedName>
    <definedName name="____A12458" localSheetId="7" hidden="1">{#N/A,#N/A,FALSE,"단축1";#N/A,#N/A,FALSE,"단축2";#N/A,#N/A,FALSE,"단축3";#N/A,#N/A,FALSE,"장축";#N/A,#N/A,FALSE,"4WD"}</definedName>
    <definedName name="____A12458" localSheetId="16" hidden="1">{#N/A,#N/A,FALSE,"단축1";#N/A,#N/A,FALSE,"단축2";#N/A,#N/A,FALSE,"단축3";#N/A,#N/A,FALSE,"장축";#N/A,#N/A,FALSE,"4WD"}</definedName>
    <definedName name="____A12458" localSheetId="17" hidden="1">{#N/A,#N/A,FALSE,"단축1";#N/A,#N/A,FALSE,"단축2";#N/A,#N/A,FALSE,"단축3";#N/A,#N/A,FALSE,"장축";#N/A,#N/A,FALSE,"4WD"}</definedName>
    <definedName name="____A12458" localSheetId="13" hidden="1">{#N/A,#N/A,FALSE,"단축1";#N/A,#N/A,FALSE,"단축2";#N/A,#N/A,FALSE,"단축3";#N/A,#N/A,FALSE,"장축";#N/A,#N/A,FALSE,"4WD"}</definedName>
    <definedName name="____A12458" localSheetId="14" hidden="1">{#N/A,#N/A,FALSE,"단축1";#N/A,#N/A,FALSE,"단축2";#N/A,#N/A,FALSE,"단축3";#N/A,#N/A,FALSE,"장축";#N/A,#N/A,FALSE,"4WD"}</definedName>
    <definedName name="____A12458" localSheetId="15" hidden="1">{#N/A,#N/A,FALSE,"단축1";#N/A,#N/A,FALSE,"단축2";#N/A,#N/A,FALSE,"단축3";#N/A,#N/A,FALSE,"장축";#N/A,#N/A,FALSE,"4WD"}</definedName>
    <definedName name="____A12458" hidden="1">{#N/A,#N/A,FALSE,"단축1";#N/A,#N/A,FALSE,"단축2";#N/A,#N/A,FALSE,"단축3";#N/A,#N/A,FALSE,"장축";#N/A,#N/A,FALSE,"4WD"}</definedName>
    <definedName name="____A1454" localSheetId="7" hidden="1">{#N/A,#N/A,FALSE,"단축1";#N/A,#N/A,FALSE,"단축2";#N/A,#N/A,FALSE,"단축3";#N/A,#N/A,FALSE,"장축";#N/A,#N/A,FALSE,"4WD"}</definedName>
    <definedName name="____A1454" localSheetId="16" hidden="1">{#N/A,#N/A,FALSE,"단축1";#N/A,#N/A,FALSE,"단축2";#N/A,#N/A,FALSE,"단축3";#N/A,#N/A,FALSE,"장축";#N/A,#N/A,FALSE,"4WD"}</definedName>
    <definedName name="____A1454" localSheetId="17" hidden="1">{#N/A,#N/A,FALSE,"단축1";#N/A,#N/A,FALSE,"단축2";#N/A,#N/A,FALSE,"단축3";#N/A,#N/A,FALSE,"장축";#N/A,#N/A,FALSE,"4WD"}</definedName>
    <definedName name="____A1454" localSheetId="13" hidden="1">{#N/A,#N/A,FALSE,"단축1";#N/A,#N/A,FALSE,"단축2";#N/A,#N/A,FALSE,"단축3";#N/A,#N/A,FALSE,"장축";#N/A,#N/A,FALSE,"4WD"}</definedName>
    <definedName name="____A1454" localSheetId="14" hidden="1">{#N/A,#N/A,FALSE,"단축1";#N/A,#N/A,FALSE,"단축2";#N/A,#N/A,FALSE,"단축3";#N/A,#N/A,FALSE,"장축";#N/A,#N/A,FALSE,"4WD"}</definedName>
    <definedName name="____A1454" localSheetId="15" hidden="1">{#N/A,#N/A,FALSE,"단축1";#N/A,#N/A,FALSE,"단축2";#N/A,#N/A,FALSE,"단축3";#N/A,#N/A,FALSE,"장축";#N/A,#N/A,FALSE,"4WD"}</definedName>
    <definedName name="____A1454" hidden="1">{#N/A,#N/A,FALSE,"단축1";#N/A,#N/A,FALSE,"단축2";#N/A,#N/A,FALSE,"단축3";#N/A,#N/A,FALSE,"장축";#N/A,#N/A,FALSE,"4WD"}</definedName>
    <definedName name="____a2">#REF!</definedName>
    <definedName name="____A20000">#REF!</definedName>
    <definedName name="____A21321" localSheetId="7" hidden="1">{#N/A,#N/A,FALSE,"단축1";#N/A,#N/A,FALSE,"단축2";#N/A,#N/A,FALSE,"단축3";#N/A,#N/A,FALSE,"장축";#N/A,#N/A,FALSE,"4WD"}</definedName>
    <definedName name="____A21321" localSheetId="16" hidden="1">{#N/A,#N/A,FALSE,"단축1";#N/A,#N/A,FALSE,"단축2";#N/A,#N/A,FALSE,"단축3";#N/A,#N/A,FALSE,"장축";#N/A,#N/A,FALSE,"4WD"}</definedName>
    <definedName name="____A21321" localSheetId="17" hidden="1">{#N/A,#N/A,FALSE,"단축1";#N/A,#N/A,FALSE,"단축2";#N/A,#N/A,FALSE,"단축3";#N/A,#N/A,FALSE,"장축";#N/A,#N/A,FALSE,"4WD"}</definedName>
    <definedName name="____A21321" localSheetId="13" hidden="1">{#N/A,#N/A,FALSE,"단축1";#N/A,#N/A,FALSE,"단축2";#N/A,#N/A,FALSE,"단축3";#N/A,#N/A,FALSE,"장축";#N/A,#N/A,FALSE,"4WD"}</definedName>
    <definedName name="____A21321" localSheetId="14" hidden="1">{#N/A,#N/A,FALSE,"단축1";#N/A,#N/A,FALSE,"단축2";#N/A,#N/A,FALSE,"단축3";#N/A,#N/A,FALSE,"장축";#N/A,#N/A,FALSE,"4WD"}</definedName>
    <definedName name="____A21321" localSheetId="15" hidden="1">{#N/A,#N/A,FALSE,"단축1";#N/A,#N/A,FALSE,"단축2";#N/A,#N/A,FALSE,"단축3";#N/A,#N/A,FALSE,"장축";#N/A,#N/A,FALSE,"4WD"}</definedName>
    <definedName name="____A21321" hidden="1">{#N/A,#N/A,FALSE,"단축1";#N/A,#N/A,FALSE,"단축2";#N/A,#N/A,FALSE,"단축3";#N/A,#N/A,FALSE,"장축";#N/A,#N/A,FALSE,"4WD"}</definedName>
    <definedName name="____A25000">#REF!</definedName>
    <definedName name="____A3" localSheetId="7" hidden="1">{#N/A,#N/A,FALSE,"단축1";#N/A,#N/A,FALSE,"단축2";#N/A,#N/A,FALSE,"단축3";#N/A,#N/A,FALSE,"장축";#N/A,#N/A,FALSE,"4WD"}</definedName>
    <definedName name="____A3" localSheetId="16" hidden="1">{#N/A,#N/A,FALSE,"단축1";#N/A,#N/A,FALSE,"단축2";#N/A,#N/A,FALSE,"단축3";#N/A,#N/A,FALSE,"장축";#N/A,#N/A,FALSE,"4WD"}</definedName>
    <definedName name="____A3" localSheetId="17" hidden="1">{#N/A,#N/A,FALSE,"단축1";#N/A,#N/A,FALSE,"단축2";#N/A,#N/A,FALSE,"단축3";#N/A,#N/A,FALSE,"장축";#N/A,#N/A,FALSE,"4WD"}</definedName>
    <definedName name="____A3" localSheetId="13" hidden="1">{#N/A,#N/A,FALSE,"단축1";#N/A,#N/A,FALSE,"단축2";#N/A,#N/A,FALSE,"단축3";#N/A,#N/A,FALSE,"장축";#N/A,#N/A,FALSE,"4WD"}</definedName>
    <definedName name="____A3" localSheetId="14" hidden="1">{#N/A,#N/A,FALSE,"단축1";#N/A,#N/A,FALSE,"단축2";#N/A,#N/A,FALSE,"단축3";#N/A,#N/A,FALSE,"장축";#N/A,#N/A,FALSE,"4WD"}</definedName>
    <definedName name="____A3" localSheetId="15" hidden="1">{#N/A,#N/A,FALSE,"단축1";#N/A,#N/A,FALSE,"단축2";#N/A,#N/A,FALSE,"단축3";#N/A,#N/A,FALSE,"장축";#N/A,#N/A,FALSE,"4WD"}</definedName>
    <definedName name="____A3" hidden="1">{#N/A,#N/A,FALSE,"단축1";#N/A,#N/A,FALSE,"단축2";#N/A,#N/A,FALSE,"단축3";#N/A,#N/A,FALSE,"장축";#N/A,#N/A,FALSE,"4WD"}</definedName>
    <definedName name="____AA4" localSheetId="7" hidden="1">{#N/A,#N/A,FALSE,"신규dep";#N/A,#N/A,FALSE,"신규dep-금형상각후";#N/A,#N/A,FALSE,"신규dep-연구비상각후";#N/A,#N/A,FALSE,"신규dep-기계,공구상각후"}</definedName>
    <definedName name="____AA4" localSheetId="16" hidden="1">{#N/A,#N/A,FALSE,"신규dep";#N/A,#N/A,FALSE,"신규dep-금형상각후";#N/A,#N/A,FALSE,"신규dep-연구비상각후";#N/A,#N/A,FALSE,"신규dep-기계,공구상각후"}</definedName>
    <definedName name="____AA4" localSheetId="17" hidden="1">{#N/A,#N/A,FALSE,"신규dep";#N/A,#N/A,FALSE,"신규dep-금형상각후";#N/A,#N/A,FALSE,"신규dep-연구비상각후";#N/A,#N/A,FALSE,"신규dep-기계,공구상각후"}</definedName>
    <definedName name="____AA4" localSheetId="13" hidden="1">{#N/A,#N/A,FALSE,"신규dep";#N/A,#N/A,FALSE,"신규dep-금형상각후";#N/A,#N/A,FALSE,"신규dep-연구비상각후";#N/A,#N/A,FALSE,"신규dep-기계,공구상각후"}</definedName>
    <definedName name="____AA4" localSheetId="14" hidden="1">{#N/A,#N/A,FALSE,"신규dep";#N/A,#N/A,FALSE,"신규dep-금형상각후";#N/A,#N/A,FALSE,"신규dep-연구비상각후";#N/A,#N/A,FALSE,"신규dep-기계,공구상각후"}</definedName>
    <definedName name="____AA4" localSheetId="15" hidden="1">{#N/A,#N/A,FALSE,"신규dep";#N/A,#N/A,FALSE,"신규dep-금형상각후";#N/A,#N/A,FALSE,"신규dep-연구비상각후";#N/A,#N/A,FALSE,"신규dep-기계,공구상각후"}</definedName>
    <definedName name="____AA4" hidden="1">{#N/A,#N/A,FALSE,"신규dep";#N/A,#N/A,FALSE,"신규dep-금형상각후";#N/A,#N/A,FALSE,"신규dep-연구비상각후";#N/A,#N/A,FALSE,"신규dep-기계,공구상각후"}</definedName>
    <definedName name="____AS6" localSheetId="7" hidden="1">{#N/A,#N/A,FALSE,"Australien";#N/A,#N/A,FALSE,"Birmingham";#N/A,#N/A,FALSE,"Brasilien";#N/A,#N/A,FALSE,"Prag";#N/A,#N/A,FALSE,"Spanien";#N/A,#N/A,FALSE,"Malaysia ( Com)";#N/A,#N/A,FALSE,"Malaysia (Instr)"}</definedName>
    <definedName name="____AS6" localSheetId="16" hidden="1">{#N/A,#N/A,FALSE,"Australien";#N/A,#N/A,FALSE,"Birmingham";#N/A,#N/A,FALSE,"Brasilien";#N/A,#N/A,FALSE,"Prag";#N/A,#N/A,FALSE,"Spanien";#N/A,#N/A,FALSE,"Malaysia ( Com)";#N/A,#N/A,FALSE,"Malaysia (Instr)"}</definedName>
    <definedName name="____AS6" localSheetId="17" hidden="1">{#N/A,#N/A,FALSE,"Australien";#N/A,#N/A,FALSE,"Birmingham";#N/A,#N/A,FALSE,"Brasilien";#N/A,#N/A,FALSE,"Prag";#N/A,#N/A,FALSE,"Spanien";#N/A,#N/A,FALSE,"Malaysia ( Com)";#N/A,#N/A,FALSE,"Malaysia (Instr)"}</definedName>
    <definedName name="____AS6" localSheetId="13" hidden="1">{#N/A,#N/A,FALSE,"Australien";#N/A,#N/A,FALSE,"Birmingham";#N/A,#N/A,FALSE,"Brasilien";#N/A,#N/A,FALSE,"Prag";#N/A,#N/A,FALSE,"Spanien";#N/A,#N/A,FALSE,"Malaysia ( Com)";#N/A,#N/A,FALSE,"Malaysia (Instr)"}</definedName>
    <definedName name="____AS6" localSheetId="14" hidden="1">{#N/A,#N/A,FALSE,"Australien";#N/A,#N/A,FALSE,"Birmingham";#N/A,#N/A,FALSE,"Brasilien";#N/A,#N/A,FALSE,"Prag";#N/A,#N/A,FALSE,"Spanien";#N/A,#N/A,FALSE,"Malaysia ( Com)";#N/A,#N/A,FALSE,"Malaysia (Instr)"}</definedName>
    <definedName name="____AS6" localSheetId="15" hidden="1">{#N/A,#N/A,FALSE,"Australien";#N/A,#N/A,FALSE,"Birmingham";#N/A,#N/A,FALSE,"Brasilien";#N/A,#N/A,FALSE,"Prag";#N/A,#N/A,FALSE,"Spanien";#N/A,#N/A,FALSE,"Malaysia ( Com)";#N/A,#N/A,FALSE,"Malaysia (Instr)"}</definedName>
    <definedName name="____AS6" hidden="1">{#N/A,#N/A,FALSE,"Australien";#N/A,#N/A,FALSE,"Birmingham";#N/A,#N/A,FALSE,"Brasilien";#N/A,#N/A,FALSE,"Prag";#N/A,#N/A,FALSE,"Spanien";#N/A,#N/A,FALSE,"Malaysia ( Com)";#N/A,#N/A,FALSE,"Malaysia (Instr)"}</definedName>
    <definedName name="____b1">#REF!</definedName>
    <definedName name="____C1244ㅁ1430">#REF!</definedName>
    <definedName name="____d1" localSheetId="7" hidden="1">{#N/A,#N/A,FALSE,"신규dep";#N/A,#N/A,FALSE,"신규dep-금형상각후";#N/A,#N/A,FALSE,"신규dep-연구비상각후";#N/A,#N/A,FALSE,"신규dep-기계,공구상각후"}</definedName>
    <definedName name="____d1" localSheetId="16" hidden="1">{#N/A,#N/A,FALSE,"신규dep";#N/A,#N/A,FALSE,"신규dep-금형상각후";#N/A,#N/A,FALSE,"신규dep-연구비상각후";#N/A,#N/A,FALSE,"신규dep-기계,공구상각후"}</definedName>
    <definedName name="____d1" localSheetId="17" hidden="1">{#N/A,#N/A,FALSE,"신규dep";#N/A,#N/A,FALSE,"신규dep-금형상각후";#N/A,#N/A,FALSE,"신규dep-연구비상각후";#N/A,#N/A,FALSE,"신규dep-기계,공구상각후"}</definedName>
    <definedName name="____d1" localSheetId="13" hidden="1">{#N/A,#N/A,FALSE,"신규dep";#N/A,#N/A,FALSE,"신규dep-금형상각후";#N/A,#N/A,FALSE,"신규dep-연구비상각후";#N/A,#N/A,FALSE,"신규dep-기계,공구상각후"}</definedName>
    <definedName name="____d1" localSheetId="14" hidden="1">{#N/A,#N/A,FALSE,"신규dep";#N/A,#N/A,FALSE,"신규dep-금형상각후";#N/A,#N/A,FALSE,"신규dep-연구비상각후";#N/A,#N/A,FALSE,"신규dep-기계,공구상각후"}</definedName>
    <definedName name="____d1" localSheetId="15" hidden="1">{#N/A,#N/A,FALSE,"신규dep";#N/A,#N/A,FALSE,"신규dep-금형상각후";#N/A,#N/A,FALSE,"신규dep-연구비상각후";#N/A,#N/A,FALSE,"신규dep-기계,공구상각후"}</definedName>
    <definedName name="____d1" hidden="1">{#N/A,#N/A,FALSE,"신규dep";#N/A,#N/A,FALSE,"신규dep-금형상각후";#N/A,#N/A,FALSE,"신규dep-연구비상각후";#N/A,#N/A,FALSE,"신규dep-기계,공구상각후"}</definedName>
    <definedName name="____d2" localSheetId="7" hidden="1">{#N/A,#N/A,FALSE,"신규dep";#N/A,#N/A,FALSE,"신규dep-금형상각후";#N/A,#N/A,FALSE,"신규dep-연구비상각후";#N/A,#N/A,FALSE,"신규dep-기계,공구상각후"}</definedName>
    <definedName name="____d2" localSheetId="16" hidden="1">{#N/A,#N/A,FALSE,"신규dep";#N/A,#N/A,FALSE,"신규dep-금형상각후";#N/A,#N/A,FALSE,"신규dep-연구비상각후";#N/A,#N/A,FALSE,"신규dep-기계,공구상각후"}</definedName>
    <definedName name="____d2" localSheetId="17" hidden="1">{#N/A,#N/A,FALSE,"신규dep";#N/A,#N/A,FALSE,"신규dep-금형상각후";#N/A,#N/A,FALSE,"신규dep-연구비상각후";#N/A,#N/A,FALSE,"신규dep-기계,공구상각후"}</definedName>
    <definedName name="____d2" localSheetId="13" hidden="1">{#N/A,#N/A,FALSE,"신규dep";#N/A,#N/A,FALSE,"신규dep-금형상각후";#N/A,#N/A,FALSE,"신규dep-연구비상각후";#N/A,#N/A,FALSE,"신규dep-기계,공구상각후"}</definedName>
    <definedName name="____d2" localSheetId="14" hidden="1">{#N/A,#N/A,FALSE,"신규dep";#N/A,#N/A,FALSE,"신규dep-금형상각후";#N/A,#N/A,FALSE,"신규dep-연구비상각후";#N/A,#N/A,FALSE,"신규dep-기계,공구상각후"}</definedName>
    <definedName name="____d2" localSheetId="15" hidden="1">{#N/A,#N/A,FALSE,"신규dep";#N/A,#N/A,FALSE,"신규dep-금형상각후";#N/A,#N/A,FALSE,"신규dep-연구비상각후";#N/A,#N/A,FALSE,"신규dep-기계,공구상각후"}</definedName>
    <definedName name="____d2" hidden="1">{#N/A,#N/A,FALSE,"신규dep";#N/A,#N/A,FALSE,"신규dep-금형상각후";#N/A,#N/A,FALSE,"신규dep-연구비상각후";#N/A,#N/A,FALSE,"신규dep-기계,공구상각후"}</definedName>
    <definedName name="____D3">#REF!</definedName>
    <definedName name="____d31">#REF!</definedName>
    <definedName name="____DB777" localSheetId="7" hidden="1">{#N/A,#N/A,TRUE,"Y생산";#N/A,#N/A,TRUE,"Y판매";#N/A,#N/A,TRUE,"Y총물량";#N/A,#N/A,TRUE,"Y능력";#N/A,#N/A,TRUE,"YKD"}</definedName>
    <definedName name="____DB777" localSheetId="16" hidden="1">{#N/A,#N/A,TRUE,"Y생산";#N/A,#N/A,TRUE,"Y판매";#N/A,#N/A,TRUE,"Y총물량";#N/A,#N/A,TRUE,"Y능력";#N/A,#N/A,TRUE,"YKD"}</definedName>
    <definedName name="____DB777" localSheetId="17" hidden="1">{#N/A,#N/A,TRUE,"Y생산";#N/A,#N/A,TRUE,"Y판매";#N/A,#N/A,TRUE,"Y총물량";#N/A,#N/A,TRUE,"Y능력";#N/A,#N/A,TRUE,"YKD"}</definedName>
    <definedName name="____DB777" localSheetId="13" hidden="1">{#N/A,#N/A,TRUE,"Y생산";#N/A,#N/A,TRUE,"Y판매";#N/A,#N/A,TRUE,"Y총물량";#N/A,#N/A,TRUE,"Y능력";#N/A,#N/A,TRUE,"YKD"}</definedName>
    <definedName name="____DB777" localSheetId="14" hidden="1">{#N/A,#N/A,TRUE,"Y생산";#N/A,#N/A,TRUE,"Y판매";#N/A,#N/A,TRUE,"Y총물량";#N/A,#N/A,TRUE,"Y능력";#N/A,#N/A,TRUE,"YKD"}</definedName>
    <definedName name="____DB777" localSheetId="15" hidden="1">{#N/A,#N/A,TRUE,"Y생산";#N/A,#N/A,TRUE,"Y판매";#N/A,#N/A,TRUE,"Y총물량";#N/A,#N/A,TRUE,"Y능력";#N/A,#N/A,TRUE,"YKD"}</definedName>
    <definedName name="____DB777" hidden="1">{#N/A,#N/A,TRUE,"Y생산";#N/A,#N/A,TRUE,"Y판매";#N/A,#N/A,TRUE,"Y총물량";#N/A,#N/A,TRUE,"Y능력";#N/A,#N/A,TRUE,"YKD"}</definedName>
    <definedName name="____DC50" localSheetId="7" hidden="1">{#N/A,#N/A,FALSE,"단축1";#N/A,#N/A,FALSE,"단축2";#N/A,#N/A,FALSE,"단축3";#N/A,#N/A,FALSE,"장축";#N/A,#N/A,FALSE,"4WD"}</definedName>
    <definedName name="____DC50" localSheetId="16" hidden="1">{#N/A,#N/A,FALSE,"단축1";#N/A,#N/A,FALSE,"단축2";#N/A,#N/A,FALSE,"단축3";#N/A,#N/A,FALSE,"장축";#N/A,#N/A,FALSE,"4WD"}</definedName>
    <definedName name="____DC50" localSheetId="17" hidden="1">{#N/A,#N/A,FALSE,"단축1";#N/A,#N/A,FALSE,"단축2";#N/A,#N/A,FALSE,"단축3";#N/A,#N/A,FALSE,"장축";#N/A,#N/A,FALSE,"4WD"}</definedName>
    <definedName name="____DC50" localSheetId="13" hidden="1">{#N/A,#N/A,FALSE,"단축1";#N/A,#N/A,FALSE,"단축2";#N/A,#N/A,FALSE,"단축3";#N/A,#N/A,FALSE,"장축";#N/A,#N/A,FALSE,"4WD"}</definedName>
    <definedName name="____DC50" localSheetId="14" hidden="1">{#N/A,#N/A,FALSE,"단축1";#N/A,#N/A,FALSE,"단축2";#N/A,#N/A,FALSE,"단축3";#N/A,#N/A,FALSE,"장축";#N/A,#N/A,FALSE,"4WD"}</definedName>
    <definedName name="____DC50" localSheetId="15" hidden="1">{#N/A,#N/A,FALSE,"단축1";#N/A,#N/A,FALSE,"단축2";#N/A,#N/A,FALSE,"단축3";#N/A,#N/A,FALSE,"장축";#N/A,#N/A,FALSE,"4WD"}</definedName>
    <definedName name="____DC50" hidden="1">{#N/A,#N/A,FALSE,"단축1";#N/A,#N/A,FALSE,"단축2";#N/A,#N/A,FALSE,"단축3";#N/A,#N/A,FALSE,"장축";#N/A,#N/A,FALSE,"4WD"}</definedName>
    <definedName name="____ddd21" localSheetId="7" hidden="1">{#N/A,#N/A,FALSE,"단축1";#N/A,#N/A,FALSE,"단축2";#N/A,#N/A,FALSE,"단축3";#N/A,#N/A,FALSE,"장축";#N/A,#N/A,FALSE,"4WD"}</definedName>
    <definedName name="____ddd21" localSheetId="16" hidden="1">{#N/A,#N/A,FALSE,"단축1";#N/A,#N/A,FALSE,"단축2";#N/A,#N/A,FALSE,"단축3";#N/A,#N/A,FALSE,"장축";#N/A,#N/A,FALSE,"4WD"}</definedName>
    <definedName name="____ddd21" localSheetId="17" hidden="1">{#N/A,#N/A,FALSE,"단축1";#N/A,#N/A,FALSE,"단축2";#N/A,#N/A,FALSE,"단축3";#N/A,#N/A,FALSE,"장축";#N/A,#N/A,FALSE,"4WD"}</definedName>
    <definedName name="____ddd21" localSheetId="13" hidden="1">{#N/A,#N/A,FALSE,"단축1";#N/A,#N/A,FALSE,"단축2";#N/A,#N/A,FALSE,"단축3";#N/A,#N/A,FALSE,"장축";#N/A,#N/A,FALSE,"4WD"}</definedName>
    <definedName name="____ddd21" localSheetId="14" hidden="1">{#N/A,#N/A,FALSE,"단축1";#N/A,#N/A,FALSE,"단축2";#N/A,#N/A,FALSE,"단축3";#N/A,#N/A,FALSE,"장축";#N/A,#N/A,FALSE,"4WD"}</definedName>
    <definedName name="____ddd21" localSheetId="15" hidden="1">{#N/A,#N/A,FALSE,"단축1";#N/A,#N/A,FALSE,"단축2";#N/A,#N/A,FALSE,"단축3";#N/A,#N/A,FALSE,"장축";#N/A,#N/A,FALSE,"4WD"}</definedName>
    <definedName name="____ddd21" hidden="1">{#N/A,#N/A,FALSE,"단축1";#N/A,#N/A,FALSE,"단축2";#N/A,#N/A,FALSE,"단축3";#N/A,#N/A,FALSE,"장축";#N/A,#N/A,FALSE,"4WD"}</definedName>
    <definedName name="____DW11" localSheetId="7">BlankMacro1</definedName>
    <definedName name="____DW11" localSheetId="16">BlankMacro1</definedName>
    <definedName name="____DW11" localSheetId="17">BlankMacro1</definedName>
    <definedName name="____DW11" localSheetId="10">BlankMacro1</definedName>
    <definedName name="____DW11" localSheetId="8">BlankMacro1</definedName>
    <definedName name="____DW11" localSheetId="0">BlankMacro1</definedName>
    <definedName name="____DW11" localSheetId="13">BlankMacro1</definedName>
    <definedName name="____DW11" localSheetId="14">BlankMacro1</definedName>
    <definedName name="____DW11" localSheetId="11">BlankMacro1</definedName>
    <definedName name="____DW11" localSheetId="15">BlankMacro1</definedName>
    <definedName name="____DW11">BlankMacro1</definedName>
    <definedName name="____e1" localSheetId="7" hidden="1">{#N/A,#N/A,FALSE,"단축1";#N/A,#N/A,FALSE,"단축2";#N/A,#N/A,FALSE,"단축3";#N/A,#N/A,FALSE,"장축";#N/A,#N/A,FALSE,"4WD"}</definedName>
    <definedName name="____e1" localSheetId="16" hidden="1">{#N/A,#N/A,FALSE,"단축1";#N/A,#N/A,FALSE,"단축2";#N/A,#N/A,FALSE,"단축3";#N/A,#N/A,FALSE,"장축";#N/A,#N/A,FALSE,"4WD"}</definedName>
    <definedName name="____e1" localSheetId="17" hidden="1">{#N/A,#N/A,FALSE,"단축1";#N/A,#N/A,FALSE,"단축2";#N/A,#N/A,FALSE,"단축3";#N/A,#N/A,FALSE,"장축";#N/A,#N/A,FALSE,"4WD"}</definedName>
    <definedName name="____e1" localSheetId="13" hidden="1">{#N/A,#N/A,FALSE,"단축1";#N/A,#N/A,FALSE,"단축2";#N/A,#N/A,FALSE,"단축3";#N/A,#N/A,FALSE,"장축";#N/A,#N/A,FALSE,"4WD"}</definedName>
    <definedName name="____e1" localSheetId="14" hidden="1">{#N/A,#N/A,FALSE,"단축1";#N/A,#N/A,FALSE,"단축2";#N/A,#N/A,FALSE,"단축3";#N/A,#N/A,FALSE,"장축";#N/A,#N/A,FALSE,"4WD"}</definedName>
    <definedName name="____e1" localSheetId="15" hidden="1">{#N/A,#N/A,FALSE,"단축1";#N/A,#N/A,FALSE,"단축2";#N/A,#N/A,FALSE,"단축3";#N/A,#N/A,FALSE,"장축";#N/A,#N/A,FALSE,"4WD"}</definedName>
    <definedName name="____e1" hidden="1">{#N/A,#N/A,FALSE,"단축1";#N/A,#N/A,FALSE,"단축2";#N/A,#N/A,FALSE,"단축3";#N/A,#N/A,FALSE,"장축";#N/A,#N/A,FALSE,"4WD"}</definedName>
    <definedName name="____e2" localSheetId="7" hidden="1">{#N/A,#N/A,FALSE,"단축1";#N/A,#N/A,FALSE,"단축2";#N/A,#N/A,FALSE,"단축3";#N/A,#N/A,FALSE,"장축";#N/A,#N/A,FALSE,"4WD"}</definedName>
    <definedName name="____e2" localSheetId="16" hidden="1">{#N/A,#N/A,FALSE,"단축1";#N/A,#N/A,FALSE,"단축2";#N/A,#N/A,FALSE,"단축3";#N/A,#N/A,FALSE,"장축";#N/A,#N/A,FALSE,"4WD"}</definedName>
    <definedName name="____e2" localSheetId="17" hidden="1">{#N/A,#N/A,FALSE,"단축1";#N/A,#N/A,FALSE,"단축2";#N/A,#N/A,FALSE,"단축3";#N/A,#N/A,FALSE,"장축";#N/A,#N/A,FALSE,"4WD"}</definedName>
    <definedName name="____e2" localSheetId="13" hidden="1">{#N/A,#N/A,FALSE,"단축1";#N/A,#N/A,FALSE,"단축2";#N/A,#N/A,FALSE,"단축3";#N/A,#N/A,FALSE,"장축";#N/A,#N/A,FALSE,"4WD"}</definedName>
    <definedName name="____e2" localSheetId="14" hidden="1">{#N/A,#N/A,FALSE,"단축1";#N/A,#N/A,FALSE,"단축2";#N/A,#N/A,FALSE,"단축3";#N/A,#N/A,FALSE,"장축";#N/A,#N/A,FALSE,"4WD"}</definedName>
    <definedName name="____e2" localSheetId="15" hidden="1">{#N/A,#N/A,FALSE,"단축1";#N/A,#N/A,FALSE,"단축2";#N/A,#N/A,FALSE,"단축3";#N/A,#N/A,FALSE,"장축";#N/A,#N/A,FALSE,"4WD"}</definedName>
    <definedName name="____e2" hidden="1">{#N/A,#N/A,FALSE,"단축1";#N/A,#N/A,FALSE,"단축2";#N/A,#N/A,FALSE,"단축3";#N/A,#N/A,FALSE,"장축";#N/A,#N/A,FALSE,"4WD"}</definedName>
    <definedName name="____e3" localSheetId="7" hidden="1">{#N/A,#N/A,FALSE,"단축1";#N/A,#N/A,FALSE,"단축2";#N/A,#N/A,FALSE,"단축3";#N/A,#N/A,FALSE,"장축";#N/A,#N/A,FALSE,"4WD"}</definedName>
    <definedName name="____e3" localSheetId="16" hidden="1">{#N/A,#N/A,FALSE,"단축1";#N/A,#N/A,FALSE,"단축2";#N/A,#N/A,FALSE,"단축3";#N/A,#N/A,FALSE,"장축";#N/A,#N/A,FALSE,"4WD"}</definedName>
    <definedName name="____e3" localSheetId="17" hidden="1">{#N/A,#N/A,FALSE,"단축1";#N/A,#N/A,FALSE,"단축2";#N/A,#N/A,FALSE,"단축3";#N/A,#N/A,FALSE,"장축";#N/A,#N/A,FALSE,"4WD"}</definedName>
    <definedName name="____e3" localSheetId="13" hidden="1">{#N/A,#N/A,FALSE,"단축1";#N/A,#N/A,FALSE,"단축2";#N/A,#N/A,FALSE,"단축3";#N/A,#N/A,FALSE,"장축";#N/A,#N/A,FALSE,"4WD"}</definedName>
    <definedName name="____e3" localSheetId="14" hidden="1">{#N/A,#N/A,FALSE,"단축1";#N/A,#N/A,FALSE,"단축2";#N/A,#N/A,FALSE,"단축3";#N/A,#N/A,FALSE,"장축";#N/A,#N/A,FALSE,"4WD"}</definedName>
    <definedName name="____e3" localSheetId="15" hidden="1">{#N/A,#N/A,FALSE,"단축1";#N/A,#N/A,FALSE,"단축2";#N/A,#N/A,FALSE,"단축3";#N/A,#N/A,FALSE,"장축";#N/A,#N/A,FALSE,"4WD"}</definedName>
    <definedName name="____e3" hidden="1">{#N/A,#N/A,FALSE,"단축1";#N/A,#N/A,FALSE,"단축2";#N/A,#N/A,FALSE,"단축3";#N/A,#N/A,FALSE,"장축";#N/A,#N/A,FALSE,"4WD"}</definedName>
    <definedName name="____e4" localSheetId="7" hidden="1">{#N/A,#N/A,FALSE,"단축1";#N/A,#N/A,FALSE,"단축2";#N/A,#N/A,FALSE,"단축3";#N/A,#N/A,FALSE,"장축";#N/A,#N/A,FALSE,"4WD"}</definedName>
    <definedName name="____e4" localSheetId="16" hidden="1">{#N/A,#N/A,FALSE,"단축1";#N/A,#N/A,FALSE,"단축2";#N/A,#N/A,FALSE,"단축3";#N/A,#N/A,FALSE,"장축";#N/A,#N/A,FALSE,"4WD"}</definedName>
    <definedName name="____e4" localSheetId="17" hidden="1">{#N/A,#N/A,FALSE,"단축1";#N/A,#N/A,FALSE,"단축2";#N/A,#N/A,FALSE,"단축3";#N/A,#N/A,FALSE,"장축";#N/A,#N/A,FALSE,"4WD"}</definedName>
    <definedName name="____e4" localSheetId="13" hidden="1">{#N/A,#N/A,FALSE,"단축1";#N/A,#N/A,FALSE,"단축2";#N/A,#N/A,FALSE,"단축3";#N/A,#N/A,FALSE,"장축";#N/A,#N/A,FALSE,"4WD"}</definedName>
    <definedName name="____e4" localSheetId="14" hidden="1">{#N/A,#N/A,FALSE,"단축1";#N/A,#N/A,FALSE,"단축2";#N/A,#N/A,FALSE,"단축3";#N/A,#N/A,FALSE,"장축";#N/A,#N/A,FALSE,"4WD"}</definedName>
    <definedName name="____e4" localSheetId="15" hidden="1">{#N/A,#N/A,FALSE,"단축1";#N/A,#N/A,FALSE,"단축2";#N/A,#N/A,FALSE,"단축3";#N/A,#N/A,FALSE,"장축";#N/A,#N/A,FALSE,"4WD"}</definedName>
    <definedName name="____e4" hidden="1">{#N/A,#N/A,FALSE,"단축1";#N/A,#N/A,FALSE,"단축2";#N/A,#N/A,FALSE,"단축3";#N/A,#N/A,FALSE,"장축";#N/A,#N/A,FALSE,"4WD"}</definedName>
    <definedName name="____e5" localSheetId="7" hidden="1">{#N/A,#N/A,FALSE,"단축1";#N/A,#N/A,FALSE,"단축2";#N/A,#N/A,FALSE,"단축3";#N/A,#N/A,FALSE,"장축";#N/A,#N/A,FALSE,"4WD"}</definedName>
    <definedName name="____e5" localSheetId="16" hidden="1">{#N/A,#N/A,FALSE,"단축1";#N/A,#N/A,FALSE,"단축2";#N/A,#N/A,FALSE,"단축3";#N/A,#N/A,FALSE,"장축";#N/A,#N/A,FALSE,"4WD"}</definedName>
    <definedName name="____e5" localSheetId="17" hidden="1">{#N/A,#N/A,FALSE,"단축1";#N/A,#N/A,FALSE,"단축2";#N/A,#N/A,FALSE,"단축3";#N/A,#N/A,FALSE,"장축";#N/A,#N/A,FALSE,"4WD"}</definedName>
    <definedName name="____e5" localSheetId="13" hidden="1">{#N/A,#N/A,FALSE,"단축1";#N/A,#N/A,FALSE,"단축2";#N/A,#N/A,FALSE,"단축3";#N/A,#N/A,FALSE,"장축";#N/A,#N/A,FALSE,"4WD"}</definedName>
    <definedName name="____e5" localSheetId="14" hidden="1">{#N/A,#N/A,FALSE,"단축1";#N/A,#N/A,FALSE,"단축2";#N/A,#N/A,FALSE,"단축3";#N/A,#N/A,FALSE,"장축";#N/A,#N/A,FALSE,"4WD"}</definedName>
    <definedName name="____e5" localSheetId="15" hidden="1">{#N/A,#N/A,FALSE,"단축1";#N/A,#N/A,FALSE,"단축2";#N/A,#N/A,FALSE,"단축3";#N/A,#N/A,FALSE,"장축";#N/A,#N/A,FALSE,"4WD"}</definedName>
    <definedName name="____e5" hidden="1">{#N/A,#N/A,FALSE,"단축1";#N/A,#N/A,FALSE,"단축2";#N/A,#N/A,FALSE,"단축3";#N/A,#N/A,FALSE,"장축";#N/A,#N/A,FALSE,"4WD"}</definedName>
    <definedName name="____e6" localSheetId="7" hidden="1">{#N/A,#N/A,FALSE,"단축1";#N/A,#N/A,FALSE,"단축2";#N/A,#N/A,FALSE,"단축3";#N/A,#N/A,FALSE,"장축";#N/A,#N/A,FALSE,"4WD"}</definedName>
    <definedName name="____e6" localSheetId="16" hidden="1">{#N/A,#N/A,FALSE,"단축1";#N/A,#N/A,FALSE,"단축2";#N/A,#N/A,FALSE,"단축3";#N/A,#N/A,FALSE,"장축";#N/A,#N/A,FALSE,"4WD"}</definedName>
    <definedName name="____e6" localSheetId="17" hidden="1">{#N/A,#N/A,FALSE,"단축1";#N/A,#N/A,FALSE,"단축2";#N/A,#N/A,FALSE,"단축3";#N/A,#N/A,FALSE,"장축";#N/A,#N/A,FALSE,"4WD"}</definedName>
    <definedName name="____e6" localSheetId="13" hidden="1">{#N/A,#N/A,FALSE,"단축1";#N/A,#N/A,FALSE,"단축2";#N/A,#N/A,FALSE,"단축3";#N/A,#N/A,FALSE,"장축";#N/A,#N/A,FALSE,"4WD"}</definedName>
    <definedName name="____e6" localSheetId="14" hidden="1">{#N/A,#N/A,FALSE,"단축1";#N/A,#N/A,FALSE,"단축2";#N/A,#N/A,FALSE,"단축3";#N/A,#N/A,FALSE,"장축";#N/A,#N/A,FALSE,"4WD"}</definedName>
    <definedName name="____e6" localSheetId="15" hidden="1">{#N/A,#N/A,FALSE,"단축1";#N/A,#N/A,FALSE,"단축2";#N/A,#N/A,FALSE,"단축3";#N/A,#N/A,FALSE,"장축";#N/A,#N/A,FALSE,"4WD"}</definedName>
    <definedName name="____e6" hidden="1">{#N/A,#N/A,FALSE,"단축1";#N/A,#N/A,FALSE,"단축2";#N/A,#N/A,FALSE,"단축3";#N/A,#N/A,FALSE,"장축";#N/A,#N/A,FALSE,"4WD"}</definedName>
    <definedName name="____e7" localSheetId="7" hidden="1">{#N/A,#N/A,FALSE,"신규dep";#N/A,#N/A,FALSE,"신규dep-금형상각후";#N/A,#N/A,FALSE,"신규dep-연구비상각후";#N/A,#N/A,FALSE,"신규dep-기계,공구상각후"}</definedName>
    <definedName name="____e7" localSheetId="16" hidden="1">{#N/A,#N/A,FALSE,"신규dep";#N/A,#N/A,FALSE,"신규dep-금형상각후";#N/A,#N/A,FALSE,"신규dep-연구비상각후";#N/A,#N/A,FALSE,"신규dep-기계,공구상각후"}</definedName>
    <definedName name="____e7" localSheetId="17" hidden="1">{#N/A,#N/A,FALSE,"신규dep";#N/A,#N/A,FALSE,"신규dep-금형상각후";#N/A,#N/A,FALSE,"신규dep-연구비상각후";#N/A,#N/A,FALSE,"신규dep-기계,공구상각후"}</definedName>
    <definedName name="____e7" localSheetId="13" hidden="1">{#N/A,#N/A,FALSE,"신규dep";#N/A,#N/A,FALSE,"신규dep-금형상각후";#N/A,#N/A,FALSE,"신규dep-연구비상각후";#N/A,#N/A,FALSE,"신규dep-기계,공구상각후"}</definedName>
    <definedName name="____e7" localSheetId="14" hidden="1">{#N/A,#N/A,FALSE,"신규dep";#N/A,#N/A,FALSE,"신규dep-금형상각후";#N/A,#N/A,FALSE,"신규dep-연구비상각후";#N/A,#N/A,FALSE,"신규dep-기계,공구상각후"}</definedName>
    <definedName name="____e7" localSheetId="15" hidden="1">{#N/A,#N/A,FALSE,"신규dep";#N/A,#N/A,FALSE,"신규dep-금형상각후";#N/A,#N/A,FALSE,"신규dep-연구비상각후";#N/A,#N/A,FALSE,"신규dep-기계,공구상각후"}</definedName>
    <definedName name="____e7" hidden="1">{#N/A,#N/A,FALSE,"신규dep";#N/A,#N/A,FALSE,"신규dep-금형상각후";#N/A,#N/A,FALSE,"신규dep-연구비상각후";#N/A,#N/A,FALSE,"신규dep-기계,공구상각후"}</definedName>
    <definedName name="____e8" localSheetId="7" hidden="1">{#N/A,#N/A,FALSE,"신규dep";#N/A,#N/A,FALSE,"신규dep-금형상각후";#N/A,#N/A,FALSE,"신규dep-연구비상각후";#N/A,#N/A,FALSE,"신규dep-기계,공구상각후"}</definedName>
    <definedName name="____e8" localSheetId="16" hidden="1">{#N/A,#N/A,FALSE,"신규dep";#N/A,#N/A,FALSE,"신규dep-금형상각후";#N/A,#N/A,FALSE,"신규dep-연구비상각후";#N/A,#N/A,FALSE,"신규dep-기계,공구상각후"}</definedName>
    <definedName name="____e8" localSheetId="17" hidden="1">{#N/A,#N/A,FALSE,"신규dep";#N/A,#N/A,FALSE,"신규dep-금형상각후";#N/A,#N/A,FALSE,"신규dep-연구비상각후";#N/A,#N/A,FALSE,"신규dep-기계,공구상각후"}</definedName>
    <definedName name="____e8" localSheetId="13" hidden="1">{#N/A,#N/A,FALSE,"신규dep";#N/A,#N/A,FALSE,"신규dep-금형상각후";#N/A,#N/A,FALSE,"신규dep-연구비상각후";#N/A,#N/A,FALSE,"신규dep-기계,공구상각후"}</definedName>
    <definedName name="____e8" localSheetId="14" hidden="1">{#N/A,#N/A,FALSE,"신규dep";#N/A,#N/A,FALSE,"신규dep-금형상각후";#N/A,#N/A,FALSE,"신규dep-연구비상각후";#N/A,#N/A,FALSE,"신규dep-기계,공구상각후"}</definedName>
    <definedName name="____e8" localSheetId="15" hidden="1">{#N/A,#N/A,FALSE,"신규dep";#N/A,#N/A,FALSE,"신규dep-금형상각후";#N/A,#N/A,FALSE,"신규dep-연구비상각후";#N/A,#N/A,FALSE,"신규dep-기계,공구상각후"}</definedName>
    <definedName name="____e8" hidden="1">{#N/A,#N/A,FALSE,"신규dep";#N/A,#N/A,FALSE,"신규dep-금형상각후";#N/A,#N/A,FALSE,"신규dep-연구비상각후";#N/A,#N/A,FALSE,"신규dep-기계,공구상각후"}</definedName>
    <definedName name="____e9" localSheetId="7" hidden="1">{#N/A,#N/A,FALSE,"단축1";#N/A,#N/A,FALSE,"단축2";#N/A,#N/A,FALSE,"단축3";#N/A,#N/A,FALSE,"장축";#N/A,#N/A,FALSE,"4WD"}</definedName>
    <definedName name="____e9" localSheetId="16" hidden="1">{#N/A,#N/A,FALSE,"단축1";#N/A,#N/A,FALSE,"단축2";#N/A,#N/A,FALSE,"단축3";#N/A,#N/A,FALSE,"장축";#N/A,#N/A,FALSE,"4WD"}</definedName>
    <definedName name="____e9" localSheetId="17" hidden="1">{#N/A,#N/A,FALSE,"단축1";#N/A,#N/A,FALSE,"단축2";#N/A,#N/A,FALSE,"단축3";#N/A,#N/A,FALSE,"장축";#N/A,#N/A,FALSE,"4WD"}</definedName>
    <definedName name="____e9" localSheetId="13" hidden="1">{#N/A,#N/A,FALSE,"단축1";#N/A,#N/A,FALSE,"단축2";#N/A,#N/A,FALSE,"단축3";#N/A,#N/A,FALSE,"장축";#N/A,#N/A,FALSE,"4WD"}</definedName>
    <definedName name="____e9" localSheetId="14" hidden="1">{#N/A,#N/A,FALSE,"단축1";#N/A,#N/A,FALSE,"단축2";#N/A,#N/A,FALSE,"단축3";#N/A,#N/A,FALSE,"장축";#N/A,#N/A,FALSE,"4WD"}</definedName>
    <definedName name="____e9" localSheetId="15" hidden="1">{#N/A,#N/A,FALSE,"단축1";#N/A,#N/A,FALSE,"단축2";#N/A,#N/A,FALSE,"단축3";#N/A,#N/A,FALSE,"장축";#N/A,#N/A,FALSE,"4WD"}</definedName>
    <definedName name="____e9" hidden="1">{#N/A,#N/A,FALSE,"단축1";#N/A,#N/A,FALSE,"단축2";#N/A,#N/A,FALSE,"단축3";#N/A,#N/A,FALSE,"장축";#N/A,#N/A,FALSE,"4WD"}</definedName>
    <definedName name="____FF3">#REF!</definedName>
    <definedName name="____FG1" localSheetId="7" hidden="1">{#N/A,#N/A,FALSE,"단축1";#N/A,#N/A,FALSE,"단축2";#N/A,#N/A,FALSE,"단축3";#N/A,#N/A,FALSE,"장축";#N/A,#N/A,FALSE,"4WD"}</definedName>
    <definedName name="____FG1" localSheetId="16" hidden="1">{#N/A,#N/A,FALSE,"단축1";#N/A,#N/A,FALSE,"단축2";#N/A,#N/A,FALSE,"단축3";#N/A,#N/A,FALSE,"장축";#N/A,#N/A,FALSE,"4WD"}</definedName>
    <definedName name="____FG1" localSheetId="17" hidden="1">{#N/A,#N/A,FALSE,"단축1";#N/A,#N/A,FALSE,"단축2";#N/A,#N/A,FALSE,"단축3";#N/A,#N/A,FALSE,"장축";#N/A,#N/A,FALSE,"4WD"}</definedName>
    <definedName name="____FG1" localSheetId="13" hidden="1">{#N/A,#N/A,FALSE,"단축1";#N/A,#N/A,FALSE,"단축2";#N/A,#N/A,FALSE,"단축3";#N/A,#N/A,FALSE,"장축";#N/A,#N/A,FALSE,"4WD"}</definedName>
    <definedName name="____FG1" localSheetId="14" hidden="1">{#N/A,#N/A,FALSE,"단축1";#N/A,#N/A,FALSE,"단축2";#N/A,#N/A,FALSE,"단축3";#N/A,#N/A,FALSE,"장축";#N/A,#N/A,FALSE,"4WD"}</definedName>
    <definedName name="____FG1" localSheetId="15" hidden="1">{#N/A,#N/A,FALSE,"단축1";#N/A,#N/A,FALSE,"단축2";#N/A,#N/A,FALSE,"단축3";#N/A,#N/A,FALSE,"장축";#N/A,#N/A,FALSE,"4WD"}</definedName>
    <definedName name="____FG1" hidden="1">{#N/A,#N/A,FALSE,"단축1";#N/A,#N/A,FALSE,"단축2";#N/A,#N/A,FALSE,"단축3";#N/A,#N/A,FALSE,"장축";#N/A,#N/A,FALSE,"4WD"}</definedName>
    <definedName name="____G1">#REF!</definedName>
    <definedName name="____K7" localSheetId="7" hidden="1">{#N/A,#N/A,TRUE,"Y생산";#N/A,#N/A,TRUE,"Y판매";#N/A,#N/A,TRUE,"Y총물량";#N/A,#N/A,TRUE,"Y능력";#N/A,#N/A,TRUE,"YKD"}</definedName>
    <definedName name="____K7" localSheetId="16" hidden="1">{#N/A,#N/A,TRUE,"Y생산";#N/A,#N/A,TRUE,"Y판매";#N/A,#N/A,TRUE,"Y총물량";#N/A,#N/A,TRUE,"Y능력";#N/A,#N/A,TRUE,"YKD"}</definedName>
    <definedName name="____K7" localSheetId="17" hidden="1">{#N/A,#N/A,TRUE,"Y생산";#N/A,#N/A,TRUE,"Y판매";#N/A,#N/A,TRUE,"Y총물량";#N/A,#N/A,TRUE,"Y능력";#N/A,#N/A,TRUE,"YKD"}</definedName>
    <definedName name="____K7" localSheetId="13" hidden="1">{#N/A,#N/A,TRUE,"Y생산";#N/A,#N/A,TRUE,"Y판매";#N/A,#N/A,TRUE,"Y총물량";#N/A,#N/A,TRUE,"Y능력";#N/A,#N/A,TRUE,"YKD"}</definedName>
    <definedName name="____K7" localSheetId="14" hidden="1">{#N/A,#N/A,TRUE,"Y생산";#N/A,#N/A,TRUE,"Y판매";#N/A,#N/A,TRUE,"Y총물량";#N/A,#N/A,TRUE,"Y능력";#N/A,#N/A,TRUE,"YKD"}</definedName>
    <definedName name="____K7" localSheetId="15" hidden="1">{#N/A,#N/A,TRUE,"Y생산";#N/A,#N/A,TRUE,"Y판매";#N/A,#N/A,TRUE,"Y총물량";#N/A,#N/A,TRUE,"Y능력";#N/A,#N/A,TRUE,"YKD"}</definedName>
    <definedName name="____K7" hidden="1">{#N/A,#N/A,TRUE,"Y생산";#N/A,#N/A,TRUE,"Y판매";#N/A,#N/A,TRUE,"Y총물량";#N/A,#N/A,TRUE,"Y능력";#N/A,#N/A,TRUE,"YKD"}</definedName>
    <definedName name="____k8" localSheetId="7" hidden="1">{#N/A,#N/A,FALSE,"단축1";#N/A,#N/A,FALSE,"단축2";#N/A,#N/A,FALSE,"단축3";#N/A,#N/A,FALSE,"장축";#N/A,#N/A,FALSE,"4WD"}</definedName>
    <definedName name="____k8" localSheetId="16" hidden="1">{#N/A,#N/A,FALSE,"단축1";#N/A,#N/A,FALSE,"단축2";#N/A,#N/A,FALSE,"단축3";#N/A,#N/A,FALSE,"장축";#N/A,#N/A,FALSE,"4WD"}</definedName>
    <definedName name="____k8" localSheetId="17" hidden="1">{#N/A,#N/A,FALSE,"단축1";#N/A,#N/A,FALSE,"단축2";#N/A,#N/A,FALSE,"단축3";#N/A,#N/A,FALSE,"장축";#N/A,#N/A,FALSE,"4WD"}</definedName>
    <definedName name="____k8" localSheetId="13" hidden="1">{#N/A,#N/A,FALSE,"단축1";#N/A,#N/A,FALSE,"단축2";#N/A,#N/A,FALSE,"단축3";#N/A,#N/A,FALSE,"장축";#N/A,#N/A,FALSE,"4WD"}</definedName>
    <definedName name="____k8" localSheetId="14" hidden="1">{#N/A,#N/A,FALSE,"단축1";#N/A,#N/A,FALSE,"단축2";#N/A,#N/A,FALSE,"단축3";#N/A,#N/A,FALSE,"장축";#N/A,#N/A,FALSE,"4WD"}</definedName>
    <definedName name="____k8" localSheetId="15" hidden="1">{#N/A,#N/A,FALSE,"단축1";#N/A,#N/A,FALSE,"단축2";#N/A,#N/A,FALSE,"단축3";#N/A,#N/A,FALSE,"장축";#N/A,#N/A,FALSE,"4WD"}</definedName>
    <definedName name="____k8" hidden="1">{#N/A,#N/A,FALSE,"단축1";#N/A,#N/A,FALSE,"단축2";#N/A,#N/A,FALSE,"단축3";#N/A,#N/A,FALSE,"장축";#N/A,#N/A,FALSE,"4WD"}</definedName>
    <definedName name="____k9" localSheetId="7" hidden="1">{#N/A,#N/A,FALSE,"단축1";#N/A,#N/A,FALSE,"단축2";#N/A,#N/A,FALSE,"단축3";#N/A,#N/A,FALSE,"장축";#N/A,#N/A,FALSE,"4WD"}</definedName>
    <definedName name="____k9" localSheetId="16" hidden="1">{#N/A,#N/A,FALSE,"단축1";#N/A,#N/A,FALSE,"단축2";#N/A,#N/A,FALSE,"단축3";#N/A,#N/A,FALSE,"장축";#N/A,#N/A,FALSE,"4WD"}</definedName>
    <definedName name="____k9" localSheetId="17" hidden="1">{#N/A,#N/A,FALSE,"단축1";#N/A,#N/A,FALSE,"단축2";#N/A,#N/A,FALSE,"단축3";#N/A,#N/A,FALSE,"장축";#N/A,#N/A,FALSE,"4WD"}</definedName>
    <definedName name="____k9" localSheetId="13" hidden="1">{#N/A,#N/A,FALSE,"단축1";#N/A,#N/A,FALSE,"단축2";#N/A,#N/A,FALSE,"단축3";#N/A,#N/A,FALSE,"장축";#N/A,#N/A,FALSE,"4WD"}</definedName>
    <definedName name="____k9" localSheetId="14" hidden="1">{#N/A,#N/A,FALSE,"단축1";#N/A,#N/A,FALSE,"단축2";#N/A,#N/A,FALSE,"단축3";#N/A,#N/A,FALSE,"장축";#N/A,#N/A,FALSE,"4WD"}</definedName>
    <definedName name="____k9" localSheetId="15" hidden="1">{#N/A,#N/A,FALSE,"단축1";#N/A,#N/A,FALSE,"단축2";#N/A,#N/A,FALSE,"단축3";#N/A,#N/A,FALSE,"장축";#N/A,#N/A,FALSE,"4WD"}</definedName>
    <definedName name="____k9" hidden="1">{#N/A,#N/A,FALSE,"단축1";#N/A,#N/A,FALSE,"단축2";#N/A,#N/A,FALSE,"단축3";#N/A,#N/A,FALSE,"장축";#N/A,#N/A,FALSE,"4WD"}</definedName>
    <definedName name="____LPS2" localSheetId="7" hidden="1">{#N/A,#N/A,FALSE,"단축1";#N/A,#N/A,FALSE,"단축2";#N/A,#N/A,FALSE,"단축3";#N/A,#N/A,FALSE,"장축";#N/A,#N/A,FALSE,"4WD"}</definedName>
    <definedName name="____LPS2" localSheetId="16" hidden="1">{#N/A,#N/A,FALSE,"단축1";#N/A,#N/A,FALSE,"단축2";#N/A,#N/A,FALSE,"단축3";#N/A,#N/A,FALSE,"장축";#N/A,#N/A,FALSE,"4WD"}</definedName>
    <definedName name="____LPS2" localSheetId="17" hidden="1">{#N/A,#N/A,FALSE,"단축1";#N/A,#N/A,FALSE,"단축2";#N/A,#N/A,FALSE,"단축3";#N/A,#N/A,FALSE,"장축";#N/A,#N/A,FALSE,"4WD"}</definedName>
    <definedName name="____LPS2" localSheetId="13" hidden="1">{#N/A,#N/A,FALSE,"단축1";#N/A,#N/A,FALSE,"단축2";#N/A,#N/A,FALSE,"단축3";#N/A,#N/A,FALSE,"장축";#N/A,#N/A,FALSE,"4WD"}</definedName>
    <definedName name="____LPS2" localSheetId="14" hidden="1">{#N/A,#N/A,FALSE,"단축1";#N/A,#N/A,FALSE,"단축2";#N/A,#N/A,FALSE,"단축3";#N/A,#N/A,FALSE,"장축";#N/A,#N/A,FALSE,"4WD"}</definedName>
    <definedName name="____LPS2" localSheetId="15" hidden="1">{#N/A,#N/A,FALSE,"단축1";#N/A,#N/A,FALSE,"단축2";#N/A,#N/A,FALSE,"단축3";#N/A,#N/A,FALSE,"장축";#N/A,#N/A,FALSE,"4WD"}</definedName>
    <definedName name="____LPS2" hidden="1">{#N/A,#N/A,FALSE,"단축1";#N/A,#N/A,FALSE,"단축2";#N/A,#N/A,FALSE,"단축3";#N/A,#N/A,FALSE,"장축";#N/A,#N/A,FALSE,"4WD"}</definedName>
    <definedName name="____M123" localSheetId="7" hidden="1">{#N/A,#N/A,FALSE,"단축1";#N/A,#N/A,FALSE,"단축2";#N/A,#N/A,FALSE,"단축3";#N/A,#N/A,FALSE,"장축";#N/A,#N/A,FALSE,"4WD"}</definedName>
    <definedName name="____M123" localSheetId="16" hidden="1">{#N/A,#N/A,FALSE,"단축1";#N/A,#N/A,FALSE,"단축2";#N/A,#N/A,FALSE,"단축3";#N/A,#N/A,FALSE,"장축";#N/A,#N/A,FALSE,"4WD"}</definedName>
    <definedName name="____M123" localSheetId="17" hidden="1">{#N/A,#N/A,FALSE,"단축1";#N/A,#N/A,FALSE,"단축2";#N/A,#N/A,FALSE,"단축3";#N/A,#N/A,FALSE,"장축";#N/A,#N/A,FALSE,"4WD"}</definedName>
    <definedName name="____M123" localSheetId="13" hidden="1">{#N/A,#N/A,FALSE,"단축1";#N/A,#N/A,FALSE,"단축2";#N/A,#N/A,FALSE,"단축3";#N/A,#N/A,FALSE,"장축";#N/A,#N/A,FALSE,"4WD"}</definedName>
    <definedName name="____M123" localSheetId="14" hidden="1">{#N/A,#N/A,FALSE,"단축1";#N/A,#N/A,FALSE,"단축2";#N/A,#N/A,FALSE,"단축3";#N/A,#N/A,FALSE,"장축";#N/A,#N/A,FALSE,"4WD"}</definedName>
    <definedName name="____M123" localSheetId="15" hidden="1">{#N/A,#N/A,FALSE,"단축1";#N/A,#N/A,FALSE,"단축2";#N/A,#N/A,FALSE,"단축3";#N/A,#N/A,FALSE,"장축";#N/A,#N/A,FALSE,"4WD"}</definedName>
    <definedName name="____M123" hidden="1">{#N/A,#N/A,FALSE,"단축1";#N/A,#N/A,FALSE,"단축2";#N/A,#N/A,FALSE,"단축3";#N/A,#N/A,FALSE,"장축";#N/A,#N/A,FALSE,"4WD"}</definedName>
    <definedName name="____NN2">#REF!</definedName>
    <definedName name="____O11" localSheetId="7" hidden="1">{#N/A,#N/A,FALSE,"단축1";#N/A,#N/A,FALSE,"단축2";#N/A,#N/A,FALSE,"단축3";#N/A,#N/A,FALSE,"장축";#N/A,#N/A,FALSE,"4WD"}</definedName>
    <definedName name="____O11" localSheetId="16" hidden="1">{#N/A,#N/A,FALSE,"단축1";#N/A,#N/A,FALSE,"단축2";#N/A,#N/A,FALSE,"단축3";#N/A,#N/A,FALSE,"장축";#N/A,#N/A,FALSE,"4WD"}</definedName>
    <definedName name="____O11" localSheetId="17" hidden="1">{#N/A,#N/A,FALSE,"단축1";#N/A,#N/A,FALSE,"단축2";#N/A,#N/A,FALSE,"단축3";#N/A,#N/A,FALSE,"장축";#N/A,#N/A,FALSE,"4WD"}</definedName>
    <definedName name="____O11" localSheetId="13" hidden="1">{#N/A,#N/A,FALSE,"단축1";#N/A,#N/A,FALSE,"단축2";#N/A,#N/A,FALSE,"단축3";#N/A,#N/A,FALSE,"장축";#N/A,#N/A,FALSE,"4WD"}</definedName>
    <definedName name="____O11" localSheetId="14" hidden="1">{#N/A,#N/A,FALSE,"단축1";#N/A,#N/A,FALSE,"단축2";#N/A,#N/A,FALSE,"단축3";#N/A,#N/A,FALSE,"장축";#N/A,#N/A,FALSE,"4WD"}</definedName>
    <definedName name="____O11" localSheetId="15" hidden="1">{#N/A,#N/A,FALSE,"단축1";#N/A,#N/A,FALSE,"단축2";#N/A,#N/A,FALSE,"단축3";#N/A,#N/A,FALSE,"장축";#N/A,#N/A,FALSE,"4WD"}</definedName>
    <definedName name="____O11" hidden="1">{#N/A,#N/A,FALSE,"단축1";#N/A,#N/A,FALSE,"단축2";#N/A,#N/A,FALSE,"단축3";#N/A,#N/A,FALSE,"장축";#N/A,#N/A,FALSE,"4WD"}</definedName>
    <definedName name="____p1">#REF!</definedName>
    <definedName name="____P2" localSheetId="7" hidden="1">{#N/A,#N/A,FALSE,"단축1";#N/A,#N/A,FALSE,"단축2";#N/A,#N/A,FALSE,"단축3";#N/A,#N/A,FALSE,"장축";#N/A,#N/A,FALSE,"4WD"}</definedName>
    <definedName name="____P2" localSheetId="16" hidden="1">{#N/A,#N/A,FALSE,"단축1";#N/A,#N/A,FALSE,"단축2";#N/A,#N/A,FALSE,"단축3";#N/A,#N/A,FALSE,"장축";#N/A,#N/A,FALSE,"4WD"}</definedName>
    <definedName name="____P2" localSheetId="17" hidden="1">{#N/A,#N/A,FALSE,"단축1";#N/A,#N/A,FALSE,"단축2";#N/A,#N/A,FALSE,"단축3";#N/A,#N/A,FALSE,"장축";#N/A,#N/A,FALSE,"4WD"}</definedName>
    <definedName name="____P2" localSheetId="13" hidden="1">{#N/A,#N/A,FALSE,"단축1";#N/A,#N/A,FALSE,"단축2";#N/A,#N/A,FALSE,"단축3";#N/A,#N/A,FALSE,"장축";#N/A,#N/A,FALSE,"4WD"}</definedName>
    <definedName name="____P2" localSheetId="14" hidden="1">{#N/A,#N/A,FALSE,"단축1";#N/A,#N/A,FALSE,"단축2";#N/A,#N/A,FALSE,"단축3";#N/A,#N/A,FALSE,"장축";#N/A,#N/A,FALSE,"4WD"}</definedName>
    <definedName name="____P2" localSheetId="15" hidden="1">{#N/A,#N/A,FALSE,"단축1";#N/A,#N/A,FALSE,"단축2";#N/A,#N/A,FALSE,"단축3";#N/A,#N/A,FALSE,"장축";#N/A,#N/A,FALSE,"4WD"}</definedName>
    <definedName name="____P2" hidden="1">{#N/A,#N/A,FALSE,"단축1";#N/A,#N/A,FALSE,"단축2";#N/A,#N/A,FALSE,"단축3";#N/A,#N/A,FALSE,"장축";#N/A,#N/A,FALSE,"4WD"}</definedName>
    <definedName name="____PLT1">#REF!</definedName>
    <definedName name="____PLT2">#REF!</definedName>
    <definedName name="____q1" localSheetId="7" hidden="1">{#N/A,#N/A,FALSE,"단축1";#N/A,#N/A,FALSE,"단축2";#N/A,#N/A,FALSE,"단축3";#N/A,#N/A,FALSE,"장축";#N/A,#N/A,FALSE,"4WD"}</definedName>
    <definedName name="____q1" localSheetId="16" hidden="1">{#N/A,#N/A,FALSE,"단축1";#N/A,#N/A,FALSE,"단축2";#N/A,#N/A,FALSE,"단축3";#N/A,#N/A,FALSE,"장축";#N/A,#N/A,FALSE,"4WD"}</definedName>
    <definedName name="____q1" localSheetId="17" hidden="1">{#N/A,#N/A,FALSE,"단축1";#N/A,#N/A,FALSE,"단축2";#N/A,#N/A,FALSE,"단축3";#N/A,#N/A,FALSE,"장축";#N/A,#N/A,FALSE,"4WD"}</definedName>
    <definedName name="____q1" localSheetId="13" hidden="1">{#N/A,#N/A,FALSE,"단축1";#N/A,#N/A,FALSE,"단축2";#N/A,#N/A,FALSE,"단축3";#N/A,#N/A,FALSE,"장축";#N/A,#N/A,FALSE,"4WD"}</definedName>
    <definedName name="____q1" localSheetId="14" hidden="1">{#N/A,#N/A,FALSE,"단축1";#N/A,#N/A,FALSE,"단축2";#N/A,#N/A,FALSE,"단축3";#N/A,#N/A,FALSE,"장축";#N/A,#N/A,FALSE,"4WD"}</definedName>
    <definedName name="____q1" localSheetId="15" hidden="1">{#N/A,#N/A,FALSE,"단축1";#N/A,#N/A,FALSE,"단축2";#N/A,#N/A,FALSE,"단축3";#N/A,#N/A,FALSE,"장축";#N/A,#N/A,FALSE,"4WD"}</definedName>
    <definedName name="____q1" hidden="1">{#N/A,#N/A,FALSE,"단축1";#N/A,#N/A,FALSE,"단축2";#N/A,#N/A,FALSE,"단축3";#N/A,#N/A,FALSE,"장축";#N/A,#N/A,FALSE,"4WD"}</definedName>
    <definedName name="____q3" localSheetId="7" hidden="1">{#N/A,#N/A,FALSE,"단축1";#N/A,#N/A,FALSE,"단축2";#N/A,#N/A,FALSE,"단축3";#N/A,#N/A,FALSE,"장축";#N/A,#N/A,FALSE,"4WD"}</definedName>
    <definedName name="____q3" localSheetId="16" hidden="1">{#N/A,#N/A,FALSE,"단축1";#N/A,#N/A,FALSE,"단축2";#N/A,#N/A,FALSE,"단축3";#N/A,#N/A,FALSE,"장축";#N/A,#N/A,FALSE,"4WD"}</definedName>
    <definedName name="____q3" localSheetId="17" hidden="1">{#N/A,#N/A,FALSE,"단축1";#N/A,#N/A,FALSE,"단축2";#N/A,#N/A,FALSE,"단축3";#N/A,#N/A,FALSE,"장축";#N/A,#N/A,FALSE,"4WD"}</definedName>
    <definedName name="____q3" localSheetId="13" hidden="1">{#N/A,#N/A,FALSE,"단축1";#N/A,#N/A,FALSE,"단축2";#N/A,#N/A,FALSE,"단축3";#N/A,#N/A,FALSE,"장축";#N/A,#N/A,FALSE,"4WD"}</definedName>
    <definedName name="____q3" localSheetId="14" hidden="1">{#N/A,#N/A,FALSE,"단축1";#N/A,#N/A,FALSE,"단축2";#N/A,#N/A,FALSE,"단축3";#N/A,#N/A,FALSE,"장축";#N/A,#N/A,FALSE,"4WD"}</definedName>
    <definedName name="____q3" localSheetId="15" hidden="1">{#N/A,#N/A,FALSE,"단축1";#N/A,#N/A,FALSE,"단축2";#N/A,#N/A,FALSE,"단축3";#N/A,#N/A,FALSE,"장축";#N/A,#N/A,FALSE,"4WD"}</definedName>
    <definedName name="____q3" hidden="1">{#N/A,#N/A,FALSE,"단축1";#N/A,#N/A,FALSE,"단축2";#N/A,#N/A,FALSE,"단축3";#N/A,#N/A,FALSE,"장축";#N/A,#N/A,FALSE,"4WD"}</definedName>
    <definedName name="____q5" localSheetId="7" hidden="1">{#N/A,#N/A,FALSE,"신규dep";#N/A,#N/A,FALSE,"신규dep-금형상각후";#N/A,#N/A,FALSE,"신규dep-연구비상각후";#N/A,#N/A,FALSE,"신규dep-기계,공구상각후"}</definedName>
    <definedName name="____q5" localSheetId="16" hidden="1">{#N/A,#N/A,FALSE,"신규dep";#N/A,#N/A,FALSE,"신규dep-금형상각후";#N/A,#N/A,FALSE,"신규dep-연구비상각후";#N/A,#N/A,FALSE,"신규dep-기계,공구상각후"}</definedName>
    <definedName name="____q5" localSheetId="17" hidden="1">{#N/A,#N/A,FALSE,"신규dep";#N/A,#N/A,FALSE,"신규dep-금형상각후";#N/A,#N/A,FALSE,"신규dep-연구비상각후";#N/A,#N/A,FALSE,"신규dep-기계,공구상각후"}</definedName>
    <definedName name="____q5" localSheetId="13" hidden="1">{#N/A,#N/A,FALSE,"신규dep";#N/A,#N/A,FALSE,"신규dep-금형상각후";#N/A,#N/A,FALSE,"신규dep-연구비상각후";#N/A,#N/A,FALSE,"신규dep-기계,공구상각후"}</definedName>
    <definedName name="____q5" localSheetId="14" hidden="1">{#N/A,#N/A,FALSE,"신규dep";#N/A,#N/A,FALSE,"신규dep-금형상각후";#N/A,#N/A,FALSE,"신규dep-연구비상각후";#N/A,#N/A,FALSE,"신규dep-기계,공구상각후"}</definedName>
    <definedName name="____q5" localSheetId="15" hidden="1">{#N/A,#N/A,FALSE,"신규dep";#N/A,#N/A,FALSE,"신규dep-금형상각후";#N/A,#N/A,FALSE,"신규dep-연구비상각후";#N/A,#N/A,FALSE,"신규dep-기계,공구상각후"}</definedName>
    <definedName name="____q5" hidden="1">{#N/A,#N/A,FALSE,"신규dep";#N/A,#N/A,FALSE,"신규dep-금형상각후";#N/A,#N/A,FALSE,"신규dep-연구비상각후";#N/A,#N/A,FALSE,"신규dep-기계,공구상각후"}</definedName>
    <definedName name="____q6" localSheetId="7" hidden="1">{#N/A,#N/A,FALSE,"신규dep";#N/A,#N/A,FALSE,"신규dep-금형상각후";#N/A,#N/A,FALSE,"신규dep-연구비상각후";#N/A,#N/A,FALSE,"신규dep-기계,공구상각후"}</definedName>
    <definedName name="____q6" localSheetId="16" hidden="1">{#N/A,#N/A,FALSE,"신규dep";#N/A,#N/A,FALSE,"신규dep-금형상각후";#N/A,#N/A,FALSE,"신규dep-연구비상각후";#N/A,#N/A,FALSE,"신규dep-기계,공구상각후"}</definedName>
    <definedName name="____q6" localSheetId="17" hidden="1">{#N/A,#N/A,FALSE,"신규dep";#N/A,#N/A,FALSE,"신규dep-금형상각후";#N/A,#N/A,FALSE,"신규dep-연구비상각후";#N/A,#N/A,FALSE,"신규dep-기계,공구상각후"}</definedName>
    <definedName name="____q6" localSheetId="13" hidden="1">{#N/A,#N/A,FALSE,"신규dep";#N/A,#N/A,FALSE,"신규dep-금형상각후";#N/A,#N/A,FALSE,"신규dep-연구비상각후";#N/A,#N/A,FALSE,"신규dep-기계,공구상각후"}</definedName>
    <definedName name="____q6" localSheetId="14" hidden="1">{#N/A,#N/A,FALSE,"신규dep";#N/A,#N/A,FALSE,"신규dep-금형상각후";#N/A,#N/A,FALSE,"신규dep-연구비상각후";#N/A,#N/A,FALSE,"신규dep-기계,공구상각후"}</definedName>
    <definedName name="____q6" localSheetId="15" hidden="1">{#N/A,#N/A,FALSE,"신규dep";#N/A,#N/A,FALSE,"신규dep-금형상각후";#N/A,#N/A,FALSE,"신규dep-연구비상각후";#N/A,#N/A,FALSE,"신규dep-기계,공구상각후"}</definedName>
    <definedName name="____q6" hidden="1">{#N/A,#N/A,FALSE,"신규dep";#N/A,#N/A,FALSE,"신규dep-금형상각후";#N/A,#N/A,FALSE,"신규dep-연구비상각후";#N/A,#N/A,FALSE,"신규dep-기계,공구상각후"}</definedName>
    <definedName name="____q7" localSheetId="7" hidden="1">{#N/A,#N/A,FALSE,"신규dep";#N/A,#N/A,FALSE,"신규dep-금형상각후";#N/A,#N/A,FALSE,"신규dep-연구비상각후";#N/A,#N/A,FALSE,"신규dep-기계,공구상각후"}</definedName>
    <definedName name="____q7" localSheetId="16" hidden="1">{#N/A,#N/A,FALSE,"신규dep";#N/A,#N/A,FALSE,"신규dep-금형상각후";#N/A,#N/A,FALSE,"신규dep-연구비상각후";#N/A,#N/A,FALSE,"신규dep-기계,공구상각후"}</definedName>
    <definedName name="____q7" localSheetId="17" hidden="1">{#N/A,#N/A,FALSE,"신규dep";#N/A,#N/A,FALSE,"신규dep-금형상각후";#N/A,#N/A,FALSE,"신규dep-연구비상각후";#N/A,#N/A,FALSE,"신규dep-기계,공구상각후"}</definedName>
    <definedName name="____q7" localSheetId="13" hidden="1">{#N/A,#N/A,FALSE,"신규dep";#N/A,#N/A,FALSE,"신규dep-금형상각후";#N/A,#N/A,FALSE,"신규dep-연구비상각후";#N/A,#N/A,FALSE,"신규dep-기계,공구상각후"}</definedName>
    <definedName name="____q7" localSheetId="14" hidden="1">{#N/A,#N/A,FALSE,"신규dep";#N/A,#N/A,FALSE,"신규dep-금형상각후";#N/A,#N/A,FALSE,"신규dep-연구비상각후";#N/A,#N/A,FALSE,"신규dep-기계,공구상각후"}</definedName>
    <definedName name="____q7" localSheetId="15" hidden="1">{#N/A,#N/A,FALSE,"신규dep";#N/A,#N/A,FALSE,"신규dep-금형상각후";#N/A,#N/A,FALSE,"신규dep-연구비상각후";#N/A,#N/A,FALSE,"신규dep-기계,공구상각후"}</definedName>
    <definedName name="____q7" hidden="1">{#N/A,#N/A,FALSE,"신규dep";#N/A,#N/A,FALSE,"신규dep-금형상각후";#N/A,#N/A,FALSE,"신규dep-연구비상각후";#N/A,#N/A,FALSE,"신규dep-기계,공구상각후"}</definedName>
    <definedName name="____q9" localSheetId="7" hidden="1">{#N/A,#N/A,FALSE,"신규dep";#N/A,#N/A,FALSE,"신규dep-금형상각후";#N/A,#N/A,FALSE,"신규dep-연구비상각후";#N/A,#N/A,FALSE,"신규dep-기계,공구상각후"}</definedName>
    <definedName name="____q9" localSheetId="16" hidden="1">{#N/A,#N/A,FALSE,"신규dep";#N/A,#N/A,FALSE,"신규dep-금형상각후";#N/A,#N/A,FALSE,"신규dep-연구비상각후";#N/A,#N/A,FALSE,"신규dep-기계,공구상각후"}</definedName>
    <definedName name="____q9" localSheetId="17" hidden="1">{#N/A,#N/A,FALSE,"신규dep";#N/A,#N/A,FALSE,"신규dep-금형상각후";#N/A,#N/A,FALSE,"신규dep-연구비상각후";#N/A,#N/A,FALSE,"신규dep-기계,공구상각후"}</definedName>
    <definedName name="____q9" localSheetId="13" hidden="1">{#N/A,#N/A,FALSE,"신규dep";#N/A,#N/A,FALSE,"신규dep-금형상각후";#N/A,#N/A,FALSE,"신규dep-연구비상각후";#N/A,#N/A,FALSE,"신규dep-기계,공구상각후"}</definedName>
    <definedName name="____q9" localSheetId="14" hidden="1">{#N/A,#N/A,FALSE,"신규dep";#N/A,#N/A,FALSE,"신규dep-금형상각후";#N/A,#N/A,FALSE,"신규dep-연구비상각후";#N/A,#N/A,FALSE,"신규dep-기계,공구상각후"}</definedName>
    <definedName name="____q9" localSheetId="15" hidden="1">{#N/A,#N/A,FALSE,"신규dep";#N/A,#N/A,FALSE,"신규dep-금형상각후";#N/A,#N/A,FALSE,"신규dep-연구비상각후";#N/A,#N/A,FALSE,"신규dep-기계,공구상각후"}</definedName>
    <definedName name="____q9" hidden="1">{#N/A,#N/A,FALSE,"신규dep";#N/A,#N/A,FALSE,"신규dep-금형상각후";#N/A,#N/A,FALSE,"신규dep-연구비상각후";#N/A,#N/A,FALSE,"신규dep-기계,공구상각후"}</definedName>
    <definedName name="____s1" localSheetId="7" hidden="1">{#N/A,#N/A,FALSE,"신규dep";#N/A,#N/A,FALSE,"신규dep-금형상각후";#N/A,#N/A,FALSE,"신규dep-연구비상각후";#N/A,#N/A,FALSE,"신규dep-기계,공구상각후"}</definedName>
    <definedName name="____s1" localSheetId="16" hidden="1">{#N/A,#N/A,FALSE,"신규dep";#N/A,#N/A,FALSE,"신규dep-금형상각후";#N/A,#N/A,FALSE,"신규dep-연구비상각후";#N/A,#N/A,FALSE,"신규dep-기계,공구상각후"}</definedName>
    <definedName name="____s1" localSheetId="17" hidden="1">{#N/A,#N/A,FALSE,"신규dep";#N/A,#N/A,FALSE,"신규dep-금형상각후";#N/A,#N/A,FALSE,"신규dep-연구비상각후";#N/A,#N/A,FALSE,"신규dep-기계,공구상각후"}</definedName>
    <definedName name="____s1" localSheetId="13" hidden="1">{#N/A,#N/A,FALSE,"신규dep";#N/A,#N/A,FALSE,"신규dep-금형상각후";#N/A,#N/A,FALSE,"신규dep-연구비상각후";#N/A,#N/A,FALSE,"신규dep-기계,공구상각후"}</definedName>
    <definedName name="____s1" localSheetId="14" hidden="1">{#N/A,#N/A,FALSE,"신규dep";#N/A,#N/A,FALSE,"신규dep-금형상각후";#N/A,#N/A,FALSE,"신규dep-연구비상각후";#N/A,#N/A,FALSE,"신규dep-기계,공구상각후"}</definedName>
    <definedName name="____s1" localSheetId="15" hidden="1">{#N/A,#N/A,FALSE,"신규dep";#N/A,#N/A,FALSE,"신규dep-금형상각후";#N/A,#N/A,FALSE,"신규dep-연구비상각후";#N/A,#N/A,FALSE,"신규dep-기계,공구상각후"}</definedName>
    <definedName name="____s1" hidden="1">{#N/A,#N/A,FALSE,"신규dep";#N/A,#N/A,FALSE,"신규dep-금형상각후";#N/A,#N/A,FALSE,"신규dep-연구비상각후";#N/A,#N/A,FALSE,"신규dep-기계,공구상각후"}</definedName>
    <definedName name="____s2" localSheetId="7" hidden="1">{#N/A,#N/A,FALSE,"신규dep";#N/A,#N/A,FALSE,"신규dep-금형상각후";#N/A,#N/A,FALSE,"신규dep-연구비상각후";#N/A,#N/A,FALSE,"신규dep-기계,공구상각후"}</definedName>
    <definedName name="____s2" localSheetId="16" hidden="1">{#N/A,#N/A,FALSE,"신규dep";#N/A,#N/A,FALSE,"신규dep-금형상각후";#N/A,#N/A,FALSE,"신규dep-연구비상각후";#N/A,#N/A,FALSE,"신규dep-기계,공구상각후"}</definedName>
    <definedName name="____s2" localSheetId="17" hidden="1">{#N/A,#N/A,FALSE,"신규dep";#N/A,#N/A,FALSE,"신규dep-금형상각후";#N/A,#N/A,FALSE,"신규dep-연구비상각후";#N/A,#N/A,FALSE,"신규dep-기계,공구상각후"}</definedName>
    <definedName name="____s2" localSheetId="13" hidden="1">{#N/A,#N/A,FALSE,"신규dep";#N/A,#N/A,FALSE,"신규dep-금형상각후";#N/A,#N/A,FALSE,"신규dep-연구비상각후";#N/A,#N/A,FALSE,"신규dep-기계,공구상각후"}</definedName>
    <definedName name="____s2" localSheetId="14" hidden="1">{#N/A,#N/A,FALSE,"신규dep";#N/A,#N/A,FALSE,"신규dep-금형상각후";#N/A,#N/A,FALSE,"신규dep-연구비상각후";#N/A,#N/A,FALSE,"신규dep-기계,공구상각후"}</definedName>
    <definedName name="____s2" localSheetId="15" hidden="1">{#N/A,#N/A,FALSE,"신규dep";#N/A,#N/A,FALSE,"신규dep-금형상각후";#N/A,#N/A,FALSE,"신규dep-연구비상각후";#N/A,#N/A,FALSE,"신규dep-기계,공구상각후"}</definedName>
    <definedName name="____s2" hidden="1">{#N/A,#N/A,FALSE,"신규dep";#N/A,#N/A,FALSE,"신규dep-금형상각후";#N/A,#N/A,FALSE,"신규dep-연구비상각후";#N/A,#N/A,FALSE,"신규dep-기계,공구상각후"}</definedName>
    <definedName name="____s3" localSheetId="7" hidden="1">{#N/A,#N/A,FALSE,"단축1";#N/A,#N/A,FALSE,"단축2";#N/A,#N/A,FALSE,"단축3";#N/A,#N/A,FALSE,"장축";#N/A,#N/A,FALSE,"4WD"}</definedName>
    <definedName name="____s3" localSheetId="16" hidden="1">{#N/A,#N/A,FALSE,"단축1";#N/A,#N/A,FALSE,"단축2";#N/A,#N/A,FALSE,"단축3";#N/A,#N/A,FALSE,"장축";#N/A,#N/A,FALSE,"4WD"}</definedName>
    <definedName name="____s3" localSheetId="17" hidden="1">{#N/A,#N/A,FALSE,"단축1";#N/A,#N/A,FALSE,"단축2";#N/A,#N/A,FALSE,"단축3";#N/A,#N/A,FALSE,"장축";#N/A,#N/A,FALSE,"4WD"}</definedName>
    <definedName name="____s3" localSheetId="13" hidden="1">{#N/A,#N/A,FALSE,"단축1";#N/A,#N/A,FALSE,"단축2";#N/A,#N/A,FALSE,"단축3";#N/A,#N/A,FALSE,"장축";#N/A,#N/A,FALSE,"4WD"}</definedName>
    <definedName name="____s3" localSheetId="14" hidden="1">{#N/A,#N/A,FALSE,"단축1";#N/A,#N/A,FALSE,"단축2";#N/A,#N/A,FALSE,"단축3";#N/A,#N/A,FALSE,"장축";#N/A,#N/A,FALSE,"4WD"}</definedName>
    <definedName name="____s3" localSheetId="15" hidden="1">{#N/A,#N/A,FALSE,"단축1";#N/A,#N/A,FALSE,"단축2";#N/A,#N/A,FALSE,"단축3";#N/A,#N/A,FALSE,"장축";#N/A,#N/A,FALSE,"4WD"}</definedName>
    <definedName name="____s3" hidden="1">{#N/A,#N/A,FALSE,"단축1";#N/A,#N/A,FALSE,"단축2";#N/A,#N/A,FALSE,"단축3";#N/A,#N/A,FALSE,"장축";#N/A,#N/A,FALSE,"4WD"}</definedName>
    <definedName name="____s4" localSheetId="7" hidden="1">{#N/A,#N/A,FALSE,"단축1";#N/A,#N/A,FALSE,"단축2";#N/A,#N/A,FALSE,"단축3";#N/A,#N/A,FALSE,"장축";#N/A,#N/A,FALSE,"4WD"}</definedName>
    <definedName name="____s4" localSheetId="16" hidden="1">{#N/A,#N/A,FALSE,"단축1";#N/A,#N/A,FALSE,"단축2";#N/A,#N/A,FALSE,"단축3";#N/A,#N/A,FALSE,"장축";#N/A,#N/A,FALSE,"4WD"}</definedName>
    <definedName name="____s4" localSheetId="17" hidden="1">{#N/A,#N/A,FALSE,"단축1";#N/A,#N/A,FALSE,"단축2";#N/A,#N/A,FALSE,"단축3";#N/A,#N/A,FALSE,"장축";#N/A,#N/A,FALSE,"4WD"}</definedName>
    <definedName name="____s4" localSheetId="13" hidden="1">{#N/A,#N/A,FALSE,"단축1";#N/A,#N/A,FALSE,"단축2";#N/A,#N/A,FALSE,"단축3";#N/A,#N/A,FALSE,"장축";#N/A,#N/A,FALSE,"4WD"}</definedName>
    <definedName name="____s4" localSheetId="14" hidden="1">{#N/A,#N/A,FALSE,"단축1";#N/A,#N/A,FALSE,"단축2";#N/A,#N/A,FALSE,"단축3";#N/A,#N/A,FALSE,"장축";#N/A,#N/A,FALSE,"4WD"}</definedName>
    <definedName name="____s4" localSheetId="15" hidden="1">{#N/A,#N/A,FALSE,"단축1";#N/A,#N/A,FALSE,"단축2";#N/A,#N/A,FALSE,"단축3";#N/A,#N/A,FALSE,"장축";#N/A,#N/A,FALSE,"4WD"}</definedName>
    <definedName name="____s4" hidden="1">{#N/A,#N/A,FALSE,"단축1";#N/A,#N/A,FALSE,"단축2";#N/A,#N/A,FALSE,"단축3";#N/A,#N/A,FALSE,"장축";#N/A,#N/A,FALSE,"4WD"}</definedName>
    <definedName name="____s5" localSheetId="7" hidden="1">{#N/A,#N/A,FALSE,"신규dep";#N/A,#N/A,FALSE,"신규dep-금형상각후";#N/A,#N/A,FALSE,"신규dep-연구비상각후";#N/A,#N/A,FALSE,"신규dep-기계,공구상각후"}</definedName>
    <definedName name="____s5" localSheetId="16" hidden="1">{#N/A,#N/A,FALSE,"신규dep";#N/A,#N/A,FALSE,"신규dep-금형상각후";#N/A,#N/A,FALSE,"신규dep-연구비상각후";#N/A,#N/A,FALSE,"신규dep-기계,공구상각후"}</definedName>
    <definedName name="____s5" localSheetId="17" hidden="1">{#N/A,#N/A,FALSE,"신규dep";#N/A,#N/A,FALSE,"신규dep-금형상각후";#N/A,#N/A,FALSE,"신규dep-연구비상각후";#N/A,#N/A,FALSE,"신규dep-기계,공구상각후"}</definedName>
    <definedName name="____s5" localSheetId="13" hidden="1">{#N/A,#N/A,FALSE,"신규dep";#N/A,#N/A,FALSE,"신규dep-금형상각후";#N/A,#N/A,FALSE,"신규dep-연구비상각후";#N/A,#N/A,FALSE,"신규dep-기계,공구상각후"}</definedName>
    <definedName name="____s5" localSheetId="14" hidden="1">{#N/A,#N/A,FALSE,"신규dep";#N/A,#N/A,FALSE,"신규dep-금형상각후";#N/A,#N/A,FALSE,"신규dep-연구비상각후";#N/A,#N/A,FALSE,"신규dep-기계,공구상각후"}</definedName>
    <definedName name="____s5" localSheetId="15" hidden="1">{#N/A,#N/A,FALSE,"신규dep";#N/A,#N/A,FALSE,"신규dep-금형상각후";#N/A,#N/A,FALSE,"신규dep-연구비상각후";#N/A,#N/A,FALSE,"신규dep-기계,공구상각후"}</definedName>
    <definedName name="____s5" hidden="1">{#N/A,#N/A,FALSE,"신규dep";#N/A,#N/A,FALSE,"신규dep-금형상각후";#N/A,#N/A,FALSE,"신규dep-연구비상각후";#N/A,#N/A,FALSE,"신규dep-기계,공구상각후"}</definedName>
    <definedName name="____S50000">#REF!</definedName>
    <definedName name="____s6" localSheetId="7" hidden="1">{#N/A,#N/A,FALSE,"신규dep";#N/A,#N/A,FALSE,"신규dep-금형상각후";#N/A,#N/A,FALSE,"신규dep-연구비상각후";#N/A,#N/A,FALSE,"신규dep-기계,공구상각후"}</definedName>
    <definedName name="____s6" localSheetId="16" hidden="1">{#N/A,#N/A,FALSE,"신규dep";#N/A,#N/A,FALSE,"신규dep-금형상각후";#N/A,#N/A,FALSE,"신규dep-연구비상각후";#N/A,#N/A,FALSE,"신규dep-기계,공구상각후"}</definedName>
    <definedName name="____s6" localSheetId="17" hidden="1">{#N/A,#N/A,FALSE,"신규dep";#N/A,#N/A,FALSE,"신규dep-금형상각후";#N/A,#N/A,FALSE,"신규dep-연구비상각후";#N/A,#N/A,FALSE,"신규dep-기계,공구상각후"}</definedName>
    <definedName name="____s6" localSheetId="13" hidden="1">{#N/A,#N/A,FALSE,"신규dep";#N/A,#N/A,FALSE,"신규dep-금형상각후";#N/A,#N/A,FALSE,"신규dep-연구비상각후";#N/A,#N/A,FALSE,"신규dep-기계,공구상각후"}</definedName>
    <definedName name="____s6" localSheetId="14" hidden="1">{#N/A,#N/A,FALSE,"신규dep";#N/A,#N/A,FALSE,"신규dep-금형상각후";#N/A,#N/A,FALSE,"신규dep-연구비상각후";#N/A,#N/A,FALSE,"신규dep-기계,공구상각후"}</definedName>
    <definedName name="____s6" localSheetId="15" hidden="1">{#N/A,#N/A,FALSE,"신규dep";#N/A,#N/A,FALSE,"신규dep-금형상각후";#N/A,#N/A,FALSE,"신규dep-연구비상각후";#N/A,#N/A,FALSE,"신규dep-기계,공구상각후"}</definedName>
    <definedName name="____s6" hidden="1">{#N/A,#N/A,FALSE,"신규dep";#N/A,#N/A,FALSE,"신규dep-금형상각후";#N/A,#N/A,FALSE,"신규dep-연구비상각후";#N/A,#N/A,FALSE,"신규dep-기계,공구상각후"}</definedName>
    <definedName name="____s7" localSheetId="7" hidden="1">{#N/A,#N/A,FALSE,"신규dep";#N/A,#N/A,FALSE,"신규dep-금형상각후";#N/A,#N/A,FALSE,"신규dep-연구비상각후";#N/A,#N/A,FALSE,"신규dep-기계,공구상각후"}</definedName>
    <definedName name="____s7" localSheetId="16" hidden="1">{#N/A,#N/A,FALSE,"신규dep";#N/A,#N/A,FALSE,"신규dep-금형상각후";#N/A,#N/A,FALSE,"신규dep-연구비상각후";#N/A,#N/A,FALSE,"신규dep-기계,공구상각후"}</definedName>
    <definedName name="____s7" localSheetId="17" hidden="1">{#N/A,#N/A,FALSE,"신규dep";#N/A,#N/A,FALSE,"신규dep-금형상각후";#N/A,#N/A,FALSE,"신규dep-연구비상각후";#N/A,#N/A,FALSE,"신규dep-기계,공구상각후"}</definedName>
    <definedName name="____s7" localSheetId="13" hidden="1">{#N/A,#N/A,FALSE,"신규dep";#N/A,#N/A,FALSE,"신규dep-금형상각후";#N/A,#N/A,FALSE,"신규dep-연구비상각후";#N/A,#N/A,FALSE,"신규dep-기계,공구상각후"}</definedName>
    <definedName name="____s7" localSheetId="14" hidden="1">{#N/A,#N/A,FALSE,"신규dep";#N/A,#N/A,FALSE,"신규dep-금형상각후";#N/A,#N/A,FALSE,"신규dep-연구비상각후";#N/A,#N/A,FALSE,"신규dep-기계,공구상각후"}</definedName>
    <definedName name="____s7" localSheetId="15" hidden="1">{#N/A,#N/A,FALSE,"신규dep";#N/A,#N/A,FALSE,"신규dep-금형상각후";#N/A,#N/A,FALSE,"신규dep-연구비상각후";#N/A,#N/A,FALSE,"신규dep-기계,공구상각후"}</definedName>
    <definedName name="____s7" hidden="1">{#N/A,#N/A,FALSE,"신규dep";#N/A,#N/A,FALSE,"신규dep-금형상각후";#N/A,#N/A,FALSE,"신규dep-연구비상각후";#N/A,#N/A,FALSE,"신규dep-기계,공구상각후"}</definedName>
    <definedName name="____s8" localSheetId="7" hidden="1">{#N/A,#N/A,FALSE,"신규dep";#N/A,#N/A,FALSE,"신규dep-금형상각후";#N/A,#N/A,FALSE,"신규dep-연구비상각후";#N/A,#N/A,FALSE,"신규dep-기계,공구상각후"}</definedName>
    <definedName name="____s8" localSheetId="16" hidden="1">{#N/A,#N/A,FALSE,"신규dep";#N/A,#N/A,FALSE,"신규dep-금형상각후";#N/A,#N/A,FALSE,"신규dep-연구비상각후";#N/A,#N/A,FALSE,"신규dep-기계,공구상각후"}</definedName>
    <definedName name="____s8" localSheetId="17" hidden="1">{#N/A,#N/A,FALSE,"신규dep";#N/A,#N/A,FALSE,"신규dep-금형상각후";#N/A,#N/A,FALSE,"신규dep-연구비상각후";#N/A,#N/A,FALSE,"신규dep-기계,공구상각후"}</definedName>
    <definedName name="____s8" localSheetId="13" hidden="1">{#N/A,#N/A,FALSE,"신규dep";#N/A,#N/A,FALSE,"신규dep-금형상각후";#N/A,#N/A,FALSE,"신규dep-연구비상각후";#N/A,#N/A,FALSE,"신규dep-기계,공구상각후"}</definedName>
    <definedName name="____s8" localSheetId="14" hidden="1">{#N/A,#N/A,FALSE,"신규dep";#N/A,#N/A,FALSE,"신규dep-금형상각후";#N/A,#N/A,FALSE,"신규dep-연구비상각후";#N/A,#N/A,FALSE,"신규dep-기계,공구상각후"}</definedName>
    <definedName name="____s8" localSheetId="15" hidden="1">{#N/A,#N/A,FALSE,"신규dep";#N/A,#N/A,FALSE,"신규dep-금형상각후";#N/A,#N/A,FALSE,"신규dep-연구비상각후";#N/A,#N/A,FALSE,"신규dep-기계,공구상각후"}</definedName>
    <definedName name="____s8" hidden="1">{#N/A,#N/A,FALSE,"신규dep";#N/A,#N/A,FALSE,"신규dep-금형상각후";#N/A,#N/A,FALSE,"신규dep-연구비상각후";#N/A,#N/A,FALSE,"신규dep-기계,공구상각후"}</definedName>
    <definedName name="____SD1">#REF!</definedName>
    <definedName name="____SD2">#REF!</definedName>
    <definedName name="____T2" localSheetId="7" hidden="1">{#N/A,#N/A,FALSE,"단축1";#N/A,#N/A,FALSE,"단축2";#N/A,#N/A,FALSE,"단축3";#N/A,#N/A,FALSE,"장축";#N/A,#N/A,FALSE,"4WD"}</definedName>
    <definedName name="____T2" localSheetId="16" hidden="1">{#N/A,#N/A,FALSE,"단축1";#N/A,#N/A,FALSE,"단축2";#N/A,#N/A,FALSE,"단축3";#N/A,#N/A,FALSE,"장축";#N/A,#N/A,FALSE,"4WD"}</definedName>
    <definedName name="____T2" localSheetId="17" hidden="1">{#N/A,#N/A,FALSE,"단축1";#N/A,#N/A,FALSE,"단축2";#N/A,#N/A,FALSE,"단축3";#N/A,#N/A,FALSE,"장축";#N/A,#N/A,FALSE,"4WD"}</definedName>
    <definedName name="____T2" localSheetId="13" hidden="1">{#N/A,#N/A,FALSE,"단축1";#N/A,#N/A,FALSE,"단축2";#N/A,#N/A,FALSE,"단축3";#N/A,#N/A,FALSE,"장축";#N/A,#N/A,FALSE,"4WD"}</definedName>
    <definedName name="____T2" localSheetId="14" hidden="1">{#N/A,#N/A,FALSE,"단축1";#N/A,#N/A,FALSE,"단축2";#N/A,#N/A,FALSE,"단축3";#N/A,#N/A,FALSE,"장축";#N/A,#N/A,FALSE,"4WD"}</definedName>
    <definedName name="____T2" localSheetId="15" hidden="1">{#N/A,#N/A,FALSE,"단축1";#N/A,#N/A,FALSE,"단축2";#N/A,#N/A,FALSE,"단축3";#N/A,#N/A,FALSE,"장축";#N/A,#N/A,FALSE,"4WD"}</definedName>
    <definedName name="____T2" hidden="1">{#N/A,#N/A,FALSE,"단축1";#N/A,#N/A,FALSE,"단축2";#N/A,#N/A,FALSE,"단축3";#N/A,#N/A,FALSE,"장축";#N/A,#N/A,FALSE,"4WD"}</definedName>
    <definedName name="____T3" localSheetId="7" hidden="1">{#N/A,#N/A,FALSE,"단축1";#N/A,#N/A,FALSE,"단축2";#N/A,#N/A,FALSE,"단축3";#N/A,#N/A,FALSE,"장축";#N/A,#N/A,FALSE,"4WD"}</definedName>
    <definedName name="____T3" localSheetId="16" hidden="1">{#N/A,#N/A,FALSE,"단축1";#N/A,#N/A,FALSE,"단축2";#N/A,#N/A,FALSE,"단축3";#N/A,#N/A,FALSE,"장축";#N/A,#N/A,FALSE,"4WD"}</definedName>
    <definedName name="____T3" localSheetId="17" hidden="1">{#N/A,#N/A,FALSE,"단축1";#N/A,#N/A,FALSE,"단축2";#N/A,#N/A,FALSE,"단축3";#N/A,#N/A,FALSE,"장축";#N/A,#N/A,FALSE,"4WD"}</definedName>
    <definedName name="____T3" localSheetId="13" hidden="1">{#N/A,#N/A,FALSE,"단축1";#N/A,#N/A,FALSE,"단축2";#N/A,#N/A,FALSE,"단축3";#N/A,#N/A,FALSE,"장축";#N/A,#N/A,FALSE,"4WD"}</definedName>
    <definedName name="____T3" localSheetId="14" hidden="1">{#N/A,#N/A,FALSE,"단축1";#N/A,#N/A,FALSE,"단축2";#N/A,#N/A,FALSE,"단축3";#N/A,#N/A,FALSE,"장축";#N/A,#N/A,FALSE,"4WD"}</definedName>
    <definedName name="____T3" localSheetId="15" hidden="1">{#N/A,#N/A,FALSE,"단축1";#N/A,#N/A,FALSE,"단축2";#N/A,#N/A,FALSE,"단축3";#N/A,#N/A,FALSE,"장축";#N/A,#N/A,FALSE,"4WD"}</definedName>
    <definedName name="____T3" hidden="1">{#N/A,#N/A,FALSE,"단축1";#N/A,#N/A,FALSE,"단축2";#N/A,#N/A,FALSE,"단축3";#N/A,#N/A,FALSE,"장축";#N/A,#N/A,FALSE,"4WD"}</definedName>
    <definedName name="____T5" localSheetId="7" hidden="1">{#N/A,#N/A,FALSE,"단축1";#N/A,#N/A,FALSE,"단축2";#N/A,#N/A,FALSE,"단축3";#N/A,#N/A,FALSE,"장축";#N/A,#N/A,FALSE,"4WD"}</definedName>
    <definedName name="____T5" localSheetId="16" hidden="1">{#N/A,#N/A,FALSE,"단축1";#N/A,#N/A,FALSE,"단축2";#N/A,#N/A,FALSE,"단축3";#N/A,#N/A,FALSE,"장축";#N/A,#N/A,FALSE,"4WD"}</definedName>
    <definedName name="____T5" localSheetId="17" hidden="1">{#N/A,#N/A,FALSE,"단축1";#N/A,#N/A,FALSE,"단축2";#N/A,#N/A,FALSE,"단축3";#N/A,#N/A,FALSE,"장축";#N/A,#N/A,FALSE,"4WD"}</definedName>
    <definedName name="____T5" localSheetId="13" hidden="1">{#N/A,#N/A,FALSE,"단축1";#N/A,#N/A,FALSE,"단축2";#N/A,#N/A,FALSE,"단축3";#N/A,#N/A,FALSE,"장축";#N/A,#N/A,FALSE,"4WD"}</definedName>
    <definedName name="____T5" localSheetId="14" hidden="1">{#N/A,#N/A,FALSE,"단축1";#N/A,#N/A,FALSE,"단축2";#N/A,#N/A,FALSE,"단축3";#N/A,#N/A,FALSE,"장축";#N/A,#N/A,FALSE,"4WD"}</definedName>
    <definedName name="____T5" localSheetId="15" hidden="1">{#N/A,#N/A,FALSE,"단축1";#N/A,#N/A,FALSE,"단축2";#N/A,#N/A,FALSE,"단축3";#N/A,#N/A,FALSE,"장축";#N/A,#N/A,FALSE,"4WD"}</definedName>
    <definedName name="____T5" hidden="1">{#N/A,#N/A,FALSE,"단축1";#N/A,#N/A,FALSE,"단축2";#N/A,#N/A,FALSE,"단축3";#N/A,#N/A,FALSE,"장축";#N/A,#N/A,FALSE,"4WD"}</definedName>
    <definedName name="____umd001">#REF!</definedName>
    <definedName name="____w1" localSheetId="7" hidden="1">{#N/A,#N/A,FALSE,"신규dep";#N/A,#N/A,FALSE,"신규dep-금형상각후";#N/A,#N/A,FALSE,"신규dep-연구비상각후";#N/A,#N/A,FALSE,"신규dep-기계,공구상각후"}</definedName>
    <definedName name="____w1" localSheetId="16" hidden="1">{#N/A,#N/A,FALSE,"신규dep";#N/A,#N/A,FALSE,"신규dep-금형상각후";#N/A,#N/A,FALSE,"신규dep-연구비상각후";#N/A,#N/A,FALSE,"신규dep-기계,공구상각후"}</definedName>
    <definedName name="____w1" localSheetId="17" hidden="1">{#N/A,#N/A,FALSE,"신규dep";#N/A,#N/A,FALSE,"신규dep-금형상각후";#N/A,#N/A,FALSE,"신규dep-연구비상각후";#N/A,#N/A,FALSE,"신규dep-기계,공구상각후"}</definedName>
    <definedName name="____w1" localSheetId="13" hidden="1">{#N/A,#N/A,FALSE,"신규dep";#N/A,#N/A,FALSE,"신규dep-금형상각후";#N/A,#N/A,FALSE,"신규dep-연구비상각후";#N/A,#N/A,FALSE,"신규dep-기계,공구상각후"}</definedName>
    <definedName name="____w1" localSheetId="14" hidden="1">{#N/A,#N/A,FALSE,"신규dep";#N/A,#N/A,FALSE,"신규dep-금형상각후";#N/A,#N/A,FALSE,"신규dep-연구비상각후";#N/A,#N/A,FALSE,"신규dep-기계,공구상각후"}</definedName>
    <definedName name="____w1" localSheetId="15" hidden="1">{#N/A,#N/A,FALSE,"신규dep";#N/A,#N/A,FALSE,"신규dep-금형상각후";#N/A,#N/A,FALSE,"신규dep-연구비상각후";#N/A,#N/A,FALSE,"신규dep-기계,공구상각후"}</definedName>
    <definedName name="____w1" hidden="1">{#N/A,#N/A,FALSE,"신규dep";#N/A,#N/A,FALSE,"신규dep-금형상각후";#N/A,#N/A,FALSE,"신규dep-연구비상각후";#N/A,#N/A,FALSE,"신규dep-기계,공구상각후"}</definedName>
    <definedName name="____W2" localSheetId="7" hidden="1">{#N/A,#N/A,FALSE,"품의서";#N/A,#N/A,FALSE,"전제";#N/A,#N/A,FALSE,"총손";#N/A,#N/A,FALSE,"손익"}</definedName>
    <definedName name="____W2" localSheetId="16" hidden="1">{#N/A,#N/A,FALSE,"품의서";#N/A,#N/A,FALSE,"전제";#N/A,#N/A,FALSE,"총손";#N/A,#N/A,FALSE,"손익"}</definedName>
    <definedName name="____W2" localSheetId="17" hidden="1">{#N/A,#N/A,FALSE,"품의서";#N/A,#N/A,FALSE,"전제";#N/A,#N/A,FALSE,"총손";#N/A,#N/A,FALSE,"손익"}</definedName>
    <definedName name="____W2" localSheetId="13" hidden="1">{#N/A,#N/A,FALSE,"품의서";#N/A,#N/A,FALSE,"전제";#N/A,#N/A,FALSE,"총손";#N/A,#N/A,FALSE,"손익"}</definedName>
    <definedName name="____W2" localSheetId="14" hidden="1">{#N/A,#N/A,FALSE,"품의서";#N/A,#N/A,FALSE,"전제";#N/A,#N/A,FALSE,"총손";#N/A,#N/A,FALSE,"손익"}</definedName>
    <definedName name="____W2" localSheetId="15" hidden="1">{#N/A,#N/A,FALSE,"품의서";#N/A,#N/A,FALSE,"전제";#N/A,#N/A,FALSE,"총손";#N/A,#N/A,FALSE,"손익"}</definedName>
    <definedName name="____W2" hidden="1">{#N/A,#N/A,FALSE,"품의서";#N/A,#N/A,FALSE,"전제";#N/A,#N/A,FALSE,"총손";#N/A,#N/A,FALSE,"손익"}</definedName>
    <definedName name="____w4" localSheetId="7" hidden="1">{#N/A,#N/A,FALSE,"단축1";#N/A,#N/A,FALSE,"단축2";#N/A,#N/A,FALSE,"단축3";#N/A,#N/A,FALSE,"장축";#N/A,#N/A,FALSE,"4WD"}</definedName>
    <definedName name="____w4" localSheetId="16" hidden="1">{#N/A,#N/A,FALSE,"단축1";#N/A,#N/A,FALSE,"단축2";#N/A,#N/A,FALSE,"단축3";#N/A,#N/A,FALSE,"장축";#N/A,#N/A,FALSE,"4WD"}</definedName>
    <definedName name="____w4" localSheetId="17" hidden="1">{#N/A,#N/A,FALSE,"단축1";#N/A,#N/A,FALSE,"단축2";#N/A,#N/A,FALSE,"단축3";#N/A,#N/A,FALSE,"장축";#N/A,#N/A,FALSE,"4WD"}</definedName>
    <definedName name="____w4" localSheetId="13" hidden="1">{#N/A,#N/A,FALSE,"단축1";#N/A,#N/A,FALSE,"단축2";#N/A,#N/A,FALSE,"단축3";#N/A,#N/A,FALSE,"장축";#N/A,#N/A,FALSE,"4WD"}</definedName>
    <definedName name="____w4" localSheetId="14" hidden="1">{#N/A,#N/A,FALSE,"단축1";#N/A,#N/A,FALSE,"단축2";#N/A,#N/A,FALSE,"단축3";#N/A,#N/A,FALSE,"장축";#N/A,#N/A,FALSE,"4WD"}</definedName>
    <definedName name="____w4" localSheetId="15" hidden="1">{#N/A,#N/A,FALSE,"단축1";#N/A,#N/A,FALSE,"단축2";#N/A,#N/A,FALSE,"단축3";#N/A,#N/A,FALSE,"장축";#N/A,#N/A,FALSE,"4WD"}</definedName>
    <definedName name="____w4" hidden="1">{#N/A,#N/A,FALSE,"단축1";#N/A,#N/A,FALSE,"단축2";#N/A,#N/A,FALSE,"단축3";#N/A,#N/A,FALSE,"장축";#N/A,#N/A,FALSE,"4WD"}</definedName>
    <definedName name="____w5" localSheetId="7" hidden="1">{#N/A,#N/A,FALSE,"신규dep";#N/A,#N/A,FALSE,"신규dep-금형상각후";#N/A,#N/A,FALSE,"신규dep-연구비상각후";#N/A,#N/A,FALSE,"신규dep-기계,공구상각후"}</definedName>
    <definedName name="____w5" localSheetId="16" hidden="1">{#N/A,#N/A,FALSE,"신규dep";#N/A,#N/A,FALSE,"신규dep-금형상각후";#N/A,#N/A,FALSE,"신규dep-연구비상각후";#N/A,#N/A,FALSE,"신규dep-기계,공구상각후"}</definedName>
    <definedName name="____w5" localSheetId="17" hidden="1">{#N/A,#N/A,FALSE,"신규dep";#N/A,#N/A,FALSE,"신규dep-금형상각후";#N/A,#N/A,FALSE,"신규dep-연구비상각후";#N/A,#N/A,FALSE,"신규dep-기계,공구상각후"}</definedName>
    <definedName name="____w5" localSheetId="13" hidden="1">{#N/A,#N/A,FALSE,"신규dep";#N/A,#N/A,FALSE,"신규dep-금형상각후";#N/A,#N/A,FALSE,"신규dep-연구비상각후";#N/A,#N/A,FALSE,"신규dep-기계,공구상각후"}</definedName>
    <definedName name="____w5" localSheetId="14" hidden="1">{#N/A,#N/A,FALSE,"신규dep";#N/A,#N/A,FALSE,"신규dep-금형상각후";#N/A,#N/A,FALSE,"신규dep-연구비상각후";#N/A,#N/A,FALSE,"신규dep-기계,공구상각후"}</definedName>
    <definedName name="____w5" localSheetId="15" hidden="1">{#N/A,#N/A,FALSE,"신규dep";#N/A,#N/A,FALSE,"신규dep-금형상각후";#N/A,#N/A,FALSE,"신규dep-연구비상각후";#N/A,#N/A,FALSE,"신규dep-기계,공구상각후"}</definedName>
    <definedName name="____w5" hidden="1">{#N/A,#N/A,FALSE,"신규dep";#N/A,#N/A,FALSE,"신규dep-금형상각후";#N/A,#N/A,FALSE,"신규dep-연구비상각후";#N/A,#N/A,FALSE,"신규dep-기계,공구상각후"}</definedName>
    <definedName name="____XG2" localSheetId="7" hidden="1">{#N/A,#N/A,FALSE,"단축1";#N/A,#N/A,FALSE,"단축2";#N/A,#N/A,FALSE,"단축3";#N/A,#N/A,FALSE,"장축";#N/A,#N/A,FALSE,"4WD"}</definedName>
    <definedName name="____XG2" localSheetId="16" hidden="1">{#N/A,#N/A,FALSE,"단축1";#N/A,#N/A,FALSE,"단축2";#N/A,#N/A,FALSE,"단축3";#N/A,#N/A,FALSE,"장축";#N/A,#N/A,FALSE,"4WD"}</definedName>
    <definedName name="____XG2" localSheetId="17" hidden="1">{#N/A,#N/A,FALSE,"단축1";#N/A,#N/A,FALSE,"단축2";#N/A,#N/A,FALSE,"단축3";#N/A,#N/A,FALSE,"장축";#N/A,#N/A,FALSE,"4WD"}</definedName>
    <definedName name="____XG2" localSheetId="13" hidden="1">{#N/A,#N/A,FALSE,"단축1";#N/A,#N/A,FALSE,"단축2";#N/A,#N/A,FALSE,"단축3";#N/A,#N/A,FALSE,"장축";#N/A,#N/A,FALSE,"4WD"}</definedName>
    <definedName name="____XG2" localSheetId="14" hidden="1">{#N/A,#N/A,FALSE,"단축1";#N/A,#N/A,FALSE,"단축2";#N/A,#N/A,FALSE,"단축3";#N/A,#N/A,FALSE,"장축";#N/A,#N/A,FALSE,"4WD"}</definedName>
    <definedName name="____XG2" localSheetId="15" hidden="1">{#N/A,#N/A,FALSE,"단축1";#N/A,#N/A,FALSE,"단축2";#N/A,#N/A,FALSE,"단축3";#N/A,#N/A,FALSE,"장축";#N/A,#N/A,FALSE,"4WD"}</definedName>
    <definedName name="____XG2" hidden="1">{#N/A,#N/A,FALSE,"단축1";#N/A,#N/A,FALSE,"단축2";#N/A,#N/A,FALSE,"단축3";#N/A,#N/A,FALSE,"장축";#N/A,#N/A,FALSE,"4WD"}</definedName>
    <definedName name="____z1" localSheetId="7" hidden="1">{#N/A,#N/A,FALSE,"단축1";#N/A,#N/A,FALSE,"단축2";#N/A,#N/A,FALSE,"단축3";#N/A,#N/A,FALSE,"장축";#N/A,#N/A,FALSE,"4WD"}</definedName>
    <definedName name="____z1" localSheetId="16" hidden="1">{#N/A,#N/A,FALSE,"단축1";#N/A,#N/A,FALSE,"단축2";#N/A,#N/A,FALSE,"단축3";#N/A,#N/A,FALSE,"장축";#N/A,#N/A,FALSE,"4WD"}</definedName>
    <definedName name="____z1" localSheetId="17" hidden="1">{#N/A,#N/A,FALSE,"단축1";#N/A,#N/A,FALSE,"단축2";#N/A,#N/A,FALSE,"단축3";#N/A,#N/A,FALSE,"장축";#N/A,#N/A,FALSE,"4WD"}</definedName>
    <definedName name="____z1" localSheetId="13" hidden="1">{#N/A,#N/A,FALSE,"단축1";#N/A,#N/A,FALSE,"단축2";#N/A,#N/A,FALSE,"단축3";#N/A,#N/A,FALSE,"장축";#N/A,#N/A,FALSE,"4WD"}</definedName>
    <definedName name="____z1" localSheetId="14" hidden="1">{#N/A,#N/A,FALSE,"단축1";#N/A,#N/A,FALSE,"단축2";#N/A,#N/A,FALSE,"단축3";#N/A,#N/A,FALSE,"장축";#N/A,#N/A,FALSE,"4WD"}</definedName>
    <definedName name="____z1" localSheetId="15" hidden="1">{#N/A,#N/A,FALSE,"단축1";#N/A,#N/A,FALSE,"단축2";#N/A,#N/A,FALSE,"단축3";#N/A,#N/A,FALSE,"장축";#N/A,#N/A,FALSE,"4WD"}</definedName>
    <definedName name="____z1" hidden="1">{#N/A,#N/A,FALSE,"단축1";#N/A,#N/A,FALSE,"단축2";#N/A,#N/A,FALSE,"단축3";#N/A,#N/A,FALSE,"장축";#N/A,#N/A,FALSE,"4WD"}</definedName>
    <definedName name="____z123" localSheetId="7" hidden="1">{#N/A,#N/A,FALSE,"단축1";#N/A,#N/A,FALSE,"단축2";#N/A,#N/A,FALSE,"단축3";#N/A,#N/A,FALSE,"장축";#N/A,#N/A,FALSE,"4WD"}</definedName>
    <definedName name="____z123" localSheetId="16" hidden="1">{#N/A,#N/A,FALSE,"단축1";#N/A,#N/A,FALSE,"단축2";#N/A,#N/A,FALSE,"단축3";#N/A,#N/A,FALSE,"장축";#N/A,#N/A,FALSE,"4WD"}</definedName>
    <definedName name="____z123" localSheetId="17" hidden="1">{#N/A,#N/A,FALSE,"단축1";#N/A,#N/A,FALSE,"단축2";#N/A,#N/A,FALSE,"단축3";#N/A,#N/A,FALSE,"장축";#N/A,#N/A,FALSE,"4WD"}</definedName>
    <definedName name="____z123" localSheetId="13" hidden="1">{#N/A,#N/A,FALSE,"단축1";#N/A,#N/A,FALSE,"단축2";#N/A,#N/A,FALSE,"단축3";#N/A,#N/A,FALSE,"장축";#N/A,#N/A,FALSE,"4WD"}</definedName>
    <definedName name="____z123" localSheetId="14" hidden="1">{#N/A,#N/A,FALSE,"단축1";#N/A,#N/A,FALSE,"단축2";#N/A,#N/A,FALSE,"단축3";#N/A,#N/A,FALSE,"장축";#N/A,#N/A,FALSE,"4WD"}</definedName>
    <definedName name="____z123" localSheetId="15" hidden="1">{#N/A,#N/A,FALSE,"단축1";#N/A,#N/A,FALSE,"단축2";#N/A,#N/A,FALSE,"단축3";#N/A,#N/A,FALSE,"장축";#N/A,#N/A,FALSE,"4WD"}</definedName>
    <definedName name="____z123" hidden="1">{#N/A,#N/A,FALSE,"단축1";#N/A,#N/A,FALSE,"단축2";#N/A,#N/A,FALSE,"단축3";#N/A,#N/A,FALSE,"장축";#N/A,#N/A,FALSE,"4WD"}</definedName>
    <definedName name="____z2" localSheetId="7" hidden="1">{#N/A,#N/A,FALSE,"단축1";#N/A,#N/A,FALSE,"단축2";#N/A,#N/A,FALSE,"단축3";#N/A,#N/A,FALSE,"장축";#N/A,#N/A,FALSE,"4WD"}</definedName>
    <definedName name="____z2" localSheetId="16" hidden="1">{#N/A,#N/A,FALSE,"단축1";#N/A,#N/A,FALSE,"단축2";#N/A,#N/A,FALSE,"단축3";#N/A,#N/A,FALSE,"장축";#N/A,#N/A,FALSE,"4WD"}</definedName>
    <definedName name="____z2" localSheetId="17" hidden="1">{#N/A,#N/A,FALSE,"단축1";#N/A,#N/A,FALSE,"단축2";#N/A,#N/A,FALSE,"단축3";#N/A,#N/A,FALSE,"장축";#N/A,#N/A,FALSE,"4WD"}</definedName>
    <definedName name="____z2" localSheetId="13" hidden="1">{#N/A,#N/A,FALSE,"단축1";#N/A,#N/A,FALSE,"단축2";#N/A,#N/A,FALSE,"단축3";#N/A,#N/A,FALSE,"장축";#N/A,#N/A,FALSE,"4WD"}</definedName>
    <definedName name="____z2" localSheetId="14" hidden="1">{#N/A,#N/A,FALSE,"단축1";#N/A,#N/A,FALSE,"단축2";#N/A,#N/A,FALSE,"단축3";#N/A,#N/A,FALSE,"장축";#N/A,#N/A,FALSE,"4WD"}</definedName>
    <definedName name="____z2" localSheetId="15" hidden="1">{#N/A,#N/A,FALSE,"단축1";#N/A,#N/A,FALSE,"단축2";#N/A,#N/A,FALSE,"단축3";#N/A,#N/A,FALSE,"장축";#N/A,#N/A,FALSE,"4WD"}</definedName>
    <definedName name="____z2" hidden="1">{#N/A,#N/A,FALSE,"단축1";#N/A,#N/A,FALSE,"단축2";#N/A,#N/A,FALSE,"단축3";#N/A,#N/A,FALSE,"장축";#N/A,#N/A,FALSE,"4WD"}</definedName>
    <definedName name="____z4" localSheetId="7" hidden="1">{#N/A,#N/A,FALSE,"단축1";#N/A,#N/A,FALSE,"단축2";#N/A,#N/A,FALSE,"단축3";#N/A,#N/A,FALSE,"장축";#N/A,#N/A,FALSE,"4WD"}</definedName>
    <definedName name="____z4" localSheetId="16" hidden="1">{#N/A,#N/A,FALSE,"단축1";#N/A,#N/A,FALSE,"단축2";#N/A,#N/A,FALSE,"단축3";#N/A,#N/A,FALSE,"장축";#N/A,#N/A,FALSE,"4WD"}</definedName>
    <definedName name="____z4" localSheetId="17" hidden="1">{#N/A,#N/A,FALSE,"단축1";#N/A,#N/A,FALSE,"단축2";#N/A,#N/A,FALSE,"단축3";#N/A,#N/A,FALSE,"장축";#N/A,#N/A,FALSE,"4WD"}</definedName>
    <definedName name="____z4" localSheetId="13" hidden="1">{#N/A,#N/A,FALSE,"단축1";#N/A,#N/A,FALSE,"단축2";#N/A,#N/A,FALSE,"단축3";#N/A,#N/A,FALSE,"장축";#N/A,#N/A,FALSE,"4WD"}</definedName>
    <definedName name="____z4" localSheetId="14" hidden="1">{#N/A,#N/A,FALSE,"단축1";#N/A,#N/A,FALSE,"단축2";#N/A,#N/A,FALSE,"단축3";#N/A,#N/A,FALSE,"장축";#N/A,#N/A,FALSE,"4WD"}</definedName>
    <definedName name="____z4" localSheetId="15" hidden="1">{#N/A,#N/A,FALSE,"단축1";#N/A,#N/A,FALSE,"단축2";#N/A,#N/A,FALSE,"단축3";#N/A,#N/A,FALSE,"장축";#N/A,#N/A,FALSE,"4WD"}</definedName>
    <definedName name="____z4" hidden="1">{#N/A,#N/A,FALSE,"단축1";#N/A,#N/A,FALSE,"단축2";#N/A,#N/A,FALSE,"단축3";#N/A,#N/A,FALSE,"장축";#N/A,#N/A,FALSE,"4WD"}</definedName>
    <definedName name="___A0323" localSheetId="7" hidden="1">{#N/A,#N/A,FALSE,"단축1";#N/A,#N/A,FALSE,"단축2";#N/A,#N/A,FALSE,"단축3";#N/A,#N/A,FALSE,"장축";#N/A,#N/A,FALSE,"4WD"}</definedName>
    <definedName name="___A0323" localSheetId="16" hidden="1">{#N/A,#N/A,FALSE,"단축1";#N/A,#N/A,FALSE,"단축2";#N/A,#N/A,FALSE,"단축3";#N/A,#N/A,FALSE,"장축";#N/A,#N/A,FALSE,"4WD"}</definedName>
    <definedName name="___A0323" localSheetId="17" hidden="1">{#N/A,#N/A,FALSE,"단축1";#N/A,#N/A,FALSE,"단축2";#N/A,#N/A,FALSE,"단축3";#N/A,#N/A,FALSE,"장축";#N/A,#N/A,FALSE,"4WD"}</definedName>
    <definedName name="___A0323" localSheetId="13" hidden="1">{#N/A,#N/A,FALSE,"단축1";#N/A,#N/A,FALSE,"단축2";#N/A,#N/A,FALSE,"단축3";#N/A,#N/A,FALSE,"장축";#N/A,#N/A,FALSE,"4WD"}</definedName>
    <definedName name="___A0323" localSheetId="14" hidden="1">{#N/A,#N/A,FALSE,"단축1";#N/A,#N/A,FALSE,"단축2";#N/A,#N/A,FALSE,"단축3";#N/A,#N/A,FALSE,"장축";#N/A,#N/A,FALSE,"4WD"}</definedName>
    <definedName name="___A0323" localSheetId="15" hidden="1">{#N/A,#N/A,FALSE,"단축1";#N/A,#N/A,FALSE,"단축2";#N/A,#N/A,FALSE,"단축3";#N/A,#N/A,FALSE,"장축";#N/A,#N/A,FALSE,"4WD"}</definedName>
    <definedName name="___A0323" hidden="1">{#N/A,#N/A,FALSE,"단축1";#N/A,#N/A,FALSE,"단축2";#N/A,#N/A,FALSE,"단축3";#N/A,#N/A,FALSE,"장축";#N/A,#N/A,FALSE,"4WD"}</definedName>
    <definedName name="___a1">#REF!</definedName>
    <definedName name="___a10">#REF!</definedName>
    <definedName name="___A1232" localSheetId="7" hidden="1">{#N/A,#N/A,FALSE,"단축1";#N/A,#N/A,FALSE,"단축2";#N/A,#N/A,FALSE,"단축3";#N/A,#N/A,FALSE,"장축";#N/A,#N/A,FALSE,"4WD"}</definedName>
    <definedName name="___A1232" localSheetId="16" hidden="1">{#N/A,#N/A,FALSE,"단축1";#N/A,#N/A,FALSE,"단축2";#N/A,#N/A,FALSE,"단축3";#N/A,#N/A,FALSE,"장축";#N/A,#N/A,FALSE,"4WD"}</definedName>
    <definedName name="___A1232" localSheetId="17" hidden="1">{#N/A,#N/A,FALSE,"단축1";#N/A,#N/A,FALSE,"단축2";#N/A,#N/A,FALSE,"단축3";#N/A,#N/A,FALSE,"장축";#N/A,#N/A,FALSE,"4WD"}</definedName>
    <definedName name="___A1232" localSheetId="13" hidden="1">{#N/A,#N/A,FALSE,"단축1";#N/A,#N/A,FALSE,"단축2";#N/A,#N/A,FALSE,"단축3";#N/A,#N/A,FALSE,"장축";#N/A,#N/A,FALSE,"4WD"}</definedName>
    <definedName name="___A1232" localSheetId="14" hidden="1">{#N/A,#N/A,FALSE,"단축1";#N/A,#N/A,FALSE,"단축2";#N/A,#N/A,FALSE,"단축3";#N/A,#N/A,FALSE,"장축";#N/A,#N/A,FALSE,"4WD"}</definedName>
    <definedName name="___A1232" localSheetId="15" hidden="1">{#N/A,#N/A,FALSE,"단축1";#N/A,#N/A,FALSE,"단축2";#N/A,#N/A,FALSE,"단축3";#N/A,#N/A,FALSE,"장축";#N/A,#N/A,FALSE,"4WD"}</definedName>
    <definedName name="___A1232" hidden="1">{#N/A,#N/A,FALSE,"단축1";#N/A,#N/A,FALSE,"단축2";#N/A,#N/A,FALSE,"단축3";#N/A,#N/A,FALSE,"장축";#N/A,#N/A,FALSE,"4WD"}</definedName>
    <definedName name="___A1245" localSheetId="7" hidden="1">{#N/A,#N/A,FALSE,"단축1";#N/A,#N/A,FALSE,"단축2";#N/A,#N/A,FALSE,"단축3";#N/A,#N/A,FALSE,"장축";#N/A,#N/A,FALSE,"4WD"}</definedName>
    <definedName name="___A1245" localSheetId="16" hidden="1">{#N/A,#N/A,FALSE,"단축1";#N/A,#N/A,FALSE,"단축2";#N/A,#N/A,FALSE,"단축3";#N/A,#N/A,FALSE,"장축";#N/A,#N/A,FALSE,"4WD"}</definedName>
    <definedName name="___A1245" localSheetId="17" hidden="1">{#N/A,#N/A,FALSE,"단축1";#N/A,#N/A,FALSE,"단축2";#N/A,#N/A,FALSE,"단축3";#N/A,#N/A,FALSE,"장축";#N/A,#N/A,FALSE,"4WD"}</definedName>
    <definedName name="___A1245" localSheetId="13" hidden="1">{#N/A,#N/A,FALSE,"단축1";#N/A,#N/A,FALSE,"단축2";#N/A,#N/A,FALSE,"단축3";#N/A,#N/A,FALSE,"장축";#N/A,#N/A,FALSE,"4WD"}</definedName>
    <definedName name="___A1245" localSheetId="14" hidden="1">{#N/A,#N/A,FALSE,"단축1";#N/A,#N/A,FALSE,"단축2";#N/A,#N/A,FALSE,"단축3";#N/A,#N/A,FALSE,"장축";#N/A,#N/A,FALSE,"4WD"}</definedName>
    <definedName name="___A1245" localSheetId="15" hidden="1">{#N/A,#N/A,FALSE,"단축1";#N/A,#N/A,FALSE,"단축2";#N/A,#N/A,FALSE,"단축3";#N/A,#N/A,FALSE,"장축";#N/A,#N/A,FALSE,"4WD"}</definedName>
    <definedName name="___A1245" hidden="1">{#N/A,#N/A,FALSE,"단축1";#N/A,#N/A,FALSE,"단축2";#N/A,#N/A,FALSE,"단축3";#N/A,#N/A,FALSE,"장축";#N/A,#N/A,FALSE,"4WD"}</definedName>
    <definedName name="___A12458" localSheetId="7" hidden="1">{#N/A,#N/A,FALSE,"단축1";#N/A,#N/A,FALSE,"단축2";#N/A,#N/A,FALSE,"단축3";#N/A,#N/A,FALSE,"장축";#N/A,#N/A,FALSE,"4WD"}</definedName>
    <definedName name="___A12458" localSheetId="16" hidden="1">{#N/A,#N/A,FALSE,"단축1";#N/A,#N/A,FALSE,"단축2";#N/A,#N/A,FALSE,"단축3";#N/A,#N/A,FALSE,"장축";#N/A,#N/A,FALSE,"4WD"}</definedName>
    <definedName name="___A12458" localSheetId="17" hidden="1">{#N/A,#N/A,FALSE,"단축1";#N/A,#N/A,FALSE,"단축2";#N/A,#N/A,FALSE,"단축3";#N/A,#N/A,FALSE,"장축";#N/A,#N/A,FALSE,"4WD"}</definedName>
    <definedName name="___A12458" localSheetId="13" hidden="1">{#N/A,#N/A,FALSE,"단축1";#N/A,#N/A,FALSE,"단축2";#N/A,#N/A,FALSE,"단축3";#N/A,#N/A,FALSE,"장축";#N/A,#N/A,FALSE,"4WD"}</definedName>
    <definedName name="___A12458" localSheetId="14" hidden="1">{#N/A,#N/A,FALSE,"단축1";#N/A,#N/A,FALSE,"단축2";#N/A,#N/A,FALSE,"단축3";#N/A,#N/A,FALSE,"장축";#N/A,#N/A,FALSE,"4WD"}</definedName>
    <definedName name="___A12458" localSheetId="15" hidden="1">{#N/A,#N/A,FALSE,"단축1";#N/A,#N/A,FALSE,"단축2";#N/A,#N/A,FALSE,"단축3";#N/A,#N/A,FALSE,"장축";#N/A,#N/A,FALSE,"4WD"}</definedName>
    <definedName name="___A12458" hidden="1">{#N/A,#N/A,FALSE,"단축1";#N/A,#N/A,FALSE,"단축2";#N/A,#N/A,FALSE,"단축3";#N/A,#N/A,FALSE,"장축";#N/A,#N/A,FALSE,"4WD"}</definedName>
    <definedName name="___A1454" localSheetId="7" hidden="1">{#N/A,#N/A,FALSE,"단축1";#N/A,#N/A,FALSE,"단축2";#N/A,#N/A,FALSE,"단축3";#N/A,#N/A,FALSE,"장축";#N/A,#N/A,FALSE,"4WD"}</definedName>
    <definedName name="___A1454" localSheetId="16" hidden="1">{#N/A,#N/A,FALSE,"단축1";#N/A,#N/A,FALSE,"단축2";#N/A,#N/A,FALSE,"단축3";#N/A,#N/A,FALSE,"장축";#N/A,#N/A,FALSE,"4WD"}</definedName>
    <definedName name="___A1454" localSheetId="17" hidden="1">{#N/A,#N/A,FALSE,"단축1";#N/A,#N/A,FALSE,"단축2";#N/A,#N/A,FALSE,"단축3";#N/A,#N/A,FALSE,"장축";#N/A,#N/A,FALSE,"4WD"}</definedName>
    <definedName name="___A1454" localSheetId="13" hidden="1">{#N/A,#N/A,FALSE,"단축1";#N/A,#N/A,FALSE,"단축2";#N/A,#N/A,FALSE,"단축3";#N/A,#N/A,FALSE,"장축";#N/A,#N/A,FALSE,"4WD"}</definedName>
    <definedName name="___A1454" localSheetId="14" hidden="1">{#N/A,#N/A,FALSE,"단축1";#N/A,#N/A,FALSE,"단축2";#N/A,#N/A,FALSE,"단축3";#N/A,#N/A,FALSE,"장축";#N/A,#N/A,FALSE,"4WD"}</definedName>
    <definedName name="___A1454" localSheetId="15" hidden="1">{#N/A,#N/A,FALSE,"단축1";#N/A,#N/A,FALSE,"단축2";#N/A,#N/A,FALSE,"단축3";#N/A,#N/A,FALSE,"장축";#N/A,#N/A,FALSE,"4WD"}</definedName>
    <definedName name="___A1454" hidden="1">{#N/A,#N/A,FALSE,"단축1";#N/A,#N/A,FALSE,"단축2";#N/A,#N/A,FALSE,"단축3";#N/A,#N/A,FALSE,"장축";#N/A,#N/A,FALSE,"4WD"}</definedName>
    <definedName name="___a2">#REF!</definedName>
    <definedName name="___A20000">#REF!</definedName>
    <definedName name="___A21321" localSheetId="7" hidden="1">{#N/A,#N/A,FALSE,"단축1";#N/A,#N/A,FALSE,"단축2";#N/A,#N/A,FALSE,"단축3";#N/A,#N/A,FALSE,"장축";#N/A,#N/A,FALSE,"4WD"}</definedName>
    <definedName name="___A21321" localSheetId="16" hidden="1">{#N/A,#N/A,FALSE,"단축1";#N/A,#N/A,FALSE,"단축2";#N/A,#N/A,FALSE,"단축3";#N/A,#N/A,FALSE,"장축";#N/A,#N/A,FALSE,"4WD"}</definedName>
    <definedName name="___A21321" localSheetId="17" hidden="1">{#N/A,#N/A,FALSE,"단축1";#N/A,#N/A,FALSE,"단축2";#N/A,#N/A,FALSE,"단축3";#N/A,#N/A,FALSE,"장축";#N/A,#N/A,FALSE,"4WD"}</definedName>
    <definedName name="___A21321" localSheetId="13" hidden="1">{#N/A,#N/A,FALSE,"단축1";#N/A,#N/A,FALSE,"단축2";#N/A,#N/A,FALSE,"단축3";#N/A,#N/A,FALSE,"장축";#N/A,#N/A,FALSE,"4WD"}</definedName>
    <definedName name="___A21321" localSheetId="14" hidden="1">{#N/A,#N/A,FALSE,"단축1";#N/A,#N/A,FALSE,"단축2";#N/A,#N/A,FALSE,"단축3";#N/A,#N/A,FALSE,"장축";#N/A,#N/A,FALSE,"4WD"}</definedName>
    <definedName name="___A21321" localSheetId="15" hidden="1">{#N/A,#N/A,FALSE,"단축1";#N/A,#N/A,FALSE,"단축2";#N/A,#N/A,FALSE,"단축3";#N/A,#N/A,FALSE,"장축";#N/A,#N/A,FALSE,"4WD"}</definedName>
    <definedName name="___A21321" hidden="1">{#N/A,#N/A,FALSE,"단축1";#N/A,#N/A,FALSE,"단축2";#N/A,#N/A,FALSE,"단축3";#N/A,#N/A,FALSE,"장축";#N/A,#N/A,FALSE,"4WD"}</definedName>
    <definedName name="___A25000">#REF!</definedName>
    <definedName name="___a3">#REF!</definedName>
    <definedName name="___Ａ４">#REF!</definedName>
    <definedName name="___a5">#REF!</definedName>
    <definedName name="___a6">#REF!</definedName>
    <definedName name="___a7">#REF!</definedName>
    <definedName name="___A8">#REF!</definedName>
    <definedName name="___A9">#REF!</definedName>
    <definedName name="___AA4" localSheetId="7" hidden="1">{#N/A,#N/A,FALSE,"신규dep";#N/A,#N/A,FALSE,"신규dep-금형상각후";#N/A,#N/A,FALSE,"신규dep-연구비상각후";#N/A,#N/A,FALSE,"신규dep-기계,공구상각후"}</definedName>
    <definedName name="___AA4" localSheetId="16" hidden="1">{#N/A,#N/A,FALSE,"신규dep";#N/A,#N/A,FALSE,"신규dep-금형상각후";#N/A,#N/A,FALSE,"신규dep-연구비상각후";#N/A,#N/A,FALSE,"신규dep-기계,공구상각후"}</definedName>
    <definedName name="___AA4" localSheetId="17" hidden="1">{#N/A,#N/A,FALSE,"신규dep";#N/A,#N/A,FALSE,"신규dep-금형상각후";#N/A,#N/A,FALSE,"신규dep-연구비상각후";#N/A,#N/A,FALSE,"신규dep-기계,공구상각후"}</definedName>
    <definedName name="___AA4" localSheetId="13" hidden="1">{#N/A,#N/A,FALSE,"신규dep";#N/A,#N/A,FALSE,"신규dep-금형상각후";#N/A,#N/A,FALSE,"신규dep-연구비상각후";#N/A,#N/A,FALSE,"신규dep-기계,공구상각후"}</definedName>
    <definedName name="___AA4" localSheetId="14" hidden="1">{#N/A,#N/A,FALSE,"신규dep";#N/A,#N/A,FALSE,"신규dep-금형상각후";#N/A,#N/A,FALSE,"신규dep-연구비상각후";#N/A,#N/A,FALSE,"신규dep-기계,공구상각후"}</definedName>
    <definedName name="___AA4" localSheetId="15" hidden="1">{#N/A,#N/A,FALSE,"신규dep";#N/A,#N/A,FALSE,"신규dep-금형상각후";#N/A,#N/A,FALSE,"신규dep-연구비상각후";#N/A,#N/A,FALSE,"신규dep-기계,공구상각후"}</definedName>
    <definedName name="___AA4" hidden="1">{#N/A,#N/A,FALSE,"신규dep";#N/A,#N/A,FALSE,"신규dep-금형상각후";#N/A,#N/A,FALSE,"신규dep-연구비상각후";#N/A,#N/A,FALSE,"신규dep-기계,공구상각후"}</definedName>
    <definedName name="___AS6" localSheetId="7" hidden="1">{#N/A,#N/A,FALSE,"Australien";#N/A,#N/A,FALSE,"Birmingham";#N/A,#N/A,FALSE,"Brasilien";#N/A,#N/A,FALSE,"Prag";#N/A,#N/A,FALSE,"Spanien";#N/A,#N/A,FALSE,"Malaysia ( Com)";#N/A,#N/A,FALSE,"Malaysia (Instr)"}</definedName>
    <definedName name="___AS6" localSheetId="16" hidden="1">{#N/A,#N/A,FALSE,"Australien";#N/A,#N/A,FALSE,"Birmingham";#N/A,#N/A,FALSE,"Brasilien";#N/A,#N/A,FALSE,"Prag";#N/A,#N/A,FALSE,"Spanien";#N/A,#N/A,FALSE,"Malaysia ( Com)";#N/A,#N/A,FALSE,"Malaysia (Instr)"}</definedName>
    <definedName name="___AS6" localSheetId="17" hidden="1">{#N/A,#N/A,FALSE,"Australien";#N/A,#N/A,FALSE,"Birmingham";#N/A,#N/A,FALSE,"Brasilien";#N/A,#N/A,FALSE,"Prag";#N/A,#N/A,FALSE,"Spanien";#N/A,#N/A,FALSE,"Malaysia ( Com)";#N/A,#N/A,FALSE,"Malaysia (Instr)"}</definedName>
    <definedName name="___AS6" localSheetId="13" hidden="1">{#N/A,#N/A,FALSE,"Australien";#N/A,#N/A,FALSE,"Birmingham";#N/A,#N/A,FALSE,"Brasilien";#N/A,#N/A,FALSE,"Prag";#N/A,#N/A,FALSE,"Spanien";#N/A,#N/A,FALSE,"Malaysia ( Com)";#N/A,#N/A,FALSE,"Malaysia (Instr)"}</definedName>
    <definedName name="___AS6" localSheetId="14" hidden="1">{#N/A,#N/A,FALSE,"Australien";#N/A,#N/A,FALSE,"Birmingham";#N/A,#N/A,FALSE,"Brasilien";#N/A,#N/A,FALSE,"Prag";#N/A,#N/A,FALSE,"Spanien";#N/A,#N/A,FALSE,"Malaysia ( Com)";#N/A,#N/A,FALSE,"Malaysia (Instr)"}</definedName>
    <definedName name="___AS6" localSheetId="15" hidden="1">{#N/A,#N/A,FALSE,"Australien";#N/A,#N/A,FALSE,"Birmingham";#N/A,#N/A,FALSE,"Brasilien";#N/A,#N/A,FALSE,"Prag";#N/A,#N/A,FALSE,"Spanien";#N/A,#N/A,FALSE,"Malaysia ( Com)";#N/A,#N/A,FALSE,"Malaysia (Instr)"}</definedName>
    <definedName name="___AS6" hidden="1">{#N/A,#N/A,FALSE,"Australien";#N/A,#N/A,FALSE,"Birmingham";#N/A,#N/A,FALSE,"Brasilien";#N/A,#N/A,FALSE,"Prag";#N/A,#N/A,FALSE,"Spanien";#N/A,#N/A,FALSE,"Malaysia ( Com)";#N/A,#N/A,FALSE,"Malaysia (Instr)"}</definedName>
    <definedName name="___ASD2">#REF!</definedName>
    <definedName name="___b1">#REF!</definedName>
    <definedName name="___B10">#REF!</definedName>
    <definedName name="___B11">#REF!</definedName>
    <definedName name="___B12">#REF!</definedName>
    <definedName name="___B13">#REF!</definedName>
    <definedName name="___B14">#REF!</definedName>
    <definedName name="___B15">#REF!</definedName>
    <definedName name="___B16">#REF!</definedName>
    <definedName name="___B17">#REF!</definedName>
    <definedName name="___B2">#REF!</definedName>
    <definedName name="___B3">#REF!</definedName>
    <definedName name="___B4">#REF!</definedName>
    <definedName name="___B5">#REF!</definedName>
    <definedName name="___B6">#REF!</definedName>
    <definedName name="___B7">#REF!</definedName>
    <definedName name="___B8">#REF!</definedName>
    <definedName name="___B9">#REF!</definedName>
    <definedName name="___BJW2" localSheetId="7" hidden="1">{#N/A,#N/A,FALSE,"신규dep";#N/A,#N/A,FALSE,"신규dep-금형상각후";#N/A,#N/A,FALSE,"신규dep-연구비상각후";#N/A,#N/A,FALSE,"신규dep-기계,공구상각후"}</definedName>
    <definedName name="___BJW2" localSheetId="16" hidden="1">{#N/A,#N/A,FALSE,"신규dep";#N/A,#N/A,FALSE,"신규dep-금형상각후";#N/A,#N/A,FALSE,"신규dep-연구비상각후";#N/A,#N/A,FALSE,"신규dep-기계,공구상각후"}</definedName>
    <definedName name="___BJW2" localSheetId="17" hidden="1">{#N/A,#N/A,FALSE,"신규dep";#N/A,#N/A,FALSE,"신규dep-금형상각후";#N/A,#N/A,FALSE,"신규dep-연구비상각후";#N/A,#N/A,FALSE,"신규dep-기계,공구상각후"}</definedName>
    <definedName name="___BJW2" localSheetId="13" hidden="1">{#N/A,#N/A,FALSE,"신규dep";#N/A,#N/A,FALSE,"신규dep-금형상각후";#N/A,#N/A,FALSE,"신규dep-연구비상각후";#N/A,#N/A,FALSE,"신규dep-기계,공구상각후"}</definedName>
    <definedName name="___BJW2" localSheetId="14" hidden="1">{#N/A,#N/A,FALSE,"신규dep";#N/A,#N/A,FALSE,"신규dep-금형상각후";#N/A,#N/A,FALSE,"신규dep-연구비상각후";#N/A,#N/A,FALSE,"신규dep-기계,공구상각후"}</definedName>
    <definedName name="___BJW2" localSheetId="15" hidden="1">{#N/A,#N/A,FALSE,"신규dep";#N/A,#N/A,FALSE,"신규dep-금형상각후";#N/A,#N/A,FALSE,"신규dep-연구비상각후";#N/A,#N/A,FALSE,"신규dep-기계,공구상각후"}</definedName>
    <definedName name="___BJW2" hidden="1">{#N/A,#N/A,FALSE,"신규dep";#N/A,#N/A,FALSE,"신규dep-금형상각후";#N/A,#N/A,FALSE,"신규dep-연구비상각후";#N/A,#N/A,FALSE,"신규dep-기계,공구상각후"}</definedName>
    <definedName name="___C1244ㅁ1430">#REF!</definedName>
    <definedName name="___CAM1">#REF!</definedName>
    <definedName name="___CAM2">#REF!</definedName>
    <definedName name="___CBM2">#REF!</definedName>
    <definedName name="___D1">#REF!</definedName>
    <definedName name="___D2">#REF!</definedName>
    <definedName name="___D3">#REF!</definedName>
    <definedName name="___d31">#REF!</definedName>
    <definedName name="___D4">#REF!</definedName>
    <definedName name="___D5">#REF!</definedName>
    <definedName name="___D6">#REF!</definedName>
    <definedName name="___D7">#REF!</definedName>
    <definedName name="___DB777" localSheetId="7" hidden="1">{#N/A,#N/A,TRUE,"Y생산";#N/A,#N/A,TRUE,"Y판매";#N/A,#N/A,TRUE,"Y총물량";#N/A,#N/A,TRUE,"Y능력";#N/A,#N/A,TRUE,"YKD"}</definedName>
    <definedName name="___DB777" localSheetId="16" hidden="1">{#N/A,#N/A,TRUE,"Y생산";#N/A,#N/A,TRUE,"Y판매";#N/A,#N/A,TRUE,"Y총물량";#N/A,#N/A,TRUE,"Y능력";#N/A,#N/A,TRUE,"YKD"}</definedName>
    <definedName name="___DB777" localSheetId="17" hidden="1">{#N/A,#N/A,TRUE,"Y생산";#N/A,#N/A,TRUE,"Y판매";#N/A,#N/A,TRUE,"Y총물량";#N/A,#N/A,TRUE,"Y능력";#N/A,#N/A,TRUE,"YKD"}</definedName>
    <definedName name="___DB777" localSheetId="13" hidden="1">{#N/A,#N/A,TRUE,"Y생산";#N/A,#N/A,TRUE,"Y판매";#N/A,#N/A,TRUE,"Y총물량";#N/A,#N/A,TRUE,"Y능력";#N/A,#N/A,TRUE,"YKD"}</definedName>
    <definedName name="___DB777" localSheetId="14" hidden="1">{#N/A,#N/A,TRUE,"Y생산";#N/A,#N/A,TRUE,"Y판매";#N/A,#N/A,TRUE,"Y총물량";#N/A,#N/A,TRUE,"Y능력";#N/A,#N/A,TRUE,"YKD"}</definedName>
    <definedName name="___DB777" localSheetId="15" hidden="1">{#N/A,#N/A,TRUE,"Y생산";#N/A,#N/A,TRUE,"Y판매";#N/A,#N/A,TRUE,"Y총물량";#N/A,#N/A,TRUE,"Y능력";#N/A,#N/A,TRUE,"YKD"}</definedName>
    <definedName name="___DB777" hidden="1">{#N/A,#N/A,TRUE,"Y생산";#N/A,#N/A,TRUE,"Y판매";#N/A,#N/A,TRUE,"Y총물량";#N/A,#N/A,TRUE,"Y능력";#N/A,#N/A,TRUE,"YKD"}</definedName>
    <definedName name="___DC50" localSheetId="7" hidden="1">{#N/A,#N/A,FALSE,"단축1";#N/A,#N/A,FALSE,"단축2";#N/A,#N/A,FALSE,"단축3";#N/A,#N/A,FALSE,"장축";#N/A,#N/A,FALSE,"4WD"}</definedName>
    <definedName name="___DC50" localSheetId="16" hidden="1">{#N/A,#N/A,FALSE,"단축1";#N/A,#N/A,FALSE,"단축2";#N/A,#N/A,FALSE,"단축3";#N/A,#N/A,FALSE,"장축";#N/A,#N/A,FALSE,"4WD"}</definedName>
    <definedName name="___DC50" localSheetId="17" hidden="1">{#N/A,#N/A,FALSE,"단축1";#N/A,#N/A,FALSE,"단축2";#N/A,#N/A,FALSE,"단축3";#N/A,#N/A,FALSE,"장축";#N/A,#N/A,FALSE,"4WD"}</definedName>
    <definedName name="___DC50" localSheetId="13" hidden="1">{#N/A,#N/A,FALSE,"단축1";#N/A,#N/A,FALSE,"단축2";#N/A,#N/A,FALSE,"단축3";#N/A,#N/A,FALSE,"장축";#N/A,#N/A,FALSE,"4WD"}</definedName>
    <definedName name="___DC50" localSheetId="14" hidden="1">{#N/A,#N/A,FALSE,"단축1";#N/A,#N/A,FALSE,"단축2";#N/A,#N/A,FALSE,"단축3";#N/A,#N/A,FALSE,"장축";#N/A,#N/A,FALSE,"4WD"}</definedName>
    <definedName name="___DC50" localSheetId="15" hidden="1">{#N/A,#N/A,FALSE,"단축1";#N/A,#N/A,FALSE,"단축2";#N/A,#N/A,FALSE,"단축3";#N/A,#N/A,FALSE,"장축";#N/A,#N/A,FALSE,"4WD"}</definedName>
    <definedName name="___DC50" hidden="1">{#N/A,#N/A,FALSE,"단축1";#N/A,#N/A,FALSE,"단축2";#N/A,#N/A,FALSE,"단축3";#N/A,#N/A,FALSE,"장축";#N/A,#N/A,FALSE,"4WD"}</definedName>
    <definedName name="___ddd21" localSheetId="7" hidden="1">{#N/A,#N/A,FALSE,"단축1";#N/A,#N/A,FALSE,"단축2";#N/A,#N/A,FALSE,"단축3";#N/A,#N/A,FALSE,"장축";#N/A,#N/A,FALSE,"4WD"}</definedName>
    <definedName name="___ddd21" localSheetId="16" hidden="1">{#N/A,#N/A,FALSE,"단축1";#N/A,#N/A,FALSE,"단축2";#N/A,#N/A,FALSE,"단축3";#N/A,#N/A,FALSE,"장축";#N/A,#N/A,FALSE,"4WD"}</definedName>
    <definedName name="___ddd21" localSheetId="17" hidden="1">{#N/A,#N/A,FALSE,"단축1";#N/A,#N/A,FALSE,"단축2";#N/A,#N/A,FALSE,"단축3";#N/A,#N/A,FALSE,"장축";#N/A,#N/A,FALSE,"4WD"}</definedName>
    <definedName name="___ddd21" localSheetId="13" hidden="1">{#N/A,#N/A,FALSE,"단축1";#N/A,#N/A,FALSE,"단축2";#N/A,#N/A,FALSE,"단축3";#N/A,#N/A,FALSE,"장축";#N/A,#N/A,FALSE,"4WD"}</definedName>
    <definedName name="___ddd21" localSheetId="14" hidden="1">{#N/A,#N/A,FALSE,"단축1";#N/A,#N/A,FALSE,"단축2";#N/A,#N/A,FALSE,"단축3";#N/A,#N/A,FALSE,"장축";#N/A,#N/A,FALSE,"4WD"}</definedName>
    <definedName name="___ddd21" localSheetId="15" hidden="1">{#N/A,#N/A,FALSE,"단축1";#N/A,#N/A,FALSE,"단축2";#N/A,#N/A,FALSE,"단축3";#N/A,#N/A,FALSE,"장축";#N/A,#N/A,FALSE,"4WD"}</definedName>
    <definedName name="___ddd21" hidden="1">{#N/A,#N/A,FALSE,"단축1";#N/A,#N/A,FALSE,"단축2";#N/A,#N/A,FALSE,"단축3";#N/A,#N/A,FALSE,"장축";#N/A,#N/A,FALSE,"4WD"}</definedName>
    <definedName name="___DW11" localSheetId="7">BlankMacro1</definedName>
    <definedName name="___DW11" localSheetId="16">BlankMacro1</definedName>
    <definedName name="___DW11" localSheetId="17">BlankMacro1</definedName>
    <definedName name="___DW11" localSheetId="10">BlankMacro1</definedName>
    <definedName name="___DW11" localSheetId="8">BlankMacro1</definedName>
    <definedName name="___DW11" localSheetId="0">BlankMacro1</definedName>
    <definedName name="___DW11" localSheetId="13">BlankMacro1</definedName>
    <definedName name="___DW11" localSheetId="14">BlankMacro1</definedName>
    <definedName name="___DW11" localSheetId="11">BlankMacro1</definedName>
    <definedName name="___DW11" localSheetId="15">BlankMacro1</definedName>
    <definedName name="___DW11">BlankMacro1</definedName>
    <definedName name="___E1" localSheetId="7">#REF!</definedName>
    <definedName name="___E1">#REF!</definedName>
    <definedName name="___E2" localSheetId="7">#REF!</definedName>
    <definedName name="___E2">#REF!</definedName>
    <definedName name="___E3" localSheetId="7">#REF!</definedName>
    <definedName name="___E3">#REF!</definedName>
    <definedName name="___E4">#REF!</definedName>
    <definedName name="___E5">#REF!</definedName>
    <definedName name="___E6">#REF!</definedName>
    <definedName name="___E7">#REF!</definedName>
    <definedName name="___e8" localSheetId="7" hidden="1">{#N/A,#N/A,FALSE,"신규dep";#N/A,#N/A,FALSE,"신규dep-금형상각후";#N/A,#N/A,FALSE,"신규dep-연구비상각후";#N/A,#N/A,FALSE,"신규dep-기계,공구상각후"}</definedName>
    <definedName name="___e8" localSheetId="16" hidden="1">{#N/A,#N/A,FALSE,"신규dep";#N/A,#N/A,FALSE,"신규dep-금형상각후";#N/A,#N/A,FALSE,"신규dep-연구비상각후";#N/A,#N/A,FALSE,"신규dep-기계,공구상각후"}</definedName>
    <definedName name="___e8" localSheetId="17" hidden="1">{#N/A,#N/A,FALSE,"신규dep";#N/A,#N/A,FALSE,"신규dep-금형상각후";#N/A,#N/A,FALSE,"신규dep-연구비상각후";#N/A,#N/A,FALSE,"신규dep-기계,공구상각후"}</definedName>
    <definedName name="___e8" localSheetId="13" hidden="1">{#N/A,#N/A,FALSE,"신규dep";#N/A,#N/A,FALSE,"신규dep-금형상각후";#N/A,#N/A,FALSE,"신규dep-연구비상각후";#N/A,#N/A,FALSE,"신규dep-기계,공구상각후"}</definedName>
    <definedName name="___e8" localSheetId="14" hidden="1">{#N/A,#N/A,FALSE,"신규dep";#N/A,#N/A,FALSE,"신규dep-금형상각후";#N/A,#N/A,FALSE,"신규dep-연구비상각후";#N/A,#N/A,FALSE,"신규dep-기계,공구상각후"}</definedName>
    <definedName name="___e8" localSheetId="15" hidden="1">{#N/A,#N/A,FALSE,"신규dep";#N/A,#N/A,FALSE,"신규dep-금형상각후";#N/A,#N/A,FALSE,"신규dep-연구비상각후";#N/A,#N/A,FALSE,"신규dep-기계,공구상각후"}</definedName>
    <definedName name="___e8" hidden="1">{#N/A,#N/A,FALSE,"신규dep";#N/A,#N/A,FALSE,"신규dep-금형상각후";#N/A,#N/A,FALSE,"신규dep-연구비상각후";#N/A,#N/A,FALSE,"신규dep-기계,공구상각후"}</definedName>
    <definedName name="___e9" localSheetId="7" hidden="1">{#N/A,#N/A,FALSE,"단축1";#N/A,#N/A,FALSE,"단축2";#N/A,#N/A,FALSE,"단축3";#N/A,#N/A,FALSE,"장축";#N/A,#N/A,FALSE,"4WD"}</definedName>
    <definedName name="___e9" localSheetId="16" hidden="1">{#N/A,#N/A,FALSE,"단축1";#N/A,#N/A,FALSE,"단축2";#N/A,#N/A,FALSE,"단축3";#N/A,#N/A,FALSE,"장축";#N/A,#N/A,FALSE,"4WD"}</definedName>
    <definedName name="___e9" localSheetId="17" hidden="1">{#N/A,#N/A,FALSE,"단축1";#N/A,#N/A,FALSE,"단축2";#N/A,#N/A,FALSE,"단축3";#N/A,#N/A,FALSE,"장축";#N/A,#N/A,FALSE,"4WD"}</definedName>
    <definedName name="___e9" localSheetId="13" hidden="1">{#N/A,#N/A,FALSE,"단축1";#N/A,#N/A,FALSE,"단축2";#N/A,#N/A,FALSE,"단축3";#N/A,#N/A,FALSE,"장축";#N/A,#N/A,FALSE,"4WD"}</definedName>
    <definedName name="___e9" localSheetId="14" hidden="1">{#N/A,#N/A,FALSE,"단축1";#N/A,#N/A,FALSE,"단축2";#N/A,#N/A,FALSE,"단축3";#N/A,#N/A,FALSE,"장축";#N/A,#N/A,FALSE,"4WD"}</definedName>
    <definedName name="___e9" localSheetId="15" hidden="1">{#N/A,#N/A,FALSE,"단축1";#N/A,#N/A,FALSE,"단축2";#N/A,#N/A,FALSE,"단축3";#N/A,#N/A,FALSE,"장축";#N/A,#N/A,FALSE,"4WD"}</definedName>
    <definedName name="___e9" hidden="1">{#N/A,#N/A,FALSE,"단축1";#N/A,#N/A,FALSE,"단축2";#N/A,#N/A,FALSE,"단축3";#N/A,#N/A,FALSE,"장축";#N/A,#N/A,FALSE,"4WD"}</definedName>
    <definedName name="___FF3">#REF!</definedName>
    <definedName name="___FRT1">#REF!</definedName>
    <definedName name="___G1">#REF!</definedName>
    <definedName name="___iir7">#REF!</definedName>
    <definedName name="___K2">#REF!</definedName>
    <definedName name="___K3">#REF!</definedName>
    <definedName name="___K7" localSheetId="7" hidden="1">{#N/A,#N/A,TRUE,"Y생산";#N/A,#N/A,TRUE,"Y판매";#N/A,#N/A,TRUE,"Y총물량";#N/A,#N/A,TRUE,"Y능력";#N/A,#N/A,TRUE,"YKD"}</definedName>
    <definedName name="___K7" localSheetId="16" hidden="1">{#N/A,#N/A,TRUE,"Y생산";#N/A,#N/A,TRUE,"Y판매";#N/A,#N/A,TRUE,"Y총물량";#N/A,#N/A,TRUE,"Y능력";#N/A,#N/A,TRUE,"YKD"}</definedName>
    <definedName name="___K7" localSheetId="17" hidden="1">{#N/A,#N/A,TRUE,"Y생산";#N/A,#N/A,TRUE,"Y판매";#N/A,#N/A,TRUE,"Y총물량";#N/A,#N/A,TRUE,"Y능력";#N/A,#N/A,TRUE,"YKD"}</definedName>
    <definedName name="___K7" localSheetId="13" hidden="1">{#N/A,#N/A,TRUE,"Y생산";#N/A,#N/A,TRUE,"Y판매";#N/A,#N/A,TRUE,"Y총물량";#N/A,#N/A,TRUE,"Y능력";#N/A,#N/A,TRUE,"YKD"}</definedName>
    <definedName name="___K7" localSheetId="14" hidden="1">{#N/A,#N/A,TRUE,"Y생산";#N/A,#N/A,TRUE,"Y판매";#N/A,#N/A,TRUE,"Y총물량";#N/A,#N/A,TRUE,"Y능력";#N/A,#N/A,TRUE,"YKD"}</definedName>
    <definedName name="___K7" localSheetId="15" hidden="1">{#N/A,#N/A,TRUE,"Y생산";#N/A,#N/A,TRUE,"Y판매";#N/A,#N/A,TRUE,"Y총물량";#N/A,#N/A,TRUE,"Y능력";#N/A,#N/A,TRUE,"YKD"}</definedName>
    <definedName name="___K7" hidden="1">{#N/A,#N/A,TRUE,"Y생산";#N/A,#N/A,TRUE,"Y판매";#N/A,#N/A,TRUE,"Y총물량";#N/A,#N/A,TRUE,"Y능력";#N/A,#N/A,TRUE,"YKD"}</definedName>
    <definedName name="___k8" localSheetId="7" hidden="1">{#N/A,#N/A,FALSE,"단축1";#N/A,#N/A,FALSE,"단축2";#N/A,#N/A,FALSE,"단축3";#N/A,#N/A,FALSE,"장축";#N/A,#N/A,FALSE,"4WD"}</definedName>
    <definedName name="___k8" localSheetId="16" hidden="1">{#N/A,#N/A,FALSE,"단축1";#N/A,#N/A,FALSE,"단축2";#N/A,#N/A,FALSE,"단축3";#N/A,#N/A,FALSE,"장축";#N/A,#N/A,FALSE,"4WD"}</definedName>
    <definedName name="___k8" localSheetId="17" hidden="1">{#N/A,#N/A,FALSE,"단축1";#N/A,#N/A,FALSE,"단축2";#N/A,#N/A,FALSE,"단축3";#N/A,#N/A,FALSE,"장축";#N/A,#N/A,FALSE,"4WD"}</definedName>
    <definedName name="___k8" localSheetId="13" hidden="1">{#N/A,#N/A,FALSE,"단축1";#N/A,#N/A,FALSE,"단축2";#N/A,#N/A,FALSE,"단축3";#N/A,#N/A,FALSE,"장축";#N/A,#N/A,FALSE,"4WD"}</definedName>
    <definedName name="___k8" localSheetId="14" hidden="1">{#N/A,#N/A,FALSE,"단축1";#N/A,#N/A,FALSE,"단축2";#N/A,#N/A,FALSE,"단축3";#N/A,#N/A,FALSE,"장축";#N/A,#N/A,FALSE,"4WD"}</definedName>
    <definedName name="___k8" localSheetId="15" hidden="1">{#N/A,#N/A,FALSE,"단축1";#N/A,#N/A,FALSE,"단축2";#N/A,#N/A,FALSE,"단축3";#N/A,#N/A,FALSE,"장축";#N/A,#N/A,FALSE,"4WD"}</definedName>
    <definedName name="___k8" hidden="1">{#N/A,#N/A,FALSE,"단축1";#N/A,#N/A,FALSE,"단축2";#N/A,#N/A,FALSE,"단축3";#N/A,#N/A,FALSE,"장축";#N/A,#N/A,FALSE,"4WD"}</definedName>
    <definedName name="___k9" localSheetId="7" hidden="1">{#N/A,#N/A,FALSE,"단축1";#N/A,#N/A,FALSE,"단축2";#N/A,#N/A,FALSE,"단축3";#N/A,#N/A,FALSE,"장축";#N/A,#N/A,FALSE,"4WD"}</definedName>
    <definedName name="___k9" localSheetId="16" hidden="1">{#N/A,#N/A,FALSE,"단축1";#N/A,#N/A,FALSE,"단축2";#N/A,#N/A,FALSE,"단축3";#N/A,#N/A,FALSE,"장축";#N/A,#N/A,FALSE,"4WD"}</definedName>
    <definedName name="___k9" localSheetId="17" hidden="1">{#N/A,#N/A,FALSE,"단축1";#N/A,#N/A,FALSE,"단축2";#N/A,#N/A,FALSE,"단축3";#N/A,#N/A,FALSE,"장축";#N/A,#N/A,FALSE,"4WD"}</definedName>
    <definedName name="___k9" localSheetId="13" hidden="1">{#N/A,#N/A,FALSE,"단축1";#N/A,#N/A,FALSE,"단축2";#N/A,#N/A,FALSE,"단축3";#N/A,#N/A,FALSE,"장축";#N/A,#N/A,FALSE,"4WD"}</definedName>
    <definedName name="___k9" localSheetId="14" hidden="1">{#N/A,#N/A,FALSE,"단축1";#N/A,#N/A,FALSE,"단축2";#N/A,#N/A,FALSE,"단축3";#N/A,#N/A,FALSE,"장축";#N/A,#N/A,FALSE,"4WD"}</definedName>
    <definedName name="___k9" localSheetId="15" hidden="1">{#N/A,#N/A,FALSE,"단축1";#N/A,#N/A,FALSE,"단축2";#N/A,#N/A,FALSE,"단축3";#N/A,#N/A,FALSE,"장축";#N/A,#N/A,FALSE,"4WD"}</definedName>
    <definedName name="___k9" hidden="1">{#N/A,#N/A,FALSE,"단축1";#N/A,#N/A,FALSE,"단축2";#N/A,#N/A,FALSE,"단축3";#N/A,#N/A,FALSE,"장축";#N/A,#N/A,FALSE,"4WD"}</definedName>
    <definedName name="___KDX3">#N/A</definedName>
    <definedName name="___KI9" localSheetId="7" hidden="1">{#N/A,#N/A,TRUE,"Y생산";#N/A,#N/A,TRUE,"Y판매";#N/A,#N/A,TRUE,"Y총물량";#N/A,#N/A,TRUE,"Y능력";#N/A,#N/A,TRUE,"YKD"}</definedName>
    <definedName name="___KI9" localSheetId="16" hidden="1">{#N/A,#N/A,TRUE,"Y생산";#N/A,#N/A,TRUE,"Y판매";#N/A,#N/A,TRUE,"Y총물량";#N/A,#N/A,TRUE,"Y능력";#N/A,#N/A,TRUE,"YKD"}</definedName>
    <definedName name="___KI9" localSheetId="17" hidden="1">{#N/A,#N/A,TRUE,"Y생산";#N/A,#N/A,TRUE,"Y판매";#N/A,#N/A,TRUE,"Y총물량";#N/A,#N/A,TRUE,"Y능력";#N/A,#N/A,TRUE,"YKD"}</definedName>
    <definedName name="___KI9" localSheetId="13" hidden="1">{#N/A,#N/A,TRUE,"Y생산";#N/A,#N/A,TRUE,"Y판매";#N/A,#N/A,TRUE,"Y총물량";#N/A,#N/A,TRUE,"Y능력";#N/A,#N/A,TRUE,"YKD"}</definedName>
    <definedName name="___KI9" localSheetId="14" hidden="1">{#N/A,#N/A,TRUE,"Y생산";#N/A,#N/A,TRUE,"Y판매";#N/A,#N/A,TRUE,"Y총물량";#N/A,#N/A,TRUE,"Y능력";#N/A,#N/A,TRUE,"YKD"}</definedName>
    <definedName name="___KI9" localSheetId="15" hidden="1">{#N/A,#N/A,TRUE,"Y생산";#N/A,#N/A,TRUE,"Y판매";#N/A,#N/A,TRUE,"Y총물량";#N/A,#N/A,TRUE,"Y능력";#N/A,#N/A,TRUE,"YKD"}</definedName>
    <definedName name="___KI9" hidden="1">{#N/A,#N/A,TRUE,"Y생산";#N/A,#N/A,TRUE,"Y판매";#N/A,#N/A,TRUE,"Y총물량";#N/A,#N/A,TRUE,"Y능력";#N/A,#N/A,TRUE,"YKD"}</definedName>
    <definedName name="___LPS2" localSheetId="7" hidden="1">{#N/A,#N/A,FALSE,"단축1";#N/A,#N/A,FALSE,"단축2";#N/A,#N/A,FALSE,"단축3";#N/A,#N/A,FALSE,"장축";#N/A,#N/A,FALSE,"4WD"}</definedName>
    <definedName name="___LPS2" localSheetId="16" hidden="1">{#N/A,#N/A,FALSE,"단축1";#N/A,#N/A,FALSE,"단축2";#N/A,#N/A,FALSE,"단축3";#N/A,#N/A,FALSE,"장축";#N/A,#N/A,FALSE,"4WD"}</definedName>
    <definedName name="___LPS2" localSheetId="17" hidden="1">{#N/A,#N/A,FALSE,"단축1";#N/A,#N/A,FALSE,"단축2";#N/A,#N/A,FALSE,"단축3";#N/A,#N/A,FALSE,"장축";#N/A,#N/A,FALSE,"4WD"}</definedName>
    <definedName name="___LPS2" localSheetId="13" hidden="1">{#N/A,#N/A,FALSE,"단축1";#N/A,#N/A,FALSE,"단축2";#N/A,#N/A,FALSE,"단축3";#N/A,#N/A,FALSE,"장축";#N/A,#N/A,FALSE,"4WD"}</definedName>
    <definedName name="___LPS2" localSheetId="14" hidden="1">{#N/A,#N/A,FALSE,"단축1";#N/A,#N/A,FALSE,"단축2";#N/A,#N/A,FALSE,"단축3";#N/A,#N/A,FALSE,"장축";#N/A,#N/A,FALSE,"4WD"}</definedName>
    <definedName name="___LPS2" localSheetId="15" hidden="1">{#N/A,#N/A,FALSE,"단축1";#N/A,#N/A,FALSE,"단축2";#N/A,#N/A,FALSE,"단축3";#N/A,#N/A,FALSE,"장축";#N/A,#N/A,FALSE,"4WD"}</definedName>
    <definedName name="___LPS2" hidden="1">{#N/A,#N/A,FALSE,"단축1";#N/A,#N/A,FALSE,"단축2";#N/A,#N/A,FALSE,"단축3";#N/A,#N/A,FALSE,"장축";#N/A,#N/A,FALSE,"4WD"}</definedName>
    <definedName name="___M123" localSheetId="7" hidden="1">{#N/A,#N/A,FALSE,"단축1";#N/A,#N/A,FALSE,"단축2";#N/A,#N/A,FALSE,"단축3";#N/A,#N/A,FALSE,"장축";#N/A,#N/A,FALSE,"4WD"}</definedName>
    <definedName name="___M123" localSheetId="16" hidden="1">{#N/A,#N/A,FALSE,"단축1";#N/A,#N/A,FALSE,"단축2";#N/A,#N/A,FALSE,"단축3";#N/A,#N/A,FALSE,"장축";#N/A,#N/A,FALSE,"4WD"}</definedName>
    <definedName name="___M123" localSheetId="17" hidden="1">{#N/A,#N/A,FALSE,"단축1";#N/A,#N/A,FALSE,"단축2";#N/A,#N/A,FALSE,"단축3";#N/A,#N/A,FALSE,"장축";#N/A,#N/A,FALSE,"4WD"}</definedName>
    <definedName name="___M123" localSheetId="13" hidden="1">{#N/A,#N/A,FALSE,"단축1";#N/A,#N/A,FALSE,"단축2";#N/A,#N/A,FALSE,"단축3";#N/A,#N/A,FALSE,"장축";#N/A,#N/A,FALSE,"4WD"}</definedName>
    <definedName name="___M123" localSheetId="14" hidden="1">{#N/A,#N/A,FALSE,"단축1";#N/A,#N/A,FALSE,"단축2";#N/A,#N/A,FALSE,"단축3";#N/A,#N/A,FALSE,"장축";#N/A,#N/A,FALSE,"4WD"}</definedName>
    <definedName name="___M123" localSheetId="15" hidden="1">{#N/A,#N/A,FALSE,"단축1";#N/A,#N/A,FALSE,"단축2";#N/A,#N/A,FALSE,"단축3";#N/A,#N/A,FALSE,"장축";#N/A,#N/A,FALSE,"4WD"}</definedName>
    <definedName name="___M123" hidden="1">{#N/A,#N/A,FALSE,"단축1";#N/A,#N/A,FALSE,"단축2";#N/A,#N/A,FALSE,"단축3";#N/A,#N/A,FALSE,"장축";#N/A,#N/A,FALSE,"4WD"}</definedName>
    <definedName name="___MIP10" localSheetId="7" hidden="1">{#N/A,#N/A,FALSE,"단축1";#N/A,#N/A,FALSE,"단축2";#N/A,#N/A,FALSE,"단축3";#N/A,#N/A,FALSE,"장축";#N/A,#N/A,FALSE,"4WD"}</definedName>
    <definedName name="___MIP10" localSheetId="16" hidden="1">{#N/A,#N/A,FALSE,"단축1";#N/A,#N/A,FALSE,"단축2";#N/A,#N/A,FALSE,"단축3";#N/A,#N/A,FALSE,"장축";#N/A,#N/A,FALSE,"4WD"}</definedName>
    <definedName name="___MIP10" localSheetId="17" hidden="1">{#N/A,#N/A,FALSE,"단축1";#N/A,#N/A,FALSE,"단축2";#N/A,#N/A,FALSE,"단축3";#N/A,#N/A,FALSE,"장축";#N/A,#N/A,FALSE,"4WD"}</definedName>
    <definedName name="___MIP10" localSheetId="13" hidden="1">{#N/A,#N/A,FALSE,"단축1";#N/A,#N/A,FALSE,"단축2";#N/A,#N/A,FALSE,"단축3";#N/A,#N/A,FALSE,"장축";#N/A,#N/A,FALSE,"4WD"}</definedName>
    <definedName name="___MIP10" localSheetId="14" hidden="1">{#N/A,#N/A,FALSE,"단축1";#N/A,#N/A,FALSE,"단축2";#N/A,#N/A,FALSE,"단축3";#N/A,#N/A,FALSE,"장축";#N/A,#N/A,FALSE,"4WD"}</definedName>
    <definedName name="___MIP10" localSheetId="15" hidden="1">{#N/A,#N/A,FALSE,"단축1";#N/A,#N/A,FALSE,"단축2";#N/A,#N/A,FALSE,"단축3";#N/A,#N/A,FALSE,"장축";#N/A,#N/A,FALSE,"4WD"}</definedName>
    <definedName name="___MIP10" hidden="1">{#N/A,#N/A,FALSE,"단축1";#N/A,#N/A,FALSE,"단축2";#N/A,#N/A,FALSE,"단축3";#N/A,#N/A,FALSE,"장축";#N/A,#N/A,FALSE,"4WD"}</definedName>
    <definedName name="___MIP2" localSheetId="7" hidden="1">{#N/A,#N/A,FALSE,"단축1";#N/A,#N/A,FALSE,"단축2";#N/A,#N/A,FALSE,"단축3";#N/A,#N/A,FALSE,"장축";#N/A,#N/A,FALSE,"4WD"}</definedName>
    <definedName name="___MIP2" localSheetId="16" hidden="1">{#N/A,#N/A,FALSE,"단축1";#N/A,#N/A,FALSE,"단축2";#N/A,#N/A,FALSE,"단축3";#N/A,#N/A,FALSE,"장축";#N/A,#N/A,FALSE,"4WD"}</definedName>
    <definedName name="___MIP2" localSheetId="17" hidden="1">{#N/A,#N/A,FALSE,"단축1";#N/A,#N/A,FALSE,"단축2";#N/A,#N/A,FALSE,"단축3";#N/A,#N/A,FALSE,"장축";#N/A,#N/A,FALSE,"4WD"}</definedName>
    <definedName name="___MIP2" localSheetId="13" hidden="1">{#N/A,#N/A,FALSE,"단축1";#N/A,#N/A,FALSE,"단축2";#N/A,#N/A,FALSE,"단축3";#N/A,#N/A,FALSE,"장축";#N/A,#N/A,FALSE,"4WD"}</definedName>
    <definedName name="___MIP2" localSheetId="14" hidden="1">{#N/A,#N/A,FALSE,"단축1";#N/A,#N/A,FALSE,"단축2";#N/A,#N/A,FALSE,"단축3";#N/A,#N/A,FALSE,"장축";#N/A,#N/A,FALSE,"4WD"}</definedName>
    <definedName name="___MIP2" localSheetId="15" hidden="1">{#N/A,#N/A,FALSE,"단축1";#N/A,#N/A,FALSE,"단축2";#N/A,#N/A,FALSE,"단축3";#N/A,#N/A,FALSE,"장축";#N/A,#N/A,FALSE,"4WD"}</definedName>
    <definedName name="___MIP2" hidden="1">{#N/A,#N/A,FALSE,"단축1";#N/A,#N/A,FALSE,"단축2";#N/A,#N/A,FALSE,"단축3";#N/A,#N/A,FALSE,"장축";#N/A,#N/A,FALSE,"4WD"}</definedName>
    <definedName name="___MIP3">#REF!</definedName>
    <definedName name="___MIP4">#REF!</definedName>
    <definedName name="___MT0026">#REF!</definedName>
    <definedName name="___NA11" localSheetId="7" hidden="1">{#N/A,#N/A,FALSE,"단축1";#N/A,#N/A,FALSE,"단축2";#N/A,#N/A,FALSE,"단축3";#N/A,#N/A,FALSE,"장축";#N/A,#N/A,FALSE,"4WD"}</definedName>
    <definedName name="___NA11" localSheetId="16" hidden="1">{#N/A,#N/A,FALSE,"단축1";#N/A,#N/A,FALSE,"단축2";#N/A,#N/A,FALSE,"단축3";#N/A,#N/A,FALSE,"장축";#N/A,#N/A,FALSE,"4WD"}</definedName>
    <definedName name="___NA11" localSheetId="17" hidden="1">{#N/A,#N/A,FALSE,"단축1";#N/A,#N/A,FALSE,"단축2";#N/A,#N/A,FALSE,"단축3";#N/A,#N/A,FALSE,"장축";#N/A,#N/A,FALSE,"4WD"}</definedName>
    <definedName name="___NA11" localSheetId="13" hidden="1">{#N/A,#N/A,FALSE,"단축1";#N/A,#N/A,FALSE,"단축2";#N/A,#N/A,FALSE,"단축3";#N/A,#N/A,FALSE,"장축";#N/A,#N/A,FALSE,"4WD"}</definedName>
    <definedName name="___NA11" localSheetId="14" hidden="1">{#N/A,#N/A,FALSE,"단축1";#N/A,#N/A,FALSE,"단축2";#N/A,#N/A,FALSE,"단축3";#N/A,#N/A,FALSE,"장축";#N/A,#N/A,FALSE,"4WD"}</definedName>
    <definedName name="___NA11" localSheetId="15" hidden="1">{#N/A,#N/A,FALSE,"단축1";#N/A,#N/A,FALSE,"단축2";#N/A,#N/A,FALSE,"단축3";#N/A,#N/A,FALSE,"장축";#N/A,#N/A,FALSE,"4WD"}</definedName>
    <definedName name="___NA11" hidden="1">{#N/A,#N/A,FALSE,"단축1";#N/A,#N/A,FALSE,"단축2";#N/A,#N/A,FALSE,"단축3";#N/A,#N/A,FALSE,"장축";#N/A,#N/A,FALSE,"4WD"}</definedName>
    <definedName name="___NET2">#REF!</definedName>
    <definedName name="___NN2">#REF!</definedName>
    <definedName name="___O11" localSheetId="7" hidden="1">{#N/A,#N/A,FALSE,"단축1";#N/A,#N/A,FALSE,"단축2";#N/A,#N/A,FALSE,"단축3";#N/A,#N/A,FALSE,"장축";#N/A,#N/A,FALSE,"4WD"}</definedName>
    <definedName name="___O11" localSheetId="16" hidden="1">{#N/A,#N/A,FALSE,"단축1";#N/A,#N/A,FALSE,"단축2";#N/A,#N/A,FALSE,"단축3";#N/A,#N/A,FALSE,"장축";#N/A,#N/A,FALSE,"4WD"}</definedName>
    <definedName name="___O11" localSheetId="17" hidden="1">{#N/A,#N/A,FALSE,"단축1";#N/A,#N/A,FALSE,"단축2";#N/A,#N/A,FALSE,"단축3";#N/A,#N/A,FALSE,"장축";#N/A,#N/A,FALSE,"4WD"}</definedName>
    <definedName name="___O11" localSheetId="13" hidden="1">{#N/A,#N/A,FALSE,"단축1";#N/A,#N/A,FALSE,"단축2";#N/A,#N/A,FALSE,"단축3";#N/A,#N/A,FALSE,"장축";#N/A,#N/A,FALSE,"4WD"}</definedName>
    <definedName name="___O11" localSheetId="14" hidden="1">{#N/A,#N/A,FALSE,"단축1";#N/A,#N/A,FALSE,"단축2";#N/A,#N/A,FALSE,"단축3";#N/A,#N/A,FALSE,"장축";#N/A,#N/A,FALSE,"4WD"}</definedName>
    <definedName name="___O11" localSheetId="15" hidden="1">{#N/A,#N/A,FALSE,"단축1";#N/A,#N/A,FALSE,"단축2";#N/A,#N/A,FALSE,"단축3";#N/A,#N/A,FALSE,"장축";#N/A,#N/A,FALSE,"4WD"}</definedName>
    <definedName name="___O11" hidden="1">{#N/A,#N/A,FALSE,"단축1";#N/A,#N/A,FALSE,"단축2";#N/A,#N/A,FALSE,"단축3";#N/A,#N/A,FALSE,"장축";#N/A,#N/A,FALSE,"4WD"}</definedName>
    <definedName name="___p1">#REF!</definedName>
    <definedName name="___P2">#REF!</definedName>
    <definedName name="___P3">#REF!</definedName>
    <definedName name="___P4">#REF!</definedName>
    <definedName name="___P5">#REF!</definedName>
    <definedName name="___P6">#REF!</definedName>
    <definedName name="___P7">#REF!</definedName>
    <definedName name="___PB004" localSheetId="7" hidden="1">{#N/A,#N/A,FALSE,"단축1";#N/A,#N/A,FALSE,"단축2";#N/A,#N/A,FALSE,"단축3";#N/A,#N/A,FALSE,"장축";#N/A,#N/A,FALSE,"4WD"}</definedName>
    <definedName name="___PB004" localSheetId="16" hidden="1">{#N/A,#N/A,FALSE,"단축1";#N/A,#N/A,FALSE,"단축2";#N/A,#N/A,FALSE,"단축3";#N/A,#N/A,FALSE,"장축";#N/A,#N/A,FALSE,"4WD"}</definedName>
    <definedName name="___PB004" localSheetId="17" hidden="1">{#N/A,#N/A,FALSE,"단축1";#N/A,#N/A,FALSE,"단축2";#N/A,#N/A,FALSE,"단축3";#N/A,#N/A,FALSE,"장축";#N/A,#N/A,FALSE,"4WD"}</definedName>
    <definedName name="___PB004" localSheetId="13" hidden="1">{#N/A,#N/A,FALSE,"단축1";#N/A,#N/A,FALSE,"단축2";#N/A,#N/A,FALSE,"단축3";#N/A,#N/A,FALSE,"장축";#N/A,#N/A,FALSE,"4WD"}</definedName>
    <definedName name="___PB004" localSheetId="14" hidden="1">{#N/A,#N/A,FALSE,"단축1";#N/A,#N/A,FALSE,"단축2";#N/A,#N/A,FALSE,"단축3";#N/A,#N/A,FALSE,"장축";#N/A,#N/A,FALSE,"4WD"}</definedName>
    <definedName name="___PB004" localSheetId="15" hidden="1">{#N/A,#N/A,FALSE,"단축1";#N/A,#N/A,FALSE,"단축2";#N/A,#N/A,FALSE,"단축3";#N/A,#N/A,FALSE,"장축";#N/A,#N/A,FALSE,"4WD"}</definedName>
    <definedName name="___PB004" hidden="1">{#N/A,#N/A,FALSE,"단축1";#N/A,#N/A,FALSE,"단축2";#N/A,#N/A,FALSE,"단축3";#N/A,#N/A,FALSE,"장축";#N/A,#N/A,FALSE,"4WD"}</definedName>
    <definedName name="___PLT1">#REF!</definedName>
    <definedName name="___PLT2">#REF!</definedName>
    <definedName name="___por1">#REF!</definedName>
    <definedName name="___PP7">#REF!</definedName>
    <definedName name="___Q1">#REF!</definedName>
    <definedName name="___Q2">#REF!</definedName>
    <definedName name="___Q3">#REF!</definedName>
    <definedName name="___q5" localSheetId="7" hidden="1">{#N/A,#N/A,FALSE,"신규dep";#N/A,#N/A,FALSE,"신규dep-금형상각후";#N/A,#N/A,FALSE,"신규dep-연구비상각후";#N/A,#N/A,FALSE,"신규dep-기계,공구상각후"}</definedName>
    <definedName name="___q5" localSheetId="16" hidden="1">{#N/A,#N/A,FALSE,"신규dep";#N/A,#N/A,FALSE,"신규dep-금형상각후";#N/A,#N/A,FALSE,"신규dep-연구비상각후";#N/A,#N/A,FALSE,"신규dep-기계,공구상각후"}</definedName>
    <definedName name="___q5" localSheetId="17" hidden="1">{#N/A,#N/A,FALSE,"신규dep";#N/A,#N/A,FALSE,"신규dep-금형상각후";#N/A,#N/A,FALSE,"신규dep-연구비상각후";#N/A,#N/A,FALSE,"신규dep-기계,공구상각후"}</definedName>
    <definedName name="___q5" localSheetId="13" hidden="1">{#N/A,#N/A,FALSE,"신규dep";#N/A,#N/A,FALSE,"신규dep-금형상각후";#N/A,#N/A,FALSE,"신규dep-연구비상각후";#N/A,#N/A,FALSE,"신규dep-기계,공구상각후"}</definedName>
    <definedName name="___q5" localSheetId="14" hidden="1">{#N/A,#N/A,FALSE,"신규dep";#N/A,#N/A,FALSE,"신규dep-금형상각후";#N/A,#N/A,FALSE,"신규dep-연구비상각후";#N/A,#N/A,FALSE,"신규dep-기계,공구상각후"}</definedName>
    <definedName name="___q5" localSheetId="15" hidden="1">{#N/A,#N/A,FALSE,"신규dep";#N/A,#N/A,FALSE,"신규dep-금형상각후";#N/A,#N/A,FALSE,"신규dep-연구비상각후";#N/A,#N/A,FALSE,"신규dep-기계,공구상각후"}</definedName>
    <definedName name="___q5" hidden="1">{#N/A,#N/A,FALSE,"신규dep";#N/A,#N/A,FALSE,"신규dep-금형상각후";#N/A,#N/A,FALSE,"신규dep-연구비상각후";#N/A,#N/A,FALSE,"신규dep-기계,공구상각후"}</definedName>
    <definedName name="___q6" localSheetId="7" hidden="1">{#N/A,#N/A,FALSE,"신규dep";#N/A,#N/A,FALSE,"신규dep-금형상각후";#N/A,#N/A,FALSE,"신규dep-연구비상각후";#N/A,#N/A,FALSE,"신규dep-기계,공구상각후"}</definedName>
    <definedName name="___q6" localSheetId="16" hidden="1">{#N/A,#N/A,FALSE,"신규dep";#N/A,#N/A,FALSE,"신규dep-금형상각후";#N/A,#N/A,FALSE,"신규dep-연구비상각후";#N/A,#N/A,FALSE,"신규dep-기계,공구상각후"}</definedName>
    <definedName name="___q6" localSheetId="17" hidden="1">{#N/A,#N/A,FALSE,"신규dep";#N/A,#N/A,FALSE,"신규dep-금형상각후";#N/A,#N/A,FALSE,"신규dep-연구비상각후";#N/A,#N/A,FALSE,"신규dep-기계,공구상각후"}</definedName>
    <definedName name="___q6" localSheetId="13" hidden="1">{#N/A,#N/A,FALSE,"신규dep";#N/A,#N/A,FALSE,"신규dep-금형상각후";#N/A,#N/A,FALSE,"신규dep-연구비상각후";#N/A,#N/A,FALSE,"신규dep-기계,공구상각후"}</definedName>
    <definedName name="___q6" localSheetId="14" hidden="1">{#N/A,#N/A,FALSE,"신규dep";#N/A,#N/A,FALSE,"신규dep-금형상각후";#N/A,#N/A,FALSE,"신규dep-연구비상각후";#N/A,#N/A,FALSE,"신규dep-기계,공구상각후"}</definedName>
    <definedName name="___q6" localSheetId="15" hidden="1">{#N/A,#N/A,FALSE,"신규dep";#N/A,#N/A,FALSE,"신규dep-금형상각후";#N/A,#N/A,FALSE,"신규dep-연구비상각후";#N/A,#N/A,FALSE,"신규dep-기계,공구상각후"}</definedName>
    <definedName name="___q6" hidden="1">{#N/A,#N/A,FALSE,"신규dep";#N/A,#N/A,FALSE,"신규dep-금형상각후";#N/A,#N/A,FALSE,"신규dep-연구비상각후";#N/A,#N/A,FALSE,"신규dep-기계,공구상각후"}</definedName>
    <definedName name="___q7" localSheetId="7" hidden="1">{#N/A,#N/A,FALSE,"신규dep";#N/A,#N/A,FALSE,"신규dep-금형상각후";#N/A,#N/A,FALSE,"신규dep-연구비상각후";#N/A,#N/A,FALSE,"신규dep-기계,공구상각후"}</definedName>
    <definedName name="___q7" localSheetId="16" hidden="1">{#N/A,#N/A,FALSE,"신규dep";#N/A,#N/A,FALSE,"신규dep-금형상각후";#N/A,#N/A,FALSE,"신규dep-연구비상각후";#N/A,#N/A,FALSE,"신규dep-기계,공구상각후"}</definedName>
    <definedName name="___q7" localSheetId="17" hidden="1">{#N/A,#N/A,FALSE,"신규dep";#N/A,#N/A,FALSE,"신규dep-금형상각후";#N/A,#N/A,FALSE,"신규dep-연구비상각후";#N/A,#N/A,FALSE,"신규dep-기계,공구상각후"}</definedName>
    <definedName name="___q7" localSheetId="13" hidden="1">{#N/A,#N/A,FALSE,"신규dep";#N/A,#N/A,FALSE,"신규dep-금형상각후";#N/A,#N/A,FALSE,"신규dep-연구비상각후";#N/A,#N/A,FALSE,"신규dep-기계,공구상각후"}</definedName>
    <definedName name="___q7" localSheetId="14" hidden="1">{#N/A,#N/A,FALSE,"신규dep";#N/A,#N/A,FALSE,"신규dep-금형상각후";#N/A,#N/A,FALSE,"신규dep-연구비상각후";#N/A,#N/A,FALSE,"신규dep-기계,공구상각후"}</definedName>
    <definedName name="___q7" localSheetId="15" hidden="1">{#N/A,#N/A,FALSE,"신규dep";#N/A,#N/A,FALSE,"신규dep-금형상각후";#N/A,#N/A,FALSE,"신규dep-연구비상각후";#N/A,#N/A,FALSE,"신규dep-기계,공구상각후"}</definedName>
    <definedName name="___q7" hidden="1">{#N/A,#N/A,FALSE,"신규dep";#N/A,#N/A,FALSE,"신규dep-금형상각후";#N/A,#N/A,FALSE,"신규dep-연구비상각후";#N/A,#N/A,FALSE,"신규dep-기계,공구상각후"}</definedName>
    <definedName name="___q9" localSheetId="7" hidden="1">{#N/A,#N/A,FALSE,"신규dep";#N/A,#N/A,FALSE,"신규dep-금형상각후";#N/A,#N/A,FALSE,"신규dep-연구비상각후";#N/A,#N/A,FALSE,"신규dep-기계,공구상각후"}</definedName>
    <definedName name="___q9" localSheetId="16" hidden="1">{#N/A,#N/A,FALSE,"신규dep";#N/A,#N/A,FALSE,"신규dep-금형상각후";#N/A,#N/A,FALSE,"신규dep-연구비상각후";#N/A,#N/A,FALSE,"신규dep-기계,공구상각후"}</definedName>
    <definedName name="___q9" localSheetId="17" hidden="1">{#N/A,#N/A,FALSE,"신규dep";#N/A,#N/A,FALSE,"신규dep-금형상각후";#N/A,#N/A,FALSE,"신규dep-연구비상각후";#N/A,#N/A,FALSE,"신규dep-기계,공구상각후"}</definedName>
    <definedName name="___q9" localSheetId="13" hidden="1">{#N/A,#N/A,FALSE,"신규dep";#N/A,#N/A,FALSE,"신규dep-금형상각후";#N/A,#N/A,FALSE,"신규dep-연구비상각후";#N/A,#N/A,FALSE,"신규dep-기계,공구상각후"}</definedName>
    <definedName name="___q9" localSheetId="14" hidden="1">{#N/A,#N/A,FALSE,"신규dep";#N/A,#N/A,FALSE,"신규dep-금형상각후";#N/A,#N/A,FALSE,"신규dep-연구비상각후";#N/A,#N/A,FALSE,"신규dep-기계,공구상각후"}</definedName>
    <definedName name="___q9" localSheetId="15" hidden="1">{#N/A,#N/A,FALSE,"신규dep";#N/A,#N/A,FALSE,"신규dep-금형상각후";#N/A,#N/A,FALSE,"신규dep-연구비상각후";#N/A,#N/A,FALSE,"신규dep-기계,공구상각후"}</definedName>
    <definedName name="___q9" hidden="1">{#N/A,#N/A,FALSE,"신규dep";#N/A,#N/A,FALSE,"신규dep-금형상각후";#N/A,#N/A,FALSE,"신규dep-연구비상각후";#N/A,#N/A,FALSE,"신규dep-기계,공구상각후"}</definedName>
    <definedName name="___QQ3">#REF!</definedName>
    <definedName name="___s1" localSheetId="7" hidden="1">{#N/A,#N/A,FALSE,"신규dep";#N/A,#N/A,FALSE,"신규dep-금형상각후";#N/A,#N/A,FALSE,"신규dep-연구비상각후";#N/A,#N/A,FALSE,"신규dep-기계,공구상각후"}</definedName>
    <definedName name="___s1" localSheetId="16" hidden="1">{#N/A,#N/A,FALSE,"신규dep";#N/A,#N/A,FALSE,"신규dep-금형상각후";#N/A,#N/A,FALSE,"신규dep-연구비상각후";#N/A,#N/A,FALSE,"신규dep-기계,공구상각후"}</definedName>
    <definedName name="___s1" localSheetId="17" hidden="1">{#N/A,#N/A,FALSE,"신규dep";#N/A,#N/A,FALSE,"신규dep-금형상각후";#N/A,#N/A,FALSE,"신규dep-연구비상각후";#N/A,#N/A,FALSE,"신규dep-기계,공구상각후"}</definedName>
    <definedName name="___s1" localSheetId="13" hidden="1">{#N/A,#N/A,FALSE,"신규dep";#N/A,#N/A,FALSE,"신규dep-금형상각후";#N/A,#N/A,FALSE,"신규dep-연구비상각후";#N/A,#N/A,FALSE,"신규dep-기계,공구상각후"}</definedName>
    <definedName name="___s1" localSheetId="14" hidden="1">{#N/A,#N/A,FALSE,"신규dep";#N/A,#N/A,FALSE,"신규dep-금형상각후";#N/A,#N/A,FALSE,"신규dep-연구비상각후";#N/A,#N/A,FALSE,"신규dep-기계,공구상각후"}</definedName>
    <definedName name="___s1" localSheetId="15" hidden="1">{#N/A,#N/A,FALSE,"신규dep";#N/A,#N/A,FALSE,"신규dep-금형상각후";#N/A,#N/A,FALSE,"신규dep-연구비상각후";#N/A,#N/A,FALSE,"신규dep-기계,공구상각후"}</definedName>
    <definedName name="___s1" hidden="1">{#N/A,#N/A,FALSE,"신규dep";#N/A,#N/A,FALSE,"신규dep-금형상각후";#N/A,#N/A,FALSE,"신규dep-연구비상각후";#N/A,#N/A,FALSE,"신규dep-기계,공구상각후"}</definedName>
    <definedName name="___s2" localSheetId="7" hidden="1">{#N/A,#N/A,FALSE,"신규dep";#N/A,#N/A,FALSE,"신규dep-금형상각후";#N/A,#N/A,FALSE,"신규dep-연구비상각후";#N/A,#N/A,FALSE,"신규dep-기계,공구상각후"}</definedName>
    <definedName name="___s2" localSheetId="16" hidden="1">{#N/A,#N/A,FALSE,"신규dep";#N/A,#N/A,FALSE,"신규dep-금형상각후";#N/A,#N/A,FALSE,"신규dep-연구비상각후";#N/A,#N/A,FALSE,"신규dep-기계,공구상각후"}</definedName>
    <definedName name="___s2" localSheetId="17" hidden="1">{#N/A,#N/A,FALSE,"신규dep";#N/A,#N/A,FALSE,"신규dep-금형상각후";#N/A,#N/A,FALSE,"신규dep-연구비상각후";#N/A,#N/A,FALSE,"신규dep-기계,공구상각후"}</definedName>
    <definedName name="___s2" localSheetId="13" hidden="1">{#N/A,#N/A,FALSE,"신규dep";#N/A,#N/A,FALSE,"신규dep-금형상각후";#N/A,#N/A,FALSE,"신규dep-연구비상각후";#N/A,#N/A,FALSE,"신규dep-기계,공구상각후"}</definedName>
    <definedName name="___s2" localSheetId="14" hidden="1">{#N/A,#N/A,FALSE,"신규dep";#N/A,#N/A,FALSE,"신규dep-금형상각후";#N/A,#N/A,FALSE,"신규dep-연구비상각후";#N/A,#N/A,FALSE,"신규dep-기계,공구상각후"}</definedName>
    <definedName name="___s2" localSheetId="15" hidden="1">{#N/A,#N/A,FALSE,"신규dep";#N/A,#N/A,FALSE,"신규dep-금형상각후";#N/A,#N/A,FALSE,"신규dep-연구비상각후";#N/A,#N/A,FALSE,"신규dep-기계,공구상각후"}</definedName>
    <definedName name="___s2" hidden="1">{#N/A,#N/A,FALSE,"신규dep";#N/A,#N/A,FALSE,"신규dep-금형상각후";#N/A,#N/A,FALSE,"신규dep-연구비상각후";#N/A,#N/A,FALSE,"신규dep-기계,공구상각후"}</definedName>
    <definedName name="___s3" localSheetId="7" hidden="1">{#N/A,#N/A,FALSE,"단축1";#N/A,#N/A,FALSE,"단축2";#N/A,#N/A,FALSE,"단축3";#N/A,#N/A,FALSE,"장축";#N/A,#N/A,FALSE,"4WD"}</definedName>
    <definedName name="___s3" localSheetId="16" hidden="1">{#N/A,#N/A,FALSE,"단축1";#N/A,#N/A,FALSE,"단축2";#N/A,#N/A,FALSE,"단축3";#N/A,#N/A,FALSE,"장축";#N/A,#N/A,FALSE,"4WD"}</definedName>
    <definedName name="___s3" localSheetId="17" hidden="1">{#N/A,#N/A,FALSE,"단축1";#N/A,#N/A,FALSE,"단축2";#N/A,#N/A,FALSE,"단축3";#N/A,#N/A,FALSE,"장축";#N/A,#N/A,FALSE,"4WD"}</definedName>
    <definedName name="___s3" localSheetId="13" hidden="1">{#N/A,#N/A,FALSE,"단축1";#N/A,#N/A,FALSE,"단축2";#N/A,#N/A,FALSE,"단축3";#N/A,#N/A,FALSE,"장축";#N/A,#N/A,FALSE,"4WD"}</definedName>
    <definedName name="___s3" localSheetId="14" hidden="1">{#N/A,#N/A,FALSE,"단축1";#N/A,#N/A,FALSE,"단축2";#N/A,#N/A,FALSE,"단축3";#N/A,#N/A,FALSE,"장축";#N/A,#N/A,FALSE,"4WD"}</definedName>
    <definedName name="___s3" localSheetId="15" hidden="1">{#N/A,#N/A,FALSE,"단축1";#N/A,#N/A,FALSE,"단축2";#N/A,#N/A,FALSE,"단축3";#N/A,#N/A,FALSE,"장축";#N/A,#N/A,FALSE,"4WD"}</definedName>
    <definedName name="___s3" hidden="1">{#N/A,#N/A,FALSE,"단축1";#N/A,#N/A,FALSE,"단축2";#N/A,#N/A,FALSE,"단축3";#N/A,#N/A,FALSE,"장축";#N/A,#N/A,FALSE,"4WD"}</definedName>
    <definedName name="___s4" localSheetId="7" hidden="1">{#N/A,#N/A,FALSE,"단축1";#N/A,#N/A,FALSE,"단축2";#N/A,#N/A,FALSE,"단축3";#N/A,#N/A,FALSE,"장축";#N/A,#N/A,FALSE,"4WD"}</definedName>
    <definedName name="___s4" localSheetId="16" hidden="1">{#N/A,#N/A,FALSE,"단축1";#N/A,#N/A,FALSE,"단축2";#N/A,#N/A,FALSE,"단축3";#N/A,#N/A,FALSE,"장축";#N/A,#N/A,FALSE,"4WD"}</definedName>
    <definedName name="___s4" localSheetId="17" hidden="1">{#N/A,#N/A,FALSE,"단축1";#N/A,#N/A,FALSE,"단축2";#N/A,#N/A,FALSE,"단축3";#N/A,#N/A,FALSE,"장축";#N/A,#N/A,FALSE,"4WD"}</definedName>
    <definedName name="___s4" localSheetId="13" hidden="1">{#N/A,#N/A,FALSE,"단축1";#N/A,#N/A,FALSE,"단축2";#N/A,#N/A,FALSE,"단축3";#N/A,#N/A,FALSE,"장축";#N/A,#N/A,FALSE,"4WD"}</definedName>
    <definedName name="___s4" localSheetId="14" hidden="1">{#N/A,#N/A,FALSE,"단축1";#N/A,#N/A,FALSE,"단축2";#N/A,#N/A,FALSE,"단축3";#N/A,#N/A,FALSE,"장축";#N/A,#N/A,FALSE,"4WD"}</definedName>
    <definedName name="___s4" localSheetId="15" hidden="1">{#N/A,#N/A,FALSE,"단축1";#N/A,#N/A,FALSE,"단축2";#N/A,#N/A,FALSE,"단축3";#N/A,#N/A,FALSE,"장축";#N/A,#N/A,FALSE,"4WD"}</definedName>
    <definedName name="___s4" hidden="1">{#N/A,#N/A,FALSE,"단축1";#N/A,#N/A,FALSE,"단축2";#N/A,#N/A,FALSE,"단축3";#N/A,#N/A,FALSE,"장축";#N/A,#N/A,FALSE,"4WD"}</definedName>
    <definedName name="___s5" localSheetId="7" hidden="1">{#N/A,#N/A,FALSE,"신규dep";#N/A,#N/A,FALSE,"신규dep-금형상각후";#N/A,#N/A,FALSE,"신규dep-연구비상각후";#N/A,#N/A,FALSE,"신규dep-기계,공구상각후"}</definedName>
    <definedName name="___s5" localSheetId="16" hidden="1">{#N/A,#N/A,FALSE,"신규dep";#N/A,#N/A,FALSE,"신규dep-금형상각후";#N/A,#N/A,FALSE,"신규dep-연구비상각후";#N/A,#N/A,FALSE,"신규dep-기계,공구상각후"}</definedName>
    <definedName name="___s5" localSheetId="17" hidden="1">{#N/A,#N/A,FALSE,"신규dep";#N/A,#N/A,FALSE,"신규dep-금형상각후";#N/A,#N/A,FALSE,"신규dep-연구비상각후";#N/A,#N/A,FALSE,"신규dep-기계,공구상각후"}</definedName>
    <definedName name="___s5" localSheetId="13" hidden="1">{#N/A,#N/A,FALSE,"신규dep";#N/A,#N/A,FALSE,"신규dep-금형상각후";#N/A,#N/A,FALSE,"신규dep-연구비상각후";#N/A,#N/A,FALSE,"신규dep-기계,공구상각후"}</definedName>
    <definedName name="___s5" localSheetId="14" hidden="1">{#N/A,#N/A,FALSE,"신규dep";#N/A,#N/A,FALSE,"신규dep-금형상각후";#N/A,#N/A,FALSE,"신규dep-연구비상각후";#N/A,#N/A,FALSE,"신규dep-기계,공구상각후"}</definedName>
    <definedName name="___s5" localSheetId="15" hidden="1">{#N/A,#N/A,FALSE,"신규dep";#N/A,#N/A,FALSE,"신규dep-금형상각후";#N/A,#N/A,FALSE,"신규dep-연구비상각후";#N/A,#N/A,FALSE,"신규dep-기계,공구상각후"}</definedName>
    <definedName name="___s5" hidden="1">{#N/A,#N/A,FALSE,"신규dep";#N/A,#N/A,FALSE,"신규dep-금형상각후";#N/A,#N/A,FALSE,"신규dep-연구비상각후";#N/A,#N/A,FALSE,"신규dep-기계,공구상각후"}</definedName>
    <definedName name="___S50000">#REF!</definedName>
    <definedName name="___s6" localSheetId="7" hidden="1">{#N/A,#N/A,FALSE,"신규dep";#N/A,#N/A,FALSE,"신규dep-금형상각후";#N/A,#N/A,FALSE,"신규dep-연구비상각후";#N/A,#N/A,FALSE,"신규dep-기계,공구상각후"}</definedName>
    <definedName name="___s6" localSheetId="16" hidden="1">{#N/A,#N/A,FALSE,"신규dep";#N/A,#N/A,FALSE,"신규dep-금형상각후";#N/A,#N/A,FALSE,"신규dep-연구비상각후";#N/A,#N/A,FALSE,"신규dep-기계,공구상각후"}</definedName>
    <definedName name="___s6" localSheetId="17" hidden="1">{#N/A,#N/A,FALSE,"신규dep";#N/A,#N/A,FALSE,"신규dep-금형상각후";#N/A,#N/A,FALSE,"신규dep-연구비상각후";#N/A,#N/A,FALSE,"신규dep-기계,공구상각후"}</definedName>
    <definedName name="___s6" localSheetId="13" hidden="1">{#N/A,#N/A,FALSE,"신규dep";#N/A,#N/A,FALSE,"신규dep-금형상각후";#N/A,#N/A,FALSE,"신규dep-연구비상각후";#N/A,#N/A,FALSE,"신규dep-기계,공구상각후"}</definedName>
    <definedName name="___s6" localSheetId="14" hidden="1">{#N/A,#N/A,FALSE,"신규dep";#N/A,#N/A,FALSE,"신규dep-금형상각후";#N/A,#N/A,FALSE,"신규dep-연구비상각후";#N/A,#N/A,FALSE,"신규dep-기계,공구상각후"}</definedName>
    <definedName name="___s6" localSheetId="15" hidden="1">{#N/A,#N/A,FALSE,"신규dep";#N/A,#N/A,FALSE,"신규dep-금형상각후";#N/A,#N/A,FALSE,"신규dep-연구비상각후";#N/A,#N/A,FALSE,"신규dep-기계,공구상각후"}</definedName>
    <definedName name="___s6" hidden="1">{#N/A,#N/A,FALSE,"신규dep";#N/A,#N/A,FALSE,"신규dep-금형상각후";#N/A,#N/A,FALSE,"신규dep-연구비상각후";#N/A,#N/A,FALSE,"신규dep-기계,공구상각후"}</definedName>
    <definedName name="___s7" localSheetId="7" hidden="1">{#N/A,#N/A,FALSE,"신규dep";#N/A,#N/A,FALSE,"신규dep-금형상각후";#N/A,#N/A,FALSE,"신규dep-연구비상각후";#N/A,#N/A,FALSE,"신규dep-기계,공구상각후"}</definedName>
    <definedName name="___s7" localSheetId="16" hidden="1">{#N/A,#N/A,FALSE,"신규dep";#N/A,#N/A,FALSE,"신규dep-금형상각후";#N/A,#N/A,FALSE,"신규dep-연구비상각후";#N/A,#N/A,FALSE,"신규dep-기계,공구상각후"}</definedName>
    <definedName name="___s7" localSheetId="17" hidden="1">{#N/A,#N/A,FALSE,"신규dep";#N/A,#N/A,FALSE,"신규dep-금형상각후";#N/A,#N/A,FALSE,"신규dep-연구비상각후";#N/A,#N/A,FALSE,"신규dep-기계,공구상각후"}</definedName>
    <definedName name="___s7" localSheetId="13" hidden="1">{#N/A,#N/A,FALSE,"신규dep";#N/A,#N/A,FALSE,"신규dep-금형상각후";#N/A,#N/A,FALSE,"신규dep-연구비상각후";#N/A,#N/A,FALSE,"신규dep-기계,공구상각후"}</definedName>
    <definedName name="___s7" localSheetId="14" hidden="1">{#N/A,#N/A,FALSE,"신규dep";#N/A,#N/A,FALSE,"신규dep-금형상각후";#N/A,#N/A,FALSE,"신규dep-연구비상각후";#N/A,#N/A,FALSE,"신규dep-기계,공구상각후"}</definedName>
    <definedName name="___s7" localSheetId="15" hidden="1">{#N/A,#N/A,FALSE,"신규dep";#N/A,#N/A,FALSE,"신규dep-금형상각후";#N/A,#N/A,FALSE,"신규dep-연구비상각후";#N/A,#N/A,FALSE,"신규dep-기계,공구상각후"}</definedName>
    <definedName name="___s7" hidden="1">{#N/A,#N/A,FALSE,"신규dep";#N/A,#N/A,FALSE,"신규dep-금형상각후";#N/A,#N/A,FALSE,"신규dep-연구비상각후";#N/A,#N/A,FALSE,"신규dep-기계,공구상각후"}</definedName>
    <definedName name="___s8" localSheetId="7" hidden="1">{#N/A,#N/A,FALSE,"신규dep";#N/A,#N/A,FALSE,"신규dep-금형상각후";#N/A,#N/A,FALSE,"신규dep-연구비상각후";#N/A,#N/A,FALSE,"신규dep-기계,공구상각후"}</definedName>
    <definedName name="___s8" localSheetId="16" hidden="1">{#N/A,#N/A,FALSE,"신규dep";#N/A,#N/A,FALSE,"신규dep-금형상각후";#N/A,#N/A,FALSE,"신규dep-연구비상각후";#N/A,#N/A,FALSE,"신규dep-기계,공구상각후"}</definedName>
    <definedName name="___s8" localSheetId="17" hidden="1">{#N/A,#N/A,FALSE,"신규dep";#N/A,#N/A,FALSE,"신규dep-금형상각후";#N/A,#N/A,FALSE,"신규dep-연구비상각후";#N/A,#N/A,FALSE,"신규dep-기계,공구상각후"}</definedName>
    <definedName name="___s8" localSheetId="13" hidden="1">{#N/A,#N/A,FALSE,"신규dep";#N/A,#N/A,FALSE,"신규dep-금형상각후";#N/A,#N/A,FALSE,"신규dep-연구비상각후";#N/A,#N/A,FALSE,"신규dep-기계,공구상각후"}</definedName>
    <definedName name="___s8" localSheetId="14" hidden="1">{#N/A,#N/A,FALSE,"신규dep";#N/A,#N/A,FALSE,"신규dep-금형상각후";#N/A,#N/A,FALSE,"신규dep-연구비상각후";#N/A,#N/A,FALSE,"신규dep-기계,공구상각후"}</definedName>
    <definedName name="___s8" localSheetId="15" hidden="1">{#N/A,#N/A,FALSE,"신규dep";#N/A,#N/A,FALSE,"신규dep-금형상각후";#N/A,#N/A,FALSE,"신규dep-연구비상각후";#N/A,#N/A,FALSE,"신규dep-기계,공구상각후"}</definedName>
    <definedName name="___s8" hidden="1">{#N/A,#N/A,FALSE,"신규dep";#N/A,#N/A,FALSE,"신규dep-금형상각후";#N/A,#N/A,FALSE,"신규dep-연구비상각후";#N/A,#N/A,FALSE,"신규dep-기계,공구상각후"}</definedName>
    <definedName name="___SD1">#REF!</definedName>
    <definedName name="___SD2">#REF!</definedName>
    <definedName name="___SHT1" hidden="1">{#N/A,#N/A,FALSE,"신규dep";#N/A,#N/A,FALSE,"신규dep-금형상각후";#N/A,#N/A,FALSE,"신규dep-연구비상각후";#N/A,#N/A,FALSE,"신규dep-기계,공구상각후"}</definedName>
    <definedName name="___SUM1" hidden="1">{#N/A,#N/A,FALSE,"단축1";#N/A,#N/A,FALSE,"단축2";#N/A,#N/A,FALSE,"단축3";#N/A,#N/A,FALSE,"장축";#N/A,#N/A,FALSE,"4WD"}</definedName>
    <definedName name="___T2" localSheetId="7" hidden="1">{#N/A,#N/A,FALSE,"단축1";#N/A,#N/A,FALSE,"단축2";#N/A,#N/A,FALSE,"단축3";#N/A,#N/A,FALSE,"장축";#N/A,#N/A,FALSE,"4WD"}</definedName>
    <definedName name="___T2" localSheetId="16" hidden="1">{#N/A,#N/A,FALSE,"단축1";#N/A,#N/A,FALSE,"단축2";#N/A,#N/A,FALSE,"단축3";#N/A,#N/A,FALSE,"장축";#N/A,#N/A,FALSE,"4WD"}</definedName>
    <definedName name="___T2" localSheetId="17" hidden="1">{#N/A,#N/A,FALSE,"단축1";#N/A,#N/A,FALSE,"단축2";#N/A,#N/A,FALSE,"단축3";#N/A,#N/A,FALSE,"장축";#N/A,#N/A,FALSE,"4WD"}</definedName>
    <definedName name="___T2" localSheetId="13" hidden="1">{#N/A,#N/A,FALSE,"단축1";#N/A,#N/A,FALSE,"단축2";#N/A,#N/A,FALSE,"단축3";#N/A,#N/A,FALSE,"장축";#N/A,#N/A,FALSE,"4WD"}</definedName>
    <definedName name="___T2" localSheetId="14" hidden="1">{#N/A,#N/A,FALSE,"단축1";#N/A,#N/A,FALSE,"단축2";#N/A,#N/A,FALSE,"단축3";#N/A,#N/A,FALSE,"장축";#N/A,#N/A,FALSE,"4WD"}</definedName>
    <definedName name="___T2" localSheetId="15" hidden="1">{#N/A,#N/A,FALSE,"단축1";#N/A,#N/A,FALSE,"단축2";#N/A,#N/A,FALSE,"단축3";#N/A,#N/A,FALSE,"장축";#N/A,#N/A,FALSE,"4WD"}</definedName>
    <definedName name="___T2" hidden="1">{#N/A,#N/A,FALSE,"단축1";#N/A,#N/A,FALSE,"단축2";#N/A,#N/A,FALSE,"단축3";#N/A,#N/A,FALSE,"장축";#N/A,#N/A,FALSE,"4WD"}</definedName>
    <definedName name="___T3" localSheetId="7" hidden="1">{#N/A,#N/A,FALSE,"단축1";#N/A,#N/A,FALSE,"단축2";#N/A,#N/A,FALSE,"단축3";#N/A,#N/A,FALSE,"장축";#N/A,#N/A,FALSE,"4WD"}</definedName>
    <definedName name="___T3" localSheetId="16" hidden="1">{#N/A,#N/A,FALSE,"단축1";#N/A,#N/A,FALSE,"단축2";#N/A,#N/A,FALSE,"단축3";#N/A,#N/A,FALSE,"장축";#N/A,#N/A,FALSE,"4WD"}</definedName>
    <definedName name="___T3" localSheetId="17" hidden="1">{#N/A,#N/A,FALSE,"단축1";#N/A,#N/A,FALSE,"단축2";#N/A,#N/A,FALSE,"단축3";#N/A,#N/A,FALSE,"장축";#N/A,#N/A,FALSE,"4WD"}</definedName>
    <definedName name="___T3" localSheetId="13" hidden="1">{#N/A,#N/A,FALSE,"단축1";#N/A,#N/A,FALSE,"단축2";#N/A,#N/A,FALSE,"단축3";#N/A,#N/A,FALSE,"장축";#N/A,#N/A,FALSE,"4WD"}</definedName>
    <definedName name="___T3" localSheetId="14" hidden="1">{#N/A,#N/A,FALSE,"단축1";#N/A,#N/A,FALSE,"단축2";#N/A,#N/A,FALSE,"단축3";#N/A,#N/A,FALSE,"장축";#N/A,#N/A,FALSE,"4WD"}</definedName>
    <definedName name="___T3" localSheetId="15" hidden="1">{#N/A,#N/A,FALSE,"단축1";#N/A,#N/A,FALSE,"단축2";#N/A,#N/A,FALSE,"단축3";#N/A,#N/A,FALSE,"장축";#N/A,#N/A,FALSE,"4WD"}</definedName>
    <definedName name="___T3" hidden="1">{#N/A,#N/A,FALSE,"단축1";#N/A,#N/A,FALSE,"단축2";#N/A,#N/A,FALSE,"단축3";#N/A,#N/A,FALSE,"장축";#N/A,#N/A,FALSE,"4WD"}</definedName>
    <definedName name="___T5" localSheetId="7" hidden="1">{#N/A,#N/A,FALSE,"단축1";#N/A,#N/A,FALSE,"단축2";#N/A,#N/A,FALSE,"단축3";#N/A,#N/A,FALSE,"장축";#N/A,#N/A,FALSE,"4WD"}</definedName>
    <definedName name="___T5" localSheetId="16" hidden="1">{#N/A,#N/A,FALSE,"단축1";#N/A,#N/A,FALSE,"단축2";#N/A,#N/A,FALSE,"단축3";#N/A,#N/A,FALSE,"장축";#N/A,#N/A,FALSE,"4WD"}</definedName>
    <definedName name="___T5" localSheetId="17" hidden="1">{#N/A,#N/A,FALSE,"단축1";#N/A,#N/A,FALSE,"단축2";#N/A,#N/A,FALSE,"단축3";#N/A,#N/A,FALSE,"장축";#N/A,#N/A,FALSE,"4WD"}</definedName>
    <definedName name="___T5" localSheetId="13" hidden="1">{#N/A,#N/A,FALSE,"단축1";#N/A,#N/A,FALSE,"단축2";#N/A,#N/A,FALSE,"단축3";#N/A,#N/A,FALSE,"장축";#N/A,#N/A,FALSE,"4WD"}</definedName>
    <definedName name="___T5" localSheetId="14" hidden="1">{#N/A,#N/A,FALSE,"단축1";#N/A,#N/A,FALSE,"단축2";#N/A,#N/A,FALSE,"단축3";#N/A,#N/A,FALSE,"장축";#N/A,#N/A,FALSE,"4WD"}</definedName>
    <definedName name="___T5" localSheetId="15" hidden="1">{#N/A,#N/A,FALSE,"단축1";#N/A,#N/A,FALSE,"단축2";#N/A,#N/A,FALSE,"단축3";#N/A,#N/A,FALSE,"장축";#N/A,#N/A,FALSE,"4WD"}</definedName>
    <definedName name="___T5" hidden="1">{#N/A,#N/A,FALSE,"단축1";#N/A,#N/A,FALSE,"단축2";#N/A,#N/A,FALSE,"단축3";#N/A,#N/A,FALSE,"장축";#N/A,#N/A,FALSE,"4WD"}</definedName>
    <definedName name="___tb2" localSheetId="7" hidden="1">{#N/A,#N/A,FALSE,"단축1";#N/A,#N/A,FALSE,"단축2";#N/A,#N/A,FALSE,"단축3";#N/A,#N/A,FALSE,"장축";#N/A,#N/A,FALSE,"4WD"}</definedName>
    <definedName name="___tb2" localSheetId="16" hidden="1">{#N/A,#N/A,FALSE,"단축1";#N/A,#N/A,FALSE,"단축2";#N/A,#N/A,FALSE,"단축3";#N/A,#N/A,FALSE,"장축";#N/A,#N/A,FALSE,"4WD"}</definedName>
    <definedName name="___tb2" localSheetId="17" hidden="1">{#N/A,#N/A,FALSE,"단축1";#N/A,#N/A,FALSE,"단축2";#N/A,#N/A,FALSE,"단축3";#N/A,#N/A,FALSE,"장축";#N/A,#N/A,FALSE,"4WD"}</definedName>
    <definedName name="___tb2" localSheetId="13" hidden="1">{#N/A,#N/A,FALSE,"단축1";#N/A,#N/A,FALSE,"단축2";#N/A,#N/A,FALSE,"단축3";#N/A,#N/A,FALSE,"장축";#N/A,#N/A,FALSE,"4WD"}</definedName>
    <definedName name="___tb2" localSheetId="14" hidden="1">{#N/A,#N/A,FALSE,"단축1";#N/A,#N/A,FALSE,"단축2";#N/A,#N/A,FALSE,"단축3";#N/A,#N/A,FALSE,"장축";#N/A,#N/A,FALSE,"4WD"}</definedName>
    <definedName name="___tb2" localSheetId="15" hidden="1">{#N/A,#N/A,FALSE,"단축1";#N/A,#N/A,FALSE,"단축2";#N/A,#N/A,FALSE,"단축3";#N/A,#N/A,FALSE,"장축";#N/A,#N/A,FALSE,"4WD"}</definedName>
    <definedName name="___tb2" hidden="1">{#N/A,#N/A,FALSE,"단축1";#N/A,#N/A,FALSE,"단축2";#N/A,#N/A,FALSE,"단축3";#N/A,#N/A,FALSE,"장축";#N/A,#N/A,FALSE,"4WD"}</definedName>
    <definedName name="___TTL1">#REF!</definedName>
    <definedName name="___TTL2">#REF!</definedName>
    <definedName name="___umd001">#REF!</definedName>
    <definedName name="___w1" localSheetId="7" hidden="1">{#N/A,#N/A,FALSE,"신규dep";#N/A,#N/A,FALSE,"신규dep-금형상각후";#N/A,#N/A,FALSE,"신규dep-연구비상각후";#N/A,#N/A,FALSE,"신규dep-기계,공구상각후"}</definedName>
    <definedName name="___w1" localSheetId="16" hidden="1">{#N/A,#N/A,FALSE,"신규dep";#N/A,#N/A,FALSE,"신규dep-금형상각후";#N/A,#N/A,FALSE,"신규dep-연구비상각후";#N/A,#N/A,FALSE,"신규dep-기계,공구상각후"}</definedName>
    <definedName name="___w1" localSheetId="17" hidden="1">{#N/A,#N/A,FALSE,"신규dep";#N/A,#N/A,FALSE,"신규dep-금형상각후";#N/A,#N/A,FALSE,"신규dep-연구비상각후";#N/A,#N/A,FALSE,"신규dep-기계,공구상각후"}</definedName>
    <definedName name="___w1" localSheetId="13" hidden="1">{#N/A,#N/A,FALSE,"신규dep";#N/A,#N/A,FALSE,"신규dep-금형상각후";#N/A,#N/A,FALSE,"신규dep-연구비상각후";#N/A,#N/A,FALSE,"신규dep-기계,공구상각후"}</definedName>
    <definedName name="___w1" localSheetId="14" hidden="1">{#N/A,#N/A,FALSE,"신규dep";#N/A,#N/A,FALSE,"신규dep-금형상각후";#N/A,#N/A,FALSE,"신규dep-연구비상각후";#N/A,#N/A,FALSE,"신규dep-기계,공구상각후"}</definedName>
    <definedName name="___w1" localSheetId="15" hidden="1">{#N/A,#N/A,FALSE,"신규dep";#N/A,#N/A,FALSE,"신규dep-금형상각후";#N/A,#N/A,FALSE,"신규dep-연구비상각후";#N/A,#N/A,FALSE,"신규dep-기계,공구상각후"}</definedName>
    <definedName name="___w1" hidden="1">{#N/A,#N/A,FALSE,"신규dep";#N/A,#N/A,FALSE,"신규dep-금형상각후";#N/A,#N/A,FALSE,"신규dep-연구비상각후";#N/A,#N/A,FALSE,"신규dep-기계,공구상각후"}</definedName>
    <definedName name="___W2" localSheetId="7" hidden="1">{#N/A,#N/A,FALSE,"품의서";#N/A,#N/A,FALSE,"전제";#N/A,#N/A,FALSE,"총손";#N/A,#N/A,FALSE,"손익"}</definedName>
    <definedName name="___W2" localSheetId="16" hidden="1">{#N/A,#N/A,FALSE,"품의서";#N/A,#N/A,FALSE,"전제";#N/A,#N/A,FALSE,"총손";#N/A,#N/A,FALSE,"손익"}</definedName>
    <definedName name="___W2" localSheetId="17" hidden="1">{#N/A,#N/A,FALSE,"품의서";#N/A,#N/A,FALSE,"전제";#N/A,#N/A,FALSE,"총손";#N/A,#N/A,FALSE,"손익"}</definedName>
    <definedName name="___W2" localSheetId="13" hidden="1">{#N/A,#N/A,FALSE,"품의서";#N/A,#N/A,FALSE,"전제";#N/A,#N/A,FALSE,"총손";#N/A,#N/A,FALSE,"손익"}</definedName>
    <definedName name="___W2" localSheetId="14" hidden="1">{#N/A,#N/A,FALSE,"품의서";#N/A,#N/A,FALSE,"전제";#N/A,#N/A,FALSE,"총손";#N/A,#N/A,FALSE,"손익"}</definedName>
    <definedName name="___W2" localSheetId="15" hidden="1">{#N/A,#N/A,FALSE,"품의서";#N/A,#N/A,FALSE,"전제";#N/A,#N/A,FALSE,"총손";#N/A,#N/A,FALSE,"손익"}</definedName>
    <definedName name="___W2" hidden="1">{#N/A,#N/A,FALSE,"품의서";#N/A,#N/A,FALSE,"전제";#N/A,#N/A,FALSE,"총손";#N/A,#N/A,FALSE,"손익"}</definedName>
    <definedName name="___w3" hidden="1">{#N/A,#N/A,FALSE,"신규dep";#N/A,#N/A,FALSE,"신규dep-금형상각후";#N/A,#N/A,FALSE,"신규dep-연구비상각후";#N/A,#N/A,FALSE,"신규dep-기계,공구상각후"}</definedName>
    <definedName name="___w4" localSheetId="7" hidden="1">{#N/A,#N/A,FALSE,"단축1";#N/A,#N/A,FALSE,"단축2";#N/A,#N/A,FALSE,"단축3";#N/A,#N/A,FALSE,"장축";#N/A,#N/A,FALSE,"4WD"}</definedName>
    <definedName name="___w4" localSheetId="16" hidden="1">{#N/A,#N/A,FALSE,"단축1";#N/A,#N/A,FALSE,"단축2";#N/A,#N/A,FALSE,"단축3";#N/A,#N/A,FALSE,"장축";#N/A,#N/A,FALSE,"4WD"}</definedName>
    <definedName name="___w4" localSheetId="17" hidden="1">{#N/A,#N/A,FALSE,"단축1";#N/A,#N/A,FALSE,"단축2";#N/A,#N/A,FALSE,"단축3";#N/A,#N/A,FALSE,"장축";#N/A,#N/A,FALSE,"4WD"}</definedName>
    <definedName name="___w4" localSheetId="13" hidden="1">{#N/A,#N/A,FALSE,"단축1";#N/A,#N/A,FALSE,"단축2";#N/A,#N/A,FALSE,"단축3";#N/A,#N/A,FALSE,"장축";#N/A,#N/A,FALSE,"4WD"}</definedName>
    <definedName name="___w4" localSheetId="14" hidden="1">{#N/A,#N/A,FALSE,"단축1";#N/A,#N/A,FALSE,"단축2";#N/A,#N/A,FALSE,"단축3";#N/A,#N/A,FALSE,"장축";#N/A,#N/A,FALSE,"4WD"}</definedName>
    <definedName name="___w4" localSheetId="15" hidden="1">{#N/A,#N/A,FALSE,"단축1";#N/A,#N/A,FALSE,"단축2";#N/A,#N/A,FALSE,"단축3";#N/A,#N/A,FALSE,"장축";#N/A,#N/A,FALSE,"4WD"}</definedName>
    <definedName name="___w4" hidden="1">{#N/A,#N/A,FALSE,"단축1";#N/A,#N/A,FALSE,"단축2";#N/A,#N/A,FALSE,"단축3";#N/A,#N/A,FALSE,"장축";#N/A,#N/A,FALSE,"4WD"}</definedName>
    <definedName name="___w5" localSheetId="7" hidden="1">{#N/A,#N/A,FALSE,"신규dep";#N/A,#N/A,FALSE,"신규dep-금형상각후";#N/A,#N/A,FALSE,"신규dep-연구비상각후";#N/A,#N/A,FALSE,"신규dep-기계,공구상각후"}</definedName>
    <definedName name="___w5" localSheetId="16" hidden="1">{#N/A,#N/A,FALSE,"신규dep";#N/A,#N/A,FALSE,"신규dep-금형상각후";#N/A,#N/A,FALSE,"신규dep-연구비상각후";#N/A,#N/A,FALSE,"신규dep-기계,공구상각후"}</definedName>
    <definedName name="___w5" localSheetId="17" hidden="1">{#N/A,#N/A,FALSE,"신규dep";#N/A,#N/A,FALSE,"신규dep-금형상각후";#N/A,#N/A,FALSE,"신규dep-연구비상각후";#N/A,#N/A,FALSE,"신규dep-기계,공구상각후"}</definedName>
    <definedName name="___w5" localSheetId="13" hidden="1">{#N/A,#N/A,FALSE,"신규dep";#N/A,#N/A,FALSE,"신규dep-금형상각후";#N/A,#N/A,FALSE,"신규dep-연구비상각후";#N/A,#N/A,FALSE,"신규dep-기계,공구상각후"}</definedName>
    <definedName name="___w5" localSheetId="14" hidden="1">{#N/A,#N/A,FALSE,"신규dep";#N/A,#N/A,FALSE,"신규dep-금형상각후";#N/A,#N/A,FALSE,"신규dep-연구비상각후";#N/A,#N/A,FALSE,"신규dep-기계,공구상각후"}</definedName>
    <definedName name="___w5" localSheetId="15" hidden="1">{#N/A,#N/A,FALSE,"신규dep";#N/A,#N/A,FALSE,"신규dep-금형상각후";#N/A,#N/A,FALSE,"신규dep-연구비상각후";#N/A,#N/A,FALSE,"신규dep-기계,공구상각후"}</definedName>
    <definedName name="___w5" hidden="1">{#N/A,#N/A,FALSE,"신규dep";#N/A,#N/A,FALSE,"신규dep-금형상각후";#N/A,#N/A,FALSE,"신규dep-연구비상각후";#N/A,#N/A,FALSE,"신규dep-기계,공구상각후"}</definedName>
    <definedName name="___x1">#REF!</definedName>
    <definedName name="___x2">#REF!</definedName>
    <definedName name="___XG2" localSheetId="7" hidden="1">{#N/A,#N/A,FALSE,"단축1";#N/A,#N/A,FALSE,"단축2";#N/A,#N/A,FALSE,"단축3";#N/A,#N/A,FALSE,"장축";#N/A,#N/A,FALSE,"4WD"}</definedName>
    <definedName name="___XG2" localSheetId="16" hidden="1">{#N/A,#N/A,FALSE,"단축1";#N/A,#N/A,FALSE,"단축2";#N/A,#N/A,FALSE,"단축3";#N/A,#N/A,FALSE,"장축";#N/A,#N/A,FALSE,"4WD"}</definedName>
    <definedName name="___XG2" localSheetId="17" hidden="1">{#N/A,#N/A,FALSE,"단축1";#N/A,#N/A,FALSE,"단축2";#N/A,#N/A,FALSE,"단축3";#N/A,#N/A,FALSE,"장축";#N/A,#N/A,FALSE,"4WD"}</definedName>
    <definedName name="___XG2" localSheetId="13" hidden="1">{#N/A,#N/A,FALSE,"단축1";#N/A,#N/A,FALSE,"단축2";#N/A,#N/A,FALSE,"단축3";#N/A,#N/A,FALSE,"장축";#N/A,#N/A,FALSE,"4WD"}</definedName>
    <definedName name="___XG2" localSheetId="14" hidden="1">{#N/A,#N/A,FALSE,"단축1";#N/A,#N/A,FALSE,"단축2";#N/A,#N/A,FALSE,"단축3";#N/A,#N/A,FALSE,"장축";#N/A,#N/A,FALSE,"4WD"}</definedName>
    <definedName name="___XG2" localSheetId="15" hidden="1">{#N/A,#N/A,FALSE,"단축1";#N/A,#N/A,FALSE,"단축2";#N/A,#N/A,FALSE,"단축3";#N/A,#N/A,FALSE,"장축";#N/A,#N/A,FALSE,"4WD"}</definedName>
    <definedName name="___XG2" hidden="1">{#N/A,#N/A,FALSE,"단축1";#N/A,#N/A,FALSE,"단축2";#N/A,#N/A,FALSE,"단축3";#N/A,#N/A,FALSE,"장축";#N/A,#N/A,FALSE,"4WD"}</definedName>
    <definedName name="___z1" localSheetId="7" hidden="1">{#N/A,#N/A,FALSE,"단축1";#N/A,#N/A,FALSE,"단축2";#N/A,#N/A,FALSE,"단축3";#N/A,#N/A,FALSE,"장축";#N/A,#N/A,FALSE,"4WD"}</definedName>
    <definedName name="___z1" localSheetId="16" hidden="1">{#N/A,#N/A,FALSE,"단축1";#N/A,#N/A,FALSE,"단축2";#N/A,#N/A,FALSE,"단축3";#N/A,#N/A,FALSE,"장축";#N/A,#N/A,FALSE,"4WD"}</definedName>
    <definedName name="___z1" localSheetId="17" hidden="1">{#N/A,#N/A,FALSE,"단축1";#N/A,#N/A,FALSE,"단축2";#N/A,#N/A,FALSE,"단축3";#N/A,#N/A,FALSE,"장축";#N/A,#N/A,FALSE,"4WD"}</definedName>
    <definedName name="___z1" localSheetId="13" hidden="1">{#N/A,#N/A,FALSE,"단축1";#N/A,#N/A,FALSE,"단축2";#N/A,#N/A,FALSE,"단축3";#N/A,#N/A,FALSE,"장축";#N/A,#N/A,FALSE,"4WD"}</definedName>
    <definedName name="___z1" localSheetId="14" hidden="1">{#N/A,#N/A,FALSE,"단축1";#N/A,#N/A,FALSE,"단축2";#N/A,#N/A,FALSE,"단축3";#N/A,#N/A,FALSE,"장축";#N/A,#N/A,FALSE,"4WD"}</definedName>
    <definedName name="___z1" localSheetId="15" hidden="1">{#N/A,#N/A,FALSE,"단축1";#N/A,#N/A,FALSE,"단축2";#N/A,#N/A,FALSE,"단축3";#N/A,#N/A,FALSE,"장축";#N/A,#N/A,FALSE,"4WD"}</definedName>
    <definedName name="___z1" hidden="1">{#N/A,#N/A,FALSE,"단축1";#N/A,#N/A,FALSE,"단축2";#N/A,#N/A,FALSE,"단축3";#N/A,#N/A,FALSE,"장축";#N/A,#N/A,FALSE,"4WD"}</definedName>
    <definedName name="___z123" localSheetId="7" hidden="1">{#N/A,#N/A,FALSE,"단축1";#N/A,#N/A,FALSE,"단축2";#N/A,#N/A,FALSE,"단축3";#N/A,#N/A,FALSE,"장축";#N/A,#N/A,FALSE,"4WD"}</definedName>
    <definedName name="___z123" localSheetId="16" hidden="1">{#N/A,#N/A,FALSE,"단축1";#N/A,#N/A,FALSE,"단축2";#N/A,#N/A,FALSE,"단축3";#N/A,#N/A,FALSE,"장축";#N/A,#N/A,FALSE,"4WD"}</definedName>
    <definedName name="___z123" localSheetId="17" hidden="1">{#N/A,#N/A,FALSE,"단축1";#N/A,#N/A,FALSE,"단축2";#N/A,#N/A,FALSE,"단축3";#N/A,#N/A,FALSE,"장축";#N/A,#N/A,FALSE,"4WD"}</definedName>
    <definedName name="___z123" localSheetId="13" hidden="1">{#N/A,#N/A,FALSE,"단축1";#N/A,#N/A,FALSE,"단축2";#N/A,#N/A,FALSE,"단축3";#N/A,#N/A,FALSE,"장축";#N/A,#N/A,FALSE,"4WD"}</definedName>
    <definedName name="___z123" localSheetId="14" hidden="1">{#N/A,#N/A,FALSE,"단축1";#N/A,#N/A,FALSE,"단축2";#N/A,#N/A,FALSE,"단축3";#N/A,#N/A,FALSE,"장축";#N/A,#N/A,FALSE,"4WD"}</definedName>
    <definedName name="___z123" localSheetId="15" hidden="1">{#N/A,#N/A,FALSE,"단축1";#N/A,#N/A,FALSE,"단축2";#N/A,#N/A,FALSE,"단축3";#N/A,#N/A,FALSE,"장축";#N/A,#N/A,FALSE,"4WD"}</definedName>
    <definedName name="___z123" hidden="1">{#N/A,#N/A,FALSE,"단축1";#N/A,#N/A,FALSE,"단축2";#N/A,#N/A,FALSE,"단축3";#N/A,#N/A,FALSE,"장축";#N/A,#N/A,FALSE,"4WD"}</definedName>
    <definedName name="___z2" localSheetId="7" hidden="1">{#N/A,#N/A,FALSE,"단축1";#N/A,#N/A,FALSE,"단축2";#N/A,#N/A,FALSE,"단축3";#N/A,#N/A,FALSE,"장축";#N/A,#N/A,FALSE,"4WD"}</definedName>
    <definedName name="___z2" localSheetId="16" hidden="1">{#N/A,#N/A,FALSE,"단축1";#N/A,#N/A,FALSE,"단축2";#N/A,#N/A,FALSE,"단축3";#N/A,#N/A,FALSE,"장축";#N/A,#N/A,FALSE,"4WD"}</definedName>
    <definedName name="___z2" localSheetId="17" hidden="1">{#N/A,#N/A,FALSE,"단축1";#N/A,#N/A,FALSE,"단축2";#N/A,#N/A,FALSE,"단축3";#N/A,#N/A,FALSE,"장축";#N/A,#N/A,FALSE,"4WD"}</definedName>
    <definedName name="___z2" localSheetId="13" hidden="1">{#N/A,#N/A,FALSE,"단축1";#N/A,#N/A,FALSE,"단축2";#N/A,#N/A,FALSE,"단축3";#N/A,#N/A,FALSE,"장축";#N/A,#N/A,FALSE,"4WD"}</definedName>
    <definedName name="___z2" localSheetId="14" hidden="1">{#N/A,#N/A,FALSE,"단축1";#N/A,#N/A,FALSE,"단축2";#N/A,#N/A,FALSE,"단축3";#N/A,#N/A,FALSE,"장축";#N/A,#N/A,FALSE,"4WD"}</definedName>
    <definedName name="___z2" localSheetId="15" hidden="1">{#N/A,#N/A,FALSE,"단축1";#N/A,#N/A,FALSE,"단축2";#N/A,#N/A,FALSE,"단축3";#N/A,#N/A,FALSE,"장축";#N/A,#N/A,FALSE,"4WD"}</definedName>
    <definedName name="___z2" hidden="1">{#N/A,#N/A,FALSE,"단축1";#N/A,#N/A,FALSE,"단축2";#N/A,#N/A,FALSE,"단축3";#N/A,#N/A,FALSE,"장축";#N/A,#N/A,FALSE,"4WD"}</definedName>
    <definedName name="___z4" localSheetId="7" hidden="1">{#N/A,#N/A,FALSE,"단축1";#N/A,#N/A,FALSE,"단축2";#N/A,#N/A,FALSE,"단축3";#N/A,#N/A,FALSE,"장축";#N/A,#N/A,FALSE,"4WD"}</definedName>
    <definedName name="___z4" localSheetId="16" hidden="1">{#N/A,#N/A,FALSE,"단축1";#N/A,#N/A,FALSE,"단축2";#N/A,#N/A,FALSE,"단축3";#N/A,#N/A,FALSE,"장축";#N/A,#N/A,FALSE,"4WD"}</definedName>
    <definedName name="___z4" localSheetId="17" hidden="1">{#N/A,#N/A,FALSE,"단축1";#N/A,#N/A,FALSE,"단축2";#N/A,#N/A,FALSE,"단축3";#N/A,#N/A,FALSE,"장축";#N/A,#N/A,FALSE,"4WD"}</definedName>
    <definedName name="___z4" localSheetId="13" hidden="1">{#N/A,#N/A,FALSE,"단축1";#N/A,#N/A,FALSE,"단축2";#N/A,#N/A,FALSE,"단축3";#N/A,#N/A,FALSE,"장축";#N/A,#N/A,FALSE,"4WD"}</definedName>
    <definedName name="___z4" localSheetId="14" hidden="1">{#N/A,#N/A,FALSE,"단축1";#N/A,#N/A,FALSE,"단축2";#N/A,#N/A,FALSE,"단축3";#N/A,#N/A,FALSE,"장축";#N/A,#N/A,FALSE,"4WD"}</definedName>
    <definedName name="___z4" localSheetId="15" hidden="1">{#N/A,#N/A,FALSE,"단축1";#N/A,#N/A,FALSE,"단축2";#N/A,#N/A,FALSE,"단축3";#N/A,#N/A,FALSE,"장축";#N/A,#N/A,FALSE,"4WD"}</definedName>
    <definedName name="___z4" hidden="1">{#N/A,#N/A,FALSE,"단축1";#N/A,#N/A,FALSE,"단축2";#N/A,#N/A,FALSE,"단축3";#N/A,#N/A,FALSE,"장축";#N/A,#N/A,FALSE,"4WD"}</definedName>
    <definedName name="__0">#REF!</definedName>
    <definedName name="__A02" hidden="1">{#N/A,#N/A,FALSE,"단축1";#N/A,#N/A,FALSE,"단축2";#N/A,#N/A,FALSE,"단축3";#N/A,#N/A,FALSE,"장축";#N/A,#N/A,FALSE,"4WD"}</definedName>
    <definedName name="__A0323" localSheetId="7" hidden="1">{#N/A,#N/A,FALSE,"단축1";#N/A,#N/A,FALSE,"단축2";#N/A,#N/A,FALSE,"단축3";#N/A,#N/A,FALSE,"장축";#N/A,#N/A,FALSE,"4WD"}</definedName>
    <definedName name="__A0323" localSheetId="16" hidden="1">{#N/A,#N/A,FALSE,"단축1";#N/A,#N/A,FALSE,"단축2";#N/A,#N/A,FALSE,"단축3";#N/A,#N/A,FALSE,"장축";#N/A,#N/A,FALSE,"4WD"}</definedName>
    <definedName name="__A0323" localSheetId="17" hidden="1">{#N/A,#N/A,FALSE,"단축1";#N/A,#N/A,FALSE,"단축2";#N/A,#N/A,FALSE,"단축3";#N/A,#N/A,FALSE,"장축";#N/A,#N/A,FALSE,"4WD"}</definedName>
    <definedName name="__A0323" localSheetId="13" hidden="1">{#N/A,#N/A,FALSE,"단축1";#N/A,#N/A,FALSE,"단축2";#N/A,#N/A,FALSE,"단축3";#N/A,#N/A,FALSE,"장축";#N/A,#N/A,FALSE,"4WD"}</definedName>
    <definedName name="__A0323" localSheetId="14" hidden="1">{#N/A,#N/A,FALSE,"단축1";#N/A,#N/A,FALSE,"단축2";#N/A,#N/A,FALSE,"단축3";#N/A,#N/A,FALSE,"장축";#N/A,#N/A,FALSE,"4WD"}</definedName>
    <definedName name="__A0323" localSheetId="15" hidden="1">{#N/A,#N/A,FALSE,"단축1";#N/A,#N/A,FALSE,"단축2";#N/A,#N/A,FALSE,"단축3";#N/A,#N/A,FALSE,"장축";#N/A,#N/A,FALSE,"4WD"}</definedName>
    <definedName name="__A0323" hidden="1">{#N/A,#N/A,FALSE,"단축1";#N/A,#N/A,FALSE,"단축2";#N/A,#N/A,FALSE,"단축3";#N/A,#N/A,FALSE,"장축";#N/A,#N/A,FALSE,"4WD"}</definedName>
    <definedName name="__a1">#REF!</definedName>
    <definedName name="__a10">#REF!</definedName>
    <definedName name="__A1232" localSheetId="7" hidden="1">{#N/A,#N/A,FALSE,"단축1";#N/A,#N/A,FALSE,"단축2";#N/A,#N/A,FALSE,"단축3";#N/A,#N/A,FALSE,"장축";#N/A,#N/A,FALSE,"4WD"}</definedName>
    <definedName name="__A1232" localSheetId="16" hidden="1">{#N/A,#N/A,FALSE,"단축1";#N/A,#N/A,FALSE,"단축2";#N/A,#N/A,FALSE,"단축3";#N/A,#N/A,FALSE,"장축";#N/A,#N/A,FALSE,"4WD"}</definedName>
    <definedName name="__A1232" localSheetId="17" hidden="1">{#N/A,#N/A,FALSE,"단축1";#N/A,#N/A,FALSE,"단축2";#N/A,#N/A,FALSE,"단축3";#N/A,#N/A,FALSE,"장축";#N/A,#N/A,FALSE,"4WD"}</definedName>
    <definedName name="__A1232" localSheetId="13" hidden="1">{#N/A,#N/A,FALSE,"단축1";#N/A,#N/A,FALSE,"단축2";#N/A,#N/A,FALSE,"단축3";#N/A,#N/A,FALSE,"장축";#N/A,#N/A,FALSE,"4WD"}</definedName>
    <definedName name="__A1232" localSheetId="14" hidden="1">{#N/A,#N/A,FALSE,"단축1";#N/A,#N/A,FALSE,"단축2";#N/A,#N/A,FALSE,"단축3";#N/A,#N/A,FALSE,"장축";#N/A,#N/A,FALSE,"4WD"}</definedName>
    <definedName name="__A1232" localSheetId="15" hidden="1">{#N/A,#N/A,FALSE,"단축1";#N/A,#N/A,FALSE,"단축2";#N/A,#N/A,FALSE,"단축3";#N/A,#N/A,FALSE,"장축";#N/A,#N/A,FALSE,"4WD"}</definedName>
    <definedName name="__A1232" hidden="1">{#N/A,#N/A,FALSE,"단축1";#N/A,#N/A,FALSE,"단축2";#N/A,#N/A,FALSE,"단축3";#N/A,#N/A,FALSE,"장축";#N/A,#N/A,FALSE,"4WD"}</definedName>
    <definedName name="__A1245" localSheetId="7" hidden="1">{#N/A,#N/A,FALSE,"단축1";#N/A,#N/A,FALSE,"단축2";#N/A,#N/A,FALSE,"단축3";#N/A,#N/A,FALSE,"장축";#N/A,#N/A,FALSE,"4WD"}</definedName>
    <definedName name="__A1245" localSheetId="16" hidden="1">{#N/A,#N/A,FALSE,"단축1";#N/A,#N/A,FALSE,"단축2";#N/A,#N/A,FALSE,"단축3";#N/A,#N/A,FALSE,"장축";#N/A,#N/A,FALSE,"4WD"}</definedName>
    <definedName name="__A1245" localSheetId="17" hidden="1">{#N/A,#N/A,FALSE,"단축1";#N/A,#N/A,FALSE,"단축2";#N/A,#N/A,FALSE,"단축3";#N/A,#N/A,FALSE,"장축";#N/A,#N/A,FALSE,"4WD"}</definedName>
    <definedName name="__A1245" localSheetId="13" hidden="1">{#N/A,#N/A,FALSE,"단축1";#N/A,#N/A,FALSE,"단축2";#N/A,#N/A,FALSE,"단축3";#N/A,#N/A,FALSE,"장축";#N/A,#N/A,FALSE,"4WD"}</definedName>
    <definedName name="__A1245" localSheetId="14" hidden="1">{#N/A,#N/A,FALSE,"단축1";#N/A,#N/A,FALSE,"단축2";#N/A,#N/A,FALSE,"단축3";#N/A,#N/A,FALSE,"장축";#N/A,#N/A,FALSE,"4WD"}</definedName>
    <definedName name="__A1245" localSheetId="15" hidden="1">{#N/A,#N/A,FALSE,"단축1";#N/A,#N/A,FALSE,"단축2";#N/A,#N/A,FALSE,"단축3";#N/A,#N/A,FALSE,"장축";#N/A,#N/A,FALSE,"4WD"}</definedName>
    <definedName name="__A1245" hidden="1">{#N/A,#N/A,FALSE,"단축1";#N/A,#N/A,FALSE,"단축2";#N/A,#N/A,FALSE,"단축3";#N/A,#N/A,FALSE,"장축";#N/A,#N/A,FALSE,"4WD"}</definedName>
    <definedName name="__A12458" localSheetId="7" hidden="1">{#N/A,#N/A,FALSE,"단축1";#N/A,#N/A,FALSE,"단축2";#N/A,#N/A,FALSE,"단축3";#N/A,#N/A,FALSE,"장축";#N/A,#N/A,FALSE,"4WD"}</definedName>
    <definedName name="__A12458" localSheetId="16" hidden="1">{#N/A,#N/A,FALSE,"단축1";#N/A,#N/A,FALSE,"단축2";#N/A,#N/A,FALSE,"단축3";#N/A,#N/A,FALSE,"장축";#N/A,#N/A,FALSE,"4WD"}</definedName>
    <definedName name="__A12458" localSheetId="17" hidden="1">{#N/A,#N/A,FALSE,"단축1";#N/A,#N/A,FALSE,"단축2";#N/A,#N/A,FALSE,"단축3";#N/A,#N/A,FALSE,"장축";#N/A,#N/A,FALSE,"4WD"}</definedName>
    <definedName name="__A12458" localSheetId="13" hidden="1">{#N/A,#N/A,FALSE,"단축1";#N/A,#N/A,FALSE,"단축2";#N/A,#N/A,FALSE,"단축3";#N/A,#N/A,FALSE,"장축";#N/A,#N/A,FALSE,"4WD"}</definedName>
    <definedName name="__A12458" localSheetId="14" hidden="1">{#N/A,#N/A,FALSE,"단축1";#N/A,#N/A,FALSE,"단축2";#N/A,#N/A,FALSE,"단축3";#N/A,#N/A,FALSE,"장축";#N/A,#N/A,FALSE,"4WD"}</definedName>
    <definedName name="__A12458" localSheetId="15" hidden="1">{#N/A,#N/A,FALSE,"단축1";#N/A,#N/A,FALSE,"단축2";#N/A,#N/A,FALSE,"단축3";#N/A,#N/A,FALSE,"장축";#N/A,#N/A,FALSE,"4WD"}</definedName>
    <definedName name="__A12458" hidden="1">{#N/A,#N/A,FALSE,"단축1";#N/A,#N/A,FALSE,"단축2";#N/A,#N/A,FALSE,"단축3";#N/A,#N/A,FALSE,"장축";#N/A,#N/A,FALSE,"4WD"}</definedName>
    <definedName name="__A1454" localSheetId="7" hidden="1">{#N/A,#N/A,FALSE,"단축1";#N/A,#N/A,FALSE,"단축2";#N/A,#N/A,FALSE,"단축3";#N/A,#N/A,FALSE,"장축";#N/A,#N/A,FALSE,"4WD"}</definedName>
    <definedName name="__A1454" localSheetId="16" hidden="1">{#N/A,#N/A,FALSE,"단축1";#N/A,#N/A,FALSE,"단축2";#N/A,#N/A,FALSE,"단축3";#N/A,#N/A,FALSE,"장축";#N/A,#N/A,FALSE,"4WD"}</definedName>
    <definedName name="__A1454" localSheetId="17" hidden="1">{#N/A,#N/A,FALSE,"단축1";#N/A,#N/A,FALSE,"단축2";#N/A,#N/A,FALSE,"단축3";#N/A,#N/A,FALSE,"장축";#N/A,#N/A,FALSE,"4WD"}</definedName>
    <definedName name="__A1454" localSheetId="13" hidden="1">{#N/A,#N/A,FALSE,"단축1";#N/A,#N/A,FALSE,"단축2";#N/A,#N/A,FALSE,"단축3";#N/A,#N/A,FALSE,"장축";#N/A,#N/A,FALSE,"4WD"}</definedName>
    <definedName name="__A1454" localSheetId="14" hidden="1">{#N/A,#N/A,FALSE,"단축1";#N/A,#N/A,FALSE,"단축2";#N/A,#N/A,FALSE,"단축3";#N/A,#N/A,FALSE,"장축";#N/A,#N/A,FALSE,"4WD"}</definedName>
    <definedName name="__A1454" localSheetId="15" hidden="1">{#N/A,#N/A,FALSE,"단축1";#N/A,#N/A,FALSE,"단축2";#N/A,#N/A,FALSE,"단축3";#N/A,#N/A,FALSE,"장축";#N/A,#N/A,FALSE,"4WD"}</definedName>
    <definedName name="__A1454" hidden="1">{#N/A,#N/A,FALSE,"단축1";#N/A,#N/A,FALSE,"단축2";#N/A,#N/A,FALSE,"단축3";#N/A,#N/A,FALSE,"장축";#N/A,#N/A,FALSE,"4WD"}</definedName>
    <definedName name="__a2">#REF!</definedName>
    <definedName name="__A20000">#REF!</definedName>
    <definedName name="__A2040" localSheetId="7" hidden="1">{#N/A,#N/A,FALSE,"단축1";#N/A,#N/A,FALSE,"단축2";#N/A,#N/A,FALSE,"단축3";#N/A,#N/A,FALSE,"장축";#N/A,#N/A,FALSE,"4WD"}</definedName>
    <definedName name="__A2040" localSheetId="16" hidden="1">{#N/A,#N/A,FALSE,"단축1";#N/A,#N/A,FALSE,"단축2";#N/A,#N/A,FALSE,"단축3";#N/A,#N/A,FALSE,"장축";#N/A,#N/A,FALSE,"4WD"}</definedName>
    <definedName name="__A2040" localSheetId="17" hidden="1">{#N/A,#N/A,FALSE,"단축1";#N/A,#N/A,FALSE,"단축2";#N/A,#N/A,FALSE,"단축3";#N/A,#N/A,FALSE,"장축";#N/A,#N/A,FALSE,"4WD"}</definedName>
    <definedName name="__A2040" localSheetId="13" hidden="1">{#N/A,#N/A,FALSE,"단축1";#N/A,#N/A,FALSE,"단축2";#N/A,#N/A,FALSE,"단축3";#N/A,#N/A,FALSE,"장축";#N/A,#N/A,FALSE,"4WD"}</definedName>
    <definedName name="__A2040" localSheetId="14" hidden="1">{#N/A,#N/A,FALSE,"단축1";#N/A,#N/A,FALSE,"단축2";#N/A,#N/A,FALSE,"단축3";#N/A,#N/A,FALSE,"장축";#N/A,#N/A,FALSE,"4WD"}</definedName>
    <definedName name="__A2040" localSheetId="15" hidden="1">{#N/A,#N/A,FALSE,"단축1";#N/A,#N/A,FALSE,"단축2";#N/A,#N/A,FALSE,"단축3";#N/A,#N/A,FALSE,"장축";#N/A,#N/A,FALSE,"4WD"}</definedName>
    <definedName name="__A2040" hidden="1">{#N/A,#N/A,FALSE,"단축1";#N/A,#N/A,FALSE,"단축2";#N/A,#N/A,FALSE,"단축3";#N/A,#N/A,FALSE,"장축";#N/A,#N/A,FALSE,"4WD"}</definedName>
    <definedName name="__A21" hidden="1">{#N/A,#N/A,FALSE,"단축1";#N/A,#N/A,FALSE,"단축2";#N/A,#N/A,FALSE,"단축3";#N/A,#N/A,FALSE,"장축";#N/A,#N/A,FALSE,"4WD"}</definedName>
    <definedName name="__A21321" localSheetId="7" hidden="1">{#N/A,#N/A,FALSE,"단축1";#N/A,#N/A,FALSE,"단축2";#N/A,#N/A,FALSE,"단축3";#N/A,#N/A,FALSE,"장축";#N/A,#N/A,FALSE,"4WD"}</definedName>
    <definedName name="__A21321" localSheetId="16" hidden="1">{#N/A,#N/A,FALSE,"단축1";#N/A,#N/A,FALSE,"단축2";#N/A,#N/A,FALSE,"단축3";#N/A,#N/A,FALSE,"장축";#N/A,#N/A,FALSE,"4WD"}</definedName>
    <definedName name="__A21321" localSheetId="17" hidden="1">{#N/A,#N/A,FALSE,"단축1";#N/A,#N/A,FALSE,"단축2";#N/A,#N/A,FALSE,"단축3";#N/A,#N/A,FALSE,"장축";#N/A,#N/A,FALSE,"4WD"}</definedName>
    <definedName name="__A21321" localSheetId="13" hidden="1">{#N/A,#N/A,FALSE,"단축1";#N/A,#N/A,FALSE,"단축2";#N/A,#N/A,FALSE,"단축3";#N/A,#N/A,FALSE,"장축";#N/A,#N/A,FALSE,"4WD"}</definedName>
    <definedName name="__A21321" localSheetId="14" hidden="1">{#N/A,#N/A,FALSE,"단축1";#N/A,#N/A,FALSE,"단축2";#N/A,#N/A,FALSE,"단축3";#N/A,#N/A,FALSE,"장축";#N/A,#N/A,FALSE,"4WD"}</definedName>
    <definedName name="__A21321" localSheetId="15" hidden="1">{#N/A,#N/A,FALSE,"단축1";#N/A,#N/A,FALSE,"단축2";#N/A,#N/A,FALSE,"단축3";#N/A,#N/A,FALSE,"장축";#N/A,#N/A,FALSE,"4WD"}</definedName>
    <definedName name="__A21321" hidden="1">{#N/A,#N/A,FALSE,"단축1";#N/A,#N/A,FALSE,"단축2";#N/A,#N/A,FALSE,"단축3";#N/A,#N/A,FALSE,"장축";#N/A,#N/A,FALSE,"4WD"}</definedName>
    <definedName name="__A23" hidden="1">{#N/A,#N/A,FALSE,"단축1";#N/A,#N/A,FALSE,"단축2";#N/A,#N/A,FALSE,"단축3";#N/A,#N/A,FALSE,"장축";#N/A,#N/A,FALSE,"4WD"}</definedName>
    <definedName name="__A25000">#REF!</definedName>
    <definedName name="__a3">#REF!</definedName>
    <definedName name="__A300000">#REF!</definedName>
    <definedName name="__a33">#REF!</definedName>
    <definedName name="__A4">#REF!</definedName>
    <definedName name="__A41" hidden="1">{#N/A,#N/A,FALSE,"단축1";#N/A,#N/A,FALSE,"단축2";#N/A,#N/A,FALSE,"단축3";#N/A,#N/A,FALSE,"장축";#N/A,#N/A,FALSE,"4WD"}</definedName>
    <definedName name="__A5">#REF!</definedName>
    <definedName name="__a6">#REF!</definedName>
    <definedName name="__a7">#REF!</definedName>
    <definedName name="__A8">#REF!</definedName>
    <definedName name="__A9">#REF!</definedName>
    <definedName name="__AA1">#REF!</definedName>
    <definedName name="__AA4" localSheetId="7" hidden="1">{#N/A,#N/A,FALSE,"신규dep";#N/A,#N/A,FALSE,"신규dep-금형상각후";#N/A,#N/A,FALSE,"신규dep-연구비상각후";#N/A,#N/A,FALSE,"신규dep-기계,공구상각후"}</definedName>
    <definedName name="__AA4" localSheetId="16" hidden="1">{#N/A,#N/A,FALSE,"신규dep";#N/A,#N/A,FALSE,"신규dep-금형상각후";#N/A,#N/A,FALSE,"신규dep-연구비상각후";#N/A,#N/A,FALSE,"신규dep-기계,공구상각후"}</definedName>
    <definedName name="__AA4" localSheetId="17" hidden="1">{#N/A,#N/A,FALSE,"신규dep";#N/A,#N/A,FALSE,"신규dep-금형상각후";#N/A,#N/A,FALSE,"신규dep-연구비상각후";#N/A,#N/A,FALSE,"신규dep-기계,공구상각후"}</definedName>
    <definedName name="__AA4" localSheetId="13" hidden="1">{#N/A,#N/A,FALSE,"신규dep";#N/A,#N/A,FALSE,"신규dep-금형상각후";#N/A,#N/A,FALSE,"신규dep-연구비상각후";#N/A,#N/A,FALSE,"신규dep-기계,공구상각후"}</definedName>
    <definedName name="__AA4" localSheetId="14" hidden="1">{#N/A,#N/A,FALSE,"신규dep";#N/A,#N/A,FALSE,"신규dep-금형상각후";#N/A,#N/A,FALSE,"신규dep-연구비상각후";#N/A,#N/A,FALSE,"신규dep-기계,공구상각후"}</definedName>
    <definedName name="__AA4" localSheetId="15" hidden="1">{#N/A,#N/A,FALSE,"신규dep";#N/A,#N/A,FALSE,"신규dep-금형상각후";#N/A,#N/A,FALSE,"신규dep-연구비상각후";#N/A,#N/A,FALSE,"신규dep-기계,공구상각후"}</definedName>
    <definedName name="__AA4" hidden="1">{#N/A,#N/A,FALSE,"신규dep";#N/A,#N/A,FALSE,"신규dep-금형상각후";#N/A,#N/A,FALSE,"신규dep-연구비상각후";#N/A,#N/A,FALSE,"신규dep-기계,공구상각후"}</definedName>
    <definedName name="__AS6" localSheetId="7" hidden="1">{#N/A,#N/A,FALSE,"Australien";#N/A,#N/A,FALSE,"Birmingham";#N/A,#N/A,FALSE,"Brasilien";#N/A,#N/A,FALSE,"Prag";#N/A,#N/A,FALSE,"Spanien";#N/A,#N/A,FALSE,"Malaysia ( Com)";#N/A,#N/A,FALSE,"Malaysia (Instr)"}</definedName>
    <definedName name="__AS6" localSheetId="16" hidden="1">{#N/A,#N/A,FALSE,"Australien";#N/A,#N/A,FALSE,"Birmingham";#N/A,#N/A,FALSE,"Brasilien";#N/A,#N/A,FALSE,"Prag";#N/A,#N/A,FALSE,"Spanien";#N/A,#N/A,FALSE,"Malaysia ( Com)";#N/A,#N/A,FALSE,"Malaysia (Instr)"}</definedName>
    <definedName name="__AS6" localSheetId="17" hidden="1">{#N/A,#N/A,FALSE,"Australien";#N/A,#N/A,FALSE,"Birmingham";#N/A,#N/A,FALSE,"Brasilien";#N/A,#N/A,FALSE,"Prag";#N/A,#N/A,FALSE,"Spanien";#N/A,#N/A,FALSE,"Malaysia ( Com)";#N/A,#N/A,FALSE,"Malaysia (Instr)"}</definedName>
    <definedName name="__AS6" localSheetId="13" hidden="1">{#N/A,#N/A,FALSE,"Australien";#N/A,#N/A,FALSE,"Birmingham";#N/A,#N/A,FALSE,"Brasilien";#N/A,#N/A,FALSE,"Prag";#N/A,#N/A,FALSE,"Spanien";#N/A,#N/A,FALSE,"Malaysia ( Com)";#N/A,#N/A,FALSE,"Malaysia (Instr)"}</definedName>
    <definedName name="__AS6" localSheetId="14" hidden="1">{#N/A,#N/A,FALSE,"Australien";#N/A,#N/A,FALSE,"Birmingham";#N/A,#N/A,FALSE,"Brasilien";#N/A,#N/A,FALSE,"Prag";#N/A,#N/A,FALSE,"Spanien";#N/A,#N/A,FALSE,"Malaysia ( Com)";#N/A,#N/A,FALSE,"Malaysia (Instr)"}</definedName>
    <definedName name="__AS6" localSheetId="15" hidden="1">{#N/A,#N/A,FALSE,"Australien";#N/A,#N/A,FALSE,"Birmingham";#N/A,#N/A,FALSE,"Brasilien";#N/A,#N/A,FALSE,"Prag";#N/A,#N/A,FALSE,"Spanien";#N/A,#N/A,FALSE,"Malaysia ( Com)";#N/A,#N/A,FALSE,"Malaysia (Instr)"}</definedName>
    <definedName name="__AS6" hidden="1">{#N/A,#N/A,FALSE,"Australien";#N/A,#N/A,FALSE,"Birmingham";#N/A,#N/A,FALSE,"Brasilien";#N/A,#N/A,FALSE,"Prag";#N/A,#N/A,FALSE,"Spanien";#N/A,#N/A,FALSE,"Malaysia ( Com)";#N/A,#N/A,FALSE,"Malaysia (Instr)"}</definedName>
    <definedName name="__ASD2">#REF!</definedName>
    <definedName name="__B1">#REF!</definedName>
    <definedName name="__B10">#REF!</definedName>
    <definedName name="__B11">#REF!</definedName>
    <definedName name="__B12">#REF!</definedName>
    <definedName name="__B13">#REF!</definedName>
    <definedName name="__B14">#REF!</definedName>
    <definedName name="__B15">#REF!</definedName>
    <definedName name="__B16">#REF!</definedName>
    <definedName name="__B17">#REF!</definedName>
    <definedName name="__B2">#REF!</definedName>
    <definedName name="__B3">#REF!</definedName>
    <definedName name="__B4">#REF!</definedName>
    <definedName name="__B5">#REF!</definedName>
    <definedName name="__B6">#REF!</definedName>
    <definedName name="__B7">#REF!</definedName>
    <definedName name="__B8">#REF!</definedName>
    <definedName name="__B9">#REF!</definedName>
    <definedName name="__BB1">#REF!</definedName>
    <definedName name="__BJW2" localSheetId="7" hidden="1">{#N/A,#N/A,FALSE,"신규dep";#N/A,#N/A,FALSE,"신규dep-금형상각후";#N/A,#N/A,FALSE,"신규dep-연구비상각후";#N/A,#N/A,FALSE,"신규dep-기계,공구상각후"}</definedName>
    <definedName name="__BJW2" localSheetId="16" hidden="1">{#N/A,#N/A,FALSE,"신규dep";#N/A,#N/A,FALSE,"신규dep-금형상각후";#N/A,#N/A,FALSE,"신규dep-연구비상각후";#N/A,#N/A,FALSE,"신규dep-기계,공구상각후"}</definedName>
    <definedName name="__BJW2" localSheetId="17" hidden="1">{#N/A,#N/A,FALSE,"신규dep";#N/A,#N/A,FALSE,"신규dep-금형상각후";#N/A,#N/A,FALSE,"신규dep-연구비상각후";#N/A,#N/A,FALSE,"신규dep-기계,공구상각후"}</definedName>
    <definedName name="__BJW2" localSheetId="13" hidden="1">{#N/A,#N/A,FALSE,"신규dep";#N/A,#N/A,FALSE,"신규dep-금형상각후";#N/A,#N/A,FALSE,"신규dep-연구비상각후";#N/A,#N/A,FALSE,"신규dep-기계,공구상각후"}</definedName>
    <definedName name="__BJW2" localSheetId="14" hidden="1">{#N/A,#N/A,FALSE,"신규dep";#N/A,#N/A,FALSE,"신규dep-금형상각후";#N/A,#N/A,FALSE,"신규dep-연구비상각후";#N/A,#N/A,FALSE,"신규dep-기계,공구상각후"}</definedName>
    <definedName name="__BJW2" localSheetId="15" hidden="1">{#N/A,#N/A,FALSE,"신규dep";#N/A,#N/A,FALSE,"신규dep-금형상각후";#N/A,#N/A,FALSE,"신규dep-연구비상각후";#N/A,#N/A,FALSE,"신규dep-기계,공구상각후"}</definedName>
    <definedName name="__BJW2" hidden="1">{#N/A,#N/A,FALSE,"신규dep";#N/A,#N/A,FALSE,"신규dep-금형상각후";#N/A,#N/A,FALSE,"신규dep-연구비상각후";#N/A,#N/A,FALSE,"신규dep-기계,공구상각후"}</definedName>
    <definedName name="__C1244ㅁ1430">#REF!</definedName>
    <definedName name="__CAM1">#REF!</definedName>
    <definedName name="__CAM2">#REF!</definedName>
    <definedName name="__CBM2">#REF!</definedName>
    <definedName name="__CFB153">[1]Mth!#REF!</definedName>
    <definedName name="__CFC214">#REF!</definedName>
    <definedName name="__CFD258">[1]Mth!#REF!</definedName>
    <definedName name="__CFE169">[1]Mth!#REF!</definedName>
    <definedName name="__CFE53">[1]Mth!#REF!</definedName>
    <definedName name="__CFU204">[1]Mth!#REF!</definedName>
    <definedName name="__CFU93">[1]Mth!#REF!</definedName>
    <definedName name="__CFV102">[1]Mth!#REF!</definedName>
    <definedName name="__CFW126">[1]Mth!#REF!</definedName>
    <definedName name="__CGC6">[1]Mth!#REF!</definedName>
    <definedName name="__CGH2">[1]Mth!#REF!</definedName>
    <definedName name="__CGJ2">[1]Mth!#REF!</definedName>
    <definedName name="__CGJ3">[1]Mth!#REF!</definedName>
    <definedName name="__CGP90">[1]Mth!#REF!</definedName>
    <definedName name="__CGT315">[1]Mth!#REF!</definedName>
    <definedName name="__CGT360">[1]Mth!#REF!</definedName>
    <definedName name="__CGT800">[1]Mth!#REF!</definedName>
    <definedName name="__CGT810">[1]Mth!#REF!</definedName>
    <definedName name="__CGW2">#REF!</definedName>
    <definedName name="__CGY2">[1]Mth!#REF!</definedName>
    <definedName name="__CGZ2">[1]Mth!#REF!</definedName>
    <definedName name="__D1">#REF!</definedName>
    <definedName name="__D12" hidden="1">{#N/A,#N/A,FALSE,"단축1";#N/A,#N/A,FALSE,"단축2";#N/A,#N/A,FALSE,"단축3";#N/A,#N/A,FALSE,"장축";#N/A,#N/A,FALSE,"4WD"}</definedName>
    <definedName name="__D2">#REF!</definedName>
    <definedName name="__D3">#REF!</definedName>
    <definedName name="__d31">#REF!</definedName>
    <definedName name="__D4">#REF!</definedName>
    <definedName name="__D5">#REF!</definedName>
    <definedName name="__D6">#REF!</definedName>
    <definedName name="__D7">#REF!</definedName>
    <definedName name="__DB777" localSheetId="7" hidden="1">{#N/A,#N/A,TRUE,"Y생산";#N/A,#N/A,TRUE,"Y판매";#N/A,#N/A,TRUE,"Y총물량";#N/A,#N/A,TRUE,"Y능력";#N/A,#N/A,TRUE,"YKD"}</definedName>
    <definedName name="__DB777" localSheetId="16" hidden="1">{#N/A,#N/A,TRUE,"Y생산";#N/A,#N/A,TRUE,"Y판매";#N/A,#N/A,TRUE,"Y총물량";#N/A,#N/A,TRUE,"Y능력";#N/A,#N/A,TRUE,"YKD"}</definedName>
    <definedName name="__DB777" localSheetId="17" hidden="1">{#N/A,#N/A,TRUE,"Y생산";#N/A,#N/A,TRUE,"Y판매";#N/A,#N/A,TRUE,"Y총물량";#N/A,#N/A,TRUE,"Y능력";#N/A,#N/A,TRUE,"YKD"}</definedName>
    <definedName name="__DB777" localSheetId="13" hidden="1">{#N/A,#N/A,TRUE,"Y생산";#N/A,#N/A,TRUE,"Y판매";#N/A,#N/A,TRUE,"Y총물량";#N/A,#N/A,TRUE,"Y능력";#N/A,#N/A,TRUE,"YKD"}</definedName>
    <definedName name="__DB777" localSheetId="14" hidden="1">{#N/A,#N/A,TRUE,"Y생산";#N/A,#N/A,TRUE,"Y판매";#N/A,#N/A,TRUE,"Y총물량";#N/A,#N/A,TRUE,"Y능력";#N/A,#N/A,TRUE,"YKD"}</definedName>
    <definedName name="__DB777" localSheetId="15" hidden="1">{#N/A,#N/A,TRUE,"Y생산";#N/A,#N/A,TRUE,"Y판매";#N/A,#N/A,TRUE,"Y총물량";#N/A,#N/A,TRUE,"Y능력";#N/A,#N/A,TRUE,"YKD"}</definedName>
    <definedName name="__DB777" hidden="1">{#N/A,#N/A,TRUE,"Y생산";#N/A,#N/A,TRUE,"Y판매";#N/A,#N/A,TRUE,"Y총물량";#N/A,#N/A,TRUE,"Y능력";#N/A,#N/A,TRUE,"YKD"}</definedName>
    <definedName name="__DC50" localSheetId="7" hidden="1">{#N/A,#N/A,FALSE,"단축1";#N/A,#N/A,FALSE,"단축2";#N/A,#N/A,FALSE,"단축3";#N/A,#N/A,FALSE,"장축";#N/A,#N/A,FALSE,"4WD"}</definedName>
    <definedName name="__DC50" localSheetId="16" hidden="1">{#N/A,#N/A,FALSE,"단축1";#N/A,#N/A,FALSE,"단축2";#N/A,#N/A,FALSE,"단축3";#N/A,#N/A,FALSE,"장축";#N/A,#N/A,FALSE,"4WD"}</definedName>
    <definedName name="__DC50" localSheetId="17" hidden="1">{#N/A,#N/A,FALSE,"단축1";#N/A,#N/A,FALSE,"단축2";#N/A,#N/A,FALSE,"단축3";#N/A,#N/A,FALSE,"장축";#N/A,#N/A,FALSE,"4WD"}</definedName>
    <definedName name="__DC50" localSheetId="13" hidden="1">{#N/A,#N/A,FALSE,"단축1";#N/A,#N/A,FALSE,"단축2";#N/A,#N/A,FALSE,"단축3";#N/A,#N/A,FALSE,"장축";#N/A,#N/A,FALSE,"4WD"}</definedName>
    <definedName name="__DC50" localSheetId="14" hidden="1">{#N/A,#N/A,FALSE,"단축1";#N/A,#N/A,FALSE,"단축2";#N/A,#N/A,FALSE,"단축3";#N/A,#N/A,FALSE,"장축";#N/A,#N/A,FALSE,"4WD"}</definedName>
    <definedName name="__DC50" localSheetId="15" hidden="1">{#N/A,#N/A,FALSE,"단축1";#N/A,#N/A,FALSE,"단축2";#N/A,#N/A,FALSE,"단축3";#N/A,#N/A,FALSE,"장축";#N/A,#N/A,FALSE,"4WD"}</definedName>
    <definedName name="__DC50" hidden="1">{#N/A,#N/A,FALSE,"단축1";#N/A,#N/A,FALSE,"단축2";#N/A,#N/A,FALSE,"단축3";#N/A,#N/A,FALSE,"장축";#N/A,#N/A,FALSE,"4WD"}</definedName>
    <definedName name="__DD1">#REF!</definedName>
    <definedName name="__ddd21" localSheetId="7" hidden="1">{#N/A,#N/A,FALSE,"단축1";#N/A,#N/A,FALSE,"단축2";#N/A,#N/A,FALSE,"단축3";#N/A,#N/A,FALSE,"장축";#N/A,#N/A,FALSE,"4WD"}</definedName>
    <definedName name="__ddd21" localSheetId="16" hidden="1">{#N/A,#N/A,FALSE,"단축1";#N/A,#N/A,FALSE,"단축2";#N/A,#N/A,FALSE,"단축3";#N/A,#N/A,FALSE,"장축";#N/A,#N/A,FALSE,"4WD"}</definedName>
    <definedName name="__ddd21" localSheetId="17" hidden="1">{#N/A,#N/A,FALSE,"단축1";#N/A,#N/A,FALSE,"단축2";#N/A,#N/A,FALSE,"단축3";#N/A,#N/A,FALSE,"장축";#N/A,#N/A,FALSE,"4WD"}</definedName>
    <definedName name="__ddd21" localSheetId="13" hidden="1">{#N/A,#N/A,FALSE,"단축1";#N/A,#N/A,FALSE,"단축2";#N/A,#N/A,FALSE,"단축3";#N/A,#N/A,FALSE,"장축";#N/A,#N/A,FALSE,"4WD"}</definedName>
    <definedName name="__ddd21" localSheetId="14" hidden="1">{#N/A,#N/A,FALSE,"단축1";#N/A,#N/A,FALSE,"단축2";#N/A,#N/A,FALSE,"단축3";#N/A,#N/A,FALSE,"장축";#N/A,#N/A,FALSE,"4WD"}</definedName>
    <definedName name="__ddd21" localSheetId="15" hidden="1">{#N/A,#N/A,FALSE,"단축1";#N/A,#N/A,FALSE,"단축2";#N/A,#N/A,FALSE,"단축3";#N/A,#N/A,FALSE,"장축";#N/A,#N/A,FALSE,"4WD"}</definedName>
    <definedName name="__ddd21" hidden="1">{#N/A,#N/A,FALSE,"단축1";#N/A,#N/A,FALSE,"단축2";#N/A,#N/A,FALSE,"단축3";#N/A,#N/A,FALSE,"장축";#N/A,#N/A,FALSE,"4WD"}</definedName>
    <definedName name="__DemandLoad">TRUE</definedName>
    <definedName name="__DW11" localSheetId="7">BlankMacro1</definedName>
    <definedName name="__DW11" localSheetId="16">BlankMacro1</definedName>
    <definedName name="__DW11" localSheetId="17">BlankMacro1</definedName>
    <definedName name="__DW11" localSheetId="10">BlankMacro1</definedName>
    <definedName name="__DW11" localSheetId="8">BlankMacro1</definedName>
    <definedName name="__DW11" localSheetId="0">BlankMacro1</definedName>
    <definedName name="__DW11" localSheetId="13">BlankMacro1</definedName>
    <definedName name="__DW11" localSheetId="14">BlankMacro1</definedName>
    <definedName name="__DW11" localSheetId="11">BlankMacro1</definedName>
    <definedName name="__DW11" localSheetId="15">BlankMacro1</definedName>
    <definedName name="__DW11">BlankMacro1</definedName>
    <definedName name="__E1" localSheetId="7">#REF!</definedName>
    <definedName name="__E1">#REF!</definedName>
    <definedName name="__E2" localSheetId="7">#REF!</definedName>
    <definedName name="__E2">#REF!</definedName>
    <definedName name="__E222" hidden="1">{#N/A,#N/A,FALSE,"단축1";#N/A,#N/A,FALSE,"단축2";#N/A,#N/A,FALSE,"단축3";#N/A,#N/A,FALSE,"장축";#N/A,#N/A,FALSE,"4WD"}</definedName>
    <definedName name="__E3" localSheetId="7">#REF!</definedName>
    <definedName name="__E3">#REF!</definedName>
    <definedName name="__E32" hidden="1">{#N/A,#N/A,FALSE,"단축1";#N/A,#N/A,FALSE,"단축2";#N/A,#N/A,FALSE,"단축3";#N/A,#N/A,FALSE,"장축";#N/A,#N/A,FALSE,"4WD"}</definedName>
    <definedName name="__E4">#REF!</definedName>
    <definedName name="__E45" hidden="1">{#N/A,#N/A,FALSE,"단축1";#N/A,#N/A,FALSE,"단축2";#N/A,#N/A,FALSE,"단축3";#N/A,#N/A,FALSE,"장축";#N/A,#N/A,FALSE,"4WD"}</definedName>
    <definedName name="__E5">#REF!</definedName>
    <definedName name="__E56" hidden="1">{#N/A,#N/A,FALSE,"단축1";#N/A,#N/A,FALSE,"단축2";#N/A,#N/A,FALSE,"단축3";#N/A,#N/A,FALSE,"장축";#N/A,#N/A,FALSE,"4WD"}</definedName>
    <definedName name="__E6">#REF!</definedName>
    <definedName name="__E7">#REF!</definedName>
    <definedName name="__e8" localSheetId="7" hidden="1">{#N/A,#N/A,FALSE,"신규dep";#N/A,#N/A,FALSE,"신규dep-금형상각후";#N/A,#N/A,FALSE,"신규dep-연구비상각후";#N/A,#N/A,FALSE,"신규dep-기계,공구상각후"}</definedName>
    <definedName name="__e8" localSheetId="16" hidden="1">{#N/A,#N/A,FALSE,"신규dep";#N/A,#N/A,FALSE,"신규dep-금형상각후";#N/A,#N/A,FALSE,"신규dep-연구비상각후";#N/A,#N/A,FALSE,"신규dep-기계,공구상각후"}</definedName>
    <definedName name="__e8" localSheetId="17" hidden="1">{#N/A,#N/A,FALSE,"신규dep";#N/A,#N/A,FALSE,"신규dep-금형상각후";#N/A,#N/A,FALSE,"신규dep-연구비상각후";#N/A,#N/A,FALSE,"신규dep-기계,공구상각후"}</definedName>
    <definedName name="__e8" localSheetId="13" hidden="1">{#N/A,#N/A,FALSE,"신규dep";#N/A,#N/A,FALSE,"신규dep-금형상각후";#N/A,#N/A,FALSE,"신규dep-연구비상각후";#N/A,#N/A,FALSE,"신규dep-기계,공구상각후"}</definedName>
    <definedName name="__e8" localSheetId="14" hidden="1">{#N/A,#N/A,FALSE,"신규dep";#N/A,#N/A,FALSE,"신규dep-금형상각후";#N/A,#N/A,FALSE,"신규dep-연구비상각후";#N/A,#N/A,FALSE,"신규dep-기계,공구상각후"}</definedName>
    <definedName name="__e8" localSheetId="15" hidden="1">{#N/A,#N/A,FALSE,"신규dep";#N/A,#N/A,FALSE,"신규dep-금형상각후";#N/A,#N/A,FALSE,"신규dep-연구비상각후";#N/A,#N/A,FALSE,"신규dep-기계,공구상각후"}</definedName>
    <definedName name="__e8" hidden="1">{#N/A,#N/A,FALSE,"신규dep";#N/A,#N/A,FALSE,"신규dep-금형상각후";#N/A,#N/A,FALSE,"신규dep-연구비상각후";#N/A,#N/A,FALSE,"신규dep-기계,공구상각후"}</definedName>
    <definedName name="__e9" localSheetId="7" hidden="1">{#N/A,#N/A,FALSE,"단축1";#N/A,#N/A,FALSE,"단축2";#N/A,#N/A,FALSE,"단축3";#N/A,#N/A,FALSE,"장축";#N/A,#N/A,FALSE,"4WD"}</definedName>
    <definedName name="__e9" localSheetId="16" hidden="1">{#N/A,#N/A,FALSE,"단축1";#N/A,#N/A,FALSE,"단축2";#N/A,#N/A,FALSE,"단축3";#N/A,#N/A,FALSE,"장축";#N/A,#N/A,FALSE,"4WD"}</definedName>
    <definedName name="__e9" localSheetId="17" hidden="1">{#N/A,#N/A,FALSE,"단축1";#N/A,#N/A,FALSE,"단축2";#N/A,#N/A,FALSE,"단축3";#N/A,#N/A,FALSE,"장축";#N/A,#N/A,FALSE,"4WD"}</definedName>
    <definedName name="__e9" localSheetId="13" hidden="1">{#N/A,#N/A,FALSE,"단축1";#N/A,#N/A,FALSE,"단축2";#N/A,#N/A,FALSE,"단축3";#N/A,#N/A,FALSE,"장축";#N/A,#N/A,FALSE,"4WD"}</definedName>
    <definedName name="__e9" localSheetId="14" hidden="1">{#N/A,#N/A,FALSE,"단축1";#N/A,#N/A,FALSE,"단축2";#N/A,#N/A,FALSE,"단축3";#N/A,#N/A,FALSE,"장축";#N/A,#N/A,FALSE,"4WD"}</definedName>
    <definedName name="__e9" localSheetId="15" hidden="1">{#N/A,#N/A,FALSE,"단축1";#N/A,#N/A,FALSE,"단축2";#N/A,#N/A,FALSE,"단축3";#N/A,#N/A,FALSE,"장축";#N/A,#N/A,FALSE,"4WD"}</definedName>
    <definedName name="__e9" hidden="1">{#N/A,#N/A,FALSE,"단축1";#N/A,#N/A,FALSE,"단축2";#N/A,#N/A,FALSE,"단축3";#N/A,#N/A,FALSE,"장축";#N/A,#N/A,FALSE,"4WD"}</definedName>
    <definedName name="__EE1">#REF!</definedName>
    <definedName name="__EO2" localSheetId="7" hidden="1">{#N/A,#N/A,FALSE,"신규dep";#N/A,#N/A,FALSE,"신규dep-금형상각후";#N/A,#N/A,FALSE,"신규dep-연구비상각후";#N/A,#N/A,FALSE,"신규dep-기계,공구상각후"}</definedName>
    <definedName name="__EO2" localSheetId="16" hidden="1">{#N/A,#N/A,FALSE,"신규dep";#N/A,#N/A,FALSE,"신규dep-금형상각후";#N/A,#N/A,FALSE,"신규dep-연구비상각후";#N/A,#N/A,FALSE,"신규dep-기계,공구상각후"}</definedName>
    <definedName name="__EO2" localSheetId="17" hidden="1">{#N/A,#N/A,FALSE,"신규dep";#N/A,#N/A,FALSE,"신규dep-금형상각후";#N/A,#N/A,FALSE,"신규dep-연구비상각후";#N/A,#N/A,FALSE,"신규dep-기계,공구상각후"}</definedName>
    <definedName name="__EO2" localSheetId="13" hidden="1">{#N/A,#N/A,FALSE,"신규dep";#N/A,#N/A,FALSE,"신규dep-금형상각후";#N/A,#N/A,FALSE,"신규dep-연구비상각후";#N/A,#N/A,FALSE,"신규dep-기계,공구상각후"}</definedName>
    <definedName name="__EO2" localSheetId="14" hidden="1">{#N/A,#N/A,FALSE,"신규dep";#N/A,#N/A,FALSE,"신규dep-금형상각후";#N/A,#N/A,FALSE,"신규dep-연구비상각후";#N/A,#N/A,FALSE,"신규dep-기계,공구상각후"}</definedName>
    <definedName name="__EO2" localSheetId="15" hidden="1">{#N/A,#N/A,FALSE,"신규dep";#N/A,#N/A,FALSE,"신규dep-금형상각후";#N/A,#N/A,FALSE,"신규dep-연구비상각후";#N/A,#N/A,FALSE,"신규dep-기계,공구상각후"}</definedName>
    <definedName name="__EO2" hidden="1">{#N/A,#N/A,FALSE,"신규dep";#N/A,#N/A,FALSE,"신규dep-금형상각후";#N/A,#N/A,FALSE,"신규dep-연구비상각후";#N/A,#N/A,FALSE,"신규dep-기계,공구상각후"}</definedName>
    <definedName name="__EUC2000">"cchndlr"</definedName>
    <definedName name="__F12" hidden="1">{#N/A,#N/A,FALSE,"단축1";#N/A,#N/A,FALSE,"단축2";#N/A,#N/A,FALSE,"단축3";#N/A,#N/A,FALSE,"장축";#N/A,#N/A,FALSE,"4WD"}</definedName>
    <definedName name="__FF3">#REF!</definedName>
    <definedName name="__FG1" localSheetId="7" hidden="1">{#N/A,#N/A,FALSE,"단축1";#N/A,#N/A,FALSE,"단축2";#N/A,#N/A,FALSE,"단축3";#N/A,#N/A,FALSE,"장축";#N/A,#N/A,FALSE,"4WD"}</definedName>
    <definedName name="__FG1" localSheetId="16" hidden="1">{#N/A,#N/A,FALSE,"단축1";#N/A,#N/A,FALSE,"단축2";#N/A,#N/A,FALSE,"단축3";#N/A,#N/A,FALSE,"장축";#N/A,#N/A,FALSE,"4WD"}</definedName>
    <definedName name="__FG1" localSheetId="17" hidden="1">{#N/A,#N/A,FALSE,"단축1";#N/A,#N/A,FALSE,"단축2";#N/A,#N/A,FALSE,"단축3";#N/A,#N/A,FALSE,"장축";#N/A,#N/A,FALSE,"4WD"}</definedName>
    <definedName name="__FG1" localSheetId="13" hidden="1">{#N/A,#N/A,FALSE,"단축1";#N/A,#N/A,FALSE,"단축2";#N/A,#N/A,FALSE,"단축3";#N/A,#N/A,FALSE,"장축";#N/A,#N/A,FALSE,"4WD"}</definedName>
    <definedName name="__FG1" localSheetId="14" hidden="1">{#N/A,#N/A,FALSE,"단축1";#N/A,#N/A,FALSE,"단축2";#N/A,#N/A,FALSE,"단축3";#N/A,#N/A,FALSE,"장축";#N/A,#N/A,FALSE,"4WD"}</definedName>
    <definedName name="__FG1" localSheetId="15" hidden="1">{#N/A,#N/A,FALSE,"단축1";#N/A,#N/A,FALSE,"단축2";#N/A,#N/A,FALSE,"단축3";#N/A,#N/A,FALSE,"장축";#N/A,#N/A,FALSE,"4WD"}</definedName>
    <definedName name="__FG1" hidden="1">{#N/A,#N/A,FALSE,"단축1";#N/A,#N/A,FALSE,"단축2";#N/A,#N/A,FALSE,"단축3";#N/A,#N/A,FALSE,"장축";#N/A,#N/A,FALSE,"4WD"}</definedName>
    <definedName name="__FRT1">#REF!</definedName>
    <definedName name="__G1">#REF!</definedName>
    <definedName name="__G3">#REF!</definedName>
    <definedName name="__GG1">#REF!</definedName>
    <definedName name="__IG2">#N/A</definedName>
    <definedName name="__iir7">#REF!</definedName>
    <definedName name="__IntlFixup" hidden="1">TRUE</definedName>
    <definedName name="__J2">#REF!</definedName>
    <definedName name="__K1">#REF!</definedName>
    <definedName name="__k2">#REF!</definedName>
    <definedName name="__K3">#REF!</definedName>
    <definedName name="__K4">#REF!</definedName>
    <definedName name="__k7" localSheetId="7" hidden="1">{#N/A,#N/A,FALSE,"단축1";#N/A,#N/A,FALSE,"단축2";#N/A,#N/A,FALSE,"단축3";#N/A,#N/A,FALSE,"장축";#N/A,#N/A,FALSE,"4WD"}</definedName>
    <definedName name="__k7" localSheetId="16" hidden="1">{#N/A,#N/A,FALSE,"단축1";#N/A,#N/A,FALSE,"단축2";#N/A,#N/A,FALSE,"단축3";#N/A,#N/A,FALSE,"장축";#N/A,#N/A,FALSE,"4WD"}</definedName>
    <definedName name="__k7" localSheetId="17" hidden="1">{#N/A,#N/A,FALSE,"단축1";#N/A,#N/A,FALSE,"단축2";#N/A,#N/A,FALSE,"단축3";#N/A,#N/A,FALSE,"장축";#N/A,#N/A,FALSE,"4WD"}</definedName>
    <definedName name="__k7" localSheetId="13" hidden="1">{#N/A,#N/A,FALSE,"단축1";#N/A,#N/A,FALSE,"단축2";#N/A,#N/A,FALSE,"단축3";#N/A,#N/A,FALSE,"장축";#N/A,#N/A,FALSE,"4WD"}</definedName>
    <definedName name="__k7" localSheetId="14" hidden="1">{#N/A,#N/A,FALSE,"단축1";#N/A,#N/A,FALSE,"단축2";#N/A,#N/A,FALSE,"단축3";#N/A,#N/A,FALSE,"장축";#N/A,#N/A,FALSE,"4WD"}</definedName>
    <definedName name="__k7" localSheetId="15" hidden="1">{#N/A,#N/A,FALSE,"단축1";#N/A,#N/A,FALSE,"단축2";#N/A,#N/A,FALSE,"단축3";#N/A,#N/A,FALSE,"장축";#N/A,#N/A,FALSE,"4WD"}</definedName>
    <definedName name="__k7" hidden="1">{#N/A,#N/A,FALSE,"단축1";#N/A,#N/A,FALSE,"단축2";#N/A,#N/A,FALSE,"단축3";#N/A,#N/A,FALSE,"장축";#N/A,#N/A,FALSE,"4WD"}</definedName>
    <definedName name="__k8" localSheetId="7" hidden="1">{#N/A,#N/A,FALSE,"단축1";#N/A,#N/A,FALSE,"단축2";#N/A,#N/A,FALSE,"단축3";#N/A,#N/A,FALSE,"장축";#N/A,#N/A,FALSE,"4WD"}</definedName>
    <definedName name="__k8" localSheetId="16" hidden="1">{#N/A,#N/A,FALSE,"단축1";#N/A,#N/A,FALSE,"단축2";#N/A,#N/A,FALSE,"단축3";#N/A,#N/A,FALSE,"장축";#N/A,#N/A,FALSE,"4WD"}</definedName>
    <definedName name="__k8" localSheetId="17" hidden="1">{#N/A,#N/A,FALSE,"단축1";#N/A,#N/A,FALSE,"단축2";#N/A,#N/A,FALSE,"단축3";#N/A,#N/A,FALSE,"장축";#N/A,#N/A,FALSE,"4WD"}</definedName>
    <definedName name="__k8" localSheetId="13" hidden="1">{#N/A,#N/A,FALSE,"단축1";#N/A,#N/A,FALSE,"단축2";#N/A,#N/A,FALSE,"단축3";#N/A,#N/A,FALSE,"장축";#N/A,#N/A,FALSE,"4WD"}</definedName>
    <definedName name="__k8" localSheetId="14" hidden="1">{#N/A,#N/A,FALSE,"단축1";#N/A,#N/A,FALSE,"단축2";#N/A,#N/A,FALSE,"단축3";#N/A,#N/A,FALSE,"장축";#N/A,#N/A,FALSE,"4WD"}</definedName>
    <definedName name="__k8" localSheetId="15" hidden="1">{#N/A,#N/A,FALSE,"단축1";#N/A,#N/A,FALSE,"단축2";#N/A,#N/A,FALSE,"단축3";#N/A,#N/A,FALSE,"장축";#N/A,#N/A,FALSE,"4WD"}</definedName>
    <definedName name="__k8" hidden="1">{#N/A,#N/A,FALSE,"단축1";#N/A,#N/A,FALSE,"단축2";#N/A,#N/A,FALSE,"단축3";#N/A,#N/A,FALSE,"장축";#N/A,#N/A,FALSE,"4WD"}</definedName>
    <definedName name="__k9" localSheetId="7" hidden="1">{#N/A,#N/A,FALSE,"단축1";#N/A,#N/A,FALSE,"단축2";#N/A,#N/A,FALSE,"단축3";#N/A,#N/A,FALSE,"장축";#N/A,#N/A,FALSE,"4WD"}</definedName>
    <definedName name="__k9" localSheetId="16" hidden="1">{#N/A,#N/A,FALSE,"단축1";#N/A,#N/A,FALSE,"단축2";#N/A,#N/A,FALSE,"단축3";#N/A,#N/A,FALSE,"장축";#N/A,#N/A,FALSE,"4WD"}</definedName>
    <definedName name="__k9" localSheetId="17" hidden="1">{#N/A,#N/A,FALSE,"단축1";#N/A,#N/A,FALSE,"단축2";#N/A,#N/A,FALSE,"단축3";#N/A,#N/A,FALSE,"장축";#N/A,#N/A,FALSE,"4WD"}</definedName>
    <definedName name="__k9" localSheetId="13" hidden="1">{#N/A,#N/A,FALSE,"단축1";#N/A,#N/A,FALSE,"단축2";#N/A,#N/A,FALSE,"단축3";#N/A,#N/A,FALSE,"장축";#N/A,#N/A,FALSE,"4WD"}</definedName>
    <definedName name="__k9" localSheetId="14" hidden="1">{#N/A,#N/A,FALSE,"단축1";#N/A,#N/A,FALSE,"단축2";#N/A,#N/A,FALSE,"단축3";#N/A,#N/A,FALSE,"장축";#N/A,#N/A,FALSE,"4WD"}</definedName>
    <definedName name="__k9" localSheetId="15" hidden="1">{#N/A,#N/A,FALSE,"단축1";#N/A,#N/A,FALSE,"단축2";#N/A,#N/A,FALSE,"단축3";#N/A,#N/A,FALSE,"장축";#N/A,#N/A,FALSE,"4WD"}</definedName>
    <definedName name="__k9" hidden="1">{#N/A,#N/A,FALSE,"단축1";#N/A,#N/A,FALSE,"단축2";#N/A,#N/A,FALSE,"단축3";#N/A,#N/A,FALSE,"장축";#N/A,#N/A,FALSE,"4WD"}</definedName>
    <definedName name="__KDX3">#N/A</definedName>
    <definedName name="__KEY1">#REF!</definedName>
    <definedName name="__KI9" localSheetId="7" hidden="1">{#N/A,#N/A,TRUE,"Y생산";#N/A,#N/A,TRUE,"Y판매";#N/A,#N/A,TRUE,"Y총물량";#N/A,#N/A,TRUE,"Y능력";#N/A,#N/A,TRUE,"YKD"}</definedName>
    <definedName name="__KI9" localSheetId="16" hidden="1">{#N/A,#N/A,TRUE,"Y생산";#N/A,#N/A,TRUE,"Y판매";#N/A,#N/A,TRUE,"Y총물량";#N/A,#N/A,TRUE,"Y능력";#N/A,#N/A,TRUE,"YKD"}</definedName>
    <definedName name="__KI9" localSheetId="17" hidden="1">{#N/A,#N/A,TRUE,"Y생산";#N/A,#N/A,TRUE,"Y판매";#N/A,#N/A,TRUE,"Y총물량";#N/A,#N/A,TRUE,"Y능력";#N/A,#N/A,TRUE,"YKD"}</definedName>
    <definedName name="__KI9" localSheetId="13" hidden="1">{#N/A,#N/A,TRUE,"Y생산";#N/A,#N/A,TRUE,"Y판매";#N/A,#N/A,TRUE,"Y총물량";#N/A,#N/A,TRUE,"Y능력";#N/A,#N/A,TRUE,"YKD"}</definedName>
    <definedName name="__KI9" localSheetId="14" hidden="1">{#N/A,#N/A,TRUE,"Y생산";#N/A,#N/A,TRUE,"Y판매";#N/A,#N/A,TRUE,"Y총물량";#N/A,#N/A,TRUE,"Y능력";#N/A,#N/A,TRUE,"YKD"}</definedName>
    <definedName name="__KI9" localSheetId="15" hidden="1">{#N/A,#N/A,TRUE,"Y생산";#N/A,#N/A,TRUE,"Y판매";#N/A,#N/A,TRUE,"Y총물량";#N/A,#N/A,TRUE,"Y능력";#N/A,#N/A,TRUE,"YKD"}</definedName>
    <definedName name="__KI9" hidden="1">{#N/A,#N/A,TRUE,"Y생산";#N/A,#N/A,TRUE,"Y판매";#N/A,#N/A,TRUE,"Y총물량";#N/A,#N/A,TRUE,"Y능력";#N/A,#N/A,TRUE,"YKD"}</definedName>
    <definedName name="__LPS2" localSheetId="7" hidden="1">{#N/A,#N/A,FALSE,"단축1";#N/A,#N/A,FALSE,"단축2";#N/A,#N/A,FALSE,"단축3";#N/A,#N/A,FALSE,"장축";#N/A,#N/A,FALSE,"4WD"}</definedName>
    <definedName name="__LPS2" localSheetId="16" hidden="1">{#N/A,#N/A,FALSE,"단축1";#N/A,#N/A,FALSE,"단축2";#N/A,#N/A,FALSE,"단축3";#N/A,#N/A,FALSE,"장축";#N/A,#N/A,FALSE,"4WD"}</definedName>
    <definedName name="__LPS2" localSheetId="17" hidden="1">{#N/A,#N/A,FALSE,"단축1";#N/A,#N/A,FALSE,"단축2";#N/A,#N/A,FALSE,"단축3";#N/A,#N/A,FALSE,"장축";#N/A,#N/A,FALSE,"4WD"}</definedName>
    <definedName name="__LPS2" localSheetId="13" hidden="1">{#N/A,#N/A,FALSE,"단축1";#N/A,#N/A,FALSE,"단축2";#N/A,#N/A,FALSE,"단축3";#N/A,#N/A,FALSE,"장축";#N/A,#N/A,FALSE,"4WD"}</definedName>
    <definedName name="__LPS2" localSheetId="14" hidden="1">{#N/A,#N/A,FALSE,"단축1";#N/A,#N/A,FALSE,"단축2";#N/A,#N/A,FALSE,"단축3";#N/A,#N/A,FALSE,"장축";#N/A,#N/A,FALSE,"4WD"}</definedName>
    <definedName name="__LPS2" localSheetId="15" hidden="1">{#N/A,#N/A,FALSE,"단축1";#N/A,#N/A,FALSE,"단축2";#N/A,#N/A,FALSE,"단축3";#N/A,#N/A,FALSE,"장축";#N/A,#N/A,FALSE,"4WD"}</definedName>
    <definedName name="__LPS2" hidden="1">{#N/A,#N/A,FALSE,"단축1";#N/A,#N/A,FALSE,"단축2";#N/A,#N/A,FALSE,"단축3";#N/A,#N/A,FALSE,"장축";#N/A,#N/A,FALSE,"4WD"}</definedName>
    <definedName name="__M123" localSheetId="7" hidden="1">{#N/A,#N/A,FALSE,"단축1";#N/A,#N/A,FALSE,"단축2";#N/A,#N/A,FALSE,"단축3";#N/A,#N/A,FALSE,"장축";#N/A,#N/A,FALSE,"4WD"}</definedName>
    <definedName name="__M123" localSheetId="16" hidden="1">{#N/A,#N/A,FALSE,"단축1";#N/A,#N/A,FALSE,"단축2";#N/A,#N/A,FALSE,"단축3";#N/A,#N/A,FALSE,"장축";#N/A,#N/A,FALSE,"4WD"}</definedName>
    <definedName name="__M123" localSheetId="17" hidden="1">{#N/A,#N/A,FALSE,"단축1";#N/A,#N/A,FALSE,"단축2";#N/A,#N/A,FALSE,"단축3";#N/A,#N/A,FALSE,"장축";#N/A,#N/A,FALSE,"4WD"}</definedName>
    <definedName name="__M123" localSheetId="13" hidden="1">{#N/A,#N/A,FALSE,"단축1";#N/A,#N/A,FALSE,"단축2";#N/A,#N/A,FALSE,"단축3";#N/A,#N/A,FALSE,"장축";#N/A,#N/A,FALSE,"4WD"}</definedName>
    <definedName name="__M123" localSheetId="14" hidden="1">{#N/A,#N/A,FALSE,"단축1";#N/A,#N/A,FALSE,"단축2";#N/A,#N/A,FALSE,"단축3";#N/A,#N/A,FALSE,"장축";#N/A,#N/A,FALSE,"4WD"}</definedName>
    <definedName name="__M123" localSheetId="15" hidden="1">{#N/A,#N/A,FALSE,"단축1";#N/A,#N/A,FALSE,"단축2";#N/A,#N/A,FALSE,"단축3";#N/A,#N/A,FALSE,"장축";#N/A,#N/A,FALSE,"4WD"}</definedName>
    <definedName name="__M123" hidden="1">{#N/A,#N/A,FALSE,"단축1";#N/A,#N/A,FALSE,"단축2";#N/A,#N/A,FALSE,"단축3";#N/A,#N/A,FALSE,"장축";#N/A,#N/A,FALSE,"4WD"}</definedName>
    <definedName name="__MIP10" localSheetId="7" hidden="1">{#N/A,#N/A,FALSE,"단축1";#N/A,#N/A,FALSE,"단축2";#N/A,#N/A,FALSE,"단축3";#N/A,#N/A,FALSE,"장축";#N/A,#N/A,FALSE,"4WD"}</definedName>
    <definedName name="__MIP10" localSheetId="16" hidden="1">{#N/A,#N/A,FALSE,"단축1";#N/A,#N/A,FALSE,"단축2";#N/A,#N/A,FALSE,"단축3";#N/A,#N/A,FALSE,"장축";#N/A,#N/A,FALSE,"4WD"}</definedName>
    <definedName name="__MIP10" localSheetId="17" hidden="1">{#N/A,#N/A,FALSE,"단축1";#N/A,#N/A,FALSE,"단축2";#N/A,#N/A,FALSE,"단축3";#N/A,#N/A,FALSE,"장축";#N/A,#N/A,FALSE,"4WD"}</definedName>
    <definedName name="__MIP10" localSheetId="13" hidden="1">{#N/A,#N/A,FALSE,"단축1";#N/A,#N/A,FALSE,"단축2";#N/A,#N/A,FALSE,"단축3";#N/A,#N/A,FALSE,"장축";#N/A,#N/A,FALSE,"4WD"}</definedName>
    <definedName name="__MIP10" localSheetId="14" hidden="1">{#N/A,#N/A,FALSE,"단축1";#N/A,#N/A,FALSE,"단축2";#N/A,#N/A,FALSE,"단축3";#N/A,#N/A,FALSE,"장축";#N/A,#N/A,FALSE,"4WD"}</definedName>
    <definedName name="__MIP10" localSheetId="15" hidden="1">{#N/A,#N/A,FALSE,"단축1";#N/A,#N/A,FALSE,"단축2";#N/A,#N/A,FALSE,"단축3";#N/A,#N/A,FALSE,"장축";#N/A,#N/A,FALSE,"4WD"}</definedName>
    <definedName name="__MIP10" hidden="1">{#N/A,#N/A,FALSE,"단축1";#N/A,#N/A,FALSE,"단축2";#N/A,#N/A,FALSE,"단축3";#N/A,#N/A,FALSE,"장축";#N/A,#N/A,FALSE,"4WD"}</definedName>
    <definedName name="__MIP2" localSheetId="7" hidden="1">{#N/A,#N/A,FALSE,"단축1";#N/A,#N/A,FALSE,"단축2";#N/A,#N/A,FALSE,"단축3";#N/A,#N/A,FALSE,"장축";#N/A,#N/A,FALSE,"4WD"}</definedName>
    <definedName name="__MIP2" localSheetId="16" hidden="1">{#N/A,#N/A,FALSE,"단축1";#N/A,#N/A,FALSE,"단축2";#N/A,#N/A,FALSE,"단축3";#N/A,#N/A,FALSE,"장축";#N/A,#N/A,FALSE,"4WD"}</definedName>
    <definedName name="__MIP2" localSheetId="17" hidden="1">{#N/A,#N/A,FALSE,"단축1";#N/A,#N/A,FALSE,"단축2";#N/A,#N/A,FALSE,"단축3";#N/A,#N/A,FALSE,"장축";#N/A,#N/A,FALSE,"4WD"}</definedName>
    <definedName name="__MIP2" localSheetId="13" hidden="1">{#N/A,#N/A,FALSE,"단축1";#N/A,#N/A,FALSE,"단축2";#N/A,#N/A,FALSE,"단축3";#N/A,#N/A,FALSE,"장축";#N/A,#N/A,FALSE,"4WD"}</definedName>
    <definedName name="__MIP2" localSheetId="14" hidden="1">{#N/A,#N/A,FALSE,"단축1";#N/A,#N/A,FALSE,"단축2";#N/A,#N/A,FALSE,"단축3";#N/A,#N/A,FALSE,"장축";#N/A,#N/A,FALSE,"4WD"}</definedName>
    <definedName name="__MIP2" localSheetId="15" hidden="1">{#N/A,#N/A,FALSE,"단축1";#N/A,#N/A,FALSE,"단축2";#N/A,#N/A,FALSE,"단축3";#N/A,#N/A,FALSE,"장축";#N/A,#N/A,FALSE,"4WD"}</definedName>
    <definedName name="__MIP2" hidden="1">{#N/A,#N/A,FALSE,"단축1";#N/A,#N/A,FALSE,"단축2";#N/A,#N/A,FALSE,"단축3";#N/A,#N/A,FALSE,"장축";#N/A,#N/A,FALSE,"4WD"}</definedName>
    <definedName name="__MIP3">#REF!</definedName>
    <definedName name="__MIP4">#REF!</definedName>
    <definedName name="__MT0026">#REF!</definedName>
    <definedName name="__N1">#REF!</definedName>
    <definedName name="__N2">#REF!</definedName>
    <definedName name="__N3">#REF!</definedName>
    <definedName name="__NA11" localSheetId="7" hidden="1">{#N/A,#N/A,FALSE,"단축1";#N/A,#N/A,FALSE,"단축2";#N/A,#N/A,FALSE,"단축3";#N/A,#N/A,FALSE,"장축";#N/A,#N/A,FALSE,"4WD"}</definedName>
    <definedName name="__NA11" localSheetId="16" hidden="1">{#N/A,#N/A,FALSE,"단축1";#N/A,#N/A,FALSE,"단축2";#N/A,#N/A,FALSE,"단축3";#N/A,#N/A,FALSE,"장축";#N/A,#N/A,FALSE,"4WD"}</definedName>
    <definedName name="__NA11" localSheetId="17" hidden="1">{#N/A,#N/A,FALSE,"단축1";#N/A,#N/A,FALSE,"단축2";#N/A,#N/A,FALSE,"단축3";#N/A,#N/A,FALSE,"장축";#N/A,#N/A,FALSE,"4WD"}</definedName>
    <definedName name="__NA11" localSheetId="13" hidden="1">{#N/A,#N/A,FALSE,"단축1";#N/A,#N/A,FALSE,"단축2";#N/A,#N/A,FALSE,"단축3";#N/A,#N/A,FALSE,"장축";#N/A,#N/A,FALSE,"4WD"}</definedName>
    <definedName name="__NA11" localSheetId="14" hidden="1">{#N/A,#N/A,FALSE,"단축1";#N/A,#N/A,FALSE,"단축2";#N/A,#N/A,FALSE,"단축3";#N/A,#N/A,FALSE,"장축";#N/A,#N/A,FALSE,"4WD"}</definedName>
    <definedName name="__NA11" localSheetId="15" hidden="1">{#N/A,#N/A,FALSE,"단축1";#N/A,#N/A,FALSE,"단축2";#N/A,#N/A,FALSE,"단축3";#N/A,#N/A,FALSE,"장축";#N/A,#N/A,FALSE,"4WD"}</definedName>
    <definedName name="__NA11" hidden="1">{#N/A,#N/A,FALSE,"단축1";#N/A,#N/A,FALSE,"단축2";#N/A,#N/A,FALSE,"단축3";#N/A,#N/A,FALSE,"장축";#N/A,#N/A,FALSE,"4WD"}</definedName>
    <definedName name="__NET2">#REF!</definedName>
    <definedName name="__NN2">#REF!</definedName>
    <definedName name="__O11" localSheetId="7" hidden="1">{#N/A,#N/A,FALSE,"단축1";#N/A,#N/A,FALSE,"단축2";#N/A,#N/A,FALSE,"단축3";#N/A,#N/A,FALSE,"장축";#N/A,#N/A,FALSE,"4WD"}</definedName>
    <definedName name="__O11" localSheetId="16" hidden="1">{#N/A,#N/A,FALSE,"단축1";#N/A,#N/A,FALSE,"단축2";#N/A,#N/A,FALSE,"단축3";#N/A,#N/A,FALSE,"장축";#N/A,#N/A,FALSE,"4WD"}</definedName>
    <definedName name="__O11" localSheetId="17" hidden="1">{#N/A,#N/A,FALSE,"단축1";#N/A,#N/A,FALSE,"단축2";#N/A,#N/A,FALSE,"단축3";#N/A,#N/A,FALSE,"장축";#N/A,#N/A,FALSE,"4WD"}</definedName>
    <definedName name="__O11" localSheetId="13" hidden="1">{#N/A,#N/A,FALSE,"단축1";#N/A,#N/A,FALSE,"단축2";#N/A,#N/A,FALSE,"단축3";#N/A,#N/A,FALSE,"장축";#N/A,#N/A,FALSE,"4WD"}</definedName>
    <definedName name="__O11" localSheetId="14" hidden="1">{#N/A,#N/A,FALSE,"단축1";#N/A,#N/A,FALSE,"단축2";#N/A,#N/A,FALSE,"단축3";#N/A,#N/A,FALSE,"장축";#N/A,#N/A,FALSE,"4WD"}</definedName>
    <definedName name="__O11" localSheetId="15" hidden="1">{#N/A,#N/A,FALSE,"단축1";#N/A,#N/A,FALSE,"단축2";#N/A,#N/A,FALSE,"단축3";#N/A,#N/A,FALSE,"장축";#N/A,#N/A,FALSE,"4WD"}</definedName>
    <definedName name="__O11" hidden="1">{#N/A,#N/A,FALSE,"단축1";#N/A,#N/A,FALSE,"단축2";#N/A,#N/A,FALSE,"단축3";#N/A,#N/A,FALSE,"장축";#N/A,#N/A,FALSE,"4WD"}</definedName>
    <definedName name="__O21" hidden="1">{#N/A,#N/A,FALSE,"단축1";#N/A,#N/A,FALSE,"단축2";#N/A,#N/A,FALSE,"단축3";#N/A,#N/A,FALSE,"장축";#N/A,#N/A,FALSE,"4WD"}</definedName>
    <definedName name="__O22">#REF!</definedName>
    <definedName name="__ONE10">'[2]CSM with CKD'!#REF!</definedName>
    <definedName name="__ONE11">'[2]CSM with CKD'!#REF!</definedName>
    <definedName name="__ONE12">'[2]CSM with CKD'!#REF!</definedName>
    <definedName name="__ONE13">'[2]CSM with CKD'!#REF!</definedName>
    <definedName name="__P0921">#REF!</definedName>
    <definedName name="__P1">#REF!</definedName>
    <definedName name="__P2">#REF!</definedName>
    <definedName name="__P3">#REF!</definedName>
    <definedName name="__P4">#REF!</definedName>
    <definedName name="__P5">#REF!</definedName>
    <definedName name="__P6">#REF!</definedName>
    <definedName name="__P7">#REF!</definedName>
    <definedName name="__PB004" localSheetId="7" hidden="1">{#N/A,#N/A,FALSE,"단축1";#N/A,#N/A,FALSE,"단축2";#N/A,#N/A,FALSE,"단축3";#N/A,#N/A,FALSE,"장축";#N/A,#N/A,FALSE,"4WD"}</definedName>
    <definedName name="__PB004" localSheetId="16" hidden="1">{#N/A,#N/A,FALSE,"단축1";#N/A,#N/A,FALSE,"단축2";#N/A,#N/A,FALSE,"단축3";#N/A,#N/A,FALSE,"장축";#N/A,#N/A,FALSE,"4WD"}</definedName>
    <definedName name="__PB004" localSheetId="17" hidden="1">{#N/A,#N/A,FALSE,"단축1";#N/A,#N/A,FALSE,"단축2";#N/A,#N/A,FALSE,"단축3";#N/A,#N/A,FALSE,"장축";#N/A,#N/A,FALSE,"4WD"}</definedName>
    <definedName name="__PB004" localSheetId="13" hidden="1">{#N/A,#N/A,FALSE,"단축1";#N/A,#N/A,FALSE,"단축2";#N/A,#N/A,FALSE,"단축3";#N/A,#N/A,FALSE,"장축";#N/A,#N/A,FALSE,"4WD"}</definedName>
    <definedName name="__PB004" localSheetId="14" hidden="1">{#N/A,#N/A,FALSE,"단축1";#N/A,#N/A,FALSE,"단축2";#N/A,#N/A,FALSE,"단축3";#N/A,#N/A,FALSE,"장축";#N/A,#N/A,FALSE,"4WD"}</definedName>
    <definedName name="__PB004" localSheetId="15" hidden="1">{#N/A,#N/A,FALSE,"단축1";#N/A,#N/A,FALSE,"단축2";#N/A,#N/A,FALSE,"단축3";#N/A,#N/A,FALSE,"장축";#N/A,#N/A,FALSE,"4WD"}</definedName>
    <definedName name="__PB004" hidden="1">{#N/A,#N/A,FALSE,"단축1";#N/A,#N/A,FALSE,"단축2";#N/A,#N/A,FALSE,"단축3";#N/A,#N/A,FALSE,"장축";#N/A,#N/A,FALSE,"4WD"}</definedName>
    <definedName name="__PL1">#REF!</definedName>
    <definedName name="__PL2">#REF!</definedName>
    <definedName name="__PLT1">#REF!</definedName>
    <definedName name="__PLT2">#REF!</definedName>
    <definedName name="__por1">#REF!</definedName>
    <definedName name="__PP7">#REF!</definedName>
    <definedName name="__PRG15">#REF!</definedName>
    <definedName name="__Q1">#REF!</definedName>
    <definedName name="__Q12" hidden="1">{#N/A,#N/A,FALSE,"단축1";#N/A,#N/A,FALSE,"단축2";#N/A,#N/A,FALSE,"단축3";#N/A,#N/A,FALSE,"장축";#N/A,#N/A,FALSE,"4WD"}</definedName>
    <definedName name="__Q124" hidden="1">{#N/A,#N/A,FALSE,"단축1";#N/A,#N/A,FALSE,"단축2";#N/A,#N/A,FALSE,"단축3";#N/A,#N/A,FALSE,"장축";#N/A,#N/A,FALSE,"4WD"}</definedName>
    <definedName name="__Q2">#REF!</definedName>
    <definedName name="__q2000" localSheetId="7">[0]!BlankMacro1</definedName>
    <definedName name="__q2000" localSheetId="16">[0]!BlankMacro1</definedName>
    <definedName name="__q2000" localSheetId="17">[0]!BlankMacro1</definedName>
    <definedName name="__q2000" localSheetId="10">[0]!BlankMacro1</definedName>
    <definedName name="__q2000" localSheetId="8">[0]!BlankMacro1</definedName>
    <definedName name="__q2000" localSheetId="0">[0]!BlankMacro1</definedName>
    <definedName name="__q2000" localSheetId="13">[0]!BlankMacro1</definedName>
    <definedName name="__q2000" localSheetId="14">[0]!BlankMacro1</definedName>
    <definedName name="__q2000" localSheetId="11">[0]!BlankMacro1</definedName>
    <definedName name="__q2000" localSheetId="15">[0]!BlankMacro1</definedName>
    <definedName name="__q2000">[0]!BlankMacro1</definedName>
    <definedName name="__Q21" hidden="1">{#N/A,#N/A,FALSE,"단축1";#N/A,#N/A,FALSE,"단축2";#N/A,#N/A,FALSE,"단축3";#N/A,#N/A,FALSE,"장축";#N/A,#N/A,FALSE,"4WD"}</definedName>
    <definedName name="__Q3" localSheetId="7">#REF!</definedName>
    <definedName name="__Q3">#REF!</definedName>
    <definedName name="__Q32" hidden="1">{#N/A,#N/A,FALSE,"단축1";#N/A,#N/A,FALSE,"단축2";#N/A,#N/A,FALSE,"단축3";#N/A,#N/A,FALSE,"장축";#N/A,#N/A,FALSE,"4WD"}</definedName>
    <definedName name="__Q43" hidden="1">{#N/A,#N/A,FALSE,"단축1";#N/A,#N/A,FALSE,"단축2";#N/A,#N/A,FALSE,"단축3";#N/A,#N/A,FALSE,"장축";#N/A,#N/A,FALSE,"4WD"}</definedName>
    <definedName name="__q5" localSheetId="7" hidden="1">{#N/A,#N/A,FALSE,"신규dep";#N/A,#N/A,FALSE,"신규dep-금형상각후";#N/A,#N/A,FALSE,"신규dep-연구비상각후";#N/A,#N/A,FALSE,"신규dep-기계,공구상각후"}</definedName>
    <definedName name="__q5" localSheetId="16" hidden="1">{#N/A,#N/A,FALSE,"신규dep";#N/A,#N/A,FALSE,"신규dep-금형상각후";#N/A,#N/A,FALSE,"신규dep-연구비상각후";#N/A,#N/A,FALSE,"신규dep-기계,공구상각후"}</definedName>
    <definedName name="__q5" localSheetId="17" hidden="1">{#N/A,#N/A,FALSE,"신규dep";#N/A,#N/A,FALSE,"신규dep-금형상각후";#N/A,#N/A,FALSE,"신규dep-연구비상각후";#N/A,#N/A,FALSE,"신규dep-기계,공구상각후"}</definedName>
    <definedName name="__q5" localSheetId="13" hidden="1">{#N/A,#N/A,FALSE,"신규dep";#N/A,#N/A,FALSE,"신규dep-금형상각후";#N/A,#N/A,FALSE,"신규dep-연구비상각후";#N/A,#N/A,FALSE,"신규dep-기계,공구상각후"}</definedName>
    <definedName name="__q5" localSheetId="14" hidden="1">{#N/A,#N/A,FALSE,"신규dep";#N/A,#N/A,FALSE,"신규dep-금형상각후";#N/A,#N/A,FALSE,"신규dep-연구비상각후";#N/A,#N/A,FALSE,"신규dep-기계,공구상각후"}</definedName>
    <definedName name="__q5" localSheetId="15" hidden="1">{#N/A,#N/A,FALSE,"신규dep";#N/A,#N/A,FALSE,"신규dep-금형상각후";#N/A,#N/A,FALSE,"신규dep-연구비상각후";#N/A,#N/A,FALSE,"신규dep-기계,공구상각후"}</definedName>
    <definedName name="__q5" hidden="1">{#N/A,#N/A,FALSE,"신규dep";#N/A,#N/A,FALSE,"신규dep-금형상각후";#N/A,#N/A,FALSE,"신규dep-연구비상각후";#N/A,#N/A,FALSE,"신규dep-기계,공구상각후"}</definedName>
    <definedName name="__Q54" hidden="1">{#N/A,#N/A,FALSE,"단축1";#N/A,#N/A,FALSE,"단축2";#N/A,#N/A,FALSE,"단축3";#N/A,#N/A,FALSE,"장축";#N/A,#N/A,FALSE,"4WD"}</definedName>
    <definedName name="__Q56" hidden="1">{#N/A,#N/A,FALSE,"단축1";#N/A,#N/A,FALSE,"단축2";#N/A,#N/A,FALSE,"단축3";#N/A,#N/A,FALSE,"장축";#N/A,#N/A,FALSE,"4WD"}</definedName>
    <definedName name="__q6" localSheetId="7" hidden="1">{#N/A,#N/A,FALSE,"신규dep";#N/A,#N/A,FALSE,"신규dep-금형상각후";#N/A,#N/A,FALSE,"신규dep-연구비상각후";#N/A,#N/A,FALSE,"신규dep-기계,공구상각후"}</definedName>
    <definedName name="__q6" localSheetId="16" hidden="1">{#N/A,#N/A,FALSE,"신규dep";#N/A,#N/A,FALSE,"신규dep-금형상각후";#N/A,#N/A,FALSE,"신규dep-연구비상각후";#N/A,#N/A,FALSE,"신규dep-기계,공구상각후"}</definedName>
    <definedName name="__q6" localSheetId="17" hidden="1">{#N/A,#N/A,FALSE,"신규dep";#N/A,#N/A,FALSE,"신규dep-금형상각후";#N/A,#N/A,FALSE,"신규dep-연구비상각후";#N/A,#N/A,FALSE,"신규dep-기계,공구상각후"}</definedName>
    <definedName name="__q6" localSheetId="13" hidden="1">{#N/A,#N/A,FALSE,"신규dep";#N/A,#N/A,FALSE,"신규dep-금형상각후";#N/A,#N/A,FALSE,"신규dep-연구비상각후";#N/A,#N/A,FALSE,"신규dep-기계,공구상각후"}</definedName>
    <definedName name="__q6" localSheetId="14" hidden="1">{#N/A,#N/A,FALSE,"신규dep";#N/A,#N/A,FALSE,"신규dep-금형상각후";#N/A,#N/A,FALSE,"신규dep-연구비상각후";#N/A,#N/A,FALSE,"신규dep-기계,공구상각후"}</definedName>
    <definedName name="__q6" localSheetId="15" hidden="1">{#N/A,#N/A,FALSE,"신규dep";#N/A,#N/A,FALSE,"신규dep-금형상각후";#N/A,#N/A,FALSE,"신규dep-연구비상각후";#N/A,#N/A,FALSE,"신규dep-기계,공구상각후"}</definedName>
    <definedName name="__q6" hidden="1">{#N/A,#N/A,FALSE,"신규dep";#N/A,#N/A,FALSE,"신규dep-금형상각후";#N/A,#N/A,FALSE,"신규dep-연구비상각후";#N/A,#N/A,FALSE,"신규dep-기계,공구상각후"}</definedName>
    <definedName name="__q7" localSheetId="7" hidden="1">{#N/A,#N/A,FALSE,"신규dep";#N/A,#N/A,FALSE,"신규dep-금형상각후";#N/A,#N/A,FALSE,"신규dep-연구비상각후";#N/A,#N/A,FALSE,"신규dep-기계,공구상각후"}</definedName>
    <definedName name="__q7" localSheetId="16" hidden="1">{#N/A,#N/A,FALSE,"신규dep";#N/A,#N/A,FALSE,"신규dep-금형상각후";#N/A,#N/A,FALSE,"신규dep-연구비상각후";#N/A,#N/A,FALSE,"신규dep-기계,공구상각후"}</definedName>
    <definedName name="__q7" localSheetId="17" hidden="1">{#N/A,#N/A,FALSE,"신규dep";#N/A,#N/A,FALSE,"신규dep-금형상각후";#N/A,#N/A,FALSE,"신규dep-연구비상각후";#N/A,#N/A,FALSE,"신규dep-기계,공구상각후"}</definedName>
    <definedName name="__q7" localSheetId="13" hidden="1">{#N/A,#N/A,FALSE,"신규dep";#N/A,#N/A,FALSE,"신규dep-금형상각후";#N/A,#N/A,FALSE,"신규dep-연구비상각후";#N/A,#N/A,FALSE,"신규dep-기계,공구상각후"}</definedName>
    <definedName name="__q7" localSheetId="14" hidden="1">{#N/A,#N/A,FALSE,"신규dep";#N/A,#N/A,FALSE,"신규dep-금형상각후";#N/A,#N/A,FALSE,"신규dep-연구비상각후";#N/A,#N/A,FALSE,"신규dep-기계,공구상각후"}</definedName>
    <definedName name="__q7" localSheetId="15" hidden="1">{#N/A,#N/A,FALSE,"신규dep";#N/A,#N/A,FALSE,"신규dep-금형상각후";#N/A,#N/A,FALSE,"신규dep-연구비상각후";#N/A,#N/A,FALSE,"신규dep-기계,공구상각후"}</definedName>
    <definedName name="__q7" hidden="1">{#N/A,#N/A,FALSE,"신규dep";#N/A,#N/A,FALSE,"신규dep-금형상각후";#N/A,#N/A,FALSE,"신규dep-연구비상각후";#N/A,#N/A,FALSE,"신규dep-기계,공구상각후"}</definedName>
    <definedName name="__Q76" hidden="1">{#N/A,#N/A,FALSE,"단축1";#N/A,#N/A,FALSE,"단축2";#N/A,#N/A,FALSE,"단축3";#N/A,#N/A,FALSE,"장축";#N/A,#N/A,FALSE,"4WD"}</definedName>
    <definedName name="__q9" localSheetId="7" hidden="1">{#N/A,#N/A,FALSE,"신규dep";#N/A,#N/A,FALSE,"신규dep-금형상각후";#N/A,#N/A,FALSE,"신규dep-연구비상각후";#N/A,#N/A,FALSE,"신규dep-기계,공구상각후"}</definedName>
    <definedName name="__q9" localSheetId="16" hidden="1">{#N/A,#N/A,FALSE,"신규dep";#N/A,#N/A,FALSE,"신규dep-금형상각후";#N/A,#N/A,FALSE,"신규dep-연구비상각후";#N/A,#N/A,FALSE,"신규dep-기계,공구상각후"}</definedName>
    <definedName name="__q9" localSheetId="17" hidden="1">{#N/A,#N/A,FALSE,"신규dep";#N/A,#N/A,FALSE,"신규dep-금형상각후";#N/A,#N/A,FALSE,"신규dep-연구비상각후";#N/A,#N/A,FALSE,"신규dep-기계,공구상각후"}</definedName>
    <definedName name="__q9" localSheetId="13" hidden="1">{#N/A,#N/A,FALSE,"신규dep";#N/A,#N/A,FALSE,"신규dep-금형상각후";#N/A,#N/A,FALSE,"신규dep-연구비상각후";#N/A,#N/A,FALSE,"신규dep-기계,공구상각후"}</definedName>
    <definedName name="__q9" localSheetId="14" hidden="1">{#N/A,#N/A,FALSE,"신규dep";#N/A,#N/A,FALSE,"신규dep-금형상각후";#N/A,#N/A,FALSE,"신규dep-연구비상각후";#N/A,#N/A,FALSE,"신규dep-기계,공구상각후"}</definedName>
    <definedName name="__q9" localSheetId="15" hidden="1">{#N/A,#N/A,FALSE,"신규dep";#N/A,#N/A,FALSE,"신규dep-금형상각후";#N/A,#N/A,FALSE,"신규dep-연구비상각후";#N/A,#N/A,FALSE,"신규dep-기계,공구상각후"}</definedName>
    <definedName name="__q9" hidden="1">{#N/A,#N/A,FALSE,"신규dep";#N/A,#N/A,FALSE,"신규dep-금형상각후";#N/A,#N/A,FALSE,"신규dep-연구비상각후";#N/A,#N/A,FALSE,"신규dep-기계,공구상각후"}</definedName>
    <definedName name="__QQ123">#REF!</definedName>
    <definedName name="__QQ3">#REF!</definedName>
    <definedName name="__R¼o">#REF!</definedName>
    <definedName name="__RLA2" hidden="1">{#N/A,#N/A,FALSE,"96 3월물량표";#N/A,#N/A,FALSE,"96 4월물량표";#N/A,#N/A,FALSE,"96 5월물량표"}</definedName>
    <definedName name="__RLA5" hidden="1">{#N/A,#N/A,TRUE,"Y생산";#N/A,#N/A,TRUE,"Y판매";#N/A,#N/A,TRUE,"Y총물량";#N/A,#N/A,TRUE,"Y능력";#N/A,#N/A,TRUE,"YKD"}</definedName>
    <definedName name="__RLA6" hidden="1">{#N/A,#N/A,TRUE,"Y생산";#N/A,#N/A,TRUE,"Y판매";#N/A,#N/A,TRUE,"Y총물량";#N/A,#N/A,TRUE,"Y능력";#N/A,#N/A,TRUE,"YKD"}</definedName>
    <definedName name="__RM2">#REF!</definedName>
    <definedName name="__RS451" localSheetId="7" hidden="1">{#N/A,#N/A,FALSE,"단축1";#N/A,#N/A,FALSE,"단축2";#N/A,#N/A,FALSE,"단축3";#N/A,#N/A,FALSE,"장축";#N/A,#N/A,FALSE,"4WD"}</definedName>
    <definedName name="__RS451" localSheetId="16" hidden="1">{#N/A,#N/A,FALSE,"단축1";#N/A,#N/A,FALSE,"단축2";#N/A,#N/A,FALSE,"단축3";#N/A,#N/A,FALSE,"장축";#N/A,#N/A,FALSE,"4WD"}</definedName>
    <definedName name="__RS451" localSheetId="17" hidden="1">{#N/A,#N/A,FALSE,"단축1";#N/A,#N/A,FALSE,"단축2";#N/A,#N/A,FALSE,"단축3";#N/A,#N/A,FALSE,"장축";#N/A,#N/A,FALSE,"4WD"}</definedName>
    <definedName name="__RS451" localSheetId="13" hidden="1">{#N/A,#N/A,FALSE,"단축1";#N/A,#N/A,FALSE,"단축2";#N/A,#N/A,FALSE,"단축3";#N/A,#N/A,FALSE,"장축";#N/A,#N/A,FALSE,"4WD"}</definedName>
    <definedName name="__RS451" localSheetId="14" hidden="1">{#N/A,#N/A,FALSE,"단축1";#N/A,#N/A,FALSE,"단축2";#N/A,#N/A,FALSE,"단축3";#N/A,#N/A,FALSE,"장축";#N/A,#N/A,FALSE,"4WD"}</definedName>
    <definedName name="__RS451" localSheetId="15" hidden="1">{#N/A,#N/A,FALSE,"단축1";#N/A,#N/A,FALSE,"단축2";#N/A,#N/A,FALSE,"단축3";#N/A,#N/A,FALSE,"장축";#N/A,#N/A,FALSE,"4WD"}</definedName>
    <definedName name="__RS451" hidden="1">{#N/A,#N/A,FALSE,"단축1";#N/A,#N/A,FALSE,"단축2";#N/A,#N/A,FALSE,"단축3";#N/A,#N/A,FALSE,"장축";#N/A,#N/A,FALSE,"4WD"}</definedName>
    <definedName name="__S1">#REF!</definedName>
    <definedName name="__S12" hidden="1">{#N/A,#N/A,FALSE,"단축1";#N/A,#N/A,FALSE,"단축2";#N/A,#N/A,FALSE,"단축3";#N/A,#N/A,FALSE,"장축";#N/A,#N/A,FALSE,"4WD"}</definedName>
    <definedName name="__s2" localSheetId="7" hidden="1">{#N/A,#N/A,FALSE,"신규dep";#N/A,#N/A,FALSE,"신규dep-금형상각후";#N/A,#N/A,FALSE,"신규dep-연구비상각후";#N/A,#N/A,FALSE,"신규dep-기계,공구상각후"}</definedName>
    <definedName name="__s2" localSheetId="16" hidden="1">{#N/A,#N/A,FALSE,"신규dep";#N/A,#N/A,FALSE,"신규dep-금형상각후";#N/A,#N/A,FALSE,"신규dep-연구비상각후";#N/A,#N/A,FALSE,"신규dep-기계,공구상각후"}</definedName>
    <definedName name="__s2" localSheetId="17" hidden="1">{#N/A,#N/A,FALSE,"신규dep";#N/A,#N/A,FALSE,"신규dep-금형상각후";#N/A,#N/A,FALSE,"신규dep-연구비상각후";#N/A,#N/A,FALSE,"신규dep-기계,공구상각후"}</definedName>
    <definedName name="__s2" localSheetId="13" hidden="1">{#N/A,#N/A,FALSE,"신규dep";#N/A,#N/A,FALSE,"신규dep-금형상각후";#N/A,#N/A,FALSE,"신규dep-연구비상각후";#N/A,#N/A,FALSE,"신규dep-기계,공구상각후"}</definedName>
    <definedName name="__s2" localSheetId="14" hidden="1">{#N/A,#N/A,FALSE,"신규dep";#N/A,#N/A,FALSE,"신규dep-금형상각후";#N/A,#N/A,FALSE,"신규dep-연구비상각후";#N/A,#N/A,FALSE,"신규dep-기계,공구상각후"}</definedName>
    <definedName name="__s2" localSheetId="15" hidden="1">{#N/A,#N/A,FALSE,"신규dep";#N/A,#N/A,FALSE,"신규dep-금형상각후";#N/A,#N/A,FALSE,"신규dep-연구비상각후";#N/A,#N/A,FALSE,"신규dep-기계,공구상각후"}</definedName>
    <definedName name="__s2" hidden="1">{#N/A,#N/A,FALSE,"신규dep";#N/A,#N/A,FALSE,"신규dep-금형상각후";#N/A,#N/A,FALSE,"신규dep-연구비상각후";#N/A,#N/A,FALSE,"신규dep-기계,공구상각후"}</definedName>
    <definedName name="__s3" localSheetId="7" hidden="1">{#N/A,#N/A,FALSE,"단축1";#N/A,#N/A,FALSE,"단축2";#N/A,#N/A,FALSE,"단축3";#N/A,#N/A,FALSE,"장축";#N/A,#N/A,FALSE,"4WD"}</definedName>
    <definedName name="__s3" localSheetId="16" hidden="1">{#N/A,#N/A,FALSE,"단축1";#N/A,#N/A,FALSE,"단축2";#N/A,#N/A,FALSE,"단축3";#N/A,#N/A,FALSE,"장축";#N/A,#N/A,FALSE,"4WD"}</definedName>
    <definedName name="__s3" localSheetId="17" hidden="1">{#N/A,#N/A,FALSE,"단축1";#N/A,#N/A,FALSE,"단축2";#N/A,#N/A,FALSE,"단축3";#N/A,#N/A,FALSE,"장축";#N/A,#N/A,FALSE,"4WD"}</definedName>
    <definedName name="__s3" localSheetId="13" hidden="1">{#N/A,#N/A,FALSE,"단축1";#N/A,#N/A,FALSE,"단축2";#N/A,#N/A,FALSE,"단축3";#N/A,#N/A,FALSE,"장축";#N/A,#N/A,FALSE,"4WD"}</definedName>
    <definedName name="__s3" localSheetId="14" hidden="1">{#N/A,#N/A,FALSE,"단축1";#N/A,#N/A,FALSE,"단축2";#N/A,#N/A,FALSE,"단축3";#N/A,#N/A,FALSE,"장축";#N/A,#N/A,FALSE,"4WD"}</definedName>
    <definedName name="__s3" localSheetId="15" hidden="1">{#N/A,#N/A,FALSE,"단축1";#N/A,#N/A,FALSE,"단축2";#N/A,#N/A,FALSE,"단축3";#N/A,#N/A,FALSE,"장축";#N/A,#N/A,FALSE,"4WD"}</definedName>
    <definedName name="__s3" hidden="1">{#N/A,#N/A,FALSE,"단축1";#N/A,#N/A,FALSE,"단축2";#N/A,#N/A,FALSE,"단축3";#N/A,#N/A,FALSE,"장축";#N/A,#N/A,FALSE,"4WD"}</definedName>
    <definedName name="__s4" localSheetId="7" hidden="1">{#N/A,#N/A,FALSE,"단축1";#N/A,#N/A,FALSE,"단축2";#N/A,#N/A,FALSE,"단축3";#N/A,#N/A,FALSE,"장축";#N/A,#N/A,FALSE,"4WD"}</definedName>
    <definedName name="__s4" localSheetId="16" hidden="1">{#N/A,#N/A,FALSE,"단축1";#N/A,#N/A,FALSE,"단축2";#N/A,#N/A,FALSE,"단축3";#N/A,#N/A,FALSE,"장축";#N/A,#N/A,FALSE,"4WD"}</definedName>
    <definedName name="__s4" localSheetId="17" hidden="1">{#N/A,#N/A,FALSE,"단축1";#N/A,#N/A,FALSE,"단축2";#N/A,#N/A,FALSE,"단축3";#N/A,#N/A,FALSE,"장축";#N/A,#N/A,FALSE,"4WD"}</definedName>
    <definedName name="__s4" localSheetId="13" hidden="1">{#N/A,#N/A,FALSE,"단축1";#N/A,#N/A,FALSE,"단축2";#N/A,#N/A,FALSE,"단축3";#N/A,#N/A,FALSE,"장축";#N/A,#N/A,FALSE,"4WD"}</definedName>
    <definedName name="__s4" localSheetId="14" hidden="1">{#N/A,#N/A,FALSE,"단축1";#N/A,#N/A,FALSE,"단축2";#N/A,#N/A,FALSE,"단축3";#N/A,#N/A,FALSE,"장축";#N/A,#N/A,FALSE,"4WD"}</definedName>
    <definedName name="__s4" localSheetId="15" hidden="1">{#N/A,#N/A,FALSE,"단축1";#N/A,#N/A,FALSE,"단축2";#N/A,#N/A,FALSE,"단축3";#N/A,#N/A,FALSE,"장축";#N/A,#N/A,FALSE,"4WD"}</definedName>
    <definedName name="__s4" hidden="1">{#N/A,#N/A,FALSE,"단축1";#N/A,#N/A,FALSE,"단축2";#N/A,#N/A,FALSE,"단축3";#N/A,#N/A,FALSE,"장축";#N/A,#N/A,FALSE,"4WD"}</definedName>
    <definedName name="__s5" localSheetId="7" hidden="1">{#N/A,#N/A,FALSE,"신규dep";#N/A,#N/A,FALSE,"신규dep-금형상각후";#N/A,#N/A,FALSE,"신규dep-연구비상각후";#N/A,#N/A,FALSE,"신규dep-기계,공구상각후"}</definedName>
    <definedName name="__s5" localSheetId="16" hidden="1">{#N/A,#N/A,FALSE,"신규dep";#N/A,#N/A,FALSE,"신규dep-금형상각후";#N/A,#N/A,FALSE,"신규dep-연구비상각후";#N/A,#N/A,FALSE,"신규dep-기계,공구상각후"}</definedName>
    <definedName name="__s5" localSheetId="17" hidden="1">{#N/A,#N/A,FALSE,"신규dep";#N/A,#N/A,FALSE,"신규dep-금형상각후";#N/A,#N/A,FALSE,"신규dep-연구비상각후";#N/A,#N/A,FALSE,"신규dep-기계,공구상각후"}</definedName>
    <definedName name="__s5" localSheetId="13" hidden="1">{#N/A,#N/A,FALSE,"신규dep";#N/A,#N/A,FALSE,"신규dep-금형상각후";#N/A,#N/A,FALSE,"신규dep-연구비상각후";#N/A,#N/A,FALSE,"신규dep-기계,공구상각후"}</definedName>
    <definedName name="__s5" localSheetId="14" hidden="1">{#N/A,#N/A,FALSE,"신규dep";#N/A,#N/A,FALSE,"신규dep-금형상각후";#N/A,#N/A,FALSE,"신규dep-연구비상각후";#N/A,#N/A,FALSE,"신규dep-기계,공구상각후"}</definedName>
    <definedName name="__s5" localSheetId="15" hidden="1">{#N/A,#N/A,FALSE,"신규dep";#N/A,#N/A,FALSE,"신규dep-금형상각후";#N/A,#N/A,FALSE,"신규dep-연구비상각후";#N/A,#N/A,FALSE,"신규dep-기계,공구상각후"}</definedName>
    <definedName name="__s5" hidden="1">{#N/A,#N/A,FALSE,"신규dep";#N/A,#N/A,FALSE,"신규dep-금형상각후";#N/A,#N/A,FALSE,"신규dep-연구비상각후";#N/A,#N/A,FALSE,"신규dep-기계,공구상각후"}</definedName>
    <definedName name="__S50000">#REF!</definedName>
    <definedName name="__s6" localSheetId="7" hidden="1">{#N/A,#N/A,FALSE,"신규dep";#N/A,#N/A,FALSE,"신규dep-금형상각후";#N/A,#N/A,FALSE,"신규dep-연구비상각후";#N/A,#N/A,FALSE,"신규dep-기계,공구상각후"}</definedName>
    <definedName name="__s6" localSheetId="16" hidden="1">{#N/A,#N/A,FALSE,"신규dep";#N/A,#N/A,FALSE,"신규dep-금형상각후";#N/A,#N/A,FALSE,"신규dep-연구비상각후";#N/A,#N/A,FALSE,"신규dep-기계,공구상각후"}</definedName>
    <definedName name="__s6" localSheetId="17" hidden="1">{#N/A,#N/A,FALSE,"신규dep";#N/A,#N/A,FALSE,"신규dep-금형상각후";#N/A,#N/A,FALSE,"신규dep-연구비상각후";#N/A,#N/A,FALSE,"신규dep-기계,공구상각후"}</definedName>
    <definedName name="__s6" localSheetId="13" hidden="1">{#N/A,#N/A,FALSE,"신규dep";#N/A,#N/A,FALSE,"신규dep-금형상각후";#N/A,#N/A,FALSE,"신규dep-연구비상각후";#N/A,#N/A,FALSE,"신규dep-기계,공구상각후"}</definedName>
    <definedName name="__s6" localSheetId="14" hidden="1">{#N/A,#N/A,FALSE,"신규dep";#N/A,#N/A,FALSE,"신규dep-금형상각후";#N/A,#N/A,FALSE,"신규dep-연구비상각후";#N/A,#N/A,FALSE,"신규dep-기계,공구상각후"}</definedName>
    <definedName name="__s6" localSheetId="15" hidden="1">{#N/A,#N/A,FALSE,"신규dep";#N/A,#N/A,FALSE,"신규dep-금형상각후";#N/A,#N/A,FALSE,"신규dep-연구비상각후";#N/A,#N/A,FALSE,"신규dep-기계,공구상각후"}</definedName>
    <definedName name="__s6" hidden="1">{#N/A,#N/A,FALSE,"신규dep";#N/A,#N/A,FALSE,"신규dep-금형상각후";#N/A,#N/A,FALSE,"신규dep-연구비상각후";#N/A,#N/A,FALSE,"신규dep-기계,공구상각후"}</definedName>
    <definedName name="__s7" localSheetId="7" hidden="1">{#N/A,#N/A,FALSE,"신규dep";#N/A,#N/A,FALSE,"신규dep-금형상각후";#N/A,#N/A,FALSE,"신규dep-연구비상각후";#N/A,#N/A,FALSE,"신규dep-기계,공구상각후"}</definedName>
    <definedName name="__s7" localSheetId="16" hidden="1">{#N/A,#N/A,FALSE,"신규dep";#N/A,#N/A,FALSE,"신규dep-금형상각후";#N/A,#N/A,FALSE,"신규dep-연구비상각후";#N/A,#N/A,FALSE,"신규dep-기계,공구상각후"}</definedName>
    <definedName name="__s7" localSheetId="17" hidden="1">{#N/A,#N/A,FALSE,"신규dep";#N/A,#N/A,FALSE,"신규dep-금형상각후";#N/A,#N/A,FALSE,"신규dep-연구비상각후";#N/A,#N/A,FALSE,"신규dep-기계,공구상각후"}</definedName>
    <definedName name="__s7" localSheetId="13" hidden="1">{#N/A,#N/A,FALSE,"신규dep";#N/A,#N/A,FALSE,"신규dep-금형상각후";#N/A,#N/A,FALSE,"신규dep-연구비상각후";#N/A,#N/A,FALSE,"신규dep-기계,공구상각후"}</definedName>
    <definedName name="__s7" localSheetId="14" hidden="1">{#N/A,#N/A,FALSE,"신규dep";#N/A,#N/A,FALSE,"신규dep-금형상각후";#N/A,#N/A,FALSE,"신규dep-연구비상각후";#N/A,#N/A,FALSE,"신규dep-기계,공구상각후"}</definedName>
    <definedName name="__s7" localSheetId="15" hidden="1">{#N/A,#N/A,FALSE,"신규dep";#N/A,#N/A,FALSE,"신규dep-금형상각후";#N/A,#N/A,FALSE,"신규dep-연구비상각후";#N/A,#N/A,FALSE,"신규dep-기계,공구상각후"}</definedName>
    <definedName name="__s7" hidden="1">{#N/A,#N/A,FALSE,"신규dep";#N/A,#N/A,FALSE,"신규dep-금형상각후";#N/A,#N/A,FALSE,"신규dep-연구비상각후";#N/A,#N/A,FALSE,"신규dep-기계,공구상각후"}</definedName>
    <definedName name="__s8" localSheetId="7" hidden="1">{#N/A,#N/A,FALSE,"신규dep";#N/A,#N/A,FALSE,"신규dep-금형상각후";#N/A,#N/A,FALSE,"신규dep-연구비상각후";#N/A,#N/A,FALSE,"신규dep-기계,공구상각후"}</definedName>
    <definedName name="__s8" localSheetId="16" hidden="1">{#N/A,#N/A,FALSE,"신규dep";#N/A,#N/A,FALSE,"신규dep-금형상각후";#N/A,#N/A,FALSE,"신규dep-연구비상각후";#N/A,#N/A,FALSE,"신규dep-기계,공구상각후"}</definedName>
    <definedName name="__s8" localSheetId="17" hidden="1">{#N/A,#N/A,FALSE,"신규dep";#N/A,#N/A,FALSE,"신규dep-금형상각후";#N/A,#N/A,FALSE,"신규dep-연구비상각후";#N/A,#N/A,FALSE,"신규dep-기계,공구상각후"}</definedName>
    <definedName name="__s8" localSheetId="13" hidden="1">{#N/A,#N/A,FALSE,"신규dep";#N/A,#N/A,FALSE,"신규dep-금형상각후";#N/A,#N/A,FALSE,"신규dep-연구비상각후";#N/A,#N/A,FALSE,"신규dep-기계,공구상각후"}</definedName>
    <definedName name="__s8" localSheetId="14" hidden="1">{#N/A,#N/A,FALSE,"신규dep";#N/A,#N/A,FALSE,"신규dep-금형상각후";#N/A,#N/A,FALSE,"신규dep-연구비상각후";#N/A,#N/A,FALSE,"신규dep-기계,공구상각후"}</definedName>
    <definedName name="__s8" localSheetId="15" hidden="1">{#N/A,#N/A,FALSE,"신규dep";#N/A,#N/A,FALSE,"신규dep-금형상각후";#N/A,#N/A,FALSE,"신규dep-연구비상각후";#N/A,#N/A,FALSE,"신규dep-기계,공구상각후"}</definedName>
    <definedName name="__s8" hidden="1">{#N/A,#N/A,FALSE,"신규dep";#N/A,#N/A,FALSE,"신규dep-금형상각후";#N/A,#N/A,FALSE,"신규dep-연구비상각후";#N/A,#N/A,FALSE,"신규dep-기계,공구상각후"}</definedName>
    <definedName name="__SD1">#REF!</definedName>
    <definedName name="__SD2">#REF!</definedName>
    <definedName name="__SHT1" hidden="1">{#N/A,#N/A,FALSE,"신규dep";#N/A,#N/A,FALSE,"신규dep-금형상각후";#N/A,#N/A,FALSE,"신규dep-연구비상각후";#N/A,#N/A,FALSE,"신규dep-기계,공구상각후"}</definedName>
    <definedName name="__SMY01">#REF!</definedName>
    <definedName name="__SUM1" hidden="1">{#N/A,#N/A,FALSE,"단축1";#N/A,#N/A,FALSE,"단축2";#N/A,#N/A,FALSE,"단축3";#N/A,#N/A,FALSE,"장축";#N/A,#N/A,FALSE,"4WD"}</definedName>
    <definedName name="__T2" localSheetId="7" hidden="1">{#N/A,#N/A,FALSE,"단축1";#N/A,#N/A,FALSE,"단축2";#N/A,#N/A,FALSE,"단축3";#N/A,#N/A,FALSE,"장축";#N/A,#N/A,FALSE,"4WD"}</definedName>
    <definedName name="__T2" localSheetId="16" hidden="1">{#N/A,#N/A,FALSE,"단축1";#N/A,#N/A,FALSE,"단축2";#N/A,#N/A,FALSE,"단축3";#N/A,#N/A,FALSE,"장축";#N/A,#N/A,FALSE,"4WD"}</definedName>
    <definedName name="__T2" localSheetId="17" hidden="1">{#N/A,#N/A,FALSE,"단축1";#N/A,#N/A,FALSE,"단축2";#N/A,#N/A,FALSE,"단축3";#N/A,#N/A,FALSE,"장축";#N/A,#N/A,FALSE,"4WD"}</definedName>
    <definedName name="__T2" localSheetId="13" hidden="1">{#N/A,#N/A,FALSE,"단축1";#N/A,#N/A,FALSE,"단축2";#N/A,#N/A,FALSE,"단축3";#N/A,#N/A,FALSE,"장축";#N/A,#N/A,FALSE,"4WD"}</definedName>
    <definedName name="__T2" localSheetId="14" hidden="1">{#N/A,#N/A,FALSE,"단축1";#N/A,#N/A,FALSE,"단축2";#N/A,#N/A,FALSE,"단축3";#N/A,#N/A,FALSE,"장축";#N/A,#N/A,FALSE,"4WD"}</definedName>
    <definedName name="__T2" localSheetId="15" hidden="1">{#N/A,#N/A,FALSE,"단축1";#N/A,#N/A,FALSE,"단축2";#N/A,#N/A,FALSE,"단축3";#N/A,#N/A,FALSE,"장축";#N/A,#N/A,FALSE,"4WD"}</definedName>
    <definedName name="__T2" hidden="1">{#N/A,#N/A,FALSE,"단축1";#N/A,#N/A,FALSE,"단축2";#N/A,#N/A,FALSE,"단축3";#N/A,#N/A,FALSE,"장축";#N/A,#N/A,FALSE,"4WD"}</definedName>
    <definedName name="__T3" localSheetId="7" hidden="1">{#N/A,#N/A,FALSE,"단축1";#N/A,#N/A,FALSE,"단축2";#N/A,#N/A,FALSE,"단축3";#N/A,#N/A,FALSE,"장축";#N/A,#N/A,FALSE,"4WD"}</definedName>
    <definedName name="__T3" localSheetId="16" hidden="1">{#N/A,#N/A,FALSE,"단축1";#N/A,#N/A,FALSE,"단축2";#N/A,#N/A,FALSE,"단축3";#N/A,#N/A,FALSE,"장축";#N/A,#N/A,FALSE,"4WD"}</definedName>
    <definedName name="__T3" localSheetId="17" hidden="1">{#N/A,#N/A,FALSE,"단축1";#N/A,#N/A,FALSE,"단축2";#N/A,#N/A,FALSE,"단축3";#N/A,#N/A,FALSE,"장축";#N/A,#N/A,FALSE,"4WD"}</definedName>
    <definedName name="__T3" localSheetId="13" hidden="1">{#N/A,#N/A,FALSE,"단축1";#N/A,#N/A,FALSE,"단축2";#N/A,#N/A,FALSE,"단축3";#N/A,#N/A,FALSE,"장축";#N/A,#N/A,FALSE,"4WD"}</definedName>
    <definedName name="__T3" localSheetId="14" hidden="1">{#N/A,#N/A,FALSE,"단축1";#N/A,#N/A,FALSE,"단축2";#N/A,#N/A,FALSE,"단축3";#N/A,#N/A,FALSE,"장축";#N/A,#N/A,FALSE,"4WD"}</definedName>
    <definedName name="__T3" localSheetId="15" hidden="1">{#N/A,#N/A,FALSE,"단축1";#N/A,#N/A,FALSE,"단축2";#N/A,#N/A,FALSE,"단축3";#N/A,#N/A,FALSE,"장축";#N/A,#N/A,FALSE,"4WD"}</definedName>
    <definedName name="__T3" hidden="1">{#N/A,#N/A,FALSE,"단축1";#N/A,#N/A,FALSE,"단축2";#N/A,#N/A,FALSE,"단축3";#N/A,#N/A,FALSE,"장축";#N/A,#N/A,FALSE,"4WD"}</definedName>
    <definedName name="__T5" localSheetId="7" hidden="1">{#N/A,#N/A,FALSE,"단축1";#N/A,#N/A,FALSE,"단축2";#N/A,#N/A,FALSE,"단축3";#N/A,#N/A,FALSE,"장축";#N/A,#N/A,FALSE,"4WD"}</definedName>
    <definedName name="__T5" localSheetId="16" hidden="1">{#N/A,#N/A,FALSE,"단축1";#N/A,#N/A,FALSE,"단축2";#N/A,#N/A,FALSE,"단축3";#N/A,#N/A,FALSE,"장축";#N/A,#N/A,FALSE,"4WD"}</definedName>
    <definedName name="__T5" localSheetId="17" hidden="1">{#N/A,#N/A,FALSE,"단축1";#N/A,#N/A,FALSE,"단축2";#N/A,#N/A,FALSE,"단축3";#N/A,#N/A,FALSE,"장축";#N/A,#N/A,FALSE,"4WD"}</definedName>
    <definedName name="__T5" localSheetId="13" hidden="1">{#N/A,#N/A,FALSE,"단축1";#N/A,#N/A,FALSE,"단축2";#N/A,#N/A,FALSE,"단축3";#N/A,#N/A,FALSE,"장축";#N/A,#N/A,FALSE,"4WD"}</definedName>
    <definedName name="__T5" localSheetId="14" hidden="1">{#N/A,#N/A,FALSE,"단축1";#N/A,#N/A,FALSE,"단축2";#N/A,#N/A,FALSE,"단축3";#N/A,#N/A,FALSE,"장축";#N/A,#N/A,FALSE,"4WD"}</definedName>
    <definedName name="__T5" localSheetId="15" hidden="1">{#N/A,#N/A,FALSE,"단축1";#N/A,#N/A,FALSE,"단축2";#N/A,#N/A,FALSE,"단축3";#N/A,#N/A,FALSE,"장축";#N/A,#N/A,FALSE,"4WD"}</definedName>
    <definedName name="__T5" hidden="1">{#N/A,#N/A,FALSE,"단축1";#N/A,#N/A,FALSE,"단축2";#N/A,#N/A,FALSE,"단축3";#N/A,#N/A,FALSE,"장축";#N/A,#N/A,FALSE,"4WD"}</definedName>
    <definedName name="__T67000">#REF!</definedName>
    <definedName name="__T70000">#REF!</definedName>
    <definedName name="__tb1">#N/A</definedName>
    <definedName name="__tb2" localSheetId="7" hidden="1">{#N/A,#N/A,FALSE,"단축1";#N/A,#N/A,FALSE,"단축2";#N/A,#N/A,FALSE,"단축3";#N/A,#N/A,FALSE,"장축";#N/A,#N/A,FALSE,"4WD"}</definedName>
    <definedName name="__tb2" localSheetId="16" hidden="1">{#N/A,#N/A,FALSE,"단축1";#N/A,#N/A,FALSE,"단축2";#N/A,#N/A,FALSE,"단축3";#N/A,#N/A,FALSE,"장축";#N/A,#N/A,FALSE,"4WD"}</definedName>
    <definedName name="__tb2" localSheetId="17" hidden="1">{#N/A,#N/A,FALSE,"단축1";#N/A,#N/A,FALSE,"단축2";#N/A,#N/A,FALSE,"단축3";#N/A,#N/A,FALSE,"장축";#N/A,#N/A,FALSE,"4WD"}</definedName>
    <definedName name="__tb2" localSheetId="13" hidden="1">{#N/A,#N/A,FALSE,"단축1";#N/A,#N/A,FALSE,"단축2";#N/A,#N/A,FALSE,"단축3";#N/A,#N/A,FALSE,"장축";#N/A,#N/A,FALSE,"4WD"}</definedName>
    <definedName name="__tb2" localSheetId="14" hidden="1">{#N/A,#N/A,FALSE,"단축1";#N/A,#N/A,FALSE,"단축2";#N/A,#N/A,FALSE,"단축3";#N/A,#N/A,FALSE,"장축";#N/A,#N/A,FALSE,"4WD"}</definedName>
    <definedName name="__tb2" localSheetId="15" hidden="1">{#N/A,#N/A,FALSE,"단축1";#N/A,#N/A,FALSE,"단축2";#N/A,#N/A,FALSE,"단축3";#N/A,#N/A,FALSE,"장축";#N/A,#N/A,FALSE,"4WD"}</definedName>
    <definedName name="__tb2" hidden="1">{#N/A,#N/A,FALSE,"단축1";#N/A,#N/A,FALSE,"단축2";#N/A,#N/A,FALSE,"단축3";#N/A,#N/A,FALSE,"장축";#N/A,#N/A,FALSE,"4WD"}</definedName>
    <definedName name="__TTL1">#REF!</definedName>
    <definedName name="__TTL2">#REF!</definedName>
    <definedName name="__TWO10">'[2]CSM with CKD'!#REF!</definedName>
    <definedName name="__TWO11">'[2]CSM with CKD'!#REF!</definedName>
    <definedName name="__TWO12">'[2]CSM with CKD'!#REF!</definedName>
    <definedName name="__TWO13">'[2]CSM with CKD'!#REF!</definedName>
    <definedName name="__umd001">#REF!</definedName>
    <definedName name="__VAR1">#REF!</definedName>
    <definedName name="__VEN425">#N/A</definedName>
    <definedName name="__VY1">#REF!</definedName>
    <definedName name="__w1" localSheetId="7" hidden="1">{#N/A,#N/A,FALSE,"신규dep";#N/A,#N/A,FALSE,"신규dep-금형상각후";#N/A,#N/A,FALSE,"신규dep-연구비상각후";#N/A,#N/A,FALSE,"신규dep-기계,공구상각후"}</definedName>
    <definedName name="__w1" localSheetId="16" hidden="1">{#N/A,#N/A,FALSE,"신규dep";#N/A,#N/A,FALSE,"신규dep-금형상각후";#N/A,#N/A,FALSE,"신규dep-연구비상각후";#N/A,#N/A,FALSE,"신규dep-기계,공구상각후"}</definedName>
    <definedName name="__w1" localSheetId="17" hidden="1">{#N/A,#N/A,FALSE,"신규dep";#N/A,#N/A,FALSE,"신규dep-금형상각후";#N/A,#N/A,FALSE,"신규dep-연구비상각후";#N/A,#N/A,FALSE,"신규dep-기계,공구상각후"}</definedName>
    <definedName name="__w1" localSheetId="13" hidden="1">{#N/A,#N/A,FALSE,"신규dep";#N/A,#N/A,FALSE,"신규dep-금형상각후";#N/A,#N/A,FALSE,"신규dep-연구비상각후";#N/A,#N/A,FALSE,"신규dep-기계,공구상각후"}</definedName>
    <definedName name="__w1" localSheetId="14" hidden="1">{#N/A,#N/A,FALSE,"신규dep";#N/A,#N/A,FALSE,"신규dep-금형상각후";#N/A,#N/A,FALSE,"신규dep-연구비상각후";#N/A,#N/A,FALSE,"신규dep-기계,공구상각후"}</definedName>
    <definedName name="__w1" localSheetId="15" hidden="1">{#N/A,#N/A,FALSE,"신규dep";#N/A,#N/A,FALSE,"신규dep-금형상각후";#N/A,#N/A,FALSE,"신규dep-연구비상각후";#N/A,#N/A,FALSE,"신규dep-기계,공구상각후"}</definedName>
    <definedName name="__w1" hidden="1">{#N/A,#N/A,FALSE,"신규dep";#N/A,#N/A,FALSE,"신규dep-금형상각후";#N/A,#N/A,FALSE,"신규dep-연구비상각후";#N/A,#N/A,FALSE,"신규dep-기계,공구상각후"}</definedName>
    <definedName name="__W10">#REF!</definedName>
    <definedName name="__W2" localSheetId="7" hidden="1">{#N/A,#N/A,FALSE,"품의서";#N/A,#N/A,FALSE,"전제";#N/A,#N/A,FALSE,"총손";#N/A,#N/A,FALSE,"손익"}</definedName>
    <definedName name="__W2" localSheetId="16" hidden="1">{#N/A,#N/A,FALSE,"품의서";#N/A,#N/A,FALSE,"전제";#N/A,#N/A,FALSE,"총손";#N/A,#N/A,FALSE,"손익"}</definedName>
    <definedName name="__W2" localSheetId="17" hidden="1">{#N/A,#N/A,FALSE,"품의서";#N/A,#N/A,FALSE,"전제";#N/A,#N/A,FALSE,"총손";#N/A,#N/A,FALSE,"손익"}</definedName>
    <definedName name="__W2" localSheetId="13" hidden="1">{#N/A,#N/A,FALSE,"품의서";#N/A,#N/A,FALSE,"전제";#N/A,#N/A,FALSE,"총손";#N/A,#N/A,FALSE,"손익"}</definedName>
    <definedName name="__W2" localSheetId="14" hidden="1">{#N/A,#N/A,FALSE,"품의서";#N/A,#N/A,FALSE,"전제";#N/A,#N/A,FALSE,"총손";#N/A,#N/A,FALSE,"손익"}</definedName>
    <definedName name="__W2" localSheetId="15" hidden="1">{#N/A,#N/A,FALSE,"품의서";#N/A,#N/A,FALSE,"전제";#N/A,#N/A,FALSE,"총손";#N/A,#N/A,FALSE,"손익"}</definedName>
    <definedName name="__W2" hidden="1">{#N/A,#N/A,FALSE,"품의서";#N/A,#N/A,FALSE,"전제";#N/A,#N/A,FALSE,"총손";#N/A,#N/A,FALSE,"손익"}</definedName>
    <definedName name="__W23" hidden="1">{#N/A,#N/A,FALSE,"단축1";#N/A,#N/A,FALSE,"단축2";#N/A,#N/A,FALSE,"단축3";#N/A,#N/A,FALSE,"장축";#N/A,#N/A,FALSE,"4WD"}</definedName>
    <definedName name="__w3" hidden="1">{#N/A,#N/A,FALSE,"신규dep";#N/A,#N/A,FALSE,"신규dep-금형상각후";#N/A,#N/A,FALSE,"신규dep-연구비상각후";#N/A,#N/A,FALSE,"신규dep-기계,공구상각후"}</definedName>
    <definedName name="__W32" hidden="1">{#N/A,#N/A,FALSE,"단축1";#N/A,#N/A,FALSE,"단축2";#N/A,#N/A,FALSE,"단축3";#N/A,#N/A,FALSE,"장축";#N/A,#N/A,FALSE,"4WD"}</definedName>
    <definedName name="__w4" localSheetId="7" hidden="1">{#N/A,#N/A,FALSE,"단축1";#N/A,#N/A,FALSE,"단축2";#N/A,#N/A,FALSE,"단축3";#N/A,#N/A,FALSE,"장축";#N/A,#N/A,FALSE,"4WD"}</definedName>
    <definedName name="__w4" localSheetId="16" hidden="1">{#N/A,#N/A,FALSE,"단축1";#N/A,#N/A,FALSE,"단축2";#N/A,#N/A,FALSE,"단축3";#N/A,#N/A,FALSE,"장축";#N/A,#N/A,FALSE,"4WD"}</definedName>
    <definedName name="__w4" localSheetId="17" hidden="1">{#N/A,#N/A,FALSE,"단축1";#N/A,#N/A,FALSE,"단축2";#N/A,#N/A,FALSE,"단축3";#N/A,#N/A,FALSE,"장축";#N/A,#N/A,FALSE,"4WD"}</definedName>
    <definedName name="__w4" localSheetId="13" hidden="1">{#N/A,#N/A,FALSE,"단축1";#N/A,#N/A,FALSE,"단축2";#N/A,#N/A,FALSE,"단축3";#N/A,#N/A,FALSE,"장축";#N/A,#N/A,FALSE,"4WD"}</definedName>
    <definedName name="__w4" localSheetId="14" hidden="1">{#N/A,#N/A,FALSE,"단축1";#N/A,#N/A,FALSE,"단축2";#N/A,#N/A,FALSE,"단축3";#N/A,#N/A,FALSE,"장축";#N/A,#N/A,FALSE,"4WD"}</definedName>
    <definedName name="__w4" localSheetId="15" hidden="1">{#N/A,#N/A,FALSE,"단축1";#N/A,#N/A,FALSE,"단축2";#N/A,#N/A,FALSE,"단축3";#N/A,#N/A,FALSE,"장축";#N/A,#N/A,FALSE,"4WD"}</definedName>
    <definedName name="__w4" hidden="1">{#N/A,#N/A,FALSE,"단축1";#N/A,#N/A,FALSE,"단축2";#N/A,#N/A,FALSE,"단축3";#N/A,#N/A,FALSE,"장축";#N/A,#N/A,FALSE,"4WD"}</definedName>
    <definedName name="__W456" hidden="1">{#N/A,#N/A,FALSE,"단축1";#N/A,#N/A,FALSE,"단축2";#N/A,#N/A,FALSE,"단축3";#N/A,#N/A,FALSE,"장축";#N/A,#N/A,FALSE,"4WD"}</definedName>
    <definedName name="__w5" localSheetId="7" hidden="1">{#N/A,#N/A,FALSE,"신규dep";#N/A,#N/A,FALSE,"신규dep-금형상각후";#N/A,#N/A,FALSE,"신규dep-연구비상각후";#N/A,#N/A,FALSE,"신규dep-기계,공구상각후"}</definedName>
    <definedName name="__w5" localSheetId="16" hidden="1">{#N/A,#N/A,FALSE,"신규dep";#N/A,#N/A,FALSE,"신규dep-금형상각후";#N/A,#N/A,FALSE,"신규dep-연구비상각후";#N/A,#N/A,FALSE,"신규dep-기계,공구상각후"}</definedName>
    <definedName name="__w5" localSheetId="17" hidden="1">{#N/A,#N/A,FALSE,"신규dep";#N/A,#N/A,FALSE,"신규dep-금형상각후";#N/A,#N/A,FALSE,"신규dep-연구비상각후";#N/A,#N/A,FALSE,"신규dep-기계,공구상각후"}</definedName>
    <definedName name="__w5" localSheetId="13" hidden="1">{#N/A,#N/A,FALSE,"신규dep";#N/A,#N/A,FALSE,"신규dep-금형상각후";#N/A,#N/A,FALSE,"신규dep-연구비상각후";#N/A,#N/A,FALSE,"신규dep-기계,공구상각후"}</definedName>
    <definedName name="__w5" localSheetId="14" hidden="1">{#N/A,#N/A,FALSE,"신규dep";#N/A,#N/A,FALSE,"신규dep-금형상각후";#N/A,#N/A,FALSE,"신규dep-연구비상각후";#N/A,#N/A,FALSE,"신규dep-기계,공구상각후"}</definedName>
    <definedName name="__w5" localSheetId="15" hidden="1">{#N/A,#N/A,FALSE,"신규dep";#N/A,#N/A,FALSE,"신규dep-금형상각후";#N/A,#N/A,FALSE,"신규dep-연구비상각후";#N/A,#N/A,FALSE,"신규dep-기계,공구상각후"}</definedName>
    <definedName name="__w5" hidden="1">{#N/A,#N/A,FALSE,"신규dep";#N/A,#N/A,FALSE,"신규dep-금형상각후";#N/A,#N/A,FALSE,"신규dep-연구비상각후";#N/A,#N/A,FALSE,"신규dep-기계,공구상각후"}</definedName>
    <definedName name="__W9">#REF!</definedName>
    <definedName name="__x1">#REF!</definedName>
    <definedName name="__x2">#REF!</definedName>
    <definedName name="__X21" hidden="1">{#N/A,#N/A,FALSE,"단축1";#N/A,#N/A,FALSE,"단축2";#N/A,#N/A,FALSE,"단축3";#N/A,#N/A,FALSE,"장축";#N/A,#N/A,FALSE,"4WD"}</definedName>
    <definedName name="__XG2" localSheetId="7" hidden="1">{#N/A,#N/A,FALSE,"단축1";#N/A,#N/A,FALSE,"단축2";#N/A,#N/A,FALSE,"단축3";#N/A,#N/A,FALSE,"장축";#N/A,#N/A,FALSE,"4WD"}</definedName>
    <definedName name="__XG2" localSheetId="16" hidden="1">{#N/A,#N/A,FALSE,"단축1";#N/A,#N/A,FALSE,"단축2";#N/A,#N/A,FALSE,"단축3";#N/A,#N/A,FALSE,"장축";#N/A,#N/A,FALSE,"4WD"}</definedName>
    <definedName name="__XG2" localSheetId="17" hidden="1">{#N/A,#N/A,FALSE,"단축1";#N/A,#N/A,FALSE,"단축2";#N/A,#N/A,FALSE,"단축3";#N/A,#N/A,FALSE,"장축";#N/A,#N/A,FALSE,"4WD"}</definedName>
    <definedName name="__XG2" localSheetId="13" hidden="1">{#N/A,#N/A,FALSE,"단축1";#N/A,#N/A,FALSE,"단축2";#N/A,#N/A,FALSE,"단축3";#N/A,#N/A,FALSE,"장축";#N/A,#N/A,FALSE,"4WD"}</definedName>
    <definedName name="__XG2" localSheetId="14" hidden="1">{#N/A,#N/A,FALSE,"단축1";#N/A,#N/A,FALSE,"단축2";#N/A,#N/A,FALSE,"단축3";#N/A,#N/A,FALSE,"장축";#N/A,#N/A,FALSE,"4WD"}</definedName>
    <definedName name="__XG2" localSheetId="15" hidden="1">{#N/A,#N/A,FALSE,"단축1";#N/A,#N/A,FALSE,"단축2";#N/A,#N/A,FALSE,"단축3";#N/A,#N/A,FALSE,"장축";#N/A,#N/A,FALSE,"4WD"}</definedName>
    <definedName name="__XG2" hidden="1">{#N/A,#N/A,FALSE,"단축1";#N/A,#N/A,FALSE,"단축2";#N/A,#N/A,FALSE,"단축3";#N/A,#N/A,FALSE,"장축";#N/A,#N/A,FALSE,"4WD"}</definedName>
    <definedName name="__z1" localSheetId="7" hidden="1">{#N/A,#N/A,FALSE,"단축1";#N/A,#N/A,FALSE,"단축2";#N/A,#N/A,FALSE,"단축3";#N/A,#N/A,FALSE,"장축";#N/A,#N/A,FALSE,"4WD"}</definedName>
    <definedName name="__z1" localSheetId="16" hidden="1">{#N/A,#N/A,FALSE,"단축1";#N/A,#N/A,FALSE,"단축2";#N/A,#N/A,FALSE,"단축3";#N/A,#N/A,FALSE,"장축";#N/A,#N/A,FALSE,"4WD"}</definedName>
    <definedName name="__z1" localSheetId="17" hidden="1">{#N/A,#N/A,FALSE,"단축1";#N/A,#N/A,FALSE,"단축2";#N/A,#N/A,FALSE,"단축3";#N/A,#N/A,FALSE,"장축";#N/A,#N/A,FALSE,"4WD"}</definedName>
    <definedName name="__z1" localSheetId="13" hidden="1">{#N/A,#N/A,FALSE,"단축1";#N/A,#N/A,FALSE,"단축2";#N/A,#N/A,FALSE,"단축3";#N/A,#N/A,FALSE,"장축";#N/A,#N/A,FALSE,"4WD"}</definedName>
    <definedName name="__z1" localSheetId="14" hidden="1">{#N/A,#N/A,FALSE,"단축1";#N/A,#N/A,FALSE,"단축2";#N/A,#N/A,FALSE,"단축3";#N/A,#N/A,FALSE,"장축";#N/A,#N/A,FALSE,"4WD"}</definedName>
    <definedName name="__z1" localSheetId="15" hidden="1">{#N/A,#N/A,FALSE,"단축1";#N/A,#N/A,FALSE,"단축2";#N/A,#N/A,FALSE,"단축3";#N/A,#N/A,FALSE,"장축";#N/A,#N/A,FALSE,"4WD"}</definedName>
    <definedName name="__z1" hidden="1">{#N/A,#N/A,FALSE,"단축1";#N/A,#N/A,FALSE,"단축2";#N/A,#N/A,FALSE,"단축3";#N/A,#N/A,FALSE,"장축";#N/A,#N/A,FALSE,"4WD"}</definedName>
    <definedName name="__z123" localSheetId="7" hidden="1">{#N/A,#N/A,FALSE,"단축1";#N/A,#N/A,FALSE,"단축2";#N/A,#N/A,FALSE,"단축3";#N/A,#N/A,FALSE,"장축";#N/A,#N/A,FALSE,"4WD"}</definedName>
    <definedName name="__z123" localSheetId="16" hidden="1">{#N/A,#N/A,FALSE,"단축1";#N/A,#N/A,FALSE,"단축2";#N/A,#N/A,FALSE,"단축3";#N/A,#N/A,FALSE,"장축";#N/A,#N/A,FALSE,"4WD"}</definedName>
    <definedName name="__z123" localSheetId="17" hidden="1">{#N/A,#N/A,FALSE,"단축1";#N/A,#N/A,FALSE,"단축2";#N/A,#N/A,FALSE,"단축3";#N/A,#N/A,FALSE,"장축";#N/A,#N/A,FALSE,"4WD"}</definedName>
    <definedName name="__z123" localSheetId="13" hidden="1">{#N/A,#N/A,FALSE,"단축1";#N/A,#N/A,FALSE,"단축2";#N/A,#N/A,FALSE,"단축3";#N/A,#N/A,FALSE,"장축";#N/A,#N/A,FALSE,"4WD"}</definedName>
    <definedName name="__z123" localSheetId="14" hidden="1">{#N/A,#N/A,FALSE,"단축1";#N/A,#N/A,FALSE,"단축2";#N/A,#N/A,FALSE,"단축3";#N/A,#N/A,FALSE,"장축";#N/A,#N/A,FALSE,"4WD"}</definedName>
    <definedName name="__z123" localSheetId="15" hidden="1">{#N/A,#N/A,FALSE,"단축1";#N/A,#N/A,FALSE,"단축2";#N/A,#N/A,FALSE,"단축3";#N/A,#N/A,FALSE,"장축";#N/A,#N/A,FALSE,"4WD"}</definedName>
    <definedName name="__z123" hidden="1">{#N/A,#N/A,FALSE,"단축1";#N/A,#N/A,FALSE,"단축2";#N/A,#N/A,FALSE,"단축3";#N/A,#N/A,FALSE,"장축";#N/A,#N/A,FALSE,"4WD"}</definedName>
    <definedName name="__z2" localSheetId="7" hidden="1">{#N/A,#N/A,FALSE,"단축1";#N/A,#N/A,FALSE,"단축2";#N/A,#N/A,FALSE,"단축3";#N/A,#N/A,FALSE,"장축";#N/A,#N/A,FALSE,"4WD"}</definedName>
    <definedName name="__z2" localSheetId="16" hidden="1">{#N/A,#N/A,FALSE,"단축1";#N/A,#N/A,FALSE,"단축2";#N/A,#N/A,FALSE,"단축3";#N/A,#N/A,FALSE,"장축";#N/A,#N/A,FALSE,"4WD"}</definedName>
    <definedName name="__z2" localSheetId="17" hidden="1">{#N/A,#N/A,FALSE,"단축1";#N/A,#N/A,FALSE,"단축2";#N/A,#N/A,FALSE,"단축3";#N/A,#N/A,FALSE,"장축";#N/A,#N/A,FALSE,"4WD"}</definedName>
    <definedName name="__z2" localSheetId="13" hidden="1">{#N/A,#N/A,FALSE,"단축1";#N/A,#N/A,FALSE,"단축2";#N/A,#N/A,FALSE,"단축3";#N/A,#N/A,FALSE,"장축";#N/A,#N/A,FALSE,"4WD"}</definedName>
    <definedName name="__z2" localSheetId="14" hidden="1">{#N/A,#N/A,FALSE,"단축1";#N/A,#N/A,FALSE,"단축2";#N/A,#N/A,FALSE,"단축3";#N/A,#N/A,FALSE,"장축";#N/A,#N/A,FALSE,"4WD"}</definedName>
    <definedName name="__z2" localSheetId="15" hidden="1">{#N/A,#N/A,FALSE,"단축1";#N/A,#N/A,FALSE,"단축2";#N/A,#N/A,FALSE,"단축3";#N/A,#N/A,FALSE,"장축";#N/A,#N/A,FALSE,"4WD"}</definedName>
    <definedName name="__z2" hidden="1">{#N/A,#N/A,FALSE,"단축1";#N/A,#N/A,FALSE,"단축2";#N/A,#N/A,FALSE,"단축3";#N/A,#N/A,FALSE,"장축";#N/A,#N/A,FALSE,"4WD"}</definedName>
    <definedName name="__Z23" hidden="1">{#N/A,#N/A,FALSE,"단축1";#N/A,#N/A,FALSE,"단축2";#N/A,#N/A,FALSE,"단축3";#N/A,#N/A,FALSE,"장축";#N/A,#N/A,FALSE,"4WD"}</definedName>
    <definedName name="__z4" localSheetId="7" hidden="1">{#N/A,#N/A,FALSE,"단축1";#N/A,#N/A,FALSE,"단축2";#N/A,#N/A,FALSE,"단축3";#N/A,#N/A,FALSE,"장축";#N/A,#N/A,FALSE,"4WD"}</definedName>
    <definedName name="__z4" localSheetId="16" hidden="1">{#N/A,#N/A,FALSE,"단축1";#N/A,#N/A,FALSE,"단축2";#N/A,#N/A,FALSE,"단축3";#N/A,#N/A,FALSE,"장축";#N/A,#N/A,FALSE,"4WD"}</definedName>
    <definedName name="__z4" localSheetId="17" hidden="1">{#N/A,#N/A,FALSE,"단축1";#N/A,#N/A,FALSE,"단축2";#N/A,#N/A,FALSE,"단축3";#N/A,#N/A,FALSE,"장축";#N/A,#N/A,FALSE,"4WD"}</definedName>
    <definedName name="__z4" localSheetId="13" hidden="1">{#N/A,#N/A,FALSE,"단축1";#N/A,#N/A,FALSE,"단축2";#N/A,#N/A,FALSE,"단축3";#N/A,#N/A,FALSE,"장축";#N/A,#N/A,FALSE,"4WD"}</definedName>
    <definedName name="__z4" localSheetId="14" hidden="1">{#N/A,#N/A,FALSE,"단축1";#N/A,#N/A,FALSE,"단축2";#N/A,#N/A,FALSE,"단축3";#N/A,#N/A,FALSE,"장축";#N/A,#N/A,FALSE,"4WD"}</definedName>
    <definedName name="__z4" localSheetId="15" hidden="1">{#N/A,#N/A,FALSE,"단축1";#N/A,#N/A,FALSE,"단축2";#N/A,#N/A,FALSE,"단축3";#N/A,#N/A,FALSE,"장축";#N/A,#N/A,FALSE,"4WD"}</definedName>
    <definedName name="__z4" hidden="1">{#N/A,#N/A,FALSE,"단축1";#N/A,#N/A,FALSE,"단축2";#N/A,#N/A,FALSE,"단축3";#N/A,#N/A,FALSE,"장축";#N/A,#N/A,FALSE,"4WD"}</definedName>
    <definedName name="__番">#N/A</definedName>
    <definedName name="_￡A￡´1">#N/A</definedName>
    <definedName name="_￡A￡´2">#N/A</definedName>
    <definedName name="_0">#REF!</definedName>
    <definedName name="_09대상매출">#REF!</definedName>
    <definedName name="_1" localSheetId="6">#REF!</definedName>
    <definedName name="_1">#REF!</definedName>
    <definedName name="_1_">#REF!</definedName>
    <definedName name="_1_0">#REF!</definedName>
    <definedName name="_10_0">#REF!</definedName>
    <definedName name="_100__0_S" hidden="1">#REF!</definedName>
    <definedName name="_100E45_" hidden="1">{#N/A,#N/A,FALSE,"단축1";#N/A,#N/A,FALSE,"단축2";#N/A,#N/A,FALSE,"단축3";#N/A,#N/A,FALSE,"장축";#N/A,#N/A,FALSE,"4WD"}</definedName>
    <definedName name="_100q6_" hidden="1">{#N/A,#N/A,FALSE,"신규dep";#N/A,#N/A,FALSE,"신규dep-금형상각후";#N/A,#N/A,FALSE,"신규dep-연구비상각후";#N/A,#N/A,FALSE,"신규dep-기계,공구상각후"}</definedName>
    <definedName name="_101q9_" hidden="1">{#N/A,#N/A,FALSE,"신규dep";#N/A,#N/A,FALSE,"신규dep-금형상각후";#N/A,#N/A,FALSE,"신규dep-연구비상각후";#N/A,#N/A,FALSE,"신규dep-기계,공구상각후"}</definedName>
    <definedName name="_102F12_" hidden="1">{#N/A,#N/A,FALSE,"단축1";#N/A,#N/A,FALSE,"단축2";#N/A,#N/A,FALSE,"단축3";#N/A,#N/A,FALSE,"장축";#N/A,#N/A,FALSE,"4WD"}</definedName>
    <definedName name="_103k1_" hidden="1">'[3]#REF'!$A$1:$IV$4107</definedName>
    <definedName name="_104s1_" hidden="1">{#N/A,#N/A,FALSE,"신규dep";#N/A,#N/A,FALSE,"신규dep-금형상각후";#N/A,#N/A,FALSE,"신규dep-연구비상각후";#N/A,#N/A,FALSE,"신규dep-기계,공구상각후"}</definedName>
    <definedName name="_105q7_" hidden="1">{#N/A,#N/A,FALSE,"신규dep";#N/A,#N/A,FALSE,"신규dep-금형상각후";#N/A,#N/A,FALSE,"신규dep-연구비상각후";#N/A,#N/A,FALSE,"신규dep-기계,공구상각후"}</definedName>
    <definedName name="_105S12_" hidden="1">{#N/A,#N/A,FALSE,"단축1";#N/A,#N/A,FALSE,"단축2";#N/A,#N/A,FALSE,"단축3";#N/A,#N/A,FALSE,"장축";#N/A,#N/A,FALSE,"4WD"}</definedName>
    <definedName name="_106Å_____R3_t">#REF!</definedName>
    <definedName name="_106K7_" hidden="1">{#N/A,#N/A,TRUE,"Y생산";#N/A,#N/A,TRUE,"Y판매";#N/A,#N/A,TRUE,"Y총물량";#N/A,#N/A,TRUE,"Y능력";#N/A,#N/A,TRUE,"YKD"}</definedName>
    <definedName name="_108e5_" hidden="1">{#N/A,#N/A,FALSE,"단축1";#N/A,#N/A,FALSE,"단축2";#N/A,#N/A,FALSE,"단축3";#N/A,#N/A,FALSE,"장축";#N/A,#N/A,FALSE,"4WD"}</definedName>
    <definedName name="_108s2_" hidden="1">{#N/A,#N/A,FALSE,"신규dep";#N/A,#N/A,FALSE,"신규dep-금형상각후";#N/A,#N/A,FALSE,"신규dep-연구비상각후";#N/A,#N/A,FALSE,"신규dep-기계,공구상각후"}</definedName>
    <definedName name="_109E56_" hidden="1">{#N/A,#N/A,FALSE,"단축1";#N/A,#N/A,FALSE,"단축2";#N/A,#N/A,FALSE,"단축3";#N/A,#N/A,FALSE,"장축";#N/A,#N/A,FALSE,"4WD"}</definedName>
    <definedName name="_109H1620_" localSheetId="7" hidden="1">{#N/A,#N/A,FALSE,"단축1";#N/A,#N/A,FALSE,"단축2";#N/A,#N/A,FALSE,"단축3";#N/A,#N/A,FALSE,"장축";#N/A,#N/A,FALSE,"4WD"}</definedName>
    <definedName name="_109H1620_" localSheetId="16" hidden="1">{#N/A,#N/A,FALSE,"단축1";#N/A,#N/A,FALSE,"단축2";#N/A,#N/A,FALSE,"단축3";#N/A,#N/A,FALSE,"장축";#N/A,#N/A,FALSE,"4WD"}</definedName>
    <definedName name="_109H1620_" localSheetId="17" hidden="1">{#N/A,#N/A,FALSE,"단축1";#N/A,#N/A,FALSE,"단축2";#N/A,#N/A,FALSE,"단축3";#N/A,#N/A,FALSE,"장축";#N/A,#N/A,FALSE,"4WD"}</definedName>
    <definedName name="_109H1620_" localSheetId="13" hidden="1">{#N/A,#N/A,FALSE,"단축1";#N/A,#N/A,FALSE,"단축2";#N/A,#N/A,FALSE,"단축3";#N/A,#N/A,FALSE,"장축";#N/A,#N/A,FALSE,"4WD"}</definedName>
    <definedName name="_109H1620_" localSheetId="14" hidden="1">{#N/A,#N/A,FALSE,"단축1";#N/A,#N/A,FALSE,"단축2";#N/A,#N/A,FALSE,"단축3";#N/A,#N/A,FALSE,"장축";#N/A,#N/A,FALSE,"4WD"}</definedName>
    <definedName name="_109H1620_" localSheetId="15" hidden="1">{#N/A,#N/A,FALSE,"단축1";#N/A,#N/A,FALSE,"단축2";#N/A,#N/A,FALSE,"단축3";#N/A,#N/A,FALSE,"장축";#N/A,#N/A,FALSE,"4WD"}</definedName>
    <definedName name="_109H1620_" hidden="1">{#N/A,#N/A,FALSE,"단축1";#N/A,#N/A,FALSE,"단축2";#N/A,#N/A,FALSE,"단축3";#N/A,#N/A,FALSE,"장축";#N/A,#N/A,FALSE,"4WD"}</definedName>
    <definedName name="_109k8_" hidden="1">{#N/A,#N/A,FALSE,"단축1";#N/A,#N/A,FALSE,"단축2";#N/A,#N/A,FALSE,"단축3";#N/A,#N/A,FALSE,"장축";#N/A,#N/A,FALSE,"4WD"}</definedName>
    <definedName name="_10A1232_" hidden="1">{#N/A,#N/A,FALSE,"단축1";#N/A,#N/A,FALSE,"단축2";#N/A,#N/A,FALSE,"단축3";#N/A,#N/A,FALSE,"장축";#N/A,#N/A,FALSE,"4WD"}</definedName>
    <definedName name="_10A2_" hidden="1">{#N/A,#N/A,FALSE,"신규dep";#N/A,#N/A,FALSE,"신규dep-금형상각후";#N/A,#N/A,FALSE,"신규dep-연구비상각후";#N/A,#N/A,FALSE,"신규dep-기계,공구상각후"}</definedName>
    <definedName name="_10월">#REF!</definedName>
    <definedName name="_11_0">#REF!</definedName>
    <definedName name="_110q9_" hidden="1">{#N/A,#N/A,FALSE,"신규dep";#N/A,#N/A,FALSE,"신규dep-금형상각후";#N/A,#N/A,FALSE,"신규dep-연구비상각후";#N/A,#N/A,FALSE,"신규dep-기계,공구상각후"}</definedName>
    <definedName name="_110T2_" localSheetId="7" hidden="1">{#N/A,#N/A,FALSE,"단축1";#N/A,#N/A,FALSE,"단축2";#N/A,#N/A,FALSE,"단축3";#N/A,#N/A,FALSE,"장축";#N/A,#N/A,FALSE,"4WD"}</definedName>
    <definedName name="_110T2_" localSheetId="16" hidden="1">{#N/A,#N/A,FALSE,"단축1";#N/A,#N/A,FALSE,"단축2";#N/A,#N/A,FALSE,"단축3";#N/A,#N/A,FALSE,"장축";#N/A,#N/A,FALSE,"4WD"}</definedName>
    <definedName name="_110T2_" localSheetId="17" hidden="1">{#N/A,#N/A,FALSE,"단축1";#N/A,#N/A,FALSE,"단축2";#N/A,#N/A,FALSE,"단축3";#N/A,#N/A,FALSE,"장축";#N/A,#N/A,FALSE,"4WD"}</definedName>
    <definedName name="_110T2_" localSheetId="14" hidden="1">{#N/A,#N/A,FALSE,"단축1";#N/A,#N/A,FALSE,"단축2";#N/A,#N/A,FALSE,"단축3";#N/A,#N/A,FALSE,"장축";#N/A,#N/A,FALSE,"4WD"}</definedName>
    <definedName name="_110T2_" localSheetId="15" hidden="1">{#N/A,#N/A,FALSE,"단축1";#N/A,#N/A,FALSE,"단축2";#N/A,#N/A,FALSE,"단축3";#N/A,#N/A,FALSE,"장축";#N/A,#N/A,FALSE,"4WD"}</definedName>
    <definedName name="_110T2_" hidden="1">{#N/A,#N/A,FALSE,"단축1";#N/A,#N/A,FALSE,"단축2";#N/A,#N/A,FALSE,"단축3";#N/A,#N/A,FALSE,"장축";#N/A,#N/A,FALSE,"4WD"}</definedName>
    <definedName name="_111s3_" hidden="1">{#N/A,#N/A,FALSE,"단축1";#N/A,#N/A,FALSE,"단축2";#N/A,#N/A,FALSE,"단축3";#N/A,#N/A,FALSE,"장축";#N/A,#N/A,FALSE,"4WD"}</definedName>
    <definedName name="_112A3_" hidden="1">{#N/A,#N/A,FALSE,"단축1";#N/A,#N/A,FALSE,"단축2";#N/A,#N/A,FALSE,"단축3";#N/A,#N/A,FALSE,"장축";#N/A,#N/A,FALSE,"4WD"}</definedName>
    <definedName name="_112DW11_">BlankMacro1</definedName>
    <definedName name="_112H20_" localSheetId="7" hidden="1">{#N/A,#N/A,FALSE,"단축1";#N/A,#N/A,FALSE,"단축2";#N/A,#N/A,FALSE,"단축3";#N/A,#N/A,FALSE,"장축";#N/A,#N/A,FALSE,"4WD"}</definedName>
    <definedName name="_112H20_" localSheetId="16" hidden="1">{#N/A,#N/A,FALSE,"단축1";#N/A,#N/A,FALSE,"단축2";#N/A,#N/A,FALSE,"단축3";#N/A,#N/A,FALSE,"장축";#N/A,#N/A,FALSE,"4WD"}</definedName>
    <definedName name="_112H20_" localSheetId="17" hidden="1">{#N/A,#N/A,FALSE,"단축1";#N/A,#N/A,FALSE,"단축2";#N/A,#N/A,FALSE,"단축3";#N/A,#N/A,FALSE,"장축";#N/A,#N/A,FALSE,"4WD"}</definedName>
    <definedName name="_112H20_" localSheetId="13" hidden="1">{#N/A,#N/A,FALSE,"단축1";#N/A,#N/A,FALSE,"단축2";#N/A,#N/A,FALSE,"단축3";#N/A,#N/A,FALSE,"장축";#N/A,#N/A,FALSE,"4WD"}</definedName>
    <definedName name="_112H20_" localSheetId="14" hidden="1">{#N/A,#N/A,FALSE,"단축1";#N/A,#N/A,FALSE,"단축2";#N/A,#N/A,FALSE,"단축3";#N/A,#N/A,FALSE,"장축";#N/A,#N/A,FALSE,"4WD"}</definedName>
    <definedName name="_112H20_" localSheetId="15" hidden="1">{#N/A,#N/A,FALSE,"단축1";#N/A,#N/A,FALSE,"단축2";#N/A,#N/A,FALSE,"단축3";#N/A,#N/A,FALSE,"장축";#N/A,#N/A,FALSE,"4WD"}</definedName>
    <definedName name="_112H20_" hidden="1">{#N/A,#N/A,FALSE,"단축1";#N/A,#N/A,FALSE,"단축2";#N/A,#N/A,FALSE,"단축3";#N/A,#N/A,FALSE,"장축";#N/A,#N/A,FALSE,"4WD"}</definedName>
    <definedName name="_112k9_" hidden="1">{#N/A,#N/A,FALSE,"단축1";#N/A,#N/A,FALSE,"단축2";#N/A,#N/A,FALSE,"단축3";#N/A,#N/A,FALSE,"장축";#N/A,#N/A,FALSE,"4WD"}</definedName>
    <definedName name="_11403_06221">#REF!</definedName>
    <definedName name="_114¹æÃ_A">#REF!</definedName>
    <definedName name="_114s4_" hidden="1">{#N/A,#N/A,FALSE,"단축1";#N/A,#N/A,FALSE,"단축2";#N/A,#N/A,FALSE,"단축3";#N/A,#N/A,FALSE,"장축";#N/A,#N/A,FALSE,"4WD"}</definedName>
    <definedName name="_115¹æÃ_B">#REF!</definedName>
    <definedName name="_115M123_" hidden="1">{#N/A,#N/A,FALSE,"단축1";#N/A,#N/A,FALSE,"단축2";#N/A,#N/A,FALSE,"단축3";#N/A,#N/A,FALSE,"장축";#N/A,#N/A,FALSE,"4WD"}</definedName>
    <definedName name="_115s1_" hidden="1">{#N/A,#N/A,FALSE,"신규dep";#N/A,#N/A,FALSE,"신규dep-금형상각후";#N/A,#N/A,FALSE,"신규dep-연구비상각후";#N/A,#N/A,FALSE,"신규dep-기계,공구상각후"}</definedName>
    <definedName name="_116AA1_">#REF!</definedName>
    <definedName name="_117e6_" hidden="1">{#N/A,#N/A,FALSE,"단축1";#N/A,#N/A,FALSE,"단축2";#N/A,#N/A,FALSE,"단축3";#N/A,#N/A,FALSE,"장축";#N/A,#N/A,FALSE,"4WD"}</definedName>
    <definedName name="_117s5_" hidden="1">{#N/A,#N/A,FALSE,"신규dep";#N/A,#N/A,FALSE,"신규dep-금형상각후";#N/A,#N/A,FALSE,"신규dep-연구비상각후";#N/A,#N/A,FALSE,"신규dep-기계,공구상각후"}</definedName>
    <definedName name="_118_0Crite">#REF!</definedName>
    <definedName name="_118ÁÖ¿ä¹_Á_Á¡">#REF!</definedName>
    <definedName name="_118O11_" hidden="1">{#N/A,#N/A,FALSE,"단축1";#N/A,#N/A,FALSE,"단축2";#N/A,#N/A,FALSE,"단축3";#N/A,#N/A,FALSE,"장축";#N/A,#N/A,FALSE,"4WD"}</definedName>
    <definedName name="_118T3_" localSheetId="7" hidden="1">{#N/A,#N/A,FALSE,"단축1";#N/A,#N/A,FALSE,"단축2";#N/A,#N/A,FALSE,"단축3";#N/A,#N/A,FALSE,"장축";#N/A,#N/A,FALSE,"4WD"}</definedName>
    <definedName name="_118T3_" localSheetId="16" hidden="1">{#N/A,#N/A,FALSE,"단축1";#N/A,#N/A,FALSE,"단축2";#N/A,#N/A,FALSE,"단축3";#N/A,#N/A,FALSE,"장축";#N/A,#N/A,FALSE,"4WD"}</definedName>
    <definedName name="_118T3_" localSheetId="17" hidden="1">{#N/A,#N/A,FALSE,"단축1";#N/A,#N/A,FALSE,"단축2";#N/A,#N/A,FALSE,"단축3";#N/A,#N/A,FALSE,"장축";#N/A,#N/A,FALSE,"4WD"}</definedName>
    <definedName name="_118T3_" localSheetId="14" hidden="1">{#N/A,#N/A,FALSE,"단축1";#N/A,#N/A,FALSE,"단축2";#N/A,#N/A,FALSE,"단축3";#N/A,#N/A,FALSE,"장축";#N/A,#N/A,FALSE,"4WD"}</definedName>
    <definedName name="_118T3_" localSheetId="15" hidden="1">{#N/A,#N/A,FALSE,"단축1";#N/A,#N/A,FALSE,"단축2";#N/A,#N/A,FALSE,"단축3";#N/A,#N/A,FALSE,"장축";#N/A,#N/A,FALSE,"4WD"}</definedName>
    <definedName name="_118T3_" hidden="1">{#N/A,#N/A,FALSE,"단축1";#N/A,#N/A,FALSE,"단축2";#N/A,#N/A,FALSE,"단축3";#N/A,#N/A,FALSE,"장축";#N/A,#N/A,FALSE,"4WD"}</definedName>
    <definedName name="_119_1">#N/A</definedName>
    <definedName name="_119k7_" localSheetId="7" hidden="1">{#N/A,#N/A,FALSE,"단축1";#N/A,#N/A,FALSE,"단축2";#N/A,#N/A,FALSE,"단축3";#N/A,#N/A,FALSE,"장축";#N/A,#N/A,FALSE,"4WD"}</definedName>
    <definedName name="_119k7_" localSheetId="16" hidden="1">{#N/A,#N/A,FALSE,"단축1";#N/A,#N/A,FALSE,"단축2";#N/A,#N/A,FALSE,"단축3";#N/A,#N/A,FALSE,"장축";#N/A,#N/A,FALSE,"4WD"}</definedName>
    <definedName name="_119k7_" localSheetId="17" hidden="1">{#N/A,#N/A,FALSE,"단축1";#N/A,#N/A,FALSE,"단축2";#N/A,#N/A,FALSE,"단축3";#N/A,#N/A,FALSE,"장축";#N/A,#N/A,FALSE,"4WD"}</definedName>
    <definedName name="_119k7_" localSheetId="13" hidden="1">{#N/A,#N/A,FALSE,"단축1";#N/A,#N/A,FALSE,"단축2";#N/A,#N/A,FALSE,"단축3";#N/A,#N/A,FALSE,"장축";#N/A,#N/A,FALSE,"4WD"}</definedName>
    <definedName name="_119k7_" localSheetId="14" hidden="1">{#N/A,#N/A,FALSE,"단축1";#N/A,#N/A,FALSE,"단축2";#N/A,#N/A,FALSE,"단축3";#N/A,#N/A,FALSE,"장축";#N/A,#N/A,FALSE,"4WD"}</definedName>
    <definedName name="_119k7_" localSheetId="15" hidden="1">{#N/A,#N/A,FALSE,"단축1";#N/A,#N/A,FALSE,"단축2";#N/A,#N/A,FALSE,"단축3";#N/A,#N/A,FALSE,"장축";#N/A,#N/A,FALSE,"4WD"}</definedName>
    <definedName name="_119k7_" hidden="1">{#N/A,#N/A,FALSE,"단축1";#N/A,#N/A,FALSE,"단축2";#N/A,#N/A,FALSE,"단축3";#N/A,#N/A,FALSE,"장축";#N/A,#N/A,FALSE,"4WD"}</definedName>
    <definedName name="_11A1245_" hidden="1">{#N/A,#N/A,FALSE,"단축1";#N/A,#N/A,FALSE,"단축2";#N/A,#N/A,FALSE,"단축3";#N/A,#N/A,FALSE,"장축";#N/A,#N/A,FALSE,"4WD"}</definedName>
    <definedName name="_11월">#REF!</definedName>
    <definedName name="_120¹æÃ_A">#REF!</definedName>
    <definedName name="_120³²±Ô¼">#REF!</definedName>
    <definedName name="_120AO¿a¹RA_A¡">#REF!</definedName>
    <definedName name="_120s2_" hidden="1">{#N/A,#N/A,FALSE,"신규dep";#N/A,#N/A,FALSE,"신규dep-금형상각후";#N/A,#N/A,FALSE,"신규dep-연구비상각후";#N/A,#N/A,FALSE,"신규dep-기계,공구상각후"}</definedName>
    <definedName name="_120s6_" hidden="1">{#N/A,#N/A,FALSE,"신규dep";#N/A,#N/A,FALSE,"신규dep-금형상각후";#N/A,#N/A,FALSE,"신규dep-연구비상각후";#N/A,#N/A,FALSE,"신규dep-기계,공구상각후"}</definedName>
    <definedName name="_121¹æÃ_B">#REF!</definedName>
    <definedName name="_121k8_" localSheetId="7" hidden="1">{#N/A,#N/A,FALSE,"단축1";#N/A,#N/A,FALSE,"단축2";#N/A,#N/A,FALSE,"단축3";#N/A,#N/A,FALSE,"장축";#N/A,#N/A,FALSE,"4WD"}</definedName>
    <definedName name="_121k8_" localSheetId="16" hidden="1">{#N/A,#N/A,FALSE,"단축1";#N/A,#N/A,FALSE,"단축2";#N/A,#N/A,FALSE,"단축3";#N/A,#N/A,FALSE,"장축";#N/A,#N/A,FALSE,"4WD"}</definedName>
    <definedName name="_121k8_" localSheetId="17" hidden="1">{#N/A,#N/A,FALSE,"단축1";#N/A,#N/A,FALSE,"단축2";#N/A,#N/A,FALSE,"단축3";#N/A,#N/A,FALSE,"장축";#N/A,#N/A,FALSE,"4WD"}</definedName>
    <definedName name="_121k8_" localSheetId="13" hidden="1">{#N/A,#N/A,FALSE,"단축1";#N/A,#N/A,FALSE,"단축2";#N/A,#N/A,FALSE,"단축3";#N/A,#N/A,FALSE,"장축";#N/A,#N/A,FALSE,"4WD"}</definedName>
    <definedName name="_121k8_" localSheetId="14" hidden="1">{#N/A,#N/A,FALSE,"단축1";#N/A,#N/A,FALSE,"단축2";#N/A,#N/A,FALSE,"단축3";#N/A,#N/A,FALSE,"장축";#N/A,#N/A,FALSE,"4WD"}</definedName>
    <definedName name="_121k8_" localSheetId="15" hidden="1">{#N/A,#N/A,FALSE,"단축1";#N/A,#N/A,FALSE,"단축2";#N/A,#N/A,FALSE,"단축3";#N/A,#N/A,FALSE,"장축";#N/A,#N/A,FALSE,"4WD"}</definedName>
    <definedName name="_121k8_" hidden="1">{#N/A,#N/A,FALSE,"단축1";#N/A,#N/A,FALSE,"단축2";#N/A,#N/A,FALSE,"단축3";#N/A,#N/A,FALSE,"장축";#N/A,#N/A,FALSE,"4WD"}</definedName>
    <definedName name="_121O21_" hidden="1">{#N/A,#N/A,FALSE,"단축1";#N/A,#N/A,FALSE,"단축2";#N/A,#N/A,FALSE,"단축3";#N/A,#N/A,FALSE,"장축";#N/A,#N/A,FALSE,"4WD"}</definedName>
    <definedName name="_122_0Extr">#REF!</definedName>
    <definedName name="_122_2">#N/A</definedName>
    <definedName name="_123_3">#N/A</definedName>
    <definedName name="_123AS6_" hidden="1">{#N/A,#N/A,FALSE,"Australien";#N/A,#N/A,FALSE,"Birmingham";#N/A,#N/A,FALSE,"Brasilien";#N/A,#N/A,FALSE,"Prag";#N/A,#N/A,FALSE,"Spanien";#N/A,#N/A,FALSE,"Malaysia ( Com)";#N/A,#N/A,FALSE,"Malaysia (Instr)"}</definedName>
    <definedName name="_123k9_" localSheetId="7" hidden="1">{#N/A,#N/A,FALSE,"단축1";#N/A,#N/A,FALSE,"단축2";#N/A,#N/A,FALSE,"단축3";#N/A,#N/A,FALSE,"장축";#N/A,#N/A,FALSE,"4WD"}</definedName>
    <definedName name="_123k9_" localSheetId="16" hidden="1">{#N/A,#N/A,FALSE,"단축1";#N/A,#N/A,FALSE,"단축2";#N/A,#N/A,FALSE,"단축3";#N/A,#N/A,FALSE,"장축";#N/A,#N/A,FALSE,"4WD"}</definedName>
    <definedName name="_123k9_" localSheetId="17" hidden="1">{#N/A,#N/A,FALSE,"단축1";#N/A,#N/A,FALSE,"단축2";#N/A,#N/A,FALSE,"단축3";#N/A,#N/A,FALSE,"장축";#N/A,#N/A,FALSE,"4WD"}</definedName>
    <definedName name="_123k9_" localSheetId="13" hidden="1">{#N/A,#N/A,FALSE,"단축1";#N/A,#N/A,FALSE,"단축2";#N/A,#N/A,FALSE,"단축3";#N/A,#N/A,FALSE,"장축";#N/A,#N/A,FALSE,"4WD"}</definedName>
    <definedName name="_123k9_" localSheetId="14" hidden="1">{#N/A,#N/A,FALSE,"단축1";#N/A,#N/A,FALSE,"단축2";#N/A,#N/A,FALSE,"단축3";#N/A,#N/A,FALSE,"장축";#N/A,#N/A,FALSE,"4WD"}</definedName>
    <definedName name="_123k9_" localSheetId="15" hidden="1">{#N/A,#N/A,FALSE,"단축1";#N/A,#N/A,FALSE,"단축2";#N/A,#N/A,FALSE,"단축3";#N/A,#N/A,FALSE,"장축";#N/A,#N/A,FALSE,"4WD"}</definedName>
    <definedName name="_123k9_" hidden="1">{#N/A,#N/A,FALSE,"단축1";#N/A,#N/A,FALSE,"단축2";#N/A,#N/A,FALSE,"단축3";#N/A,#N/A,FALSE,"장축";#N/A,#N/A,FALSE,"4WD"}</definedName>
    <definedName name="_123s7_" hidden="1">{#N/A,#N/A,FALSE,"신규dep";#N/A,#N/A,FALSE,"신규dep-금형상각후";#N/A,#N/A,FALSE,"신규dep-연구비상각후";#N/A,#N/A,FALSE,"신규dep-기계,공구상각후"}</definedName>
    <definedName name="_124³²±Ô¼">#REF!</definedName>
    <definedName name="_124P1_" hidden="1">{#N/A,#N/A,FALSE,"단축1";#N/A,#N/A,FALSE,"단축2";#N/A,#N/A,FALSE,"단축3";#N/A,#N/A,FALSE,"장축";#N/A,#N/A,FALSE,"4WD"}</definedName>
    <definedName name="_125_4">#N/A</definedName>
    <definedName name="_125B1_">#REF!</definedName>
    <definedName name="_125e7_" hidden="1">{#N/A,#N/A,FALSE,"신규dep";#N/A,#N/A,FALSE,"신규dep-금형상각후";#N/A,#N/A,FALSE,"신규dep-연구비상각후";#N/A,#N/A,FALSE,"신규dep-기계,공구상각후"}</definedName>
    <definedName name="_125s3_" hidden="1">{#N/A,#N/A,FALSE,"단축1";#N/A,#N/A,FALSE,"단축2";#N/A,#N/A,FALSE,"단축3";#N/A,#N/A,FALSE,"장축";#N/A,#N/A,FALSE,"4WD"}</definedName>
    <definedName name="_126_0ㅁ">#REF!</definedName>
    <definedName name="_126_5">#N/A</definedName>
    <definedName name="_126B2_">#REF!</definedName>
    <definedName name="_126e7_" hidden="1">{#N/A,#N/A,FALSE,"신규dep";#N/A,#N/A,FALSE,"신규dep-금형상각후";#N/A,#N/A,FALSE,"신규dep-연구비상각후";#N/A,#N/A,FALSE,"신규dep-기계,공구상각후"}</definedName>
    <definedName name="_126s8_" hidden="1">{#N/A,#N/A,FALSE,"신규dep";#N/A,#N/A,FALSE,"신규dep-금형상각후";#N/A,#N/A,FALSE,"신규dep-연구비상각후";#N/A,#N/A,FALSE,"신규dep-기계,공구상각후"}</definedName>
    <definedName name="_126T5_" localSheetId="7" hidden="1">{#N/A,#N/A,FALSE,"단축1";#N/A,#N/A,FALSE,"단축2";#N/A,#N/A,FALSE,"단축3";#N/A,#N/A,FALSE,"장축";#N/A,#N/A,FALSE,"4WD"}</definedName>
    <definedName name="_126T5_" localSheetId="16" hidden="1">{#N/A,#N/A,FALSE,"단축1";#N/A,#N/A,FALSE,"단축2";#N/A,#N/A,FALSE,"단축3";#N/A,#N/A,FALSE,"장축";#N/A,#N/A,FALSE,"4WD"}</definedName>
    <definedName name="_126T5_" localSheetId="17" hidden="1">{#N/A,#N/A,FALSE,"단축1";#N/A,#N/A,FALSE,"단축2";#N/A,#N/A,FALSE,"단축3";#N/A,#N/A,FALSE,"장축";#N/A,#N/A,FALSE,"4WD"}</definedName>
    <definedName name="_126T5_" localSheetId="14" hidden="1">{#N/A,#N/A,FALSE,"단축1";#N/A,#N/A,FALSE,"단축2";#N/A,#N/A,FALSE,"단축3";#N/A,#N/A,FALSE,"장축";#N/A,#N/A,FALSE,"4WD"}</definedName>
    <definedName name="_126T5_" localSheetId="15" hidden="1">{#N/A,#N/A,FALSE,"단축1";#N/A,#N/A,FALSE,"단축2";#N/A,#N/A,FALSE,"단축3";#N/A,#N/A,FALSE,"장축";#N/A,#N/A,FALSE,"4WD"}</definedName>
    <definedName name="_126T5_" hidden="1">{#N/A,#N/A,FALSE,"단축1";#N/A,#N/A,FALSE,"단축2";#N/A,#N/A,FALSE,"단축3";#N/A,#N/A,FALSE,"장축";#N/A,#N/A,FALSE,"4WD"}</definedName>
    <definedName name="_127_6">#N/A</definedName>
    <definedName name="_127P2_" hidden="1">{#N/A,#N/A,FALSE,"단축1";#N/A,#N/A,FALSE,"단축2";#N/A,#N/A,FALSE,"단축3";#N/A,#N/A,FALSE,"장축";#N/A,#N/A,FALSE,"4WD"}</definedName>
    <definedName name="_127T2_" hidden="1">{#N/A,#N/A,FALSE,"단축1";#N/A,#N/A,FALSE,"단축2";#N/A,#N/A,FALSE,"단축3";#N/A,#N/A,FALSE,"장축";#N/A,#N/A,FALSE,"4WD"}</definedName>
    <definedName name="_128BB1_">#REF!</definedName>
    <definedName name="_128T3_" hidden="1">{#N/A,#N/A,FALSE,"단축1";#N/A,#N/A,FALSE,"단축2";#N/A,#N/A,FALSE,"단축3";#N/A,#N/A,FALSE,"장축";#N/A,#N/A,FALSE,"4WD"}</definedName>
    <definedName name="_129A¤A¡¹RA">#N/A</definedName>
    <definedName name="_129T5_" hidden="1">{#N/A,#N/A,FALSE,"단축1";#N/A,#N/A,FALSE,"단축2";#N/A,#N/A,FALSE,"단축3";#N/A,#N/A,FALSE,"장축";#N/A,#N/A,FALSE,"4WD"}</definedName>
    <definedName name="_12A1232_" hidden="1">{#N/A,#N/A,FALSE,"단축1";#N/A,#N/A,FALSE,"단축2";#N/A,#N/A,FALSE,"단축3";#N/A,#N/A,FALSE,"장축";#N/A,#N/A,FALSE,"4WD"}</definedName>
    <definedName name="_12A12458_" hidden="1">{#N/A,#N/A,FALSE,"단축1";#N/A,#N/A,FALSE,"단축2";#N/A,#N/A,FALSE,"단축3";#N/A,#N/A,FALSE,"장축";#N/A,#N/A,FALSE,"4WD"}</definedName>
    <definedName name="_12A2_" hidden="1">{#N/A,#N/A,FALSE,"신규dep";#N/A,#N/A,FALSE,"신규dep-금형상각후";#N/A,#N/A,FALSE,"신규dep-연구비상각후";#N/A,#N/A,FALSE,"신규dep-기계,공구상각후"}</definedName>
    <definedName name="_12월">#REF!</definedName>
    <definedName name="_130AO¿a¹RA_A¡">#N/A</definedName>
    <definedName name="_130q1_" hidden="1">{#N/A,#N/A,FALSE,"단축1";#N/A,#N/A,FALSE,"단축2";#N/A,#N/A,FALSE,"단축3";#N/A,#N/A,FALSE,"장축";#N/A,#N/A,FALSE,"4WD"}</definedName>
    <definedName name="_130s4_" hidden="1">{#N/A,#N/A,FALSE,"단축1";#N/A,#N/A,FALSE,"단축2";#N/A,#N/A,FALSE,"단축3";#N/A,#N/A,FALSE,"장축";#N/A,#N/A,FALSE,"4WD"}</definedName>
    <definedName name="_132DD1_">#REF!</definedName>
    <definedName name="_132w1_" hidden="1">{#N/A,#N/A,FALSE,"신규dep";#N/A,#N/A,FALSE,"신규dep-금형상각후";#N/A,#N/A,FALSE,"신규dep-연구비상각후";#N/A,#N/A,FALSE,"신규dep-기계,공구상각후"}</definedName>
    <definedName name="_133e8_" hidden="1">{#N/A,#N/A,FALSE,"신규dep";#N/A,#N/A,FALSE,"신규dep-금형상각후";#N/A,#N/A,FALSE,"신규dep-연구비상각후";#N/A,#N/A,FALSE,"신규dep-기계,공구상각후"}</definedName>
    <definedName name="_133Q12_" hidden="1">{#N/A,#N/A,FALSE,"단축1";#N/A,#N/A,FALSE,"단축2";#N/A,#N/A,FALSE,"단축3";#N/A,#N/A,FALSE,"장축";#N/A,#N/A,FALSE,"4WD"}</definedName>
    <definedName name="_133W23_" hidden="1">{#N/A,#N/A,FALSE,"단축1";#N/A,#N/A,FALSE,"단축2";#N/A,#N/A,FALSE,"단축3";#N/A,#N/A,FALSE,"장축";#N/A,#N/A,FALSE,"4WD"}</definedName>
    <definedName name="_134Print_A">#N/A</definedName>
    <definedName name="_135e8_" hidden="1">{#N/A,#N/A,FALSE,"신규dep";#N/A,#N/A,FALSE,"신규dep-금형상각후";#N/A,#N/A,FALSE,"신규dep-연구비상각후";#N/A,#N/A,FALSE,"신규dep-기계,공구상각후"}</definedName>
    <definedName name="_135R">#N/A</definedName>
    <definedName name="_135s5_" hidden="1">{#N/A,#N/A,FALSE,"신규dep";#N/A,#N/A,FALSE,"신규dep-금형상각후";#N/A,#N/A,FALSE,"신규dep-연구비상각후";#N/A,#N/A,FALSE,"신규dep-기계,공구상각후"}</definedName>
    <definedName name="_135W2_" localSheetId="7" hidden="1">{#N/A,#N/A,FALSE,"품의서";#N/A,#N/A,FALSE,"전제";#N/A,#N/A,FALSE,"총손";#N/A,#N/A,FALSE,"손익"}</definedName>
    <definedName name="_135W2_" localSheetId="16" hidden="1">{#N/A,#N/A,FALSE,"품의서";#N/A,#N/A,FALSE,"전제";#N/A,#N/A,FALSE,"총손";#N/A,#N/A,FALSE,"손익"}</definedName>
    <definedName name="_135W2_" localSheetId="17" hidden="1">{#N/A,#N/A,FALSE,"품의서";#N/A,#N/A,FALSE,"전제";#N/A,#N/A,FALSE,"총손";#N/A,#N/A,FALSE,"손익"}</definedName>
    <definedName name="_135W2_" localSheetId="14" hidden="1">{#N/A,#N/A,FALSE,"품의서";#N/A,#N/A,FALSE,"전제";#N/A,#N/A,FALSE,"총손";#N/A,#N/A,FALSE,"손익"}</definedName>
    <definedName name="_135W2_" localSheetId="15" hidden="1">{#N/A,#N/A,FALSE,"품의서";#N/A,#N/A,FALSE,"전제";#N/A,#N/A,FALSE,"총손";#N/A,#N/A,FALSE,"손익"}</definedName>
    <definedName name="_135W2_" hidden="1">{#N/A,#N/A,FALSE,"품의서";#N/A,#N/A,FALSE,"전제";#N/A,#N/A,FALSE,"총손";#N/A,#N/A,FALSE,"손익"}</definedName>
    <definedName name="_136Á_¸ñ">#REF!</definedName>
    <definedName name="_136EE1_">#REF!</definedName>
    <definedName name="_136Q124_" hidden="1">{#N/A,#N/A,FALSE,"단축1";#N/A,#N/A,FALSE,"단축2";#N/A,#N/A,FALSE,"단축3";#N/A,#N/A,FALSE,"장축";#N/A,#N/A,FALSE,"4WD"}</definedName>
    <definedName name="_136w3_" hidden="1">{#N/A,#N/A,FALSE,"신규dep";#N/A,#N/A,FALSE,"신규dep-금형상각후";#N/A,#N/A,FALSE,"신규dep-연구비상각후";#N/A,#N/A,FALSE,"신규dep-기계,공구상각후"}</definedName>
    <definedName name="_137W32_" hidden="1">{#N/A,#N/A,FALSE,"단축1";#N/A,#N/A,FALSE,"단축2";#N/A,#N/A,FALSE,"단축3";#N/A,#N/A,FALSE,"장축";#N/A,#N/A,FALSE,"4WD"}</definedName>
    <definedName name="_137x1_">#REF!</definedName>
    <definedName name="_137ㅁ">#N/A</definedName>
    <definedName name="_138Å_____R3_t">#REF!</definedName>
    <definedName name="_138x2_">#REF!</definedName>
    <definedName name="_139a1_">#REF!</definedName>
    <definedName name="_139Q21_" hidden="1">{#N/A,#N/A,FALSE,"단축1";#N/A,#N/A,FALSE,"단축2";#N/A,#N/A,FALSE,"단축3";#N/A,#N/A,FALSE,"장축";#N/A,#N/A,FALSE,"4WD"}</definedName>
    <definedName name="_13A1454_" hidden="1">{#N/A,#N/A,FALSE,"단축1";#N/A,#N/A,FALSE,"단축2";#N/A,#N/A,FALSE,"단축3";#N/A,#N/A,FALSE,"장축";#N/A,#N/A,FALSE,"4WD"}</definedName>
    <definedName name="_13A2040_" hidden="1">{#N/A,#N/A,FALSE,"단축1";#N/A,#N/A,FALSE,"단축2";#N/A,#N/A,FALSE,"단축3";#N/A,#N/A,FALSE,"장축";#N/A,#N/A,FALSE,"4WD"}</definedName>
    <definedName name="_14_?쨲?f">#REF!</definedName>
    <definedName name="_140FF3_">#REF!</definedName>
    <definedName name="_140s6_" hidden="1">{#N/A,#N/A,FALSE,"신규dep";#N/A,#N/A,FALSE,"신규dep-금형상각후";#N/A,#N/A,FALSE,"신규dep-연구비상각후";#N/A,#N/A,FALSE,"신규dep-기계,공구상각후"}</definedName>
    <definedName name="_140w4_" hidden="1">{#N/A,#N/A,FALSE,"단축1";#N/A,#N/A,FALSE,"단축2";#N/A,#N/A,FALSE,"단축3";#N/A,#N/A,FALSE,"장축";#N/A,#N/A,FALSE,"4WD"}</definedName>
    <definedName name="_141e9_" hidden="1">{#N/A,#N/A,FALSE,"단축1";#N/A,#N/A,FALSE,"단축2";#N/A,#N/A,FALSE,"단축3";#N/A,#N/A,FALSE,"장축";#N/A,#N/A,FALSE,"4WD"}</definedName>
    <definedName name="_141W456_" hidden="1">{#N/A,#N/A,FALSE,"단축1";#N/A,#N/A,FALSE,"단축2";#N/A,#N/A,FALSE,"단축3";#N/A,#N/A,FALSE,"장축";#N/A,#N/A,FALSE,"4WD"}</definedName>
    <definedName name="_142__0_S" hidden="1">#REF!</definedName>
    <definedName name="_142F12_" hidden="1">{#N/A,#N/A,FALSE,"단축1";#N/A,#N/A,FALSE,"단축2";#N/A,#N/A,FALSE,"단축3";#N/A,#N/A,FALSE,"장축";#N/A,#N/A,FALSE,"4WD"}</definedName>
    <definedName name="_142GG1_">#REF!</definedName>
    <definedName name="_142q3_" hidden="1">{#N/A,#N/A,FALSE,"단축1";#N/A,#N/A,FALSE,"단축2";#N/A,#N/A,FALSE,"단축3";#N/A,#N/A,FALSE,"장축";#N/A,#N/A,FALSE,"4WD"}</definedName>
    <definedName name="_143a2_">#REF!</definedName>
    <definedName name="_143k1_" hidden="1">'[3]#REF'!$A$1:$IV$4107</definedName>
    <definedName name="_144e9_" hidden="1">{#N/A,#N/A,FALSE,"단축1";#N/A,#N/A,FALSE,"단축2";#N/A,#N/A,FALSE,"단축3";#N/A,#N/A,FALSE,"장축";#N/A,#N/A,FALSE,"4WD"}</definedName>
    <definedName name="_144K7_" hidden="1">{#N/A,#N/A,TRUE,"Y생산";#N/A,#N/A,TRUE,"Y판매";#N/A,#N/A,TRUE,"Y총물량";#N/A,#N/A,TRUE,"Y능력";#N/A,#N/A,TRUE,"YKD"}</definedName>
    <definedName name="_144w5_" hidden="1">{#N/A,#N/A,FALSE,"신규dep";#N/A,#N/A,FALSE,"신규dep-금형상각후";#N/A,#N/A,FALSE,"신규dep-연구비상각후";#N/A,#N/A,FALSE,"신규dep-기계,공구상각후"}</definedName>
    <definedName name="_145A2040_" localSheetId="7" hidden="1">{#N/A,#N/A,FALSE,"단축1";#N/A,#N/A,FALSE,"단축2";#N/A,#N/A,FALSE,"단축3";#N/A,#N/A,FALSE,"장축";#N/A,#N/A,FALSE,"4WD"}</definedName>
    <definedName name="_145A2040_" localSheetId="16" hidden="1">{#N/A,#N/A,FALSE,"단축1";#N/A,#N/A,FALSE,"단축2";#N/A,#N/A,FALSE,"단축3";#N/A,#N/A,FALSE,"장축";#N/A,#N/A,FALSE,"4WD"}</definedName>
    <definedName name="_145A2040_" localSheetId="17" hidden="1">{#N/A,#N/A,FALSE,"단축1";#N/A,#N/A,FALSE,"단축2";#N/A,#N/A,FALSE,"단축3";#N/A,#N/A,FALSE,"장축";#N/A,#N/A,FALSE,"4WD"}</definedName>
    <definedName name="_145A2040_" localSheetId="13" hidden="1">{#N/A,#N/A,FALSE,"단축1";#N/A,#N/A,FALSE,"단축2";#N/A,#N/A,FALSE,"단축3";#N/A,#N/A,FALSE,"장축";#N/A,#N/A,FALSE,"4WD"}</definedName>
    <definedName name="_145A2040_" localSheetId="14" hidden="1">{#N/A,#N/A,FALSE,"단축1";#N/A,#N/A,FALSE,"단축2";#N/A,#N/A,FALSE,"단축3";#N/A,#N/A,FALSE,"장축";#N/A,#N/A,FALSE,"4WD"}</definedName>
    <definedName name="_145A2040_" localSheetId="15" hidden="1">{#N/A,#N/A,FALSE,"단축1";#N/A,#N/A,FALSE,"단축2";#N/A,#N/A,FALSE,"단축3";#N/A,#N/A,FALSE,"장축";#N/A,#N/A,FALSE,"4WD"}</definedName>
    <definedName name="_145A2040_" hidden="1">{#N/A,#N/A,FALSE,"단축1";#N/A,#N/A,FALSE,"단축2";#N/A,#N/A,FALSE,"단축3";#N/A,#N/A,FALSE,"장축";#N/A,#N/A,FALSE,"4WD"}</definedName>
    <definedName name="_145k8_" hidden="1">{#N/A,#N/A,FALSE,"단축1";#N/A,#N/A,FALSE,"단축2";#N/A,#N/A,FALSE,"단축3";#N/A,#N/A,FALSE,"장축";#N/A,#N/A,FALSE,"4WD"}</definedName>
    <definedName name="_145Q32_" hidden="1">{#N/A,#N/A,FALSE,"단축1";#N/A,#N/A,FALSE,"단축2";#N/A,#N/A,FALSE,"단축3";#N/A,#N/A,FALSE,"장축";#N/A,#N/A,FALSE,"4WD"}</definedName>
    <definedName name="_145s7_" hidden="1">{#N/A,#N/A,FALSE,"신규dep";#N/A,#N/A,FALSE,"신규dep-금형상각후";#N/A,#N/A,FALSE,"신규dep-연구비상각후";#N/A,#N/A,FALSE,"신규dep-기계,공구상각후"}</definedName>
    <definedName name="_146K7_" hidden="1">{#N/A,#N/A,TRUE,"Y생산";#N/A,#N/A,TRUE,"Y판매";#N/A,#N/A,TRUE,"Y총물량";#N/A,#N/A,TRUE,"Y능력";#N/A,#N/A,TRUE,"YKD"}</definedName>
    <definedName name="_146k9_" hidden="1">{#N/A,#N/A,FALSE,"단축1";#N/A,#N/A,FALSE,"단축2";#N/A,#N/A,FALSE,"단축3";#N/A,#N/A,FALSE,"장축";#N/A,#N/A,FALSE,"4WD"}</definedName>
    <definedName name="_147A3_" localSheetId="7" hidden="1">{#N/A,#N/A,FALSE,"단축1";#N/A,#N/A,FALSE,"단축2";#N/A,#N/A,FALSE,"단축3";#N/A,#N/A,FALSE,"장축";#N/A,#N/A,FALSE,"4WD"}</definedName>
    <definedName name="_147A3_" localSheetId="16" hidden="1">{#N/A,#N/A,FALSE,"단축1";#N/A,#N/A,FALSE,"단축2";#N/A,#N/A,FALSE,"단축3";#N/A,#N/A,FALSE,"장축";#N/A,#N/A,FALSE,"4WD"}</definedName>
    <definedName name="_147A3_" localSheetId="17" hidden="1">{#N/A,#N/A,FALSE,"단축1";#N/A,#N/A,FALSE,"단축2";#N/A,#N/A,FALSE,"단축3";#N/A,#N/A,FALSE,"장축";#N/A,#N/A,FALSE,"4WD"}</definedName>
    <definedName name="_147A3_" localSheetId="13" hidden="1">{#N/A,#N/A,FALSE,"단축1";#N/A,#N/A,FALSE,"단축2";#N/A,#N/A,FALSE,"단축3";#N/A,#N/A,FALSE,"장축";#N/A,#N/A,FALSE,"4WD"}</definedName>
    <definedName name="_147A3_" localSheetId="14" hidden="1">{#N/A,#N/A,FALSE,"단축1";#N/A,#N/A,FALSE,"단축2";#N/A,#N/A,FALSE,"단축3";#N/A,#N/A,FALSE,"장축";#N/A,#N/A,FALSE,"4WD"}</definedName>
    <definedName name="_147A3_" localSheetId="15" hidden="1">{#N/A,#N/A,FALSE,"단축1";#N/A,#N/A,FALSE,"단축2";#N/A,#N/A,FALSE,"단축3";#N/A,#N/A,FALSE,"장축";#N/A,#N/A,FALSE,"4WD"}</definedName>
    <definedName name="_147A3_" hidden="1">{#N/A,#N/A,FALSE,"단축1";#N/A,#N/A,FALSE,"단축2";#N/A,#N/A,FALSE,"단축3";#N/A,#N/A,FALSE,"장축";#N/A,#N/A,FALSE,"4WD"}</definedName>
    <definedName name="_147M123_" hidden="1">{#N/A,#N/A,FALSE,"단축1";#N/A,#N/A,FALSE,"단축2";#N/A,#N/A,FALSE,"단축3";#N/A,#N/A,FALSE,"장축";#N/A,#N/A,FALSE,"4WD"}</definedName>
    <definedName name="_147x1_" hidden="1">{#N/A,#N/A,FALSE,"단축1";#N/A,#N/A,FALSE,"단축2";#N/A,#N/A,FALSE,"단축3";#N/A,#N/A,FALSE,"장축";#N/A,#N/A,FALSE,"4WD"}</definedName>
    <definedName name="_148a33_">#REF!</definedName>
    <definedName name="_148O11_" hidden="1">{#N/A,#N/A,FALSE,"단축1";#N/A,#N/A,FALSE,"단축2";#N/A,#N/A,FALSE,"단축3";#N/A,#N/A,FALSE,"장축";#N/A,#N/A,FALSE,"4WD"}</definedName>
    <definedName name="_148Q43_" hidden="1">{#N/A,#N/A,FALSE,"단축1";#N/A,#N/A,FALSE,"단축2";#N/A,#N/A,FALSE,"단축3";#N/A,#N/A,FALSE,"장축";#N/A,#N/A,FALSE,"4WD"}</definedName>
    <definedName name="_149k8_" hidden="1">{#N/A,#N/A,FALSE,"단축1";#N/A,#N/A,FALSE,"단축2";#N/A,#N/A,FALSE,"단축3";#N/A,#N/A,FALSE,"장축";#N/A,#N/A,FALSE,"4WD"}</definedName>
    <definedName name="_149O21_" hidden="1">{#N/A,#N/A,FALSE,"단축1";#N/A,#N/A,FALSE,"단축2";#N/A,#N/A,FALSE,"단축3";#N/A,#N/A,FALSE,"장축";#N/A,#N/A,FALSE,"4WD"}</definedName>
    <definedName name="_14A21_" hidden="1">{#N/A,#N/A,FALSE,"단축1";#N/A,#N/A,FALSE,"단축2";#N/A,#N/A,FALSE,"단축3";#N/A,#N/A,FALSE,"장축";#N/A,#N/A,FALSE,"4WD"}</definedName>
    <definedName name="_15_?쨲?f">#REF!</definedName>
    <definedName name="_15_0Print_A">#REF!</definedName>
    <definedName name="_150__0_S" hidden="1">#REF!</definedName>
    <definedName name="_150P1_" hidden="1">{#N/A,#N/A,FALSE,"단축1";#N/A,#N/A,FALSE,"단축2";#N/A,#N/A,FALSE,"단축3";#N/A,#N/A,FALSE,"장축";#N/A,#N/A,FALSE,"4WD"}</definedName>
    <definedName name="_150s8_" hidden="1">{#N/A,#N/A,FALSE,"신규dep";#N/A,#N/A,FALSE,"신규dep-금형상각후";#N/A,#N/A,FALSE,"신규dep-연구비상각후";#N/A,#N/A,FALSE,"신규dep-기계,공구상각후"}</definedName>
    <definedName name="_150x2_" hidden="1">{#N/A,#N/A,FALSE,"단축1";#N/A,#N/A,FALSE,"단축2";#N/A,#N/A,FALSE,"단축3";#N/A,#N/A,FALSE,"장축";#N/A,#N/A,FALSE,"4WD"}</definedName>
    <definedName name="_151__0_S" hidden="1">#REF!</definedName>
    <definedName name="_151a5_">#REF!</definedName>
    <definedName name="_151P2_" hidden="1">{#N/A,#N/A,FALSE,"단축1";#N/A,#N/A,FALSE,"단축2";#N/A,#N/A,FALSE,"단축3";#N/A,#N/A,FALSE,"장축";#N/A,#N/A,FALSE,"4WD"}</definedName>
    <definedName name="_151q5_" hidden="1">{#N/A,#N/A,FALSE,"신규dep";#N/A,#N/A,FALSE,"신규dep-금형상각후";#N/A,#N/A,FALSE,"신규dep-연구비상각후";#N/A,#N/A,FALSE,"신규dep-기계,공구상각후"}</definedName>
    <definedName name="_151X21_" hidden="1">{#N/A,#N/A,FALSE,"단축1";#N/A,#N/A,FALSE,"단축2";#N/A,#N/A,FALSE,"단축3";#N/A,#N/A,FALSE,"장축";#N/A,#N/A,FALSE,"4WD"}</definedName>
    <definedName name="_152a6_">#REF!</definedName>
    <definedName name="_152k9_" hidden="1">{#N/A,#N/A,FALSE,"단축1";#N/A,#N/A,FALSE,"단축2";#N/A,#N/A,FALSE,"단축3";#N/A,#N/A,FALSE,"장축";#N/A,#N/A,FALSE,"4WD"}</definedName>
    <definedName name="_153a7_">#REF!</definedName>
    <definedName name="_153q1_" hidden="1">{#N/A,#N/A,FALSE,"단축1";#N/A,#N/A,FALSE,"단축2";#N/A,#N/A,FALSE,"단축3";#N/A,#N/A,FALSE,"장축";#N/A,#N/A,FALSE,"4WD"}</definedName>
    <definedName name="_154A8_">#REF!</definedName>
    <definedName name="_154Q54_" hidden="1">{#N/A,#N/A,FALSE,"단축1";#N/A,#N/A,FALSE,"단축2";#N/A,#N/A,FALSE,"단축3";#N/A,#N/A,FALSE,"장축";#N/A,#N/A,FALSE,"4WD"}</definedName>
    <definedName name="_154z1_" hidden="1">{#N/A,#N/A,FALSE,"단축1";#N/A,#N/A,FALSE,"단축2";#N/A,#N/A,FALSE,"단축3";#N/A,#N/A,FALSE,"장축";#N/A,#N/A,FALSE,"4WD"}</definedName>
    <definedName name="_155A9_">#REF!</definedName>
    <definedName name="_155P2_" hidden="1">{#N/A,#N/A,FALSE,"단축1";#N/A,#N/A,FALSE,"단축2";#N/A,#N/A,FALSE,"단축3";#N/A,#N/A,FALSE,"장축";#N/A,#N/A,FALSE,"4WD"}</definedName>
    <definedName name="_155w1_" hidden="1">{#N/A,#N/A,FALSE,"신규dep";#N/A,#N/A,FALSE,"신규dep-금형상각후";#N/A,#N/A,FALSE,"신규dep-연구비상각후";#N/A,#N/A,FALSE,"신규dep-기계,공구상각후"}</definedName>
    <definedName name="_155z123_" hidden="1">{#N/A,#N/A,FALSE,"단축1";#N/A,#N/A,FALSE,"단축2";#N/A,#N/A,FALSE,"단축3";#N/A,#N/A,FALSE,"장축";#N/A,#N/A,FALSE,"4WD"}</definedName>
    <definedName name="_157AA1_">#REF!</definedName>
    <definedName name="_157Q56_" hidden="1">{#N/A,#N/A,FALSE,"단축1";#N/A,#N/A,FALSE,"단축2";#N/A,#N/A,FALSE,"단축3";#N/A,#N/A,FALSE,"장축";#N/A,#N/A,FALSE,"4WD"}</definedName>
    <definedName name="_158z2_" hidden="1">{#N/A,#N/A,FALSE,"단축1";#N/A,#N/A,FALSE,"단축2";#N/A,#N/A,FALSE,"단축3";#N/A,#N/A,FALSE,"장축";#N/A,#N/A,FALSE,"4WD"}</definedName>
    <definedName name="_159ÁÖ¿ä¹_Á_Á¡">#REF!</definedName>
    <definedName name="_159q1_" hidden="1">{#N/A,#N/A,FALSE,"단축1";#N/A,#N/A,FALSE,"단축2";#N/A,#N/A,FALSE,"단축3";#N/A,#N/A,FALSE,"장축";#N/A,#N/A,FALSE,"4WD"}</definedName>
    <definedName name="_159Z23_" hidden="1">{#N/A,#N/A,FALSE,"단축1";#N/A,#N/A,FALSE,"단축2";#N/A,#N/A,FALSE,"단축3";#N/A,#N/A,FALSE,"장축";#N/A,#N/A,FALSE,"4WD"}</definedName>
    <definedName name="_15A1245_" hidden="1">{#N/A,#N/A,FALSE,"단축1";#N/A,#N/A,FALSE,"단축2";#N/A,#N/A,FALSE,"단축3";#N/A,#N/A,FALSE,"장축";#N/A,#N/A,FALSE,"4WD"}</definedName>
    <definedName name="_15A21321_" hidden="1">{#N/A,#N/A,FALSE,"단축1";#N/A,#N/A,FALSE,"단축2";#N/A,#N/A,FALSE,"단축3";#N/A,#N/A,FALSE,"장축";#N/A,#N/A,FALSE,"4WD"}</definedName>
    <definedName name="_15A3_" hidden="1">{#N/A,#N/A,FALSE,"단축1";#N/A,#N/A,FALSE,"단축2";#N/A,#N/A,FALSE,"단축3";#N/A,#N/A,FALSE,"장축";#N/A,#N/A,FALSE,"4WD"}</definedName>
    <definedName name="_16_?">#REF!</definedName>
    <definedName name="_160Q12_" hidden="1">{#N/A,#N/A,FALSE,"단축1";#N/A,#N/A,FALSE,"단축2";#N/A,#N/A,FALSE,"단축3";#N/A,#N/A,FALSE,"장축";#N/A,#N/A,FALSE,"4WD"}</definedName>
    <definedName name="_160q6_" hidden="1">{#N/A,#N/A,FALSE,"신규dep";#N/A,#N/A,FALSE,"신규dep-금형상각후";#N/A,#N/A,FALSE,"신규dep-연구비상각후";#N/A,#N/A,FALSE,"신규dep-기계,공구상각후"}</definedName>
    <definedName name="_160T2_" hidden="1">{#N/A,#N/A,FALSE,"단축1";#N/A,#N/A,FALSE,"단축2";#N/A,#N/A,FALSE,"단축3";#N/A,#N/A,FALSE,"장축";#N/A,#N/A,FALSE,"4WD"}</definedName>
    <definedName name="_160w3_" hidden="1">{#N/A,#N/A,FALSE,"신규dep";#N/A,#N/A,FALSE,"신규dep-금형상각후";#N/A,#N/A,FALSE,"신규dep-연구비상각후";#N/A,#N/A,FALSE,"신규dep-기계,공구상각후"}</definedName>
    <definedName name="_161AO¿a¹RA_A¡">#REF!</definedName>
    <definedName name="_161Q124_" hidden="1">{#N/A,#N/A,FALSE,"단축1";#N/A,#N/A,FALSE,"단축2";#N/A,#N/A,FALSE,"단축3";#N/A,#N/A,FALSE,"장축";#N/A,#N/A,FALSE,"4WD"}</definedName>
    <definedName name="_162Q21_" hidden="1">{#N/A,#N/A,FALSE,"단축1";#N/A,#N/A,FALSE,"단축2";#N/A,#N/A,FALSE,"단축3";#N/A,#N/A,FALSE,"장축";#N/A,#N/A,FALSE,"4WD"}</definedName>
    <definedName name="_162q3_" hidden="1">{#N/A,#N/A,FALSE,"단축1";#N/A,#N/A,FALSE,"단축2";#N/A,#N/A,FALSE,"단축3";#N/A,#N/A,FALSE,"장축";#N/A,#N/A,FALSE,"4WD"}</definedName>
    <definedName name="_162z4_" hidden="1">{#N/A,#N/A,FALSE,"단축1";#N/A,#N/A,FALSE,"단축2";#N/A,#N/A,FALSE,"단축3";#N/A,#N/A,FALSE,"장축";#N/A,#N/A,FALSE,"4WD"}</definedName>
    <definedName name="_163__0_S" hidden="1">#REF!</definedName>
    <definedName name="_163AS6_" localSheetId="7" hidden="1">{#N/A,#N/A,FALSE,"Australien";#N/A,#N/A,FALSE,"Birmingham";#N/A,#N/A,FALSE,"Brasilien";#N/A,#N/A,FALSE,"Prag";#N/A,#N/A,FALSE,"Spanien";#N/A,#N/A,FALSE,"Malaysia ( Com)";#N/A,#N/A,FALSE,"Malaysia (Instr)"}</definedName>
    <definedName name="_163AS6_" localSheetId="16" hidden="1">{#N/A,#N/A,FALSE,"Australien";#N/A,#N/A,FALSE,"Birmingham";#N/A,#N/A,FALSE,"Brasilien";#N/A,#N/A,FALSE,"Prag";#N/A,#N/A,FALSE,"Spanien";#N/A,#N/A,FALSE,"Malaysia ( Com)";#N/A,#N/A,FALSE,"Malaysia (Instr)"}</definedName>
    <definedName name="_163AS6_" localSheetId="17" hidden="1">{#N/A,#N/A,FALSE,"Australien";#N/A,#N/A,FALSE,"Birmingham";#N/A,#N/A,FALSE,"Brasilien";#N/A,#N/A,FALSE,"Prag";#N/A,#N/A,FALSE,"Spanien";#N/A,#N/A,FALSE,"Malaysia ( Com)";#N/A,#N/A,FALSE,"Malaysia (Instr)"}</definedName>
    <definedName name="_163AS6_" localSheetId="13" hidden="1">{#N/A,#N/A,FALSE,"Australien";#N/A,#N/A,FALSE,"Birmingham";#N/A,#N/A,FALSE,"Brasilien";#N/A,#N/A,FALSE,"Prag";#N/A,#N/A,FALSE,"Spanien";#N/A,#N/A,FALSE,"Malaysia ( Com)";#N/A,#N/A,FALSE,"Malaysia (Instr)"}</definedName>
    <definedName name="_163AS6_" localSheetId="14" hidden="1">{#N/A,#N/A,FALSE,"Australien";#N/A,#N/A,FALSE,"Birmingham";#N/A,#N/A,FALSE,"Brasilien";#N/A,#N/A,FALSE,"Prag";#N/A,#N/A,FALSE,"Spanien";#N/A,#N/A,FALSE,"Malaysia ( Com)";#N/A,#N/A,FALSE,"Malaysia (Instr)"}</definedName>
    <definedName name="_163AS6_" localSheetId="15" hidden="1">{#N/A,#N/A,FALSE,"Australien";#N/A,#N/A,FALSE,"Birmingham";#N/A,#N/A,FALSE,"Brasilien";#N/A,#N/A,FALSE,"Prag";#N/A,#N/A,FALSE,"Spanien";#N/A,#N/A,FALSE,"Malaysia ( Com)";#N/A,#N/A,FALSE,"Malaysia (Instr)"}</definedName>
    <definedName name="_163AS6_" hidden="1">{#N/A,#N/A,FALSE,"Australien";#N/A,#N/A,FALSE,"Birmingham";#N/A,#N/A,FALSE,"Brasilien";#N/A,#N/A,FALSE,"Prag";#N/A,#N/A,FALSE,"Spanien";#N/A,#N/A,FALSE,"Malaysia ( Com)";#N/A,#N/A,FALSE,"Malaysia (Instr)"}</definedName>
    <definedName name="_163q7_" hidden="1">{#N/A,#N/A,FALSE,"신규dep";#N/A,#N/A,FALSE,"신규dep-금형상각후";#N/A,#N/A,FALSE,"신규dep-연구비상각후";#N/A,#N/A,FALSE,"신규dep-기계,공구상각후"}</definedName>
    <definedName name="_163T3_" hidden="1">{#N/A,#N/A,FALSE,"단축1";#N/A,#N/A,FALSE,"단축2";#N/A,#N/A,FALSE,"단축3";#N/A,#N/A,FALSE,"장축";#N/A,#N/A,FALSE,"4WD"}</definedName>
    <definedName name="_165B1_">#REF!</definedName>
    <definedName name="_165w4_" hidden="1">{#N/A,#N/A,FALSE,"단축1";#N/A,#N/A,FALSE,"단축2";#N/A,#N/A,FALSE,"단축3";#N/A,#N/A,FALSE,"장축";#N/A,#N/A,FALSE,"4WD"}</definedName>
    <definedName name="_166B10_">#REF!</definedName>
    <definedName name="_166Q76_" hidden="1">{#N/A,#N/A,FALSE,"단축1";#N/A,#N/A,FALSE,"단축2";#N/A,#N/A,FALSE,"단축3";#N/A,#N/A,FALSE,"장축";#N/A,#N/A,FALSE,"4WD"}</definedName>
    <definedName name="_166T5_" hidden="1">{#N/A,#N/A,FALSE,"단축1";#N/A,#N/A,FALSE,"단축2";#N/A,#N/A,FALSE,"단축3";#N/A,#N/A,FALSE,"장축";#N/A,#N/A,FALSE,"4WD"}</definedName>
    <definedName name="_167B11_">#REF!</definedName>
    <definedName name="_168B12_">#REF!</definedName>
    <definedName name="_169B13_">#REF!</definedName>
    <definedName name="_169q9_" hidden="1">{#N/A,#N/A,FALSE,"신규dep";#N/A,#N/A,FALSE,"신규dep-금형상각후";#N/A,#N/A,FALSE,"신규dep-연구비상각후";#N/A,#N/A,FALSE,"신규dep-기계,공구상각후"}</definedName>
    <definedName name="_16A23_" hidden="1">{#N/A,#N/A,FALSE,"단축1";#N/A,#N/A,FALSE,"단축2";#N/A,#N/A,FALSE,"단축3";#N/A,#N/A,FALSE,"장축";#N/A,#N/A,FALSE,"4WD"}</definedName>
    <definedName name="_17_0PRINT_AREA">#REF!</definedName>
    <definedName name="_17¿¹_êÃÑ°ý½ÃÆ_¼³ONLY">#REF!</definedName>
    <definedName name="_17±aA¸A÷¹RA_A¡">#REF!</definedName>
    <definedName name="_170B14_">#REF!</definedName>
    <definedName name="_170q3_" hidden="1">{#N/A,#N/A,FALSE,"단축1";#N/A,#N/A,FALSE,"단축2";#N/A,#N/A,FALSE,"단축3";#N/A,#N/A,FALSE,"장축";#N/A,#N/A,FALSE,"4WD"}</definedName>
    <definedName name="_170w5_" hidden="1">{#N/A,#N/A,FALSE,"신규dep";#N/A,#N/A,FALSE,"신규dep-금형상각후";#N/A,#N/A,FALSE,"신규dep-연구비상각후";#N/A,#N/A,FALSE,"신규dep-기계,공구상각후"}</definedName>
    <definedName name="_171B15_">#REF!</definedName>
    <definedName name="_171Q32_" hidden="1">{#N/A,#N/A,FALSE,"단축1";#N/A,#N/A,FALSE,"단축2";#N/A,#N/A,FALSE,"단축3";#N/A,#N/A,FALSE,"장축";#N/A,#N/A,FALSE,"4WD"}</definedName>
    <definedName name="_171q5_" hidden="1">{#N/A,#N/A,FALSE,"신규dep";#N/A,#N/A,FALSE,"신규dep-금형상각후";#N/A,#N/A,FALSE,"신규dep-연구비상각후";#N/A,#N/A,FALSE,"신규dep-기계,공구상각후"}</definedName>
    <definedName name="_171W2_" hidden="1">{#N/A,#N/A,FALSE,"품의서";#N/A,#N/A,FALSE,"전제";#N/A,#N/A,FALSE,"총손";#N/A,#N/A,FALSE,"손익"}</definedName>
    <definedName name="_172B16_">#REF!</definedName>
    <definedName name="_172Q43_" hidden="1">{#N/A,#N/A,FALSE,"단축1";#N/A,#N/A,FALSE,"단축2";#N/A,#N/A,FALSE,"단축3";#N/A,#N/A,FALSE,"장축";#N/A,#N/A,FALSE,"4WD"}</definedName>
    <definedName name="_172s1_" hidden="1">{#N/A,#N/A,FALSE,"신규dep";#N/A,#N/A,FALSE,"신규dep-금형상각후";#N/A,#N/A,FALSE,"신규dep-연구비상각후";#N/A,#N/A,FALSE,"신규dep-기계,공구상각후"}</definedName>
    <definedName name="_173B17_">#REF!</definedName>
    <definedName name="_173x1_">#REF!</definedName>
    <definedName name="_174B2_">#REF!</definedName>
    <definedName name="_174x2_">#REF!</definedName>
    <definedName name="_175B3_">#REF!</definedName>
    <definedName name="_175S12_" hidden="1">{#N/A,#N/A,FALSE,"단축1";#N/A,#N/A,FALSE,"단축2";#N/A,#N/A,FALSE,"단축3";#N/A,#N/A,FALSE,"장축";#N/A,#N/A,FALSE,"4WD"}</definedName>
    <definedName name="_175x1_" hidden="1">{#N/A,#N/A,FALSE,"단축1";#N/A,#N/A,FALSE,"단축2";#N/A,#N/A,FALSE,"단축3";#N/A,#N/A,FALSE,"장축";#N/A,#N/A,FALSE,"4WD"}</definedName>
    <definedName name="_176____S" hidden="1">#REF!</definedName>
    <definedName name="_176B4_">#REF!</definedName>
    <definedName name="_177B5_">#REF!</definedName>
    <definedName name="_178B6_">#REF!</definedName>
    <definedName name="_178s2_" hidden="1">{#N/A,#N/A,FALSE,"신규dep";#N/A,#N/A,FALSE,"신규dep-금형상각후";#N/A,#N/A,FALSE,"신규dep-연구비상각후";#N/A,#N/A,FALSE,"신규dep-기계,공구상각후"}</definedName>
    <definedName name="_179B7_">#REF!</definedName>
    <definedName name="_18_?_컛?___i">#REF!</definedName>
    <definedName name="_180__0_S" hidden="1">#REF!</definedName>
    <definedName name="_180B8_">#REF!</definedName>
    <definedName name="_180q5_" hidden="1">{#N/A,#N/A,FALSE,"신규dep";#N/A,#N/A,FALSE,"신규dep-금형상각후";#N/A,#N/A,FALSE,"신규dep-연구비상각후";#N/A,#N/A,FALSE,"신규dep-기계,공구상각후"}</definedName>
    <definedName name="_180q6_" hidden="1">{#N/A,#N/A,FALSE,"신규dep";#N/A,#N/A,FALSE,"신규dep-금형상각후";#N/A,#N/A,FALSE,"신규dep-연구비상각후";#N/A,#N/A,FALSE,"신규dep-기계,공구상각후"}</definedName>
    <definedName name="_180x2_" hidden="1">{#N/A,#N/A,FALSE,"단축1";#N/A,#N/A,FALSE,"단축2";#N/A,#N/A,FALSE,"단축3";#N/A,#N/A,FALSE,"장축";#N/A,#N/A,FALSE,"4WD"}</definedName>
    <definedName name="_181B9_">#REF!</definedName>
    <definedName name="_181Q54_" hidden="1">{#N/A,#N/A,FALSE,"단축1";#N/A,#N/A,FALSE,"단축2";#N/A,#N/A,FALSE,"단축3";#N/A,#N/A,FALSE,"장축";#N/A,#N/A,FALSE,"4WD"}</definedName>
    <definedName name="_181s3_" hidden="1">{#N/A,#N/A,FALSE,"단축1";#N/A,#N/A,FALSE,"단축2";#N/A,#N/A,FALSE,"단축3";#N/A,#N/A,FALSE,"장축";#N/A,#N/A,FALSE,"4WD"}</definedName>
    <definedName name="_182Q56_" hidden="1">{#N/A,#N/A,FALSE,"단축1";#N/A,#N/A,FALSE,"단축2";#N/A,#N/A,FALSE,"단축3";#N/A,#N/A,FALSE,"장축";#N/A,#N/A,FALSE,"4WD"}</definedName>
    <definedName name="_183BB1_">#REF!</definedName>
    <definedName name="_183전력단">#REF!</definedName>
    <definedName name="_184s4_" hidden="1">{#N/A,#N/A,FALSE,"단축1";#N/A,#N/A,FALSE,"단축2";#N/A,#N/A,FALSE,"단축3";#N/A,#N/A,FALSE,"장축";#N/A,#N/A,FALSE,"4WD"}</definedName>
    <definedName name="_185D1_">#REF!</definedName>
    <definedName name="_185z1_" hidden="1">{#N/A,#N/A,FALSE,"단축1";#N/A,#N/A,FALSE,"단축2";#N/A,#N/A,FALSE,"단축3";#N/A,#N/A,FALSE,"장축";#N/A,#N/A,FALSE,"4WD"}</definedName>
    <definedName name="_186D2_">#REF!</definedName>
    <definedName name="_1872DW11_">BlankMacro1</definedName>
    <definedName name="_187D3_">#REF!</definedName>
    <definedName name="_187s5_" hidden="1">{#N/A,#N/A,FALSE,"신규dep";#N/A,#N/A,FALSE,"신규dep-금형상각후";#N/A,#N/A,FALSE,"신규dep-연구비상각후";#N/A,#N/A,FALSE,"신규dep-기계,공구상각후"}</definedName>
    <definedName name="_188D4_">#REF!</definedName>
    <definedName name="_189D5_">#REF!</definedName>
    <definedName name="_189q7_" hidden="1">{#N/A,#N/A,FALSE,"신규dep";#N/A,#N/A,FALSE,"신규dep-금형상각후";#N/A,#N/A,FALSE,"신규dep-연구비상각후";#N/A,#N/A,FALSE,"신규dep-기계,공구상각후"}</definedName>
    <definedName name="_18A12458_" hidden="1">{#N/A,#N/A,FALSE,"단축1";#N/A,#N/A,FALSE,"단축2";#N/A,#N/A,FALSE,"단축3";#N/A,#N/A,FALSE,"장축";#N/A,#N/A,FALSE,"4WD"}</definedName>
    <definedName name="_18A2_" hidden="1">{#N/A,#N/A,FALSE,"신규dep";#N/A,#N/A,FALSE,"신규dep-금형상각후";#N/A,#N/A,FALSE,"신규dep-연구비상각후";#N/A,#N/A,FALSE,"신규dep-기계,공구상각후"}</definedName>
    <definedName name="_19_0원">#REF!</definedName>
    <definedName name="_19¿¹_êÃÑ°ý½ÃÆ_¼³ONLY">#REF!</definedName>
    <definedName name="_190D6_">#REF!</definedName>
    <definedName name="_190q6_" hidden="1">{#N/A,#N/A,FALSE,"신규dep";#N/A,#N/A,FALSE,"신규dep-금형상각후";#N/A,#N/A,FALSE,"신규dep-연구비상각후";#N/A,#N/A,FALSE,"신규dep-기계,공구상각후"}</definedName>
    <definedName name="_190s6_" hidden="1">{#N/A,#N/A,FALSE,"신규dep";#N/A,#N/A,FALSE,"신규dep-금형상각후";#N/A,#N/A,FALSE,"신규dep-연구비상각후";#N/A,#N/A,FALSE,"신규dep-기계,공구상각후"}</definedName>
    <definedName name="_190z2_" hidden="1">{#N/A,#N/A,FALSE,"단축1";#N/A,#N/A,FALSE,"단축2";#N/A,#N/A,FALSE,"단축3";#N/A,#N/A,FALSE,"장축";#N/A,#N/A,FALSE,"4WD"}</definedName>
    <definedName name="_191D7_">#REF!</definedName>
    <definedName name="_193DB777_" localSheetId="7" hidden="1">{#N/A,#N/A,TRUE,"Y생산";#N/A,#N/A,TRUE,"Y판매";#N/A,#N/A,TRUE,"Y총물량";#N/A,#N/A,TRUE,"Y능력";#N/A,#N/A,TRUE,"YKD"}</definedName>
    <definedName name="_193DB777_" localSheetId="16" hidden="1">{#N/A,#N/A,TRUE,"Y생산";#N/A,#N/A,TRUE,"Y판매";#N/A,#N/A,TRUE,"Y총물량";#N/A,#N/A,TRUE,"Y능력";#N/A,#N/A,TRUE,"YKD"}</definedName>
    <definedName name="_193DB777_" localSheetId="17" hidden="1">{#N/A,#N/A,TRUE,"Y생산";#N/A,#N/A,TRUE,"Y판매";#N/A,#N/A,TRUE,"Y총물량";#N/A,#N/A,TRUE,"Y능력";#N/A,#N/A,TRUE,"YKD"}</definedName>
    <definedName name="_193DB777_" localSheetId="13" hidden="1">{#N/A,#N/A,TRUE,"Y생산";#N/A,#N/A,TRUE,"Y판매";#N/A,#N/A,TRUE,"Y총물량";#N/A,#N/A,TRUE,"Y능력";#N/A,#N/A,TRUE,"YKD"}</definedName>
    <definedName name="_193DB777_" localSheetId="14" hidden="1">{#N/A,#N/A,TRUE,"Y생산";#N/A,#N/A,TRUE,"Y판매";#N/A,#N/A,TRUE,"Y총물량";#N/A,#N/A,TRUE,"Y능력";#N/A,#N/A,TRUE,"YKD"}</definedName>
    <definedName name="_193DB777_" localSheetId="15" hidden="1">{#N/A,#N/A,TRUE,"Y생산";#N/A,#N/A,TRUE,"Y판매";#N/A,#N/A,TRUE,"Y총물량";#N/A,#N/A,TRUE,"Y능력";#N/A,#N/A,TRUE,"YKD"}</definedName>
    <definedName name="_193DB777_" hidden="1">{#N/A,#N/A,TRUE,"Y생산";#N/A,#N/A,TRUE,"Y판매";#N/A,#N/A,TRUE,"Y총물량";#N/A,#N/A,TRUE,"Y능력";#N/A,#N/A,TRUE,"YKD"}</definedName>
    <definedName name="_193s7_" hidden="1">{#N/A,#N/A,FALSE,"신규dep";#N/A,#N/A,FALSE,"신규dep-금형상각후";#N/A,#N/A,FALSE,"신규dep-연구비상각후";#N/A,#N/A,FALSE,"신규dep-기계,공구상각후"}</definedName>
    <definedName name="_195DD1_">#REF!</definedName>
    <definedName name="_195z4_" hidden="1">{#N/A,#N/A,FALSE,"단축1";#N/A,#N/A,FALSE,"단축2";#N/A,#N/A,FALSE,"단축3";#N/A,#N/A,FALSE,"장축";#N/A,#N/A,FALSE,"4WD"}</definedName>
    <definedName name="_196s8_" hidden="1">{#N/A,#N/A,FALSE,"신규dep";#N/A,#N/A,FALSE,"신규dep-금형상각후";#N/A,#N/A,FALSE,"신규dep-연구비상각후";#N/A,#N/A,FALSE,"신규dep-기계,공구상각후"}</definedName>
    <definedName name="_198q7_" hidden="1">{#N/A,#N/A,FALSE,"신규dep";#N/A,#N/A,FALSE,"신규dep-금형상각후";#N/A,#N/A,FALSE,"신규dep-연구비상각후";#N/A,#N/A,FALSE,"신규dep-기계,공구상각후"}</definedName>
    <definedName name="_198q9_" hidden="1">{#N/A,#N/A,FALSE,"신규dep";#N/A,#N/A,FALSE,"신규dep-금형상각후";#N/A,#N/A,FALSE,"신규dep-연구비상각후";#N/A,#N/A,FALSE,"신규dep-기계,공구상각후"}</definedName>
    <definedName name="_199DW11_" localSheetId="7">BlankMacro1</definedName>
    <definedName name="_199DW11_" localSheetId="16">BlankMacro1</definedName>
    <definedName name="_199DW11_" localSheetId="17">BlankMacro1</definedName>
    <definedName name="_199DW11_" localSheetId="10">BlankMacro1</definedName>
    <definedName name="_199DW11_" localSheetId="8">BlankMacro1</definedName>
    <definedName name="_199DW11_" localSheetId="0">BlankMacro1</definedName>
    <definedName name="_199DW11_" localSheetId="13">BlankMacro1</definedName>
    <definedName name="_199DW11_" localSheetId="14">BlankMacro1</definedName>
    <definedName name="_199DW11_" localSheetId="11">BlankMacro1</definedName>
    <definedName name="_199DW11_" localSheetId="15">BlankMacro1</definedName>
    <definedName name="_199DW11_">BlankMacro1</definedName>
    <definedName name="_199Q76_" hidden="1">{#N/A,#N/A,FALSE,"단축1";#N/A,#N/A,FALSE,"단축2";#N/A,#N/A,FALSE,"단축3";#N/A,#N/A,FALSE,"장축";#N/A,#N/A,FALSE,"4WD"}</definedName>
    <definedName name="_199T2_" hidden="1">{#N/A,#N/A,FALSE,"단축1";#N/A,#N/A,FALSE,"단축2";#N/A,#N/A,FALSE,"단축3";#N/A,#N/A,FALSE,"장축";#N/A,#N/A,FALSE,"4WD"}</definedName>
    <definedName name="_19A3_" localSheetId="7" hidden="1">{#N/A,#N/A,FALSE,"단축1";#N/A,#N/A,FALSE,"단축2";#N/A,#N/A,FALSE,"단축3";#N/A,#N/A,FALSE,"장축";#N/A,#N/A,FALSE,"4WD"}</definedName>
    <definedName name="_19A3_" localSheetId="16" hidden="1">{#N/A,#N/A,FALSE,"단축1";#N/A,#N/A,FALSE,"단축2";#N/A,#N/A,FALSE,"단축3";#N/A,#N/A,FALSE,"장축";#N/A,#N/A,FALSE,"4WD"}</definedName>
    <definedName name="_19A3_" localSheetId="17" hidden="1">{#N/A,#N/A,FALSE,"단축1";#N/A,#N/A,FALSE,"단축2";#N/A,#N/A,FALSE,"단축3";#N/A,#N/A,FALSE,"장축";#N/A,#N/A,FALSE,"4WD"}</definedName>
    <definedName name="_19A3_" localSheetId="13" hidden="1">{#N/A,#N/A,FALSE,"단축1";#N/A,#N/A,FALSE,"단축2";#N/A,#N/A,FALSE,"단축3";#N/A,#N/A,FALSE,"장축";#N/A,#N/A,FALSE,"4WD"}</definedName>
    <definedName name="_19A3_" localSheetId="14" hidden="1">{#N/A,#N/A,FALSE,"단축1";#N/A,#N/A,FALSE,"단축2";#N/A,#N/A,FALSE,"단축3";#N/A,#N/A,FALSE,"장축";#N/A,#N/A,FALSE,"4WD"}</definedName>
    <definedName name="_19A3_" localSheetId="15" hidden="1">{#N/A,#N/A,FALSE,"단축1";#N/A,#N/A,FALSE,"단축2";#N/A,#N/A,FALSE,"단축3";#N/A,#N/A,FALSE,"장축";#N/A,#N/A,FALSE,"4WD"}</definedName>
    <definedName name="_19A3_" hidden="1">{#N/A,#N/A,FALSE,"단축1";#N/A,#N/A,FALSE,"단축2";#N/A,#N/A,FALSE,"단축3";#N/A,#N/A,FALSE,"장축";#N/A,#N/A,FALSE,"4WD"}</definedName>
    <definedName name="_1A02_" hidden="1">{#N/A,#N/A,FALSE,"단축1";#N/A,#N/A,FALSE,"단축2";#N/A,#N/A,FALSE,"단축3";#N/A,#N/A,FALSE,"장축";#N/A,#N/A,FALSE,"4WD"}</definedName>
    <definedName name="_1FG1_" localSheetId="7" hidden="1">{#N/A,#N/A,FALSE,"단축1";#N/A,#N/A,FALSE,"단축2";#N/A,#N/A,FALSE,"단축3";#N/A,#N/A,FALSE,"장축";#N/A,#N/A,FALSE,"4WD"}</definedName>
    <definedName name="_1FG1_" localSheetId="16" hidden="1">{#N/A,#N/A,FALSE,"단축1";#N/A,#N/A,FALSE,"단축2";#N/A,#N/A,FALSE,"단축3";#N/A,#N/A,FALSE,"장축";#N/A,#N/A,FALSE,"4WD"}</definedName>
    <definedName name="_1FG1_" localSheetId="17" hidden="1">{#N/A,#N/A,FALSE,"단축1";#N/A,#N/A,FALSE,"단축2";#N/A,#N/A,FALSE,"단축3";#N/A,#N/A,FALSE,"장축";#N/A,#N/A,FALSE,"4WD"}</definedName>
    <definedName name="_1FG1_" localSheetId="13" hidden="1">{#N/A,#N/A,FALSE,"단축1";#N/A,#N/A,FALSE,"단축2";#N/A,#N/A,FALSE,"단축3";#N/A,#N/A,FALSE,"장축";#N/A,#N/A,FALSE,"4WD"}</definedName>
    <definedName name="_1FG1_" localSheetId="14" hidden="1">{#N/A,#N/A,FALSE,"단축1";#N/A,#N/A,FALSE,"단축2";#N/A,#N/A,FALSE,"단축3";#N/A,#N/A,FALSE,"장축";#N/A,#N/A,FALSE,"4WD"}</definedName>
    <definedName name="_1FG1_" localSheetId="15" hidden="1">{#N/A,#N/A,FALSE,"단축1";#N/A,#N/A,FALSE,"단축2";#N/A,#N/A,FALSE,"단축3";#N/A,#N/A,FALSE,"장축";#N/A,#N/A,FALSE,"4WD"}</definedName>
    <definedName name="_1FG1_" hidden="1">{#N/A,#N/A,FALSE,"단축1";#N/A,#N/A,FALSE,"단축2";#N/A,#N/A,FALSE,"단축3";#N/A,#N/A,FALSE,"장축";#N/A,#N/A,FALSE,"4WD"}</definedName>
    <definedName name="_1PP">#N/A</definedName>
    <definedName name="_1교대" localSheetId="6">#REF!</definedName>
    <definedName name="_1교대">#REF!</definedName>
    <definedName name="_1월">#REF!</definedName>
    <definedName name="_2">#REF!</definedName>
    <definedName name="_2_">#REF!</definedName>
    <definedName name="_20¿¹_êÃÑ°ý½ÃÆ_¼³ONLY">#REF!</definedName>
    <definedName name="_20±âÁ¸Â÷¹_Á_Á¡">#REF!</definedName>
    <definedName name="_200E1_">#REF!</definedName>
    <definedName name="_201E2_">#REF!</definedName>
    <definedName name="_202E3_">#REF!</definedName>
    <definedName name="_202T3_" hidden="1">{#N/A,#N/A,FALSE,"단축1";#N/A,#N/A,FALSE,"단축2";#N/A,#N/A,FALSE,"단축3";#N/A,#N/A,FALSE,"장축";#N/A,#N/A,FALSE,"4WD"}</definedName>
    <definedName name="_203E4_">#REF!</definedName>
    <definedName name="_204E5_">#REF!</definedName>
    <definedName name="_205E6_">#REF!</definedName>
    <definedName name="_205T5_" hidden="1">{#N/A,#N/A,FALSE,"단축1";#N/A,#N/A,FALSE,"단축2";#N/A,#N/A,FALSE,"단축3";#N/A,#N/A,FALSE,"장축";#N/A,#N/A,FALSE,"4WD"}</definedName>
    <definedName name="_206E7_">#REF!</definedName>
    <definedName name="_207q9_" hidden="1">{#N/A,#N/A,FALSE,"신규dep";#N/A,#N/A,FALSE,"신규dep-금형상각후";#N/A,#N/A,FALSE,"신규dep-연구비상각후";#N/A,#N/A,FALSE,"신규dep-기계,공구상각후"}</definedName>
    <definedName name="_207s1_" hidden="1">{#N/A,#N/A,FALSE,"신규dep";#N/A,#N/A,FALSE,"신규dep-금형상각후";#N/A,#N/A,FALSE,"신규dep-연구비상각후";#N/A,#N/A,FALSE,"신규dep-기계,공구상각후"}</definedName>
    <definedName name="_208EE1_">#REF!</definedName>
    <definedName name="_208w1_" hidden="1">{#N/A,#N/A,FALSE,"신규dep";#N/A,#N/A,FALSE,"신규dep-금형상각후";#N/A,#N/A,FALSE,"신규dep-연구비상각후";#N/A,#N/A,FALSE,"신규dep-기계,공구상각후"}</definedName>
    <definedName name="_20A2_" hidden="1">{#N/A,#N/A,FALSE,"신규dep";#N/A,#N/A,FALSE,"신규dep-금형상각후";#N/A,#N/A,FALSE,"신규dep-연구비상각후";#N/A,#N/A,FALSE,"신규dep-기계,공구상각후"}</definedName>
    <definedName name="_20A41_" hidden="1">{#N/A,#N/A,FALSE,"단축1";#N/A,#N/A,FALSE,"단축2";#N/A,#N/A,FALSE,"단축3";#N/A,#N/A,FALSE,"장축";#N/A,#N/A,FALSE,"4WD"}</definedName>
    <definedName name="_20AA4_" hidden="1">{#N/A,#N/A,FALSE,"신규dep";#N/A,#N/A,FALSE,"신규dep-금형상각후";#N/A,#N/A,FALSE,"신규dep-연구비상각후";#N/A,#N/A,FALSE,"신규dep-기계,공구상각후"}</definedName>
    <definedName name="_20GH3_" localSheetId="7" hidden="1">{#N/A,#N/A,FALSE,"단축1";#N/A,#N/A,FALSE,"단축2";#N/A,#N/A,FALSE,"단축3";#N/A,#N/A,FALSE,"장축";#N/A,#N/A,FALSE,"4WD"}</definedName>
    <definedName name="_20GH3_" localSheetId="16" hidden="1">{#N/A,#N/A,FALSE,"단축1";#N/A,#N/A,FALSE,"단축2";#N/A,#N/A,FALSE,"단축3";#N/A,#N/A,FALSE,"장축";#N/A,#N/A,FALSE,"4WD"}</definedName>
    <definedName name="_20GH3_" localSheetId="17" hidden="1">{#N/A,#N/A,FALSE,"단축1";#N/A,#N/A,FALSE,"단축2";#N/A,#N/A,FALSE,"단축3";#N/A,#N/A,FALSE,"장축";#N/A,#N/A,FALSE,"4WD"}</definedName>
    <definedName name="_20GH3_" localSheetId="14" hidden="1">{#N/A,#N/A,FALSE,"단축1";#N/A,#N/A,FALSE,"단축2";#N/A,#N/A,FALSE,"단축3";#N/A,#N/A,FALSE,"장축";#N/A,#N/A,FALSE,"4WD"}</definedName>
    <definedName name="_20GH3_" localSheetId="15" hidden="1">{#N/A,#N/A,FALSE,"단축1";#N/A,#N/A,FALSE,"단축2";#N/A,#N/A,FALSE,"단축3";#N/A,#N/A,FALSE,"장축";#N/A,#N/A,FALSE,"4WD"}</definedName>
    <definedName name="_20GH3_" hidden="1">{#N/A,#N/A,FALSE,"단축1";#N/A,#N/A,FALSE,"단축2";#N/A,#N/A,FALSE,"단축3";#N/A,#N/A,FALSE,"장축";#N/A,#N/A,FALSE,"4WD"}</definedName>
    <definedName name="_21_">#REF!</definedName>
    <definedName name="_21_?">#REF!</definedName>
    <definedName name="_21±aA¸A÷¹RA_A¡">#REF!</definedName>
    <definedName name="_210EO2_" localSheetId="7" hidden="1">{#N/A,#N/A,FALSE,"신규dep";#N/A,#N/A,FALSE,"신규dep-금형상각후";#N/A,#N/A,FALSE,"신규dep-연구비상각후";#N/A,#N/A,FALSE,"신규dep-기계,공구상각후"}</definedName>
    <definedName name="_210EO2_" localSheetId="16" hidden="1">{#N/A,#N/A,FALSE,"신규dep";#N/A,#N/A,FALSE,"신규dep-금형상각후";#N/A,#N/A,FALSE,"신규dep-연구비상각후";#N/A,#N/A,FALSE,"신규dep-기계,공구상각후"}</definedName>
    <definedName name="_210EO2_" localSheetId="17" hidden="1">{#N/A,#N/A,FALSE,"신규dep";#N/A,#N/A,FALSE,"신규dep-금형상각후";#N/A,#N/A,FALSE,"신규dep-연구비상각후";#N/A,#N/A,FALSE,"신규dep-기계,공구상각후"}</definedName>
    <definedName name="_210EO2_" localSheetId="13" hidden="1">{#N/A,#N/A,FALSE,"신규dep";#N/A,#N/A,FALSE,"신규dep-금형상각후";#N/A,#N/A,FALSE,"신규dep-연구비상각후";#N/A,#N/A,FALSE,"신규dep-기계,공구상각후"}</definedName>
    <definedName name="_210EO2_" localSheetId="14" hidden="1">{#N/A,#N/A,FALSE,"신규dep";#N/A,#N/A,FALSE,"신규dep-금형상각후";#N/A,#N/A,FALSE,"신규dep-연구비상각후";#N/A,#N/A,FALSE,"신규dep-기계,공구상각후"}</definedName>
    <definedName name="_210EO2_" localSheetId="15" hidden="1">{#N/A,#N/A,FALSE,"신규dep";#N/A,#N/A,FALSE,"신규dep-금형상각후";#N/A,#N/A,FALSE,"신규dep-연구비상각후";#N/A,#N/A,FALSE,"신규dep-기계,공구상각후"}</definedName>
    <definedName name="_210EO2_" hidden="1">{#N/A,#N/A,FALSE,"신규dep";#N/A,#N/A,FALSE,"신규dep-금형상각후";#N/A,#N/A,FALSE,"신규dep-연구비상각후";#N/A,#N/A,FALSE,"신규dep-기계,공구상각후"}</definedName>
    <definedName name="_211W23_" hidden="1">{#N/A,#N/A,FALSE,"단축1";#N/A,#N/A,FALSE,"단축2";#N/A,#N/A,FALSE,"단축3";#N/A,#N/A,FALSE,"장축";#N/A,#N/A,FALSE,"4WD"}</definedName>
    <definedName name="_212FF3_">#REF!</definedName>
    <definedName name="_214G1_">#REF!</definedName>
    <definedName name="_214w3_" hidden="1">{#N/A,#N/A,FALSE,"신규dep";#N/A,#N/A,FALSE,"신규dep-금형상각후";#N/A,#N/A,FALSE,"신규dep-연구비상각후";#N/A,#N/A,FALSE,"신규dep-기계,공구상각후"}</definedName>
    <definedName name="_215G3_">#REF!</definedName>
    <definedName name="_215s1_" hidden="1">{#N/A,#N/A,FALSE,"신규dep";#N/A,#N/A,FALSE,"신규dep-금형상각후";#N/A,#N/A,FALSE,"신규dep-연구비상각후";#N/A,#N/A,FALSE,"신규dep-기계,공구상각후"}</definedName>
    <definedName name="_216J2_">#REF!</definedName>
    <definedName name="_216S12_" hidden="1">{#N/A,#N/A,FALSE,"단축1";#N/A,#N/A,FALSE,"단축2";#N/A,#N/A,FALSE,"단축3";#N/A,#N/A,FALSE,"장축";#N/A,#N/A,FALSE,"4WD"}</definedName>
    <definedName name="_216s2_" hidden="1">{#N/A,#N/A,FALSE,"신규dep";#N/A,#N/A,FALSE,"신규dep-금형상각후";#N/A,#N/A,FALSE,"신규dep-연구비상각후";#N/A,#N/A,FALSE,"신규dep-기계,공구상각후"}</definedName>
    <definedName name="_217W32_" hidden="1">{#N/A,#N/A,FALSE,"단축1";#N/A,#N/A,FALSE,"단축2";#N/A,#N/A,FALSE,"단축3";#N/A,#N/A,FALSE,"장축";#N/A,#N/A,FALSE,"4WD"}</definedName>
    <definedName name="_219K1_">#REF!</definedName>
    <definedName name="_21A1454_" hidden="1">{#N/A,#N/A,FALSE,"단축1";#N/A,#N/A,FALSE,"단축2";#N/A,#N/A,FALSE,"단축3";#N/A,#N/A,FALSE,"장축";#N/A,#N/A,FALSE,"4WD"}</definedName>
    <definedName name="_21A2040_" hidden="1">{#N/A,#N/A,FALSE,"단축1";#N/A,#N/A,FALSE,"단축2";#N/A,#N/A,FALSE,"단축3";#N/A,#N/A,FALSE,"장축";#N/A,#N/A,FALSE,"4WD"}</definedName>
    <definedName name="_21T2_" localSheetId="7" hidden="1">{#N/A,#N/A,FALSE,"단축1";#N/A,#N/A,FALSE,"단축2";#N/A,#N/A,FALSE,"단축3";#N/A,#N/A,FALSE,"장축";#N/A,#N/A,FALSE,"4WD"}</definedName>
    <definedName name="_21T2_" localSheetId="16" hidden="1">{#N/A,#N/A,FALSE,"단축1";#N/A,#N/A,FALSE,"단축2";#N/A,#N/A,FALSE,"단축3";#N/A,#N/A,FALSE,"장축";#N/A,#N/A,FALSE,"4WD"}</definedName>
    <definedName name="_21T2_" localSheetId="17" hidden="1">{#N/A,#N/A,FALSE,"단축1";#N/A,#N/A,FALSE,"단축2";#N/A,#N/A,FALSE,"단축3";#N/A,#N/A,FALSE,"장축";#N/A,#N/A,FALSE,"4WD"}</definedName>
    <definedName name="_21T2_" localSheetId="14" hidden="1">{#N/A,#N/A,FALSE,"단축1";#N/A,#N/A,FALSE,"단축2";#N/A,#N/A,FALSE,"단축3";#N/A,#N/A,FALSE,"장축";#N/A,#N/A,FALSE,"4WD"}</definedName>
    <definedName name="_21T2_" localSheetId="15" hidden="1">{#N/A,#N/A,FALSE,"단축1";#N/A,#N/A,FALSE,"단축2";#N/A,#N/A,FALSE,"단축3";#N/A,#N/A,FALSE,"장축";#N/A,#N/A,FALSE,"4WD"}</definedName>
    <definedName name="_21T2_" hidden="1">{#N/A,#N/A,FALSE,"단축1";#N/A,#N/A,FALSE,"단축2";#N/A,#N/A,FALSE,"단축3";#N/A,#N/A,FALSE,"장축";#N/A,#N/A,FALSE,"4WD"}</definedName>
    <definedName name="_22__0_S" hidden="1">#REF!</definedName>
    <definedName name="_22±âÁ¸Â÷¹_Á_Á¡">#REF!</definedName>
    <definedName name="_220K2_">#REF!</definedName>
    <definedName name="_220w4_" hidden="1">{#N/A,#N/A,FALSE,"단축1";#N/A,#N/A,FALSE,"단축2";#N/A,#N/A,FALSE,"단축3";#N/A,#N/A,FALSE,"장축";#N/A,#N/A,FALSE,"4WD"}</definedName>
    <definedName name="_221K3_">#REF!</definedName>
    <definedName name="_222K4_">#REF!</definedName>
    <definedName name="_223W456_" hidden="1">{#N/A,#N/A,FALSE,"단축1";#N/A,#N/A,FALSE,"단축2";#N/A,#N/A,FALSE,"단축3";#N/A,#N/A,FALSE,"장축";#N/A,#N/A,FALSE,"4WD"}</definedName>
    <definedName name="_224k7_" localSheetId="7" hidden="1">{#N/A,#N/A,FALSE,"단축1";#N/A,#N/A,FALSE,"단축2";#N/A,#N/A,FALSE,"단축3";#N/A,#N/A,FALSE,"장축";#N/A,#N/A,FALSE,"4WD"}</definedName>
    <definedName name="_224k7_" localSheetId="16" hidden="1">{#N/A,#N/A,FALSE,"단축1";#N/A,#N/A,FALSE,"단축2";#N/A,#N/A,FALSE,"단축3";#N/A,#N/A,FALSE,"장축";#N/A,#N/A,FALSE,"4WD"}</definedName>
    <definedName name="_224k7_" localSheetId="17" hidden="1">{#N/A,#N/A,FALSE,"단축1";#N/A,#N/A,FALSE,"단축2";#N/A,#N/A,FALSE,"단축3";#N/A,#N/A,FALSE,"장축";#N/A,#N/A,FALSE,"4WD"}</definedName>
    <definedName name="_224k7_" localSheetId="13" hidden="1">{#N/A,#N/A,FALSE,"단축1";#N/A,#N/A,FALSE,"단축2";#N/A,#N/A,FALSE,"단축3";#N/A,#N/A,FALSE,"장축";#N/A,#N/A,FALSE,"4WD"}</definedName>
    <definedName name="_224k7_" localSheetId="14" hidden="1">{#N/A,#N/A,FALSE,"단축1";#N/A,#N/A,FALSE,"단축2";#N/A,#N/A,FALSE,"단축3";#N/A,#N/A,FALSE,"장축";#N/A,#N/A,FALSE,"4WD"}</definedName>
    <definedName name="_224k7_" localSheetId="15" hidden="1">{#N/A,#N/A,FALSE,"단축1";#N/A,#N/A,FALSE,"단축2";#N/A,#N/A,FALSE,"단축3";#N/A,#N/A,FALSE,"장축";#N/A,#N/A,FALSE,"4WD"}</definedName>
    <definedName name="_224k7_" hidden="1">{#N/A,#N/A,FALSE,"단축1";#N/A,#N/A,FALSE,"단축2";#N/A,#N/A,FALSE,"단축3";#N/A,#N/A,FALSE,"장축";#N/A,#N/A,FALSE,"4WD"}</definedName>
    <definedName name="_224s2_" hidden="1">{#N/A,#N/A,FALSE,"신규dep";#N/A,#N/A,FALSE,"신규dep-금형상각후";#N/A,#N/A,FALSE,"신규dep-연구비상각후";#N/A,#N/A,FALSE,"신규dep-기계,공구상각후"}</definedName>
    <definedName name="_225s3_" hidden="1">{#N/A,#N/A,FALSE,"단축1";#N/A,#N/A,FALSE,"단축2";#N/A,#N/A,FALSE,"단축3";#N/A,#N/A,FALSE,"장축";#N/A,#N/A,FALSE,"4WD"}</definedName>
    <definedName name="_226k8_" localSheetId="7" hidden="1">{#N/A,#N/A,FALSE,"단축1";#N/A,#N/A,FALSE,"단축2";#N/A,#N/A,FALSE,"단축3";#N/A,#N/A,FALSE,"장축";#N/A,#N/A,FALSE,"4WD"}</definedName>
    <definedName name="_226k8_" localSheetId="16" hidden="1">{#N/A,#N/A,FALSE,"단축1";#N/A,#N/A,FALSE,"단축2";#N/A,#N/A,FALSE,"단축3";#N/A,#N/A,FALSE,"장축";#N/A,#N/A,FALSE,"4WD"}</definedName>
    <definedName name="_226k8_" localSheetId="17" hidden="1">{#N/A,#N/A,FALSE,"단축1";#N/A,#N/A,FALSE,"단축2";#N/A,#N/A,FALSE,"단축3";#N/A,#N/A,FALSE,"장축";#N/A,#N/A,FALSE,"4WD"}</definedName>
    <definedName name="_226k8_" localSheetId="13" hidden="1">{#N/A,#N/A,FALSE,"단축1";#N/A,#N/A,FALSE,"단축2";#N/A,#N/A,FALSE,"단축3";#N/A,#N/A,FALSE,"장축";#N/A,#N/A,FALSE,"4WD"}</definedName>
    <definedName name="_226k8_" localSheetId="14" hidden="1">{#N/A,#N/A,FALSE,"단축1";#N/A,#N/A,FALSE,"단축2";#N/A,#N/A,FALSE,"단축3";#N/A,#N/A,FALSE,"장축";#N/A,#N/A,FALSE,"4WD"}</definedName>
    <definedName name="_226k8_" localSheetId="15" hidden="1">{#N/A,#N/A,FALSE,"단축1";#N/A,#N/A,FALSE,"단축2";#N/A,#N/A,FALSE,"단축3";#N/A,#N/A,FALSE,"장축";#N/A,#N/A,FALSE,"4WD"}</definedName>
    <definedName name="_226k8_" hidden="1">{#N/A,#N/A,FALSE,"단축1";#N/A,#N/A,FALSE,"단축2";#N/A,#N/A,FALSE,"단축3";#N/A,#N/A,FALSE,"장축";#N/A,#N/A,FALSE,"4WD"}</definedName>
    <definedName name="_226w5_" hidden="1">{#N/A,#N/A,FALSE,"신규dep";#N/A,#N/A,FALSE,"신규dep-금형상각후";#N/A,#N/A,FALSE,"신규dep-연구비상각후";#N/A,#N/A,FALSE,"신규dep-기계,공구상각후"}</definedName>
    <definedName name="_228k9_" localSheetId="7" hidden="1">{#N/A,#N/A,FALSE,"단축1";#N/A,#N/A,FALSE,"단축2";#N/A,#N/A,FALSE,"단축3";#N/A,#N/A,FALSE,"장축";#N/A,#N/A,FALSE,"4WD"}</definedName>
    <definedName name="_228k9_" localSheetId="16" hidden="1">{#N/A,#N/A,FALSE,"단축1";#N/A,#N/A,FALSE,"단축2";#N/A,#N/A,FALSE,"단축3";#N/A,#N/A,FALSE,"장축";#N/A,#N/A,FALSE,"4WD"}</definedName>
    <definedName name="_228k9_" localSheetId="17" hidden="1">{#N/A,#N/A,FALSE,"단축1";#N/A,#N/A,FALSE,"단축2";#N/A,#N/A,FALSE,"단축3";#N/A,#N/A,FALSE,"장축";#N/A,#N/A,FALSE,"4WD"}</definedName>
    <definedName name="_228k9_" localSheetId="13" hidden="1">{#N/A,#N/A,FALSE,"단축1";#N/A,#N/A,FALSE,"단축2";#N/A,#N/A,FALSE,"단축3";#N/A,#N/A,FALSE,"장축";#N/A,#N/A,FALSE,"4WD"}</definedName>
    <definedName name="_228k9_" localSheetId="14" hidden="1">{#N/A,#N/A,FALSE,"단축1";#N/A,#N/A,FALSE,"단축2";#N/A,#N/A,FALSE,"단축3";#N/A,#N/A,FALSE,"장축";#N/A,#N/A,FALSE,"4WD"}</definedName>
    <definedName name="_228k9_" localSheetId="15" hidden="1">{#N/A,#N/A,FALSE,"단축1";#N/A,#N/A,FALSE,"단축2";#N/A,#N/A,FALSE,"단축3";#N/A,#N/A,FALSE,"장축";#N/A,#N/A,FALSE,"4WD"}</definedName>
    <definedName name="_228k9_" hidden="1">{#N/A,#N/A,FALSE,"단축1";#N/A,#N/A,FALSE,"단축2";#N/A,#N/A,FALSE,"단축3";#N/A,#N/A,FALSE,"장축";#N/A,#N/A,FALSE,"4WD"}</definedName>
    <definedName name="_229N1_">#REF!</definedName>
    <definedName name="_229x1_" hidden="1">{#N/A,#N/A,FALSE,"단축1";#N/A,#N/A,FALSE,"단축2";#N/A,#N/A,FALSE,"단축3";#N/A,#N/A,FALSE,"장축";#N/A,#N/A,FALSE,"4WD"}</definedName>
    <definedName name="_22A21_" hidden="1">{#N/A,#N/A,FALSE,"단축1";#N/A,#N/A,FALSE,"단축2";#N/A,#N/A,FALSE,"단축3";#N/A,#N/A,FALSE,"장축";#N/A,#N/A,FALSE,"4WD"}</definedName>
    <definedName name="_22öIAO¡Æi">#REF!</definedName>
    <definedName name="_23±âÁ¸Â÷¹_Á_Á¡">#REF!</definedName>
    <definedName name="_23±aA¸A÷¹RA_A¡">#REF!</definedName>
    <definedName name="_230N2_">#REF!</definedName>
    <definedName name="_231N3_">#REF!</definedName>
    <definedName name="_232O22_">#REF!</definedName>
    <definedName name="_232s3_" hidden="1">{#N/A,#N/A,FALSE,"단축1";#N/A,#N/A,FALSE,"단축2";#N/A,#N/A,FALSE,"단축3";#N/A,#N/A,FALSE,"장축";#N/A,#N/A,FALSE,"4WD"}</definedName>
    <definedName name="_232x2_" hidden="1">{#N/A,#N/A,FALSE,"단축1";#N/A,#N/A,FALSE,"단축2";#N/A,#N/A,FALSE,"단축3";#N/A,#N/A,FALSE,"장축";#N/A,#N/A,FALSE,"4WD"}</definedName>
    <definedName name="_233P1_">#REF!</definedName>
    <definedName name="_234P2_">#REF!</definedName>
    <definedName name="_234s4_" hidden="1">{#N/A,#N/A,FALSE,"단축1";#N/A,#N/A,FALSE,"단축2";#N/A,#N/A,FALSE,"단축3";#N/A,#N/A,FALSE,"장축";#N/A,#N/A,FALSE,"4WD"}</definedName>
    <definedName name="_235P3_">#REF!</definedName>
    <definedName name="_235X21_" hidden="1">{#N/A,#N/A,FALSE,"단축1";#N/A,#N/A,FALSE,"단축2";#N/A,#N/A,FALSE,"단축3";#N/A,#N/A,FALSE,"장축";#N/A,#N/A,FALSE,"4WD"}</definedName>
    <definedName name="_236P4_">#REF!</definedName>
    <definedName name="_237P5_">#REF!</definedName>
    <definedName name="_238P6_">#REF!</definedName>
    <definedName name="_238z1_" hidden="1">{#N/A,#N/A,FALSE,"단축1";#N/A,#N/A,FALSE,"단축2";#N/A,#N/A,FALSE,"단축3";#N/A,#N/A,FALSE,"장축";#N/A,#N/A,FALSE,"4WD"}</definedName>
    <definedName name="_239P7_">#REF!</definedName>
    <definedName name="_23A21321_" hidden="1">{#N/A,#N/A,FALSE,"단축1";#N/A,#N/A,FALSE,"단축2";#N/A,#N/A,FALSE,"단축3";#N/A,#N/A,FALSE,"장축";#N/A,#N/A,FALSE,"4WD"}</definedName>
    <definedName name="_23AA4_" hidden="1">{#N/A,#N/A,FALSE,"신규dep";#N/A,#N/A,FALSE,"신규dep-금형상각후";#N/A,#N/A,FALSE,"신규dep-연구비상각후";#N/A,#N/A,FALSE,"신규dep-기계,공구상각후"}</definedName>
    <definedName name="_24_????">#N/A</definedName>
    <definedName name="_24±aA¸A÷¹RA_A¡">#REF!</definedName>
    <definedName name="_240s4_" hidden="1">{#N/A,#N/A,FALSE,"단축1";#N/A,#N/A,FALSE,"단축2";#N/A,#N/A,FALSE,"단축3";#N/A,#N/A,FALSE,"장축";#N/A,#N/A,FALSE,"4WD"}</definedName>
    <definedName name="_241z123_" hidden="1">{#N/A,#N/A,FALSE,"단축1";#N/A,#N/A,FALSE,"단축2";#N/A,#N/A,FALSE,"단축3";#N/A,#N/A,FALSE,"장축";#N/A,#N/A,FALSE,"4WD"}</definedName>
    <definedName name="_243s5_" hidden="1">{#N/A,#N/A,FALSE,"신규dep";#N/A,#N/A,FALSE,"신규dep-금형상각후";#N/A,#N/A,FALSE,"신규dep-연구비상각후";#N/A,#N/A,FALSE,"신규dep-기계,공구상각후"}</definedName>
    <definedName name="_244Q1_">#REF!</definedName>
    <definedName name="_244z2_" hidden="1">{#N/A,#N/A,FALSE,"단축1";#N/A,#N/A,FALSE,"단축2";#N/A,#N/A,FALSE,"단축3";#N/A,#N/A,FALSE,"장축";#N/A,#N/A,FALSE,"4WD"}</definedName>
    <definedName name="_246Q2_">#REF!</definedName>
    <definedName name="_247Z23_" hidden="1">{#N/A,#N/A,FALSE,"단축1";#N/A,#N/A,FALSE,"단축2";#N/A,#N/A,FALSE,"단축3";#N/A,#N/A,FALSE,"장축";#N/A,#N/A,FALSE,"4WD"}</definedName>
    <definedName name="_248s5_" hidden="1">{#N/A,#N/A,FALSE,"신규dep";#N/A,#N/A,FALSE,"신규dep-금형상각후";#N/A,#N/A,FALSE,"신규dep-연구비상각후";#N/A,#N/A,FALSE,"신규dep-기계,공구상각후"}</definedName>
    <definedName name="_24A2_" hidden="1">{#N/A,#N/A,FALSE,"신규dep";#N/A,#N/A,FALSE,"신규dep-금형상각후";#N/A,#N/A,FALSE,"신규dep-연구비상각후";#N/A,#N/A,FALSE,"신규dep-기계,공구상각후"}</definedName>
    <definedName name="_24A23_" hidden="1">{#N/A,#N/A,FALSE,"단축1";#N/A,#N/A,FALSE,"단축2";#N/A,#N/A,FALSE,"단축3";#N/A,#N/A,FALSE,"장축";#N/A,#N/A,FALSE,"4WD"}</definedName>
    <definedName name="_24절기">#REF!</definedName>
    <definedName name="_250Q3_">#REF!</definedName>
    <definedName name="_250z4_" hidden="1">{#N/A,#N/A,FALSE,"단축1";#N/A,#N/A,FALSE,"단축2";#N/A,#N/A,FALSE,"단축3";#N/A,#N/A,FALSE,"장축";#N/A,#N/A,FALSE,"4WD"}</definedName>
    <definedName name="_251__0_S" hidden="1">#REF!</definedName>
    <definedName name="_251S1_">#REF!</definedName>
    <definedName name="_252s6_" hidden="1">{#N/A,#N/A,FALSE,"신규dep";#N/A,#N/A,FALSE,"신규dep-금형상각후";#N/A,#N/A,FALSE,"신규dep-연구비상각후";#N/A,#N/A,FALSE,"신규dep-기계,공구상각후"}</definedName>
    <definedName name="_254S50000_">#REF!</definedName>
    <definedName name="_256s6_" hidden="1">{#N/A,#N/A,FALSE,"신규dep";#N/A,#N/A,FALSE,"신규dep-금형상각후";#N/A,#N/A,FALSE,"신규dep-연구비상각후";#N/A,#N/A,FALSE,"신규dep-기계,공구상각후"}</definedName>
    <definedName name="_256T2_" localSheetId="7" hidden="1">{#N/A,#N/A,FALSE,"단축1";#N/A,#N/A,FALSE,"단축2";#N/A,#N/A,FALSE,"단축3";#N/A,#N/A,FALSE,"장축";#N/A,#N/A,FALSE,"4WD"}</definedName>
    <definedName name="_256T2_" localSheetId="16" hidden="1">{#N/A,#N/A,FALSE,"단축1";#N/A,#N/A,FALSE,"단축2";#N/A,#N/A,FALSE,"단축3";#N/A,#N/A,FALSE,"장축";#N/A,#N/A,FALSE,"4WD"}</definedName>
    <definedName name="_256T2_" localSheetId="17" hidden="1">{#N/A,#N/A,FALSE,"단축1";#N/A,#N/A,FALSE,"단축2";#N/A,#N/A,FALSE,"단축3";#N/A,#N/A,FALSE,"장축";#N/A,#N/A,FALSE,"4WD"}</definedName>
    <definedName name="_256T2_" localSheetId="13" hidden="1">{#N/A,#N/A,FALSE,"단축1";#N/A,#N/A,FALSE,"단축2";#N/A,#N/A,FALSE,"단축3";#N/A,#N/A,FALSE,"장축";#N/A,#N/A,FALSE,"4WD"}</definedName>
    <definedName name="_256T2_" localSheetId="14" hidden="1">{#N/A,#N/A,FALSE,"단축1";#N/A,#N/A,FALSE,"단축2";#N/A,#N/A,FALSE,"단축3";#N/A,#N/A,FALSE,"장축";#N/A,#N/A,FALSE,"4WD"}</definedName>
    <definedName name="_256T2_" localSheetId="15" hidden="1">{#N/A,#N/A,FALSE,"단축1";#N/A,#N/A,FALSE,"단축2";#N/A,#N/A,FALSE,"단축3";#N/A,#N/A,FALSE,"장축";#N/A,#N/A,FALSE,"4WD"}</definedName>
    <definedName name="_256T2_" hidden="1">{#N/A,#N/A,FALSE,"단축1";#N/A,#N/A,FALSE,"단축2";#N/A,#N/A,FALSE,"단축3";#N/A,#N/A,FALSE,"장축";#N/A,#N/A,FALSE,"4WD"}</definedName>
    <definedName name="_257M123_" hidden="1">{#N/A,#N/A,FALSE,"단축1";#N/A,#N/A,FALSE,"단축2";#N/A,#N/A,FALSE,"단축3";#N/A,#N/A,FALSE,"장축";#N/A,#N/A,FALSE,"4WD"}</definedName>
    <definedName name="_258T3_" localSheetId="7" hidden="1">{#N/A,#N/A,FALSE,"단축1";#N/A,#N/A,FALSE,"단축2";#N/A,#N/A,FALSE,"단축3";#N/A,#N/A,FALSE,"장축";#N/A,#N/A,FALSE,"4WD"}</definedName>
    <definedName name="_258T3_" localSheetId="16" hidden="1">{#N/A,#N/A,FALSE,"단축1";#N/A,#N/A,FALSE,"단축2";#N/A,#N/A,FALSE,"단축3";#N/A,#N/A,FALSE,"장축";#N/A,#N/A,FALSE,"4WD"}</definedName>
    <definedName name="_258T3_" localSheetId="17" hidden="1">{#N/A,#N/A,FALSE,"단축1";#N/A,#N/A,FALSE,"단축2";#N/A,#N/A,FALSE,"단축3";#N/A,#N/A,FALSE,"장축";#N/A,#N/A,FALSE,"4WD"}</definedName>
    <definedName name="_258T3_" localSheetId="13" hidden="1">{#N/A,#N/A,FALSE,"단축1";#N/A,#N/A,FALSE,"단축2";#N/A,#N/A,FALSE,"단축3";#N/A,#N/A,FALSE,"장축";#N/A,#N/A,FALSE,"4WD"}</definedName>
    <definedName name="_258T3_" localSheetId="14" hidden="1">{#N/A,#N/A,FALSE,"단축1";#N/A,#N/A,FALSE,"단축2";#N/A,#N/A,FALSE,"단축3";#N/A,#N/A,FALSE,"장축";#N/A,#N/A,FALSE,"4WD"}</definedName>
    <definedName name="_258T3_" localSheetId="15" hidden="1">{#N/A,#N/A,FALSE,"단축1";#N/A,#N/A,FALSE,"단축2";#N/A,#N/A,FALSE,"단축3";#N/A,#N/A,FALSE,"장축";#N/A,#N/A,FALSE,"4WD"}</definedName>
    <definedName name="_258T3_" hidden="1">{#N/A,#N/A,FALSE,"단축1";#N/A,#N/A,FALSE,"단축2";#N/A,#N/A,FALSE,"단축3";#N/A,#N/A,FALSE,"장축";#N/A,#N/A,FALSE,"4WD"}</definedName>
    <definedName name="_25d1_" hidden="1">{#N/A,#N/A,FALSE,"신규dep";#N/A,#N/A,FALSE,"신규dep-금형상각후";#N/A,#N/A,FALSE,"신규dep-연구비상각후";#N/A,#N/A,FALSE,"신규dep-기계,공구상각후"}</definedName>
    <definedName name="_25öIAO¡Æi">#REF!</definedName>
    <definedName name="_26_?">#REF!</definedName>
    <definedName name="_260T5_" localSheetId="7" hidden="1">{#N/A,#N/A,FALSE,"단축1";#N/A,#N/A,FALSE,"단축2";#N/A,#N/A,FALSE,"단축3";#N/A,#N/A,FALSE,"장축";#N/A,#N/A,FALSE,"4WD"}</definedName>
    <definedName name="_260T5_" localSheetId="16" hidden="1">{#N/A,#N/A,FALSE,"단축1";#N/A,#N/A,FALSE,"단축2";#N/A,#N/A,FALSE,"단축3";#N/A,#N/A,FALSE,"장축";#N/A,#N/A,FALSE,"4WD"}</definedName>
    <definedName name="_260T5_" localSheetId="17" hidden="1">{#N/A,#N/A,FALSE,"단축1";#N/A,#N/A,FALSE,"단축2";#N/A,#N/A,FALSE,"단축3";#N/A,#N/A,FALSE,"장축";#N/A,#N/A,FALSE,"4WD"}</definedName>
    <definedName name="_260T5_" localSheetId="13" hidden="1">{#N/A,#N/A,FALSE,"단축1";#N/A,#N/A,FALSE,"단축2";#N/A,#N/A,FALSE,"단축3";#N/A,#N/A,FALSE,"장축";#N/A,#N/A,FALSE,"4WD"}</definedName>
    <definedName name="_260T5_" localSheetId="14" hidden="1">{#N/A,#N/A,FALSE,"단축1";#N/A,#N/A,FALSE,"단축2";#N/A,#N/A,FALSE,"단축3";#N/A,#N/A,FALSE,"장축";#N/A,#N/A,FALSE,"4WD"}</definedName>
    <definedName name="_260T5_" localSheetId="15" hidden="1">{#N/A,#N/A,FALSE,"단축1";#N/A,#N/A,FALSE,"단축2";#N/A,#N/A,FALSE,"단축3";#N/A,#N/A,FALSE,"장축";#N/A,#N/A,FALSE,"4WD"}</definedName>
    <definedName name="_260T5_" hidden="1">{#N/A,#N/A,FALSE,"단축1";#N/A,#N/A,FALSE,"단축2";#N/A,#N/A,FALSE,"단축3";#N/A,#N/A,FALSE,"장축";#N/A,#N/A,FALSE,"4WD"}</definedName>
    <definedName name="_261s7_" hidden="1">{#N/A,#N/A,FALSE,"신규dep";#N/A,#N/A,FALSE,"신규dep-금형상각후";#N/A,#N/A,FALSE,"신규dep-연구비상각후";#N/A,#N/A,FALSE,"신규dep-기계,공구상각후"}</definedName>
    <definedName name="_263W10_">#REF!</definedName>
    <definedName name="_264s7_" hidden="1">{#N/A,#N/A,FALSE,"신규dep";#N/A,#N/A,FALSE,"신규dep-금형상각후";#N/A,#N/A,FALSE,"신규dep-연구비상각후";#N/A,#N/A,FALSE,"신규dep-기계,공구상각후"}</definedName>
    <definedName name="_264W9_">#REF!</definedName>
    <definedName name="_265x1_">#REF!</definedName>
    <definedName name="_266x2_">#REF!</definedName>
    <definedName name="_26d1_" hidden="1">{#N/A,#N/A,FALSE,"신규dep";#N/A,#N/A,FALSE,"신규dep-금형상각후";#N/A,#N/A,FALSE,"신규dep-연구비상각후";#N/A,#N/A,FALSE,"신규dep-기계,공구상각후"}</definedName>
    <definedName name="_27_?쨲?f">#REF!</definedName>
    <definedName name="_270s8_" hidden="1">{#N/A,#N/A,FALSE,"신규dep";#N/A,#N/A,FALSE,"신규dep-금형상각후";#N/A,#N/A,FALSE,"신규dep-연구비상각후";#N/A,#N/A,FALSE,"신규dep-기계,공구상각후"}</definedName>
    <definedName name="_272s8_" hidden="1">{#N/A,#N/A,FALSE,"신규dep";#N/A,#N/A,FALSE,"신규dep-금형상각후";#N/A,#N/A,FALSE,"신규dep-연구비상각후";#N/A,#N/A,FALSE,"신규dep-기계,공구상각후"}</definedName>
    <definedName name="_275__0_S" hidden="1">#REF!</definedName>
    <definedName name="_276__0_S" hidden="1">#REF!</definedName>
    <definedName name="_276T2_" hidden="1">{#N/A,#N/A,FALSE,"단축1";#N/A,#N/A,FALSE,"단축2";#N/A,#N/A,FALSE,"단축3";#N/A,#N/A,FALSE,"장축";#N/A,#N/A,FALSE,"4WD"}</definedName>
    <definedName name="_277T3_" hidden="1">{#N/A,#N/A,FALSE,"단축1";#N/A,#N/A,FALSE,"단축2";#N/A,#N/A,FALSE,"단축3";#N/A,#N/A,FALSE,"장축";#N/A,#N/A,FALSE,"4WD"}</definedName>
    <definedName name="_278T5_" hidden="1">{#N/A,#N/A,FALSE,"단축1";#N/A,#N/A,FALSE,"단축2";#N/A,#N/A,FALSE,"단축3";#N/A,#N/A,FALSE,"장축";#N/A,#N/A,FALSE,"4WD"}</definedName>
    <definedName name="_279w1_" hidden="1">{#N/A,#N/A,FALSE,"신규dep";#N/A,#N/A,FALSE,"신규dep-금형상각후";#N/A,#N/A,FALSE,"신규dep-연구비상각후";#N/A,#N/A,FALSE,"신규dep-기계,공구상각후"}</definedName>
    <definedName name="_27A2040_" hidden="1">{#N/A,#N/A,FALSE,"단축1";#N/A,#N/A,FALSE,"단축2";#N/A,#N/A,FALSE,"단축3";#N/A,#N/A,FALSE,"장축";#N/A,#N/A,FALSE,"4WD"}</definedName>
    <definedName name="_27A3_" hidden="1">{#N/A,#N/A,FALSE,"단축1";#N/A,#N/A,FALSE,"단축2";#N/A,#N/A,FALSE,"단축3";#N/A,#N/A,FALSE,"장축";#N/A,#N/A,FALSE,"4WD"}</definedName>
    <definedName name="_27D12_" hidden="1">{#N/A,#N/A,FALSE,"단축1";#N/A,#N/A,FALSE,"단축2";#N/A,#N/A,FALSE,"단축3";#N/A,#N/A,FALSE,"장축";#N/A,#N/A,FALSE,"4WD"}</definedName>
    <definedName name="_28_?_컛?___i">#REF!</definedName>
    <definedName name="_28_0">#REF!</definedName>
    <definedName name="_286w1_" hidden="1">{#N/A,#N/A,FALSE,"신규dep";#N/A,#N/A,FALSE,"신규dep-금형상각후";#N/A,#N/A,FALSE,"신규dep-연구비상각후";#N/A,#N/A,FALSE,"신규dep-기계,공구상각후"}</definedName>
    <definedName name="_288W23_" hidden="1">{#N/A,#N/A,FALSE,"단축1";#N/A,#N/A,FALSE,"단축2";#N/A,#N/A,FALSE,"단축3";#N/A,#N/A,FALSE,"장축";#N/A,#N/A,FALSE,"4WD"}</definedName>
    <definedName name="_288w3_" hidden="1">{#N/A,#N/A,FALSE,"신규dep";#N/A,#N/A,FALSE,"신규dep-금형상각후";#N/A,#N/A,FALSE,"신규dep-연구비상각후";#N/A,#N/A,FALSE,"신규dep-기계,공구상각후"}</definedName>
    <definedName name="_29_??켖?R">#N/A</definedName>
    <definedName name="_295w3_" hidden="1">{#N/A,#N/A,FALSE,"신규dep";#N/A,#N/A,FALSE,"신규dep-금형상각후";#N/A,#N/A,FALSE,"신규dep-연구비상각후";#N/A,#N/A,FALSE,"신규dep-기계,공구상각후"}</definedName>
    <definedName name="_296W32_" hidden="1">{#N/A,#N/A,FALSE,"단축1";#N/A,#N/A,FALSE,"단축2";#N/A,#N/A,FALSE,"단축3";#N/A,#N/A,FALSE,"장축";#N/A,#N/A,FALSE,"4WD"}</definedName>
    <definedName name="_297w4_" hidden="1">{#N/A,#N/A,FALSE,"단축1";#N/A,#N/A,FALSE,"단축2";#N/A,#N/A,FALSE,"단축3";#N/A,#N/A,FALSE,"장축";#N/A,#N/A,FALSE,"4WD"}</definedName>
    <definedName name="_2A0323_" hidden="1">{#N/A,#N/A,FALSE,"단축1";#N/A,#N/A,FALSE,"단축2";#N/A,#N/A,FALSE,"단축3";#N/A,#N/A,FALSE,"장축";#N/A,#N/A,FALSE,"4WD"}</definedName>
    <definedName name="_2PP">#N/A</definedName>
    <definedName name="_2교대" localSheetId="6">#REF!</definedName>
    <definedName name="_2교대">#REF!</definedName>
    <definedName name="_2월">#REF!</definedName>
    <definedName name="_3">#REF!</definedName>
    <definedName name="_3_">#N/A</definedName>
    <definedName name="_3____0_S" hidden="1">#REF!</definedName>
    <definedName name="_3_0">#REF!</definedName>
    <definedName name="_30_?쨲?f">#REF!</definedName>
    <definedName name="_304w4_" hidden="1">{#N/A,#N/A,FALSE,"단축1";#N/A,#N/A,FALSE,"단축2";#N/A,#N/A,FALSE,"단축3";#N/A,#N/A,FALSE,"장축";#N/A,#N/A,FALSE,"4WD"}</definedName>
    <definedName name="_305W456_" hidden="1">{#N/A,#N/A,FALSE,"단축1";#N/A,#N/A,FALSE,"단축2";#N/A,#N/A,FALSE,"단축3";#N/A,#N/A,FALSE,"장축";#N/A,#N/A,FALSE,"4WD"}</definedName>
    <definedName name="_306w5_" hidden="1">{#N/A,#N/A,FALSE,"신규dep";#N/A,#N/A,FALSE,"신규dep-금형상각후";#N/A,#N/A,FALSE,"신규dep-연구비상각후";#N/A,#N/A,FALSE,"신규dep-기계,공구상각후"}</definedName>
    <definedName name="_30A21_" hidden="1">{#N/A,#N/A,FALSE,"단축1";#N/A,#N/A,FALSE,"단축2";#N/A,#N/A,FALSE,"단축3";#N/A,#N/A,FALSE,"장축";#N/A,#N/A,FALSE,"4WD"}</definedName>
    <definedName name="_30d2_" hidden="1">{#N/A,#N/A,FALSE,"신규dep";#N/A,#N/A,FALSE,"신규dep-금형상각후";#N/A,#N/A,FALSE,"신규dep-연구비상각후";#N/A,#N/A,FALSE,"신규dep-기계,공구상각후"}</definedName>
    <definedName name="_31_?_컛?___i">#REF!</definedName>
    <definedName name="_313w5_" hidden="1">{#N/A,#N/A,FALSE,"신규dep";#N/A,#N/A,FALSE,"신규dep-금형상각후";#N/A,#N/A,FALSE,"신규dep-연구비상각후";#N/A,#N/A,FALSE,"신규dep-기계,공구상각후"}</definedName>
    <definedName name="_315x1_" hidden="1">{#N/A,#N/A,FALSE,"단축1";#N/A,#N/A,FALSE,"단축2";#N/A,#N/A,FALSE,"단축3";#N/A,#N/A,FALSE,"장축";#N/A,#N/A,FALSE,"4WD"}</definedName>
    <definedName name="_31A3_" hidden="1">{#N/A,#N/A,FALSE,"단축1";#N/A,#N/A,FALSE,"단축2";#N/A,#N/A,FALSE,"단축3";#N/A,#N/A,FALSE,"장축";#N/A,#N/A,FALSE,"4WD"}</definedName>
    <definedName name="_32_?AAI??">#N/A</definedName>
    <definedName name="_320x1_" hidden="1">{#N/A,#N/A,FALSE,"단축1";#N/A,#N/A,FALSE,"단축2";#N/A,#N/A,FALSE,"단축3";#N/A,#N/A,FALSE,"장축";#N/A,#N/A,FALSE,"4WD"}</definedName>
    <definedName name="_324x2_" hidden="1">{#N/A,#N/A,FALSE,"단축1";#N/A,#N/A,FALSE,"단축2";#N/A,#N/A,FALSE,"단축3";#N/A,#N/A,FALSE,"장축";#N/A,#N/A,FALSE,"4WD"}</definedName>
    <definedName name="_327x2_" hidden="1">{#N/A,#N/A,FALSE,"단축1";#N/A,#N/A,FALSE,"단축2";#N/A,#N/A,FALSE,"단축3";#N/A,#N/A,FALSE,"장축";#N/A,#N/A,FALSE,"4WD"}</definedName>
    <definedName name="_328X21_" hidden="1">{#N/A,#N/A,FALSE,"단축1";#N/A,#N/A,FALSE,"단축2";#N/A,#N/A,FALSE,"단축3";#N/A,#N/A,FALSE,"장축";#N/A,#N/A,FALSE,"4WD"}</definedName>
    <definedName name="_32A41_" hidden="1">{#N/A,#N/A,FALSE,"단축1";#N/A,#N/A,FALSE,"단축2";#N/A,#N/A,FALSE,"단축3";#N/A,#N/A,FALSE,"장축";#N/A,#N/A,FALSE,"4WD"}</definedName>
    <definedName name="_33_?E?AAI?E?쭵?">#N/A</definedName>
    <definedName name="_333z1_" hidden="1">{#N/A,#N/A,FALSE,"단축1";#N/A,#N/A,FALSE,"단축2";#N/A,#N/A,FALSE,"단축3";#N/A,#N/A,FALSE,"장축";#N/A,#N/A,FALSE,"4WD"}</definedName>
    <definedName name="_336z1_" hidden="1">{#N/A,#N/A,FALSE,"단축1";#N/A,#N/A,FALSE,"단축2";#N/A,#N/A,FALSE,"단축3";#N/A,#N/A,FALSE,"장축";#N/A,#N/A,FALSE,"4WD"}</definedName>
    <definedName name="_337z123_" hidden="1">{#N/A,#N/A,FALSE,"단축1";#N/A,#N/A,FALSE,"단축2";#N/A,#N/A,FALSE,"단축3";#N/A,#N/A,FALSE,"장축";#N/A,#N/A,FALSE,"4WD"}</definedName>
    <definedName name="_33A21321_" hidden="1">{#N/A,#N/A,FALSE,"단축1";#N/A,#N/A,FALSE,"단축2";#N/A,#N/A,FALSE,"단축3";#N/A,#N/A,FALSE,"장축";#N/A,#N/A,FALSE,"4WD"}</definedName>
    <definedName name="_33d3_" hidden="1">{#N/A,#N/A,FALSE,"신규dep";#N/A,#N/A,FALSE,"신규dep-금형상각후";#N/A,#N/A,FALSE,"신규dep-연구비상각후";#N/A,#N/A,FALSE,"신규dep-기계,공구상각후"}</definedName>
    <definedName name="_34_?ER?쬾a?R??E?ER??R?R??">#N/A</definedName>
    <definedName name="_342z2_" hidden="1">{#N/A,#N/A,FALSE,"단축1";#N/A,#N/A,FALSE,"단축2";#N/A,#N/A,FALSE,"단축3";#N/A,#N/A,FALSE,"장축";#N/A,#N/A,FALSE,"4WD"}</definedName>
    <definedName name="_345z2_" hidden="1">{#N/A,#N/A,FALSE,"단축1";#N/A,#N/A,FALSE,"단축2";#N/A,#N/A,FALSE,"단축3";#N/A,#N/A,FALSE,"장축";#N/A,#N/A,FALSE,"4WD"}</definedName>
    <definedName name="_346Z23_" hidden="1">{#N/A,#N/A,FALSE,"단축1";#N/A,#N/A,FALSE,"단축2";#N/A,#N/A,FALSE,"단축3";#N/A,#N/A,FALSE,"장축";#N/A,#N/A,FALSE,"4WD"}</definedName>
    <definedName name="_34DC50_" hidden="1">{#N/A,#N/A,FALSE,"단축1";#N/A,#N/A,FALSE,"단축2";#N/A,#N/A,FALSE,"단축3";#N/A,#N/A,FALSE,"장축";#N/A,#N/A,FALSE,"4WD"}</definedName>
    <definedName name="_35_?ER?쬾a?R??EA?ERi">#N/A</definedName>
    <definedName name="_351z4_" hidden="1">{#N/A,#N/A,FALSE,"단축1";#N/A,#N/A,FALSE,"단축2";#N/A,#N/A,FALSE,"단축3";#N/A,#N/A,FALSE,"장축";#N/A,#N/A,FALSE,"4WD"}</definedName>
    <definedName name="_354z4_" hidden="1">{#N/A,#N/A,FALSE,"단축1";#N/A,#N/A,FALSE,"단축2";#N/A,#N/A,FALSE,"단축3";#N/A,#N/A,FALSE,"장축";#N/A,#N/A,FALSE,"4WD"}</definedName>
    <definedName name="_355__0_S" hidden="1">#REF!</definedName>
    <definedName name="_35d3_" hidden="1">{#N/A,#N/A,FALSE,"신규dep";#N/A,#N/A,FALSE,"신규dep-금형상각후";#N/A,#N/A,FALSE,"신규dep-연구비상각후";#N/A,#N/A,FALSE,"신규dep-기계,공구상각후"}</definedName>
    <definedName name="_36A23_" hidden="1">{#N/A,#N/A,FALSE,"단축1";#N/A,#N/A,FALSE,"단축2";#N/A,#N/A,FALSE,"단축3";#N/A,#N/A,FALSE,"장축";#N/A,#N/A,FALSE,"4WD"}</definedName>
    <definedName name="_36AA4_" hidden="1">{#N/A,#N/A,FALSE,"신규dep";#N/A,#N/A,FALSE,"신규dep-금형상각후";#N/A,#N/A,FALSE,"신규dep-연구비상각후";#N/A,#N/A,FALSE,"신규dep-기계,공구상각후"}</definedName>
    <definedName name="_37_?R쮞a?쬾E?R??쬕">#N/A</definedName>
    <definedName name="_37_?쨲?f">#REF!</definedName>
    <definedName name="_37¿¹_êÃÑ°ý½ÃÆ_¼³ONLY">#REF!</definedName>
    <definedName name="_37¹æÃ_A">#REF!</definedName>
    <definedName name="_378DW11_">BlankMacro1</definedName>
    <definedName name="_37e1_" hidden="1">{#N/A,#N/A,FALSE,"단축1";#N/A,#N/A,FALSE,"단축2";#N/A,#N/A,FALSE,"단축3";#N/A,#N/A,FALSE,"장축";#N/A,#N/A,FALSE,"4WD"}</definedName>
    <definedName name="_38_?R쮞a?쬾EA?Ri">#N/A</definedName>
    <definedName name="_38¹æÃ_B">#REF!</definedName>
    <definedName name="_39³²±Ô¼">#REF!</definedName>
    <definedName name="_39A3_" hidden="1">{#N/A,#N/A,FALSE,"단축1";#N/A,#N/A,FALSE,"단축2";#N/A,#N/A,FALSE,"단축3";#N/A,#N/A,FALSE,"장축";#N/A,#N/A,FALSE,"4WD"}</definedName>
    <definedName name="_3A02_" hidden="1">{#N/A,#N/A,FALSE,"단축1";#N/A,#N/A,FALSE,"단축2";#N/A,#N/A,FALSE,"단축3";#N/A,#N/A,FALSE,"장축";#N/A,#N/A,FALSE,"4WD"}</definedName>
    <definedName name="_3K7_" localSheetId="7" hidden="1">{#N/A,#N/A,TRUE,"Y생산";#N/A,#N/A,TRUE,"Y판매";#N/A,#N/A,TRUE,"Y총물량";#N/A,#N/A,TRUE,"Y능력";#N/A,#N/A,TRUE,"YKD"}</definedName>
    <definedName name="_3K7_" localSheetId="16" hidden="1">{#N/A,#N/A,TRUE,"Y생산";#N/A,#N/A,TRUE,"Y판매";#N/A,#N/A,TRUE,"Y총물량";#N/A,#N/A,TRUE,"Y능력";#N/A,#N/A,TRUE,"YKD"}</definedName>
    <definedName name="_3K7_" localSheetId="17" hidden="1">{#N/A,#N/A,TRUE,"Y생산";#N/A,#N/A,TRUE,"Y판매";#N/A,#N/A,TRUE,"Y총물량";#N/A,#N/A,TRUE,"Y능력";#N/A,#N/A,TRUE,"YKD"}</definedName>
    <definedName name="_3K7_" localSheetId="13" hidden="1">{#N/A,#N/A,TRUE,"Y생산";#N/A,#N/A,TRUE,"Y판매";#N/A,#N/A,TRUE,"Y총물량";#N/A,#N/A,TRUE,"Y능력";#N/A,#N/A,TRUE,"YKD"}</definedName>
    <definedName name="_3K7_" localSheetId="14" hidden="1">{#N/A,#N/A,TRUE,"Y생산";#N/A,#N/A,TRUE,"Y판매";#N/A,#N/A,TRUE,"Y총물량";#N/A,#N/A,TRUE,"Y능력";#N/A,#N/A,TRUE,"YKD"}</definedName>
    <definedName name="_3K7_" localSheetId="15" hidden="1">{#N/A,#N/A,TRUE,"Y생산";#N/A,#N/A,TRUE,"Y판매";#N/A,#N/A,TRUE,"Y총물량";#N/A,#N/A,TRUE,"Y능력";#N/A,#N/A,TRUE,"YKD"}</definedName>
    <definedName name="_3K7_" hidden="1">{#N/A,#N/A,TRUE,"Y생산";#N/A,#N/A,TRUE,"Y판매";#N/A,#N/A,TRUE,"Y총물량";#N/A,#N/A,TRUE,"Y능력";#N/A,#N/A,TRUE,"YKD"}</definedName>
    <definedName name="_3월">#REF!</definedName>
    <definedName name="_4">#REF!</definedName>
    <definedName name="_40¿¹_êÃÑ°ý½ÃÆ_¼³ONLY">#REF!</definedName>
    <definedName name="_40AA4_" hidden="1">{#N/A,#N/A,FALSE,"신규dep";#N/A,#N/A,FALSE,"신규dep-금형상각후";#N/A,#N/A,FALSE,"신규dep-연구비상각후";#N/A,#N/A,FALSE,"신규dep-기계,공구상각후"}</definedName>
    <definedName name="_40AO¿a¹RA_A¡">#REF!</definedName>
    <definedName name="_40e1_" hidden="1">{#N/A,#N/A,FALSE,"단축1";#N/A,#N/A,FALSE,"단축2";#N/A,#N/A,FALSE,"단축3";#N/A,#N/A,FALSE,"장축";#N/A,#N/A,FALSE,"4WD"}</definedName>
    <definedName name="_40e2_" hidden="1">{#N/A,#N/A,FALSE,"단축1";#N/A,#N/A,FALSE,"단축2";#N/A,#N/A,FALSE,"단축3";#N/A,#N/A,FALSE,"장축";#N/A,#N/A,FALSE,"4WD"}</definedName>
    <definedName name="_41_0Crite">#REF!</definedName>
    <definedName name="_41E222_" hidden="1">{#N/A,#N/A,FALSE,"단축1";#N/A,#N/A,FALSE,"단축2";#N/A,#N/A,FALSE,"단축3";#N/A,#N/A,FALSE,"장축";#N/A,#N/A,FALSE,"4WD"}</definedName>
    <definedName name="_42_?쨲?f">#REF!</definedName>
    <definedName name="_42_0Extr">#REF!</definedName>
    <definedName name="_42__0_S" hidden="1">#REF!</definedName>
    <definedName name="_42A41_" hidden="1">{#N/A,#N/A,FALSE,"단축1";#N/A,#N/A,FALSE,"단축2";#N/A,#N/A,FALSE,"단축3";#N/A,#N/A,FALSE,"장축";#N/A,#N/A,FALSE,"4WD"}</definedName>
    <definedName name="_43_0ㅁ">#REF!</definedName>
    <definedName name="_43±âÁ¸Â÷¹_Á_Á¡">#REF!</definedName>
    <definedName name="_43전력단">#REF!</definedName>
    <definedName name="_44Å_____R3_t">#REF!</definedName>
    <definedName name="_44e3_" hidden="1">{#N/A,#N/A,FALSE,"단축1";#N/A,#N/A,FALSE,"단축2";#N/A,#N/A,FALSE,"단축3";#N/A,#N/A,FALSE,"장축";#N/A,#N/A,FALSE,"4WD"}</definedName>
    <definedName name="_45±aA¸A÷¹RA_A¡">#REF!</definedName>
    <definedName name="_45A10_">#REF!</definedName>
    <definedName name="_45AA4_" hidden="1">{#N/A,#N/A,FALSE,"신규dep";#N/A,#N/A,FALSE,"신규dep-금형상각후";#N/A,#N/A,FALSE,"신규dep-연구비상각후";#N/A,#N/A,FALSE,"신규dep-기계,공구상각후"}</definedName>
    <definedName name="_45d1_" hidden="1">{#N/A,#N/A,FALSE,"신규dep";#N/A,#N/A,FALSE,"신규dep-금형상각후";#N/A,#N/A,FALSE,"신규dep-연구비상각후";#N/A,#N/A,FALSE,"신규dep-기계,공구상각후"}</definedName>
    <definedName name="_45e2_" hidden="1">{#N/A,#N/A,FALSE,"단축1";#N/A,#N/A,FALSE,"단축2";#N/A,#N/A,FALSE,"단축3";#N/A,#N/A,FALSE,"장축";#N/A,#N/A,FALSE,"4WD"}</definedName>
    <definedName name="_45E32_" hidden="1">{#N/A,#N/A,FALSE,"단축1";#N/A,#N/A,FALSE,"단축2";#N/A,#N/A,FALSE,"단축3";#N/A,#N/A,FALSE,"장축";#N/A,#N/A,FALSE,"4WD"}</definedName>
    <definedName name="_46_?">#REF!</definedName>
    <definedName name="_46±âÁ¸Â÷¹_Á_Á¡">#REF!</definedName>
    <definedName name="_46Á_¸ñ">#REF!</definedName>
    <definedName name="_47¿¹_êÃÑ°ý½ÃÆ_¼³ONLY">#REF!</definedName>
    <definedName name="_47Å_____R3_t">#REF!</definedName>
    <definedName name="_48±aA¸A÷¹RA_A¡">#REF!</definedName>
    <definedName name="_48ÁÖ¿ä¹_Á_Á¡">#REF!</definedName>
    <definedName name="_48d1_" hidden="1">{#N/A,#N/A,FALSE,"신규dep";#N/A,#N/A,FALSE,"신규dep-금형상각후";#N/A,#N/A,FALSE,"신규dep-연구비상각후";#N/A,#N/A,FALSE,"신규dep-기계,공구상각후"}</definedName>
    <definedName name="_48e4_" hidden="1">{#N/A,#N/A,FALSE,"단축1";#N/A,#N/A,FALSE,"단축2";#N/A,#N/A,FALSE,"단축3";#N/A,#N/A,FALSE,"장축";#N/A,#N/A,FALSE,"4WD"}</definedName>
    <definedName name="_49AO¿a¹RA_A¡">#REF!</definedName>
    <definedName name="_49D12_" hidden="1">{#N/A,#N/A,FALSE,"단축1";#N/A,#N/A,FALSE,"단축2";#N/A,#N/A,FALSE,"단축3";#N/A,#N/A,FALSE,"장축";#N/A,#N/A,FALSE,"4WD"}</definedName>
    <definedName name="_49E45_" hidden="1">{#N/A,#N/A,FALSE,"단축1";#N/A,#N/A,FALSE,"단축2";#N/A,#N/A,FALSE,"단축3";#N/A,#N/A,FALSE,"장축";#N/A,#N/A,FALSE,"4WD"}</definedName>
    <definedName name="_4k8_" localSheetId="7" hidden="1">{#N/A,#N/A,FALSE,"단축1";#N/A,#N/A,FALSE,"단축2";#N/A,#N/A,FALSE,"단축3";#N/A,#N/A,FALSE,"장축";#N/A,#N/A,FALSE,"4WD"}</definedName>
    <definedName name="_4k8_" localSheetId="16" hidden="1">{#N/A,#N/A,FALSE,"단축1";#N/A,#N/A,FALSE,"단축2";#N/A,#N/A,FALSE,"단축3";#N/A,#N/A,FALSE,"장축";#N/A,#N/A,FALSE,"4WD"}</definedName>
    <definedName name="_4k8_" localSheetId="17" hidden="1">{#N/A,#N/A,FALSE,"단축1";#N/A,#N/A,FALSE,"단축2";#N/A,#N/A,FALSE,"단축3";#N/A,#N/A,FALSE,"장축";#N/A,#N/A,FALSE,"4WD"}</definedName>
    <definedName name="_4k8_" localSheetId="13" hidden="1">{#N/A,#N/A,FALSE,"단축1";#N/A,#N/A,FALSE,"단축2";#N/A,#N/A,FALSE,"단축3";#N/A,#N/A,FALSE,"장축";#N/A,#N/A,FALSE,"4WD"}</definedName>
    <definedName name="_4k8_" localSheetId="14" hidden="1">{#N/A,#N/A,FALSE,"단축1";#N/A,#N/A,FALSE,"단축2";#N/A,#N/A,FALSE,"단축3";#N/A,#N/A,FALSE,"장축";#N/A,#N/A,FALSE,"4WD"}</definedName>
    <definedName name="_4k8_" localSheetId="15" hidden="1">{#N/A,#N/A,FALSE,"단축1";#N/A,#N/A,FALSE,"단축2";#N/A,#N/A,FALSE,"단축3";#N/A,#N/A,FALSE,"장축";#N/A,#N/A,FALSE,"4WD"}</definedName>
    <definedName name="_4k8_" hidden="1">{#N/A,#N/A,FALSE,"단축1";#N/A,#N/A,FALSE,"단축2";#N/A,#N/A,FALSE,"단축3";#N/A,#N/A,FALSE,"장축";#N/A,#N/A,FALSE,"4WD"}</definedName>
    <definedName name="_4월">#REF!</definedName>
    <definedName name="_5_">#REF!</definedName>
    <definedName name="_5_?">#REF!</definedName>
    <definedName name="_5___0_S" hidden="1">#REF!</definedName>
    <definedName name="_5_0">#REF!</definedName>
    <definedName name="_5_0원">#REF!</definedName>
    <definedName name="_50__123Graph_ACHART_3" hidden="1">#N/A</definedName>
    <definedName name="_50e3_" hidden="1">{#N/A,#N/A,FALSE,"단축1";#N/A,#N/A,FALSE,"단축2";#N/A,#N/A,FALSE,"단축3";#N/A,#N/A,FALSE,"장축";#N/A,#N/A,FALSE,"4WD"}</definedName>
    <definedName name="_50öIAO¡Æi">#REF!</definedName>
    <definedName name="_51_?_컛?___i">#REF!</definedName>
    <definedName name="_51__123Graph_BCHART_3" hidden="1">#N/A</definedName>
    <definedName name="_51__0_S" hidden="1">#REF!</definedName>
    <definedName name="_51D12_" hidden="1">{#N/A,#N/A,FALSE,"단축1";#N/A,#N/A,FALSE,"단축2";#N/A,#N/A,FALSE,"단축3";#N/A,#N/A,FALSE,"장축";#N/A,#N/A,FALSE,"4WD"}</definedName>
    <definedName name="_52__123Graph_CCHART_3" hidden="1">#N/A</definedName>
    <definedName name="_52e5_" hidden="1">{#N/A,#N/A,FALSE,"단축1";#N/A,#N/A,FALSE,"단축2";#N/A,#N/A,FALSE,"단축3";#N/A,#N/A,FALSE,"장축";#N/A,#N/A,FALSE,"4WD"}</definedName>
    <definedName name="_53±âÁ¸Â÷¹_Á_Á¡">#REF!</definedName>
    <definedName name="_53E56_" hidden="1">{#N/A,#N/A,FALSE,"단축1";#N/A,#N/A,FALSE,"단축2";#N/A,#N/A,FALSE,"단축3";#N/A,#N/A,FALSE,"장축";#N/A,#N/A,FALSE,"4WD"}</definedName>
    <definedName name="_53전력단">#REF!</definedName>
    <definedName name="_54Å_____R3_t">#REF!</definedName>
    <definedName name="_54d2_" hidden="1">{#N/A,#N/A,FALSE,"신규dep";#N/A,#N/A,FALSE,"신규dep-금형상각후";#N/A,#N/A,FALSE,"신규dep-연구비상각후";#N/A,#N/A,FALSE,"신규dep-기계,공구상각후"}</definedName>
    <definedName name="_55_0">#REF!</definedName>
    <definedName name="_55±aA¸A÷¹RA_A¡">#REF!</definedName>
    <definedName name="_55A3_" localSheetId="7" hidden="1">{#N/A,#N/A,FALSE,"단축1";#N/A,#N/A,FALSE,"단축2";#N/A,#N/A,FALSE,"단축3";#N/A,#N/A,FALSE,"장축";#N/A,#N/A,FALSE,"4WD"}</definedName>
    <definedName name="_55A3_" localSheetId="16" hidden="1">{#N/A,#N/A,FALSE,"단축1";#N/A,#N/A,FALSE,"단축2";#N/A,#N/A,FALSE,"단축3";#N/A,#N/A,FALSE,"장축";#N/A,#N/A,FALSE,"4WD"}</definedName>
    <definedName name="_55A3_" localSheetId="17" hidden="1">{#N/A,#N/A,FALSE,"단축1";#N/A,#N/A,FALSE,"단축2";#N/A,#N/A,FALSE,"단축3";#N/A,#N/A,FALSE,"장축";#N/A,#N/A,FALSE,"4WD"}</definedName>
    <definedName name="_55A3_" localSheetId="14" hidden="1">{#N/A,#N/A,FALSE,"단축1";#N/A,#N/A,FALSE,"단축2";#N/A,#N/A,FALSE,"단축3";#N/A,#N/A,FALSE,"장축";#N/A,#N/A,FALSE,"4WD"}</definedName>
    <definedName name="_55A3_" localSheetId="15" hidden="1">{#N/A,#N/A,FALSE,"단축1";#N/A,#N/A,FALSE,"단축2";#N/A,#N/A,FALSE,"단축3";#N/A,#N/A,FALSE,"장축";#N/A,#N/A,FALSE,"4WD"}</definedName>
    <definedName name="_55A3_" hidden="1">{#N/A,#N/A,FALSE,"단축1";#N/A,#N/A,FALSE,"단축2";#N/A,#N/A,FALSE,"단축3";#N/A,#N/A,FALSE,"장축";#N/A,#N/A,FALSE,"4WD"}</definedName>
    <definedName name="_55e4_" hidden="1">{#N/A,#N/A,FALSE,"단축1";#N/A,#N/A,FALSE,"단축2";#N/A,#N/A,FALSE,"단축3";#N/A,#N/A,FALSE,"장축";#N/A,#N/A,FALSE,"4WD"}</definedName>
    <definedName name="_56e6_" hidden="1">{#N/A,#N/A,FALSE,"단축1";#N/A,#N/A,FALSE,"단축2";#N/A,#N/A,FALSE,"단축3";#N/A,#N/A,FALSE,"장축";#N/A,#N/A,FALSE,"4WD"}</definedName>
    <definedName name="_57±aA¸A÷¹RA_A¡">#N/A</definedName>
    <definedName name="_57ÁÖ¿ä¹_Á_Á¡">#REF!</definedName>
    <definedName name="_57d2_" hidden="1">{#N/A,#N/A,FALSE,"신규dep";#N/A,#N/A,FALSE,"신규dep-금형상각후";#N/A,#N/A,FALSE,"신규dep-연구비상각후";#N/A,#N/A,FALSE,"신규dep-기계,공구상각후"}</definedName>
    <definedName name="_57d3_" hidden="1">{#N/A,#N/A,FALSE,"신규dep";#N/A,#N/A,FALSE,"신규dep-금형상각후";#N/A,#N/A,FALSE,"신규dep-연구비상각후";#N/A,#N/A,FALSE,"신규dep-기계,공구상각후"}</definedName>
    <definedName name="_58A2040_" localSheetId="7" hidden="1">{#N/A,#N/A,FALSE,"단축1";#N/A,#N/A,FALSE,"단축2";#N/A,#N/A,FALSE,"단축3";#N/A,#N/A,FALSE,"장축";#N/A,#N/A,FALSE,"4WD"}</definedName>
    <definedName name="_58A2040_" localSheetId="16" hidden="1">{#N/A,#N/A,FALSE,"단축1";#N/A,#N/A,FALSE,"단축2";#N/A,#N/A,FALSE,"단축3";#N/A,#N/A,FALSE,"장축";#N/A,#N/A,FALSE,"4WD"}</definedName>
    <definedName name="_58A2040_" localSheetId="17" hidden="1">{#N/A,#N/A,FALSE,"단축1";#N/A,#N/A,FALSE,"단축2";#N/A,#N/A,FALSE,"단축3";#N/A,#N/A,FALSE,"장축";#N/A,#N/A,FALSE,"4WD"}</definedName>
    <definedName name="_58A2040_" localSheetId="13" hidden="1">{#N/A,#N/A,FALSE,"단축1";#N/A,#N/A,FALSE,"단축2";#N/A,#N/A,FALSE,"단축3";#N/A,#N/A,FALSE,"장축";#N/A,#N/A,FALSE,"4WD"}</definedName>
    <definedName name="_58A2040_" localSheetId="14" hidden="1">{#N/A,#N/A,FALSE,"단축1";#N/A,#N/A,FALSE,"단축2";#N/A,#N/A,FALSE,"단축3";#N/A,#N/A,FALSE,"장축";#N/A,#N/A,FALSE,"4WD"}</definedName>
    <definedName name="_58A2040_" localSheetId="15" hidden="1">{#N/A,#N/A,FALSE,"단축1";#N/A,#N/A,FALSE,"단축2";#N/A,#N/A,FALSE,"단축3";#N/A,#N/A,FALSE,"장축";#N/A,#N/A,FALSE,"4WD"}</definedName>
    <definedName name="_58A2040_" hidden="1">{#N/A,#N/A,FALSE,"단축1";#N/A,#N/A,FALSE,"단축2";#N/A,#N/A,FALSE,"단축3";#N/A,#N/A,FALSE,"장축";#N/A,#N/A,FALSE,"4WD"}</definedName>
    <definedName name="_58A3_" hidden="1">{#N/A,#N/A,FALSE,"단축1";#N/A,#N/A,FALSE,"단축2";#N/A,#N/A,FALSE,"단축3";#N/A,#N/A,FALSE,"장축";#N/A,#N/A,FALSE,"4WD"}</definedName>
    <definedName name="_58AO¿a¹RA_A¡">#REF!</definedName>
    <definedName name="_59_0">#REF!</definedName>
    <definedName name="_59B2_">#REF!</definedName>
    <definedName name="_59e7_" hidden="1">{#N/A,#N/A,FALSE,"신규dep";#N/A,#N/A,FALSE,"신규dep-금형상각후";#N/A,#N/A,FALSE,"신규dep-연구비상각후";#N/A,#N/A,FALSE,"신규dep-기계,공구상각후"}</definedName>
    <definedName name="_5A1_" hidden="1">{#N/A,#N/A,FALSE,"신규dep";#N/A,#N/A,FALSE,"신규dep-금형상각후";#N/A,#N/A,FALSE,"신규dep-연구비상각후";#N/A,#N/A,FALSE,"신규dep-기계,공구상각후"}</definedName>
    <definedName name="_5k9_" localSheetId="7" hidden="1">{#N/A,#N/A,FALSE,"단축1";#N/A,#N/A,FALSE,"단축2";#N/A,#N/A,FALSE,"단축3";#N/A,#N/A,FALSE,"장축";#N/A,#N/A,FALSE,"4WD"}</definedName>
    <definedName name="_5k9_" localSheetId="16" hidden="1">{#N/A,#N/A,FALSE,"단축1";#N/A,#N/A,FALSE,"단축2";#N/A,#N/A,FALSE,"단축3";#N/A,#N/A,FALSE,"장축";#N/A,#N/A,FALSE,"4WD"}</definedName>
    <definedName name="_5k9_" localSheetId="17" hidden="1">{#N/A,#N/A,FALSE,"단축1";#N/A,#N/A,FALSE,"단축2";#N/A,#N/A,FALSE,"단축3";#N/A,#N/A,FALSE,"장축";#N/A,#N/A,FALSE,"4WD"}</definedName>
    <definedName name="_5k9_" localSheetId="13" hidden="1">{#N/A,#N/A,FALSE,"단축1";#N/A,#N/A,FALSE,"단축2";#N/A,#N/A,FALSE,"단축3";#N/A,#N/A,FALSE,"장축";#N/A,#N/A,FALSE,"4WD"}</definedName>
    <definedName name="_5k9_" localSheetId="14" hidden="1">{#N/A,#N/A,FALSE,"단축1";#N/A,#N/A,FALSE,"단축2";#N/A,#N/A,FALSE,"단축3";#N/A,#N/A,FALSE,"장축";#N/A,#N/A,FALSE,"4WD"}</definedName>
    <definedName name="_5k9_" localSheetId="15" hidden="1">{#N/A,#N/A,FALSE,"단축1";#N/A,#N/A,FALSE,"단축2";#N/A,#N/A,FALSE,"단축3";#N/A,#N/A,FALSE,"장축";#N/A,#N/A,FALSE,"4WD"}</definedName>
    <definedName name="_5k9_" hidden="1">{#N/A,#N/A,FALSE,"단축1";#N/A,#N/A,FALSE,"단축2";#N/A,#N/A,FALSE,"단축3";#N/A,#N/A,FALSE,"장축";#N/A,#N/A,FALSE,"4WD"}</definedName>
    <definedName name="_5월">#REF!</definedName>
    <definedName name="_6_">#REF!</definedName>
    <definedName name="_6_?_컛?___i">#REF!</definedName>
    <definedName name="_6_0Print_A">#REF!</definedName>
    <definedName name="_60A3_" localSheetId="7" hidden="1">{#N/A,#N/A,FALSE,"단축1";#N/A,#N/A,FALSE,"단축2";#N/A,#N/A,FALSE,"단축3";#N/A,#N/A,FALSE,"장축";#N/A,#N/A,FALSE,"4WD"}</definedName>
    <definedName name="_60A3_" localSheetId="16" hidden="1">{#N/A,#N/A,FALSE,"단축1";#N/A,#N/A,FALSE,"단축2";#N/A,#N/A,FALSE,"단축3";#N/A,#N/A,FALSE,"장축";#N/A,#N/A,FALSE,"4WD"}</definedName>
    <definedName name="_60A3_" localSheetId="17" hidden="1">{#N/A,#N/A,FALSE,"단축1";#N/A,#N/A,FALSE,"단축2";#N/A,#N/A,FALSE,"단축3";#N/A,#N/A,FALSE,"장축";#N/A,#N/A,FALSE,"4WD"}</definedName>
    <definedName name="_60A3_" localSheetId="13" hidden="1">{#N/A,#N/A,FALSE,"단축1";#N/A,#N/A,FALSE,"단축2";#N/A,#N/A,FALSE,"단축3";#N/A,#N/A,FALSE,"장축";#N/A,#N/A,FALSE,"4WD"}</definedName>
    <definedName name="_60A3_" localSheetId="14" hidden="1">{#N/A,#N/A,FALSE,"단축1";#N/A,#N/A,FALSE,"단축2";#N/A,#N/A,FALSE,"단축3";#N/A,#N/A,FALSE,"장축";#N/A,#N/A,FALSE,"4WD"}</definedName>
    <definedName name="_60A3_" localSheetId="15" hidden="1">{#N/A,#N/A,FALSE,"단축1";#N/A,#N/A,FALSE,"단축2";#N/A,#N/A,FALSE,"단축3";#N/A,#N/A,FALSE,"장축";#N/A,#N/A,FALSE,"4WD"}</definedName>
    <definedName name="_60A3_" hidden="1">{#N/A,#N/A,FALSE,"단축1";#N/A,#N/A,FALSE,"단축2";#N/A,#N/A,FALSE,"단축3";#N/A,#N/A,FALSE,"장축";#N/A,#N/A,FALSE,"4WD"}</definedName>
    <definedName name="_60AA1_">#REF!</definedName>
    <definedName name="_60DC50_" hidden="1">{#N/A,#N/A,FALSE,"단축1";#N/A,#N/A,FALSE,"단축2";#N/A,#N/A,FALSE,"단축3";#N/A,#N/A,FALSE,"장축";#N/A,#N/A,FALSE,"4WD"}</definedName>
    <definedName name="_60e5_" hidden="1">{#N/A,#N/A,FALSE,"단축1";#N/A,#N/A,FALSE,"단축2";#N/A,#N/A,FALSE,"단축3";#N/A,#N/A,FALSE,"장축";#N/A,#N/A,FALSE,"4WD"}</definedName>
    <definedName name="_60FF3_">#REF!</definedName>
    <definedName name="_61_0">#REF!</definedName>
    <definedName name="_61ÁÖ¿ä¹_Á_Á¡">#REF!</definedName>
    <definedName name="_61GG1_">#REF!</definedName>
    <definedName name="_61q_profit">#REF!</definedName>
    <definedName name="_62AO¿a¹RA_A¡">#REF!</definedName>
    <definedName name="_62e8_" hidden="1">{#N/A,#N/A,FALSE,"신규dep";#N/A,#N/A,FALSE,"신규dep-금형상각후";#N/A,#N/A,FALSE,"신규dep-연구비상각후";#N/A,#N/A,FALSE,"신규dep-기계,공구상각후"}</definedName>
    <definedName name="_63AS6_" hidden="1">{#N/A,#N/A,FALSE,"Australien";#N/A,#N/A,FALSE,"Birmingham";#N/A,#N/A,FALSE,"Brasilien";#N/A,#N/A,FALSE,"Prag";#N/A,#N/A,FALSE,"Spanien";#N/A,#N/A,FALSE,"Malaysia ( Com)";#N/A,#N/A,FALSE,"Malaysia (Instr)"}</definedName>
    <definedName name="_63d3_" hidden="1">{#N/A,#N/A,FALSE,"신규dep";#N/A,#N/A,FALSE,"신규dep-금형상각후";#N/A,#N/A,FALSE,"신규dep-연구비상각후";#N/A,#N/A,FALSE,"신규dep-기계,공구상각후"}</definedName>
    <definedName name="_63e1_" hidden="1">{#N/A,#N/A,FALSE,"단축1";#N/A,#N/A,FALSE,"단축2";#N/A,#N/A,FALSE,"단축3";#N/A,#N/A,FALSE,"장축";#N/A,#N/A,FALSE,"4WD"}</definedName>
    <definedName name="_64B1_">#REF!</definedName>
    <definedName name="_64d3_" hidden="1">{#N/A,#N/A,FALSE,"신규dep";#N/A,#N/A,FALSE,"신규dep-금형상각후";#N/A,#N/A,FALSE,"신규dep-연구비상각후";#N/A,#N/A,FALSE,"신규dep-기계,공구상각후"}</definedName>
    <definedName name="_65_0">#REF!</definedName>
    <definedName name="_65499_3A000_PIC">"Group 19"</definedName>
    <definedName name="_65B2_">#REF!</definedName>
    <definedName name="_65DC50_" hidden="1">{#N/A,#N/A,FALSE,"단축1";#N/A,#N/A,FALSE,"단축2";#N/A,#N/A,FALSE,"단축3";#N/A,#N/A,FALSE,"장축";#N/A,#N/A,FALSE,"4WD"}</definedName>
    <definedName name="_65e6_" hidden="1">{#N/A,#N/A,FALSE,"단축1";#N/A,#N/A,FALSE,"단축2";#N/A,#N/A,FALSE,"단축3";#N/A,#N/A,FALSE,"장축";#N/A,#N/A,FALSE,"4WD"}</definedName>
    <definedName name="_65e9_" hidden="1">{#N/A,#N/A,FALSE,"단축1";#N/A,#N/A,FALSE,"단축2";#N/A,#N/A,FALSE,"단축3";#N/A,#N/A,FALSE,"장축";#N/A,#N/A,FALSE,"4WD"}</definedName>
    <definedName name="_66BB1_">#REF!</definedName>
    <definedName name="_66e2_" hidden="1">{#N/A,#N/A,FALSE,"단축1";#N/A,#N/A,FALSE,"단축2";#N/A,#N/A,FALSE,"단축3";#N/A,#N/A,FALSE,"장축";#N/A,#N/A,FALSE,"4WD"}</definedName>
    <definedName name="_66F12_" hidden="1">{#N/A,#N/A,FALSE,"단축1";#N/A,#N/A,FALSE,"단축2";#N/A,#N/A,FALSE,"단축3";#N/A,#N/A,FALSE,"장축";#N/A,#N/A,FALSE,"4WD"}</definedName>
    <definedName name="_68DD1_">#REF!</definedName>
    <definedName name="_68K7_" hidden="1">{#N/A,#N/A,TRUE,"Y생산";#N/A,#N/A,TRUE,"Y판매";#N/A,#N/A,TRUE,"Y총물량";#N/A,#N/A,TRUE,"Y능력";#N/A,#N/A,TRUE,"YKD"}</definedName>
    <definedName name="_69_0">#REF!</definedName>
    <definedName name="_69E222_" hidden="1">{#N/A,#N/A,FALSE,"단축1";#N/A,#N/A,FALSE,"단축2";#N/A,#N/A,FALSE,"단축3";#N/A,#N/A,FALSE,"장축";#N/A,#N/A,FALSE,"4WD"}</definedName>
    <definedName name="_69k8_" hidden="1">{#N/A,#N/A,FALSE,"단축1";#N/A,#N/A,FALSE,"단축2";#N/A,#N/A,FALSE,"단축3";#N/A,#N/A,FALSE,"장축";#N/A,#N/A,FALSE,"4WD"}</definedName>
    <definedName name="_6A0323_" hidden="1">{#N/A,#N/A,FALSE,"단축1";#N/A,#N/A,FALSE,"단축2";#N/A,#N/A,FALSE,"단축3";#N/A,#N/A,FALSE,"장축";#N/A,#N/A,FALSE,"4WD"}</definedName>
    <definedName name="_6A1232_" hidden="1">{#N/A,#N/A,FALSE,"단축1";#N/A,#N/A,FALSE,"단축2";#N/A,#N/A,FALSE,"단축3";#N/A,#N/A,FALSE,"장축";#N/A,#N/A,FALSE,"4WD"}</definedName>
    <definedName name="_6W2_" localSheetId="7" hidden="1">{#N/A,#N/A,FALSE,"품의서";#N/A,#N/A,FALSE,"전제";#N/A,#N/A,FALSE,"총손";#N/A,#N/A,FALSE,"손익"}</definedName>
    <definedName name="_6W2_" localSheetId="16" hidden="1">{#N/A,#N/A,FALSE,"품의서";#N/A,#N/A,FALSE,"전제";#N/A,#N/A,FALSE,"총손";#N/A,#N/A,FALSE,"손익"}</definedName>
    <definedName name="_6W2_" localSheetId="17" hidden="1">{#N/A,#N/A,FALSE,"품의서";#N/A,#N/A,FALSE,"전제";#N/A,#N/A,FALSE,"총손";#N/A,#N/A,FALSE,"손익"}</definedName>
    <definedName name="_6W2_" localSheetId="13" hidden="1">{#N/A,#N/A,FALSE,"품의서";#N/A,#N/A,FALSE,"전제";#N/A,#N/A,FALSE,"총손";#N/A,#N/A,FALSE,"손익"}</definedName>
    <definedName name="_6W2_" localSheetId="14" hidden="1">{#N/A,#N/A,FALSE,"품의서";#N/A,#N/A,FALSE,"전제";#N/A,#N/A,FALSE,"총손";#N/A,#N/A,FALSE,"손익"}</definedName>
    <definedName name="_6W2_" localSheetId="15" hidden="1">{#N/A,#N/A,FALSE,"품의서";#N/A,#N/A,FALSE,"전제";#N/A,#N/A,FALSE,"총손";#N/A,#N/A,FALSE,"손익"}</definedName>
    <definedName name="_6W2_" hidden="1">{#N/A,#N/A,FALSE,"품의서";#N/A,#N/A,FALSE,"전제";#N/A,#N/A,FALSE,"총손";#N/A,#N/A,FALSE,"손익"}</definedName>
    <definedName name="_6월">#REF!</definedName>
    <definedName name="_7_?­p_TOTAL">#REF!</definedName>
    <definedName name="_7_0PRINT_AREA">#REF!</definedName>
    <definedName name="_7_0원">#REF!</definedName>
    <definedName name="_7__0_S" hidden="1">#REF!</definedName>
    <definedName name="_70e7_" hidden="1">{#N/A,#N/A,FALSE,"신규dep";#N/A,#N/A,FALSE,"신규dep-금형상각후";#N/A,#N/A,FALSE,"신규dep-연구비상각후";#N/A,#N/A,FALSE,"신규dep-기계,공구상각후"}</definedName>
    <definedName name="_70K7_" localSheetId="7" hidden="1">{#N/A,#N/A,TRUE,"Y생산";#N/A,#N/A,TRUE,"Y판매";#N/A,#N/A,TRUE,"Y총물량";#N/A,#N/A,TRUE,"Y능력";#N/A,#N/A,TRUE,"YKD"}</definedName>
    <definedName name="_70K7_" localSheetId="16" hidden="1">{#N/A,#N/A,TRUE,"Y생산";#N/A,#N/A,TRUE,"Y판매";#N/A,#N/A,TRUE,"Y총물량";#N/A,#N/A,TRUE,"Y능력";#N/A,#N/A,TRUE,"YKD"}</definedName>
    <definedName name="_70K7_" localSheetId="17" hidden="1">{#N/A,#N/A,TRUE,"Y생산";#N/A,#N/A,TRUE,"Y판매";#N/A,#N/A,TRUE,"Y총물량";#N/A,#N/A,TRUE,"Y능력";#N/A,#N/A,TRUE,"YKD"}</definedName>
    <definedName name="_70K7_" localSheetId="14" hidden="1">{#N/A,#N/A,TRUE,"Y생산";#N/A,#N/A,TRUE,"Y판매";#N/A,#N/A,TRUE,"Y총물량";#N/A,#N/A,TRUE,"Y능력";#N/A,#N/A,TRUE,"YKD"}</definedName>
    <definedName name="_70K7_" localSheetId="15" hidden="1">{#N/A,#N/A,TRUE,"Y생산";#N/A,#N/A,TRUE,"Y판매";#N/A,#N/A,TRUE,"Y총물량";#N/A,#N/A,TRUE,"Y능력";#N/A,#N/A,TRUE,"YKD"}</definedName>
    <definedName name="_70K7_" hidden="1">{#N/A,#N/A,TRUE,"Y생산";#N/A,#N/A,TRUE,"Y판매";#N/A,#N/A,TRUE,"Y총물량";#N/A,#N/A,TRUE,"Y능력";#N/A,#N/A,TRUE,"YKD"}</definedName>
    <definedName name="_70k9_" hidden="1">{#N/A,#N/A,FALSE,"단축1";#N/A,#N/A,FALSE,"단축2";#N/A,#N/A,FALSE,"단축3";#N/A,#N/A,FALSE,"장축";#N/A,#N/A,FALSE,"4WD"}</definedName>
    <definedName name="_71EE1_">#REF!</definedName>
    <definedName name="_71M123_" hidden="1">{#N/A,#N/A,FALSE,"단축1";#N/A,#N/A,FALSE,"단축2";#N/A,#N/A,FALSE,"단축3";#N/A,#N/A,FALSE,"장축";#N/A,#N/A,FALSE,"4WD"}</definedName>
    <definedName name="_72_0">#REF!</definedName>
    <definedName name="_72e1_" hidden="1">{#N/A,#N/A,FALSE,"단축1";#N/A,#N/A,FALSE,"단축2";#N/A,#N/A,FALSE,"단축3";#N/A,#N/A,FALSE,"장축";#N/A,#N/A,FALSE,"4WD"}</definedName>
    <definedName name="_72e3_" hidden="1">{#N/A,#N/A,FALSE,"단축1";#N/A,#N/A,FALSE,"단축2";#N/A,#N/A,FALSE,"단축3";#N/A,#N/A,FALSE,"장축";#N/A,#N/A,FALSE,"4WD"}</definedName>
    <definedName name="_72O11_" hidden="1">{#N/A,#N/A,FALSE,"단축1";#N/A,#N/A,FALSE,"단축2";#N/A,#N/A,FALSE,"단축3";#N/A,#N/A,FALSE,"장축";#N/A,#N/A,FALSE,"4WD"}</definedName>
    <definedName name="_73_0">#REF!</definedName>
    <definedName name="_73e1_" hidden="1">{#N/A,#N/A,FALSE,"단축1";#N/A,#N/A,FALSE,"단축2";#N/A,#N/A,FALSE,"단축3";#N/A,#N/A,FALSE,"장축";#N/A,#N/A,FALSE,"4WD"}</definedName>
    <definedName name="_73FF3_">#REF!</definedName>
    <definedName name="_73O21_" hidden="1">{#N/A,#N/A,FALSE,"단축1";#N/A,#N/A,FALSE,"단축2";#N/A,#N/A,FALSE,"단축3";#N/A,#N/A,FALSE,"장축";#N/A,#N/A,FALSE,"4WD"}</definedName>
    <definedName name="_74GG1_">#REF!</definedName>
    <definedName name="_74P1_" hidden="1">{#N/A,#N/A,FALSE,"단축1";#N/A,#N/A,FALSE,"단축2";#N/A,#N/A,FALSE,"단축3";#N/A,#N/A,FALSE,"장축";#N/A,#N/A,FALSE,"4WD"}</definedName>
    <definedName name="_75E32_" hidden="1">{#N/A,#N/A,FALSE,"단축1";#N/A,#N/A,FALSE,"단축2";#N/A,#N/A,FALSE,"단축3";#N/A,#N/A,FALSE,"장축";#N/A,#N/A,FALSE,"4WD"}</definedName>
    <definedName name="_75e8_" hidden="1">{#N/A,#N/A,FALSE,"신규dep";#N/A,#N/A,FALSE,"신규dep-금형상각후";#N/A,#N/A,FALSE,"신규dep-연구비상각후";#N/A,#N/A,FALSE,"신규dep-기계,공구상각후"}</definedName>
    <definedName name="_75P2_" hidden="1">{#N/A,#N/A,FALSE,"단축1";#N/A,#N/A,FALSE,"단축2";#N/A,#N/A,FALSE,"단축3";#N/A,#N/A,FALSE,"장축";#N/A,#N/A,FALSE,"4WD"}</definedName>
    <definedName name="_76K7_" hidden="1">{#N/A,#N/A,TRUE,"Y생산";#N/A,#N/A,TRUE,"Y판매";#N/A,#N/A,TRUE,"Y총물량";#N/A,#N/A,TRUE,"Y능력";#N/A,#N/A,TRUE,"YKD"}</definedName>
    <definedName name="_77k8_" hidden="1">{#N/A,#N/A,FALSE,"단축1";#N/A,#N/A,FALSE,"단축2";#N/A,#N/A,FALSE,"단축3";#N/A,#N/A,FALSE,"장축";#N/A,#N/A,FALSE,"4WD"}</definedName>
    <definedName name="_78_0_0">#REF!</definedName>
    <definedName name="_78e4_" hidden="1">{#N/A,#N/A,FALSE,"단축1";#N/A,#N/A,FALSE,"단축2";#N/A,#N/A,FALSE,"단축3";#N/A,#N/A,FALSE,"장축";#N/A,#N/A,FALSE,"4WD"}</definedName>
    <definedName name="_78k8_" localSheetId="7" hidden="1">{#N/A,#N/A,FALSE,"단축1";#N/A,#N/A,FALSE,"단축2";#N/A,#N/A,FALSE,"단축3";#N/A,#N/A,FALSE,"장축";#N/A,#N/A,FALSE,"4WD"}</definedName>
    <definedName name="_78k8_" localSheetId="16" hidden="1">{#N/A,#N/A,FALSE,"단축1";#N/A,#N/A,FALSE,"단축2";#N/A,#N/A,FALSE,"단축3";#N/A,#N/A,FALSE,"장축";#N/A,#N/A,FALSE,"4WD"}</definedName>
    <definedName name="_78k8_" localSheetId="17" hidden="1">{#N/A,#N/A,FALSE,"단축1";#N/A,#N/A,FALSE,"단축2";#N/A,#N/A,FALSE,"단축3";#N/A,#N/A,FALSE,"장축";#N/A,#N/A,FALSE,"4WD"}</definedName>
    <definedName name="_78k8_" localSheetId="14" hidden="1">{#N/A,#N/A,FALSE,"단축1";#N/A,#N/A,FALSE,"단축2";#N/A,#N/A,FALSE,"단축3";#N/A,#N/A,FALSE,"장축";#N/A,#N/A,FALSE,"4WD"}</definedName>
    <definedName name="_78k8_" localSheetId="15" hidden="1">{#N/A,#N/A,FALSE,"단축1";#N/A,#N/A,FALSE,"단축2";#N/A,#N/A,FALSE,"단축3";#N/A,#N/A,FALSE,"장축";#N/A,#N/A,FALSE,"4WD"}</definedName>
    <definedName name="_78k8_" hidden="1">{#N/A,#N/A,FALSE,"단축1";#N/A,#N/A,FALSE,"단축2";#N/A,#N/A,FALSE,"단축3";#N/A,#N/A,FALSE,"장축";#N/A,#N/A,FALSE,"4WD"}</definedName>
    <definedName name="_78k9_" hidden="1">{#N/A,#N/A,FALSE,"단축1";#N/A,#N/A,FALSE,"단축2";#N/A,#N/A,FALSE,"단축3";#N/A,#N/A,FALSE,"장축";#N/A,#N/A,FALSE,"4WD"}</definedName>
    <definedName name="_78q1_" hidden="1">{#N/A,#N/A,FALSE,"단축1";#N/A,#N/A,FALSE,"단축2";#N/A,#N/A,FALSE,"단축3";#N/A,#N/A,FALSE,"장축";#N/A,#N/A,FALSE,"4WD"}</definedName>
    <definedName name="_79P2_" hidden="1">{#N/A,#N/A,FALSE,"단축1";#N/A,#N/A,FALSE,"단축2";#N/A,#N/A,FALSE,"단축3";#N/A,#N/A,FALSE,"장축";#N/A,#N/A,FALSE,"4WD"}</definedName>
    <definedName name="_79Q12_" hidden="1">{#N/A,#N/A,FALSE,"단축1";#N/A,#N/A,FALSE,"단축2";#N/A,#N/A,FALSE,"단축3";#N/A,#N/A,FALSE,"장축";#N/A,#N/A,FALSE,"4WD"}</definedName>
    <definedName name="_7A1245_" hidden="1">{#N/A,#N/A,FALSE,"단축1";#N/A,#N/A,FALSE,"단축2";#N/A,#N/A,FALSE,"단축3";#N/A,#N/A,FALSE,"장축";#N/A,#N/A,FALSE,"4WD"}</definedName>
    <definedName name="_7월">#REF!</definedName>
    <definedName name="_8_?">#REF!</definedName>
    <definedName name="_8_?쨲?f">#REF!</definedName>
    <definedName name="_8_0">#REF!</definedName>
    <definedName name="_8_0Print_A">#REF!</definedName>
    <definedName name="_80e9_" hidden="1">{#N/A,#N/A,FALSE,"단축1";#N/A,#N/A,FALSE,"단축2";#N/A,#N/A,FALSE,"단축3";#N/A,#N/A,FALSE,"장축";#N/A,#N/A,FALSE,"4WD"}</definedName>
    <definedName name="_80Q124_" hidden="1">{#N/A,#N/A,FALSE,"단축1";#N/A,#N/A,FALSE,"단축2";#N/A,#N/A,FALSE,"단축3";#N/A,#N/A,FALSE,"장축";#N/A,#N/A,FALSE,"4WD"}</definedName>
    <definedName name="_81_0_0SANGD">#N/A</definedName>
    <definedName name="_81_0Crite">#REF!</definedName>
    <definedName name="_81e2_" hidden="1">{#N/A,#N/A,FALSE,"단축1";#N/A,#N/A,FALSE,"단축2";#N/A,#N/A,FALSE,"단축3";#N/A,#N/A,FALSE,"장축";#N/A,#N/A,FALSE,"4WD"}</definedName>
    <definedName name="_81E45_" hidden="1">{#N/A,#N/A,FALSE,"단축1";#N/A,#N/A,FALSE,"단축2";#N/A,#N/A,FALSE,"단축3";#N/A,#N/A,FALSE,"장축";#N/A,#N/A,FALSE,"4WD"}</definedName>
    <definedName name="_81Q21_" hidden="1">{#N/A,#N/A,FALSE,"단축1";#N/A,#N/A,FALSE,"단축2";#N/A,#N/A,FALSE,"단축3";#N/A,#N/A,FALSE,"장축";#N/A,#N/A,FALSE,"4WD"}</definedName>
    <definedName name="_81T2_" hidden="1">{#N/A,#N/A,FALSE,"단축1";#N/A,#N/A,FALSE,"단축2";#N/A,#N/A,FALSE,"단축3";#N/A,#N/A,FALSE,"장축";#N/A,#N/A,FALSE,"4WD"}</definedName>
    <definedName name="_82412_23000">#REF!</definedName>
    <definedName name="_82424_34010">#REF!</definedName>
    <definedName name="_82632_33001">#REF!</definedName>
    <definedName name="_82634_33001">#REF!</definedName>
    <definedName name="_82641_33002">#REF!</definedName>
    <definedName name="_82643_21000">#REF!</definedName>
    <definedName name="_82E222_" hidden="1">{#N/A,#N/A,FALSE,"단축1";#N/A,#N/A,FALSE,"단축2";#N/A,#N/A,FALSE,"단축3";#N/A,#N/A,FALSE,"장축";#N/A,#N/A,FALSE,"4WD"}</definedName>
    <definedName name="_82T3_" hidden="1">{#N/A,#N/A,FALSE,"단축1";#N/A,#N/A,FALSE,"단축2";#N/A,#N/A,FALSE,"단축3";#N/A,#N/A,FALSE,"장축";#N/A,#N/A,FALSE,"4WD"}</definedName>
    <definedName name="_83_0Extr">#REF!</definedName>
    <definedName name="_83403_34010">#REF!</definedName>
    <definedName name="_83404_34010">#REF!</definedName>
    <definedName name="_83411_34000">#REF!</definedName>
    <definedName name="_83411_34020">#REF!</definedName>
    <definedName name="_83417_34000">#REF!</definedName>
    <definedName name="_83417_34020">#REF!</definedName>
    <definedName name="_83421_34000">#REF!</definedName>
    <definedName name="_83421_34020">#REF!</definedName>
    <definedName name="_83427_34000">#REF!</definedName>
    <definedName name="_83427_34020">#REF!</definedName>
    <definedName name="_83511_34000">#REF!</definedName>
    <definedName name="_83512_34000">#REF!</definedName>
    <definedName name="_83514_34000">#REF!</definedName>
    <definedName name="_83516_34000">#REF!</definedName>
    <definedName name="_83517_34000">#REF!</definedName>
    <definedName name="_83519_34000">#REF!</definedName>
    <definedName name="_83519_34010">#REF!</definedName>
    <definedName name="_83519_34030">#REF!</definedName>
    <definedName name="_83521_34000">#REF!</definedName>
    <definedName name="_83522_34000">#REF!</definedName>
    <definedName name="_83527_34000">#REF!</definedName>
    <definedName name="_83531_34000">#REF!</definedName>
    <definedName name="_83533_34000">#REF!</definedName>
    <definedName name="_83541_34000">#REF!</definedName>
    <definedName name="_83543_34000">#REF!</definedName>
    <definedName name="_83552_34000">#REF!</definedName>
    <definedName name="_83553_34000">#REF!</definedName>
    <definedName name="_83555_34000">#REF!</definedName>
    <definedName name="_83557_34000">#REF!</definedName>
    <definedName name="_83562_34000">#REF!</definedName>
    <definedName name="_83565_34000">#REF!</definedName>
    <definedName name="_83567_34000">#REF!</definedName>
    <definedName name="_83T5_" hidden="1">{#N/A,#N/A,FALSE,"단축1";#N/A,#N/A,FALSE,"단축2";#N/A,#N/A,FALSE,"단축3";#N/A,#N/A,FALSE,"장축";#N/A,#N/A,FALSE,"4WD"}</definedName>
    <definedName name="_84e5_" hidden="1">{#N/A,#N/A,FALSE,"단축1";#N/A,#N/A,FALSE,"단축2";#N/A,#N/A,FALSE,"단축3";#N/A,#N/A,FALSE,"장축";#N/A,#N/A,FALSE,"4WD"}</definedName>
    <definedName name="_84q3_" hidden="1">{#N/A,#N/A,FALSE,"단축1";#N/A,#N/A,FALSE,"단축2";#N/A,#N/A,FALSE,"단축3";#N/A,#N/A,FALSE,"장축";#N/A,#N/A,FALSE,"4WD"}</definedName>
    <definedName name="_85_0ㅁ">#REF!</definedName>
    <definedName name="_85q1_" hidden="1">{#N/A,#N/A,FALSE,"단축1";#N/A,#N/A,FALSE,"단축2";#N/A,#N/A,FALSE,"단축3";#N/A,#N/A,FALSE,"장축";#N/A,#N/A,FALSE,"4WD"}</definedName>
    <definedName name="_85Q32_" hidden="1">{#N/A,#N/A,FALSE,"단축1";#N/A,#N/A,FALSE,"단축2";#N/A,#N/A,FALSE,"단축3";#N/A,#N/A,FALSE,"장축";#N/A,#N/A,FALSE,"4WD"}</definedName>
    <definedName name="_85W2_" hidden="1">{#N/A,#N/A,FALSE,"품의서";#N/A,#N/A,FALSE,"전제";#N/A,#N/A,FALSE,"총손";#N/A,#N/A,FALSE,"손익"}</definedName>
    <definedName name="_86k9_" localSheetId="7" hidden="1">{#N/A,#N/A,FALSE,"단축1";#N/A,#N/A,FALSE,"단축2";#N/A,#N/A,FALSE,"단축3";#N/A,#N/A,FALSE,"장축";#N/A,#N/A,FALSE,"4WD"}</definedName>
    <definedName name="_86k9_" localSheetId="16" hidden="1">{#N/A,#N/A,FALSE,"단축1";#N/A,#N/A,FALSE,"단축2";#N/A,#N/A,FALSE,"단축3";#N/A,#N/A,FALSE,"장축";#N/A,#N/A,FALSE,"4WD"}</definedName>
    <definedName name="_86k9_" localSheetId="17" hidden="1">{#N/A,#N/A,FALSE,"단축1";#N/A,#N/A,FALSE,"단축2";#N/A,#N/A,FALSE,"단축3";#N/A,#N/A,FALSE,"장축";#N/A,#N/A,FALSE,"4WD"}</definedName>
    <definedName name="_86k9_" localSheetId="14" hidden="1">{#N/A,#N/A,FALSE,"단축1";#N/A,#N/A,FALSE,"단축2";#N/A,#N/A,FALSE,"단축3";#N/A,#N/A,FALSE,"장축";#N/A,#N/A,FALSE,"4WD"}</definedName>
    <definedName name="_86k9_" localSheetId="15" hidden="1">{#N/A,#N/A,FALSE,"단축1";#N/A,#N/A,FALSE,"단축2";#N/A,#N/A,FALSE,"단축3";#N/A,#N/A,FALSE,"장축";#N/A,#N/A,FALSE,"4WD"}</definedName>
    <definedName name="_86k9_" hidden="1">{#N/A,#N/A,FALSE,"단축1";#N/A,#N/A,FALSE,"단축2";#N/A,#N/A,FALSE,"단축3";#N/A,#N/A,FALSE,"장축";#N/A,#N/A,FALSE,"4WD"}</definedName>
    <definedName name="_86Q43_" hidden="1">{#N/A,#N/A,FALSE,"단축1";#N/A,#N/A,FALSE,"단축2";#N/A,#N/A,FALSE,"단축3";#N/A,#N/A,FALSE,"장축";#N/A,#N/A,FALSE,"4WD"}</definedName>
    <definedName name="_87E56_" hidden="1">{#N/A,#N/A,FALSE,"단축1";#N/A,#N/A,FALSE,"단축2";#N/A,#N/A,FALSE,"단축3";#N/A,#N/A,FALSE,"장축";#N/A,#N/A,FALSE,"4WD"}</definedName>
    <definedName name="_87x1_">#REF!</definedName>
    <definedName name="_88x2_">#REF!</definedName>
    <definedName name="_89____S" hidden="1">#REF!</definedName>
    <definedName name="_89q5_" hidden="1">{#N/A,#N/A,FALSE,"신규dep";#N/A,#N/A,FALSE,"신규dep-금형상각후";#N/A,#N/A,FALSE,"신규dep-연구비상각후";#N/A,#N/A,FALSE,"신규dep-기계,공구상각후"}</definedName>
    <definedName name="_8A12458_" hidden="1">{#N/A,#N/A,FALSE,"단축1";#N/A,#N/A,FALSE,"단축2";#N/A,#N/A,FALSE,"단축3";#N/A,#N/A,FALSE,"장축";#N/A,#N/A,FALSE,"4WD"}</definedName>
    <definedName name="_8월">#REF!</definedName>
    <definedName name="_9_?_컛?___i">#REF!</definedName>
    <definedName name="_9_0PRINT_AREA">#REF!</definedName>
    <definedName name="_90__0_S" hidden="1">#REF!</definedName>
    <definedName name="_90Á_¸ñ">#REF!</definedName>
    <definedName name="_90e3_" hidden="1">{#N/A,#N/A,FALSE,"단축1";#N/A,#N/A,FALSE,"단축2";#N/A,#N/A,FALSE,"단축3";#N/A,#N/A,FALSE,"장축";#N/A,#N/A,FALSE,"4WD"}</definedName>
    <definedName name="_90e6_" hidden="1">{#N/A,#N/A,FALSE,"단축1";#N/A,#N/A,FALSE,"단축2";#N/A,#N/A,FALSE,"단축3";#N/A,#N/A,FALSE,"장축";#N/A,#N/A,FALSE,"4WD"}</definedName>
    <definedName name="_90q3_" hidden="1">{#N/A,#N/A,FALSE,"단축1";#N/A,#N/A,FALSE,"단축2";#N/A,#N/A,FALSE,"단축3";#N/A,#N/A,FALSE,"장축";#N/A,#N/A,FALSE,"4WD"}</definedName>
    <definedName name="_90Q54_" hidden="1">{#N/A,#N/A,FALSE,"단축1";#N/A,#N/A,FALSE,"단축2";#N/A,#N/A,FALSE,"단축3";#N/A,#N/A,FALSE,"장축";#N/A,#N/A,FALSE,"4WD"}</definedName>
    <definedName name="_91E32_" hidden="1">{#N/A,#N/A,FALSE,"단축1";#N/A,#N/A,FALSE,"단축2";#N/A,#N/A,FALSE,"단축3";#N/A,#N/A,FALSE,"장축";#N/A,#N/A,FALSE,"4WD"}</definedName>
    <definedName name="_91Q56_" hidden="1">{#N/A,#N/A,FALSE,"단축1";#N/A,#N/A,FALSE,"단축2";#N/A,#N/A,FALSE,"단축3";#N/A,#N/A,FALSE,"장축";#N/A,#N/A,FALSE,"4WD"}</definedName>
    <definedName name="_92Å_____R3_t">#REF!</definedName>
    <definedName name="_93e7_" hidden="1">{#N/A,#N/A,FALSE,"신규dep";#N/A,#N/A,FALSE,"신규dep-금형상각후";#N/A,#N/A,FALSE,"신규dep-연구비상각후";#N/A,#N/A,FALSE,"신규dep-기계,공구상각후"}</definedName>
    <definedName name="_94ÁÖ¿ä¹_Á_Á¡">#REF!</definedName>
    <definedName name="_94P2_" localSheetId="7" hidden="1">{#N/A,#N/A,FALSE,"단축1";#N/A,#N/A,FALSE,"단축2";#N/A,#N/A,FALSE,"단축3";#N/A,#N/A,FALSE,"장축";#N/A,#N/A,FALSE,"4WD"}</definedName>
    <definedName name="_94P2_" localSheetId="16" hidden="1">{#N/A,#N/A,FALSE,"단축1";#N/A,#N/A,FALSE,"단축2";#N/A,#N/A,FALSE,"단축3";#N/A,#N/A,FALSE,"장축";#N/A,#N/A,FALSE,"4WD"}</definedName>
    <definedName name="_94P2_" localSheetId="17" hidden="1">{#N/A,#N/A,FALSE,"단축1";#N/A,#N/A,FALSE,"단축2";#N/A,#N/A,FALSE,"단축3";#N/A,#N/A,FALSE,"장축";#N/A,#N/A,FALSE,"4WD"}</definedName>
    <definedName name="_94P2_" localSheetId="14" hidden="1">{#N/A,#N/A,FALSE,"단축1";#N/A,#N/A,FALSE,"단축2";#N/A,#N/A,FALSE,"단축3";#N/A,#N/A,FALSE,"장축";#N/A,#N/A,FALSE,"4WD"}</definedName>
    <definedName name="_94P2_" localSheetId="15" hidden="1">{#N/A,#N/A,FALSE,"단축1";#N/A,#N/A,FALSE,"단축2";#N/A,#N/A,FALSE,"단축3";#N/A,#N/A,FALSE,"장축";#N/A,#N/A,FALSE,"4WD"}</definedName>
    <definedName name="_94P2_" hidden="1">{#N/A,#N/A,FALSE,"단축1";#N/A,#N/A,FALSE,"단축2";#N/A,#N/A,FALSE,"단축3";#N/A,#N/A,FALSE,"장축";#N/A,#N/A,FALSE,"4WD"}</definedName>
    <definedName name="_94q6_" hidden="1">{#N/A,#N/A,FALSE,"신규dep";#N/A,#N/A,FALSE,"신규dep-금형상각후";#N/A,#N/A,FALSE,"신규dep-연구비상각후";#N/A,#N/A,FALSE,"신규dep-기계,공구상각후"}</definedName>
    <definedName name="_94년_3__생__산__액">#REF!</definedName>
    <definedName name="_94년_4__생__산__액">#REF!</definedName>
    <definedName name="_95DB777_" localSheetId="7" hidden="1">{#N/A,#N/A,TRUE,"Y생산";#N/A,#N/A,TRUE,"Y판매";#N/A,#N/A,TRUE,"Y총물량";#N/A,#N/A,TRUE,"Y능력";#N/A,#N/A,TRUE,"YKD"}</definedName>
    <definedName name="_95DB777_" localSheetId="16" hidden="1">{#N/A,#N/A,TRUE,"Y생산";#N/A,#N/A,TRUE,"Y판매";#N/A,#N/A,TRUE,"Y총물량";#N/A,#N/A,TRUE,"Y능력";#N/A,#N/A,TRUE,"YKD"}</definedName>
    <definedName name="_95DB777_" localSheetId="17" hidden="1">{#N/A,#N/A,TRUE,"Y생산";#N/A,#N/A,TRUE,"Y판매";#N/A,#N/A,TRUE,"Y총물량";#N/A,#N/A,TRUE,"Y능력";#N/A,#N/A,TRUE,"YKD"}</definedName>
    <definedName name="_95DB777_" localSheetId="13" hidden="1">{#N/A,#N/A,TRUE,"Y생산";#N/A,#N/A,TRUE,"Y판매";#N/A,#N/A,TRUE,"Y총물량";#N/A,#N/A,TRUE,"Y능력";#N/A,#N/A,TRUE,"YKD"}</definedName>
    <definedName name="_95DB777_" localSheetId="14" hidden="1">{#N/A,#N/A,TRUE,"Y생산";#N/A,#N/A,TRUE,"Y판매";#N/A,#N/A,TRUE,"Y총물량";#N/A,#N/A,TRUE,"Y능력";#N/A,#N/A,TRUE,"YKD"}</definedName>
    <definedName name="_95DB777_" localSheetId="15" hidden="1">{#N/A,#N/A,TRUE,"Y생산";#N/A,#N/A,TRUE,"Y판매";#N/A,#N/A,TRUE,"Y총물량";#N/A,#N/A,TRUE,"Y능력";#N/A,#N/A,TRUE,"YKD"}</definedName>
    <definedName name="_95DB777_" hidden="1">{#N/A,#N/A,TRUE,"Y생산";#N/A,#N/A,TRUE,"Y판매";#N/A,#N/A,TRUE,"Y총물량";#N/A,#N/A,TRUE,"Y능력";#N/A,#N/A,TRUE,"YKD"}</definedName>
    <definedName name="_95q5_" hidden="1">{#N/A,#N/A,FALSE,"신규dep";#N/A,#N/A,FALSE,"신규dep-금형상각후";#N/A,#N/A,FALSE,"신규dep-연구비상각후";#N/A,#N/A,FALSE,"신규dep-기계,공구상각후"}</definedName>
    <definedName name="_96AO¿a¹RA_A¡">#REF!</definedName>
    <definedName name="_96e8_" hidden="1">{#N/A,#N/A,FALSE,"신규dep";#N/A,#N/A,FALSE,"신규dep-금형상각후";#N/A,#N/A,FALSE,"신규dep-연구비상각후";#N/A,#N/A,FALSE,"신규dep-기계,공구상각후"}</definedName>
    <definedName name="_97q7_" hidden="1">{#N/A,#N/A,FALSE,"신규dep";#N/A,#N/A,FALSE,"신규dep-금형상각후";#N/A,#N/A,FALSE,"신규dep-연구비상각후";#N/A,#N/A,FALSE,"신규dep-기계,공구상각후"}</definedName>
    <definedName name="_98810_34010">#REF!</definedName>
    <definedName name="_98820_34010">#REF!</definedName>
    <definedName name="_98Q76_" hidden="1">{#N/A,#N/A,FALSE,"단축1";#N/A,#N/A,FALSE,"단축2";#N/A,#N/A,FALSE,"단축3";#N/A,#N/A,FALSE,"장축";#N/A,#N/A,FALSE,"4WD"}</definedName>
    <definedName name="_99e4_" hidden="1">{#N/A,#N/A,FALSE,"단축1";#N/A,#N/A,FALSE,"단축2";#N/A,#N/A,FALSE,"단축3";#N/A,#N/A,FALSE,"장축";#N/A,#N/A,FALSE,"4WD"}</definedName>
    <definedName name="_99e9_" hidden="1">{#N/A,#N/A,FALSE,"단축1";#N/A,#N/A,FALSE,"단축2";#N/A,#N/A,FALSE,"단축3";#N/A,#N/A,FALSE,"장축";#N/A,#N/A,FALSE,"4WD"}</definedName>
    <definedName name="_9A1_" hidden="1">{#N/A,#N/A,FALSE,"신규dep";#N/A,#N/A,FALSE,"신규dep-금형상각후";#N/A,#N/A,FALSE,"신규dep-연구비상각후";#N/A,#N/A,FALSE,"신규dep-기계,공구상각후"}</definedName>
    <definedName name="_9A1454_" hidden="1">{#N/A,#N/A,FALSE,"단축1";#N/A,#N/A,FALSE,"단축2";#N/A,#N/A,FALSE,"단축3";#N/A,#N/A,FALSE,"장축";#N/A,#N/A,FALSE,"4WD"}</definedName>
    <definedName name="_9월">#REF!</definedName>
    <definedName name="_A02" hidden="1">{#N/A,#N/A,FALSE,"단축1";#N/A,#N/A,FALSE,"단축2";#N/A,#N/A,FALSE,"단축3";#N/A,#N/A,FALSE,"장축";#N/A,#N/A,FALSE,"4WD"}</definedName>
    <definedName name="_A0323" localSheetId="7" hidden="1">{#N/A,#N/A,FALSE,"단축1";#N/A,#N/A,FALSE,"단축2";#N/A,#N/A,FALSE,"단축3";#N/A,#N/A,FALSE,"장축";#N/A,#N/A,FALSE,"4WD"}</definedName>
    <definedName name="_A0323" localSheetId="16" hidden="1">{#N/A,#N/A,FALSE,"단축1";#N/A,#N/A,FALSE,"단축2";#N/A,#N/A,FALSE,"단축3";#N/A,#N/A,FALSE,"장축";#N/A,#N/A,FALSE,"4WD"}</definedName>
    <definedName name="_A0323" localSheetId="17" hidden="1">{#N/A,#N/A,FALSE,"단축1";#N/A,#N/A,FALSE,"단축2";#N/A,#N/A,FALSE,"단축3";#N/A,#N/A,FALSE,"장축";#N/A,#N/A,FALSE,"4WD"}</definedName>
    <definedName name="_A0323" localSheetId="13" hidden="1">{#N/A,#N/A,FALSE,"단축1";#N/A,#N/A,FALSE,"단축2";#N/A,#N/A,FALSE,"단축3";#N/A,#N/A,FALSE,"장축";#N/A,#N/A,FALSE,"4WD"}</definedName>
    <definedName name="_A0323" localSheetId="14" hidden="1">{#N/A,#N/A,FALSE,"단축1";#N/A,#N/A,FALSE,"단축2";#N/A,#N/A,FALSE,"단축3";#N/A,#N/A,FALSE,"장축";#N/A,#N/A,FALSE,"4WD"}</definedName>
    <definedName name="_A0323" localSheetId="15" hidden="1">{#N/A,#N/A,FALSE,"단축1";#N/A,#N/A,FALSE,"단축2";#N/A,#N/A,FALSE,"단축3";#N/A,#N/A,FALSE,"장축";#N/A,#N/A,FALSE,"4WD"}</definedName>
    <definedName name="_A0323" hidden="1">{#N/A,#N/A,FALSE,"단축1";#N/A,#N/A,FALSE,"단축2";#N/A,#N/A,FALSE,"단축3";#N/A,#N/A,FALSE,"장축";#N/A,#N/A,FALSE,"4WD"}</definedName>
    <definedName name="_a1">#REF!</definedName>
    <definedName name="_a10">#REF!</definedName>
    <definedName name="_A101">#N/A</definedName>
    <definedName name="_A1232" localSheetId="7" hidden="1">{#N/A,#N/A,FALSE,"단축1";#N/A,#N/A,FALSE,"단축2";#N/A,#N/A,FALSE,"단축3";#N/A,#N/A,FALSE,"장축";#N/A,#N/A,FALSE,"4WD"}</definedName>
    <definedName name="_A1232" localSheetId="16" hidden="1">{#N/A,#N/A,FALSE,"단축1";#N/A,#N/A,FALSE,"단축2";#N/A,#N/A,FALSE,"단축3";#N/A,#N/A,FALSE,"장축";#N/A,#N/A,FALSE,"4WD"}</definedName>
    <definedName name="_A1232" localSheetId="17" hidden="1">{#N/A,#N/A,FALSE,"단축1";#N/A,#N/A,FALSE,"단축2";#N/A,#N/A,FALSE,"단축3";#N/A,#N/A,FALSE,"장축";#N/A,#N/A,FALSE,"4WD"}</definedName>
    <definedName name="_A1232" localSheetId="13" hidden="1">{#N/A,#N/A,FALSE,"단축1";#N/A,#N/A,FALSE,"단축2";#N/A,#N/A,FALSE,"단축3";#N/A,#N/A,FALSE,"장축";#N/A,#N/A,FALSE,"4WD"}</definedName>
    <definedName name="_A1232" localSheetId="14" hidden="1">{#N/A,#N/A,FALSE,"단축1";#N/A,#N/A,FALSE,"단축2";#N/A,#N/A,FALSE,"단축3";#N/A,#N/A,FALSE,"장축";#N/A,#N/A,FALSE,"4WD"}</definedName>
    <definedName name="_A1232" localSheetId="15" hidden="1">{#N/A,#N/A,FALSE,"단축1";#N/A,#N/A,FALSE,"단축2";#N/A,#N/A,FALSE,"단축3";#N/A,#N/A,FALSE,"장축";#N/A,#N/A,FALSE,"4WD"}</definedName>
    <definedName name="_A1232" hidden="1">{#N/A,#N/A,FALSE,"단축1";#N/A,#N/A,FALSE,"단축2";#N/A,#N/A,FALSE,"단축3";#N/A,#N/A,FALSE,"장축";#N/A,#N/A,FALSE,"4WD"}</definedName>
    <definedName name="_A1245" localSheetId="7" hidden="1">{#N/A,#N/A,FALSE,"단축1";#N/A,#N/A,FALSE,"단축2";#N/A,#N/A,FALSE,"단축3";#N/A,#N/A,FALSE,"장축";#N/A,#N/A,FALSE,"4WD"}</definedName>
    <definedName name="_A1245" localSheetId="16" hidden="1">{#N/A,#N/A,FALSE,"단축1";#N/A,#N/A,FALSE,"단축2";#N/A,#N/A,FALSE,"단축3";#N/A,#N/A,FALSE,"장축";#N/A,#N/A,FALSE,"4WD"}</definedName>
    <definedName name="_A1245" localSheetId="17" hidden="1">{#N/A,#N/A,FALSE,"단축1";#N/A,#N/A,FALSE,"단축2";#N/A,#N/A,FALSE,"단축3";#N/A,#N/A,FALSE,"장축";#N/A,#N/A,FALSE,"4WD"}</definedName>
    <definedName name="_A1245" localSheetId="13" hidden="1">{#N/A,#N/A,FALSE,"단축1";#N/A,#N/A,FALSE,"단축2";#N/A,#N/A,FALSE,"단축3";#N/A,#N/A,FALSE,"장축";#N/A,#N/A,FALSE,"4WD"}</definedName>
    <definedName name="_A1245" localSheetId="14" hidden="1">{#N/A,#N/A,FALSE,"단축1";#N/A,#N/A,FALSE,"단축2";#N/A,#N/A,FALSE,"단축3";#N/A,#N/A,FALSE,"장축";#N/A,#N/A,FALSE,"4WD"}</definedName>
    <definedName name="_A1245" localSheetId="15" hidden="1">{#N/A,#N/A,FALSE,"단축1";#N/A,#N/A,FALSE,"단축2";#N/A,#N/A,FALSE,"단축3";#N/A,#N/A,FALSE,"장축";#N/A,#N/A,FALSE,"4WD"}</definedName>
    <definedName name="_A1245" hidden="1">{#N/A,#N/A,FALSE,"단축1";#N/A,#N/A,FALSE,"단축2";#N/A,#N/A,FALSE,"단축3";#N/A,#N/A,FALSE,"장축";#N/A,#N/A,FALSE,"4WD"}</definedName>
    <definedName name="_A12458" localSheetId="7" hidden="1">{#N/A,#N/A,FALSE,"단축1";#N/A,#N/A,FALSE,"단축2";#N/A,#N/A,FALSE,"단축3";#N/A,#N/A,FALSE,"장축";#N/A,#N/A,FALSE,"4WD"}</definedName>
    <definedName name="_A12458" localSheetId="16" hidden="1">{#N/A,#N/A,FALSE,"단축1";#N/A,#N/A,FALSE,"단축2";#N/A,#N/A,FALSE,"단축3";#N/A,#N/A,FALSE,"장축";#N/A,#N/A,FALSE,"4WD"}</definedName>
    <definedName name="_A12458" localSheetId="17" hidden="1">{#N/A,#N/A,FALSE,"단축1";#N/A,#N/A,FALSE,"단축2";#N/A,#N/A,FALSE,"단축3";#N/A,#N/A,FALSE,"장축";#N/A,#N/A,FALSE,"4WD"}</definedName>
    <definedName name="_A12458" localSheetId="13" hidden="1">{#N/A,#N/A,FALSE,"단축1";#N/A,#N/A,FALSE,"단축2";#N/A,#N/A,FALSE,"단축3";#N/A,#N/A,FALSE,"장축";#N/A,#N/A,FALSE,"4WD"}</definedName>
    <definedName name="_A12458" localSheetId="14" hidden="1">{#N/A,#N/A,FALSE,"단축1";#N/A,#N/A,FALSE,"단축2";#N/A,#N/A,FALSE,"단축3";#N/A,#N/A,FALSE,"장축";#N/A,#N/A,FALSE,"4WD"}</definedName>
    <definedName name="_A12458" localSheetId="15" hidden="1">{#N/A,#N/A,FALSE,"단축1";#N/A,#N/A,FALSE,"단축2";#N/A,#N/A,FALSE,"단축3";#N/A,#N/A,FALSE,"장축";#N/A,#N/A,FALSE,"4WD"}</definedName>
    <definedName name="_A12458" hidden="1">{#N/A,#N/A,FALSE,"단축1";#N/A,#N/A,FALSE,"단축2";#N/A,#N/A,FALSE,"단축3";#N/A,#N/A,FALSE,"장축";#N/A,#N/A,FALSE,"4WD"}</definedName>
    <definedName name="_A1454" localSheetId="7" hidden="1">{#N/A,#N/A,FALSE,"단축1";#N/A,#N/A,FALSE,"단축2";#N/A,#N/A,FALSE,"단축3";#N/A,#N/A,FALSE,"장축";#N/A,#N/A,FALSE,"4WD"}</definedName>
    <definedName name="_A1454" localSheetId="16" hidden="1">{#N/A,#N/A,FALSE,"단축1";#N/A,#N/A,FALSE,"단축2";#N/A,#N/A,FALSE,"단축3";#N/A,#N/A,FALSE,"장축";#N/A,#N/A,FALSE,"4WD"}</definedName>
    <definedName name="_A1454" localSheetId="17" hidden="1">{#N/A,#N/A,FALSE,"단축1";#N/A,#N/A,FALSE,"단축2";#N/A,#N/A,FALSE,"단축3";#N/A,#N/A,FALSE,"장축";#N/A,#N/A,FALSE,"4WD"}</definedName>
    <definedName name="_A1454" localSheetId="13" hidden="1">{#N/A,#N/A,FALSE,"단축1";#N/A,#N/A,FALSE,"단축2";#N/A,#N/A,FALSE,"단축3";#N/A,#N/A,FALSE,"장축";#N/A,#N/A,FALSE,"4WD"}</definedName>
    <definedName name="_A1454" localSheetId="14" hidden="1">{#N/A,#N/A,FALSE,"단축1";#N/A,#N/A,FALSE,"단축2";#N/A,#N/A,FALSE,"단축3";#N/A,#N/A,FALSE,"장축";#N/A,#N/A,FALSE,"4WD"}</definedName>
    <definedName name="_A1454" localSheetId="15" hidden="1">{#N/A,#N/A,FALSE,"단축1";#N/A,#N/A,FALSE,"단축2";#N/A,#N/A,FALSE,"단축3";#N/A,#N/A,FALSE,"장축";#N/A,#N/A,FALSE,"4WD"}</definedName>
    <definedName name="_A1454" hidden="1">{#N/A,#N/A,FALSE,"단축1";#N/A,#N/A,FALSE,"단축2";#N/A,#N/A,FALSE,"단축3";#N/A,#N/A,FALSE,"장축";#N/A,#N/A,FALSE,"4WD"}</definedName>
    <definedName name="_a1O" localSheetId="7">#REF!,#REF!,#REF!,#REF!,#REF!</definedName>
    <definedName name="_a1O">#REF!,#REF!,#REF!,#REF!,#REF!</definedName>
    <definedName name="_a1Z" localSheetId="7">#REF!,#REF!,#REF!,#REF!,#REF!</definedName>
    <definedName name="_a1Z">#REF!,#REF!,#REF!,#REF!,#REF!</definedName>
    <definedName name="_a2">#REF!</definedName>
    <definedName name="_A20000">#REF!</definedName>
    <definedName name="_A2040" localSheetId="7" hidden="1">{#N/A,#N/A,FALSE,"단축1";#N/A,#N/A,FALSE,"단축2";#N/A,#N/A,FALSE,"단축3";#N/A,#N/A,FALSE,"장축";#N/A,#N/A,FALSE,"4WD"}</definedName>
    <definedName name="_A2040" localSheetId="16" hidden="1">{#N/A,#N/A,FALSE,"단축1";#N/A,#N/A,FALSE,"단축2";#N/A,#N/A,FALSE,"단축3";#N/A,#N/A,FALSE,"장축";#N/A,#N/A,FALSE,"4WD"}</definedName>
    <definedName name="_A2040" localSheetId="17" hidden="1">{#N/A,#N/A,FALSE,"단축1";#N/A,#N/A,FALSE,"단축2";#N/A,#N/A,FALSE,"단축3";#N/A,#N/A,FALSE,"장축";#N/A,#N/A,FALSE,"4WD"}</definedName>
    <definedName name="_A2040" localSheetId="13" hidden="1">{#N/A,#N/A,FALSE,"단축1";#N/A,#N/A,FALSE,"단축2";#N/A,#N/A,FALSE,"단축3";#N/A,#N/A,FALSE,"장축";#N/A,#N/A,FALSE,"4WD"}</definedName>
    <definedName name="_A2040" localSheetId="14" hidden="1">{#N/A,#N/A,FALSE,"단축1";#N/A,#N/A,FALSE,"단축2";#N/A,#N/A,FALSE,"단축3";#N/A,#N/A,FALSE,"장축";#N/A,#N/A,FALSE,"4WD"}</definedName>
    <definedName name="_A2040" localSheetId="15" hidden="1">{#N/A,#N/A,FALSE,"단축1";#N/A,#N/A,FALSE,"단축2";#N/A,#N/A,FALSE,"단축3";#N/A,#N/A,FALSE,"장축";#N/A,#N/A,FALSE,"4WD"}</definedName>
    <definedName name="_A2040" hidden="1">{#N/A,#N/A,FALSE,"단축1";#N/A,#N/A,FALSE,"단축2";#N/A,#N/A,FALSE,"단축3";#N/A,#N/A,FALSE,"장축";#N/A,#N/A,FALSE,"4WD"}</definedName>
    <definedName name="_A21" hidden="1">{#N/A,#N/A,FALSE,"단축1";#N/A,#N/A,FALSE,"단축2";#N/A,#N/A,FALSE,"단축3";#N/A,#N/A,FALSE,"장축";#N/A,#N/A,FALSE,"4WD"}</definedName>
    <definedName name="_A21321" localSheetId="7" hidden="1">{#N/A,#N/A,FALSE,"단축1";#N/A,#N/A,FALSE,"단축2";#N/A,#N/A,FALSE,"단축3";#N/A,#N/A,FALSE,"장축";#N/A,#N/A,FALSE,"4WD"}</definedName>
    <definedName name="_A21321" localSheetId="16" hidden="1">{#N/A,#N/A,FALSE,"단축1";#N/A,#N/A,FALSE,"단축2";#N/A,#N/A,FALSE,"단축3";#N/A,#N/A,FALSE,"장축";#N/A,#N/A,FALSE,"4WD"}</definedName>
    <definedName name="_A21321" localSheetId="17" hidden="1">{#N/A,#N/A,FALSE,"단축1";#N/A,#N/A,FALSE,"단축2";#N/A,#N/A,FALSE,"단축3";#N/A,#N/A,FALSE,"장축";#N/A,#N/A,FALSE,"4WD"}</definedName>
    <definedName name="_A21321" localSheetId="13" hidden="1">{#N/A,#N/A,FALSE,"단축1";#N/A,#N/A,FALSE,"단축2";#N/A,#N/A,FALSE,"단축3";#N/A,#N/A,FALSE,"장축";#N/A,#N/A,FALSE,"4WD"}</definedName>
    <definedName name="_A21321" localSheetId="14" hidden="1">{#N/A,#N/A,FALSE,"단축1";#N/A,#N/A,FALSE,"단축2";#N/A,#N/A,FALSE,"단축3";#N/A,#N/A,FALSE,"장축";#N/A,#N/A,FALSE,"4WD"}</definedName>
    <definedName name="_A21321" localSheetId="15" hidden="1">{#N/A,#N/A,FALSE,"단축1";#N/A,#N/A,FALSE,"단축2";#N/A,#N/A,FALSE,"단축3";#N/A,#N/A,FALSE,"장축";#N/A,#N/A,FALSE,"4WD"}</definedName>
    <definedName name="_A21321" hidden="1">{#N/A,#N/A,FALSE,"단축1";#N/A,#N/A,FALSE,"단축2";#N/A,#N/A,FALSE,"단축3";#N/A,#N/A,FALSE,"장축";#N/A,#N/A,FALSE,"4WD"}</definedName>
    <definedName name="_A23" hidden="1">{#N/A,#N/A,FALSE,"단축1";#N/A,#N/A,FALSE,"단축2";#N/A,#N/A,FALSE,"단축3";#N/A,#N/A,FALSE,"장축";#N/A,#N/A,FALSE,"4WD"}</definedName>
    <definedName name="_A25000">#REF!</definedName>
    <definedName name="_a2O" localSheetId="7">#REF!,#REF!,#REF!,#REF!,#REF!</definedName>
    <definedName name="_a2O">#REF!,#REF!,#REF!,#REF!,#REF!</definedName>
    <definedName name="_a2Z">#REF!,#REF!,#REF!,#REF!,#REF!</definedName>
    <definedName name="_a3">#REF!</definedName>
    <definedName name="_A300000">#REF!</definedName>
    <definedName name="_a33">#REF!</definedName>
    <definedName name="_a3O">#REF!,#REF!,#REF!,#REF!,#REF!</definedName>
    <definedName name="_a3Z">#REF!,#REF!,#REF!,#REF!,#REF!</definedName>
    <definedName name="_A4">#REF!</definedName>
    <definedName name="_Ａ４1">#N/A</definedName>
    <definedName name="_Ａ４2">#N/A</definedName>
    <definedName name="_A5">#REF!</definedName>
    <definedName name="_a6">#REF!</definedName>
    <definedName name="_a7">#REF!</definedName>
    <definedName name="_A8">#REF!</definedName>
    <definedName name="_A9">#REF!</definedName>
    <definedName name="_aA1">#REF!</definedName>
    <definedName name="_aA2">#REF!</definedName>
    <definedName name="_aA3">#REF!</definedName>
    <definedName name="_AA4" localSheetId="7" hidden="1">{#N/A,#N/A,FALSE,"신규dep";#N/A,#N/A,FALSE,"신규dep-금형상각후";#N/A,#N/A,FALSE,"신규dep-연구비상각후";#N/A,#N/A,FALSE,"신규dep-기계,공구상각후"}</definedName>
    <definedName name="_AA4" localSheetId="16" hidden="1">{#N/A,#N/A,FALSE,"신규dep";#N/A,#N/A,FALSE,"신규dep-금형상각후";#N/A,#N/A,FALSE,"신규dep-연구비상각후";#N/A,#N/A,FALSE,"신규dep-기계,공구상각후"}</definedName>
    <definedName name="_AA4" localSheetId="17" hidden="1">{#N/A,#N/A,FALSE,"신규dep";#N/A,#N/A,FALSE,"신규dep-금형상각후";#N/A,#N/A,FALSE,"신규dep-연구비상각후";#N/A,#N/A,FALSE,"신규dep-기계,공구상각후"}</definedName>
    <definedName name="_AA4" localSheetId="13" hidden="1">{#N/A,#N/A,FALSE,"신규dep";#N/A,#N/A,FALSE,"신규dep-금형상각후";#N/A,#N/A,FALSE,"신규dep-연구비상각후";#N/A,#N/A,FALSE,"신규dep-기계,공구상각후"}</definedName>
    <definedName name="_AA4" localSheetId="14" hidden="1">{#N/A,#N/A,FALSE,"신규dep";#N/A,#N/A,FALSE,"신규dep-금형상각후";#N/A,#N/A,FALSE,"신규dep-연구비상각후";#N/A,#N/A,FALSE,"신규dep-기계,공구상각후"}</definedName>
    <definedName name="_AA4" localSheetId="15" hidden="1">{#N/A,#N/A,FALSE,"신규dep";#N/A,#N/A,FALSE,"신규dep-금형상각후";#N/A,#N/A,FALSE,"신규dep-연구비상각후";#N/A,#N/A,FALSE,"신규dep-기계,공구상각후"}</definedName>
    <definedName name="_AA4" hidden="1">{#N/A,#N/A,FALSE,"신규dep";#N/A,#N/A,FALSE,"신규dep-금형상각후";#N/A,#N/A,FALSE,"신규dep-연구비상각후";#N/A,#N/A,FALSE,"신규dep-기계,공구상각후"}</definedName>
    <definedName name="_aO" localSheetId="7">'납품수량(영업)'!_a1O,'납품수량(영업)'!_a2O,_a3O</definedName>
    <definedName name="_aO" localSheetId="16">[0]!_a1O,[0]!_a2O,[0]!_a3O</definedName>
    <definedName name="_aO" localSheetId="17">[0]!_a1O,[0]!_a2O,[0]!_a3O</definedName>
    <definedName name="_aO" localSheetId="13">_a1O,_a2O,_a3O</definedName>
    <definedName name="_aO" localSheetId="14">[0]!_a1O,[0]!_a2O,[0]!_a3O</definedName>
    <definedName name="_aO" localSheetId="15">[0]!_a1O,[0]!_a2O,[0]!_a3O</definedName>
    <definedName name="_aO">_a1O,_a2O,_a3O</definedName>
    <definedName name="_aof2" localSheetId="7">#REF!</definedName>
    <definedName name="_aof2">#REF!</definedName>
    <definedName name="_AS6" localSheetId="7" hidden="1">{#N/A,#N/A,FALSE,"Australien";#N/A,#N/A,FALSE,"Birmingham";#N/A,#N/A,FALSE,"Brasilien";#N/A,#N/A,FALSE,"Prag";#N/A,#N/A,FALSE,"Spanien";#N/A,#N/A,FALSE,"Malaysia ( Com)";#N/A,#N/A,FALSE,"Malaysia (Instr)"}</definedName>
    <definedName name="_AS6" localSheetId="16" hidden="1">{#N/A,#N/A,FALSE,"Australien";#N/A,#N/A,FALSE,"Birmingham";#N/A,#N/A,FALSE,"Brasilien";#N/A,#N/A,FALSE,"Prag";#N/A,#N/A,FALSE,"Spanien";#N/A,#N/A,FALSE,"Malaysia ( Com)";#N/A,#N/A,FALSE,"Malaysia (Instr)"}</definedName>
    <definedName name="_AS6" localSheetId="17" hidden="1">{#N/A,#N/A,FALSE,"Australien";#N/A,#N/A,FALSE,"Birmingham";#N/A,#N/A,FALSE,"Brasilien";#N/A,#N/A,FALSE,"Prag";#N/A,#N/A,FALSE,"Spanien";#N/A,#N/A,FALSE,"Malaysia ( Com)";#N/A,#N/A,FALSE,"Malaysia (Instr)"}</definedName>
    <definedName name="_AS6" localSheetId="13" hidden="1">{#N/A,#N/A,FALSE,"Australien";#N/A,#N/A,FALSE,"Birmingham";#N/A,#N/A,FALSE,"Brasilien";#N/A,#N/A,FALSE,"Prag";#N/A,#N/A,FALSE,"Spanien";#N/A,#N/A,FALSE,"Malaysia ( Com)";#N/A,#N/A,FALSE,"Malaysia (Instr)"}</definedName>
    <definedName name="_AS6" localSheetId="14" hidden="1">{#N/A,#N/A,FALSE,"Australien";#N/A,#N/A,FALSE,"Birmingham";#N/A,#N/A,FALSE,"Brasilien";#N/A,#N/A,FALSE,"Prag";#N/A,#N/A,FALSE,"Spanien";#N/A,#N/A,FALSE,"Malaysia ( Com)";#N/A,#N/A,FALSE,"Malaysia (Instr)"}</definedName>
    <definedName name="_AS6" localSheetId="15" hidden="1">{#N/A,#N/A,FALSE,"Australien";#N/A,#N/A,FALSE,"Birmingham";#N/A,#N/A,FALSE,"Brasilien";#N/A,#N/A,FALSE,"Prag";#N/A,#N/A,FALSE,"Spanien";#N/A,#N/A,FALSE,"Malaysia ( Com)";#N/A,#N/A,FALSE,"Malaysia (Instr)"}</definedName>
    <definedName name="_AS6" hidden="1">{#N/A,#N/A,FALSE,"Australien";#N/A,#N/A,FALSE,"Birmingham";#N/A,#N/A,FALSE,"Brasilien";#N/A,#N/A,FALSE,"Prag";#N/A,#N/A,FALSE,"Spanien";#N/A,#N/A,FALSE,"Malaysia ( Com)";#N/A,#N/A,FALSE,"Malaysia (Instr)"}</definedName>
    <definedName name="_ASD2">#REF!</definedName>
    <definedName name="_aZ" localSheetId="7">'납품수량(영업)'!_a1Z,_a2Z,_a3Z</definedName>
    <definedName name="_aZ" localSheetId="16">[0]!_a1Z,[0]!_a2Z,[0]!_a3Z</definedName>
    <definedName name="_aZ" localSheetId="17">[0]!_a1Z,[0]!_a2Z,[0]!_a3Z</definedName>
    <definedName name="_aZ" localSheetId="13">_a1Z,_a2Z,_a3Z</definedName>
    <definedName name="_aZ" localSheetId="14">[0]!_a1Z,[0]!_a2Z,[0]!_a3Z</definedName>
    <definedName name="_aZ" localSheetId="15">[0]!_a1Z,[0]!_a2Z,[0]!_a3Z</definedName>
    <definedName name="_aZ">_a1Z,_a2Z,_a3Z</definedName>
    <definedName name="_b1" localSheetId="7">#REF!</definedName>
    <definedName name="_b1">#REF!</definedName>
    <definedName name="_B10" localSheetId="7">#REF!</definedName>
    <definedName name="_B10">#REF!</definedName>
    <definedName name="_B11">#REF!</definedName>
    <definedName name="_B12">#REF!</definedName>
    <definedName name="_B13">#REF!</definedName>
    <definedName name="_B14">#REF!</definedName>
    <definedName name="_B15">#REF!</definedName>
    <definedName name="_B16">#REF!</definedName>
    <definedName name="_B17">#REF!</definedName>
    <definedName name="_B2">#REF!</definedName>
    <definedName name="_B3">#REF!</definedName>
    <definedName name="_B4">#REF!</definedName>
    <definedName name="_B5">#REF!</definedName>
    <definedName name="_B6">#REF!</definedName>
    <definedName name="_B7">#REF!</definedName>
    <definedName name="_B8">#REF!</definedName>
    <definedName name="_B9">#REF!</definedName>
    <definedName name="_BB1">#REF!</definedName>
    <definedName name="_BJW2" localSheetId="7" hidden="1">{#N/A,#N/A,FALSE,"신규dep";#N/A,#N/A,FALSE,"신규dep-금형상각후";#N/A,#N/A,FALSE,"신규dep-연구비상각후";#N/A,#N/A,FALSE,"신규dep-기계,공구상각후"}</definedName>
    <definedName name="_BJW2" localSheetId="16" hidden="1">{#N/A,#N/A,FALSE,"신규dep";#N/A,#N/A,FALSE,"신규dep-금형상각후";#N/A,#N/A,FALSE,"신규dep-연구비상각후";#N/A,#N/A,FALSE,"신규dep-기계,공구상각후"}</definedName>
    <definedName name="_BJW2" localSheetId="17" hidden="1">{#N/A,#N/A,FALSE,"신규dep";#N/A,#N/A,FALSE,"신규dep-금형상각후";#N/A,#N/A,FALSE,"신규dep-연구비상각후";#N/A,#N/A,FALSE,"신규dep-기계,공구상각후"}</definedName>
    <definedName name="_BJW2" localSheetId="13" hidden="1">{#N/A,#N/A,FALSE,"신규dep";#N/A,#N/A,FALSE,"신규dep-금형상각후";#N/A,#N/A,FALSE,"신규dep-연구비상각후";#N/A,#N/A,FALSE,"신규dep-기계,공구상각후"}</definedName>
    <definedName name="_BJW2" localSheetId="14" hidden="1">{#N/A,#N/A,FALSE,"신규dep";#N/A,#N/A,FALSE,"신규dep-금형상각후";#N/A,#N/A,FALSE,"신규dep-연구비상각후";#N/A,#N/A,FALSE,"신규dep-기계,공구상각후"}</definedName>
    <definedName name="_BJW2" localSheetId="15" hidden="1">{#N/A,#N/A,FALSE,"신규dep";#N/A,#N/A,FALSE,"신규dep-금형상각후";#N/A,#N/A,FALSE,"신규dep-연구비상각후";#N/A,#N/A,FALSE,"신규dep-기계,공구상각후"}</definedName>
    <definedName name="_BJW2" hidden="1">{#N/A,#N/A,FALSE,"신규dep";#N/A,#N/A,FALSE,"신규dep-금형상각후";#N/A,#N/A,FALSE,"신규dep-연구비상각후";#N/A,#N/A,FALSE,"신규dep-기계,공구상각후"}</definedName>
    <definedName name="_bmk_a">#REF!</definedName>
    <definedName name="_bmk_b">#REF!</definedName>
    <definedName name="_C1244ㅁ1430">#REF!</definedName>
    <definedName name="_CAL02">#REF!</definedName>
    <definedName name="_CAL03">#REF!</definedName>
    <definedName name="_CAL04">#REF!</definedName>
    <definedName name="_CAL05">#REF!</definedName>
    <definedName name="_CAL06">#REF!</definedName>
    <definedName name="_CAL07">#REF!</definedName>
    <definedName name="_CAL08">#REF!</definedName>
    <definedName name="_CAL09">#REF!</definedName>
    <definedName name="_CAM1">#REF!</definedName>
    <definedName name="_CAM2">#REF!</definedName>
    <definedName name="_CBM2">#REF!</definedName>
    <definedName name="_CFU377">#REF!</definedName>
    <definedName name="_CGJ32">#REF!</definedName>
    <definedName name="_chk1">[4]계산DATA입력!#REF!</definedName>
    <definedName name="_chk110">[4]계산DATA입력!#REF!</definedName>
    <definedName name="_chk2">[4]계산DATA입력!#REF!</definedName>
    <definedName name="_chk210">[4]계산DATA입력!#REF!</definedName>
    <definedName name="_CI1">#REF!</definedName>
    <definedName name="_CI2">#REF!</definedName>
    <definedName name="_D1">#REF!</definedName>
    <definedName name="_D12" hidden="1">{#N/A,#N/A,FALSE,"단축1";#N/A,#N/A,FALSE,"단축2";#N/A,#N/A,FALSE,"단축3";#N/A,#N/A,FALSE,"장축";#N/A,#N/A,FALSE,"4WD"}</definedName>
    <definedName name="_D2">#REF!</definedName>
    <definedName name="_D3">#REF!</definedName>
    <definedName name="_d31">#REF!</definedName>
    <definedName name="_D4">#REF!</definedName>
    <definedName name="_D5">#REF!</definedName>
    <definedName name="_D6">#REF!</definedName>
    <definedName name="_D7">#REF!</definedName>
    <definedName name="_DA1" localSheetId="7" hidden="1">{#N/A,#N/A,FALSE,"단축1";#N/A,#N/A,FALSE,"단축2";#N/A,#N/A,FALSE,"단축3";#N/A,#N/A,FALSE,"장축";#N/A,#N/A,FALSE,"4WD"}</definedName>
    <definedName name="_DA1" localSheetId="16" hidden="1">{#N/A,#N/A,FALSE,"단축1";#N/A,#N/A,FALSE,"단축2";#N/A,#N/A,FALSE,"단축3";#N/A,#N/A,FALSE,"장축";#N/A,#N/A,FALSE,"4WD"}</definedName>
    <definedName name="_DA1" localSheetId="17" hidden="1">{#N/A,#N/A,FALSE,"단축1";#N/A,#N/A,FALSE,"단축2";#N/A,#N/A,FALSE,"단축3";#N/A,#N/A,FALSE,"장축";#N/A,#N/A,FALSE,"4WD"}</definedName>
    <definedName name="_DA1" localSheetId="13" hidden="1">{#N/A,#N/A,FALSE,"단축1";#N/A,#N/A,FALSE,"단축2";#N/A,#N/A,FALSE,"단축3";#N/A,#N/A,FALSE,"장축";#N/A,#N/A,FALSE,"4WD"}</definedName>
    <definedName name="_DA1" localSheetId="14" hidden="1">{#N/A,#N/A,FALSE,"단축1";#N/A,#N/A,FALSE,"단축2";#N/A,#N/A,FALSE,"단축3";#N/A,#N/A,FALSE,"장축";#N/A,#N/A,FALSE,"4WD"}</definedName>
    <definedName name="_DA1" localSheetId="15" hidden="1">{#N/A,#N/A,FALSE,"단축1";#N/A,#N/A,FALSE,"단축2";#N/A,#N/A,FALSE,"단축3";#N/A,#N/A,FALSE,"장축";#N/A,#N/A,FALSE,"4WD"}</definedName>
    <definedName name="_DA1" hidden="1">{#N/A,#N/A,FALSE,"단축1";#N/A,#N/A,FALSE,"단축2";#N/A,#N/A,FALSE,"단축3";#N/A,#N/A,FALSE,"장축";#N/A,#N/A,FALSE,"4WD"}</definedName>
    <definedName name="_DA2" localSheetId="7" hidden="1">{#N/A,#N/A,FALSE,"단축1";#N/A,#N/A,FALSE,"단축2";#N/A,#N/A,FALSE,"단축3";#N/A,#N/A,FALSE,"장축";#N/A,#N/A,FALSE,"4WD"}</definedName>
    <definedName name="_DA2" localSheetId="16" hidden="1">{#N/A,#N/A,FALSE,"단축1";#N/A,#N/A,FALSE,"단축2";#N/A,#N/A,FALSE,"단축3";#N/A,#N/A,FALSE,"장축";#N/A,#N/A,FALSE,"4WD"}</definedName>
    <definedName name="_DA2" localSheetId="17" hidden="1">{#N/A,#N/A,FALSE,"단축1";#N/A,#N/A,FALSE,"단축2";#N/A,#N/A,FALSE,"단축3";#N/A,#N/A,FALSE,"장축";#N/A,#N/A,FALSE,"4WD"}</definedName>
    <definedName name="_DA2" localSheetId="13" hidden="1">{#N/A,#N/A,FALSE,"단축1";#N/A,#N/A,FALSE,"단축2";#N/A,#N/A,FALSE,"단축3";#N/A,#N/A,FALSE,"장축";#N/A,#N/A,FALSE,"4WD"}</definedName>
    <definedName name="_DA2" localSheetId="14" hidden="1">{#N/A,#N/A,FALSE,"단축1";#N/A,#N/A,FALSE,"단축2";#N/A,#N/A,FALSE,"단축3";#N/A,#N/A,FALSE,"장축";#N/A,#N/A,FALSE,"4WD"}</definedName>
    <definedName name="_DA2" localSheetId="15" hidden="1">{#N/A,#N/A,FALSE,"단축1";#N/A,#N/A,FALSE,"단축2";#N/A,#N/A,FALSE,"단축3";#N/A,#N/A,FALSE,"장축";#N/A,#N/A,FALSE,"4WD"}</definedName>
    <definedName name="_DA2" hidden="1">{#N/A,#N/A,FALSE,"단축1";#N/A,#N/A,FALSE,"단축2";#N/A,#N/A,FALSE,"단축3";#N/A,#N/A,FALSE,"장축";#N/A,#N/A,FALSE,"4WD"}</definedName>
    <definedName name="_DA3" localSheetId="7" hidden="1">{#N/A,#N/A,FALSE,"단축1";#N/A,#N/A,FALSE,"단축2";#N/A,#N/A,FALSE,"단축3";#N/A,#N/A,FALSE,"장축";#N/A,#N/A,FALSE,"4WD"}</definedName>
    <definedName name="_DA3" localSheetId="16" hidden="1">{#N/A,#N/A,FALSE,"단축1";#N/A,#N/A,FALSE,"단축2";#N/A,#N/A,FALSE,"단축3";#N/A,#N/A,FALSE,"장축";#N/A,#N/A,FALSE,"4WD"}</definedName>
    <definedName name="_DA3" localSheetId="17" hidden="1">{#N/A,#N/A,FALSE,"단축1";#N/A,#N/A,FALSE,"단축2";#N/A,#N/A,FALSE,"단축3";#N/A,#N/A,FALSE,"장축";#N/A,#N/A,FALSE,"4WD"}</definedName>
    <definedName name="_DA3" localSheetId="13" hidden="1">{#N/A,#N/A,FALSE,"단축1";#N/A,#N/A,FALSE,"단축2";#N/A,#N/A,FALSE,"단축3";#N/A,#N/A,FALSE,"장축";#N/A,#N/A,FALSE,"4WD"}</definedName>
    <definedName name="_DA3" localSheetId="14" hidden="1">{#N/A,#N/A,FALSE,"단축1";#N/A,#N/A,FALSE,"단축2";#N/A,#N/A,FALSE,"단축3";#N/A,#N/A,FALSE,"장축";#N/A,#N/A,FALSE,"4WD"}</definedName>
    <definedName name="_DA3" localSheetId="15" hidden="1">{#N/A,#N/A,FALSE,"단축1";#N/A,#N/A,FALSE,"단축2";#N/A,#N/A,FALSE,"단축3";#N/A,#N/A,FALSE,"장축";#N/A,#N/A,FALSE,"4WD"}</definedName>
    <definedName name="_DA3" hidden="1">{#N/A,#N/A,FALSE,"단축1";#N/A,#N/A,FALSE,"단축2";#N/A,#N/A,FALSE,"단축3";#N/A,#N/A,FALSE,"장축";#N/A,#N/A,FALSE,"4WD"}</definedName>
    <definedName name="_DA4" localSheetId="7" hidden="1">{#N/A,#N/A,FALSE,"단축1";#N/A,#N/A,FALSE,"단축2";#N/A,#N/A,FALSE,"단축3";#N/A,#N/A,FALSE,"장축";#N/A,#N/A,FALSE,"4WD"}</definedName>
    <definedName name="_DA4" localSheetId="16" hidden="1">{#N/A,#N/A,FALSE,"단축1";#N/A,#N/A,FALSE,"단축2";#N/A,#N/A,FALSE,"단축3";#N/A,#N/A,FALSE,"장축";#N/A,#N/A,FALSE,"4WD"}</definedName>
    <definedName name="_DA4" localSheetId="17" hidden="1">{#N/A,#N/A,FALSE,"단축1";#N/A,#N/A,FALSE,"단축2";#N/A,#N/A,FALSE,"단축3";#N/A,#N/A,FALSE,"장축";#N/A,#N/A,FALSE,"4WD"}</definedName>
    <definedName name="_DA4" localSheetId="13" hidden="1">{#N/A,#N/A,FALSE,"단축1";#N/A,#N/A,FALSE,"단축2";#N/A,#N/A,FALSE,"단축3";#N/A,#N/A,FALSE,"장축";#N/A,#N/A,FALSE,"4WD"}</definedName>
    <definedName name="_DA4" localSheetId="14" hidden="1">{#N/A,#N/A,FALSE,"단축1";#N/A,#N/A,FALSE,"단축2";#N/A,#N/A,FALSE,"단축3";#N/A,#N/A,FALSE,"장축";#N/A,#N/A,FALSE,"4WD"}</definedName>
    <definedName name="_DA4" localSheetId="15" hidden="1">{#N/A,#N/A,FALSE,"단축1";#N/A,#N/A,FALSE,"단축2";#N/A,#N/A,FALSE,"단축3";#N/A,#N/A,FALSE,"장축";#N/A,#N/A,FALSE,"4WD"}</definedName>
    <definedName name="_DA4" hidden="1">{#N/A,#N/A,FALSE,"단축1";#N/A,#N/A,FALSE,"단축2";#N/A,#N/A,FALSE,"단축3";#N/A,#N/A,FALSE,"장축";#N/A,#N/A,FALSE,"4WD"}</definedName>
    <definedName name="_DB777" localSheetId="7" hidden="1">{#N/A,#N/A,TRUE,"Y생산";#N/A,#N/A,TRUE,"Y판매";#N/A,#N/A,TRUE,"Y총물량";#N/A,#N/A,TRUE,"Y능력";#N/A,#N/A,TRUE,"YKD"}</definedName>
    <definedName name="_DB777" localSheetId="16" hidden="1">{#N/A,#N/A,TRUE,"Y생산";#N/A,#N/A,TRUE,"Y판매";#N/A,#N/A,TRUE,"Y총물량";#N/A,#N/A,TRUE,"Y능력";#N/A,#N/A,TRUE,"YKD"}</definedName>
    <definedName name="_DB777" localSheetId="17" hidden="1">{#N/A,#N/A,TRUE,"Y생산";#N/A,#N/A,TRUE,"Y판매";#N/A,#N/A,TRUE,"Y총물량";#N/A,#N/A,TRUE,"Y능력";#N/A,#N/A,TRUE,"YKD"}</definedName>
    <definedName name="_DB777" localSheetId="13" hidden="1">{#N/A,#N/A,TRUE,"Y생산";#N/A,#N/A,TRUE,"Y판매";#N/A,#N/A,TRUE,"Y총물량";#N/A,#N/A,TRUE,"Y능력";#N/A,#N/A,TRUE,"YKD"}</definedName>
    <definedName name="_DB777" localSheetId="14" hidden="1">{#N/A,#N/A,TRUE,"Y생산";#N/A,#N/A,TRUE,"Y판매";#N/A,#N/A,TRUE,"Y총물량";#N/A,#N/A,TRUE,"Y능력";#N/A,#N/A,TRUE,"YKD"}</definedName>
    <definedName name="_DB777" localSheetId="15" hidden="1">{#N/A,#N/A,TRUE,"Y생산";#N/A,#N/A,TRUE,"Y판매";#N/A,#N/A,TRUE,"Y총물량";#N/A,#N/A,TRUE,"Y능력";#N/A,#N/A,TRUE,"YKD"}</definedName>
    <definedName name="_DB777" hidden="1">{#N/A,#N/A,TRUE,"Y생산";#N/A,#N/A,TRUE,"Y판매";#N/A,#N/A,TRUE,"Y총물량";#N/A,#N/A,TRUE,"Y능력";#N/A,#N/A,TRUE,"YKD"}</definedName>
    <definedName name="_DC50" localSheetId="7" hidden="1">{#N/A,#N/A,FALSE,"단축1";#N/A,#N/A,FALSE,"단축2";#N/A,#N/A,FALSE,"단축3";#N/A,#N/A,FALSE,"장축";#N/A,#N/A,FALSE,"4WD"}</definedName>
    <definedName name="_DC50" localSheetId="16" hidden="1">{#N/A,#N/A,FALSE,"단축1";#N/A,#N/A,FALSE,"단축2";#N/A,#N/A,FALSE,"단축3";#N/A,#N/A,FALSE,"장축";#N/A,#N/A,FALSE,"4WD"}</definedName>
    <definedName name="_DC50" localSheetId="17" hidden="1">{#N/A,#N/A,FALSE,"단축1";#N/A,#N/A,FALSE,"단축2";#N/A,#N/A,FALSE,"단축3";#N/A,#N/A,FALSE,"장축";#N/A,#N/A,FALSE,"4WD"}</definedName>
    <definedName name="_DC50" localSheetId="13" hidden="1">{#N/A,#N/A,FALSE,"단축1";#N/A,#N/A,FALSE,"단축2";#N/A,#N/A,FALSE,"단축3";#N/A,#N/A,FALSE,"장축";#N/A,#N/A,FALSE,"4WD"}</definedName>
    <definedName name="_DC50" localSheetId="14" hidden="1">{#N/A,#N/A,FALSE,"단축1";#N/A,#N/A,FALSE,"단축2";#N/A,#N/A,FALSE,"단축3";#N/A,#N/A,FALSE,"장축";#N/A,#N/A,FALSE,"4WD"}</definedName>
    <definedName name="_DC50" localSheetId="15" hidden="1">{#N/A,#N/A,FALSE,"단축1";#N/A,#N/A,FALSE,"단축2";#N/A,#N/A,FALSE,"단축3";#N/A,#N/A,FALSE,"장축";#N/A,#N/A,FALSE,"4WD"}</definedName>
    <definedName name="_DC50" hidden="1">{#N/A,#N/A,FALSE,"단축1";#N/A,#N/A,FALSE,"단축2";#N/A,#N/A,FALSE,"단축3";#N/A,#N/A,FALSE,"장축";#N/A,#N/A,FALSE,"4WD"}</definedName>
    <definedName name="_DD1">#REF!</definedName>
    <definedName name="_ddd21" localSheetId="7" hidden="1">{#N/A,#N/A,FALSE,"단축1";#N/A,#N/A,FALSE,"단축2";#N/A,#N/A,FALSE,"단축3";#N/A,#N/A,FALSE,"장축";#N/A,#N/A,FALSE,"4WD"}</definedName>
    <definedName name="_ddd21" localSheetId="16" hidden="1">{#N/A,#N/A,FALSE,"단축1";#N/A,#N/A,FALSE,"단축2";#N/A,#N/A,FALSE,"단축3";#N/A,#N/A,FALSE,"장축";#N/A,#N/A,FALSE,"4WD"}</definedName>
    <definedName name="_ddd21" localSheetId="17" hidden="1">{#N/A,#N/A,FALSE,"단축1";#N/A,#N/A,FALSE,"단축2";#N/A,#N/A,FALSE,"단축3";#N/A,#N/A,FALSE,"장축";#N/A,#N/A,FALSE,"4WD"}</definedName>
    <definedName name="_ddd21" localSheetId="13" hidden="1">{#N/A,#N/A,FALSE,"단축1";#N/A,#N/A,FALSE,"단축2";#N/A,#N/A,FALSE,"단축3";#N/A,#N/A,FALSE,"장축";#N/A,#N/A,FALSE,"4WD"}</definedName>
    <definedName name="_ddd21" localSheetId="14" hidden="1">{#N/A,#N/A,FALSE,"단축1";#N/A,#N/A,FALSE,"단축2";#N/A,#N/A,FALSE,"단축3";#N/A,#N/A,FALSE,"장축";#N/A,#N/A,FALSE,"4WD"}</definedName>
    <definedName name="_ddd21" localSheetId="15" hidden="1">{#N/A,#N/A,FALSE,"단축1";#N/A,#N/A,FALSE,"단축2";#N/A,#N/A,FALSE,"단축3";#N/A,#N/A,FALSE,"장축";#N/A,#N/A,FALSE,"4WD"}</definedName>
    <definedName name="_ddd21" hidden="1">{#N/A,#N/A,FALSE,"단축1";#N/A,#N/A,FALSE,"단축2";#N/A,#N/A,FALSE,"단축3";#N/A,#N/A,FALSE,"장축";#N/A,#N/A,FALSE,"4WD"}</definedName>
    <definedName name="_DLS1" localSheetId="7" hidden="1">{#N/A,#N/A,FALSE,"단축1";#N/A,#N/A,FALSE,"단축2";#N/A,#N/A,FALSE,"단축3";#N/A,#N/A,FALSE,"장축";#N/A,#N/A,FALSE,"4WD"}</definedName>
    <definedName name="_DLS1" localSheetId="16" hidden="1">{#N/A,#N/A,FALSE,"단축1";#N/A,#N/A,FALSE,"단축2";#N/A,#N/A,FALSE,"단축3";#N/A,#N/A,FALSE,"장축";#N/A,#N/A,FALSE,"4WD"}</definedName>
    <definedName name="_DLS1" localSheetId="17" hidden="1">{#N/A,#N/A,FALSE,"단축1";#N/A,#N/A,FALSE,"단축2";#N/A,#N/A,FALSE,"단축3";#N/A,#N/A,FALSE,"장축";#N/A,#N/A,FALSE,"4WD"}</definedName>
    <definedName name="_DLS1" localSheetId="13" hidden="1">{#N/A,#N/A,FALSE,"단축1";#N/A,#N/A,FALSE,"단축2";#N/A,#N/A,FALSE,"단축3";#N/A,#N/A,FALSE,"장축";#N/A,#N/A,FALSE,"4WD"}</definedName>
    <definedName name="_DLS1" localSheetId="14" hidden="1">{#N/A,#N/A,FALSE,"단축1";#N/A,#N/A,FALSE,"단축2";#N/A,#N/A,FALSE,"단축3";#N/A,#N/A,FALSE,"장축";#N/A,#N/A,FALSE,"4WD"}</definedName>
    <definedName name="_DLS1" localSheetId="15" hidden="1">{#N/A,#N/A,FALSE,"단축1";#N/A,#N/A,FALSE,"단축2";#N/A,#N/A,FALSE,"단축3";#N/A,#N/A,FALSE,"장축";#N/A,#N/A,FALSE,"4WD"}</definedName>
    <definedName name="_DLS1" hidden="1">{#N/A,#N/A,FALSE,"단축1";#N/A,#N/A,FALSE,"단축2";#N/A,#N/A,FALSE,"단축3";#N/A,#N/A,FALSE,"장축";#N/A,#N/A,FALSE,"4WD"}</definedName>
    <definedName name="_dr1">#N/A</definedName>
    <definedName name="_dr2">#N/A</definedName>
    <definedName name="_DW11" localSheetId="7">BlankMacro1</definedName>
    <definedName name="_DW11" localSheetId="16">BlankMacro1</definedName>
    <definedName name="_DW11" localSheetId="17">BlankMacro1</definedName>
    <definedName name="_DW11" localSheetId="10">BlankMacro1</definedName>
    <definedName name="_DW11" localSheetId="8">BlankMacro1</definedName>
    <definedName name="_DW11" localSheetId="0">BlankMacro1</definedName>
    <definedName name="_DW11" localSheetId="13">BlankMacro1</definedName>
    <definedName name="_DW11" localSheetId="14">BlankMacro1</definedName>
    <definedName name="_DW11" localSheetId="11">BlankMacro1</definedName>
    <definedName name="_DW11" localSheetId="15">BlankMacro1</definedName>
    <definedName name="_DW11">BlankMacro1</definedName>
    <definedName name="_E1" localSheetId="7">#REF!</definedName>
    <definedName name="_E1">#REF!</definedName>
    <definedName name="_E2" localSheetId="7">#REF!</definedName>
    <definedName name="_E2">#REF!</definedName>
    <definedName name="_E222" hidden="1">{#N/A,#N/A,FALSE,"단축1";#N/A,#N/A,FALSE,"단축2";#N/A,#N/A,FALSE,"단축3";#N/A,#N/A,FALSE,"장축";#N/A,#N/A,FALSE,"4WD"}</definedName>
    <definedName name="_E3" localSheetId="7">#REF!</definedName>
    <definedName name="_E3">#REF!</definedName>
    <definedName name="_E32" hidden="1">{#N/A,#N/A,FALSE,"단축1";#N/A,#N/A,FALSE,"단축2";#N/A,#N/A,FALSE,"단축3";#N/A,#N/A,FALSE,"장축";#N/A,#N/A,FALSE,"4WD"}</definedName>
    <definedName name="_E4">#REF!</definedName>
    <definedName name="_E45" hidden="1">{#N/A,#N/A,FALSE,"단축1";#N/A,#N/A,FALSE,"단축2";#N/A,#N/A,FALSE,"단축3";#N/A,#N/A,FALSE,"장축";#N/A,#N/A,FALSE,"4WD"}</definedName>
    <definedName name="_E5">#REF!</definedName>
    <definedName name="_E56" hidden="1">{#N/A,#N/A,FALSE,"단축1";#N/A,#N/A,FALSE,"단축2";#N/A,#N/A,FALSE,"단축3";#N/A,#N/A,FALSE,"장축";#N/A,#N/A,FALSE,"4WD"}</definedName>
    <definedName name="_E6">#REF!</definedName>
    <definedName name="_E7">#REF!</definedName>
    <definedName name="_e8" localSheetId="7" hidden="1">{#N/A,#N/A,FALSE,"신규dep";#N/A,#N/A,FALSE,"신규dep-금형상각후";#N/A,#N/A,FALSE,"신규dep-연구비상각후";#N/A,#N/A,FALSE,"신규dep-기계,공구상각후"}</definedName>
    <definedName name="_e8" localSheetId="16" hidden="1">{#N/A,#N/A,FALSE,"신규dep";#N/A,#N/A,FALSE,"신규dep-금형상각후";#N/A,#N/A,FALSE,"신규dep-연구비상각후";#N/A,#N/A,FALSE,"신규dep-기계,공구상각후"}</definedName>
    <definedName name="_e8" localSheetId="17" hidden="1">{#N/A,#N/A,FALSE,"신규dep";#N/A,#N/A,FALSE,"신규dep-금형상각후";#N/A,#N/A,FALSE,"신규dep-연구비상각후";#N/A,#N/A,FALSE,"신규dep-기계,공구상각후"}</definedName>
    <definedName name="_e8" localSheetId="13" hidden="1">{#N/A,#N/A,FALSE,"신규dep";#N/A,#N/A,FALSE,"신규dep-금형상각후";#N/A,#N/A,FALSE,"신규dep-연구비상각후";#N/A,#N/A,FALSE,"신규dep-기계,공구상각후"}</definedName>
    <definedName name="_e8" localSheetId="14" hidden="1">{#N/A,#N/A,FALSE,"신규dep";#N/A,#N/A,FALSE,"신규dep-금형상각후";#N/A,#N/A,FALSE,"신규dep-연구비상각후";#N/A,#N/A,FALSE,"신규dep-기계,공구상각후"}</definedName>
    <definedName name="_e8" localSheetId="15" hidden="1">{#N/A,#N/A,FALSE,"신규dep";#N/A,#N/A,FALSE,"신규dep-금형상각후";#N/A,#N/A,FALSE,"신규dep-연구비상각후";#N/A,#N/A,FALSE,"신규dep-기계,공구상각후"}</definedName>
    <definedName name="_e8" hidden="1">{#N/A,#N/A,FALSE,"신규dep";#N/A,#N/A,FALSE,"신규dep-금형상각후";#N/A,#N/A,FALSE,"신규dep-연구비상각후";#N/A,#N/A,FALSE,"신규dep-기계,공구상각후"}</definedName>
    <definedName name="_e9" localSheetId="7" hidden="1">{#N/A,#N/A,FALSE,"단축1";#N/A,#N/A,FALSE,"단축2";#N/A,#N/A,FALSE,"단축3";#N/A,#N/A,FALSE,"장축";#N/A,#N/A,FALSE,"4WD"}</definedName>
    <definedName name="_e9" localSheetId="16" hidden="1">{#N/A,#N/A,FALSE,"단축1";#N/A,#N/A,FALSE,"단축2";#N/A,#N/A,FALSE,"단축3";#N/A,#N/A,FALSE,"장축";#N/A,#N/A,FALSE,"4WD"}</definedName>
    <definedName name="_e9" localSheetId="17" hidden="1">{#N/A,#N/A,FALSE,"단축1";#N/A,#N/A,FALSE,"단축2";#N/A,#N/A,FALSE,"단축3";#N/A,#N/A,FALSE,"장축";#N/A,#N/A,FALSE,"4WD"}</definedName>
    <definedName name="_e9" localSheetId="13" hidden="1">{#N/A,#N/A,FALSE,"단축1";#N/A,#N/A,FALSE,"단축2";#N/A,#N/A,FALSE,"단축3";#N/A,#N/A,FALSE,"장축";#N/A,#N/A,FALSE,"4WD"}</definedName>
    <definedName name="_e9" localSheetId="14" hidden="1">{#N/A,#N/A,FALSE,"단축1";#N/A,#N/A,FALSE,"단축2";#N/A,#N/A,FALSE,"단축3";#N/A,#N/A,FALSE,"장축";#N/A,#N/A,FALSE,"4WD"}</definedName>
    <definedName name="_e9" localSheetId="15" hidden="1">{#N/A,#N/A,FALSE,"단축1";#N/A,#N/A,FALSE,"단축2";#N/A,#N/A,FALSE,"단축3";#N/A,#N/A,FALSE,"장축";#N/A,#N/A,FALSE,"4WD"}</definedName>
    <definedName name="_e9" hidden="1">{#N/A,#N/A,FALSE,"단축1";#N/A,#N/A,FALSE,"단축2";#N/A,#N/A,FALSE,"단축3";#N/A,#N/A,FALSE,"장축";#N/A,#N/A,FALSE,"4WD"}</definedName>
    <definedName name="_EE1">#REF!</definedName>
    <definedName name="_EO2" localSheetId="7" hidden="1">{#N/A,#N/A,FALSE,"신규dep";#N/A,#N/A,FALSE,"신규dep-금형상각후";#N/A,#N/A,FALSE,"신규dep-연구비상각후";#N/A,#N/A,FALSE,"신규dep-기계,공구상각후"}</definedName>
    <definedName name="_EO2" localSheetId="16" hidden="1">{#N/A,#N/A,FALSE,"신규dep";#N/A,#N/A,FALSE,"신규dep-금형상각후";#N/A,#N/A,FALSE,"신규dep-연구비상각후";#N/A,#N/A,FALSE,"신규dep-기계,공구상각후"}</definedName>
    <definedName name="_EO2" localSheetId="17" hidden="1">{#N/A,#N/A,FALSE,"신규dep";#N/A,#N/A,FALSE,"신규dep-금형상각후";#N/A,#N/A,FALSE,"신규dep-연구비상각후";#N/A,#N/A,FALSE,"신규dep-기계,공구상각후"}</definedName>
    <definedName name="_EO2" localSheetId="13" hidden="1">{#N/A,#N/A,FALSE,"신규dep";#N/A,#N/A,FALSE,"신규dep-금형상각후";#N/A,#N/A,FALSE,"신규dep-연구비상각후";#N/A,#N/A,FALSE,"신규dep-기계,공구상각후"}</definedName>
    <definedName name="_EO2" localSheetId="14" hidden="1">{#N/A,#N/A,FALSE,"신규dep";#N/A,#N/A,FALSE,"신규dep-금형상각후";#N/A,#N/A,FALSE,"신규dep-연구비상각후";#N/A,#N/A,FALSE,"신규dep-기계,공구상각후"}</definedName>
    <definedName name="_EO2" localSheetId="15" hidden="1">{#N/A,#N/A,FALSE,"신규dep";#N/A,#N/A,FALSE,"신규dep-금형상각후";#N/A,#N/A,FALSE,"신규dep-연구비상각후";#N/A,#N/A,FALSE,"신규dep-기계,공구상각후"}</definedName>
    <definedName name="_EO2" hidden="1">{#N/A,#N/A,FALSE,"신규dep";#N/A,#N/A,FALSE,"신규dep-금형상각후";#N/A,#N/A,FALSE,"신규dep-연구비상각후";#N/A,#N/A,FALSE,"신규dep-기계,공구상각후"}</definedName>
    <definedName name="_EUC2000">"cchndlr"</definedName>
    <definedName name="_EWA1" localSheetId="7" hidden="1">{#N/A,#N/A,FALSE,"초도품";#N/A,#N/A,FALSE,"초도품 (2)";#N/A,#N/A,FALSE,"초도품 (3)";#N/A,#N/A,FALSE,"초도품 (4)";#N/A,#N/A,FALSE,"초도품 (5)";#N/A,#N/A,FALSE,"초도품 (6)"}</definedName>
    <definedName name="_EWA1" localSheetId="16" hidden="1">{#N/A,#N/A,FALSE,"초도품";#N/A,#N/A,FALSE,"초도품 (2)";#N/A,#N/A,FALSE,"초도품 (3)";#N/A,#N/A,FALSE,"초도품 (4)";#N/A,#N/A,FALSE,"초도품 (5)";#N/A,#N/A,FALSE,"초도품 (6)"}</definedName>
    <definedName name="_EWA1" localSheetId="17" hidden="1">{#N/A,#N/A,FALSE,"초도품";#N/A,#N/A,FALSE,"초도품 (2)";#N/A,#N/A,FALSE,"초도품 (3)";#N/A,#N/A,FALSE,"초도품 (4)";#N/A,#N/A,FALSE,"초도품 (5)";#N/A,#N/A,FALSE,"초도품 (6)"}</definedName>
    <definedName name="_EWA1" localSheetId="13" hidden="1">{#N/A,#N/A,FALSE,"초도품";#N/A,#N/A,FALSE,"초도품 (2)";#N/A,#N/A,FALSE,"초도품 (3)";#N/A,#N/A,FALSE,"초도품 (4)";#N/A,#N/A,FALSE,"초도품 (5)";#N/A,#N/A,FALSE,"초도품 (6)"}</definedName>
    <definedName name="_EWA1" localSheetId="14" hidden="1">{#N/A,#N/A,FALSE,"초도품";#N/A,#N/A,FALSE,"초도품 (2)";#N/A,#N/A,FALSE,"초도품 (3)";#N/A,#N/A,FALSE,"초도품 (4)";#N/A,#N/A,FALSE,"초도품 (5)";#N/A,#N/A,FALSE,"초도품 (6)"}</definedName>
    <definedName name="_EWA1" localSheetId="15" hidden="1">{#N/A,#N/A,FALSE,"초도품";#N/A,#N/A,FALSE,"초도품 (2)";#N/A,#N/A,FALSE,"초도품 (3)";#N/A,#N/A,FALSE,"초도품 (4)";#N/A,#N/A,FALSE,"초도품 (5)";#N/A,#N/A,FALSE,"초도품 (6)"}</definedName>
    <definedName name="_EWA1" hidden="1">{#N/A,#N/A,FALSE,"초도품";#N/A,#N/A,FALSE,"초도품 (2)";#N/A,#N/A,FALSE,"초도품 (3)";#N/A,#N/A,FALSE,"초도품 (4)";#N/A,#N/A,FALSE,"초도품 (5)";#N/A,#N/A,FALSE,"초도품 (6)"}</definedName>
    <definedName name="_F12" hidden="1">{#N/A,#N/A,FALSE,"단축1";#N/A,#N/A,FALSE,"단축2";#N/A,#N/A,FALSE,"단축3";#N/A,#N/A,FALSE,"장축";#N/A,#N/A,FALSE,"4WD"}</definedName>
    <definedName name="_FF3">#REF!</definedName>
    <definedName name="_FFF1">#REF!</definedName>
    <definedName name="_FG1" localSheetId="7" hidden="1">{#N/A,#N/A,FALSE,"단축1";#N/A,#N/A,FALSE,"단축2";#N/A,#N/A,FALSE,"단축3";#N/A,#N/A,FALSE,"장축";#N/A,#N/A,FALSE,"4WD"}</definedName>
    <definedName name="_FG1" localSheetId="16" hidden="1">{#N/A,#N/A,FALSE,"단축1";#N/A,#N/A,FALSE,"단축2";#N/A,#N/A,FALSE,"단축3";#N/A,#N/A,FALSE,"장축";#N/A,#N/A,FALSE,"4WD"}</definedName>
    <definedName name="_FG1" localSheetId="17" hidden="1">{#N/A,#N/A,FALSE,"단축1";#N/A,#N/A,FALSE,"단축2";#N/A,#N/A,FALSE,"단축3";#N/A,#N/A,FALSE,"장축";#N/A,#N/A,FALSE,"4WD"}</definedName>
    <definedName name="_FG1" localSheetId="13" hidden="1">{#N/A,#N/A,FALSE,"단축1";#N/A,#N/A,FALSE,"단축2";#N/A,#N/A,FALSE,"단축3";#N/A,#N/A,FALSE,"장축";#N/A,#N/A,FALSE,"4WD"}</definedName>
    <definedName name="_FG1" localSheetId="14" hidden="1">{#N/A,#N/A,FALSE,"단축1";#N/A,#N/A,FALSE,"단축2";#N/A,#N/A,FALSE,"단축3";#N/A,#N/A,FALSE,"장축";#N/A,#N/A,FALSE,"4WD"}</definedName>
    <definedName name="_FG1" localSheetId="15" hidden="1">{#N/A,#N/A,FALSE,"단축1";#N/A,#N/A,FALSE,"단축2";#N/A,#N/A,FALSE,"단축3";#N/A,#N/A,FALSE,"장축";#N/A,#N/A,FALSE,"4WD"}</definedName>
    <definedName name="_FG1" hidden="1">{#N/A,#N/A,FALSE,"단축1";#N/A,#N/A,FALSE,"단축2";#N/A,#N/A,FALSE,"단축3";#N/A,#N/A,FALSE,"장축";#N/A,#N/A,FALSE,"4WD"}</definedName>
    <definedName name="_Fill" hidden="1">#REF!</definedName>
    <definedName name="_xlnm._FilterDatabase" localSheetId="7" hidden="1">'납품수량(영업)'!$A$2:$AM$386</definedName>
    <definedName name="_xlnm._FilterDatabase" localSheetId="16" hidden="1">'대우공업 다인'!$A$2:$AL$132</definedName>
    <definedName name="_xlnm._FilterDatabase" localSheetId="6" hidden="1">'매입부자재(구매)'!$B$1:$AO$157</definedName>
    <definedName name="_xlnm._FilterDatabase" localSheetId="17" hidden="1">인알파!$A$2:$AL$322</definedName>
    <definedName name="_xlnm._FilterDatabase" localSheetId="14" hidden="1">'종합 일일매출 보고용'!$A$2:$AL$536</definedName>
    <definedName name="_xlnm._FilterDatabase" localSheetId="4" hidden="1">협력사!$A$1:$CH$188</definedName>
    <definedName name="_xlnm._FilterDatabase" localSheetId="15" hidden="1">호원오토!$A$2:$AL$104</definedName>
    <definedName name="_xlnm._FilterDatabase" hidden="1">#REF!</definedName>
    <definedName name="_FRT1">#REF!</definedName>
    <definedName name="_G1">#REF!</definedName>
    <definedName name="_G3">#REF!</definedName>
    <definedName name="_GG1">#N/A</definedName>
    <definedName name="_GH3" localSheetId="7" hidden="1">{#N/A,#N/A,FALSE,"단축1";#N/A,#N/A,FALSE,"단축2";#N/A,#N/A,FALSE,"단축3";#N/A,#N/A,FALSE,"장축";#N/A,#N/A,FALSE,"4WD"}</definedName>
    <definedName name="_GH3" localSheetId="16" hidden="1">{#N/A,#N/A,FALSE,"단축1";#N/A,#N/A,FALSE,"단축2";#N/A,#N/A,FALSE,"단축3";#N/A,#N/A,FALSE,"장축";#N/A,#N/A,FALSE,"4WD"}</definedName>
    <definedName name="_GH3" localSheetId="17" hidden="1">{#N/A,#N/A,FALSE,"단축1";#N/A,#N/A,FALSE,"단축2";#N/A,#N/A,FALSE,"단축3";#N/A,#N/A,FALSE,"장축";#N/A,#N/A,FALSE,"4WD"}</definedName>
    <definedName name="_GH3" localSheetId="13" hidden="1">{#N/A,#N/A,FALSE,"단축1";#N/A,#N/A,FALSE,"단축2";#N/A,#N/A,FALSE,"단축3";#N/A,#N/A,FALSE,"장축";#N/A,#N/A,FALSE,"4WD"}</definedName>
    <definedName name="_GH3" localSheetId="14" hidden="1">{#N/A,#N/A,FALSE,"단축1";#N/A,#N/A,FALSE,"단축2";#N/A,#N/A,FALSE,"단축3";#N/A,#N/A,FALSE,"장축";#N/A,#N/A,FALSE,"4WD"}</definedName>
    <definedName name="_GH3" localSheetId="15" hidden="1">{#N/A,#N/A,FALSE,"단축1";#N/A,#N/A,FALSE,"단축2";#N/A,#N/A,FALSE,"단축3";#N/A,#N/A,FALSE,"장축";#N/A,#N/A,FALSE,"4WD"}</definedName>
    <definedName name="_GH3" hidden="1">{#N/A,#N/A,FALSE,"단축1";#N/A,#N/A,FALSE,"단축2";#N/A,#N/A,FALSE,"단축3";#N/A,#N/A,FALSE,"장축";#N/A,#N/A,FALSE,"4WD"}</definedName>
    <definedName name="_H1">#REF!</definedName>
    <definedName name="_HP02" localSheetId="7" hidden="1">{#N/A,#N/A,FALSE,"단축1";#N/A,#N/A,FALSE,"단축2";#N/A,#N/A,FALSE,"단축3";#N/A,#N/A,FALSE,"장축";#N/A,#N/A,FALSE,"4WD"}</definedName>
    <definedName name="_HP02" localSheetId="16" hidden="1">{#N/A,#N/A,FALSE,"단축1";#N/A,#N/A,FALSE,"단축2";#N/A,#N/A,FALSE,"단축3";#N/A,#N/A,FALSE,"장축";#N/A,#N/A,FALSE,"4WD"}</definedName>
    <definedName name="_HP02" localSheetId="17" hidden="1">{#N/A,#N/A,FALSE,"단축1";#N/A,#N/A,FALSE,"단축2";#N/A,#N/A,FALSE,"단축3";#N/A,#N/A,FALSE,"장축";#N/A,#N/A,FALSE,"4WD"}</definedName>
    <definedName name="_HP02" localSheetId="13" hidden="1">{#N/A,#N/A,FALSE,"단축1";#N/A,#N/A,FALSE,"단축2";#N/A,#N/A,FALSE,"단축3";#N/A,#N/A,FALSE,"장축";#N/A,#N/A,FALSE,"4WD"}</definedName>
    <definedName name="_HP02" localSheetId="14" hidden="1">{#N/A,#N/A,FALSE,"단축1";#N/A,#N/A,FALSE,"단축2";#N/A,#N/A,FALSE,"단축3";#N/A,#N/A,FALSE,"장축";#N/A,#N/A,FALSE,"4WD"}</definedName>
    <definedName name="_HP02" localSheetId="15" hidden="1">{#N/A,#N/A,FALSE,"단축1";#N/A,#N/A,FALSE,"단축2";#N/A,#N/A,FALSE,"단축3";#N/A,#N/A,FALSE,"장축";#N/A,#N/A,FALSE,"4WD"}</definedName>
    <definedName name="_HP02" hidden="1">{#N/A,#N/A,FALSE,"단축1";#N/A,#N/A,FALSE,"단축2";#N/A,#N/A,FALSE,"단축3";#N/A,#N/A,FALSE,"장축";#N/A,#N/A,FALSE,"4WD"}</definedName>
    <definedName name="_HP2" localSheetId="7" hidden="1">{#N/A,#N/A,FALSE,"단축1";#N/A,#N/A,FALSE,"단축2";#N/A,#N/A,FALSE,"단축3";#N/A,#N/A,FALSE,"장축";#N/A,#N/A,FALSE,"4WD"}</definedName>
    <definedName name="_HP2" localSheetId="16" hidden="1">{#N/A,#N/A,FALSE,"단축1";#N/A,#N/A,FALSE,"단축2";#N/A,#N/A,FALSE,"단축3";#N/A,#N/A,FALSE,"장축";#N/A,#N/A,FALSE,"4WD"}</definedName>
    <definedName name="_HP2" localSheetId="17" hidden="1">{#N/A,#N/A,FALSE,"단축1";#N/A,#N/A,FALSE,"단축2";#N/A,#N/A,FALSE,"단축3";#N/A,#N/A,FALSE,"장축";#N/A,#N/A,FALSE,"4WD"}</definedName>
    <definedName name="_HP2" localSheetId="13" hidden="1">{#N/A,#N/A,FALSE,"단축1";#N/A,#N/A,FALSE,"단축2";#N/A,#N/A,FALSE,"단축3";#N/A,#N/A,FALSE,"장축";#N/A,#N/A,FALSE,"4WD"}</definedName>
    <definedName name="_HP2" localSheetId="14" hidden="1">{#N/A,#N/A,FALSE,"단축1";#N/A,#N/A,FALSE,"단축2";#N/A,#N/A,FALSE,"단축3";#N/A,#N/A,FALSE,"장축";#N/A,#N/A,FALSE,"4WD"}</definedName>
    <definedName name="_HP2" localSheetId="15" hidden="1">{#N/A,#N/A,FALSE,"단축1";#N/A,#N/A,FALSE,"단축2";#N/A,#N/A,FALSE,"단축3";#N/A,#N/A,FALSE,"장축";#N/A,#N/A,FALSE,"4WD"}</definedName>
    <definedName name="_HP2" hidden="1">{#N/A,#N/A,FALSE,"단축1";#N/A,#N/A,FALSE,"단축2";#N/A,#N/A,FALSE,"단축3";#N/A,#N/A,FALSE,"장축";#N/A,#N/A,FALSE,"4WD"}</definedName>
    <definedName name="_IG2">#N/A</definedName>
    <definedName name="_iir7">#REF!</definedName>
    <definedName name="_J2">#REF!</definedName>
    <definedName name="_j35015">'[5]MC&amp;다변화'!#REF!</definedName>
    <definedName name="_JK00000412">#REF!</definedName>
    <definedName name="_JK00000450">#REF!</definedName>
    <definedName name="_JK00000456">#REF!</definedName>
    <definedName name="_JK00000539">#REF!</definedName>
    <definedName name="_JK00000573">#REF!</definedName>
    <definedName name="_JK00000576">#REF!</definedName>
    <definedName name="_JK00000577">#REF!</definedName>
    <definedName name="_JK00000582">#REF!</definedName>
    <definedName name="_JK00000923">#REF!</definedName>
    <definedName name="_JK00000952">#REF!</definedName>
    <definedName name="_JK00000961">#REF!</definedName>
    <definedName name="_JK00000971">#REF!</definedName>
    <definedName name="_JK00000979">#REF!</definedName>
    <definedName name="_JK00000984">#REF!</definedName>
    <definedName name="_JK00000986">#REF!</definedName>
    <definedName name="_JK00001004">#REF!</definedName>
    <definedName name="_JK00001010">#REF!</definedName>
    <definedName name="_JK00001011">#REF!</definedName>
    <definedName name="_JK00001013">#REF!</definedName>
    <definedName name="_JK00001018">#REF!</definedName>
    <definedName name="_JK00001019">#REF!</definedName>
    <definedName name="_JK00001020">#REF!</definedName>
    <definedName name="_JK00001023">#REF!</definedName>
    <definedName name="_JK00001024">#REF!</definedName>
    <definedName name="_JK00001028">#REF!</definedName>
    <definedName name="_JK00001031">#REF!</definedName>
    <definedName name="_JK00001032">#REF!</definedName>
    <definedName name="_JK00001033">#REF!</definedName>
    <definedName name="_JK00001038">#REF!</definedName>
    <definedName name="_JK00001039">#REF!</definedName>
    <definedName name="_JK00001040">#REF!</definedName>
    <definedName name="_JK00001047">#REF!</definedName>
    <definedName name="_JK00001058">#REF!</definedName>
    <definedName name="_JK00001059">#REF!</definedName>
    <definedName name="_JK00001063">#REF!</definedName>
    <definedName name="_JK00001064">#REF!</definedName>
    <definedName name="_JK00001065">#REF!</definedName>
    <definedName name="_JK00001067">#REF!</definedName>
    <definedName name="_JK00001068">#REF!</definedName>
    <definedName name="_JK00001069">#REF!</definedName>
    <definedName name="_JK00001072">#REF!</definedName>
    <definedName name="_JK00001073">#REF!</definedName>
    <definedName name="_JK00001075">#REF!</definedName>
    <definedName name="_JK00001076">#REF!</definedName>
    <definedName name="_JK00001077">#REF!</definedName>
    <definedName name="_JK00001078">#REF!</definedName>
    <definedName name="_JK00001081">#REF!</definedName>
    <definedName name="_JK00001082">#REF!</definedName>
    <definedName name="_JK00001083">#REF!</definedName>
    <definedName name="_JK00001084">#REF!</definedName>
    <definedName name="_JK00001085">#REF!</definedName>
    <definedName name="_JK00001086">#REF!</definedName>
    <definedName name="_JK00001087">#REF!</definedName>
    <definedName name="_JK00001089">#REF!</definedName>
    <definedName name="_JK00001091">#REF!</definedName>
    <definedName name="_JK00001092">#REF!</definedName>
    <definedName name="_JK00001100">#REF!</definedName>
    <definedName name="_JK00001101">#REF!</definedName>
    <definedName name="_JK00001107">#REF!</definedName>
    <definedName name="_JK00001108">#REF!</definedName>
    <definedName name="_JK00001109">#REF!</definedName>
    <definedName name="_JK00001110">#REF!</definedName>
    <definedName name="_JK00001111">#REF!</definedName>
    <definedName name="_JK00001113">#REF!</definedName>
    <definedName name="_JK00001116">#REF!</definedName>
    <definedName name="_JK00001118">#REF!</definedName>
    <definedName name="_JK00001119">#REF!</definedName>
    <definedName name="_JK00001121">#REF!</definedName>
    <definedName name="_JK00001122">#REF!</definedName>
    <definedName name="_JK00001124">#REF!</definedName>
    <definedName name="_JK00001125">#REF!</definedName>
    <definedName name="_JK00001127">#REF!</definedName>
    <definedName name="_JK00001128">#REF!</definedName>
    <definedName name="_JK00001135">#REF!</definedName>
    <definedName name="_JK00001136">#REF!</definedName>
    <definedName name="_JK00001137">#REF!</definedName>
    <definedName name="_JK00001139">#REF!</definedName>
    <definedName name="_JK00001141">#REF!</definedName>
    <definedName name="_JK00001142">#REF!</definedName>
    <definedName name="_JK00001143">#REF!</definedName>
    <definedName name="_JK00001146">#REF!</definedName>
    <definedName name="_JK00001147">#REF!</definedName>
    <definedName name="_JK00001148">#REF!</definedName>
    <definedName name="_JK00001149">#REF!</definedName>
    <definedName name="_JK00001150">#REF!</definedName>
    <definedName name="_JK00001151">#REF!</definedName>
    <definedName name="_JK00001152">#REF!</definedName>
    <definedName name="_JK00001154">#REF!</definedName>
    <definedName name="_JK00001159">#REF!</definedName>
    <definedName name="_JK00001160">#REF!</definedName>
    <definedName name="_JK00001161">#REF!</definedName>
    <definedName name="_JK00001164">#REF!</definedName>
    <definedName name="_JK00001165">#REF!</definedName>
    <definedName name="_JK00001166">#REF!</definedName>
    <definedName name="_JK00001168">#REF!</definedName>
    <definedName name="_JK00001172">#REF!</definedName>
    <definedName name="_JK00001177">#REF!</definedName>
    <definedName name="_JK00001178">#REF!</definedName>
    <definedName name="_JK00001179">#REF!</definedName>
    <definedName name="_JK00001180">#REF!</definedName>
    <definedName name="_JK00001181">#REF!</definedName>
    <definedName name="_JK00001184">#REF!</definedName>
    <definedName name="_JK00001200">#REF!</definedName>
    <definedName name="_JK00001202">#REF!</definedName>
    <definedName name="_JK00001203">#REF!</definedName>
    <definedName name="_JK00001204">#REF!</definedName>
    <definedName name="_JK00001206">#REF!</definedName>
    <definedName name="_JK00001207">#REF!</definedName>
    <definedName name="_JK00001209">#REF!</definedName>
    <definedName name="_JK00001210">#REF!</definedName>
    <definedName name="_JK00001212">#REF!</definedName>
    <definedName name="_JK00001218">#REF!</definedName>
    <definedName name="_JK00001219">#REF!</definedName>
    <definedName name="_JK00001220">#REF!</definedName>
    <definedName name="_JK00001221">#REF!</definedName>
    <definedName name="_JK00001222">#REF!</definedName>
    <definedName name="_JK00001223">#REF!</definedName>
    <definedName name="_JK1002864">#REF!</definedName>
    <definedName name="_JK1002917">#REF!</definedName>
    <definedName name="_JK1002919">#REF!</definedName>
    <definedName name="_JK1002921">#REF!</definedName>
    <definedName name="_JK1002923">#REF!</definedName>
    <definedName name="_JK1002925">#REF!</definedName>
    <definedName name="_JK1002927">#REF!</definedName>
    <definedName name="_JK1002931">#REF!</definedName>
    <definedName name="_JK1002937">#REF!</definedName>
    <definedName name="_JK1002939">#REF!</definedName>
    <definedName name="_JK1002941">#REF!</definedName>
    <definedName name="_JK1002943">#REF!</definedName>
    <definedName name="_JK1003116">#REF!</definedName>
    <definedName name="_JK1003119">#REF!</definedName>
    <definedName name="_JK1003125">#REF!</definedName>
    <definedName name="_JK1003128">#REF!</definedName>
    <definedName name="_JK1003134">#REF!</definedName>
    <definedName name="_JK1003184">#REF!</definedName>
    <definedName name="_JK1003193">#REF!</definedName>
    <definedName name="_JK1003229">#REF!</definedName>
    <definedName name="_JK1003232">#REF!</definedName>
    <definedName name="_JK1003235">#REF!</definedName>
    <definedName name="_JK1003250">#REF!</definedName>
    <definedName name="_JK1003253">#REF!</definedName>
    <definedName name="_JK1003325">#REF!</definedName>
    <definedName name="_JK1003337">#REF!</definedName>
    <definedName name="_JK1003340">#REF!</definedName>
    <definedName name="_JK1003397">#REF!</definedName>
    <definedName name="_JK1003400">#REF!</definedName>
    <definedName name="_JK1003403">#REF!</definedName>
    <definedName name="_JK1003406">#REF!</definedName>
    <definedName name="_JK1003409">#REF!</definedName>
    <definedName name="_JK1003412">#REF!</definedName>
    <definedName name="_JK1003415">#REF!</definedName>
    <definedName name="_JK1003418">#REF!</definedName>
    <definedName name="_JK1003427">#REF!</definedName>
    <definedName name="_JK1003430">#REF!</definedName>
    <definedName name="_JK1003433">#REF!</definedName>
    <definedName name="_JK1003437">#REF!</definedName>
    <definedName name="_JK1003440">#REF!</definedName>
    <definedName name="_JK1003446">#REF!</definedName>
    <definedName name="_JK1003449">#REF!</definedName>
    <definedName name="_JK1003452">#REF!</definedName>
    <definedName name="_JK1003462">#REF!</definedName>
    <definedName name="_JK1003465">#REF!</definedName>
    <definedName name="_JK1003468">#REF!</definedName>
    <definedName name="_JK1003471">#REF!</definedName>
    <definedName name="_JK1003474">#REF!</definedName>
    <definedName name="_JK1003477">#REF!</definedName>
    <definedName name="_JK1003485">#REF!</definedName>
    <definedName name="_JK1003488">#REF!</definedName>
    <definedName name="_JK1003525">#REF!</definedName>
    <definedName name="_JK1003528">#REF!</definedName>
    <definedName name="_JK1003660">#REF!</definedName>
    <definedName name="_JK1003767">#REF!</definedName>
    <definedName name="_JK1003800">#REF!</definedName>
    <definedName name="_JK1003803">#REF!</definedName>
    <definedName name="_JK1003819">#REF!</definedName>
    <definedName name="_JK1003869">#REF!</definedName>
    <definedName name="_JK1003872">#REF!</definedName>
    <definedName name="_JK1003875">#REF!</definedName>
    <definedName name="_JK1003878">#REF!</definedName>
    <definedName name="_JK1003881">#REF!</definedName>
    <definedName name="_JK1003884">#REF!</definedName>
    <definedName name="_JK1003887">#REF!</definedName>
    <definedName name="_JK1003897">#REF!</definedName>
    <definedName name="_JK1003900">#REF!</definedName>
    <definedName name="_JK1003903">#REF!</definedName>
    <definedName name="_JK1003906">#REF!</definedName>
    <definedName name="_JK1003909">#REF!</definedName>
    <definedName name="_JK1003936">#REF!</definedName>
    <definedName name="_JK1004071">#REF!</definedName>
    <definedName name="_JK1004081">#REF!</definedName>
    <definedName name="_JK1004091">#REF!</definedName>
    <definedName name="_JK1004109">#REF!</definedName>
    <definedName name="_JK1004114">#REF!</definedName>
    <definedName name="_JK1004662">#REF!</definedName>
    <definedName name="_JK1004665">#REF!</definedName>
    <definedName name="_JK1004671">#REF!</definedName>
    <definedName name="_JK1004674">#REF!</definedName>
    <definedName name="_JK1004684">#REF!</definedName>
    <definedName name="_JK1004688">#REF!</definedName>
    <definedName name="_JK1004696">#REF!</definedName>
    <definedName name="_JK1004970">#REF!</definedName>
    <definedName name="_JK1005262">#REF!</definedName>
    <definedName name="_JK1005299">#REF!</definedName>
    <definedName name="_JK1005302">#REF!</definedName>
    <definedName name="_JK1005305">#REF!</definedName>
    <definedName name="_JK1005313">#REF!</definedName>
    <definedName name="_JK1005534">#REF!</definedName>
    <definedName name="_JK1005551">#REF!</definedName>
    <definedName name="_K1">#REF!</definedName>
    <definedName name="_k2">#REF!</definedName>
    <definedName name="_K3">#REF!</definedName>
    <definedName name="_K4">#REF!</definedName>
    <definedName name="_k7" localSheetId="7" hidden="1">{#N/A,#N/A,FALSE,"단축1";#N/A,#N/A,FALSE,"단축2";#N/A,#N/A,FALSE,"단축3";#N/A,#N/A,FALSE,"장축";#N/A,#N/A,FALSE,"4WD"}</definedName>
    <definedName name="_k7" localSheetId="16" hidden="1">{#N/A,#N/A,FALSE,"단축1";#N/A,#N/A,FALSE,"단축2";#N/A,#N/A,FALSE,"단축3";#N/A,#N/A,FALSE,"장축";#N/A,#N/A,FALSE,"4WD"}</definedName>
    <definedName name="_k7" localSheetId="17" hidden="1">{#N/A,#N/A,FALSE,"단축1";#N/A,#N/A,FALSE,"단축2";#N/A,#N/A,FALSE,"단축3";#N/A,#N/A,FALSE,"장축";#N/A,#N/A,FALSE,"4WD"}</definedName>
    <definedName name="_k7" localSheetId="13" hidden="1">{#N/A,#N/A,FALSE,"단축1";#N/A,#N/A,FALSE,"단축2";#N/A,#N/A,FALSE,"단축3";#N/A,#N/A,FALSE,"장축";#N/A,#N/A,FALSE,"4WD"}</definedName>
    <definedName name="_k7" localSheetId="14" hidden="1">{#N/A,#N/A,FALSE,"단축1";#N/A,#N/A,FALSE,"단축2";#N/A,#N/A,FALSE,"단축3";#N/A,#N/A,FALSE,"장축";#N/A,#N/A,FALSE,"4WD"}</definedName>
    <definedName name="_k7" localSheetId="15" hidden="1">{#N/A,#N/A,FALSE,"단축1";#N/A,#N/A,FALSE,"단축2";#N/A,#N/A,FALSE,"단축3";#N/A,#N/A,FALSE,"장축";#N/A,#N/A,FALSE,"4WD"}</definedName>
    <definedName name="_k7" hidden="1">{#N/A,#N/A,FALSE,"단축1";#N/A,#N/A,FALSE,"단축2";#N/A,#N/A,FALSE,"단축3";#N/A,#N/A,FALSE,"장축";#N/A,#N/A,FALSE,"4WD"}</definedName>
    <definedName name="_k8" localSheetId="7" hidden="1">{#N/A,#N/A,FALSE,"단축1";#N/A,#N/A,FALSE,"단축2";#N/A,#N/A,FALSE,"단축3";#N/A,#N/A,FALSE,"장축";#N/A,#N/A,FALSE,"4WD"}</definedName>
    <definedName name="_k8" localSheetId="16" hidden="1">{#N/A,#N/A,FALSE,"단축1";#N/A,#N/A,FALSE,"단축2";#N/A,#N/A,FALSE,"단축3";#N/A,#N/A,FALSE,"장축";#N/A,#N/A,FALSE,"4WD"}</definedName>
    <definedName name="_k8" localSheetId="17" hidden="1">{#N/A,#N/A,FALSE,"단축1";#N/A,#N/A,FALSE,"단축2";#N/A,#N/A,FALSE,"단축3";#N/A,#N/A,FALSE,"장축";#N/A,#N/A,FALSE,"4WD"}</definedName>
    <definedName name="_k8" localSheetId="13" hidden="1">{#N/A,#N/A,FALSE,"단축1";#N/A,#N/A,FALSE,"단축2";#N/A,#N/A,FALSE,"단축3";#N/A,#N/A,FALSE,"장축";#N/A,#N/A,FALSE,"4WD"}</definedName>
    <definedName name="_k8" localSheetId="14" hidden="1">{#N/A,#N/A,FALSE,"단축1";#N/A,#N/A,FALSE,"단축2";#N/A,#N/A,FALSE,"단축3";#N/A,#N/A,FALSE,"장축";#N/A,#N/A,FALSE,"4WD"}</definedName>
    <definedName name="_k8" localSheetId="15" hidden="1">{#N/A,#N/A,FALSE,"단축1";#N/A,#N/A,FALSE,"단축2";#N/A,#N/A,FALSE,"단축3";#N/A,#N/A,FALSE,"장축";#N/A,#N/A,FALSE,"4WD"}</definedName>
    <definedName name="_k8" hidden="1">{#N/A,#N/A,FALSE,"단축1";#N/A,#N/A,FALSE,"단축2";#N/A,#N/A,FALSE,"단축3";#N/A,#N/A,FALSE,"장축";#N/A,#N/A,FALSE,"4WD"}</definedName>
    <definedName name="_k9" localSheetId="7" hidden="1">{#N/A,#N/A,FALSE,"단축1";#N/A,#N/A,FALSE,"단축2";#N/A,#N/A,FALSE,"단축3";#N/A,#N/A,FALSE,"장축";#N/A,#N/A,FALSE,"4WD"}</definedName>
    <definedName name="_k9" localSheetId="16" hidden="1">{#N/A,#N/A,FALSE,"단축1";#N/A,#N/A,FALSE,"단축2";#N/A,#N/A,FALSE,"단축3";#N/A,#N/A,FALSE,"장축";#N/A,#N/A,FALSE,"4WD"}</definedName>
    <definedName name="_k9" localSheetId="17" hidden="1">{#N/A,#N/A,FALSE,"단축1";#N/A,#N/A,FALSE,"단축2";#N/A,#N/A,FALSE,"단축3";#N/A,#N/A,FALSE,"장축";#N/A,#N/A,FALSE,"4WD"}</definedName>
    <definedName name="_k9" localSheetId="13" hidden="1">{#N/A,#N/A,FALSE,"단축1";#N/A,#N/A,FALSE,"단축2";#N/A,#N/A,FALSE,"단축3";#N/A,#N/A,FALSE,"장축";#N/A,#N/A,FALSE,"4WD"}</definedName>
    <definedName name="_k9" localSheetId="14" hidden="1">{#N/A,#N/A,FALSE,"단축1";#N/A,#N/A,FALSE,"단축2";#N/A,#N/A,FALSE,"단축3";#N/A,#N/A,FALSE,"장축";#N/A,#N/A,FALSE,"4WD"}</definedName>
    <definedName name="_k9" localSheetId="15" hidden="1">{#N/A,#N/A,FALSE,"단축1";#N/A,#N/A,FALSE,"단축2";#N/A,#N/A,FALSE,"단축3";#N/A,#N/A,FALSE,"장축";#N/A,#N/A,FALSE,"4WD"}</definedName>
    <definedName name="_k9" hidden="1">{#N/A,#N/A,FALSE,"단축1";#N/A,#N/A,FALSE,"단축2";#N/A,#N/A,FALSE,"단축3";#N/A,#N/A,FALSE,"장축";#N/A,#N/A,FALSE,"4WD"}</definedName>
    <definedName name="_KDX3" localSheetId="13">[6]!_KDX3</definedName>
    <definedName name="_KDX3">[7]!_KDX3</definedName>
    <definedName name="_Key1" hidden="1">#REF!</definedName>
    <definedName name="_Key2" localSheetId="6" hidden="1">#REF!</definedName>
    <definedName name="_Key2" hidden="1">#REF!</definedName>
    <definedName name="_KI9" localSheetId="7" hidden="1">{#N/A,#N/A,TRUE,"Y생산";#N/A,#N/A,TRUE,"Y판매";#N/A,#N/A,TRUE,"Y총물량";#N/A,#N/A,TRUE,"Y능력";#N/A,#N/A,TRUE,"YKD"}</definedName>
    <definedName name="_KI9" localSheetId="16" hidden="1">{#N/A,#N/A,TRUE,"Y생산";#N/A,#N/A,TRUE,"Y판매";#N/A,#N/A,TRUE,"Y총물량";#N/A,#N/A,TRUE,"Y능력";#N/A,#N/A,TRUE,"YKD"}</definedName>
    <definedName name="_KI9" localSheetId="6" hidden="1">{#N/A,#N/A,TRUE,"Y생산";#N/A,#N/A,TRUE,"Y판매";#N/A,#N/A,TRUE,"Y총물량";#N/A,#N/A,TRUE,"Y능력";#N/A,#N/A,TRUE,"YKD"}</definedName>
    <definedName name="_KI9" localSheetId="17" hidden="1">{#N/A,#N/A,TRUE,"Y생산";#N/A,#N/A,TRUE,"Y판매";#N/A,#N/A,TRUE,"Y총물량";#N/A,#N/A,TRUE,"Y능력";#N/A,#N/A,TRUE,"YKD"}</definedName>
    <definedName name="_KI9" localSheetId="13" hidden="1">{#N/A,#N/A,TRUE,"Y생산";#N/A,#N/A,TRUE,"Y판매";#N/A,#N/A,TRUE,"Y총물량";#N/A,#N/A,TRUE,"Y능력";#N/A,#N/A,TRUE,"YKD"}</definedName>
    <definedName name="_KI9" localSheetId="14" hidden="1">{#N/A,#N/A,TRUE,"Y생산";#N/A,#N/A,TRUE,"Y판매";#N/A,#N/A,TRUE,"Y총물량";#N/A,#N/A,TRUE,"Y능력";#N/A,#N/A,TRUE,"YKD"}</definedName>
    <definedName name="_KI9" localSheetId="15" hidden="1">{#N/A,#N/A,TRUE,"Y생산";#N/A,#N/A,TRUE,"Y판매";#N/A,#N/A,TRUE,"Y총물량";#N/A,#N/A,TRUE,"Y능력";#N/A,#N/A,TRUE,"YKD"}</definedName>
    <definedName name="_KI9" hidden="1">{#N/A,#N/A,TRUE,"Y생산";#N/A,#N/A,TRUE,"Y판매";#N/A,#N/A,TRUE,"Y총물량";#N/A,#N/A,TRUE,"Y능력";#N/A,#N/A,TRUE,"YKD"}</definedName>
    <definedName name="_LIN_">#N/A</definedName>
    <definedName name="_LINE_">#N/A</definedName>
    <definedName name="_LPS2" localSheetId="7" hidden="1">{#N/A,#N/A,FALSE,"단축1";#N/A,#N/A,FALSE,"단축2";#N/A,#N/A,FALSE,"단축3";#N/A,#N/A,FALSE,"장축";#N/A,#N/A,FALSE,"4WD"}</definedName>
    <definedName name="_LPS2" localSheetId="16" hidden="1">{#N/A,#N/A,FALSE,"단축1";#N/A,#N/A,FALSE,"단축2";#N/A,#N/A,FALSE,"단축3";#N/A,#N/A,FALSE,"장축";#N/A,#N/A,FALSE,"4WD"}</definedName>
    <definedName name="_LPS2" localSheetId="17" hidden="1">{#N/A,#N/A,FALSE,"단축1";#N/A,#N/A,FALSE,"단축2";#N/A,#N/A,FALSE,"단축3";#N/A,#N/A,FALSE,"장축";#N/A,#N/A,FALSE,"4WD"}</definedName>
    <definedName name="_LPS2" localSheetId="13" hidden="1">{#N/A,#N/A,FALSE,"단축1";#N/A,#N/A,FALSE,"단축2";#N/A,#N/A,FALSE,"단축3";#N/A,#N/A,FALSE,"장축";#N/A,#N/A,FALSE,"4WD"}</definedName>
    <definedName name="_LPS2" localSheetId="14" hidden="1">{#N/A,#N/A,FALSE,"단축1";#N/A,#N/A,FALSE,"단축2";#N/A,#N/A,FALSE,"단축3";#N/A,#N/A,FALSE,"장축";#N/A,#N/A,FALSE,"4WD"}</definedName>
    <definedName name="_LPS2" localSheetId="15" hidden="1">{#N/A,#N/A,FALSE,"단축1";#N/A,#N/A,FALSE,"단축2";#N/A,#N/A,FALSE,"단축3";#N/A,#N/A,FALSE,"장축";#N/A,#N/A,FALSE,"4WD"}</definedName>
    <definedName name="_LPS2" hidden="1">{#N/A,#N/A,FALSE,"단축1";#N/A,#N/A,FALSE,"단축2";#N/A,#N/A,FALSE,"단축3";#N/A,#N/A,FALSE,"장축";#N/A,#N/A,FALSE,"4WD"}</definedName>
    <definedName name="_M123" localSheetId="7" hidden="1">{#N/A,#N/A,FALSE,"단축1";#N/A,#N/A,FALSE,"단축2";#N/A,#N/A,FALSE,"단축3";#N/A,#N/A,FALSE,"장축";#N/A,#N/A,FALSE,"4WD"}</definedName>
    <definedName name="_M123" localSheetId="16" hidden="1">{#N/A,#N/A,FALSE,"단축1";#N/A,#N/A,FALSE,"단축2";#N/A,#N/A,FALSE,"단축3";#N/A,#N/A,FALSE,"장축";#N/A,#N/A,FALSE,"4WD"}</definedName>
    <definedName name="_M123" localSheetId="17" hidden="1">{#N/A,#N/A,FALSE,"단축1";#N/A,#N/A,FALSE,"단축2";#N/A,#N/A,FALSE,"단축3";#N/A,#N/A,FALSE,"장축";#N/A,#N/A,FALSE,"4WD"}</definedName>
    <definedName name="_M123" localSheetId="13" hidden="1">{#N/A,#N/A,FALSE,"단축1";#N/A,#N/A,FALSE,"단축2";#N/A,#N/A,FALSE,"단축3";#N/A,#N/A,FALSE,"장축";#N/A,#N/A,FALSE,"4WD"}</definedName>
    <definedName name="_M123" localSheetId="14" hidden="1">{#N/A,#N/A,FALSE,"단축1";#N/A,#N/A,FALSE,"단축2";#N/A,#N/A,FALSE,"단축3";#N/A,#N/A,FALSE,"장축";#N/A,#N/A,FALSE,"4WD"}</definedName>
    <definedName name="_M123" localSheetId="15" hidden="1">{#N/A,#N/A,FALSE,"단축1";#N/A,#N/A,FALSE,"단축2";#N/A,#N/A,FALSE,"단축3";#N/A,#N/A,FALSE,"장축";#N/A,#N/A,FALSE,"4WD"}</definedName>
    <definedName name="_M123" hidden="1">{#N/A,#N/A,FALSE,"단축1";#N/A,#N/A,FALSE,"단축2";#N/A,#N/A,FALSE,"단축3";#N/A,#N/A,FALSE,"장축";#N/A,#N/A,FALSE,"4WD"}</definedName>
    <definedName name="_MatInverse_In" localSheetId="6" hidden="1">#REF!</definedName>
    <definedName name="_MatInverse_In" hidden="1">#REF!</definedName>
    <definedName name="_MatInverse_Out" localSheetId="6" hidden="1">#REF!</definedName>
    <definedName name="_MatInverse_Out" hidden="1">#REF!</definedName>
    <definedName name="_MIP10" localSheetId="7" hidden="1">{#N/A,#N/A,FALSE,"단축1";#N/A,#N/A,FALSE,"단축2";#N/A,#N/A,FALSE,"단축3";#N/A,#N/A,FALSE,"장축";#N/A,#N/A,FALSE,"4WD"}</definedName>
    <definedName name="_MIP10" localSheetId="16" hidden="1">{#N/A,#N/A,FALSE,"단축1";#N/A,#N/A,FALSE,"단축2";#N/A,#N/A,FALSE,"단축3";#N/A,#N/A,FALSE,"장축";#N/A,#N/A,FALSE,"4WD"}</definedName>
    <definedName name="_MIP10" localSheetId="6" hidden="1">{#N/A,#N/A,FALSE,"단축1";#N/A,#N/A,FALSE,"단축2";#N/A,#N/A,FALSE,"단축3";#N/A,#N/A,FALSE,"장축";#N/A,#N/A,FALSE,"4WD"}</definedName>
    <definedName name="_MIP10" localSheetId="17" hidden="1">{#N/A,#N/A,FALSE,"단축1";#N/A,#N/A,FALSE,"단축2";#N/A,#N/A,FALSE,"단축3";#N/A,#N/A,FALSE,"장축";#N/A,#N/A,FALSE,"4WD"}</definedName>
    <definedName name="_MIP10" localSheetId="13" hidden="1">{#N/A,#N/A,FALSE,"단축1";#N/A,#N/A,FALSE,"단축2";#N/A,#N/A,FALSE,"단축3";#N/A,#N/A,FALSE,"장축";#N/A,#N/A,FALSE,"4WD"}</definedName>
    <definedName name="_MIP10" localSheetId="14" hidden="1">{#N/A,#N/A,FALSE,"단축1";#N/A,#N/A,FALSE,"단축2";#N/A,#N/A,FALSE,"단축3";#N/A,#N/A,FALSE,"장축";#N/A,#N/A,FALSE,"4WD"}</definedName>
    <definedName name="_MIP10" localSheetId="15" hidden="1">{#N/A,#N/A,FALSE,"단축1";#N/A,#N/A,FALSE,"단축2";#N/A,#N/A,FALSE,"단축3";#N/A,#N/A,FALSE,"장축";#N/A,#N/A,FALSE,"4WD"}</definedName>
    <definedName name="_MIP10" hidden="1">{#N/A,#N/A,FALSE,"단축1";#N/A,#N/A,FALSE,"단축2";#N/A,#N/A,FALSE,"단축3";#N/A,#N/A,FALSE,"장축";#N/A,#N/A,FALSE,"4WD"}</definedName>
    <definedName name="_MIP2" localSheetId="7" hidden="1">{#N/A,#N/A,FALSE,"단축1";#N/A,#N/A,FALSE,"단축2";#N/A,#N/A,FALSE,"단축3";#N/A,#N/A,FALSE,"장축";#N/A,#N/A,FALSE,"4WD"}</definedName>
    <definedName name="_MIP2" localSheetId="16" hidden="1">{#N/A,#N/A,FALSE,"단축1";#N/A,#N/A,FALSE,"단축2";#N/A,#N/A,FALSE,"단축3";#N/A,#N/A,FALSE,"장축";#N/A,#N/A,FALSE,"4WD"}</definedName>
    <definedName name="_MIP2" localSheetId="6" hidden="1">{#N/A,#N/A,FALSE,"단축1";#N/A,#N/A,FALSE,"단축2";#N/A,#N/A,FALSE,"단축3";#N/A,#N/A,FALSE,"장축";#N/A,#N/A,FALSE,"4WD"}</definedName>
    <definedName name="_MIP2" localSheetId="17" hidden="1">{#N/A,#N/A,FALSE,"단축1";#N/A,#N/A,FALSE,"단축2";#N/A,#N/A,FALSE,"단축3";#N/A,#N/A,FALSE,"장축";#N/A,#N/A,FALSE,"4WD"}</definedName>
    <definedName name="_MIP2" localSheetId="13" hidden="1">{#N/A,#N/A,FALSE,"단축1";#N/A,#N/A,FALSE,"단축2";#N/A,#N/A,FALSE,"단축3";#N/A,#N/A,FALSE,"장축";#N/A,#N/A,FALSE,"4WD"}</definedName>
    <definedName name="_MIP2" localSheetId="14" hidden="1">{#N/A,#N/A,FALSE,"단축1";#N/A,#N/A,FALSE,"단축2";#N/A,#N/A,FALSE,"단축3";#N/A,#N/A,FALSE,"장축";#N/A,#N/A,FALSE,"4WD"}</definedName>
    <definedName name="_MIP2" localSheetId="15" hidden="1">{#N/A,#N/A,FALSE,"단축1";#N/A,#N/A,FALSE,"단축2";#N/A,#N/A,FALSE,"단축3";#N/A,#N/A,FALSE,"장축";#N/A,#N/A,FALSE,"4WD"}</definedName>
    <definedName name="_MIP2" hidden="1">{#N/A,#N/A,FALSE,"단축1";#N/A,#N/A,FALSE,"단축2";#N/A,#N/A,FALSE,"단축3";#N/A,#N/A,FALSE,"장축";#N/A,#N/A,FALSE,"4WD"}</definedName>
    <definedName name="_MIP3">#REF!</definedName>
    <definedName name="_MIP4">#REF!</definedName>
    <definedName name="_MT0026">#REF!</definedName>
    <definedName name="_N1">#REF!</definedName>
    <definedName name="_N2">#REF!</definedName>
    <definedName name="_N3">#REF!</definedName>
    <definedName name="_NA11" localSheetId="7" hidden="1">{#N/A,#N/A,FALSE,"단축1";#N/A,#N/A,FALSE,"단축2";#N/A,#N/A,FALSE,"단축3";#N/A,#N/A,FALSE,"장축";#N/A,#N/A,FALSE,"4WD"}</definedName>
    <definedName name="_NA11" localSheetId="16" hidden="1">{#N/A,#N/A,FALSE,"단축1";#N/A,#N/A,FALSE,"단축2";#N/A,#N/A,FALSE,"단축3";#N/A,#N/A,FALSE,"장축";#N/A,#N/A,FALSE,"4WD"}</definedName>
    <definedName name="_NA11" localSheetId="17" hidden="1">{#N/A,#N/A,FALSE,"단축1";#N/A,#N/A,FALSE,"단축2";#N/A,#N/A,FALSE,"단축3";#N/A,#N/A,FALSE,"장축";#N/A,#N/A,FALSE,"4WD"}</definedName>
    <definedName name="_NA11" localSheetId="13" hidden="1">{#N/A,#N/A,FALSE,"단축1";#N/A,#N/A,FALSE,"단축2";#N/A,#N/A,FALSE,"단축3";#N/A,#N/A,FALSE,"장축";#N/A,#N/A,FALSE,"4WD"}</definedName>
    <definedName name="_NA11" localSheetId="14" hidden="1">{#N/A,#N/A,FALSE,"단축1";#N/A,#N/A,FALSE,"단축2";#N/A,#N/A,FALSE,"단축3";#N/A,#N/A,FALSE,"장축";#N/A,#N/A,FALSE,"4WD"}</definedName>
    <definedName name="_NA11" localSheetId="15" hidden="1">{#N/A,#N/A,FALSE,"단축1";#N/A,#N/A,FALSE,"단축2";#N/A,#N/A,FALSE,"단축3";#N/A,#N/A,FALSE,"장축";#N/A,#N/A,FALSE,"4WD"}</definedName>
    <definedName name="_NA11" hidden="1">{#N/A,#N/A,FALSE,"단축1";#N/A,#N/A,FALSE,"단축2";#N/A,#N/A,FALSE,"단축3";#N/A,#N/A,FALSE,"장축";#N/A,#N/A,FALSE,"4WD"}</definedName>
    <definedName name="_NET2">#REF!</definedName>
    <definedName name="_NN2">#REF!</definedName>
    <definedName name="_O11" localSheetId="7" hidden="1">{#N/A,#N/A,FALSE,"단축1";#N/A,#N/A,FALSE,"단축2";#N/A,#N/A,FALSE,"단축3";#N/A,#N/A,FALSE,"장축";#N/A,#N/A,FALSE,"4WD"}</definedName>
    <definedName name="_O11" localSheetId="16" hidden="1">{#N/A,#N/A,FALSE,"단축1";#N/A,#N/A,FALSE,"단축2";#N/A,#N/A,FALSE,"단축3";#N/A,#N/A,FALSE,"장축";#N/A,#N/A,FALSE,"4WD"}</definedName>
    <definedName name="_O11" localSheetId="17" hidden="1">{#N/A,#N/A,FALSE,"단축1";#N/A,#N/A,FALSE,"단축2";#N/A,#N/A,FALSE,"단축3";#N/A,#N/A,FALSE,"장축";#N/A,#N/A,FALSE,"4WD"}</definedName>
    <definedName name="_O11" localSheetId="13" hidden="1">{#N/A,#N/A,FALSE,"단축1";#N/A,#N/A,FALSE,"단축2";#N/A,#N/A,FALSE,"단축3";#N/A,#N/A,FALSE,"장축";#N/A,#N/A,FALSE,"4WD"}</definedName>
    <definedName name="_O11" localSheetId="14" hidden="1">{#N/A,#N/A,FALSE,"단축1";#N/A,#N/A,FALSE,"단축2";#N/A,#N/A,FALSE,"단축3";#N/A,#N/A,FALSE,"장축";#N/A,#N/A,FALSE,"4WD"}</definedName>
    <definedName name="_O11" localSheetId="15" hidden="1">{#N/A,#N/A,FALSE,"단축1";#N/A,#N/A,FALSE,"단축2";#N/A,#N/A,FALSE,"단축3";#N/A,#N/A,FALSE,"장축";#N/A,#N/A,FALSE,"4WD"}</definedName>
    <definedName name="_O11" hidden="1">{#N/A,#N/A,FALSE,"단축1";#N/A,#N/A,FALSE,"단축2";#N/A,#N/A,FALSE,"단축3";#N/A,#N/A,FALSE,"장축";#N/A,#N/A,FALSE,"4WD"}</definedName>
    <definedName name="_O21" hidden="1">{#N/A,#N/A,FALSE,"단축1";#N/A,#N/A,FALSE,"단축2";#N/A,#N/A,FALSE,"단축3";#N/A,#N/A,FALSE,"장축";#N/A,#N/A,FALSE,"4WD"}</definedName>
    <definedName name="_O22">#REF!</definedName>
    <definedName name="_ONE03">#REF!</definedName>
    <definedName name="_ONE04">#REF!</definedName>
    <definedName name="_ONE05">#REF!</definedName>
    <definedName name="_ONE06">#REF!</definedName>
    <definedName name="_ONE07">#REF!</definedName>
    <definedName name="_ONE08">#REF!</definedName>
    <definedName name="_ONE09">#REF!</definedName>
    <definedName name="_Order1" hidden="1">255</definedName>
    <definedName name="_Order2" localSheetId="6" hidden="1">0</definedName>
    <definedName name="_Order2" hidden="1">255</definedName>
    <definedName name="_P0921">#REF!</definedName>
    <definedName name="_P1">#REF!</definedName>
    <definedName name="_P2" localSheetId="7" hidden="1">{#N/A,#N/A,FALSE,"단축1";#N/A,#N/A,FALSE,"단축2";#N/A,#N/A,FALSE,"단축3";#N/A,#N/A,FALSE,"장축";#N/A,#N/A,FALSE,"4WD"}</definedName>
    <definedName name="_P2" localSheetId="16" hidden="1">{#N/A,#N/A,FALSE,"단축1";#N/A,#N/A,FALSE,"단축2";#N/A,#N/A,FALSE,"단축3";#N/A,#N/A,FALSE,"장축";#N/A,#N/A,FALSE,"4WD"}</definedName>
    <definedName name="_P2" localSheetId="17" hidden="1">{#N/A,#N/A,FALSE,"단축1";#N/A,#N/A,FALSE,"단축2";#N/A,#N/A,FALSE,"단축3";#N/A,#N/A,FALSE,"장축";#N/A,#N/A,FALSE,"4WD"}</definedName>
    <definedName name="_P2" localSheetId="13" hidden="1">{#N/A,#N/A,FALSE,"단축1";#N/A,#N/A,FALSE,"단축2";#N/A,#N/A,FALSE,"단축3";#N/A,#N/A,FALSE,"장축";#N/A,#N/A,FALSE,"4WD"}</definedName>
    <definedName name="_P2" localSheetId="14" hidden="1">{#N/A,#N/A,FALSE,"단축1";#N/A,#N/A,FALSE,"단축2";#N/A,#N/A,FALSE,"단축3";#N/A,#N/A,FALSE,"장축";#N/A,#N/A,FALSE,"4WD"}</definedName>
    <definedName name="_P2" localSheetId="15" hidden="1">{#N/A,#N/A,FALSE,"단축1";#N/A,#N/A,FALSE,"단축2";#N/A,#N/A,FALSE,"단축3";#N/A,#N/A,FALSE,"장축";#N/A,#N/A,FALSE,"4WD"}</definedName>
    <definedName name="_P2" hidden="1">{#N/A,#N/A,FALSE,"단축1";#N/A,#N/A,FALSE,"단축2";#N/A,#N/A,FALSE,"단축3";#N/A,#N/A,FALSE,"장축";#N/A,#N/A,FALSE,"4WD"}</definedName>
    <definedName name="_P3">#REF!</definedName>
    <definedName name="_P4">#REF!</definedName>
    <definedName name="_P5">#REF!</definedName>
    <definedName name="_P6">#REF!</definedName>
    <definedName name="_P7">#REF!</definedName>
    <definedName name="_Parse_Out" hidden="1">#REF!</definedName>
    <definedName name="_PB004" localSheetId="7" hidden="1">{#N/A,#N/A,FALSE,"단축1";#N/A,#N/A,FALSE,"단축2";#N/A,#N/A,FALSE,"단축3";#N/A,#N/A,FALSE,"장축";#N/A,#N/A,FALSE,"4WD"}</definedName>
    <definedName name="_PB004" localSheetId="16" hidden="1">{#N/A,#N/A,FALSE,"단축1";#N/A,#N/A,FALSE,"단축2";#N/A,#N/A,FALSE,"단축3";#N/A,#N/A,FALSE,"장축";#N/A,#N/A,FALSE,"4WD"}</definedName>
    <definedName name="_PB004" localSheetId="17" hidden="1">{#N/A,#N/A,FALSE,"단축1";#N/A,#N/A,FALSE,"단축2";#N/A,#N/A,FALSE,"단축3";#N/A,#N/A,FALSE,"장축";#N/A,#N/A,FALSE,"4WD"}</definedName>
    <definedName name="_PB004" localSheetId="13" hidden="1">{#N/A,#N/A,FALSE,"단축1";#N/A,#N/A,FALSE,"단축2";#N/A,#N/A,FALSE,"단축3";#N/A,#N/A,FALSE,"장축";#N/A,#N/A,FALSE,"4WD"}</definedName>
    <definedName name="_PB004" localSheetId="14" hidden="1">{#N/A,#N/A,FALSE,"단축1";#N/A,#N/A,FALSE,"단축2";#N/A,#N/A,FALSE,"단축3";#N/A,#N/A,FALSE,"장축";#N/A,#N/A,FALSE,"4WD"}</definedName>
    <definedName name="_PB004" localSheetId="15" hidden="1">{#N/A,#N/A,FALSE,"단축1";#N/A,#N/A,FALSE,"단축2";#N/A,#N/A,FALSE,"단축3";#N/A,#N/A,FALSE,"장축";#N/A,#N/A,FALSE,"4WD"}</definedName>
    <definedName name="_PB004" hidden="1">{#N/A,#N/A,FALSE,"단축1";#N/A,#N/A,FALSE,"단축2";#N/A,#N/A,FALSE,"단축3";#N/A,#N/A,FALSE,"장축";#N/A,#N/A,FALSE,"4WD"}</definedName>
    <definedName name="_PL1">#REF!</definedName>
    <definedName name="_PL2">#REF!</definedName>
    <definedName name="_PLT1" localSheetId="6">#REF!</definedName>
    <definedName name="_PLT1">#REF!</definedName>
    <definedName name="_PLT2">#REF!</definedName>
    <definedName name="_PMY03">#REF!</definedName>
    <definedName name="_PMY04">#REF!</definedName>
    <definedName name="_PMY05">#REF!</definedName>
    <definedName name="_PMY06">#REF!</definedName>
    <definedName name="_PMY07">#REF!</definedName>
    <definedName name="_PMY08">#REF!</definedName>
    <definedName name="_PMY09">#REF!</definedName>
    <definedName name="_por1">#REF!</definedName>
    <definedName name="_PP7">#REF!</definedName>
    <definedName name="_PRG15">#REF!</definedName>
    <definedName name="_Q1">#REF!</definedName>
    <definedName name="_Q12" hidden="1">{#N/A,#N/A,FALSE,"단축1";#N/A,#N/A,FALSE,"단축2";#N/A,#N/A,FALSE,"단축3";#N/A,#N/A,FALSE,"장축";#N/A,#N/A,FALSE,"4WD"}</definedName>
    <definedName name="_Q124" hidden="1">{#N/A,#N/A,FALSE,"단축1";#N/A,#N/A,FALSE,"단축2";#N/A,#N/A,FALSE,"단축3";#N/A,#N/A,FALSE,"장축";#N/A,#N/A,FALSE,"4WD"}</definedName>
    <definedName name="_Q2">#REF!</definedName>
    <definedName name="_q2000" localSheetId="7">[0]!BlankMacro1</definedName>
    <definedName name="_q2000" localSheetId="16">[0]!BlankMacro1</definedName>
    <definedName name="_q2000" localSheetId="17">[0]!BlankMacro1</definedName>
    <definedName name="_q2000" localSheetId="10">[0]!BlankMacro1</definedName>
    <definedName name="_q2000" localSheetId="8">[0]!BlankMacro1</definedName>
    <definedName name="_q2000" localSheetId="0">[0]!BlankMacro1</definedName>
    <definedName name="_q2000" localSheetId="13">[0]!BlankMacro1</definedName>
    <definedName name="_q2000" localSheetId="14">[0]!BlankMacro1</definedName>
    <definedName name="_q2000" localSheetId="11">[0]!BlankMacro1</definedName>
    <definedName name="_q2000" localSheetId="15">[0]!BlankMacro1</definedName>
    <definedName name="_q2000">[0]!BlankMacro1</definedName>
    <definedName name="_Q21" hidden="1">{#N/A,#N/A,FALSE,"단축1";#N/A,#N/A,FALSE,"단축2";#N/A,#N/A,FALSE,"단축3";#N/A,#N/A,FALSE,"장축";#N/A,#N/A,FALSE,"4WD"}</definedName>
    <definedName name="_Q3" localSheetId="7">#REF!</definedName>
    <definedName name="_Q3">#REF!</definedName>
    <definedName name="_Q32" hidden="1">{#N/A,#N/A,FALSE,"단축1";#N/A,#N/A,FALSE,"단축2";#N/A,#N/A,FALSE,"단축3";#N/A,#N/A,FALSE,"장축";#N/A,#N/A,FALSE,"4WD"}</definedName>
    <definedName name="_Q43" hidden="1">{#N/A,#N/A,FALSE,"단축1";#N/A,#N/A,FALSE,"단축2";#N/A,#N/A,FALSE,"단축3";#N/A,#N/A,FALSE,"장축";#N/A,#N/A,FALSE,"4WD"}</definedName>
    <definedName name="_q5" localSheetId="7" hidden="1">{#N/A,#N/A,FALSE,"신규dep";#N/A,#N/A,FALSE,"신규dep-금형상각후";#N/A,#N/A,FALSE,"신규dep-연구비상각후";#N/A,#N/A,FALSE,"신규dep-기계,공구상각후"}</definedName>
    <definedName name="_q5" localSheetId="16" hidden="1">{#N/A,#N/A,FALSE,"신규dep";#N/A,#N/A,FALSE,"신규dep-금형상각후";#N/A,#N/A,FALSE,"신규dep-연구비상각후";#N/A,#N/A,FALSE,"신규dep-기계,공구상각후"}</definedName>
    <definedName name="_q5" localSheetId="17" hidden="1">{#N/A,#N/A,FALSE,"신규dep";#N/A,#N/A,FALSE,"신규dep-금형상각후";#N/A,#N/A,FALSE,"신규dep-연구비상각후";#N/A,#N/A,FALSE,"신규dep-기계,공구상각후"}</definedName>
    <definedName name="_q5" localSheetId="13" hidden="1">{#N/A,#N/A,FALSE,"신규dep";#N/A,#N/A,FALSE,"신규dep-금형상각후";#N/A,#N/A,FALSE,"신규dep-연구비상각후";#N/A,#N/A,FALSE,"신규dep-기계,공구상각후"}</definedName>
    <definedName name="_q5" localSheetId="14" hidden="1">{#N/A,#N/A,FALSE,"신규dep";#N/A,#N/A,FALSE,"신규dep-금형상각후";#N/A,#N/A,FALSE,"신규dep-연구비상각후";#N/A,#N/A,FALSE,"신규dep-기계,공구상각후"}</definedName>
    <definedName name="_q5" localSheetId="15" hidden="1">{#N/A,#N/A,FALSE,"신규dep";#N/A,#N/A,FALSE,"신규dep-금형상각후";#N/A,#N/A,FALSE,"신규dep-연구비상각후";#N/A,#N/A,FALSE,"신규dep-기계,공구상각후"}</definedName>
    <definedName name="_q5" hidden="1">{#N/A,#N/A,FALSE,"신규dep";#N/A,#N/A,FALSE,"신규dep-금형상각후";#N/A,#N/A,FALSE,"신규dep-연구비상각후";#N/A,#N/A,FALSE,"신규dep-기계,공구상각후"}</definedName>
    <definedName name="_Q54" hidden="1">{#N/A,#N/A,FALSE,"단축1";#N/A,#N/A,FALSE,"단축2";#N/A,#N/A,FALSE,"단축3";#N/A,#N/A,FALSE,"장축";#N/A,#N/A,FALSE,"4WD"}</definedName>
    <definedName name="_Q56" hidden="1">{#N/A,#N/A,FALSE,"단축1";#N/A,#N/A,FALSE,"단축2";#N/A,#N/A,FALSE,"단축3";#N/A,#N/A,FALSE,"장축";#N/A,#N/A,FALSE,"4WD"}</definedName>
    <definedName name="_q6" localSheetId="7" hidden="1">{#N/A,#N/A,FALSE,"신규dep";#N/A,#N/A,FALSE,"신규dep-금형상각후";#N/A,#N/A,FALSE,"신규dep-연구비상각후";#N/A,#N/A,FALSE,"신규dep-기계,공구상각후"}</definedName>
    <definedName name="_q6" localSheetId="16" hidden="1">{#N/A,#N/A,FALSE,"신규dep";#N/A,#N/A,FALSE,"신규dep-금형상각후";#N/A,#N/A,FALSE,"신규dep-연구비상각후";#N/A,#N/A,FALSE,"신규dep-기계,공구상각후"}</definedName>
    <definedName name="_q6" localSheetId="17" hidden="1">{#N/A,#N/A,FALSE,"신규dep";#N/A,#N/A,FALSE,"신규dep-금형상각후";#N/A,#N/A,FALSE,"신규dep-연구비상각후";#N/A,#N/A,FALSE,"신규dep-기계,공구상각후"}</definedName>
    <definedName name="_q6" localSheetId="13" hidden="1">{#N/A,#N/A,FALSE,"신규dep";#N/A,#N/A,FALSE,"신규dep-금형상각후";#N/A,#N/A,FALSE,"신규dep-연구비상각후";#N/A,#N/A,FALSE,"신규dep-기계,공구상각후"}</definedName>
    <definedName name="_q6" localSheetId="14" hidden="1">{#N/A,#N/A,FALSE,"신규dep";#N/A,#N/A,FALSE,"신규dep-금형상각후";#N/A,#N/A,FALSE,"신규dep-연구비상각후";#N/A,#N/A,FALSE,"신규dep-기계,공구상각후"}</definedName>
    <definedName name="_q6" localSheetId="15" hidden="1">{#N/A,#N/A,FALSE,"신규dep";#N/A,#N/A,FALSE,"신규dep-금형상각후";#N/A,#N/A,FALSE,"신규dep-연구비상각후";#N/A,#N/A,FALSE,"신규dep-기계,공구상각후"}</definedName>
    <definedName name="_q6" hidden="1">{#N/A,#N/A,FALSE,"신규dep";#N/A,#N/A,FALSE,"신규dep-금형상각후";#N/A,#N/A,FALSE,"신규dep-연구비상각후";#N/A,#N/A,FALSE,"신규dep-기계,공구상각후"}</definedName>
    <definedName name="_q7" localSheetId="7" hidden="1">{#N/A,#N/A,FALSE,"신규dep";#N/A,#N/A,FALSE,"신규dep-금형상각후";#N/A,#N/A,FALSE,"신규dep-연구비상각후";#N/A,#N/A,FALSE,"신규dep-기계,공구상각후"}</definedName>
    <definedName name="_q7" localSheetId="16" hidden="1">{#N/A,#N/A,FALSE,"신규dep";#N/A,#N/A,FALSE,"신규dep-금형상각후";#N/A,#N/A,FALSE,"신규dep-연구비상각후";#N/A,#N/A,FALSE,"신규dep-기계,공구상각후"}</definedName>
    <definedName name="_q7" localSheetId="17" hidden="1">{#N/A,#N/A,FALSE,"신규dep";#N/A,#N/A,FALSE,"신규dep-금형상각후";#N/A,#N/A,FALSE,"신규dep-연구비상각후";#N/A,#N/A,FALSE,"신규dep-기계,공구상각후"}</definedName>
    <definedName name="_q7" localSheetId="13" hidden="1">{#N/A,#N/A,FALSE,"신규dep";#N/A,#N/A,FALSE,"신규dep-금형상각후";#N/A,#N/A,FALSE,"신규dep-연구비상각후";#N/A,#N/A,FALSE,"신규dep-기계,공구상각후"}</definedName>
    <definedName name="_q7" localSheetId="14" hidden="1">{#N/A,#N/A,FALSE,"신규dep";#N/A,#N/A,FALSE,"신규dep-금형상각후";#N/A,#N/A,FALSE,"신규dep-연구비상각후";#N/A,#N/A,FALSE,"신규dep-기계,공구상각후"}</definedName>
    <definedName name="_q7" localSheetId="15" hidden="1">{#N/A,#N/A,FALSE,"신규dep";#N/A,#N/A,FALSE,"신규dep-금형상각후";#N/A,#N/A,FALSE,"신규dep-연구비상각후";#N/A,#N/A,FALSE,"신규dep-기계,공구상각후"}</definedName>
    <definedName name="_q7" hidden="1">{#N/A,#N/A,FALSE,"신규dep";#N/A,#N/A,FALSE,"신규dep-금형상각후";#N/A,#N/A,FALSE,"신규dep-연구비상각후";#N/A,#N/A,FALSE,"신규dep-기계,공구상각후"}</definedName>
    <definedName name="_Q76" hidden="1">{#N/A,#N/A,FALSE,"단축1";#N/A,#N/A,FALSE,"단축2";#N/A,#N/A,FALSE,"단축3";#N/A,#N/A,FALSE,"장축";#N/A,#N/A,FALSE,"4WD"}</definedName>
    <definedName name="_q9" localSheetId="7" hidden="1">{#N/A,#N/A,FALSE,"신규dep";#N/A,#N/A,FALSE,"신규dep-금형상각후";#N/A,#N/A,FALSE,"신규dep-연구비상각후";#N/A,#N/A,FALSE,"신규dep-기계,공구상각후"}</definedName>
    <definedName name="_q9" localSheetId="16" hidden="1">{#N/A,#N/A,FALSE,"신규dep";#N/A,#N/A,FALSE,"신규dep-금형상각후";#N/A,#N/A,FALSE,"신규dep-연구비상각후";#N/A,#N/A,FALSE,"신규dep-기계,공구상각후"}</definedName>
    <definedName name="_q9" localSheetId="17" hidden="1">{#N/A,#N/A,FALSE,"신규dep";#N/A,#N/A,FALSE,"신규dep-금형상각후";#N/A,#N/A,FALSE,"신규dep-연구비상각후";#N/A,#N/A,FALSE,"신규dep-기계,공구상각후"}</definedName>
    <definedName name="_q9" localSheetId="13" hidden="1">{#N/A,#N/A,FALSE,"신규dep";#N/A,#N/A,FALSE,"신규dep-금형상각후";#N/A,#N/A,FALSE,"신규dep-연구비상각후";#N/A,#N/A,FALSE,"신규dep-기계,공구상각후"}</definedName>
    <definedName name="_q9" localSheetId="14" hidden="1">{#N/A,#N/A,FALSE,"신규dep";#N/A,#N/A,FALSE,"신규dep-금형상각후";#N/A,#N/A,FALSE,"신규dep-연구비상각후";#N/A,#N/A,FALSE,"신규dep-기계,공구상각후"}</definedName>
    <definedName name="_q9" localSheetId="15" hidden="1">{#N/A,#N/A,FALSE,"신규dep";#N/A,#N/A,FALSE,"신규dep-금형상각후";#N/A,#N/A,FALSE,"신규dep-연구비상각후";#N/A,#N/A,FALSE,"신규dep-기계,공구상각후"}</definedName>
    <definedName name="_q9" hidden="1">{#N/A,#N/A,FALSE,"신규dep";#N/A,#N/A,FALSE,"신규dep-금형상각후";#N/A,#N/A,FALSE,"신규dep-연구비상각후";#N/A,#N/A,FALSE,"신규dep-기계,공구상각후"}</definedName>
    <definedName name="_QQ123">#REF!</definedName>
    <definedName name="_QQ3">#REF!</definedName>
    <definedName name="_R¼o">#REF!</definedName>
    <definedName name="_Regression_Int" hidden="1">1</definedName>
    <definedName name="_RLA2" localSheetId="7" hidden="1">{#N/A,#N/A,FALSE,"96 3월물량표";#N/A,#N/A,FALSE,"96 4월물량표";#N/A,#N/A,FALSE,"96 5월물량표"}</definedName>
    <definedName name="_RLA2" localSheetId="16" hidden="1">{#N/A,#N/A,FALSE,"96 3월물량표";#N/A,#N/A,FALSE,"96 4월물량표";#N/A,#N/A,FALSE,"96 5월물량표"}</definedName>
    <definedName name="_RLA2" localSheetId="6" hidden="1">{#N/A,#N/A,FALSE,"96 3월물량표";#N/A,#N/A,FALSE,"96 4월물량표";#N/A,#N/A,FALSE,"96 5월물량표"}</definedName>
    <definedName name="_RLA2" localSheetId="17" hidden="1">{#N/A,#N/A,FALSE,"96 3월물량표";#N/A,#N/A,FALSE,"96 4월물량표";#N/A,#N/A,FALSE,"96 5월물량표"}</definedName>
    <definedName name="_RLA2" localSheetId="13" hidden="1">{#N/A,#N/A,FALSE,"96 3월물량표";#N/A,#N/A,FALSE,"96 4월물량표";#N/A,#N/A,FALSE,"96 5월물량표"}</definedName>
    <definedName name="_RLA2" localSheetId="14" hidden="1">{#N/A,#N/A,FALSE,"96 3월물량표";#N/A,#N/A,FALSE,"96 4월물량표";#N/A,#N/A,FALSE,"96 5월물량표"}</definedName>
    <definedName name="_RLA2" localSheetId="15" hidden="1">{#N/A,#N/A,FALSE,"96 3월물량표";#N/A,#N/A,FALSE,"96 4월물량표";#N/A,#N/A,FALSE,"96 5월물량표"}</definedName>
    <definedName name="_RLA2" hidden="1">{#N/A,#N/A,FALSE,"96 3월물량표";#N/A,#N/A,FALSE,"96 4월물량표";#N/A,#N/A,FALSE,"96 5월물량표"}</definedName>
    <definedName name="_RLA5" localSheetId="7" hidden="1">{#N/A,#N/A,TRUE,"Y생산";#N/A,#N/A,TRUE,"Y판매";#N/A,#N/A,TRUE,"Y총물량";#N/A,#N/A,TRUE,"Y능력";#N/A,#N/A,TRUE,"YKD"}</definedName>
    <definedName name="_RLA5" localSheetId="16" hidden="1">{#N/A,#N/A,TRUE,"Y생산";#N/A,#N/A,TRUE,"Y판매";#N/A,#N/A,TRUE,"Y총물량";#N/A,#N/A,TRUE,"Y능력";#N/A,#N/A,TRUE,"YKD"}</definedName>
    <definedName name="_RLA5" localSheetId="6" hidden="1">{#N/A,#N/A,TRUE,"Y생산";#N/A,#N/A,TRUE,"Y판매";#N/A,#N/A,TRUE,"Y총물량";#N/A,#N/A,TRUE,"Y능력";#N/A,#N/A,TRUE,"YKD"}</definedName>
    <definedName name="_RLA5" localSheetId="17" hidden="1">{#N/A,#N/A,TRUE,"Y생산";#N/A,#N/A,TRUE,"Y판매";#N/A,#N/A,TRUE,"Y총물량";#N/A,#N/A,TRUE,"Y능력";#N/A,#N/A,TRUE,"YKD"}</definedName>
    <definedName name="_RLA5" localSheetId="13" hidden="1">{#N/A,#N/A,TRUE,"Y생산";#N/A,#N/A,TRUE,"Y판매";#N/A,#N/A,TRUE,"Y총물량";#N/A,#N/A,TRUE,"Y능력";#N/A,#N/A,TRUE,"YKD"}</definedName>
    <definedName name="_RLA5" localSheetId="14" hidden="1">{#N/A,#N/A,TRUE,"Y생산";#N/A,#N/A,TRUE,"Y판매";#N/A,#N/A,TRUE,"Y총물량";#N/A,#N/A,TRUE,"Y능력";#N/A,#N/A,TRUE,"YKD"}</definedName>
    <definedName name="_RLA5" localSheetId="15" hidden="1">{#N/A,#N/A,TRUE,"Y생산";#N/A,#N/A,TRUE,"Y판매";#N/A,#N/A,TRUE,"Y총물량";#N/A,#N/A,TRUE,"Y능력";#N/A,#N/A,TRUE,"YKD"}</definedName>
    <definedName name="_RLA5" hidden="1">{#N/A,#N/A,TRUE,"Y생산";#N/A,#N/A,TRUE,"Y판매";#N/A,#N/A,TRUE,"Y총물량";#N/A,#N/A,TRUE,"Y능력";#N/A,#N/A,TRUE,"YKD"}</definedName>
    <definedName name="_RLA6" localSheetId="7" hidden="1">{#N/A,#N/A,TRUE,"Y생산";#N/A,#N/A,TRUE,"Y판매";#N/A,#N/A,TRUE,"Y총물량";#N/A,#N/A,TRUE,"Y능력";#N/A,#N/A,TRUE,"YKD"}</definedName>
    <definedName name="_RLA6" localSheetId="16" hidden="1">{#N/A,#N/A,TRUE,"Y생산";#N/A,#N/A,TRUE,"Y판매";#N/A,#N/A,TRUE,"Y총물량";#N/A,#N/A,TRUE,"Y능력";#N/A,#N/A,TRUE,"YKD"}</definedName>
    <definedName name="_RLA6" localSheetId="6" hidden="1">{#N/A,#N/A,TRUE,"Y생산";#N/A,#N/A,TRUE,"Y판매";#N/A,#N/A,TRUE,"Y총물량";#N/A,#N/A,TRUE,"Y능력";#N/A,#N/A,TRUE,"YKD"}</definedName>
    <definedName name="_RLA6" localSheetId="17" hidden="1">{#N/A,#N/A,TRUE,"Y생산";#N/A,#N/A,TRUE,"Y판매";#N/A,#N/A,TRUE,"Y총물량";#N/A,#N/A,TRUE,"Y능력";#N/A,#N/A,TRUE,"YKD"}</definedName>
    <definedName name="_RLA6" localSheetId="13" hidden="1">{#N/A,#N/A,TRUE,"Y생산";#N/A,#N/A,TRUE,"Y판매";#N/A,#N/A,TRUE,"Y총물량";#N/A,#N/A,TRUE,"Y능력";#N/A,#N/A,TRUE,"YKD"}</definedName>
    <definedName name="_RLA6" localSheetId="14" hidden="1">{#N/A,#N/A,TRUE,"Y생산";#N/A,#N/A,TRUE,"Y판매";#N/A,#N/A,TRUE,"Y총물량";#N/A,#N/A,TRUE,"Y능력";#N/A,#N/A,TRUE,"YKD"}</definedName>
    <definedName name="_RLA6" localSheetId="15" hidden="1">{#N/A,#N/A,TRUE,"Y생산";#N/A,#N/A,TRUE,"Y판매";#N/A,#N/A,TRUE,"Y총물량";#N/A,#N/A,TRUE,"Y능력";#N/A,#N/A,TRUE,"YKD"}</definedName>
    <definedName name="_RLA6" hidden="1">{#N/A,#N/A,TRUE,"Y생산";#N/A,#N/A,TRUE,"Y판매";#N/A,#N/A,TRUE,"Y총물량";#N/A,#N/A,TRUE,"Y능력";#N/A,#N/A,TRUE,"YKD"}</definedName>
    <definedName name="_RM2">#REF!</definedName>
    <definedName name="_RS451" localSheetId="7" hidden="1">{#N/A,#N/A,FALSE,"단축1";#N/A,#N/A,FALSE,"단축2";#N/A,#N/A,FALSE,"단축3";#N/A,#N/A,FALSE,"장축";#N/A,#N/A,FALSE,"4WD"}</definedName>
    <definedName name="_RS451" localSheetId="16" hidden="1">{#N/A,#N/A,FALSE,"단축1";#N/A,#N/A,FALSE,"단축2";#N/A,#N/A,FALSE,"단축3";#N/A,#N/A,FALSE,"장축";#N/A,#N/A,FALSE,"4WD"}</definedName>
    <definedName name="_RS451" localSheetId="17" hidden="1">{#N/A,#N/A,FALSE,"단축1";#N/A,#N/A,FALSE,"단축2";#N/A,#N/A,FALSE,"단축3";#N/A,#N/A,FALSE,"장축";#N/A,#N/A,FALSE,"4WD"}</definedName>
    <definedName name="_RS451" localSheetId="13" hidden="1">{#N/A,#N/A,FALSE,"단축1";#N/A,#N/A,FALSE,"단축2";#N/A,#N/A,FALSE,"단축3";#N/A,#N/A,FALSE,"장축";#N/A,#N/A,FALSE,"4WD"}</definedName>
    <definedName name="_RS451" localSheetId="14" hidden="1">{#N/A,#N/A,FALSE,"단축1";#N/A,#N/A,FALSE,"단축2";#N/A,#N/A,FALSE,"단축3";#N/A,#N/A,FALSE,"장축";#N/A,#N/A,FALSE,"4WD"}</definedName>
    <definedName name="_RS451" localSheetId="15" hidden="1">{#N/A,#N/A,FALSE,"단축1";#N/A,#N/A,FALSE,"단축2";#N/A,#N/A,FALSE,"단축3";#N/A,#N/A,FALSE,"장축";#N/A,#N/A,FALSE,"4WD"}</definedName>
    <definedName name="_RS451" hidden="1">{#N/A,#N/A,FALSE,"단축1";#N/A,#N/A,FALSE,"단축2";#N/A,#N/A,FALSE,"단축3";#N/A,#N/A,FALSE,"장축";#N/A,#N/A,FALSE,"4WD"}</definedName>
    <definedName name="_S1">#REF!</definedName>
    <definedName name="_S12" hidden="1">{#N/A,#N/A,FALSE,"단축1";#N/A,#N/A,FALSE,"단축2";#N/A,#N/A,FALSE,"단축3";#N/A,#N/A,FALSE,"장축";#N/A,#N/A,FALSE,"4WD"}</definedName>
    <definedName name="_s2" localSheetId="7" hidden="1">{#N/A,#N/A,FALSE,"신규dep";#N/A,#N/A,FALSE,"신규dep-금형상각후";#N/A,#N/A,FALSE,"신규dep-연구비상각후";#N/A,#N/A,FALSE,"신규dep-기계,공구상각후"}</definedName>
    <definedName name="_s2" localSheetId="16" hidden="1">{#N/A,#N/A,FALSE,"신규dep";#N/A,#N/A,FALSE,"신규dep-금형상각후";#N/A,#N/A,FALSE,"신규dep-연구비상각후";#N/A,#N/A,FALSE,"신규dep-기계,공구상각후"}</definedName>
    <definedName name="_s2" localSheetId="17" hidden="1">{#N/A,#N/A,FALSE,"신규dep";#N/A,#N/A,FALSE,"신규dep-금형상각후";#N/A,#N/A,FALSE,"신규dep-연구비상각후";#N/A,#N/A,FALSE,"신규dep-기계,공구상각후"}</definedName>
    <definedName name="_s2" localSheetId="13" hidden="1">{#N/A,#N/A,FALSE,"신규dep";#N/A,#N/A,FALSE,"신규dep-금형상각후";#N/A,#N/A,FALSE,"신규dep-연구비상각후";#N/A,#N/A,FALSE,"신규dep-기계,공구상각후"}</definedName>
    <definedName name="_s2" localSheetId="14" hidden="1">{#N/A,#N/A,FALSE,"신규dep";#N/A,#N/A,FALSE,"신규dep-금형상각후";#N/A,#N/A,FALSE,"신규dep-연구비상각후";#N/A,#N/A,FALSE,"신규dep-기계,공구상각후"}</definedName>
    <definedName name="_s2" localSheetId="15" hidden="1">{#N/A,#N/A,FALSE,"신규dep";#N/A,#N/A,FALSE,"신규dep-금형상각후";#N/A,#N/A,FALSE,"신규dep-연구비상각후";#N/A,#N/A,FALSE,"신규dep-기계,공구상각후"}</definedName>
    <definedName name="_s2" hidden="1">{#N/A,#N/A,FALSE,"신규dep";#N/A,#N/A,FALSE,"신규dep-금형상각후";#N/A,#N/A,FALSE,"신규dep-연구비상각후";#N/A,#N/A,FALSE,"신규dep-기계,공구상각후"}</definedName>
    <definedName name="_s3" localSheetId="7" hidden="1">{#N/A,#N/A,FALSE,"단축1";#N/A,#N/A,FALSE,"단축2";#N/A,#N/A,FALSE,"단축3";#N/A,#N/A,FALSE,"장축";#N/A,#N/A,FALSE,"4WD"}</definedName>
    <definedName name="_s3" localSheetId="16" hidden="1">{#N/A,#N/A,FALSE,"단축1";#N/A,#N/A,FALSE,"단축2";#N/A,#N/A,FALSE,"단축3";#N/A,#N/A,FALSE,"장축";#N/A,#N/A,FALSE,"4WD"}</definedName>
    <definedName name="_s3" localSheetId="17" hidden="1">{#N/A,#N/A,FALSE,"단축1";#N/A,#N/A,FALSE,"단축2";#N/A,#N/A,FALSE,"단축3";#N/A,#N/A,FALSE,"장축";#N/A,#N/A,FALSE,"4WD"}</definedName>
    <definedName name="_s3" localSheetId="13" hidden="1">{#N/A,#N/A,FALSE,"단축1";#N/A,#N/A,FALSE,"단축2";#N/A,#N/A,FALSE,"단축3";#N/A,#N/A,FALSE,"장축";#N/A,#N/A,FALSE,"4WD"}</definedName>
    <definedName name="_s3" localSheetId="14" hidden="1">{#N/A,#N/A,FALSE,"단축1";#N/A,#N/A,FALSE,"단축2";#N/A,#N/A,FALSE,"단축3";#N/A,#N/A,FALSE,"장축";#N/A,#N/A,FALSE,"4WD"}</definedName>
    <definedName name="_s3" localSheetId="15" hidden="1">{#N/A,#N/A,FALSE,"단축1";#N/A,#N/A,FALSE,"단축2";#N/A,#N/A,FALSE,"단축3";#N/A,#N/A,FALSE,"장축";#N/A,#N/A,FALSE,"4WD"}</definedName>
    <definedName name="_s3" hidden="1">{#N/A,#N/A,FALSE,"단축1";#N/A,#N/A,FALSE,"단축2";#N/A,#N/A,FALSE,"단축3";#N/A,#N/A,FALSE,"장축";#N/A,#N/A,FALSE,"4WD"}</definedName>
    <definedName name="_s4" localSheetId="7" hidden="1">{#N/A,#N/A,FALSE,"단축1";#N/A,#N/A,FALSE,"단축2";#N/A,#N/A,FALSE,"단축3";#N/A,#N/A,FALSE,"장축";#N/A,#N/A,FALSE,"4WD"}</definedName>
    <definedName name="_s4" localSheetId="16" hidden="1">{#N/A,#N/A,FALSE,"단축1";#N/A,#N/A,FALSE,"단축2";#N/A,#N/A,FALSE,"단축3";#N/A,#N/A,FALSE,"장축";#N/A,#N/A,FALSE,"4WD"}</definedName>
    <definedName name="_s4" localSheetId="17" hidden="1">{#N/A,#N/A,FALSE,"단축1";#N/A,#N/A,FALSE,"단축2";#N/A,#N/A,FALSE,"단축3";#N/A,#N/A,FALSE,"장축";#N/A,#N/A,FALSE,"4WD"}</definedName>
    <definedName name="_s4" localSheetId="13" hidden="1">{#N/A,#N/A,FALSE,"단축1";#N/A,#N/A,FALSE,"단축2";#N/A,#N/A,FALSE,"단축3";#N/A,#N/A,FALSE,"장축";#N/A,#N/A,FALSE,"4WD"}</definedName>
    <definedName name="_s4" localSheetId="14" hidden="1">{#N/A,#N/A,FALSE,"단축1";#N/A,#N/A,FALSE,"단축2";#N/A,#N/A,FALSE,"단축3";#N/A,#N/A,FALSE,"장축";#N/A,#N/A,FALSE,"4WD"}</definedName>
    <definedName name="_s4" localSheetId="15" hidden="1">{#N/A,#N/A,FALSE,"단축1";#N/A,#N/A,FALSE,"단축2";#N/A,#N/A,FALSE,"단축3";#N/A,#N/A,FALSE,"장축";#N/A,#N/A,FALSE,"4WD"}</definedName>
    <definedName name="_s4" hidden="1">{#N/A,#N/A,FALSE,"단축1";#N/A,#N/A,FALSE,"단축2";#N/A,#N/A,FALSE,"단축3";#N/A,#N/A,FALSE,"장축";#N/A,#N/A,FALSE,"4WD"}</definedName>
    <definedName name="_s5" localSheetId="7" hidden="1">{#N/A,#N/A,FALSE,"신규dep";#N/A,#N/A,FALSE,"신규dep-금형상각후";#N/A,#N/A,FALSE,"신규dep-연구비상각후";#N/A,#N/A,FALSE,"신규dep-기계,공구상각후"}</definedName>
    <definedName name="_s5" localSheetId="16" hidden="1">{#N/A,#N/A,FALSE,"신규dep";#N/A,#N/A,FALSE,"신규dep-금형상각후";#N/A,#N/A,FALSE,"신규dep-연구비상각후";#N/A,#N/A,FALSE,"신규dep-기계,공구상각후"}</definedName>
    <definedName name="_s5" localSheetId="17" hidden="1">{#N/A,#N/A,FALSE,"신규dep";#N/A,#N/A,FALSE,"신규dep-금형상각후";#N/A,#N/A,FALSE,"신규dep-연구비상각후";#N/A,#N/A,FALSE,"신규dep-기계,공구상각후"}</definedName>
    <definedName name="_s5" localSheetId="13" hidden="1">{#N/A,#N/A,FALSE,"신규dep";#N/A,#N/A,FALSE,"신규dep-금형상각후";#N/A,#N/A,FALSE,"신규dep-연구비상각후";#N/A,#N/A,FALSE,"신규dep-기계,공구상각후"}</definedName>
    <definedName name="_s5" localSheetId="14" hidden="1">{#N/A,#N/A,FALSE,"신규dep";#N/A,#N/A,FALSE,"신규dep-금형상각후";#N/A,#N/A,FALSE,"신규dep-연구비상각후";#N/A,#N/A,FALSE,"신규dep-기계,공구상각후"}</definedName>
    <definedName name="_s5" localSheetId="15" hidden="1">{#N/A,#N/A,FALSE,"신규dep";#N/A,#N/A,FALSE,"신규dep-금형상각후";#N/A,#N/A,FALSE,"신규dep-연구비상각후";#N/A,#N/A,FALSE,"신규dep-기계,공구상각후"}</definedName>
    <definedName name="_s5" hidden="1">{#N/A,#N/A,FALSE,"신규dep";#N/A,#N/A,FALSE,"신규dep-금형상각후";#N/A,#N/A,FALSE,"신규dep-연구비상각후";#N/A,#N/A,FALSE,"신규dep-기계,공구상각후"}</definedName>
    <definedName name="_S50000">#REF!</definedName>
    <definedName name="_s6" localSheetId="7" hidden="1">{#N/A,#N/A,FALSE,"신규dep";#N/A,#N/A,FALSE,"신규dep-금형상각후";#N/A,#N/A,FALSE,"신규dep-연구비상각후";#N/A,#N/A,FALSE,"신규dep-기계,공구상각후"}</definedName>
    <definedName name="_s6" localSheetId="16" hidden="1">{#N/A,#N/A,FALSE,"신규dep";#N/A,#N/A,FALSE,"신규dep-금형상각후";#N/A,#N/A,FALSE,"신규dep-연구비상각후";#N/A,#N/A,FALSE,"신규dep-기계,공구상각후"}</definedName>
    <definedName name="_s6" localSheetId="17" hidden="1">{#N/A,#N/A,FALSE,"신규dep";#N/A,#N/A,FALSE,"신규dep-금형상각후";#N/A,#N/A,FALSE,"신규dep-연구비상각후";#N/A,#N/A,FALSE,"신규dep-기계,공구상각후"}</definedName>
    <definedName name="_s6" localSheetId="13" hidden="1">{#N/A,#N/A,FALSE,"신규dep";#N/A,#N/A,FALSE,"신규dep-금형상각후";#N/A,#N/A,FALSE,"신규dep-연구비상각후";#N/A,#N/A,FALSE,"신규dep-기계,공구상각후"}</definedName>
    <definedName name="_s6" localSheetId="14" hidden="1">{#N/A,#N/A,FALSE,"신규dep";#N/A,#N/A,FALSE,"신규dep-금형상각후";#N/A,#N/A,FALSE,"신규dep-연구비상각후";#N/A,#N/A,FALSE,"신규dep-기계,공구상각후"}</definedName>
    <definedName name="_s6" localSheetId="15" hidden="1">{#N/A,#N/A,FALSE,"신규dep";#N/A,#N/A,FALSE,"신규dep-금형상각후";#N/A,#N/A,FALSE,"신규dep-연구비상각후";#N/A,#N/A,FALSE,"신규dep-기계,공구상각후"}</definedName>
    <definedName name="_s6" hidden="1">{#N/A,#N/A,FALSE,"신규dep";#N/A,#N/A,FALSE,"신규dep-금형상각후";#N/A,#N/A,FALSE,"신규dep-연구비상각후";#N/A,#N/A,FALSE,"신규dep-기계,공구상각후"}</definedName>
    <definedName name="_s7" localSheetId="7" hidden="1">{#N/A,#N/A,FALSE,"신규dep";#N/A,#N/A,FALSE,"신규dep-금형상각후";#N/A,#N/A,FALSE,"신규dep-연구비상각후";#N/A,#N/A,FALSE,"신규dep-기계,공구상각후"}</definedName>
    <definedName name="_s7" localSheetId="16" hidden="1">{#N/A,#N/A,FALSE,"신규dep";#N/A,#N/A,FALSE,"신규dep-금형상각후";#N/A,#N/A,FALSE,"신규dep-연구비상각후";#N/A,#N/A,FALSE,"신규dep-기계,공구상각후"}</definedName>
    <definedName name="_s7" localSheetId="17" hidden="1">{#N/A,#N/A,FALSE,"신규dep";#N/A,#N/A,FALSE,"신규dep-금형상각후";#N/A,#N/A,FALSE,"신규dep-연구비상각후";#N/A,#N/A,FALSE,"신규dep-기계,공구상각후"}</definedName>
    <definedName name="_s7" localSheetId="13" hidden="1">{#N/A,#N/A,FALSE,"신규dep";#N/A,#N/A,FALSE,"신규dep-금형상각후";#N/A,#N/A,FALSE,"신규dep-연구비상각후";#N/A,#N/A,FALSE,"신규dep-기계,공구상각후"}</definedName>
    <definedName name="_s7" localSheetId="14" hidden="1">{#N/A,#N/A,FALSE,"신규dep";#N/A,#N/A,FALSE,"신규dep-금형상각후";#N/A,#N/A,FALSE,"신규dep-연구비상각후";#N/A,#N/A,FALSE,"신규dep-기계,공구상각후"}</definedName>
    <definedName name="_s7" localSheetId="15" hidden="1">{#N/A,#N/A,FALSE,"신규dep";#N/A,#N/A,FALSE,"신규dep-금형상각후";#N/A,#N/A,FALSE,"신규dep-연구비상각후";#N/A,#N/A,FALSE,"신규dep-기계,공구상각후"}</definedName>
    <definedName name="_s7" hidden="1">{#N/A,#N/A,FALSE,"신규dep";#N/A,#N/A,FALSE,"신규dep-금형상각후";#N/A,#N/A,FALSE,"신규dep-연구비상각후";#N/A,#N/A,FALSE,"신규dep-기계,공구상각후"}</definedName>
    <definedName name="_s8" localSheetId="7" hidden="1">{#N/A,#N/A,FALSE,"신규dep";#N/A,#N/A,FALSE,"신규dep-금형상각후";#N/A,#N/A,FALSE,"신규dep-연구비상각후";#N/A,#N/A,FALSE,"신규dep-기계,공구상각후"}</definedName>
    <definedName name="_s8" localSheetId="16" hidden="1">{#N/A,#N/A,FALSE,"신규dep";#N/A,#N/A,FALSE,"신규dep-금형상각후";#N/A,#N/A,FALSE,"신규dep-연구비상각후";#N/A,#N/A,FALSE,"신규dep-기계,공구상각후"}</definedName>
    <definedName name="_s8" localSheetId="17" hidden="1">{#N/A,#N/A,FALSE,"신규dep";#N/A,#N/A,FALSE,"신규dep-금형상각후";#N/A,#N/A,FALSE,"신규dep-연구비상각후";#N/A,#N/A,FALSE,"신규dep-기계,공구상각후"}</definedName>
    <definedName name="_s8" localSheetId="13" hidden="1">{#N/A,#N/A,FALSE,"신규dep";#N/A,#N/A,FALSE,"신규dep-금형상각후";#N/A,#N/A,FALSE,"신규dep-연구비상각후";#N/A,#N/A,FALSE,"신규dep-기계,공구상각후"}</definedName>
    <definedName name="_s8" localSheetId="14" hidden="1">{#N/A,#N/A,FALSE,"신규dep";#N/A,#N/A,FALSE,"신규dep-금형상각후";#N/A,#N/A,FALSE,"신규dep-연구비상각후";#N/A,#N/A,FALSE,"신규dep-기계,공구상각후"}</definedName>
    <definedName name="_s8" localSheetId="15" hidden="1">{#N/A,#N/A,FALSE,"신규dep";#N/A,#N/A,FALSE,"신규dep-금형상각후";#N/A,#N/A,FALSE,"신규dep-연구비상각후";#N/A,#N/A,FALSE,"신규dep-기계,공구상각후"}</definedName>
    <definedName name="_s8" hidden="1">{#N/A,#N/A,FALSE,"신규dep";#N/A,#N/A,FALSE,"신규dep-금형상각후";#N/A,#N/A,FALSE,"신규dep-연구비상각후";#N/A,#N/A,FALSE,"신규dep-기계,공구상각후"}</definedName>
    <definedName name="_SAM1">#N/A</definedName>
    <definedName name="_SD1">#REF!</definedName>
    <definedName name="_SD2">#REF!</definedName>
    <definedName name="_SDW1" hidden="1">#REF!</definedName>
    <definedName name="_SHT1" hidden="1">{#N/A,#N/A,FALSE,"신규dep";#N/A,#N/A,FALSE,"신규dep-금형상각후";#N/A,#N/A,FALSE,"신규dep-연구비상각후";#N/A,#N/A,FALSE,"신규dep-기계,공구상각후"}</definedName>
    <definedName name="_SMY02">#REF!</definedName>
    <definedName name="_SMY03">#REF!</definedName>
    <definedName name="_SMY04">#REF!</definedName>
    <definedName name="_SMY05">#REF!</definedName>
    <definedName name="_SMY06">#REF!</definedName>
    <definedName name="_SMY07">#REF!</definedName>
    <definedName name="_SMY08">#REF!</definedName>
    <definedName name="_SMY09">#REF!</definedName>
    <definedName name="_Sort" hidden="1">#REF!</definedName>
    <definedName name="_sort2" hidden="1">#REF!</definedName>
    <definedName name="_SUF">#N/A</definedName>
    <definedName name="_SUM1" localSheetId="7" hidden="1">{#N/A,#N/A,FALSE,"단축1";#N/A,#N/A,FALSE,"단축2";#N/A,#N/A,FALSE,"단축3";#N/A,#N/A,FALSE,"장축";#N/A,#N/A,FALSE,"4WD"}</definedName>
    <definedName name="_SUM1" localSheetId="16" hidden="1">{#N/A,#N/A,FALSE,"단축1";#N/A,#N/A,FALSE,"단축2";#N/A,#N/A,FALSE,"단축3";#N/A,#N/A,FALSE,"장축";#N/A,#N/A,FALSE,"4WD"}</definedName>
    <definedName name="_SUM1" localSheetId="6" hidden="1">{#N/A,#N/A,FALSE,"단축1";#N/A,#N/A,FALSE,"단축2";#N/A,#N/A,FALSE,"단축3";#N/A,#N/A,FALSE,"장축";#N/A,#N/A,FALSE,"4WD"}</definedName>
    <definedName name="_SUM1" localSheetId="17" hidden="1">{#N/A,#N/A,FALSE,"단축1";#N/A,#N/A,FALSE,"단축2";#N/A,#N/A,FALSE,"단축3";#N/A,#N/A,FALSE,"장축";#N/A,#N/A,FALSE,"4WD"}</definedName>
    <definedName name="_SUM1" localSheetId="13" hidden="1">{#N/A,#N/A,FALSE,"단축1";#N/A,#N/A,FALSE,"단축2";#N/A,#N/A,FALSE,"단축3";#N/A,#N/A,FALSE,"장축";#N/A,#N/A,FALSE,"4WD"}</definedName>
    <definedName name="_SUM1" localSheetId="14" hidden="1">{#N/A,#N/A,FALSE,"단축1";#N/A,#N/A,FALSE,"단축2";#N/A,#N/A,FALSE,"단축3";#N/A,#N/A,FALSE,"장축";#N/A,#N/A,FALSE,"4WD"}</definedName>
    <definedName name="_SUM1" localSheetId="15" hidden="1">{#N/A,#N/A,FALSE,"단축1";#N/A,#N/A,FALSE,"단축2";#N/A,#N/A,FALSE,"단축3";#N/A,#N/A,FALSE,"장축";#N/A,#N/A,FALSE,"4WD"}</definedName>
    <definedName name="_SUM1" hidden="1">{#N/A,#N/A,FALSE,"단축1";#N/A,#N/A,FALSE,"단축2";#N/A,#N/A,FALSE,"단축3";#N/A,#N/A,FALSE,"장축";#N/A,#N/A,FALSE,"4WD"}</definedName>
    <definedName name="_T1" localSheetId="7">{#N/A,#N/A,FALSE,"단축1";#N/A,#N/A,FALSE,"단축2";#N/A,#N/A,FALSE,"단축3";#N/A,#N/A,FALSE,"장축";#N/A,#N/A,FALSE,"4WD"}</definedName>
    <definedName name="_T1" localSheetId="16">{#N/A,#N/A,FALSE,"단축1";#N/A,#N/A,FALSE,"단축2";#N/A,#N/A,FALSE,"단축3";#N/A,#N/A,FALSE,"장축";#N/A,#N/A,FALSE,"4WD"}</definedName>
    <definedName name="_T1" localSheetId="17">{#N/A,#N/A,FALSE,"단축1";#N/A,#N/A,FALSE,"단축2";#N/A,#N/A,FALSE,"단축3";#N/A,#N/A,FALSE,"장축";#N/A,#N/A,FALSE,"4WD"}</definedName>
    <definedName name="_T1" localSheetId="13">{#N/A,#N/A,FALSE,"단축1";#N/A,#N/A,FALSE,"단축2";#N/A,#N/A,FALSE,"단축3";#N/A,#N/A,FALSE,"장축";#N/A,#N/A,FALSE,"4WD"}</definedName>
    <definedName name="_T1" localSheetId="14">{#N/A,#N/A,FALSE,"단축1";#N/A,#N/A,FALSE,"단축2";#N/A,#N/A,FALSE,"단축3";#N/A,#N/A,FALSE,"장축";#N/A,#N/A,FALSE,"4WD"}</definedName>
    <definedName name="_T1" localSheetId="15">{#N/A,#N/A,FALSE,"단축1";#N/A,#N/A,FALSE,"단축2";#N/A,#N/A,FALSE,"단축3";#N/A,#N/A,FALSE,"장축";#N/A,#N/A,FALSE,"4WD"}</definedName>
    <definedName name="_T1">{#N/A,#N/A,FALSE,"단축1";#N/A,#N/A,FALSE,"단축2";#N/A,#N/A,FALSE,"단축3";#N/A,#N/A,FALSE,"장축";#N/A,#N/A,FALSE,"4WD"}</definedName>
    <definedName name="_T2" localSheetId="7" hidden="1">{#N/A,#N/A,FALSE,"단축1";#N/A,#N/A,FALSE,"단축2";#N/A,#N/A,FALSE,"단축3";#N/A,#N/A,FALSE,"장축";#N/A,#N/A,FALSE,"4WD"}</definedName>
    <definedName name="_T2" localSheetId="16" hidden="1">{#N/A,#N/A,FALSE,"단축1";#N/A,#N/A,FALSE,"단축2";#N/A,#N/A,FALSE,"단축3";#N/A,#N/A,FALSE,"장축";#N/A,#N/A,FALSE,"4WD"}</definedName>
    <definedName name="_T2" localSheetId="17" hidden="1">{#N/A,#N/A,FALSE,"단축1";#N/A,#N/A,FALSE,"단축2";#N/A,#N/A,FALSE,"단축3";#N/A,#N/A,FALSE,"장축";#N/A,#N/A,FALSE,"4WD"}</definedName>
    <definedName name="_T2" localSheetId="13" hidden="1">{#N/A,#N/A,FALSE,"단축1";#N/A,#N/A,FALSE,"단축2";#N/A,#N/A,FALSE,"단축3";#N/A,#N/A,FALSE,"장축";#N/A,#N/A,FALSE,"4WD"}</definedName>
    <definedName name="_T2" localSheetId="14" hidden="1">{#N/A,#N/A,FALSE,"단축1";#N/A,#N/A,FALSE,"단축2";#N/A,#N/A,FALSE,"단축3";#N/A,#N/A,FALSE,"장축";#N/A,#N/A,FALSE,"4WD"}</definedName>
    <definedName name="_T2" localSheetId="15" hidden="1">{#N/A,#N/A,FALSE,"단축1";#N/A,#N/A,FALSE,"단축2";#N/A,#N/A,FALSE,"단축3";#N/A,#N/A,FALSE,"장축";#N/A,#N/A,FALSE,"4WD"}</definedName>
    <definedName name="_T2" hidden="1">{#N/A,#N/A,FALSE,"단축1";#N/A,#N/A,FALSE,"단축2";#N/A,#N/A,FALSE,"단축3";#N/A,#N/A,FALSE,"장축";#N/A,#N/A,FALSE,"4WD"}</definedName>
    <definedName name="_T3" localSheetId="7" hidden="1">{#N/A,#N/A,FALSE,"단축1";#N/A,#N/A,FALSE,"단축2";#N/A,#N/A,FALSE,"단축3";#N/A,#N/A,FALSE,"장축";#N/A,#N/A,FALSE,"4WD"}</definedName>
    <definedName name="_T3" localSheetId="16" hidden="1">{#N/A,#N/A,FALSE,"단축1";#N/A,#N/A,FALSE,"단축2";#N/A,#N/A,FALSE,"단축3";#N/A,#N/A,FALSE,"장축";#N/A,#N/A,FALSE,"4WD"}</definedName>
    <definedName name="_T3" localSheetId="17" hidden="1">{#N/A,#N/A,FALSE,"단축1";#N/A,#N/A,FALSE,"단축2";#N/A,#N/A,FALSE,"단축3";#N/A,#N/A,FALSE,"장축";#N/A,#N/A,FALSE,"4WD"}</definedName>
    <definedName name="_T3" localSheetId="13" hidden="1">{#N/A,#N/A,FALSE,"단축1";#N/A,#N/A,FALSE,"단축2";#N/A,#N/A,FALSE,"단축3";#N/A,#N/A,FALSE,"장축";#N/A,#N/A,FALSE,"4WD"}</definedName>
    <definedName name="_T3" localSheetId="14" hidden="1">{#N/A,#N/A,FALSE,"단축1";#N/A,#N/A,FALSE,"단축2";#N/A,#N/A,FALSE,"단축3";#N/A,#N/A,FALSE,"장축";#N/A,#N/A,FALSE,"4WD"}</definedName>
    <definedName name="_T3" localSheetId="15" hidden="1">{#N/A,#N/A,FALSE,"단축1";#N/A,#N/A,FALSE,"단축2";#N/A,#N/A,FALSE,"단축3";#N/A,#N/A,FALSE,"장축";#N/A,#N/A,FALSE,"4WD"}</definedName>
    <definedName name="_T3" hidden="1">{#N/A,#N/A,FALSE,"단축1";#N/A,#N/A,FALSE,"단축2";#N/A,#N/A,FALSE,"단축3";#N/A,#N/A,FALSE,"장축";#N/A,#N/A,FALSE,"4WD"}</definedName>
    <definedName name="_T5" localSheetId="7" hidden="1">{#N/A,#N/A,FALSE,"단축1";#N/A,#N/A,FALSE,"단축2";#N/A,#N/A,FALSE,"단축3";#N/A,#N/A,FALSE,"장축";#N/A,#N/A,FALSE,"4WD"}</definedName>
    <definedName name="_T5" localSheetId="16" hidden="1">{#N/A,#N/A,FALSE,"단축1";#N/A,#N/A,FALSE,"단축2";#N/A,#N/A,FALSE,"단축3";#N/A,#N/A,FALSE,"장축";#N/A,#N/A,FALSE,"4WD"}</definedName>
    <definedName name="_T5" localSheetId="17" hidden="1">{#N/A,#N/A,FALSE,"단축1";#N/A,#N/A,FALSE,"단축2";#N/A,#N/A,FALSE,"단축3";#N/A,#N/A,FALSE,"장축";#N/A,#N/A,FALSE,"4WD"}</definedName>
    <definedName name="_T5" localSheetId="13" hidden="1">{#N/A,#N/A,FALSE,"단축1";#N/A,#N/A,FALSE,"단축2";#N/A,#N/A,FALSE,"단축3";#N/A,#N/A,FALSE,"장축";#N/A,#N/A,FALSE,"4WD"}</definedName>
    <definedName name="_T5" localSheetId="14" hidden="1">{#N/A,#N/A,FALSE,"단축1";#N/A,#N/A,FALSE,"단축2";#N/A,#N/A,FALSE,"단축3";#N/A,#N/A,FALSE,"장축";#N/A,#N/A,FALSE,"4WD"}</definedName>
    <definedName name="_T5" localSheetId="15" hidden="1">{#N/A,#N/A,FALSE,"단축1";#N/A,#N/A,FALSE,"단축2";#N/A,#N/A,FALSE,"단축3";#N/A,#N/A,FALSE,"장축";#N/A,#N/A,FALSE,"4WD"}</definedName>
    <definedName name="_T5" hidden="1">{#N/A,#N/A,FALSE,"단축1";#N/A,#N/A,FALSE,"단축2";#N/A,#N/A,FALSE,"단축3";#N/A,#N/A,FALSE,"장축";#N/A,#N/A,FALSE,"4WD"}</definedName>
    <definedName name="_T67000">#REF!</definedName>
    <definedName name="_T70000">#REF!</definedName>
    <definedName name="_tb1">#N/A</definedName>
    <definedName name="_tb2" localSheetId="7" hidden="1">{#N/A,#N/A,FALSE,"단축1";#N/A,#N/A,FALSE,"단축2";#N/A,#N/A,FALSE,"단축3";#N/A,#N/A,FALSE,"장축";#N/A,#N/A,FALSE,"4WD"}</definedName>
    <definedName name="_tb2" localSheetId="16" hidden="1">{#N/A,#N/A,FALSE,"단축1";#N/A,#N/A,FALSE,"단축2";#N/A,#N/A,FALSE,"단축3";#N/A,#N/A,FALSE,"장축";#N/A,#N/A,FALSE,"4WD"}</definedName>
    <definedName name="_tb2" localSheetId="17" hidden="1">{#N/A,#N/A,FALSE,"단축1";#N/A,#N/A,FALSE,"단축2";#N/A,#N/A,FALSE,"단축3";#N/A,#N/A,FALSE,"장축";#N/A,#N/A,FALSE,"4WD"}</definedName>
    <definedName name="_tb2" localSheetId="13" hidden="1">{#N/A,#N/A,FALSE,"단축1";#N/A,#N/A,FALSE,"단축2";#N/A,#N/A,FALSE,"단축3";#N/A,#N/A,FALSE,"장축";#N/A,#N/A,FALSE,"4WD"}</definedName>
    <definedName name="_tb2" localSheetId="14" hidden="1">{#N/A,#N/A,FALSE,"단축1";#N/A,#N/A,FALSE,"단축2";#N/A,#N/A,FALSE,"단축3";#N/A,#N/A,FALSE,"장축";#N/A,#N/A,FALSE,"4WD"}</definedName>
    <definedName name="_tb2" localSheetId="15" hidden="1">{#N/A,#N/A,FALSE,"단축1";#N/A,#N/A,FALSE,"단축2";#N/A,#N/A,FALSE,"단축3";#N/A,#N/A,FALSE,"장축";#N/A,#N/A,FALSE,"4WD"}</definedName>
    <definedName name="_tb2" hidden="1">{#N/A,#N/A,FALSE,"단축1";#N/A,#N/A,FALSE,"단축2";#N/A,#N/A,FALSE,"단축3";#N/A,#N/A,FALSE,"장축";#N/A,#N/A,FALSE,"4WD"}</definedName>
    <definedName name="_TT2">#REF!</definedName>
    <definedName name="_TTL1">#REF!</definedName>
    <definedName name="_TTL2">#REF!</definedName>
    <definedName name="_TWO03">#REF!</definedName>
    <definedName name="_TWO04">#REF!</definedName>
    <definedName name="_TWO05">#REF!</definedName>
    <definedName name="_TWO06">#REF!</definedName>
    <definedName name="_TWO07">#REF!</definedName>
    <definedName name="_TWO08">#REF!</definedName>
    <definedName name="_TWO09">#REF!</definedName>
    <definedName name="_U1" localSheetId="7">{#N/A,#N/A,FALSE,"단축1";#N/A,#N/A,FALSE,"단축2";#N/A,#N/A,FALSE,"단축3";#N/A,#N/A,FALSE,"장축";#N/A,#N/A,FALSE,"4WD"}</definedName>
    <definedName name="_U1" localSheetId="16">{#N/A,#N/A,FALSE,"단축1";#N/A,#N/A,FALSE,"단축2";#N/A,#N/A,FALSE,"단축3";#N/A,#N/A,FALSE,"장축";#N/A,#N/A,FALSE,"4WD"}</definedName>
    <definedName name="_U1" localSheetId="17">{#N/A,#N/A,FALSE,"단축1";#N/A,#N/A,FALSE,"단축2";#N/A,#N/A,FALSE,"단축3";#N/A,#N/A,FALSE,"장축";#N/A,#N/A,FALSE,"4WD"}</definedName>
    <definedName name="_U1" localSheetId="13">{#N/A,#N/A,FALSE,"단축1";#N/A,#N/A,FALSE,"단축2";#N/A,#N/A,FALSE,"단축3";#N/A,#N/A,FALSE,"장축";#N/A,#N/A,FALSE,"4WD"}</definedName>
    <definedName name="_U1" localSheetId="14">{#N/A,#N/A,FALSE,"단축1";#N/A,#N/A,FALSE,"단축2";#N/A,#N/A,FALSE,"단축3";#N/A,#N/A,FALSE,"장축";#N/A,#N/A,FALSE,"4WD"}</definedName>
    <definedName name="_U1" localSheetId="15">{#N/A,#N/A,FALSE,"단축1";#N/A,#N/A,FALSE,"단축2";#N/A,#N/A,FALSE,"단축3";#N/A,#N/A,FALSE,"장축";#N/A,#N/A,FALSE,"4WD"}</definedName>
    <definedName name="_U1">{#N/A,#N/A,FALSE,"단축1";#N/A,#N/A,FALSE,"단축2";#N/A,#N/A,FALSE,"단축3";#N/A,#N/A,FALSE,"장축";#N/A,#N/A,FALSE,"4WD"}</definedName>
    <definedName name="_umd001">#REF!</definedName>
    <definedName name="_UPG1">#REF!</definedName>
    <definedName name="_UPG2">#REF!</definedName>
    <definedName name="_UPG3">#REF!</definedName>
    <definedName name="_UPG4">#REF!</definedName>
    <definedName name="_VAR1">#REF!</definedName>
    <definedName name="_VEN425">#N/A</definedName>
    <definedName name="_VY1">#REF!</definedName>
    <definedName name="_w1" localSheetId="7" hidden="1">{#N/A,#N/A,FALSE,"신규dep";#N/A,#N/A,FALSE,"신규dep-금형상각후";#N/A,#N/A,FALSE,"신규dep-연구비상각후";#N/A,#N/A,FALSE,"신규dep-기계,공구상각후"}</definedName>
    <definedName name="_w1" localSheetId="16" hidden="1">{#N/A,#N/A,FALSE,"신규dep";#N/A,#N/A,FALSE,"신규dep-금형상각후";#N/A,#N/A,FALSE,"신규dep-연구비상각후";#N/A,#N/A,FALSE,"신규dep-기계,공구상각후"}</definedName>
    <definedName name="_w1" localSheetId="17" hidden="1">{#N/A,#N/A,FALSE,"신규dep";#N/A,#N/A,FALSE,"신규dep-금형상각후";#N/A,#N/A,FALSE,"신규dep-연구비상각후";#N/A,#N/A,FALSE,"신규dep-기계,공구상각후"}</definedName>
    <definedName name="_w1" localSheetId="13" hidden="1">{#N/A,#N/A,FALSE,"신규dep";#N/A,#N/A,FALSE,"신규dep-금형상각후";#N/A,#N/A,FALSE,"신규dep-연구비상각후";#N/A,#N/A,FALSE,"신규dep-기계,공구상각후"}</definedName>
    <definedName name="_w1" localSheetId="14" hidden="1">{#N/A,#N/A,FALSE,"신규dep";#N/A,#N/A,FALSE,"신규dep-금형상각후";#N/A,#N/A,FALSE,"신규dep-연구비상각후";#N/A,#N/A,FALSE,"신규dep-기계,공구상각후"}</definedName>
    <definedName name="_w1" localSheetId="15" hidden="1">{#N/A,#N/A,FALSE,"신규dep";#N/A,#N/A,FALSE,"신규dep-금형상각후";#N/A,#N/A,FALSE,"신규dep-연구비상각후";#N/A,#N/A,FALSE,"신규dep-기계,공구상각후"}</definedName>
    <definedName name="_w1" hidden="1">{#N/A,#N/A,FALSE,"신규dep";#N/A,#N/A,FALSE,"신규dep-금형상각후";#N/A,#N/A,FALSE,"신규dep-연구비상각후";#N/A,#N/A,FALSE,"신규dep-기계,공구상각후"}</definedName>
    <definedName name="_W10">#REF!</definedName>
    <definedName name="_W2" localSheetId="7" hidden="1">{#N/A,#N/A,FALSE,"품의서";#N/A,#N/A,FALSE,"전제";#N/A,#N/A,FALSE,"총손";#N/A,#N/A,FALSE,"손익"}</definedName>
    <definedName name="_W2" localSheetId="16" hidden="1">{#N/A,#N/A,FALSE,"품의서";#N/A,#N/A,FALSE,"전제";#N/A,#N/A,FALSE,"총손";#N/A,#N/A,FALSE,"손익"}</definedName>
    <definedName name="_W2" localSheetId="17" hidden="1">{#N/A,#N/A,FALSE,"품의서";#N/A,#N/A,FALSE,"전제";#N/A,#N/A,FALSE,"총손";#N/A,#N/A,FALSE,"손익"}</definedName>
    <definedName name="_W2" localSheetId="13" hidden="1">{#N/A,#N/A,FALSE,"품의서";#N/A,#N/A,FALSE,"전제";#N/A,#N/A,FALSE,"총손";#N/A,#N/A,FALSE,"손익"}</definedName>
    <definedName name="_W2" localSheetId="14" hidden="1">{#N/A,#N/A,FALSE,"품의서";#N/A,#N/A,FALSE,"전제";#N/A,#N/A,FALSE,"총손";#N/A,#N/A,FALSE,"손익"}</definedName>
    <definedName name="_W2" localSheetId="15" hidden="1">{#N/A,#N/A,FALSE,"품의서";#N/A,#N/A,FALSE,"전제";#N/A,#N/A,FALSE,"총손";#N/A,#N/A,FALSE,"손익"}</definedName>
    <definedName name="_W2" hidden="1">{#N/A,#N/A,FALSE,"품의서";#N/A,#N/A,FALSE,"전제";#N/A,#N/A,FALSE,"총손";#N/A,#N/A,FALSE,"손익"}</definedName>
    <definedName name="_W23" hidden="1">{#N/A,#N/A,FALSE,"단축1";#N/A,#N/A,FALSE,"단축2";#N/A,#N/A,FALSE,"단축3";#N/A,#N/A,FALSE,"장축";#N/A,#N/A,FALSE,"4WD"}</definedName>
    <definedName name="_w3" localSheetId="7" hidden="1">{#N/A,#N/A,FALSE,"신규dep";#N/A,#N/A,FALSE,"신규dep-금형상각후";#N/A,#N/A,FALSE,"신규dep-연구비상각후";#N/A,#N/A,FALSE,"신규dep-기계,공구상각후"}</definedName>
    <definedName name="_w3" localSheetId="16" hidden="1">{#N/A,#N/A,FALSE,"신규dep";#N/A,#N/A,FALSE,"신규dep-금형상각후";#N/A,#N/A,FALSE,"신규dep-연구비상각후";#N/A,#N/A,FALSE,"신규dep-기계,공구상각후"}</definedName>
    <definedName name="_w3" localSheetId="17" hidden="1">{#N/A,#N/A,FALSE,"신규dep";#N/A,#N/A,FALSE,"신규dep-금형상각후";#N/A,#N/A,FALSE,"신규dep-연구비상각후";#N/A,#N/A,FALSE,"신규dep-기계,공구상각후"}</definedName>
    <definedName name="_w3" localSheetId="13" hidden="1">{#N/A,#N/A,FALSE,"신규dep";#N/A,#N/A,FALSE,"신규dep-금형상각후";#N/A,#N/A,FALSE,"신규dep-연구비상각후";#N/A,#N/A,FALSE,"신규dep-기계,공구상각후"}</definedName>
    <definedName name="_w3" localSheetId="14" hidden="1">{#N/A,#N/A,FALSE,"신규dep";#N/A,#N/A,FALSE,"신규dep-금형상각후";#N/A,#N/A,FALSE,"신규dep-연구비상각후";#N/A,#N/A,FALSE,"신규dep-기계,공구상각후"}</definedName>
    <definedName name="_w3" localSheetId="15" hidden="1">{#N/A,#N/A,FALSE,"신규dep";#N/A,#N/A,FALSE,"신규dep-금형상각후";#N/A,#N/A,FALSE,"신규dep-연구비상각후";#N/A,#N/A,FALSE,"신규dep-기계,공구상각후"}</definedName>
    <definedName name="_w3" hidden="1">{#N/A,#N/A,FALSE,"신규dep";#N/A,#N/A,FALSE,"신규dep-금형상각후";#N/A,#N/A,FALSE,"신규dep-연구비상각후";#N/A,#N/A,FALSE,"신규dep-기계,공구상각후"}</definedName>
    <definedName name="_W32" hidden="1">{#N/A,#N/A,FALSE,"단축1";#N/A,#N/A,FALSE,"단축2";#N/A,#N/A,FALSE,"단축3";#N/A,#N/A,FALSE,"장축";#N/A,#N/A,FALSE,"4WD"}</definedName>
    <definedName name="_w4" localSheetId="7" hidden="1">{#N/A,#N/A,FALSE,"단축1";#N/A,#N/A,FALSE,"단축2";#N/A,#N/A,FALSE,"단축3";#N/A,#N/A,FALSE,"장축";#N/A,#N/A,FALSE,"4WD"}</definedName>
    <definedName name="_w4" localSheetId="16" hidden="1">{#N/A,#N/A,FALSE,"단축1";#N/A,#N/A,FALSE,"단축2";#N/A,#N/A,FALSE,"단축3";#N/A,#N/A,FALSE,"장축";#N/A,#N/A,FALSE,"4WD"}</definedName>
    <definedName name="_w4" localSheetId="17" hidden="1">{#N/A,#N/A,FALSE,"단축1";#N/A,#N/A,FALSE,"단축2";#N/A,#N/A,FALSE,"단축3";#N/A,#N/A,FALSE,"장축";#N/A,#N/A,FALSE,"4WD"}</definedName>
    <definedName name="_w4" localSheetId="13" hidden="1">{#N/A,#N/A,FALSE,"단축1";#N/A,#N/A,FALSE,"단축2";#N/A,#N/A,FALSE,"단축3";#N/A,#N/A,FALSE,"장축";#N/A,#N/A,FALSE,"4WD"}</definedName>
    <definedName name="_w4" localSheetId="14" hidden="1">{#N/A,#N/A,FALSE,"단축1";#N/A,#N/A,FALSE,"단축2";#N/A,#N/A,FALSE,"단축3";#N/A,#N/A,FALSE,"장축";#N/A,#N/A,FALSE,"4WD"}</definedName>
    <definedName name="_w4" localSheetId="15" hidden="1">{#N/A,#N/A,FALSE,"단축1";#N/A,#N/A,FALSE,"단축2";#N/A,#N/A,FALSE,"단축3";#N/A,#N/A,FALSE,"장축";#N/A,#N/A,FALSE,"4WD"}</definedName>
    <definedName name="_w4" hidden="1">{#N/A,#N/A,FALSE,"단축1";#N/A,#N/A,FALSE,"단축2";#N/A,#N/A,FALSE,"단축3";#N/A,#N/A,FALSE,"장축";#N/A,#N/A,FALSE,"4WD"}</definedName>
    <definedName name="_W456" hidden="1">{#N/A,#N/A,FALSE,"단축1";#N/A,#N/A,FALSE,"단축2";#N/A,#N/A,FALSE,"단축3";#N/A,#N/A,FALSE,"장축";#N/A,#N/A,FALSE,"4WD"}</definedName>
    <definedName name="_w5" localSheetId="7" hidden="1">{#N/A,#N/A,FALSE,"신규dep";#N/A,#N/A,FALSE,"신규dep-금형상각후";#N/A,#N/A,FALSE,"신규dep-연구비상각후";#N/A,#N/A,FALSE,"신규dep-기계,공구상각후"}</definedName>
    <definedName name="_w5" localSheetId="16" hidden="1">{#N/A,#N/A,FALSE,"신규dep";#N/A,#N/A,FALSE,"신규dep-금형상각후";#N/A,#N/A,FALSE,"신규dep-연구비상각후";#N/A,#N/A,FALSE,"신규dep-기계,공구상각후"}</definedName>
    <definedName name="_w5" localSheetId="17" hidden="1">{#N/A,#N/A,FALSE,"신규dep";#N/A,#N/A,FALSE,"신규dep-금형상각후";#N/A,#N/A,FALSE,"신규dep-연구비상각후";#N/A,#N/A,FALSE,"신규dep-기계,공구상각후"}</definedName>
    <definedName name="_w5" localSheetId="13" hidden="1">{#N/A,#N/A,FALSE,"신규dep";#N/A,#N/A,FALSE,"신규dep-금형상각후";#N/A,#N/A,FALSE,"신규dep-연구비상각후";#N/A,#N/A,FALSE,"신규dep-기계,공구상각후"}</definedName>
    <definedName name="_w5" localSheetId="14" hidden="1">{#N/A,#N/A,FALSE,"신규dep";#N/A,#N/A,FALSE,"신규dep-금형상각후";#N/A,#N/A,FALSE,"신규dep-연구비상각후";#N/A,#N/A,FALSE,"신규dep-기계,공구상각후"}</definedName>
    <definedName name="_w5" localSheetId="15" hidden="1">{#N/A,#N/A,FALSE,"신규dep";#N/A,#N/A,FALSE,"신규dep-금형상각후";#N/A,#N/A,FALSE,"신규dep-연구비상각후";#N/A,#N/A,FALSE,"신규dep-기계,공구상각후"}</definedName>
    <definedName name="_w5" hidden="1">{#N/A,#N/A,FALSE,"신규dep";#N/A,#N/A,FALSE,"신규dep-금형상각후";#N/A,#N/A,FALSE,"신규dep-연구비상각후";#N/A,#N/A,FALSE,"신규dep-기계,공구상각후"}</definedName>
    <definedName name="_W9">#REF!</definedName>
    <definedName name="_WRN2" localSheetId="7" hidden="1">{#N/A,#N/A,FALSE,"단축1";#N/A,#N/A,FALSE,"단축2";#N/A,#N/A,FALSE,"단축3";#N/A,#N/A,FALSE,"장축";#N/A,#N/A,FALSE,"4WD"}</definedName>
    <definedName name="_WRN2" localSheetId="16" hidden="1">{#N/A,#N/A,FALSE,"단축1";#N/A,#N/A,FALSE,"단축2";#N/A,#N/A,FALSE,"단축3";#N/A,#N/A,FALSE,"장축";#N/A,#N/A,FALSE,"4WD"}</definedName>
    <definedName name="_WRN2" localSheetId="6" hidden="1">{#N/A,#N/A,FALSE,"단축1";#N/A,#N/A,FALSE,"단축2";#N/A,#N/A,FALSE,"단축3";#N/A,#N/A,FALSE,"장축";#N/A,#N/A,FALSE,"4WD"}</definedName>
    <definedName name="_WRN2" localSheetId="17" hidden="1">{#N/A,#N/A,FALSE,"단축1";#N/A,#N/A,FALSE,"단축2";#N/A,#N/A,FALSE,"단축3";#N/A,#N/A,FALSE,"장축";#N/A,#N/A,FALSE,"4WD"}</definedName>
    <definedName name="_WRN2" localSheetId="13" hidden="1">{#N/A,#N/A,FALSE,"단축1";#N/A,#N/A,FALSE,"단축2";#N/A,#N/A,FALSE,"단축3";#N/A,#N/A,FALSE,"장축";#N/A,#N/A,FALSE,"4WD"}</definedName>
    <definedName name="_WRN2" localSheetId="14" hidden="1">{#N/A,#N/A,FALSE,"단축1";#N/A,#N/A,FALSE,"단축2";#N/A,#N/A,FALSE,"단축3";#N/A,#N/A,FALSE,"장축";#N/A,#N/A,FALSE,"4WD"}</definedName>
    <definedName name="_WRN2" localSheetId="15" hidden="1">{#N/A,#N/A,FALSE,"단축1";#N/A,#N/A,FALSE,"단축2";#N/A,#N/A,FALSE,"단축3";#N/A,#N/A,FALSE,"장축";#N/A,#N/A,FALSE,"4WD"}</definedName>
    <definedName name="_WRN2" hidden="1">{#N/A,#N/A,FALSE,"단축1";#N/A,#N/A,FALSE,"단축2";#N/A,#N/A,FALSE,"단축3";#N/A,#N/A,FALSE,"장축";#N/A,#N/A,FALSE,"4WD"}</definedName>
    <definedName name="_x1">#REF!</definedName>
    <definedName name="_x2">#REF!</definedName>
    <definedName name="_X21" hidden="1">{#N/A,#N/A,FALSE,"단축1";#N/A,#N/A,FALSE,"단축2";#N/A,#N/A,FALSE,"단축3";#N/A,#N/A,FALSE,"장축";#N/A,#N/A,FALSE,"4WD"}</definedName>
    <definedName name="_XG2" localSheetId="7" hidden="1">{#N/A,#N/A,FALSE,"단축1";#N/A,#N/A,FALSE,"단축2";#N/A,#N/A,FALSE,"단축3";#N/A,#N/A,FALSE,"장축";#N/A,#N/A,FALSE,"4WD"}</definedName>
    <definedName name="_XG2" localSheetId="16" hidden="1">{#N/A,#N/A,FALSE,"단축1";#N/A,#N/A,FALSE,"단축2";#N/A,#N/A,FALSE,"단축3";#N/A,#N/A,FALSE,"장축";#N/A,#N/A,FALSE,"4WD"}</definedName>
    <definedName name="_XG2" localSheetId="6" hidden="1">{#N/A,#N/A,FALSE,"단축1";#N/A,#N/A,FALSE,"단축2";#N/A,#N/A,FALSE,"단축3";#N/A,#N/A,FALSE,"장축";#N/A,#N/A,FALSE,"4WD"}</definedName>
    <definedName name="_XG2" localSheetId="17" hidden="1">{#N/A,#N/A,FALSE,"단축1";#N/A,#N/A,FALSE,"단축2";#N/A,#N/A,FALSE,"단축3";#N/A,#N/A,FALSE,"장축";#N/A,#N/A,FALSE,"4WD"}</definedName>
    <definedName name="_XG2" localSheetId="13" hidden="1">{#N/A,#N/A,FALSE,"단축1";#N/A,#N/A,FALSE,"단축2";#N/A,#N/A,FALSE,"단축3";#N/A,#N/A,FALSE,"장축";#N/A,#N/A,FALSE,"4WD"}</definedName>
    <definedName name="_XG2" localSheetId="14" hidden="1">{#N/A,#N/A,FALSE,"단축1";#N/A,#N/A,FALSE,"단축2";#N/A,#N/A,FALSE,"단축3";#N/A,#N/A,FALSE,"장축";#N/A,#N/A,FALSE,"4WD"}</definedName>
    <definedName name="_XG2" localSheetId="15" hidden="1">{#N/A,#N/A,FALSE,"단축1";#N/A,#N/A,FALSE,"단축2";#N/A,#N/A,FALSE,"단축3";#N/A,#N/A,FALSE,"장축";#N/A,#N/A,FALSE,"4WD"}</definedName>
    <definedName name="_XG2" hidden="1">{#N/A,#N/A,FALSE,"단축1";#N/A,#N/A,FALSE,"단축2";#N/A,#N/A,FALSE,"단축3";#N/A,#N/A,FALSE,"장축";#N/A,#N/A,FALSE,"4WD"}</definedName>
    <definedName name="_Y3">#REF!</definedName>
    <definedName name="_z1" localSheetId="7" hidden="1">{#N/A,#N/A,FALSE,"단축1";#N/A,#N/A,FALSE,"단축2";#N/A,#N/A,FALSE,"단축3";#N/A,#N/A,FALSE,"장축";#N/A,#N/A,FALSE,"4WD"}</definedName>
    <definedName name="_z1" localSheetId="16" hidden="1">{#N/A,#N/A,FALSE,"단축1";#N/A,#N/A,FALSE,"단축2";#N/A,#N/A,FALSE,"단축3";#N/A,#N/A,FALSE,"장축";#N/A,#N/A,FALSE,"4WD"}</definedName>
    <definedName name="_z1" localSheetId="17" hidden="1">{#N/A,#N/A,FALSE,"단축1";#N/A,#N/A,FALSE,"단축2";#N/A,#N/A,FALSE,"단축3";#N/A,#N/A,FALSE,"장축";#N/A,#N/A,FALSE,"4WD"}</definedName>
    <definedName name="_z1" localSheetId="13" hidden="1">{#N/A,#N/A,FALSE,"단축1";#N/A,#N/A,FALSE,"단축2";#N/A,#N/A,FALSE,"단축3";#N/A,#N/A,FALSE,"장축";#N/A,#N/A,FALSE,"4WD"}</definedName>
    <definedName name="_z1" localSheetId="14" hidden="1">{#N/A,#N/A,FALSE,"단축1";#N/A,#N/A,FALSE,"단축2";#N/A,#N/A,FALSE,"단축3";#N/A,#N/A,FALSE,"장축";#N/A,#N/A,FALSE,"4WD"}</definedName>
    <definedName name="_z1" localSheetId="15" hidden="1">{#N/A,#N/A,FALSE,"단축1";#N/A,#N/A,FALSE,"단축2";#N/A,#N/A,FALSE,"단축3";#N/A,#N/A,FALSE,"장축";#N/A,#N/A,FALSE,"4WD"}</definedName>
    <definedName name="_z1" hidden="1">{#N/A,#N/A,FALSE,"단축1";#N/A,#N/A,FALSE,"단축2";#N/A,#N/A,FALSE,"단축3";#N/A,#N/A,FALSE,"장축";#N/A,#N/A,FALSE,"4WD"}</definedName>
    <definedName name="_z123" localSheetId="7" hidden="1">{#N/A,#N/A,FALSE,"단축1";#N/A,#N/A,FALSE,"단축2";#N/A,#N/A,FALSE,"단축3";#N/A,#N/A,FALSE,"장축";#N/A,#N/A,FALSE,"4WD"}</definedName>
    <definedName name="_z123" localSheetId="16" hidden="1">{#N/A,#N/A,FALSE,"단축1";#N/A,#N/A,FALSE,"단축2";#N/A,#N/A,FALSE,"단축3";#N/A,#N/A,FALSE,"장축";#N/A,#N/A,FALSE,"4WD"}</definedName>
    <definedName name="_z123" localSheetId="17" hidden="1">{#N/A,#N/A,FALSE,"단축1";#N/A,#N/A,FALSE,"단축2";#N/A,#N/A,FALSE,"단축3";#N/A,#N/A,FALSE,"장축";#N/A,#N/A,FALSE,"4WD"}</definedName>
    <definedName name="_z123" localSheetId="13" hidden="1">{#N/A,#N/A,FALSE,"단축1";#N/A,#N/A,FALSE,"단축2";#N/A,#N/A,FALSE,"단축3";#N/A,#N/A,FALSE,"장축";#N/A,#N/A,FALSE,"4WD"}</definedName>
    <definedName name="_z123" localSheetId="14" hidden="1">{#N/A,#N/A,FALSE,"단축1";#N/A,#N/A,FALSE,"단축2";#N/A,#N/A,FALSE,"단축3";#N/A,#N/A,FALSE,"장축";#N/A,#N/A,FALSE,"4WD"}</definedName>
    <definedName name="_z123" localSheetId="15" hidden="1">{#N/A,#N/A,FALSE,"단축1";#N/A,#N/A,FALSE,"단축2";#N/A,#N/A,FALSE,"단축3";#N/A,#N/A,FALSE,"장축";#N/A,#N/A,FALSE,"4WD"}</definedName>
    <definedName name="_z123" hidden="1">{#N/A,#N/A,FALSE,"단축1";#N/A,#N/A,FALSE,"단축2";#N/A,#N/A,FALSE,"단축3";#N/A,#N/A,FALSE,"장축";#N/A,#N/A,FALSE,"4WD"}</definedName>
    <definedName name="_z2" localSheetId="7" hidden="1">{#N/A,#N/A,FALSE,"단축1";#N/A,#N/A,FALSE,"단축2";#N/A,#N/A,FALSE,"단축3";#N/A,#N/A,FALSE,"장축";#N/A,#N/A,FALSE,"4WD"}</definedName>
    <definedName name="_z2" localSheetId="16" hidden="1">{#N/A,#N/A,FALSE,"단축1";#N/A,#N/A,FALSE,"단축2";#N/A,#N/A,FALSE,"단축3";#N/A,#N/A,FALSE,"장축";#N/A,#N/A,FALSE,"4WD"}</definedName>
    <definedName name="_z2" localSheetId="17" hidden="1">{#N/A,#N/A,FALSE,"단축1";#N/A,#N/A,FALSE,"단축2";#N/A,#N/A,FALSE,"단축3";#N/A,#N/A,FALSE,"장축";#N/A,#N/A,FALSE,"4WD"}</definedName>
    <definedName name="_z2" localSheetId="13" hidden="1">{#N/A,#N/A,FALSE,"단축1";#N/A,#N/A,FALSE,"단축2";#N/A,#N/A,FALSE,"단축3";#N/A,#N/A,FALSE,"장축";#N/A,#N/A,FALSE,"4WD"}</definedName>
    <definedName name="_z2" localSheetId="14" hidden="1">{#N/A,#N/A,FALSE,"단축1";#N/A,#N/A,FALSE,"단축2";#N/A,#N/A,FALSE,"단축3";#N/A,#N/A,FALSE,"장축";#N/A,#N/A,FALSE,"4WD"}</definedName>
    <definedName name="_z2" localSheetId="15" hidden="1">{#N/A,#N/A,FALSE,"단축1";#N/A,#N/A,FALSE,"단축2";#N/A,#N/A,FALSE,"단축3";#N/A,#N/A,FALSE,"장축";#N/A,#N/A,FALSE,"4WD"}</definedName>
    <definedName name="_z2" hidden="1">{#N/A,#N/A,FALSE,"단축1";#N/A,#N/A,FALSE,"단축2";#N/A,#N/A,FALSE,"단축3";#N/A,#N/A,FALSE,"장축";#N/A,#N/A,FALSE,"4WD"}</definedName>
    <definedName name="_Z23" hidden="1">{#N/A,#N/A,FALSE,"단축1";#N/A,#N/A,FALSE,"단축2";#N/A,#N/A,FALSE,"단축3";#N/A,#N/A,FALSE,"장축";#N/A,#N/A,FALSE,"4WD"}</definedName>
    <definedName name="_z4" localSheetId="7" hidden="1">{#N/A,#N/A,FALSE,"단축1";#N/A,#N/A,FALSE,"단축2";#N/A,#N/A,FALSE,"단축3";#N/A,#N/A,FALSE,"장축";#N/A,#N/A,FALSE,"4WD"}</definedName>
    <definedName name="_z4" localSheetId="16" hidden="1">{#N/A,#N/A,FALSE,"단축1";#N/A,#N/A,FALSE,"단축2";#N/A,#N/A,FALSE,"단축3";#N/A,#N/A,FALSE,"장축";#N/A,#N/A,FALSE,"4WD"}</definedName>
    <definedName name="_z4" localSheetId="17" hidden="1">{#N/A,#N/A,FALSE,"단축1";#N/A,#N/A,FALSE,"단축2";#N/A,#N/A,FALSE,"단축3";#N/A,#N/A,FALSE,"장축";#N/A,#N/A,FALSE,"4WD"}</definedName>
    <definedName name="_z4" localSheetId="13" hidden="1">{#N/A,#N/A,FALSE,"단축1";#N/A,#N/A,FALSE,"단축2";#N/A,#N/A,FALSE,"단축3";#N/A,#N/A,FALSE,"장축";#N/A,#N/A,FALSE,"4WD"}</definedName>
    <definedName name="_z4" localSheetId="14" hidden="1">{#N/A,#N/A,FALSE,"단축1";#N/A,#N/A,FALSE,"단축2";#N/A,#N/A,FALSE,"단축3";#N/A,#N/A,FALSE,"장축";#N/A,#N/A,FALSE,"4WD"}</definedName>
    <definedName name="_z4" localSheetId="15" hidden="1">{#N/A,#N/A,FALSE,"단축1";#N/A,#N/A,FALSE,"단축2";#N/A,#N/A,FALSE,"단축3";#N/A,#N/A,FALSE,"장축";#N/A,#N/A,FALSE,"4WD"}</definedName>
    <definedName name="_z4" hidden="1">{#N/A,#N/A,FALSE,"단축1";#N/A,#N/A,FALSE,"단축2";#N/A,#N/A,FALSE,"단축3";#N/A,#N/A,FALSE,"장축";#N/A,#N/A,FALSE,"4WD"}</definedName>
    <definedName name="_加__工">#N/A</definedName>
    <definedName name="_납입_">#N/A</definedName>
    <definedName name="_단계_">#N/A</definedName>
    <definedName name="_段階_">#N/A</definedName>
    <definedName name="_部">#N/A</definedName>
    <definedName name="_部________番__">#N/A</definedName>
    <definedName name="_선공젖_">#N/A</definedName>
    <definedName name="_熱_處_理">#N/A</definedName>
    <definedName name="_자_외_">#N/A</definedName>
    <definedName name="_自_外_">#N/A</definedName>
    <definedName name="_組__?">#N/A</definedName>
    <definedName name="_후공젖_">#N/A</definedName>
    <definedName name="¡§I¨I¨￡¡§I￠RA¡ER¡§uO￠R¡×uR" localSheetId="6">#REF!</definedName>
    <definedName name="¡§I¨I¨￡¡§I￠RA¡ER¡§uO￠R¡×uR">#REF!</definedName>
    <definedName name="¡§Io¡§I¡ERA¡ERiA" localSheetId="6">#REF!</definedName>
    <definedName name="¡§Io¡§I¡ERA¡ERiA">#REF!</definedName>
    <definedName name="¡§Io¡§I¡ERA¡ERiB" localSheetId="6">#REF!</definedName>
    <definedName name="¡§Io¡§I¡ERA¡ERiB">#REF!</definedName>
    <definedName name="¡Æⓒ¡Ai3">#REF!</definedName>
    <definedName name="¡E?AAI¡E?¨I¨￡">#REF!</definedName>
    <definedName name="¨Iⓒª¨I¡A￠R¨uO¡§uR">#REF!</definedName>
    <definedName name="¨Io¨I¡þ">#REF!</definedName>
    <definedName name="¨Io¨I￠RA￠RiA">#REF!</definedName>
    <definedName name="¨Io¨I￠RA￠RiB">#REF!</definedName>
    <definedName name="´a´c¾÷¹≪">#REF!</definedName>
    <definedName name="´ëÈ¸">#REF!</definedName>
    <definedName name="¸ð">#REF!</definedName>
    <definedName name="¿¹≫eAN°y½AÆR¼³ONLY">#REF!</definedName>
    <definedName name="¿AAI¿ø">#REF!</definedName>
    <definedName name="¿ÀÀÎ¿ø">#REF!</definedName>
    <definedName name="¿ø´UA§">#REF!</definedName>
    <definedName name="￠?AAI￠?ⓒª">#REF!</definedName>
    <definedName name="￠RE?AAI￠RE?¡§I¡§¡I">#REF!</definedName>
    <definedName name="￡A￡´">#REF!</definedName>
    <definedName name="¤±¤±¤±¤±¤±">#REF!</definedName>
    <definedName name="¤·¤≪¤¤¤·¤≪¤¤">#REF!</definedName>
    <definedName name="¤A¤A">#REF!</definedName>
    <definedName name="¤I">#REF!</definedName>
    <definedName name="¤Ì">#REF!</definedName>
    <definedName name="¤μ¤μ">#REF!</definedName>
    <definedName name="￥">[8]작성양식!#REF!</definedName>
    <definedName name="【95年">#REF!</definedName>
    <definedName name="\\" localSheetId="7" hidden="1">{#N/A,#N/A,FALSE,"단축1";#N/A,#N/A,FALSE,"단축2";#N/A,#N/A,FALSE,"단축3";#N/A,#N/A,FALSE,"장축";#N/A,#N/A,FALSE,"4WD"}</definedName>
    <definedName name="\\" localSheetId="16" hidden="1">{#N/A,#N/A,FALSE,"단축1";#N/A,#N/A,FALSE,"단축2";#N/A,#N/A,FALSE,"단축3";#N/A,#N/A,FALSE,"장축";#N/A,#N/A,FALSE,"4WD"}</definedName>
    <definedName name="\\" localSheetId="6" hidden="1">{#N/A,#N/A,FALSE,"단축1";#N/A,#N/A,FALSE,"단축2";#N/A,#N/A,FALSE,"단축3";#N/A,#N/A,FALSE,"장축";#N/A,#N/A,FALSE,"4WD"}</definedName>
    <definedName name="\\" localSheetId="17" hidden="1">{#N/A,#N/A,FALSE,"단축1";#N/A,#N/A,FALSE,"단축2";#N/A,#N/A,FALSE,"단축3";#N/A,#N/A,FALSE,"장축";#N/A,#N/A,FALSE,"4WD"}</definedName>
    <definedName name="\\" localSheetId="13" hidden="1">{#N/A,#N/A,FALSE,"단축1";#N/A,#N/A,FALSE,"단축2";#N/A,#N/A,FALSE,"단축3";#N/A,#N/A,FALSE,"장축";#N/A,#N/A,FALSE,"4WD"}</definedName>
    <definedName name="\\" localSheetId="14" hidden="1">{#N/A,#N/A,FALSE,"단축1";#N/A,#N/A,FALSE,"단축2";#N/A,#N/A,FALSE,"단축3";#N/A,#N/A,FALSE,"장축";#N/A,#N/A,FALSE,"4WD"}</definedName>
    <definedName name="\\" localSheetId="15" hidden="1">{#N/A,#N/A,FALSE,"단축1";#N/A,#N/A,FALSE,"단축2";#N/A,#N/A,FALSE,"단축3";#N/A,#N/A,FALSE,"장축";#N/A,#N/A,FALSE,"4WD"}</definedName>
    <definedName name="\\" hidden="1">{#N/A,#N/A,FALSE,"단축1";#N/A,#N/A,FALSE,"단축2";#N/A,#N/A,FALSE,"단축3";#N/A,#N/A,FALSE,"장축";#N/A,#N/A,FALSE,"4WD"}</definedName>
    <definedName name="\a">#N/A</definedName>
    <definedName name="\b">#N/A</definedName>
    <definedName name="\c">#N/A</definedName>
    <definedName name="\d">#N/A</definedName>
    <definedName name="\QQ" localSheetId="6">#REF!</definedName>
    <definedName name="\QQ">#REF!</definedName>
    <definedName name="\z">#REF!</definedName>
    <definedName name="±a¾E¿eAo" localSheetId="6">#REF!</definedName>
    <definedName name="±a¾E¿eAo">#REF!</definedName>
    <definedName name="±a¾E°ⓒ">#REF!</definedName>
    <definedName name="±a¾E3">#REF!</definedName>
    <definedName name="±a¾EA≫">#REF!</definedName>
    <definedName name="±aAØ¸e">#REF!</definedName>
    <definedName name="±Uº≫">#REF!</definedName>
    <definedName name="≫c¾÷AoAU">#REF!</definedName>
    <definedName name="√">"SQRT"</definedName>
    <definedName name="▣_04.3_4월_카니발_오더_현황_검토">#REF!</definedName>
    <definedName name="○">#REF!</definedName>
    <definedName name="↑">#REF!</definedName>
    <definedName name="→1015">#REF!</definedName>
    <definedName name="→1125">#REF!</definedName>
    <definedName name="°¡·I">#REF!</definedName>
    <definedName name="°a°u">#REF!</definedName>
    <definedName name="·">#REF!</definedName>
    <definedName name="※_FBL_SNTMRC__GDR___41_및_31_">#REF!</definedName>
    <definedName name="※_추후_NAVA__PROJECT는__부품_">#REF!</definedName>
    <definedName name="¼¼·I">#REF!</definedName>
    <definedName name="¼OAc±æAI">#REF!</definedName>
    <definedName name="¾u´o¤§¤¸">#REF!</definedName>
    <definedName name="¹æA≫A">#REF!</definedName>
    <definedName name="¹æA≫B">#REF!</definedName>
    <definedName name="¹IAO°i">#REF!</definedName>
    <definedName name="¹Ô¼Çº°">#REF!</definedName>
    <definedName name="¹ß">#REF!</definedName>
    <definedName name="¹Uº¸">#REF!</definedName>
    <definedName name="②도입임차금_기타">#REF!</definedName>
    <definedName name="³²±O¼R">#REF!</definedName>
    <definedName name="³oAI">#REF!</definedName>
    <definedName name="③단자인건비_인건비">#REF!</definedName>
    <definedName name="⑤이자리스료_일반">#REF!</definedName>
    <definedName name="ⅡⅢⅣⅤⅥ_">#REF!</definedName>
    <definedName name="a" localSheetId="13">BlankMacro1</definedName>
    <definedName name="A">#REF!</definedName>
    <definedName name="A?___R3_t">#REF!</definedName>
    <definedName name="A_1">#REF!</definedName>
    <definedName name="A¤A¡.AA">#REF!</definedName>
    <definedName name="A¤A¡¼³¸i">#REF!</definedName>
    <definedName name="A¶A÷">#REF!</definedName>
    <definedName name="Ã·Ã·11">#REF!</definedName>
    <definedName name="Ã·ºÎ0">#REF!</definedName>
    <definedName name="Ã·ºÎ1">#REF!</definedName>
    <definedName name="Ã·ºÎ2">#REF!</definedName>
    <definedName name="A1_00근거" localSheetId="7" hidden="1">{#N/A,#N/A,FALSE,"단축1";#N/A,#N/A,FALSE,"단축2";#N/A,#N/A,FALSE,"단축3";#N/A,#N/A,FALSE,"장축";#N/A,#N/A,FALSE,"4WD"}</definedName>
    <definedName name="A1_00근거" localSheetId="16" hidden="1">{#N/A,#N/A,FALSE,"단축1";#N/A,#N/A,FALSE,"단축2";#N/A,#N/A,FALSE,"단축3";#N/A,#N/A,FALSE,"장축";#N/A,#N/A,FALSE,"4WD"}</definedName>
    <definedName name="A1_00근거" localSheetId="6" hidden="1">{#N/A,#N/A,FALSE,"단축1";#N/A,#N/A,FALSE,"단축2";#N/A,#N/A,FALSE,"단축3";#N/A,#N/A,FALSE,"장축";#N/A,#N/A,FALSE,"4WD"}</definedName>
    <definedName name="A1_00근거" localSheetId="17" hidden="1">{#N/A,#N/A,FALSE,"단축1";#N/A,#N/A,FALSE,"단축2";#N/A,#N/A,FALSE,"단축3";#N/A,#N/A,FALSE,"장축";#N/A,#N/A,FALSE,"4WD"}</definedName>
    <definedName name="A1_00근거" localSheetId="13" hidden="1">{#N/A,#N/A,FALSE,"단축1";#N/A,#N/A,FALSE,"단축2";#N/A,#N/A,FALSE,"단축3";#N/A,#N/A,FALSE,"장축";#N/A,#N/A,FALSE,"4WD"}</definedName>
    <definedName name="A1_00근거" localSheetId="14" hidden="1">{#N/A,#N/A,FALSE,"단축1";#N/A,#N/A,FALSE,"단축2";#N/A,#N/A,FALSE,"단축3";#N/A,#N/A,FALSE,"장축";#N/A,#N/A,FALSE,"4WD"}</definedName>
    <definedName name="A1_00근거" localSheetId="15" hidden="1">{#N/A,#N/A,FALSE,"단축1";#N/A,#N/A,FALSE,"단축2";#N/A,#N/A,FALSE,"단축3";#N/A,#N/A,FALSE,"장축";#N/A,#N/A,FALSE,"4WD"}</definedName>
    <definedName name="A1_00근거" hidden="1">{#N/A,#N/A,FALSE,"단축1";#N/A,#N/A,FALSE,"단축2";#N/A,#N/A,FALSE,"단축3";#N/A,#N/A,FALSE,"장축";#N/A,#N/A,FALSE,"4WD"}</definedName>
    <definedName name="A1C1">#REF!</definedName>
    <definedName name="a2040." localSheetId="7" hidden="1">{#N/A,#N/A,FALSE,"단축1";#N/A,#N/A,FALSE,"단축2";#N/A,#N/A,FALSE,"단축3";#N/A,#N/A,FALSE,"장축";#N/A,#N/A,FALSE,"4WD"}</definedName>
    <definedName name="a2040." localSheetId="16" hidden="1">{#N/A,#N/A,FALSE,"단축1";#N/A,#N/A,FALSE,"단축2";#N/A,#N/A,FALSE,"단축3";#N/A,#N/A,FALSE,"장축";#N/A,#N/A,FALSE,"4WD"}</definedName>
    <definedName name="a2040." localSheetId="17" hidden="1">{#N/A,#N/A,FALSE,"단축1";#N/A,#N/A,FALSE,"단축2";#N/A,#N/A,FALSE,"단축3";#N/A,#N/A,FALSE,"장축";#N/A,#N/A,FALSE,"4WD"}</definedName>
    <definedName name="a2040." localSheetId="13" hidden="1">{#N/A,#N/A,FALSE,"단축1";#N/A,#N/A,FALSE,"단축2";#N/A,#N/A,FALSE,"단축3";#N/A,#N/A,FALSE,"장축";#N/A,#N/A,FALSE,"4WD"}</definedName>
    <definedName name="a2040." localSheetId="14" hidden="1">{#N/A,#N/A,FALSE,"단축1";#N/A,#N/A,FALSE,"단축2";#N/A,#N/A,FALSE,"단축3";#N/A,#N/A,FALSE,"장축";#N/A,#N/A,FALSE,"4WD"}</definedName>
    <definedName name="a2040." localSheetId="15" hidden="1">{#N/A,#N/A,FALSE,"단축1";#N/A,#N/A,FALSE,"단축2";#N/A,#N/A,FALSE,"단축3";#N/A,#N/A,FALSE,"장축";#N/A,#N/A,FALSE,"4WD"}</definedName>
    <definedName name="a2040." hidden="1">{#N/A,#N/A,FALSE,"단축1";#N/A,#N/A,FALSE,"단축2";#N/A,#N/A,FALSE,"단축3";#N/A,#N/A,FALSE,"장축";#N/A,#N/A,FALSE,"4WD"}</definedName>
    <definedName name="A710.3">#REF!</definedName>
    <definedName name="A710.4">#REF!</definedName>
    <definedName name="AA" localSheetId="6">#REF!</definedName>
    <definedName name="AA">#REF!</definedName>
    <definedName name="AAA">#REF!</definedName>
    <definedName name="aaaa" localSheetId="6" hidden="1">{#N/A,#N/A,TRUE,"Y생산";#N/A,#N/A,TRUE,"Y판매";#N/A,#N/A,TRUE,"Y총물량";#N/A,#N/A,TRUE,"Y능력";#N/A,#N/A,TRUE,"YKD"}</definedName>
    <definedName name="aaaa" localSheetId="13" hidden="1">{#N/A,#N/A,TRUE,"Y생산";#N/A,#N/A,TRUE,"Y판매";#N/A,#N/A,TRUE,"Y총물량";#N/A,#N/A,TRUE,"Y능력";#N/A,#N/A,TRUE,"YKD"}</definedName>
    <definedName name="AAAA">#REF!</definedName>
    <definedName name="AAAA.XLS">#REF!</definedName>
    <definedName name="AAAAA" localSheetId="7" hidden="1">{#N/A,#N/A,FALSE,"단축1";#N/A,#N/A,FALSE,"단축2";#N/A,#N/A,FALSE,"단축3";#N/A,#N/A,FALSE,"장축";#N/A,#N/A,FALSE,"4WD"}</definedName>
    <definedName name="AAAAA" localSheetId="16" hidden="1">{#N/A,#N/A,FALSE,"단축1";#N/A,#N/A,FALSE,"단축2";#N/A,#N/A,FALSE,"단축3";#N/A,#N/A,FALSE,"장축";#N/A,#N/A,FALSE,"4WD"}</definedName>
    <definedName name="AAAAA" localSheetId="17" hidden="1">{#N/A,#N/A,FALSE,"단축1";#N/A,#N/A,FALSE,"단축2";#N/A,#N/A,FALSE,"단축3";#N/A,#N/A,FALSE,"장축";#N/A,#N/A,FALSE,"4WD"}</definedName>
    <definedName name="AAAAA" localSheetId="13" hidden="1">{#N/A,#N/A,FALSE,"단축1";#N/A,#N/A,FALSE,"단축2";#N/A,#N/A,FALSE,"단축3";#N/A,#N/A,FALSE,"장축";#N/A,#N/A,FALSE,"4WD"}</definedName>
    <definedName name="AAAAA" localSheetId="14" hidden="1">{#N/A,#N/A,FALSE,"단축1";#N/A,#N/A,FALSE,"단축2";#N/A,#N/A,FALSE,"단축3";#N/A,#N/A,FALSE,"장축";#N/A,#N/A,FALSE,"4WD"}</definedName>
    <definedName name="AAAAA" localSheetId="15" hidden="1">{#N/A,#N/A,FALSE,"단축1";#N/A,#N/A,FALSE,"단축2";#N/A,#N/A,FALSE,"단축3";#N/A,#N/A,FALSE,"장축";#N/A,#N/A,FALSE,"4WD"}</definedName>
    <definedName name="AAAAA" hidden="1">{#N/A,#N/A,FALSE,"단축1";#N/A,#N/A,FALSE,"단축2";#N/A,#N/A,FALSE,"단축3";#N/A,#N/A,FALSE,"장축";#N/A,#N/A,FALSE,"4WD"}</definedName>
    <definedName name="Aaaaaa" localSheetId="6">#REF!</definedName>
    <definedName name="Aaaaaa">#REF!</definedName>
    <definedName name="AAAAAAA" localSheetId="7" hidden="1">{#N/A,#N/A,FALSE,"단축1";#N/A,#N/A,FALSE,"단축2";#N/A,#N/A,FALSE,"단축3";#N/A,#N/A,FALSE,"장축";#N/A,#N/A,FALSE,"4WD"}</definedName>
    <definedName name="AAAAAAA" localSheetId="16" hidden="1">{#N/A,#N/A,FALSE,"단축1";#N/A,#N/A,FALSE,"단축2";#N/A,#N/A,FALSE,"단축3";#N/A,#N/A,FALSE,"장축";#N/A,#N/A,FALSE,"4WD"}</definedName>
    <definedName name="AAAAAAA" localSheetId="6" hidden="1">{#N/A,#N/A,TRUE,"Y생산";#N/A,#N/A,TRUE,"Y판매";#N/A,#N/A,TRUE,"Y총물량";#N/A,#N/A,TRUE,"Y능력";#N/A,#N/A,TRUE,"YKD"}</definedName>
    <definedName name="AAAAAAA" localSheetId="17" hidden="1">{#N/A,#N/A,FALSE,"단축1";#N/A,#N/A,FALSE,"단축2";#N/A,#N/A,FALSE,"단축3";#N/A,#N/A,FALSE,"장축";#N/A,#N/A,FALSE,"4WD"}</definedName>
    <definedName name="AAAAAAA" localSheetId="13" hidden="1">{#N/A,#N/A,TRUE,"Y생산";#N/A,#N/A,TRUE,"Y판매";#N/A,#N/A,TRUE,"Y총물량";#N/A,#N/A,TRUE,"Y능력";#N/A,#N/A,TRUE,"YKD"}</definedName>
    <definedName name="AAAAAAA" localSheetId="14" hidden="1">{#N/A,#N/A,FALSE,"단축1";#N/A,#N/A,FALSE,"단축2";#N/A,#N/A,FALSE,"단축3";#N/A,#N/A,FALSE,"장축";#N/A,#N/A,FALSE,"4WD"}</definedName>
    <definedName name="AAAAAAA" localSheetId="15" hidden="1">{#N/A,#N/A,FALSE,"단축1";#N/A,#N/A,FALSE,"단축2";#N/A,#N/A,FALSE,"단축3";#N/A,#N/A,FALSE,"장축";#N/A,#N/A,FALSE,"4WD"}</definedName>
    <definedName name="AAAAAAA" hidden="1">{#N/A,#N/A,FALSE,"단축1";#N/A,#N/A,FALSE,"단축2";#N/A,#N/A,FALSE,"단축3";#N/A,#N/A,FALSE,"장축";#N/A,#N/A,FALSE,"4WD"}</definedName>
    <definedName name="AAAAAAAA" localSheetId="7">[0]!BlankMacro1</definedName>
    <definedName name="AAAAAAAA" localSheetId="16">[0]!BlankMacro1</definedName>
    <definedName name="AAAAAAAA" localSheetId="17">[0]!BlankMacro1</definedName>
    <definedName name="AAAAAAAA" localSheetId="10">[0]!BlankMacro1</definedName>
    <definedName name="AAAAAAAA" localSheetId="8">[0]!BlankMacro1</definedName>
    <definedName name="AAAAAAAA" localSheetId="0">[0]!BlankMacro1</definedName>
    <definedName name="AAAAAAAA" localSheetId="13">[0]!BlankMacro1</definedName>
    <definedName name="AAAAAAAA" localSheetId="14">[0]!BlankMacro1</definedName>
    <definedName name="AAAAAAAA" localSheetId="11">[0]!BlankMacro1</definedName>
    <definedName name="AAAAAAAA" localSheetId="15">[0]!BlankMacro1</definedName>
    <definedName name="AAAAAAAA">[0]!BlankMacro1</definedName>
    <definedName name="AAAAAAAAA" localSheetId="13">[6]!AAAAAAAAA</definedName>
    <definedName name="AAAAAAAAA">[7]!AAAAAAAAA</definedName>
    <definedName name="aaaaaaaaaa" localSheetId="7">BlankMacro1</definedName>
    <definedName name="aaaaaaaaaa" localSheetId="16">BlankMacro1</definedName>
    <definedName name="aaaaaaaaaa" localSheetId="17">BlankMacro1</definedName>
    <definedName name="aaaaaaaaaa" localSheetId="10">BlankMacro1</definedName>
    <definedName name="aaaaaaaaaa" localSheetId="8">BlankMacro1</definedName>
    <definedName name="aaaaaaaaaa" localSheetId="0">BlankMacro1</definedName>
    <definedName name="aaaaaaaaaa" localSheetId="13">BlankMacro1</definedName>
    <definedName name="aaaaaaaaaa" localSheetId="14">BlankMacro1</definedName>
    <definedName name="aaaaaaaaaa" localSheetId="11">BlankMacro1</definedName>
    <definedName name="aaaaaaaaaa" localSheetId="15">BlankMacro1</definedName>
    <definedName name="aaaaaaaaaa">BlankMacro1</definedName>
    <definedName name="aaaaaaaaaaa" localSheetId="7">BlankMacro1</definedName>
    <definedName name="aaaaaaaaaaa" localSheetId="16">BlankMacro1</definedName>
    <definedName name="aaaaaaaaaaa" localSheetId="17">BlankMacro1</definedName>
    <definedName name="aaaaaaaaaaa" localSheetId="10">BlankMacro1</definedName>
    <definedName name="aaaaaaaaaaa" localSheetId="8">BlankMacro1</definedName>
    <definedName name="aaaaaaaaaaa" localSheetId="0">BlankMacro1</definedName>
    <definedName name="aaaaaaaaaaa" localSheetId="13">BlankMacro1</definedName>
    <definedName name="aaaaaaaaaaa" localSheetId="14">BlankMacro1</definedName>
    <definedName name="aaaaaaaaaaa" localSheetId="11">BlankMacro1</definedName>
    <definedName name="aaaaaaaaaaa" localSheetId="15">BlankMacro1</definedName>
    <definedName name="aaaaaaaaaaa">BlankMacro1</definedName>
    <definedName name="aaaaaaaaaaaa" localSheetId="7">BlankMacro1</definedName>
    <definedName name="aaaaaaaaaaaa" localSheetId="16">BlankMacro1</definedName>
    <definedName name="aaaaaaaaaaaa" localSheetId="17">BlankMacro1</definedName>
    <definedName name="aaaaaaaaaaaa" localSheetId="10">BlankMacro1</definedName>
    <definedName name="aaaaaaaaaaaa" localSheetId="8">BlankMacro1</definedName>
    <definedName name="aaaaaaaaaaaa" localSheetId="0">BlankMacro1</definedName>
    <definedName name="aaaaaaaaaaaa" localSheetId="13">BlankMacro1</definedName>
    <definedName name="aaaaaaaaaaaa" localSheetId="14">BlankMacro1</definedName>
    <definedName name="aaaaaaaaaaaa" localSheetId="11">BlankMacro1</definedName>
    <definedName name="aaaaaaaaaaaa" localSheetId="15">BlankMacro1</definedName>
    <definedName name="aaaaaaaaaaaa">BlankMacro1</definedName>
    <definedName name="aaaaaaaaaaaaaa" localSheetId="7">BlankMacro1</definedName>
    <definedName name="aaaaaaaaaaaaaa" localSheetId="16">BlankMacro1</definedName>
    <definedName name="aaaaaaaaaaaaaa" localSheetId="17">BlankMacro1</definedName>
    <definedName name="aaaaaaaaaaaaaa" localSheetId="10">BlankMacro1</definedName>
    <definedName name="aaaaaaaaaaaaaa" localSheetId="8">BlankMacro1</definedName>
    <definedName name="aaaaaaaaaaaaaa" localSheetId="0">BlankMacro1</definedName>
    <definedName name="aaaaaaaaaaaaaa" localSheetId="13">BlankMacro1</definedName>
    <definedName name="aaaaaaaaaaaaaa" localSheetId="14">BlankMacro1</definedName>
    <definedName name="aaaaaaaaaaaaaa" localSheetId="11">BlankMacro1</definedName>
    <definedName name="aaaaaaaaaaaaaa" localSheetId="15">BlankMacro1</definedName>
    <definedName name="aaaaaaaaaaaaaa">BlankMacro1</definedName>
    <definedName name="aaaaaaaaaaaaaaaa" localSheetId="7">BlankMacro1</definedName>
    <definedName name="aaaaaaaaaaaaaaaa" localSheetId="16">BlankMacro1</definedName>
    <definedName name="aaaaaaaaaaaaaaaa" localSheetId="17">BlankMacro1</definedName>
    <definedName name="aaaaaaaaaaaaaaaa" localSheetId="10">BlankMacro1</definedName>
    <definedName name="aaaaaaaaaaaaaaaa" localSheetId="8">BlankMacro1</definedName>
    <definedName name="aaaaaaaaaaaaaaaa" localSheetId="0">BlankMacro1</definedName>
    <definedName name="aaaaaaaaaaaaaaaa" localSheetId="13">BlankMacro1</definedName>
    <definedName name="aaaaaaaaaaaaaaaa" localSheetId="14">BlankMacro1</definedName>
    <definedName name="aaaaaaaaaaaaaaaa" localSheetId="11">BlankMacro1</definedName>
    <definedName name="aaaaaaaaaaaaaaaa" localSheetId="15">BlankMacro1</definedName>
    <definedName name="aaaaaaaaaaaaaaaa">BlankMacro1</definedName>
    <definedName name="AAABBB" localSheetId="7">#REF!</definedName>
    <definedName name="AAABBB">#REF!</definedName>
    <definedName name="AAACV">{"'KET'!$A$1:$E$2423"}</definedName>
    <definedName name="AAASS" localSheetId="7" hidden="1">{#N/A,#N/A,FALSE,"단축1";#N/A,#N/A,FALSE,"단축2";#N/A,#N/A,FALSE,"단축3";#N/A,#N/A,FALSE,"장축";#N/A,#N/A,FALSE,"4WD"}</definedName>
    <definedName name="AAASS" localSheetId="16" hidden="1">{#N/A,#N/A,FALSE,"단축1";#N/A,#N/A,FALSE,"단축2";#N/A,#N/A,FALSE,"단축3";#N/A,#N/A,FALSE,"장축";#N/A,#N/A,FALSE,"4WD"}</definedName>
    <definedName name="AAASS" localSheetId="17" hidden="1">{#N/A,#N/A,FALSE,"단축1";#N/A,#N/A,FALSE,"단축2";#N/A,#N/A,FALSE,"단축3";#N/A,#N/A,FALSE,"장축";#N/A,#N/A,FALSE,"4WD"}</definedName>
    <definedName name="AAASS" localSheetId="13" hidden="1">{#N/A,#N/A,FALSE,"단축1";#N/A,#N/A,FALSE,"단축2";#N/A,#N/A,FALSE,"단축3";#N/A,#N/A,FALSE,"장축";#N/A,#N/A,FALSE,"4WD"}</definedName>
    <definedName name="AAASS" localSheetId="14" hidden="1">{#N/A,#N/A,FALSE,"단축1";#N/A,#N/A,FALSE,"단축2";#N/A,#N/A,FALSE,"단축3";#N/A,#N/A,FALSE,"장축";#N/A,#N/A,FALSE,"4WD"}</definedName>
    <definedName name="AAASS" localSheetId="15" hidden="1">{#N/A,#N/A,FALSE,"단축1";#N/A,#N/A,FALSE,"단축2";#N/A,#N/A,FALSE,"단축3";#N/A,#N/A,FALSE,"장축";#N/A,#N/A,FALSE,"4WD"}</definedName>
    <definedName name="AAASS" hidden="1">{#N/A,#N/A,FALSE,"단축1";#N/A,#N/A,FALSE,"단축2";#N/A,#N/A,FALSE,"단축3";#N/A,#N/A,FALSE,"장축";#N/A,#N/A,FALSE,"4WD"}</definedName>
    <definedName name="AABB" localSheetId="7" hidden="1">{#N/A,#N/A,FALSE,"단축1";#N/A,#N/A,FALSE,"단축2";#N/A,#N/A,FALSE,"단축3";#N/A,#N/A,FALSE,"장축";#N/A,#N/A,FALSE,"4WD"}</definedName>
    <definedName name="AABB" localSheetId="16" hidden="1">{#N/A,#N/A,FALSE,"단축1";#N/A,#N/A,FALSE,"단축2";#N/A,#N/A,FALSE,"단축3";#N/A,#N/A,FALSE,"장축";#N/A,#N/A,FALSE,"4WD"}</definedName>
    <definedName name="AABB" localSheetId="17" hidden="1">{#N/A,#N/A,FALSE,"단축1";#N/A,#N/A,FALSE,"단축2";#N/A,#N/A,FALSE,"단축3";#N/A,#N/A,FALSE,"장축";#N/A,#N/A,FALSE,"4WD"}</definedName>
    <definedName name="AABB" localSheetId="13" hidden="1">{#N/A,#N/A,FALSE,"단축1";#N/A,#N/A,FALSE,"단축2";#N/A,#N/A,FALSE,"단축3";#N/A,#N/A,FALSE,"장축";#N/A,#N/A,FALSE,"4WD"}</definedName>
    <definedName name="AABB" localSheetId="14" hidden="1">{#N/A,#N/A,FALSE,"단축1";#N/A,#N/A,FALSE,"단축2";#N/A,#N/A,FALSE,"단축3";#N/A,#N/A,FALSE,"장축";#N/A,#N/A,FALSE,"4WD"}</definedName>
    <definedName name="AABB" localSheetId="15" hidden="1">{#N/A,#N/A,FALSE,"단축1";#N/A,#N/A,FALSE,"단축2";#N/A,#N/A,FALSE,"단축3";#N/A,#N/A,FALSE,"장축";#N/A,#N/A,FALSE,"4WD"}</definedName>
    <definedName name="AABB" hidden="1">{#N/A,#N/A,FALSE,"단축1";#N/A,#N/A,FALSE,"단축2";#N/A,#N/A,FALSE,"단축3";#N/A,#N/A,FALSE,"장축";#N/A,#N/A,FALSE,"4WD"}</definedName>
    <definedName name="AABenchMarkValue">#REF!</definedName>
    <definedName name="AAC">#REF!</definedName>
    <definedName name="AACC">#REF!</definedName>
    <definedName name="aaif" localSheetId="7" hidden="1">{#N/A,#N/A,FALSE,"단축1";#N/A,#N/A,FALSE,"단축2";#N/A,#N/A,FALSE,"단축3";#N/A,#N/A,FALSE,"장축";#N/A,#N/A,FALSE,"4WD"}</definedName>
    <definedName name="aaif" localSheetId="16" hidden="1">{#N/A,#N/A,FALSE,"단축1";#N/A,#N/A,FALSE,"단축2";#N/A,#N/A,FALSE,"단축3";#N/A,#N/A,FALSE,"장축";#N/A,#N/A,FALSE,"4WD"}</definedName>
    <definedName name="aaif" localSheetId="17" hidden="1">{#N/A,#N/A,FALSE,"단축1";#N/A,#N/A,FALSE,"단축2";#N/A,#N/A,FALSE,"단축3";#N/A,#N/A,FALSE,"장축";#N/A,#N/A,FALSE,"4WD"}</definedName>
    <definedName name="aaif" localSheetId="13" hidden="1">{#N/A,#N/A,FALSE,"단축1";#N/A,#N/A,FALSE,"단축2";#N/A,#N/A,FALSE,"단축3";#N/A,#N/A,FALSE,"장축";#N/A,#N/A,FALSE,"4WD"}</definedName>
    <definedName name="aaif" localSheetId="14" hidden="1">{#N/A,#N/A,FALSE,"단축1";#N/A,#N/A,FALSE,"단축2";#N/A,#N/A,FALSE,"단축3";#N/A,#N/A,FALSE,"장축";#N/A,#N/A,FALSE,"4WD"}</definedName>
    <definedName name="aaif" localSheetId="15" hidden="1">{#N/A,#N/A,FALSE,"단축1";#N/A,#N/A,FALSE,"단축2";#N/A,#N/A,FALSE,"단축3";#N/A,#N/A,FALSE,"장축";#N/A,#N/A,FALSE,"4WD"}</definedName>
    <definedName name="aaif" hidden="1">{#N/A,#N/A,FALSE,"단축1";#N/A,#N/A,FALSE,"단축2";#N/A,#N/A,FALSE,"단축3";#N/A,#N/A,FALSE,"장축";#N/A,#N/A,FALSE,"4WD"}</definedName>
    <definedName name="AAL" localSheetId="6">#REF!</definedName>
    <definedName name="AAL">#REF!</definedName>
    <definedName name="AAP" localSheetId="6">#REF!</definedName>
    <definedName name="AAP">#REF!</definedName>
    <definedName name="AAQ" localSheetId="6">#REF!</definedName>
    <definedName name="AAQ">#REF!</definedName>
    <definedName name="Aas" localSheetId="7" hidden="1">{#N/A,#N/A,FALSE,"을지 (4)";#N/A,#N/A,FALSE,"을지 (5)";#N/A,#N/A,FALSE,"을지 (6)"}</definedName>
    <definedName name="Aas" localSheetId="16" hidden="1">{#N/A,#N/A,FALSE,"을지 (4)";#N/A,#N/A,FALSE,"을지 (5)";#N/A,#N/A,FALSE,"을지 (6)"}</definedName>
    <definedName name="Aas" localSheetId="17" hidden="1">{#N/A,#N/A,FALSE,"을지 (4)";#N/A,#N/A,FALSE,"을지 (5)";#N/A,#N/A,FALSE,"을지 (6)"}</definedName>
    <definedName name="Aas" localSheetId="13" hidden="1">{#N/A,#N/A,FALSE,"을지 (4)";#N/A,#N/A,FALSE,"을지 (5)";#N/A,#N/A,FALSE,"을지 (6)"}</definedName>
    <definedName name="Aas" localSheetId="14" hidden="1">{#N/A,#N/A,FALSE,"을지 (4)";#N/A,#N/A,FALSE,"을지 (5)";#N/A,#N/A,FALSE,"을지 (6)"}</definedName>
    <definedName name="Aas" localSheetId="15" hidden="1">{#N/A,#N/A,FALSE,"을지 (4)";#N/A,#N/A,FALSE,"을지 (5)";#N/A,#N/A,FALSE,"을지 (6)"}</definedName>
    <definedName name="Aas" hidden="1">{#N/A,#N/A,FALSE,"을지 (4)";#N/A,#N/A,FALSE,"을지 (5)";#N/A,#N/A,FALSE,"을지 (6)"}</definedName>
    <definedName name="AAValues">#REF!</definedName>
    <definedName name="AAX">#REF!</definedName>
    <definedName name="ab" localSheetId="7" hidden="1">{#N/A,#N/A,FALSE,"단축1";#N/A,#N/A,FALSE,"단축2";#N/A,#N/A,FALSE,"단축3";#N/A,#N/A,FALSE,"장축";#N/A,#N/A,FALSE,"4WD"}</definedName>
    <definedName name="ab" localSheetId="16" hidden="1">{#N/A,#N/A,FALSE,"단축1";#N/A,#N/A,FALSE,"단축2";#N/A,#N/A,FALSE,"단축3";#N/A,#N/A,FALSE,"장축";#N/A,#N/A,FALSE,"4WD"}</definedName>
    <definedName name="AB" localSheetId="6">#REF!</definedName>
    <definedName name="ab" localSheetId="17" hidden="1">{#N/A,#N/A,FALSE,"단축1";#N/A,#N/A,FALSE,"단축2";#N/A,#N/A,FALSE,"단축3";#N/A,#N/A,FALSE,"장축";#N/A,#N/A,FALSE,"4WD"}</definedName>
    <definedName name="AB" localSheetId="13">#REF!</definedName>
    <definedName name="ab" localSheetId="14" hidden="1">{#N/A,#N/A,FALSE,"단축1";#N/A,#N/A,FALSE,"단축2";#N/A,#N/A,FALSE,"단축3";#N/A,#N/A,FALSE,"장축";#N/A,#N/A,FALSE,"4WD"}</definedName>
    <definedName name="ab" localSheetId="15" hidden="1">{#N/A,#N/A,FALSE,"단축1";#N/A,#N/A,FALSE,"단축2";#N/A,#N/A,FALSE,"단축3";#N/A,#N/A,FALSE,"장축";#N/A,#N/A,FALSE,"4WD"}</definedName>
    <definedName name="ab" hidden="1">{#N/A,#N/A,FALSE,"단축1";#N/A,#N/A,FALSE,"단축2";#N/A,#N/A,FALSE,"단축3";#N/A,#N/A,FALSE,"장축";#N/A,#N/A,FALSE,"4WD"}</definedName>
    <definedName name="ABAB">#REF!</definedName>
    <definedName name="ABC" localSheetId="6">#REF!</definedName>
    <definedName name="ABC">#REF!</definedName>
    <definedName name="abcd" localSheetId="6">#REF!</definedName>
    <definedName name="abcd">#REF!</definedName>
    <definedName name="ABD" localSheetId="7" hidden="1">{#N/A,#N/A,FALSE,"단축1";#N/A,#N/A,FALSE,"단축2";#N/A,#N/A,FALSE,"단축3";#N/A,#N/A,FALSE,"장축";#N/A,#N/A,FALSE,"4WD"}</definedName>
    <definedName name="ABD" localSheetId="16" hidden="1">{#N/A,#N/A,FALSE,"단축1";#N/A,#N/A,FALSE,"단축2";#N/A,#N/A,FALSE,"단축3";#N/A,#N/A,FALSE,"장축";#N/A,#N/A,FALSE,"4WD"}</definedName>
    <definedName name="ABD" localSheetId="6">#REF!</definedName>
    <definedName name="ABD" localSheetId="17" hidden="1">{#N/A,#N/A,FALSE,"단축1";#N/A,#N/A,FALSE,"단축2";#N/A,#N/A,FALSE,"단축3";#N/A,#N/A,FALSE,"장축";#N/A,#N/A,FALSE,"4WD"}</definedName>
    <definedName name="ABD" localSheetId="13">#REF!</definedName>
    <definedName name="ABD" localSheetId="14" hidden="1">{#N/A,#N/A,FALSE,"단축1";#N/A,#N/A,FALSE,"단축2";#N/A,#N/A,FALSE,"단축3";#N/A,#N/A,FALSE,"장축";#N/A,#N/A,FALSE,"4WD"}</definedName>
    <definedName name="ABD" localSheetId="15" hidden="1">{#N/A,#N/A,FALSE,"단축1";#N/A,#N/A,FALSE,"단축2";#N/A,#N/A,FALSE,"단축3";#N/A,#N/A,FALSE,"장축";#N/A,#N/A,FALSE,"4WD"}</definedName>
    <definedName name="ABD" hidden="1">{#N/A,#N/A,FALSE,"단축1";#N/A,#N/A,FALSE,"단축2";#N/A,#N/A,FALSE,"단축3";#N/A,#N/A,FALSE,"장축";#N/A,#N/A,FALSE,"4WD"}</definedName>
    <definedName name="ABDD" localSheetId="7" hidden="1">{#N/A,#N/A,FALSE,"단축1";#N/A,#N/A,FALSE,"단축2";#N/A,#N/A,FALSE,"단축3";#N/A,#N/A,FALSE,"장축";#N/A,#N/A,FALSE,"4WD"}</definedName>
    <definedName name="ABDD" localSheetId="16" hidden="1">{#N/A,#N/A,FALSE,"단축1";#N/A,#N/A,FALSE,"단축2";#N/A,#N/A,FALSE,"단축3";#N/A,#N/A,FALSE,"장축";#N/A,#N/A,FALSE,"4WD"}</definedName>
    <definedName name="ABDD" localSheetId="17" hidden="1">{#N/A,#N/A,FALSE,"단축1";#N/A,#N/A,FALSE,"단축2";#N/A,#N/A,FALSE,"단축3";#N/A,#N/A,FALSE,"장축";#N/A,#N/A,FALSE,"4WD"}</definedName>
    <definedName name="ABDD" localSheetId="13" hidden="1">{#N/A,#N/A,FALSE,"단축1";#N/A,#N/A,FALSE,"단축2";#N/A,#N/A,FALSE,"단축3";#N/A,#N/A,FALSE,"장축";#N/A,#N/A,FALSE,"4WD"}</definedName>
    <definedName name="ABDD" localSheetId="14" hidden="1">{#N/A,#N/A,FALSE,"단축1";#N/A,#N/A,FALSE,"단축2";#N/A,#N/A,FALSE,"단축3";#N/A,#N/A,FALSE,"장축";#N/A,#N/A,FALSE,"4WD"}</definedName>
    <definedName name="ABDD" localSheetId="15" hidden="1">{#N/A,#N/A,FALSE,"단축1";#N/A,#N/A,FALSE,"단축2";#N/A,#N/A,FALSE,"단축3";#N/A,#N/A,FALSE,"장축";#N/A,#N/A,FALSE,"4WD"}</definedName>
    <definedName name="ABDD" hidden="1">{#N/A,#N/A,FALSE,"단축1";#N/A,#N/A,FALSE,"단축2";#N/A,#N/A,FALSE,"단축3";#N/A,#N/A,FALSE,"장축";#N/A,#N/A,FALSE,"4WD"}</definedName>
    <definedName name="ABL" localSheetId="6">#REF!</definedName>
    <definedName name="ABL">#REF!</definedName>
    <definedName name="ABP" localSheetId="6">#REF!</definedName>
    <definedName name="ABP">#REF!</definedName>
    <definedName name="AC·U">#REF!</definedName>
    <definedName name="ACB" localSheetId="7" hidden="1">{#N/A,#N/A,FALSE,"단축1";#N/A,#N/A,FALSE,"단축2";#N/A,#N/A,FALSE,"단축3";#N/A,#N/A,FALSE,"장축";#N/A,#N/A,FALSE,"4WD"}</definedName>
    <definedName name="ACB" localSheetId="16" hidden="1">{#N/A,#N/A,FALSE,"단축1";#N/A,#N/A,FALSE,"단축2";#N/A,#N/A,FALSE,"단축3";#N/A,#N/A,FALSE,"장축";#N/A,#N/A,FALSE,"4WD"}</definedName>
    <definedName name="ACB" localSheetId="6" hidden="1">{#N/A,#N/A,FALSE,"단축1";#N/A,#N/A,FALSE,"단축2";#N/A,#N/A,FALSE,"단축3";#N/A,#N/A,FALSE,"장축";#N/A,#N/A,FALSE,"4WD"}</definedName>
    <definedName name="ACB" localSheetId="17" hidden="1">{#N/A,#N/A,FALSE,"단축1";#N/A,#N/A,FALSE,"단축2";#N/A,#N/A,FALSE,"단축3";#N/A,#N/A,FALSE,"장축";#N/A,#N/A,FALSE,"4WD"}</definedName>
    <definedName name="ACB" localSheetId="13" hidden="1">{#N/A,#N/A,FALSE,"단축1";#N/A,#N/A,FALSE,"단축2";#N/A,#N/A,FALSE,"단축3";#N/A,#N/A,FALSE,"장축";#N/A,#N/A,FALSE,"4WD"}</definedName>
    <definedName name="ACB" localSheetId="14" hidden="1">{#N/A,#N/A,FALSE,"단축1";#N/A,#N/A,FALSE,"단축2";#N/A,#N/A,FALSE,"단축3";#N/A,#N/A,FALSE,"장축";#N/A,#N/A,FALSE,"4WD"}</definedName>
    <definedName name="ACB" localSheetId="15" hidden="1">{#N/A,#N/A,FALSE,"단축1";#N/A,#N/A,FALSE,"단축2";#N/A,#N/A,FALSE,"단축3";#N/A,#N/A,FALSE,"장축";#N/A,#N/A,FALSE,"4WD"}</definedName>
    <definedName name="ACB" hidden="1">{#N/A,#N/A,FALSE,"단축1";#N/A,#N/A,FALSE,"단축2";#N/A,#N/A,FALSE,"단축3";#N/A,#N/A,FALSE,"장축";#N/A,#N/A,FALSE,"4WD"}</definedName>
    <definedName name="Access_Button" localSheetId="6" hidden="1">"F분석표_1_100_List"</definedName>
    <definedName name="Access_Button" hidden="1">"업체현황_카드발송_List"</definedName>
    <definedName name="Access_Button1" hidden="1">"업체현황_카드발송_List"</definedName>
    <definedName name="Access_Button2" hidden="1">"업체현황_카드발송_List"</definedName>
    <definedName name="Access_Button3" hidden="1">"카드발송_카드발송_List1"</definedName>
    <definedName name="Access_Button4" hidden="1">"업체현황_카드발송_List"</definedName>
    <definedName name="AccessDatabase" localSheetId="13" hidden="1">"c:\wiz32\xl\acclink.mdb"</definedName>
    <definedName name="AccessDatabase" hidden="1">"C:\My Documents\SCD\업무연락안양식.mdb"</definedName>
    <definedName name="ACCLINK.XLS_Localization_Table_List" hidden="1">"$A$1:$B$11"</definedName>
    <definedName name="ACCLINK.XLS_Localization_Table_List1" hidden="1">"$A$13:$B$31"</definedName>
    <definedName name="ACCLINK.XLS_Localization_Table_List10" hidden="1">"$A$13:$B$33"</definedName>
    <definedName name="ACCLINK.XLS_Localization_Table_List11" hidden="1">"$A$13:$B$33"</definedName>
    <definedName name="ACCLINK.XLS_Localization_Table_List12" hidden="1">"$A$13:$B$33"</definedName>
    <definedName name="ACCLINK.XLS_Localization_Table_List13" hidden="1">"$A$13:$B$33"</definedName>
    <definedName name="ACCLINK.XLS_Localization_Table_List14" hidden="1">"$A$13:$B$33"</definedName>
    <definedName name="ACCLINK.XLS_Localization_Table_List15" hidden="1">"$A$13:$B$33"</definedName>
    <definedName name="ACCLINK.XLS_Localization_Table_List16" hidden="1">"$A$13:$B$33"</definedName>
    <definedName name="ACCLINK.XLS_Localization_Table_List17" hidden="1">"$A$13:$B$33"</definedName>
    <definedName name="ACCLINK.XLS_Localization_Table_List18" hidden="1">"$A$13:$B$33"</definedName>
    <definedName name="ACCLINK.XLS_Localization_Table_List19" hidden="1">"$A$13:$B$33"</definedName>
    <definedName name="ACCLINK.XLS_Localization_Table_List2" hidden="1">"$A$13:$B$31"</definedName>
    <definedName name="ACCLINK.XLS_Localization_Table_List3" hidden="1">"$A$13:$B$31"</definedName>
    <definedName name="ACCLINK.XLS_Localization_Table_List4" hidden="1">"$A$13:$B$31"</definedName>
    <definedName name="ACCLINK.XLS_Localization_Table_List5" hidden="1">"$A$13:$B$31"</definedName>
    <definedName name="ACCLINK.XLS_Localization_Table_List6" hidden="1">"$A$13:$B$31"</definedName>
    <definedName name="ACCLINK.XLS_Localization_Table_List7" hidden="1">"$A$13:$B$31"</definedName>
    <definedName name="ACCLINK.XLS_Localization_Table_List8" hidden="1">"$A$13:$B$31"</definedName>
    <definedName name="ACCLINK.XLS_Localization_Table_List9" hidden="1">"$A$13:$B$33"</definedName>
    <definedName name="accm">#REF!</definedName>
    <definedName name="ACL" localSheetId="6">#REF!</definedName>
    <definedName name="ACL">#REF!</definedName>
    <definedName name="ACM">#REF!</definedName>
    <definedName name="ACP" localSheetId="6">#REF!</definedName>
    <definedName name="ACP">#REF!</definedName>
    <definedName name="AD" localSheetId="7" hidden="1">{#N/A,#N/A,FALSE,"을지 (4)";#N/A,#N/A,FALSE,"을지 (5)";#N/A,#N/A,FALSE,"을지 (6)"}</definedName>
    <definedName name="AD" localSheetId="16" hidden="1">{#N/A,#N/A,FALSE,"을지 (4)";#N/A,#N/A,FALSE,"을지 (5)";#N/A,#N/A,FALSE,"을지 (6)"}</definedName>
    <definedName name="AD" localSheetId="17" hidden="1">{#N/A,#N/A,FALSE,"을지 (4)";#N/A,#N/A,FALSE,"을지 (5)";#N/A,#N/A,FALSE,"을지 (6)"}</definedName>
    <definedName name="AD" localSheetId="13" hidden="1">{#N/A,#N/A,FALSE,"을지 (4)";#N/A,#N/A,FALSE,"을지 (5)";#N/A,#N/A,FALSE,"을지 (6)"}</definedName>
    <definedName name="AD" localSheetId="14" hidden="1">{#N/A,#N/A,FALSE,"을지 (4)";#N/A,#N/A,FALSE,"을지 (5)";#N/A,#N/A,FALSE,"을지 (6)"}</definedName>
    <definedName name="AD" localSheetId="15" hidden="1">{#N/A,#N/A,FALSE,"을지 (4)";#N/A,#N/A,FALSE,"을지 (5)";#N/A,#N/A,FALSE,"을지 (6)"}</definedName>
    <definedName name="AD" hidden="1">{#N/A,#N/A,FALSE,"을지 (4)";#N/A,#N/A,FALSE,"을지 (5)";#N/A,#N/A,FALSE,"을지 (6)"}</definedName>
    <definedName name="ADF">#REF!</definedName>
    <definedName name="adfds" localSheetId="7" hidden="1">{#N/A,#N/A,FALSE,"단축1";#N/A,#N/A,FALSE,"단축2";#N/A,#N/A,FALSE,"단축3";#N/A,#N/A,FALSE,"장축";#N/A,#N/A,FALSE,"4WD"}</definedName>
    <definedName name="adfds" localSheetId="16" hidden="1">{#N/A,#N/A,FALSE,"단축1";#N/A,#N/A,FALSE,"단축2";#N/A,#N/A,FALSE,"단축3";#N/A,#N/A,FALSE,"장축";#N/A,#N/A,FALSE,"4WD"}</definedName>
    <definedName name="adfds" localSheetId="6" hidden="1">{#N/A,#N/A,FALSE,"단축1";#N/A,#N/A,FALSE,"단축2";#N/A,#N/A,FALSE,"단축3";#N/A,#N/A,FALSE,"장축";#N/A,#N/A,FALSE,"4WD"}</definedName>
    <definedName name="adfds" localSheetId="17" hidden="1">{#N/A,#N/A,FALSE,"단축1";#N/A,#N/A,FALSE,"단축2";#N/A,#N/A,FALSE,"단축3";#N/A,#N/A,FALSE,"장축";#N/A,#N/A,FALSE,"4WD"}</definedName>
    <definedName name="adfds" localSheetId="13" hidden="1">{#N/A,#N/A,FALSE,"단축1";#N/A,#N/A,FALSE,"단축2";#N/A,#N/A,FALSE,"단축3";#N/A,#N/A,FALSE,"장축";#N/A,#N/A,FALSE,"4WD"}</definedName>
    <definedName name="adfds" localSheetId="14" hidden="1">{#N/A,#N/A,FALSE,"단축1";#N/A,#N/A,FALSE,"단축2";#N/A,#N/A,FALSE,"단축3";#N/A,#N/A,FALSE,"장축";#N/A,#N/A,FALSE,"4WD"}</definedName>
    <definedName name="adfds" localSheetId="15" hidden="1">{#N/A,#N/A,FALSE,"단축1";#N/A,#N/A,FALSE,"단축2";#N/A,#N/A,FALSE,"단축3";#N/A,#N/A,FALSE,"장축";#N/A,#N/A,FALSE,"4WD"}</definedName>
    <definedName name="adfds" hidden="1">{#N/A,#N/A,FALSE,"단축1";#N/A,#N/A,FALSE,"단축2";#N/A,#N/A,FALSE,"단축3";#N/A,#N/A,FALSE,"장축";#N/A,#N/A,FALSE,"4WD"}</definedName>
    <definedName name="ADFLASJFIWQ" localSheetId="7" hidden="1">{#N/A,#N/A,FALSE,"단축1";#N/A,#N/A,FALSE,"단축2";#N/A,#N/A,FALSE,"단축3";#N/A,#N/A,FALSE,"장축";#N/A,#N/A,FALSE,"4WD"}</definedName>
    <definedName name="ADFLASJFIWQ" localSheetId="16" hidden="1">{#N/A,#N/A,FALSE,"단축1";#N/A,#N/A,FALSE,"단축2";#N/A,#N/A,FALSE,"단축3";#N/A,#N/A,FALSE,"장축";#N/A,#N/A,FALSE,"4WD"}</definedName>
    <definedName name="ADFLASJFIWQ" localSheetId="17" hidden="1">{#N/A,#N/A,FALSE,"단축1";#N/A,#N/A,FALSE,"단축2";#N/A,#N/A,FALSE,"단축3";#N/A,#N/A,FALSE,"장축";#N/A,#N/A,FALSE,"4WD"}</definedName>
    <definedName name="ADFLASJFIWQ" localSheetId="13" hidden="1">{#N/A,#N/A,FALSE,"단축1";#N/A,#N/A,FALSE,"단축2";#N/A,#N/A,FALSE,"단축3";#N/A,#N/A,FALSE,"장축";#N/A,#N/A,FALSE,"4WD"}</definedName>
    <definedName name="ADFLASJFIWQ" localSheetId="14" hidden="1">{#N/A,#N/A,FALSE,"단축1";#N/A,#N/A,FALSE,"단축2";#N/A,#N/A,FALSE,"단축3";#N/A,#N/A,FALSE,"장축";#N/A,#N/A,FALSE,"4WD"}</definedName>
    <definedName name="ADFLASJFIWQ" localSheetId="15" hidden="1">{#N/A,#N/A,FALSE,"단축1";#N/A,#N/A,FALSE,"단축2";#N/A,#N/A,FALSE,"단축3";#N/A,#N/A,FALSE,"장축";#N/A,#N/A,FALSE,"4WD"}</definedName>
    <definedName name="ADFLASJFIWQ" hidden="1">{#N/A,#N/A,FALSE,"단축1";#N/A,#N/A,FALSE,"단축2";#N/A,#N/A,FALSE,"단축3";#N/A,#N/A,FALSE,"장축";#N/A,#N/A,FALSE,"4WD"}</definedName>
    <definedName name="ADL" localSheetId="6">#REF!</definedName>
    <definedName name="ADL">#REF!</definedName>
    <definedName name="ADMIN">#REF!</definedName>
    <definedName name="ADMIN0" hidden="1">#REF!</definedName>
    <definedName name="ADP">#REF!</definedName>
    <definedName name="adrh" localSheetId="7" hidden="1">{#N/A,#N/A,FALSE,"단축1";#N/A,#N/A,FALSE,"단축2";#N/A,#N/A,FALSE,"단축3";#N/A,#N/A,FALSE,"장축";#N/A,#N/A,FALSE,"4WD"}</definedName>
    <definedName name="adrh" localSheetId="16" hidden="1">{#N/A,#N/A,FALSE,"단축1";#N/A,#N/A,FALSE,"단축2";#N/A,#N/A,FALSE,"단축3";#N/A,#N/A,FALSE,"장축";#N/A,#N/A,FALSE,"4WD"}</definedName>
    <definedName name="adrh" localSheetId="17" hidden="1">{#N/A,#N/A,FALSE,"단축1";#N/A,#N/A,FALSE,"단축2";#N/A,#N/A,FALSE,"단축3";#N/A,#N/A,FALSE,"장축";#N/A,#N/A,FALSE,"4WD"}</definedName>
    <definedName name="adrh" localSheetId="13" hidden="1">{#N/A,#N/A,FALSE,"단축1";#N/A,#N/A,FALSE,"단축2";#N/A,#N/A,FALSE,"단축3";#N/A,#N/A,FALSE,"장축";#N/A,#N/A,FALSE,"4WD"}</definedName>
    <definedName name="adrh" localSheetId="14" hidden="1">{#N/A,#N/A,FALSE,"단축1";#N/A,#N/A,FALSE,"단축2";#N/A,#N/A,FALSE,"단축3";#N/A,#N/A,FALSE,"장축";#N/A,#N/A,FALSE,"4WD"}</definedName>
    <definedName name="adrh" localSheetId="15" hidden="1">{#N/A,#N/A,FALSE,"단축1";#N/A,#N/A,FALSE,"단축2";#N/A,#N/A,FALSE,"단축3";#N/A,#N/A,FALSE,"장축";#N/A,#N/A,FALSE,"4WD"}</definedName>
    <definedName name="adrh" hidden="1">{#N/A,#N/A,FALSE,"단축1";#N/A,#N/A,FALSE,"단축2";#N/A,#N/A,FALSE,"단축3";#N/A,#N/A,FALSE,"장축";#N/A,#N/A,FALSE,"4WD"}</definedName>
    <definedName name="ads" localSheetId="7" hidden="1">{#N/A,#N/A,FALSE,"단축1";#N/A,#N/A,FALSE,"단축2";#N/A,#N/A,FALSE,"단축3";#N/A,#N/A,FALSE,"장축";#N/A,#N/A,FALSE,"4WD"}</definedName>
    <definedName name="ads" localSheetId="16" hidden="1">{#N/A,#N/A,FALSE,"단축1";#N/A,#N/A,FALSE,"단축2";#N/A,#N/A,FALSE,"단축3";#N/A,#N/A,FALSE,"장축";#N/A,#N/A,FALSE,"4WD"}</definedName>
    <definedName name="ads" localSheetId="17" hidden="1">{#N/A,#N/A,FALSE,"단축1";#N/A,#N/A,FALSE,"단축2";#N/A,#N/A,FALSE,"단축3";#N/A,#N/A,FALSE,"장축";#N/A,#N/A,FALSE,"4WD"}</definedName>
    <definedName name="ads" localSheetId="13" hidden="1">{#N/A,#N/A,FALSE,"단축1";#N/A,#N/A,FALSE,"단축2";#N/A,#N/A,FALSE,"단축3";#N/A,#N/A,FALSE,"장축";#N/A,#N/A,FALSE,"4WD"}</definedName>
    <definedName name="ads" localSheetId="14" hidden="1">{#N/A,#N/A,FALSE,"단축1";#N/A,#N/A,FALSE,"단축2";#N/A,#N/A,FALSE,"단축3";#N/A,#N/A,FALSE,"장축";#N/A,#N/A,FALSE,"4WD"}</definedName>
    <definedName name="ads" localSheetId="15" hidden="1">{#N/A,#N/A,FALSE,"단축1";#N/A,#N/A,FALSE,"단축2";#N/A,#N/A,FALSE,"단축3";#N/A,#N/A,FALSE,"장축";#N/A,#N/A,FALSE,"4WD"}</definedName>
    <definedName name="ads" hidden="1">{#N/A,#N/A,FALSE,"단축1";#N/A,#N/A,FALSE,"단축2";#N/A,#N/A,FALSE,"단축3";#N/A,#N/A,FALSE,"장축";#N/A,#N/A,FALSE,"4WD"}</definedName>
    <definedName name="ADSDF" localSheetId="7" hidden="1">{#N/A,#N/A,TRUE,"Y생산";#N/A,#N/A,TRUE,"Y판매";#N/A,#N/A,TRUE,"Y총물량";#N/A,#N/A,TRUE,"Y능력";#N/A,#N/A,TRUE,"YKD"}</definedName>
    <definedName name="ADSDF" localSheetId="16" hidden="1">{#N/A,#N/A,TRUE,"Y생산";#N/A,#N/A,TRUE,"Y판매";#N/A,#N/A,TRUE,"Y총물량";#N/A,#N/A,TRUE,"Y능력";#N/A,#N/A,TRUE,"YKD"}</definedName>
    <definedName name="ADSDF" localSheetId="6" hidden="1">{#N/A,#N/A,TRUE,"Y생산";#N/A,#N/A,TRUE,"Y판매";#N/A,#N/A,TRUE,"Y총물량";#N/A,#N/A,TRUE,"Y능력";#N/A,#N/A,TRUE,"YKD"}</definedName>
    <definedName name="ADSDF" localSheetId="17" hidden="1">{#N/A,#N/A,TRUE,"Y생산";#N/A,#N/A,TRUE,"Y판매";#N/A,#N/A,TRUE,"Y총물량";#N/A,#N/A,TRUE,"Y능력";#N/A,#N/A,TRUE,"YKD"}</definedName>
    <definedName name="ADSDF" localSheetId="13" hidden="1">{#N/A,#N/A,TRUE,"Y생산";#N/A,#N/A,TRUE,"Y판매";#N/A,#N/A,TRUE,"Y총물량";#N/A,#N/A,TRUE,"Y능력";#N/A,#N/A,TRUE,"YKD"}</definedName>
    <definedName name="ADSDF" localSheetId="14" hidden="1">{#N/A,#N/A,TRUE,"Y생산";#N/A,#N/A,TRUE,"Y판매";#N/A,#N/A,TRUE,"Y총물량";#N/A,#N/A,TRUE,"Y능력";#N/A,#N/A,TRUE,"YKD"}</definedName>
    <definedName name="ADSDF" localSheetId="15" hidden="1">{#N/A,#N/A,TRUE,"Y생산";#N/A,#N/A,TRUE,"Y판매";#N/A,#N/A,TRUE,"Y총물량";#N/A,#N/A,TRUE,"Y능력";#N/A,#N/A,TRUE,"YKD"}</definedName>
    <definedName name="ADSDF" hidden="1">{#N/A,#N/A,TRUE,"Y생산";#N/A,#N/A,TRUE,"Y판매";#N/A,#N/A,TRUE,"Y총물량";#N/A,#N/A,TRUE,"Y능력";#N/A,#N/A,TRUE,"YKD"}</definedName>
    <definedName name="ADSGHJHGJ" localSheetId="7" hidden="1">{#N/A,#N/A,FALSE,"단축1";#N/A,#N/A,FALSE,"단축2";#N/A,#N/A,FALSE,"단축3";#N/A,#N/A,FALSE,"장축";#N/A,#N/A,FALSE,"4WD"}</definedName>
    <definedName name="ADSGHJHGJ" localSheetId="16" hidden="1">{#N/A,#N/A,FALSE,"단축1";#N/A,#N/A,FALSE,"단축2";#N/A,#N/A,FALSE,"단축3";#N/A,#N/A,FALSE,"장축";#N/A,#N/A,FALSE,"4WD"}</definedName>
    <definedName name="ADSGHJHGJ" localSheetId="17" hidden="1">{#N/A,#N/A,FALSE,"단축1";#N/A,#N/A,FALSE,"단축2";#N/A,#N/A,FALSE,"단축3";#N/A,#N/A,FALSE,"장축";#N/A,#N/A,FALSE,"4WD"}</definedName>
    <definedName name="ADSGHJHGJ" localSheetId="13" hidden="1">{#N/A,#N/A,FALSE,"단축1";#N/A,#N/A,FALSE,"단축2";#N/A,#N/A,FALSE,"단축3";#N/A,#N/A,FALSE,"장축";#N/A,#N/A,FALSE,"4WD"}</definedName>
    <definedName name="ADSGHJHGJ" localSheetId="14" hidden="1">{#N/A,#N/A,FALSE,"단축1";#N/A,#N/A,FALSE,"단축2";#N/A,#N/A,FALSE,"단축3";#N/A,#N/A,FALSE,"장축";#N/A,#N/A,FALSE,"4WD"}</definedName>
    <definedName name="ADSGHJHGJ" localSheetId="15" hidden="1">{#N/A,#N/A,FALSE,"단축1";#N/A,#N/A,FALSE,"단축2";#N/A,#N/A,FALSE,"단축3";#N/A,#N/A,FALSE,"장축";#N/A,#N/A,FALSE,"4WD"}</definedName>
    <definedName name="ADSGHJHGJ" hidden="1">{#N/A,#N/A,FALSE,"단축1";#N/A,#N/A,FALSE,"단축2";#N/A,#N/A,FALSE,"단축3";#N/A,#N/A,FALSE,"장축";#N/A,#N/A,FALSE,"4WD"}</definedName>
    <definedName name="ADSS" localSheetId="7" hidden="1">{#N/A,#N/A,FALSE,"단축1";#N/A,#N/A,FALSE,"단축2";#N/A,#N/A,FALSE,"단축3";#N/A,#N/A,FALSE,"장축";#N/A,#N/A,FALSE,"4WD"}</definedName>
    <definedName name="ADSS" localSheetId="16" hidden="1">{#N/A,#N/A,FALSE,"단축1";#N/A,#N/A,FALSE,"단축2";#N/A,#N/A,FALSE,"단축3";#N/A,#N/A,FALSE,"장축";#N/A,#N/A,FALSE,"4WD"}</definedName>
    <definedName name="ADSS" localSheetId="17" hidden="1">{#N/A,#N/A,FALSE,"단축1";#N/A,#N/A,FALSE,"단축2";#N/A,#N/A,FALSE,"단축3";#N/A,#N/A,FALSE,"장축";#N/A,#N/A,FALSE,"4WD"}</definedName>
    <definedName name="ADSS" localSheetId="13" hidden="1">{#N/A,#N/A,FALSE,"단축1";#N/A,#N/A,FALSE,"단축2";#N/A,#N/A,FALSE,"단축3";#N/A,#N/A,FALSE,"장축";#N/A,#N/A,FALSE,"4WD"}</definedName>
    <definedName name="ADSS" localSheetId="14" hidden="1">{#N/A,#N/A,FALSE,"단축1";#N/A,#N/A,FALSE,"단축2";#N/A,#N/A,FALSE,"단축3";#N/A,#N/A,FALSE,"장축";#N/A,#N/A,FALSE,"4WD"}</definedName>
    <definedName name="ADSS" localSheetId="15" hidden="1">{#N/A,#N/A,FALSE,"단축1";#N/A,#N/A,FALSE,"단축2";#N/A,#N/A,FALSE,"단축3";#N/A,#N/A,FALSE,"장축";#N/A,#N/A,FALSE,"4WD"}</definedName>
    <definedName name="ADSS" hidden="1">{#N/A,#N/A,FALSE,"단축1";#N/A,#N/A,FALSE,"단축2";#N/A,#N/A,FALSE,"단축3";#N/A,#N/A,FALSE,"장축";#N/A,#N/A,FALSE,"4WD"}</definedName>
    <definedName name="AE">#REF!</definedName>
    <definedName name="AF" localSheetId="7" hidden="1">{#N/A,#N/A,FALSE,"단축1";#N/A,#N/A,FALSE,"단축2";#N/A,#N/A,FALSE,"단축3";#N/A,#N/A,FALSE,"장축";#N/A,#N/A,FALSE,"4WD"}</definedName>
    <definedName name="AF" localSheetId="16" hidden="1">{#N/A,#N/A,FALSE,"단축1";#N/A,#N/A,FALSE,"단축2";#N/A,#N/A,FALSE,"단축3";#N/A,#N/A,FALSE,"장축";#N/A,#N/A,FALSE,"4WD"}</definedName>
    <definedName name="AF" localSheetId="17" hidden="1">{#N/A,#N/A,FALSE,"단축1";#N/A,#N/A,FALSE,"단축2";#N/A,#N/A,FALSE,"단축3";#N/A,#N/A,FALSE,"장축";#N/A,#N/A,FALSE,"4WD"}</definedName>
    <definedName name="AF" localSheetId="13" hidden="1">{#N/A,#N/A,FALSE,"단축1";#N/A,#N/A,FALSE,"단축2";#N/A,#N/A,FALSE,"단축3";#N/A,#N/A,FALSE,"장축";#N/A,#N/A,FALSE,"4WD"}</definedName>
    <definedName name="AF" localSheetId="14" hidden="1">{#N/A,#N/A,FALSE,"단축1";#N/A,#N/A,FALSE,"단축2";#N/A,#N/A,FALSE,"단축3";#N/A,#N/A,FALSE,"장축";#N/A,#N/A,FALSE,"4WD"}</definedName>
    <definedName name="AF" localSheetId="15" hidden="1">{#N/A,#N/A,FALSE,"단축1";#N/A,#N/A,FALSE,"단축2";#N/A,#N/A,FALSE,"단축3";#N/A,#N/A,FALSE,"장축";#N/A,#N/A,FALSE,"4WD"}</definedName>
    <definedName name="AF" hidden="1">{#N/A,#N/A,FALSE,"단축1";#N/A,#N/A,FALSE,"단축2";#N/A,#N/A,FALSE,"단축3";#N/A,#N/A,FALSE,"장축";#N/A,#N/A,FALSE,"4WD"}</definedName>
    <definedName name="aff" localSheetId="7" hidden="1">{#N/A,#N/A,FALSE,"단축1";#N/A,#N/A,FALSE,"단축2";#N/A,#N/A,FALSE,"단축3";#N/A,#N/A,FALSE,"장축";#N/A,#N/A,FALSE,"4WD"}</definedName>
    <definedName name="aff" localSheetId="16" hidden="1">{#N/A,#N/A,FALSE,"단축1";#N/A,#N/A,FALSE,"단축2";#N/A,#N/A,FALSE,"단축3";#N/A,#N/A,FALSE,"장축";#N/A,#N/A,FALSE,"4WD"}</definedName>
    <definedName name="aff" localSheetId="17" hidden="1">{#N/A,#N/A,FALSE,"단축1";#N/A,#N/A,FALSE,"단축2";#N/A,#N/A,FALSE,"단축3";#N/A,#N/A,FALSE,"장축";#N/A,#N/A,FALSE,"4WD"}</definedName>
    <definedName name="aff" localSheetId="13" hidden="1">{#N/A,#N/A,FALSE,"단축1";#N/A,#N/A,FALSE,"단축2";#N/A,#N/A,FALSE,"단축3";#N/A,#N/A,FALSE,"장축";#N/A,#N/A,FALSE,"4WD"}</definedName>
    <definedName name="aff" localSheetId="14" hidden="1">{#N/A,#N/A,FALSE,"단축1";#N/A,#N/A,FALSE,"단축2";#N/A,#N/A,FALSE,"단축3";#N/A,#N/A,FALSE,"장축";#N/A,#N/A,FALSE,"4WD"}</definedName>
    <definedName name="aff" localSheetId="15" hidden="1">{#N/A,#N/A,FALSE,"단축1";#N/A,#N/A,FALSE,"단축2";#N/A,#N/A,FALSE,"단축3";#N/A,#N/A,FALSE,"장축";#N/A,#N/A,FALSE,"4WD"}</definedName>
    <definedName name="aff" hidden="1">{#N/A,#N/A,FALSE,"단축1";#N/A,#N/A,FALSE,"단축2";#N/A,#N/A,FALSE,"단축3";#N/A,#N/A,FALSE,"장축";#N/A,#N/A,FALSE,"4WD"}</definedName>
    <definedName name="AG" localSheetId="7" hidden="1">{#N/A,#N/A,FALSE,"단축1";#N/A,#N/A,FALSE,"단축2";#N/A,#N/A,FALSE,"단축3";#N/A,#N/A,FALSE,"장축";#N/A,#N/A,FALSE,"4WD"}</definedName>
    <definedName name="AG" localSheetId="16" hidden="1">{#N/A,#N/A,FALSE,"단축1";#N/A,#N/A,FALSE,"단축2";#N/A,#N/A,FALSE,"단축3";#N/A,#N/A,FALSE,"장축";#N/A,#N/A,FALSE,"4WD"}</definedName>
    <definedName name="AG" localSheetId="17" hidden="1">{#N/A,#N/A,FALSE,"단축1";#N/A,#N/A,FALSE,"단축2";#N/A,#N/A,FALSE,"단축3";#N/A,#N/A,FALSE,"장축";#N/A,#N/A,FALSE,"4WD"}</definedName>
    <definedName name="AG" localSheetId="13" hidden="1">{#N/A,#N/A,FALSE,"단축1";#N/A,#N/A,FALSE,"단축2";#N/A,#N/A,FALSE,"단축3";#N/A,#N/A,FALSE,"장축";#N/A,#N/A,FALSE,"4WD"}</definedName>
    <definedName name="AG" localSheetId="14" hidden="1">{#N/A,#N/A,FALSE,"단축1";#N/A,#N/A,FALSE,"단축2";#N/A,#N/A,FALSE,"단축3";#N/A,#N/A,FALSE,"장축";#N/A,#N/A,FALSE,"4WD"}</definedName>
    <definedName name="AG" localSheetId="15" hidden="1">{#N/A,#N/A,FALSE,"단축1";#N/A,#N/A,FALSE,"단축2";#N/A,#N/A,FALSE,"단축3";#N/A,#N/A,FALSE,"장축";#N/A,#N/A,FALSE,"4WD"}</definedName>
    <definedName name="AG" hidden="1">{#N/A,#N/A,FALSE,"단축1";#N/A,#N/A,FALSE,"단축2";#N/A,#N/A,FALSE,"단축3";#N/A,#N/A,FALSE,"장축";#N/A,#N/A,FALSE,"4WD"}</definedName>
    <definedName name="AGN" localSheetId="7" hidden="1">{#N/A,#N/A,FALSE,"단축1";#N/A,#N/A,FALSE,"단축2";#N/A,#N/A,FALSE,"단축3";#N/A,#N/A,FALSE,"장축";#N/A,#N/A,FALSE,"4WD"}</definedName>
    <definedName name="AGN" localSheetId="16" hidden="1">{#N/A,#N/A,FALSE,"단축1";#N/A,#N/A,FALSE,"단축2";#N/A,#N/A,FALSE,"단축3";#N/A,#N/A,FALSE,"장축";#N/A,#N/A,FALSE,"4WD"}</definedName>
    <definedName name="AGN" localSheetId="17" hidden="1">{#N/A,#N/A,FALSE,"단축1";#N/A,#N/A,FALSE,"단축2";#N/A,#N/A,FALSE,"단축3";#N/A,#N/A,FALSE,"장축";#N/A,#N/A,FALSE,"4WD"}</definedName>
    <definedName name="AGN" localSheetId="13" hidden="1">{#N/A,#N/A,FALSE,"단축1";#N/A,#N/A,FALSE,"단축2";#N/A,#N/A,FALSE,"단축3";#N/A,#N/A,FALSE,"장축";#N/A,#N/A,FALSE,"4WD"}</definedName>
    <definedName name="AGN" localSheetId="14" hidden="1">{#N/A,#N/A,FALSE,"단축1";#N/A,#N/A,FALSE,"단축2";#N/A,#N/A,FALSE,"단축3";#N/A,#N/A,FALSE,"장축";#N/A,#N/A,FALSE,"4WD"}</definedName>
    <definedName name="AGN" localSheetId="15" hidden="1">{#N/A,#N/A,FALSE,"단축1";#N/A,#N/A,FALSE,"단축2";#N/A,#N/A,FALSE,"단축3";#N/A,#N/A,FALSE,"장축";#N/A,#N/A,FALSE,"4WD"}</definedName>
    <definedName name="AGN" hidden="1">{#N/A,#N/A,FALSE,"단축1";#N/A,#N/A,FALSE,"단축2";#N/A,#N/A,FALSE,"단축3";#N/A,#N/A,FALSE,"장축";#N/A,#N/A,FALSE,"4WD"}</definedName>
    <definedName name="AGRP기대효과">#REF!</definedName>
    <definedName name="AH" localSheetId="7" hidden="1">{#N/A,#N/A,FALSE,"단축1";#N/A,#N/A,FALSE,"단축2";#N/A,#N/A,FALSE,"단축3";#N/A,#N/A,FALSE,"장축";#N/A,#N/A,FALSE,"4WD"}</definedName>
    <definedName name="AH" localSheetId="16" hidden="1">{#N/A,#N/A,FALSE,"단축1";#N/A,#N/A,FALSE,"단축2";#N/A,#N/A,FALSE,"단축3";#N/A,#N/A,FALSE,"장축";#N/A,#N/A,FALSE,"4WD"}</definedName>
    <definedName name="AH" localSheetId="17" hidden="1">{#N/A,#N/A,FALSE,"단축1";#N/A,#N/A,FALSE,"단축2";#N/A,#N/A,FALSE,"단축3";#N/A,#N/A,FALSE,"장축";#N/A,#N/A,FALSE,"4WD"}</definedName>
    <definedName name="AH" localSheetId="13" hidden="1">{#N/A,#N/A,FALSE,"단축1";#N/A,#N/A,FALSE,"단축2";#N/A,#N/A,FALSE,"단축3";#N/A,#N/A,FALSE,"장축";#N/A,#N/A,FALSE,"4WD"}</definedName>
    <definedName name="AH" localSheetId="14" hidden="1">{#N/A,#N/A,FALSE,"단축1";#N/A,#N/A,FALSE,"단축2";#N/A,#N/A,FALSE,"단축3";#N/A,#N/A,FALSE,"장축";#N/A,#N/A,FALSE,"4WD"}</definedName>
    <definedName name="AH" localSheetId="15" hidden="1">{#N/A,#N/A,FALSE,"단축1";#N/A,#N/A,FALSE,"단축2";#N/A,#N/A,FALSE,"단축3";#N/A,#N/A,FALSE,"장축";#N/A,#N/A,FALSE,"4WD"}</definedName>
    <definedName name="AH" hidden="1">{#N/A,#N/A,FALSE,"단축1";#N/A,#N/A,FALSE,"단축2";#N/A,#N/A,FALSE,"단축3";#N/A,#N/A,FALSE,"장축";#N/A,#N/A,FALSE,"4WD"}</definedName>
    <definedName name="AHAHH">#REF!</definedName>
    <definedName name="AI">[9]신규DEP!#REF!</definedName>
    <definedName name="AI¸§">#REF!</definedName>
    <definedName name="AI¿ø3">#REF!</definedName>
    <definedName name="AIRCON" localSheetId="7" hidden="1">{#N/A,#N/A,FALSE,"단축1";#N/A,#N/A,FALSE,"단축2";#N/A,#N/A,FALSE,"단축3";#N/A,#N/A,FALSE,"장축";#N/A,#N/A,FALSE,"4WD"}</definedName>
    <definedName name="AIRCON" localSheetId="16" hidden="1">{#N/A,#N/A,FALSE,"단축1";#N/A,#N/A,FALSE,"단축2";#N/A,#N/A,FALSE,"단축3";#N/A,#N/A,FALSE,"장축";#N/A,#N/A,FALSE,"4WD"}</definedName>
    <definedName name="AIRCON" localSheetId="6" hidden="1">{#N/A,#N/A,FALSE,"단축1";#N/A,#N/A,FALSE,"단축2";#N/A,#N/A,FALSE,"단축3";#N/A,#N/A,FALSE,"장축";#N/A,#N/A,FALSE,"4WD"}</definedName>
    <definedName name="AIRCON" localSheetId="17" hidden="1">{#N/A,#N/A,FALSE,"단축1";#N/A,#N/A,FALSE,"단축2";#N/A,#N/A,FALSE,"단축3";#N/A,#N/A,FALSE,"장축";#N/A,#N/A,FALSE,"4WD"}</definedName>
    <definedName name="AIRCON" localSheetId="13" hidden="1">{#N/A,#N/A,FALSE,"단축1";#N/A,#N/A,FALSE,"단축2";#N/A,#N/A,FALSE,"단축3";#N/A,#N/A,FALSE,"장축";#N/A,#N/A,FALSE,"4WD"}</definedName>
    <definedName name="AIRCON" localSheetId="14" hidden="1">{#N/A,#N/A,FALSE,"단축1";#N/A,#N/A,FALSE,"단축2";#N/A,#N/A,FALSE,"단축3";#N/A,#N/A,FALSE,"장축";#N/A,#N/A,FALSE,"4WD"}</definedName>
    <definedName name="AIRCON" localSheetId="15" hidden="1">{#N/A,#N/A,FALSE,"단축1";#N/A,#N/A,FALSE,"단축2";#N/A,#N/A,FALSE,"단축3";#N/A,#N/A,FALSE,"장축";#N/A,#N/A,FALSE,"4WD"}</definedName>
    <definedName name="AIRCON" hidden="1">{#N/A,#N/A,FALSE,"단축1";#N/A,#N/A,FALSE,"단축2";#N/A,#N/A,FALSE,"단축3";#N/A,#N/A,FALSE,"장축";#N/A,#N/A,FALSE,"4WD"}</definedName>
    <definedName name="AJ" localSheetId="7" hidden="1">{#N/A,#N/A,FALSE,"단축1";#N/A,#N/A,FALSE,"단축2";#N/A,#N/A,FALSE,"단축3";#N/A,#N/A,FALSE,"장축";#N/A,#N/A,FALSE,"4WD"}</definedName>
    <definedName name="AJ" localSheetId="16" hidden="1">{#N/A,#N/A,FALSE,"단축1";#N/A,#N/A,FALSE,"단축2";#N/A,#N/A,FALSE,"단축3";#N/A,#N/A,FALSE,"장축";#N/A,#N/A,FALSE,"4WD"}</definedName>
    <definedName name="AJ" localSheetId="17" hidden="1">{#N/A,#N/A,FALSE,"단축1";#N/A,#N/A,FALSE,"단축2";#N/A,#N/A,FALSE,"단축3";#N/A,#N/A,FALSE,"장축";#N/A,#N/A,FALSE,"4WD"}</definedName>
    <definedName name="AJ" localSheetId="13" hidden="1">{#N/A,#N/A,FALSE,"단축1";#N/A,#N/A,FALSE,"단축2";#N/A,#N/A,FALSE,"단축3";#N/A,#N/A,FALSE,"장축";#N/A,#N/A,FALSE,"4WD"}</definedName>
    <definedName name="AJ" localSheetId="14" hidden="1">{#N/A,#N/A,FALSE,"단축1";#N/A,#N/A,FALSE,"단축2";#N/A,#N/A,FALSE,"단축3";#N/A,#N/A,FALSE,"장축";#N/A,#N/A,FALSE,"4WD"}</definedName>
    <definedName name="AJ" localSheetId="15" hidden="1">{#N/A,#N/A,FALSE,"단축1";#N/A,#N/A,FALSE,"단축2";#N/A,#N/A,FALSE,"단축3";#N/A,#N/A,FALSE,"장축";#N/A,#N/A,FALSE,"4WD"}</definedName>
    <definedName name="AJ" hidden="1">{#N/A,#N/A,FALSE,"단축1";#N/A,#N/A,FALSE,"단축2";#N/A,#N/A,FALSE,"단축3";#N/A,#N/A,FALSE,"장축";#N/A,#N/A,FALSE,"4WD"}</definedName>
    <definedName name="ajajaaj">BlankMacro1</definedName>
    <definedName name="AJAJAJAJ" localSheetId="7">BlankMacro1</definedName>
    <definedName name="AJAJAJAJ" localSheetId="16">BlankMacro1</definedName>
    <definedName name="AJAJAJAJ" localSheetId="17">BlankMacro1</definedName>
    <definedName name="AJAJAJAJ" localSheetId="10">BlankMacro1</definedName>
    <definedName name="AJAJAJAJ" localSheetId="8">BlankMacro1</definedName>
    <definedName name="AJAJAJAJ" localSheetId="0">BlankMacro1</definedName>
    <definedName name="AJAJAJAJ" localSheetId="13">BlankMacro1</definedName>
    <definedName name="AJAJAJAJ" localSheetId="14">BlankMacro1</definedName>
    <definedName name="AJAJAJAJ" localSheetId="11">BlankMacro1</definedName>
    <definedName name="AJAJAJAJ" localSheetId="15">BlankMacro1</definedName>
    <definedName name="AJAJAJAJ">BlankMacro1</definedName>
    <definedName name="AKAK" localSheetId="7">#REF!</definedName>
    <definedName name="AKAK">#REF!</definedName>
    <definedName name="AKAKAKAK" localSheetId="7">BlankMacro1</definedName>
    <definedName name="AKAKAKAK" localSheetId="16">BlankMacro1</definedName>
    <definedName name="AKAKAKAK" localSheetId="17">BlankMacro1</definedName>
    <definedName name="AKAKAKAK" localSheetId="10">BlankMacro1</definedName>
    <definedName name="AKAKAKAK" localSheetId="8">BlankMacro1</definedName>
    <definedName name="AKAKAKAK" localSheetId="0">BlankMacro1</definedName>
    <definedName name="AKAKAKAK" localSheetId="13">BlankMacro1</definedName>
    <definedName name="AKAKAKAK" localSheetId="14">BlankMacro1</definedName>
    <definedName name="AKAKAKAK" localSheetId="11">BlankMacro1</definedName>
    <definedName name="AKAKAKAK" localSheetId="15">BlankMacro1</definedName>
    <definedName name="AKAKAKAK">BlankMacro1</definedName>
    <definedName name="akrka123" localSheetId="7" hidden="1">{#N/A,#N/A,TRUE,"Y생산";#N/A,#N/A,TRUE,"Y판매";#N/A,#N/A,TRUE,"Y총물량";#N/A,#N/A,TRUE,"Y능력";#N/A,#N/A,TRUE,"YKD"}</definedName>
    <definedName name="akrka123" localSheetId="16" hidden="1">{#N/A,#N/A,TRUE,"Y생산";#N/A,#N/A,TRUE,"Y판매";#N/A,#N/A,TRUE,"Y총물량";#N/A,#N/A,TRUE,"Y능력";#N/A,#N/A,TRUE,"YKD"}</definedName>
    <definedName name="akrka123" localSheetId="6" hidden="1">{#N/A,#N/A,TRUE,"Y생산";#N/A,#N/A,TRUE,"Y판매";#N/A,#N/A,TRUE,"Y총물량";#N/A,#N/A,TRUE,"Y능력";#N/A,#N/A,TRUE,"YKD"}</definedName>
    <definedName name="akrka123" localSheetId="17" hidden="1">{#N/A,#N/A,TRUE,"Y생산";#N/A,#N/A,TRUE,"Y판매";#N/A,#N/A,TRUE,"Y총물량";#N/A,#N/A,TRUE,"Y능력";#N/A,#N/A,TRUE,"YKD"}</definedName>
    <definedName name="akrka123" localSheetId="13" hidden="1">{#N/A,#N/A,TRUE,"Y생산";#N/A,#N/A,TRUE,"Y판매";#N/A,#N/A,TRUE,"Y총물량";#N/A,#N/A,TRUE,"Y능력";#N/A,#N/A,TRUE,"YKD"}</definedName>
    <definedName name="akrka123" localSheetId="14" hidden="1">{#N/A,#N/A,TRUE,"Y생산";#N/A,#N/A,TRUE,"Y판매";#N/A,#N/A,TRUE,"Y총물량";#N/A,#N/A,TRUE,"Y능력";#N/A,#N/A,TRUE,"YKD"}</definedName>
    <definedName name="akrka123" localSheetId="15" hidden="1">{#N/A,#N/A,TRUE,"Y생산";#N/A,#N/A,TRUE,"Y판매";#N/A,#N/A,TRUE,"Y총물량";#N/A,#N/A,TRUE,"Y능력";#N/A,#N/A,TRUE,"YKD"}</definedName>
    <definedName name="akrka123" hidden="1">{#N/A,#N/A,TRUE,"Y생산";#N/A,#N/A,TRUE,"Y판매";#N/A,#N/A,TRUE,"Y총물량";#N/A,#N/A,TRUE,"Y능력";#N/A,#N/A,TRUE,"YKD"}</definedName>
    <definedName name="AL" localSheetId="7" hidden="1">{#N/A,#N/A,FALSE,"단축1";#N/A,#N/A,FALSE,"단축2";#N/A,#N/A,FALSE,"단축3";#N/A,#N/A,FALSE,"장축";#N/A,#N/A,FALSE,"4WD"}</definedName>
    <definedName name="AL" localSheetId="16" hidden="1">{#N/A,#N/A,FALSE,"단축1";#N/A,#N/A,FALSE,"단축2";#N/A,#N/A,FALSE,"단축3";#N/A,#N/A,FALSE,"장축";#N/A,#N/A,FALSE,"4WD"}</definedName>
    <definedName name="AL" localSheetId="6" hidden="1">{#N/A,#N/A,FALSE,"단축1";#N/A,#N/A,FALSE,"단축2";#N/A,#N/A,FALSE,"단축3";#N/A,#N/A,FALSE,"장축";#N/A,#N/A,FALSE,"4WD"}</definedName>
    <definedName name="AL" localSheetId="17" hidden="1">{#N/A,#N/A,FALSE,"단축1";#N/A,#N/A,FALSE,"단축2";#N/A,#N/A,FALSE,"단축3";#N/A,#N/A,FALSE,"장축";#N/A,#N/A,FALSE,"4WD"}</definedName>
    <definedName name="AL" localSheetId="13" hidden="1">{#N/A,#N/A,FALSE,"단축1";#N/A,#N/A,FALSE,"단축2";#N/A,#N/A,FALSE,"단축3";#N/A,#N/A,FALSE,"장축";#N/A,#N/A,FALSE,"4WD"}</definedName>
    <definedName name="AL" localSheetId="14" hidden="1">{#N/A,#N/A,FALSE,"단축1";#N/A,#N/A,FALSE,"단축2";#N/A,#N/A,FALSE,"단축3";#N/A,#N/A,FALSE,"장축";#N/A,#N/A,FALSE,"4WD"}</definedName>
    <definedName name="AL" localSheetId="15" hidden="1">{#N/A,#N/A,FALSE,"단축1";#N/A,#N/A,FALSE,"단축2";#N/A,#N/A,FALSE,"단축3";#N/A,#N/A,FALSE,"장축";#N/A,#N/A,FALSE,"4WD"}</definedName>
    <definedName name="AL" hidden="1">{#N/A,#N/A,FALSE,"단축1";#N/A,#N/A,FALSE,"단축2";#N/A,#N/A,FALSE,"단축3";#N/A,#N/A,FALSE,"장축";#N/A,#N/A,FALSE,"4WD"}</definedName>
    <definedName name="ALALA" localSheetId="7">BlankMacro1</definedName>
    <definedName name="ALALA" localSheetId="16">BlankMacro1</definedName>
    <definedName name="ALALA" localSheetId="17">BlankMacro1</definedName>
    <definedName name="ALALA" localSheetId="10">BlankMacro1</definedName>
    <definedName name="ALALA" localSheetId="8">BlankMacro1</definedName>
    <definedName name="ALALA" localSheetId="0">BlankMacro1</definedName>
    <definedName name="ALALA" localSheetId="13">BlankMacro1</definedName>
    <definedName name="ALALA" localSheetId="14">BlankMacro1</definedName>
    <definedName name="ALALA" localSheetId="11">BlankMacro1</definedName>
    <definedName name="ALALA" localSheetId="15">BlankMacro1</definedName>
    <definedName name="ALALA">BlankMacro1</definedName>
    <definedName name="all" localSheetId="7">#REF!</definedName>
    <definedName name="all" localSheetId="6">#REF!</definedName>
    <definedName name="all">#REF!</definedName>
    <definedName name="ALTSS" localSheetId="6">#REF!</definedName>
    <definedName name="ALTSS">#REF!</definedName>
    <definedName name="AMECH" localSheetId="7" hidden="1">{#N/A,#N/A,FALSE,"단축1";#N/A,#N/A,FALSE,"단축2";#N/A,#N/A,FALSE,"단축3";#N/A,#N/A,FALSE,"장축";#N/A,#N/A,FALSE,"4WD"}</definedName>
    <definedName name="AMECH" localSheetId="16" hidden="1">{#N/A,#N/A,FALSE,"단축1";#N/A,#N/A,FALSE,"단축2";#N/A,#N/A,FALSE,"단축3";#N/A,#N/A,FALSE,"장축";#N/A,#N/A,FALSE,"4WD"}</definedName>
    <definedName name="AMECH" localSheetId="17" hidden="1">{#N/A,#N/A,FALSE,"단축1";#N/A,#N/A,FALSE,"단축2";#N/A,#N/A,FALSE,"단축3";#N/A,#N/A,FALSE,"장축";#N/A,#N/A,FALSE,"4WD"}</definedName>
    <definedName name="AMECH" localSheetId="13" hidden="1">{#N/A,#N/A,FALSE,"단축1";#N/A,#N/A,FALSE,"단축2";#N/A,#N/A,FALSE,"단축3";#N/A,#N/A,FALSE,"장축";#N/A,#N/A,FALSE,"4WD"}</definedName>
    <definedName name="AMECH" localSheetId="14" hidden="1">{#N/A,#N/A,FALSE,"단축1";#N/A,#N/A,FALSE,"단축2";#N/A,#N/A,FALSE,"단축3";#N/A,#N/A,FALSE,"장축";#N/A,#N/A,FALSE,"4WD"}</definedName>
    <definedName name="AMECH" localSheetId="15" hidden="1">{#N/A,#N/A,FALSE,"단축1";#N/A,#N/A,FALSE,"단축2";#N/A,#N/A,FALSE,"단축3";#N/A,#N/A,FALSE,"장축";#N/A,#N/A,FALSE,"4WD"}</definedName>
    <definedName name="AMECH" hidden="1">{#N/A,#N/A,FALSE,"단축1";#N/A,#N/A,FALSE,"단축2";#N/A,#N/A,FALSE,"단축3";#N/A,#N/A,FALSE,"장축";#N/A,#N/A,FALSE,"4WD"}</definedName>
    <definedName name="AN" localSheetId="7" hidden="1">{#N/A,#N/A,FALSE,"단축1";#N/A,#N/A,FALSE,"단축2";#N/A,#N/A,FALSE,"단축3";#N/A,#N/A,FALSE,"장축";#N/A,#N/A,FALSE,"4WD"}</definedName>
    <definedName name="AN" localSheetId="16" hidden="1">{#N/A,#N/A,FALSE,"단축1";#N/A,#N/A,FALSE,"단축2";#N/A,#N/A,FALSE,"단축3";#N/A,#N/A,FALSE,"장축";#N/A,#N/A,FALSE,"4WD"}</definedName>
    <definedName name="AN" localSheetId="17" hidden="1">{#N/A,#N/A,FALSE,"단축1";#N/A,#N/A,FALSE,"단축2";#N/A,#N/A,FALSE,"단축3";#N/A,#N/A,FALSE,"장축";#N/A,#N/A,FALSE,"4WD"}</definedName>
    <definedName name="AN" localSheetId="13" hidden="1">{#N/A,#N/A,FALSE,"단축1";#N/A,#N/A,FALSE,"단축2";#N/A,#N/A,FALSE,"단축3";#N/A,#N/A,FALSE,"장축";#N/A,#N/A,FALSE,"4WD"}</definedName>
    <definedName name="AN" localSheetId="14" hidden="1">{#N/A,#N/A,FALSE,"단축1";#N/A,#N/A,FALSE,"단축2";#N/A,#N/A,FALSE,"단축3";#N/A,#N/A,FALSE,"장축";#N/A,#N/A,FALSE,"4WD"}</definedName>
    <definedName name="AN" localSheetId="15" hidden="1">{#N/A,#N/A,FALSE,"단축1";#N/A,#N/A,FALSE,"단축2";#N/A,#N/A,FALSE,"단축3";#N/A,#N/A,FALSE,"장축";#N/A,#N/A,FALSE,"4WD"}</definedName>
    <definedName name="AN" hidden="1">{#N/A,#N/A,FALSE,"단축1";#N/A,#N/A,FALSE,"단축2";#N/A,#N/A,FALSE,"단축3";#N/A,#N/A,FALSE,"장축";#N/A,#N/A,FALSE,"4WD"}</definedName>
    <definedName name="anscount" hidden="1">4</definedName>
    <definedName name="AO">#REF!</definedName>
    <definedName name="Ao¿￢">#REF!</definedName>
    <definedName name="AO½A">#REF!</definedName>
    <definedName name="AoAUºn">#REF!</definedName>
    <definedName name="ap">#REF!</definedName>
    <definedName name="apap">#REF!</definedName>
    <definedName name="apr">#REF!</definedName>
    <definedName name="Apr_02">[1]Mth!#REF!</definedName>
    <definedName name="Apr_03">[1]Mth!#REF!</definedName>
    <definedName name="AQP" localSheetId="7" hidden="1">{#N/A,#N/A,FALSE,"96 3월물량표";#N/A,#N/A,FALSE,"96 4월물량표";#N/A,#N/A,FALSE,"96 5월물량표"}</definedName>
    <definedName name="AQP" localSheetId="16" hidden="1">{#N/A,#N/A,FALSE,"96 3월물량표";#N/A,#N/A,FALSE,"96 4월물량표";#N/A,#N/A,FALSE,"96 5월물량표"}</definedName>
    <definedName name="AQP" localSheetId="6" hidden="1">{#N/A,#N/A,FALSE,"96 3월물량표";#N/A,#N/A,FALSE,"96 4월물량표";#N/A,#N/A,FALSE,"96 5월물량표"}</definedName>
    <definedName name="AQP" localSheetId="17" hidden="1">{#N/A,#N/A,FALSE,"96 3월물량표";#N/A,#N/A,FALSE,"96 4월물량표";#N/A,#N/A,FALSE,"96 5월물량표"}</definedName>
    <definedName name="AQP" localSheetId="13" hidden="1">{#N/A,#N/A,FALSE,"96 3월물량표";#N/A,#N/A,FALSE,"96 4월물량표";#N/A,#N/A,FALSE,"96 5월물량표"}</definedName>
    <definedName name="AQP" localSheetId="14" hidden="1">{#N/A,#N/A,FALSE,"96 3월물량표";#N/A,#N/A,FALSE,"96 4월물량표";#N/A,#N/A,FALSE,"96 5월물량표"}</definedName>
    <definedName name="AQP" localSheetId="15" hidden="1">{#N/A,#N/A,FALSE,"96 3월물량표";#N/A,#N/A,FALSE,"96 4월물량표";#N/A,#N/A,FALSE,"96 5월물량표"}</definedName>
    <definedName name="AQP" hidden="1">{#N/A,#N/A,FALSE,"96 3월물량표";#N/A,#N/A,FALSE,"96 4월물량표";#N/A,#N/A,FALSE,"96 5월물량표"}</definedName>
    <definedName name="AS">#REF!</definedName>
    <definedName name="AS.BB">#REF!</definedName>
    <definedName name="AS2DocOpenMode">"AS2DocumentEdit"</definedName>
    <definedName name="AS2ReportLS">1</definedName>
    <definedName name="AS2SyncStepLS">0</definedName>
    <definedName name="AS2VersionLS">300</definedName>
    <definedName name="asa" localSheetId="7" hidden="1">{#N/A,#N/A,FALSE,"단축1";#N/A,#N/A,FALSE,"단축2";#N/A,#N/A,FALSE,"단축3";#N/A,#N/A,FALSE,"장축";#N/A,#N/A,FALSE,"4WD"}</definedName>
    <definedName name="asa" localSheetId="16" hidden="1">{#N/A,#N/A,FALSE,"단축1";#N/A,#N/A,FALSE,"단축2";#N/A,#N/A,FALSE,"단축3";#N/A,#N/A,FALSE,"장축";#N/A,#N/A,FALSE,"4WD"}</definedName>
    <definedName name="asa" localSheetId="17" hidden="1">{#N/A,#N/A,FALSE,"단축1";#N/A,#N/A,FALSE,"단축2";#N/A,#N/A,FALSE,"단축3";#N/A,#N/A,FALSE,"장축";#N/A,#N/A,FALSE,"4WD"}</definedName>
    <definedName name="asa" localSheetId="13" hidden="1">{#N/A,#N/A,FALSE,"단축1";#N/A,#N/A,FALSE,"단축2";#N/A,#N/A,FALSE,"단축3";#N/A,#N/A,FALSE,"장축";#N/A,#N/A,FALSE,"4WD"}</definedName>
    <definedName name="asa" localSheetId="14" hidden="1">{#N/A,#N/A,FALSE,"단축1";#N/A,#N/A,FALSE,"단축2";#N/A,#N/A,FALSE,"단축3";#N/A,#N/A,FALSE,"장축";#N/A,#N/A,FALSE,"4WD"}</definedName>
    <definedName name="asa" localSheetId="15" hidden="1">{#N/A,#N/A,FALSE,"단축1";#N/A,#N/A,FALSE,"단축2";#N/A,#N/A,FALSE,"단축3";#N/A,#N/A,FALSE,"장축";#N/A,#N/A,FALSE,"4WD"}</definedName>
    <definedName name="asa" hidden="1">{#N/A,#N/A,FALSE,"단축1";#N/A,#N/A,FALSE,"단축2";#N/A,#N/A,FALSE,"단축3";#N/A,#N/A,FALSE,"장축";#N/A,#N/A,FALSE,"4WD"}</definedName>
    <definedName name="ASADS" localSheetId="7" hidden="1">{#N/A,#N/A,FALSE,"단축1";#N/A,#N/A,FALSE,"단축2";#N/A,#N/A,FALSE,"단축3";#N/A,#N/A,FALSE,"장축";#N/A,#N/A,FALSE,"4WD"}</definedName>
    <definedName name="ASADS" localSheetId="16" hidden="1">{#N/A,#N/A,FALSE,"단축1";#N/A,#N/A,FALSE,"단축2";#N/A,#N/A,FALSE,"단축3";#N/A,#N/A,FALSE,"장축";#N/A,#N/A,FALSE,"4WD"}</definedName>
    <definedName name="ASADS" localSheetId="6" hidden="1">{#N/A,#N/A,FALSE,"단축1";#N/A,#N/A,FALSE,"단축2";#N/A,#N/A,FALSE,"단축3";#N/A,#N/A,FALSE,"장축";#N/A,#N/A,FALSE,"4WD"}</definedName>
    <definedName name="ASADS" localSheetId="17" hidden="1">{#N/A,#N/A,FALSE,"단축1";#N/A,#N/A,FALSE,"단축2";#N/A,#N/A,FALSE,"단축3";#N/A,#N/A,FALSE,"장축";#N/A,#N/A,FALSE,"4WD"}</definedName>
    <definedName name="ASADS" localSheetId="13" hidden="1">{#N/A,#N/A,FALSE,"단축1";#N/A,#N/A,FALSE,"단축2";#N/A,#N/A,FALSE,"단축3";#N/A,#N/A,FALSE,"장축";#N/A,#N/A,FALSE,"4WD"}</definedName>
    <definedName name="ASADS" localSheetId="14" hidden="1">{#N/A,#N/A,FALSE,"단축1";#N/A,#N/A,FALSE,"단축2";#N/A,#N/A,FALSE,"단축3";#N/A,#N/A,FALSE,"장축";#N/A,#N/A,FALSE,"4WD"}</definedName>
    <definedName name="ASADS" localSheetId="15" hidden="1">{#N/A,#N/A,FALSE,"단축1";#N/A,#N/A,FALSE,"단축2";#N/A,#N/A,FALSE,"단축3";#N/A,#N/A,FALSE,"장축";#N/A,#N/A,FALSE,"4WD"}</definedName>
    <definedName name="ASADS" hidden="1">{#N/A,#N/A,FALSE,"단축1";#N/A,#N/A,FALSE,"단축2";#N/A,#N/A,FALSE,"단축3";#N/A,#N/A,FALSE,"장축";#N/A,#N/A,FALSE,"4WD"}</definedName>
    <definedName name="ASAS" localSheetId="7" hidden="1">{#N/A,#N/A,FALSE,"단축1";#N/A,#N/A,FALSE,"단축2";#N/A,#N/A,FALSE,"단축3";#N/A,#N/A,FALSE,"장축";#N/A,#N/A,FALSE,"4WD"}</definedName>
    <definedName name="ASAS" localSheetId="16" hidden="1">{#N/A,#N/A,FALSE,"단축1";#N/A,#N/A,FALSE,"단축2";#N/A,#N/A,FALSE,"단축3";#N/A,#N/A,FALSE,"장축";#N/A,#N/A,FALSE,"4WD"}</definedName>
    <definedName name="ASAS" localSheetId="6" hidden="1">{#N/A,#N/A,FALSE,"단축1";#N/A,#N/A,FALSE,"단축2";#N/A,#N/A,FALSE,"단축3";#N/A,#N/A,FALSE,"장축";#N/A,#N/A,FALSE,"4WD"}</definedName>
    <definedName name="ASAS" localSheetId="17" hidden="1">{#N/A,#N/A,FALSE,"단축1";#N/A,#N/A,FALSE,"단축2";#N/A,#N/A,FALSE,"단축3";#N/A,#N/A,FALSE,"장축";#N/A,#N/A,FALSE,"4WD"}</definedName>
    <definedName name="ASAS" localSheetId="13" hidden="1">{#N/A,#N/A,FALSE,"단축1";#N/A,#N/A,FALSE,"단축2";#N/A,#N/A,FALSE,"단축3";#N/A,#N/A,FALSE,"장축";#N/A,#N/A,FALSE,"4WD"}</definedName>
    <definedName name="ASAS" localSheetId="14" hidden="1">{#N/A,#N/A,FALSE,"단축1";#N/A,#N/A,FALSE,"단축2";#N/A,#N/A,FALSE,"단축3";#N/A,#N/A,FALSE,"장축";#N/A,#N/A,FALSE,"4WD"}</definedName>
    <definedName name="ASAS" localSheetId="15" hidden="1">{#N/A,#N/A,FALSE,"단축1";#N/A,#N/A,FALSE,"단축2";#N/A,#N/A,FALSE,"단축3";#N/A,#N/A,FALSE,"장축";#N/A,#N/A,FALSE,"4WD"}</definedName>
    <definedName name="ASAS" hidden="1">{#N/A,#N/A,FALSE,"단축1";#N/A,#N/A,FALSE,"단축2";#N/A,#N/A,FALSE,"단축3";#N/A,#N/A,FALSE,"장축";#N/A,#N/A,FALSE,"4WD"}</definedName>
    <definedName name="asasasws" localSheetId="7" hidden="1">{#N/A,#N/A,FALSE,"단축1";#N/A,#N/A,FALSE,"단축2";#N/A,#N/A,FALSE,"단축3";#N/A,#N/A,FALSE,"장축";#N/A,#N/A,FALSE,"4WD"}</definedName>
    <definedName name="asasasws" localSheetId="16" hidden="1">{#N/A,#N/A,FALSE,"단축1";#N/A,#N/A,FALSE,"단축2";#N/A,#N/A,FALSE,"단축3";#N/A,#N/A,FALSE,"장축";#N/A,#N/A,FALSE,"4WD"}</definedName>
    <definedName name="asasasws" localSheetId="6" hidden="1">{#N/A,#N/A,FALSE,"단축1";#N/A,#N/A,FALSE,"단축2";#N/A,#N/A,FALSE,"단축3";#N/A,#N/A,FALSE,"장축";#N/A,#N/A,FALSE,"4WD"}</definedName>
    <definedName name="asasasws" localSheetId="17" hidden="1">{#N/A,#N/A,FALSE,"단축1";#N/A,#N/A,FALSE,"단축2";#N/A,#N/A,FALSE,"단축3";#N/A,#N/A,FALSE,"장축";#N/A,#N/A,FALSE,"4WD"}</definedName>
    <definedName name="asasasws" localSheetId="13" hidden="1">{#N/A,#N/A,FALSE,"단축1";#N/A,#N/A,FALSE,"단축2";#N/A,#N/A,FALSE,"단축3";#N/A,#N/A,FALSE,"장축";#N/A,#N/A,FALSE,"4WD"}</definedName>
    <definedName name="asasasws" localSheetId="14" hidden="1">{#N/A,#N/A,FALSE,"단축1";#N/A,#N/A,FALSE,"단축2";#N/A,#N/A,FALSE,"단축3";#N/A,#N/A,FALSE,"장축";#N/A,#N/A,FALSE,"4WD"}</definedName>
    <definedName name="asasasws" localSheetId="15" hidden="1">{#N/A,#N/A,FALSE,"단축1";#N/A,#N/A,FALSE,"단축2";#N/A,#N/A,FALSE,"단축3";#N/A,#N/A,FALSE,"장축";#N/A,#N/A,FALSE,"4WD"}</definedName>
    <definedName name="asasasws" hidden="1">{#N/A,#N/A,FALSE,"단축1";#N/A,#N/A,FALSE,"단축2";#N/A,#N/A,FALSE,"단축3";#N/A,#N/A,FALSE,"장축";#N/A,#N/A,FALSE,"4WD"}</definedName>
    <definedName name="ASD">[10]HP1AMLIST!#REF!</definedName>
    <definedName name="ASDAS">#REF!</definedName>
    <definedName name="ASDF" localSheetId="6" hidden="1">#REF!</definedName>
    <definedName name="ASDF" localSheetId="13" hidden="1">#REF!</definedName>
    <definedName name="ASDF">[7]!ASDF</definedName>
    <definedName name="ASDFADFFF" localSheetId="7" hidden="1">{#N/A,#N/A,FALSE,"단축1";#N/A,#N/A,FALSE,"단축2";#N/A,#N/A,FALSE,"단축3";#N/A,#N/A,FALSE,"장축";#N/A,#N/A,FALSE,"4WD"}</definedName>
    <definedName name="ASDFADFFF" localSheetId="16" hidden="1">{#N/A,#N/A,FALSE,"단축1";#N/A,#N/A,FALSE,"단축2";#N/A,#N/A,FALSE,"단축3";#N/A,#N/A,FALSE,"장축";#N/A,#N/A,FALSE,"4WD"}</definedName>
    <definedName name="ASDFADFFF" localSheetId="17" hidden="1">{#N/A,#N/A,FALSE,"단축1";#N/A,#N/A,FALSE,"단축2";#N/A,#N/A,FALSE,"단축3";#N/A,#N/A,FALSE,"장축";#N/A,#N/A,FALSE,"4WD"}</definedName>
    <definedName name="ASDFADFFF" localSheetId="13" hidden="1">{#N/A,#N/A,FALSE,"단축1";#N/A,#N/A,FALSE,"단축2";#N/A,#N/A,FALSE,"단축3";#N/A,#N/A,FALSE,"장축";#N/A,#N/A,FALSE,"4WD"}</definedName>
    <definedName name="ASDFADFFF" localSheetId="14" hidden="1">{#N/A,#N/A,FALSE,"단축1";#N/A,#N/A,FALSE,"단축2";#N/A,#N/A,FALSE,"단축3";#N/A,#N/A,FALSE,"장축";#N/A,#N/A,FALSE,"4WD"}</definedName>
    <definedName name="ASDFADFFF" localSheetId="15" hidden="1">{#N/A,#N/A,FALSE,"단축1";#N/A,#N/A,FALSE,"단축2";#N/A,#N/A,FALSE,"단축3";#N/A,#N/A,FALSE,"장축";#N/A,#N/A,FALSE,"4WD"}</definedName>
    <definedName name="ASDFADFFF" hidden="1">{#N/A,#N/A,FALSE,"단축1";#N/A,#N/A,FALSE,"단축2";#N/A,#N/A,FALSE,"단축3";#N/A,#N/A,FALSE,"장축";#N/A,#N/A,FALSE,"4WD"}</definedName>
    <definedName name="ASDFFD">#REF!</definedName>
    <definedName name="asdfg" localSheetId="7" hidden="1">{#N/A,#N/A,FALSE,"단축1";#N/A,#N/A,FALSE,"단축2";#N/A,#N/A,FALSE,"단축3";#N/A,#N/A,FALSE,"장축";#N/A,#N/A,FALSE,"4WD"}</definedName>
    <definedName name="asdfg" localSheetId="16" hidden="1">{#N/A,#N/A,FALSE,"단축1";#N/A,#N/A,FALSE,"단축2";#N/A,#N/A,FALSE,"단축3";#N/A,#N/A,FALSE,"장축";#N/A,#N/A,FALSE,"4WD"}</definedName>
    <definedName name="asdfg" localSheetId="17" hidden="1">{#N/A,#N/A,FALSE,"단축1";#N/A,#N/A,FALSE,"단축2";#N/A,#N/A,FALSE,"단축3";#N/A,#N/A,FALSE,"장축";#N/A,#N/A,FALSE,"4WD"}</definedName>
    <definedName name="asdfg" localSheetId="14" hidden="1">{#N/A,#N/A,FALSE,"단축1";#N/A,#N/A,FALSE,"단축2";#N/A,#N/A,FALSE,"단축3";#N/A,#N/A,FALSE,"장축";#N/A,#N/A,FALSE,"4WD"}</definedName>
    <definedName name="asdfg" localSheetId="15" hidden="1">{#N/A,#N/A,FALSE,"단축1";#N/A,#N/A,FALSE,"단축2";#N/A,#N/A,FALSE,"단축3";#N/A,#N/A,FALSE,"장축";#N/A,#N/A,FALSE,"4WD"}</definedName>
    <definedName name="asdfg" hidden="1">{#N/A,#N/A,FALSE,"단축1";#N/A,#N/A,FALSE,"단축2";#N/A,#N/A,FALSE,"단축3";#N/A,#N/A,FALSE,"장축";#N/A,#N/A,FALSE,"4WD"}</definedName>
    <definedName name="ASDL" localSheetId="7" hidden="1">{#N/A,#N/A,FALSE,"단축1";#N/A,#N/A,FALSE,"단축2";#N/A,#N/A,FALSE,"단축3";#N/A,#N/A,FALSE,"장축";#N/A,#N/A,FALSE,"4WD"}</definedName>
    <definedName name="ASDL" localSheetId="16" hidden="1">{#N/A,#N/A,FALSE,"단축1";#N/A,#N/A,FALSE,"단축2";#N/A,#N/A,FALSE,"단축3";#N/A,#N/A,FALSE,"장축";#N/A,#N/A,FALSE,"4WD"}</definedName>
    <definedName name="ASDL" localSheetId="17" hidden="1">{#N/A,#N/A,FALSE,"단축1";#N/A,#N/A,FALSE,"단축2";#N/A,#N/A,FALSE,"단축3";#N/A,#N/A,FALSE,"장축";#N/A,#N/A,FALSE,"4WD"}</definedName>
    <definedName name="ASDL" localSheetId="13" hidden="1">{#N/A,#N/A,FALSE,"단축1";#N/A,#N/A,FALSE,"단축2";#N/A,#N/A,FALSE,"단축3";#N/A,#N/A,FALSE,"장축";#N/A,#N/A,FALSE,"4WD"}</definedName>
    <definedName name="ASDL" localSheetId="14" hidden="1">{#N/A,#N/A,FALSE,"단축1";#N/A,#N/A,FALSE,"단축2";#N/A,#N/A,FALSE,"단축3";#N/A,#N/A,FALSE,"장축";#N/A,#N/A,FALSE,"4WD"}</definedName>
    <definedName name="ASDL" localSheetId="15" hidden="1">{#N/A,#N/A,FALSE,"단축1";#N/A,#N/A,FALSE,"단축2";#N/A,#N/A,FALSE,"단축3";#N/A,#N/A,FALSE,"장축";#N/A,#N/A,FALSE,"4WD"}</definedName>
    <definedName name="ASDL" hidden="1">{#N/A,#N/A,FALSE,"단축1";#N/A,#N/A,FALSE,"단축2";#N/A,#N/A,FALSE,"단축3";#N/A,#N/A,FALSE,"장축";#N/A,#N/A,FALSE,"4WD"}</definedName>
    <definedName name="ASDS" localSheetId="13">[6]!ASDS</definedName>
    <definedName name="ASDS">[7]!ASDS</definedName>
    <definedName name="ASE" localSheetId="7" hidden="1">{#N/A,#N/A,FALSE,"초도품";#N/A,#N/A,FALSE,"초도품 (2)";#N/A,#N/A,FALSE,"초도품 (3)";#N/A,#N/A,FALSE,"초도품 (4)";#N/A,#N/A,FALSE,"초도품 (5)";#N/A,#N/A,FALSE,"초도품 (6)"}</definedName>
    <definedName name="ASE" localSheetId="16" hidden="1">{#N/A,#N/A,FALSE,"초도품";#N/A,#N/A,FALSE,"초도품 (2)";#N/A,#N/A,FALSE,"초도품 (3)";#N/A,#N/A,FALSE,"초도품 (4)";#N/A,#N/A,FALSE,"초도품 (5)";#N/A,#N/A,FALSE,"초도품 (6)"}</definedName>
    <definedName name="ASE" localSheetId="17" hidden="1">{#N/A,#N/A,FALSE,"초도품";#N/A,#N/A,FALSE,"초도품 (2)";#N/A,#N/A,FALSE,"초도품 (3)";#N/A,#N/A,FALSE,"초도품 (4)";#N/A,#N/A,FALSE,"초도품 (5)";#N/A,#N/A,FALSE,"초도품 (6)"}</definedName>
    <definedName name="ASE" localSheetId="13" hidden="1">{#N/A,#N/A,FALSE,"초도품";#N/A,#N/A,FALSE,"초도품 (2)";#N/A,#N/A,FALSE,"초도품 (3)";#N/A,#N/A,FALSE,"초도품 (4)";#N/A,#N/A,FALSE,"초도품 (5)";#N/A,#N/A,FALSE,"초도품 (6)"}</definedName>
    <definedName name="ASE" localSheetId="14" hidden="1">{#N/A,#N/A,FALSE,"초도품";#N/A,#N/A,FALSE,"초도품 (2)";#N/A,#N/A,FALSE,"초도품 (3)";#N/A,#N/A,FALSE,"초도품 (4)";#N/A,#N/A,FALSE,"초도품 (5)";#N/A,#N/A,FALSE,"초도품 (6)"}</definedName>
    <definedName name="ASE" localSheetId="15" hidden="1">{#N/A,#N/A,FALSE,"초도품";#N/A,#N/A,FALSE,"초도품 (2)";#N/A,#N/A,FALSE,"초도품 (3)";#N/A,#N/A,FALSE,"초도품 (4)";#N/A,#N/A,FALSE,"초도품 (5)";#N/A,#N/A,FALSE,"초도품 (6)"}</definedName>
    <definedName name="ASE" hidden="1">{#N/A,#N/A,FALSE,"초도품";#N/A,#N/A,FALSE,"초도품 (2)";#N/A,#N/A,FALSE,"초도품 (3)";#N/A,#N/A,FALSE,"초도품 (4)";#N/A,#N/A,FALSE,"초도품 (5)";#N/A,#N/A,FALSE,"초도품 (6)"}</definedName>
    <definedName name="ASFD" localSheetId="7" hidden="1">{#N/A,#N/A,FALSE,"인원";#N/A,#N/A,FALSE,"비용2";#N/A,#N/A,FALSE,"비용1";#N/A,#N/A,FALSE,"비용";#N/A,#N/A,FALSE,"보증2";#N/A,#N/A,FALSE,"보증1";#N/A,#N/A,FALSE,"보증";#N/A,#N/A,FALSE,"손익1";#N/A,#N/A,FALSE,"손익";#N/A,#N/A,FALSE,"부서별매출";#N/A,#N/A,FALSE,"매출"}</definedName>
    <definedName name="ASFD" localSheetId="16" hidden="1">{#N/A,#N/A,FALSE,"인원";#N/A,#N/A,FALSE,"비용2";#N/A,#N/A,FALSE,"비용1";#N/A,#N/A,FALSE,"비용";#N/A,#N/A,FALSE,"보증2";#N/A,#N/A,FALSE,"보증1";#N/A,#N/A,FALSE,"보증";#N/A,#N/A,FALSE,"손익1";#N/A,#N/A,FALSE,"손익";#N/A,#N/A,FALSE,"부서별매출";#N/A,#N/A,FALSE,"매출"}</definedName>
    <definedName name="ASFD" localSheetId="17" hidden="1">{#N/A,#N/A,FALSE,"인원";#N/A,#N/A,FALSE,"비용2";#N/A,#N/A,FALSE,"비용1";#N/A,#N/A,FALSE,"비용";#N/A,#N/A,FALSE,"보증2";#N/A,#N/A,FALSE,"보증1";#N/A,#N/A,FALSE,"보증";#N/A,#N/A,FALSE,"손익1";#N/A,#N/A,FALSE,"손익";#N/A,#N/A,FALSE,"부서별매출";#N/A,#N/A,FALSE,"매출"}</definedName>
    <definedName name="ASFD" localSheetId="13" hidden="1">{#N/A,#N/A,FALSE,"인원";#N/A,#N/A,FALSE,"비용2";#N/A,#N/A,FALSE,"비용1";#N/A,#N/A,FALSE,"비용";#N/A,#N/A,FALSE,"보증2";#N/A,#N/A,FALSE,"보증1";#N/A,#N/A,FALSE,"보증";#N/A,#N/A,FALSE,"손익1";#N/A,#N/A,FALSE,"손익";#N/A,#N/A,FALSE,"부서별매출";#N/A,#N/A,FALSE,"매출"}</definedName>
    <definedName name="ASFD" localSheetId="14" hidden="1">{#N/A,#N/A,FALSE,"인원";#N/A,#N/A,FALSE,"비용2";#N/A,#N/A,FALSE,"비용1";#N/A,#N/A,FALSE,"비용";#N/A,#N/A,FALSE,"보증2";#N/A,#N/A,FALSE,"보증1";#N/A,#N/A,FALSE,"보증";#N/A,#N/A,FALSE,"손익1";#N/A,#N/A,FALSE,"손익";#N/A,#N/A,FALSE,"부서별매출";#N/A,#N/A,FALSE,"매출"}</definedName>
    <definedName name="ASFD" localSheetId="15" hidden="1">{#N/A,#N/A,FALSE,"인원";#N/A,#N/A,FALSE,"비용2";#N/A,#N/A,FALSE,"비용1";#N/A,#N/A,FALSE,"비용";#N/A,#N/A,FALSE,"보증2";#N/A,#N/A,FALSE,"보증1";#N/A,#N/A,FALSE,"보증";#N/A,#N/A,FALSE,"손익1";#N/A,#N/A,FALSE,"손익";#N/A,#N/A,FALSE,"부서별매출";#N/A,#N/A,FALSE,"매출"}</definedName>
    <definedName name="ASFD" hidden="1">{#N/A,#N/A,FALSE,"인원";#N/A,#N/A,FALSE,"비용2";#N/A,#N/A,FALSE,"비용1";#N/A,#N/A,FALSE,"비용";#N/A,#N/A,FALSE,"보증2";#N/A,#N/A,FALSE,"보증1";#N/A,#N/A,FALSE,"보증";#N/A,#N/A,FALSE,"손익1";#N/A,#N/A,FALSE,"손익";#N/A,#N/A,FALSE,"부서별매출";#N/A,#N/A,FALSE,"매출"}</definedName>
    <definedName name="ASFLSKF">#REF!</definedName>
    <definedName name="ASHS">#REF!</definedName>
    <definedName name="ASKFHSHFKJGHAGH">#REF!</definedName>
    <definedName name="ASLKJFA" localSheetId="7" hidden="1">{#N/A,#N/A,FALSE,"단축1";#N/A,#N/A,FALSE,"단축2";#N/A,#N/A,FALSE,"단축3";#N/A,#N/A,FALSE,"장축";#N/A,#N/A,FALSE,"4WD"}</definedName>
    <definedName name="ASLKJFA" localSheetId="16" hidden="1">{#N/A,#N/A,FALSE,"단축1";#N/A,#N/A,FALSE,"단축2";#N/A,#N/A,FALSE,"단축3";#N/A,#N/A,FALSE,"장축";#N/A,#N/A,FALSE,"4WD"}</definedName>
    <definedName name="ASLKJFA" localSheetId="17" hidden="1">{#N/A,#N/A,FALSE,"단축1";#N/A,#N/A,FALSE,"단축2";#N/A,#N/A,FALSE,"단축3";#N/A,#N/A,FALSE,"장축";#N/A,#N/A,FALSE,"4WD"}</definedName>
    <definedName name="ASLKJFA" localSheetId="13" hidden="1">{#N/A,#N/A,FALSE,"단축1";#N/A,#N/A,FALSE,"단축2";#N/A,#N/A,FALSE,"단축3";#N/A,#N/A,FALSE,"장축";#N/A,#N/A,FALSE,"4WD"}</definedName>
    <definedName name="ASLKJFA" localSheetId="14" hidden="1">{#N/A,#N/A,FALSE,"단축1";#N/A,#N/A,FALSE,"단축2";#N/A,#N/A,FALSE,"단축3";#N/A,#N/A,FALSE,"장축";#N/A,#N/A,FALSE,"4WD"}</definedName>
    <definedName name="ASLKJFA" localSheetId="15" hidden="1">{#N/A,#N/A,FALSE,"단축1";#N/A,#N/A,FALSE,"단축2";#N/A,#N/A,FALSE,"단축3";#N/A,#N/A,FALSE,"장축";#N/A,#N/A,FALSE,"4WD"}</definedName>
    <definedName name="ASLKJFA" hidden="1">{#N/A,#N/A,FALSE,"단축1";#N/A,#N/A,FALSE,"단축2";#N/A,#N/A,FALSE,"단축3";#N/A,#N/A,FALSE,"장축";#N/A,#N/A,FALSE,"4WD"}</definedName>
    <definedName name="ASS" localSheetId="7" hidden="1">{#N/A,#N/A,FALSE,"을지 (4)";#N/A,#N/A,FALSE,"을지 (5)";#N/A,#N/A,FALSE,"을지 (6)"}</definedName>
    <definedName name="ASS" localSheetId="16" hidden="1">{#N/A,#N/A,FALSE,"을지 (4)";#N/A,#N/A,FALSE,"을지 (5)";#N/A,#N/A,FALSE,"을지 (6)"}</definedName>
    <definedName name="ASS" localSheetId="17" hidden="1">{#N/A,#N/A,FALSE,"을지 (4)";#N/A,#N/A,FALSE,"을지 (5)";#N/A,#N/A,FALSE,"을지 (6)"}</definedName>
    <definedName name="ASS" localSheetId="13" hidden="1">{#N/A,#N/A,FALSE,"을지 (4)";#N/A,#N/A,FALSE,"을지 (5)";#N/A,#N/A,FALSE,"을지 (6)"}</definedName>
    <definedName name="ASS" localSheetId="14" hidden="1">{#N/A,#N/A,FALSE,"을지 (4)";#N/A,#N/A,FALSE,"을지 (5)";#N/A,#N/A,FALSE,"을지 (6)"}</definedName>
    <definedName name="ASS" localSheetId="15" hidden="1">{#N/A,#N/A,FALSE,"을지 (4)";#N/A,#N/A,FALSE,"을지 (5)";#N/A,#N/A,FALSE,"을지 (6)"}</definedName>
    <definedName name="ASS" hidden="1">{#N/A,#N/A,FALSE,"을지 (4)";#N/A,#N/A,FALSE,"을지 (5)";#N/A,#N/A,FALSE,"을지 (6)"}</definedName>
    <definedName name="ASSA" localSheetId="7" hidden="1">{#N/A,#N/A,FALSE,"단축1";#N/A,#N/A,FALSE,"단축2";#N/A,#N/A,FALSE,"단축3";#N/A,#N/A,FALSE,"장축";#N/A,#N/A,FALSE,"4WD"}</definedName>
    <definedName name="ASSA" localSheetId="16" hidden="1">{#N/A,#N/A,FALSE,"단축1";#N/A,#N/A,FALSE,"단축2";#N/A,#N/A,FALSE,"단축3";#N/A,#N/A,FALSE,"장축";#N/A,#N/A,FALSE,"4WD"}</definedName>
    <definedName name="ASSA" localSheetId="6" hidden="1">{#N/A,#N/A,FALSE,"단축1";#N/A,#N/A,FALSE,"단축2";#N/A,#N/A,FALSE,"단축3";#N/A,#N/A,FALSE,"장축";#N/A,#N/A,FALSE,"4WD"}</definedName>
    <definedName name="ASSA" localSheetId="17" hidden="1">{#N/A,#N/A,FALSE,"단축1";#N/A,#N/A,FALSE,"단축2";#N/A,#N/A,FALSE,"단축3";#N/A,#N/A,FALSE,"장축";#N/A,#N/A,FALSE,"4WD"}</definedName>
    <definedName name="ASSA" localSheetId="13" hidden="1">{#N/A,#N/A,FALSE,"단축1";#N/A,#N/A,FALSE,"단축2";#N/A,#N/A,FALSE,"단축3";#N/A,#N/A,FALSE,"장축";#N/A,#N/A,FALSE,"4WD"}</definedName>
    <definedName name="ASSA" localSheetId="14" hidden="1">{#N/A,#N/A,FALSE,"단축1";#N/A,#N/A,FALSE,"단축2";#N/A,#N/A,FALSE,"단축3";#N/A,#N/A,FALSE,"장축";#N/A,#N/A,FALSE,"4WD"}</definedName>
    <definedName name="ASSA" localSheetId="15" hidden="1">{#N/A,#N/A,FALSE,"단축1";#N/A,#N/A,FALSE,"단축2";#N/A,#N/A,FALSE,"단축3";#N/A,#N/A,FALSE,"장축";#N/A,#N/A,FALSE,"4WD"}</definedName>
    <definedName name="ASSA" hidden="1">{#N/A,#N/A,FALSE,"단축1";#N/A,#N/A,FALSE,"단축2";#N/A,#N/A,FALSE,"단축3";#N/A,#N/A,FALSE,"장축";#N/A,#N/A,FALSE,"4WD"}</definedName>
    <definedName name="ASSDDD" localSheetId="7" hidden="1">{#N/A,#N/A,FALSE,"단축1";#N/A,#N/A,FALSE,"단축2";#N/A,#N/A,FALSE,"단축3";#N/A,#N/A,FALSE,"장축";#N/A,#N/A,FALSE,"4WD"}</definedName>
    <definedName name="ASSDDD" localSheetId="16" hidden="1">{#N/A,#N/A,FALSE,"단축1";#N/A,#N/A,FALSE,"단축2";#N/A,#N/A,FALSE,"단축3";#N/A,#N/A,FALSE,"장축";#N/A,#N/A,FALSE,"4WD"}</definedName>
    <definedName name="ASSDDD" localSheetId="17" hidden="1">{#N/A,#N/A,FALSE,"단축1";#N/A,#N/A,FALSE,"단축2";#N/A,#N/A,FALSE,"단축3";#N/A,#N/A,FALSE,"장축";#N/A,#N/A,FALSE,"4WD"}</definedName>
    <definedName name="ASSDDD" localSheetId="13" hidden="1">{#N/A,#N/A,FALSE,"단축1";#N/A,#N/A,FALSE,"단축2";#N/A,#N/A,FALSE,"단축3";#N/A,#N/A,FALSE,"장축";#N/A,#N/A,FALSE,"4WD"}</definedName>
    <definedName name="ASSDDD" localSheetId="14" hidden="1">{#N/A,#N/A,FALSE,"단축1";#N/A,#N/A,FALSE,"단축2";#N/A,#N/A,FALSE,"단축3";#N/A,#N/A,FALSE,"장축";#N/A,#N/A,FALSE,"4WD"}</definedName>
    <definedName name="ASSDDD" localSheetId="15" hidden="1">{#N/A,#N/A,FALSE,"단축1";#N/A,#N/A,FALSE,"단축2";#N/A,#N/A,FALSE,"단축3";#N/A,#N/A,FALSE,"장축";#N/A,#N/A,FALSE,"4WD"}</definedName>
    <definedName name="ASSDDD" hidden="1">{#N/A,#N/A,FALSE,"단축1";#N/A,#N/A,FALSE,"단축2";#N/A,#N/A,FALSE,"단축3";#N/A,#N/A,FALSE,"장축";#N/A,#N/A,FALSE,"4WD"}</definedName>
    <definedName name="assdewdwe" localSheetId="7" hidden="1">{#N/A,#N/A,FALSE,"단축1";#N/A,#N/A,FALSE,"단축2";#N/A,#N/A,FALSE,"단축3";#N/A,#N/A,FALSE,"장축";#N/A,#N/A,FALSE,"4WD"}</definedName>
    <definedName name="assdewdwe" localSheetId="16" hidden="1">{#N/A,#N/A,FALSE,"단축1";#N/A,#N/A,FALSE,"단축2";#N/A,#N/A,FALSE,"단축3";#N/A,#N/A,FALSE,"장축";#N/A,#N/A,FALSE,"4WD"}</definedName>
    <definedName name="assdewdwe" localSheetId="6" hidden="1">{#N/A,#N/A,FALSE,"단축1";#N/A,#N/A,FALSE,"단축2";#N/A,#N/A,FALSE,"단축3";#N/A,#N/A,FALSE,"장축";#N/A,#N/A,FALSE,"4WD"}</definedName>
    <definedName name="assdewdwe" localSheetId="17" hidden="1">{#N/A,#N/A,FALSE,"단축1";#N/A,#N/A,FALSE,"단축2";#N/A,#N/A,FALSE,"단축3";#N/A,#N/A,FALSE,"장축";#N/A,#N/A,FALSE,"4WD"}</definedName>
    <definedName name="assdewdwe" localSheetId="13" hidden="1">{#N/A,#N/A,FALSE,"단축1";#N/A,#N/A,FALSE,"단축2";#N/A,#N/A,FALSE,"단축3";#N/A,#N/A,FALSE,"장축";#N/A,#N/A,FALSE,"4WD"}</definedName>
    <definedName name="assdewdwe" localSheetId="14" hidden="1">{#N/A,#N/A,FALSE,"단축1";#N/A,#N/A,FALSE,"단축2";#N/A,#N/A,FALSE,"단축3";#N/A,#N/A,FALSE,"장축";#N/A,#N/A,FALSE,"4WD"}</definedName>
    <definedName name="assdewdwe" localSheetId="15" hidden="1">{#N/A,#N/A,FALSE,"단축1";#N/A,#N/A,FALSE,"단축2";#N/A,#N/A,FALSE,"단축3";#N/A,#N/A,FALSE,"장축";#N/A,#N/A,FALSE,"4WD"}</definedName>
    <definedName name="assdewdwe" hidden="1">{#N/A,#N/A,FALSE,"단축1";#N/A,#N/A,FALSE,"단축2";#N/A,#N/A,FALSE,"단축3";#N/A,#N/A,FALSE,"장축";#N/A,#N/A,FALSE,"4WD"}</definedName>
    <definedName name="ASSSS" localSheetId="7" hidden="1">{#N/A,#N/A,FALSE,"단축1";#N/A,#N/A,FALSE,"단축2";#N/A,#N/A,FALSE,"단축3";#N/A,#N/A,FALSE,"장축";#N/A,#N/A,FALSE,"4WD"}</definedName>
    <definedName name="ASSSS" localSheetId="16" hidden="1">{#N/A,#N/A,FALSE,"단축1";#N/A,#N/A,FALSE,"단축2";#N/A,#N/A,FALSE,"단축3";#N/A,#N/A,FALSE,"장축";#N/A,#N/A,FALSE,"4WD"}</definedName>
    <definedName name="ASSSS" localSheetId="6" hidden="1">{#N/A,#N/A,FALSE,"단축1";#N/A,#N/A,FALSE,"단축2";#N/A,#N/A,FALSE,"단축3";#N/A,#N/A,FALSE,"장축";#N/A,#N/A,FALSE,"4WD"}</definedName>
    <definedName name="ASSSS" localSheetId="17" hidden="1">{#N/A,#N/A,FALSE,"단축1";#N/A,#N/A,FALSE,"단축2";#N/A,#N/A,FALSE,"단축3";#N/A,#N/A,FALSE,"장축";#N/A,#N/A,FALSE,"4WD"}</definedName>
    <definedName name="ASSSS" localSheetId="13" hidden="1">{#N/A,#N/A,FALSE,"단축1";#N/A,#N/A,FALSE,"단축2";#N/A,#N/A,FALSE,"단축3";#N/A,#N/A,FALSE,"장축";#N/A,#N/A,FALSE,"4WD"}</definedName>
    <definedName name="ASSSS" localSheetId="14" hidden="1">{#N/A,#N/A,FALSE,"단축1";#N/A,#N/A,FALSE,"단축2";#N/A,#N/A,FALSE,"단축3";#N/A,#N/A,FALSE,"장축";#N/A,#N/A,FALSE,"4WD"}</definedName>
    <definedName name="ASSSS" localSheetId="15" hidden="1">{#N/A,#N/A,FALSE,"단축1";#N/A,#N/A,FALSE,"단축2";#N/A,#N/A,FALSE,"단축3";#N/A,#N/A,FALSE,"장축";#N/A,#N/A,FALSE,"4WD"}</definedName>
    <definedName name="ASSSS" hidden="1">{#N/A,#N/A,FALSE,"단축1";#N/A,#N/A,FALSE,"단축2";#N/A,#N/A,FALSE,"단축3";#N/A,#N/A,FALSE,"장축";#N/A,#N/A,FALSE,"4WD"}</definedName>
    <definedName name="ASSY" localSheetId="7" hidden="1">{#N/A,#N/A,FALSE,"단축1";#N/A,#N/A,FALSE,"단축2";#N/A,#N/A,FALSE,"단축3";#N/A,#N/A,FALSE,"장축";#N/A,#N/A,FALSE,"4WD"}</definedName>
    <definedName name="ASSY" localSheetId="16" hidden="1">{#N/A,#N/A,FALSE,"단축1";#N/A,#N/A,FALSE,"단축2";#N/A,#N/A,FALSE,"단축3";#N/A,#N/A,FALSE,"장축";#N/A,#N/A,FALSE,"4WD"}</definedName>
    <definedName name="ASSY" localSheetId="17" hidden="1">{#N/A,#N/A,FALSE,"단축1";#N/A,#N/A,FALSE,"단축2";#N/A,#N/A,FALSE,"단축3";#N/A,#N/A,FALSE,"장축";#N/A,#N/A,FALSE,"4WD"}</definedName>
    <definedName name="ASSY" localSheetId="13">#REF!</definedName>
    <definedName name="ASSY" localSheetId="14" hidden="1">{#N/A,#N/A,FALSE,"단축1";#N/A,#N/A,FALSE,"단축2";#N/A,#N/A,FALSE,"단축3";#N/A,#N/A,FALSE,"장축";#N/A,#N/A,FALSE,"4WD"}</definedName>
    <definedName name="ASSY" localSheetId="15" hidden="1">{#N/A,#N/A,FALSE,"단축1";#N/A,#N/A,FALSE,"단축2";#N/A,#N/A,FALSE,"단축3";#N/A,#N/A,FALSE,"장축";#N/A,#N/A,FALSE,"4WD"}</definedName>
    <definedName name="ASSY" hidden="1">{#N/A,#N/A,FALSE,"단축1";#N/A,#N/A,FALSE,"단축2";#N/A,#N/A,FALSE,"단축3";#N/A,#N/A,FALSE,"장축";#N/A,#N/A,FALSE,"4WD"}</definedName>
    <definedName name="ASTA" localSheetId="6">#REF!</definedName>
    <definedName name="ASTA">#REF!</definedName>
    <definedName name="ASTL" localSheetId="6">#REF!</definedName>
    <definedName name="ASTL">#REF!</definedName>
    <definedName name="ASTR" localSheetId="6">#REF!</definedName>
    <definedName name="ASTR">#REF!</definedName>
    <definedName name="ASTX">#REF!</definedName>
    <definedName name="ASW" localSheetId="7">BlankMacro1</definedName>
    <definedName name="ASW" localSheetId="16">BlankMacro1</definedName>
    <definedName name="ASW" localSheetId="17">BlankMacro1</definedName>
    <definedName name="ASW" localSheetId="10">BlankMacro1</definedName>
    <definedName name="ASW" localSheetId="8">BlankMacro1</definedName>
    <definedName name="ASW" localSheetId="0">BlankMacro1</definedName>
    <definedName name="ASW" localSheetId="13">BlankMacro1</definedName>
    <definedName name="ASW" localSheetId="14">BlankMacro1</definedName>
    <definedName name="ASW" localSheetId="11">BlankMacro1</definedName>
    <definedName name="ASW" localSheetId="15">BlankMacro1</definedName>
    <definedName name="ASW">BlankMacro1</definedName>
    <definedName name="ATNS" localSheetId="7">#REF!</definedName>
    <definedName name="ATNS">#REF!</definedName>
    <definedName name="ATOM2" localSheetId="7">#REF!</definedName>
    <definedName name="ATOM2">#REF!</definedName>
    <definedName name="ATYPE">400</definedName>
    <definedName name="AU" localSheetId="7">#REF!</definedName>
    <definedName name="AU">#REF!</definedName>
    <definedName name="AUDIT1" localSheetId="7" hidden="1">{#N/A,#N/A,FALSE,"단축1";#N/A,#N/A,FALSE,"단축2";#N/A,#N/A,FALSE,"단축3";#N/A,#N/A,FALSE,"장축";#N/A,#N/A,FALSE,"4WD"}</definedName>
    <definedName name="AUDIT1" localSheetId="16" hidden="1">{#N/A,#N/A,FALSE,"단축1";#N/A,#N/A,FALSE,"단축2";#N/A,#N/A,FALSE,"단축3";#N/A,#N/A,FALSE,"장축";#N/A,#N/A,FALSE,"4WD"}</definedName>
    <definedName name="AUDIT1" localSheetId="17" hidden="1">{#N/A,#N/A,FALSE,"단축1";#N/A,#N/A,FALSE,"단축2";#N/A,#N/A,FALSE,"단축3";#N/A,#N/A,FALSE,"장축";#N/A,#N/A,FALSE,"4WD"}</definedName>
    <definedName name="AUDIT1" localSheetId="13" hidden="1">{#N/A,#N/A,FALSE,"단축1";#N/A,#N/A,FALSE,"단축2";#N/A,#N/A,FALSE,"단축3";#N/A,#N/A,FALSE,"장축";#N/A,#N/A,FALSE,"4WD"}</definedName>
    <definedName name="AUDIT1" localSheetId="14" hidden="1">{#N/A,#N/A,FALSE,"단축1";#N/A,#N/A,FALSE,"단축2";#N/A,#N/A,FALSE,"단축3";#N/A,#N/A,FALSE,"장축";#N/A,#N/A,FALSE,"4WD"}</definedName>
    <definedName name="AUDIT1" localSheetId="15" hidden="1">{#N/A,#N/A,FALSE,"단축1";#N/A,#N/A,FALSE,"단축2";#N/A,#N/A,FALSE,"단축3";#N/A,#N/A,FALSE,"장축";#N/A,#N/A,FALSE,"4WD"}</definedName>
    <definedName name="AUDIT1" hidden="1">{#N/A,#N/A,FALSE,"단축1";#N/A,#N/A,FALSE,"단축2";#N/A,#N/A,FALSE,"단축3";#N/A,#N/A,FALSE,"장축";#N/A,#N/A,FALSE,"4WD"}</definedName>
    <definedName name="aug">#REF!</definedName>
    <definedName name="Aug_02">[1]Mth!#REF!</definedName>
    <definedName name="Aug_03">[1]Mth!#REF!</definedName>
    <definedName name="auj">#REF!</definedName>
    <definedName name="aut" localSheetId="6">#REF!</definedName>
    <definedName name="aut">#REF!</definedName>
    <definedName name="AV" localSheetId="7" hidden="1">{#N/A,#N/A,FALSE,"단축1";#N/A,#N/A,FALSE,"단축2";#N/A,#N/A,FALSE,"단축3";#N/A,#N/A,FALSE,"장축";#N/A,#N/A,FALSE,"4WD"}</definedName>
    <definedName name="AV" localSheetId="16" hidden="1">{#N/A,#N/A,FALSE,"단축1";#N/A,#N/A,FALSE,"단축2";#N/A,#N/A,FALSE,"단축3";#N/A,#N/A,FALSE,"장축";#N/A,#N/A,FALSE,"4WD"}</definedName>
    <definedName name="AV" localSheetId="17" hidden="1">{#N/A,#N/A,FALSE,"단축1";#N/A,#N/A,FALSE,"단축2";#N/A,#N/A,FALSE,"단축3";#N/A,#N/A,FALSE,"장축";#N/A,#N/A,FALSE,"4WD"}</definedName>
    <definedName name="AV" localSheetId="13" hidden="1">{#N/A,#N/A,FALSE,"단축1";#N/A,#N/A,FALSE,"단축2";#N/A,#N/A,FALSE,"단축3";#N/A,#N/A,FALSE,"장축";#N/A,#N/A,FALSE,"4WD"}</definedName>
    <definedName name="AV" localSheetId="14" hidden="1">{#N/A,#N/A,FALSE,"단축1";#N/A,#N/A,FALSE,"단축2";#N/A,#N/A,FALSE,"단축3";#N/A,#N/A,FALSE,"장축";#N/A,#N/A,FALSE,"4WD"}</definedName>
    <definedName name="AV" localSheetId="15" hidden="1">{#N/A,#N/A,FALSE,"단축1";#N/A,#N/A,FALSE,"단축2";#N/A,#N/A,FALSE,"단축3";#N/A,#N/A,FALSE,"장축";#N/A,#N/A,FALSE,"4WD"}</definedName>
    <definedName name="AV" hidden="1">{#N/A,#N/A,FALSE,"단축1";#N/A,#N/A,FALSE,"단축2";#N/A,#N/A,FALSE,"단축3";#N/A,#N/A,FALSE,"장축";#N/A,#N/A,FALSE,"4WD"}</definedName>
    <definedName name="avi">#REF!</definedName>
    <definedName name="avl">#REF!</definedName>
    <definedName name="AVV" localSheetId="7" hidden="1">{#N/A,#N/A,FALSE,"96자동차사 계획";#N/A,#N/A,FALSE,"96자동차사 계획"}</definedName>
    <definedName name="AVV" localSheetId="16" hidden="1">{#N/A,#N/A,FALSE,"96자동차사 계획";#N/A,#N/A,FALSE,"96자동차사 계획"}</definedName>
    <definedName name="AVV" localSheetId="17" hidden="1">{#N/A,#N/A,FALSE,"96자동차사 계획";#N/A,#N/A,FALSE,"96자동차사 계획"}</definedName>
    <definedName name="AVV" localSheetId="13" hidden="1">{#N/A,#N/A,FALSE,"96자동차사 계획";#N/A,#N/A,FALSE,"96자동차사 계획"}</definedName>
    <definedName name="AVV" localSheetId="14" hidden="1">{#N/A,#N/A,FALSE,"96자동차사 계획";#N/A,#N/A,FALSE,"96자동차사 계획"}</definedName>
    <definedName name="AVV" localSheetId="15" hidden="1">{#N/A,#N/A,FALSE,"96자동차사 계획";#N/A,#N/A,FALSE,"96자동차사 계획"}</definedName>
    <definedName name="AVV" hidden="1">{#N/A,#N/A,FALSE,"96자동차사 계획";#N/A,#N/A,FALSE,"96자동차사 계획"}</definedName>
    <definedName name="AW" localSheetId="6">#REF!</definedName>
    <definedName name="AW">#REF!</definedName>
    <definedName name="awc" localSheetId="6">#REF!</definedName>
    <definedName name="awc">#REF!</definedName>
    <definedName name="AWE" localSheetId="7" hidden="1">{#N/A,#N/A,FALSE,"초도품";#N/A,#N/A,FALSE,"초도품 (2)";#N/A,#N/A,FALSE,"초도품 (3)";#N/A,#N/A,FALSE,"초도품 (4)";#N/A,#N/A,FALSE,"초도품 (5)";#N/A,#N/A,FALSE,"초도품 (6)"}</definedName>
    <definedName name="AWE" localSheetId="16" hidden="1">{#N/A,#N/A,FALSE,"초도품";#N/A,#N/A,FALSE,"초도품 (2)";#N/A,#N/A,FALSE,"초도품 (3)";#N/A,#N/A,FALSE,"초도품 (4)";#N/A,#N/A,FALSE,"초도품 (5)";#N/A,#N/A,FALSE,"초도품 (6)"}</definedName>
    <definedName name="AWE" localSheetId="17" hidden="1">{#N/A,#N/A,FALSE,"초도품";#N/A,#N/A,FALSE,"초도품 (2)";#N/A,#N/A,FALSE,"초도품 (3)";#N/A,#N/A,FALSE,"초도품 (4)";#N/A,#N/A,FALSE,"초도품 (5)";#N/A,#N/A,FALSE,"초도품 (6)"}</definedName>
    <definedName name="AWE" localSheetId="13" hidden="1">{#N/A,#N/A,FALSE,"초도품";#N/A,#N/A,FALSE,"초도품 (2)";#N/A,#N/A,FALSE,"초도품 (3)";#N/A,#N/A,FALSE,"초도품 (4)";#N/A,#N/A,FALSE,"초도품 (5)";#N/A,#N/A,FALSE,"초도품 (6)"}</definedName>
    <definedName name="AWE" localSheetId="14" hidden="1">{#N/A,#N/A,FALSE,"초도품";#N/A,#N/A,FALSE,"초도품 (2)";#N/A,#N/A,FALSE,"초도품 (3)";#N/A,#N/A,FALSE,"초도품 (4)";#N/A,#N/A,FALSE,"초도품 (5)";#N/A,#N/A,FALSE,"초도품 (6)"}</definedName>
    <definedName name="AWE" localSheetId="15" hidden="1">{#N/A,#N/A,FALSE,"초도품";#N/A,#N/A,FALSE,"초도품 (2)";#N/A,#N/A,FALSE,"초도품 (3)";#N/A,#N/A,FALSE,"초도품 (4)";#N/A,#N/A,FALSE,"초도품 (5)";#N/A,#N/A,FALSE,"초도품 (6)"}</definedName>
    <definedName name="AWE" hidden="1">{#N/A,#N/A,FALSE,"초도품";#N/A,#N/A,FALSE,"초도품 (2)";#N/A,#N/A,FALSE,"초도품 (3)";#N/A,#N/A,FALSE,"초도품 (4)";#N/A,#N/A,FALSE,"초도품 (5)";#N/A,#N/A,FALSE,"초도품 (6)"}</definedName>
    <definedName name="AX" localSheetId="7" hidden="1">{#N/A,#N/A,FALSE,"단축1";#N/A,#N/A,FALSE,"단축2";#N/A,#N/A,FALSE,"단축3";#N/A,#N/A,FALSE,"장축";#N/A,#N/A,FALSE,"4WD"}</definedName>
    <definedName name="AX" localSheetId="16" hidden="1">{#N/A,#N/A,FALSE,"단축1";#N/A,#N/A,FALSE,"단축2";#N/A,#N/A,FALSE,"단축3";#N/A,#N/A,FALSE,"장축";#N/A,#N/A,FALSE,"4WD"}</definedName>
    <definedName name="AX" localSheetId="6" hidden="1">{#N/A,#N/A,FALSE,"단축1";#N/A,#N/A,FALSE,"단축2";#N/A,#N/A,FALSE,"단축3";#N/A,#N/A,FALSE,"장축";#N/A,#N/A,FALSE,"4WD"}</definedName>
    <definedName name="AX" localSheetId="17" hidden="1">{#N/A,#N/A,FALSE,"단축1";#N/A,#N/A,FALSE,"단축2";#N/A,#N/A,FALSE,"단축3";#N/A,#N/A,FALSE,"장축";#N/A,#N/A,FALSE,"4WD"}</definedName>
    <definedName name="AX" localSheetId="13" hidden="1">{#N/A,#N/A,FALSE,"단축1";#N/A,#N/A,FALSE,"단축2";#N/A,#N/A,FALSE,"단축3";#N/A,#N/A,FALSE,"장축";#N/A,#N/A,FALSE,"4WD"}</definedName>
    <definedName name="AX" localSheetId="14" hidden="1">{#N/A,#N/A,FALSE,"단축1";#N/A,#N/A,FALSE,"단축2";#N/A,#N/A,FALSE,"단축3";#N/A,#N/A,FALSE,"장축";#N/A,#N/A,FALSE,"4WD"}</definedName>
    <definedName name="AX" localSheetId="15" hidden="1">{#N/A,#N/A,FALSE,"단축1";#N/A,#N/A,FALSE,"단축2";#N/A,#N/A,FALSE,"단축3";#N/A,#N/A,FALSE,"장축";#N/A,#N/A,FALSE,"4WD"}</definedName>
    <definedName name="AX" hidden="1">{#N/A,#N/A,FALSE,"단축1";#N/A,#N/A,FALSE,"단축2";#N/A,#N/A,FALSE,"단축3";#N/A,#N/A,FALSE,"장축";#N/A,#N/A,FALSE,"4WD"}</definedName>
    <definedName name="AXD" localSheetId="7" hidden="1">{#N/A,#N/A,FALSE,"초도품";#N/A,#N/A,FALSE,"초도품 (2)";#N/A,#N/A,FALSE,"초도품 (3)";#N/A,#N/A,FALSE,"초도품 (4)";#N/A,#N/A,FALSE,"초도품 (5)";#N/A,#N/A,FALSE,"초도품 (6)"}</definedName>
    <definedName name="AXD" localSheetId="16" hidden="1">{#N/A,#N/A,FALSE,"초도품";#N/A,#N/A,FALSE,"초도품 (2)";#N/A,#N/A,FALSE,"초도품 (3)";#N/A,#N/A,FALSE,"초도품 (4)";#N/A,#N/A,FALSE,"초도품 (5)";#N/A,#N/A,FALSE,"초도품 (6)"}</definedName>
    <definedName name="AXD" localSheetId="17" hidden="1">{#N/A,#N/A,FALSE,"초도품";#N/A,#N/A,FALSE,"초도품 (2)";#N/A,#N/A,FALSE,"초도품 (3)";#N/A,#N/A,FALSE,"초도품 (4)";#N/A,#N/A,FALSE,"초도품 (5)";#N/A,#N/A,FALSE,"초도품 (6)"}</definedName>
    <definedName name="AXD" localSheetId="13" hidden="1">{#N/A,#N/A,FALSE,"초도품";#N/A,#N/A,FALSE,"초도품 (2)";#N/A,#N/A,FALSE,"초도품 (3)";#N/A,#N/A,FALSE,"초도품 (4)";#N/A,#N/A,FALSE,"초도품 (5)";#N/A,#N/A,FALSE,"초도품 (6)"}</definedName>
    <definedName name="AXD" localSheetId="14" hidden="1">{#N/A,#N/A,FALSE,"초도품";#N/A,#N/A,FALSE,"초도품 (2)";#N/A,#N/A,FALSE,"초도품 (3)";#N/A,#N/A,FALSE,"초도품 (4)";#N/A,#N/A,FALSE,"초도품 (5)";#N/A,#N/A,FALSE,"초도품 (6)"}</definedName>
    <definedName name="AXD" localSheetId="15" hidden="1">{#N/A,#N/A,FALSE,"초도품";#N/A,#N/A,FALSE,"초도품 (2)";#N/A,#N/A,FALSE,"초도품 (3)";#N/A,#N/A,FALSE,"초도품 (4)";#N/A,#N/A,FALSE,"초도품 (5)";#N/A,#N/A,FALSE,"초도품 (6)"}</definedName>
    <definedName name="AXD" hidden="1">{#N/A,#N/A,FALSE,"초도품";#N/A,#N/A,FALSE,"초도품 (2)";#N/A,#N/A,FALSE,"초도품 (3)";#N/A,#N/A,FALSE,"초도품 (4)";#N/A,#N/A,FALSE,"초도품 (5)";#N/A,#N/A,FALSE,"초도품 (6)"}</definedName>
    <definedName name="AZ">#REF!</definedName>
    <definedName name="AZGVZ" localSheetId="7" hidden="1">{#N/A,#N/A,FALSE,"을지 (4)";#N/A,#N/A,FALSE,"을지 (5)";#N/A,#N/A,FALSE,"을지 (6)"}</definedName>
    <definedName name="AZGVZ" localSheetId="16" hidden="1">{#N/A,#N/A,FALSE,"을지 (4)";#N/A,#N/A,FALSE,"을지 (5)";#N/A,#N/A,FALSE,"을지 (6)"}</definedName>
    <definedName name="AZGVZ" localSheetId="17" hidden="1">{#N/A,#N/A,FALSE,"을지 (4)";#N/A,#N/A,FALSE,"을지 (5)";#N/A,#N/A,FALSE,"을지 (6)"}</definedName>
    <definedName name="AZGVZ" localSheetId="13" hidden="1">{#N/A,#N/A,FALSE,"을지 (4)";#N/A,#N/A,FALSE,"을지 (5)";#N/A,#N/A,FALSE,"을지 (6)"}</definedName>
    <definedName name="AZGVZ" localSheetId="14" hidden="1">{#N/A,#N/A,FALSE,"을지 (4)";#N/A,#N/A,FALSE,"을지 (5)";#N/A,#N/A,FALSE,"을지 (6)"}</definedName>
    <definedName name="AZGVZ" localSheetId="15" hidden="1">{#N/A,#N/A,FALSE,"을지 (4)";#N/A,#N/A,FALSE,"을지 (5)";#N/A,#N/A,FALSE,"을지 (6)"}</definedName>
    <definedName name="AZGVZ" hidden="1">{#N/A,#N/A,FALSE,"을지 (4)";#N/A,#N/A,FALSE,"을지 (5)";#N/A,#N/A,FALSE,"을지 (6)"}</definedName>
    <definedName name="A급문제" localSheetId="6">#REF!</definedName>
    <definedName name="A급문제">#REF!</definedName>
    <definedName name="A급현황">#REF!</definedName>
    <definedName name="A길이">#REF!</definedName>
    <definedName name="A속도">#REF!</definedName>
    <definedName name="A행">#REF!</definedName>
    <definedName name="B" localSheetId="6" hidden="1">{#N/A,#N/A,TRUE,"Y생산";#N/A,#N/A,TRUE,"Y판매";#N/A,#N/A,TRUE,"Y총물량";#N/A,#N/A,TRUE,"Y능력";#N/A,#N/A,TRUE,"YKD"}</definedName>
    <definedName name="B">#REF!</definedName>
    <definedName name="B0">#REF!</definedName>
    <definedName name="b23RTDKDK">#REF!</definedName>
    <definedName name="BA">#REF!</definedName>
    <definedName name="BACK">#REF!</definedName>
    <definedName name="BAFFLE">#REF!</definedName>
    <definedName name="baijongsuk">#REF!</definedName>
    <definedName name="BAL">#REF!</definedName>
    <definedName name="BAP">#REF!</definedName>
    <definedName name="BB">#REF!</definedName>
    <definedName name="BBB">#REF!</definedName>
    <definedName name="bbbbb">#REF!</definedName>
    <definedName name="BBBenchMarkValue">#REF!</definedName>
    <definedName name="BBL">#REF!</definedName>
    <definedName name="BBP">#REF!</definedName>
    <definedName name="BBValues">#REF!</definedName>
    <definedName name="bc">#REF!</definedName>
    <definedName name="BCL">#REF!</definedName>
    <definedName name="BCP">#REF!</definedName>
    <definedName name="BD">#REF!</definedName>
    <definedName name="BDFDF" localSheetId="7" hidden="1">{#N/A,#N/A,FALSE,"을지 (4)";#N/A,#N/A,FALSE,"을지 (5)";#N/A,#N/A,FALSE,"을지 (6)"}</definedName>
    <definedName name="BDFDF" localSheetId="16" hidden="1">{#N/A,#N/A,FALSE,"을지 (4)";#N/A,#N/A,FALSE,"을지 (5)";#N/A,#N/A,FALSE,"을지 (6)"}</definedName>
    <definedName name="BDFDF" localSheetId="17" hidden="1">{#N/A,#N/A,FALSE,"을지 (4)";#N/A,#N/A,FALSE,"을지 (5)";#N/A,#N/A,FALSE,"을지 (6)"}</definedName>
    <definedName name="BDFDF" localSheetId="13" hidden="1">{#N/A,#N/A,FALSE,"을지 (4)";#N/A,#N/A,FALSE,"을지 (5)";#N/A,#N/A,FALSE,"을지 (6)"}</definedName>
    <definedName name="BDFDF" localSheetId="14" hidden="1">{#N/A,#N/A,FALSE,"을지 (4)";#N/A,#N/A,FALSE,"을지 (5)";#N/A,#N/A,FALSE,"을지 (6)"}</definedName>
    <definedName name="BDFDF" localSheetId="15" hidden="1">{#N/A,#N/A,FALSE,"을지 (4)";#N/A,#N/A,FALSE,"을지 (5)";#N/A,#N/A,FALSE,"을지 (6)"}</definedName>
    <definedName name="BDFDF" hidden="1">{#N/A,#N/A,FALSE,"을지 (4)";#N/A,#N/A,FALSE,"을지 (5)";#N/A,#N/A,FALSE,"을지 (6)"}</definedName>
    <definedName name="BDL" localSheetId="6">#REF!</definedName>
    <definedName name="BDL">#REF!</definedName>
    <definedName name="BDP" localSheetId="6">#REF!</definedName>
    <definedName name="BDP">#REF!</definedName>
    <definedName name="bdpoint">[4]계산DATA입력!#REF!</definedName>
    <definedName name="BE">0.45</definedName>
    <definedName name="beg">#REF!</definedName>
    <definedName name="begin">#REF!</definedName>
    <definedName name="BenchmarkAdjustValue">#REF!</definedName>
    <definedName name="BG_Del">15</definedName>
    <definedName name="BG_Ins">4</definedName>
    <definedName name="BG_Mod">6</definedName>
    <definedName name="BGJK" localSheetId="7" hidden="1">{#N/A,#N/A,FALSE,"단축1";#N/A,#N/A,FALSE,"단축2";#N/A,#N/A,FALSE,"단축3";#N/A,#N/A,FALSE,"장축";#N/A,#N/A,FALSE,"4WD"}</definedName>
    <definedName name="BGJK" localSheetId="16" hidden="1">{#N/A,#N/A,FALSE,"단축1";#N/A,#N/A,FALSE,"단축2";#N/A,#N/A,FALSE,"단축3";#N/A,#N/A,FALSE,"장축";#N/A,#N/A,FALSE,"4WD"}</definedName>
    <definedName name="BGJK" localSheetId="17" hidden="1">{#N/A,#N/A,FALSE,"단축1";#N/A,#N/A,FALSE,"단축2";#N/A,#N/A,FALSE,"단축3";#N/A,#N/A,FALSE,"장축";#N/A,#N/A,FALSE,"4WD"}</definedName>
    <definedName name="BGJK" localSheetId="13" hidden="1">{#N/A,#N/A,FALSE,"단축1";#N/A,#N/A,FALSE,"단축2";#N/A,#N/A,FALSE,"단축3";#N/A,#N/A,FALSE,"장축";#N/A,#N/A,FALSE,"4WD"}</definedName>
    <definedName name="BGJK" localSheetId="14" hidden="1">{#N/A,#N/A,FALSE,"단축1";#N/A,#N/A,FALSE,"단축2";#N/A,#N/A,FALSE,"단축3";#N/A,#N/A,FALSE,"장축";#N/A,#N/A,FALSE,"4WD"}</definedName>
    <definedName name="BGJK" localSheetId="15" hidden="1">{#N/A,#N/A,FALSE,"단축1";#N/A,#N/A,FALSE,"단축2";#N/A,#N/A,FALSE,"단축3";#N/A,#N/A,FALSE,"장축";#N/A,#N/A,FALSE,"4WD"}</definedName>
    <definedName name="BGJK" hidden="1">{#N/A,#N/A,FALSE,"단축1";#N/A,#N/A,FALSE,"단축2";#N/A,#N/A,FALSE,"단축3";#N/A,#N/A,FALSE,"장축";#N/A,#N/A,FALSE,"4WD"}</definedName>
    <definedName name="BHU">#REF!</definedName>
    <definedName name="BigSizeLink">[11]계산DATA입력!$L$25</definedName>
    <definedName name="BIW표지" localSheetId="6">#REF!</definedName>
    <definedName name="BIW표지">#REF!</definedName>
    <definedName name="BJKBJK">#REF!</definedName>
    <definedName name="BJW" localSheetId="7" hidden="1">{#N/A,#N/A,FALSE,"단축1";#N/A,#N/A,FALSE,"단축2";#N/A,#N/A,FALSE,"단축3";#N/A,#N/A,FALSE,"장축";#N/A,#N/A,FALSE,"4WD"}</definedName>
    <definedName name="BJW" localSheetId="16" hidden="1">{#N/A,#N/A,FALSE,"단축1";#N/A,#N/A,FALSE,"단축2";#N/A,#N/A,FALSE,"단축3";#N/A,#N/A,FALSE,"장축";#N/A,#N/A,FALSE,"4WD"}</definedName>
    <definedName name="BJW" localSheetId="17" hidden="1">{#N/A,#N/A,FALSE,"단축1";#N/A,#N/A,FALSE,"단축2";#N/A,#N/A,FALSE,"단축3";#N/A,#N/A,FALSE,"장축";#N/A,#N/A,FALSE,"4WD"}</definedName>
    <definedName name="BJW" localSheetId="13" hidden="1">{#N/A,#N/A,FALSE,"단축1";#N/A,#N/A,FALSE,"단축2";#N/A,#N/A,FALSE,"단축3";#N/A,#N/A,FALSE,"장축";#N/A,#N/A,FALSE,"4WD"}</definedName>
    <definedName name="BJW" localSheetId="14" hidden="1">{#N/A,#N/A,FALSE,"단축1";#N/A,#N/A,FALSE,"단축2";#N/A,#N/A,FALSE,"단축3";#N/A,#N/A,FALSE,"장축";#N/A,#N/A,FALSE,"4WD"}</definedName>
    <definedName name="BJW" localSheetId="15" hidden="1">{#N/A,#N/A,FALSE,"단축1";#N/A,#N/A,FALSE,"단축2";#N/A,#N/A,FALSE,"단축3";#N/A,#N/A,FALSE,"장축";#N/A,#N/A,FALSE,"4WD"}</definedName>
    <definedName name="BJW" hidden="1">{#N/A,#N/A,FALSE,"단축1";#N/A,#N/A,FALSE,"단축2";#N/A,#N/A,FALSE,"단축3";#N/A,#N/A,FALSE,"장축";#N/A,#N/A,FALSE,"4WD"}</definedName>
    <definedName name="BK">#REF!</definedName>
    <definedName name="BL" localSheetId="6" hidden="1">{#N/A,#N/A,FALSE,"단축1";#N/A,#N/A,FALSE,"단축2";#N/A,#N/A,FALSE,"단축3";#N/A,#N/A,FALSE,"장축";#N/A,#N/A,FALSE,"4WD"}</definedName>
    <definedName name="BL" localSheetId="13" hidden="1">{#N/A,#N/A,FALSE,"단축1";#N/A,#N/A,FALSE,"단축2";#N/A,#N/A,FALSE,"단축3";#N/A,#N/A,FALSE,"장축";#N/A,#N/A,FALSE,"4WD"}</definedName>
    <definedName name="BL">#REF!</definedName>
    <definedName name="BLANKGB">#N/A</definedName>
    <definedName name="BLBL" localSheetId="7" hidden="1">{#N/A,#N/A,FALSE,"단축1";#N/A,#N/A,FALSE,"단축2";#N/A,#N/A,FALSE,"단축3";#N/A,#N/A,FALSE,"장축";#N/A,#N/A,FALSE,"4WD"}</definedName>
    <definedName name="BLBL" localSheetId="16" hidden="1">{#N/A,#N/A,FALSE,"단축1";#N/A,#N/A,FALSE,"단축2";#N/A,#N/A,FALSE,"단축3";#N/A,#N/A,FALSE,"장축";#N/A,#N/A,FALSE,"4WD"}</definedName>
    <definedName name="BLBL" localSheetId="6" hidden="1">{#N/A,#N/A,FALSE,"단축1";#N/A,#N/A,FALSE,"단축2";#N/A,#N/A,FALSE,"단축3";#N/A,#N/A,FALSE,"장축";#N/A,#N/A,FALSE,"4WD"}</definedName>
    <definedName name="BLBL" localSheetId="17" hidden="1">{#N/A,#N/A,FALSE,"단축1";#N/A,#N/A,FALSE,"단축2";#N/A,#N/A,FALSE,"단축3";#N/A,#N/A,FALSE,"장축";#N/A,#N/A,FALSE,"4WD"}</definedName>
    <definedName name="BLBL" localSheetId="13" hidden="1">{#N/A,#N/A,FALSE,"단축1";#N/A,#N/A,FALSE,"단축2";#N/A,#N/A,FALSE,"단축3";#N/A,#N/A,FALSE,"장축";#N/A,#N/A,FALSE,"4WD"}</definedName>
    <definedName name="BLBL" localSheetId="14" hidden="1">{#N/A,#N/A,FALSE,"단축1";#N/A,#N/A,FALSE,"단축2";#N/A,#N/A,FALSE,"단축3";#N/A,#N/A,FALSE,"장축";#N/A,#N/A,FALSE,"4WD"}</definedName>
    <definedName name="BLBL" localSheetId="15" hidden="1">{#N/A,#N/A,FALSE,"단축1";#N/A,#N/A,FALSE,"단축2";#N/A,#N/A,FALSE,"단축3";#N/A,#N/A,FALSE,"장축";#N/A,#N/A,FALSE,"4WD"}</definedName>
    <definedName name="BLBL" hidden="1">{#N/A,#N/A,FALSE,"단축1";#N/A,#N/A,FALSE,"단축2";#N/A,#N/A,FALSE,"단축3";#N/A,#N/A,FALSE,"장축";#N/A,#N/A,FALSE,"4WD"}</definedName>
    <definedName name="BLNKL">#REF!</definedName>
    <definedName name="BLNKS">#REF!</definedName>
    <definedName name="BLNKTOT">#REF!</definedName>
    <definedName name="BLNK공정">#REF!</definedName>
    <definedName name="BLNK합">#REF!</definedName>
    <definedName name="BLP" localSheetId="7">BlankMacro1</definedName>
    <definedName name="BLP" localSheetId="16">BlankMacro1</definedName>
    <definedName name="BLP" localSheetId="17">BlankMacro1</definedName>
    <definedName name="BLP" localSheetId="10">BlankMacro1</definedName>
    <definedName name="BLP" localSheetId="8">BlankMacro1</definedName>
    <definedName name="BLP" localSheetId="0">BlankMacro1</definedName>
    <definedName name="BLP" localSheetId="13">BlankMacro1</definedName>
    <definedName name="BLP" localSheetId="14">BlankMacro1</definedName>
    <definedName name="BLP" localSheetId="11">BlankMacro1</definedName>
    <definedName name="BLP" localSheetId="15">BlankMacro1</definedName>
    <definedName name="BLP">BlankMacro1</definedName>
    <definedName name="BLSL" localSheetId="7">#REF!</definedName>
    <definedName name="BLSL">#REF!</definedName>
    <definedName name="BLSS" localSheetId="7">#REF!</definedName>
    <definedName name="BLSS">#REF!</definedName>
    <definedName name="BL가중치" localSheetId="7">#REF!</definedName>
    <definedName name="BL가중치">#REF!</definedName>
    <definedName name="BL표지">#REF!</definedName>
    <definedName name="BL현황">#REF!</definedName>
    <definedName name="bm" localSheetId="7" hidden="1">{#N/A,#N/A,FALSE,"단축1";#N/A,#N/A,FALSE,"단축2";#N/A,#N/A,FALSE,"단축3";#N/A,#N/A,FALSE,"장축";#N/A,#N/A,FALSE,"4WD"}</definedName>
    <definedName name="bm" localSheetId="16" hidden="1">{#N/A,#N/A,FALSE,"단축1";#N/A,#N/A,FALSE,"단축2";#N/A,#N/A,FALSE,"단축3";#N/A,#N/A,FALSE,"장축";#N/A,#N/A,FALSE,"4WD"}</definedName>
    <definedName name="bm" localSheetId="6" hidden="1">{#N/A,#N/A,FALSE,"단축1";#N/A,#N/A,FALSE,"단축2";#N/A,#N/A,FALSE,"단축3";#N/A,#N/A,FALSE,"장축";#N/A,#N/A,FALSE,"4WD"}</definedName>
    <definedName name="bm" localSheetId="17" hidden="1">{#N/A,#N/A,FALSE,"단축1";#N/A,#N/A,FALSE,"단축2";#N/A,#N/A,FALSE,"단축3";#N/A,#N/A,FALSE,"장축";#N/A,#N/A,FALSE,"4WD"}</definedName>
    <definedName name="bm" localSheetId="13" hidden="1">{#N/A,#N/A,FALSE,"단축1";#N/A,#N/A,FALSE,"단축2";#N/A,#N/A,FALSE,"단축3";#N/A,#N/A,FALSE,"장축";#N/A,#N/A,FALSE,"4WD"}</definedName>
    <definedName name="bm" localSheetId="14" hidden="1">{#N/A,#N/A,FALSE,"단축1";#N/A,#N/A,FALSE,"단축2";#N/A,#N/A,FALSE,"단축3";#N/A,#N/A,FALSE,"장축";#N/A,#N/A,FALSE,"4WD"}</definedName>
    <definedName name="bm" localSheetId="15" hidden="1">{#N/A,#N/A,FALSE,"단축1";#N/A,#N/A,FALSE,"단축2";#N/A,#N/A,FALSE,"단축3";#N/A,#N/A,FALSE,"장축";#N/A,#N/A,FALSE,"4WD"}</definedName>
    <definedName name="bm" hidden="1">{#N/A,#N/A,FALSE,"단축1";#N/A,#N/A,FALSE,"단축2";#N/A,#N/A,FALSE,"단축3";#N/A,#N/A,FALSE,"장축";#N/A,#N/A,FALSE,"4WD"}</definedName>
    <definedName name="bn" localSheetId="7" hidden="1">{#N/A,#N/A,FALSE,"단축1";#N/A,#N/A,FALSE,"단축2";#N/A,#N/A,FALSE,"단축3";#N/A,#N/A,FALSE,"장축";#N/A,#N/A,FALSE,"4WD"}</definedName>
    <definedName name="bn" localSheetId="16" hidden="1">{#N/A,#N/A,FALSE,"단축1";#N/A,#N/A,FALSE,"단축2";#N/A,#N/A,FALSE,"단축3";#N/A,#N/A,FALSE,"장축";#N/A,#N/A,FALSE,"4WD"}</definedName>
    <definedName name="bn" localSheetId="17" hidden="1">{#N/A,#N/A,FALSE,"단축1";#N/A,#N/A,FALSE,"단축2";#N/A,#N/A,FALSE,"단축3";#N/A,#N/A,FALSE,"장축";#N/A,#N/A,FALSE,"4WD"}</definedName>
    <definedName name="bn" localSheetId="13" hidden="1">{#N/A,#N/A,FALSE,"단축1";#N/A,#N/A,FALSE,"단축2";#N/A,#N/A,FALSE,"단축3";#N/A,#N/A,FALSE,"장축";#N/A,#N/A,FALSE,"4WD"}</definedName>
    <definedName name="bn" localSheetId="14" hidden="1">{#N/A,#N/A,FALSE,"단축1";#N/A,#N/A,FALSE,"단축2";#N/A,#N/A,FALSE,"단축3";#N/A,#N/A,FALSE,"장축";#N/A,#N/A,FALSE,"4WD"}</definedName>
    <definedName name="bn" localSheetId="15" hidden="1">{#N/A,#N/A,FALSE,"단축1";#N/A,#N/A,FALSE,"단축2";#N/A,#N/A,FALSE,"단축3";#N/A,#N/A,FALSE,"장축";#N/A,#N/A,FALSE,"4WD"}</definedName>
    <definedName name="bn" hidden="1">{#N/A,#N/A,FALSE,"단축1";#N/A,#N/A,FALSE,"단축2";#N/A,#N/A,FALSE,"단축3";#N/A,#N/A,FALSE,"장축";#N/A,#N/A,FALSE,"4WD"}</definedName>
    <definedName name="BNB" localSheetId="6">#REF!</definedName>
    <definedName name="BNB">#REF!</definedName>
    <definedName name="BNDL">#REF!</definedName>
    <definedName name="BNG" localSheetId="7" hidden="1">{#N/A,#N/A,TRUE,"Y생산";#N/A,#N/A,TRUE,"Y판매";#N/A,#N/A,TRUE,"Y총물량";#N/A,#N/A,TRUE,"Y능력";#N/A,#N/A,TRUE,"YKD"}</definedName>
    <definedName name="BNG" localSheetId="16" hidden="1">{#N/A,#N/A,TRUE,"Y생산";#N/A,#N/A,TRUE,"Y판매";#N/A,#N/A,TRUE,"Y총물량";#N/A,#N/A,TRUE,"Y능력";#N/A,#N/A,TRUE,"YKD"}</definedName>
    <definedName name="BNG" localSheetId="6" hidden="1">{#N/A,#N/A,TRUE,"Y생산";#N/A,#N/A,TRUE,"Y판매";#N/A,#N/A,TRUE,"Y총물량";#N/A,#N/A,TRUE,"Y능력";#N/A,#N/A,TRUE,"YKD"}</definedName>
    <definedName name="BNG" localSheetId="17" hidden="1">{#N/A,#N/A,TRUE,"Y생산";#N/A,#N/A,TRUE,"Y판매";#N/A,#N/A,TRUE,"Y총물량";#N/A,#N/A,TRUE,"Y능력";#N/A,#N/A,TRUE,"YKD"}</definedName>
    <definedName name="BNG" localSheetId="13" hidden="1">{#N/A,#N/A,TRUE,"Y생산";#N/A,#N/A,TRUE,"Y판매";#N/A,#N/A,TRUE,"Y총물량";#N/A,#N/A,TRUE,"Y능력";#N/A,#N/A,TRUE,"YKD"}</definedName>
    <definedName name="BNG" localSheetId="14" hidden="1">{#N/A,#N/A,TRUE,"Y생산";#N/A,#N/A,TRUE,"Y판매";#N/A,#N/A,TRUE,"Y총물량";#N/A,#N/A,TRUE,"Y능력";#N/A,#N/A,TRUE,"YKD"}</definedName>
    <definedName name="BNG" localSheetId="15" hidden="1">{#N/A,#N/A,TRUE,"Y생산";#N/A,#N/A,TRUE,"Y판매";#N/A,#N/A,TRUE,"Y총물량";#N/A,#N/A,TRUE,"Y능력";#N/A,#N/A,TRUE,"YKD"}</definedName>
    <definedName name="BNG" hidden="1">{#N/A,#N/A,TRUE,"Y생산";#N/A,#N/A,TRUE,"Y판매";#N/A,#N/A,TRUE,"Y총물량";#N/A,#N/A,TRUE,"Y능력";#N/A,#N/A,TRUE,"YKD"}</definedName>
    <definedName name="BO">#REF!</definedName>
    <definedName name="BO_COST">#REF!</definedName>
    <definedName name="BO_MH">#REF!</definedName>
    <definedName name="BO_공법">#REF!</definedName>
    <definedName name="BO_제작처">#REF!</definedName>
    <definedName name="BODY">[12]신규DEP!#REF!</definedName>
    <definedName name="BODY_WIDTH">#REF!</definedName>
    <definedName name="BOM">#REF!</definedName>
    <definedName name="book1" localSheetId="7" hidden="1">{#N/A,#N/A,TRUE,"Y생산";#N/A,#N/A,TRUE,"Y판매";#N/A,#N/A,TRUE,"Y총물량";#N/A,#N/A,TRUE,"Y능력";#N/A,#N/A,TRUE,"YKD"}</definedName>
    <definedName name="book1" localSheetId="16" hidden="1">{#N/A,#N/A,TRUE,"Y생산";#N/A,#N/A,TRUE,"Y판매";#N/A,#N/A,TRUE,"Y총물량";#N/A,#N/A,TRUE,"Y능력";#N/A,#N/A,TRUE,"YKD"}</definedName>
    <definedName name="book1" localSheetId="6" hidden="1">{#N/A,#N/A,TRUE,"Y생산";#N/A,#N/A,TRUE,"Y판매";#N/A,#N/A,TRUE,"Y총물량";#N/A,#N/A,TRUE,"Y능력";#N/A,#N/A,TRUE,"YKD"}</definedName>
    <definedName name="book1" localSheetId="17" hidden="1">{#N/A,#N/A,TRUE,"Y생산";#N/A,#N/A,TRUE,"Y판매";#N/A,#N/A,TRUE,"Y총물량";#N/A,#N/A,TRUE,"Y능력";#N/A,#N/A,TRUE,"YKD"}</definedName>
    <definedName name="book1" localSheetId="13" hidden="1">{#N/A,#N/A,TRUE,"Y생산";#N/A,#N/A,TRUE,"Y판매";#N/A,#N/A,TRUE,"Y총물량";#N/A,#N/A,TRUE,"Y능력";#N/A,#N/A,TRUE,"YKD"}</definedName>
    <definedName name="book1" localSheetId="14" hidden="1">{#N/A,#N/A,TRUE,"Y생산";#N/A,#N/A,TRUE,"Y판매";#N/A,#N/A,TRUE,"Y총물량";#N/A,#N/A,TRUE,"Y능력";#N/A,#N/A,TRUE,"YKD"}</definedName>
    <definedName name="book1" localSheetId="15" hidden="1">{#N/A,#N/A,TRUE,"Y생산";#N/A,#N/A,TRUE,"Y판매";#N/A,#N/A,TRUE,"Y총물량";#N/A,#N/A,TRUE,"Y능력";#N/A,#N/A,TRUE,"YKD"}</definedName>
    <definedName name="book1" hidden="1">{#N/A,#N/A,TRUE,"Y생산";#N/A,#N/A,TRUE,"Y판매";#N/A,#N/A,TRUE,"Y총물량";#N/A,#N/A,TRUE,"Y능력";#N/A,#N/A,TRUE,"YKD"}</definedName>
    <definedName name="BRKT">#REF!</definedName>
    <definedName name="BRKT_ASST" localSheetId="6">#REF!</definedName>
    <definedName name="BRKT_ASST">#REF!</definedName>
    <definedName name="BRKT_ASSY">#REF!</definedName>
    <definedName name="bRTDKDK">#REF!</definedName>
    <definedName name="brush">[4]계산DATA입력!#REF!</definedName>
    <definedName name="BS">#REF!</definedName>
    <definedName name="BSTA" localSheetId="6">#REF!</definedName>
    <definedName name="BSTA">#REF!</definedName>
    <definedName name="BSTL" localSheetId="6">#REF!</definedName>
    <definedName name="BSTL">#REF!</definedName>
    <definedName name="BSTR">#REF!</definedName>
    <definedName name="BSTX">#REF!</definedName>
    <definedName name="btw_01" localSheetId="7">#REF!,#REF!,#REF!,#REF!,#REF!,#REF!,#REF!,#REF!,#REF!</definedName>
    <definedName name="btw_01" localSheetId="6">#REF!,#REF!,#REF!,#REF!,#REF!,#REF!,#REF!,#REF!,#REF!</definedName>
    <definedName name="btw_01">#REF!,#REF!,#REF!,#REF!,#REF!,#REF!,#REF!,#REF!,#REF!</definedName>
    <definedName name="btw_03" localSheetId="6">#REF!,#REF!,#REF!,#REF!,#REF!</definedName>
    <definedName name="btw_03">#REF!,#REF!,#REF!,#REF!,#REF!</definedName>
    <definedName name="btw_1">#REF!,#REF!</definedName>
    <definedName name="btw_100_1">#REF!,#REF!,#REF!,#REF!,#REF!</definedName>
    <definedName name="btw_110_1">#REF!,#REF!,#REF!,#REF!,#REF!,#REF!</definedName>
    <definedName name="btw_120b_1">#REF!,#REF!,#REF!,#REF!,#REF!,#REF!</definedName>
    <definedName name="btw_50_1">#REF!,#REF!,#REF!,#REF!,#REF!,#REF!</definedName>
    <definedName name="BXB" localSheetId="7" hidden="1">{#N/A,#N/A,FALSE,"을지 (4)";#N/A,#N/A,FALSE,"을지 (5)";#N/A,#N/A,FALSE,"을지 (6)"}</definedName>
    <definedName name="BXB" localSheetId="16" hidden="1">{#N/A,#N/A,FALSE,"을지 (4)";#N/A,#N/A,FALSE,"을지 (5)";#N/A,#N/A,FALSE,"을지 (6)"}</definedName>
    <definedName name="BXB" localSheetId="17" hidden="1">{#N/A,#N/A,FALSE,"을지 (4)";#N/A,#N/A,FALSE,"을지 (5)";#N/A,#N/A,FALSE,"을지 (6)"}</definedName>
    <definedName name="BXB" localSheetId="13" hidden="1">{#N/A,#N/A,FALSE,"을지 (4)";#N/A,#N/A,FALSE,"을지 (5)";#N/A,#N/A,FALSE,"을지 (6)"}</definedName>
    <definedName name="BXB" localSheetId="14" hidden="1">{#N/A,#N/A,FALSE,"을지 (4)";#N/A,#N/A,FALSE,"을지 (5)";#N/A,#N/A,FALSE,"을지 (6)"}</definedName>
    <definedName name="BXB" localSheetId="15" hidden="1">{#N/A,#N/A,FALSE,"을지 (4)";#N/A,#N/A,FALSE,"을지 (5)";#N/A,#N/A,FALSE,"을지 (6)"}</definedName>
    <definedName name="BXB" hidden="1">{#N/A,#N/A,FALSE,"을지 (4)";#N/A,#N/A,FALSE,"을지 (5)";#N/A,#N/A,FALSE,"을지 (6)"}</definedName>
    <definedName name="BXCXC" localSheetId="7" hidden="1">{#N/A,#N/A,FALSE,"초도품";#N/A,#N/A,FALSE,"초도품 (2)";#N/A,#N/A,FALSE,"초도품 (3)";#N/A,#N/A,FALSE,"초도품 (4)";#N/A,#N/A,FALSE,"초도품 (5)";#N/A,#N/A,FALSE,"초도품 (6)"}</definedName>
    <definedName name="BXCXC" localSheetId="16" hidden="1">{#N/A,#N/A,FALSE,"초도품";#N/A,#N/A,FALSE,"초도품 (2)";#N/A,#N/A,FALSE,"초도품 (3)";#N/A,#N/A,FALSE,"초도품 (4)";#N/A,#N/A,FALSE,"초도품 (5)";#N/A,#N/A,FALSE,"초도품 (6)"}</definedName>
    <definedName name="BXCXC" localSheetId="17" hidden="1">{#N/A,#N/A,FALSE,"초도품";#N/A,#N/A,FALSE,"초도품 (2)";#N/A,#N/A,FALSE,"초도품 (3)";#N/A,#N/A,FALSE,"초도품 (4)";#N/A,#N/A,FALSE,"초도품 (5)";#N/A,#N/A,FALSE,"초도품 (6)"}</definedName>
    <definedName name="BXCXC" localSheetId="13" hidden="1">{#N/A,#N/A,FALSE,"초도품";#N/A,#N/A,FALSE,"초도품 (2)";#N/A,#N/A,FALSE,"초도품 (3)";#N/A,#N/A,FALSE,"초도품 (4)";#N/A,#N/A,FALSE,"초도품 (5)";#N/A,#N/A,FALSE,"초도품 (6)"}</definedName>
    <definedName name="BXCXC" localSheetId="14" hidden="1">{#N/A,#N/A,FALSE,"초도품";#N/A,#N/A,FALSE,"초도품 (2)";#N/A,#N/A,FALSE,"초도품 (3)";#N/A,#N/A,FALSE,"초도품 (4)";#N/A,#N/A,FALSE,"초도품 (5)";#N/A,#N/A,FALSE,"초도품 (6)"}</definedName>
    <definedName name="BXCXC" localSheetId="15" hidden="1">{#N/A,#N/A,FALSE,"초도품";#N/A,#N/A,FALSE,"초도품 (2)";#N/A,#N/A,FALSE,"초도품 (3)";#N/A,#N/A,FALSE,"초도품 (4)";#N/A,#N/A,FALSE,"초도품 (5)";#N/A,#N/A,FALSE,"초도품 (6)"}</definedName>
    <definedName name="BXCXC" hidden="1">{#N/A,#N/A,FALSE,"초도품";#N/A,#N/A,FALSE,"초도품 (2)";#N/A,#N/A,FALSE,"초도품 (3)";#N/A,#N/A,FALSE,"초도품 (4)";#N/A,#N/A,FALSE,"초도품 (5)";#N/A,#N/A,FALSE,"초도품 (6)"}</definedName>
    <definedName name="BYDNO">#N/A</definedName>
    <definedName name="B길이">#REF!</definedName>
    <definedName name="B속도">#REF!</definedName>
    <definedName name="C_F">#REF!</definedName>
    <definedName name="C_P">#REF!</definedName>
    <definedName name="c1.">#REF!</definedName>
    <definedName name="CA">#REF!</definedName>
    <definedName name="CA¡E¡þ￠R¨¡¡§￠RR">#REF!</definedName>
    <definedName name="CA¸°ÆR">#REF!</definedName>
    <definedName name="CA￠￢¡Æ¨¡R">#REF!</definedName>
    <definedName name="CAD">#REF!</definedName>
    <definedName name="CADFFE">#REF!</definedName>
    <definedName name="CAE해석" localSheetId="7" hidden="1">{#N/A,#N/A,FALSE,"단축1";#N/A,#N/A,FALSE,"단축2";#N/A,#N/A,FALSE,"단축3";#N/A,#N/A,FALSE,"장축";#N/A,#N/A,FALSE,"4WD"}</definedName>
    <definedName name="CAE해석" localSheetId="16" hidden="1">{#N/A,#N/A,FALSE,"단축1";#N/A,#N/A,FALSE,"단축2";#N/A,#N/A,FALSE,"단축3";#N/A,#N/A,FALSE,"장축";#N/A,#N/A,FALSE,"4WD"}</definedName>
    <definedName name="CAE해석" localSheetId="6" hidden="1">{#N/A,#N/A,FALSE,"단축1";#N/A,#N/A,FALSE,"단축2";#N/A,#N/A,FALSE,"단축3";#N/A,#N/A,FALSE,"장축";#N/A,#N/A,FALSE,"4WD"}</definedName>
    <definedName name="CAE해석" localSheetId="17" hidden="1">{#N/A,#N/A,FALSE,"단축1";#N/A,#N/A,FALSE,"단축2";#N/A,#N/A,FALSE,"단축3";#N/A,#N/A,FALSE,"장축";#N/A,#N/A,FALSE,"4WD"}</definedName>
    <definedName name="CAE해석" localSheetId="13" hidden="1">{#N/A,#N/A,FALSE,"단축1";#N/A,#N/A,FALSE,"단축2";#N/A,#N/A,FALSE,"단축3";#N/A,#N/A,FALSE,"장축";#N/A,#N/A,FALSE,"4WD"}</definedName>
    <definedName name="CAE해석" localSheetId="14" hidden="1">{#N/A,#N/A,FALSE,"단축1";#N/A,#N/A,FALSE,"단축2";#N/A,#N/A,FALSE,"단축3";#N/A,#N/A,FALSE,"장축";#N/A,#N/A,FALSE,"4WD"}</definedName>
    <definedName name="CAE해석" localSheetId="15" hidden="1">{#N/A,#N/A,FALSE,"단축1";#N/A,#N/A,FALSE,"단축2";#N/A,#N/A,FALSE,"단축3";#N/A,#N/A,FALSE,"장축";#N/A,#N/A,FALSE,"4WD"}</definedName>
    <definedName name="CAE해석" hidden="1">{#N/A,#N/A,FALSE,"단축1";#N/A,#N/A,FALSE,"단축2";#N/A,#N/A,FALSE,"단축3";#N/A,#N/A,FALSE,"장축";#N/A,#N/A,FALSE,"4WD"}</definedName>
    <definedName name="CAE해석1" localSheetId="7" hidden="1">{#N/A,#N/A,FALSE,"단축1";#N/A,#N/A,FALSE,"단축2";#N/A,#N/A,FALSE,"단축3";#N/A,#N/A,FALSE,"장축";#N/A,#N/A,FALSE,"4WD"}</definedName>
    <definedName name="CAE해석1" localSheetId="16" hidden="1">{#N/A,#N/A,FALSE,"단축1";#N/A,#N/A,FALSE,"단축2";#N/A,#N/A,FALSE,"단축3";#N/A,#N/A,FALSE,"장축";#N/A,#N/A,FALSE,"4WD"}</definedName>
    <definedName name="CAE해석1" localSheetId="17" hidden="1">{#N/A,#N/A,FALSE,"단축1";#N/A,#N/A,FALSE,"단축2";#N/A,#N/A,FALSE,"단축3";#N/A,#N/A,FALSE,"장축";#N/A,#N/A,FALSE,"4WD"}</definedName>
    <definedName name="CAE해석1" localSheetId="13" hidden="1">{#N/A,#N/A,FALSE,"단축1";#N/A,#N/A,FALSE,"단축2";#N/A,#N/A,FALSE,"단축3";#N/A,#N/A,FALSE,"장축";#N/A,#N/A,FALSE,"4WD"}</definedName>
    <definedName name="CAE해석1" localSheetId="14" hidden="1">{#N/A,#N/A,FALSE,"단축1";#N/A,#N/A,FALSE,"단축2";#N/A,#N/A,FALSE,"단축3";#N/A,#N/A,FALSE,"장축";#N/A,#N/A,FALSE,"4WD"}</definedName>
    <definedName name="CAE해석1" localSheetId="15" hidden="1">{#N/A,#N/A,FALSE,"단축1";#N/A,#N/A,FALSE,"단축2";#N/A,#N/A,FALSE,"단축3";#N/A,#N/A,FALSE,"장축";#N/A,#N/A,FALSE,"4WD"}</definedName>
    <definedName name="CAE해석1" hidden="1">{#N/A,#N/A,FALSE,"단축1";#N/A,#N/A,FALSE,"단축2";#N/A,#N/A,FALSE,"단축3";#N/A,#N/A,FALSE,"장축";#N/A,#N/A,FALSE,"4WD"}</definedName>
    <definedName name="CAL" localSheetId="6">#REF!</definedName>
    <definedName name="CAL">#REF!</definedName>
    <definedName name="CAML">#REF!</definedName>
    <definedName name="CAMS">#REF!</definedName>
    <definedName name="CAM수량">#REF!</definedName>
    <definedName name="CAM우">#REF!</definedName>
    <definedName name="CAM전">#REF!</definedName>
    <definedName name="CAM좌">#REF!</definedName>
    <definedName name="CAM후">#REF!</definedName>
    <definedName name="CAP" localSheetId="6">#REF!</definedName>
    <definedName name="CAP" localSheetId="13">#REF!</definedName>
    <definedName name="cap">[4]계산DATA입력!#REF!</definedName>
    <definedName name="CAPA" localSheetId="7" hidden="1">{#N/A,#N/A,FALSE,"단축1";#N/A,#N/A,FALSE,"단축2";#N/A,#N/A,FALSE,"단축3";#N/A,#N/A,FALSE,"장축";#N/A,#N/A,FALSE,"4WD"}</definedName>
    <definedName name="CAPA" localSheetId="16" hidden="1">{#N/A,#N/A,FALSE,"단축1";#N/A,#N/A,FALSE,"단축2";#N/A,#N/A,FALSE,"단축3";#N/A,#N/A,FALSE,"장축";#N/A,#N/A,FALSE,"4WD"}</definedName>
    <definedName name="CAPA" localSheetId="17" hidden="1">{#N/A,#N/A,FALSE,"단축1";#N/A,#N/A,FALSE,"단축2";#N/A,#N/A,FALSE,"단축3";#N/A,#N/A,FALSE,"장축";#N/A,#N/A,FALSE,"4WD"}</definedName>
    <definedName name="CAPA" localSheetId="13" hidden="1">{#N/A,#N/A,FALSE,"단축1";#N/A,#N/A,FALSE,"단축2";#N/A,#N/A,FALSE,"단축3";#N/A,#N/A,FALSE,"장축";#N/A,#N/A,FALSE,"4WD"}</definedName>
    <definedName name="CAPA" localSheetId="14" hidden="1">{#N/A,#N/A,FALSE,"단축1";#N/A,#N/A,FALSE,"단축2";#N/A,#N/A,FALSE,"단축3";#N/A,#N/A,FALSE,"장축";#N/A,#N/A,FALSE,"4WD"}</definedName>
    <definedName name="CAPA" localSheetId="15" hidden="1">{#N/A,#N/A,FALSE,"단축1";#N/A,#N/A,FALSE,"단축2";#N/A,#N/A,FALSE,"단축3";#N/A,#N/A,FALSE,"장축";#N/A,#N/A,FALSE,"4WD"}</definedName>
    <definedName name="CAPA" hidden="1">{#N/A,#N/A,FALSE,"단축1";#N/A,#N/A,FALSE,"단축2";#N/A,#N/A,FALSE,"단축3";#N/A,#N/A,FALSE,"장축";#N/A,#N/A,FALSE,"4WD"}</definedName>
    <definedName name="CARCODE" localSheetId="6">#REF!</definedName>
    <definedName name="CARCODE">#REF!</definedName>
    <definedName name="CARRIER" localSheetId="7" hidden="1">{#N/A,#N/A,FALSE,"단축1";#N/A,#N/A,FALSE,"단축2";#N/A,#N/A,FALSE,"단축3";#N/A,#N/A,FALSE,"장축";#N/A,#N/A,FALSE,"4WD"}</definedName>
    <definedName name="CARRIER" localSheetId="16" hidden="1">{#N/A,#N/A,FALSE,"단축1";#N/A,#N/A,FALSE,"단축2";#N/A,#N/A,FALSE,"단축3";#N/A,#N/A,FALSE,"장축";#N/A,#N/A,FALSE,"4WD"}</definedName>
    <definedName name="CARRIER" localSheetId="17" hidden="1">{#N/A,#N/A,FALSE,"단축1";#N/A,#N/A,FALSE,"단축2";#N/A,#N/A,FALSE,"단축3";#N/A,#N/A,FALSE,"장축";#N/A,#N/A,FALSE,"4WD"}</definedName>
    <definedName name="CARRIER" localSheetId="13" hidden="1">{#N/A,#N/A,FALSE,"단축1";#N/A,#N/A,FALSE,"단축2";#N/A,#N/A,FALSE,"단축3";#N/A,#N/A,FALSE,"장축";#N/A,#N/A,FALSE,"4WD"}</definedName>
    <definedName name="CARRIER" localSheetId="14" hidden="1">{#N/A,#N/A,FALSE,"단축1";#N/A,#N/A,FALSE,"단축2";#N/A,#N/A,FALSE,"단축3";#N/A,#N/A,FALSE,"장축";#N/A,#N/A,FALSE,"4WD"}</definedName>
    <definedName name="CARRIER" localSheetId="15" hidden="1">{#N/A,#N/A,FALSE,"단축1";#N/A,#N/A,FALSE,"단축2";#N/A,#N/A,FALSE,"단축3";#N/A,#N/A,FALSE,"장축";#N/A,#N/A,FALSE,"4WD"}</definedName>
    <definedName name="CARRIER" hidden="1">{#N/A,#N/A,FALSE,"단축1";#N/A,#N/A,FALSE,"단축2";#N/A,#N/A,FALSE,"단축3";#N/A,#N/A,FALSE,"장축";#N/A,#N/A,FALSE,"4WD"}</definedName>
    <definedName name="CASE" localSheetId="7" hidden="1">{#N/A,#N/A,FALSE,"단축1";#N/A,#N/A,FALSE,"단축2";#N/A,#N/A,FALSE,"단축3";#N/A,#N/A,FALSE,"장축";#N/A,#N/A,FALSE,"4WD"}</definedName>
    <definedName name="CASE" localSheetId="16" hidden="1">{#N/A,#N/A,FALSE,"단축1";#N/A,#N/A,FALSE,"단축2";#N/A,#N/A,FALSE,"단축3";#N/A,#N/A,FALSE,"장축";#N/A,#N/A,FALSE,"4WD"}</definedName>
    <definedName name="CASE" localSheetId="17" hidden="1">{#N/A,#N/A,FALSE,"단축1";#N/A,#N/A,FALSE,"단축2";#N/A,#N/A,FALSE,"단축3";#N/A,#N/A,FALSE,"장축";#N/A,#N/A,FALSE,"4WD"}</definedName>
    <definedName name="CASE" localSheetId="13" hidden="1">{#N/A,#N/A,FALSE,"단축1";#N/A,#N/A,FALSE,"단축2";#N/A,#N/A,FALSE,"단축3";#N/A,#N/A,FALSE,"장축";#N/A,#N/A,FALSE,"4WD"}</definedName>
    <definedName name="CASE" localSheetId="14" hidden="1">{#N/A,#N/A,FALSE,"단축1";#N/A,#N/A,FALSE,"단축2";#N/A,#N/A,FALSE,"단축3";#N/A,#N/A,FALSE,"장축";#N/A,#N/A,FALSE,"4WD"}</definedName>
    <definedName name="CASE" localSheetId="15" hidden="1">{#N/A,#N/A,FALSE,"단축1";#N/A,#N/A,FALSE,"단축2";#N/A,#N/A,FALSE,"단축3";#N/A,#N/A,FALSE,"장축";#N/A,#N/A,FALSE,"4WD"}</definedName>
    <definedName name="CASE" hidden="1">{#N/A,#N/A,FALSE,"단축1";#N/A,#N/A,FALSE,"단축2";#N/A,#N/A,FALSE,"단축3";#N/A,#N/A,FALSE,"장축";#N/A,#N/A,FALSE,"4WD"}</definedName>
    <definedName name="CAVITY">#REF!</definedName>
    <definedName name="CB" localSheetId="6">#REF!</definedName>
    <definedName name="CB">#REF!</definedName>
    <definedName name="CBL" localSheetId="6">#REF!</definedName>
    <definedName name="CBL">#REF!</definedName>
    <definedName name="cbm">#REF!</definedName>
    <definedName name="CBM_40FT">#REF!</definedName>
    <definedName name="CBMT">#REF!</definedName>
    <definedName name="CBNVCBN">#REF!</definedName>
    <definedName name="CBP">#REF!</definedName>
    <definedName name="CC">#REF!</definedName>
    <definedName name="CC.QQ" localSheetId="6">#REF!</definedName>
    <definedName name="CC.QQ" localSheetId="13">#REF!</definedName>
    <definedName name="CC.QQ">#N/A</definedName>
    <definedName name="CCAN2">[1]Mth!#REF!</definedName>
    <definedName name="CCAN2D">[1]Mth!#REF!</definedName>
    <definedName name="CCAR">#REF!</definedName>
    <definedName name="CCC">#REF!</definedName>
    <definedName name="CCCAR">[1]Mth!#REF!</definedName>
    <definedName name="CCCC" localSheetId="13">[6]!CCCC</definedName>
    <definedName name="CCCC">[7]!CCCC</definedName>
    <definedName name="CCCCP">#N/A</definedName>
    <definedName name="cccddd" localSheetId="7" hidden="1">{#N/A,#N/A,FALSE,"단축1";#N/A,#N/A,FALSE,"단축2";#N/A,#N/A,FALSE,"단축3";#N/A,#N/A,FALSE,"장축";#N/A,#N/A,FALSE,"4WD"}</definedName>
    <definedName name="cccddd" localSheetId="16" hidden="1">{#N/A,#N/A,FALSE,"단축1";#N/A,#N/A,FALSE,"단축2";#N/A,#N/A,FALSE,"단축3";#N/A,#N/A,FALSE,"장축";#N/A,#N/A,FALSE,"4WD"}</definedName>
    <definedName name="cccddd" localSheetId="17" hidden="1">{#N/A,#N/A,FALSE,"단축1";#N/A,#N/A,FALSE,"단축2";#N/A,#N/A,FALSE,"단축3";#N/A,#N/A,FALSE,"장축";#N/A,#N/A,FALSE,"4WD"}</definedName>
    <definedName name="cccddd" localSheetId="13" hidden="1">{#N/A,#N/A,FALSE,"단축1";#N/A,#N/A,FALSE,"단축2";#N/A,#N/A,FALSE,"단축3";#N/A,#N/A,FALSE,"장축";#N/A,#N/A,FALSE,"4WD"}</definedName>
    <definedName name="cccddd" localSheetId="14" hidden="1">{#N/A,#N/A,FALSE,"단축1";#N/A,#N/A,FALSE,"단축2";#N/A,#N/A,FALSE,"단축3";#N/A,#N/A,FALSE,"장축";#N/A,#N/A,FALSE,"4WD"}</definedName>
    <definedName name="cccddd" localSheetId="15" hidden="1">{#N/A,#N/A,FALSE,"단축1";#N/A,#N/A,FALSE,"단축2";#N/A,#N/A,FALSE,"단축3";#N/A,#N/A,FALSE,"장축";#N/A,#N/A,FALSE,"4WD"}</definedName>
    <definedName name="cccddd" hidden="1">{#N/A,#N/A,FALSE,"단축1";#N/A,#N/A,FALSE,"단축2";#N/A,#N/A,FALSE,"단축3";#N/A,#N/A,FALSE,"장축";#N/A,#N/A,FALSE,"4WD"}</definedName>
    <definedName name="CCCPROW">[1]Mth!#REF!</definedName>
    <definedName name="CCCTP">#N/A</definedName>
    <definedName name="CCDCGR">[1]Mth!#REF!</definedName>
    <definedName name="CCDCGR2">#REF!</definedName>
    <definedName name="CCDJC">#REF!</definedName>
    <definedName name="CCDJCP">#REF!</definedName>
    <definedName name="CCDJS45">[1]Mth!#REF!</definedName>
    <definedName name="CCDJX3LB">[1]Mth!#REF!</definedName>
    <definedName name="CCDMIRG">[1]Mth!#REF!</definedName>
    <definedName name="CCDN2">[1]Mth!#REF!</definedName>
    <definedName name="CCDN2D">#REF!</definedName>
    <definedName name="CCDPS45">[1]Mth!#REF!</definedName>
    <definedName name="CCDSCC2">[1]Mth!#REF!</definedName>
    <definedName name="CCDSCL2">[1]Mth!#REF!</definedName>
    <definedName name="CCDSFJ2D">[1]Mth!#REF!</definedName>
    <definedName name="CCDSMECL2">[1]Mth!#REF!</definedName>
    <definedName name="CCDSMECL3">[1]Mth!#REF!</definedName>
    <definedName name="CCDSMG2">[1]Mth!#REF!</definedName>
    <definedName name="CCDSMG3">[1]Mth!#REF!</definedName>
    <definedName name="CCDSMG32">#REF!</definedName>
    <definedName name="CCDST">[1]Mth!#REF!</definedName>
    <definedName name="CCDVSR2">[1]Mth!#REF!</definedName>
    <definedName name="CCFUT3RXL">#REF!</definedName>
    <definedName name="CCJA2A">[1]Mth!#REF!</definedName>
    <definedName name="CCJA2S">[1]Mth!#REF!</definedName>
    <definedName name="CCJAS2">[1]Mth!#REF!</definedName>
    <definedName name="CCJX2">[1]Mth!#REF!</definedName>
    <definedName name="CCJX2LB">[1]Mth!#REF!</definedName>
    <definedName name="CCL" localSheetId="6">#REF!</definedName>
    <definedName name="CCL">#REF!</definedName>
    <definedName name="CCLH2">[1]Mth!#REF!</definedName>
    <definedName name="CCLH2CO">[1]Mth!#REF!</definedName>
    <definedName name="CCLH2IN">[1]Mth!#REF!</definedName>
    <definedName name="CCLH2NY">#REF!</definedName>
    <definedName name="CCLH2VI">[1]Mth!#REF!</definedName>
    <definedName name="CCLH3">[1]Mth!#REF!</definedName>
    <definedName name="CCLH3CO">#REF!</definedName>
    <definedName name="CCLH3IN">[1]Mth!#REF!</definedName>
    <definedName name="CCLH3IN2">#REF!</definedName>
    <definedName name="CCLH3NY">[1]Mth!#REF!</definedName>
    <definedName name="CCLH3NY2">#REF!</definedName>
    <definedName name="CCLLX2">#REF!</definedName>
    <definedName name="CCMCP">#N/A</definedName>
    <definedName name="CCMTP">#N/A</definedName>
    <definedName name="CCNCV2">#REF!</definedName>
    <definedName name="CCNCV3">[1]Mth!#REF!</definedName>
    <definedName name="CCP" localSheetId="6">#REF!</definedName>
    <definedName name="CCP">#REF!</definedName>
    <definedName name="CCPL2">[1]Mth!#REF!</definedName>
    <definedName name="CCPL2SH">[1]Mth!#REF!</definedName>
    <definedName name="CCPL2SU">#REF!</definedName>
    <definedName name="CCPL3SH">[1]Mth!#REF!</definedName>
    <definedName name="CCPLDMV">[1]Mth!#REF!</definedName>
    <definedName name="CCPLDMV2">#REF!</definedName>
    <definedName name="CCPLDSU">#REF!</definedName>
    <definedName name="CCPPROW">#REF!</definedName>
    <definedName name="CCPS2">#REF!</definedName>
    <definedName name="CCT32RM">[1]Mth!#REF!</definedName>
    <definedName name="CCT32W">[1]Mth!#REF!</definedName>
    <definedName name="CCT33RM">#REF!</definedName>
    <definedName name="CCT33W">#REF!</definedName>
    <definedName name="CCTAN">[1]Mth!#REF!</definedName>
    <definedName name="CCTAND">[1]Mth!#REF!</definedName>
    <definedName name="CCTBV">[1]Mth!#REF!</definedName>
    <definedName name="CCTBV2">[1]Mth!#REF!</definedName>
    <definedName name="CCTBV3">[1]Mth!#REF!</definedName>
    <definedName name="CCTCA3T">[1]Mth!#REF!</definedName>
    <definedName name="CCTCSW">[1]Mth!#REF!</definedName>
    <definedName name="CCTCSW2">#REF!</definedName>
    <definedName name="CCTD3RM">[1]Mth!#REF!</definedName>
    <definedName name="CCTD3W">[1]Mth!#REF!</definedName>
    <definedName name="CCTDGHWGN">[1]Mth!#REF!</definedName>
    <definedName name="CCTDGHWGN2">#REF!</definedName>
    <definedName name="CCTDM80">#REF!</definedName>
    <definedName name="CCTDN2D">[1]Mth!#REF!</definedName>
    <definedName name="CCTDN2M">[1]Mth!#REF!</definedName>
    <definedName name="CCTDND">[1]Mth!#REF!</definedName>
    <definedName name="CCTDPS45">[1]Mth!#REF!</definedName>
    <definedName name="CCTDSD">#REF!</definedName>
    <definedName name="CCTDSM">#REF!</definedName>
    <definedName name="CCTFRSPR">[1]Mth!#REF!</definedName>
    <definedName name="CCTFV">[1]Mth!#REF!</definedName>
    <definedName name="CCTFVIA">#REF!</definedName>
    <definedName name="CCTGSC">[1]Mth!#REF!</definedName>
    <definedName name="CCTGST">[1]Mth!#REF!</definedName>
    <definedName name="CCTHMSPU">#REF!</definedName>
    <definedName name="CCTJGRCH2">[1]Mth!#REF!</definedName>
    <definedName name="CCTJKJW">[1]Mth!#REF!</definedName>
    <definedName name="CCTJPSUV">[1]Mth!#REF!</definedName>
    <definedName name="CCTLH3">[1]Mth!#REF!</definedName>
    <definedName name="CCTLX2">#REF!</definedName>
    <definedName name="CCTMBG">[1]Mth!#REF!</definedName>
    <definedName name="CCTMBGCL">[1]Mth!#REF!</definedName>
    <definedName name="CCTMBGW">[1]Mth!#REF!</definedName>
    <definedName name="CCTMBGW2">[1]Mth!#REF!</definedName>
    <definedName name="CCTMBW164">[1]Mth!#REF!</definedName>
    <definedName name="CCTMBWGN">[1]Mth!#REF!</definedName>
    <definedName name="CCTMCPUNM">[1]Mth!#REF!</definedName>
    <definedName name="CCTMSUV">#REF!</definedName>
    <definedName name="CCTN2VOY">[1]Mth!#REF!</definedName>
    <definedName name="CCTNSR">[1]Mth!#REF!</definedName>
    <definedName name="CCTNSR2">#REF!</definedName>
    <definedName name="CCTNSRCAR">[1]Mth!#REF!</definedName>
    <definedName name="CCTNSRTC">[1]Mth!#REF!</definedName>
    <definedName name="CCTP4">[1]Mth!#REF!</definedName>
    <definedName name="CCTPT2">#REF!</definedName>
    <definedName name="CCTRK">[1]Mth!#REF!</definedName>
    <definedName name="CCTRSRCAR">#REF!</definedName>
    <definedName name="CCTRSRCRM">[1]Mth!#REF!</definedName>
    <definedName name="CCTRSRTC">#REF!</definedName>
    <definedName name="CCTRTNCC">#REF!</definedName>
    <definedName name="CCTRTRCRM">#REF!</definedName>
    <definedName name="CCTRVAN">[1]Mth!#REF!</definedName>
    <definedName name="CCTSPRTR">[1]Mth!#REF!</definedName>
    <definedName name="CCTT1N">[1]Mth!#REF!</definedName>
    <definedName name="CCTTJ2">[1]Mth!#REF!</definedName>
    <definedName name="CCTXJ">#REF!</definedName>
    <definedName name="CCTXJ2C">[1]Mth!#REF!</definedName>
    <definedName name="CCTXJ3C">#REF!</definedName>
    <definedName name="CCTXJC">#REF!</definedName>
    <definedName name="CCTYJ">[1]Mth!#REF!</definedName>
    <definedName name="CCTYJW">[1]Mth!#REF!</definedName>
    <definedName name="CCTZJ2">[1]Mth!#REF!</definedName>
    <definedName name="CCTZJ2C">[1]Mth!#REF!</definedName>
    <definedName name="CCTZJ3">[1]Mth!#REF!</definedName>
    <definedName name="CCUSCP">#N/A</definedName>
    <definedName name="CCUSTP">#N/A</definedName>
    <definedName name="CCV">[1]Mth!#REF!</definedName>
    <definedName name="CCVGX">[1]Mth!#REF!</definedName>
    <definedName name="CCVP">[1]Mth!#REF!</definedName>
    <definedName name="CD" localSheetId="7" hidden="1">{#N/A,#N/A,FALSE,"단축1";#N/A,#N/A,FALSE,"단축2";#N/A,#N/A,FALSE,"단축3";#N/A,#N/A,FALSE,"장축";#N/A,#N/A,FALSE,"4WD"}</definedName>
    <definedName name="CD" localSheetId="16" hidden="1">{#N/A,#N/A,FALSE,"단축1";#N/A,#N/A,FALSE,"단축2";#N/A,#N/A,FALSE,"단축3";#N/A,#N/A,FALSE,"장축";#N/A,#N/A,FALSE,"4WD"}</definedName>
    <definedName name="CD" localSheetId="6">#REF!</definedName>
    <definedName name="CD" localSheetId="17" hidden="1">{#N/A,#N/A,FALSE,"단축1";#N/A,#N/A,FALSE,"단축2";#N/A,#N/A,FALSE,"단축3";#N/A,#N/A,FALSE,"장축";#N/A,#N/A,FALSE,"4WD"}</definedName>
    <definedName name="CD" localSheetId="13">#REF!</definedName>
    <definedName name="CD" localSheetId="14" hidden="1">{#N/A,#N/A,FALSE,"단축1";#N/A,#N/A,FALSE,"단축2";#N/A,#N/A,FALSE,"단축3";#N/A,#N/A,FALSE,"장축";#N/A,#N/A,FALSE,"4WD"}</definedName>
    <definedName name="CD" localSheetId="15" hidden="1">{#N/A,#N/A,FALSE,"단축1";#N/A,#N/A,FALSE,"단축2";#N/A,#N/A,FALSE,"단축3";#N/A,#N/A,FALSE,"장축";#N/A,#N/A,FALSE,"4WD"}</definedName>
    <definedName name="CD" hidden="1">{#N/A,#N/A,FALSE,"단축1";#N/A,#N/A,FALSE,"단축2";#N/A,#N/A,FALSE,"단축3";#N/A,#N/A,FALSE,"장축";#N/A,#N/A,FALSE,"4WD"}</definedName>
    <definedName name="CD123_">#N/A</definedName>
    <definedName name="CD130_">#N/A</definedName>
    <definedName name="CD620_">#N/A</definedName>
    <definedName name="CD830_">#N/A</definedName>
    <definedName name="CDE" localSheetId="6">#REF!</definedName>
    <definedName name="CDE">#REF!</definedName>
    <definedName name="CDL" localSheetId="6">#REF!</definedName>
    <definedName name="CDL">#REF!</definedName>
    <definedName name="CDP" localSheetId="6">#REF!</definedName>
    <definedName name="CDP">#REF!</definedName>
    <definedName name="CDRTBRT">#REF!</definedName>
    <definedName name="cedula">#REF!</definedName>
    <definedName name="CEE" localSheetId="7" hidden="1">{#N/A,#N/A,FALSE,"단축1";#N/A,#N/A,FALSE,"단축2";#N/A,#N/A,FALSE,"단축3";#N/A,#N/A,FALSE,"장축";#N/A,#N/A,FALSE,"4WD"}</definedName>
    <definedName name="CEE" localSheetId="16" hidden="1">{#N/A,#N/A,FALSE,"단축1";#N/A,#N/A,FALSE,"단축2";#N/A,#N/A,FALSE,"단축3";#N/A,#N/A,FALSE,"장축";#N/A,#N/A,FALSE,"4WD"}</definedName>
    <definedName name="CEE" localSheetId="17" hidden="1">{#N/A,#N/A,FALSE,"단축1";#N/A,#N/A,FALSE,"단축2";#N/A,#N/A,FALSE,"단축3";#N/A,#N/A,FALSE,"장축";#N/A,#N/A,FALSE,"4WD"}</definedName>
    <definedName name="CEE" localSheetId="13" hidden="1">{#N/A,#N/A,FALSE,"단축1";#N/A,#N/A,FALSE,"단축2";#N/A,#N/A,FALSE,"단축3";#N/A,#N/A,FALSE,"장축";#N/A,#N/A,FALSE,"4WD"}</definedName>
    <definedName name="CEE" localSheetId="14" hidden="1">{#N/A,#N/A,FALSE,"단축1";#N/A,#N/A,FALSE,"단축2";#N/A,#N/A,FALSE,"단축3";#N/A,#N/A,FALSE,"장축";#N/A,#N/A,FALSE,"4WD"}</definedName>
    <definedName name="CEE" localSheetId="15" hidden="1">{#N/A,#N/A,FALSE,"단축1";#N/A,#N/A,FALSE,"단축2";#N/A,#N/A,FALSE,"단축3";#N/A,#N/A,FALSE,"장축";#N/A,#N/A,FALSE,"4WD"}</definedName>
    <definedName name="CEE" hidden="1">{#N/A,#N/A,FALSE,"단축1";#N/A,#N/A,FALSE,"단축2";#N/A,#N/A,FALSE,"단축3";#N/A,#N/A,FALSE,"장축";#N/A,#N/A,FALSE,"4WD"}</definedName>
    <definedName name="CF" localSheetId="7" hidden="1">{#N/A,#N/A,FALSE,"단축1";#N/A,#N/A,FALSE,"단축2";#N/A,#N/A,FALSE,"단축3";#N/A,#N/A,FALSE,"장축";#N/A,#N/A,FALSE,"4WD"}</definedName>
    <definedName name="CF" localSheetId="16" hidden="1">{#N/A,#N/A,FALSE,"단축1";#N/A,#N/A,FALSE,"단축2";#N/A,#N/A,FALSE,"단축3";#N/A,#N/A,FALSE,"장축";#N/A,#N/A,FALSE,"4WD"}</definedName>
    <definedName name="CF" localSheetId="17" hidden="1">{#N/A,#N/A,FALSE,"단축1";#N/A,#N/A,FALSE,"단축2";#N/A,#N/A,FALSE,"단축3";#N/A,#N/A,FALSE,"장축";#N/A,#N/A,FALSE,"4WD"}</definedName>
    <definedName name="CF" localSheetId="14" hidden="1">{#N/A,#N/A,FALSE,"단축1";#N/A,#N/A,FALSE,"단축2";#N/A,#N/A,FALSE,"단축3";#N/A,#N/A,FALSE,"장축";#N/A,#N/A,FALSE,"4WD"}</definedName>
    <definedName name="CF" localSheetId="15" hidden="1">{#N/A,#N/A,FALSE,"단축1";#N/A,#N/A,FALSE,"단축2";#N/A,#N/A,FALSE,"단축3";#N/A,#N/A,FALSE,"장축";#N/A,#N/A,FALSE,"4WD"}</definedName>
    <definedName name="CF" hidden="1">{#N/A,#N/A,FALSE,"단축1";#N/A,#N/A,FALSE,"단축2";#N/A,#N/A,FALSE,"단축3";#N/A,#N/A,FALSE,"장축";#N/A,#N/A,FALSE,"4WD"}</definedName>
    <definedName name="CFCAR">[1]Mth!#REF!</definedName>
    <definedName name="CFCB153F">[1]Mth!#REF!</definedName>
    <definedName name="CFCD2C">[1]Mth!#REF!</definedName>
    <definedName name="CFCDCAR">[1]Mth!#REF!</definedName>
    <definedName name="CFCDMZM">[1]Mth!#REF!</definedName>
    <definedName name="CFCDMZM2">#REF!</definedName>
    <definedName name="CFCDW">[1]Mth!#REF!</definedName>
    <definedName name="CFCDW32SMFR">[1]Mth!#REF!</definedName>
    <definedName name="CFCDWE">#REF!</definedName>
    <definedName name="CFCDWMXL">#REF!</definedName>
    <definedName name="CFCFGT40">[1]Mth!#REF!</definedName>
    <definedName name="CFCGT40">[1]Mth!#REF!</definedName>
    <definedName name="CFCSW164C">[1]Mth!#REF!</definedName>
    <definedName name="CFCT1">[1]Mth!#REF!</definedName>
    <definedName name="CFCT1E">[1]Mth!#REF!</definedName>
    <definedName name="CFCW170">[1]Mth!#REF!</definedName>
    <definedName name="CFCW1702">#REF!</definedName>
    <definedName name="CFCW170F">[1]Mth!#REF!</definedName>
    <definedName name="CFCWFF">#REF!</definedName>
    <definedName name="CFCWFOC2">#REF!</definedName>
    <definedName name="CFD141F">[1]Mth!#REF!</definedName>
    <definedName name="CFD186F">[1]Mth!#REF!</definedName>
    <definedName name="CFD186M">[1]Mth!#REF!</definedName>
    <definedName name="CFD258M">#REF!</definedName>
    <definedName name="CFDEW2LS">#REF!</definedName>
    <definedName name="CFDEWFTH">[1]Mth!#REF!</definedName>
    <definedName name="CFDEWLF">[1]Mth!#REF!</definedName>
    <definedName name="CFDF" localSheetId="7">BlankMacro1</definedName>
    <definedName name="CFDF" localSheetId="16">BlankMacro1</definedName>
    <definedName name="CFDF" localSheetId="17">BlankMacro1</definedName>
    <definedName name="CFDF" localSheetId="10">BlankMacro1</definedName>
    <definedName name="CFDF" localSheetId="8">BlankMacro1</definedName>
    <definedName name="CFDF" localSheetId="0">BlankMacro1</definedName>
    <definedName name="CFDF" localSheetId="13">BlankMacro1</definedName>
    <definedName name="CFDF" localSheetId="14">BlankMacro1</definedName>
    <definedName name="CFDF" localSheetId="11">BlankMacro1</definedName>
    <definedName name="CFDF" localSheetId="15">BlankMacro1</definedName>
    <definedName name="CFDF">BlankMacro1</definedName>
    <definedName name="CFDJSAB">[1]Mth!#REF!</definedName>
    <definedName name="CFDLCS">[1]Mth!#REF!</definedName>
    <definedName name="CFE53CV">[1]Mth!#REF!</definedName>
    <definedName name="CFE53GM">[1]Mth!#REF!</definedName>
    <definedName name="CFEA">#REF!</definedName>
    <definedName name="CFEA2CV">#REF!</definedName>
    <definedName name="CFEA2LTC">#REF!</definedName>
    <definedName name="CFEA2MGM">#REF!</definedName>
    <definedName name="CFEW">[1]Mth!#REF!</definedName>
    <definedName name="CFEWCV">[1]Mth!#REF!</definedName>
    <definedName name="CFEWMERC">[1]Mth!#REF!</definedName>
    <definedName name="CFFN45T">[1]Mth!#REF!</definedName>
    <definedName name="CFFN74">[1]Mth!#REF!</definedName>
    <definedName name="CFFN74C">[1]Mth!#REF!</definedName>
    <definedName name="CFLNCP2F">#REF!</definedName>
    <definedName name="CFLNCP2M">#REF!</definedName>
    <definedName name="CFLX">#REF!</definedName>
    <definedName name="CFLX350">#REF!</definedName>
    <definedName name="CFMTS">[1]Mth!#REF!</definedName>
    <definedName name="CFMZ65">[1]Mth!#REF!</definedName>
    <definedName name="CFMZ65S">[1]Mth!#REF!</definedName>
    <definedName name="CFP105T">[1]Mth!#REF!</definedName>
    <definedName name="CFP106T">[1]Mth!#REF!</definedName>
    <definedName name="CFP93TR">[1]Mth!#REF!</definedName>
    <definedName name="CFPDDKDKDKDKDKDKDKDKDKDKDKPRRKR" localSheetId="7">#REF!</definedName>
    <definedName name="CFPDDKDKDKDKDKDKDKDKDKDKDKPRRKR">#REF!</definedName>
    <definedName name="CFpdpddkdkdkdkdkdkdkdkdkdkprrkr" localSheetId="7">#REF!</definedName>
    <definedName name="CFpdpddkdkdkdkdkdkdkdkdkdkprrkr">#REF!</definedName>
    <definedName name="CFpdpdukukukukukukukukprrkrkrkt" localSheetId="7">#REF!</definedName>
    <definedName name="CFpdpdukukukukukukukukprrkrkrkt">#REF!</definedName>
    <definedName name="CFPRPRLKLKRTDK">#REF!</definedName>
    <definedName name="CFprprprrkrkrkrkpdpddkdkdkdkdkd">[13]분석mast!#REF!</definedName>
    <definedName name="CFR3C1R34C14rt">#REF!</definedName>
    <definedName name="CFSN144M">[1]Mth!#REF!</definedName>
    <definedName name="CFSN95">[1]Mth!#REF!</definedName>
    <definedName name="CFSN95M">[1]Mth!#REF!</definedName>
    <definedName name="CFTCDTRK">[1]Mth!#REF!</definedName>
    <definedName name="CFTCRS">#REF!</definedName>
    <definedName name="CFTD258">[1]Mth!#REF!</definedName>
    <definedName name="CFTD258M">#REF!</definedName>
    <definedName name="CFTE169">#REF!</definedName>
    <definedName name="CFTEXNV">[1]Mth!#REF!</definedName>
    <definedName name="CFTEXP">[1]Mth!#REF!</definedName>
    <definedName name="CFTEXP2">[1]Mth!#REF!</definedName>
    <definedName name="CFTFCMAV">#REF!</definedName>
    <definedName name="CFTFCSUV">[1]Mth!#REF!</definedName>
    <definedName name="CFTFSDUTY2">[1]Mth!#REF!</definedName>
    <definedName name="CFTFUCAB">[1]Mth!#REF!</definedName>
    <definedName name="CFTLINMCV8">[1]Mth!#REF!</definedName>
    <definedName name="CFTMCSUV">#REF!</definedName>
    <definedName name="CFTMU204">[1]Mth!#REF!</definedName>
    <definedName name="CFTP93TR2">[1]Mth!#REF!</definedName>
    <definedName name="CFTPHN">[1]Mth!#REF!</definedName>
    <definedName name="CFTPHN2">[1]Mth!#REF!</definedName>
    <definedName name="CFTPHNCW">[1]Mth!#REF!</definedName>
    <definedName name="CFTPHNF">[1]Mth!#REF!</definedName>
    <definedName name="CFTPN">#REF!</definedName>
    <definedName name="CFTPN2">[1]Mth!#REF!</definedName>
    <definedName name="CFTPN2F">[1]Mth!#REF!</definedName>
    <definedName name="CFTPN2L">[1]Mth!#REF!</definedName>
    <definedName name="CFTPNF">[1]Mth!#REF!</definedName>
    <definedName name="CFTPNL">[1]Mth!#REF!</definedName>
    <definedName name="CFTRK">[1]Mth!#REF!</definedName>
    <definedName name="CFTSUBF">[1]Mth!#REF!</definedName>
    <definedName name="CFTU207F">[1]Mth!#REF!</definedName>
    <definedName name="CFTU251E">[1]Mth!#REF!</definedName>
    <definedName name="CFTU251L">[1]Mth!#REF!</definedName>
    <definedName name="CFTU93AL2">[1]Mth!#REF!</definedName>
    <definedName name="CFTU93AL2EX">[1]Mth!#REF!</definedName>
    <definedName name="CFTV2">#REF!</definedName>
    <definedName name="CFTV2E">#REF!</definedName>
    <definedName name="CFU152EX">[1]Mth!#REF!</definedName>
    <definedName name="CFU152L">[1]Mth!#REF!</definedName>
    <definedName name="CFU152MT">[1]Mth!#REF!</definedName>
    <definedName name="CFU204F">[1]Mth!#REF!</definedName>
    <definedName name="CFU204M">[1]Mth!#REF!</definedName>
    <definedName name="CFU377F">#REF!</definedName>
    <definedName name="CFU377M">#REF!</definedName>
    <definedName name="CFU377MZ">#REF!</definedName>
    <definedName name="CFU93A">[1]Mth!#REF!</definedName>
    <definedName name="CFU93AF">[1]Mth!#REF!</definedName>
    <definedName name="CFU93AF2">[1]Mth!#REF!</definedName>
    <definedName name="CFU93AF2EX">[1]Mth!#REF!</definedName>
    <definedName name="CFU93AL">[1]Mth!#REF!</definedName>
    <definedName name="CFU93F">[1]Mth!#REF!</definedName>
    <definedName name="CFU93L">[1]Mth!#REF!</definedName>
    <definedName name="CFUN1">#REF!</definedName>
    <definedName name="CFUN1EX">#REF!</definedName>
    <definedName name="CFV102E">[1]Mth!#REF!</definedName>
    <definedName name="CFVX149">[1]Mth!#REF!</definedName>
    <definedName name="CFVX149MV">[1]Mth!#REF!</definedName>
    <definedName name="CFVX149NQ">[1]Mth!#REF!</definedName>
    <definedName name="CFW126A">[1]Mth!#REF!</definedName>
    <definedName name="CFW126AF">[1]Mth!#REF!</definedName>
    <definedName name="CFW126AM">[1]Mth!#REF!</definedName>
    <definedName name="CFW126F">[1]Mth!#REF!</definedName>
    <definedName name="CFWD379SP">#REF!</definedName>
    <definedName name="CFWMD380">#REF!</definedName>
    <definedName name="CF사진">#REF!</definedName>
    <definedName name="CG130AC">[1]Mth!#REF!</definedName>
    <definedName name="CG130GA">[1]Mth!#REF!</definedName>
    <definedName name="CGAPV2L">[1]Mth!#REF!</definedName>
    <definedName name="CGAPV2S">[1]Mth!#REF!</definedName>
    <definedName name="CGAPV2T">[1]Mth!#REF!</definedName>
    <definedName name="CGBEPTSN">#REF!</definedName>
    <definedName name="CGBKVE">#REF!</definedName>
    <definedName name="CGBLML">[1]Mth!#REF!</definedName>
    <definedName name="CGC5CV">[1]Mth!#REF!</definedName>
    <definedName name="CGC5CV2">[1]Mth!#REF!</definedName>
    <definedName name="CGCAR">[1]Mth!#REF!</definedName>
    <definedName name="CGCCAM">#REF!</definedName>
    <definedName name="CGCDSIG">[1]Mth!#REF!</definedName>
    <definedName name="CGCEVOQ">[1]Mth!#REF!</definedName>
    <definedName name="CGCK">[1]Mth!#REF!</definedName>
    <definedName name="CGCOR">[1]Mth!#REF!</definedName>
    <definedName name="CGCORM">[1]Mth!#REF!</definedName>
    <definedName name="CGCORS">[1]Mth!#REF!</definedName>
    <definedName name="CGCRS">#REF!</definedName>
    <definedName name="CGCSSBK">[1]Mth!#REF!</definedName>
    <definedName name="CGDELBENG">#REF!</definedName>
    <definedName name="CGEPLM">[1]Mth!#REF!</definedName>
    <definedName name="CGEPLP">[1]Mth!#REF!</definedName>
    <definedName name="CGEPLP2">#REF!</definedName>
    <definedName name="CGEPMALI">#REF!</definedName>
    <definedName name="CGEPS">[1]Mth!#REF!</definedName>
    <definedName name="CGEPS2">#REF!</definedName>
    <definedName name="CGFCF">[1]Mth!#REF!</definedName>
    <definedName name="CGFCF4">[1]Mth!#REF!</definedName>
    <definedName name="CGFFF">[1]Mth!#REF!</definedName>
    <definedName name="CGGAM">[1]Mth!#REF!</definedName>
    <definedName name="CGGAM1CCM">#REF!</definedName>
    <definedName name="CGGAM1CM">[1]Mth!#REF!</definedName>
    <definedName name="CGGAM1CS">[1]Mth!#REF!</definedName>
    <definedName name="CGGDV">[1]Mth!#REF!</definedName>
    <definedName name="CGGHAN">[1]Mth!#REF!</definedName>
    <definedName name="CGGHBV">[1]Mth!#REF!</definedName>
    <definedName name="CGGHLS">[1]Mth!#REF!</definedName>
    <definedName name="CGGPA">[1]Mth!#REF!</definedName>
    <definedName name="CGGS">[1]Mth!#REF!</definedName>
    <definedName name="CGGSV">[1]Mth!#REF!</definedName>
    <definedName name="CGJ2CV">[1]Mth!#REF!</definedName>
    <definedName name="CGJ2SB">[1]Mth!#REF!</definedName>
    <definedName name="CGJ3CV">[1]Mth!#REF!</definedName>
    <definedName name="CGKEL">[1]Mth!#REF!</definedName>
    <definedName name="CGKPPA">[1]Mth!#REF!</definedName>
    <definedName name="CGMS2000">[1]Mth!#REF!</definedName>
    <definedName name="CGP90MA">[1]Mth!#REF!</definedName>
    <definedName name="CGPSOLS">[1]Mth!#REF!</definedName>
    <definedName name="CGRDCA">[1]Mth!#REF!</definedName>
    <definedName name="CGRDCA2">#REF!</definedName>
    <definedName name="CGRDCS">[1]Mth!#REF!</definedName>
    <definedName name="CGRDCS2">#REF!</definedName>
    <definedName name="CGRDMAV">[1]Mth!#REF!</definedName>
    <definedName name="CGRDMAV2">#REF!</definedName>
    <definedName name="CGSAASC">[1]Mth!#REF!</definedName>
    <definedName name="CGSATION">[1]Mth!#REF!</definedName>
    <definedName name="CGSATION2">#REF!</definedName>
    <definedName name="CGSATM">[1]Mth!#REF!</definedName>
    <definedName name="CGSATMS">[1]Mth!#REF!</definedName>
    <definedName name="CGSATSC">[1]Mth!#REF!</definedName>
    <definedName name="CGSCSKY">#REF!</definedName>
    <definedName name="CGSIG">[1]Mth!#REF!</definedName>
    <definedName name="CGSIG2">#REF!</definedName>
    <definedName name="CGSIGMAM">#REF!</definedName>
    <definedName name="CGSIGMGP">#REF!</definedName>
    <definedName name="CGSMGTO">#REF!</definedName>
    <definedName name="CGT305GJS">[1]Mth!#REF!</definedName>
    <definedName name="CGT306GJS">#REF!</definedName>
    <definedName name="CGT360B">[1]Mth!#REF!</definedName>
    <definedName name="CGT360B98">[1]Mth!#REF!</definedName>
    <definedName name="CGT360J">[1]Mth!#REF!</definedName>
    <definedName name="CGT360O">[1]Mth!#REF!</definedName>
    <definedName name="CGT361B">#REF!</definedName>
    <definedName name="CGT361B98">#REF!</definedName>
    <definedName name="CGT361J">#REF!</definedName>
    <definedName name="CGT370CB">[1]Mth!#REF!</definedName>
    <definedName name="CGT370GE">[1]Mth!#REF!</definedName>
    <definedName name="CGT371CB">#REF!</definedName>
    <definedName name="CGT371GE">#REF!</definedName>
    <definedName name="CGT610CV">[1]Mth!#REF!</definedName>
    <definedName name="CGT610GS">[1]Mth!#REF!</definedName>
    <definedName name="CGT800C">[1]Mth!#REF!</definedName>
    <definedName name="CGT800G">[1]Mth!#REF!</definedName>
    <definedName name="CGT805CW">[1]Mth!#REF!</definedName>
    <definedName name="CGT810B">[1]Mth!#REF!</definedName>
    <definedName name="CGT810CS">[1]Mth!#REF!</definedName>
    <definedName name="CGT810GS">[1]Mth!#REF!</definedName>
    <definedName name="CGT810Y">[1]Mth!#REF!</definedName>
    <definedName name="CGT880C">[1]Mth!#REF!</definedName>
    <definedName name="CGT880G">[1]Mth!#REF!</definedName>
    <definedName name="CGT900C">#REF!</definedName>
    <definedName name="CGT900G">#REF!</definedName>
    <definedName name="CGT905CW">[1]Mth!#REF!</definedName>
    <definedName name="CGT990C">#REF!</definedName>
    <definedName name="CGT990G">#REF!</definedName>
    <definedName name="CGTAPV">[1]Mth!#REF!</definedName>
    <definedName name="CGTAPV2">[1]Mth!#REF!</definedName>
    <definedName name="CGTAPV201">[1]Mth!#REF!</definedName>
    <definedName name="CGTAPV3">[1]Mth!#REF!</definedName>
    <definedName name="CGTAPV3B">#REF!</definedName>
    <definedName name="CGTAPV3L">#REF!</definedName>
    <definedName name="CGTAPV3T">[1]Mth!#REF!</definedName>
    <definedName name="CGTBCSUV">[1]Mth!#REF!</definedName>
    <definedName name="CGTBCSUV2">#REF!</definedName>
    <definedName name="CGTBKLVAN">[1]Mth!#REF!</definedName>
    <definedName name="CGTBKVAN">#REF!</definedName>
    <definedName name="CGTCADFSUV">[1]Mth!#REF!</definedName>
    <definedName name="CGTCADPU">[1]Mth!#REF!</definedName>
    <definedName name="CGTCADPU2">[1]Mth!#REF!</definedName>
    <definedName name="CGTCESC">[1]Mth!#REF!</definedName>
    <definedName name="CGTCHSUB2">[1]Mth!#REF!</definedName>
    <definedName name="CGTCHTAH2">[1]Mth!#REF!</definedName>
    <definedName name="CGTCK">#REF!</definedName>
    <definedName name="CGTCKC">#REF!</definedName>
    <definedName name="CGTCPU">#REF!</definedName>
    <definedName name="CGTCTDEL">[1]Mth!#REF!</definedName>
    <definedName name="CGTCTDEL2">#REF!</definedName>
    <definedName name="CGTCTPPT">[1]Mth!#REF!</definedName>
    <definedName name="CGTCTW">[1]Mth!#REF!</definedName>
    <definedName name="CGTDLS">[1]Mth!#REF!</definedName>
    <definedName name="CGTDLS2">#REF!</definedName>
    <definedName name="CGTESCXL">[1]Mth!#REF!</definedName>
    <definedName name="CGTESCXL2">[1]Mth!#REF!</definedName>
    <definedName name="CGTFGP">[1]Mth!#REF!</definedName>
    <definedName name="CGTFSUV">[1]Mth!#REF!</definedName>
    <definedName name="CGTG6">[1]Mth!#REF!</definedName>
    <definedName name="CGTG6R">[1]Mth!#REF!</definedName>
    <definedName name="CGTG6V">[1]Mth!#REF!</definedName>
    <definedName name="CGTGAM">#REF!</definedName>
    <definedName name="CGTGSUB2">[1]Mth!#REF!</definedName>
    <definedName name="CGTGYUK2">[1]Mth!#REF!</definedName>
    <definedName name="CGTHAPV3B">[1]Mth!#REF!</definedName>
    <definedName name="CGTHUMH2">[1]Mth!#REF!</definedName>
    <definedName name="CGTHUMH22">#REF!</definedName>
    <definedName name="CGTHUMH3">[1]Mth!#REF!</definedName>
    <definedName name="CGTHUMHX">#REF!</definedName>
    <definedName name="CGTJ3">[1]Mth!#REF!</definedName>
    <definedName name="CGTLAM">[1]Mth!#REF!</definedName>
    <definedName name="CGTLAMGES">#REF!</definedName>
    <definedName name="CGTM">[1]Mth!#REF!</definedName>
    <definedName name="CGTM900">[1]Mth!#REF!</definedName>
    <definedName name="CGTMA">[1]Mth!#REF!</definedName>
    <definedName name="CGTMS">[1]Mth!#REF!</definedName>
    <definedName name="CGTPMONT">[1]Mth!#REF!</definedName>
    <definedName name="CGTPSCUV">[1]Mth!#REF!</definedName>
    <definedName name="CGTRK">[1]Mth!#REF!</definedName>
    <definedName name="CGTS3">[1]Mth!#REF!</definedName>
    <definedName name="CGTS310">[1]Mth!#REF!</definedName>
    <definedName name="CGTS3IZ">#REF!</definedName>
    <definedName name="CGTS3SO">[1]Mth!#REF!</definedName>
    <definedName name="CGTS4">[1]Mth!#REF!</definedName>
    <definedName name="CGTS410">[1]Mth!#REF!</definedName>
    <definedName name="CGTS4SO">[1]Mth!#REF!</definedName>
    <definedName name="CGTSATVAN">#REF!</definedName>
    <definedName name="CGTSCVAN">[1]Mth!#REF!</definedName>
    <definedName name="CGTSIG">[1]Mth!#REF!</definedName>
    <definedName name="CGTSIG2">#REF!</definedName>
    <definedName name="CGTSSCUV">[1]Mth!#REF!</definedName>
    <definedName name="CGTSSRT">[1]Mth!#REF!</definedName>
    <definedName name="CGTSSRTPV">#REF!</definedName>
    <definedName name="CGTSU3">[1]Mth!#REF!</definedName>
    <definedName name="CGTSU3B">[1]Mth!#REF!</definedName>
    <definedName name="CGTSU3J">[1]Mth!#REF!</definedName>
    <definedName name="CGTSU3O">#REF!</definedName>
    <definedName name="CGTTHTA">#REF!</definedName>
    <definedName name="CGW210L">[1]Mth!#REF!</definedName>
    <definedName name="CGW210L2">[1]Mth!#REF!</definedName>
    <definedName name="CGW230MC">[1]Mth!#REF!</definedName>
    <definedName name="CGW231MC">[1]Mth!#REF!</definedName>
    <definedName name="CGW2CE">[1]Mth!#REF!</definedName>
    <definedName name="CGW2CS">[1]Mth!#REF!</definedName>
    <definedName name="CGW2GP">[1]Mth!#REF!</definedName>
    <definedName name="CGW2LU">#REF!</definedName>
    <definedName name="CGW2RE">[1]Mth!#REF!</definedName>
    <definedName name="CGW2RG">[1]Mth!#REF!</definedName>
    <definedName name="CGW2RGAL">[1]Mth!#REF!</definedName>
    <definedName name="CGZ2SC">[1]Mth!#REF!</definedName>
    <definedName name="CGZ2SL">[1]Mth!#REF!</definedName>
    <definedName name="CHA">#REF!</definedName>
    <definedName name="CHAGO">#N/A</definedName>
    <definedName name="chah">#N/A</definedName>
    <definedName name="chang" localSheetId="7" hidden="1">{#N/A,#N/A,FALSE,"을지 (4)";#N/A,#N/A,FALSE,"을지 (5)";#N/A,#N/A,FALSE,"을지 (6)"}</definedName>
    <definedName name="chang" localSheetId="16" hidden="1">{#N/A,#N/A,FALSE,"을지 (4)";#N/A,#N/A,FALSE,"을지 (5)";#N/A,#N/A,FALSE,"을지 (6)"}</definedName>
    <definedName name="chang" localSheetId="17" hidden="1">{#N/A,#N/A,FALSE,"을지 (4)";#N/A,#N/A,FALSE,"을지 (5)";#N/A,#N/A,FALSE,"을지 (6)"}</definedName>
    <definedName name="chang" localSheetId="13" hidden="1">{#N/A,#N/A,FALSE,"을지 (4)";#N/A,#N/A,FALSE,"을지 (5)";#N/A,#N/A,FALSE,"을지 (6)"}</definedName>
    <definedName name="chang" localSheetId="14" hidden="1">{#N/A,#N/A,FALSE,"을지 (4)";#N/A,#N/A,FALSE,"을지 (5)";#N/A,#N/A,FALSE,"을지 (6)"}</definedName>
    <definedName name="chang" localSheetId="15" hidden="1">{#N/A,#N/A,FALSE,"을지 (4)";#N/A,#N/A,FALSE,"을지 (5)";#N/A,#N/A,FALSE,"을지 (6)"}</definedName>
    <definedName name="chang" hidden="1">{#N/A,#N/A,FALSE,"을지 (4)";#N/A,#N/A,FALSE,"을지 (5)";#N/A,#N/A,FALSE,"을지 (6)"}</definedName>
    <definedName name="chapoint">[4]계산DATA입력!#REF!</definedName>
    <definedName name="CHART">#REF!</definedName>
    <definedName name="CHATR" localSheetId="6">#REF!</definedName>
    <definedName name="CHATR">#REF!</definedName>
    <definedName name="CHDDOR" localSheetId="6">#REF!</definedName>
    <definedName name="CHDDOR">#REF!</definedName>
    <definedName name="CHK" localSheetId="7">'납품수량(영업)'!_a1O,'납품수량(영업)'!_a2O,_a3O</definedName>
    <definedName name="CHK" localSheetId="16">[0]!_a1O,[0]!_a2O,[0]!_a3O</definedName>
    <definedName name="CHK" localSheetId="17">[0]!_a1O,[0]!_a2O,[0]!_a3O</definedName>
    <definedName name="CHK" localSheetId="13">_a1O,_a2O,_a3O</definedName>
    <definedName name="CHK" localSheetId="14">[0]!_a1O,[0]!_a2O,[0]!_a3O</definedName>
    <definedName name="CHK" localSheetId="15">[0]!_a1O,[0]!_a2O,[0]!_a3O</definedName>
    <definedName name="CHK">_a1O,_a2O,_a3O</definedName>
    <definedName name="CHKKEY" localSheetId="7">#REF!</definedName>
    <definedName name="CHKKEY">#REF!</definedName>
    <definedName name="cho" localSheetId="7">[0]!BlankMacro1</definedName>
    <definedName name="cho" localSheetId="16">[0]!BlankMacro1</definedName>
    <definedName name="cho" localSheetId="17">[0]!BlankMacro1</definedName>
    <definedName name="cho" localSheetId="10">[0]!BlankMacro1</definedName>
    <definedName name="cho" localSheetId="8">[0]!BlankMacro1</definedName>
    <definedName name="cho" localSheetId="0">[0]!BlankMacro1</definedName>
    <definedName name="cho" localSheetId="13">[0]!BlankMacro1</definedName>
    <definedName name="cho" localSheetId="14">[0]!BlankMacro1</definedName>
    <definedName name="cho" localSheetId="11">[0]!BlankMacro1</definedName>
    <definedName name="cho" localSheetId="15">[0]!BlankMacro1</definedName>
    <definedName name="cho">[0]!BlankMacro1</definedName>
    <definedName name="choi" localSheetId="7" hidden="1">{#N/A,#N/A,FALSE,"Australien";#N/A,#N/A,FALSE,"Birmingham";#N/A,#N/A,FALSE,"Brasilien";#N/A,#N/A,FALSE,"Prag";#N/A,#N/A,FALSE,"Spanien";#N/A,#N/A,FALSE,"Malaysia ( Com)";#N/A,#N/A,FALSE,"Malaysia (Instr)"}</definedName>
    <definedName name="choi" localSheetId="16" hidden="1">{#N/A,#N/A,FALSE,"Australien";#N/A,#N/A,FALSE,"Birmingham";#N/A,#N/A,FALSE,"Brasilien";#N/A,#N/A,FALSE,"Prag";#N/A,#N/A,FALSE,"Spanien";#N/A,#N/A,FALSE,"Malaysia ( Com)";#N/A,#N/A,FALSE,"Malaysia (Instr)"}</definedName>
    <definedName name="CHOI" localSheetId="6">#REF!</definedName>
    <definedName name="choi" localSheetId="17" hidden="1">{#N/A,#N/A,FALSE,"Australien";#N/A,#N/A,FALSE,"Birmingham";#N/A,#N/A,FALSE,"Brasilien";#N/A,#N/A,FALSE,"Prag";#N/A,#N/A,FALSE,"Spanien";#N/A,#N/A,FALSE,"Malaysia ( Com)";#N/A,#N/A,FALSE,"Malaysia (Instr)"}</definedName>
    <definedName name="CHOI" localSheetId="13">#REF!</definedName>
    <definedName name="choi" localSheetId="14" hidden="1">{#N/A,#N/A,FALSE,"Australien";#N/A,#N/A,FALSE,"Birmingham";#N/A,#N/A,FALSE,"Brasilien";#N/A,#N/A,FALSE,"Prag";#N/A,#N/A,FALSE,"Spanien";#N/A,#N/A,FALSE,"Malaysia ( Com)";#N/A,#N/A,FALSE,"Malaysia (Instr)"}</definedName>
    <definedName name="choi" localSheetId="15" hidden="1">{#N/A,#N/A,FALSE,"Australien";#N/A,#N/A,FALSE,"Birmingham";#N/A,#N/A,FALSE,"Brasilien";#N/A,#N/A,FALSE,"Prag";#N/A,#N/A,FALSE,"Spanien";#N/A,#N/A,FALSE,"Malaysia ( Com)";#N/A,#N/A,FALSE,"Malaysia (Instr)"}</definedName>
    <definedName name="choi" hidden="1">{#N/A,#N/A,FALSE,"Australien";#N/A,#N/A,FALSE,"Birmingham";#N/A,#N/A,FALSE,"Brasilien";#N/A,#N/A,FALSE,"Prag";#N/A,#N/A,FALSE,"Spanien";#N/A,#N/A,FALSE,"Malaysia ( Com)";#N/A,#N/A,FALSE,"Malaysia (Instr)"}</definedName>
    <definedName name="CHULDO">#N/A</definedName>
    <definedName name="CHULDOIL">#N/A</definedName>
    <definedName name="ci" localSheetId="7" hidden="1">{#N/A,#N/A,FALSE,"단축1";#N/A,#N/A,FALSE,"단축2";#N/A,#N/A,FALSE,"단축3";#N/A,#N/A,FALSE,"장축";#N/A,#N/A,FALSE,"4WD"}</definedName>
    <definedName name="ci" localSheetId="16" hidden="1">{#N/A,#N/A,FALSE,"단축1";#N/A,#N/A,FALSE,"단축2";#N/A,#N/A,FALSE,"단축3";#N/A,#N/A,FALSE,"장축";#N/A,#N/A,FALSE,"4WD"}</definedName>
    <definedName name="ci" localSheetId="6" hidden="1">{#N/A,#N/A,FALSE,"단축1";#N/A,#N/A,FALSE,"단축2";#N/A,#N/A,FALSE,"단축3";#N/A,#N/A,FALSE,"장축";#N/A,#N/A,FALSE,"4WD"}</definedName>
    <definedName name="ci" localSheetId="17" hidden="1">{#N/A,#N/A,FALSE,"단축1";#N/A,#N/A,FALSE,"단축2";#N/A,#N/A,FALSE,"단축3";#N/A,#N/A,FALSE,"장축";#N/A,#N/A,FALSE,"4WD"}</definedName>
    <definedName name="ci" localSheetId="13" hidden="1">{#N/A,#N/A,FALSE,"단축1";#N/A,#N/A,FALSE,"단축2";#N/A,#N/A,FALSE,"단축3";#N/A,#N/A,FALSE,"장축";#N/A,#N/A,FALSE,"4WD"}</definedName>
    <definedName name="ci" localSheetId="14" hidden="1">{#N/A,#N/A,FALSE,"단축1";#N/A,#N/A,FALSE,"단축2";#N/A,#N/A,FALSE,"단축3";#N/A,#N/A,FALSE,"장축";#N/A,#N/A,FALSE,"4WD"}</definedName>
    <definedName name="ci" localSheetId="15" hidden="1">{#N/A,#N/A,FALSE,"단축1";#N/A,#N/A,FALSE,"단축2";#N/A,#N/A,FALSE,"단축3";#N/A,#N/A,FALSE,"장축";#N/A,#N/A,FALSE,"4WD"}</definedName>
    <definedName name="ci" hidden="1">{#N/A,#N/A,FALSE,"단축1";#N/A,#N/A,FALSE,"단축2";#N/A,#N/A,FALSE,"단축3";#N/A,#N/A,FALSE,"장축";#N/A,#N/A,FALSE,"4WD"}</definedName>
    <definedName name="CIF">#REF!</definedName>
    <definedName name="CJAQN">#REF!</definedName>
    <definedName name="ckc" localSheetId="6">#REF!</definedName>
    <definedName name="ckc">#REF!</definedName>
    <definedName name="CL">#REF!</definedName>
    <definedName name="CLAIM">3</definedName>
    <definedName name="Claim이력_MCR19_23차">#REF!</definedName>
    <definedName name="Claim이력_내수내자">#REF!</definedName>
    <definedName name="Claim이력_수출내자">#REF!</definedName>
    <definedName name="clamp">[4]계산DATA입력!#REF!</definedName>
    <definedName name="CLDLRTDK" localSheetId="6">#REF!</definedName>
    <definedName name="CLDLRTDK">#REF!</definedName>
    <definedName name="CLHPDL" localSheetId="13">[6]!CLHPDL</definedName>
    <definedName name="CLHPDL">[7]!CLHPDL</definedName>
    <definedName name="clip">[4]계산DATA입력!#REF!</definedName>
    <definedName name="CLIP압입">#REF!</definedName>
    <definedName name="CM">#REF!</definedName>
    <definedName name="cmbLOT">#REF!</definedName>
    <definedName name="cmb차종">#REF!</definedName>
    <definedName name="CNC">#REF!</definedName>
    <definedName name="CNFGRKBS18TBTB2DKDKRT">#REF!</definedName>
    <definedName name="CNFGRKBS18TBTB2RTDKDKRT">#REF!</definedName>
    <definedName name="CNFGTBTB1RT">#REF!</definedName>
    <definedName name="CNFGTBTB2RTDKDKDK">#REF!</definedName>
    <definedName name="CNRTCLDLRTDK">#REF!</definedName>
    <definedName name="CNV">#REF!</definedName>
    <definedName name="CO">#REF!</definedName>
    <definedName name="ⓒoⓒ¡A¡iA">#REF!</definedName>
    <definedName name="ⓒoⓒ¡A¡iB">#REF!</definedName>
    <definedName name="ⓒøⓒ÷¡¾O¨uR">#REF!</definedName>
    <definedName name="ⓒoⓒ￢">#REF!</definedName>
    <definedName name="CODD">#REF!</definedName>
    <definedName name="CODE">#REF!</definedName>
    <definedName name="CODE1">#REF!</definedName>
    <definedName name="CODE2">#REF!</definedName>
    <definedName name="CODE3">#REF!</definedName>
    <definedName name="CODE4">#REF!</definedName>
    <definedName name="CODE5">#REF!</definedName>
    <definedName name="CODE6">#REF!</definedName>
    <definedName name="CODE7">#REF!</definedName>
    <definedName name="CODE8">#REF!</definedName>
    <definedName name="CODE9">#REF!</definedName>
    <definedName name="ⓒoIAO¡Æi">#REF!</definedName>
    <definedName name="color6" localSheetId="7">#REF!,#REF!,#REF!,#REF!,#REF!,#REF!,#REF!,#REF!,#REF!,#REF!,#REF!,#REF!,#REF!</definedName>
    <definedName name="color6">#REF!,#REF!,#REF!,#REF!,#REF!,#REF!,#REF!,#REF!,#REF!,#REF!,#REF!,#REF!,#REF!</definedName>
    <definedName name="con" localSheetId="6">#REF!</definedName>
    <definedName name="con">#REF!</definedName>
    <definedName name="CONCEPT" localSheetId="7" hidden="1">{#N/A,#N/A,FALSE,"단축1";#N/A,#N/A,FALSE,"단축2";#N/A,#N/A,FALSE,"단축3";#N/A,#N/A,FALSE,"장축";#N/A,#N/A,FALSE,"4WD"}</definedName>
    <definedName name="CONCEPT" localSheetId="16" hidden="1">{#N/A,#N/A,FALSE,"단축1";#N/A,#N/A,FALSE,"단축2";#N/A,#N/A,FALSE,"단축3";#N/A,#N/A,FALSE,"장축";#N/A,#N/A,FALSE,"4WD"}</definedName>
    <definedName name="CONCEPT" localSheetId="6" hidden="1">{#N/A,#N/A,FALSE,"단축1";#N/A,#N/A,FALSE,"단축2";#N/A,#N/A,FALSE,"단축3";#N/A,#N/A,FALSE,"장축";#N/A,#N/A,FALSE,"4WD"}</definedName>
    <definedName name="CONCEPT" localSheetId="17" hidden="1">{#N/A,#N/A,FALSE,"단축1";#N/A,#N/A,FALSE,"단축2";#N/A,#N/A,FALSE,"단축3";#N/A,#N/A,FALSE,"장축";#N/A,#N/A,FALSE,"4WD"}</definedName>
    <definedName name="CONCEPT" localSheetId="13" hidden="1">{#N/A,#N/A,FALSE,"단축1";#N/A,#N/A,FALSE,"단축2";#N/A,#N/A,FALSE,"단축3";#N/A,#N/A,FALSE,"장축";#N/A,#N/A,FALSE,"4WD"}</definedName>
    <definedName name="CONCEPT" localSheetId="14" hidden="1">{#N/A,#N/A,FALSE,"단축1";#N/A,#N/A,FALSE,"단축2";#N/A,#N/A,FALSE,"단축3";#N/A,#N/A,FALSE,"장축";#N/A,#N/A,FALSE,"4WD"}</definedName>
    <definedName name="CONCEPT" localSheetId="15" hidden="1">{#N/A,#N/A,FALSE,"단축1";#N/A,#N/A,FALSE,"단축2";#N/A,#N/A,FALSE,"단축3";#N/A,#N/A,FALSE,"장축";#N/A,#N/A,FALSE,"4WD"}</definedName>
    <definedName name="CONCEPT" hidden="1">{#N/A,#N/A,FALSE,"단축1";#N/A,#N/A,FALSE,"단축2";#N/A,#N/A,FALSE,"단축3";#N/A,#N/A,FALSE,"장축";#N/A,#N/A,FALSE,"4WD"}</definedName>
    <definedName name="CONFI" localSheetId="7" hidden="1">{#N/A,#N/A,FALSE,"총매출,이익";#N/A,#N/A,FALSE,"사업소계";#N/A,#N/A,FALSE,"남대구";#N/A,#N/A,FALSE,"평촌";#N/A,#N/A,FALSE,"사상";#N/A,#N/A,FALSE,"이리";#N/A,#N/A,FALSE,"수원";#N/A,#N/A,FALSE,"남부산";#N/A,#N/A,FALSE,"김해";#N/A,#N/A,FALSE,"일산";#N/A,#N/A,FALSE,"포항";#N/A,#N/A,FALSE,"청주";#N/A,#N/A,FALSE,"요약손익";#N/A,#N/A,FALSE,"요약손익누계";#N/A,#N/A,FALSE,"당월누계"}</definedName>
    <definedName name="CONFI" localSheetId="16" hidden="1">{#N/A,#N/A,FALSE,"총매출,이익";#N/A,#N/A,FALSE,"사업소계";#N/A,#N/A,FALSE,"남대구";#N/A,#N/A,FALSE,"평촌";#N/A,#N/A,FALSE,"사상";#N/A,#N/A,FALSE,"이리";#N/A,#N/A,FALSE,"수원";#N/A,#N/A,FALSE,"남부산";#N/A,#N/A,FALSE,"김해";#N/A,#N/A,FALSE,"일산";#N/A,#N/A,FALSE,"포항";#N/A,#N/A,FALSE,"청주";#N/A,#N/A,FALSE,"요약손익";#N/A,#N/A,FALSE,"요약손익누계";#N/A,#N/A,FALSE,"당월누계"}</definedName>
    <definedName name="CONFI" localSheetId="17" hidden="1">{#N/A,#N/A,FALSE,"총매출,이익";#N/A,#N/A,FALSE,"사업소계";#N/A,#N/A,FALSE,"남대구";#N/A,#N/A,FALSE,"평촌";#N/A,#N/A,FALSE,"사상";#N/A,#N/A,FALSE,"이리";#N/A,#N/A,FALSE,"수원";#N/A,#N/A,FALSE,"남부산";#N/A,#N/A,FALSE,"김해";#N/A,#N/A,FALSE,"일산";#N/A,#N/A,FALSE,"포항";#N/A,#N/A,FALSE,"청주";#N/A,#N/A,FALSE,"요약손익";#N/A,#N/A,FALSE,"요약손익누계";#N/A,#N/A,FALSE,"당월누계"}</definedName>
    <definedName name="CONFI" localSheetId="13" hidden="1">{#N/A,#N/A,FALSE,"총매출,이익";#N/A,#N/A,FALSE,"사업소계";#N/A,#N/A,FALSE,"남대구";#N/A,#N/A,FALSE,"평촌";#N/A,#N/A,FALSE,"사상";#N/A,#N/A,FALSE,"이리";#N/A,#N/A,FALSE,"수원";#N/A,#N/A,FALSE,"남부산";#N/A,#N/A,FALSE,"김해";#N/A,#N/A,FALSE,"일산";#N/A,#N/A,FALSE,"포항";#N/A,#N/A,FALSE,"청주";#N/A,#N/A,FALSE,"요약손익";#N/A,#N/A,FALSE,"요약손익누계";#N/A,#N/A,FALSE,"당월누계"}</definedName>
    <definedName name="CONFI" localSheetId="14" hidden="1">{#N/A,#N/A,FALSE,"총매출,이익";#N/A,#N/A,FALSE,"사업소계";#N/A,#N/A,FALSE,"남대구";#N/A,#N/A,FALSE,"평촌";#N/A,#N/A,FALSE,"사상";#N/A,#N/A,FALSE,"이리";#N/A,#N/A,FALSE,"수원";#N/A,#N/A,FALSE,"남부산";#N/A,#N/A,FALSE,"김해";#N/A,#N/A,FALSE,"일산";#N/A,#N/A,FALSE,"포항";#N/A,#N/A,FALSE,"청주";#N/A,#N/A,FALSE,"요약손익";#N/A,#N/A,FALSE,"요약손익누계";#N/A,#N/A,FALSE,"당월누계"}</definedName>
    <definedName name="CONFI" localSheetId="15" hidden="1">{#N/A,#N/A,FALSE,"총매출,이익";#N/A,#N/A,FALSE,"사업소계";#N/A,#N/A,FALSE,"남대구";#N/A,#N/A,FALSE,"평촌";#N/A,#N/A,FALSE,"사상";#N/A,#N/A,FALSE,"이리";#N/A,#N/A,FALSE,"수원";#N/A,#N/A,FALSE,"남부산";#N/A,#N/A,FALSE,"김해";#N/A,#N/A,FALSE,"일산";#N/A,#N/A,FALSE,"포항";#N/A,#N/A,FALSE,"청주";#N/A,#N/A,FALSE,"요약손익";#N/A,#N/A,FALSE,"요약손익누계";#N/A,#N/A,FALSE,"당월누계"}</definedName>
    <definedName name="CONFI" hidden="1">{#N/A,#N/A,FALSE,"총매출,이익";#N/A,#N/A,FALSE,"사업소계";#N/A,#N/A,FALSE,"남대구";#N/A,#N/A,FALSE,"평촌";#N/A,#N/A,FALSE,"사상";#N/A,#N/A,FALSE,"이리";#N/A,#N/A,FALSE,"수원";#N/A,#N/A,FALSE,"남부산";#N/A,#N/A,FALSE,"김해";#N/A,#N/A,FALSE,"일산";#N/A,#N/A,FALSE,"포항";#N/A,#N/A,FALSE,"청주";#N/A,#N/A,FALSE,"요약손익";#N/A,#N/A,FALSE,"요약손익누계";#N/A,#N/A,FALSE,"당월누계"}</definedName>
    <definedName name="CONTENT">#N/A</definedName>
    <definedName name="CONTWIRG1" localSheetId="6">#REF!</definedName>
    <definedName name="CONTWIRG1">#REF!</definedName>
    <definedName name="COPY" localSheetId="7" hidden="1">{#N/A,#N/A,FALSE,"단축1";#N/A,#N/A,FALSE,"단축2";#N/A,#N/A,FALSE,"단축3";#N/A,#N/A,FALSE,"장축";#N/A,#N/A,FALSE,"4WD"}</definedName>
    <definedName name="COPY" localSheetId="16" hidden="1">{#N/A,#N/A,FALSE,"단축1";#N/A,#N/A,FALSE,"단축2";#N/A,#N/A,FALSE,"단축3";#N/A,#N/A,FALSE,"장축";#N/A,#N/A,FALSE,"4WD"}</definedName>
    <definedName name="COPY" localSheetId="6" hidden="1">{#N/A,#N/A,FALSE,"단축1";#N/A,#N/A,FALSE,"단축2";#N/A,#N/A,FALSE,"단축3";#N/A,#N/A,FALSE,"장축";#N/A,#N/A,FALSE,"4WD"}</definedName>
    <definedName name="COPY" localSheetId="17" hidden="1">{#N/A,#N/A,FALSE,"단축1";#N/A,#N/A,FALSE,"단축2";#N/A,#N/A,FALSE,"단축3";#N/A,#N/A,FALSE,"장축";#N/A,#N/A,FALSE,"4WD"}</definedName>
    <definedName name="COPY" localSheetId="13" hidden="1">{#N/A,#N/A,FALSE,"단축1";#N/A,#N/A,FALSE,"단축2";#N/A,#N/A,FALSE,"단축3";#N/A,#N/A,FALSE,"장축";#N/A,#N/A,FALSE,"4WD"}</definedName>
    <definedName name="COPY" localSheetId="14" hidden="1">{#N/A,#N/A,FALSE,"단축1";#N/A,#N/A,FALSE,"단축2";#N/A,#N/A,FALSE,"단축3";#N/A,#N/A,FALSE,"장축";#N/A,#N/A,FALSE,"4WD"}</definedName>
    <definedName name="COPY" localSheetId="15" hidden="1">{#N/A,#N/A,FALSE,"단축1";#N/A,#N/A,FALSE,"단축2";#N/A,#N/A,FALSE,"단축3";#N/A,#N/A,FALSE,"장축";#N/A,#N/A,FALSE,"4WD"}</definedName>
    <definedName name="COPY" hidden="1">{#N/A,#N/A,FALSE,"단축1";#N/A,#N/A,FALSE,"단축2";#N/A,#N/A,FALSE,"단축3";#N/A,#N/A,FALSE,"장축";#N/A,#N/A,FALSE,"4WD"}</definedName>
    <definedName name="COPY1" localSheetId="7" hidden="1">{#N/A,#N/A,FALSE,"단축1";#N/A,#N/A,FALSE,"단축2";#N/A,#N/A,FALSE,"단축3";#N/A,#N/A,FALSE,"장축";#N/A,#N/A,FALSE,"4WD"}</definedName>
    <definedName name="COPY1" localSheetId="16" hidden="1">{#N/A,#N/A,FALSE,"단축1";#N/A,#N/A,FALSE,"단축2";#N/A,#N/A,FALSE,"단축3";#N/A,#N/A,FALSE,"장축";#N/A,#N/A,FALSE,"4WD"}</definedName>
    <definedName name="COPY1" localSheetId="6" hidden="1">{#N/A,#N/A,FALSE,"단축1";#N/A,#N/A,FALSE,"단축2";#N/A,#N/A,FALSE,"단축3";#N/A,#N/A,FALSE,"장축";#N/A,#N/A,FALSE,"4WD"}</definedName>
    <definedName name="COPY1" localSheetId="17" hidden="1">{#N/A,#N/A,FALSE,"단축1";#N/A,#N/A,FALSE,"단축2";#N/A,#N/A,FALSE,"단축3";#N/A,#N/A,FALSE,"장축";#N/A,#N/A,FALSE,"4WD"}</definedName>
    <definedName name="COPY1" localSheetId="13" hidden="1">{#N/A,#N/A,FALSE,"단축1";#N/A,#N/A,FALSE,"단축2";#N/A,#N/A,FALSE,"단축3";#N/A,#N/A,FALSE,"장축";#N/A,#N/A,FALSE,"4WD"}</definedName>
    <definedName name="COPY1" localSheetId="14" hidden="1">{#N/A,#N/A,FALSE,"단축1";#N/A,#N/A,FALSE,"단축2";#N/A,#N/A,FALSE,"단축3";#N/A,#N/A,FALSE,"장축";#N/A,#N/A,FALSE,"4WD"}</definedName>
    <definedName name="COPY1" localSheetId="15" hidden="1">{#N/A,#N/A,FALSE,"단축1";#N/A,#N/A,FALSE,"단축2";#N/A,#N/A,FALSE,"단축3";#N/A,#N/A,FALSE,"장축";#N/A,#N/A,FALSE,"4WD"}</definedName>
    <definedName name="COPY1" hidden="1">{#N/A,#N/A,FALSE,"단축1";#N/A,#N/A,FALSE,"단축2";#N/A,#N/A,FALSE,"단축3";#N/A,#N/A,FALSE,"장축";#N/A,#N/A,FALSE,"4WD"}</definedName>
    <definedName name="COST">#REF!</definedName>
    <definedName name="COST_BO_RES">#REF!</definedName>
    <definedName name="COST_BO_STL">#REF!</definedName>
    <definedName name="COST_BO_ZAS">#REF!</definedName>
    <definedName name="COST615">#N/A</definedName>
    <definedName name="COUNT">#REF!</definedName>
    <definedName name="cover" localSheetId="7" hidden="1">{#N/A,#N/A,FALSE,"단축1";#N/A,#N/A,FALSE,"단축2";#N/A,#N/A,FALSE,"단축3";#N/A,#N/A,FALSE,"장축";#N/A,#N/A,FALSE,"4WD"}</definedName>
    <definedName name="cover" localSheetId="16" hidden="1">{#N/A,#N/A,FALSE,"단축1";#N/A,#N/A,FALSE,"단축2";#N/A,#N/A,FALSE,"단축3";#N/A,#N/A,FALSE,"장축";#N/A,#N/A,FALSE,"4WD"}</definedName>
    <definedName name="cover" localSheetId="17" hidden="1">{#N/A,#N/A,FALSE,"단축1";#N/A,#N/A,FALSE,"단축2";#N/A,#N/A,FALSE,"단축3";#N/A,#N/A,FALSE,"장축";#N/A,#N/A,FALSE,"4WD"}</definedName>
    <definedName name="cover" localSheetId="13" hidden="1">{#N/A,#N/A,FALSE,"단축1";#N/A,#N/A,FALSE,"단축2";#N/A,#N/A,FALSE,"단축3";#N/A,#N/A,FALSE,"장축";#N/A,#N/A,FALSE,"4WD"}</definedName>
    <definedName name="cover" localSheetId="14" hidden="1">{#N/A,#N/A,FALSE,"단축1";#N/A,#N/A,FALSE,"단축2";#N/A,#N/A,FALSE,"단축3";#N/A,#N/A,FALSE,"장축";#N/A,#N/A,FALSE,"4WD"}</definedName>
    <definedName name="cover" localSheetId="15" hidden="1">{#N/A,#N/A,FALSE,"단축1";#N/A,#N/A,FALSE,"단축2";#N/A,#N/A,FALSE,"단축3";#N/A,#N/A,FALSE,"장축";#N/A,#N/A,FALSE,"4WD"}</definedName>
    <definedName name="cover" hidden="1">{#N/A,#N/A,FALSE,"단축1";#N/A,#N/A,FALSE,"단축2";#N/A,#N/A,FALSE,"단축3";#N/A,#N/A,FALSE,"장축";#N/A,#N/A,FALSE,"4WD"}</definedName>
    <definedName name="COVERING">[14]DATA!#REF!</definedName>
    <definedName name="COWL" localSheetId="7" hidden="1">{#N/A,#N/A,FALSE,"단축1";#N/A,#N/A,FALSE,"단축2";#N/A,#N/A,FALSE,"단축3";#N/A,#N/A,FALSE,"장축";#N/A,#N/A,FALSE,"4WD"}</definedName>
    <definedName name="COWL" localSheetId="16" hidden="1">{#N/A,#N/A,FALSE,"단축1";#N/A,#N/A,FALSE,"단축2";#N/A,#N/A,FALSE,"단축3";#N/A,#N/A,FALSE,"장축";#N/A,#N/A,FALSE,"4WD"}</definedName>
    <definedName name="COWL" localSheetId="17" hidden="1">{#N/A,#N/A,FALSE,"단축1";#N/A,#N/A,FALSE,"단축2";#N/A,#N/A,FALSE,"단축3";#N/A,#N/A,FALSE,"장축";#N/A,#N/A,FALSE,"4WD"}</definedName>
    <definedName name="COWL" localSheetId="13" hidden="1">{#N/A,#N/A,FALSE,"단축1";#N/A,#N/A,FALSE,"단축2";#N/A,#N/A,FALSE,"단축3";#N/A,#N/A,FALSE,"장축";#N/A,#N/A,FALSE,"4WD"}</definedName>
    <definedName name="COWL" localSheetId="14" hidden="1">{#N/A,#N/A,FALSE,"단축1";#N/A,#N/A,FALSE,"단축2";#N/A,#N/A,FALSE,"단축3";#N/A,#N/A,FALSE,"장축";#N/A,#N/A,FALSE,"4WD"}</definedName>
    <definedName name="COWL" localSheetId="15" hidden="1">{#N/A,#N/A,FALSE,"단축1";#N/A,#N/A,FALSE,"단축2";#N/A,#N/A,FALSE,"단축3";#N/A,#N/A,FALSE,"장축";#N/A,#N/A,FALSE,"4WD"}</definedName>
    <definedName name="COWL" hidden="1">{#N/A,#N/A,FALSE,"단축1";#N/A,#N/A,FALSE,"단축2";#N/A,#N/A,FALSE,"단축3";#N/A,#N/A,FALSE,"장축";#N/A,#N/A,FALSE,"4WD"}</definedName>
    <definedName name="CP">#REF!</definedName>
    <definedName name="CPAD" localSheetId="7" hidden="1">{#N/A,#N/A,FALSE,"단축1";#N/A,#N/A,FALSE,"단축2";#N/A,#N/A,FALSE,"단축3";#N/A,#N/A,FALSE,"장축";#N/A,#N/A,FALSE,"4WD"}</definedName>
    <definedName name="CPAD" localSheetId="16" hidden="1">{#N/A,#N/A,FALSE,"단축1";#N/A,#N/A,FALSE,"단축2";#N/A,#N/A,FALSE,"단축3";#N/A,#N/A,FALSE,"장축";#N/A,#N/A,FALSE,"4WD"}</definedName>
    <definedName name="CPAD" localSheetId="17" hidden="1">{#N/A,#N/A,FALSE,"단축1";#N/A,#N/A,FALSE,"단축2";#N/A,#N/A,FALSE,"단축3";#N/A,#N/A,FALSE,"장축";#N/A,#N/A,FALSE,"4WD"}</definedName>
    <definedName name="CPAD" localSheetId="13" hidden="1">{#N/A,#N/A,FALSE,"단축1";#N/A,#N/A,FALSE,"단축2";#N/A,#N/A,FALSE,"단축3";#N/A,#N/A,FALSE,"장축";#N/A,#N/A,FALSE,"4WD"}</definedName>
    <definedName name="CPAD" localSheetId="14" hidden="1">{#N/A,#N/A,FALSE,"단축1";#N/A,#N/A,FALSE,"단축2";#N/A,#N/A,FALSE,"단축3";#N/A,#N/A,FALSE,"장축";#N/A,#N/A,FALSE,"4WD"}</definedName>
    <definedName name="CPAD" localSheetId="15" hidden="1">{#N/A,#N/A,FALSE,"단축1";#N/A,#N/A,FALSE,"단축2";#N/A,#N/A,FALSE,"단축3";#N/A,#N/A,FALSE,"장축";#N/A,#N/A,FALSE,"4WD"}</definedName>
    <definedName name="CPAD" hidden="1">{#N/A,#N/A,FALSE,"단축1";#N/A,#N/A,FALSE,"단축2";#N/A,#N/A,FALSE,"단축3";#N/A,#N/A,FALSE,"장축";#N/A,#N/A,FALSE,"4WD"}</definedName>
    <definedName name="CPIRTOT">#REF!</definedName>
    <definedName name="CPIR합">#REF!</definedName>
    <definedName name="CPK">#REF!</definedName>
    <definedName name="CPT">#REF!</definedName>
    <definedName name="CPT전용">#REF!</definedName>
    <definedName name="CR">#REF!</definedName>
    <definedName name="Crap" localSheetId="7" hidden="1">{#N/A,#N/A,FALSE,"단축1";#N/A,#N/A,FALSE,"단축2";#N/A,#N/A,FALSE,"단축3";#N/A,#N/A,FALSE,"장축";#N/A,#N/A,FALSE,"4WD"}</definedName>
    <definedName name="Crap" localSheetId="16" hidden="1">{#N/A,#N/A,FALSE,"단축1";#N/A,#N/A,FALSE,"단축2";#N/A,#N/A,FALSE,"단축3";#N/A,#N/A,FALSE,"장축";#N/A,#N/A,FALSE,"4WD"}</definedName>
    <definedName name="Crap" localSheetId="17" hidden="1">{#N/A,#N/A,FALSE,"단축1";#N/A,#N/A,FALSE,"단축2";#N/A,#N/A,FALSE,"단축3";#N/A,#N/A,FALSE,"장축";#N/A,#N/A,FALSE,"4WD"}</definedName>
    <definedName name="Crap" localSheetId="13" hidden="1">{#N/A,#N/A,FALSE,"단축1";#N/A,#N/A,FALSE,"단축2";#N/A,#N/A,FALSE,"단축3";#N/A,#N/A,FALSE,"장축";#N/A,#N/A,FALSE,"4WD"}</definedName>
    <definedName name="Crap" localSheetId="14" hidden="1">{#N/A,#N/A,FALSE,"단축1";#N/A,#N/A,FALSE,"단축2";#N/A,#N/A,FALSE,"단축3";#N/A,#N/A,FALSE,"장축";#N/A,#N/A,FALSE,"4WD"}</definedName>
    <definedName name="Crap" localSheetId="15" hidden="1">{#N/A,#N/A,FALSE,"단축1";#N/A,#N/A,FALSE,"단축2";#N/A,#N/A,FALSE,"단축3";#N/A,#N/A,FALSE,"장축";#N/A,#N/A,FALSE,"4WD"}</definedName>
    <definedName name="Crap" hidden="1">{#N/A,#N/A,FALSE,"단축1";#N/A,#N/A,FALSE,"단축2";#N/A,#N/A,FALSE,"단축3";#N/A,#N/A,FALSE,"장축";#N/A,#N/A,FALSE,"4WD"}</definedName>
    <definedName name="CRD">#REF!</definedName>
    <definedName name="create_xla">0</definedName>
    <definedName name="Criteria_MI" localSheetId="6">#REF!</definedName>
    <definedName name="Criteria_MI">#REF!</definedName>
    <definedName name="CRN" localSheetId="7" hidden="1">{#N/A,#N/A,FALSE,"단축1";#N/A,#N/A,FALSE,"단축2";#N/A,#N/A,FALSE,"단축3";#N/A,#N/A,FALSE,"장축";#N/A,#N/A,FALSE,"4WD"}</definedName>
    <definedName name="CRN" localSheetId="16" hidden="1">{#N/A,#N/A,FALSE,"단축1";#N/A,#N/A,FALSE,"단축2";#N/A,#N/A,FALSE,"단축3";#N/A,#N/A,FALSE,"장축";#N/A,#N/A,FALSE,"4WD"}</definedName>
    <definedName name="CRN" localSheetId="17" hidden="1">{#N/A,#N/A,FALSE,"단축1";#N/A,#N/A,FALSE,"단축2";#N/A,#N/A,FALSE,"단축3";#N/A,#N/A,FALSE,"장축";#N/A,#N/A,FALSE,"4WD"}</definedName>
    <definedName name="CRN" localSheetId="13" hidden="1">{#N/A,#N/A,FALSE,"단축1";#N/A,#N/A,FALSE,"단축2";#N/A,#N/A,FALSE,"단축3";#N/A,#N/A,FALSE,"장축";#N/A,#N/A,FALSE,"4WD"}</definedName>
    <definedName name="CRN" localSheetId="14" hidden="1">{#N/A,#N/A,FALSE,"단축1";#N/A,#N/A,FALSE,"단축2";#N/A,#N/A,FALSE,"단축3";#N/A,#N/A,FALSE,"장축";#N/A,#N/A,FALSE,"4WD"}</definedName>
    <definedName name="CRN" localSheetId="15" hidden="1">{#N/A,#N/A,FALSE,"단축1";#N/A,#N/A,FALSE,"단축2";#N/A,#N/A,FALSE,"단축3";#N/A,#N/A,FALSE,"장축";#N/A,#N/A,FALSE,"4WD"}</definedName>
    <definedName name="CRN" hidden="1">{#N/A,#N/A,FALSE,"단축1";#N/A,#N/A,FALSE,"단축2";#N/A,#N/A,FALSE,"단축3";#N/A,#N/A,FALSE,"장축";#N/A,#N/A,FALSE,"4WD"}</definedName>
    <definedName name="CROSSMBR" localSheetId="7" hidden="1">{#N/A,#N/A,FALSE,"단축1";#N/A,#N/A,FALSE,"단축2";#N/A,#N/A,FALSE,"단축3";#N/A,#N/A,FALSE,"장축";#N/A,#N/A,FALSE,"4WD"}</definedName>
    <definedName name="CROSSMBR" localSheetId="16" hidden="1">{#N/A,#N/A,FALSE,"단축1";#N/A,#N/A,FALSE,"단축2";#N/A,#N/A,FALSE,"단축3";#N/A,#N/A,FALSE,"장축";#N/A,#N/A,FALSE,"4WD"}</definedName>
    <definedName name="CROSSMBR" localSheetId="17" hidden="1">{#N/A,#N/A,FALSE,"단축1";#N/A,#N/A,FALSE,"단축2";#N/A,#N/A,FALSE,"단축3";#N/A,#N/A,FALSE,"장축";#N/A,#N/A,FALSE,"4WD"}</definedName>
    <definedName name="CROSSMBR" localSheetId="13" hidden="1">{#N/A,#N/A,FALSE,"단축1";#N/A,#N/A,FALSE,"단축2";#N/A,#N/A,FALSE,"단축3";#N/A,#N/A,FALSE,"장축";#N/A,#N/A,FALSE,"4WD"}</definedName>
    <definedName name="CROSSMBR" localSheetId="14" hidden="1">{#N/A,#N/A,FALSE,"단축1";#N/A,#N/A,FALSE,"단축2";#N/A,#N/A,FALSE,"단축3";#N/A,#N/A,FALSE,"장축";#N/A,#N/A,FALSE,"4WD"}</definedName>
    <definedName name="CROSSMBR" localSheetId="15" hidden="1">{#N/A,#N/A,FALSE,"단축1";#N/A,#N/A,FALSE,"단축2";#N/A,#N/A,FALSE,"단축3";#N/A,#N/A,FALSE,"장축";#N/A,#N/A,FALSE,"4WD"}</definedName>
    <definedName name="CROSSMBR" hidden="1">{#N/A,#N/A,FALSE,"단축1";#N/A,#N/A,FALSE,"단축2";#N/A,#N/A,FALSE,"단축3";#N/A,#N/A,FALSE,"장축";#N/A,#N/A,FALSE,"4WD"}</definedName>
    <definedName name="CRTC" localSheetId="6">#REF!</definedName>
    <definedName name="CRTC">#REF!</definedName>
    <definedName name="CS">#REF!</definedName>
    <definedName name="CS_10">#REF!</definedName>
    <definedName name="CS_100">#REF!</definedName>
    <definedName name="CS_10S">#REF!</definedName>
    <definedName name="CS_120">#REF!</definedName>
    <definedName name="CS_140">#REF!</definedName>
    <definedName name="CS_160">#REF!</definedName>
    <definedName name="CS_20">#REF!</definedName>
    <definedName name="CS_30">#REF!</definedName>
    <definedName name="CS_40">#REF!</definedName>
    <definedName name="CS_40S">#REF!</definedName>
    <definedName name="CS_5S">#REF!</definedName>
    <definedName name="CS_60">#REF!</definedName>
    <definedName name="CS_80">#REF!</definedName>
    <definedName name="CS_80S">#REF!</definedName>
    <definedName name="CS_STD">#REF!</definedName>
    <definedName name="CS_XS">#REF!</definedName>
    <definedName name="CS_XXS">#REF!</definedName>
    <definedName name="CSM">#REF!</definedName>
    <definedName name="CSTA">#REF!</definedName>
    <definedName name="CSTL">#REF!</definedName>
    <definedName name="CSTR">#REF!</definedName>
    <definedName name="CSTX">#REF!</definedName>
    <definedName name="CT">#REF!</definedName>
    <definedName name="CT_TU오일팬" localSheetId="7" hidden="1">{#N/A,#N/A,FALSE,"단축1";#N/A,#N/A,FALSE,"단축2";#N/A,#N/A,FALSE,"단축3";#N/A,#N/A,FALSE,"장축";#N/A,#N/A,FALSE,"4WD"}</definedName>
    <definedName name="CT_TU오일팬" localSheetId="16" hidden="1">{#N/A,#N/A,FALSE,"단축1";#N/A,#N/A,FALSE,"단축2";#N/A,#N/A,FALSE,"단축3";#N/A,#N/A,FALSE,"장축";#N/A,#N/A,FALSE,"4WD"}</definedName>
    <definedName name="CT_TU오일팬" localSheetId="17" hidden="1">{#N/A,#N/A,FALSE,"단축1";#N/A,#N/A,FALSE,"단축2";#N/A,#N/A,FALSE,"단축3";#N/A,#N/A,FALSE,"장축";#N/A,#N/A,FALSE,"4WD"}</definedName>
    <definedName name="CT_TU오일팬" localSheetId="13" hidden="1">{#N/A,#N/A,FALSE,"단축1";#N/A,#N/A,FALSE,"단축2";#N/A,#N/A,FALSE,"단축3";#N/A,#N/A,FALSE,"장축";#N/A,#N/A,FALSE,"4WD"}</definedName>
    <definedName name="CT_TU오일팬" localSheetId="14" hidden="1">{#N/A,#N/A,FALSE,"단축1";#N/A,#N/A,FALSE,"단축2";#N/A,#N/A,FALSE,"단축3";#N/A,#N/A,FALSE,"장축";#N/A,#N/A,FALSE,"4WD"}</definedName>
    <definedName name="CT_TU오일팬" localSheetId="15" hidden="1">{#N/A,#N/A,FALSE,"단축1";#N/A,#N/A,FALSE,"단축2";#N/A,#N/A,FALSE,"단축3";#N/A,#N/A,FALSE,"장축";#N/A,#N/A,FALSE,"4WD"}</definedName>
    <definedName name="CT_TU오일팬" hidden="1">{#N/A,#N/A,FALSE,"단축1";#N/A,#N/A,FALSE,"단축2";#N/A,#N/A,FALSE,"단축3";#N/A,#N/A,FALSE,"장축";#N/A,#N/A,FALSE,"4WD"}</definedName>
    <definedName name="CTBMWE36">[1]Mth!#REF!</definedName>
    <definedName name="CTBMWE39">#REF!</definedName>
    <definedName name="CTBMWE3XL">[1]Mth!#REF!</definedName>
    <definedName name="CTBMWE46">[1]Mth!#REF!</definedName>
    <definedName name="CTBMWE46R">[1]Mth!#REF!</definedName>
    <definedName name="CTBMWE90">#REF!</definedName>
    <definedName name="CTBMWE90Z">#REF!</definedName>
    <definedName name="CTBMWER">[1]Mth!#REF!</definedName>
    <definedName name="CTCAM2">#REF!</definedName>
    <definedName name="CTCAM2CGM">#REF!</definedName>
    <definedName name="CTCAM2SS">#REF!</definedName>
    <definedName name="CTCBMWE34">#REF!</definedName>
    <definedName name="CTCCP">#N/A</definedName>
    <definedName name="CTCSBB">#REF!</definedName>
    <definedName name="CTCTP">#N/A</definedName>
    <definedName name="CTEBMWSU">[1]Mth!#REF!</definedName>
    <definedName name="CTEBMWSUV">[1]Mth!#REF!</definedName>
    <definedName name="CTHA7C">[1]Mth!#REF!</definedName>
    <definedName name="CTHA8">[1]Mth!#REF!</definedName>
    <definedName name="CTHA8C">[1]Mth!#REF!</definedName>
    <definedName name="CTHA9C">#REF!</definedName>
    <definedName name="CTHC7AC">[1]Mth!#REF!</definedName>
    <definedName name="CTHC7C">[1]Mth!#REF!</definedName>
    <definedName name="CTHFIT">#REF!</definedName>
    <definedName name="CTHH">[1]Mth!#REF!</definedName>
    <definedName name="CTHH2">[1]Mth!#REF!</definedName>
    <definedName name="CTHLC2">[1]Mth!#REF!</definedName>
    <definedName name="CTHNLC2">[1]Mth!#REF!</definedName>
    <definedName name="CTHTKA8">[1]Mth!#REF!</definedName>
    <definedName name="CTHTL1A">[1]Mth!#REF!</definedName>
    <definedName name="CTHTL1A3">[1]Mth!#REF!</definedName>
    <definedName name="CTHTL1A4">#REF!</definedName>
    <definedName name="CTHUQ2">#REF!</definedName>
    <definedName name="CTHVC2">[1]Mth!#REF!</definedName>
    <definedName name="CTHVC3">#REF!</definedName>
    <definedName name="CTHVC3EL">[1]Mth!#REF!</definedName>
    <definedName name="CTHVC3HC">[1]Mth!#REF!</definedName>
    <definedName name="CTHVC5">[1]Mth!#REF!</definedName>
    <definedName name="CTHYSAN">[1]Mth!#REF!</definedName>
    <definedName name="CTHYSED">[1]Mth!#REF!</definedName>
    <definedName name="CTHYSN">[1]Mth!#REF!</definedName>
    <definedName name="CTHYSON">[1]Mth!#REF!</definedName>
    <definedName name="CTMCP">#N/A</definedName>
    <definedName name="CTMTP">#N/A</definedName>
    <definedName name="CTNCLIOXL">[1]Mth!#REF!</definedName>
    <definedName name="CTNCLX65XL">[1]Mth!#REF!</definedName>
    <definedName name="CTNMS2NS">[1]Mth!#REF!</definedName>
    <definedName name="CTNRCLBXL">[1]Mth!#REF!</definedName>
    <definedName name="CTNRSC3XL">#REF!</definedName>
    <definedName name="CTNSCW84">#REF!</definedName>
    <definedName name="CTNSCX64XL">[1]Mth!#REF!</definedName>
    <definedName name="CTNSFH2">[1]Mth!#REF!</definedName>
    <definedName name="CTNSS">[1]Mth!#REF!</definedName>
    <definedName name="CTNSS2">#REF!</definedName>
    <definedName name="CTNSS2EXL">#REF!</definedName>
    <definedName name="CTNSS3E">[1]Mth!#REF!</definedName>
    <definedName name="CTNST2">#REF!</definedName>
    <definedName name="CTNST3">[1]Mth!#REF!</definedName>
    <definedName name="CTNST3I">[1]Mth!#REF!</definedName>
    <definedName name="CTNST3I2">#REF!</definedName>
    <definedName name="CTNST3N">[1]Mth!#REF!</definedName>
    <definedName name="CTNST3N2">[1]Mth!#REF!</definedName>
    <definedName name="CTNST3Q">[1]Mth!#REF!</definedName>
    <definedName name="CTNST3Q2">#REF!</definedName>
    <definedName name="CTNSTSB">#REF!</definedName>
    <definedName name="CTNSTSU">[1]Mth!#REF!</definedName>
    <definedName name="CTNSTZ2">#REF!</definedName>
    <definedName name="CTNSUBBXL">#REF!</definedName>
    <definedName name="CTNSZW">[1]Mth!#REF!</definedName>
    <definedName name="CTNSZWP">[1]Mth!#REF!</definedName>
    <definedName name="CTNSZWS">[1]Mth!#REF!</definedName>
    <definedName name="CTNSZWSI">[1]Mth!#REF!</definedName>
    <definedName name="CTNTK2">#REF!</definedName>
    <definedName name="CTNTSUBXL">[1]Mth!#REF!</definedName>
    <definedName name="CTNUWGP3">#REF!</definedName>
    <definedName name="CTRCAR">[1]Mth!#REF!</definedName>
    <definedName name="CTRTRK">[1]Mth!#REF!</definedName>
    <definedName name="CTRX65">[1]Mth!#REF!</definedName>
    <definedName name="CTSLEG3">[1]Mth!#REF!</definedName>
    <definedName name="CTSU2L">[1]Mth!#REF!</definedName>
    <definedName name="CTSU2LG2">[1]Mth!#REF!</definedName>
    <definedName name="CTSU55A">#REF!</definedName>
    <definedName name="CTSUIMP">#REF!</definedName>
    <definedName name="CTSUSA92">#REF!</definedName>
    <definedName name="CTSUZL2">[1]Mth!#REF!</definedName>
    <definedName name="CTT330N2">#REF!</definedName>
    <definedName name="CTT330N2TC">#REF!</definedName>
    <definedName name="CTT4RNX">#REF!</definedName>
    <definedName name="CTTBMWE532">[1]Mth!#REF!</definedName>
    <definedName name="CTTBMWSUV2">[1]Mth!#REF!</definedName>
    <definedName name="CTTCA3GT">[1]Mth!#REF!</definedName>
    <definedName name="CTTCA3SS">[1]Mth!#REF!</definedName>
    <definedName name="CTTCAM">[1]Mth!#REF!</definedName>
    <definedName name="CTTCMC">[1]Mth!#REF!</definedName>
    <definedName name="CTTCTWGN">#REF!</definedName>
    <definedName name="CTTECH">[1]Mth!#REF!</definedName>
    <definedName name="CTTHCPTZYW">[1]Mth!#REF!</definedName>
    <definedName name="CTTHCSUT">[1]Mth!#REF!</definedName>
    <definedName name="CTTHEC5">[1]Mth!#REF!</definedName>
    <definedName name="CTTHEX2">#REF!</definedName>
    <definedName name="CTTHHAARD">[1]Mth!#REF!</definedName>
    <definedName name="CTTHHAAVA">[1]Mth!#REF!</definedName>
    <definedName name="CTTHHAAVA2">[1]Mth!#REF!</definedName>
    <definedName name="CTTHPUM2">#REF!</definedName>
    <definedName name="CTTHPV">[1]Mth!#REF!</definedName>
    <definedName name="CTTHPV2">[1]Mth!#REF!</definedName>
    <definedName name="CTTHSUT">[1]Mth!#REF!</definedName>
    <definedName name="CTTHSUT2">#REF!</definedName>
    <definedName name="CTTHSUV">[1]Mth!#REF!</definedName>
    <definedName name="CTTHSUV2">#REF!</definedName>
    <definedName name="CTTHVC2">[1]Mth!#REF!</definedName>
    <definedName name="CTTHYSAN">[1]Mth!#REF!</definedName>
    <definedName name="CTTHYSF">[1]Mth!#REF!</definedName>
    <definedName name="CTTIZ2">[1]Mth!#REF!</definedName>
    <definedName name="CTTIZ2HSU">[1]Mth!#REF!</definedName>
    <definedName name="CTTIZ2RD">[1]Mth!#REF!</definedName>
    <definedName name="CTTIZ2RDP">[1]Mth!#REF!</definedName>
    <definedName name="CTTIZAM">[1]Mth!#REF!</definedName>
    <definedName name="CTTIZSUT">[1]Mth!#REF!</definedName>
    <definedName name="CTTIZSUTT">[1]Mth!#REF!</definedName>
    <definedName name="CTTLAMSSUV">[1]Mth!#REF!</definedName>
    <definedName name="CTTLX470">#REF!</definedName>
    <definedName name="CTTNCC">[1]Mth!#REF!</definedName>
    <definedName name="CTTNS2P">[1]Mth!#REF!</definedName>
    <definedName name="CTTNS3P">[1]Mth!#REF!</definedName>
    <definedName name="CTTNSMPF">[1]Mth!#REF!</definedName>
    <definedName name="CTTNSP">[1]Mth!#REF!</definedName>
    <definedName name="CTTNST">[1]Mth!#REF!</definedName>
    <definedName name="CTTNST2T">[1]Mth!#REF!</definedName>
    <definedName name="CTTNST3">[1]Mth!#REF!</definedName>
    <definedName name="CTTNST3CXL">#REF!</definedName>
    <definedName name="CTTNSTCXL">[1]Mth!#REF!</definedName>
    <definedName name="CTTNSWQW2">[1]Mth!#REF!</definedName>
    <definedName name="CTTNXTRA2">[1]Mth!#REF!</definedName>
    <definedName name="CTTPATHF">[1]Mth!#REF!</definedName>
    <definedName name="CTTRJ64">[1]Mth!#REF!</definedName>
    <definedName name="CTTSEQA">#REF!</definedName>
    <definedName name="CTTSSTX">[1]Mth!#REF!</definedName>
    <definedName name="CTTSTW">[1]Mth!#REF!</definedName>
    <definedName name="CTTSTW2">[1]Mth!#REF!</definedName>
    <definedName name="CTTSU2L">[1]Mth!#REF!</definedName>
    <definedName name="CTTSUTW">[1]Mth!#REF!</definedName>
    <definedName name="CTTSUZL2">[1]Mth!#REF!</definedName>
    <definedName name="CTTT4RUNX">#REF!</definedName>
    <definedName name="CTTTMC">#REF!</definedName>
    <definedName name="CTTTPMAV3">#REF!</definedName>
    <definedName name="CTTTSBB">#REF!</definedName>
    <definedName name="CTTTYC3TH">#REF!</definedName>
    <definedName name="CTTTYC4">#REF!</definedName>
    <definedName name="CTTTYPRV3">#REF!</definedName>
    <definedName name="CTTTYRAVT2">#REF!</definedName>
    <definedName name="CTTTYRX3">#REF!</definedName>
    <definedName name="CTTTYS5">#REF!</definedName>
    <definedName name="CTTVW350">#REF!</definedName>
    <definedName name="CTTYA2">[1]Mth!#REF!</definedName>
    <definedName name="CTTYA2V">[1]Mth!#REF!</definedName>
    <definedName name="CTTYA3V">[1]Mth!#REF!</definedName>
    <definedName name="CTTYC2">#REF!</definedName>
    <definedName name="CTTYC2A">#REF!</definedName>
    <definedName name="CTTYC2C">[1]Mth!#REF!</definedName>
    <definedName name="CTTYC3">[1]Mth!#REF!</definedName>
    <definedName name="CTTYC3A">[1]Mth!#REF!</definedName>
    <definedName name="CTTYC3C">[1]Mth!#REF!</definedName>
    <definedName name="CTTYC3C2">#REF!</definedName>
    <definedName name="CTTYC4">#REF!</definedName>
    <definedName name="CTTYC4A">[1]Mth!#REF!</definedName>
    <definedName name="CTTYS3C">#REF!</definedName>
    <definedName name="CTTYS3W">#REF!</definedName>
    <definedName name="CTTYS4">[1]Mth!#REF!</definedName>
    <definedName name="CTTYS4C">[1]Mth!#REF!</definedName>
    <definedName name="CTUSCP">#N/A</definedName>
    <definedName name="CTUSTP">#N/A</definedName>
    <definedName name="CTVW240">#REF!</definedName>
    <definedName name="CTVWGMPV">#REF!</definedName>
    <definedName name="CTVWGOL">#REF!</definedName>
    <definedName name="ÇùÁ¶Àü">#REF!</definedName>
    <definedName name="CURT">#REF!</definedName>
    <definedName name="CUT">#REF!</definedName>
    <definedName name="CVBVCB">#REF!</definedName>
    <definedName name="CVBXCVB">#REF!</definedName>
    <definedName name="cvg">#REF!</definedName>
    <definedName name="CVNVCB">#REF!</definedName>
    <definedName name="cvt">#REF!</definedName>
    <definedName name="cvv">#REF!</definedName>
    <definedName name="CXVZ" localSheetId="7" hidden="1">{#N/A,#N/A,FALSE,"인원";#N/A,#N/A,FALSE,"비용2";#N/A,#N/A,FALSE,"비용1";#N/A,#N/A,FALSE,"비용";#N/A,#N/A,FALSE,"보증2";#N/A,#N/A,FALSE,"보증1";#N/A,#N/A,FALSE,"보증";#N/A,#N/A,FALSE,"손익1";#N/A,#N/A,FALSE,"손익";#N/A,#N/A,FALSE,"부서별매출";#N/A,#N/A,FALSE,"매출"}</definedName>
    <definedName name="CXVZ" localSheetId="16" hidden="1">{#N/A,#N/A,FALSE,"인원";#N/A,#N/A,FALSE,"비용2";#N/A,#N/A,FALSE,"비용1";#N/A,#N/A,FALSE,"비용";#N/A,#N/A,FALSE,"보증2";#N/A,#N/A,FALSE,"보증1";#N/A,#N/A,FALSE,"보증";#N/A,#N/A,FALSE,"손익1";#N/A,#N/A,FALSE,"손익";#N/A,#N/A,FALSE,"부서별매출";#N/A,#N/A,FALSE,"매출"}</definedName>
    <definedName name="CXVZ" localSheetId="17" hidden="1">{#N/A,#N/A,FALSE,"인원";#N/A,#N/A,FALSE,"비용2";#N/A,#N/A,FALSE,"비용1";#N/A,#N/A,FALSE,"비용";#N/A,#N/A,FALSE,"보증2";#N/A,#N/A,FALSE,"보증1";#N/A,#N/A,FALSE,"보증";#N/A,#N/A,FALSE,"손익1";#N/A,#N/A,FALSE,"손익";#N/A,#N/A,FALSE,"부서별매출";#N/A,#N/A,FALSE,"매출"}</definedName>
    <definedName name="CXVZ" localSheetId="13" hidden="1">{#N/A,#N/A,FALSE,"인원";#N/A,#N/A,FALSE,"비용2";#N/A,#N/A,FALSE,"비용1";#N/A,#N/A,FALSE,"비용";#N/A,#N/A,FALSE,"보증2";#N/A,#N/A,FALSE,"보증1";#N/A,#N/A,FALSE,"보증";#N/A,#N/A,FALSE,"손익1";#N/A,#N/A,FALSE,"손익";#N/A,#N/A,FALSE,"부서별매출";#N/A,#N/A,FALSE,"매출"}</definedName>
    <definedName name="CXVZ" localSheetId="14" hidden="1">{#N/A,#N/A,FALSE,"인원";#N/A,#N/A,FALSE,"비용2";#N/A,#N/A,FALSE,"비용1";#N/A,#N/A,FALSE,"비용";#N/A,#N/A,FALSE,"보증2";#N/A,#N/A,FALSE,"보증1";#N/A,#N/A,FALSE,"보증";#N/A,#N/A,FALSE,"손익1";#N/A,#N/A,FALSE,"손익";#N/A,#N/A,FALSE,"부서별매출";#N/A,#N/A,FALSE,"매출"}</definedName>
    <definedName name="CXVZ" localSheetId="15" hidden="1">{#N/A,#N/A,FALSE,"인원";#N/A,#N/A,FALSE,"비용2";#N/A,#N/A,FALSE,"비용1";#N/A,#N/A,FALSE,"비용";#N/A,#N/A,FALSE,"보증2";#N/A,#N/A,FALSE,"보증1";#N/A,#N/A,FALSE,"보증";#N/A,#N/A,FALSE,"손익1";#N/A,#N/A,FALSE,"손익";#N/A,#N/A,FALSE,"부서별매출";#N/A,#N/A,FALSE,"매출"}</definedName>
    <definedName name="CXVZ" hidden="1">{#N/A,#N/A,FALSE,"인원";#N/A,#N/A,FALSE,"비용2";#N/A,#N/A,FALSE,"비용1";#N/A,#N/A,FALSE,"비용";#N/A,#N/A,FALSE,"보증2";#N/A,#N/A,FALSE,"보증1";#N/A,#N/A,FALSE,"보증";#N/A,#N/A,FALSE,"손익1";#N/A,#N/A,FALSE,"손익";#N/A,#N/A,FALSE,"부서별매출";#N/A,#N/A,FALSE,"매출"}</definedName>
    <definedName name="CYCLE" localSheetId="6">#REF!</definedName>
    <definedName name="CYCLE">#REF!</definedName>
    <definedName name="C길이">#REF!</definedName>
    <definedName name="C속도">#REF!</definedName>
    <definedName name="D" localSheetId="6" hidden="1">{#N/A,#N/A,TRUE,"Y생산";#N/A,#N/A,TRUE,"Y판매";#N/A,#N/A,TRUE,"Y총물량";#N/A,#N/A,TRUE,"Y능력";#N/A,#N/A,TRUE,"YKD"}</definedName>
    <definedName name="D" localSheetId="13" hidden="1">{#N/A,#N/A,TRUE,"Y생산";#N/A,#N/A,TRUE,"Y판매";#N/A,#N/A,TRUE,"Y총물량";#N/A,#N/A,TRUE,"Y능력";#N/A,#N/A,TRUE,"YKD"}</definedName>
    <definedName name="d">#REF!</definedName>
    <definedName name="d9xs33">#REF!</definedName>
    <definedName name="DABB">'[15]OPT손익 내수'!$G$15</definedName>
    <definedName name="DABP">'[15]OPT손익 내수'!$G$17</definedName>
    <definedName name="DABSB">'[15]OPT손익 내수'!$F$15</definedName>
    <definedName name="DABSP">'[15]OPT손익 내수'!$F$17</definedName>
    <definedName name="DACB">'[15]OPT손익 내수'!$D$15</definedName>
    <definedName name="DACP">'[15]OPT손익 내수'!$D$17</definedName>
    <definedName name="DAFAD" localSheetId="7" hidden="1">{#N/A,#N/A,FALSE,"을지 (4)";#N/A,#N/A,FALSE,"을지 (5)";#N/A,#N/A,FALSE,"을지 (6)"}</definedName>
    <definedName name="DAFAD" localSheetId="16" hidden="1">{#N/A,#N/A,FALSE,"을지 (4)";#N/A,#N/A,FALSE,"을지 (5)";#N/A,#N/A,FALSE,"을지 (6)"}</definedName>
    <definedName name="DAFAD" localSheetId="17" hidden="1">{#N/A,#N/A,FALSE,"을지 (4)";#N/A,#N/A,FALSE,"을지 (5)";#N/A,#N/A,FALSE,"을지 (6)"}</definedName>
    <definedName name="DAFAD" localSheetId="13" hidden="1">{#N/A,#N/A,FALSE,"을지 (4)";#N/A,#N/A,FALSE,"을지 (5)";#N/A,#N/A,FALSE,"을지 (6)"}</definedName>
    <definedName name="DAFAD" localSheetId="14" hidden="1">{#N/A,#N/A,FALSE,"을지 (4)";#N/A,#N/A,FALSE,"을지 (5)";#N/A,#N/A,FALSE,"을지 (6)"}</definedName>
    <definedName name="DAFAD" localSheetId="15" hidden="1">{#N/A,#N/A,FALSE,"을지 (4)";#N/A,#N/A,FALSE,"을지 (5)";#N/A,#N/A,FALSE,"을지 (6)"}</definedName>
    <definedName name="DAFAD" hidden="1">{#N/A,#N/A,FALSE,"을지 (4)";#N/A,#N/A,FALSE,"을지 (5)";#N/A,#N/A,FALSE,"을지 (6)"}</definedName>
    <definedName name="DAFLKFD" localSheetId="7" hidden="1">{#N/A,#N/A,FALSE,"을지 (4)";#N/A,#N/A,FALSE,"을지 (5)";#N/A,#N/A,FALSE,"을지 (6)"}</definedName>
    <definedName name="DAFLKFD" localSheetId="16" hidden="1">{#N/A,#N/A,FALSE,"을지 (4)";#N/A,#N/A,FALSE,"을지 (5)";#N/A,#N/A,FALSE,"을지 (6)"}</definedName>
    <definedName name="DAFLKFD" localSheetId="17" hidden="1">{#N/A,#N/A,FALSE,"을지 (4)";#N/A,#N/A,FALSE,"을지 (5)";#N/A,#N/A,FALSE,"을지 (6)"}</definedName>
    <definedName name="DAFLKFD" localSheetId="13" hidden="1">{#N/A,#N/A,FALSE,"을지 (4)";#N/A,#N/A,FALSE,"을지 (5)";#N/A,#N/A,FALSE,"을지 (6)"}</definedName>
    <definedName name="DAFLKFD" localSheetId="14" hidden="1">{#N/A,#N/A,FALSE,"을지 (4)";#N/A,#N/A,FALSE,"을지 (5)";#N/A,#N/A,FALSE,"을지 (6)"}</definedName>
    <definedName name="DAFLKFD" localSheetId="15" hidden="1">{#N/A,#N/A,FALSE,"을지 (4)";#N/A,#N/A,FALSE,"을지 (5)";#N/A,#N/A,FALSE,"을지 (6)"}</definedName>
    <definedName name="DAFLKFD" hidden="1">{#N/A,#N/A,FALSE,"을지 (4)";#N/A,#N/A,FALSE,"을지 (5)";#N/A,#N/A,FALSE,"을지 (6)"}</definedName>
    <definedName name="DARQRT">#REF!</definedName>
    <definedName name="DAS" localSheetId="7">BlankMacro1</definedName>
    <definedName name="DAS" localSheetId="16">BlankMacro1</definedName>
    <definedName name="DAS" localSheetId="17">BlankMacro1</definedName>
    <definedName name="DAS" localSheetId="10">BlankMacro1</definedName>
    <definedName name="DAS" localSheetId="8">BlankMacro1</definedName>
    <definedName name="DAS" localSheetId="0">BlankMacro1</definedName>
    <definedName name="DAS" localSheetId="13">BlankMacro1</definedName>
    <definedName name="DAS" localSheetId="14">BlankMacro1</definedName>
    <definedName name="DAS" localSheetId="11">BlankMacro1</definedName>
    <definedName name="DAS" localSheetId="15">BlankMacro1</definedName>
    <definedName name="DAS">BlankMacro1</definedName>
    <definedName name="data" localSheetId="7">#REF!</definedName>
    <definedName name="data" localSheetId="6">#REF!</definedName>
    <definedName name="data">#REF!</definedName>
    <definedName name="DATA1" localSheetId="6">#REF!</definedName>
    <definedName name="DATA1">#REF!</definedName>
    <definedName name="DATA11" localSheetId="6">#REF!</definedName>
    <definedName name="DATA11">#REF!</definedName>
    <definedName name="DATA2">#REF!</definedName>
    <definedName name="data3">#REF!</definedName>
    <definedName name="data4">#REF!</definedName>
    <definedName name="_xlnm.Database">#REF!</definedName>
    <definedName name="Database_MI">#REF!</definedName>
    <definedName name="DATABASE1">#REF!</definedName>
    <definedName name="database2">#REF!</definedName>
    <definedName name="database3">#REF!</definedName>
    <definedName name="DATABASE4">#REF!</definedName>
    <definedName name="datanase">#REF!</definedName>
    <definedName name="DATA오류">"Dialog Frame 1"</definedName>
    <definedName name="DATB">'[15]OPT손익 내수'!$E$15</definedName>
    <definedName name="date">#REF!</definedName>
    <definedName name="DATEE">#REF!</definedName>
    <definedName name="DATP">'[15]OPT손익 내수'!$E$17</definedName>
    <definedName name="DAWB">'[15]OPT손익 내수'!$I$15</definedName>
    <definedName name="DAWP">'[15]OPT손익 내수'!$I$17</definedName>
    <definedName name="day">#REF!</definedName>
    <definedName name="DBFDGDF">#REF!</definedName>
    <definedName name="dbsal" localSheetId="6">#REF!</definedName>
    <definedName name="dbsal">#REF!</definedName>
    <definedName name="DC">#N/A</definedName>
    <definedName name="dcost">#REF!</definedName>
    <definedName name="DD" localSheetId="6">#REF!</definedName>
    <definedName name="DD">#REF!</definedName>
    <definedName name="DDATE">#REF!</definedName>
    <definedName name="DDC">#REF!</definedName>
    <definedName name="DDD" localSheetId="6">#REF!</definedName>
    <definedName name="DDD" localSheetId="13">#REF!</definedName>
    <definedName name="DDD">[7]!DDD</definedName>
    <definedName name="DDDD" localSheetId="7" hidden="1">{#N/A,#N/A,FALSE,"단축1";#N/A,#N/A,FALSE,"단축2";#N/A,#N/A,FALSE,"단축3";#N/A,#N/A,FALSE,"장축";#N/A,#N/A,FALSE,"4WD"}</definedName>
    <definedName name="DDDD" localSheetId="16" hidden="1">{#N/A,#N/A,FALSE,"단축1";#N/A,#N/A,FALSE,"단축2";#N/A,#N/A,FALSE,"단축3";#N/A,#N/A,FALSE,"장축";#N/A,#N/A,FALSE,"4WD"}</definedName>
    <definedName name="DDDD" localSheetId="17" hidden="1">{#N/A,#N/A,FALSE,"단축1";#N/A,#N/A,FALSE,"단축2";#N/A,#N/A,FALSE,"단축3";#N/A,#N/A,FALSE,"장축";#N/A,#N/A,FALSE,"4WD"}</definedName>
    <definedName name="DDDD" localSheetId="13" hidden="1">{#N/A,#N/A,FALSE,"단축1";#N/A,#N/A,FALSE,"단축2";#N/A,#N/A,FALSE,"단축3";#N/A,#N/A,FALSE,"장축";#N/A,#N/A,FALSE,"4WD"}</definedName>
    <definedName name="DDDD" localSheetId="14" hidden="1">{#N/A,#N/A,FALSE,"단축1";#N/A,#N/A,FALSE,"단축2";#N/A,#N/A,FALSE,"단축3";#N/A,#N/A,FALSE,"장축";#N/A,#N/A,FALSE,"4WD"}</definedName>
    <definedName name="DDDD" localSheetId="15" hidden="1">{#N/A,#N/A,FALSE,"단축1";#N/A,#N/A,FALSE,"단축2";#N/A,#N/A,FALSE,"단축3";#N/A,#N/A,FALSE,"장축";#N/A,#N/A,FALSE,"4WD"}</definedName>
    <definedName name="DDDD" hidden="1">{#N/A,#N/A,FALSE,"단축1";#N/A,#N/A,FALSE,"단축2";#N/A,#N/A,FALSE,"단축3";#N/A,#N/A,FALSE,"장축";#N/A,#N/A,FALSE,"4WD"}</definedName>
    <definedName name="DDDDD" localSheetId="6">#REF!</definedName>
    <definedName name="DDDDD">#REF!</definedName>
    <definedName name="DDDDDD" localSheetId="6" hidden="1">{#N/A,#N/A,FALSE,"단축1";#N/A,#N/A,FALSE,"단축2";#N/A,#N/A,FALSE,"단축3";#N/A,#N/A,FALSE,"장축";#N/A,#N/A,FALSE,"4WD"}</definedName>
    <definedName name="dddddd" localSheetId="13">[6]!dddddd</definedName>
    <definedName name="dddddd">[7]!dddddd</definedName>
    <definedName name="DDDDDDD" hidden="1">#REF!</definedName>
    <definedName name="dddddf" localSheetId="7" hidden="1">{#N/A,#N/A,FALSE,"단축1";#N/A,#N/A,FALSE,"단축2";#N/A,#N/A,FALSE,"단축3";#N/A,#N/A,FALSE,"장축";#N/A,#N/A,FALSE,"4WD"}</definedName>
    <definedName name="dddddf" localSheetId="16" hidden="1">{#N/A,#N/A,FALSE,"단축1";#N/A,#N/A,FALSE,"단축2";#N/A,#N/A,FALSE,"단축3";#N/A,#N/A,FALSE,"장축";#N/A,#N/A,FALSE,"4WD"}</definedName>
    <definedName name="dddddf" localSheetId="6" hidden="1">{#N/A,#N/A,FALSE,"단축1";#N/A,#N/A,FALSE,"단축2";#N/A,#N/A,FALSE,"단축3";#N/A,#N/A,FALSE,"장축";#N/A,#N/A,FALSE,"4WD"}</definedName>
    <definedName name="dddddf" localSheetId="17" hidden="1">{#N/A,#N/A,FALSE,"단축1";#N/A,#N/A,FALSE,"단축2";#N/A,#N/A,FALSE,"단축3";#N/A,#N/A,FALSE,"장축";#N/A,#N/A,FALSE,"4WD"}</definedName>
    <definedName name="dddddf" localSheetId="13" hidden="1">{#N/A,#N/A,FALSE,"단축1";#N/A,#N/A,FALSE,"단축2";#N/A,#N/A,FALSE,"단축3";#N/A,#N/A,FALSE,"장축";#N/A,#N/A,FALSE,"4WD"}</definedName>
    <definedName name="dddddf" localSheetId="14" hidden="1">{#N/A,#N/A,FALSE,"단축1";#N/A,#N/A,FALSE,"단축2";#N/A,#N/A,FALSE,"단축3";#N/A,#N/A,FALSE,"장축";#N/A,#N/A,FALSE,"4WD"}</definedName>
    <definedName name="dddddf" localSheetId="15" hidden="1">{#N/A,#N/A,FALSE,"단축1";#N/A,#N/A,FALSE,"단축2";#N/A,#N/A,FALSE,"단축3";#N/A,#N/A,FALSE,"장축";#N/A,#N/A,FALSE,"4WD"}</definedName>
    <definedName name="dddddf" hidden="1">{#N/A,#N/A,FALSE,"단축1";#N/A,#N/A,FALSE,"단축2";#N/A,#N/A,FALSE,"단축3";#N/A,#N/A,FALSE,"장축";#N/A,#N/A,FALSE,"4WD"}</definedName>
    <definedName name="dddfzsd" localSheetId="7" hidden="1">{#N/A,#N/A,FALSE,"단축1";#N/A,#N/A,FALSE,"단축2";#N/A,#N/A,FALSE,"단축3";#N/A,#N/A,FALSE,"장축";#N/A,#N/A,FALSE,"4WD"}</definedName>
    <definedName name="dddfzsd" localSheetId="16" hidden="1">{#N/A,#N/A,FALSE,"단축1";#N/A,#N/A,FALSE,"단축2";#N/A,#N/A,FALSE,"단축3";#N/A,#N/A,FALSE,"장축";#N/A,#N/A,FALSE,"4WD"}</definedName>
    <definedName name="dddfzsd" localSheetId="17" hidden="1">{#N/A,#N/A,FALSE,"단축1";#N/A,#N/A,FALSE,"단축2";#N/A,#N/A,FALSE,"단축3";#N/A,#N/A,FALSE,"장축";#N/A,#N/A,FALSE,"4WD"}</definedName>
    <definedName name="dddfzsd" localSheetId="13" hidden="1">{#N/A,#N/A,FALSE,"단축1";#N/A,#N/A,FALSE,"단축2";#N/A,#N/A,FALSE,"단축3";#N/A,#N/A,FALSE,"장축";#N/A,#N/A,FALSE,"4WD"}</definedName>
    <definedName name="dddfzsd" localSheetId="14" hidden="1">{#N/A,#N/A,FALSE,"단축1";#N/A,#N/A,FALSE,"단축2";#N/A,#N/A,FALSE,"단축3";#N/A,#N/A,FALSE,"장축";#N/A,#N/A,FALSE,"4WD"}</definedName>
    <definedName name="dddfzsd" localSheetId="15" hidden="1">{#N/A,#N/A,FALSE,"단축1";#N/A,#N/A,FALSE,"단축2";#N/A,#N/A,FALSE,"단축3";#N/A,#N/A,FALSE,"장축";#N/A,#N/A,FALSE,"4WD"}</definedName>
    <definedName name="dddfzsd" hidden="1">{#N/A,#N/A,FALSE,"단축1";#N/A,#N/A,FALSE,"단축2";#N/A,#N/A,FALSE,"단축3";#N/A,#N/A,FALSE,"장축";#N/A,#N/A,FALSE,"4WD"}</definedName>
    <definedName name="DDE" localSheetId="7" hidden="1">{#N/A,#N/A,FALSE,"단축1";#N/A,#N/A,FALSE,"단축2";#N/A,#N/A,FALSE,"단축3";#N/A,#N/A,FALSE,"장축";#N/A,#N/A,FALSE,"4WD"}</definedName>
    <definedName name="DDE" localSheetId="16" hidden="1">{#N/A,#N/A,FALSE,"단축1";#N/A,#N/A,FALSE,"단축2";#N/A,#N/A,FALSE,"단축3";#N/A,#N/A,FALSE,"장축";#N/A,#N/A,FALSE,"4WD"}</definedName>
    <definedName name="DDE" localSheetId="17" hidden="1">{#N/A,#N/A,FALSE,"단축1";#N/A,#N/A,FALSE,"단축2";#N/A,#N/A,FALSE,"단축3";#N/A,#N/A,FALSE,"장축";#N/A,#N/A,FALSE,"4WD"}</definedName>
    <definedName name="DDE" localSheetId="13" hidden="1">{#N/A,#N/A,FALSE,"단축1";#N/A,#N/A,FALSE,"단축2";#N/A,#N/A,FALSE,"단축3";#N/A,#N/A,FALSE,"장축";#N/A,#N/A,FALSE,"4WD"}</definedName>
    <definedName name="DDE" localSheetId="14" hidden="1">{#N/A,#N/A,FALSE,"단축1";#N/A,#N/A,FALSE,"단축2";#N/A,#N/A,FALSE,"단축3";#N/A,#N/A,FALSE,"장축";#N/A,#N/A,FALSE,"4WD"}</definedName>
    <definedName name="DDE" localSheetId="15" hidden="1">{#N/A,#N/A,FALSE,"단축1";#N/A,#N/A,FALSE,"단축2";#N/A,#N/A,FALSE,"단축3";#N/A,#N/A,FALSE,"장축";#N/A,#N/A,FALSE,"4WD"}</definedName>
    <definedName name="DDE" hidden="1">{#N/A,#N/A,FALSE,"단축1";#N/A,#N/A,FALSE,"단축2";#N/A,#N/A,FALSE,"단축3";#N/A,#N/A,FALSE,"장축";#N/A,#N/A,FALSE,"4WD"}</definedName>
    <definedName name="dDFA" localSheetId="7" hidden="1">{#N/A,#N/A,FALSE,"단축1";#N/A,#N/A,FALSE,"단축2";#N/A,#N/A,FALSE,"단축3";#N/A,#N/A,FALSE,"장축";#N/A,#N/A,FALSE,"4WD"}</definedName>
    <definedName name="dDFA" localSheetId="16" hidden="1">{#N/A,#N/A,FALSE,"단축1";#N/A,#N/A,FALSE,"단축2";#N/A,#N/A,FALSE,"단축3";#N/A,#N/A,FALSE,"장축";#N/A,#N/A,FALSE,"4WD"}</definedName>
    <definedName name="dDFA" localSheetId="6" hidden="1">{#N/A,#N/A,FALSE,"단축1";#N/A,#N/A,FALSE,"단축2";#N/A,#N/A,FALSE,"단축3";#N/A,#N/A,FALSE,"장축";#N/A,#N/A,FALSE,"4WD"}</definedName>
    <definedName name="dDFA" localSheetId="17" hidden="1">{#N/A,#N/A,FALSE,"단축1";#N/A,#N/A,FALSE,"단축2";#N/A,#N/A,FALSE,"단축3";#N/A,#N/A,FALSE,"장축";#N/A,#N/A,FALSE,"4WD"}</definedName>
    <definedName name="dDFA" localSheetId="13" hidden="1">{#N/A,#N/A,FALSE,"단축1";#N/A,#N/A,FALSE,"단축2";#N/A,#N/A,FALSE,"단축3";#N/A,#N/A,FALSE,"장축";#N/A,#N/A,FALSE,"4WD"}</definedName>
    <definedName name="dDFA" localSheetId="14" hidden="1">{#N/A,#N/A,FALSE,"단축1";#N/A,#N/A,FALSE,"단축2";#N/A,#N/A,FALSE,"단축3";#N/A,#N/A,FALSE,"장축";#N/A,#N/A,FALSE,"4WD"}</definedName>
    <definedName name="dDFA" localSheetId="15" hidden="1">{#N/A,#N/A,FALSE,"단축1";#N/A,#N/A,FALSE,"단축2";#N/A,#N/A,FALSE,"단축3";#N/A,#N/A,FALSE,"장축";#N/A,#N/A,FALSE,"4WD"}</definedName>
    <definedName name="dDFA" hidden="1">{#N/A,#N/A,FALSE,"단축1";#N/A,#N/A,FALSE,"단축2";#N/A,#N/A,FALSE,"단축3";#N/A,#N/A,FALSE,"장축";#N/A,#N/A,FALSE,"4WD"}</definedName>
    <definedName name="DDI">#N/A</definedName>
    <definedName name="DDS" localSheetId="7" hidden="1">{#N/A,#N/A,FALSE,"을지 (4)";#N/A,#N/A,FALSE,"을지 (5)";#N/A,#N/A,FALSE,"을지 (6)"}</definedName>
    <definedName name="DDS" localSheetId="16" hidden="1">{#N/A,#N/A,FALSE,"을지 (4)";#N/A,#N/A,FALSE,"을지 (5)";#N/A,#N/A,FALSE,"을지 (6)"}</definedName>
    <definedName name="DDS" localSheetId="17" hidden="1">{#N/A,#N/A,FALSE,"을지 (4)";#N/A,#N/A,FALSE,"을지 (5)";#N/A,#N/A,FALSE,"을지 (6)"}</definedName>
    <definedName name="DDS" localSheetId="13" hidden="1">{#N/A,#N/A,FALSE,"을지 (4)";#N/A,#N/A,FALSE,"을지 (5)";#N/A,#N/A,FALSE,"을지 (6)"}</definedName>
    <definedName name="DDS" localSheetId="14" hidden="1">{#N/A,#N/A,FALSE,"을지 (4)";#N/A,#N/A,FALSE,"을지 (5)";#N/A,#N/A,FALSE,"을지 (6)"}</definedName>
    <definedName name="DDS" localSheetId="15" hidden="1">{#N/A,#N/A,FALSE,"을지 (4)";#N/A,#N/A,FALSE,"을지 (5)";#N/A,#N/A,FALSE,"을지 (6)"}</definedName>
    <definedName name="DDS" hidden="1">{#N/A,#N/A,FALSE,"을지 (4)";#N/A,#N/A,FALSE,"을지 (5)";#N/A,#N/A,FALSE,"을지 (6)"}</definedName>
    <definedName name="DDSSS" localSheetId="7" hidden="1">{#N/A,#N/A,FALSE,"단축1";#N/A,#N/A,FALSE,"단축2";#N/A,#N/A,FALSE,"단축3";#N/A,#N/A,FALSE,"장축";#N/A,#N/A,FALSE,"4WD"}</definedName>
    <definedName name="DDSSS" localSheetId="16" hidden="1">{#N/A,#N/A,FALSE,"단축1";#N/A,#N/A,FALSE,"단축2";#N/A,#N/A,FALSE,"단축3";#N/A,#N/A,FALSE,"장축";#N/A,#N/A,FALSE,"4WD"}</definedName>
    <definedName name="DDSSS" localSheetId="17" hidden="1">{#N/A,#N/A,FALSE,"단축1";#N/A,#N/A,FALSE,"단축2";#N/A,#N/A,FALSE,"단축3";#N/A,#N/A,FALSE,"장축";#N/A,#N/A,FALSE,"4WD"}</definedName>
    <definedName name="DDSSS" localSheetId="13" hidden="1">{#N/A,#N/A,FALSE,"단축1";#N/A,#N/A,FALSE,"단축2";#N/A,#N/A,FALSE,"단축3";#N/A,#N/A,FALSE,"장축";#N/A,#N/A,FALSE,"4WD"}</definedName>
    <definedName name="DDSSS" localSheetId="14" hidden="1">{#N/A,#N/A,FALSE,"단축1";#N/A,#N/A,FALSE,"단축2";#N/A,#N/A,FALSE,"단축3";#N/A,#N/A,FALSE,"장축";#N/A,#N/A,FALSE,"4WD"}</definedName>
    <definedName name="DDSSS" localSheetId="15" hidden="1">{#N/A,#N/A,FALSE,"단축1";#N/A,#N/A,FALSE,"단축2";#N/A,#N/A,FALSE,"단축3";#N/A,#N/A,FALSE,"장축";#N/A,#N/A,FALSE,"4WD"}</definedName>
    <definedName name="DDSSS" hidden="1">{#N/A,#N/A,FALSE,"단축1";#N/A,#N/A,FALSE,"단축2";#N/A,#N/A,FALSE,"단축3";#N/A,#N/A,FALSE,"장축";#N/A,#N/A,FALSE,"4WD"}</definedName>
    <definedName name="DE">#REF!</definedName>
    <definedName name="dec">#REF!</definedName>
    <definedName name="DEC.GH" localSheetId="6">#REF!</definedName>
    <definedName name="DEC.GH">#REF!</definedName>
    <definedName name="Dec_02">[1]Mth!#REF!</definedName>
    <definedName name="Dec_03">[1]Mth!#REF!</definedName>
    <definedName name="DEDE">#REF!</definedName>
    <definedName name="Deep">#N/A</definedName>
    <definedName name="dek" localSheetId="6">#REF!</definedName>
    <definedName name="dek">#REF!</definedName>
    <definedName name="DEL">#REF!</definedName>
    <definedName name="Delivery">#REF!</definedName>
    <definedName name="DELL">#REF!</definedName>
    <definedName name="DEMIST" localSheetId="7" hidden="1">{#N/A,#N/A,FALSE,"자금소요예측기 (5)";#N/A,#N/A,FALSE,"자금소요예측기 (7)";#N/A,#N/A,FALSE,"자금소요예측기 (6)";#N/A,#N/A,FALSE,"자금소요예측기 (2)";#N/A,#N/A,FALSE,"자금소요예측기";#N/A,#N/A,FALSE,"비용예산명세서";#N/A,#N/A,FALSE,"비용예산검토서";#N/A,#N/A,FALSE,"기승인시설투자";#N/A,#N/A,FALSE,"미승인시설투자";#N/A,#N/A,FALSE,"활동계힉서 (2)";#N/A,#N/A,FALSE,"96 성과분석";#N/A,#N/A,FALSE,"목표시책";#N/A,#N/A,FALSE,"목차";#N/A,#N/A,FALSE,"표지";#N/A,#N/A,FALSE,"인원소요현황"}</definedName>
    <definedName name="DEMIST" localSheetId="16" hidden="1">{#N/A,#N/A,FALSE,"자금소요예측기 (5)";#N/A,#N/A,FALSE,"자금소요예측기 (7)";#N/A,#N/A,FALSE,"자금소요예측기 (6)";#N/A,#N/A,FALSE,"자금소요예측기 (2)";#N/A,#N/A,FALSE,"자금소요예측기";#N/A,#N/A,FALSE,"비용예산명세서";#N/A,#N/A,FALSE,"비용예산검토서";#N/A,#N/A,FALSE,"기승인시설투자";#N/A,#N/A,FALSE,"미승인시설투자";#N/A,#N/A,FALSE,"활동계힉서 (2)";#N/A,#N/A,FALSE,"96 성과분석";#N/A,#N/A,FALSE,"목표시책";#N/A,#N/A,FALSE,"목차";#N/A,#N/A,FALSE,"표지";#N/A,#N/A,FALSE,"인원소요현황"}</definedName>
    <definedName name="DEMIST" localSheetId="17" hidden="1">{#N/A,#N/A,FALSE,"자금소요예측기 (5)";#N/A,#N/A,FALSE,"자금소요예측기 (7)";#N/A,#N/A,FALSE,"자금소요예측기 (6)";#N/A,#N/A,FALSE,"자금소요예측기 (2)";#N/A,#N/A,FALSE,"자금소요예측기";#N/A,#N/A,FALSE,"비용예산명세서";#N/A,#N/A,FALSE,"비용예산검토서";#N/A,#N/A,FALSE,"기승인시설투자";#N/A,#N/A,FALSE,"미승인시설투자";#N/A,#N/A,FALSE,"활동계힉서 (2)";#N/A,#N/A,FALSE,"96 성과분석";#N/A,#N/A,FALSE,"목표시책";#N/A,#N/A,FALSE,"목차";#N/A,#N/A,FALSE,"표지";#N/A,#N/A,FALSE,"인원소요현황"}</definedName>
    <definedName name="DEMIST" localSheetId="13" hidden="1">{#N/A,#N/A,FALSE,"자금소요예측기 (5)";#N/A,#N/A,FALSE,"자금소요예측기 (7)";#N/A,#N/A,FALSE,"자금소요예측기 (6)";#N/A,#N/A,FALSE,"자금소요예측기 (2)";#N/A,#N/A,FALSE,"자금소요예측기";#N/A,#N/A,FALSE,"비용예산명세서";#N/A,#N/A,FALSE,"비용예산검토서";#N/A,#N/A,FALSE,"기승인시설투자";#N/A,#N/A,FALSE,"미승인시설투자";#N/A,#N/A,FALSE,"활동계힉서 (2)";#N/A,#N/A,FALSE,"96 성과분석";#N/A,#N/A,FALSE,"목표시책";#N/A,#N/A,FALSE,"목차";#N/A,#N/A,FALSE,"표지";#N/A,#N/A,FALSE,"인원소요현황"}</definedName>
    <definedName name="DEMIST" localSheetId="14" hidden="1">{#N/A,#N/A,FALSE,"자금소요예측기 (5)";#N/A,#N/A,FALSE,"자금소요예측기 (7)";#N/A,#N/A,FALSE,"자금소요예측기 (6)";#N/A,#N/A,FALSE,"자금소요예측기 (2)";#N/A,#N/A,FALSE,"자금소요예측기";#N/A,#N/A,FALSE,"비용예산명세서";#N/A,#N/A,FALSE,"비용예산검토서";#N/A,#N/A,FALSE,"기승인시설투자";#N/A,#N/A,FALSE,"미승인시설투자";#N/A,#N/A,FALSE,"활동계힉서 (2)";#N/A,#N/A,FALSE,"96 성과분석";#N/A,#N/A,FALSE,"목표시책";#N/A,#N/A,FALSE,"목차";#N/A,#N/A,FALSE,"표지";#N/A,#N/A,FALSE,"인원소요현황"}</definedName>
    <definedName name="DEMIST" localSheetId="15" hidden="1">{#N/A,#N/A,FALSE,"자금소요예측기 (5)";#N/A,#N/A,FALSE,"자금소요예측기 (7)";#N/A,#N/A,FALSE,"자금소요예측기 (6)";#N/A,#N/A,FALSE,"자금소요예측기 (2)";#N/A,#N/A,FALSE,"자금소요예측기";#N/A,#N/A,FALSE,"비용예산명세서";#N/A,#N/A,FALSE,"비용예산검토서";#N/A,#N/A,FALSE,"기승인시설투자";#N/A,#N/A,FALSE,"미승인시설투자";#N/A,#N/A,FALSE,"활동계힉서 (2)";#N/A,#N/A,FALSE,"96 성과분석";#N/A,#N/A,FALSE,"목표시책";#N/A,#N/A,FALSE,"목차";#N/A,#N/A,FALSE,"표지";#N/A,#N/A,FALSE,"인원소요현황"}</definedName>
    <definedName name="DEMIST" hidden="1">{#N/A,#N/A,FALSE,"자금소요예측기 (5)";#N/A,#N/A,FALSE,"자금소요예측기 (7)";#N/A,#N/A,FALSE,"자금소요예측기 (6)";#N/A,#N/A,FALSE,"자금소요예측기 (2)";#N/A,#N/A,FALSE,"자금소요예측기";#N/A,#N/A,FALSE,"비용예산명세서";#N/A,#N/A,FALSE,"비용예산검토서";#N/A,#N/A,FALSE,"기승인시설투자";#N/A,#N/A,FALSE,"미승인시설투자";#N/A,#N/A,FALSE,"활동계힉서 (2)";#N/A,#N/A,FALSE,"96 성과분석";#N/A,#N/A,FALSE,"목표시책";#N/A,#N/A,FALSE,"목차";#N/A,#N/A,FALSE,"표지";#N/A,#N/A,FALSE,"인원소요현황"}</definedName>
    <definedName name="DESSD" localSheetId="7" hidden="1">{#N/A,#N/A,FALSE,"을지 (4)";#N/A,#N/A,FALSE,"을지 (5)";#N/A,#N/A,FALSE,"을지 (6)"}</definedName>
    <definedName name="DESSD" localSheetId="16" hidden="1">{#N/A,#N/A,FALSE,"을지 (4)";#N/A,#N/A,FALSE,"을지 (5)";#N/A,#N/A,FALSE,"을지 (6)"}</definedName>
    <definedName name="DESSD" localSheetId="17" hidden="1">{#N/A,#N/A,FALSE,"을지 (4)";#N/A,#N/A,FALSE,"을지 (5)";#N/A,#N/A,FALSE,"을지 (6)"}</definedName>
    <definedName name="DESSD" localSheetId="13" hidden="1">{#N/A,#N/A,FALSE,"을지 (4)";#N/A,#N/A,FALSE,"을지 (5)";#N/A,#N/A,FALSE,"을지 (6)"}</definedName>
    <definedName name="DESSD" localSheetId="14" hidden="1">{#N/A,#N/A,FALSE,"을지 (4)";#N/A,#N/A,FALSE,"을지 (5)";#N/A,#N/A,FALSE,"을지 (6)"}</definedName>
    <definedName name="DESSD" localSheetId="15" hidden="1">{#N/A,#N/A,FALSE,"을지 (4)";#N/A,#N/A,FALSE,"을지 (5)";#N/A,#N/A,FALSE,"을지 (6)"}</definedName>
    <definedName name="DESSD" hidden="1">{#N/A,#N/A,FALSE,"을지 (4)";#N/A,#N/A,FALSE,"을지 (5)";#N/A,#N/A,FALSE,"을지 (6)"}</definedName>
    <definedName name="DET">#REF!</definedName>
    <definedName name="DETAIL1" localSheetId="7" hidden="1">{#N/A,#N/A,FALSE,"인원";#N/A,#N/A,FALSE,"비용2";#N/A,#N/A,FALSE,"비용1";#N/A,#N/A,FALSE,"비용";#N/A,#N/A,FALSE,"보증2";#N/A,#N/A,FALSE,"보증1";#N/A,#N/A,FALSE,"보증";#N/A,#N/A,FALSE,"손익1";#N/A,#N/A,FALSE,"손익";#N/A,#N/A,FALSE,"부서별매출";#N/A,#N/A,FALSE,"매출"}</definedName>
    <definedName name="DETAIL1" localSheetId="16" hidden="1">{#N/A,#N/A,FALSE,"인원";#N/A,#N/A,FALSE,"비용2";#N/A,#N/A,FALSE,"비용1";#N/A,#N/A,FALSE,"비용";#N/A,#N/A,FALSE,"보증2";#N/A,#N/A,FALSE,"보증1";#N/A,#N/A,FALSE,"보증";#N/A,#N/A,FALSE,"손익1";#N/A,#N/A,FALSE,"손익";#N/A,#N/A,FALSE,"부서별매출";#N/A,#N/A,FALSE,"매출"}</definedName>
    <definedName name="DETAIL1" localSheetId="17" hidden="1">{#N/A,#N/A,FALSE,"인원";#N/A,#N/A,FALSE,"비용2";#N/A,#N/A,FALSE,"비용1";#N/A,#N/A,FALSE,"비용";#N/A,#N/A,FALSE,"보증2";#N/A,#N/A,FALSE,"보증1";#N/A,#N/A,FALSE,"보증";#N/A,#N/A,FALSE,"손익1";#N/A,#N/A,FALSE,"손익";#N/A,#N/A,FALSE,"부서별매출";#N/A,#N/A,FALSE,"매출"}</definedName>
    <definedName name="DETAIL1" localSheetId="13" hidden="1">{#N/A,#N/A,FALSE,"인원";#N/A,#N/A,FALSE,"비용2";#N/A,#N/A,FALSE,"비용1";#N/A,#N/A,FALSE,"비용";#N/A,#N/A,FALSE,"보증2";#N/A,#N/A,FALSE,"보증1";#N/A,#N/A,FALSE,"보증";#N/A,#N/A,FALSE,"손익1";#N/A,#N/A,FALSE,"손익";#N/A,#N/A,FALSE,"부서별매출";#N/A,#N/A,FALSE,"매출"}</definedName>
    <definedName name="DETAIL1" localSheetId="14" hidden="1">{#N/A,#N/A,FALSE,"인원";#N/A,#N/A,FALSE,"비용2";#N/A,#N/A,FALSE,"비용1";#N/A,#N/A,FALSE,"비용";#N/A,#N/A,FALSE,"보증2";#N/A,#N/A,FALSE,"보증1";#N/A,#N/A,FALSE,"보증";#N/A,#N/A,FALSE,"손익1";#N/A,#N/A,FALSE,"손익";#N/A,#N/A,FALSE,"부서별매출";#N/A,#N/A,FALSE,"매출"}</definedName>
    <definedName name="DETAIL1" localSheetId="15" hidden="1">{#N/A,#N/A,FALSE,"인원";#N/A,#N/A,FALSE,"비용2";#N/A,#N/A,FALSE,"비용1";#N/A,#N/A,FALSE,"비용";#N/A,#N/A,FALSE,"보증2";#N/A,#N/A,FALSE,"보증1";#N/A,#N/A,FALSE,"보증";#N/A,#N/A,FALSE,"손익1";#N/A,#N/A,FALSE,"손익";#N/A,#N/A,FALSE,"부서별매출";#N/A,#N/A,FALSE,"매출"}</definedName>
    <definedName name="DETAIL1" hidden="1">{#N/A,#N/A,FALSE,"인원";#N/A,#N/A,FALSE,"비용2";#N/A,#N/A,FALSE,"비용1";#N/A,#N/A,FALSE,"비용";#N/A,#N/A,FALSE,"보증2";#N/A,#N/A,FALSE,"보증1";#N/A,#N/A,FALSE,"보증";#N/A,#N/A,FALSE,"손익1";#N/A,#N/A,FALSE,"손익";#N/A,#N/A,FALSE,"부서별매출";#N/A,#N/A,FALSE,"매출"}</definedName>
    <definedName name="DEWDEWFQEW" localSheetId="7" hidden="1">{#N/A,#N/A,FALSE,"단축1";#N/A,#N/A,FALSE,"단축2";#N/A,#N/A,FALSE,"단축3";#N/A,#N/A,FALSE,"장축";#N/A,#N/A,FALSE,"4WD"}</definedName>
    <definedName name="DEWDEWFQEW" localSheetId="16" hidden="1">{#N/A,#N/A,FALSE,"단축1";#N/A,#N/A,FALSE,"단축2";#N/A,#N/A,FALSE,"단축3";#N/A,#N/A,FALSE,"장축";#N/A,#N/A,FALSE,"4WD"}</definedName>
    <definedName name="DEWDEWFQEW" localSheetId="17" hidden="1">{#N/A,#N/A,FALSE,"단축1";#N/A,#N/A,FALSE,"단축2";#N/A,#N/A,FALSE,"단축3";#N/A,#N/A,FALSE,"장축";#N/A,#N/A,FALSE,"4WD"}</definedName>
    <definedName name="DEWDEWFQEW" localSheetId="13" hidden="1">{#N/A,#N/A,FALSE,"단축1";#N/A,#N/A,FALSE,"단축2";#N/A,#N/A,FALSE,"단축3";#N/A,#N/A,FALSE,"장축";#N/A,#N/A,FALSE,"4WD"}</definedName>
    <definedName name="DEWDEWFQEW" localSheetId="14" hidden="1">{#N/A,#N/A,FALSE,"단축1";#N/A,#N/A,FALSE,"단축2";#N/A,#N/A,FALSE,"단축3";#N/A,#N/A,FALSE,"장축";#N/A,#N/A,FALSE,"4WD"}</definedName>
    <definedName name="DEWDEWFQEW" localSheetId="15" hidden="1">{#N/A,#N/A,FALSE,"단축1";#N/A,#N/A,FALSE,"단축2";#N/A,#N/A,FALSE,"단축3";#N/A,#N/A,FALSE,"장축";#N/A,#N/A,FALSE,"4WD"}</definedName>
    <definedName name="DEWDEWFQEW" hidden="1">{#N/A,#N/A,FALSE,"단축1";#N/A,#N/A,FALSE,"단축2";#N/A,#N/A,FALSE,"단축3";#N/A,#N/A,FALSE,"장축";#N/A,#N/A,FALSE,"4WD"}</definedName>
    <definedName name="DF" localSheetId="7" hidden="1">{#N/A,#N/A,FALSE,"단축1";#N/A,#N/A,FALSE,"단축2";#N/A,#N/A,FALSE,"단축3";#N/A,#N/A,FALSE,"장축";#N/A,#N/A,FALSE,"4WD"}</definedName>
    <definedName name="DF" localSheetId="16" hidden="1">{#N/A,#N/A,FALSE,"단축1";#N/A,#N/A,FALSE,"단축2";#N/A,#N/A,FALSE,"단축3";#N/A,#N/A,FALSE,"장축";#N/A,#N/A,FALSE,"4WD"}</definedName>
    <definedName name="DF" localSheetId="17" hidden="1">{#N/A,#N/A,FALSE,"단축1";#N/A,#N/A,FALSE,"단축2";#N/A,#N/A,FALSE,"단축3";#N/A,#N/A,FALSE,"장축";#N/A,#N/A,FALSE,"4WD"}</definedName>
    <definedName name="DF" localSheetId="13" hidden="1">{#N/A,#N/A,FALSE,"단축1";#N/A,#N/A,FALSE,"단축2";#N/A,#N/A,FALSE,"단축3";#N/A,#N/A,FALSE,"장축";#N/A,#N/A,FALSE,"4WD"}</definedName>
    <definedName name="DF" localSheetId="14" hidden="1">{#N/A,#N/A,FALSE,"단축1";#N/A,#N/A,FALSE,"단축2";#N/A,#N/A,FALSE,"단축3";#N/A,#N/A,FALSE,"장축";#N/A,#N/A,FALSE,"4WD"}</definedName>
    <definedName name="DF" localSheetId="15" hidden="1">{#N/A,#N/A,FALSE,"단축1";#N/A,#N/A,FALSE,"단축2";#N/A,#N/A,FALSE,"단축3";#N/A,#N/A,FALSE,"장축";#N/A,#N/A,FALSE,"4WD"}</definedName>
    <definedName name="DF" hidden="1">{#N/A,#N/A,FALSE,"단축1";#N/A,#N/A,FALSE,"단축2";#N/A,#N/A,FALSE,"단축3";#N/A,#N/A,FALSE,"장축";#N/A,#N/A,FALSE,"4WD"}</definedName>
    <definedName name="DFA" localSheetId="7" hidden="1">{#N/A,#N/A,FALSE,"단축1";#N/A,#N/A,FALSE,"단축2";#N/A,#N/A,FALSE,"단축3";#N/A,#N/A,FALSE,"장축";#N/A,#N/A,FALSE,"4WD"}</definedName>
    <definedName name="DFA" localSheetId="16" hidden="1">{#N/A,#N/A,FALSE,"단축1";#N/A,#N/A,FALSE,"단축2";#N/A,#N/A,FALSE,"단축3";#N/A,#N/A,FALSE,"장축";#N/A,#N/A,FALSE,"4WD"}</definedName>
    <definedName name="DFA" localSheetId="6" hidden="1">{#N/A,#N/A,FALSE,"단축1";#N/A,#N/A,FALSE,"단축2";#N/A,#N/A,FALSE,"단축3";#N/A,#N/A,FALSE,"장축";#N/A,#N/A,FALSE,"4WD"}</definedName>
    <definedName name="DFA" localSheetId="17" hidden="1">{#N/A,#N/A,FALSE,"단축1";#N/A,#N/A,FALSE,"단축2";#N/A,#N/A,FALSE,"단축3";#N/A,#N/A,FALSE,"장축";#N/A,#N/A,FALSE,"4WD"}</definedName>
    <definedName name="DFA" localSheetId="13" hidden="1">{#N/A,#N/A,FALSE,"단축1";#N/A,#N/A,FALSE,"단축2";#N/A,#N/A,FALSE,"단축3";#N/A,#N/A,FALSE,"장축";#N/A,#N/A,FALSE,"4WD"}</definedName>
    <definedName name="DFA" localSheetId="14" hidden="1">{#N/A,#N/A,FALSE,"단축1";#N/A,#N/A,FALSE,"단축2";#N/A,#N/A,FALSE,"단축3";#N/A,#N/A,FALSE,"장축";#N/A,#N/A,FALSE,"4WD"}</definedName>
    <definedName name="DFA" localSheetId="15" hidden="1">{#N/A,#N/A,FALSE,"단축1";#N/A,#N/A,FALSE,"단축2";#N/A,#N/A,FALSE,"단축3";#N/A,#N/A,FALSE,"장축";#N/A,#N/A,FALSE,"4WD"}</definedName>
    <definedName name="DFA" hidden="1">{#N/A,#N/A,FALSE,"단축1";#N/A,#N/A,FALSE,"단축2";#N/A,#N/A,FALSE,"단축3";#N/A,#N/A,FALSE,"장축";#N/A,#N/A,FALSE,"4WD"}</definedName>
    <definedName name="DFASD" localSheetId="7" hidden="1">{#N/A,#N/A,FALSE,"인원";#N/A,#N/A,FALSE,"비용2";#N/A,#N/A,FALSE,"비용1";#N/A,#N/A,FALSE,"비용";#N/A,#N/A,FALSE,"보증2";#N/A,#N/A,FALSE,"보증1";#N/A,#N/A,FALSE,"보증";#N/A,#N/A,FALSE,"손익1";#N/A,#N/A,FALSE,"손익";#N/A,#N/A,FALSE,"부서별매출";#N/A,#N/A,FALSE,"매출"}</definedName>
    <definedName name="DFASD" localSheetId="16" hidden="1">{#N/A,#N/A,FALSE,"인원";#N/A,#N/A,FALSE,"비용2";#N/A,#N/A,FALSE,"비용1";#N/A,#N/A,FALSE,"비용";#N/A,#N/A,FALSE,"보증2";#N/A,#N/A,FALSE,"보증1";#N/A,#N/A,FALSE,"보증";#N/A,#N/A,FALSE,"손익1";#N/A,#N/A,FALSE,"손익";#N/A,#N/A,FALSE,"부서별매출";#N/A,#N/A,FALSE,"매출"}</definedName>
    <definedName name="DFASD" localSheetId="17" hidden="1">{#N/A,#N/A,FALSE,"인원";#N/A,#N/A,FALSE,"비용2";#N/A,#N/A,FALSE,"비용1";#N/A,#N/A,FALSE,"비용";#N/A,#N/A,FALSE,"보증2";#N/A,#N/A,FALSE,"보증1";#N/A,#N/A,FALSE,"보증";#N/A,#N/A,FALSE,"손익1";#N/A,#N/A,FALSE,"손익";#N/A,#N/A,FALSE,"부서별매출";#N/A,#N/A,FALSE,"매출"}</definedName>
    <definedName name="DFASD" localSheetId="13" hidden="1">{#N/A,#N/A,FALSE,"인원";#N/A,#N/A,FALSE,"비용2";#N/A,#N/A,FALSE,"비용1";#N/A,#N/A,FALSE,"비용";#N/A,#N/A,FALSE,"보증2";#N/A,#N/A,FALSE,"보증1";#N/A,#N/A,FALSE,"보증";#N/A,#N/A,FALSE,"손익1";#N/A,#N/A,FALSE,"손익";#N/A,#N/A,FALSE,"부서별매출";#N/A,#N/A,FALSE,"매출"}</definedName>
    <definedName name="DFASD" localSheetId="14" hidden="1">{#N/A,#N/A,FALSE,"인원";#N/A,#N/A,FALSE,"비용2";#N/A,#N/A,FALSE,"비용1";#N/A,#N/A,FALSE,"비용";#N/A,#N/A,FALSE,"보증2";#N/A,#N/A,FALSE,"보증1";#N/A,#N/A,FALSE,"보증";#N/A,#N/A,FALSE,"손익1";#N/A,#N/A,FALSE,"손익";#N/A,#N/A,FALSE,"부서별매출";#N/A,#N/A,FALSE,"매출"}</definedName>
    <definedName name="DFASD" localSheetId="15" hidden="1">{#N/A,#N/A,FALSE,"인원";#N/A,#N/A,FALSE,"비용2";#N/A,#N/A,FALSE,"비용1";#N/A,#N/A,FALSE,"비용";#N/A,#N/A,FALSE,"보증2";#N/A,#N/A,FALSE,"보증1";#N/A,#N/A,FALSE,"보증";#N/A,#N/A,FALSE,"손익1";#N/A,#N/A,FALSE,"손익";#N/A,#N/A,FALSE,"부서별매출";#N/A,#N/A,FALSE,"매출"}</definedName>
    <definedName name="DFASD" hidden="1">{#N/A,#N/A,FALSE,"인원";#N/A,#N/A,FALSE,"비용2";#N/A,#N/A,FALSE,"비용1";#N/A,#N/A,FALSE,"비용";#N/A,#N/A,FALSE,"보증2";#N/A,#N/A,FALSE,"보증1";#N/A,#N/A,FALSE,"보증";#N/A,#N/A,FALSE,"손익1";#N/A,#N/A,FALSE,"손익";#N/A,#N/A,FALSE,"부서별매출";#N/A,#N/A,FALSE,"매출"}</definedName>
    <definedName name="DFDF" localSheetId="7" hidden="1">{#N/A,#N/A,FALSE,"단축1";#N/A,#N/A,FALSE,"단축2";#N/A,#N/A,FALSE,"단축3";#N/A,#N/A,FALSE,"장축";#N/A,#N/A,FALSE,"4WD"}</definedName>
    <definedName name="DFDF" localSheetId="16" hidden="1">{#N/A,#N/A,FALSE,"단축1";#N/A,#N/A,FALSE,"단축2";#N/A,#N/A,FALSE,"단축3";#N/A,#N/A,FALSE,"장축";#N/A,#N/A,FALSE,"4WD"}</definedName>
    <definedName name="DFDF" localSheetId="17" hidden="1">{#N/A,#N/A,FALSE,"단축1";#N/A,#N/A,FALSE,"단축2";#N/A,#N/A,FALSE,"단축3";#N/A,#N/A,FALSE,"장축";#N/A,#N/A,FALSE,"4WD"}</definedName>
    <definedName name="DFDF" localSheetId="13" hidden="1">{#N/A,#N/A,FALSE,"단축1";#N/A,#N/A,FALSE,"단축2";#N/A,#N/A,FALSE,"단축3";#N/A,#N/A,FALSE,"장축";#N/A,#N/A,FALSE,"4WD"}</definedName>
    <definedName name="DFDF" localSheetId="14" hidden="1">{#N/A,#N/A,FALSE,"단축1";#N/A,#N/A,FALSE,"단축2";#N/A,#N/A,FALSE,"단축3";#N/A,#N/A,FALSE,"장축";#N/A,#N/A,FALSE,"4WD"}</definedName>
    <definedName name="DFDF" localSheetId="15" hidden="1">{#N/A,#N/A,FALSE,"단축1";#N/A,#N/A,FALSE,"단축2";#N/A,#N/A,FALSE,"단축3";#N/A,#N/A,FALSE,"장축";#N/A,#N/A,FALSE,"4WD"}</definedName>
    <definedName name="DFDF" hidden="1">{#N/A,#N/A,FALSE,"단축1";#N/A,#N/A,FALSE,"단축2";#N/A,#N/A,FALSE,"단축3";#N/A,#N/A,FALSE,"장축";#N/A,#N/A,FALSE,"4WD"}</definedName>
    <definedName name="DFF" localSheetId="7" hidden="1">{#N/A,#N/A,FALSE,"단축1";#N/A,#N/A,FALSE,"단축2";#N/A,#N/A,FALSE,"단축3";#N/A,#N/A,FALSE,"장축";#N/A,#N/A,FALSE,"4WD"}</definedName>
    <definedName name="DFF" localSheetId="16" hidden="1">{#N/A,#N/A,FALSE,"단축1";#N/A,#N/A,FALSE,"단축2";#N/A,#N/A,FALSE,"단축3";#N/A,#N/A,FALSE,"장축";#N/A,#N/A,FALSE,"4WD"}</definedName>
    <definedName name="DFF" localSheetId="17" hidden="1">{#N/A,#N/A,FALSE,"단축1";#N/A,#N/A,FALSE,"단축2";#N/A,#N/A,FALSE,"단축3";#N/A,#N/A,FALSE,"장축";#N/A,#N/A,FALSE,"4WD"}</definedName>
    <definedName name="DFF" localSheetId="13" hidden="1">{#N/A,#N/A,FALSE,"단축1";#N/A,#N/A,FALSE,"단축2";#N/A,#N/A,FALSE,"단축3";#N/A,#N/A,FALSE,"장축";#N/A,#N/A,FALSE,"4WD"}</definedName>
    <definedName name="DFF" localSheetId="14" hidden="1">{#N/A,#N/A,FALSE,"단축1";#N/A,#N/A,FALSE,"단축2";#N/A,#N/A,FALSE,"단축3";#N/A,#N/A,FALSE,"장축";#N/A,#N/A,FALSE,"4WD"}</definedName>
    <definedName name="DFF" localSheetId="15" hidden="1">{#N/A,#N/A,FALSE,"단축1";#N/A,#N/A,FALSE,"단축2";#N/A,#N/A,FALSE,"단축3";#N/A,#N/A,FALSE,"장축";#N/A,#N/A,FALSE,"4WD"}</definedName>
    <definedName name="DFF" hidden="1">{#N/A,#N/A,FALSE,"단축1";#N/A,#N/A,FALSE,"단축2";#N/A,#N/A,FALSE,"단축3";#N/A,#N/A,FALSE,"장축";#N/A,#N/A,FALSE,"4WD"}</definedName>
    <definedName name="DFG">#REF!</definedName>
    <definedName name="DFGDD">#N/A</definedName>
    <definedName name="DFGDSFG">#REF!</definedName>
    <definedName name="DFGHTFHJTR" localSheetId="13">[6]!DFGHTFHJTR</definedName>
    <definedName name="DFGHTFHJTR">[7]!DFGHTFHJTR</definedName>
    <definedName name="DFGS" localSheetId="7" hidden="1">{#N/A,#N/A,FALSE,"을지 (4)";#N/A,#N/A,FALSE,"을지 (5)";#N/A,#N/A,FALSE,"을지 (6)"}</definedName>
    <definedName name="DFGS" localSheetId="16" hidden="1">{#N/A,#N/A,FALSE,"을지 (4)";#N/A,#N/A,FALSE,"을지 (5)";#N/A,#N/A,FALSE,"을지 (6)"}</definedName>
    <definedName name="DFGS" localSheetId="17" hidden="1">{#N/A,#N/A,FALSE,"을지 (4)";#N/A,#N/A,FALSE,"을지 (5)";#N/A,#N/A,FALSE,"을지 (6)"}</definedName>
    <definedName name="DFGS" localSheetId="13" hidden="1">{#N/A,#N/A,FALSE,"을지 (4)";#N/A,#N/A,FALSE,"을지 (5)";#N/A,#N/A,FALSE,"을지 (6)"}</definedName>
    <definedName name="DFGS" localSheetId="14" hidden="1">{#N/A,#N/A,FALSE,"을지 (4)";#N/A,#N/A,FALSE,"을지 (5)";#N/A,#N/A,FALSE,"을지 (6)"}</definedName>
    <definedName name="DFGS" localSheetId="15" hidden="1">{#N/A,#N/A,FALSE,"을지 (4)";#N/A,#N/A,FALSE,"을지 (5)";#N/A,#N/A,FALSE,"을지 (6)"}</definedName>
    <definedName name="DFGS" hidden="1">{#N/A,#N/A,FALSE,"을지 (4)";#N/A,#N/A,FALSE,"을지 (5)";#N/A,#N/A,FALSE,"을지 (6)"}</definedName>
    <definedName name="DFGSDHFDSFHG" localSheetId="7" hidden="1">{#N/A,#N/A,FALSE,"단축1";#N/A,#N/A,FALSE,"단축2";#N/A,#N/A,FALSE,"단축3";#N/A,#N/A,FALSE,"장축";#N/A,#N/A,FALSE,"4WD"}</definedName>
    <definedName name="DFGSDHFDSFHG" localSheetId="16" hidden="1">{#N/A,#N/A,FALSE,"단축1";#N/A,#N/A,FALSE,"단축2";#N/A,#N/A,FALSE,"단축3";#N/A,#N/A,FALSE,"장축";#N/A,#N/A,FALSE,"4WD"}</definedName>
    <definedName name="DFGSDHFDSFHG" localSheetId="17" hidden="1">{#N/A,#N/A,FALSE,"단축1";#N/A,#N/A,FALSE,"단축2";#N/A,#N/A,FALSE,"단축3";#N/A,#N/A,FALSE,"장축";#N/A,#N/A,FALSE,"4WD"}</definedName>
    <definedName name="DFGSDHFDSFHG" localSheetId="13" hidden="1">{#N/A,#N/A,FALSE,"단축1";#N/A,#N/A,FALSE,"단축2";#N/A,#N/A,FALSE,"단축3";#N/A,#N/A,FALSE,"장축";#N/A,#N/A,FALSE,"4WD"}</definedName>
    <definedName name="DFGSDHFDSFHG" localSheetId="14" hidden="1">{#N/A,#N/A,FALSE,"단축1";#N/A,#N/A,FALSE,"단축2";#N/A,#N/A,FALSE,"단축3";#N/A,#N/A,FALSE,"장축";#N/A,#N/A,FALSE,"4WD"}</definedName>
    <definedName name="DFGSDHFDSFHG" localSheetId="15" hidden="1">{#N/A,#N/A,FALSE,"단축1";#N/A,#N/A,FALSE,"단축2";#N/A,#N/A,FALSE,"단축3";#N/A,#N/A,FALSE,"장축";#N/A,#N/A,FALSE,"4WD"}</definedName>
    <definedName name="DFGSDHFDSFHG" hidden="1">{#N/A,#N/A,FALSE,"단축1";#N/A,#N/A,FALSE,"단축2";#N/A,#N/A,FALSE,"단축3";#N/A,#N/A,FALSE,"장축";#N/A,#N/A,FALSE,"4WD"}</definedName>
    <definedName name="DFHG" localSheetId="7" hidden="1">{#N/A,#N/A,FALSE,"단축1";#N/A,#N/A,FALSE,"단축2";#N/A,#N/A,FALSE,"단축3";#N/A,#N/A,FALSE,"장축";#N/A,#N/A,FALSE,"4WD"}</definedName>
    <definedName name="DFHG" localSheetId="16" hidden="1">{#N/A,#N/A,FALSE,"단축1";#N/A,#N/A,FALSE,"단축2";#N/A,#N/A,FALSE,"단축3";#N/A,#N/A,FALSE,"장축";#N/A,#N/A,FALSE,"4WD"}</definedName>
    <definedName name="DFHG" localSheetId="17" hidden="1">{#N/A,#N/A,FALSE,"단축1";#N/A,#N/A,FALSE,"단축2";#N/A,#N/A,FALSE,"단축3";#N/A,#N/A,FALSE,"장축";#N/A,#N/A,FALSE,"4WD"}</definedName>
    <definedName name="DFHG" localSheetId="13" hidden="1">{#N/A,#N/A,FALSE,"단축1";#N/A,#N/A,FALSE,"단축2";#N/A,#N/A,FALSE,"단축3";#N/A,#N/A,FALSE,"장축";#N/A,#N/A,FALSE,"4WD"}</definedName>
    <definedName name="DFHG" localSheetId="14" hidden="1">{#N/A,#N/A,FALSE,"단축1";#N/A,#N/A,FALSE,"단축2";#N/A,#N/A,FALSE,"단축3";#N/A,#N/A,FALSE,"장축";#N/A,#N/A,FALSE,"4WD"}</definedName>
    <definedName name="DFHG" localSheetId="15" hidden="1">{#N/A,#N/A,FALSE,"단축1";#N/A,#N/A,FALSE,"단축2";#N/A,#N/A,FALSE,"단축3";#N/A,#N/A,FALSE,"장축";#N/A,#N/A,FALSE,"4WD"}</definedName>
    <definedName name="DFHG" hidden="1">{#N/A,#N/A,FALSE,"단축1";#N/A,#N/A,FALSE,"단축2";#N/A,#N/A,FALSE,"단축3";#N/A,#N/A,FALSE,"장축";#N/A,#N/A,FALSE,"4WD"}</definedName>
    <definedName name="DFHJ" localSheetId="7" hidden="1">{#N/A,#N/A,FALSE,"단축1";#N/A,#N/A,FALSE,"단축2";#N/A,#N/A,FALSE,"단축3";#N/A,#N/A,FALSE,"장축";#N/A,#N/A,FALSE,"4WD"}</definedName>
    <definedName name="DFHJ" localSheetId="16" hidden="1">{#N/A,#N/A,FALSE,"단축1";#N/A,#N/A,FALSE,"단축2";#N/A,#N/A,FALSE,"단축3";#N/A,#N/A,FALSE,"장축";#N/A,#N/A,FALSE,"4WD"}</definedName>
    <definedName name="DFHJ" localSheetId="6" hidden="1">{#N/A,#N/A,FALSE,"단축1";#N/A,#N/A,FALSE,"단축2";#N/A,#N/A,FALSE,"단축3";#N/A,#N/A,FALSE,"장축";#N/A,#N/A,FALSE,"4WD"}</definedName>
    <definedName name="DFHJ" localSheetId="17" hidden="1">{#N/A,#N/A,FALSE,"단축1";#N/A,#N/A,FALSE,"단축2";#N/A,#N/A,FALSE,"단축3";#N/A,#N/A,FALSE,"장축";#N/A,#N/A,FALSE,"4WD"}</definedName>
    <definedName name="DFHJ" localSheetId="13" hidden="1">{#N/A,#N/A,FALSE,"단축1";#N/A,#N/A,FALSE,"단축2";#N/A,#N/A,FALSE,"단축3";#N/A,#N/A,FALSE,"장축";#N/A,#N/A,FALSE,"4WD"}</definedName>
    <definedName name="DFHJ" localSheetId="14" hidden="1">{#N/A,#N/A,FALSE,"단축1";#N/A,#N/A,FALSE,"단축2";#N/A,#N/A,FALSE,"단축3";#N/A,#N/A,FALSE,"장축";#N/A,#N/A,FALSE,"4WD"}</definedName>
    <definedName name="DFHJ" localSheetId="15" hidden="1">{#N/A,#N/A,FALSE,"단축1";#N/A,#N/A,FALSE,"단축2";#N/A,#N/A,FALSE,"단축3";#N/A,#N/A,FALSE,"장축";#N/A,#N/A,FALSE,"4WD"}</definedName>
    <definedName name="DFHJ" hidden="1">{#N/A,#N/A,FALSE,"단축1";#N/A,#N/A,FALSE,"단축2";#N/A,#N/A,FALSE,"단축3";#N/A,#N/A,FALSE,"장축";#N/A,#N/A,FALSE,"4WD"}</definedName>
    <definedName name="DFJDFJFJFJF" localSheetId="7" hidden="1">{#N/A,#N/A,TRUE,"Y생산";#N/A,#N/A,TRUE,"Y판매";#N/A,#N/A,TRUE,"Y총물량";#N/A,#N/A,TRUE,"Y능력";#N/A,#N/A,TRUE,"YKD"}</definedName>
    <definedName name="DFJDFJFJFJF" localSheetId="16" hidden="1">{#N/A,#N/A,TRUE,"Y생산";#N/A,#N/A,TRUE,"Y판매";#N/A,#N/A,TRUE,"Y총물량";#N/A,#N/A,TRUE,"Y능력";#N/A,#N/A,TRUE,"YKD"}</definedName>
    <definedName name="DFJDFJFJFJF" localSheetId="17" hidden="1">{#N/A,#N/A,TRUE,"Y생산";#N/A,#N/A,TRUE,"Y판매";#N/A,#N/A,TRUE,"Y총물량";#N/A,#N/A,TRUE,"Y능력";#N/A,#N/A,TRUE,"YKD"}</definedName>
    <definedName name="DFJDFJFJFJF" localSheetId="13" hidden="1">{#N/A,#N/A,TRUE,"Y생산";#N/A,#N/A,TRUE,"Y판매";#N/A,#N/A,TRUE,"Y총물량";#N/A,#N/A,TRUE,"Y능력";#N/A,#N/A,TRUE,"YKD"}</definedName>
    <definedName name="DFJDFJFJFJF" localSheetId="14" hidden="1">{#N/A,#N/A,TRUE,"Y생산";#N/A,#N/A,TRUE,"Y판매";#N/A,#N/A,TRUE,"Y총물량";#N/A,#N/A,TRUE,"Y능력";#N/A,#N/A,TRUE,"YKD"}</definedName>
    <definedName name="DFJDFJFJFJF" localSheetId="15" hidden="1">{#N/A,#N/A,TRUE,"Y생산";#N/A,#N/A,TRUE,"Y판매";#N/A,#N/A,TRUE,"Y총물량";#N/A,#N/A,TRUE,"Y능력";#N/A,#N/A,TRUE,"YKD"}</definedName>
    <definedName name="DFJDFJFJFJF" hidden="1">{#N/A,#N/A,TRUE,"Y생산";#N/A,#N/A,TRUE,"Y판매";#N/A,#N/A,TRUE,"Y총물량";#N/A,#N/A,TRUE,"Y능력";#N/A,#N/A,TRUE,"YKD"}</definedName>
    <definedName name="DFJHD" localSheetId="7" hidden="1">{#N/A,#N/A,FALSE,"단축1";#N/A,#N/A,FALSE,"단축2";#N/A,#N/A,FALSE,"단축3";#N/A,#N/A,FALSE,"장축";#N/A,#N/A,FALSE,"4WD"}</definedName>
    <definedName name="DFJHD" localSheetId="16" hidden="1">{#N/A,#N/A,FALSE,"단축1";#N/A,#N/A,FALSE,"단축2";#N/A,#N/A,FALSE,"단축3";#N/A,#N/A,FALSE,"장축";#N/A,#N/A,FALSE,"4WD"}</definedName>
    <definedName name="DFJHD" localSheetId="17" hidden="1">{#N/A,#N/A,FALSE,"단축1";#N/A,#N/A,FALSE,"단축2";#N/A,#N/A,FALSE,"단축3";#N/A,#N/A,FALSE,"장축";#N/A,#N/A,FALSE,"4WD"}</definedName>
    <definedName name="DFJHD" localSheetId="13" hidden="1">{#N/A,#N/A,FALSE,"단축1";#N/A,#N/A,FALSE,"단축2";#N/A,#N/A,FALSE,"단축3";#N/A,#N/A,FALSE,"장축";#N/A,#N/A,FALSE,"4WD"}</definedName>
    <definedName name="DFJHD" localSheetId="14" hidden="1">{#N/A,#N/A,FALSE,"단축1";#N/A,#N/A,FALSE,"단축2";#N/A,#N/A,FALSE,"단축3";#N/A,#N/A,FALSE,"장축";#N/A,#N/A,FALSE,"4WD"}</definedName>
    <definedName name="DFJHD" localSheetId="15" hidden="1">{#N/A,#N/A,FALSE,"단축1";#N/A,#N/A,FALSE,"단축2";#N/A,#N/A,FALSE,"단축3";#N/A,#N/A,FALSE,"장축";#N/A,#N/A,FALSE,"4WD"}</definedName>
    <definedName name="DFJHD" hidden="1">{#N/A,#N/A,FALSE,"단축1";#N/A,#N/A,FALSE,"단축2";#N/A,#N/A,FALSE,"단축3";#N/A,#N/A,FALSE,"장축";#N/A,#N/A,FALSE,"4WD"}</definedName>
    <definedName name="DFMEA" localSheetId="7" hidden="1">{#N/A,#N/A,FALSE,"단축1";#N/A,#N/A,FALSE,"단축2";#N/A,#N/A,FALSE,"단축3";#N/A,#N/A,FALSE,"장축";#N/A,#N/A,FALSE,"4WD"}</definedName>
    <definedName name="DFMEA" localSheetId="16" hidden="1">{#N/A,#N/A,FALSE,"단축1";#N/A,#N/A,FALSE,"단축2";#N/A,#N/A,FALSE,"단축3";#N/A,#N/A,FALSE,"장축";#N/A,#N/A,FALSE,"4WD"}</definedName>
    <definedName name="DFMEA" localSheetId="17" hidden="1">{#N/A,#N/A,FALSE,"단축1";#N/A,#N/A,FALSE,"단축2";#N/A,#N/A,FALSE,"단축3";#N/A,#N/A,FALSE,"장축";#N/A,#N/A,FALSE,"4WD"}</definedName>
    <definedName name="DFMEA" localSheetId="13" hidden="1">{#N/A,#N/A,FALSE,"단축1";#N/A,#N/A,FALSE,"단축2";#N/A,#N/A,FALSE,"단축3";#N/A,#N/A,FALSE,"장축";#N/A,#N/A,FALSE,"4WD"}</definedName>
    <definedName name="DFMEA" localSheetId="14" hidden="1">{#N/A,#N/A,FALSE,"단축1";#N/A,#N/A,FALSE,"단축2";#N/A,#N/A,FALSE,"단축3";#N/A,#N/A,FALSE,"장축";#N/A,#N/A,FALSE,"4WD"}</definedName>
    <definedName name="DFMEA" localSheetId="15" hidden="1">{#N/A,#N/A,FALSE,"단축1";#N/A,#N/A,FALSE,"단축2";#N/A,#N/A,FALSE,"단축3";#N/A,#N/A,FALSE,"장축";#N/A,#N/A,FALSE,"4WD"}</definedName>
    <definedName name="DFMEA" hidden="1">{#N/A,#N/A,FALSE,"단축1";#N/A,#N/A,FALSE,"단축2";#N/A,#N/A,FALSE,"단축3";#N/A,#N/A,FALSE,"장축";#N/A,#N/A,FALSE,"4WD"}</definedName>
    <definedName name="DFR">#REF!</definedName>
    <definedName name="DFS" localSheetId="7" hidden="1">{#N/A,#N/A,FALSE,"단축1";#N/A,#N/A,FALSE,"단축2";#N/A,#N/A,FALSE,"단축3";#N/A,#N/A,FALSE,"장축";#N/A,#N/A,FALSE,"4WD"}</definedName>
    <definedName name="DFS" localSheetId="16" hidden="1">{#N/A,#N/A,FALSE,"단축1";#N/A,#N/A,FALSE,"단축2";#N/A,#N/A,FALSE,"단축3";#N/A,#N/A,FALSE,"장축";#N/A,#N/A,FALSE,"4WD"}</definedName>
    <definedName name="DFS" localSheetId="17" hidden="1">{#N/A,#N/A,FALSE,"단축1";#N/A,#N/A,FALSE,"단축2";#N/A,#N/A,FALSE,"단축3";#N/A,#N/A,FALSE,"장축";#N/A,#N/A,FALSE,"4WD"}</definedName>
    <definedName name="DFS" localSheetId="13" hidden="1">{#N/A,#N/A,FALSE,"단축1";#N/A,#N/A,FALSE,"단축2";#N/A,#N/A,FALSE,"단축3";#N/A,#N/A,FALSE,"장축";#N/A,#N/A,FALSE,"4WD"}</definedName>
    <definedName name="DFS" localSheetId="14" hidden="1">{#N/A,#N/A,FALSE,"단축1";#N/A,#N/A,FALSE,"단축2";#N/A,#N/A,FALSE,"단축3";#N/A,#N/A,FALSE,"장축";#N/A,#N/A,FALSE,"4WD"}</definedName>
    <definedName name="DFS" localSheetId="15" hidden="1">{#N/A,#N/A,FALSE,"단축1";#N/A,#N/A,FALSE,"단축2";#N/A,#N/A,FALSE,"단축3";#N/A,#N/A,FALSE,"장축";#N/A,#N/A,FALSE,"4WD"}</definedName>
    <definedName name="DFS" hidden="1">{#N/A,#N/A,FALSE,"단축1";#N/A,#N/A,FALSE,"단축2";#N/A,#N/A,FALSE,"단축3";#N/A,#N/A,FALSE,"장축";#N/A,#N/A,FALSE,"4WD"}</definedName>
    <definedName name="DFSDF" localSheetId="7" hidden="1">{#N/A,#N/A,FALSE,"단축1";#N/A,#N/A,FALSE,"단축2";#N/A,#N/A,FALSE,"단축3";#N/A,#N/A,FALSE,"장축";#N/A,#N/A,FALSE,"4WD"}</definedName>
    <definedName name="DFSDF" localSheetId="16" hidden="1">{#N/A,#N/A,FALSE,"단축1";#N/A,#N/A,FALSE,"단축2";#N/A,#N/A,FALSE,"단축3";#N/A,#N/A,FALSE,"장축";#N/A,#N/A,FALSE,"4WD"}</definedName>
    <definedName name="DFSDF" localSheetId="17" hidden="1">{#N/A,#N/A,FALSE,"단축1";#N/A,#N/A,FALSE,"단축2";#N/A,#N/A,FALSE,"단축3";#N/A,#N/A,FALSE,"장축";#N/A,#N/A,FALSE,"4WD"}</definedName>
    <definedName name="DFSDF" localSheetId="13" hidden="1">{#N/A,#N/A,FALSE,"단축1";#N/A,#N/A,FALSE,"단축2";#N/A,#N/A,FALSE,"단축3";#N/A,#N/A,FALSE,"장축";#N/A,#N/A,FALSE,"4WD"}</definedName>
    <definedName name="DFSDF" localSheetId="14" hidden="1">{#N/A,#N/A,FALSE,"단축1";#N/A,#N/A,FALSE,"단축2";#N/A,#N/A,FALSE,"단축3";#N/A,#N/A,FALSE,"장축";#N/A,#N/A,FALSE,"4WD"}</definedName>
    <definedName name="DFSDF" localSheetId="15" hidden="1">{#N/A,#N/A,FALSE,"단축1";#N/A,#N/A,FALSE,"단축2";#N/A,#N/A,FALSE,"단축3";#N/A,#N/A,FALSE,"장축";#N/A,#N/A,FALSE,"4WD"}</definedName>
    <definedName name="DFSDF" hidden="1">{#N/A,#N/A,FALSE,"단축1";#N/A,#N/A,FALSE,"단축2";#N/A,#N/A,FALSE,"단축3";#N/A,#N/A,FALSE,"장축";#N/A,#N/A,FALSE,"4WD"}</definedName>
    <definedName name="DG">#REF!</definedName>
    <definedName name="DGF" localSheetId="7" hidden="1">{#N/A,#N/A,FALSE,"단축1";#N/A,#N/A,FALSE,"단축2";#N/A,#N/A,FALSE,"단축3";#N/A,#N/A,FALSE,"장축";#N/A,#N/A,FALSE,"4WD"}</definedName>
    <definedName name="DGF" localSheetId="16" hidden="1">{#N/A,#N/A,FALSE,"단축1";#N/A,#N/A,FALSE,"단축2";#N/A,#N/A,FALSE,"단축3";#N/A,#N/A,FALSE,"장축";#N/A,#N/A,FALSE,"4WD"}</definedName>
    <definedName name="DGF" localSheetId="6" hidden="1">{#N/A,#N/A,FALSE,"단축1";#N/A,#N/A,FALSE,"단축2";#N/A,#N/A,FALSE,"단축3";#N/A,#N/A,FALSE,"장축";#N/A,#N/A,FALSE,"4WD"}</definedName>
    <definedName name="DGF" localSheetId="17" hidden="1">{#N/A,#N/A,FALSE,"단축1";#N/A,#N/A,FALSE,"단축2";#N/A,#N/A,FALSE,"단축3";#N/A,#N/A,FALSE,"장축";#N/A,#N/A,FALSE,"4WD"}</definedName>
    <definedName name="DGF" localSheetId="13" hidden="1">{#N/A,#N/A,FALSE,"단축1";#N/A,#N/A,FALSE,"단축2";#N/A,#N/A,FALSE,"단축3";#N/A,#N/A,FALSE,"장축";#N/A,#N/A,FALSE,"4WD"}</definedName>
    <definedName name="DGF" localSheetId="14" hidden="1">{#N/A,#N/A,FALSE,"단축1";#N/A,#N/A,FALSE,"단축2";#N/A,#N/A,FALSE,"단축3";#N/A,#N/A,FALSE,"장축";#N/A,#N/A,FALSE,"4WD"}</definedName>
    <definedName name="DGF" localSheetId="15" hidden="1">{#N/A,#N/A,FALSE,"단축1";#N/A,#N/A,FALSE,"단축2";#N/A,#N/A,FALSE,"단축3";#N/A,#N/A,FALSE,"장축";#N/A,#N/A,FALSE,"4WD"}</definedName>
    <definedName name="DGF" hidden="1">{#N/A,#N/A,FALSE,"단축1";#N/A,#N/A,FALSE,"단축2";#N/A,#N/A,FALSE,"단축3";#N/A,#N/A,FALSE,"장축";#N/A,#N/A,FALSE,"4WD"}</definedName>
    <definedName name="DGFGF">#N/A</definedName>
    <definedName name="DGJSRGH" localSheetId="7" hidden="1">{#N/A,#N/A,FALSE,"단축1";#N/A,#N/A,FALSE,"단축2";#N/A,#N/A,FALSE,"단축3";#N/A,#N/A,FALSE,"장축";#N/A,#N/A,FALSE,"4WD"}</definedName>
    <definedName name="DGJSRGH" localSheetId="16" hidden="1">{#N/A,#N/A,FALSE,"단축1";#N/A,#N/A,FALSE,"단축2";#N/A,#N/A,FALSE,"단축3";#N/A,#N/A,FALSE,"장축";#N/A,#N/A,FALSE,"4WD"}</definedName>
    <definedName name="DGJSRGH" localSheetId="6" hidden="1">{#N/A,#N/A,FALSE,"단축1";#N/A,#N/A,FALSE,"단축2";#N/A,#N/A,FALSE,"단축3";#N/A,#N/A,FALSE,"장축";#N/A,#N/A,FALSE,"4WD"}</definedName>
    <definedName name="DGJSRGH" localSheetId="17" hidden="1">{#N/A,#N/A,FALSE,"단축1";#N/A,#N/A,FALSE,"단축2";#N/A,#N/A,FALSE,"단축3";#N/A,#N/A,FALSE,"장축";#N/A,#N/A,FALSE,"4WD"}</definedName>
    <definedName name="DGJSRGH" localSheetId="13" hidden="1">{#N/A,#N/A,FALSE,"단축1";#N/A,#N/A,FALSE,"단축2";#N/A,#N/A,FALSE,"단축3";#N/A,#N/A,FALSE,"장축";#N/A,#N/A,FALSE,"4WD"}</definedName>
    <definedName name="DGJSRGH" localSheetId="14" hidden="1">{#N/A,#N/A,FALSE,"단축1";#N/A,#N/A,FALSE,"단축2";#N/A,#N/A,FALSE,"단축3";#N/A,#N/A,FALSE,"장축";#N/A,#N/A,FALSE,"4WD"}</definedName>
    <definedName name="DGJSRGH" localSheetId="15" hidden="1">{#N/A,#N/A,FALSE,"단축1";#N/A,#N/A,FALSE,"단축2";#N/A,#N/A,FALSE,"단축3";#N/A,#N/A,FALSE,"장축";#N/A,#N/A,FALSE,"4WD"}</definedName>
    <definedName name="DGJSRGH" hidden="1">{#N/A,#N/A,FALSE,"단축1";#N/A,#N/A,FALSE,"단축2";#N/A,#N/A,FALSE,"단축3";#N/A,#N/A,FALSE,"장축";#N/A,#N/A,FALSE,"4WD"}</definedName>
    <definedName name="DGRDF" localSheetId="7" hidden="1">{#N/A,#N/A,FALSE,"을지 (4)";#N/A,#N/A,FALSE,"을지 (5)";#N/A,#N/A,FALSE,"을지 (6)"}</definedName>
    <definedName name="DGRDF" localSheetId="16" hidden="1">{#N/A,#N/A,FALSE,"을지 (4)";#N/A,#N/A,FALSE,"을지 (5)";#N/A,#N/A,FALSE,"을지 (6)"}</definedName>
    <definedName name="DGRDF" localSheetId="17" hidden="1">{#N/A,#N/A,FALSE,"을지 (4)";#N/A,#N/A,FALSE,"을지 (5)";#N/A,#N/A,FALSE,"을지 (6)"}</definedName>
    <definedName name="DGRDF" localSheetId="13" hidden="1">{#N/A,#N/A,FALSE,"을지 (4)";#N/A,#N/A,FALSE,"을지 (5)";#N/A,#N/A,FALSE,"을지 (6)"}</definedName>
    <definedName name="DGRDF" localSheetId="14" hidden="1">{#N/A,#N/A,FALSE,"을지 (4)";#N/A,#N/A,FALSE,"을지 (5)";#N/A,#N/A,FALSE,"을지 (6)"}</definedName>
    <definedName name="DGRDF" localSheetId="15" hidden="1">{#N/A,#N/A,FALSE,"을지 (4)";#N/A,#N/A,FALSE,"을지 (5)";#N/A,#N/A,FALSE,"을지 (6)"}</definedName>
    <definedName name="DGRDF" hidden="1">{#N/A,#N/A,FALSE,"을지 (4)";#N/A,#N/A,FALSE,"을지 (5)";#N/A,#N/A,FALSE,"을지 (6)"}</definedName>
    <definedName name="DH" localSheetId="6">#REF!</definedName>
    <definedName name="DH">#REF!</definedName>
    <definedName name="DIE" localSheetId="7" hidden="1">{#N/A,#N/A,FALSE,"단축1";#N/A,#N/A,FALSE,"단축2";#N/A,#N/A,FALSE,"단축3";#N/A,#N/A,FALSE,"장축";#N/A,#N/A,FALSE,"4WD"}</definedName>
    <definedName name="DIE" localSheetId="16" hidden="1">{#N/A,#N/A,FALSE,"단축1";#N/A,#N/A,FALSE,"단축2";#N/A,#N/A,FALSE,"단축3";#N/A,#N/A,FALSE,"장축";#N/A,#N/A,FALSE,"4WD"}</definedName>
    <definedName name="DIE" localSheetId="6" hidden="1">{#N/A,#N/A,FALSE,"단축1";#N/A,#N/A,FALSE,"단축2";#N/A,#N/A,FALSE,"단축3";#N/A,#N/A,FALSE,"장축";#N/A,#N/A,FALSE,"4WD"}</definedName>
    <definedName name="DIE" localSheetId="17" hidden="1">{#N/A,#N/A,FALSE,"단축1";#N/A,#N/A,FALSE,"단축2";#N/A,#N/A,FALSE,"단축3";#N/A,#N/A,FALSE,"장축";#N/A,#N/A,FALSE,"4WD"}</definedName>
    <definedName name="DIE" localSheetId="13" hidden="1">{#N/A,#N/A,FALSE,"단축1";#N/A,#N/A,FALSE,"단축2";#N/A,#N/A,FALSE,"단축3";#N/A,#N/A,FALSE,"장축";#N/A,#N/A,FALSE,"4WD"}</definedName>
    <definedName name="DIE" localSheetId="14" hidden="1">{#N/A,#N/A,FALSE,"단축1";#N/A,#N/A,FALSE,"단축2";#N/A,#N/A,FALSE,"단축3";#N/A,#N/A,FALSE,"장축";#N/A,#N/A,FALSE,"4WD"}</definedName>
    <definedName name="DIE" localSheetId="15" hidden="1">{#N/A,#N/A,FALSE,"단축1";#N/A,#N/A,FALSE,"단축2";#N/A,#N/A,FALSE,"단축3";#N/A,#N/A,FALSE,"장축";#N/A,#N/A,FALSE,"4WD"}</definedName>
    <definedName name="DIE" hidden="1">{#N/A,#N/A,FALSE,"단축1";#N/A,#N/A,FALSE,"단축2";#N/A,#N/A,FALSE,"단축3";#N/A,#N/A,FALSE,"장축";#N/A,#N/A,FALSE,"4WD"}</definedName>
    <definedName name="DIESEL" localSheetId="7" hidden="1">{#N/A,#N/A,FALSE,"단축1";#N/A,#N/A,FALSE,"단축2";#N/A,#N/A,FALSE,"단축3";#N/A,#N/A,FALSE,"장축";#N/A,#N/A,FALSE,"4WD"}</definedName>
    <definedName name="DIESEL" localSheetId="16" hidden="1">{#N/A,#N/A,FALSE,"단축1";#N/A,#N/A,FALSE,"단축2";#N/A,#N/A,FALSE,"단축3";#N/A,#N/A,FALSE,"장축";#N/A,#N/A,FALSE,"4WD"}</definedName>
    <definedName name="DIESEL" localSheetId="6" hidden="1">{#N/A,#N/A,FALSE,"단축1";#N/A,#N/A,FALSE,"단축2";#N/A,#N/A,FALSE,"단축3";#N/A,#N/A,FALSE,"장축";#N/A,#N/A,FALSE,"4WD"}</definedName>
    <definedName name="DIESEL" localSheetId="17" hidden="1">{#N/A,#N/A,FALSE,"단축1";#N/A,#N/A,FALSE,"단축2";#N/A,#N/A,FALSE,"단축3";#N/A,#N/A,FALSE,"장축";#N/A,#N/A,FALSE,"4WD"}</definedName>
    <definedName name="DIESEL" localSheetId="13" hidden="1">{#N/A,#N/A,FALSE,"단축1";#N/A,#N/A,FALSE,"단축2";#N/A,#N/A,FALSE,"단축3";#N/A,#N/A,FALSE,"장축";#N/A,#N/A,FALSE,"4WD"}</definedName>
    <definedName name="DIESEL" localSheetId="14" hidden="1">{#N/A,#N/A,FALSE,"단축1";#N/A,#N/A,FALSE,"단축2";#N/A,#N/A,FALSE,"단축3";#N/A,#N/A,FALSE,"장축";#N/A,#N/A,FALSE,"4WD"}</definedName>
    <definedName name="DIESEL" localSheetId="15" hidden="1">{#N/A,#N/A,FALSE,"단축1";#N/A,#N/A,FALSE,"단축2";#N/A,#N/A,FALSE,"단축3";#N/A,#N/A,FALSE,"장축";#N/A,#N/A,FALSE,"4WD"}</definedName>
    <definedName name="DIESEL" hidden="1">{#N/A,#N/A,FALSE,"단축1";#N/A,#N/A,FALSE,"단축2";#N/A,#N/A,FALSE,"단축3";#N/A,#N/A,FALSE,"장축";#N/A,#N/A,FALSE,"4WD"}</definedName>
    <definedName name="DIESELLL" localSheetId="7" hidden="1">{#N/A,#N/A,FALSE,"단축1";#N/A,#N/A,FALSE,"단축2";#N/A,#N/A,FALSE,"단축3";#N/A,#N/A,FALSE,"장축";#N/A,#N/A,FALSE,"4WD"}</definedName>
    <definedName name="DIESELLL" localSheetId="16" hidden="1">{#N/A,#N/A,FALSE,"단축1";#N/A,#N/A,FALSE,"단축2";#N/A,#N/A,FALSE,"단축3";#N/A,#N/A,FALSE,"장축";#N/A,#N/A,FALSE,"4WD"}</definedName>
    <definedName name="DIESELLL" localSheetId="6" hidden="1">{#N/A,#N/A,FALSE,"단축1";#N/A,#N/A,FALSE,"단축2";#N/A,#N/A,FALSE,"단축3";#N/A,#N/A,FALSE,"장축";#N/A,#N/A,FALSE,"4WD"}</definedName>
    <definedName name="DIESELLL" localSheetId="17" hidden="1">{#N/A,#N/A,FALSE,"단축1";#N/A,#N/A,FALSE,"단축2";#N/A,#N/A,FALSE,"단축3";#N/A,#N/A,FALSE,"장축";#N/A,#N/A,FALSE,"4WD"}</definedName>
    <definedName name="DIESELLL" localSheetId="13" hidden="1">{#N/A,#N/A,FALSE,"단축1";#N/A,#N/A,FALSE,"단축2";#N/A,#N/A,FALSE,"단축3";#N/A,#N/A,FALSE,"장축";#N/A,#N/A,FALSE,"4WD"}</definedName>
    <definedName name="DIESELLL" localSheetId="14" hidden="1">{#N/A,#N/A,FALSE,"단축1";#N/A,#N/A,FALSE,"단축2";#N/A,#N/A,FALSE,"단축3";#N/A,#N/A,FALSE,"장축";#N/A,#N/A,FALSE,"4WD"}</definedName>
    <definedName name="DIESELLL" localSheetId="15" hidden="1">{#N/A,#N/A,FALSE,"단축1";#N/A,#N/A,FALSE,"단축2";#N/A,#N/A,FALSE,"단축3";#N/A,#N/A,FALSE,"장축";#N/A,#N/A,FALSE,"4WD"}</definedName>
    <definedName name="DIESELLL" hidden="1">{#N/A,#N/A,FALSE,"단축1";#N/A,#N/A,FALSE,"단축2";#N/A,#N/A,FALSE,"단축3";#N/A,#N/A,FALSE,"장축";#N/A,#N/A,FALSE,"4WD"}</definedName>
    <definedName name="DIJS" localSheetId="7" hidden="1">{#N/A,#N/A,FALSE,"단축1";#N/A,#N/A,FALSE,"단축2";#N/A,#N/A,FALSE,"단축3";#N/A,#N/A,FALSE,"장축";#N/A,#N/A,FALSE,"4WD"}</definedName>
    <definedName name="DIJS" localSheetId="16" hidden="1">{#N/A,#N/A,FALSE,"단축1";#N/A,#N/A,FALSE,"단축2";#N/A,#N/A,FALSE,"단축3";#N/A,#N/A,FALSE,"장축";#N/A,#N/A,FALSE,"4WD"}</definedName>
    <definedName name="DIJS" localSheetId="17" hidden="1">{#N/A,#N/A,FALSE,"단축1";#N/A,#N/A,FALSE,"단축2";#N/A,#N/A,FALSE,"단축3";#N/A,#N/A,FALSE,"장축";#N/A,#N/A,FALSE,"4WD"}</definedName>
    <definedName name="DIJS" localSheetId="13" hidden="1">{#N/A,#N/A,FALSE,"단축1";#N/A,#N/A,FALSE,"단축2";#N/A,#N/A,FALSE,"단축3";#N/A,#N/A,FALSE,"장축";#N/A,#N/A,FALSE,"4WD"}</definedName>
    <definedName name="DIJS" localSheetId="14" hidden="1">{#N/A,#N/A,FALSE,"단축1";#N/A,#N/A,FALSE,"단축2";#N/A,#N/A,FALSE,"단축3";#N/A,#N/A,FALSE,"장축";#N/A,#N/A,FALSE,"4WD"}</definedName>
    <definedName name="DIJS" localSheetId="15" hidden="1">{#N/A,#N/A,FALSE,"단축1";#N/A,#N/A,FALSE,"단축2";#N/A,#N/A,FALSE,"단축3";#N/A,#N/A,FALSE,"장축";#N/A,#N/A,FALSE,"4WD"}</definedName>
    <definedName name="DIJS" hidden="1">{#N/A,#N/A,FALSE,"단축1";#N/A,#N/A,FALSE,"단축2";#N/A,#N/A,FALSE,"단축3";#N/A,#N/A,FALSE,"장축";#N/A,#N/A,FALSE,"4WD"}</definedName>
    <definedName name="DJ" hidden="1">#REF!</definedName>
    <definedName name="DJD" localSheetId="7" hidden="1">{#N/A,#N/A,FALSE,"단축1";#N/A,#N/A,FALSE,"단축2";#N/A,#N/A,FALSE,"단축3";#N/A,#N/A,FALSE,"장축";#N/A,#N/A,FALSE,"4WD"}</definedName>
    <definedName name="DJD" localSheetId="16" hidden="1">{#N/A,#N/A,FALSE,"단축1";#N/A,#N/A,FALSE,"단축2";#N/A,#N/A,FALSE,"단축3";#N/A,#N/A,FALSE,"장축";#N/A,#N/A,FALSE,"4WD"}</definedName>
    <definedName name="DJD" localSheetId="17" hidden="1">{#N/A,#N/A,FALSE,"단축1";#N/A,#N/A,FALSE,"단축2";#N/A,#N/A,FALSE,"단축3";#N/A,#N/A,FALSE,"장축";#N/A,#N/A,FALSE,"4WD"}</definedName>
    <definedName name="DJD" localSheetId="13" hidden="1">{#N/A,#N/A,FALSE,"단축1";#N/A,#N/A,FALSE,"단축2";#N/A,#N/A,FALSE,"단축3";#N/A,#N/A,FALSE,"장축";#N/A,#N/A,FALSE,"4WD"}</definedName>
    <definedName name="DJD" localSheetId="14" hidden="1">{#N/A,#N/A,FALSE,"단축1";#N/A,#N/A,FALSE,"단축2";#N/A,#N/A,FALSE,"단축3";#N/A,#N/A,FALSE,"장축";#N/A,#N/A,FALSE,"4WD"}</definedName>
    <definedName name="DJD" localSheetId="15" hidden="1">{#N/A,#N/A,FALSE,"단축1";#N/A,#N/A,FALSE,"단축2";#N/A,#N/A,FALSE,"단축3";#N/A,#N/A,FALSE,"장축";#N/A,#N/A,FALSE,"4WD"}</definedName>
    <definedName name="DJD" hidden="1">{#N/A,#N/A,FALSE,"단축1";#N/A,#N/A,FALSE,"단축2";#N/A,#N/A,FALSE,"단축3";#N/A,#N/A,FALSE,"장축";#N/A,#N/A,FALSE,"4WD"}</definedName>
    <definedName name="DJDJJ">[16]FOB현황!#REF!</definedName>
    <definedName name="DJDJJDJ">#REF!</definedName>
    <definedName name="DJFHJ" localSheetId="7" hidden="1">{#N/A,#N/A,FALSE,"단축1";#N/A,#N/A,FALSE,"단축2";#N/A,#N/A,FALSE,"단축3";#N/A,#N/A,FALSE,"장축";#N/A,#N/A,FALSE,"4WD"}</definedName>
    <definedName name="DJFHJ" localSheetId="16" hidden="1">{#N/A,#N/A,FALSE,"단축1";#N/A,#N/A,FALSE,"단축2";#N/A,#N/A,FALSE,"단축3";#N/A,#N/A,FALSE,"장축";#N/A,#N/A,FALSE,"4WD"}</definedName>
    <definedName name="DJFHJ" localSheetId="6" hidden="1">{#N/A,#N/A,FALSE,"단축1";#N/A,#N/A,FALSE,"단축2";#N/A,#N/A,FALSE,"단축3";#N/A,#N/A,FALSE,"장축";#N/A,#N/A,FALSE,"4WD"}</definedName>
    <definedName name="DJFHJ" localSheetId="17" hidden="1">{#N/A,#N/A,FALSE,"단축1";#N/A,#N/A,FALSE,"단축2";#N/A,#N/A,FALSE,"단축3";#N/A,#N/A,FALSE,"장축";#N/A,#N/A,FALSE,"4WD"}</definedName>
    <definedName name="DJFHJ" localSheetId="13" hidden="1">{#N/A,#N/A,FALSE,"단축1";#N/A,#N/A,FALSE,"단축2";#N/A,#N/A,FALSE,"단축3";#N/A,#N/A,FALSE,"장축";#N/A,#N/A,FALSE,"4WD"}</definedName>
    <definedName name="DJFHJ" localSheetId="14" hidden="1">{#N/A,#N/A,FALSE,"단축1";#N/A,#N/A,FALSE,"단축2";#N/A,#N/A,FALSE,"단축3";#N/A,#N/A,FALSE,"장축";#N/A,#N/A,FALSE,"4WD"}</definedName>
    <definedName name="DJFHJ" localSheetId="15" hidden="1">{#N/A,#N/A,FALSE,"단축1";#N/A,#N/A,FALSE,"단축2";#N/A,#N/A,FALSE,"단축3";#N/A,#N/A,FALSE,"장축";#N/A,#N/A,FALSE,"4WD"}</definedName>
    <definedName name="DJFHJ" hidden="1">{#N/A,#N/A,FALSE,"단축1";#N/A,#N/A,FALSE,"단축2";#N/A,#N/A,FALSE,"단축3";#N/A,#N/A,FALSE,"장축";#N/A,#N/A,FALSE,"4WD"}</definedName>
    <definedName name="DJGHJ" localSheetId="7" hidden="1">{#N/A,#N/A,FALSE,"단축1";#N/A,#N/A,FALSE,"단축2";#N/A,#N/A,FALSE,"단축3";#N/A,#N/A,FALSE,"장축";#N/A,#N/A,FALSE,"4WD"}</definedName>
    <definedName name="DJGHJ" localSheetId="16" hidden="1">{#N/A,#N/A,FALSE,"단축1";#N/A,#N/A,FALSE,"단축2";#N/A,#N/A,FALSE,"단축3";#N/A,#N/A,FALSE,"장축";#N/A,#N/A,FALSE,"4WD"}</definedName>
    <definedName name="DJGHJ" localSheetId="6" hidden="1">{#N/A,#N/A,FALSE,"단축1";#N/A,#N/A,FALSE,"단축2";#N/A,#N/A,FALSE,"단축3";#N/A,#N/A,FALSE,"장축";#N/A,#N/A,FALSE,"4WD"}</definedName>
    <definedName name="DJGHJ" localSheetId="17" hidden="1">{#N/A,#N/A,FALSE,"단축1";#N/A,#N/A,FALSE,"단축2";#N/A,#N/A,FALSE,"단축3";#N/A,#N/A,FALSE,"장축";#N/A,#N/A,FALSE,"4WD"}</definedName>
    <definedName name="DJGHJ" localSheetId="13" hidden="1">{#N/A,#N/A,FALSE,"단축1";#N/A,#N/A,FALSE,"단축2";#N/A,#N/A,FALSE,"단축3";#N/A,#N/A,FALSE,"장축";#N/A,#N/A,FALSE,"4WD"}</definedName>
    <definedName name="DJGHJ" localSheetId="14" hidden="1">{#N/A,#N/A,FALSE,"단축1";#N/A,#N/A,FALSE,"단축2";#N/A,#N/A,FALSE,"단축3";#N/A,#N/A,FALSE,"장축";#N/A,#N/A,FALSE,"4WD"}</definedName>
    <definedName name="DJGHJ" localSheetId="15" hidden="1">{#N/A,#N/A,FALSE,"단축1";#N/A,#N/A,FALSE,"단축2";#N/A,#N/A,FALSE,"단축3";#N/A,#N/A,FALSE,"장축";#N/A,#N/A,FALSE,"4WD"}</definedName>
    <definedName name="DJGHJ" hidden="1">{#N/A,#N/A,FALSE,"단축1";#N/A,#N/A,FALSE,"단축2";#N/A,#N/A,FALSE,"단축3";#N/A,#N/A,FALSE,"장축";#N/A,#N/A,FALSE,"4WD"}</definedName>
    <definedName name="DJHD" localSheetId="7" hidden="1">{#N/A,#N/A,FALSE,"단축1";#N/A,#N/A,FALSE,"단축2";#N/A,#N/A,FALSE,"단축3";#N/A,#N/A,FALSE,"장축";#N/A,#N/A,FALSE,"4WD"}</definedName>
    <definedName name="DJHD" localSheetId="16" hidden="1">{#N/A,#N/A,FALSE,"단축1";#N/A,#N/A,FALSE,"단축2";#N/A,#N/A,FALSE,"단축3";#N/A,#N/A,FALSE,"장축";#N/A,#N/A,FALSE,"4WD"}</definedName>
    <definedName name="DJHD" localSheetId="6" hidden="1">{#N/A,#N/A,FALSE,"단축1";#N/A,#N/A,FALSE,"단축2";#N/A,#N/A,FALSE,"단축3";#N/A,#N/A,FALSE,"장축";#N/A,#N/A,FALSE,"4WD"}</definedName>
    <definedName name="DJHD" localSheetId="17" hidden="1">{#N/A,#N/A,FALSE,"단축1";#N/A,#N/A,FALSE,"단축2";#N/A,#N/A,FALSE,"단축3";#N/A,#N/A,FALSE,"장축";#N/A,#N/A,FALSE,"4WD"}</definedName>
    <definedName name="DJHD" localSheetId="13" hidden="1">{#N/A,#N/A,FALSE,"단축1";#N/A,#N/A,FALSE,"단축2";#N/A,#N/A,FALSE,"단축3";#N/A,#N/A,FALSE,"장축";#N/A,#N/A,FALSE,"4WD"}</definedName>
    <definedName name="DJHD" localSheetId="14" hidden="1">{#N/A,#N/A,FALSE,"단축1";#N/A,#N/A,FALSE,"단축2";#N/A,#N/A,FALSE,"단축3";#N/A,#N/A,FALSE,"장축";#N/A,#N/A,FALSE,"4WD"}</definedName>
    <definedName name="DJHD" localSheetId="15" hidden="1">{#N/A,#N/A,FALSE,"단축1";#N/A,#N/A,FALSE,"단축2";#N/A,#N/A,FALSE,"단축3";#N/A,#N/A,FALSE,"장축";#N/A,#N/A,FALSE,"4WD"}</definedName>
    <definedName name="DJHD" hidden="1">{#N/A,#N/A,FALSE,"단축1";#N/A,#N/A,FALSE,"단축2";#N/A,#N/A,FALSE,"단축3";#N/A,#N/A,FALSE,"장축";#N/A,#N/A,FALSE,"4WD"}</definedName>
    <definedName name="DK">#REF!</definedName>
    <definedName name="dkdk" localSheetId="7" hidden="1">{#N/A,#N/A,FALSE,"단축1";#N/A,#N/A,FALSE,"단축2";#N/A,#N/A,FALSE,"단축3";#N/A,#N/A,FALSE,"장축";#N/A,#N/A,FALSE,"4WD"}</definedName>
    <definedName name="dkdk" localSheetId="16" hidden="1">{#N/A,#N/A,FALSE,"단축1";#N/A,#N/A,FALSE,"단축2";#N/A,#N/A,FALSE,"단축3";#N/A,#N/A,FALSE,"장축";#N/A,#N/A,FALSE,"4WD"}</definedName>
    <definedName name="dkdk" localSheetId="6" hidden="1">{#N/A,#N/A,FALSE,"단축1";#N/A,#N/A,FALSE,"단축2";#N/A,#N/A,FALSE,"단축3";#N/A,#N/A,FALSE,"장축";#N/A,#N/A,FALSE,"4WD"}</definedName>
    <definedName name="dkdk" localSheetId="17" hidden="1">{#N/A,#N/A,FALSE,"단축1";#N/A,#N/A,FALSE,"단축2";#N/A,#N/A,FALSE,"단축3";#N/A,#N/A,FALSE,"장축";#N/A,#N/A,FALSE,"4WD"}</definedName>
    <definedName name="dkdk" localSheetId="13" hidden="1">{#N/A,#N/A,FALSE,"단축1";#N/A,#N/A,FALSE,"단축2";#N/A,#N/A,FALSE,"단축3";#N/A,#N/A,FALSE,"장축";#N/A,#N/A,FALSE,"4WD"}</definedName>
    <definedName name="dkdk" localSheetId="14" hidden="1">{#N/A,#N/A,FALSE,"단축1";#N/A,#N/A,FALSE,"단축2";#N/A,#N/A,FALSE,"단축3";#N/A,#N/A,FALSE,"장축";#N/A,#N/A,FALSE,"4WD"}</definedName>
    <definedName name="dkdk" localSheetId="15" hidden="1">{#N/A,#N/A,FALSE,"단축1";#N/A,#N/A,FALSE,"단축2";#N/A,#N/A,FALSE,"단축3";#N/A,#N/A,FALSE,"장축";#N/A,#N/A,FALSE,"4WD"}</definedName>
    <definedName name="dkdk" hidden="1">{#N/A,#N/A,FALSE,"단축1";#N/A,#N/A,FALSE,"단축2";#N/A,#N/A,FALSE,"단축3";#N/A,#N/A,FALSE,"장축";#N/A,#N/A,FALSE,"4WD"}</definedName>
    <definedName name="DKDKDKFGTBTB2RT" localSheetId="6">#REF!</definedName>
    <definedName name="DKDKDKFGTBTB2RT">#REF!</definedName>
    <definedName name="DKDKfg18TBTB2RT" localSheetId="6">#REF!</definedName>
    <definedName name="DKDKfg18TBTB2RT">#REF!</definedName>
    <definedName name="DKDKFG8TBTB2RT" localSheetId="6">#REF!</definedName>
    <definedName name="DKDKFG8TBTB2RT">#REF!</definedName>
    <definedName name="dkf" localSheetId="7" hidden="1">{#N/A,#N/A,FALSE,"단축1";#N/A,#N/A,FALSE,"단축2";#N/A,#N/A,FALSE,"단축3";#N/A,#N/A,FALSE,"장축";#N/A,#N/A,FALSE,"4WD"}</definedName>
    <definedName name="dkf" localSheetId="16" hidden="1">{#N/A,#N/A,FALSE,"단축1";#N/A,#N/A,FALSE,"단축2";#N/A,#N/A,FALSE,"단축3";#N/A,#N/A,FALSE,"장축";#N/A,#N/A,FALSE,"4WD"}</definedName>
    <definedName name="dkf" localSheetId="17" hidden="1">{#N/A,#N/A,FALSE,"단축1";#N/A,#N/A,FALSE,"단축2";#N/A,#N/A,FALSE,"단축3";#N/A,#N/A,FALSE,"장축";#N/A,#N/A,FALSE,"4WD"}</definedName>
    <definedName name="dkf" localSheetId="13" hidden="1">{#N/A,#N/A,FALSE,"단축1";#N/A,#N/A,FALSE,"단축2";#N/A,#N/A,FALSE,"단축3";#N/A,#N/A,FALSE,"장축";#N/A,#N/A,FALSE,"4WD"}</definedName>
    <definedName name="dkf" localSheetId="14" hidden="1">{#N/A,#N/A,FALSE,"단축1";#N/A,#N/A,FALSE,"단축2";#N/A,#N/A,FALSE,"단축3";#N/A,#N/A,FALSE,"장축";#N/A,#N/A,FALSE,"4WD"}</definedName>
    <definedName name="dkf" localSheetId="15" hidden="1">{#N/A,#N/A,FALSE,"단축1";#N/A,#N/A,FALSE,"단축2";#N/A,#N/A,FALSE,"단축3";#N/A,#N/A,FALSE,"장축";#N/A,#N/A,FALSE,"4WD"}</definedName>
    <definedName name="dkf" hidden="1">{#N/A,#N/A,FALSE,"단축1";#N/A,#N/A,FALSE,"단축2";#N/A,#N/A,FALSE,"단축3";#N/A,#N/A,FALSE,"장축";#N/A,#N/A,FALSE,"4WD"}</definedName>
    <definedName name="DKJFK" localSheetId="7" hidden="1">{#N/A,#N/A,FALSE,"단축1";#N/A,#N/A,FALSE,"단축2";#N/A,#N/A,FALSE,"단축3";#N/A,#N/A,FALSE,"장축";#N/A,#N/A,FALSE,"4WD"}</definedName>
    <definedName name="DKJFK" localSheetId="16" hidden="1">{#N/A,#N/A,FALSE,"단축1";#N/A,#N/A,FALSE,"단축2";#N/A,#N/A,FALSE,"단축3";#N/A,#N/A,FALSE,"장축";#N/A,#N/A,FALSE,"4WD"}</definedName>
    <definedName name="DKJFK" localSheetId="17" hidden="1">{#N/A,#N/A,FALSE,"단축1";#N/A,#N/A,FALSE,"단축2";#N/A,#N/A,FALSE,"단축3";#N/A,#N/A,FALSE,"장축";#N/A,#N/A,FALSE,"4WD"}</definedName>
    <definedName name="DKJFK" localSheetId="13" hidden="1">{#N/A,#N/A,FALSE,"단축1";#N/A,#N/A,FALSE,"단축2";#N/A,#N/A,FALSE,"단축3";#N/A,#N/A,FALSE,"장축";#N/A,#N/A,FALSE,"4WD"}</definedName>
    <definedName name="DKJFK" localSheetId="14" hidden="1">{#N/A,#N/A,FALSE,"단축1";#N/A,#N/A,FALSE,"단축2";#N/A,#N/A,FALSE,"단축3";#N/A,#N/A,FALSE,"장축";#N/A,#N/A,FALSE,"4WD"}</definedName>
    <definedName name="DKJFK" localSheetId="15" hidden="1">{#N/A,#N/A,FALSE,"단축1";#N/A,#N/A,FALSE,"단축2";#N/A,#N/A,FALSE,"단축3";#N/A,#N/A,FALSE,"장축";#N/A,#N/A,FALSE,"4WD"}</definedName>
    <definedName name="DKJFK" hidden="1">{#N/A,#N/A,FALSE,"단축1";#N/A,#N/A,FALSE,"단축2";#N/A,#N/A,FALSE,"단축3";#N/A,#N/A,FALSE,"장축";#N/A,#N/A,FALSE,"4WD"}</definedName>
    <definedName name="DKK">#N/A</definedName>
    <definedName name="DKRL" localSheetId="7" hidden="1">{#N/A,#N/A,FALSE,"단축1";#N/A,#N/A,FALSE,"단축2";#N/A,#N/A,FALSE,"단축3";#N/A,#N/A,FALSE,"장축";#N/A,#N/A,FALSE,"4WD"}</definedName>
    <definedName name="DKRL" localSheetId="16" hidden="1">{#N/A,#N/A,FALSE,"단축1";#N/A,#N/A,FALSE,"단축2";#N/A,#N/A,FALSE,"단축3";#N/A,#N/A,FALSE,"장축";#N/A,#N/A,FALSE,"4WD"}</definedName>
    <definedName name="DKRL" localSheetId="17" hidden="1">{#N/A,#N/A,FALSE,"단축1";#N/A,#N/A,FALSE,"단축2";#N/A,#N/A,FALSE,"단축3";#N/A,#N/A,FALSE,"장축";#N/A,#N/A,FALSE,"4WD"}</definedName>
    <definedName name="DKRL" localSheetId="13" hidden="1">{#N/A,#N/A,FALSE,"단축1";#N/A,#N/A,FALSE,"단축2";#N/A,#N/A,FALSE,"단축3";#N/A,#N/A,FALSE,"장축";#N/A,#N/A,FALSE,"4WD"}</definedName>
    <definedName name="DKRL" localSheetId="14" hidden="1">{#N/A,#N/A,FALSE,"단축1";#N/A,#N/A,FALSE,"단축2";#N/A,#N/A,FALSE,"단축3";#N/A,#N/A,FALSE,"장축";#N/A,#N/A,FALSE,"4WD"}</definedName>
    <definedName name="DKRL" localSheetId="15" hidden="1">{#N/A,#N/A,FALSE,"단축1";#N/A,#N/A,FALSE,"단축2";#N/A,#N/A,FALSE,"단축3";#N/A,#N/A,FALSE,"장축";#N/A,#N/A,FALSE,"4WD"}</definedName>
    <definedName name="DKRL" hidden="1">{#N/A,#N/A,FALSE,"단축1";#N/A,#N/A,FALSE,"단축2";#N/A,#N/A,FALSE,"단축3";#N/A,#N/A,FALSE,"장축";#N/A,#N/A,FALSE,"4WD"}</definedName>
    <definedName name="DKS" localSheetId="7" hidden="1">{#N/A,#N/A,FALSE,"을지 (4)";#N/A,#N/A,FALSE,"을지 (5)";#N/A,#N/A,FALSE,"을지 (6)"}</definedName>
    <definedName name="DKS" localSheetId="16" hidden="1">{#N/A,#N/A,FALSE,"을지 (4)";#N/A,#N/A,FALSE,"을지 (5)";#N/A,#N/A,FALSE,"을지 (6)"}</definedName>
    <definedName name="DKS" localSheetId="17" hidden="1">{#N/A,#N/A,FALSE,"을지 (4)";#N/A,#N/A,FALSE,"을지 (5)";#N/A,#N/A,FALSE,"을지 (6)"}</definedName>
    <definedName name="DKS" localSheetId="13" hidden="1">{#N/A,#N/A,FALSE,"을지 (4)";#N/A,#N/A,FALSE,"을지 (5)";#N/A,#N/A,FALSE,"을지 (6)"}</definedName>
    <definedName name="DKS" localSheetId="14" hidden="1">{#N/A,#N/A,FALSE,"을지 (4)";#N/A,#N/A,FALSE,"을지 (5)";#N/A,#N/A,FALSE,"을지 (6)"}</definedName>
    <definedName name="DKS" localSheetId="15" hidden="1">{#N/A,#N/A,FALSE,"을지 (4)";#N/A,#N/A,FALSE,"을지 (5)";#N/A,#N/A,FALSE,"을지 (6)"}</definedName>
    <definedName name="DKS" hidden="1">{#N/A,#N/A,FALSE,"을지 (4)";#N/A,#N/A,FALSE,"을지 (5)";#N/A,#N/A,FALSE,"을지 (6)"}</definedName>
    <definedName name="DKSLDH" localSheetId="7" hidden="1">{#N/A,#N/A,FALSE,"단축1";#N/A,#N/A,FALSE,"단축2";#N/A,#N/A,FALSE,"단축3";#N/A,#N/A,FALSE,"장축";#N/A,#N/A,FALSE,"4WD"}</definedName>
    <definedName name="DKSLDH" localSheetId="16" hidden="1">{#N/A,#N/A,FALSE,"단축1";#N/A,#N/A,FALSE,"단축2";#N/A,#N/A,FALSE,"단축3";#N/A,#N/A,FALSE,"장축";#N/A,#N/A,FALSE,"4WD"}</definedName>
    <definedName name="DKSLDH" localSheetId="6" hidden="1">{#N/A,#N/A,FALSE,"단축1";#N/A,#N/A,FALSE,"단축2";#N/A,#N/A,FALSE,"단축3";#N/A,#N/A,FALSE,"장축";#N/A,#N/A,FALSE,"4WD"}</definedName>
    <definedName name="DKSLDH" localSheetId="17" hidden="1">{#N/A,#N/A,FALSE,"단축1";#N/A,#N/A,FALSE,"단축2";#N/A,#N/A,FALSE,"단축3";#N/A,#N/A,FALSE,"장축";#N/A,#N/A,FALSE,"4WD"}</definedName>
    <definedName name="DKSLDH" localSheetId="13" hidden="1">{#N/A,#N/A,FALSE,"단축1";#N/A,#N/A,FALSE,"단축2";#N/A,#N/A,FALSE,"단축3";#N/A,#N/A,FALSE,"장축";#N/A,#N/A,FALSE,"4WD"}</definedName>
    <definedName name="DKSLDH" localSheetId="14" hidden="1">{#N/A,#N/A,FALSE,"단축1";#N/A,#N/A,FALSE,"단축2";#N/A,#N/A,FALSE,"단축3";#N/A,#N/A,FALSE,"장축";#N/A,#N/A,FALSE,"4WD"}</definedName>
    <definedName name="DKSLDH" localSheetId="15" hidden="1">{#N/A,#N/A,FALSE,"단축1";#N/A,#N/A,FALSE,"단축2";#N/A,#N/A,FALSE,"단축3";#N/A,#N/A,FALSE,"장축";#N/A,#N/A,FALSE,"4WD"}</definedName>
    <definedName name="DKSLDH" hidden="1">{#N/A,#N/A,FALSE,"단축1";#N/A,#N/A,FALSE,"단축2";#N/A,#N/A,FALSE,"단축3";#N/A,#N/A,FALSE,"장축";#N/A,#N/A,FALSE,"4WD"}</definedName>
    <definedName name="DL" localSheetId="6">#REF!</definedName>
    <definedName name="DL">#REF!</definedName>
    <definedName name="DLAKL" localSheetId="7" hidden="1">{#N/A,#N/A,TRUE,"Y생산";#N/A,#N/A,TRUE,"Y판매";#N/A,#N/A,TRUE,"Y총물량";#N/A,#N/A,TRUE,"Y능력";#N/A,#N/A,TRUE,"YKD"}</definedName>
    <definedName name="DLAKL" localSheetId="16" hidden="1">{#N/A,#N/A,TRUE,"Y생산";#N/A,#N/A,TRUE,"Y판매";#N/A,#N/A,TRUE,"Y총물량";#N/A,#N/A,TRUE,"Y능력";#N/A,#N/A,TRUE,"YKD"}</definedName>
    <definedName name="DLAKL" localSheetId="17" hidden="1">{#N/A,#N/A,TRUE,"Y생산";#N/A,#N/A,TRUE,"Y판매";#N/A,#N/A,TRUE,"Y총물량";#N/A,#N/A,TRUE,"Y능력";#N/A,#N/A,TRUE,"YKD"}</definedName>
    <definedName name="DLAKL" localSheetId="13" hidden="1">{#N/A,#N/A,TRUE,"Y생산";#N/A,#N/A,TRUE,"Y판매";#N/A,#N/A,TRUE,"Y총물량";#N/A,#N/A,TRUE,"Y능력";#N/A,#N/A,TRUE,"YKD"}</definedName>
    <definedName name="DLAKL" localSheetId="14" hidden="1">{#N/A,#N/A,TRUE,"Y생산";#N/A,#N/A,TRUE,"Y판매";#N/A,#N/A,TRUE,"Y총물량";#N/A,#N/A,TRUE,"Y능력";#N/A,#N/A,TRUE,"YKD"}</definedName>
    <definedName name="DLAKL" localSheetId="15" hidden="1">{#N/A,#N/A,TRUE,"Y생산";#N/A,#N/A,TRUE,"Y판매";#N/A,#N/A,TRUE,"Y총물량";#N/A,#N/A,TRUE,"Y능력";#N/A,#N/A,TRUE,"YKD"}</definedName>
    <definedName name="DLAKL" hidden="1">{#N/A,#N/A,TRUE,"Y생산";#N/A,#N/A,TRUE,"Y판매";#N/A,#N/A,TRUE,"Y총물량";#N/A,#N/A,TRUE,"Y능력";#N/A,#N/A,TRUE,"YKD"}</definedName>
    <definedName name="DLATL" localSheetId="7" hidden="1">{#N/A,#N/A,FALSE,"단축1";#N/A,#N/A,FALSE,"단축2";#N/A,#N/A,FALSE,"단축3";#N/A,#N/A,FALSE,"장축";#N/A,#N/A,FALSE,"4WD"}</definedName>
    <definedName name="DLATL" localSheetId="16" hidden="1">{#N/A,#N/A,FALSE,"단축1";#N/A,#N/A,FALSE,"단축2";#N/A,#N/A,FALSE,"단축3";#N/A,#N/A,FALSE,"장축";#N/A,#N/A,FALSE,"4WD"}</definedName>
    <definedName name="DLATL" localSheetId="17" hidden="1">{#N/A,#N/A,FALSE,"단축1";#N/A,#N/A,FALSE,"단축2";#N/A,#N/A,FALSE,"단축3";#N/A,#N/A,FALSE,"장축";#N/A,#N/A,FALSE,"4WD"}</definedName>
    <definedName name="DLATL" localSheetId="13" hidden="1">{#N/A,#N/A,FALSE,"단축1";#N/A,#N/A,FALSE,"단축2";#N/A,#N/A,FALSE,"단축3";#N/A,#N/A,FALSE,"장축";#N/A,#N/A,FALSE,"4WD"}</definedName>
    <definedName name="DLATL" localSheetId="14" hidden="1">{#N/A,#N/A,FALSE,"단축1";#N/A,#N/A,FALSE,"단축2";#N/A,#N/A,FALSE,"단축3";#N/A,#N/A,FALSE,"장축";#N/A,#N/A,FALSE,"4WD"}</definedName>
    <definedName name="DLATL" localSheetId="15" hidden="1">{#N/A,#N/A,FALSE,"단축1";#N/A,#N/A,FALSE,"단축2";#N/A,#N/A,FALSE,"단축3";#N/A,#N/A,FALSE,"장축";#N/A,#N/A,FALSE,"4WD"}</definedName>
    <definedName name="DLATL" hidden="1">{#N/A,#N/A,FALSE,"단축1";#N/A,#N/A,FALSE,"단축2";#N/A,#N/A,FALSE,"단축3";#N/A,#N/A,FALSE,"장축";#N/A,#N/A,FALSE,"4WD"}</definedName>
    <definedName name="DLDL" localSheetId="7" hidden="1">{#N/A,#N/A,FALSE,"단축1";#N/A,#N/A,FALSE,"단축2";#N/A,#N/A,FALSE,"단축3";#N/A,#N/A,FALSE,"장축";#N/A,#N/A,FALSE,"4WD"}</definedName>
    <definedName name="DLDL" localSheetId="16" hidden="1">{#N/A,#N/A,FALSE,"단축1";#N/A,#N/A,FALSE,"단축2";#N/A,#N/A,FALSE,"단축3";#N/A,#N/A,FALSE,"장축";#N/A,#N/A,FALSE,"4WD"}</definedName>
    <definedName name="DLDL" localSheetId="17" hidden="1">{#N/A,#N/A,FALSE,"단축1";#N/A,#N/A,FALSE,"단축2";#N/A,#N/A,FALSE,"단축3";#N/A,#N/A,FALSE,"장축";#N/A,#N/A,FALSE,"4WD"}</definedName>
    <definedName name="DLDL" localSheetId="13" hidden="1">{#N/A,#N/A,FALSE,"단축1";#N/A,#N/A,FALSE,"단축2";#N/A,#N/A,FALSE,"단축3";#N/A,#N/A,FALSE,"장축";#N/A,#N/A,FALSE,"4WD"}</definedName>
    <definedName name="DLDL" localSheetId="14" hidden="1">{#N/A,#N/A,FALSE,"단축1";#N/A,#N/A,FALSE,"단축2";#N/A,#N/A,FALSE,"단축3";#N/A,#N/A,FALSE,"장축";#N/A,#N/A,FALSE,"4WD"}</definedName>
    <definedName name="DLDL" localSheetId="15" hidden="1">{#N/A,#N/A,FALSE,"단축1";#N/A,#N/A,FALSE,"단축2";#N/A,#N/A,FALSE,"단축3";#N/A,#N/A,FALSE,"장축";#N/A,#N/A,FALSE,"4WD"}</definedName>
    <definedName name="DLDL" hidden="1">{#N/A,#N/A,FALSE,"단축1";#N/A,#N/A,FALSE,"단축2";#N/A,#N/A,FALSE,"단축3";#N/A,#N/A,FALSE,"장축";#N/A,#N/A,FALSE,"4WD"}</definedName>
    <definedName name="DLEHD" localSheetId="6">#REF!</definedName>
    <definedName name="DLEHD">#REF!</definedName>
    <definedName name="DLFWJD" localSheetId="7" hidden="1">{#N/A,#N/A,FALSE,"단축1";#N/A,#N/A,FALSE,"단축2";#N/A,#N/A,FALSE,"단축3";#N/A,#N/A,FALSE,"장축";#N/A,#N/A,FALSE,"4WD"}</definedName>
    <definedName name="DLFWJD" localSheetId="16" hidden="1">{#N/A,#N/A,FALSE,"단축1";#N/A,#N/A,FALSE,"단축2";#N/A,#N/A,FALSE,"단축3";#N/A,#N/A,FALSE,"장축";#N/A,#N/A,FALSE,"4WD"}</definedName>
    <definedName name="DLFWJD" localSheetId="17" hidden="1">{#N/A,#N/A,FALSE,"단축1";#N/A,#N/A,FALSE,"단축2";#N/A,#N/A,FALSE,"단축3";#N/A,#N/A,FALSE,"장축";#N/A,#N/A,FALSE,"4WD"}</definedName>
    <definedName name="DLFWJD" localSheetId="13" hidden="1">{#N/A,#N/A,FALSE,"단축1";#N/A,#N/A,FALSE,"단축2";#N/A,#N/A,FALSE,"단축3";#N/A,#N/A,FALSE,"장축";#N/A,#N/A,FALSE,"4WD"}</definedName>
    <definedName name="DLFWJD" localSheetId="14" hidden="1">{#N/A,#N/A,FALSE,"단축1";#N/A,#N/A,FALSE,"단축2";#N/A,#N/A,FALSE,"단축3";#N/A,#N/A,FALSE,"장축";#N/A,#N/A,FALSE,"4WD"}</definedName>
    <definedName name="DLFWJD" localSheetId="15" hidden="1">{#N/A,#N/A,FALSE,"단축1";#N/A,#N/A,FALSE,"단축2";#N/A,#N/A,FALSE,"단축3";#N/A,#N/A,FALSE,"장축";#N/A,#N/A,FALSE,"4WD"}</definedName>
    <definedName name="DLFWJD" hidden="1">{#N/A,#N/A,FALSE,"단축1";#N/A,#N/A,FALSE,"단축2";#N/A,#N/A,FALSE,"단축3";#N/A,#N/A,FALSE,"장축";#N/A,#N/A,FALSE,"4WD"}</definedName>
    <definedName name="DLL">#REF!</definedName>
    <definedName name="DLS" localSheetId="7" hidden="1">{#N/A,#N/A,FALSE,"단축1";#N/A,#N/A,FALSE,"단축2";#N/A,#N/A,FALSE,"단축3";#N/A,#N/A,FALSE,"장축";#N/A,#N/A,FALSE,"4WD"}</definedName>
    <definedName name="DLS" localSheetId="16" hidden="1">{#N/A,#N/A,FALSE,"단축1";#N/A,#N/A,FALSE,"단축2";#N/A,#N/A,FALSE,"단축3";#N/A,#N/A,FALSE,"장축";#N/A,#N/A,FALSE,"4WD"}</definedName>
    <definedName name="DLS" localSheetId="6" hidden="1">{#N/A,#N/A,TRUE,"Y생산";#N/A,#N/A,TRUE,"Y판매";#N/A,#N/A,TRUE,"Y총물량";#N/A,#N/A,TRUE,"Y능력";#N/A,#N/A,TRUE,"YKD"}</definedName>
    <definedName name="DLS" localSheetId="17" hidden="1">{#N/A,#N/A,FALSE,"단축1";#N/A,#N/A,FALSE,"단축2";#N/A,#N/A,FALSE,"단축3";#N/A,#N/A,FALSE,"장축";#N/A,#N/A,FALSE,"4WD"}</definedName>
    <definedName name="DLS" localSheetId="13" hidden="1">{#N/A,#N/A,TRUE,"Y생산";#N/A,#N/A,TRUE,"Y판매";#N/A,#N/A,TRUE,"Y총물량";#N/A,#N/A,TRUE,"Y능력";#N/A,#N/A,TRUE,"YKD"}</definedName>
    <definedName name="DLS" localSheetId="14" hidden="1">{#N/A,#N/A,FALSE,"단축1";#N/A,#N/A,FALSE,"단축2";#N/A,#N/A,FALSE,"단축3";#N/A,#N/A,FALSE,"장축";#N/A,#N/A,FALSE,"4WD"}</definedName>
    <definedName name="DLS" localSheetId="15" hidden="1">{#N/A,#N/A,FALSE,"단축1";#N/A,#N/A,FALSE,"단축2";#N/A,#N/A,FALSE,"단축3";#N/A,#N/A,FALSE,"장축";#N/A,#N/A,FALSE,"4WD"}</definedName>
    <definedName name="DLS" hidden="1">{#N/A,#N/A,FALSE,"단축1";#N/A,#N/A,FALSE,"단축2";#N/A,#N/A,FALSE,"단축3";#N/A,#N/A,FALSE,"장축";#N/A,#N/A,FALSE,"4WD"}</definedName>
    <definedName name="DM">#REF!</definedName>
    <definedName name="dn" localSheetId="7" hidden="1">{#N/A,#N/A,FALSE,"단축1";#N/A,#N/A,FALSE,"단축2";#N/A,#N/A,FALSE,"단축3";#N/A,#N/A,FALSE,"장축";#N/A,#N/A,FALSE,"4WD"}</definedName>
    <definedName name="dn" localSheetId="16" hidden="1">{#N/A,#N/A,FALSE,"단축1";#N/A,#N/A,FALSE,"단축2";#N/A,#N/A,FALSE,"단축3";#N/A,#N/A,FALSE,"장축";#N/A,#N/A,FALSE,"4WD"}</definedName>
    <definedName name="dn" localSheetId="17" hidden="1">{#N/A,#N/A,FALSE,"단축1";#N/A,#N/A,FALSE,"단축2";#N/A,#N/A,FALSE,"단축3";#N/A,#N/A,FALSE,"장축";#N/A,#N/A,FALSE,"4WD"}</definedName>
    <definedName name="dn" localSheetId="13" hidden="1">{#N/A,#N/A,FALSE,"단축1";#N/A,#N/A,FALSE,"단축2";#N/A,#N/A,FALSE,"단축3";#N/A,#N/A,FALSE,"장축";#N/A,#N/A,FALSE,"4WD"}</definedName>
    <definedName name="dn" localSheetId="14" hidden="1">{#N/A,#N/A,FALSE,"단축1";#N/A,#N/A,FALSE,"단축2";#N/A,#N/A,FALSE,"단축3";#N/A,#N/A,FALSE,"장축";#N/A,#N/A,FALSE,"4WD"}</definedName>
    <definedName name="dn" localSheetId="15" hidden="1">{#N/A,#N/A,FALSE,"단축1";#N/A,#N/A,FALSE,"단축2";#N/A,#N/A,FALSE,"단축3";#N/A,#N/A,FALSE,"장축";#N/A,#N/A,FALSE,"4WD"}</definedName>
    <definedName name="dn" hidden="1">{#N/A,#N/A,FALSE,"단축1";#N/A,#N/A,FALSE,"단축2";#N/A,#N/A,FALSE,"단축3";#N/A,#N/A,FALSE,"장축";#N/A,#N/A,FALSE,"4WD"}</definedName>
    <definedName name="DNFLA" localSheetId="7" hidden="1">{#N/A,#N/A,FALSE,"단축1";#N/A,#N/A,FALSE,"단축2";#N/A,#N/A,FALSE,"단축3";#N/A,#N/A,FALSE,"장축";#N/A,#N/A,FALSE,"4WD"}</definedName>
    <definedName name="DNFLA" localSheetId="16" hidden="1">{#N/A,#N/A,FALSE,"단축1";#N/A,#N/A,FALSE,"단축2";#N/A,#N/A,FALSE,"단축3";#N/A,#N/A,FALSE,"장축";#N/A,#N/A,FALSE,"4WD"}</definedName>
    <definedName name="DNFLA" localSheetId="17" hidden="1">{#N/A,#N/A,FALSE,"단축1";#N/A,#N/A,FALSE,"단축2";#N/A,#N/A,FALSE,"단축3";#N/A,#N/A,FALSE,"장축";#N/A,#N/A,FALSE,"4WD"}</definedName>
    <definedName name="DNFLA" localSheetId="13" hidden="1">{#N/A,#N/A,FALSE,"단축1";#N/A,#N/A,FALSE,"단축2";#N/A,#N/A,FALSE,"단축3";#N/A,#N/A,FALSE,"장축";#N/A,#N/A,FALSE,"4WD"}</definedName>
    <definedName name="DNFLA" localSheetId="14" hidden="1">{#N/A,#N/A,FALSE,"단축1";#N/A,#N/A,FALSE,"단축2";#N/A,#N/A,FALSE,"단축3";#N/A,#N/A,FALSE,"장축";#N/A,#N/A,FALSE,"4WD"}</definedName>
    <definedName name="DNFLA" localSheetId="15" hidden="1">{#N/A,#N/A,FALSE,"단축1";#N/A,#N/A,FALSE,"단축2";#N/A,#N/A,FALSE,"단축3";#N/A,#N/A,FALSE,"장축";#N/A,#N/A,FALSE,"4WD"}</definedName>
    <definedName name="DNFLA" hidden="1">{#N/A,#N/A,FALSE,"단축1";#N/A,#N/A,FALSE,"단축2";#N/A,#N/A,FALSE,"단축3";#N/A,#N/A,FALSE,"장축";#N/A,#N/A,FALSE,"4WD"}</definedName>
    <definedName name="DNTL" localSheetId="7" hidden="1">{#N/A,#N/A,FALSE,"단축1";#N/A,#N/A,FALSE,"단축2";#N/A,#N/A,FALSE,"단축3";#N/A,#N/A,FALSE,"장축";#N/A,#N/A,FALSE,"4WD"}</definedName>
    <definedName name="DNTL" localSheetId="16" hidden="1">{#N/A,#N/A,FALSE,"단축1";#N/A,#N/A,FALSE,"단축2";#N/A,#N/A,FALSE,"단축3";#N/A,#N/A,FALSE,"장축";#N/A,#N/A,FALSE,"4WD"}</definedName>
    <definedName name="DNTL" localSheetId="17" hidden="1">{#N/A,#N/A,FALSE,"단축1";#N/A,#N/A,FALSE,"단축2";#N/A,#N/A,FALSE,"단축3";#N/A,#N/A,FALSE,"장축";#N/A,#N/A,FALSE,"4WD"}</definedName>
    <definedName name="DNTL" localSheetId="13" hidden="1">{#N/A,#N/A,FALSE,"단축1";#N/A,#N/A,FALSE,"단축2";#N/A,#N/A,FALSE,"단축3";#N/A,#N/A,FALSE,"장축";#N/A,#N/A,FALSE,"4WD"}</definedName>
    <definedName name="DNTL" localSheetId="14" hidden="1">{#N/A,#N/A,FALSE,"단축1";#N/A,#N/A,FALSE,"단축2";#N/A,#N/A,FALSE,"단축3";#N/A,#N/A,FALSE,"장축";#N/A,#N/A,FALSE,"4WD"}</definedName>
    <definedName name="DNTL" localSheetId="15" hidden="1">{#N/A,#N/A,FALSE,"단축1";#N/A,#N/A,FALSE,"단축2";#N/A,#N/A,FALSE,"단축3";#N/A,#N/A,FALSE,"장축";#N/A,#N/A,FALSE,"4WD"}</definedName>
    <definedName name="DNTL" hidden="1">{#N/A,#N/A,FALSE,"단축1";#N/A,#N/A,FALSE,"단축2";#N/A,#N/A,FALSE,"단축3";#N/A,#N/A,FALSE,"장축";#N/A,#N/A,FALSE,"4WD"}</definedName>
    <definedName name="DO">#REF!</definedName>
    <definedName name="DOL">#REF!</definedName>
    <definedName name="DOLLAR">#REF!</definedName>
    <definedName name="DOM">#N/A</definedName>
    <definedName name="DOMUSAGER">#N/A</definedName>
    <definedName name="DOMUSA저장">#N/A</definedName>
    <definedName name="DOM전장">#N/A</definedName>
    <definedName name="DORE">#REF!</definedName>
    <definedName name="dot">#REF!</definedName>
    <definedName name="DPSB">'[15]OPT손익 내수'!$H$15</definedName>
    <definedName name="DPSP">'[15]OPT손익 내수'!$H$17</definedName>
    <definedName name="DR" hidden="1">#REF!</definedName>
    <definedName name="DRAW">#REF!</definedName>
    <definedName name="DRAWL">#REF!</definedName>
    <definedName name="DRAWS">#REF!</definedName>
    <definedName name="DRAWTOT">#REF!</definedName>
    <definedName name="DRAW합">#REF!</definedName>
    <definedName name="DRFACE협조">#REF!</definedName>
    <definedName name="DRFDGH" localSheetId="7" hidden="1">{#N/A,#N/A,FALSE,"단축1";#N/A,#N/A,FALSE,"단축2";#N/A,#N/A,FALSE,"단축3";#N/A,#N/A,FALSE,"장축";#N/A,#N/A,FALSE,"4WD"}</definedName>
    <definedName name="DRFDGH" localSheetId="16" hidden="1">{#N/A,#N/A,FALSE,"단축1";#N/A,#N/A,FALSE,"단축2";#N/A,#N/A,FALSE,"단축3";#N/A,#N/A,FALSE,"장축";#N/A,#N/A,FALSE,"4WD"}</definedName>
    <definedName name="DRFDGH" localSheetId="17" hidden="1">{#N/A,#N/A,FALSE,"단축1";#N/A,#N/A,FALSE,"단축2";#N/A,#N/A,FALSE,"단축3";#N/A,#N/A,FALSE,"장축";#N/A,#N/A,FALSE,"4WD"}</definedName>
    <definedName name="DRFDGH" localSheetId="13" hidden="1">{#N/A,#N/A,FALSE,"단축1";#N/A,#N/A,FALSE,"단축2";#N/A,#N/A,FALSE,"단축3";#N/A,#N/A,FALSE,"장축";#N/A,#N/A,FALSE,"4WD"}</definedName>
    <definedName name="DRFDGH" localSheetId="14" hidden="1">{#N/A,#N/A,FALSE,"단축1";#N/A,#N/A,FALSE,"단축2";#N/A,#N/A,FALSE,"단축3";#N/A,#N/A,FALSE,"장축";#N/A,#N/A,FALSE,"4WD"}</definedName>
    <definedName name="DRFDGH" localSheetId="15" hidden="1">{#N/A,#N/A,FALSE,"단축1";#N/A,#N/A,FALSE,"단축2";#N/A,#N/A,FALSE,"단축3";#N/A,#N/A,FALSE,"장축";#N/A,#N/A,FALSE,"4WD"}</definedName>
    <definedName name="DRFDGH" hidden="1">{#N/A,#N/A,FALSE,"단축1";#N/A,#N/A,FALSE,"단축2";#N/A,#N/A,FALSE,"단축3";#N/A,#N/A,FALSE,"장축";#N/A,#N/A,FALSE,"4WD"}</definedName>
    <definedName name="DRIVE" localSheetId="7" hidden="1">{#N/A,#N/A,FALSE,"단축1";#N/A,#N/A,FALSE,"단축2";#N/A,#N/A,FALSE,"단축3";#N/A,#N/A,FALSE,"장축";#N/A,#N/A,FALSE,"4WD"}</definedName>
    <definedName name="DRIVE" localSheetId="16" hidden="1">{#N/A,#N/A,FALSE,"단축1";#N/A,#N/A,FALSE,"단축2";#N/A,#N/A,FALSE,"단축3";#N/A,#N/A,FALSE,"장축";#N/A,#N/A,FALSE,"4WD"}</definedName>
    <definedName name="DRIVE" localSheetId="6" hidden="1">{#N/A,#N/A,FALSE,"단축1";#N/A,#N/A,FALSE,"단축2";#N/A,#N/A,FALSE,"단축3";#N/A,#N/A,FALSE,"장축";#N/A,#N/A,FALSE,"4WD"}</definedName>
    <definedName name="DRIVE" localSheetId="17" hidden="1">{#N/A,#N/A,FALSE,"단축1";#N/A,#N/A,FALSE,"단축2";#N/A,#N/A,FALSE,"단축3";#N/A,#N/A,FALSE,"장축";#N/A,#N/A,FALSE,"4WD"}</definedName>
    <definedName name="DRIVE" localSheetId="13" hidden="1">{#N/A,#N/A,FALSE,"단축1";#N/A,#N/A,FALSE,"단축2";#N/A,#N/A,FALSE,"단축3";#N/A,#N/A,FALSE,"장축";#N/A,#N/A,FALSE,"4WD"}</definedName>
    <definedName name="DRIVE" localSheetId="14" hidden="1">{#N/A,#N/A,FALSE,"단축1";#N/A,#N/A,FALSE,"단축2";#N/A,#N/A,FALSE,"단축3";#N/A,#N/A,FALSE,"장축";#N/A,#N/A,FALSE,"4WD"}</definedName>
    <definedName name="DRIVE" localSheetId="15" hidden="1">{#N/A,#N/A,FALSE,"단축1";#N/A,#N/A,FALSE,"단축2";#N/A,#N/A,FALSE,"단축3";#N/A,#N/A,FALSE,"장축";#N/A,#N/A,FALSE,"4WD"}</definedName>
    <definedName name="DRIVE" hidden="1">{#N/A,#N/A,FALSE,"단축1";#N/A,#N/A,FALSE,"단축2";#N/A,#N/A,FALSE,"단축3";#N/A,#N/A,FALSE,"장축";#N/A,#N/A,FALSE,"4WD"}</definedName>
    <definedName name="DRIVEABILITY" localSheetId="7" hidden="1">{#N/A,#N/A,FALSE,"단축1";#N/A,#N/A,FALSE,"단축2";#N/A,#N/A,FALSE,"단축3";#N/A,#N/A,FALSE,"장축";#N/A,#N/A,FALSE,"4WD"}</definedName>
    <definedName name="DRIVEABILITY" localSheetId="16" hidden="1">{#N/A,#N/A,FALSE,"단축1";#N/A,#N/A,FALSE,"단축2";#N/A,#N/A,FALSE,"단축3";#N/A,#N/A,FALSE,"장축";#N/A,#N/A,FALSE,"4WD"}</definedName>
    <definedName name="DRIVEABILITY" localSheetId="6" hidden="1">{#N/A,#N/A,FALSE,"단축1";#N/A,#N/A,FALSE,"단축2";#N/A,#N/A,FALSE,"단축3";#N/A,#N/A,FALSE,"장축";#N/A,#N/A,FALSE,"4WD"}</definedName>
    <definedName name="DRIVEABILITY" localSheetId="17" hidden="1">{#N/A,#N/A,FALSE,"단축1";#N/A,#N/A,FALSE,"단축2";#N/A,#N/A,FALSE,"단축3";#N/A,#N/A,FALSE,"장축";#N/A,#N/A,FALSE,"4WD"}</definedName>
    <definedName name="DRIVEABILITY" localSheetId="13" hidden="1">{#N/A,#N/A,FALSE,"단축1";#N/A,#N/A,FALSE,"단축2";#N/A,#N/A,FALSE,"단축3";#N/A,#N/A,FALSE,"장축";#N/A,#N/A,FALSE,"4WD"}</definedName>
    <definedName name="DRIVEABILITY" localSheetId="14" hidden="1">{#N/A,#N/A,FALSE,"단축1";#N/A,#N/A,FALSE,"단축2";#N/A,#N/A,FALSE,"단축3";#N/A,#N/A,FALSE,"장축";#N/A,#N/A,FALSE,"4WD"}</definedName>
    <definedName name="DRIVEABILITY" localSheetId="15" hidden="1">{#N/A,#N/A,FALSE,"단축1";#N/A,#N/A,FALSE,"단축2";#N/A,#N/A,FALSE,"단축3";#N/A,#N/A,FALSE,"장축";#N/A,#N/A,FALSE,"4WD"}</definedName>
    <definedName name="DRIVEABILITY" hidden="1">{#N/A,#N/A,FALSE,"단축1";#N/A,#N/A,FALSE,"단축2";#N/A,#N/A,FALSE,"단축3";#N/A,#N/A,FALSE,"장축";#N/A,#N/A,FALSE,"4WD"}</definedName>
    <definedName name="drtu">#REF!</definedName>
    <definedName name="DRUM" localSheetId="13">[6]!DRUM</definedName>
    <definedName name="DRUM">[7]!DRUM</definedName>
    <definedName name="DS" localSheetId="7" hidden="1">{#N/A,#N/A,FALSE,"초도품";#N/A,#N/A,FALSE,"초도품 (2)";#N/A,#N/A,FALSE,"초도품 (3)";#N/A,#N/A,FALSE,"초도품 (4)";#N/A,#N/A,FALSE,"초도품 (5)";#N/A,#N/A,FALSE,"초도품 (6)"}</definedName>
    <definedName name="DS" localSheetId="16" hidden="1">{#N/A,#N/A,FALSE,"초도품";#N/A,#N/A,FALSE,"초도품 (2)";#N/A,#N/A,FALSE,"초도품 (3)";#N/A,#N/A,FALSE,"초도품 (4)";#N/A,#N/A,FALSE,"초도품 (5)";#N/A,#N/A,FALSE,"초도품 (6)"}</definedName>
    <definedName name="DS" localSheetId="17" hidden="1">{#N/A,#N/A,FALSE,"초도품";#N/A,#N/A,FALSE,"초도품 (2)";#N/A,#N/A,FALSE,"초도품 (3)";#N/A,#N/A,FALSE,"초도품 (4)";#N/A,#N/A,FALSE,"초도품 (5)";#N/A,#N/A,FALSE,"초도품 (6)"}</definedName>
    <definedName name="DS" localSheetId="13" hidden="1">{#N/A,#N/A,FALSE,"초도품";#N/A,#N/A,FALSE,"초도품 (2)";#N/A,#N/A,FALSE,"초도품 (3)";#N/A,#N/A,FALSE,"초도품 (4)";#N/A,#N/A,FALSE,"초도품 (5)";#N/A,#N/A,FALSE,"초도품 (6)"}</definedName>
    <definedName name="DS" localSheetId="14" hidden="1">{#N/A,#N/A,FALSE,"초도품";#N/A,#N/A,FALSE,"초도품 (2)";#N/A,#N/A,FALSE,"초도품 (3)";#N/A,#N/A,FALSE,"초도품 (4)";#N/A,#N/A,FALSE,"초도품 (5)";#N/A,#N/A,FALSE,"초도품 (6)"}</definedName>
    <definedName name="DS" localSheetId="15" hidden="1">{#N/A,#N/A,FALSE,"초도품";#N/A,#N/A,FALSE,"초도품 (2)";#N/A,#N/A,FALSE,"초도품 (3)";#N/A,#N/A,FALSE,"초도품 (4)";#N/A,#N/A,FALSE,"초도품 (5)";#N/A,#N/A,FALSE,"초도품 (6)"}</definedName>
    <definedName name="DS" hidden="1">{#N/A,#N/A,FALSE,"초도품";#N/A,#N/A,FALSE,"초도품 (2)";#N/A,#N/A,FALSE,"초도품 (3)";#N/A,#N/A,FALSE,"초도품 (4)";#N/A,#N/A,FALSE,"초도품 (5)";#N/A,#N/A,FALSE,"초도품 (6)"}</definedName>
    <definedName name="DS2GAR">#REF!</definedName>
    <definedName name="DSA" localSheetId="6">#REF!</definedName>
    <definedName name="DSA">#REF!</definedName>
    <definedName name="DSARFESR" localSheetId="7" hidden="1">{#N/A,#N/A,FALSE,"단축1";#N/A,#N/A,FALSE,"단축2";#N/A,#N/A,FALSE,"단축3";#N/A,#N/A,FALSE,"장축";#N/A,#N/A,FALSE,"4WD"}</definedName>
    <definedName name="DSARFESR" localSheetId="16" hidden="1">{#N/A,#N/A,FALSE,"단축1";#N/A,#N/A,FALSE,"단축2";#N/A,#N/A,FALSE,"단축3";#N/A,#N/A,FALSE,"장축";#N/A,#N/A,FALSE,"4WD"}</definedName>
    <definedName name="DSARFESR" localSheetId="6" hidden="1">{#N/A,#N/A,FALSE,"단축1";#N/A,#N/A,FALSE,"단축2";#N/A,#N/A,FALSE,"단축3";#N/A,#N/A,FALSE,"장축";#N/A,#N/A,FALSE,"4WD"}</definedName>
    <definedName name="DSARFESR" localSheetId="17" hidden="1">{#N/A,#N/A,FALSE,"단축1";#N/A,#N/A,FALSE,"단축2";#N/A,#N/A,FALSE,"단축3";#N/A,#N/A,FALSE,"장축";#N/A,#N/A,FALSE,"4WD"}</definedName>
    <definedName name="DSARFESR" localSheetId="13" hidden="1">{#N/A,#N/A,FALSE,"단축1";#N/A,#N/A,FALSE,"단축2";#N/A,#N/A,FALSE,"단축3";#N/A,#N/A,FALSE,"장축";#N/A,#N/A,FALSE,"4WD"}</definedName>
    <definedName name="DSARFESR" localSheetId="14" hidden="1">{#N/A,#N/A,FALSE,"단축1";#N/A,#N/A,FALSE,"단축2";#N/A,#N/A,FALSE,"단축3";#N/A,#N/A,FALSE,"장축";#N/A,#N/A,FALSE,"4WD"}</definedName>
    <definedName name="DSARFESR" localSheetId="15" hidden="1">{#N/A,#N/A,FALSE,"단축1";#N/A,#N/A,FALSE,"단축2";#N/A,#N/A,FALSE,"단축3";#N/A,#N/A,FALSE,"장축";#N/A,#N/A,FALSE,"4WD"}</definedName>
    <definedName name="DSARFESR" hidden="1">{#N/A,#N/A,FALSE,"단축1";#N/A,#N/A,FALSE,"단축2";#N/A,#N/A,FALSE,"단축3";#N/A,#N/A,FALSE,"장축";#N/A,#N/A,FALSE,"4WD"}</definedName>
    <definedName name="DSDDF" localSheetId="7" hidden="1">{#N/A,#N/A,FALSE,"단축1";#N/A,#N/A,FALSE,"단축2";#N/A,#N/A,FALSE,"단축3";#N/A,#N/A,FALSE,"장축";#N/A,#N/A,FALSE,"4WD"}</definedName>
    <definedName name="DSDDF" localSheetId="16" hidden="1">{#N/A,#N/A,FALSE,"단축1";#N/A,#N/A,FALSE,"단축2";#N/A,#N/A,FALSE,"단축3";#N/A,#N/A,FALSE,"장축";#N/A,#N/A,FALSE,"4WD"}</definedName>
    <definedName name="DSDDF" localSheetId="17" hidden="1">{#N/A,#N/A,FALSE,"단축1";#N/A,#N/A,FALSE,"단축2";#N/A,#N/A,FALSE,"단축3";#N/A,#N/A,FALSE,"장축";#N/A,#N/A,FALSE,"4WD"}</definedName>
    <definedName name="DSDDF" localSheetId="13" hidden="1">{#N/A,#N/A,FALSE,"단축1";#N/A,#N/A,FALSE,"단축2";#N/A,#N/A,FALSE,"단축3";#N/A,#N/A,FALSE,"장축";#N/A,#N/A,FALSE,"4WD"}</definedName>
    <definedName name="DSDDF" localSheetId="14" hidden="1">{#N/A,#N/A,FALSE,"단축1";#N/A,#N/A,FALSE,"단축2";#N/A,#N/A,FALSE,"단축3";#N/A,#N/A,FALSE,"장축";#N/A,#N/A,FALSE,"4WD"}</definedName>
    <definedName name="DSDDF" localSheetId="15" hidden="1">{#N/A,#N/A,FALSE,"단축1";#N/A,#N/A,FALSE,"단축2";#N/A,#N/A,FALSE,"단축3";#N/A,#N/A,FALSE,"장축";#N/A,#N/A,FALSE,"4WD"}</definedName>
    <definedName name="DSDDF" hidden="1">{#N/A,#N/A,FALSE,"단축1";#N/A,#N/A,FALSE,"단축2";#N/A,#N/A,FALSE,"단축3";#N/A,#N/A,FALSE,"장축";#N/A,#N/A,FALSE,"4WD"}</definedName>
    <definedName name="dsdfdfsdaf" localSheetId="7" hidden="1">{#N/A,#N/A,FALSE,"단축1";#N/A,#N/A,FALSE,"단축2";#N/A,#N/A,FALSE,"단축3";#N/A,#N/A,FALSE,"장축";#N/A,#N/A,FALSE,"4WD"}</definedName>
    <definedName name="dsdfdfsdaf" localSheetId="16" hidden="1">{#N/A,#N/A,FALSE,"단축1";#N/A,#N/A,FALSE,"단축2";#N/A,#N/A,FALSE,"단축3";#N/A,#N/A,FALSE,"장축";#N/A,#N/A,FALSE,"4WD"}</definedName>
    <definedName name="dsdfdfsdaf" localSheetId="6" hidden="1">{#N/A,#N/A,FALSE,"단축1";#N/A,#N/A,FALSE,"단축2";#N/A,#N/A,FALSE,"단축3";#N/A,#N/A,FALSE,"장축";#N/A,#N/A,FALSE,"4WD"}</definedName>
    <definedName name="dsdfdfsdaf" localSheetId="17" hidden="1">{#N/A,#N/A,FALSE,"단축1";#N/A,#N/A,FALSE,"단축2";#N/A,#N/A,FALSE,"단축3";#N/A,#N/A,FALSE,"장축";#N/A,#N/A,FALSE,"4WD"}</definedName>
    <definedName name="dsdfdfsdaf" localSheetId="13" hidden="1">{#N/A,#N/A,FALSE,"단축1";#N/A,#N/A,FALSE,"단축2";#N/A,#N/A,FALSE,"단축3";#N/A,#N/A,FALSE,"장축";#N/A,#N/A,FALSE,"4WD"}</definedName>
    <definedName name="dsdfdfsdaf" localSheetId="14" hidden="1">{#N/A,#N/A,FALSE,"단축1";#N/A,#N/A,FALSE,"단축2";#N/A,#N/A,FALSE,"단축3";#N/A,#N/A,FALSE,"장축";#N/A,#N/A,FALSE,"4WD"}</definedName>
    <definedName name="dsdfdfsdaf" localSheetId="15" hidden="1">{#N/A,#N/A,FALSE,"단축1";#N/A,#N/A,FALSE,"단축2";#N/A,#N/A,FALSE,"단축3";#N/A,#N/A,FALSE,"장축";#N/A,#N/A,FALSE,"4WD"}</definedName>
    <definedName name="dsdfdfsdaf" hidden="1">{#N/A,#N/A,FALSE,"단축1";#N/A,#N/A,FALSE,"단축2";#N/A,#N/A,FALSE,"단축3";#N/A,#N/A,FALSE,"장축";#N/A,#N/A,FALSE,"4WD"}</definedName>
    <definedName name="DSDS" localSheetId="7" hidden="1">{#N/A,#N/A,FALSE,"단축1";#N/A,#N/A,FALSE,"단축2";#N/A,#N/A,FALSE,"단축3";#N/A,#N/A,FALSE,"장축";#N/A,#N/A,FALSE,"4WD"}</definedName>
    <definedName name="DSDS" localSheetId="16" hidden="1">{#N/A,#N/A,FALSE,"단축1";#N/A,#N/A,FALSE,"단축2";#N/A,#N/A,FALSE,"단축3";#N/A,#N/A,FALSE,"장축";#N/A,#N/A,FALSE,"4WD"}</definedName>
    <definedName name="DSDS" localSheetId="17" hidden="1">{#N/A,#N/A,FALSE,"단축1";#N/A,#N/A,FALSE,"단축2";#N/A,#N/A,FALSE,"단축3";#N/A,#N/A,FALSE,"장축";#N/A,#N/A,FALSE,"4WD"}</definedName>
    <definedName name="DSDS" localSheetId="13" hidden="1">{#N/A,#N/A,FALSE,"단축1";#N/A,#N/A,FALSE,"단축2";#N/A,#N/A,FALSE,"단축3";#N/A,#N/A,FALSE,"장축";#N/A,#N/A,FALSE,"4WD"}</definedName>
    <definedName name="DSDS" localSheetId="14" hidden="1">{#N/A,#N/A,FALSE,"단축1";#N/A,#N/A,FALSE,"단축2";#N/A,#N/A,FALSE,"단축3";#N/A,#N/A,FALSE,"장축";#N/A,#N/A,FALSE,"4WD"}</definedName>
    <definedName name="DSDS" localSheetId="15" hidden="1">{#N/A,#N/A,FALSE,"단축1";#N/A,#N/A,FALSE,"단축2";#N/A,#N/A,FALSE,"단축3";#N/A,#N/A,FALSE,"장축";#N/A,#N/A,FALSE,"4WD"}</definedName>
    <definedName name="DSDS" hidden="1">{#N/A,#N/A,FALSE,"단축1";#N/A,#N/A,FALSE,"단축2";#N/A,#N/A,FALSE,"단축3";#N/A,#N/A,FALSE,"장축";#N/A,#N/A,FALSE,"4WD"}</definedName>
    <definedName name="DSDSD" localSheetId="7" hidden="1">{#N/A,#N/A,FALSE,"단축1";#N/A,#N/A,FALSE,"단축2";#N/A,#N/A,FALSE,"단축3";#N/A,#N/A,FALSE,"장축";#N/A,#N/A,FALSE,"4WD"}</definedName>
    <definedName name="DSDSD" localSheetId="16" hidden="1">{#N/A,#N/A,FALSE,"단축1";#N/A,#N/A,FALSE,"단축2";#N/A,#N/A,FALSE,"단축3";#N/A,#N/A,FALSE,"장축";#N/A,#N/A,FALSE,"4WD"}</definedName>
    <definedName name="DSDSD" localSheetId="17" hidden="1">{#N/A,#N/A,FALSE,"단축1";#N/A,#N/A,FALSE,"단축2";#N/A,#N/A,FALSE,"단축3";#N/A,#N/A,FALSE,"장축";#N/A,#N/A,FALSE,"4WD"}</definedName>
    <definedName name="DSDSD" localSheetId="13" hidden="1">{#N/A,#N/A,FALSE,"단축1";#N/A,#N/A,FALSE,"단축2";#N/A,#N/A,FALSE,"단축3";#N/A,#N/A,FALSE,"장축";#N/A,#N/A,FALSE,"4WD"}</definedName>
    <definedName name="DSDSD" localSheetId="14" hidden="1">{#N/A,#N/A,FALSE,"단축1";#N/A,#N/A,FALSE,"단축2";#N/A,#N/A,FALSE,"단축3";#N/A,#N/A,FALSE,"장축";#N/A,#N/A,FALSE,"4WD"}</definedName>
    <definedName name="DSDSD" localSheetId="15" hidden="1">{#N/A,#N/A,FALSE,"단축1";#N/A,#N/A,FALSE,"단축2";#N/A,#N/A,FALSE,"단축3";#N/A,#N/A,FALSE,"장축";#N/A,#N/A,FALSE,"4WD"}</definedName>
    <definedName name="DSDSD" hidden="1">{#N/A,#N/A,FALSE,"단축1";#N/A,#N/A,FALSE,"단축2";#N/A,#N/A,FALSE,"단축3";#N/A,#N/A,FALSE,"장축";#N/A,#N/A,FALSE,"4WD"}</definedName>
    <definedName name="DSFA" localSheetId="7" hidden="1">{#N/A,#N/A,FALSE,"총매출,이익";#N/A,#N/A,FALSE,"사업소계";#N/A,#N/A,FALSE,"남대구";#N/A,#N/A,FALSE,"평촌";#N/A,#N/A,FALSE,"사상";#N/A,#N/A,FALSE,"이리";#N/A,#N/A,FALSE,"수원";#N/A,#N/A,FALSE,"남부산";#N/A,#N/A,FALSE,"김해";#N/A,#N/A,FALSE,"일산";#N/A,#N/A,FALSE,"포항";#N/A,#N/A,FALSE,"청주";#N/A,#N/A,FALSE,"요약손익";#N/A,#N/A,FALSE,"요약손익누계";#N/A,#N/A,FALSE,"당월누계"}</definedName>
    <definedName name="DSFA" localSheetId="16" hidden="1">{#N/A,#N/A,FALSE,"총매출,이익";#N/A,#N/A,FALSE,"사업소계";#N/A,#N/A,FALSE,"남대구";#N/A,#N/A,FALSE,"평촌";#N/A,#N/A,FALSE,"사상";#N/A,#N/A,FALSE,"이리";#N/A,#N/A,FALSE,"수원";#N/A,#N/A,FALSE,"남부산";#N/A,#N/A,FALSE,"김해";#N/A,#N/A,FALSE,"일산";#N/A,#N/A,FALSE,"포항";#N/A,#N/A,FALSE,"청주";#N/A,#N/A,FALSE,"요약손익";#N/A,#N/A,FALSE,"요약손익누계";#N/A,#N/A,FALSE,"당월누계"}</definedName>
    <definedName name="DSFA" localSheetId="17" hidden="1">{#N/A,#N/A,FALSE,"총매출,이익";#N/A,#N/A,FALSE,"사업소계";#N/A,#N/A,FALSE,"남대구";#N/A,#N/A,FALSE,"평촌";#N/A,#N/A,FALSE,"사상";#N/A,#N/A,FALSE,"이리";#N/A,#N/A,FALSE,"수원";#N/A,#N/A,FALSE,"남부산";#N/A,#N/A,FALSE,"김해";#N/A,#N/A,FALSE,"일산";#N/A,#N/A,FALSE,"포항";#N/A,#N/A,FALSE,"청주";#N/A,#N/A,FALSE,"요약손익";#N/A,#N/A,FALSE,"요약손익누계";#N/A,#N/A,FALSE,"당월누계"}</definedName>
    <definedName name="DSFA" localSheetId="13" hidden="1">{#N/A,#N/A,FALSE,"총매출,이익";#N/A,#N/A,FALSE,"사업소계";#N/A,#N/A,FALSE,"남대구";#N/A,#N/A,FALSE,"평촌";#N/A,#N/A,FALSE,"사상";#N/A,#N/A,FALSE,"이리";#N/A,#N/A,FALSE,"수원";#N/A,#N/A,FALSE,"남부산";#N/A,#N/A,FALSE,"김해";#N/A,#N/A,FALSE,"일산";#N/A,#N/A,FALSE,"포항";#N/A,#N/A,FALSE,"청주";#N/A,#N/A,FALSE,"요약손익";#N/A,#N/A,FALSE,"요약손익누계";#N/A,#N/A,FALSE,"당월누계"}</definedName>
    <definedName name="DSFA" localSheetId="14" hidden="1">{#N/A,#N/A,FALSE,"총매출,이익";#N/A,#N/A,FALSE,"사업소계";#N/A,#N/A,FALSE,"남대구";#N/A,#N/A,FALSE,"평촌";#N/A,#N/A,FALSE,"사상";#N/A,#N/A,FALSE,"이리";#N/A,#N/A,FALSE,"수원";#N/A,#N/A,FALSE,"남부산";#N/A,#N/A,FALSE,"김해";#N/A,#N/A,FALSE,"일산";#N/A,#N/A,FALSE,"포항";#N/A,#N/A,FALSE,"청주";#N/A,#N/A,FALSE,"요약손익";#N/A,#N/A,FALSE,"요약손익누계";#N/A,#N/A,FALSE,"당월누계"}</definedName>
    <definedName name="DSFA" localSheetId="15" hidden="1">{#N/A,#N/A,FALSE,"총매출,이익";#N/A,#N/A,FALSE,"사업소계";#N/A,#N/A,FALSE,"남대구";#N/A,#N/A,FALSE,"평촌";#N/A,#N/A,FALSE,"사상";#N/A,#N/A,FALSE,"이리";#N/A,#N/A,FALSE,"수원";#N/A,#N/A,FALSE,"남부산";#N/A,#N/A,FALSE,"김해";#N/A,#N/A,FALSE,"일산";#N/A,#N/A,FALSE,"포항";#N/A,#N/A,FALSE,"청주";#N/A,#N/A,FALSE,"요약손익";#N/A,#N/A,FALSE,"요약손익누계";#N/A,#N/A,FALSE,"당월누계"}</definedName>
    <definedName name="DSFA" hidden="1">{#N/A,#N/A,FALSE,"총매출,이익";#N/A,#N/A,FALSE,"사업소계";#N/A,#N/A,FALSE,"남대구";#N/A,#N/A,FALSE,"평촌";#N/A,#N/A,FALSE,"사상";#N/A,#N/A,FALSE,"이리";#N/A,#N/A,FALSE,"수원";#N/A,#N/A,FALSE,"남부산";#N/A,#N/A,FALSE,"김해";#N/A,#N/A,FALSE,"일산";#N/A,#N/A,FALSE,"포항";#N/A,#N/A,FALSE,"청주";#N/A,#N/A,FALSE,"요약손익";#N/A,#N/A,FALSE,"요약손익누계";#N/A,#N/A,FALSE,"당월누계"}</definedName>
    <definedName name="dsfg" localSheetId="7" hidden="1">{#N/A,#N/A,FALSE,"신규dep";#N/A,#N/A,FALSE,"신규dep-금형상각후";#N/A,#N/A,FALSE,"신규dep-연구비상각후";#N/A,#N/A,FALSE,"신규dep-기계,공구상각후"}</definedName>
    <definedName name="dsfg" localSheetId="16" hidden="1">{#N/A,#N/A,FALSE,"신규dep";#N/A,#N/A,FALSE,"신규dep-금형상각후";#N/A,#N/A,FALSE,"신규dep-연구비상각후";#N/A,#N/A,FALSE,"신규dep-기계,공구상각후"}</definedName>
    <definedName name="dsfg" localSheetId="17" hidden="1">{#N/A,#N/A,FALSE,"신규dep";#N/A,#N/A,FALSE,"신규dep-금형상각후";#N/A,#N/A,FALSE,"신규dep-연구비상각후";#N/A,#N/A,FALSE,"신규dep-기계,공구상각후"}</definedName>
    <definedName name="dsfg" localSheetId="13" hidden="1">{#N/A,#N/A,FALSE,"신규dep";#N/A,#N/A,FALSE,"신규dep-금형상각후";#N/A,#N/A,FALSE,"신규dep-연구비상각후";#N/A,#N/A,FALSE,"신규dep-기계,공구상각후"}</definedName>
    <definedName name="dsfg" localSheetId="14" hidden="1">{#N/A,#N/A,FALSE,"신규dep";#N/A,#N/A,FALSE,"신규dep-금형상각후";#N/A,#N/A,FALSE,"신규dep-연구비상각후";#N/A,#N/A,FALSE,"신규dep-기계,공구상각후"}</definedName>
    <definedName name="dsfg" localSheetId="15" hidden="1">{#N/A,#N/A,FALSE,"신규dep";#N/A,#N/A,FALSE,"신규dep-금형상각후";#N/A,#N/A,FALSE,"신규dep-연구비상각후";#N/A,#N/A,FALSE,"신규dep-기계,공구상각후"}</definedName>
    <definedName name="dsfg" hidden="1">{#N/A,#N/A,FALSE,"신규dep";#N/A,#N/A,FALSE,"신규dep-금형상각후";#N/A,#N/A,FALSE,"신규dep-연구비상각후";#N/A,#N/A,FALSE,"신규dep-기계,공구상각후"}</definedName>
    <definedName name="DSFHDFL" localSheetId="6" hidden="1">#REF!</definedName>
    <definedName name="DSFHDFL" hidden="1">#REF!</definedName>
    <definedName name="DSG">#REF!</definedName>
    <definedName name="DSJLFJ" localSheetId="7" hidden="1">{#N/A,#N/A,FALSE,"단축1";#N/A,#N/A,FALSE,"단축2";#N/A,#N/A,FALSE,"단축3";#N/A,#N/A,FALSE,"장축";#N/A,#N/A,FALSE,"4WD"}</definedName>
    <definedName name="DSJLFJ" localSheetId="16" hidden="1">{#N/A,#N/A,FALSE,"단축1";#N/A,#N/A,FALSE,"단축2";#N/A,#N/A,FALSE,"단축3";#N/A,#N/A,FALSE,"장축";#N/A,#N/A,FALSE,"4WD"}</definedName>
    <definedName name="DSJLFJ" localSheetId="17" hidden="1">{#N/A,#N/A,FALSE,"단축1";#N/A,#N/A,FALSE,"단축2";#N/A,#N/A,FALSE,"단축3";#N/A,#N/A,FALSE,"장축";#N/A,#N/A,FALSE,"4WD"}</definedName>
    <definedName name="DSJLFJ" localSheetId="13" hidden="1">{#N/A,#N/A,FALSE,"단축1";#N/A,#N/A,FALSE,"단축2";#N/A,#N/A,FALSE,"단축3";#N/A,#N/A,FALSE,"장축";#N/A,#N/A,FALSE,"4WD"}</definedName>
    <definedName name="DSJLFJ" localSheetId="14" hidden="1">{#N/A,#N/A,FALSE,"단축1";#N/A,#N/A,FALSE,"단축2";#N/A,#N/A,FALSE,"단축3";#N/A,#N/A,FALSE,"장축";#N/A,#N/A,FALSE,"4WD"}</definedName>
    <definedName name="DSJLFJ" localSheetId="15" hidden="1">{#N/A,#N/A,FALSE,"단축1";#N/A,#N/A,FALSE,"단축2";#N/A,#N/A,FALSE,"단축3";#N/A,#N/A,FALSE,"장축";#N/A,#N/A,FALSE,"4WD"}</definedName>
    <definedName name="DSJLFJ" hidden="1">{#N/A,#N/A,FALSE,"단축1";#N/A,#N/A,FALSE,"단축2";#N/A,#N/A,FALSE,"단축3";#N/A,#N/A,FALSE,"장축";#N/A,#N/A,FALSE,"4WD"}</definedName>
    <definedName name="DSL" localSheetId="7" hidden="1">{#N/A,#N/A,FALSE,"단축1";#N/A,#N/A,FALSE,"단축2";#N/A,#N/A,FALSE,"단축3";#N/A,#N/A,FALSE,"장축";#N/A,#N/A,FALSE,"4WD"}</definedName>
    <definedName name="DSL" localSheetId="16" hidden="1">{#N/A,#N/A,FALSE,"단축1";#N/A,#N/A,FALSE,"단축2";#N/A,#N/A,FALSE,"단축3";#N/A,#N/A,FALSE,"장축";#N/A,#N/A,FALSE,"4WD"}</definedName>
    <definedName name="DSL" localSheetId="6" hidden="1">{#N/A,#N/A,FALSE,"단축1";#N/A,#N/A,FALSE,"단축2";#N/A,#N/A,FALSE,"단축3";#N/A,#N/A,FALSE,"장축";#N/A,#N/A,FALSE,"4WD"}</definedName>
    <definedName name="DSL" localSheetId="17" hidden="1">{#N/A,#N/A,FALSE,"단축1";#N/A,#N/A,FALSE,"단축2";#N/A,#N/A,FALSE,"단축3";#N/A,#N/A,FALSE,"장축";#N/A,#N/A,FALSE,"4WD"}</definedName>
    <definedName name="DSL" localSheetId="13" hidden="1">{#N/A,#N/A,FALSE,"단축1";#N/A,#N/A,FALSE,"단축2";#N/A,#N/A,FALSE,"단축3";#N/A,#N/A,FALSE,"장축";#N/A,#N/A,FALSE,"4WD"}</definedName>
    <definedName name="DSL" localSheetId="14" hidden="1">{#N/A,#N/A,FALSE,"단축1";#N/A,#N/A,FALSE,"단축2";#N/A,#N/A,FALSE,"단축3";#N/A,#N/A,FALSE,"장축";#N/A,#N/A,FALSE,"4WD"}</definedName>
    <definedName name="DSL" localSheetId="15" hidden="1">{#N/A,#N/A,FALSE,"단축1";#N/A,#N/A,FALSE,"단축2";#N/A,#N/A,FALSE,"단축3";#N/A,#N/A,FALSE,"장축";#N/A,#N/A,FALSE,"4WD"}</definedName>
    <definedName name="DSL" hidden="1">{#N/A,#N/A,FALSE,"단축1";#N/A,#N/A,FALSE,"단축2";#N/A,#N/A,FALSE,"단축3";#N/A,#N/A,FALSE,"장축";#N/A,#N/A,FALSE,"4WD"}</definedName>
    <definedName name="DSS">#REF!</definedName>
    <definedName name="DSSD" localSheetId="7" hidden="1">{#N/A,#N/A,FALSE,"을지 (4)";#N/A,#N/A,FALSE,"을지 (5)";#N/A,#N/A,FALSE,"을지 (6)"}</definedName>
    <definedName name="DSSD" localSheetId="16" hidden="1">{#N/A,#N/A,FALSE,"을지 (4)";#N/A,#N/A,FALSE,"을지 (5)";#N/A,#N/A,FALSE,"을지 (6)"}</definedName>
    <definedName name="DSSD" localSheetId="17" hidden="1">{#N/A,#N/A,FALSE,"을지 (4)";#N/A,#N/A,FALSE,"을지 (5)";#N/A,#N/A,FALSE,"을지 (6)"}</definedName>
    <definedName name="DSSD" localSheetId="13" hidden="1">{#N/A,#N/A,FALSE,"을지 (4)";#N/A,#N/A,FALSE,"을지 (5)";#N/A,#N/A,FALSE,"을지 (6)"}</definedName>
    <definedName name="DSSD" localSheetId="14" hidden="1">{#N/A,#N/A,FALSE,"을지 (4)";#N/A,#N/A,FALSE,"을지 (5)";#N/A,#N/A,FALSE,"을지 (6)"}</definedName>
    <definedName name="DSSD" localSheetId="15" hidden="1">{#N/A,#N/A,FALSE,"을지 (4)";#N/A,#N/A,FALSE,"을지 (5)";#N/A,#N/A,FALSE,"을지 (6)"}</definedName>
    <definedName name="DSSD" hidden="1">{#N/A,#N/A,FALSE,"을지 (4)";#N/A,#N/A,FALSE,"을지 (5)";#N/A,#N/A,FALSE,"을지 (6)"}</definedName>
    <definedName name="DUP" localSheetId="6">#REF!</definedName>
    <definedName name="DUP">#REF!</definedName>
    <definedName name="DVD" localSheetId="7" hidden="1">{#N/A,#N/A,FALSE,"단축1";#N/A,#N/A,FALSE,"단축2";#N/A,#N/A,FALSE,"단축3";#N/A,#N/A,FALSE,"장축";#N/A,#N/A,FALSE,"4WD"}</definedName>
    <definedName name="DVD" localSheetId="16" hidden="1">{#N/A,#N/A,FALSE,"단축1";#N/A,#N/A,FALSE,"단축2";#N/A,#N/A,FALSE,"단축3";#N/A,#N/A,FALSE,"장축";#N/A,#N/A,FALSE,"4WD"}</definedName>
    <definedName name="DVD" localSheetId="6" hidden="1">{#N/A,#N/A,FALSE,"단축1";#N/A,#N/A,FALSE,"단축2";#N/A,#N/A,FALSE,"단축3";#N/A,#N/A,FALSE,"장축";#N/A,#N/A,FALSE,"4WD"}</definedName>
    <definedName name="DVD" localSheetId="17" hidden="1">{#N/A,#N/A,FALSE,"단축1";#N/A,#N/A,FALSE,"단축2";#N/A,#N/A,FALSE,"단축3";#N/A,#N/A,FALSE,"장축";#N/A,#N/A,FALSE,"4WD"}</definedName>
    <definedName name="DVD" localSheetId="13" hidden="1">{#N/A,#N/A,FALSE,"단축1";#N/A,#N/A,FALSE,"단축2";#N/A,#N/A,FALSE,"단축3";#N/A,#N/A,FALSE,"장축";#N/A,#N/A,FALSE,"4WD"}</definedName>
    <definedName name="DVD" localSheetId="14" hidden="1">{#N/A,#N/A,FALSE,"단축1";#N/A,#N/A,FALSE,"단축2";#N/A,#N/A,FALSE,"단축3";#N/A,#N/A,FALSE,"장축";#N/A,#N/A,FALSE,"4WD"}</definedName>
    <definedName name="DVD" localSheetId="15" hidden="1">{#N/A,#N/A,FALSE,"단축1";#N/A,#N/A,FALSE,"단축2";#N/A,#N/A,FALSE,"단축3";#N/A,#N/A,FALSE,"장축";#N/A,#N/A,FALSE,"4WD"}</definedName>
    <definedName name="DVD" hidden="1">{#N/A,#N/A,FALSE,"단축1";#N/A,#N/A,FALSE,"단축2";#N/A,#N/A,FALSE,"단축3";#N/A,#N/A,FALSE,"장축";#N/A,#N/A,FALSE,"4WD"}</definedName>
    <definedName name="DW">#REF!</definedName>
    <definedName name="E" localSheetId="6" hidden="1">{#N/A,#N/A,TRUE,"Y생산";#N/A,#N/A,TRUE,"Y판매";#N/A,#N/A,TRUE,"Y총물량";#N/A,#N/A,TRUE,"Y능력";#N/A,#N/A,TRUE,"YKD"}</definedName>
    <definedName name="E" localSheetId="13" hidden="1">{#N/A,#N/A,TRUE,"Y생산";#N/A,#N/A,TRUE,"Y판매";#N/A,#N/A,TRUE,"Y총물량";#N/A,#N/A,TRUE,"Y능력";#N/A,#N/A,TRUE,"YKD"}</definedName>
    <definedName name="E">#REF!</definedName>
    <definedName name="E0RTRKE24.57RTRKE290.175.69RTRK">#REF!</definedName>
    <definedName name="E100RTRK">#REF!</definedName>
    <definedName name="E200000007">[1]Mth!#REF!</definedName>
    <definedName name="E200000029">[1]Mth!#REF!</definedName>
    <definedName name="E200000032">[1]Mth!#REF!</definedName>
    <definedName name="E200000046">[1]Mth!#REF!</definedName>
    <definedName name="E200000050">[1]Mth!#REF!</definedName>
    <definedName name="E200000052">[1]Mth!#REF!</definedName>
    <definedName name="E200000069">[1]Mth!#REF!</definedName>
    <definedName name="E200000080">[1]Mth!#REF!</definedName>
    <definedName name="E200000114">[1]Mth!#REF!</definedName>
    <definedName name="E200000124">[1]Mth!#REF!</definedName>
    <definedName name="E200000125">[1]Mth!#REF!</definedName>
    <definedName name="E200000127">[1]Mth!#REF!</definedName>
    <definedName name="E200000140">[1]Mth!#REF!</definedName>
    <definedName name="E200000142">[1]Mth!#REF!</definedName>
    <definedName name="E200000145">[1]Mth!#REF!</definedName>
    <definedName name="E200000148">[1]Mth!#REF!</definedName>
    <definedName name="E200000159">[1]Mth!#REF!</definedName>
    <definedName name="E200000160">[1]Mth!#REF!</definedName>
    <definedName name="E200000163">[1]Mth!#REF!</definedName>
    <definedName name="E200000171">[1]Mth!#REF!</definedName>
    <definedName name="E200000205">[1]Mth!#REF!</definedName>
    <definedName name="E200000206">[1]Mth!#REF!</definedName>
    <definedName name="E200000217">[1]Mth!#REF!</definedName>
    <definedName name="E200000224">[1]Mth!#REF!</definedName>
    <definedName name="E200000225">[1]Mth!#REF!</definedName>
    <definedName name="E200000242">[1]Mth!#REF!</definedName>
    <definedName name="E200000251">[1]Mth!#REF!</definedName>
    <definedName name="E200000252">[1]Mth!#REF!</definedName>
    <definedName name="E200000253">[1]Mth!#REF!</definedName>
    <definedName name="E200000255">[1]Mth!#REF!</definedName>
    <definedName name="E200000257">[1]Mth!#REF!</definedName>
    <definedName name="E200000297">[1]Mth!#REF!</definedName>
    <definedName name="E200000298">[1]Mth!#REF!</definedName>
    <definedName name="E200000299">[1]Mth!#REF!</definedName>
    <definedName name="E200000309">[1]Mth!#REF!</definedName>
    <definedName name="E200000356">[1]Mth!#REF!</definedName>
    <definedName name="E200000364">[1]Mth!#REF!</definedName>
    <definedName name="E200000373">[1]Mth!#REF!</definedName>
    <definedName name="E200000387">[1]Mth!#REF!</definedName>
    <definedName name="E200000397">[1]Mth!#REF!</definedName>
    <definedName name="E200000400">[1]Mth!#REF!</definedName>
    <definedName name="E200000403">[1]Mth!#REF!</definedName>
    <definedName name="E200000405">[1]Mth!#REF!</definedName>
    <definedName name="E200000412">[1]Mth!#REF!</definedName>
    <definedName name="E200000416">[1]Mth!#REF!</definedName>
    <definedName name="E200000419">[1]Mth!#REF!</definedName>
    <definedName name="E200000424">[1]Mth!#REF!</definedName>
    <definedName name="E200000425">[1]Mth!#REF!</definedName>
    <definedName name="E200000448">[1]Mth!#REF!</definedName>
    <definedName name="E200000449">[1]Mth!#REF!</definedName>
    <definedName name="E200000450">[1]Mth!#REF!</definedName>
    <definedName name="E200000452">[1]Mth!#REF!</definedName>
    <definedName name="E200000463">[1]Mth!#REF!</definedName>
    <definedName name="E200000465">[1]Mth!#REF!</definedName>
    <definedName name="E200000466">[1]Mth!#REF!</definedName>
    <definedName name="E200000467">[1]Mth!#REF!</definedName>
    <definedName name="E200000469">[1]Mth!#REF!</definedName>
    <definedName name="E200000470">[1]Mth!#REF!</definedName>
    <definedName name="E200000485">[1]Mth!#REF!</definedName>
    <definedName name="E200000487">[1]Mth!#REF!</definedName>
    <definedName name="E200000496">[1]Mth!#REF!</definedName>
    <definedName name="E200000497">[1]Mth!#REF!</definedName>
    <definedName name="E200000504">[1]Mth!#REF!</definedName>
    <definedName name="E200000505">[1]Mth!#REF!</definedName>
    <definedName name="E200000510">[1]Mth!#REF!</definedName>
    <definedName name="E200000511">[1]Mth!#REF!</definedName>
    <definedName name="E200000541">[1]Mth!#REF!</definedName>
    <definedName name="E200000544">[1]Mth!#REF!</definedName>
    <definedName name="E200000562">[1]Qtr!#REF!</definedName>
    <definedName name="E200000581">[1]Mth!#REF!</definedName>
    <definedName name="E200000582">[1]Mth!#REF!</definedName>
    <definedName name="E200000591">[1]Mth!#REF!</definedName>
    <definedName name="E200000639">[1]Mth!#REF!</definedName>
    <definedName name="E200000640">[1]Mth!#REF!</definedName>
    <definedName name="E200000644">[1]Mth!#REF!</definedName>
    <definedName name="E200000653">[1]Mth!#REF!</definedName>
    <definedName name="E200000662">[1]Mth!#REF!</definedName>
    <definedName name="E200000667">[1]Mth!#REF!</definedName>
    <definedName name="E200000678">[1]Mth!#REF!</definedName>
    <definedName name="E200000679">[1]Mth!#REF!</definedName>
    <definedName name="E200000681">[1]Mth!#REF!</definedName>
    <definedName name="E200000683">[1]Mth!#REF!</definedName>
    <definedName name="E200000721">[1]Mth!#REF!</definedName>
    <definedName name="E200000724">[1]Mth!#REF!</definedName>
    <definedName name="E200000726">[1]Mth!#REF!</definedName>
    <definedName name="E200000983">[1]Mth!#REF!</definedName>
    <definedName name="E200000989">[1]Mth!#REF!</definedName>
    <definedName name="E200000990">[1]Mth!#REF!</definedName>
    <definedName name="E200000998">[1]Mth!#REF!</definedName>
    <definedName name="E200001012">[1]Mth!#REF!</definedName>
    <definedName name="E200001017">[1]Mth!#REF!</definedName>
    <definedName name="E200001018">[1]Qtr!#REF!</definedName>
    <definedName name="E200001019">[1]Qtr!#REF!</definedName>
    <definedName name="E200001026">[1]Mth!#REF!</definedName>
    <definedName name="E200001034">[1]Mth!#REF!</definedName>
    <definedName name="E200001112">[1]Mth!#REF!</definedName>
    <definedName name="E200001121">[1]Qtr!#REF!</definedName>
    <definedName name="E200001129">[1]Mth!#REF!</definedName>
    <definedName name="E200001157">[1]Mth!#REF!</definedName>
    <definedName name="E200001164">[1]Mth!#REF!</definedName>
    <definedName name="E200001166">[1]Mth!#REF!</definedName>
    <definedName name="E200001177">[1]Qtr!#REF!</definedName>
    <definedName name="E200001179">[1]Mth!#REF!</definedName>
    <definedName name="E200001208">[1]Mth!#REF!</definedName>
    <definedName name="E200001228">[1]Mth!#REF!</definedName>
    <definedName name="E200001252">[1]Mth!#REF!</definedName>
    <definedName name="E200001253">[1]Qtr!#REF!</definedName>
    <definedName name="E200001254">[1]Qtr!#REF!</definedName>
    <definedName name="E200001263">[1]Mth!#REF!</definedName>
    <definedName name="E200001266">[1]Qtr!#REF!</definedName>
    <definedName name="E200001268">[1]Mth!#REF!</definedName>
    <definedName name="E200001286">[1]Qtr!#REF!</definedName>
    <definedName name="E200001289">[1]Mth!#REF!</definedName>
    <definedName name="E200001299">[1]Qtr!#REF!</definedName>
    <definedName name="E200001303">[1]Qtr!#REF!</definedName>
    <definedName name="E200001309">[1]Qtr!#REF!</definedName>
    <definedName name="E200001326">[1]Qtr!#REF!</definedName>
    <definedName name="E200001339">[1]Qtr!#REF!</definedName>
    <definedName name="E200001340">[1]Qtr!#REF!</definedName>
    <definedName name="E200001343">[1]Mth!#REF!</definedName>
    <definedName name="E200001345">[1]Qtr!#REF!</definedName>
    <definedName name="E200001352">[1]Qtr!#REF!</definedName>
    <definedName name="E200001355">[1]Qtr!#REF!</definedName>
    <definedName name="E200001359">[1]Mth!#REF!</definedName>
    <definedName name="E200001366">[1]Qtr!#REF!</definedName>
    <definedName name="E200001372">[1]Qtr!#REF!</definedName>
    <definedName name="E200001374">[1]Qtr!#REF!</definedName>
    <definedName name="E200001377">[1]Qtr!#REF!</definedName>
    <definedName name="E200001384">[1]Qtr!#REF!</definedName>
    <definedName name="E200001386">[1]Mth!#REF!</definedName>
    <definedName name="E200001396">[1]Qtr!#REF!</definedName>
    <definedName name="E200001398">[1]Qtr!#REF!</definedName>
    <definedName name="E200004101">[1]Qtr!#REF!</definedName>
    <definedName name="E200004153">[1]Qtr!#REF!</definedName>
    <definedName name="E200004169">[1]Mth!#REF!</definedName>
    <definedName name="E200004189">[1]Qtr!#REF!</definedName>
    <definedName name="E200004229">[1]Qtr!#REF!</definedName>
    <definedName name="E200004230">[1]Qtr!#REF!</definedName>
    <definedName name="E200004231">[1]Mth!#REF!</definedName>
    <definedName name="E200004261">[1]Mth!#REF!</definedName>
    <definedName name="E200004309">[1]Mth!#REF!</definedName>
    <definedName name="E200004367">[1]Qtr!#REF!</definedName>
    <definedName name="E200004381">[1]Qtr!#REF!</definedName>
    <definedName name="E200004383">[1]Mth!#REF!</definedName>
    <definedName name="E200004580">[1]Mth!#REF!</definedName>
    <definedName name="E200004584">[1]Mth!#REF!</definedName>
    <definedName name="E200004706">[1]Qtr!#REF!</definedName>
    <definedName name="E200004745">[1]Qtr!#REF!</definedName>
    <definedName name="E200004761">[1]Qtr!#REF!</definedName>
    <definedName name="E200004762">[1]Qtr!#REF!</definedName>
    <definedName name="E200004763">[1]Mth!#REF!</definedName>
    <definedName name="E200004767">[1]Qtr!#REF!</definedName>
    <definedName name="E200004785">[1]Qtr!#REF!</definedName>
    <definedName name="E200004801">[1]Qtr!#REF!</definedName>
    <definedName name="E200004806">[1]Qtr!#REF!</definedName>
    <definedName name="E200004823">[1]Qtr!#REF!</definedName>
    <definedName name="E200004897">[1]Qtr!#REF!</definedName>
    <definedName name="E200004929">[1]Qtr!#REF!</definedName>
    <definedName name="E200004941">[1]Qtr!#REF!</definedName>
    <definedName name="E200004960">[1]Mth!#REF!</definedName>
    <definedName name="E200005008">[1]Mth!#REF!</definedName>
    <definedName name="E200005063">[1]Mth!#REF!</definedName>
    <definedName name="E200005099">[1]Mth!#REF!</definedName>
    <definedName name="E200005218">[1]Qtr!#REF!</definedName>
    <definedName name="E200005308">[1]Qtr!#REF!</definedName>
    <definedName name="E200005309">[1]Qtr!#REF!</definedName>
    <definedName name="E200005319">[1]Mth!#REF!</definedName>
    <definedName name="E200005331">[1]Qtr!#REF!</definedName>
    <definedName name="E200005341">[1]Qtr!#REF!</definedName>
    <definedName name="E200005342">[1]Qtr!#REF!</definedName>
    <definedName name="E200005398">[1]Qtr!#REF!</definedName>
    <definedName name="E200005606">[1]Qtr!#REF!</definedName>
    <definedName name="E200005812">[1]Qtr!#REF!</definedName>
    <definedName name="E200005843">[1]Qtr!#REF!</definedName>
    <definedName name="E200005977">[1]Qtr!#REF!</definedName>
    <definedName name="E200005978">[1]Qtr!#REF!</definedName>
    <definedName name="E200006052">[1]Qtr!#REF!</definedName>
    <definedName name="E200006433">[1]Mth!#REF!</definedName>
    <definedName name="E200006457">[1]Qtr!#REF!</definedName>
    <definedName name="E200009153">[1]Mth!#REF!</definedName>
    <definedName name="E200010063">[1]Qtr!#REF!</definedName>
    <definedName name="E200010205">[1]Qtr!#REF!</definedName>
    <definedName name="E200010221">[1]Qtr!#REF!</definedName>
    <definedName name="E200010692">[1]Qtr!#REF!</definedName>
    <definedName name="E200010693">[1]Qtr!#REF!</definedName>
    <definedName name="E200010807">[1]Qtr!#REF!</definedName>
    <definedName name="E200010888">[1]Mth!#REF!</definedName>
    <definedName name="E200010889">[1]Mth!#REF!</definedName>
    <definedName name="E200010890">[1]Mth!#REF!</definedName>
    <definedName name="E200010891">[1]Mth!#REF!</definedName>
    <definedName name="E200010892">[1]Qtr!#REF!</definedName>
    <definedName name="E200010920">[1]Qtr!#REF!</definedName>
    <definedName name="E200011009">[1]Qtr!#REF!</definedName>
    <definedName name="E200012262">[1]Mth!#REF!</definedName>
    <definedName name="E200012661">[1]Qtr!#REF!</definedName>
    <definedName name="E200019111">[1]Mth!#REF!</definedName>
    <definedName name="E200019640">[1]Qtr!#REF!</definedName>
    <definedName name="E200019722">[1]Qtr!#REF!</definedName>
    <definedName name="E200021351">[1]Mth!#REF!</definedName>
    <definedName name="E200021352">[1]Mth!#REF!</definedName>
    <definedName name="E200021479">[1]Mth!#REF!</definedName>
    <definedName name="E200021480">[1]Mth!#REF!</definedName>
    <definedName name="E20002153104">[1]Mth!#REF!</definedName>
    <definedName name="E20002153105">[1]Qtr!#REF!</definedName>
    <definedName name="E20002153106">[1]Mth!#REF!</definedName>
    <definedName name="E20002153107">[1]Qtr!#REF!</definedName>
    <definedName name="E20002153114">[1]Qtr!#REF!</definedName>
    <definedName name="E20002153207">[1]Mth!#REF!</definedName>
    <definedName name="E20002153506">[1]Mth!#REF!</definedName>
    <definedName name="E2Q" hidden="1">{#N/A,#N/A,FALSE,"단축1";#N/A,#N/A,FALSE,"단축2";#N/A,#N/A,FALSE,"단축3";#N/A,#N/A,FALSE,"장축";#N/A,#N/A,FALSE,"4WD"}</definedName>
    <definedName name="E32E2" localSheetId="7" hidden="1">{#N/A,#N/A,FALSE,"단축1";#N/A,#N/A,FALSE,"단축2";#N/A,#N/A,FALSE,"단축3";#N/A,#N/A,FALSE,"장축";#N/A,#N/A,FALSE,"4WD"}</definedName>
    <definedName name="E32E2" localSheetId="16" hidden="1">{#N/A,#N/A,FALSE,"단축1";#N/A,#N/A,FALSE,"단축2";#N/A,#N/A,FALSE,"단축3";#N/A,#N/A,FALSE,"장축";#N/A,#N/A,FALSE,"4WD"}</definedName>
    <definedName name="E32E2" localSheetId="17" hidden="1">{#N/A,#N/A,FALSE,"단축1";#N/A,#N/A,FALSE,"단축2";#N/A,#N/A,FALSE,"단축3";#N/A,#N/A,FALSE,"장축";#N/A,#N/A,FALSE,"4WD"}</definedName>
    <definedName name="E32E2" localSheetId="13" hidden="1">{#N/A,#N/A,FALSE,"단축1";#N/A,#N/A,FALSE,"단축2";#N/A,#N/A,FALSE,"단축3";#N/A,#N/A,FALSE,"장축";#N/A,#N/A,FALSE,"4WD"}</definedName>
    <definedName name="E32E2" localSheetId="14" hidden="1">{#N/A,#N/A,FALSE,"단축1";#N/A,#N/A,FALSE,"단축2";#N/A,#N/A,FALSE,"단축3";#N/A,#N/A,FALSE,"장축";#N/A,#N/A,FALSE,"4WD"}</definedName>
    <definedName name="E32E2" localSheetId="15" hidden="1">{#N/A,#N/A,FALSE,"단축1";#N/A,#N/A,FALSE,"단축2";#N/A,#N/A,FALSE,"단축3";#N/A,#N/A,FALSE,"장축";#N/A,#N/A,FALSE,"4WD"}</definedName>
    <definedName name="E32E2" hidden="1">{#N/A,#N/A,FALSE,"단축1";#N/A,#N/A,FALSE,"단축2";#N/A,#N/A,FALSE,"단축3";#N/A,#N/A,FALSE,"장축";#N/A,#N/A,FALSE,"4WD"}</definedName>
    <definedName name="EA">#REF!</definedName>
    <definedName name="EAACP">#REF!</definedName>
    <definedName name="EABERANB">"Text 853"</definedName>
    <definedName name="EADAF" localSheetId="7" hidden="1">{#N/A,#N/A,FALSE,"단축1";#N/A,#N/A,FALSE,"단축2";#N/A,#N/A,FALSE,"단축3";#N/A,#N/A,FALSE,"장축";#N/A,#N/A,FALSE,"4WD"}</definedName>
    <definedName name="EADAF" localSheetId="16" hidden="1">{#N/A,#N/A,FALSE,"단축1";#N/A,#N/A,FALSE,"단축2";#N/A,#N/A,FALSE,"단축3";#N/A,#N/A,FALSE,"장축";#N/A,#N/A,FALSE,"4WD"}</definedName>
    <definedName name="EADAF" localSheetId="17" hidden="1">{#N/A,#N/A,FALSE,"단축1";#N/A,#N/A,FALSE,"단축2";#N/A,#N/A,FALSE,"단축3";#N/A,#N/A,FALSE,"장축";#N/A,#N/A,FALSE,"4WD"}</definedName>
    <definedName name="EADAF" localSheetId="13" hidden="1">{#N/A,#N/A,FALSE,"단축1";#N/A,#N/A,FALSE,"단축2";#N/A,#N/A,FALSE,"단축3";#N/A,#N/A,FALSE,"장축";#N/A,#N/A,FALSE,"4WD"}</definedName>
    <definedName name="EADAF" localSheetId="14" hidden="1">{#N/A,#N/A,FALSE,"단축1";#N/A,#N/A,FALSE,"단축2";#N/A,#N/A,FALSE,"단축3";#N/A,#N/A,FALSE,"장축";#N/A,#N/A,FALSE,"4WD"}</definedName>
    <definedName name="EADAF" localSheetId="15" hidden="1">{#N/A,#N/A,FALSE,"단축1";#N/A,#N/A,FALSE,"단축2";#N/A,#N/A,FALSE,"단축3";#N/A,#N/A,FALSE,"장축";#N/A,#N/A,FALSE,"4WD"}</definedName>
    <definedName name="EADAF" hidden="1">{#N/A,#N/A,FALSE,"단축1";#N/A,#N/A,FALSE,"단축2";#N/A,#N/A,FALSE,"단축3";#N/A,#N/A,FALSE,"장축";#N/A,#N/A,FALSE,"4WD"}</definedName>
    <definedName name="EAR">#REF!</definedName>
    <definedName name="EARFGS" localSheetId="7" hidden="1">{#N/A,#N/A,FALSE,"을지 (4)";#N/A,#N/A,FALSE,"을지 (5)";#N/A,#N/A,FALSE,"을지 (6)"}</definedName>
    <definedName name="EARFGS" localSheetId="16" hidden="1">{#N/A,#N/A,FALSE,"을지 (4)";#N/A,#N/A,FALSE,"을지 (5)";#N/A,#N/A,FALSE,"을지 (6)"}</definedName>
    <definedName name="EARFGS" localSheetId="17" hidden="1">{#N/A,#N/A,FALSE,"을지 (4)";#N/A,#N/A,FALSE,"을지 (5)";#N/A,#N/A,FALSE,"을지 (6)"}</definedName>
    <definedName name="EARFGS" localSheetId="13" hidden="1">{#N/A,#N/A,FALSE,"을지 (4)";#N/A,#N/A,FALSE,"을지 (5)";#N/A,#N/A,FALSE,"을지 (6)"}</definedName>
    <definedName name="EARFGS" localSheetId="14" hidden="1">{#N/A,#N/A,FALSE,"을지 (4)";#N/A,#N/A,FALSE,"을지 (5)";#N/A,#N/A,FALSE,"을지 (6)"}</definedName>
    <definedName name="EARFGS" localSheetId="15" hidden="1">{#N/A,#N/A,FALSE,"을지 (4)";#N/A,#N/A,FALSE,"을지 (5)";#N/A,#N/A,FALSE,"을지 (6)"}</definedName>
    <definedName name="EARFGS" hidden="1">{#N/A,#N/A,FALSE,"을지 (4)";#N/A,#N/A,FALSE,"을지 (5)";#N/A,#N/A,FALSE,"을지 (6)"}</definedName>
    <definedName name="EAWR" localSheetId="7" hidden="1">{#N/A,#N/A,FALSE,"단축1";#N/A,#N/A,FALSE,"단축2";#N/A,#N/A,FALSE,"단축3";#N/A,#N/A,FALSE,"장축";#N/A,#N/A,FALSE,"4WD"}</definedName>
    <definedName name="EAWR" localSheetId="16" hidden="1">{#N/A,#N/A,FALSE,"단축1";#N/A,#N/A,FALSE,"단축2";#N/A,#N/A,FALSE,"단축3";#N/A,#N/A,FALSE,"장축";#N/A,#N/A,FALSE,"4WD"}</definedName>
    <definedName name="EAWR" localSheetId="6" hidden="1">{#N/A,#N/A,FALSE,"단축1";#N/A,#N/A,FALSE,"단축2";#N/A,#N/A,FALSE,"단축3";#N/A,#N/A,FALSE,"장축";#N/A,#N/A,FALSE,"4WD"}</definedName>
    <definedName name="EAWR" localSheetId="17" hidden="1">{#N/A,#N/A,FALSE,"단축1";#N/A,#N/A,FALSE,"단축2";#N/A,#N/A,FALSE,"단축3";#N/A,#N/A,FALSE,"장축";#N/A,#N/A,FALSE,"4WD"}</definedName>
    <definedName name="EAWR" localSheetId="13" hidden="1">{#N/A,#N/A,FALSE,"단축1";#N/A,#N/A,FALSE,"단축2";#N/A,#N/A,FALSE,"단축3";#N/A,#N/A,FALSE,"장축";#N/A,#N/A,FALSE,"4WD"}</definedName>
    <definedName name="EAWR" localSheetId="14" hidden="1">{#N/A,#N/A,FALSE,"단축1";#N/A,#N/A,FALSE,"단축2";#N/A,#N/A,FALSE,"단축3";#N/A,#N/A,FALSE,"장축";#N/A,#N/A,FALSE,"4WD"}</definedName>
    <definedName name="EAWR" localSheetId="15" hidden="1">{#N/A,#N/A,FALSE,"단축1";#N/A,#N/A,FALSE,"단축2";#N/A,#N/A,FALSE,"단축3";#N/A,#N/A,FALSE,"장축";#N/A,#N/A,FALSE,"4WD"}</definedName>
    <definedName name="EAWR" hidden="1">{#N/A,#N/A,FALSE,"단축1";#N/A,#N/A,FALSE,"단축2";#N/A,#N/A,FALSE,"단축3";#N/A,#N/A,FALSE,"장축";#N/A,#N/A,FALSE,"4WD"}</definedName>
    <definedName name="ECO">#REF!</definedName>
    <definedName name="ecost">#REF!</definedName>
    <definedName name="ED3__회훈_71.4_신창_4.9" localSheetId="6">#REF!</definedName>
    <definedName name="ED3__회훈_71.4_신창_4.9">#REF!</definedName>
    <definedName name="EDABB">'[15]OPT손익 수출'!$N$15</definedName>
    <definedName name="EDABP">'[15]OPT손익 수출'!$N$17</definedName>
    <definedName name="EDABSB">'[15]OPT손익 수출'!$M$15</definedName>
    <definedName name="EDABSP">'[15]OPT손익 수출'!$M$17</definedName>
    <definedName name="EDACB">'[15]OPT손익 수출'!$K$15</definedName>
    <definedName name="EDACP">'[15]OPT손익 수출'!$K$17</definedName>
    <definedName name="EDATB">'[15]OPT손익 수출'!$L$15</definedName>
    <definedName name="EDATP">'[15]OPT손익 수출'!$L$17</definedName>
    <definedName name="EDAWB">'[15]OPT손익 수출'!$P$15</definedName>
    <definedName name="EDAWP">'[15]OPT손익 수출'!$P$17</definedName>
    <definedName name="EDPSB">'[15]OPT손익 수출'!$O$15</definedName>
    <definedName name="EDPSP">'[15]OPT손익 수출'!$O$17</definedName>
    <definedName name="EE" localSheetId="6">#REF!</definedName>
    <definedName name="EE">#REF!</definedName>
    <definedName name="EEA">#REF!</definedName>
    <definedName name="eee">#REF!</definedName>
    <definedName name="eeee" localSheetId="7" hidden="1">{#N/A,#N/A,FALSE,"단축1";#N/A,#N/A,FALSE,"단축2";#N/A,#N/A,FALSE,"단축3";#N/A,#N/A,FALSE,"장축";#N/A,#N/A,FALSE,"4WD"}</definedName>
    <definedName name="eeee" localSheetId="16" hidden="1">{#N/A,#N/A,FALSE,"단축1";#N/A,#N/A,FALSE,"단축2";#N/A,#N/A,FALSE,"단축3";#N/A,#N/A,FALSE,"장축";#N/A,#N/A,FALSE,"4WD"}</definedName>
    <definedName name="EEEE" localSheetId="6">BlankMacro1</definedName>
    <definedName name="eeee" localSheetId="17" hidden="1">{#N/A,#N/A,FALSE,"단축1";#N/A,#N/A,FALSE,"단축2";#N/A,#N/A,FALSE,"단축3";#N/A,#N/A,FALSE,"장축";#N/A,#N/A,FALSE,"4WD"}</definedName>
    <definedName name="EEEE" localSheetId="13">BlankMacro1</definedName>
    <definedName name="eeee" localSheetId="14" hidden="1">{#N/A,#N/A,FALSE,"단축1";#N/A,#N/A,FALSE,"단축2";#N/A,#N/A,FALSE,"단축3";#N/A,#N/A,FALSE,"장축";#N/A,#N/A,FALSE,"4WD"}</definedName>
    <definedName name="eeee" localSheetId="15" hidden="1">{#N/A,#N/A,FALSE,"단축1";#N/A,#N/A,FALSE,"단축2";#N/A,#N/A,FALSE,"단축3";#N/A,#N/A,FALSE,"장축";#N/A,#N/A,FALSE,"4WD"}</definedName>
    <definedName name="eeee" hidden="1">{#N/A,#N/A,FALSE,"단축1";#N/A,#N/A,FALSE,"단축2";#N/A,#N/A,FALSE,"단축3";#N/A,#N/A,FALSE,"장축";#N/A,#N/A,FALSE,"4WD"}</definedName>
    <definedName name="EEEEEE" localSheetId="7">[0]!BlankMacro1</definedName>
    <definedName name="EEEEEE" localSheetId="16">[0]!BlankMacro1</definedName>
    <definedName name="EEEEEE" localSheetId="17">[0]!BlankMacro1</definedName>
    <definedName name="EEEEEE" localSheetId="10">[0]!BlankMacro1</definedName>
    <definedName name="EEEEEE" localSheetId="8">[0]!BlankMacro1</definedName>
    <definedName name="EEEEEE" localSheetId="0">[0]!BlankMacro1</definedName>
    <definedName name="EEEEEE" localSheetId="13">[0]!BlankMacro1</definedName>
    <definedName name="EEEEEE" localSheetId="14">[0]!BlankMacro1</definedName>
    <definedName name="EEEEEE" localSheetId="11">[0]!BlankMacro1</definedName>
    <definedName name="EEEEEE" localSheetId="15">[0]!BlankMacro1</definedName>
    <definedName name="EEEEEE">[0]!BlankMacro1</definedName>
    <definedName name="EEEEEEEEEE" localSheetId="7">BlankMacro1</definedName>
    <definedName name="EEEEEEEEEE" localSheetId="16">BlankMacro1</definedName>
    <definedName name="EEEEEEEEEE" localSheetId="17">BlankMacro1</definedName>
    <definedName name="EEEEEEEEEE" localSheetId="10">BlankMacro1</definedName>
    <definedName name="EEEEEEEEEE" localSheetId="8">BlankMacro1</definedName>
    <definedName name="EEEEEEEEEE" localSheetId="0">BlankMacro1</definedName>
    <definedName name="EEEEEEEEEE" localSheetId="13">BlankMacro1</definedName>
    <definedName name="EEEEEEEEEE" localSheetId="14">BlankMacro1</definedName>
    <definedName name="EEEEEEEEEE" localSheetId="11">BlankMacro1</definedName>
    <definedName name="EEEEEEEEEE" localSheetId="15">BlankMacro1</definedName>
    <definedName name="EEEEEEEEEE">BlankMacro1</definedName>
    <definedName name="EEJEJJEJEJEJE" localSheetId="7" hidden="1">{#N/A,#N/A,TRUE,"Y생산";#N/A,#N/A,TRUE,"Y판매";#N/A,#N/A,TRUE,"Y총물량";#N/A,#N/A,TRUE,"Y능력";#N/A,#N/A,TRUE,"YKD"}</definedName>
    <definedName name="EEJEJJEJEJEJE" localSheetId="16" hidden="1">{#N/A,#N/A,TRUE,"Y생산";#N/A,#N/A,TRUE,"Y판매";#N/A,#N/A,TRUE,"Y총물량";#N/A,#N/A,TRUE,"Y능력";#N/A,#N/A,TRUE,"YKD"}</definedName>
    <definedName name="EEJEJJEJEJEJE" localSheetId="17" hidden="1">{#N/A,#N/A,TRUE,"Y생산";#N/A,#N/A,TRUE,"Y판매";#N/A,#N/A,TRUE,"Y총물량";#N/A,#N/A,TRUE,"Y능력";#N/A,#N/A,TRUE,"YKD"}</definedName>
    <definedName name="EEJEJJEJEJEJE" localSheetId="13" hidden="1">{#N/A,#N/A,TRUE,"Y생산";#N/A,#N/A,TRUE,"Y판매";#N/A,#N/A,TRUE,"Y총물량";#N/A,#N/A,TRUE,"Y능력";#N/A,#N/A,TRUE,"YKD"}</definedName>
    <definedName name="EEJEJJEJEJEJE" localSheetId="14" hidden="1">{#N/A,#N/A,TRUE,"Y생산";#N/A,#N/A,TRUE,"Y판매";#N/A,#N/A,TRUE,"Y총물량";#N/A,#N/A,TRUE,"Y능력";#N/A,#N/A,TRUE,"YKD"}</definedName>
    <definedName name="EEJEJJEJEJEJE" localSheetId="15" hidden="1">{#N/A,#N/A,TRUE,"Y생산";#N/A,#N/A,TRUE,"Y판매";#N/A,#N/A,TRUE,"Y총물량";#N/A,#N/A,TRUE,"Y능력";#N/A,#N/A,TRUE,"YKD"}</definedName>
    <definedName name="EEJEJJEJEJEJE" hidden="1">{#N/A,#N/A,TRUE,"Y생산";#N/A,#N/A,TRUE,"Y판매";#N/A,#N/A,TRUE,"Y총물량";#N/A,#N/A,TRUE,"Y능력";#N/A,#N/A,TRUE,"YKD"}</definedName>
    <definedName name="EF">#REF!</definedName>
    <definedName name="EFBVDR예산" localSheetId="7" hidden="1">{#N/A,#N/A,FALSE,"신규dep";#N/A,#N/A,FALSE,"신규dep-금형상각후";#N/A,#N/A,FALSE,"신규dep-연구비상각후";#N/A,#N/A,FALSE,"신규dep-기계,공구상각후"}</definedName>
    <definedName name="EFBVDR예산" localSheetId="16" hidden="1">{#N/A,#N/A,FALSE,"신규dep";#N/A,#N/A,FALSE,"신규dep-금형상각후";#N/A,#N/A,FALSE,"신규dep-연구비상각후";#N/A,#N/A,FALSE,"신규dep-기계,공구상각후"}</definedName>
    <definedName name="EFBVDR예산" localSheetId="17" hidden="1">{#N/A,#N/A,FALSE,"신규dep";#N/A,#N/A,FALSE,"신규dep-금형상각후";#N/A,#N/A,FALSE,"신규dep-연구비상각후";#N/A,#N/A,FALSE,"신규dep-기계,공구상각후"}</definedName>
    <definedName name="EFBVDR예산" localSheetId="13" hidden="1">{#N/A,#N/A,FALSE,"신규dep";#N/A,#N/A,FALSE,"신규dep-금형상각후";#N/A,#N/A,FALSE,"신규dep-연구비상각후";#N/A,#N/A,FALSE,"신규dep-기계,공구상각후"}</definedName>
    <definedName name="EFBVDR예산" localSheetId="14" hidden="1">{#N/A,#N/A,FALSE,"신규dep";#N/A,#N/A,FALSE,"신규dep-금형상각후";#N/A,#N/A,FALSE,"신규dep-연구비상각후";#N/A,#N/A,FALSE,"신규dep-기계,공구상각후"}</definedName>
    <definedName name="EFBVDR예산" localSheetId="15" hidden="1">{#N/A,#N/A,FALSE,"신규dep";#N/A,#N/A,FALSE,"신규dep-금형상각후";#N/A,#N/A,FALSE,"신규dep-연구비상각후";#N/A,#N/A,FALSE,"신규dep-기계,공구상각후"}</definedName>
    <definedName name="EFBVDR예산" hidden="1">{#N/A,#N/A,FALSE,"신규dep";#N/A,#N/A,FALSE,"신규dep-금형상각후";#N/A,#N/A,FALSE,"신규dep-연구비상각후";#N/A,#N/A,FALSE,"신규dep-기계,공구상각후"}</definedName>
    <definedName name="EFFOG" localSheetId="7" hidden="1">{#N/A,#N/A,FALSE,"단축1";#N/A,#N/A,FALSE,"단축2";#N/A,#N/A,FALSE,"단축3";#N/A,#N/A,FALSE,"장축";#N/A,#N/A,FALSE,"4WD"}</definedName>
    <definedName name="EFFOG" localSheetId="16" hidden="1">{#N/A,#N/A,FALSE,"단축1";#N/A,#N/A,FALSE,"단축2";#N/A,#N/A,FALSE,"단축3";#N/A,#N/A,FALSE,"장축";#N/A,#N/A,FALSE,"4WD"}</definedName>
    <definedName name="EFFOG" localSheetId="6" hidden="1">{#N/A,#N/A,FALSE,"단축1";#N/A,#N/A,FALSE,"단축2";#N/A,#N/A,FALSE,"단축3";#N/A,#N/A,FALSE,"장축";#N/A,#N/A,FALSE,"4WD"}</definedName>
    <definedName name="EFFOG" localSheetId="17" hidden="1">{#N/A,#N/A,FALSE,"단축1";#N/A,#N/A,FALSE,"단축2";#N/A,#N/A,FALSE,"단축3";#N/A,#N/A,FALSE,"장축";#N/A,#N/A,FALSE,"4WD"}</definedName>
    <definedName name="EFFOG" localSheetId="13" hidden="1">{#N/A,#N/A,FALSE,"단축1";#N/A,#N/A,FALSE,"단축2";#N/A,#N/A,FALSE,"단축3";#N/A,#N/A,FALSE,"장축";#N/A,#N/A,FALSE,"4WD"}</definedName>
    <definedName name="EFFOG" localSheetId="14" hidden="1">{#N/A,#N/A,FALSE,"단축1";#N/A,#N/A,FALSE,"단축2";#N/A,#N/A,FALSE,"단축3";#N/A,#N/A,FALSE,"장축";#N/A,#N/A,FALSE,"4WD"}</definedName>
    <definedName name="EFFOG" localSheetId="15" hidden="1">{#N/A,#N/A,FALSE,"단축1";#N/A,#N/A,FALSE,"단축2";#N/A,#N/A,FALSE,"단축3";#N/A,#N/A,FALSE,"장축";#N/A,#N/A,FALSE,"4WD"}</definedName>
    <definedName name="EFFOG" hidden="1">{#N/A,#N/A,FALSE,"단축1";#N/A,#N/A,FALSE,"단축2";#N/A,#N/A,FALSE,"단축3";#N/A,#N/A,FALSE,"장축";#N/A,#N/A,FALSE,"4WD"}</definedName>
    <definedName name="EF제동" localSheetId="7" hidden="1">{#N/A,#N/A,FALSE,"단축1";#N/A,#N/A,FALSE,"단축2";#N/A,#N/A,FALSE,"단축3";#N/A,#N/A,FALSE,"장축";#N/A,#N/A,FALSE,"4WD"}</definedName>
    <definedName name="EF제동" localSheetId="16" hidden="1">{#N/A,#N/A,FALSE,"단축1";#N/A,#N/A,FALSE,"단축2";#N/A,#N/A,FALSE,"단축3";#N/A,#N/A,FALSE,"장축";#N/A,#N/A,FALSE,"4WD"}</definedName>
    <definedName name="EF제동" localSheetId="6" hidden="1">{#N/A,#N/A,FALSE,"단축1";#N/A,#N/A,FALSE,"단축2";#N/A,#N/A,FALSE,"단축3";#N/A,#N/A,FALSE,"장축";#N/A,#N/A,FALSE,"4WD"}</definedName>
    <definedName name="EF제동" localSheetId="17" hidden="1">{#N/A,#N/A,FALSE,"단축1";#N/A,#N/A,FALSE,"단축2";#N/A,#N/A,FALSE,"단축3";#N/A,#N/A,FALSE,"장축";#N/A,#N/A,FALSE,"4WD"}</definedName>
    <definedName name="EF제동" localSheetId="13" hidden="1">{#N/A,#N/A,FALSE,"단축1";#N/A,#N/A,FALSE,"단축2";#N/A,#N/A,FALSE,"단축3";#N/A,#N/A,FALSE,"장축";#N/A,#N/A,FALSE,"4WD"}</definedName>
    <definedName name="EF제동" localSheetId="14" hidden="1">{#N/A,#N/A,FALSE,"단축1";#N/A,#N/A,FALSE,"단축2";#N/A,#N/A,FALSE,"단축3";#N/A,#N/A,FALSE,"장축";#N/A,#N/A,FALSE,"4WD"}</definedName>
    <definedName name="EF제동" localSheetId="15" hidden="1">{#N/A,#N/A,FALSE,"단축1";#N/A,#N/A,FALSE,"단축2";#N/A,#N/A,FALSE,"단축3";#N/A,#N/A,FALSE,"장축";#N/A,#N/A,FALSE,"4WD"}</definedName>
    <definedName name="EF제동" hidden="1">{#N/A,#N/A,FALSE,"단축1";#N/A,#N/A,FALSE,"단축2";#N/A,#N/A,FALSE,"단축3";#N/A,#N/A,FALSE,"장축";#N/A,#N/A,FALSE,"4WD"}</definedName>
    <definedName name="eg" localSheetId="7" hidden="1">{#VALUE!,#N/A,FALSE,0;#N/A,#N/A,FALSE,0;#N/A,#N/A,FALSE,0;#N/A,#N/A,FALSE,0}</definedName>
    <definedName name="eg" localSheetId="16" hidden="1">{#VALUE!,#N/A,FALSE,0;#N/A,#N/A,FALSE,0;#N/A,#N/A,FALSE,0;#N/A,#N/A,FALSE,0}</definedName>
    <definedName name="eg" localSheetId="17" hidden="1">{#VALUE!,#N/A,FALSE,0;#N/A,#N/A,FALSE,0;#N/A,#N/A,FALSE,0;#N/A,#N/A,FALSE,0}</definedName>
    <definedName name="eg" localSheetId="13" hidden="1">{#VALUE!,#N/A,FALSE,0;#N/A,#N/A,FALSE,0;#N/A,#N/A,FALSE,0;#N/A,#N/A,FALSE,0}</definedName>
    <definedName name="eg" localSheetId="14" hidden="1">{#VALUE!,#N/A,FALSE,0;#N/A,#N/A,FALSE,0;#N/A,#N/A,FALSE,0;#N/A,#N/A,FALSE,0}</definedName>
    <definedName name="eg" localSheetId="15" hidden="1">{#VALUE!,#N/A,FALSE,0;#N/A,#N/A,FALSE,0;#N/A,#N/A,FALSE,0;#N/A,#N/A,FALSE,0}</definedName>
    <definedName name="eg" hidden="1">{#VALUE!,#N/A,FALSE,0;#N/A,#N/A,FALSE,0;#N/A,#N/A,FALSE,0;#N/A,#N/A,FALSE,0}</definedName>
    <definedName name="EGABB">'[15]OPT손익 수출'!$U$15</definedName>
    <definedName name="EGABP">'[15]OPT손익 수출'!$U$17</definedName>
    <definedName name="EGABSB">'[15]OPT손익 수출'!$T$15</definedName>
    <definedName name="EGABSP">'[15]OPT손익 수출'!$T$17</definedName>
    <definedName name="EGACB">'[15]OPT손익 수출'!$R$15</definedName>
    <definedName name="EGACP">'[15]OPT손익 수출'!$R$17</definedName>
    <definedName name="EGATB">'[15]OPT손익 수출'!$S$15</definedName>
    <definedName name="EGATP">'[15]OPT손익 수출'!$S$17</definedName>
    <definedName name="EGAWB">#REF!</definedName>
    <definedName name="EGAWP">'[15]OPT손익 수출'!$W$17</definedName>
    <definedName name="EGFKJMOWE" localSheetId="7" hidden="1">{#VALUE!,#N/A,FALSE,0;#N/A,#N/A,FALSE,0;#N/A,#N/A,FALSE,0;#N/A,#N/A,FALSE,0;#N/A,#N/A,FALSE,0}</definedName>
    <definedName name="EGFKJMOWE" localSheetId="16" hidden="1">{#VALUE!,#N/A,FALSE,0;#N/A,#N/A,FALSE,0;#N/A,#N/A,FALSE,0;#N/A,#N/A,FALSE,0;#N/A,#N/A,FALSE,0}</definedName>
    <definedName name="EGFKJMOWE" localSheetId="17" hidden="1">{#VALUE!,#N/A,FALSE,0;#N/A,#N/A,FALSE,0;#N/A,#N/A,FALSE,0;#N/A,#N/A,FALSE,0;#N/A,#N/A,FALSE,0}</definedName>
    <definedName name="EGFKJMOWE" localSheetId="13" hidden="1">{#VALUE!,#N/A,FALSE,0;#N/A,#N/A,FALSE,0;#N/A,#N/A,FALSE,0;#N/A,#N/A,FALSE,0;#N/A,#N/A,FALSE,0}</definedName>
    <definedName name="EGFKJMOWE" localSheetId="14" hidden="1">{#VALUE!,#N/A,FALSE,0;#N/A,#N/A,FALSE,0;#N/A,#N/A,FALSE,0;#N/A,#N/A,FALSE,0;#N/A,#N/A,FALSE,0}</definedName>
    <definedName name="EGFKJMOWE" localSheetId="15" hidden="1">{#VALUE!,#N/A,FALSE,0;#N/A,#N/A,FALSE,0;#N/A,#N/A,FALSE,0;#N/A,#N/A,FALSE,0;#N/A,#N/A,FALSE,0}</definedName>
    <definedName name="EGFKJMOWE" hidden="1">{#VALUE!,#N/A,FALSE,0;#N/A,#N/A,FALSE,0;#N/A,#N/A,FALSE,0;#N/A,#N/A,FALSE,0;#N/A,#N/A,FALSE,0}</definedName>
    <definedName name="EGPSB">'[15]OPT손익 수출'!$V$15</definedName>
    <definedName name="EGPSP">'[15]OPT손익 수출'!$V$17</definedName>
    <definedName name="EJ">#REF!</definedName>
    <definedName name="EJL0WLWLWLWLWLWLWLWLWLWLWLROUND">#REF!</definedName>
    <definedName name="EJTDZJTDJ" localSheetId="7">BlankMacro1</definedName>
    <definedName name="EJTDZJTDJ" localSheetId="16">BlankMacro1</definedName>
    <definedName name="EJTDZJTDJ" localSheetId="17">BlankMacro1</definedName>
    <definedName name="EJTDZJTDJ" localSheetId="10">BlankMacro1</definedName>
    <definedName name="EJTDZJTDJ" localSheetId="8">BlankMacro1</definedName>
    <definedName name="EJTDZJTDJ" localSheetId="0">BlankMacro1</definedName>
    <definedName name="EJTDZJTDJ" localSheetId="13">BlankMacro1</definedName>
    <definedName name="EJTDZJTDJ" localSheetId="14">BlankMacro1</definedName>
    <definedName name="EJTDZJTDJ" localSheetId="11">BlankMacro1</definedName>
    <definedName name="EJTDZJTDJ" localSheetId="15">BlankMacro1</definedName>
    <definedName name="EJTDZJTDJ">BlankMacro1</definedName>
    <definedName name="EKDKD.LJFL" localSheetId="7" hidden="1">{#N/A,#N/A,FALSE,"Australien";#N/A,#N/A,FALSE,"Birmingham";#N/A,#N/A,FALSE,"Brasilien";#N/A,#N/A,FALSE,"Prag";#N/A,#N/A,FALSE,"Spanien";#N/A,#N/A,FALSE,"Malaysia ( Com)";#N/A,#N/A,FALSE,"Malaysia (Instr)"}</definedName>
    <definedName name="EKDKD.LJFL" localSheetId="16" hidden="1">{#N/A,#N/A,FALSE,"Australien";#N/A,#N/A,FALSE,"Birmingham";#N/A,#N/A,FALSE,"Brasilien";#N/A,#N/A,FALSE,"Prag";#N/A,#N/A,FALSE,"Spanien";#N/A,#N/A,FALSE,"Malaysia ( Com)";#N/A,#N/A,FALSE,"Malaysia (Instr)"}</definedName>
    <definedName name="EKDKD.LJFL" localSheetId="17" hidden="1">{#N/A,#N/A,FALSE,"Australien";#N/A,#N/A,FALSE,"Birmingham";#N/A,#N/A,FALSE,"Brasilien";#N/A,#N/A,FALSE,"Prag";#N/A,#N/A,FALSE,"Spanien";#N/A,#N/A,FALSE,"Malaysia ( Com)";#N/A,#N/A,FALSE,"Malaysia (Instr)"}</definedName>
    <definedName name="EKDKD.LJFL" localSheetId="13" hidden="1">{#N/A,#N/A,FALSE,"Australien";#N/A,#N/A,FALSE,"Birmingham";#N/A,#N/A,FALSE,"Brasilien";#N/A,#N/A,FALSE,"Prag";#N/A,#N/A,FALSE,"Spanien";#N/A,#N/A,FALSE,"Malaysia ( Com)";#N/A,#N/A,FALSE,"Malaysia (Instr)"}</definedName>
    <definedName name="EKDKD.LJFL" localSheetId="14" hidden="1">{#N/A,#N/A,FALSE,"Australien";#N/A,#N/A,FALSE,"Birmingham";#N/A,#N/A,FALSE,"Brasilien";#N/A,#N/A,FALSE,"Prag";#N/A,#N/A,FALSE,"Spanien";#N/A,#N/A,FALSE,"Malaysia ( Com)";#N/A,#N/A,FALSE,"Malaysia (Instr)"}</definedName>
    <definedName name="EKDKD.LJFL" localSheetId="15" hidden="1">{#N/A,#N/A,FALSE,"Australien";#N/A,#N/A,FALSE,"Birmingham";#N/A,#N/A,FALSE,"Brasilien";#N/A,#N/A,FALSE,"Prag";#N/A,#N/A,FALSE,"Spanien";#N/A,#N/A,FALSE,"Malaysia ( Com)";#N/A,#N/A,FALSE,"Malaysia (Instr)"}</definedName>
    <definedName name="EKDKD.LJFL" hidden="1">{#N/A,#N/A,FALSE,"Australien";#N/A,#N/A,FALSE,"Birmingham";#N/A,#N/A,FALSE,"Brasilien";#N/A,#N/A,FALSE,"Prag";#N/A,#N/A,FALSE,"Spanien";#N/A,#N/A,FALSE,"Malaysia ( Com)";#N/A,#N/A,FALSE,"Malaysia (Instr)"}</definedName>
    <definedName name="elo" localSheetId="7" hidden="1">{#N/A,#N/A,FALSE,"단축1";#N/A,#N/A,FALSE,"단축2";#N/A,#N/A,FALSE,"단축3";#N/A,#N/A,FALSE,"장축";#N/A,#N/A,FALSE,"4WD"}</definedName>
    <definedName name="elo" localSheetId="16" hidden="1">{#N/A,#N/A,FALSE,"단축1";#N/A,#N/A,FALSE,"단축2";#N/A,#N/A,FALSE,"단축3";#N/A,#N/A,FALSE,"장축";#N/A,#N/A,FALSE,"4WD"}</definedName>
    <definedName name="elo" localSheetId="17" hidden="1">{#N/A,#N/A,FALSE,"단축1";#N/A,#N/A,FALSE,"단축2";#N/A,#N/A,FALSE,"단축3";#N/A,#N/A,FALSE,"장축";#N/A,#N/A,FALSE,"4WD"}</definedName>
    <definedName name="elo" localSheetId="13" hidden="1">{#N/A,#N/A,FALSE,"단축1";#N/A,#N/A,FALSE,"단축2";#N/A,#N/A,FALSE,"단축3";#N/A,#N/A,FALSE,"장축";#N/A,#N/A,FALSE,"4WD"}</definedName>
    <definedName name="elo" localSheetId="14" hidden="1">{#N/A,#N/A,FALSE,"단축1";#N/A,#N/A,FALSE,"단축2";#N/A,#N/A,FALSE,"단축3";#N/A,#N/A,FALSE,"장축";#N/A,#N/A,FALSE,"4WD"}</definedName>
    <definedName name="elo" localSheetId="15" hidden="1">{#N/A,#N/A,FALSE,"단축1";#N/A,#N/A,FALSE,"단축2";#N/A,#N/A,FALSE,"단축3";#N/A,#N/A,FALSE,"장축";#N/A,#N/A,FALSE,"4WD"}</definedName>
    <definedName name="elo" hidden="1">{#N/A,#N/A,FALSE,"단축1";#N/A,#N/A,FALSE,"단축2";#N/A,#N/A,FALSE,"단축3";#N/A,#N/A,FALSE,"장축";#N/A,#N/A,FALSE,"4WD"}</definedName>
    <definedName name="END" localSheetId="13">#REF!</definedName>
    <definedName name="END">[17]원단위!#REF!</definedName>
    <definedName name="ENG" hidden="1">#REF!</definedName>
    <definedName name="EO" localSheetId="6">#REF!</definedName>
    <definedName name="EO">#REF!</definedName>
    <definedName name="EOCOR" localSheetId="7" hidden="1">{#N/A,#N/A,FALSE,"단축1";#N/A,#N/A,FALSE,"단축2";#N/A,#N/A,FALSE,"단축3";#N/A,#N/A,FALSE,"장축";#N/A,#N/A,FALSE,"4WD"}</definedName>
    <definedName name="EOCOR" localSheetId="16" hidden="1">{#N/A,#N/A,FALSE,"단축1";#N/A,#N/A,FALSE,"단축2";#N/A,#N/A,FALSE,"단축3";#N/A,#N/A,FALSE,"장축";#N/A,#N/A,FALSE,"4WD"}</definedName>
    <definedName name="EOCOR" localSheetId="17" hidden="1">{#N/A,#N/A,FALSE,"단축1";#N/A,#N/A,FALSE,"단축2";#N/A,#N/A,FALSE,"단축3";#N/A,#N/A,FALSE,"장축";#N/A,#N/A,FALSE,"4WD"}</definedName>
    <definedName name="EOCOR" localSheetId="13" hidden="1">{#N/A,#N/A,FALSE,"단축1";#N/A,#N/A,FALSE,"단축2";#N/A,#N/A,FALSE,"단축3";#N/A,#N/A,FALSE,"장축";#N/A,#N/A,FALSE,"4WD"}</definedName>
    <definedName name="EOCOR" localSheetId="14" hidden="1">{#N/A,#N/A,FALSE,"단축1";#N/A,#N/A,FALSE,"단축2";#N/A,#N/A,FALSE,"단축3";#N/A,#N/A,FALSE,"장축";#N/A,#N/A,FALSE,"4WD"}</definedName>
    <definedName name="EOCOR" localSheetId="15" hidden="1">{#N/A,#N/A,FALSE,"단축1";#N/A,#N/A,FALSE,"단축2";#N/A,#N/A,FALSE,"단축3";#N/A,#N/A,FALSE,"장축";#N/A,#N/A,FALSE,"4WD"}</definedName>
    <definedName name="EOCOR" hidden="1">{#N/A,#N/A,FALSE,"단축1";#N/A,#N/A,FALSE,"단축2";#N/A,#N/A,FALSE,"단축3";#N/A,#N/A,FALSE,"장축";#N/A,#N/A,FALSE,"4WD"}</definedName>
    <definedName name="EOGH" localSheetId="7" hidden="1">{#N/A,#N/A,FALSE,"단축1";#N/A,#N/A,FALSE,"단축2";#N/A,#N/A,FALSE,"단축3";#N/A,#N/A,FALSE,"장축";#N/A,#N/A,FALSE,"4WD"}</definedName>
    <definedName name="EOGH" localSheetId="16" hidden="1">{#N/A,#N/A,FALSE,"단축1";#N/A,#N/A,FALSE,"단축2";#N/A,#N/A,FALSE,"단축3";#N/A,#N/A,FALSE,"장축";#N/A,#N/A,FALSE,"4WD"}</definedName>
    <definedName name="EOGH" localSheetId="17" hidden="1">{#N/A,#N/A,FALSE,"단축1";#N/A,#N/A,FALSE,"단축2";#N/A,#N/A,FALSE,"단축3";#N/A,#N/A,FALSE,"장축";#N/A,#N/A,FALSE,"4WD"}</definedName>
    <definedName name="EOGH" localSheetId="13" hidden="1">{#N/A,#N/A,FALSE,"단축1";#N/A,#N/A,FALSE,"단축2";#N/A,#N/A,FALSE,"단축3";#N/A,#N/A,FALSE,"장축";#N/A,#N/A,FALSE,"4WD"}</definedName>
    <definedName name="EOGH" localSheetId="14" hidden="1">{#N/A,#N/A,FALSE,"단축1";#N/A,#N/A,FALSE,"단축2";#N/A,#N/A,FALSE,"단축3";#N/A,#N/A,FALSE,"장축";#N/A,#N/A,FALSE,"4WD"}</definedName>
    <definedName name="EOGH" localSheetId="15" hidden="1">{#N/A,#N/A,FALSE,"단축1";#N/A,#N/A,FALSE,"단축2";#N/A,#N/A,FALSE,"단축3";#N/A,#N/A,FALSE,"장축";#N/A,#N/A,FALSE,"4WD"}</definedName>
    <definedName name="EOGH" hidden="1">{#N/A,#N/A,FALSE,"단축1";#N/A,#N/A,FALSE,"단축2";#N/A,#N/A,FALSE,"단축3";#N/A,#N/A,FALSE,"장축";#N/A,#N/A,FALSE,"4WD"}</definedName>
    <definedName name="EONO">[18]INPUT!$D$6</definedName>
    <definedName name="EORN" localSheetId="7" hidden="1">{#N/A,#N/A,FALSE,"단축1";#N/A,#N/A,FALSE,"단축2";#N/A,#N/A,FALSE,"단축3";#N/A,#N/A,FALSE,"장축";#N/A,#N/A,FALSE,"4WD"}</definedName>
    <definedName name="EORN" localSheetId="16" hidden="1">{#N/A,#N/A,FALSE,"단축1";#N/A,#N/A,FALSE,"단축2";#N/A,#N/A,FALSE,"단축3";#N/A,#N/A,FALSE,"장축";#N/A,#N/A,FALSE,"4WD"}</definedName>
    <definedName name="EORN" localSheetId="17" hidden="1">{#N/A,#N/A,FALSE,"단축1";#N/A,#N/A,FALSE,"단축2";#N/A,#N/A,FALSE,"단축3";#N/A,#N/A,FALSE,"장축";#N/A,#N/A,FALSE,"4WD"}</definedName>
    <definedName name="EORN" localSheetId="13" hidden="1">{#N/A,#N/A,FALSE,"단축1";#N/A,#N/A,FALSE,"단축2";#N/A,#N/A,FALSE,"단축3";#N/A,#N/A,FALSE,"장축";#N/A,#N/A,FALSE,"4WD"}</definedName>
    <definedName name="EORN" localSheetId="14" hidden="1">{#N/A,#N/A,FALSE,"단축1";#N/A,#N/A,FALSE,"단축2";#N/A,#N/A,FALSE,"단축3";#N/A,#N/A,FALSE,"장축";#N/A,#N/A,FALSE,"4WD"}</definedName>
    <definedName name="EORN" localSheetId="15" hidden="1">{#N/A,#N/A,FALSE,"단축1";#N/A,#N/A,FALSE,"단축2";#N/A,#N/A,FALSE,"단축3";#N/A,#N/A,FALSE,"장축";#N/A,#N/A,FALSE,"4WD"}</definedName>
    <definedName name="EORN" hidden="1">{#N/A,#N/A,FALSE,"단축1";#N/A,#N/A,FALSE,"단축2";#N/A,#N/A,FALSE,"단축3";#N/A,#N/A,FALSE,"장축";#N/A,#N/A,FALSE,"4WD"}</definedName>
    <definedName name="EO계획" localSheetId="6" hidden="1">#REF!</definedName>
    <definedName name="EO계획" hidden="1">#REF!</definedName>
    <definedName name="EO관리신">#REF!</definedName>
    <definedName name="EO배포일">[18]INPUT!$D$7</definedName>
    <definedName name="EO정리" localSheetId="7" hidden="1">{#N/A,#N/A,FALSE,"단축1";#N/A,#N/A,FALSE,"단축2";#N/A,#N/A,FALSE,"단축3";#N/A,#N/A,FALSE,"장축";#N/A,#N/A,FALSE,"4WD"}</definedName>
    <definedName name="EO정리" localSheetId="16" hidden="1">{#N/A,#N/A,FALSE,"단축1";#N/A,#N/A,FALSE,"단축2";#N/A,#N/A,FALSE,"단축3";#N/A,#N/A,FALSE,"장축";#N/A,#N/A,FALSE,"4WD"}</definedName>
    <definedName name="EO정리" localSheetId="17" hidden="1">{#N/A,#N/A,FALSE,"단축1";#N/A,#N/A,FALSE,"단축2";#N/A,#N/A,FALSE,"단축3";#N/A,#N/A,FALSE,"장축";#N/A,#N/A,FALSE,"4WD"}</definedName>
    <definedName name="EO정리" localSheetId="13" hidden="1">{#N/A,#N/A,FALSE,"단축1";#N/A,#N/A,FALSE,"단축2";#N/A,#N/A,FALSE,"단축3";#N/A,#N/A,FALSE,"장축";#N/A,#N/A,FALSE,"4WD"}</definedName>
    <definedName name="EO정리" localSheetId="14" hidden="1">{#N/A,#N/A,FALSE,"단축1";#N/A,#N/A,FALSE,"단축2";#N/A,#N/A,FALSE,"단축3";#N/A,#N/A,FALSE,"장축";#N/A,#N/A,FALSE,"4WD"}</definedName>
    <definedName name="EO정리" localSheetId="15" hidden="1">{#N/A,#N/A,FALSE,"단축1";#N/A,#N/A,FALSE,"단축2";#N/A,#N/A,FALSE,"단축3";#N/A,#N/A,FALSE,"장축";#N/A,#N/A,FALSE,"4WD"}</definedName>
    <definedName name="EO정리" hidden="1">{#N/A,#N/A,FALSE,"단축1";#N/A,#N/A,FALSE,"단축2";#N/A,#N/A,FALSE,"단축3";#N/A,#N/A,FALSE,"장축";#N/A,#N/A,FALSE,"4WD"}</definedName>
    <definedName name="EPDM">#REF!</definedName>
    <definedName name="EQ" localSheetId="7">BlankMacro1</definedName>
    <definedName name="EQ" localSheetId="16">BlankMacro1</definedName>
    <definedName name="EQ" localSheetId="17">BlankMacro1</definedName>
    <definedName name="EQ" localSheetId="10">BlankMacro1</definedName>
    <definedName name="EQ" localSheetId="8">BlankMacro1</definedName>
    <definedName name="EQ" localSheetId="0">BlankMacro1</definedName>
    <definedName name="EQ" localSheetId="13">BlankMacro1</definedName>
    <definedName name="EQ" localSheetId="14">BlankMacro1</definedName>
    <definedName name="EQ" localSheetId="11">BlankMacro1</definedName>
    <definedName name="EQ" localSheetId="15">BlankMacro1</definedName>
    <definedName name="EQ">BlankMacro1</definedName>
    <definedName name="er" localSheetId="7" hidden="1">{#VALUE!,#N/A,FALSE,0;#N/A,#N/A,FALSE,0;#N/A,#N/A,FALSE,0;#N/A,#N/A,FALSE,0;#N/A,#N/A,FALSE,0}</definedName>
    <definedName name="er" localSheetId="16" hidden="1">{#VALUE!,#N/A,FALSE,0;#N/A,#N/A,FALSE,0;#N/A,#N/A,FALSE,0;#N/A,#N/A,FALSE,0;#N/A,#N/A,FALSE,0}</definedName>
    <definedName name="er" localSheetId="17" hidden="1">{#VALUE!,#N/A,FALSE,0;#N/A,#N/A,FALSE,0;#N/A,#N/A,FALSE,0;#N/A,#N/A,FALSE,0;#N/A,#N/A,FALSE,0}</definedName>
    <definedName name="er" localSheetId="13" hidden="1">{#VALUE!,#N/A,FALSE,0;#N/A,#N/A,FALSE,0;#N/A,#N/A,FALSE,0;#N/A,#N/A,FALSE,0;#N/A,#N/A,FALSE,0}</definedName>
    <definedName name="er" localSheetId="14" hidden="1">{#VALUE!,#N/A,FALSE,0;#N/A,#N/A,FALSE,0;#N/A,#N/A,FALSE,0;#N/A,#N/A,FALSE,0;#N/A,#N/A,FALSE,0}</definedName>
    <definedName name="er" localSheetId="15" hidden="1">{#VALUE!,#N/A,FALSE,0;#N/A,#N/A,FALSE,0;#N/A,#N/A,FALSE,0;#N/A,#N/A,FALSE,0;#N/A,#N/A,FALSE,0}</definedName>
    <definedName name="er" hidden="1">{#VALUE!,#N/A,FALSE,0;#N/A,#N/A,FALSE,0;#N/A,#N/A,FALSE,0;#N/A,#N/A,FALSE,0;#N/A,#N/A,FALSE,0}</definedName>
    <definedName name="ERGDS" localSheetId="7" hidden="1">{#N/A,#N/A,FALSE,"을지 (4)";#N/A,#N/A,FALSE,"을지 (5)";#N/A,#N/A,FALSE,"을지 (6)"}</definedName>
    <definedName name="ERGDS" localSheetId="16" hidden="1">{#N/A,#N/A,FALSE,"을지 (4)";#N/A,#N/A,FALSE,"을지 (5)";#N/A,#N/A,FALSE,"을지 (6)"}</definedName>
    <definedName name="ERGDS" localSheetId="17" hidden="1">{#N/A,#N/A,FALSE,"을지 (4)";#N/A,#N/A,FALSE,"을지 (5)";#N/A,#N/A,FALSE,"을지 (6)"}</definedName>
    <definedName name="ERGDS" localSheetId="13" hidden="1">{#N/A,#N/A,FALSE,"을지 (4)";#N/A,#N/A,FALSE,"을지 (5)";#N/A,#N/A,FALSE,"을지 (6)"}</definedName>
    <definedName name="ERGDS" localSheetId="14" hidden="1">{#N/A,#N/A,FALSE,"을지 (4)";#N/A,#N/A,FALSE,"을지 (5)";#N/A,#N/A,FALSE,"을지 (6)"}</definedName>
    <definedName name="ERGDS" localSheetId="15" hidden="1">{#N/A,#N/A,FALSE,"을지 (4)";#N/A,#N/A,FALSE,"을지 (5)";#N/A,#N/A,FALSE,"을지 (6)"}</definedName>
    <definedName name="ERGDS" hidden="1">{#N/A,#N/A,FALSE,"을지 (4)";#N/A,#N/A,FALSE,"을지 (5)";#N/A,#N/A,FALSE,"을지 (6)"}</definedName>
    <definedName name="ERRE" localSheetId="7" hidden="1">{#N/A,#N/A,FALSE,"단축1";#N/A,#N/A,FALSE,"단축2";#N/A,#N/A,FALSE,"단축3";#N/A,#N/A,FALSE,"장축";#N/A,#N/A,FALSE,"4WD"}</definedName>
    <definedName name="ERRE" localSheetId="16" hidden="1">{#N/A,#N/A,FALSE,"단축1";#N/A,#N/A,FALSE,"단축2";#N/A,#N/A,FALSE,"단축3";#N/A,#N/A,FALSE,"장축";#N/A,#N/A,FALSE,"4WD"}</definedName>
    <definedName name="ERRE" localSheetId="17" hidden="1">{#N/A,#N/A,FALSE,"단축1";#N/A,#N/A,FALSE,"단축2";#N/A,#N/A,FALSE,"단축3";#N/A,#N/A,FALSE,"장축";#N/A,#N/A,FALSE,"4WD"}</definedName>
    <definedName name="ERRE" localSheetId="13" hidden="1">{#N/A,#N/A,FALSE,"단축1";#N/A,#N/A,FALSE,"단축2";#N/A,#N/A,FALSE,"단축3";#N/A,#N/A,FALSE,"장축";#N/A,#N/A,FALSE,"4WD"}</definedName>
    <definedName name="ERRE" localSheetId="14" hidden="1">{#N/A,#N/A,FALSE,"단축1";#N/A,#N/A,FALSE,"단축2";#N/A,#N/A,FALSE,"단축3";#N/A,#N/A,FALSE,"장축";#N/A,#N/A,FALSE,"4WD"}</definedName>
    <definedName name="ERRE" localSheetId="15" hidden="1">{#N/A,#N/A,FALSE,"단축1";#N/A,#N/A,FALSE,"단축2";#N/A,#N/A,FALSE,"단축3";#N/A,#N/A,FALSE,"장축";#N/A,#N/A,FALSE,"4WD"}</definedName>
    <definedName name="ERRE" hidden="1">{#N/A,#N/A,FALSE,"단축1";#N/A,#N/A,FALSE,"단축2";#N/A,#N/A,FALSE,"단축3";#N/A,#N/A,FALSE,"장축";#N/A,#N/A,FALSE,"4WD"}</definedName>
    <definedName name="ERRERE" localSheetId="7" hidden="1">{#N/A,#N/A,FALSE,"단축1";#N/A,#N/A,FALSE,"단축2";#N/A,#N/A,FALSE,"단축3";#N/A,#N/A,FALSE,"장축";#N/A,#N/A,FALSE,"4WD"}</definedName>
    <definedName name="ERRERE" localSheetId="16" hidden="1">{#N/A,#N/A,FALSE,"단축1";#N/A,#N/A,FALSE,"단축2";#N/A,#N/A,FALSE,"단축3";#N/A,#N/A,FALSE,"장축";#N/A,#N/A,FALSE,"4WD"}</definedName>
    <definedName name="ERRERE" localSheetId="17" hidden="1">{#N/A,#N/A,FALSE,"단축1";#N/A,#N/A,FALSE,"단축2";#N/A,#N/A,FALSE,"단축3";#N/A,#N/A,FALSE,"장축";#N/A,#N/A,FALSE,"4WD"}</definedName>
    <definedName name="ERRERE" localSheetId="13" hidden="1">{#N/A,#N/A,FALSE,"단축1";#N/A,#N/A,FALSE,"단축2";#N/A,#N/A,FALSE,"단축3";#N/A,#N/A,FALSE,"장축";#N/A,#N/A,FALSE,"4WD"}</definedName>
    <definedName name="ERRERE" localSheetId="14" hidden="1">{#N/A,#N/A,FALSE,"단축1";#N/A,#N/A,FALSE,"단축2";#N/A,#N/A,FALSE,"단축3";#N/A,#N/A,FALSE,"장축";#N/A,#N/A,FALSE,"4WD"}</definedName>
    <definedName name="ERRERE" localSheetId="15" hidden="1">{#N/A,#N/A,FALSE,"단축1";#N/A,#N/A,FALSE,"단축2";#N/A,#N/A,FALSE,"단축3";#N/A,#N/A,FALSE,"장축";#N/A,#N/A,FALSE,"4WD"}</definedName>
    <definedName name="ERRERE" hidden="1">{#N/A,#N/A,FALSE,"단축1";#N/A,#N/A,FALSE,"단축2";#N/A,#N/A,FALSE,"단축3";#N/A,#N/A,FALSE,"장축";#N/A,#N/A,FALSE,"4WD"}</definedName>
    <definedName name="ErrName353472649">{0,0,0,0;0,0,0,0;#VALUE!,0,0,0;#VALUE!,0,0,0;#VALUE!,0,0,0;#VALUE!,0,0,0;#VALUE!,0,0,0;0,0,0,0;0,0,0,0;0,0,0,0;0,TRUE,0,0}</definedName>
    <definedName name="ert" localSheetId="7" hidden="1">{#N/A,#N/A,TRUE,"Y생산";#N/A,#N/A,TRUE,"Y판매";#N/A,#N/A,TRUE,"Y총물량";#N/A,#N/A,TRUE,"Y능력";#N/A,#N/A,TRUE,"YKD"}</definedName>
    <definedName name="ert" localSheetId="16" hidden="1">{#N/A,#N/A,TRUE,"Y생산";#N/A,#N/A,TRUE,"Y판매";#N/A,#N/A,TRUE,"Y총물량";#N/A,#N/A,TRUE,"Y능력";#N/A,#N/A,TRUE,"YKD"}</definedName>
    <definedName name="ert" localSheetId="6" hidden="1">{#N/A,#N/A,TRUE,"Y생산";#N/A,#N/A,TRUE,"Y판매";#N/A,#N/A,TRUE,"Y총물량";#N/A,#N/A,TRUE,"Y능력";#N/A,#N/A,TRUE,"YKD"}</definedName>
    <definedName name="ert" localSheetId="17" hidden="1">{#N/A,#N/A,TRUE,"Y생산";#N/A,#N/A,TRUE,"Y판매";#N/A,#N/A,TRUE,"Y총물량";#N/A,#N/A,TRUE,"Y능력";#N/A,#N/A,TRUE,"YKD"}</definedName>
    <definedName name="ert" localSheetId="13" hidden="1">{#N/A,#N/A,TRUE,"Y생산";#N/A,#N/A,TRUE,"Y판매";#N/A,#N/A,TRUE,"Y총물량";#N/A,#N/A,TRUE,"Y능력";#N/A,#N/A,TRUE,"YKD"}</definedName>
    <definedName name="ert" localSheetId="14" hidden="1">{#N/A,#N/A,TRUE,"Y생산";#N/A,#N/A,TRUE,"Y판매";#N/A,#N/A,TRUE,"Y총물량";#N/A,#N/A,TRUE,"Y능력";#N/A,#N/A,TRUE,"YKD"}</definedName>
    <definedName name="ert" localSheetId="15" hidden="1">{#N/A,#N/A,TRUE,"Y생산";#N/A,#N/A,TRUE,"Y판매";#N/A,#N/A,TRUE,"Y총물량";#N/A,#N/A,TRUE,"Y능력";#N/A,#N/A,TRUE,"YKD"}</definedName>
    <definedName name="ert" hidden="1">{#N/A,#N/A,TRUE,"Y생산";#N/A,#N/A,TRUE,"Y판매";#N/A,#N/A,TRUE,"Y총물량";#N/A,#N/A,TRUE,"Y능력";#N/A,#N/A,TRUE,"YKD"}</definedName>
    <definedName name="ERTYRYT">#REF!</definedName>
    <definedName name="ERW">#REF!</definedName>
    <definedName name="ESOC">#REF!</definedName>
    <definedName name="ESOW">#REF!</definedName>
    <definedName name="ESP" localSheetId="7" hidden="1">{#N/A,#N/A,FALSE,"단축1";#N/A,#N/A,FALSE,"단축2";#N/A,#N/A,FALSE,"단축3";#N/A,#N/A,FALSE,"장축";#N/A,#N/A,FALSE,"4WD"}</definedName>
    <definedName name="ESP" localSheetId="16" hidden="1">{#N/A,#N/A,FALSE,"단축1";#N/A,#N/A,FALSE,"단축2";#N/A,#N/A,FALSE,"단축3";#N/A,#N/A,FALSE,"장축";#N/A,#N/A,FALSE,"4WD"}</definedName>
    <definedName name="ESP" localSheetId="17" hidden="1">{#N/A,#N/A,FALSE,"단축1";#N/A,#N/A,FALSE,"단축2";#N/A,#N/A,FALSE,"단축3";#N/A,#N/A,FALSE,"장축";#N/A,#N/A,FALSE,"4WD"}</definedName>
    <definedName name="ESP" localSheetId="13" hidden="1">{#N/A,#N/A,FALSE,"단축1";#N/A,#N/A,FALSE,"단축2";#N/A,#N/A,FALSE,"단축3";#N/A,#N/A,FALSE,"장축";#N/A,#N/A,FALSE,"4WD"}</definedName>
    <definedName name="ESP" localSheetId="14" hidden="1">{#N/A,#N/A,FALSE,"단축1";#N/A,#N/A,FALSE,"단축2";#N/A,#N/A,FALSE,"단축3";#N/A,#N/A,FALSE,"장축";#N/A,#N/A,FALSE,"4WD"}</definedName>
    <definedName name="ESP" localSheetId="15" hidden="1">{#N/A,#N/A,FALSE,"단축1";#N/A,#N/A,FALSE,"단축2";#N/A,#N/A,FALSE,"단축3";#N/A,#N/A,FALSE,"장축";#N/A,#N/A,FALSE,"4WD"}</definedName>
    <definedName name="ESP" hidden="1">{#N/A,#N/A,FALSE,"단축1";#N/A,#N/A,FALSE,"단축2";#N/A,#N/A,FALSE,"단축3";#N/A,#N/A,FALSE,"장축";#N/A,#N/A,FALSE,"4WD"}</definedName>
    <definedName name="ESPW">#REF!</definedName>
    <definedName name="ET_율">#REF!</definedName>
    <definedName name="etc_90_1" localSheetId="7">#REF!,#REF!,#REF!</definedName>
    <definedName name="etc_90_1">#REF!,#REF!,#REF!</definedName>
    <definedName name="ETJAHT" localSheetId="7">BlankMacro1</definedName>
    <definedName name="ETJAHT" localSheetId="16">BlankMacro1</definedName>
    <definedName name="ETJAHT" localSheetId="17">BlankMacro1</definedName>
    <definedName name="ETJAHT" localSheetId="10">BlankMacro1</definedName>
    <definedName name="ETJAHT" localSheetId="8">BlankMacro1</definedName>
    <definedName name="ETJAHT" localSheetId="0">BlankMacro1</definedName>
    <definedName name="ETJAHT" localSheetId="13">BlankMacro1</definedName>
    <definedName name="ETJAHT" localSheetId="14">BlankMacro1</definedName>
    <definedName name="ETJAHT" localSheetId="11">BlankMacro1</definedName>
    <definedName name="ETJAHT" localSheetId="15">BlankMacro1</definedName>
    <definedName name="ETJAHT">BlankMacro1</definedName>
    <definedName name="etp" localSheetId="7">#REF!</definedName>
    <definedName name="etp">#REF!</definedName>
    <definedName name="ETRYU" localSheetId="7" hidden="1">{#N/A,#N/A,FALSE,"단축1";#N/A,#N/A,FALSE,"단축2";#N/A,#N/A,FALSE,"단축3";#N/A,#N/A,FALSE,"장축";#N/A,#N/A,FALSE,"4WD"}</definedName>
    <definedName name="ETRYU" localSheetId="16" hidden="1">{#N/A,#N/A,FALSE,"단축1";#N/A,#N/A,FALSE,"단축2";#N/A,#N/A,FALSE,"단축3";#N/A,#N/A,FALSE,"장축";#N/A,#N/A,FALSE,"4WD"}</definedName>
    <definedName name="ETRYU" localSheetId="6" hidden="1">{#N/A,#N/A,FALSE,"단축1";#N/A,#N/A,FALSE,"단축2";#N/A,#N/A,FALSE,"단축3";#N/A,#N/A,FALSE,"장축";#N/A,#N/A,FALSE,"4WD"}</definedName>
    <definedName name="ETRYU" localSheetId="17" hidden="1">{#N/A,#N/A,FALSE,"단축1";#N/A,#N/A,FALSE,"단축2";#N/A,#N/A,FALSE,"단축3";#N/A,#N/A,FALSE,"장축";#N/A,#N/A,FALSE,"4WD"}</definedName>
    <definedName name="ETRYU" localSheetId="13" hidden="1">{#N/A,#N/A,FALSE,"단축1";#N/A,#N/A,FALSE,"단축2";#N/A,#N/A,FALSE,"단축3";#N/A,#N/A,FALSE,"장축";#N/A,#N/A,FALSE,"4WD"}</definedName>
    <definedName name="ETRYU" localSheetId="14" hidden="1">{#N/A,#N/A,FALSE,"단축1";#N/A,#N/A,FALSE,"단축2";#N/A,#N/A,FALSE,"단축3";#N/A,#N/A,FALSE,"장축";#N/A,#N/A,FALSE,"4WD"}</definedName>
    <definedName name="ETRYU" localSheetId="15" hidden="1">{#N/A,#N/A,FALSE,"단축1";#N/A,#N/A,FALSE,"단축2";#N/A,#N/A,FALSE,"단축3";#N/A,#N/A,FALSE,"장축";#N/A,#N/A,FALSE,"4WD"}</definedName>
    <definedName name="ETRYU" hidden="1">{#N/A,#N/A,FALSE,"단축1";#N/A,#N/A,FALSE,"단축2";#N/A,#N/A,FALSE,"단축3";#N/A,#N/A,FALSE,"장축";#N/A,#N/A,FALSE,"4WD"}</definedName>
    <definedName name="ETYUI" localSheetId="7" hidden="1">{#N/A,#N/A,FALSE,"단축1";#N/A,#N/A,FALSE,"단축2";#N/A,#N/A,FALSE,"단축3";#N/A,#N/A,FALSE,"장축";#N/A,#N/A,FALSE,"4WD"}</definedName>
    <definedName name="ETYUI" localSheetId="16" hidden="1">{#N/A,#N/A,FALSE,"단축1";#N/A,#N/A,FALSE,"단축2";#N/A,#N/A,FALSE,"단축3";#N/A,#N/A,FALSE,"장축";#N/A,#N/A,FALSE,"4WD"}</definedName>
    <definedName name="ETYUI" localSheetId="6" hidden="1">{#N/A,#N/A,FALSE,"단축1";#N/A,#N/A,FALSE,"단축2";#N/A,#N/A,FALSE,"단축3";#N/A,#N/A,FALSE,"장축";#N/A,#N/A,FALSE,"4WD"}</definedName>
    <definedName name="ETYUI" localSheetId="17" hidden="1">{#N/A,#N/A,FALSE,"단축1";#N/A,#N/A,FALSE,"단축2";#N/A,#N/A,FALSE,"단축3";#N/A,#N/A,FALSE,"장축";#N/A,#N/A,FALSE,"4WD"}</definedName>
    <definedName name="ETYUI" localSheetId="13" hidden="1">{#N/A,#N/A,FALSE,"단축1";#N/A,#N/A,FALSE,"단축2";#N/A,#N/A,FALSE,"단축3";#N/A,#N/A,FALSE,"장축";#N/A,#N/A,FALSE,"4WD"}</definedName>
    <definedName name="ETYUI" localSheetId="14" hidden="1">{#N/A,#N/A,FALSE,"단축1";#N/A,#N/A,FALSE,"단축2";#N/A,#N/A,FALSE,"단축3";#N/A,#N/A,FALSE,"장축";#N/A,#N/A,FALSE,"4WD"}</definedName>
    <definedName name="ETYUI" localSheetId="15" hidden="1">{#N/A,#N/A,FALSE,"단축1";#N/A,#N/A,FALSE,"단축2";#N/A,#N/A,FALSE,"단축3";#N/A,#N/A,FALSE,"장축";#N/A,#N/A,FALSE,"4WD"}</definedName>
    <definedName name="ETYUI" hidden="1">{#N/A,#N/A,FALSE,"단축1";#N/A,#N/A,FALSE,"단축2";#N/A,#N/A,FALSE,"단축3";#N/A,#N/A,FALSE,"장축";#N/A,#N/A,FALSE,"4WD"}</definedName>
    <definedName name="EUABSB">'[15]OPT손익 수출'!$F$15</definedName>
    <definedName name="EUABSP">'[15]OPT손익 수출'!$F$17</definedName>
    <definedName name="EUACB">'[15]OPT손익 수출'!$D$15</definedName>
    <definedName name="EUACP">'[15]OPT손익 수출'!$D$17</definedName>
    <definedName name="EUATB">'[15]OPT손익 수출'!$E$15</definedName>
    <definedName name="EUATP">'[15]OPT손익 수출'!$E$17</definedName>
    <definedName name="EUAWB">'[15]OPT손익 수출'!$I$15</definedName>
    <definedName name="EUAWP">'[15]OPT손익 수출'!$I$17</definedName>
    <definedName name="EUP" localSheetId="6">#REF!</definedName>
    <definedName name="EUP">#REF!</definedName>
    <definedName name="EUPSB">'[15]OPT손익 수출'!$H$15</definedName>
    <definedName name="EUPSP">'[15]OPT손익 수출'!$H$17</definedName>
    <definedName name="EV__LASTREFTIME__">"2011-09-07 오후 7:02:16"</definedName>
    <definedName name="EWA" localSheetId="7" hidden="1">{#N/A,#N/A,FALSE,"초도품";#N/A,#N/A,FALSE,"초도품 (2)";#N/A,#N/A,FALSE,"초도품 (3)";#N/A,#N/A,FALSE,"초도품 (4)";#N/A,#N/A,FALSE,"초도품 (5)";#N/A,#N/A,FALSE,"초도품 (6)"}</definedName>
    <definedName name="EWA" localSheetId="16" hidden="1">{#N/A,#N/A,FALSE,"초도품";#N/A,#N/A,FALSE,"초도품 (2)";#N/A,#N/A,FALSE,"초도품 (3)";#N/A,#N/A,FALSE,"초도품 (4)";#N/A,#N/A,FALSE,"초도품 (5)";#N/A,#N/A,FALSE,"초도품 (6)"}</definedName>
    <definedName name="EWA" localSheetId="17" hidden="1">{#N/A,#N/A,FALSE,"초도품";#N/A,#N/A,FALSE,"초도품 (2)";#N/A,#N/A,FALSE,"초도품 (3)";#N/A,#N/A,FALSE,"초도품 (4)";#N/A,#N/A,FALSE,"초도품 (5)";#N/A,#N/A,FALSE,"초도품 (6)"}</definedName>
    <definedName name="EWA" localSheetId="13" hidden="1">{#N/A,#N/A,FALSE,"초도품";#N/A,#N/A,FALSE,"초도품 (2)";#N/A,#N/A,FALSE,"초도품 (3)";#N/A,#N/A,FALSE,"초도품 (4)";#N/A,#N/A,FALSE,"초도품 (5)";#N/A,#N/A,FALSE,"초도품 (6)"}</definedName>
    <definedName name="EWA" localSheetId="14" hidden="1">{#N/A,#N/A,FALSE,"초도품";#N/A,#N/A,FALSE,"초도품 (2)";#N/A,#N/A,FALSE,"초도품 (3)";#N/A,#N/A,FALSE,"초도품 (4)";#N/A,#N/A,FALSE,"초도품 (5)";#N/A,#N/A,FALSE,"초도품 (6)"}</definedName>
    <definedName name="EWA" localSheetId="15" hidden="1">{#N/A,#N/A,FALSE,"초도품";#N/A,#N/A,FALSE,"초도품 (2)";#N/A,#N/A,FALSE,"초도품 (3)";#N/A,#N/A,FALSE,"초도품 (4)";#N/A,#N/A,FALSE,"초도품 (5)";#N/A,#N/A,FALSE,"초도품 (6)"}</definedName>
    <definedName name="EWA" hidden="1">{#N/A,#N/A,FALSE,"초도품";#N/A,#N/A,FALSE,"초도품 (2)";#N/A,#N/A,FALSE,"초도품 (3)";#N/A,#N/A,FALSE,"초도품 (4)";#N/A,#N/A,FALSE,"초도품 (5)";#N/A,#N/A,FALSE,"초도품 (6)"}</definedName>
    <definedName name="ewew" localSheetId="7" hidden="1">{#N/A,#N/A,FALSE,"단축1";#N/A,#N/A,FALSE,"단축2";#N/A,#N/A,FALSE,"단축3";#N/A,#N/A,FALSE,"장축";#N/A,#N/A,FALSE,"4WD"}</definedName>
    <definedName name="ewew" localSheetId="16" hidden="1">{#N/A,#N/A,FALSE,"단축1";#N/A,#N/A,FALSE,"단축2";#N/A,#N/A,FALSE,"단축3";#N/A,#N/A,FALSE,"장축";#N/A,#N/A,FALSE,"4WD"}</definedName>
    <definedName name="ewew" localSheetId="17" hidden="1">{#N/A,#N/A,FALSE,"단축1";#N/A,#N/A,FALSE,"단축2";#N/A,#N/A,FALSE,"단축3";#N/A,#N/A,FALSE,"장축";#N/A,#N/A,FALSE,"4WD"}</definedName>
    <definedName name="ewew" localSheetId="13" hidden="1">{#N/A,#N/A,FALSE,"단축1";#N/A,#N/A,FALSE,"단축2";#N/A,#N/A,FALSE,"단축3";#N/A,#N/A,FALSE,"장축";#N/A,#N/A,FALSE,"4WD"}</definedName>
    <definedName name="ewew" localSheetId="14" hidden="1">{#N/A,#N/A,FALSE,"단축1";#N/A,#N/A,FALSE,"단축2";#N/A,#N/A,FALSE,"단축3";#N/A,#N/A,FALSE,"장축";#N/A,#N/A,FALSE,"4WD"}</definedName>
    <definedName name="ewew" localSheetId="15" hidden="1">{#N/A,#N/A,FALSE,"단축1";#N/A,#N/A,FALSE,"단축2";#N/A,#N/A,FALSE,"단축3";#N/A,#N/A,FALSE,"장축";#N/A,#N/A,FALSE,"4WD"}</definedName>
    <definedName name="ewew" hidden="1">{#N/A,#N/A,FALSE,"단축1";#N/A,#N/A,FALSE,"단축2";#N/A,#N/A,FALSE,"단축3";#N/A,#N/A,FALSE,"장축";#N/A,#N/A,FALSE,"4WD"}</definedName>
    <definedName name="EWQ" localSheetId="7" hidden="1">{#N/A,#N/A,FALSE,"단축1";#N/A,#N/A,FALSE,"단축2";#N/A,#N/A,FALSE,"단축3";#N/A,#N/A,FALSE,"장축";#N/A,#N/A,FALSE,"4WD"}</definedName>
    <definedName name="EWQ" localSheetId="16" hidden="1">{#N/A,#N/A,FALSE,"단축1";#N/A,#N/A,FALSE,"단축2";#N/A,#N/A,FALSE,"단축3";#N/A,#N/A,FALSE,"장축";#N/A,#N/A,FALSE,"4WD"}</definedName>
    <definedName name="EWQ" localSheetId="17" hidden="1">{#N/A,#N/A,FALSE,"단축1";#N/A,#N/A,FALSE,"단축2";#N/A,#N/A,FALSE,"단축3";#N/A,#N/A,FALSE,"장축";#N/A,#N/A,FALSE,"4WD"}</definedName>
    <definedName name="EWQ" localSheetId="13" hidden="1">{#N/A,#N/A,FALSE,"단축1";#N/A,#N/A,FALSE,"단축2";#N/A,#N/A,FALSE,"단축3";#N/A,#N/A,FALSE,"장축";#N/A,#N/A,FALSE,"4WD"}</definedName>
    <definedName name="EWQ" localSheetId="14" hidden="1">{#N/A,#N/A,FALSE,"단축1";#N/A,#N/A,FALSE,"단축2";#N/A,#N/A,FALSE,"단축3";#N/A,#N/A,FALSE,"장축";#N/A,#N/A,FALSE,"4WD"}</definedName>
    <definedName name="EWQ" localSheetId="15" hidden="1">{#N/A,#N/A,FALSE,"단축1";#N/A,#N/A,FALSE,"단축2";#N/A,#N/A,FALSE,"단축3";#N/A,#N/A,FALSE,"장축";#N/A,#N/A,FALSE,"4WD"}</definedName>
    <definedName name="EWQ" hidden="1">{#N/A,#N/A,FALSE,"단축1";#N/A,#N/A,FALSE,"단축2";#N/A,#N/A,FALSE,"단축3";#N/A,#N/A,FALSE,"장축";#N/A,#N/A,FALSE,"4WD"}</definedName>
    <definedName name="EWWS" localSheetId="13">[6]!EWWS</definedName>
    <definedName name="EWWS">[7]!EWWS</definedName>
    <definedName name="EWY" localSheetId="7" hidden="1">{#N/A,#N/A,FALSE,"단축1";#N/A,#N/A,FALSE,"단축2";#N/A,#N/A,FALSE,"단축3";#N/A,#N/A,FALSE,"장축";#N/A,#N/A,FALSE,"4WD"}</definedName>
    <definedName name="EWY" localSheetId="16" hidden="1">{#N/A,#N/A,FALSE,"단축1";#N/A,#N/A,FALSE,"단축2";#N/A,#N/A,FALSE,"단축3";#N/A,#N/A,FALSE,"장축";#N/A,#N/A,FALSE,"4WD"}</definedName>
    <definedName name="EWY" localSheetId="6" hidden="1">{#N/A,#N/A,FALSE,"단축1";#N/A,#N/A,FALSE,"단축2";#N/A,#N/A,FALSE,"단축3";#N/A,#N/A,FALSE,"장축";#N/A,#N/A,FALSE,"4WD"}</definedName>
    <definedName name="EWY" localSheetId="17" hidden="1">{#N/A,#N/A,FALSE,"단축1";#N/A,#N/A,FALSE,"단축2";#N/A,#N/A,FALSE,"단축3";#N/A,#N/A,FALSE,"장축";#N/A,#N/A,FALSE,"4WD"}</definedName>
    <definedName name="EWY" localSheetId="13" hidden="1">{#N/A,#N/A,FALSE,"단축1";#N/A,#N/A,FALSE,"단축2";#N/A,#N/A,FALSE,"단축3";#N/A,#N/A,FALSE,"장축";#N/A,#N/A,FALSE,"4WD"}</definedName>
    <definedName name="EWY" localSheetId="14" hidden="1">{#N/A,#N/A,FALSE,"단축1";#N/A,#N/A,FALSE,"단축2";#N/A,#N/A,FALSE,"단축3";#N/A,#N/A,FALSE,"장축";#N/A,#N/A,FALSE,"4WD"}</definedName>
    <definedName name="EWY" localSheetId="15" hidden="1">{#N/A,#N/A,FALSE,"단축1";#N/A,#N/A,FALSE,"단축2";#N/A,#N/A,FALSE,"단축3";#N/A,#N/A,FALSE,"장축";#N/A,#N/A,FALSE,"4WD"}</definedName>
    <definedName name="EWY" hidden="1">{#N/A,#N/A,FALSE,"단축1";#N/A,#N/A,FALSE,"단축2";#N/A,#N/A,FALSE,"단축3";#N/A,#N/A,FALSE,"장축";#N/A,#N/A,FALSE,"4WD"}</definedName>
    <definedName name="exch">#N/A</definedName>
    <definedName name="Exch_R">#REF!</definedName>
    <definedName name="existe">1</definedName>
    <definedName name="EXT">#REF!</definedName>
    <definedName name="EXTN" localSheetId="7" hidden="1">{#N/A,#N/A,FALSE,"단축1";#N/A,#N/A,FALSE,"단축2";#N/A,#N/A,FALSE,"단축3";#N/A,#N/A,FALSE,"장축";#N/A,#N/A,FALSE,"4WD"}</definedName>
    <definedName name="EXTN" localSheetId="16" hidden="1">{#N/A,#N/A,FALSE,"단축1";#N/A,#N/A,FALSE,"단축2";#N/A,#N/A,FALSE,"단축3";#N/A,#N/A,FALSE,"장축";#N/A,#N/A,FALSE,"4WD"}</definedName>
    <definedName name="EXTN" localSheetId="17" hidden="1">{#N/A,#N/A,FALSE,"단축1";#N/A,#N/A,FALSE,"단축2";#N/A,#N/A,FALSE,"단축3";#N/A,#N/A,FALSE,"장축";#N/A,#N/A,FALSE,"4WD"}</definedName>
    <definedName name="EXTN" localSheetId="13" hidden="1">{#N/A,#N/A,FALSE,"단축1";#N/A,#N/A,FALSE,"단축2";#N/A,#N/A,FALSE,"단축3";#N/A,#N/A,FALSE,"장축";#N/A,#N/A,FALSE,"4WD"}</definedName>
    <definedName name="EXTN" localSheetId="14" hidden="1">{#N/A,#N/A,FALSE,"단축1";#N/A,#N/A,FALSE,"단축2";#N/A,#N/A,FALSE,"단축3";#N/A,#N/A,FALSE,"장축";#N/A,#N/A,FALSE,"4WD"}</definedName>
    <definedName name="EXTN" localSheetId="15" hidden="1">{#N/A,#N/A,FALSE,"단축1";#N/A,#N/A,FALSE,"단축2";#N/A,#N/A,FALSE,"단축3";#N/A,#N/A,FALSE,"장축";#N/A,#N/A,FALSE,"4WD"}</definedName>
    <definedName name="EXTN" hidden="1">{#N/A,#N/A,FALSE,"단축1";#N/A,#N/A,FALSE,"단축2";#N/A,#N/A,FALSE,"단축3";#N/A,#N/A,FALSE,"장축";#N/A,#N/A,FALSE,"4WD"}</definedName>
    <definedName name="_xlnm.Extract">#REF!</definedName>
    <definedName name="Extract_MI" localSheetId="6">#REF!</definedName>
    <definedName name="Extract_MI">#REF!</definedName>
    <definedName name="EYRU" localSheetId="7" hidden="1">{#N/A,#N/A,FALSE,"단축1";#N/A,#N/A,FALSE,"단축2";#N/A,#N/A,FALSE,"단축3";#N/A,#N/A,FALSE,"장축";#N/A,#N/A,FALSE,"4WD"}</definedName>
    <definedName name="EYRU" localSheetId="16" hidden="1">{#N/A,#N/A,FALSE,"단축1";#N/A,#N/A,FALSE,"단축2";#N/A,#N/A,FALSE,"단축3";#N/A,#N/A,FALSE,"장축";#N/A,#N/A,FALSE,"4WD"}</definedName>
    <definedName name="EYRU" localSheetId="6" hidden="1">{#N/A,#N/A,FALSE,"단축1";#N/A,#N/A,FALSE,"단축2";#N/A,#N/A,FALSE,"단축3";#N/A,#N/A,FALSE,"장축";#N/A,#N/A,FALSE,"4WD"}</definedName>
    <definedName name="EYRU" localSheetId="17" hidden="1">{#N/A,#N/A,FALSE,"단축1";#N/A,#N/A,FALSE,"단축2";#N/A,#N/A,FALSE,"단축3";#N/A,#N/A,FALSE,"장축";#N/A,#N/A,FALSE,"4WD"}</definedName>
    <definedName name="EYRU" localSheetId="13" hidden="1">{#N/A,#N/A,FALSE,"단축1";#N/A,#N/A,FALSE,"단축2";#N/A,#N/A,FALSE,"단축3";#N/A,#N/A,FALSE,"장축";#N/A,#N/A,FALSE,"4WD"}</definedName>
    <definedName name="EYRU" localSheetId="14" hidden="1">{#N/A,#N/A,FALSE,"단축1";#N/A,#N/A,FALSE,"단축2";#N/A,#N/A,FALSE,"단축3";#N/A,#N/A,FALSE,"장축";#N/A,#N/A,FALSE,"4WD"}</definedName>
    <definedName name="EYRU" localSheetId="15" hidden="1">{#N/A,#N/A,FALSE,"단축1";#N/A,#N/A,FALSE,"단축2";#N/A,#N/A,FALSE,"단축3";#N/A,#N/A,FALSE,"장축";#N/A,#N/A,FALSE,"4WD"}</definedName>
    <definedName name="EYRU" hidden="1">{#N/A,#N/A,FALSE,"단축1";#N/A,#N/A,FALSE,"단축2";#N/A,#N/A,FALSE,"단축3";#N/A,#N/A,FALSE,"장축";#N/A,#N/A,FALSE,"4WD"}</definedName>
    <definedName name="F" localSheetId="7" hidden="1">{#N/A,#N/A,FALSE,"단축1";#N/A,#N/A,FALSE,"단축2";#N/A,#N/A,FALSE,"단축3";#N/A,#N/A,FALSE,"장축";#N/A,#N/A,FALSE,"4WD"}</definedName>
    <definedName name="F" localSheetId="16" hidden="1">{#N/A,#N/A,FALSE,"단축1";#N/A,#N/A,FALSE,"단축2";#N/A,#N/A,FALSE,"단축3";#N/A,#N/A,FALSE,"장축";#N/A,#N/A,FALSE,"4WD"}</definedName>
    <definedName name="F" localSheetId="6" hidden="1">{#N/A,#N/A,FALSE,"96 3월물량표";#N/A,#N/A,FALSE,"96 4월물량표";#N/A,#N/A,FALSE,"96 5월물량표"}</definedName>
    <definedName name="F" localSheetId="17" hidden="1">{#N/A,#N/A,FALSE,"단축1";#N/A,#N/A,FALSE,"단축2";#N/A,#N/A,FALSE,"단축3";#N/A,#N/A,FALSE,"장축";#N/A,#N/A,FALSE,"4WD"}</definedName>
    <definedName name="F" localSheetId="13" hidden="1">{#N/A,#N/A,FALSE,"96 3월물량표";#N/A,#N/A,FALSE,"96 4월물량표";#N/A,#N/A,FALSE,"96 5월물량표"}</definedName>
    <definedName name="F" localSheetId="14" hidden="1">{#N/A,#N/A,FALSE,"단축1";#N/A,#N/A,FALSE,"단축2";#N/A,#N/A,FALSE,"단축3";#N/A,#N/A,FALSE,"장축";#N/A,#N/A,FALSE,"4WD"}</definedName>
    <definedName name="F" localSheetId="15" hidden="1">{#N/A,#N/A,FALSE,"단축1";#N/A,#N/A,FALSE,"단축2";#N/A,#N/A,FALSE,"단축3";#N/A,#N/A,FALSE,"장축";#N/A,#N/A,FALSE,"4WD"}</definedName>
    <definedName name="F" hidden="1">{#N/A,#N/A,FALSE,"단축1";#N/A,#N/A,FALSE,"단축2";#N/A,#N/A,FALSE,"단축3";#N/A,#N/A,FALSE,"장축";#N/A,#N/A,FALSE,"4WD"}</definedName>
    <definedName name="FA">#REF!</definedName>
    <definedName name="FALFAFAK">#REF!</definedName>
    <definedName name="familly" localSheetId="6">#REF!</definedName>
    <definedName name="familly">#REF!</definedName>
    <definedName name="FC" localSheetId="7" hidden="1">{#N/A,#N/A,FALSE,"단축1";#N/A,#N/A,FALSE,"단축2";#N/A,#N/A,FALSE,"단축3";#N/A,#N/A,FALSE,"장축";#N/A,#N/A,FALSE,"4WD"}</definedName>
    <definedName name="FC" localSheetId="16" hidden="1">{#N/A,#N/A,FALSE,"단축1";#N/A,#N/A,FALSE,"단축2";#N/A,#N/A,FALSE,"단축3";#N/A,#N/A,FALSE,"장축";#N/A,#N/A,FALSE,"4WD"}</definedName>
    <definedName name="FC" localSheetId="6" hidden="1">{#N/A,#N/A,FALSE,"단축1";#N/A,#N/A,FALSE,"단축2";#N/A,#N/A,FALSE,"단축3";#N/A,#N/A,FALSE,"장축";#N/A,#N/A,FALSE,"4WD"}</definedName>
    <definedName name="FC" localSheetId="17" hidden="1">{#N/A,#N/A,FALSE,"단축1";#N/A,#N/A,FALSE,"단축2";#N/A,#N/A,FALSE,"단축3";#N/A,#N/A,FALSE,"장축";#N/A,#N/A,FALSE,"4WD"}</definedName>
    <definedName name="FC" localSheetId="13" hidden="1">{#N/A,#N/A,FALSE,"단축1";#N/A,#N/A,FALSE,"단축2";#N/A,#N/A,FALSE,"단축3";#N/A,#N/A,FALSE,"장축";#N/A,#N/A,FALSE,"4WD"}</definedName>
    <definedName name="FC" localSheetId="14" hidden="1">{#N/A,#N/A,FALSE,"단축1";#N/A,#N/A,FALSE,"단축2";#N/A,#N/A,FALSE,"단축3";#N/A,#N/A,FALSE,"장축";#N/A,#N/A,FALSE,"4WD"}</definedName>
    <definedName name="FC" localSheetId="15" hidden="1">{#N/A,#N/A,FALSE,"단축1";#N/A,#N/A,FALSE,"단축2";#N/A,#N/A,FALSE,"단축3";#N/A,#N/A,FALSE,"장축";#N/A,#N/A,FALSE,"4WD"}</definedName>
    <definedName name="FC" hidden="1">{#N/A,#N/A,FALSE,"단축1";#N/A,#N/A,FALSE,"단축2";#N/A,#N/A,FALSE,"단축3";#N/A,#N/A,FALSE,"장축";#N/A,#N/A,FALSE,"4WD"}</definedName>
    <definedName name="FC_00">0</definedName>
    <definedName name="FC_01">70700</definedName>
    <definedName name="FC_02">74700</definedName>
    <definedName name="FC_03">76300</definedName>
    <definedName name="FC_04">77700</definedName>
    <definedName name="FC_05">78200</definedName>
    <definedName name="FC_06">78300</definedName>
    <definedName name="FC_07">3900+79200</definedName>
    <definedName name="FC_99">0</definedName>
    <definedName name="FC현황" localSheetId="13">[6]!FC현황</definedName>
    <definedName name="FC현황">[7]!FC현황</definedName>
    <definedName name="FD">#REF!</definedName>
    <definedName name="FDDF">#N/A</definedName>
    <definedName name="FDFDF">#N/A</definedName>
    <definedName name="FDFGFG">#N/A</definedName>
    <definedName name="FDFS">#REF!</definedName>
    <definedName name="FDGDS">#N/A</definedName>
    <definedName name="FDGHDFG" localSheetId="7" hidden="1">{#N/A,#N/A,FALSE,"단축1";#N/A,#N/A,FALSE,"단축2";#N/A,#N/A,FALSE,"단축3";#N/A,#N/A,FALSE,"장축";#N/A,#N/A,FALSE,"4WD"}</definedName>
    <definedName name="FDGHDFG" localSheetId="16" hidden="1">{#N/A,#N/A,FALSE,"단축1";#N/A,#N/A,FALSE,"단축2";#N/A,#N/A,FALSE,"단축3";#N/A,#N/A,FALSE,"장축";#N/A,#N/A,FALSE,"4WD"}</definedName>
    <definedName name="FDGHDFG" localSheetId="17" hidden="1">{#N/A,#N/A,FALSE,"단축1";#N/A,#N/A,FALSE,"단축2";#N/A,#N/A,FALSE,"단축3";#N/A,#N/A,FALSE,"장축";#N/A,#N/A,FALSE,"4WD"}</definedName>
    <definedName name="FDGHDFG" localSheetId="13" hidden="1">{#N/A,#N/A,FALSE,"단축1";#N/A,#N/A,FALSE,"단축2";#N/A,#N/A,FALSE,"단축3";#N/A,#N/A,FALSE,"장축";#N/A,#N/A,FALSE,"4WD"}</definedName>
    <definedName name="FDGHDFG" localSheetId="14" hidden="1">{#N/A,#N/A,FALSE,"단축1";#N/A,#N/A,FALSE,"단축2";#N/A,#N/A,FALSE,"단축3";#N/A,#N/A,FALSE,"장축";#N/A,#N/A,FALSE,"4WD"}</definedName>
    <definedName name="FDGHDFG" localSheetId="15" hidden="1">{#N/A,#N/A,FALSE,"단축1";#N/A,#N/A,FALSE,"단축2";#N/A,#N/A,FALSE,"단축3";#N/A,#N/A,FALSE,"장축";#N/A,#N/A,FALSE,"4WD"}</definedName>
    <definedName name="FDGHDFG" hidden="1">{#N/A,#N/A,FALSE,"단축1";#N/A,#N/A,FALSE,"단축2";#N/A,#N/A,FALSE,"단축3";#N/A,#N/A,FALSE,"장축";#N/A,#N/A,FALSE,"4WD"}</definedName>
    <definedName name="FDGS">{"'KET'!$A$1:$E$2423"}</definedName>
    <definedName name="FDJGDFHJ" localSheetId="7" hidden="1">{#N/A,#N/A,FALSE,"단축1";#N/A,#N/A,FALSE,"단축2";#N/A,#N/A,FALSE,"단축3";#N/A,#N/A,FALSE,"장축";#N/A,#N/A,FALSE,"4WD"}</definedName>
    <definedName name="FDJGDFHJ" localSheetId="16" hidden="1">{#N/A,#N/A,FALSE,"단축1";#N/A,#N/A,FALSE,"단축2";#N/A,#N/A,FALSE,"단축3";#N/A,#N/A,FALSE,"장축";#N/A,#N/A,FALSE,"4WD"}</definedName>
    <definedName name="FDJGDFHJ" localSheetId="6" hidden="1">{#N/A,#N/A,FALSE,"단축1";#N/A,#N/A,FALSE,"단축2";#N/A,#N/A,FALSE,"단축3";#N/A,#N/A,FALSE,"장축";#N/A,#N/A,FALSE,"4WD"}</definedName>
    <definedName name="FDJGDFHJ" localSheetId="17" hidden="1">{#N/A,#N/A,FALSE,"단축1";#N/A,#N/A,FALSE,"단축2";#N/A,#N/A,FALSE,"단축3";#N/A,#N/A,FALSE,"장축";#N/A,#N/A,FALSE,"4WD"}</definedName>
    <definedName name="FDJGDFHJ" localSheetId="13" hidden="1">{#N/A,#N/A,FALSE,"단축1";#N/A,#N/A,FALSE,"단축2";#N/A,#N/A,FALSE,"단축3";#N/A,#N/A,FALSE,"장축";#N/A,#N/A,FALSE,"4WD"}</definedName>
    <definedName name="FDJGDFHJ" localSheetId="14" hidden="1">{#N/A,#N/A,FALSE,"단축1";#N/A,#N/A,FALSE,"단축2";#N/A,#N/A,FALSE,"단축3";#N/A,#N/A,FALSE,"장축";#N/A,#N/A,FALSE,"4WD"}</definedName>
    <definedName name="FDJGDFHJ" localSheetId="15" hidden="1">{#N/A,#N/A,FALSE,"단축1";#N/A,#N/A,FALSE,"단축2";#N/A,#N/A,FALSE,"단축3";#N/A,#N/A,FALSE,"장축";#N/A,#N/A,FALSE,"4WD"}</definedName>
    <definedName name="FDJGDFHJ" hidden="1">{#N/A,#N/A,FALSE,"단축1";#N/A,#N/A,FALSE,"단축2";#N/A,#N/A,FALSE,"단축3";#N/A,#N/A,FALSE,"장축";#N/A,#N/A,FALSE,"4WD"}</definedName>
    <definedName name="fdkjkj" localSheetId="7" hidden="1">{#N/A,#N/A,FALSE,"단축1";#N/A,#N/A,FALSE,"단축2";#N/A,#N/A,FALSE,"단축3";#N/A,#N/A,FALSE,"장축";#N/A,#N/A,FALSE,"4WD"}</definedName>
    <definedName name="fdkjkj" localSheetId="16" hidden="1">{#N/A,#N/A,FALSE,"단축1";#N/A,#N/A,FALSE,"단축2";#N/A,#N/A,FALSE,"단축3";#N/A,#N/A,FALSE,"장축";#N/A,#N/A,FALSE,"4WD"}</definedName>
    <definedName name="fdkjkj" localSheetId="17" hidden="1">{#N/A,#N/A,FALSE,"단축1";#N/A,#N/A,FALSE,"단축2";#N/A,#N/A,FALSE,"단축3";#N/A,#N/A,FALSE,"장축";#N/A,#N/A,FALSE,"4WD"}</definedName>
    <definedName name="fdkjkj" localSheetId="13" hidden="1">{#N/A,#N/A,FALSE,"단축1";#N/A,#N/A,FALSE,"단축2";#N/A,#N/A,FALSE,"단축3";#N/A,#N/A,FALSE,"장축";#N/A,#N/A,FALSE,"4WD"}</definedName>
    <definedName name="fdkjkj" localSheetId="14" hidden="1">{#N/A,#N/A,FALSE,"단축1";#N/A,#N/A,FALSE,"단축2";#N/A,#N/A,FALSE,"단축3";#N/A,#N/A,FALSE,"장축";#N/A,#N/A,FALSE,"4WD"}</definedName>
    <definedName name="fdkjkj" localSheetId="15" hidden="1">{#N/A,#N/A,FALSE,"단축1";#N/A,#N/A,FALSE,"단축2";#N/A,#N/A,FALSE,"단축3";#N/A,#N/A,FALSE,"장축";#N/A,#N/A,FALSE,"4WD"}</definedName>
    <definedName name="fdkjkj" hidden="1">{#N/A,#N/A,FALSE,"단축1";#N/A,#N/A,FALSE,"단축2";#N/A,#N/A,FALSE,"단축3";#N/A,#N/A,FALSE,"장축";#N/A,#N/A,FALSE,"4WD"}</definedName>
    <definedName name="fdklj">#REF!</definedName>
    <definedName name="FDR">#REF!</definedName>
    <definedName name="FDS" localSheetId="13">[6]!FDS</definedName>
    <definedName name="FDS">[7]!FDS</definedName>
    <definedName name="fdsa" localSheetId="7" hidden="1">{#N/A,#N/A,FALSE,"단축1";#N/A,#N/A,FALSE,"단축2";#N/A,#N/A,FALSE,"단축3";#N/A,#N/A,FALSE,"장축";#N/A,#N/A,FALSE,"4WD"}</definedName>
    <definedName name="fdsa" localSheetId="16" hidden="1">{#N/A,#N/A,FALSE,"단축1";#N/A,#N/A,FALSE,"단축2";#N/A,#N/A,FALSE,"단축3";#N/A,#N/A,FALSE,"장축";#N/A,#N/A,FALSE,"4WD"}</definedName>
    <definedName name="fdsa" localSheetId="17" hidden="1">{#N/A,#N/A,FALSE,"단축1";#N/A,#N/A,FALSE,"단축2";#N/A,#N/A,FALSE,"단축3";#N/A,#N/A,FALSE,"장축";#N/A,#N/A,FALSE,"4WD"}</definedName>
    <definedName name="fdsa" localSheetId="13" hidden="1">{#N/A,#N/A,FALSE,"단축1";#N/A,#N/A,FALSE,"단축2";#N/A,#N/A,FALSE,"단축3";#N/A,#N/A,FALSE,"장축";#N/A,#N/A,FALSE,"4WD"}</definedName>
    <definedName name="fdsa" localSheetId="14" hidden="1">{#N/A,#N/A,FALSE,"단축1";#N/A,#N/A,FALSE,"단축2";#N/A,#N/A,FALSE,"단축3";#N/A,#N/A,FALSE,"장축";#N/A,#N/A,FALSE,"4WD"}</definedName>
    <definedName name="fdsa" localSheetId="15" hidden="1">{#N/A,#N/A,FALSE,"단축1";#N/A,#N/A,FALSE,"단축2";#N/A,#N/A,FALSE,"단축3";#N/A,#N/A,FALSE,"장축";#N/A,#N/A,FALSE,"4WD"}</definedName>
    <definedName name="fdsa" hidden="1">{#N/A,#N/A,FALSE,"단축1";#N/A,#N/A,FALSE,"단축2";#N/A,#N/A,FALSE,"단축3";#N/A,#N/A,FALSE,"장축";#N/A,#N/A,FALSE,"4WD"}</definedName>
    <definedName name="FDSGSDDSH" localSheetId="7">BlankMacro1</definedName>
    <definedName name="FDSGSDDSH" localSheetId="16">BlankMacro1</definedName>
    <definedName name="FDSGSDDSH" localSheetId="17">BlankMacro1</definedName>
    <definedName name="FDSGSDDSH" localSheetId="10">BlankMacro1</definedName>
    <definedName name="FDSGSDDSH" localSheetId="8">BlankMacro1</definedName>
    <definedName name="FDSGSDDSH" localSheetId="0">BlankMacro1</definedName>
    <definedName name="FDSGSDDSH" localSheetId="13">BlankMacro1</definedName>
    <definedName name="FDSGSDDSH" localSheetId="14">BlankMacro1</definedName>
    <definedName name="FDSGSDDSH" localSheetId="11">BlankMacro1</definedName>
    <definedName name="FDSGSDDSH" localSheetId="15">BlankMacro1</definedName>
    <definedName name="FDSGSDDSH">BlankMacro1</definedName>
    <definedName name="FeatureValues" localSheetId="7">#REF!</definedName>
    <definedName name="FeatureValues">#REF!</definedName>
    <definedName name="feb" localSheetId="7">#REF!</definedName>
    <definedName name="feb">#REF!</definedName>
    <definedName name="Feb_02">[1]Mth!#REF!</definedName>
    <definedName name="Feb_03">[1]Mth!#REF!</definedName>
    <definedName name="feCSREAF" localSheetId="7">#REF!</definedName>
    <definedName name="feCSREAF">#REF!</definedName>
    <definedName name="feuille_base">"xlsheet.xla"</definedName>
    <definedName name="FEWQ" localSheetId="7" hidden="1">{#N/A,#N/A,FALSE,"단축1";#N/A,#N/A,FALSE,"단축2";#N/A,#N/A,FALSE,"단축3";#N/A,#N/A,FALSE,"장축";#N/A,#N/A,FALSE,"4WD"}</definedName>
    <definedName name="FEWQ" localSheetId="16" hidden="1">{#N/A,#N/A,FALSE,"단축1";#N/A,#N/A,FALSE,"단축2";#N/A,#N/A,FALSE,"단축3";#N/A,#N/A,FALSE,"장축";#N/A,#N/A,FALSE,"4WD"}</definedName>
    <definedName name="FEWQ" localSheetId="17" hidden="1">{#N/A,#N/A,FALSE,"단축1";#N/A,#N/A,FALSE,"단축2";#N/A,#N/A,FALSE,"단축3";#N/A,#N/A,FALSE,"장축";#N/A,#N/A,FALSE,"4WD"}</definedName>
    <definedName name="FEWQ" localSheetId="13" hidden="1">{#N/A,#N/A,FALSE,"단축1";#N/A,#N/A,FALSE,"단축2";#N/A,#N/A,FALSE,"단축3";#N/A,#N/A,FALSE,"장축";#N/A,#N/A,FALSE,"4WD"}</definedName>
    <definedName name="FEWQ" localSheetId="14" hidden="1">{#N/A,#N/A,FALSE,"단축1";#N/A,#N/A,FALSE,"단축2";#N/A,#N/A,FALSE,"단축3";#N/A,#N/A,FALSE,"장축";#N/A,#N/A,FALSE,"4WD"}</definedName>
    <definedName name="FEWQ" localSheetId="15" hidden="1">{#N/A,#N/A,FALSE,"단축1";#N/A,#N/A,FALSE,"단축2";#N/A,#N/A,FALSE,"단축3";#N/A,#N/A,FALSE,"장축";#N/A,#N/A,FALSE,"4WD"}</definedName>
    <definedName name="FEWQ" hidden="1">{#N/A,#N/A,FALSE,"단축1";#N/A,#N/A,FALSE,"단축2";#N/A,#N/A,FALSE,"단축3";#N/A,#N/A,FALSE,"장축";#N/A,#N/A,FALSE,"4WD"}</definedName>
    <definedName name="FF">#REF!</definedName>
    <definedName name="FF_1">#REF!</definedName>
    <definedName name="FFDCT" localSheetId="7" hidden="1">{#N/A,#N/A,FALSE,"단축1";#N/A,#N/A,FALSE,"단축2";#N/A,#N/A,FALSE,"단축3";#N/A,#N/A,FALSE,"장축";#N/A,#N/A,FALSE,"4WD"}</definedName>
    <definedName name="FFDCT" localSheetId="16" hidden="1">{#N/A,#N/A,FALSE,"단축1";#N/A,#N/A,FALSE,"단축2";#N/A,#N/A,FALSE,"단축3";#N/A,#N/A,FALSE,"장축";#N/A,#N/A,FALSE,"4WD"}</definedName>
    <definedName name="FFDCT" localSheetId="17" hidden="1">{#N/A,#N/A,FALSE,"단축1";#N/A,#N/A,FALSE,"단축2";#N/A,#N/A,FALSE,"단축3";#N/A,#N/A,FALSE,"장축";#N/A,#N/A,FALSE,"4WD"}</definedName>
    <definedName name="FFDCT" localSheetId="13" hidden="1">{#N/A,#N/A,FALSE,"단축1";#N/A,#N/A,FALSE,"단축2";#N/A,#N/A,FALSE,"단축3";#N/A,#N/A,FALSE,"장축";#N/A,#N/A,FALSE,"4WD"}</definedName>
    <definedName name="FFDCT" localSheetId="14" hidden="1">{#N/A,#N/A,FALSE,"단축1";#N/A,#N/A,FALSE,"단축2";#N/A,#N/A,FALSE,"단축3";#N/A,#N/A,FALSE,"장축";#N/A,#N/A,FALSE,"4WD"}</definedName>
    <definedName name="FFDCT" localSheetId="15" hidden="1">{#N/A,#N/A,FALSE,"단축1";#N/A,#N/A,FALSE,"단축2";#N/A,#N/A,FALSE,"단축3";#N/A,#N/A,FALSE,"장축";#N/A,#N/A,FALSE,"4WD"}</definedName>
    <definedName name="FFDCT" hidden="1">{#N/A,#N/A,FALSE,"단축1";#N/A,#N/A,FALSE,"단축2";#N/A,#N/A,FALSE,"단축3";#N/A,#N/A,FALSE,"장축";#N/A,#N/A,FALSE,"4WD"}</definedName>
    <definedName name="FFDF" localSheetId="7" hidden="1">{#N/A,#N/A,FALSE,"단축1";#N/A,#N/A,FALSE,"단축2";#N/A,#N/A,FALSE,"단축3";#N/A,#N/A,FALSE,"장축";#N/A,#N/A,FALSE,"4WD"}</definedName>
    <definedName name="FFDF" localSheetId="16" hidden="1">{#N/A,#N/A,FALSE,"단축1";#N/A,#N/A,FALSE,"단축2";#N/A,#N/A,FALSE,"단축3";#N/A,#N/A,FALSE,"장축";#N/A,#N/A,FALSE,"4WD"}</definedName>
    <definedName name="FFDF" localSheetId="17" hidden="1">{#N/A,#N/A,FALSE,"단축1";#N/A,#N/A,FALSE,"단축2";#N/A,#N/A,FALSE,"단축3";#N/A,#N/A,FALSE,"장축";#N/A,#N/A,FALSE,"4WD"}</definedName>
    <definedName name="FFDF" localSheetId="13" hidden="1">{#N/A,#N/A,FALSE,"단축1";#N/A,#N/A,FALSE,"단축2";#N/A,#N/A,FALSE,"단축3";#N/A,#N/A,FALSE,"장축";#N/A,#N/A,FALSE,"4WD"}</definedName>
    <definedName name="FFDF" localSheetId="14" hidden="1">{#N/A,#N/A,FALSE,"단축1";#N/A,#N/A,FALSE,"단축2";#N/A,#N/A,FALSE,"단축3";#N/A,#N/A,FALSE,"장축";#N/A,#N/A,FALSE,"4WD"}</definedName>
    <definedName name="FFDF" localSheetId="15" hidden="1">{#N/A,#N/A,FALSE,"단축1";#N/A,#N/A,FALSE,"단축2";#N/A,#N/A,FALSE,"단축3";#N/A,#N/A,FALSE,"장축";#N/A,#N/A,FALSE,"4WD"}</definedName>
    <definedName name="FFDF" hidden="1">{#N/A,#N/A,FALSE,"단축1";#N/A,#N/A,FALSE,"단축2";#N/A,#N/A,FALSE,"단축3";#N/A,#N/A,FALSE,"장축";#N/A,#N/A,FALSE,"4WD"}</definedName>
    <definedName name="FFDFDF">#N/A</definedName>
    <definedName name="FFF" localSheetId="6">#REF!</definedName>
    <definedName name="FFF">#REF!</definedName>
    <definedName name="FFFF" localSheetId="7" hidden="1">{#N/A,#N/A,FALSE,"단축1";#N/A,#N/A,FALSE,"단축2";#N/A,#N/A,FALSE,"단축3";#N/A,#N/A,FALSE,"장축";#N/A,#N/A,FALSE,"4WD"}</definedName>
    <definedName name="FFFF" localSheetId="16" hidden="1">{#N/A,#N/A,FALSE,"단축1";#N/A,#N/A,FALSE,"단축2";#N/A,#N/A,FALSE,"단축3";#N/A,#N/A,FALSE,"장축";#N/A,#N/A,FALSE,"4WD"}</definedName>
    <definedName name="FFFF" localSheetId="17" hidden="1">{#N/A,#N/A,FALSE,"단축1";#N/A,#N/A,FALSE,"단축2";#N/A,#N/A,FALSE,"단축3";#N/A,#N/A,FALSE,"장축";#N/A,#N/A,FALSE,"4WD"}</definedName>
    <definedName name="FFFF" localSheetId="13" hidden="1">{#N/A,#N/A,FALSE,"단축1";#N/A,#N/A,FALSE,"단축2";#N/A,#N/A,FALSE,"단축3";#N/A,#N/A,FALSE,"장축";#N/A,#N/A,FALSE,"4WD"}</definedName>
    <definedName name="FFFF" localSheetId="14" hidden="1">{#N/A,#N/A,FALSE,"단축1";#N/A,#N/A,FALSE,"단축2";#N/A,#N/A,FALSE,"단축3";#N/A,#N/A,FALSE,"장축";#N/A,#N/A,FALSE,"4WD"}</definedName>
    <definedName name="FFFF" localSheetId="15" hidden="1">{#N/A,#N/A,FALSE,"단축1";#N/A,#N/A,FALSE,"단축2";#N/A,#N/A,FALSE,"단축3";#N/A,#N/A,FALSE,"장축";#N/A,#N/A,FALSE,"4WD"}</definedName>
    <definedName name="FFFF" hidden="1">{#N/A,#N/A,FALSE,"단축1";#N/A,#N/A,FALSE,"단축2";#N/A,#N/A,FALSE,"단축3";#N/A,#N/A,FALSE,"장축";#N/A,#N/A,FALSE,"4WD"}</definedName>
    <definedName name="FFFFF">#REF!</definedName>
    <definedName name="FFFFFFF" localSheetId="7">BlankMacro1</definedName>
    <definedName name="FFFFFFF" localSheetId="16">BlankMacro1</definedName>
    <definedName name="FFFFFFF" localSheetId="17">BlankMacro1</definedName>
    <definedName name="FFFFFFF" localSheetId="10">BlankMacro1</definedName>
    <definedName name="FFFFFFF" localSheetId="8">BlankMacro1</definedName>
    <definedName name="FFFFFFF" localSheetId="0">BlankMacro1</definedName>
    <definedName name="FFFFFFF" localSheetId="13">BlankMacro1</definedName>
    <definedName name="FFFFFFF" localSheetId="14">BlankMacro1</definedName>
    <definedName name="FFFFFFF" localSheetId="11">BlankMacro1</definedName>
    <definedName name="FFFFFFF" localSheetId="15">BlankMacro1</definedName>
    <definedName name="FFFFFFF">BlankMacro1</definedName>
    <definedName name="FFFFFFFFFF" localSheetId="7" hidden="1">{#N/A,#N/A,FALSE,"단축1";#N/A,#N/A,FALSE,"단축2";#N/A,#N/A,FALSE,"단축3";#N/A,#N/A,FALSE,"장축";#N/A,#N/A,FALSE,"4WD"}</definedName>
    <definedName name="FFFFFFFFFF" localSheetId="16" hidden="1">{#N/A,#N/A,FALSE,"단축1";#N/A,#N/A,FALSE,"단축2";#N/A,#N/A,FALSE,"단축3";#N/A,#N/A,FALSE,"장축";#N/A,#N/A,FALSE,"4WD"}</definedName>
    <definedName name="FFFFFFFFFF" localSheetId="6" hidden="1">{#N/A,#N/A,FALSE,"단축1";#N/A,#N/A,FALSE,"단축2";#N/A,#N/A,FALSE,"단축3";#N/A,#N/A,FALSE,"장축";#N/A,#N/A,FALSE,"4WD"}</definedName>
    <definedName name="FFFFFFFFFF" localSheetId="17" hidden="1">{#N/A,#N/A,FALSE,"단축1";#N/A,#N/A,FALSE,"단축2";#N/A,#N/A,FALSE,"단축3";#N/A,#N/A,FALSE,"장축";#N/A,#N/A,FALSE,"4WD"}</definedName>
    <definedName name="FFFFFFFFFF" localSheetId="13" hidden="1">{#N/A,#N/A,FALSE,"단축1";#N/A,#N/A,FALSE,"단축2";#N/A,#N/A,FALSE,"단축3";#N/A,#N/A,FALSE,"장축";#N/A,#N/A,FALSE,"4WD"}</definedName>
    <definedName name="FFFFFFFFFF" localSheetId="14" hidden="1">{#N/A,#N/A,FALSE,"단축1";#N/A,#N/A,FALSE,"단축2";#N/A,#N/A,FALSE,"단축3";#N/A,#N/A,FALSE,"장축";#N/A,#N/A,FALSE,"4WD"}</definedName>
    <definedName name="FFFFFFFFFF" localSheetId="15" hidden="1">{#N/A,#N/A,FALSE,"단축1";#N/A,#N/A,FALSE,"단축2";#N/A,#N/A,FALSE,"단축3";#N/A,#N/A,FALSE,"장축";#N/A,#N/A,FALSE,"4WD"}</definedName>
    <definedName name="FFFFFFFFFF" hidden="1">{#N/A,#N/A,FALSE,"단축1";#N/A,#N/A,FALSE,"단축2";#N/A,#N/A,FALSE,"단축3";#N/A,#N/A,FALSE,"장축";#N/A,#N/A,FALSE,"4WD"}</definedName>
    <definedName name="fffgfg" localSheetId="7" hidden="1">{#N/A,#N/A,FALSE,"단축1";#N/A,#N/A,FALSE,"단축2";#N/A,#N/A,FALSE,"단축3";#N/A,#N/A,FALSE,"장축";#N/A,#N/A,FALSE,"4WD"}</definedName>
    <definedName name="fffgfg" localSheetId="16" hidden="1">{#N/A,#N/A,FALSE,"단축1";#N/A,#N/A,FALSE,"단축2";#N/A,#N/A,FALSE,"단축3";#N/A,#N/A,FALSE,"장축";#N/A,#N/A,FALSE,"4WD"}</definedName>
    <definedName name="fffgfg" localSheetId="6" hidden="1">{#N/A,#N/A,FALSE,"단축1";#N/A,#N/A,FALSE,"단축2";#N/A,#N/A,FALSE,"단축3";#N/A,#N/A,FALSE,"장축";#N/A,#N/A,FALSE,"4WD"}</definedName>
    <definedName name="fffgfg" localSheetId="17" hidden="1">{#N/A,#N/A,FALSE,"단축1";#N/A,#N/A,FALSE,"단축2";#N/A,#N/A,FALSE,"단축3";#N/A,#N/A,FALSE,"장축";#N/A,#N/A,FALSE,"4WD"}</definedName>
    <definedName name="fffgfg" localSheetId="13" hidden="1">{#N/A,#N/A,FALSE,"단축1";#N/A,#N/A,FALSE,"단축2";#N/A,#N/A,FALSE,"단축3";#N/A,#N/A,FALSE,"장축";#N/A,#N/A,FALSE,"4WD"}</definedName>
    <definedName name="fffgfg" localSheetId="14" hidden="1">{#N/A,#N/A,FALSE,"단축1";#N/A,#N/A,FALSE,"단축2";#N/A,#N/A,FALSE,"단축3";#N/A,#N/A,FALSE,"장축";#N/A,#N/A,FALSE,"4WD"}</definedName>
    <definedName name="fffgfg" localSheetId="15" hidden="1">{#N/A,#N/A,FALSE,"단축1";#N/A,#N/A,FALSE,"단축2";#N/A,#N/A,FALSE,"단축3";#N/A,#N/A,FALSE,"장축";#N/A,#N/A,FALSE,"4WD"}</definedName>
    <definedName name="fffgfg" hidden="1">{#N/A,#N/A,FALSE,"단축1";#N/A,#N/A,FALSE,"단축2";#N/A,#N/A,FALSE,"단축3";#N/A,#N/A,FALSE,"장축";#N/A,#N/A,FALSE,"4WD"}</definedName>
    <definedName name="FFG" localSheetId="7" hidden="1">{#N/A,#N/A,FALSE,"단축1";#N/A,#N/A,FALSE,"단축2";#N/A,#N/A,FALSE,"단축3";#N/A,#N/A,FALSE,"장축";#N/A,#N/A,FALSE,"4WD"}</definedName>
    <definedName name="FFG" localSheetId="16" hidden="1">{#N/A,#N/A,FALSE,"단축1";#N/A,#N/A,FALSE,"단축2";#N/A,#N/A,FALSE,"단축3";#N/A,#N/A,FALSE,"장축";#N/A,#N/A,FALSE,"4WD"}</definedName>
    <definedName name="FFG" localSheetId="17" hidden="1">{#N/A,#N/A,FALSE,"단축1";#N/A,#N/A,FALSE,"단축2";#N/A,#N/A,FALSE,"단축3";#N/A,#N/A,FALSE,"장축";#N/A,#N/A,FALSE,"4WD"}</definedName>
    <definedName name="FFG" localSheetId="13" hidden="1">{#N/A,#N/A,FALSE,"단축1";#N/A,#N/A,FALSE,"단축2";#N/A,#N/A,FALSE,"단축3";#N/A,#N/A,FALSE,"장축";#N/A,#N/A,FALSE,"4WD"}</definedName>
    <definedName name="FFG" localSheetId="14" hidden="1">{#N/A,#N/A,FALSE,"단축1";#N/A,#N/A,FALSE,"단축2";#N/A,#N/A,FALSE,"단축3";#N/A,#N/A,FALSE,"장축";#N/A,#N/A,FALSE,"4WD"}</definedName>
    <definedName name="FFG" localSheetId="15" hidden="1">{#N/A,#N/A,FALSE,"단축1";#N/A,#N/A,FALSE,"단축2";#N/A,#N/A,FALSE,"단축3";#N/A,#N/A,FALSE,"장축";#N/A,#N/A,FALSE,"4WD"}</definedName>
    <definedName name="FFG" hidden="1">{#N/A,#N/A,FALSE,"단축1";#N/A,#N/A,FALSE,"단축2";#N/A,#N/A,FALSE,"단축3";#N/A,#N/A,FALSE,"장축";#N/A,#N/A,FALSE,"4WD"}</definedName>
    <definedName name="ffloor사용">#REF!</definedName>
    <definedName name="FG">#REF!</definedName>
    <definedName name="FG10TBTB2RT" localSheetId="6">#REF!</definedName>
    <definedName name="FG10TBTB2RT">#REF!</definedName>
    <definedName name="FG12TBTB2RTDKDKGMLRT">[19]협조전!#REF!</definedName>
    <definedName name="fg18TBTB4RT" localSheetId="6">#REF!</definedName>
    <definedName name="fg18TBTB4RT">#REF!</definedName>
    <definedName name="fg19TBTB2RTDK">#REF!</definedName>
    <definedName name="FG22TBTB2RTDKDK">#REF!</definedName>
    <definedName name="FG22TBTB4RTDKDK">#REF!</definedName>
    <definedName name="FG24RTDKDK">#REF!</definedName>
    <definedName name="FG24TBTB2RTDKDKGMRKRT">#REF!</definedName>
    <definedName name="FG46TBTB4RTDKDK">#REF!</definedName>
    <definedName name="FGBS12TBTB0RT">#REF!</definedName>
    <definedName name="FGD" localSheetId="7" hidden="1">{#N/A,#N/A,FALSE,"단축1";#N/A,#N/A,FALSE,"단축2";#N/A,#N/A,FALSE,"단축3";#N/A,#N/A,FALSE,"장축";#N/A,#N/A,FALSE,"4WD"}</definedName>
    <definedName name="FGD" localSheetId="16" hidden="1">{#N/A,#N/A,FALSE,"단축1";#N/A,#N/A,FALSE,"단축2";#N/A,#N/A,FALSE,"단축3";#N/A,#N/A,FALSE,"장축";#N/A,#N/A,FALSE,"4WD"}</definedName>
    <definedName name="FGD" localSheetId="17" hidden="1">{#N/A,#N/A,FALSE,"단축1";#N/A,#N/A,FALSE,"단축2";#N/A,#N/A,FALSE,"단축3";#N/A,#N/A,FALSE,"장축";#N/A,#N/A,FALSE,"4WD"}</definedName>
    <definedName name="FGD" localSheetId="13" hidden="1">{#N/A,#N/A,FALSE,"단축1";#N/A,#N/A,FALSE,"단축2";#N/A,#N/A,FALSE,"단축3";#N/A,#N/A,FALSE,"장축";#N/A,#N/A,FALSE,"4WD"}</definedName>
    <definedName name="FGD" localSheetId="14" hidden="1">{#N/A,#N/A,FALSE,"단축1";#N/A,#N/A,FALSE,"단축2";#N/A,#N/A,FALSE,"단축3";#N/A,#N/A,FALSE,"장축";#N/A,#N/A,FALSE,"4WD"}</definedName>
    <definedName name="FGD" localSheetId="15" hidden="1">{#N/A,#N/A,FALSE,"단축1";#N/A,#N/A,FALSE,"단축2";#N/A,#N/A,FALSE,"단축3";#N/A,#N/A,FALSE,"장축";#N/A,#N/A,FALSE,"4WD"}</definedName>
    <definedName name="FGD" hidden="1">{#N/A,#N/A,FALSE,"단축1";#N/A,#N/A,FALSE,"단축2";#N/A,#N/A,FALSE,"단축3";#N/A,#N/A,FALSE,"장축";#N/A,#N/A,FALSE,"4WD"}</definedName>
    <definedName name="fgdf">#REF!</definedName>
    <definedName name="FGDKDKDKDKDKDKDKDKDKDKDKDKDKDKD">#REF!</definedName>
    <definedName name="FGDKDKTB1RTRKRK">#REF!</definedName>
    <definedName name="FGDKTB1RTDKFGPRPRLKLKLKLKLKTBTB">#REF!</definedName>
    <definedName name="FGF" localSheetId="7" hidden="1">{#N/A,#N/A,FALSE,"단축1";#N/A,#N/A,FALSE,"단축2";#N/A,#N/A,FALSE,"단축3";#N/A,#N/A,FALSE,"장축";#N/A,#N/A,FALSE,"4WD"}</definedName>
    <definedName name="FGF" localSheetId="16" hidden="1">{#N/A,#N/A,FALSE,"단축1";#N/A,#N/A,FALSE,"단축2";#N/A,#N/A,FALSE,"단축3";#N/A,#N/A,FALSE,"장축";#N/A,#N/A,FALSE,"4WD"}</definedName>
    <definedName name="FGF" localSheetId="17" hidden="1">{#N/A,#N/A,FALSE,"단축1";#N/A,#N/A,FALSE,"단축2";#N/A,#N/A,FALSE,"단축3";#N/A,#N/A,FALSE,"장축";#N/A,#N/A,FALSE,"4WD"}</definedName>
    <definedName name="FGF" localSheetId="13" hidden="1">{#N/A,#N/A,FALSE,"단축1";#N/A,#N/A,FALSE,"단축2";#N/A,#N/A,FALSE,"단축3";#N/A,#N/A,FALSE,"장축";#N/A,#N/A,FALSE,"4WD"}</definedName>
    <definedName name="FGF" localSheetId="14" hidden="1">{#N/A,#N/A,FALSE,"단축1";#N/A,#N/A,FALSE,"단축2";#N/A,#N/A,FALSE,"단축3";#N/A,#N/A,FALSE,"장축";#N/A,#N/A,FALSE,"4WD"}</definedName>
    <definedName name="FGF" localSheetId="15" hidden="1">{#N/A,#N/A,FALSE,"단축1";#N/A,#N/A,FALSE,"단축2";#N/A,#N/A,FALSE,"단축3";#N/A,#N/A,FALSE,"장축";#N/A,#N/A,FALSE,"4WD"}</definedName>
    <definedName name="FGF" hidden="1">{#N/A,#N/A,FALSE,"단축1";#N/A,#N/A,FALSE,"단축2";#N/A,#N/A,FALSE,"단축3";#N/A,#N/A,FALSE,"장축";#N/A,#N/A,FALSE,"4WD"}</definedName>
    <definedName name="fgfff">#N/A</definedName>
    <definedName name="FGG" localSheetId="7">#REF!</definedName>
    <definedName name="FGG" localSheetId="6">BlankMacro1</definedName>
    <definedName name="FGG" localSheetId="13" hidden="1">{#N/A,#N/A,FALSE,"단축1";#N/A,#N/A,FALSE,"단축2";#N/A,#N/A,FALSE,"단축3";#N/A,#N/A,FALSE,"장축";#N/A,#N/A,FALSE,"4WD"}</definedName>
    <definedName name="FGG">#REF!</definedName>
    <definedName name="fggf" localSheetId="7" hidden="1">{#N/A,#N/A,FALSE,"단축1";#N/A,#N/A,FALSE,"단축2";#N/A,#N/A,FALSE,"단축3";#N/A,#N/A,FALSE,"장축";#N/A,#N/A,FALSE,"4WD"}</definedName>
    <definedName name="fggf" localSheetId="16" hidden="1">{#N/A,#N/A,FALSE,"단축1";#N/A,#N/A,FALSE,"단축2";#N/A,#N/A,FALSE,"단축3";#N/A,#N/A,FALSE,"장축";#N/A,#N/A,FALSE,"4WD"}</definedName>
    <definedName name="fggf" localSheetId="17" hidden="1">{#N/A,#N/A,FALSE,"단축1";#N/A,#N/A,FALSE,"단축2";#N/A,#N/A,FALSE,"단축3";#N/A,#N/A,FALSE,"장축";#N/A,#N/A,FALSE,"4WD"}</definedName>
    <definedName name="fggf" localSheetId="13" hidden="1">{#N/A,#N/A,FALSE,"단축1";#N/A,#N/A,FALSE,"단축2";#N/A,#N/A,FALSE,"단축3";#N/A,#N/A,FALSE,"장축";#N/A,#N/A,FALSE,"4WD"}</definedName>
    <definedName name="fggf" localSheetId="14" hidden="1">{#N/A,#N/A,FALSE,"단축1";#N/A,#N/A,FALSE,"단축2";#N/A,#N/A,FALSE,"단축3";#N/A,#N/A,FALSE,"장축";#N/A,#N/A,FALSE,"4WD"}</definedName>
    <definedName name="fggf" localSheetId="15" hidden="1">{#N/A,#N/A,FALSE,"단축1";#N/A,#N/A,FALSE,"단축2";#N/A,#N/A,FALSE,"단축3";#N/A,#N/A,FALSE,"장축";#N/A,#N/A,FALSE,"4WD"}</definedName>
    <definedName name="fggf" hidden="1">{#N/A,#N/A,FALSE,"단축1";#N/A,#N/A,FALSE,"단축2";#N/A,#N/A,FALSE,"단축3";#N/A,#N/A,FALSE,"장축";#N/A,#N/A,FALSE,"4WD"}</definedName>
    <definedName name="FGGHDF">#REF!</definedName>
    <definedName name="FGH" localSheetId="7" hidden="1">{#N/A,#N/A,FALSE,"단축1";#N/A,#N/A,FALSE,"단축2";#N/A,#N/A,FALSE,"단축3";#N/A,#N/A,FALSE,"장축";#N/A,#N/A,FALSE,"4WD"}</definedName>
    <definedName name="FGH" localSheetId="16" hidden="1">{#N/A,#N/A,FALSE,"단축1";#N/A,#N/A,FALSE,"단축2";#N/A,#N/A,FALSE,"단축3";#N/A,#N/A,FALSE,"장축";#N/A,#N/A,FALSE,"4WD"}</definedName>
    <definedName name="FGH" localSheetId="6" hidden="1">{#N/A,#N/A,FALSE,"단축1";#N/A,#N/A,FALSE,"단축2";#N/A,#N/A,FALSE,"단축3";#N/A,#N/A,FALSE,"장축";#N/A,#N/A,FALSE,"4WD"}</definedName>
    <definedName name="FGH" localSheetId="17" hidden="1">{#N/A,#N/A,FALSE,"단축1";#N/A,#N/A,FALSE,"단축2";#N/A,#N/A,FALSE,"단축3";#N/A,#N/A,FALSE,"장축";#N/A,#N/A,FALSE,"4WD"}</definedName>
    <definedName name="FGH" localSheetId="13" hidden="1">{#N/A,#N/A,FALSE,"단축1";#N/A,#N/A,FALSE,"단축2";#N/A,#N/A,FALSE,"단축3";#N/A,#N/A,FALSE,"장축";#N/A,#N/A,FALSE,"4WD"}</definedName>
    <definedName name="FGH" localSheetId="14" hidden="1">{#N/A,#N/A,FALSE,"단축1";#N/A,#N/A,FALSE,"단축2";#N/A,#N/A,FALSE,"단축3";#N/A,#N/A,FALSE,"장축";#N/A,#N/A,FALSE,"4WD"}</definedName>
    <definedName name="FGH" localSheetId="15" hidden="1">{#N/A,#N/A,FALSE,"단축1";#N/A,#N/A,FALSE,"단축2";#N/A,#N/A,FALSE,"단축3";#N/A,#N/A,FALSE,"장축";#N/A,#N/A,FALSE,"4WD"}</definedName>
    <definedName name="FGH" hidden="1">{#N/A,#N/A,FALSE,"단축1";#N/A,#N/A,FALSE,"단축2";#N/A,#N/A,FALSE,"단축3";#N/A,#N/A,FALSE,"장축";#N/A,#N/A,FALSE,"4WD"}</definedName>
    <definedName name="FGHF" localSheetId="7" hidden="1">{#N/A,#N/A,FALSE,"단축1";#N/A,#N/A,FALSE,"단축2";#N/A,#N/A,FALSE,"단축3";#N/A,#N/A,FALSE,"장축";#N/A,#N/A,FALSE,"4WD"}</definedName>
    <definedName name="FGHF" localSheetId="16" hidden="1">{#N/A,#N/A,FALSE,"단축1";#N/A,#N/A,FALSE,"단축2";#N/A,#N/A,FALSE,"단축3";#N/A,#N/A,FALSE,"장축";#N/A,#N/A,FALSE,"4WD"}</definedName>
    <definedName name="FGHF" localSheetId="17" hidden="1">{#N/A,#N/A,FALSE,"단축1";#N/A,#N/A,FALSE,"단축2";#N/A,#N/A,FALSE,"단축3";#N/A,#N/A,FALSE,"장축";#N/A,#N/A,FALSE,"4WD"}</definedName>
    <definedName name="FGHF" localSheetId="13" hidden="1">{#N/A,#N/A,FALSE,"단축1";#N/A,#N/A,FALSE,"단축2";#N/A,#N/A,FALSE,"단축3";#N/A,#N/A,FALSE,"장축";#N/A,#N/A,FALSE,"4WD"}</definedName>
    <definedName name="FGHF" localSheetId="14" hidden="1">{#N/A,#N/A,FALSE,"단축1";#N/A,#N/A,FALSE,"단축2";#N/A,#N/A,FALSE,"단축3";#N/A,#N/A,FALSE,"장축";#N/A,#N/A,FALSE,"4WD"}</definedName>
    <definedName name="FGHF" localSheetId="15" hidden="1">{#N/A,#N/A,FALSE,"단축1";#N/A,#N/A,FALSE,"단축2";#N/A,#N/A,FALSE,"단축3";#N/A,#N/A,FALSE,"장축";#N/A,#N/A,FALSE,"4WD"}</definedName>
    <definedName name="FGHF" hidden="1">{#N/A,#N/A,FALSE,"단축1";#N/A,#N/A,FALSE,"단축2";#N/A,#N/A,FALSE,"단축3";#N/A,#N/A,FALSE,"장축";#N/A,#N/A,FALSE,"4WD"}</definedName>
    <definedName name="FGHJ" localSheetId="7" hidden="1">{#N/A,#N/A,FALSE,"단축1";#N/A,#N/A,FALSE,"단축2";#N/A,#N/A,FALSE,"단축3";#N/A,#N/A,FALSE,"장축";#N/A,#N/A,FALSE,"4WD"}</definedName>
    <definedName name="FGHJ" localSheetId="16" hidden="1">{#N/A,#N/A,FALSE,"단축1";#N/A,#N/A,FALSE,"단축2";#N/A,#N/A,FALSE,"단축3";#N/A,#N/A,FALSE,"장축";#N/A,#N/A,FALSE,"4WD"}</definedName>
    <definedName name="fghj" localSheetId="6" hidden="1">{#N/A,#N/A,FALSE,"단축1";#N/A,#N/A,FALSE,"단축2";#N/A,#N/A,FALSE,"단축3";#N/A,#N/A,FALSE,"장축";#N/A,#N/A,FALSE,"4WD"}</definedName>
    <definedName name="FGHJ" localSheetId="17" hidden="1">{#N/A,#N/A,FALSE,"단축1";#N/A,#N/A,FALSE,"단축2";#N/A,#N/A,FALSE,"단축3";#N/A,#N/A,FALSE,"장축";#N/A,#N/A,FALSE,"4WD"}</definedName>
    <definedName name="FGHJ" localSheetId="13" hidden="1">{#N/A,#N/A,FALSE,"단축1";#N/A,#N/A,FALSE,"단축2";#N/A,#N/A,FALSE,"단축3";#N/A,#N/A,FALSE,"장축";#N/A,#N/A,FALSE,"4WD"}</definedName>
    <definedName name="FGHJ" localSheetId="14" hidden="1">{#N/A,#N/A,FALSE,"단축1";#N/A,#N/A,FALSE,"단축2";#N/A,#N/A,FALSE,"단축3";#N/A,#N/A,FALSE,"장축";#N/A,#N/A,FALSE,"4WD"}</definedName>
    <definedName name="FGHJ" localSheetId="15" hidden="1">{#N/A,#N/A,FALSE,"단축1";#N/A,#N/A,FALSE,"단축2";#N/A,#N/A,FALSE,"단축3";#N/A,#N/A,FALSE,"장축";#N/A,#N/A,FALSE,"4WD"}</definedName>
    <definedName name="FGHJ" hidden="1">{#N/A,#N/A,FALSE,"단축1";#N/A,#N/A,FALSE,"단축2";#N/A,#N/A,FALSE,"단축3";#N/A,#N/A,FALSE,"장축";#N/A,#N/A,FALSE,"4WD"}</definedName>
    <definedName name="FGJFT" localSheetId="6">#REF!</definedName>
    <definedName name="FGJFT">#REF!</definedName>
    <definedName name="FGLKRKRKRKRKRKRKRKRKRKRKRKRKRKR" localSheetId="6">#REF!</definedName>
    <definedName name="FGLKRKRKRKRKRKRKRKRKRKRKRKRKRKR">#REF!</definedName>
    <definedName name="FGNGHDM" localSheetId="7" hidden="1">{#N/A,#N/A,FALSE,"단축1";#N/A,#N/A,FALSE,"단축2";#N/A,#N/A,FALSE,"단축3";#N/A,#N/A,FALSE,"장축";#N/A,#N/A,FALSE,"4WD"}</definedName>
    <definedName name="FGNGHDM" localSheetId="16" hidden="1">{#N/A,#N/A,FALSE,"단축1";#N/A,#N/A,FALSE,"단축2";#N/A,#N/A,FALSE,"단축3";#N/A,#N/A,FALSE,"장축";#N/A,#N/A,FALSE,"4WD"}</definedName>
    <definedName name="FGNGHDM" localSheetId="17" hidden="1">{#N/A,#N/A,FALSE,"단축1";#N/A,#N/A,FALSE,"단축2";#N/A,#N/A,FALSE,"단축3";#N/A,#N/A,FALSE,"장축";#N/A,#N/A,FALSE,"4WD"}</definedName>
    <definedName name="FGNGHDM" localSheetId="13" hidden="1">{#N/A,#N/A,FALSE,"단축1";#N/A,#N/A,FALSE,"단축2";#N/A,#N/A,FALSE,"단축3";#N/A,#N/A,FALSE,"장축";#N/A,#N/A,FALSE,"4WD"}</definedName>
    <definedName name="FGNGHDM" localSheetId="14" hidden="1">{#N/A,#N/A,FALSE,"단축1";#N/A,#N/A,FALSE,"단축2";#N/A,#N/A,FALSE,"단축3";#N/A,#N/A,FALSE,"장축";#N/A,#N/A,FALSE,"4WD"}</definedName>
    <definedName name="FGNGHDM" localSheetId="15" hidden="1">{#N/A,#N/A,FALSE,"단축1";#N/A,#N/A,FALSE,"단축2";#N/A,#N/A,FALSE,"단축3";#N/A,#N/A,FALSE,"장축";#N/A,#N/A,FALSE,"4WD"}</definedName>
    <definedName name="FGNGHDM" hidden="1">{#N/A,#N/A,FALSE,"단축1";#N/A,#N/A,FALSE,"단축2";#N/A,#N/A,FALSE,"단축3";#N/A,#N/A,FALSE,"장축";#N/A,#N/A,FALSE,"4WD"}</definedName>
    <definedName name="FGPDDKDKDKDKDKDKTB4BS3RT">#REF!</definedName>
    <definedName name="FGPDDKDKDKDKDKTB2RTRKRKRKRKRKRK">#REF!</definedName>
    <definedName name="FGPDDKDKDKDKTB4RTRK">#REF!</definedName>
    <definedName name="FGPDPDDKPRRKTBTB3RTRKFGPDPDDKPR">#REF!</definedName>
    <definedName name="FGPRPRPRLKLKLKLKTBTB2RTDKDK">#REF!</definedName>
    <definedName name="FGPRPRRKRKRKRKRKTBTB4RTDKDK">#REF!</definedName>
    <definedName name="fgPRPRRKRKRKTBTB2RTDKDKDKDKDK">#REF!</definedName>
    <definedName name="fgPRPRRKRKTBTB2RTDKDKDKDKDK">#REF!</definedName>
    <definedName name="fgPRRKRKRKTBTB1RT">[20]인원계획!#REF!</definedName>
    <definedName name="FGPRRKRKTBTB2RTDKDK">#REF!</definedName>
    <definedName name="FGPRTBTB1RTDKDK" localSheetId="6">#REF!</definedName>
    <definedName name="FGPRTBTB1RTDKDK">#REF!</definedName>
    <definedName name="FGR12C15TBTB1RTDKDK">#REF!</definedName>
    <definedName name="FGRKBS11TBTB2RT">#REF!</definedName>
    <definedName name="FGRKRKRKRKRKRKRKRKRKRKRKRKRKRKR">#REF!</definedName>
    <definedName name="FGRKRKRKRKRKRKRKRKRKRKRKRKTBTB2">#REF!</definedName>
    <definedName name="FGRKRKRKRKRKRKRKRKRKRKRKTBTB1RT">#REF!</definedName>
    <definedName name="FGRKRKRKRKRKRKRKRKRKRKTBTB2RTDK">#REF!</definedName>
    <definedName name="fgRKRKRKRKRKTBTB2RTDKDK">#REF!</definedName>
    <definedName name="FGRKRKRKTBTB1RTDKDK">#REF!</definedName>
    <definedName name="FGRKRKTBTB3RTDKDK">#REF!</definedName>
    <definedName name="FGSDGSFDG" localSheetId="7">BlankMacro1</definedName>
    <definedName name="FGSDGSFDG" localSheetId="16">BlankMacro1</definedName>
    <definedName name="FGSDGSFDG" localSheetId="17">BlankMacro1</definedName>
    <definedName name="FGSDGSFDG" localSheetId="10">BlankMacro1</definedName>
    <definedName name="FGSDGSFDG" localSheetId="8">BlankMacro1</definedName>
    <definedName name="FGSDGSFDG" localSheetId="0">BlankMacro1</definedName>
    <definedName name="FGSDGSFDG" localSheetId="13">BlankMacro1</definedName>
    <definedName name="FGSDGSFDG" localSheetId="14">BlankMacro1</definedName>
    <definedName name="FGSDGSFDG" localSheetId="11">BlankMacro1</definedName>
    <definedName name="FGSDGSFDG" localSheetId="15">BlankMacro1</definedName>
    <definedName name="FGSDGSFDG">BlankMacro1</definedName>
    <definedName name="FGT" localSheetId="7">#REF!</definedName>
    <definedName name="FGT">#REF!</definedName>
    <definedName name="FGTBTB1RT" localSheetId="7">#REF!</definedName>
    <definedName name="FGTBTB1RT">#REF!</definedName>
    <definedName name="fgTBTB3RTDKDK" localSheetId="7">#REF!</definedName>
    <definedName name="fgTBTB3RTDKDK">#REF!</definedName>
    <definedName name="fgTBTB4RTDKDK">#REF!</definedName>
    <definedName name="FGtbtbspspsprtdkdk">[21]BUS제원1!#REF!</definedName>
    <definedName name="FH" localSheetId="7" hidden="1">{#N/A,#N/A,FALSE,"단축1";#N/A,#N/A,FALSE,"단축2";#N/A,#N/A,FALSE,"단축3";#N/A,#N/A,FALSE,"장축";#N/A,#N/A,FALSE,"4WD"}</definedName>
    <definedName name="FH" localSheetId="16" hidden="1">{#N/A,#N/A,FALSE,"단축1";#N/A,#N/A,FALSE,"단축2";#N/A,#N/A,FALSE,"단축3";#N/A,#N/A,FALSE,"장축";#N/A,#N/A,FALSE,"4WD"}</definedName>
    <definedName name="FH" localSheetId="6" hidden="1">{#N/A,#N/A,FALSE,"단축1";#N/A,#N/A,FALSE,"단축2";#N/A,#N/A,FALSE,"단축3";#N/A,#N/A,FALSE,"장축";#N/A,#N/A,FALSE,"4WD"}</definedName>
    <definedName name="FH" localSheetId="17" hidden="1">{#N/A,#N/A,FALSE,"단축1";#N/A,#N/A,FALSE,"단축2";#N/A,#N/A,FALSE,"단축3";#N/A,#N/A,FALSE,"장축";#N/A,#N/A,FALSE,"4WD"}</definedName>
    <definedName name="FH" localSheetId="13" hidden="1">{#N/A,#N/A,FALSE,"단축1";#N/A,#N/A,FALSE,"단축2";#N/A,#N/A,FALSE,"단축3";#N/A,#N/A,FALSE,"장축";#N/A,#N/A,FALSE,"4WD"}</definedName>
    <definedName name="FH" localSheetId="14" hidden="1">{#N/A,#N/A,FALSE,"단축1";#N/A,#N/A,FALSE,"단축2";#N/A,#N/A,FALSE,"단축3";#N/A,#N/A,FALSE,"장축";#N/A,#N/A,FALSE,"4WD"}</definedName>
    <definedName name="FH" localSheetId="15" hidden="1">{#N/A,#N/A,FALSE,"단축1";#N/A,#N/A,FALSE,"단축2";#N/A,#N/A,FALSE,"단축3";#N/A,#N/A,FALSE,"장축";#N/A,#N/A,FALSE,"4WD"}</definedName>
    <definedName name="FH" hidden="1">{#N/A,#N/A,FALSE,"단축1";#N/A,#N/A,FALSE,"단축2";#N/A,#N/A,FALSE,"단축3";#N/A,#N/A,FALSE,"장축";#N/A,#N/A,FALSE,"4WD"}</definedName>
    <definedName name="fhdzhdzht" localSheetId="7">BlankMacro1</definedName>
    <definedName name="fhdzhdzht" localSheetId="16">BlankMacro1</definedName>
    <definedName name="fhdzhdzht" localSheetId="17">BlankMacro1</definedName>
    <definedName name="fhdzhdzht" localSheetId="10">BlankMacro1</definedName>
    <definedName name="fhdzhdzht" localSheetId="8">BlankMacro1</definedName>
    <definedName name="fhdzhdzht" localSheetId="0">BlankMacro1</definedName>
    <definedName name="fhdzhdzht" localSheetId="13">BlankMacro1</definedName>
    <definedName name="fhdzhdzht" localSheetId="14">BlankMacro1</definedName>
    <definedName name="fhdzhdzht" localSheetId="11">BlankMacro1</definedName>
    <definedName name="fhdzhdzht" localSheetId="15">BlankMacro1</definedName>
    <definedName name="fhdzhdzht">BlankMacro1</definedName>
    <definedName name="FHSDHH" localSheetId="7">BlankMacro1</definedName>
    <definedName name="FHSDHH" localSheetId="16">BlankMacro1</definedName>
    <definedName name="FHSDHH" localSheetId="17">BlankMacro1</definedName>
    <definedName name="FHSDHH" localSheetId="10">BlankMacro1</definedName>
    <definedName name="FHSDHH" localSheetId="8">BlankMacro1</definedName>
    <definedName name="FHSDHH" localSheetId="0">BlankMacro1</definedName>
    <definedName name="FHSDHH" localSheetId="13">BlankMacro1</definedName>
    <definedName name="FHSDHH" localSheetId="14">BlankMacro1</definedName>
    <definedName name="FHSDHH" localSheetId="11">BlankMacro1</definedName>
    <definedName name="FHSDHH" localSheetId="15">BlankMacro1</definedName>
    <definedName name="FHSDHH">BlankMacro1</definedName>
    <definedName name="FILE" localSheetId="7" hidden="1">{#N/A,#N/A,FALSE,"단축1";#N/A,#N/A,FALSE,"단축2";#N/A,#N/A,FALSE,"단축3";#N/A,#N/A,FALSE,"장축";#N/A,#N/A,FALSE,"4WD"}</definedName>
    <definedName name="FILE" localSheetId="16" hidden="1">{#N/A,#N/A,FALSE,"단축1";#N/A,#N/A,FALSE,"단축2";#N/A,#N/A,FALSE,"단축3";#N/A,#N/A,FALSE,"장축";#N/A,#N/A,FALSE,"4WD"}</definedName>
    <definedName name="FILE" localSheetId="6" hidden="1">{#N/A,#N/A,FALSE,"단축1";#N/A,#N/A,FALSE,"단축2";#N/A,#N/A,FALSE,"단축3";#N/A,#N/A,FALSE,"장축";#N/A,#N/A,FALSE,"4WD"}</definedName>
    <definedName name="FILE" localSheetId="17" hidden="1">{#N/A,#N/A,FALSE,"단축1";#N/A,#N/A,FALSE,"단축2";#N/A,#N/A,FALSE,"단축3";#N/A,#N/A,FALSE,"장축";#N/A,#N/A,FALSE,"4WD"}</definedName>
    <definedName name="FILE" localSheetId="13" hidden="1">{#N/A,#N/A,FALSE,"단축1";#N/A,#N/A,FALSE,"단축2";#N/A,#N/A,FALSE,"단축3";#N/A,#N/A,FALSE,"장축";#N/A,#N/A,FALSE,"4WD"}</definedName>
    <definedName name="FILE" localSheetId="14" hidden="1">{#N/A,#N/A,FALSE,"단축1";#N/A,#N/A,FALSE,"단축2";#N/A,#N/A,FALSE,"단축3";#N/A,#N/A,FALSE,"장축";#N/A,#N/A,FALSE,"4WD"}</definedName>
    <definedName name="FILE" localSheetId="15" hidden="1">{#N/A,#N/A,FALSE,"단축1";#N/A,#N/A,FALSE,"단축2";#N/A,#N/A,FALSE,"단축3";#N/A,#N/A,FALSE,"장축";#N/A,#N/A,FALSE,"4WD"}</definedName>
    <definedName name="FILE" hidden="1">{#N/A,#N/A,FALSE,"단축1";#N/A,#N/A,FALSE,"단축2";#N/A,#N/A,FALSE,"단축3";#N/A,#N/A,FALSE,"장축";#N/A,#N/A,FALSE,"4WD"}</definedName>
    <definedName name="FILES" localSheetId="7" hidden="1">{#N/A,#N/A,FALSE,"단축1";#N/A,#N/A,FALSE,"단축2";#N/A,#N/A,FALSE,"단축3";#N/A,#N/A,FALSE,"장축";#N/A,#N/A,FALSE,"4WD"}</definedName>
    <definedName name="FILES" localSheetId="16" hidden="1">{#N/A,#N/A,FALSE,"단축1";#N/A,#N/A,FALSE,"단축2";#N/A,#N/A,FALSE,"단축3";#N/A,#N/A,FALSE,"장축";#N/A,#N/A,FALSE,"4WD"}</definedName>
    <definedName name="FILES" localSheetId="6" hidden="1">{#N/A,#N/A,FALSE,"단축1";#N/A,#N/A,FALSE,"단축2";#N/A,#N/A,FALSE,"단축3";#N/A,#N/A,FALSE,"장축";#N/A,#N/A,FALSE,"4WD"}</definedName>
    <definedName name="FILES" localSheetId="17" hidden="1">{#N/A,#N/A,FALSE,"단축1";#N/A,#N/A,FALSE,"단축2";#N/A,#N/A,FALSE,"단축3";#N/A,#N/A,FALSE,"장축";#N/A,#N/A,FALSE,"4WD"}</definedName>
    <definedName name="FILES" localSheetId="13" hidden="1">{#N/A,#N/A,FALSE,"단축1";#N/A,#N/A,FALSE,"단축2";#N/A,#N/A,FALSE,"단축3";#N/A,#N/A,FALSE,"장축";#N/A,#N/A,FALSE,"4WD"}</definedName>
    <definedName name="FILES" localSheetId="14" hidden="1">{#N/A,#N/A,FALSE,"단축1";#N/A,#N/A,FALSE,"단축2";#N/A,#N/A,FALSE,"단축3";#N/A,#N/A,FALSE,"장축";#N/A,#N/A,FALSE,"4WD"}</definedName>
    <definedName name="FILES" localSheetId="15" hidden="1">{#N/A,#N/A,FALSE,"단축1";#N/A,#N/A,FALSE,"단축2";#N/A,#N/A,FALSE,"단축3";#N/A,#N/A,FALSE,"장축";#N/A,#N/A,FALSE,"4WD"}</definedName>
    <definedName name="FILES" hidden="1">{#N/A,#N/A,FALSE,"단축1";#N/A,#N/A,FALSE,"단축2";#N/A,#N/A,FALSE,"단축3";#N/A,#N/A,FALSE,"장축";#N/A,#N/A,FALSE,"4WD"}</definedName>
    <definedName name="finemetal">#N/A</definedName>
    <definedName name="fjalaslaslfasllaa" localSheetId="7" hidden="1">{#N/A,#N/A,FALSE,"을지 (4)";#N/A,#N/A,FALSE,"을지 (5)";#N/A,#N/A,FALSE,"을지 (6)"}</definedName>
    <definedName name="fjalaslaslfasllaa" localSheetId="16" hidden="1">{#N/A,#N/A,FALSE,"을지 (4)";#N/A,#N/A,FALSE,"을지 (5)";#N/A,#N/A,FALSE,"을지 (6)"}</definedName>
    <definedName name="fjalaslaslfasllaa" localSheetId="17" hidden="1">{#N/A,#N/A,FALSE,"을지 (4)";#N/A,#N/A,FALSE,"을지 (5)";#N/A,#N/A,FALSE,"을지 (6)"}</definedName>
    <definedName name="fjalaslaslfasllaa" localSheetId="13" hidden="1">{#N/A,#N/A,FALSE,"을지 (4)";#N/A,#N/A,FALSE,"을지 (5)";#N/A,#N/A,FALSE,"을지 (6)"}</definedName>
    <definedName name="fjalaslaslfasllaa" localSheetId="14" hidden="1">{#N/A,#N/A,FALSE,"을지 (4)";#N/A,#N/A,FALSE,"을지 (5)";#N/A,#N/A,FALSE,"을지 (6)"}</definedName>
    <definedName name="fjalaslaslfasllaa" localSheetId="15" hidden="1">{#N/A,#N/A,FALSE,"을지 (4)";#N/A,#N/A,FALSE,"을지 (5)";#N/A,#N/A,FALSE,"을지 (6)"}</definedName>
    <definedName name="fjalaslaslfasllaa" hidden="1">{#N/A,#N/A,FALSE,"을지 (4)";#N/A,#N/A,FALSE,"을지 (5)";#N/A,#N/A,FALSE,"을지 (6)"}</definedName>
    <definedName name="FJD" localSheetId="7" hidden="1">{#N/A,#N/A,FALSE,"단축1";#N/A,#N/A,FALSE,"단축2";#N/A,#N/A,FALSE,"단축3";#N/A,#N/A,FALSE,"장축";#N/A,#N/A,FALSE,"4WD"}</definedName>
    <definedName name="FJD" localSheetId="16" hidden="1">{#N/A,#N/A,FALSE,"단축1";#N/A,#N/A,FALSE,"단축2";#N/A,#N/A,FALSE,"단축3";#N/A,#N/A,FALSE,"장축";#N/A,#N/A,FALSE,"4WD"}</definedName>
    <definedName name="FJD" localSheetId="6" hidden="1">{#N/A,#N/A,FALSE,"단축1";#N/A,#N/A,FALSE,"단축2";#N/A,#N/A,FALSE,"단축3";#N/A,#N/A,FALSE,"장축";#N/A,#N/A,FALSE,"4WD"}</definedName>
    <definedName name="FJD" localSheetId="17" hidden="1">{#N/A,#N/A,FALSE,"단축1";#N/A,#N/A,FALSE,"단축2";#N/A,#N/A,FALSE,"단축3";#N/A,#N/A,FALSE,"장축";#N/A,#N/A,FALSE,"4WD"}</definedName>
    <definedName name="FJD" localSheetId="13" hidden="1">{#N/A,#N/A,FALSE,"단축1";#N/A,#N/A,FALSE,"단축2";#N/A,#N/A,FALSE,"단축3";#N/A,#N/A,FALSE,"장축";#N/A,#N/A,FALSE,"4WD"}</definedName>
    <definedName name="FJD" localSheetId="14" hidden="1">{#N/A,#N/A,FALSE,"단축1";#N/A,#N/A,FALSE,"단축2";#N/A,#N/A,FALSE,"단축3";#N/A,#N/A,FALSE,"장축";#N/A,#N/A,FALSE,"4WD"}</definedName>
    <definedName name="FJD" localSheetId="15" hidden="1">{#N/A,#N/A,FALSE,"단축1";#N/A,#N/A,FALSE,"단축2";#N/A,#N/A,FALSE,"단축3";#N/A,#N/A,FALSE,"장축";#N/A,#N/A,FALSE,"4WD"}</definedName>
    <definedName name="FJD" hidden="1">{#N/A,#N/A,FALSE,"단축1";#N/A,#N/A,FALSE,"단축2";#N/A,#N/A,FALSE,"단축3";#N/A,#N/A,FALSE,"장축";#N/A,#N/A,FALSE,"4WD"}</definedName>
    <definedName name="FJFJ" localSheetId="7" hidden="1">{#N/A,#N/A,FALSE,"단축1";#N/A,#N/A,FALSE,"단축2";#N/A,#N/A,FALSE,"단축3";#N/A,#N/A,FALSE,"장축";#N/A,#N/A,FALSE,"4WD"}</definedName>
    <definedName name="FJFJ" localSheetId="16" hidden="1">{#N/A,#N/A,FALSE,"단축1";#N/A,#N/A,FALSE,"단축2";#N/A,#N/A,FALSE,"단축3";#N/A,#N/A,FALSE,"장축";#N/A,#N/A,FALSE,"4WD"}</definedName>
    <definedName name="FJFJ" localSheetId="17" hidden="1">{#N/A,#N/A,FALSE,"단축1";#N/A,#N/A,FALSE,"단축2";#N/A,#N/A,FALSE,"단축3";#N/A,#N/A,FALSE,"장축";#N/A,#N/A,FALSE,"4WD"}</definedName>
    <definedName name="FJFJ" localSheetId="13" hidden="1">{#N/A,#N/A,FALSE,"단축1";#N/A,#N/A,FALSE,"단축2";#N/A,#N/A,FALSE,"단축3";#N/A,#N/A,FALSE,"장축";#N/A,#N/A,FALSE,"4WD"}</definedName>
    <definedName name="FJFJ" localSheetId="14" hidden="1">{#N/A,#N/A,FALSE,"단축1";#N/A,#N/A,FALSE,"단축2";#N/A,#N/A,FALSE,"단축3";#N/A,#N/A,FALSE,"장축";#N/A,#N/A,FALSE,"4WD"}</definedName>
    <definedName name="FJFJ" localSheetId="15" hidden="1">{#N/A,#N/A,FALSE,"단축1";#N/A,#N/A,FALSE,"단축2";#N/A,#N/A,FALSE,"단축3";#N/A,#N/A,FALSE,"장축";#N/A,#N/A,FALSE,"4WD"}</definedName>
    <definedName name="FJFJ" hidden="1">{#N/A,#N/A,FALSE,"단축1";#N/A,#N/A,FALSE,"단축2";#N/A,#N/A,FALSE,"단축3";#N/A,#N/A,FALSE,"장축";#N/A,#N/A,FALSE,"4WD"}</definedName>
    <definedName name="FJTY">#REF!</definedName>
    <definedName name="fk" localSheetId="7" hidden="1">{#N/A,#N/A,FALSE,"단축1";#N/A,#N/A,FALSE,"단축2";#N/A,#N/A,FALSE,"단축3";#N/A,#N/A,FALSE,"장축";#N/A,#N/A,FALSE,"4WD"}</definedName>
    <definedName name="fk" localSheetId="16" hidden="1">{#N/A,#N/A,FALSE,"단축1";#N/A,#N/A,FALSE,"단축2";#N/A,#N/A,FALSE,"단축3";#N/A,#N/A,FALSE,"장축";#N/A,#N/A,FALSE,"4WD"}</definedName>
    <definedName name="fk" localSheetId="17" hidden="1">{#N/A,#N/A,FALSE,"단축1";#N/A,#N/A,FALSE,"단축2";#N/A,#N/A,FALSE,"단축3";#N/A,#N/A,FALSE,"장축";#N/A,#N/A,FALSE,"4WD"}</definedName>
    <definedName name="fk" localSheetId="13" hidden="1">{#N/A,#N/A,FALSE,"단축1";#N/A,#N/A,FALSE,"단축2";#N/A,#N/A,FALSE,"단축3";#N/A,#N/A,FALSE,"장축";#N/A,#N/A,FALSE,"4WD"}</definedName>
    <definedName name="fk" localSheetId="14" hidden="1">{#N/A,#N/A,FALSE,"단축1";#N/A,#N/A,FALSE,"단축2";#N/A,#N/A,FALSE,"단축3";#N/A,#N/A,FALSE,"장축";#N/A,#N/A,FALSE,"4WD"}</definedName>
    <definedName name="fk" localSheetId="15" hidden="1">{#N/A,#N/A,FALSE,"단축1";#N/A,#N/A,FALSE,"단축2";#N/A,#N/A,FALSE,"단축3";#N/A,#N/A,FALSE,"장축";#N/A,#N/A,FALSE,"4WD"}</definedName>
    <definedName name="fk" hidden="1">{#N/A,#N/A,FALSE,"단축1";#N/A,#N/A,FALSE,"단축2";#N/A,#N/A,FALSE,"단축3";#N/A,#N/A,FALSE,"장축";#N/A,#N/A,FALSE,"4WD"}</definedName>
    <definedName name="FKFK" hidden="1">{#N/A,#N/A,FALSE,"단축1";#N/A,#N/A,FALSE,"단축2";#N/A,#N/A,FALSE,"단축3";#N/A,#N/A,FALSE,"장축";#N/A,#N/A,FALSE,"4WD"}</definedName>
    <definedName name="fkfkfkfkfkf" localSheetId="7" hidden="1">{#N/A,#N/A,FALSE,"을지 (4)";#N/A,#N/A,FALSE,"을지 (5)";#N/A,#N/A,FALSE,"을지 (6)"}</definedName>
    <definedName name="fkfkfkfkfkf" localSheetId="16" hidden="1">{#N/A,#N/A,FALSE,"을지 (4)";#N/A,#N/A,FALSE,"을지 (5)";#N/A,#N/A,FALSE,"을지 (6)"}</definedName>
    <definedName name="fkfkfkfkfkf" localSheetId="17" hidden="1">{#N/A,#N/A,FALSE,"을지 (4)";#N/A,#N/A,FALSE,"을지 (5)";#N/A,#N/A,FALSE,"을지 (6)"}</definedName>
    <definedName name="fkfkfkfkfkf" localSheetId="13" hidden="1">{#N/A,#N/A,FALSE,"을지 (4)";#N/A,#N/A,FALSE,"을지 (5)";#N/A,#N/A,FALSE,"을지 (6)"}</definedName>
    <definedName name="fkfkfkfkfkf" localSheetId="14" hidden="1">{#N/A,#N/A,FALSE,"을지 (4)";#N/A,#N/A,FALSE,"을지 (5)";#N/A,#N/A,FALSE,"을지 (6)"}</definedName>
    <definedName name="fkfkfkfkfkf" localSheetId="15" hidden="1">{#N/A,#N/A,FALSE,"을지 (4)";#N/A,#N/A,FALSE,"을지 (5)";#N/A,#N/A,FALSE,"을지 (6)"}</definedName>
    <definedName name="fkfkfkfkfkf" hidden="1">{#N/A,#N/A,FALSE,"을지 (4)";#N/A,#N/A,FALSE,"을지 (5)";#N/A,#N/A,FALSE,"을지 (6)"}</definedName>
    <definedName name="fkfkfkfkfkfkfkfk" localSheetId="7" hidden="1">{#N/A,#N/A,FALSE,"을지 (4)";#N/A,#N/A,FALSE,"을지 (5)";#N/A,#N/A,FALSE,"을지 (6)"}</definedName>
    <definedName name="fkfkfkfkfkfkfkfk" localSheetId="16" hidden="1">{#N/A,#N/A,FALSE,"을지 (4)";#N/A,#N/A,FALSE,"을지 (5)";#N/A,#N/A,FALSE,"을지 (6)"}</definedName>
    <definedName name="fkfkfkfkfkfkfkfk" localSheetId="17" hidden="1">{#N/A,#N/A,FALSE,"을지 (4)";#N/A,#N/A,FALSE,"을지 (5)";#N/A,#N/A,FALSE,"을지 (6)"}</definedName>
    <definedName name="fkfkfkfkfkfkfkfk" localSheetId="13" hidden="1">{#N/A,#N/A,FALSE,"을지 (4)";#N/A,#N/A,FALSE,"을지 (5)";#N/A,#N/A,FALSE,"을지 (6)"}</definedName>
    <definedName name="fkfkfkfkfkfkfkfk" localSheetId="14" hidden="1">{#N/A,#N/A,FALSE,"을지 (4)";#N/A,#N/A,FALSE,"을지 (5)";#N/A,#N/A,FALSE,"을지 (6)"}</definedName>
    <definedName name="fkfkfkfkfkfkfkfk" localSheetId="15" hidden="1">{#N/A,#N/A,FALSE,"을지 (4)";#N/A,#N/A,FALSE,"을지 (5)";#N/A,#N/A,FALSE,"을지 (6)"}</definedName>
    <definedName name="fkfkfkfkfkfkfkfk" hidden="1">{#N/A,#N/A,FALSE,"을지 (4)";#N/A,#N/A,FALSE,"을지 (5)";#N/A,#N/A,FALSE,"을지 (6)"}</definedName>
    <definedName name="fkla" localSheetId="7" hidden="1">{#N/A,#N/A,TRUE,"Y생산";#N/A,#N/A,TRUE,"Y판매";#N/A,#N/A,TRUE,"Y총물량";#N/A,#N/A,TRUE,"Y능력";#N/A,#N/A,TRUE,"YKD"}</definedName>
    <definedName name="fkla" localSheetId="16" hidden="1">{#N/A,#N/A,TRUE,"Y생산";#N/A,#N/A,TRUE,"Y판매";#N/A,#N/A,TRUE,"Y총물량";#N/A,#N/A,TRUE,"Y능력";#N/A,#N/A,TRUE,"YKD"}</definedName>
    <definedName name="fkla" localSheetId="6" hidden="1">{#N/A,#N/A,TRUE,"Y생산";#N/A,#N/A,TRUE,"Y판매";#N/A,#N/A,TRUE,"Y총물량";#N/A,#N/A,TRUE,"Y능력";#N/A,#N/A,TRUE,"YKD"}</definedName>
    <definedName name="fkla" localSheetId="17" hidden="1">{#N/A,#N/A,TRUE,"Y생산";#N/A,#N/A,TRUE,"Y판매";#N/A,#N/A,TRUE,"Y총물량";#N/A,#N/A,TRUE,"Y능력";#N/A,#N/A,TRUE,"YKD"}</definedName>
    <definedName name="fkla" localSheetId="13" hidden="1">{#N/A,#N/A,TRUE,"Y생산";#N/A,#N/A,TRUE,"Y판매";#N/A,#N/A,TRUE,"Y총물량";#N/A,#N/A,TRUE,"Y능력";#N/A,#N/A,TRUE,"YKD"}</definedName>
    <definedName name="fkla" localSheetId="14" hidden="1">{#N/A,#N/A,TRUE,"Y생산";#N/A,#N/A,TRUE,"Y판매";#N/A,#N/A,TRUE,"Y총물량";#N/A,#N/A,TRUE,"Y능력";#N/A,#N/A,TRUE,"YKD"}</definedName>
    <definedName name="fkla" localSheetId="15" hidden="1">{#N/A,#N/A,TRUE,"Y생산";#N/A,#N/A,TRUE,"Y판매";#N/A,#N/A,TRUE,"Y총물량";#N/A,#N/A,TRUE,"Y능력";#N/A,#N/A,TRUE,"YKD"}</definedName>
    <definedName name="fkla" hidden="1">{#N/A,#N/A,TRUE,"Y생산";#N/A,#N/A,TRUE,"Y판매";#N/A,#N/A,TRUE,"Y총물량";#N/A,#N/A,TRUE,"Y능력";#N/A,#N/A,TRUE,"YKD"}</definedName>
    <definedName name="FLEXIBLE.T.L" localSheetId="7" hidden="1">{#N/A,#N/A,FALSE,"단축1";#N/A,#N/A,FALSE,"단축2";#N/A,#N/A,FALSE,"단축3";#N/A,#N/A,FALSE,"장축";#N/A,#N/A,FALSE,"4WD"}</definedName>
    <definedName name="FLEXIBLE.T.L" localSheetId="16" hidden="1">{#N/A,#N/A,FALSE,"단축1";#N/A,#N/A,FALSE,"단축2";#N/A,#N/A,FALSE,"단축3";#N/A,#N/A,FALSE,"장축";#N/A,#N/A,FALSE,"4WD"}</definedName>
    <definedName name="FLEXIBLE.T.L" localSheetId="6" hidden="1">{#N/A,#N/A,FALSE,"단축1";#N/A,#N/A,FALSE,"단축2";#N/A,#N/A,FALSE,"단축3";#N/A,#N/A,FALSE,"장축";#N/A,#N/A,FALSE,"4WD"}</definedName>
    <definedName name="FLEXIBLE.T.L" localSheetId="17" hidden="1">{#N/A,#N/A,FALSE,"단축1";#N/A,#N/A,FALSE,"단축2";#N/A,#N/A,FALSE,"단축3";#N/A,#N/A,FALSE,"장축";#N/A,#N/A,FALSE,"4WD"}</definedName>
    <definedName name="FLEXIBLE.T.L" localSheetId="13" hidden="1">{#N/A,#N/A,FALSE,"단축1";#N/A,#N/A,FALSE,"단축2";#N/A,#N/A,FALSE,"단축3";#N/A,#N/A,FALSE,"장축";#N/A,#N/A,FALSE,"4WD"}</definedName>
    <definedName name="FLEXIBLE.T.L" localSheetId="14" hidden="1">{#N/A,#N/A,FALSE,"단축1";#N/A,#N/A,FALSE,"단축2";#N/A,#N/A,FALSE,"단축3";#N/A,#N/A,FALSE,"장축";#N/A,#N/A,FALSE,"4WD"}</definedName>
    <definedName name="FLEXIBLE.T.L" localSheetId="15" hidden="1">{#N/A,#N/A,FALSE,"단축1";#N/A,#N/A,FALSE,"단축2";#N/A,#N/A,FALSE,"단축3";#N/A,#N/A,FALSE,"장축";#N/A,#N/A,FALSE,"4WD"}</definedName>
    <definedName name="FLEXIBLE.T.L" hidden="1">{#N/A,#N/A,FALSE,"단축1";#N/A,#N/A,FALSE,"단축2";#N/A,#N/A,FALSE,"단축3";#N/A,#N/A,FALSE,"장축";#N/A,#N/A,FALSE,"4WD"}</definedName>
    <definedName name="floor사용">#REF!</definedName>
    <definedName name="FLOW" localSheetId="7" hidden="1">{#N/A,#N/A,FALSE,"단축1";#N/A,#N/A,FALSE,"단축2";#N/A,#N/A,FALSE,"단축3";#N/A,#N/A,FALSE,"장축";#N/A,#N/A,FALSE,"4WD"}</definedName>
    <definedName name="FLOW" localSheetId="16" hidden="1">{#N/A,#N/A,FALSE,"단축1";#N/A,#N/A,FALSE,"단축2";#N/A,#N/A,FALSE,"단축3";#N/A,#N/A,FALSE,"장축";#N/A,#N/A,FALSE,"4WD"}</definedName>
    <definedName name="FLOW" localSheetId="17" hidden="1">{#N/A,#N/A,FALSE,"단축1";#N/A,#N/A,FALSE,"단축2";#N/A,#N/A,FALSE,"단축3";#N/A,#N/A,FALSE,"장축";#N/A,#N/A,FALSE,"4WD"}</definedName>
    <definedName name="FLOW" localSheetId="13" hidden="1">{#N/A,#N/A,FALSE,"단축1";#N/A,#N/A,FALSE,"단축2";#N/A,#N/A,FALSE,"단축3";#N/A,#N/A,FALSE,"장축";#N/A,#N/A,FALSE,"4WD"}</definedName>
    <definedName name="FLOW" localSheetId="14" hidden="1">{#N/A,#N/A,FALSE,"단축1";#N/A,#N/A,FALSE,"단축2";#N/A,#N/A,FALSE,"단축3";#N/A,#N/A,FALSE,"장축";#N/A,#N/A,FALSE,"4WD"}</definedName>
    <definedName name="FLOW" localSheetId="15" hidden="1">{#N/A,#N/A,FALSE,"단축1";#N/A,#N/A,FALSE,"단축2";#N/A,#N/A,FALSE,"단축3";#N/A,#N/A,FALSE,"장축";#N/A,#N/A,FALSE,"4WD"}</definedName>
    <definedName name="FLOW" hidden="1">{#N/A,#N/A,FALSE,"단축1";#N/A,#N/A,FALSE,"단축2";#N/A,#N/A,FALSE,"단축3";#N/A,#N/A,FALSE,"장축";#N/A,#N/A,FALSE,"4WD"}</definedName>
    <definedName name="FLRLWR" localSheetId="7" hidden="1">{#N/A,#N/A,FALSE,"단축1";#N/A,#N/A,FALSE,"단축2";#N/A,#N/A,FALSE,"단축3";#N/A,#N/A,FALSE,"장축";#N/A,#N/A,FALSE,"4WD"}</definedName>
    <definedName name="FLRLWR" localSheetId="16" hidden="1">{#N/A,#N/A,FALSE,"단축1";#N/A,#N/A,FALSE,"단축2";#N/A,#N/A,FALSE,"단축3";#N/A,#N/A,FALSE,"장축";#N/A,#N/A,FALSE,"4WD"}</definedName>
    <definedName name="FLRLWR" localSheetId="17" hidden="1">{#N/A,#N/A,FALSE,"단축1";#N/A,#N/A,FALSE,"단축2";#N/A,#N/A,FALSE,"단축3";#N/A,#N/A,FALSE,"장축";#N/A,#N/A,FALSE,"4WD"}</definedName>
    <definedName name="FLRLWR" localSheetId="13" hidden="1">{#N/A,#N/A,FALSE,"단축1";#N/A,#N/A,FALSE,"단축2";#N/A,#N/A,FALSE,"단축3";#N/A,#N/A,FALSE,"장축";#N/A,#N/A,FALSE,"4WD"}</definedName>
    <definedName name="FLRLWR" localSheetId="14" hidden="1">{#N/A,#N/A,FALSE,"단축1";#N/A,#N/A,FALSE,"단축2";#N/A,#N/A,FALSE,"단축3";#N/A,#N/A,FALSE,"장축";#N/A,#N/A,FALSE,"4WD"}</definedName>
    <definedName name="FLRLWR" localSheetId="15" hidden="1">{#N/A,#N/A,FALSE,"단축1";#N/A,#N/A,FALSE,"단축2";#N/A,#N/A,FALSE,"단축3";#N/A,#N/A,FALSE,"장축";#N/A,#N/A,FALSE,"4WD"}</definedName>
    <definedName name="FLRLWR" hidden="1">{#N/A,#N/A,FALSE,"단축1";#N/A,#N/A,FALSE,"단축2";#N/A,#N/A,FALSE,"단축3";#N/A,#N/A,FALSE,"장축";#N/A,#N/A,FALSE,"4WD"}</definedName>
    <definedName name="FMCCP">#N/A</definedName>
    <definedName name="FMCTP">#N/A</definedName>
    <definedName name="FMDP">#REF!</definedName>
    <definedName name="FMEA" localSheetId="7" hidden="1">{#N/A,#N/A,FALSE,"단축1";#N/A,#N/A,FALSE,"단축2";#N/A,#N/A,FALSE,"단축3";#N/A,#N/A,FALSE,"장축";#N/A,#N/A,FALSE,"4WD"}</definedName>
    <definedName name="FMEA" localSheetId="16" hidden="1">{#N/A,#N/A,FALSE,"단축1";#N/A,#N/A,FALSE,"단축2";#N/A,#N/A,FALSE,"단축3";#N/A,#N/A,FALSE,"장축";#N/A,#N/A,FALSE,"4WD"}</definedName>
    <definedName name="FMEA" localSheetId="17" hidden="1">{#N/A,#N/A,FALSE,"단축1";#N/A,#N/A,FALSE,"단축2";#N/A,#N/A,FALSE,"단축3";#N/A,#N/A,FALSE,"장축";#N/A,#N/A,FALSE,"4WD"}</definedName>
    <definedName name="FMEA" localSheetId="13" hidden="1">{#N/A,#N/A,FALSE,"단축1";#N/A,#N/A,FALSE,"단축2";#N/A,#N/A,FALSE,"단축3";#N/A,#N/A,FALSE,"장축";#N/A,#N/A,FALSE,"4WD"}</definedName>
    <definedName name="FMEA" localSheetId="14" hidden="1">{#N/A,#N/A,FALSE,"단축1";#N/A,#N/A,FALSE,"단축2";#N/A,#N/A,FALSE,"단축3";#N/A,#N/A,FALSE,"장축";#N/A,#N/A,FALSE,"4WD"}</definedName>
    <definedName name="FMEA" localSheetId="15" hidden="1">{#N/A,#N/A,FALSE,"단축1";#N/A,#N/A,FALSE,"단축2";#N/A,#N/A,FALSE,"단축3";#N/A,#N/A,FALSE,"장축";#N/A,#N/A,FALSE,"4WD"}</definedName>
    <definedName name="FMEA" hidden="1">{#N/A,#N/A,FALSE,"단축1";#N/A,#N/A,FALSE,"단축2";#N/A,#N/A,FALSE,"단축3";#N/A,#N/A,FALSE,"장축";#N/A,#N/A,FALSE,"4WD"}</definedName>
    <definedName name="FMEA양식갑" localSheetId="7" hidden="1">{#N/A,#N/A,FALSE,"단축1";#N/A,#N/A,FALSE,"단축2";#N/A,#N/A,FALSE,"단축3";#N/A,#N/A,FALSE,"장축";#N/A,#N/A,FALSE,"4WD"}</definedName>
    <definedName name="FMEA양식갑" localSheetId="16" hidden="1">{#N/A,#N/A,FALSE,"단축1";#N/A,#N/A,FALSE,"단축2";#N/A,#N/A,FALSE,"단축3";#N/A,#N/A,FALSE,"장축";#N/A,#N/A,FALSE,"4WD"}</definedName>
    <definedName name="FMEA양식갑" localSheetId="17" hidden="1">{#N/A,#N/A,FALSE,"단축1";#N/A,#N/A,FALSE,"단축2";#N/A,#N/A,FALSE,"단축3";#N/A,#N/A,FALSE,"장축";#N/A,#N/A,FALSE,"4WD"}</definedName>
    <definedName name="FMEA양식갑" localSheetId="13" hidden="1">{#N/A,#N/A,FALSE,"단축1";#N/A,#N/A,FALSE,"단축2";#N/A,#N/A,FALSE,"단축3";#N/A,#N/A,FALSE,"장축";#N/A,#N/A,FALSE,"4WD"}</definedName>
    <definedName name="FMEA양식갑" localSheetId="14" hidden="1">{#N/A,#N/A,FALSE,"단축1";#N/A,#N/A,FALSE,"단축2";#N/A,#N/A,FALSE,"단축3";#N/A,#N/A,FALSE,"장축";#N/A,#N/A,FALSE,"4WD"}</definedName>
    <definedName name="FMEA양식갑" localSheetId="15" hidden="1">{#N/A,#N/A,FALSE,"단축1";#N/A,#N/A,FALSE,"단축2";#N/A,#N/A,FALSE,"단축3";#N/A,#N/A,FALSE,"장축";#N/A,#N/A,FALSE,"4WD"}</definedName>
    <definedName name="FMEA양식갑" hidden="1">{#N/A,#N/A,FALSE,"단축1";#N/A,#N/A,FALSE,"단축2";#N/A,#N/A,FALSE,"단축3";#N/A,#N/A,FALSE,"장축";#N/A,#N/A,FALSE,"4WD"}</definedName>
    <definedName name="FMEA양식설계갑" localSheetId="7" hidden="1">{#N/A,#N/A,FALSE,"단축1";#N/A,#N/A,FALSE,"단축2";#N/A,#N/A,FALSE,"단축3";#N/A,#N/A,FALSE,"장축";#N/A,#N/A,FALSE,"4WD"}</definedName>
    <definedName name="FMEA양식설계갑" localSheetId="16" hidden="1">{#N/A,#N/A,FALSE,"단축1";#N/A,#N/A,FALSE,"단축2";#N/A,#N/A,FALSE,"단축3";#N/A,#N/A,FALSE,"장축";#N/A,#N/A,FALSE,"4WD"}</definedName>
    <definedName name="FMEA양식설계갑" localSheetId="17" hidden="1">{#N/A,#N/A,FALSE,"단축1";#N/A,#N/A,FALSE,"단축2";#N/A,#N/A,FALSE,"단축3";#N/A,#N/A,FALSE,"장축";#N/A,#N/A,FALSE,"4WD"}</definedName>
    <definedName name="FMEA양식설계갑" localSheetId="13" hidden="1">{#N/A,#N/A,FALSE,"단축1";#N/A,#N/A,FALSE,"단축2";#N/A,#N/A,FALSE,"단축3";#N/A,#N/A,FALSE,"장축";#N/A,#N/A,FALSE,"4WD"}</definedName>
    <definedName name="FMEA양식설계갑" localSheetId="14" hidden="1">{#N/A,#N/A,FALSE,"단축1";#N/A,#N/A,FALSE,"단축2";#N/A,#N/A,FALSE,"단축3";#N/A,#N/A,FALSE,"장축";#N/A,#N/A,FALSE,"4WD"}</definedName>
    <definedName name="FMEA양식설계갑" localSheetId="15" hidden="1">{#N/A,#N/A,FALSE,"단축1";#N/A,#N/A,FALSE,"단축2";#N/A,#N/A,FALSE,"단축3";#N/A,#N/A,FALSE,"장축";#N/A,#N/A,FALSE,"4WD"}</definedName>
    <definedName name="FMEA양식설계갑" hidden="1">{#N/A,#N/A,FALSE,"단축1";#N/A,#N/A,FALSE,"단축2";#N/A,#N/A,FALSE,"단축3";#N/A,#N/A,FALSE,"장축";#N/A,#N/A,FALSE,"4WD"}</definedName>
    <definedName name="fmea양식설계정" localSheetId="7" hidden="1">{#N/A,#N/A,FALSE,"단축1";#N/A,#N/A,FALSE,"단축2";#N/A,#N/A,FALSE,"단축3";#N/A,#N/A,FALSE,"장축";#N/A,#N/A,FALSE,"4WD"}</definedName>
    <definedName name="fmea양식설계정" localSheetId="16" hidden="1">{#N/A,#N/A,FALSE,"단축1";#N/A,#N/A,FALSE,"단축2";#N/A,#N/A,FALSE,"단축3";#N/A,#N/A,FALSE,"장축";#N/A,#N/A,FALSE,"4WD"}</definedName>
    <definedName name="fmea양식설계정" localSheetId="17" hidden="1">{#N/A,#N/A,FALSE,"단축1";#N/A,#N/A,FALSE,"단축2";#N/A,#N/A,FALSE,"단축3";#N/A,#N/A,FALSE,"장축";#N/A,#N/A,FALSE,"4WD"}</definedName>
    <definedName name="fmea양식설계정" localSheetId="13" hidden="1">{#N/A,#N/A,FALSE,"단축1";#N/A,#N/A,FALSE,"단축2";#N/A,#N/A,FALSE,"단축3";#N/A,#N/A,FALSE,"장축";#N/A,#N/A,FALSE,"4WD"}</definedName>
    <definedName name="fmea양식설계정" localSheetId="14" hidden="1">{#N/A,#N/A,FALSE,"단축1";#N/A,#N/A,FALSE,"단축2";#N/A,#N/A,FALSE,"단축3";#N/A,#N/A,FALSE,"장축";#N/A,#N/A,FALSE,"4WD"}</definedName>
    <definedName name="fmea양식설계정" localSheetId="15" hidden="1">{#N/A,#N/A,FALSE,"단축1";#N/A,#N/A,FALSE,"단축2";#N/A,#N/A,FALSE,"단축3";#N/A,#N/A,FALSE,"장축";#N/A,#N/A,FALSE,"4WD"}</definedName>
    <definedName name="fmea양식설계정" hidden="1">{#N/A,#N/A,FALSE,"단축1";#N/A,#N/A,FALSE,"단축2";#N/A,#N/A,FALSE,"단축3";#N/A,#N/A,FALSE,"장축";#N/A,#N/A,FALSE,"4WD"}</definedName>
    <definedName name="FMEA양식정" localSheetId="7" hidden="1">{#N/A,#N/A,FALSE,"단축1";#N/A,#N/A,FALSE,"단축2";#N/A,#N/A,FALSE,"단축3";#N/A,#N/A,FALSE,"장축";#N/A,#N/A,FALSE,"4WD"}</definedName>
    <definedName name="FMEA양식정" localSheetId="16" hidden="1">{#N/A,#N/A,FALSE,"단축1";#N/A,#N/A,FALSE,"단축2";#N/A,#N/A,FALSE,"단축3";#N/A,#N/A,FALSE,"장축";#N/A,#N/A,FALSE,"4WD"}</definedName>
    <definedName name="FMEA양식정" localSheetId="17" hidden="1">{#N/A,#N/A,FALSE,"단축1";#N/A,#N/A,FALSE,"단축2";#N/A,#N/A,FALSE,"단축3";#N/A,#N/A,FALSE,"장축";#N/A,#N/A,FALSE,"4WD"}</definedName>
    <definedName name="FMEA양식정" localSheetId="13" hidden="1">{#N/A,#N/A,FALSE,"단축1";#N/A,#N/A,FALSE,"단축2";#N/A,#N/A,FALSE,"단축3";#N/A,#N/A,FALSE,"장축";#N/A,#N/A,FALSE,"4WD"}</definedName>
    <definedName name="FMEA양식정" localSheetId="14" hidden="1">{#N/A,#N/A,FALSE,"단축1";#N/A,#N/A,FALSE,"단축2";#N/A,#N/A,FALSE,"단축3";#N/A,#N/A,FALSE,"장축";#N/A,#N/A,FALSE,"4WD"}</definedName>
    <definedName name="FMEA양식정" localSheetId="15" hidden="1">{#N/A,#N/A,FALSE,"단축1";#N/A,#N/A,FALSE,"단축2";#N/A,#N/A,FALSE,"단축3";#N/A,#N/A,FALSE,"장축";#N/A,#N/A,FALSE,"4WD"}</definedName>
    <definedName name="FMEA양식정" hidden="1">{#N/A,#N/A,FALSE,"단축1";#N/A,#N/A,FALSE,"단축2";#N/A,#N/A,FALSE,"단축3";#N/A,#N/A,FALSE,"장축";#N/A,#N/A,FALSE,"4WD"}</definedName>
    <definedName name="FMMCP">#N/A</definedName>
    <definedName name="FMMTP">#N/A</definedName>
    <definedName name="FMUSCP">#N/A</definedName>
    <definedName name="FMUSTP">#N/A</definedName>
    <definedName name="FO">#REF!</definedName>
    <definedName name="FO_00">56900</definedName>
    <definedName name="FO_01">60800</definedName>
    <definedName name="FO_02">68700</definedName>
    <definedName name="FO_03">70200</definedName>
    <definedName name="FO_04">69200</definedName>
    <definedName name="FO_05">36300</definedName>
    <definedName name="FO_06">0</definedName>
    <definedName name="FO_07">0</definedName>
    <definedName name="FO_99">23700</definedName>
    <definedName name="FOAM">#REF!</definedName>
    <definedName name="FOB가" localSheetId="7" hidden="1">{#N/A,#N/A,FALSE,"단축1";#N/A,#N/A,FALSE,"단축2";#N/A,#N/A,FALSE,"단축3";#N/A,#N/A,FALSE,"장축";#N/A,#N/A,FALSE,"4WD"}</definedName>
    <definedName name="FOB가" localSheetId="16" hidden="1">{#N/A,#N/A,FALSE,"단축1";#N/A,#N/A,FALSE,"단축2";#N/A,#N/A,FALSE,"단축3";#N/A,#N/A,FALSE,"장축";#N/A,#N/A,FALSE,"4WD"}</definedName>
    <definedName name="FOB가" localSheetId="17" hidden="1">{#N/A,#N/A,FALSE,"단축1";#N/A,#N/A,FALSE,"단축2";#N/A,#N/A,FALSE,"단축3";#N/A,#N/A,FALSE,"장축";#N/A,#N/A,FALSE,"4WD"}</definedName>
    <definedName name="FOB가" localSheetId="13" hidden="1">{#N/A,#N/A,FALSE,"단축1";#N/A,#N/A,FALSE,"단축2";#N/A,#N/A,FALSE,"단축3";#N/A,#N/A,FALSE,"장축";#N/A,#N/A,FALSE,"4WD"}</definedName>
    <definedName name="FOB가" localSheetId="14" hidden="1">{#N/A,#N/A,FALSE,"단축1";#N/A,#N/A,FALSE,"단축2";#N/A,#N/A,FALSE,"단축3";#N/A,#N/A,FALSE,"장축";#N/A,#N/A,FALSE,"4WD"}</definedName>
    <definedName name="FOB가" localSheetId="15" hidden="1">{#N/A,#N/A,FALSE,"단축1";#N/A,#N/A,FALSE,"단축2";#N/A,#N/A,FALSE,"단축3";#N/A,#N/A,FALSE,"장축";#N/A,#N/A,FALSE,"4WD"}</definedName>
    <definedName name="FOB가" hidden="1">{#N/A,#N/A,FALSE,"단축1";#N/A,#N/A,FALSE,"단축2";#N/A,#N/A,FALSE,"단축3";#N/A,#N/A,FALSE,"장축";#N/A,#N/A,FALSE,"4WD"}</definedName>
    <definedName name="FOR">0.45</definedName>
    <definedName name="FORMAT">[22]CVT산정!#REF!</definedName>
    <definedName name="FOUR02">#REF!</definedName>
    <definedName name="FOUR03">#REF!</definedName>
    <definedName name="FOUR04">#REF!</definedName>
    <definedName name="FOUR05">#REF!</definedName>
    <definedName name="FOUR06">#REF!</definedName>
    <definedName name="FOUR07">#REF!</definedName>
    <definedName name="FOUR08">#REF!</definedName>
    <definedName name="FOUR09">#REF!</definedName>
    <definedName name="foxdata">#REF!</definedName>
    <definedName name="FO집행예산">#REF!</definedName>
    <definedName name="FO투입시UPH조정" localSheetId="7" hidden="1">{#N/A,#N/A,FALSE,"단축1";#N/A,#N/A,FALSE,"단축2";#N/A,#N/A,FALSE,"단축3";#N/A,#N/A,FALSE,"장축";#N/A,#N/A,FALSE,"4WD"}</definedName>
    <definedName name="FO투입시UPH조정" localSheetId="16" hidden="1">{#N/A,#N/A,FALSE,"단축1";#N/A,#N/A,FALSE,"단축2";#N/A,#N/A,FALSE,"단축3";#N/A,#N/A,FALSE,"장축";#N/A,#N/A,FALSE,"4WD"}</definedName>
    <definedName name="FO투입시UPH조정" localSheetId="6" hidden="1">{#N/A,#N/A,FALSE,"단축1";#N/A,#N/A,FALSE,"단축2";#N/A,#N/A,FALSE,"단축3";#N/A,#N/A,FALSE,"장축";#N/A,#N/A,FALSE,"4WD"}</definedName>
    <definedName name="FO투입시UPH조정" localSheetId="17" hidden="1">{#N/A,#N/A,FALSE,"단축1";#N/A,#N/A,FALSE,"단축2";#N/A,#N/A,FALSE,"단축3";#N/A,#N/A,FALSE,"장축";#N/A,#N/A,FALSE,"4WD"}</definedName>
    <definedName name="FO투입시UPH조정" localSheetId="13" hidden="1">{#N/A,#N/A,FALSE,"단축1";#N/A,#N/A,FALSE,"단축2";#N/A,#N/A,FALSE,"단축3";#N/A,#N/A,FALSE,"장축";#N/A,#N/A,FALSE,"4WD"}</definedName>
    <definedName name="FO투입시UPH조정" localSheetId="14" hidden="1">{#N/A,#N/A,FALSE,"단축1";#N/A,#N/A,FALSE,"단축2";#N/A,#N/A,FALSE,"단축3";#N/A,#N/A,FALSE,"장축";#N/A,#N/A,FALSE,"4WD"}</definedName>
    <definedName name="FO투입시UPH조정" localSheetId="15" hidden="1">{#N/A,#N/A,FALSE,"단축1";#N/A,#N/A,FALSE,"단축2";#N/A,#N/A,FALSE,"단축3";#N/A,#N/A,FALSE,"장축";#N/A,#N/A,FALSE,"4WD"}</definedName>
    <definedName name="FO투입시UPH조정" hidden="1">{#N/A,#N/A,FALSE,"단축1";#N/A,#N/A,FALSE,"단축2";#N/A,#N/A,FALSE,"단축3";#N/A,#N/A,FALSE,"장축";#N/A,#N/A,FALSE,"4WD"}</definedName>
    <definedName name="FREEWHEEL" hidden="1">#REF!</definedName>
    <definedName name="frmotor" localSheetId="7" hidden="1">{#N/A,#N/A,FALSE,"단축1";#N/A,#N/A,FALSE,"단축2";#N/A,#N/A,FALSE,"단축3";#N/A,#N/A,FALSE,"장축";#N/A,#N/A,FALSE,"4WD"}</definedName>
    <definedName name="frmotor" localSheetId="16" hidden="1">{#N/A,#N/A,FALSE,"단축1";#N/A,#N/A,FALSE,"단축2";#N/A,#N/A,FALSE,"단축3";#N/A,#N/A,FALSE,"장축";#N/A,#N/A,FALSE,"4WD"}</definedName>
    <definedName name="frmotor" localSheetId="17" hidden="1">{#N/A,#N/A,FALSE,"단축1";#N/A,#N/A,FALSE,"단축2";#N/A,#N/A,FALSE,"단축3";#N/A,#N/A,FALSE,"장축";#N/A,#N/A,FALSE,"4WD"}</definedName>
    <definedName name="frmotor" localSheetId="13" hidden="1">{#N/A,#N/A,FALSE,"단축1";#N/A,#N/A,FALSE,"단축2";#N/A,#N/A,FALSE,"단축3";#N/A,#N/A,FALSE,"장축";#N/A,#N/A,FALSE,"4WD"}</definedName>
    <definedName name="frmotor" localSheetId="14" hidden="1">{#N/A,#N/A,FALSE,"단축1";#N/A,#N/A,FALSE,"단축2";#N/A,#N/A,FALSE,"단축3";#N/A,#N/A,FALSE,"장축";#N/A,#N/A,FALSE,"4WD"}</definedName>
    <definedName name="frmotor" localSheetId="15" hidden="1">{#N/A,#N/A,FALSE,"단축1";#N/A,#N/A,FALSE,"단축2";#N/A,#N/A,FALSE,"단축3";#N/A,#N/A,FALSE,"장축";#N/A,#N/A,FALSE,"4WD"}</definedName>
    <definedName name="frmotor" hidden="1">{#N/A,#N/A,FALSE,"단축1";#N/A,#N/A,FALSE,"단축2";#N/A,#N/A,FALSE,"단축3";#N/A,#N/A,FALSE,"장축";#N/A,#N/A,FALSE,"4WD"}</definedName>
    <definedName name="frmpoint">[4]계산DATA입력!#REF!</definedName>
    <definedName name="frn3wayd집계표">#REF!</definedName>
    <definedName name="FRN일반">#REF!</definedName>
    <definedName name="FRN진개구입">#REF!</definedName>
    <definedName name="FRONT" localSheetId="7" hidden="1">{#N/A,#N/A,FALSE,"단축1";#N/A,#N/A,FALSE,"단축2";#N/A,#N/A,FALSE,"단축3";#N/A,#N/A,FALSE,"장축";#N/A,#N/A,FALSE,"4WD"}</definedName>
    <definedName name="FRONT" localSheetId="16" hidden="1">{#N/A,#N/A,FALSE,"단축1";#N/A,#N/A,FALSE,"단축2";#N/A,#N/A,FALSE,"단축3";#N/A,#N/A,FALSE,"장축";#N/A,#N/A,FALSE,"4WD"}</definedName>
    <definedName name="FRONT" localSheetId="17" hidden="1">{#N/A,#N/A,FALSE,"단축1";#N/A,#N/A,FALSE,"단축2";#N/A,#N/A,FALSE,"단축3";#N/A,#N/A,FALSE,"장축";#N/A,#N/A,FALSE,"4WD"}</definedName>
    <definedName name="FRONT" localSheetId="13" hidden="1">{#N/A,#N/A,FALSE,"단축1";#N/A,#N/A,FALSE,"단축2";#N/A,#N/A,FALSE,"단축3";#N/A,#N/A,FALSE,"장축";#N/A,#N/A,FALSE,"4WD"}</definedName>
    <definedName name="FRONT" localSheetId="14" hidden="1">{#N/A,#N/A,FALSE,"단축1";#N/A,#N/A,FALSE,"단축2";#N/A,#N/A,FALSE,"단축3";#N/A,#N/A,FALSE,"장축";#N/A,#N/A,FALSE,"4WD"}</definedName>
    <definedName name="FRONT" localSheetId="15" hidden="1">{#N/A,#N/A,FALSE,"단축1";#N/A,#N/A,FALSE,"단축2";#N/A,#N/A,FALSE,"단축3";#N/A,#N/A,FALSE,"장축";#N/A,#N/A,FALSE,"4WD"}</definedName>
    <definedName name="FRONT" hidden="1">{#N/A,#N/A,FALSE,"단축1";#N/A,#N/A,FALSE,"단축2";#N/A,#N/A,FALSE,"단축3";#N/A,#N/A,FALSE,"장축";#N/A,#N/A,FALSE,"4WD"}</definedName>
    <definedName name="FRT_cost">#REF!</definedName>
    <definedName name="FRTDRFC3" localSheetId="6">#REF!</definedName>
    <definedName name="FRTDRFC3">#REF!</definedName>
    <definedName name="FRTDRFC4" localSheetId="6">#REF!</definedName>
    <definedName name="FRTDRFC4">#REF!</definedName>
    <definedName name="FRTFLR">#REF!</definedName>
    <definedName name="FSDFS" localSheetId="7">BlankMacro1</definedName>
    <definedName name="FSDFS" localSheetId="16">BlankMacro1</definedName>
    <definedName name="FSDFS" localSheetId="17">BlankMacro1</definedName>
    <definedName name="FSDFS" localSheetId="10">BlankMacro1</definedName>
    <definedName name="FSDFS" localSheetId="8">BlankMacro1</definedName>
    <definedName name="FSDFS" localSheetId="0">BlankMacro1</definedName>
    <definedName name="FSDFS" localSheetId="13">BlankMacro1</definedName>
    <definedName name="FSDFS" localSheetId="14">BlankMacro1</definedName>
    <definedName name="FSDFS" localSheetId="11">BlankMacro1</definedName>
    <definedName name="FSDFS" localSheetId="15">BlankMacro1</definedName>
    <definedName name="FSDFS">BlankMacro1</definedName>
    <definedName name="FSERGSERGB" localSheetId="7" hidden="1">{#N/A,#N/A,FALSE,"단축1";#N/A,#N/A,FALSE,"단축2";#N/A,#N/A,FALSE,"단축3";#N/A,#N/A,FALSE,"장축";#N/A,#N/A,FALSE,"4WD"}</definedName>
    <definedName name="FSERGSERGB" localSheetId="16" hidden="1">{#N/A,#N/A,FALSE,"단축1";#N/A,#N/A,FALSE,"단축2";#N/A,#N/A,FALSE,"단축3";#N/A,#N/A,FALSE,"장축";#N/A,#N/A,FALSE,"4WD"}</definedName>
    <definedName name="FSERGSERGB" localSheetId="17" hidden="1">{#N/A,#N/A,FALSE,"단축1";#N/A,#N/A,FALSE,"단축2";#N/A,#N/A,FALSE,"단축3";#N/A,#N/A,FALSE,"장축";#N/A,#N/A,FALSE,"4WD"}</definedName>
    <definedName name="FSERGSERGB" localSheetId="13" hidden="1">{#N/A,#N/A,FALSE,"단축1";#N/A,#N/A,FALSE,"단축2";#N/A,#N/A,FALSE,"단축3";#N/A,#N/A,FALSE,"장축";#N/A,#N/A,FALSE,"4WD"}</definedName>
    <definedName name="FSERGSERGB" localSheetId="14" hidden="1">{#N/A,#N/A,FALSE,"단축1";#N/A,#N/A,FALSE,"단축2";#N/A,#N/A,FALSE,"단축3";#N/A,#N/A,FALSE,"장축";#N/A,#N/A,FALSE,"4WD"}</definedName>
    <definedName name="FSERGSERGB" localSheetId="15" hidden="1">{#N/A,#N/A,FALSE,"단축1";#N/A,#N/A,FALSE,"단축2";#N/A,#N/A,FALSE,"단축3";#N/A,#N/A,FALSE,"장축";#N/A,#N/A,FALSE,"4WD"}</definedName>
    <definedName name="FSERGSERGB" hidden="1">{#N/A,#N/A,FALSE,"단축1";#N/A,#N/A,FALSE,"단축2";#N/A,#N/A,FALSE,"단축3";#N/A,#N/A,FALSE,"장축";#N/A,#N/A,FALSE,"4WD"}</definedName>
    <definedName name="FSFD" localSheetId="7" hidden="1">{#N/A,#N/A,FALSE,"단축1";#N/A,#N/A,FALSE,"단축2";#N/A,#N/A,FALSE,"단축3";#N/A,#N/A,FALSE,"장축";#N/A,#N/A,FALSE,"4WD"}</definedName>
    <definedName name="FSFD" localSheetId="16" hidden="1">{#N/A,#N/A,FALSE,"단축1";#N/A,#N/A,FALSE,"단축2";#N/A,#N/A,FALSE,"단축3";#N/A,#N/A,FALSE,"장축";#N/A,#N/A,FALSE,"4WD"}</definedName>
    <definedName name="FSFD" localSheetId="17" hidden="1">{#N/A,#N/A,FALSE,"단축1";#N/A,#N/A,FALSE,"단축2";#N/A,#N/A,FALSE,"단축3";#N/A,#N/A,FALSE,"장축";#N/A,#N/A,FALSE,"4WD"}</definedName>
    <definedName name="FSFD" localSheetId="14" hidden="1">{#N/A,#N/A,FALSE,"단축1";#N/A,#N/A,FALSE,"단축2";#N/A,#N/A,FALSE,"단축3";#N/A,#N/A,FALSE,"장축";#N/A,#N/A,FALSE,"4WD"}</definedName>
    <definedName name="FSFD" localSheetId="15" hidden="1">{#N/A,#N/A,FALSE,"단축1";#N/A,#N/A,FALSE,"단축2";#N/A,#N/A,FALSE,"단축3";#N/A,#N/A,FALSE,"장축";#N/A,#N/A,FALSE,"4WD"}</definedName>
    <definedName name="FSFD" hidden="1">{#N/A,#N/A,FALSE,"단축1";#N/A,#N/A,FALSE,"단축2";#N/A,#N/A,FALSE,"단축3";#N/A,#N/A,FALSE,"장축";#N/A,#N/A,FALSE,"4WD"}</definedName>
    <definedName name="FTFTFTF" localSheetId="7" hidden="1">{#N/A,#N/A,FALSE,"단축1";#N/A,#N/A,FALSE,"단축2";#N/A,#N/A,FALSE,"단축3";#N/A,#N/A,FALSE,"장축";#N/A,#N/A,FALSE,"4WD"}</definedName>
    <definedName name="FTFTFTF" localSheetId="16" hidden="1">{#N/A,#N/A,FALSE,"단축1";#N/A,#N/A,FALSE,"단축2";#N/A,#N/A,FALSE,"단축3";#N/A,#N/A,FALSE,"장축";#N/A,#N/A,FALSE,"4WD"}</definedName>
    <definedName name="FTFTFTF" localSheetId="17" hidden="1">{#N/A,#N/A,FALSE,"단축1";#N/A,#N/A,FALSE,"단축2";#N/A,#N/A,FALSE,"단축3";#N/A,#N/A,FALSE,"장축";#N/A,#N/A,FALSE,"4WD"}</definedName>
    <definedName name="FTFTFTF" localSheetId="13" hidden="1">{#N/A,#N/A,FALSE,"단축1";#N/A,#N/A,FALSE,"단축2";#N/A,#N/A,FALSE,"단축3";#N/A,#N/A,FALSE,"장축";#N/A,#N/A,FALSE,"4WD"}</definedName>
    <definedName name="FTFTFTF" localSheetId="14" hidden="1">{#N/A,#N/A,FALSE,"단축1";#N/A,#N/A,FALSE,"단축2";#N/A,#N/A,FALSE,"단축3";#N/A,#N/A,FALSE,"장축";#N/A,#N/A,FALSE,"4WD"}</definedName>
    <definedName name="FTFTFTF" localSheetId="15" hidden="1">{#N/A,#N/A,FALSE,"단축1";#N/A,#N/A,FALSE,"단축2";#N/A,#N/A,FALSE,"단축3";#N/A,#N/A,FALSE,"장축";#N/A,#N/A,FALSE,"4WD"}</definedName>
    <definedName name="FTFTFTF" hidden="1">{#N/A,#N/A,FALSE,"단축1";#N/A,#N/A,FALSE,"단축2";#N/A,#N/A,FALSE,"단축3";#N/A,#N/A,FALSE,"장축";#N/A,#N/A,FALSE,"4WD"}</definedName>
    <definedName name="FUEL" localSheetId="6" hidden="1">{#N/A,#N/A,FALSE,"단축1";#N/A,#N/A,FALSE,"단축2";#N/A,#N/A,FALSE,"단축3";#N/A,#N/A,FALSE,"장축";#N/A,#N/A,FALSE,"4WD"}</definedName>
    <definedName name="Fuel">#REF!</definedName>
    <definedName name="FUP">#REF!</definedName>
    <definedName name="FUYU" localSheetId="7" hidden="1">{#N/A,#N/A,FALSE,"단축1";#N/A,#N/A,FALSE,"단축2";#N/A,#N/A,FALSE,"단축3";#N/A,#N/A,FALSE,"장축";#N/A,#N/A,FALSE,"4WD"}</definedName>
    <definedName name="FUYU" localSheetId="16" hidden="1">{#N/A,#N/A,FALSE,"단축1";#N/A,#N/A,FALSE,"단축2";#N/A,#N/A,FALSE,"단축3";#N/A,#N/A,FALSE,"장축";#N/A,#N/A,FALSE,"4WD"}</definedName>
    <definedName name="FUYU" localSheetId="17" hidden="1">{#N/A,#N/A,FALSE,"단축1";#N/A,#N/A,FALSE,"단축2";#N/A,#N/A,FALSE,"단축3";#N/A,#N/A,FALSE,"장축";#N/A,#N/A,FALSE,"4WD"}</definedName>
    <definedName name="FUYU" localSheetId="13" hidden="1">{#N/A,#N/A,FALSE,"단축1";#N/A,#N/A,FALSE,"단축2";#N/A,#N/A,FALSE,"단축3";#N/A,#N/A,FALSE,"장축";#N/A,#N/A,FALSE,"4WD"}</definedName>
    <definedName name="FUYU" localSheetId="14" hidden="1">{#N/A,#N/A,FALSE,"단축1";#N/A,#N/A,FALSE,"단축2";#N/A,#N/A,FALSE,"단축3";#N/A,#N/A,FALSE,"장축";#N/A,#N/A,FALSE,"4WD"}</definedName>
    <definedName name="FUYU" localSheetId="15" hidden="1">{#N/A,#N/A,FALSE,"단축1";#N/A,#N/A,FALSE,"단축2";#N/A,#N/A,FALSE,"단축3";#N/A,#N/A,FALSE,"장축";#N/A,#N/A,FALSE,"4WD"}</definedName>
    <definedName name="FUYU" hidden="1">{#N/A,#N/A,FALSE,"단축1";#N/A,#N/A,FALSE,"단축2";#N/A,#N/A,FALSE,"단축3";#N/A,#N/A,FALSE,"장축";#N/A,#N/A,FALSE,"4WD"}</definedName>
    <definedName name="F분석표_1_100_List">#REF!</definedName>
    <definedName name="G" localSheetId="6" hidden="1">{#N/A,#N/A,FALSE,"96 3월물량표";#N/A,#N/A,FALSE,"96 4월물량표";#N/A,#N/A,FALSE,"96 5월물량표"}</definedName>
    <definedName name="G" localSheetId="13" hidden="1">{#N/A,#N/A,FALSE,"96 3월물량표";#N/A,#N/A,FALSE,"96 4월물량표";#N/A,#N/A,FALSE,"96 5월물량표"}</definedName>
    <definedName name="G">#REF!</definedName>
    <definedName name="G_A_Estimated_cost_per_unit">#REF!</definedName>
    <definedName name="g_탩Y">'[23]주소(한문)'!#REF!</definedName>
    <definedName name="GAA">#REF!</definedName>
    <definedName name="gaag" localSheetId="7" hidden="1">{#N/A,#N/A,FALSE,"단축1";#N/A,#N/A,FALSE,"단축2";#N/A,#N/A,FALSE,"단축3";#N/A,#N/A,FALSE,"장축";#N/A,#N/A,FALSE,"4WD"}</definedName>
    <definedName name="gaag" localSheetId="16" hidden="1">{#N/A,#N/A,FALSE,"단축1";#N/A,#N/A,FALSE,"단축2";#N/A,#N/A,FALSE,"단축3";#N/A,#N/A,FALSE,"장축";#N/A,#N/A,FALSE,"4WD"}</definedName>
    <definedName name="gaag" localSheetId="17" hidden="1">{#N/A,#N/A,FALSE,"단축1";#N/A,#N/A,FALSE,"단축2";#N/A,#N/A,FALSE,"단축3";#N/A,#N/A,FALSE,"장축";#N/A,#N/A,FALSE,"4WD"}</definedName>
    <definedName name="gaag" localSheetId="13" hidden="1">{#N/A,#N/A,FALSE,"단축1";#N/A,#N/A,FALSE,"단축2";#N/A,#N/A,FALSE,"단축3";#N/A,#N/A,FALSE,"장축";#N/A,#N/A,FALSE,"4WD"}</definedName>
    <definedName name="gaag" localSheetId="14" hidden="1">{#N/A,#N/A,FALSE,"단축1";#N/A,#N/A,FALSE,"단축2";#N/A,#N/A,FALSE,"단축3";#N/A,#N/A,FALSE,"장축";#N/A,#N/A,FALSE,"4WD"}</definedName>
    <definedName name="gaag" localSheetId="15" hidden="1">{#N/A,#N/A,FALSE,"단축1";#N/A,#N/A,FALSE,"단축2";#N/A,#N/A,FALSE,"단축3";#N/A,#N/A,FALSE,"장축";#N/A,#N/A,FALSE,"4WD"}</definedName>
    <definedName name="gaag" hidden="1">{#N/A,#N/A,FALSE,"단축1";#N/A,#N/A,FALSE,"단축2";#N/A,#N/A,FALSE,"단축3";#N/A,#N/A,FALSE,"장축";#N/A,#N/A,FALSE,"4WD"}</definedName>
    <definedName name="GAGONG">#N/A</definedName>
    <definedName name="gap" localSheetId="7">#REF!,#REF!,#REF!,#REF!,#REF!,#REF!,#REF!,#REF!,#REF!,#REF!,#REF!,#REF!,#REF!,#REF!,#REF!,#REF!,#REF!,#REF!,#REF!,#REF!,#REF!,#REF!,#REF!,#REF!,#REF!,#REF!,#REF!</definedName>
    <definedName name="gap">#REF!,#REF!,#REF!,#REF!,#REF!,#REF!,#REF!,#REF!,#REF!,#REF!,#REF!,#REF!,#REF!,#REF!,#REF!,#REF!,#REF!,#REF!,#REF!,#REF!,#REF!,#REF!,#REF!,#REF!,#REF!,#REF!,#REF!</definedName>
    <definedName name="GAR">#N/A</definedName>
    <definedName name="GAS비">#REF!</definedName>
    <definedName name="gauge">#REF!</definedName>
    <definedName name="GB">#REF!</definedName>
    <definedName name="GBCSNAME">#N/A</definedName>
    <definedName name="gbe" localSheetId="7">[0]!BlankMacro1</definedName>
    <definedName name="gbe" localSheetId="16">[0]!BlankMacro1</definedName>
    <definedName name="gbe" localSheetId="17">[0]!BlankMacro1</definedName>
    <definedName name="gbe" localSheetId="10">[0]!BlankMacro1</definedName>
    <definedName name="gbe" localSheetId="8">[0]!BlankMacro1</definedName>
    <definedName name="gbe" localSheetId="0">[0]!BlankMacro1</definedName>
    <definedName name="gbe" localSheetId="13">[0]!BlankMacro1</definedName>
    <definedName name="gbe" localSheetId="14">[0]!BlankMacro1</definedName>
    <definedName name="gbe" localSheetId="11">[0]!BlankMacro1</definedName>
    <definedName name="gbe" localSheetId="15">[0]!BlankMacro1</definedName>
    <definedName name="gbe">[0]!BlankMacro1</definedName>
    <definedName name="GBKJVBKJ" localSheetId="7">#REF!</definedName>
    <definedName name="GBKJVBKJ">#REF!</definedName>
    <definedName name="GBNFG" localSheetId="7">#REF!</definedName>
    <definedName name="GBNFG">#REF!</definedName>
    <definedName name="gDataRange">#REF!</definedName>
    <definedName name="GDF" localSheetId="7" hidden="1">{#N/A,#N/A,FALSE,"총매출,이익";#N/A,#N/A,FALSE,"사업소계";#N/A,#N/A,FALSE,"남대구";#N/A,#N/A,FALSE,"평촌";#N/A,#N/A,FALSE,"사상";#N/A,#N/A,FALSE,"이리";#N/A,#N/A,FALSE,"수원";#N/A,#N/A,FALSE,"남부산";#N/A,#N/A,FALSE,"김해";#N/A,#N/A,FALSE,"일산";#N/A,#N/A,FALSE,"포항";#N/A,#N/A,FALSE,"청주";#N/A,#N/A,FALSE,"요약손익";#N/A,#N/A,FALSE,"요약손익누계";#N/A,#N/A,FALSE,"당월누계"}</definedName>
    <definedName name="GDF" localSheetId="16" hidden="1">{#N/A,#N/A,FALSE,"총매출,이익";#N/A,#N/A,FALSE,"사업소계";#N/A,#N/A,FALSE,"남대구";#N/A,#N/A,FALSE,"평촌";#N/A,#N/A,FALSE,"사상";#N/A,#N/A,FALSE,"이리";#N/A,#N/A,FALSE,"수원";#N/A,#N/A,FALSE,"남부산";#N/A,#N/A,FALSE,"김해";#N/A,#N/A,FALSE,"일산";#N/A,#N/A,FALSE,"포항";#N/A,#N/A,FALSE,"청주";#N/A,#N/A,FALSE,"요약손익";#N/A,#N/A,FALSE,"요약손익누계";#N/A,#N/A,FALSE,"당월누계"}</definedName>
    <definedName name="GDF" localSheetId="17" hidden="1">{#N/A,#N/A,FALSE,"총매출,이익";#N/A,#N/A,FALSE,"사업소계";#N/A,#N/A,FALSE,"남대구";#N/A,#N/A,FALSE,"평촌";#N/A,#N/A,FALSE,"사상";#N/A,#N/A,FALSE,"이리";#N/A,#N/A,FALSE,"수원";#N/A,#N/A,FALSE,"남부산";#N/A,#N/A,FALSE,"김해";#N/A,#N/A,FALSE,"일산";#N/A,#N/A,FALSE,"포항";#N/A,#N/A,FALSE,"청주";#N/A,#N/A,FALSE,"요약손익";#N/A,#N/A,FALSE,"요약손익누계";#N/A,#N/A,FALSE,"당월누계"}</definedName>
    <definedName name="GDF" localSheetId="13" hidden="1">{#N/A,#N/A,FALSE,"총매출,이익";#N/A,#N/A,FALSE,"사업소계";#N/A,#N/A,FALSE,"남대구";#N/A,#N/A,FALSE,"평촌";#N/A,#N/A,FALSE,"사상";#N/A,#N/A,FALSE,"이리";#N/A,#N/A,FALSE,"수원";#N/A,#N/A,FALSE,"남부산";#N/A,#N/A,FALSE,"김해";#N/A,#N/A,FALSE,"일산";#N/A,#N/A,FALSE,"포항";#N/A,#N/A,FALSE,"청주";#N/A,#N/A,FALSE,"요약손익";#N/A,#N/A,FALSE,"요약손익누계";#N/A,#N/A,FALSE,"당월누계"}</definedName>
    <definedName name="GDF" localSheetId="14" hidden="1">{#N/A,#N/A,FALSE,"총매출,이익";#N/A,#N/A,FALSE,"사업소계";#N/A,#N/A,FALSE,"남대구";#N/A,#N/A,FALSE,"평촌";#N/A,#N/A,FALSE,"사상";#N/A,#N/A,FALSE,"이리";#N/A,#N/A,FALSE,"수원";#N/A,#N/A,FALSE,"남부산";#N/A,#N/A,FALSE,"김해";#N/A,#N/A,FALSE,"일산";#N/A,#N/A,FALSE,"포항";#N/A,#N/A,FALSE,"청주";#N/A,#N/A,FALSE,"요약손익";#N/A,#N/A,FALSE,"요약손익누계";#N/A,#N/A,FALSE,"당월누계"}</definedName>
    <definedName name="GDF" localSheetId="15" hidden="1">{#N/A,#N/A,FALSE,"총매출,이익";#N/A,#N/A,FALSE,"사업소계";#N/A,#N/A,FALSE,"남대구";#N/A,#N/A,FALSE,"평촌";#N/A,#N/A,FALSE,"사상";#N/A,#N/A,FALSE,"이리";#N/A,#N/A,FALSE,"수원";#N/A,#N/A,FALSE,"남부산";#N/A,#N/A,FALSE,"김해";#N/A,#N/A,FALSE,"일산";#N/A,#N/A,FALSE,"포항";#N/A,#N/A,FALSE,"청주";#N/A,#N/A,FALSE,"요약손익";#N/A,#N/A,FALSE,"요약손익누계";#N/A,#N/A,FALSE,"당월누계"}</definedName>
    <definedName name="GDF" hidden="1">{#N/A,#N/A,FALSE,"총매출,이익";#N/A,#N/A,FALSE,"사업소계";#N/A,#N/A,FALSE,"남대구";#N/A,#N/A,FALSE,"평촌";#N/A,#N/A,FALSE,"사상";#N/A,#N/A,FALSE,"이리";#N/A,#N/A,FALSE,"수원";#N/A,#N/A,FALSE,"남부산";#N/A,#N/A,FALSE,"김해";#N/A,#N/A,FALSE,"일산";#N/A,#N/A,FALSE,"포항";#N/A,#N/A,FALSE,"청주";#N/A,#N/A,FALSE,"요약손익";#N/A,#N/A,FALSE,"요약손익누계";#N/A,#N/A,FALSE,"당월누계"}</definedName>
    <definedName name="GELALL" localSheetId="13">[6]!GELALL</definedName>
    <definedName name="GELALL">[7]!GELALL</definedName>
    <definedName name="GELALL전장2" localSheetId="13">[6]!GELALL전장2</definedName>
    <definedName name="GELALL전장2">[7]!GELALL전장2</definedName>
    <definedName name="GEOMSA">#N/A</definedName>
    <definedName name="GEOMTOIL">#N/A</definedName>
    <definedName name="GEOMTS">#N/A</definedName>
    <definedName name="GER" localSheetId="13">[6]!GER</definedName>
    <definedName name="GER">[7]!GER</definedName>
    <definedName name="GERGESDF" localSheetId="7" hidden="1">{#N/A,#N/A,FALSE,"단축1";#N/A,#N/A,FALSE,"단축2";#N/A,#N/A,FALSE,"단축3";#N/A,#N/A,FALSE,"장축";#N/A,#N/A,FALSE,"4WD"}</definedName>
    <definedName name="GERGESDF" localSheetId="16" hidden="1">{#N/A,#N/A,FALSE,"단축1";#N/A,#N/A,FALSE,"단축2";#N/A,#N/A,FALSE,"단축3";#N/A,#N/A,FALSE,"장축";#N/A,#N/A,FALSE,"4WD"}</definedName>
    <definedName name="GERGESDF" localSheetId="17" hidden="1">{#N/A,#N/A,FALSE,"단축1";#N/A,#N/A,FALSE,"단축2";#N/A,#N/A,FALSE,"단축3";#N/A,#N/A,FALSE,"장축";#N/A,#N/A,FALSE,"4WD"}</definedName>
    <definedName name="GERGESDF" localSheetId="13" hidden="1">{#N/A,#N/A,FALSE,"단축1";#N/A,#N/A,FALSE,"단축2";#N/A,#N/A,FALSE,"단축3";#N/A,#N/A,FALSE,"장축";#N/A,#N/A,FALSE,"4WD"}</definedName>
    <definedName name="GERGESDF" localSheetId="14" hidden="1">{#N/A,#N/A,FALSE,"단축1";#N/A,#N/A,FALSE,"단축2";#N/A,#N/A,FALSE,"단축3";#N/A,#N/A,FALSE,"장축";#N/A,#N/A,FALSE,"4WD"}</definedName>
    <definedName name="GERGESDF" localSheetId="15" hidden="1">{#N/A,#N/A,FALSE,"단축1";#N/A,#N/A,FALSE,"단축2";#N/A,#N/A,FALSE,"단축3";#N/A,#N/A,FALSE,"장축";#N/A,#N/A,FALSE,"4WD"}</definedName>
    <definedName name="GERGESDF" hidden="1">{#N/A,#N/A,FALSE,"단축1";#N/A,#N/A,FALSE,"단축2";#N/A,#N/A,FALSE,"단축3";#N/A,#N/A,FALSE,"장축";#N/A,#N/A,FALSE,"4WD"}</definedName>
    <definedName name="GERGN" localSheetId="7" hidden="1">{#N/A,#N/A,FALSE,"단축1";#N/A,#N/A,FALSE,"단축2";#N/A,#N/A,FALSE,"단축3";#N/A,#N/A,FALSE,"장축";#N/A,#N/A,FALSE,"4WD"}</definedName>
    <definedName name="GERGN" localSheetId="16" hidden="1">{#N/A,#N/A,FALSE,"단축1";#N/A,#N/A,FALSE,"단축2";#N/A,#N/A,FALSE,"단축3";#N/A,#N/A,FALSE,"장축";#N/A,#N/A,FALSE,"4WD"}</definedName>
    <definedName name="GERGN" localSheetId="17" hidden="1">{#N/A,#N/A,FALSE,"단축1";#N/A,#N/A,FALSE,"단축2";#N/A,#N/A,FALSE,"단축3";#N/A,#N/A,FALSE,"장축";#N/A,#N/A,FALSE,"4WD"}</definedName>
    <definedName name="GERGN" localSheetId="13" hidden="1">{#N/A,#N/A,FALSE,"단축1";#N/A,#N/A,FALSE,"단축2";#N/A,#N/A,FALSE,"단축3";#N/A,#N/A,FALSE,"장축";#N/A,#N/A,FALSE,"4WD"}</definedName>
    <definedName name="GERGN" localSheetId="14" hidden="1">{#N/A,#N/A,FALSE,"단축1";#N/A,#N/A,FALSE,"단축2";#N/A,#N/A,FALSE,"단축3";#N/A,#N/A,FALSE,"장축";#N/A,#N/A,FALSE,"4WD"}</definedName>
    <definedName name="GERGN" localSheetId="15" hidden="1">{#N/A,#N/A,FALSE,"단축1";#N/A,#N/A,FALSE,"단축2";#N/A,#N/A,FALSE,"단축3";#N/A,#N/A,FALSE,"장축";#N/A,#N/A,FALSE,"4WD"}</definedName>
    <definedName name="GERGN" hidden="1">{#N/A,#N/A,FALSE,"단축1";#N/A,#N/A,FALSE,"단축2";#N/A,#N/A,FALSE,"단축3";#N/A,#N/A,FALSE,"장축";#N/A,#N/A,FALSE,"4WD"}</definedName>
    <definedName name="GER전장" localSheetId="13">[6]!GER전장</definedName>
    <definedName name="GER전장">[7]!GER전장</definedName>
    <definedName name="GEUMHU">#N/A</definedName>
    <definedName name="GF">#REF!</definedName>
    <definedName name="GFDFDG" localSheetId="7" hidden="1">{#N/A,#N/A,FALSE,"을지 (4)";#N/A,#N/A,FALSE,"을지 (5)";#N/A,#N/A,FALSE,"을지 (6)"}</definedName>
    <definedName name="GFDFDG" localSheetId="16" hidden="1">{#N/A,#N/A,FALSE,"을지 (4)";#N/A,#N/A,FALSE,"을지 (5)";#N/A,#N/A,FALSE,"을지 (6)"}</definedName>
    <definedName name="GFDFDG" localSheetId="17" hidden="1">{#N/A,#N/A,FALSE,"을지 (4)";#N/A,#N/A,FALSE,"을지 (5)";#N/A,#N/A,FALSE,"을지 (6)"}</definedName>
    <definedName name="GFDFDG" localSheetId="13" hidden="1">{#N/A,#N/A,FALSE,"을지 (4)";#N/A,#N/A,FALSE,"을지 (5)";#N/A,#N/A,FALSE,"을지 (6)"}</definedName>
    <definedName name="GFDFDG" localSheetId="14" hidden="1">{#N/A,#N/A,FALSE,"을지 (4)";#N/A,#N/A,FALSE,"을지 (5)";#N/A,#N/A,FALSE,"을지 (6)"}</definedName>
    <definedName name="GFDFDG" localSheetId="15" hidden="1">{#N/A,#N/A,FALSE,"을지 (4)";#N/A,#N/A,FALSE,"을지 (5)";#N/A,#N/A,FALSE,"을지 (6)"}</definedName>
    <definedName name="GFDFDG" hidden="1">{#N/A,#N/A,FALSE,"을지 (4)";#N/A,#N/A,FALSE,"을지 (5)";#N/A,#N/A,FALSE,"을지 (6)"}</definedName>
    <definedName name="GFDGFSDAG">#REF!</definedName>
    <definedName name="GFDS" localSheetId="7" hidden="1">{#N/A,#N/A,FALSE,"단축1";#N/A,#N/A,FALSE,"단축2";#N/A,#N/A,FALSE,"단축3";#N/A,#N/A,FALSE,"장축";#N/A,#N/A,FALSE,"4WD"}</definedName>
    <definedName name="GFDS" localSheetId="16" hidden="1">{#N/A,#N/A,FALSE,"단축1";#N/A,#N/A,FALSE,"단축2";#N/A,#N/A,FALSE,"단축3";#N/A,#N/A,FALSE,"장축";#N/A,#N/A,FALSE,"4WD"}</definedName>
    <definedName name="GFDS" localSheetId="17" hidden="1">{#N/A,#N/A,FALSE,"단축1";#N/A,#N/A,FALSE,"단축2";#N/A,#N/A,FALSE,"단축3";#N/A,#N/A,FALSE,"장축";#N/A,#N/A,FALSE,"4WD"}</definedName>
    <definedName name="GFDS" localSheetId="13" hidden="1">{#N/A,#N/A,FALSE,"단축1";#N/A,#N/A,FALSE,"단축2";#N/A,#N/A,FALSE,"단축3";#N/A,#N/A,FALSE,"장축";#N/A,#N/A,FALSE,"4WD"}</definedName>
    <definedName name="GFDS" localSheetId="14" hidden="1">{#N/A,#N/A,FALSE,"단축1";#N/A,#N/A,FALSE,"단축2";#N/A,#N/A,FALSE,"단축3";#N/A,#N/A,FALSE,"장축";#N/A,#N/A,FALSE,"4WD"}</definedName>
    <definedName name="GFDS" localSheetId="15" hidden="1">{#N/A,#N/A,FALSE,"단축1";#N/A,#N/A,FALSE,"단축2";#N/A,#N/A,FALSE,"단축3";#N/A,#N/A,FALSE,"장축";#N/A,#N/A,FALSE,"4WD"}</definedName>
    <definedName name="GFDS" hidden="1">{#N/A,#N/A,FALSE,"단축1";#N/A,#N/A,FALSE,"단축2";#N/A,#N/A,FALSE,"단축3";#N/A,#N/A,FALSE,"장축";#N/A,#N/A,FALSE,"4WD"}</definedName>
    <definedName name="GFF" localSheetId="7" hidden="1">{#N/A,#N/A,FALSE,"총매출,이익";#N/A,#N/A,FALSE,"사업소계";#N/A,#N/A,FALSE,"남대구";#N/A,#N/A,FALSE,"평촌";#N/A,#N/A,FALSE,"사상";#N/A,#N/A,FALSE,"이리";#N/A,#N/A,FALSE,"수원";#N/A,#N/A,FALSE,"남부산";#N/A,#N/A,FALSE,"김해";#N/A,#N/A,FALSE,"일산";#N/A,#N/A,FALSE,"포항";#N/A,#N/A,FALSE,"청주";#N/A,#N/A,FALSE,"요약손익";#N/A,#N/A,FALSE,"요약손익누계";#N/A,#N/A,FALSE,"당월누계"}</definedName>
    <definedName name="GFF" localSheetId="16" hidden="1">{#N/A,#N/A,FALSE,"총매출,이익";#N/A,#N/A,FALSE,"사업소계";#N/A,#N/A,FALSE,"남대구";#N/A,#N/A,FALSE,"평촌";#N/A,#N/A,FALSE,"사상";#N/A,#N/A,FALSE,"이리";#N/A,#N/A,FALSE,"수원";#N/A,#N/A,FALSE,"남부산";#N/A,#N/A,FALSE,"김해";#N/A,#N/A,FALSE,"일산";#N/A,#N/A,FALSE,"포항";#N/A,#N/A,FALSE,"청주";#N/A,#N/A,FALSE,"요약손익";#N/A,#N/A,FALSE,"요약손익누계";#N/A,#N/A,FALSE,"당월누계"}</definedName>
    <definedName name="GFF" localSheetId="17" hidden="1">{#N/A,#N/A,FALSE,"총매출,이익";#N/A,#N/A,FALSE,"사업소계";#N/A,#N/A,FALSE,"남대구";#N/A,#N/A,FALSE,"평촌";#N/A,#N/A,FALSE,"사상";#N/A,#N/A,FALSE,"이리";#N/A,#N/A,FALSE,"수원";#N/A,#N/A,FALSE,"남부산";#N/A,#N/A,FALSE,"김해";#N/A,#N/A,FALSE,"일산";#N/A,#N/A,FALSE,"포항";#N/A,#N/A,FALSE,"청주";#N/A,#N/A,FALSE,"요약손익";#N/A,#N/A,FALSE,"요약손익누계";#N/A,#N/A,FALSE,"당월누계"}</definedName>
    <definedName name="GFF" localSheetId="13" hidden="1">{#N/A,#N/A,FALSE,"총매출,이익";#N/A,#N/A,FALSE,"사업소계";#N/A,#N/A,FALSE,"남대구";#N/A,#N/A,FALSE,"평촌";#N/A,#N/A,FALSE,"사상";#N/A,#N/A,FALSE,"이리";#N/A,#N/A,FALSE,"수원";#N/A,#N/A,FALSE,"남부산";#N/A,#N/A,FALSE,"김해";#N/A,#N/A,FALSE,"일산";#N/A,#N/A,FALSE,"포항";#N/A,#N/A,FALSE,"청주";#N/A,#N/A,FALSE,"요약손익";#N/A,#N/A,FALSE,"요약손익누계";#N/A,#N/A,FALSE,"당월누계"}</definedName>
    <definedName name="GFF" localSheetId="14" hidden="1">{#N/A,#N/A,FALSE,"총매출,이익";#N/A,#N/A,FALSE,"사업소계";#N/A,#N/A,FALSE,"남대구";#N/A,#N/A,FALSE,"평촌";#N/A,#N/A,FALSE,"사상";#N/A,#N/A,FALSE,"이리";#N/A,#N/A,FALSE,"수원";#N/A,#N/A,FALSE,"남부산";#N/A,#N/A,FALSE,"김해";#N/A,#N/A,FALSE,"일산";#N/A,#N/A,FALSE,"포항";#N/A,#N/A,FALSE,"청주";#N/A,#N/A,FALSE,"요약손익";#N/A,#N/A,FALSE,"요약손익누계";#N/A,#N/A,FALSE,"당월누계"}</definedName>
    <definedName name="GFF" localSheetId="15" hidden="1">{#N/A,#N/A,FALSE,"총매출,이익";#N/A,#N/A,FALSE,"사업소계";#N/A,#N/A,FALSE,"남대구";#N/A,#N/A,FALSE,"평촌";#N/A,#N/A,FALSE,"사상";#N/A,#N/A,FALSE,"이리";#N/A,#N/A,FALSE,"수원";#N/A,#N/A,FALSE,"남부산";#N/A,#N/A,FALSE,"김해";#N/A,#N/A,FALSE,"일산";#N/A,#N/A,FALSE,"포항";#N/A,#N/A,FALSE,"청주";#N/A,#N/A,FALSE,"요약손익";#N/A,#N/A,FALSE,"요약손익누계";#N/A,#N/A,FALSE,"당월누계"}</definedName>
    <definedName name="GFF" hidden="1">{#N/A,#N/A,FALSE,"총매출,이익";#N/A,#N/A,FALSE,"사업소계";#N/A,#N/A,FALSE,"남대구";#N/A,#N/A,FALSE,"평촌";#N/A,#N/A,FALSE,"사상";#N/A,#N/A,FALSE,"이리";#N/A,#N/A,FALSE,"수원";#N/A,#N/A,FALSE,"남부산";#N/A,#N/A,FALSE,"김해";#N/A,#N/A,FALSE,"일산";#N/A,#N/A,FALSE,"포항";#N/A,#N/A,FALSE,"청주";#N/A,#N/A,FALSE,"요약손익";#N/A,#N/A,FALSE,"요약손익누계";#N/A,#N/A,FALSE,"당월누계"}</definedName>
    <definedName name="GFG" localSheetId="7" hidden="1">{#N/A,#N/A,FALSE,"단축1";#N/A,#N/A,FALSE,"단축2";#N/A,#N/A,FALSE,"단축3";#N/A,#N/A,FALSE,"장축";#N/A,#N/A,FALSE,"4WD"}</definedName>
    <definedName name="GFG" localSheetId="16" hidden="1">{#N/A,#N/A,FALSE,"단축1";#N/A,#N/A,FALSE,"단축2";#N/A,#N/A,FALSE,"단축3";#N/A,#N/A,FALSE,"장축";#N/A,#N/A,FALSE,"4WD"}</definedName>
    <definedName name="GFG" localSheetId="17" hidden="1">{#N/A,#N/A,FALSE,"단축1";#N/A,#N/A,FALSE,"단축2";#N/A,#N/A,FALSE,"단축3";#N/A,#N/A,FALSE,"장축";#N/A,#N/A,FALSE,"4WD"}</definedName>
    <definedName name="GFG" localSheetId="13" hidden="1">{#N/A,#N/A,FALSE,"단축1";#N/A,#N/A,FALSE,"단축2";#N/A,#N/A,FALSE,"단축3";#N/A,#N/A,FALSE,"장축";#N/A,#N/A,FALSE,"4WD"}</definedName>
    <definedName name="GFG" localSheetId="14" hidden="1">{#N/A,#N/A,FALSE,"단축1";#N/A,#N/A,FALSE,"단축2";#N/A,#N/A,FALSE,"단축3";#N/A,#N/A,FALSE,"장축";#N/A,#N/A,FALSE,"4WD"}</definedName>
    <definedName name="GFG" localSheetId="15" hidden="1">{#N/A,#N/A,FALSE,"단축1";#N/A,#N/A,FALSE,"단축2";#N/A,#N/A,FALSE,"단축3";#N/A,#N/A,FALSE,"장축";#N/A,#N/A,FALSE,"4WD"}</definedName>
    <definedName name="GFG" hidden="1">{#N/A,#N/A,FALSE,"단축1";#N/A,#N/A,FALSE,"단축2";#N/A,#N/A,FALSE,"단축3";#N/A,#N/A,FALSE,"장축";#N/A,#N/A,FALSE,"4WD"}</definedName>
    <definedName name="GFGFG">#N/A</definedName>
    <definedName name="GFGGF" localSheetId="7" hidden="1">{#N/A,#N/A,FALSE,"단축1";#N/A,#N/A,FALSE,"단축2";#N/A,#N/A,FALSE,"단축3";#N/A,#N/A,FALSE,"장축";#N/A,#N/A,FALSE,"4WD"}</definedName>
    <definedName name="GFGGF" localSheetId="16" hidden="1">{#N/A,#N/A,FALSE,"단축1";#N/A,#N/A,FALSE,"단축2";#N/A,#N/A,FALSE,"단축3";#N/A,#N/A,FALSE,"장축";#N/A,#N/A,FALSE,"4WD"}</definedName>
    <definedName name="GFGGF" localSheetId="17" hidden="1">{#N/A,#N/A,FALSE,"단축1";#N/A,#N/A,FALSE,"단축2";#N/A,#N/A,FALSE,"단축3";#N/A,#N/A,FALSE,"장축";#N/A,#N/A,FALSE,"4WD"}</definedName>
    <definedName name="GFGGF" localSheetId="13" hidden="1">{#N/A,#N/A,FALSE,"단축1";#N/A,#N/A,FALSE,"단축2";#N/A,#N/A,FALSE,"단축3";#N/A,#N/A,FALSE,"장축";#N/A,#N/A,FALSE,"4WD"}</definedName>
    <definedName name="GFGGF" localSheetId="14" hidden="1">{#N/A,#N/A,FALSE,"단축1";#N/A,#N/A,FALSE,"단축2";#N/A,#N/A,FALSE,"단축3";#N/A,#N/A,FALSE,"장축";#N/A,#N/A,FALSE,"4WD"}</definedName>
    <definedName name="GFGGF" localSheetId="15" hidden="1">{#N/A,#N/A,FALSE,"단축1";#N/A,#N/A,FALSE,"단축2";#N/A,#N/A,FALSE,"단축3";#N/A,#N/A,FALSE,"장축";#N/A,#N/A,FALSE,"4WD"}</definedName>
    <definedName name="GFGGF" hidden="1">{#N/A,#N/A,FALSE,"단축1";#N/A,#N/A,FALSE,"단축2";#N/A,#N/A,FALSE,"단축3";#N/A,#N/A,FALSE,"장축";#N/A,#N/A,FALSE,"4WD"}</definedName>
    <definedName name="GFHGEAG" localSheetId="7">BlankMacro1</definedName>
    <definedName name="GFHGEAG" localSheetId="16">BlankMacro1</definedName>
    <definedName name="GFHGEAG" localSheetId="17">BlankMacro1</definedName>
    <definedName name="GFHGEAG" localSheetId="10">BlankMacro1</definedName>
    <definedName name="GFHGEAG" localSheetId="8">BlankMacro1</definedName>
    <definedName name="GFHGEAG" localSheetId="0">BlankMacro1</definedName>
    <definedName name="GFHGEAG" localSheetId="13">BlankMacro1</definedName>
    <definedName name="GFHGEAG" localSheetId="14">BlankMacro1</definedName>
    <definedName name="GFHGEAG" localSheetId="11">BlankMacro1</definedName>
    <definedName name="GFHGEAG" localSheetId="15">BlankMacro1</definedName>
    <definedName name="GFHGEAG">BlankMacro1</definedName>
    <definedName name="GFJG" localSheetId="7" hidden="1">{#N/A,#N/A,FALSE,"단축1";#N/A,#N/A,FALSE,"단축2";#N/A,#N/A,FALSE,"단축3";#N/A,#N/A,FALSE,"장축";#N/A,#N/A,FALSE,"4WD"}</definedName>
    <definedName name="GFJG" localSheetId="16" hidden="1">{#N/A,#N/A,FALSE,"단축1";#N/A,#N/A,FALSE,"단축2";#N/A,#N/A,FALSE,"단축3";#N/A,#N/A,FALSE,"장축";#N/A,#N/A,FALSE,"4WD"}</definedName>
    <definedName name="GFJG" localSheetId="6" hidden="1">{#N/A,#N/A,FALSE,"단축1";#N/A,#N/A,FALSE,"단축2";#N/A,#N/A,FALSE,"단축3";#N/A,#N/A,FALSE,"장축";#N/A,#N/A,FALSE,"4WD"}</definedName>
    <definedName name="GFJG" localSheetId="17" hidden="1">{#N/A,#N/A,FALSE,"단축1";#N/A,#N/A,FALSE,"단축2";#N/A,#N/A,FALSE,"단축3";#N/A,#N/A,FALSE,"장축";#N/A,#N/A,FALSE,"4WD"}</definedName>
    <definedName name="GFJG" localSheetId="13" hidden="1">{#N/A,#N/A,FALSE,"단축1";#N/A,#N/A,FALSE,"단축2";#N/A,#N/A,FALSE,"단축3";#N/A,#N/A,FALSE,"장축";#N/A,#N/A,FALSE,"4WD"}</definedName>
    <definedName name="GFJG" localSheetId="14" hidden="1">{#N/A,#N/A,FALSE,"단축1";#N/A,#N/A,FALSE,"단축2";#N/A,#N/A,FALSE,"단축3";#N/A,#N/A,FALSE,"장축";#N/A,#N/A,FALSE,"4WD"}</definedName>
    <definedName name="GFJG" localSheetId="15" hidden="1">{#N/A,#N/A,FALSE,"단축1";#N/A,#N/A,FALSE,"단축2";#N/A,#N/A,FALSE,"단축3";#N/A,#N/A,FALSE,"장축";#N/A,#N/A,FALSE,"4WD"}</definedName>
    <definedName name="GFJG" hidden="1">{#N/A,#N/A,FALSE,"단축1";#N/A,#N/A,FALSE,"단축2";#N/A,#N/A,FALSE,"단축3";#N/A,#N/A,FALSE,"장축";#N/A,#N/A,FALSE,"4WD"}</definedName>
    <definedName name="gfld" localSheetId="7" hidden="1">{#N/A,#N/A,TRUE,"Y생산";#N/A,#N/A,TRUE,"Y판매";#N/A,#N/A,TRUE,"Y총물량";#N/A,#N/A,TRUE,"Y능력";#N/A,#N/A,TRUE,"YKD"}</definedName>
    <definedName name="gfld" localSheetId="16" hidden="1">{#N/A,#N/A,TRUE,"Y생산";#N/A,#N/A,TRUE,"Y판매";#N/A,#N/A,TRUE,"Y총물량";#N/A,#N/A,TRUE,"Y능력";#N/A,#N/A,TRUE,"YKD"}</definedName>
    <definedName name="gfld" localSheetId="6" hidden="1">{#N/A,#N/A,TRUE,"Y생산";#N/A,#N/A,TRUE,"Y판매";#N/A,#N/A,TRUE,"Y총물량";#N/A,#N/A,TRUE,"Y능력";#N/A,#N/A,TRUE,"YKD"}</definedName>
    <definedName name="gfld" localSheetId="17" hidden="1">{#N/A,#N/A,TRUE,"Y생산";#N/A,#N/A,TRUE,"Y판매";#N/A,#N/A,TRUE,"Y총물량";#N/A,#N/A,TRUE,"Y능력";#N/A,#N/A,TRUE,"YKD"}</definedName>
    <definedName name="gfld" localSheetId="13" hidden="1">{#N/A,#N/A,TRUE,"Y생산";#N/A,#N/A,TRUE,"Y판매";#N/A,#N/A,TRUE,"Y총물량";#N/A,#N/A,TRUE,"Y능력";#N/A,#N/A,TRUE,"YKD"}</definedName>
    <definedName name="gfld" localSheetId="14" hidden="1">{#N/A,#N/A,TRUE,"Y생산";#N/A,#N/A,TRUE,"Y판매";#N/A,#N/A,TRUE,"Y총물량";#N/A,#N/A,TRUE,"Y능력";#N/A,#N/A,TRUE,"YKD"}</definedName>
    <definedName name="gfld" localSheetId="15" hidden="1">{#N/A,#N/A,TRUE,"Y생산";#N/A,#N/A,TRUE,"Y판매";#N/A,#N/A,TRUE,"Y총물량";#N/A,#N/A,TRUE,"Y능력";#N/A,#N/A,TRUE,"YKD"}</definedName>
    <definedName name="gfld" hidden="1">{#N/A,#N/A,TRUE,"Y생산";#N/A,#N/A,TRUE,"Y판매";#N/A,#N/A,TRUE,"Y총물량";#N/A,#N/A,TRUE,"Y능력";#N/A,#N/A,TRUE,"YKD"}</definedName>
    <definedName name="GFRGH" localSheetId="7" hidden="1">{#N/A,#N/A,TRUE,"Y생산";#N/A,#N/A,TRUE,"Y판매";#N/A,#N/A,TRUE,"Y총물량";#N/A,#N/A,TRUE,"Y능력";#N/A,#N/A,TRUE,"YKD"}</definedName>
    <definedName name="GFRGH" localSheetId="16" hidden="1">{#N/A,#N/A,TRUE,"Y생산";#N/A,#N/A,TRUE,"Y판매";#N/A,#N/A,TRUE,"Y총물량";#N/A,#N/A,TRUE,"Y능력";#N/A,#N/A,TRUE,"YKD"}</definedName>
    <definedName name="GFRGH" localSheetId="6" hidden="1">{#N/A,#N/A,TRUE,"Y생산";#N/A,#N/A,TRUE,"Y판매";#N/A,#N/A,TRUE,"Y총물량";#N/A,#N/A,TRUE,"Y능력";#N/A,#N/A,TRUE,"YKD"}</definedName>
    <definedName name="GFRGH" localSheetId="17" hidden="1">{#N/A,#N/A,TRUE,"Y생산";#N/A,#N/A,TRUE,"Y판매";#N/A,#N/A,TRUE,"Y총물량";#N/A,#N/A,TRUE,"Y능력";#N/A,#N/A,TRUE,"YKD"}</definedName>
    <definedName name="GFRGH" localSheetId="13" hidden="1">{#N/A,#N/A,TRUE,"Y생산";#N/A,#N/A,TRUE,"Y판매";#N/A,#N/A,TRUE,"Y총물량";#N/A,#N/A,TRUE,"Y능력";#N/A,#N/A,TRUE,"YKD"}</definedName>
    <definedName name="GFRGH" localSheetId="14" hidden="1">{#N/A,#N/A,TRUE,"Y생산";#N/A,#N/A,TRUE,"Y판매";#N/A,#N/A,TRUE,"Y총물량";#N/A,#N/A,TRUE,"Y능력";#N/A,#N/A,TRUE,"YKD"}</definedName>
    <definedName name="GFRGH" localSheetId="15" hidden="1">{#N/A,#N/A,TRUE,"Y생산";#N/A,#N/A,TRUE,"Y판매";#N/A,#N/A,TRUE,"Y총물량";#N/A,#N/A,TRUE,"Y능력";#N/A,#N/A,TRUE,"YKD"}</definedName>
    <definedName name="GFRGH" hidden="1">{#N/A,#N/A,TRUE,"Y생산";#N/A,#N/A,TRUE,"Y판매";#N/A,#N/A,TRUE,"Y총물량";#N/A,#N/A,TRUE,"Y능력";#N/A,#N/A,TRUE,"YKD"}</definedName>
    <definedName name="GG" localSheetId="6">#REF!</definedName>
    <definedName name="GG">#REF!</definedName>
    <definedName name="GGB">#REF!</definedName>
    <definedName name="ggfj" localSheetId="7">BlankMacro1</definedName>
    <definedName name="ggfj" localSheetId="16">BlankMacro1</definedName>
    <definedName name="ggfj" localSheetId="17">BlankMacro1</definedName>
    <definedName name="ggfj" localSheetId="10">BlankMacro1</definedName>
    <definedName name="ggfj" localSheetId="8">BlankMacro1</definedName>
    <definedName name="ggfj" localSheetId="0">BlankMacro1</definedName>
    <definedName name="ggfj" localSheetId="13">BlankMacro1</definedName>
    <definedName name="ggfj" localSheetId="14">BlankMacro1</definedName>
    <definedName name="ggfj" localSheetId="11">BlankMacro1</definedName>
    <definedName name="ggfj" localSheetId="15">BlankMacro1</definedName>
    <definedName name="ggfj">BlankMacro1</definedName>
    <definedName name="GGG" localSheetId="7" hidden="1">{#N/A,#N/A,FALSE,"단축1";#N/A,#N/A,FALSE,"단축2";#N/A,#N/A,FALSE,"단축3";#N/A,#N/A,FALSE,"장축";#N/A,#N/A,FALSE,"4WD"}</definedName>
    <definedName name="GGG" localSheetId="16" hidden="1">{#N/A,#N/A,FALSE,"단축1";#N/A,#N/A,FALSE,"단축2";#N/A,#N/A,FALSE,"단축3";#N/A,#N/A,FALSE,"장축";#N/A,#N/A,FALSE,"4WD"}</definedName>
    <definedName name="GGG" localSheetId="6" hidden="1">{#N/A,#N/A,FALSE,"품의서";#N/A,#N/A,FALSE,"전제";#N/A,#N/A,FALSE,"총손";#N/A,#N/A,FALSE,"손익";#N/A,#N/A,FALSE,"대당";#N/A,#N/A,FALSE,"가공비";#N/A,#N/A,FALSE,"재료비";#N/A,#N/A,FALSE,"판비";#N/A,#N/A,FALSE,"가격"}</definedName>
    <definedName name="GGG" localSheetId="17" hidden="1">{#N/A,#N/A,FALSE,"단축1";#N/A,#N/A,FALSE,"단축2";#N/A,#N/A,FALSE,"단축3";#N/A,#N/A,FALSE,"장축";#N/A,#N/A,FALSE,"4WD"}</definedName>
    <definedName name="GGG" localSheetId="13" hidden="1">{#N/A,#N/A,FALSE,"품의서";#N/A,#N/A,FALSE,"전제";#N/A,#N/A,FALSE,"총손";#N/A,#N/A,FALSE,"손익";#N/A,#N/A,FALSE,"대당";#N/A,#N/A,FALSE,"가공비";#N/A,#N/A,FALSE,"재료비";#N/A,#N/A,FALSE,"판비";#N/A,#N/A,FALSE,"가격"}</definedName>
    <definedName name="GGG" localSheetId="14" hidden="1">{#N/A,#N/A,FALSE,"단축1";#N/A,#N/A,FALSE,"단축2";#N/A,#N/A,FALSE,"단축3";#N/A,#N/A,FALSE,"장축";#N/A,#N/A,FALSE,"4WD"}</definedName>
    <definedName name="GGG" localSheetId="15" hidden="1">{#N/A,#N/A,FALSE,"단축1";#N/A,#N/A,FALSE,"단축2";#N/A,#N/A,FALSE,"단축3";#N/A,#N/A,FALSE,"장축";#N/A,#N/A,FALSE,"4WD"}</definedName>
    <definedName name="GGG" hidden="1">{#N/A,#N/A,FALSE,"단축1";#N/A,#N/A,FALSE,"단축2";#N/A,#N/A,FALSE,"단축3";#N/A,#N/A,FALSE,"장축";#N/A,#N/A,FALSE,"4WD"}</definedName>
    <definedName name="GGGG" localSheetId="13">[6]!GGGG</definedName>
    <definedName name="GGGG">[7]!GGGG</definedName>
    <definedName name="GGGGG" localSheetId="7" hidden="1">{#N/A,#N/A,FALSE,"단축1";#N/A,#N/A,FALSE,"단축2";#N/A,#N/A,FALSE,"단축3";#N/A,#N/A,FALSE,"장축";#N/A,#N/A,FALSE,"4WD"}</definedName>
    <definedName name="GGGGG" localSheetId="16" hidden="1">{#N/A,#N/A,FALSE,"단축1";#N/A,#N/A,FALSE,"단축2";#N/A,#N/A,FALSE,"단축3";#N/A,#N/A,FALSE,"장축";#N/A,#N/A,FALSE,"4WD"}</definedName>
    <definedName name="GGGGG" localSheetId="6" hidden="1">{#N/A,#N/A,FALSE,"단축1";#N/A,#N/A,FALSE,"단축2";#N/A,#N/A,FALSE,"단축3";#N/A,#N/A,FALSE,"장축";#N/A,#N/A,FALSE,"4WD"}</definedName>
    <definedName name="GGGGG" localSheetId="17" hidden="1">{#N/A,#N/A,FALSE,"단축1";#N/A,#N/A,FALSE,"단축2";#N/A,#N/A,FALSE,"단축3";#N/A,#N/A,FALSE,"장축";#N/A,#N/A,FALSE,"4WD"}</definedName>
    <definedName name="GGGGG" localSheetId="13" hidden="1">{#N/A,#N/A,FALSE,"단축1";#N/A,#N/A,FALSE,"단축2";#N/A,#N/A,FALSE,"단축3";#N/A,#N/A,FALSE,"장축";#N/A,#N/A,FALSE,"4WD"}</definedName>
    <definedName name="GGGGG" localSheetId="14" hidden="1">{#N/A,#N/A,FALSE,"단축1";#N/A,#N/A,FALSE,"단축2";#N/A,#N/A,FALSE,"단축3";#N/A,#N/A,FALSE,"장축";#N/A,#N/A,FALSE,"4WD"}</definedName>
    <definedName name="GGGGG" localSheetId="15" hidden="1">{#N/A,#N/A,FALSE,"단축1";#N/A,#N/A,FALSE,"단축2";#N/A,#N/A,FALSE,"단축3";#N/A,#N/A,FALSE,"장축";#N/A,#N/A,FALSE,"4WD"}</definedName>
    <definedName name="GGGGG" hidden="1">{#N/A,#N/A,FALSE,"단축1";#N/A,#N/A,FALSE,"단축2";#N/A,#N/A,FALSE,"단축3";#N/A,#N/A,FALSE,"장축";#N/A,#N/A,FALSE,"4WD"}</definedName>
    <definedName name="GGGGGGGGGGGGGGGGGGGGGGGG" localSheetId="7" hidden="1">{#N/A,#N/A,FALSE,"단축1";#N/A,#N/A,FALSE,"단축2";#N/A,#N/A,FALSE,"단축3";#N/A,#N/A,FALSE,"장축";#N/A,#N/A,FALSE,"4WD"}</definedName>
    <definedName name="GGGGGGGGGGGGGGGGGGGGGGGG" localSheetId="16" hidden="1">{#N/A,#N/A,FALSE,"단축1";#N/A,#N/A,FALSE,"단축2";#N/A,#N/A,FALSE,"단축3";#N/A,#N/A,FALSE,"장축";#N/A,#N/A,FALSE,"4WD"}</definedName>
    <definedName name="GGGGGGGGGGGGGGGGGGGGGGGG" localSheetId="17" hidden="1">{#N/A,#N/A,FALSE,"단축1";#N/A,#N/A,FALSE,"단축2";#N/A,#N/A,FALSE,"단축3";#N/A,#N/A,FALSE,"장축";#N/A,#N/A,FALSE,"4WD"}</definedName>
    <definedName name="GGGGGGGGGGGGGGGGGGGGGGGG" localSheetId="13" hidden="1">{#N/A,#N/A,FALSE,"단축1";#N/A,#N/A,FALSE,"단축2";#N/A,#N/A,FALSE,"단축3";#N/A,#N/A,FALSE,"장축";#N/A,#N/A,FALSE,"4WD"}</definedName>
    <definedName name="GGGGGGGGGGGGGGGGGGGGGGGG" localSheetId="14" hidden="1">{#N/A,#N/A,FALSE,"단축1";#N/A,#N/A,FALSE,"단축2";#N/A,#N/A,FALSE,"단축3";#N/A,#N/A,FALSE,"장축";#N/A,#N/A,FALSE,"4WD"}</definedName>
    <definedName name="GGGGGGGGGGGGGGGGGGGGGGGG" localSheetId="15" hidden="1">{#N/A,#N/A,FALSE,"단축1";#N/A,#N/A,FALSE,"단축2";#N/A,#N/A,FALSE,"단축3";#N/A,#N/A,FALSE,"장축";#N/A,#N/A,FALSE,"4WD"}</definedName>
    <definedName name="GGGGGGGGGGGGGGGGGGGGGGGG" hidden="1">{#N/A,#N/A,FALSE,"단축1";#N/A,#N/A,FALSE,"단축2";#N/A,#N/A,FALSE,"단축3";#N/A,#N/A,FALSE,"장축";#N/A,#N/A,FALSE,"4WD"}</definedName>
    <definedName name="GGH">14</definedName>
    <definedName name="GH">#REF!</definedName>
    <definedName name="GHDJDG" localSheetId="7" hidden="1">{#N/A,#N/A,FALSE,"단축1";#N/A,#N/A,FALSE,"단축2";#N/A,#N/A,FALSE,"단축3";#N/A,#N/A,FALSE,"장축";#N/A,#N/A,FALSE,"4WD"}</definedName>
    <definedName name="GHDJDG" localSheetId="16" hidden="1">{#N/A,#N/A,FALSE,"단축1";#N/A,#N/A,FALSE,"단축2";#N/A,#N/A,FALSE,"단축3";#N/A,#N/A,FALSE,"장축";#N/A,#N/A,FALSE,"4WD"}</definedName>
    <definedName name="GHDJDG" localSheetId="17" hidden="1">{#N/A,#N/A,FALSE,"단축1";#N/A,#N/A,FALSE,"단축2";#N/A,#N/A,FALSE,"단축3";#N/A,#N/A,FALSE,"장축";#N/A,#N/A,FALSE,"4WD"}</definedName>
    <definedName name="GHDJDG" localSheetId="13" hidden="1">{#N/A,#N/A,FALSE,"단축1";#N/A,#N/A,FALSE,"단축2";#N/A,#N/A,FALSE,"단축3";#N/A,#N/A,FALSE,"장축";#N/A,#N/A,FALSE,"4WD"}</definedName>
    <definedName name="GHDJDG" localSheetId="14" hidden="1">{#N/A,#N/A,FALSE,"단축1";#N/A,#N/A,FALSE,"단축2";#N/A,#N/A,FALSE,"단축3";#N/A,#N/A,FALSE,"장축";#N/A,#N/A,FALSE,"4WD"}</definedName>
    <definedName name="GHDJDG" localSheetId="15" hidden="1">{#N/A,#N/A,FALSE,"단축1";#N/A,#N/A,FALSE,"단축2";#N/A,#N/A,FALSE,"단축3";#N/A,#N/A,FALSE,"장축";#N/A,#N/A,FALSE,"4WD"}</definedName>
    <definedName name="GHDJDG" hidden="1">{#N/A,#N/A,FALSE,"단축1";#N/A,#N/A,FALSE,"단축2";#N/A,#N/A,FALSE,"단축3";#N/A,#N/A,FALSE,"장축";#N/A,#N/A,FALSE,"4WD"}</definedName>
    <definedName name="GHGFH">#REF!</definedName>
    <definedName name="GHGH" localSheetId="7" hidden="1">{#N/A,#N/A,FALSE,"단축1";#N/A,#N/A,FALSE,"단축2";#N/A,#N/A,FALSE,"단축3";#N/A,#N/A,FALSE,"장축";#N/A,#N/A,FALSE,"4WD"}</definedName>
    <definedName name="GHGH" localSheetId="16" hidden="1">{#N/A,#N/A,FALSE,"단축1";#N/A,#N/A,FALSE,"단축2";#N/A,#N/A,FALSE,"단축3";#N/A,#N/A,FALSE,"장축";#N/A,#N/A,FALSE,"4WD"}</definedName>
    <definedName name="GHGH" localSheetId="17" hidden="1">{#N/A,#N/A,FALSE,"단축1";#N/A,#N/A,FALSE,"단축2";#N/A,#N/A,FALSE,"단축3";#N/A,#N/A,FALSE,"장축";#N/A,#N/A,FALSE,"4WD"}</definedName>
    <definedName name="GHGH" localSheetId="13" hidden="1">{#N/A,#N/A,FALSE,"단축1";#N/A,#N/A,FALSE,"단축2";#N/A,#N/A,FALSE,"단축3";#N/A,#N/A,FALSE,"장축";#N/A,#N/A,FALSE,"4WD"}</definedName>
    <definedName name="GHGH" localSheetId="14" hidden="1">{#N/A,#N/A,FALSE,"단축1";#N/A,#N/A,FALSE,"단축2";#N/A,#N/A,FALSE,"단축3";#N/A,#N/A,FALSE,"장축";#N/A,#N/A,FALSE,"4WD"}</definedName>
    <definedName name="GHGH" localSheetId="15" hidden="1">{#N/A,#N/A,FALSE,"단축1";#N/A,#N/A,FALSE,"단축2";#N/A,#N/A,FALSE,"단축3";#N/A,#N/A,FALSE,"장축";#N/A,#N/A,FALSE,"4WD"}</definedName>
    <definedName name="GHGH" hidden="1">{#N/A,#N/A,FALSE,"단축1";#N/A,#N/A,FALSE,"단축2";#N/A,#N/A,FALSE,"단축3";#N/A,#N/A,FALSE,"장축";#N/A,#N/A,FALSE,"4WD"}</definedName>
    <definedName name="GHHHFF" localSheetId="13">[6]!GHHHFF</definedName>
    <definedName name="GHHHFF">[7]!GHHHFF</definedName>
    <definedName name="ghhhh" localSheetId="7" hidden="1">{#N/A,#N/A,FALSE,"단축1";#N/A,#N/A,FALSE,"단축2";#N/A,#N/A,FALSE,"단축3";#N/A,#N/A,FALSE,"장축";#N/A,#N/A,FALSE,"4WD"}</definedName>
    <definedName name="ghhhh" localSheetId="16" hidden="1">{#N/A,#N/A,FALSE,"단축1";#N/A,#N/A,FALSE,"단축2";#N/A,#N/A,FALSE,"단축3";#N/A,#N/A,FALSE,"장축";#N/A,#N/A,FALSE,"4WD"}</definedName>
    <definedName name="ghhhh" localSheetId="17" hidden="1">{#N/A,#N/A,FALSE,"단축1";#N/A,#N/A,FALSE,"단축2";#N/A,#N/A,FALSE,"단축3";#N/A,#N/A,FALSE,"장축";#N/A,#N/A,FALSE,"4WD"}</definedName>
    <definedName name="ghhhh" localSheetId="13" hidden="1">{#N/A,#N/A,FALSE,"단축1";#N/A,#N/A,FALSE,"단축2";#N/A,#N/A,FALSE,"단축3";#N/A,#N/A,FALSE,"장축";#N/A,#N/A,FALSE,"4WD"}</definedName>
    <definedName name="ghhhh" localSheetId="14" hidden="1">{#N/A,#N/A,FALSE,"단축1";#N/A,#N/A,FALSE,"단축2";#N/A,#N/A,FALSE,"단축3";#N/A,#N/A,FALSE,"장축";#N/A,#N/A,FALSE,"4WD"}</definedName>
    <definedName name="ghhhh" localSheetId="15" hidden="1">{#N/A,#N/A,FALSE,"단축1";#N/A,#N/A,FALSE,"단축2";#N/A,#N/A,FALSE,"단축3";#N/A,#N/A,FALSE,"장축";#N/A,#N/A,FALSE,"4WD"}</definedName>
    <definedName name="ghhhh" hidden="1">{#N/A,#N/A,FALSE,"단축1";#N/A,#N/A,FALSE,"단축2";#N/A,#N/A,FALSE,"단축3";#N/A,#N/A,FALSE,"장축";#N/A,#N/A,FALSE,"4WD"}</definedName>
    <definedName name="GHJFJGH">#REF!</definedName>
    <definedName name="GHJGH">'[24]소유주(원)'!#REF!</definedName>
    <definedName name="ghjghjg" localSheetId="7" hidden="1">{#N/A,#N/A,FALSE,"단축1";#N/A,#N/A,FALSE,"단축2";#N/A,#N/A,FALSE,"단축3";#N/A,#N/A,FALSE,"장축";#N/A,#N/A,FALSE,"4WD"}</definedName>
    <definedName name="ghjghjg" localSheetId="16" hidden="1">{#N/A,#N/A,FALSE,"단축1";#N/A,#N/A,FALSE,"단축2";#N/A,#N/A,FALSE,"단축3";#N/A,#N/A,FALSE,"장축";#N/A,#N/A,FALSE,"4WD"}</definedName>
    <definedName name="ghjghjg" localSheetId="17" hidden="1">{#N/A,#N/A,FALSE,"단축1";#N/A,#N/A,FALSE,"단축2";#N/A,#N/A,FALSE,"단축3";#N/A,#N/A,FALSE,"장축";#N/A,#N/A,FALSE,"4WD"}</definedName>
    <definedName name="ghjghjg" localSheetId="13" hidden="1">{#N/A,#N/A,FALSE,"단축1";#N/A,#N/A,FALSE,"단축2";#N/A,#N/A,FALSE,"단축3";#N/A,#N/A,FALSE,"장축";#N/A,#N/A,FALSE,"4WD"}</definedName>
    <definedName name="ghjghjg" localSheetId="14" hidden="1">{#N/A,#N/A,FALSE,"단축1";#N/A,#N/A,FALSE,"단축2";#N/A,#N/A,FALSE,"단축3";#N/A,#N/A,FALSE,"장축";#N/A,#N/A,FALSE,"4WD"}</definedName>
    <definedName name="ghjghjg" localSheetId="15" hidden="1">{#N/A,#N/A,FALSE,"단축1";#N/A,#N/A,FALSE,"단축2";#N/A,#N/A,FALSE,"단축3";#N/A,#N/A,FALSE,"장축";#N/A,#N/A,FALSE,"4WD"}</definedName>
    <definedName name="ghjghjg" hidden="1">{#N/A,#N/A,FALSE,"단축1";#N/A,#N/A,FALSE,"단축2";#N/A,#N/A,FALSE,"단축3";#N/A,#N/A,FALSE,"장축";#N/A,#N/A,FALSE,"4WD"}</definedName>
    <definedName name="ghjlh" localSheetId="13">[6]!ghjlh</definedName>
    <definedName name="ghjlh">[7]!ghjlh</definedName>
    <definedName name="ghkkl">#REF!</definedName>
    <definedName name="GHUTGHF" localSheetId="7" hidden="1">{#N/A,#N/A,FALSE,"96 3월물량표";#N/A,#N/A,FALSE,"96 4월물량표";#N/A,#N/A,FALSE,"96 5월물량표"}</definedName>
    <definedName name="GHUTGHF" localSheetId="16" hidden="1">{#N/A,#N/A,FALSE,"96 3월물량표";#N/A,#N/A,FALSE,"96 4월물량표";#N/A,#N/A,FALSE,"96 5월물량표"}</definedName>
    <definedName name="GHUTGHF" localSheetId="6" hidden="1">{#N/A,#N/A,FALSE,"96 3월물량표";#N/A,#N/A,FALSE,"96 4월물량표";#N/A,#N/A,FALSE,"96 5월물량표"}</definedName>
    <definedName name="GHUTGHF" localSheetId="17" hidden="1">{#N/A,#N/A,FALSE,"96 3월물량표";#N/A,#N/A,FALSE,"96 4월물량표";#N/A,#N/A,FALSE,"96 5월물량표"}</definedName>
    <definedName name="GHUTGHF" localSheetId="13" hidden="1">{#N/A,#N/A,FALSE,"96 3월물량표";#N/A,#N/A,FALSE,"96 4월물량표";#N/A,#N/A,FALSE,"96 5월물량표"}</definedName>
    <definedName name="GHUTGHF" localSheetId="14" hidden="1">{#N/A,#N/A,FALSE,"96 3월물량표";#N/A,#N/A,FALSE,"96 4월물량표";#N/A,#N/A,FALSE,"96 5월물량표"}</definedName>
    <definedName name="GHUTGHF" localSheetId="15" hidden="1">{#N/A,#N/A,FALSE,"96 3월물량표";#N/A,#N/A,FALSE,"96 4월물량표";#N/A,#N/A,FALSE,"96 5월물량표"}</definedName>
    <definedName name="GHUTGHF" hidden="1">{#N/A,#N/A,FALSE,"96 3월물량표";#N/A,#N/A,FALSE,"96 4월물량표";#N/A,#N/A,FALSE,"96 5월물량표"}</definedName>
    <definedName name="GIGIGIGIGIGIG" localSheetId="7" hidden="1">{#N/A,#N/A,FALSE,"단축1";#N/A,#N/A,FALSE,"단축2";#N/A,#N/A,FALSE,"단축3";#N/A,#N/A,FALSE,"장축";#N/A,#N/A,FALSE,"4WD"}</definedName>
    <definedName name="GIGIGIGIGIGIG" localSheetId="16" hidden="1">{#N/A,#N/A,FALSE,"단축1";#N/A,#N/A,FALSE,"단축2";#N/A,#N/A,FALSE,"단축3";#N/A,#N/A,FALSE,"장축";#N/A,#N/A,FALSE,"4WD"}</definedName>
    <definedName name="GIGIGIGIGIGIG" localSheetId="17" hidden="1">{#N/A,#N/A,FALSE,"단축1";#N/A,#N/A,FALSE,"단축2";#N/A,#N/A,FALSE,"단축3";#N/A,#N/A,FALSE,"장축";#N/A,#N/A,FALSE,"4WD"}</definedName>
    <definedName name="GIGIGIGIGIGIG" localSheetId="13" hidden="1">{#N/A,#N/A,FALSE,"단축1";#N/A,#N/A,FALSE,"단축2";#N/A,#N/A,FALSE,"단축3";#N/A,#N/A,FALSE,"장축";#N/A,#N/A,FALSE,"4WD"}</definedName>
    <definedName name="GIGIGIGIGIGIG" localSheetId="14" hidden="1">{#N/A,#N/A,FALSE,"단축1";#N/A,#N/A,FALSE,"단축2";#N/A,#N/A,FALSE,"단축3";#N/A,#N/A,FALSE,"장축";#N/A,#N/A,FALSE,"4WD"}</definedName>
    <definedName name="GIGIGIGIGIGIG" localSheetId="15" hidden="1">{#N/A,#N/A,FALSE,"단축1";#N/A,#N/A,FALSE,"단축2";#N/A,#N/A,FALSE,"단축3";#N/A,#N/A,FALSE,"장축";#N/A,#N/A,FALSE,"4WD"}</definedName>
    <definedName name="GIGIGIGIGIGIG" hidden="1">{#N/A,#N/A,FALSE,"단축1";#N/A,#N/A,FALSE,"단축2";#N/A,#N/A,FALSE,"단축3";#N/A,#N/A,FALSE,"장축";#N/A,#N/A,FALSE,"4WD"}</definedName>
    <definedName name="GIJUN">#REF!</definedName>
    <definedName name="GISURO">#N/A</definedName>
    <definedName name="GJ" localSheetId="7" hidden="1">{#N/A,#N/A,FALSE,"단축1";#N/A,#N/A,FALSE,"단축2";#N/A,#N/A,FALSE,"단축3";#N/A,#N/A,FALSE,"장축";#N/A,#N/A,FALSE,"4WD"}</definedName>
    <definedName name="GJ" localSheetId="16" hidden="1">{#N/A,#N/A,FALSE,"단축1";#N/A,#N/A,FALSE,"단축2";#N/A,#N/A,FALSE,"단축3";#N/A,#N/A,FALSE,"장축";#N/A,#N/A,FALSE,"4WD"}</definedName>
    <definedName name="GJ" localSheetId="6" hidden="1">{#N/A,#N/A,FALSE,"단축1";#N/A,#N/A,FALSE,"단축2";#N/A,#N/A,FALSE,"단축3";#N/A,#N/A,FALSE,"장축";#N/A,#N/A,FALSE,"4WD"}</definedName>
    <definedName name="GJ" localSheetId="17" hidden="1">{#N/A,#N/A,FALSE,"단축1";#N/A,#N/A,FALSE,"단축2";#N/A,#N/A,FALSE,"단축3";#N/A,#N/A,FALSE,"장축";#N/A,#N/A,FALSE,"4WD"}</definedName>
    <definedName name="GJ" localSheetId="13" hidden="1">{#N/A,#N/A,FALSE,"단축1";#N/A,#N/A,FALSE,"단축2";#N/A,#N/A,FALSE,"단축3";#N/A,#N/A,FALSE,"장축";#N/A,#N/A,FALSE,"4WD"}</definedName>
    <definedName name="GJ" localSheetId="14" hidden="1">{#N/A,#N/A,FALSE,"단축1";#N/A,#N/A,FALSE,"단축2";#N/A,#N/A,FALSE,"단축3";#N/A,#N/A,FALSE,"장축";#N/A,#N/A,FALSE,"4WD"}</definedName>
    <definedName name="GJ" localSheetId="15" hidden="1">{#N/A,#N/A,FALSE,"단축1";#N/A,#N/A,FALSE,"단축2";#N/A,#N/A,FALSE,"단축3";#N/A,#N/A,FALSE,"장축";#N/A,#N/A,FALSE,"4WD"}</definedName>
    <definedName name="GJ" hidden="1">{#N/A,#N/A,FALSE,"단축1";#N/A,#N/A,FALSE,"단축2";#N/A,#N/A,FALSE,"단축3";#N/A,#N/A,FALSE,"장축";#N/A,#N/A,FALSE,"4WD"}</definedName>
    <definedName name="GJASSF">BlankMacro1</definedName>
    <definedName name="GJKADJG" localSheetId="7" hidden="1">{#N/A,#N/A,FALSE,"단축1";#N/A,#N/A,FALSE,"단축2";#N/A,#N/A,FALSE,"단축3";#N/A,#N/A,FALSE,"장축";#N/A,#N/A,FALSE,"4WD"}</definedName>
    <definedName name="GJKADJG" localSheetId="16" hidden="1">{#N/A,#N/A,FALSE,"단축1";#N/A,#N/A,FALSE,"단축2";#N/A,#N/A,FALSE,"단축3";#N/A,#N/A,FALSE,"장축";#N/A,#N/A,FALSE,"4WD"}</definedName>
    <definedName name="GJKADJG" localSheetId="17" hidden="1">{#N/A,#N/A,FALSE,"단축1";#N/A,#N/A,FALSE,"단축2";#N/A,#N/A,FALSE,"단축3";#N/A,#N/A,FALSE,"장축";#N/A,#N/A,FALSE,"4WD"}</definedName>
    <definedName name="GJKADJG" localSheetId="13" hidden="1">{#N/A,#N/A,FALSE,"단축1";#N/A,#N/A,FALSE,"단축2";#N/A,#N/A,FALSE,"단축3";#N/A,#N/A,FALSE,"장축";#N/A,#N/A,FALSE,"4WD"}</definedName>
    <definedName name="GJKADJG" localSheetId="14" hidden="1">{#N/A,#N/A,FALSE,"단축1";#N/A,#N/A,FALSE,"단축2";#N/A,#N/A,FALSE,"단축3";#N/A,#N/A,FALSE,"장축";#N/A,#N/A,FALSE,"4WD"}</definedName>
    <definedName name="GJKADJG" localSheetId="15" hidden="1">{#N/A,#N/A,FALSE,"단축1";#N/A,#N/A,FALSE,"단축2";#N/A,#N/A,FALSE,"단축3";#N/A,#N/A,FALSE,"장축";#N/A,#N/A,FALSE,"4WD"}</definedName>
    <definedName name="GJKADJG" hidden="1">{#N/A,#N/A,FALSE,"단축1";#N/A,#N/A,FALSE,"단축2";#N/A,#N/A,FALSE,"단축3";#N/A,#N/A,FALSE,"장축";#N/A,#N/A,FALSE,"4WD"}</definedName>
    <definedName name="GJKGJK" localSheetId="7" hidden="1">{#N/A,#N/A,FALSE,"단축1";#N/A,#N/A,FALSE,"단축2";#N/A,#N/A,FALSE,"단축3";#N/A,#N/A,FALSE,"장축";#N/A,#N/A,FALSE,"4WD"}</definedName>
    <definedName name="GJKGJK" localSheetId="16" hidden="1">{#N/A,#N/A,FALSE,"단축1";#N/A,#N/A,FALSE,"단축2";#N/A,#N/A,FALSE,"단축3";#N/A,#N/A,FALSE,"장축";#N/A,#N/A,FALSE,"4WD"}</definedName>
    <definedName name="GJKGJK" localSheetId="17" hidden="1">{#N/A,#N/A,FALSE,"단축1";#N/A,#N/A,FALSE,"단축2";#N/A,#N/A,FALSE,"단축3";#N/A,#N/A,FALSE,"장축";#N/A,#N/A,FALSE,"4WD"}</definedName>
    <definedName name="GJKGJK" localSheetId="13" hidden="1">{#N/A,#N/A,FALSE,"단축1";#N/A,#N/A,FALSE,"단축2";#N/A,#N/A,FALSE,"단축3";#N/A,#N/A,FALSE,"장축";#N/A,#N/A,FALSE,"4WD"}</definedName>
    <definedName name="GJKGJK" localSheetId="14" hidden="1">{#N/A,#N/A,FALSE,"단축1";#N/A,#N/A,FALSE,"단축2";#N/A,#N/A,FALSE,"단축3";#N/A,#N/A,FALSE,"장축";#N/A,#N/A,FALSE,"4WD"}</definedName>
    <definedName name="GJKGJK" localSheetId="15" hidden="1">{#N/A,#N/A,FALSE,"단축1";#N/A,#N/A,FALSE,"단축2";#N/A,#N/A,FALSE,"단축3";#N/A,#N/A,FALSE,"장축";#N/A,#N/A,FALSE,"4WD"}</definedName>
    <definedName name="GJKGJK" hidden="1">{#N/A,#N/A,FALSE,"단축1";#N/A,#N/A,FALSE,"단축2";#N/A,#N/A,FALSE,"단축3";#N/A,#N/A,FALSE,"장축";#N/A,#N/A,FALSE,"4WD"}</definedName>
    <definedName name="gjsj" localSheetId="7">BlankMacro1</definedName>
    <definedName name="gjsj" localSheetId="16">BlankMacro1</definedName>
    <definedName name="gjsj" localSheetId="17">BlankMacro1</definedName>
    <definedName name="gjsj" localSheetId="10">BlankMacro1</definedName>
    <definedName name="gjsj" localSheetId="8">BlankMacro1</definedName>
    <definedName name="gjsj" localSheetId="0">BlankMacro1</definedName>
    <definedName name="gjsj" localSheetId="13">BlankMacro1</definedName>
    <definedName name="gjsj" localSheetId="14">BlankMacro1</definedName>
    <definedName name="gjsj" localSheetId="11">BlankMacro1</definedName>
    <definedName name="gjsj" localSheetId="15">BlankMacro1</definedName>
    <definedName name="gjsj">BlankMacro1</definedName>
    <definedName name="gkdfgjldg" localSheetId="7" hidden="1">{#N/A,#N/A,FALSE,"신규dep";#N/A,#N/A,FALSE,"신규dep-금형상각후";#N/A,#N/A,FALSE,"신규dep-연구비상각후";#N/A,#N/A,FALSE,"신규dep-기계,공구상각후"}</definedName>
    <definedName name="gkdfgjldg" localSheetId="16" hidden="1">{#N/A,#N/A,FALSE,"신규dep";#N/A,#N/A,FALSE,"신규dep-금형상각후";#N/A,#N/A,FALSE,"신규dep-연구비상각후";#N/A,#N/A,FALSE,"신규dep-기계,공구상각후"}</definedName>
    <definedName name="gkdfgjldg" localSheetId="17" hidden="1">{#N/A,#N/A,FALSE,"신규dep";#N/A,#N/A,FALSE,"신규dep-금형상각후";#N/A,#N/A,FALSE,"신규dep-연구비상각후";#N/A,#N/A,FALSE,"신규dep-기계,공구상각후"}</definedName>
    <definedName name="gkdfgjldg" localSheetId="13" hidden="1">{#N/A,#N/A,FALSE,"신규dep";#N/A,#N/A,FALSE,"신규dep-금형상각후";#N/A,#N/A,FALSE,"신규dep-연구비상각후";#N/A,#N/A,FALSE,"신규dep-기계,공구상각후"}</definedName>
    <definedName name="gkdfgjldg" localSheetId="14" hidden="1">{#N/A,#N/A,FALSE,"신규dep";#N/A,#N/A,FALSE,"신규dep-금형상각후";#N/A,#N/A,FALSE,"신규dep-연구비상각후";#N/A,#N/A,FALSE,"신규dep-기계,공구상각후"}</definedName>
    <definedName name="gkdfgjldg" localSheetId="15" hidden="1">{#N/A,#N/A,FALSE,"신규dep";#N/A,#N/A,FALSE,"신규dep-금형상각후";#N/A,#N/A,FALSE,"신규dep-연구비상각후";#N/A,#N/A,FALSE,"신규dep-기계,공구상각후"}</definedName>
    <definedName name="gkdfgjldg" hidden="1">{#N/A,#N/A,FALSE,"신규dep";#N/A,#N/A,FALSE,"신규dep-금형상각후";#N/A,#N/A,FALSE,"신규dep-연구비상각후";#N/A,#N/A,FALSE,"신규dep-기계,공구상각후"}</definedName>
    <definedName name="gkqrur" localSheetId="7" hidden="1">{#N/A,#N/A,FALSE,"단축1";#N/A,#N/A,FALSE,"단축2";#N/A,#N/A,FALSE,"단축3";#N/A,#N/A,FALSE,"장축";#N/A,#N/A,FALSE,"4WD"}</definedName>
    <definedName name="gkqrur" localSheetId="16" hidden="1">{#N/A,#N/A,FALSE,"단축1";#N/A,#N/A,FALSE,"단축2";#N/A,#N/A,FALSE,"단축3";#N/A,#N/A,FALSE,"장축";#N/A,#N/A,FALSE,"4WD"}</definedName>
    <definedName name="gkqrur" localSheetId="17" hidden="1">{#N/A,#N/A,FALSE,"단축1";#N/A,#N/A,FALSE,"단축2";#N/A,#N/A,FALSE,"단축3";#N/A,#N/A,FALSE,"장축";#N/A,#N/A,FALSE,"4WD"}</definedName>
    <definedName name="gkqrur" localSheetId="13" hidden="1">{#N/A,#N/A,FALSE,"단축1";#N/A,#N/A,FALSE,"단축2";#N/A,#N/A,FALSE,"단축3";#N/A,#N/A,FALSE,"장축";#N/A,#N/A,FALSE,"4WD"}</definedName>
    <definedName name="gkqrur" localSheetId="14" hidden="1">{#N/A,#N/A,FALSE,"단축1";#N/A,#N/A,FALSE,"단축2";#N/A,#N/A,FALSE,"단축3";#N/A,#N/A,FALSE,"장축";#N/A,#N/A,FALSE,"4WD"}</definedName>
    <definedName name="gkqrur" localSheetId="15" hidden="1">{#N/A,#N/A,FALSE,"단축1";#N/A,#N/A,FALSE,"단축2";#N/A,#N/A,FALSE,"단축3";#N/A,#N/A,FALSE,"장축";#N/A,#N/A,FALSE,"4WD"}</definedName>
    <definedName name="gkqrur" hidden="1">{#N/A,#N/A,FALSE,"단축1";#N/A,#N/A,FALSE,"단축2";#N/A,#N/A,FALSE,"단축3";#N/A,#N/A,FALSE,"장축";#N/A,#N/A,FALSE,"4WD"}</definedName>
    <definedName name="GKS" localSheetId="7" hidden="1">{#N/A,#N/A,FALSE,"단축1";#N/A,#N/A,FALSE,"단축2";#N/A,#N/A,FALSE,"단축3";#N/A,#N/A,FALSE,"장축";#N/A,#N/A,FALSE,"4WD"}</definedName>
    <definedName name="GKS" localSheetId="16" hidden="1">{#N/A,#N/A,FALSE,"단축1";#N/A,#N/A,FALSE,"단축2";#N/A,#N/A,FALSE,"단축3";#N/A,#N/A,FALSE,"장축";#N/A,#N/A,FALSE,"4WD"}</definedName>
    <definedName name="GKS" localSheetId="17" hidden="1">{#N/A,#N/A,FALSE,"단축1";#N/A,#N/A,FALSE,"단축2";#N/A,#N/A,FALSE,"단축3";#N/A,#N/A,FALSE,"장축";#N/A,#N/A,FALSE,"4WD"}</definedName>
    <definedName name="GKS" localSheetId="13" hidden="1">{#N/A,#N/A,FALSE,"단축1";#N/A,#N/A,FALSE,"단축2";#N/A,#N/A,FALSE,"단축3";#N/A,#N/A,FALSE,"장축";#N/A,#N/A,FALSE,"4WD"}</definedName>
    <definedName name="GKS" localSheetId="14" hidden="1">{#N/A,#N/A,FALSE,"단축1";#N/A,#N/A,FALSE,"단축2";#N/A,#N/A,FALSE,"단축3";#N/A,#N/A,FALSE,"장축";#N/A,#N/A,FALSE,"4WD"}</definedName>
    <definedName name="GKS" localSheetId="15" hidden="1">{#N/A,#N/A,FALSE,"단축1";#N/A,#N/A,FALSE,"단축2";#N/A,#N/A,FALSE,"단축3";#N/A,#N/A,FALSE,"장축";#N/A,#N/A,FALSE,"4WD"}</definedName>
    <definedName name="GKS" hidden="1">{#N/A,#N/A,FALSE,"단축1";#N/A,#N/A,FALSE,"단축2";#N/A,#N/A,FALSE,"단축3";#N/A,#N/A,FALSE,"장축";#N/A,#N/A,FALSE,"4WD"}</definedName>
    <definedName name="GKSRPDLA" localSheetId="7" hidden="1">{#N/A,#N/A,FALSE,"단축1";#N/A,#N/A,FALSE,"단축2";#N/A,#N/A,FALSE,"단축3";#N/A,#N/A,FALSE,"장축";#N/A,#N/A,FALSE,"4WD"}</definedName>
    <definedName name="GKSRPDLA" localSheetId="16" hidden="1">{#N/A,#N/A,FALSE,"단축1";#N/A,#N/A,FALSE,"단축2";#N/A,#N/A,FALSE,"단축3";#N/A,#N/A,FALSE,"장축";#N/A,#N/A,FALSE,"4WD"}</definedName>
    <definedName name="GKSRPDLA" localSheetId="17" hidden="1">{#N/A,#N/A,FALSE,"단축1";#N/A,#N/A,FALSE,"단축2";#N/A,#N/A,FALSE,"단축3";#N/A,#N/A,FALSE,"장축";#N/A,#N/A,FALSE,"4WD"}</definedName>
    <definedName name="GKSRPDLA" localSheetId="13" hidden="1">{#N/A,#N/A,FALSE,"단축1";#N/A,#N/A,FALSE,"단축2";#N/A,#N/A,FALSE,"단축3";#N/A,#N/A,FALSE,"장축";#N/A,#N/A,FALSE,"4WD"}</definedName>
    <definedName name="GKSRPDLA" localSheetId="14" hidden="1">{#N/A,#N/A,FALSE,"단축1";#N/A,#N/A,FALSE,"단축2";#N/A,#N/A,FALSE,"단축3";#N/A,#N/A,FALSE,"장축";#N/A,#N/A,FALSE,"4WD"}</definedName>
    <definedName name="GKSRPDLA" localSheetId="15" hidden="1">{#N/A,#N/A,FALSE,"단축1";#N/A,#N/A,FALSE,"단축2";#N/A,#N/A,FALSE,"단축3";#N/A,#N/A,FALSE,"장축";#N/A,#N/A,FALSE,"4WD"}</definedName>
    <definedName name="GKSRPDLA" hidden="1">{#N/A,#N/A,FALSE,"단축1";#N/A,#N/A,FALSE,"단축2";#N/A,#N/A,FALSE,"단축3";#N/A,#N/A,FALSE,"장축";#N/A,#N/A,FALSE,"4WD"}</definedName>
    <definedName name="GL">#REF!</definedName>
    <definedName name="Global">[25]Global!$A$1:$AF$82</definedName>
    <definedName name="GLS">'[26]full (2)'!$C$6:$C$62</definedName>
    <definedName name="GMCCP">#N/A</definedName>
    <definedName name="GMCTP">#N/A</definedName>
    <definedName name="GMMCP">#N/A</definedName>
    <definedName name="GMMTP">#N/A</definedName>
    <definedName name="GMUSCP">#N/A</definedName>
    <definedName name="GMUSTP">#N/A</definedName>
    <definedName name="GNR330C3rt">#REF!</definedName>
    <definedName name="GR" localSheetId="6">#N/A</definedName>
    <definedName name="GR" localSheetId="13">#N/A</definedName>
    <definedName name="GR">#REF!</definedName>
    <definedName name="GR108tb1rt">#REF!</definedName>
    <definedName name="GR138tb1rt">#REF!</definedName>
    <definedName name="GR144tb1rt">#REF!</definedName>
    <definedName name="GR147tb11rt">#REF!</definedName>
    <definedName name="GR147tb1rt">#REF!</definedName>
    <definedName name="GR149tb1rt">#REF!</definedName>
    <definedName name="GR178tb1rt">#REF!</definedName>
    <definedName name="GR183tb1rt">#REF!</definedName>
    <definedName name="GR216tb1rt">#REF!</definedName>
    <definedName name="GR21tb1rt">#REF!</definedName>
    <definedName name="GR22tb1rtGMAART">#REF!</definedName>
    <definedName name="GR247tb1rt">#REF!</definedName>
    <definedName name="GR48tb1rt">#REF!</definedName>
    <definedName name="GR53tb11rt">#REF!</definedName>
    <definedName name="GR79tb1rt">#REF!</definedName>
    <definedName name="GR84tb11rt">#REF!</definedName>
    <definedName name="GR86tb1rt">#REF!</definedName>
    <definedName name="GRADE">[18]INPUT!$D$15</definedName>
    <definedName name="GRAFH" localSheetId="6">#REF!</definedName>
    <definedName name="GRAFH">#REF!</definedName>
    <definedName name="grc">#REF!</definedName>
    <definedName name="greg" localSheetId="7">[0]!BlankMacro1</definedName>
    <definedName name="greg" localSheetId="16">[0]!BlankMacro1</definedName>
    <definedName name="greg" localSheetId="17">[0]!BlankMacro1</definedName>
    <definedName name="greg" localSheetId="10">[0]!BlankMacro1</definedName>
    <definedName name="greg" localSheetId="8">[0]!BlankMacro1</definedName>
    <definedName name="greg" localSheetId="0">[0]!BlankMacro1</definedName>
    <definedName name="greg" localSheetId="13">[0]!BlankMacro1</definedName>
    <definedName name="greg" localSheetId="14">[0]!BlankMacro1</definedName>
    <definedName name="greg" localSheetId="11">[0]!BlankMacro1</definedName>
    <definedName name="greg" localSheetId="15">[0]!BlankMacro1</definedName>
    <definedName name="greg">[0]!BlankMacro1</definedName>
    <definedName name="grg" localSheetId="7">[0]!BlankMacro1</definedName>
    <definedName name="grg" localSheetId="16">[0]!BlankMacro1</definedName>
    <definedName name="grg" localSheetId="17">[0]!BlankMacro1</definedName>
    <definedName name="grg" localSheetId="10">[0]!BlankMacro1</definedName>
    <definedName name="grg" localSheetId="8">[0]!BlankMacro1</definedName>
    <definedName name="grg" localSheetId="0">[0]!BlankMacro1</definedName>
    <definedName name="grg" localSheetId="13">[0]!BlankMacro1</definedName>
    <definedName name="grg" localSheetId="14">[0]!BlankMacro1</definedName>
    <definedName name="grg" localSheetId="11">[0]!BlankMacro1</definedName>
    <definedName name="grg" localSheetId="15">[0]!BlankMacro1</definedName>
    <definedName name="grg">[0]!BlankMacro1</definedName>
    <definedName name="GSDFGERSSZDFV" localSheetId="7" hidden="1">{#N/A,#N/A,FALSE,"단축1";#N/A,#N/A,FALSE,"단축2";#N/A,#N/A,FALSE,"단축3";#N/A,#N/A,FALSE,"장축";#N/A,#N/A,FALSE,"4WD"}</definedName>
    <definedName name="GSDFGERSSZDFV" localSheetId="16" hidden="1">{#N/A,#N/A,FALSE,"단축1";#N/A,#N/A,FALSE,"단축2";#N/A,#N/A,FALSE,"단축3";#N/A,#N/A,FALSE,"장축";#N/A,#N/A,FALSE,"4WD"}</definedName>
    <definedName name="GSDFGERSSZDFV" localSheetId="17" hidden="1">{#N/A,#N/A,FALSE,"단축1";#N/A,#N/A,FALSE,"단축2";#N/A,#N/A,FALSE,"단축3";#N/A,#N/A,FALSE,"장축";#N/A,#N/A,FALSE,"4WD"}</definedName>
    <definedName name="GSDFGERSSZDFV" localSheetId="13" hidden="1">{#N/A,#N/A,FALSE,"단축1";#N/A,#N/A,FALSE,"단축2";#N/A,#N/A,FALSE,"단축3";#N/A,#N/A,FALSE,"장축";#N/A,#N/A,FALSE,"4WD"}</definedName>
    <definedName name="GSDFGERSSZDFV" localSheetId="14" hidden="1">{#N/A,#N/A,FALSE,"단축1";#N/A,#N/A,FALSE,"단축2";#N/A,#N/A,FALSE,"단축3";#N/A,#N/A,FALSE,"장축";#N/A,#N/A,FALSE,"4WD"}</definedName>
    <definedName name="GSDFGERSSZDFV" localSheetId="15" hidden="1">{#N/A,#N/A,FALSE,"단축1";#N/A,#N/A,FALSE,"단축2";#N/A,#N/A,FALSE,"단축3";#N/A,#N/A,FALSE,"장축";#N/A,#N/A,FALSE,"4WD"}</definedName>
    <definedName name="GSDFGERSSZDFV" hidden="1">{#N/A,#N/A,FALSE,"단축1";#N/A,#N/A,FALSE,"단축2";#N/A,#N/A,FALSE,"단축3";#N/A,#N/A,FALSE,"장축";#N/A,#N/A,FALSE,"4WD"}</definedName>
    <definedName name="GSDFGSERGS" localSheetId="7" hidden="1">{#N/A,#N/A,FALSE,"단축1";#N/A,#N/A,FALSE,"단축2";#N/A,#N/A,FALSE,"단축3";#N/A,#N/A,FALSE,"장축";#N/A,#N/A,FALSE,"4WD"}</definedName>
    <definedName name="GSDFGSERGS" localSheetId="16" hidden="1">{#N/A,#N/A,FALSE,"단축1";#N/A,#N/A,FALSE,"단축2";#N/A,#N/A,FALSE,"단축3";#N/A,#N/A,FALSE,"장축";#N/A,#N/A,FALSE,"4WD"}</definedName>
    <definedName name="GSDFGSERGS" localSheetId="17" hidden="1">{#N/A,#N/A,FALSE,"단축1";#N/A,#N/A,FALSE,"단축2";#N/A,#N/A,FALSE,"단축3";#N/A,#N/A,FALSE,"장축";#N/A,#N/A,FALSE,"4WD"}</definedName>
    <definedName name="GSDFGSERGS" localSheetId="13" hidden="1">{#N/A,#N/A,FALSE,"단축1";#N/A,#N/A,FALSE,"단축2";#N/A,#N/A,FALSE,"단축3";#N/A,#N/A,FALSE,"장축";#N/A,#N/A,FALSE,"4WD"}</definedName>
    <definedName name="GSDFGSERGS" localSheetId="14" hidden="1">{#N/A,#N/A,FALSE,"단축1";#N/A,#N/A,FALSE,"단축2";#N/A,#N/A,FALSE,"단축3";#N/A,#N/A,FALSE,"장축";#N/A,#N/A,FALSE,"4WD"}</definedName>
    <definedName name="GSDFGSERGS" localSheetId="15" hidden="1">{#N/A,#N/A,FALSE,"단축1";#N/A,#N/A,FALSE,"단축2";#N/A,#N/A,FALSE,"단축3";#N/A,#N/A,FALSE,"장축";#N/A,#N/A,FALSE,"4WD"}</definedName>
    <definedName name="GSDFGSERGS" hidden="1">{#N/A,#N/A,FALSE,"단축1";#N/A,#N/A,FALSE,"단축2";#N/A,#N/A,FALSE,"단축3";#N/A,#N/A,FALSE,"장축";#N/A,#N/A,FALSE,"4WD"}</definedName>
    <definedName name="GSDFHGSDFSHDFG" localSheetId="7" hidden="1">{#N/A,#N/A,FALSE,"단축1";#N/A,#N/A,FALSE,"단축2";#N/A,#N/A,FALSE,"단축3";#N/A,#N/A,FALSE,"장축";#N/A,#N/A,FALSE,"4WD"}</definedName>
    <definedName name="GSDFHGSDFSHDFG" localSheetId="16" hidden="1">{#N/A,#N/A,FALSE,"단축1";#N/A,#N/A,FALSE,"단축2";#N/A,#N/A,FALSE,"단축3";#N/A,#N/A,FALSE,"장축";#N/A,#N/A,FALSE,"4WD"}</definedName>
    <definedName name="GSDFHGSDFSHDFG" localSheetId="17" hidden="1">{#N/A,#N/A,FALSE,"단축1";#N/A,#N/A,FALSE,"단축2";#N/A,#N/A,FALSE,"단축3";#N/A,#N/A,FALSE,"장축";#N/A,#N/A,FALSE,"4WD"}</definedName>
    <definedName name="GSDFHGSDFSHDFG" localSheetId="13" hidden="1">{#N/A,#N/A,FALSE,"단축1";#N/A,#N/A,FALSE,"단축2";#N/A,#N/A,FALSE,"단축3";#N/A,#N/A,FALSE,"장축";#N/A,#N/A,FALSE,"4WD"}</definedName>
    <definedName name="GSDFHGSDFSHDFG" localSheetId="14" hidden="1">{#N/A,#N/A,FALSE,"단축1";#N/A,#N/A,FALSE,"단축2";#N/A,#N/A,FALSE,"단축3";#N/A,#N/A,FALSE,"장축";#N/A,#N/A,FALSE,"4WD"}</definedName>
    <definedName name="GSDFHGSDFSHDFG" localSheetId="15" hidden="1">{#N/A,#N/A,FALSE,"단축1";#N/A,#N/A,FALSE,"단축2";#N/A,#N/A,FALSE,"단축3";#N/A,#N/A,FALSE,"장축";#N/A,#N/A,FALSE,"4WD"}</definedName>
    <definedName name="GSDFHGSDFSHDFG" hidden="1">{#N/A,#N/A,FALSE,"단축1";#N/A,#N/A,FALSE,"단축2";#N/A,#N/A,FALSE,"단축3";#N/A,#N/A,FALSE,"장축";#N/A,#N/A,FALSE,"4WD"}</definedName>
    <definedName name="GSEGBGSDFBGSER" localSheetId="7" hidden="1">{#N/A,#N/A,FALSE,"단축1";#N/A,#N/A,FALSE,"단축2";#N/A,#N/A,FALSE,"단축3";#N/A,#N/A,FALSE,"장축";#N/A,#N/A,FALSE,"4WD"}</definedName>
    <definedName name="GSEGBGSDFBGSER" localSheetId="16" hidden="1">{#N/A,#N/A,FALSE,"단축1";#N/A,#N/A,FALSE,"단축2";#N/A,#N/A,FALSE,"단축3";#N/A,#N/A,FALSE,"장축";#N/A,#N/A,FALSE,"4WD"}</definedName>
    <definedName name="GSEGBGSDFBGSER" localSheetId="17" hidden="1">{#N/A,#N/A,FALSE,"단축1";#N/A,#N/A,FALSE,"단축2";#N/A,#N/A,FALSE,"단축3";#N/A,#N/A,FALSE,"장축";#N/A,#N/A,FALSE,"4WD"}</definedName>
    <definedName name="GSEGBGSDFBGSER" localSheetId="13" hidden="1">{#N/A,#N/A,FALSE,"단축1";#N/A,#N/A,FALSE,"단축2";#N/A,#N/A,FALSE,"단축3";#N/A,#N/A,FALSE,"장축";#N/A,#N/A,FALSE,"4WD"}</definedName>
    <definedName name="GSEGBGSDFBGSER" localSheetId="14" hidden="1">{#N/A,#N/A,FALSE,"단축1";#N/A,#N/A,FALSE,"단축2";#N/A,#N/A,FALSE,"단축3";#N/A,#N/A,FALSE,"장축";#N/A,#N/A,FALSE,"4WD"}</definedName>
    <definedName name="GSEGBGSDFBGSER" localSheetId="15" hidden="1">{#N/A,#N/A,FALSE,"단축1";#N/A,#N/A,FALSE,"단축2";#N/A,#N/A,FALSE,"단축3";#N/A,#N/A,FALSE,"장축";#N/A,#N/A,FALSE,"4WD"}</definedName>
    <definedName name="GSEGBGSDFBGSER" hidden="1">{#N/A,#N/A,FALSE,"단축1";#N/A,#N/A,FALSE,"단축2";#N/A,#N/A,FALSE,"단축3";#N/A,#N/A,FALSE,"장축";#N/A,#N/A,FALSE,"4WD"}</definedName>
    <definedName name="GSEGSDFGVSER" localSheetId="7" hidden="1">{#N/A,#N/A,FALSE,"단축1";#N/A,#N/A,FALSE,"단축2";#N/A,#N/A,FALSE,"단축3";#N/A,#N/A,FALSE,"장축";#N/A,#N/A,FALSE,"4WD"}</definedName>
    <definedName name="GSEGSDFGVSER" localSheetId="16" hidden="1">{#N/A,#N/A,FALSE,"단축1";#N/A,#N/A,FALSE,"단축2";#N/A,#N/A,FALSE,"단축3";#N/A,#N/A,FALSE,"장축";#N/A,#N/A,FALSE,"4WD"}</definedName>
    <definedName name="GSEGSDFGVSER" localSheetId="17" hidden="1">{#N/A,#N/A,FALSE,"단축1";#N/A,#N/A,FALSE,"단축2";#N/A,#N/A,FALSE,"단축3";#N/A,#N/A,FALSE,"장축";#N/A,#N/A,FALSE,"4WD"}</definedName>
    <definedName name="GSEGSDFGVSER" localSheetId="13" hidden="1">{#N/A,#N/A,FALSE,"단축1";#N/A,#N/A,FALSE,"단축2";#N/A,#N/A,FALSE,"단축3";#N/A,#N/A,FALSE,"장축";#N/A,#N/A,FALSE,"4WD"}</definedName>
    <definedName name="GSEGSDFGVSER" localSheetId="14" hidden="1">{#N/A,#N/A,FALSE,"단축1";#N/A,#N/A,FALSE,"단축2";#N/A,#N/A,FALSE,"단축3";#N/A,#N/A,FALSE,"장축";#N/A,#N/A,FALSE,"4WD"}</definedName>
    <definedName name="GSEGSDFGVSER" localSheetId="15" hidden="1">{#N/A,#N/A,FALSE,"단축1";#N/A,#N/A,FALSE,"단축2";#N/A,#N/A,FALSE,"단축3";#N/A,#N/A,FALSE,"장축";#N/A,#N/A,FALSE,"4WD"}</definedName>
    <definedName name="GSEGSDFGVSER" hidden="1">{#N/A,#N/A,FALSE,"단축1";#N/A,#N/A,FALSE,"단축2";#N/A,#N/A,FALSE,"단축3";#N/A,#N/A,FALSE,"장축";#N/A,#N/A,FALSE,"4WD"}</definedName>
    <definedName name="GSEOLB">#N/A</definedName>
    <definedName name="GSERGBSFDGERE" localSheetId="7" hidden="1">{#N/A,#N/A,FALSE,"신규dep";#N/A,#N/A,FALSE,"신규dep-금형상각후";#N/A,#N/A,FALSE,"신규dep-연구비상각후";#N/A,#N/A,FALSE,"신규dep-기계,공구상각후"}</definedName>
    <definedName name="GSERGBSFDGERE" localSheetId="16" hidden="1">{#N/A,#N/A,FALSE,"신규dep";#N/A,#N/A,FALSE,"신규dep-금형상각후";#N/A,#N/A,FALSE,"신규dep-연구비상각후";#N/A,#N/A,FALSE,"신규dep-기계,공구상각후"}</definedName>
    <definedName name="GSERGBSFDGERE" localSheetId="17" hidden="1">{#N/A,#N/A,FALSE,"신규dep";#N/A,#N/A,FALSE,"신규dep-금형상각후";#N/A,#N/A,FALSE,"신규dep-연구비상각후";#N/A,#N/A,FALSE,"신규dep-기계,공구상각후"}</definedName>
    <definedName name="GSERGBSFDGERE" localSheetId="13" hidden="1">{#N/A,#N/A,FALSE,"신규dep";#N/A,#N/A,FALSE,"신규dep-금형상각후";#N/A,#N/A,FALSE,"신규dep-연구비상각후";#N/A,#N/A,FALSE,"신규dep-기계,공구상각후"}</definedName>
    <definedName name="GSERGBSFDGERE" localSheetId="14" hidden="1">{#N/A,#N/A,FALSE,"신규dep";#N/A,#N/A,FALSE,"신규dep-금형상각후";#N/A,#N/A,FALSE,"신규dep-연구비상각후";#N/A,#N/A,FALSE,"신규dep-기계,공구상각후"}</definedName>
    <definedName name="GSERGBSFDGERE" localSheetId="15" hidden="1">{#N/A,#N/A,FALSE,"신규dep";#N/A,#N/A,FALSE,"신규dep-금형상각후";#N/A,#N/A,FALSE,"신규dep-연구비상각후";#N/A,#N/A,FALSE,"신규dep-기계,공구상각후"}</definedName>
    <definedName name="GSERGBSFDGERE" hidden="1">{#N/A,#N/A,FALSE,"신규dep";#N/A,#N/A,FALSE,"신규dep-금형상각후";#N/A,#N/A,FALSE,"신규dep-연구비상각후";#N/A,#N/A,FALSE,"신규dep-기계,공구상각후"}</definedName>
    <definedName name="GSERGSDFGER" localSheetId="7" hidden="1">{#N/A,#N/A,FALSE,"단축1";#N/A,#N/A,FALSE,"단축2";#N/A,#N/A,FALSE,"단축3";#N/A,#N/A,FALSE,"장축";#N/A,#N/A,FALSE,"4WD"}</definedName>
    <definedName name="GSERGSDFGER" localSheetId="16" hidden="1">{#N/A,#N/A,FALSE,"단축1";#N/A,#N/A,FALSE,"단축2";#N/A,#N/A,FALSE,"단축3";#N/A,#N/A,FALSE,"장축";#N/A,#N/A,FALSE,"4WD"}</definedName>
    <definedName name="GSERGSDFGER" localSheetId="17" hidden="1">{#N/A,#N/A,FALSE,"단축1";#N/A,#N/A,FALSE,"단축2";#N/A,#N/A,FALSE,"단축3";#N/A,#N/A,FALSE,"장축";#N/A,#N/A,FALSE,"4WD"}</definedName>
    <definedName name="GSERGSDFGER" localSheetId="13" hidden="1">{#N/A,#N/A,FALSE,"단축1";#N/A,#N/A,FALSE,"단축2";#N/A,#N/A,FALSE,"단축3";#N/A,#N/A,FALSE,"장축";#N/A,#N/A,FALSE,"4WD"}</definedName>
    <definedName name="GSERGSDFGER" localSheetId="14" hidden="1">{#N/A,#N/A,FALSE,"단축1";#N/A,#N/A,FALSE,"단축2";#N/A,#N/A,FALSE,"단축3";#N/A,#N/A,FALSE,"장축";#N/A,#N/A,FALSE,"4WD"}</definedName>
    <definedName name="GSERGSDFGER" localSheetId="15" hidden="1">{#N/A,#N/A,FALSE,"단축1";#N/A,#N/A,FALSE,"단축2";#N/A,#N/A,FALSE,"단축3";#N/A,#N/A,FALSE,"장축";#N/A,#N/A,FALSE,"4WD"}</definedName>
    <definedName name="GSERGSDFGER" hidden="1">{#N/A,#N/A,FALSE,"단축1";#N/A,#N/A,FALSE,"단축2";#N/A,#N/A,FALSE,"단축3";#N/A,#N/A,FALSE,"장축";#N/A,#N/A,FALSE,"4WD"}</definedName>
    <definedName name="GSERGSDFGSER" localSheetId="7" hidden="1">{#N/A,#N/A,FALSE,"단축1";#N/A,#N/A,FALSE,"단축2";#N/A,#N/A,FALSE,"단축3";#N/A,#N/A,FALSE,"장축";#N/A,#N/A,FALSE,"4WD"}</definedName>
    <definedName name="GSERGSDFGSER" localSheetId="16" hidden="1">{#N/A,#N/A,FALSE,"단축1";#N/A,#N/A,FALSE,"단축2";#N/A,#N/A,FALSE,"단축3";#N/A,#N/A,FALSE,"장축";#N/A,#N/A,FALSE,"4WD"}</definedName>
    <definedName name="GSERGSDFGSER" localSheetId="17" hidden="1">{#N/A,#N/A,FALSE,"단축1";#N/A,#N/A,FALSE,"단축2";#N/A,#N/A,FALSE,"단축3";#N/A,#N/A,FALSE,"장축";#N/A,#N/A,FALSE,"4WD"}</definedName>
    <definedName name="GSERGSDFGSER" localSheetId="13" hidden="1">{#N/A,#N/A,FALSE,"단축1";#N/A,#N/A,FALSE,"단축2";#N/A,#N/A,FALSE,"단축3";#N/A,#N/A,FALSE,"장축";#N/A,#N/A,FALSE,"4WD"}</definedName>
    <definedName name="GSERGSDFGSER" localSheetId="14" hidden="1">{#N/A,#N/A,FALSE,"단축1";#N/A,#N/A,FALSE,"단축2";#N/A,#N/A,FALSE,"단축3";#N/A,#N/A,FALSE,"장축";#N/A,#N/A,FALSE,"4WD"}</definedName>
    <definedName name="GSERGSDFGSER" localSheetId="15" hidden="1">{#N/A,#N/A,FALSE,"단축1";#N/A,#N/A,FALSE,"단축2";#N/A,#N/A,FALSE,"단축3";#N/A,#N/A,FALSE,"장축";#N/A,#N/A,FALSE,"4WD"}</definedName>
    <definedName name="GSERGSDFGSER" hidden="1">{#N/A,#N/A,FALSE,"단축1";#N/A,#N/A,FALSE,"단축2";#N/A,#N/A,FALSE,"단축3";#N/A,#N/A,FALSE,"장축";#N/A,#N/A,FALSE,"4WD"}</definedName>
    <definedName name="GSERGSDRGV" localSheetId="7" hidden="1">{#N/A,#N/A,FALSE,"단축1";#N/A,#N/A,FALSE,"단축2";#N/A,#N/A,FALSE,"단축3";#N/A,#N/A,FALSE,"장축";#N/A,#N/A,FALSE,"4WD"}</definedName>
    <definedName name="GSERGSDRGV" localSheetId="16" hidden="1">{#N/A,#N/A,FALSE,"단축1";#N/A,#N/A,FALSE,"단축2";#N/A,#N/A,FALSE,"단축3";#N/A,#N/A,FALSE,"장축";#N/A,#N/A,FALSE,"4WD"}</definedName>
    <definedName name="GSERGSDRGV" localSheetId="17" hidden="1">{#N/A,#N/A,FALSE,"단축1";#N/A,#N/A,FALSE,"단축2";#N/A,#N/A,FALSE,"단축3";#N/A,#N/A,FALSE,"장축";#N/A,#N/A,FALSE,"4WD"}</definedName>
    <definedName name="GSERGSDRGV" localSheetId="13" hidden="1">{#N/A,#N/A,FALSE,"단축1";#N/A,#N/A,FALSE,"단축2";#N/A,#N/A,FALSE,"단축3";#N/A,#N/A,FALSE,"장축";#N/A,#N/A,FALSE,"4WD"}</definedName>
    <definedName name="GSERGSDRGV" localSheetId="14" hidden="1">{#N/A,#N/A,FALSE,"단축1";#N/A,#N/A,FALSE,"단축2";#N/A,#N/A,FALSE,"단축3";#N/A,#N/A,FALSE,"장축";#N/A,#N/A,FALSE,"4WD"}</definedName>
    <definedName name="GSERGSDRGV" localSheetId="15" hidden="1">{#N/A,#N/A,FALSE,"단축1";#N/A,#N/A,FALSE,"단축2";#N/A,#N/A,FALSE,"단축3";#N/A,#N/A,FALSE,"장축";#N/A,#N/A,FALSE,"4WD"}</definedName>
    <definedName name="GSERGSDRGV" hidden="1">{#N/A,#N/A,FALSE,"단축1";#N/A,#N/A,FALSE,"단축2";#N/A,#N/A,FALSE,"단축3";#N/A,#N/A,FALSE,"장축";#N/A,#N/A,FALSE,"4WD"}</definedName>
    <definedName name="GSERGSERGSER" localSheetId="7" hidden="1">{#N/A,#N/A,FALSE,"단축1";#N/A,#N/A,FALSE,"단축2";#N/A,#N/A,FALSE,"단축3";#N/A,#N/A,FALSE,"장축";#N/A,#N/A,FALSE,"4WD"}</definedName>
    <definedName name="GSERGSERGSER" localSheetId="16" hidden="1">{#N/A,#N/A,FALSE,"단축1";#N/A,#N/A,FALSE,"단축2";#N/A,#N/A,FALSE,"단축3";#N/A,#N/A,FALSE,"장축";#N/A,#N/A,FALSE,"4WD"}</definedName>
    <definedName name="GSERGSERGSER" localSheetId="17" hidden="1">{#N/A,#N/A,FALSE,"단축1";#N/A,#N/A,FALSE,"단축2";#N/A,#N/A,FALSE,"단축3";#N/A,#N/A,FALSE,"장축";#N/A,#N/A,FALSE,"4WD"}</definedName>
    <definedName name="GSERGSERGSER" localSheetId="13" hidden="1">{#N/A,#N/A,FALSE,"단축1";#N/A,#N/A,FALSE,"단축2";#N/A,#N/A,FALSE,"단축3";#N/A,#N/A,FALSE,"장축";#N/A,#N/A,FALSE,"4WD"}</definedName>
    <definedName name="GSERGSERGSER" localSheetId="14" hidden="1">{#N/A,#N/A,FALSE,"단축1";#N/A,#N/A,FALSE,"단축2";#N/A,#N/A,FALSE,"단축3";#N/A,#N/A,FALSE,"장축";#N/A,#N/A,FALSE,"4WD"}</definedName>
    <definedName name="GSERGSERGSER" localSheetId="15" hidden="1">{#N/A,#N/A,FALSE,"단축1";#N/A,#N/A,FALSE,"단축2";#N/A,#N/A,FALSE,"단축3";#N/A,#N/A,FALSE,"장축";#N/A,#N/A,FALSE,"4WD"}</definedName>
    <definedName name="GSERGSERGSER" hidden="1">{#N/A,#N/A,FALSE,"단축1";#N/A,#N/A,FALSE,"단축2";#N/A,#N/A,FALSE,"단축3";#N/A,#N/A,FALSE,"장축";#N/A,#N/A,FALSE,"4WD"}</definedName>
    <definedName name="gsht">BlankMacro1</definedName>
    <definedName name="GSRGSRVG" localSheetId="7" hidden="1">{#N/A,#N/A,FALSE,"단축1";#N/A,#N/A,FALSE,"단축2";#N/A,#N/A,FALSE,"단축3";#N/A,#N/A,FALSE,"장축";#N/A,#N/A,FALSE,"4WD"}</definedName>
    <definedName name="GSRGSRVG" localSheetId="16" hidden="1">{#N/A,#N/A,FALSE,"단축1";#N/A,#N/A,FALSE,"단축2";#N/A,#N/A,FALSE,"단축3";#N/A,#N/A,FALSE,"장축";#N/A,#N/A,FALSE,"4WD"}</definedName>
    <definedName name="GSRGSRVG" localSheetId="17" hidden="1">{#N/A,#N/A,FALSE,"단축1";#N/A,#N/A,FALSE,"단축2";#N/A,#N/A,FALSE,"단축3";#N/A,#N/A,FALSE,"장축";#N/A,#N/A,FALSE,"4WD"}</definedName>
    <definedName name="GSRGSRVG" localSheetId="13" hidden="1">{#N/A,#N/A,FALSE,"단축1";#N/A,#N/A,FALSE,"단축2";#N/A,#N/A,FALSE,"단축3";#N/A,#N/A,FALSE,"장축";#N/A,#N/A,FALSE,"4WD"}</definedName>
    <definedName name="GSRGSRVG" localSheetId="14" hidden="1">{#N/A,#N/A,FALSE,"단축1";#N/A,#N/A,FALSE,"단축2";#N/A,#N/A,FALSE,"단축3";#N/A,#N/A,FALSE,"장축";#N/A,#N/A,FALSE,"4WD"}</definedName>
    <definedName name="GSRGSRVG" localSheetId="15" hidden="1">{#N/A,#N/A,FALSE,"단축1";#N/A,#N/A,FALSE,"단축2";#N/A,#N/A,FALSE,"단축3";#N/A,#N/A,FALSE,"장축";#N/A,#N/A,FALSE,"4WD"}</definedName>
    <definedName name="GSRGSRVG" hidden="1">{#N/A,#N/A,FALSE,"단축1";#N/A,#N/A,FALSE,"단축2";#N/A,#N/A,FALSE,"단축3";#N/A,#N/A,FALSE,"장축";#N/A,#N/A,FALSE,"4WD"}</definedName>
    <definedName name="gt" localSheetId="7" hidden="1">{#N/A,#N/A,FALSE,"단축1";#N/A,#N/A,FALSE,"단축2";#N/A,#N/A,FALSE,"단축3";#N/A,#N/A,FALSE,"장축";#N/A,#N/A,FALSE,"4WD"}</definedName>
    <definedName name="gt" localSheetId="16" hidden="1">{#N/A,#N/A,FALSE,"단축1";#N/A,#N/A,FALSE,"단축2";#N/A,#N/A,FALSE,"단축3";#N/A,#N/A,FALSE,"장축";#N/A,#N/A,FALSE,"4WD"}</definedName>
    <definedName name="gt" localSheetId="17" hidden="1">{#N/A,#N/A,FALSE,"단축1";#N/A,#N/A,FALSE,"단축2";#N/A,#N/A,FALSE,"단축3";#N/A,#N/A,FALSE,"장축";#N/A,#N/A,FALSE,"4WD"}</definedName>
    <definedName name="gt" localSheetId="13" hidden="1">{#N/A,#N/A,FALSE,"단축1";#N/A,#N/A,FALSE,"단축2";#N/A,#N/A,FALSE,"단축3";#N/A,#N/A,FALSE,"장축";#N/A,#N/A,FALSE,"4WD"}</definedName>
    <definedName name="gt" localSheetId="14" hidden="1">{#N/A,#N/A,FALSE,"단축1";#N/A,#N/A,FALSE,"단축2";#N/A,#N/A,FALSE,"단축3";#N/A,#N/A,FALSE,"장축";#N/A,#N/A,FALSE,"4WD"}</definedName>
    <definedName name="gt" localSheetId="15" hidden="1">{#N/A,#N/A,FALSE,"단축1";#N/A,#N/A,FALSE,"단축2";#N/A,#N/A,FALSE,"단축3";#N/A,#N/A,FALSE,"장축";#N/A,#N/A,FALSE,"4WD"}</definedName>
    <definedName name="gt" hidden="1">{#N/A,#N/A,FALSE,"단축1";#N/A,#N/A,FALSE,"단축2";#N/A,#N/A,FALSE,"단축3";#N/A,#N/A,FALSE,"장축";#N/A,#N/A,FALSE,"4WD"}</definedName>
    <definedName name="GTBRFV" hidden="1">#REF!</definedName>
    <definedName name="GTR" localSheetId="7" hidden="1">{#N/A,#N/A,FALSE,"단축1";#N/A,#N/A,FALSE,"단축2";#N/A,#N/A,FALSE,"단축3";#N/A,#N/A,FALSE,"장축";#N/A,#N/A,FALSE,"4WD"}</definedName>
    <definedName name="GTR" localSheetId="16" hidden="1">{#N/A,#N/A,FALSE,"단축1";#N/A,#N/A,FALSE,"단축2";#N/A,#N/A,FALSE,"단축3";#N/A,#N/A,FALSE,"장축";#N/A,#N/A,FALSE,"4WD"}</definedName>
    <definedName name="GTR" localSheetId="17" hidden="1">{#N/A,#N/A,FALSE,"단축1";#N/A,#N/A,FALSE,"단축2";#N/A,#N/A,FALSE,"단축3";#N/A,#N/A,FALSE,"장축";#N/A,#N/A,FALSE,"4WD"}</definedName>
    <definedName name="GTR" localSheetId="13" hidden="1">{#N/A,#N/A,FALSE,"단축1";#N/A,#N/A,FALSE,"단축2";#N/A,#N/A,FALSE,"단축3";#N/A,#N/A,FALSE,"장축";#N/A,#N/A,FALSE,"4WD"}</definedName>
    <definedName name="GTR" localSheetId="14" hidden="1">{#N/A,#N/A,FALSE,"단축1";#N/A,#N/A,FALSE,"단축2";#N/A,#N/A,FALSE,"단축3";#N/A,#N/A,FALSE,"장축";#N/A,#N/A,FALSE,"4WD"}</definedName>
    <definedName name="GTR" localSheetId="15" hidden="1">{#N/A,#N/A,FALSE,"단축1";#N/A,#N/A,FALSE,"단축2";#N/A,#N/A,FALSE,"단축3";#N/A,#N/A,FALSE,"장축";#N/A,#N/A,FALSE,"4WD"}</definedName>
    <definedName name="GTR" hidden="1">{#N/A,#N/A,FALSE,"단축1";#N/A,#N/A,FALSE,"단축2";#N/A,#N/A,FALSE,"단축3";#N/A,#N/A,FALSE,"장축";#N/A,#N/A,FALSE,"4WD"}</definedName>
    <definedName name="GTY" localSheetId="7" hidden="1">{#N/A,#N/A,FALSE,"단축1";#N/A,#N/A,FALSE,"단축2";#N/A,#N/A,FALSE,"단축3";#N/A,#N/A,FALSE,"장축";#N/A,#N/A,FALSE,"4WD"}</definedName>
    <definedName name="GTY" localSheetId="16" hidden="1">{#N/A,#N/A,FALSE,"단축1";#N/A,#N/A,FALSE,"단축2";#N/A,#N/A,FALSE,"단축3";#N/A,#N/A,FALSE,"장축";#N/A,#N/A,FALSE,"4WD"}</definedName>
    <definedName name="GTY" localSheetId="6" hidden="1">{#N/A,#N/A,FALSE,"단축1";#N/A,#N/A,FALSE,"단축2";#N/A,#N/A,FALSE,"단축3";#N/A,#N/A,FALSE,"장축";#N/A,#N/A,FALSE,"4WD"}</definedName>
    <definedName name="GTY" localSheetId="17" hidden="1">{#N/A,#N/A,FALSE,"단축1";#N/A,#N/A,FALSE,"단축2";#N/A,#N/A,FALSE,"단축3";#N/A,#N/A,FALSE,"장축";#N/A,#N/A,FALSE,"4WD"}</definedName>
    <definedName name="GTY" localSheetId="13" hidden="1">{#N/A,#N/A,FALSE,"단축1";#N/A,#N/A,FALSE,"단축2";#N/A,#N/A,FALSE,"단축3";#N/A,#N/A,FALSE,"장축";#N/A,#N/A,FALSE,"4WD"}</definedName>
    <definedName name="GTY" localSheetId="14" hidden="1">{#N/A,#N/A,FALSE,"단축1";#N/A,#N/A,FALSE,"단축2";#N/A,#N/A,FALSE,"단축3";#N/A,#N/A,FALSE,"장축";#N/A,#N/A,FALSE,"4WD"}</definedName>
    <definedName name="GTY" localSheetId="15" hidden="1">{#N/A,#N/A,FALSE,"단축1";#N/A,#N/A,FALSE,"단축2";#N/A,#N/A,FALSE,"단축3";#N/A,#N/A,FALSE,"장축";#N/A,#N/A,FALSE,"4WD"}</definedName>
    <definedName name="GTY" hidden="1">{#N/A,#N/A,FALSE,"단축1";#N/A,#N/A,FALSE,"단축2";#N/A,#N/A,FALSE,"단축3";#N/A,#N/A,FALSE,"장축";#N/A,#N/A,FALSE,"4WD"}</definedName>
    <definedName name="GUKMSDF" localSheetId="7" hidden="1">{#N/A,#N/A,FALSE,"단축1";#N/A,#N/A,FALSE,"단축2";#N/A,#N/A,FALSE,"단축3";#N/A,#N/A,FALSE,"장축";#N/A,#N/A,FALSE,"4WD"}</definedName>
    <definedName name="GUKMSDF" localSheetId="16" hidden="1">{#N/A,#N/A,FALSE,"단축1";#N/A,#N/A,FALSE,"단축2";#N/A,#N/A,FALSE,"단축3";#N/A,#N/A,FALSE,"장축";#N/A,#N/A,FALSE,"4WD"}</definedName>
    <definedName name="GUKMSDF" localSheetId="17" hidden="1">{#N/A,#N/A,FALSE,"단축1";#N/A,#N/A,FALSE,"단축2";#N/A,#N/A,FALSE,"단축3";#N/A,#N/A,FALSE,"장축";#N/A,#N/A,FALSE,"4WD"}</definedName>
    <definedName name="GUKMSDF" localSheetId="13" hidden="1">{#N/A,#N/A,FALSE,"단축1";#N/A,#N/A,FALSE,"단축2";#N/A,#N/A,FALSE,"단축3";#N/A,#N/A,FALSE,"장축";#N/A,#N/A,FALSE,"4WD"}</definedName>
    <definedName name="GUKMSDF" localSheetId="14" hidden="1">{#N/A,#N/A,FALSE,"단축1";#N/A,#N/A,FALSE,"단축2";#N/A,#N/A,FALSE,"단축3";#N/A,#N/A,FALSE,"장축";#N/A,#N/A,FALSE,"4WD"}</definedName>
    <definedName name="GUKMSDF" localSheetId="15" hidden="1">{#N/A,#N/A,FALSE,"단축1";#N/A,#N/A,FALSE,"단축2";#N/A,#N/A,FALSE,"단축3";#N/A,#N/A,FALSE,"장축";#N/A,#N/A,FALSE,"4WD"}</definedName>
    <definedName name="GUKMSDF" hidden="1">{#N/A,#N/A,FALSE,"단축1";#N/A,#N/A,FALSE,"단축2";#N/A,#N/A,FALSE,"단축3";#N/A,#N/A,FALSE,"장축";#N/A,#N/A,FALSE,"4WD"}</definedName>
    <definedName name="GYUNJ1">#N/A</definedName>
    <definedName name="GYUNJ2">#N/A</definedName>
    <definedName name="H" localSheetId="6" hidden="1">{#N/A,#N/A,TRUE,"Y생산";#N/A,#N/A,TRUE,"Y판매";#N/A,#N/A,TRUE,"Y총물량";#N/A,#N/A,TRUE,"Y능력";#N/A,#N/A,TRUE,"YKD"}</definedName>
    <definedName name="H" localSheetId="13">#REF!</definedName>
    <definedName name="H">"Text 853"</definedName>
    <definedName name="H11A01K">#REF!</definedName>
    <definedName name="H3직행율1" localSheetId="7" hidden="1">{#N/A,#N/A,TRUE,"Y생산";#N/A,#N/A,TRUE,"Y판매";#N/A,#N/A,TRUE,"Y총물량";#N/A,#N/A,TRUE,"Y능력";#N/A,#N/A,TRUE,"YKD"}</definedName>
    <definedName name="H3직행율1" localSheetId="16" hidden="1">{#N/A,#N/A,TRUE,"Y생산";#N/A,#N/A,TRUE,"Y판매";#N/A,#N/A,TRUE,"Y총물량";#N/A,#N/A,TRUE,"Y능력";#N/A,#N/A,TRUE,"YKD"}</definedName>
    <definedName name="H3직행율1" localSheetId="6" hidden="1">{#N/A,#N/A,TRUE,"Y생산";#N/A,#N/A,TRUE,"Y판매";#N/A,#N/A,TRUE,"Y총물량";#N/A,#N/A,TRUE,"Y능력";#N/A,#N/A,TRUE,"YKD"}</definedName>
    <definedName name="H3직행율1" localSheetId="17" hidden="1">{#N/A,#N/A,TRUE,"Y생산";#N/A,#N/A,TRUE,"Y판매";#N/A,#N/A,TRUE,"Y총물량";#N/A,#N/A,TRUE,"Y능력";#N/A,#N/A,TRUE,"YKD"}</definedName>
    <definedName name="H3직행율1" localSheetId="13" hidden="1">{#N/A,#N/A,TRUE,"Y생산";#N/A,#N/A,TRUE,"Y판매";#N/A,#N/A,TRUE,"Y총물량";#N/A,#N/A,TRUE,"Y능력";#N/A,#N/A,TRUE,"YKD"}</definedName>
    <definedName name="H3직행율1" localSheetId="14" hidden="1">{#N/A,#N/A,TRUE,"Y생산";#N/A,#N/A,TRUE,"Y판매";#N/A,#N/A,TRUE,"Y총물량";#N/A,#N/A,TRUE,"Y능력";#N/A,#N/A,TRUE,"YKD"}</definedName>
    <definedName name="H3직행율1" localSheetId="15" hidden="1">{#N/A,#N/A,TRUE,"Y생산";#N/A,#N/A,TRUE,"Y판매";#N/A,#N/A,TRUE,"Y총물량";#N/A,#N/A,TRUE,"Y능력";#N/A,#N/A,TRUE,"YKD"}</definedName>
    <definedName name="H3직행율1" hidden="1">{#N/A,#N/A,TRUE,"Y생산";#N/A,#N/A,TRUE,"Y판매";#N/A,#N/A,TRUE,"Y총물량";#N/A,#N/A,TRUE,"Y능력";#N/A,#N/A,TRUE,"YKD"}</definedName>
    <definedName name="HABEI109">#N/A</definedName>
    <definedName name="HCO">#REF!</definedName>
    <definedName name="HDL_cost">#REF!</definedName>
    <definedName name="Height">30</definedName>
    <definedName name="HEMM" localSheetId="7" hidden="1">{#N/A,#N/A,FALSE,"단축1";#N/A,#N/A,FALSE,"단축2";#N/A,#N/A,FALSE,"단축3";#N/A,#N/A,FALSE,"장축";#N/A,#N/A,FALSE,"4WD"}</definedName>
    <definedName name="HEMM" localSheetId="16" hidden="1">{#N/A,#N/A,FALSE,"단축1";#N/A,#N/A,FALSE,"단축2";#N/A,#N/A,FALSE,"단축3";#N/A,#N/A,FALSE,"장축";#N/A,#N/A,FALSE,"4WD"}</definedName>
    <definedName name="HEMM" localSheetId="17" hidden="1">{#N/A,#N/A,FALSE,"단축1";#N/A,#N/A,FALSE,"단축2";#N/A,#N/A,FALSE,"단축3";#N/A,#N/A,FALSE,"장축";#N/A,#N/A,FALSE,"4WD"}</definedName>
    <definedName name="HEMM" localSheetId="13" hidden="1">{#N/A,#N/A,FALSE,"단축1";#N/A,#N/A,FALSE,"단축2";#N/A,#N/A,FALSE,"단축3";#N/A,#N/A,FALSE,"장축";#N/A,#N/A,FALSE,"4WD"}</definedName>
    <definedName name="HEMM" localSheetId="14" hidden="1">{#N/A,#N/A,FALSE,"단축1";#N/A,#N/A,FALSE,"단축2";#N/A,#N/A,FALSE,"단축3";#N/A,#N/A,FALSE,"장축";#N/A,#N/A,FALSE,"4WD"}</definedName>
    <definedName name="HEMM" localSheetId="15" hidden="1">{#N/A,#N/A,FALSE,"단축1";#N/A,#N/A,FALSE,"단축2";#N/A,#N/A,FALSE,"단축3";#N/A,#N/A,FALSE,"장축";#N/A,#N/A,FALSE,"4WD"}</definedName>
    <definedName name="HEMM" hidden="1">{#N/A,#N/A,FALSE,"단축1";#N/A,#N/A,FALSE,"단축2";#N/A,#N/A,FALSE,"단축3";#N/A,#N/A,FALSE,"장축";#N/A,#N/A,FALSE,"4WD"}</definedName>
    <definedName name="HFD" localSheetId="7" hidden="1">{#N/A,#N/A,FALSE,"을지 (4)";#N/A,#N/A,FALSE,"을지 (5)";#N/A,#N/A,FALSE,"을지 (6)"}</definedName>
    <definedName name="HFD" localSheetId="16" hidden="1">{#N/A,#N/A,FALSE,"을지 (4)";#N/A,#N/A,FALSE,"을지 (5)";#N/A,#N/A,FALSE,"을지 (6)"}</definedName>
    <definedName name="HFD" localSheetId="17" hidden="1">{#N/A,#N/A,FALSE,"을지 (4)";#N/A,#N/A,FALSE,"을지 (5)";#N/A,#N/A,FALSE,"을지 (6)"}</definedName>
    <definedName name="HFD" localSheetId="13" hidden="1">{#N/A,#N/A,FALSE,"을지 (4)";#N/A,#N/A,FALSE,"을지 (5)";#N/A,#N/A,FALSE,"을지 (6)"}</definedName>
    <definedName name="HFD" localSheetId="14" hidden="1">{#N/A,#N/A,FALSE,"을지 (4)";#N/A,#N/A,FALSE,"을지 (5)";#N/A,#N/A,FALSE,"을지 (6)"}</definedName>
    <definedName name="HFD" localSheetId="15" hidden="1">{#N/A,#N/A,FALSE,"을지 (4)";#N/A,#N/A,FALSE,"을지 (5)";#N/A,#N/A,FALSE,"을지 (6)"}</definedName>
    <definedName name="HFD" hidden="1">{#N/A,#N/A,FALSE,"을지 (4)";#N/A,#N/A,FALSE,"을지 (5)";#N/A,#N/A,FALSE,"을지 (6)"}</definedName>
    <definedName name="HFG" localSheetId="7" hidden="1">{#N/A,#N/A,TRUE,"Y생산";#N/A,#N/A,TRUE,"Y판매";#N/A,#N/A,TRUE,"Y총물량";#N/A,#N/A,TRUE,"Y능력";#N/A,#N/A,TRUE,"YKD"}</definedName>
    <definedName name="HFG" localSheetId="16" hidden="1">{#N/A,#N/A,TRUE,"Y생산";#N/A,#N/A,TRUE,"Y판매";#N/A,#N/A,TRUE,"Y총물량";#N/A,#N/A,TRUE,"Y능력";#N/A,#N/A,TRUE,"YKD"}</definedName>
    <definedName name="HFG" localSheetId="6" hidden="1">{#N/A,#N/A,TRUE,"Y생산";#N/A,#N/A,TRUE,"Y판매";#N/A,#N/A,TRUE,"Y총물량";#N/A,#N/A,TRUE,"Y능력";#N/A,#N/A,TRUE,"YKD"}</definedName>
    <definedName name="HFG" localSheetId="17" hidden="1">{#N/A,#N/A,TRUE,"Y생산";#N/A,#N/A,TRUE,"Y판매";#N/A,#N/A,TRUE,"Y총물량";#N/A,#N/A,TRUE,"Y능력";#N/A,#N/A,TRUE,"YKD"}</definedName>
    <definedName name="HFG" localSheetId="13" hidden="1">{#N/A,#N/A,TRUE,"Y생산";#N/A,#N/A,TRUE,"Y판매";#N/A,#N/A,TRUE,"Y총물량";#N/A,#N/A,TRUE,"Y능력";#N/A,#N/A,TRUE,"YKD"}</definedName>
    <definedName name="HFG" localSheetId="14" hidden="1">{#N/A,#N/A,TRUE,"Y생산";#N/A,#N/A,TRUE,"Y판매";#N/A,#N/A,TRUE,"Y총물량";#N/A,#N/A,TRUE,"Y능력";#N/A,#N/A,TRUE,"YKD"}</definedName>
    <definedName name="HFG" localSheetId="15" hidden="1">{#N/A,#N/A,TRUE,"Y생산";#N/A,#N/A,TRUE,"Y판매";#N/A,#N/A,TRUE,"Y총물량";#N/A,#N/A,TRUE,"Y능력";#N/A,#N/A,TRUE,"YKD"}</definedName>
    <definedName name="HFG" hidden="1">{#N/A,#N/A,TRUE,"Y생산";#N/A,#N/A,TRUE,"Y판매";#N/A,#N/A,TRUE,"Y총물량";#N/A,#N/A,TRUE,"Y능력";#N/A,#N/A,TRUE,"YKD"}</definedName>
    <definedName name="HFGH">#REF!</definedName>
    <definedName name="HG" localSheetId="7" hidden="1">{#N/A,#N/A,FALSE,"단축1";#N/A,#N/A,FALSE,"단축2";#N/A,#N/A,FALSE,"단축3";#N/A,#N/A,FALSE,"장축";#N/A,#N/A,FALSE,"4WD"}</definedName>
    <definedName name="HG" localSheetId="16" hidden="1">{#N/A,#N/A,FALSE,"단축1";#N/A,#N/A,FALSE,"단축2";#N/A,#N/A,FALSE,"단축3";#N/A,#N/A,FALSE,"장축";#N/A,#N/A,FALSE,"4WD"}</definedName>
    <definedName name="HG" localSheetId="17" hidden="1">{#N/A,#N/A,FALSE,"단축1";#N/A,#N/A,FALSE,"단축2";#N/A,#N/A,FALSE,"단축3";#N/A,#N/A,FALSE,"장축";#N/A,#N/A,FALSE,"4WD"}</definedName>
    <definedName name="HG" localSheetId="13" hidden="1">{#N/A,#N/A,FALSE,"단축1";#N/A,#N/A,FALSE,"단축2";#N/A,#N/A,FALSE,"단축3";#N/A,#N/A,FALSE,"장축";#N/A,#N/A,FALSE,"4WD"}</definedName>
    <definedName name="HG" localSheetId="14" hidden="1">{#N/A,#N/A,FALSE,"단축1";#N/A,#N/A,FALSE,"단축2";#N/A,#N/A,FALSE,"단축3";#N/A,#N/A,FALSE,"장축";#N/A,#N/A,FALSE,"4WD"}</definedName>
    <definedName name="HG" localSheetId="15" hidden="1">{#N/A,#N/A,FALSE,"단축1";#N/A,#N/A,FALSE,"단축2";#N/A,#N/A,FALSE,"단축3";#N/A,#N/A,FALSE,"장축";#N/A,#N/A,FALSE,"4WD"}</definedName>
    <definedName name="HG" hidden="1">{#N/A,#N/A,FALSE,"단축1";#N/A,#N/A,FALSE,"단축2";#N/A,#N/A,FALSE,"단축3";#N/A,#N/A,FALSE,"장축";#N/A,#N/A,FALSE,"4WD"}</definedName>
    <definedName name="hghgh">#N/A</definedName>
    <definedName name="HGJGH">#REF!</definedName>
    <definedName name="HH" localSheetId="6">#REF!</definedName>
    <definedName name="hh">#REF!</definedName>
    <definedName name="hhgjuyuy">#N/A</definedName>
    <definedName name="HHH" localSheetId="6" hidden="1">{#N/A,#N/A,FALSE,"품의서";#N/A,#N/A,FALSE,"전제";#N/A,#N/A,FALSE,"총손";#N/A,#N/A,FALSE,"손익";#N/A,#N/A,FALSE,"대당";#N/A,#N/A,FALSE,"가공비";#N/A,#N/A,FALSE,"재료비";#N/A,#N/A,FALSE,"판비";#N/A,#N/A,FALSE,"가격"}</definedName>
    <definedName name="HHH" localSheetId="13" hidden="1">{#N/A,#N/A,FALSE,"품의서";#N/A,#N/A,FALSE,"전제";#N/A,#N/A,FALSE,"총손";#N/A,#N/A,FALSE,"손익";#N/A,#N/A,FALSE,"대당";#N/A,#N/A,FALSE,"가공비";#N/A,#N/A,FALSE,"재료비";#N/A,#N/A,FALSE,"판비";#N/A,#N/A,FALSE,"가격"}</definedName>
    <definedName name="HHH">[27]적용시점통보!$B$3:$B$18,[27]적용시점통보!$H$5,[27]적용시점통보!$H$13</definedName>
    <definedName name="HHHHH" localSheetId="7" hidden="1">{#N/A,#N/A,FALSE,"단축1";#N/A,#N/A,FALSE,"단축2";#N/A,#N/A,FALSE,"단축3";#N/A,#N/A,FALSE,"장축";#N/A,#N/A,FALSE,"4WD"}</definedName>
    <definedName name="HHHHH" localSheetId="16" hidden="1">{#N/A,#N/A,FALSE,"단축1";#N/A,#N/A,FALSE,"단축2";#N/A,#N/A,FALSE,"단축3";#N/A,#N/A,FALSE,"장축";#N/A,#N/A,FALSE,"4WD"}</definedName>
    <definedName name="HHHHH" localSheetId="6" hidden="1">{#N/A,#N/A,FALSE,"단축1";#N/A,#N/A,FALSE,"단축2";#N/A,#N/A,FALSE,"단축3";#N/A,#N/A,FALSE,"장축";#N/A,#N/A,FALSE,"4WD"}</definedName>
    <definedName name="HHHHH" localSheetId="17" hidden="1">{#N/A,#N/A,FALSE,"단축1";#N/A,#N/A,FALSE,"단축2";#N/A,#N/A,FALSE,"단축3";#N/A,#N/A,FALSE,"장축";#N/A,#N/A,FALSE,"4WD"}</definedName>
    <definedName name="HHHHH" localSheetId="13" hidden="1">{#N/A,#N/A,FALSE,"단축1";#N/A,#N/A,FALSE,"단축2";#N/A,#N/A,FALSE,"단축3";#N/A,#N/A,FALSE,"장축";#N/A,#N/A,FALSE,"4WD"}</definedName>
    <definedName name="HHHHH" localSheetId="14" hidden="1">{#N/A,#N/A,FALSE,"단축1";#N/A,#N/A,FALSE,"단축2";#N/A,#N/A,FALSE,"단축3";#N/A,#N/A,FALSE,"장축";#N/A,#N/A,FALSE,"4WD"}</definedName>
    <definedName name="HHHHH" localSheetId="15" hidden="1">{#N/A,#N/A,FALSE,"단축1";#N/A,#N/A,FALSE,"단축2";#N/A,#N/A,FALSE,"단축3";#N/A,#N/A,FALSE,"장축";#N/A,#N/A,FALSE,"4WD"}</definedName>
    <definedName name="HHHHH" hidden="1">{#N/A,#N/A,FALSE,"단축1";#N/A,#N/A,FALSE,"단축2";#N/A,#N/A,FALSE,"단축3";#N/A,#N/A,FALSE,"장축";#N/A,#N/A,FALSE,"4WD"}</definedName>
    <definedName name="HHHHHHHHHH" localSheetId="7" hidden="1">{#N/A,#N/A,FALSE,"단축1";#N/A,#N/A,FALSE,"단축2";#N/A,#N/A,FALSE,"단축3";#N/A,#N/A,FALSE,"장축";#N/A,#N/A,FALSE,"4WD"}</definedName>
    <definedName name="HHHHHHHHHH" localSheetId="16" hidden="1">{#N/A,#N/A,FALSE,"단축1";#N/A,#N/A,FALSE,"단축2";#N/A,#N/A,FALSE,"단축3";#N/A,#N/A,FALSE,"장축";#N/A,#N/A,FALSE,"4WD"}</definedName>
    <definedName name="HHHHHHHHHH" localSheetId="17" hidden="1">{#N/A,#N/A,FALSE,"단축1";#N/A,#N/A,FALSE,"단축2";#N/A,#N/A,FALSE,"단축3";#N/A,#N/A,FALSE,"장축";#N/A,#N/A,FALSE,"4WD"}</definedName>
    <definedName name="HHHHHHHHHH" localSheetId="13" hidden="1">{#N/A,#N/A,FALSE,"단축1";#N/A,#N/A,FALSE,"단축2";#N/A,#N/A,FALSE,"단축3";#N/A,#N/A,FALSE,"장축";#N/A,#N/A,FALSE,"4WD"}</definedName>
    <definedName name="HHHHHHHHHH" localSheetId="14" hidden="1">{#N/A,#N/A,FALSE,"단축1";#N/A,#N/A,FALSE,"단축2";#N/A,#N/A,FALSE,"단축3";#N/A,#N/A,FALSE,"장축";#N/A,#N/A,FALSE,"4WD"}</definedName>
    <definedName name="HHHHHHHHHH" localSheetId="15" hidden="1">{#N/A,#N/A,FALSE,"단축1";#N/A,#N/A,FALSE,"단축2";#N/A,#N/A,FALSE,"단축3";#N/A,#N/A,FALSE,"장축";#N/A,#N/A,FALSE,"4WD"}</definedName>
    <definedName name="HHHHHHHHHH" hidden="1">{#N/A,#N/A,FALSE,"단축1";#N/A,#N/A,FALSE,"단축2";#N/A,#N/A,FALSE,"단축3";#N/A,#N/A,FALSE,"장축";#N/A,#N/A,FALSE,"4WD"}</definedName>
    <definedName name="HHHHJJJJ" localSheetId="7" hidden="1">{#N/A,#N/A,FALSE,"단축1";#N/A,#N/A,FALSE,"단축2";#N/A,#N/A,FALSE,"단축3";#N/A,#N/A,FALSE,"장축";#N/A,#N/A,FALSE,"4WD"}</definedName>
    <definedName name="HHHHJJJJ" localSheetId="16" hidden="1">{#N/A,#N/A,FALSE,"단축1";#N/A,#N/A,FALSE,"단축2";#N/A,#N/A,FALSE,"단축3";#N/A,#N/A,FALSE,"장축";#N/A,#N/A,FALSE,"4WD"}</definedName>
    <definedName name="HHHHJJJJ" localSheetId="6" hidden="1">{#N/A,#N/A,FALSE,"단축1";#N/A,#N/A,FALSE,"단축2";#N/A,#N/A,FALSE,"단축3";#N/A,#N/A,FALSE,"장축";#N/A,#N/A,FALSE,"4WD"}</definedName>
    <definedName name="HHHHJJJJ" localSheetId="17" hidden="1">{#N/A,#N/A,FALSE,"단축1";#N/A,#N/A,FALSE,"단축2";#N/A,#N/A,FALSE,"단축3";#N/A,#N/A,FALSE,"장축";#N/A,#N/A,FALSE,"4WD"}</definedName>
    <definedName name="HHHHJJJJ" localSheetId="13" hidden="1">{#N/A,#N/A,FALSE,"단축1";#N/A,#N/A,FALSE,"단축2";#N/A,#N/A,FALSE,"단축3";#N/A,#N/A,FALSE,"장축";#N/A,#N/A,FALSE,"4WD"}</definedName>
    <definedName name="HHHHJJJJ" localSheetId="14" hidden="1">{#N/A,#N/A,FALSE,"단축1";#N/A,#N/A,FALSE,"단축2";#N/A,#N/A,FALSE,"단축3";#N/A,#N/A,FALSE,"장축";#N/A,#N/A,FALSE,"4WD"}</definedName>
    <definedName name="HHHHJJJJ" localSheetId="15" hidden="1">{#N/A,#N/A,FALSE,"단축1";#N/A,#N/A,FALSE,"단축2";#N/A,#N/A,FALSE,"단축3";#N/A,#N/A,FALSE,"장축";#N/A,#N/A,FALSE,"4WD"}</definedName>
    <definedName name="HHHHJJJJ" hidden="1">{#N/A,#N/A,FALSE,"단축1";#N/A,#N/A,FALSE,"단축2";#N/A,#N/A,FALSE,"단축3";#N/A,#N/A,FALSE,"장축";#N/A,#N/A,FALSE,"4WD"}</definedName>
    <definedName name="HIHIHIHIHIHFOIHH" localSheetId="7" hidden="1">{#N/A,#N/A,FALSE,"단축1";#N/A,#N/A,FALSE,"단축2";#N/A,#N/A,FALSE,"단축3";#N/A,#N/A,FALSE,"장축";#N/A,#N/A,FALSE,"4WD"}</definedName>
    <definedName name="HIHIHIHIHIHFOIHH" localSheetId="16" hidden="1">{#N/A,#N/A,FALSE,"단축1";#N/A,#N/A,FALSE,"단축2";#N/A,#N/A,FALSE,"단축3";#N/A,#N/A,FALSE,"장축";#N/A,#N/A,FALSE,"4WD"}</definedName>
    <definedName name="HIHIHIHIHIHFOIHH" localSheetId="17" hidden="1">{#N/A,#N/A,FALSE,"단축1";#N/A,#N/A,FALSE,"단축2";#N/A,#N/A,FALSE,"단축3";#N/A,#N/A,FALSE,"장축";#N/A,#N/A,FALSE,"4WD"}</definedName>
    <definedName name="HIHIHIHIHIHFOIHH" localSheetId="13" hidden="1">{#N/A,#N/A,FALSE,"단축1";#N/A,#N/A,FALSE,"단축2";#N/A,#N/A,FALSE,"단축3";#N/A,#N/A,FALSE,"장축";#N/A,#N/A,FALSE,"4WD"}</definedName>
    <definedName name="HIHIHIHIHIHFOIHH" localSheetId="14" hidden="1">{#N/A,#N/A,FALSE,"단축1";#N/A,#N/A,FALSE,"단축2";#N/A,#N/A,FALSE,"단축3";#N/A,#N/A,FALSE,"장축";#N/A,#N/A,FALSE,"4WD"}</definedName>
    <definedName name="HIHIHIHIHIHFOIHH" localSheetId="15" hidden="1">{#N/A,#N/A,FALSE,"단축1";#N/A,#N/A,FALSE,"단축2";#N/A,#N/A,FALSE,"단축3";#N/A,#N/A,FALSE,"장축";#N/A,#N/A,FALSE,"4WD"}</definedName>
    <definedName name="HIHIHIHIHIHFOIHH" hidden="1">{#N/A,#N/A,FALSE,"단축1";#N/A,#N/A,FALSE,"단축2";#N/A,#N/A,FALSE,"단축3";#N/A,#N/A,FALSE,"장축";#N/A,#N/A,FALSE,"4WD"}</definedName>
    <definedName name="histo">#REF!</definedName>
    <definedName name="HJ" localSheetId="6" hidden="1">{#N/A,#N/A,FALSE,"단축1";#N/A,#N/A,FALSE,"단축2";#N/A,#N/A,FALSE,"단축3";#N/A,#N/A,FALSE,"장축";#N/A,#N/A,FALSE,"4WD"}</definedName>
    <definedName name="HJ" localSheetId="13" hidden="1">{#N/A,#N/A,FALSE,"단축1";#N/A,#N/A,FALSE,"단축2";#N/A,#N/A,FALSE,"단축3";#N/A,#N/A,FALSE,"장축";#N/A,#N/A,FALSE,"4WD"}</definedName>
    <definedName name="HJ">[7]!HJ</definedName>
    <definedName name="HJDFJHDTJ">#REF!</definedName>
    <definedName name="HJGJ" localSheetId="7">BlankMacro1</definedName>
    <definedName name="HJGJ" localSheetId="16">BlankMacro1</definedName>
    <definedName name="HJGJ" localSheetId="17">BlankMacro1</definedName>
    <definedName name="HJGJ" localSheetId="10">BlankMacro1</definedName>
    <definedName name="HJGJ" localSheetId="8">BlankMacro1</definedName>
    <definedName name="HJGJ" localSheetId="0">BlankMacro1</definedName>
    <definedName name="HJGJ" localSheetId="13">BlankMacro1</definedName>
    <definedName name="HJGJ" localSheetId="14">BlankMacro1</definedName>
    <definedName name="HJGJ" localSheetId="11">BlankMacro1</definedName>
    <definedName name="HJGJ" localSheetId="15">BlankMacro1</definedName>
    <definedName name="HJGJ">BlankMacro1</definedName>
    <definedName name="HJHG" localSheetId="7" hidden="1">{#N/A,#N/A,FALSE,"단축1";#N/A,#N/A,FALSE,"단축2";#N/A,#N/A,FALSE,"단축3";#N/A,#N/A,FALSE,"장축";#N/A,#N/A,FALSE,"4WD"}</definedName>
    <definedName name="HJHG" localSheetId="16" hidden="1">{#N/A,#N/A,FALSE,"단축1";#N/A,#N/A,FALSE,"단축2";#N/A,#N/A,FALSE,"단축3";#N/A,#N/A,FALSE,"장축";#N/A,#N/A,FALSE,"4WD"}</definedName>
    <definedName name="HJHG" localSheetId="17" hidden="1">{#N/A,#N/A,FALSE,"단축1";#N/A,#N/A,FALSE,"단축2";#N/A,#N/A,FALSE,"단축3";#N/A,#N/A,FALSE,"장축";#N/A,#N/A,FALSE,"4WD"}</definedName>
    <definedName name="HJHG" localSheetId="13" hidden="1">{#N/A,#N/A,FALSE,"단축1";#N/A,#N/A,FALSE,"단축2";#N/A,#N/A,FALSE,"단축3";#N/A,#N/A,FALSE,"장축";#N/A,#N/A,FALSE,"4WD"}</definedName>
    <definedName name="HJHG" localSheetId="14" hidden="1">{#N/A,#N/A,FALSE,"단축1";#N/A,#N/A,FALSE,"단축2";#N/A,#N/A,FALSE,"단축3";#N/A,#N/A,FALSE,"장축";#N/A,#N/A,FALSE,"4WD"}</definedName>
    <definedName name="HJHG" localSheetId="15" hidden="1">{#N/A,#N/A,FALSE,"단축1";#N/A,#N/A,FALSE,"단축2";#N/A,#N/A,FALSE,"단축3";#N/A,#N/A,FALSE,"장축";#N/A,#N/A,FALSE,"4WD"}</definedName>
    <definedName name="HJHG" hidden="1">{#N/A,#N/A,FALSE,"단축1";#N/A,#N/A,FALSE,"단축2";#N/A,#N/A,FALSE,"단축3";#N/A,#N/A,FALSE,"장축";#N/A,#N/A,FALSE,"4WD"}</definedName>
    <definedName name="hjhs" localSheetId="7">BlankMacro1</definedName>
    <definedName name="hjhs" localSheetId="16">BlankMacro1</definedName>
    <definedName name="hjhs" localSheetId="17">BlankMacro1</definedName>
    <definedName name="hjhs" localSheetId="10">BlankMacro1</definedName>
    <definedName name="hjhs" localSheetId="8">BlankMacro1</definedName>
    <definedName name="hjhs" localSheetId="0">BlankMacro1</definedName>
    <definedName name="hjhs" localSheetId="13">BlankMacro1</definedName>
    <definedName name="hjhs" localSheetId="14">BlankMacro1</definedName>
    <definedName name="hjhs" localSheetId="11">BlankMacro1</definedName>
    <definedName name="hjhs" localSheetId="15">BlankMacro1</definedName>
    <definedName name="hjhs">BlankMacro1</definedName>
    <definedName name="HJJ" localSheetId="7" hidden="1">{#N/A,#N/A,FALSE,"단축1";#N/A,#N/A,FALSE,"단축2";#N/A,#N/A,FALSE,"단축3";#N/A,#N/A,FALSE,"장축";#N/A,#N/A,FALSE,"4WD"}</definedName>
    <definedName name="HJJ" localSheetId="16" hidden="1">{#N/A,#N/A,FALSE,"단축1";#N/A,#N/A,FALSE,"단축2";#N/A,#N/A,FALSE,"단축3";#N/A,#N/A,FALSE,"장축";#N/A,#N/A,FALSE,"4WD"}</definedName>
    <definedName name="HJJ" localSheetId="17" hidden="1">{#N/A,#N/A,FALSE,"단축1";#N/A,#N/A,FALSE,"단축2";#N/A,#N/A,FALSE,"단축3";#N/A,#N/A,FALSE,"장축";#N/A,#N/A,FALSE,"4WD"}</definedName>
    <definedName name="HJJ" localSheetId="13" hidden="1">{#N/A,#N/A,FALSE,"단축1";#N/A,#N/A,FALSE,"단축2";#N/A,#N/A,FALSE,"단축3";#N/A,#N/A,FALSE,"장축";#N/A,#N/A,FALSE,"4WD"}</definedName>
    <definedName name="HJJ" localSheetId="14" hidden="1">{#N/A,#N/A,FALSE,"단축1";#N/A,#N/A,FALSE,"단축2";#N/A,#N/A,FALSE,"단축3";#N/A,#N/A,FALSE,"장축";#N/A,#N/A,FALSE,"4WD"}</definedName>
    <definedName name="HJJ" localSheetId="15" hidden="1">{#N/A,#N/A,FALSE,"단축1";#N/A,#N/A,FALSE,"단축2";#N/A,#N/A,FALSE,"단축3";#N/A,#N/A,FALSE,"장축";#N/A,#N/A,FALSE,"4WD"}</definedName>
    <definedName name="HJJ" hidden="1">{#N/A,#N/A,FALSE,"단축1";#N/A,#N/A,FALSE,"단축2";#N/A,#N/A,FALSE,"단축3";#N/A,#N/A,FALSE,"장축";#N/A,#N/A,FALSE,"4WD"}</definedName>
    <definedName name="HJKLL" localSheetId="7" hidden="1">{#N/A,#N/A,TRUE,"Y생산";#N/A,#N/A,TRUE,"Y판매";#N/A,#N/A,TRUE,"Y총물량";#N/A,#N/A,TRUE,"Y능력";#N/A,#N/A,TRUE,"YKD"}</definedName>
    <definedName name="HJKLL" localSheetId="16" hidden="1">{#N/A,#N/A,TRUE,"Y생산";#N/A,#N/A,TRUE,"Y판매";#N/A,#N/A,TRUE,"Y총물량";#N/A,#N/A,TRUE,"Y능력";#N/A,#N/A,TRUE,"YKD"}</definedName>
    <definedName name="HJKLL" localSheetId="17" hidden="1">{#N/A,#N/A,TRUE,"Y생산";#N/A,#N/A,TRUE,"Y판매";#N/A,#N/A,TRUE,"Y총물량";#N/A,#N/A,TRUE,"Y능력";#N/A,#N/A,TRUE,"YKD"}</definedName>
    <definedName name="HJKLL" localSheetId="13" hidden="1">{#N/A,#N/A,TRUE,"Y생산";#N/A,#N/A,TRUE,"Y판매";#N/A,#N/A,TRUE,"Y총물량";#N/A,#N/A,TRUE,"Y능력";#N/A,#N/A,TRUE,"YKD"}</definedName>
    <definedName name="HJKLL" localSheetId="14" hidden="1">{#N/A,#N/A,TRUE,"Y생산";#N/A,#N/A,TRUE,"Y판매";#N/A,#N/A,TRUE,"Y총물량";#N/A,#N/A,TRUE,"Y능력";#N/A,#N/A,TRUE,"YKD"}</definedName>
    <definedName name="HJKLL" localSheetId="15" hidden="1">{#N/A,#N/A,TRUE,"Y생산";#N/A,#N/A,TRUE,"Y판매";#N/A,#N/A,TRUE,"Y총물량";#N/A,#N/A,TRUE,"Y능력";#N/A,#N/A,TRUE,"YKD"}</definedName>
    <definedName name="HJKLL" hidden="1">{#N/A,#N/A,TRUE,"Y생산";#N/A,#N/A,TRUE,"Y판매";#N/A,#N/A,TRUE,"Y총물량";#N/A,#N/A,TRUE,"Y능력";#N/A,#N/A,TRUE,"YKD"}</definedName>
    <definedName name="HJL">#REF!</definedName>
    <definedName name="HKJ" localSheetId="7" hidden="1">{#N/A,#N/A,FALSE,"단축1";#N/A,#N/A,FALSE,"단축2";#N/A,#N/A,FALSE,"단축3";#N/A,#N/A,FALSE,"장축";#N/A,#N/A,FALSE,"4WD"}</definedName>
    <definedName name="HKJ" localSheetId="16" hidden="1">{#N/A,#N/A,FALSE,"단축1";#N/A,#N/A,FALSE,"단축2";#N/A,#N/A,FALSE,"단축3";#N/A,#N/A,FALSE,"장축";#N/A,#N/A,FALSE,"4WD"}</definedName>
    <definedName name="HKJ" localSheetId="6" hidden="1">{#N/A,#N/A,FALSE,"단축1";#N/A,#N/A,FALSE,"단축2";#N/A,#N/A,FALSE,"단축3";#N/A,#N/A,FALSE,"장축";#N/A,#N/A,FALSE,"4WD"}</definedName>
    <definedName name="HKJ" localSheetId="17" hidden="1">{#N/A,#N/A,FALSE,"단축1";#N/A,#N/A,FALSE,"단축2";#N/A,#N/A,FALSE,"단축3";#N/A,#N/A,FALSE,"장축";#N/A,#N/A,FALSE,"4WD"}</definedName>
    <definedName name="HKJ" localSheetId="13" hidden="1">{#N/A,#N/A,FALSE,"단축1";#N/A,#N/A,FALSE,"단축2";#N/A,#N/A,FALSE,"단축3";#N/A,#N/A,FALSE,"장축";#N/A,#N/A,FALSE,"4WD"}</definedName>
    <definedName name="HKJ" localSheetId="14" hidden="1">{#N/A,#N/A,FALSE,"단축1";#N/A,#N/A,FALSE,"단축2";#N/A,#N/A,FALSE,"단축3";#N/A,#N/A,FALSE,"장축";#N/A,#N/A,FALSE,"4WD"}</definedName>
    <definedName name="HKJ" localSheetId="15" hidden="1">{#N/A,#N/A,FALSE,"단축1";#N/A,#N/A,FALSE,"단축2";#N/A,#N/A,FALSE,"단축3";#N/A,#N/A,FALSE,"장축";#N/A,#N/A,FALSE,"4WD"}</definedName>
    <definedName name="HKJ" hidden="1">{#N/A,#N/A,FALSE,"단축1";#N/A,#N/A,FALSE,"단축2";#N/A,#N/A,FALSE,"단축3";#N/A,#N/A,FALSE,"장축";#N/A,#N/A,FALSE,"4WD"}</definedName>
    <definedName name="HLAMP4" localSheetId="7" hidden="1">{#N/A,#N/A,FALSE,"단축1";#N/A,#N/A,FALSE,"단축2";#N/A,#N/A,FALSE,"단축3";#N/A,#N/A,FALSE,"장축";#N/A,#N/A,FALSE,"4WD"}</definedName>
    <definedName name="HLAMP4" localSheetId="16" hidden="1">{#N/A,#N/A,FALSE,"단축1";#N/A,#N/A,FALSE,"단축2";#N/A,#N/A,FALSE,"단축3";#N/A,#N/A,FALSE,"장축";#N/A,#N/A,FALSE,"4WD"}</definedName>
    <definedName name="HLAMP4" localSheetId="17" hidden="1">{#N/A,#N/A,FALSE,"단축1";#N/A,#N/A,FALSE,"단축2";#N/A,#N/A,FALSE,"단축3";#N/A,#N/A,FALSE,"장축";#N/A,#N/A,FALSE,"4WD"}</definedName>
    <definedName name="HLAMP4" localSheetId="13" hidden="1">{#N/A,#N/A,FALSE,"단축1";#N/A,#N/A,FALSE,"단축2";#N/A,#N/A,FALSE,"단축3";#N/A,#N/A,FALSE,"장축";#N/A,#N/A,FALSE,"4WD"}</definedName>
    <definedName name="HLAMP4" localSheetId="14" hidden="1">{#N/A,#N/A,FALSE,"단축1";#N/A,#N/A,FALSE,"단축2";#N/A,#N/A,FALSE,"단축3";#N/A,#N/A,FALSE,"장축";#N/A,#N/A,FALSE,"4WD"}</definedName>
    <definedName name="HLAMP4" localSheetId="15" hidden="1">{#N/A,#N/A,FALSE,"단축1";#N/A,#N/A,FALSE,"단축2";#N/A,#N/A,FALSE,"단축3";#N/A,#N/A,FALSE,"장축";#N/A,#N/A,FALSE,"4WD"}</definedName>
    <definedName name="HLAMP4" hidden="1">{#N/A,#N/A,FALSE,"단축1";#N/A,#N/A,FALSE,"단축2";#N/A,#N/A,FALSE,"단축3";#N/A,#N/A,FALSE,"장축";#N/A,#N/A,FALSE,"4WD"}</definedName>
    <definedName name="HLING" localSheetId="7" hidden="1">{#N/A,#N/A,FALSE,"단축1";#N/A,#N/A,FALSE,"단축2";#N/A,#N/A,FALSE,"단축3";#N/A,#N/A,FALSE,"장축";#N/A,#N/A,FALSE,"4WD"}</definedName>
    <definedName name="HLING" localSheetId="16" hidden="1">{#N/A,#N/A,FALSE,"단축1";#N/A,#N/A,FALSE,"단축2";#N/A,#N/A,FALSE,"단축3";#N/A,#N/A,FALSE,"장축";#N/A,#N/A,FALSE,"4WD"}</definedName>
    <definedName name="HLING" localSheetId="17" hidden="1">{#N/A,#N/A,FALSE,"단축1";#N/A,#N/A,FALSE,"단축2";#N/A,#N/A,FALSE,"단축3";#N/A,#N/A,FALSE,"장축";#N/A,#N/A,FALSE,"4WD"}</definedName>
    <definedName name="HLING" localSheetId="13" hidden="1">{#N/A,#N/A,FALSE,"단축1";#N/A,#N/A,FALSE,"단축2";#N/A,#N/A,FALSE,"단축3";#N/A,#N/A,FALSE,"장축";#N/A,#N/A,FALSE,"4WD"}</definedName>
    <definedName name="HLING" localSheetId="14" hidden="1">{#N/A,#N/A,FALSE,"단축1";#N/A,#N/A,FALSE,"단축2";#N/A,#N/A,FALSE,"단축3";#N/A,#N/A,FALSE,"장축";#N/A,#N/A,FALSE,"4WD"}</definedName>
    <definedName name="HLING" localSheetId="15" hidden="1">{#N/A,#N/A,FALSE,"단축1";#N/A,#N/A,FALSE,"단축2";#N/A,#N/A,FALSE,"단축3";#N/A,#N/A,FALSE,"장축";#N/A,#N/A,FALSE,"4WD"}</definedName>
    <definedName name="HLING" hidden="1">{#N/A,#N/A,FALSE,"단축1";#N/A,#N/A,FALSE,"단축2";#N/A,#N/A,FALSE,"단축3";#N/A,#N/A,FALSE,"장축";#N/A,#N/A,FALSE,"4WD"}</definedName>
    <definedName name="HMD_SPLR">#REF!</definedName>
    <definedName name="HNBR">#REF!</definedName>
    <definedName name="HOLE수">#REF!</definedName>
    <definedName name="HOME">#N/A</definedName>
    <definedName name="HOOD" localSheetId="7" hidden="1">{#N/A,#N/A,FALSE,"단축1";#N/A,#N/A,FALSE,"단축2";#N/A,#N/A,FALSE,"단축3";#N/A,#N/A,FALSE,"장축";#N/A,#N/A,FALSE,"4WD"}</definedName>
    <definedName name="HOOD" localSheetId="16" hidden="1">{#N/A,#N/A,FALSE,"단축1";#N/A,#N/A,FALSE,"단축2";#N/A,#N/A,FALSE,"단축3";#N/A,#N/A,FALSE,"장축";#N/A,#N/A,FALSE,"4WD"}</definedName>
    <definedName name="HOOD" localSheetId="17" hidden="1">{#N/A,#N/A,FALSE,"단축1";#N/A,#N/A,FALSE,"단축2";#N/A,#N/A,FALSE,"단축3";#N/A,#N/A,FALSE,"장축";#N/A,#N/A,FALSE,"4WD"}</definedName>
    <definedName name="HOOD" localSheetId="13" hidden="1">{#N/A,#N/A,FALSE,"단축1";#N/A,#N/A,FALSE,"단축2";#N/A,#N/A,FALSE,"단축3";#N/A,#N/A,FALSE,"장축";#N/A,#N/A,FALSE,"4WD"}</definedName>
    <definedName name="HOOD" localSheetId="14" hidden="1">{#N/A,#N/A,FALSE,"단축1";#N/A,#N/A,FALSE,"단축2";#N/A,#N/A,FALSE,"단축3";#N/A,#N/A,FALSE,"장축";#N/A,#N/A,FALSE,"4WD"}</definedName>
    <definedName name="HOOD" localSheetId="15" hidden="1">{#N/A,#N/A,FALSE,"단축1";#N/A,#N/A,FALSE,"단축2";#N/A,#N/A,FALSE,"단축3";#N/A,#N/A,FALSE,"장축";#N/A,#N/A,FALSE,"4WD"}</definedName>
    <definedName name="HOOD" hidden="1">{#N/A,#N/A,FALSE,"단축1";#N/A,#N/A,FALSE,"단축2";#N/A,#N/A,FALSE,"단축3";#N/A,#N/A,FALSE,"장축";#N/A,#N/A,FALSE,"4WD"}</definedName>
    <definedName name="hose">[4]계산DATA입력!#REF!</definedName>
    <definedName name="HOTC">#REF!</definedName>
    <definedName name="HOTN">#REF!</definedName>
    <definedName name="HP" hidden="1">#REF!</definedName>
    <definedName name="hpv" localSheetId="7" hidden="1">{#N/A,#N/A,FALSE,"단축1";#N/A,#N/A,FALSE,"단축2";#N/A,#N/A,FALSE,"단축3";#N/A,#N/A,FALSE,"장축";#N/A,#N/A,FALSE,"4WD"}</definedName>
    <definedName name="hpv" localSheetId="16" hidden="1">{#N/A,#N/A,FALSE,"단축1";#N/A,#N/A,FALSE,"단축2";#N/A,#N/A,FALSE,"단축3";#N/A,#N/A,FALSE,"장축";#N/A,#N/A,FALSE,"4WD"}</definedName>
    <definedName name="hpv" localSheetId="6" hidden="1">{#N/A,#N/A,FALSE,"단축1";#N/A,#N/A,FALSE,"단축2";#N/A,#N/A,FALSE,"단축3";#N/A,#N/A,FALSE,"장축";#N/A,#N/A,FALSE,"4WD"}</definedName>
    <definedName name="hpv" localSheetId="17" hidden="1">{#N/A,#N/A,FALSE,"단축1";#N/A,#N/A,FALSE,"단축2";#N/A,#N/A,FALSE,"단축3";#N/A,#N/A,FALSE,"장축";#N/A,#N/A,FALSE,"4WD"}</definedName>
    <definedName name="hpv" localSheetId="13" hidden="1">{#N/A,#N/A,FALSE,"단축1";#N/A,#N/A,FALSE,"단축2";#N/A,#N/A,FALSE,"단축3";#N/A,#N/A,FALSE,"장축";#N/A,#N/A,FALSE,"4WD"}</definedName>
    <definedName name="hpv" localSheetId="14" hidden="1">{#N/A,#N/A,FALSE,"단축1";#N/A,#N/A,FALSE,"단축2";#N/A,#N/A,FALSE,"단축3";#N/A,#N/A,FALSE,"장축";#N/A,#N/A,FALSE,"4WD"}</definedName>
    <definedName name="hpv" localSheetId="15" hidden="1">{#N/A,#N/A,FALSE,"단축1";#N/A,#N/A,FALSE,"단축2";#N/A,#N/A,FALSE,"단축3";#N/A,#N/A,FALSE,"장축";#N/A,#N/A,FALSE,"4WD"}</definedName>
    <definedName name="hpv" hidden="1">{#N/A,#N/A,FALSE,"단축1";#N/A,#N/A,FALSE,"단축2";#N/A,#N/A,FALSE,"단축3";#N/A,#N/A,FALSE,"장축";#N/A,#N/A,FALSE,"4WD"}</definedName>
    <definedName name="HP문제점현황" localSheetId="7" hidden="1">{#N/A,#N/A,FALSE,"단축1";#N/A,#N/A,FALSE,"단축2";#N/A,#N/A,FALSE,"단축3";#N/A,#N/A,FALSE,"장축";#N/A,#N/A,FALSE,"4WD"}</definedName>
    <definedName name="HP문제점현황" localSheetId="16" hidden="1">{#N/A,#N/A,FALSE,"단축1";#N/A,#N/A,FALSE,"단축2";#N/A,#N/A,FALSE,"단축3";#N/A,#N/A,FALSE,"장축";#N/A,#N/A,FALSE,"4WD"}</definedName>
    <definedName name="HP문제점현황" localSheetId="17" hidden="1">{#N/A,#N/A,FALSE,"단축1";#N/A,#N/A,FALSE,"단축2";#N/A,#N/A,FALSE,"단축3";#N/A,#N/A,FALSE,"장축";#N/A,#N/A,FALSE,"4WD"}</definedName>
    <definedName name="HP문제점현황" localSheetId="13" hidden="1">{#N/A,#N/A,FALSE,"단축1";#N/A,#N/A,FALSE,"단축2";#N/A,#N/A,FALSE,"단축3";#N/A,#N/A,FALSE,"장축";#N/A,#N/A,FALSE,"4WD"}</definedName>
    <definedName name="HP문제점현황" localSheetId="14" hidden="1">{#N/A,#N/A,FALSE,"단축1";#N/A,#N/A,FALSE,"단축2";#N/A,#N/A,FALSE,"단축3";#N/A,#N/A,FALSE,"장축";#N/A,#N/A,FALSE,"4WD"}</definedName>
    <definedName name="HP문제점현황" localSheetId="15" hidden="1">{#N/A,#N/A,FALSE,"단축1";#N/A,#N/A,FALSE,"단축2";#N/A,#N/A,FALSE,"단축3";#N/A,#N/A,FALSE,"장축";#N/A,#N/A,FALSE,"4WD"}</definedName>
    <definedName name="HP문제점현황" hidden="1">{#N/A,#N/A,FALSE,"단축1";#N/A,#N/A,FALSE,"단축2";#N/A,#N/A,FALSE,"단축3";#N/A,#N/A,FALSE,"장축";#N/A,#N/A,FALSE,"4WD"}</definedName>
    <definedName name="HR_CAR_사전품질" localSheetId="7" hidden="1">{#N/A,#N/A,FALSE,"단축1";#N/A,#N/A,FALSE,"단축2";#N/A,#N/A,FALSE,"단축3";#N/A,#N/A,FALSE,"장축";#N/A,#N/A,FALSE,"4WD"}</definedName>
    <definedName name="HR_CAR_사전품질" localSheetId="16" hidden="1">{#N/A,#N/A,FALSE,"단축1";#N/A,#N/A,FALSE,"단축2";#N/A,#N/A,FALSE,"단축3";#N/A,#N/A,FALSE,"장축";#N/A,#N/A,FALSE,"4WD"}</definedName>
    <definedName name="HR_CAR_사전품질" localSheetId="6" hidden="1">{#N/A,#N/A,FALSE,"단축1";#N/A,#N/A,FALSE,"단축2";#N/A,#N/A,FALSE,"단축3";#N/A,#N/A,FALSE,"장축";#N/A,#N/A,FALSE,"4WD"}</definedName>
    <definedName name="HR_CAR_사전품질" localSheetId="17" hidden="1">{#N/A,#N/A,FALSE,"단축1";#N/A,#N/A,FALSE,"단축2";#N/A,#N/A,FALSE,"단축3";#N/A,#N/A,FALSE,"장축";#N/A,#N/A,FALSE,"4WD"}</definedName>
    <definedName name="HR_CAR_사전품질" localSheetId="13" hidden="1">{#N/A,#N/A,FALSE,"단축1";#N/A,#N/A,FALSE,"단축2";#N/A,#N/A,FALSE,"단축3";#N/A,#N/A,FALSE,"장축";#N/A,#N/A,FALSE,"4WD"}</definedName>
    <definedName name="HR_CAR_사전품질" localSheetId="14" hidden="1">{#N/A,#N/A,FALSE,"단축1";#N/A,#N/A,FALSE,"단축2";#N/A,#N/A,FALSE,"단축3";#N/A,#N/A,FALSE,"장축";#N/A,#N/A,FALSE,"4WD"}</definedName>
    <definedName name="HR_CAR_사전품질" localSheetId="15" hidden="1">{#N/A,#N/A,FALSE,"단축1";#N/A,#N/A,FALSE,"단축2";#N/A,#N/A,FALSE,"단축3";#N/A,#N/A,FALSE,"장축";#N/A,#N/A,FALSE,"4WD"}</definedName>
    <definedName name="HR_CAR_사전품질" hidden="1">{#N/A,#N/A,FALSE,"단축1";#N/A,#N/A,FALSE,"단축2";#N/A,#N/A,FALSE,"단축3";#N/A,#N/A,FALSE,"장축";#N/A,#N/A,FALSE,"4WD"}</definedName>
    <definedName name="hrg" localSheetId="7">[0]!BlankMacro1</definedName>
    <definedName name="hrg" localSheetId="16">[0]!BlankMacro1</definedName>
    <definedName name="hrg" localSheetId="17">[0]!BlankMacro1</definedName>
    <definedName name="hrg" localSheetId="10">[0]!BlankMacro1</definedName>
    <definedName name="hrg" localSheetId="8">[0]!BlankMacro1</definedName>
    <definedName name="hrg" localSheetId="0">[0]!BlankMacro1</definedName>
    <definedName name="hrg" localSheetId="13">[0]!BlankMacro1</definedName>
    <definedName name="hrg" localSheetId="14">[0]!BlankMacro1</definedName>
    <definedName name="hrg" localSheetId="11">[0]!BlankMacro1</definedName>
    <definedName name="hrg" localSheetId="15">[0]!BlankMacro1</definedName>
    <definedName name="hrg">[0]!BlankMacro1</definedName>
    <definedName name="HRMESS029_Rev._1" localSheetId="7">#REF!</definedName>
    <definedName name="HRMESS029_Rev._1" localSheetId="6">#REF!</definedName>
    <definedName name="HRMESS029_Rev._1">#REF!</definedName>
    <definedName name="HRT" localSheetId="7" hidden="1">{#N/A,#N/A,FALSE,"신규dep";#N/A,#N/A,FALSE,"신규dep-금형상각후";#N/A,#N/A,FALSE,"신규dep-연구비상각후";#N/A,#N/A,FALSE,"신규dep-기계,공구상각후"}</definedName>
    <definedName name="HRT" localSheetId="16" hidden="1">{#N/A,#N/A,FALSE,"신규dep";#N/A,#N/A,FALSE,"신규dep-금형상각후";#N/A,#N/A,FALSE,"신규dep-연구비상각후";#N/A,#N/A,FALSE,"신규dep-기계,공구상각후"}</definedName>
    <definedName name="HRT" localSheetId="17" hidden="1">{#N/A,#N/A,FALSE,"신규dep";#N/A,#N/A,FALSE,"신규dep-금형상각후";#N/A,#N/A,FALSE,"신규dep-연구비상각후";#N/A,#N/A,FALSE,"신규dep-기계,공구상각후"}</definedName>
    <definedName name="HRT" localSheetId="13" hidden="1">{#N/A,#N/A,FALSE,"신규dep";#N/A,#N/A,FALSE,"신규dep-금형상각후";#N/A,#N/A,FALSE,"신규dep-연구비상각후";#N/A,#N/A,FALSE,"신규dep-기계,공구상각후"}</definedName>
    <definedName name="HRT" localSheetId="14" hidden="1">{#N/A,#N/A,FALSE,"신규dep";#N/A,#N/A,FALSE,"신규dep-금형상각후";#N/A,#N/A,FALSE,"신규dep-연구비상각후";#N/A,#N/A,FALSE,"신규dep-기계,공구상각후"}</definedName>
    <definedName name="HRT" localSheetId="15" hidden="1">{#N/A,#N/A,FALSE,"신규dep";#N/A,#N/A,FALSE,"신규dep-금형상각후";#N/A,#N/A,FALSE,"신규dep-연구비상각후";#N/A,#N/A,FALSE,"신규dep-기계,공구상각후"}</definedName>
    <definedName name="HRT" hidden="1">{#N/A,#N/A,FALSE,"신규dep";#N/A,#N/A,FALSE,"신규dep-금형상각후";#N/A,#N/A,FALSE,"신규dep-연구비상각후";#N/A,#N/A,FALSE,"신규dep-기계,공구상각후"}</definedName>
    <definedName name="HRTYU" localSheetId="7" hidden="1">{#N/A,#N/A,FALSE,"단축1";#N/A,#N/A,FALSE,"단축2";#N/A,#N/A,FALSE,"단축3";#N/A,#N/A,FALSE,"장축";#N/A,#N/A,FALSE,"4WD"}</definedName>
    <definedName name="HRTYU" localSheetId="16" hidden="1">{#N/A,#N/A,FALSE,"단축1";#N/A,#N/A,FALSE,"단축2";#N/A,#N/A,FALSE,"단축3";#N/A,#N/A,FALSE,"장축";#N/A,#N/A,FALSE,"4WD"}</definedName>
    <definedName name="HRTYU" localSheetId="17" hidden="1">{#N/A,#N/A,FALSE,"단축1";#N/A,#N/A,FALSE,"단축2";#N/A,#N/A,FALSE,"단축3";#N/A,#N/A,FALSE,"장축";#N/A,#N/A,FALSE,"4WD"}</definedName>
    <definedName name="HRTYU" localSheetId="13" hidden="1">{#N/A,#N/A,FALSE,"단축1";#N/A,#N/A,FALSE,"단축2";#N/A,#N/A,FALSE,"단축3";#N/A,#N/A,FALSE,"장축";#N/A,#N/A,FALSE,"4WD"}</definedName>
    <definedName name="HRTYU" localSheetId="14" hidden="1">{#N/A,#N/A,FALSE,"단축1";#N/A,#N/A,FALSE,"단축2";#N/A,#N/A,FALSE,"단축3";#N/A,#N/A,FALSE,"장축";#N/A,#N/A,FALSE,"4WD"}</definedName>
    <definedName name="HRTYU" localSheetId="15" hidden="1">{#N/A,#N/A,FALSE,"단축1";#N/A,#N/A,FALSE,"단축2";#N/A,#N/A,FALSE,"단축3";#N/A,#N/A,FALSE,"장축";#N/A,#N/A,FALSE,"4WD"}</definedName>
    <definedName name="HRTYU" hidden="1">{#N/A,#N/A,FALSE,"단축1";#N/A,#N/A,FALSE,"단축2";#N/A,#N/A,FALSE,"단축3";#N/A,#N/A,FALSE,"장축";#N/A,#N/A,FALSE,"4WD"}</definedName>
    <definedName name="HR표지" localSheetId="7">BlankMacro1</definedName>
    <definedName name="HR표지" localSheetId="16">BlankMacro1</definedName>
    <definedName name="HR표지" localSheetId="17">BlankMacro1</definedName>
    <definedName name="HR표지" localSheetId="10">BlankMacro1</definedName>
    <definedName name="HR표지" localSheetId="8">BlankMacro1</definedName>
    <definedName name="HR표지" localSheetId="0">BlankMacro1</definedName>
    <definedName name="HR표지" localSheetId="13">BlankMacro1</definedName>
    <definedName name="HR표지" localSheetId="14">BlankMacro1</definedName>
    <definedName name="HR표지" localSheetId="11">BlankMacro1</definedName>
    <definedName name="HR표지" localSheetId="15">BlankMacro1</definedName>
    <definedName name="HR표지">BlankMacro1</definedName>
    <definedName name="HS" localSheetId="7" hidden="1">{#N/A,#N/A,FALSE,"초도품";#N/A,#N/A,FALSE,"초도품 (2)";#N/A,#N/A,FALSE,"초도품 (3)";#N/A,#N/A,FALSE,"초도품 (4)";#N/A,#N/A,FALSE,"초도품 (5)";#N/A,#N/A,FALSE,"초도품 (6)"}</definedName>
    <definedName name="HS" localSheetId="16" hidden="1">{#N/A,#N/A,FALSE,"초도품";#N/A,#N/A,FALSE,"초도품 (2)";#N/A,#N/A,FALSE,"초도품 (3)";#N/A,#N/A,FALSE,"초도품 (4)";#N/A,#N/A,FALSE,"초도품 (5)";#N/A,#N/A,FALSE,"초도품 (6)"}</definedName>
    <definedName name="HS" localSheetId="17" hidden="1">{#N/A,#N/A,FALSE,"초도품";#N/A,#N/A,FALSE,"초도품 (2)";#N/A,#N/A,FALSE,"초도품 (3)";#N/A,#N/A,FALSE,"초도품 (4)";#N/A,#N/A,FALSE,"초도품 (5)";#N/A,#N/A,FALSE,"초도품 (6)"}</definedName>
    <definedName name="HS" localSheetId="13" hidden="1">{#N/A,#N/A,FALSE,"초도품";#N/A,#N/A,FALSE,"초도품 (2)";#N/A,#N/A,FALSE,"초도품 (3)";#N/A,#N/A,FALSE,"초도품 (4)";#N/A,#N/A,FALSE,"초도품 (5)";#N/A,#N/A,FALSE,"초도품 (6)"}</definedName>
    <definedName name="HS" localSheetId="14" hidden="1">{#N/A,#N/A,FALSE,"초도품";#N/A,#N/A,FALSE,"초도품 (2)";#N/A,#N/A,FALSE,"초도품 (3)";#N/A,#N/A,FALSE,"초도품 (4)";#N/A,#N/A,FALSE,"초도품 (5)";#N/A,#N/A,FALSE,"초도품 (6)"}</definedName>
    <definedName name="HS" localSheetId="15" hidden="1">{#N/A,#N/A,FALSE,"초도품";#N/A,#N/A,FALSE,"초도품 (2)";#N/A,#N/A,FALSE,"초도품 (3)";#N/A,#N/A,FALSE,"초도품 (4)";#N/A,#N/A,FALSE,"초도품 (5)";#N/A,#N/A,FALSE,"초도품 (6)"}</definedName>
    <definedName name="HS" hidden="1">{#N/A,#N/A,FALSE,"초도품";#N/A,#N/A,FALSE,"초도품 (2)";#N/A,#N/A,FALSE,"초도품 (3)";#N/A,#N/A,FALSE,"초도품 (4)";#N/A,#N/A,FALSE,"초도품 (5)";#N/A,#N/A,FALSE,"초도품 (6)"}</definedName>
    <definedName name="htgb" hidden="1">#REF!</definedName>
    <definedName name="HTML_CodePage">949</definedName>
    <definedName name="HTML_Control">{"'KET'!$A$1:$E$2423"}</definedName>
    <definedName name="HTML_Description">""</definedName>
    <definedName name="HTML_Email">""</definedName>
    <definedName name="HTML_Header">"KET CONNECTORS"</definedName>
    <definedName name="HTML_LastUpdate">"98-02-26"</definedName>
    <definedName name="HTML_LineAfter">TRUE</definedName>
    <definedName name="HTML_LineBefore">TRUE</definedName>
    <definedName name="HTML_Name">"R&amp;D"</definedName>
    <definedName name="HTML_OBDlg2">TRUE</definedName>
    <definedName name="HTML_OBDlg4">TRUE</definedName>
    <definedName name="HTML_OS">0</definedName>
    <definedName name="HTML_PathFile">"C:\My Documents\MyHTML.htm"</definedName>
    <definedName name="HTML_Title">"LIB_CONNECTOR"</definedName>
    <definedName name="HTML1_11">1</definedName>
    <definedName name="HTML1_12">"A:\keb98avrg\kebyear.htm"</definedName>
    <definedName name="HTML1_2">1</definedName>
    <definedName name="HTML1_3">"kebyear"</definedName>
    <definedName name="HTML1_4">"Sheet1"</definedName>
    <definedName name="HTML1_6">-4146</definedName>
    <definedName name="HTML1_7">-4146</definedName>
    <definedName name="HTML1_8">"99-02-11"</definedName>
    <definedName name="HTML1_9">"한국외환은행"</definedName>
    <definedName name="HTMLCount">1</definedName>
    <definedName name="HWARE">#REF!</definedName>
    <definedName name="HYP" localSheetId="6" hidden="1">#REF!</definedName>
    <definedName name="HYP" hidden="1">#REF!</definedName>
    <definedName name="I">#REF!</definedName>
    <definedName name="ic" localSheetId="7" hidden="1">{#N/A,#N/A,FALSE,"단축1";#N/A,#N/A,FALSE,"단축2";#N/A,#N/A,FALSE,"단축3";#N/A,#N/A,FALSE,"장축";#N/A,#N/A,FALSE,"4WD"}</definedName>
    <definedName name="ic" localSheetId="16" hidden="1">{#N/A,#N/A,FALSE,"단축1";#N/A,#N/A,FALSE,"단축2";#N/A,#N/A,FALSE,"단축3";#N/A,#N/A,FALSE,"장축";#N/A,#N/A,FALSE,"4WD"}</definedName>
    <definedName name="ic" localSheetId="6" hidden="1">{#N/A,#N/A,FALSE,"단축1";#N/A,#N/A,FALSE,"단축2";#N/A,#N/A,FALSE,"단축3";#N/A,#N/A,FALSE,"장축";#N/A,#N/A,FALSE,"4WD"}</definedName>
    <definedName name="ic" localSheetId="17" hidden="1">{#N/A,#N/A,FALSE,"단축1";#N/A,#N/A,FALSE,"단축2";#N/A,#N/A,FALSE,"단축3";#N/A,#N/A,FALSE,"장축";#N/A,#N/A,FALSE,"4WD"}</definedName>
    <definedName name="ic" localSheetId="13" hidden="1">{#N/A,#N/A,FALSE,"단축1";#N/A,#N/A,FALSE,"단축2";#N/A,#N/A,FALSE,"단축3";#N/A,#N/A,FALSE,"장축";#N/A,#N/A,FALSE,"4WD"}</definedName>
    <definedName name="ic" localSheetId="14" hidden="1">{#N/A,#N/A,FALSE,"단축1";#N/A,#N/A,FALSE,"단축2";#N/A,#N/A,FALSE,"단축3";#N/A,#N/A,FALSE,"장축";#N/A,#N/A,FALSE,"4WD"}</definedName>
    <definedName name="ic" localSheetId="15" hidden="1">{#N/A,#N/A,FALSE,"단축1";#N/A,#N/A,FALSE,"단축2";#N/A,#N/A,FALSE,"단축3";#N/A,#N/A,FALSE,"장축";#N/A,#N/A,FALSE,"4WD"}</definedName>
    <definedName name="ic" hidden="1">{#N/A,#N/A,FALSE,"단축1";#N/A,#N/A,FALSE,"단축2";#N/A,#N/A,FALSE,"단축3";#N/A,#N/A,FALSE,"장축";#N/A,#N/A,FALSE,"4WD"}</definedName>
    <definedName name="IFSUMFEB">"IF(MSN=2,(SUMJAN*-1)+(SUMFEB*-1)"</definedName>
    <definedName name="II" localSheetId="6">#REF!</definedName>
    <definedName name="II">#REF!</definedName>
    <definedName name="III" localSheetId="7" hidden="1">{#N/A,#N/A,FALSE,"단축1";#N/A,#N/A,FALSE,"단축2";#N/A,#N/A,FALSE,"단축3";#N/A,#N/A,FALSE,"장축";#N/A,#N/A,FALSE,"4WD"}</definedName>
    <definedName name="III" localSheetId="16" hidden="1">{#N/A,#N/A,FALSE,"단축1";#N/A,#N/A,FALSE,"단축2";#N/A,#N/A,FALSE,"단축3";#N/A,#N/A,FALSE,"장축";#N/A,#N/A,FALSE,"4WD"}</definedName>
    <definedName name="III" localSheetId="17" hidden="1">{#N/A,#N/A,FALSE,"단축1";#N/A,#N/A,FALSE,"단축2";#N/A,#N/A,FALSE,"단축3";#N/A,#N/A,FALSE,"장축";#N/A,#N/A,FALSE,"4WD"}</definedName>
    <definedName name="III" localSheetId="13" hidden="1">{#N/A,#N/A,FALSE,"단축1";#N/A,#N/A,FALSE,"단축2";#N/A,#N/A,FALSE,"단축3";#N/A,#N/A,FALSE,"장축";#N/A,#N/A,FALSE,"4WD"}</definedName>
    <definedName name="III" localSheetId="14" hidden="1">{#N/A,#N/A,FALSE,"단축1";#N/A,#N/A,FALSE,"단축2";#N/A,#N/A,FALSE,"단축3";#N/A,#N/A,FALSE,"장축";#N/A,#N/A,FALSE,"4WD"}</definedName>
    <definedName name="III" localSheetId="15" hidden="1">{#N/A,#N/A,FALSE,"단축1";#N/A,#N/A,FALSE,"단축2";#N/A,#N/A,FALSE,"단축3";#N/A,#N/A,FALSE,"장축";#N/A,#N/A,FALSE,"4WD"}</definedName>
    <definedName name="III" hidden="1">{#N/A,#N/A,FALSE,"단축1";#N/A,#N/A,FALSE,"단축2";#N/A,#N/A,FALSE,"단축3";#N/A,#N/A,FALSE,"장축";#N/A,#N/A,FALSE,"4WD"}</definedName>
    <definedName name="IIII" localSheetId="7" hidden="1">{#N/A,#N/A,FALSE,"신규dep";#N/A,#N/A,FALSE,"신규dep-금형상각후";#N/A,#N/A,FALSE,"신규dep-연구비상각후";#N/A,#N/A,FALSE,"신규dep-기계,공구상각후"}</definedName>
    <definedName name="IIII" localSheetId="16" hidden="1">{#N/A,#N/A,FALSE,"신규dep";#N/A,#N/A,FALSE,"신규dep-금형상각후";#N/A,#N/A,FALSE,"신규dep-연구비상각후";#N/A,#N/A,FALSE,"신규dep-기계,공구상각후"}</definedName>
    <definedName name="IIII" localSheetId="17" hidden="1">{#N/A,#N/A,FALSE,"신규dep";#N/A,#N/A,FALSE,"신규dep-금형상각후";#N/A,#N/A,FALSE,"신규dep-연구비상각후";#N/A,#N/A,FALSE,"신규dep-기계,공구상각후"}</definedName>
    <definedName name="IIII" localSheetId="13" hidden="1">{#N/A,#N/A,FALSE,"신규dep";#N/A,#N/A,FALSE,"신규dep-금형상각후";#N/A,#N/A,FALSE,"신규dep-연구비상각후";#N/A,#N/A,FALSE,"신규dep-기계,공구상각후"}</definedName>
    <definedName name="IIII" localSheetId="14" hidden="1">{#N/A,#N/A,FALSE,"신규dep";#N/A,#N/A,FALSE,"신규dep-금형상각후";#N/A,#N/A,FALSE,"신규dep-연구비상각후";#N/A,#N/A,FALSE,"신규dep-기계,공구상각후"}</definedName>
    <definedName name="IIII" localSheetId="15" hidden="1">{#N/A,#N/A,FALSE,"신규dep";#N/A,#N/A,FALSE,"신규dep-금형상각후";#N/A,#N/A,FALSE,"신규dep-연구비상각후";#N/A,#N/A,FALSE,"신규dep-기계,공구상각후"}</definedName>
    <definedName name="IIII" hidden="1">{#N/A,#N/A,FALSE,"신규dep";#N/A,#N/A,FALSE,"신규dep-금형상각후";#N/A,#N/A,FALSE,"신규dep-연구비상각후";#N/A,#N/A,FALSE,"신규dep-기계,공구상각후"}</definedName>
    <definedName name="ilban05_Query">#REF!</definedName>
    <definedName name="IM" localSheetId="7" hidden="1">{#N/A,#N/A,FALSE,"단축1";#N/A,#N/A,FALSE,"단축2";#N/A,#N/A,FALSE,"단축3";#N/A,#N/A,FALSE,"장축";#N/A,#N/A,FALSE,"4WD"}</definedName>
    <definedName name="IM" localSheetId="16" hidden="1">{#N/A,#N/A,FALSE,"단축1";#N/A,#N/A,FALSE,"단축2";#N/A,#N/A,FALSE,"단축3";#N/A,#N/A,FALSE,"장축";#N/A,#N/A,FALSE,"4WD"}</definedName>
    <definedName name="IM" localSheetId="17" hidden="1">{#N/A,#N/A,FALSE,"단축1";#N/A,#N/A,FALSE,"단축2";#N/A,#N/A,FALSE,"단축3";#N/A,#N/A,FALSE,"장축";#N/A,#N/A,FALSE,"4WD"}</definedName>
    <definedName name="IM" localSheetId="13" hidden="1">{#N/A,#N/A,FALSE,"단축1";#N/A,#N/A,FALSE,"단축2";#N/A,#N/A,FALSE,"단축3";#N/A,#N/A,FALSE,"장축";#N/A,#N/A,FALSE,"4WD"}</definedName>
    <definedName name="IM" localSheetId="14" hidden="1">{#N/A,#N/A,FALSE,"단축1";#N/A,#N/A,FALSE,"단축2";#N/A,#N/A,FALSE,"단축3";#N/A,#N/A,FALSE,"장축";#N/A,#N/A,FALSE,"4WD"}</definedName>
    <definedName name="IM" localSheetId="15" hidden="1">{#N/A,#N/A,FALSE,"단축1";#N/A,#N/A,FALSE,"단축2";#N/A,#N/A,FALSE,"단축3";#N/A,#N/A,FALSE,"장축";#N/A,#N/A,FALSE,"4WD"}</definedName>
    <definedName name="IM" hidden="1">{#N/A,#N/A,FALSE,"단축1";#N/A,#N/A,FALSE,"단축2";#N/A,#N/A,FALSE,"단축3";#N/A,#N/A,FALSE,"장축";#N/A,#N/A,FALSE,"4WD"}</definedName>
    <definedName name="INDEX" localSheetId="6">#REF!</definedName>
    <definedName name="INDEX">#REF!</definedName>
    <definedName name="Inland_trans">#REF!</definedName>
    <definedName name="INNER">#REF!</definedName>
    <definedName name="io">#REF!</definedName>
    <definedName name="IOP" localSheetId="7" hidden="1">{#N/A,#N/A,FALSE,"단축1";#N/A,#N/A,FALSE,"단축2";#N/A,#N/A,FALSE,"단축3";#N/A,#N/A,FALSE,"장축";#N/A,#N/A,FALSE,"4WD"}</definedName>
    <definedName name="IOP" localSheetId="16" hidden="1">{#N/A,#N/A,FALSE,"단축1";#N/A,#N/A,FALSE,"단축2";#N/A,#N/A,FALSE,"단축3";#N/A,#N/A,FALSE,"장축";#N/A,#N/A,FALSE,"4WD"}</definedName>
    <definedName name="IOP" localSheetId="17" hidden="1">{#N/A,#N/A,FALSE,"단축1";#N/A,#N/A,FALSE,"단축2";#N/A,#N/A,FALSE,"단축3";#N/A,#N/A,FALSE,"장축";#N/A,#N/A,FALSE,"4WD"}</definedName>
    <definedName name="IOP" localSheetId="13" hidden="1">{#N/A,#N/A,FALSE,"단축1";#N/A,#N/A,FALSE,"단축2";#N/A,#N/A,FALSE,"단축3";#N/A,#N/A,FALSE,"장축";#N/A,#N/A,FALSE,"4WD"}</definedName>
    <definedName name="IOP" localSheetId="14" hidden="1">{#N/A,#N/A,FALSE,"단축1";#N/A,#N/A,FALSE,"단축2";#N/A,#N/A,FALSE,"단축3";#N/A,#N/A,FALSE,"장축";#N/A,#N/A,FALSE,"4WD"}</definedName>
    <definedName name="IOP" localSheetId="15" hidden="1">{#N/A,#N/A,FALSE,"단축1";#N/A,#N/A,FALSE,"단축2";#N/A,#N/A,FALSE,"단축3";#N/A,#N/A,FALSE,"장축";#N/A,#N/A,FALSE,"4WD"}</definedName>
    <definedName name="IOP" hidden="1">{#N/A,#N/A,FALSE,"단축1";#N/A,#N/A,FALSE,"단축2";#N/A,#N/A,FALSE,"단축3";#N/A,#N/A,FALSE,"장축";#N/A,#N/A,FALSE,"4WD"}</definedName>
    <definedName name="IOPOIP">#REF!</definedName>
    <definedName name="IPL">#REF!</definedName>
    <definedName name="IPL_PRICE">#REF!</definedName>
    <definedName name="IRE" hidden="1">{#N/A,#N/A,FALSE,"단축1";#N/A,#N/A,FALSE,"단축2";#N/A,#N/A,FALSE,"단축3";#N/A,#N/A,FALSE,"장축";#N/A,#N/A,FALSE,"4WD"}</definedName>
    <definedName name="ISIRACT">#REF!</definedName>
    <definedName name="ISIRPLAN">#REF!</definedName>
    <definedName name="IT" localSheetId="7">{#N/A,#N/A,FALSE,"단축1";#N/A,#N/A,FALSE,"단축2";#N/A,#N/A,FALSE,"단축3";#N/A,#N/A,FALSE,"장축";#N/A,#N/A,FALSE,"4WD"}</definedName>
    <definedName name="IT" localSheetId="16">{#N/A,#N/A,FALSE,"단축1";#N/A,#N/A,FALSE,"단축2";#N/A,#N/A,FALSE,"단축3";#N/A,#N/A,FALSE,"장축";#N/A,#N/A,FALSE,"4WD"}</definedName>
    <definedName name="IT" localSheetId="17">{#N/A,#N/A,FALSE,"단축1";#N/A,#N/A,FALSE,"단축2";#N/A,#N/A,FALSE,"단축3";#N/A,#N/A,FALSE,"장축";#N/A,#N/A,FALSE,"4WD"}</definedName>
    <definedName name="IT" localSheetId="13">{#N/A,#N/A,FALSE,"단축1";#N/A,#N/A,FALSE,"단축2";#N/A,#N/A,FALSE,"단축3";#N/A,#N/A,FALSE,"장축";#N/A,#N/A,FALSE,"4WD"}</definedName>
    <definedName name="IT" localSheetId="14">{#N/A,#N/A,FALSE,"단축1";#N/A,#N/A,FALSE,"단축2";#N/A,#N/A,FALSE,"단축3";#N/A,#N/A,FALSE,"장축";#N/A,#N/A,FALSE,"4WD"}</definedName>
    <definedName name="IT" localSheetId="15">{#N/A,#N/A,FALSE,"단축1";#N/A,#N/A,FALSE,"단축2";#N/A,#N/A,FALSE,"단축3";#N/A,#N/A,FALSE,"장축";#N/A,#N/A,FALSE,"4WD"}</definedName>
    <definedName name="IT">{#N/A,#N/A,FALSE,"단축1";#N/A,#N/A,FALSE,"단축2";#N/A,#N/A,FALSE,"단축3";#N/A,#N/A,FALSE,"장축";#N/A,#N/A,FALSE,"4WD"}</definedName>
    <definedName name="ITEM" localSheetId="7" hidden="1">{#N/A,#N/A,FALSE,"단축1";#N/A,#N/A,FALSE,"단축2";#N/A,#N/A,FALSE,"단축3";#N/A,#N/A,FALSE,"장축";#N/A,#N/A,FALSE,"4WD"}</definedName>
    <definedName name="ITEM" localSheetId="16" hidden="1">{#N/A,#N/A,FALSE,"단축1";#N/A,#N/A,FALSE,"단축2";#N/A,#N/A,FALSE,"단축3";#N/A,#N/A,FALSE,"장축";#N/A,#N/A,FALSE,"4WD"}</definedName>
    <definedName name="ITEM" localSheetId="6" hidden="1">{#N/A,#N/A,FALSE,"단축1";#N/A,#N/A,FALSE,"단축2";#N/A,#N/A,FALSE,"단축3";#N/A,#N/A,FALSE,"장축";#N/A,#N/A,FALSE,"4WD"}</definedName>
    <definedName name="ITEM" localSheetId="17" hidden="1">{#N/A,#N/A,FALSE,"단축1";#N/A,#N/A,FALSE,"단축2";#N/A,#N/A,FALSE,"단축3";#N/A,#N/A,FALSE,"장축";#N/A,#N/A,FALSE,"4WD"}</definedName>
    <definedName name="ITEM" localSheetId="13" hidden="1">{#N/A,#N/A,FALSE,"단축1";#N/A,#N/A,FALSE,"단축2";#N/A,#N/A,FALSE,"단축3";#N/A,#N/A,FALSE,"장축";#N/A,#N/A,FALSE,"4WD"}</definedName>
    <definedName name="ITEM" localSheetId="14" hidden="1">{#N/A,#N/A,FALSE,"단축1";#N/A,#N/A,FALSE,"단축2";#N/A,#N/A,FALSE,"단축3";#N/A,#N/A,FALSE,"장축";#N/A,#N/A,FALSE,"4WD"}</definedName>
    <definedName name="ITEM" localSheetId="15" hidden="1">{#N/A,#N/A,FALSE,"단축1";#N/A,#N/A,FALSE,"단축2";#N/A,#N/A,FALSE,"단축3";#N/A,#N/A,FALSE,"장축";#N/A,#N/A,FALSE,"4WD"}</definedName>
    <definedName name="ITEM" hidden="1">{#N/A,#N/A,FALSE,"단축1";#N/A,#N/A,FALSE,"단축2";#N/A,#N/A,FALSE,"단축3";#N/A,#N/A,FALSE,"장축";#N/A,#N/A,FALSE,"4WD"}</definedName>
    <definedName name="ITEM2" localSheetId="13">[6]!ITEM2</definedName>
    <definedName name="ITEM2">[7]!ITEM2</definedName>
    <definedName name="ITEMTABLE">#REF!</definedName>
    <definedName name="IUOP">#REF!</definedName>
    <definedName name="iuyio">#REF!</definedName>
    <definedName name="IYI" localSheetId="7">BlankMacro1</definedName>
    <definedName name="IYI" localSheetId="16">BlankMacro1</definedName>
    <definedName name="IYI" localSheetId="17">BlankMacro1</definedName>
    <definedName name="IYI" localSheetId="10">BlankMacro1</definedName>
    <definedName name="IYI" localSheetId="8">BlankMacro1</definedName>
    <definedName name="IYI" localSheetId="0">BlankMacro1</definedName>
    <definedName name="IYI" localSheetId="13">BlankMacro1</definedName>
    <definedName name="IYI" localSheetId="14">BlankMacro1</definedName>
    <definedName name="IYI" localSheetId="11">BlankMacro1</definedName>
    <definedName name="IYI" localSheetId="15">BlankMacro1</definedName>
    <definedName name="IYI">BlankMacro1</definedName>
    <definedName name="J" localSheetId="6" hidden="1">{#N/A,#N/A,FALSE,"신규dep";#N/A,#N/A,FALSE,"신규dep-금형상각후";#N/A,#N/A,FALSE,"신규dep-연구비상각후";#N/A,#N/A,FALSE,"신규dep-기계,공구상각후"}</definedName>
    <definedName name="J" localSheetId="13" hidden="1">{#N/A,#N/A,FALSE,"신규dep";#N/A,#N/A,FALSE,"신규dep-금형상각후";#N/A,#N/A,FALSE,"신규dep-연구비상각후";#N/A,#N/A,FALSE,"신규dep-기계,공구상각후"}</definedName>
    <definedName name="J">#REF!</definedName>
    <definedName name="Jan">#REF!</definedName>
    <definedName name="Jan_02">[1]Mth!#REF!</definedName>
    <definedName name="Jan_03">[1]Mth!#REF!</definedName>
    <definedName name="JD">#REF!</definedName>
    <definedName name="JE">#REF!</definedName>
    <definedName name="JFHKTYKTSKT">BlankMacro1</definedName>
    <definedName name="JGFJSFDG" localSheetId="7">BlankMacro1</definedName>
    <definedName name="JGFJSFDG" localSheetId="16">BlankMacro1</definedName>
    <definedName name="JGFJSFDG" localSheetId="17">BlankMacro1</definedName>
    <definedName name="JGFJSFDG" localSheetId="10">BlankMacro1</definedName>
    <definedName name="JGFJSFDG" localSheetId="8">BlankMacro1</definedName>
    <definedName name="JGFJSFDG" localSheetId="0">BlankMacro1</definedName>
    <definedName name="JGFJSFDG" localSheetId="13">BlankMacro1</definedName>
    <definedName name="JGFJSFDG" localSheetId="14">BlankMacro1</definedName>
    <definedName name="JGFJSFDG" localSheetId="11">BlankMacro1</definedName>
    <definedName name="JGFJSFDG" localSheetId="15">BlankMacro1</definedName>
    <definedName name="JGFJSFDG">BlankMacro1</definedName>
    <definedName name="jgh" localSheetId="7">BlankMacro1</definedName>
    <definedName name="jgh" localSheetId="16">BlankMacro1</definedName>
    <definedName name="jgh" localSheetId="17">BlankMacro1</definedName>
    <definedName name="jgh" localSheetId="10">BlankMacro1</definedName>
    <definedName name="jgh" localSheetId="8">BlankMacro1</definedName>
    <definedName name="jgh" localSheetId="0">BlankMacro1</definedName>
    <definedName name="jgh" localSheetId="13">BlankMacro1</definedName>
    <definedName name="jgh" localSheetId="14">BlankMacro1</definedName>
    <definedName name="jgh" localSheetId="11">BlankMacro1</definedName>
    <definedName name="jgh" localSheetId="15">BlankMacro1</definedName>
    <definedName name="jgh">BlankMacro1</definedName>
    <definedName name="jghfkyr">BlankMacro1</definedName>
    <definedName name="JGHJ" localSheetId="7" hidden="1">{#N/A,#N/A,FALSE,"단축1";#N/A,#N/A,FALSE,"단축2";#N/A,#N/A,FALSE,"단축3";#N/A,#N/A,FALSE,"장축";#N/A,#N/A,FALSE,"4WD"}</definedName>
    <definedName name="JGHJ" localSheetId="16" hidden="1">{#N/A,#N/A,FALSE,"단축1";#N/A,#N/A,FALSE,"단축2";#N/A,#N/A,FALSE,"단축3";#N/A,#N/A,FALSE,"장축";#N/A,#N/A,FALSE,"4WD"}</definedName>
    <definedName name="JGHJ" localSheetId="6" hidden="1">{#N/A,#N/A,FALSE,"단축1";#N/A,#N/A,FALSE,"단축2";#N/A,#N/A,FALSE,"단축3";#N/A,#N/A,FALSE,"장축";#N/A,#N/A,FALSE,"4WD"}</definedName>
    <definedName name="JGHJ" localSheetId="17" hidden="1">{#N/A,#N/A,FALSE,"단축1";#N/A,#N/A,FALSE,"단축2";#N/A,#N/A,FALSE,"단축3";#N/A,#N/A,FALSE,"장축";#N/A,#N/A,FALSE,"4WD"}</definedName>
    <definedName name="JGHJ" localSheetId="13" hidden="1">{#N/A,#N/A,FALSE,"단축1";#N/A,#N/A,FALSE,"단축2";#N/A,#N/A,FALSE,"단축3";#N/A,#N/A,FALSE,"장축";#N/A,#N/A,FALSE,"4WD"}</definedName>
    <definedName name="JGHJ" localSheetId="14" hidden="1">{#N/A,#N/A,FALSE,"단축1";#N/A,#N/A,FALSE,"단축2";#N/A,#N/A,FALSE,"단축3";#N/A,#N/A,FALSE,"장축";#N/A,#N/A,FALSE,"4WD"}</definedName>
    <definedName name="JGHJ" localSheetId="15" hidden="1">{#N/A,#N/A,FALSE,"단축1";#N/A,#N/A,FALSE,"단축2";#N/A,#N/A,FALSE,"단축3";#N/A,#N/A,FALSE,"장축";#N/A,#N/A,FALSE,"4WD"}</definedName>
    <definedName name="JGHJ" hidden="1">{#N/A,#N/A,FALSE,"단축1";#N/A,#N/A,FALSE,"단축2";#N/A,#N/A,FALSE,"단축3";#N/A,#N/A,FALSE,"장축";#N/A,#N/A,FALSE,"4WD"}</definedName>
    <definedName name="jhgfjk">#REF!</definedName>
    <definedName name="JHGFKGKJ" localSheetId="6">#REF!</definedName>
    <definedName name="JHGFKGKJ">#REF!</definedName>
    <definedName name="jhgkgh">#REF!</definedName>
    <definedName name="JHK">#REF!</definedName>
    <definedName name="JIFFIX">#N/A</definedName>
    <definedName name="JIN" localSheetId="6">#REF!</definedName>
    <definedName name="JIN">#REF!</definedName>
    <definedName name="JJ" localSheetId="13">BlankMacro1</definedName>
    <definedName name="JJ">#REF!</definedName>
    <definedName name="JJHHJ">#REF!</definedName>
    <definedName name="JJJ" localSheetId="6" hidden="1">{#N/A,#N/A,FALSE,"전제";#N/A,#N/A,FALSE,"표지";#N/A,#N/A,FALSE,"6D16";#N/A,#N/A,FALSE,"6D22";#N/A,#N/A,FALSE,"6D22-T";#N/A,#N/A,FALSE,"Q-DEG";#N/A,#N/A,FALSE,"총손";#N/A,#N/A,FALSE,"대당";#N/A,#N/A,FALSE,"가공비"}</definedName>
    <definedName name="JJJ" localSheetId="13" hidden="1">{#N/A,#N/A,FALSE,"전제";#N/A,#N/A,FALSE,"표지";#N/A,#N/A,FALSE,"6D16";#N/A,#N/A,FALSE,"6D22";#N/A,#N/A,FALSE,"6D22-T";#N/A,#N/A,FALSE,"Q-DEG";#N/A,#N/A,FALSE,"총손";#N/A,#N/A,FALSE,"대당";#N/A,#N/A,FALSE,"가공비"}</definedName>
    <definedName name="jjj">#REF!</definedName>
    <definedName name="jjjj">#REF!</definedName>
    <definedName name="JJJJJJ" localSheetId="7" hidden="1">{#N/A,#N/A,FALSE,"단축1";#N/A,#N/A,FALSE,"단축2";#N/A,#N/A,FALSE,"단축3";#N/A,#N/A,FALSE,"장축";#N/A,#N/A,FALSE,"4WD"}</definedName>
    <definedName name="JJJJJJ" localSheetId="16" hidden="1">{#N/A,#N/A,FALSE,"단축1";#N/A,#N/A,FALSE,"단축2";#N/A,#N/A,FALSE,"단축3";#N/A,#N/A,FALSE,"장축";#N/A,#N/A,FALSE,"4WD"}</definedName>
    <definedName name="JJJJJJ" localSheetId="6" hidden="1">{#N/A,#N/A,FALSE,"단축1";#N/A,#N/A,FALSE,"단축2";#N/A,#N/A,FALSE,"단축3";#N/A,#N/A,FALSE,"장축";#N/A,#N/A,FALSE,"4WD"}</definedName>
    <definedName name="JJJJJJ" localSheetId="17" hidden="1">{#N/A,#N/A,FALSE,"단축1";#N/A,#N/A,FALSE,"단축2";#N/A,#N/A,FALSE,"단축3";#N/A,#N/A,FALSE,"장축";#N/A,#N/A,FALSE,"4WD"}</definedName>
    <definedName name="JJJJJJ" localSheetId="13" hidden="1">{#N/A,#N/A,FALSE,"단축1";#N/A,#N/A,FALSE,"단축2";#N/A,#N/A,FALSE,"단축3";#N/A,#N/A,FALSE,"장축";#N/A,#N/A,FALSE,"4WD"}</definedName>
    <definedName name="JJJJJJ" localSheetId="14" hidden="1">{#N/A,#N/A,FALSE,"단축1";#N/A,#N/A,FALSE,"단축2";#N/A,#N/A,FALSE,"단축3";#N/A,#N/A,FALSE,"장축";#N/A,#N/A,FALSE,"4WD"}</definedName>
    <definedName name="JJJJJJ" localSheetId="15" hidden="1">{#N/A,#N/A,FALSE,"단축1";#N/A,#N/A,FALSE,"단축2";#N/A,#N/A,FALSE,"단축3";#N/A,#N/A,FALSE,"장축";#N/A,#N/A,FALSE,"4WD"}</definedName>
    <definedName name="JJJJJJ" hidden="1">{#N/A,#N/A,FALSE,"단축1";#N/A,#N/A,FALSE,"단축2";#N/A,#N/A,FALSE,"단축3";#N/A,#N/A,FALSE,"장축";#N/A,#N/A,FALSE,"4WD"}</definedName>
    <definedName name="jjy" localSheetId="7" hidden="1">{#N/A,#N/A,FALSE,"단축1";#N/A,#N/A,FALSE,"단축2";#N/A,#N/A,FALSE,"단축3";#N/A,#N/A,FALSE,"장축";#N/A,#N/A,FALSE,"4WD"}</definedName>
    <definedName name="jjy" localSheetId="16" hidden="1">{#N/A,#N/A,FALSE,"단축1";#N/A,#N/A,FALSE,"단축2";#N/A,#N/A,FALSE,"단축3";#N/A,#N/A,FALSE,"장축";#N/A,#N/A,FALSE,"4WD"}</definedName>
    <definedName name="jjy" localSheetId="17" hidden="1">{#N/A,#N/A,FALSE,"단축1";#N/A,#N/A,FALSE,"단축2";#N/A,#N/A,FALSE,"단축3";#N/A,#N/A,FALSE,"장축";#N/A,#N/A,FALSE,"4WD"}</definedName>
    <definedName name="jjy" localSheetId="13" hidden="1">{#N/A,#N/A,FALSE,"단축1";#N/A,#N/A,FALSE,"단축2";#N/A,#N/A,FALSE,"단축3";#N/A,#N/A,FALSE,"장축";#N/A,#N/A,FALSE,"4WD"}</definedName>
    <definedName name="jjy" localSheetId="14" hidden="1">{#N/A,#N/A,FALSE,"단축1";#N/A,#N/A,FALSE,"단축2";#N/A,#N/A,FALSE,"단축3";#N/A,#N/A,FALSE,"장축";#N/A,#N/A,FALSE,"4WD"}</definedName>
    <definedName name="jjy" localSheetId="15" hidden="1">{#N/A,#N/A,FALSE,"단축1";#N/A,#N/A,FALSE,"단축2";#N/A,#N/A,FALSE,"단축3";#N/A,#N/A,FALSE,"장축";#N/A,#N/A,FALSE,"4WD"}</definedName>
    <definedName name="jjy" hidden="1">{#N/A,#N/A,FALSE,"단축1";#N/A,#N/A,FALSE,"단축2";#N/A,#N/A,FALSE,"단축3";#N/A,#N/A,FALSE,"장축";#N/A,#N/A,FALSE,"4WD"}</definedName>
    <definedName name="JK" localSheetId="7" hidden="1">{#N/A,#N/A,FALSE,"신규dep";#N/A,#N/A,FALSE,"신규dep-금형상각후";#N/A,#N/A,FALSE,"신규dep-연구비상각후";#N/A,#N/A,FALSE,"신규dep-기계,공구상각후"}</definedName>
    <definedName name="JK" localSheetId="16" hidden="1">{#N/A,#N/A,FALSE,"신규dep";#N/A,#N/A,FALSE,"신규dep-금형상각후";#N/A,#N/A,FALSE,"신규dep-연구비상각후";#N/A,#N/A,FALSE,"신규dep-기계,공구상각후"}</definedName>
    <definedName name="JK" localSheetId="6" hidden="1">{#N/A,#N/A,TRUE,"Y생산";#N/A,#N/A,TRUE,"Y판매";#N/A,#N/A,TRUE,"Y총물량";#N/A,#N/A,TRUE,"Y능력";#N/A,#N/A,TRUE,"YKD"}</definedName>
    <definedName name="JK" localSheetId="17" hidden="1">{#N/A,#N/A,FALSE,"신규dep";#N/A,#N/A,FALSE,"신규dep-금형상각후";#N/A,#N/A,FALSE,"신규dep-연구비상각후";#N/A,#N/A,FALSE,"신규dep-기계,공구상각후"}</definedName>
    <definedName name="JK" localSheetId="13" hidden="1">{#N/A,#N/A,FALSE,"신규dep";#N/A,#N/A,FALSE,"신규dep-금형상각후";#N/A,#N/A,FALSE,"신규dep-연구비상각후";#N/A,#N/A,FALSE,"신규dep-기계,공구상각후"}</definedName>
    <definedName name="JK" localSheetId="14" hidden="1">{#N/A,#N/A,FALSE,"신규dep";#N/A,#N/A,FALSE,"신규dep-금형상각후";#N/A,#N/A,FALSE,"신규dep-연구비상각후";#N/A,#N/A,FALSE,"신규dep-기계,공구상각후"}</definedName>
    <definedName name="JK" localSheetId="15" hidden="1">{#N/A,#N/A,FALSE,"신규dep";#N/A,#N/A,FALSE,"신규dep-금형상각후";#N/A,#N/A,FALSE,"신규dep-연구비상각후";#N/A,#N/A,FALSE,"신규dep-기계,공구상각후"}</definedName>
    <definedName name="JK" hidden="1">{#N/A,#N/A,FALSE,"신규dep";#N/A,#N/A,FALSE,"신규dep-금형상각후";#N/A,#N/A,FALSE,"신규dep-연구비상각후";#N/A,#N/A,FALSE,"신규dep-기계,공구상각후"}</definedName>
    <definedName name="JK100001362">#REF!</definedName>
    <definedName name="JK100001365">#REF!</definedName>
    <definedName name="JK100001462">#REF!</definedName>
    <definedName name="JK100001466">#REF!</definedName>
    <definedName name="JK100001467">#REF!</definedName>
    <definedName name="JK100001485">#REF!</definedName>
    <definedName name="JK100001495">#REF!</definedName>
    <definedName name="JK100001497">#REF!</definedName>
    <definedName name="JK100001502">#REF!</definedName>
    <definedName name="JK10000600">#REF!</definedName>
    <definedName name="JK10000601">#REF!</definedName>
    <definedName name="JK10000636">#REF!</definedName>
    <definedName name="JK10000642">#REF!</definedName>
    <definedName name="JK10000644">#REF!</definedName>
    <definedName name="JK10000645">#REF!</definedName>
    <definedName name="JK10000704">#REF!</definedName>
    <definedName name="JK10000725">#REF!</definedName>
    <definedName name="JK10000813">#REF!</definedName>
    <definedName name="JK10002356">#REF!</definedName>
    <definedName name="JK10002358">#REF!</definedName>
    <definedName name="JK10002371">#REF!</definedName>
    <definedName name="JK10002375">#REF!</definedName>
    <definedName name="JK10002378">#REF!</definedName>
    <definedName name="JK10002398">#REF!</definedName>
    <definedName name="JK10002401">#REF!</definedName>
    <definedName name="JK10002404">#REF!</definedName>
    <definedName name="JK10002407">#REF!</definedName>
    <definedName name="JK10002409">#REF!</definedName>
    <definedName name="JK10002410">#REF!</definedName>
    <definedName name="JK10002414">#REF!</definedName>
    <definedName name="JK10002944">#REF!</definedName>
    <definedName name="JK10003822">#REF!</definedName>
    <definedName name="JKL" localSheetId="6">#REF!</definedName>
    <definedName name="JKL">#REF!</definedName>
    <definedName name="jklhlkl">#REF!</definedName>
    <definedName name="JL">#REF!</definedName>
    <definedName name="JLK" localSheetId="7">BlankMacro1</definedName>
    <definedName name="JLK" localSheetId="16">BlankMacro1</definedName>
    <definedName name="JLK" localSheetId="17">BlankMacro1</definedName>
    <definedName name="JLK" localSheetId="10">BlankMacro1</definedName>
    <definedName name="JLK" localSheetId="8">BlankMacro1</definedName>
    <definedName name="JLK" localSheetId="0">BlankMacro1</definedName>
    <definedName name="JLK" localSheetId="13">BlankMacro1</definedName>
    <definedName name="JLK" localSheetId="14">BlankMacro1</definedName>
    <definedName name="JLK" localSheetId="11">BlankMacro1</definedName>
    <definedName name="JLK" localSheetId="15">BlankMacro1</definedName>
    <definedName name="JLK">BlankMacro1</definedName>
    <definedName name="JLSGGE" localSheetId="7">#REF!</definedName>
    <definedName name="JLSGGE">#REF!</definedName>
    <definedName name="JM" localSheetId="7" hidden="1">{#N/A,#N/A,FALSE,"단축1";#N/A,#N/A,FALSE,"단축2";#N/A,#N/A,FALSE,"단축3";#N/A,#N/A,FALSE,"장축";#N/A,#N/A,FALSE,"4WD"}</definedName>
    <definedName name="JM" localSheetId="16" hidden="1">{#N/A,#N/A,FALSE,"단축1";#N/A,#N/A,FALSE,"단축2";#N/A,#N/A,FALSE,"단축3";#N/A,#N/A,FALSE,"장축";#N/A,#N/A,FALSE,"4WD"}</definedName>
    <definedName name="JM" localSheetId="17" hidden="1">{#N/A,#N/A,FALSE,"단축1";#N/A,#N/A,FALSE,"단축2";#N/A,#N/A,FALSE,"단축3";#N/A,#N/A,FALSE,"장축";#N/A,#N/A,FALSE,"4WD"}</definedName>
    <definedName name="JM" localSheetId="13" hidden="1">{#N/A,#N/A,FALSE,"단축1";#N/A,#N/A,FALSE,"단축2";#N/A,#N/A,FALSE,"단축3";#N/A,#N/A,FALSE,"장축";#N/A,#N/A,FALSE,"4WD"}</definedName>
    <definedName name="JM" localSheetId="14" hidden="1">{#N/A,#N/A,FALSE,"단축1";#N/A,#N/A,FALSE,"단축2";#N/A,#N/A,FALSE,"단축3";#N/A,#N/A,FALSE,"장축";#N/A,#N/A,FALSE,"4WD"}</definedName>
    <definedName name="JM" localSheetId="15" hidden="1">{#N/A,#N/A,FALSE,"단축1";#N/A,#N/A,FALSE,"단축2";#N/A,#N/A,FALSE,"단축3";#N/A,#N/A,FALSE,"장축";#N/A,#N/A,FALSE,"4WD"}</definedName>
    <definedName name="JM" hidden="1">{#N/A,#N/A,FALSE,"단축1";#N/A,#N/A,FALSE,"단축2";#N/A,#N/A,FALSE,"단축3";#N/A,#N/A,FALSE,"장축";#N/A,#N/A,FALSE,"4WD"}</definedName>
    <definedName name="JO">#REF!</definedName>
    <definedName name="JOKM" localSheetId="7" hidden="1">{#N/A,#N/A,FALSE,"단축1";#N/A,#N/A,FALSE,"단축2";#N/A,#N/A,FALSE,"단축3";#N/A,#N/A,FALSE,"장축";#N/A,#N/A,FALSE,"4WD"}</definedName>
    <definedName name="JOKM" localSheetId="16" hidden="1">{#N/A,#N/A,FALSE,"단축1";#N/A,#N/A,FALSE,"단축2";#N/A,#N/A,FALSE,"단축3";#N/A,#N/A,FALSE,"장축";#N/A,#N/A,FALSE,"4WD"}</definedName>
    <definedName name="JOKM" localSheetId="17" hidden="1">{#N/A,#N/A,FALSE,"단축1";#N/A,#N/A,FALSE,"단축2";#N/A,#N/A,FALSE,"단축3";#N/A,#N/A,FALSE,"장축";#N/A,#N/A,FALSE,"4WD"}</definedName>
    <definedName name="JOKM" localSheetId="13" hidden="1">{#N/A,#N/A,FALSE,"단축1";#N/A,#N/A,FALSE,"단축2";#N/A,#N/A,FALSE,"단축3";#N/A,#N/A,FALSE,"장축";#N/A,#N/A,FALSE,"4WD"}</definedName>
    <definedName name="JOKM" localSheetId="14" hidden="1">{#N/A,#N/A,FALSE,"단축1";#N/A,#N/A,FALSE,"단축2";#N/A,#N/A,FALSE,"단축3";#N/A,#N/A,FALSE,"장축";#N/A,#N/A,FALSE,"4WD"}</definedName>
    <definedName name="JOKM" localSheetId="15" hidden="1">{#N/A,#N/A,FALSE,"단축1";#N/A,#N/A,FALSE,"단축2";#N/A,#N/A,FALSE,"단축3";#N/A,#N/A,FALSE,"장축";#N/A,#N/A,FALSE,"4WD"}</definedName>
    <definedName name="JOKM" hidden="1">{#N/A,#N/A,FALSE,"단축1";#N/A,#N/A,FALSE,"단축2";#N/A,#N/A,FALSE,"단축3";#N/A,#N/A,FALSE,"장축";#N/A,#N/A,FALSE,"4WD"}</definedName>
    <definedName name="JOLI" localSheetId="7">'납품수량(영업)'!_a1Z</definedName>
    <definedName name="JOLI" localSheetId="16">[0]!_a1Z</definedName>
    <definedName name="JOLI" localSheetId="17">[0]!_a1Z</definedName>
    <definedName name="JOLI" localSheetId="13">[0]!_a1Z</definedName>
    <definedName name="JOLI" localSheetId="14">[0]!_a1Z</definedName>
    <definedName name="JOLI" localSheetId="15">[0]!_a1Z</definedName>
    <definedName name="JOLI">[0]!_a1Z</definedName>
    <definedName name="JORIB">#N/A</definedName>
    <definedName name="JQX" localSheetId="7">#REF!</definedName>
    <definedName name="JQX">#REF!</definedName>
    <definedName name="JS" localSheetId="7">#REF!</definedName>
    <definedName name="JS">#REF!</definedName>
    <definedName name="JSGGRKRY" localSheetId="7">BlankMacro1</definedName>
    <definedName name="JSGGRKRY" localSheetId="16">BlankMacro1</definedName>
    <definedName name="JSGGRKRY" localSheetId="17">BlankMacro1</definedName>
    <definedName name="JSGGRKRY" localSheetId="10">BlankMacro1</definedName>
    <definedName name="JSGGRKRY" localSheetId="8">BlankMacro1</definedName>
    <definedName name="JSGGRKRY" localSheetId="0">BlankMacro1</definedName>
    <definedName name="JSGGRKRY" localSheetId="13">BlankMacro1</definedName>
    <definedName name="JSGGRKRY" localSheetId="14">BlankMacro1</definedName>
    <definedName name="JSGGRKRY" localSheetId="11">BlankMacro1</definedName>
    <definedName name="JSGGRKRY" localSheetId="15">BlankMacro1</definedName>
    <definedName name="JSGGRKRY">BlankMacro1</definedName>
    <definedName name="JSL" localSheetId="7">#REF!</definedName>
    <definedName name="JSL">#REF!</definedName>
    <definedName name="jsrkysrk">BlankMacro1</definedName>
    <definedName name="jul" localSheetId="7">#REF!</definedName>
    <definedName name="jul">#REF!</definedName>
    <definedName name="Jul_02">[1]Mth!#REF!</definedName>
    <definedName name="Jul_03">[1]Mth!#REF!</definedName>
    <definedName name="jun" localSheetId="7">#REF!</definedName>
    <definedName name="jun">#REF!</definedName>
    <definedName name="Jun_02">[1]Mth!#REF!</definedName>
    <definedName name="Jun_03">[1]Mth!#REF!</definedName>
    <definedName name="JWG" localSheetId="7" hidden="1">{#N/A,#N/A,FALSE,"단축1";#N/A,#N/A,FALSE,"단축2";#N/A,#N/A,FALSE,"단축3";#N/A,#N/A,FALSE,"장축";#N/A,#N/A,FALSE,"4WD"}</definedName>
    <definedName name="JWG" localSheetId="16" hidden="1">{#N/A,#N/A,FALSE,"단축1";#N/A,#N/A,FALSE,"단축2";#N/A,#N/A,FALSE,"단축3";#N/A,#N/A,FALSE,"장축";#N/A,#N/A,FALSE,"4WD"}</definedName>
    <definedName name="JWG" localSheetId="6" hidden="1">{#N/A,#N/A,FALSE,"단축1";#N/A,#N/A,FALSE,"단축2";#N/A,#N/A,FALSE,"단축3";#N/A,#N/A,FALSE,"장축";#N/A,#N/A,FALSE,"4WD"}</definedName>
    <definedName name="JWG" localSheetId="17" hidden="1">{#N/A,#N/A,FALSE,"단축1";#N/A,#N/A,FALSE,"단축2";#N/A,#N/A,FALSE,"단축3";#N/A,#N/A,FALSE,"장축";#N/A,#N/A,FALSE,"4WD"}</definedName>
    <definedName name="JWG" localSheetId="13" hidden="1">{#N/A,#N/A,FALSE,"단축1";#N/A,#N/A,FALSE,"단축2";#N/A,#N/A,FALSE,"단축3";#N/A,#N/A,FALSE,"장축";#N/A,#N/A,FALSE,"4WD"}</definedName>
    <definedName name="JWG" localSheetId="14" hidden="1">{#N/A,#N/A,FALSE,"단축1";#N/A,#N/A,FALSE,"단축2";#N/A,#N/A,FALSE,"단축3";#N/A,#N/A,FALSE,"장축";#N/A,#N/A,FALSE,"4WD"}</definedName>
    <definedName name="JWG" localSheetId="15" hidden="1">{#N/A,#N/A,FALSE,"단축1";#N/A,#N/A,FALSE,"단축2";#N/A,#N/A,FALSE,"단축3";#N/A,#N/A,FALSE,"장축";#N/A,#N/A,FALSE,"4WD"}</definedName>
    <definedName name="JWG" hidden="1">{#N/A,#N/A,FALSE,"단축1";#N/A,#N/A,FALSE,"단축2";#N/A,#N/A,FALSE,"단축3";#N/A,#N/A,FALSE,"장축";#N/A,#N/A,FALSE,"4WD"}</definedName>
    <definedName name="JYATRSJTY">BlankMacro1</definedName>
    <definedName name="JYJYJWR" localSheetId="7">BlankMacro1</definedName>
    <definedName name="JYJYJWR" localSheetId="16">BlankMacro1</definedName>
    <definedName name="JYJYJWR" localSheetId="17">BlankMacro1</definedName>
    <definedName name="JYJYJWR" localSheetId="10">BlankMacro1</definedName>
    <definedName name="JYJYJWR" localSheetId="8">BlankMacro1</definedName>
    <definedName name="JYJYJWR" localSheetId="0">BlankMacro1</definedName>
    <definedName name="JYJYJWR" localSheetId="13">BlankMacro1</definedName>
    <definedName name="JYJYJWR" localSheetId="14">BlankMacro1</definedName>
    <definedName name="JYJYJWR" localSheetId="11">BlankMacro1</definedName>
    <definedName name="JYJYJWR" localSheetId="15">BlankMacro1</definedName>
    <definedName name="JYJYJWR">BlankMacro1</definedName>
    <definedName name="JYTAJYJ" localSheetId="7">BlankMacro1</definedName>
    <definedName name="JYTAJYJ" localSheetId="16">BlankMacro1</definedName>
    <definedName name="JYTAJYJ" localSheetId="17">BlankMacro1</definedName>
    <definedName name="JYTAJYJ" localSheetId="10">BlankMacro1</definedName>
    <definedName name="JYTAJYJ" localSheetId="8">BlankMacro1</definedName>
    <definedName name="JYTAJYJ" localSheetId="0">BlankMacro1</definedName>
    <definedName name="JYTAJYJ" localSheetId="13">BlankMacro1</definedName>
    <definedName name="JYTAJYJ" localSheetId="14">BlankMacro1</definedName>
    <definedName name="JYTAJYJ" localSheetId="11">BlankMacro1</definedName>
    <definedName name="JYTAJYJ" localSheetId="15">BlankMacro1</definedName>
    <definedName name="JYTAJYJ">BlankMacro1</definedName>
    <definedName name="JZDJFGZJZGJ" localSheetId="7">BlankMacro1</definedName>
    <definedName name="JZDJFGZJZGJ" localSheetId="16">BlankMacro1</definedName>
    <definedName name="JZDJFGZJZGJ" localSheetId="17">BlankMacro1</definedName>
    <definedName name="JZDJFGZJZGJ" localSheetId="10">BlankMacro1</definedName>
    <definedName name="JZDJFGZJZGJ" localSheetId="8">BlankMacro1</definedName>
    <definedName name="JZDJFGZJZGJ" localSheetId="0">BlankMacro1</definedName>
    <definedName name="JZDJFGZJZGJ" localSheetId="13">BlankMacro1</definedName>
    <definedName name="JZDJFGZJZGJ" localSheetId="14">BlankMacro1</definedName>
    <definedName name="JZDJFGZJZGJ" localSheetId="11">BlankMacro1</definedName>
    <definedName name="JZDJFGZJZGJ" localSheetId="15">BlankMacro1</definedName>
    <definedName name="JZDJFGZJZGJ">BlankMacro1</definedName>
    <definedName name="K" localSheetId="6" hidden="1">{#N/A,#N/A,TRUE,"Y생산";#N/A,#N/A,TRUE,"Y판매";#N/A,#N/A,TRUE,"Y총물량";#N/A,#N/A,TRUE,"Y능력";#N/A,#N/A,TRUE,"YKD"}</definedName>
    <definedName name="K" localSheetId="13">BlankMacro1</definedName>
    <definedName name="K">#REF!</definedName>
    <definedName name="K01134111Z">#REF!</definedName>
    <definedName name="k1공장" localSheetId="7" hidden="1">{#N/A,#N/A,TRUE,"Y생산";#N/A,#N/A,TRUE,"Y판매";#N/A,#N/A,TRUE,"Y총물량";#N/A,#N/A,TRUE,"Y능력";#N/A,#N/A,TRUE,"YKD"}</definedName>
    <definedName name="k1공장" localSheetId="16" hidden="1">{#N/A,#N/A,TRUE,"Y생산";#N/A,#N/A,TRUE,"Y판매";#N/A,#N/A,TRUE,"Y총물량";#N/A,#N/A,TRUE,"Y능력";#N/A,#N/A,TRUE,"YKD"}</definedName>
    <definedName name="k1공장" localSheetId="6" hidden="1">{#N/A,#N/A,TRUE,"Y생산";#N/A,#N/A,TRUE,"Y판매";#N/A,#N/A,TRUE,"Y총물량";#N/A,#N/A,TRUE,"Y능력";#N/A,#N/A,TRUE,"YKD"}</definedName>
    <definedName name="k1공장" localSheetId="17" hidden="1">{#N/A,#N/A,TRUE,"Y생산";#N/A,#N/A,TRUE,"Y판매";#N/A,#N/A,TRUE,"Y총물량";#N/A,#N/A,TRUE,"Y능력";#N/A,#N/A,TRUE,"YKD"}</definedName>
    <definedName name="k1공장" localSheetId="13" hidden="1">{#N/A,#N/A,TRUE,"Y생산";#N/A,#N/A,TRUE,"Y판매";#N/A,#N/A,TRUE,"Y총물량";#N/A,#N/A,TRUE,"Y능력";#N/A,#N/A,TRUE,"YKD"}</definedName>
    <definedName name="k1공장" localSheetId="14" hidden="1">{#N/A,#N/A,TRUE,"Y생산";#N/A,#N/A,TRUE,"Y판매";#N/A,#N/A,TRUE,"Y총물량";#N/A,#N/A,TRUE,"Y능력";#N/A,#N/A,TRUE,"YKD"}</definedName>
    <definedName name="k1공장" localSheetId="15" hidden="1">{#N/A,#N/A,TRUE,"Y생산";#N/A,#N/A,TRUE,"Y판매";#N/A,#N/A,TRUE,"Y총물량";#N/A,#N/A,TRUE,"Y능력";#N/A,#N/A,TRUE,"YKD"}</definedName>
    <definedName name="k1공장" hidden="1">{#N/A,#N/A,TRUE,"Y생산";#N/A,#N/A,TRUE,"Y판매";#N/A,#N/A,TRUE,"Y총물량";#N/A,#N/A,TRUE,"Y능력";#N/A,#N/A,TRUE,"YKD"}</definedName>
    <definedName name="K72A26151" localSheetId="6">#REF!</definedName>
    <definedName name="K72A26151">#REF!</definedName>
    <definedName name="K72A28799" localSheetId="6">#REF!</definedName>
    <definedName name="K72A28799">#REF!</definedName>
    <definedName name="K72A34721" localSheetId="6">#REF!</definedName>
    <definedName name="K72A34721">#REF!</definedName>
    <definedName name="K72A34722">#REF!</definedName>
    <definedName name="K72A34723">#REF!</definedName>
    <definedName name="K72A34724">#REF!</definedName>
    <definedName name="K72A34725">#REF!</definedName>
    <definedName name="K72A34726">#REF!</definedName>
    <definedName name="K72A34727">#REF!</definedName>
    <definedName name="K72B">#REF!</definedName>
    <definedName name="K74A189E1">#REF!</definedName>
    <definedName name="K74A19090">#REF!</definedName>
    <definedName name="K78A189E1">#REF!</definedName>
    <definedName name="K78A19090">#REF!</definedName>
    <definedName name="K86527200">#REF!</definedName>
    <definedName name="K8M" localSheetId="7" hidden="1">{#N/A,#N/A,FALSE,"전제";#N/A,#N/A,FALSE,"표지";#N/A,#N/A,FALSE,"6D16";#N/A,#N/A,FALSE,"6D22";#N/A,#N/A,FALSE,"6D22-T";#N/A,#N/A,FALSE,"Q-DEG";#N/A,#N/A,FALSE,"총손";#N/A,#N/A,FALSE,"대당";#N/A,#N/A,FALSE,"가공비"}</definedName>
    <definedName name="K8M" localSheetId="16" hidden="1">{#N/A,#N/A,FALSE,"전제";#N/A,#N/A,FALSE,"표지";#N/A,#N/A,FALSE,"6D16";#N/A,#N/A,FALSE,"6D22";#N/A,#N/A,FALSE,"6D22-T";#N/A,#N/A,FALSE,"Q-DEG";#N/A,#N/A,FALSE,"총손";#N/A,#N/A,FALSE,"대당";#N/A,#N/A,FALSE,"가공비"}</definedName>
    <definedName name="K8M" localSheetId="6" hidden="1">{#N/A,#N/A,FALSE,"전제";#N/A,#N/A,FALSE,"표지";#N/A,#N/A,FALSE,"6D16";#N/A,#N/A,FALSE,"6D22";#N/A,#N/A,FALSE,"6D22-T";#N/A,#N/A,FALSE,"Q-DEG";#N/A,#N/A,FALSE,"총손";#N/A,#N/A,FALSE,"대당";#N/A,#N/A,FALSE,"가공비"}</definedName>
    <definedName name="K8M" localSheetId="17" hidden="1">{#N/A,#N/A,FALSE,"전제";#N/A,#N/A,FALSE,"표지";#N/A,#N/A,FALSE,"6D16";#N/A,#N/A,FALSE,"6D22";#N/A,#N/A,FALSE,"6D22-T";#N/A,#N/A,FALSE,"Q-DEG";#N/A,#N/A,FALSE,"총손";#N/A,#N/A,FALSE,"대당";#N/A,#N/A,FALSE,"가공비"}</definedName>
    <definedName name="K8M" localSheetId="13" hidden="1">{#N/A,#N/A,FALSE,"전제";#N/A,#N/A,FALSE,"표지";#N/A,#N/A,FALSE,"6D16";#N/A,#N/A,FALSE,"6D22";#N/A,#N/A,FALSE,"6D22-T";#N/A,#N/A,FALSE,"Q-DEG";#N/A,#N/A,FALSE,"총손";#N/A,#N/A,FALSE,"대당";#N/A,#N/A,FALSE,"가공비"}</definedName>
    <definedName name="K8M" localSheetId="14" hidden="1">{#N/A,#N/A,FALSE,"전제";#N/A,#N/A,FALSE,"표지";#N/A,#N/A,FALSE,"6D16";#N/A,#N/A,FALSE,"6D22";#N/A,#N/A,FALSE,"6D22-T";#N/A,#N/A,FALSE,"Q-DEG";#N/A,#N/A,FALSE,"총손";#N/A,#N/A,FALSE,"대당";#N/A,#N/A,FALSE,"가공비"}</definedName>
    <definedName name="K8M" localSheetId="15" hidden="1">{#N/A,#N/A,FALSE,"전제";#N/A,#N/A,FALSE,"표지";#N/A,#N/A,FALSE,"6D16";#N/A,#N/A,FALSE,"6D22";#N/A,#N/A,FALSE,"6D22-T";#N/A,#N/A,FALSE,"Q-DEG";#N/A,#N/A,FALSE,"총손";#N/A,#N/A,FALSE,"대당";#N/A,#N/A,FALSE,"가공비"}</definedName>
    <definedName name="K8M" hidden="1">{#N/A,#N/A,FALSE,"전제";#N/A,#N/A,FALSE,"표지";#N/A,#N/A,FALSE,"6D16";#N/A,#N/A,FALSE,"6D22";#N/A,#N/A,FALSE,"6D22-T";#N/A,#N/A,FALSE,"Q-DEG";#N/A,#N/A,FALSE,"총손";#N/A,#N/A,FALSE,"대당";#N/A,#N/A,FALSE,"가공비"}</definedName>
    <definedName name="ka" localSheetId="7" hidden="1">{#N/A,#N/A,FALSE,"단축1";#N/A,#N/A,FALSE,"단축2";#N/A,#N/A,FALSE,"단축3";#N/A,#N/A,FALSE,"장축";#N/A,#N/A,FALSE,"4WD"}</definedName>
    <definedName name="ka" localSheetId="16" hidden="1">{#N/A,#N/A,FALSE,"단축1";#N/A,#N/A,FALSE,"단축2";#N/A,#N/A,FALSE,"단축3";#N/A,#N/A,FALSE,"장축";#N/A,#N/A,FALSE,"4WD"}</definedName>
    <definedName name="KA" localSheetId="6">#REF!</definedName>
    <definedName name="ka" localSheetId="17" hidden="1">{#N/A,#N/A,FALSE,"단축1";#N/A,#N/A,FALSE,"단축2";#N/A,#N/A,FALSE,"단축3";#N/A,#N/A,FALSE,"장축";#N/A,#N/A,FALSE,"4WD"}</definedName>
    <definedName name="KA" localSheetId="13">#REF!</definedName>
    <definedName name="ka" localSheetId="14" hidden="1">{#N/A,#N/A,FALSE,"단축1";#N/A,#N/A,FALSE,"단축2";#N/A,#N/A,FALSE,"단축3";#N/A,#N/A,FALSE,"장축";#N/A,#N/A,FALSE,"4WD"}</definedName>
    <definedName name="ka" localSheetId="15" hidden="1">{#N/A,#N/A,FALSE,"단축1";#N/A,#N/A,FALSE,"단축2";#N/A,#N/A,FALSE,"단축3";#N/A,#N/A,FALSE,"장축";#N/A,#N/A,FALSE,"4WD"}</definedName>
    <definedName name="ka" hidden="1">{#N/A,#N/A,FALSE,"단축1";#N/A,#N/A,FALSE,"단축2";#N/A,#N/A,FALSE,"단축3";#N/A,#N/A,FALSE,"장축";#N/A,#N/A,FALSE,"4WD"}</definedName>
    <definedName name="KAA">#REF!</definedName>
    <definedName name="kamal" localSheetId="7" hidden="1">{#N/A,#N/A,FALSE,"단축1";#N/A,#N/A,FALSE,"단축2";#N/A,#N/A,FALSE,"단축3";#N/A,#N/A,FALSE,"장축";#N/A,#N/A,FALSE,"4WD"}</definedName>
    <definedName name="kamal" localSheetId="16" hidden="1">{#N/A,#N/A,FALSE,"단축1";#N/A,#N/A,FALSE,"단축2";#N/A,#N/A,FALSE,"단축3";#N/A,#N/A,FALSE,"장축";#N/A,#N/A,FALSE,"4WD"}</definedName>
    <definedName name="kamal" localSheetId="17" hidden="1">{#N/A,#N/A,FALSE,"단축1";#N/A,#N/A,FALSE,"단축2";#N/A,#N/A,FALSE,"단축3";#N/A,#N/A,FALSE,"장축";#N/A,#N/A,FALSE,"4WD"}</definedName>
    <definedName name="kamal" localSheetId="13" hidden="1">{#N/A,#N/A,FALSE,"단축1";#N/A,#N/A,FALSE,"단축2";#N/A,#N/A,FALSE,"단축3";#N/A,#N/A,FALSE,"장축";#N/A,#N/A,FALSE,"4WD"}</definedName>
    <definedName name="kamal" localSheetId="14" hidden="1">{#N/A,#N/A,FALSE,"단축1";#N/A,#N/A,FALSE,"단축2";#N/A,#N/A,FALSE,"단축3";#N/A,#N/A,FALSE,"장축";#N/A,#N/A,FALSE,"4WD"}</definedName>
    <definedName name="kamal" localSheetId="15" hidden="1">{#N/A,#N/A,FALSE,"단축1";#N/A,#N/A,FALSE,"단축2";#N/A,#N/A,FALSE,"단축3";#N/A,#N/A,FALSE,"장축";#N/A,#N/A,FALSE,"4WD"}</definedName>
    <definedName name="kamal" hidden="1">{#N/A,#N/A,FALSE,"단축1";#N/A,#N/A,FALSE,"단축2";#N/A,#N/A,FALSE,"단축3";#N/A,#N/A,FALSE,"장축";#N/A,#N/A,FALSE,"4WD"}</definedName>
    <definedName name="KCH">#REF!</definedName>
    <definedName name="KCS">#REF!</definedName>
    <definedName name="KE">#REF!</definedName>
    <definedName name="key" hidden="1">#REF!</definedName>
    <definedName name="KEY_RATIO__RESULT">#REF!</definedName>
    <definedName name="kgb">#REF!</definedName>
    <definedName name="KGFHFKGK" localSheetId="7">BlankMacro1</definedName>
    <definedName name="KGFHFKGK" localSheetId="16">BlankMacro1</definedName>
    <definedName name="KGFHFKGK" localSheetId="17">BlankMacro1</definedName>
    <definedName name="KGFHFKGK" localSheetId="10">BlankMacro1</definedName>
    <definedName name="KGFHFKGK" localSheetId="8">BlankMacro1</definedName>
    <definedName name="KGFHFKGK" localSheetId="0">BlankMacro1</definedName>
    <definedName name="KGFHFKGK" localSheetId="13">BlankMacro1</definedName>
    <definedName name="KGFHFKGK" localSheetId="14">BlankMacro1</definedName>
    <definedName name="KGFHFKGK" localSheetId="11">BlankMacro1</definedName>
    <definedName name="KGFHFKGK" localSheetId="15">BlankMacro1</definedName>
    <definedName name="KGFHFKGK">BlankMacro1</definedName>
    <definedName name="KHFKH" localSheetId="7">BlankMacro1</definedName>
    <definedName name="KHFKH" localSheetId="16">BlankMacro1</definedName>
    <definedName name="KHFKH" localSheetId="17">BlankMacro1</definedName>
    <definedName name="KHFKH" localSheetId="10">BlankMacro1</definedName>
    <definedName name="KHFKH" localSheetId="8">BlankMacro1</definedName>
    <definedName name="KHFKH" localSheetId="0">BlankMacro1</definedName>
    <definedName name="KHFKH" localSheetId="13">BlankMacro1</definedName>
    <definedName name="KHFKH" localSheetId="14">BlankMacro1</definedName>
    <definedName name="KHFKH" localSheetId="11">BlankMacro1</definedName>
    <definedName name="KHFKH" localSheetId="15">BlankMacro1</definedName>
    <definedName name="KHFKH">BlankMacro1</definedName>
    <definedName name="khgdkhk" localSheetId="7">BlankMacro1</definedName>
    <definedName name="khgdkhk" localSheetId="16">BlankMacro1</definedName>
    <definedName name="khgdkhk" localSheetId="17">BlankMacro1</definedName>
    <definedName name="khgdkhk" localSheetId="10">BlankMacro1</definedName>
    <definedName name="khgdkhk" localSheetId="8">BlankMacro1</definedName>
    <definedName name="khgdkhk" localSheetId="0">BlankMacro1</definedName>
    <definedName name="khgdkhk" localSheetId="13">BlankMacro1</definedName>
    <definedName name="khgdkhk" localSheetId="14">BlankMacro1</definedName>
    <definedName name="khgdkhk" localSheetId="11">BlankMacro1</definedName>
    <definedName name="khgdkhk" localSheetId="15">BlankMacro1</definedName>
    <definedName name="khgdkhk">BlankMacro1</definedName>
    <definedName name="KHJ" localSheetId="7">#REF!</definedName>
    <definedName name="KHJ">#REF!</definedName>
    <definedName name="KI">BlankMacro1</definedName>
    <definedName name="KIA" localSheetId="7" hidden="1">{#N/A,#N/A,FALSE,"단축1";#N/A,#N/A,FALSE,"단축2";#N/A,#N/A,FALSE,"단축3";#N/A,#N/A,FALSE,"장축";#N/A,#N/A,FALSE,"4WD"}</definedName>
    <definedName name="KIA" localSheetId="16" hidden="1">{#N/A,#N/A,FALSE,"단축1";#N/A,#N/A,FALSE,"단축2";#N/A,#N/A,FALSE,"단축3";#N/A,#N/A,FALSE,"장축";#N/A,#N/A,FALSE,"4WD"}</definedName>
    <definedName name="KIA" localSheetId="6" hidden="1">{#N/A,#N/A,FALSE,"단축1";#N/A,#N/A,FALSE,"단축2";#N/A,#N/A,FALSE,"단축3";#N/A,#N/A,FALSE,"장축";#N/A,#N/A,FALSE,"4WD"}</definedName>
    <definedName name="KIA" localSheetId="17" hidden="1">{#N/A,#N/A,FALSE,"단축1";#N/A,#N/A,FALSE,"단축2";#N/A,#N/A,FALSE,"단축3";#N/A,#N/A,FALSE,"장축";#N/A,#N/A,FALSE,"4WD"}</definedName>
    <definedName name="KIA" localSheetId="13" hidden="1">{#N/A,#N/A,FALSE,"단축1";#N/A,#N/A,FALSE,"단축2";#N/A,#N/A,FALSE,"단축3";#N/A,#N/A,FALSE,"장축";#N/A,#N/A,FALSE,"4WD"}</definedName>
    <definedName name="KIA" localSheetId="14" hidden="1">{#N/A,#N/A,FALSE,"단축1";#N/A,#N/A,FALSE,"단축2";#N/A,#N/A,FALSE,"단축3";#N/A,#N/A,FALSE,"장축";#N/A,#N/A,FALSE,"4WD"}</definedName>
    <definedName name="KIA" localSheetId="15" hidden="1">{#N/A,#N/A,FALSE,"단축1";#N/A,#N/A,FALSE,"단축2";#N/A,#N/A,FALSE,"단축3";#N/A,#N/A,FALSE,"장축";#N/A,#N/A,FALSE,"4WD"}</definedName>
    <definedName name="KIA" hidden="1">{#N/A,#N/A,FALSE,"단축1";#N/A,#N/A,FALSE,"단축2";#N/A,#N/A,FALSE,"단축3";#N/A,#N/A,FALSE,"장축";#N/A,#N/A,FALSE,"4WD"}</definedName>
    <definedName name="kia2ttl">#REF!</definedName>
    <definedName name="KIA4TTL">#REF!</definedName>
    <definedName name="KIM" localSheetId="6" hidden="1">{#N/A,#N/A,FALSE,"단축1";#N/A,#N/A,FALSE,"단축2";#N/A,#N/A,FALSE,"단축3";#N/A,#N/A,FALSE,"장축";#N/A,#N/A,FALSE,"4WD"}</definedName>
    <definedName name="KIM" localSheetId="13" hidden="1">{#N/A,#N/A,FALSE,"단축1";#N/A,#N/A,FALSE,"단축2";#N/A,#N/A,FALSE,"단축3";#N/A,#N/A,FALSE,"장축";#N/A,#N/A,FALSE,"4WD"}</definedName>
    <definedName name="KIM">[7]!KIM</definedName>
    <definedName name="KIT금형개발">#REF!</definedName>
    <definedName name="KJ" localSheetId="13">[6]!KJ</definedName>
    <definedName name="KJ">[7]!KJ</definedName>
    <definedName name="KJH">#REF!</definedName>
    <definedName name="KJI9I">#REF!</definedName>
    <definedName name="KJKJJH">#REF!</definedName>
    <definedName name="KK" localSheetId="6" hidden="1">{#N/A,#N/A,TRUE,"Y생산";#N/A,#N/A,TRUE,"Y판매";#N/A,#N/A,TRUE,"Y총물량";#N/A,#N/A,TRUE,"Y능력";#N/A,#N/A,TRUE,"YKD"}</definedName>
    <definedName name="KK" localSheetId="13" hidden="1">{#N/A,#N/A,TRUE,"Y생산";#N/A,#N/A,TRUE,"Y판매";#N/A,#N/A,TRUE,"Y총물량";#N/A,#N/A,TRUE,"Y능력";#N/A,#N/A,TRUE,"YKD"}</definedName>
    <definedName name="KK">#REF!</definedName>
    <definedName name="KKC">#REF!</definedName>
    <definedName name="KKCKKC">#REF!</definedName>
    <definedName name="KKCKKCKKC">#REF!</definedName>
    <definedName name="KKJGLGK" localSheetId="7" hidden="1">{#N/A,#N/A,FALSE,"단축1";#N/A,#N/A,FALSE,"단축2";#N/A,#N/A,FALSE,"단축3";#N/A,#N/A,FALSE,"장축";#N/A,#N/A,FALSE,"4WD"}</definedName>
    <definedName name="KKJGLGK" localSheetId="16" hidden="1">{#N/A,#N/A,FALSE,"단축1";#N/A,#N/A,FALSE,"단축2";#N/A,#N/A,FALSE,"단축3";#N/A,#N/A,FALSE,"장축";#N/A,#N/A,FALSE,"4WD"}</definedName>
    <definedName name="KKJGLGK" localSheetId="17" hidden="1">{#N/A,#N/A,FALSE,"단축1";#N/A,#N/A,FALSE,"단축2";#N/A,#N/A,FALSE,"단축3";#N/A,#N/A,FALSE,"장축";#N/A,#N/A,FALSE,"4WD"}</definedName>
    <definedName name="KKJGLGK" localSheetId="13" hidden="1">{#N/A,#N/A,FALSE,"단축1";#N/A,#N/A,FALSE,"단축2";#N/A,#N/A,FALSE,"단축3";#N/A,#N/A,FALSE,"장축";#N/A,#N/A,FALSE,"4WD"}</definedName>
    <definedName name="KKJGLGK" localSheetId="14" hidden="1">{#N/A,#N/A,FALSE,"단축1";#N/A,#N/A,FALSE,"단축2";#N/A,#N/A,FALSE,"단축3";#N/A,#N/A,FALSE,"장축";#N/A,#N/A,FALSE,"4WD"}</definedName>
    <definedName name="KKJGLGK" localSheetId="15" hidden="1">{#N/A,#N/A,FALSE,"단축1";#N/A,#N/A,FALSE,"단축2";#N/A,#N/A,FALSE,"단축3";#N/A,#N/A,FALSE,"장축";#N/A,#N/A,FALSE,"4WD"}</definedName>
    <definedName name="KKJGLGK" hidden="1">{#N/A,#N/A,FALSE,"단축1";#N/A,#N/A,FALSE,"단축2";#N/A,#N/A,FALSE,"단축3";#N/A,#N/A,FALSE,"장축";#N/A,#N/A,FALSE,"4WD"}</definedName>
    <definedName name="kkk" localSheetId="6" hidden="1">{#N/A,#N/A,FALSE,"단축1";#N/A,#N/A,FALSE,"단축2";#N/A,#N/A,FALSE,"단축3";#N/A,#N/A,FALSE,"장축";#N/A,#N/A,FALSE,"4WD"}</definedName>
    <definedName name="kkk" localSheetId="13" hidden="1">{#N/A,#N/A,FALSE,"단축1";#N/A,#N/A,FALSE,"단축2";#N/A,#N/A,FALSE,"단축3";#N/A,#N/A,FALSE,"장축";#N/A,#N/A,FALSE,"4WD"}</definedName>
    <definedName name="KKK">#REF!</definedName>
    <definedName name="kkkj" localSheetId="7" hidden="1">{#N/A,#N/A,FALSE,"단축1";#N/A,#N/A,FALSE,"단축2";#N/A,#N/A,FALSE,"단축3";#N/A,#N/A,FALSE,"장축";#N/A,#N/A,FALSE,"4WD"}</definedName>
    <definedName name="kkkj" localSheetId="16" hidden="1">{#N/A,#N/A,FALSE,"단축1";#N/A,#N/A,FALSE,"단축2";#N/A,#N/A,FALSE,"단축3";#N/A,#N/A,FALSE,"장축";#N/A,#N/A,FALSE,"4WD"}</definedName>
    <definedName name="kkkj" localSheetId="17" hidden="1">{#N/A,#N/A,FALSE,"단축1";#N/A,#N/A,FALSE,"단축2";#N/A,#N/A,FALSE,"단축3";#N/A,#N/A,FALSE,"장축";#N/A,#N/A,FALSE,"4WD"}</definedName>
    <definedName name="kkkj" localSheetId="13" hidden="1">{#N/A,#N/A,FALSE,"단축1";#N/A,#N/A,FALSE,"단축2";#N/A,#N/A,FALSE,"단축3";#N/A,#N/A,FALSE,"장축";#N/A,#N/A,FALSE,"4WD"}</definedName>
    <definedName name="kkkj" localSheetId="14" hidden="1">{#N/A,#N/A,FALSE,"단축1";#N/A,#N/A,FALSE,"단축2";#N/A,#N/A,FALSE,"단축3";#N/A,#N/A,FALSE,"장축";#N/A,#N/A,FALSE,"4WD"}</definedName>
    <definedName name="kkkj" localSheetId="15" hidden="1">{#N/A,#N/A,FALSE,"단축1";#N/A,#N/A,FALSE,"단축2";#N/A,#N/A,FALSE,"단축3";#N/A,#N/A,FALSE,"장축";#N/A,#N/A,FALSE,"4WD"}</definedName>
    <definedName name="kkkj" hidden="1">{#N/A,#N/A,FALSE,"단축1";#N/A,#N/A,FALSE,"단축2";#N/A,#N/A,FALSE,"단축3";#N/A,#N/A,FALSE,"장축";#N/A,#N/A,FALSE,"4WD"}</definedName>
    <definedName name="KKKK" localSheetId="7" hidden="1">{#N/A,#N/A,FALSE,"단축1";#N/A,#N/A,FALSE,"단축2";#N/A,#N/A,FALSE,"단축3";#N/A,#N/A,FALSE,"장축";#N/A,#N/A,FALSE,"4WD"}</definedName>
    <definedName name="KKKK" localSheetId="16" hidden="1">{#N/A,#N/A,FALSE,"단축1";#N/A,#N/A,FALSE,"단축2";#N/A,#N/A,FALSE,"단축3";#N/A,#N/A,FALSE,"장축";#N/A,#N/A,FALSE,"4WD"}</definedName>
    <definedName name="KKKK" localSheetId="6" hidden="1">{#N/A,#N/A,FALSE,"단축1";#N/A,#N/A,FALSE,"단축2";#N/A,#N/A,FALSE,"단축3";#N/A,#N/A,FALSE,"장축";#N/A,#N/A,FALSE,"4WD"}</definedName>
    <definedName name="KKKK" localSheetId="17" hidden="1">{#N/A,#N/A,FALSE,"단축1";#N/A,#N/A,FALSE,"단축2";#N/A,#N/A,FALSE,"단축3";#N/A,#N/A,FALSE,"장축";#N/A,#N/A,FALSE,"4WD"}</definedName>
    <definedName name="KKKK" localSheetId="13" hidden="1">{#N/A,#N/A,FALSE,"단축1";#N/A,#N/A,FALSE,"단축2";#N/A,#N/A,FALSE,"단축3";#N/A,#N/A,FALSE,"장축";#N/A,#N/A,FALSE,"4WD"}</definedName>
    <definedName name="KKKK" localSheetId="14" hidden="1">{#N/A,#N/A,FALSE,"단축1";#N/A,#N/A,FALSE,"단축2";#N/A,#N/A,FALSE,"단축3";#N/A,#N/A,FALSE,"장축";#N/A,#N/A,FALSE,"4WD"}</definedName>
    <definedName name="KKKK" localSheetId="15" hidden="1">{#N/A,#N/A,FALSE,"단축1";#N/A,#N/A,FALSE,"단축2";#N/A,#N/A,FALSE,"단축3";#N/A,#N/A,FALSE,"장축";#N/A,#N/A,FALSE,"4WD"}</definedName>
    <definedName name="KKKK" hidden="1">{#N/A,#N/A,FALSE,"단축1";#N/A,#N/A,FALSE,"단축2";#N/A,#N/A,FALSE,"단축3";#N/A,#N/A,FALSE,"장축";#N/A,#N/A,FALSE,"4WD"}</definedName>
    <definedName name="kkkkk" localSheetId="7">BlankMacro1</definedName>
    <definedName name="kkkkk" localSheetId="16">BlankMacro1</definedName>
    <definedName name="kkkkk" localSheetId="17">BlankMacro1</definedName>
    <definedName name="kkkkk" localSheetId="10">BlankMacro1</definedName>
    <definedName name="kkkkk" localSheetId="8">BlankMacro1</definedName>
    <definedName name="kkkkk" localSheetId="0">BlankMacro1</definedName>
    <definedName name="kkkkk" localSheetId="13">BlankMacro1</definedName>
    <definedName name="kkkkk" localSheetId="14">BlankMacro1</definedName>
    <definedName name="kkkkk" localSheetId="11">BlankMacro1</definedName>
    <definedName name="kkkkk" localSheetId="15">BlankMacro1</definedName>
    <definedName name="kkkkk">BlankMacro1</definedName>
    <definedName name="KKKKKKK" localSheetId="7" hidden="1">{#N/A,#N/A,FALSE,"단축1";#N/A,#N/A,FALSE,"단축2";#N/A,#N/A,FALSE,"단축3";#N/A,#N/A,FALSE,"장축";#N/A,#N/A,FALSE,"4WD"}</definedName>
    <definedName name="KKKKKKK" localSheetId="16" hidden="1">{#N/A,#N/A,FALSE,"단축1";#N/A,#N/A,FALSE,"단축2";#N/A,#N/A,FALSE,"단축3";#N/A,#N/A,FALSE,"장축";#N/A,#N/A,FALSE,"4WD"}</definedName>
    <definedName name="KKKKKKK" localSheetId="6" hidden="1">{#N/A,#N/A,FALSE,"단축1";#N/A,#N/A,FALSE,"단축2";#N/A,#N/A,FALSE,"단축3";#N/A,#N/A,FALSE,"장축";#N/A,#N/A,FALSE,"4WD"}</definedName>
    <definedName name="KKKKKKK" localSheetId="17" hidden="1">{#N/A,#N/A,FALSE,"단축1";#N/A,#N/A,FALSE,"단축2";#N/A,#N/A,FALSE,"단축3";#N/A,#N/A,FALSE,"장축";#N/A,#N/A,FALSE,"4WD"}</definedName>
    <definedName name="KKKKKKK" localSheetId="13" hidden="1">{#N/A,#N/A,FALSE,"단축1";#N/A,#N/A,FALSE,"단축2";#N/A,#N/A,FALSE,"단축3";#N/A,#N/A,FALSE,"장축";#N/A,#N/A,FALSE,"4WD"}</definedName>
    <definedName name="KKKKKKK" localSheetId="14" hidden="1">{#N/A,#N/A,FALSE,"단축1";#N/A,#N/A,FALSE,"단축2";#N/A,#N/A,FALSE,"단축3";#N/A,#N/A,FALSE,"장축";#N/A,#N/A,FALSE,"4WD"}</definedName>
    <definedName name="KKKKKKK" localSheetId="15" hidden="1">{#N/A,#N/A,FALSE,"단축1";#N/A,#N/A,FALSE,"단축2";#N/A,#N/A,FALSE,"단축3";#N/A,#N/A,FALSE,"장축";#N/A,#N/A,FALSE,"4WD"}</definedName>
    <definedName name="KKKKKKK" hidden="1">{#N/A,#N/A,FALSE,"단축1";#N/A,#N/A,FALSE,"단축2";#N/A,#N/A,FALSE,"단축3";#N/A,#N/A,FALSE,"장축";#N/A,#N/A,FALSE,"4WD"}</definedName>
    <definedName name="kkl">#REF!</definedName>
    <definedName name="KKYKSYRKYR" localSheetId="7">BlankMacro1</definedName>
    <definedName name="KKYKSYRKYR" localSheetId="16">BlankMacro1</definedName>
    <definedName name="KKYKSYRKYR" localSheetId="17">BlankMacro1</definedName>
    <definedName name="KKYKSYRKYR" localSheetId="10">BlankMacro1</definedName>
    <definedName name="KKYKSYRKYR" localSheetId="8">BlankMacro1</definedName>
    <definedName name="KKYKSYRKYR" localSheetId="0">BlankMacro1</definedName>
    <definedName name="KKYKSYRKYR" localSheetId="13">BlankMacro1</definedName>
    <definedName name="KKYKSYRKYR" localSheetId="14">BlankMacro1</definedName>
    <definedName name="KKYKSYRKYR" localSheetId="11">BlankMacro1</definedName>
    <definedName name="KKYKSYRKYR" localSheetId="15">BlankMacro1</definedName>
    <definedName name="KKYKSYRKYR">BlankMacro1</definedName>
    <definedName name="KK노무비" localSheetId="7" hidden="1">{#N/A,#N/A,TRUE,"Y생산";#N/A,#N/A,TRUE,"Y판매";#N/A,#N/A,TRUE,"Y총물량";#N/A,#N/A,TRUE,"Y능력";#N/A,#N/A,TRUE,"YKD"}</definedName>
    <definedName name="KK노무비" localSheetId="16" hidden="1">{#N/A,#N/A,TRUE,"Y생산";#N/A,#N/A,TRUE,"Y판매";#N/A,#N/A,TRUE,"Y총물량";#N/A,#N/A,TRUE,"Y능력";#N/A,#N/A,TRUE,"YKD"}</definedName>
    <definedName name="KK노무비" localSheetId="6" hidden="1">{#N/A,#N/A,TRUE,"Y생산";#N/A,#N/A,TRUE,"Y판매";#N/A,#N/A,TRUE,"Y총물량";#N/A,#N/A,TRUE,"Y능력";#N/A,#N/A,TRUE,"YKD"}</definedName>
    <definedName name="KK노무비" localSheetId="17" hidden="1">{#N/A,#N/A,TRUE,"Y생산";#N/A,#N/A,TRUE,"Y판매";#N/A,#N/A,TRUE,"Y총물량";#N/A,#N/A,TRUE,"Y능력";#N/A,#N/A,TRUE,"YKD"}</definedName>
    <definedName name="KK노무비" localSheetId="13" hidden="1">{#N/A,#N/A,TRUE,"Y생산";#N/A,#N/A,TRUE,"Y판매";#N/A,#N/A,TRUE,"Y총물량";#N/A,#N/A,TRUE,"Y능력";#N/A,#N/A,TRUE,"YKD"}</definedName>
    <definedName name="KK노무비" localSheetId="14" hidden="1">{#N/A,#N/A,TRUE,"Y생산";#N/A,#N/A,TRUE,"Y판매";#N/A,#N/A,TRUE,"Y총물량";#N/A,#N/A,TRUE,"Y능력";#N/A,#N/A,TRUE,"YKD"}</definedName>
    <definedName name="KK노무비" localSheetId="15" hidden="1">{#N/A,#N/A,TRUE,"Y생산";#N/A,#N/A,TRUE,"Y판매";#N/A,#N/A,TRUE,"Y총물량";#N/A,#N/A,TRUE,"Y능력";#N/A,#N/A,TRUE,"YKD"}</definedName>
    <definedName name="KK노무비" hidden="1">{#N/A,#N/A,TRUE,"Y생산";#N/A,#N/A,TRUE,"Y판매";#N/A,#N/A,TRUE,"Y총물량";#N/A,#N/A,TRUE,"Y능력";#N/A,#N/A,TRUE,"YKD"}</definedName>
    <definedName name="KL" localSheetId="7" hidden="1">{#N/A,#N/A,FALSE,"단축1";#N/A,#N/A,FALSE,"단축2";#N/A,#N/A,FALSE,"단축3";#N/A,#N/A,FALSE,"장축";#N/A,#N/A,FALSE,"4WD"}</definedName>
    <definedName name="KL" localSheetId="16" hidden="1">{#N/A,#N/A,FALSE,"단축1";#N/A,#N/A,FALSE,"단축2";#N/A,#N/A,FALSE,"단축3";#N/A,#N/A,FALSE,"장축";#N/A,#N/A,FALSE,"4WD"}</definedName>
    <definedName name="KL" localSheetId="6" hidden="1">{#N/A,#N/A,FALSE,"단축1";#N/A,#N/A,FALSE,"단축2";#N/A,#N/A,FALSE,"단축3";#N/A,#N/A,FALSE,"장축";#N/A,#N/A,FALSE,"4WD"}</definedName>
    <definedName name="KL" localSheetId="17" hidden="1">{#N/A,#N/A,FALSE,"단축1";#N/A,#N/A,FALSE,"단축2";#N/A,#N/A,FALSE,"단축3";#N/A,#N/A,FALSE,"장축";#N/A,#N/A,FALSE,"4WD"}</definedName>
    <definedName name="KL" localSheetId="13" hidden="1">{#N/A,#N/A,FALSE,"단축1";#N/A,#N/A,FALSE,"단축2";#N/A,#N/A,FALSE,"단축3";#N/A,#N/A,FALSE,"장축";#N/A,#N/A,FALSE,"4WD"}</definedName>
    <definedName name="KL" localSheetId="14" hidden="1">{#N/A,#N/A,FALSE,"단축1";#N/A,#N/A,FALSE,"단축2";#N/A,#N/A,FALSE,"단축3";#N/A,#N/A,FALSE,"장축";#N/A,#N/A,FALSE,"4WD"}</definedName>
    <definedName name="KL" localSheetId="15" hidden="1">{#N/A,#N/A,FALSE,"단축1";#N/A,#N/A,FALSE,"단축2";#N/A,#N/A,FALSE,"단축3";#N/A,#N/A,FALSE,"장축";#N/A,#N/A,FALSE,"4WD"}</definedName>
    <definedName name="KL" hidden="1">{#N/A,#N/A,FALSE,"단축1";#N/A,#N/A,FALSE,"단축2";#N/A,#N/A,FALSE,"단축3";#N/A,#N/A,FALSE,"장축";#N/A,#N/A,FALSE,"4WD"}</definedName>
    <definedName name="KLKL" localSheetId="7" hidden="1">{#N/A,#N/A,FALSE,"단축1";#N/A,#N/A,FALSE,"단축2";#N/A,#N/A,FALSE,"단축3";#N/A,#N/A,FALSE,"장축";#N/A,#N/A,FALSE,"4WD"}</definedName>
    <definedName name="KLKL" localSheetId="16" hidden="1">{#N/A,#N/A,FALSE,"단축1";#N/A,#N/A,FALSE,"단축2";#N/A,#N/A,FALSE,"단축3";#N/A,#N/A,FALSE,"장축";#N/A,#N/A,FALSE,"4WD"}</definedName>
    <definedName name="KLKL" localSheetId="6" hidden="1">{#N/A,#N/A,FALSE,"단축1";#N/A,#N/A,FALSE,"단축2";#N/A,#N/A,FALSE,"단축3";#N/A,#N/A,FALSE,"장축";#N/A,#N/A,FALSE,"4WD"}</definedName>
    <definedName name="KLKL" localSheetId="17" hidden="1">{#N/A,#N/A,FALSE,"단축1";#N/A,#N/A,FALSE,"단축2";#N/A,#N/A,FALSE,"단축3";#N/A,#N/A,FALSE,"장축";#N/A,#N/A,FALSE,"4WD"}</definedName>
    <definedName name="KLKL" localSheetId="13" hidden="1">{#N/A,#N/A,FALSE,"단축1";#N/A,#N/A,FALSE,"단축2";#N/A,#N/A,FALSE,"단축3";#N/A,#N/A,FALSE,"장축";#N/A,#N/A,FALSE,"4WD"}</definedName>
    <definedName name="KLKL" localSheetId="14" hidden="1">{#N/A,#N/A,FALSE,"단축1";#N/A,#N/A,FALSE,"단축2";#N/A,#N/A,FALSE,"단축3";#N/A,#N/A,FALSE,"장축";#N/A,#N/A,FALSE,"4WD"}</definedName>
    <definedName name="KLKL" localSheetId="15" hidden="1">{#N/A,#N/A,FALSE,"단축1";#N/A,#N/A,FALSE,"단축2";#N/A,#N/A,FALSE,"단축3";#N/A,#N/A,FALSE,"장축";#N/A,#N/A,FALSE,"4WD"}</definedName>
    <definedName name="KLKL" hidden="1">{#N/A,#N/A,FALSE,"단축1";#N/A,#N/A,FALSE,"단축2";#N/A,#N/A,FALSE,"단축3";#N/A,#N/A,FALSE,"장축";#N/A,#N/A,FALSE,"4WD"}</definedName>
    <definedName name="km" localSheetId="6">#REF!</definedName>
    <definedName name="km">#REF!</definedName>
    <definedName name="kmc" localSheetId="7" hidden="1">{#N/A,#N/A,FALSE,"단축1";#N/A,#N/A,FALSE,"단축2";#N/A,#N/A,FALSE,"단축3";#N/A,#N/A,FALSE,"장축";#N/A,#N/A,FALSE,"4WD"}</definedName>
    <definedName name="kmc" localSheetId="16" hidden="1">{#N/A,#N/A,FALSE,"단축1";#N/A,#N/A,FALSE,"단축2";#N/A,#N/A,FALSE,"단축3";#N/A,#N/A,FALSE,"장축";#N/A,#N/A,FALSE,"4WD"}</definedName>
    <definedName name="kmc" localSheetId="17" hidden="1">{#N/A,#N/A,FALSE,"단축1";#N/A,#N/A,FALSE,"단축2";#N/A,#N/A,FALSE,"단축3";#N/A,#N/A,FALSE,"장축";#N/A,#N/A,FALSE,"4WD"}</definedName>
    <definedName name="kmc" localSheetId="13" hidden="1">{#N/A,#N/A,FALSE,"단축1";#N/A,#N/A,FALSE,"단축2";#N/A,#N/A,FALSE,"단축3";#N/A,#N/A,FALSE,"장축";#N/A,#N/A,FALSE,"4WD"}</definedName>
    <definedName name="kmc" localSheetId="14" hidden="1">{#N/A,#N/A,FALSE,"단축1";#N/A,#N/A,FALSE,"단축2";#N/A,#N/A,FALSE,"단축3";#N/A,#N/A,FALSE,"장축";#N/A,#N/A,FALSE,"4WD"}</definedName>
    <definedName name="kmc" localSheetId="15" hidden="1">{#N/A,#N/A,FALSE,"단축1";#N/A,#N/A,FALSE,"단축2";#N/A,#N/A,FALSE,"단축3";#N/A,#N/A,FALSE,"장축";#N/A,#N/A,FALSE,"4WD"}</definedName>
    <definedName name="kmc" hidden="1">{#N/A,#N/A,FALSE,"단축1";#N/A,#N/A,FALSE,"단축2";#N/A,#N/A,FALSE,"단축3";#N/A,#N/A,FALSE,"장축";#N/A,#N/A,FALSE,"4WD"}</definedName>
    <definedName name="KMD" localSheetId="7" hidden="1">{#N/A,#N/A,FALSE,"96 3월물량표";#N/A,#N/A,FALSE,"96 4월물량표";#N/A,#N/A,FALSE,"96 5월물량표"}</definedName>
    <definedName name="KMD" localSheetId="16" hidden="1">{#N/A,#N/A,FALSE,"96 3월물량표";#N/A,#N/A,FALSE,"96 4월물량표";#N/A,#N/A,FALSE,"96 5월물량표"}</definedName>
    <definedName name="KMD" localSheetId="6" hidden="1">{#N/A,#N/A,FALSE,"96 3월물량표";#N/A,#N/A,FALSE,"96 4월물량표";#N/A,#N/A,FALSE,"96 5월물량표"}</definedName>
    <definedName name="KMD" localSheetId="17" hidden="1">{#N/A,#N/A,FALSE,"96 3월물량표";#N/A,#N/A,FALSE,"96 4월물량표";#N/A,#N/A,FALSE,"96 5월물량표"}</definedName>
    <definedName name="KMD" localSheetId="13" hidden="1">{#N/A,#N/A,FALSE,"96 3월물량표";#N/A,#N/A,FALSE,"96 4월물량표";#N/A,#N/A,FALSE,"96 5월물량표"}</definedName>
    <definedName name="KMD" localSheetId="14" hidden="1">{#N/A,#N/A,FALSE,"96 3월물량표";#N/A,#N/A,FALSE,"96 4월물량표";#N/A,#N/A,FALSE,"96 5월물량표"}</definedName>
    <definedName name="KMD" localSheetId="15" hidden="1">{#N/A,#N/A,FALSE,"96 3월물량표";#N/A,#N/A,FALSE,"96 4월물량표";#N/A,#N/A,FALSE,"96 5월물량표"}</definedName>
    <definedName name="KMD" hidden="1">{#N/A,#N/A,FALSE,"96 3월물량표";#N/A,#N/A,FALSE,"96 4월물량표";#N/A,#N/A,FALSE,"96 5월물량표"}</definedName>
    <definedName name="KONG1">#REF!</definedName>
    <definedName name="KONG2">#REF!</definedName>
    <definedName name="KONG5">#REF!</definedName>
    <definedName name="KONG7">#REF!</definedName>
    <definedName name="KPC" localSheetId="7" hidden="1">{#N/A,#N/A,FALSE,"단축1";#N/A,#N/A,FALSE,"단축2";#N/A,#N/A,FALSE,"단축3";#N/A,#N/A,FALSE,"장축";#N/A,#N/A,FALSE,"4WD"}</definedName>
    <definedName name="KPC" localSheetId="16" hidden="1">{#N/A,#N/A,FALSE,"단축1";#N/A,#N/A,FALSE,"단축2";#N/A,#N/A,FALSE,"단축3";#N/A,#N/A,FALSE,"장축";#N/A,#N/A,FALSE,"4WD"}</definedName>
    <definedName name="KPC" localSheetId="17" hidden="1">{#N/A,#N/A,FALSE,"단축1";#N/A,#N/A,FALSE,"단축2";#N/A,#N/A,FALSE,"단축3";#N/A,#N/A,FALSE,"장축";#N/A,#N/A,FALSE,"4WD"}</definedName>
    <definedName name="KPC" localSheetId="13" hidden="1">{#N/A,#N/A,FALSE,"단축1";#N/A,#N/A,FALSE,"단축2";#N/A,#N/A,FALSE,"단축3";#N/A,#N/A,FALSE,"장축";#N/A,#N/A,FALSE,"4WD"}</definedName>
    <definedName name="KPC" localSheetId="14" hidden="1">{#N/A,#N/A,FALSE,"단축1";#N/A,#N/A,FALSE,"단축2";#N/A,#N/A,FALSE,"단축3";#N/A,#N/A,FALSE,"장축";#N/A,#N/A,FALSE,"4WD"}</definedName>
    <definedName name="KPC" localSheetId="15" hidden="1">{#N/A,#N/A,FALSE,"단축1";#N/A,#N/A,FALSE,"단축2";#N/A,#N/A,FALSE,"단축3";#N/A,#N/A,FALSE,"장축";#N/A,#N/A,FALSE,"4WD"}</definedName>
    <definedName name="KPC" hidden="1">{#N/A,#N/A,FALSE,"단축1";#N/A,#N/A,FALSE,"단축2";#N/A,#N/A,FALSE,"단축3";#N/A,#N/A,FALSE,"장축";#N/A,#N/A,FALSE,"4WD"}</definedName>
    <definedName name="KPC전개방향" localSheetId="7" hidden="1">{#N/A,#N/A,FALSE,"단축1";#N/A,#N/A,FALSE,"단축2";#N/A,#N/A,FALSE,"단축3";#N/A,#N/A,FALSE,"장축";#N/A,#N/A,FALSE,"4WD"}</definedName>
    <definedName name="KPC전개방향" localSheetId="16" hidden="1">{#N/A,#N/A,FALSE,"단축1";#N/A,#N/A,FALSE,"단축2";#N/A,#N/A,FALSE,"단축3";#N/A,#N/A,FALSE,"장축";#N/A,#N/A,FALSE,"4WD"}</definedName>
    <definedName name="KPC전개방향" localSheetId="17" hidden="1">{#N/A,#N/A,FALSE,"단축1";#N/A,#N/A,FALSE,"단축2";#N/A,#N/A,FALSE,"단축3";#N/A,#N/A,FALSE,"장축";#N/A,#N/A,FALSE,"4WD"}</definedName>
    <definedName name="KPC전개방향" localSheetId="13" hidden="1">{#N/A,#N/A,FALSE,"단축1";#N/A,#N/A,FALSE,"단축2";#N/A,#N/A,FALSE,"단축3";#N/A,#N/A,FALSE,"장축";#N/A,#N/A,FALSE,"4WD"}</definedName>
    <definedName name="KPC전개방향" localSheetId="14" hidden="1">{#N/A,#N/A,FALSE,"단축1";#N/A,#N/A,FALSE,"단축2";#N/A,#N/A,FALSE,"단축3";#N/A,#N/A,FALSE,"장축";#N/A,#N/A,FALSE,"4WD"}</definedName>
    <definedName name="KPC전개방향" localSheetId="15" hidden="1">{#N/A,#N/A,FALSE,"단축1";#N/A,#N/A,FALSE,"단축2";#N/A,#N/A,FALSE,"단축3";#N/A,#N/A,FALSE,"장축";#N/A,#N/A,FALSE,"4WD"}</definedName>
    <definedName name="KPC전개방향" hidden="1">{#N/A,#N/A,FALSE,"단축1";#N/A,#N/A,FALSE,"단축2";#N/A,#N/A,FALSE,"단축3";#N/A,#N/A,FALSE,"장축";#N/A,#N/A,FALSE,"4WD"}</definedName>
    <definedName name="KPI수">#REF!</definedName>
    <definedName name="KRSYKYKSKSYK" localSheetId="7">BlankMacro1</definedName>
    <definedName name="KRSYKYKSKSYK" localSheetId="16">BlankMacro1</definedName>
    <definedName name="KRSYKYKSKSYK" localSheetId="17">BlankMacro1</definedName>
    <definedName name="KRSYKYKSKSYK" localSheetId="10">BlankMacro1</definedName>
    <definedName name="KRSYKYKSKSYK" localSheetId="8">BlankMacro1</definedName>
    <definedName name="KRSYKYKSKSYK" localSheetId="0">BlankMacro1</definedName>
    <definedName name="KRSYKYKSKSYK" localSheetId="13">BlankMacro1</definedName>
    <definedName name="KRSYKYKSKSYK" localSheetId="14">BlankMacro1</definedName>
    <definedName name="KRSYKYKSKSYK" localSheetId="11">BlankMacro1</definedName>
    <definedName name="KRSYKYKSKSYK" localSheetId="15">BlankMacro1</definedName>
    <definedName name="KRSYKYKSKSYK">BlankMacro1</definedName>
    <definedName name="KSJJ" localSheetId="7" hidden="1">{#N/A,#N/A,FALSE,"총매출,이익";#N/A,#N/A,FALSE,"사업소계";#N/A,#N/A,FALSE,"남대구";#N/A,#N/A,FALSE,"평촌";#N/A,#N/A,FALSE,"사상";#N/A,#N/A,FALSE,"이리";#N/A,#N/A,FALSE,"수원";#N/A,#N/A,FALSE,"남부산";#N/A,#N/A,FALSE,"김해";#N/A,#N/A,FALSE,"일산";#N/A,#N/A,FALSE,"포항";#N/A,#N/A,FALSE,"청주";#N/A,#N/A,FALSE,"요약손익";#N/A,#N/A,FALSE,"요약손익누계";#N/A,#N/A,FALSE,"당월누계"}</definedName>
    <definedName name="KSJJ" localSheetId="16" hidden="1">{#N/A,#N/A,FALSE,"총매출,이익";#N/A,#N/A,FALSE,"사업소계";#N/A,#N/A,FALSE,"남대구";#N/A,#N/A,FALSE,"평촌";#N/A,#N/A,FALSE,"사상";#N/A,#N/A,FALSE,"이리";#N/A,#N/A,FALSE,"수원";#N/A,#N/A,FALSE,"남부산";#N/A,#N/A,FALSE,"김해";#N/A,#N/A,FALSE,"일산";#N/A,#N/A,FALSE,"포항";#N/A,#N/A,FALSE,"청주";#N/A,#N/A,FALSE,"요약손익";#N/A,#N/A,FALSE,"요약손익누계";#N/A,#N/A,FALSE,"당월누계"}</definedName>
    <definedName name="KSJJ" localSheetId="17" hidden="1">{#N/A,#N/A,FALSE,"총매출,이익";#N/A,#N/A,FALSE,"사업소계";#N/A,#N/A,FALSE,"남대구";#N/A,#N/A,FALSE,"평촌";#N/A,#N/A,FALSE,"사상";#N/A,#N/A,FALSE,"이리";#N/A,#N/A,FALSE,"수원";#N/A,#N/A,FALSE,"남부산";#N/A,#N/A,FALSE,"김해";#N/A,#N/A,FALSE,"일산";#N/A,#N/A,FALSE,"포항";#N/A,#N/A,FALSE,"청주";#N/A,#N/A,FALSE,"요약손익";#N/A,#N/A,FALSE,"요약손익누계";#N/A,#N/A,FALSE,"당월누계"}</definedName>
    <definedName name="KSJJ" localSheetId="13" hidden="1">{#N/A,#N/A,FALSE,"총매출,이익";#N/A,#N/A,FALSE,"사업소계";#N/A,#N/A,FALSE,"남대구";#N/A,#N/A,FALSE,"평촌";#N/A,#N/A,FALSE,"사상";#N/A,#N/A,FALSE,"이리";#N/A,#N/A,FALSE,"수원";#N/A,#N/A,FALSE,"남부산";#N/A,#N/A,FALSE,"김해";#N/A,#N/A,FALSE,"일산";#N/A,#N/A,FALSE,"포항";#N/A,#N/A,FALSE,"청주";#N/A,#N/A,FALSE,"요약손익";#N/A,#N/A,FALSE,"요약손익누계";#N/A,#N/A,FALSE,"당월누계"}</definedName>
    <definedName name="KSJJ" localSheetId="14" hidden="1">{#N/A,#N/A,FALSE,"총매출,이익";#N/A,#N/A,FALSE,"사업소계";#N/A,#N/A,FALSE,"남대구";#N/A,#N/A,FALSE,"평촌";#N/A,#N/A,FALSE,"사상";#N/A,#N/A,FALSE,"이리";#N/A,#N/A,FALSE,"수원";#N/A,#N/A,FALSE,"남부산";#N/A,#N/A,FALSE,"김해";#N/A,#N/A,FALSE,"일산";#N/A,#N/A,FALSE,"포항";#N/A,#N/A,FALSE,"청주";#N/A,#N/A,FALSE,"요약손익";#N/A,#N/A,FALSE,"요약손익누계";#N/A,#N/A,FALSE,"당월누계"}</definedName>
    <definedName name="KSJJ" localSheetId="15" hidden="1">{#N/A,#N/A,FALSE,"총매출,이익";#N/A,#N/A,FALSE,"사업소계";#N/A,#N/A,FALSE,"남대구";#N/A,#N/A,FALSE,"평촌";#N/A,#N/A,FALSE,"사상";#N/A,#N/A,FALSE,"이리";#N/A,#N/A,FALSE,"수원";#N/A,#N/A,FALSE,"남부산";#N/A,#N/A,FALSE,"김해";#N/A,#N/A,FALSE,"일산";#N/A,#N/A,FALSE,"포항";#N/A,#N/A,FALSE,"청주";#N/A,#N/A,FALSE,"요약손익";#N/A,#N/A,FALSE,"요약손익누계";#N/A,#N/A,FALSE,"당월누계"}</definedName>
    <definedName name="KSJJ" hidden="1">{#N/A,#N/A,FALSE,"총매출,이익";#N/A,#N/A,FALSE,"사업소계";#N/A,#N/A,FALSE,"남대구";#N/A,#N/A,FALSE,"평촌";#N/A,#N/A,FALSE,"사상";#N/A,#N/A,FALSE,"이리";#N/A,#N/A,FALSE,"수원";#N/A,#N/A,FALSE,"남부산";#N/A,#N/A,FALSE,"김해";#N/A,#N/A,FALSE,"일산";#N/A,#N/A,FALSE,"포항";#N/A,#N/A,FALSE,"청주";#N/A,#N/A,FALSE,"요약손익";#N/A,#N/A,FALSE,"요약손익누계";#N/A,#N/A,FALSE,"당월누계"}</definedName>
    <definedName name="KSW" localSheetId="7" hidden="1">{#N/A,#N/A,FALSE,"단축1";#N/A,#N/A,FALSE,"단축2";#N/A,#N/A,FALSE,"단축3";#N/A,#N/A,FALSE,"장축";#N/A,#N/A,FALSE,"4WD"}</definedName>
    <definedName name="KSW" localSheetId="16" hidden="1">{#N/A,#N/A,FALSE,"단축1";#N/A,#N/A,FALSE,"단축2";#N/A,#N/A,FALSE,"단축3";#N/A,#N/A,FALSE,"장축";#N/A,#N/A,FALSE,"4WD"}</definedName>
    <definedName name="KSW" localSheetId="17" hidden="1">{#N/A,#N/A,FALSE,"단축1";#N/A,#N/A,FALSE,"단축2";#N/A,#N/A,FALSE,"단축3";#N/A,#N/A,FALSE,"장축";#N/A,#N/A,FALSE,"4WD"}</definedName>
    <definedName name="KSW" localSheetId="13" hidden="1">{#N/A,#N/A,FALSE,"단축1";#N/A,#N/A,FALSE,"단축2";#N/A,#N/A,FALSE,"단축3";#N/A,#N/A,FALSE,"장축";#N/A,#N/A,FALSE,"4WD"}</definedName>
    <definedName name="KSW" localSheetId="14" hidden="1">{#N/A,#N/A,FALSE,"단축1";#N/A,#N/A,FALSE,"단축2";#N/A,#N/A,FALSE,"단축3";#N/A,#N/A,FALSE,"장축";#N/A,#N/A,FALSE,"4WD"}</definedName>
    <definedName name="KSW" localSheetId="15" hidden="1">{#N/A,#N/A,FALSE,"단축1";#N/A,#N/A,FALSE,"단축2";#N/A,#N/A,FALSE,"단축3";#N/A,#N/A,FALSE,"장축";#N/A,#N/A,FALSE,"4WD"}</definedName>
    <definedName name="KSW" hidden="1">{#N/A,#N/A,FALSE,"단축1";#N/A,#N/A,FALSE,"단축2";#N/A,#N/A,FALSE,"단축3";#N/A,#N/A,FALSE,"장축";#N/A,#N/A,FALSE,"4WD"}</definedName>
    <definedName name="KSYSRKSR" localSheetId="7">BlankMacro1</definedName>
    <definedName name="KSYSRKSR" localSheetId="16">BlankMacro1</definedName>
    <definedName name="KSYSRKSR" localSheetId="17">BlankMacro1</definedName>
    <definedName name="KSYSRKSR" localSheetId="10">BlankMacro1</definedName>
    <definedName name="KSYSRKSR" localSheetId="8">BlankMacro1</definedName>
    <definedName name="KSYSRKSR" localSheetId="0">BlankMacro1</definedName>
    <definedName name="KSYSRKSR" localSheetId="13">BlankMacro1</definedName>
    <definedName name="KSYSRKSR" localSheetId="14">BlankMacro1</definedName>
    <definedName name="KSYSRKSR" localSheetId="11">BlankMacro1</definedName>
    <definedName name="KSYSRKSR" localSheetId="15">BlankMacro1</definedName>
    <definedName name="KSYSRKSR">BlankMacro1</definedName>
    <definedName name="KTY" localSheetId="7" hidden="1">{#N/A,#N/A,FALSE,"단축1";#N/A,#N/A,FALSE,"단축2";#N/A,#N/A,FALSE,"단축3";#N/A,#N/A,FALSE,"장축";#N/A,#N/A,FALSE,"4WD"}</definedName>
    <definedName name="KTY" localSheetId="16" hidden="1">{#N/A,#N/A,FALSE,"단축1";#N/A,#N/A,FALSE,"단축2";#N/A,#N/A,FALSE,"단축3";#N/A,#N/A,FALSE,"장축";#N/A,#N/A,FALSE,"4WD"}</definedName>
    <definedName name="KTY" localSheetId="6" hidden="1">{#N/A,#N/A,FALSE,"단축1";#N/A,#N/A,FALSE,"단축2";#N/A,#N/A,FALSE,"단축3";#N/A,#N/A,FALSE,"장축";#N/A,#N/A,FALSE,"4WD"}</definedName>
    <definedName name="KTY" localSheetId="17" hidden="1">{#N/A,#N/A,FALSE,"단축1";#N/A,#N/A,FALSE,"단축2";#N/A,#N/A,FALSE,"단축3";#N/A,#N/A,FALSE,"장축";#N/A,#N/A,FALSE,"4WD"}</definedName>
    <definedName name="KTY" localSheetId="13" hidden="1">{#N/A,#N/A,FALSE,"단축1";#N/A,#N/A,FALSE,"단축2";#N/A,#N/A,FALSE,"단축3";#N/A,#N/A,FALSE,"장축";#N/A,#N/A,FALSE,"4WD"}</definedName>
    <definedName name="KTY" localSheetId="14" hidden="1">{#N/A,#N/A,FALSE,"단축1";#N/A,#N/A,FALSE,"단축2";#N/A,#N/A,FALSE,"단축3";#N/A,#N/A,FALSE,"장축";#N/A,#N/A,FALSE,"4WD"}</definedName>
    <definedName name="KTY" localSheetId="15" hidden="1">{#N/A,#N/A,FALSE,"단축1";#N/A,#N/A,FALSE,"단축2";#N/A,#N/A,FALSE,"단축3";#N/A,#N/A,FALSE,"장축";#N/A,#N/A,FALSE,"4WD"}</definedName>
    <definedName name="KTY" hidden="1">{#N/A,#N/A,FALSE,"단축1";#N/A,#N/A,FALSE,"단축2";#N/A,#N/A,FALSE,"단축3";#N/A,#N/A,FALSE,"장축";#N/A,#N/A,FALSE,"4WD"}</definedName>
    <definedName name="KU" localSheetId="7" hidden="1">{#N/A,#N/A,TRUE,"Y생산";#N/A,#N/A,TRUE,"Y판매";#N/A,#N/A,TRUE,"Y총물량";#N/A,#N/A,TRUE,"Y능력";#N/A,#N/A,TRUE,"YKD"}</definedName>
    <definedName name="KU" localSheetId="16" hidden="1">{#N/A,#N/A,TRUE,"Y생산";#N/A,#N/A,TRUE,"Y판매";#N/A,#N/A,TRUE,"Y총물량";#N/A,#N/A,TRUE,"Y능력";#N/A,#N/A,TRUE,"YKD"}</definedName>
    <definedName name="KU" localSheetId="6" hidden="1">{#N/A,#N/A,TRUE,"Y생산";#N/A,#N/A,TRUE,"Y판매";#N/A,#N/A,TRUE,"Y총물량";#N/A,#N/A,TRUE,"Y능력";#N/A,#N/A,TRUE,"YKD"}</definedName>
    <definedName name="KU" localSheetId="17" hidden="1">{#N/A,#N/A,TRUE,"Y생산";#N/A,#N/A,TRUE,"Y판매";#N/A,#N/A,TRUE,"Y총물량";#N/A,#N/A,TRUE,"Y능력";#N/A,#N/A,TRUE,"YKD"}</definedName>
    <definedName name="KU" localSheetId="13" hidden="1">{#N/A,#N/A,TRUE,"Y생산";#N/A,#N/A,TRUE,"Y판매";#N/A,#N/A,TRUE,"Y총물량";#N/A,#N/A,TRUE,"Y능력";#N/A,#N/A,TRUE,"YKD"}</definedName>
    <definedName name="KU" localSheetId="14" hidden="1">{#N/A,#N/A,TRUE,"Y생산";#N/A,#N/A,TRUE,"Y판매";#N/A,#N/A,TRUE,"Y총물량";#N/A,#N/A,TRUE,"Y능력";#N/A,#N/A,TRUE,"YKD"}</definedName>
    <definedName name="KU" localSheetId="15" hidden="1">{#N/A,#N/A,TRUE,"Y생산";#N/A,#N/A,TRUE,"Y판매";#N/A,#N/A,TRUE,"Y총물량";#N/A,#N/A,TRUE,"Y능력";#N/A,#N/A,TRUE,"YKD"}</definedName>
    <definedName name="KU" hidden="1">{#N/A,#N/A,TRUE,"Y생산";#N/A,#N/A,TRUE,"Y판매";#N/A,#N/A,TRUE,"Y총물량";#N/A,#N/A,TRUE,"Y능력";#N/A,#N/A,TRUE,"YKD"}</definedName>
    <definedName name="kwang">#REF!</definedName>
    <definedName name="KYRKRY" localSheetId="7">BlankMacro1</definedName>
    <definedName name="KYRKRY" localSheetId="16">BlankMacro1</definedName>
    <definedName name="KYRKRY" localSheetId="17">BlankMacro1</definedName>
    <definedName name="KYRKRY" localSheetId="10">BlankMacro1</definedName>
    <definedName name="KYRKRY" localSheetId="8">BlankMacro1</definedName>
    <definedName name="KYRKRY" localSheetId="0">BlankMacro1</definedName>
    <definedName name="KYRKRY" localSheetId="13">BlankMacro1</definedName>
    <definedName name="KYRKRY" localSheetId="14">BlankMacro1</definedName>
    <definedName name="KYRKRY" localSheetId="11">BlankMacro1</definedName>
    <definedName name="KYRKRY" localSheetId="15">BlankMacro1</definedName>
    <definedName name="KYRKRY">BlankMacro1</definedName>
    <definedName name="KYRSKKSYK" localSheetId="7">BlankMacro1</definedName>
    <definedName name="KYRSKKSYK" localSheetId="16">BlankMacro1</definedName>
    <definedName name="KYRSKKSYK" localSheetId="17">BlankMacro1</definedName>
    <definedName name="KYRSKKSYK" localSheetId="10">BlankMacro1</definedName>
    <definedName name="KYRSKKSYK" localSheetId="8">BlankMacro1</definedName>
    <definedName name="KYRSKKSYK" localSheetId="0">BlankMacro1</definedName>
    <definedName name="KYRSKKSYK" localSheetId="13">BlankMacro1</definedName>
    <definedName name="KYRSKKSYK" localSheetId="14">BlankMacro1</definedName>
    <definedName name="KYRSKKSYK" localSheetId="11">BlankMacro1</definedName>
    <definedName name="KYRSKKSYK" localSheetId="15">BlankMacro1</definedName>
    <definedName name="KYRSKKSYK">BlankMacro1</definedName>
    <definedName name="KYUIO" localSheetId="13">[6]!KYUIO</definedName>
    <definedName name="KYUIO">[7]!KYUIO</definedName>
    <definedName name="kyusy" localSheetId="7">BlankMacro1</definedName>
    <definedName name="kyusy" localSheetId="16">BlankMacro1</definedName>
    <definedName name="kyusy" localSheetId="17">BlankMacro1</definedName>
    <definedName name="kyusy" localSheetId="10">BlankMacro1</definedName>
    <definedName name="kyusy" localSheetId="8">BlankMacro1</definedName>
    <definedName name="kyusy" localSheetId="0">BlankMacro1</definedName>
    <definedName name="kyusy" localSheetId="13">BlankMacro1</definedName>
    <definedName name="kyusy" localSheetId="14">BlankMacro1</definedName>
    <definedName name="kyusy" localSheetId="11">BlankMacro1</definedName>
    <definedName name="kyusy" localSheetId="15">BlankMacro1</definedName>
    <definedName name="kyusy">BlankMacro1</definedName>
    <definedName name="L" localSheetId="7">[19]협조전!#REF!</definedName>
    <definedName name="L">[19]협조전!#REF!</definedName>
    <definedName name="Landclear" localSheetId="7">#REF!</definedName>
    <definedName name="Landclear">#REF!</definedName>
    <definedName name="LARM문제대책" localSheetId="7" hidden="1">{#N/A,#N/A,FALSE,"단축1";#N/A,#N/A,FALSE,"단축2";#N/A,#N/A,FALSE,"단축3";#N/A,#N/A,FALSE,"장축";#N/A,#N/A,FALSE,"4WD"}</definedName>
    <definedName name="LARM문제대책" localSheetId="16" hidden="1">{#N/A,#N/A,FALSE,"단축1";#N/A,#N/A,FALSE,"단축2";#N/A,#N/A,FALSE,"단축3";#N/A,#N/A,FALSE,"장축";#N/A,#N/A,FALSE,"4WD"}</definedName>
    <definedName name="LARM문제대책" localSheetId="17" hidden="1">{#N/A,#N/A,FALSE,"단축1";#N/A,#N/A,FALSE,"단축2";#N/A,#N/A,FALSE,"단축3";#N/A,#N/A,FALSE,"장축";#N/A,#N/A,FALSE,"4WD"}</definedName>
    <definedName name="LARM문제대책" localSheetId="13" hidden="1">{#N/A,#N/A,FALSE,"단축1";#N/A,#N/A,FALSE,"단축2";#N/A,#N/A,FALSE,"단축3";#N/A,#N/A,FALSE,"장축";#N/A,#N/A,FALSE,"4WD"}</definedName>
    <definedName name="LARM문제대책" localSheetId="14" hidden="1">{#N/A,#N/A,FALSE,"단축1";#N/A,#N/A,FALSE,"단축2";#N/A,#N/A,FALSE,"단축3";#N/A,#N/A,FALSE,"장축";#N/A,#N/A,FALSE,"4WD"}</definedName>
    <definedName name="LARM문제대책" localSheetId="15" hidden="1">{#N/A,#N/A,FALSE,"단축1";#N/A,#N/A,FALSE,"단축2";#N/A,#N/A,FALSE,"단축3";#N/A,#N/A,FALSE,"장축";#N/A,#N/A,FALSE,"4WD"}</definedName>
    <definedName name="LARM문제대책" hidden="1">{#N/A,#N/A,FALSE,"단축1";#N/A,#N/A,FALSE,"단축2";#N/A,#N/A,FALSE,"단축3";#N/A,#N/A,FALSE,"장축";#N/A,#N/A,FALSE,"4WD"}</definedName>
    <definedName name="LAYOUT">#REF!</definedName>
    <definedName name="LC">#REF!</definedName>
    <definedName name="LC_00">281000</definedName>
    <definedName name="LC_01">258000</definedName>
    <definedName name="LC_02">256600</definedName>
    <definedName name="LC_03">256600</definedName>
    <definedName name="LC_04">118200</definedName>
    <definedName name="LC_05">0</definedName>
    <definedName name="LC_06">0</definedName>
    <definedName name="LC_07">0</definedName>
    <definedName name="LC_99">160400</definedName>
    <definedName name="LC1.6">#REF!</definedName>
    <definedName name="LC3차서" localSheetId="13">[6]!LC3차서</definedName>
    <definedName name="LC3차서">[7]!LC3차서</definedName>
    <definedName name="LCA">#REF!</definedName>
    <definedName name="LD">#REF!</definedName>
    <definedName name="LDC">#REF!</definedName>
    <definedName name="leak">[4]계산DATA입력!#REF!</definedName>
    <definedName name="leak10">[4]계산DATA입력!#REF!</definedName>
    <definedName name="LEE" localSheetId="6" hidden="1">{#N/A,#N/A,FALSE,"단축1";#N/A,#N/A,FALSE,"단축2";#N/A,#N/A,FALSE,"단축3";#N/A,#N/A,FALSE,"장축";#N/A,#N/A,FALSE,"4WD"}</definedName>
    <definedName name="lee">#REF!</definedName>
    <definedName name="LeftRange">#REF!</definedName>
    <definedName name="LENS">#REF!</definedName>
    <definedName name="LEVEL">#N/A</definedName>
    <definedName name="Level_A">#REF!</definedName>
    <definedName name="Level_B">#REF!</definedName>
    <definedName name="Level_C">#REF!</definedName>
    <definedName name="Level_S">#REF!</definedName>
    <definedName name="lgfeb">#REF!</definedName>
    <definedName name="lgfeb1">#REF!</definedName>
    <definedName name="LIFO" localSheetId="7">BlankMacro1</definedName>
    <definedName name="LIFO" localSheetId="16">BlankMacro1</definedName>
    <definedName name="LIFO" localSheetId="17">BlankMacro1</definedName>
    <definedName name="LIFO" localSheetId="10">BlankMacro1</definedName>
    <definedName name="LIFO" localSheetId="8">BlankMacro1</definedName>
    <definedName name="LIFO" localSheetId="0">BlankMacro1</definedName>
    <definedName name="LIFO" localSheetId="13">BlankMacro1</definedName>
    <definedName name="LIFO" localSheetId="14">BlankMacro1</definedName>
    <definedName name="LIFO" localSheetId="11">BlankMacro1</definedName>
    <definedName name="LIFO" localSheetId="15">BlankMacro1</definedName>
    <definedName name="LIFO">BlankMacro1</definedName>
    <definedName name="lih" localSheetId="7" hidden="1">{#N/A,#N/A,FALSE,"단축1";#N/A,#N/A,FALSE,"단축2";#N/A,#N/A,FALSE,"단축3";#N/A,#N/A,FALSE,"장축";#N/A,#N/A,FALSE,"4WD"}</definedName>
    <definedName name="lih" localSheetId="16" hidden="1">{#N/A,#N/A,FALSE,"단축1";#N/A,#N/A,FALSE,"단축2";#N/A,#N/A,FALSE,"단축3";#N/A,#N/A,FALSE,"장축";#N/A,#N/A,FALSE,"4WD"}</definedName>
    <definedName name="lih" localSheetId="17" hidden="1">{#N/A,#N/A,FALSE,"단축1";#N/A,#N/A,FALSE,"단축2";#N/A,#N/A,FALSE,"단축3";#N/A,#N/A,FALSE,"장축";#N/A,#N/A,FALSE,"4WD"}</definedName>
    <definedName name="lih" localSheetId="13" hidden="1">{#N/A,#N/A,FALSE,"단축1";#N/A,#N/A,FALSE,"단축2";#N/A,#N/A,FALSE,"단축3";#N/A,#N/A,FALSE,"장축";#N/A,#N/A,FALSE,"4WD"}</definedName>
    <definedName name="lih" localSheetId="14" hidden="1">{#N/A,#N/A,FALSE,"단축1";#N/A,#N/A,FALSE,"단축2";#N/A,#N/A,FALSE,"단축3";#N/A,#N/A,FALSE,"장축";#N/A,#N/A,FALSE,"4WD"}</definedName>
    <definedName name="lih" localSheetId="15" hidden="1">{#N/A,#N/A,FALSE,"단축1";#N/A,#N/A,FALSE,"단축2";#N/A,#N/A,FALSE,"단축3";#N/A,#N/A,FALSE,"장축";#N/A,#N/A,FALSE,"4WD"}</definedName>
    <definedName name="lih" hidden="1">{#N/A,#N/A,FALSE,"단축1";#N/A,#N/A,FALSE,"단축2";#N/A,#N/A,FALSE,"단축3";#N/A,#N/A,FALSE,"장축";#N/A,#N/A,FALSE,"4WD"}</definedName>
    <definedName name="lim">[28]PN_ORDER!#REF!</definedName>
    <definedName name="LINE">#REF!</definedName>
    <definedName name="LINEWAS">#N/A</definedName>
    <definedName name="LINE검토2" localSheetId="7" hidden="1">{#N/A,#N/A,TRUE,"Y생산";#N/A,#N/A,TRUE,"Y판매";#N/A,#N/A,TRUE,"Y총물량";#N/A,#N/A,TRUE,"Y능력";#N/A,#N/A,TRUE,"YKD"}</definedName>
    <definedName name="LINE검토2" localSheetId="16" hidden="1">{#N/A,#N/A,TRUE,"Y생산";#N/A,#N/A,TRUE,"Y판매";#N/A,#N/A,TRUE,"Y총물량";#N/A,#N/A,TRUE,"Y능력";#N/A,#N/A,TRUE,"YKD"}</definedName>
    <definedName name="LINE검토2" localSheetId="6" hidden="1">{#N/A,#N/A,TRUE,"Y생산";#N/A,#N/A,TRUE,"Y판매";#N/A,#N/A,TRUE,"Y총물량";#N/A,#N/A,TRUE,"Y능력";#N/A,#N/A,TRUE,"YKD"}</definedName>
    <definedName name="LINE검토2" localSheetId="17" hidden="1">{#N/A,#N/A,TRUE,"Y생산";#N/A,#N/A,TRUE,"Y판매";#N/A,#N/A,TRUE,"Y총물량";#N/A,#N/A,TRUE,"Y능력";#N/A,#N/A,TRUE,"YKD"}</definedName>
    <definedName name="LINE검토2" localSheetId="13" hidden="1">{#N/A,#N/A,TRUE,"Y생산";#N/A,#N/A,TRUE,"Y판매";#N/A,#N/A,TRUE,"Y총물량";#N/A,#N/A,TRUE,"Y능력";#N/A,#N/A,TRUE,"YKD"}</definedName>
    <definedName name="LINE검토2" localSheetId="14" hidden="1">{#N/A,#N/A,TRUE,"Y생산";#N/A,#N/A,TRUE,"Y판매";#N/A,#N/A,TRUE,"Y총물량";#N/A,#N/A,TRUE,"Y능력";#N/A,#N/A,TRUE,"YKD"}</definedName>
    <definedName name="LINE검토2" localSheetId="15" hidden="1">{#N/A,#N/A,TRUE,"Y생산";#N/A,#N/A,TRUE,"Y판매";#N/A,#N/A,TRUE,"Y총물량";#N/A,#N/A,TRUE,"Y능력";#N/A,#N/A,TRUE,"YKD"}</definedName>
    <definedName name="LINE검토2" hidden="1">{#N/A,#N/A,TRUE,"Y생산";#N/A,#N/A,TRUE,"Y판매";#N/A,#N/A,TRUE,"Y총물량";#N/A,#N/A,TRUE,"Y능력";#N/A,#N/A,TRUE,"YKD"}</definedName>
    <definedName name="LIST">#REF!</definedName>
    <definedName name="liste_classeur" localSheetId="7">{"XLSHEET.XLA"}</definedName>
    <definedName name="liste_classeur" localSheetId="16">{"XLSHEET.XLA"}</definedName>
    <definedName name="liste_classeur" localSheetId="17">{"XLSHEET.XLA"}</definedName>
    <definedName name="liste_classeur" localSheetId="13">{"XLSHEET.XLA"}</definedName>
    <definedName name="liste_classeur" localSheetId="14">{"XLSHEET.XLA"}</definedName>
    <definedName name="liste_classeur" localSheetId="15">{"XLSHEET.XLA"}</definedName>
    <definedName name="liste_classeur">{"XLSHEET.XLA"}</definedName>
    <definedName name="lk">#REF!</definedName>
    <definedName name="LKHGFDF" localSheetId="7" hidden="1">{#N/A,#N/A,TRUE,"Y생산";#N/A,#N/A,TRUE,"Y판매";#N/A,#N/A,TRUE,"Y총물량";#N/A,#N/A,TRUE,"Y능력";#N/A,#N/A,TRUE,"YKD"}</definedName>
    <definedName name="LKHGFDF" localSheetId="16" hidden="1">{#N/A,#N/A,TRUE,"Y생산";#N/A,#N/A,TRUE,"Y판매";#N/A,#N/A,TRUE,"Y총물량";#N/A,#N/A,TRUE,"Y능력";#N/A,#N/A,TRUE,"YKD"}</definedName>
    <definedName name="LKHGFDF" localSheetId="17" hidden="1">{#N/A,#N/A,TRUE,"Y생산";#N/A,#N/A,TRUE,"Y판매";#N/A,#N/A,TRUE,"Y총물량";#N/A,#N/A,TRUE,"Y능력";#N/A,#N/A,TRUE,"YKD"}</definedName>
    <definedName name="LKHGFDF" localSheetId="13" hidden="1">{#N/A,#N/A,TRUE,"Y생산";#N/A,#N/A,TRUE,"Y판매";#N/A,#N/A,TRUE,"Y총물량";#N/A,#N/A,TRUE,"Y능력";#N/A,#N/A,TRUE,"YKD"}</definedName>
    <definedName name="LKHGFDF" localSheetId="14" hidden="1">{#N/A,#N/A,TRUE,"Y생산";#N/A,#N/A,TRUE,"Y판매";#N/A,#N/A,TRUE,"Y총물량";#N/A,#N/A,TRUE,"Y능력";#N/A,#N/A,TRUE,"YKD"}</definedName>
    <definedName name="LKHGFDF" localSheetId="15" hidden="1">{#N/A,#N/A,TRUE,"Y생산";#N/A,#N/A,TRUE,"Y판매";#N/A,#N/A,TRUE,"Y총물량";#N/A,#N/A,TRUE,"Y능력";#N/A,#N/A,TRUE,"YKD"}</definedName>
    <definedName name="LKHGFDF" hidden="1">{#N/A,#N/A,TRUE,"Y생산";#N/A,#N/A,TRUE,"Y판매";#N/A,#N/A,TRUE,"Y총물량";#N/A,#N/A,TRUE,"Y능력";#N/A,#N/A,TRUE,"YKD"}</definedName>
    <definedName name="LKJ" localSheetId="7" hidden="1">{#N/A,#N/A,FALSE,"을지 (4)";#N/A,#N/A,FALSE,"을지 (5)";#N/A,#N/A,FALSE,"을지 (6)"}</definedName>
    <definedName name="LKJ" localSheetId="16" hidden="1">{#N/A,#N/A,FALSE,"을지 (4)";#N/A,#N/A,FALSE,"을지 (5)";#N/A,#N/A,FALSE,"을지 (6)"}</definedName>
    <definedName name="LKJ" localSheetId="17" hidden="1">{#N/A,#N/A,FALSE,"을지 (4)";#N/A,#N/A,FALSE,"을지 (5)";#N/A,#N/A,FALSE,"을지 (6)"}</definedName>
    <definedName name="LKJ" localSheetId="13" hidden="1">{#N/A,#N/A,FALSE,"을지 (4)";#N/A,#N/A,FALSE,"을지 (5)";#N/A,#N/A,FALSE,"을지 (6)"}</definedName>
    <definedName name="LKJ" localSheetId="14" hidden="1">{#N/A,#N/A,FALSE,"을지 (4)";#N/A,#N/A,FALSE,"을지 (5)";#N/A,#N/A,FALSE,"을지 (6)"}</definedName>
    <definedName name="LKJ" localSheetId="15" hidden="1">{#N/A,#N/A,FALSE,"을지 (4)";#N/A,#N/A,FALSE,"을지 (5)";#N/A,#N/A,FALSE,"을지 (6)"}</definedName>
    <definedName name="LKJ" hidden="1">{#N/A,#N/A,FALSE,"을지 (4)";#N/A,#N/A,FALSE,"을지 (5)";#N/A,#N/A,FALSE,"을지 (6)"}</definedName>
    <definedName name="LL" localSheetId="7" hidden="1">{#N/A,#N/A,FALSE,"단축1";#N/A,#N/A,FALSE,"단축2";#N/A,#N/A,FALSE,"단축3";#N/A,#N/A,FALSE,"장축";#N/A,#N/A,FALSE,"4WD"}</definedName>
    <definedName name="LL" localSheetId="16" hidden="1">{#N/A,#N/A,FALSE,"단축1";#N/A,#N/A,FALSE,"단축2";#N/A,#N/A,FALSE,"단축3";#N/A,#N/A,FALSE,"장축";#N/A,#N/A,FALSE,"4WD"}</definedName>
    <definedName name="LL" localSheetId="6">#REF!</definedName>
    <definedName name="LL" localSheetId="17" hidden="1">{#N/A,#N/A,FALSE,"단축1";#N/A,#N/A,FALSE,"단축2";#N/A,#N/A,FALSE,"단축3";#N/A,#N/A,FALSE,"장축";#N/A,#N/A,FALSE,"4WD"}</definedName>
    <definedName name="LL" localSheetId="13">#REF!</definedName>
    <definedName name="LL" localSheetId="14" hidden="1">{#N/A,#N/A,FALSE,"단축1";#N/A,#N/A,FALSE,"단축2";#N/A,#N/A,FALSE,"단축3";#N/A,#N/A,FALSE,"장축";#N/A,#N/A,FALSE,"4WD"}</definedName>
    <definedName name="LL" localSheetId="15" hidden="1">{#N/A,#N/A,FALSE,"단축1";#N/A,#N/A,FALSE,"단축2";#N/A,#N/A,FALSE,"단축3";#N/A,#N/A,FALSE,"장축";#N/A,#N/A,FALSE,"4WD"}</definedName>
    <definedName name="LL" hidden="1">{#N/A,#N/A,FALSE,"단축1";#N/A,#N/A,FALSE,"단축2";#N/A,#N/A,FALSE,"단축3";#N/A,#N/A,FALSE,"장축";#N/A,#N/A,FALSE,"4WD"}</definedName>
    <definedName name="lll" localSheetId="7" hidden="1">{#N/A,#N/A,FALSE,"단축1";#N/A,#N/A,FALSE,"단축2";#N/A,#N/A,FALSE,"단축3";#N/A,#N/A,FALSE,"장축";#N/A,#N/A,FALSE,"4WD"}</definedName>
    <definedName name="lll" localSheetId="16" hidden="1">{#N/A,#N/A,FALSE,"단축1";#N/A,#N/A,FALSE,"단축2";#N/A,#N/A,FALSE,"단축3";#N/A,#N/A,FALSE,"장축";#N/A,#N/A,FALSE,"4WD"}</definedName>
    <definedName name="lll" localSheetId="17" hidden="1">{#N/A,#N/A,FALSE,"단축1";#N/A,#N/A,FALSE,"단축2";#N/A,#N/A,FALSE,"단축3";#N/A,#N/A,FALSE,"장축";#N/A,#N/A,FALSE,"4WD"}</definedName>
    <definedName name="lll" localSheetId="13" hidden="1">{#N/A,#N/A,FALSE,"단축1";#N/A,#N/A,FALSE,"단축2";#N/A,#N/A,FALSE,"단축3";#N/A,#N/A,FALSE,"장축";#N/A,#N/A,FALSE,"4WD"}</definedName>
    <definedName name="lll" localSheetId="14" hidden="1">{#N/A,#N/A,FALSE,"단축1";#N/A,#N/A,FALSE,"단축2";#N/A,#N/A,FALSE,"단축3";#N/A,#N/A,FALSE,"장축";#N/A,#N/A,FALSE,"4WD"}</definedName>
    <definedName name="lll" localSheetId="15" hidden="1">{#N/A,#N/A,FALSE,"단축1";#N/A,#N/A,FALSE,"단축2";#N/A,#N/A,FALSE,"단축3";#N/A,#N/A,FALSE,"장축";#N/A,#N/A,FALSE,"4WD"}</definedName>
    <definedName name="lll" hidden="1">{#N/A,#N/A,FALSE,"단축1";#N/A,#N/A,FALSE,"단축2";#N/A,#N/A,FALSE,"단축3";#N/A,#N/A,FALSE,"장축";#N/A,#N/A,FALSE,"4WD"}</definedName>
    <definedName name="llll">'[29]MC&amp;다변화'!#REF!</definedName>
    <definedName name="LLLLD" localSheetId="7" hidden="1">{#N/A,#N/A,TRUE,"Y생산";#N/A,#N/A,TRUE,"Y판매";#N/A,#N/A,TRUE,"Y총물량";#N/A,#N/A,TRUE,"Y능력";#N/A,#N/A,TRUE,"YKD"}</definedName>
    <definedName name="LLLLD" localSheetId="16" hidden="1">{#N/A,#N/A,TRUE,"Y생산";#N/A,#N/A,TRUE,"Y판매";#N/A,#N/A,TRUE,"Y총물량";#N/A,#N/A,TRUE,"Y능력";#N/A,#N/A,TRUE,"YKD"}</definedName>
    <definedName name="LLLLD" localSheetId="6" hidden="1">{#N/A,#N/A,TRUE,"Y생산";#N/A,#N/A,TRUE,"Y판매";#N/A,#N/A,TRUE,"Y총물량";#N/A,#N/A,TRUE,"Y능력";#N/A,#N/A,TRUE,"YKD"}</definedName>
    <definedName name="LLLLD" localSheetId="17" hidden="1">{#N/A,#N/A,TRUE,"Y생산";#N/A,#N/A,TRUE,"Y판매";#N/A,#N/A,TRUE,"Y총물량";#N/A,#N/A,TRUE,"Y능력";#N/A,#N/A,TRUE,"YKD"}</definedName>
    <definedName name="LLLLD" localSheetId="13" hidden="1">{#N/A,#N/A,TRUE,"Y생산";#N/A,#N/A,TRUE,"Y판매";#N/A,#N/A,TRUE,"Y총물량";#N/A,#N/A,TRUE,"Y능력";#N/A,#N/A,TRUE,"YKD"}</definedName>
    <definedName name="LLLLD" localSheetId="14" hidden="1">{#N/A,#N/A,TRUE,"Y생산";#N/A,#N/A,TRUE,"Y판매";#N/A,#N/A,TRUE,"Y총물량";#N/A,#N/A,TRUE,"Y능력";#N/A,#N/A,TRUE,"YKD"}</definedName>
    <definedName name="LLLLD" localSheetId="15" hidden="1">{#N/A,#N/A,TRUE,"Y생산";#N/A,#N/A,TRUE,"Y판매";#N/A,#N/A,TRUE,"Y총물량";#N/A,#N/A,TRUE,"Y능력";#N/A,#N/A,TRUE,"YKD"}</definedName>
    <definedName name="LLLLD" hidden="1">{#N/A,#N/A,TRUE,"Y생산";#N/A,#N/A,TRUE,"Y판매";#N/A,#N/A,TRUE,"Y총물량";#N/A,#N/A,TRUE,"Y능력";#N/A,#N/A,TRUE,"YKD"}</definedName>
    <definedName name="LLZZ" localSheetId="6">#REF!</definedName>
    <definedName name="LLZZ">#REF!</definedName>
    <definedName name="LOIACT">#REF!</definedName>
    <definedName name="LOIPLAN">#REF!</definedName>
    <definedName name="LOP">#REF!</definedName>
    <definedName name="loss">#REF!</definedName>
    <definedName name="LOSS율">#REF!</definedName>
    <definedName name="LOT">[30]계산정보!$C$17:$E$29</definedName>
    <definedName name="LOT선택">[18]INPUT!$B$10</definedName>
    <definedName name="LOT수">[11]계산DATA입력!$B$7</definedName>
    <definedName name="LP" localSheetId="7" hidden="1">{#N/A,#N/A,FALSE,"단축1";#N/A,#N/A,FALSE,"단축2";#N/A,#N/A,FALSE,"단축3";#N/A,#N/A,FALSE,"장축";#N/A,#N/A,FALSE,"4WD"}</definedName>
    <definedName name="LP" localSheetId="16" hidden="1">{#N/A,#N/A,FALSE,"단축1";#N/A,#N/A,FALSE,"단축2";#N/A,#N/A,FALSE,"단축3";#N/A,#N/A,FALSE,"장축";#N/A,#N/A,FALSE,"4WD"}</definedName>
    <definedName name="LP" localSheetId="17" hidden="1">{#N/A,#N/A,FALSE,"단축1";#N/A,#N/A,FALSE,"단축2";#N/A,#N/A,FALSE,"단축3";#N/A,#N/A,FALSE,"장축";#N/A,#N/A,FALSE,"4WD"}</definedName>
    <definedName name="LP" localSheetId="13" hidden="1">{#N/A,#N/A,FALSE,"단축1";#N/A,#N/A,FALSE,"단축2";#N/A,#N/A,FALSE,"단축3";#N/A,#N/A,FALSE,"장축";#N/A,#N/A,FALSE,"4WD"}</definedName>
    <definedName name="LP" localSheetId="14" hidden="1">{#N/A,#N/A,FALSE,"단축1";#N/A,#N/A,FALSE,"단축2";#N/A,#N/A,FALSE,"단축3";#N/A,#N/A,FALSE,"장축";#N/A,#N/A,FALSE,"4WD"}</definedName>
    <definedName name="LP" localSheetId="15" hidden="1">{#N/A,#N/A,FALSE,"단축1";#N/A,#N/A,FALSE,"단축2";#N/A,#N/A,FALSE,"단축3";#N/A,#N/A,FALSE,"장축";#N/A,#N/A,FALSE,"4WD"}</definedName>
    <definedName name="LP" hidden="1">{#N/A,#N/A,FALSE,"단축1";#N/A,#N/A,FALSE,"단축2";#N/A,#N/A,FALSE,"단축3";#N/A,#N/A,FALSE,"장축";#N/A,#N/A,FALSE,"4WD"}</definedName>
    <definedName name="LPBA109">#N/A</definedName>
    <definedName name="LPDK109">#N/A</definedName>
    <definedName name="lps" localSheetId="7" hidden="1">{#N/A,#N/A,FALSE,"단축1";#N/A,#N/A,FALSE,"단축2";#N/A,#N/A,FALSE,"단축3";#N/A,#N/A,FALSE,"장축";#N/A,#N/A,FALSE,"4WD"}</definedName>
    <definedName name="lps" localSheetId="16" hidden="1">{#N/A,#N/A,FALSE,"단축1";#N/A,#N/A,FALSE,"단축2";#N/A,#N/A,FALSE,"단축3";#N/A,#N/A,FALSE,"장축";#N/A,#N/A,FALSE,"4WD"}</definedName>
    <definedName name="lps" localSheetId="17" hidden="1">{#N/A,#N/A,FALSE,"단축1";#N/A,#N/A,FALSE,"단축2";#N/A,#N/A,FALSE,"단축3";#N/A,#N/A,FALSE,"장축";#N/A,#N/A,FALSE,"4WD"}</definedName>
    <definedName name="lps" localSheetId="13" hidden="1">{#N/A,#N/A,FALSE,"단축1";#N/A,#N/A,FALSE,"단축2";#N/A,#N/A,FALSE,"단축3";#N/A,#N/A,FALSE,"장축";#N/A,#N/A,FALSE,"4WD"}</definedName>
    <definedName name="lps" localSheetId="14" hidden="1">{#N/A,#N/A,FALSE,"단축1";#N/A,#N/A,FALSE,"단축2";#N/A,#N/A,FALSE,"단축3";#N/A,#N/A,FALSE,"장축";#N/A,#N/A,FALSE,"4WD"}</definedName>
    <definedName name="lps" localSheetId="15" hidden="1">{#N/A,#N/A,FALSE,"단축1";#N/A,#N/A,FALSE,"단축2";#N/A,#N/A,FALSE,"단축3";#N/A,#N/A,FALSE,"장축";#N/A,#N/A,FALSE,"4WD"}</definedName>
    <definedName name="lps" hidden="1">{#N/A,#N/A,FALSE,"단축1";#N/A,#N/A,FALSE,"단축2";#N/A,#N/A,FALSE,"단축3";#N/A,#N/A,FALSE,"장축";#N/A,#N/A,FALSE,"4WD"}</definedName>
    <definedName name="LPS가동계획" localSheetId="7">[0]!BlankMacro1</definedName>
    <definedName name="LPS가동계획" localSheetId="16">[0]!BlankMacro1</definedName>
    <definedName name="LPS가동계획" localSheetId="17">[0]!BlankMacro1</definedName>
    <definedName name="LPS가동계획" localSheetId="10">[0]!BlankMacro1</definedName>
    <definedName name="LPS가동계획" localSheetId="8">[0]!BlankMacro1</definedName>
    <definedName name="LPS가동계획" localSheetId="0">[0]!BlankMacro1</definedName>
    <definedName name="LPS가동계획" localSheetId="13">[0]!BlankMacro1</definedName>
    <definedName name="LPS가동계획" localSheetId="14">[0]!BlankMacro1</definedName>
    <definedName name="LPS가동계획" localSheetId="11">[0]!BlankMacro1</definedName>
    <definedName name="LPS가동계획" localSheetId="15">[0]!BlankMacro1</definedName>
    <definedName name="LPS가동계획">[0]!BlankMacro1</definedName>
    <definedName name="LPVEN">#N/A</definedName>
    <definedName name="LPVEN1">#N/A</definedName>
    <definedName name="LPVEN2">#N/A</definedName>
    <definedName name="LP능력검토" localSheetId="7" hidden="1">{#N/A,#N/A,FALSE,"단축1";#N/A,#N/A,FALSE,"단축2";#N/A,#N/A,FALSE,"단축3";#N/A,#N/A,FALSE,"장축";#N/A,#N/A,FALSE,"4WD"}</definedName>
    <definedName name="LP능력검토" localSheetId="16" hidden="1">{#N/A,#N/A,FALSE,"단축1";#N/A,#N/A,FALSE,"단축2";#N/A,#N/A,FALSE,"단축3";#N/A,#N/A,FALSE,"장축";#N/A,#N/A,FALSE,"4WD"}</definedName>
    <definedName name="LP능력검토" localSheetId="17" hidden="1">{#N/A,#N/A,FALSE,"단축1";#N/A,#N/A,FALSE,"단축2";#N/A,#N/A,FALSE,"단축3";#N/A,#N/A,FALSE,"장축";#N/A,#N/A,FALSE,"4WD"}</definedName>
    <definedName name="LP능력검토" localSheetId="13" hidden="1">{#N/A,#N/A,FALSE,"단축1";#N/A,#N/A,FALSE,"단축2";#N/A,#N/A,FALSE,"단축3";#N/A,#N/A,FALSE,"장축";#N/A,#N/A,FALSE,"4WD"}</definedName>
    <definedName name="LP능력검토" localSheetId="14" hidden="1">{#N/A,#N/A,FALSE,"단축1";#N/A,#N/A,FALSE,"단축2";#N/A,#N/A,FALSE,"단축3";#N/A,#N/A,FALSE,"장축";#N/A,#N/A,FALSE,"4WD"}</definedName>
    <definedName name="LP능력검토" localSheetId="15" hidden="1">{#N/A,#N/A,FALSE,"단축1";#N/A,#N/A,FALSE,"단축2";#N/A,#N/A,FALSE,"단축3";#N/A,#N/A,FALSE,"장축";#N/A,#N/A,FALSE,"4WD"}</definedName>
    <definedName name="LP능력검토" hidden="1">{#N/A,#N/A,FALSE,"단축1";#N/A,#N/A,FALSE,"단축2";#N/A,#N/A,FALSE,"단축3";#N/A,#N/A,FALSE,"장축";#N/A,#N/A,FALSE,"4WD"}</definedName>
    <definedName name="LP투자비" localSheetId="7" hidden="1">{#N/A,#N/A,FALSE,"단축1";#N/A,#N/A,FALSE,"단축2";#N/A,#N/A,FALSE,"단축3";#N/A,#N/A,FALSE,"장축";#N/A,#N/A,FALSE,"4WD"}</definedName>
    <definedName name="LP투자비" localSheetId="16" hidden="1">{#N/A,#N/A,FALSE,"단축1";#N/A,#N/A,FALSE,"단축2";#N/A,#N/A,FALSE,"단축3";#N/A,#N/A,FALSE,"장축";#N/A,#N/A,FALSE,"4WD"}</definedName>
    <definedName name="LP투자비" localSheetId="17" hidden="1">{#N/A,#N/A,FALSE,"단축1";#N/A,#N/A,FALSE,"단축2";#N/A,#N/A,FALSE,"단축3";#N/A,#N/A,FALSE,"장축";#N/A,#N/A,FALSE,"4WD"}</definedName>
    <definedName name="LP투자비" localSheetId="13" hidden="1">{#N/A,#N/A,FALSE,"단축1";#N/A,#N/A,FALSE,"단축2";#N/A,#N/A,FALSE,"단축3";#N/A,#N/A,FALSE,"장축";#N/A,#N/A,FALSE,"4WD"}</definedName>
    <definedName name="LP투자비" localSheetId="14" hidden="1">{#N/A,#N/A,FALSE,"단축1";#N/A,#N/A,FALSE,"단축2";#N/A,#N/A,FALSE,"단축3";#N/A,#N/A,FALSE,"장축";#N/A,#N/A,FALSE,"4WD"}</definedName>
    <definedName name="LP투자비" localSheetId="15" hidden="1">{#N/A,#N/A,FALSE,"단축1";#N/A,#N/A,FALSE,"단축2";#N/A,#N/A,FALSE,"단축3";#N/A,#N/A,FALSE,"장축";#N/A,#N/A,FALSE,"4WD"}</definedName>
    <definedName name="LP투자비" hidden="1">{#N/A,#N/A,FALSE,"단축1";#N/A,#N/A,FALSE,"단축2";#N/A,#N/A,FALSE,"단축3";#N/A,#N/A,FALSE,"장축";#N/A,#N/A,FALSE,"4WD"}</definedName>
    <definedName name="lrcp522" localSheetId="6">#REF!</definedName>
    <definedName name="lrcp522">#REF!</definedName>
    <definedName name="LT" hidden="1">{#N/A,#N/A,FALSE,"단축1";#N/A,#N/A,FALSE,"단축2";#N/A,#N/A,FALSE,"단축3";#N/A,#N/A,FALSE,"장축";#N/A,#N/A,FALSE,"4WD"}</definedName>
    <definedName name="LUDTLLUCLCL" localSheetId="7">BlankMacro1</definedName>
    <definedName name="LUDTLLUCLCL" localSheetId="16">BlankMacro1</definedName>
    <definedName name="LUDTLLUCLCL" localSheetId="17">BlankMacro1</definedName>
    <definedName name="LUDTLLUCLCL" localSheetId="10">BlankMacro1</definedName>
    <definedName name="LUDTLLUCLCL" localSheetId="8">BlankMacro1</definedName>
    <definedName name="LUDTLLUCLCL" localSheetId="0">BlankMacro1</definedName>
    <definedName name="LUDTLLUCLCL" localSheetId="13">BlankMacro1</definedName>
    <definedName name="LUDTLLUCLCL" localSheetId="14">BlankMacro1</definedName>
    <definedName name="LUDTLLUCLCL" localSheetId="11">BlankMacro1</definedName>
    <definedName name="LUDTLLUCLCL" localSheetId="15">BlankMacro1</definedName>
    <definedName name="LUDTLLUCLCL">BlankMacro1</definedName>
    <definedName name="LUP" localSheetId="7" hidden="1">#REF!</definedName>
    <definedName name="LUP" localSheetId="6" hidden="1">#REF!</definedName>
    <definedName name="LUP" hidden="1">#REF!</definedName>
    <definedName name="LVL">#N/A</definedName>
    <definedName name="LWR" localSheetId="7" hidden="1">{#N/A,#N/A,FALSE,"단축1";#N/A,#N/A,FALSE,"단축2";#N/A,#N/A,FALSE,"단축3";#N/A,#N/A,FALSE,"장축";#N/A,#N/A,FALSE,"4WD"}</definedName>
    <definedName name="LWR" localSheetId="16" hidden="1">{#N/A,#N/A,FALSE,"단축1";#N/A,#N/A,FALSE,"단축2";#N/A,#N/A,FALSE,"단축3";#N/A,#N/A,FALSE,"장축";#N/A,#N/A,FALSE,"4WD"}</definedName>
    <definedName name="LWR" localSheetId="17" hidden="1">{#N/A,#N/A,FALSE,"단축1";#N/A,#N/A,FALSE,"단축2";#N/A,#N/A,FALSE,"단축3";#N/A,#N/A,FALSE,"장축";#N/A,#N/A,FALSE,"4WD"}</definedName>
    <definedName name="LWR" localSheetId="13" hidden="1">{#N/A,#N/A,FALSE,"단축1";#N/A,#N/A,FALSE,"단축2";#N/A,#N/A,FALSE,"단축3";#N/A,#N/A,FALSE,"장축";#N/A,#N/A,FALSE,"4WD"}</definedName>
    <definedName name="LWR" localSheetId="14" hidden="1">{#N/A,#N/A,FALSE,"단축1";#N/A,#N/A,FALSE,"단축2";#N/A,#N/A,FALSE,"단축3";#N/A,#N/A,FALSE,"장축";#N/A,#N/A,FALSE,"4WD"}</definedName>
    <definedName name="LWR" localSheetId="15" hidden="1">{#N/A,#N/A,FALSE,"단축1";#N/A,#N/A,FALSE,"단축2";#N/A,#N/A,FALSE,"단축3";#N/A,#N/A,FALSE,"장축";#N/A,#N/A,FALSE,"4WD"}</definedName>
    <definedName name="LWR" hidden="1">{#N/A,#N/A,FALSE,"단축1";#N/A,#N/A,FALSE,"단축2";#N/A,#N/A,FALSE,"단축3";#N/A,#N/A,FALSE,"장축";#N/A,#N/A,FALSE,"4WD"}</definedName>
    <definedName name="LWR_ARM" localSheetId="7" hidden="1">{#N/A,#N/A,FALSE,"단축1";#N/A,#N/A,FALSE,"단축2";#N/A,#N/A,FALSE,"단축3";#N/A,#N/A,FALSE,"장축";#N/A,#N/A,FALSE,"4WD"}</definedName>
    <definedName name="LWR_ARM" localSheetId="16" hidden="1">{#N/A,#N/A,FALSE,"단축1";#N/A,#N/A,FALSE,"단축2";#N/A,#N/A,FALSE,"단축3";#N/A,#N/A,FALSE,"장축";#N/A,#N/A,FALSE,"4WD"}</definedName>
    <definedName name="LWR_ARM" localSheetId="17" hidden="1">{#N/A,#N/A,FALSE,"단축1";#N/A,#N/A,FALSE,"단축2";#N/A,#N/A,FALSE,"단축3";#N/A,#N/A,FALSE,"장축";#N/A,#N/A,FALSE,"4WD"}</definedName>
    <definedName name="LWR_ARM" localSheetId="13" hidden="1">{#N/A,#N/A,FALSE,"단축1";#N/A,#N/A,FALSE,"단축2";#N/A,#N/A,FALSE,"단축3";#N/A,#N/A,FALSE,"장축";#N/A,#N/A,FALSE,"4WD"}</definedName>
    <definedName name="LWR_ARM" localSheetId="14" hidden="1">{#N/A,#N/A,FALSE,"단축1";#N/A,#N/A,FALSE,"단축2";#N/A,#N/A,FALSE,"단축3";#N/A,#N/A,FALSE,"장축";#N/A,#N/A,FALSE,"4WD"}</definedName>
    <definedName name="LWR_ARM" localSheetId="15" hidden="1">{#N/A,#N/A,FALSE,"단축1";#N/A,#N/A,FALSE,"단축2";#N/A,#N/A,FALSE,"단축3";#N/A,#N/A,FALSE,"장축";#N/A,#N/A,FALSE,"4WD"}</definedName>
    <definedName name="LWR_ARM" hidden="1">{#N/A,#N/A,FALSE,"단축1";#N/A,#N/A,FALSE,"단축2";#N/A,#N/A,FALSE,"단축3";#N/A,#N/A,FALSE,"장축";#N/A,#N/A,FALSE,"4WD"}</definedName>
    <definedName name="LWSUPPL">#N/A</definedName>
    <definedName name="LX_DATA" localSheetId="13">[31]LXLIST1!$A$9:$R$288</definedName>
    <definedName name="LX_DATA">[32]LXLIST1!$A$9:$R$288</definedName>
    <definedName name="LZ" localSheetId="13">#REF!</definedName>
    <definedName name="LZ">158000</definedName>
    <definedName name="LZ_00">15000</definedName>
    <definedName name="LZ_01">24000</definedName>
    <definedName name="LZ_02">37000</definedName>
    <definedName name="LZ_03">39500</definedName>
    <definedName name="LZ_04">34500</definedName>
    <definedName name="LZ_05">0</definedName>
    <definedName name="LZ_06">0</definedName>
    <definedName name="LZ_07">0</definedName>
    <definedName name="LZ_99">8000</definedName>
    <definedName name="LZ￠￢nC¡I">#REF!</definedName>
    <definedName name="LZZZZ">#REF!</definedName>
    <definedName name="LZ목표" localSheetId="6">#REF!</definedName>
    <definedName name="LZ목표">#REF!</definedName>
    <definedName name="L수량">#REF!</definedName>
    <definedName name="M" localSheetId="6" hidden="1">{#N/A,#N/A,FALSE,"96 3월물량표";#N/A,#N/A,FALSE,"96 4월물량표";#N/A,#N/A,FALSE,"96 5월물량표"}</definedName>
    <definedName name="M" localSheetId="13" hidden="1">{#N/A,#N/A,FALSE,"96 3월물량표";#N/A,#N/A,FALSE,"96 4월물량표";#N/A,#N/A,FALSE,"96 5월물량표"}</definedName>
    <definedName name="m">#REF!</definedName>
    <definedName name="M_MODEL">#REF!</definedName>
    <definedName name="M0001026_">'[2]CSM with CKD'!#REF!</definedName>
    <definedName name="M0001028_">'[2]CSM with CKD'!#REF!</definedName>
    <definedName name="M0001029_">'[2]CSM with CKD'!#REF!</definedName>
    <definedName name="M0001036_">'[2]CSM with CKD'!#REF!</definedName>
    <definedName name="M0001038_">'[2]CSM with CKD'!#REF!</definedName>
    <definedName name="M0001063_">'[2]CSM with CKD'!#REF!</definedName>
    <definedName name="M0001091_">'[2]CSM with CKD'!#REF!</definedName>
    <definedName name="M0001092_">'[2]CSM with CKD'!#REF!</definedName>
    <definedName name="M0001096_">'[2]CSM with CKD'!#REF!</definedName>
    <definedName name="M0001098_">'[2]CSM with CKD'!#REF!</definedName>
    <definedName name="M0001099_">'[2]CSM with CKD'!#REF!</definedName>
    <definedName name="M0001102_">'[2]CSM with CKD'!#REF!</definedName>
    <definedName name="M0001107_">'[2]CSM with CKD'!#REF!</definedName>
    <definedName name="M0001109_">'[2]CSM with CKD'!#REF!</definedName>
    <definedName name="M0001110_">'[2]CSM with CKD'!#REF!</definedName>
    <definedName name="M0001114_">'[2]CSM with CKD'!#REF!</definedName>
    <definedName name="M0001117_">'[2]CSM with CKD'!#REF!</definedName>
    <definedName name="M0001119_">'[2]CSM with CKD'!#REF!</definedName>
    <definedName name="M0001121_">'[2]CSM with CKD'!#REF!</definedName>
    <definedName name="M0001124_">'[2]CSM with CKD'!#REF!</definedName>
    <definedName name="M0001125_">'[2]CSM with CKD'!#REF!</definedName>
    <definedName name="M0001126_">'[2]CSM with CKD'!#REF!</definedName>
    <definedName name="M0001129_">'[2]CSM with CKD'!#REF!</definedName>
    <definedName name="M0001130_">'[2]CSM with CKD'!#REF!</definedName>
    <definedName name="M0001133_">'[2]CSM with CKD'!#REF!</definedName>
    <definedName name="M0001134_">'[2]CSM with CKD'!#REF!</definedName>
    <definedName name="M0001138_">'[2]CSM with CKD'!#REF!</definedName>
    <definedName name="M0001144_">'[2]CSM with CKD'!#REF!</definedName>
    <definedName name="M0001152_">'[2]CSM with CKD'!#REF!</definedName>
    <definedName name="M0001154_">'[2]CSM with CKD'!#REF!</definedName>
    <definedName name="M0001159_">'[2]CSM with CKD'!#REF!</definedName>
    <definedName name="M0001161_">'[2]CSM with CKD'!#REF!</definedName>
    <definedName name="M0001162_">'[2]CSM with CKD'!#REF!</definedName>
    <definedName name="M0001166_">'[2]CSM with CKD'!#REF!</definedName>
    <definedName name="M0001169_">'[2]CSM with CKD'!#REF!</definedName>
    <definedName name="M0001174_">'[2]CSM with CKD'!#REF!</definedName>
    <definedName name="M0001175_">'[2]CSM with CKD'!#REF!</definedName>
    <definedName name="M0001176_">'[2]CSM with CKD'!#REF!</definedName>
    <definedName name="M0001177_">'[2]CSM with CKD'!#REF!</definedName>
    <definedName name="M0001178_">'[2]CSM with CKD'!#REF!</definedName>
    <definedName name="M0001181_">'[2]CSM with CKD'!#REF!</definedName>
    <definedName name="M0001182_">'[2]CSM with CKD'!#REF!</definedName>
    <definedName name="M0001183_">'[2]CSM with CKD'!#REF!</definedName>
    <definedName name="M0001184_">'[2]CSM with CKD'!#REF!</definedName>
    <definedName name="M0001189_">'[2]CSM with CKD'!#REF!</definedName>
    <definedName name="M0001190_">'[2]CSM with CKD'!#REF!</definedName>
    <definedName name="M0001192_">'[2]CSM with CKD'!#REF!</definedName>
    <definedName name="M0001195_">'[2]CSM with CKD'!#REF!</definedName>
    <definedName name="M0001197_">'[2]CSM with CKD'!#REF!</definedName>
    <definedName name="M0001199_">'[2]CSM with CKD'!#REF!</definedName>
    <definedName name="M0001200_">'[2]CSM with CKD'!#REF!</definedName>
    <definedName name="M0001203_">'[2]CSM with CKD'!#REF!</definedName>
    <definedName name="M0001212_">'[2]CSM with CKD'!#REF!</definedName>
    <definedName name="M0001213_">'[2]CSM with CKD'!#REF!</definedName>
    <definedName name="M0001214_">'[2]CSM with CKD'!#REF!</definedName>
    <definedName name="M0001215_">'[2]CSM with CKD'!#REF!</definedName>
    <definedName name="M0001217_">'[2]CSM with CKD'!#REF!</definedName>
    <definedName name="M0001218_">'[2]CSM with CKD'!#REF!</definedName>
    <definedName name="M0001219_">'[2]CSM with CKD'!#REF!</definedName>
    <definedName name="M0001220_">'[2]CSM with CKD'!#REF!</definedName>
    <definedName name="M0001223_">'[2]CSM with CKD'!#REF!</definedName>
    <definedName name="M0001224_">'[2]CSM with CKD'!#REF!</definedName>
    <definedName name="M0001233_">'[2]CSM with CKD'!#REF!</definedName>
    <definedName name="M0001234_">'[2]CSM with CKD'!#REF!</definedName>
    <definedName name="M0001241_">'[2]CSM with CKD'!#REF!</definedName>
    <definedName name="M0001242_">'[2]CSM with CKD'!#REF!</definedName>
    <definedName name="M0001243_">'[2]CSM with CKD'!#REF!</definedName>
    <definedName name="M0001247_">'[2]CSM with CKD'!#REF!</definedName>
    <definedName name="M0001248_">'[2]CSM with CKD'!#REF!</definedName>
    <definedName name="M0001256_">'[2]CSM with CKD'!#REF!</definedName>
    <definedName name="M0001257_">'[2]CSM with CKD'!#REF!</definedName>
    <definedName name="M0001259_">'[2]CSM with CKD'!#REF!</definedName>
    <definedName name="M0001260_">'[2]CSM with CKD'!#REF!</definedName>
    <definedName name="M0001262_">'[2]CSM with CKD'!#REF!</definedName>
    <definedName name="M0001263_">'[2]CSM with CKD'!#REF!</definedName>
    <definedName name="M0001264_">'[2]CSM with CKD'!#REF!</definedName>
    <definedName name="M0001266_">'[2]CSM with CKD'!#REF!</definedName>
    <definedName name="M0001267_">'[2]CSM with CKD'!#REF!</definedName>
    <definedName name="M0001273_">'[2]CSM with CKD'!#REF!</definedName>
    <definedName name="M0001275_">'[2]CSM with CKD'!#REF!</definedName>
    <definedName name="M0001276_">'[2]CSM with CKD'!#REF!</definedName>
    <definedName name="M0001277_">'[2]CSM with CKD'!#REF!</definedName>
    <definedName name="M0001279_">'[2]CSM with CKD'!#REF!</definedName>
    <definedName name="M0001285_">'[2]CSM with CKD'!#REF!</definedName>
    <definedName name="M0001286_">'[2]CSM with CKD'!#REF!</definedName>
    <definedName name="M0001287_">'[2]CSM with CKD'!#REF!</definedName>
    <definedName name="M0001290_">'[2]CSM with CKD'!#REF!</definedName>
    <definedName name="M0001297_">'[2]CSM with CKD'!#REF!</definedName>
    <definedName name="M0001301_">'[2]CSM with CKD'!#REF!</definedName>
    <definedName name="M0001302_">'[2]CSM with CKD'!#REF!</definedName>
    <definedName name="M0001307_">'[2]CSM with CKD'!#REF!</definedName>
    <definedName name="M0001320_">'[2]CSM with CKD'!#REF!</definedName>
    <definedName name="M0001321_">'[2]CSM with CKD'!#REF!</definedName>
    <definedName name="M0001323_">'[2]CSM with CKD'!#REF!</definedName>
    <definedName name="M0001324_">'[2]CSM with CKD'!#REF!</definedName>
    <definedName name="M0001325_">'[2]CSM with CKD'!#REF!</definedName>
    <definedName name="M004062_">'[2]CSM with CKD'!#REF!</definedName>
    <definedName name="M004183_">'[2]CSM with CKD'!#REF!</definedName>
    <definedName name="M004199_">'[2]CSM with CKD'!#REF!</definedName>
    <definedName name="M004260_">'[2]CSM with CKD'!#REF!</definedName>
    <definedName name="M004433_">'[2]CSM with CKD'!#REF!</definedName>
    <definedName name="M004599_">'[2]CSM with CKD'!#REF!</definedName>
    <definedName name="M004602_">'[2]CSM with CKD'!#REF!</definedName>
    <definedName name="M004605_">'[2]CSM with CKD'!#REF!</definedName>
    <definedName name="M004725_">'[2]CSM with CKD'!#REF!</definedName>
    <definedName name="M004773_">'[2]CSM with CKD'!#REF!</definedName>
    <definedName name="M004790_">'[2]CSM with CKD'!#REF!</definedName>
    <definedName name="M004791_">'[2]CSM with CKD'!#REF!</definedName>
    <definedName name="M004815_">'[2]CSM with CKD'!#REF!</definedName>
    <definedName name="M004852_">'[2]CSM with CKD'!#REF!</definedName>
    <definedName name="M004855_">'[2]CSM with CKD'!#REF!</definedName>
    <definedName name="M004870_">'[2]CSM with CKD'!#REF!</definedName>
    <definedName name="M004883_">'[2]CSM with CKD'!#REF!</definedName>
    <definedName name="M004884_">'[2]CSM with CKD'!#REF!</definedName>
    <definedName name="M004885_">'[2]CSM with CKD'!#REF!</definedName>
    <definedName name="M004906_">'[2]CSM with CKD'!#REF!</definedName>
    <definedName name="M005221_">'[2]CSM with CKD'!#REF!</definedName>
    <definedName name="M005222_">'[2]CSM with CKD'!#REF!</definedName>
    <definedName name="M005223_">'[2]CSM with CKD'!#REF!</definedName>
    <definedName name="M005225_">'[2]CSM with CKD'!#REF!</definedName>
    <definedName name="M005228_">'[2]CSM with CKD'!#REF!</definedName>
    <definedName name="M005229_">'[2]CSM with CKD'!#REF!</definedName>
    <definedName name="M005371_">'[2]CSM with CKD'!#REF!</definedName>
    <definedName name="M005512_">'[2]CSM with CKD'!#REF!</definedName>
    <definedName name="M005516_">'[2]CSM with CKD'!#REF!</definedName>
    <definedName name="M005536_">'[2]CSM with CKD'!#REF!</definedName>
    <definedName name="M005581_">'[2]CSM with CKD'!#REF!</definedName>
    <definedName name="M005591_">'[2]CSM with CKD'!#REF!</definedName>
    <definedName name="M005597_">'[2]CSM with CKD'!#REF!</definedName>
    <definedName name="M005804_">'[2]CSM with CKD'!#REF!</definedName>
    <definedName name="M005805_">'[2]CSM with CKD'!#REF!</definedName>
    <definedName name="M005981_">'[2]CSM with CKD'!#REF!</definedName>
    <definedName name="M006091_">'[2]CSM with CKD'!#REF!</definedName>
    <definedName name="M006160_">'[2]CSM with CKD'!#REF!</definedName>
    <definedName name="M006161_">'[2]CSM with CKD'!#REF!</definedName>
    <definedName name="M006164_">'[2]CSM with CKD'!#REF!</definedName>
    <definedName name="M006169_">'[2]CSM with CKD'!#REF!</definedName>
    <definedName name="M006170_">'[2]CSM with CKD'!#REF!</definedName>
    <definedName name="M006172_">'[2]CSM with CKD'!#REF!</definedName>
    <definedName name="M006173_">'[2]CSM with CKD'!#REF!</definedName>
    <definedName name="M006414_">'[2]CSM with CKD'!#REF!</definedName>
    <definedName name="M009005_">'[2]CSM with CKD'!#REF!</definedName>
    <definedName name="M010718_">'[2]CSM with CKD'!#REF!</definedName>
    <definedName name="M010721_">'[2]CSM with CKD'!#REF!</definedName>
    <definedName name="M010722_">'[2]CSM with CKD'!#REF!</definedName>
    <definedName name="M010723_">'[2]CSM with CKD'!#REF!</definedName>
    <definedName name="M010724_">'[2]CSM with CKD'!#REF!</definedName>
    <definedName name="M010725_">'[2]CSM with CKD'!#REF!</definedName>
    <definedName name="M010726_">'[2]CSM with CKD'!#REF!</definedName>
    <definedName name="M010727_">'[2]CSM with CKD'!#REF!</definedName>
    <definedName name="M010728_">'[2]CSM with CKD'!#REF!</definedName>
    <definedName name="M010729_">'[2]CSM with CKD'!#REF!</definedName>
    <definedName name="M010730_">'[2]CSM with CKD'!#REF!</definedName>
    <definedName name="M010731_">'[2]CSM with CKD'!#REF!</definedName>
    <definedName name="M010732_">'[2]CSM with CKD'!#REF!</definedName>
    <definedName name="M010733_">'[2]CSM with CKD'!#REF!</definedName>
    <definedName name="M010734_">'[2]CSM with CKD'!#REF!</definedName>
    <definedName name="M010735_">'[2]CSM with CKD'!#REF!</definedName>
    <definedName name="M010742_">'[2]CSM with CKD'!#REF!</definedName>
    <definedName name="M010743_">'[2]CSM with CKD'!#REF!</definedName>
    <definedName name="M010759_">'[2]CSM with CKD'!#REF!</definedName>
    <definedName name="M010760_">'[2]CSM with CKD'!#REF!</definedName>
    <definedName name="M010761_">'[2]CSM with CKD'!#REF!</definedName>
    <definedName name="M010762_">'[2]CSM with CKD'!#REF!</definedName>
    <definedName name="M010763_">'[2]CSM with CKD'!#REF!</definedName>
    <definedName name="M010765_">'[2]CSM with CKD'!#REF!</definedName>
    <definedName name="M010766_">'[2]CSM with CKD'!#REF!</definedName>
    <definedName name="M010767_">'[2]CSM with CKD'!#REF!</definedName>
    <definedName name="M010768_">'[2]CSM with CKD'!#REF!</definedName>
    <definedName name="M010769_">'[2]CSM with CKD'!#REF!</definedName>
    <definedName name="M010771_">'[2]CSM with CKD'!#REF!</definedName>
    <definedName name="M010779_">'[2]CSM with CKD'!#REF!</definedName>
    <definedName name="M010780_">'[2]CSM with CKD'!#REF!</definedName>
    <definedName name="M010781_">'[2]CSM with CKD'!#REF!</definedName>
    <definedName name="M010782_">'[2]CSM with CKD'!#REF!</definedName>
    <definedName name="M010783_">'[2]CSM with CKD'!#REF!</definedName>
    <definedName name="M010784_">'[2]CSM with CKD'!#REF!</definedName>
    <definedName name="M010785_">'[2]CSM with CKD'!#REF!</definedName>
    <definedName name="M010786_">'[2]CSM with CKD'!#REF!</definedName>
    <definedName name="M010787_">'[2]CSM with CKD'!#REF!</definedName>
    <definedName name="M010851_">'[2]CSM with CKD'!#REF!</definedName>
    <definedName name="M011075_">'[2]CSM with CKD'!#REF!</definedName>
    <definedName name="M011147_">'[2]CSM with CKD'!#REF!</definedName>
    <definedName name="M011604_">'[2]CSM with CKD'!#REF!</definedName>
    <definedName name="M011605_">'[2]CSM with CKD'!#REF!</definedName>
    <definedName name="M011634_">'[2]CSM with CKD'!#REF!</definedName>
    <definedName name="M011661_">'[2]CSM with CKD'!#REF!</definedName>
    <definedName name="M011662_">'[2]CSM with CKD'!#REF!</definedName>
    <definedName name="M011883_">'[2]CSM with CKD'!#REF!</definedName>
    <definedName name="M011897_">'[2]CSM with CKD'!#REF!</definedName>
    <definedName name="M012239_">'[2]CSM with CKD'!#REF!</definedName>
    <definedName name="M012265_">'[2]CSM with CKD'!#REF!</definedName>
    <definedName name="M012295_">'[2]CSM with CKD'!#REF!</definedName>
    <definedName name="M012482_">'[2]CSM with CKD'!#REF!</definedName>
    <definedName name="M012548_">'[2]CSM with CKD'!#REF!</definedName>
    <definedName name="M012798_">'[2]CSM with CKD'!#REF!</definedName>
    <definedName name="M013951_">'[2]CSM with CKD'!#REF!</definedName>
    <definedName name="M019169_">'[2]CSM with CKD'!#REF!</definedName>
    <definedName name="M019305_">'[2]CSM with CKD'!#REF!</definedName>
    <definedName name="M019706_">'[2]CSM with CKD'!#REF!</definedName>
    <definedName name="M019842_">'[2]CSM with CKD'!#REF!</definedName>
    <definedName name="M020906_">'[2]CSM with CKD'!#REF!</definedName>
    <definedName name="M020907_">'[2]CSM with CKD'!#REF!</definedName>
    <definedName name="M02153003">'[2]CSM with CKD'!#REF!</definedName>
    <definedName name="M02153004">'[2]CSM with CKD'!#REF!</definedName>
    <definedName name="M02153089">'[2]CSM with CKD'!#REF!</definedName>
    <definedName name="M02153090">'[2]CSM with CKD'!#REF!</definedName>
    <definedName name="M02153091">'[2]CSM with CKD'!#REF!</definedName>
    <definedName name="M02153110">'[2]CSM with CKD'!#REF!</definedName>
    <definedName name="M02153260">'[2]CSM with CKD'!#REF!</definedName>
    <definedName name="M02153261">'[2]CSM with CKD'!#REF!</definedName>
    <definedName name="M02153349">'[2]CSM with CKD'!#REF!</definedName>
    <definedName name="M02153350">'[2]CSM with CKD'!#REF!</definedName>
    <definedName name="M02153429">'[2]CSM with CKD'!#REF!</definedName>
    <definedName name="M02153435">'[2]CSM with CKD'!#REF!</definedName>
    <definedName name="M02153436">'[2]CSM with CKD'!#REF!</definedName>
    <definedName name="M02153633">'[2]CSM with CKD'!#REF!</definedName>
    <definedName name="M02153634">'[2]CSM with CKD'!#REF!</definedName>
    <definedName name="M02153639">'[2]CSM with CKD'!#REF!</definedName>
    <definedName name="M02153709">'[2]CSM with CKD'!#REF!</definedName>
    <definedName name="M02153710">'[2]CSM with CKD'!#REF!</definedName>
    <definedName name="M02153753">'[2]CSM with CKD'!#REF!</definedName>
    <definedName name="M02153754">'[2]CSM with CKD'!#REF!</definedName>
    <definedName name="M02153755">'[2]CSM with CKD'!#REF!</definedName>
    <definedName name="M02153764">'[2]CSM with CKD'!#REF!</definedName>
    <definedName name="M02154766">'[2]CSM with CKD'!#REF!</definedName>
    <definedName name="M02154786">'[2]CSM with CKD'!#REF!</definedName>
    <definedName name="M02154802">'[2]CSM with CKD'!#REF!</definedName>
    <definedName name="M02154804">'[2]CSM with CKD'!#REF!</definedName>
    <definedName name="M02154805">'[2]CSM with CKD'!#REF!</definedName>
    <definedName name="M02154806">'[2]CSM with CKD'!#REF!</definedName>
    <definedName name="M02154807">'[2]CSM with CKD'!#REF!</definedName>
    <definedName name="M02154820">'[2]CSM with CKD'!#REF!</definedName>
    <definedName name="M02154821">'[2]CSM with CKD'!#REF!</definedName>
    <definedName name="M02154827">'[2]CSM with CKD'!#REF!</definedName>
    <definedName name="M02154828">'[2]CSM with CKD'!#REF!</definedName>
    <definedName name="M02154846">'[2]CSM with CKD'!#REF!</definedName>
    <definedName name="M02155080">'[2]CSM with CKD'!#REF!</definedName>
    <definedName name="M02155117">'[2]CSM with CKD'!#REF!</definedName>
    <definedName name="M02155205">'[2]CSM with CKD'!#REF!</definedName>
    <definedName name="M02155206">'[2]CSM with CKD'!#REF!</definedName>
    <definedName name="M02155207">'[2]CSM with CKD'!#REF!</definedName>
    <definedName name="M02155208">'[2]CSM with CKD'!#REF!</definedName>
    <definedName name="M02155209">'[2]CSM with CKD'!#REF!</definedName>
    <definedName name="M02155239">'[2]CSM with CKD'!#REF!</definedName>
    <definedName name="M02155240">'[2]CSM with CKD'!#REF!</definedName>
    <definedName name="M02155241">'[2]CSM with CKD'!#REF!</definedName>
    <definedName name="M02155242">'[2]CSM with CKD'!#REF!</definedName>
    <definedName name="M02155252">'[2]CSM with CKD'!#REF!</definedName>
    <definedName name="M02155253">'[2]CSM with CKD'!#REF!</definedName>
    <definedName name="M02155254">'[2]CSM with CKD'!#REF!</definedName>
    <definedName name="M02155256">'[2]CSM with CKD'!#REF!</definedName>
    <definedName name="M02155257">'[2]CSM with CKD'!#REF!</definedName>
    <definedName name="M02155260">'[2]CSM with CKD'!#REF!</definedName>
    <definedName name="M02156905">'[2]CSM with CKD'!#REF!</definedName>
    <definedName name="M02157447">'[2]CSM with CKD'!#REF!</definedName>
    <definedName name="M02157449">'[2]CSM with CKD'!#REF!</definedName>
    <definedName name="M02157451">'[2]CSM with CKD'!#REF!</definedName>
    <definedName name="M02158126">'[2]CSM with CKD'!#REF!</definedName>
    <definedName name="M02158130">'[2]CSM with CKD'!#REF!</definedName>
    <definedName name="M02158132">'[2]CSM with CKD'!#REF!</definedName>
    <definedName name="M02158199">'[2]CSM with CKD'!#REF!</definedName>
    <definedName name="M02158450">'[2]CSM with CKD'!#REF!</definedName>
    <definedName name="M02158452">'[2]CSM with CKD'!#REF!</definedName>
    <definedName name="M02158482">'[2]CSM with CKD'!#REF!</definedName>
    <definedName name="M02158484">'[2]CSM with CKD'!#REF!</definedName>
    <definedName name="M02161007">'[2]CSM with CKD'!#REF!</definedName>
    <definedName name="M02161012">'[2]CSM with CKD'!#REF!</definedName>
    <definedName name="M02161020">'[2]CSM with CKD'!#REF!</definedName>
    <definedName name="M02161022">'[2]CSM with CKD'!#REF!</definedName>
    <definedName name="M02161026">'[2]CSM with CKD'!#REF!</definedName>
    <definedName name="M02161028">'[2]CSM with CKD'!#REF!</definedName>
    <definedName name="M02161030">'[2]CSM with CKD'!#REF!</definedName>
    <definedName name="M02161032">'[2]CSM with CKD'!#REF!</definedName>
    <definedName name="M02161034">'[2]CSM with CKD'!#REF!</definedName>
    <definedName name="M02161036">'[2]CSM with CKD'!#REF!</definedName>
    <definedName name="M02161057">'[2]CSM with CKD'!#REF!</definedName>
    <definedName name="M02161059">'[2]CSM with CKD'!#REF!</definedName>
    <definedName name="M02161163">'[2]CSM with CKD'!#REF!</definedName>
    <definedName name="M02161165">'[2]CSM with CKD'!#REF!</definedName>
    <definedName name="M02161167">'[2]CSM with CKD'!#REF!</definedName>
    <definedName name="M02162109">'[2]CSM with CKD'!#REF!</definedName>
    <definedName name="M02162111">'[2]CSM with CKD'!#REF!</definedName>
    <definedName name="M02162113">'[2]CSM with CKD'!#REF!</definedName>
    <definedName name="M02162189">'[2]CSM with CKD'!#REF!</definedName>
    <definedName name="M02162208">'[2]CSM with CKD'!#REF!</definedName>
    <definedName name="M02162210">'[2]CSM with CKD'!#REF!</definedName>
    <definedName name="M02162221">'[2]CSM with CKD'!#REF!</definedName>
    <definedName name="M02162368">'[2]CSM with CKD'!#REF!</definedName>
    <definedName name="M02162370">'[2]CSM with CKD'!#REF!</definedName>
    <definedName name="M02162372">'[2]CSM with CKD'!#REF!</definedName>
    <definedName name="M02162374">'[2]CSM with CKD'!#REF!</definedName>
    <definedName name="M02162376">'[2]CSM with CKD'!#REF!</definedName>
    <definedName name="M02162378">'[2]CSM with CKD'!#REF!</definedName>
    <definedName name="M02162380">'[2]CSM with CKD'!#REF!</definedName>
    <definedName name="M02162382">'[2]CSM with CKD'!#REF!</definedName>
    <definedName name="M02162384">'[2]CSM with CKD'!#REF!</definedName>
    <definedName name="M02162386">'[2]CSM with CKD'!#REF!</definedName>
    <definedName name="M02162388">'[2]CSM with CKD'!#REF!</definedName>
    <definedName name="M02162390">'[2]CSM with CKD'!#REF!</definedName>
    <definedName name="M02162392">'[2]CSM with CKD'!#REF!</definedName>
    <definedName name="M02162394">'[2]CSM with CKD'!#REF!</definedName>
    <definedName name="M02162416">'[2]CSM with CKD'!#REF!</definedName>
    <definedName name="M02162812">'[2]CSM with CKD'!#REF!</definedName>
    <definedName name="M02162913">'[2]CSM with CKD'!#REF!</definedName>
    <definedName name="M02163059">'[2]CSM with CKD'!#REF!</definedName>
    <definedName name="M02163062">'[2]CSM with CKD'!#REF!</definedName>
    <definedName name="M02163442">'[2]CSM with CKD'!#REF!</definedName>
    <definedName name="M02164380">'[2]CSM with CKD'!#REF!</definedName>
    <definedName name="M02164382">'[2]CSM with CKD'!#REF!</definedName>
    <definedName name="M02168293">'[2]CSM with CKD'!#REF!</definedName>
    <definedName name="M02168295">'[2]CSM with CKD'!#REF!</definedName>
    <definedName name="M02168384">'[2]CSM with CKD'!#REF!</definedName>
    <definedName name="M02168386">'[2]CSM with CKD'!#REF!</definedName>
    <definedName name="M02168388">'[2]CSM with CKD'!#REF!</definedName>
    <definedName name="M02168390">'[2]CSM with CKD'!#REF!</definedName>
    <definedName name="M02168392">'[2]CSM with CKD'!#REF!</definedName>
    <definedName name="M02168394">'[2]CSM with CKD'!#REF!</definedName>
    <definedName name="M02168396">'[2]CSM with CKD'!#REF!</definedName>
    <definedName name="M02168398">'[2]CSM with CKD'!#REF!</definedName>
    <definedName name="M02168410">'[2]CSM with CKD'!#REF!</definedName>
    <definedName name="M02168675">'[2]CSM with CKD'!#REF!</definedName>
    <definedName name="M02176247">'[2]CSM with CKD'!#REF!</definedName>
    <definedName name="M02176265">'[2]CSM with CKD'!#REF!</definedName>
    <definedName name="M02176267">'[2]CSM with CKD'!#REF!</definedName>
    <definedName name="M02176269">'[2]CSM with CKD'!#REF!</definedName>
    <definedName name="M02176271">'[2]CSM with CKD'!#REF!</definedName>
    <definedName name="M02176273">'[2]CSM with CKD'!#REF!</definedName>
    <definedName name="M02176278">'[2]CSM with CKD'!#REF!</definedName>
    <definedName name="M02176280">'[2]CSM with CKD'!#REF!</definedName>
    <definedName name="M02177418">'[2]CSM with CKD'!#REF!</definedName>
    <definedName name="M02178022">'[2]CSM with CKD'!#REF!</definedName>
    <definedName name="M02178024">'[2]CSM with CKD'!#REF!</definedName>
    <definedName name="M02178026">'[2]CSM with CKD'!#REF!</definedName>
    <definedName name="M02178034">'[2]CSM with CKD'!#REF!</definedName>
    <definedName name="M02178036">'[2]CSM with CKD'!#REF!</definedName>
    <definedName name="M02178038">'[2]CSM with CKD'!#REF!</definedName>
    <definedName name="M02178040">'[2]CSM with CKD'!#REF!</definedName>
    <definedName name="M02178042">'[2]CSM with CKD'!#REF!</definedName>
    <definedName name="M02178057">'[2]CSM with CKD'!#REF!</definedName>
    <definedName name="M02178059">'[2]CSM with CKD'!#REF!</definedName>
    <definedName name="M02178070">'[2]CSM with CKD'!#REF!</definedName>
    <definedName name="M02178316">'[2]CSM with CKD'!#REF!</definedName>
    <definedName name="M02178329">'[2]CSM with CKD'!#REF!</definedName>
    <definedName name="M02178331">'[2]CSM with CKD'!#REF!</definedName>
    <definedName name="M02178343">'[2]CSM with CKD'!#REF!</definedName>
    <definedName name="M02178354">'[2]CSM with CKD'!#REF!</definedName>
    <definedName name="M02180181">'[2]CSM with CKD'!#REF!</definedName>
    <definedName name="M02180351">'[2]CSM with CKD'!#REF!</definedName>
    <definedName name="M02180353">'[2]CSM with CKD'!#REF!</definedName>
    <definedName name="M02180407">'[2]CSM with CKD'!#REF!</definedName>
    <definedName name="M02180410">'[2]CSM with CKD'!#REF!</definedName>
    <definedName name="M02181052">'[2]CSM with CKD'!#REF!</definedName>
    <definedName name="M02181056">'[2]CSM with CKD'!#REF!</definedName>
    <definedName name="M02183411">'[2]CSM with CKD'!#REF!</definedName>
    <definedName name="M02183698">'[2]CSM with CKD'!#REF!</definedName>
    <definedName name="M02183755">'[2]CSM with CKD'!#REF!</definedName>
    <definedName name="M02183983">'[2]CSM with CKD'!#REF!</definedName>
    <definedName name="M02183995">'[2]CSM with CKD'!#REF!</definedName>
    <definedName name="M02184020">'[2]CSM with CKD'!#REF!</definedName>
    <definedName name="M02184068">'[2]CSM with CKD'!#REF!</definedName>
    <definedName name="M02184774">'[2]CSM with CKD'!#REF!</definedName>
    <definedName name="M02184776">'[2]CSM with CKD'!#REF!</definedName>
    <definedName name="M02184778">'[2]CSM with CKD'!#REF!</definedName>
    <definedName name="M02185143">'[2]CSM with CKD'!#REF!</definedName>
    <definedName name="M02185157">'[2]CSM with CKD'!#REF!</definedName>
    <definedName name="M02185175">'[2]CSM with CKD'!#REF!</definedName>
    <definedName name="M02185189">'[2]CSM with CKD'!#REF!</definedName>
    <definedName name="M02185218">'[2]CSM with CKD'!#REF!</definedName>
    <definedName name="M02188133">'[2]CSM with CKD'!#REF!</definedName>
    <definedName name="M02199323">'[2]CSM with CKD'!#REF!</definedName>
    <definedName name="M02199371">'[2]CSM with CKD'!#REF!</definedName>
    <definedName name="M02199410">'[2]CSM with CKD'!#REF!</definedName>
    <definedName name="M02199438">'[2]CSM with CKD'!#REF!</definedName>
    <definedName name="M02199440">'[2]CSM with CKD'!#REF!</definedName>
    <definedName name="M02199480">'[2]CSM with CKD'!#REF!</definedName>
    <definedName name="M02199486">'[2]CSM with CKD'!#REF!</definedName>
    <definedName name="M02200008">'[2]CSM with CKD'!#REF!</definedName>
    <definedName name="M02200068">'[2]CSM with CKD'!#REF!</definedName>
    <definedName name="M02200087">'[2]CSM with CKD'!#REF!</definedName>
    <definedName name="M02200139">'[2]CSM with CKD'!#REF!</definedName>
    <definedName name="M02202468">'[2]CSM with CKD'!#REF!</definedName>
    <definedName name="M02202601">'[2]CSM with CKD'!#REF!</definedName>
    <definedName name="M02203326">'[2]CSM with CKD'!#REF!</definedName>
    <definedName name="M02203448">'[2]CSM with CKD'!#REF!</definedName>
    <definedName name="M02204421">'[2]CSM with CKD'!#REF!</definedName>
    <definedName name="M02204744">'[2]CSM with CKD'!#REF!</definedName>
    <definedName name="M02204990">'[2]CSM with CKD'!#REF!</definedName>
    <definedName name="M02204992">'[2]CSM with CKD'!#REF!</definedName>
    <definedName name="M02205051">'[2]CSM with CKD'!#REF!</definedName>
    <definedName name="M02205072">'[2]CSM with CKD'!#REF!</definedName>
    <definedName name="M02205089">'[2]CSM with CKD'!#REF!</definedName>
    <definedName name="M02205091">'[2]CSM with CKD'!#REF!</definedName>
    <definedName name="M02205093">'[2]CSM with CKD'!#REF!</definedName>
    <definedName name="M02205105">'[2]CSM with CKD'!#REF!</definedName>
    <definedName name="M02205107">'[2]CSM with CKD'!#REF!</definedName>
    <definedName name="M02205109">'[2]CSM with CKD'!#REF!</definedName>
    <definedName name="M02205199">'[2]CSM with CKD'!#REF!</definedName>
    <definedName name="M02205201">'[2]CSM with CKD'!#REF!</definedName>
    <definedName name="M02205203">'[2]CSM with CKD'!#REF!</definedName>
    <definedName name="M02205205">'[2]CSM with CKD'!#REF!</definedName>
    <definedName name="M02205210">'[2]CSM with CKD'!#REF!</definedName>
    <definedName name="M02205231">'[2]CSM with CKD'!#REF!</definedName>
    <definedName name="M02205233">'[2]CSM with CKD'!#REF!</definedName>
    <definedName name="M02205246">'[2]CSM with CKD'!#REF!</definedName>
    <definedName name="M02205421">'[2]CSM with CKD'!#REF!</definedName>
    <definedName name="M02205524">'[2]CSM with CKD'!#REF!</definedName>
    <definedName name="M02205526">'[2]CSM with CKD'!#REF!</definedName>
    <definedName name="M02206160">'[2]CSM with CKD'!#REF!</definedName>
    <definedName name="M02206162">'[2]CSM with CKD'!#REF!</definedName>
    <definedName name="M02206377">'[2]CSM with CKD'!#REF!</definedName>
    <definedName name="M02206379">'[2]CSM with CKD'!#REF!</definedName>
    <definedName name="M02206535">'[2]CSM with CKD'!#REF!</definedName>
    <definedName name="M02206537">'[2]CSM with CKD'!#REF!</definedName>
    <definedName name="M02212504">'[2]CSM with CKD'!#REF!</definedName>
    <definedName name="M02215100">'[2]CSM with CKD'!#REF!</definedName>
    <definedName name="M02215122">'[2]CSM with CKD'!#REF!</definedName>
    <definedName name="M02215124">'[2]CSM with CKD'!#REF!</definedName>
    <definedName name="M02215131">'[2]CSM with CKD'!#REF!</definedName>
    <definedName name="M02215135">'[2]CSM with CKD'!#REF!</definedName>
    <definedName name="M02215137">'[2]CSM with CKD'!#REF!</definedName>
    <definedName name="M02215140">'[2]CSM with CKD'!#REF!</definedName>
    <definedName name="M02215142">'[2]CSM with CKD'!#REF!</definedName>
    <definedName name="M02215146">'[2]CSM with CKD'!#REF!</definedName>
    <definedName name="M02215262">'[2]CSM with CKD'!#REF!</definedName>
    <definedName name="M02215275">'[2]CSM with CKD'!#REF!</definedName>
    <definedName name="M02215279">'[2]CSM with CKD'!#REF!</definedName>
    <definedName name="M02215281">'[2]CSM with CKD'!#REF!</definedName>
    <definedName name="M02215283">'[2]CSM with CKD'!#REF!</definedName>
    <definedName name="M02215289">'[2]CSM with CKD'!#REF!</definedName>
    <definedName name="M02215291">'[2]CSM with CKD'!#REF!</definedName>
    <definedName name="M02215293">'[2]CSM with CKD'!#REF!</definedName>
    <definedName name="M02215297">'[2]CSM with CKD'!#REF!</definedName>
    <definedName name="M02215299">'[2]CSM with CKD'!#REF!</definedName>
    <definedName name="M02215301">'[2]CSM with CKD'!#REF!</definedName>
    <definedName name="M02215303">'[2]CSM with CKD'!#REF!</definedName>
    <definedName name="M02215305">'[2]CSM with CKD'!#REF!</definedName>
    <definedName name="M02215317">'[2]CSM with CKD'!#REF!</definedName>
    <definedName name="M02215431">'[2]CSM with CKD'!#REF!</definedName>
    <definedName name="M02215515">'[2]CSM with CKD'!#REF!</definedName>
    <definedName name="M02215546">'[2]CSM with CKD'!#REF!</definedName>
    <definedName name="M02215639">'[2]CSM with CKD'!#REF!</definedName>
    <definedName name="M02215641">'[2]CSM with CKD'!#REF!</definedName>
    <definedName name="M02217262">'[2]CSM with CKD'!#REF!</definedName>
    <definedName name="M02217264">'[2]CSM with CKD'!#REF!</definedName>
    <definedName name="M02217617">'[2]CSM with CKD'!#REF!</definedName>
    <definedName name="M02217619">'[2]CSM with CKD'!#REF!</definedName>
    <definedName name="M02217621">'[2]CSM with CKD'!#REF!</definedName>
    <definedName name="M02217623">'[2]CSM with CKD'!#REF!</definedName>
    <definedName name="M02217716">'[2]CSM with CKD'!#REF!</definedName>
    <definedName name="M02220033">'[2]CSM with CKD'!#REF!</definedName>
    <definedName name="M02220043">'[2]CSM with CKD'!#REF!</definedName>
    <definedName name="M5ZR1">#REF!</definedName>
    <definedName name="MA">[33]구동!#REF!</definedName>
    <definedName name="MACRE2" localSheetId="13">[6]!MACRE2</definedName>
    <definedName name="MACRE2">[7]!MACRE2</definedName>
    <definedName name="Macro1" localSheetId="13">[6]!Macro1</definedName>
    <definedName name="Macro1">[7]!Macro1</definedName>
    <definedName name="Macro12">#REF!</definedName>
    <definedName name="Macro13">#REF!</definedName>
    <definedName name="Macro14">#REF!</definedName>
    <definedName name="Macro15">#REF!</definedName>
    <definedName name="Macro16">#REF!</definedName>
    <definedName name="Macro17">#REF!</definedName>
    <definedName name="Macro18">#REF!</definedName>
    <definedName name="Macro2" localSheetId="13">#REF!</definedName>
    <definedName name="Macro2">[7]!Macro2</definedName>
    <definedName name="Macro21">#REF!</definedName>
    <definedName name="Macro3" localSheetId="13">[6]!Macro3</definedName>
    <definedName name="Macro3">[7]!Macro3</definedName>
    <definedName name="Macro5" localSheetId="13">[6]!Macro5</definedName>
    <definedName name="Macro5">[7]!Macro5</definedName>
    <definedName name="Macro6">#REF!</definedName>
    <definedName name="MAE" localSheetId="7" hidden="1">{#N/A,#N/A,FALSE,"단축1";#N/A,#N/A,FALSE,"단축2";#N/A,#N/A,FALSE,"단축3";#N/A,#N/A,FALSE,"장축";#N/A,#N/A,FALSE,"4WD"}</definedName>
    <definedName name="MAE" localSheetId="16" hidden="1">{#N/A,#N/A,FALSE,"단축1";#N/A,#N/A,FALSE,"단축2";#N/A,#N/A,FALSE,"단축3";#N/A,#N/A,FALSE,"장축";#N/A,#N/A,FALSE,"4WD"}</definedName>
    <definedName name="MAE" localSheetId="6" hidden="1">{#N/A,#N/A,FALSE,"단축1";#N/A,#N/A,FALSE,"단축2";#N/A,#N/A,FALSE,"단축3";#N/A,#N/A,FALSE,"장축";#N/A,#N/A,FALSE,"4WD"}</definedName>
    <definedName name="MAE" localSheetId="17" hidden="1">{#N/A,#N/A,FALSE,"단축1";#N/A,#N/A,FALSE,"단축2";#N/A,#N/A,FALSE,"단축3";#N/A,#N/A,FALSE,"장축";#N/A,#N/A,FALSE,"4WD"}</definedName>
    <definedName name="MAE" localSheetId="13" hidden="1">{#N/A,#N/A,FALSE,"단축1";#N/A,#N/A,FALSE,"단축2";#N/A,#N/A,FALSE,"단축3";#N/A,#N/A,FALSE,"장축";#N/A,#N/A,FALSE,"4WD"}</definedName>
    <definedName name="MAE" localSheetId="14" hidden="1">{#N/A,#N/A,FALSE,"단축1";#N/A,#N/A,FALSE,"단축2";#N/A,#N/A,FALSE,"단축3";#N/A,#N/A,FALSE,"장축";#N/A,#N/A,FALSE,"4WD"}</definedName>
    <definedName name="MAE" localSheetId="15" hidden="1">{#N/A,#N/A,FALSE,"단축1";#N/A,#N/A,FALSE,"단축2";#N/A,#N/A,FALSE,"단축3";#N/A,#N/A,FALSE,"장축";#N/A,#N/A,FALSE,"4WD"}</definedName>
    <definedName name="MAE" hidden="1">{#N/A,#N/A,FALSE,"단축1";#N/A,#N/A,FALSE,"단축2";#N/A,#N/A,FALSE,"단축3";#N/A,#N/A,FALSE,"장축";#N/A,#N/A,FALSE,"4WD"}</definedName>
    <definedName name="manohar" localSheetId="7" hidden="1">{#N/A,#N/A,FALSE,"단축1";#N/A,#N/A,FALSE,"단축2";#N/A,#N/A,FALSE,"단축3";#N/A,#N/A,FALSE,"장축";#N/A,#N/A,FALSE,"4WD"}</definedName>
    <definedName name="manohar" localSheetId="16" hidden="1">{#N/A,#N/A,FALSE,"단축1";#N/A,#N/A,FALSE,"단축2";#N/A,#N/A,FALSE,"단축3";#N/A,#N/A,FALSE,"장축";#N/A,#N/A,FALSE,"4WD"}</definedName>
    <definedName name="manohar" localSheetId="17" hidden="1">{#N/A,#N/A,FALSE,"단축1";#N/A,#N/A,FALSE,"단축2";#N/A,#N/A,FALSE,"단축3";#N/A,#N/A,FALSE,"장축";#N/A,#N/A,FALSE,"4WD"}</definedName>
    <definedName name="manohar" localSheetId="13" hidden="1">{#N/A,#N/A,FALSE,"단축1";#N/A,#N/A,FALSE,"단축2";#N/A,#N/A,FALSE,"단축3";#N/A,#N/A,FALSE,"장축";#N/A,#N/A,FALSE,"4WD"}</definedName>
    <definedName name="manohar" localSheetId="14" hidden="1">{#N/A,#N/A,FALSE,"단축1";#N/A,#N/A,FALSE,"단축2";#N/A,#N/A,FALSE,"단축3";#N/A,#N/A,FALSE,"장축";#N/A,#N/A,FALSE,"4WD"}</definedName>
    <definedName name="manohar" localSheetId="15" hidden="1">{#N/A,#N/A,FALSE,"단축1";#N/A,#N/A,FALSE,"단축2";#N/A,#N/A,FALSE,"단축3";#N/A,#N/A,FALSE,"장축";#N/A,#N/A,FALSE,"4WD"}</definedName>
    <definedName name="manohar" hidden="1">{#N/A,#N/A,FALSE,"단축1";#N/A,#N/A,FALSE,"단축2";#N/A,#N/A,FALSE,"단축3";#N/A,#N/A,FALSE,"장축";#N/A,#N/A,FALSE,"4WD"}</definedName>
    <definedName name="manrate">[34]계산DATA입력!$B$9</definedName>
    <definedName name="MANUFACTURER">'[2]CSM with CKD'!#REF!</definedName>
    <definedName name="mar">#REF!</definedName>
    <definedName name="Mar_02">[1]Mth!#REF!</definedName>
    <definedName name="Mar_03">[1]Mth!#REF!</definedName>
    <definedName name="Mar_04">#REF!</definedName>
    <definedName name="Mar_05">'[2]CSM with CKD'!#REF!</definedName>
    <definedName name="Mar_06">'[2]CSM with CKD'!#REF!</definedName>
    <definedName name="Mar_07">'[2]CSM with CKD'!#REF!</definedName>
    <definedName name="Mar_08">'[2]CSM with CKD'!#REF!</definedName>
    <definedName name="Mar_09">'[2]CSM with CKD'!#REF!</definedName>
    <definedName name="MARKET">'[2]CSM with CKD'!#REF!</definedName>
    <definedName name="marmed">#REF!</definedName>
    <definedName name="MASTER">#REF!</definedName>
    <definedName name="MATERIAL">#N/A</definedName>
    <definedName name="material2">[4]계산DATA입력!#REF!</definedName>
    <definedName name="matprice">[4]계산DATA입력!#REF!</definedName>
    <definedName name="matprice2">[4]계산DATA입력!#REF!</definedName>
    <definedName name="may">#REF!</definedName>
    <definedName name="May_02">[1]Mth!#REF!</definedName>
    <definedName name="May_03">[1]Mth!#REF!</definedName>
    <definedName name="May_04">#REF!</definedName>
    <definedName name="May_05">'[2]CSM with CKD'!#REF!</definedName>
    <definedName name="May_06">'[2]CSM with CKD'!#REF!</definedName>
    <definedName name="May_07">'[2]CSM with CKD'!#REF!</definedName>
    <definedName name="May_08">'[2]CSM with CKD'!#REF!</definedName>
    <definedName name="May_09">'[2]CSM with CKD'!#REF!</definedName>
    <definedName name="MBR" localSheetId="7" hidden="1">{#N/A,#N/A,FALSE,"단축1";#N/A,#N/A,FALSE,"단축2";#N/A,#N/A,FALSE,"단축3";#N/A,#N/A,FALSE,"장축";#N/A,#N/A,FALSE,"4WD"}</definedName>
    <definedName name="MBR" localSheetId="16" hidden="1">{#N/A,#N/A,FALSE,"단축1";#N/A,#N/A,FALSE,"단축2";#N/A,#N/A,FALSE,"단축3";#N/A,#N/A,FALSE,"장축";#N/A,#N/A,FALSE,"4WD"}</definedName>
    <definedName name="MBR" localSheetId="17" hidden="1">{#N/A,#N/A,FALSE,"단축1";#N/A,#N/A,FALSE,"단축2";#N/A,#N/A,FALSE,"단축3";#N/A,#N/A,FALSE,"장축";#N/A,#N/A,FALSE,"4WD"}</definedName>
    <definedName name="MBR" localSheetId="13" hidden="1">{#N/A,#N/A,FALSE,"단축1";#N/A,#N/A,FALSE,"단축2";#N/A,#N/A,FALSE,"단축3";#N/A,#N/A,FALSE,"장축";#N/A,#N/A,FALSE,"4WD"}</definedName>
    <definedName name="MBR" localSheetId="14" hidden="1">{#N/A,#N/A,FALSE,"단축1";#N/A,#N/A,FALSE,"단축2";#N/A,#N/A,FALSE,"단축3";#N/A,#N/A,FALSE,"장축";#N/A,#N/A,FALSE,"4WD"}</definedName>
    <definedName name="MBR" localSheetId="15" hidden="1">{#N/A,#N/A,FALSE,"단축1";#N/A,#N/A,FALSE,"단축2";#N/A,#N/A,FALSE,"단축3";#N/A,#N/A,FALSE,"장축";#N/A,#N/A,FALSE,"4WD"}</definedName>
    <definedName name="MBR" hidden="1">{#N/A,#N/A,FALSE,"단축1";#N/A,#N/A,FALSE,"단축2";#N/A,#N/A,FALSE,"단축3";#N/A,#N/A,FALSE,"장축";#N/A,#N/A,FALSE,"4WD"}</definedName>
    <definedName name="MBR문제점" localSheetId="7" hidden="1">{#N/A,#N/A,FALSE,"단축1";#N/A,#N/A,FALSE,"단축2";#N/A,#N/A,FALSE,"단축3";#N/A,#N/A,FALSE,"장축";#N/A,#N/A,FALSE,"4WD"}</definedName>
    <definedName name="MBR문제점" localSheetId="16" hidden="1">{#N/A,#N/A,FALSE,"단축1";#N/A,#N/A,FALSE,"단축2";#N/A,#N/A,FALSE,"단축3";#N/A,#N/A,FALSE,"장축";#N/A,#N/A,FALSE,"4WD"}</definedName>
    <definedName name="MBR문제점" localSheetId="17" hidden="1">{#N/A,#N/A,FALSE,"단축1";#N/A,#N/A,FALSE,"단축2";#N/A,#N/A,FALSE,"단축3";#N/A,#N/A,FALSE,"장축";#N/A,#N/A,FALSE,"4WD"}</definedName>
    <definedName name="MBR문제점" localSheetId="13" hidden="1">{#N/A,#N/A,FALSE,"단축1";#N/A,#N/A,FALSE,"단축2";#N/A,#N/A,FALSE,"단축3";#N/A,#N/A,FALSE,"장축";#N/A,#N/A,FALSE,"4WD"}</definedName>
    <definedName name="MBR문제점" localSheetId="14" hidden="1">{#N/A,#N/A,FALSE,"단축1";#N/A,#N/A,FALSE,"단축2";#N/A,#N/A,FALSE,"단축3";#N/A,#N/A,FALSE,"장축";#N/A,#N/A,FALSE,"4WD"}</definedName>
    <definedName name="MBR문제점" localSheetId="15" hidden="1">{#N/A,#N/A,FALSE,"단축1";#N/A,#N/A,FALSE,"단축2";#N/A,#N/A,FALSE,"단축3";#N/A,#N/A,FALSE,"장축";#N/A,#N/A,FALSE,"4WD"}</definedName>
    <definedName name="MBR문제점" hidden="1">{#N/A,#N/A,FALSE,"단축1";#N/A,#N/A,FALSE,"단축2";#N/A,#N/A,FALSE,"단축3";#N/A,#N/A,FALSE,"장축";#N/A,#N/A,FALSE,"4WD"}</definedName>
    <definedName name="MC.CRDPTN">#REF!</definedName>
    <definedName name="MC.CV" localSheetId="6">#REF!</definedName>
    <definedName name="MC.CV">#REF!</definedName>
    <definedName name="MÇà">#REF!</definedName>
    <definedName name="MCP">#REF!</definedName>
    <definedName name="MCP21X" localSheetId="7" hidden="1">{#N/A,#N/A,FALSE,"단축1";#N/A,#N/A,FALSE,"단축2";#N/A,#N/A,FALSE,"단축3";#N/A,#N/A,FALSE,"장축";#N/A,#N/A,FALSE,"4WD"}</definedName>
    <definedName name="MCP21X" localSheetId="16" hidden="1">{#N/A,#N/A,FALSE,"단축1";#N/A,#N/A,FALSE,"단축2";#N/A,#N/A,FALSE,"단축3";#N/A,#N/A,FALSE,"장축";#N/A,#N/A,FALSE,"4WD"}</definedName>
    <definedName name="MCP21X" localSheetId="17" hidden="1">{#N/A,#N/A,FALSE,"단축1";#N/A,#N/A,FALSE,"단축2";#N/A,#N/A,FALSE,"단축3";#N/A,#N/A,FALSE,"장축";#N/A,#N/A,FALSE,"4WD"}</definedName>
    <definedName name="MCP21X" localSheetId="13" hidden="1">{#N/A,#N/A,FALSE,"단축1";#N/A,#N/A,FALSE,"단축2";#N/A,#N/A,FALSE,"단축3";#N/A,#N/A,FALSE,"장축";#N/A,#N/A,FALSE,"4WD"}</definedName>
    <definedName name="MCP21X" localSheetId="14" hidden="1">{#N/A,#N/A,FALSE,"단축1";#N/A,#N/A,FALSE,"단축2";#N/A,#N/A,FALSE,"단축3";#N/A,#N/A,FALSE,"장축";#N/A,#N/A,FALSE,"4WD"}</definedName>
    <definedName name="MCP21X" localSheetId="15" hidden="1">{#N/A,#N/A,FALSE,"단축1";#N/A,#N/A,FALSE,"단축2";#N/A,#N/A,FALSE,"단축3";#N/A,#N/A,FALSE,"장축";#N/A,#N/A,FALSE,"4WD"}</definedName>
    <definedName name="MCP21X" hidden="1">{#N/A,#N/A,FALSE,"단축1";#N/A,#N/A,FALSE,"단축2";#N/A,#N/A,FALSE,"단축3";#N/A,#N/A,FALSE,"장축";#N/A,#N/A,FALSE,"4WD"}</definedName>
    <definedName name="MCVENDOR">#N/A</definedName>
    <definedName name="MCVENGB">#N/A</definedName>
    <definedName name="mdfeb">#REF!</definedName>
    <definedName name="mdfeb00">#REF!</definedName>
    <definedName name="mdfeb001">#REF!</definedName>
    <definedName name="mdfeb1">#REF!</definedName>
    <definedName name="MDLWT">#REF!</definedName>
    <definedName name="mdmar">#REF!</definedName>
    <definedName name="mdmart">#REF!</definedName>
    <definedName name="medTsumapr">#REF!</definedName>
    <definedName name="MFD" localSheetId="7" hidden="1">{#VALUE!,#N/A,FALSE,0;#N/A,#N/A,FALSE,0;#N/A,#N/A,FALSE,0;#N/A,#N/A,FALSE,0;#N/A,#N/A,FALSE,0}</definedName>
    <definedName name="MFD" localSheetId="16" hidden="1">{#VALUE!,#N/A,FALSE,0;#N/A,#N/A,FALSE,0;#N/A,#N/A,FALSE,0;#N/A,#N/A,FALSE,0;#N/A,#N/A,FALSE,0}</definedName>
    <definedName name="MFD" localSheetId="17" hidden="1">{#VALUE!,#N/A,FALSE,0;#N/A,#N/A,FALSE,0;#N/A,#N/A,FALSE,0;#N/A,#N/A,FALSE,0;#N/A,#N/A,FALSE,0}</definedName>
    <definedName name="MFD" localSheetId="13" hidden="1">{#VALUE!,#N/A,FALSE,0;#N/A,#N/A,FALSE,0;#N/A,#N/A,FALSE,0;#N/A,#N/A,FALSE,0;#N/A,#N/A,FALSE,0}</definedName>
    <definedName name="MFD" localSheetId="14" hidden="1">{#VALUE!,#N/A,FALSE,0;#N/A,#N/A,FALSE,0;#N/A,#N/A,FALSE,0;#N/A,#N/A,FALSE,0;#N/A,#N/A,FALSE,0}</definedName>
    <definedName name="MFD" localSheetId="15" hidden="1">{#VALUE!,#N/A,FALSE,0;#N/A,#N/A,FALSE,0;#N/A,#N/A,FALSE,0;#N/A,#N/A,FALSE,0;#N/A,#N/A,FALSE,0}</definedName>
    <definedName name="MFD" hidden="1">{#VALUE!,#N/A,FALSE,0;#N/A,#N/A,FALSE,0;#N/A,#N/A,FALSE,0;#N/A,#N/A,FALSE,0;#N/A,#N/A,FALSE,0}</definedName>
    <definedName name="MFG">#REF!</definedName>
    <definedName name="MG">#REF!</definedName>
    <definedName name="MH_BO_RES">#REF!</definedName>
    <definedName name="MH_BO_STL">#REF!</definedName>
    <definedName name="MH_BO_ZAS">#REF!</definedName>
    <definedName name="MH3_A">#REF!</definedName>
    <definedName name="MHSJ" localSheetId="7">BlankMacro1</definedName>
    <definedName name="MHSJ" localSheetId="16">BlankMacro1</definedName>
    <definedName name="MHSJ" localSheetId="17">BlankMacro1</definedName>
    <definedName name="MHSJ" localSheetId="10">BlankMacro1</definedName>
    <definedName name="MHSJ" localSheetId="8">BlankMacro1</definedName>
    <definedName name="MHSJ" localSheetId="0">BlankMacro1</definedName>
    <definedName name="MHSJ" localSheetId="13">BlankMacro1</definedName>
    <definedName name="MHSJ" localSheetId="14">BlankMacro1</definedName>
    <definedName name="MHSJ" localSheetId="11">BlankMacro1</definedName>
    <definedName name="MHSJ" localSheetId="15">BlankMacro1</definedName>
    <definedName name="MHSJ">BlankMacro1</definedName>
    <definedName name="MH향상" localSheetId="7" hidden="1">{#N/A,#N/A,TRUE,"Y생산";#N/A,#N/A,TRUE,"Y판매";#N/A,#N/A,TRUE,"Y총물량";#N/A,#N/A,TRUE,"Y능력";#N/A,#N/A,TRUE,"YKD"}</definedName>
    <definedName name="MH향상" localSheetId="16" hidden="1">{#N/A,#N/A,TRUE,"Y생산";#N/A,#N/A,TRUE,"Y판매";#N/A,#N/A,TRUE,"Y총물량";#N/A,#N/A,TRUE,"Y능력";#N/A,#N/A,TRUE,"YKD"}</definedName>
    <definedName name="MH향상" localSheetId="6" hidden="1">{#N/A,#N/A,TRUE,"Y생산";#N/A,#N/A,TRUE,"Y판매";#N/A,#N/A,TRUE,"Y총물량";#N/A,#N/A,TRUE,"Y능력";#N/A,#N/A,TRUE,"YKD"}</definedName>
    <definedName name="MH향상" localSheetId="17" hidden="1">{#N/A,#N/A,TRUE,"Y생산";#N/A,#N/A,TRUE,"Y판매";#N/A,#N/A,TRUE,"Y총물량";#N/A,#N/A,TRUE,"Y능력";#N/A,#N/A,TRUE,"YKD"}</definedName>
    <definedName name="MH향상" localSheetId="13" hidden="1">{#N/A,#N/A,TRUE,"Y생산";#N/A,#N/A,TRUE,"Y판매";#N/A,#N/A,TRUE,"Y총물량";#N/A,#N/A,TRUE,"Y능력";#N/A,#N/A,TRUE,"YKD"}</definedName>
    <definedName name="MH향상" localSheetId="14" hidden="1">{#N/A,#N/A,TRUE,"Y생산";#N/A,#N/A,TRUE,"Y판매";#N/A,#N/A,TRUE,"Y총물량";#N/A,#N/A,TRUE,"Y능력";#N/A,#N/A,TRUE,"YKD"}</definedName>
    <definedName name="MH향상" localSheetId="15" hidden="1">{#N/A,#N/A,TRUE,"Y생산";#N/A,#N/A,TRUE,"Y판매";#N/A,#N/A,TRUE,"Y총물량";#N/A,#N/A,TRUE,"Y능력";#N/A,#N/A,TRUE,"YKD"}</definedName>
    <definedName name="MH향상" hidden="1">{#N/A,#N/A,TRUE,"Y생산";#N/A,#N/A,TRUE,"Y판매";#N/A,#N/A,TRUE,"Y총물량";#N/A,#N/A,TRUE,"Y능력";#N/A,#N/A,TRUE,"YKD"}</definedName>
    <definedName name="MID">#REF!</definedName>
    <definedName name="MIP">#REF!</definedName>
    <definedName name="MIPX3" localSheetId="13">[6]!MIPX3</definedName>
    <definedName name="MIPX3">[7]!MIPX3</definedName>
    <definedName name="MIP능력검토" localSheetId="7" hidden="1">{#N/A,#N/A,FALSE,"단축1";#N/A,#N/A,FALSE,"단축2";#N/A,#N/A,FALSE,"단축3";#N/A,#N/A,FALSE,"장축";#N/A,#N/A,FALSE,"4WD"}</definedName>
    <definedName name="MIP능력검토" localSheetId="16" hidden="1">{#N/A,#N/A,FALSE,"단축1";#N/A,#N/A,FALSE,"단축2";#N/A,#N/A,FALSE,"단축3";#N/A,#N/A,FALSE,"장축";#N/A,#N/A,FALSE,"4WD"}</definedName>
    <definedName name="MIP능력검토" localSheetId="17" hidden="1">{#N/A,#N/A,FALSE,"단축1";#N/A,#N/A,FALSE,"단축2";#N/A,#N/A,FALSE,"단축3";#N/A,#N/A,FALSE,"장축";#N/A,#N/A,FALSE,"4WD"}</definedName>
    <definedName name="MIP능력검토" localSheetId="13" hidden="1">{#N/A,#N/A,FALSE,"단축1";#N/A,#N/A,FALSE,"단축2";#N/A,#N/A,FALSE,"단축3";#N/A,#N/A,FALSE,"장축";#N/A,#N/A,FALSE,"4WD"}</definedName>
    <definedName name="MIP능력검토" localSheetId="14" hidden="1">{#N/A,#N/A,FALSE,"단축1";#N/A,#N/A,FALSE,"단축2";#N/A,#N/A,FALSE,"단축3";#N/A,#N/A,FALSE,"장축";#N/A,#N/A,FALSE,"4WD"}</definedName>
    <definedName name="MIP능력검토" localSheetId="15" hidden="1">{#N/A,#N/A,FALSE,"단축1";#N/A,#N/A,FALSE,"단축2";#N/A,#N/A,FALSE,"단축3";#N/A,#N/A,FALSE,"장축";#N/A,#N/A,FALSE,"4WD"}</definedName>
    <definedName name="MIP능력검토" hidden="1">{#N/A,#N/A,FALSE,"단축1";#N/A,#N/A,FALSE,"단축2";#N/A,#N/A,FALSE,"단축3";#N/A,#N/A,FALSE,"장축";#N/A,#N/A,FALSE,"4WD"}</definedName>
    <definedName name="MIP동시투자" localSheetId="7" hidden="1">{#N/A,#N/A,FALSE,"단축1";#N/A,#N/A,FALSE,"단축2";#N/A,#N/A,FALSE,"단축3";#N/A,#N/A,FALSE,"장축";#N/A,#N/A,FALSE,"4WD"}</definedName>
    <definedName name="MIP동시투자" localSheetId="16" hidden="1">{#N/A,#N/A,FALSE,"단축1";#N/A,#N/A,FALSE,"단축2";#N/A,#N/A,FALSE,"단축3";#N/A,#N/A,FALSE,"장축";#N/A,#N/A,FALSE,"4WD"}</definedName>
    <definedName name="MIP동시투자" localSheetId="17" hidden="1">{#N/A,#N/A,FALSE,"단축1";#N/A,#N/A,FALSE,"단축2";#N/A,#N/A,FALSE,"단축3";#N/A,#N/A,FALSE,"장축";#N/A,#N/A,FALSE,"4WD"}</definedName>
    <definedName name="MIP동시투자" localSheetId="13" hidden="1">{#N/A,#N/A,FALSE,"단축1";#N/A,#N/A,FALSE,"단축2";#N/A,#N/A,FALSE,"단축3";#N/A,#N/A,FALSE,"장축";#N/A,#N/A,FALSE,"4WD"}</definedName>
    <definedName name="MIP동시투자" localSheetId="14" hidden="1">{#N/A,#N/A,FALSE,"단축1";#N/A,#N/A,FALSE,"단축2";#N/A,#N/A,FALSE,"단축3";#N/A,#N/A,FALSE,"장축";#N/A,#N/A,FALSE,"4WD"}</definedName>
    <definedName name="MIP동시투자" localSheetId="15" hidden="1">{#N/A,#N/A,FALSE,"단축1";#N/A,#N/A,FALSE,"단축2";#N/A,#N/A,FALSE,"단축3";#N/A,#N/A,FALSE,"장축";#N/A,#N/A,FALSE,"4WD"}</definedName>
    <definedName name="MIP동시투자" hidden="1">{#N/A,#N/A,FALSE,"단축1";#N/A,#N/A,FALSE,"단축2";#N/A,#N/A,FALSE,"단축3";#N/A,#N/A,FALSE,"장축";#N/A,#N/A,FALSE,"4WD"}</definedName>
    <definedName name="MIS">#REF!</definedName>
    <definedName name="MJ" localSheetId="6">#REF!</definedName>
    <definedName name="MJ">#REF!</definedName>
    <definedName name="MJARTYR" localSheetId="7">BlankMacro1</definedName>
    <definedName name="MJARTYR" localSheetId="16">BlankMacro1</definedName>
    <definedName name="MJARTYR" localSheetId="17">BlankMacro1</definedName>
    <definedName name="MJARTYR" localSheetId="10">BlankMacro1</definedName>
    <definedName name="MJARTYR" localSheetId="8">BlankMacro1</definedName>
    <definedName name="MJARTYR" localSheetId="0">BlankMacro1</definedName>
    <definedName name="MJARTYR" localSheetId="13">BlankMacro1</definedName>
    <definedName name="MJARTYR" localSheetId="14">BlankMacro1</definedName>
    <definedName name="MJARTYR" localSheetId="11">BlankMacro1</definedName>
    <definedName name="MJARTYR" localSheetId="15">BlankMacro1</definedName>
    <definedName name="MJARTYR">BlankMacro1</definedName>
    <definedName name="MK" localSheetId="7">#REF!</definedName>
    <definedName name="MK">#REF!</definedName>
    <definedName name="MKS" localSheetId="7">#REF!</definedName>
    <definedName name="MKS">#REF!</definedName>
    <definedName name="ml" localSheetId="7">#REF!</definedName>
    <definedName name="ml">#REF!</definedName>
    <definedName name="MM" localSheetId="7" hidden="1">{#N/A,#N/A,FALSE,"FLOOR FRT";#N/A,#N/A,FALSE,"FLOOR RR FRT";#N/A,#N/A,FALSE,"FLOOR RR RR";#N/A,#N/A,FALSE,"FRT DOOR OTR";#N/A,#N/A,FALSE,"RR DOOR OTR";#N/A,#N/A,FALSE,"FRT DOOR INR";#N/A,#N/A,FALSE,"RR DOOR INR";#N/A,#N/A,FALSE,"HOOD OTR";#N/A,#N/A,FALSE,"HOOD INR";#N/A,#N/A,FALSE,"FENDER";#N/A,#N/A,FALSE,"R_F FRT DR H_SIDE";#N/A,#N/A,FALSE,"HINGE PLR RR DOOR";#N/A,#N/A,FALSE,"ROOF";#N/A,#N/A,FALSE,"SIDE OTR";#N/A,#N/A,FALSE,"SIDE INR";#N/A,#N/A,FALSE,"TRUNK OTR";#N/A,#N/A,FALSE,"TRUNK INR";#N/A,#N/A,FALSE,"FRAME SIDE INR ROOF";#N/A,#N/A,FALSE,"R_F ROCKER";#N/A,#N/A,FALSE,"BULK HEAD RR"}</definedName>
    <definedName name="MM" localSheetId="16" hidden="1">{#N/A,#N/A,FALSE,"FLOOR FRT";#N/A,#N/A,FALSE,"FLOOR RR FRT";#N/A,#N/A,FALSE,"FLOOR RR RR";#N/A,#N/A,FALSE,"FRT DOOR OTR";#N/A,#N/A,FALSE,"RR DOOR OTR";#N/A,#N/A,FALSE,"FRT DOOR INR";#N/A,#N/A,FALSE,"RR DOOR INR";#N/A,#N/A,FALSE,"HOOD OTR";#N/A,#N/A,FALSE,"HOOD INR";#N/A,#N/A,FALSE,"FENDER";#N/A,#N/A,FALSE,"R_F FRT DR H_SIDE";#N/A,#N/A,FALSE,"HINGE PLR RR DOOR";#N/A,#N/A,FALSE,"ROOF";#N/A,#N/A,FALSE,"SIDE OTR";#N/A,#N/A,FALSE,"SIDE INR";#N/A,#N/A,FALSE,"TRUNK OTR";#N/A,#N/A,FALSE,"TRUNK INR";#N/A,#N/A,FALSE,"FRAME SIDE INR ROOF";#N/A,#N/A,FALSE,"R_F ROCKER";#N/A,#N/A,FALSE,"BULK HEAD RR"}</definedName>
    <definedName name="MM" localSheetId="17" hidden="1">{#N/A,#N/A,FALSE,"FLOOR FRT";#N/A,#N/A,FALSE,"FLOOR RR FRT";#N/A,#N/A,FALSE,"FLOOR RR RR";#N/A,#N/A,FALSE,"FRT DOOR OTR";#N/A,#N/A,FALSE,"RR DOOR OTR";#N/A,#N/A,FALSE,"FRT DOOR INR";#N/A,#N/A,FALSE,"RR DOOR INR";#N/A,#N/A,FALSE,"HOOD OTR";#N/A,#N/A,FALSE,"HOOD INR";#N/A,#N/A,FALSE,"FENDER";#N/A,#N/A,FALSE,"R_F FRT DR H_SIDE";#N/A,#N/A,FALSE,"HINGE PLR RR DOOR";#N/A,#N/A,FALSE,"ROOF";#N/A,#N/A,FALSE,"SIDE OTR";#N/A,#N/A,FALSE,"SIDE INR";#N/A,#N/A,FALSE,"TRUNK OTR";#N/A,#N/A,FALSE,"TRUNK INR";#N/A,#N/A,FALSE,"FRAME SIDE INR ROOF";#N/A,#N/A,FALSE,"R_F ROCKER";#N/A,#N/A,FALSE,"BULK HEAD RR"}</definedName>
    <definedName name="MM" localSheetId="13" hidden="1">{#N/A,#N/A,FALSE,"FLOOR FRT";#N/A,#N/A,FALSE,"FLOOR RR FRT";#N/A,#N/A,FALSE,"FLOOR RR RR";#N/A,#N/A,FALSE,"FRT DOOR OTR";#N/A,#N/A,FALSE,"RR DOOR OTR";#N/A,#N/A,FALSE,"FRT DOOR INR";#N/A,#N/A,FALSE,"RR DOOR INR";#N/A,#N/A,FALSE,"HOOD OTR";#N/A,#N/A,FALSE,"HOOD INR";#N/A,#N/A,FALSE,"FENDER";#N/A,#N/A,FALSE,"R_F FRT DR H_SIDE";#N/A,#N/A,FALSE,"HINGE PLR RR DOOR";#N/A,#N/A,FALSE,"ROOF";#N/A,#N/A,FALSE,"SIDE OTR";#N/A,#N/A,FALSE,"SIDE INR";#N/A,#N/A,FALSE,"TRUNK OTR";#N/A,#N/A,FALSE,"TRUNK INR";#N/A,#N/A,FALSE,"FRAME SIDE INR ROOF";#N/A,#N/A,FALSE,"R_F ROCKER";#N/A,#N/A,FALSE,"BULK HEAD RR"}</definedName>
    <definedName name="MM" localSheetId="14" hidden="1">{#N/A,#N/A,FALSE,"FLOOR FRT";#N/A,#N/A,FALSE,"FLOOR RR FRT";#N/A,#N/A,FALSE,"FLOOR RR RR";#N/A,#N/A,FALSE,"FRT DOOR OTR";#N/A,#N/A,FALSE,"RR DOOR OTR";#N/A,#N/A,FALSE,"FRT DOOR INR";#N/A,#N/A,FALSE,"RR DOOR INR";#N/A,#N/A,FALSE,"HOOD OTR";#N/A,#N/A,FALSE,"HOOD INR";#N/A,#N/A,FALSE,"FENDER";#N/A,#N/A,FALSE,"R_F FRT DR H_SIDE";#N/A,#N/A,FALSE,"HINGE PLR RR DOOR";#N/A,#N/A,FALSE,"ROOF";#N/A,#N/A,FALSE,"SIDE OTR";#N/A,#N/A,FALSE,"SIDE INR";#N/A,#N/A,FALSE,"TRUNK OTR";#N/A,#N/A,FALSE,"TRUNK INR";#N/A,#N/A,FALSE,"FRAME SIDE INR ROOF";#N/A,#N/A,FALSE,"R_F ROCKER";#N/A,#N/A,FALSE,"BULK HEAD RR"}</definedName>
    <definedName name="MM" localSheetId="15" hidden="1">{#N/A,#N/A,FALSE,"FLOOR FRT";#N/A,#N/A,FALSE,"FLOOR RR FRT";#N/A,#N/A,FALSE,"FLOOR RR RR";#N/A,#N/A,FALSE,"FRT DOOR OTR";#N/A,#N/A,FALSE,"RR DOOR OTR";#N/A,#N/A,FALSE,"FRT DOOR INR";#N/A,#N/A,FALSE,"RR DOOR INR";#N/A,#N/A,FALSE,"HOOD OTR";#N/A,#N/A,FALSE,"HOOD INR";#N/A,#N/A,FALSE,"FENDER";#N/A,#N/A,FALSE,"R_F FRT DR H_SIDE";#N/A,#N/A,FALSE,"HINGE PLR RR DOOR";#N/A,#N/A,FALSE,"ROOF";#N/A,#N/A,FALSE,"SIDE OTR";#N/A,#N/A,FALSE,"SIDE INR";#N/A,#N/A,FALSE,"TRUNK OTR";#N/A,#N/A,FALSE,"TRUNK INR";#N/A,#N/A,FALSE,"FRAME SIDE INR ROOF";#N/A,#N/A,FALSE,"R_F ROCKER";#N/A,#N/A,FALSE,"BULK HEAD RR"}</definedName>
    <definedName name="MM" hidden="1">{#N/A,#N/A,FALSE,"FLOOR FRT";#N/A,#N/A,FALSE,"FLOOR RR FRT";#N/A,#N/A,FALSE,"FLOOR RR RR";#N/A,#N/A,FALSE,"FRT DOOR OTR";#N/A,#N/A,FALSE,"RR DOOR OTR";#N/A,#N/A,FALSE,"FRT DOOR INR";#N/A,#N/A,FALSE,"RR DOOR INR";#N/A,#N/A,FALSE,"HOOD OTR";#N/A,#N/A,FALSE,"HOOD INR";#N/A,#N/A,FALSE,"FENDER";#N/A,#N/A,FALSE,"R_F FRT DR H_SIDE";#N/A,#N/A,FALSE,"HINGE PLR RR DOOR";#N/A,#N/A,FALSE,"ROOF";#N/A,#N/A,FALSE,"SIDE OTR";#N/A,#N/A,FALSE,"SIDE INR";#N/A,#N/A,FALSE,"TRUNK OTR";#N/A,#N/A,FALSE,"TRUNK INR";#N/A,#N/A,FALSE,"FRAME SIDE INR ROOF";#N/A,#N/A,FALSE,"R_F ROCKER";#N/A,#N/A,FALSE,"BULK HEAD RR"}</definedName>
    <definedName name="MMM" localSheetId="6">#REF!</definedName>
    <definedName name="MMM">#REF!</definedName>
    <definedName name="MMMMM" localSheetId="7" hidden="1">{#N/A,#N/A,FALSE,"단축1";#N/A,#N/A,FALSE,"단축2";#N/A,#N/A,FALSE,"단축3";#N/A,#N/A,FALSE,"장축";#N/A,#N/A,FALSE,"4WD"}</definedName>
    <definedName name="MMMMM" localSheetId="16" hidden="1">{#N/A,#N/A,FALSE,"단축1";#N/A,#N/A,FALSE,"단축2";#N/A,#N/A,FALSE,"단축3";#N/A,#N/A,FALSE,"장축";#N/A,#N/A,FALSE,"4WD"}</definedName>
    <definedName name="MMMMM" localSheetId="6" hidden="1">{#N/A,#N/A,FALSE,"단축1";#N/A,#N/A,FALSE,"단축2";#N/A,#N/A,FALSE,"단축3";#N/A,#N/A,FALSE,"장축";#N/A,#N/A,FALSE,"4WD"}</definedName>
    <definedName name="MMMMM" localSheetId="17" hidden="1">{#N/A,#N/A,FALSE,"단축1";#N/A,#N/A,FALSE,"단축2";#N/A,#N/A,FALSE,"단축3";#N/A,#N/A,FALSE,"장축";#N/A,#N/A,FALSE,"4WD"}</definedName>
    <definedName name="MMMMM" localSheetId="13" hidden="1">{#N/A,#N/A,FALSE,"단축1";#N/A,#N/A,FALSE,"단축2";#N/A,#N/A,FALSE,"단축3";#N/A,#N/A,FALSE,"장축";#N/A,#N/A,FALSE,"4WD"}</definedName>
    <definedName name="MMMMM" localSheetId="14" hidden="1">{#N/A,#N/A,FALSE,"단축1";#N/A,#N/A,FALSE,"단축2";#N/A,#N/A,FALSE,"단축3";#N/A,#N/A,FALSE,"장축";#N/A,#N/A,FALSE,"4WD"}</definedName>
    <definedName name="MMMMM" localSheetId="15" hidden="1">{#N/A,#N/A,FALSE,"단축1";#N/A,#N/A,FALSE,"단축2";#N/A,#N/A,FALSE,"단축3";#N/A,#N/A,FALSE,"장축";#N/A,#N/A,FALSE,"4WD"}</definedName>
    <definedName name="MMMMM" hidden="1">{#N/A,#N/A,FALSE,"단축1";#N/A,#N/A,FALSE,"단축2";#N/A,#N/A,FALSE,"단축3";#N/A,#N/A,FALSE,"장축";#N/A,#N/A,FALSE,"4WD"}</definedName>
    <definedName name="MNEMONIC">'[2]CSM with CKD'!#REF!</definedName>
    <definedName name="MODEL" localSheetId="6">#N/A</definedName>
    <definedName name="MODEL" localSheetId="13">#N/A</definedName>
    <definedName name="MODEL">#REF!</definedName>
    <definedName name="Module1.Macro1" localSheetId="13">[6]!Module1.Macro1</definedName>
    <definedName name="Module1.Macro1">[7]!Module1.Macro1</definedName>
    <definedName name="Module1.Macro2" localSheetId="13">[6]!Module1.Macro2</definedName>
    <definedName name="Module1.Macro2">[7]!Module1.Macro2</definedName>
    <definedName name="Module1.Macro3" localSheetId="13">[6]!Module1.Macro3</definedName>
    <definedName name="Module1.Macro3">[7]!Module1.Macro3</definedName>
    <definedName name="Module2.Macro5" localSheetId="13">[6]!Module2.Macro5</definedName>
    <definedName name="Module2.Macro5">[7]!Module2.Macro5</definedName>
    <definedName name="Module4.매크로10" localSheetId="13">[6]!Module4.매크로10</definedName>
    <definedName name="Module4.매크로10">[7]!Module4.매크로10</definedName>
    <definedName name="Module4.매크로11" localSheetId="13">[6]!Module4.매크로11</definedName>
    <definedName name="Module4.매크로11">[7]!Module4.매크로11</definedName>
    <definedName name="Module4.매크로12" localSheetId="13">[6]!Module4.매크로12</definedName>
    <definedName name="Module4.매크로12">[7]!Module4.매크로12</definedName>
    <definedName name="Module4.매크로13" localSheetId="13">[6]!Module4.매크로13</definedName>
    <definedName name="Module4.매크로13">[7]!Module4.매크로13</definedName>
    <definedName name="Module4.매크로14" localSheetId="13">[6]!Module4.매크로14</definedName>
    <definedName name="Module4.매크로14">[7]!Module4.매크로14</definedName>
    <definedName name="Module4.매크로15" localSheetId="13">[6]!Module4.매크로15</definedName>
    <definedName name="Module4.매크로15">[7]!Module4.매크로15</definedName>
    <definedName name="Module4.매크로16" localSheetId="13">[6]!Module4.매크로16</definedName>
    <definedName name="Module4.매크로16">[7]!Module4.매크로16</definedName>
    <definedName name="Module4.매크로17" localSheetId="13">[6]!Module4.매크로17</definedName>
    <definedName name="Module4.매크로17">[7]!Module4.매크로17</definedName>
    <definedName name="Module4.매크로6" localSheetId="13">[6]!Module4.매크로6</definedName>
    <definedName name="Module4.매크로6">[7]!Module4.매크로6</definedName>
    <definedName name="Module4.매크로8" localSheetId="13">[6]!Module4.매크로8</definedName>
    <definedName name="Module4.매크로8">[7]!Module4.매크로8</definedName>
    <definedName name="Module4.매크로9" localSheetId="13">[6]!Module4.매크로9</definedName>
    <definedName name="Module4.매크로9">[7]!Module4.매크로9</definedName>
    <definedName name="MOLD">[11]계산DATA입력!$A$17</definedName>
    <definedName name="month">#REF!</definedName>
    <definedName name="MP">#REF!</definedName>
    <definedName name="Mq">[35]GRACE!#REF!</definedName>
    <definedName name="MRB" localSheetId="7">[0]!BlankMacro1</definedName>
    <definedName name="MRB" localSheetId="16">[0]!BlankMacro1</definedName>
    <definedName name="MRB" localSheetId="17">[0]!BlankMacro1</definedName>
    <definedName name="MRB" localSheetId="10">[0]!BlankMacro1</definedName>
    <definedName name="MRB" localSheetId="8">[0]!BlankMacro1</definedName>
    <definedName name="MRB" localSheetId="0">[0]!BlankMacro1</definedName>
    <definedName name="MRB" localSheetId="13">[0]!BlankMacro1</definedName>
    <definedName name="MRB" localSheetId="14">[0]!BlankMacro1</definedName>
    <definedName name="MRB" localSheetId="11">[0]!BlankMacro1</definedName>
    <definedName name="MRB" localSheetId="15">[0]!BlankMacro1</definedName>
    <definedName name="MRB">[0]!BlankMacro1</definedName>
    <definedName name="MSFSFF" localSheetId="7">#REF!</definedName>
    <definedName name="MSFSFF">#REF!</definedName>
    <definedName name="msumapr" localSheetId="7">#REF!</definedName>
    <definedName name="msumapr">#REF!</definedName>
    <definedName name="MS검사구" localSheetId="6">#REF!</definedName>
    <definedName name="MS검사구">#REF!</definedName>
    <definedName name="mukund" localSheetId="7" hidden="1">{#N/A,#N/A,FALSE,"단축1";#N/A,#N/A,FALSE,"단축2";#N/A,#N/A,FALSE,"단축3";#N/A,#N/A,FALSE,"장축";#N/A,#N/A,FALSE,"4WD"}</definedName>
    <definedName name="mukund" localSheetId="16" hidden="1">{#N/A,#N/A,FALSE,"단축1";#N/A,#N/A,FALSE,"단축2";#N/A,#N/A,FALSE,"단축3";#N/A,#N/A,FALSE,"장축";#N/A,#N/A,FALSE,"4WD"}</definedName>
    <definedName name="mukund" localSheetId="17" hidden="1">{#N/A,#N/A,FALSE,"단축1";#N/A,#N/A,FALSE,"단축2";#N/A,#N/A,FALSE,"단축3";#N/A,#N/A,FALSE,"장축";#N/A,#N/A,FALSE,"4WD"}</definedName>
    <definedName name="mukund" localSheetId="13" hidden="1">{#N/A,#N/A,FALSE,"단축1";#N/A,#N/A,FALSE,"단축2";#N/A,#N/A,FALSE,"단축3";#N/A,#N/A,FALSE,"장축";#N/A,#N/A,FALSE,"4WD"}</definedName>
    <definedName name="mukund" localSheetId="14" hidden="1">{#N/A,#N/A,FALSE,"단축1";#N/A,#N/A,FALSE,"단축2";#N/A,#N/A,FALSE,"단축3";#N/A,#N/A,FALSE,"장축";#N/A,#N/A,FALSE,"4WD"}</definedName>
    <definedName name="mukund" localSheetId="15" hidden="1">{#N/A,#N/A,FALSE,"단축1";#N/A,#N/A,FALSE,"단축2";#N/A,#N/A,FALSE,"단축3";#N/A,#N/A,FALSE,"장축";#N/A,#N/A,FALSE,"4WD"}</definedName>
    <definedName name="mukund" hidden="1">{#N/A,#N/A,FALSE,"단축1";#N/A,#N/A,FALSE,"단축2";#N/A,#N/A,FALSE,"단축3";#N/A,#N/A,FALSE,"장축";#N/A,#N/A,FALSE,"4WD"}</definedName>
    <definedName name="MX">#REF!</definedName>
    <definedName name="MZ" localSheetId="13">#REF!</definedName>
    <definedName name="MZ">[33]구동!#REF!</definedName>
    <definedName name="M행">#REF!</definedName>
    <definedName name="N" localSheetId="6" hidden="1">{#N/A,#N/A,FALSE,"96 3월물량표";#N/A,#N/A,FALSE,"96 4월물량표";#N/A,#N/A,FALSE,"96 5월물량표"}</definedName>
    <definedName name="N" localSheetId="13" hidden="1">{#N/A,#N/A,FALSE,"96 3월물량표";#N/A,#N/A,FALSE,"96 4월물량표";#N/A,#N/A,FALSE,"96 5월물량표"}</definedName>
    <definedName name="N">#REF!</definedName>
    <definedName name="name" localSheetId="6">#REF!</definedName>
    <definedName name="name">#REF!</definedName>
    <definedName name="NAMEPLATE">'[2]CSM with CKD'!#REF!</definedName>
    <definedName name="NASGEN" localSheetId="7" hidden="1">{#N/A,#N/A,FALSE,"단축1";#N/A,#N/A,FALSE,"단축2";#N/A,#N/A,FALSE,"단축3";#N/A,#N/A,FALSE,"장축";#N/A,#N/A,FALSE,"4WD"}</definedName>
    <definedName name="NASGEN" localSheetId="16" hidden="1">{#N/A,#N/A,FALSE,"단축1";#N/A,#N/A,FALSE,"단축2";#N/A,#N/A,FALSE,"단축3";#N/A,#N/A,FALSE,"장축";#N/A,#N/A,FALSE,"4WD"}</definedName>
    <definedName name="NASGEN" localSheetId="17" hidden="1">{#N/A,#N/A,FALSE,"단축1";#N/A,#N/A,FALSE,"단축2";#N/A,#N/A,FALSE,"단축3";#N/A,#N/A,FALSE,"장축";#N/A,#N/A,FALSE,"4WD"}</definedName>
    <definedName name="NASGEN" localSheetId="13" hidden="1">{#N/A,#N/A,FALSE,"단축1";#N/A,#N/A,FALSE,"단축2";#N/A,#N/A,FALSE,"단축3";#N/A,#N/A,FALSE,"장축";#N/A,#N/A,FALSE,"4WD"}</definedName>
    <definedName name="NASGEN" localSheetId="14" hidden="1">{#N/A,#N/A,FALSE,"단축1";#N/A,#N/A,FALSE,"단축2";#N/A,#N/A,FALSE,"단축3";#N/A,#N/A,FALSE,"장축";#N/A,#N/A,FALSE,"4WD"}</definedName>
    <definedName name="NASGEN" localSheetId="15" hidden="1">{#N/A,#N/A,FALSE,"단축1";#N/A,#N/A,FALSE,"단축2";#N/A,#N/A,FALSE,"단축3";#N/A,#N/A,FALSE,"장축";#N/A,#N/A,FALSE,"4WD"}</definedName>
    <definedName name="NASGEN" hidden="1">{#N/A,#N/A,FALSE,"단축1";#N/A,#N/A,FALSE,"단축2";#N/A,#N/A,FALSE,"단축3";#N/A,#N/A,FALSE,"장축";#N/A,#N/A,FALSE,"4WD"}</definedName>
    <definedName name="nation_code">#REF!</definedName>
    <definedName name="nbg" localSheetId="7">[0]!BlankMacro1</definedName>
    <definedName name="nbg" localSheetId="16">[0]!BlankMacro1</definedName>
    <definedName name="nbg" localSheetId="17">[0]!BlankMacro1</definedName>
    <definedName name="nbg" localSheetId="10">[0]!BlankMacro1</definedName>
    <definedName name="nbg" localSheetId="8">[0]!BlankMacro1</definedName>
    <definedName name="nbg" localSheetId="0">[0]!BlankMacro1</definedName>
    <definedName name="nbg" localSheetId="13">[0]!BlankMacro1</definedName>
    <definedName name="nbg" localSheetId="14">[0]!BlankMacro1</definedName>
    <definedName name="nbg" localSheetId="11">[0]!BlankMacro1</definedName>
    <definedName name="nbg" localSheetId="15">[0]!BlankMacro1</definedName>
    <definedName name="nbg">[0]!BlankMacro1</definedName>
    <definedName name="NBKHJK">#N/A</definedName>
    <definedName name="NBR" localSheetId="7">#REF!</definedName>
    <definedName name="NBR">#REF!</definedName>
    <definedName name="NBX" localSheetId="7" hidden="1">{#N/A,#N/A,FALSE,"을지 (4)";#N/A,#N/A,FALSE,"을지 (5)";#N/A,#N/A,FALSE,"을지 (6)"}</definedName>
    <definedName name="NBX" localSheetId="16" hidden="1">{#N/A,#N/A,FALSE,"을지 (4)";#N/A,#N/A,FALSE,"을지 (5)";#N/A,#N/A,FALSE,"을지 (6)"}</definedName>
    <definedName name="NBX" localSheetId="17" hidden="1">{#N/A,#N/A,FALSE,"을지 (4)";#N/A,#N/A,FALSE,"을지 (5)";#N/A,#N/A,FALSE,"을지 (6)"}</definedName>
    <definedName name="NBX" localSheetId="13" hidden="1">{#N/A,#N/A,FALSE,"을지 (4)";#N/A,#N/A,FALSE,"을지 (5)";#N/A,#N/A,FALSE,"을지 (6)"}</definedName>
    <definedName name="NBX" localSheetId="14" hidden="1">{#N/A,#N/A,FALSE,"을지 (4)";#N/A,#N/A,FALSE,"을지 (5)";#N/A,#N/A,FALSE,"을지 (6)"}</definedName>
    <definedName name="NBX" localSheetId="15" hidden="1">{#N/A,#N/A,FALSE,"을지 (4)";#N/A,#N/A,FALSE,"을지 (5)";#N/A,#N/A,FALSE,"을지 (6)"}</definedName>
    <definedName name="NBX" hidden="1">{#N/A,#N/A,FALSE,"을지 (4)";#N/A,#N/A,FALSE,"을지 (5)";#N/A,#N/A,FALSE,"을지 (6)"}</definedName>
    <definedName name="NÇà">#REF!</definedName>
    <definedName name="NCVCNV" localSheetId="7" hidden="1">{#N/A,#N/A,FALSE,"초도품";#N/A,#N/A,FALSE,"초도품 (2)";#N/A,#N/A,FALSE,"초도품 (3)";#N/A,#N/A,FALSE,"초도품 (4)";#N/A,#N/A,FALSE,"초도품 (5)";#N/A,#N/A,FALSE,"초도품 (6)"}</definedName>
    <definedName name="NCVCNV" localSheetId="16" hidden="1">{#N/A,#N/A,FALSE,"초도품";#N/A,#N/A,FALSE,"초도품 (2)";#N/A,#N/A,FALSE,"초도품 (3)";#N/A,#N/A,FALSE,"초도품 (4)";#N/A,#N/A,FALSE,"초도품 (5)";#N/A,#N/A,FALSE,"초도품 (6)"}</definedName>
    <definedName name="NCVCNV" localSheetId="17" hidden="1">{#N/A,#N/A,FALSE,"초도품";#N/A,#N/A,FALSE,"초도품 (2)";#N/A,#N/A,FALSE,"초도품 (3)";#N/A,#N/A,FALSE,"초도품 (4)";#N/A,#N/A,FALSE,"초도품 (5)";#N/A,#N/A,FALSE,"초도품 (6)"}</definedName>
    <definedName name="NCVCNV" localSheetId="13" hidden="1">{#N/A,#N/A,FALSE,"초도품";#N/A,#N/A,FALSE,"초도품 (2)";#N/A,#N/A,FALSE,"초도품 (3)";#N/A,#N/A,FALSE,"초도품 (4)";#N/A,#N/A,FALSE,"초도품 (5)";#N/A,#N/A,FALSE,"초도품 (6)"}</definedName>
    <definedName name="NCVCNV" localSheetId="14" hidden="1">{#N/A,#N/A,FALSE,"초도품";#N/A,#N/A,FALSE,"초도품 (2)";#N/A,#N/A,FALSE,"초도품 (3)";#N/A,#N/A,FALSE,"초도품 (4)";#N/A,#N/A,FALSE,"초도품 (5)";#N/A,#N/A,FALSE,"초도품 (6)"}</definedName>
    <definedName name="NCVCNV" localSheetId="15" hidden="1">{#N/A,#N/A,FALSE,"초도품";#N/A,#N/A,FALSE,"초도품 (2)";#N/A,#N/A,FALSE,"초도품 (3)";#N/A,#N/A,FALSE,"초도품 (4)";#N/A,#N/A,FALSE,"초도품 (5)";#N/A,#N/A,FALSE,"초도품 (6)"}</definedName>
    <definedName name="NCVCNV" hidden="1">{#N/A,#N/A,FALSE,"초도품";#N/A,#N/A,FALSE,"초도품 (2)";#N/A,#N/A,FALSE,"초도품 (3)";#N/A,#N/A,FALSE,"초도품 (4)";#N/A,#N/A,FALSE,"초도품 (5)";#N/A,#N/A,FALSE,"초도품 (6)"}</definedName>
    <definedName name="NET" localSheetId="6">#REF!</definedName>
    <definedName name="NET">#REF!</definedName>
    <definedName name="net_wt1">'[34]상세 계산 내역'!$Q$5</definedName>
    <definedName name="net_wt2">'[34]상세 계산 내역'!$Q$6</definedName>
    <definedName name="netl">[4]계산DATA입력!#REF!</definedName>
    <definedName name="netwt">#REF!</definedName>
    <definedName name="NEW" localSheetId="7" hidden="1">{#N/A,#N/A,FALSE,"단축1";#N/A,#N/A,FALSE,"단축2";#N/A,#N/A,FALSE,"단축3";#N/A,#N/A,FALSE,"장축";#N/A,#N/A,FALSE,"4WD"}</definedName>
    <definedName name="NEW" localSheetId="16" hidden="1">{#N/A,#N/A,FALSE,"단축1";#N/A,#N/A,FALSE,"단축2";#N/A,#N/A,FALSE,"단축3";#N/A,#N/A,FALSE,"장축";#N/A,#N/A,FALSE,"4WD"}</definedName>
    <definedName name="NEW" localSheetId="17" hidden="1">{#N/A,#N/A,FALSE,"단축1";#N/A,#N/A,FALSE,"단축2";#N/A,#N/A,FALSE,"단축3";#N/A,#N/A,FALSE,"장축";#N/A,#N/A,FALSE,"4WD"}</definedName>
    <definedName name="NEW" localSheetId="13" hidden="1">{#N/A,#N/A,FALSE,"단축1";#N/A,#N/A,FALSE,"단축2";#N/A,#N/A,FALSE,"단축3";#N/A,#N/A,FALSE,"장축";#N/A,#N/A,FALSE,"4WD"}</definedName>
    <definedName name="NEW" localSheetId="14" hidden="1">{#N/A,#N/A,FALSE,"단축1";#N/A,#N/A,FALSE,"단축2";#N/A,#N/A,FALSE,"단축3";#N/A,#N/A,FALSE,"장축";#N/A,#N/A,FALSE,"4WD"}</definedName>
    <definedName name="NEW" localSheetId="15" hidden="1">{#N/A,#N/A,FALSE,"단축1";#N/A,#N/A,FALSE,"단축2";#N/A,#N/A,FALSE,"단축3";#N/A,#N/A,FALSE,"장축";#N/A,#N/A,FALSE,"4WD"}</definedName>
    <definedName name="NEW" hidden="1">{#N/A,#N/A,FALSE,"단축1";#N/A,#N/A,FALSE,"단축2";#N/A,#N/A,FALSE,"단축3";#N/A,#N/A,FALSE,"장축";#N/A,#N/A,FALSE,"4WD"}</definedName>
    <definedName name="NEWCODE">#REF!</definedName>
    <definedName name="NEWNO">#N/A</definedName>
    <definedName name="NF_COWL_TOP" localSheetId="7" hidden="1">{#N/A,#N/A,FALSE,"원가검토서"}</definedName>
    <definedName name="NF_COWL_TOP" localSheetId="16" hidden="1">{#N/A,#N/A,FALSE,"원가검토서"}</definedName>
    <definedName name="NF_COWL_TOP" localSheetId="17" hidden="1">{#N/A,#N/A,FALSE,"원가검토서"}</definedName>
    <definedName name="NF_COWL_TOP" localSheetId="13" hidden="1">{#N/A,#N/A,FALSE,"원가검토서"}</definedName>
    <definedName name="NF_COWL_TOP" localSheetId="14" hidden="1">{#N/A,#N/A,FALSE,"원가검토서"}</definedName>
    <definedName name="NF_COWL_TOP" localSheetId="15" hidden="1">{#N/A,#N/A,FALSE,"원가검토서"}</definedName>
    <definedName name="NF_COWL_TOP" hidden="1">{#N/A,#N/A,FALSE,"원가검토서"}</definedName>
    <definedName name="NGH" localSheetId="7" hidden="1">{#N/A,#N/A,TRUE,"Y생산";#N/A,#N/A,TRUE,"Y판매";#N/A,#N/A,TRUE,"Y총물량";#N/A,#N/A,TRUE,"Y능력";#N/A,#N/A,TRUE,"YKD"}</definedName>
    <definedName name="NGH" localSheetId="16" hidden="1">{#N/A,#N/A,TRUE,"Y생산";#N/A,#N/A,TRUE,"Y판매";#N/A,#N/A,TRUE,"Y총물량";#N/A,#N/A,TRUE,"Y능력";#N/A,#N/A,TRUE,"YKD"}</definedName>
    <definedName name="NGH" localSheetId="6" hidden="1">{#N/A,#N/A,TRUE,"Y생산";#N/A,#N/A,TRUE,"Y판매";#N/A,#N/A,TRUE,"Y총물량";#N/A,#N/A,TRUE,"Y능력";#N/A,#N/A,TRUE,"YKD"}</definedName>
    <definedName name="NGH" localSheetId="17" hidden="1">{#N/A,#N/A,TRUE,"Y생산";#N/A,#N/A,TRUE,"Y판매";#N/A,#N/A,TRUE,"Y총물량";#N/A,#N/A,TRUE,"Y능력";#N/A,#N/A,TRUE,"YKD"}</definedName>
    <definedName name="NGH" localSheetId="13" hidden="1">{#N/A,#N/A,TRUE,"Y생산";#N/A,#N/A,TRUE,"Y판매";#N/A,#N/A,TRUE,"Y총물량";#N/A,#N/A,TRUE,"Y능력";#N/A,#N/A,TRUE,"YKD"}</definedName>
    <definedName name="NGH" localSheetId="14" hidden="1">{#N/A,#N/A,TRUE,"Y생산";#N/A,#N/A,TRUE,"Y판매";#N/A,#N/A,TRUE,"Y총물량";#N/A,#N/A,TRUE,"Y능력";#N/A,#N/A,TRUE,"YKD"}</definedName>
    <definedName name="NGH" localSheetId="15" hidden="1">{#N/A,#N/A,TRUE,"Y생산";#N/A,#N/A,TRUE,"Y판매";#N/A,#N/A,TRUE,"Y총물량";#N/A,#N/A,TRUE,"Y능력";#N/A,#N/A,TRUE,"YKD"}</definedName>
    <definedName name="NGH" hidden="1">{#N/A,#N/A,TRUE,"Y생산";#N/A,#N/A,TRUE,"Y판매";#N/A,#N/A,TRUE,"Y총물량";#N/A,#N/A,TRUE,"Y능력";#N/A,#N/A,TRUE,"YKD"}</definedName>
    <definedName name="nh" localSheetId="7" hidden="1">{#VALUE!,#N/A,FALSE,0;#N/A,#N/A,FALSE,0;#N/A,#N/A,FALSE,0;#N/A,#N/A,FALSE,0;#N/A,#N/A,FALSE,0}</definedName>
    <definedName name="nh" localSheetId="16" hidden="1">{#VALUE!,#N/A,FALSE,0;#N/A,#N/A,FALSE,0;#N/A,#N/A,FALSE,0;#N/A,#N/A,FALSE,0;#N/A,#N/A,FALSE,0}</definedName>
    <definedName name="nh" localSheetId="17" hidden="1">{#VALUE!,#N/A,FALSE,0;#N/A,#N/A,FALSE,0;#N/A,#N/A,FALSE,0;#N/A,#N/A,FALSE,0;#N/A,#N/A,FALSE,0}</definedName>
    <definedName name="nh" localSheetId="13" hidden="1">{#VALUE!,#N/A,FALSE,0;#N/A,#N/A,FALSE,0;#N/A,#N/A,FALSE,0;#N/A,#N/A,FALSE,0;#N/A,#N/A,FALSE,0}</definedName>
    <definedName name="nh" localSheetId="14" hidden="1">{#VALUE!,#N/A,FALSE,0;#N/A,#N/A,FALSE,0;#N/A,#N/A,FALSE,0;#N/A,#N/A,FALSE,0;#N/A,#N/A,FALSE,0}</definedName>
    <definedName name="nh" localSheetId="15" hidden="1">{#VALUE!,#N/A,FALSE,0;#N/A,#N/A,FALSE,0;#N/A,#N/A,FALSE,0;#N/A,#N/A,FALSE,0;#N/A,#N/A,FALSE,0}</definedName>
    <definedName name="nh" hidden="1">{#VALUE!,#N/A,FALSE,0;#N/A,#N/A,FALSE,0;#N/A,#N/A,FALSE,0;#N/A,#N/A,FALSE,0;#N/A,#N/A,FALSE,0}</definedName>
    <definedName name="NISSAN__1992년_10월_공장_폐쇄">#REF!</definedName>
    <definedName name="NKJ">#REF!</definedName>
    <definedName name="NKJFH">#REF!</definedName>
    <definedName name="NKJNJ" hidden="1">#REF!</definedName>
    <definedName name="NMVN">#REF!</definedName>
    <definedName name="NN">#REF!</definedName>
    <definedName name="NNL" localSheetId="7" hidden="1">{#N/A,#N/A,FALSE,"단축1";#N/A,#N/A,FALSE,"단축2";#N/A,#N/A,FALSE,"단축3";#N/A,#N/A,FALSE,"장축";#N/A,#N/A,FALSE,"4WD"}</definedName>
    <definedName name="NNL" localSheetId="16" hidden="1">{#N/A,#N/A,FALSE,"단축1";#N/A,#N/A,FALSE,"단축2";#N/A,#N/A,FALSE,"단축3";#N/A,#N/A,FALSE,"장축";#N/A,#N/A,FALSE,"4WD"}</definedName>
    <definedName name="NNL" localSheetId="6" hidden="1">{#N/A,#N/A,FALSE,"단축1";#N/A,#N/A,FALSE,"단축2";#N/A,#N/A,FALSE,"단축3";#N/A,#N/A,FALSE,"장축";#N/A,#N/A,FALSE,"4WD"}</definedName>
    <definedName name="NNL" localSheetId="17" hidden="1">{#N/A,#N/A,FALSE,"단축1";#N/A,#N/A,FALSE,"단축2";#N/A,#N/A,FALSE,"단축3";#N/A,#N/A,FALSE,"장축";#N/A,#N/A,FALSE,"4WD"}</definedName>
    <definedName name="NNL" localSheetId="13" hidden="1">{#N/A,#N/A,FALSE,"단축1";#N/A,#N/A,FALSE,"단축2";#N/A,#N/A,FALSE,"단축3";#N/A,#N/A,FALSE,"장축";#N/A,#N/A,FALSE,"4WD"}</definedName>
    <definedName name="NNL" localSheetId="14" hidden="1">{#N/A,#N/A,FALSE,"단축1";#N/A,#N/A,FALSE,"단축2";#N/A,#N/A,FALSE,"단축3";#N/A,#N/A,FALSE,"장축";#N/A,#N/A,FALSE,"4WD"}</definedName>
    <definedName name="NNL" localSheetId="15" hidden="1">{#N/A,#N/A,FALSE,"단축1";#N/A,#N/A,FALSE,"단축2";#N/A,#N/A,FALSE,"단축3";#N/A,#N/A,FALSE,"장축";#N/A,#N/A,FALSE,"4WD"}</definedName>
    <definedName name="NNL" hidden="1">{#N/A,#N/A,FALSE,"단축1";#N/A,#N/A,FALSE,"단축2";#N/A,#N/A,FALSE,"단축3";#N/A,#N/A,FALSE,"장축";#N/A,#N/A,FALSE,"4WD"}</definedName>
    <definedName name="NNN" localSheetId="6" hidden="1">{#N/A,#N/A,FALSE,"96 3월물량표";#N/A,#N/A,FALSE,"96 4월물량표";#N/A,#N/A,FALSE,"96 5월물량표"}</definedName>
    <definedName name="NNN" localSheetId="13" hidden="1">{#N/A,#N/A,FALSE,"96 3월물량표";#N/A,#N/A,FALSE,"96 4월물량표";#N/A,#N/A,FALSE,"96 5월물량표"}</definedName>
    <definedName name="NNN">#REF!</definedName>
    <definedName name="nnnnnn" localSheetId="7">BlankMacro1</definedName>
    <definedName name="nnnnnn" localSheetId="16">BlankMacro1</definedName>
    <definedName name="nnnnnn" localSheetId="17">BlankMacro1</definedName>
    <definedName name="nnnnnn" localSheetId="10">BlankMacro1</definedName>
    <definedName name="nnnnnn" localSheetId="8">BlankMacro1</definedName>
    <definedName name="nnnnnn" localSheetId="0">BlankMacro1</definedName>
    <definedName name="nnnnnn" localSheetId="13">BlankMacro1</definedName>
    <definedName name="nnnnnn" localSheetId="14">BlankMacro1</definedName>
    <definedName name="nnnnnn" localSheetId="11">BlankMacro1</definedName>
    <definedName name="nnnnnn" localSheetId="15">BlankMacro1</definedName>
    <definedName name="nnnnnn">BlankMacro1</definedName>
    <definedName name="NNNNNNN" localSheetId="7" hidden="1">{#N/A,#N/A,FALSE,"단축1";#N/A,#N/A,FALSE,"단축2";#N/A,#N/A,FALSE,"단축3";#N/A,#N/A,FALSE,"장축";#N/A,#N/A,FALSE,"4WD"}</definedName>
    <definedName name="NNNNNNN" localSheetId="16" hidden="1">{#N/A,#N/A,FALSE,"단축1";#N/A,#N/A,FALSE,"단축2";#N/A,#N/A,FALSE,"단축3";#N/A,#N/A,FALSE,"장축";#N/A,#N/A,FALSE,"4WD"}</definedName>
    <definedName name="NNNNNNN" localSheetId="17" hidden="1">{#N/A,#N/A,FALSE,"단축1";#N/A,#N/A,FALSE,"단축2";#N/A,#N/A,FALSE,"단축3";#N/A,#N/A,FALSE,"장축";#N/A,#N/A,FALSE,"4WD"}</definedName>
    <definedName name="NNNNNNN" localSheetId="13" hidden="1">{#N/A,#N/A,FALSE,"단축1";#N/A,#N/A,FALSE,"단축2";#N/A,#N/A,FALSE,"단축3";#N/A,#N/A,FALSE,"장축";#N/A,#N/A,FALSE,"4WD"}</definedName>
    <definedName name="NNNNNNN" localSheetId="14" hidden="1">{#N/A,#N/A,FALSE,"단축1";#N/A,#N/A,FALSE,"단축2";#N/A,#N/A,FALSE,"단축3";#N/A,#N/A,FALSE,"장축";#N/A,#N/A,FALSE,"4WD"}</definedName>
    <definedName name="NNNNNNN" localSheetId="15" hidden="1">{#N/A,#N/A,FALSE,"단축1";#N/A,#N/A,FALSE,"단축2";#N/A,#N/A,FALSE,"단축3";#N/A,#N/A,FALSE,"장축";#N/A,#N/A,FALSE,"4WD"}</definedName>
    <definedName name="NNNNNNN" hidden="1">{#N/A,#N/A,FALSE,"단축1";#N/A,#N/A,FALSE,"단축2";#N/A,#N/A,FALSE,"단축3";#N/A,#N/A,FALSE,"장축";#N/A,#N/A,FALSE,"4WD"}</definedName>
    <definedName name="NO">#REF!</definedName>
    <definedName name="NO2검사구" localSheetId="13">'[36]551'!$B$129:$P$163</definedName>
    <definedName name="NO2검사구">'[37]551'!$B$129:$P$163</definedName>
    <definedName name="no3최종" localSheetId="7" hidden="1">{#N/A,#N/A,FALSE,"단축1";#N/A,#N/A,FALSE,"단축2";#N/A,#N/A,FALSE,"단축3";#N/A,#N/A,FALSE,"장축";#N/A,#N/A,FALSE,"4WD"}</definedName>
    <definedName name="no3최종" localSheetId="16" hidden="1">{#N/A,#N/A,FALSE,"단축1";#N/A,#N/A,FALSE,"단축2";#N/A,#N/A,FALSE,"단축3";#N/A,#N/A,FALSE,"장축";#N/A,#N/A,FALSE,"4WD"}</definedName>
    <definedName name="no3최종" localSheetId="17" hidden="1">{#N/A,#N/A,FALSE,"단축1";#N/A,#N/A,FALSE,"단축2";#N/A,#N/A,FALSE,"단축3";#N/A,#N/A,FALSE,"장축";#N/A,#N/A,FALSE,"4WD"}</definedName>
    <definedName name="no3최종" localSheetId="13" hidden="1">{#N/A,#N/A,FALSE,"단축1";#N/A,#N/A,FALSE,"단축2";#N/A,#N/A,FALSE,"단축3";#N/A,#N/A,FALSE,"장축";#N/A,#N/A,FALSE,"4WD"}</definedName>
    <definedName name="no3최종" localSheetId="14" hidden="1">{#N/A,#N/A,FALSE,"단축1";#N/A,#N/A,FALSE,"단축2";#N/A,#N/A,FALSE,"단축3";#N/A,#N/A,FALSE,"장축";#N/A,#N/A,FALSE,"4WD"}</definedName>
    <definedName name="no3최종" localSheetId="15" hidden="1">{#N/A,#N/A,FALSE,"단축1";#N/A,#N/A,FALSE,"단축2";#N/A,#N/A,FALSE,"단축3";#N/A,#N/A,FALSE,"장축";#N/A,#N/A,FALSE,"4WD"}</definedName>
    <definedName name="no3최종" hidden="1">{#N/A,#N/A,FALSE,"단축1";#N/A,#N/A,FALSE,"단축2";#N/A,#N/A,FALSE,"단축3";#N/A,#N/A,FALSE,"장축";#N/A,#N/A,FALSE,"4WD"}</definedName>
    <definedName name="NOBOBOGOPGFO" localSheetId="7" hidden="1">{#N/A,#N/A,FALSE,"단축1";#N/A,#N/A,FALSE,"단축2";#N/A,#N/A,FALSE,"단축3";#N/A,#N/A,FALSE,"장축";#N/A,#N/A,FALSE,"4WD"}</definedName>
    <definedName name="NOBOBOGOPGFO" localSheetId="16" hidden="1">{#N/A,#N/A,FALSE,"단축1";#N/A,#N/A,FALSE,"단축2";#N/A,#N/A,FALSE,"단축3";#N/A,#N/A,FALSE,"장축";#N/A,#N/A,FALSE,"4WD"}</definedName>
    <definedName name="NOBOBOGOPGFO" localSheetId="17" hidden="1">{#N/A,#N/A,FALSE,"단축1";#N/A,#N/A,FALSE,"단축2";#N/A,#N/A,FALSE,"단축3";#N/A,#N/A,FALSE,"장축";#N/A,#N/A,FALSE,"4WD"}</definedName>
    <definedName name="NOBOBOGOPGFO" localSheetId="13" hidden="1">{#N/A,#N/A,FALSE,"단축1";#N/A,#N/A,FALSE,"단축2";#N/A,#N/A,FALSE,"단축3";#N/A,#N/A,FALSE,"장축";#N/A,#N/A,FALSE,"4WD"}</definedName>
    <definedName name="NOBOBOGOPGFO" localSheetId="14" hidden="1">{#N/A,#N/A,FALSE,"단축1";#N/A,#N/A,FALSE,"단축2";#N/A,#N/A,FALSE,"단축3";#N/A,#N/A,FALSE,"장축";#N/A,#N/A,FALSE,"4WD"}</definedName>
    <definedName name="NOBOBOGOPGFO" localSheetId="15" hidden="1">{#N/A,#N/A,FALSE,"단축1";#N/A,#N/A,FALSE,"단축2";#N/A,#N/A,FALSE,"단축3";#N/A,#N/A,FALSE,"장축";#N/A,#N/A,FALSE,"4WD"}</definedName>
    <definedName name="NOBOBOGOPGFO" hidden="1">{#N/A,#N/A,FALSE,"단축1";#N/A,#N/A,FALSE,"단축2";#N/A,#N/A,FALSE,"단축3";#N/A,#N/A,FALSE,"장축";#N/A,#N/A,FALSE,"4WD"}</definedName>
    <definedName name="NOP">#N/A</definedName>
    <definedName name="NOTE" localSheetId="7" hidden="1">{#N/A,#N/A,FALSE,"단축1";#N/A,#N/A,FALSE,"단축2";#N/A,#N/A,FALSE,"단축3";#N/A,#N/A,FALSE,"장축";#N/A,#N/A,FALSE,"4WD"}</definedName>
    <definedName name="NOTE" localSheetId="16" hidden="1">{#N/A,#N/A,FALSE,"단축1";#N/A,#N/A,FALSE,"단축2";#N/A,#N/A,FALSE,"단축3";#N/A,#N/A,FALSE,"장축";#N/A,#N/A,FALSE,"4WD"}</definedName>
    <definedName name="NOTE" localSheetId="6" hidden="1">{#N/A,#N/A,FALSE,"단축1";#N/A,#N/A,FALSE,"단축2";#N/A,#N/A,FALSE,"단축3";#N/A,#N/A,FALSE,"장축";#N/A,#N/A,FALSE,"4WD"}</definedName>
    <definedName name="NOTE" localSheetId="17" hidden="1">{#N/A,#N/A,FALSE,"단축1";#N/A,#N/A,FALSE,"단축2";#N/A,#N/A,FALSE,"단축3";#N/A,#N/A,FALSE,"장축";#N/A,#N/A,FALSE,"4WD"}</definedName>
    <definedName name="NOTE" localSheetId="13" hidden="1">{#N/A,#N/A,FALSE,"단축1";#N/A,#N/A,FALSE,"단축2";#N/A,#N/A,FALSE,"단축3";#N/A,#N/A,FALSE,"장축";#N/A,#N/A,FALSE,"4WD"}</definedName>
    <definedName name="NOTE" localSheetId="14" hidden="1">{#N/A,#N/A,FALSE,"단축1";#N/A,#N/A,FALSE,"단축2";#N/A,#N/A,FALSE,"단축3";#N/A,#N/A,FALSE,"장축";#N/A,#N/A,FALSE,"4WD"}</definedName>
    <definedName name="NOTE" localSheetId="15" hidden="1">{#N/A,#N/A,FALSE,"단축1";#N/A,#N/A,FALSE,"단축2";#N/A,#N/A,FALSE,"단축3";#N/A,#N/A,FALSE,"장축";#N/A,#N/A,FALSE,"4WD"}</definedName>
    <definedName name="NOTE" hidden="1">{#N/A,#N/A,FALSE,"단축1";#N/A,#N/A,FALSE,"단축2";#N/A,#N/A,FALSE,"단축3";#N/A,#N/A,FALSE,"장축";#N/A,#N/A,FALSE,"4WD"}</definedName>
    <definedName name="nouvelle_feuille">"VDO대책.XLS"</definedName>
    <definedName name="nov">#REF!</definedName>
    <definedName name="Nov_02">[1]Mth!#REF!</definedName>
    <definedName name="Nov_03">[1]Mth!#REF!</definedName>
    <definedName name="Nov_04">#REF!</definedName>
    <definedName name="Nov_05">'[2]CSM with CKD'!#REF!</definedName>
    <definedName name="Nov_06">'[2]CSM with CKD'!#REF!</definedName>
    <definedName name="Nov_07">'[2]CSM with CKD'!#REF!</definedName>
    <definedName name="Nov_08">'[2]CSM with CKD'!#REF!</definedName>
    <definedName name="Nov_09">'[2]CSM with CKD'!#REF!</definedName>
    <definedName name="NPV_Profits">#REF!</definedName>
    <definedName name="NT" localSheetId="7" hidden="1">{#N/A,#N/A,FALSE,"단축1";#N/A,#N/A,FALSE,"단축2";#N/A,#N/A,FALSE,"단축3";#N/A,#N/A,FALSE,"장축";#N/A,#N/A,FALSE,"4WD"}</definedName>
    <definedName name="NT" localSheetId="16" hidden="1">{#N/A,#N/A,FALSE,"단축1";#N/A,#N/A,FALSE,"단축2";#N/A,#N/A,FALSE,"단축3";#N/A,#N/A,FALSE,"장축";#N/A,#N/A,FALSE,"4WD"}</definedName>
    <definedName name="NT" localSheetId="17" hidden="1">{#N/A,#N/A,FALSE,"단축1";#N/A,#N/A,FALSE,"단축2";#N/A,#N/A,FALSE,"단축3";#N/A,#N/A,FALSE,"장축";#N/A,#N/A,FALSE,"4WD"}</definedName>
    <definedName name="NT" localSheetId="13" hidden="1">{#N/A,#N/A,FALSE,"단축1";#N/A,#N/A,FALSE,"단축2";#N/A,#N/A,FALSE,"단축3";#N/A,#N/A,FALSE,"장축";#N/A,#N/A,FALSE,"4WD"}</definedName>
    <definedName name="NT" localSheetId="14" hidden="1">{#N/A,#N/A,FALSE,"단축1";#N/A,#N/A,FALSE,"단축2";#N/A,#N/A,FALSE,"단축3";#N/A,#N/A,FALSE,"장축";#N/A,#N/A,FALSE,"4WD"}</definedName>
    <definedName name="NT" localSheetId="15" hidden="1">{#N/A,#N/A,FALSE,"단축1";#N/A,#N/A,FALSE,"단축2";#N/A,#N/A,FALSE,"단축3";#N/A,#N/A,FALSE,"장축";#N/A,#N/A,FALSE,"4WD"}</definedName>
    <definedName name="NT" hidden="1">{#N/A,#N/A,FALSE,"단축1";#N/A,#N/A,FALSE,"단축2";#N/A,#N/A,FALSE,"단축3";#N/A,#N/A,FALSE,"장축";#N/A,#N/A,FALSE,"4WD"}</definedName>
    <definedName name="NTR" localSheetId="7" hidden="1">{#N/A,#N/A,FALSE,"단축1";#N/A,#N/A,FALSE,"단축2";#N/A,#N/A,FALSE,"단축3";#N/A,#N/A,FALSE,"장축";#N/A,#N/A,FALSE,"4WD"}</definedName>
    <definedName name="NTR" localSheetId="16" hidden="1">{#N/A,#N/A,FALSE,"단축1";#N/A,#N/A,FALSE,"단축2";#N/A,#N/A,FALSE,"단축3";#N/A,#N/A,FALSE,"장축";#N/A,#N/A,FALSE,"4WD"}</definedName>
    <definedName name="NTR" localSheetId="17" hidden="1">{#N/A,#N/A,FALSE,"단축1";#N/A,#N/A,FALSE,"단축2";#N/A,#N/A,FALSE,"단축3";#N/A,#N/A,FALSE,"장축";#N/A,#N/A,FALSE,"4WD"}</definedName>
    <definedName name="NTR" localSheetId="13" hidden="1">{#N/A,#N/A,FALSE,"단축1";#N/A,#N/A,FALSE,"단축2";#N/A,#N/A,FALSE,"단축3";#N/A,#N/A,FALSE,"장축";#N/A,#N/A,FALSE,"4WD"}</definedName>
    <definedName name="NTR" localSheetId="14" hidden="1">{#N/A,#N/A,FALSE,"단축1";#N/A,#N/A,FALSE,"단축2";#N/A,#N/A,FALSE,"단축3";#N/A,#N/A,FALSE,"장축";#N/A,#N/A,FALSE,"4WD"}</definedName>
    <definedName name="NTR" localSheetId="15" hidden="1">{#N/A,#N/A,FALSE,"단축1";#N/A,#N/A,FALSE,"단축2";#N/A,#N/A,FALSE,"단축3";#N/A,#N/A,FALSE,"장축";#N/A,#N/A,FALSE,"4WD"}</definedName>
    <definedName name="NTR" hidden="1">{#N/A,#N/A,FALSE,"단축1";#N/A,#N/A,FALSE,"단축2";#N/A,#N/A,FALSE,"단축3";#N/A,#N/A,FALSE,"장축";#N/A,#N/A,FALSE,"4WD"}</definedName>
    <definedName name="NUM">'[38]A-A'!$AH$2:$AO$250</definedName>
    <definedName name="nut">[4]계산DATA입력!#REF!</definedName>
    <definedName name="NVH">#REF!</definedName>
    <definedName name="NW" localSheetId="7" hidden="1">{#N/A,#N/A,FALSE,"단축1";#N/A,#N/A,FALSE,"단축2";#N/A,#N/A,FALSE,"단축3";#N/A,#N/A,FALSE,"장축";#N/A,#N/A,FALSE,"4WD"}</definedName>
    <definedName name="NW" localSheetId="16" hidden="1">{#N/A,#N/A,FALSE,"단축1";#N/A,#N/A,FALSE,"단축2";#N/A,#N/A,FALSE,"단축3";#N/A,#N/A,FALSE,"장축";#N/A,#N/A,FALSE,"4WD"}</definedName>
    <definedName name="NW" localSheetId="6" hidden="1">{#N/A,#N/A,FALSE,"단축1";#N/A,#N/A,FALSE,"단축2";#N/A,#N/A,FALSE,"단축3";#N/A,#N/A,FALSE,"장축";#N/A,#N/A,FALSE,"4WD"}</definedName>
    <definedName name="NW" localSheetId="17" hidden="1">{#N/A,#N/A,FALSE,"단축1";#N/A,#N/A,FALSE,"단축2";#N/A,#N/A,FALSE,"단축3";#N/A,#N/A,FALSE,"장축";#N/A,#N/A,FALSE,"4WD"}</definedName>
    <definedName name="NW" localSheetId="13" hidden="1">{#N/A,#N/A,FALSE,"단축1";#N/A,#N/A,FALSE,"단축2";#N/A,#N/A,FALSE,"단축3";#N/A,#N/A,FALSE,"장축";#N/A,#N/A,FALSE,"4WD"}</definedName>
    <definedName name="NW" localSheetId="14" hidden="1">{#N/A,#N/A,FALSE,"단축1";#N/A,#N/A,FALSE,"단축2";#N/A,#N/A,FALSE,"단축3";#N/A,#N/A,FALSE,"장축";#N/A,#N/A,FALSE,"4WD"}</definedName>
    <definedName name="NW" localSheetId="15" hidden="1">{#N/A,#N/A,FALSE,"단축1";#N/A,#N/A,FALSE,"단축2";#N/A,#N/A,FALSE,"단축3";#N/A,#N/A,FALSE,"장축";#N/A,#N/A,FALSE,"4WD"}</definedName>
    <definedName name="NW" hidden="1">{#N/A,#N/A,FALSE,"단축1";#N/A,#N/A,FALSE,"단축2";#N/A,#N/A,FALSE,"단축3";#N/A,#N/A,FALSE,"장축";#N/A,#N/A,FALSE,"4WD"}</definedName>
    <definedName name="NXC" localSheetId="7" hidden="1">{#N/A,#N/A,FALSE,"을지 (4)";#N/A,#N/A,FALSE,"을지 (5)";#N/A,#N/A,FALSE,"을지 (6)"}</definedName>
    <definedName name="NXC" localSheetId="16" hidden="1">{#N/A,#N/A,FALSE,"을지 (4)";#N/A,#N/A,FALSE,"을지 (5)";#N/A,#N/A,FALSE,"을지 (6)"}</definedName>
    <definedName name="NXC" localSheetId="17" hidden="1">{#N/A,#N/A,FALSE,"을지 (4)";#N/A,#N/A,FALSE,"을지 (5)";#N/A,#N/A,FALSE,"을지 (6)"}</definedName>
    <definedName name="NXC" localSheetId="13" hidden="1">{#N/A,#N/A,FALSE,"을지 (4)";#N/A,#N/A,FALSE,"을지 (5)";#N/A,#N/A,FALSE,"을지 (6)"}</definedName>
    <definedName name="NXC" localSheetId="14" hidden="1">{#N/A,#N/A,FALSE,"을지 (4)";#N/A,#N/A,FALSE,"을지 (5)";#N/A,#N/A,FALSE,"을지 (6)"}</definedName>
    <definedName name="NXC" localSheetId="15" hidden="1">{#N/A,#N/A,FALSE,"을지 (4)";#N/A,#N/A,FALSE,"을지 (5)";#N/A,#N/A,FALSE,"을지 (6)"}</definedName>
    <definedName name="NXC" hidden="1">{#N/A,#N/A,FALSE,"을지 (4)";#N/A,#N/A,FALSE,"을지 (5)";#N/A,#N/A,FALSE,"을지 (6)"}</definedName>
    <definedName name="NXCVX" localSheetId="7" hidden="1">{#N/A,#N/A,FALSE,"을지 (4)";#N/A,#N/A,FALSE,"을지 (5)";#N/A,#N/A,FALSE,"을지 (6)"}</definedName>
    <definedName name="NXCVX" localSheetId="16" hidden="1">{#N/A,#N/A,FALSE,"을지 (4)";#N/A,#N/A,FALSE,"을지 (5)";#N/A,#N/A,FALSE,"을지 (6)"}</definedName>
    <definedName name="NXCVX" localSheetId="17" hidden="1">{#N/A,#N/A,FALSE,"을지 (4)";#N/A,#N/A,FALSE,"을지 (5)";#N/A,#N/A,FALSE,"을지 (6)"}</definedName>
    <definedName name="NXCVX" localSheetId="13" hidden="1">{#N/A,#N/A,FALSE,"을지 (4)";#N/A,#N/A,FALSE,"을지 (5)";#N/A,#N/A,FALSE,"을지 (6)"}</definedName>
    <definedName name="NXCVX" localSheetId="14" hidden="1">{#N/A,#N/A,FALSE,"을지 (4)";#N/A,#N/A,FALSE,"을지 (5)";#N/A,#N/A,FALSE,"을지 (6)"}</definedName>
    <definedName name="NXCVX" localSheetId="15" hidden="1">{#N/A,#N/A,FALSE,"을지 (4)";#N/A,#N/A,FALSE,"을지 (5)";#N/A,#N/A,FALSE,"을지 (6)"}</definedName>
    <definedName name="NXCVX" hidden="1">{#N/A,#N/A,FALSE,"을지 (4)";#N/A,#N/A,FALSE,"을지 (5)";#N/A,#N/A,FALSE,"을지 (6)"}</definedName>
    <definedName name="NYCUT">#REF!</definedName>
    <definedName name="N행">#REF!</definedName>
    <definedName name="O" localSheetId="6" hidden="1">{#N/A,#N/A,TRUE,"Y생산";#N/A,#N/A,TRUE,"Y판매";#N/A,#N/A,TRUE,"Y총물량";#N/A,#N/A,TRUE,"Y능력";#N/A,#N/A,TRUE,"YKD"}</definedName>
    <definedName name="O">#REF!</definedName>
    <definedName name="º?°æ">#REF!</definedName>
    <definedName name="º¯°æ">#REF!</definedName>
    <definedName name="O¤eEoÆ¿ø_oÆ¡I">#REF!</definedName>
    <definedName name="Ó¤êÈôÆ¿ø_ôÆ¡Í">#REF!</definedName>
    <definedName name="OÇà">#REF!</definedName>
    <definedName name="OCC">#REF!</definedName>
    <definedName name="oct">#REF!</definedName>
    <definedName name="Oct_02">[1]Mth!#REF!</definedName>
    <definedName name="Oct_03">[1]Mth!#REF!</definedName>
    <definedName name="Oct_04">#REF!</definedName>
    <definedName name="Oct_05">'[2]CSM with CKD'!#REF!</definedName>
    <definedName name="Oct_06">'[2]CSM with CKD'!#REF!</definedName>
    <definedName name="Oct_07">'[2]CSM with CKD'!#REF!</definedName>
    <definedName name="Oct_08">'[2]CSM with CKD'!#REF!</definedName>
    <definedName name="Oct_09">'[2]CSM with CKD'!#REF!</definedName>
    <definedName name="OEM_PROGRAM">#REF!</definedName>
    <definedName name="OFFJT계">#REF!</definedName>
    <definedName name="oheoh">#REF!</definedName>
    <definedName name="ºI¼­">#REF!</definedName>
    <definedName name="ºÎ¼­">#REF!</definedName>
    <definedName name="OJT계">#REF!</definedName>
    <definedName name="OL" localSheetId="7" hidden="1">{#N/A,#N/A,FALSE,"단축1";#N/A,#N/A,FALSE,"단축2";#N/A,#N/A,FALSE,"단축3";#N/A,#N/A,FALSE,"장축";#N/A,#N/A,FALSE,"4WD"}</definedName>
    <definedName name="OL" localSheetId="16" hidden="1">{#N/A,#N/A,FALSE,"단축1";#N/A,#N/A,FALSE,"단축2";#N/A,#N/A,FALSE,"단축3";#N/A,#N/A,FALSE,"장축";#N/A,#N/A,FALSE,"4WD"}</definedName>
    <definedName name="OL" localSheetId="17" hidden="1">{#N/A,#N/A,FALSE,"단축1";#N/A,#N/A,FALSE,"단축2";#N/A,#N/A,FALSE,"단축3";#N/A,#N/A,FALSE,"장축";#N/A,#N/A,FALSE,"4WD"}</definedName>
    <definedName name="OL" localSheetId="13" hidden="1">{#N/A,#N/A,FALSE,"단축1";#N/A,#N/A,FALSE,"단축2";#N/A,#N/A,FALSE,"단축3";#N/A,#N/A,FALSE,"장축";#N/A,#N/A,FALSE,"4WD"}</definedName>
    <definedName name="OL" localSheetId="14" hidden="1">{#N/A,#N/A,FALSE,"단축1";#N/A,#N/A,FALSE,"단축2";#N/A,#N/A,FALSE,"단축3";#N/A,#N/A,FALSE,"장축";#N/A,#N/A,FALSE,"4WD"}</definedName>
    <definedName name="OL" localSheetId="15" hidden="1">{#N/A,#N/A,FALSE,"단축1";#N/A,#N/A,FALSE,"단축2";#N/A,#N/A,FALSE,"단축3";#N/A,#N/A,FALSE,"장축";#N/A,#N/A,FALSE,"4WD"}</definedName>
    <definedName name="OL" hidden="1">{#N/A,#N/A,FALSE,"단축1";#N/A,#N/A,FALSE,"단축2";#N/A,#N/A,FALSE,"단축3";#N/A,#N/A,FALSE,"장축";#N/A,#N/A,FALSE,"4WD"}</definedName>
    <definedName name="ºn±³A" localSheetId="6">#REF!</definedName>
    <definedName name="ºn±³A">#REF!</definedName>
    <definedName name="ºñ±³A" localSheetId="6">#REF!</definedName>
    <definedName name="ºñ±³A">#REF!</definedName>
    <definedName name="ONE">#REF!</definedName>
    <definedName name="OO" localSheetId="13">[6]!OO</definedName>
    <definedName name="OO">[7]!OO</definedName>
    <definedName name="OOO" localSheetId="7" hidden="1">{#N/A,#N/A,TRUE,"Y생산";#N/A,#N/A,TRUE,"Y판매";#N/A,#N/A,TRUE,"Y총물량";#N/A,#N/A,TRUE,"Y능력";#N/A,#N/A,TRUE,"YKD"}</definedName>
    <definedName name="OOO" localSheetId="16" hidden="1">{#N/A,#N/A,TRUE,"Y생산";#N/A,#N/A,TRUE,"Y판매";#N/A,#N/A,TRUE,"Y총물량";#N/A,#N/A,TRUE,"Y능력";#N/A,#N/A,TRUE,"YKD"}</definedName>
    <definedName name="OOO" localSheetId="6" hidden="1">{#N/A,#N/A,TRUE,"Y생산";#N/A,#N/A,TRUE,"Y판매";#N/A,#N/A,TRUE,"Y총물량";#N/A,#N/A,TRUE,"Y능력";#N/A,#N/A,TRUE,"YKD"}</definedName>
    <definedName name="OOO" localSheetId="17" hidden="1">{#N/A,#N/A,TRUE,"Y생산";#N/A,#N/A,TRUE,"Y판매";#N/A,#N/A,TRUE,"Y총물량";#N/A,#N/A,TRUE,"Y능력";#N/A,#N/A,TRUE,"YKD"}</definedName>
    <definedName name="OOO" localSheetId="13" hidden="1">{#N/A,#N/A,TRUE,"Y생산";#N/A,#N/A,TRUE,"Y판매";#N/A,#N/A,TRUE,"Y총물량";#N/A,#N/A,TRUE,"Y능력";#N/A,#N/A,TRUE,"YKD"}</definedName>
    <definedName name="OOO" localSheetId="14" hidden="1">{#N/A,#N/A,TRUE,"Y생산";#N/A,#N/A,TRUE,"Y판매";#N/A,#N/A,TRUE,"Y총물량";#N/A,#N/A,TRUE,"Y능력";#N/A,#N/A,TRUE,"YKD"}</definedName>
    <definedName name="OOO" localSheetId="15" hidden="1">{#N/A,#N/A,TRUE,"Y생산";#N/A,#N/A,TRUE,"Y판매";#N/A,#N/A,TRUE,"Y총물량";#N/A,#N/A,TRUE,"Y능력";#N/A,#N/A,TRUE,"YKD"}</definedName>
    <definedName name="OOO" hidden="1">{#N/A,#N/A,TRUE,"Y생산";#N/A,#N/A,TRUE,"Y판매";#N/A,#N/A,TRUE,"Y총물량";#N/A,#N/A,TRUE,"Y능력";#N/A,#N/A,TRUE,"YKD"}</definedName>
    <definedName name="OOOO" localSheetId="7" hidden="1">{#N/A,#N/A,FALSE,"단축1";#N/A,#N/A,FALSE,"단축2";#N/A,#N/A,FALSE,"단축3";#N/A,#N/A,FALSE,"장축";#N/A,#N/A,FALSE,"4WD"}</definedName>
    <definedName name="OOOO" localSheetId="16" hidden="1">{#N/A,#N/A,FALSE,"단축1";#N/A,#N/A,FALSE,"단축2";#N/A,#N/A,FALSE,"단축3";#N/A,#N/A,FALSE,"장축";#N/A,#N/A,FALSE,"4WD"}</definedName>
    <definedName name="OOOO" localSheetId="17" hidden="1">{#N/A,#N/A,FALSE,"단축1";#N/A,#N/A,FALSE,"단축2";#N/A,#N/A,FALSE,"단축3";#N/A,#N/A,FALSE,"장축";#N/A,#N/A,FALSE,"4WD"}</definedName>
    <definedName name="OOOO" localSheetId="13" hidden="1">{#N/A,#N/A,FALSE,"단축1";#N/A,#N/A,FALSE,"단축2";#N/A,#N/A,FALSE,"단축3";#N/A,#N/A,FALSE,"장축";#N/A,#N/A,FALSE,"4WD"}</definedName>
    <definedName name="OOOO" localSheetId="14" hidden="1">{#N/A,#N/A,FALSE,"단축1";#N/A,#N/A,FALSE,"단축2";#N/A,#N/A,FALSE,"단축3";#N/A,#N/A,FALSE,"장축";#N/A,#N/A,FALSE,"4WD"}</definedName>
    <definedName name="OOOO" localSheetId="15" hidden="1">{#N/A,#N/A,FALSE,"단축1";#N/A,#N/A,FALSE,"단축2";#N/A,#N/A,FALSE,"단축3";#N/A,#N/A,FALSE,"장축";#N/A,#N/A,FALSE,"4WD"}</definedName>
    <definedName name="OOOO" hidden="1">{#N/A,#N/A,FALSE,"단축1";#N/A,#N/A,FALSE,"단축2";#N/A,#N/A,FALSE,"단축3";#N/A,#N/A,FALSE,"장축";#N/A,#N/A,FALSE,"4WD"}</definedName>
    <definedName name="OOOOOOOOOOOOOOOOOOOOOOOOOOOOOOOOOOOOOOOOOOOOOOOOOOOOOOOOOOOOOOOOOOOOOOO" localSheetId="7">BlankMacro1</definedName>
    <definedName name="OOOOOOOOOOOOOOOOOOOOOOOOOOOOOOOOOOOOOOOOOOOOOOOOOOOOOOOOOOOOOOOOOOOOOOO" localSheetId="16">BlankMacro1</definedName>
    <definedName name="OOOOOOOOOOOOOOOOOOOOOOOOOOOOOOOOOOOOOOOOOOOOOOOOOOOOOOOOOOOOOOOOOOOOOOO" localSheetId="17">BlankMacro1</definedName>
    <definedName name="OOOOOOOOOOOOOOOOOOOOOOOOOOOOOOOOOOOOOOOOOOOOOOOOOOOOOOOOOOOOOOOOOOOOOOO" localSheetId="10">BlankMacro1</definedName>
    <definedName name="OOOOOOOOOOOOOOOOOOOOOOOOOOOOOOOOOOOOOOOOOOOOOOOOOOOOOOOOOOOOOOOOOOOOOOO" localSheetId="8">BlankMacro1</definedName>
    <definedName name="OOOOOOOOOOOOOOOOOOOOOOOOOOOOOOOOOOOOOOOOOOOOOOOOOOOOOOOOOOOOOOOOOOOOOOO" localSheetId="0">BlankMacro1</definedName>
    <definedName name="OOOOOOOOOOOOOOOOOOOOOOOOOOOOOOOOOOOOOOOOOOOOOOOOOOOOOOOOOOOOOOOOOOOOOOO" localSheetId="13">BlankMacro1</definedName>
    <definedName name="OOOOOOOOOOOOOOOOOOOOOOOOOOOOOOOOOOOOOOOOOOOOOOOOOOOOOOOOOOOOOOOOOOOOOOO" localSheetId="14">BlankMacro1</definedName>
    <definedName name="OOOOOOOOOOOOOOOOOOOOOOOOOOOOOOOOOOOOOOOOOOOOOOOOOOOOOOOOOOOOOOOOOOOOOOO" localSheetId="11">BlankMacro1</definedName>
    <definedName name="OOOOOOOOOOOOOOOOOOOOOOOOOOOOOOOOOOOOOOOOOOOOOOOOOOOOOOOOOOOOOOOOOOOOOOO" localSheetId="15">BlankMacro1</definedName>
    <definedName name="OOOOOOOOOOOOOOOOOOOOOOOOOOOOOOOOOOOOOOOOOOOOOOOOOOOOOOOOOOOOOOOOOOOOOOO">BlankMacro1</definedName>
    <definedName name="op" localSheetId="7">#REF!</definedName>
    <definedName name="op">#REF!</definedName>
    <definedName name="OPENING" localSheetId="7">#REF!</definedName>
    <definedName name="OPENING">#REF!</definedName>
    <definedName name="OPL" localSheetId="7" hidden="1">{#VALUE!,#N/A,FALSE,0;#N/A,#N/A,FALSE,0;#N/A,#N/A,FALSE,0;#N/A,#N/A,FALSE,0;#N/A,#N/A,FALSE,0}</definedName>
    <definedName name="OPL" localSheetId="16" hidden="1">{#VALUE!,#N/A,FALSE,0;#N/A,#N/A,FALSE,0;#N/A,#N/A,FALSE,0;#N/A,#N/A,FALSE,0;#N/A,#N/A,FALSE,0}</definedName>
    <definedName name="OPL" localSheetId="17" hidden="1">{#VALUE!,#N/A,FALSE,0;#N/A,#N/A,FALSE,0;#N/A,#N/A,FALSE,0;#N/A,#N/A,FALSE,0;#N/A,#N/A,FALSE,0}</definedName>
    <definedName name="OPL" localSheetId="13" hidden="1">{#VALUE!,#N/A,FALSE,0;#N/A,#N/A,FALSE,0;#N/A,#N/A,FALSE,0;#N/A,#N/A,FALSE,0;#N/A,#N/A,FALSE,0}</definedName>
    <definedName name="OPL" localSheetId="14" hidden="1">{#VALUE!,#N/A,FALSE,0;#N/A,#N/A,FALSE,0;#N/A,#N/A,FALSE,0;#N/A,#N/A,FALSE,0;#N/A,#N/A,FALSE,0}</definedName>
    <definedName name="OPL" localSheetId="15" hidden="1">{#VALUE!,#N/A,FALSE,0;#N/A,#N/A,FALSE,0;#N/A,#N/A,FALSE,0;#N/A,#N/A,FALSE,0;#N/A,#N/A,FALSE,0}</definedName>
    <definedName name="OPL" hidden="1">{#VALUE!,#N/A,FALSE,0;#N/A,#N/A,FALSE,0;#N/A,#N/A,FALSE,0;#N/A,#N/A,FALSE,0;#N/A,#N/A,FALSE,0}</definedName>
    <definedName name="opop">#REF!</definedName>
    <definedName name="OS회의">#REF!</definedName>
    <definedName name="OTR총원가">#REF!</definedName>
    <definedName name="OTSACT">#REF!</definedName>
    <definedName name="OTSPLAN">#REF!</definedName>
    <definedName name="outdia2">[4]계산DATA입력!#REF!</definedName>
    <definedName name="OUTER">#REF!</definedName>
    <definedName name="output">#REF!</definedName>
    <definedName name="OVEN">#REF!</definedName>
    <definedName name="OVEN냉각">#REF!</definedName>
    <definedName name="O행">#REF!</definedName>
    <definedName name="P">#REF!</definedName>
    <definedName name="P_11">#REF!</definedName>
    <definedName name="P_NAME">#REF!</definedName>
    <definedName name="P_NO">#REF!</definedName>
    <definedName name="P1A¤A¡">#REF!</definedName>
    <definedName name="P1B">#REF!</definedName>
    <definedName name="P1용도" localSheetId="7" hidden="1">{#N/A,#N/A,FALSE,"단축1";#N/A,#N/A,FALSE,"단축2";#N/A,#N/A,FALSE,"단축3";#N/A,#N/A,FALSE,"장축";#N/A,#N/A,FALSE,"4WD"}</definedName>
    <definedName name="P1용도" localSheetId="16" hidden="1">{#N/A,#N/A,FALSE,"단축1";#N/A,#N/A,FALSE,"단축2";#N/A,#N/A,FALSE,"단축3";#N/A,#N/A,FALSE,"장축";#N/A,#N/A,FALSE,"4WD"}</definedName>
    <definedName name="P1용도" localSheetId="17" hidden="1">{#N/A,#N/A,FALSE,"단축1";#N/A,#N/A,FALSE,"단축2";#N/A,#N/A,FALSE,"단축3";#N/A,#N/A,FALSE,"장축";#N/A,#N/A,FALSE,"4WD"}</definedName>
    <definedName name="P1용도" localSheetId="13" hidden="1">{#N/A,#N/A,FALSE,"단축1";#N/A,#N/A,FALSE,"단축2";#N/A,#N/A,FALSE,"단축3";#N/A,#N/A,FALSE,"장축";#N/A,#N/A,FALSE,"4WD"}</definedName>
    <definedName name="P1용도" localSheetId="14" hidden="1">{#N/A,#N/A,FALSE,"단축1";#N/A,#N/A,FALSE,"단축2";#N/A,#N/A,FALSE,"단축3";#N/A,#N/A,FALSE,"장축";#N/A,#N/A,FALSE,"4WD"}</definedName>
    <definedName name="P1용도" localSheetId="15" hidden="1">{#N/A,#N/A,FALSE,"단축1";#N/A,#N/A,FALSE,"단축2";#N/A,#N/A,FALSE,"단축3";#N/A,#N/A,FALSE,"장축";#N/A,#N/A,FALSE,"4WD"}</definedName>
    <definedName name="P1용도" hidden="1">{#N/A,#N/A,FALSE,"단축1";#N/A,#N/A,FALSE,"단축2";#N/A,#N/A,FALSE,"단축3";#N/A,#N/A,FALSE,"장축";#N/A,#N/A,FALSE,"4WD"}</definedName>
    <definedName name="P1정치">#REF!</definedName>
    <definedName name="P2B">#REF!</definedName>
    <definedName name="P3B">#REF!</definedName>
    <definedName name="P3가공향상" localSheetId="7" hidden="1">{#N/A,#N/A,TRUE,"Y생산";#N/A,#N/A,TRUE,"Y판매";#N/A,#N/A,TRUE,"Y총물량";#N/A,#N/A,TRUE,"Y능력";#N/A,#N/A,TRUE,"YKD"}</definedName>
    <definedName name="P3가공향상" localSheetId="16" hidden="1">{#N/A,#N/A,TRUE,"Y생산";#N/A,#N/A,TRUE,"Y판매";#N/A,#N/A,TRUE,"Y총물량";#N/A,#N/A,TRUE,"Y능력";#N/A,#N/A,TRUE,"YKD"}</definedName>
    <definedName name="P3가공향상" localSheetId="6" hidden="1">{#N/A,#N/A,TRUE,"Y생산";#N/A,#N/A,TRUE,"Y판매";#N/A,#N/A,TRUE,"Y총물량";#N/A,#N/A,TRUE,"Y능력";#N/A,#N/A,TRUE,"YKD"}</definedName>
    <definedName name="P3가공향상" localSheetId="17" hidden="1">{#N/A,#N/A,TRUE,"Y생산";#N/A,#N/A,TRUE,"Y판매";#N/A,#N/A,TRUE,"Y총물량";#N/A,#N/A,TRUE,"Y능력";#N/A,#N/A,TRUE,"YKD"}</definedName>
    <definedName name="P3가공향상" localSheetId="13" hidden="1">{#N/A,#N/A,TRUE,"Y생산";#N/A,#N/A,TRUE,"Y판매";#N/A,#N/A,TRUE,"Y총물량";#N/A,#N/A,TRUE,"Y능력";#N/A,#N/A,TRUE,"YKD"}</definedName>
    <definedName name="P3가공향상" localSheetId="14" hidden="1">{#N/A,#N/A,TRUE,"Y생산";#N/A,#N/A,TRUE,"Y판매";#N/A,#N/A,TRUE,"Y총물량";#N/A,#N/A,TRUE,"Y능력";#N/A,#N/A,TRUE,"YKD"}</definedName>
    <definedName name="P3가공향상" localSheetId="15" hidden="1">{#N/A,#N/A,TRUE,"Y생산";#N/A,#N/A,TRUE,"Y판매";#N/A,#N/A,TRUE,"Y총물량";#N/A,#N/A,TRUE,"Y능력";#N/A,#N/A,TRUE,"YKD"}</definedName>
    <definedName name="P3가공향상" hidden="1">{#N/A,#N/A,TRUE,"Y생산";#N/A,#N/A,TRUE,"Y판매";#N/A,#N/A,TRUE,"Y총물량";#N/A,#N/A,TRUE,"Y능력";#N/A,#N/A,TRUE,"YKD"}</definedName>
    <definedName name="PA" localSheetId="7" hidden="1">{#N/A,#N/A,FALSE,"단축1";#N/A,#N/A,FALSE,"단축2";#N/A,#N/A,FALSE,"단축3";#N/A,#N/A,FALSE,"장축";#N/A,#N/A,FALSE,"4WD"}</definedName>
    <definedName name="PA" localSheetId="16" hidden="1">{#N/A,#N/A,FALSE,"단축1";#N/A,#N/A,FALSE,"단축2";#N/A,#N/A,FALSE,"단축3";#N/A,#N/A,FALSE,"장축";#N/A,#N/A,FALSE,"4WD"}</definedName>
    <definedName name="PA" localSheetId="17" hidden="1">{#N/A,#N/A,FALSE,"단축1";#N/A,#N/A,FALSE,"단축2";#N/A,#N/A,FALSE,"단축3";#N/A,#N/A,FALSE,"장축";#N/A,#N/A,FALSE,"4WD"}</definedName>
    <definedName name="PA" localSheetId="13" hidden="1">{#N/A,#N/A,FALSE,"단축1";#N/A,#N/A,FALSE,"단축2";#N/A,#N/A,FALSE,"단축3";#N/A,#N/A,FALSE,"장축";#N/A,#N/A,FALSE,"4WD"}</definedName>
    <definedName name="PA" localSheetId="14" hidden="1">{#N/A,#N/A,FALSE,"단축1";#N/A,#N/A,FALSE,"단축2";#N/A,#N/A,FALSE,"단축3";#N/A,#N/A,FALSE,"장축";#N/A,#N/A,FALSE,"4WD"}</definedName>
    <definedName name="PA" localSheetId="15" hidden="1">{#N/A,#N/A,FALSE,"단축1";#N/A,#N/A,FALSE,"단축2";#N/A,#N/A,FALSE,"단축3";#N/A,#N/A,FALSE,"장축";#N/A,#N/A,FALSE,"4WD"}</definedName>
    <definedName name="PA" hidden="1">{#N/A,#N/A,FALSE,"단축1";#N/A,#N/A,FALSE,"단축2";#N/A,#N/A,FALSE,"단축3";#N/A,#N/A,FALSE,"장축";#N/A,#N/A,FALSE,"4WD"}</definedName>
    <definedName name="PACKAGE3" localSheetId="7" hidden="1">{#N/A,#N/A,FALSE,"단축1";#N/A,#N/A,FALSE,"단축2";#N/A,#N/A,FALSE,"단축3";#N/A,#N/A,FALSE,"장축";#N/A,#N/A,FALSE,"4WD"}</definedName>
    <definedName name="PACKAGE3" localSheetId="16" hidden="1">{#N/A,#N/A,FALSE,"단축1";#N/A,#N/A,FALSE,"단축2";#N/A,#N/A,FALSE,"단축3";#N/A,#N/A,FALSE,"장축";#N/A,#N/A,FALSE,"4WD"}</definedName>
    <definedName name="PACKAGE3" localSheetId="17" hidden="1">{#N/A,#N/A,FALSE,"단축1";#N/A,#N/A,FALSE,"단축2";#N/A,#N/A,FALSE,"단축3";#N/A,#N/A,FALSE,"장축";#N/A,#N/A,FALSE,"4WD"}</definedName>
    <definedName name="PACKAGE3" localSheetId="13" hidden="1">{#N/A,#N/A,FALSE,"단축1";#N/A,#N/A,FALSE,"단축2";#N/A,#N/A,FALSE,"단축3";#N/A,#N/A,FALSE,"장축";#N/A,#N/A,FALSE,"4WD"}</definedName>
    <definedName name="PACKAGE3" localSheetId="14" hidden="1">{#N/A,#N/A,FALSE,"단축1";#N/A,#N/A,FALSE,"단축2";#N/A,#N/A,FALSE,"단축3";#N/A,#N/A,FALSE,"장축";#N/A,#N/A,FALSE,"4WD"}</definedName>
    <definedName name="PACKAGE3" localSheetId="15" hidden="1">{#N/A,#N/A,FALSE,"단축1";#N/A,#N/A,FALSE,"단축2";#N/A,#N/A,FALSE,"단축3";#N/A,#N/A,FALSE,"장축";#N/A,#N/A,FALSE,"4WD"}</definedName>
    <definedName name="PACKAGE3" hidden="1">{#N/A,#N/A,FALSE,"단축1";#N/A,#N/A,FALSE,"단축2";#N/A,#N/A,FALSE,"단축3";#N/A,#N/A,FALSE,"장축";#N/A,#N/A,FALSE,"4WD"}</definedName>
    <definedName name="PAGE4" localSheetId="7" hidden="1">{#N/A,#N/A,FALSE,"단축1";#N/A,#N/A,FALSE,"단축2";#N/A,#N/A,FALSE,"단축3";#N/A,#N/A,FALSE,"장축";#N/A,#N/A,FALSE,"4WD"}</definedName>
    <definedName name="PAGE4" localSheetId="16" hidden="1">{#N/A,#N/A,FALSE,"단축1";#N/A,#N/A,FALSE,"단축2";#N/A,#N/A,FALSE,"단축3";#N/A,#N/A,FALSE,"장축";#N/A,#N/A,FALSE,"4WD"}</definedName>
    <definedName name="PAGE4" localSheetId="17" hidden="1">{#N/A,#N/A,FALSE,"단축1";#N/A,#N/A,FALSE,"단축2";#N/A,#N/A,FALSE,"단축3";#N/A,#N/A,FALSE,"장축";#N/A,#N/A,FALSE,"4WD"}</definedName>
    <definedName name="PAGE4" localSheetId="13" hidden="1">{#N/A,#N/A,FALSE,"단축1";#N/A,#N/A,FALSE,"단축2";#N/A,#N/A,FALSE,"단축3";#N/A,#N/A,FALSE,"장축";#N/A,#N/A,FALSE,"4WD"}</definedName>
    <definedName name="PAGE4" localSheetId="14" hidden="1">{#N/A,#N/A,FALSE,"단축1";#N/A,#N/A,FALSE,"단축2";#N/A,#N/A,FALSE,"단축3";#N/A,#N/A,FALSE,"장축";#N/A,#N/A,FALSE,"4WD"}</definedName>
    <definedName name="PAGE4" localSheetId="15" hidden="1">{#N/A,#N/A,FALSE,"단축1";#N/A,#N/A,FALSE,"단축2";#N/A,#N/A,FALSE,"단축3";#N/A,#N/A,FALSE,"장축";#N/A,#N/A,FALSE,"4WD"}</definedName>
    <definedName name="PAGE4" hidden="1">{#N/A,#N/A,FALSE,"단축1";#N/A,#N/A,FALSE,"단축2";#N/A,#N/A,FALSE,"단축3";#N/A,#N/A,FALSE,"장축";#N/A,#N/A,FALSE,"4WD"}</definedName>
    <definedName name="PARK" localSheetId="7" hidden="1">{#N/A,#N/A,FALSE,"단축1";#N/A,#N/A,FALSE,"단축2";#N/A,#N/A,FALSE,"단축3";#N/A,#N/A,FALSE,"장축";#N/A,#N/A,FALSE,"4WD"}</definedName>
    <definedName name="PARK" localSheetId="16" hidden="1">{#N/A,#N/A,FALSE,"단축1";#N/A,#N/A,FALSE,"단축2";#N/A,#N/A,FALSE,"단축3";#N/A,#N/A,FALSE,"장축";#N/A,#N/A,FALSE,"4WD"}</definedName>
    <definedName name="PARK" localSheetId="17" hidden="1">{#N/A,#N/A,FALSE,"단축1";#N/A,#N/A,FALSE,"단축2";#N/A,#N/A,FALSE,"단축3";#N/A,#N/A,FALSE,"장축";#N/A,#N/A,FALSE,"4WD"}</definedName>
    <definedName name="PARK" localSheetId="13" hidden="1">{#N/A,#N/A,FALSE,"단축1";#N/A,#N/A,FALSE,"단축2";#N/A,#N/A,FALSE,"단축3";#N/A,#N/A,FALSE,"장축";#N/A,#N/A,FALSE,"4WD"}</definedName>
    <definedName name="PARK" localSheetId="14" hidden="1">{#N/A,#N/A,FALSE,"단축1";#N/A,#N/A,FALSE,"단축2";#N/A,#N/A,FALSE,"단축3";#N/A,#N/A,FALSE,"장축";#N/A,#N/A,FALSE,"4WD"}</definedName>
    <definedName name="PARK" localSheetId="15" hidden="1">{#N/A,#N/A,FALSE,"단축1";#N/A,#N/A,FALSE,"단축2";#N/A,#N/A,FALSE,"단축3";#N/A,#N/A,FALSE,"장축";#N/A,#N/A,FALSE,"4WD"}</definedName>
    <definedName name="PARK" hidden="1">{#N/A,#N/A,FALSE,"단축1";#N/A,#N/A,FALSE,"단축2";#N/A,#N/A,FALSE,"단축3";#N/A,#N/A,FALSE,"장축";#N/A,#N/A,FALSE,"4WD"}</definedName>
    <definedName name="PART" localSheetId="7" hidden="1">{#N/A,#N/A,FALSE,"총매출,이익";#N/A,#N/A,FALSE,"사업소계";#N/A,#N/A,FALSE,"남대구";#N/A,#N/A,FALSE,"평촌";#N/A,#N/A,FALSE,"사상";#N/A,#N/A,FALSE,"이리";#N/A,#N/A,FALSE,"수원";#N/A,#N/A,FALSE,"남부산";#N/A,#N/A,FALSE,"김해";#N/A,#N/A,FALSE,"일산";#N/A,#N/A,FALSE,"포항";#N/A,#N/A,FALSE,"청주";#N/A,#N/A,FALSE,"요약손익";#N/A,#N/A,FALSE,"요약손익누계";#N/A,#N/A,FALSE,"당월누계"}</definedName>
    <definedName name="PART" localSheetId="16" hidden="1">{#N/A,#N/A,FALSE,"총매출,이익";#N/A,#N/A,FALSE,"사업소계";#N/A,#N/A,FALSE,"남대구";#N/A,#N/A,FALSE,"평촌";#N/A,#N/A,FALSE,"사상";#N/A,#N/A,FALSE,"이리";#N/A,#N/A,FALSE,"수원";#N/A,#N/A,FALSE,"남부산";#N/A,#N/A,FALSE,"김해";#N/A,#N/A,FALSE,"일산";#N/A,#N/A,FALSE,"포항";#N/A,#N/A,FALSE,"청주";#N/A,#N/A,FALSE,"요약손익";#N/A,#N/A,FALSE,"요약손익누계";#N/A,#N/A,FALSE,"당월누계"}</definedName>
    <definedName name="PART" localSheetId="17" hidden="1">{#N/A,#N/A,FALSE,"총매출,이익";#N/A,#N/A,FALSE,"사업소계";#N/A,#N/A,FALSE,"남대구";#N/A,#N/A,FALSE,"평촌";#N/A,#N/A,FALSE,"사상";#N/A,#N/A,FALSE,"이리";#N/A,#N/A,FALSE,"수원";#N/A,#N/A,FALSE,"남부산";#N/A,#N/A,FALSE,"김해";#N/A,#N/A,FALSE,"일산";#N/A,#N/A,FALSE,"포항";#N/A,#N/A,FALSE,"청주";#N/A,#N/A,FALSE,"요약손익";#N/A,#N/A,FALSE,"요약손익누계";#N/A,#N/A,FALSE,"당월누계"}</definedName>
    <definedName name="PART" localSheetId="13" hidden="1">{#N/A,#N/A,FALSE,"총매출,이익";#N/A,#N/A,FALSE,"사업소계";#N/A,#N/A,FALSE,"남대구";#N/A,#N/A,FALSE,"평촌";#N/A,#N/A,FALSE,"사상";#N/A,#N/A,FALSE,"이리";#N/A,#N/A,FALSE,"수원";#N/A,#N/A,FALSE,"남부산";#N/A,#N/A,FALSE,"김해";#N/A,#N/A,FALSE,"일산";#N/A,#N/A,FALSE,"포항";#N/A,#N/A,FALSE,"청주";#N/A,#N/A,FALSE,"요약손익";#N/A,#N/A,FALSE,"요약손익누계";#N/A,#N/A,FALSE,"당월누계"}</definedName>
    <definedName name="PART" localSheetId="14" hidden="1">{#N/A,#N/A,FALSE,"총매출,이익";#N/A,#N/A,FALSE,"사업소계";#N/A,#N/A,FALSE,"남대구";#N/A,#N/A,FALSE,"평촌";#N/A,#N/A,FALSE,"사상";#N/A,#N/A,FALSE,"이리";#N/A,#N/A,FALSE,"수원";#N/A,#N/A,FALSE,"남부산";#N/A,#N/A,FALSE,"김해";#N/A,#N/A,FALSE,"일산";#N/A,#N/A,FALSE,"포항";#N/A,#N/A,FALSE,"청주";#N/A,#N/A,FALSE,"요약손익";#N/A,#N/A,FALSE,"요약손익누계";#N/A,#N/A,FALSE,"당월누계"}</definedName>
    <definedName name="PART" localSheetId="15" hidden="1">{#N/A,#N/A,FALSE,"총매출,이익";#N/A,#N/A,FALSE,"사업소계";#N/A,#N/A,FALSE,"남대구";#N/A,#N/A,FALSE,"평촌";#N/A,#N/A,FALSE,"사상";#N/A,#N/A,FALSE,"이리";#N/A,#N/A,FALSE,"수원";#N/A,#N/A,FALSE,"남부산";#N/A,#N/A,FALSE,"김해";#N/A,#N/A,FALSE,"일산";#N/A,#N/A,FALSE,"포항";#N/A,#N/A,FALSE,"청주";#N/A,#N/A,FALSE,"요약손익";#N/A,#N/A,FALSE,"요약손익누계";#N/A,#N/A,FALSE,"당월누계"}</definedName>
    <definedName name="PART" hidden="1">{#N/A,#N/A,FALSE,"총매출,이익";#N/A,#N/A,FALSE,"사업소계";#N/A,#N/A,FALSE,"남대구";#N/A,#N/A,FALSE,"평촌";#N/A,#N/A,FALSE,"사상";#N/A,#N/A,FALSE,"이리";#N/A,#N/A,FALSE,"수원";#N/A,#N/A,FALSE,"남부산";#N/A,#N/A,FALSE,"김해";#N/A,#N/A,FALSE,"일산";#N/A,#N/A,FALSE,"포항";#N/A,#N/A,FALSE,"청주";#N/A,#N/A,FALSE,"요약손익";#N/A,#N/A,FALSE,"요약손익누계";#N/A,#N/A,FALSE,"당월누계"}</definedName>
    <definedName name="PART_NO">#REF!</definedName>
    <definedName name="PARTNAME">#N/A</definedName>
    <definedName name="PARTNO">#N/A</definedName>
    <definedName name="PARTS" localSheetId="6">#REF!</definedName>
    <definedName name="PARTS">#REF!</definedName>
    <definedName name="path_xla">"C:\SYS\WINDOWS\TEMP"</definedName>
    <definedName name="pay">#REF!</definedName>
    <definedName name="PBL">#REF!</definedName>
    <definedName name="PBS">#REF!</definedName>
    <definedName name="PÇà">#REF!</definedName>
    <definedName name="PCS">#REF!</definedName>
    <definedName name="PD">#REF!</definedName>
    <definedName name="PEICE">#N/A</definedName>
    <definedName name="PFMDP">#REF!</definedName>
    <definedName name="PH">#REF!</definedName>
    <definedName name="PHOLE">#REF!</definedName>
    <definedName name="PI" localSheetId="6" hidden="1">{#N/A,#N/A,TRUE,"Y생산";#N/A,#N/A,TRUE,"Y판매";#N/A,#N/A,TRUE,"Y총물량";#N/A,#N/A,TRUE,"Y능력";#N/A,#N/A,TRUE,"YKD"}</definedName>
    <definedName name="PI" localSheetId="13" hidden="1">{#N/A,#N/A,TRUE,"Y생산";#N/A,#N/A,TRUE,"Y판매";#N/A,#N/A,TRUE,"Y총물량";#N/A,#N/A,TRUE,"Y능력";#N/A,#N/A,TRUE,"YKD"}</definedName>
    <definedName name="PI">#REF!</definedName>
    <definedName name="PIERTOT">#REF!</definedName>
    <definedName name="PIER합">#REF!</definedName>
    <definedName name="PILOT" localSheetId="7" hidden="1">{#N/A,#N/A,FALSE,"단축1";#N/A,#N/A,FALSE,"단축2";#N/A,#N/A,FALSE,"단축3";#N/A,#N/A,FALSE,"장축";#N/A,#N/A,FALSE,"4WD"}</definedName>
    <definedName name="PILOT" localSheetId="16" hidden="1">{#N/A,#N/A,FALSE,"단축1";#N/A,#N/A,FALSE,"단축2";#N/A,#N/A,FALSE,"단축3";#N/A,#N/A,FALSE,"장축";#N/A,#N/A,FALSE,"4WD"}</definedName>
    <definedName name="PILOT" localSheetId="17" hidden="1">{#N/A,#N/A,FALSE,"단축1";#N/A,#N/A,FALSE,"단축2";#N/A,#N/A,FALSE,"단축3";#N/A,#N/A,FALSE,"장축";#N/A,#N/A,FALSE,"4WD"}</definedName>
    <definedName name="PILOT" localSheetId="13" hidden="1">{#N/A,#N/A,FALSE,"단축1";#N/A,#N/A,FALSE,"단축2";#N/A,#N/A,FALSE,"단축3";#N/A,#N/A,FALSE,"장축";#N/A,#N/A,FALSE,"4WD"}</definedName>
    <definedName name="PILOT" localSheetId="14" hidden="1">{#N/A,#N/A,FALSE,"단축1";#N/A,#N/A,FALSE,"단축2";#N/A,#N/A,FALSE,"단축3";#N/A,#N/A,FALSE,"장축";#N/A,#N/A,FALSE,"4WD"}</definedName>
    <definedName name="PILOT" localSheetId="15" hidden="1">{#N/A,#N/A,FALSE,"단축1";#N/A,#N/A,FALSE,"단축2";#N/A,#N/A,FALSE,"단축3";#N/A,#N/A,FALSE,"장축";#N/A,#N/A,FALSE,"4WD"}</definedName>
    <definedName name="PILOT" hidden="1">{#N/A,#N/A,FALSE,"단축1";#N/A,#N/A,FALSE,"단축2";#N/A,#N/A,FALSE,"단축3";#N/A,#N/A,FALSE,"장축";#N/A,#N/A,FALSE,"4WD"}</definedName>
    <definedName name="Pilot1" localSheetId="7" hidden="1">{#N/A,#N/A,FALSE,"단축1";#N/A,#N/A,FALSE,"단축2";#N/A,#N/A,FALSE,"단축3";#N/A,#N/A,FALSE,"장축";#N/A,#N/A,FALSE,"4WD"}</definedName>
    <definedName name="Pilot1" localSheetId="16" hidden="1">{#N/A,#N/A,FALSE,"단축1";#N/A,#N/A,FALSE,"단축2";#N/A,#N/A,FALSE,"단축3";#N/A,#N/A,FALSE,"장축";#N/A,#N/A,FALSE,"4WD"}</definedName>
    <definedName name="Pilot1" localSheetId="17" hidden="1">{#N/A,#N/A,FALSE,"단축1";#N/A,#N/A,FALSE,"단축2";#N/A,#N/A,FALSE,"단축3";#N/A,#N/A,FALSE,"장축";#N/A,#N/A,FALSE,"4WD"}</definedName>
    <definedName name="Pilot1" localSheetId="13" hidden="1">{#N/A,#N/A,FALSE,"단축1";#N/A,#N/A,FALSE,"단축2";#N/A,#N/A,FALSE,"단축3";#N/A,#N/A,FALSE,"장축";#N/A,#N/A,FALSE,"4WD"}</definedName>
    <definedName name="Pilot1" localSheetId="14" hidden="1">{#N/A,#N/A,FALSE,"단축1";#N/A,#N/A,FALSE,"단축2";#N/A,#N/A,FALSE,"단축3";#N/A,#N/A,FALSE,"장축";#N/A,#N/A,FALSE,"4WD"}</definedName>
    <definedName name="Pilot1" localSheetId="15" hidden="1">{#N/A,#N/A,FALSE,"단축1";#N/A,#N/A,FALSE,"단축2";#N/A,#N/A,FALSE,"단축3";#N/A,#N/A,FALSE,"장축";#N/A,#N/A,FALSE,"4WD"}</definedName>
    <definedName name="Pilot1" hidden="1">{#N/A,#N/A,FALSE,"단축1";#N/A,#N/A,FALSE,"단축2";#N/A,#N/A,FALSE,"단축3";#N/A,#N/A,FALSE,"장축";#N/A,#N/A,FALSE,"4WD"}</definedName>
    <definedName name="Pilot2" localSheetId="7" hidden="1">{#N/A,#N/A,FALSE,"단축1";#N/A,#N/A,FALSE,"단축2";#N/A,#N/A,FALSE,"단축3";#N/A,#N/A,FALSE,"장축";#N/A,#N/A,FALSE,"4WD"}</definedName>
    <definedName name="Pilot2" localSheetId="16" hidden="1">{#N/A,#N/A,FALSE,"단축1";#N/A,#N/A,FALSE,"단축2";#N/A,#N/A,FALSE,"단축3";#N/A,#N/A,FALSE,"장축";#N/A,#N/A,FALSE,"4WD"}</definedName>
    <definedName name="Pilot2" localSheetId="17" hidden="1">{#N/A,#N/A,FALSE,"단축1";#N/A,#N/A,FALSE,"단축2";#N/A,#N/A,FALSE,"단축3";#N/A,#N/A,FALSE,"장축";#N/A,#N/A,FALSE,"4WD"}</definedName>
    <definedName name="Pilot2" localSheetId="13" hidden="1">{#N/A,#N/A,FALSE,"단축1";#N/A,#N/A,FALSE,"단축2";#N/A,#N/A,FALSE,"단축3";#N/A,#N/A,FALSE,"장축";#N/A,#N/A,FALSE,"4WD"}</definedName>
    <definedName name="Pilot2" localSheetId="14" hidden="1">{#N/A,#N/A,FALSE,"단축1";#N/A,#N/A,FALSE,"단축2";#N/A,#N/A,FALSE,"단축3";#N/A,#N/A,FALSE,"장축";#N/A,#N/A,FALSE,"4WD"}</definedName>
    <definedName name="Pilot2" localSheetId="15" hidden="1">{#N/A,#N/A,FALSE,"단축1";#N/A,#N/A,FALSE,"단축2";#N/A,#N/A,FALSE,"단축3";#N/A,#N/A,FALSE,"장축";#N/A,#N/A,FALSE,"4WD"}</definedName>
    <definedName name="Pilot2" hidden="1">{#N/A,#N/A,FALSE,"단축1";#N/A,#N/A,FALSE,"단축2";#N/A,#N/A,FALSE,"단축3";#N/A,#N/A,FALSE,"장축";#N/A,#N/A,FALSE,"4WD"}</definedName>
    <definedName name="Pilot2용도" localSheetId="7" hidden="1">{#N/A,#N/A,FALSE,"단축1";#N/A,#N/A,FALSE,"단축2";#N/A,#N/A,FALSE,"단축3";#N/A,#N/A,FALSE,"장축";#N/A,#N/A,FALSE,"4WD"}</definedName>
    <definedName name="Pilot2용도" localSheetId="16" hidden="1">{#N/A,#N/A,FALSE,"단축1";#N/A,#N/A,FALSE,"단축2";#N/A,#N/A,FALSE,"단축3";#N/A,#N/A,FALSE,"장축";#N/A,#N/A,FALSE,"4WD"}</definedName>
    <definedName name="Pilot2용도" localSheetId="17" hidden="1">{#N/A,#N/A,FALSE,"단축1";#N/A,#N/A,FALSE,"단축2";#N/A,#N/A,FALSE,"단축3";#N/A,#N/A,FALSE,"장축";#N/A,#N/A,FALSE,"4WD"}</definedName>
    <definedName name="Pilot2용도" localSheetId="13" hidden="1">{#N/A,#N/A,FALSE,"단축1";#N/A,#N/A,FALSE,"단축2";#N/A,#N/A,FALSE,"단축3";#N/A,#N/A,FALSE,"장축";#N/A,#N/A,FALSE,"4WD"}</definedName>
    <definedName name="Pilot2용도" localSheetId="14" hidden="1">{#N/A,#N/A,FALSE,"단축1";#N/A,#N/A,FALSE,"단축2";#N/A,#N/A,FALSE,"단축3";#N/A,#N/A,FALSE,"장축";#N/A,#N/A,FALSE,"4WD"}</definedName>
    <definedName name="Pilot2용도" localSheetId="15" hidden="1">{#N/A,#N/A,FALSE,"단축1";#N/A,#N/A,FALSE,"단축2";#N/A,#N/A,FALSE,"단축3";#N/A,#N/A,FALSE,"장축";#N/A,#N/A,FALSE,"4WD"}</definedName>
    <definedName name="Pilot2용도" hidden="1">{#N/A,#N/A,FALSE,"단축1";#N/A,#N/A,FALSE,"단축2";#N/A,#N/A,FALSE,"단축3";#N/A,#N/A,FALSE,"장축";#N/A,#N/A,FALSE,"4WD"}</definedName>
    <definedName name="PITCH">#REF!</definedName>
    <definedName name="PJL">#REF!</definedName>
    <definedName name="PJS">#REF!</definedName>
    <definedName name="PJSL">#REF!</definedName>
    <definedName name="PJSS">#REF!</definedName>
    <definedName name="PL">#REF!</definedName>
    <definedName name="PLAN_1">#REF!</definedName>
    <definedName name="PLAN_2">1</definedName>
    <definedName name="PLASTIC">[14]DATA!#REF!</definedName>
    <definedName name="PLATFORM">'[2]CSM with CKD'!#REF!</definedName>
    <definedName name="PLATFORM_MNEMONIC">'[2]CSM with CKD'!#REF!</definedName>
    <definedName name="plt" localSheetId="6">#REF!</definedName>
    <definedName name="plt">#REF!</definedName>
    <definedName name="pltt" localSheetId="6">#REF!</definedName>
    <definedName name="pltt">#REF!</definedName>
    <definedName name="PL재질명">[39]계산정보!$B$33:$B$36</definedName>
    <definedName name="PMA">#N/A</definedName>
    <definedName name="PMCHURI">#N/A</definedName>
    <definedName name="pna">#REF!</definedName>
    <definedName name="PNAME">[18]INPUT!$B$7</definedName>
    <definedName name="pnl" localSheetId="6">#REF!</definedName>
    <definedName name="pnl">#REF!</definedName>
    <definedName name="PNLRR" localSheetId="6">#REF!</definedName>
    <definedName name="PNLRR">#REF!</definedName>
    <definedName name="PNO">[18]INPUT!$B$6</definedName>
    <definedName name="pnumber">#REF!</definedName>
    <definedName name="PO" localSheetId="7" hidden="1">{#N/A,#N/A,FALSE,"단축1";#N/A,#N/A,FALSE,"단축2";#N/A,#N/A,FALSE,"단축3";#N/A,#N/A,FALSE,"장축";#N/A,#N/A,FALSE,"4WD"}</definedName>
    <definedName name="PO" localSheetId="16" hidden="1">{#N/A,#N/A,FALSE,"단축1";#N/A,#N/A,FALSE,"단축2";#N/A,#N/A,FALSE,"단축3";#N/A,#N/A,FALSE,"장축";#N/A,#N/A,FALSE,"4WD"}</definedName>
    <definedName name="PO" localSheetId="6" hidden="1">{#N/A,#N/A,FALSE,"단축1";#N/A,#N/A,FALSE,"단축2";#N/A,#N/A,FALSE,"단축3";#N/A,#N/A,FALSE,"장축";#N/A,#N/A,FALSE,"4WD"}</definedName>
    <definedName name="PO" localSheetId="17" hidden="1">{#N/A,#N/A,FALSE,"단축1";#N/A,#N/A,FALSE,"단축2";#N/A,#N/A,FALSE,"단축3";#N/A,#N/A,FALSE,"장축";#N/A,#N/A,FALSE,"4WD"}</definedName>
    <definedName name="PO" localSheetId="13" hidden="1">{#N/A,#N/A,FALSE,"단축1";#N/A,#N/A,FALSE,"단축2";#N/A,#N/A,FALSE,"단축3";#N/A,#N/A,FALSE,"장축";#N/A,#N/A,FALSE,"4WD"}</definedName>
    <definedName name="PO" localSheetId="14" hidden="1">{#N/A,#N/A,FALSE,"단축1";#N/A,#N/A,FALSE,"단축2";#N/A,#N/A,FALSE,"단축3";#N/A,#N/A,FALSE,"장축";#N/A,#N/A,FALSE,"4WD"}</definedName>
    <definedName name="PO" localSheetId="15" hidden="1">{#N/A,#N/A,FALSE,"단축1";#N/A,#N/A,FALSE,"단축2";#N/A,#N/A,FALSE,"단축3";#N/A,#N/A,FALSE,"장축";#N/A,#N/A,FALSE,"4WD"}</definedName>
    <definedName name="PO" hidden="1">{#N/A,#N/A,FALSE,"단축1";#N/A,#N/A,FALSE,"단축2";#N/A,#N/A,FALSE,"단축3";#N/A,#N/A,FALSE,"장축";#N/A,#N/A,FALSE,"4WD"}</definedName>
    <definedName name="poi">#REF!</definedName>
    <definedName name="POlkpdpdukukprprrkrkrtMtbtbtb39">#REF!</definedName>
    <definedName name="POlkprprrkrkrkpdpdukukukukrtMtb">#REF!</definedName>
    <definedName name="PONY">#REF!</definedName>
    <definedName name="POR1015C413rtPPOR1631C1520rtP">#REF!</definedName>
    <definedName name="POR108137C114RTM0TB0TB0TB0TB0TB">#REF!</definedName>
    <definedName name="POR1146C114RTM0TB0TB0TB0TB0TBTB">#REF!</definedName>
    <definedName name="POR117148C114RTM0TB0TB0TB0TB0TB">#REF!</definedName>
    <definedName name="POR1342C114RTM0TB0TB0TB0TB0TBTB">#REF!</definedName>
    <definedName name="POR138167C114RTM0TB0TB0TB0TB0TB">#REF!</definedName>
    <definedName name="POR149182C114RTM0TB0TB0TB0TB0TB">#REF!</definedName>
    <definedName name="POR175174C114RTM0TB0TB0TB0TB0TB">#REF!</definedName>
    <definedName name="POR183215C114RTM0TB0TB0TB0TB0TB">#REF!</definedName>
    <definedName name="POR1C1R59C22RTSQKS15C6LRTPPPPPT">#REF!</definedName>
    <definedName name="POR2046C114RTM0TB0TB0TB0TB0TBTB">#REF!</definedName>
    <definedName name="POR216246C114RTM0TB0TB0TB0TB0TB">#REF!</definedName>
    <definedName name="POR2454C114RTM0TB0TB0TB0TB0TBTB">#REF!</definedName>
    <definedName name="POR247279C114RTM0TB0TB0TB0TB0TB">#REF!</definedName>
    <definedName name="POR3C1R6C31rtMtbtbtb4tb4rtrtGMR">#REF!</definedName>
    <definedName name="POR3C1R6C59rtMtbtbtb4tb4rtrtGMR">#REF!</definedName>
    <definedName name="POR4375C114RTM0TB0TB0TB0TB0TBTB">#REF!</definedName>
    <definedName name="POR439C124RTSQKS15C4LRTM0TB0TB0">#REF!</definedName>
    <definedName name="POR4777C114RTM0TB0TB0TB0TB0TBTB">#REF!</definedName>
    <definedName name="POR5586C114RTM0TB0TB0TB0TB0TBTB">#REF!</definedName>
    <definedName name="POR5C1R6C33rtMtbtbtb2tb2rtrtGMR">#REF!</definedName>
    <definedName name="POR5C1R6C34rtMtbtbtb2tb2rtrtGMR">#REF!</definedName>
    <definedName name="POR6C1R7C34rtMtbtbtb2tb2rtrtGMR">#REF!</definedName>
    <definedName name="POR76105C114RTM0TB0TB0TB0TB0TBT">#REF!</definedName>
    <definedName name="POR78106C114RTM0TB0TB0TB0TB0TBT">#REF!</definedName>
    <definedName name="POR86116C114RTM0TB0TB0TB0TB0TBT">#REF!</definedName>
    <definedName name="PP">#REF!</definedName>
    <definedName name="PPB">#REF!</definedName>
    <definedName name="PPFL">#REF!</definedName>
    <definedName name="PPFS">#REF!</definedName>
    <definedName name="PPK" localSheetId="7" hidden="1">{#N/A,#N/A,FALSE,"96 3월물량표";#N/A,#N/A,FALSE,"96 4월물량표";#N/A,#N/A,FALSE,"96 5월물량표"}</definedName>
    <definedName name="PPK" localSheetId="16" hidden="1">{#N/A,#N/A,FALSE,"96 3월물량표";#N/A,#N/A,FALSE,"96 4월물량표";#N/A,#N/A,FALSE,"96 5월물량표"}</definedName>
    <definedName name="PPK" localSheetId="6" hidden="1">{#N/A,#N/A,FALSE,"96 3월물량표";#N/A,#N/A,FALSE,"96 4월물량표";#N/A,#N/A,FALSE,"96 5월물량표"}</definedName>
    <definedName name="PPK" localSheetId="17" hidden="1">{#N/A,#N/A,FALSE,"96 3월물량표";#N/A,#N/A,FALSE,"96 4월물량표";#N/A,#N/A,FALSE,"96 5월물량표"}</definedName>
    <definedName name="PPK" localSheetId="13" hidden="1">{#N/A,#N/A,FALSE,"96 3월물량표";#N/A,#N/A,FALSE,"96 4월물량표";#N/A,#N/A,FALSE,"96 5월물량표"}</definedName>
    <definedName name="PPK" localSheetId="14" hidden="1">{#N/A,#N/A,FALSE,"96 3월물량표";#N/A,#N/A,FALSE,"96 4월물량표";#N/A,#N/A,FALSE,"96 5월물량표"}</definedName>
    <definedName name="PPK" localSheetId="15" hidden="1">{#N/A,#N/A,FALSE,"96 3월물량표";#N/A,#N/A,FALSE,"96 4월물량표";#N/A,#N/A,FALSE,"96 5월물량표"}</definedName>
    <definedName name="PPK" hidden="1">{#N/A,#N/A,FALSE,"96 3월물량표";#N/A,#N/A,FALSE,"96 4월물량표";#N/A,#N/A,FALSE,"96 5월물량표"}</definedName>
    <definedName name="PPL">#REF!</definedName>
    <definedName name="ppo" localSheetId="7" hidden="1">{#N/A,#N/A,FALSE,"단축1";#N/A,#N/A,FALSE,"단축2";#N/A,#N/A,FALSE,"단축3";#N/A,#N/A,FALSE,"장축";#N/A,#N/A,FALSE,"4WD"}</definedName>
    <definedName name="ppo" localSheetId="16" hidden="1">{#N/A,#N/A,FALSE,"단축1";#N/A,#N/A,FALSE,"단축2";#N/A,#N/A,FALSE,"단축3";#N/A,#N/A,FALSE,"장축";#N/A,#N/A,FALSE,"4WD"}</definedName>
    <definedName name="ppo" localSheetId="6" hidden="1">{#N/A,#N/A,FALSE,"단축1";#N/A,#N/A,FALSE,"단축2";#N/A,#N/A,FALSE,"단축3";#N/A,#N/A,FALSE,"장축";#N/A,#N/A,FALSE,"4WD"}</definedName>
    <definedName name="ppo" localSheetId="17" hidden="1">{#N/A,#N/A,FALSE,"단축1";#N/A,#N/A,FALSE,"단축2";#N/A,#N/A,FALSE,"단축3";#N/A,#N/A,FALSE,"장축";#N/A,#N/A,FALSE,"4WD"}</definedName>
    <definedName name="ppo" localSheetId="13" hidden="1">{#N/A,#N/A,FALSE,"단축1";#N/A,#N/A,FALSE,"단축2";#N/A,#N/A,FALSE,"단축3";#N/A,#N/A,FALSE,"장축";#N/A,#N/A,FALSE,"4WD"}</definedName>
    <definedName name="ppo" localSheetId="14" hidden="1">{#N/A,#N/A,FALSE,"단축1";#N/A,#N/A,FALSE,"단축2";#N/A,#N/A,FALSE,"단축3";#N/A,#N/A,FALSE,"장축";#N/A,#N/A,FALSE,"4WD"}</definedName>
    <definedName name="ppo" localSheetId="15" hidden="1">{#N/A,#N/A,FALSE,"단축1";#N/A,#N/A,FALSE,"단축2";#N/A,#N/A,FALSE,"단축3";#N/A,#N/A,FALSE,"장축";#N/A,#N/A,FALSE,"4WD"}</definedName>
    <definedName name="ppo" hidden="1">{#N/A,#N/A,FALSE,"단축1";#N/A,#N/A,FALSE,"단축2";#N/A,#N/A,FALSE,"단축3";#N/A,#N/A,FALSE,"장축";#N/A,#N/A,FALSE,"4WD"}</definedName>
    <definedName name="PPP">#REF!</definedName>
    <definedName name="PPPP" localSheetId="7" hidden="1">{#N/A,#N/A,FALSE,"단축1";#N/A,#N/A,FALSE,"단축2";#N/A,#N/A,FALSE,"단축3";#N/A,#N/A,FALSE,"장축";#N/A,#N/A,FALSE,"4WD"}</definedName>
    <definedName name="PPPP" localSheetId="16" hidden="1">{#N/A,#N/A,FALSE,"단축1";#N/A,#N/A,FALSE,"단축2";#N/A,#N/A,FALSE,"단축3";#N/A,#N/A,FALSE,"장축";#N/A,#N/A,FALSE,"4WD"}</definedName>
    <definedName name="PPPP" localSheetId="6" hidden="1">{#N/A,#N/A,FALSE,"단축1";#N/A,#N/A,FALSE,"단축2";#N/A,#N/A,FALSE,"단축3";#N/A,#N/A,FALSE,"장축";#N/A,#N/A,FALSE,"4WD"}</definedName>
    <definedName name="PPPP" localSheetId="17" hidden="1">{#N/A,#N/A,FALSE,"단축1";#N/A,#N/A,FALSE,"단축2";#N/A,#N/A,FALSE,"단축3";#N/A,#N/A,FALSE,"장축";#N/A,#N/A,FALSE,"4WD"}</definedName>
    <definedName name="PPPP" localSheetId="13" hidden="1">{#N/A,#N/A,FALSE,"단축1";#N/A,#N/A,FALSE,"단축2";#N/A,#N/A,FALSE,"단축3";#N/A,#N/A,FALSE,"장축";#N/A,#N/A,FALSE,"4WD"}</definedName>
    <definedName name="PPPP" localSheetId="14" hidden="1">{#N/A,#N/A,FALSE,"단축1";#N/A,#N/A,FALSE,"단축2";#N/A,#N/A,FALSE,"단축3";#N/A,#N/A,FALSE,"장축";#N/A,#N/A,FALSE,"4WD"}</definedName>
    <definedName name="PPPP" localSheetId="15" hidden="1">{#N/A,#N/A,FALSE,"단축1";#N/A,#N/A,FALSE,"단축2";#N/A,#N/A,FALSE,"단축3";#N/A,#N/A,FALSE,"장축";#N/A,#N/A,FALSE,"4WD"}</definedName>
    <definedName name="PPPP" hidden="1">{#N/A,#N/A,FALSE,"단축1";#N/A,#N/A,FALSE,"단축2";#N/A,#N/A,FALSE,"단축3";#N/A,#N/A,FALSE,"장축";#N/A,#N/A,FALSE,"4WD"}</definedName>
    <definedName name="ppppp">#REF!</definedName>
    <definedName name="pppppp" localSheetId="7" hidden="1">{#N/A,#N/A,FALSE,"단축1";#N/A,#N/A,FALSE,"단축2";#N/A,#N/A,FALSE,"단축3";#N/A,#N/A,FALSE,"장축";#N/A,#N/A,FALSE,"4WD"}</definedName>
    <definedName name="pppppp" localSheetId="16" hidden="1">{#N/A,#N/A,FALSE,"단축1";#N/A,#N/A,FALSE,"단축2";#N/A,#N/A,FALSE,"단축3";#N/A,#N/A,FALSE,"장축";#N/A,#N/A,FALSE,"4WD"}</definedName>
    <definedName name="pppppp" localSheetId="17" hidden="1">{#N/A,#N/A,FALSE,"단축1";#N/A,#N/A,FALSE,"단축2";#N/A,#N/A,FALSE,"단축3";#N/A,#N/A,FALSE,"장축";#N/A,#N/A,FALSE,"4WD"}</definedName>
    <definedName name="pppppp" localSheetId="13" hidden="1">{#N/A,#N/A,FALSE,"단축1";#N/A,#N/A,FALSE,"단축2";#N/A,#N/A,FALSE,"단축3";#N/A,#N/A,FALSE,"장축";#N/A,#N/A,FALSE,"4WD"}</definedName>
    <definedName name="pppppp" localSheetId="14" hidden="1">{#N/A,#N/A,FALSE,"단축1";#N/A,#N/A,FALSE,"단축2";#N/A,#N/A,FALSE,"단축3";#N/A,#N/A,FALSE,"장축";#N/A,#N/A,FALSE,"4WD"}</definedName>
    <definedName name="pppppp" localSheetId="15" hidden="1">{#N/A,#N/A,FALSE,"단축1";#N/A,#N/A,FALSE,"단축2";#N/A,#N/A,FALSE,"단축3";#N/A,#N/A,FALSE,"장축";#N/A,#N/A,FALSE,"4WD"}</definedName>
    <definedName name="pppppp" hidden="1">{#N/A,#N/A,FALSE,"단축1";#N/A,#N/A,FALSE,"단축2";#N/A,#N/A,FALSE,"단축3";#N/A,#N/A,FALSE,"장축";#N/A,#N/A,FALSE,"4WD"}</definedName>
    <definedName name="PPPPPPPP">#REF!</definedName>
    <definedName name="PPS">#REF!</definedName>
    <definedName name="PRC">[40]A9AEDN01!#REF!</definedName>
    <definedName name="PRCA">#REF!</definedName>
    <definedName name="prd">#REF!</definedName>
    <definedName name="PRESS">#REF!</definedName>
    <definedName name="prg">#REF!</definedName>
    <definedName name="PRICE" localSheetId="6">#N/A</definedName>
    <definedName name="PRICE" localSheetId="13">#N/A</definedName>
    <definedName name="price">#REF!</definedName>
    <definedName name="price90" localSheetId="7">'납품수량(영업)'!_a1O</definedName>
    <definedName name="price90" localSheetId="16">[0]!_a1O</definedName>
    <definedName name="price90" localSheetId="17">[0]!_a1O</definedName>
    <definedName name="price90" localSheetId="13">[0]!_a1O</definedName>
    <definedName name="price90" localSheetId="14">[0]!_a1O</definedName>
    <definedName name="price90" localSheetId="15">[0]!_a1O</definedName>
    <definedName name="price90">[0]!_a1O</definedName>
    <definedName name="_xlnm.Print_Area" localSheetId="7">'납품수량(영업)'!$B$1:$AM$260</definedName>
    <definedName name="_xlnm.Print_Area" localSheetId="16">'대우공업 다인'!$B$1:$AL$118</definedName>
    <definedName name="_xlnm.Print_Area" localSheetId="6">'매입부자재(구매)'!$C$1:$AO$179</definedName>
    <definedName name="_xlnm.Print_Area" localSheetId="5">보고용!$A$1:$V$29</definedName>
    <definedName name="_xlnm.Print_Area" localSheetId="17">인알파!$B$1:$AL$322</definedName>
    <definedName name="_xlnm.Print_Area" localSheetId="10">'일일매출 보고용'!$A$1:$P$27</definedName>
    <definedName name="_xlnm.Print_Area" localSheetId="13">재고현황보고!$A$1:$H$16</definedName>
    <definedName name="_xlnm.Print_Area" localSheetId="14">'종합 일일매출 보고용'!$B$1:$AL$529</definedName>
    <definedName name="_xlnm.Print_Area" localSheetId="11">'협력사 매입매출'!$A$1:$O$19</definedName>
    <definedName name="_xlnm.Print_Area" localSheetId="15">호원오토!$B$1:$AL$104</definedName>
    <definedName name="_xlnm.Print_Area">'[41]RD제품개발투자비(매가)'!#REF!</definedName>
    <definedName name="Print_Area_MI" localSheetId="6">#REF!</definedName>
    <definedName name="Print_Area_MI" localSheetId="13">#REF!</definedName>
    <definedName name="PRINT_AREA_MI">'[41]RD제품개발투자비(매가)'!#REF!</definedName>
    <definedName name="PRINT_AREA_MI1">#REF!</definedName>
    <definedName name="_xlnm.Print_Titles">#REF!,#REF!</definedName>
    <definedName name="PRINT_TITLES_MI" localSheetId="6">#REF!</definedName>
    <definedName name="PRINT_TITLES_MI">#REF!</definedName>
    <definedName name="PRINT_TITLES_MI1">#REF!</definedName>
    <definedName name="PRO">0.45</definedName>
    <definedName name="PRODUCTIVITY1">#N/A</definedName>
    <definedName name="Profits">#REF!</definedName>
    <definedName name="PROGRAM">'[2]CSM with CKD'!#REF!</definedName>
    <definedName name="PROJECT">#REF!</definedName>
    <definedName name="PROJECT명">#REF!</definedName>
    <definedName name="PROTO">#REF!</definedName>
    <definedName name="PROTO1">#REF!</definedName>
    <definedName name="PROTO2" localSheetId="7" hidden="1">{#N/A,#N/A,FALSE,"단축1";#N/A,#N/A,FALSE,"단축2";#N/A,#N/A,FALSE,"단축3";#N/A,#N/A,FALSE,"장축";#N/A,#N/A,FALSE,"4WD"}</definedName>
    <definedName name="PROTO2" localSheetId="16" hidden="1">{#N/A,#N/A,FALSE,"단축1";#N/A,#N/A,FALSE,"단축2";#N/A,#N/A,FALSE,"단축3";#N/A,#N/A,FALSE,"장축";#N/A,#N/A,FALSE,"4WD"}</definedName>
    <definedName name="PROTO2" localSheetId="6" hidden="1">{#N/A,#N/A,FALSE,"단축1";#N/A,#N/A,FALSE,"단축2";#N/A,#N/A,FALSE,"단축3";#N/A,#N/A,FALSE,"장축";#N/A,#N/A,FALSE,"4WD"}</definedName>
    <definedName name="PROTO2" localSheetId="17" hidden="1">{#N/A,#N/A,FALSE,"단축1";#N/A,#N/A,FALSE,"단축2";#N/A,#N/A,FALSE,"단축3";#N/A,#N/A,FALSE,"장축";#N/A,#N/A,FALSE,"4WD"}</definedName>
    <definedName name="PROTO2" localSheetId="13" hidden="1">{#N/A,#N/A,FALSE,"단축1";#N/A,#N/A,FALSE,"단축2";#N/A,#N/A,FALSE,"단축3";#N/A,#N/A,FALSE,"장축";#N/A,#N/A,FALSE,"4WD"}</definedName>
    <definedName name="PROTO2" localSheetId="14" hidden="1">{#N/A,#N/A,FALSE,"단축1";#N/A,#N/A,FALSE,"단축2";#N/A,#N/A,FALSE,"단축3";#N/A,#N/A,FALSE,"장축";#N/A,#N/A,FALSE,"4WD"}</definedName>
    <definedName name="PROTO2" localSheetId="15" hidden="1">{#N/A,#N/A,FALSE,"단축1";#N/A,#N/A,FALSE,"단축2";#N/A,#N/A,FALSE,"단축3";#N/A,#N/A,FALSE,"장축";#N/A,#N/A,FALSE,"4WD"}</definedName>
    <definedName name="PROTO2" hidden="1">{#N/A,#N/A,FALSE,"단축1";#N/A,#N/A,FALSE,"단축2";#N/A,#N/A,FALSE,"단축3";#N/A,#N/A,FALSE,"장축";#N/A,#N/A,FALSE,"4WD"}</definedName>
    <definedName name="PROTO3" localSheetId="7" hidden="1">{#N/A,#N/A,FALSE,"단축1";#N/A,#N/A,FALSE,"단축2";#N/A,#N/A,FALSE,"단축3";#N/A,#N/A,FALSE,"장축";#N/A,#N/A,FALSE,"4WD"}</definedName>
    <definedName name="PROTO3" localSheetId="16" hidden="1">{#N/A,#N/A,FALSE,"단축1";#N/A,#N/A,FALSE,"단축2";#N/A,#N/A,FALSE,"단축3";#N/A,#N/A,FALSE,"장축";#N/A,#N/A,FALSE,"4WD"}</definedName>
    <definedName name="PROTO3" localSheetId="6" hidden="1">{#N/A,#N/A,FALSE,"단축1";#N/A,#N/A,FALSE,"단축2";#N/A,#N/A,FALSE,"단축3";#N/A,#N/A,FALSE,"장축";#N/A,#N/A,FALSE,"4WD"}</definedName>
    <definedName name="PROTO3" localSheetId="17" hidden="1">{#N/A,#N/A,FALSE,"단축1";#N/A,#N/A,FALSE,"단축2";#N/A,#N/A,FALSE,"단축3";#N/A,#N/A,FALSE,"장축";#N/A,#N/A,FALSE,"4WD"}</definedName>
    <definedName name="PROTO3" localSheetId="13" hidden="1">{#N/A,#N/A,FALSE,"단축1";#N/A,#N/A,FALSE,"단축2";#N/A,#N/A,FALSE,"단축3";#N/A,#N/A,FALSE,"장축";#N/A,#N/A,FALSE,"4WD"}</definedName>
    <definedName name="PROTO3" localSheetId="14" hidden="1">{#N/A,#N/A,FALSE,"단축1";#N/A,#N/A,FALSE,"단축2";#N/A,#N/A,FALSE,"단축3";#N/A,#N/A,FALSE,"장축";#N/A,#N/A,FALSE,"4WD"}</definedName>
    <definedName name="PROTO3" localSheetId="15" hidden="1">{#N/A,#N/A,FALSE,"단축1";#N/A,#N/A,FALSE,"단축2";#N/A,#N/A,FALSE,"단축3";#N/A,#N/A,FALSE,"장축";#N/A,#N/A,FALSE,"4WD"}</definedName>
    <definedName name="PROTO3" hidden="1">{#N/A,#N/A,FALSE,"단축1";#N/A,#N/A,FALSE,"단축2";#N/A,#N/A,FALSE,"단축3";#N/A,#N/A,FALSE,"장축";#N/A,#N/A,FALSE,"4WD"}</definedName>
    <definedName name="Proto대수" localSheetId="7" hidden="1">{#N/A,#N/A,FALSE,"단축1";#N/A,#N/A,FALSE,"단축2";#N/A,#N/A,FALSE,"단축3";#N/A,#N/A,FALSE,"장축";#N/A,#N/A,FALSE,"4WD"}</definedName>
    <definedName name="Proto대수" localSheetId="16" hidden="1">{#N/A,#N/A,FALSE,"단축1";#N/A,#N/A,FALSE,"단축2";#N/A,#N/A,FALSE,"단축3";#N/A,#N/A,FALSE,"장축";#N/A,#N/A,FALSE,"4WD"}</definedName>
    <definedName name="Proto대수" localSheetId="17" hidden="1">{#N/A,#N/A,FALSE,"단축1";#N/A,#N/A,FALSE,"단축2";#N/A,#N/A,FALSE,"단축3";#N/A,#N/A,FALSE,"장축";#N/A,#N/A,FALSE,"4WD"}</definedName>
    <definedName name="Proto대수" localSheetId="13" hidden="1">{#N/A,#N/A,FALSE,"단축1";#N/A,#N/A,FALSE,"단축2";#N/A,#N/A,FALSE,"단축3";#N/A,#N/A,FALSE,"장축";#N/A,#N/A,FALSE,"4WD"}</definedName>
    <definedName name="Proto대수" localSheetId="14" hidden="1">{#N/A,#N/A,FALSE,"단축1";#N/A,#N/A,FALSE,"단축2";#N/A,#N/A,FALSE,"단축3";#N/A,#N/A,FALSE,"장축";#N/A,#N/A,FALSE,"4WD"}</definedName>
    <definedName name="Proto대수" localSheetId="15" hidden="1">{#N/A,#N/A,FALSE,"단축1";#N/A,#N/A,FALSE,"단축2";#N/A,#N/A,FALSE,"단축3";#N/A,#N/A,FALSE,"장축";#N/A,#N/A,FALSE,"4WD"}</definedName>
    <definedName name="Proto대수" hidden="1">{#N/A,#N/A,FALSE,"단축1";#N/A,#N/A,FALSE,"단축2";#N/A,#N/A,FALSE,"단축3";#N/A,#N/A,FALSE,"장축";#N/A,#N/A,FALSE,"4WD"}</definedName>
    <definedName name="Proto대수조정" localSheetId="7" hidden="1">{#N/A,#N/A,FALSE,"단축1";#N/A,#N/A,FALSE,"단축2";#N/A,#N/A,FALSE,"단축3";#N/A,#N/A,FALSE,"장축";#N/A,#N/A,FALSE,"4WD"}</definedName>
    <definedName name="Proto대수조정" localSheetId="16" hidden="1">{#N/A,#N/A,FALSE,"단축1";#N/A,#N/A,FALSE,"단축2";#N/A,#N/A,FALSE,"단축3";#N/A,#N/A,FALSE,"장축";#N/A,#N/A,FALSE,"4WD"}</definedName>
    <definedName name="Proto대수조정" localSheetId="17" hidden="1">{#N/A,#N/A,FALSE,"단축1";#N/A,#N/A,FALSE,"단축2";#N/A,#N/A,FALSE,"단축3";#N/A,#N/A,FALSE,"장축";#N/A,#N/A,FALSE,"4WD"}</definedName>
    <definedName name="Proto대수조정" localSheetId="13" hidden="1">{#N/A,#N/A,FALSE,"단축1";#N/A,#N/A,FALSE,"단축2";#N/A,#N/A,FALSE,"단축3";#N/A,#N/A,FALSE,"장축";#N/A,#N/A,FALSE,"4WD"}</definedName>
    <definedName name="Proto대수조정" localSheetId="14" hidden="1">{#N/A,#N/A,FALSE,"단축1";#N/A,#N/A,FALSE,"단축2";#N/A,#N/A,FALSE,"단축3";#N/A,#N/A,FALSE,"장축";#N/A,#N/A,FALSE,"4WD"}</definedName>
    <definedName name="Proto대수조정" localSheetId="15" hidden="1">{#N/A,#N/A,FALSE,"단축1";#N/A,#N/A,FALSE,"단축2";#N/A,#N/A,FALSE,"단축3";#N/A,#N/A,FALSE,"장축";#N/A,#N/A,FALSE,"4WD"}</definedName>
    <definedName name="Proto대수조정" hidden="1">{#N/A,#N/A,FALSE,"단축1";#N/A,#N/A,FALSE,"단축2";#N/A,#N/A,FALSE,"단축3";#N/A,#N/A,FALSE,"장축";#N/A,#N/A,FALSE,"4WD"}</definedName>
    <definedName name="Proto조정" localSheetId="7" hidden="1">{#N/A,#N/A,FALSE,"단축1";#N/A,#N/A,FALSE,"단축2";#N/A,#N/A,FALSE,"단축3";#N/A,#N/A,FALSE,"장축";#N/A,#N/A,FALSE,"4WD"}</definedName>
    <definedName name="Proto조정" localSheetId="16" hidden="1">{#N/A,#N/A,FALSE,"단축1";#N/A,#N/A,FALSE,"단축2";#N/A,#N/A,FALSE,"단축3";#N/A,#N/A,FALSE,"장축";#N/A,#N/A,FALSE,"4WD"}</definedName>
    <definedName name="Proto조정" localSheetId="17" hidden="1">{#N/A,#N/A,FALSE,"단축1";#N/A,#N/A,FALSE,"단축2";#N/A,#N/A,FALSE,"단축3";#N/A,#N/A,FALSE,"장축";#N/A,#N/A,FALSE,"4WD"}</definedName>
    <definedName name="Proto조정" localSheetId="13" hidden="1">{#N/A,#N/A,FALSE,"단축1";#N/A,#N/A,FALSE,"단축2";#N/A,#N/A,FALSE,"단축3";#N/A,#N/A,FALSE,"장축";#N/A,#N/A,FALSE,"4WD"}</definedName>
    <definedName name="Proto조정" localSheetId="14" hidden="1">{#N/A,#N/A,FALSE,"단축1";#N/A,#N/A,FALSE,"단축2";#N/A,#N/A,FALSE,"단축3";#N/A,#N/A,FALSE,"장축";#N/A,#N/A,FALSE,"4WD"}</definedName>
    <definedName name="Proto조정" localSheetId="15" hidden="1">{#N/A,#N/A,FALSE,"단축1";#N/A,#N/A,FALSE,"단축2";#N/A,#N/A,FALSE,"단축3";#N/A,#N/A,FALSE,"장축";#N/A,#N/A,FALSE,"4WD"}</definedName>
    <definedName name="Proto조정" hidden="1">{#N/A,#N/A,FALSE,"단축1";#N/A,#N/A,FALSE,"단축2";#N/A,#N/A,FALSE,"단축3";#N/A,#N/A,FALSE,"장축";#N/A,#N/A,FALSE,"4WD"}</definedName>
    <definedName name="PS">#REF!</definedName>
    <definedName name="PSAYAN">#N/A</definedName>
    <definedName name="PSMPLQ12C4LRTOR339C224RTMTBTBTB" localSheetId="6">#REF!</definedName>
    <definedName name="PSMPLQ12C4LRTOR339C224RTMTBTBTB">#REF!</definedName>
    <definedName name="psumapr">#REF!</definedName>
    <definedName name="psumTapr">#REF!</definedName>
    <definedName name="PTHK">#REF!</definedName>
    <definedName name="PTN">#REF!</definedName>
    <definedName name="PT다추가" localSheetId="7" hidden="1">{#N/A,#N/A,TRUE,"Y생산";#N/A,#N/A,TRUE,"Y판매";#N/A,#N/A,TRUE,"Y총물량";#N/A,#N/A,TRUE,"Y능력";#N/A,#N/A,TRUE,"YKD"}</definedName>
    <definedName name="PT다추가" localSheetId="16" hidden="1">{#N/A,#N/A,TRUE,"Y생산";#N/A,#N/A,TRUE,"Y판매";#N/A,#N/A,TRUE,"Y총물량";#N/A,#N/A,TRUE,"Y능력";#N/A,#N/A,TRUE,"YKD"}</definedName>
    <definedName name="PT다추가" localSheetId="6" hidden="1">{#N/A,#N/A,TRUE,"Y생산";#N/A,#N/A,TRUE,"Y판매";#N/A,#N/A,TRUE,"Y총물량";#N/A,#N/A,TRUE,"Y능력";#N/A,#N/A,TRUE,"YKD"}</definedName>
    <definedName name="PT다추가" localSheetId="17" hidden="1">{#N/A,#N/A,TRUE,"Y생산";#N/A,#N/A,TRUE,"Y판매";#N/A,#N/A,TRUE,"Y총물량";#N/A,#N/A,TRUE,"Y능력";#N/A,#N/A,TRUE,"YKD"}</definedName>
    <definedName name="PT다추가" localSheetId="13" hidden="1">{#N/A,#N/A,TRUE,"Y생산";#N/A,#N/A,TRUE,"Y판매";#N/A,#N/A,TRUE,"Y총물량";#N/A,#N/A,TRUE,"Y능력";#N/A,#N/A,TRUE,"YKD"}</definedName>
    <definedName name="PT다추가" localSheetId="14" hidden="1">{#N/A,#N/A,TRUE,"Y생산";#N/A,#N/A,TRUE,"Y판매";#N/A,#N/A,TRUE,"Y총물량";#N/A,#N/A,TRUE,"Y능력";#N/A,#N/A,TRUE,"YKD"}</definedName>
    <definedName name="PT다추가" localSheetId="15" hidden="1">{#N/A,#N/A,TRUE,"Y생산";#N/A,#N/A,TRUE,"Y판매";#N/A,#N/A,TRUE,"Y총물량";#N/A,#N/A,TRUE,"Y능력";#N/A,#N/A,TRUE,"YKD"}</definedName>
    <definedName name="PT다추가" hidden="1">{#N/A,#N/A,TRUE,"Y생산";#N/A,#N/A,TRUE,"Y판매";#N/A,#N/A,TRUE,"Y총물량";#N/A,#N/A,TRUE,"Y능력";#N/A,#N/A,TRUE,"YKD"}</definedName>
    <definedName name="PW_N_4_600이하">#REF!</definedName>
    <definedName name="P난이도">#REF!</definedName>
    <definedName name="P대수계수">#REF!</definedName>
    <definedName name="P진척율">#REF!</definedName>
    <definedName name="P행">#REF!</definedName>
    <definedName name="Q">'[42]내수1.8GL'!#REF!</definedName>
    <definedName name="Q2000BUS" localSheetId="6">#REF!</definedName>
    <definedName name="Q2000BUS">#REF!</definedName>
    <definedName name="qaqaq" localSheetId="7" hidden="1">{#N/A,#N/A,FALSE,"단축1";#N/A,#N/A,FALSE,"단축2";#N/A,#N/A,FALSE,"단축3";#N/A,#N/A,FALSE,"장축";#N/A,#N/A,FALSE,"4WD"}</definedName>
    <definedName name="qaqaq" localSheetId="16" hidden="1">{#N/A,#N/A,FALSE,"단축1";#N/A,#N/A,FALSE,"단축2";#N/A,#N/A,FALSE,"단축3";#N/A,#N/A,FALSE,"장축";#N/A,#N/A,FALSE,"4WD"}</definedName>
    <definedName name="qaqaq" localSheetId="17" hidden="1">{#N/A,#N/A,FALSE,"단축1";#N/A,#N/A,FALSE,"단축2";#N/A,#N/A,FALSE,"단축3";#N/A,#N/A,FALSE,"장축";#N/A,#N/A,FALSE,"4WD"}</definedName>
    <definedName name="qaqaq" localSheetId="13" hidden="1">{#N/A,#N/A,FALSE,"단축1";#N/A,#N/A,FALSE,"단축2";#N/A,#N/A,FALSE,"단축3";#N/A,#N/A,FALSE,"장축";#N/A,#N/A,FALSE,"4WD"}</definedName>
    <definedName name="qaqaq" localSheetId="14" hidden="1">{#N/A,#N/A,FALSE,"단축1";#N/A,#N/A,FALSE,"단축2";#N/A,#N/A,FALSE,"단축3";#N/A,#N/A,FALSE,"장축";#N/A,#N/A,FALSE,"4WD"}</definedName>
    <definedName name="qaqaq" localSheetId="15" hidden="1">{#N/A,#N/A,FALSE,"단축1";#N/A,#N/A,FALSE,"단축2";#N/A,#N/A,FALSE,"단축3";#N/A,#N/A,FALSE,"장축";#N/A,#N/A,FALSE,"4WD"}</definedName>
    <definedName name="qaqaq" hidden="1">{#N/A,#N/A,FALSE,"단축1";#N/A,#N/A,FALSE,"단축2";#N/A,#N/A,FALSE,"단축3";#N/A,#N/A,FALSE,"장축";#N/A,#N/A,FALSE,"4WD"}</definedName>
    <definedName name="QAW" localSheetId="7" hidden="1">{#N/A,#N/A,FALSE,"을지 (4)";#N/A,#N/A,FALSE,"을지 (5)";#N/A,#N/A,FALSE,"을지 (6)"}</definedName>
    <definedName name="QAW" localSheetId="16" hidden="1">{#N/A,#N/A,FALSE,"을지 (4)";#N/A,#N/A,FALSE,"을지 (5)";#N/A,#N/A,FALSE,"을지 (6)"}</definedName>
    <definedName name="QAW" localSheetId="17" hidden="1">{#N/A,#N/A,FALSE,"을지 (4)";#N/A,#N/A,FALSE,"을지 (5)";#N/A,#N/A,FALSE,"을지 (6)"}</definedName>
    <definedName name="QAW" localSheetId="13" hidden="1">{#N/A,#N/A,FALSE,"을지 (4)";#N/A,#N/A,FALSE,"을지 (5)";#N/A,#N/A,FALSE,"을지 (6)"}</definedName>
    <definedName name="QAW" localSheetId="14" hidden="1">{#N/A,#N/A,FALSE,"을지 (4)";#N/A,#N/A,FALSE,"을지 (5)";#N/A,#N/A,FALSE,"을지 (6)"}</definedName>
    <definedName name="QAW" localSheetId="15" hidden="1">{#N/A,#N/A,FALSE,"을지 (4)";#N/A,#N/A,FALSE,"을지 (5)";#N/A,#N/A,FALSE,"을지 (6)"}</definedName>
    <definedName name="QAW" hidden="1">{#N/A,#N/A,FALSE,"을지 (4)";#N/A,#N/A,FALSE,"을지 (5)";#N/A,#N/A,FALSE,"을지 (6)"}</definedName>
    <definedName name="QAZ" localSheetId="7" hidden="1">{#N/A,#N/A,FALSE,"단축1";#N/A,#N/A,FALSE,"단축2";#N/A,#N/A,FALSE,"단축3";#N/A,#N/A,FALSE,"장축";#N/A,#N/A,FALSE,"4WD"}</definedName>
    <definedName name="QAZ" localSheetId="16" hidden="1">{#N/A,#N/A,FALSE,"단축1";#N/A,#N/A,FALSE,"단축2";#N/A,#N/A,FALSE,"단축3";#N/A,#N/A,FALSE,"장축";#N/A,#N/A,FALSE,"4WD"}</definedName>
    <definedName name="QAZ" localSheetId="17" hidden="1">{#N/A,#N/A,FALSE,"단축1";#N/A,#N/A,FALSE,"단축2";#N/A,#N/A,FALSE,"단축3";#N/A,#N/A,FALSE,"장축";#N/A,#N/A,FALSE,"4WD"}</definedName>
    <definedName name="QAZ" localSheetId="13" hidden="1">{#N/A,#N/A,FALSE,"단축1";#N/A,#N/A,FALSE,"단축2";#N/A,#N/A,FALSE,"단축3";#N/A,#N/A,FALSE,"장축";#N/A,#N/A,FALSE,"4WD"}</definedName>
    <definedName name="QAZ" localSheetId="14" hidden="1">{#N/A,#N/A,FALSE,"단축1";#N/A,#N/A,FALSE,"단축2";#N/A,#N/A,FALSE,"단축3";#N/A,#N/A,FALSE,"장축";#N/A,#N/A,FALSE,"4WD"}</definedName>
    <definedName name="QAZ" localSheetId="15" hidden="1">{#N/A,#N/A,FALSE,"단축1";#N/A,#N/A,FALSE,"단축2";#N/A,#N/A,FALSE,"단축3";#N/A,#N/A,FALSE,"장축";#N/A,#N/A,FALSE,"4WD"}</definedName>
    <definedName name="QAZ" hidden="1">{#N/A,#N/A,FALSE,"단축1";#N/A,#N/A,FALSE,"단축2";#N/A,#N/A,FALSE,"단축3";#N/A,#N/A,FALSE,"장축";#N/A,#N/A,FALSE,"4WD"}</definedName>
    <definedName name="QC" localSheetId="6">#REF!</definedName>
    <definedName name="QC">#REF!</definedName>
    <definedName name="QÇà">#REF!</definedName>
    <definedName name="QD" localSheetId="7" hidden="1">{#N/A,#N/A,FALSE,"단축1";#N/A,#N/A,FALSE,"단축2";#N/A,#N/A,FALSE,"단축3";#N/A,#N/A,FALSE,"장축";#N/A,#N/A,FALSE,"4WD"}</definedName>
    <definedName name="QD" localSheetId="16" hidden="1">{#N/A,#N/A,FALSE,"단축1";#N/A,#N/A,FALSE,"단축2";#N/A,#N/A,FALSE,"단축3";#N/A,#N/A,FALSE,"장축";#N/A,#N/A,FALSE,"4WD"}</definedName>
    <definedName name="QD" localSheetId="17" hidden="1">{#N/A,#N/A,FALSE,"단축1";#N/A,#N/A,FALSE,"단축2";#N/A,#N/A,FALSE,"단축3";#N/A,#N/A,FALSE,"장축";#N/A,#N/A,FALSE,"4WD"}</definedName>
    <definedName name="QD" localSheetId="13" hidden="1">{#N/A,#N/A,FALSE,"단축1";#N/A,#N/A,FALSE,"단축2";#N/A,#N/A,FALSE,"단축3";#N/A,#N/A,FALSE,"장축";#N/A,#N/A,FALSE,"4WD"}</definedName>
    <definedName name="QD" localSheetId="14" hidden="1">{#N/A,#N/A,FALSE,"단축1";#N/A,#N/A,FALSE,"단축2";#N/A,#N/A,FALSE,"단축3";#N/A,#N/A,FALSE,"장축";#N/A,#N/A,FALSE,"4WD"}</definedName>
    <definedName name="QD" localSheetId="15" hidden="1">{#N/A,#N/A,FALSE,"단축1";#N/A,#N/A,FALSE,"단축2";#N/A,#N/A,FALSE,"단축3";#N/A,#N/A,FALSE,"장축";#N/A,#N/A,FALSE,"4WD"}</definedName>
    <definedName name="QD" hidden="1">{#N/A,#N/A,FALSE,"단축1";#N/A,#N/A,FALSE,"단축2";#N/A,#N/A,FALSE,"단축3";#N/A,#N/A,FALSE,"장축";#N/A,#N/A,FALSE,"4WD"}</definedName>
    <definedName name="QE" localSheetId="7" hidden="1">{#N/A,#N/A,FALSE,"초도품";#N/A,#N/A,FALSE,"초도품 (2)";#N/A,#N/A,FALSE,"초도품 (3)";#N/A,#N/A,FALSE,"초도품 (4)";#N/A,#N/A,FALSE,"초도품 (5)";#N/A,#N/A,FALSE,"초도품 (6)"}</definedName>
    <definedName name="QE" localSheetId="16" hidden="1">{#N/A,#N/A,FALSE,"초도품";#N/A,#N/A,FALSE,"초도품 (2)";#N/A,#N/A,FALSE,"초도품 (3)";#N/A,#N/A,FALSE,"초도품 (4)";#N/A,#N/A,FALSE,"초도품 (5)";#N/A,#N/A,FALSE,"초도품 (6)"}</definedName>
    <definedName name="QE" localSheetId="17" hidden="1">{#N/A,#N/A,FALSE,"초도품";#N/A,#N/A,FALSE,"초도품 (2)";#N/A,#N/A,FALSE,"초도품 (3)";#N/A,#N/A,FALSE,"초도품 (4)";#N/A,#N/A,FALSE,"초도품 (5)";#N/A,#N/A,FALSE,"초도품 (6)"}</definedName>
    <definedName name="QE" localSheetId="13" hidden="1">{#N/A,#N/A,FALSE,"초도품";#N/A,#N/A,FALSE,"초도품 (2)";#N/A,#N/A,FALSE,"초도품 (3)";#N/A,#N/A,FALSE,"초도품 (4)";#N/A,#N/A,FALSE,"초도품 (5)";#N/A,#N/A,FALSE,"초도품 (6)"}</definedName>
    <definedName name="QE" localSheetId="14" hidden="1">{#N/A,#N/A,FALSE,"초도품";#N/A,#N/A,FALSE,"초도품 (2)";#N/A,#N/A,FALSE,"초도품 (3)";#N/A,#N/A,FALSE,"초도품 (4)";#N/A,#N/A,FALSE,"초도품 (5)";#N/A,#N/A,FALSE,"초도품 (6)"}</definedName>
    <definedName name="QE" localSheetId="15" hidden="1">{#N/A,#N/A,FALSE,"초도품";#N/A,#N/A,FALSE,"초도품 (2)";#N/A,#N/A,FALSE,"초도품 (3)";#N/A,#N/A,FALSE,"초도품 (4)";#N/A,#N/A,FALSE,"초도품 (5)";#N/A,#N/A,FALSE,"초도품 (6)"}</definedName>
    <definedName name="QE" hidden="1">{#N/A,#N/A,FALSE,"초도품";#N/A,#N/A,FALSE,"초도품 (2)";#N/A,#N/A,FALSE,"초도품 (3)";#N/A,#N/A,FALSE,"초도품 (4)";#N/A,#N/A,FALSE,"초도품 (5)";#N/A,#N/A,FALSE,"초도품 (6)"}</definedName>
    <definedName name="QERT">#N/A</definedName>
    <definedName name="QH" localSheetId="6">#REF!</definedName>
    <definedName name="QH">#REF!</definedName>
    <definedName name="QHDHKSXN" localSheetId="7">{#N/A,#N/A,FALSE,"단축1";#N/A,#N/A,FALSE,"단축2";#N/A,#N/A,FALSE,"단축3";#N/A,#N/A,FALSE,"장축";#N/A,#N/A,FALSE,"4WD"}</definedName>
    <definedName name="QHDHKSXN" localSheetId="16">{#N/A,#N/A,FALSE,"단축1";#N/A,#N/A,FALSE,"단축2";#N/A,#N/A,FALSE,"단축3";#N/A,#N/A,FALSE,"장축";#N/A,#N/A,FALSE,"4WD"}</definedName>
    <definedName name="QHDHKSXN" localSheetId="17">{#N/A,#N/A,FALSE,"단축1";#N/A,#N/A,FALSE,"단축2";#N/A,#N/A,FALSE,"단축3";#N/A,#N/A,FALSE,"장축";#N/A,#N/A,FALSE,"4WD"}</definedName>
    <definedName name="QHDHKSXN" localSheetId="13">{#N/A,#N/A,FALSE,"단축1";#N/A,#N/A,FALSE,"단축2";#N/A,#N/A,FALSE,"단축3";#N/A,#N/A,FALSE,"장축";#N/A,#N/A,FALSE,"4WD"}</definedName>
    <definedName name="QHDHKSXN" localSheetId="14">{#N/A,#N/A,FALSE,"단축1";#N/A,#N/A,FALSE,"단축2";#N/A,#N/A,FALSE,"단축3";#N/A,#N/A,FALSE,"장축";#N/A,#N/A,FALSE,"4WD"}</definedName>
    <definedName name="QHDHKSXN" localSheetId="15">{#N/A,#N/A,FALSE,"단축1";#N/A,#N/A,FALSE,"단축2";#N/A,#N/A,FALSE,"단축3";#N/A,#N/A,FALSE,"장축";#N/A,#N/A,FALSE,"4WD"}</definedName>
    <definedName name="QHDHKSXN">{#N/A,#N/A,FALSE,"단축1";#N/A,#N/A,FALSE,"단축2";#N/A,#N/A,FALSE,"단축3";#N/A,#N/A,FALSE,"장축";#N/A,#N/A,FALSE,"4WD"}</definedName>
    <definedName name="QIR">#REF!</definedName>
    <definedName name="QJ">#REF!</definedName>
    <definedName name="QKR" localSheetId="7" hidden="1">{#N/A,#N/A,FALSE,"단축1";#N/A,#N/A,FALSE,"단축2";#N/A,#N/A,FALSE,"단축3";#N/A,#N/A,FALSE,"장축";#N/A,#N/A,FALSE,"4WD"}</definedName>
    <definedName name="QKR" localSheetId="16" hidden="1">{#N/A,#N/A,FALSE,"단축1";#N/A,#N/A,FALSE,"단축2";#N/A,#N/A,FALSE,"단축3";#N/A,#N/A,FALSE,"장축";#N/A,#N/A,FALSE,"4WD"}</definedName>
    <definedName name="QKR" localSheetId="17" hidden="1">{#N/A,#N/A,FALSE,"단축1";#N/A,#N/A,FALSE,"단축2";#N/A,#N/A,FALSE,"단축3";#N/A,#N/A,FALSE,"장축";#N/A,#N/A,FALSE,"4WD"}</definedName>
    <definedName name="QKR" localSheetId="13" hidden="1">{#N/A,#N/A,FALSE,"단축1";#N/A,#N/A,FALSE,"단축2";#N/A,#N/A,FALSE,"단축3";#N/A,#N/A,FALSE,"장축";#N/A,#N/A,FALSE,"4WD"}</definedName>
    <definedName name="QKR" localSheetId="14" hidden="1">{#N/A,#N/A,FALSE,"단축1";#N/A,#N/A,FALSE,"단축2";#N/A,#N/A,FALSE,"단축3";#N/A,#N/A,FALSE,"장축";#N/A,#N/A,FALSE,"4WD"}</definedName>
    <definedName name="QKR" localSheetId="15" hidden="1">{#N/A,#N/A,FALSE,"단축1";#N/A,#N/A,FALSE,"단축2";#N/A,#N/A,FALSE,"단축3";#N/A,#N/A,FALSE,"장축";#N/A,#N/A,FALSE,"4WD"}</definedName>
    <definedName name="QKR" hidden="1">{#N/A,#N/A,FALSE,"단축1";#N/A,#N/A,FALSE,"단축2";#N/A,#N/A,FALSE,"단축3";#N/A,#N/A,FALSE,"장축";#N/A,#N/A,FALSE,"4WD"}</definedName>
    <definedName name="qltm" localSheetId="7" hidden="1">{#N/A,#N/A,TRUE,"Y생산";#N/A,#N/A,TRUE,"Y판매";#N/A,#N/A,TRUE,"Y총물량";#N/A,#N/A,TRUE,"Y능력";#N/A,#N/A,TRUE,"YKD"}</definedName>
    <definedName name="qltm" localSheetId="16" hidden="1">{#N/A,#N/A,TRUE,"Y생산";#N/A,#N/A,TRUE,"Y판매";#N/A,#N/A,TRUE,"Y총물량";#N/A,#N/A,TRUE,"Y능력";#N/A,#N/A,TRUE,"YKD"}</definedName>
    <definedName name="qltm" localSheetId="17" hidden="1">{#N/A,#N/A,TRUE,"Y생산";#N/A,#N/A,TRUE,"Y판매";#N/A,#N/A,TRUE,"Y총물량";#N/A,#N/A,TRUE,"Y능력";#N/A,#N/A,TRUE,"YKD"}</definedName>
    <definedName name="qltm" localSheetId="13" hidden="1">{#N/A,#N/A,TRUE,"Y생산";#N/A,#N/A,TRUE,"Y판매";#N/A,#N/A,TRUE,"Y총물량";#N/A,#N/A,TRUE,"Y능력";#N/A,#N/A,TRUE,"YKD"}</definedName>
    <definedName name="qltm" localSheetId="14" hidden="1">{#N/A,#N/A,TRUE,"Y생산";#N/A,#N/A,TRUE,"Y판매";#N/A,#N/A,TRUE,"Y총물량";#N/A,#N/A,TRUE,"Y능력";#N/A,#N/A,TRUE,"YKD"}</definedName>
    <definedName name="qltm" localSheetId="15" hidden="1">{#N/A,#N/A,TRUE,"Y생산";#N/A,#N/A,TRUE,"Y판매";#N/A,#N/A,TRUE,"Y총물량";#N/A,#N/A,TRUE,"Y능력";#N/A,#N/A,TRUE,"YKD"}</definedName>
    <definedName name="qltm" hidden="1">{#N/A,#N/A,TRUE,"Y생산";#N/A,#N/A,TRUE,"Y판매";#N/A,#N/A,TRUE,"Y총물량";#N/A,#N/A,TRUE,"Y능력";#N/A,#N/A,TRUE,"YKD"}</definedName>
    <definedName name="qlty" localSheetId="7" hidden="1">{#N/A,#N/A,TRUE,"Y생산";#N/A,#N/A,TRUE,"Y판매";#N/A,#N/A,TRUE,"Y총물량";#N/A,#N/A,TRUE,"Y능력";#N/A,#N/A,TRUE,"YKD"}</definedName>
    <definedName name="qlty" localSheetId="16" hidden="1">{#N/A,#N/A,TRUE,"Y생산";#N/A,#N/A,TRUE,"Y판매";#N/A,#N/A,TRUE,"Y총물량";#N/A,#N/A,TRUE,"Y능력";#N/A,#N/A,TRUE,"YKD"}</definedName>
    <definedName name="qlty" localSheetId="6" hidden="1">{#N/A,#N/A,TRUE,"Y생산";#N/A,#N/A,TRUE,"Y판매";#N/A,#N/A,TRUE,"Y총물량";#N/A,#N/A,TRUE,"Y능력";#N/A,#N/A,TRUE,"YKD"}</definedName>
    <definedName name="qlty" localSheetId="17" hidden="1">{#N/A,#N/A,TRUE,"Y생산";#N/A,#N/A,TRUE,"Y판매";#N/A,#N/A,TRUE,"Y총물량";#N/A,#N/A,TRUE,"Y능력";#N/A,#N/A,TRUE,"YKD"}</definedName>
    <definedName name="qlty" localSheetId="13" hidden="1">{#N/A,#N/A,TRUE,"Y생산";#N/A,#N/A,TRUE,"Y판매";#N/A,#N/A,TRUE,"Y총물량";#N/A,#N/A,TRUE,"Y능력";#N/A,#N/A,TRUE,"YKD"}</definedName>
    <definedName name="qlty" localSheetId="14" hidden="1">{#N/A,#N/A,TRUE,"Y생산";#N/A,#N/A,TRUE,"Y판매";#N/A,#N/A,TRUE,"Y총물량";#N/A,#N/A,TRUE,"Y능력";#N/A,#N/A,TRUE,"YKD"}</definedName>
    <definedName name="qlty" localSheetId="15" hidden="1">{#N/A,#N/A,TRUE,"Y생산";#N/A,#N/A,TRUE,"Y판매";#N/A,#N/A,TRUE,"Y총물량";#N/A,#N/A,TRUE,"Y능력";#N/A,#N/A,TRUE,"YKD"}</definedName>
    <definedName name="qlty" hidden="1">{#N/A,#N/A,TRUE,"Y생산";#N/A,#N/A,TRUE,"Y판매";#N/A,#N/A,TRUE,"Y총물량";#N/A,#N/A,TRUE,"Y능력";#N/A,#N/A,TRUE,"YKD"}</definedName>
    <definedName name="qpt" localSheetId="7">[0]!BlankMacro1</definedName>
    <definedName name="qpt" localSheetId="16">[0]!BlankMacro1</definedName>
    <definedName name="qpt" localSheetId="17">[0]!BlankMacro1</definedName>
    <definedName name="qpt" localSheetId="10">[0]!BlankMacro1</definedName>
    <definedName name="qpt" localSheetId="8">[0]!BlankMacro1</definedName>
    <definedName name="qpt" localSheetId="0">[0]!BlankMacro1</definedName>
    <definedName name="qpt" localSheetId="13">[0]!BlankMacro1</definedName>
    <definedName name="qpt" localSheetId="14">[0]!BlankMacro1</definedName>
    <definedName name="qpt" localSheetId="11">[0]!BlankMacro1</definedName>
    <definedName name="qpt" localSheetId="15">[0]!BlankMacro1</definedName>
    <definedName name="qpt">[0]!BlankMacro1</definedName>
    <definedName name="qq" localSheetId="6" hidden="1">{#N/A,#N/A,FALSE,"전제";#N/A,#N/A,FALSE,"표지";#N/A,#N/A,FALSE,"6D16";#N/A,#N/A,FALSE,"6D22";#N/A,#N/A,FALSE,"6D22-T";#N/A,#N/A,FALSE,"Q-DEG";#N/A,#N/A,FALSE,"총손";#N/A,#N/A,FALSE,"대당";#N/A,#N/A,FALSE,"가공비"}</definedName>
    <definedName name="QQ">#REF!</definedName>
    <definedName name="QQJGJGHJ" localSheetId="7" hidden="1">{#N/A,#N/A,FALSE,"신규dep";#N/A,#N/A,FALSE,"신규dep-금형상각후";#N/A,#N/A,FALSE,"신규dep-연구비상각후";#N/A,#N/A,FALSE,"신규dep-기계,공구상각후"}</definedName>
    <definedName name="QQJGJGHJ" localSheetId="16" hidden="1">{#N/A,#N/A,FALSE,"신규dep";#N/A,#N/A,FALSE,"신규dep-금형상각후";#N/A,#N/A,FALSE,"신규dep-연구비상각후";#N/A,#N/A,FALSE,"신규dep-기계,공구상각후"}</definedName>
    <definedName name="QQJGJGHJ" localSheetId="17" hidden="1">{#N/A,#N/A,FALSE,"신규dep";#N/A,#N/A,FALSE,"신규dep-금형상각후";#N/A,#N/A,FALSE,"신규dep-연구비상각후";#N/A,#N/A,FALSE,"신규dep-기계,공구상각후"}</definedName>
    <definedName name="QQJGJGHJ" localSheetId="13" hidden="1">{#N/A,#N/A,FALSE,"신규dep";#N/A,#N/A,FALSE,"신규dep-금형상각후";#N/A,#N/A,FALSE,"신규dep-연구비상각후";#N/A,#N/A,FALSE,"신규dep-기계,공구상각후"}</definedName>
    <definedName name="QQJGJGHJ" localSheetId="14" hidden="1">{#N/A,#N/A,FALSE,"신규dep";#N/A,#N/A,FALSE,"신규dep-금형상각후";#N/A,#N/A,FALSE,"신규dep-연구비상각후";#N/A,#N/A,FALSE,"신규dep-기계,공구상각후"}</definedName>
    <definedName name="QQJGJGHJ" localSheetId="15" hidden="1">{#N/A,#N/A,FALSE,"신규dep";#N/A,#N/A,FALSE,"신규dep-금형상각후";#N/A,#N/A,FALSE,"신규dep-연구비상각후";#N/A,#N/A,FALSE,"신규dep-기계,공구상각후"}</definedName>
    <definedName name="QQJGJGHJ" hidden="1">{#N/A,#N/A,FALSE,"신규dep";#N/A,#N/A,FALSE,"신규dep-금형상각후";#N/A,#N/A,FALSE,"신규dep-연구비상각후";#N/A,#N/A,FALSE,"신규dep-기계,공구상각후"}</definedName>
    <definedName name="QQQ" localSheetId="6" hidden="1">{#N/A,#N/A,FALSE,"96 3월물량표";#N/A,#N/A,FALSE,"96 4월물량표";#N/A,#N/A,FALSE,"96 5월물량표"}</definedName>
    <definedName name="QQQ" localSheetId="13" hidden="1">{#N/A,#N/A,FALSE,"단축1";#N/A,#N/A,FALSE,"단축2";#N/A,#N/A,FALSE,"단축3";#N/A,#N/A,FALSE,"장축";#N/A,#N/A,FALSE,"4WD"}</definedName>
    <definedName name="qqq">#REF!</definedName>
    <definedName name="QQQAAASSS" localSheetId="7" hidden="1">{#N/A,#N/A,TRUE,"Y생산";#N/A,#N/A,TRUE,"Y판매";#N/A,#N/A,TRUE,"Y총물량";#N/A,#N/A,TRUE,"Y능력";#N/A,#N/A,TRUE,"YKD"}</definedName>
    <definedName name="QQQAAASSS" localSheetId="16" hidden="1">{#N/A,#N/A,TRUE,"Y생산";#N/A,#N/A,TRUE,"Y판매";#N/A,#N/A,TRUE,"Y총물량";#N/A,#N/A,TRUE,"Y능력";#N/A,#N/A,TRUE,"YKD"}</definedName>
    <definedName name="QQQAAASSS" localSheetId="6" hidden="1">{#N/A,#N/A,TRUE,"Y생산";#N/A,#N/A,TRUE,"Y판매";#N/A,#N/A,TRUE,"Y총물량";#N/A,#N/A,TRUE,"Y능력";#N/A,#N/A,TRUE,"YKD"}</definedName>
    <definedName name="QQQAAASSS" localSheetId="17" hidden="1">{#N/A,#N/A,TRUE,"Y생산";#N/A,#N/A,TRUE,"Y판매";#N/A,#N/A,TRUE,"Y총물량";#N/A,#N/A,TRUE,"Y능력";#N/A,#N/A,TRUE,"YKD"}</definedName>
    <definedName name="QQQAAASSS" localSheetId="13" hidden="1">{#N/A,#N/A,TRUE,"Y생산";#N/A,#N/A,TRUE,"Y판매";#N/A,#N/A,TRUE,"Y총물량";#N/A,#N/A,TRUE,"Y능력";#N/A,#N/A,TRUE,"YKD"}</definedName>
    <definedName name="QQQAAASSS" localSheetId="14" hidden="1">{#N/A,#N/A,TRUE,"Y생산";#N/A,#N/A,TRUE,"Y판매";#N/A,#N/A,TRUE,"Y총물량";#N/A,#N/A,TRUE,"Y능력";#N/A,#N/A,TRUE,"YKD"}</definedName>
    <definedName name="QQQAAASSS" localSheetId="15" hidden="1">{#N/A,#N/A,TRUE,"Y생산";#N/A,#N/A,TRUE,"Y판매";#N/A,#N/A,TRUE,"Y총물량";#N/A,#N/A,TRUE,"Y능력";#N/A,#N/A,TRUE,"YKD"}</definedName>
    <definedName name="QQQAAASSS" hidden="1">{#N/A,#N/A,TRUE,"Y생산";#N/A,#N/A,TRUE,"Y판매";#N/A,#N/A,TRUE,"Y총물량";#N/A,#N/A,TRUE,"Y능력";#N/A,#N/A,TRUE,"YKD"}</definedName>
    <definedName name="QQQQ" localSheetId="6" hidden="1">{#N/A,#N/A,FALSE,"96 3월물량표";#N/A,#N/A,FALSE,"96 4월물량표";#N/A,#N/A,FALSE,"96 5월물량표"}</definedName>
    <definedName name="QQQQ" localSheetId="13" hidden="1">{#N/A,#N/A,FALSE,"96 3월물량표";#N/A,#N/A,FALSE,"96 4월물량표";#N/A,#N/A,FALSE,"96 5월물량표"}</definedName>
    <definedName name="QQQQ">#REF!</definedName>
    <definedName name="qqqqq" localSheetId="7" hidden="1">{#N/A,#N/A,FALSE,"단축1";#N/A,#N/A,FALSE,"단축2";#N/A,#N/A,FALSE,"단축3";#N/A,#N/A,FALSE,"장축";#N/A,#N/A,FALSE,"4WD"}</definedName>
    <definedName name="qqqqq" localSheetId="16" hidden="1">{#N/A,#N/A,FALSE,"단축1";#N/A,#N/A,FALSE,"단축2";#N/A,#N/A,FALSE,"단축3";#N/A,#N/A,FALSE,"장축";#N/A,#N/A,FALSE,"4WD"}</definedName>
    <definedName name="qqqqq" localSheetId="17" hidden="1">{#N/A,#N/A,FALSE,"단축1";#N/A,#N/A,FALSE,"단축2";#N/A,#N/A,FALSE,"단축3";#N/A,#N/A,FALSE,"장축";#N/A,#N/A,FALSE,"4WD"}</definedName>
    <definedName name="qqqqq" localSheetId="13" hidden="1">{#N/A,#N/A,FALSE,"단축1";#N/A,#N/A,FALSE,"단축2";#N/A,#N/A,FALSE,"단축3";#N/A,#N/A,FALSE,"장축";#N/A,#N/A,FALSE,"4WD"}</definedName>
    <definedName name="qqqqq" localSheetId="14" hidden="1">{#N/A,#N/A,FALSE,"단축1";#N/A,#N/A,FALSE,"단축2";#N/A,#N/A,FALSE,"단축3";#N/A,#N/A,FALSE,"장축";#N/A,#N/A,FALSE,"4WD"}</definedName>
    <definedName name="qqqqq" localSheetId="15" hidden="1">{#N/A,#N/A,FALSE,"단축1";#N/A,#N/A,FALSE,"단축2";#N/A,#N/A,FALSE,"단축3";#N/A,#N/A,FALSE,"장축";#N/A,#N/A,FALSE,"4WD"}</definedName>
    <definedName name="qqqqq" hidden="1">{#N/A,#N/A,FALSE,"단축1";#N/A,#N/A,FALSE,"단축2";#N/A,#N/A,FALSE,"단축3";#N/A,#N/A,FALSE,"장축";#N/A,#N/A,FALSE,"4WD"}</definedName>
    <definedName name="QQQQQQ" localSheetId="7" hidden="1">{TRUE,TRUE,-0.8,-17,963.6,637.8,FALSE,TRUE,TRUE,TRUE,0,1,#N/A,1,#N/A,18.0487804878049,42.7727272727273,1,FALSE,FALSE,3,TRUE,1,FALSE,100,"Swvu.Screen.","ACwvu.Screen.",#N/A,FALSE,FALSE,0.78740157480315,0.393700787401575,0.984251968503937,0.984251968503937,1,"","&amp;RH.Lehmhaus
VV54TQ
&amp;D",TRUE,TRUE,FALSE,FALSE,1,#N/A,1,1,"=R1C1:R67C11",FALSE,#N/A,#N/A,FALSE,FALSE,FALSE,9,300,300,FALSE,FALSE,TRUE,TRUE,TRUE}</definedName>
    <definedName name="QQQQQQ" localSheetId="16" hidden="1">{TRUE,TRUE,-0.8,-17,963.6,637.8,FALSE,TRUE,TRUE,TRUE,0,1,#N/A,1,#N/A,18.0487804878049,42.7727272727273,1,FALSE,FALSE,3,TRUE,1,FALSE,100,"Swvu.Screen.","ACwvu.Screen.",#N/A,FALSE,FALSE,0.78740157480315,0.393700787401575,0.984251968503937,0.984251968503937,1,"","&amp;RH.Lehmhaus
VV54TQ
&amp;D",TRUE,TRUE,FALSE,FALSE,1,#N/A,1,1,"=R1C1:R67C11",FALSE,#N/A,#N/A,FALSE,FALSE,FALSE,9,300,300,FALSE,FALSE,TRUE,TRUE,TRUE}</definedName>
    <definedName name="QQQQQQ" localSheetId="17" hidden="1">{TRUE,TRUE,-0.8,-17,963.6,637.8,FALSE,TRUE,TRUE,TRUE,0,1,#N/A,1,#N/A,18.0487804878049,42.7727272727273,1,FALSE,FALSE,3,TRUE,1,FALSE,100,"Swvu.Screen.","ACwvu.Screen.",#N/A,FALSE,FALSE,0.78740157480315,0.393700787401575,0.984251968503937,0.984251968503937,1,"","&amp;RH.Lehmhaus
VV54TQ
&amp;D",TRUE,TRUE,FALSE,FALSE,1,#N/A,1,1,"=R1C1:R67C11",FALSE,#N/A,#N/A,FALSE,FALSE,FALSE,9,300,300,FALSE,FALSE,TRUE,TRUE,TRUE}</definedName>
    <definedName name="QQQQQQ" localSheetId="13" hidden="1">{TRUE,TRUE,-0.8,-17,963.6,637.8,FALSE,TRUE,TRUE,TRUE,0,1,#N/A,1,#N/A,18.0487804878049,42.7727272727273,1,FALSE,FALSE,3,TRUE,1,FALSE,100,"Swvu.Screen.","ACwvu.Screen.",#N/A,FALSE,FALSE,0.78740157480315,0.393700787401575,0.984251968503937,0.984251968503937,1,"","&amp;RH.Lehmhaus
VV54TQ
&amp;D",TRUE,TRUE,FALSE,FALSE,1,#N/A,1,1,"=R1C1:R67C11",FALSE,#N/A,#N/A,FALSE,FALSE,FALSE,9,300,300,FALSE,FALSE,TRUE,TRUE,TRUE}</definedName>
    <definedName name="QQQQQQ" localSheetId="14" hidden="1">{TRUE,TRUE,-0.8,-17,963.6,637.8,FALSE,TRUE,TRUE,TRUE,0,1,#N/A,1,#N/A,18.0487804878049,42.7727272727273,1,FALSE,FALSE,3,TRUE,1,FALSE,100,"Swvu.Screen.","ACwvu.Screen.",#N/A,FALSE,FALSE,0.78740157480315,0.393700787401575,0.984251968503937,0.984251968503937,1,"","&amp;RH.Lehmhaus
VV54TQ
&amp;D",TRUE,TRUE,FALSE,FALSE,1,#N/A,1,1,"=R1C1:R67C11",FALSE,#N/A,#N/A,FALSE,FALSE,FALSE,9,300,300,FALSE,FALSE,TRUE,TRUE,TRUE}</definedName>
    <definedName name="QQQQQQ" localSheetId="15" hidden="1">{TRUE,TRUE,-0.8,-17,963.6,637.8,FALSE,TRUE,TRUE,TRUE,0,1,#N/A,1,#N/A,18.0487804878049,42.7727272727273,1,FALSE,FALSE,3,TRUE,1,FALSE,100,"Swvu.Screen.","ACwvu.Screen.",#N/A,FALSE,FALSE,0.78740157480315,0.393700787401575,0.984251968503937,0.984251968503937,1,"","&amp;RH.Lehmhaus
VV54TQ
&amp;D",TRUE,TRUE,FALSE,FALSE,1,#N/A,1,1,"=R1C1:R67C11",FALSE,#N/A,#N/A,FALSE,FALSE,FALSE,9,300,300,FALSE,FALSE,TRUE,TRUE,TRUE}</definedName>
    <definedName name="QQQQQQ" hidden="1">{TRUE,TRUE,-0.8,-17,963.6,637.8,FALSE,TRUE,TRUE,TRUE,0,1,#N/A,1,#N/A,18.0487804878049,42.7727272727273,1,FALSE,FALSE,3,TRUE,1,FALSE,100,"Swvu.Screen.","ACwvu.Screen.",#N/A,FALSE,FALSE,0.78740157480315,0.393700787401575,0.984251968503937,0.984251968503937,1,"","&amp;RH.Lehmhaus
VV54TQ
&amp;D",TRUE,TRUE,FALSE,FALSE,1,#N/A,1,1,"=R1C1:R67C11",FALSE,#N/A,#N/A,FALSE,FALSE,FALSE,9,300,300,FALSE,FALSE,TRUE,TRUE,TRUE}</definedName>
    <definedName name="QQQQQQQ" localSheetId="7" hidden="1">{#N/A,#N/A,FALSE,"단축1";#N/A,#N/A,FALSE,"단축2";#N/A,#N/A,FALSE,"단축3";#N/A,#N/A,FALSE,"장축";#N/A,#N/A,FALSE,"4WD"}</definedName>
    <definedName name="QQQQQQQ" localSheetId="16" hidden="1">{#N/A,#N/A,FALSE,"단축1";#N/A,#N/A,FALSE,"단축2";#N/A,#N/A,FALSE,"단축3";#N/A,#N/A,FALSE,"장축";#N/A,#N/A,FALSE,"4WD"}</definedName>
    <definedName name="QQQQQQQ" localSheetId="6" hidden="1">{#N/A,#N/A,TRUE,"Y생산";#N/A,#N/A,TRUE,"Y판매";#N/A,#N/A,TRUE,"Y총물량";#N/A,#N/A,TRUE,"Y능력";#N/A,#N/A,TRUE,"YKD"}</definedName>
    <definedName name="QQQQQQQ" localSheetId="17" hidden="1">{#N/A,#N/A,FALSE,"단축1";#N/A,#N/A,FALSE,"단축2";#N/A,#N/A,FALSE,"단축3";#N/A,#N/A,FALSE,"장축";#N/A,#N/A,FALSE,"4WD"}</definedName>
    <definedName name="QQQQQQQ" localSheetId="13" hidden="1">{#N/A,#N/A,TRUE,"Y생산";#N/A,#N/A,TRUE,"Y판매";#N/A,#N/A,TRUE,"Y총물량";#N/A,#N/A,TRUE,"Y능력";#N/A,#N/A,TRUE,"YKD"}</definedName>
    <definedName name="QQQQQQQ" localSheetId="14" hidden="1">{#N/A,#N/A,FALSE,"단축1";#N/A,#N/A,FALSE,"단축2";#N/A,#N/A,FALSE,"단축3";#N/A,#N/A,FALSE,"장축";#N/A,#N/A,FALSE,"4WD"}</definedName>
    <definedName name="QQQQQQQ" localSheetId="15" hidden="1">{#N/A,#N/A,FALSE,"단축1";#N/A,#N/A,FALSE,"단축2";#N/A,#N/A,FALSE,"단축3";#N/A,#N/A,FALSE,"장축";#N/A,#N/A,FALSE,"4WD"}</definedName>
    <definedName name="QQQQQQQ" hidden="1">{#N/A,#N/A,FALSE,"단축1";#N/A,#N/A,FALSE,"단축2";#N/A,#N/A,FALSE,"단축3";#N/A,#N/A,FALSE,"장축";#N/A,#N/A,FALSE,"4WD"}</definedName>
    <definedName name="qqqqqqqqq" localSheetId="7" hidden="1">{#N/A,#N/A,TRUE,"Y생산";#N/A,#N/A,TRUE,"Y판매";#N/A,#N/A,TRUE,"Y총물량";#N/A,#N/A,TRUE,"Y능력";#N/A,#N/A,TRUE,"YKD"}</definedName>
    <definedName name="qqqqqqqqq" localSheetId="16" hidden="1">{#N/A,#N/A,TRUE,"Y생산";#N/A,#N/A,TRUE,"Y판매";#N/A,#N/A,TRUE,"Y총물량";#N/A,#N/A,TRUE,"Y능력";#N/A,#N/A,TRUE,"YKD"}</definedName>
    <definedName name="qqqqqqqqq" localSheetId="6" hidden="1">{#N/A,#N/A,TRUE,"Y생산";#N/A,#N/A,TRUE,"Y판매";#N/A,#N/A,TRUE,"Y총물량";#N/A,#N/A,TRUE,"Y능력";#N/A,#N/A,TRUE,"YKD"}</definedName>
    <definedName name="qqqqqqqqq" localSheetId="17" hidden="1">{#N/A,#N/A,TRUE,"Y생산";#N/A,#N/A,TRUE,"Y판매";#N/A,#N/A,TRUE,"Y총물량";#N/A,#N/A,TRUE,"Y능력";#N/A,#N/A,TRUE,"YKD"}</definedName>
    <definedName name="qqqqqqqqq" localSheetId="13" hidden="1">{#N/A,#N/A,TRUE,"Y생산";#N/A,#N/A,TRUE,"Y판매";#N/A,#N/A,TRUE,"Y총물량";#N/A,#N/A,TRUE,"Y능력";#N/A,#N/A,TRUE,"YKD"}</definedName>
    <definedName name="qqqqqqqqq" localSheetId="14" hidden="1">{#N/A,#N/A,TRUE,"Y생산";#N/A,#N/A,TRUE,"Y판매";#N/A,#N/A,TRUE,"Y총물량";#N/A,#N/A,TRUE,"Y능력";#N/A,#N/A,TRUE,"YKD"}</definedName>
    <definedName name="qqqqqqqqq" localSheetId="15" hidden="1">{#N/A,#N/A,TRUE,"Y생산";#N/A,#N/A,TRUE,"Y판매";#N/A,#N/A,TRUE,"Y총물량";#N/A,#N/A,TRUE,"Y능력";#N/A,#N/A,TRUE,"YKD"}</definedName>
    <definedName name="qqqqqqqqq" hidden="1">{#N/A,#N/A,TRUE,"Y생산";#N/A,#N/A,TRUE,"Y판매";#N/A,#N/A,TRUE,"Y총물량";#N/A,#N/A,TRUE,"Y능력";#N/A,#N/A,TRUE,"YKD"}</definedName>
    <definedName name="QQZZ" localSheetId="6">#REF!</definedName>
    <definedName name="QQZZ">#REF!</definedName>
    <definedName name="QSCDXC">#REF!</definedName>
    <definedName name="QSS" localSheetId="7" hidden="1">{#N/A,#N/A,FALSE,"을지 (4)";#N/A,#N/A,FALSE,"을지 (5)";#N/A,#N/A,FALSE,"을지 (6)"}</definedName>
    <definedName name="QSS" localSheetId="16" hidden="1">{#N/A,#N/A,FALSE,"을지 (4)";#N/A,#N/A,FALSE,"을지 (5)";#N/A,#N/A,FALSE,"을지 (6)"}</definedName>
    <definedName name="QSS" localSheetId="17" hidden="1">{#N/A,#N/A,FALSE,"을지 (4)";#N/A,#N/A,FALSE,"을지 (5)";#N/A,#N/A,FALSE,"을지 (6)"}</definedName>
    <definedName name="QSS" localSheetId="13" hidden="1">{#N/A,#N/A,FALSE,"을지 (4)";#N/A,#N/A,FALSE,"을지 (5)";#N/A,#N/A,FALSE,"을지 (6)"}</definedName>
    <definedName name="QSS" localSheetId="14" hidden="1">{#N/A,#N/A,FALSE,"을지 (4)";#N/A,#N/A,FALSE,"을지 (5)";#N/A,#N/A,FALSE,"을지 (6)"}</definedName>
    <definedName name="QSS" localSheetId="15" hidden="1">{#N/A,#N/A,FALSE,"을지 (4)";#N/A,#N/A,FALSE,"을지 (5)";#N/A,#N/A,FALSE,"을지 (6)"}</definedName>
    <definedName name="QSS" hidden="1">{#N/A,#N/A,FALSE,"을지 (4)";#N/A,#N/A,FALSE,"을지 (5)";#N/A,#N/A,FALSE,"을지 (6)"}</definedName>
    <definedName name="QSTAR교육" localSheetId="13">[6]!QSTAR교육</definedName>
    <definedName name="QSTAR교육">[7]!QSTAR교육</definedName>
    <definedName name="qtr" localSheetId="7" hidden="1">{#N/A,#N/A,FALSE,"단축1";#N/A,#N/A,FALSE,"단축2";#N/A,#N/A,FALSE,"단축3";#N/A,#N/A,FALSE,"장축";#N/A,#N/A,FALSE,"4WD"}</definedName>
    <definedName name="qtr" localSheetId="16" hidden="1">{#N/A,#N/A,FALSE,"단축1";#N/A,#N/A,FALSE,"단축2";#N/A,#N/A,FALSE,"단축3";#N/A,#N/A,FALSE,"장축";#N/A,#N/A,FALSE,"4WD"}</definedName>
    <definedName name="qtr" localSheetId="17" hidden="1">{#N/A,#N/A,FALSE,"단축1";#N/A,#N/A,FALSE,"단축2";#N/A,#N/A,FALSE,"단축3";#N/A,#N/A,FALSE,"장축";#N/A,#N/A,FALSE,"4WD"}</definedName>
    <definedName name="qtr" localSheetId="13" hidden="1">{#N/A,#N/A,FALSE,"단축1";#N/A,#N/A,FALSE,"단축2";#N/A,#N/A,FALSE,"단축3";#N/A,#N/A,FALSE,"장축";#N/A,#N/A,FALSE,"4WD"}</definedName>
    <definedName name="qtr" localSheetId="14" hidden="1">{#N/A,#N/A,FALSE,"단축1";#N/A,#N/A,FALSE,"단축2";#N/A,#N/A,FALSE,"단축3";#N/A,#N/A,FALSE,"장축";#N/A,#N/A,FALSE,"4WD"}</definedName>
    <definedName name="qtr" localSheetId="15" hidden="1">{#N/A,#N/A,FALSE,"단축1";#N/A,#N/A,FALSE,"단축2";#N/A,#N/A,FALSE,"단축3";#N/A,#N/A,FALSE,"장축";#N/A,#N/A,FALSE,"4WD"}</definedName>
    <definedName name="qtr" hidden="1">{#N/A,#N/A,FALSE,"단축1";#N/A,#N/A,FALSE,"단축2";#N/A,#N/A,FALSE,"단축3";#N/A,#N/A,FALSE,"장축";#N/A,#N/A,FALSE,"4WD"}</definedName>
    <definedName name="qtr_inr" hidden="1">#REF!</definedName>
    <definedName name="qtr신" localSheetId="7" hidden="1">{#N/A,#N/A,FALSE,"단축1";#N/A,#N/A,FALSE,"단축2";#N/A,#N/A,FALSE,"단축3";#N/A,#N/A,FALSE,"장축";#N/A,#N/A,FALSE,"4WD"}</definedName>
    <definedName name="qtr신" localSheetId="16" hidden="1">{#N/A,#N/A,FALSE,"단축1";#N/A,#N/A,FALSE,"단축2";#N/A,#N/A,FALSE,"단축3";#N/A,#N/A,FALSE,"장축";#N/A,#N/A,FALSE,"4WD"}</definedName>
    <definedName name="qtr신" localSheetId="17" hidden="1">{#N/A,#N/A,FALSE,"단축1";#N/A,#N/A,FALSE,"단축2";#N/A,#N/A,FALSE,"단축3";#N/A,#N/A,FALSE,"장축";#N/A,#N/A,FALSE,"4WD"}</definedName>
    <definedName name="qtr신" localSheetId="13" hidden="1">{#N/A,#N/A,FALSE,"단축1";#N/A,#N/A,FALSE,"단축2";#N/A,#N/A,FALSE,"단축3";#N/A,#N/A,FALSE,"장축";#N/A,#N/A,FALSE,"4WD"}</definedName>
    <definedName name="qtr신" localSheetId="14" hidden="1">{#N/A,#N/A,FALSE,"단축1";#N/A,#N/A,FALSE,"단축2";#N/A,#N/A,FALSE,"단축3";#N/A,#N/A,FALSE,"장축";#N/A,#N/A,FALSE,"4WD"}</definedName>
    <definedName name="qtr신" localSheetId="15" hidden="1">{#N/A,#N/A,FALSE,"단축1";#N/A,#N/A,FALSE,"단축2";#N/A,#N/A,FALSE,"단축3";#N/A,#N/A,FALSE,"장축";#N/A,#N/A,FALSE,"4WD"}</definedName>
    <definedName name="qtr신" hidden="1">{#N/A,#N/A,FALSE,"단축1";#N/A,#N/A,FALSE,"단축2";#N/A,#N/A,FALSE,"단축3";#N/A,#N/A,FALSE,"장축";#N/A,#N/A,FALSE,"4WD"}</definedName>
    <definedName name="QTY" localSheetId="6">#N/A</definedName>
    <definedName name="QTY" localSheetId="13">#N/A</definedName>
    <definedName name="QTY">#REF!</definedName>
    <definedName name="Query2">#REF!</definedName>
    <definedName name="Query3">#REF!</definedName>
    <definedName name="QUOTACT">#REF!</definedName>
    <definedName name="QUOTPLAN">#REF!</definedName>
    <definedName name="QW" localSheetId="7" hidden="1">{#N/A,#N/A,FALSE,"을지 (4)";#N/A,#N/A,FALSE,"을지 (5)";#N/A,#N/A,FALSE,"을지 (6)"}</definedName>
    <definedName name="QW" localSheetId="16" hidden="1">{#N/A,#N/A,FALSE,"을지 (4)";#N/A,#N/A,FALSE,"을지 (5)";#N/A,#N/A,FALSE,"을지 (6)"}</definedName>
    <definedName name="QW" localSheetId="6" hidden="1">{#N/A,#N/A,FALSE,"단축1";#N/A,#N/A,FALSE,"단축2";#N/A,#N/A,FALSE,"단축3";#N/A,#N/A,FALSE,"장축";#N/A,#N/A,FALSE,"4WD"}</definedName>
    <definedName name="QW" localSheetId="17" hidden="1">{#N/A,#N/A,FALSE,"을지 (4)";#N/A,#N/A,FALSE,"을지 (5)";#N/A,#N/A,FALSE,"을지 (6)"}</definedName>
    <definedName name="QW" localSheetId="13" hidden="1">{#N/A,#N/A,FALSE,"을지 (4)";#N/A,#N/A,FALSE,"을지 (5)";#N/A,#N/A,FALSE,"을지 (6)"}</definedName>
    <definedName name="QW" localSheetId="14" hidden="1">{#N/A,#N/A,FALSE,"을지 (4)";#N/A,#N/A,FALSE,"을지 (5)";#N/A,#N/A,FALSE,"을지 (6)"}</definedName>
    <definedName name="QW" localSheetId="15" hidden="1">{#N/A,#N/A,FALSE,"을지 (4)";#N/A,#N/A,FALSE,"을지 (5)";#N/A,#N/A,FALSE,"을지 (6)"}</definedName>
    <definedName name="QW" hidden="1">{#N/A,#N/A,FALSE,"을지 (4)";#N/A,#N/A,FALSE,"을지 (5)";#N/A,#N/A,FALSE,"을지 (6)"}</definedName>
    <definedName name="QWA" localSheetId="7" hidden="1">{#N/A,#N/A,FALSE,"을지 (4)";#N/A,#N/A,FALSE,"을지 (5)";#N/A,#N/A,FALSE,"을지 (6)"}</definedName>
    <definedName name="QWA" localSheetId="16" hidden="1">{#N/A,#N/A,FALSE,"을지 (4)";#N/A,#N/A,FALSE,"을지 (5)";#N/A,#N/A,FALSE,"을지 (6)"}</definedName>
    <definedName name="QWA" localSheetId="17" hidden="1">{#N/A,#N/A,FALSE,"을지 (4)";#N/A,#N/A,FALSE,"을지 (5)";#N/A,#N/A,FALSE,"을지 (6)"}</definedName>
    <definedName name="QWA" localSheetId="13" hidden="1">{#N/A,#N/A,FALSE,"을지 (4)";#N/A,#N/A,FALSE,"을지 (5)";#N/A,#N/A,FALSE,"을지 (6)"}</definedName>
    <definedName name="QWA" localSheetId="14" hidden="1">{#N/A,#N/A,FALSE,"을지 (4)";#N/A,#N/A,FALSE,"을지 (5)";#N/A,#N/A,FALSE,"을지 (6)"}</definedName>
    <definedName name="QWA" localSheetId="15" hidden="1">{#N/A,#N/A,FALSE,"을지 (4)";#N/A,#N/A,FALSE,"을지 (5)";#N/A,#N/A,FALSE,"을지 (6)"}</definedName>
    <definedName name="QWA" hidden="1">{#N/A,#N/A,FALSE,"을지 (4)";#N/A,#N/A,FALSE,"을지 (5)";#N/A,#N/A,FALSE,"을지 (6)"}</definedName>
    <definedName name="QWE">#REF!</definedName>
    <definedName name="QWEQ" localSheetId="7">BlankMacro1</definedName>
    <definedName name="QWEQ" localSheetId="16">BlankMacro1</definedName>
    <definedName name="QWEQ" localSheetId="17">BlankMacro1</definedName>
    <definedName name="QWEQ" localSheetId="10">BlankMacro1</definedName>
    <definedName name="QWEQ" localSheetId="8">BlankMacro1</definedName>
    <definedName name="QWEQ" localSheetId="0">BlankMacro1</definedName>
    <definedName name="QWEQ" localSheetId="13">BlankMacro1</definedName>
    <definedName name="QWEQ" localSheetId="14">BlankMacro1</definedName>
    <definedName name="QWEQ" localSheetId="11">BlankMacro1</definedName>
    <definedName name="QWEQ" localSheetId="15">BlankMacro1</definedName>
    <definedName name="QWEQ">BlankMacro1</definedName>
    <definedName name="QWER" localSheetId="7" hidden="1">{#N/A,#N/A,FALSE,"단축1";#N/A,#N/A,FALSE,"단축2";#N/A,#N/A,FALSE,"단축3";#N/A,#N/A,FALSE,"장축";#N/A,#N/A,FALSE,"4WD"}</definedName>
    <definedName name="QWER" localSheetId="16" hidden="1">{#N/A,#N/A,FALSE,"단축1";#N/A,#N/A,FALSE,"단축2";#N/A,#N/A,FALSE,"단축3";#N/A,#N/A,FALSE,"장축";#N/A,#N/A,FALSE,"4WD"}</definedName>
    <definedName name="QWER" localSheetId="6" hidden="1">{#N/A,#N/A,FALSE,"단축1";#N/A,#N/A,FALSE,"단축2";#N/A,#N/A,FALSE,"단축3";#N/A,#N/A,FALSE,"장축";#N/A,#N/A,FALSE,"4WD"}</definedName>
    <definedName name="QWER" localSheetId="17" hidden="1">{#N/A,#N/A,FALSE,"단축1";#N/A,#N/A,FALSE,"단축2";#N/A,#N/A,FALSE,"단축3";#N/A,#N/A,FALSE,"장축";#N/A,#N/A,FALSE,"4WD"}</definedName>
    <definedName name="QWER" localSheetId="13" hidden="1">{#N/A,#N/A,FALSE,"단축1";#N/A,#N/A,FALSE,"단축2";#N/A,#N/A,FALSE,"단축3";#N/A,#N/A,FALSE,"장축";#N/A,#N/A,FALSE,"4WD"}</definedName>
    <definedName name="QWER" localSheetId="14" hidden="1">{#N/A,#N/A,FALSE,"단축1";#N/A,#N/A,FALSE,"단축2";#N/A,#N/A,FALSE,"단축3";#N/A,#N/A,FALSE,"장축";#N/A,#N/A,FALSE,"4WD"}</definedName>
    <definedName name="QWER" localSheetId="15" hidden="1">{#N/A,#N/A,FALSE,"단축1";#N/A,#N/A,FALSE,"단축2";#N/A,#N/A,FALSE,"단축3";#N/A,#N/A,FALSE,"장축";#N/A,#N/A,FALSE,"4WD"}</definedName>
    <definedName name="QWER" hidden="1">{#N/A,#N/A,FALSE,"단축1";#N/A,#N/A,FALSE,"단축2";#N/A,#N/A,FALSE,"단축3";#N/A,#N/A,FALSE,"장축";#N/A,#N/A,FALSE,"4WD"}</definedName>
    <definedName name="qwert" localSheetId="7" hidden="1">{#N/A,#N/A,FALSE,"단축1";#N/A,#N/A,FALSE,"단축2";#N/A,#N/A,FALSE,"단축3";#N/A,#N/A,FALSE,"장축";#N/A,#N/A,FALSE,"4WD"}</definedName>
    <definedName name="qwert" localSheetId="16" hidden="1">{#N/A,#N/A,FALSE,"단축1";#N/A,#N/A,FALSE,"단축2";#N/A,#N/A,FALSE,"단축3";#N/A,#N/A,FALSE,"장축";#N/A,#N/A,FALSE,"4WD"}</definedName>
    <definedName name="qwert" localSheetId="17" hidden="1">{#N/A,#N/A,FALSE,"단축1";#N/A,#N/A,FALSE,"단축2";#N/A,#N/A,FALSE,"단축3";#N/A,#N/A,FALSE,"장축";#N/A,#N/A,FALSE,"4WD"}</definedName>
    <definedName name="qwert" localSheetId="13" hidden="1">{#N/A,#N/A,FALSE,"단축1";#N/A,#N/A,FALSE,"단축2";#N/A,#N/A,FALSE,"단축3";#N/A,#N/A,FALSE,"장축";#N/A,#N/A,FALSE,"4WD"}</definedName>
    <definedName name="qwert" localSheetId="14" hidden="1">{#N/A,#N/A,FALSE,"단축1";#N/A,#N/A,FALSE,"단축2";#N/A,#N/A,FALSE,"단축3";#N/A,#N/A,FALSE,"장축";#N/A,#N/A,FALSE,"4WD"}</definedName>
    <definedName name="qwert" localSheetId="15" hidden="1">{#N/A,#N/A,FALSE,"단축1";#N/A,#N/A,FALSE,"단축2";#N/A,#N/A,FALSE,"단축3";#N/A,#N/A,FALSE,"장축";#N/A,#N/A,FALSE,"4WD"}</definedName>
    <definedName name="qwert" hidden="1">{#N/A,#N/A,FALSE,"단축1";#N/A,#N/A,FALSE,"단축2";#N/A,#N/A,FALSE,"단축3";#N/A,#N/A,FALSE,"장축";#N/A,#N/A,FALSE,"4WD"}</definedName>
    <definedName name="QWET" localSheetId="7">BlankMacro1</definedName>
    <definedName name="QWET" localSheetId="16">BlankMacro1</definedName>
    <definedName name="QWET" localSheetId="17">BlankMacro1</definedName>
    <definedName name="QWET" localSheetId="10">BlankMacro1</definedName>
    <definedName name="QWET" localSheetId="8">BlankMacro1</definedName>
    <definedName name="QWET" localSheetId="0">BlankMacro1</definedName>
    <definedName name="QWET" localSheetId="13">BlankMacro1</definedName>
    <definedName name="QWET" localSheetId="14">BlankMacro1</definedName>
    <definedName name="QWET" localSheetId="11">BlankMacro1</definedName>
    <definedName name="QWET" localSheetId="15">BlankMacro1</definedName>
    <definedName name="QWET">BlankMacro1</definedName>
    <definedName name="QWQ" localSheetId="7">BlankMacro1</definedName>
    <definedName name="QWQ" localSheetId="16">BlankMacro1</definedName>
    <definedName name="QWQ" localSheetId="17">BlankMacro1</definedName>
    <definedName name="QWQ" localSheetId="10">BlankMacro1</definedName>
    <definedName name="QWQ" localSheetId="8">BlankMacro1</definedName>
    <definedName name="QWQ" localSheetId="0">BlankMacro1</definedName>
    <definedName name="QWQ" localSheetId="13">BlankMacro1</definedName>
    <definedName name="QWQ" localSheetId="14">BlankMacro1</definedName>
    <definedName name="QWQ" localSheetId="11">BlankMacro1</definedName>
    <definedName name="QWQ" localSheetId="15">BlankMacro1</definedName>
    <definedName name="QWQ">BlankMacro1</definedName>
    <definedName name="QWQW" localSheetId="7" hidden="1">{#N/A,#N/A,FALSE,"단축1";#N/A,#N/A,FALSE,"단축2";#N/A,#N/A,FALSE,"단축3";#N/A,#N/A,FALSE,"장축";#N/A,#N/A,FALSE,"4WD"}</definedName>
    <definedName name="QWQW" localSheetId="16" hidden="1">{#N/A,#N/A,FALSE,"단축1";#N/A,#N/A,FALSE,"단축2";#N/A,#N/A,FALSE,"단축3";#N/A,#N/A,FALSE,"장축";#N/A,#N/A,FALSE,"4WD"}</definedName>
    <definedName name="QWQW" localSheetId="17" hidden="1">{#N/A,#N/A,FALSE,"단축1";#N/A,#N/A,FALSE,"단축2";#N/A,#N/A,FALSE,"단축3";#N/A,#N/A,FALSE,"장축";#N/A,#N/A,FALSE,"4WD"}</definedName>
    <definedName name="QWQW" localSheetId="13" hidden="1">{#N/A,#N/A,FALSE,"단축1";#N/A,#N/A,FALSE,"단축2";#N/A,#N/A,FALSE,"단축3";#N/A,#N/A,FALSE,"장축";#N/A,#N/A,FALSE,"4WD"}</definedName>
    <definedName name="QWQW" localSheetId="14" hidden="1">{#N/A,#N/A,FALSE,"단축1";#N/A,#N/A,FALSE,"단축2";#N/A,#N/A,FALSE,"단축3";#N/A,#N/A,FALSE,"장축";#N/A,#N/A,FALSE,"4WD"}</definedName>
    <definedName name="QWQW" localSheetId="15" hidden="1">{#N/A,#N/A,FALSE,"단축1";#N/A,#N/A,FALSE,"단축2";#N/A,#N/A,FALSE,"단축3";#N/A,#N/A,FALSE,"장축";#N/A,#N/A,FALSE,"4WD"}</definedName>
    <definedName name="QWQW" hidden="1">{#N/A,#N/A,FALSE,"단축1";#N/A,#N/A,FALSE,"단축2";#N/A,#N/A,FALSE,"단축3";#N/A,#N/A,FALSE,"장축";#N/A,#N/A,FALSE,"4WD"}</definedName>
    <definedName name="QWWWWQ" localSheetId="7" hidden="1">{#N/A,#N/A,FALSE,"단축1";#N/A,#N/A,FALSE,"단축2";#N/A,#N/A,FALSE,"단축3";#N/A,#N/A,FALSE,"장축";#N/A,#N/A,FALSE,"4WD"}</definedName>
    <definedName name="QWWWWQ" localSheetId="16" hidden="1">{#N/A,#N/A,FALSE,"단축1";#N/A,#N/A,FALSE,"단축2";#N/A,#N/A,FALSE,"단축3";#N/A,#N/A,FALSE,"장축";#N/A,#N/A,FALSE,"4WD"}</definedName>
    <definedName name="QWWWWQ" localSheetId="17" hidden="1">{#N/A,#N/A,FALSE,"단축1";#N/A,#N/A,FALSE,"단축2";#N/A,#N/A,FALSE,"단축3";#N/A,#N/A,FALSE,"장축";#N/A,#N/A,FALSE,"4WD"}</definedName>
    <definedName name="QWWWWQ" localSheetId="13" hidden="1">{#N/A,#N/A,FALSE,"단축1";#N/A,#N/A,FALSE,"단축2";#N/A,#N/A,FALSE,"단축3";#N/A,#N/A,FALSE,"장축";#N/A,#N/A,FALSE,"4WD"}</definedName>
    <definedName name="QWWWWQ" localSheetId="14" hidden="1">{#N/A,#N/A,FALSE,"단축1";#N/A,#N/A,FALSE,"단축2";#N/A,#N/A,FALSE,"단축3";#N/A,#N/A,FALSE,"장축";#N/A,#N/A,FALSE,"4WD"}</definedName>
    <definedName name="QWWWWQ" localSheetId="15" hidden="1">{#N/A,#N/A,FALSE,"단축1";#N/A,#N/A,FALSE,"단축2";#N/A,#N/A,FALSE,"단축3";#N/A,#N/A,FALSE,"장축";#N/A,#N/A,FALSE,"4WD"}</definedName>
    <definedName name="QWWWWQ" hidden="1">{#N/A,#N/A,FALSE,"단축1";#N/A,#N/A,FALSE,"단축2";#N/A,#N/A,FALSE,"단축3";#N/A,#N/A,FALSE,"장축";#N/A,#N/A,FALSE,"4WD"}</definedName>
    <definedName name="Q행">#REF!</definedName>
    <definedName name="R_COVER" localSheetId="7" hidden="1">{#N/A,#N/A,FALSE,"단축1";#N/A,#N/A,FALSE,"단축2";#N/A,#N/A,FALSE,"단축3";#N/A,#N/A,FALSE,"장축";#N/A,#N/A,FALSE,"4WD"}</definedName>
    <definedName name="R_COVER" localSheetId="16" hidden="1">{#N/A,#N/A,FALSE,"단축1";#N/A,#N/A,FALSE,"단축2";#N/A,#N/A,FALSE,"단축3";#N/A,#N/A,FALSE,"장축";#N/A,#N/A,FALSE,"4WD"}</definedName>
    <definedName name="R_COVER" localSheetId="6" hidden="1">{#N/A,#N/A,FALSE,"단축1";#N/A,#N/A,FALSE,"단축2";#N/A,#N/A,FALSE,"단축3";#N/A,#N/A,FALSE,"장축";#N/A,#N/A,FALSE,"4WD"}</definedName>
    <definedName name="R_COVER" localSheetId="17" hidden="1">{#N/A,#N/A,FALSE,"단축1";#N/A,#N/A,FALSE,"단축2";#N/A,#N/A,FALSE,"단축3";#N/A,#N/A,FALSE,"장축";#N/A,#N/A,FALSE,"4WD"}</definedName>
    <definedName name="R_COVER" localSheetId="13" hidden="1">{#N/A,#N/A,FALSE,"단축1";#N/A,#N/A,FALSE,"단축2";#N/A,#N/A,FALSE,"단축3";#N/A,#N/A,FALSE,"장축";#N/A,#N/A,FALSE,"4WD"}</definedName>
    <definedName name="R_COVER" localSheetId="14" hidden="1">{#N/A,#N/A,FALSE,"단축1";#N/A,#N/A,FALSE,"단축2";#N/A,#N/A,FALSE,"단축3";#N/A,#N/A,FALSE,"장축";#N/A,#N/A,FALSE,"4WD"}</definedName>
    <definedName name="R_COVER" localSheetId="15" hidden="1">{#N/A,#N/A,FALSE,"단축1";#N/A,#N/A,FALSE,"단축2";#N/A,#N/A,FALSE,"단축3";#N/A,#N/A,FALSE,"장축";#N/A,#N/A,FALSE,"4WD"}</definedName>
    <definedName name="R_COVER" hidden="1">{#N/A,#N/A,FALSE,"단축1";#N/A,#N/A,FALSE,"단축2";#N/A,#N/A,FALSE,"단축3";#N/A,#N/A,FALSE,"장축";#N/A,#N/A,FALSE,"4WD"}</definedName>
    <definedName name="R_F">#REF!</definedName>
    <definedName name="RA" localSheetId="6">#REF!</definedName>
    <definedName name="RA">#REF!</definedName>
    <definedName name="RANK">#N/A</definedName>
    <definedName name="RATE">#REF!</definedName>
    <definedName name="ratek">#REF!</definedName>
    <definedName name="RATIO">#N/A</definedName>
    <definedName name="RATIO1">#N/A</definedName>
    <definedName name="RATIO미래">#REF!</definedName>
    <definedName name="RATTLE" localSheetId="7" hidden="1">{#N/A,#N/A,FALSE,"단축1";#N/A,#N/A,FALSE,"단축2";#N/A,#N/A,FALSE,"단축3";#N/A,#N/A,FALSE,"장축";#N/A,#N/A,FALSE,"4WD"}</definedName>
    <definedName name="RATTLE" localSheetId="16" hidden="1">{#N/A,#N/A,FALSE,"단축1";#N/A,#N/A,FALSE,"단축2";#N/A,#N/A,FALSE,"단축3";#N/A,#N/A,FALSE,"장축";#N/A,#N/A,FALSE,"4WD"}</definedName>
    <definedName name="RATTLE" localSheetId="6" hidden="1">{#N/A,#N/A,FALSE,"단축1";#N/A,#N/A,FALSE,"단축2";#N/A,#N/A,FALSE,"단축3";#N/A,#N/A,FALSE,"장축";#N/A,#N/A,FALSE,"4WD"}</definedName>
    <definedName name="RATTLE" localSheetId="17" hidden="1">{#N/A,#N/A,FALSE,"단축1";#N/A,#N/A,FALSE,"단축2";#N/A,#N/A,FALSE,"단축3";#N/A,#N/A,FALSE,"장축";#N/A,#N/A,FALSE,"4WD"}</definedName>
    <definedName name="RATTLE" localSheetId="13" hidden="1">{#N/A,#N/A,FALSE,"단축1";#N/A,#N/A,FALSE,"단축2";#N/A,#N/A,FALSE,"단축3";#N/A,#N/A,FALSE,"장축";#N/A,#N/A,FALSE,"4WD"}</definedName>
    <definedName name="RATTLE" localSheetId="14" hidden="1">{#N/A,#N/A,FALSE,"단축1";#N/A,#N/A,FALSE,"단축2";#N/A,#N/A,FALSE,"단축3";#N/A,#N/A,FALSE,"장축";#N/A,#N/A,FALSE,"4WD"}</definedName>
    <definedName name="RATTLE" localSheetId="15" hidden="1">{#N/A,#N/A,FALSE,"단축1";#N/A,#N/A,FALSE,"단축2";#N/A,#N/A,FALSE,"단축3";#N/A,#N/A,FALSE,"장축";#N/A,#N/A,FALSE,"4WD"}</definedName>
    <definedName name="RATTLE" hidden="1">{#N/A,#N/A,FALSE,"단축1";#N/A,#N/A,FALSE,"단축2";#N/A,#N/A,FALSE,"단축3";#N/A,#N/A,FALSE,"장축";#N/A,#N/A,FALSE,"4WD"}</definedName>
    <definedName name="rbar">#REF!</definedName>
    <definedName name="RBI">#REF!</definedName>
    <definedName name="rbr">[4]계산DATA입력!#REF!</definedName>
    <definedName name="RÇà">#REF!</definedName>
    <definedName name="rd_cost">#REF!</definedName>
    <definedName name="rd_rate">#REF!</definedName>
    <definedName name="rdate">#REF!</definedName>
    <definedName name="RDC">#REF!</definedName>
    <definedName name="RDG" localSheetId="7" hidden="1">{#N/A,#N/A,FALSE,"단축1";#N/A,#N/A,FALSE,"단축2";#N/A,#N/A,FALSE,"단축3";#N/A,#N/A,FALSE,"장축";#N/A,#N/A,FALSE,"4WD"}</definedName>
    <definedName name="RDG" localSheetId="16" hidden="1">{#N/A,#N/A,FALSE,"단축1";#N/A,#N/A,FALSE,"단축2";#N/A,#N/A,FALSE,"단축3";#N/A,#N/A,FALSE,"장축";#N/A,#N/A,FALSE,"4WD"}</definedName>
    <definedName name="RDG" localSheetId="17" hidden="1">{#N/A,#N/A,FALSE,"단축1";#N/A,#N/A,FALSE,"단축2";#N/A,#N/A,FALSE,"단축3";#N/A,#N/A,FALSE,"장축";#N/A,#N/A,FALSE,"4WD"}</definedName>
    <definedName name="RDG" localSheetId="13" hidden="1">{#N/A,#N/A,FALSE,"단축1";#N/A,#N/A,FALSE,"단축2";#N/A,#N/A,FALSE,"단축3";#N/A,#N/A,FALSE,"장축";#N/A,#N/A,FALSE,"4WD"}</definedName>
    <definedName name="RDG" localSheetId="14" hidden="1">{#N/A,#N/A,FALSE,"단축1";#N/A,#N/A,FALSE,"단축2";#N/A,#N/A,FALSE,"단축3";#N/A,#N/A,FALSE,"장축";#N/A,#N/A,FALSE,"4WD"}</definedName>
    <definedName name="RDG" localSheetId="15" hidden="1">{#N/A,#N/A,FALSE,"단축1";#N/A,#N/A,FALSE,"단축2";#N/A,#N/A,FALSE,"단축3";#N/A,#N/A,FALSE,"장축";#N/A,#N/A,FALSE,"4WD"}</definedName>
    <definedName name="RDG" hidden="1">{#N/A,#N/A,FALSE,"단축1";#N/A,#N/A,FALSE,"단축2";#N/A,#N/A,FALSE,"단축3";#N/A,#N/A,FALSE,"장축";#N/A,#N/A,FALSE,"4WD"}</definedName>
    <definedName name="RDS">#REF!</definedName>
    <definedName name="RE" localSheetId="7" hidden="1">{#N/A,#N/A,FALSE,"초도품";#N/A,#N/A,FALSE,"초도품 (2)";#N/A,#N/A,FALSE,"초도품 (3)";#N/A,#N/A,FALSE,"초도품 (4)";#N/A,#N/A,FALSE,"초도품 (5)";#N/A,#N/A,FALSE,"초도품 (6)"}</definedName>
    <definedName name="RE" localSheetId="16" hidden="1">{#N/A,#N/A,FALSE,"초도품";#N/A,#N/A,FALSE,"초도품 (2)";#N/A,#N/A,FALSE,"초도품 (3)";#N/A,#N/A,FALSE,"초도품 (4)";#N/A,#N/A,FALSE,"초도품 (5)";#N/A,#N/A,FALSE,"초도품 (6)"}</definedName>
    <definedName name="RE" localSheetId="17" hidden="1">{#N/A,#N/A,FALSE,"초도품";#N/A,#N/A,FALSE,"초도품 (2)";#N/A,#N/A,FALSE,"초도품 (3)";#N/A,#N/A,FALSE,"초도품 (4)";#N/A,#N/A,FALSE,"초도품 (5)";#N/A,#N/A,FALSE,"초도품 (6)"}</definedName>
    <definedName name="RE" localSheetId="13" hidden="1">{#N/A,#N/A,FALSE,"초도품";#N/A,#N/A,FALSE,"초도품 (2)";#N/A,#N/A,FALSE,"초도품 (3)";#N/A,#N/A,FALSE,"초도품 (4)";#N/A,#N/A,FALSE,"초도품 (5)";#N/A,#N/A,FALSE,"초도품 (6)"}</definedName>
    <definedName name="RE" localSheetId="14" hidden="1">{#N/A,#N/A,FALSE,"초도품";#N/A,#N/A,FALSE,"초도품 (2)";#N/A,#N/A,FALSE,"초도품 (3)";#N/A,#N/A,FALSE,"초도품 (4)";#N/A,#N/A,FALSE,"초도품 (5)";#N/A,#N/A,FALSE,"초도품 (6)"}</definedName>
    <definedName name="RE" localSheetId="15" hidden="1">{#N/A,#N/A,FALSE,"초도품";#N/A,#N/A,FALSE,"초도품 (2)";#N/A,#N/A,FALSE,"초도품 (3)";#N/A,#N/A,FALSE,"초도품 (4)";#N/A,#N/A,FALSE,"초도품 (5)";#N/A,#N/A,FALSE,"초도품 (6)"}</definedName>
    <definedName name="RE" hidden="1">{#N/A,#N/A,FALSE,"초도품";#N/A,#N/A,FALSE,"초도품 (2)";#N/A,#N/A,FALSE,"초도품 (3)";#N/A,#N/A,FALSE,"초도품 (4)";#N/A,#N/A,FALSE,"초도품 (5)";#N/A,#N/A,FALSE,"초도품 (6)"}</definedName>
    <definedName name="REAR" localSheetId="7" hidden="1">{#N/A,#N/A,FALSE,"단축1";#N/A,#N/A,FALSE,"단축2";#N/A,#N/A,FALSE,"단축3";#N/A,#N/A,FALSE,"장축";#N/A,#N/A,FALSE,"4WD"}</definedName>
    <definedName name="REAR" localSheetId="16" hidden="1">{#N/A,#N/A,FALSE,"단축1";#N/A,#N/A,FALSE,"단축2";#N/A,#N/A,FALSE,"단축3";#N/A,#N/A,FALSE,"장축";#N/A,#N/A,FALSE,"4WD"}</definedName>
    <definedName name="REAR" localSheetId="17" hidden="1">{#N/A,#N/A,FALSE,"단축1";#N/A,#N/A,FALSE,"단축2";#N/A,#N/A,FALSE,"단축3";#N/A,#N/A,FALSE,"장축";#N/A,#N/A,FALSE,"4WD"}</definedName>
    <definedName name="REAR" localSheetId="13" hidden="1">{#N/A,#N/A,FALSE,"단축1";#N/A,#N/A,FALSE,"단축2";#N/A,#N/A,FALSE,"단축3";#N/A,#N/A,FALSE,"장축";#N/A,#N/A,FALSE,"4WD"}</definedName>
    <definedName name="REAR" localSheetId="14" hidden="1">{#N/A,#N/A,FALSE,"단축1";#N/A,#N/A,FALSE,"단축2";#N/A,#N/A,FALSE,"단축3";#N/A,#N/A,FALSE,"장축";#N/A,#N/A,FALSE,"4WD"}</definedName>
    <definedName name="REAR" localSheetId="15" hidden="1">{#N/A,#N/A,FALSE,"단축1";#N/A,#N/A,FALSE,"단축2";#N/A,#N/A,FALSE,"단축3";#N/A,#N/A,FALSE,"장축";#N/A,#N/A,FALSE,"4WD"}</definedName>
    <definedName name="REAR" hidden="1">{#N/A,#N/A,FALSE,"단축1";#N/A,#N/A,FALSE,"단축2";#N/A,#N/A,FALSE,"단축3";#N/A,#N/A,FALSE,"장축";#N/A,#N/A,FALSE,"4WD"}</definedName>
    <definedName name="record">[43]직원신상!#REF!</definedName>
    <definedName name="_xlnm.Recorder">#REF!</definedName>
    <definedName name="REE">#REF!</definedName>
    <definedName name="REFLTOT">#REF!</definedName>
    <definedName name="REFL합">#REF!</definedName>
    <definedName name="reg" localSheetId="7">[0]!BlankMacro1</definedName>
    <definedName name="reg" localSheetId="16">[0]!BlankMacro1</definedName>
    <definedName name="reg" localSheetId="17">[0]!BlankMacro1</definedName>
    <definedName name="reg" localSheetId="10">[0]!BlankMacro1</definedName>
    <definedName name="reg" localSheetId="8">[0]!BlankMacro1</definedName>
    <definedName name="reg" localSheetId="0">[0]!BlankMacro1</definedName>
    <definedName name="reg" localSheetId="13">[0]!BlankMacro1</definedName>
    <definedName name="reg" localSheetId="14">[0]!BlankMacro1</definedName>
    <definedName name="reg" localSheetId="11">[0]!BlankMacro1</definedName>
    <definedName name="reg" localSheetId="15">[0]!BlankMacro1</definedName>
    <definedName name="reg">[0]!BlankMacro1</definedName>
    <definedName name="REG_RR_DR_PWR_WDW_LH" localSheetId="7">#REF!</definedName>
    <definedName name="REG_RR_DR_PWR_WDW_LH">#REF!</definedName>
    <definedName name="REGION">'[2]CSM with CKD'!#REF!</definedName>
    <definedName name="REGIONAL_SEGMENT">'[2]CSM with CKD'!#REF!</definedName>
    <definedName name="REGNEA" localSheetId="7" hidden="1">{#N/A,#N/A,FALSE,"단축1";#N/A,#N/A,FALSE,"단축2";#N/A,#N/A,FALSE,"단축3";#N/A,#N/A,FALSE,"장축";#N/A,#N/A,FALSE,"4WD"}</definedName>
    <definedName name="REGNEA" localSheetId="16" hidden="1">{#N/A,#N/A,FALSE,"단축1";#N/A,#N/A,FALSE,"단축2";#N/A,#N/A,FALSE,"단축3";#N/A,#N/A,FALSE,"장축";#N/A,#N/A,FALSE,"4WD"}</definedName>
    <definedName name="REGNEA" localSheetId="17" hidden="1">{#N/A,#N/A,FALSE,"단축1";#N/A,#N/A,FALSE,"단축2";#N/A,#N/A,FALSE,"단축3";#N/A,#N/A,FALSE,"장축";#N/A,#N/A,FALSE,"4WD"}</definedName>
    <definedName name="REGNEA" localSheetId="13" hidden="1">{#N/A,#N/A,FALSE,"단축1";#N/A,#N/A,FALSE,"단축2";#N/A,#N/A,FALSE,"단축3";#N/A,#N/A,FALSE,"장축";#N/A,#N/A,FALSE,"4WD"}</definedName>
    <definedName name="REGNEA" localSheetId="14" hidden="1">{#N/A,#N/A,FALSE,"단축1";#N/A,#N/A,FALSE,"단축2";#N/A,#N/A,FALSE,"단축3";#N/A,#N/A,FALSE,"장축";#N/A,#N/A,FALSE,"4WD"}</definedName>
    <definedName name="REGNEA" localSheetId="15" hidden="1">{#N/A,#N/A,FALSE,"단축1";#N/A,#N/A,FALSE,"단축2";#N/A,#N/A,FALSE,"단축3";#N/A,#N/A,FALSE,"장축";#N/A,#N/A,FALSE,"4WD"}</definedName>
    <definedName name="REGNEA" hidden="1">{#N/A,#N/A,FALSE,"단축1";#N/A,#N/A,FALSE,"단축2";#N/A,#N/A,FALSE,"단축3";#N/A,#N/A,FALSE,"장축";#N/A,#N/A,FALSE,"4WD"}</definedName>
    <definedName name="REINFCTR">#REF!</definedName>
    <definedName name="REJ정리" localSheetId="13">[6]!REJ정리</definedName>
    <definedName name="REJ정리">[7]!REJ정리</definedName>
    <definedName name="REMARK">#N/A</definedName>
    <definedName name="REREER">#REF!</definedName>
    <definedName name="RESISTOR" localSheetId="7" hidden="1">{#N/A,#N/A,FALSE,"단축1";#N/A,#N/A,FALSE,"단축2";#N/A,#N/A,FALSE,"단축3";#N/A,#N/A,FALSE,"장축";#N/A,#N/A,FALSE,"4WD"}</definedName>
    <definedName name="RESISTOR" localSheetId="16" hidden="1">{#N/A,#N/A,FALSE,"단축1";#N/A,#N/A,FALSE,"단축2";#N/A,#N/A,FALSE,"단축3";#N/A,#N/A,FALSE,"장축";#N/A,#N/A,FALSE,"4WD"}</definedName>
    <definedName name="RESISTOR" localSheetId="6" hidden="1">{#N/A,#N/A,FALSE,"단축1";#N/A,#N/A,FALSE,"단축2";#N/A,#N/A,FALSE,"단축3";#N/A,#N/A,FALSE,"장축";#N/A,#N/A,FALSE,"4WD"}</definedName>
    <definedName name="RESISTOR" localSheetId="17" hidden="1">{#N/A,#N/A,FALSE,"단축1";#N/A,#N/A,FALSE,"단축2";#N/A,#N/A,FALSE,"단축3";#N/A,#N/A,FALSE,"장축";#N/A,#N/A,FALSE,"4WD"}</definedName>
    <definedName name="RESISTOR" localSheetId="13" hidden="1">{#N/A,#N/A,FALSE,"단축1";#N/A,#N/A,FALSE,"단축2";#N/A,#N/A,FALSE,"단축3";#N/A,#N/A,FALSE,"장축";#N/A,#N/A,FALSE,"4WD"}</definedName>
    <definedName name="RESISTOR" localSheetId="14" hidden="1">{#N/A,#N/A,FALSE,"단축1";#N/A,#N/A,FALSE,"단축2";#N/A,#N/A,FALSE,"단축3";#N/A,#N/A,FALSE,"장축";#N/A,#N/A,FALSE,"4WD"}</definedName>
    <definedName name="RESISTOR" localSheetId="15" hidden="1">{#N/A,#N/A,FALSE,"단축1";#N/A,#N/A,FALSE,"단축2";#N/A,#N/A,FALSE,"단축3";#N/A,#N/A,FALSE,"장축";#N/A,#N/A,FALSE,"4WD"}</definedName>
    <definedName name="RESISTOR" hidden="1">{#N/A,#N/A,FALSE,"단축1";#N/A,#N/A,FALSE,"단축2";#N/A,#N/A,FALSE,"단축3";#N/A,#N/A,FALSE,"장축";#N/A,#N/A,FALSE,"4WD"}</definedName>
    <definedName name="REST">0.45</definedName>
    <definedName name="ret" localSheetId="6">#REF!</definedName>
    <definedName name="ret">#REF!</definedName>
    <definedName name="REW">#REF!</definedName>
    <definedName name="REYY">#REF!</definedName>
    <definedName name="RG" localSheetId="7" hidden="1">{#N/A,#N/A,FALSE,"단축1";#N/A,#N/A,FALSE,"단축2";#N/A,#N/A,FALSE,"단축3";#N/A,#N/A,FALSE,"장축";#N/A,#N/A,FALSE,"4WD"}</definedName>
    <definedName name="RG" localSheetId="16" hidden="1">{#N/A,#N/A,FALSE,"단축1";#N/A,#N/A,FALSE,"단축2";#N/A,#N/A,FALSE,"단축3";#N/A,#N/A,FALSE,"장축";#N/A,#N/A,FALSE,"4WD"}</definedName>
    <definedName name="RG" localSheetId="6" hidden="1">{#N/A,#N/A,FALSE,"단축1";#N/A,#N/A,FALSE,"단축2";#N/A,#N/A,FALSE,"단축3";#N/A,#N/A,FALSE,"장축";#N/A,#N/A,FALSE,"4WD"}</definedName>
    <definedName name="RG" localSheetId="17" hidden="1">{#N/A,#N/A,FALSE,"단축1";#N/A,#N/A,FALSE,"단축2";#N/A,#N/A,FALSE,"단축3";#N/A,#N/A,FALSE,"장축";#N/A,#N/A,FALSE,"4WD"}</definedName>
    <definedName name="RG" localSheetId="13" hidden="1">{#N/A,#N/A,FALSE,"단축1";#N/A,#N/A,FALSE,"단축2";#N/A,#N/A,FALSE,"단축3";#N/A,#N/A,FALSE,"장축";#N/A,#N/A,FALSE,"4WD"}</definedName>
    <definedName name="RG" localSheetId="14" hidden="1">{#N/A,#N/A,FALSE,"단축1";#N/A,#N/A,FALSE,"단축2";#N/A,#N/A,FALSE,"단축3";#N/A,#N/A,FALSE,"장축";#N/A,#N/A,FALSE,"4WD"}</definedName>
    <definedName name="RG" localSheetId="15" hidden="1">{#N/A,#N/A,FALSE,"단축1";#N/A,#N/A,FALSE,"단축2";#N/A,#N/A,FALSE,"단축3";#N/A,#N/A,FALSE,"장축";#N/A,#N/A,FALSE,"4WD"}</definedName>
    <definedName name="RG" hidden="1">{#N/A,#N/A,FALSE,"단축1";#N/A,#N/A,FALSE,"단축2";#N/A,#N/A,FALSE,"단축3";#N/A,#N/A,FALSE,"장축";#N/A,#N/A,FALSE,"4WD"}</definedName>
    <definedName name="RGFGD">#REF!</definedName>
    <definedName name="RGSDG" localSheetId="7" hidden="1">{#N/A,#N/A,FALSE,"단축1";#N/A,#N/A,FALSE,"단축2";#N/A,#N/A,FALSE,"단축3";#N/A,#N/A,FALSE,"장축";#N/A,#N/A,FALSE,"4WD"}</definedName>
    <definedName name="RGSDG" localSheetId="16" hidden="1">{#N/A,#N/A,FALSE,"단축1";#N/A,#N/A,FALSE,"단축2";#N/A,#N/A,FALSE,"단축3";#N/A,#N/A,FALSE,"장축";#N/A,#N/A,FALSE,"4WD"}</definedName>
    <definedName name="RGSDG" localSheetId="17" hidden="1">{#N/A,#N/A,FALSE,"단축1";#N/A,#N/A,FALSE,"단축2";#N/A,#N/A,FALSE,"단축3";#N/A,#N/A,FALSE,"장축";#N/A,#N/A,FALSE,"4WD"}</definedName>
    <definedName name="RGSDG" localSheetId="13" hidden="1">{#N/A,#N/A,FALSE,"단축1";#N/A,#N/A,FALSE,"단축2";#N/A,#N/A,FALSE,"단축3";#N/A,#N/A,FALSE,"장축";#N/A,#N/A,FALSE,"4WD"}</definedName>
    <definedName name="RGSDG" localSheetId="14" hidden="1">{#N/A,#N/A,FALSE,"단축1";#N/A,#N/A,FALSE,"단축2";#N/A,#N/A,FALSE,"단축3";#N/A,#N/A,FALSE,"장축";#N/A,#N/A,FALSE,"4WD"}</definedName>
    <definedName name="RGSDG" localSheetId="15" hidden="1">{#N/A,#N/A,FALSE,"단축1";#N/A,#N/A,FALSE,"단축2";#N/A,#N/A,FALSE,"단축3";#N/A,#N/A,FALSE,"장축";#N/A,#N/A,FALSE,"4WD"}</definedName>
    <definedName name="RGSDG" hidden="1">{#N/A,#N/A,FALSE,"단축1";#N/A,#N/A,FALSE,"단축2";#N/A,#N/A,FALSE,"단축3";#N/A,#N/A,FALSE,"장축";#N/A,#N/A,FALSE,"4WD"}</definedName>
    <definedName name="RH" localSheetId="6">#REF!</definedName>
    <definedName name="RH">#REF!</definedName>
    <definedName name="RHD" localSheetId="7" hidden="1">{#N/A,#N/A,FALSE,"단축1";#N/A,#N/A,FALSE,"단축2";#N/A,#N/A,FALSE,"단축3";#N/A,#N/A,FALSE,"장축";#N/A,#N/A,FALSE,"4WD"}</definedName>
    <definedName name="RHD" localSheetId="16" hidden="1">{#N/A,#N/A,FALSE,"단축1";#N/A,#N/A,FALSE,"단축2";#N/A,#N/A,FALSE,"단축3";#N/A,#N/A,FALSE,"장축";#N/A,#N/A,FALSE,"4WD"}</definedName>
    <definedName name="rhd" localSheetId="6">BlankMacro1</definedName>
    <definedName name="RHD" localSheetId="17" hidden="1">{#N/A,#N/A,FALSE,"단축1";#N/A,#N/A,FALSE,"단축2";#N/A,#N/A,FALSE,"단축3";#N/A,#N/A,FALSE,"장축";#N/A,#N/A,FALSE,"4WD"}</definedName>
    <definedName name="RHD" localSheetId="13" hidden="1">{#N/A,#N/A,FALSE,"단축1";#N/A,#N/A,FALSE,"단축2";#N/A,#N/A,FALSE,"단축3";#N/A,#N/A,FALSE,"장축";#N/A,#N/A,FALSE,"4WD"}</definedName>
    <definedName name="RHD" localSheetId="14" hidden="1">{#N/A,#N/A,FALSE,"단축1";#N/A,#N/A,FALSE,"단축2";#N/A,#N/A,FALSE,"단축3";#N/A,#N/A,FALSE,"장축";#N/A,#N/A,FALSE,"4WD"}</definedName>
    <definedName name="RHD" localSheetId="15" hidden="1">{#N/A,#N/A,FALSE,"단축1";#N/A,#N/A,FALSE,"단축2";#N/A,#N/A,FALSE,"단축3";#N/A,#N/A,FALSE,"장축";#N/A,#N/A,FALSE,"4WD"}</definedName>
    <definedName name="RHD" hidden="1">{#N/A,#N/A,FALSE,"단축1";#N/A,#N/A,FALSE,"단축2";#N/A,#N/A,FALSE,"단축3";#N/A,#N/A,FALSE,"장축";#N/A,#N/A,FALSE,"4WD"}</definedName>
    <definedName name="RHDWKR">#REF!</definedName>
    <definedName name="RHD문제">#REF!</definedName>
    <definedName name="RIB">#REF!</definedName>
    <definedName name="rightRange">#REF!</definedName>
    <definedName name="rio">#REF!</definedName>
    <definedName name="RK" localSheetId="7" hidden="1">{#N/A,#N/A,TRUE,"Y생산";#N/A,#N/A,TRUE,"Y판매";#N/A,#N/A,TRUE,"Y총물량";#N/A,#N/A,TRUE,"Y능력";#N/A,#N/A,TRUE,"YKD"}</definedName>
    <definedName name="RK" localSheetId="16" hidden="1">{#N/A,#N/A,TRUE,"Y생산";#N/A,#N/A,TRUE,"Y판매";#N/A,#N/A,TRUE,"Y총물량";#N/A,#N/A,TRUE,"Y능력";#N/A,#N/A,TRUE,"YKD"}</definedName>
    <definedName name="RK" localSheetId="6" hidden="1">{#N/A,#N/A,FALSE,"전제";#N/A,#N/A,FALSE,"표지";#N/A,#N/A,FALSE,"6D16";#N/A,#N/A,FALSE,"6D22";#N/A,#N/A,FALSE,"6D22-T";#N/A,#N/A,FALSE,"Q-DEG";#N/A,#N/A,FALSE,"총손";#N/A,#N/A,FALSE,"대당";#N/A,#N/A,FALSE,"가공비"}</definedName>
    <definedName name="RK" localSheetId="17" hidden="1">{#N/A,#N/A,TRUE,"Y생산";#N/A,#N/A,TRUE,"Y판매";#N/A,#N/A,TRUE,"Y총물량";#N/A,#N/A,TRUE,"Y능력";#N/A,#N/A,TRUE,"YKD"}</definedName>
    <definedName name="RK" localSheetId="13" hidden="1">{#N/A,#N/A,FALSE,"전제";#N/A,#N/A,FALSE,"표지";#N/A,#N/A,FALSE,"6D16";#N/A,#N/A,FALSE,"6D22";#N/A,#N/A,FALSE,"6D22-T";#N/A,#N/A,FALSE,"Q-DEG";#N/A,#N/A,FALSE,"총손";#N/A,#N/A,FALSE,"대당";#N/A,#N/A,FALSE,"가공비"}</definedName>
    <definedName name="RK" localSheetId="14" hidden="1">{#N/A,#N/A,TRUE,"Y생산";#N/A,#N/A,TRUE,"Y판매";#N/A,#N/A,TRUE,"Y총물량";#N/A,#N/A,TRUE,"Y능력";#N/A,#N/A,TRUE,"YKD"}</definedName>
    <definedName name="RK" localSheetId="15" hidden="1">{#N/A,#N/A,TRUE,"Y생산";#N/A,#N/A,TRUE,"Y판매";#N/A,#N/A,TRUE,"Y총물량";#N/A,#N/A,TRUE,"Y능력";#N/A,#N/A,TRUE,"YKD"}</definedName>
    <definedName name="RK" hidden="1">{#N/A,#N/A,TRUE,"Y생산";#N/A,#N/A,TRUE,"Y판매";#N/A,#N/A,TRUE,"Y총물량";#N/A,#N/A,TRUE,"Y능력";#N/A,#N/A,TRUE,"YKD"}</definedName>
    <definedName name="rkd" localSheetId="7" hidden="1">{#N/A,#N/A,FALSE,"단축1";#N/A,#N/A,FALSE,"단축2";#N/A,#N/A,FALSE,"단축3";#N/A,#N/A,FALSE,"장축";#N/A,#N/A,FALSE,"4WD"}</definedName>
    <definedName name="rkd" localSheetId="16" hidden="1">{#N/A,#N/A,FALSE,"단축1";#N/A,#N/A,FALSE,"단축2";#N/A,#N/A,FALSE,"단축3";#N/A,#N/A,FALSE,"장축";#N/A,#N/A,FALSE,"4WD"}</definedName>
    <definedName name="rkd" localSheetId="17" hidden="1">{#N/A,#N/A,FALSE,"단축1";#N/A,#N/A,FALSE,"단축2";#N/A,#N/A,FALSE,"단축3";#N/A,#N/A,FALSE,"장축";#N/A,#N/A,FALSE,"4WD"}</definedName>
    <definedName name="rkd" localSheetId="13" hidden="1">{#N/A,#N/A,FALSE,"단축1";#N/A,#N/A,FALSE,"단축2";#N/A,#N/A,FALSE,"단축3";#N/A,#N/A,FALSE,"장축";#N/A,#N/A,FALSE,"4WD"}</definedName>
    <definedName name="rkd" localSheetId="14" hidden="1">{#N/A,#N/A,FALSE,"단축1";#N/A,#N/A,FALSE,"단축2";#N/A,#N/A,FALSE,"단축3";#N/A,#N/A,FALSE,"장축";#N/A,#N/A,FALSE,"4WD"}</definedName>
    <definedName name="rkd" localSheetId="15" hidden="1">{#N/A,#N/A,FALSE,"단축1";#N/A,#N/A,FALSE,"단축2";#N/A,#N/A,FALSE,"단축3";#N/A,#N/A,FALSE,"장축";#N/A,#N/A,FALSE,"4WD"}</definedName>
    <definedName name="rkd" hidden="1">{#N/A,#N/A,FALSE,"단축1";#N/A,#N/A,FALSE,"단축2";#N/A,#N/A,FALSE,"단축3";#N/A,#N/A,FALSE,"장축";#N/A,#N/A,FALSE,"4WD"}</definedName>
    <definedName name="RKLLL" localSheetId="7" hidden="1">{#N/A,#N/A,FALSE,"단축1";#N/A,#N/A,FALSE,"단축2";#N/A,#N/A,FALSE,"단축3";#N/A,#N/A,FALSE,"장축";#N/A,#N/A,FALSE,"4WD"}</definedName>
    <definedName name="RKLLL" localSheetId="16" hidden="1">{#N/A,#N/A,FALSE,"단축1";#N/A,#N/A,FALSE,"단축2";#N/A,#N/A,FALSE,"단축3";#N/A,#N/A,FALSE,"장축";#N/A,#N/A,FALSE,"4WD"}</definedName>
    <definedName name="RKLLL" localSheetId="17" hidden="1">{#N/A,#N/A,FALSE,"단축1";#N/A,#N/A,FALSE,"단축2";#N/A,#N/A,FALSE,"단축3";#N/A,#N/A,FALSE,"장축";#N/A,#N/A,FALSE,"4WD"}</definedName>
    <definedName name="RKLLL" localSheetId="13" hidden="1">{#N/A,#N/A,FALSE,"단축1";#N/A,#N/A,FALSE,"단축2";#N/A,#N/A,FALSE,"단축3";#N/A,#N/A,FALSE,"장축";#N/A,#N/A,FALSE,"4WD"}</definedName>
    <definedName name="RKLLL" localSheetId="14" hidden="1">{#N/A,#N/A,FALSE,"단축1";#N/A,#N/A,FALSE,"단축2";#N/A,#N/A,FALSE,"단축3";#N/A,#N/A,FALSE,"장축";#N/A,#N/A,FALSE,"4WD"}</definedName>
    <definedName name="RKLLL" localSheetId="15" hidden="1">{#N/A,#N/A,FALSE,"단축1";#N/A,#N/A,FALSE,"단축2";#N/A,#N/A,FALSE,"단축3";#N/A,#N/A,FALSE,"장축";#N/A,#N/A,FALSE,"4WD"}</definedName>
    <definedName name="RKLLL" hidden="1">{#N/A,#N/A,FALSE,"단축1";#N/A,#N/A,FALSE,"단축2";#N/A,#N/A,FALSE,"단축3";#N/A,#N/A,FALSE,"장축";#N/A,#N/A,FALSE,"4WD"}</definedName>
    <definedName name="rkrjfk" localSheetId="7" hidden="1">{#N/A,#N/A,FALSE,"단축1";#N/A,#N/A,FALSE,"단축2";#N/A,#N/A,FALSE,"단축3";#N/A,#N/A,FALSE,"장축";#N/A,#N/A,FALSE,"4WD"}</definedName>
    <definedName name="rkrjfk" localSheetId="16" hidden="1">{#N/A,#N/A,FALSE,"단축1";#N/A,#N/A,FALSE,"단축2";#N/A,#N/A,FALSE,"단축3";#N/A,#N/A,FALSE,"장축";#N/A,#N/A,FALSE,"4WD"}</definedName>
    <definedName name="rkrjfk" localSheetId="17" hidden="1">{#N/A,#N/A,FALSE,"단축1";#N/A,#N/A,FALSE,"단축2";#N/A,#N/A,FALSE,"단축3";#N/A,#N/A,FALSE,"장축";#N/A,#N/A,FALSE,"4WD"}</definedName>
    <definedName name="rkrjfk" localSheetId="13" hidden="1">{#N/A,#N/A,FALSE,"단축1";#N/A,#N/A,FALSE,"단축2";#N/A,#N/A,FALSE,"단축3";#N/A,#N/A,FALSE,"장축";#N/A,#N/A,FALSE,"4WD"}</definedName>
    <definedName name="rkrjfk" localSheetId="14" hidden="1">{#N/A,#N/A,FALSE,"단축1";#N/A,#N/A,FALSE,"단축2";#N/A,#N/A,FALSE,"단축3";#N/A,#N/A,FALSE,"장축";#N/A,#N/A,FALSE,"4WD"}</definedName>
    <definedName name="rkrjfk" localSheetId="15" hidden="1">{#N/A,#N/A,FALSE,"단축1";#N/A,#N/A,FALSE,"단축2";#N/A,#N/A,FALSE,"단축3";#N/A,#N/A,FALSE,"장축";#N/A,#N/A,FALSE,"4WD"}</definedName>
    <definedName name="rkrjfk" hidden="1">{#N/A,#N/A,FALSE,"단축1";#N/A,#N/A,FALSE,"단축2";#N/A,#N/A,FALSE,"단축3";#N/A,#N/A,FALSE,"장축";#N/A,#N/A,FALSE,"4WD"}</definedName>
    <definedName name="RKRQKDDKS" localSheetId="7" hidden="1">{#N/A,#N/A,FALSE,"단축1";#N/A,#N/A,FALSE,"단축2";#N/A,#N/A,FALSE,"단축3";#N/A,#N/A,FALSE,"장축";#N/A,#N/A,FALSE,"4WD"}</definedName>
    <definedName name="RKRQKDDKS" localSheetId="16" hidden="1">{#N/A,#N/A,FALSE,"단축1";#N/A,#N/A,FALSE,"단축2";#N/A,#N/A,FALSE,"단축3";#N/A,#N/A,FALSE,"장축";#N/A,#N/A,FALSE,"4WD"}</definedName>
    <definedName name="RKRQKDDKS" localSheetId="17" hidden="1">{#N/A,#N/A,FALSE,"단축1";#N/A,#N/A,FALSE,"단축2";#N/A,#N/A,FALSE,"단축3";#N/A,#N/A,FALSE,"장축";#N/A,#N/A,FALSE,"4WD"}</definedName>
    <definedName name="RKRQKDDKS" localSheetId="13" hidden="1">{#N/A,#N/A,FALSE,"단축1";#N/A,#N/A,FALSE,"단축2";#N/A,#N/A,FALSE,"단축3";#N/A,#N/A,FALSE,"장축";#N/A,#N/A,FALSE,"4WD"}</definedName>
    <definedName name="RKRQKDDKS" localSheetId="14" hidden="1">{#N/A,#N/A,FALSE,"단축1";#N/A,#N/A,FALSE,"단축2";#N/A,#N/A,FALSE,"단축3";#N/A,#N/A,FALSE,"장축";#N/A,#N/A,FALSE,"4WD"}</definedName>
    <definedName name="RKRQKDDKS" localSheetId="15" hidden="1">{#N/A,#N/A,FALSE,"단축1";#N/A,#N/A,FALSE,"단축2";#N/A,#N/A,FALSE,"단축3";#N/A,#N/A,FALSE,"장축";#N/A,#N/A,FALSE,"4WD"}</definedName>
    <definedName name="RKRQKDDKS" hidden="1">{#N/A,#N/A,FALSE,"단축1";#N/A,#N/A,FALSE,"단축2";#N/A,#N/A,FALSE,"단축3";#N/A,#N/A,FALSE,"장축";#N/A,#N/A,FALSE,"4WD"}</definedName>
    <definedName name="RKSKDKFLK" localSheetId="7" hidden="1">{#N/A,#N/A,FALSE,"단축1";#N/A,#N/A,FALSE,"단축2";#N/A,#N/A,FALSE,"단축3";#N/A,#N/A,FALSE,"장축";#N/A,#N/A,FALSE,"4WD"}</definedName>
    <definedName name="RKSKDKFLK" localSheetId="16" hidden="1">{#N/A,#N/A,FALSE,"단축1";#N/A,#N/A,FALSE,"단축2";#N/A,#N/A,FALSE,"단축3";#N/A,#N/A,FALSE,"장축";#N/A,#N/A,FALSE,"4WD"}</definedName>
    <definedName name="RKSKDKFLK" localSheetId="17" hidden="1">{#N/A,#N/A,FALSE,"단축1";#N/A,#N/A,FALSE,"단축2";#N/A,#N/A,FALSE,"단축3";#N/A,#N/A,FALSE,"장축";#N/A,#N/A,FALSE,"4WD"}</definedName>
    <definedName name="RKSKDKFLK" localSheetId="13" hidden="1">{#N/A,#N/A,FALSE,"단축1";#N/A,#N/A,FALSE,"단축2";#N/A,#N/A,FALSE,"단축3";#N/A,#N/A,FALSE,"장축";#N/A,#N/A,FALSE,"4WD"}</definedName>
    <definedName name="RKSKDKFLK" localSheetId="14" hidden="1">{#N/A,#N/A,FALSE,"단축1";#N/A,#N/A,FALSE,"단축2";#N/A,#N/A,FALSE,"단축3";#N/A,#N/A,FALSE,"장축";#N/A,#N/A,FALSE,"4WD"}</definedName>
    <definedName name="RKSKDKFLK" localSheetId="15" hidden="1">{#N/A,#N/A,FALSE,"단축1";#N/A,#N/A,FALSE,"단축2";#N/A,#N/A,FALSE,"단축3";#N/A,#N/A,FALSE,"장축";#N/A,#N/A,FALSE,"4WD"}</definedName>
    <definedName name="RKSKDKFLK" hidden="1">{#N/A,#N/A,FALSE,"단축1";#N/A,#N/A,FALSE,"단축2";#N/A,#N/A,FALSE,"단축3";#N/A,#N/A,FALSE,"장축";#N/A,#N/A,FALSE,"4WD"}</definedName>
    <definedName name="RKSKEKF" localSheetId="7" hidden="1">{#N/A,#N/A,FALSE,"단축1";#N/A,#N/A,FALSE,"단축2";#N/A,#N/A,FALSE,"단축3";#N/A,#N/A,FALSE,"장축";#N/A,#N/A,FALSE,"4WD"}</definedName>
    <definedName name="RKSKEKF" localSheetId="16" hidden="1">{#N/A,#N/A,FALSE,"단축1";#N/A,#N/A,FALSE,"단축2";#N/A,#N/A,FALSE,"단축3";#N/A,#N/A,FALSE,"장축";#N/A,#N/A,FALSE,"4WD"}</definedName>
    <definedName name="RKSKEKF" localSheetId="17" hidden="1">{#N/A,#N/A,FALSE,"단축1";#N/A,#N/A,FALSE,"단축2";#N/A,#N/A,FALSE,"단축3";#N/A,#N/A,FALSE,"장축";#N/A,#N/A,FALSE,"4WD"}</definedName>
    <definedName name="RKSKEKF" localSheetId="13" hidden="1">{#N/A,#N/A,FALSE,"단축1";#N/A,#N/A,FALSE,"단축2";#N/A,#N/A,FALSE,"단축3";#N/A,#N/A,FALSE,"장축";#N/A,#N/A,FALSE,"4WD"}</definedName>
    <definedName name="RKSKEKF" localSheetId="14" hidden="1">{#N/A,#N/A,FALSE,"단축1";#N/A,#N/A,FALSE,"단축2";#N/A,#N/A,FALSE,"단축3";#N/A,#N/A,FALSE,"장축";#N/A,#N/A,FALSE,"4WD"}</definedName>
    <definedName name="RKSKEKF" localSheetId="15" hidden="1">{#N/A,#N/A,FALSE,"단축1";#N/A,#N/A,FALSE,"단축2";#N/A,#N/A,FALSE,"단축3";#N/A,#N/A,FALSE,"장축";#N/A,#N/A,FALSE,"4WD"}</definedName>
    <definedName name="RKSKEKF" hidden="1">{#N/A,#N/A,FALSE,"단축1";#N/A,#N/A,FALSE,"단축2";#N/A,#N/A,FALSE,"단축3";#N/A,#N/A,FALSE,"장축";#N/A,#N/A,FALSE,"4WD"}</definedName>
    <definedName name="RKSKFKFK" localSheetId="7" hidden="1">{#N/A,#N/A,FALSE,"단축1";#N/A,#N/A,FALSE,"단축2";#N/A,#N/A,FALSE,"단축3";#N/A,#N/A,FALSE,"장축";#N/A,#N/A,FALSE,"4WD"}</definedName>
    <definedName name="RKSKFKFK" localSheetId="16" hidden="1">{#N/A,#N/A,FALSE,"단축1";#N/A,#N/A,FALSE,"단축2";#N/A,#N/A,FALSE,"단축3";#N/A,#N/A,FALSE,"장축";#N/A,#N/A,FALSE,"4WD"}</definedName>
    <definedName name="RKSKFKFK" localSheetId="17" hidden="1">{#N/A,#N/A,FALSE,"단축1";#N/A,#N/A,FALSE,"단축2";#N/A,#N/A,FALSE,"단축3";#N/A,#N/A,FALSE,"장축";#N/A,#N/A,FALSE,"4WD"}</definedName>
    <definedName name="RKSKFKFK" localSheetId="13" hidden="1">{#N/A,#N/A,FALSE,"단축1";#N/A,#N/A,FALSE,"단축2";#N/A,#N/A,FALSE,"단축3";#N/A,#N/A,FALSE,"장축";#N/A,#N/A,FALSE,"4WD"}</definedName>
    <definedName name="RKSKFKFK" localSheetId="14" hidden="1">{#N/A,#N/A,FALSE,"단축1";#N/A,#N/A,FALSE,"단축2";#N/A,#N/A,FALSE,"단축3";#N/A,#N/A,FALSE,"장축";#N/A,#N/A,FALSE,"4WD"}</definedName>
    <definedName name="RKSKFKFK" localSheetId="15" hidden="1">{#N/A,#N/A,FALSE,"단축1";#N/A,#N/A,FALSE,"단축2";#N/A,#N/A,FALSE,"단축3";#N/A,#N/A,FALSE,"장축";#N/A,#N/A,FALSE,"4WD"}</definedName>
    <definedName name="RKSKFKFK" hidden="1">{#N/A,#N/A,FALSE,"단축1";#N/A,#N/A,FALSE,"단축2";#N/A,#N/A,FALSE,"단축3";#N/A,#N/A,FALSE,"장축";#N/A,#N/A,FALSE,"4WD"}</definedName>
    <definedName name="RL" localSheetId="7">BlankMacro1</definedName>
    <definedName name="RL" localSheetId="16">BlankMacro1</definedName>
    <definedName name="RL" localSheetId="17">BlankMacro1</definedName>
    <definedName name="RL" localSheetId="10">BlankMacro1</definedName>
    <definedName name="RL" localSheetId="8">BlankMacro1</definedName>
    <definedName name="RL" localSheetId="0">BlankMacro1</definedName>
    <definedName name="RL" localSheetId="13">BlankMacro1</definedName>
    <definedName name="RL" localSheetId="14">BlankMacro1</definedName>
    <definedName name="RL" localSheetId="11">BlankMacro1</definedName>
    <definedName name="RL" localSheetId="15">BlankMacro1</definedName>
    <definedName name="RL">BlankMacro1</definedName>
    <definedName name="RLA" localSheetId="6" hidden="1">{#N/A,#N/A,TRUE,"Y생산";#N/A,#N/A,TRUE,"Y판매";#N/A,#N/A,TRUE,"Y총물량";#N/A,#N/A,TRUE,"Y능력";#N/A,#N/A,TRUE,"YKD"}</definedName>
    <definedName name="RLA" localSheetId="13" hidden="1">{#N/A,#N/A,TRUE,"Y생산";#N/A,#N/A,TRUE,"Y판매";#N/A,#N/A,TRUE,"Y총물량";#N/A,#N/A,TRUE,"Y능력";#N/A,#N/A,TRUE,"YKD"}</definedName>
    <definedName name="RLA">[7]!RLA</definedName>
    <definedName name="RLAGHD">#REF!</definedName>
    <definedName name="RLAMP01" localSheetId="7" hidden="1">{#N/A,#N/A,FALSE,"단축1";#N/A,#N/A,FALSE,"단축2";#N/A,#N/A,FALSE,"단축3";#N/A,#N/A,FALSE,"장축";#N/A,#N/A,FALSE,"4WD"}</definedName>
    <definedName name="RLAMP01" localSheetId="16" hidden="1">{#N/A,#N/A,FALSE,"단축1";#N/A,#N/A,FALSE,"단축2";#N/A,#N/A,FALSE,"단축3";#N/A,#N/A,FALSE,"장축";#N/A,#N/A,FALSE,"4WD"}</definedName>
    <definedName name="RLAMP01" localSheetId="17" hidden="1">{#N/A,#N/A,FALSE,"단축1";#N/A,#N/A,FALSE,"단축2";#N/A,#N/A,FALSE,"단축3";#N/A,#N/A,FALSE,"장축";#N/A,#N/A,FALSE,"4WD"}</definedName>
    <definedName name="RLAMP01" localSheetId="13" hidden="1">{#N/A,#N/A,FALSE,"단축1";#N/A,#N/A,FALSE,"단축2";#N/A,#N/A,FALSE,"단축3";#N/A,#N/A,FALSE,"장축";#N/A,#N/A,FALSE,"4WD"}</definedName>
    <definedName name="RLAMP01" localSheetId="14" hidden="1">{#N/A,#N/A,FALSE,"단축1";#N/A,#N/A,FALSE,"단축2";#N/A,#N/A,FALSE,"단축3";#N/A,#N/A,FALSE,"장축";#N/A,#N/A,FALSE,"4WD"}</definedName>
    <definedName name="RLAMP01" localSheetId="15" hidden="1">{#N/A,#N/A,FALSE,"단축1";#N/A,#N/A,FALSE,"단축2";#N/A,#N/A,FALSE,"단축3";#N/A,#N/A,FALSE,"장축";#N/A,#N/A,FALSE,"4WD"}</definedName>
    <definedName name="RLAMP01" hidden="1">{#N/A,#N/A,FALSE,"단축1";#N/A,#N/A,FALSE,"단축2";#N/A,#N/A,FALSE,"단축3";#N/A,#N/A,FALSE,"장축";#N/A,#N/A,FALSE,"4WD"}</definedName>
    <definedName name="RLAS">BlankMacro1</definedName>
    <definedName name="RLRp" localSheetId="7" hidden="1">{#N/A,#N/A,FALSE,"단축1";#N/A,#N/A,FALSE,"단축2";#N/A,#N/A,FALSE,"단축3";#N/A,#N/A,FALSE,"장축";#N/A,#N/A,FALSE,"4WD"}</definedName>
    <definedName name="RLRp" localSheetId="16" hidden="1">{#N/A,#N/A,FALSE,"단축1";#N/A,#N/A,FALSE,"단축2";#N/A,#N/A,FALSE,"단축3";#N/A,#N/A,FALSE,"장축";#N/A,#N/A,FALSE,"4WD"}</definedName>
    <definedName name="RLRp" localSheetId="17" hidden="1">{#N/A,#N/A,FALSE,"단축1";#N/A,#N/A,FALSE,"단축2";#N/A,#N/A,FALSE,"단축3";#N/A,#N/A,FALSE,"장축";#N/A,#N/A,FALSE,"4WD"}</definedName>
    <definedName name="RLRp" localSheetId="13" hidden="1">{#N/A,#N/A,FALSE,"단축1";#N/A,#N/A,FALSE,"단축2";#N/A,#N/A,FALSE,"단축3";#N/A,#N/A,FALSE,"장축";#N/A,#N/A,FALSE,"4WD"}</definedName>
    <definedName name="RLRp" localSheetId="14" hidden="1">{#N/A,#N/A,FALSE,"단축1";#N/A,#N/A,FALSE,"단축2";#N/A,#N/A,FALSE,"단축3";#N/A,#N/A,FALSE,"장축";#N/A,#N/A,FALSE,"4WD"}</definedName>
    <definedName name="RLRp" localSheetId="15" hidden="1">{#N/A,#N/A,FALSE,"단축1";#N/A,#N/A,FALSE,"단축2";#N/A,#N/A,FALSE,"단축3";#N/A,#N/A,FALSE,"장축";#N/A,#N/A,FALSE,"4WD"}</definedName>
    <definedName name="RLRp" hidden="1">{#N/A,#N/A,FALSE,"단축1";#N/A,#N/A,FALSE,"단축2";#N/A,#N/A,FALSE,"단축3";#N/A,#N/A,FALSE,"장축";#N/A,#N/A,FALSE,"4WD"}</definedName>
    <definedName name="rm" localSheetId="13">#REF!</definedName>
    <definedName name="RM">[11]계산DATA입력!$B$26</definedName>
    <definedName name="rm_wt1">'[34]상세 계산 내역'!$P$5</definedName>
    <definedName name="rm_wt2">'[34]상세 계산 내역'!$P$6</definedName>
    <definedName name="RMRMR">#REF!</definedName>
    <definedName name="RO" localSheetId="7" hidden="1">{#N/A,#N/A,FALSE,"단축1";#N/A,#N/A,FALSE,"단축2";#N/A,#N/A,FALSE,"단축3";#N/A,#N/A,FALSE,"장축";#N/A,#N/A,FALSE,"4WD"}</definedName>
    <definedName name="RO" localSheetId="16" hidden="1">{#N/A,#N/A,FALSE,"단축1";#N/A,#N/A,FALSE,"단축2";#N/A,#N/A,FALSE,"단축3";#N/A,#N/A,FALSE,"장축";#N/A,#N/A,FALSE,"4WD"}</definedName>
    <definedName name="RO" localSheetId="17" hidden="1">{#N/A,#N/A,FALSE,"단축1";#N/A,#N/A,FALSE,"단축2";#N/A,#N/A,FALSE,"단축3";#N/A,#N/A,FALSE,"장축";#N/A,#N/A,FALSE,"4WD"}</definedName>
    <definedName name="RO" localSheetId="13" hidden="1">{#N/A,#N/A,FALSE,"단축1";#N/A,#N/A,FALSE,"단축2";#N/A,#N/A,FALSE,"단축3";#N/A,#N/A,FALSE,"장축";#N/A,#N/A,FALSE,"4WD"}</definedName>
    <definedName name="RO" localSheetId="14" hidden="1">{#N/A,#N/A,FALSE,"단축1";#N/A,#N/A,FALSE,"단축2";#N/A,#N/A,FALSE,"단축3";#N/A,#N/A,FALSE,"장축";#N/A,#N/A,FALSE,"4WD"}</definedName>
    <definedName name="RO" localSheetId="15" hidden="1">{#N/A,#N/A,FALSE,"단축1";#N/A,#N/A,FALSE,"단축2";#N/A,#N/A,FALSE,"단축3";#N/A,#N/A,FALSE,"장축";#N/A,#N/A,FALSE,"4WD"}</definedName>
    <definedName name="RO" hidden="1">{#N/A,#N/A,FALSE,"단축1";#N/A,#N/A,FALSE,"단축2";#N/A,#N/A,FALSE,"단축3";#N/A,#N/A,FALSE,"장축";#N/A,#N/A,FALSE,"4WD"}</definedName>
    <definedName name="ROBOT기증">#REF!</definedName>
    <definedName name="Roof" localSheetId="7" hidden="1">{#N/A,#N/A,FALSE,"단축1";#N/A,#N/A,FALSE,"단축2";#N/A,#N/A,FALSE,"단축3";#N/A,#N/A,FALSE,"장축";#N/A,#N/A,FALSE,"4WD"}</definedName>
    <definedName name="Roof" localSheetId="16" hidden="1">{#N/A,#N/A,FALSE,"단축1";#N/A,#N/A,FALSE,"단축2";#N/A,#N/A,FALSE,"단축3";#N/A,#N/A,FALSE,"장축";#N/A,#N/A,FALSE,"4WD"}</definedName>
    <definedName name="Roof" localSheetId="17" hidden="1">{#N/A,#N/A,FALSE,"단축1";#N/A,#N/A,FALSE,"단축2";#N/A,#N/A,FALSE,"단축3";#N/A,#N/A,FALSE,"장축";#N/A,#N/A,FALSE,"4WD"}</definedName>
    <definedName name="Roof" localSheetId="13" hidden="1">{#N/A,#N/A,FALSE,"단축1";#N/A,#N/A,FALSE,"단축2";#N/A,#N/A,FALSE,"단축3";#N/A,#N/A,FALSE,"장축";#N/A,#N/A,FALSE,"4WD"}</definedName>
    <definedName name="Roof" localSheetId="14" hidden="1">{#N/A,#N/A,FALSE,"단축1";#N/A,#N/A,FALSE,"단축2";#N/A,#N/A,FALSE,"단축3";#N/A,#N/A,FALSE,"장축";#N/A,#N/A,FALSE,"4WD"}</definedName>
    <definedName name="Roof" localSheetId="15" hidden="1">{#N/A,#N/A,FALSE,"단축1";#N/A,#N/A,FALSE,"단축2";#N/A,#N/A,FALSE,"단축3";#N/A,#N/A,FALSE,"장축";#N/A,#N/A,FALSE,"4WD"}</definedName>
    <definedName name="Roof" hidden="1">{#N/A,#N/A,FALSE,"단축1";#N/A,#N/A,FALSE,"단축2";#N/A,#N/A,FALSE,"단축3";#N/A,#N/A,FALSE,"장축";#N/A,#N/A,FALSE,"4WD"}</definedName>
    <definedName name="ROTJSRHKWJD1" localSheetId="7" hidden="1">{#N/A,#N/A,FALSE,"단축1";#N/A,#N/A,FALSE,"단축2";#N/A,#N/A,FALSE,"단축3";#N/A,#N/A,FALSE,"장축";#N/A,#N/A,FALSE,"4WD"}</definedName>
    <definedName name="ROTJSRHKWJD1" localSheetId="16" hidden="1">{#N/A,#N/A,FALSE,"단축1";#N/A,#N/A,FALSE,"단축2";#N/A,#N/A,FALSE,"단축3";#N/A,#N/A,FALSE,"장축";#N/A,#N/A,FALSE,"4WD"}</definedName>
    <definedName name="ROTJSRHKWJD1" localSheetId="6" hidden="1">{#N/A,#N/A,FALSE,"단축1";#N/A,#N/A,FALSE,"단축2";#N/A,#N/A,FALSE,"단축3";#N/A,#N/A,FALSE,"장축";#N/A,#N/A,FALSE,"4WD"}</definedName>
    <definedName name="ROTJSRHKWJD1" localSheetId="17" hidden="1">{#N/A,#N/A,FALSE,"단축1";#N/A,#N/A,FALSE,"단축2";#N/A,#N/A,FALSE,"단축3";#N/A,#N/A,FALSE,"장축";#N/A,#N/A,FALSE,"4WD"}</definedName>
    <definedName name="ROTJSRHKWJD1" localSheetId="13" hidden="1">{#N/A,#N/A,FALSE,"단축1";#N/A,#N/A,FALSE,"단축2";#N/A,#N/A,FALSE,"단축3";#N/A,#N/A,FALSE,"장축";#N/A,#N/A,FALSE,"4WD"}</definedName>
    <definedName name="ROTJSRHKWJD1" localSheetId="14" hidden="1">{#N/A,#N/A,FALSE,"단축1";#N/A,#N/A,FALSE,"단축2";#N/A,#N/A,FALSE,"단축3";#N/A,#N/A,FALSE,"장축";#N/A,#N/A,FALSE,"4WD"}</definedName>
    <definedName name="ROTJSRHKWJD1" localSheetId="15" hidden="1">{#N/A,#N/A,FALSE,"단축1";#N/A,#N/A,FALSE,"단축2";#N/A,#N/A,FALSE,"단축3";#N/A,#N/A,FALSE,"장축";#N/A,#N/A,FALSE,"4WD"}</definedName>
    <definedName name="ROTJSRHKWJD1" hidden="1">{#N/A,#N/A,FALSE,"단축1";#N/A,#N/A,FALSE,"단축2";#N/A,#N/A,FALSE,"단축3";#N/A,#N/A,FALSE,"장축";#N/A,#N/A,FALSE,"4WD"}</definedName>
    <definedName name="row_def_array">{"UPG",0,"Auto","Auto","";"SRC",0,"Auto","Auto",""}</definedName>
    <definedName name="ROYALT">#N/A</definedName>
    <definedName name="royalty">#REF!</definedName>
    <definedName name="royalty_rate">#REF!</definedName>
    <definedName name="RR" localSheetId="6">#REF!</definedName>
    <definedName name="RR">#REF!</definedName>
    <definedName name="RR.BB" localSheetId="7" hidden="1">{#N/A,#N/A,FALSE,"단축1";#N/A,#N/A,FALSE,"단축2";#N/A,#N/A,FALSE,"단축3";#N/A,#N/A,FALSE,"장축";#N/A,#N/A,FALSE,"4WD"}</definedName>
    <definedName name="RR.BB" localSheetId="16" hidden="1">{#N/A,#N/A,FALSE,"단축1";#N/A,#N/A,FALSE,"단축2";#N/A,#N/A,FALSE,"단축3";#N/A,#N/A,FALSE,"장축";#N/A,#N/A,FALSE,"4WD"}</definedName>
    <definedName name="RR.BB" localSheetId="17" hidden="1">{#N/A,#N/A,FALSE,"단축1";#N/A,#N/A,FALSE,"단축2";#N/A,#N/A,FALSE,"단축3";#N/A,#N/A,FALSE,"장축";#N/A,#N/A,FALSE,"4WD"}</definedName>
    <definedName name="RR.BB" localSheetId="13" hidden="1">{#N/A,#N/A,FALSE,"단축1";#N/A,#N/A,FALSE,"단축2";#N/A,#N/A,FALSE,"단축3";#N/A,#N/A,FALSE,"장축";#N/A,#N/A,FALSE,"4WD"}</definedName>
    <definedName name="RR.BB" localSheetId="14" hidden="1">{#N/A,#N/A,FALSE,"단축1";#N/A,#N/A,FALSE,"단축2";#N/A,#N/A,FALSE,"단축3";#N/A,#N/A,FALSE,"장축";#N/A,#N/A,FALSE,"4WD"}</definedName>
    <definedName name="RR.BB" localSheetId="15" hidden="1">{#N/A,#N/A,FALSE,"단축1";#N/A,#N/A,FALSE,"단축2";#N/A,#N/A,FALSE,"단축3";#N/A,#N/A,FALSE,"장축";#N/A,#N/A,FALSE,"4WD"}</definedName>
    <definedName name="RR.BB" hidden="1">{#N/A,#N/A,FALSE,"단축1";#N/A,#N/A,FALSE,"단축2";#N/A,#N/A,FALSE,"단축3";#N/A,#N/A,FALSE,"장축";#N/A,#N/A,FALSE,"4WD"}</definedName>
    <definedName name="RR.BRAKE" localSheetId="7" hidden="1">{#N/A,#N/A,FALSE,"단축1";#N/A,#N/A,FALSE,"단축2";#N/A,#N/A,FALSE,"단축3";#N/A,#N/A,FALSE,"장축";#N/A,#N/A,FALSE,"4WD"}</definedName>
    <definedName name="RR.BRAKE" localSheetId="16" hidden="1">{#N/A,#N/A,FALSE,"단축1";#N/A,#N/A,FALSE,"단축2";#N/A,#N/A,FALSE,"단축3";#N/A,#N/A,FALSE,"장축";#N/A,#N/A,FALSE,"4WD"}</definedName>
    <definedName name="RR.BRAKE" localSheetId="6" hidden="1">{#N/A,#N/A,FALSE,"단축1";#N/A,#N/A,FALSE,"단축2";#N/A,#N/A,FALSE,"단축3";#N/A,#N/A,FALSE,"장축";#N/A,#N/A,FALSE,"4WD"}</definedName>
    <definedName name="RR.BRAKE" localSheetId="17" hidden="1">{#N/A,#N/A,FALSE,"단축1";#N/A,#N/A,FALSE,"단축2";#N/A,#N/A,FALSE,"단축3";#N/A,#N/A,FALSE,"장축";#N/A,#N/A,FALSE,"4WD"}</definedName>
    <definedName name="RR.BRAKE" localSheetId="13" hidden="1">{#N/A,#N/A,FALSE,"단축1";#N/A,#N/A,FALSE,"단축2";#N/A,#N/A,FALSE,"단축3";#N/A,#N/A,FALSE,"장축";#N/A,#N/A,FALSE,"4WD"}</definedName>
    <definedName name="RR.BRAKE" localSheetId="14" hidden="1">{#N/A,#N/A,FALSE,"단축1";#N/A,#N/A,FALSE,"단축2";#N/A,#N/A,FALSE,"단축3";#N/A,#N/A,FALSE,"장축";#N/A,#N/A,FALSE,"4WD"}</definedName>
    <definedName name="RR.BRAKE" localSheetId="15" hidden="1">{#N/A,#N/A,FALSE,"단축1";#N/A,#N/A,FALSE,"단축2";#N/A,#N/A,FALSE,"단축3";#N/A,#N/A,FALSE,"장축";#N/A,#N/A,FALSE,"4WD"}</definedName>
    <definedName name="RR.BRAKE" hidden="1">{#N/A,#N/A,FALSE,"단축1";#N/A,#N/A,FALSE,"단축2";#N/A,#N/A,FALSE,"단축3";#N/A,#N/A,FALSE,"장축";#N/A,#N/A,FALSE,"4WD"}</definedName>
    <definedName name="RR.BRK" localSheetId="7" hidden="1">{#N/A,#N/A,FALSE,"단축1";#N/A,#N/A,FALSE,"단축2";#N/A,#N/A,FALSE,"단축3";#N/A,#N/A,FALSE,"장축";#N/A,#N/A,FALSE,"4WD"}</definedName>
    <definedName name="RR.BRK" localSheetId="16" hidden="1">{#N/A,#N/A,FALSE,"단축1";#N/A,#N/A,FALSE,"단축2";#N/A,#N/A,FALSE,"단축3";#N/A,#N/A,FALSE,"장축";#N/A,#N/A,FALSE,"4WD"}</definedName>
    <definedName name="RR.BRK" localSheetId="6" hidden="1">{#N/A,#N/A,FALSE,"단축1";#N/A,#N/A,FALSE,"단축2";#N/A,#N/A,FALSE,"단축3";#N/A,#N/A,FALSE,"장축";#N/A,#N/A,FALSE,"4WD"}</definedName>
    <definedName name="RR.BRK" localSheetId="17" hidden="1">{#N/A,#N/A,FALSE,"단축1";#N/A,#N/A,FALSE,"단축2";#N/A,#N/A,FALSE,"단축3";#N/A,#N/A,FALSE,"장축";#N/A,#N/A,FALSE,"4WD"}</definedName>
    <definedName name="RR.BRK" localSheetId="13" hidden="1">{#N/A,#N/A,FALSE,"단축1";#N/A,#N/A,FALSE,"단축2";#N/A,#N/A,FALSE,"단축3";#N/A,#N/A,FALSE,"장축";#N/A,#N/A,FALSE,"4WD"}</definedName>
    <definedName name="RR.BRK" localSheetId="14" hidden="1">{#N/A,#N/A,FALSE,"단축1";#N/A,#N/A,FALSE,"단축2";#N/A,#N/A,FALSE,"단축3";#N/A,#N/A,FALSE,"장축";#N/A,#N/A,FALSE,"4WD"}</definedName>
    <definedName name="RR.BRK" localSheetId="15" hidden="1">{#N/A,#N/A,FALSE,"단축1";#N/A,#N/A,FALSE,"단축2";#N/A,#N/A,FALSE,"단축3";#N/A,#N/A,FALSE,"장축";#N/A,#N/A,FALSE,"4WD"}</definedName>
    <definedName name="RR.BRK" hidden="1">{#N/A,#N/A,FALSE,"단축1";#N/A,#N/A,FALSE,"단축2";#N/A,#N/A,FALSE,"단축3";#N/A,#N/A,FALSE,"장축";#N/A,#N/A,FALSE,"4WD"}</definedName>
    <definedName name="RRFA" localSheetId="6">#REF!</definedName>
    <definedName name="RRFA">#REF!</definedName>
    <definedName name="RRFLRPNL" localSheetId="6">#REF!</definedName>
    <definedName name="RRFLRPNL">#REF!</definedName>
    <definedName name="rrllrlrl" localSheetId="7" hidden="1">{#N/A,#N/A,FALSE,"단축1";#N/A,#N/A,FALSE,"단축2";#N/A,#N/A,FALSE,"단축3";#N/A,#N/A,FALSE,"장축";#N/A,#N/A,FALSE,"4WD"}</definedName>
    <definedName name="rrllrlrl" localSheetId="16" hidden="1">{#N/A,#N/A,FALSE,"단축1";#N/A,#N/A,FALSE,"단축2";#N/A,#N/A,FALSE,"단축3";#N/A,#N/A,FALSE,"장축";#N/A,#N/A,FALSE,"4WD"}</definedName>
    <definedName name="rrllrlrl" localSheetId="17" hidden="1">{#N/A,#N/A,FALSE,"단축1";#N/A,#N/A,FALSE,"단축2";#N/A,#N/A,FALSE,"단축3";#N/A,#N/A,FALSE,"장축";#N/A,#N/A,FALSE,"4WD"}</definedName>
    <definedName name="rrllrlrl" localSheetId="13" hidden="1">{#N/A,#N/A,FALSE,"단축1";#N/A,#N/A,FALSE,"단축2";#N/A,#N/A,FALSE,"단축3";#N/A,#N/A,FALSE,"장축";#N/A,#N/A,FALSE,"4WD"}</definedName>
    <definedName name="rrllrlrl" localSheetId="14" hidden="1">{#N/A,#N/A,FALSE,"단축1";#N/A,#N/A,FALSE,"단축2";#N/A,#N/A,FALSE,"단축3";#N/A,#N/A,FALSE,"장축";#N/A,#N/A,FALSE,"4WD"}</definedName>
    <definedName name="rrllrlrl" localSheetId="15" hidden="1">{#N/A,#N/A,FALSE,"단축1";#N/A,#N/A,FALSE,"단축2";#N/A,#N/A,FALSE,"단축3";#N/A,#N/A,FALSE,"장축";#N/A,#N/A,FALSE,"4WD"}</definedName>
    <definedName name="rrllrlrl" hidden="1">{#N/A,#N/A,FALSE,"단축1";#N/A,#N/A,FALSE,"단축2";#N/A,#N/A,FALSE,"단축3";#N/A,#N/A,FALSE,"장축";#N/A,#N/A,FALSE,"4WD"}</definedName>
    <definedName name="rrpnl" localSheetId="6">#REF!</definedName>
    <definedName name="rrpnl">#REF!</definedName>
    <definedName name="RRR" localSheetId="7" hidden="1">{#N/A,#N/A,FALSE,"단축1";#N/A,#N/A,FALSE,"단축2";#N/A,#N/A,FALSE,"단축3";#N/A,#N/A,FALSE,"장축";#N/A,#N/A,FALSE,"4WD"}</definedName>
    <definedName name="RRR" localSheetId="16" hidden="1">{#N/A,#N/A,FALSE,"단축1";#N/A,#N/A,FALSE,"단축2";#N/A,#N/A,FALSE,"단축3";#N/A,#N/A,FALSE,"장축";#N/A,#N/A,FALSE,"4WD"}</definedName>
    <definedName name="RRR" localSheetId="6" hidden="1">{#N/A,#N/A,FALSE,"표지";#N/A,#N/A,FALSE,"전제";#N/A,#N/A,FALSE,"손익-자 (2)";#N/A,#N/A,FALSE,"손익-자";#N/A,#N/A,FALSE,"손익-마 (2)";#N/A,#N/A,FALSE,"손익-마";#N/A,#N/A,FALSE,"총손최종"}</definedName>
    <definedName name="RRR" localSheetId="17" hidden="1">{#N/A,#N/A,FALSE,"단축1";#N/A,#N/A,FALSE,"단축2";#N/A,#N/A,FALSE,"단축3";#N/A,#N/A,FALSE,"장축";#N/A,#N/A,FALSE,"4WD"}</definedName>
    <definedName name="rrr" localSheetId="13">BlankMacro1</definedName>
    <definedName name="RRR" localSheetId="14" hidden="1">{#N/A,#N/A,FALSE,"단축1";#N/A,#N/A,FALSE,"단축2";#N/A,#N/A,FALSE,"단축3";#N/A,#N/A,FALSE,"장축";#N/A,#N/A,FALSE,"4WD"}</definedName>
    <definedName name="RRR" localSheetId="15" hidden="1">{#N/A,#N/A,FALSE,"단축1";#N/A,#N/A,FALSE,"단축2";#N/A,#N/A,FALSE,"단축3";#N/A,#N/A,FALSE,"장축";#N/A,#N/A,FALSE,"4WD"}</definedName>
    <definedName name="RRR" hidden="1">{#N/A,#N/A,FALSE,"단축1";#N/A,#N/A,FALSE,"단축2";#N/A,#N/A,FALSE,"단축3";#N/A,#N/A,FALSE,"장축";#N/A,#N/A,FALSE,"4WD"}</definedName>
    <definedName name="rrrr">#REF!</definedName>
    <definedName name="rrrrr" hidden="1">#REF!</definedName>
    <definedName name="RRRRRRR" localSheetId="7">[0]!BlankMacro1</definedName>
    <definedName name="RRRRRRR" localSheetId="16">[0]!BlankMacro1</definedName>
    <definedName name="RRRRRRR" localSheetId="17">[0]!BlankMacro1</definedName>
    <definedName name="RRRRRRR" localSheetId="10">[0]!BlankMacro1</definedName>
    <definedName name="RRRRRRR" localSheetId="8">[0]!BlankMacro1</definedName>
    <definedName name="RRRRRRR" localSheetId="0">[0]!BlankMacro1</definedName>
    <definedName name="RRRRRRR" localSheetId="13">[0]!BlankMacro1</definedName>
    <definedName name="RRRRRRR" localSheetId="14">[0]!BlankMacro1</definedName>
    <definedName name="RRRRRRR" localSheetId="11">[0]!BlankMacro1</definedName>
    <definedName name="RRRRRRR" localSheetId="15">[0]!BlankMacro1</definedName>
    <definedName name="RRRRRRR">[0]!BlankMacro1</definedName>
    <definedName name="RS" localSheetId="7" hidden="1">{#N/A,#N/A,FALSE,"단축1";#N/A,#N/A,FALSE,"단축2";#N/A,#N/A,FALSE,"단축3";#N/A,#N/A,FALSE,"장축";#N/A,#N/A,FALSE,"4WD"}</definedName>
    <definedName name="RS" localSheetId="16" hidden="1">{#N/A,#N/A,FALSE,"단축1";#N/A,#N/A,FALSE,"단축2";#N/A,#N/A,FALSE,"단축3";#N/A,#N/A,FALSE,"장축";#N/A,#N/A,FALSE,"4WD"}</definedName>
    <definedName name="RS" localSheetId="17" hidden="1">{#N/A,#N/A,FALSE,"단축1";#N/A,#N/A,FALSE,"단축2";#N/A,#N/A,FALSE,"단축3";#N/A,#N/A,FALSE,"장축";#N/A,#N/A,FALSE,"4WD"}</definedName>
    <definedName name="RS" localSheetId="13" hidden="1">{#N/A,#N/A,FALSE,"단축1";#N/A,#N/A,FALSE,"단축2";#N/A,#N/A,FALSE,"단축3";#N/A,#N/A,FALSE,"장축";#N/A,#N/A,FALSE,"4WD"}</definedName>
    <definedName name="RS" localSheetId="14" hidden="1">{#N/A,#N/A,FALSE,"단축1";#N/A,#N/A,FALSE,"단축2";#N/A,#N/A,FALSE,"단축3";#N/A,#N/A,FALSE,"장축";#N/A,#N/A,FALSE,"4WD"}</definedName>
    <definedName name="RS" localSheetId="15" hidden="1">{#N/A,#N/A,FALSE,"단축1";#N/A,#N/A,FALSE,"단축2";#N/A,#N/A,FALSE,"단축3";#N/A,#N/A,FALSE,"장축";#N/A,#N/A,FALSE,"4WD"}</definedName>
    <definedName name="RS" hidden="1">{#N/A,#N/A,FALSE,"단축1";#N/A,#N/A,FALSE,"단축2";#N/A,#N/A,FALSE,"단축3";#N/A,#N/A,FALSE,"장축";#N/A,#N/A,FALSE,"4WD"}</definedName>
    <definedName name="RSFL" localSheetId="7" hidden="1">{#N/A,#N/A,FALSE,"단축1";#N/A,#N/A,FALSE,"단축2";#N/A,#N/A,FALSE,"단축3";#N/A,#N/A,FALSE,"장축";#N/A,#N/A,FALSE,"4WD"}</definedName>
    <definedName name="RSFL" localSheetId="16" hidden="1">{#N/A,#N/A,FALSE,"단축1";#N/A,#N/A,FALSE,"단축2";#N/A,#N/A,FALSE,"단축3";#N/A,#N/A,FALSE,"장축";#N/A,#N/A,FALSE,"4WD"}</definedName>
    <definedName name="RSFL" localSheetId="17" hidden="1">{#N/A,#N/A,FALSE,"단축1";#N/A,#N/A,FALSE,"단축2";#N/A,#N/A,FALSE,"단축3";#N/A,#N/A,FALSE,"장축";#N/A,#N/A,FALSE,"4WD"}</definedName>
    <definedName name="RSFL" localSheetId="13" hidden="1">{#N/A,#N/A,FALSE,"단축1";#N/A,#N/A,FALSE,"단축2";#N/A,#N/A,FALSE,"단축3";#N/A,#N/A,FALSE,"장축";#N/A,#N/A,FALSE,"4WD"}</definedName>
    <definedName name="RSFL" localSheetId="14" hidden="1">{#N/A,#N/A,FALSE,"단축1";#N/A,#N/A,FALSE,"단축2";#N/A,#N/A,FALSE,"단축3";#N/A,#N/A,FALSE,"장축";#N/A,#N/A,FALSE,"4WD"}</definedName>
    <definedName name="RSFL" localSheetId="15" hidden="1">{#N/A,#N/A,FALSE,"단축1";#N/A,#N/A,FALSE,"단축2";#N/A,#N/A,FALSE,"단축3";#N/A,#N/A,FALSE,"장축";#N/A,#N/A,FALSE,"4WD"}</definedName>
    <definedName name="RSFL" hidden="1">{#N/A,#N/A,FALSE,"단축1";#N/A,#N/A,FALSE,"단축2";#N/A,#N/A,FALSE,"단축3";#N/A,#N/A,FALSE,"장축";#N/A,#N/A,FALSE,"4WD"}</definedName>
    <definedName name="RSFL용도차" localSheetId="7" hidden="1">{#N/A,#N/A,FALSE,"단축1";#N/A,#N/A,FALSE,"단축2";#N/A,#N/A,FALSE,"단축3";#N/A,#N/A,FALSE,"장축";#N/A,#N/A,FALSE,"4WD"}</definedName>
    <definedName name="RSFL용도차" localSheetId="16" hidden="1">{#N/A,#N/A,FALSE,"단축1";#N/A,#N/A,FALSE,"단축2";#N/A,#N/A,FALSE,"단축3";#N/A,#N/A,FALSE,"장축";#N/A,#N/A,FALSE,"4WD"}</definedName>
    <definedName name="RSFL용도차" localSheetId="17" hidden="1">{#N/A,#N/A,FALSE,"단축1";#N/A,#N/A,FALSE,"단축2";#N/A,#N/A,FALSE,"단축3";#N/A,#N/A,FALSE,"장축";#N/A,#N/A,FALSE,"4WD"}</definedName>
    <definedName name="RSFL용도차" localSheetId="13" hidden="1">{#N/A,#N/A,FALSE,"단축1";#N/A,#N/A,FALSE,"단축2";#N/A,#N/A,FALSE,"단축3";#N/A,#N/A,FALSE,"장축";#N/A,#N/A,FALSE,"4WD"}</definedName>
    <definedName name="RSFL용도차" localSheetId="14" hidden="1">{#N/A,#N/A,FALSE,"단축1";#N/A,#N/A,FALSE,"단축2";#N/A,#N/A,FALSE,"단축3";#N/A,#N/A,FALSE,"장축";#N/A,#N/A,FALSE,"4WD"}</definedName>
    <definedName name="RSFL용도차" localSheetId="15" hidden="1">{#N/A,#N/A,FALSE,"단축1";#N/A,#N/A,FALSE,"단축2";#N/A,#N/A,FALSE,"단축3";#N/A,#N/A,FALSE,"장축";#N/A,#N/A,FALSE,"4WD"}</definedName>
    <definedName name="RSFL용도차" hidden="1">{#N/A,#N/A,FALSE,"단축1";#N/A,#N/A,FALSE,"단축2";#N/A,#N/A,FALSE,"단축3";#N/A,#N/A,FALSE,"장축";#N/A,#N/A,FALSE,"4WD"}</definedName>
    <definedName name="RT">#REF!</definedName>
    <definedName name="RT.RTDK" localSheetId="6">#REF!</definedName>
    <definedName name="RT.RTDK">#REF!</definedName>
    <definedName name="RT¿i≫e½ARTDKDK">#REF!</definedName>
    <definedName name="RTCLCRCRCRCRCRCRDLRTDKDK">[43]직원신상!#REF!</definedName>
    <definedName name="RTCLCRCRDLDLRTDK" localSheetId="6">#REF!</definedName>
    <definedName name="RTCLCRCRDLDLRTDK">#REF!</definedName>
    <definedName name="RTCLDLRTDK" localSheetId="6">#REF!</definedName>
    <definedName name="RTCLDLRTDK">#REF!</definedName>
    <definedName name="rtclsprtdk" localSheetId="6">#REF!</definedName>
    <definedName name="RTCLSPRTDK">#REF!</definedName>
    <definedName name="rtclsprtdkGMrtrt">#REF!</definedName>
    <definedName name="rtclsprtdkrtGMrtrt">#REF!</definedName>
    <definedName name="RTCL울산시RTDK">#REF!</definedName>
    <definedName name="RTCRCLCLCLCLCLCLDL0RTDK">#REF!</definedName>
    <definedName name="RTCRCLCLCLCLCLCLDLRTDK">#REF!</definedName>
    <definedName name="RTE" localSheetId="7" hidden="1">{#N/A,#N/A,FALSE,"단축1";#N/A,#N/A,FALSE,"단축2";#N/A,#N/A,FALSE,"단축3";#N/A,#N/A,FALSE,"장축";#N/A,#N/A,FALSE,"4WD"}</definedName>
    <definedName name="RTE" localSheetId="16" hidden="1">{#N/A,#N/A,FALSE,"단축1";#N/A,#N/A,FALSE,"단축2";#N/A,#N/A,FALSE,"단축3";#N/A,#N/A,FALSE,"장축";#N/A,#N/A,FALSE,"4WD"}</definedName>
    <definedName name="RTE" localSheetId="17" hidden="1">{#N/A,#N/A,FALSE,"단축1";#N/A,#N/A,FALSE,"단축2";#N/A,#N/A,FALSE,"단축3";#N/A,#N/A,FALSE,"장축";#N/A,#N/A,FALSE,"4WD"}</definedName>
    <definedName name="RTE" localSheetId="13" hidden="1">{#N/A,#N/A,FALSE,"단축1";#N/A,#N/A,FALSE,"단축2";#N/A,#N/A,FALSE,"단축3";#N/A,#N/A,FALSE,"장축";#N/A,#N/A,FALSE,"4WD"}</definedName>
    <definedName name="RTE" localSheetId="14" hidden="1">{#N/A,#N/A,FALSE,"단축1";#N/A,#N/A,FALSE,"단축2";#N/A,#N/A,FALSE,"단축3";#N/A,#N/A,FALSE,"장축";#N/A,#N/A,FALSE,"4WD"}</definedName>
    <definedName name="RTE" localSheetId="15" hidden="1">{#N/A,#N/A,FALSE,"단축1";#N/A,#N/A,FALSE,"단축2";#N/A,#N/A,FALSE,"단축3";#N/A,#N/A,FALSE,"장축";#N/A,#N/A,FALSE,"4WD"}</definedName>
    <definedName name="RTE" hidden="1">{#N/A,#N/A,FALSE,"단축1";#N/A,#N/A,FALSE,"단축2";#N/A,#N/A,FALSE,"단축3";#N/A,#N/A,FALSE,"장축";#N/A,#N/A,FALSE,"4WD"}</definedName>
    <definedName name="RTEE" localSheetId="7" hidden="1">{#N/A,#N/A,FALSE,"초도품";#N/A,#N/A,FALSE,"초도품 (2)";#N/A,#N/A,FALSE,"초도품 (3)";#N/A,#N/A,FALSE,"초도품 (4)";#N/A,#N/A,FALSE,"초도품 (5)";#N/A,#N/A,FALSE,"초도품 (6)"}</definedName>
    <definedName name="RTEE" localSheetId="16" hidden="1">{#N/A,#N/A,FALSE,"초도품";#N/A,#N/A,FALSE,"초도품 (2)";#N/A,#N/A,FALSE,"초도품 (3)";#N/A,#N/A,FALSE,"초도품 (4)";#N/A,#N/A,FALSE,"초도품 (5)";#N/A,#N/A,FALSE,"초도품 (6)"}</definedName>
    <definedName name="RTEE" localSheetId="17" hidden="1">{#N/A,#N/A,FALSE,"초도품";#N/A,#N/A,FALSE,"초도품 (2)";#N/A,#N/A,FALSE,"초도품 (3)";#N/A,#N/A,FALSE,"초도품 (4)";#N/A,#N/A,FALSE,"초도품 (5)";#N/A,#N/A,FALSE,"초도품 (6)"}</definedName>
    <definedName name="RTEE" localSheetId="13" hidden="1">{#N/A,#N/A,FALSE,"초도품";#N/A,#N/A,FALSE,"초도품 (2)";#N/A,#N/A,FALSE,"초도품 (3)";#N/A,#N/A,FALSE,"초도품 (4)";#N/A,#N/A,FALSE,"초도품 (5)";#N/A,#N/A,FALSE,"초도품 (6)"}</definedName>
    <definedName name="RTEE" localSheetId="14" hidden="1">{#N/A,#N/A,FALSE,"초도품";#N/A,#N/A,FALSE,"초도품 (2)";#N/A,#N/A,FALSE,"초도품 (3)";#N/A,#N/A,FALSE,"초도품 (4)";#N/A,#N/A,FALSE,"초도품 (5)";#N/A,#N/A,FALSE,"초도품 (6)"}</definedName>
    <definedName name="RTEE" localSheetId="15" hidden="1">{#N/A,#N/A,FALSE,"초도품";#N/A,#N/A,FALSE,"초도품 (2)";#N/A,#N/A,FALSE,"초도품 (3)";#N/A,#N/A,FALSE,"초도품 (4)";#N/A,#N/A,FALSE,"초도품 (5)";#N/A,#N/A,FALSE,"초도품 (6)"}</definedName>
    <definedName name="RTEE" hidden="1">{#N/A,#N/A,FALSE,"초도품";#N/A,#N/A,FALSE,"초도품 (2)";#N/A,#N/A,FALSE,"초도품 (3)";#N/A,#N/A,FALSE,"초도품 (4)";#N/A,#N/A,FALSE,"초도품 (5)";#N/A,#N/A,FALSE,"초도품 (6)"}</definedName>
    <definedName name="RTRT">#REF!</definedName>
    <definedName name="rty">#REF!</definedName>
    <definedName name="RTYERTYERT">#REF!</definedName>
    <definedName name="RTYETY">#REF!</definedName>
    <definedName name="RTYG" localSheetId="7" hidden="1">{#N/A,#N/A,FALSE,"단축1";#N/A,#N/A,FALSE,"단축2";#N/A,#N/A,FALSE,"단축3";#N/A,#N/A,FALSE,"장축";#N/A,#N/A,FALSE,"4WD"}</definedName>
    <definedName name="RTYG" localSheetId="16" hidden="1">{#N/A,#N/A,FALSE,"단축1";#N/A,#N/A,FALSE,"단축2";#N/A,#N/A,FALSE,"단축3";#N/A,#N/A,FALSE,"장축";#N/A,#N/A,FALSE,"4WD"}</definedName>
    <definedName name="RTYG" localSheetId="17" hidden="1">{#N/A,#N/A,FALSE,"단축1";#N/A,#N/A,FALSE,"단축2";#N/A,#N/A,FALSE,"단축3";#N/A,#N/A,FALSE,"장축";#N/A,#N/A,FALSE,"4WD"}</definedName>
    <definedName name="RTYG" localSheetId="13" hidden="1">{#N/A,#N/A,FALSE,"단축1";#N/A,#N/A,FALSE,"단축2";#N/A,#N/A,FALSE,"단축3";#N/A,#N/A,FALSE,"장축";#N/A,#N/A,FALSE,"4WD"}</definedName>
    <definedName name="RTYG" localSheetId="14" hidden="1">{#N/A,#N/A,FALSE,"단축1";#N/A,#N/A,FALSE,"단축2";#N/A,#N/A,FALSE,"단축3";#N/A,#N/A,FALSE,"장축";#N/A,#N/A,FALSE,"4WD"}</definedName>
    <definedName name="RTYG" localSheetId="15" hidden="1">{#N/A,#N/A,FALSE,"단축1";#N/A,#N/A,FALSE,"단축2";#N/A,#N/A,FALSE,"단축3";#N/A,#N/A,FALSE,"장축";#N/A,#N/A,FALSE,"4WD"}</definedName>
    <definedName name="RTYG" hidden="1">{#N/A,#N/A,FALSE,"단축1";#N/A,#N/A,FALSE,"단축2";#N/A,#N/A,FALSE,"단축3";#N/A,#N/A,FALSE,"장축";#N/A,#N/A,FALSE,"4WD"}</definedName>
    <definedName name="RTYRTY">#REF!</definedName>
    <definedName name="RT울산시RTDKDK">#REF!</definedName>
    <definedName name="RUBBER">#REF!</definedName>
    <definedName name="RUB의뢰서">#REF!</definedName>
    <definedName name="RWERWE">#REF!</definedName>
    <definedName name="R수">#REF!</definedName>
    <definedName name="R행">#REF!</definedName>
    <definedName name="S" localSheetId="13" hidden="1">{#N/A,#N/A,FALSE,"단축1";#N/A,#N/A,FALSE,"단축2";#N/A,#N/A,FALSE,"단축3";#N/A,#N/A,FALSE,"장축";#N/A,#N/A,FALSE,"4WD"}</definedName>
    <definedName name="S">#REF!</definedName>
    <definedName name="S_Ⅱ">#REF!</definedName>
    <definedName name="s_n">#REF!</definedName>
    <definedName name="sa">#N/A</definedName>
    <definedName name="SAAA1" localSheetId="7" hidden="1">{#N/A,#N/A,FALSE,"단축1";#N/A,#N/A,FALSE,"단축2";#N/A,#N/A,FALSE,"단축3";#N/A,#N/A,FALSE,"장축";#N/A,#N/A,FALSE,"4WD"}</definedName>
    <definedName name="SAAA1" localSheetId="16" hidden="1">{#N/A,#N/A,FALSE,"단축1";#N/A,#N/A,FALSE,"단축2";#N/A,#N/A,FALSE,"단축3";#N/A,#N/A,FALSE,"장축";#N/A,#N/A,FALSE,"4WD"}</definedName>
    <definedName name="SAAA1" localSheetId="17" hidden="1">{#N/A,#N/A,FALSE,"단축1";#N/A,#N/A,FALSE,"단축2";#N/A,#N/A,FALSE,"단축3";#N/A,#N/A,FALSE,"장축";#N/A,#N/A,FALSE,"4WD"}</definedName>
    <definedName name="SAAA1" localSheetId="13" hidden="1">{#N/A,#N/A,FALSE,"단축1";#N/A,#N/A,FALSE,"단축2";#N/A,#N/A,FALSE,"단축3";#N/A,#N/A,FALSE,"장축";#N/A,#N/A,FALSE,"4WD"}</definedName>
    <definedName name="SAAA1" localSheetId="14" hidden="1">{#N/A,#N/A,FALSE,"단축1";#N/A,#N/A,FALSE,"단축2";#N/A,#N/A,FALSE,"단축3";#N/A,#N/A,FALSE,"장축";#N/A,#N/A,FALSE,"4WD"}</definedName>
    <definedName name="SAAA1" localSheetId="15" hidden="1">{#N/A,#N/A,FALSE,"단축1";#N/A,#N/A,FALSE,"단축2";#N/A,#N/A,FALSE,"단축3";#N/A,#N/A,FALSE,"장축";#N/A,#N/A,FALSE,"4WD"}</definedName>
    <definedName name="SAAA1" hidden="1">{#N/A,#N/A,FALSE,"단축1";#N/A,#N/A,FALSE,"단축2";#N/A,#N/A,FALSE,"단축3";#N/A,#N/A,FALSE,"장축";#N/A,#N/A,FALSE,"4WD"}</definedName>
    <definedName name="SAD" localSheetId="7" hidden="1">{#N/A,#N/A,FALSE,"단축1";#N/A,#N/A,FALSE,"단축2";#N/A,#N/A,FALSE,"단축3";#N/A,#N/A,FALSE,"장축";#N/A,#N/A,FALSE,"4WD"}</definedName>
    <definedName name="SAD" localSheetId="16" hidden="1">{#N/A,#N/A,FALSE,"단축1";#N/A,#N/A,FALSE,"단축2";#N/A,#N/A,FALSE,"단축3";#N/A,#N/A,FALSE,"장축";#N/A,#N/A,FALSE,"4WD"}</definedName>
    <definedName name="SAD" localSheetId="17" hidden="1">{#N/A,#N/A,FALSE,"단축1";#N/A,#N/A,FALSE,"단축2";#N/A,#N/A,FALSE,"단축3";#N/A,#N/A,FALSE,"장축";#N/A,#N/A,FALSE,"4WD"}</definedName>
    <definedName name="SAD" localSheetId="13" hidden="1">{#N/A,#N/A,FALSE,"단축1";#N/A,#N/A,FALSE,"단축2";#N/A,#N/A,FALSE,"단축3";#N/A,#N/A,FALSE,"장축";#N/A,#N/A,FALSE,"4WD"}</definedName>
    <definedName name="SAD" localSheetId="14" hidden="1">{#N/A,#N/A,FALSE,"단축1";#N/A,#N/A,FALSE,"단축2";#N/A,#N/A,FALSE,"단축3";#N/A,#N/A,FALSE,"장축";#N/A,#N/A,FALSE,"4WD"}</definedName>
    <definedName name="SAD" localSheetId="15" hidden="1">{#N/A,#N/A,FALSE,"단축1";#N/A,#N/A,FALSE,"단축2";#N/A,#N/A,FALSE,"단축3";#N/A,#N/A,FALSE,"장축";#N/A,#N/A,FALSE,"4WD"}</definedName>
    <definedName name="SAD" hidden="1">{#N/A,#N/A,FALSE,"단축1";#N/A,#N/A,FALSE,"단축2";#N/A,#N/A,FALSE,"단축3";#N/A,#N/A,FALSE,"장축";#N/A,#N/A,FALSE,"4WD"}</definedName>
    <definedName name="SADF" localSheetId="7" hidden="1">{#N/A,#N/A,FALSE,"단축1";#N/A,#N/A,FALSE,"단축2";#N/A,#N/A,FALSE,"단축3";#N/A,#N/A,FALSE,"장축";#N/A,#N/A,FALSE,"4WD"}</definedName>
    <definedName name="SADF" localSheetId="16" hidden="1">{#N/A,#N/A,FALSE,"단축1";#N/A,#N/A,FALSE,"단축2";#N/A,#N/A,FALSE,"단축3";#N/A,#N/A,FALSE,"장축";#N/A,#N/A,FALSE,"4WD"}</definedName>
    <definedName name="SADF" localSheetId="6" hidden="1">{#N/A,#N/A,FALSE,"단축1";#N/A,#N/A,FALSE,"단축2";#N/A,#N/A,FALSE,"단축3";#N/A,#N/A,FALSE,"장축";#N/A,#N/A,FALSE,"4WD"}</definedName>
    <definedName name="SADF" localSheetId="17" hidden="1">{#N/A,#N/A,FALSE,"단축1";#N/A,#N/A,FALSE,"단축2";#N/A,#N/A,FALSE,"단축3";#N/A,#N/A,FALSE,"장축";#N/A,#N/A,FALSE,"4WD"}</definedName>
    <definedName name="SADF" localSheetId="13" hidden="1">{#N/A,#N/A,FALSE,"단축1";#N/A,#N/A,FALSE,"단축2";#N/A,#N/A,FALSE,"단축3";#N/A,#N/A,FALSE,"장축";#N/A,#N/A,FALSE,"4WD"}</definedName>
    <definedName name="SADF" localSheetId="14" hidden="1">{#N/A,#N/A,FALSE,"단축1";#N/A,#N/A,FALSE,"단축2";#N/A,#N/A,FALSE,"단축3";#N/A,#N/A,FALSE,"장축";#N/A,#N/A,FALSE,"4WD"}</definedName>
    <definedName name="SADF" localSheetId="15" hidden="1">{#N/A,#N/A,FALSE,"단축1";#N/A,#N/A,FALSE,"단축2";#N/A,#N/A,FALSE,"단축3";#N/A,#N/A,FALSE,"장축";#N/A,#N/A,FALSE,"4WD"}</definedName>
    <definedName name="SADF" hidden="1">{#N/A,#N/A,FALSE,"단축1";#N/A,#N/A,FALSE,"단축2";#N/A,#N/A,FALSE,"단축3";#N/A,#N/A,FALSE,"장축";#N/A,#N/A,FALSE,"4WD"}</definedName>
    <definedName name="sadsafewt3425">#REF!</definedName>
    <definedName name="SAG" hidden="1">#REF!</definedName>
    <definedName name="SAGFSAFS" localSheetId="7" hidden="1">{#N/A,#N/A,FALSE,"단축1";#N/A,#N/A,FALSE,"단축2";#N/A,#N/A,FALSE,"단축3";#N/A,#N/A,FALSE,"장축";#N/A,#N/A,FALSE,"4WD"}</definedName>
    <definedName name="SAGFSAFS" localSheetId="16" hidden="1">{#N/A,#N/A,FALSE,"단축1";#N/A,#N/A,FALSE,"단축2";#N/A,#N/A,FALSE,"단축3";#N/A,#N/A,FALSE,"장축";#N/A,#N/A,FALSE,"4WD"}</definedName>
    <definedName name="SAGFSAFS" localSheetId="6" hidden="1">{#N/A,#N/A,FALSE,"단축1";#N/A,#N/A,FALSE,"단축2";#N/A,#N/A,FALSE,"단축3";#N/A,#N/A,FALSE,"장축";#N/A,#N/A,FALSE,"4WD"}</definedName>
    <definedName name="SAGFSAFS" localSheetId="17" hidden="1">{#N/A,#N/A,FALSE,"단축1";#N/A,#N/A,FALSE,"단축2";#N/A,#N/A,FALSE,"단축3";#N/A,#N/A,FALSE,"장축";#N/A,#N/A,FALSE,"4WD"}</definedName>
    <definedName name="SAGFSAFS" localSheetId="13" hidden="1">{#N/A,#N/A,FALSE,"단축1";#N/A,#N/A,FALSE,"단축2";#N/A,#N/A,FALSE,"단축3";#N/A,#N/A,FALSE,"장축";#N/A,#N/A,FALSE,"4WD"}</definedName>
    <definedName name="SAGFSAFS" localSheetId="14" hidden="1">{#N/A,#N/A,FALSE,"단축1";#N/A,#N/A,FALSE,"단축2";#N/A,#N/A,FALSE,"단축3";#N/A,#N/A,FALSE,"장축";#N/A,#N/A,FALSE,"4WD"}</definedName>
    <definedName name="SAGFSAFS" localSheetId="15" hidden="1">{#N/A,#N/A,FALSE,"단축1";#N/A,#N/A,FALSE,"단축2";#N/A,#N/A,FALSE,"단축3";#N/A,#N/A,FALSE,"장축";#N/A,#N/A,FALSE,"4WD"}</definedName>
    <definedName name="SAGFSAFS" hidden="1">{#N/A,#N/A,FALSE,"단축1";#N/A,#N/A,FALSE,"단축2";#N/A,#N/A,FALSE,"단축3";#N/A,#N/A,FALSE,"장축";#N/A,#N/A,FALSE,"4WD"}</definedName>
    <definedName name="SALES_PARENT">'[2]CSM with CKD'!#REF!</definedName>
    <definedName name="SAM">#N/A</definedName>
    <definedName name="SAMPIL">#N/A</definedName>
    <definedName name="SAMPLE">#N/A</definedName>
    <definedName name="sang0205_Query">#REF!</definedName>
    <definedName name="SAPBEXdnldView">"4M6L7QUZI2I88PCMRQNKH227E"</definedName>
    <definedName name="SAPBEXsysID">"UB0"</definedName>
    <definedName name="SAS" localSheetId="7" hidden="1">{#N/A,#N/A,FALSE,"단축1";#N/A,#N/A,FALSE,"단축2";#N/A,#N/A,FALSE,"단축3";#N/A,#N/A,FALSE,"장축";#N/A,#N/A,FALSE,"4WD"}</definedName>
    <definedName name="SAS" localSheetId="16" hidden="1">{#N/A,#N/A,FALSE,"단축1";#N/A,#N/A,FALSE,"단축2";#N/A,#N/A,FALSE,"단축3";#N/A,#N/A,FALSE,"장축";#N/A,#N/A,FALSE,"4WD"}</definedName>
    <definedName name="SAS" localSheetId="17" hidden="1">{#N/A,#N/A,FALSE,"단축1";#N/A,#N/A,FALSE,"단축2";#N/A,#N/A,FALSE,"단축3";#N/A,#N/A,FALSE,"장축";#N/A,#N/A,FALSE,"4WD"}</definedName>
    <definedName name="SAS" localSheetId="13" hidden="1">{#N/A,#N/A,FALSE,"단축1";#N/A,#N/A,FALSE,"단축2";#N/A,#N/A,FALSE,"단축3";#N/A,#N/A,FALSE,"장축";#N/A,#N/A,FALSE,"4WD"}</definedName>
    <definedName name="SAS" localSheetId="14" hidden="1">{#N/A,#N/A,FALSE,"단축1";#N/A,#N/A,FALSE,"단축2";#N/A,#N/A,FALSE,"단축3";#N/A,#N/A,FALSE,"장축";#N/A,#N/A,FALSE,"4WD"}</definedName>
    <definedName name="SAS" localSheetId="15" hidden="1">{#N/A,#N/A,FALSE,"단축1";#N/A,#N/A,FALSE,"단축2";#N/A,#N/A,FALSE,"단축3";#N/A,#N/A,FALSE,"장축";#N/A,#N/A,FALSE,"4WD"}</definedName>
    <definedName name="SAS" hidden="1">{#N/A,#N/A,FALSE,"단축1";#N/A,#N/A,FALSE,"단축2";#N/A,#N/A,FALSE,"단축3";#N/A,#N/A,FALSE,"장축";#N/A,#N/A,FALSE,"4WD"}</definedName>
    <definedName name="SASA" localSheetId="7" hidden="1">{#N/A,#N/A,FALSE,"단축1";#N/A,#N/A,FALSE,"단축2";#N/A,#N/A,FALSE,"단축3";#N/A,#N/A,FALSE,"장축";#N/A,#N/A,FALSE,"4WD"}</definedName>
    <definedName name="SASA" localSheetId="16" hidden="1">{#N/A,#N/A,FALSE,"단축1";#N/A,#N/A,FALSE,"단축2";#N/A,#N/A,FALSE,"단축3";#N/A,#N/A,FALSE,"장축";#N/A,#N/A,FALSE,"4WD"}</definedName>
    <definedName name="SASA" localSheetId="17" hidden="1">{#N/A,#N/A,FALSE,"단축1";#N/A,#N/A,FALSE,"단축2";#N/A,#N/A,FALSE,"단축3";#N/A,#N/A,FALSE,"장축";#N/A,#N/A,FALSE,"4WD"}</definedName>
    <definedName name="SASA" localSheetId="13" hidden="1">{#N/A,#N/A,FALSE,"단축1";#N/A,#N/A,FALSE,"단축2";#N/A,#N/A,FALSE,"단축3";#N/A,#N/A,FALSE,"장축";#N/A,#N/A,FALSE,"4WD"}</definedName>
    <definedName name="SASA" localSheetId="14" hidden="1">{#N/A,#N/A,FALSE,"단축1";#N/A,#N/A,FALSE,"단축2";#N/A,#N/A,FALSE,"단축3";#N/A,#N/A,FALSE,"장축";#N/A,#N/A,FALSE,"4WD"}</definedName>
    <definedName name="SASA" localSheetId="15" hidden="1">{#N/A,#N/A,FALSE,"단축1";#N/A,#N/A,FALSE,"단축2";#N/A,#N/A,FALSE,"단축3";#N/A,#N/A,FALSE,"장축";#N/A,#N/A,FALSE,"4WD"}</definedName>
    <definedName name="SASA" hidden="1">{#N/A,#N/A,FALSE,"단축1";#N/A,#N/A,FALSE,"단축2";#N/A,#N/A,FALSE,"단축3";#N/A,#N/A,FALSE,"장축";#N/A,#N/A,FALSE,"4WD"}</definedName>
    <definedName name="sawrhbAZ" localSheetId="7" hidden="1">{#N/A,#N/A,FALSE,"단축1";#N/A,#N/A,FALSE,"단축2";#N/A,#N/A,FALSE,"단축3";#N/A,#N/A,FALSE,"장축";#N/A,#N/A,FALSE,"4WD"}</definedName>
    <definedName name="sawrhbAZ" localSheetId="16" hidden="1">{#N/A,#N/A,FALSE,"단축1";#N/A,#N/A,FALSE,"단축2";#N/A,#N/A,FALSE,"단축3";#N/A,#N/A,FALSE,"장축";#N/A,#N/A,FALSE,"4WD"}</definedName>
    <definedName name="sawrhbAZ" localSheetId="17" hidden="1">{#N/A,#N/A,FALSE,"단축1";#N/A,#N/A,FALSE,"단축2";#N/A,#N/A,FALSE,"단축3";#N/A,#N/A,FALSE,"장축";#N/A,#N/A,FALSE,"4WD"}</definedName>
    <definedName name="sawrhbAZ" localSheetId="13" hidden="1">{#N/A,#N/A,FALSE,"단축1";#N/A,#N/A,FALSE,"단축2";#N/A,#N/A,FALSE,"단축3";#N/A,#N/A,FALSE,"장축";#N/A,#N/A,FALSE,"4WD"}</definedName>
    <definedName name="sawrhbAZ" localSheetId="14" hidden="1">{#N/A,#N/A,FALSE,"단축1";#N/A,#N/A,FALSE,"단축2";#N/A,#N/A,FALSE,"단축3";#N/A,#N/A,FALSE,"장축";#N/A,#N/A,FALSE,"4WD"}</definedName>
    <definedName name="sawrhbAZ" localSheetId="15" hidden="1">{#N/A,#N/A,FALSE,"단축1";#N/A,#N/A,FALSE,"단축2";#N/A,#N/A,FALSE,"단축3";#N/A,#N/A,FALSE,"장축";#N/A,#N/A,FALSE,"4WD"}</definedName>
    <definedName name="sawrhbAZ" hidden="1">{#N/A,#N/A,FALSE,"단축1";#N/A,#N/A,FALSE,"단축2";#N/A,#N/A,FALSE,"단축3";#N/A,#N/A,FALSE,"장축";#N/A,#N/A,FALSE,"4WD"}</definedName>
    <definedName name="sayang" localSheetId="7" hidden="1">{#N/A,#N/A,FALSE,"단축1";#N/A,#N/A,FALSE,"단축2";#N/A,#N/A,FALSE,"단축3";#N/A,#N/A,FALSE,"장축";#N/A,#N/A,FALSE,"4WD"}</definedName>
    <definedName name="sayang" localSheetId="16" hidden="1">{#N/A,#N/A,FALSE,"단축1";#N/A,#N/A,FALSE,"단축2";#N/A,#N/A,FALSE,"단축3";#N/A,#N/A,FALSE,"장축";#N/A,#N/A,FALSE,"4WD"}</definedName>
    <definedName name="sayang" localSheetId="17" hidden="1">{#N/A,#N/A,FALSE,"단축1";#N/A,#N/A,FALSE,"단축2";#N/A,#N/A,FALSE,"단축3";#N/A,#N/A,FALSE,"장축";#N/A,#N/A,FALSE,"4WD"}</definedName>
    <definedName name="sayang" localSheetId="13" hidden="1">{#N/A,#N/A,FALSE,"단축1";#N/A,#N/A,FALSE,"단축2";#N/A,#N/A,FALSE,"단축3";#N/A,#N/A,FALSE,"장축";#N/A,#N/A,FALSE,"4WD"}</definedName>
    <definedName name="sayang" localSheetId="14" hidden="1">{#N/A,#N/A,FALSE,"단축1";#N/A,#N/A,FALSE,"단축2";#N/A,#N/A,FALSE,"단축3";#N/A,#N/A,FALSE,"장축";#N/A,#N/A,FALSE,"4WD"}</definedName>
    <definedName name="sayang" localSheetId="15" hidden="1">{#N/A,#N/A,FALSE,"단축1";#N/A,#N/A,FALSE,"단축2";#N/A,#N/A,FALSE,"단축3";#N/A,#N/A,FALSE,"장축";#N/A,#N/A,FALSE,"4WD"}</definedName>
    <definedName name="sayang" hidden="1">{#N/A,#N/A,FALSE,"단축1";#N/A,#N/A,FALSE,"단축2";#N/A,#N/A,FALSE,"단축3";#N/A,#N/A,FALSE,"장축";#N/A,#N/A,FALSE,"4WD"}</definedName>
    <definedName name="SBEND">#REF!</definedName>
    <definedName name="SBLANK">#REF!</definedName>
    <definedName name="SBR">#REF!</definedName>
    <definedName name="SC">#REF!</definedName>
    <definedName name="SC_PIERC">#REF!</definedName>
    <definedName name="SÇà">#REF!</definedName>
    <definedName name="SCARP200원적용가">BlankMacro1</definedName>
    <definedName name="sch">#REF!</definedName>
    <definedName name="SCINIC" localSheetId="7" hidden="1">{#N/A,#N/A,FALSE,"단축1";#N/A,#N/A,FALSE,"단축2";#N/A,#N/A,FALSE,"단축3";#N/A,#N/A,FALSE,"장축";#N/A,#N/A,FALSE,"4WD"}</definedName>
    <definedName name="SCINIC" localSheetId="16" hidden="1">{#N/A,#N/A,FALSE,"단축1";#N/A,#N/A,FALSE,"단축2";#N/A,#N/A,FALSE,"단축3";#N/A,#N/A,FALSE,"장축";#N/A,#N/A,FALSE,"4WD"}</definedName>
    <definedName name="SCINIC" localSheetId="17" hidden="1">{#N/A,#N/A,FALSE,"단축1";#N/A,#N/A,FALSE,"단축2";#N/A,#N/A,FALSE,"단축3";#N/A,#N/A,FALSE,"장축";#N/A,#N/A,FALSE,"4WD"}</definedName>
    <definedName name="SCINIC" localSheetId="13" hidden="1">{#N/A,#N/A,FALSE,"단축1";#N/A,#N/A,FALSE,"단축2";#N/A,#N/A,FALSE,"단축3";#N/A,#N/A,FALSE,"장축";#N/A,#N/A,FALSE,"4WD"}</definedName>
    <definedName name="SCINIC" localSheetId="14" hidden="1">{#N/A,#N/A,FALSE,"단축1";#N/A,#N/A,FALSE,"단축2";#N/A,#N/A,FALSE,"단축3";#N/A,#N/A,FALSE,"장축";#N/A,#N/A,FALSE,"4WD"}</definedName>
    <definedName name="SCINIC" localSheetId="15" hidden="1">{#N/A,#N/A,FALSE,"단축1";#N/A,#N/A,FALSE,"단축2";#N/A,#N/A,FALSE,"단축3";#N/A,#N/A,FALSE,"장축";#N/A,#N/A,FALSE,"4WD"}</definedName>
    <definedName name="SCINIC" hidden="1">{#N/A,#N/A,FALSE,"단축1";#N/A,#N/A,FALSE,"단축2";#N/A,#N/A,FALSE,"단축3";#N/A,#N/A,FALSE,"장축";#N/A,#N/A,FALSE,"4WD"}</definedName>
    <definedName name="scrapcost">#REF!</definedName>
    <definedName name="scrapprice">'[4]상세 계산 내역'!$H$5</definedName>
    <definedName name="SCRAP단가">#REF!</definedName>
    <definedName name="SD" localSheetId="6" hidden="1">{#N/A,#N/A,FALSE,"표지";#N/A,#N/A,FALSE,"전제";#N/A,#N/A,FALSE,"손익-자 (2)";#N/A,#N/A,FALSE,"손익-자";#N/A,#N/A,FALSE,"손익-마 (2)";#N/A,#N/A,FALSE,"손익-마";#N/A,#N/A,FALSE,"총손최종"}</definedName>
    <definedName name="SD" localSheetId="13" hidden="1">{#N/A,#N/A,FALSE,"표지";#N/A,#N/A,FALSE,"전제";#N/A,#N/A,FALSE,"손익-자 (2)";#N/A,#N/A,FALSE,"손익-자";#N/A,#N/A,FALSE,"손익-마 (2)";#N/A,#N/A,FALSE,"손익-마";#N/A,#N/A,FALSE,"총손최종"}</definedName>
    <definedName name="SD">#REF!</definedName>
    <definedName name="SDAFDF" localSheetId="7" hidden="1">{#N/A,#N/A,FALSE,"단축1";#N/A,#N/A,FALSE,"단축2";#N/A,#N/A,FALSE,"단축3";#N/A,#N/A,FALSE,"장축";#N/A,#N/A,FALSE,"4WD"}</definedName>
    <definedName name="SDAFDF" localSheetId="16" hidden="1">{#N/A,#N/A,FALSE,"단축1";#N/A,#N/A,FALSE,"단축2";#N/A,#N/A,FALSE,"단축3";#N/A,#N/A,FALSE,"장축";#N/A,#N/A,FALSE,"4WD"}</definedName>
    <definedName name="SDAFDF" localSheetId="17" hidden="1">{#N/A,#N/A,FALSE,"단축1";#N/A,#N/A,FALSE,"단축2";#N/A,#N/A,FALSE,"단축3";#N/A,#N/A,FALSE,"장축";#N/A,#N/A,FALSE,"4WD"}</definedName>
    <definedName name="SDAFDF" localSheetId="13" hidden="1">{#N/A,#N/A,FALSE,"단축1";#N/A,#N/A,FALSE,"단축2";#N/A,#N/A,FALSE,"단축3";#N/A,#N/A,FALSE,"장축";#N/A,#N/A,FALSE,"4WD"}</definedName>
    <definedName name="SDAFDF" localSheetId="14" hidden="1">{#N/A,#N/A,FALSE,"단축1";#N/A,#N/A,FALSE,"단축2";#N/A,#N/A,FALSE,"단축3";#N/A,#N/A,FALSE,"장축";#N/A,#N/A,FALSE,"4WD"}</definedName>
    <definedName name="SDAFDF" localSheetId="15" hidden="1">{#N/A,#N/A,FALSE,"단축1";#N/A,#N/A,FALSE,"단축2";#N/A,#N/A,FALSE,"단축3";#N/A,#N/A,FALSE,"장축";#N/A,#N/A,FALSE,"4WD"}</definedName>
    <definedName name="SDAFDF" hidden="1">{#N/A,#N/A,FALSE,"단축1";#N/A,#N/A,FALSE,"단축2";#N/A,#N/A,FALSE,"단축3";#N/A,#N/A,FALSE,"장축";#N/A,#N/A,FALSE,"4WD"}</definedName>
    <definedName name="sdd" localSheetId="7" hidden="1">{#N/A,#N/A,FALSE,"단축1";#N/A,#N/A,FALSE,"단축2";#N/A,#N/A,FALSE,"단축3";#N/A,#N/A,FALSE,"장축";#N/A,#N/A,FALSE,"4WD"}</definedName>
    <definedName name="sdd" localSheetId="16" hidden="1">{#N/A,#N/A,FALSE,"단축1";#N/A,#N/A,FALSE,"단축2";#N/A,#N/A,FALSE,"단축3";#N/A,#N/A,FALSE,"장축";#N/A,#N/A,FALSE,"4WD"}</definedName>
    <definedName name="sdd" localSheetId="17" hidden="1">{#N/A,#N/A,FALSE,"단축1";#N/A,#N/A,FALSE,"단축2";#N/A,#N/A,FALSE,"단축3";#N/A,#N/A,FALSE,"장축";#N/A,#N/A,FALSE,"4WD"}</definedName>
    <definedName name="sdd" localSheetId="13" hidden="1">{#N/A,#N/A,FALSE,"단축1";#N/A,#N/A,FALSE,"단축2";#N/A,#N/A,FALSE,"단축3";#N/A,#N/A,FALSE,"장축";#N/A,#N/A,FALSE,"4WD"}</definedName>
    <definedName name="sdd" localSheetId="14" hidden="1">{#N/A,#N/A,FALSE,"단축1";#N/A,#N/A,FALSE,"단축2";#N/A,#N/A,FALSE,"단축3";#N/A,#N/A,FALSE,"장축";#N/A,#N/A,FALSE,"4WD"}</definedName>
    <definedName name="sdd" localSheetId="15" hidden="1">{#N/A,#N/A,FALSE,"단축1";#N/A,#N/A,FALSE,"단축2";#N/A,#N/A,FALSE,"단축3";#N/A,#N/A,FALSE,"장축";#N/A,#N/A,FALSE,"4WD"}</definedName>
    <definedName name="sdd" hidden="1">{#N/A,#N/A,FALSE,"단축1";#N/A,#N/A,FALSE,"단축2";#N/A,#N/A,FALSE,"단축3";#N/A,#N/A,FALSE,"장축";#N/A,#N/A,FALSE,"4WD"}</definedName>
    <definedName name="sdddd" localSheetId="6">#REF!</definedName>
    <definedName name="sdddd">#REF!</definedName>
    <definedName name="SDDSD" localSheetId="7" hidden="1">{#N/A,#N/A,FALSE,"단축1";#N/A,#N/A,FALSE,"단축2";#N/A,#N/A,FALSE,"단축3";#N/A,#N/A,FALSE,"장축";#N/A,#N/A,FALSE,"4WD"}</definedName>
    <definedName name="SDDSD" localSheetId="16" hidden="1">{#N/A,#N/A,FALSE,"단축1";#N/A,#N/A,FALSE,"단축2";#N/A,#N/A,FALSE,"단축3";#N/A,#N/A,FALSE,"장축";#N/A,#N/A,FALSE,"4WD"}</definedName>
    <definedName name="SDDSD" localSheetId="6" hidden="1">{#N/A,#N/A,FALSE,"단축1";#N/A,#N/A,FALSE,"단축2";#N/A,#N/A,FALSE,"단축3";#N/A,#N/A,FALSE,"장축";#N/A,#N/A,FALSE,"4WD"}</definedName>
    <definedName name="SDDSD" localSheetId="17" hidden="1">{#N/A,#N/A,FALSE,"단축1";#N/A,#N/A,FALSE,"단축2";#N/A,#N/A,FALSE,"단축3";#N/A,#N/A,FALSE,"장축";#N/A,#N/A,FALSE,"4WD"}</definedName>
    <definedName name="SDDSD" localSheetId="13" hidden="1">{#N/A,#N/A,FALSE,"단축1";#N/A,#N/A,FALSE,"단축2";#N/A,#N/A,FALSE,"단축3";#N/A,#N/A,FALSE,"장축";#N/A,#N/A,FALSE,"4WD"}</definedName>
    <definedName name="SDDSD" localSheetId="14" hidden="1">{#N/A,#N/A,FALSE,"단축1";#N/A,#N/A,FALSE,"단축2";#N/A,#N/A,FALSE,"단축3";#N/A,#N/A,FALSE,"장축";#N/A,#N/A,FALSE,"4WD"}</definedName>
    <definedName name="SDDSD" localSheetId="15" hidden="1">{#N/A,#N/A,FALSE,"단축1";#N/A,#N/A,FALSE,"단축2";#N/A,#N/A,FALSE,"단축3";#N/A,#N/A,FALSE,"장축";#N/A,#N/A,FALSE,"4WD"}</definedName>
    <definedName name="SDDSD" hidden="1">{#N/A,#N/A,FALSE,"단축1";#N/A,#N/A,FALSE,"단축2";#N/A,#N/A,FALSE,"단축3";#N/A,#N/A,FALSE,"장축";#N/A,#N/A,FALSE,"4WD"}</definedName>
    <definedName name="SDE">#REF!</definedName>
    <definedName name="SDF" localSheetId="7" hidden="1">{#N/A,#N/A,FALSE,"Status";#N/A,#N/A,FALSE,"Deckblatt 1";#N/A,#N/A,FALSE,"Deckblatt2"}</definedName>
    <definedName name="SDF" localSheetId="16" hidden="1">{#N/A,#N/A,FALSE,"Status";#N/A,#N/A,FALSE,"Deckblatt 1";#N/A,#N/A,FALSE,"Deckblatt2"}</definedName>
    <definedName name="SDF" localSheetId="6" hidden="1">{#N/A,#N/A,FALSE,"단축1";#N/A,#N/A,FALSE,"단축2";#N/A,#N/A,FALSE,"단축3";#N/A,#N/A,FALSE,"장축";#N/A,#N/A,FALSE,"4WD"}</definedName>
    <definedName name="SDF" localSheetId="17" hidden="1">{#N/A,#N/A,FALSE,"Status";#N/A,#N/A,FALSE,"Deckblatt 1";#N/A,#N/A,FALSE,"Deckblatt2"}</definedName>
    <definedName name="SDF" localSheetId="13" hidden="1">{#N/A,#N/A,FALSE,"Status";#N/A,#N/A,FALSE,"Deckblatt 1";#N/A,#N/A,FALSE,"Deckblatt2"}</definedName>
    <definedName name="SDF" localSheetId="14" hidden="1">{#N/A,#N/A,FALSE,"Status";#N/A,#N/A,FALSE,"Deckblatt 1";#N/A,#N/A,FALSE,"Deckblatt2"}</definedName>
    <definedName name="SDF" localSheetId="15" hidden="1">{#N/A,#N/A,FALSE,"Status";#N/A,#N/A,FALSE,"Deckblatt 1";#N/A,#N/A,FALSE,"Deckblatt2"}</definedName>
    <definedName name="SDF" hidden="1">{#N/A,#N/A,FALSE,"Status";#N/A,#N/A,FALSE,"Deckblatt 1";#N/A,#N/A,FALSE,"Deckblatt2"}</definedName>
    <definedName name="SDFG" localSheetId="6">#REF!</definedName>
    <definedName name="SDFG">#REF!</definedName>
    <definedName name="SDFGGER" localSheetId="7" hidden="1">{#N/A,#N/A,FALSE,"단축1";#N/A,#N/A,FALSE,"단축2";#N/A,#N/A,FALSE,"단축3";#N/A,#N/A,FALSE,"장축";#N/A,#N/A,FALSE,"4WD"}</definedName>
    <definedName name="SDFGGER" localSheetId="16" hidden="1">{#N/A,#N/A,FALSE,"단축1";#N/A,#N/A,FALSE,"단축2";#N/A,#N/A,FALSE,"단축3";#N/A,#N/A,FALSE,"장축";#N/A,#N/A,FALSE,"4WD"}</definedName>
    <definedName name="SDFGGER" localSheetId="17" hidden="1">{#N/A,#N/A,FALSE,"단축1";#N/A,#N/A,FALSE,"단축2";#N/A,#N/A,FALSE,"단축3";#N/A,#N/A,FALSE,"장축";#N/A,#N/A,FALSE,"4WD"}</definedName>
    <definedName name="SDFGGER" localSheetId="13" hidden="1">{#N/A,#N/A,FALSE,"단축1";#N/A,#N/A,FALSE,"단축2";#N/A,#N/A,FALSE,"단축3";#N/A,#N/A,FALSE,"장축";#N/A,#N/A,FALSE,"4WD"}</definedName>
    <definedName name="SDFGGER" localSheetId="14" hidden="1">{#N/A,#N/A,FALSE,"단축1";#N/A,#N/A,FALSE,"단축2";#N/A,#N/A,FALSE,"단축3";#N/A,#N/A,FALSE,"장축";#N/A,#N/A,FALSE,"4WD"}</definedName>
    <definedName name="SDFGGER" localSheetId="15" hidden="1">{#N/A,#N/A,FALSE,"단축1";#N/A,#N/A,FALSE,"단축2";#N/A,#N/A,FALSE,"단축3";#N/A,#N/A,FALSE,"장축";#N/A,#N/A,FALSE,"4WD"}</definedName>
    <definedName name="SDFGGER" hidden="1">{#N/A,#N/A,FALSE,"단축1";#N/A,#N/A,FALSE,"단축2";#N/A,#N/A,FALSE,"단축3";#N/A,#N/A,FALSE,"장축";#N/A,#N/A,FALSE,"4WD"}</definedName>
    <definedName name="SDFGH" localSheetId="7" hidden="1">{#N/A,#N/A,FALSE,"단축1";#N/A,#N/A,FALSE,"단축2";#N/A,#N/A,FALSE,"단축3";#N/A,#N/A,FALSE,"장축";#N/A,#N/A,FALSE,"4WD"}</definedName>
    <definedName name="SDFGH" localSheetId="16" hidden="1">{#N/A,#N/A,FALSE,"단축1";#N/A,#N/A,FALSE,"단축2";#N/A,#N/A,FALSE,"단축3";#N/A,#N/A,FALSE,"장축";#N/A,#N/A,FALSE,"4WD"}</definedName>
    <definedName name="SDFGH" localSheetId="6" hidden="1">{#N/A,#N/A,FALSE,"단축1";#N/A,#N/A,FALSE,"단축2";#N/A,#N/A,FALSE,"단축3";#N/A,#N/A,FALSE,"장축";#N/A,#N/A,FALSE,"4WD"}</definedName>
    <definedName name="SDFGH" localSheetId="17" hidden="1">{#N/A,#N/A,FALSE,"단축1";#N/A,#N/A,FALSE,"단축2";#N/A,#N/A,FALSE,"단축3";#N/A,#N/A,FALSE,"장축";#N/A,#N/A,FALSE,"4WD"}</definedName>
    <definedName name="SDFGH" localSheetId="13" hidden="1">{#N/A,#N/A,FALSE,"단축1";#N/A,#N/A,FALSE,"단축2";#N/A,#N/A,FALSE,"단축3";#N/A,#N/A,FALSE,"장축";#N/A,#N/A,FALSE,"4WD"}</definedName>
    <definedName name="SDFGH" localSheetId="14" hidden="1">{#N/A,#N/A,FALSE,"단축1";#N/A,#N/A,FALSE,"단축2";#N/A,#N/A,FALSE,"단축3";#N/A,#N/A,FALSE,"장축";#N/A,#N/A,FALSE,"4WD"}</definedName>
    <definedName name="SDFGH" localSheetId="15" hidden="1">{#N/A,#N/A,FALSE,"단축1";#N/A,#N/A,FALSE,"단축2";#N/A,#N/A,FALSE,"단축3";#N/A,#N/A,FALSE,"장축";#N/A,#N/A,FALSE,"4WD"}</definedName>
    <definedName name="SDFGH" hidden="1">{#N/A,#N/A,FALSE,"단축1";#N/A,#N/A,FALSE,"단축2";#N/A,#N/A,FALSE,"단축3";#N/A,#N/A,FALSE,"장축";#N/A,#N/A,FALSE,"4WD"}</definedName>
    <definedName name="SDFGS" localSheetId="7" hidden="1">{#N/A,#N/A,FALSE,"을지 (4)";#N/A,#N/A,FALSE,"을지 (5)";#N/A,#N/A,FALSE,"을지 (6)"}</definedName>
    <definedName name="SDFGS" localSheetId="16" hidden="1">{#N/A,#N/A,FALSE,"을지 (4)";#N/A,#N/A,FALSE,"을지 (5)";#N/A,#N/A,FALSE,"을지 (6)"}</definedName>
    <definedName name="SDFGS" localSheetId="17" hidden="1">{#N/A,#N/A,FALSE,"을지 (4)";#N/A,#N/A,FALSE,"을지 (5)";#N/A,#N/A,FALSE,"을지 (6)"}</definedName>
    <definedName name="SDFGS" localSheetId="13" hidden="1">{#N/A,#N/A,FALSE,"을지 (4)";#N/A,#N/A,FALSE,"을지 (5)";#N/A,#N/A,FALSE,"을지 (6)"}</definedName>
    <definedName name="SDFGS" localSheetId="14" hidden="1">{#N/A,#N/A,FALSE,"을지 (4)";#N/A,#N/A,FALSE,"을지 (5)";#N/A,#N/A,FALSE,"을지 (6)"}</definedName>
    <definedName name="SDFGS" localSheetId="15" hidden="1">{#N/A,#N/A,FALSE,"을지 (4)";#N/A,#N/A,FALSE,"을지 (5)";#N/A,#N/A,FALSE,"을지 (6)"}</definedName>
    <definedName name="SDFGS" hidden="1">{#N/A,#N/A,FALSE,"을지 (4)";#N/A,#N/A,FALSE,"을지 (5)";#N/A,#N/A,FALSE,"을지 (6)"}</definedName>
    <definedName name="SDFGSER" localSheetId="7" hidden="1">{#N/A,#N/A,FALSE,"단축1";#N/A,#N/A,FALSE,"단축2";#N/A,#N/A,FALSE,"단축3";#N/A,#N/A,FALSE,"장축";#N/A,#N/A,FALSE,"4WD"}</definedName>
    <definedName name="SDFGSER" localSheetId="16" hidden="1">{#N/A,#N/A,FALSE,"단축1";#N/A,#N/A,FALSE,"단축2";#N/A,#N/A,FALSE,"단축3";#N/A,#N/A,FALSE,"장축";#N/A,#N/A,FALSE,"4WD"}</definedName>
    <definedName name="SDFGSER" localSheetId="17" hidden="1">{#N/A,#N/A,FALSE,"단축1";#N/A,#N/A,FALSE,"단축2";#N/A,#N/A,FALSE,"단축3";#N/A,#N/A,FALSE,"장축";#N/A,#N/A,FALSE,"4WD"}</definedName>
    <definedName name="SDFGSER" localSheetId="13" hidden="1">{#N/A,#N/A,FALSE,"단축1";#N/A,#N/A,FALSE,"단축2";#N/A,#N/A,FALSE,"단축3";#N/A,#N/A,FALSE,"장축";#N/A,#N/A,FALSE,"4WD"}</definedName>
    <definedName name="SDFGSER" localSheetId="14" hidden="1">{#N/A,#N/A,FALSE,"단축1";#N/A,#N/A,FALSE,"단축2";#N/A,#N/A,FALSE,"단축3";#N/A,#N/A,FALSE,"장축";#N/A,#N/A,FALSE,"4WD"}</definedName>
    <definedName name="SDFGSER" localSheetId="15" hidden="1">{#N/A,#N/A,FALSE,"단축1";#N/A,#N/A,FALSE,"단축2";#N/A,#N/A,FALSE,"단축3";#N/A,#N/A,FALSE,"장축";#N/A,#N/A,FALSE,"4WD"}</definedName>
    <definedName name="SDFGSER" hidden="1">{#N/A,#N/A,FALSE,"단축1";#N/A,#N/A,FALSE,"단축2";#N/A,#N/A,FALSE,"단축3";#N/A,#N/A,FALSE,"장축";#N/A,#N/A,FALSE,"4WD"}</definedName>
    <definedName name="SDFGSERTERG" localSheetId="7" hidden="1">{#N/A,#N/A,FALSE,"단축1";#N/A,#N/A,FALSE,"단축2";#N/A,#N/A,FALSE,"단축3";#N/A,#N/A,FALSE,"장축";#N/A,#N/A,FALSE,"4WD"}</definedName>
    <definedName name="SDFGSERTERG" localSheetId="16" hidden="1">{#N/A,#N/A,FALSE,"단축1";#N/A,#N/A,FALSE,"단축2";#N/A,#N/A,FALSE,"단축3";#N/A,#N/A,FALSE,"장축";#N/A,#N/A,FALSE,"4WD"}</definedName>
    <definedName name="SDFGSERTERG" localSheetId="17" hidden="1">{#N/A,#N/A,FALSE,"단축1";#N/A,#N/A,FALSE,"단축2";#N/A,#N/A,FALSE,"단축3";#N/A,#N/A,FALSE,"장축";#N/A,#N/A,FALSE,"4WD"}</definedName>
    <definedName name="SDFGSERTERG" localSheetId="13" hidden="1">{#N/A,#N/A,FALSE,"단축1";#N/A,#N/A,FALSE,"단축2";#N/A,#N/A,FALSE,"단축3";#N/A,#N/A,FALSE,"장축";#N/A,#N/A,FALSE,"4WD"}</definedName>
    <definedName name="SDFGSERTERG" localSheetId="14" hidden="1">{#N/A,#N/A,FALSE,"단축1";#N/A,#N/A,FALSE,"단축2";#N/A,#N/A,FALSE,"단축3";#N/A,#N/A,FALSE,"장축";#N/A,#N/A,FALSE,"4WD"}</definedName>
    <definedName name="SDFGSERTERG" localSheetId="15" hidden="1">{#N/A,#N/A,FALSE,"단축1";#N/A,#N/A,FALSE,"단축2";#N/A,#N/A,FALSE,"단축3";#N/A,#N/A,FALSE,"장축";#N/A,#N/A,FALSE,"4WD"}</definedName>
    <definedName name="SDFGSERTERG" hidden="1">{#N/A,#N/A,FALSE,"단축1";#N/A,#N/A,FALSE,"단축2";#N/A,#N/A,FALSE,"단축3";#N/A,#N/A,FALSE,"장축";#N/A,#N/A,FALSE,"4WD"}</definedName>
    <definedName name="SDFH" localSheetId="7" hidden="1">{#N/A,#N/A,FALSE,"단축1";#N/A,#N/A,FALSE,"단축2";#N/A,#N/A,FALSE,"단축3";#N/A,#N/A,FALSE,"장축";#N/A,#N/A,FALSE,"4WD"}</definedName>
    <definedName name="SDFH" localSheetId="16" hidden="1">{#N/A,#N/A,FALSE,"단축1";#N/A,#N/A,FALSE,"단축2";#N/A,#N/A,FALSE,"단축3";#N/A,#N/A,FALSE,"장축";#N/A,#N/A,FALSE,"4WD"}</definedName>
    <definedName name="SDFH" localSheetId="6" hidden="1">{#N/A,#N/A,FALSE,"단축1";#N/A,#N/A,FALSE,"단축2";#N/A,#N/A,FALSE,"단축3";#N/A,#N/A,FALSE,"장축";#N/A,#N/A,FALSE,"4WD"}</definedName>
    <definedName name="SDFH" localSheetId="17" hidden="1">{#N/A,#N/A,FALSE,"단축1";#N/A,#N/A,FALSE,"단축2";#N/A,#N/A,FALSE,"단축3";#N/A,#N/A,FALSE,"장축";#N/A,#N/A,FALSE,"4WD"}</definedName>
    <definedName name="SDFH" localSheetId="13" hidden="1">{#N/A,#N/A,FALSE,"단축1";#N/A,#N/A,FALSE,"단축2";#N/A,#N/A,FALSE,"단축3";#N/A,#N/A,FALSE,"장축";#N/A,#N/A,FALSE,"4WD"}</definedName>
    <definedName name="SDFH" localSheetId="14" hidden="1">{#N/A,#N/A,FALSE,"단축1";#N/A,#N/A,FALSE,"단축2";#N/A,#N/A,FALSE,"단축3";#N/A,#N/A,FALSE,"장축";#N/A,#N/A,FALSE,"4WD"}</definedName>
    <definedName name="SDFH" localSheetId="15" hidden="1">{#N/A,#N/A,FALSE,"단축1";#N/A,#N/A,FALSE,"단축2";#N/A,#N/A,FALSE,"단축3";#N/A,#N/A,FALSE,"장축";#N/A,#N/A,FALSE,"4WD"}</definedName>
    <definedName name="SDFH" hidden="1">{#N/A,#N/A,FALSE,"단축1";#N/A,#N/A,FALSE,"단축2";#N/A,#N/A,FALSE,"단축3";#N/A,#N/A,FALSE,"장축";#N/A,#N/A,FALSE,"4WD"}</definedName>
    <definedName name="SDFHJKF">#REF!</definedName>
    <definedName name="SDFILT">#REF!</definedName>
    <definedName name="SDFL" localSheetId="7" hidden="1">{#N/A,#N/A,FALSE,"단축1";#N/A,#N/A,FALSE,"단축2";#N/A,#N/A,FALSE,"단축3";#N/A,#N/A,FALSE,"장축";#N/A,#N/A,FALSE,"4WD"}</definedName>
    <definedName name="SDFL" localSheetId="16" hidden="1">{#N/A,#N/A,FALSE,"단축1";#N/A,#N/A,FALSE,"단축2";#N/A,#N/A,FALSE,"단축3";#N/A,#N/A,FALSE,"장축";#N/A,#N/A,FALSE,"4WD"}</definedName>
    <definedName name="SDFL" localSheetId="6" hidden="1">{#N/A,#N/A,FALSE,"단축1";#N/A,#N/A,FALSE,"단축2";#N/A,#N/A,FALSE,"단축3";#N/A,#N/A,FALSE,"장축";#N/A,#N/A,FALSE,"4WD"}</definedName>
    <definedName name="SDFL" localSheetId="17" hidden="1">{#N/A,#N/A,FALSE,"단축1";#N/A,#N/A,FALSE,"단축2";#N/A,#N/A,FALSE,"단축3";#N/A,#N/A,FALSE,"장축";#N/A,#N/A,FALSE,"4WD"}</definedName>
    <definedName name="SDFL" localSheetId="13" hidden="1">{#N/A,#N/A,FALSE,"단축1";#N/A,#N/A,FALSE,"단축2";#N/A,#N/A,FALSE,"단축3";#N/A,#N/A,FALSE,"장축";#N/A,#N/A,FALSE,"4WD"}</definedName>
    <definedName name="SDFL" localSheetId="14" hidden="1">{#N/A,#N/A,FALSE,"단축1";#N/A,#N/A,FALSE,"단축2";#N/A,#N/A,FALSE,"단축3";#N/A,#N/A,FALSE,"장축";#N/A,#N/A,FALSE,"4WD"}</definedName>
    <definedName name="SDFL" localSheetId="15" hidden="1">{#N/A,#N/A,FALSE,"단축1";#N/A,#N/A,FALSE,"단축2";#N/A,#N/A,FALSE,"단축3";#N/A,#N/A,FALSE,"장축";#N/A,#N/A,FALSE,"4WD"}</definedName>
    <definedName name="SDFL" hidden="1">{#N/A,#N/A,FALSE,"단축1";#N/A,#N/A,FALSE,"단축2";#N/A,#N/A,FALSE,"단축3";#N/A,#N/A,FALSE,"장축";#N/A,#N/A,FALSE,"4WD"}</definedName>
    <definedName name="SDFLL" localSheetId="7" hidden="1">{#N/A,#N/A,FALSE,"단축1";#N/A,#N/A,FALSE,"단축2";#N/A,#N/A,FALSE,"단축3";#N/A,#N/A,FALSE,"장축";#N/A,#N/A,FALSE,"4WD"}</definedName>
    <definedName name="SDFLL" localSheetId="16" hidden="1">{#N/A,#N/A,FALSE,"단축1";#N/A,#N/A,FALSE,"단축2";#N/A,#N/A,FALSE,"단축3";#N/A,#N/A,FALSE,"장축";#N/A,#N/A,FALSE,"4WD"}</definedName>
    <definedName name="SDFLL" localSheetId="6" hidden="1">{#N/A,#N/A,FALSE,"단축1";#N/A,#N/A,FALSE,"단축2";#N/A,#N/A,FALSE,"단축3";#N/A,#N/A,FALSE,"장축";#N/A,#N/A,FALSE,"4WD"}</definedName>
    <definedName name="SDFLL" localSheetId="17" hidden="1">{#N/A,#N/A,FALSE,"단축1";#N/A,#N/A,FALSE,"단축2";#N/A,#N/A,FALSE,"단축3";#N/A,#N/A,FALSE,"장축";#N/A,#N/A,FALSE,"4WD"}</definedName>
    <definedName name="SDFLL" localSheetId="13" hidden="1">{#N/A,#N/A,FALSE,"단축1";#N/A,#N/A,FALSE,"단축2";#N/A,#N/A,FALSE,"단축3";#N/A,#N/A,FALSE,"장축";#N/A,#N/A,FALSE,"4WD"}</definedName>
    <definedName name="SDFLL" localSheetId="14" hidden="1">{#N/A,#N/A,FALSE,"단축1";#N/A,#N/A,FALSE,"단축2";#N/A,#N/A,FALSE,"단축3";#N/A,#N/A,FALSE,"장축";#N/A,#N/A,FALSE,"4WD"}</definedName>
    <definedName name="SDFLL" localSheetId="15" hidden="1">{#N/A,#N/A,FALSE,"단축1";#N/A,#N/A,FALSE,"단축2";#N/A,#N/A,FALSE,"단축3";#N/A,#N/A,FALSE,"장축";#N/A,#N/A,FALSE,"4WD"}</definedName>
    <definedName name="SDFLL" hidden="1">{#N/A,#N/A,FALSE,"단축1";#N/A,#N/A,FALSE,"단축2";#N/A,#N/A,FALSE,"단축3";#N/A,#N/A,FALSE,"장축";#N/A,#N/A,FALSE,"4WD"}</definedName>
    <definedName name="SDFLLLLLL" localSheetId="7" hidden="1">{#N/A,#N/A,FALSE,"단축1";#N/A,#N/A,FALSE,"단축2";#N/A,#N/A,FALSE,"단축3";#N/A,#N/A,FALSE,"장축";#N/A,#N/A,FALSE,"4WD"}</definedName>
    <definedName name="SDFLLLLLL" localSheetId="16" hidden="1">{#N/A,#N/A,FALSE,"단축1";#N/A,#N/A,FALSE,"단축2";#N/A,#N/A,FALSE,"단축3";#N/A,#N/A,FALSE,"장축";#N/A,#N/A,FALSE,"4WD"}</definedName>
    <definedName name="SDFLLLLLL" localSheetId="6" hidden="1">{#N/A,#N/A,FALSE,"단축1";#N/A,#N/A,FALSE,"단축2";#N/A,#N/A,FALSE,"단축3";#N/A,#N/A,FALSE,"장축";#N/A,#N/A,FALSE,"4WD"}</definedName>
    <definedName name="SDFLLLLLL" localSheetId="17" hidden="1">{#N/A,#N/A,FALSE,"단축1";#N/A,#N/A,FALSE,"단축2";#N/A,#N/A,FALSE,"단축3";#N/A,#N/A,FALSE,"장축";#N/A,#N/A,FALSE,"4WD"}</definedName>
    <definedName name="SDFLLLLLL" localSheetId="13" hidden="1">{#N/A,#N/A,FALSE,"단축1";#N/A,#N/A,FALSE,"단축2";#N/A,#N/A,FALSE,"단축3";#N/A,#N/A,FALSE,"장축";#N/A,#N/A,FALSE,"4WD"}</definedName>
    <definedName name="SDFLLLLLL" localSheetId="14" hidden="1">{#N/A,#N/A,FALSE,"단축1";#N/A,#N/A,FALSE,"단축2";#N/A,#N/A,FALSE,"단축3";#N/A,#N/A,FALSE,"장축";#N/A,#N/A,FALSE,"4WD"}</definedName>
    <definedName name="SDFLLLLLL" localSheetId="15" hidden="1">{#N/A,#N/A,FALSE,"단축1";#N/A,#N/A,FALSE,"단축2";#N/A,#N/A,FALSE,"단축3";#N/A,#N/A,FALSE,"장축";#N/A,#N/A,FALSE,"4WD"}</definedName>
    <definedName name="SDFLLLLLL" hidden="1">{#N/A,#N/A,FALSE,"단축1";#N/A,#N/A,FALSE,"단축2";#N/A,#N/A,FALSE,"단축3";#N/A,#N/A,FALSE,"장축";#N/A,#N/A,FALSE,"4WD"}</definedName>
    <definedName name="SDFLLSD" localSheetId="7" hidden="1">{#N/A,#N/A,FALSE,"단축1";#N/A,#N/A,FALSE,"단축2";#N/A,#N/A,FALSE,"단축3";#N/A,#N/A,FALSE,"장축";#N/A,#N/A,FALSE,"4WD"}</definedName>
    <definedName name="SDFLLSD" localSheetId="16" hidden="1">{#N/A,#N/A,FALSE,"단축1";#N/A,#N/A,FALSE,"단축2";#N/A,#N/A,FALSE,"단축3";#N/A,#N/A,FALSE,"장축";#N/A,#N/A,FALSE,"4WD"}</definedName>
    <definedName name="SDFLLSD" localSheetId="6" hidden="1">{#N/A,#N/A,FALSE,"단축1";#N/A,#N/A,FALSE,"단축2";#N/A,#N/A,FALSE,"단축3";#N/A,#N/A,FALSE,"장축";#N/A,#N/A,FALSE,"4WD"}</definedName>
    <definedName name="SDFLLSD" localSheetId="17" hidden="1">{#N/A,#N/A,FALSE,"단축1";#N/A,#N/A,FALSE,"단축2";#N/A,#N/A,FALSE,"단축3";#N/A,#N/A,FALSE,"장축";#N/A,#N/A,FALSE,"4WD"}</definedName>
    <definedName name="SDFLLSD" localSheetId="13" hidden="1">{#N/A,#N/A,FALSE,"단축1";#N/A,#N/A,FALSE,"단축2";#N/A,#N/A,FALSE,"단축3";#N/A,#N/A,FALSE,"장축";#N/A,#N/A,FALSE,"4WD"}</definedName>
    <definedName name="SDFLLSD" localSheetId="14" hidden="1">{#N/A,#N/A,FALSE,"단축1";#N/A,#N/A,FALSE,"단축2";#N/A,#N/A,FALSE,"단축3";#N/A,#N/A,FALSE,"장축";#N/A,#N/A,FALSE,"4WD"}</definedName>
    <definedName name="SDFLLSD" localSheetId="15" hidden="1">{#N/A,#N/A,FALSE,"단축1";#N/A,#N/A,FALSE,"단축2";#N/A,#N/A,FALSE,"단축3";#N/A,#N/A,FALSE,"장축";#N/A,#N/A,FALSE,"4WD"}</definedName>
    <definedName name="SDFLLSD" hidden="1">{#N/A,#N/A,FALSE,"단축1";#N/A,#N/A,FALSE,"단축2";#N/A,#N/A,FALSE,"단축3";#N/A,#N/A,FALSE,"장축";#N/A,#N/A,FALSE,"4WD"}</definedName>
    <definedName name="SDFS" localSheetId="7" hidden="1">{#N/A,#N/A,FALSE,"단축1";#N/A,#N/A,FALSE,"단축2";#N/A,#N/A,FALSE,"단축3";#N/A,#N/A,FALSE,"장축";#N/A,#N/A,FALSE,"4WD"}</definedName>
    <definedName name="SDFS" localSheetId="16" hidden="1">{#N/A,#N/A,FALSE,"단축1";#N/A,#N/A,FALSE,"단축2";#N/A,#N/A,FALSE,"단축3";#N/A,#N/A,FALSE,"장축";#N/A,#N/A,FALSE,"4WD"}</definedName>
    <definedName name="SDFS" localSheetId="6" hidden="1">{#N/A,#N/A,FALSE,"단축1";#N/A,#N/A,FALSE,"단축2";#N/A,#N/A,FALSE,"단축3";#N/A,#N/A,FALSE,"장축";#N/A,#N/A,FALSE,"4WD"}</definedName>
    <definedName name="SDFS" localSheetId="17" hidden="1">{#N/A,#N/A,FALSE,"단축1";#N/A,#N/A,FALSE,"단축2";#N/A,#N/A,FALSE,"단축3";#N/A,#N/A,FALSE,"장축";#N/A,#N/A,FALSE,"4WD"}</definedName>
    <definedName name="SDFS" localSheetId="13" hidden="1">{#N/A,#N/A,FALSE,"단축1";#N/A,#N/A,FALSE,"단축2";#N/A,#N/A,FALSE,"단축3";#N/A,#N/A,FALSE,"장축";#N/A,#N/A,FALSE,"4WD"}</definedName>
    <definedName name="SDFS" localSheetId="14" hidden="1">{#N/A,#N/A,FALSE,"단축1";#N/A,#N/A,FALSE,"단축2";#N/A,#N/A,FALSE,"단축3";#N/A,#N/A,FALSE,"장축";#N/A,#N/A,FALSE,"4WD"}</definedName>
    <definedName name="SDFS" localSheetId="15" hidden="1">{#N/A,#N/A,FALSE,"단축1";#N/A,#N/A,FALSE,"단축2";#N/A,#N/A,FALSE,"단축3";#N/A,#N/A,FALSE,"장축";#N/A,#N/A,FALSE,"4WD"}</definedName>
    <definedName name="SDFS" hidden="1">{#N/A,#N/A,FALSE,"단축1";#N/A,#N/A,FALSE,"단축2";#N/A,#N/A,FALSE,"단축3";#N/A,#N/A,FALSE,"장축";#N/A,#N/A,FALSE,"4WD"}</definedName>
    <definedName name="SDFSDAF" localSheetId="7" hidden="1">{#N/A,#N/A,FALSE,"단축1";#N/A,#N/A,FALSE,"단축2";#N/A,#N/A,FALSE,"단축3";#N/A,#N/A,FALSE,"장축";#N/A,#N/A,FALSE,"4WD"}</definedName>
    <definedName name="SDFSDAF" localSheetId="16" hidden="1">{#N/A,#N/A,FALSE,"단축1";#N/A,#N/A,FALSE,"단축2";#N/A,#N/A,FALSE,"단축3";#N/A,#N/A,FALSE,"장축";#N/A,#N/A,FALSE,"4WD"}</definedName>
    <definedName name="SDFSDAF" localSheetId="17" hidden="1">{#N/A,#N/A,FALSE,"단축1";#N/A,#N/A,FALSE,"단축2";#N/A,#N/A,FALSE,"단축3";#N/A,#N/A,FALSE,"장축";#N/A,#N/A,FALSE,"4WD"}</definedName>
    <definedName name="SDFSDAF" localSheetId="13" hidden="1">{#N/A,#N/A,FALSE,"단축1";#N/A,#N/A,FALSE,"단축2";#N/A,#N/A,FALSE,"단축3";#N/A,#N/A,FALSE,"장축";#N/A,#N/A,FALSE,"4WD"}</definedName>
    <definedName name="SDFSDAF" localSheetId="14" hidden="1">{#N/A,#N/A,FALSE,"단축1";#N/A,#N/A,FALSE,"단축2";#N/A,#N/A,FALSE,"단축3";#N/A,#N/A,FALSE,"장축";#N/A,#N/A,FALSE,"4WD"}</definedName>
    <definedName name="SDFSDAF" localSheetId="15" hidden="1">{#N/A,#N/A,FALSE,"단축1";#N/A,#N/A,FALSE,"단축2";#N/A,#N/A,FALSE,"단축3";#N/A,#N/A,FALSE,"장축";#N/A,#N/A,FALSE,"4WD"}</definedName>
    <definedName name="SDFSDAF" hidden="1">{#N/A,#N/A,FALSE,"단축1";#N/A,#N/A,FALSE,"단축2";#N/A,#N/A,FALSE,"단축3";#N/A,#N/A,FALSE,"장축";#N/A,#N/A,FALSE,"4WD"}</definedName>
    <definedName name="SDFSDF">#REF!</definedName>
    <definedName name="SDFWG" localSheetId="7" hidden="1">{#N/A,#N/A,FALSE,"단축1";#N/A,#N/A,FALSE,"단축2";#N/A,#N/A,FALSE,"단축3";#N/A,#N/A,FALSE,"장축";#N/A,#N/A,FALSE,"4WD"}</definedName>
    <definedName name="SDFWG" localSheetId="16" hidden="1">{#N/A,#N/A,FALSE,"단축1";#N/A,#N/A,FALSE,"단축2";#N/A,#N/A,FALSE,"단축3";#N/A,#N/A,FALSE,"장축";#N/A,#N/A,FALSE,"4WD"}</definedName>
    <definedName name="SDFWG" localSheetId="17" hidden="1">{#N/A,#N/A,FALSE,"단축1";#N/A,#N/A,FALSE,"단축2";#N/A,#N/A,FALSE,"단축3";#N/A,#N/A,FALSE,"장축";#N/A,#N/A,FALSE,"4WD"}</definedName>
    <definedName name="SDFWG" localSheetId="13" hidden="1">{#N/A,#N/A,FALSE,"단축1";#N/A,#N/A,FALSE,"단축2";#N/A,#N/A,FALSE,"단축3";#N/A,#N/A,FALSE,"장축";#N/A,#N/A,FALSE,"4WD"}</definedName>
    <definedName name="SDFWG" localSheetId="14" hidden="1">{#N/A,#N/A,FALSE,"단축1";#N/A,#N/A,FALSE,"단축2";#N/A,#N/A,FALSE,"단축3";#N/A,#N/A,FALSE,"장축";#N/A,#N/A,FALSE,"4WD"}</definedName>
    <definedName name="SDFWG" localSheetId="15" hidden="1">{#N/A,#N/A,FALSE,"단축1";#N/A,#N/A,FALSE,"단축2";#N/A,#N/A,FALSE,"단축3";#N/A,#N/A,FALSE,"장축";#N/A,#N/A,FALSE,"4WD"}</definedName>
    <definedName name="SDFWG" hidden="1">{#N/A,#N/A,FALSE,"단축1";#N/A,#N/A,FALSE,"단축2";#N/A,#N/A,FALSE,"단축3";#N/A,#N/A,FALSE,"장축";#N/A,#N/A,FALSE,"4WD"}</definedName>
    <definedName name="sdgvRSEV">#REF!</definedName>
    <definedName name="SDHFS" localSheetId="7" hidden="1">{#N/A,#N/A,FALSE,"을지 (4)";#N/A,#N/A,FALSE,"을지 (5)";#N/A,#N/A,FALSE,"을지 (6)"}</definedName>
    <definedName name="SDHFS" localSheetId="16" hidden="1">{#N/A,#N/A,FALSE,"을지 (4)";#N/A,#N/A,FALSE,"을지 (5)";#N/A,#N/A,FALSE,"을지 (6)"}</definedName>
    <definedName name="SDHFS" localSheetId="17" hidden="1">{#N/A,#N/A,FALSE,"을지 (4)";#N/A,#N/A,FALSE,"을지 (5)";#N/A,#N/A,FALSE,"을지 (6)"}</definedName>
    <definedName name="SDHFS" localSheetId="13" hidden="1">{#N/A,#N/A,FALSE,"을지 (4)";#N/A,#N/A,FALSE,"을지 (5)";#N/A,#N/A,FALSE,"을지 (6)"}</definedName>
    <definedName name="SDHFS" localSheetId="14" hidden="1">{#N/A,#N/A,FALSE,"을지 (4)";#N/A,#N/A,FALSE,"을지 (5)";#N/A,#N/A,FALSE,"을지 (6)"}</definedName>
    <definedName name="SDHFS" localSheetId="15" hidden="1">{#N/A,#N/A,FALSE,"을지 (4)";#N/A,#N/A,FALSE,"을지 (5)";#N/A,#N/A,FALSE,"을지 (6)"}</definedName>
    <definedName name="SDHFS" hidden="1">{#N/A,#N/A,FALSE,"을지 (4)";#N/A,#N/A,FALSE,"을지 (5)";#N/A,#N/A,FALSE,"을지 (6)"}</definedName>
    <definedName name="SDHFSX" localSheetId="7" hidden="1">{#N/A,#N/A,FALSE,"을지 (4)";#N/A,#N/A,FALSE,"을지 (5)";#N/A,#N/A,FALSE,"을지 (6)"}</definedName>
    <definedName name="SDHFSX" localSheetId="16" hidden="1">{#N/A,#N/A,FALSE,"을지 (4)";#N/A,#N/A,FALSE,"을지 (5)";#N/A,#N/A,FALSE,"을지 (6)"}</definedName>
    <definedName name="SDHFSX" localSheetId="17" hidden="1">{#N/A,#N/A,FALSE,"을지 (4)";#N/A,#N/A,FALSE,"을지 (5)";#N/A,#N/A,FALSE,"을지 (6)"}</definedName>
    <definedName name="SDHFSX" localSheetId="13" hidden="1">{#N/A,#N/A,FALSE,"을지 (4)";#N/A,#N/A,FALSE,"을지 (5)";#N/A,#N/A,FALSE,"을지 (6)"}</definedName>
    <definedName name="SDHFSX" localSheetId="14" hidden="1">{#N/A,#N/A,FALSE,"을지 (4)";#N/A,#N/A,FALSE,"을지 (5)";#N/A,#N/A,FALSE,"을지 (6)"}</definedName>
    <definedName name="SDHFSX" localSheetId="15" hidden="1">{#N/A,#N/A,FALSE,"을지 (4)";#N/A,#N/A,FALSE,"을지 (5)";#N/A,#N/A,FALSE,"을지 (6)"}</definedName>
    <definedName name="SDHFSX" hidden="1">{#N/A,#N/A,FALSE,"을지 (4)";#N/A,#N/A,FALSE,"을지 (5)";#N/A,#N/A,FALSE,"을지 (6)"}</definedName>
    <definedName name="SDRAW">#REF!</definedName>
    <definedName name="SDRE">#REF!</definedName>
    <definedName name="SDSD" localSheetId="7" hidden="1">{#N/A,#N/A,FALSE,"단축1";#N/A,#N/A,FALSE,"단축2";#N/A,#N/A,FALSE,"단축3";#N/A,#N/A,FALSE,"장축";#N/A,#N/A,FALSE,"4WD"}</definedName>
    <definedName name="SDSD" localSheetId="16" hidden="1">{#N/A,#N/A,FALSE,"단축1";#N/A,#N/A,FALSE,"단축2";#N/A,#N/A,FALSE,"단축3";#N/A,#N/A,FALSE,"장축";#N/A,#N/A,FALSE,"4WD"}</definedName>
    <definedName name="SDSD" localSheetId="17" hidden="1">{#N/A,#N/A,FALSE,"단축1";#N/A,#N/A,FALSE,"단축2";#N/A,#N/A,FALSE,"단축3";#N/A,#N/A,FALSE,"장축";#N/A,#N/A,FALSE,"4WD"}</definedName>
    <definedName name="SDSD" localSheetId="13" hidden="1">{#N/A,#N/A,FALSE,"단축1";#N/A,#N/A,FALSE,"단축2";#N/A,#N/A,FALSE,"단축3";#N/A,#N/A,FALSE,"장축";#N/A,#N/A,FALSE,"4WD"}</definedName>
    <definedName name="SDSD" localSheetId="14" hidden="1">{#N/A,#N/A,FALSE,"단축1";#N/A,#N/A,FALSE,"단축2";#N/A,#N/A,FALSE,"단축3";#N/A,#N/A,FALSE,"장축";#N/A,#N/A,FALSE,"4WD"}</definedName>
    <definedName name="SDSD" localSheetId="15" hidden="1">{#N/A,#N/A,FALSE,"단축1";#N/A,#N/A,FALSE,"단축2";#N/A,#N/A,FALSE,"단축3";#N/A,#N/A,FALSE,"장축";#N/A,#N/A,FALSE,"4WD"}</definedName>
    <definedName name="SDSD" hidden="1">{#N/A,#N/A,FALSE,"단축1";#N/A,#N/A,FALSE,"단축2";#N/A,#N/A,FALSE,"단축3";#N/A,#N/A,FALSE,"장축";#N/A,#N/A,FALSE,"4WD"}</definedName>
    <definedName name="SDSDSD" localSheetId="7" hidden="1">{#N/A,#N/A,FALSE,"단축1";#N/A,#N/A,FALSE,"단축2";#N/A,#N/A,FALSE,"단축3";#N/A,#N/A,FALSE,"장축";#N/A,#N/A,FALSE,"4WD"}</definedName>
    <definedName name="SDSDSD" localSheetId="16" hidden="1">{#N/A,#N/A,FALSE,"단축1";#N/A,#N/A,FALSE,"단축2";#N/A,#N/A,FALSE,"단축3";#N/A,#N/A,FALSE,"장축";#N/A,#N/A,FALSE,"4WD"}</definedName>
    <definedName name="SDSDSD" localSheetId="17" hidden="1">{#N/A,#N/A,FALSE,"단축1";#N/A,#N/A,FALSE,"단축2";#N/A,#N/A,FALSE,"단축3";#N/A,#N/A,FALSE,"장축";#N/A,#N/A,FALSE,"4WD"}</definedName>
    <definedName name="SDSDSD" localSheetId="13" hidden="1">{#N/A,#N/A,FALSE,"단축1";#N/A,#N/A,FALSE,"단축2";#N/A,#N/A,FALSE,"단축3";#N/A,#N/A,FALSE,"장축";#N/A,#N/A,FALSE,"4WD"}</definedName>
    <definedName name="SDSDSD" localSheetId="14" hidden="1">{#N/A,#N/A,FALSE,"단축1";#N/A,#N/A,FALSE,"단축2";#N/A,#N/A,FALSE,"단축3";#N/A,#N/A,FALSE,"장축";#N/A,#N/A,FALSE,"4WD"}</definedName>
    <definedName name="SDSDSD" localSheetId="15" hidden="1">{#N/A,#N/A,FALSE,"단축1";#N/A,#N/A,FALSE,"단축2";#N/A,#N/A,FALSE,"단축3";#N/A,#N/A,FALSE,"장축";#N/A,#N/A,FALSE,"4WD"}</definedName>
    <definedName name="SDSDSD" hidden="1">{#N/A,#N/A,FALSE,"단축1";#N/A,#N/A,FALSE,"단축2";#N/A,#N/A,FALSE,"단축3";#N/A,#N/A,FALSE,"장축";#N/A,#N/A,FALSE,"4WD"}</definedName>
    <definedName name="SDSS" localSheetId="7" hidden="1">{#N/A,#N/A,FALSE,"단축1";#N/A,#N/A,FALSE,"단축2";#N/A,#N/A,FALSE,"단축3";#N/A,#N/A,FALSE,"장축";#N/A,#N/A,FALSE,"4WD"}</definedName>
    <definedName name="SDSS" localSheetId="16" hidden="1">{#N/A,#N/A,FALSE,"단축1";#N/A,#N/A,FALSE,"단축2";#N/A,#N/A,FALSE,"단축3";#N/A,#N/A,FALSE,"장축";#N/A,#N/A,FALSE,"4WD"}</definedName>
    <definedName name="SDSS" localSheetId="17" hidden="1">{#N/A,#N/A,FALSE,"단축1";#N/A,#N/A,FALSE,"단축2";#N/A,#N/A,FALSE,"단축3";#N/A,#N/A,FALSE,"장축";#N/A,#N/A,FALSE,"4WD"}</definedName>
    <definedName name="SDSS" localSheetId="13" hidden="1">{#N/A,#N/A,FALSE,"단축1";#N/A,#N/A,FALSE,"단축2";#N/A,#N/A,FALSE,"단축3";#N/A,#N/A,FALSE,"장축";#N/A,#N/A,FALSE,"4WD"}</definedName>
    <definedName name="SDSS" localSheetId="14" hidden="1">{#N/A,#N/A,FALSE,"단축1";#N/A,#N/A,FALSE,"단축2";#N/A,#N/A,FALSE,"단축3";#N/A,#N/A,FALSE,"장축";#N/A,#N/A,FALSE,"4WD"}</definedName>
    <definedName name="SDSS" localSheetId="15" hidden="1">{#N/A,#N/A,FALSE,"단축1";#N/A,#N/A,FALSE,"단축2";#N/A,#N/A,FALSE,"단축3";#N/A,#N/A,FALSE,"장축";#N/A,#N/A,FALSE,"4WD"}</definedName>
    <definedName name="SDSS" hidden="1">{#N/A,#N/A,FALSE,"단축1";#N/A,#N/A,FALSE,"단축2";#N/A,#N/A,FALSE,"단축3";#N/A,#N/A,FALSE,"장축";#N/A,#N/A,FALSE,"4WD"}</definedName>
    <definedName name="SD계">#REF!</definedName>
    <definedName name="SE.NO">#N/A</definedName>
    <definedName name="SEAT">#REF!</definedName>
    <definedName name="SEGHRTH" localSheetId="7" hidden="1">{#N/A,#N/A,FALSE,"단축1";#N/A,#N/A,FALSE,"단축2";#N/A,#N/A,FALSE,"단축3";#N/A,#N/A,FALSE,"장축";#N/A,#N/A,FALSE,"4WD"}</definedName>
    <definedName name="SEGHRTH" localSheetId="16" hidden="1">{#N/A,#N/A,FALSE,"단축1";#N/A,#N/A,FALSE,"단축2";#N/A,#N/A,FALSE,"단축3";#N/A,#N/A,FALSE,"장축";#N/A,#N/A,FALSE,"4WD"}</definedName>
    <definedName name="SEGHRTH" localSheetId="17" hidden="1">{#N/A,#N/A,FALSE,"단축1";#N/A,#N/A,FALSE,"단축2";#N/A,#N/A,FALSE,"단축3";#N/A,#N/A,FALSE,"장축";#N/A,#N/A,FALSE,"4WD"}</definedName>
    <definedName name="SEGHRTH" localSheetId="13" hidden="1">{#N/A,#N/A,FALSE,"단축1";#N/A,#N/A,FALSE,"단축2";#N/A,#N/A,FALSE,"단축3";#N/A,#N/A,FALSE,"장축";#N/A,#N/A,FALSE,"4WD"}</definedName>
    <definedName name="SEGHRTH" localSheetId="14" hidden="1">{#N/A,#N/A,FALSE,"단축1";#N/A,#N/A,FALSE,"단축2";#N/A,#N/A,FALSE,"단축3";#N/A,#N/A,FALSE,"장축";#N/A,#N/A,FALSE,"4WD"}</definedName>
    <definedName name="SEGHRTH" localSheetId="15" hidden="1">{#N/A,#N/A,FALSE,"단축1";#N/A,#N/A,FALSE,"단축2";#N/A,#N/A,FALSE,"단축3";#N/A,#N/A,FALSE,"장축";#N/A,#N/A,FALSE,"4WD"}</definedName>
    <definedName name="SEGHRTH" hidden="1">{#N/A,#N/A,FALSE,"단축1";#N/A,#N/A,FALSE,"단축2";#N/A,#N/A,FALSE,"단축3";#N/A,#N/A,FALSE,"장축";#N/A,#N/A,FALSE,"4WD"}</definedName>
    <definedName name="SEND">#REF!</definedName>
    <definedName name="sep">#REF!</definedName>
    <definedName name="Sep_02">[1]Mth!#REF!</definedName>
    <definedName name="Sep_03">[1]Mth!#REF!</definedName>
    <definedName name="Sep_04">#REF!</definedName>
    <definedName name="Sep_05">'[2]CSM with CKD'!#REF!</definedName>
    <definedName name="Sep_07">'[2]CSM with CKD'!#REF!</definedName>
    <definedName name="Sep_08">'[2]CSM with CKD'!#REF!</definedName>
    <definedName name="Sep_09">'[2]CSM with CKD'!#REF!</definedName>
    <definedName name="SER" localSheetId="6">#N/A</definedName>
    <definedName name="SER" localSheetId="13">#N/A</definedName>
    <definedName name="ser">#REF!</definedName>
    <definedName name="SERINO">#N/A</definedName>
    <definedName name="SES" hidden="1">#REF!</definedName>
    <definedName name="SEV">#REF!</definedName>
    <definedName name="SF" localSheetId="7" hidden="1">{#N/A,#N/A,FALSE,"단축1";#N/A,#N/A,FALSE,"단축2";#N/A,#N/A,FALSE,"단축3";#N/A,#N/A,FALSE,"장축";#N/A,#N/A,FALSE,"4WD"}</definedName>
    <definedName name="SF" localSheetId="16" hidden="1">{#N/A,#N/A,FALSE,"단축1";#N/A,#N/A,FALSE,"단축2";#N/A,#N/A,FALSE,"단축3";#N/A,#N/A,FALSE,"장축";#N/A,#N/A,FALSE,"4WD"}</definedName>
    <definedName name="SF" localSheetId="17" hidden="1">{#N/A,#N/A,FALSE,"단축1";#N/A,#N/A,FALSE,"단축2";#N/A,#N/A,FALSE,"단축3";#N/A,#N/A,FALSE,"장축";#N/A,#N/A,FALSE,"4WD"}</definedName>
    <definedName name="SF" localSheetId="13" hidden="1">{#N/A,#N/A,FALSE,"단축1";#N/A,#N/A,FALSE,"단축2";#N/A,#N/A,FALSE,"단축3";#N/A,#N/A,FALSE,"장축";#N/A,#N/A,FALSE,"4WD"}</definedName>
    <definedName name="SF" localSheetId="14" hidden="1">{#N/A,#N/A,FALSE,"단축1";#N/A,#N/A,FALSE,"단축2";#N/A,#N/A,FALSE,"단축3";#N/A,#N/A,FALSE,"장축";#N/A,#N/A,FALSE,"4WD"}</definedName>
    <definedName name="SF" localSheetId="15" hidden="1">{#N/A,#N/A,FALSE,"단축1";#N/A,#N/A,FALSE,"단축2";#N/A,#N/A,FALSE,"단축3";#N/A,#N/A,FALSE,"장축";#N/A,#N/A,FALSE,"4WD"}</definedName>
    <definedName name="SF" hidden="1">{#N/A,#N/A,FALSE,"단축1";#N/A,#N/A,FALSE,"단축2";#N/A,#N/A,FALSE,"단축3";#N/A,#N/A,FALSE,"장축";#N/A,#N/A,FALSE,"4WD"}</definedName>
    <definedName name="SFDGHG" localSheetId="7" hidden="1">{#N/A,#N/A,FALSE,"단축1";#N/A,#N/A,FALSE,"단축2";#N/A,#N/A,FALSE,"단축3";#N/A,#N/A,FALSE,"장축";#N/A,#N/A,FALSE,"4WD"}</definedName>
    <definedName name="SFDGHG" localSheetId="16" hidden="1">{#N/A,#N/A,FALSE,"단축1";#N/A,#N/A,FALSE,"단축2";#N/A,#N/A,FALSE,"단축3";#N/A,#N/A,FALSE,"장축";#N/A,#N/A,FALSE,"4WD"}</definedName>
    <definedName name="SFDGHG" localSheetId="6" hidden="1">{#N/A,#N/A,FALSE,"단축1";#N/A,#N/A,FALSE,"단축2";#N/A,#N/A,FALSE,"단축3";#N/A,#N/A,FALSE,"장축";#N/A,#N/A,FALSE,"4WD"}</definedName>
    <definedName name="SFDGHG" localSheetId="17" hidden="1">{#N/A,#N/A,FALSE,"단축1";#N/A,#N/A,FALSE,"단축2";#N/A,#N/A,FALSE,"단축3";#N/A,#N/A,FALSE,"장축";#N/A,#N/A,FALSE,"4WD"}</definedName>
    <definedName name="SFDGHG" localSheetId="13" hidden="1">{#N/A,#N/A,FALSE,"단축1";#N/A,#N/A,FALSE,"단축2";#N/A,#N/A,FALSE,"단축3";#N/A,#N/A,FALSE,"장축";#N/A,#N/A,FALSE,"4WD"}</definedName>
    <definedName name="SFDGHG" localSheetId="14" hidden="1">{#N/A,#N/A,FALSE,"단축1";#N/A,#N/A,FALSE,"단축2";#N/A,#N/A,FALSE,"단축3";#N/A,#N/A,FALSE,"장축";#N/A,#N/A,FALSE,"4WD"}</definedName>
    <definedName name="SFDGHG" localSheetId="15" hidden="1">{#N/A,#N/A,FALSE,"단축1";#N/A,#N/A,FALSE,"단축2";#N/A,#N/A,FALSE,"단축3";#N/A,#N/A,FALSE,"장축";#N/A,#N/A,FALSE,"4WD"}</definedName>
    <definedName name="SFDGHG" hidden="1">{#N/A,#N/A,FALSE,"단축1";#N/A,#N/A,FALSE,"단축2";#N/A,#N/A,FALSE,"단축3";#N/A,#N/A,FALSE,"장축";#N/A,#N/A,FALSE,"4WD"}</definedName>
    <definedName name="sfds" localSheetId="7">BlankMacro1</definedName>
    <definedName name="sfds" localSheetId="16">BlankMacro1</definedName>
    <definedName name="sfds" localSheetId="17">BlankMacro1</definedName>
    <definedName name="sfds" localSheetId="10">BlankMacro1</definedName>
    <definedName name="sfds" localSheetId="8">BlankMacro1</definedName>
    <definedName name="sfds" localSheetId="0">BlankMacro1</definedName>
    <definedName name="sfds" localSheetId="13">BlankMacro1</definedName>
    <definedName name="sfds" localSheetId="14">BlankMacro1</definedName>
    <definedName name="sfds" localSheetId="11">BlankMacro1</definedName>
    <definedName name="sfds" localSheetId="15">BlankMacro1</definedName>
    <definedName name="sfds">BlankMacro1</definedName>
    <definedName name="SFG" localSheetId="7" hidden="1">{#N/A,#N/A,FALSE,"단축1";#N/A,#N/A,FALSE,"단축2";#N/A,#N/A,FALSE,"단축3";#N/A,#N/A,FALSE,"장축";#N/A,#N/A,FALSE,"4WD"}</definedName>
    <definedName name="SFG" localSheetId="16" hidden="1">{#N/A,#N/A,FALSE,"단축1";#N/A,#N/A,FALSE,"단축2";#N/A,#N/A,FALSE,"단축3";#N/A,#N/A,FALSE,"장축";#N/A,#N/A,FALSE,"4WD"}</definedName>
    <definedName name="SFG" localSheetId="6" hidden="1">{#N/A,#N/A,FALSE,"단축1";#N/A,#N/A,FALSE,"단축2";#N/A,#N/A,FALSE,"단축3";#N/A,#N/A,FALSE,"장축";#N/A,#N/A,FALSE,"4WD"}</definedName>
    <definedName name="SFG" localSheetId="17" hidden="1">{#N/A,#N/A,FALSE,"단축1";#N/A,#N/A,FALSE,"단축2";#N/A,#N/A,FALSE,"단축3";#N/A,#N/A,FALSE,"장축";#N/A,#N/A,FALSE,"4WD"}</definedName>
    <definedName name="SFG" localSheetId="13" hidden="1">{#N/A,#N/A,FALSE,"단축1";#N/A,#N/A,FALSE,"단축2";#N/A,#N/A,FALSE,"단축3";#N/A,#N/A,FALSE,"장축";#N/A,#N/A,FALSE,"4WD"}</definedName>
    <definedName name="SFG" localSheetId="14" hidden="1">{#N/A,#N/A,FALSE,"단축1";#N/A,#N/A,FALSE,"단축2";#N/A,#N/A,FALSE,"단축3";#N/A,#N/A,FALSE,"장축";#N/A,#N/A,FALSE,"4WD"}</definedName>
    <definedName name="SFG" localSheetId="15" hidden="1">{#N/A,#N/A,FALSE,"단축1";#N/A,#N/A,FALSE,"단축2";#N/A,#N/A,FALSE,"단축3";#N/A,#N/A,FALSE,"장축";#N/A,#N/A,FALSE,"4WD"}</definedName>
    <definedName name="SFG" hidden="1">{#N/A,#N/A,FALSE,"단축1";#N/A,#N/A,FALSE,"단축2";#N/A,#N/A,FALSE,"단축3";#N/A,#N/A,FALSE,"장축";#N/A,#N/A,FALSE,"4WD"}</definedName>
    <definedName name="SFGG">#N/A</definedName>
    <definedName name="SFGHJK" localSheetId="7" hidden="1">{#N/A,#N/A,FALSE,"단축1";#N/A,#N/A,FALSE,"단축2";#N/A,#N/A,FALSE,"단축3";#N/A,#N/A,FALSE,"장축";#N/A,#N/A,FALSE,"4WD"}</definedName>
    <definedName name="SFGHJK" localSheetId="16" hidden="1">{#N/A,#N/A,FALSE,"단축1";#N/A,#N/A,FALSE,"단축2";#N/A,#N/A,FALSE,"단축3";#N/A,#N/A,FALSE,"장축";#N/A,#N/A,FALSE,"4WD"}</definedName>
    <definedName name="SFGHJK" localSheetId="6" hidden="1">{#N/A,#N/A,FALSE,"단축1";#N/A,#N/A,FALSE,"단축2";#N/A,#N/A,FALSE,"단축3";#N/A,#N/A,FALSE,"장축";#N/A,#N/A,FALSE,"4WD"}</definedName>
    <definedName name="SFGHJK" localSheetId="17" hidden="1">{#N/A,#N/A,FALSE,"단축1";#N/A,#N/A,FALSE,"단축2";#N/A,#N/A,FALSE,"단축3";#N/A,#N/A,FALSE,"장축";#N/A,#N/A,FALSE,"4WD"}</definedName>
    <definedName name="SFGHJK" localSheetId="13" hidden="1">{#N/A,#N/A,FALSE,"단축1";#N/A,#N/A,FALSE,"단축2";#N/A,#N/A,FALSE,"단축3";#N/A,#N/A,FALSE,"장축";#N/A,#N/A,FALSE,"4WD"}</definedName>
    <definedName name="SFGHJK" localSheetId="14" hidden="1">{#N/A,#N/A,FALSE,"단축1";#N/A,#N/A,FALSE,"단축2";#N/A,#N/A,FALSE,"단축3";#N/A,#N/A,FALSE,"장축";#N/A,#N/A,FALSE,"4WD"}</definedName>
    <definedName name="SFGHJK" localSheetId="15" hidden="1">{#N/A,#N/A,FALSE,"단축1";#N/A,#N/A,FALSE,"단축2";#N/A,#N/A,FALSE,"단축3";#N/A,#N/A,FALSE,"장축";#N/A,#N/A,FALSE,"4WD"}</definedName>
    <definedName name="SFGHJK" hidden="1">{#N/A,#N/A,FALSE,"단축1";#N/A,#N/A,FALSE,"단축2";#N/A,#N/A,FALSE,"단축3";#N/A,#N/A,FALSE,"장축";#N/A,#N/A,FALSE,"4WD"}</definedName>
    <definedName name="SFJGH" localSheetId="7" hidden="1">{#N/A,#N/A,FALSE,"단축1";#N/A,#N/A,FALSE,"단축2";#N/A,#N/A,FALSE,"단축3";#N/A,#N/A,FALSE,"장축";#N/A,#N/A,FALSE,"4WD"}</definedName>
    <definedName name="SFJGH" localSheetId="16" hidden="1">{#N/A,#N/A,FALSE,"단축1";#N/A,#N/A,FALSE,"단축2";#N/A,#N/A,FALSE,"단축3";#N/A,#N/A,FALSE,"장축";#N/A,#N/A,FALSE,"4WD"}</definedName>
    <definedName name="SFJGH" localSheetId="6" hidden="1">{#N/A,#N/A,FALSE,"단축1";#N/A,#N/A,FALSE,"단축2";#N/A,#N/A,FALSE,"단축3";#N/A,#N/A,FALSE,"장축";#N/A,#N/A,FALSE,"4WD"}</definedName>
    <definedName name="SFJGH" localSheetId="17" hidden="1">{#N/A,#N/A,FALSE,"단축1";#N/A,#N/A,FALSE,"단축2";#N/A,#N/A,FALSE,"단축3";#N/A,#N/A,FALSE,"장축";#N/A,#N/A,FALSE,"4WD"}</definedName>
    <definedName name="SFJGH" localSheetId="13" hidden="1">{#N/A,#N/A,FALSE,"단축1";#N/A,#N/A,FALSE,"단축2";#N/A,#N/A,FALSE,"단축3";#N/A,#N/A,FALSE,"장축";#N/A,#N/A,FALSE,"4WD"}</definedName>
    <definedName name="SFJGH" localSheetId="14" hidden="1">{#N/A,#N/A,FALSE,"단축1";#N/A,#N/A,FALSE,"단축2";#N/A,#N/A,FALSE,"단축3";#N/A,#N/A,FALSE,"장축";#N/A,#N/A,FALSE,"4WD"}</definedName>
    <definedName name="SFJGH" localSheetId="15" hidden="1">{#N/A,#N/A,FALSE,"단축1";#N/A,#N/A,FALSE,"단축2";#N/A,#N/A,FALSE,"단축3";#N/A,#N/A,FALSE,"장축";#N/A,#N/A,FALSE,"4WD"}</definedName>
    <definedName name="SFJGH" hidden="1">{#N/A,#N/A,FALSE,"단축1";#N/A,#N/A,FALSE,"단축2";#N/A,#N/A,FALSE,"단축3";#N/A,#N/A,FALSE,"장축";#N/A,#N/A,FALSE,"4WD"}</definedName>
    <definedName name="SFMDP">#REF!</definedName>
    <definedName name="SFORM">#REF!</definedName>
    <definedName name="SFSFSF" localSheetId="7" hidden="1">{#N/A,#N/A,FALSE,"단축1";#N/A,#N/A,FALSE,"단축2";#N/A,#N/A,FALSE,"단축3";#N/A,#N/A,FALSE,"장축";#N/A,#N/A,FALSE,"4WD"}</definedName>
    <definedName name="SFSFSF" localSheetId="16" hidden="1">{#N/A,#N/A,FALSE,"단축1";#N/A,#N/A,FALSE,"단축2";#N/A,#N/A,FALSE,"단축3";#N/A,#N/A,FALSE,"장축";#N/A,#N/A,FALSE,"4WD"}</definedName>
    <definedName name="SFSFSF" localSheetId="6" hidden="1">{#N/A,#N/A,FALSE,"단축1";#N/A,#N/A,FALSE,"단축2";#N/A,#N/A,FALSE,"단축3";#N/A,#N/A,FALSE,"장축";#N/A,#N/A,FALSE,"4WD"}</definedName>
    <definedName name="SFSFSF" localSheetId="17" hidden="1">{#N/A,#N/A,FALSE,"단축1";#N/A,#N/A,FALSE,"단축2";#N/A,#N/A,FALSE,"단축3";#N/A,#N/A,FALSE,"장축";#N/A,#N/A,FALSE,"4WD"}</definedName>
    <definedName name="SFSFSF" localSheetId="13" hidden="1">{#N/A,#N/A,FALSE,"단축1";#N/A,#N/A,FALSE,"단축2";#N/A,#N/A,FALSE,"단축3";#N/A,#N/A,FALSE,"장축";#N/A,#N/A,FALSE,"4WD"}</definedName>
    <definedName name="SFSFSF" localSheetId="14" hidden="1">{#N/A,#N/A,FALSE,"단축1";#N/A,#N/A,FALSE,"단축2";#N/A,#N/A,FALSE,"단축3";#N/A,#N/A,FALSE,"장축";#N/A,#N/A,FALSE,"4WD"}</definedName>
    <definedName name="SFSFSF" localSheetId="15" hidden="1">{#N/A,#N/A,FALSE,"단축1";#N/A,#N/A,FALSE,"단축2";#N/A,#N/A,FALSE,"단축3";#N/A,#N/A,FALSE,"장축";#N/A,#N/A,FALSE,"4WD"}</definedName>
    <definedName name="SFSFSF" hidden="1">{#N/A,#N/A,FALSE,"단축1";#N/A,#N/A,FALSE,"단축2";#N/A,#N/A,FALSE,"단축3";#N/A,#N/A,FALSE,"장축";#N/A,#N/A,FALSE,"4WD"}</definedName>
    <definedName name="SFSFSFS" localSheetId="7" hidden="1">{#N/A,#N/A,FALSE,"단축1";#N/A,#N/A,FALSE,"단축2";#N/A,#N/A,FALSE,"단축3";#N/A,#N/A,FALSE,"장축";#N/A,#N/A,FALSE,"4WD"}</definedName>
    <definedName name="SFSFSFS" localSheetId="16" hidden="1">{#N/A,#N/A,FALSE,"단축1";#N/A,#N/A,FALSE,"단축2";#N/A,#N/A,FALSE,"단축3";#N/A,#N/A,FALSE,"장축";#N/A,#N/A,FALSE,"4WD"}</definedName>
    <definedName name="SFSFSFS" localSheetId="6" hidden="1">{#N/A,#N/A,FALSE,"단축1";#N/A,#N/A,FALSE,"단축2";#N/A,#N/A,FALSE,"단축3";#N/A,#N/A,FALSE,"장축";#N/A,#N/A,FALSE,"4WD"}</definedName>
    <definedName name="SFSFSFS" localSheetId="17" hidden="1">{#N/A,#N/A,FALSE,"단축1";#N/A,#N/A,FALSE,"단축2";#N/A,#N/A,FALSE,"단축3";#N/A,#N/A,FALSE,"장축";#N/A,#N/A,FALSE,"4WD"}</definedName>
    <definedName name="SFSFSFS" localSheetId="13" hidden="1">{#N/A,#N/A,FALSE,"단축1";#N/A,#N/A,FALSE,"단축2";#N/A,#N/A,FALSE,"단축3";#N/A,#N/A,FALSE,"장축";#N/A,#N/A,FALSE,"4WD"}</definedName>
    <definedName name="SFSFSFS" localSheetId="14" hidden="1">{#N/A,#N/A,FALSE,"단축1";#N/A,#N/A,FALSE,"단축2";#N/A,#N/A,FALSE,"단축3";#N/A,#N/A,FALSE,"장축";#N/A,#N/A,FALSE,"4WD"}</definedName>
    <definedName name="SFSFSFS" localSheetId="15" hidden="1">{#N/A,#N/A,FALSE,"단축1";#N/A,#N/A,FALSE,"단축2";#N/A,#N/A,FALSE,"단축3";#N/A,#N/A,FALSE,"장축";#N/A,#N/A,FALSE,"4WD"}</definedName>
    <definedName name="SFSFSFS" hidden="1">{#N/A,#N/A,FALSE,"단축1";#N/A,#N/A,FALSE,"단축2";#N/A,#N/A,FALSE,"단축3";#N/A,#N/A,FALSE,"장축";#N/A,#N/A,FALSE,"4WD"}</definedName>
    <definedName name="SGFA" localSheetId="7" hidden="1">{#N/A,#N/A,FALSE,"인원";#N/A,#N/A,FALSE,"비용2";#N/A,#N/A,FALSE,"비용1";#N/A,#N/A,FALSE,"비용";#N/A,#N/A,FALSE,"보증2";#N/A,#N/A,FALSE,"보증1";#N/A,#N/A,FALSE,"보증";#N/A,#N/A,FALSE,"손익1";#N/A,#N/A,FALSE,"손익";#N/A,#N/A,FALSE,"부서별매출";#N/A,#N/A,FALSE,"매출"}</definedName>
    <definedName name="SGFA" localSheetId="16" hidden="1">{#N/A,#N/A,FALSE,"인원";#N/A,#N/A,FALSE,"비용2";#N/A,#N/A,FALSE,"비용1";#N/A,#N/A,FALSE,"비용";#N/A,#N/A,FALSE,"보증2";#N/A,#N/A,FALSE,"보증1";#N/A,#N/A,FALSE,"보증";#N/A,#N/A,FALSE,"손익1";#N/A,#N/A,FALSE,"손익";#N/A,#N/A,FALSE,"부서별매출";#N/A,#N/A,FALSE,"매출"}</definedName>
    <definedName name="SGFA" localSheetId="17" hidden="1">{#N/A,#N/A,FALSE,"인원";#N/A,#N/A,FALSE,"비용2";#N/A,#N/A,FALSE,"비용1";#N/A,#N/A,FALSE,"비용";#N/A,#N/A,FALSE,"보증2";#N/A,#N/A,FALSE,"보증1";#N/A,#N/A,FALSE,"보증";#N/A,#N/A,FALSE,"손익1";#N/A,#N/A,FALSE,"손익";#N/A,#N/A,FALSE,"부서별매출";#N/A,#N/A,FALSE,"매출"}</definedName>
    <definedName name="SGFA" localSheetId="13" hidden="1">{#N/A,#N/A,FALSE,"인원";#N/A,#N/A,FALSE,"비용2";#N/A,#N/A,FALSE,"비용1";#N/A,#N/A,FALSE,"비용";#N/A,#N/A,FALSE,"보증2";#N/A,#N/A,FALSE,"보증1";#N/A,#N/A,FALSE,"보증";#N/A,#N/A,FALSE,"손익1";#N/A,#N/A,FALSE,"손익";#N/A,#N/A,FALSE,"부서별매출";#N/A,#N/A,FALSE,"매출"}</definedName>
    <definedName name="SGFA" localSheetId="14" hidden="1">{#N/A,#N/A,FALSE,"인원";#N/A,#N/A,FALSE,"비용2";#N/A,#N/A,FALSE,"비용1";#N/A,#N/A,FALSE,"비용";#N/A,#N/A,FALSE,"보증2";#N/A,#N/A,FALSE,"보증1";#N/A,#N/A,FALSE,"보증";#N/A,#N/A,FALSE,"손익1";#N/A,#N/A,FALSE,"손익";#N/A,#N/A,FALSE,"부서별매출";#N/A,#N/A,FALSE,"매출"}</definedName>
    <definedName name="SGFA" localSheetId="15" hidden="1">{#N/A,#N/A,FALSE,"인원";#N/A,#N/A,FALSE,"비용2";#N/A,#N/A,FALSE,"비용1";#N/A,#N/A,FALSE,"비용";#N/A,#N/A,FALSE,"보증2";#N/A,#N/A,FALSE,"보증1";#N/A,#N/A,FALSE,"보증";#N/A,#N/A,FALSE,"손익1";#N/A,#N/A,FALSE,"손익";#N/A,#N/A,FALSE,"부서별매출";#N/A,#N/A,FALSE,"매출"}</definedName>
    <definedName name="SGFA" hidden="1">{#N/A,#N/A,FALSE,"인원";#N/A,#N/A,FALSE,"비용2";#N/A,#N/A,FALSE,"비용1";#N/A,#N/A,FALSE,"비용";#N/A,#N/A,FALSE,"보증2";#N/A,#N/A,FALSE,"보증1";#N/A,#N/A,FALSE,"보증";#N/A,#N/A,FALSE,"손익1";#N/A,#N/A,FALSE,"손익";#N/A,#N/A,FALSE,"부서별매출";#N/A,#N/A,FALSE,"매출"}</definedName>
    <definedName name="SGFD" localSheetId="7" hidden="1">{#N/A,#N/A,FALSE,"을지 (4)";#N/A,#N/A,FALSE,"을지 (5)";#N/A,#N/A,FALSE,"을지 (6)"}</definedName>
    <definedName name="SGFD" localSheetId="16" hidden="1">{#N/A,#N/A,FALSE,"을지 (4)";#N/A,#N/A,FALSE,"을지 (5)";#N/A,#N/A,FALSE,"을지 (6)"}</definedName>
    <definedName name="SGFD" localSheetId="17" hidden="1">{#N/A,#N/A,FALSE,"을지 (4)";#N/A,#N/A,FALSE,"을지 (5)";#N/A,#N/A,FALSE,"을지 (6)"}</definedName>
    <definedName name="SGFD" localSheetId="13" hidden="1">{#N/A,#N/A,FALSE,"을지 (4)";#N/A,#N/A,FALSE,"을지 (5)";#N/A,#N/A,FALSE,"을지 (6)"}</definedName>
    <definedName name="SGFD" localSheetId="14" hidden="1">{#N/A,#N/A,FALSE,"을지 (4)";#N/A,#N/A,FALSE,"을지 (5)";#N/A,#N/A,FALSE,"을지 (6)"}</definedName>
    <definedName name="SGFD" localSheetId="15" hidden="1">{#N/A,#N/A,FALSE,"을지 (4)";#N/A,#N/A,FALSE,"을지 (5)";#N/A,#N/A,FALSE,"을지 (6)"}</definedName>
    <definedName name="SGFD" hidden="1">{#N/A,#N/A,FALSE,"을지 (4)";#N/A,#N/A,FALSE,"을지 (5)";#N/A,#N/A,FALSE,"을지 (6)"}</definedName>
    <definedName name="SH">#REF!</definedName>
    <definedName name="SHDJGHJJ" localSheetId="7">BlankMacro1</definedName>
    <definedName name="SHDJGHJJ" localSheetId="16">BlankMacro1</definedName>
    <definedName name="SHDJGHJJ" localSheetId="17">BlankMacro1</definedName>
    <definedName name="SHDJGHJJ" localSheetId="10">BlankMacro1</definedName>
    <definedName name="SHDJGHJJ" localSheetId="8">BlankMacro1</definedName>
    <definedName name="SHDJGHJJ" localSheetId="0">BlankMacro1</definedName>
    <definedName name="SHDJGHJJ" localSheetId="13">BlankMacro1</definedName>
    <definedName name="SHDJGHJJ" localSheetId="14">BlankMacro1</definedName>
    <definedName name="SHDJGHJJ" localSheetId="11">BlankMacro1</definedName>
    <definedName name="SHDJGHJJ" localSheetId="15">BlankMacro1</definedName>
    <definedName name="SHDJGHJJ">BlankMacro1</definedName>
    <definedName name="SHE" localSheetId="7" hidden="1">{#N/A,#N/A,FALSE,"전제";#N/A,#N/A,FALSE,"표지";#N/A,#N/A,FALSE,"6D16";#N/A,#N/A,FALSE,"6D22";#N/A,#N/A,FALSE,"6D22-T";#N/A,#N/A,FALSE,"Q-DEG";#N/A,#N/A,FALSE,"총손";#N/A,#N/A,FALSE,"대당";#N/A,#N/A,FALSE,"가공비"}</definedName>
    <definedName name="SHE" localSheetId="16" hidden="1">{#N/A,#N/A,FALSE,"전제";#N/A,#N/A,FALSE,"표지";#N/A,#N/A,FALSE,"6D16";#N/A,#N/A,FALSE,"6D22";#N/A,#N/A,FALSE,"6D22-T";#N/A,#N/A,FALSE,"Q-DEG";#N/A,#N/A,FALSE,"총손";#N/A,#N/A,FALSE,"대당";#N/A,#N/A,FALSE,"가공비"}</definedName>
    <definedName name="SHE" localSheetId="6" hidden="1">{#N/A,#N/A,FALSE,"전제";#N/A,#N/A,FALSE,"표지";#N/A,#N/A,FALSE,"6D16";#N/A,#N/A,FALSE,"6D22";#N/A,#N/A,FALSE,"6D22-T";#N/A,#N/A,FALSE,"Q-DEG";#N/A,#N/A,FALSE,"총손";#N/A,#N/A,FALSE,"대당";#N/A,#N/A,FALSE,"가공비"}</definedName>
    <definedName name="SHE" localSheetId="17" hidden="1">{#N/A,#N/A,FALSE,"전제";#N/A,#N/A,FALSE,"표지";#N/A,#N/A,FALSE,"6D16";#N/A,#N/A,FALSE,"6D22";#N/A,#N/A,FALSE,"6D22-T";#N/A,#N/A,FALSE,"Q-DEG";#N/A,#N/A,FALSE,"총손";#N/A,#N/A,FALSE,"대당";#N/A,#N/A,FALSE,"가공비"}</definedName>
    <definedName name="SHE" localSheetId="13" hidden="1">{#N/A,#N/A,FALSE,"전제";#N/A,#N/A,FALSE,"표지";#N/A,#N/A,FALSE,"6D16";#N/A,#N/A,FALSE,"6D22";#N/A,#N/A,FALSE,"6D22-T";#N/A,#N/A,FALSE,"Q-DEG";#N/A,#N/A,FALSE,"총손";#N/A,#N/A,FALSE,"대당";#N/A,#N/A,FALSE,"가공비"}</definedName>
    <definedName name="SHE" localSheetId="14" hidden="1">{#N/A,#N/A,FALSE,"전제";#N/A,#N/A,FALSE,"표지";#N/A,#N/A,FALSE,"6D16";#N/A,#N/A,FALSE,"6D22";#N/A,#N/A,FALSE,"6D22-T";#N/A,#N/A,FALSE,"Q-DEG";#N/A,#N/A,FALSE,"총손";#N/A,#N/A,FALSE,"대당";#N/A,#N/A,FALSE,"가공비"}</definedName>
    <definedName name="SHE" localSheetId="15" hidden="1">{#N/A,#N/A,FALSE,"전제";#N/A,#N/A,FALSE,"표지";#N/A,#N/A,FALSE,"6D16";#N/A,#N/A,FALSE,"6D22";#N/A,#N/A,FALSE,"6D22-T";#N/A,#N/A,FALSE,"Q-DEG";#N/A,#N/A,FALSE,"총손";#N/A,#N/A,FALSE,"대당";#N/A,#N/A,FALSE,"가공비"}</definedName>
    <definedName name="SHE" hidden="1">{#N/A,#N/A,FALSE,"전제";#N/A,#N/A,FALSE,"표지";#N/A,#N/A,FALSE,"6D16";#N/A,#N/A,FALSE,"6D22";#N/A,#N/A,FALSE,"6D22-T";#N/A,#N/A,FALSE,"Q-DEG";#N/A,#N/A,FALSE,"총손";#N/A,#N/A,FALSE,"대당";#N/A,#N/A,FALSE,"가공비"}</definedName>
    <definedName name="SHEET1" localSheetId="6">#REF!</definedName>
    <definedName name="SHEET1">#REF!</definedName>
    <definedName name="SHEET10" localSheetId="7" hidden="1">{#N/A,#N/A,FALSE,"단축1";#N/A,#N/A,FALSE,"단축2";#N/A,#N/A,FALSE,"단축3";#N/A,#N/A,FALSE,"장축";#N/A,#N/A,FALSE,"4WD"}</definedName>
    <definedName name="SHEET10" localSheetId="16" hidden="1">{#N/A,#N/A,FALSE,"단축1";#N/A,#N/A,FALSE,"단축2";#N/A,#N/A,FALSE,"단축3";#N/A,#N/A,FALSE,"장축";#N/A,#N/A,FALSE,"4WD"}</definedName>
    <definedName name="SHEET10" localSheetId="6" hidden="1">{#N/A,#N/A,FALSE,"단축1";#N/A,#N/A,FALSE,"단축2";#N/A,#N/A,FALSE,"단축3";#N/A,#N/A,FALSE,"장축";#N/A,#N/A,FALSE,"4WD"}</definedName>
    <definedName name="SHEET10" localSheetId="17" hidden="1">{#N/A,#N/A,FALSE,"단축1";#N/A,#N/A,FALSE,"단축2";#N/A,#N/A,FALSE,"단축3";#N/A,#N/A,FALSE,"장축";#N/A,#N/A,FALSE,"4WD"}</definedName>
    <definedName name="SHEET10" localSheetId="13" hidden="1">{#N/A,#N/A,FALSE,"단축1";#N/A,#N/A,FALSE,"단축2";#N/A,#N/A,FALSE,"단축3";#N/A,#N/A,FALSE,"장축";#N/A,#N/A,FALSE,"4WD"}</definedName>
    <definedName name="SHEET10" localSheetId="14" hidden="1">{#N/A,#N/A,FALSE,"단축1";#N/A,#N/A,FALSE,"단축2";#N/A,#N/A,FALSE,"단축3";#N/A,#N/A,FALSE,"장축";#N/A,#N/A,FALSE,"4WD"}</definedName>
    <definedName name="SHEET10" localSheetId="15" hidden="1">{#N/A,#N/A,FALSE,"단축1";#N/A,#N/A,FALSE,"단축2";#N/A,#N/A,FALSE,"단축3";#N/A,#N/A,FALSE,"장축";#N/A,#N/A,FALSE,"4WD"}</definedName>
    <definedName name="SHEET10" hidden="1">{#N/A,#N/A,FALSE,"단축1";#N/A,#N/A,FALSE,"단축2";#N/A,#N/A,FALSE,"단축3";#N/A,#N/A,FALSE,"장축";#N/A,#N/A,FALSE,"4WD"}</definedName>
    <definedName name="SHEET3">#REF!</definedName>
    <definedName name="SHEET6" localSheetId="13">[6]!SHEET6</definedName>
    <definedName name="SHEET6">[7]!SHEET6</definedName>
    <definedName name="SHI" localSheetId="7" hidden="1">{#N/A,#N/A,FALSE,"단축1";#N/A,#N/A,FALSE,"단축2";#N/A,#N/A,FALSE,"단축3";#N/A,#N/A,FALSE,"장축";#N/A,#N/A,FALSE,"4WD"}</definedName>
    <definedName name="SHI" localSheetId="16" hidden="1">{#N/A,#N/A,FALSE,"단축1";#N/A,#N/A,FALSE,"단축2";#N/A,#N/A,FALSE,"단축3";#N/A,#N/A,FALSE,"장축";#N/A,#N/A,FALSE,"4WD"}</definedName>
    <definedName name="SHI" localSheetId="6" hidden="1">{#N/A,#N/A,FALSE,"단축1";#N/A,#N/A,FALSE,"단축2";#N/A,#N/A,FALSE,"단축3";#N/A,#N/A,FALSE,"장축";#N/A,#N/A,FALSE,"4WD"}</definedName>
    <definedName name="SHI" localSheetId="17" hidden="1">{#N/A,#N/A,FALSE,"단축1";#N/A,#N/A,FALSE,"단축2";#N/A,#N/A,FALSE,"단축3";#N/A,#N/A,FALSE,"장축";#N/A,#N/A,FALSE,"4WD"}</definedName>
    <definedName name="SHI" localSheetId="13" hidden="1">{#N/A,#N/A,FALSE,"단축1";#N/A,#N/A,FALSE,"단축2";#N/A,#N/A,FALSE,"단축3";#N/A,#N/A,FALSE,"장축";#N/A,#N/A,FALSE,"4WD"}</definedName>
    <definedName name="SHI" localSheetId="14" hidden="1">{#N/A,#N/A,FALSE,"단축1";#N/A,#N/A,FALSE,"단축2";#N/A,#N/A,FALSE,"단축3";#N/A,#N/A,FALSE,"장축";#N/A,#N/A,FALSE,"4WD"}</definedName>
    <definedName name="SHI" localSheetId="15" hidden="1">{#N/A,#N/A,FALSE,"단축1";#N/A,#N/A,FALSE,"단축2";#N/A,#N/A,FALSE,"단축3";#N/A,#N/A,FALSE,"장축";#N/A,#N/A,FALSE,"4WD"}</definedName>
    <definedName name="SHI" hidden="1">{#N/A,#N/A,FALSE,"단축1";#N/A,#N/A,FALSE,"단축2";#N/A,#N/A,FALSE,"단축3";#N/A,#N/A,FALSE,"장축";#N/A,#N/A,FALSE,"4WD"}</definedName>
    <definedName name="shin" localSheetId="7" hidden="1">{#N/A,#N/A,FALSE,"단축1";#N/A,#N/A,FALSE,"단축2";#N/A,#N/A,FALSE,"단축3";#N/A,#N/A,FALSE,"장축";#N/A,#N/A,FALSE,"4WD"}</definedName>
    <definedName name="shin" localSheetId="16" hidden="1">{#N/A,#N/A,FALSE,"단축1";#N/A,#N/A,FALSE,"단축2";#N/A,#N/A,FALSE,"단축3";#N/A,#N/A,FALSE,"장축";#N/A,#N/A,FALSE,"4WD"}</definedName>
    <definedName name="shin" localSheetId="6" hidden="1">{#N/A,#N/A,FALSE,"단축1";#N/A,#N/A,FALSE,"단축2";#N/A,#N/A,FALSE,"단축3";#N/A,#N/A,FALSE,"장축";#N/A,#N/A,FALSE,"4WD"}</definedName>
    <definedName name="shin" localSheetId="17" hidden="1">{#N/A,#N/A,FALSE,"단축1";#N/A,#N/A,FALSE,"단축2";#N/A,#N/A,FALSE,"단축3";#N/A,#N/A,FALSE,"장축";#N/A,#N/A,FALSE,"4WD"}</definedName>
    <definedName name="shin" localSheetId="13" hidden="1">{#N/A,#N/A,FALSE,"단축1";#N/A,#N/A,FALSE,"단축2";#N/A,#N/A,FALSE,"단축3";#N/A,#N/A,FALSE,"장축";#N/A,#N/A,FALSE,"4WD"}</definedName>
    <definedName name="shin" localSheetId="14" hidden="1">{#N/A,#N/A,FALSE,"단축1";#N/A,#N/A,FALSE,"단축2";#N/A,#N/A,FALSE,"단축3";#N/A,#N/A,FALSE,"장축";#N/A,#N/A,FALSE,"4WD"}</definedName>
    <definedName name="shin" localSheetId="15" hidden="1">{#N/A,#N/A,FALSE,"단축1";#N/A,#N/A,FALSE,"단축2";#N/A,#N/A,FALSE,"단축3";#N/A,#N/A,FALSE,"장축";#N/A,#N/A,FALSE,"4WD"}</definedName>
    <definedName name="shin" hidden="1">{#N/A,#N/A,FALSE,"단축1";#N/A,#N/A,FALSE,"단축2";#N/A,#N/A,FALSE,"단축3";#N/A,#N/A,FALSE,"장축";#N/A,#N/A,FALSE,"4WD"}</definedName>
    <definedName name="SHOLE수">#REF!</definedName>
    <definedName name="SHRG공정">#REF!</definedName>
    <definedName name="SHS" localSheetId="7" hidden="1">{#N/A,#N/A,FALSE,"단축1";#N/A,#N/A,FALSE,"단축2";#N/A,#N/A,FALSE,"단축3";#N/A,#N/A,FALSE,"장축";#N/A,#N/A,FALSE,"4WD"}</definedName>
    <definedName name="SHS" localSheetId="16" hidden="1">{#N/A,#N/A,FALSE,"단축1";#N/A,#N/A,FALSE,"단축2";#N/A,#N/A,FALSE,"단축3";#N/A,#N/A,FALSE,"장축";#N/A,#N/A,FALSE,"4WD"}</definedName>
    <definedName name="SHS" localSheetId="6" hidden="1">{#N/A,#N/A,FALSE,"단축1";#N/A,#N/A,FALSE,"단축2";#N/A,#N/A,FALSE,"단축3";#N/A,#N/A,FALSE,"장축";#N/A,#N/A,FALSE,"4WD"}</definedName>
    <definedName name="SHS" localSheetId="17" hidden="1">{#N/A,#N/A,FALSE,"단축1";#N/A,#N/A,FALSE,"단축2";#N/A,#N/A,FALSE,"단축3";#N/A,#N/A,FALSE,"장축";#N/A,#N/A,FALSE,"4WD"}</definedName>
    <definedName name="SHS" localSheetId="13" hidden="1">{#N/A,#N/A,FALSE,"단축1";#N/A,#N/A,FALSE,"단축2";#N/A,#N/A,FALSE,"단축3";#N/A,#N/A,FALSE,"장축";#N/A,#N/A,FALSE,"4WD"}</definedName>
    <definedName name="SHS" localSheetId="14" hidden="1">{#N/A,#N/A,FALSE,"단축1";#N/A,#N/A,FALSE,"단축2";#N/A,#N/A,FALSE,"단축3";#N/A,#N/A,FALSE,"장축";#N/A,#N/A,FALSE,"4WD"}</definedName>
    <definedName name="SHS" localSheetId="15" hidden="1">{#N/A,#N/A,FALSE,"단축1";#N/A,#N/A,FALSE,"단축2";#N/A,#N/A,FALSE,"단축3";#N/A,#N/A,FALSE,"장축";#N/A,#N/A,FALSE,"4WD"}</definedName>
    <definedName name="SHS" hidden="1">{#N/A,#N/A,FALSE,"단축1";#N/A,#N/A,FALSE,"단축2";#N/A,#N/A,FALSE,"단축3";#N/A,#N/A,FALSE,"장축";#N/A,#N/A,FALSE,"4WD"}</definedName>
    <definedName name="SHSFS" localSheetId="7" hidden="1">{#N/A,#N/A,FALSE,"초도품";#N/A,#N/A,FALSE,"초도품 (2)";#N/A,#N/A,FALSE,"초도품 (3)";#N/A,#N/A,FALSE,"초도품 (4)";#N/A,#N/A,FALSE,"초도품 (5)";#N/A,#N/A,FALSE,"초도품 (6)"}</definedName>
    <definedName name="SHSFS" localSheetId="16" hidden="1">{#N/A,#N/A,FALSE,"초도품";#N/A,#N/A,FALSE,"초도품 (2)";#N/A,#N/A,FALSE,"초도품 (3)";#N/A,#N/A,FALSE,"초도품 (4)";#N/A,#N/A,FALSE,"초도품 (5)";#N/A,#N/A,FALSE,"초도품 (6)"}</definedName>
    <definedName name="SHSFS" localSheetId="17" hidden="1">{#N/A,#N/A,FALSE,"초도품";#N/A,#N/A,FALSE,"초도품 (2)";#N/A,#N/A,FALSE,"초도품 (3)";#N/A,#N/A,FALSE,"초도품 (4)";#N/A,#N/A,FALSE,"초도품 (5)";#N/A,#N/A,FALSE,"초도품 (6)"}</definedName>
    <definedName name="SHSFS" localSheetId="13" hidden="1">{#N/A,#N/A,FALSE,"초도품";#N/A,#N/A,FALSE,"초도품 (2)";#N/A,#N/A,FALSE,"초도품 (3)";#N/A,#N/A,FALSE,"초도품 (4)";#N/A,#N/A,FALSE,"초도품 (5)";#N/A,#N/A,FALSE,"초도품 (6)"}</definedName>
    <definedName name="SHSFS" localSheetId="14" hidden="1">{#N/A,#N/A,FALSE,"초도품";#N/A,#N/A,FALSE,"초도품 (2)";#N/A,#N/A,FALSE,"초도품 (3)";#N/A,#N/A,FALSE,"초도품 (4)";#N/A,#N/A,FALSE,"초도품 (5)";#N/A,#N/A,FALSE,"초도품 (6)"}</definedName>
    <definedName name="SHSFS" localSheetId="15" hidden="1">{#N/A,#N/A,FALSE,"초도품";#N/A,#N/A,FALSE,"초도품 (2)";#N/A,#N/A,FALSE,"초도품 (3)";#N/A,#N/A,FALSE,"초도품 (4)";#N/A,#N/A,FALSE,"초도품 (5)";#N/A,#N/A,FALSE,"초도품 (6)"}</definedName>
    <definedName name="SHSFS" hidden="1">{#N/A,#N/A,FALSE,"초도품";#N/A,#N/A,FALSE,"초도품 (2)";#N/A,#N/A,FALSE,"초도품 (3)";#N/A,#N/A,FALSE,"초도품 (4)";#N/A,#N/A,FALSE,"초도품 (5)";#N/A,#N/A,FALSE,"초도품 (6)"}</definedName>
    <definedName name="SHSH" localSheetId="7" hidden="1">{#N/A,#N/A,FALSE,"단축1";#N/A,#N/A,FALSE,"단축2";#N/A,#N/A,FALSE,"단축3";#N/A,#N/A,FALSE,"장축";#N/A,#N/A,FALSE,"4WD"}</definedName>
    <definedName name="SHSH" localSheetId="16" hidden="1">{#N/A,#N/A,FALSE,"단축1";#N/A,#N/A,FALSE,"단축2";#N/A,#N/A,FALSE,"단축3";#N/A,#N/A,FALSE,"장축";#N/A,#N/A,FALSE,"4WD"}</definedName>
    <definedName name="SHSH" localSheetId="6" hidden="1">{#N/A,#N/A,FALSE,"단축1";#N/A,#N/A,FALSE,"단축2";#N/A,#N/A,FALSE,"단축3";#N/A,#N/A,FALSE,"장축";#N/A,#N/A,FALSE,"4WD"}</definedName>
    <definedName name="SHSH" localSheetId="17" hidden="1">{#N/A,#N/A,FALSE,"단축1";#N/A,#N/A,FALSE,"단축2";#N/A,#N/A,FALSE,"단축3";#N/A,#N/A,FALSE,"장축";#N/A,#N/A,FALSE,"4WD"}</definedName>
    <definedName name="SHSH" localSheetId="13" hidden="1">{#N/A,#N/A,FALSE,"단축1";#N/A,#N/A,FALSE,"단축2";#N/A,#N/A,FALSE,"단축3";#N/A,#N/A,FALSE,"장축";#N/A,#N/A,FALSE,"4WD"}</definedName>
    <definedName name="SHSH" localSheetId="14" hidden="1">{#N/A,#N/A,FALSE,"단축1";#N/A,#N/A,FALSE,"단축2";#N/A,#N/A,FALSE,"단축3";#N/A,#N/A,FALSE,"장축";#N/A,#N/A,FALSE,"4WD"}</definedName>
    <definedName name="SHSH" localSheetId="15" hidden="1">{#N/A,#N/A,FALSE,"단축1";#N/A,#N/A,FALSE,"단축2";#N/A,#N/A,FALSE,"단축3";#N/A,#N/A,FALSE,"장축";#N/A,#N/A,FALSE,"4WD"}</definedName>
    <definedName name="SHSH" hidden="1">{#N/A,#N/A,FALSE,"단축1";#N/A,#N/A,FALSE,"단축2";#N/A,#N/A,FALSE,"단축3";#N/A,#N/A,FALSE,"장축";#N/A,#N/A,FALSE,"4WD"}</definedName>
    <definedName name="SHT" localSheetId="7" hidden="1">{#N/A,#N/A,FALSE,"단축1";#N/A,#N/A,FALSE,"단축2";#N/A,#N/A,FALSE,"단축3";#N/A,#N/A,FALSE,"장축";#N/A,#N/A,FALSE,"4WD"}</definedName>
    <definedName name="SHT" localSheetId="16" hidden="1">{#N/A,#N/A,FALSE,"단축1";#N/A,#N/A,FALSE,"단축2";#N/A,#N/A,FALSE,"단축3";#N/A,#N/A,FALSE,"장축";#N/A,#N/A,FALSE,"4WD"}</definedName>
    <definedName name="SHT" localSheetId="17" hidden="1">{#N/A,#N/A,FALSE,"단축1";#N/A,#N/A,FALSE,"단축2";#N/A,#N/A,FALSE,"단축3";#N/A,#N/A,FALSE,"장축";#N/A,#N/A,FALSE,"4WD"}</definedName>
    <definedName name="SHT" localSheetId="13" hidden="1">{#N/A,#N/A,FALSE,"단축1";#N/A,#N/A,FALSE,"단축2";#N/A,#N/A,FALSE,"단축3";#N/A,#N/A,FALSE,"장축";#N/A,#N/A,FALSE,"4WD"}</definedName>
    <definedName name="SHT" localSheetId="14" hidden="1">{#N/A,#N/A,FALSE,"단축1";#N/A,#N/A,FALSE,"단축2";#N/A,#N/A,FALSE,"단축3";#N/A,#N/A,FALSE,"장축";#N/A,#N/A,FALSE,"4WD"}</definedName>
    <definedName name="SHT" localSheetId="15" hidden="1">{#N/A,#N/A,FALSE,"단축1";#N/A,#N/A,FALSE,"단축2";#N/A,#N/A,FALSE,"단축3";#N/A,#N/A,FALSE,"장축";#N/A,#N/A,FALSE,"4WD"}</definedName>
    <definedName name="SHT" hidden="1">{#N/A,#N/A,FALSE,"단축1";#N/A,#N/A,FALSE,"단축2";#N/A,#N/A,FALSE,"단축3";#N/A,#N/A,FALSE,"장축";#N/A,#N/A,FALSE,"4WD"}</definedName>
    <definedName name="SIDE" localSheetId="7" hidden="1">{#N/A,#N/A,FALSE,"단축1";#N/A,#N/A,FALSE,"단축2";#N/A,#N/A,FALSE,"단축3";#N/A,#N/A,FALSE,"장축";#N/A,#N/A,FALSE,"4WD"}</definedName>
    <definedName name="SIDE" localSheetId="16" hidden="1">{#N/A,#N/A,FALSE,"단축1";#N/A,#N/A,FALSE,"단축2";#N/A,#N/A,FALSE,"단축3";#N/A,#N/A,FALSE,"장축";#N/A,#N/A,FALSE,"4WD"}</definedName>
    <definedName name="SIDE" localSheetId="6" hidden="1">{#N/A,#N/A,FALSE,"단축1";#N/A,#N/A,FALSE,"단축2";#N/A,#N/A,FALSE,"단축3";#N/A,#N/A,FALSE,"장축";#N/A,#N/A,FALSE,"4WD"}</definedName>
    <definedName name="SIDE" localSheetId="17" hidden="1">{#N/A,#N/A,FALSE,"단축1";#N/A,#N/A,FALSE,"단축2";#N/A,#N/A,FALSE,"단축3";#N/A,#N/A,FALSE,"장축";#N/A,#N/A,FALSE,"4WD"}</definedName>
    <definedName name="SIDE" localSheetId="13" hidden="1">{#N/A,#N/A,FALSE,"단축1";#N/A,#N/A,FALSE,"단축2";#N/A,#N/A,FALSE,"단축3";#N/A,#N/A,FALSE,"장축";#N/A,#N/A,FALSE,"4WD"}</definedName>
    <definedName name="SIDE" localSheetId="14" hidden="1">{#N/A,#N/A,FALSE,"단축1";#N/A,#N/A,FALSE,"단축2";#N/A,#N/A,FALSE,"단축3";#N/A,#N/A,FALSE,"장축";#N/A,#N/A,FALSE,"4WD"}</definedName>
    <definedName name="SIDE" localSheetId="15" hidden="1">{#N/A,#N/A,FALSE,"단축1";#N/A,#N/A,FALSE,"단축2";#N/A,#N/A,FALSE,"단축3";#N/A,#N/A,FALSE,"장축";#N/A,#N/A,FALSE,"4WD"}</definedName>
    <definedName name="SIDE" hidden="1">{#N/A,#N/A,FALSE,"단축1";#N/A,#N/A,FALSE,"단축2";#N/A,#N/A,FALSE,"단축3";#N/A,#N/A,FALSE,"장축";#N/A,#N/A,FALSE,"4WD"}</definedName>
    <definedName name="side사용">#REF!</definedName>
    <definedName name="Site" localSheetId="7" hidden="1">{#N/A,#N/A,FALSE,"단축1";#N/A,#N/A,FALSE,"단축2";#N/A,#N/A,FALSE,"단축3";#N/A,#N/A,FALSE,"장축";#N/A,#N/A,FALSE,"4WD"}</definedName>
    <definedName name="Site" localSheetId="16" hidden="1">{#N/A,#N/A,FALSE,"단축1";#N/A,#N/A,FALSE,"단축2";#N/A,#N/A,FALSE,"단축3";#N/A,#N/A,FALSE,"장축";#N/A,#N/A,FALSE,"4WD"}</definedName>
    <definedName name="Site" localSheetId="6" hidden="1">{#N/A,#N/A,FALSE,"단축1";#N/A,#N/A,FALSE,"단축2";#N/A,#N/A,FALSE,"단축3";#N/A,#N/A,FALSE,"장축";#N/A,#N/A,FALSE,"4WD"}</definedName>
    <definedName name="Site" localSheetId="17" hidden="1">{#N/A,#N/A,FALSE,"단축1";#N/A,#N/A,FALSE,"단축2";#N/A,#N/A,FALSE,"단축3";#N/A,#N/A,FALSE,"장축";#N/A,#N/A,FALSE,"4WD"}</definedName>
    <definedName name="Site" localSheetId="13" hidden="1">{#N/A,#N/A,FALSE,"단축1";#N/A,#N/A,FALSE,"단축2";#N/A,#N/A,FALSE,"단축3";#N/A,#N/A,FALSE,"장축";#N/A,#N/A,FALSE,"4WD"}</definedName>
    <definedName name="Site" localSheetId="14" hidden="1">{#N/A,#N/A,FALSE,"단축1";#N/A,#N/A,FALSE,"단축2";#N/A,#N/A,FALSE,"단축3";#N/A,#N/A,FALSE,"장축";#N/A,#N/A,FALSE,"4WD"}</definedName>
    <definedName name="Site" localSheetId="15" hidden="1">{#N/A,#N/A,FALSE,"단축1";#N/A,#N/A,FALSE,"단축2";#N/A,#N/A,FALSE,"단축3";#N/A,#N/A,FALSE,"장축";#N/A,#N/A,FALSE,"4WD"}</definedName>
    <definedName name="Site" hidden="1">{#N/A,#N/A,FALSE,"단축1";#N/A,#N/A,FALSE,"단축2";#N/A,#N/A,FALSE,"단축3";#N/A,#N/A,FALSE,"장축";#N/A,#N/A,FALSE,"4WD"}</definedName>
    <definedName name="SJ">#REF!</definedName>
    <definedName name="SJGDJJGFJ" localSheetId="7">BlankMacro1</definedName>
    <definedName name="SJGDJJGFJ" localSheetId="16">BlankMacro1</definedName>
    <definedName name="SJGDJJGFJ" localSheetId="17">BlankMacro1</definedName>
    <definedName name="SJGDJJGFJ" localSheetId="10">BlankMacro1</definedName>
    <definedName name="SJGDJJGFJ" localSheetId="8">BlankMacro1</definedName>
    <definedName name="SJGDJJGFJ" localSheetId="0">BlankMacro1</definedName>
    <definedName name="SJGDJJGFJ" localSheetId="13">BlankMacro1</definedName>
    <definedName name="SJGDJJGFJ" localSheetId="14">BlankMacro1</definedName>
    <definedName name="SJGDJJGFJ" localSheetId="11">BlankMacro1</definedName>
    <definedName name="SJGDJJGFJ" localSheetId="15">BlankMacro1</definedName>
    <definedName name="SJGDJJGFJ">BlankMacro1</definedName>
    <definedName name="SJH" localSheetId="7" hidden="1">{#N/A,#N/A,FALSE,"을지 (4)";#N/A,#N/A,FALSE,"을지 (5)";#N/A,#N/A,FALSE,"을지 (6)"}</definedName>
    <definedName name="SJH" localSheetId="16" hidden="1">{#N/A,#N/A,FALSE,"을지 (4)";#N/A,#N/A,FALSE,"을지 (5)";#N/A,#N/A,FALSE,"을지 (6)"}</definedName>
    <definedName name="SJH" localSheetId="17" hidden="1">{#N/A,#N/A,FALSE,"을지 (4)";#N/A,#N/A,FALSE,"을지 (5)";#N/A,#N/A,FALSE,"을지 (6)"}</definedName>
    <definedName name="SJH" localSheetId="13" hidden="1">{#N/A,#N/A,FALSE,"을지 (4)";#N/A,#N/A,FALSE,"을지 (5)";#N/A,#N/A,FALSE,"을지 (6)"}</definedName>
    <definedName name="SJH" localSheetId="14" hidden="1">{#N/A,#N/A,FALSE,"을지 (4)";#N/A,#N/A,FALSE,"을지 (5)";#N/A,#N/A,FALSE,"을지 (6)"}</definedName>
    <definedName name="SJH" localSheetId="15" hidden="1">{#N/A,#N/A,FALSE,"을지 (4)";#N/A,#N/A,FALSE,"을지 (5)";#N/A,#N/A,FALSE,"을지 (6)"}</definedName>
    <definedName name="SJH" hidden="1">{#N/A,#N/A,FALSE,"을지 (4)";#N/A,#N/A,FALSE,"을지 (5)";#N/A,#N/A,FALSE,"을지 (6)"}</definedName>
    <definedName name="sjjf" localSheetId="7" hidden="1">{#N/A,#N/A,FALSE,"단축1";#N/A,#N/A,FALSE,"단축2";#N/A,#N/A,FALSE,"단축3";#N/A,#N/A,FALSE,"장축";#N/A,#N/A,FALSE,"4WD"}</definedName>
    <definedName name="sjjf" localSheetId="16" hidden="1">{#N/A,#N/A,FALSE,"단축1";#N/A,#N/A,FALSE,"단축2";#N/A,#N/A,FALSE,"단축3";#N/A,#N/A,FALSE,"장축";#N/A,#N/A,FALSE,"4WD"}</definedName>
    <definedName name="sjjf" localSheetId="17" hidden="1">{#N/A,#N/A,FALSE,"단축1";#N/A,#N/A,FALSE,"단축2";#N/A,#N/A,FALSE,"단축3";#N/A,#N/A,FALSE,"장축";#N/A,#N/A,FALSE,"4WD"}</definedName>
    <definedName name="sjjf" localSheetId="13" hidden="1">{#N/A,#N/A,FALSE,"단축1";#N/A,#N/A,FALSE,"단축2";#N/A,#N/A,FALSE,"단축3";#N/A,#N/A,FALSE,"장축";#N/A,#N/A,FALSE,"4WD"}</definedName>
    <definedName name="sjjf" localSheetId="14" hidden="1">{#N/A,#N/A,FALSE,"단축1";#N/A,#N/A,FALSE,"단축2";#N/A,#N/A,FALSE,"단축3";#N/A,#N/A,FALSE,"장축";#N/A,#N/A,FALSE,"4WD"}</definedName>
    <definedName name="sjjf" localSheetId="15" hidden="1">{#N/A,#N/A,FALSE,"단축1";#N/A,#N/A,FALSE,"단축2";#N/A,#N/A,FALSE,"단축3";#N/A,#N/A,FALSE,"장축";#N/A,#N/A,FALSE,"4WD"}</definedName>
    <definedName name="sjjf" hidden="1">{#N/A,#N/A,FALSE,"단축1";#N/A,#N/A,FALSE,"단축2";#N/A,#N/A,FALSE,"단축3";#N/A,#N/A,FALSE,"장축";#N/A,#N/A,FALSE,"4WD"}</definedName>
    <definedName name="sjk" localSheetId="7" hidden="1">{#N/A,#N/A,FALSE,"단축1";#N/A,#N/A,FALSE,"단축2";#N/A,#N/A,FALSE,"단축3";#N/A,#N/A,FALSE,"장축";#N/A,#N/A,FALSE,"4WD"}</definedName>
    <definedName name="sjk" localSheetId="16" hidden="1">{#N/A,#N/A,FALSE,"단축1";#N/A,#N/A,FALSE,"단축2";#N/A,#N/A,FALSE,"단축3";#N/A,#N/A,FALSE,"장축";#N/A,#N/A,FALSE,"4WD"}</definedName>
    <definedName name="sjk" localSheetId="17" hidden="1">{#N/A,#N/A,FALSE,"단축1";#N/A,#N/A,FALSE,"단축2";#N/A,#N/A,FALSE,"단축3";#N/A,#N/A,FALSE,"장축";#N/A,#N/A,FALSE,"4WD"}</definedName>
    <definedName name="sjk" localSheetId="13" hidden="1">{#N/A,#N/A,FALSE,"단축1";#N/A,#N/A,FALSE,"단축2";#N/A,#N/A,FALSE,"단축3";#N/A,#N/A,FALSE,"장축";#N/A,#N/A,FALSE,"4WD"}</definedName>
    <definedName name="sjk" localSheetId="14" hidden="1">{#N/A,#N/A,FALSE,"단축1";#N/A,#N/A,FALSE,"단축2";#N/A,#N/A,FALSE,"단축3";#N/A,#N/A,FALSE,"장축";#N/A,#N/A,FALSE,"4WD"}</definedName>
    <definedName name="sjk" localSheetId="15" hidden="1">{#N/A,#N/A,FALSE,"단축1";#N/A,#N/A,FALSE,"단축2";#N/A,#N/A,FALSE,"단축3";#N/A,#N/A,FALSE,"장축";#N/A,#N/A,FALSE,"4WD"}</definedName>
    <definedName name="sjk" hidden="1">{#N/A,#N/A,FALSE,"단축1";#N/A,#N/A,FALSE,"단축2";#N/A,#N/A,FALSE,"단축3";#N/A,#N/A,FALSE,"장축";#N/A,#N/A,FALSE,"4WD"}</definedName>
    <definedName name="SK" localSheetId="6" hidden="1">{#N/A,#N/A,FALSE,"표지";#N/A,#N/A,FALSE,"전제";#N/A,#N/A,FALSE,"대당";#N/A,#N/A,FALSE,"가공비";#N/A,#N/A,FALSE,"재료비";#N/A,#N/A,FALSE,"손익"}</definedName>
    <definedName name="SK" localSheetId="13" hidden="1">{#N/A,#N/A,FALSE,"표지";#N/A,#N/A,FALSE,"전제";#N/A,#N/A,FALSE,"대당";#N/A,#N/A,FALSE,"가공비";#N/A,#N/A,FALSE,"재료비";#N/A,#N/A,FALSE,"손익"}</definedName>
    <definedName name="SK">#REF!</definedName>
    <definedName name="ŞK" localSheetId="7" hidden="1">{#N/A,#N/A,FALSE,"단축1";#N/A,#N/A,FALSE,"단축2";#N/A,#N/A,FALSE,"단축3";#N/A,#N/A,FALSE,"장축";#N/A,#N/A,FALSE,"4WD"}</definedName>
    <definedName name="ŞK" localSheetId="16" hidden="1">{#N/A,#N/A,FALSE,"단축1";#N/A,#N/A,FALSE,"단축2";#N/A,#N/A,FALSE,"단축3";#N/A,#N/A,FALSE,"장축";#N/A,#N/A,FALSE,"4WD"}</definedName>
    <definedName name="ŞK" localSheetId="17" hidden="1">{#N/A,#N/A,FALSE,"단축1";#N/A,#N/A,FALSE,"단축2";#N/A,#N/A,FALSE,"단축3";#N/A,#N/A,FALSE,"장축";#N/A,#N/A,FALSE,"4WD"}</definedName>
    <definedName name="ŞK" localSheetId="13" hidden="1">{#N/A,#N/A,FALSE,"단축1";#N/A,#N/A,FALSE,"단축2";#N/A,#N/A,FALSE,"단축3";#N/A,#N/A,FALSE,"장축";#N/A,#N/A,FALSE,"4WD"}</definedName>
    <definedName name="ŞK" localSheetId="14" hidden="1">{#N/A,#N/A,FALSE,"단축1";#N/A,#N/A,FALSE,"단축2";#N/A,#N/A,FALSE,"단축3";#N/A,#N/A,FALSE,"장축";#N/A,#N/A,FALSE,"4WD"}</definedName>
    <definedName name="ŞK" localSheetId="15" hidden="1">{#N/A,#N/A,FALSE,"단축1";#N/A,#N/A,FALSE,"단축2";#N/A,#N/A,FALSE,"단축3";#N/A,#N/A,FALSE,"장축";#N/A,#N/A,FALSE,"4WD"}</definedName>
    <definedName name="ŞK" hidden="1">{#N/A,#N/A,FALSE,"단축1";#N/A,#N/A,FALSE,"단축2";#N/A,#N/A,FALSE,"단축3";#N/A,#N/A,FALSE,"장축";#N/A,#N/A,FALSE,"4WD"}</definedName>
    <definedName name="SKEKSK" localSheetId="7" hidden="1">{#N/A,#N/A,FALSE,"품의서";#N/A,#N/A,FALSE,"전제";#N/A,#N/A,FALSE,"총손";#N/A,#N/A,FALSE,"손익"}</definedName>
    <definedName name="SKEKSK" localSheetId="16" hidden="1">{#N/A,#N/A,FALSE,"품의서";#N/A,#N/A,FALSE,"전제";#N/A,#N/A,FALSE,"총손";#N/A,#N/A,FALSE,"손익"}</definedName>
    <definedName name="SKEKSK" localSheetId="6" hidden="1">{#N/A,#N/A,FALSE,"품의서";#N/A,#N/A,FALSE,"전제";#N/A,#N/A,FALSE,"총손";#N/A,#N/A,FALSE,"손익"}</definedName>
    <definedName name="SKEKSK" localSheetId="17" hidden="1">{#N/A,#N/A,FALSE,"품의서";#N/A,#N/A,FALSE,"전제";#N/A,#N/A,FALSE,"총손";#N/A,#N/A,FALSE,"손익"}</definedName>
    <definedName name="SKEKSK" localSheetId="13" hidden="1">{#N/A,#N/A,FALSE,"품의서";#N/A,#N/A,FALSE,"전제";#N/A,#N/A,FALSE,"총손";#N/A,#N/A,FALSE,"손익"}</definedName>
    <definedName name="SKEKSK" localSheetId="14" hidden="1">{#N/A,#N/A,FALSE,"품의서";#N/A,#N/A,FALSE,"전제";#N/A,#N/A,FALSE,"총손";#N/A,#N/A,FALSE,"손익"}</definedName>
    <definedName name="SKEKSK" localSheetId="15" hidden="1">{#N/A,#N/A,FALSE,"품의서";#N/A,#N/A,FALSE,"전제";#N/A,#N/A,FALSE,"총손";#N/A,#N/A,FALSE,"손익"}</definedName>
    <definedName name="SKEKSK" hidden="1">{#N/A,#N/A,FALSE,"품의서";#N/A,#N/A,FALSE,"전제";#N/A,#N/A,FALSE,"총손";#N/A,#N/A,FALSE,"손익"}</definedName>
    <definedName name="SKFK" localSheetId="6">#REF!</definedName>
    <definedName name="SKFK">#REF!</definedName>
    <definedName name="SKLL" localSheetId="6">#REF!</definedName>
    <definedName name="SKLL">#REF!</definedName>
    <definedName name="SKR" localSheetId="7" hidden="1">{#N/A,#N/A,FALSE,"단축1";#N/A,#N/A,FALSE,"단축2";#N/A,#N/A,FALSE,"단축3";#N/A,#N/A,FALSE,"장축";#N/A,#N/A,FALSE,"4WD"}</definedName>
    <definedName name="SKR" localSheetId="16" hidden="1">{#N/A,#N/A,FALSE,"단축1";#N/A,#N/A,FALSE,"단축2";#N/A,#N/A,FALSE,"단축3";#N/A,#N/A,FALSE,"장축";#N/A,#N/A,FALSE,"4WD"}</definedName>
    <definedName name="SKR" localSheetId="17" hidden="1">{#N/A,#N/A,FALSE,"단축1";#N/A,#N/A,FALSE,"단축2";#N/A,#N/A,FALSE,"단축3";#N/A,#N/A,FALSE,"장축";#N/A,#N/A,FALSE,"4WD"}</definedName>
    <definedName name="SKR" localSheetId="13" hidden="1">{#N/A,#N/A,FALSE,"단축1";#N/A,#N/A,FALSE,"단축2";#N/A,#N/A,FALSE,"단축3";#N/A,#N/A,FALSE,"장축";#N/A,#N/A,FALSE,"4WD"}</definedName>
    <definedName name="SKR" localSheetId="14" hidden="1">{#N/A,#N/A,FALSE,"단축1";#N/A,#N/A,FALSE,"단축2";#N/A,#N/A,FALSE,"단축3";#N/A,#N/A,FALSE,"장축";#N/A,#N/A,FALSE,"4WD"}</definedName>
    <definedName name="SKR" localSheetId="15" hidden="1">{#N/A,#N/A,FALSE,"단축1";#N/A,#N/A,FALSE,"단축2";#N/A,#N/A,FALSE,"단축3";#N/A,#N/A,FALSE,"장축";#N/A,#N/A,FALSE,"4WD"}</definedName>
    <definedName name="SKR" hidden="1">{#N/A,#N/A,FALSE,"단축1";#N/A,#N/A,FALSE,"단축2";#N/A,#N/A,FALSE,"단축3";#N/A,#N/A,FALSE,"장축";#N/A,#N/A,FALSE,"4WD"}</definedName>
    <definedName name="SKRYKRSKS" localSheetId="7">BlankMacro1</definedName>
    <definedName name="SKRYKRSKS" localSheetId="16">BlankMacro1</definedName>
    <definedName name="SKRYKRSKS" localSheetId="17">BlankMacro1</definedName>
    <definedName name="SKRYKRSKS" localSheetId="10">BlankMacro1</definedName>
    <definedName name="SKRYKRSKS" localSheetId="8">BlankMacro1</definedName>
    <definedName name="SKRYKRSKS" localSheetId="0">BlankMacro1</definedName>
    <definedName name="SKRYKRSKS" localSheetId="13">BlankMacro1</definedName>
    <definedName name="SKRYKRSKS" localSheetId="14">BlankMacro1</definedName>
    <definedName name="SKRYKRSKS" localSheetId="11">BlankMacro1</definedName>
    <definedName name="SKRYKRSKS" localSheetId="15">BlankMacro1</definedName>
    <definedName name="SKRYKRSKS">BlankMacro1</definedName>
    <definedName name="SKSK" localSheetId="7" hidden="1">{#N/A,#N/A,FALSE,"단축1";#N/A,#N/A,FALSE,"단축2";#N/A,#N/A,FALSE,"단축3";#N/A,#N/A,FALSE,"장축";#N/A,#N/A,FALSE,"4WD"}</definedName>
    <definedName name="SKSK" localSheetId="16" hidden="1">{#N/A,#N/A,FALSE,"단축1";#N/A,#N/A,FALSE,"단축2";#N/A,#N/A,FALSE,"단축3";#N/A,#N/A,FALSE,"장축";#N/A,#N/A,FALSE,"4WD"}</definedName>
    <definedName name="SKSK" localSheetId="6">#REF!</definedName>
    <definedName name="SKSK" localSheetId="17" hidden="1">{#N/A,#N/A,FALSE,"단축1";#N/A,#N/A,FALSE,"단축2";#N/A,#N/A,FALSE,"단축3";#N/A,#N/A,FALSE,"장축";#N/A,#N/A,FALSE,"4WD"}</definedName>
    <definedName name="SKSK" localSheetId="13">#REF!</definedName>
    <definedName name="SKSK" localSheetId="14" hidden="1">{#N/A,#N/A,FALSE,"단축1";#N/A,#N/A,FALSE,"단축2";#N/A,#N/A,FALSE,"단축3";#N/A,#N/A,FALSE,"장축";#N/A,#N/A,FALSE,"4WD"}</definedName>
    <definedName name="SKSK" localSheetId="15" hidden="1">{#N/A,#N/A,FALSE,"단축1";#N/A,#N/A,FALSE,"단축2";#N/A,#N/A,FALSE,"단축3";#N/A,#N/A,FALSE,"장축";#N/A,#N/A,FALSE,"4WD"}</definedName>
    <definedName name="SKSK" hidden="1">{#N/A,#N/A,FALSE,"단축1";#N/A,#N/A,FALSE,"단축2";#N/A,#N/A,FALSE,"단축3";#N/A,#N/A,FALSE,"장축";#N/A,#N/A,FALSE,"4WD"}</definedName>
    <definedName name="SKYLUYR" localSheetId="7">BlankMacro1</definedName>
    <definedName name="SKYLUYR" localSheetId="16">BlankMacro1</definedName>
    <definedName name="SKYLUYR" localSheetId="17">BlankMacro1</definedName>
    <definedName name="SKYLUYR" localSheetId="10">BlankMacro1</definedName>
    <definedName name="SKYLUYR" localSheetId="8">BlankMacro1</definedName>
    <definedName name="SKYLUYR" localSheetId="0">BlankMacro1</definedName>
    <definedName name="SKYLUYR" localSheetId="13">BlankMacro1</definedName>
    <definedName name="SKYLUYR" localSheetId="14">BlankMacro1</definedName>
    <definedName name="SKYLUYR" localSheetId="11">BlankMacro1</definedName>
    <definedName name="SKYLUYR" localSheetId="15">BlankMacro1</definedName>
    <definedName name="SKYLUYR">BlankMacro1</definedName>
    <definedName name="SL" localSheetId="7">#REF!</definedName>
    <definedName name="SL">#REF!</definedName>
    <definedName name="SM" localSheetId="7" hidden="1">{#N/A,#N/A,FALSE,"단축1";#N/A,#N/A,FALSE,"단축2";#N/A,#N/A,FALSE,"단축3";#N/A,#N/A,FALSE,"장축";#N/A,#N/A,FALSE,"4WD"}</definedName>
    <definedName name="SM" localSheetId="16" hidden="1">{#N/A,#N/A,FALSE,"단축1";#N/A,#N/A,FALSE,"단축2";#N/A,#N/A,FALSE,"단축3";#N/A,#N/A,FALSE,"장축";#N/A,#N/A,FALSE,"4WD"}</definedName>
    <definedName name="SM" localSheetId="17" hidden="1">{#N/A,#N/A,FALSE,"단축1";#N/A,#N/A,FALSE,"단축2";#N/A,#N/A,FALSE,"단축3";#N/A,#N/A,FALSE,"장축";#N/A,#N/A,FALSE,"4WD"}</definedName>
    <definedName name="SM" localSheetId="13" hidden="1">{#N/A,#N/A,FALSE,"단축1";#N/A,#N/A,FALSE,"단축2";#N/A,#N/A,FALSE,"단축3";#N/A,#N/A,FALSE,"장축";#N/A,#N/A,FALSE,"4WD"}</definedName>
    <definedName name="SM" localSheetId="14" hidden="1">{#N/A,#N/A,FALSE,"단축1";#N/A,#N/A,FALSE,"단축2";#N/A,#N/A,FALSE,"단축3";#N/A,#N/A,FALSE,"장축";#N/A,#N/A,FALSE,"4WD"}</definedName>
    <definedName name="SM" localSheetId="15" hidden="1">{#N/A,#N/A,FALSE,"단축1";#N/A,#N/A,FALSE,"단축2";#N/A,#N/A,FALSE,"단축3";#N/A,#N/A,FALSE,"장축";#N/A,#N/A,FALSE,"4WD"}</definedName>
    <definedName name="SM" hidden="1">{#N/A,#N/A,FALSE,"단축1";#N/A,#N/A,FALSE,"단축2";#N/A,#N/A,FALSE,"단축3";#N/A,#N/A,FALSE,"장축";#N/A,#N/A,FALSE,"4WD"}</definedName>
    <definedName name="SM_00">63400</definedName>
    <definedName name="SM_01">77300</definedName>
    <definedName name="SM_02">82700</definedName>
    <definedName name="SM_03">85100</definedName>
    <definedName name="SM_04">85700</definedName>
    <definedName name="SM_05">78300</definedName>
    <definedName name="SM_06">3000</definedName>
    <definedName name="SM_07">0</definedName>
    <definedName name="SM_99">4000</definedName>
    <definedName name="sm00feb">#REF!</definedName>
    <definedName name="sm00feb1">#REF!</definedName>
    <definedName name="sma">#REF!</definedName>
    <definedName name="smfeb">#REF!</definedName>
    <definedName name="smfeb1">#REF!</definedName>
    <definedName name="smmar">#REF!</definedName>
    <definedName name="smmart">#REF!</definedName>
    <definedName name="SMNVH">#REF!</definedName>
    <definedName name="SMS" localSheetId="7" hidden="1">{#N/A,#N/A,FALSE,"단축1";#N/A,#N/A,FALSE,"단축2";#N/A,#N/A,FALSE,"단축3";#N/A,#N/A,FALSE,"장축";#N/A,#N/A,FALSE,"4WD"}</definedName>
    <definedName name="SMS" localSheetId="16" hidden="1">{#N/A,#N/A,FALSE,"단축1";#N/A,#N/A,FALSE,"단축2";#N/A,#N/A,FALSE,"단축3";#N/A,#N/A,FALSE,"장축";#N/A,#N/A,FALSE,"4WD"}</definedName>
    <definedName name="SMS" localSheetId="17" hidden="1">{#N/A,#N/A,FALSE,"단축1";#N/A,#N/A,FALSE,"단축2";#N/A,#N/A,FALSE,"단축3";#N/A,#N/A,FALSE,"장축";#N/A,#N/A,FALSE,"4WD"}</definedName>
    <definedName name="SMS" localSheetId="13" hidden="1">{#N/A,#N/A,FALSE,"단축1";#N/A,#N/A,FALSE,"단축2";#N/A,#N/A,FALSE,"단축3";#N/A,#N/A,FALSE,"장축";#N/A,#N/A,FALSE,"4WD"}</definedName>
    <definedName name="SMS" localSheetId="14" hidden="1">{#N/A,#N/A,FALSE,"단축1";#N/A,#N/A,FALSE,"단축2";#N/A,#N/A,FALSE,"단축3";#N/A,#N/A,FALSE,"장축";#N/A,#N/A,FALSE,"4WD"}</definedName>
    <definedName name="SMS" localSheetId="15" hidden="1">{#N/A,#N/A,FALSE,"단축1";#N/A,#N/A,FALSE,"단축2";#N/A,#N/A,FALSE,"단축3";#N/A,#N/A,FALSE,"장축";#N/A,#N/A,FALSE,"4WD"}</definedName>
    <definedName name="SMS" hidden="1">{#N/A,#N/A,FALSE,"단축1";#N/A,#N/A,FALSE,"단축2";#N/A,#N/A,FALSE,"단축3";#N/A,#N/A,FALSE,"장축";#N/A,#N/A,FALSE,"4WD"}</definedName>
    <definedName name="smtgate">#REF!</definedName>
    <definedName name="SM부자재" localSheetId="7" hidden="1">{#N/A,#N/A,FALSE,"신규dep";#N/A,#N/A,FALSE,"신규dep-금형상각후";#N/A,#N/A,FALSE,"신규dep-연구비상각후";#N/A,#N/A,FALSE,"신규dep-기계,공구상각후"}</definedName>
    <definedName name="SM부자재" localSheetId="16" hidden="1">{#N/A,#N/A,FALSE,"신규dep";#N/A,#N/A,FALSE,"신규dep-금형상각후";#N/A,#N/A,FALSE,"신규dep-연구비상각후";#N/A,#N/A,FALSE,"신규dep-기계,공구상각후"}</definedName>
    <definedName name="SM부자재" localSheetId="6" hidden="1">{#N/A,#N/A,FALSE,"신규dep";#N/A,#N/A,FALSE,"신규dep-금형상각후";#N/A,#N/A,FALSE,"신규dep-연구비상각후";#N/A,#N/A,FALSE,"신규dep-기계,공구상각후"}</definedName>
    <definedName name="SM부자재" localSheetId="17" hidden="1">{#N/A,#N/A,FALSE,"신규dep";#N/A,#N/A,FALSE,"신규dep-금형상각후";#N/A,#N/A,FALSE,"신규dep-연구비상각후";#N/A,#N/A,FALSE,"신규dep-기계,공구상각후"}</definedName>
    <definedName name="SM부자재" localSheetId="13" hidden="1">{#N/A,#N/A,FALSE,"신규dep";#N/A,#N/A,FALSE,"신규dep-금형상각후";#N/A,#N/A,FALSE,"신규dep-연구비상각후";#N/A,#N/A,FALSE,"신규dep-기계,공구상각후"}</definedName>
    <definedName name="SM부자재" localSheetId="14" hidden="1">{#N/A,#N/A,FALSE,"신규dep";#N/A,#N/A,FALSE,"신규dep-금형상각후";#N/A,#N/A,FALSE,"신규dep-연구비상각후";#N/A,#N/A,FALSE,"신규dep-기계,공구상각후"}</definedName>
    <definedName name="SM부자재" localSheetId="15" hidden="1">{#N/A,#N/A,FALSE,"신규dep";#N/A,#N/A,FALSE,"신규dep-금형상각후";#N/A,#N/A,FALSE,"신규dep-연구비상각후";#N/A,#N/A,FALSE,"신규dep-기계,공구상각후"}</definedName>
    <definedName name="SM부자재" hidden="1">{#N/A,#N/A,FALSE,"신규dep";#N/A,#N/A,FALSE,"신규dep-금형상각후";#N/A,#N/A,FALSE,"신규dep-연구비상각후";#N/A,#N/A,FALSE,"신규dep-기계,공구상각후"}</definedName>
    <definedName name="SM일반종합">#REF!</definedName>
    <definedName name="SNS">#REF!</definedName>
    <definedName name="snt">#REF!</definedName>
    <definedName name="SO">#REF!</definedName>
    <definedName name="SOJAE">#N/A</definedName>
    <definedName name="SOLID">300</definedName>
    <definedName name="SONATA" localSheetId="7" hidden="1">{#N/A,#N/A,FALSE,"해외크레임";#N/A,#N/A,FALSE,"ACCENT현황";#N/A,#N/A,FALSE,"AVANTE";#N/A,#N/A,FALSE,"SONATA(3)";#N/A,#N/A,FALSE,"국내크레임"}</definedName>
    <definedName name="SONATA" localSheetId="16" hidden="1">{#N/A,#N/A,FALSE,"해외크레임";#N/A,#N/A,FALSE,"ACCENT현황";#N/A,#N/A,FALSE,"AVANTE";#N/A,#N/A,FALSE,"SONATA(3)";#N/A,#N/A,FALSE,"국내크레임"}</definedName>
    <definedName name="SONATA" localSheetId="17" hidden="1">{#N/A,#N/A,FALSE,"해외크레임";#N/A,#N/A,FALSE,"ACCENT현황";#N/A,#N/A,FALSE,"AVANTE";#N/A,#N/A,FALSE,"SONATA(3)";#N/A,#N/A,FALSE,"국내크레임"}</definedName>
    <definedName name="SONATA" localSheetId="13" hidden="1">{#N/A,#N/A,FALSE,"해외크레임";#N/A,#N/A,FALSE,"ACCENT현황";#N/A,#N/A,FALSE,"AVANTE";#N/A,#N/A,FALSE,"SONATA(3)";#N/A,#N/A,FALSE,"국내크레임"}</definedName>
    <definedName name="SONATA" localSheetId="14" hidden="1">{#N/A,#N/A,FALSE,"해외크레임";#N/A,#N/A,FALSE,"ACCENT현황";#N/A,#N/A,FALSE,"AVANTE";#N/A,#N/A,FALSE,"SONATA(3)";#N/A,#N/A,FALSE,"국내크레임"}</definedName>
    <definedName name="SONATA" localSheetId="15" hidden="1">{#N/A,#N/A,FALSE,"해외크레임";#N/A,#N/A,FALSE,"ACCENT현황";#N/A,#N/A,FALSE,"AVANTE";#N/A,#N/A,FALSE,"SONATA(3)";#N/A,#N/A,FALSE,"국내크레임"}</definedName>
    <definedName name="SONATA" hidden="1">{#N/A,#N/A,FALSE,"해외크레임";#N/A,#N/A,FALSE,"ACCENT현황";#N/A,#N/A,FALSE,"AVANTE";#N/A,#N/A,FALSE,"SONATA(3)";#N/A,#N/A,FALSE,"국내크레임"}</definedName>
    <definedName name="SONATA1" localSheetId="7" hidden="1">{#N/A,#N/A,FALSE,"해외크레임";#N/A,#N/A,FALSE,"ACCENT현황";#N/A,#N/A,FALSE,"AVANTE";#N/A,#N/A,FALSE,"SONATA(3)";#N/A,#N/A,FALSE,"국내크레임"}</definedName>
    <definedName name="SONATA1" localSheetId="16" hidden="1">{#N/A,#N/A,FALSE,"해외크레임";#N/A,#N/A,FALSE,"ACCENT현황";#N/A,#N/A,FALSE,"AVANTE";#N/A,#N/A,FALSE,"SONATA(3)";#N/A,#N/A,FALSE,"국내크레임"}</definedName>
    <definedName name="SONATA1" localSheetId="17" hidden="1">{#N/A,#N/A,FALSE,"해외크레임";#N/A,#N/A,FALSE,"ACCENT현황";#N/A,#N/A,FALSE,"AVANTE";#N/A,#N/A,FALSE,"SONATA(3)";#N/A,#N/A,FALSE,"국내크레임"}</definedName>
    <definedName name="SONATA1" localSheetId="13" hidden="1">{#N/A,#N/A,FALSE,"해외크레임";#N/A,#N/A,FALSE,"ACCENT현황";#N/A,#N/A,FALSE,"AVANTE";#N/A,#N/A,FALSE,"SONATA(3)";#N/A,#N/A,FALSE,"국내크레임"}</definedName>
    <definedName name="SONATA1" localSheetId="14" hidden="1">{#N/A,#N/A,FALSE,"해외크레임";#N/A,#N/A,FALSE,"ACCENT현황";#N/A,#N/A,FALSE,"AVANTE";#N/A,#N/A,FALSE,"SONATA(3)";#N/A,#N/A,FALSE,"국내크레임"}</definedName>
    <definedName name="SONATA1" localSheetId="15" hidden="1">{#N/A,#N/A,FALSE,"해외크레임";#N/A,#N/A,FALSE,"ACCENT현황";#N/A,#N/A,FALSE,"AVANTE";#N/A,#N/A,FALSE,"SONATA(3)";#N/A,#N/A,FALSE,"국내크레임"}</definedName>
    <definedName name="SONATA1" hidden="1">{#N/A,#N/A,FALSE,"해외크레임";#N/A,#N/A,FALSE,"ACCENT현황";#N/A,#N/A,FALSE,"AVANTE";#N/A,#N/A,FALSE,"SONATA(3)";#N/A,#N/A,FALSE,"국내크레임"}</definedName>
    <definedName name="song" localSheetId="7" hidden="1">{#N/A,#N/A,FALSE,"단축1";#N/A,#N/A,FALSE,"단축2";#N/A,#N/A,FALSE,"단축3";#N/A,#N/A,FALSE,"장축";#N/A,#N/A,FALSE,"4WD"}</definedName>
    <definedName name="song" localSheetId="16" hidden="1">{#N/A,#N/A,FALSE,"단축1";#N/A,#N/A,FALSE,"단축2";#N/A,#N/A,FALSE,"단축3";#N/A,#N/A,FALSE,"장축";#N/A,#N/A,FALSE,"4WD"}</definedName>
    <definedName name="song" localSheetId="17" hidden="1">{#N/A,#N/A,FALSE,"단축1";#N/A,#N/A,FALSE,"단축2";#N/A,#N/A,FALSE,"단축3";#N/A,#N/A,FALSE,"장축";#N/A,#N/A,FALSE,"4WD"}</definedName>
    <definedName name="song" localSheetId="13" hidden="1">{#N/A,#N/A,FALSE,"단축1";#N/A,#N/A,FALSE,"단축2";#N/A,#N/A,FALSE,"단축3";#N/A,#N/A,FALSE,"장축";#N/A,#N/A,FALSE,"4WD"}</definedName>
    <definedName name="song" localSheetId="14" hidden="1">{#N/A,#N/A,FALSE,"단축1";#N/A,#N/A,FALSE,"단축2";#N/A,#N/A,FALSE,"단축3";#N/A,#N/A,FALSE,"장축";#N/A,#N/A,FALSE,"4WD"}</definedName>
    <definedName name="song" localSheetId="15" hidden="1">{#N/A,#N/A,FALSE,"단축1";#N/A,#N/A,FALSE,"단축2";#N/A,#N/A,FALSE,"단축3";#N/A,#N/A,FALSE,"장축";#N/A,#N/A,FALSE,"4WD"}</definedName>
    <definedName name="song" hidden="1">{#N/A,#N/A,FALSE,"단축1";#N/A,#N/A,FALSE,"단축2";#N/A,#N/A,FALSE,"단축3";#N/A,#N/A,FALSE,"장축";#N/A,#N/A,FALSE,"4WD"}</definedName>
    <definedName name="song1" localSheetId="7" hidden="1">{#N/A,#N/A,FALSE,"단축1";#N/A,#N/A,FALSE,"단축2";#N/A,#N/A,FALSE,"단축3";#N/A,#N/A,FALSE,"장축";#N/A,#N/A,FALSE,"4WD"}</definedName>
    <definedName name="song1" localSheetId="16" hidden="1">{#N/A,#N/A,FALSE,"단축1";#N/A,#N/A,FALSE,"단축2";#N/A,#N/A,FALSE,"단축3";#N/A,#N/A,FALSE,"장축";#N/A,#N/A,FALSE,"4WD"}</definedName>
    <definedName name="song1" localSheetId="17" hidden="1">{#N/A,#N/A,FALSE,"단축1";#N/A,#N/A,FALSE,"단축2";#N/A,#N/A,FALSE,"단축3";#N/A,#N/A,FALSE,"장축";#N/A,#N/A,FALSE,"4WD"}</definedName>
    <definedName name="song1" localSheetId="13" hidden="1">{#N/A,#N/A,FALSE,"단축1";#N/A,#N/A,FALSE,"단축2";#N/A,#N/A,FALSE,"단축3";#N/A,#N/A,FALSE,"장축";#N/A,#N/A,FALSE,"4WD"}</definedName>
    <definedName name="song1" localSheetId="14" hidden="1">{#N/A,#N/A,FALSE,"단축1";#N/A,#N/A,FALSE,"단축2";#N/A,#N/A,FALSE,"단축3";#N/A,#N/A,FALSE,"장축";#N/A,#N/A,FALSE,"4WD"}</definedName>
    <definedName name="song1" localSheetId="15" hidden="1">{#N/A,#N/A,FALSE,"단축1";#N/A,#N/A,FALSE,"단축2";#N/A,#N/A,FALSE,"단축3";#N/A,#N/A,FALSE,"장축";#N/A,#N/A,FALSE,"4WD"}</definedName>
    <definedName name="song1" hidden="1">{#N/A,#N/A,FALSE,"단축1";#N/A,#N/A,FALSE,"단축2";#N/A,#N/A,FALSE,"단축3";#N/A,#N/A,FALSE,"장축";#N/A,#N/A,FALSE,"4WD"}</definedName>
    <definedName name="SOP">'[2]CSM with CKD'!#REF!</definedName>
    <definedName name="SORT">#REF!</definedName>
    <definedName name="SOSPEC">#REF!</definedName>
    <definedName name="SOTR문제점2" localSheetId="7" hidden="1">{#N/A,#N/A,FALSE,"단축1";#N/A,#N/A,FALSE,"단축2";#N/A,#N/A,FALSE,"단축3";#N/A,#N/A,FALSE,"장축";#N/A,#N/A,FALSE,"4WD"}</definedName>
    <definedName name="SOTR문제점2" localSheetId="16" hidden="1">{#N/A,#N/A,FALSE,"단축1";#N/A,#N/A,FALSE,"단축2";#N/A,#N/A,FALSE,"단축3";#N/A,#N/A,FALSE,"장축";#N/A,#N/A,FALSE,"4WD"}</definedName>
    <definedName name="SOTR문제점2" localSheetId="17" hidden="1">{#N/A,#N/A,FALSE,"단축1";#N/A,#N/A,FALSE,"단축2";#N/A,#N/A,FALSE,"단축3";#N/A,#N/A,FALSE,"장축";#N/A,#N/A,FALSE,"4WD"}</definedName>
    <definedName name="SOTR문제점2" localSheetId="13" hidden="1">{#N/A,#N/A,FALSE,"단축1";#N/A,#N/A,FALSE,"단축2";#N/A,#N/A,FALSE,"단축3";#N/A,#N/A,FALSE,"장축";#N/A,#N/A,FALSE,"4WD"}</definedName>
    <definedName name="SOTR문제점2" localSheetId="14" hidden="1">{#N/A,#N/A,FALSE,"단축1";#N/A,#N/A,FALSE,"단축2";#N/A,#N/A,FALSE,"단축3";#N/A,#N/A,FALSE,"장축";#N/A,#N/A,FALSE,"4WD"}</definedName>
    <definedName name="SOTR문제점2" localSheetId="15" hidden="1">{#N/A,#N/A,FALSE,"단축1";#N/A,#N/A,FALSE,"단축2";#N/A,#N/A,FALSE,"단축3";#N/A,#N/A,FALSE,"장축";#N/A,#N/A,FALSE,"4WD"}</definedName>
    <definedName name="SOTR문제점2" hidden="1">{#N/A,#N/A,FALSE,"단축1";#N/A,#N/A,FALSE,"단축2";#N/A,#N/A,FALSE,"단축3";#N/A,#N/A,FALSE,"장축";#N/A,#N/A,FALSE,"4WD"}</definedName>
    <definedName name="source">#REF!</definedName>
    <definedName name="SOURCE_PLANT">'[2]CSM with CKD'!#REF!</definedName>
    <definedName name="SOURCE_PLANT_COUNTRY">'[2]CSM with CKD'!#REF!</definedName>
    <definedName name="SPA">#REF!</definedName>
    <definedName name="SPB">#REF!</definedName>
    <definedName name="spec">#REF!</definedName>
    <definedName name="SPEC2" localSheetId="7" hidden="1">{#N/A,#N/A,FALSE,"단축1";#N/A,#N/A,FALSE,"단축2";#N/A,#N/A,FALSE,"단축3";#N/A,#N/A,FALSE,"장축";#N/A,#N/A,FALSE,"4WD"}</definedName>
    <definedName name="SPEC2" localSheetId="16" hidden="1">{#N/A,#N/A,FALSE,"단축1";#N/A,#N/A,FALSE,"단축2";#N/A,#N/A,FALSE,"단축3";#N/A,#N/A,FALSE,"장축";#N/A,#N/A,FALSE,"4WD"}</definedName>
    <definedName name="SPEC2" localSheetId="6" hidden="1">{#N/A,#N/A,FALSE,"단축1";#N/A,#N/A,FALSE,"단축2";#N/A,#N/A,FALSE,"단축3";#N/A,#N/A,FALSE,"장축";#N/A,#N/A,FALSE,"4WD"}</definedName>
    <definedName name="SPEC2" localSheetId="17" hidden="1">{#N/A,#N/A,FALSE,"단축1";#N/A,#N/A,FALSE,"단축2";#N/A,#N/A,FALSE,"단축3";#N/A,#N/A,FALSE,"장축";#N/A,#N/A,FALSE,"4WD"}</definedName>
    <definedName name="SPEC2" localSheetId="13" hidden="1">{#N/A,#N/A,FALSE,"단축1";#N/A,#N/A,FALSE,"단축2";#N/A,#N/A,FALSE,"단축3";#N/A,#N/A,FALSE,"장축";#N/A,#N/A,FALSE,"4WD"}</definedName>
    <definedName name="SPEC2" localSheetId="14" hidden="1">{#N/A,#N/A,FALSE,"단축1";#N/A,#N/A,FALSE,"단축2";#N/A,#N/A,FALSE,"단축3";#N/A,#N/A,FALSE,"장축";#N/A,#N/A,FALSE,"4WD"}</definedName>
    <definedName name="SPEC2" localSheetId="15" hidden="1">{#N/A,#N/A,FALSE,"단축1";#N/A,#N/A,FALSE,"단축2";#N/A,#N/A,FALSE,"단축3";#N/A,#N/A,FALSE,"장축";#N/A,#N/A,FALSE,"4WD"}</definedName>
    <definedName name="SPEC2" hidden="1">{#N/A,#N/A,FALSE,"단축1";#N/A,#N/A,FALSE,"단축2";#N/A,#N/A,FALSE,"단축3";#N/A,#N/A,FALSE,"장축";#N/A,#N/A,FALSE,"4WD"}</definedName>
    <definedName name="SPEC22" localSheetId="7" hidden="1">{#N/A,#N/A,FALSE,"단축1";#N/A,#N/A,FALSE,"단축2";#N/A,#N/A,FALSE,"단축3";#N/A,#N/A,FALSE,"장축";#N/A,#N/A,FALSE,"4WD"}</definedName>
    <definedName name="SPEC22" localSheetId="16" hidden="1">{#N/A,#N/A,FALSE,"단축1";#N/A,#N/A,FALSE,"단축2";#N/A,#N/A,FALSE,"단축3";#N/A,#N/A,FALSE,"장축";#N/A,#N/A,FALSE,"4WD"}</definedName>
    <definedName name="SPEC22" localSheetId="6" hidden="1">{#N/A,#N/A,FALSE,"단축1";#N/A,#N/A,FALSE,"단축2";#N/A,#N/A,FALSE,"단축3";#N/A,#N/A,FALSE,"장축";#N/A,#N/A,FALSE,"4WD"}</definedName>
    <definedName name="SPEC22" localSheetId="17" hidden="1">{#N/A,#N/A,FALSE,"단축1";#N/A,#N/A,FALSE,"단축2";#N/A,#N/A,FALSE,"단축3";#N/A,#N/A,FALSE,"장축";#N/A,#N/A,FALSE,"4WD"}</definedName>
    <definedName name="SPEC22" localSheetId="13" hidden="1">{#N/A,#N/A,FALSE,"단축1";#N/A,#N/A,FALSE,"단축2";#N/A,#N/A,FALSE,"단축3";#N/A,#N/A,FALSE,"장축";#N/A,#N/A,FALSE,"4WD"}</definedName>
    <definedName name="SPEC22" localSheetId="14" hidden="1">{#N/A,#N/A,FALSE,"단축1";#N/A,#N/A,FALSE,"단축2";#N/A,#N/A,FALSE,"단축3";#N/A,#N/A,FALSE,"장축";#N/A,#N/A,FALSE,"4WD"}</definedName>
    <definedName name="SPEC22" localSheetId="15" hidden="1">{#N/A,#N/A,FALSE,"단축1";#N/A,#N/A,FALSE,"단축2";#N/A,#N/A,FALSE,"단축3";#N/A,#N/A,FALSE,"장축";#N/A,#N/A,FALSE,"4WD"}</definedName>
    <definedName name="SPEC22" hidden="1">{#N/A,#N/A,FALSE,"단축1";#N/A,#N/A,FALSE,"단축2";#N/A,#N/A,FALSE,"단축3";#N/A,#N/A,FALSE,"장축";#N/A,#N/A,FALSE,"4WD"}</definedName>
    <definedName name="SPEED_D170" localSheetId="6">#REF!</definedName>
    <definedName name="SPEED_D170">#REF!</definedName>
    <definedName name="spfeb">#REF!</definedName>
    <definedName name="spfeb00">#REF!</definedName>
    <definedName name="spfeb001">#REF!</definedName>
    <definedName name="spfeb1">#REF!</definedName>
    <definedName name="SPGPTN">#REF!</definedName>
    <definedName name="SPG수출">#REF!</definedName>
    <definedName name="SPIERC">#REF!</definedName>
    <definedName name="SPLRSLT">#REF!</definedName>
    <definedName name="SPLRSLTACT">#REF!</definedName>
    <definedName name="SPM_SPH">#REF!</definedName>
    <definedName name="SPONGE">150</definedName>
    <definedName name="spt">#REF!</definedName>
    <definedName name="sq">#REF!</definedName>
    <definedName name="SR">413700</definedName>
    <definedName name="SR_00">32600</definedName>
    <definedName name="SR_01">38500</definedName>
    <definedName name="SR_02">46100</definedName>
    <definedName name="SR_03">52700</definedName>
    <definedName name="SR_04">53900</definedName>
    <definedName name="SR_05">55400</definedName>
    <definedName name="SR_06">56500</definedName>
    <definedName name="SR_07">57300</definedName>
    <definedName name="SR_99">20700</definedName>
    <definedName name="SRC">#REF!</definedName>
    <definedName name="SRE">#REF!</definedName>
    <definedName name="srhfikokut" localSheetId="7">BlankMacro1</definedName>
    <definedName name="srhfikokut" localSheetId="16">BlankMacro1</definedName>
    <definedName name="srhfikokut" localSheetId="17">BlankMacro1</definedName>
    <definedName name="srhfikokut" localSheetId="10">BlankMacro1</definedName>
    <definedName name="srhfikokut" localSheetId="8">BlankMacro1</definedName>
    <definedName name="srhfikokut" localSheetId="0">BlankMacro1</definedName>
    <definedName name="srhfikokut" localSheetId="13">BlankMacro1</definedName>
    <definedName name="srhfikokut" localSheetId="14">BlankMacro1</definedName>
    <definedName name="srhfikokut" localSheetId="11">BlankMacro1</definedName>
    <definedName name="srhfikokut" localSheetId="15">BlankMacro1</definedName>
    <definedName name="srhfikokut">BlankMacro1</definedName>
    <definedName name="SRKYKS" localSheetId="7">BlankMacro1</definedName>
    <definedName name="SRKYKS" localSheetId="16">BlankMacro1</definedName>
    <definedName name="SRKYKS" localSheetId="17">BlankMacro1</definedName>
    <definedName name="SRKYKS" localSheetId="10">BlankMacro1</definedName>
    <definedName name="SRKYKS" localSheetId="8">BlankMacro1</definedName>
    <definedName name="SRKYKS" localSheetId="0">BlankMacro1</definedName>
    <definedName name="SRKYKS" localSheetId="13">BlankMacro1</definedName>
    <definedName name="SRKYKS" localSheetId="14">BlankMacro1</definedName>
    <definedName name="SRKYKS" localSheetId="11">BlankMacro1</definedName>
    <definedName name="SRKYKS" localSheetId="15">BlankMacro1</definedName>
    <definedName name="SRKYKS">BlankMacro1</definedName>
    <definedName name="SS" localSheetId="6" hidden="1">{#N/A,#N/A,FALSE,"단축1";#N/A,#N/A,FALSE,"단축2";#N/A,#N/A,FALSE,"단축3";#N/A,#N/A,FALSE,"장축";#N/A,#N/A,FALSE,"4WD"}</definedName>
    <definedName name="SS">#REF!</definedName>
    <definedName name="SSAAAA" localSheetId="7">BlankMacro1</definedName>
    <definedName name="SSAAAA" localSheetId="16">BlankMacro1</definedName>
    <definedName name="SSAAAA" localSheetId="17">BlankMacro1</definedName>
    <definedName name="SSAAAA" localSheetId="10">BlankMacro1</definedName>
    <definedName name="SSAAAA" localSheetId="8">BlankMacro1</definedName>
    <definedName name="SSAAAA" localSheetId="0">BlankMacro1</definedName>
    <definedName name="SSAAAA" localSheetId="13">BlankMacro1</definedName>
    <definedName name="SSAAAA" localSheetId="14">BlankMacro1</definedName>
    <definedName name="SSAAAA" localSheetId="11">BlankMacro1</definedName>
    <definedName name="SSAAAA" localSheetId="15">BlankMacro1</definedName>
    <definedName name="SSAAAA">BlankMacro1</definedName>
    <definedName name="SSD" localSheetId="7" hidden="1">{#N/A,#N/A,FALSE,"을지 (4)";#N/A,#N/A,FALSE,"을지 (5)";#N/A,#N/A,FALSE,"을지 (6)"}</definedName>
    <definedName name="SSD" localSheetId="16" hidden="1">{#N/A,#N/A,FALSE,"을지 (4)";#N/A,#N/A,FALSE,"을지 (5)";#N/A,#N/A,FALSE,"을지 (6)"}</definedName>
    <definedName name="SSD" localSheetId="17" hidden="1">{#N/A,#N/A,FALSE,"을지 (4)";#N/A,#N/A,FALSE,"을지 (5)";#N/A,#N/A,FALSE,"을지 (6)"}</definedName>
    <definedName name="SSD" localSheetId="13" hidden="1">{#N/A,#N/A,FALSE,"을지 (4)";#N/A,#N/A,FALSE,"을지 (5)";#N/A,#N/A,FALSE,"을지 (6)"}</definedName>
    <definedName name="SSD" localSheetId="14" hidden="1">{#N/A,#N/A,FALSE,"을지 (4)";#N/A,#N/A,FALSE,"을지 (5)";#N/A,#N/A,FALSE,"을지 (6)"}</definedName>
    <definedName name="SSD" localSheetId="15" hidden="1">{#N/A,#N/A,FALSE,"을지 (4)";#N/A,#N/A,FALSE,"을지 (5)";#N/A,#N/A,FALSE,"을지 (6)"}</definedName>
    <definedName name="SSD" hidden="1">{#N/A,#N/A,FALSE,"을지 (4)";#N/A,#N/A,FALSE,"을지 (5)";#N/A,#N/A,FALSE,"을지 (6)"}</definedName>
    <definedName name="SSDD" localSheetId="7" hidden="1">{#N/A,#N/A,FALSE,"단축1";#N/A,#N/A,FALSE,"단축2";#N/A,#N/A,FALSE,"단축3";#N/A,#N/A,FALSE,"장축";#N/A,#N/A,FALSE,"4WD"}</definedName>
    <definedName name="SSDD" localSheetId="16" hidden="1">{#N/A,#N/A,FALSE,"단축1";#N/A,#N/A,FALSE,"단축2";#N/A,#N/A,FALSE,"단축3";#N/A,#N/A,FALSE,"장축";#N/A,#N/A,FALSE,"4WD"}</definedName>
    <definedName name="SSDD" localSheetId="6" hidden="1">{#N/A,#N/A,FALSE,"단축1";#N/A,#N/A,FALSE,"단축2";#N/A,#N/A,FALSE,"단축3";#N/A,#N/A,FALSE,"장축";#N/A,#N/A,FALSE,"4WD"}</definedName>
    <definedName name="SSDD" localSheetId="17" hidden="1">{#N/A,#N/A,FALSE,"단축1";#N/A,#N/A,FALSE,"단축2";#N/A,#N/A,FALSE,"단축3";#N/A,#N/A,FALSE,"장축";#N/A,#N/A,FALSE,"4WD"}</definedName>
    <definedName name="SSDD" localSheetId="13" hidden="1">{#N/A,#N/A,FALSE,"단축1";#N/A,#N/A,FALSE,"단축2";#N/A,#N/A,FALSE,"단축3";#N/A,#N/A,FALSE,"장축";#N/A,#N/A,FALSE,"4WD"}</definedName>
    <definedName name="SSDD" localSheetId="14" hidden="1">{#N/A,#N/A,FALSE,"단축1";#N/A,#N/A,FALSE,"단축2";#N/A,#N/A,FALSE,"단축3";#N/A,#N/A,FALSE,"장축";#N/A,#N/A,FALSE,"4WD"}</definedName>
    <definedName name="SSDD" localSheetId="15" hidden="1">{#N/A,#N/A,FALSE,"단축1";#N/A,#N/A,FALSE,"단축2";#N/A,#N/A,FALSE,"단축3";#N/A,#N/A,FALSE,"장축";#N/A,#N/A,FALSE,"4WD"}</definedName>
    <definedName name="SSDD" hidden="1">{#N/A,#N/A,FALSE,"단축1";#N/A,#N/A,FALSE,"단축2";#N/A,#N/A,FALSE,"단축3";#N/A,#N/A,FALSE,"장축";#N/A,#N/A,FALSE,"4WD"}</definedName>
    <definedName name="ssds" localSheetId="7" hidden="1">{#N/A,#N/A,FALSE,"단축1";#N/A,#N/A,FALSE,"단축2";#N/A,#N/A,FALSE,"단축3";#N/A,#N/A,FALSE,"장축";#N/A,#N/A,FALSE,"4WD"}</definedName>
    <definedName name="ssds" localSheetId="16" hidden="1">{#N/A,#N/A,FALSE,"단축1";#N/A,#N/A,FALSE,"단축2";#N/A,#N/A,FALSE,"단축3";#N/A,#N/A,FALSE,"장축";#N/A,#N/A,FALSE,"4WD"}</definedName>
    <definedName name="ssds" localSheetId="17" hidden="1">{#N/A,#N/A,FALSE,"단축1";#N/A,#N/A,FALSE,"단축2";#N/A,#N/A,FALSE,"단축3";#N/A,#N/A,FALSE,"장축";#N/A,#N/A,FALSE,"4WD"}</definedName>
    <definedName name="ssds" localSheetId="13" hidden="1">{#N/A,#N/A,FALSE,"단축1";#N/A,#N/A,FALSE,"단축2";#N/A,#N/A,FALSE,"단축3";#N/A,#N/A,FALSE,"장축";#N/A,#N/A,FALSE,"4WD"}</definedName>
    <definedName name="ssds" localSheetId="14" hidden="1">{#N/A,#N/A,FALSE,"단축1";#N/A,#N/A,FALSE,"단축2";#N/A,#N/A,FALSE,"단축3";#N/A,#N/A,FALSE,"장축";#N/A,#N/A,FALSE,"4WD"}</definedName>
    <definedName name="ssds" localSheetId="15" hidden="1">{#N/A,#N/A,FALSE,"단축1";#N/A,#N/A,FALSE,"단축2";#N/A,#N/A,FALSE,"단축3";#N/A,#N/A,FALSE,"장축";#N/A,#N/A,FALSE,"4WD"}</definedName>
    <definedName name="ssds" hidden="1">{#N/A,#N/A,FALSE,"단축1";#N/A,#N/A,FALSE,"단축2";#N/A,#N/A,FALSE,"단축3";#N/A,#N/A,FALSE,"장축";#N/A,#N/A,FALSE,"4WD"}</definedName>
    <definedName name="SSEOLB">#N/A</definedName>
    <definedName name="SSEPARAT">#REF!</definedName>
    <definedName name="sss" localSheetId="6">#REF!</definedName>
    <definedName name="SSS">#REF!</definedName>
    <definedName name="SSSEE" localSheetId="7" hidden="1">{#N/A,#N/A,FALSE,"자금소요예측기 (5)";#N/A,#N/A,FALSE,"자금소요예측기 (7)";#N/A,#N/A,FALSE,"자금소요예측기 (6)";#N/A,#N/A,FALSE,"자금소요예측기 (2)";#N/A,#N/A,FALSE,"자금소요예측기";#N/A,#N/A,FALSE,"비용예산명세서";#N/A,#N/A,FALSE,"비용예산검토서";#N/A,#N/A,FALSE,"기승인시설투자";#N/A,#N/A,FALSE,"미승인시설투자";#N/A,#N/A,FALSE,"활동계힉서 (2)";#N/A,#N/A,FALSE,"96 성과분석";#N/A,#N/A,FALSE,"목표시책";#N/A,#N/A,FALSE,"목차";#N/A,#N/A,FALSE,"표지";#N/A,#N/A,FALSE,"인원소요현황"}</definedName>
    <definedName name="SSSEE" localSheetId="16" hidden="1">{#N/A,#N/A,FALSE,"자금소요예측기 (5)";#N/A,#N/A,FALSE,"자금소요예측기 (7)";#N/A,#N/A,FALSE,"자금소요예측기 (6)";#N/A,#N/A,FALSE,"자금소요예측기 (2)";#N/A,#N/A,FALSE,"자금소요예측기";#N/A,#N/A,FALSE,"비용예산명세서";#N/A,#N/A,FALSE,"비용예산검토서";#N/A,#N/A,FALSE,"기승인시설투자";#N/A,#N/A,FALSE,"미승인시설투자";#N/A,#N/A,FALSE,"활동계힉서 (2)";#N/A,#N/A,FALSE,"96 성과분석";#N/A,#N/A,FALSE,"목표시책";#N/A,#N/A,FALSE,"목차";#N/A,#N/A,FALSE,"표지";#N/A,#N/A,FALSE,"인원소요현황"}</definedName>
    <definedName name="SSSEE" localSheetId="17" hidden="1">{#N/A,#N/A,FALSE,"자금소요예측기 (5)";#N/A,#N/A,FALSE,"자금소요예측기 (7)";#N/A,#N/A,FALSE,"자금소요예측기 (6)";#N/A,#N/A,FALSE,"자금소요예측기 (2)";#N/A,#N/A,FALSE,"자금소요예측기";#N/A,#N/A,FALSE,"비용예산명세서";#N/A,#N/A,FALSE,"비용예산검토서";#N/A,#N/A,FALSE,"기승인시설투자";#N/A,#N/A,FALSE,"미승인시설투자";#N/A,#N/A,FALSE,"활동계힉서 (2)";#N/A,#N/A,FALSE,"96 성과분석";#N/A,#N/A,FALSE,"목표시책";#N/A,#N/A,FALSE,"목차";#N/A,#N/A,FALSE,"표지";#N/A,#N/A,FALSE,"인원소요현황"}</definedName>
    <definedName name="SSSEE" localSheetId="13" hidden="1">{#N/A,#N/A,FALSE,"자금소요예측기 (5)";#N/A,#N/A,FALSE,"자금소요예측기 (7)";#N/A,#N/A,FALSE,"자금소요예측기 (6)";#N/A,#N/A,FALSE,"자금소요예측기 (2)";#N/A,#N/A,FALSE,"자금소요예측기";#N/A,#N/A,FALSE,"비용예산명세서";#N/A,#N/A,FALSE,"비용예산검토서";#N/A,#N/A,FALSE,"기승인시설투자";#N/A,#N/A,FALSE,"미승인시설투자";#N/A,#N/A,FALSE,"활동계힉서 (2)";#N/A,#N/A,FALSE,"96 성과분석";#N/A,#N/A,FALSE,"목표시책";#N/A,#N/A,FALSE,"목차";#N/A,#N/A,FALSE,"표지";#N/A,#N/A,FALSE,"인원소요현황"}</definedName>
    <definedName name="SSSEE" localSheetId="14" hidden="1">{#N/A,#N/A,FALSE,"자금소요예측기 (5)";#N/A,#N/A,FALSE,"자금소요예측기 (7)";#N/A,#N/A,FALSE,"자금소요예측기 (6)";#N/A,#N/A,FALSE,"자금소요예측기 (2)";#N/A,#N/A,FALSE,"자금소요예측기";#N/A,#N/A,FALSE,"비용예산명세서";#N/A,#N/A,FALSE,"비용예산검토서";#N/A,#N/A,FALSE,"기승인시설투자";#N/A,#N/A,FALSE,"미승인시설투자";#N/A,#N/A,FALSE,"활동계힉서 (2)";#N/A,#N/A,FALSE,"96 성과분석";#N/A,#N/A,FALSE,"목표시책";#N/A,#N/A,FALSE,"목차";#N/A,#N/A,FALSE,"표지";#N/A,#N/A,FALSE,"인원소요현황"}</definedName>
    <definedName name="SSSEE" localSheetId="15" hidden="1">{#N/A,#N/A,FALSE,"자금소요예측기 (5)";#N/A,#N/A,FALSE,"자금소요예측기 (7)";#N/A,#N/A,FALSE,"자금소요예측기 (6)";#N/A,#N/A,FALSE,"자금소요예측기 (2)";#N/A,#N/A,FALSE,"자금소요예측기";#N/A,#N/A,FALSE,"비용예산명세서";#N/A,#N/A,FALSE,"비용예산검토서";#N/A,#N/A,FALSE,"기승인시설투자";#N/A,#N/A,FALSE,"미승인시설투자";#N/A,#N/A,FALSE,"활동계힉서 (2)";#N/A,#N/A,FALSE,"96 성과분석";#N/A,#N/A,FALSE,"목표시책";#N/A,#N/A,FALSE,"목차";#N/A,#N/A,FALSE,"표지";#N/A,#N/A,FALSE,"인원소요현황"}</definedName>
    <definedName name="SSSEE" hidden="1">{#N/A,#N/A,FALSE,"자금소요예측기 (5)";#N/A,#N/A,FALSE,"자금소요예측기 (7)";#N/A,#N/A,FALSE,"자금소요예측기 (6)";#N/A,#N/A,FALSE,"자금소요예측기 (2)";#N/A,#N/A,FALSE,"자금소요예측기";#N/A,#N/A,FALSE,"비용예산명세서";#N/A,#N/A,FALSE,"비용예산검토서";#N/A,#N/A,FALSE,"기승인시설투자";#N/A,#N/A,FALSE,"미승인시설투자";#N/A,#N/A,FALSE,"활동계힉서 (2)";#N/A,#N/A,FALSE,"96 성과분석";#N/A,#N/A,FALSE,"목표시책";#N/A,#N/A,FALSE,"목차";#N/A,#N/A,FALSE,"표지";#N/A,#N/A,FALSE,"인원소요현황"}</definedName>
    <definedName name="SSSS" localSheetId="7" hidden="1">{#N/A,#N/A,FALSE,"단축1";#N/A,#N/A,FALSE,"단축2";#N/A,#N/A,FALSE,"단축3";#N/A,#N/A,FALSE,"장축";#N/A,#N/A,FALSE,"4WD"}</definedName>
    <definedName name="SSSS" localSheetId="16" hidden="1">{#N/A,#N/A,FALSE,"단축1";#N/A,#N/A,FALSE,"단축2";#N/A,#N/A,FALSE,"단축3";#N/A,#N/A,FALSE,"장축";#N/A,#N/A,FALSE,"4WD"}</definedName>
    <definedName name="SSSS" localSheetId="17" hidden="1">{#N/A,#N/A,FALSE,"단축1";#N/A,#N/A,FALSE,"단축2";#N/A,#N/A,FALSE,"단축3";#N/A,#N/A,FALSE,"장축";#N/A,#N/A,FALSE,"4WD"}</definedName>
    <definedName name="SSSS" localSheetId="13" hidden="1">{#N/A,#N/A,FALSE,"단축1";#N/A,#N/A,FALSE,"단축2";#N/A,#N/A,FALSE,"단축3";#N/A,#N/A,FALSE,"장축";#N/A,#N/A,FALSE,"4WD"}</definedName>
    <definedName name="SSSS" localSheetId="14" hidden="1">{#N/A,#N/A,FALSE,"단축1";#N/A,#N/A,FALSE,"단축2";#N/A,#N/A,FALSE,"단축3";#N/A,#N/A,FALSE,"장축";#N/A,#N/A,FALSE,"4WD"}</definedName>
    <definedName name="SSSS" localSheetId="15" hidden="1">{#N/A,#N/A,FALSE,"단축1";#N/A,#N/A,FALSE,"단축2";#N/A,#N/A,FALSE,"단축3";#N/A,#N/A,FALSE,"장축";#N/A,#N/A,FALSE,"4WD"}</definedName>
    <definedName name="SSSS" hidden="1">{#N/A,#N/A,FALSE,"단축1";#N/A,#N/A,FALSE,"단축2";#N/A,#N/A,FALSE,"단축3";#N/A,#N/A,FALSE,"장축";#N/A,#N/A,FALSE,"4WD"}</definedName>
    <definedName name="sssss" localSheetId="7">BlankMacro1</definedName>
    <definedName name="sssss" localSheetId="16">BlankMacro1</definedName>
    <definedName name="sssss" localSheetId="17">BlankMacro1</definedName>
    <definedName name="sssss" localSheetId="10">BlankMacro1</definedName>
    <definedName name="sssss" localSheetId="8">BlankMacro1</definedName>
    <definedName name="sssss" localSheetId="0">BlankMacro1</definedName>
    <definedName name="sssss" localSheetId="13">BlankMacro1</definedName>
    <definedName name="sssss" localSheetId="14">BlankMacro1</definedName>
    <definedName name="sssss" localSheetId="11">BlankMacro1</definedName>
    <definedName name="sssss" localSheetId="15">BlankMacro1</definedName>
    <definedName name="sssss">BlankMacro1</definedName>
    <definedName name="SSSSSS" localSheetId="7" hidden="1">{#N/A,#N/A,FALSE,"단축1";#N/A,#N/A,FALSE,"단축2";#N/A,#N/A,FALSE,"단축3";#N/A,#N/A,FALSE,"장축";#N/A,#N/A,FALSE,"4WD"}</definedName>
    <definedName name="SSSSSS" localSheetId="16" hidden="1">{#N/A,#N/A,FALSE,"단축1";#N/A,#N/A,FALSE,"단축2";#N/A,#N/A,FALSE,"단축3";#N/A,#N/A,FALSE,"장축";#N/A,#N/A,FALSE,"4WD"}</definedName>
    <definedName name="SSSSSS" localSheetId="17" hidden="1">{#N/A,#N/A,FALSE,"단축1";#N/A,#N/A,FALSE,"단축2";#N/A,#N/A,FALSE,"단축3";#N/A,#N/A,FALSE,"장축";#N/A,#N/A,FALSE,"4WD"}</definedName>
    <definedName name="SSSSSS" localSheetId="13" hidden="1">{#N/A,#N/A,FALSE,"단축1";#N/A,#N/A,FALSE,"단축2";#N/A,#N/A,FALSE,"단축3";#N/A,#N/A,FALSE,"장축";#N/A,#N/A,FALSE,"4WD"}</definedName>
    <definedName name="SSSSSS" localSheetId="14" hidden="1">{#N/A,#N/A,FALSE,"단축1";#N/A,#N/A,FALSE,"단축2";#N/A,#N/A,FALSE,"단축3";#N/A,#N/A,FALSE,"장축";#N/A,#N/A,FALSE,"4WD"}</definedName>
    <definedName name="SSSSSS" localSheetId="15" hidden="1">{#N/A,#N/A,FALSE,"단축1";#N/A,#N/A,FALSE,"단축2";#N/A,#N/A,FALSE,"단축3";#N/A,#N/A,FALSE,"장축";#N/A,#N/A,FALSE,"4WD"}</definedName>
    <definedName name="SSSSSS" hidden="1">{#N/A,#N/A,FALSE,"단축1";#N/A,#N/A,FALSE,"단축2";#N/A,#N/A,FALSE,"단축3";#N/A,#N/A,FALSE,"장축";#N/A,#N/A,FALSE,"4WD"}</definedName>
    <definedName name="SSSSSSS" localSheetId="7">BlankMacro1</definedName>
    <definedName name="SSSSSSS" localSheetId="16">BlankMacro1</definedName>
    <definedName name="SSSSSSS" localSheetId="17">BlankMacro1</definedName>
    <definedName name="SSSSSSS" localSheetId="10">BlankMacro1</definedName>
    <definedName name="SSSSSSS" localSheetId="8">BlankMacro1</definedName>
    <definedName name="SSSSSSS" localSheetId="0">BlankMacro1</definedName>
    <definedName name="SSSSSSS" localSheetId="13">BlankMacro1</definedName>
    <definedName name="SSSSSSS" localSheetId="14">BlankMacro1</definedName>
    <definedName name="SSSSSSS" localSheetId="11">BlankMacro1</definedName>
    <definedName name="SSSSSSS" localSheetId="15">BlankMacro1</definedName>
    <definedName name="SSSSSSS">BlankMacro1</definedName>
    <definedName name="ssssssss" localSheetId="7" hidden="1">{#N/A,#N/A,FALSE,"단축1";#N/A,#N/A,FALSE,"단축2";#N/A,#N/A,FALSE,"단축3";#N/A,#N/A,FALSE,"장축";#N/A,#N/A,FALSE,"4WD"}</definedName>
    <definedName name="ssssssss" localSheetId="16" hidden="1">{#N/A,#N/A,FALSE,"단축1";#N/A,#N/A,FALSE,"단축2";#N/A,#N/A,FALSE,"단축3";#N/A,#N/A,FALSE,"장축";#N/A,#N/A,FALSE,"4WD"}</definedName>
    <definedName name="ssssssss" localSheetId="6" hidden="1">{#N/A,#N/A,FALSE,"단축1";#N/A,#N/A,FALSE,"단축2";#N/A,#N/A,FALSE,"단축3";#N/A,#N/A,FALSE,"장축";#N/A,#N/A,FALSE,"4WD"}</definedName>
    <definedName name="ssssssss" localSheetId="17" hidden="1">{#N/A,#N/A,FALSE,"단축1";#N/A,#N/A,FALSE,"단축2";#N/A,#N/A,FALSE,"단축3";#N/A,#N/A,FALSE,"장축";#N/A,#N/A,FALSE,"4WD"}</definedName>
    <definedName name="ssssssss" localSheetId="13" hidden="1">{#N/A,#N/A,FALSE,"단축1";#N/A,#N/A,FALSE,"단축2";#N/A,#N/A,FALSE,"단축3";#N/A,#N/A,FALSE,"장축";#N/A,#N/A,FALSE,"4WD"}</definedName>
    <definedName name="ssssssss" localSheetId="14" hidden="1">{#N/A,#N/A,FALSE,"단축1";#N/A,#N/A,FALSE,"단축2";#N/A,#N/A,FALSE,"단축3";#N/A,#N/A,FALSE,"장축";#N/A,#N/A,FALSE,"4WD"}</definedName>
    <definedName name="ssssssss" localSheetId="15" hidden="1">{#N/A,#N/A,FALSE,"단축1";#N/A,#N/A,FALSE,"단축2";#N/A,#N/A,FALSE,"단축3";#N/A,#N/A,FALSE,"장축";#N/A,#N/A,FALSE,"4WD"}</definedName>
    <definedName name="ssssssss" hidden="1">{#N/A,#N/A,FALSE,"단축1";#N/A,#N/A,FALSE,"단축2";#N/A,#N/A,FALSE,"단축3";#N/A,#N/A,FALSE,"장축";#N/A,#N/A,FALSE,"4WD"}</definedName>
    <definedName name="sssssssssss">#REF!</definedName>
    <definedName name="ssumapr">#REF!</definedName>
    <definedName name="ssumTapr">#REF!</definedName>
    <definedName name="StartValue">-0.00506271473511073</definedName>
    <definedName name="status">#REF!</definedName>
    <definedName name="STCUT">#REF!</definedName>
    <definedName name="STEAM">#REF!</definedName>
    <definedName name="StepValue">0.000315629990474312</definedName>
    <definedName name="STH" localSheetId="7" hidden="1">{#N/A,#N/A,FALSE,"단축1";#N/A,#N/A,FALSE,"단축2";#N/A,#N/A,FALSE,"단축3";#N/A,#N/A,FALSE,"장축";#N/A,#N/A,FALSE,"4WD"}</definedName>
    <definedName name="STH" localSheetId="16" hidden="1">{#N/A,#N/A,FALSE,"단축1";#N/A,#N/A,FALSE,"단축2";#N/A,#N/A,FALSE,"단축3";#N/A,#N/A,FALSE,"장축";#N/A,#N/A,FALSE,"4WD"}</definedName>
    <definedName name="STH" localSheetId="17" hidden="1">{#N/A,#N/A,FALSE,"단축1";#N/A,#N/A,FALSE,"단축2";#N/A,#N/A,FALSE,"단축3";#N/A,#N/A,FALSE,"장축";#N/A,#N/A,FALSE,"4WD"}</definedName>
    <definedName name="STH" localSheetId="13" hidden="1">{#N/A,#N/A,FALSE,"단축1";#N/A,#N/A,FALSE,"단축2";#N/A,#N/A,FALSE,"단축3";#N/A,#N/A,FALSE,"장축";#N/A,#N/A,FALSE,"4WD"}</definedName>
    <definedName name="STH" localSheetId="14" hidden="1">{#N/A,#N/A,FALSE,"단축1";#N/A,#N/A,FALSE,"단축2";#N/A,#N/A,FALSE,"단축3";#N/A,#N/A,FALSE,"장축";#N/A,#N/A,FALSE,"4WD"}</definedName>
    <definedName name="STH" localSheetId="15" hidden="1">{#N/A,#N/A,FALSE,"단축1";#N/A,#N/A,FALSE,"단축2";#N/A,#N/A,FALSE,"단축3";#N/A,#N/A,FALSE,"장축";#N/A,#N/A,FALSE,"4WD"}</definedName>
    <definedName name="STH" hidden="1">{#N/A,#N/A,FALSE,"단축1";#N/A,#N/A,FALSE,"단축2";#N/A,#N/A,FALSE,"단축3";#N/A,#N/A,FALSE,"장축";#N/A,#N/A,FALSE,"4WD"}</definedName>
    <definedName name="STHK">#REF!</definedName>
    <definedName name="STLBPR일정">#REF!</definedName>
    <definedName name="stPos">#REF!</definedName>
    <definedName name="STRIM">#REF!</definedName>
    <definedName name="ST가열">#REF!</definedName>
    <definedName name="subject" localSheetId="7">#REF!,#REF!,#REF!,#REF!,#REF!,#REF!</definedName>
    <definedName name="subject">#REF!,#REF!,#REF!,#REF!,#REF!,#REF!</definedName>
    <definedName name="SUB데이타">#REF!</definedName>
    <definedName name="SUF">#N/A</definedName>
    <definedName name="SUJHSHG" localSheetId="7" hidden="1">{#N/A,#N/A,FALSE,"초도품";#N/A,#N/A,FALSE,"초도품 (2)";#N/A,#N/A,FALSE,"초도품 (3)";#N/A,#N/A,FALSE,"초도품 (4)";#N/A,#N/A,FALSE,"초도품 (5)";#N/A,#N/A,FALSE,"초도품 (6)"}</definedName>
    <definedName name="SUJHSHG" localSheetId="16" hidden="1">{#N/A,#N/A,FALSE,"초도품";#N/A,#N/A,FALSE,"초도품 (2)";#N/A,#N/A,FALSE,"초도품 (3)";#N/A,#N/A,FALSE,"초도품 (4)";#N/A,#N/A,FALSE,"초도품 (5)";#N/A,#N/A,FALSE,"초도품 (6)"}</definedName>
    <definedName name="SUJHSHG" localSheetId="17" hidden="1">{#N/A,#N/A,FALSE,"초도품";#N/A,#N/A,FALSE,"초도품 (2)";#N/A,#N/A,FALSE,"초도품 (3)";#N/A,#N/A,FALSE,"초도품 (4)";#N/A,#N/A,FALSE,"초도품 (5)";#N/A,#N/A,FALSE,"초도품 (6)"}</definedName>
    <definedName name="SUJHSHG" localSheetId="13" hidden="1">{#N/A,#N/A,FALSE,"초도품";#N/A,#N/A,FALSE,"초도품 (2)";#N/A,#N/A,FALSE,"초도품 (3)";#N/A,#N/A,FALSE,"초도품 (4)";#N/A,#N/A,FALSE,"초도품 (5)";#N/A,#N/A,FALSE,"초도품 (6)"}</definedName>
    <definedName name="SUJHSHG" localSheetId="14" hidden="1">{#N/A,#N/A,FALSE,"초도품";#N/A,#N/A,FALSE,"초도품 (2)";#N/A,#N/A,FALSE,"초도품 (3)";#N/A,#N/A,FALSE,"초도품 (4)";#N/A,#N/A,FALSE,"초도품 (5)";#N/A,#N/A,FALSE,"초도품 (6)"}</definedName>
    <definedName name="SUJHSHG" localSheetId="15" hidden="1">{#N/A,#N/A,FALSE,"초도품";#N/A,#N/A,FALSE,"초도품 (2)";#N/A,#N/A,FALSE,"초도품 (3)";#N/A,#N/A,FALSE,"초도품 (4)";#N/A,#N/A,FALSE,"초도품 (5)";#N/A,#N/A,FALSE,"초도품 (6)"}</definedName>
    <definedName name="SUJHSHG" hidden="1">{#N/A,#N/A,FALSE,"초도품";#N/A,#N/A,FALSE,"초도품 (2)";#N/A,#N/A,FALSE,"초도품 (3)";#N/A,#N/A,FALSE,"초도품 (4)";#N/A,#N/A,FALSE,"초도품 (5)";#N/A,#N/A,FALSE,"초도품 (6)"}</definedName>
    <definedName name="SUM">#REF!</definedName>
    <definedName name="sumapr">#REF!</definedName>
    <definedName name="sumario">#REF!</definedName>
    <definedName name="suminet">[4]계산DATA입력!#REF!</definedName>
    <definedName name="sumitb">[4]계산DATA입력!#REF!</definedName>
    <definedName name="summary">#REF!</definedName>
    <definedName name="SUMMER">#REF!</definedName>
    <definedName name="sumSapr">#REF!</definedName>
    <definedName name="sumTapr">#REF!</definedName>
    <definedName name="SUNAPS">#N/A</definedName>
    <definedName name="surface">[4]계산DATA입력!#REF!</definedName>
    <definedName name="surface10">[4]계산DATA입력!#REF!</definedName>
    <definedName name="SVA">#REF!</definedName>
    <definedName name="SVN" localSheetId="7" hidden="1">{#N/A,#N/A,FALSE,"단축1";#N/A,#N/A,FALSE,"단축2";#N/A,#N/A,FALSE,"단축3";#N/A,#N/A,FALSE,"장축";#N/A,#N/A,FALSE,"4WD"}</definedName>
    <definedName name="SVN" localSheetId="16" hidden="1">{#N/A,#N/A,FALSE,"단축1";#N/A,#N/A,FALSE,"단축2";#N/A,#N/A,FALSE,"단축3";#N/A,#N/A,FALSE,"장축";#N/A,#N/A,FALSE,"4WD"}</definedName>
    <definedName name="SVN" localSheetId="17" hidden="1">{#N/A,#N/A,FALSE,"단축1";#N/A,#N/A,FALSE,"단축2";#N/A,#N/A,FALSE,"단축3";#N/A,#N/A,FALSE,"장축";#N/A,#N/A,FALSE,"4WD"}</definedName>
    <definedName name="SVN" localSheetId="13" hidden="1">{#N/A,#N/A,FALSE,"단축1";#N/A,#N/A,FALSE,"단축2";#N/A,#N/A,FALSE,"단축3";#N/A,#N/A,FALSE,"장축";#N/A,#N/A,FALSE,"4WD"}</definedName>
    <definedName name="SVN" localSheetId="14" hidden="1">{#N/A,#N/A,FALSE,"단축1";#N/A,#N/A,FALSE,"단축2";#N/A,#N/A,FALSE,"단축3";#N/A,#N/A,FALSE,"장축";#N/A,#N/A,FALSE,"4WD"}</definedName>
    <definedName name="SVN" localSheetId="15" hidden="1">{#N/A,#N/A,FALSE,"단축1";#N/A,#N/A,FALSE,"단축2";#N/A,#N/A,FALSE,"단축3";#N/A,#N/A,FALSE,"장축";#N/A,#N/A,FALSE,"4WD"}</definedName>
    <definedName name="SVN" hidden="1">{#N/A,#N/A,FALSE,"단축1";#N/A,#N/A,FALSE,"단축2";#N/A,#N/A,FALSE,"단축3";#N/A,#N/A,FALSE,"장축";#N/A,#N/A,FALSE,"4WD"}</definedName>
    <definedName name="SW" localSheetId="7" hidden="1">{#N/A,#N/A,FALSE,"단축1";#N/A,#N/A,FALSE,"단축2";#N/A,#N/A,FALSE,"단축3";#N/A,#N/A,FALSE,"장축";#N/A,#N/A,FALSE,"4WD"}</definedName>
    <definedName name="SW" localSheetId="16" hidden="1">{#N/A,#N/A,FALSE,"단축1";#N/A,#N/A,FALSE,"단축2";#N/A,#N/A,FALSE,"단축3";#N/A,#N/A,FALSE,"장축";#N/A,#N/A,FALSE,"4WD"}</definedName>
    <definedName name="SW" localSheetId="17" hidden="1">{#N/A,#N/A,FALSE,"단축1";#N/A,#N/A,FALSE,"단축2";#N/A,#N/A,FALSE,"단축3";#N/A,#N/A,FALSE,"장축";#N/A,#N/A,FALSE,"4WD"}</definedName>
    <definedName name="SW" localSheetId="13" hidden="1">{#N/A,#N/A,FALSE,"단축1";#N/A,#N/A,FALSE,"단축2";#N/A,#N/A,FALSE,"단축3";#N/A,#N/A,FALSE,"장축";#N/A,#N/A,FALSE,"4WD"}</definedName>
    <definedName name="SW" localSheetId="14" hidden="1">{#N/A,#N/A,FALSE,"단축1";#N/A,#N/A,FALSE,"단축2";#N/A,#N/A,FALSE,"단축3";#N/A,#N/A,FALSE,"장축";#N/A,#N/A,FALSE,"4WD"}</definedName>
    <definedName name="SW" localSheetId="15" hidden="1">{#N/A,#N/A,FALSE,"단축1";#N/A,#N/A,FALSE,"단축2";#N/A,#N/A,FALSE,"단축3";#N/A,#N/A,FALSE,"장축";#N/A,#N/A,FALSE,"4WD"}</definedName>
    <definedName name="SW" hidden="1">{#N/A,#N/A,FALSE,"단축1";#N/A,#N/A,FALSE,"단축2";#N/A,#N/A,FALSE,"단축3";#N/A,#N/A,FALSE,"장축";#N/A,#N/A,FALSE,"4WD"}</definedName>
    <definedName name="SYSTEM">#REF!</definedName>
    <definedName name="SYTRYRTY">#REF!</definedName>
    <definedName name="S난이도">#REF!</definedName>
    <definedName name="S대수계수">#REF!</definedName>
    <definedName name="S행">#REF!</definedName>
    <definedName name="T" localSheetId="7" hidden="1">{#N/A,#N/A,FALSE,"단축1";#N/A,#N/A,FALSE,"단축2";#N/A,#N/A,FALSE,"단축3";#N/A,#N/A,FALSE,"장축";#N/A,#N/A,FALSE,"4WD"}</definedName>
    <definedName name="T" localSheetId="16" hidden="1">{#N/A,#N/A,FALSE,"단축1";#N/A,#N/A,FALSE,"단축2";#N/A,#N/A,FALSE,"단축3";#N/A,#N/A,FALSE,"장축";#N/A,#N/A,FALSE,"4WD"}</definedName>
    <definedName name="T" localSheetId="17" hidden="1">{#N/A,#N/A,FALSE,"단축1";#N/A,#N/A,FALSE,"단축2";#N/A,#N/A,FALSE,"단축3";#N/A,#N/A,FALSE,"장축";#N/A,#N/A,FALSE,"4WD"}</definedName>
    <definedName name="T" localSheetId="13" hidden="1">{#N/A,#N/A,FALSE,"단축1";#N/A,#N/A,FALSE,"단축2";#N/A,#N/A,FALSE,"단축3";#N/A,#N/A,FALSE,"장축";#N/A,#N/A,FALSE,"4WD"}</definedName>
    <definedName name="T" localSheetId="14" hidden="1">{#N/A,#N/A,FALSE,"단축1";#N/A,#N/A,FALSE,"단축2";#N/A,#N/A,FALSE,"단축3";#N/A,#N/A,FALSE,"장축";#N/A,#N/A,FALSE,"4WD"}</definedName>
    <definedName name="T" localSheetId="15" hidden="1">{#N/A,#N/A,FALSE,"단축1";#N/A,#N/A,FALSE,"단축2";#N/A,#N/A,FALSE,"단축3";#N/A,#N/A,FALSE,"장축";#N/A,#N/A,FALSE,"4WD"}</definedName>
    <definedName name="T" hidden="1">{#N/A,#N/A,FALSE,"단축1";#N/A,#N/A,FALSE,"단축2";#N/A,#N/A,FALSE,"단축3";#N/A,#N/A,FALSE,"장축";#N/A,#N/A,FALSE,"4WD"}</definedName>
    <definedName name="T.REC">#REF!</definedName>
    <definedName name="T_?">#REF!</definedName>
    <definedName name="T_Ⅲ">#REF!</definedName>
    <definedName name="T_P">#REF!</definedName>
    <definedName name="T8D_ULEV1" localSheetId="7" hidden="1">{#N/A,#N/A,FALSE,"단축1";#N/A,#N/A,FALSE,"단축2";#N/A,#N/A,FALSE,"단축3";#N/A,#N/A,FALSE,"장축";#N/A,#N/A,FALSE,"4WD"}</definedName>
    <definedName name="T8D_ULEV1" localSheetId="16" hidden="1">{#N/A,#N/A,FALSE,"단축1";#N/A,#N/A,FALSE,"단축2";#N/A,#N/A,FALSE,"단축3";#N/A,#N/A,FALSE,"장축";#N/A,#N/A,FALSE,"4WD"}</definedName>
    <definedName name="T8D_ULEV1" localSheetId="17" hidden="1">{#N/A,#N/A,FALSE,"단축1";#N/A,#N/A,FALSE,"단축2";#N/A,#N/A,FALSE,"단축3";#N/A,#N/A,FALSE,"장축";#N/A,#N/A,FALSE,"4WD"}</definedName>
    <definedName name="T8D_ULEV1" localSheetId="13" hidden="1">{#N/A,#N/A,FALSE,"단축1";#N/A,#N/A,FALSE,"단축2";#N/A,#N/A,FALSE,"단축3";#N/A,#N/A,FALSE,"장축";#N/A,#N/A,FALSE,"4WD"}</definedName>
    <definedName name="T8D_ULEV1" localSheetId="14" hidden="1">{#N/A,#N/A,FALSE,"단축1";#N/A,#N/A,FALSE,"단축2";#N/A,#N/A,FALSE,"단축3";#N/A,#N/A,FALSE,"장축";#N/A,#N/A,FALSE,"4WD"}</definedName>
    <definedName name="T8D_ULEV1" localSheetId="15" hidden="1">{#N/A,#N/A,FALSE,"단축1";#N/A,#N/A,FALSE,"단축2";#N/A,#N/A,FALSE,"단축3";#N/A,#N/A,FALSE,"장축";#N/A,#N/A,FALSE,"4WD"}</definedName>
    <definedName name="T8D_ULEV1" hidden="1">{#N/A,#N/A,FALSE,"단축1";#N/A,#N/A,FALSE,"단축2";#N/A,#N/A,FALSE,"단축3";#N/A,#N/A,FALSE,"장축";#N/A,#N/A,FALSE,"4WD"}</definedName>
    <definedName name="TA" localSheetId="7">BlankMacro1</definedName>
    <definedName name="TA" localSheetId="16">BlankMacro1</definedName>
    <definedName name="TA" localSheetId="17">BlankMacro1</definedName>
    <definedName name="TA" localSheetId="10">BlankMacro1</definedName>
    <definedName name="TA" localSheetId="8">BlankMacro1</definedName>
    <definedName name="TA" localSheetId="0">BlankMacro1</definedName>
    <definedName name="TA" localSheetId="13">BlankMacro1</definedName>
    <definedName name="TA" localSheetId="14">BlankMacro1</definedName>
    <definedName name="TA" localSheetId="11">BlankMacro1</definedName>
    <definedName name="TA" localSheetId="15">BlankMacro1</definedName>
    <definedName name="TA">BlankMacro1</definedName>
    <definedName name="TAL" localSheetId="7">#REF!</definedName>
    <definedName name="TAL">#REF!</definedName>
    <definedName name="TAPE">[18]INPUT!$D$23</definedName>
    <definedName name="TAPE단가">[18]INPUT!$D$24</definedName>
    <definedName name="TAPE재질명">[18]계산정보!$E$32:$E$53</definedName>
    <definedName name="TB" localSheetId="7" hidden="1">{#N/A,#N/A,FALSE,"단축1";#N/A,#N/A,FALSE,"단축2";#N/A,#N/A,FALSE,"단축3";#N/A,#N/A,FALSE,"장축";#N/A,#N/A,FALSE,"4WD"}</definedName>
    <definedName name="TB" localSheetId="16" hidden="1">{#N/A,#N/A,FALSE,"단축1";#N/A,#N/A,FALSE,"단축2";#N/A,#N/A,FALSE,"단축3";#N/A,#N/A,FALSE,"장축";#N/A,#N/A,FALSE,"4WD"}</definedName>
    <definedName name="TB" localSheetId="17" hidden="1">{#N/A,#N/A,FALSE,"단축1";#N/A,#N/A,FALSE,"단축2";#N/A,#N/A,FALSE,"단축3";#N/A,#N/A,FALSE,"장축";#N/A,#N/A,FALSE,"4WD"}</definedName>
    <definedName name="TB" localSheetId="13" hidden="1">{#N/A,#N/A,FALSE,"단축1";#N/A,#N/A,FALSE,"단축2";#N/A,#N/A,FALSE,"단축3";#N/A,#N/A,FALSE,"장축";#N/A,#N/A,FALSE,"4WD"}</definedName>
    <definedName name="TB" localSheetId="14" hidden="1">{#N/A,#N/A,FALSE,"단축1";#N/A,#N/A,FALSE,"단축2";#N/A,#N/A,FALSE,"단축3";#N/A,#N/A,FALSE,"장축";#N/A,#N/A,FALSE,"4WD"}</definedName>
    <definedName name="TB" localSheetId="15" hidden="1">{#N/A,#N/A,FALSE,"단축1";#N/A,#N/A,FALSE,"단축2";#N/A,#N/A,FALSE,"단축3";#N/A,#N/A,FALSE,"장축";#N/A,#N/A,FALSE,"4WD"}</definedName>
    <definedName name="TB" hidden="1">{#N/A,#N/A,FALSE,"단축1";#N/A,#N/A,FALSE,"단축2";#N/A,#N/A,FALSE,"단축3";#N/A,#N/A,FALSE,"장축";#N/A,#N/A,FALSE,"4WD"}</definedName>
    <definedName name="TBBACKLOC">#REF!</definedName>
    <definedName name="TBL">#REF!</definedName>
    <definedName name="TB목차" localSheetId="7" hidden="1">{#N/A,#N/A,FALSE,"단축1";#N/A,#N/A,FALSE,"단축2";#N/A,#N/A,FALSE,"단축3";#N/A,#N/A,FALSE,"장축";#N/A,#N/A,FALSE,"4WD"}</definedName>
    <definedName name="TB목차" localSheetId="16" hidden="1">{#N/A,#N/A,FALSE,"단축1";#N/A,#N/A,FALSE,"단축2";#N/A,#N/A,FALSE,"단축3";#N/A,#N/A,FALSE,"장축";#N/A,#N/A,FALSE,"4WD"}</definedName>
    <definedName name="TB목차" localSheetId="17" hidden="1">{#N/A,#N/A,FALSE,"단축1";#N/A,#N/A,FALSE,"단축2";#N/A,#N/A,FALSE,"단축3";#N/A,#N/A,FALSE,"장축";#N/A,#N/A,FALSE,"4WD"}</definedName>
    <definedName name="TB목차" localSheetId="13" hidden="1">{#N/A,#N/A,FALSE,"단축1";#N/A,#N/A,FALSE,"단축2";#N/A,#N/A,FALSE,"단축3";#N/A,#N/A,FALSE,"장축";#N/A,#N/A,FALSE,"4WD"}</definedName>
    <definedName name="TB목차" localSheetId="14" hidden="1">{#N/A,#N/A,FALSE,"단축1";#N/A,#N/A,FALSE,"단축2";#N/A,#N/A,FALSE,"단축3";#N/A,#N/A,FALSE,"장축";#N/A,#N/A,FALSE,"4WD"}</definedName>
    <definedName name="TB목차" localSheetId="15" hidden="1">{#N/A,#N/A,FALSE,"단축1";#N/A,#N/A,FALSE,"단축2";#N/A,#N/A,FALSE,"단축3";#N/A,#N/A,FALSE,"장축";#N/A,#N/A,FALSE,"4WD"}</definedName>
    <definedName name="TB목차" hidden="1">{#N/A,#N/A,FALSE,"단축1";#N/A,#N/A,FALSE,"단축2";#N/A,#N/A,FALSE,"단축3";#N/A,#N/A,FALSE,"장축";#N/A,#N/A,FALSE,"4WD"}</definedName>
    <definedName name="TB원">#N/A</definedName>
    <definedName name="TB일정관리" localSheetId="7" hidden="1">{#N/A,#N/A,FALSE,"단축1";#N/A,#N/A,FALSE,"단축2";#N/A,#N/A,FALSE,"단축3";#N/A,#N/A,FALSE,"장축";#N/A,#N/A,FALSE,"4WD"}</definedName>
    <definedName name="TB일정관리" localSheetId="16" hidden="1">{#N/A,#N/A,FALSE,"단축1";#N/A,#N/A,FALSE,"단축2";#N/A,#N/A,FALSE,"단축3";#N/A,#N/A,FALSE,"장축";#N/A,#N/A,FALSE,"4WD"}</definedName>
    <definedName name="TB일정관리" localSheetId="17" hidden="1">{#N/A,#N/A,FALSE,"단축1";#N/A,#N/A,FALSE,"단축2";#N/A,#N/A,FALSE,"단축3";#N/A,#N/A,FALSE,"장축";#N/A,#N/A,FALSE,"4WD"}</definedName>
    <definedName name="TB일정관리" localSheetId="13" hidden="1">{#N/A,#N/A,FALSE,"단축1";#N/A,#N/A,FALSE,"단축2";#N/A,#N/A,FALSE,"단축3";#N/A,#N/A,FALSE,"장축";#N/A,#N/A,FALSE,"4WD"}</definedName>
    <definedName name="TB일정관리" localSheetId="14" hidden="1">{#N/A,#N/A,FALSE,"단축1";#N/A,#N/A,FALSE,"단축2";#N/A,#N/A,FALSE,"단축3";#N/A,#N/A,FALSE,"장축";#N/A,#N/A,FALSE,"4WD"}</definedName>
    <definedName name="TB일정관리" localSheetId="15" hidden="1">{#N/A,#N/A,FALSE,"단축1";#N/A,#N/A,FALSE,"단축2";#N/A,#N/A,FALSE,"단축3";#N/A,#N/A,FALSE,"장축";#N/A,#N/A,FALSE,"4WD"}</definedName>
    <definedName name="TB일정관리" hidden="1">{#N/A,#N/A,FALSE,"단축1";#N/A,#N/A,FALSE,"단축2";#N/A,#N/A,FALSE,"단축3";#N/A,#N/A,FALSE,"장축";#N/A,#N/A,FALSE,"4WD"}</definedName>
    <definedName name="TB전체일정_2" localSheetId="7" hidden="1">{#N/A,#N/A,FALSE,"단축1";#N/A,#N/A,FALSE,"단축2";#N/A,#N/A,FALSE,"단축3";#N/A,#N/A,FALSE,"장축";#N/A,#N/A,FALSE,"4WD"}</definedName>
    <definedName name="TB전체일정_2" localSheetId="16" hidden="1">{#N/A,#N/A,FALSE,"단축1";#N/A,#N/A,FALSE,"단축2";#N/A,#N/A,FALSE,"단축3";#N/A,#N/A,FALSE,"장축";#N/A,#N/A,FALSE,"4WD"}</definedName>
    <definedName name="TB전체일정_2" localSheetId="17" hidden="1">{#N/A,#N/A,FALSE,"단축1";#N/A,#N/A,FALSE,"단축2";#N/A,#N/A,FALSE,"단축3";#N/A,#N/A,FALSE,"장축";#N/A,#N/A,FALSE,"4WD"}</definedName>
    <definedName name="TB전체일정_2" localSheetId="13" hidden="1">{#N/A,#N/A,FALSE,"단축1";#N/A,#N/A,FALSE,"단축2";#N/A,#N/A,FALSE,"단축3";#N/A,#N/A,FALSE,"장축";#N/A,#N/A,FALSE,"4WD"}</definedName>
    <definedName name="TB전체일정_2" localSheetId="14" hidden="1">{#N/A,#N/A,FALSE,"단축1";#N/A,#N/A,FALSE,"단축2";#N/A,#N/A,FALSE,"단축3";#N/A,#N/A,FALSE,"장축";#N/A,#N/A,FALSE,"4WD"}</definedName>
    <definedName name="TB전체일정_2" localSheetId="15" hidden="1">{#N/A,#N/A,FALSE,"단축1";#N/A,#N/A,FALSE,"단축2";#N/A,#N/A,FALSE,"단축3";#N/A,#N/A,FALSE,"장축";#N/A,#N/A,FALSE,"4WD"}</definedName>
    <definedName name="TB전체일정_2" hidden="1">{#N/A,#N/A,FALSE,"단축1";#N/A,#N/A,FALSE,"단축2";#N/A,#N/A,FALSE,"단축3";#N/A,#N/A,FALSE,"장축";#N/A,#N/A,FALSE,"4WD"}</definedName>
    <definedName name="TB표지" localSheetId="7" hidden="1">{#N/A,#N/A,FALSE,"단축1";#N/A,#N/A,FALSE,"단축2";#N/A,#N/A,FALSE,"단축3";#N/A,#N/A,FALSE,"장축";#N/A,#N/A,FALSE,"4WD"}</definedName>
    <definedName name="TB표지" localSheetId="16" hidden="1">{#N/A,#N/A,FALSE,"단축1";#N/A,#N/A,FALSE,"단축2";#N/A,#N/A,FALSE,"단축3";#N/A,#N/A,FALSE,"장축";#N/A,#N/A,FALSE,"4WD"}</definedName>
    <definedName name="TB표지" localSheetId="17" hidden="1">{#N/A,#N/A,FALSE,"단축1";#N/A,#N/A,FALSE,"단축2";#N/A,#N/A,FALSE,"단축3";#N/A,#N/A,FALSE,"장축";#N/A,#N/A,FALSE,"4WD"}</definedName>
    <definedName name="TB표지" localSheetId="13" hidden="1">{#N/A,#N/A,FALSE,"단축1";#N/A,#N/A,FALSE,"단축2";#N/A,#N/A,FALSE,"단축3";#N/A,#N/A,FALSE,"장축";#N/A,#N/A,FALSE,"4WD"}</definedName>
    <definedName name="TB표지" localSheetId="14" hidden="1">{#N/A,#N/A,FALSE,"단축1";#N/A,#N/A,FALSE,"단축2";#N/A,#N/A,FALSE,"단축3";#N/A,#N/A,FALSE,"장축";#N/A,#N/A,FALSE,"4WD"}</definedName>
    <definedName name="TB표지" localSheetId="15" hidden="1">{#N/A,#N/A,FALSE,"단축1";#N/A,#N/A,FALSE,"단축2";#N/A,#N/A,FALSE,"단축3";#N/A,#N/A,FALSE,"장축";#N/A,#N/A,FALSE,"4WD"}</definedName>
    <definedName name="TB표지" hidden="1">{#N/A,#N/A,FALSE,"단축1";#N/A,#N/A,FALSE,"단축2";#N/A,#N/A,FALSE,"단축3";#N/A,#N/A,FALSE,"장축";#N/A,#N/A,FALSE,"4WD"}</definedName>
    <definedName name="tc" localSheetId="7" hidden="1">{#N/A,#N/A,FALSE,"단축1";#N/A,#N/A,FALSE,"단축2";#N/A,#N/A,FALSE,"단축3";#N/A,#N/A,FALSE,"장축";#N/A,#N/A,FALSE,"4WD"}</definedName>
    <definedName name="tc" localSheetId="16" hidden="1">{#N/A,#N/A,FALSE,"단축1";#N/A,#N/A,FALSE,"단축2";#N/A,#N/A,FALSE,"단축3";#N/A,#N/A,FALSE,"장축";#N/A,#N/A,FALSE,"4WD"}</definedName>
    <definedName name="tc" localSheetId="6" hidden="1">{#N/A,#N/A,FALSE,"단축1";#N/A,#N/A,FALSE,"단축2";#N/A,#N/A,FALSE,"단축3";#N/A,#N/A,FALSE,"장축";#N/A,#N/A,FALSE,"4WD"}</definedName>
    <definedName name="tc" localSheetId="17" hidden="1">{#N/A,#N/A,FALSE,"단축1";#N/A,#N/A,FALSE,"단축2";#N/A,#N/A,FALSE,"단축3";#N/A,#N/A,FALSE,"장축";#N/A,#N/A,FALSE,"4WD"}</definedName>
    <definedName name="tc" localSheetId="13" hidden="1">{#N/A,#N/A,FALSE,"단축1";#N/A,#N/A,FALSE,"단축2";#N/A,#N/A,FALSE,"단축3";#N/A,#N/A,FALSE,"장축";#N/A,#N/A,FALSE,"4WD"}</definedName>
    <definedName name="tc" localSheetId="14" hidden="1">{#N/A,#N/A,FALSE,"단축1";#N/A,#N/A,FALSE,"단축2";#N/A,#N/A,FALSE,"단축3";#N/A,#N/A,FALSE,"장축";#N/A,#N/A,FALSE,"4WD"}</definedName>
    <definedName name="tc" localSheetId="15" hidden="1">{#N/A,#N/A,FALSE,"단축1";#N/A,#N/A,FALSE,"단축2";#N/A,#N/A,FALSE,"단축3";#N/A,#N/A,FALSE,"장축";#N/A,#N/A,FALSE,"4WD"}</definedName>
    <definedName name="tc" hidden="1">{#N/A,#N/A,FALSE,"단축1";#N/A,#N/A,FALSE,"단축2";#N/A,#N/A,FALSE,"단축3";#N/A,#N/A,FALSE,"장축";#N/A,#N/A,FALSE,"4WD"}</definedName>
    <definedName name="TÇà">#REF!</definedName>
    <definedName name="TCACP">#N/A</definedName>
    <definedName name="TCAP">#N/A</definedName>
    <definedName name="TCATP">#N/A</definedName>
    <definedName name="tci" localSheetId="7" hidden="1">{#N/A,#N/A,FALSE,"단축1";#N/A,#N/A,FALSE,"단축2";#N/A,#N/A,FALSE,"단축3";#N/A,#N/A,FALSE,"장축";#N/A,#N/A,FALSE,"4WD"}</definedName>
    <definedName name="tci" localSheetId="16" hidden="1">{#N/A,#N/A,FALSE,"단축1";#N/A,#N/A,FALSE,"단축2";#N/A,#N/A,FALSE,"단축3";#N/A,#N/A,FALSE,"장축";#N/A,#N/A,FALSE,"4WD"}</definedName>
    <definedName name="tci" localSheetId="6" hidden="1">{#N/A,#N/A,FALSE,"단축1";#N/A,#N/A,FALSE,"단축2";#N/A,#N/A,FALSE,"단축3";#N/A,#N/A,FALSE,"장축";#N/A,#N/A,FALSE,"4WD"}</definedName>
    <definedName name="tci" localSheetId="17" hidden="1">{#N/A,#N/A,FALSE,"단축1";#N/A,#N/A,FALSE,"단축2";#N/A,#N/A,FALSE,"단축3";#N/A,#N/A,FALSE,"장축";#N/A,#N/A,FALSE,"4WD"}</definedName>
    <definedName name="tci" localSheetId="13" hidden="1">{#N/A,#N/A,FALSE,"단축1";#N/A,#N/A,FALSE,"단축2";#N/A,#N/A,FALSE,"단축3";#N/A,#N/A,FALSE,"장축";#N/A,#N/A,FALSE,"4WD"}</definedName>
    <definedName name="tci" localSheetId="14" hidden="1">{#N/A,#N/A,FALSE,"단축1";#N/A,#N/A,FALSE,"단축2";#N/A,#N/A,FALSE,"단축3";#N/A,#N/A,FALSE,"장축";#N/A,#N/A,FALSE,"4WD"}</definedName>
    <definedName name="tci" localSheetId="15" hidden="1">{#N/A,#N/A,FALSE,"단축1";#N/A,#N/A,FALSE,"단축2";#N/A,#N/A,FALSE,"단축3";#N/A,#N/A,FALSE,"장축";#N/A,#N/A,FALSE,"4WD"}</definedName>
    <definedName name="tci" hidden="1">{#N/A,#N/A,FALSE,"단축1";#N/A,#N/A,FALSE,"단축2";#N/A,#N/A,FALSE,"단축3";#N/A,#N/A,FALSE,"장축";#N/A,#N/A,FALSE,"4WD"}</definedName>
    <definedName name="TCIT" localSheetId="7">{#N/A,#N/A,FALSE,"단축1";#N/A,#N/A,FALSE,"단축2";#N/A,#N/A,FALSE,"단축3";#N/A,#N/A,FALSE,"장축";#N/A,#N/A,FALSE,"4WD"}</definedName>
    <definedName name="TCIT" localSheetId="16">{#N/A,#N/A,FALSE,"단축1";#N/A,#N/A,FALSE,"단축2";#N/A,#N/A,FALSE,"단축3";#N/A,#N/A,FALSE,"장축";#N/A,#N/A,FALSE,"4WD"}</definedName>
    <definedName name="TCIT" localSheetId="17">{#N/A,#N/A,FALSE,"단축1";#N/A,#N/A,FALSE,"단축2";#N/A,#N/A,FALSE,"단축3";#N/A,#N/A,FALSE,"장축";#N/A,#N/A,FALSE,"4WD"}</definedName>
    <definedName name="TCIT" localSheetId="13">{#N/A,#N/A,FALSE,"단축1";#N/A,#N/A,FALSE,"단축2";#N/A,#N/A,FALSE,"단축3";#N/A,#N/A,FALSE,"장축";#N/A,#N/A,FALSE,"4WD"}</definedName>
    <definedName name="TCIT" localSheetId="14">{#N/A,#N/A,FALSE,"단축1";#N/A,#N/A,FALSE,"단축2";#N/A,#N/A,FALSE,"단축3";#N/A,#N/A,FALSE,"장축";#N/A,#N/A,FALSE,"4WD"}</definedName>
    <definedName name="TCIT" localSheetId="15">{#N/A,#N/A,FALSE,"단축1";#N/A,#N/A,FALSE,"단축2";#N/A,#N/A,FALSE,"단축3";#N/A,#N/A,FALSE,"장축";#N/A,#N/A,FALSE,"4WD"}</definedName>
    <definedName name="TCIT">{#N/A,#N/A,FALSE,"단축1";#N/A,#N/A,FALSE,"단축2";#N/A,#N/A,FALSE,"단축3";#N/A,#N/A,FALSE,"장축";#N/A,#N/A,FALSE,"4WD"}</definedName>
    <definedName name="TCL">#REF!</definedName>
    <definedName name="tcost">#REF!</definedName>
    <definedName name="TCRP">[1]Mth!#REF!</definedName>
    <definedName name="TE" localSheetId="7" hidden="1">{#N/A,#N/A,FALSE,"단축1";#N/A,#N/A,FALSE,"단축2";#N/A,#N/A,FALSE,"단축3";#N/A,#N/A,FALSE,"장축";#N/A,#N/A,FALSE,"4WD"}</definedName>
    <definedName name="TE" localSheetId="16" hidden="1">{#N/A,#N/A,FALSE,"단축1";#N/A,#N/A,FALSE,"단축2";#N/A,#N/A,FALSE,"단축3";#N/A,#N/A,FALSE,"장축";#N/A,#N/A,FALSE,"4WD"}</definedName>
    <definedName name="TE" localSheetId="17" hidden="1">{#N/A,#N/A,FALSE,"단축1";#N/A,#N/A,FALSE,"단축2";#N/A,#N/A,FALSE,"단축3";#N/A,#N/A,FALSE,"장축";#N/A,#N/A,FALSE,"4WD"}</definedName>
    <definedName name="TE" localSheetId="13" hidden="1">{#N/A,#N/A,FALSE,"단축1";#N/A,#N/A,FALSE,"단축2";#N/A,#N/A,FALSE,"단축3";#N/A,#N/A,FALSE,"장축";#N/A,#N/A,FALSE,"4WD"}</definedName>
    <definedName name="TE" localSheetId="14" hidden="1">{#N/A,#N/A,FALSE,"단축1";#N/A,#N/A,FALSE,"단축2";#N/A,#N/A,FALSE,"단축3";#N/A,#N/A,FALSE,"장축";#N/A,#N/A,FALSE,"4WD"}</definedName>
    <definedName name="TE" localSheetId="15" hidden="1">{#N/A,#N/A,FALSE,"단축1";#N/A,#N/A,FALSE,"단축2";#N/A,#N/A,FALSE,"단축3";#N/A,#N/A,FALSE,"장축";#N/A,#N/A,FALSE,"4WD"}</definedName>
    <definedName name="TE" hidden="1">{#N/A,#N/A,FALSE,"단축1";#N/A,#N/A,FALSE,"단축2";#N/A,#N/A,FALSE,"단축3";#N/A,#N/A,FALSE,"장축";#N/A,#N/A,FALSE,"4WD"}</definedName>
    <definedName name="temp">#REF!</definedName>
    <definedName name="TEMP1" localSheetId="7" hidden="1">{#VALUE!,#N/A,FALSE,0;#N/A,#N/A,FALSE,0;#N/A,#N/A,FALSE,0;#N/A,#N/A,FALSE,0;#N/A,#N/A,FALSE,0}</definedName>
    <definedName name="TEMP1" localSheetId="16" hidden="1">{#VALUE!,#N/A,FALSE,0;#N/A,#N/A,FALSE,0;#N/A,#N/A,FALSE,0;#N/A,#N/A,FALSE,0;#N/A,#N/A,FALSE,0}</definedName>
    <definedName name="TEMP1" localSheetId="17" hidden="1">{#VALUE!,#N/A,FALSE,0;#N/A,#N/A,FALSE,0;#N/A,#N/A,FALSE,0;#N/A,#N/A,FALSE,0;#N/A,#N/A,FALSE,0}</definedName>
    <definedName name="TEMP1" localSheetId="13" hidden="1">{#VALUE!,#N/A,FALSE,0;#N/A,#N/A,FALSE,0;#N/A,#N/A,FALSE,0;#N/A,#N/A,FALSE,0;#N/A,#N/A,FALSE,0}</definedName>
    <definedName name="TEMP1" localSheetId="14" hidden="1">{#VALUE!,#N/A,FALSE,0;#N/A,#N/A,FALSE,0;#N/A,#N/A,FALSE,0;#N/A,#N/A,FALSE,0;#N/A,#N/A,FALSE,0}</definedName>
    <definedName name="TEMP1" localSheetId="15" hidden="1">{#VALUE!,#N/A,FALSE,0;#N/A,#N/A,FALSE,0;#N/A,#N/A,FALSE,0;#N/A,#N/A,FALSE,0;#N/A,#N/A,FALSE,0}</definedName>
    <definedName name="TEMP1" hidden="1">{#VALUE!,#N/A,FALSE,0;#N/A,#N/A,FALSE,0;#N/A,#N/A,FALSE,0;#N/A,#N/A,FALSE,0;#N/A,#N/A,FALSE,0}</definedName>
    <definedName name="TEST">#REF!</definedName>
    <definedName name="TEST20">#REF!</definedName>
    <definedName name="TEST29">#REF!</definedName>
    <definedName name="TEST39">#REF!</definedName>
    <definedName name="TEST9">#REF!</definedName>
    <definedName name="TEWR" localSheetId="7" hidden="1">{#N/A,#N/A,TRUE,"Y생산";#N/A,#N/A,TRUE,"Y판매";#N/A,#N/A,TRUE,"Y총물량";#N/A,#N/A,TRUE,"Y능력";#N/A,#N/A,TRUE,"YKD"}</definedName>
    <definedName name="TEWR" localSheetId="16" hidden="1">{#N/A,#N/A,TRUE,"Y생산";#N/A,#N/A,TRUE,"Y판매";#N/A,#N/A,TRUE,"Y총물량";#N/A,#N/A,TRUE,"Y능력";#N/A,#N/A,TRUE,"YKD"}</definedName>
    <definedName name="TEWR" localSheetId="6" hidden="1">{#N/A,#N/A,TRUE,"Y생산";#N/A,#N/A,TRUE,"Y판매";#N/A,#N/A,TRUE,"Y총물량";#N/A,#N/A,TRUE,"Y능력";#N/A,#N/A,TRUE,"YKD"}</definedName>
    <definedName name="TEWR" localSheetId="17" hidden="1">{#N/A,#N/A,TRUE,"Y생산";#N/A,#N/A,TRUE,"Y판매";#N/A,#N/A,TRUE,"Y총물량";#N/A,#N/A,TRUE,"Y능력";#N/A,#N/A,TRUE,"YKD"}</definedName>
    <definedName name="TEWR" localSheetId="13" hidden="1">{#N/A,#N/A,TRUE,"Y생산";#N/A,#N/A,TRUE,"Y판매";#N/A,#N/A,TRUE,"Y총물량";#N/A,#N/A,TRUE,"Y능력";#N/A,#N/A,TRUE,"YKD"}</definedName>
    <definedName name="TEWR" localSheetId="14" hidden="1">{#N/A,#N/A,TRUE,"Y생산";#N/A,#N/A,TRUE,"Y판매";#N/A,#N/A,TRUE,"Y총물량";#N/A,#N/A,TRUE,"Y능력";#N/A,#N/A,TRUE,"YKD"}</definedName>
    <definedName name="TEWR" localSheetId="15" hidden="1">{#N/A,#N/A,TRUE,"Y생산";#N/A,#N/A,TRUE,"Y판매";#N/A,#N/A,TRUE,"Y총물량";#N/A,#N/A,TRUE,"Y능력";#N/A,#N/A,TRUE,"YKD"}</definedName>
    <definedName name="TEWR" hidden="1">{#N/A,#N/A,TRUE,"Y생산";#N/A,#N/A,TRUE,"Y판매";#N/A,#N/A,TRUE,"Y총물량";#N/A,#N/A,TRUE,"Y능력";#N/A,#N/A,TRUE,"YKD"}</definedName>
    <definedName name="TextRefCopyRangeCount">2</definedName>
    <definedName name="TFMP">[1]Mth!#REF!</definedName>
    <definedName name="TGMP">[1]Mth!#REF!</definedName>
    <definedName name="TH" localSheetId="7" hidden="1">{#N/A,#N/A,FALSE,"단축1";#N/A,#N/A,FALSE,"단축2";#N/A,#N/A,FALSE,"단축3";#N/A,#N/A,FALSE,"장축";#N/A,#N/A,FALSE,"4WD"}</definedName>
    <definedName name="TH" localSheetId="16" hidden="1">{#N/A,#N/A,FALSE,"단축1";#N/A,#N/A,FALSE,"단축2";#N/A,#N/A,FALSE,"단축3";#N/A,#N/A,FALSE,"장축";#N/A,#N/A,FALSE,"4WD"}</definedName>
    <definedName name="TH" localSheetId="6" hidden="1">{#N/A,#N/A,FALSE,"단축1";#N/A,#N/A,FALSE,"단축2";#N/A,#N/A,FALSE,"단축3";#N/A,#N/A,FALSE,"장축";#N/A,#N/A,FALSE,"4WD"}</definedName>
    <definedName name="TH" localSheetId="17" hidden="1">{#N/A,#N/A,FALSE,"단축1";#N/A,#N/A,FALSE,"단축2";#N/A,#N/A,FALSE,"단축3";#N/A,#N/A,FALSE,"장축";#N/A,#N/A,FALSE,"4WD"}</definedName>
    <definedName name="TH" localSheetId="13" hidden="1">{#N/A,#N/A,FALSE,"단축1";#N/A,#N/A,FALSE,"단축2";#N/A,#N/A,FALSE,"단축3";#N/A,#N/A,FALSE,"장축";#N/A,#N/A,FALSE,"4WD"}</definedName>
    <definedName name="TH" localSheetId="14" hidden="1">{#N/A,#N/A,FALSE,"단축1";#N/A,#N/A,FALSE,"단축2";#N/A,#N/A,FALSE,"단축3";#N/A,#N/A,FALSE,"장축";#N/A,#N/A,FALSE,"4WD"}</definedName>
    <definedName name="TH" localSheetId="15" hidden="1">{#N/A,#N/A,FALSE,"단축1";#N/A,#N/A,FALSE,"단축2";#N/A,#N/A,FALSE,"단축3";#N/A,#N/A,FALSE,"장축";#N/A,#N/A,FALSE,"4WD"}</definedName>
    <definedName name="TH" hidden="1">{#N/A,#N/A,FALSE,"단축1";#N/A,#N/A,FALSE,"단축2";#N/A,#N/A,FALSE,"단축3";#N/A,#N/A,FALSE,"장축";#N/A,#N/A,FALSE,"4WD"}</definedName>
    <definedName name="THEME_CODE">'[44]THEME CODE'!$B$1:$F$1000</definedName>
    <definedName name="THEME2" localSheetId="7" hidden="1">{#N/A,#N/A,FALSE,"96 3월물량표";#N/A,#N/A,FALSE,"96 4월물량표";#N/A,#N/A,FALSE,"96 5월물량표"}</definedName>
    <definedName name="THEME2" localSheetId="16" hidden="1">{#N/A,#N/A,FALSE,"96 3월물량표";#N/A,#N/A,FALSE,"96 4월물량표";#N/A,#N/A,FALSE,"96 5월물량표"}</definedName>
    <definedName name="THEME2" localSheetId="6" hidden="1">{#N/A,#N/A,FALSE,"96 3월물량표";#N/A,#N/A,FALSE,"96 4월물량표";#N/A,#N/A,FALSE,"96 5월물량표"}</definedName>
    <definedName name="THEME2" localSheetId="17" hidden="1">{#N/A,#N/A,FALSE,"96 3월물량표";#N/A,#N/A,FALSE,"96 4월물량표";#N/A,#N/A,FALSE,"96 5월물량표"}</definedName>
    <definedName name="THEME2" localSheetId="13" hidden="1">{#N/A,#N/A,FALSE,"96 3월물량표";#N/A,#N/A,FALSE,"96 4월물량표";#N/A,#N/A,FALSE,"96 5월물량표"}</definedName>
    <definedName name="THEME2" localSheetId="14" hidden="1">{#N/A,#N/A,FALSE,"96 3월물량표";#N/A,#N/A,FALSE,"96 4월물량표";#N/A,#N/A,FALSE,"96 5월물량표"}</definedName>
    <definedName name="THEME2" localSheetId="15" hidden="1">{#N/A,#N/A,FALSE,"96 3월물량표";#N/A,#N/A,FALSE,"96 4월물량표";#N/A,#N/A,FALSE,"96 5월물량표"}</definedName>
    <definedName name="THEME2" hidden="1">{#N/A,#N/A,FALSE,"96 3월물량표";#N/A,#N/A,FALSE,"96 4월물량표";#N/A,#N/A,FALSE,"96 5월물량표"}</definedName>
    <definedName name="thickness2">[4]계산DATA입력!#REF!</definedName>
    <definedName name="THJYRKYRKJ">BlankMacro1</definedName>
    <definedName name="THK">[11]계산DATA입력!$B$22</definedName>
    <definedName name="thr" localSheetId="7" hidden="1">{#N/A,#N/A,FALSE,"단축1";#N/A,#N/A,FALSE,"단축2";#N/A,#N/A,FALSE,"단축3";#N/A,#N/A,FALSE,"장축";#N/A,#N/A,FALSE,"4WD"}</definedName>
    <definedName name="thr" localSheetId="16" hidden="1">{#N/A,#N/A,FALSE,"단축1";#N/A,#N/A,FALSE,"단축2";#N/A,#N/A,FALSE,"단축3";#N/A,#N/A,FALSE,"장축";#N/A,#N/A,FALSE,"4WD"}</definedName>
    <definedName name="thr" localSheetId="17" hidden="1">{#N/A,#N/A,FALSE,"단축1";#N/A,#N/A,FALSE,"단축2";#N/A,#N/A,FALSE,"단축3";#N/A,#N/A,FALSE,"장축";#N/A,#N/A,FALSE,"4WD"}</definedName>
    <definedName name="thr" localSheetId="13" hidden="1">{#N/A,#N/A,FALSE,"단축1";#N/A,#N/A,FALSE,"단축2";#N/A,#N/A,FALSE,"단축3";#N/A,#N/A,FALSE,"장축";#N/A,#N/A,FALSE,"4WD"}</definedName>
    <definedName name="thr" localSheetId="14" hidden="1">{#N/A,#N/A,FALSE,"단축1";#N/A,#N/A,FALSE,"단축2";#N/A,#N/A,FALSE,"단축3";#N/A,#N/A,FALSE,"장축";#N/A,#N/A,FALSE,"4WD"}</definedName>
    <definedName name="thr" localSheetId="15" hidden="1">{#N/A,#N/A,FALSE,"단축1";#N/A,#N/A,FALSE,"단축2";#N/A,#N/A,FALSE,"단축3";#N/A,#N/A,FALSE,"장축";#N/A,#N/A,FALSE,"4WD"}</definedName>
    <definedName name="thr" hidden="1">{#N/A,#N/A,FALSE,"단축1";#N/A,#N/A,FALSE,"단축2";#N/A,#N/A,FALSE,"단축3";#N/A,#N/A,FALSE,"장축";#N/A,#N/A,FALSE,"4WD"}</definedName>
    <definedName name="THREE02">#REF!</definedName>
    <definedName name="THREE03">#REF!</definedName>
    <definedName name="THREE04">#REF!</definedName>
    <definedName name="THREE05">#REF!</definedName>
    <definedName name="THREE06">#REF!</definedName>
    <definedName name="THREE07">#REF!</definedName>
    <definedName name="THREE08">#REF!</definedName>
    <definedName name="THREE09">#REF!</definedName>
    <definedName name="THREE10">'[2]CSM with CKD'!#REF!</definedName>
    <definedName name="THREE11">'[2]CSM with CKD'!#REF!</definedName>
    <definedName name="THREE12">'[2]CSM with CKD'!#REF!</definedName>
    <definedName name="thrsut" localSheetId="7">BlankMacro1</definedName>
    <definedName name="thrsut" localSheetId="16">BlankMacro1</definedName>
    <definedName name="thrsut" localSheetId="17">BlankMacro1</definedName>
    <definedName name="thrsut" localSheetId="10">BlankMacro1</definedName>
    <definedName name="thrsut" localSheetId="8">BlankMacro1</definedName>
    <definedName name="thrsut" localSheetId="0">BlankMacro1</definedName>
    <definedName name="thrsut" localSheetId="13">BlankMacro1</definedName>
    <definedName name="thrsut" localSheetId="14">BlankMacro1</definedName>
    <definedName name="thrsut" localSheetId="11">BlankMacro1</definedName>
    <definedName name="thrsut" localSheetId="15">BlankMacro1</definedName>
    <definedName name="thrsut">BlankMacro1</definedName>
    <definedName name="ththt" localSheetId="7">BlankMacro1</definedName>
    <definedName name="ththt" localSheetId="16">BlankMacro1</definedName>
    <definedName name="ththt" localSheetId="17">BlankMacro1</definedName>
    <definedName name="ththt" localSheetId="10">BlankMacro1</definedName>
    <definedName name="ththt" localSheetId="8">BlankMacro1</definedName>
    <definedName name="ththt" localSheetId="0">BlankMacro1</definedName>
    <definedName name="ththt" localSheetId="13">BlankMacro1</definedName>
    <definedName name="ththt" localSheetId="14">BlankMacro1</definedName>
    <definedName name="ththt" localSheetId="11">BlankMacro1</definedName>
    <definedName name="ththt" localSheetId="15">BlankMacro1</definedName>
    <definedName name="ththt">BlankMacro1</definedName>
    <definedName name="TIBURON" localSheetId="7" hidden="1">{#N/A,#N/A,FALSE,"해외크레임";#N/A,#N/A,FALSE,"ACCENT현황";#N/A,#N/A,FALSE,"AVANTE";#N/A,#N/A,FALSE,"SONATA(3)";#N/A,#N/A,FALSE,"국내크레임"}</definedName>
    <definedName name="TIBURON" localSheetId="16" hidden="1">{#N/A,#N/A,FALSE,"해외크레임";#N/A,#N/A,FALSE,"ACCENT현황";#N/A,#N/A,FALSE,"AVANTE";#N/A,#N/A,FALSE,"SONATA(3)";#N/A,#N/A,FALSE,"국내크레임"}</definedName>
    <definedName name="TIBURON" localSheetId="17" hidden="1">{#N/A,#N/A,FALSE,"해외크레임";#N/A,#N/A,FALSE,"ACCENT현황";#N/A,#N/A,FALSE,"AVANTE";#N/A,#N/A,FALSE,"SONATA(3)";#N/A,#N/A,FALSE,"국내크레임"}</definedName>
    <definedName name="TIBURON" localSheetId="13" hidden="1">{#N/A,#N/A,FALSE,"해외크레임";#N/A,#N/A,FALSE,"ACCENT현황";#N/A,#N/A,FALSE,"AVANTE";#N/A,#N/A,FALSE,"SONATA(3)";#N/A,#N/A,FALSE,"국내크레임"}</definedName>
    <definedName name="TIBURON" localSheetId="14" hidden="1">{#N/A,#N/A,FALSE,"해외크레임";#N/A,#N/A,FALSE,"ACCENT현황";#N/A,#N/A,FALSE,"AVANTE";#N/A,#N/A,FALSE,"SONATA(3)";#N/A,#N/A,FALSE,"국내크레임"}</definedName>
    <definedName name="TIBURON" localSheetId="15" hidden="1">{#N/A,#N/A,FALSE,"해외크레임";#N/A,#N/A,FALSE,"ACCENT현황";#N/A,#N/A,FALSE,"AVANTE";#N/A,#N/A,FALSE,"SONATA(3)";#N/A,#N/A,FALSE,"국내크레임"}</definedName>
    <definedName name="TIBURON" hidden="1">{#N/A,#N/A,FALSE,"해외크레임";#N/A,#N/A,FALSE,"ACCENT현황";#N/A,#N/A,FALSE,"AVANTE";#N/A,#N/A,FALSE,"SONATA(3)";#N/A,#N/A,FALSE,"국내크레임"}</definedName>
    <definedName name="time">#REF!</definedName>
    <definedName name="TIP" localSheetId="6">#REF!</definedName>
    <definedName name="TIP">#REF!</definedName>
    <definedName name="TJ">#REF!</definedName>
    <definedName name="TJAUDLWS" localSheetId="7" hidden="1">{#N/A,#N/A,TRUE,"Y생산";#N/A,#N/A,TRUE,"Y판매";#N/A,#N/A,TRUE,"Y총물량";#N/A,#N/A,TRUE,"Y능력";#N/A,#N/A,TRUE,"YKD"}</definedName>
    <definedName name="TJAUDLWS" localSheetId="16" hidden="1">{#N/A,#N/A,TRUE,"Y생산";#N/A,#N/A,TRUE,"Y판매";#N/A,#N/A,TRUE,"Y총물량";#N/A,#N/A,TRUE,"Y능력";#N/A,#N/A,TRUE,"YKD"}</definedName>
    <definedName name="TJAUDLWS" localSheetId="17" hidden="1">{#N/A,#N/A,TRUE,"Y생산";#N/A,#N/A,TRUE,"Y판매";#N/A,#N/A,TRUE,"Y총물량";#N/A,#N/A,TRUE,"Y능력";#N/A,#N/A,TRUE,"YKD"}</definedName>
    <definedName name="TJAUDLWS" localSheetId="13" hidden="1">{#N/A,#N/A,TRUE,"Y생산";#N/A,#N/A,TRUE,"Y판매";#N/A,#N/A,TRUE,"Y총물량";#N/A,#N/A,TRUE,"Y능력";#N/A,#N/A,TRUE,"YKD"}</definedName>
    <definedName name="TJAUDLWS" localSheetId="14" hidden="1">{#N/A,#N/A,TRUE,"Y생산";#N/A,#N/A,TRUE,"Y판매";#N/A,#N/A,TRUE,"Y총물량";#N/A,#N/A,TRUE,"Y능력";#N/A,#N/A,TRUE,"YKD"}</definedName>
    <definedName name="TJAUDLWS" localSheetId="15" hidden="1">{#N/A,#N/A,TRUE,"Y생산";#N/A,#N/A,TRUE,"Y판매";#N/A,#N/A,TRUE,"Y총물량";#N/A,#N/A,TRUE,"Y능력";#N/A,#N/A,TRUE,"YKD"}</definedName>
    <definedName name="TJAUDLWS" hidden="1">{#N/A,#N/A,TRUE,"Y생산";#N/A,#N/A,TRUE,"Y판매";#N/A,#N/A,TRUE,"Y총물량";#N/A,#N/A,TRUE,"Y능력";#N/A,#N/A,TRUE,"YKD"}</definedName>
    <definedName name="TKWLS2" localSheetId="7" hidden="1">{#N/A,#N/A,FALSE,"단축1";#N/A,#N/A,FALSE,"단축2";#N/A,#N/A,FALSE,"단축3";#N/A,#N/A,FALSE,"장축";#N/A,#N/A,FALSE,"4WD"}</definedName>
    <definedName name="TKWLS2" localSheetId="16" hidden="1">{#N/A,#N/A,FALSE,"단축1";#N/A,#N/A,FALSE,"단축2";#N/A,#N/A,FALSE,"단축3";#N/A,#N/A,FALSE,"장축";#N/A,#N/A,FALSE,"4WD"}</definedName>
    <definedName name="TKWLS2" localSheetId="17" hidden="1">{#N/A,#N/A,FALSE,"단축1";#N/A,#N/A,FALSE,"단축2";#N/A,#N/A,FALSE,"단축3";#N/A,#N/A,FALSE,"장축";#N/A,#N/A,FALSE,"4WD"}</definedName>
    <definedName name="TKWLS2" localSheetId="13" hidden="1">{#N/A,#N/A,FALSE,"단축1";#N/A,#N/A,FALSE,"단축2";#N/A,#N/A,FALSE,"단축3";#N/A,#N/A,FALSE,"장축";#N/A,#N/A,FALSE,"4WD"}</definedName>
    <definedName name="TKWLS2" localSheetId="14" hidden="1">{#N/A,#N/A,FALSE,"단축1";#N/A,#N/A,FALSE,"단축2";#N/A,#N/A,FALSE,"단축3";#N/A,#N/A,FALSE,"장축";#N/A,#N/A,FALSE,"4WD"}</definedName>
    <definedName name="TKWLS2" localSheetId="15" hidden="1">{#N/A,#N/A,FALSE,"단축1";#N/A,#N/A,FALSE,"단축2";#N/A,#N/A,FALSE,"단축3";#N/A,#N/A,FALSE,"장축";#N/A,#N/A,FALSE,"4WD"}</definedName>
    <definedName name="TKWLS2" hidden="1">{#N/A,#N/A,FALSE,"단축1";#N/A,#N/A,FALSE,"단축2";#N/A,#N/A,FALSE,"단축3";#N/A,#N/A,FALSE,"장축";#N/A,#N/A,FALSE,"4WD"}</definedName>
    <definedName name="TL">#REF!</definedName>
    <definedName name="TLEHDrJWLA2" localSheetId="6">#REF!</definedName>
    <definedName name="TLEHDrJWLA2">#REF!</definedName>
    <definedName name="TLFWJR" localSheetId="7" hidden="1">{#N/A,#N/A,FALSE,"단축1";#N/A,#N/A,FALSE,"단축2";#N/A,#N/A,FALSE,"단축3";#N/A,#N/A,FALSE,"장축";#N/A,#N/A,FALSE,"4WD"}</definedName>
    <definedName name="TLFWJR" localSheetId="16" hidden="1">{#N/A,#N/A,FALSE,"단축1";#N/A,#N/A,FALSE,"단축2";#N/A,#N/A,FALSE,"단축3";#N/A,#N/A,FALSE,"장축";#N/A,#N/A,FALSE,"4WD"}</definedName>
    <definedName name="TLFWJR" localSheetId="17" hidden="1">{#N/A,#N/A,FALSE,"단축1";#N/A,#N/A,FALSE,"단축2";#N/A,#N/A,FALSE,"단축3";#N/A,#N/A,FALSE,"장축";#N/A,#N/A,FALSE,"4WD"}</definedName>
    <definedName name="TLFWJR" localSheetId="13" hidden="1">{#N/A,#N/A,FALSE,"단축1";#N/A,#N/A,FALSE,"단축2";#N/A,#N/A,FALSE,"단축3";#N/A,#N/A,FALSE,"장축";#N/A,#N/A,FALSE,"4WD"}</definedName>
    <definedName name="TLFWJR" localSheetId="14" hidden="1">{#N/A,#N/A,FALSE,"단축1";#N/A,#N/A,FALSE,"단축2";#N/A,#N/A,FALSE,"단축3";#N/A,#N/A,FALSE,"장축";#N/A,#N/A,FALSE,"4WD"}</definedName>
    <definedName name="TLFWJR" localSheetId="15" hidden="1">{#N/A,#N/A,FALSE,"단축1";#N/A,#N/A,FALSE,"단축2";#N/A,#N/A,FALSE,"단축3";#N/A,#N/A,FALSE,"장축";#N/A,#N/A,FALSE,"4WD"}</definedName>
    <definedName name="TLFWJR" hidden="1">{#N/A,#N/A,FALSE,"단축1";#N/A,#N/A,FALSE,"단축2";#N/A,#N/A,FALSE,"단축3";#N/A,#N/A,FALSE,"장축";#N/A,#N/A,FALSE,"4WD"}</definedName>
    <definedName name="tlfwjr3">#REF!</definedName>
    <definedName name="TLS" localSheetId="7" hidden="1">{#N/A,#N/A,FALSE,"단축1";#N/A,#N/A,FALSE,"단축2";#N/A,#N/A,FALSE,"단축3";#N/A,#N/A,FALSE,"장축";#N/A,#N/A,FALSE,"4WD"}</definedName>
    <definedName name="TLS" localSheetId="16" hidden="1">{#N/A,#N/A,FALSE,"단축1";#N/A,#N/A,FALSE,"단축2";#N/A,#N/A,FALSE,"단축3";#N/A,#N/A,FALSE,"장축";#N/A,#N/A,FALSE,"4WD"}</definedName>
    <definedName name="TLS" localSheetId="17" hidden="1">{#N/A,#N/A,FALSE,"단축1";#N/A,#N/A,FALSE,"단축2";#N/A,#N/A,FALSE,"단축3";#N/A,#N/A,FALSE,"장축";#N/A,#N/A,FALSE,"4WD"}</definedName>
    <definedName name="TLS" localSheetId="13" hidden="1">{#N/A,#N/A,FALSE,"단축1";#N/A,#N/A,FALSE,"단축2";#N/A,#N/A,FALSE,"단축3";#N/A,#N/A,FALSE,"장축";#N/A,#N/A,FALSE,"4WD"}</definedName>
    <definedName name="TLS" localSheetId="14" hidden="1">{#N/A,#N/A,FALSE,"단축1";#N/A,#N/A,FALSE,"단축2";#N/A,#N/A,FALSE,"단축3";#N/A,#N/A,FALSE,"장축";#N/A,#N/A,FALSE,"4WD"}</definedName>
    <definedName name="TLS" localSheetId="15" hidden="1">{#N/A,#N/A,FALSE,"단축1";#N/A,#N/A,FALSE,"단축2";#N/A,#N/A,FALSE,"단축3";#N/A,#N/A,FALSE,"장축";#N/A,#N/A,FALSE,"4WD"}</definedName>
    <definedName name="TLS" hidden="1">{#N/A,#N/A,FALSE,"단축1";#N/A,#N/A,FALSE,"단축2";#N/A,#N/A,FALSE,"단축3";#N/A,#N/A,FALSE,"장축";#N/A,#N/A,FALSE,"4WD"}</definedName>
    <definedName name="TLSAHRCK">#REF!</definedName>
    <definedName name="TM" localSheetId="13">[6]!TM</definedName>
    <definedName name="TM">[7]!TM</definedName>
    <definedName name="TMXCP">#N/A</definedName>
    <definedName name="TMXP">#N/A</definedName>
    <definedName name="TMXTP">#N/A</definedName>
    <definedName name="TNACP">'[45]CSM with CKD'!#REF!</definedName>
    <definedName name="TNAP">'[45]CSM with CKD'!#REF!</definedName>
    <definedName name="TNATP">'[45]CSM with CKD'!#REF!</definedName>
    <definedName name="todo">#REF!</definedName>
    <definedName name="TOOL_AID">#REF!</definedName>
    <definedName name="TOP" localSheetId="7" hidden="1">{#N/A,#N/A,FALSE,"해외크레임";#N/A,#N/A,FALSE,"ACCENT현황";#N/A,#N/A,FALSE,"AVANTE";#N/A,#N/A,FALSE,"SONATA(3)";#N/A,#N/A,FALSE,"국내크레임"}</definedName>
    <definedName name="TOP" localSheetId="16" hidden="1">{#N/A,#N/A,FALSE,"해외크레임";#N/A,#N/A,FALSE,"ACCENT현황";#N/A,#N/A,FALSE,"AVANTE";#N/A,#N/A,FALSE,"SONATA(3)";#N/A,#N/A,FALSE,"국내크레임"}</definedName>
    <definedName name="TOP" localSheetId="17" hidden="1">{#N/A,#N/A,FALSE,"해외크레임";#N/A,#N/A,FALSE,"ACCENT현황";#N/A,#N/A,FALSE,"AVANTE";#N/A,#N/A,FALSE,"SONATA(3)";#N/A,#N/A,FALSE,"국내크레임"}</definedName>
    <definedName name="TOP" localSheetId="13" hidden="1">{#N/A,#N/A,FALSE,"해외크레임";#N/A,#N/A,FALSE,"ACCENT현황";#N/A,#N/A,FALSE,"AVANTE";#N/A,#N/A,FALSE,"SONATA(3)";#N/A,#N/A,FALSE,"국내크레임"}</definedName>
    <definedName name="TOP" localSheetId="14" hidden="1">{#N/A,#N/A,FALSE,"해외크레임";#N/A,#N/A,FALSE,"ACCENT현황";#N/A,#N/A,FALSE,"AVANTE";#N/A,#N/A,FALSE,"SONATA(3)";#N/A,#N/A,FALSE,"국내크레임"}</definedName>
    <definedName name="TOP" localSheetId="15" hidden="1">{#N/A,#N/A,FALSE,"해외크레임";#N/A,#N/A,FALSE,"ACCENT현황";#N/A,#N/A,FALSE,"AVANTE";#N/A,#N/A,FALSE,"SONATA(3)";#N/A,#N/A,FALSE,"국내크레임"}</definedName>
    <definedName name="TOP" hidden="1">{#N/A,#N/A,FALSE,"해외크레임";#N/A,#N/A,FALSE,"ACCENT현황";#N/A,#N/A,FALSE,"AVANTE";#N/A,#N/A,FALSE,"SONATA(3)";#N/A,#N/A,FALSE,"국내크레임"}</definedName>
    <definedName name="TORK">#REF!</definedName>
    <definedName name="TORSION" localSheetId="7" hidden="1">{#N/A,#N/A,FALSE,"단축1";#N/A,#N/A,FALSE,"단축2";#N/A,#N/A,FALSE,"단축3";#N/A,#N/A,FALSE,"장축";#N/A,#N/A,FALSE,"4WD"}</definedName>
    <definedName name="TORSION" localSheetId="16" hidden="1">{#N/A,#N/A,FALSE,"단축1";#N/A,#N/A,FALSE,"단축2";#N/A,#N/A,FALSE,"단축3";#N/A,#N/A,FALSE,"장축";#N/A,#N/A,FALSE,"4WD"}</definedName>
    <definedName name="TORSION" localSheetId="6" hidden="1">{#N/A,#N/A,FALSE,"단축1";#N/A,#N/A,FALSE,"단축2";#N/A,#N/A,FALSE,"단축3";#N/A,#N/A,FALSE,"장축";#N/A,#N/A,FALSE,"4WD"}</definedName>
    <definedName name="TORSION" localSheetId="17" hidden="1">{#N/A,#N/A,FALSE,"단축1";#N/A,#N/A,FALSE,"단축2";#N/A,#N/A,FALSE,"단축3";#N/A,#N/A,FALSE,"장축";#N/A,#N/A,FALSE,"4WD"}</definedName>
    <definedName name="TORSION" localSheetId="13" hidden="1">{#N/A,#N/A,FALSE,"단축1";#N/A,#N/A,FALSE,"단축2";#N/A,#N/A,FALSE,"단축3";#N/A,#N/A,FALSE,"장축";#N/A,#N/A,FALSE,"4WD"}</definedName>
    <definedName name="TORSION" localSheetId="14" hidden="1">{#N/A,#N/A,FALSE,"단축1";#N/A,#N/A,FALSE,"단축2";#N/A,#N/A,FALSE,"단축3";#N/A,#N/A,FALSE,"장축";#N/A,#N/A,FALSE,"4WD"}</definedName>
    <definedName name="TORSION" localSheetId="15" hidden="1">{#N/A,#N/A,FALSE,"단축1";#N/A,#N/A,FALSE,"단축2";#N/A,#N/A,FALSE,"단축3";#N/A,#N/A,FALSE,"장축";#N/A,#N/A,FALSE,"4WD"}</definedName>
    <definedName name="TORSION" hidden="1">{#N/A,#N/A,FALSE,"단축1";#N/A,#N/A,FALSE,"단축2";#N/A,#N/A,FALSE,"단축3";#N/A,#N/A,FALSE,"장축";#N/A,#N/A,FALSE,"4WD"}</definedName>
    <definedName name="TOT">#REF!</definedName>
    <definedName name="TOT_구분">#REF!</definedName>
    <definedName name="TOTAL">#REF!</definedName>
    <definedName name="TOTALA">#REF!</definedName>
    <definedName name="totcost">#REF!</definedName>
    <definedName name="towervol">[46]towervol!$1:$1048576</definedName>
    <definedName name="TPQN">#REF!</definedName>
    <definedName name="TPR">1000</definedName>
    <definedName name="TR_cost">#REF!</definedName>
    <definedName name="tre">#REF!</definedName>
    <definedName name="TREE">#REF!</definedName>
    <definedName name="TRIML">#REF!</definedName>
    <definedName name="TRIMS">#REF!</definedName>
    <definedName name="TRIMTOT">#REF!</definedName>
    <definedName name="TRIM별COST2" localSheetId="7" hidden="1">{#N/A,#N/A,FALSE,"단축1";#N/A,#N/A,FALSE,"단축2";#N/A,#N/A,FALSE,"단축3";#N/A,#N/A,FALSE,"장축";#N/A,#N/A,FALSE,"4WD"}</definedName>
    <definedName name="TRIM별COST2" localSheetId="16" hidden="1">{#N/A,#N/A,FALSE,"단축1";#N/A,#N/A,FALSE,"단축2";#N/A,#N/A,FALSE,"단축3";#N/A,#N/A,FALSE,"장축";#N/A,#N/A,FALSE,"4WD"}</definedName>
    <definedName name="TRIM별COST2" localSheetId="6" hidden="1">{#N/A,#N/A,FALSE,"단축1";#N/A,#N/A,FALSE,"단축2";#N/A,#N/A,FALSE,"단축3";#N/A,#N/A,FALSE,"장축";#N/A,#N/A,FALSE,"4WD"}</definedName>
    <definedName name="TRIM별COST2" localSheetId="17" hidden="1">{#N/A,#N/A,FALSE,"단축1";#N/A,#N/A,FALSE,"단축2";#N/A,#N/A,FALSE,"단축3";#N/A,#N/A,FALSE,"장축";#N/A,#N/A,FALSE,"4WD"}</definedName>
    <definedName name="TRIM별COST2" localSheetId="13" hidden="1">{#N/A,#N/A,FALSE,"단축1";#N/A,#N/A,FALSE,"단축2";#N/A,#N/A,FALSE,"단축3";#N/A,#N/A,FALSE,"장축";#N/A,#N/A,FALSE,"4WD"}</definedName>
    <definedName name="TRIM별COST2" localSheetId="14" hidden="1">{#N/A,#N/A,FALSE,"단축1";#N/A,#N/A,FALSE,"단축2";#N/A,#N/A,FALSE,"단축3";#N/A,#N/A,FALSE,"장축";#N/A,#N/A,FALSE,"4WD"}</definedName>
    <definedName name="TRIM별COST2" localSheetId="15" hidden="1">{#N/A,#N/A,FALSE,"단축1";#N/A,#N/A,FALSE,"단축2";#N/A,#N/A,FALSE,"단축3";#N/A,#N/A,FALSE,"장축";#N/A,#N/A,FALSE,"4WD"}</definedName>
    <definedName name="TRIM별COST2" hidden="1">{#N/A,#N/A,FALSE,"단축1";#N/A,#N/A,FALSE,"단축2";#N/A,#N/A,FALSE,"단축3";#N/A,#N/A,FALSE,"장축";#N/A,#N/A,FALSE,"4WD"}</definedName>
    <definedName name="TRIM합">#REF!</definedName>
    <definedName name="TRJJ" localSheetId="7">BlankMacro1</definedName>
    <definedName name="TRJJ" localSheetId="16">BlankMacro1</definedName>
    <definedName name="TRJJ" localSheetId="17">BlankMacro1</definedName>
    <definedName name="TRJJ" localSheetId="10">BlankMacro1</definedName>
    <definedName name="TRJJ" localSheetId="8">BlankMacro1</definedName>
    <definedName name="TRJJ" localSheetId="0">BlankMacro1</definedName>
    <definedName name="TRJJ" localSheetId="13">BlankMacro1</definedName>
    <definedName name="TRJJ" localSheetId="14">BlankMacro1</definedName>
    <definedName name="TRJJ" localSheetId="11">BlankMacro1</definedName>
    <definedName name="TRJJ" localSheetId="15">BlankMacro1</definedName>
    <definedName name="TRJJ">BlankMacro1</definedName>
    <definedName name="TRPITOT" localSheetId="7">#REF!</definedName>
    <definedName name="TRPITOT">#REF!</definedName>
    <definedName name="TRPI합" localSheetId="7">#REF!</definedName>
    <definedName name="TRPI합">#REF!</definedName>
    <definedName name="TRSS" localSheetId="7" hidden="1">{#N/A,#N/A,FALSE,"을지 (4)";#N/A,#N/A,FALSE,"을지 (5)";#N/A,#N/A,FALSE,"을지 (6)"}</definedName>
    <definedName name="TRSS" localSheetId="16" hidden="1">{#N/A,#N/A,FALSE,"을지 (4)";#N/A,#N/A,FALSE,"을지 (5)";#N/A,#N/A,FALSE,"을지 (6)"}</definedName>
    <definedName name="TRSS" localSheetId="17" hidden="1">{#N/A,#N/A,FALSE,"을지 (4)";#N/A,#N/A,FALSE,"을지 (5)";#N/A,#N/A,FALSE,"을지 (6)"}</definedName>
    <definedName name="TRSS" localSheetId="13" hidden="1">{#N/A,#N/A,FALSE,"을지 (4)";#N/A,#N/A,FALSE,"을지 (5)";#N/A,#N/A,FALSE,"을지 (6)"}</definedName>
    <definedName name="TRSS" localSheetId="14" hidden="1">{#N/A,#N/A,FALSE,"을지 (4)";#N/A,#N/A,FALSE,"을지 (5)";#N/A,#N/A,FALSE,"을지 (6)"}</definedName>
    <definedName name="TRSS" localSheetId="15" hidden="1">{#N/A,#N/A,FALSE,"을지 (4)";#N/A,#N/A,FALSE,"을지 (5)";#N/A,#N/A,FALSE,"을지 (6)"}</definedName>
    <definedName name="TRSS" hidden="1">{#N/A,#N/A,FALSE,"을지 (4)";#N/A,#N/A,FALSE,"을지 (5)";#N/A,#N/A,FALSE,"을지 (6)"}</definedName>
    <definedName name="TRT">#REF!</definedName>
    <definedName name="TRUCK">#REF!</definedName>
    <definedName name="TSDT">#REF!</definedName>
    <definedName name="tsumapr">#REF!</definedName>
    <definedName name="TT" localSheetId="6" hidden="1">{#N/A,#N/A,FALSE,"단축1";#N/A,#N/A,FALSE,"단축2";#N/A,#N/A,FALSE,"단축3";#N/A,#N/A,FALSE,"장축";#N/A,#N/A,FALSE,"4WD"}</definedName>
    <definedName name="TT" localSheetId="13" hidden="1">{#N/A,#N/A,FALSE,"단축1";#N/A,#N/A,FALSE,"단축2";#N/A,#N/A,FALSE,"단축3";#N/A,#N/A,FALSE,"장축";#N/A,#N/A,FALSE,"4WD"}</definedName>
    <definedName name="TT">#REF!</definedName>
    <definedName name="TTH" localSheetId="7" hidden="1">{#N/A,#N/A,FALSE,"신규dep";#N/A,#N/A,FALSE,"신규dep-금형상각후";#N/A,#N/A,FALSE,"신규dep-연구비상각후";#N/A,#N/A,FALSE,"신규dep-기계,공구상각후"}</definedName>
    <definedName name="TTH" localSheetId="16" hidden="1">{#N/A,#N/A,FALSE,"신규dep";#N/A,#N/A,FALSE,"신규dep-금형상각후";#N/A,#N/A,FALSE,"신규dep-연구비상각후";#N/A,#N/A,FALSE,"신규dep-기계,공구상각후"}</definedName>
    <definedName name="TTH" localSheetId="6" hidden="1">{#N/A,#N/A,FALSE,"신규dep";#N/A,#N/A,FALSE,"신규dep-금형상각후";#N/A,#N/A,FALSE,"신규dep-연구비상각후";#N/A,#N/A,FALSE,"신규dep-기계,공구상각후"}</definedName>
    <definedName name="TTH" localSheetId="17" hidden="1">{#N/A,#N/A,FALSE,"신규dep";#N/A,#N/A,FALSE,"신규dep-금형상각후";#N/A,#N/A,FALSE,"신규dep-연구비상각후";#N/A,#N/A,FALSE,"신규dep-기계,공구상각후"}</definedName>
    <definedName name="TTH" localSheetId="13" hidden="1">{#N/A,#N/A,FALSE,"신규dep";#N/A,#N/A,FALSE,"신규dep-금형상각후";#N/A,#N/A,FALSE,"신규dep-연구비상각후";#N/A,#N/A,FALSE,"신규dep-기계,공구상각후"}</definedName>
    <definedName name="TTH" localSheetId="14" hidden="1">{#N/A,#N/A,FALSE,"신규dep";#N/A,#N/A,FALSE,"신규dep-금형상각후";#N/A,#N/A,FALSE,"신규dep-연구비상각후";#N/A,#N/A,FALSE,"신규dep-기계,공구상각후"}</definedName>
    <definedName name="TTH" localSheetId="15" hidden="1">{#N/A,#N/A,FALSE,"신규dep";#N/A,#N/A,FALSE,"신규dep-금형상각후";#N/A,#N/A,FALSE,"신규dep-연구비상각후";#N/A,#N/A,FALSE,"신규dep-기계,공구상각후"}</definedName>
    <definedName name="TTH" hidden="1">{#N/A,#N/A,FALSE,"신규dep";#N/A,#N/A,FALSE,"신규dep-금형상각후";#N/A,#N/A,FALSE,"신규dep-연구비상각후";#N/A,#N/A,FALSE,"신규dep-기계,공구상각후"}</definedName>
    <definedName name="TTI" localSheetId="7" hidden="1">{#N/A,#N/A,FALSE,"단축1";#N/A,#N/A,FALSE,"단축2";#N/A,#N/A,FALSE,"단축3";#N/A,#N/A,FALSE,"장축";#N/A,#N/A,FALSE,"4WD"}</definedName>
    <definedName name="TTI" localSheetId="16" hidden="1">{#N/A,#N/A,FALSE,"단축1";#N/A,#N/A,FALSE,"단축2";#N/A,#N/A,FALSE,"단축3";#N/A,#N/A,FALSE,"장축";#N/A,#N/A,FALSE,"4WD"}</definedName>
    <definedName name="TTI" localSheetId="17" hidden="1">{#N/A,#N/A,FALSE,"단축1";#N/A,#N/A,FALSE,"단축2";#N/A,#N/A,FALSE,"단축3";#N/A,#N/A,FALSE,"장축";#N/A,#N/A,FALSE,"4WD"}</definedName>
    <definedName name="TTI" localSheetId="13" hidden="1">{#N/A,#N/A,FALSE,"단축1";#N/A,#N/A,FALSE,"단축2";#N/A,#N/A,FALSE,"단축3";#N/A,#N/A,FALSE,"장축";#N/A,#N/A,FALSE,"4WD"}</definedName>
    <definedName name="TTI" localSheetId="14" hidden="1">{#N/A,#N/A,FALSE,"단축1";#N/A,#N/A,FALSE,"단축2";#N/A,#N/A,FALSE,"단축3";#N/A,#N/A,FALSE,"장축";#N/A,#N/A,FALSE,"4WD"}</definedName>
    <definedName name="TTI" localSheetId="15" hidden="1">{#N/A,#N/A,FALSE,"단축1";#N/A,#N/A,FALSE,"단축2";#N/A,#N/A,FALSE,"단축3";#N/A,#N/A,FALSE,"장축";#N/A,#N/A,FALSE,"4WD"}</definedName>
    <definedName name="TTI" hidden="1">{#N/A,#N/A,FALSE,"단축1";#N/A,#N/A,FALSE,"단축2";#N/A,#N/A,FALSE,"단축3";#N/A,#N/A,FALSE,"장축";#N/A,#N/A,FALSE,"4WD"}</definedName>
    <definedName name="ttl">#REF!</definedName>
    <definedName name="TTLWEI">#N/A</definedName>
    <definedName name="TTPP">[1]Mth!#REF!</definedName>
    <definedName name="TTT">#REF!</definedName>
    <definedName name="TTTT">#REF!</definedName>
    <definedName name="TTTTTTT" localSheetId="7">[0]!BlankMacro1</definedName>
    <definedName name="TTTTTTT" localSheetId="16">[0]!BlankMacro1</definedName>
    <definedName name="TTTTTTT" localSheetId="17">[0]!BlankMacro1</definedName>
    <definedName name="TTTTTTT" localSheetId="10">[0]!BlankMacro1</definedName>
    <definedName name="TTTTTTT" localSheetId="8">[0]!BlankMacro1</definedName>
    <definedName name="TTTTTTT" localSheetId="0">[0]!BlankMacro1</definedName>
    <definedName name="TTTTTTT" localSheetId="13">[0]!BlankMacro1</definedName>
    <definedName name="TTTTTTT" localSheetId="14">[0]!BlankMacro1</definedName>
    <definedName name="TTTTTTT" localSheetId="11">[0]!BlankMacro1</definedName>
    <definedName name="TTTTTTT" localSheetId="15">[0]!BlankMacro1</definedName>
    <definedName name="TTTTTTT">[0]!BlankMacro1</definedName>
    <definedName name="TUBE" localSheetId="7">[14]DATA!#REF!</definedName>
    <definedName name="TUBE">[14]DATA!#REF!</definedName>
    <definedName name="TUSCP">#N/A</definedName>
    <definedName name="TUSP">#N/A</definedName>
    <definedName name="TUSTP">#N/A</definedName>
    <definedName name="tvalue" localSheetId="7">#REF!</definedName>
    <definedName name="tvalue">#REF!</definedName>
    <definedName name="TWA" localSheetId="7">#REF!</definedName>
    <definedName name="TWA">#REF!</definedName>
    <definedName name="TWB">#REF!</definedName>
    <definedName name="twn">#REF!</definedName>
    <definedName name="TWO">#REF!</definedName>
    <definedName name="TY" localSheetId="6" hidden="1">{#N/A,#N/A,FALSE,"단축1";#N/A,#N/A,FALSE,"단축2";#N/A,#N/A,FALSE,"단축3";#N/A,#N/A,FALSE,"장축";#N/A,#N/A,FALSE,"4WD"}</definedName>
    <definedName name="TY" localSheetId="13" hidden="1">{#N/A,#N/A,FALSE,"단축1";#N/A,#N/A,FALSE,"단축2";#N/A,#N/A,FALSE,"단축3";#N/A,#N/A,FALSE,"장축";#N/A,#N/A,FALSE,"4WD"}</definedName>
    <definedName name="TY">#REF!</definedName>
    <definedName name="TYH">#REF!</definedName>
    <definedName name="TYR">#REF!</definedName>
    <definedName name="TYRUI" localSheetId="7" hidden="1">{#N/A,#N/A,FALSE,"단축1";#N/A,#N/A,FALSE,"단축2";#N/A,#N/A,FALSE,"단축3";#N/A,#N/A,FALSE,"장축";#N/A,#N/A,FALSE,"4WD"}</definedName>
    <definedName name="TYRUI" localSheetId="16" hidden="1">{#N/A,#N/A,FALSE,"단축1";#N/A,#N/A,FALSE,"단축2";#N/A,#N/A,FALSE,"단축3";#N/A,#N/A,FALSE,"장축";#N/A,#N/A,FALSE,"4WD"}</definedName>
    <definedName name="TYRUI" localSheetId="6" hidden="1">{#N/A,#N/A,FALSE,"단축1";#N/A,#N/A,FALSE,"단축2";#N/A,#N/A,FALSE,"단축3";#N/A,#N/A,FALSE,"장축";#N/A,#N/A,FALSE,"4WD"}</definedName>
    <definedName name="TYRUI" localSheetId="17" hidden="1">{#N/A,#N/A,FALSE,"단축1";#N/A,#N/A,FALSE,"단축2";#N/A,#N/A,FALSE,"단축3";#N/A,#N/A,FALSE,"장축";#N/A,#N/A,FALSE,"4WD"}</definedName>
    <definedName name="TYRUI" localSheetId="13" hidden="1">{#N/A,#N/A,FALSE,"단축1";#N/A,#N/A,FALSE,"단축2";#N/A,#N/A,FALSE,"단축3";#N/A,#N/A,FALSE,"장축";#N/A,#N/A,FALSE,"4WD"}</definedName>
    <definedName name="TYRUI" localSheetId="14" hidden="1">{#N/A,#N/A,FALSE,"단축1";#N/A,#N/A,FALSE,"단축2";#N/A,#N/A,FALSE,"단축3";#N/A,#N/A,FALSE,"장축";#N/A,#N/A,FALSE,"4WD"}</definedName>
    <definedName name="TYRUI" localSheetId="15" hidden="1">{#N/A,#N/A,FALSE,"단축1";#N/A,#N/A,FALSE,"단축2";#N/A,#N/A,FALSE,"단축3";#N/A,#N/A,FALSE,"장축";#N/A,#N/A,FALSE,"4WD"}</definedName>
    <definedName name="TYRUI" hidden="1">{#N/A,#N/A,FALSE,"단축1";#N/A,#N/A,FALSE,"단축2";#N/A,#N/A,FALSE,"단축3";#N/A,#N/A,FALSE,"장축";#N/A,#N/A,FALSE,"4WD"}</definedName>
    <definedName name="TYTYTYTYTYT" localSheetId="7" hidden="1">{#N/A,#N/A,FALSE,"단축1";#N/A,#N/A,FALSE,"단축2";#N/A,#N/A,FALSE,"단축3";#N/A,#N/A,FALSE,"장축";#N/A,#N/A,FALSE,"4WD"}</definedName>
    <definedName name="TYTYTYTYTYT" localSheetId="16" hidden="1">{#N/A,#N/A,FALSE,"단축1";#N/A,#N/A,FALSE,"단축2";#N/A,#N/A,FALSE,"단축3";#N/A,#N/A,FALSE,"장축";#N/A,#N/A,FALSE,"4WD"}</definedName>
    <definedName name="TYTYTYTYTYT" localSheetId="17" hidden="1">{#N/A,#N/A,FALSE,"단축1";#N/A,#N/A,FALSE,"단축2";#N/A,#N/A,FALSE,"단축3";#N/A,#N/A,FALSE,"장축";#N/A,#N/A,FALSE,"4WD"}</definedName>
    <definedName name="TYTYTYTYTYT" localSheetId="13" hidden="1">{#N/A,#N/A,FALSE,"단축1";#N/A,#N/A,FALSE,"단축2";#N/A,#N/A,FALSE,"단축3";#N/A,#N/A,FALSE,"장축";#N/A,#N/A,FALSE,"4WD"}</definedName>
    <definedName name="TYTYTYTYTYT" localSheetId="14" hidden="1">{#N/A,#N/A,FALSE,"단축1";#N/A,#N/A,FALSE,"단축2";#N/A,#N/A,FALSE,"단축3";#N/A,#N/A,FALSE,"장축";#N/A,#N/A,FALSE,"4WD"}</definedName>
    <definedName name="TYTYTYTYTYT" localSheetId="15" hidden="1">{#N/A,#N/A,FALSE,"단축1";#N/A,#N/A,FALSE,"단축2";#N/A,#N/A,FALSE,"단축3";#N/A,#N/A,FALSE,"장축";#N/A,#N/A,FALSE,"4WD"}</definedName>
    <definedName name="TYTYTYTYTYT" hidden="1">{#N/A,#N/A,FALSE,"단축1";#N/A,#N/A,FALSE,"단축2";#N/A,#N/A,FALSE,"단축3";#N/A,#N/A,FALSE,"장축";#N/A,#N/A,FALSE,"4WD"}</definedName>
    <definedName name="TYU" localSheetId="7" hidden="1">{#N/A,#N/A,FALSE,"단축1";#N/A,#N/A,FALSE,"단축2";#N/A,#N/A,FALSE,"단축3";#N/A,#N/A,FALSE,"장축";#N/A,#N/A,FALSE,"4WD"}</definedName>
    <definedName name="TYU" localSheetId="16" hidden="1">{#N/A,#N/A,FALSE,"단축1";#N/A,#N/A,FALSE,"단축2";#N/A,#N/A,FALSE,"단축3";#N/A,#N/A,FALSE,"장축";#N/A,#N/A,FALSE,"4WD"}</definedName>
    <definedName name="TYU" localSheetId="17" hidden="1">{#N/A,#N/A,FALSE,"단축1";#N/A,#N/A,FALSE,"단축2";#N/A,#N/A,FALSE,"단축3";#N/A,#N/A,FALSE,"장축";#N/A,#N/A,FALSE,"4WD"}</definedName>
    <definedName name="TYU" localSheetId="13">#REF!</definedName>
    <definedName name="TYU" localSheetId="14" hidden="1">{#N/A,#N/A,FALSE,"단축1";#N/A,#N/A,FALSE,"단축2";#N/A,#N/A,FALSE,"단축3";#N/A,#N/A,FALSE,"장축";#N/A,#N/A,FALSE,"4WD"}</definedName>
    <definedName name="TYU" localSheetId="15" hidden="1">{#N/A,#N/A,FALSE,"단축1";#N/A,#N/A,FALSE,"단축2";#N/A,#N/A,FALSE,"단축3";#N/A,#N/A,FALSE,"장축";#N/A,#N/A,FALSE,"4WD"}</definedName>
    <definedName name="TYU" hidden="1">{#N/A,#N/A,FALSE,"단축1";#N/A,#N/A,FALSE,"단축2";#N/A,#N/A,FALSE,"단축3";#N/A,#N/A,FALSE,"장축";#N/A,#N/A,FALSE,"4WD"}</definedName>
    <definedName name="TYYYYY" localSheetId="7" hidden="1">{#N/A,#N/A,FALSE,"단축1";#N/A,#N/A,FALSE,"단축2";#N/A,#N/A,FALSE,"단축3";#N/A,#N/A,FALSE,"장축";#N/A,#N/A,FALSE,"4WD"}</definedName>
    <definedName name="TYYYYY" localSheetId="16" hidden="1">{#N/A,#N/A,FALSE,"단축1";#N/A,#N/A,FALSE,"단축2";#N/A,#N/A,FALSE,"단축3";#N/A,#N/A,FALSE,"장축";#N/A,#N/A,FALSE,"4WD"}</definedName>
    <definedName name="TYYYYY" localSheetId="17" hidden="1">{#N/A,#N/A,FALSE,"단축1";#N/A,#N/A,FALSE,"단축2";#N/A,#N/A,FALSE,"단축3";#N/A,#N/A,FALSE,"장축";#N/A,#N/A,FALSE,"4WD"}</definedName>
    <definedName name="TYYYYY" localSheetId="13" hidden="1">{#N/A,#N/A,FALSE,"단축1";#N/A,#N/A,FALSE,"단축2";#N/A,#N/A,FALSE,"단축3";#N/A,#N/A,FALSE,"장축";#N/A,#N/A,FALSE,"4WD"}</definedName>
    <definedName name="TYYYYY" localSheetId="14" hidden="1">{#N/A,#N/A,FALSE,"단축1";#N/A,#N/A,FALSE,"단축2";#N/A,#N/A,FALSE,"단축3";#N/A,#N/A,FALSE,"장축";#N/A,#N/A,FALSE,"4WD"}</definedName>
    <definedName name="TYYYYY" localSheetId="15" hidden="1">{#N/A,#N/A,FALSE,"단축1";#N/A,#N/A,FALSE,"단축2";#N/A,#N/A,FALSE,"단축3";#N/A,#N/A,FALSE,"장축";#N/A,#N/A,FALSE,"4WD"}</definedName>
    <definedName name="TYYYYY" hidden="1">{#N/A,#N/A,FALSE,"단축1";#N/A,#N/A,FALSE,"단축2";#N/A,#N/A,FALSE,"단축3";#N/A,#N/A,FALSE,"장축";#N/A,#N/A,FALSE,"4WD"}</definedName>
    <definedName name="T행">#REF!</definedName>
    <definedName name="U">#REF!</definedName>
    <definedName name="UB" localSheetId="6" hidden="1">#REF!</definedName>
    <definedName name="UB" hidden="1">#REF!</definedName>
    <definedName name="UÇà">#REF!</definedName>
    <definedName name="UDTBYTSBYDYNDCBF">#REF!</definedName>
    <definedName name="uhi">#REF!</definedName>
    <definedName name="uiop" localSheetId="7" hidden="1">{#N/A,#N/A,FALSE,"단축1";#N/A,#N/A,FALSE,"단축2";#N/A,#N/A,FALSE,"단축3";#N/A,#N/A,FALSE,"장축";#N/A,#N/A,FALSE,"4WD"}</definedName>
    <definedName name="uiop" localSheetId="16" hidden="1">{#N/A,#N/A,FALSE,"단축1";#N/A,#N/A,FALSE,"단축2";#N/A,#N/A,FALSE,"단축3";#N/A,#N/A,FALSE,"장축";#N/A,#N/A,FALSE,"4WD"}</definedName>
    <definedName name="uiop" localSheetId="17" hidden="1">{#N/A,#N/A,FALSE,"단축1";#N/A,#N/A,FALSE,"단축2";#N/A,#N/A,FALSE,"단축3";#N/A,#N/A,FALSE,"장축";#N/A,#N/A,FALSE,"4WD"}</definedName>
    <definedName name="uiop" localSheetId="13" hidden="1">{#N/A,#N/A,FALSE,"단축1";#N/A,#N/A,FALSE,"단축2";#N/A,#N/A,FALSE,"단축3";#N/A,#N/A,FALSE,"장축";#N/A,#N/A,FALSE,"4WD"}</definedName>
    <definedName name="uiop" localSheetId="14" hidden="1">{#N/A,#N/A,FALSE,"단축1";#N/A,#N/A,FALSE,"단축2";#N/A,#N/A,FALSE,"단축3";#N/A,#N/A,FALSE,"장축";#N/A,#N/A,FALSE,"4WD"}</definedName>
    <definedName name="uiop" localSheetId="15" hidden="1">{#N/A,#N/A,FALSE,"단축1";#N/A,#N/A,FALSE,"단축2";#N/A,#N/A,FALSE,"단축3";#N/A,#N/A,FALSE,"장축";#N/A,#N/A,FALSE,"4WD"}</definedName>
    <definedName name="uiop" hidden="1">{#N/A,#N/A,FALSE,"단축1";#N/A,#N/A,FALSE,"단축2";#N/A,#N/A,FALSE,"단축3";#N/A,#N/A,FALSE,"장축";#N/A,#N/A,FALSE,"4WD"}</definedName>
    <definedName name="UIOPY">#REF!</definedName>
    <definedName name="UIOUO">#N/A</definedName>
    <definedName name="UIP" localSheetId="7" hidden="1">{#N/A,#N/A,FALSE,"단축1";#N/A,#N/A,FALSE,"단축2";#N/A,#N/A,FALSE,"단축3";#N/A,#N/A,FALSE,"장축";#N/A,#N/A,FALSE,"4WD"}</definedName>
    <definedName name="UIP" localSheetId="16" hidden="1">{#N/A,#N/A,FALSE,"단축1";#N/A,#N/A,FALSE,"단축2";#N/A,#N/A,FALSE,"단축3";#N/A,#N/A,FALSE,"장축";#N/A,#N/A,FALSE,"4WD"}</definedName>
    <definedName name="UIP" localSheetId="17" hidden="1">{#N/A,#N/A,FALSE,"단축1";#N/A,#N/A,FALSE,"단축2";#N/A,#N/A,FALSE,"단축3";#N/A,#N/A,FALSE,"장축";#N/A,#N/A,FALSE,"4WD"}</definedName>
    <definedName name="UIP" localSheetId="13" hidden="1">{#N/A,#N/A,FALSE,"단축1";#N/A,#N/A,FALSE,"단축2";#N/A,#N/A,FALSE,"단축3";#N/A,#N/A,FALSE,"장축";#N/A,#N/A,FALSE,"4WD"}</definedName>
    <definedName name="UIP" localSheetId="14" hidden="1">{#N/A,#N/A,FALSE,"단축1";#N/A,#N/A,FALSE,"단축2";#N/A,#N/A,FALSE,"단축3";#N/A,#N/A,FALSE,"장축";#N/A,#N/A,FALSE,"4WD"}</definedName>
    <definedName name="UIP" localSheetId="15" hidden="1">{#N/A,#N/A,FALSE,"단축1";#N/A,#N/A,FALSE,"단축2";#N/A,#N/A,FALSE,"단축3";#N/A,#N/A,FALSE,"장축";#N/A,#N/A,FALSE,"4WD"}</definedName>
    <definedName name="UIP" hidden="1">{#N/A,#N/A,FALSE,"단축1";#N/A,#N/A,FALSE,"단축2";#N/A,#N/A,FALSE,"단축3";#N/A,#N/A,FALSE,"장축";#N/A,#N/A,FALSE,"4WD"}</definedName>
    <definedName name="UJKHMN" hidden="1">#REF!</definedName>
    <definedName name="ukdku" localSheetId="7">BlankMacro1</definedName>
    <definedName name="ukdku" localSheetId="16">BlankMacro1</definedName>
    <definedName name="ukdku" localSheetId="17">BlankMacro1</definedName>
    <definedName name="ukdku" localSheetId="10">BlankMacro1</definedName>
    <definedName name="ukdku" localSheetId="8">BlankMacro1</definedName>
    <definedName name="ukdku" localSheetId="0">BlankMacro1</definedName>
    <definedName name="ukdku" localSheetId="13">BlankMacro1</definedName>
    <definedName name="ukdku" localSheetId="14">BlankMacro1</definedName>
    <definedName name="ukdku" localSheetId="11">BlankMacro1</definedName>
    <definedName name="ukdku" localSheetId="15">BlankMacro1</definedName>
    <definedName name="ukdku">BlankMacro1</definedName>
    <definedName name="UKDTKLUT" localSheetId="7">BlankMacro1</definedName>
    <definedName name="UKDTKLUT" localSheetId="16">BlankMacro1</definedName>
    <definedName name="UKDTKLUT" localSheetId="17">BlankMacro1</definedName>
    <definedName name="UKDTKLUT" localSheetId="10">BlankMacro1</definedName>
    <definedName name="UKDTKLUT" localSheetId="8">BlankMacro1</definedName>
    <definedName name="UKDTKLUT" localSheetId="0">BlankMacro1</definedName>
    <definedName name="UKDTKLUT" localSheetId="13">BlankMacro1</definedName>
    <definedName name="UKDTKLUT" localSheetId="14">BlankMacro1</definedName>
    <definedName name="UKDTKLUT" localSheetId="11">BlankMacro1</definedName>
    <definedName name="UKDTKLUT" localSheetId="15">BlankMacro1</definedName>
    <definedName name="UKDTKLUT">BlankMacro1</definedName>
    <definedName name="UKFL" localSheetId="7" hidden="1">{#N/A,#N/A,FALSE,"단축1";#N/A,#N/A,FALSE,"단축2";#N/A,#N/A,FALSE,"단축3";#N/A,#N/A,FALSE,"장축";#N/A,#N/A,FALSE,"4WD"}</definedName>
    <definedName name="UKFL" localSheetId="16" hidden="1">{#N/A,#N/A,FALSE,"단축1";#N/A,#N/A,FALSE,"단축2";#N/A,#N/A,FALSE,"단축3";#N/A,#N/A,FALSE,"장축";#N/A,#N/A,FALSE,"4WD"}</definedName>
    <definedName name="UKFL" localSheetId="6" hidden="1">{#N/A,#N/A,FALSE,"단축1";#N/A,#N/A,FALSE,"단축2";#N/A,#N/A,FALSE,"단축3";#N/A,#N/A,FALSE,"장축";#N/A,#N/A,FALSE,"4WD"}</definedName>
    <definedName name="UKFL" localSheetId="17" hidden="1">{#N/A,#N/A,FALSE,"단축1";#N/A,#N/A,FALSE,"단축2";#N/A,#N/A,FALSE,"단축3";#N/A,#N/A,FALSE,"장축";#N/A,#N/A,FALSE,"4WD"}</definedName>
    <definedName name="UKFL" localSheetId="13" hidden="1">{#N/A,#N/A,FALSE,"단축1";#N/A,#N/A,FALSE,"단축2";#N/A,#N/A,FALSE,"단축3";#N/A,#N/A,FALSE,"장축";#N/A,#N/A,FALSE,"4WD"}</definedName>
    <definedName name="UKFL" localSheetId="14" hidden="1">{#N/A,#N/A,FALSE,"단축1";#N/A,#N/A,FALSE,"단축2";#N/A,#N/A,FALSE,"단축3";#N/A,#N/A,FALSE,"장축";#N/A,#N/A,FALSE,"4WD"}</definedName>
    <definedName name="UKFL" localSheetId="15" hidden="1">{#N/A,#N/A,FALSE,"단축1";#N/A,#N/A,FALSE,"단축2";#N/A,#N/A,FALSE,"단축3";#N/A,#N/A,FALSE,"장축";#N/A,#N/A,FALSE,"4WD"}</definedName>
    <definedName name="UKFL" hidden="1">{#N/A,#N/A,FALSE,"단축1";#N/A,#N/A,FALSE,"단축2";#N/A,#N/A,FALSE,"단축3";#N/A,#N/A,FALSE,"장축";#N/A,#N/A,FALSE,"4WD"}</definedName>
    <definedName name="ukx" localSheetId="7">BlankMacro1</definedName>
    <definedName name="ukx" localSheetId="16">BlankMacro1</definedName>
    <definedName name="ukx" localSheetId="17">BlankMacro1</definedName>
    <definedName name="ukx" localSheetId="10">BlankMacro1</definedName>
    <definedName name="ukx" localSheetId="8">BlankMacro1</definedName>
    <definedName name="ukx" localSheetId="0">BlankMacro1</definedName>
    <definedName name="ukx" localSheetId="13">BlankMacro1</definedName>
    <definedName name="ukx" localSheetId="14">BlankMacro1</definedName>
    <definedName name="ukx" localSheetId="11">BlankMacro1</definedName>
    <definedName name="ukx" localSheetId="15">BlankMacro1</definedName>
    <definedName name="ukx">BlankMacro1</definedName>
    <definedName name="umd00" localSheetId="7">#REF!</definedName>
    <definedName name="umd00">#REF!</definedName>
    <definedName name="umdfeb" localSheetId="7">#REF!</definedName>
    <definedName name="umdfeb">#REF!</definedName>
    <definedName name="umdfeb1" localSheetId="7">#REF!</definedName>
    <definedName name="umdfeb1">#REF!</definedName>
    <definedName name="UNIT1">#REF!</definedName>
    <definedName name="UNIT2">#REF!</definedName>
    <definedName name="UNUYUNYDUFIYNFUNY">#REF!</definedName>
    <definedName name="UPG">#REF!</definedName>
    <definedName name="UPH">#REF!</definedName>
    <definedName name="UPHLINE">#REF!</definedName>
    <definedName name="UPH공정">#REF!</definedName>
    <definedName name="UPH차종">#REF!</definedName>
    <definedName name="usumapr">#REF!</definedName>
    <definedName name="usumTapr">#REF!</definedName>
    <definedName name="UT">#REF!</definedName>
    <definedName name="UTILITY_SPECIFICATION">#REF!</definedName>
    <definedName name="uu">#REF!</definedName>
    <definedName name="UUT">#REF!</definedName>
    <definedName name="uuu">#REF!</definedName>
    <definedName name="uuuu">#REF!</definedName>
    <definedName name="UY" localSheetId="7" hidden="1">{#N/A,#N/A,FALSE,"단축1";#N/A,#N/A,FALSE,"단축2";#N/A,#N/A,FALSE,"단축3";#N/A,#N/A,FALSE,"장축";#N/A,#N/A,FALSE,"4WD"}</definedName>
    <definedName name="UY" localSheetId="16" hidden="1">{#N/A,#N/A,FALSE,"단축1";#N/A,#N/A,FALSE,"단축2";#N/A,#N/A,FALSE,"단축3";#N/A,#N/A,FALSE,"장축";#N/A,#N/A,FALSE,"4WD"}</definedName>
    <definedName name="UY" localSheetId="17" hidden="1">{#N/A,#N/A,FALSE,"단축1";#N/A,#N/A,FALSE,"단축2";#N/A,#N/A,FALSE,"단축3";#N/A,#N/A,FALSE,"장축";#N/A,#N/A,FALSE,"4WD"}</definedName>
    <definedName name="UY" localSheetId="13" hidden="1">{#N/A,#N/A,FALSE,"단축1";#N/A,#N/A,FALSE,"단축2";#N/A,#N/A,FALSE,"단축3";#N/A,#N/A,FALSE,"장축";#N/A,#N/A,FALSE,"4WD"}</definedName>
    <definedName name="UY" localSheetId="14" hidden="1">{#N/A,#N/A,FALSE,"단축1";#N/A,#N/A,FALSE,"단축2";#N/A,#N/A,FALSE,"단축3";#N/A,#N/A,FALSE,"장축";#N/A,#N/A,FALSE,"4WD"}</definedName>
    <definedName name="UY" localSheetId="15" hidden="1">{#N/A,#N/A,FALSE,"단축1";#N/A,#N/A,FALSE,"단축2";#N/A,#N/A,FALSE,"단축3";#N/A,#N/A,FALSE,"장축";#N/A,#N/A,FALSE,"4WD"}</definedName>
    <definedName name="UY" hidden="1">{#N/A,#N/A,FALSE,"단축1";#N/A,#N/A,FALSE,"단축2";#N/A,#N/A,FALSE,"단축3";#N/A,#N/A,FALSE,"장축";#N/A,#N/A,FALSE,"4WD"}</definedName>
    <definedName name="UYKHJ" hidden="1">#REF!</definedName>
    <definedName name="UYR" localSheetId="7" hidden="1">{#N/A,#N/A,FALSE,"단축1";#N/A,#N/A,FALSE,"단축2";#N/A,#N/A,FALSE,"단축3";#N/A,#N/A,FALSE,"장축";#N/A,#N/A,FALSE,"4WD"}</definedName>
    <definedName name="UYR" localSheetId="16" hidden="1">{#N/A,#N/A,FALSE,"단축1";#N/A,#N/A,FALSE,"단축2";#N/A,#N/A,FALSE,"단축3";#N/A,#N/A,FALSE,"장축";#N/A,#N/A,FALSE,"4WD"}</definedName>
    <definedName name="UYR" localSheetId="17" hidden="1">{#N/A,#N/A,FALSE,"단축1";#N/A,#N/A,FALSE,"단축2";#N/A,#N/A,FALSE,"단축3";#N/A,#N/A,FALSE,"장축";#N/A,#N/A,FALSE,"4WD"}</definedName>
    <definedName name="UYR" localSheetId="13" hidden="1">{#N/A,#N/A,FALSE,"단축1";#N/A,#N/A,FALSE,"단축2";#N/A,#N/A,FALSE,"단축3";#N/A,#N/A,FALSE,"장축";#N/A,#N/A,FALSE,"4WD"}</definedName>
    <definedName name="UYR" localSheetId="14" hidden="1">{#N/A,#N/A,FALSE,"단축1";#N/A,#N/A,FALSE,"단축2";#N/A,#N/A,FALSE,"단축3";#N/A,#N/A,FALSE,"장축";#N/A,#N/A,FALSE,"4WD"}</definedName>
    <definedName name="UYR" localSheetId="15" hidden="1">{#N/A,#N/A,FALSE,"단축1";#N/A,#N/A,FALSE,"단축2";#N/A,#N/A,FALSE,"단축3";#N/A,#N/A,FALSE,"장축";#N/A,#N/A,FALSE,"4WD"}</definedName>
    <definedName name="UYR" hidden="1">{#N/A,#N/A,FALSE,"단축1";#N/A,#N/A,FALSE,"단축2";#N/A,#N/A,FALSE,"단축3";#N/A,#N/A,FALSE,"장축";#N/A,#N/A,FALSE,"4WD"}</definedName>
    <definedName name="UYTRC" localSheetId="7" hidden="1">{#N/A,#N/A,FALSE,"단축1";#N/A,#N/A,FALSE,"단축2";#N/A,#N/A,FALSE,"단축3";#N/A,#N/A,FALSE,"장축";#N/A,#N/A,FALSE,"4WD"}</definedName>
    <definedName name="UYTRC" localSheetId="16" hidden="1">{#N/A,#N/A,FALSE,"단축1";#N/A,#N/A,FALSE,"단축2";#N/A,#N/A,FALSE,"단축3";#N/A,#N/A,FALSE,"장축";#N/A,#N/A,FALSE,"4WD"}</definedName>
    <definedName name="UYTRC" localSheetId="6" hidden="1">{#N/A,#N/A,FALSE,"단축1";#N/A,#N/A,FALSE,"단축2";#N/A,#N/A,FALSE,"단축3";#N/A,#N/A,FALSE,"장축";#N/A,#N/A,FALSE,"4WD"}</definedName>
    <definedName name="UYTRC" localSheetId="17" hidden="1">{#N/A,#N/A,FALSE,"단축1";#N/A,#N/A,FALSE,"단축2";#N/A,#N/A,FALSE,"단축3";#N/A,#N/A,FALSE,"장축";#N/A,#N/A,FALSE,"4WD"}</definedName>
    <definedName name="UYTRC" localSheetId="13" hidden="1">{#N/A,#N/A,FALSE,"단축1";#N/A,#N/A,FALSE,"단축2";#N/A,#N/A,FALSE,"단축3";#N/A,#N/A,FALSE,"장축";#N/A,#N/A,FALSE,"4WD"}</definedName>
    <definedName name="UYTRC" localSheetId="14" hidden="1">{#N/A,#N/A,FALSE,"단축1";#N/A,#N/A,FALSE,"단축2";#N/A,#N/A,FALSE,"단축3";#N/A,#N/A,FALSE,"장축";#N/A,#N/A,FALSE,"4WD"}</definedName>
    <definedName name="UYTRC" localSheetId="15" hidden="1">{#N/A,#N/A,FALSE,"단축1";#N/A,#N/A,FALSE,"단축2";#N/A,#N/A,FALSE,"단축3";#N/A,#N/A,FALSE,"장축";#N/A,#N/A,FALSE,"4WD"}</definedName>
    <definedName name="UYTRC" hidden="1">{#N/A,#N/A,FALSE,"단축1";#N/A,#N/A,FALSE,"단축2";#N/A,#N/A,FALSE,"단축3";#N/A,#N/A,FALSE,"장축";#N/A,#N/A,FALSE,"4WD"}</definedName>
    <definedName name="U행">#REF!</definedName>
    <definedName name="V" localSheetId="7" hidden="1">{#N/A,#N/A,FALSE,"단축1";#N/A,#N/A,FALSE,"단축2";#N/A,#N/A,FALSE,"단축3";#N/A,#N/A,FALSE,"장축";#N/A,#N/A,FALSE,"4WD"}</definedName>
    <definedName name="V" localSheetId="16" hidden="1">{#N/A,#N/A,FALSE,"단축1";#N/A,#N/A,FALSE,"단축2";#N/A,#N/A,FALSE,"단축3";#N/A,#N/A,FALSE,"장축";#N/A,#N/A,FALSE,"4WD"}</definedName>
    <definedName name="V" localSheetId="17" hidden="1">{#N/A,#N/A,FALSE,"단축1";#N/A,#N/A,FALSE,"단축2";#N/A,#N/A,FALSE,"단축3";#N/A,#N/A,FALSE,"장축";#N/A,#N/A,FALSE,"4WD"}</definedName>
    <definedName name="V" localSheetId="13" hidden="1">{#N/A,#N/A,FALSE,"단축1";#N/A,#N/A,FALSE,"단축2";#N/A,#N/A,FALSE,"단축3";#N/A,#N/A,FALSE,"장축";#N/A,#N/A,FALSE,"4WD"}</definedName>
    <definedName name="V" localSheetId="14" hidden="1">{#N/A,#N/A,FALSE,"단축1";#N/A,#N/A,FALSE,"단축2";#N/A,#N/A,FALSE,"단축3";#N/A,#N/A,FALSE,"장축";#N/A,#N/A,FALSE,"4WD"}</definedName>
    <definedName name="V" localSheetId="15" hidden="1">{#N/A,#N/A,FALSE,"단축1";#N/A,#N/A,FALSE,"단축2";#N/A,#N/A,FALSE,"단축3";#N/A,#N/A,FALSE,"장축";#N/A,#N/A,FALSE,"4WD"}</definedName>
    <definedName name="V" hidden="1">{#N/A,#N/A,FALSE,"단축1";#N/A,#N/A,FALSE,"단축2";#N/A,#N/A,FALSE,"단축3";#N/A,#N/A,FALSE,"장축";#N/A,#N/A,FALSE,"4WD"}</definedName>
    <definedName name="V6측정결과문제점" localSheetId="7" hidden="1">{#N/A,#N/A,FALSE,"단축1";#N/A,#N/A,FALSE,"단축2";#N/A,#N/A,FALSE,"단축3";#N/A,#N/A,FALSE,"장축";#N/A,#N/A,FALSE,"4WD"}</definedName>
    <definedName name="V6측정결과문제점" localSheetId="16" hidden="1">{#N/A,#N/A,FALSE,"단축1";#N/A,#N/A,FALSE,"단축2";#N/A,#N/A,FALSE,"단축3";#N/A,#N/A,FALSE,"장축";#N/A,#N/A,FALSE,"4WD"}</definedName>
    <definedName name="V6측정결과문제점" localSheetId="17" hidden="1">{#N/A,#N/A,FALSE,"단축1";#N/A,#N/A,FALSE,"단축2";#N/A,#N/A,FALSE,"단축3";#N/A,#N/A,FALSE,"장축";#N/A,#N/A,FALSE,"4WD"}</definedName>
    <definedName name="V6측정결과문제점" localSheetId="13" hidden="1">{#N/A,#N/A,FALSE,"단축1";#N/A,#N/A,FALSE,"단축2";#N/A,#N/A,FALSE,"단축3";#N/A,#N/A,FALSE,"장축";#N/A,#N/A,FALSE,"4WD"}</definedName>
    <definedName name="V6측정결과문제점" localSheetId="14" hidden="1">{#N/A,#N/A,FALSE,"단축1";#N/A,#N/A,FALSE,"단축2";#N/A,#N/A,FALSE,"단축3";#N/A,#N/A,FALSE,"장축";#N/A,#N/A,FALSE,"4WD"}</definedName>
    <definedName name="V6측정결과문제점" localSheetId="15" hidden="1">{#N/A,#N/A,FALSE,"단축1";#N/A,#N/A,FALSE,"단축2";#N/A,#N/A,FALSE,"단축3";#N/A,#N/A,FALSE,"장축";#N/A,#N/A,FALSE,"4WD"}</definedName>
    <definedName name="V6측정결과문제점" hidden="1">{#N/A,#N/A,FALSE,"단축1";#N/A,#N/A,FALSE,"단축2";#N/A,#N/A,FALSE,"단축3";#N/A,#N/A,FALSE,"장축";#N/A,#N/A,FALSE,"4WD"}</definedName>
    <definedName name="Val25_Average_Hundred_Percent">"No"</definedName>
    <definedName name="Val25_Average_Includes">"Include All"</definedName>
    <definedName name="Val25_Centre_Adjustment">"No"</definedName>
    <definedName name="Val25_Centre_All_Results">"Yes"</definedName>
    <definedName name="Val25_Show_Fixed_Fields_First">"No"</definedName>
    <definedName name="Val25_Show_Option_Codes">"No"</definedName>
    <definedName name="Val25_Show_Repeated_Option_Prices">"Show"</definedName>
    <definedName name="value_def_array">{"STD DLX","SUM(STD DLX)","YNNNN",FALSE;"STD SPR","SUM(STD SPR)","YNNNN",FALSE;"SPR DLX","SUM(SPR DLX)","YNNNN",FALSE;"SPR SPR","SUM(SPR SPR)","YNNNN",FALSE}</definedName>
    <definedName name="VARICONDITION">#REF!</definedName>
    <definedName name="VARIK">#REF!</definedName>
    <definedName name="VAT">0.16</definedName>
    <definedName name="VÇà">#REF!</definedName>
    <definedName name="VCB">#REF!</definedName>
    <definedName name="VCD" localSheetId="7" hidden="1">{#VALUE!,#N/A,FALSE,0;#N/A,#N/A,FALSE,0;#N/A,#N/A,FALSE,0;#N/A,#N/A,FALSE,0}</definedName>
    <definedName name="VCD" localSheetId="16" hidden="1">{#VALUE!,#N/A,FALSE,0;#N/A,#N/A,FALSE,0;#N/A,#N/A,FALSE,0;#N/A,#N/A,FALSE,0}</definedName>
    <definedName name="VCD" localSheetId="17" hidden="1">{#VALUE!,#N/A,FALSE,0;#N/A,#N/A,FALSE,0;#N/A,#N/A,FALSE,0;#N/A,#N/A,FALSE,0}</definedName>
    <definedName name="VCD" localSheetId="13" hidden="1">{#VALUE!,#N/A,FALSE,0;#N/A,#N/A,FALSE,0;#N/A,#N/A,FALSE,0;#N/A,#N/A,FALSE,0}</definedName>
    <definedName name="VCD" localSheetId="14" hidden="1">{#VALUE!,#N/A,FALSE,0;#N/A,#N/A,FALSE,0;#N/A,#N/A,FALSE,0;#N/A,#N/A,FALSE,0}</definedName>
    <definedName name="VCD" localSheetId="15" hidden="1">{#VALUE!,#N/A,FALSE,0;#N/A,#N/A,FALSE,0;#N/A,#N/A,FALSE,0;#N/A,#N/A,FALSE,0}</definedName>
    <definedName name="VCD" hidden="1">{#VALUE!,#N/A,FALSE,0;#N/A,#N/A,FALSE,0;#N/A,#N/A,FALSE,0;#N/A,#N/A,FALSE,0}</definedName>
    <definedName name="VCX" localSheetId="7" hidden="1">{#VALUE!,#N/A,FALSE,0;#N/A,#N/A,FALSE,0;#N/A,#N/A,FALSE,0;#N/A,#N/A,FALSE,0;#N/A,#N/A,FALSE,0}</definedName>
    <definedName name="VCX" localSheetId="16" hidden="1">{#VALUE!,#N/A,FALSE,0;#N/A,#N/A,FALSE,0;#N/A,#N/A,FALSE,0;#N/A,#N/A,FALSE,0;#N/A,#N/A,FALSE,0}</definedName>
    <definedName name="VCX" localSheetId="17" hidden="1">{#VALUE!,#N/A,FALSE,0;#N/A,#N/A,FALSE,0;#N/A,#N/A,FALSE,0;#N/A,#N/A,FALSE,0;#N/A,#N/A,FALSE,0}</definedName>
    <definedName name="VCX" localSheetId="13" hidden="1">{#VALUE!,#N/A,FALSE,0;#N/A,#N/A,FALSE,0;#N/A,#N/A,FALSE,0;#N/A,#N/A,FALSE,0;#N/A,#N/A,FALSE,0}</definedName>
    <definedName name="VCX" localSheetId="14" hidden="1">{#VALUE!,#N/A,FALSE,0;#N/A,#N/A,FALSE,0;#N/A,#N/A,FALSE,0;#N/A,#N/A,FALSE,0;#N/A,#N/A,FALSE,0}</definedName>
    <definedName name="VCX" localSheetId="15" hidden="1">{#VALUE!,#N/A,FALSE,0;#N/A,#N/A,FALSE,0;#N/A,#N/A,FALSE,0;#N/A,#N/A,FALSE,0;#N/A,#N/A,FALSE,0}</definedName>
    <definedName name="VCX" hidden="1">{#VALUE!,#N/A,FALSE,0;#N/A,#N/A,FALSE,0;#N/A,#N/A,FALSE,0;#N/A,#N/A,FALSE,0;#N/A,#N/A,FALSE,0}</definedName>
    <definedName name="VENHUBO">#N/A</definedName>
    <definedName name="VGHH">#REF!</definedName>
    <definedName name="VHJBJ">#REF!</definedName>
    <definedName name="VN">#REF!</definedName>
    <definedName name="VNA">BlankMacro1</definedName>
    <definedName name="volchg">[46]VolChg!$A$3:$Z$100</definedName>
    <definedName name="VPDLSXM" localSheetId="7" hidden="1">{#N/A,#N/A,TRUE,"Y생산";#N/A,#N/A,TRUE,"Y판매";#N/A,#N/A,TRUE,"Y총물량";#N/A,#N/A,TRUE,"Y능력";#N/A,#N/A,TRUE,"YKD"}</definedName>
    <definedName name="VPDLSXM" localSheetId="16" hidden="1">{#N/A,#N/A,TRUE,"Y생산";#N/A,#N/A,TRUE,"Y판매";#N/A,#N/A,TRUE,"Y총물량";#N/A,#N/A,TRUE,"Y능력";#N/A,#N/A,TRUE,"YKD"}</definedName>
    <definedName name="VPDLSXM" localSheetId="6" hidden="1">{#N/A,#N/A,TRUE,"Y생산";#N/A,#N/A,TRUE,"Y판매";#N/A,#N/A,TRUE,"Y총물량";#N/A,#N/A,TRUE,"Y능력";#N/A,#N/A,TRUE,"YKD"}</definedName>
    <definedName name="VPDLSXM" localSheetId="17" hidden="1">{#N/A,#N/A,TRUE,"Y생산";#N/A,#N/A,TRUE,"Y판매";#N/A,#N/A,TRUE,"Y총물량";#N/A,#N/A,TRUE,"Y능력";#N/A,#N/A,TRUE,"YKD"}</definedName>
    <definedName name="VPDLSXM" localSheetId="13" hidden="1">{#N/A,#N/A,TRUE,"Y생산";#N/A,#N/A,TRUE,"Y판매";#N/A,#N/A,TRUE,"Y총물량";#N/A,#N/A,TRUE,"Y능력";#N/A,#N/A,TRUE,"YKD"}</definedName>
    <definedName name="VPDLSXM" localSheetId="14" hidden="1">{#N/A,#N/A,TRUE,"Y생산";#N/A,#N/A,TRUE,"Y판매";#N/A,#N/A,TRUE,"Y총물량";#N/A,#N/A,TRUE,"Y능력";#N/A,#N/A,TRUE,"YKD"}</definedName>
    <definedName name="VPDLSXM" localSheetId="15" hidden="1">{#N/A,#N/A,TRUE,"Y생산";#N/A,#N/A,TRUE,"Y판매";#N/A,#N/A,TRUE,"Y총물량";#N/A,#N/A,TRUE,"Y능력";#N/A,#N/A,TRUE,"YKD"}</definedName>
    <definedName name="VPDLSXM" hidden="1">{#N/A,#N/A,TRUE,"Y생산";#N/A,#N/A,TRUE,"Y판매";#N/A,#N/A,TRUE,"Y총물량";#N/A,#N/A,TRUE,"Y능력";#N/A,#N/A,TRUE,"YKD"}</definedName>
    <definedName name="VUKUK1DKDK">#REF!</definedName>
    <definedName name="VUKUK1RTDKDK">#REF!</definedName>
    <definedName name="VV">#REF!</definedName>
    <definedName name="VVT">#REF!</definedName>
    <definedName name="VVV">#REF!</definedName>
    <definedName name="VY">#REF!</definedName>
    <definedName name="VYVY" localSheetId="7" hidden="1">{#N/A,#N/A,FALSE,"단축1";#N/A,#N/A,FALSE,"단축2";#N/A,#N/A,FALSE,"단축3";#N/A,#N/A,FALSE,"장축";#N/A,#N/A,FALSE,"4WD"}</definedName>
    <definedName name="VYVY" localSheetId="16" hidden="1">{#N/A,#N/A,FALSE,"단축1";#N/A,#N/A,FALSE,"단축2";#N/A,#N/A,FALSE,"단축3";#N/A,#N/A,FALSE,"장축";#N/A,#N/A,FALSE,"4WD"}</definedName>
    <definedName name="VYVY" localSheetId="17" hidden="1">{#N/A,#N/A,FALSE,"단축1";#N/A,#N/A,FALSE,"단축2";#N/A,#N/A,FALSE,"단축3";#N/A,#N/A,FALSE,"장축";#N/A,#N/A,FALSE,"4WD"}</definedName>
    <definedName name="VYVY" localSheetId="13" hidden="1">{#N/A,#N/A,FALSE,"단축1";#N/A,#N/A,FALSE,"단축2";#N/A,#N/A,FALSE,"단축3";#N/A,#N/A,FALSE,"장축";#N/A,#N/A,FALSE,"4WD"}</definedName>
    <definedName name="VYVY" localSheetId="14" hidden="1">{#N/A,#N/A,FALSE,"단축1";#N/A,#N/A,FALSE,"단축2";#N/A,#N/A,FALSE,"단축3";#N/A,#N/A,FALSE,"장축";#N/A,#N/A,FALSE,"4WD"}</definedName>
    <definedName name="VYVY" localSheetId="15" hidden="1">{#N/A,#N/A,FALSE,"단축1";#N/A,#N/A,FALSE,"단축2";#N/A,#N/A,FALSE,"단축3";#N/A,#N/A,FALSE,"장축";#N/A,#N/A,FALSE,"4WD"}</definedName>
    <definedName name="VYVY" hidden="1">{#N/A,#N/A,FALSE,"단축1";#N/A,#N/A,FALSE,"단축2";#N/A,#N/A,FALSE,"단축3";#N/A,#N/A,FALSE,"장축";#N/A,#N/A,FALSE,"4WD"}</definedName>
    <definedName name="vywl">#REF!</definedName>
    <definedName name="VZXSF" localSheetId="7" hidden="1">{#N/A,#N/A,FALSE,"총매출,이익";#N/A,#N/A,FALSE,"사업소계";#N/A,#N/A,FALSE,"남대구";#N/A,#N/A,FALSE,"평촌";#N/A,#N/A,FALSE,"사상";#N/A,#N/A,FALSE,"이리";#N/A,#N/A,FALSE,"수원";#N/A,#N/A,FALSE,"남부산";#N/A,#N/A,FALSE,"김해";#N/A,#N/A,FALSE,"일산";#N/A,#N/A,FALSE,"포항";#N/A,#N/A,FALSE,"청주";#N/A,#N/A,FALSE,"요약손익";#N/A,#N/A,FALSE,"요약손익누계";#N/A,#N/A,FALSE,"당월누계"}</definedName>
    <definedName name="VZXSF" localSheetId="16" hidden="1">{#N/A,#N/A,FALSE,"총매출,이익";#N/A,#N/A,FALSE,"사업소계";#N/A,#N/A,FALSE,"남대구";#N/A,#N/A,FALSE,"평촌";#N/A,#N/A,FALSE,"사상";#N/A,#N/A,FALSE,"이리";#N/A,#N/A,FALSE,"수원";#N/A,#N/A,FALSE,"남부산";#N/A,#N/A,FALSE,"김해";#N/A,#N/A,FALSE,"일산";#N/A,#N/A,FALSE,"포항";#N/A,#N/A,FALSE,"청주";#N/A,#N/A,FALSE,"요약손익";#N/A,#N/A,FALSE,"요약손익누계";#N/A,#N/A,FALSE,"당월누계"}</definedName>
    <definedName name="VZXSF" localSheetId="17" hidden="1">{#N/A,#N/A,FALSE,"총매출,이익";#N/A,#N/A,FALSE,"사업소계";#N/A,#N/A,FALSE,"남대구";#N/A,#N/A,FALSE,"평촌";#N/A,#N/A,FALSE,"사상";#N/A,#N/A,FALSE,"이리";#N/A,#N/A,FALSE,"수원";#N/A,#N/A,FALSE,"남부산";#N/A,#N/A,FALSE,"김해";#N/A,#N/A,FALSE,"일산";#N/A,#N/A,FALSE,"포항";#N/A,#N/A,FALSE,"청주";#N/A,#N/A,FALSE,"요약손익";#N/A,#N/A,FALSE,"요약손익누계";#N/A,#N/A,FALSE,"당월누계"}</definedName>
    <definedName name="VZXSF" localSheetId="13" hidden="1">{#N/A,#N/A,FALSE,"총매출,이익";#N/A,#N/A,FALSE,"사업소계";#N/A,#N/A,FALSE,"남대구";#N/A,#N/A,FALSE,"평촌";#N/A,#N/A,FALSE,"사상";#N/A,#N/A,FALSE,"이리";#N/A,#N/A,FALSE,"수원";#N/A,#N/A,FALSE,"남부산";#N/A,#N/A,FALSE,"김해";#N/A,#N/A,FALSE,"일산";#N/A,#N/A,FALSE,"포항";#N/A,#N/A,FALSE,"청주";#N/A,#N/A,FALSE,"요약손익";#N/A,#N/A,FALSE,"요약손익누계";#N/A,#N/A,FALSE,"당월누계"}</definedName>
    <definedName name="VZXSF" localSheetId="14" hidden="1">{#N/A,#N/A,FALSE,"총매출,이익";#N/A,#N/A,FALSE,"사업소계";#N/A,#N/A,FALSE,"남대구";#N/A,#N/A,FALSE,"평촌";#N/A,#N/A,FALSE,"사상";#N/A,#N/A,FALSE,"이리";#N/A,#N/A,FALSE,"수원";#N/A,#N/A,FALSE,"남부산";#N/A,#N/A,FALSE,"김해";#N/A,#N/A,FALSE,"일산";#N/A,#N/A,FALSE,"포항";#N/A,#N/A,FALSE,"청주";#N/A,#N/A,FALSE,"요약손익";#N/A,#N/A,FALSE,"요약손익누계";#N/A,#N/A,FALSE,"당월누계"}</definedName>
    <definedName name="VZXSF" localSheetId="15" hidden="1">{#N/A,#N/A,FALSE,"총매출,이익";#N/A,#N/A,FALSE,"사업소계";#N/A,#N/A,FALSE,"남대구";#N/A,#N/A,FALSE,"평촌";#N/A,#N/A,FALSE,"사상";#N/A,#N/A,FALSE,"이리";#N/A,#N/A,FALSE,"수원";#N/A,#N/A,FALSE,"남부산";#N/A,#N/A,FALSE,"김해";#N/A,#N/A,FALSE,"일산";#N/A,#N/A,FALSE,"포항";#N/A,#N/A,FALSE,"청주";#N/A,#N/A,FALSE,"요약손익";#N/A,#N/A,FALSE,"요약손익누계";#N/A,#N/A,FALSE,"당월누계"}</definedName>
    <definedName name="VZXSF" hidden="1">{#N/A,#N/A,FALSE,"총매출,이익";#N/A,#N/A,FALSE,"사업소계";#N/A,#N/A,FALSE,"남대구";#N/A,#N/A,FALSE,"평촌";#N/A,#N/A,FALSE,"사상";#N/A,#N/A,FALSE,"이리";#N/A,#N/A,FALSE,"수원";#N/A,#N/A,FALSE,"남부산";#N/A,#N/A,FALSE,"김해";#N/A,#N/A,FALSE,"일산";#N/A,#N/A,FALSE,"포항";#N/A,#N/A,FALSE,"청주";#N/A,#N/A,FALSE,"요약손익";#N/A,#N/A,FALSE,"요약손익누계";#N/A,#N/A,FALSE,"당월누계"}</definedName>
    <definedName name="V행">#REF!</definedName>
    <definedName name="W" localSheetId="6">#REF!</definedName>
    <definedName name="W">#REF!</definedName>
    <definedName name="W4QW3">#REF!</definedName>
    <definedName name="WA" localSheetId="7" hidden="1">{#N/A,#N/A,FALSE,"초도품";#N/A,#N/A,FALSE,"초도품 (2)";#N/A,#N/A,FALSE,"초도품 (3)";#N/A,#N/A,FALSE,"초도품 (4)";#N/A,#N/A,FALSE,"초도품 (5)";#N/A,#N/A,FALSE,"초도품 (6)"}</definedName>
    <definedName name="WA" localSheetId="16" hidden="1">{#N/A,#N/A,FALSE,"초도품";#N/A,#N/A,FALSE,"초도품 (2)";#N/A,#N/A,FALSE,"초도품 (3)";#N/A,#N/A,FALSE,"초도품 (4)";#N/A,#N/A,FALSE,"초도품 (5)";#N/A,#N/A,FALSE,"초도품 (6)"}</definedName>
    <definedName name="WA" localSheetId="17" hidden="1">{#N/A,#N/A,FALSE,"초도품";#N/A,#N/A,FALSE,"초도품 (2)";#N/A,#N/A,FALSE,"초도품 (3)";#N/A,#N/A,FALSE,"초도품 (4)";#N/A,#N/A,FALSE,"초도품 (5)";#N/A,#N/A,FALSE,"초도품 (6)"}</definedName>
    <definedName name="WA" localSheetId="13" hidden="1">{#N/A,#N/A,FALSE,"초도품";#N/A,#N/A,FALSE,"초도품 (2)";#N/A,#N/A,FALSE,"초도품 (3)";#N/A,#N/A,FALSE,"초도품 (4)";#N/A,#N/A,FALSE,"초도품 (5)";#N/A,#N/A,FALSE,"초도품 (6)"}</definedName>
    <definedName name="WA" localSheetId="14" hidden="1">{#N/A,#N/A,FALSE,"초도품";#N/A,#N/A,FALSE,"초도품 (2)";#N/A,#N/A,FALSE,"초도품 (3)";#N/A,#N/A,FALSE,"초도품 (4)";#N/A,#N/A,FALSE,"초도품 (5)";#N/A,#N/A,FALSE,"초도품 (6)"}</definedName>
    <definedName name="WA" localSheetId="15" hidden="1">{#N/A,#N/A,FALSE,"초도품";#N/A,#N/A,FALSE,"초도품 (2)";#N/A,#N/A,FALSE,"초도품 (3)";#N/A,#N/A,FALSE,"초도품 (4)";#N/A,#N/A,FALSE,"초도품 (5)";#N/A,#N/A,FALSE,"초도품 (6)"}</definedName>
    <definedName name="WA" hidden="1">{#N/A,#N/A,FALSE,"초도품";#N/A,#N/A,FALSE,"초도품 (2)";#N/A,#N/A,FALSE,"초도품 (3)";#N/A,#N/A,FALSE,"초도품 (4)";#N/A,#N/A,FALSE,"초도품 (5)";#N/A,#N/A,FALSE,"초도품 (6)"}</definedName>
    <definedName name="WAGON_TOTAL" localSheetId="6">#REF!</definedName>
    <definedName name="WAGON_TOTAL">#REF!</definedName>
    <definedName name="WASE" localSheetId="7">BlankMacro1</definedName>
    <definedName name="WASE" localSheetId="16">BlankMacro1</definedName>
    <definedName name="WASE" localSheetId="17">BlankMacro1</definedName>
    <definedName name="WASE" localSheetId="10">BlankMacro1</definedName>
    <definedName name="WASE" localSheetId="8">BlankMacro1</definedName>
    <definedName name="WASE" localSheetId="0">BlankMacro1</definedName>
    <definedName name="WASE" localSheetId="13">BlankMacro1</definedName>
    <definedName name="WASE" localSheetId="14">BlankMacro1</definedName>
    <definedName name="WASE" localSheetId="11">BlankMacro1</definedName>
    <definedName name="WASE" localSheetId="15">BlankMacro1</definedName>
    <definedName name="WASE">BlankMacro1</definedName>
    <definedName name="WCa" localSheetId="7">#REF!</definedName>
    <definedName name="WCa">#REF!</definedName>
    <definedName name="WDS" localSheetId="7" hidden="1">{#N/A,#N/A,FALSE,"단축1";#N/A,#N/A,FALSE,"단축2";#N/A,#N/A,FALSE,"단축3";#N/A,#N/A,FALSE,"장축";#N/A,#N/A,FALSE,"4WD"}</definedName>
    <definedName name="WDS" localSheetId="16" hidden="1">{#N/A,#N/A,FALSE,"단축1";#N/A,#N/A,FALSE,"단축2";#N/A,#N/A,FALSE,"단축3";#N/A,#N/A,FALSE,"장축";#N/A,#N/A,FALSE,"4WD"}</definedName>
    <definedName name="WDS" localSheetId="17" hidden="1">{#N/A,#N/A,FALSE,"단축1";#N/A,#N/A,FALSE,"단축2";#N/A,#N/A,FALSE,"단축3";#N/A,#N/A,FALSE,"장축";#N/A,#N/A,FALSE,"4WD"}</definedName>
    <definedName name="WDS" localSheetId="13" hidden="1">{#N/A,#N/A,FALSE,"단축1";#N/A,#N/A,FALSE,"단축2";#N/A,#N/A,FALSE,"단축3";#N/A,#N/A,FALSE,"장축";#N/A,#N/A,FALSE,"4WD"}</definedName>
    <definedName name="WDS" localSheetId="14" hidden="1">{#N/A,#N/A,FALSE,"단축1";#N/A,#N/A,FALSE,"단축2";#N/A,#N/A,FALSE,"단축3";#N/A,#N/A,FALSE,"장축";#N/A,#N/A,FALSE,"4WD"}</definedName>
    <definedName name="WDS" localSheetId="15" hidden="1">{#N/A,#N/A,FALSE,"단축1";#N/A,#N/A,FALSE,"단축2";#N/A,#N/A,FALSE,"단축3";#N/A,#N/A,FALSE,"장축";#N/A,#N/A,FALSE,"4WD"}</definedName>
    <definedName name="WDS" hidden="1">{#N/A,#N/A,FALSE,"단축1";#N/A,#N/A,FALSE,"단축2";#N/A,#N/A,FALSE,"단축3";#N/A,#N/A,FALSE,"장축";#N/A,#N/A,FALSE,"4WD"}</definedName>
    <definedName name="WE" localSheetId="7" hidden="1">{#N/A,#N/A,FALSE,"을지 (4)";#N/A,#N/A,FALSE,"을지 (5)";#N/A,#N/A,FALSE,"을지 (6)"}</definedName>
    <definedName name="WE" localSheetId="16" hidden="1">{#N/A,#N/A,FALSE,"을지 (4)";#N/A,#N/A,FALSE,"을지 (5)";#N/A,#N/A,FALSE,"을지 (6)"}</definedName>
    <definedName name="WE" localSheetId="17" hidden="1">{#N/A,#N/A,FALSE,"을지 (4)";#N/A,#N/A,FALSE,"을지 (5)";#N/A,#N/A,FALSE,"을지 (6)"}</definedName>
    <definedName name="WE" localSheetId="13" hidden="1">{#N/A,#N/A,FALSE,"을지 (4)";#N/A,#N/A,FALSE,"을지 (5)";#N/A,#N/A,FALSE,"을지 (6)"}</definedName>
    <definedName name="WE" localSheetId="14" hidden="1">{#N/A,#N/A,FALSE,"을지 (4)";#N/A,#N/A,FALSE,"을지 (5)";#N/A,#N/A,FALSE,"을지 (6)"}</definedName>
    <definedName name="WE" localSheetId="15" hidden="1">{#N/A,#N/A,FALSE,"을지 (4)";#N/A,#N/A,FALSE,"을지 (5)";#N/A,#N/A,FALSE,"을지 (6)"}</definedName>
    <definedName name="WE" hidden="1">{#N/A,#N/A,FALSE,"을지 (4)";#N/A,#N/A,FALSE,"을지 (5)";#N/A,#N/A,FALSE,"을지 (6)"}</definedName>
    <definedName name="WEARF" localSheetId="7" hidden="1">{#N/A,#N/A,TRUE,"Y생산";#N/A,#N/A,TRUE,"Y판매";#N/A,#N/A,TRUE,"Y총물량";#N/A,#N/A,TRUE,"Y능력";#N/A,#N/A,TRUE,"YKD"}</definedName>
    <definedName name="WEARF" localSheetId="16" hidden="1">{#N/A,#N/A,TRUE,"Y생산";#N/A,#N/A,TRUE,"Y판매";#N/A,#N/A,TRUE,"Y총물량";#N/A,#N/A,TRUE,"Y능력";#N/A,#N/A,TRUE,"YKD"}</definedName>
    <definedName name="WEARF" localSheetId="6" hidden="1">{#N/A,#N/A,TRUE,"Y생산";#N/A,#N/A,TRUE,"Y판매";#N/A,#N/A,TRUE,"Y총물량";#N/A,#N/A,TRUE,"Y능력";#N/A,#N/A,TRUE,"YKD"}</definedName>
    <definedName name="WEARF" localSheetId="17" hidden="1">{#N/A,#N/A,TRUE,"Y생산";#N/A,#N/A,TRUE,"Y판매";#N/A,#N/A,TRUE,"Y총물량";#N/A,#N/A,TRUE,"Y능력";#N/A,#N/A,TRUE,"YKD"}</definedName>
    <definedName name="WEARF" localSheetId="13" hidden="1">{#N/A,#N/A,TRUE,"Y생산";#N/A,#N/A,TRUE,"Y판매";#N/A,#N/A,TRUE,"Y총물량";#N/A,#N/A,TRUE,"Y능력";#N/A,#N/A,TRUE,"YKD"}</definedName>
    <definedName name="WEARF" localSheetId="14" hidden="1">{#N/A,#N/A,TRUE,"Y생산";#N/A,#N/A,TRUE,"Y판매";#N/A,#N/A,TRUE,"Y총물량";#N/A,#N/A,TRUE,"Y능력";#N/A,#N/A,TRUE,"YKD"}</definedName>
    <definedName name="WEARF" localSheetId="15" hidden="1">{#N/A,#N/A,TRUE,"Y생산";#N/A,#N/A,TRUE,"Y판매";#N/A,#N/A,TRUE,"Y총물량";#N/A,#N/A,TRUE,"Y능력";#N/A,#N/A,TRUE,"YKD"}</definedName>
    <definedName name="WEARF" hidden="1">{#N/A,#N/A,TRUE,"Y생산";#N/A,#N/A,TRUE,"Y판매";#N/A,#N/A,TRUE,"Y총물량";#N/A,#N/A,TRUE,"Y능력";#N/A,#N/A,TRUE,"YKD"}</definedName>
    <definedName name="WED" localSheetId="7" hidden="1">{#N/A,#N/A,FALSE,"96자동차사 계획";#N/A,#N/A,FALSE,"96자동차사 계획"}</definedName>
    <definedName name="WED" localSheetId="16" hidden="1">{#N/A,#N/A,FALSE,"96자동차사 계획";#N/A,#N/A,FALSE,"96자동차사 계획"}</definedName>
    <definedName name="WED" localSheetId="17" hidden="1">{#N/A,#N/A,FALSE,"96자동차사 계획";#N/A,#N/A,FALSE,"96자동차사 계획"}</definedName>
    <definedName name="WED" localSheetId="13" hidden="1">{#N/A,#N/A,FALSE,"96자동차사 계획";#N/A,#N/A,FALSE,"96자동차사 계획"}</definedName>
    <definedName name="WED" localSheetId="14" hidden="1">{#N/A,#N/A,FALSE,"96자동차사 계획";#N/A,#N/A,FALSE,"96자동차사 계획"}</definedName>
    <definedName name="WED" localSheetId="15" hidden="1">{#N/A,#N/A,FALSE,"96자동차사 계획";#N/A,#N/A,FALSE,"96자동차사 계획"}</definedName>
    <definedName name="WED" hidden="1">{#N/A,#N/A,FALSE,"96자동차사 계획";#N/A,#N/A,FALSE,"96자동차사 계획"}</definedName>
    <definedName name="WEE" localSheetId="7" hidden="1">{#N/A,#N/A,FALSE,"신규dep";#N/A,#N/A,FALSE,"신규dep-금형상각후";#N/A,#N/A,FALSE,"신규dep-연구비상각후";#N/A,#N/A,FALSE,"신규dep-기계,공구상각후"}</definedName>
    <definedName name="WEE" localSheetId="16" hidden="1">{#N/A,#N/A,FALSE,"신규dep";#N/A,#N/A,FALSE,"신규dep-금형상각후";#N/A,#N/A,FALSE,"신규dep-연구비상각후";#N/A,#N/A,FALSE,"신규dep-기계,공구상각후"}</definedName>
    <definedName name="WEE" localSheetId="6" hidden="1">{#N/A,#N/A,FALSE,"신규dep";#N/A,#N/A,FALSE,"신규dep-금형상각후";#N/A,#N/A,FALSE,"신규dep-연구비상각후";#N/A,#N/A,FALSE,"신규dep-기계,공구상각후"}</definedName>
    <definedName name="WEE" localSheetId="17" hidden="1">{#N/A,#N/A,FALSE,"신규dep";#N/A,#N/A,FALSE,"신규dep-금형상각후";#N/A,#N/A,FALSE,"신규dep-연구비상각후";#N/A,#N/A,FALSE,"신규dep-기계,공구상각후"}</definedName>
    <definedName name="WEE" localSheetId="13" hidden="1">{#N/A,#N/A,FALSE,"신규dep";#N/A,#N/A,FALSE,"신규dep-금형상각후";#N/A,#N/A,FALSE,"신규dep-연구비상각후";#N/A,#N/A,FALSE,"신규dep-기계,공구상각후"}</definedName>
    <definedName name="WEE" localSheetId="14" hidden="1">{#N/A,#N/A,FALSE,"신규dep";#N/A,#N/A,FALSE,"신규dep-금형상각후";#N/A,#N/A,FALSE,"신규dep-연구비상각후";#N/A,#N/A,FALSE,"신규dep-기계,공구상각후"}</definedName>
    <definedName name="WEE" localSheetId="15" hidden="1">{#N/A,#N/A,FALSE,"신규dep";#N/A,#N/A,FALSE,"신규dep-금형상각후";#N/A,#N/A,FALSE,"신규dep-연구비상각후";#N/A,#N/A,FALSE,"신규dep-기계,공구상각후"}</definedName>
    <definedName name="WEE" hidden="1">{#N/A,#N/A,FALSE,"신규dep";#N/A,#N/A,FALSE,"신규dep-금형상각후";#N/A,#N/A,FALSE,"신규dep-연구비상각후";#N/A,#N/A,FALSE,"신규dep-기계,공구상각후"}</definedName>
    <definedName name="WEFRWE" localSheetId="7" hidden="1">{#N/A,#N/A,FALSE,"단축1";#N/A,#N/A,FALSE,"단축2";#N/A,#N/A,FALSE,"단축3";#N/A,#N/A,FALSE,"장축";#N/A,#N/A,FALSE,"4WD"}</definedName>
    <definedName name="WEFRWE" localSheetId="16" hidden="1">{#N/A,#N/A,FALSE,"단축1";#N/A,#N/A,FALSE,"단축2";#N/A,#N/A,FALSE,"단축3";#N/A,#N/A,FALSE,"장축";#N/A,#N/A,FALSE,"4WD"}</definedName>
    <definedName name="WEFRWE" localSheetId="6" hidden="1">{#N/A,#N/A,FALSE,"단축1";#N/A,#N/A,FALSE,"단축2";#N/A,#N/A,FALSE,"단축3";#N/A,#N/A,FALSE,"장축";#N/A,#N/A,FALSE,"4WD"}</definedName>
    <definedName name="WEFRWE" localSheetId="17" hidden="1">{#N/A,#N/A,FALSE,"단축1";#N/A,#N/A,FALSE,"단축2";#N/A,#N/A,FALSE,"단축3";#N/A,#N/A,FALSE,"장축";#N/A,#N/A,FALSE,"4WD"}</definedName>
    <definedName name="WEFRWE" localSheetId="13" hidden="1">{#N/A,#N/A,FALSE,"단축1";#N/A,#N/A,FALSE,"단축2";#N/A,#N/A,FALSE,"단축3";#N/A,#N/A,FALSE,"장축";#N/A,#N/A,FALSE,"4WD"}</definedName>
    <definedName name="WEFRWE" localSheetId="14" hidden="1">{#N/A,#N/A,FALSE,"단축1";#N/A,#N/A,FALSE,"단축2";#N/A,#N/A,FALSE,"단축3";#N/A,#N/A,FALSE,"장축";#N/A,#N/A,FALSE,"4WD"}</definedName>
    <definedName name="WEFRWE" localSheetId="15" hidden="1">{#N/A,#N/A,FALSE,"단축1";#N/A,#N/A,FALSE,"단축2";#N/A,#N/A,FALSE,"단축3";#N/A,#N/A,FALSE,"장축";#N/A,#N/A,FALSE,"4WD"}</definedName>
    <definedName name="WEFRWE" hidden="1">{#N/A,#N/A,FALSE,"단축1";#N/A,#N/A,FALSE,"단축2";#N/A,#N/A,FALSE,"단축3";#N/A,#N/A,FALSE,"장축";#N/A,#N/A,FALSE,"4WD"}</definedName>
    <definedName name="WEIGHT">#N/A</definedName>
    <definedName name="WELD" localSheetId="6">#REF!</definedName>
    <definedName name="WELD">#REF!</definedName>
    <definedName name="weldbody" localSheetId="7" hidden="1">{#N/A,#N/A,FALSE,"단축1";#N/A,#N/A,FALSE,"단축2";#N/A,#N/A,FALSE,"단축3";#N/A,#N/A,FALSE,"장축";#N/A,#N/A,FALSE,"4WD"}</definedName>
    <definedName name="weldbody" localSheetId="16" hidden="1">{#N/A,#N/A,FALSE,"단축1";#N/A,#N/A,FALSE,"단축2";#N/A,#N/A,FALSE,"단축3";#N/A,#N/A,FALSE,"장축";#N/A,#N/A,FALSE,"4WD"}</definedName>
    <definedName name="weldbody" localSheetId="17" hidden="1">{#N/A,#N/A,FALSE,"단축1";#N/A,#N/A,FALSE,"단축2";#N/A,#N/A,FALSE,"단축3";#N/A,#N/A,FALSE,"장축";#N/A,#N/A,FALSE,"4WD"}</definedName>
    <definedName name="weldbody" localSheetId="13" hidden="1">{#N/A,#N/A,FALSE,"단축1";#N/A,#N/A,FALSE,"단축2";#N/A,#N/A,FALSE,"단축3";#N/A,#N/A,FALSE,"장축";#N/A,#N/A,FALSE,"4WD"}</definedName>
    <definedName name="weldbody" localSheetId="14" hidden="1">{#N/A,#N/A,FALSE,"단축1";#N/A,#N/A,FALSE,"단축2";#N/A,#N/A,FALSE,"단축3";#N/A,#N/A,FALSE,"장축";#N/A,#N/A,FALSE,"4WD"}</definedName>
    <definedName name="weldbody" localSheetId="15" hidden="1">{#N/A,#N/A,FALSE,"단축1";#N/A,#N/A,FALSE,"단축2";#N/A,#N/A,FALSE,"단축3";#N/A,#N/A,FALSE,"장축";#N/A,#N/A,FALSE,"4WD"}</definedName>
    <definedName name="weldbody" hidden="1">{#N/A,#N/A,FALSE,"단축1";#N/A,#N/A,FALSE,"단축2";#N/A,#N/A,FALSE,"단축3";#N/A,#N/A,FALSE,"장축";#N/A,#N/A,FALSE,"4WD"}</definedName>
    <definedName name="weldbodyoct" localSheetId="7" hidden="1">{#N/A,#N/A,FALSE,"단축1";#N/A,#N/A,FALSE,"단축2";#N/A,#N/A,FALSE,"단축3";#N/A,#N/A,FALSE,"장축";#N/A,#N/A,FALSE,"4WD"}</definedName>
    <definedName name="weldbodyoct" localSheetId="16" hidden="1">{#N/A,#N/A,FALSE,"단축1";#N/A,#N/A,FALSE,"단축2";#N/A,#N/A,FALSE,"단축3";#N/A,#N/A,FALSE,"장축";#N/A,#N/A,FALSE,"4WD"}</definedName>
    <definedName name="weldbodyoct" localSheetId="17" hidden="1">{#N/A,#N/A,FALSE,"단축1";#N/A,#N/A,FALSE,"단축2";#N/A,#N/A,FALSE,"단축3";#N/A,#N/A,FALSE,"장축";#N/A,#N/A,FALSE,"4WD"}</definedName>
    <definedName name="weldbodyoct" localSheetId="13" hidden="1">{#N/A,#N/A,FALSE,"단축1";#N/A,#N/A,FALSE,"단축2";#N/A,#N/A,FALSE,"단축3";#N/A,#N/A,FALSE,"장축";#N/A,#N/A,FALSE,"4WD"}</definedName>
    <definedName name="weldbodyoct" localSheetId="14" hidden="1">{#N/A,#N/A,FALSE,"단축1";#N/A,#N/A,FALSE,"단축2";#N/A,#N/A,FALSE,"단축3";#N/A,#N/A,FALSE,"장축";#N/A,#N/A,FALSE,"4WD"}</definedName>
    <definedName name="weldbodyoct" localSheetId="15" hidden="1">{#N/A,#N/A,FALSE,"단축1";#N/A,#N/A,FALSE,"단축2";#N/A,#N/A,FALSE,"단축3";#N/A,#N/A,FALSE,"장축";#N/A,#N/A,FALSE,"4WD"}</definedName>
    <definedName name="weldbodyoct" hidden="1">{#N/A,#N/A,FALSE,"단축1";#N/A,#N/A,FALSE,"단축2";#N/A,#N/A,FALSE,"단축3";#N/A,#N/A,FALSE,"장축";#N/A,#N/A,FALSE,"4WD"}</definedName>
    <definedName name="WEQ" localSheetId="7" hidden="1">{#N/A,#N/A,FALSE,"단축1";#N/A,#N/A,FALSE,"단축2";#N/A,#N/A,FALSE,"단축3";#N/A,#N/A,FALSE,"장축";#N/A,#N/A,FALSE,"4WD"}</definedName>
    <definedName name="WEQ" localSheetId="16" hidden="1">{#N/A,#N/A,FALSE,"단축1";#N/A,#N/A,FALSE,"단축2";#N/A,#N/A,FALSE,"단축3";#N/A,#N/A,FALSE,"장축";#N/A,#N/A,FALSE,"4WD"}</definedName>
    <definedName name="WEQ" localSheetId="6" hidden="1">{#N/A,#N/A,FALSE,"단축1";#N/A,#N/A,FALSE,"단축2";#N/A,#N/A,FALSE,"단축3";#N/A,#N/A,FALSE,"장축";#N/A,#N/A,FALSE,"4WD"}</definedName>
    <definedName name="WEQ" localSheetId="17" hidden="1">{#N/A,#N/A,FALSE,"단축1";#N/A,#N/A,FALSE,"단축2";#N/A,#N/A,FALSE,"단축3";#N/A,#N/A,FALSE,"장축";#N/A,#N/A,FALSE,"4WD"}</definedName>
    <definedName name="WEQ" localSheetId="13" hidden="1">{#N/A,#N/A,FALSE,"단축1";#N/A,#N/A,FALSE,"단축2";#N/A,#N/A,FALSE,"단축3";#N/A,#N/A,FALSE,"장축";#N/A,#N/A,FALSE,"4WD"}</definedName>
    <definedName name="WEQ" localSheetId="14" hidden="1">{#N/A,#N/A,FALSE,"단축1";#N/A,#N/A,FALSE,"단축2";#N/A,#N/A,FALSE,"단축3";#N/A,#N/A,FALSE,"장축";#N/A,#N/A,FALSE,"4WD"}</definedName>
    <definedName name="WEQ" localSheetId="15" hidden="1">{#N/A,#N/A,FALSE,"단축1";#N/A,#N/A,FALSE,"단축2";#N/A,#N/A,FALSE,"단축3";#N/A,#N/A,FALSE,"장축";#N/A,#N/A,FALSE,"4WD"}</definedName>
    <definedName name="WEQ" hidden="1">{#N/A,#N/A,FALSE,"단축1";#N/A,#N/A,FALSE,"단축2";#N/A,#N/A,FALSE,"단축3";#N/A,#N/A,FALSE,"장축";#N/A,#N/A,FALSE,"4WD"}</definedName>
    <definedName name="WER" localSheetId="7" hidden="1">{#N/A,#N/A,FALSE,"단축1";#N/A,#N/A,FALSE,"단축2";#N/A,#N/A,FALSE,"단축3";#N/A,#N/A,FALSE,"장축";#N/A,#N/A,FALSE,"4WD"}</definedName>
    <definedName name="WER" localSheetId="16" hidden="1">{#N/A,#N/A,FALSE,"단축1";#N/A,#N/A,FALSE,"단축2";#N/A,#N/A,FALSE,"단축3";#N/A,#N/A,FALSE,"장축";#N/A,#N/A,FALSE,"4WD"}</definedName>
    <definedName name="WER" localSheetId="17" hidden="1">{#N/A,#N/A,FALSE,"단축1";#N/A,#N/A,FALSE,"단축2";#N/A,#N/A,FALSE,"단축3";#N/A,#N/A,FALSE,"장축";#N/A,#N/A,FALSE,"4WD"}</definedName>
    <definedName name="WER" localSheetId="13" hidden="1">{#N/A,#N/A,FALSE,"단축1";#N/A,#N/A,FALSE,"단축2";#N/A,#N/A,FALSE,"단축3";#N/A,#N/A,FALSE,"장축";#N/A,#N/A,FALSE,"4WD"}</definedName>
    <definedName name="WER" localSheetId="14" hidden="1">{#N/A,#N/A,FALSE,"단축1";#N/A,#N/A,FALSE,"단축2";#N/A,#N/A,FALSE,"단축3";#N/A,#N/A,FALSE,"장축";#N/A,#N/A,FALSE,"4WD"}</definedName>
    <definedName name="WER" localSheetId="15" hidden="1">{#N/A,#N/A,FALSE,"단축1";#N/A,#N/A,FALSE,"단축2";#N/A,#N/A,FALSE,"단축3";#N/A,#N/A,FALSE,"장축";#N/A,#N/A,FALSE,"4WD"}</definedName>
    <definedName name="WER" hidden="1">{#N/A,#N/A,FALSE,"단축1";#N/A,#N/A,FALSE,"단축2";#N/A,#N/A,FALSE,"단축3";#N/A,#N/A,FALSE,"장축";#N/A,#N/A,FALSE,"4WD"}</definedName>
    <definedName name="wert" localSheetId="7" hidden="1">{#N/A,#N/A,FALSE,"단축1";#N/A,#N/A,FALSE,"단축2";#N/A,#N/A,FALSE,"단축3";#N/A,#N/A,FALSE,"장축";#N/A,#N/A,FALSE,"4WD"}</definedName>
    <definedName name="wert" localSheetId="16" hidden="1">{#N/A,#N/A,FALSE,"단축1";#N/A,#N/A,FALSE,"단축2";#N/A,#N/A,FALSE,"단축3";#N/A,#N/A,FALSE,"장축";#N/A,#N/A,FALSE,"4WD"}</definedName>
    <definedName name="wert" localSheetId="17" hidden="1">{#N/A,#N/A,FALSE,"단축1";#N/A,#N/A,FALSE,"단축2";#N/A,#N/A,FALSE,"단축3";#N/A,#N/A,FALSE,"장축";#N/A,#N/A,FALSE,"4WD"}</definedName>
    <definedName name="wert" localSheetId="13" hidden="1">{#N/A,#N/A,FALSE,"단축1";#N/A,#N/A,FALSE,"단축2";#N/A,#N/A,FALSE,"단축3";#N/A,#N/A,FALSE,"장축";#N/A,#N/A,FALSE,"4WD"}</definedName>
    <definedName name="wert" localSheetId="14" hidden="1">{#N/A,#N/A,FALSE,"단축1";#N/A,#N/A,FALSE,"단축2";#N/A,#N/A,FALSE,"단축3";#N/A,#N/A,FALSE,"장축";#N/A,#N/A,FALSE,"4WD"}</definedName>
    <definedName name="wert" localSheetId="15" hidden="1">{#N/A,#N/A,FALSE,"단축1";#N/A,#N/A,FALSE,"단축2";#N/A,#N/A,FALSE,"단축3";#N/A,#N/A,FALSE,"장축";#N/A,#N/A,FALSE,"4WD"}</definedName>
    <definedName name="wert" hidden="1">{#N/A,#N/A,FALSE,"단축1";#N/A,#N/A,FALSE,"단축2";#N/A,#N/A,FALSE,"단축3";#N/A,#N/A,FALSE,"장축";#N/A,#N/A,FALSE,"4WD"}</definedName>
    <definedName name="WERTY" localSheetId="7" hidden="1">{#N/A,#N/A,FALSE,"단축1";#N/A,#N/A,FALSE,"단축2";#N/A,#N/A,FALSE,"단축3";#N/A,#N/A,FALSE,"장축";#N/A,#N/A,FALSE,"4WD"}</definedName>
    <definedName name="WERTY" localSheetId="16" hidden="1">{#N/A,#N/A,FALSE,"단축1";#N/A,#N/A,FALSE,"단축2";#N/A,#N/A,FALSE,"단축3";#N/A,#N/A,FALSE,"장축";#N/A,#N/A,FALSE,"4WD"}</definedName>
    <definedName name="WERTY" localSheetId="6" hidden="1">{#N/A,#N/A,FALSE,"단축1";#N/A,#N/A,FALSE,"단축2";#N/A,#N/A,FALSE,"단축3";#N/A,#N/A,FALSE,"장축";#N/A,#N/A,FALSE,"4WD"}</definedName>
    <definedName name="WERTY" localSheetId="17" hidden="1">{#N/A,#N/A,FALSE,"단축1";#N/A,#N/A,FALSE,"단축2";#N/A,#N/A,FALSE,"단축3";#N/A,#N/A,FALSE,"장축";#N/A,#N/A,FALSE,"4WD"}</definedName>
    <definedName name="WERTY" localSheetId="13" hidden="1">{#N/A,#N/A,FALSE,"단축1";#N/A,#N/A,FALSE,"단축2";#N/A,#N/A,FALSE,"단축3";#N/A,#N/A,FALSE,"장축";#N/A,#N/A,FALSE,"4WD"}</definedName>
    <definedName name="WERTY" localSheetId="14" hidden="1">{#N/A,#N/A,FALSE,"단축1";#N/A,#N/A,FALSE,"단축2";#N/A,#N/A,FALSE,"단축3";#N/A,#N/A,FALSE,"장축";#N/A,#N/A,FALSE,"4WD"}</definedName>
    <definedName name="WERTY" localSheetId="15" hidden="1">{#N/A,#N/A,FALSE,"단축1";#N/A,#N/A,FALSE,"단축2";#N/A,#N/A,FALSE,"단축3";#N/A,#N/A,FALSE,"장축";#N/A,#N/A,FALSE,"4WD"}</definedName>
    <definedName name="WERTY" hidden="1">{#N/A,#N/A,FALSE,"단축1";#N/A,#N/A,FALSE,"단축2";#N/A,#N/A,FALSE,"단축3";#N/A,#N/A,FALSE,"장축";#N/A,#N/A,FALSE,"4WD"}</definedName>
    <definedName name="WERWE">#REF!</definedName>
    <definedName name="WETY" localSheetId="7" hidden="1">{#N/A,#N/A,FALSE,"단축1";#N/A,#N/A,FALSE,"단축2";#N/A,#N/A,FALSE,"단축3";#N/A,#N/A,FALSE,"장축";#N/A,#N/A,FALSE,"4WD"}</definedName>
    <definedName name="WETY" localSheetId="16" hidden="1">{#N/A,#N/A,FALSE,"단축1";#N/A,#N/A,FALSE,"단축2";#N/A,#N/A,FALSE,"단축3";#N/A,#N/A,FALSE,"장축";#N/A,#N/A,FALSE,"4WD"}</definedName>
    <definedName name="WETY" localSheetId="6" hidden="1">{#N/A,#N/A,FALSE,"단축1";#N/A,#N/A,FALSE,"단축2";#N/A,#N/A,FALSE,"단축3";#N/A,#N/A,FALSE,"장축";#N/A,#N/A,FALSE,"4WD"}</definedName>
    <definedName name="WETY" localSheetId="17" hidden="1">{#N/A,#N/A,FALSE,"단축1";#N/A,#N/A,FALSE,"단축2";#N/A,#N/A,FALSE,"단축3";#N/A,#N/A,FALSE,"장축";#N/A,#N/A,FALSE,"4WD"}</definedName>
    <definedName name="WETY" localSheetId="13" hidden="1">{#N/A,#N/A,FALSE,"단축1";#N/A,#N/A,FALSE,"단축2";#N/A,#N/A,FALSE,"단축3";#N/A,#N/A,FALSE,"장축";#N/A,#N/A,FALSE,"4WD"}</definedName>
    <definedName name="WETY" localSheetId="14" hidden="1">{#N/A,#N/A,FALSE,"단축1";#N/A,#N/A,FALSE,"단축2";#N/A,#N/A,FALSE,"단축3";#N/A,#N/A,FALSE,"장축";#N/A,#N/A,FALSE,"4WD"}</definedName>
    <definedName name="WETY" localSheetId="15" hidden="1">{#N/A,#N/A,FALSE,"단축1";#N/A,#N/A,FALSE,"단축2";#N/A,#N/A,FALSE,"단축3";#N/A,#N/A,FALSE,"장축";#N/A,#N/A,FALSE,"4WD"}</definedName>
    <definedName name="WETY" hidden="1">{#N/A,#N/A,FALSE,"단축1";#N/A,#N/A,FALSE,"단축2";#N/A,#N/A,FALSE,"단축3";#N/A,#N/A,FALSE,"장축";#N/A,#N/A,FALSE,"4WD"}</definedName>
    <definedName name="wh" localSheetId="7" hidden="1">{#N/A,#N/A,FALSE,"단축1";#N/A,#N/A,FALSE,"단축2";#N/A,#N/A,FALSE,"단축3";#N/A,#N/A,FALSE,"장축";#N/A,#N/A,FALSE,"4WD"}</definedName>
    <definedName name="wh" localSheetId="16" hidden="1">{#N/A,#N/A,FALSE,"단축1";#N/A,#N/A,FALSE,"단축2";#N/A,#N/A,FALSE,"단축3";#N/A,#N/A,FALSE,"장축";#N/A,#N/A,FALSE,"4WD"}</definedName>
    <definedName name="wh" localSheetId="17" hidden="1">{#N/A,#N/A,FALSE,"단축1";#N/A,#N/A,FALSE,"단축2";#N/A,#N/A,FALSE,"단축3";#N/A,#N/A,FALSE,"장축";#N/A,#N/A,FALSE,"4WD"}</definedName>
    <definedName name="wh" localSheetId="13" hidden="1">{#N/A,#N/A,FALSE,"단축1";#N/A,#N/A,FALSE,"단축2";#N/A,#N/A,FALSE,"단축3";#N/A,#N/A,FALSE,"장축";#N/A,#N/A,FALSE,"4WD"}</definedName>
    <definedName name="wh" localSheetId="14" hidden="1">{#N/A,#N/A,FALSE,"단축1";#N/A,#N/A,FALSE,"단축2";#N/A,#N/A,FALSE,"단축3";#N/A,#N/A,FALSE,"장축";#N/A,#N/A,FALSE,"4WD"}</definedName>
    <definedName name="wh" localSheetId="15" hidden="1">{#N/A,#N/A,FALSE,"단축1";#N/A,#N/A,FALSE,"단축2";#N/A,#N/A,FALSE,"단축3";#N/A,#N/A,FALSE,"장축";#N/A,#N/A,FALSE,"4WD"}</definedName>
    <definedName name="wh" hidden="1">{#N/A,#N/A,FALSE,"단축1";#N/A,#N/A,FALSE,"단축2";#N/A,#N/A,FALSE,"단축3";#N/A,#N/A,FALSE,"장축";#N/A,#N/A,FALSE,"4WD"}</definedName>
    <definedName name="Wharf_rate">#REF!</definedName>
    <definedName name="WHDGKQ123" localSheetId="7">BlankMacro1</definedName>
    <definedName name="WHDGKQ123" localSheetId="16">BlankMacro1</definedName>
    <definedName name="WHDGKQ123" localSheetId="17">BlankMacro1</definedName>
    <definedName name="WHDGKQ123" localSheetId="10">BlankMacro1</definedName>
    <definedName name="WHDGKQ123" localSheetId="8">BlankMacro1</definedName>
    <definedName name="WHDGKQ123" localSheetId="0">BlankMacro1</definedName>
    <definedName name="WHDGKQ123" localSheetId="13">BlankMacro1</definedName>
    <definedName name="WHDGKQ123" localSheetId="14">BlankMacro1</definedName>
    <definedName name="WHDGKQ123" localSheetId="11">BlankMacro1</definedName>
    <definedName name="WHDGKQ123" localSheetId="15">BlankMacro1</definedName>
    <definedName name="WHDGKQ123">BlankMacro1</definedName>
    <definedName name="WHRL" localSheetId="7" hidden="1">{#N/A,#N/A,FALSE,"단축1";#N/A,#N/A,FALSE,"단축2";#N/A,#N/A,FALSE,"단축3";#N/A,#N/A,FALSE,"장축";#N/A,#N/A,FALSE,"4WD"}</definedName>
    <definedName name="WHRL" localSheetId="16" hidden="1">{#N/A,#N/A,FALSE,"단축1";#N/A,#N/A,FALSE,"단축2";#N/A,#N/A,FALSE,"단축3";#N/A,#N/A,FALSE,"장축";#N/A,#N/A,FALSE,"4WD"}</definedName>
    <definedName name="WHRL" localSheetId="17" hidden="1">{#N/A,#N/A,FALSE,"단축1";#N/A,#N/A,FALSE,"단축2";#N/A,#N/A,FALSE,"단축3";#N/A,#N/A,FALSE,"장축";#N/A,#N/A,FALSE,"4WD"}</definedName>
    <definedName name="WHRL" localSheetId="13" hidden="1">{#N/A,#N/A,FALSE,"단축1";#N/A,#N/A,FALSE,"단축2";#N/A,#N/A,FALSE,"단축3";#N/A,#N/A,FALSE,"장축";#N/A,#N/A,FALSE,"4WD"}</definedName>
    <definedName name="WHRL" localSheetId="14" hidden="1">{#N/A,#N/A,FALSE,"단축1";#N/A,#N/A,FALSE,"단축2";#N/A,#N/A,FALSE,"단축3";#N/A,#N/A,FALSE,"장축";#N/A,#N/A,FALSE,"4WD"}</definedName>
    <definedName name="WHRL" localSheetId="15" hidden="1">{#N/A,#N/A,FALSE,"단축1";#N/A,#N/A,FALSE,"단축2";#N/A,#N/A,FALSE,"단축3";#N/A,#N/A,FALSE,"장축";#N/A,#N/A,FALSE,"4WD"}</definedName>
    <definedName name="WHRL" hidden="1">{#N/A,#N/A,FALSE,"단축1";#N/A,#N/A,FALSE,"단축2";#N/A,#N/A,FALSE,"단축3";#N/A,#N/A,FALSE,"장축";#N/A,#N/A,FALSE,"4WD"}</definedName>
    <definedName name="WHSE">#REF!</definedName>
    <definedName name="WHSE1">#REF!</definedName>
    <definedName name="Width">2</definedName>
    <definedName name="WIIWIW" localSheetId="7" hidden="1">{#N/A,#N/A,TRUE,"Y생산";#N/A,#N/A,TRUE,"Y판매";#N/A,#N/A,TRUE,"Y총물량";#N/A,#N/A,TRUE,"Y능력";#N/A,#N/A,TRUE,"YKD"}</definedName>
    <definedName name="WIIWIW" localSheetId="16" hidden="1">{#N/A,#N/A,TRUE,"Y생산";#N/A,#N/A,TRUE,"Y판매";#N/A,#N/A,TRUE,"Y총물량";#N/A,#N/A,TRUE,"Y능력";#N/A,#N/A,TRUE,"YKD"}</definedName>
    <definedName name="WIIWIW" localSheetId="6" hidden="1">{#N/A,#N/A,TRUE,"Y생산";#N/A,#N/A,TRUE,"Y판매";#N/A,#N/A,TRUE,"Y총물량";#N/A,#N/A,TRUE,"Y능력";#N/A,#N/A,TRUE,"YKD"}</definedName>
    <definedName name="WIIWIW" localSheetId="17" hidden="1">{#N/A,#N/A,TRUE,"Y생산";#N/A,#N/A,TRUE,"Y판매";#N/A,#N/A,TRUE,"Y총물량";#N/A,#N/A,TRUE,"Y능력";#N/A,#N/A,TRUE,"YKD"}</definedName>
    <definedName name="WIIWIW" localSheetId="13" hidden="1">{#N/A,#N/A,TRUE,"Y생산";#N/A,#N/A,TRUE,"Y판매";#N/A,#N/A,TRUE,"Y총물량";#N/A,#N/A,TRUE,"Y능력";#N/A,#N/A,TRUE,"YKD"}</definedName>
    <definedName name="WIIWIW" localSheetId="14" hidden="1">{#N/A,#N/A,TRUE,"Y생산";#N/A,#N/A,TRUE,"Y판매";#N/A,#N/A,TRUE,"Y총물량";#N/A,#N/A,TRUE,"Y능력";#N/A,#N/A,TRUE,"YKD"}</definedName>
    <definedName name="WIIWIW" localSheetId="15" hidden="1">{#N/A,#N/A,TRUE,"Y생산";#N/A,#N/A,TRUE,"Y판매";#N/A,#N/A,TRUE,"Y총물량";#N/A,#N/A,TRUE,"Y능력";#N/A,#N/A,TRUE,"YKD"}</definedName>
    <definedName name="WIIWIW" hidden="1">{#N/A,#N/A,TRUE,"Y생산";#N/A,#N/A,TRUE,"Y판매";#N/A,#N/A,TRUE,"Y총물량";#N/A,#N/A,TRUE,"Y능력";#N/A,#N/A,TRUE,"YKD"}</definedName>
    <definedName name="win">#REF!</definedName>
    <definedName name="WIRE비">#REF!</definedName>
    <definedName name="WIRING">[14]DATA!#REF!</definedName>
    <definedName name="WJ" localSheetId="6" hidden="1">#REF!</definedName>
    <definedName name="WJ" hidden="1">#REF!</definedName>
    <definedName name="WJDDDDD">#N/A</definedName>
    <definedName name="wjdwlswlswlslwlsl" localSheetId="7" hidden="1">{#N/A,#N/A,TRUE,"Y생산";#N/A,#N/A,TRUE,"Y판매";#N/A,#N/A,TRUE,"Y총물량";#N/A,#N/A,TRUE,"Y능력";#N/A,#N/A,TRUE,"YKD"}</definedName>
    <definedName name="wjdwlswlswlslwlsl" localSheetId="16" hidden="1">{#N/A,#N/A,TRUE,"Y생산";#N/A,#N/A,TRUE,"Y판매";#N/A,#N/A,TRUE,"Y총물량";#N/A,#N/A,TRUE,"Y능력";#N/A,#N/A,TRUE,"YKD"}</definedName>
    <definedName name="wjdwlswlswlslwlsl" localSheetId="6" hidden="1">{#N/A,#N/A,TRUE,"Y생산";#N/A,#N/A,TRUE,"Y판매";#N/A,#N/A,TRUE,"Y총물량";#N/A,#N/A,TRUE,"Y능력";#N/A,#N/A,TRUE,"YKD"}</definedName>
    <definedName name="wjdwlswlswlslwlsl" localSheetId="17" hidden="1">{#N/A,#N/A,TRUE,"Y생산";#N/A,#N/A,TRUE,"Y판매";#N/A,#N/A,TRUE,"Y총물량";#N/A,#N/A,TRUE,"Y능력";#N/A,#N/A,TRUE,"YKD"}</definedName>
    <definedName name="wjdwlswlswlslwlsl" localSheetId="13" hidden="1">{#N/A,#N/A,TRUE,"Y생산";#N/A,#N/A,TRUE,"Y판매";#N/A,#N/A,TRUE,"Y총물량";#N/A,#N/A,TRUE,"Y능력";#N/A,#N/A,TRUE,"YKD"}</definedName>
    <definedName name="wjdwlswlswlslwlsl" localSheetId="14" hidden="1">{#N/A,#N/A,TRUE,"Y생산";#N/A,#N/A,TRUE,"Y판매";#N/A,#N/A,TRUE,"Y총물량";#N/A,#N/A,TRUE,"Y능력";#N/A,#N/A,TRUE,"YKD"}</definedName>
    <definedName name="wjdwlswlswlslwlsl" localSheetId="15" hidden="1">{#N/A,#N/A,TRUE,"Y생산";#N/A,#N/A,TRUE,"Y판매";#N/A,#N/A,TRUE,"Y총물량";#N/A,#N/A,TRUE,"Y능력";#N/A,#N/A,TRUE,"YKD"}</definedName>
    <definedName name="wjdwlswlswlslwlsl" hidden="1">{#N/A,#N/A,TRUE,"Y생산";#N/A,#N/A,TRUE,"Y판매";#N/A,#N/A,TRUE,"Y총물량";#N/A,#N/A,TRUE,"Y능력";#N/A,#N/A,TRUE,"YKD"}</definedName>
    <definedName name="WJGLKGL" localSheetId="7" hidden="1">{#N/A,#N/A,FALSE,"단축1";#N/A,#N/A,FALSE,"단축2";#N/A,#N/A,FALSE,"단축3";#N/A,#N/A,FALSE,"장축";#N/A,#N/A,FALSE,"4WD"}</definedName>
    <definedName name="WJGLKGL" localSheetId="16" hidden="1">{#N/A,#N/A,FALSE,"단축1";#N/A,#N/A,FALSE,"단축2";#N/A,#N/A,FALSE,"단축3";#N/A,#N/A,FALSE,"장축";#N/A,#N/A,FALSE,"4WD"}</definedName>
    <definedName name="WJGLKGL" localSheetId="17" hidden="1">{#N/A,#N/A,FALSE,"단축1";#N/A,#N/A,FALSE,"단축2";#N/A,#N/A,FALSE,"단축3";#N/A,#N/A,FALSE,"장축";#N/A,#N/A,FALSE,"4WD"}</definedName>
    <definedName name="WJGLKGL" localSheetId="13" hidden="1">{#N/A,#N/A,FALSE,"단축1";#N/A,#N/A,FALSE,"단축2";#N/A,#N/A,FALSE,"단축3";#N/A,#N/A,FALSE,"장축";#N/A,#N/A,FALSE,"4WD"}</definedName>
    <definedName name="WJGLKGL" localSheetId="14" hidden="1">{#N/A,#N/A,FALSE,"단축1";#N/A,#N/A,FALSE,"단축2";#N/A,#N/A,FALSE,"단축3";#N/A,#N/A,FALSE,"장축";#N/A,#N/A,FALSE,"4WD"}</definedName>
    <definedName name="WJGLKGL" localSheetId="15" hidden="1">{#N/A,#N/A,FALSE,"단축1";#N/A,#N/A,FALSE,"단축2";#N/A,#N/A,FALSE,"단축3";#N/A,#N/A,FALSE,"장축";#N/A,#N/A,FALSE,"4WD"}</definedName>
    <definedName name="WJGLKGL" hidden="1">{#N/A,#N/A,FALSE,"단축1";#N/A,#N/A,FALSE,"단축2";#N/A,#N/A,FALSE,"단축3";#N/A,#N/A,FALSE,"장축";#N/A,#N/A,FALSE,"4WD"}</definedName>
    <definedName name="wkrdjq" localSheetId="6">#REF!</definedName>
    <definedName name="wkrdjq">#REF!</definedName>
    <definedName name="wkworhgk" localSheetId="7" hidden="1">{#N/A,#N/A,TRUE,"Y생산";#N/A,#N/A,TRUE,"Y판매";#N/A,#N/A,TRUE,"Y총물량";#N/A,#N/A,TRUE,"Y능력";#N/A,#N/A,TRUE,"YKD"}</definedName>
    <definedName name="wkworhgk" localSheetId="16" hidden="1">{#N/A,#N/A,TRUE,"Y생산";#N/A,#N/A,TRUE,"Y판매";#N/A,#N/A,TRUE,"Y총물량";#N/A,#N/A,TRUE,"Y능력";#N/A,#N/A,TRUE,"YKD"}</definedName>
    <definedName name="wkworhgk" localSheetId="6" hidden="1">{#N/A,#N/A,TRUE,"Y생산";#N/A,#N/A,TRUE,"Y판매";#N/A,#N/A,TRUE,"Y총물량";#N/A,#N/A,TRUE,"Y능력";#N/A,#N/A,TRUE,"YKD"}</definedName>
    <definedName name="wkworhgk" localSheetId="17" hidden="1">{#N/A,#N/A,TRUE,"Y생산";#N/A,#N/A,TRUE,"Y판매";#N/A,#N/A,TRUE,"Y총물량";#N/A,#N/A,TRUE,"Y능력";#N/A,#N/A,TRUE,"YKD"}</definedName>
    <definedName name="wkworhgk" localSheetId="13" hidden="1">{#N/A,#N/A,TRUE,"Y생산";#N/A,#N/A,TRUE,"Y판매";#N/A,#N/A,TRUE,"Y총물량";#N/A,#N/A,TRUE,"Y능력";#N/A,#N/A,TRUE,"YKD"}</definedName>
    <definedName name="wkworhgk" localSheetId="14" hidden="1">{#N/A,#N/A,TRUE,"Y생산";#N/A,#N/A,TRUE,"Y판매";#N/A,#N/A,TRUE,"Y총물량";#N/A,#N/A,TRUE,"Y능력";#N/A,#N/A,TRUE,"YKD"}</definedName>
    <definedName name="wkworhgk" localSheetId="15" hidden="1">{#N/A,#N/A,TRUE,"Y생산";#N/A,#N/A,TRUE,"Y판매";#N/A,#N/A,TRUE,"Y총물량";#N/A,#N/A,TRUE,"Y능력";#N/A,#N/A,TRUE,"YKD"}</definedName>
    <definedName name="wkworhgk" hidden="1">{#N/A,#N/A,TRUE,"Y생산";#N/A,#N/A,TRUE,"Y판매";#N/A,#N/A,TRUE,"Y총물량";#N/A,#N/A,TRUE,"Y능력";#N/A,#N/A,TRUE,"YKD"}</definedName>
    <definedName name="wnd" localSheetId="7" hidden="1">{#N/A,#N/A,TRUE,"Y생산";#N/A,#N/A,TRUE,"Y판매";#N/A,#N/A,TRUE,"Y총물량";#N/A,#N/A,TRUE,"Y능력";#N/A,#N/A,TRUE,"YKD"}</definedName>
    <definedName name="wnd" localSheetId="16" hidden="1">{#N/A,#N/A,TRUE,"Y생산";#N/A,#N/A,TRUE,"Y판매";#N/A,#N/A,TRUE,"Y총물량";#N/A,#N/A,TRUE,"Y능력";#N/A,#N/A,TRUE,"YKD"}</definedName>
    <definedName name="wnd" localSheetId="6" hidden="1">{#N/A,#N/A,TRUE,"Y생산";#N/A,#N/A,TRUE,"Y판매";#N/A,#N/A,TRUE,"Y총물량";#N/A,#N/A,TRUE,"Y능력";#N/A,#N/A,TRUE,"YKD"}</definedName>
    <definedName name="wnd" localSheetId="17" hidden="1">{#N/A,#N/A,TRUE,"Y생산";#N/A,#N/A,TRUE,"Y판매";#N/A,#N/A,TRUE,"Y총물량";#N/A,#N/A,TRUE,"Y능력";#N/A,#N/A,TRUE,"YKD"}</definedName>
    <definedName name="wnd" localSheetId="13" hidden="1">{#N/A,#N/A,TRUE,"Y생산";#N/A,#N/A,TRUE,"Y판매";#N/A,#N/A,TRUE,"Y총물량";#N/A,#N/A,TRUE,"Y능력";#N/A,#N/A,TRUE,"YKD"}</definedName>
    <definedName name="wnd" localSheetId="14" hidden="1">{#N/A,#N/A,TRUE,"Y생산";#N/A,#N/A,TRUE,"Y판매";#N/A,#N/A,TRUE,"Y총물량";#N/A,#N/A,TRUE,"Y능력";#N/A,#N/A,TRUE,"YKD"}</definedName>
    <definedName name="wnd" localSheetId="15" hidden="1">{#N/A,#N/A,TRUE,"Y생산";#N/A,#N/A,TRUE,"Y판매";#N/A,#N/A,TRUE,"Y총물량";#N/A,#N/A,TRUE,"Y능력";#N/A,#N/A,TRUE,"YKD"}</definedName>
    <definedName name="wnd" hidden="1">{#N/A,#N/A,TRUE,"Y생산";#N/A,#N/A,TRUE,"Y판매";#N/A,#N/A,TRUE,"Y총물량";#N/A,#N/A,TRUE,"Y능력";#N/A,#N/A,TRUE,"YKD"}</definedName>
    <definedName name="wngod" localSheetId="7" hidden="1">{#N/A,#N/A,FALSE,"단축1";#N/A,#N/A,FALSE,"단축2";#N/A,#N/A,FALSE,"단축3";#N/A,#N/A,FALSE,"장축";#N/A,#N/A,FALSE,"4WD"}</definedName>
    <definedName name="wngod" localSheetId="16" hidden="1">{#N/A,#N/A,FALSE,"단축1";#N/A,#N/A,FALSE,"단축2";#N/A,#N/A,FALSE,"단축3";#N/A,#N/A,FALSE,"장축";#N/A,#N/A,FALSE,"4WD"}</definedName>
    <definedName name="wngod" localSheetId="17" hidden="1">{#N/A,#N/A,FALSE,"단축1";#N/A,#N/A,FALSE,"단축2";#N/A,#N/A,FALSE,"단축3";#N/A,#N/A,FALSE,"장축";#N/A,#N/A,FALSE,"4WD"}</definedName>
    <definedName name="wngod" localSheetId="13" hidden="1">{#N/A,#N/A,FALSE,"단축1";#N/A,#N/A,FALSE,"단축2";#N/A,#N/A,FALSE,"단축3";#N/A,#N/A,FALSE,"장축";#N/A,#N/A,FALSE,"4WD"}</definedName>
    <definedName name="wngod" localSheetId="14" hidden="1">{#N/A,#N/A,FALSE,"단축1";#N/A,#N/A,FALSE,"단축2";#N/A,#N/A,FALSE,"단축3";#N/A,#N/A,FALSE,"장축";#N/A,#N/A,FALSE,"4WD"}</definedName>
    <definedName name="wngod" localSheetId="15" hidden="1">{#N/A,#N/A,FALSE,"단축1";#N/A,#N/A,FALSE,"단축2";#N/A,#N/A,FALSE,"단축3";#N/A,#N/A,FALSE,"장축";#N/A,#N/A,FALSE,"4WD"}</definedName>
    <definedName name="wngod" hidden="1">{#N/A,#N/A,FALSE,"단축1";#N/A,#N/A,FALSE,"단축2";#N/A,#N/A,FALSE,"단축3";#N/A,#N/A,FALSE,"장축";#N/A,#N/A,FALSE,"4WD"}</definedName>
    <definedName name="WO">#REF!</definedName>
    <definedName name="WON" localSheetId="6">#REF!</definedName>
    <definedName name="WON">#REF!</definedName>
    <definedName name="wpwkrdlfwjd" localSheetId="7" hidden="1">{#N/A,#N/A,FALSE,"단축1";#N/A,#N/A,FALSE,"단축2";#N/A,#N/A,FALSE,"단축3";#N/A,#N/A,FALSE,"장축";#N/A,#N/A,FALSE,"4WD"}</definedName>
    <definedName name="wpwkrdlfwjd" localSheetId="16" hidden="1">{#N/A,#N/A,FALSE,"단축1";#N/A,#N/A,FALSE,"단축2";#N/A,#N/A,FALSE,"단축3";#N/A,#N/A,FALSE,"장축";#N/A,#N/A,FALSE,"4WD"}</definedName>
    <definedName name="wpwkrdlfwjd" localSheetId="6" hidden="1">{#N/A,#N/A,FALSE,"단축1";#N/A,#N/A,FALSE,"단축2";#N/A,#N/A,FALSE,"단축3";#N/A,#N/A,FALSE,"장축";#N/A,#N/A,FALSE,"4WD"}</definedName>
    <definedName name="wpwkrdlfwjd" localSheetId="17" hidden="1">{#N/A,#N/A,FALSE,"단축1";#N/A,#N/A,FALSE,"단축2";#N/A,#N/A,FALSE,"단축3";#N/A,#N/A,FALSE,"장축";#N/A,#N/A,FALSE,"4WD"}</definedName>
    <definedName name="wpwkrdlfwjd" localSheetId="13" hidden="1">{#N/A,#N/A,FALSE,"단축1";#N/A,#N/A,FALSE,"단축2";#N/A,#N/A,FALSE,"단축3";#N/A,#N/A,FALSE,"장축";#N/A,#N/A,FALSE,"4WD"}</definedName>
    <definedName name="wpwkrdlfwjd" localSheetId="14" hidden="1">{#N/A,#N/A,FALSE,"단축1";#N/A,#N/A,FALSE,"단축2";#N/A,#N/A,FALSE,"단축3";#N/A,#N/A,FALSE,"장축";#N/A,#N/A,FALSE,"4WD"}</definedName>
    <definedName name="wpwkrdlfwjd" localSheetId="15" hidden="1">{#N/A,#N/A,FALSE,"단축1";#N/A,#N/A,FALSE,"단축2";#N/A,#N/A,FALSE,"단축3";#N/A,#N/A,FALSE,"장축";#N/A,#N/A,FALSE,"4WD"}</definedName>
    <definedName name="wpwkrdlfwjd" hidden="1">{#N/A,#N/A,FALSE,"단축1";#N/A,#N/A,FALSE,"단축2";#N/A,#N/A,FALSE,"단축3";#N/A,#N/A,FALSE,"장축";#N/A,#N/A,FALSE,"4WD"}</definedName>
    <definedName name="WQ" localSheetId="7" hidden="1">{#N/A,#N/A,FALSE,"을지 (4)";#N/A,#N/A,FALSE,"을지 (5)";#N/A,#N/A,FALSE,"을지 (6)"}</definedName>
    <definedName name="WQ" localSheetId="16" hidden="1">{#N/A,#N/A,FALSE,"을지 (4)";#N/A,#N/A,FALSE,"을지 (5)";#N/A,#N/A,FALSE,"을지 (6)"}</definedName>
    <definedName name="WQ" localSheetId="6" hidden="1">{#N/A,#N/A,FALSE,"단축1";#N/A,#N/A,FALSE,"단축2";#N/A,#N/A,FALSE,"단축3";#N/A,#N/A,FALSE,"장축";#N/A,#N/A,FALSE,"4WD"}</definedName>
    <definedName name="WQ" localSheetId="17" hidden="1">{#N/A,#N/A,FALSE,"을지 (4)";#N/A,#N/A,FALSE,"을지 (5)";#N/A,#N/A,FALSE,"을지 (6)"}</definedName>
    <definedName name="WQ" localSheetId="13" hidden="1">{#N/A,#N/A,FALSE,"을지 (4)";#N/A,#N/A,FALSE,"을지 (5)";#N/A,#N/A,FALSE,"을지 (6)"}</definedName>
    <definedName name="WQ" localSheetId="14" hidden="1">{#N/A,#N/A,FALSE,"을지 (4)";#N/A,#N/A,FALSE,"을지 (5)";#N/A,#N/A,FALSE,"을지 (6)"}</definedName>
    <definedName name="WQ" localSheetId="15" hidden="1">{#N/A,#N/A,FALSE,"을지 (4)";#N/A,#N/A,FALSE,"을지 (5)";#N/A,#N/A,FALSE,"을지 (6)"}</definedName>
    <definedName name="WQ" hidden="1">{#N/A,#N/A,FALSE,"을지 (4)";#N/A,#N/A,FALSE,"을지 (5)";#N/A,#N/A,FALSE,"을지 (6)"}</definedName>
    <definedName name="wqq">#REF!</definedName>
    <definedName name="wqwqw" localSheetId="7" hidden="1">{#N/A,#N/A,FALSE,"단축1";#N/A,#N/A,FALSE,"단축2";#N/A,#N/A,FALSE,"단축3";#N/A,#N/A,FALSE,"장축";#N/A,#N/A,FALSE,"4WD"}</definedName>
    <definedName name="wqwqw" localSheetId="16" hidden="1">{#N/A,#N/A,FALSE,"단축1";#N/A,#N/A,FALSE,"단축2";#N/A,#N/A,FALSE,"단축3";#N/A,#N/A,FALSE,"장축";#N/A,#N/A,FALSE,"4WD"}</definedName>
    <definedName name="wqwqw" localSheetId="6" hidden="1">{#N/A,#N/A,FALSE,"단축1";#N/A,#N/A,FALSE,"단축2";#N/A,#N/A,FALSE,"단축3";#N/A,#N/A,FALSE,"장축";#N/A,#N/A,FALSE,"4WD"}</definedName>
    <definedName name="wqwqw" localSheetId="17" hidden="1">{#N/A,#N/A,FALSE,"단축1";#N/A,#N/A,FALSE,"단축2";#N/A,#N/A,FALSE,"단축3";#N/A,#N/A,FALSE,"장축";#N/A,#N/A,FALSE,"4WD"}</definedName>
    <definedName name="wqwqw" localSheetId="13" hidden="1">{#N/A,#N/A,FALSE,"단축1";#N/A,#N/A,FALSE,"단축2";#N/A,#N/A,FALSE,"단축3";#N/A,#N/A,FALSE,"장축";#N/A,#N/A,FALSE,"4WD"}</definedName>
    <definedName name="wqwqw" localSheetId="14" hidden="1">{#N/A,#N/A,FALSE,"단축1";#N/A,#N/A,FALSE,"단축2";#N/A,#N/A,FALSE,"단축3";#N/A,#N/A,FALSE,"장축";#N/A,#N/A,FALSE,"4WD"}</definedName>
    <definedName name="wqwqw" localSheetId="15" hidden="1">{#N/A,#N/A,FALSE,"단축1";#N/A,#N/A,FALSE,"단축2";#N/A,#N/A,FALSE,"단축3";#N/A,#N/A,FALSE,"장축";#N/A,#N/A,FALSE,"4WD"}</definedName>
    <definedName name="wqwqw" hidden="1">{#N/A,#N/A,FALSE,"단축1";#N/A,#N/A,FALSE,"단축2";#N/A,#N/A,FALSE,"단축3";#N/A,#N/A,FALSE,"장축";#N/A,#N/A,FALSE,"4WD"}</definedName>
    <definedName name="wrn" localSheetId="7" hidden="1">{#N/A,#N/A,FALSE,"단축1";#N/A,#N/A,FALSE,"단축2";#N/A,#N/A,FALSE,"단축3";#N/A,#N/A,FALSE,"장축";#N/A,#N/A,FALSE,"4WD"}</definedName>
    <definedName name="wrn" localSheetId="16" hidden="1">{#N/A,#N/A,FALSE,"단축1";#N/A,#N/A,FALSE,"단축2";#N/A,#N/A,FALSE,"단축3";#N/A,#N/A,FALSE,"장축";#N/A,#N/A,FALSE,"4WD"}</definedName>
    <definedName name="wrn" localSheetId="6" hidden="1">{#N/A,#N/A,FALSE,"단축1";#N/A,#N/A,FALSE,"단축2";#N/A,#N/A,FALSE,"단축3";#N/A,#N/A,FALSE,"장축";#N/A,#N/A,FALSE,"4WD"}</definedName>
    <definedName name="wrn" localSheetId="17" hidden="1">{#N/A,#N/A,FALSE,"단축1";#N/A,#N/A,FALSE,"단축2";#N/A,#N/A,FALSE,"단축3";#N/A,#N/A,FALSE,"장축";#N/A,#N/A,FALSE,"4WD"}</definedName>
    <definedName name="wrn" localSheetId="13" hidden="1">{#N/A,#N/A,FALSE,"단축1";#N/A,#N/A,FALSE,"단축2";#N/A,#N/A,FALSE,"단축3";#N/A,#N/A,FALSE,"장축";#N/A,#N/A,FALSE,"4WD"}</definedName>
    <definedName name="wrn" localSheetId="14" hidden="1">{#N/A,#N/A,FALSE,"단축1";#N/A,#N/A,FALSE,"단축2";#N/A,#N/A,FALSE,"단축3";#N/A,#N/A,FALSE,"장축";#N/A,#N/A,FALSE,"4WD"}</definedName>
    <definedName name="wrn" localSheetId="15" hidden="1">{#N/A,#N/A,FALSE,"단축1";#N/A,#N/A,FALSE,"단축2";#N/A,#N/A,FALSE,"단축3";#N/A,#N/A,FALSE,"장축";#N/A,#N/A,FALSE,"4WD"}</definedName>
    <definedName name="wrn" hidden="1">{#N/A,#N/A,FALSE,"단축1";#N/A,#N/A,FALSE,"단축2";#N/A,#N/A,FALSE,"단축3";#N/A,#N/A,FALSE,"장축";#N/A,#N/A,FALSE,"4WD"}</definedName>
    <definedName name="wrn.0km." localSheetId="7" hidden="1">{#N/A,#N/A,FALSE,"Babenhausen 0km";#N/A,#N/A,FALSE,"Dortmund 0km ";#N/A,#N/A,FALSE,"Bebra  0km";#N/A,#N/A,FALSE,"Karben 0km";#N/A,#N/A,FALSE,"Australien 0km";#N/A,#N/A,FALSE,"Birmingham 0 Km";#N/A,#N/A,FALSE,"Brasilien 0km";#N/A,#N/A,FALSE,"Frankreich 0km";#N/A,#N/A,FALSE,"Kammerer 0km";#N/A,#N/A,FALSE,"Kienzle 0km";#N/A,#N/A,FALSE,"Malaysia 0km";#N/A,#N/A,FALSE,"Prag 0km";#N/A,#N/A,FALSE,"Schweiz 0km";#N/A,#N/A,FALSE,"Spanien 0km";#N/A,#N/A,FALSE,"USA 0km"}</definedName>
    <definedName name="wrn.0km." localSheetId="16" hidden="1">{#N/A,#N/A,FALSE,"Babenhausen 0km";#N/A,#N/A,FALSE,"Dortmund 0km ";#N/A,#N/A,FALSE,"Bebra  0km";#N/A,#N/A,FALSE,"Karben 0km";#N/A,#N/A,FALSE,"Australien 0km";#N/A,#N/A,FALSE,"Birmingham 0 Km";#N/A,#N/A,FALSE,"Brasilien 0km";#N/A,#N/A,FALSE,"Frankreich 0km";#N/A,#N/A,FALSE,"Kammerer 0km";#N/A,#N/A,FALSE,"Kienzle 0km";#N/A,#N/A,FALSE,"Malaysia 0km";#N/A,#N/A,FALSE,"Prag 0km";#N/A,#N/A,FALSE,"Schweiz 0km";#N/A,#N/A,FALSE,"Spanien 0km";#N/A,#N/A,FALSE,"USA 0km"}</definedName>
    <definedName name="wrn.0km." localSheetId="17" hidden="1">{#N/A,#N/A,FALSE,"Babenhausen 0km";#N/A,#N/A,FALSE,"Dortmund 0km ";#N/A,#N/A,FALSE,"Bebra  0km";#N/A,#N/A,FALSE,"Karben 0km";#N/A,#N/A,FALSE,"Australien 0km";#N/A,#N/A,FALSE,"Birmingham 0 Km";#N/A,#N/A,FALSE,"Brasilien 0km";#N/A,#N/A,FALSE,"Frankreich 0km";#N/A,#N/A,FALSE,"Kammerer 0km";#N/A,#N/A,FALSE,"Kienzle 0km";#N/A,#N/A,FALSE,"Malaysia 0km";#N/A,#N/A,FALSE,"Prag 0km";#N/A,#N/A,FALSE,"Schweiz 0km";#N/A,#N/A,FALSE,"Spanien 0km";#N/A,#N/A,FALSE,"USA 0km"}</definedName>
    <definedName name="wrn.0km." localSheetId="13" hidden="1">{#N/A,#N/A,FALSE,"Babenhausen 0km";#N/A,#N/A,FALSE,"Dortmund 0km ";#N/A,#N/A,FALSE,"Bebra  0km";#N/A,#N/A,FALSE,"Karben 0km";#N/A,#N/A,FALSE,"Australien 0km";#N/A,#N/A,FALSE,"Birmingham 0 Km";#N/A,#N/A,FALSE,"Brasilien 0km";#N/A,#N/A,FALSE,"Frankreich 0km";#N/A,#N/A,FALSE,"Kammerer 0km";#N/A,#N/A,FALSE,"Kienzle 0km";#N/A,#N/A,FALSE,"Malaysia 0km";#N/A,#N/A,FALSE,"Prag 0km";#N/A,#N/A,FALSE,"Schweiz 0km";#N/A,#N/A,FALSE,"Spanien 0km";#N/A,#N/A,FALSE,"USA 0km"}</definedName>
    <definedName name="wrn.0km." localSheetId="14" hidden="1">{#N/A,#N/A,FALSE,"Babenhausen 0km";#N/A,#N/A,FALSE,"Dortmund 0km ";#N/A,#N/A,FALSE,"Bebra  0km";#N/A,#N/A,FALSE,"Karben 0km";#N/A,#N/A,FALSE,"Australien 0km";#N/A,#N/A,FALSE,"Birmingham 0 Km";#N/A,#N/A,FALSE,"Brasilien 0km";#N/A,#N/A,FALSE,"Frankreich 0km";#N/A,#N/A,FALSE,"Kammerer 0km";#N/A,#N/A,FALSE,"Kienzle 0km";#N/A,#N/A,FALSE,"Malaysia 0km";#N/A,#N/A,FALSE,"Prag 0km";#N/A,#N/A,FALSE,"Schweiz 0km";#N/A,#N/A,FALSE,"Spanien 0km";#N/A,#N/A,FALSE,"USA 0km"}</definedName>
    <definedName name="wrn.0km." localSheetId="15" hidden="1">{#N/A,#N/A,FALSE,"Babenhausen 0km";#N/A,#N/A,FALSE,"Dortmund 0km ";#N/A,#N/A,FALSE,"Bebra  0km";#N/A,#N/A,FALSE,"Karben 0km";#N/A,#N/A,FALSE,"Australien 0km";#N/A,#N/A,FALSE,"Birmingham 0 Km";#N/A,#N/A,FALSE,"Brasilien 0km";#N/A,#N/A,FALSE,"Frankreich 0km";#N/A,#N/A,FALSE,"Kammerer 0km";#N/A,#N/A,FALSE,"Kienzle 0km";#N/A,#N/A,FALSE,"Malaysia 0km";#N/A,#N/A,FALSE,"Prag 0km";#N/A,#N/A,FALSE,"Schweiz 0km";#N/A,#N/A,FALSE,"Spanien 0km";#N/A,#N/A,FALSE,"USA 0km"}</definedName>
    <definedName name="wrn.0km." hidden="1">{#N/A,#N/A,FALSE,"Babenhausen 0km";#N/A,#N/A,FALSE,"Dortmund 0km ";#N/A,#N/A,FALSE,"Bebra  0km";#N/A,#N/A,FALSE,"Karben 0km";#N/A,#N/A,FALSE,"Australien 0km";#N/A,#N/A,FALSE,"Birmingham 0 Km";#N/A,#N/A,FALSE,"Brasilien 0km";#N/A,#N/A,FALSE,"Frankreich 0km";#N/A,#N/A,FALSE,"Kammerer 0km";#N/A,#N/A,FALSE,"Kienzle 0km";#N/A,#N/A,FALSE,"Malaysia 0km";#N/A,#N/A,FALSE,"Prag 0km";#N/A,#N/A,FALSE,"Schweiz 0km";#N/A,#N/A,FALSE,"Spanien 0km";#N/A,#N/A,FALSE,"USA 0km"}</definedName>
    <definedName name="wrn.100PPM._.개선사례._.바인더._.BOOK." localSheetId="7" hidden="1">{#N/A,#N/A,FALSE,"100PPM";#N/A,#N/A,FALSE,"3차원대책서";#N/A,#N/A,FALSE,"개선사례"}</definedName>
    <definedName name="wrn.100PPM._.개선사례._.바인더._.BOOK." localSheetId="16" hidden="1">{#N/A,#N/A,FALSE,"100PPM";#N/A,#N/A,FALSE,"3차원대책서";#N/A,#N/A,FALSE,"개선사례"}</definedName>
    <definedName name="wrn.100PPM._.개선사례._.바인더._.BOOK." localSheetId="17" hidden="1">{#N/A,#N/A,FALSE,"100PPM";#N/A,#N/A,FALSE,"3차원대책서";#N/A,#N/A,FALSE,"개선사례"}</definedName>
    <definedName name="wrn.100PPM._.개선사례._.바인더._.BOOK." localSheetId="13" hidden="1">{#N/A,#N/A,FALSE,"100PPM";#N/A,#N/A,FALSE,"3차원대책서";#N/A,#N/A,FALSE,"개선사례"}</definedName>
    <definedName name="wrn.100PPM._.개선사례._.바인더._.BOOK." localSheetId="14" hidden="1">{#N/A,#N/A,FALSE,"100PPM";#N/A,#N/A,FALSE,"3차원대책서";#N/A,#N/A,FALSE,"개선사례"}</definedName>
    <definedName name="wrn.100PPM._.개선사례._.바인더._.BOOK." localSheetId="15" hidden="1">{#N/A,#N/A,FALSE,"100PPM";#N/A,#N/A,FALSE,"3차원대책서";#N/A,#N/A,FALSE,"개선사례"}</definedName>
    <definedName name="wrn.100PPM._.개선사례._.바인더._.BOOK." hidden="1">{#N/A,#N/A,FALSE,"100PPM";#N/A,#N/A,FALSE,"3차원대책서";#N/A,#N/A,FALSE,"개선사례"}</definedName>
    <definedName name="wrn.11." localSheetId="7" hidden="1">{#N/A,#N/A,FALSE,"해외크레임";#N/A,#N/A,FALSE,"ACCENT현황";#N/A,#N/A,FALSE,"AVANTE";#N/A,#N/A,FALSE,"SONATA(3)";#N/A,#N/A,FALSE,"국내크레임"}</definedName>
    <definedName name="wrn.11." localSheetId="16" hidden="1">{#N/A,#N/A,FALSE,"해외크레임";#N/A,#N/A,FALSE,"ACCENT현황";#N/A,#N/A,FALSE,"AVANTE";#N/A,#N/A,FALSE,"SONATA(3)";#N/A,#N/A,FALSE,"국내크레임"}</definedName>
    <definedName name="wrn.11." localSheetId="17" hidden="1">{#N/A,#N/A,FALSE,"해외크레임";#N/A,#N/A,FALSE,"ACCENT현황";#N/A,#N/A,FALSE,"AVANTE";#N/A,#N/A,FALSE,"SONATA(3)";#N/A,#N/A,FALSE,"국내크레임"}</definedName>
    <definedName name="wrn.11." localSheetId="13" hidden="1">{#N/A,#N/A,FALSE,"해외크레임";#N/A,#N/A,FALSE,"ACCENT현황";#N/A,#N/A,FALSE,"AVANTE";#N/A,#N/A,FALSE,"SONATA(3)";#N/A,#N/A,FALSE,"국내크레임"}</definedName>
    <definedName name="wrn.11." localSheetId="14" hidden="1">{#N/A,#N/A,FALSE,"해외크레임";#N/A,#N/A,FALSE,"ACCENT현황";#N/A,#N/A,FALSE,"AVANTE";#N/A,#N/A,FALSE,"SONATA(3)";#N/A,#N/A,FALSE,"국내크레임"}</definedName>
    <definedName name="wrn.11." localSheetId="15" hidden="1">{#N/A,#N/A,FALSE,"해외크레임";#N/A,#N/A,FALSE,"ACCENT현황";#N/A,#N/A,FALSE,"AVANTE";#N/A,#N/A,FALSE,"SONATA(3)";#N/A,#N/A,FALSE,"국내크레임"}</definedName>
    <definedName name="wrn.11." hidden="1">{#N/A,#N/A,FALSE,"해외크레임";#N/A,#N/A,FALSE,"ACCENT현황";#N/A,#N/A,FALSE,"AVANTE";#N/A,#N/A,FALSE,"SONATA(3)";#N/A,#N/A,FALSE,"국내크레임"}</definedName>
    <definedName name="wrn.345." localSheetId="7" hidden="1">{#N/A,#N/A,FALSE,"96 3월물량표";#N/A,#N/A,FALSE,"96 4월물량표";#N/A,#N/A,FALSE,"96 5월물량표"}</definedName>
    <definedName name="wrn.345." localSheetId="16" hidden="1">{#N/A,#N/A,FALSE,"96 3월물량표";#N/A,#N/A,FALSE,"96 4월물량표";#N/A,#N/A,FALSE,"96 5월물량표"}</definedName>
    <definedName name="wrn.345." localSheetId="6" hidden="1">{#N/A,#N/A,FALSE,"96 3월물량표";#N/A,#N/A,FALSE,"96 4월물량표";#N/A,#N/A,FALSE,"96 5월물량표"}</definedName>
    <definedName name="wrn.345." localSheetId="17" hidden="1">{#N/A,#N/A,FALSE,"96 3월물량표";#N/A,#N/A,FALSE,"96 4월물량표";#N/A,#N/A,FALSE,"96 5월물량표"}</definedName>
    <definedName name="wrn.345." localSheetId="13" hidden="1">{#N/A,#N/A,FALSE,"96 3월물량표";#N/A,#N/A,FALSE,"96 4월물량표";#N/A,#N/A,FALSE,"96 5월물량표"}</definedName>
    <definedName name="wrn.345." localSheetId="14" hidden="1">{#N/A,#N/A,FALSE,"96 3월물량표";#N/A,#N/A,FALSE,"96 4월물량표";#N/A,#N/A,FALSE,"96 5월물량표"}</definedName>
    <definedName name="wrn.345." localSheetId="15" hidden="1">{#N/A,#N/A,FALSE,"96 3월물량표";#N/A,#N/A,FALSE,"96 4월물량표";#N/A,#N/A,FALSE,"96 5월물량표"}</definedName>
    <definedName name="wrn.345." hidden="1">{#N/A,#N/A,FALSE,"96 3월물량표";#N/A,#N/A,FALSE,"96 4월물량표";#N/A,#N/A,FALSE,"96 5월물량표"}</definedName>
    <definedName name="wrn.96사업계획." localSheetId="7" hidden="1">{#N/A,#N/A,FALSE,"96자동차사 계획";#N/A,#N/A,FALSE,"96자동차사 계획"}</definedName>
    <definedName name="wrn.96사업계획." localSheetId="16" hidden="1">{#N/A,#N/A,FALSE,"96자동차사 계획";#N/A,#N/A,FALSE,"96자동차사 계획"}</definedName>
    <definedName name="wrn.96사업계획." localSheetId="17" hidden="1">{#N/A,#N/A,FALSE,"96자동차사 계획";#N/A,#N/A,FALSE,"96자동차사 계획"}</definedName>
    <definedName name="wrn.96사업계획." localSheetId="13" hidden="1">{#N/A,#N/A,FALSE,"96자동차사 계획";#N/A,#N/A,FALSE,"96자동차사 계획"}</definedName>
    <definedName name="wrn.96사업계획." localSheetId="14" hidden="1">{#N/A,#N/A,FALSE,"96자동차사 계획";#N/A,#N/A,FALSE,"96자동차사 계획"}</definedName>
    <definedName name="wrn.96사업계획." localSheetId="15" hidden="1">{#N/A,#N/A,FALSE,"96자동차사 계획";#N/A,#N/A,FALSE,"96자동차사 계획"}</definedName>
    <definedName name="wrn.96사업계획." hidden="1">{#N/A,#N/A,FALSE,"96자동차사 계획";#N/A,#N/A,FALSE,"96자동차사 계획"}</definedName>
    <definedName name="wrn.AG._.Kosten." localSheetId="7" hidden="1">{#N/A,#N/A,FALSE,"AG";#N/A,#N/A,FALSE,"GB-I";#N/A,#N/A,FALSE,"GB--SR_K";#N/A,#N/A,FALSE,"GB-SR_B";#N/A,#N/A,FALSE,"GB-KS";#N/A,#N/A,FALSE,"Kammerer";#N/A,#N/A,FALSE,"Kienzle"}</definedName>
    <definedName name="wrn.AG._.Kosten." localSheetId="16" hidden="1">{#N/A,#N/A,FALSE,"AG";#N/A,#N/A,FALSE,"GB-I";#N/A,#N/A,FALSE,"GB--SR_K";#N/A,#N/A,FALSE,"GB-SR_B";#N/A,#N/A,FALSE,"GB-KS";#N/A,#N/A,FALSE,"Kammerer";#N/A,#N/A,FALSE,"Kienzle"}</definedName>
    <definedName name="wrn.AG._.Kosten." localSheetId="17" hidden="1">{#N/A,#N/A,FALSE,"AG";#N/A,#N/A,FALSE,"GB-I";#N/A,#N/A,FALSE,"GB--SR_K";#N/A,#N/A,FALSE,"GB-SR_B";#N/A,#N/A,FALSE,"GB-KS";#N/A,#N/A,FALSE,"Kammerer";#N/A,#N/A,FALSE,"Kienzle"}</definedName>
    <definedName name="wrn.AG._.Kosten." localSheetId="13" hidden="1">{#N/A,#N/A,FALSE,"AG";#N/A,#N/A,FALSE,"GB-I";#N/A,#N/A,FALSE,"GB--SR_K";#N/A,#N/A,FALSE,"GB-SR_B";#N/A,#N/A,FALSE,"GB-KS";#N/A,#N/A,FALSE,"Kammerer";#N/A,#N/A,FALSE,"Kienzle"}</definedName>
    <definedName name="wrn.AG._.Kosten." localSheetId="14" hidden="1">{#N/A,#N/A,FALSE,"AG";#N/A,#N/A,FALSE,"GB-I";#N/A,#N/A,FALSE,"GB--SR_K";#N/A,#N/A,FALSE,"GB-SR_B";#N/A,#N/A,FALSE,"GB-KS";#N/A,#N/A,FALSE,"Kammerer";#N/A,#N/A,FALSE,"Kienzle"}</definedName>
    <definedName name="wrn.AG._.Kosten." localSheetId="15" hidden="1">{#N/A,#N/A,FALSE,"AG";#N/A,#N/A,FALSE,"GB-I";#N/A,#N/A,FALSE,"GB--SR_K";#N/A,#N/A,FALSE,"GB-SR_B";#N/A,#N/A,FALSE,"GB-KS";#N/A,#N/A,FALSE,"Kammerer";#N/A,#N/A,FALSE,"Kienzle"}</definedName>
    <definedName name="wrn.AG._.Kosten." hidden="1">{#N/A,#N/A,FALSE,"AG";#N/A,#N/A,FALSE,"GB-I";#N/A,#N/A,FALSE,"GB--SR_K";#N/A,#N/A,FALSE,"GB-SR_B";#N/A,#N/A,FALSE,"GB-KS";#N/A,#N/A,FALSE,"Kammerer";#N/A,#N/A,FALSE,"Kienzle"}</definedName>
    <definedName name="wrn.AU._.검사성적서." localSheetId="7" hidden="1">{#N/A,#N/A,FALSE,"을지 (4)";#N/A,#N/A,FALSE,"을지 (5)";#N/A,#N/A,FALSE,"을지 (6)"}</definedName>
    <definedName name="wrn.AU._.검사성적서." localSheetId="16" hidden="1">{#N/A,#N/A,FALSE,"을지 (4)";#N/A,#N/A,FALSE,"을지 (5)";#N/A,#N/A,FALSE,"을지 (6)"}</definedName>
    <definedName name="wrn.AU._.검사성적서." localSheetId="17" hidden="1">{#N/A,#N/A,FALSE,"을지 (4)";#N/A,#N/A,FALSE,"을지 (5)";#N/A,#N/A,FALSE,"을지 (6)"}</definedName>
    <definedName name="wrn.AU._.검사성적서." localSheetId="13" hidden="1">{#N/A,#N/A,FALSE,"을지 (4)";#N/A,#N/A,FALSE,"을지 (5)";#N/A,#N/A,FALSE,"을지 (6)"}</definedName>
    <definedName name="wrn.AU._.검사성적서." localSheetId="14" hidden="1">{#N/A,#N/A,FALSE,"을지 (4)";#N/A,#N/A,FALSE,"을지 (5)";#N/A,#N/A,FALSE,"을지 (6)"}</definedName>
    <definedName name="wrn.AU._.검사성적서." localSheetId="15" hidden="1">{#N/A,#N/A,FALSE,"을지 (4)";#N/A,#N/A,FALSE,"을지 (5)";#N/A,#N/A,FALSE,"을지 (6)"}</definedName>
    <definedName name="wrn.AU._.검사성적서." hidden="1">{#N/A,#N/A,FALSE,"을지 (4)";#N/A,#N/A,FALSE,"을지 (5)";#N/A,#N/A,FALSE,"을지 (6)"}</definedName>
    <definedName name="wrn.AU._.초도품._.보증서." localSheetId="7" hidden="1">{#N/A,#N/A,FALSE,"초도품";#N/A,#N/A,FALSE,"초도품 (2)";#N/A,#N/A,FALSE,"초도품 (3)";#N/A,#N/A,FALSE,"초도품 (4)";#N/A,#N/A,FALSE,"초도품 (5)";#N/A,#N/A,FALSE,"초도품 (6)"}</definedName>
    <definedName name="wrn.AU._.초도품._.보증서." localSheetId="16" hidden="1">{#N/A,#N/A,FALSE,"초도품";#N/A,#N/A,FALSE,"초도품 (2)";#N/A,#N/A,FALSE,"초도품 (3)";#N/A,#N/A,FALSE,"초도품 (4)";#N/A,#N/A,FALSE,"초도품 (5)";#N/A,#N/A,FALSE,"초도품 (6)"}</definedName>
    <definedName name="wrn.AU._.초도품._.보증서." localSheetId="17" hidden="1">{#N/A,#N/A,FALSE,"초도품";#N/A,#N/A,FALSE,"초도품 (2)";#N/A,#N/A,FALSE,"초도품 (3)";#N/A,#N/A,FALSE,"초도품 (4)";#N/A,#N/A,FALSE,"초도품 (5)";#N/A,#N/A,FALSE,"초도품 (6)"}</definedName>
    <definedName name="wrn.AU._.초도품._.보증서." localSheetId="13" hidden="1">{#N/A,#N/A,FALSE,"초도품";#N/A,#N/A,FALSE,"초도품 (2)";#N/A,#N/A,FALSE,"초도품 (3)";#N/A,#N/A,FALSE,"초도품 (4)";#N/A,#N/A,FALSE,"초도품 (5)";#N/A,#N/A,FALSE,"초도품 (6)"}</definedName>
    <definedName name="wrn.AU._.초도품._.보증서." localSheetId="14" hidden="1">{#N/A,#N/A,FALSE,"초도품";#N/A,#N/A,FALSE,"초도품 (2)";#N/A,#N/A,FALSE,"초도품 (3)";#N/A,#N/A,FALSE,"초도품 (4)";#N/A,#N/A,FALSE,"초도품 (5)";#N/A,#N/A,FALSE,"초도품 (6)"}</definedName>
    <definedName name="wrn.AU._.초도품._.보증서." localSheetId="15" hidden="1">{#N/A,#N/A,FALSE,"초도품";#N/A,#N/A,FALSE,"초도품 (2)";#N/A,#N/A,FALSE,"초도품 (3)";#N/A,#N/A,FALSE,"초도품 (4)";#N/A,#N/A,FALSE,"초도품 (5)";#N/A,#N/A,FALSE,"초도품 (6)"}</definedName>
    <definedName name="wrn.AU._.초도품._.보증서." hidden="1">{#N/A,#N/A,FALSE,"초도품";#N/A,#N/A,FALSE,"초도품 (2)";#N/A,#N/A,FALSE,"초도품 (3)";#N/A,#N/A,FALSE,"초도품 (4)";#N/A,#N/A,FALSE,"초도품 (5)";#N/A,#N/A,FALSE,"초도품 (6)"}</definedName>
    <definedName name="wrn.AuºIAI¼a." localSheetId="7" hidden="1">{#N/A,#N/A,FALSE,"´UA";#N/A,#N/A,FALSE,"´UA";#N/A,#N/A,FALSE,"´UA";#N/A,#N/A,FALSE,"Aa";#N/A,#N/A,FALSE,"4WD"}</definedName>
    <definedName name="wrn.AuºIAI¼a." localSheetId="16" hidden="1">{#N/A,#N/A,FALSE,"´UA";#N/A,#N/A,FALSE,"´UA";#N/A,#N/A,FALSE,"´UA";#N/A,#N/A,FALSE,"Aa";#N/A,#N/A,FALSE,"4WD"}</definedName>
    <definedName name="wrn.AuºIAI¼a." localSheetId="6" hidden="1">{#N/A,#N/A,FALSE,"´UA";#N/A,#N/A,FALSE,"´UA";#N/A,#N/A,FALSE,"´UA";#N/A,#N/A,FALSE,"Aa";#N/A,#N/A,FALSE,"4WD"}</definedName>
    <definedName name="wrn.AuºIAI¼a." localSheetId="17" hidden="1">{#N/A,#N/A,FALSE,"´UA";#N/A,#N/A,FALSE,"´UA";#N/A,#N/A,FALSE,"´UA";#N/A,#N/A,FALSE,"Aa";#N/A,#N/A,FALSE,"4WD"}</definedName>
    <definedName name="wrn.AuºIAI¼a." localSheetId="13" hidden="1">{#N/A,#N/A,FALSE,"´UA";#N/A,#N/A,FALSE,"´UA";#N/A,#N/A,FALSE,"´UA";#N/A,#N/A,FALSE,"Aa";#N/A,#N/A,FALSE,"4WD"}</definedName>
    <definedName name="wrn.AuºIAI¼a." localSheetId="14" hidden="1">{#N/A,#N/A,FALSE,"´UA";#N/A,#N/A,FALSE,"´UA";#N/A,#N/A,FALSE,"´UA";#N/A,#N/A,FALSE,"Aa";#N/A,#N/A,FALSE,"4WD"}</definedName>
    <definedName name="wrn.AuºIAI¼a." localSheetId="15" hidden="1">{#N/A,#N/A,FALSE,"´UA";#N/A,#N/A,FALSE,"´UA";#N/A,#N/A,FALSE,"´UA";#N/A,#N/A,FALSE,"Aa";#N/A,#N/A,FALSE,"4WD"}</definedName>
    <definedName name="wrn.AuºIAI¼a." hidden="1">{#N/A,#N/A,FALSE,"´UA";#N/A,#N/A,FALSE,"´UA";#N/A,#N/A,FALSE,"´UA";#N/A,#N/A,FALSE,"Aa";#N/A,#N/A,FALSE,"4WD"}</definedName>
    <definedName name="wrn.AU가공." localSheetId="7" hidden="1">{#N/A,#N/A,FALSE,"總DEP";#N/A,#N/A,FALSE,"표지";#N/A,#N/A,FALSE,"전제";#N/A,#N/A,FALSE,"전제";#N/A,#N/A,FALSE,"전제 (2)";#N/A,#N/A,FALSE,"總DEP";#N/A,#N/A,FALSE,"DSLENG_DEPT1";#N/A,#N/A,FALSE,"DSLENG_DEPT2";#N/A,#N/A,FALSE,"TM ";#N/A,#N/A,FALSE,"TM  (2)";#N/A,#N/A,FALSE,"PRESS동일";#N/A,#N/A,FALSE,"GRACE조립동일";#N/A,#N/A,FALSE,"GR가공비";#N/A,#N/A,FALSE,"1T완성차VOL";#N/A,#N/A,FALSE,"MH";#N/A,#N/A,FALSE,"auDSLENG_DEPT1";#N/A,#N/A,FALSE,"auDSLENG_DEPT2";#N/A,#N/A,FALSE,"GASENG DEP";#N/A,#N/A,FALSE,"GASENG DEP (2)";#N/A,#N/A,FALSE,"KMTM 1";#N/A,#N/A,FALSE,"Z,KMTM 2";#N/A,#N/A,FALSE,"R_AXLE";#N/A,#N/A,FALSE,"R_AXLE (2)";#N/A,#N/A,FALSE,"AU PRESS";#N/A,#N/A,FALSE,"AU PRESS (2)";#N/A,#N/A,FALSE,"AU 조립";#N/A,#N/A,FALSE,"AU 조립동일 (2)";#N/A,#N/A,FALSE,"PRT가공비 (1)";#N/A,#N/A,FALSE,"PRT가공비 (2)"}</definedName>
    <definedName name="wrn.AU가공." localSheetId="16" hidden="1">{#N/A,#N/A,FALSE,"總DEP";#N/A,#N/A,FALSE,"표지";#N/A,#N/A,FALSE,"전제";#N/A,#N/A,FALSE,"전제";#N/A,#N/A,FALSE,"전제 (2)";#N/A,#N/A,FALSE,"總DEP";#N/A,#N/A,FALSE,"DSLENG_DEPT1";#N/A,#N/A,FALSE,"DSLENG_DEPT2";#N/A,#N/A,FALSE,"TM ";#N/A,#N/A,FALSE,"TM  (2)";#N/A,#N/A,FALSE,"PRESS동일";#N/A,#N/A,FALSE,"GRACE조립동일";#N/A,#N/A,FALSE,"GR가공비";#N/A,#N/A,FALSE,"1T완성차VOL";#N/A,#N/A,FALSE,"MH";#N/A,#N/A,FALSE,"auDSLENG_DEPT1";#N/A,#N/A,FALSE,"auDSLENG_DEPT2";#N/A,#N/A,FALSE,"GASENG DEP";#N/A,#N/A,FALSE,"GASENG DEP (2)";#N/A,#N/A,FALSE,"KMTM 1";#N/A,#N/A,FALSE,"Z,KMTM 2";#N/A,#N/A,FALSE,"R_AXLE";#N/A,#N/A,FALSE,"R_AXLE (2)";#N/A,#N/A,FALSE,"AU PRESS";#N/A,#N/A,FALSE,"AU PRESS (2)";#N/A,#N/A,FALSE,"AU 조립";#N/A,#N/A,FALSE,"AU 조립동일 (2)";#N/A,#N/A,FALSE,"PRT가공비 (1)";#N/A,#N/A,FALSE,"PRT가공비 (2)"}</definedName>
    <definedName name="wrn.AU가공." localSheetId="6" hidden="1">{#N/A,#N/A,FALSE,"總DEP";#N/A,#N/A,FALSE,"표지";#N/A,#N/A,FALSE,"전제";#N/A,#N/A,FALSE,"전제";#N/A,#N/A,FALSE,"전제 (2)";#N/A,#N/A,FALSE,"總DEP";#N/A,#N/A,FALSE,"DSLENG_DEPT1";#N/A,#N/A,FALSE,"DSLENG_DEPT2";#N/A,#N/A,FALSE,"TM ";#N/A,#N/A,FALSE,"TM  (2)";#N/A,#N/A,FALSE,"PRESS동일";#N/A,#N/A,FALSE,"GRACE조립동일";#N/A,#N/A,FALSE,"GR가공비";#N/A,#N/A,FALSE,"1T완성차VOL";#N/A,#N/A,FALSE,"MH";#N/A,#N/A,FALSE,"auDSLENG_DEPT1";#N/A,#N/A,FALSE,"auDSLENG_DEPT2";#N/A,#N/A,FALSE,"GASENG DEP";#N/A,#N/A,FALSE,"GASENG DEP (2)";#N/A,#N/A,FALSE,"KMTM 1";#N/A,#N/A,FALSE,"Z,KMTM 2";#N/A,#N/A,FALSE,"R_AXLE";#N/A,#N/A,FALSE,"R_AXLE (2)";#N/A,#N/A,FALSE,"AU PRESS";#N/A,#N/A,FALSE,"AU PRESS (2)";#N/A,#N/A,FALSE,"AU 조립";#N/A,#N/A,FALSE,"AU 조립동일 (2)";#N/A,#N/A,FALSE,"PRT가공비 (1)";#N/A,#N/A,FALSE,"PRT가공비 (2)"}</definedName>
    <definedName name="wrn.AU가공." localSheetId="17" hidden="1">{#N/A,#N/A,FALSE,"總DEP";#N/A,#N/A,FALSE,"표지";#N/A,#N/A,FALSE,"전제";#N/A,#N/A,FALSE,"전제";#N/A,#N/A,FALSE,"전제 (2)";#N/A,#N/A,FALSE,"總DEP";#N/A,#N/A,FALSE,"DSLENG_DEPT1";#N/A,#N/A,FALSE,"DSLENG_DEPT2";#N/A,#N/A,FALSE,"TM ";#N/A,#N/A,FALSE,"TM  (2)";#N/A,#N/A,FALSE,"PRESS동일";#N/A,#N/A,FALSE,"GRACE조립동일";#N/A,#N/A,FALSE,"GR가공비";#N/A,#N/A,FALSE,"1T완성차VOL";#N/A,#N/A,FALSE,"MH";#N/A,#N/A,FALSE,"auDSLENG_DEPT1";#N/A,#N/A,FALSE,"auDSLENG_DEPT2";#N/A,#N/A,FALSE,"GASENG DEP";#N/A,#N/A,FALSE,"GASENG DEP (2)";#N/A,#N/A,FALSE,"KMTM 1";#N/A,#N/A,FALSE,"Z,KMTM 2";#N/A,#N/A,FALSE,"R_AXLE";#N/A,#N/A,FALSE,"R_AXLE (2)";#N/A,#N/A,FALSE,"AU PRESS";#N/A,#N/A,FALSE,"AU PRESS (2)";#N/A,#N/A,FALSE,"AU 조립";#N/A,#N/A,FALSE,"AU 조립동일 (2)";#N/A,#N/A,FALSE,"PRT가공비 (1)";#N/A,#N/A,FALSE,"PRT가공비 (2)"}</definedName>
    <definedName name="wrn.AU가공." localSheetId="13" hidden="1">{#N/A,#N/A,FALSE,"總DEP";#N/A,#N/A,FALSE,"표지";#N/A,#N/A,FALSE,"전제";#N/A,#N/A,FALSE,"전제";#N/A,#N/A,FALSE,"전제 (2)";#N/A,#N/A,FALSE,"總DEP";#N/A,#N/A,FALSE,"DSLENG_DEPT1";#N/A,#N/A,FALSE,"DSLENG_DEPT2";#N/A,#N/A,FALSE,"TM ";#N/A,#N/A,FALSE,"TM  (2)";#N/A,#N/A,FALSE,"PRESS동일";#N/A,#N/A,FALSE,"GRACE조립동일";#N/A,#N/A,FALSE,"GR가공비";#N/A,#N/A,FALSE,"1T완성차VOL";#N/A,#N/A,FALSE,"MH";#N/A,#N/A,FALSE,"auDSLENG_DEPT1";#N/A,#N/A,FALSE,"auDSLENG_DEPT2";#N/A,#N/A,FALSE,"GASENG DEP";#N/A,#N/A,FALSE,"GASENG DEP (2)";#N/A,#N/A,FALSE,"KMTM 1";#N/A,#N/A,FALSE,"Z,KMTM 2";#N/A,#N/A,FALSE,"R_AXLE";#N/A,#N/A,FALSE,"R_AXLE (2)";#N/A,#N/A,FALSE,"AU PRESS";#N/A,#N/A,FALSE,"AU PRESS (2)";#N/A,#N/A,FALSE,"AU 조립";#N/A,#N/A,FALSE,"AU 조립동일 (2)";#N/A,#N/A,FALSE,"PRT가공비 (1)";#N/A,#N/A,FALSE,"PRT가공비 (2)"}</definedName>
    <definedName name="wrn.AU가공." localSheetId="14" hidden="1">{#N/A,#N/A,FALSE,"總DEP";#N/A,#N/A,FALSE,"표지";#N/A,#N/A,FALSE,"전제";#N/A,#N/A,FALSE,"전제";#N/A,#N/A,FALSE,"전제 (2)";#N/A,#N/A,FALSE,"總DEP";#N/A,#N/A,FALSE,"DSLENG_DEPT1";#N/A,#N/A,FALSE,"DSLENG_DEPT2";#N/A,#N/A,FALSE,"TM ";#N/A,#N/A,FALSE,"TM  (2)";#N/A,#N/A,FALSE,"PRESS동일";#N/A,#N/A,FALSE,"GRACE조립동일";#N/A,#N/A,FALSE,"GR가공비";#N/A,#N/A,FALSE,"1T완성차VOL";#N/A,#N/A,FALSE,"MH";#N/A,#N/A,FALSE,"auDSLENG_DEPT1";#N/A,#N/A,FALSE,"auDSLENG_DEPT2";#N/A,#N/A,FALSE,"GASENG DEP";#N/A,#N/A,FALSE,"GASENG DEP (2)";#N/A,#N/A,FALSE,"KMTM 1";#N/A,#N/A,FALSE,"Z,KMTM 2";#N/A,#N/A,FALSE,"R_AXLE";#N/A,#N/A,FALSE,"R_AXLE (2)";#N/A,#N/A,FALSE,"AU PRESS";#N/A,#N/A,FALSE,"AU PRESS (2)";#N/A,#N/A,FALSE,"AU 조립";#N/A,#N/A,FALSE,"AU 조립동일 (2)";#N/A,#N/A,FALSE,"PRT가공비 (1)";#N/A,#N/A,FALSE,"PRT가공비 (2)"}</definedName>
    <definedName name="wrn.AU가공." localSheetId="15" hidden="1">{#N/A,#N/A,FALSE,"總DEP";#N/A,#N/A,FALSE,"표지";#N/A,#N/A,FALSE,"전제";#N/A,#N/A,FALSE,"전제";#N/A,#N/A,FALSE,"전제 (2)";#N/A,#N/A,FALSE,"總DEP";#N/A,#N/A,FALSE,"DSLENG_DEPT1";#N/A,#N/A,FALSE,"DSLENG_DEPT2";#N/A,#N/A,FALSE,"TM ";#N/A,#N/A,FALSE,"TM  (2)";#N/A,#N/A,FALSE,"PRESS동일";#N/A,#N/A,FALSE,"GRACE조립동일";#N/A,#N/A,FALSE,"GR가공비";#N/A,#N/A,FALSE,"1T완성차VOL";#N/A,#N/A,FALSE,"MH";#N/A,#N/A,FALSE,"auDSLENG_DEPT1";#N/A,#N/A,FALSE,"auDSLENG_DEPT2";#N/A,#N/A,FALSE,"GASENG DEP";#N/A,#N/A,FALSE,"GASENG DEP (2)";#N/A,#N/A,FALSE,"KMTM 1";#N/A,#N/A,FALSE,"Z,KMTM 2";#N/A,#N/A,FALSE,"R_AXLE";#N/A,#N/A,FALSE,"R_AXLE (2)";#N/A,#N/A,FALSE,"AU PRESS";#N/A,#N/A,FALSE,"AU PRESS (2)";#N/A,#N/A,FALSE,"AU 조립";#N/A,#N/A,FALSE,"AU 조립동일 (2)";#N/A,#N/A,FALSE,"PRT가공비 (1)";#N/A,#N/A,FALSE,"PRT가공비 (2)"}</definedName>
    <definedName name="wrn.AU가공." hidden="1">{#N/A,#N/A,FALSE,"總DEP";#N/A,#N/A,FALSE,"표지";#N/A,#N/A,FALSE,"전제";#N/A,#N/A,FALSE,"전제";#N/A,#N/A,FALSE,"전제 (2)";#N/A,#N/A,FALSE,"總DEP";#N/A,#N/A,FALSE,"DSLENG_DEPT1";#N/A,#N/A,FALSE,"DSLENG_DEPT2";#N/A,#N/A,FALSE,"TM ";#N/A,#N/A,FALSE,"TM  (2)";#N/A,#N/A,FALSE,"PRESS동일";#N/A,#N/A,FALSE,"GRACE조립동일";#N/A,#N/A,FALSE,"GR가공비";#N/A,#N/A,FALSE,"1T완성차VOL";#N/A,#N/A,FALSE,"MH";#N/A,#N/A,FALSE,"auDSLENG_DEPT1";#N/A,#N/A,FALSE,"auDSLENG_DEPT2";#N/A,#N/A,FALSE,"GASENG DEP";#N/A,#N/A,FALSE,"GASENG DEP (2)";#N/A,#N/A,FALSE,"KMTM 1";#N/A,#N/A,FALSE,"Z,KMTM 2";#N/A,#N/A,FALSE,"R_AXLE";#N/A,#N/A,FALSE,"R_AXLE (2)";#N/A,#N/A,FALSE,"AU PRESS";#N/A,#N/A,FALSE,"AU PRESS (2)";#N/A,#N/A,FALSE,"AU 조립";#N/A,#N/A,FALSE,"AU 조립동일 (2)";#N/A,#N/A,FALSE,"PRT가공비 (1)";#N/A,#N/A,FALSE,"PRT가공비 (2)"}</definedName>
    <definedName name="wrn.DDD." localSheetId="7" hidden="1">{#N/A,#N/A,FALSE,"자금소요예측기 (5)";#N/A,#N/A,FALSE,"자금소요예측기 (7)";#N/A,#N/A,FALSE,"자금소요예측기 (6)";#N/A,#N/A,FALSE,"자금소요예측기 (2)";#N/A,#N/A,FALSE,"자금소요예측기";#N/A,#N/A,FALSE,"비용예산명세서";#N/A,#N/A,FALSE,"비용예산검토서";#N/A,#N/A,FALSE,"기승인시설투자";#N/A,#N/A,FALSE,"미승인시설투자";#N/A,#N/A,FALSE,"활동계힉서 (2)";#N/A,#N/A,FALSE,"96 성과분석";#N/A,#N/A,FALSE,"목표시책";#N/A,#N/A,FALSE,"목차";#N/A,#N/A,FALSE,"표지";#N/A,#N/A,FALSE,"인원소요현황"}</definedName>
    <definedName name="wrn.DDD." localSheetId="16" hidden="1">{#N/A,#N/A,FALSE,"자금소요예측기 (5)";#N/A,#N/A,FALSE,"자금소요예측기 (7)";#N/A,#N/A,FALSE,"자금소요예측기 (6)";#N/A,#N/A,FALSE,"자금소요예측기 (2)";#N/A,#N/A,FALSE,"자금소요예측기";#N/A,#N/A,FALSE,"비용예산명세서";#N/A,#N/A,FALSE,"비용예산검토서";#N/A,#N/A,FALSE,"기승인시설투자";#N/A,#N/A,FALSE,"미승인시설투자";#N/A,#N/A,FALSE,"활동계힉서 (2)";#N/A,#N/A,FALSE,"96 성과분석";#N/A,#N/A,FALSE,"목표시책";#N/A,#N/A,FALSE,"목차";#N/A,#N/A,FALSE,"표지";#N/A,#N/A,FALSE,"인원소요현황"}</definedName>
    <definedName name="wrn.DDD." localSheetId="17" hidden="1">{#N/A,#N/A,FALSE,"자금소요예측기 (5)";#N/A,#N/A,FALSE,"자금소요예측기 (7)";#N/A,#N/A,FALSE,"자금소요예측기 (6)";#N/A,#N/A,FALSE,"자금소요예측기 (2)";#N/A,#N/A,FALSE,"자금소요예측기";#N/A,#N/A,FALSE,"비용예산명세서";#N/A,#N/A,FALSE,"비용예산검토서";#N/A,#N/A,FALSE,"기승인시설투자";#N/A,#N/A,FALSE,"미승인시설투자";#N/A,#N/A,FALSE,"활동계힉서 (2)";#N/A,#N/A,FALSE,"96 성과분석";#N/A,#N/A,FALSE,"목표시책";#N/A,#N/A,FALSE,"목차";#N/A,#N/A,FALSE,"표지";#N/A,#N/A,FALSE,"인원소요현황"}</definedName>
    <definedName name="wrn.DDD." localSheetId="13" hidden="1">{#N/A,#N/A,FALSE,"자금소요예측기 (5)";#N/A,#N/A,FALSE,"자금소요예측기 (7)";#N/A,#N/A,FALSE,"자금소요예측기 (6)";#N/A,#N/A,FALSE,"자금소요예측기 (2)";#N/A,#N/A,FALSE,"자금소요예측기";#N/A,#N/A,FALSE,"비용예산명세서";#N/A,#N/A,FALSE,"비용예산검토서";#N/A,#N/A,FALSE,"기승인시설투자";#N/A,#N/A,FALSE,"미승인시설투자";#N/A,#N/A,FALSE,"활동계힉서 (2)";#N/A,#N/A,FALSE,"96 성과분석";#N/A,#N/A,FALSE,"목표시책";#N/A,#N/A,FALSE,"목차";#N/A,#N/A,FALSE,"표지";#N/A,#N/A,FALSE,"인원소요현황"}</definedName>
    <definedName name="wrn.DDD." localSheetId="14" hidden="1">{#N/A,#N/A,FALSE,"자금소요예측기 (5)";#N/A,#N/A,FALSE,"자금소요예측기 (7)";#N/A,#N/A,FALSE,"자금소요예측기 (6)";#N/A,#N/A,FALSE,"자금소요예측기 (2)";#N/A,#N/A,FALSE,"자금소요예측기";#N/A,#N/A,FALSE,"비용예산명세서";#N/A,#N/A,FALSE,"비용예산검토서";#N/A,#N/A,FALSE,"기승인시설투자";#N/A,#N/A,FALSE,"미승인시설투자";#N/A,#N/A,FALSE,"활동계힉서 (2)";#N/A,#N/A,FALSE,"96 성과분석";#N/A,#N/A,FALSE,"목표시책";#N/A,#N/A,FALSE,"목차";#N/A,#N/A,FALSE,"표지";#N/A,#N/A,FALSE,"인원소요현황"}</definedName>
    <definedName name="wrn.DDD." localSheetId="15" hidden="1">{#N/A,#N/A,FALSE,"자금소요예측기 (5)";#N/A,#N/A,FALSE,"자금소요예측기 (7)";#N/A,#N/A,FALSE,"자금소요예측기 (6)";#N/A,#N/A,FALSE,"자금소요예측기 (2)";#N/A,#N/A,FALSE,"자금소요예측기";#N/A,#N/A,FALSE,"비용예산명세서";#N/A,#N/A,FALSE,"비용예산검토서";#N/A,#N/A,FALSE,"기승인시설투자";#N/A,#N/A,FALSE,"미승인시설투자";#N/A,#N/A,FALSE,"활동계힉서 (2)";#N/A,#N/A,FALSE,"96 성과분석";#N/A,#N/A,FALSE,"목표시책";#N/A,#N/A,FALSE,"목차";#N/A,#N/A,FALSE,"표지";#N/A,#N/A,FALSE,"인원소요현황"}</definedName>
    <definedName name="wrn.DDD." hidden="1">{#N/A,#N/A,FALSE,"자금소요예측기 (5)";#N/A,#N/A,FALSE,"자금소요예측기 (7)";#N/A,#N/A,FALSE,"자금소요예측기 (6)";#N/A,#N/A,FALSE,"자금소요예측기 (2)";#N/A,#N/A,FALSE,"자금소요예측기";#N/A,#N/A,FALSE,"비용예산명세서";#N/A,#N/A,FALSE,"비용예산검토서";#N/A,#N/A,FALSE,"기승인시설투자";#N/A,#N/A,FALSE,"미승인시설투자";#N/A,#N/A,FALSE,"활동계힉서 (2)";#N/A,#N/A,FALSE,"96 성과분석";#N/A,#N/A,FALSE,"목표시책";#N/A,#N/A,FALSE,"목차";#N/A,#N/A,FALSE,"표지";#N/A,#N/A,FALSE,"인원소요현황"}</definedName>
    <definedName name="wrn.Deckblatt." localSheetId="7" hidden="1">{#N/A,#N/A,FALSE,"Status";#N/A,#N/A,FALSE,"Deckblatt 1";#N/A,#N/A,FALSE,"Deckblatt2"}</definedName>
    <definedName name="wrn.Deckblatt." localSheetId="16" hidden="1">{#N/A,#N/A,FALSE,"Status";#N/A,#N/A,FALSE,"Deckblatt 1";#N/A,#N/A,FALSE,"Deckblatt2"}</definedName>
    <definedName name="wrn.Deckblatt." localSheetId="17" hidden="1">{#N/A,#N/A,FALSE,"Status";#N/A,#N/A,FALSE,"Deckblatt 1";#N/A,#N/A,FALSE,"Deckblatt2"}</definedName>
    <definedName name="wrn.Deckblatt." localSheetId="13" hidden="1">{#N/A,#N/A,FALSE,"Status";#N/A,#N/A,FALSE,"Deckblatt 1";#N/A,#N/A,FALSE,"Deckblatt2"}</definedName>
    <definedName name="wrn.Deckblatt." localSheetId="14" hidden="1">{#N/A,#N/A,FALSE,"Status";#N/A,#N/A,FALSE,"Deckblatt 1";#N/A,#N/A,FALSE,"Deckblatt2"}</definedName>
    <definedName name="wrn.Deckblatt." localSheetId="15" hidden="1">{#N/A,#N/A,FALSE,"Status";#N/A,#N/A,FALSE,"Deckblatt 1";#N/A,#N/A,FALSE,"Deckblatt2"}</definedName>
    <definedName name="wrn.Deckblatt." hidden="1">{#N/A,#N/A,FALSE,"Status";#N/A,#N/A,FALSE,"Deckblatt 1";#N/A,#N/A,FALSE,"Deckblatt2"}</definedName>
    <definedName name="wrn.DQ." localSheetId="7" hidden="1">{#N/A,#N/A,FALSE,"품의서";#N/A,#N/A,FALSE,"추진목적";#N/A,#N/A,FALSE,"활동내용";#N/A,#N/A,FALSE,"캠페인 전개방법";#N/A,#N/A,FALSE,"방송원고,뺏지"}</definedName>
    <definedName name="wrn.DQ." localSheetId="16" hidden="1">{#N/A,#N/A,FALSE,"품의서";#N/A,#N/A,FALSE,"추진목적";#N/A,#N/A,FALSE,"활동내용";#N/A,#N/A,FALSE,"캠페인 전개방법";#N/A,#N/A,FALSE,"방송원고,뺏지"}</definedName>
    <definedName name="wrn.DQ." localSheetId="17" hidden="1">{#N/A,#N/A,FALSE,"품의서";#N/A,#N/A,FALSE,"추진목적";#N/A,#N/A,FALSE,"활동내용";#N/A,#N/A,FALSE,"캠페인 전개방법";#N/A,#N/A,FALSE,"방송원고,뺏지"}</definedName>
    <definedName name="wrn.DQ." localSheetId="13" hidden="1">{#N/A,#N/A,FALSE,"품의서";#N/A,#N/A,FALSE,"추진목적";#N/A,#N/A,FALSE,"활동내용";#N/A,#N/A,FALSE,"캠페인 전개방법";#N/A,#N/A,FALSE,"방송원고,뺏지"}</definedName>
    <definedName name="wrn.DQ." localSheetId="14" hidden="1">{#N/A,#N/A,FALSE,"품의서";#N/A,#N/A,FALSE,"추진목적";#N/A,#N/A,FALSE,"활동내용";#N/A,#N/A,FALSE,"캠페인 전개방법";#N/A,#N/A,FALSE,"방송원고,뺏지"}</definedName>
    <definedName name="wrn.DQ." localSheetId="15" hidden="1">{#N/A,#N/A,FALSE,"품의서";#N/A,#N/A,FALSE,"추진목적";#N/A,#N/A,FALSE,"활동내용";#N/A,#N/A,FALSE,"캠페인 전개방법";#N/A,#N/A,FALSE,"방송원고,뺏지"}</definedName>
    <definedName name="wrn.DQ." hidden="1">{#N/A,#N/A,FALSE,"품의서";#N/A,#N/A,FALSE,"추진목적";#N/A,#N/A,FALSE,"활동내용";#N/A,#N/A,FALSE,"캠페인 전개방법";#N/A,#N/A,FALSE,"방송원고,뺏지"}</definedName>
    <definedName name="wrn.EM." localSheetId="7" hidden="1">{#N/A,#N/A,FALSE,"전제";#N/A,#N/A,FALSE,"표지";#N/A,#N/A,FALSE,"6D16";#N/A,#N/A,FALSE,"6D22";#N/A,#N/A,FALSE,"6D22-T";#N/A,#N/A,FALSE,"Q-DEG";#N/A,#N/A,FALSE,"총손";#N/A,#N/A,FALSE,"대당";#N/A,#N/A,FALSE,"가공비"}</definedName>
    <definedName name="wrn.EM." localSheetId="16" hidden="1">{#N/A,#N/A,FALSE,"전제";#N/A,#N/A,FALSE,"표지";#N/A,#N/A,FALSE,"6D16";#N/A,#N/A,FALSE,"6D22";#N/A,#N/A,FALSE,"6D22-T";#N/A,#N/A,FALSE,"Q-DEG";#N/A,#N/A,FALSE,"총손";#N/A,#N/A,FALSE,"대당";#N/A,#N/A,FALSE,"가공비"}</definedName>
    <definedName name="wrn.EM." localSheetId="6" hidden="1">{#N/A,#N/A,FALSE,"전제";#N/A,#N/A,FALSE,"표지";#N/A,#N/A,FALSE,"6D16";#N/A,#N/A,FALSE,"6D22";#N/A,#N/A,FALSE,"6D22-T";#N/A,#N/A,FALSE,"Q-DEG";#N/A,#N/A,FALSE,"총손";#N/A,#N/A,FALSE,"대당";#N/A,#N/A,FALSE,"가공비"}</definedName>
    <definedName name="wrn.EM." localSheetId="17" hidden="1">{#N/A,#N/A,FALSE,"전제";#N/A,#N/A,FALSE,"표지";#N/A,#N/A,FALSE,"6D16";#N/A,#N/A,FALSE,"6D22";#N/A,#N/A,FALSE,"6D22-T";#N/A,#N/A,FALSE,"Q-DEG";#N/A,#N/A,FALSE,"총손";#N/A,#N/A,FALSE,"대당";#N/A,#N/A,FALSE,"가공비"}</definedName>
    <definedName name="wrn.EM." localSheetId="13" hidden="1">{#N/A,#N/A,FALSE,"전제";#N/A,#N/A,FALSE,"표지";#N/A,#N/A,FALSE,"6D16";#N/A,#N/A,FALSE,"6D22";#N/A,#N/A,FALSE,"6D22-T";#N/A,#N/A,FALSE,"Q-DEG";#N/A,#N/A,FALSE,"총손";#N/A,#N/A,FALSE,"대당";#N/A,#N/A,FALSE,"가공비"}</definedName>
    <definedName name="wrn.EM." localSheetId="14" hidden="1">{#N/A,#N/A,FALSE,"전제";#N/A,#N/A,FALSE,"표지";#N/A,#N/A,FALSE,"6D16";#N/A,#N/A,FALSE,"6D22";#N/A,#N/A,FALSE,"6D22-T";#N/A,#N/A,FALSE,"Q-DEG";#N/A,#N/A,FALSE,"총손";#N/A,#N/A,FALSE,"대당";#N/A,#N/A,FALSE,"가공비"}</definedName>
    <definedName name="wrn.EM." localSheetId="15" hidden="1">{#N/A,#N/A,FALSE,"전제";#N/A,#N/A,FALSE,"표지";#N/A,#N/A,FALSE,"6D16";#N/A,#N/A,FALSE,"6D22";#N/A,#N/A,FALSE,"6D22-T";#N/A,#N/A,FALSE,"Q-DEG";#N/A,#N/A,FALSE,"총손";#N/A,#N/A,FALSE,"대당";#N/A,#N/A,FALSE,"가공비"}</definedName>
    <definedName name="wrn.EM." hidden="1">{#N/A,#N/A,FALSE,"전제";#N/A,#N/A,FALSE,"표지";#N/A,#N/A,FALSE,"6D16";#N/A,#N/A,FALSE,"6D22";#N/A,#N/A,FALSE,"6D22-T";#N/A,#N/A,FALSE,"Q-DEG";#N/A,#N/A,FALSE,"총손";#N/A,#N/A,FALSE,"대당";#N/A,#N/A,FALSE,"가공비"}</definedName>
    <definedName name="wrn.ggausdr." localSheetId="7" hidden="1">{#N/A,#N/A,FALSE,"Babenhausen GG";#N/A,#N/A,FALSE,"Bebra GG";#N/A,#N/A,FALSE,"Dortmund GG";#N/A,#N/A,FALSE,"Karben GG";#N/A,#N/A,FALSE,"Australien GG";#N/A,#N/A,FALSE,"Birmingham GG";#N/A,#N/A,FALSE,"Brasilien GG";#N/A,#N/A,FALSE,"Frankreich GG";#N/A,#N/A,FALSE,"Kammerer GG";#N/A,#N/A,FALSE,"Kienzle GG";#N/A,#N/A,FALSE,"Malaysia";#N/A,#N/A,FALSE,"Prag GG";#N/A,#N/A,FALSE,"Schweiz GG";#N/A,#N/A,FALSE,"Spanien GG";#N/A,#N/A,FALSE,"USA GG"}</definedName>
    <definedName name="wrn.ggausdr." localSheetId="16" hidden="1">{#N/A,#N/A,FALSE,"Babenhausen GG";#N/A,#N/A,FALSE,"Bebra GG";#N/A,#N/A,FALSE,"Dortmund GG";#N/A,#N/A,FALSE,"Karben GG";#N/A,#N/A,FALSE,"Australien GG";#N/A,#N/A,FALSE,"Birmingham GG";#N/A,#N/A,FALSE,"Brasilien GG";#N/A,#N/A,FALSE,"Frankreich GG";#N/A,#N/A,FALSE,"Kammerer GG";#N/A,#N/A,FALSE,"Kienzle GG";#N/A,#N/A,FALSE,"Malaysia";#N/A,#N/A,FALSE,"Prag GG";#N/A,#N/A,FALSE,"Schweiz GG";#N/A,#N/A,FALSE,"Spanien GG";#N/A,#N/A,FALSE,"USA GG"}</definedName>
    <definedName name="wrn.ggausdr." localSheetId="17" hidden="1">{#N/A,#N/A,FALSE,"Babenhausen GG";#N/A,#N/A,FALSE,"Bebra GG";#N/A,#N/A,FALSE,"Dortmund GG";#N/A,#N/A,FALSE,"Karben GG";#N/A,#N/A,FALSE,"Australien GG";#N/A,#N/A,FALSE,"Birmingham GG";#N/A,#N/A,FALSE,"Brasilien GG";#N/A,#N/A,FALSE,"Frankreich GG";#N/A,#N/A,FALSE,"Kammerer GG";#N/A,#N/A,FALSE,"Kienzle GG";#N/A,#N/A,FALSE,"Malaysia";#N/A,#N/A,FALSE,"Prag GG";#N/A,#N/A,FALSE,"Schweiz GG";#N/A,#N/A,FALSE,"Spanien GG";#N/A,#N/A,FALSE,"USA GG"}</definedName>
    <definedName name="wrn.ggausdr." localSheetId="13" hidden="1">{#N/A,#N/A,FALSE,"Babenhausen GG";#N/A,#N/A,FALSE,"Bebra GG";#N/A,#N/A,FALSE,"Dortmund GG";#N/A,#N/A,FALSE,"Karben GG";#N/A,#N/A,FALSE,"Australien GG";#N/A,#N/A,FALSE,"Birmingham GG";#N/A,#N/A,FALSE,"Brasilien GG";#N/A,#N/A,FALSE,"Frankreich GG";#N/A,#N/A,FALSE,"Kammerer GG";#N/A,#N/A,FALSE,"Kienzle GG";#N/A,#N/A,FALSE,"Malaysia";#N/A,#N/A,FALSE,"Prag GG";#N/A,#N/A,FALSE,"Schweiz GG";#N/A,#N/A,FALSE,"Spanien GG";#N/A,#N/A,FALSE,"USA GG"}</definedName>
    <definedName name="wrn.ggausdr." localSheetId="14" hidden="1">{#N/A,#N/A,FALSE,"Babenhausen GG";#N/A,#N/A,FALSE,"Bebra GG";#N/A,#N/A,FALSE,"Dortmund GG";#N/A,#N/A,FALSE,"Karben GG";#N/A,#N/A,FALSE,"Australien GG";#N/A,#N/A,FALSE,"Birmingham GG";#N/A,#N/A,FALSE,"Brasilien GG";#N/A,#N/A,FALSE,"Frankreich GG";#N/A,#N/A,FALSE,"Kammerer GG";#N/A,#N/A,FALSE,"Kienzle GG";#N/A,#N/A,FALSE,"Malaysia";#N/A,#N/A,FALSE,"Prag GG";#N/A,#N/A,FALSE,"Schweiz GG";#N/A,#N/A,FALSE,"Spanien GG";#N/A,#N/A,FALSE,"USA GG"}</definedName>
    <definedName name="wrn.ggausdr." localSheetId="15" hidden="1">{#N/A,#N/A,FALSE,"Babenhausen GG";#N/A,#N/A,FALSE,"Bebra GG";#N/A,#N/A,FALSE,"Dortmund GG";#N/A,#N/A,FALSE,"Karben GG";#N/A,#N/A,FALSE,"Australien GG";#N/A,#N/A,FALSE,"Birmingham GG";#N/A,#N/A,FALSE,"Brasilien GG";#N/A,#N/A,FALSE,"Frankreich GG";#N/A,#N/A,FALSE,"Kammerer GG";#N/A,#N/A,FALSE,"Kienzle GG";#N/A,#N/A,FALSE,"Malaysia";#N/A,#N/A,FALSE,"Prag GG";#N/A,#N/A,FALSE,"Schweiz GG";#N/A,#N/A,FALSE,"Spanien GG";#N/A,#N/A,FALSE,"USA GG"}</definedName>
    <definedName name="wrn.ggausdr." hidden="1">{#N/A,#N/A,FALSE,"Babenhausen GG";#N/A,#N/A,FALSE,"Bebra GG";#N/A,#N/A,FALSE,"Dortmund GG";#N/A,#N/A,FALSE,"Karben GG";#N/A,#N/A,FALSE,"Australien GG";#N/A,#N/A,FALSE,"Birmingham GG";#N/A,#N/A,FALSE,"Brasilien GG";#N/A,#N/A,FALSE,"Frankreich GG";#N/A,#N/A,FALSE,"Kammerer GG";#N/A,#N/A,FALSE,"Kienzle GG";#N/A,#N/A,FALSE,"Malaysia";#N/A,#N/A,FALSE,"Prag GG";#N/A,#N/A,FALSE,"Schweiz GG";#N/A,#N/A,FALSE,"Spanien GG";#N/A,#N/A,FALSE,"USA GG"}</definedName>
    <definedName name="wrn.KIM2." localSheetId="7" hidden="1">{#N/A,#N/A,FALSE,"FLOOR FRT";#N/A,#N/A,FALSE,"FLOOR RR FRT";#N/A,#N/A,FALSE,"FLOOR RR RR";#N/A,#N/A,FALSE,"FRT DOOR OTR";#N/A,#N/A,FALSE,"RR DOOR OTR";#N/A,#N/A,FALSE,"FRT DOOR INR";#N/A,#N/A,FALSE,"RR DOOR INR";#N/A,#N/A,FALSE,"HOOD OTR";#N/A,#N/A,FALSE,"HOOD INR";#N/A,#N/A,FALSE,"FENDER";#N/A,#N/A,FALSE,"R_F FRT DR H_SIDE";#N/A,#N/A,FALSE,"HINGE PLR RR DOOR";#N/A,#N/A,FALSE,"ROOF";#N/A,#N/A,FALSE,"SIDE OTR";#N/A,#N/A,FALSE,"SIDE INR";#N/A,#N/A,FALSE,"TRUNK OTR";#N/A,#N/A,FALSE,"TRUNK INR";#N/A,#N/A,FALSE,"FRAME SIDE INR ROOF";#N/A,#N/A,FALSE,"R_F ROCKER";#N/A,#N/A,FALSE,"BULK HEAD RR"}</definedName>
    <definedName name="wrn.KIM2." localSheetId="16" hidden="1">{#N/A,#N/A,FALSE,"FLOOR FRT";#N/A,#N/A,FALSE,"FLOOR RR FRT";#N/A,#N/A,FALSE,"FLOOR RR RR";#N/A,#N/A,FALSE,"FRT DOOR OTR";#N/A,#N/A,FALSE,"RR DOOR OTR";#N/A,#N/A,FALSE,"FRT DOOR INR";#N/A,#N/A,FALSE,"RR DOOR INR";#N/A,#N/A,FALSE,"HOOD OTR";#N/A,#N/A,FALSE,"HOOD INR";#N/A,#N/A,FALSE,"FENDER";#N/A,#N/A,FALSE,"R_F FRT DR H_SIDE";#N/A,#N/A,FALSE,"HINGE PLR RR DOOR";#N/A,#N/A,FALSE,"ROOF";#N/A,#N/A,FALSE,"SIDE OTR";#N/A,#N/A,FALSE,"SIDE INR";#N/A,#N/A,FALSE,"TRUNK OTR";#N/A,#N/A,FALSE,"TRUNK INR";#N/A,#N/A,FALSE,"FRAME SIDE INR ROOF";#N/A,#N/A,FALSE,"R_F ROCKER";#N/A,#N/A,FALSE,"BULK HEAD RR"}</definedName>
    <definedName name="wrn.KIM2." localSheetId="17" hidden="1">{#N/A,#N/A,FALSE,"FLOOR FRT";#N/A,#N/A,FALSE,"FLOOR RR FRT";#N/A,#N/A,FALSE,"FLOOR RR RR";#N/A,#N/A,FALSE,"FRT DOOR OTR";#N/A,#N/A,FALSE,"RR DOOR OTR";#N/A,#N/A,FALSE,"FRT DOOR INR";#N/A,#N/A,FALSE,"RR DOOR INR";#N/A,#N/A,FALSE,"HOOD OTR";#N/A,#N/A,FALSE,"HOOD INR";#N/A,#N/A,FALSE,"FENDER";#N/A,#N/A,FALSE,"R_F FRT DR H_SIDE";#N/A,#N/A,FALSE,"HINGE PLR RR DOOR";#N/A,#N/A,FALSE,"ROOF";#N/A,#N/A,FALSE,"SIDE OTR";#N/A,#N/A,FALSE,"SIDE INR";#N/A,#N/A,FALSE,"TRUNK OTR";#N/A,#N/A,FALSE,"TRUNK INR";#N/A,#N/A,FALSE,"FRAME SIDE INR ROOF";#N/A,#N/A,FALSE,"R_F ROCKER";#N/A,#N/A,FALSE,"BULK HEAD RR"}</definedName>
    <definedName name="wrn.KIM2." localSheetId="13" hidden="1">{#N/A,#N/A,FALSE,"FLOOR FRT";#N/A,#N/A,FALSE,"FLOOR RR FRT";#N/A,#N/A,FALSE,"FLOOR RR RR";#N/A,#N/A,FALSE,"FRT DOOR OTR";#N/A,#N/A,FALSE,"RR DOOR OTR";#N/A,#N/A,FALSE,"FRT DOOR INR";#N/A,#N/A,FALSE,"RR DOOR INR";#N/A,#N/A,FALSE,"HOOD OTR";#N/A,#N/A,FALSE,"HOOD INR";#N/A,#N/A,FALSE,"FENDER";#N/A,#N/A,FALSE,"R_F FRT DR H_SIDE";#N/A,#N/A,FALSE,"HINGE PLR RR DOOR";#N/A,#N/A,FALSE,"ROOF";#N/A,#N/A,FALSE,"SIDE OTR";#N/A,#N/A,FALSE,"SIDE INR";#N/A,#N/A,FALSE,"TRUNK OTR";#N/A,#N/A,FALSE,"TRUNK INR";#N/A,#N/A,FALSE,"FRAME SIDE INR ROOF";#N/A,#N/A,FALSE,"R_F ROCKER";#N/A,#N/A,FALSE,"BULK HEAD RR"}</definedName>
    <definedName name="wrn.KIM2." localSheetId="14" hidden="1">{#N/A,#N/A,FALSE,"FLOOR FRT";#N/A,#N/A,FALSE,"FLOOR RR FRT";#N/A,#N/A,FALSE,"FLOOR RR RR";#N/A,#N/A,FALSE,"FRT DOOR OTR";#N/A,#N/A,FALSE,"RR DOOR OTR";#N/A,#N/A,FALSE,"FRT DOOR INR";#N/A,#N/A,FALSE,"RR DOOR INR";#N/A,#N/A,FALSE,"HOOD OTR";#N/A,#N/A,FALSE,"HOOD INR";#N/A,#N/A,FALSE,"FENDER";#N/A,#N/A,FALSE,"R_F FRT DR H_SIDE";#N/A,#N/A,FALSE,"HINGE PLR RR DOOR";#N/A,#N/A,FALSE,"ROOF";#N/A,#N/A,FALSE,"SIDE OTR";#N/A,#N/A,FALSE,"SIDE INR";#N/A,#N/A,FALSE,"TRUNK OTR";#N/A,#N/A,FALSE,"TRUNK INR";#N/A,#N/A,FALSE,"FRAME SIDE INR ROOF";#N/A,#N/A,FALSE,"R_F ROCKER";#N/A,#N/A,FALSE,"BULK HEAD RR"}</definedName>
    <definedName name="wrn.KIM2." localSheetId="15" hidden="1">{#N/A,#N/A,FALSE,"FLOOR FRT";#N/A,#N/A,FALSE,"FLOOR RR FRT";#N/A,#N/A,FALSE,"FLOOR RR RR";#N/A,#N/A,FALSE,"FRT DOOR OTR";#N/A,#N/A,FALSE,"RR DOOR OTR";#N/A,#N/A,FALSE,"FRT DOOR INR";#N/A,#N/A,FALSE,"RR DOOR INR";#N/A,#N/A,FALSE,"HOOD OTR";#N/A,#N/A,FALSE,"HOOD INR";#N/A,#N/A,FALSE,"FENDER";#N/A,#N/A,FALSE,"R_F FRT DR H_SIDE";#N/A,#N/A,FALSE,"HINGE PLR RR DOOR";#N/A,#N/A,FALSE,"ROOF";#N/A,#N/A,FALSE,"SIDE OTR";#N/A,#N/A,FALSE,"SIDE INR";#N/A,#N/A,FALSE,"TRUNK OTR";#N/A,#N/A,FALSE,"TRUNK INR";#N/A,#N/A,FALSE,"FRAME SIDE INR ROOF";#N/A,#N/A,FALSE,"R_F ROCKER";#N/A,#N/A,FALSE,"BULK HEAD RR"}</definedName>
    <definedName name="wrn.KIM2." hidden="1">{#N/A,#N/A,FALSE,"FLOOR FRT";#N/A,#N/A,FALSE,"FLOOR RR FRT";#N/A,#N/A,FALSE,"FLOOR RR RR";#N/A,#N/A,FALSE,"FRT DOOR OTR";#N/A,#N/A,FALSE,"RR DOOR OTR";#N/A,#N/A,FALSE,"FRT DOOR INR";#N/A,#N/A,FALSE,"RR DOOR INR";#N/A,#N/A,FALSE,"HOOD OTR";#N/A,#N/A,FALSE,"HOOD INR";#N/A,#N/A,FALSE,"FENDER";#N/A,#N/A,FALSE,"R_F FRT DR H_SIDE";#N/A,#N/A,FALSE,"HINGE PLR RR DOOR";#N/A,#N/A,FALSE,"ROOF";#N/A,#N/A,FALSE,"SIDE OTR";#N/A,#N/A,FALSE,"SIDE INR";#N/A,#N/A,FALSE,"TRUNK OTR";#N/A,#N/A,FALSE,"TRUNK INR";#N/A,#N/A,FALSE,"FRAME SIDE INR ROOF";#N/A,#N/A,FALSE,"R_F ROCKER";#N/A,#N/A,FALSE,"BULK HEAD RR"}</definedName>
    <definedName name="wrn.KosAG." localSheetId="7" hidden="1">{#N/A,#N/A,FALSE,"AG";#N/A,#N/A,FALSE,"UB-I";#N/A,#N/A,FALSE,"UB--SR_K";#N/A,#N/A,FALSE,"UB-SR_B";#N/A,#N/A,FALSE,"UB-KS";#N/A,#N/A,FALSE,"Kienzle"}</definedName>
    <definedName name="wrn.KosAG." localSheetId="16" hidden="1">{#N/A,#N/A,FALSE,"AG";#N/A,#N/A,FALSE,"UB-I";#N/A,#N/A,FALSE,"UB--SR_K";#N/A,#N/A,FALSE,"UB-SR_B";#N/A,#N/A,FALSE,"UB-KS";#N/A,#N/A,FALSE,"Kienzle"}</definedName>
    <definedName name="wrn.KosAG." localSheetId="17" hidden="1">{#N/A,#N/A,FALSE,"AG";#N/A,#N/A,FALSE,"UB-I";#N/A,#N/A,FALSE,"UB--SR_K";#N/A,#N/A,FALSE,"UB-SR_B";#N/A,#N/A,FALSE,"UB-KS";#N/A,#N/A,FALSE,"Kienzle"}</definedName>
    <definedName name="wrn.KosAG." localSheetId="13" hidden="1">{#N/A,#N/A,FALSE,"AG";#N/A,#N/A,FALSE,"UB-I";#N/A,#N/A,FALSE,"UB--SR_K";#N/A,#N/A,FALSE,"UB-SR_B";#N/A,#N/A,FALSE,"UB-KS";#N/A,#N/A,FALSE,"Kienzle"}</definedName>
    <definedName name="wrn.KosAG." localSheetId="14" hidden="1">{#N/A,#N/A,FALSE,"AG";#N/A,#N/A,FALSE,"UB-I";#N/A,#N/A,FALSE,"UB--SR_K";#N/A,#N/A,FALSE,"UB-SR_B";#N/A,#N/A,FALSE,"UB-KS";#N/A,#N/A,FALSE,"Kienzle"}</definedName>
    <definedName name="wrn.KosAG." localSheetId="15" hidden="1">{#N/A,#N/A,FALSE,"AG";#N/A,#N/A,FALSE,"UB-I";#N/A,#N/A,FALSE,"UB--SR_K";#N/A,#N/A,FALSE,"UB-SR_B";#N/A,#N/A,FALSE,"UB-KS";#N/A,#N/A,FALSE,"Kienzle"}</definedName>
    <definedName name="wrn.KosAG." hidden="1">{#N/A,#N/A,FALSE,"AG";#N/A,#N/A,FALSE,"UB-I";#N/A,#N/A,FALSE,"UB--SR_K";#N/A,#N/A,FALSE,"UB-SR_B";#N/A,#N/A,FALSE,"UB-KS";#N/A,#N/A,FALSE,"Kienzle"}</definedName>
    <definedName name="wrn.Kosten." localSheetId="7" hidden="1">{#N/A,#N/A,FALSE,"Australien";#N/A,#N/A,FALSE,"Birmingham";#N/A,#N/A,FALSE,"Brasilien";#N/A,#N/A,FALSE,"Prag";#N/A,#N/A,FALSE,"Spanien";#N/A,#N/A,FALSE,"Malaysia ( Com)";#N/A,#N/A,FALSE,"Malaysia (Instr)"}</definedName>
    <definedName name="wrn.Kosten." localSheetId="16" hidden="1">{#N/A,#N/A,FALSE,"Australien";#N/A,#N/A,FALSE,"Birmingham";#N/A,#N/A,FALSE,"Brasilien";#N/A,#N/A,FALSE,"Prag";#N/A,#N/A,FALSE,"Spanien";#N/A,#N/A,FALSE,"Malaysia ( Com)";#N/A,#N/A,FALSE,"Malaysia (Instr)"}</definedName>
    <definedName name="wrn.Kosten." localSheetId="17" hidden="1">{#N/A,#N/A,FALSE,"Australien";#N/A,#N/A,FALSE,"Birmingham";#N/A,#N/A,FALSE,"Brasilien";#N/A,#N/A,FALSE,"Prag";#N/A,#N/A,FALSE,"Spanien";#N/A,#N/A,FALSE,"Malaysia ( Com)";#N/A,#N/A,FALSE,"Malaysia (Instr)"}</definedName>
    <definedName name="wrn.Kosten." localSheetId="13" hidden="1">{#N/A,#N/A,FALSE,"Australien";#N/A,#N/A,FALSE,"Birmingham";#N/A,#N/A,FALSE,"Brasilien";#N/A,#N/A,FALSE,"Prag";#N/A,#N/A,FALSE,"Spanien";#N/A,#N/A,FALSE,"Malaysia ( Com)";#N/A,#N/A,FALSE,"Malaysia (Instr)"}</definedName>
    <definedName name="wrn.Kosten." localSheetId="14" hidden="1">{#N/A,#N/A,FALSE,"Australien";#N/A,#N/A,FALSE,"Birmingham";#N/A,#N/A,FALSE,"Brasilien";#N/A,#N/A,FALSE,"Prag";#N/A,#N/A,FALSE,"Spanien";#N/A,#N/A,FALSE,"Malaysia ( Com)";#N/A,#N/A,FALSE,"Malaysia (Instr)"}</definedName>
    <definedName name="wrn.Kosten." localSheetId="15" hidden="1">{#N/A,#N/A,FALSE,"Australien";#N/A,#N/A,FALSE,"Birmingham";#N/A,#N/A,FALSE,"Brasilien";#N/A,#N/A,FALSE,"Prag";#N/A,#N/A,FALSE,"Spanien";#N/A,#N/A,FALSE,"Malaysia ( Com)";#N/A,#N/A,FALSE,"Malaysia (Instr)"}</definedName>
    <definedName name="wrn.Kosten." hidden="1">{#N/A,#N/A,FALSE,"Australien";#N/A,#N/A,FALSE,"Birmingham";#N/A,#N/A,FALSE,"Brasilien";#N/A,#N/A,FALSE,"Prag";#N/A,#N/A,FALSE,"Spanien";#N/A,#N/A,FALSE,"Malaysia ( Com)";#N/A,#N/A,FALSE,"Malaysia (Instr)"}</definedName>
    <definedName name="wrn.RPT." localSheetId="7" hidden="1">{#N/A,#N/A,FALSE,"인원";#N/A,#N/A,FALSE,"비용2";#N/A,#N/A,FALSE,"비용1";#N/A,#N/A,FALSE,"비용";#N/A,#N/A,FALSE,"보증2";#N/A,#N/A,FALSE,"보증1";#N/A,#N/A,FALSE,"보증";#N/A,#N/A,FALSE,"손익1";#N/A,#N/A,FALSE,"손익";#N/A,#N/A,FALSE,"부서별매출";#N/A,#N/A,FALSE,"매출"}</definedName>
    <definedName name="wrn.RPT." localSheetId="16" hidden="1">{#N/A,#N/A,FALSE,"인원";#N/A,#N/A,FALSE,"비용2";#N/A,#N/A,FALSE,"비용1";#N/A,#N/A,FALSE,"비용";#N/A,#N/A,FALSE,"보증2";#N/A,#N/A,FALSE,"보증1";#N/A,#N/A,FALSE,"보증";#N/A,#N/A,FALSE,"손익1";#N/A,#N/A,FALSE,"손익";#N/A,#N/A,FALSE,"부서별매출";#N/A,#N/A,FALSE,"매출"}</definedName>
    <definedName name="wrn.RPT." localSheetId="17" hidden="1">{#N/A,#N/A,FALSE,"인원";#N/A,#N/A,FALSE,"비용2";#N/A,#N/A,FALSE,"비용1";#N/A,#N/A,FALSE,"비용";#N/A,#N/A,FALSE,"보증2";#N/A,#N/A,FALSE,"보증1";#N/A,#N/A,FALSE,"보증";#N/A,#N/A,FALSE,"손익1";#N/A,#N/A,FALSE,"손익";#N/A,#N/A,FALSE,"부서별매출";#N/A,#N/A,FALSE,"매출"}</definedName>
    <definedName name="wrn.RPT." localSheetId="13" hidden="1">{#N/A,#N/A,FALSE,"인원";#N/A,#N/A,FALSE,"비용2";#N/A,#N/A,FALSE,"비용1";#N/A,#N/A,FALSE,"비용";#N/A,#N/A,FALSE,"보증2";#N/A,#N/A,FALSE,"보증1";#N/A,#N/A,FALSE,"보증";#N/A,#N/A,FALSE,"손익1";#N/A,#N/A,FALSE,"손익";#N/A,#N/A,FALSE,"부서별매출";#N/A,#N/A,FALSE,"매출"}</definedName>
    <definedName name="wrn.RPT." localSheetId="14" hidden="1">{#N/A,#N/A,FALSE,"인원";#N/A,#N/A,FALSE,"비용2";#N/A,#N/A,FALSE,"비용1";#N/A,#N/A,FALSE,"비용";#N/A,#N/A,FALSE,"보증2";#N/A,#N/A,FALSE,"보증1";#N/A,#N/A,FALSE,"보증";#N/A,#N/A,FALSE,"손익1";#N/A,#N/A,FALSE,"손익";#N/A,#N/A,FALSE,"부서별매출";#N/A,#N/A,FALSE,"매출"}</definedName>
    <definedName name="wrn.RPT." localSheetId="15" hidden="1">{#N/A,#N/A,FALSE,"인원";#N/A,#N/A,FALSE,"비용2";#N/A,#N/A,FALSE,"비용1";#N/A,#N/A,FALSE,"비용";#N/A,#N/A,FALSE,"보증2";#N/A,#N/A,FALSE,"보증1";#N/A,#N/A,FALSE,"보증";#N/A,#N/A,FALSE,"손익1";#N/A,#N/A,FALSE,"손익";#N/A,#N/A,FALSE,"부서별매출";#N/A,#N/A,FALSE,"매출"}</definedName>
    <definedName name="wrn.RPT." hidden="1">{#N/A,#N/A,FALSE,"인원";#N/A,#N/A,FALSE,"비용2";#N/A,#N/A,FALSE,"비용1";#N/A,#N/A,FALSE,"비용";#N/A,#N/A,FALSE,"보증2";#N/A,#N/A,FALSE,"보증1";#N/A,#N/A,FALSE,"보증";#N/A,#N/A,FALSE,"손익1";#N/A,#N/A,FALSE,"손익";#N/A,#N/A,FALSE,"부서별매출";#N/A,#N/A,FALSE,"매출"}</definedName>
    <definedName name="wrn.SALVAGE." localSheetId="7" hidden="1">{"카메라",#N/A,FALSE,"일일현황"}</definedName>
    <definedName name="wrn.SALVAGE." localSheetId="16" hidden="1">{"카메라",#N/A,FALSE,"일일현황"}</definedName>
    <definedName name="wrn.SALVAGE." localSheetId="17" hidden="1">{"카메라",#N/A,FALSE,"일일현황"}</definedName>
    <definedName name="wrn.SALVAGE." localSheetId="13" hidden="1">{"카메라",#N/A,FALSE,"일일현황"}</definedName>
    <definedName name="wrn.SALVAGE." localSheetId="14" hidden="1">{"카메라",#N/A,FALSE,"일일현황"}</definedName>
    <definedName name="wrn.SALVAGE." localSheetId="15" hidden="1">{"카메라",#N/A,FALSE,"일일현황"}</definedName>
    <definedName name="wrn.SALVAGE." hidden="1">{"카메라",#N/A,FALSE,"일일현황"}</definedName>
    <definedName name="wrn.su." localSheetId="7" hidden="1">{#N/A,#N/A,FALSE,"표지";#N/A,#N/A,FALSE,"전제";#N/A,#N/A,FALSE,"손익-자 (2)";#N/A,#N/A,FALSE,"손익-자";#N/A,#N/A,FALSE,"손익-마 (2)";#N/A,#N/A,FALSE,"손익-마";#N/A,#N/A,FALSE,"총손최종"}</definedName>
    <definedName name="wrn.su." localSheetId="16" hidden="1">{#N/A,#N/A,FALSE,"표지";#N/A,#N/A,FALSE,"전제";#N/A,#N/A,FALSE,"손익-자 (2)";#N/A,#N/A,FALSE,"손익-자";#N/A,#N/A,FALSE,"손익-마 (2)";#N/A,#N/A,FALSE,"손익-마";#N/A,#N/A,FALSE,"총손최종"}</definedName>
    <definedName name="wrn.su." localSheetId="6" hidden="1">{#N/A,#N/A,FALSE,"표지";#N/A,#N/A,FALSE,"전제";#N/A,#N/A,FALSE,"손익-자 (2)";#N/A,#N/A,FALSE,"손익-자";#N/A,#N/A,FALSE,"손익-마 (2)";#N/A,#N/A,FALSE,"손익-마";#N/A,#N/A,FALSE,"총손최종"}</definedName>
    <definedName name="wrn.su." localSheetId="17" hidden="1">{#N/A,#N/A,FALSE,"표지";#N/A,#N/A,FALSE,"전제";#N/A,#N/A,FALSE,"손익-자 (2)";#N/A,#N/A,FALSE,"손익-자";#N/A,#N/A,FALSE,"손익-마 (2)";#N/A,#N/A,FALSE,"손익-마";#N/A,#N/A,FALSE,"총손최종"}</definedName>
    <definedName name="wrn.su." localSheetId="13" hidden="1">{#N/A,#N/A,FALSE,"표지";#N/A,#N/A,FALSE,"전제";#N/A,#N/A,FALSE,"손익-자 (2)";#N/A,#N/A,FALSE,"손익-자";#N/A,#N/A,FALSE,"손익-마 (2)";#N/A,#N/A,FALSE,"손익-마";#N/A,#N/A,FALSE,"총손최종"}</definedName>
    <definedName name="wrn.su." localSheetId="14" hidden="1">{#N/A,#N/A,FALSE,"표지";#N/A,#N/A,FALSE,"전제";#N/A,#N/A,FALSE,"손익-자 (2)";#N/A,#N/A,FALSE,"손익-자";#N/A,#N/A,FALSE,"손익-마 (2)";#N/A,#N/A,FALSE,"손익-마";#N/A,#N/A,FALSE,"총손최종"}</definedName>
    <definedName name="wrn.su." localSheetId="15" hidden="1">{#N/A,#N/A,FALSE,"표지";#N/A,#N/A,FALSE,"전제";#N/A,#N/A,FALSE,"손익-자 (2)";#N/A,#N/A,FALSE,"손익-자";#N/A,#N/A,FALSE,"손익-마 (2)";#N/A,#N/A,FALSE,"손익-마";#N/A,#N/A,FALSE,"총손최종"}</definedName>
    <definedName name="wrn.su." hidden="1">{#N/A,#N/A,FALSE,"표지";#N/A,#N/A,FALSE,"전제";#N/A,#N/A,FALSE,"손익-자 (2)";#N/A,#N/A,FALSE,"손익-자";#N/A,#N/A,FALSE,"손익-마 (2)";#N/A,#N/A,FALSE,"손익-마";#N/A,#N/A,FALSE,"총손최종"}</definedName>
    <definedName name="wrn.tou구매." localSheetId="7" hidden="1">{#N/A,#N/A,FALSE,"견적대비-2"}</definedName>
    <definedName name="wrn.tou구매." localSheetId="16" hidden="1">{#N/A,#N/A,FALSE,"견적대비-2"}</definedName>
    <definedName name="wrn.tou구매." localSheetId="6" hidden="1">{#N/A,#N/A,FALSE,"견적대비-2"}</definedName>
    <definedName name="wrn.tou구매." localSheetId="17" hidden="1">{#N/A,#N/A,FALSE,"견적대비-2"}</definedName>
    <definedName name="wrn.tou구매." localSheetId="13" hidden="1">{#N/A,#N/A,FALSE,"견적대비-2"}</definedName>
    <definedName name="wrn.tou구매." localSheetId="14" hidden="1">{#N/A,#N/A,FALSE,"견적대비-2"}</definedName>
    <definedName name="wrn.tou구매." localSheetId="15" hidden="1">{#N/A,#N/A,FALSE,"견적대비-2"}</definedName>
    <definedName name="wrn.tou구매." hidden="1">{#N/A,#N/A,FALSE,"견적대비-2"}</definedName>
    <definedName name="wrn.Ü." localSheetId="7" hidden="1">{#N/A,#N/A,FALSE,"ITHALAT";#N/A,#N/A,FALSE,"ÜRETİM"}</definedName>
    <definedName name="wrn.Ü." localSheetId="16" hidden="1">{#N/A,#N/A,FALSE,"ITHALAT";#N/A,#N/A,FALSE,"ÜRETİM"}</definedName>
    <definedName name="wrn.Ü." localSheetId="17" hidden="1">{#N/A,#N/A,FALSE,"ITHALAT";#N/A,#N/A,FALSE,"ÜRETİM"}</definedName>
    <definedName name="wrn.Ü." localSheetId="13" hidden="1">{#N/A,#N/A,FALSE,"ITHALAT";#N/A,#N/A,FALSE,"ÜRETİM"}</definedName>
    <definedName name="wrn.Ü." localSheetId="14" hidden="1">{#N/A,#N/A,FALSE,"ITHALAT";#N/A,#N/A,FALSE,"ÜRETİM"}</definedName>
    <definedName name="wrn.Ü." localSheetId="15" hidden="1">{#N/A,#N/A,FALSE,"ITHALAT";#N/A,#N/A,FALSE,"ÜRETİM"}</definedName>
    <definedName name="wrn.Ü." hidden="1">{#N/A,#N/A,FALSE,"ITHALAT";#N/A,#N/A,FALSE,"ÜRETİM"}</definedName>
    <definedName name="wrn.VT수익성._.FULL._.SET." localSheetId="7" hidden="1">{#N/A,#N/A,FALSE,"내수MGT 2.5T목표대비";#N/A,#N/A,FALSE,"내수 2.5T";#N/A,#N/A,FALSE,"내수VT 2.5T 목표대비";#N/A,#N/A,FALSE,"내수 2.5T S_CAB";#N/A,#N/A,FALSE,"내수 2.5T DBL";#N/A,#N/A,FALSE,"내수 2.5T DBL-한계";#N/A,#N/A,FALSE,"내수MGT 3.5T 목표대비";#N/A,#N/A,FALSE,"내수 3.5T";#N/A,#N/A,FALSE,"내수VT 3.5T 목표대비";#N/A,#N/A,FALSE,"수출MGT 2.5T 목표대비";#N/A,#N/A,FALSE,"수출 2.5T";#N/A,#N/A,FALSE,"수출VT 2.5T 목표대비";#N/A,#N/A,FALSE,"수출현 3.5T 목표대비";#N/A,#N/A,FALSE,"수출 3.5T";#N/A,#N/A,FALSE,"수출VT 3.5T 목표대비"}</definedName>
    <definedName name="wrn.VT수익성._.FULL._.SET." localSheetId="16" hidden="1">{#N/A,#N/A,FALSE,"내수MGT 2.5T목표대비";#N/A,#N/A,FALSE,"내수 2.5T";#N/A,#N/A,FALSE,"내수VT 2.5T 목표대비";#N/A,#N/A,FALSE,"내수 2.5T S_CAB";#N/A,#N/A,FALSE,"내수 2.5T DBL";#N/A,#N/A,FALSE,"내수 2.5T DBL-한계";#N/A,#N/A,FALSE,"내수MGT 3.5T 목표대비";#N/A,#N/A,FALSE,"내수 3.5T";#N/A,#N/A,FALSE,"내수VT 3.5T 목표대비";#N/A,#N/A,FALSE,"수출MGT 2.5T 목표대비";#N/A,#N/A,FALSE,"수출 2.5T";#N/A,#N/A,FALSE,"수출VT 2.5T 목표대비";#N/A,#N/A,FALSE,"수출현 3.5T 목표대비";#N/A,#N/A,FALSE,"수출 3.5T";#N/A,#N/A,FALSE,"수출VT 3.5T 목표대비"}</definedName>
    <definedName name="wrn.VT수익성._.FULL._.SET." localSheetId="6" hidden="1">{#N/A,#N/A,FALSE,"내수MGT 2.5T목표대비";#N/A,#N/A,FALSE,"내수 2.5T";#N/A,#N/A,FALSE,"내수VT 2.5T 목표대비";#N/A,#N/A,FALSE,"내수 2.5T S_CAB";#N/A,#N/A,FALSE,"내수 2.5T DBL";#N/A,#N/A,FALSE,"내수 2.5T DBL-한계";#N/A,#N/A,FALSE,"내수MGT 3.5T 목표대비";#N/A,#N/A,FALSE,"내수 3.5T";#N/A,#N/A,FALSE,"내수VT 3.5T 목표대비";#N/A,#N/A,FALSE,"수출MGT 2.5T 목표대비";#N/A,#N/A,FALSE,"수출 2.5T";#N/A,#N/A,FALSE,"수출VT 2.5T 목표대비";#N/A,#N/A,FALSE,"수출현 3.5T 목표대비";#N/A,#N/A,FALSE,"수출 3.5T";#N/A,#N/A,FALSE,"수출VT 3.5T 목표대비"}</definedName>
    <definedName name="wrn.VT수익성._.FULL._.SET." localSheetId="17" hidden="1">{#N/A,#N/A,FALSE,"내수MGT 2.5T목표대비";#N/A,#N/A,FALSE,"내수 2.5T";#N/A,#N/A,FALSE,"내수VT 2.5T 목표대비";#N/A,#N/A,FALSE,"내수 2.5T S_CAB";#N/A,#N/A,FALSE,"내수 2.5T DBL";#N/A,#N/A,FALSE,"내수 2.5T DBL-한계";#N/A,#N/A,FALSE,"내수MGT 3.5T 목표대비";#N/A,#N/A,FALSE,"내수 3.5T";#N/A,#N/A,FALSE,"내수VT 3.5T 목표대비";#N/A,#N/A,FALSE,"수출MGT 2.5T 목표대비";#N/A,#N/A,FALSE,"수출 2.5T";#N/A,#N/A,FALSE,"수출VT 2.5T 목표대비";#N/A,#N/A,FALSE,"수출현 3.5T 목표대비";#N/A,#N/A,FALSE,"수출 3.5T";#N/A,#N/A,FALSE,"수출VT 3.5T 목표대비"}</definedName>
    <definedName name="wrn.VT수익성._.FULL._.SET." localSheetId="13" hidden="1">{#N/A,#N/A,FALSE,"내수MGT 2.5T목표대비";#N/A,#N/A,FALSE,"내수 2.5T";#N/A,#N/A,FALSE,"내수VT 2.5T 목표대비";#N/A,#N/A,FALSE,"내수 2.5T S_CAB";#N/A,#N/A,FALSE,"내수 2.5T DBL";#N/A,#N/A,FALSE,"내수 2.5T DBL-한계";#N/A,#N/A,FALSE,"내수MGT 3.5T 목표대비";#N/A,#N/A,FALSE,"내수 3.5T";#N/A,#N/A,FALSE,"내수VT 3.5T 목표대비";#N/A,#N/A,FALSE,"수출MGT 2.5T 목표대비";#N/A,#N/A,FALSE,"수출 2.5T";#N/A,#N/A,FALSE,"수출VT 2.5T 목표대비";#N/A,#N/A,FALSE,"수출현 3.5T 목표대비";#N/A,#N/A,FALSE,"수출 3.5T";#N/A,#N/A,FALSE,"수출VT 3.5T 목표대비"}</definedName>
    <definedName name="wrn.VT수익성._.FULL._.SET." localSheetId="14" hidden="1">{#N/A,#N/A,FALSE,"내수MGT 2.5T목표대비";#N/A,#N/A,FALSE,"내수 2.5T";#N/A,#N/A,FALSE,"내수VT 2.5T 목표대비";#N/A,#N/A,FALSE,"내수 2.5T S_CAB";#N/A,#N/A,FALSE,"내수 2.5T DBL";#N/A,#N/A,FALSE,"내수 2.5T DBL-한계";#N/A,#N/A,FALSE,"내수MGT 3.5T 목표대비";#N/A,#N/A,FALSE,"내수 3.5T";#N/A,#N/A,FALSE,"내수VT 3.5T 목표대비";#N/A,#N/A,FALSE,"수출MGT 2.5T 목표대비";#N/A,#N/A,FALSE,"수출 2.5T";#N/A,#N/A,FALSE,"수출VT 2.5T 목표대비";#N/A,#N/A,FALSE,"수출현 3.5T 목표대비";#N/A,#N/A,FALSE,"수출 3.5T";#N/A,#N/A,FALSE,"수출VT 3.5T 목표대비"}</definedName>
    <definedName name="wrn.VT수익성._.FULL._.SET." localSheetId="15" hidden="1">{#N/A,#N/A,FALSE,"내수MGT 2.5T목표대비";#N/A,#N/A,FALSE,"내수 2.5T";#N/A,#N/A,FALSE,"내수VT 2.5T 목표대비";#N/A,#N/A,FALSE,"내수 2.5T S_CAB";#N/A,#N/A,FALSE,"내수 2.5T DBL";#N/A,#N/A,FALSE,"내수 2.5T DBL-한계";#N/A,#N/A,FALSE,"내수MGT 3.5T 목표대비";#N/A,#N/A,FALSE,"내수 3.5T";#N/A,#N/A,FALSE,"내수VT 3.5T 목표대비";#N/A,#N/A,FALSE,"수출MGT 2.5T 목표대비";#N/A,#N/A,FALSE,"수출 2.5T";#N/A,#N/A,FALSE,"수출VT 2.5T 목표대비";#N/A,#N/A,FALSE,"수출현 3.5T 목표대비";#N/A,#N/A,FALSE,"수출 3.5T";#N/A,#N/A,FALSE,"수출VT 3.5T 목표대비"}</definedName>
    <definedName name="wrn.VT수익성._.FULL._.SET." hidden="1">{#N/A,#N/A,FALSE,"내수MGT 2.5T목표대비";#N/A,#N/A,FALSE,"내수 2.5T";#N/A,#N/A,FALSE,"내수VT 2.5T 목표대비";#N/A,#N/A,FALSE,"내수 2.5T S_CAB";#N/A,#N/A,FALSE,"내수 2.5T DBL";#N/A,#N/A,FALSE,"내수 2.5T DBL-한계";#N/A,#N/A,FALSE,"내수MGT 3.5T 목표대비";#N/A,#N/A,FALSE,"내수 3.5T";#N/A,#N/A,FALSE,"내수VT 3.5T 목표대비";#N/A,#N/A,FALSE,"수출MGT 2.5T 목표대비";#N/A,#N/A,FALSE,"수출 2.5T";#N/A,#N/A,FALSE,"수출VT 2.5T 목표대비";#N/A,#N/A,FALSE,"수출현 3.5T 목표대비";#N/A,#N/A,FALSE,"수출 3.5T";#N/A,#N/A,FALSE,"수출VT 3.5T 목표대비"}</definedName>
    <definedName name="wrn.www." localSheetId="7" hidden="1">{#N/A,#N/A,FALSE,"산학연 합동연구";#N/A,#N/A,FALSE,"96업무계획";#N/A,#N/A,FALSE,"96기술개발계획";#N/A,#N/A,FALSE,"인력양성";#N/A,#N/A,FALSE,"7. 원가절감계획";#N/A,#N/A,FALSE,"노무";#N/A,#N/A,FALSE,"업무계획";#N/A,#N/A,FALSE,"제목"}</definedName>
    <definedName name="wrn.www." localSheetId="16" hidden="1">{#N/A,#N/A,FALSE,"산학연 합동연구";#N/A,#N/A,FALSE,"96업무계획";#N/A,#N/A,FALSE,"96기술개발계획";#N/A,#N/A,FALSE,"인력양성";#N/A,#N/A,FALSE,"7. 원가절감계획";#N/A,#N/A,FALSE,"노무";#N/A,#N/A,FALSE,"업무계획";#N/A,#N/A,FALSE,"제목"}</definedName>
    <definedName name="wrn.www." localSheetId="17" hidden="1">{#N/A,#N/A,FALSE,"산학연 합동연구";#N/A,#N/A,FALSE,"96업무계획";#N/A,#N/A,FALSE,"96기술개발계획";#N/A,#N/A,FALSE,"인력양성";#N/A,#N/A,FALSE,"7. 원가절감계획";#N/A,#N/A,FALSE,"노무";#N/A,#N/A,FALSE,"업무계획";#N/A,#N/A,FALSE,"제목"}</definedName>
    <definedName name="wrn.www." localSheetId="13" hidden="1">{#N/A,#N/A,FALSE,"산학연 합동연구";#N/A,#N/A,FALSE,"96업무계획";#N/A,#N/A,FALSE,"96기술개발계획";#N/A,#N/A,FALSE,"인력양성";#N/A,#N/A,FALSE,"7. 원가절감계획";#N/A,#N/A,FALSE,"노무";#N/A,#N/A,FALSE,"업무계획";#N/A,#N/A,FALSE,"제목"}</definedName>
    <definedName name="wrn.www." localSheetId="14" hidden="1">{#N/A,#N/A,FALSE,"산학연 합동연구";#N/A,#N/A,FALSE,"96업무계획";#N/A,#N/A,FALSE,"96기술개발계획";#N/A,#N/A,FALSE,"인력양성";#N/A,#N/A,FALSE,"7. 원가절감계획";#N/A,#N/A,FALSE,"노무";#N/A,#N/A,FALSE,"업무계획";#N/A,#N/A,FALSE,"제목"}</definedName>
    <definedName name="wrn.www." localSheetId="15" hidden="1">{#N/A,#N/A,FALSE,"산학연 합동연구";#N/A,#N/A,FALSE,"96업무계획";#N/A,#N/A,FALSE,"96기술개발계획";#N/A,#N/A,FALSE,"인력양성";#N/A,#N/A,FALSE,"7. 원가절감계획";#N/A,#N/A,FALSE,"노무";#N/A,#N/A,FALSE,"업무계획";#N/A,#N/A,FALSE,"제목"}</definedName>
    <definedName name="wrn.www." hidden="1">{#N/A,#N/A,FALSE,"산학연 합동연구";#N/A,#N/A,FALSE,"96업무계획";#N/A,#N/A,FALSE,"96기술개발계획";#N/A,#N/A,FALSE,"인력양성";#N/A,#N/A,FALSE,"7. 원가절감계획";#N/A,#N/A,FALSE,"노무";#N/A,#N/A,FALSE,"업무계획";#N/A,#N/A,FALSE,"제목"}</definedName>
    <definedName name="wrn.Y차._.종합." localSheetId="7" hidden="1">{#N/A,#N/A,TRUE,"Y생산";#N/A,#N/A,TRUE,"Y판매";#N/A,#N/A,TRUE,"Y총물량";#N/A,#N/A,TRUE,"Y능력";#N/A,#N/A,TRUE,"YKD"}</definedName>
    <definedName name="wrn.Y차._.종합." localSheetId="16" hidden="1">{#N/A,#N/A,TRUE,"Y생산";#N/A,#N/A,TRUE,"Y판매";#N/A,#N/A,TRUE,"Y총물량";#N/A,#N/A,TRUE,"Y능력";#N/A,#N/A,TRUE,"YKD"}</definedName>
    <definedName name="wrn.Y차._.종합." localSheetId="6" hidden="1">{#N/A,#N/A,TRUE,"Y생산";#N/A,#N/A,TRUE,"Y판매";#N/A,#N/A,TRUE,"Y총물량";#N/A,#N/A,TRUE,"Y능력";#N/A,#N/A,TRUE,"YKD"}</definedName>
    <definedName name="wrn.Y차._.종합." localSheetId="17" hidden="1">{#N/A,#N/A,TRUE,"Y생산";#N/A,#N/A,TRUE,"Y판매";#N/A,#N/A,TRUE,"Y총물량";#N/A,#N/A,TRUE,"Y능력";#N/A,#N/A,TRUE,"YKD"}</definedName>
    <definedName name="wrn.Y차._.종합." localSheetId="13" hidden="1">{#N/A,#N/A,TRUE,"Y생산";#N/A,#N/A,TRUE,"Y판매";#N/A,#N/A,TRUE,"Y총물량";#N/A,#N/A,TRUE,"Y능력";#N/A,#N/A,TRUE,"YKD"}</definedName>
    <definedName name="wrn.Y차._.종합." localSheetId="14" hidden="1">{#N/A,#N/A,TRUE,"Y생산";#N/A,#N/A,TRUE,"Y판매";#N/A,#N/A,TRUE,"Y총물량";#N/A,#N/A,TRUE,"Y능력";#N/A,#N/A,TRUE,"YKD"}</definedName>
    <definedName name="wrn.Y차._.종합." localSheetId="15" hidden="1">{#N/A,#N/A,TRUE,"Y생산";#N/A,#N/A,TRUE,"Y판매";#N/A,#N/A,TRUE,"Y총물량";#N/A,#N/A,TRUE,"Y능력";#N/A,#N/A,TRUE,"YKD"}</definedName>
    <definedName name="wrn.Y차._.종합." hidden="1">{#N/A,#N/A,TRUE,"Y생산";#N/A,#N/A,TRUE,"Y판매";#N/A,#N/A,TRUE,"Y총물량";#N/A,#N/A,TRUE,"Y능력";#N/A,#N/A,TRUE,"YKD"}</definedName>
    <definedName name="wrn.선사." localSheetId="7" hidden="1">{#N/A,#N/A,FALSE,"품의서";#N/A,#N/A,FALSE,"전제";#N/A,#N/A,FALSE,"총손";#N/A,#N/A,FALSE,"손익"}</definedName>
    <definedName name="wrn.선사." localSheetId="16" hidden="1">{#N/A,#N/A,FALSE,"품의서";#N/A,#N/A,FALSE,"전제";#N/A,#N/A,FALSE,"총손";#N/A,#N/A,FALSE,"손익"}</definedName>
    <definedName name="wrn.선사." localSheetId="6" hidden="1">{#N/A,#N/A,FALSE,"품의서";#N/A,#N/A,FALSE,"전제";#N/A,#N/A,FALSE,"총손";#N/A,#N/A,FALSE,"손익"}</definedName>
    <definedName name="wrn.선사." localSheetId="17" hidden="1">{#N/A,#N/A,FALSE,"품의서";#N/A,#N/A,FALSE,"전제";#N/A,#N/A,FALSE,"총손";#N/A,#N/A,FALSE,"손익"}</definedName>
    <definedName name="wrn.선사." localSheetId="13" hidden="1">{#N/A,#N/A,FALSE,"품의서";#N/A,#N/A,FALSE,"전제";#N/A,#N/A,FALSE,"총손";#N/A,#N/A,FALSE,"손익"}</definedName>
    <definedName name="wrn.선사." localSheetId="14" hidden="1">{#N/A,#N/A,FALSE,"품의서";#N/A,#N/A,FALSE,"전제";#N/A,#N/A,FALSE,"총손";#N/A,#N/A,FALSE,"손익"}</definedName>
    <definedName name="wrn.선사." localSheetId="15" hidden="1">{#N/A,#N/A,FALSE,"품의서";#N/A,#N/A,FALSE,"전제";#N/A,#N/A,FALSE,"총손";#N/A,#N/A,FALSE,"손익"}</definedName>
    <definedName name="wrn.선사." hidden="1">{#N/A,#N/A,FALSE,"품의서";#N/A,#N/A,FALSE,"전제";#N/A,#N/A,FALSE,"총손";#N/A,#N/A,FALSE,"손익"}</definedName>
    <definedName name="wrn.신규dep._.full._.set." localSheetId="7" hidden="1">{#N/A,#N/A,FALSE,"신규dep";#N/A,#N/A,FALSE,"신규dep-금형상각후";#N/A,#N/A,FALSE,"신규dep-연구비상각후";#N/A,#N/A,FALSE,"신규dep-기계,공구상각후"}</definedName>
    <definedName name="wrn.신규dep._.full._.set." localSheetId="16" hidden="1">{#N/A,#N/A,FALSE,"신규dep";#N/A,#N/A,FALSE,"신규dep-금형상각후";#N/A,#N/A,FALSE,"신규dep-연구비상각후";#N/A,#N/A,FALSE,"신규dep-기계,공구상각후"}</definedName>
    <definedName name="wrn.신규dep._.full._.set." localSheetId="6" hidden="1">{#N/A,#N/A,FALSE,"신규dep";#N/A,#N/A,FALSE,"신규dep-금형상각후";#N/A,#N/A,FALSE,"신규dep-연구비상각후";#N/A,#N/A,FALSE,"신규dep-기계,공구상각후"}</definedName>
    <definedName name="wrn.신규dep._.full._.set." localSheetId="17" hidden="1">{#N/A,#N/A,FALSE,"신규dep";#N/A,#N/A,FALSE,"신규dep-금형상각후";#N/A,#N/A,FALSE,"신규dep-연구비상각후";#N/A,#N/A,FALSE,"신규dep-기계,공구상각후"}</definedName>
    <definedName name="wrn.신규dep._.full._.set." localSheetId="13" hidden="1">{#N/A,#N/A,FALSE,"신규dep";#N/A,#N/A,FALSE,"신규dep-금형상각후";#N/A,#N/A,FALSE,"신규dep-연구비상각후";#N/A,#N/A,FALSE,"신규dep-기계,공구상각후"}</definedName>
    <definedName name="wrn.신규dep._.full._.set." localSheetId="14" hidden="1">{#N/A,#N/A,FALSE,"신규dep";#N/A,#N/A,FALSE,"신규dep-금형상각후";#N/A,#N/A,FALSE,"신규dep-연구비상각후";#N/A,#N/A,FALSE,"신규dep-기계,공구상각후"}</definedName>
    <definedName name="wrn.신규dep._.full._.set." localSheetId="15" hidden="1">{#N/A,#N/A,FALSE,"신규dep";#N/A,#N/A,FALSE,"신규dep-금형상각후";#N/A,#N/A,FALSE,"신규dep-연구비상각후";#N/A,#N/A,FALSE,"신규dep-기계,공구상각후"}</definedName>
    <definedName name="wrn.신규dep._.full._.set." hidden="1">{#N/A,#N/A,FALSE,"신규dep";#N/A,#N/A,FALSE,"신규dep-금형상각후";#N/A,#N/A,FALSE,"신규dep-연구비상각후";#N/A,#N/A,FALSE,"신규dep-기계,공구상각후"}</definedName>
    <definedName name="wrn.원가검토서." localSheetId="7" hidden="1">{#N/A,#N/A,FALSE,"원가검토서"}</definedName>
    <definedName name="wrn.원가검토서." localSheetId="16" hidden="1">{#N/A,#N/A,FALSE,"원가검토서"}</definedName>
    <definedName name="wrn.원가검토서." localSheetId="17" hidden="1">{#N/A,#N/A,FALSE,"원가검토서"}</definedName>
    <definedName name="wrn.원가검토서." localSheetId="13" hidden="1">{#N/A,#N/A,FALSE,"원가검토서"}</definedName>
    <definedName name="wrn.원가검토서." localSheetId="14" hidden="1">{#N/A,#N/A,FALSE,"원가검토서"}</definedName>
    <definedName name="wrn.원가검토서." localSheetId="15" hidden="1">{#N/A,#N/A,FALSE,"원가검토서"}</definedName>
    <definedName name="wrn.원가검토서." hidden="1">{#N/A,#N/A,FALSE,"원가검토서"}</definedName>
    <definedName name="wrn.원가절감실적." localSheetId="7" hidden="1">{#N/A,#N/A,FALSE,"협조전";#N/A,#N/A,FALSE,"원가절감계획 ";#N/A,#N/A,FALSE,"항목별원가절감계획"}</definedName>
    <definedName name="wrn.원가절감실적." localSheetId="16" hidden="1">{#N/A,#N/A,FALSE,"협조전";#N/A,#N/A,FALSE,"원가절감계획 ";#N/A,#N/A,FALSE,"항목별원가절감계획"}</definedName>
    <definedName name="wrn.원가절감실적." localSheetId="17" hidden="1">{#N/A,#N/A,FALSE,"협조전";#N/A,#N/A,FALSE,"원가절감계획 ";#N/A,#N/A,FALSE,"항목별원가절감계획"}</definedName>
    <definedName name="wrn.원가절감실적." localSheetId="13" hidden="1">{#N/A,#N/A,FALSE,"협조전";#N/A,#N/A,FALSE,"원가절감계획 ";#N/A,#N/A,FALSE,"항목별원가절감계획"}</definedName>
    <definedName name="wrn.원가절감실적." localSheetId="14" hidden="1">{#N/A,#N/A,FALSE,"협조전";#N/A,#N/A,FALSE,"원가절감계획 ";#N/A,#N/A,FALSE,"항목별원가절감계획"}</definedName>
    <definedName name="wrn.원가절감실적." localSheetId="15" hidden="1">{#N/A,#N/A,FALSE,"협조전";#N/A,#N/A,FALSE,"원가절감계획 ";#N/A,#N/A,FALSE,"항목별원가절감계획"}</definedName>
    <definedName name="wrn.원가절감실적." hidden="1">{#N/A,#N/A,FALSE,"협조전";#N/A,#N/A,FALSE,"원가절감계획 ";#N/A,#N/A,FALSE,"항목별원가절감계획"}</definedName>
    <definedName name="wrn.인쇄." localSheetId="7" hidden="1">{#N/A,#N/A,FALSE,"표지";#N/A,#N/A,FALSE,"순서";#N/A,#N/A,FALSE,"경쟁1";#N/A,#N/A,FALSE,"경쟁2";#N/A,#N/A,FALSE,"경쟁3";#N/A,#N/A,FALSE,"경쟁4";#N/A,#N/A,FALSE,"개발1";#N/A,#N/A,FALSE,"개발2";#N/A,#N/A,FALSE,"개발3";#N/A,#N/A,FALSE,"개발4";#N/A,#N/A,FALSE,"시험1";#N/A,#N/A,FALSE,"시험2";#N/A,#N/A,FALSE,"시험3";#N/A,#N/A,FALSE,"생관1";#N/A,#N/A,FALSE,"생관2";#N/A,#N/A,FALSE,"생관3";#N/A,#N/A,FALSE,"생관4";#N/A,#N/A,FALSE,"생산1";#N/A,#N/A,FALSE,"생산2";#N/A,#N/A,FALSE,"생산3";#N/A,#N/A,FALSE,"생산4";#N/A,#N/A,FALSE,"생산5";#N/A,#N/A,FALSE,"부생1";#N/A,#N/A,FALSE,"부생2";#N/A,#N/A,FALSE,"부생3";#N/A,#N/A,FALSE,"생기1";#N/A,#N/A,FALSE,"생기2";#N/A,#N/A,FALSE,"생기3";#N/A,#N/A,FALSE,"생기4";#N/A,#N/A,FALSE,"생기5";#N/A,#N/A,FALSE,"품경1";#N/A,#N/A,FALSE,"품경2";#N/A,#N/A,FALSE,"품경3";#N/A,#N/A,FALSE,"부개1";#N/A,#N/A,FALSE,"부개2";#N/A,#N/A,FALSE,"총무1";#N/A,#N/A,FALSE,"총무2";#N/A,#N/A,FALSE,"경관1";#N/A,#N/A,FALSE,"경관2";#N/A,#N/A,FALSE,"ERP"}</definedName>
    <definedName name="wrn.인쇄." localSheetId="16" hidden="1">{#N/A,#N/A,FALSE,"표지";#N/A,#N/A,FALSE,"순서";#N/A,#N/A,FALSE,"경쟁1";#N/A,#N/A,FALSE,"경쟁2";#N/A,#N/A,FALSE,"경쟁3";#N/A,#N/A,FALSE,"경쟁4";#N/A,#N/A,FALSE,"개발1";#N/A,#N/A,FALSE,"개발2";#N/A,#N/A,FALSE,"개발3";#N/A,#N/A,FALSE,"개발4";#N/A,#N/A,FALSE,"시험1";#N/A,#N/A,FALSE,"시험2";#N/A,#N/A,FALSE,"시험3";#N/A,#N/A,FALSE,"생관1";#N/A,#N/A,FALSE,"생관2";#N/A,#N/A,FALSE,"생관3";#N/A,#N/A,FALSE,"생관4";#N/A,#N/A,FALSE,"생산1";#N/A,#N/A,FALSE,"생산2";#N/A,#N/A,FALSE,"생산3";#N/A,#N/A,FALSE,"생산4";#N/A,#N/A,FALSE,"생산5";#N/A,#N/A,FALSE,"부생1";#N/A,#N/A,FALSE,"부생2";#N/A,#N/A,FALSE,"부생3";#N/A,#N/A,FALSE,"생기1";#N/A,#N/A,FALSE,"생기2";#N/A,#N/A,FALSE,"생기3";#N/A,#N/A,FALSE,"생기4";#N/A,#N/A,FALSE,"생기5";#N/A,#N/A,FALSE,"품경1";#N/A,#N/A,FALSE,"품경2";#N/A,#N/A,FALSE,"품경3";#N/A,#N/A,FALSE,"부개1";#N/A,#N/A,FALSE,"부개2";#N/A,#N/A,FALSE,"총무1";#N/A,#N/A,FALSE,"총무2";#N/A,#N/A,FALSE,"경관1";#N/A,#N/A,FALSE,"경관2";#N/A,#N/A,FALSE,"ERP"}</definedName>
    <definedName name="wrn.인쇄." localSheetId="17" hidden="1">{#N/A,#N/A,FALSE,"표지";#N/A,#N/A,FALSE,"순서";#N/A,#N/A,FALSE,"경쟁1";#N/A,#N/A,FALSE,"경쟁2";#N/A,#N/A,FALSE,"경쟁3";#N/A,#N/A,FALSE,"경쟁4";#N/A,#N/A,FALSE,"개발1";#N/A,#N/A,FALSE,"개발2";#N/A,#N/A,FALSE,"개발3";#N/A,#N/A,FALSE,"개발4";#N/A,#N/A,FALSE,"시험1";#N/A,#N/A,FALSE,"시험2";#N/A,#N/A,FALSE,"시험3";#N/A,#N/A,FALSE,"생관1";#N/A,#N/A,FALSE,"생관2";#N/A,#N/A,FALSE,"생관3";#N/A,#N/A,FALSE,"생관4";#N/A,#N/A,FALSE,"생산1";#N/A,#N/A,FALSE,"생산2";#N/A,#N/A,FALSE,"생산3";#N/A,#N/A,FALSE,"생산4";#N/A,#N/A,FALSE,"생산5";#N/A,#N/A,FALSE,"부생1";#N/A,#N/A,FALSE,"부생2";#N/A,#N/A,FALSE,"부생3";#N/A,#N/A,FALSE,"생기1";#N/A,#N/A,FALSE,"생기2";#N/A,#N/A,FALSE,"생기3";#N/A,#N/A,FALSE,"생기4";#N/A,#N/A,FALSE,"생기5";#N/A,#N/A,FALSE,"품경1";#N/A,#N/A,FALSE,"품경2";#N/A,#N/A,FALSE,"품경3";#N/A,#N/A,FALSE,"부개1";#N/A,#N/A,FALSE,"부개2";#N/A,#N/A,FALSE,"총무1";#N/A,#N/A,FALSE,"총무2";#N/A,#N/A,FALSE,"경관1";#N/A,#N/A,FALSE,"경관2";#N/A,#N/A,FALSE,"ERP"}</definedName>
    <definedName name="wrn.인쇄." localSheetId="13" hidden="1">{#N/A,#N/A,FALSE,"표지";#N/A,#N/A,FALSE,"순서";#N/A,#N/A,FALSE,"경쟁1";#N/A,#N/A,FALSE,"경쟁2";#N/A,#N/A,FALSE,"경쟁3";#N/A,#N/A,FALSE,"경쟁4";#N/A,#N/A,FALSE,"개발1";#N/A,#N/A,FALSE,"개발2";#N/A,#N/A,FALSE,"개발3";#N/A,#N/A,FALSE,"개발4";#N/A,#N/A,FALSE,"시험1";#N/A,#N/A,FALSE,"시험2";#N/A,#N/A,FALSE,"시험3";#N/A,#N/A,FALSE,"생관1";#N/A,#N/A,FALSE,"생관2";#N/A,#N/A,FALSE,"생관3";#N/A,#N/A,FALSE,"생관4";#N/A,#N/A,FALSE,"생산1";#N/A,#N/A,FALSE,"생산2";#N/A,#N/A,FALSE,"생산3";#N/A,#N/A,FALSE,"생산4";#N/A,#N/A,FALSE,"생산5";#N/A,#N/A,FALSE,"부생1";#N/A,#N/A,FALSE,"부생2";#N/A,#N/A,FALSE,"부생3";#N/A,#N/A,FALSE,"생기1";#N/A,#N/A,FALSE,"생기2";#N/A,#N/A,FALSE,"생기3";#N/A,#N/A,FALSE,"생기4";#N/A,#N/A,FALSE,"생기5";#N/A,#N/A,FALSE,"품경1";#N/A,#N/A,FALSE,"품경2";#N/A,#N/A,FALSE,"품경3";#N/A,#N/A,FALSE,"부개1";#N/A,#N/A,FALSE,"부개2";#N/A,#N/A,FALSE,"총무1";#N/A,#N/A,FALSE,"총무2";#N/A,#N/A,FALSE,"경관1";#N/A,#N/A,FALSE,"경관2";#N/A,#N/A,FALSE,"ERP"}</definedName>
    <definedName name="wrn.인쇄." localSheetId="14" hidden="1">{#N/A,#N/A,FALSE,"표지";#N/A,#N/A,FALSE,"순서";#N/A,#N/A,FALSE,"경쟁1";#N/A,#N/A,FALSE,"경쟁2";#N/A,#N/A,FALSE,"경쟁3";#N/A,#N/A,FALSE,"경쟁4";#N/A,#N/A,FALSE,"개발1";#N/A,#N/A,FALSE,"개발2";#N/A,#N/A,FALSE,"개발3";#N/A,#N/A,FALSE,"개발4";#N/A,#N/A,FALSE,"시험1";#N/A,#N/A,FALSE,"시험2";#N/A,#N/A,FALSE,"시험3";#N/A,#N/A,FALSE,"생관1";#N/A,#N/A,FALSE,"생관2";#N/A,#N/A,FALSE,"생관3";#N/A,#N/A,FALSE,"생관4";#N/A,#N/A,FALSE,"생산1";#N/A,#N/A,FALSE,"생산2";#N/A,#N/A,FALSE,"생산3";#N/A,#N/A,FALSE,"생산4";#N/A,#N/A,FALSE,"생산5";#N/A,#N/A,FALSE,"부생1";#N/A,#N/A,FALSE,"부생2";#N/A,#N/A,FALSE,"부생3";#N/A,#N/A,FALSE,"생기1";#N/A,#N/A,FALSE,"생기2";#N/A,#N/A,FALSE,"생기3";#N/A,#N/A,FALSE,"생기4";#N/A,#N/A,FALSE,"생기5";#N/A,#N/A,FALSE,"품경1";#N/A,#N/A,FALSE,"품경2";#N/A,#N/A,FALSE,"품경3";#N/A,#N/A,FALSE,"부개1";#N/A,#N/A,FALSE,"부개2";#N/A,#N/A,FALSE,"총무1";#N/A,#N/A,FALSE,"총무2";#N/A,#N/A,FALSE,"경관1";#N/A,#N/A,FALSE,"경관2";#N/A,#N/A,FALSE,"ERP"}</definedName>
    <definedName name="wrn.인쇄." localSheetId="15" hidden="1">{#N/A,#N/A,FALSE,"표지";#N/A,#N/A,FALSE,"순서";#N/A,#N/A,FALSE,"경쟁1";#N/A,#N/A,FALSE,"경쟁2";#N/A,#N/A,FALSE,"경쟁3";#N/A,#N/A,FALSE,"경쟁4";#N/A,#N/A,FALSE,"개발1";#N/A,#N/A,FALSE,"개발2";#N/A,#N/A,FALSE,"개발3";#N/A,#N/A,FALSE,"개발4";#N/A,#N/A,FALSE,"시험1";#N/A,#N/A,FALSE,"시험2";#N/A,#N/A,FALSE,"시험3";#N/A,#N/A,FALSE,"생관1";#N/A,#N/A,FALSE,"생관2";#N/A,#N/A,FALSE,"생관3";#N/A,#N/A,FALSE,"생관4";#N/A,#N/A,FALSE,"생산1";#N/A,#N/A,FALSE,"생산2";#N/A,#N/A,FALSE,"생산3";#N/A,#N/A,FALSE,"생산4";#N/A,#N/A,FALSE,"생산5";#N/A,#N/A,FALSE,"부생1";#N/A,#N/A,FALSE,"부생2";#N/A,#N/A,FALSE,"부생3";#N/A,#N/A,FALSE,"생기1";#N/A,#N/A,FALSE,"생기2";#N/A,#N/A,FALSE,"생기3";#N/A,#N/A,FALSE,"생기4";#N/A,#N/A,FALSE,"생기5";#N/A,#N/A,FALSE,"품경1";#N/A,#N/A,FALSE,"품경2";#N/A,#N/A,FALSE,"품경3";#N/A,#N/A,FALSE,"부개1";#N/A,#N/A,FALSE,"부개2";#N/A,#N/A,FALSE,"총무1";#N/A,#N/A,FALSE,"총무2";#N/A,#N/A,FALSE,"경관1";#N/A,#N/A,FALSE,"경관2";#N/A,#N/A,FALSE,"ERP"}</definedName>
    <definedName name="wrn.인쇄." hidden="1">{#N/A,#N/A,FALSE,"표지";#N/A,#N/A,FALSE,"순서";#N/A,#N/A,FALSE,"경쟁1";#N/A,#N/A,FALSE,"경쟁2";#N/A,#N/A,FALSE,"경쟁3";#N/A,#N/A,FALSE,"경쟁4";#N/A,#N/A,FALSE,"개발1";#N/A,#N/A,FALSE,"개발2";#N/A,#N/A,FALSE,"개발3";#N/A,#N/A,FALSE,"개발4";#N/A,#N/A,FALSE,"시험1";#N/A,#N/A,FALSE,"시험2";#N/A,#N/A,FALSE,"시험3";#N/A,#N/A,FALSE,"생관1";#N/A,#N/A,FALSE,"생관2";#N/A,#N/A,FALSE,"생관3";#N/A,#N/A,FALSE,"생관4";#N/A,#N/A,FALSE,"생산1";#N/A,#N/A,FALSE,"생산2";#N/A,#N/A,FALSE,"생산3";#N/A,#N/A,FALSE,"생산4";#N/A,#N/A,FALSE,"생산5";#N/A,#N/A,FALSE,"부생1";#N/A,#N/A,FALSE,"부생2";#N/A,#N/A,FALSE,"부생3";#N/A,#N/A,FALSE,"생기1";#N/A,#N/A,FALSE,"생기2";#N/A,#N/A,FALSE,"생기3";#N/A,#N/A,FALSE,"생기4";#N/A,#N/A,FALSE,"생기5";#N/A,#N/A,FALSE,"품경1";#N/A,#N/A,FALSE,"품경2";#N/A,#N/A,FALSE,"품경3";#N/A,#N/A,FALSE,"부개1";#N/A,#N/A,FALSE,"부개2";#N/A,#N/A,FALSE,"총무1";#N/A,#N/A,FALSE,"총무2";#N/A,#N/A,FALSE,"경관1";#N/A,#N/A,FALSE,"경관2";#N/A,#N/A,FALSE,"ERP"}</definedName>
    <definedName name="wrn.일일생산현황." localSheetId="7" hidden="1">{#N/A,#N/A,FALSE,"10월"}</definedName>
    <definedName name="wrn.일일생산현황." localSheetId="16" hidden="1">{#N/A,#N/A,FALSE,"10월"}</definedName>
    <definedName name="wrn.일일생산현황." localSheetId="17" hidden="1">{#N/A,#N/A,FALSE,"10월"}</definedName>
    <definedName name="wrn.일일생산현황." localSheetId="13" hidden="1">{#N/A,#N/A,FALSE,"10월"}</definedName>
    <definedName name="wrn.일일생산현황." localSheetId="14" hidden="1">{#N/A,#N/A,FALSE,"10월"}</definedName>
    <definedName name="wrn.일일생산현황." localSheetId="15" hidden="1">{#N/A,#N/A,FALSE,"10월"}</definedName>
    <definedName name="wrn.일일생산현황." hidden="1">{#N/A,#N/A,FALSE,"10월"}</definedName>
    <definedName name="wrn.자판정비._.월간회의자료." localSheetId="7" hidden="1">{#N/A,#N/A,FALSE,"총매출,이익";#N/A,#N/A,FALSE,"사업소계";#N/A,#N/A,FALSE,"남대구";#N/A,#N/A,FALSE,"평촌";#N/A,#N/A,FALSE,"사상";#N/A,#N/A,FALSE,"이리";#N/A,#N/A,FALSE,"수원";#N/A,#N/A,FALSE,"남부산";#N/A,#N/A,FALSE,"김해";#N/A,#N/A,FALSE,"일산";#N/A,#N/A,FALSE,"포항";#N/A,#N/A,FALSE,"청주";#N/A,#N/A,FALSE,"요약손익";#N/A,#N/A,FALSE,"요약손익누계";#N/A,#N/A,FALSE,"당월누계"}</definedName>
    <definedName name="wrn.자판정비._.월간회의자료." localSheetId="16" hidden="1">{#N/A,#N/A,FALSE,"총매출,이익";#N/A,#N/A,FALSE,"사업소계";#N/A,#N/A,FALSE,"남대구";#N/A,#N/A,FALSE,"평촌";#N/A,#N/A,FALSE,"사상";#N/A,#N/A,FALSE,"이리";#N/A,#N/A,FALSE,"수원";#N/A,#N/A,FALSE,"남부산";#N/A,#N/A,FALSE,"김해";#N/A,#N/A,FALSE,"일산";#N/A,#N/A,FALSE,"포항";#N/A,#N/A,FALSE,"청주";#N/A,#N/A,FALSE,"요약손익";#N/A,#N/A,FALSE,"요약손익누계";#N/A,#N/A,FALSE,"당월누계"}</definedName>
    <definedName name="wrn.자판정비._.월간회의자료." localSheetId="17" hidden="1">{#N/A,#N/A,FALSE,"총매출,이익";#N/A,#N/A,FALSE,"사업소계";#N/A,#N/A,FALSE,"남대구";#N/A,#N/A,FALSE,"평촌";#N/A,#N/A,FALSE,"사상";#N/A,#N/A,FALSE,"이리";#N/A,#N/A,FALSE,"수원";#N/A,#N/A,FALSE,"남부산";#N/A,#N/A,FALSE,"김해";#N/A,#N/A,FALSE,"일산";#N/A,#N/A,FALSE,"포항";#N/A,#N/A,FALSE,"청주";#N/A,#N/A,FALSE,"요약손익";#N/A,#N/A,FALSE,"요약손익누계";#N/A,#N/A,FALSE,"당월누계"}</definedName>
    <definedName name="wrn.자판정비._.월간회의자료." localSheetId="13" hidden="1">{#N/A,#N/A,FALSE,"총매출,이익";#N/A,#N/A,FALSE,"사업소계";#N/A,#N/A,FALSE,"남대구";#N/A,#N/A,FALSE,"평촌";#N/A,#N/A,FALSE,"사상";#N/A,#N/A,FALSE,"이리";#N/A,#N/A,FALSE,"수원";#N/A,#N/A,FALSE,"남부산";#N/A,#N/A,FALSE,"김해";#N/A,#N/A,FALSE,"일산";#N/A,#N/A,FALSE,"포항";#N/A,#N/A,FALSE,"청주";#N/A,#N/A,FALSE,"요약손익";#N/A,#N/A,FALSE,"요약손익누계";#N/A,#N/A,FALSE,"당월누계"}</definedName>
    <definedName name="wrn.자판정비._.월간회의자료." localSheetId="14" hidden="1">{#N/A,#N/A,FALSE,"총매출,이익";#N/A,#N/A,FALSE,"사업소계";#N/A,#N/A,FALSE,"남대구";#N/A,#N/A,FALSE,"평촌";#N/A,#N/A,FALSE,"사상";#N/A,#N/A,FALSE,"이리";#N/A,#N/A,FALSE,"수원";#N/A,#N/A,FALSE,"남부산";#N/A,#N/A,FALSE,"김해";#N/A,#N/A,FALSE,"일산";#N/A,#N/A,FALSE,"포항";#N/A,#N/A,FALSE,"청주";#N/A,#N/A,FALSE,"요약손익";#N/A,#N/A,FALSE,"요약손익누계";#N/A,#N/A,FALSE,"당월누계"}</definedName>
    <definedName name="wrn.자판정비._.월간회의자료." localSheetId="15" hidden="1">{#N/A,#N/A,FALSE,"총매출,이익";#N/A,#N/A,FALSE,"사업소계";#N/A,#N/A,FALSE,"남대구";#N/A,#N/A,FALSE,"평촌";#N/A,#N/A,FALSE,"사상";#N/A,#N/A,FALSE,"이리";#N/A,#N/A,FALSE,"수원";#N/A,#N/A,FALSE,"남부산";#N/A,#N/A,FALSE,"김해";#N/A,#N/A,FALSE,"일산";#N/A,#N/A,FALSE,"포항";#N/A,#N/A,FALSE,"청주";#N/A,#N/A,FALSE,"요약손익";#N/A,#N/A,FALSE,"요약손익누계";#N/A,#N/A,FALSE,"당월누계"}</definedName>
    <definedName name="wrn.자판정비._.월간회의자료." hidden="1">{#N/A,#N/A,FALSE,"총매출,이익";#N/A,#N/A,FALSE,"사업소계";#N/A,#N/A,FALSE,"남대구";#N/A,#N/A,FALSE,"평촌";#N/A,#N/A,FALSE,"사상";#N/A,#N/A,FALSE,"이리";#N/A,#N/A,FALSE,"수원";#N/A,#N/A,FALSE,"남부산";#N/A,#N/A,FALSE,"김해";#N/A,#N/A,FALSE,"일산";#N/A,#N/A,FALSE,"포항";#N/A,#N/A,FALSE,"청주";#N/A,#N/A,FALSE,"요약손익";#N/A,#N/A,FALSE,"요약손익누계";#N/A,#N/A,FALSE,"당월누계"}</definedName>
    <definedName name="wrn.재고분석." localSheetId="7" hidden="1">{#N/A,#N/A,TRUE,"재고분석";#N/A,#N/A,TRUE,"입고현황"}</definedName>
    <definedName name="wrn.재고분석." localSheetId="16" hidden="1">{#N/A,#N/A,TRUE,"재고분석";#N/A,#N/A,TRUE,"입고현황"}</definedName>
    <definedName name="wrn.재고분석." localSheetId="6" hidden="1">{#N/A,#N/A,TRUE,"재고분석";#N/A,#N/A,TRUE,"입고현황"}</definedName>
    <definedName name="wrn.재고분석." localSheetId="17" hidden="1">{#N/A,#N/A,TRUE,"재고분석";#N/A,#N/A,TRUE,"입고현황"}</definedName>
    <definedName name="wrn.재고분석." localSheetId="13" hidden="1">{#N/A,#N/A,TRUE,"재고분석";#N/A,#N/A,TRUE,"입고현황"}</definedName>
    <definedName name="wrn.재고분석." localSheetId="14" hidden="1">{#N/A,#N/A,TRUE,"재고분석";#N/A,#N/A,TRUE,"입고현황"}</definedName>
    <definedName name="wrn.재고분석." localSheetId="15" hidden="1">{#N/A,#N/A,TRUE,"재고분석";#N/A,#N/A,TRUE,"입고현황"}</definedName>
    <definedName name="wrn.재고분석." hidden="1">{#N/A,#N/A,TRUE,"재고분석";#N/A,#N/A,TRUE,"입고현황"}</definedName>
    <definedName name="wrn.전부인쇄." localSheetId="7" hidden="1">{#N/A,#N/A,FALSE,"단축1";#N/A,#N/A,FALSE,"단축2";#N/A,#N/A,FALSE,"단축3";#N/A,#N/A,FALSE,"장축";#N/A,#N/A,FALSE,"4WD"}</definedName>
    <definedName name="wrn.전부인쇄." localSheetId="16" hidden="1">{#N/A,#N/A,FALSE,"단축1";#N/A,#N/A,FALSE,"단축2";#N/A,#N/A,FALSE,"단축3";#N/A,#N/A,FALSE,"장축";#N/A,#N/A,FALSE,"4WD"}</definedName>
    <definedName name="wrn.전부인쇄." localSheetId="6" hidden="1">{#N/A,#N/A,FALSE,"단축1";#N/A,#N/A,FALSE,"단축2";#N/A,#N/A,FALSE,"단축3";#N/A,#N/A,FALSE,"장축";#N/A,#N/A,FALSE,"4WD"}</definedName>
    <definedName name="wrn.전부인쇄." localSheetId="17" hidden="1">{#N/A,#N/A,FALSE,"단축1";#N/A,#N/A,FALSE,"단축2";#N/A,#N/A,FALSE,"단축3";#N/A,#N/A,FALSE,"장축";#N/A,#N/A,FALSE,"4WD"}</definedName>
    <definedName name="wrn.전부인쇄." localSheetId="13" hidden="1">{#N/A,#N/A,FALSE,"단축1";#N/A,#N/A,FALSE,"단축2";#N/A,#N/A,FALSE,"단축3";#N/A,#N/A,FALSE,"장축";#N/A,#N/A,FALSE,"4WD"}</definedName>
    <definedName name="wrn.전부인쇄." localSheetId="14" hidden="1">{#N/A,#N/A,FALSE,"단축1";#N/A,#N/A,FALSE,"단축2";#N/A,#N/A,FALSE,"단축3";#N/A,#N/A,FALSE,"장축";#N/A,#N/A,FALSE,"4WD"}</definedName>
    <definedName name="wrn.전부인쇄." localSheetId="15" hidden="1">{#N/A,#N/A,FALSE,"단축1";#N/A,#N/A,FALSE,"단축2";#N/A,#N/A,FALSE,"단축3";#N/A,#N/A,FALSE,"장축";#N/A,#N/A,FALSE,"4WD"}</definedName>
    <definedName name="wrn.전부인쇄." hidden="1">{#N/A,#N/A,FALSE,"단축1";#N/A,#N/A,FALSE,"단축2";#N/A,#N/A,FALSE,"단축3";#N/A,#N/A,FALSE,"장축";#N/A,#N/A,FALSE,"4WD"}</definedName>
    <definedName name="wrn.전부인쇄1." localSheetId="7" hidden="1">{#N/A,#N/A,FALSE,"단축1";#N/A,#N/A,FALSE,"단축2";#N/A,#N/A,FALSE,"단축3";#N/A,#N/A,FALSE,"장축";#N/A,#N/A,FALSE,"4WD"}</definedName>
    <definedName name="wrn.전부인쇄1." localSheetId="16" hidden="1">{#N/A,#N/A,FALSE,"단축1";#N/A,#N/A,FALSE,"단축2";#N/A,#N/A,FALSE,"단축3";#N/A,#N/A,FALSE,"장축";#N/A,#N/A,FALSE,"4WD"}</definedName>
    <definedName name="wrn.전부인쇄1." localSheetId="17" hidden="1">{#N/A,#N/A,FALSE,"단축1";#N/A,#N/A,FALSE,"단축2";#N/A,#N/A,FALSE,"단축3";#N/A,#N/A,FALSE,"장축";#N/A,#N/A,FALSE,"4WD"}</definedName>
    <definedName name="wrn.전부인쇄1." localSheetId="13" hidden="1">{#N/A,#N/A,FALSE,"단축1";#N/A,#N/A,FALSE,"단축2";#N/A,#N/A,FALSE,"단축3";#N/A,#N/A,FALSE,"장축";#N/A,#N/A,FALSE,"4WD"}</definedName>
    <definedName name="wrn.전부인쇄1." localSheetId="14" hidden="1">{#N/A,#N/A,FALSE,"단축1";#N/A,#N/A,FALSE,"단축2";#N/A,#N/A,FALSE,"단축3";#N/A,#N/A,FALSE,"장축";#N/A,#N/A,FALSE,"4WD"}</definedName>
    <definedName name="wrn.전부인쇄1." localSheetId="15" hidden="1">{#N/A,#N/A,FALSE,"단축1";#N/A,#N/A,FALSE,"단축2";#N/A,#N/A,FALSE,"단축3";#N/A,#N/A,FALSE,"장축";#N/A,#N/A,FALSE,"4WD"}</definedName>
    <definedName name="wrn.전부인쇄1." hidden="1">{#N/A,#N/A,FALSE,"단축1";#N/A,#N/A,FALSE,"단축2";#N/A,#N/A,FALSE,"단축3";#N/A,#N/A,FALSE,"장축";#N/A,#N/A,FALSE,"4WD"}</definedName>
    <definedName name="wrn.주간._.보고." localSheetId="7" hidden="1">{#N/A,#N/A,TRUE,"일정"}</definedName>
    <definedName name="wrn.주간._.보고." localSheetId="16" hidden="1">{#N/A,#N/A,TRUE,"일정"}</definedName>
    <definedName name="wrn.주간._.보고." localSheetId="17" hidden="1">{#N/A,#N/A,TRUE,"일정"}</definedName>
    <definedName name="wrn.주간._.보고." localSheetId="13" hidden="1">{#N/A,#N/A,TRUE,"일정"}</definedName>
    <definedName name="wrn.주간._.보고." localSheetId="14" hidden="1">{#N/A,#N/A,TRUE,"일정"}</definedName>
    <definedName name="wrn.주간._.보고." localSheetId="15" hidden="1">{#N/A,#N/A,TRUE,"일정"}</definedName>
    <definedName name="wrn.주간._.보고." hidden="1">{#N/A,#N/A,TRUE,"일정"}</definedName>
    <definedName name="wrn.직좌." localSheetId="7" hidden="1">{#N/A,#N/A,FALSE,"품의서";#N/A,#N/A,FALSE,"전제";#N/A,#N/A,FALSE,"총손";#N/A,#N/A,FALSE,"손익";#N/A,#N/A,FALSE,"대당";#N/A,#N/A,FALSE,"가공비";#N/A,#N/A,FALSE,"재료비";#N/A,#N/A,FALSE,"판비";#N/A,#N/A,FALSE,"가격"}</definedName>
    <definedName name="wrn.직좌." localSheetId="16" hidden="1">{#N/A,#N/A,FALSE,"품의서";#N/A,#N/A,FALSE,"전제";#N/A,#N/A,FALSE,"총손";#N/A,#N/A,FALSE,"손익";#N/A,#N/A,FALSE,"대당";#N/A,#N/A,FALSE,"가공비";#N/A,#N/A,FALSE,"재료비";#N/A,#N/A,FALSE,"판비";#N/A,#N/A,FALSE,"가격"}</definedName>
    <definedName name="wrn.직좌." localSheetId="6" hidden="1">{#N/A,#N/A,FALSE,"품의서";#N/A,#N/A,FALSE,"전제";#N/A,#N/A,FALSE,"총손";#N/A,#N/A,FALSE,"손익";#N/A,#N/A,FALSE,"대당";#N/A,#N/A,FALSE,"가공비";#N/A,#N/A,FALSE,"재료비";#N/A,#N/A,FALSE,"판비";#N/A,#N/A,FALSE,"가격"}</definedName>
    <definedName name="wrn.직좌." localSheetId="17" hidden="1">{#N/A,#N/A,FALSE,"품의서";#N/A,#N/A,FALSE,"전제";#N/A,#N/A,FALSE,"총손";#N/A,#N/A,FALSE,"손익";#N/A,#N/A,FALSE,"대당";#N/A,#N/A,FALSE,"가공비";#N/A,#N/A,FALSE,"재료비";#N/A,#N/A,FALSE,"판비";#N/A,#N/A,FALSE,"가격"}</definedName>
    <definedName name="wrn.직좌." localSheetId="13" hidden="1">{#N/A,#N/A,FALSE,"품의서";#N/A,#N/A,FALSE,"전제";#N/A,#N/A,FALSE,"총손";#N/A,#N/A,FALSE,"손익";#N/A,#N/A,FALSE,"대당";#N/A,#N/A,FALSE,"가공비";#N/A,#N/A,FALSE,"재료비";#N/A,#N/A,FALSE,"판비";#N/A,#N/A,FALSE,"가격"}</definedName>
    <definedName name="wrn.직좌." localSheetId="14" hidden="1">{#N/A,#N/A,FALSE,"품의서";#N/A,#N/A,FALSE,"전제";#N/A,#N/A,FALSE,"총손";#N/A,#N/A,FALSE,"손익";#N/A,#N/A,FALSE,"대당";#N/A,#N/A,FALSE,"가공비";#N/A,#N/A,FALSE,"재료비";#N/A,#N/A,FALSE,"판비";#N/A,#N/A,FALSE,"가격"}</definedName>
    <definedName name="wrn.직좌." localSheetId="15" hidden="1">{#N/A,#N/A,FALSE,"품의서";#N/A,#N/A,FALSE,"전제";#N/A,#N/A,FALSE,"총손";#N/A,#N/A,FALSE,"손익";#N/A,#N/A,FALSE,"대당";#N/A,#N/A,FALSE,"가공비";#N/A,#N/A,FALSE,"재료비";#N/A,#N/A,FALSE,"판비";#N/A,#N/A,FALSE,"가격"}</definedName>
    <definedName name="wrn.직좌." hidden="1">{#N/A,#N/A,FALSE,"품의서";#N/A,#N/A,FALSE,"전제";#N/A,#N/A,FALSE,"총손";#N/A,#N/A,FALSE,"손익";#N/A,#N/A,FALSE,"대당";#N/A,#N/A,FALSE,"가공비";#N/A,#N/A,FALSE,"재료비";#N/A,#N/A,FALSE,"판비";#N/A,#N/A,FALSE,"가격"}</definedName>
    <definedName name="wrn.직중." localSheetId="7" hidden="1">{#N/A,#N/A,FALSE,"표지";#N/A,#N/A,FALSE,"전제";#N/A,#N/A,FALSE,"대당";#N/A,#N/A,FALSE,"가공비";#N/A,#N/A,FALSE,"재료비";#N/A,#N/A,FALSE,"손익"}</definedName>
    <definedName name="wrn.직중." localSheetId="16" hidden="1">{#N/A,#N/A,FALSE,"표지";#N/A,#N/A,FALSE,"전제";#N/A,#N/A,FALSE,"대당";#N/A,#N/A,FALSE,"가공비";#N/A,#N/A,FALSE,"재료비";#N/A,#N/A,FALSE,"손익"}</definedName>
    <definedName name="wrn.직중." localSheetId="6" hidden="1">{#N/A,#N/A,FALSE,"표지";#N/A,#N/A,FALSE,"전제";#N/A,#N/A,FALSE,"대당";#N/A,#N/A,FALSE,"가공비";#N/A,#N/A,FALSE,"재료비";#N/A,#N/A,FALSE,"손익"}</definedName>
    <definedName name="wrn.직중." localSheetId="17" hidden="1">{#N/A,#N/A,FALSE,"표지";#N/A,#N/A,FALSE,"전제";#N/A,#N/A,FALSE,"대당";#N/A,#N/A,FALSE,"가공비";#N/A,#N/A,FALSE,"재료비";#N/A,#N/A,FALSE,"손익"}</definedName>
    <definedName name="wrn.직중." localSheetId="13" hidden="1">{#N/A,#N/A,FALSE,"표지";#N/A,#N/A,FALSE,"전제";#N/A,#N/A,FALSE,"대당";#N/A,#N/A,FALSE,"가공비";#N/A,#N/A,FALSE,"재료비";#N/A,#N/A,FALSE,"손익"}</definedName>
    <definedName name="wrn.직중." localSheetId="14" hidden="1">{#N/A,#N/A,FALSE,"표지";#N/A,#N/A,FALSE,"전제";#N/A,#N/A,FALSE,"대당";#N/A,#N/A,FALSE,"가공비";#N/A,#N/A,FALSE,"재료비";#N/A,#N/A,FALSE,"손익"}</definedName>
    <definedName name="wrn.직중." localSheetId="15" hidden="1">{#N/A,#N/A,FALSE,"표지";#N/A,#N/A,FALSE,"전제";#N/A,#N/A,FALSE,"대당";#N/A,#N/A,FALSE,"가공비";#N/A,#N/A,FALSE,"재료비";#N/A,#N/A,FALSE,"손익"}</definedName>
    <definedName name="wrn.직중." hidden="1">{#N/A,#N/A,FALSE,"표지";#N/A,#N/A,FALSE,"전제";#N/A,#N/A,FALSE,"대당";#N/A,#N/A,FALSE,"가공비";#N/A,#N/A,FALSE,"재료비";#N/A,#N/A,FALSE,"손익"}</definedName>
    <definedName name="wrn.컬러인쇄." localSheetId="7" hidden="1">{"컬러",#N/A,FALSE,"표지";"컬러",#N/A,FALSE,"조직1";"컬러",#N/A,FALSE,"인원1";"컬러",#N/A,FALSE,"노무비1";"컬러",#N/A,FALSE,"손익1";"컬러",#N/A,FALSE,"손익2";"컬러",#N/A,FALSE,"관리체계";"컬러",#N/A,FALSE,"직수출";"컬러",#N/A,FALSE,"개발";"컬러",#N/A,FALSE,"품질1";"컬러",#N/A,FALSE,"품질2"}</definedName>
    <definedName name="wrn.컬러인쇄." localSheetId="16" hidden="1">{"컬러",#N/A,FALSE,"표지";"컬러",#N/A,FALSE,"조직1";"컬러",#N/A,FALSE,"인원1";"컬러",#N/A,FALSE,"노무비1";"컬러",#N/A,FALSE,"손익1";"컬러",#N/A,FALSE,"손익2";"컬러",#N/A,FALSE,"관리체계";"컬러",#N/A,FALSE,"직수출";"컬러",#N/A,FALSE,"개발";"컬러",#N/A,FALSE,"품질1";"컬러",#N/A,FALSE,"품질2"}</definedName>
    <definedName name="wrn.컬러인쇄." localSheetId="17" hidden="1">{"컬러",#N/A,FALSE,"표지";"컬러",#N/A,FALSE,"조직1";"컬러",#N/A,FALSE,"인원1";"컬러",#N/A,FALSE,"노무비1";"컬러",#N/A,FALSE,"손익1";"컬러",#N/A,FALSE,"손익2";"컬러",#N/A,FALSE,"관리체계";"컬러",#N/A,FALSE,"직수출";"컬러",#N/A,FALSE,"개발";"컬러",#N/A,FALSE,"품질1";"컬러",#N/A,FALSE,"품질2"}</definedName>
    <definedName name="wrn.컬러인쇄." localSheetId="13" hidden="1">{"컬러",#N/A,FALSE,"표지";"컬러",#N/A,FALSE,"조직1";"컬러",#N/A,FALSE,"인원1";"컬러",#N/A,FALSE,"노무비1";"컬러",#N/A,FALSE,"손익1";"컬러",#N/A,FALSE,"손익2";"컬러",#N/A,FALSE,"관리체계";"컬러",#N/A,FALSE,"직수출";"컬러",#N/A,FALSE,"개발";"컬러",#N/A,FALSE,"품질1";"컬러",#N/A,FALSE,"품질2"}</definedName>
    <definedName name="wrn.컬러인쇄." localSheetId="14" hidden="1">{"컬러",#N/A,FALSE,"표지";"컬러",#N/A,FALSE,"조직1";"컬러",#N/A,FALSE,"인원1";"컬러",#N/A,FALSE,"노무비1";"컬러",#N/A,FALSE,"손익1";"컬러",#N/A,FALSE,"손익2";"컬러",#N/A,FALSE,"관리체계";"컬러",#N/A,FALSE,"직수출";"컬러",#N/A,FALSE,"개발";"컬러",#N/A,FALSE,"품질1";"컬러",#N/A,FALSE,"품질2"}</definedName>
    <definedName name="wrn.컬러인쇄." localSheetId="15" hidden="1">{"컬러",#N/A,FALSE,"표지";"컬러",#N/A,FALSE,"조직1";"컬러",#N/A,FALSE,"인원1";"컬러",#N/A,FALSE,"노무비1";"컬러",#N/A,FALSE,"손익1";"컬러",#N/A,FALSE,"손익2";"컬러",#N/A,FALSE,"관리체계";"컬러",#N/A,FALSE,"직수출";"컬러",#N/A,FALSE,"개발";"컬러",#N/A,FALSE,"품질1";"컬러",#N/A,FALSE,"품질2"}</definedName>
    <definedName name="wrn.컬러인쇄." hidden="1">{"컬러",#N/A,FALSE,"표지";"컬러",#N/A,FALSE,"조직1";"컬러",#N/A,FALSE,"인원1";"컬러",#N/A,FALSE,"노무비1";"컬러",#N/A,FALSE,"손익1";"컬러",#N/A,FALSE,"손익2";"컬러",#N/A,FALSE,"관리체계";"컬러",#N/A,FALSE,"직수출";"컬러",#N/A,FALSE,"개발";"컬러",#N/A,FALSE,"품질1";"컬러",#N/A,FALSE,"품질2"}</definedName>
    <definedName name="wrn.현대정공구매현황." localSheetId="7" hidden="1">{#N/A,#N/A,FALSE,"정공"}</definedName>
    <definedName name="wrn.현대정공구매현황." localSheetId="16" hidden="1">{#N/A,#N/A,FALSE,"정공"}</definedName>
    <definedName name="wrn.현대정공구매현황." localSheetId="6" hidden="1">{#N/A,#N/A,FALSE,"정공"}</definedName>
    <definedName name="wrn.현대정공구매현황." localSheetId="17" hidden="1">{#N/A,#N/A,FALSE,"정공"}</definedName>
    <definedName name="wrn.현대정공구매현황." localSheetId="13" hidden="1">{#N/A,#N/A,FALSE,"정공"}</definedName>
    <definedName name="wrn.현대정공구매현황." localSheetId="14" hidden="1">{#N/A,#N/A,FALSE,"정공"}</definedName>
    <definedName name="wrn.현대정공구매현황." localSheetId="15" hidden="1">{#N/A,#N/A,FALSE,"정공"}</definedName>
    <definedName name="wrn.현대정공구매현황." hidden="1">{#N/A,#N/A,FALSE,"정공"}</definedName>
    <definedName name="wrn.ㅛY차보고" localSheetId="7" hidden="1">{#N/A,#N/A,TRUE,"Y생산";#N/A,#N/A,TRUE,"Y판매";#N/A,#N/A,TRUE,"Y총물량";#N/A,#N/A,TRUE,"Y능력";#N/A,#N/A,TRUE,"YKD"}</definedName>
    <definedName name="wrn.ㅛY차보고" localSheetId="16" hidden="1">{#N/A,#N/A,TRUE,"Y생산";#N/A,#N/A,TRUE,"Y판매";#N/A,#N/A,TRUE,"Y총물량";#N/A,#N/A,TRUE,"Y능력";#N/A,#N/A,TRUE,"YKD"}</definedName>
    <definedName name="wrn.ㅛY차보고" localSheetId="6" hidden="1">{#N/A,#N/A,TRUE,"Y생산";#N/A,#N/A,TRUE,"Y판매";#N/A,#N/A,TRUE,"Y총물량";#N/A,#N/A,TRUE,"Y능력";#N/A,#N/A,TRUE,"YKD"}</definedName>
    <definedName name="wrn.ㅛY차보고" localSheetId="17" hidden="1">{#N/A,#N/A,TRUE,"Y생산";#N/A,#N/A,TRUE,"Y판매";#N/A,#N/A,TRUE,"Y총물량";#N/A,#N/A,TRUE,"Y능력";#N/A,#N/A,TRUE,"YKD"}</definedName>
    <definedName name="wrn.ㅛY차보고" localSheetId="13" hidden="1">{#N/A,#N/A,TRUE,"Y생산";#N/A,#N/A,TRUE,"Y판매";#N/A,#N/A,TRUE,"Y총물량";#N/A,#N/A,TRUE,"Y능력";#N/A,#N/A,TRUE,"YKD"}</definedName>
    <definedName name="wrn.ㅛY차보고" localSheetId="14" hidden="1">{#N/A,#N/A,TRUE,"Y생산";#N/A,#N/A,TRUE,"Y판매";#N/A,#N/A,TRUE,"Y총물량";#N/A,#N/A,TRUE,"Y능력";#N/A,#N/A,TRUE,"YKD"}</definedName>
    <definedName name="wrn.ㅛY차보고" localSheetId="15" hidden="1">{#N/A,#N/A,TRUE,"Y생산";#N/A,#N/A,TRUE,"Y판매";#N/A,#N/A,TRUE,"Y총물량";#N/A,#N/A,TRUE,"Y능력";#N/A,#N/A,TRUE,"YKD"}</definedName>
    <definedName name="wrn.ㅛY차보고" hidden="1">{#N/A,#N/A,TRUE,"Y생산";#N/A,#N/A,TRUE,"Y판매";#N/A,#N/A,TRUE,"Y총물량";#N/A,#N/A,TRUE,"Y능력";#N/A,#N/A,TRUE,"YKD"}</definedName>
    <definedName name="wvu.Komplett." localSheetId="7" hidden="1">{TRUE,TRUE,-0.8,-17,963.6,637.8,FALSE,TRUE,TRUE,TRUE,0,1,#N/A,1,#N/A,18.0487804878049,42.7727272727273,1,FALSE,FALSE,3,TRUE,1,FALSE,100,"Swvu.Komplett.","ACwvu.Komplett.",#N/A,FALSE,FALSE,0.78740157480315,0.393700787401575,0.984251968503937,0.984251968503937,1,"","&amp;RH.Lehmhaus
VV54TQ
&amp;D",TRUE,TRUE,FALSE,FALSE,1,#N/A,1,1,"=R1C1:R67C11",FALSE,#N/A,#N/A,FALSE,FALSE,FALSE,9,300,300,FALSE,FALSE,TRUE,TRUE,TRUE}</definedName>
    <definedName name="wvu.Komplett." localSheetId="16" hidden="1">{TRUE,TRUE,-0.8,-17,963.6,637.8,FALSE,TRUE,TRUE,TRUE,0,1,#N/A,1,#N/A,18.0487804878049,42.7727272727273,1,FALSE,FALSE,3,TRUE,1,FALSE,100,"Swvu.Komplett.","ACwvu.Komplett.",#N/A,FALSE,FALSE,0.78740157480315,0.393700787401575,0.984251968503937,0.984251968503937,1,"","&amp;RH.Lehmhaus
VV54TQ
&amp;D",TRUE,TRUE,FALSE,FALSE,1,#N/A,1,1,"=R1C1:R67C11",FALSE,#N/A,#N/A,FALSE,FALSE,FALSE,9,300,300,FALSE,FALSE,TRUE,TRUE,TRUE}</definedName>
    <definedName name="wvu.Komplett." localSheetId="17" hidden="1">{TRUE,TRUE,-0.8,-17,963.6,637.8,FALSE,TRUE,TRUE,TRUE,0,1,#N/A,1,#N/A,18.0487804878049,42.7727272727273,1,FALSE,FALSE,3,TRUE,1,FALSE,100,"Swvu.Komplett.","ACwvu.Komplett.",#N/A,FALSE,FALSE,0.78740157480315,0.393700787401575,0.984251968503937,0.984251968503937,1,"","&amp;RH.Lehmhaus
VV54TQ
&amp;D",TRUE,TRUE,FALSE,FALSE,1,#N/A,1,1,"=R1C1:R67C11",FALSE,#N/A,#N/A,FALSE,FALSE,FALSE,9,300,300,FALSE,FALSE,TRUE,TRUE,TRUE}</definedName>
    <definedName name="wvu.Komplett." localSheetId="13" hidden="1">{TRUE,TRUE,-0.8,-17,963.6,637.8,FALSE,TRUE,TRUE,TRUE,0,1,#N/A,1,#N/A,18.0487804878049,42.7727272727273,1,FALSE,FALSE,3,TRUE,1,FALSE,100,"Swvu.Komplett.","ACwvu.Komplett.",#N/A,FALSE,FALSE,0.78740157480315,0.393700787401575,0.984251968503937,0.984251968503937,1,"","&amp;RH.Lehmhaus
VV54TQ
&amp;D",TRUE,TRUE,FALSE,FALSE,1,#N/A,1,1,"=R1C1:R67C11",FALSE,#N/A,#N/A,FALSE,FALSE,FALSE,9,300,300,FALSE,FALSE,TRUE,TRUE,TRUE}</definedName>
    <definedName name="wvu.Komplett." localSheetId="14" hidden="1">{TRUE,TRUE,-0.8,-17,963.6,637.8,FALSE,TRUE,TRUE,TRUE,0,1,#N/A,1,#N/A,18.0487804878049,42.7727272727273,1,FALSE,FALSE,3,TRUE,1,FALSE,100,"Swvu.Komplett.","ACwvu.Komplett.",#N/A,FALSE,FALSE,0.78740157480315,0.393700787401575,0.984251968503937,0.984251968503937,1,"","&amp;RH.Lehmhaus
VV54TQ
&amp;D",TRUE,TRUE,FALSE,FALSE,1,#N/A,1,1,"=R1C1:R67C11",FALSE,#N/A,#N/A,FALSE,FALSE,FALSE,9,300,300,FALSE,FALSE,TRUE,TRUE,TRUE}</definedName>
    <definedName name="wvu.Komplett." localSheetId="15" hidden="1">{TRUE,TRUE,-0.8,-17,963.6,637.8,FALSE,TRUE,TRUE,TRUE,0,1,#N/A,1,#N/A,18.0487804878049,42.7727272727273,1,FALSE,FALSE,3,TRUE,1,FALSE,100,"Swvu.Komplett.","ACwvu.Komplett.",#N/A,FALSE,FALSE,0.78740157480315,0.393700787401575,0.984251968503937,0.984251968503937,1,"","&amp;RH.Lehmhaus
VV54TQ
&amp;D",TRUE,TRUE,FALSE,FALSE,1,#N/A,1,1,"=R1C1:R67C11",FALSE,#N/A,#N/A,FALSE,FALSE,FALSE,9,300,300,FALSE,FALSE,TRUE,TRUE,TRUE}</definedName>
    <definedName name="wvu.Komplett." hidden="1">{TRUE,TRUE,-0.8,-17,963.6,637.8,FALSE,TRUE,TRUE,TRUE,0,1,#N/A,1,#N/A,18.0487804878049,42.7727272727273,1,FALSE,FALSE,3,TRUE,1,FALSE,100,"Swvu.Komplett.","ACwvu.Komplett.",#N/A,FALSE,FALSE,0.78740157480315,0.393700787401575,0.984251968503937,0.984251968503937,1,"","&amp;RH.Lehmhaus
VV54TQ
&amp;D",TRUE,TRUE,FALSE,FALSE,1,#N/A,1,1,"=R1C1:R67C11",FALSE,#N/A,#N/A,FALSE,FALSE,FALSE,9,300,300,FALSE,FALSE,TRUE,TRUE,TRUE}</definedName>
    <definedName name="wvu.Screen." localSheetId="7" hidden="1">{TRUE,TRUE,-0.8,-17,963.6,637.8,FALSE,TRUE,TRUE,TRUE,0,1,#N/A,1,#N/A,18.0487804878049,42.7727272727273,1,FALSE,FALSE,3,TRUE,1,FALSE,100,"Swvu.Screen.","ACwvu.Screen.",#N/A,FALSE,FALSE,0.78740157480315,0.393700787401575,0.984251968503937,0.984251968503937,1,"","&amp;RH.Lehmhaus
VV54TQ
&amp;D",TRUE,TRUE,FALSE,FALSE,1,#N/A,1,1,"=R1C1:R67C11",FALSE,#N/A,#N/A,FALSE,FALSE,FALSE,9,300,300,FALSE,FALSE,TRUE,TRUE,TRUE}</definedName>
    <definedName name="wvu.Screen." localSheetId="16" hidden="1">{TRUE,TRUE,-0.8,-17,963.6,637.8,FALSE,TRUE,TRUE,TRUE,0,1,#N/A,1,#N/A,18.0487804878049,42.7727272727273,1,FALSE,FALSE,3,TRUE,1,FALSE,100,"Swvu.Screen.","ACwvu.Screen.",#N/A,FALSE,FALSE,0.78740157480315,0.393700787401575,0.984251968503937,0.984251968503937,1,"","&amp;RH.Lehmhaus
VV54TQ
&amp;D",TRUE,TRUE,FALSE,FALSE,1,#N/A,1,1,"=R1C1:R67C11",FALSE,#N/A,#N/A,FALSE,FALSE,FALSE,9,300,300,FALSE,FALSE,TRUE,TRUE,TRUE}</definedName>
    <definedName name="wvu.Screen." localSheetId="17" hidden="1">{TRUE,TRUE,-0.8,-17,963.6,637.8,FALSE,TRUE,TRUE,TRUE,0,1,#N/A,1,#N/A,18.0487804878049,42.7727272727273,1,FALSE,FALSE,3,TRUE,1,FALSE,100,"Swvu.Screen.","ACwvu.Screen.",#N/A,FALSE,FALSE,0.78740157480315,0.393700787401575,0.984251968503937,0.984251968503937,1,"","&amp;RH.Lehmhaus
VV54TQ
&amp;D",TRUE,TRUE,FALSE,FALSE,1,#N/A,1,1,"=R1C1:R67C11",FALSE,#N/A,#N/A,FALSE,FALSE,FALSE,9,300,300,FALSE,FALSE,TRUE,TRUE,TRUE}</definedName>
    <definedName name="wvu.Screen." localSheetId="13" hidden="1">{TRUE,TRUE,-0.8,-17,963.6,637.8,FALSE,TRUE,TRUE,TRUE,0,1,#N/A,1,#N/A,18.0487804878049,42.7727272727273,1,FALSE,FALSE,3,TRUE,1,FALSE,100,"Swvu.Screen.","ACwvu.Screen.",#N/A,FALSE,FALSE,0.78740157480315,0.393700787401575,0.984251968503937,0.984251968503937,1,"","&amp;RH.Lehmhaus
VV54TQ
&amp;D",TRUE,TRUE,FALSE,FALSE,1,#N/A,1,1,"=R1C1:R67C11",FALSE,#N/A,#N/A,FALSE,FALSE,FALSE,9,300,300,FALSE,FALSE,TRUE,TRUE,TRUE}</definedName>
    <definedName name="wvu.Screen." localSheetId="14" hidden="1">{TRUE,TRUE,-0.8,-17,963.6,637.8,FALSE,TRUE,TRUE,TRUE,0,1,#N/A,1,#N/A,18.0487804878049,42.7727272727273,1,FALSE,FALSE,3,TRUE,1,FALSE,100,"Swvu.Screen.","ACwvu.Screen.",#N/A,FALSE,FALSE,0.78740157480315,0.393700787401575,0.984251968503937,0.984251968503937,1,"","&amp;RH.Lehmhaus
VV54TQ
&amp;D",TRUE,TRUE,FALSE,FALSE,1,#N/A,1,1,"=R1C1:R67C11",FALSE,#N/A,#N/A,FALSE,FALSE,FALSE,9,300,300,FALSE,FALSE,TRUE,TRUE,TRUE}</definedName>
    <definedName name="wvu.Screen." localSheetId="15" hidden="1">{TRUE,TRUE,-0.8,-17,963.6,637.8,FALSE,TRUE,TRUE,TRUE,0,1,#N/A,1,#N/A,18.0487804878049,42.7727272727273,1,FALSE,FALSE,3,TRUE,1,FALSE,100,"Swvu.Screen.","ACwvu.Screen.",#N/A,FALSE,FALSE,0.78740157480315,0.393700787401575,0.984251968503937,0.984251968503937,1,"","&amp;RH.Lehmhaus
VV54TQ
&amp;D",TRUE,TRUE,FALSE,FALSE,1,#N/A,1,1,"=R1C1:R67C11",FALSE,#N/A,#N/A,FALSE,FALSE,FALSE,9,300,300,FALSE,FALSE,TRUE,TRUE,TRUE}</definedName>
    <definedName name="wvu.Screen." hidden="1">{TRUE,TRUE,-0.8,-17,963.6,637.8,FALSE,TRUE,TRUE,TRUE,0,1,#N/A,1,#N/A,18.0487804878049,42.7727272727273,1,FALSE,FALSE,3,TRUE,1,FALSE,100,"Swvu.Screen.","ACwvu.Screen.",#N/A,FALSE,FALSE,0.78740157480315,0.393700787401575,0.984251968503937,0.984251968503937,1,"","&amp;RH.Lehmhaus
VV54TQ
&amp;D",TRUE,TRUE,FALSE,FALSE,1,#N/A,1,1,"=R1C1:R67C11",FALSE,#N/A,#N/A,FALSE,FALSE,FALSE,9,300,300,FALSE,FALSE,TRUE,TRUE,TRUE}</definedName>
    <definedName name="WW" localSheetId="6">#REF!</definedName>
    <definedName name="WW">#REF!</definedName>
    <definedName name="WWE" localSheetId="7" hidden="1">{#N/A,#N/A,FALSE,"단축1";#N/A,#N/A,FALSE,"단축2";#N/A,#N/A,FALSE,"단축3";#N/A,#N/A,FALSE,"장축";#N/A,#N/A,FALSE,"4WD"}</definedName>
    <definedName name="WWE" localSheetId="16" hidden="1">{#N/A,#N/A,FALSE,"단축1";#N/A,#N/A,FALSE,"단축2";#N/A,#N/A,FALSE,"단축3";#N/A,#N/A,FALSE,"장축";#N/A,#N/A,FALSE,"4WD"}</definedName>
    <definedName name="WWE" localSheetId="17" hidden="1">{#N/A,#N/A,FALSE,"단축1";#N/A,#N/A,FALSE,"단축2";#N/A,#N/A,FALSE,"단축3";#N/A,#N/A,FALSE,"장축";#N/A,#N/A,FALSE,"4WD"}</definedName>
    <definedName name="WWE" localSheetId="13" hidden="1">{#N/A,#N/A,FALSE,"단축1";#N/A,#N/A,FALSE,"단축2";#N/A,#N/A,FALSE,"단축3";#N/A,#N/A,FALSE,"장축";#N/A,#N/A,FALSE,"4WD"}</definedName>
    <definedName name="WWE" localSheetId="14" hidden="1">{#N/A,#N/A,FALSE,"단축1";#N/A,#N/A,FALSE,"단축2";#N/A,#N/A,FALSE,"단축3";#N/A,#N/A,FALSE,"장축";#N/A,#N/A,FALSE,"4WD"}</definedName>
    <definedName name="WWE" localSheetId="15" hidden="1">{#N/A,#N/A,FALSE,"단축1";#N/A,#N/A,FALSE,"단축2";#N/A,#N/A,FALSE,"단축3";#N/A,#N/A,FALSE,"장축";#N/A,#N/A,FALSE,"4WD"}</definedName>
    <definedName name="WWE" hidden="1">{#N/A,#N/A,FALSE,"단축1";#N/A,#N/A,FALSE,"단축2";#N/A,#N/A,FALSE,"단축3";#N/A,#N/A,FALSE,"장축";#N/A,#N/A,FALSE,"4WD"}</definedName>
    <definedName name="WWEWERE" localSheetId="7" hidden="1">{#N/A,#N/A,FALSE,"신규dep";#N/A,#N/A,FALSE,"신규dep-금형상각후";#N/A,#N/A,FALSE,"신규dep-연구비상각후";#N/A,#N/A,FALSE,"신규dep-기계,공구상각후"}</definedName>
    <definedName name="WWEWERE" localSheetId="16" hidden="1">{#N/A,#N/A,FALSE,"신규dep";#N/A,#N/A,FALSE,"신규dep-금형상각후";#N/A,#N/A,FALSE,"신규dep-연구비상각후";#N/A,#N/A,FALSE,"신규dep-기계,공구상각후"}</definedName>
    <definedName name="WWEWERE" localSheetId="17" hidden="1">{#N/A,#N/A,FALSE,"신규dep";#N/A,#N/A,FALSE,"신규dep-금형상각후";#N/A,#N/A,FALSE,"신규dep-연구비상각후";#N/A,#N/A,FALSE,"신규dep-기계,공구상각후"}</definedName>
    <definedName name="WWEWERE" localSheetId="13" hidden="1">{#N/A,#N/A,FALSE,"신규dep";#N/A,#N/A,FALSE,"신규dep-금형상각후";#N/A,#N/A,FALSE,"신규dep-연구비상각후";#N/A,#N/A,FALSE,"신규dep-기계,공구상각후"}</definedName>
    <definedName name="WWEWERE" localSheetId="14" hidden="1">{#N/A,#N/A,FALSE,"신규dep";#N/A,#N/A,FALSE,"신규dep-금형상각후";#N/A,#N/A,FALSE,"신규dep-연구비상각후";#N/A,#N/A,FALSE,"신규dep-기계,공구상각후"}</definedName>
    <definedName name="WWEWERE" localSheetId="15" hidden="1">{#N/A,#N/A,FALSE,"신규dep";#N/A,#N/A,FALSE,"신규dep-금형상각후";#N/A,#N/A,FALSE,"신규dep-연구비상각후";#N/A,#N/A,FALSE,"신규dep-기계,공구상각후"}</definedName>
    <definedName name="WWEWERE" hidden="1">{#N/A,#N/A,FALSE,"신규dep";#N/A,#N/A,FALSE,"신규dep-금형상각후";#N/A,#N/A,FALSE,"신규dep-연구비상각후";#N/A,#N/A,FALSE,"신규dep-기계,공구상각후"}</definedName>
    <definedName name="WWW" localSheetId="6" hidden="1">{#N/A,#N/A,FALSE,"전제";#N/A,#N/A,FALSE,"표지";#N/A,#N/A,FALSE,"6D16";#N/A,#N/A,FALSE,"6D22";#N/A,#N/A,FALSE,"6D22-T";#N/A,#N/A,FALSE,"Q-DEG";#N/A,#N/A,FALSE,"총손";#N/A,#N/A,FALSE,"대당";#N/A,#N/A,FALSE,"가공비"}</definedName>
    <definedName name="WWW" localSheetId="13" hidden="1">{#N/A,#N/A,FALSE,"전제";#N/A,#N/A,FALSE,"표지";#N/A,#N/A,FALSE,"6D16";#N/A,#N/A,FALSE,"6D22";#N/A,#N/A,FALSE,"6D22-T";#N/A,#N/A,FALSE,"Q-DEG";#N/A,#N/A,FALSE,"총손";#N/A,#N/A,FALSE,"대당";#N/A,#N/A,FALSE,"가공비"}</definedName>
    <definedName name="WWW">#REF!</definedName>
    <definedName name="WWW.SCREEN." localSheetId="7" hidden="1">{TRUE,TRUE,-0.8,-17,963.6,637.8,FALSE,TRUE,TRUE,TRUE,0,1,#N/A,1,#N/A,18.0487804878049,42.7727272727273,1,FALSE,FALSE,3,TRUE,1,FALSE,100,"Swvu.Screen.","ACwvu.Screen.",#N/A,FALSE,FALSE,0.78740157480315,0.393700787401575,0.984251968503937,0.984251968503937,1,"","&amp;RH.Lehmhaus
VV54TQ
&amp;D",TRUE,TRUE,FALSE,FALSE,1,#N/A,1,1,"=R1C1:R67C11",FALSE,#N/A,#N/A,FALSE,FALSE,FALSE,9,300,300,FALSE,FALSE,TRUE,TRUE,TRUE}</definedName>
    <definedName name="WWW.SCREEN." localSheetId="16" hidden="1">{TRUE,TRUE,-0.8,-17,963.6,637.8,FALSE,TRUE,TRUE,TRUE,0,1,#N/A,1,#N/A,18.0487804878049,42.7727272727273,1,FALSE,FALSE,3,TRUE,1,FALSE,100,"Swvu.Screen.","ACwvu.Screen.",#N/A,FALSE,FALSE,0.78740157480315,0.393700787401575,0.984251968503937,0.984251968503937,1,"","&amp;RH.Lehmhaus
VV54TQ
&amp;D",TRUE,TRUE,FALSE,FALSE,1,#N/A,1,1,"=R1C1:R67C11",FALSE,#N/A,#N/A,FALSE,FALSE,FALSE,9,300,300,FALSE,FALSE,TRUE,TRUE,TRUE}</definedName>
    <definedName name="WWW.SCREEN." localSheetId="17" hidden="1">{TRUE,TRUE,-0.8,-17,963.6,637.8,FALSE,TRUE,TRUE,TRUE,0,1,#N/A,1,#N/A,18.0487804878049,42.7727272727273,1,FALSE,FALSE,3,TRUE,1,FALSE,100,"Swvu.Screen.","ACwvu.Screen.",#N/A,FALSE,FALSE,0.78740157480315,0.393700787401575,0.984251968503937,0.984251968503937,1,"","&amp;RH.Lehmhaus
VV54TQ
&amp;D",TRUE,TRUE,FALSE,FALSE,1,#N/A,1,1,"=R1C1:R67C11",FALSE,#N/A,#N/A,FALSE,FALSE,FALSE,9,300,300,FALSE,FALSE,TRUE,TRUE,TRUE}</definedName>
    <definedName name="WWW.SCREEN." localSheetId="13" hidden="1">{TRUE,TRUE,-0.8,-17,963.6,637.8,FALSE,TRUE,TRUE,TRUE,0,1,#N/A,1,#N/A,18.0487804878049,42.7727272727273,1,FALSE,FALSE,3,TRUE,1,FALSE,100,"Swvu.Screen.","ACwvu.Screen.",#N/A,FALSE,FALSE,0.78740157480315,0.393700787401575,0.984251968503937,0.984251968503937,1,"","&amp;RH.Lehmhaus
VV54TQ
&amp;D",TRUE,TRUE,FALSE,FALSE,1,#N/A,1,1,"=R1C1:R67C11",FALSE,#N/A,#N/A,FALSE,FALSE,FALSE,9,300,300,FALSE,FALSE,TRUE,TRUE,TRUE}</definedName>
    <definedName name="WWW.SCREEN." localSheetId="14" hidden="1">{TRUE,TRUE,-0.8,-17,963.6,637.8,FALSE,TRUE,TRUE,TRUE,0,1,#N/A,1,#N/A,18.0487804878049,42.7727272727273,1,FALSE,FALSE,3,TRUE,1,FALSE,100,"Swvu.Screen.","ACwvu.Screen.",#N/A,FALSE,FALSE,0.78740157480315,0.393700787401575,0.984251968503937,0.984251968503937,1,"","&amp;RH.Lehmhaus
VV54TQ
&amp;D",TRUE,TRUE,FALSE,FALSE,1,#N/A,1,1,"=R1C1:R67C11",FALSE,#N/A,#N/A,FALSE,FALSE,FALSE,9,300,300,FALSE,FALSE,TRUE,TRUE,TRUE}</definedName>
    <definedName name="WWW.SCREEN." localSheetId="15" hidden="1">{TRUE,TRUE,-0.8,-17,963.6,637.8,FALSE,TRUE,TRUE,TRUE,0,1,#N/A,1,#N/A,18.0487804878049,42.7727272727273,1,FALSE,FALSE,3,TRUE,1,FALSE,100,"Swvu.Screen.","ACwvu.Screen.",#N/A,FALSE,FALSE,0.78740157480315,0.393700787401575,0.984251968503937,0.984251968503937,1,"","&amp;RH.Lehmhaus
VV54TQ
&amp;D",TRUE,TRUE,FALSE,FALSE,1,#N/A,1,1,"=R1C1:R67C11",FALSE,#N/A,#N/A,FALSE,FALSE,FALSE,9,300,300,FALSE,FALSE,TRUE,TRUE,TRUE}</definedName>
    <definedName name="WWW.SCREEN." hidden="1">{TRUE,TRUE,-0.8,-17,963.6,637.8,FALSE,TRUE,TRUE,TRUE,0,1,#N/A,1,#N/A,18.0487804878049,42.7727272727273,1,FALSE,FALSE,3,TRUE,1,FALSE,100,"Swvu.Screen.","ACwvu.Screen.",#N/A,FALSE,FALSE,0.78740157480315,0.393700787401575,0.984251968503937,0.984251968503937,1,"","&amp;RH.Lehmhaus
VV54TQ
&amp;D",TRUE,TRUE,FALSE,FALSE,1,#N/A,1,1,"=R1C1:R67C11",FALSE,#N/A,#N/A,FALSE,FALSE,FALSE,9,300,300,FALSE,FALSE,TRUE,TRUE,TRUE}</definedName>
    <definedName name="wwww" localSheetId="7" hidden="1">{#N/A,#N/A,FALSE,"단축1";#N/A,#N/A,FALSE,"단축2";#N/A,#N/A,FALSE,"단축3";#N/A,#N/A,FALSE,"장축";#N/A,#N/A,FALSE,"4WD"}</definedName>
    <definedName name="wwww" localSheetId="16" hidden="1">{#N/A,#N/A,FALSE,"단축1";#N/A,#N/A,FALSE,"단축2";#N/A,#N/A,FALSE,"단축3";#N/A,#N/A,FALSE,"장축";#N/A,#N/A,FALSE,"4WD"}</definedName>
    <definedName name="wwww" localSheetId="17" hidden="1">{#N/A,#N/A,FALSE,"단축1";#N/A,#N/A,FALSE,"단축2";#N/A,#N/A,FALSE,"단축3";#N/A,#N/A,FALSE,"장축";#N/A,#N/A,FALSE,"4WD"}</definedName>
    <definedName name="wwww" localSheetId="13">#REF!</definedName>
    <definedName name="wwww" localSheetId="14" hidden="1">{#N/A,#N/A,FALSE,"단축1";#N/A,#N/A,FALSE,"단축2";#N/A,#N/A,FALSE,"단축3";#N/A,#N/A,FALSE,"장축";#N/A,#N/A,FALSE,"4WD"}</definedName>
    <definedName name="wwww" localSheetId="15" hidden="1">{#N/A,#N/A,FALSE,"단축1";#N/A,#N/A,FALSE,"단축2";#N/A,#N/A,FALSE,"단축3";#N/A,#N/A,FALSE,"장축";#N/A,#N/A,FALSE,"4WD"}</definedName>
    <definedName name="wwww" hidden="1">{#N/A,#N/A,FALSE,"단축1";#N/A,#N/A,FALSE,"단축2";#N/A,#N/A,FALSE,"단축3";#N/A,#N/A,FALSE,"장축";#N/A,#N/A,FALSE,"4WD"}</definedName>
    <definedName name="WWWWWW" localSheetId="7" hidden="1">{#N/A,#N/A,FALSE,"표지";#N/A,#N/A,FALSE,"전제";#N/A,#N/A,FALSE,"대당";#N/A,#N/A,FALSE,"가공비";#N/A,#N/A,FALSE,"재료비";#N/A,#N/A,FALSE,"손익"}</definedName>
    <definedName name="WWWWWW" localSheetId="16" hidden="1">{#N/A,#N/A,FALSE,"표지";#N/A,#N/A,FALSE,"전제";#N/A,#N/A,FALSE,"대당";#N/A,#N/A,FALSE,"가공비";#N/A,#N/A,FALSE,"재료비";#N/A,#N/A,FALSE,"손익"}</definedName>
    <definedName name="WWWWWW" localSheetId="6" hidden="1">{#N/A,#N/A,FALSE,"표지";#N/A,#N/A,FALSE,"전제";#N/A,#N/A,FALSE,"대당";#N/A,#N/A,FALSE,"가공비";#N/A,#N/A,FALSE,"재료비";#N/A,#N/A,FALSE,"손익"}</definedName>
    <definedName name="WWWWWW" localSheetId="17" hidden="1">{#N/A,#N/A,FALSE,"표지";#N/A,#N/A,FALSE,"전제";#N/A,#N/A,FALSE,"대당";#N/A,#N/A,FALSE,"가공비";#N/A,#N/A,FALSE,"재료비";#N/A,#N/A,FALSE,"손익"}</definedName>
    <definedName name="WWWWWW" localSheetId="13" hidden="1">{#N/A,#N/A,FALSE,"표지";#N/A,#N/A,FALSE,"전제";#N/A,#N/A,FALSE,"대당";#N/A,#N/A,FALSE,"가공비";#N/A,#N/A,FALSE,"재료비";#N/A,#N/A,FALSE,"손익"}</definedName>
    <definedName name="WWWWWW" localSheetId="14" hidden="1">{#N/A,#N/A,FALSE,"표지";#N/A,#N/A,FALSE,"전제";#N/A,#N/A,FALSE,"대당";#N/A,#N/A,FALSE,"가공비";#N/A,#N/A,FALSE,"재료비";#N/A,#N/A,FALSE,"손익"}</definedName>
    <definedName name="WWWWWW" localSheetId="15" hidden="1">{#N/A,#N/A,FALSE,"표지";#N/A,#N/A,FALSE,"전제";#N/A,#N/A,FALSE,"대당";#N/A,#N/A,FALSE,"가공비";#N/A,#N/A,FALSE,"재료비";#N/A,#N/A,FALSE,"손익"}</definedName>
    <definedName name="WWWWWW" hidden="1">{#N/A,#N/A,FALSE,"표지";#N/A,#N/A,FALSE,"전제";#N/A,#N/A,FALSE,"대당";#N/A,#N/A,FALSE,"가공비";#N/A,#N/A,FALSE,"재료비";#N/A,#N/A,FALSE,"손익"}</definedName>
    <definedName name="WWWWWWW" localSheetId="7" hidden="1">{#N/A,#N/A,FALSE,"단축1";#N/A,#N/A,FALSE,"단축2";#N/A,#N/A,FALSE,"단축3";#N/A,#N/A,FALSE,"장축";#N/A,#N/A,FALSE,"4WD"}</definedName>
    <definedName name="WWWWWWW" localSheetId="16" hidden="1">{#N/A,#N/A,FALSE,"단축1";#N/A,#N/A,FALSE,"단축2";#N/A,#N/A,FALSE,"단축3";#N/A,#N/A,FALSE,"장축";#N/A,#N/A,FALSE,"4WD"}</definedName>
    <definedName name="WWWWWWW" localSheetId="6" hidden="1">{#N/A,#N/A,FALSE,"전제";#N/A,#N/A,FALSE,"표지";#N/A,#N/A,FALSE,"6D16";#N/A,#N/A,FALSE,"6D22";#N/A,#N/A,FALSE,"6D22-T";#N/A,#N/A,FALSE,"Q-DEG";#N/A,#N/A,FALSE,"총손";#N/A,#N/A,FALSE,"대당";#N/A,#N/A,FALSE,"가공비"}</definedName>
    <definedName name="WWWWWWW" localSheetId="17" hidden="1">{#N/A,#N/A,FALSE,"단축1";#N/A,#N/A,FALSE,"단축2";#N/A,#N/A,FALSE,"단축3";#N/A,#N/A,FALSE,"장축";#N/A,#N/A,FALSE,"4WD"}</definedName>
    <definedName name="WWWWWWW" localSheetId="13" hidden="1">{#N/A,#N/A,FALSE,"전제";#N/A,#N/A,FALSE,"표지";#N/A,#N/A,FALSE,"6D16";#N/A,#N/A,FALSE,"6D22";#N/A,#N/A,FALSE,"6D22-T";#N/A,#N/A,FALSE,"Q-DEG";#N/A,#N/A,FALSE,"총손";#N/A,#N/A,FALSE,"대당";#N/A,#N/A,FALSE,"가공비"}</definedName>
    <definedName name="WWWWWWW" localSheetId="14" hidden="1">{#N/A,#N/A,FALSE,"단축1";#N/A,#N/A,FALSE,"단축2";#N/A,#N/A,FALSE,"단축3";#N/A,#N/A,FALSE,"장축";#N/A,#N/A,FALSE,"4WD"}</definedName>
    <definedName name="WWWWWWW" localSheetId="15" hidden="1">{#N/A,#N/A,FALSE,"단축1";#N/A,#N/A,FALSE,"단축2";#N/A,#N/A,FALSE,"단축3";#N/A,#N/A,FALSE,"장축";#N/A,#N/A,FALSE,"4WD"}</definedName>
    <definedName name="WWWWWWW" hidden="1">{#N/A,#N/A,FALSE,"단축1";#N/A,#N/A,FALSE,"단축2";#N/A,#N/A,FALSE,"단축3";#N/A,#N/A,FALSE,"장축";#N/A,#N/A,FALSE,"4WD"}</definedName>
    <definedName name="WYU" localSheetId="7" hidden="1">{#N/A,#N/A,FALSE,"단축1";#N/A,#N/A,FALSE,"단축2";#N/A,#N/A,FALSE,"단축3";#N/A,#N/A,FALSE,"장축";#N/A,#N/A,FALSE,"4WD"}</definedName>
    <definedName name="WYU" localSheetId="16" hidden="1">{#N/A,#N/A,FALSE,"단축1";#N/A,#N/A,FALSE,"단축2";#N/A,#N/A,FALSE,"단축3";#N/A,#N/A,FALSE,"장축";#N/A,#N/A,FALSE,"4WD"}</definedName>
    <definedName name="WYU" localSheetId="6" hidden="1">{#N/A,#N/A,FALSE,"단축1";#N/A,#N/A,FALSE,"단축2";#N/A,#N/A,FALSE,"단축3";#N/A,#N/A,FALSE,"장축";#N/A,#N/A,FALSE,"4WD"}</definedName>
    <definedName name="WYU" localSheetId="17" hidden="1">{#N/A,#N/A,FALSE,"단축1";#N/A,#N/A,FALSE,"단축2";#N/A,#N/A,FALSE,"단축3";#N/A,#N/A,FALSE,"장축";#N/A,#N/A,FALSE,"4WD"}</definedName>
    <definedName name="WYU" localSheetId="13" hidden="1">{#N/A,#N/A,FALSE,"단축1";#N/A,#N/A,FALSE,"단축2";#N/A,#N/A,FALSE,"단축3";#N/A,#N/A,FALSE,"장축";#N/A,#N/A,FALSE,"4WD"}</definedName>
    <definedName name="WYU" localSheetId="14" hidden="1">{#N/A,#N/A,FALSE,"단축1";#N/A,#N/A,FALSE,"단축2";#N/A,#N/A,FALSE,"단축3";#N/A,#N/A,FALSE,"장축";#N/A,#N/A,FALSE,"4WD"}</definedName>
    <definedName name="WYU" localSheetId="15" hidden="1">{#N/A,#N/A,FALSE,"단축1";#N/A,#N/A,FALSE,"단축2";#N/A,#N/A,FALSE,"단축3";#N/A,#N/A,FALSE,"장축";#N/A,#N/A,FALSE,"4WD"}</definedName>
    <definedName name="WYU" hidden="1">{#N/A,#N/A,FALSE,"단축1";#N/A,#N/A,FALSE,"단축2";#N/A,#N/A,FALSE,"단축3";#N/A,#N/A,FALSE,"장축";#N/A,#N/A,FALSE,"4WD"}</definedName>
    <definedName name="W행" localSheetId="6">#REF!</definedName>
    <definedName name="W행">#REF!</definedName>
    <definedName name="W행1" localSheetId="6">#N/A</definedName>
    <definedName name="W행1" localSheetId="13">#N/A</definedName>
    <definedName name="W행1">#REF!</definedName>
    <definedName name="x" localSheetId="6">#REF!</definedName>
    <definedName name="x">#REF!</definedName>
    <definedName name="X3_DATA" localSheetId="13">[47]X3!$A$6:$L$323</definedName>
    <definedName name="X3_DATA">[48]X3!$A$6:$L$323</definedName>
    <definedName name="X9802장판원본_원본_List" localSheetId="6">#REF!</definedName>
    <definedName name="X9802장판원본_원본_List">#REF!</definedName>
    <definedName name="XA">#REF!</definedName>
    <definedName name="XB">#REF!</definedName>
    <definedName name="XBAR">#REF!</definedName>
    <definedName name="XBCBXC" localSheetId="7" hidden="1">{#N/A,#N/A,FALSE,"초도품";#N/A,#N/A,FALSE,"초도품 (2)";#N/A,#N/A,FALSE,"초도품 (3)";#N/A,#N/A,FALSE,"초도품 (4)";#N/A,#N/A,FALSE,"초도품 (5)";#N/A,#N/A,FALSE,"초도품 (6)"}</definedName>
    <definedName name="XBCBXC" localSheetId="16" hidden="1">{#N/A,#N/A,FALSE,"초도품";#N/A,#N/A,FALSE,"초도품 (2)";#N/A,#N/A,FALSE,"초도품 (3)";#N/A,#N/A,FALSE,"초도품 (4)";#N/A,#N/A,FALSE,"초도품 (5)";#N/A,#N/A,FALSE,"초도품 (6)"}</definedName>
    <definedName name="XBCBXC" localSheetId="17" hidden="1">{#N/A,#N/A,FALSE,"초도품";#N/A,#N/A,FALSE,"초도품 (2)";#N/A,#N/A,FALSE,"초도품 (3)";#N/A,#N/A,FALSE,"초도품 (4)";#N/A,#N/A,FALSE,"초도품 (5)";#N/A,#N/A,FALSE,"초도품 (6)"}</definedName>
    <definedName name="XBCBXC" localSheetId="13" hidden="1">{#N/A,#N/A,FALSE,"초도품";#N/A,#N/A,FALSE,"초도품 (2)";#N/A,#N/A,FALSE,"초도품 (3)";#N/A,#N/A,FALSE,"초도품 (4)";#N/A,#N/A,FALSE,"초도품 (5)";#N/A,#N/A,FALSE,"초도품 (6)"}</definedName>
    <definedName name="XBCBXC" localSheetId="14" hidden="1">{#N/A,#N/A,FALSE,"초도품";#N/A,#N/A,FALSE,"초도품 (2)";#N/A,#N/A,FALSE,"초도품 (3)";#N/A,#N/A,FALSE,"초도품 (4)";#N/A,#N/A,FALSE,"초도품 (5)";#N/A,#N/A,FALSE,"초도품 (6)"}</definedName>
    <definedName name="XBCBXC" localSheetId="15" hidden="1">{#N/A,#N/A,FALSE,"초도품";#N/A,#N/A,FALSE,"초도품 (2)";#N/A,#N/A,FALSE,"초도품 (3)";#N/A,#N/A,FALSE,"초도품 (4)";#N/A,#N/A,FALSE,"초도품 (5)";#N/A,#N/A,FALSE,"초도품 (6)"}</definedName>
    <definedName name="XBCBXC" hidden="1">{#N/A,#N/A,FALSE,"초도품";#N/A,#N/A,FALSE,"초도품 (2)";#N/A,#N/A,FALSE,"초도품 (3)";#N/A,#N/A,FALSE,"초도품 (4)";#N/A,#N/A,FALSE,"초도품 (5)";#N/A,#N/A,FALSE,"초도품 (6)"}</definedName>
    <definedName name="XBCX" localSheetId="7" hidden="1">{#N/A,#N/A,FALSE,"초도품";#N/A,#N/A,FALSE,"초도품 (2)";#N/A,#N/A,FALSE,"초도품 (3)";#N/A,#N/A,FALSE,"초도품 (4)";#N/A,#N/A,FALSE,"초도품 (5)";#N/A,#N/A,FALSE,"초도품 (6)"}</definedName>
    <definedName name="XBCX" localSheetId="16" hidden="1">{#N/A,#N/A,FALSE,"초도품";#N/A,#N/A,FALSE,"초도품 (2)";#N/A,#N/A,FALSE,"초도품 (3)";#N/A,#N/A,FALSE,"초도품 (4)";#N/A,#N/A,FALSE,"초도품 (5)";#N/A,#N/A,FALSE,"초도품 (6)"}</definedName>
    <definedName name="XBCX" localSheetId="17" hidden="1">{#N/A,#N/A,FALSE,"초도품";#N/A,#N/A,FALSE,"초도품 (2)";#N/A,#N/A,FALSE,"초도품 (3)";#N/A,#N/A,FALSE,"초도품 (4)";#N/A,#N/A,FALSE,"초도품 (5)";#N/A,#N/A,FALSE,"초도품 (6)"}</definedName>
    <definedName name="XBCX" localSheetId="13" hidden="1">{#N/A,#N/A,FALSE,"초도품";#N/A,#N/A,FALSE,"초도품 (2)";#N/A,#N/A,FALSE,"초도품 (3)";#N/A,#N/A,FALSE,"초도품 (4)";#N/A,#N/A,FALSE,"초도품 (5)";#N/A,#N/A,FALSE,"초도품 (6)"}</definedName>
    <definedName name="XBCX" localSheetId="14" hidden="1">{#N/A,#N/A,FALSE,"초도품";#N/A,#N/A,FALSE,"초도품 (2)";#N/A,#N/A,FALSE,"초도품 (3)";#N/A,#N/A,FALSE,"초도품 (4)";#N/A,#N/A,FALSE,"초도품 (5)";#N/A,#N/A,FALSE,"초도품 (6)"}</definedName>
    <definedName name="XBCX" localSheetId="15" hidden="1">{#N/A,#N/A,FALSE,"초도품";#N/A,#N/A,FALSE,"초도품 (2)";#N/A,#N/A,FALSE,"초도품 (3)";#N/A,#N/A,FALSE,"초도품 (4)";#N/A,#N/A,FALSE,"초도품 (5)";#N/A,#N/A,FALSE,"초도품 (6)"}</definedName>
    <definedName name="XBCX" hidden="1">{#N/A,#N/A,FALSE,"초도품";#N/A,#N/A,FALSE,"초도품 (2)";#N/A,#N/A,FALSE,"초도품 (3)";#N/A,#N/A,FALSE,"초도품 (4)";#N/A,#N/A,FALSE,"초도품 (5)";#N/A,#N/A,FALSE,"초도품 (6)"}</definedName>
    <definedName name="XBCXB" localSheetId="7" hidden="1">{#N/A,#N/A,FALSE,"초도품";#N/A,#N/A,FALSE,"초도품 (2)";#N/A,#N/A,FALSE,"초도품 (3)";#N/A,#N/A,FALSE,"초도품 (4)";#N/A,#N/A,FALSE,"초도품 (5)";#N/A,#N/A,FALSE,"초도품 (6)"}</definedName>
    <definedName name="XBCXB" localSheetId="16" hidden="1">{#N/A,#N/A,FALSE,"초도품";#N/A,#N/A,FALSE,"초도품 (2)";#N/A,#N/A,FALSE,"초도품 (3)";#N/A,#N/A,FALSE,"초도품 (4)";#N/A,#N/A,FALSE,"초도품 (5)";#N/A,#N/A,FALSE,"초도품 (6)"}</definedName>
    <definedName name="XBCXB" localSheetId="17" hidden="1">{#N/A,#N/A,FALSE,"초도품";#N/A,#N/A,FALSE,"초도품 (2)";#N/A,#N/A,FALSE,"초도품 (3)";#N/A,#N/A,FALSE,"초도품 (4)";#N/A,#N/A,FALSE,"초도품 (5)";#N/A,#N/A,FALSE,"초도품 (6)"}</definedName>
    <definedName name="XBCXB" localSheetId="13" hidden="1">{#N/A,#N/A,FALSE,"초도품";#N/A,#N/A,FALSE,"초도품 (2)";#N/A,#N/A,FALSE,"초도품 (3)";#N/A,#N/A,FALSE,"초도품 (4)";#N/A,#N/A,FALSE,"초도품 (5)";#N/A,#N/A,FALSE,"초도품 (6)"}</definedName>
    <definedName name="XBCXB" localSheetId="14" hidden="1">{#N/A,#N/A,FALSE,"초도품";#N/A,#N/A,FALSE,"초도품 (2)";#N/A,#N/A,FALSE,"초도품 (3)";#N/A,#N/A,FALSE,"초도품 (4)";#N/A,#N/A,FALSE,"초도품 (5)";#N/A,#N/A,FALSE,"초도품 (6)"}</definedName>
    <definedName name="XBCXB" localSheetId="15" hidden="1">{#N/A,#N/A,FALSE,"초도품";#N/A,#N/A,FALSE,"초도품 (2)";#N/A,#N/A,FALSE,"초도품 (3)";#N/A,#N/A,FALSE,"초도품 (4)";#N/A,#N/A,FALSE,"초도품 (5)";#N/A,#N/A,FALSE,"초도품 (6)"}</definedName>
    <definedName name="XBCXB" hidden="1">{#N/A,#N/A,FALSE,"초도품";#N/A,#N/A,FALSE,"초도품 (2)";#N/A,#N/A,FALSE,"초도품 (3)";#N/A,#N/A,FALSE,"초도품 (4)";#N/A,#N/A,FALSE,"초도품 (5)";#N/A,#N/A,FALSE,"초도품 (6)"}</definedName>
    <definedName name="XBCXC" localSheetId="7" hidden="1">{#N/A,#N/A,FALSE,"을지 (4)";#N/A,#N/A,FALSE,"을지 (5)";#N/A,#N/A,FALSE,"을지 (6)"}</definedName>
    <definedName name="XBCXC" localSheetId="16" hidden="1">{#N/A,#N/A,FALSE,"을지 (4)";#N/A,#N/A,FALSE,"을지 (5)";#N/A,#N/A,FALSE,"을지 (6)"}</definedName>
    <definedName name="XBCXC" localSheetId="17" hidden="1">{#N/A,#N/A,FALSE,"을지 (4)";#N/A,#N/A,FALSE,"을지 (5)";#N/A,#N/A,FALSE,"을지 (6)"}</definedName>
    <definedName name="XBCXC" localSheetId="13" hidden="1">{#N/A,#N/A,FALSE,"을지 (4)";#N/A,#N/A,FALSE,"을지 (5)";#N/A,#N/A,FALSE,"을지 (6)"}</definedName>
    <definedName name="XBCXC" localSheetId="14" hidden="1">{#N/A,#N/A,FALSE,"을지 (4)";#N/A,#N/A,FALSE,"을지 (5)";#N/A,#N/A,FALSE,"을지 (6)"}</definedName>
    <definedName name="XBCXC" localSheetId="15" hidden="1">{#N/A,#N/A,FALSE,"을지 (4)";#N/A,#N/A,FALSE,"을지 (5)";#N/A,#N/A,FALSE,"을지 (6)"}</definedName>
    <definedName name="XBCXC" hidden="1">{#N/A,#N/A,FALSE,"을지 (4)";#N/A,#N/A,FALSE,"을지 (5)";#N/A,#N/A,FALSE,"을지 (6)"}</definedName>
    <definedName name="XBCXCB" localSheetId="7" hidden="1">{#N/A,#N/A,FALSE,"을지 (4)";#N/A,#N/A,FALSE,"을지 (5)";#N/A,#N/A,FALSE,"을지 (6)"}</definedName>
    <definedName name="XBCXCB" localSheetId="16" hidden="1">{#N/A,#N/A,FALSE,"을지 (4)";#N/A,#N/A,FALSE,"을지 (5)";#N/A,#N/A,FALSE,"을지 (6)"}</definedName>
    <definedName name="XBCXCB" localSheetId="17" hidden="1">{#N/A,#N/A,FALSE,"을지 (4)";#N/A,#N/A,FALSE,"을지 (5)";#N/A,#N/A,FALSE,"을지 (6)"}</definedName>
    <definedName name="XBCXCB" localSheetId="13" hidden="1">{#N/A,#N/A,FALSE,"을지 (4)";#N/A,#N/A,FALSE,"을지 (5)";#N/A,#N/A,FALSE,"을지 (6)"}</definedName>
    <definedName name="XBCXCB" localSheetId="14" hidden="1">{#N/A,#N/A,FALSE,"을지 (4)";#N/A,#N/A,FALSE,"을지 (5)";#N/A,#N/A,FALSE,"을지 (6)"}</definedName>
    <definedName name="XBCXCB" localSheetId="15" hidden="1">{#N/A,#N/A,FALSE,"을지 (4)";#N/A,#N/A,FALSE,"을지 (5)";#N/A,#N/A,FALSE,"을지 (6)"}</definedName>
    <definedName name="XBCXCB" hidden="1">{#N/A,#N/A,FALSE,"을지 (4)";#N/A,#N/A,FALSE,"을지 (5)";#N/A,#N/A,FALSE,"을지 (6)"}</definedName>
    <definedName name="XC">#REF!</definedName>
    <definedName name="XÇà">#REF!</definedName>
    <definedName name="XCV">#REF!</definedName>
    <definedName name="XD">#REF!</definedName>
    <definedName name="XD_00">169900</definedName>
    <definedName name="XD_01">272600</definedName>
    <definedName name="XD_02">301800</definedName>
    <definedName name="XD_03">309400</definedName>
    <definedName name="XD_04">309100</definedName>
    <definedName name="XD_05">114700</definedName>
    <definedName name="XD_06">26600</definedName>
    <definedName name="XD_07">0</definedName>
    <definedName name="XD_99">0</definedName>
    <definedName name="XDARM" localSheetId="7" hidden="1">{#N/A,#N/A,FALSE,"단축1";#N/A,#N/A,FALSE,"단축2";#N/A,#N/A,FALSE,"단축3";#N/A,#N/A,FALSE,"장축";#N/A,#N/A,FALSE,"4WD"}</definedName>
    <definedName name="XDARM" localSheetId="16" hidden="1">{#N/A,#N/A,FALSE,"단축1";#N/A,#N/A,FALSE,"단축2";#N/A,#N/A,FALSE,"단축3";#N/A,#N/A,FALSE,"장축";#N/A,#N/A,FALSE,"4WD"}</definedName>
    <definedName name="XDARM" localSheetId="17" hidden="1">{#N/A,#N/A,FALSE,"단축1";#N/A,#N/A,FALSE,"단축2";#N/A,#N/A,FALSE,"단축3";#N/A,#N/A,FALSE,"장축";#N/A,#N/A,FALSE,"4WD"}</definedName>
    <definedName name="XDARM" localSheetId="13" hidden="1">{#N/A,#N/A,FALSE,"단축1";#N/A,#N/A,FALSE,"단축2";#N/A,#N/A,FALSE,"단축3";#N/A,#N/A,FALSE,"장축";#N/A,#N/A,FALSE,"4WD"}</definedName>
    <definedName name="XDARM" localSheetId="14" hidden="1">{#N/A,#N/A,FALSE,"단축1";#N/A,#N/A,FALSE,"단축2";#N/A,#N/A,FALSE,"단축3";#N/A,#N/A,FALSE,"장축";#N/A,#N/A,FALSE,"4WD"}</definedName>
    <definedName name="XDARM" localSheetId="15" hidden="1">{#N/A,#N/A,FALSE,"단축1";#N/A,#N/A,FALSE,"단축2";#N/A,#N/A,FALSE,"단축3";#N/A,#N/A,FALSE,"장축";#N/A,#N/A,FALSE,"4WD"}</definedName>
    <definedName name="XDARM" hidden="1">{#N/A,#N/A,FALSE,"단축1";#N/A,#N/A,FALSE,"단축2";#N/A,#N/A,FALSE,"단축3";#N/A,#N/A,FALSE,"장축";#N/A,#N/A,FALSE,"4WD"}</definedName>
    <definedName name="XDS" localSheetId="7" hidden="1">{#N/A,#N/A,FALSE,"을지 (4)";#N/A,#N/A,FALSE,"을지 (5)";#N/A,#N/A,FALSE,"을지 (6)"}</definedName>
    <definedName name="XDS" localSheetId="16" hidden="1">{#N/A,#N/A,FALSE,"을지 (4)";#N/A,#N/A,FALSE,"을지 (5)";#N/A,#N/A,FALSE,"을지 (6)"}</definedName>
    <definedName name="XDS" localSheetId="17" hidden="1">{#N/A,#N/A,FALSE,"을지 (4)";#N/A,#N/A,FALSE,"을지 (5)";#N/A,#N/A,FALSE,"을지 (6)"}</definedName>
    <definedName name="XDS" localSheetId="13" hidden="1">{#N/A,#N/A,FALSE,"을지 (4)";#N/A,#N/A,FALSE,"을지 (5)";#N/A,#N/A,FALSE,"을지 (6)"}</definedName>
    <definedName name="XDS" localSheetId="14" hidden="1">{#N/A,#N/A,FALSE,"을지 (4)";#N/A,#N/A,FALSE,"을지 (5)";#N/A,#N/A,FALSE,"을지 (6)"}</definedName>
    <definedName name="XDS" localSheetId="15" hidden="1">{#N/A,#N/A,FALSE,"을지 (4)";#N/A,#N/A,FALSE,"을지 (5)";#N/A,#N/A,FALSE,"을지 (6)"}</definedName>
    <definedName name="XDS" hidden="1">{#N/A,#N/A,FALSE,"을지 (4)";#N/A,#N/A,FALSE,"을지 (5)";#N/A,#N/A,FALSE,"을지 (6)"}</definedName>
    <definedName name="XD개선" localSheetId="7" hidden="1">{#N/A,#N/A,FALSE,"단축1";#N/A,#N/A,FALSE,"단축2";#N/A,#N/A,FALSE,"단축3";#N/A,#N/A,FALSE,"장축";#N/A,#N/A,FALSE,"4WD"}</definedName>
    <definedName name="XD개선" localSheetId="16" hidden="1">{#N/A,#N/A,FALSE,"단축1";#N/A,#N/A,FALSE,"단축2";#N/A,#N/A,FALSE,"단축3";#N/A,#N/A,FALSE,"장축";#N/A,#N/A,FALSE,"4WD"}</definedName>
    <definedName name="XD개선" localSheetId="6" hidden="1">{#N/A,#N/A,FALSE,"단축1";#N/A,#N/A,FALSE,"단축2";#N/A,#N/A,FALSE,"단축3";#N/A,#N/A,FALSE,"장축";#N/A,#N/A,FALSE,"4WD"}</definedName>
    <definedName name="XD개선" localSheetId="17" hidden="1">{#N/A,#N/A,FALSE,"단축1";#N/A,#N/A,FALSE,"단축2";#N/A,#N/A,FALSE,"단축3";#N/A,#N/A,FALSE,"장축";#N/A,#N/A,FALSE,"4WD"}</definedName>
    <definedName name="XD개선" localSheetId="13" hidden="1">{#N/A,#N/A,FALSE,"단축1";#N/A,#N/A,FALSE,"단축2";#N/A,#N/A,FALSE,"단축3";#N/A,#N/A,FALSE,"장축";#N/A,#N/A,FALSE,"4WD"}</definedName>
    <definedName name="XD개선" localSheetId="14" hidden="1">{#N/A,#N/A,FALSE,"단축1";#N/A,#N/A,FALSE,"단축2";#N/A,#N/A,FALSE,"단축3";#N/A,#N/A,FALSE,"장축";#N/A,#N/A,FALSE,"4WD"}</definedName>
    <definedName name="XD개선" localSheetId="15" hidden="1">{#N/A,#N/A,FALSE,"단축1";#N/A,#N/A,FALSE,"단축2";#N/A,#N/A,FALSE,"단축3";#N/A,#N/A,FALSE,"장축";#N/A,#N/A,FALSE,"4WD"}</definedName>
    <definedName name="XD개선" hidden="1">{#N/A,#N/A,FALSE,"단축1";#N/A,#N/A,FALSE,"단축2";#N/A,#N/A,FALSE,"단축3";#N/A,#N/A,FALSE,"장축";#N/A,#N/A,FALSE,"4WD"}</definedName>
    <definedName name="XD설문" localSheetId="7" hidden="1">{#N/A,#N/A,FALSE,"단축1";#N/A,#N/A,FALSE,"단축2";#N/A,#N/A,FALSE,"단축3";#N/A,#N/A,FALSE,"장축";#N/A,#N/A,FALSE,"4WD"}</definedName>
    <definedName name="XD설문" localSheetId="16" hidden="1">{#N/A,#N/A,FALSE,"단축1";#N/A,#N/A,FALSE,"단축2";#N/A,#N/A,FALSE,"단축3";#N/A,#N/A,FALSE,"장축";#N/A,#N/A,FALSE,"4WD"}</definedName>
    <definedName name="XD설문" localSheetId="6" hidden="1">{#N/A,#N/A,FALSE,"단축1";#N/A,#N/A,FALSE,"단축2";#N/A,#N/A,FALSE,"단축3";#N/A,#N/A,FALSE,"장축";#N/A,#N/A,FALSE,"4WD"}</definedName>
    <definedName name="XD설문" localSheetId="17" hidden="1">{#N/A,#N/A,FALSE,"단축1";#N/A,#N/A,FALSE,"단축2";#N/A,#N/A,FALSE,"단축3";#N/A,#N/A,FALSE,"장축";#N/A,#N/A,FALSE,"4WD"}</definedName>
    <definedName name="XD설문" localSheetId="13" hidden="1">{#N/A,#N/A,FALSE,"단축1";#N/A,#N/A,FALSE,"단축2";#N/A,#N/A,FALSE,"단축3";#N/A,#N/A,FALSE,"장축";#N/A,#N/A,FALSE,"4WD"}</definedName>
    <definedName name="XD설문" localSheetId="14" hidden="1">{#N/A,#N/A,FALSE,"단축1";#N/A,#N/A,FALSE,"단축2";#N/A,#N/A,FALSE,"단축3";#N/A,#N/A,FALSE,"장축";#N/A,#N/A,FALSE,"4WD"}</definedName>
    <definedName name="XD설문" localSheetId="15" hidden="1">{#N/A,#N/A,FALSE,"단축1";#N/A,#N/A,FALSE,"단축2";#N/A,#N/A,FALSE,"단축3";#N/A,#N/A,FALSE,"장축";#N/A,#N/A,FALSE,"4WD"}</definedName>
    <definedName name="XD설문" hidden="1">{#N/A,#N/A,FALSE,"단축1";#N/A,#N/A,FALSE,"단축2";#N/A,#N/A,FALSE,"단축3";#N/A,#N/A,FALSE,"장축";#N/A,#N/A,FALSE,"4WD"}</definedName>
    <definedName name="xd품확일정" localSheetId="7" hidden="1">{#N/A,#N/A,FALSE,"단축1";#N/A,#N/A,FALSE,"단축2";#N/A,#N/A,FALSE,"단축3";#N/A,#N/A,FALSE,"장축";#N/A,#N/A,FALSE,"4WD"}</definedName>
    <definedName name="xd품확일정" localSheetId="16" hidden="1">{#N/A,#N/A,FALSE,"단축1";#N/A,#N/A,FALSE,"단축2";#N/A,#N/A,FALSE,"단축3";#N/A,#N/A,FALSE,"장축";#N/A,#N/A,FALSE,"4WD"}</definedName>
    <definedName name="xd품확일정" localSheetId="6" hidden="1">{#N/A,#N/A,FALSE,"단축1";#N/A,#N/A,FALSE,"단축2";#N/A,#N/A,FALSE,"단축3";#N/A,#N/A,FALSE,"장축";#N/A,#N/A,FALSE,"4WD"}</definedName>
    <definedName name="xd품확일정" localSheetId="17" hidden="1">{#N/A,#N/A,FALSE,"단축1";#N/A,#N/A,FALSE,"단축2";#N/A,#N/A,FALSE,"단축3";#N/A,#N/A,FALSE,"장축";#N/A,#N/A,FALSE,"4WD"}</definedName>
    <definedName name="xd품확일정" localSheetId="13" hidden="1">{#N/A,#N/A,FALSE,"단축1";#N/A,#N/A,FALSE,"단축2";#N/A,#N/A,FALSE,"단축3";#N/A,#N/A,FALSE,"장축";#N/A,#N/A,FALSE,"4WD"}</definedName>
    <definedName name="xd품확일정" localSheetId="14" hidden="1">{#N/A,#N/A,FALSE,"단축1";#N/A,#N/A,FALSE,"단축2";#N/A,#N/A,FALSE,"단축3";#N/A,#N/A,FALSE,"장축";#N/A,#N/A,FALSE,"4WD"}</definedName>
    <definedName name="xd품확일정" localSheetId="15" hidden="1">{#N/A,#N/A,FALSE,"단축1";#N/A,#N/A,FALSE,"단축2";#N/A,#N/A,FALSE,"단축3";#N/A,#N/A,FALSE,"장축";#N/A,#N/A,FALSE,"4WD"}</definedName>
    <definedName name="xd품확일정" hidden="1">{#N/A,#N/A,FALSE,"단축1";#N/A,#N/A,FALSE,"단축2";#N/A,#N/A,FALSE,"단축3";#N/A,#N/A,FALSE,"장축";#N/A,#N/A,FALSE,"4WD"}</definedName>
    <definedName name="XG" localSheetId="7" hidden="1">{#N/A,#N/A,FALSE,"단축1";#N/A,#N/A,FALSE,"단축2";#N/A,#N/A,FALSE,"단축3";#N/A,#N/A,FALSE,"장축";#N/A,#N/A,FALSE,"4WD"}</definedName>
    <definedName name="XG" localSheetId="16" hidden="1">{#N/A,#N/A,FALSE,"단축1";#N/A,#N/A,FALSE,"단축2";#N/A,#N/A,FALSE,"단축3";#N/A,#N/A,FALSE,"장축";#N/A,#N/A,FALSE,"4WD"}</definedName>
    <definedName name="XG" localSheetId="17" hidden="1">{#N/A,#N/A,FALSE,"단축1";#N/A,#N/A,FALSE,"단축2";#N/A,#N/A,FALSE,"단축3";#N/A,#N/A,FALSE,"장축";#N/A,#N/A,FALSE,"4WD"}</definedName>
    <definedName name="XG" localSheetId="13">#REF!</definedName>
    <definedName name="XG" localSheetId="14" hidden="1">{#N/A,#N/A,FALSE,"단축1";#N/A,#N/A,FALSE,"단축2";#N/A,#N/A,FALSE,"단축3";#N/A,#N/A,FALSE,"장축";#N/A,#N/A,FALSE,"4WD"}</definedName>
    <definedName name="XG" localSheetId="15" hidden="1">{#N/A,#N/A,FALSE,"단축1";#N/A,#N/A,FALSE,"단축2";#N/A,#N/A,FALSE,"단축3";#N/A,#N/A,FALSE,"장축";#N/A,#N/A,FALSE,"4WD"}</definedName>
    <definedName name="XG" hidden="1">{#N/A,#N/A,FALSE,"단축1";#N/A,#N/A,FALSE,"단축2";#N/A,#N/A,FALSE,"단축3";#N/A,#N/A,FALSE,"장축";#N/A,#N/A,FALSE,"4WD"}</definedName>
    <definedName name="XG¾×¼C" localSheetId="6">#REF!</definedName>
    <definedName name="XG¾×¼C">#REF!</definedName>
    <definedName name="XG¾×¼Ç" localSheetId="6">#REF!</definedName>
    <definedName name="XG¾×¼Ç">#REF!</definedName>
    <definedName name="XG개" localSheetId="7" hidden="1">{#N/A,#N/A,FALSE,"단축1";#N/A,#N/A,FALSE,"단축2";#N/A,#N/A,FALSE,"단축3";#N/A,#N/A,FALSE,"장축";#N/A,#N/A,FALSE,"4WD"}</definedName>
    <definedName name="XG개" localSheetId="16" hidden="1">{#N/A,#N/A,FALSE,"단축1";#N/A,#N/A,FALSE,"단축2";#N/A,#N/A,FALSE,"단축3";#N/A,#N/A,FALSE,"장축";#N/A,#N/A,FALSE,"4WD"}</definedName>
    <definedName name="XG개" localSheetId="6" hidden="1">{#N/A,#N/A,FALSE,"단축1";#N/A,#N/A,FALSE,"단축2";#N/A,#N/A,FALSE,"단축3";#N/A,#N/A,FALSE,"장축";#N/A,#N/A,FALSE,"4WD"}</definedName>
    <definedName name="XG개" localSheetId="17" hidden="1">{#N/A,#N/A,FALSE,"단축1";#N/A,#N/A,FALSE,"단축2";#N/A,#N/A,FALSE,"단축3";#N/A,#N/A,FALSE,"장축";#N/A,#N/A,FALSE,"4WD"}</definedName>
    <definedName name="XG개" localSheetId="13" hidden="1">{#N/A,#N/A,FALSE,"단축1";#N/A,#N/A,FALSE,"단축2";#N/A,#N/A,FALSE,"단축3";#N/A,#N/A,FALSE,"장축";#N/A,#N/A,FALSE,"4WD"}</definedName>
    <definedName name="XG개" localSheetId="14" hidden="1">{#N/A,#N/A,FALSE,"단축1";#N/A,#N/A,FALSE,"단축2";#N/A,#N/A,FALSE,"단축3";#N/A,#N/A,FALSE,"장축";#N/A,#N/A,FALSE,"4WD"}</definedName>
    <definedName name="XG개" localSheetId="15" hidden="1">{#N/A,#N/A,FALSE,"단축1";#N/A,#N/A,FALSE,"단축2";#N/A,#N/A,FALSE,"단축3";#N/A,#N/A,FALSE,"장축";#N/A,#N/A,FALSE,"4WD"}</definedName>
    <definedName name="XG개" hidden="1">{#N/A,#N/A,FALSE,"단축1";#N/A,#N/A,FALSE,"단축2";#N/A,#N/A,FALSE,"단축3";#N/A,#N/A,FALSE,"장축";#N/A,#N/A,FALSE,"4WD"}</definedName>
    <definedName name="XG개선" localSheetId="7" hidden="1">{#N/A,#N/A,FALSE,"단축1";#N/A,#N/A,FALSE,"단축2";#N/A,#N/A,FALSE,"단축3";#N/A,#N/A,FALSE,"장축";#N/A,#N/A,FALSE,"4WD"}</definedName>
    <definedName name="XG개선" localSheetId="16" hidden="1">{#N/A,#N/A,FALSE,"단축1";#N/A,#N/A,FALSE,"단축2";#N/A,#N/A,FALSE,"단축3";#N/A,#N/A,FALSE,"장축";#N/A,#N/A,FALSE,"4WD"}</definedName>
    <definedName name="XG개선" localSheetId="6" hidden="1">{#N/A,#N/A,FALSE,"단축1";#N/A,#N/A,FALSE,"단축2";#N/A,#N/A,FALSE,"단축3";#N/A,#N/A,FALSE,"장축";#N/A,#N/A,FALSE,"4WD"}</definedName>
    <definedName name="XG개선" localSheetId="17" hidden="1">{#N/A,#N/A,FALSE,"단축1";#N/A,#N/A,FALSE,"단축2";#N/A,#N/A,FALSE,"단축3";#N/A,#N/A,FALSE,"장축";#N/A,#N/A,FALSE,"4WD"}</definedName>
    <definedName name="XG개선" localSheetId="13" hidden="1">{#N/A,#N/A,FALSE,"단축1";#N/A,#N/A,FALSE,"단축2";#N/A,#N/A,FALSE,"단축3";#N/A,#N/A,FALSE,"장축";#N/A,#N/A,FALSE,"4WD"}</definedName>
    <definedName name="XG개선" localSheetId="14" hidden="1">{#N/A,#N/A,FALSE,"단축1";#N/A,#N/A,FALSE,"단축2";#N/A,#N/A,FALSE,"단축3";#N/A,#N/A,FALSE,"장축";#N/A,#N/A,FALSE,"4WD"}</definedName>
    <definedName name="XG개선" localSheetId="15" hidden="1">{#N/A,#N/A,FALSE,"단축1";#N/A,#N/A,FALSE,"단축2";#N/A,#N/A,FALSE,"단축3";#N/A,#N/A,FALSE,"장축";#N/A,#N/A,FALSE,"4WD"}</definedName>
    <definedName name="XG개선" hidden="1">{#N/A,#N/A,FALSE,"단축1";#N/A,#N/A,FALSE,"단축2";#N/A,#N/A,FALSE,"단축3";#N/A,#N/A,FALSE,"장축";#N/A,#N/A,FALSE,"4WD"}</definedName>
    <definedName name="XG액션" localSheetId="6">#REF!</definedName>
    <definedName name="XG액션">#REF!</definedName>
    <definedName name="XHG" localSheetId="7" hidden="1">{#N/A,#N/A,FALSE,"을지 (4)";#N/A,#N/A,FALSE,"을지 (5)";#N/A,#N/A,FALSE,"을지 (6)"}</definedName>
    <definedName name="XHG" localSheetId="16" hidden="1">{#N/A,#N/A,FALSE,"을지 (4)";#N/A,#N/A,FALSE,"을지 (5)";#N/A,#N/A,FALSE,"을지 (6)"}</definedName>
    <definedName name="XHG" localSheetId="17" hidden="1">{#N/A,#N/A,FALSE,"을지 (4)";#N/A,#N/A,FALSE,"을지 (5)";#N/A,#N/A,FALSE,"을지 (6)"}</definedName>
    <definedName name="XHG" localSheetId="13" hidden="1">{#N/A,#N/A,FALSE,"을지 (4)";#N/A,#N/A,FALSE,"을지 (5)";#N/A,#N/A,FALSE,"을지 (6)"}</definedName>
    <definedName name="XHG" localSheetId="14" hidden="1">{#N/A,#N/A,FALSE,"을지 (4)";#N/A,#N/A,FALSE,"을지 (5)";#N/A,#N/A,FALSE,"을지 (6)"}</definedName>
    <definedName name="XHG" localSheetId="15" hidden="1">{#N/A,#N/A,FALSE,"을지 (4)";#N/A,#N/A,FALSE,"을지 (5)";#N/A,#N/A,FALSE,"을지 (6)"}</definedName>
    <definedName name="XHG" hidden="1">{#N/A,#N/A,FALSE,"을지 (4)";#N/A,#N/A,FALSE,"을지 (5)";#N/A,#N/A,FALSE,"을지 (6)"}</definedName>
    <definedName name="XHNSHSDG" localSheetId="7" hidden="1">{#N/A,#N/A,FALSE,"단축1";#N/A,#N/A,FALSE,"단축2";#N/A,#N/A,FALSE,"단축3";#N/A,#N/A,FALSE,"장축";#N/A,#N/A,FALSE,"4WD"}</definedName>
    <definedName name="XHNSHSDG" localSheetId="16" hidden="1">{#N/A,#N/A,FALSE,"단축1";#N/A,#N/A,FALSE,"단축2";#N/A,#N/A,FALSE,"단축3";#N/A,#N/A,FALSE,"장축";#N/A,#N/A,FALSE,"4WD"}</definedName>
    <definedName name="XHNSHSDG" localSheetId="17" hidden="1">{#N/A,#N/A,FALSE,"단축1";#N/A,#N/A,FALSE,"단축2";#N/A,#N/A,FALSE,"단축3";#N/A,#N/A,FALSE,"장축";#N/A,#N/A,FALSE,"4WD"}</definedName>
    <definedName name="XHNSHSDG" localSheetId="13" hidden="1">{#N/A,#N/A,FALSE,"단축1";#N/A,#N/A,FALSE,"단축2";#N/A,#N/A,FALSE,"단축3";#N/A,#N/A,FALSE,"장축";#N/A,#N/A,FALSE,"4WD"}</definedName>
    <definedName name="XHNSHSDG" localSheetId="14" hidden="1">{#N/A,#N/A,FALSE,"단축1";#N/A,#N/A,FALSE,"단축2";#N/A,#N/A,FALSE,"단축3";#N/A,#N/A,FALSE,"장축";#N/A,#N/A,FALSE,"4WD"}</definedName>
    <definedName name="XHNSHSDG" localSheetId="15" hidden="1">{#N/A,#N/A,FALSE,"단축1";#N/A,#N/A,FALSE,"단축2";#N/A,#N/A,FALSE,"단축3";#N/A,#N/A,FALSE,"장축";#N/A,#N/A,FALSE,"4WD"}</definedName>
    <definedName name="XHNSHSDG" hidden="1">{#N/A,#N/A,FALSE,"단축1";#N/A,#N/A,FALSE,"단축2";#N/A,#N/A,FALSE,"단축3";#N/A,#N/A,FALSE,"장축";#N/A,#N/A,FALSE,"4WD"}</definedName>
    <definedName name="XNX" localSheetId="7" hidden="1">{#N/A,#N/A,FALSE,"을지 (4)";#N/A,#N/A,FALSE,"을지 (5)";#N/A,#N/A,FALSE,"을지 (6)"}</definedName>
    <definedName name="XNX" localSheetId="16" hidden="1">{#N/A,#N/A,FALSE,"을지 (4)";#N/A,#N/A,FALSE,"을지 (5)";#N/A,#N/A,FALSE,"을지 (6)"}</definedName>
    <definedName name="XNX" localSheetId="17" hidden="1">{#N/A,#N/A,FALSE,"을지 (4)";#N/A,#N/A,FALSE,"을지 (5)";#N/A,#N/A,FALSE,"을지 (6)"}</definedName>
    <definedName name="XNX" localSheetId="13" hidden="1">{#N/A,#N/A,FALSE,"을지 (4)";#N/A,#N/A,FALSE,"을지 (5)";#N/A,#N/A,FALSE,"을지 (6)"}</definedName>
    <definedName name="XNX" localSheetId="14" hidden="1">{#N/A,#N/A,FALSE,"을지 (4)";#N/A,#N/A,FALSE,"을지 (5)";#N/A,#N/A,FALSE,"을지 (6)"}</definedName>
    <definedName name="XNX" localSheetId="15" hidden="1">{#N/A,#N/A,FALSE,"을지 (4)";#N/A,#N/A,FALSE,"을지 (5)";#N/A,#N/A,FALSE,"을지 (6)"}</definedName>
    <definedName name="XNX" hidden="1">{#N/A,#N/A,FALSE,"을지 (4)";#N/A,#N/A,FALSE,"을지 (5)";#N/A,#N/A,FALSE,"을지 (6)"}</definedName>
    <definedName name="XNXNX" localSheetId="7" hidden="1">{#N/A,#N/A,TRUE,"Y생산";#N/A,#N/A,TRUE,"Y판매";#N/A,#N/A,TRUE,"Y총물량";#N/A,#N/A,TRUE,"Y능력";#N/A,#N/A,TRUE,"YKD"}</definedName>
    <definedName name="XNXNX" localSheetId="16" hidden="1">{#N/A,#N/A,TRUE,"Y생산";#N/A,#N/A,TRUE,"Y판매";#N/A,#N/A,TRUE,"Y총물량";#N/A,#N/A,TRUE,"Y능력";#N/A,#N/A,TRUE,"YKD"}</definedName>
    <definedName name="XNXNX" localSheetId="6" hidden="1">{#N/A,#N/A,TRUE,"Y생산";#N/A,#N/A,TRUE,"Y판매";#N/A,#N/A,TRUE,"Y총물량";#N/A,#N/A,TRUE,"Y능력";#N/A,#N/A,TRUE,"YKD"}</definedName>
    <definedName name="XNXNX" localSheetId="17" hidden="1">{#N/A,#N/A,TRUE,"Y생산";#N/A,#N/A,TRUE,"Y판매";#N/A,#N/A,TRUE,"Y총물량";#N/A,#N/A,TRUE,"Y능력";#N/A,#N/A,TRUE,"YKD"}</definedName>
    <definedName name="XNXNX" localSheetId="13" hidden="1">{#N/A,#N/A,TRUE,"Y생산";#N/A,#N/A,TRUE,"Y판매";#N/A,#N/A,TRUE,"Y총물량";#N/A,#N/A,TRUE,"Y능력";#N/A,#N/A,TRUE,"YKD"}</definedName>
    <definedName name="XNXNX" localSheetId="14" hidden="1">{#N/A,#N/A,TRUE,"Y생산";#N/A,#N/A,TRUE,"Y판매";#N/A,#N/A,TRUE,"Y총물량";#N/A,#N/A,TRUE,"Y능력";#N/A,#N/A,TRUE,"YKD"}</definedName>
    <definedName name="XNXNX" localSheetId="15" hidden="1">{#N/A,#N/A,TRUE,"Y생산";#N/A,#N/A,TRUE,"Y판매";#N/A,#N/A,TRUE,"Y총물량";#N/A,#N/A,TRUE,"Y능력";#N/A,#N/A,TRUE,"YKD"}</definedName>
    <definedName name="XNXNX" hidden="1">{#N/A,#N/A,TRUE,"Y생산";#N/A,#N/A,TRUE,"Y판매";#N/A,#N/A,TRUE,"Y총물량";#N/A,#N/A,TRUE,"Y능력";#N/A,#N/A,TRUE,"YKD"}</definedName>
    <definedName name="XRefColumnsCount">2</definedName>
    <definedName name="XRefCopyRangeCount">1</definedName>
    <definedName name="XRefPasteRangeCount">1</definedName>
    <definedName name="XS" localSheetId="7" hidden="1">{#N/A,#N/A,FALSE,"을지 (4)";#N/A,#N/A,FALSE,"을지 (5)";#N/A,#N/A,FALSE,"을지 (6)"}</definedName>
    <definedName name="XS" localSheetId="16" hidden="1">{#N/A,#N/A,FALSE,"을지 (4)";#N/A,#N/A,FALSE,"을지 (5)";#N/A,#N/A,FALSE,"을지 (6)"}</definedName>
    <definedName name="XS" localSheetId="17" hidden="1">{#N/A,#N/A,FALSE,"을지 (4)";#N/A,#N/A,FALSE,"을지 (5)";#N/A,#N/A,FALSE,"을지 (6)"}</definedName>
    <definedName name="XS" localSheetId="13" hidden="1">{#N/A,#N/A,FALSE,"을지 (4)";#N/A,#N/A,FALSE,"을지 (5)";#N/A,#N/A,FALSE,"을지 (6)"}</definedName>
    <definedName name="XS" localSheetId="14" hidden="1">{#N/A,#N/A,FALSE,"을지 (4)";#N/A,#N/A,FALSE,"을지 (5)";#N/A,#N/A,FALSE,"을지 (6)"}</definedName>
    <definedName name="XS" localSheetId="15" hidden="1">{#N/A,#N/A,FALSE,"을지 (4)";#N/A,#N/A,FALSE,"을지 (5)";#N/A,#N/A,FALSE,"을지 (6)"}</definedName>
    <definedName name="XS" hidden="1">{#N/A,#N/A,FALSE,"을지 (4)";#N/A,#N/A,FALSE,"을지 (5)";#N/A,#N/A,FALSE,"을지 (6)"}</definedName>
    <definedName name="XVX" localSheetId="7" hidden="1">{#N/A,#N/A,FALSE,"초도품";#N/A,#N/A,FALSE,"초도품 (2)";#N/A,#N/A,FALSE,"초도품 (3)";#N/A,#N/A,FALSE,"초도품 (4)";#N/A,#N/A,FALSE,"초도품 (5)";#N/A,#N/A,FALSE,"초도품 (6)"}</definedName>
    <definedName name="XVX" localSheetId="16" hidden="1">{#N/A,#N/A,FALSE,"초도품";#N/A,#N/A,FALSE,"초도품 (2)";#N/A,#N/A,FALSE,"초도품 (3)";#N/A,#N/A,FALSE,"초도품 (4)";#N/A,#N/A,FALSE,"초도품 (5)";#N/A,#N/A,FALSE,"초도품 (6)"}</definedName>
    <definedName name="XVX" localSheetId="17" hidden="1">{#N/A,#N/A,FALSE,"초도품";#N/A,#N/A,FALSE,"초도품 (2)";#N/A,#N/A,FALSE,"초도품 (3)";#N/A,#N/A,FALSE,"초도품 (4)";#N/A,#N/A,FALSE,"초도품 (5)";#N/A,#N/A,FALSE,"초도품 (6)"}</definedName>
    <definedName name="XVX" localSheetId="13" hidden="1">{#N/A,#N/A,FALSE,"초도품";#N/A,#N/A,FALSE,"초도품 (2)";#N/A,#N/A,FALSE,"초도품 (3)";#N/A,#N/A,FALSE,"초도품 (4)";#N/A,#N/A,FALSE,"초도품 (5)";#N/A,#N/A,FALSE,"초도품 (6)"}</definedName>
    <definedName name="XVX" localSheetId="14" hidden="1">{#N/A,#N/A,FALSE,"초도품";#N/A,#N/A,FALSE,"초도품 (2)";#N/A,#N/A,FALSE,"초도품 (3)";#N/A,#N/A,FALSE,"초도품 (4)";#N/A,#N/A,FALSE,"초도품 (5)";#N/A,#N/A,FALSE,"초도품 (6)"}</definedName>
    <definedName name="XVX" localSheetId="15" hidden="1">{#N/A,#N/A,FALSE,"초도품";#N/A,#N/A,FALSE,"초도품 (2)";#N/A,#N/A,FALSE,"초도품 (3)";#N/A,#N/A,FALSE,"초도품 (4)";#N/A,#N/A,FALSE,"초도품 (5)";#N/A,#N/A,FALSE,"초도품 (6)"}</definedName>
    <definedName name="XVX" hidden="1">{#N/A,#N/A,FALSE,"초도품";#N/A,#N/A,FALSE,"초도품 (2)";#N/A,#N/A,FALSE,"초도품 (3)";#N/A,#N/A,FALSE,"초도품 (4)";#N/A,#N/A,FALSE,"초도품 (5)";#N/A,#N/A,FALSE,"초도품 (6)"}</definedName>
    <definedName name="XX" localSheetId="6">#REF!</definedName>
    <definedName name="xx">#REF!</definedName>
    <definedName name="XXNBX" localSheetId="7" hidden="1">{#N/A,#N/A,FALSE,"초도품";#N/A,#N/A,FALSE,"초도품 (2)";#N/A,#N/A,FALSE,"초도품 (3)";#N/A,#N/A,FALSE,"초도품 (4)";#N/A,#N/A,FALSE,"초도품 (5)";#N/A,#N/A,FALSE,"초도품 (6)"}</definedName>
    <definedName name="XXNBX" localSheetId="16" hidden="1">{#N/A,#N/A,FALSE,"초도품";#N/A,#N/A,FALSE,"초도품 (2)";#N/A,#N/A,FALSE,"초도품 (3)";#N/A,#N/A,FALSE,"초도품 (4)";#N/A,#N/A,FALSE,"초도품 (5)";#N/A,#N/A,FALSE,"초도품 (6)"}</definedName>
    <definedName name="XXNBX" localSheetId="17" hidden="1">{#N/A,#N/A,FALSE,"초도품";#N/A,#N/A,FALSE,"초도품 (2)";#N/A,#N/A,FALSE,"초도품 (3)";#N/A,#N/A,FALSE,"초도품 (4)";#N/A,#N/A,FALSE,"초도품 (5)";#N/A,#N/A,FALSE,"초도품 (6)"}</definedName>
    <definedName name="XXNBX" localSheetId="13" hidden="1">{#N/A,#N/A,FALSE,"초도품";#N/A,#N/A,FALSE,"초도품 (2)";#N/A,#N/A,FALSE,"초도품 (3)";#N/A,#N/A,FALSE,"초도품 (4)";#N/A,#N/A,FALSE,"초도품 (5)";#N/A,#N/A,FALSE,"초도품 (6)"}</definedName>
    <definedName name="XXNBX" localSheetId="14" hidden="1">{#N/A,#N/A,FALSE,"초도품";#N/A,#N/A,FALSE,"초도품 (2)";#N/A,#N/A,FALSE,"초도품 (3)";#N/A,#N/A,FALSE,"초도품 (4)";#N/A,#N/A,FALSE,"초도품 (5)";#N/A,#N/A,FALSE,"초도품 (6)"}</definedName>
    <definedName name="XXNBX" localSheetId="15" hidden="1">{#N/A,#N/A,FALSE,"초도품";#N/A,#N/A,FALSE,"초도품 (2)";#N/A,#N/A,FALSE,"초도품 (3)";#N/A,#N/A,FALSE,"초도품 (4)";#N/A,#N/A,FALSE,"초도품 (5)";#N/A,#N/A,FALSE,"초도품 (6)"}</definedName>
    <definedName name="XXNBX" hidden="1">{#N/A,#N/A,FALSE,"초도품";#N/A,#N/A,FALSE,"초도품 (2)";#N/A,#N/A,FALSE,"초도품 (3)";#N/A,#N/A,FALSE,"초도품 (4)";#N/A,#N/A,FALSE,"초도품 (5)";#N/A,#N/A,FALSE,"초도품 (6)"}</definedName>
    <definedName name="XXX" localSheetId="6">#REF!</definedName>
    <definedName name="XXX">#REF!</definedName>
    <definedName name="XXXX" localSheetId="7" hidden="1">{#N/A,#N/A,FALSE,"을지 (4)";#N/A,#N/A,FALSE,"을지 (5)";#N/A,#N/A,FALSE,"을지 (6)"}</definedName>
    <definedName name="XXXX" localSheetId="16" hidden="1">{#N/A,#N/A,FALSE,"을지 (4)";#N/A,#N/A,FALSE,"을지 (5)";#N/A,#N/A,FALSE,"을지 (6)"}</definedName>
    <definedName name="XXXX" localSheetId="17" hidden="1">{#N/A,#N/A,FALSE,"을지 (4)";#N/A,#N/A,FALSE,"을지 (5)";#N/A,#N/A,FALSE,"을지 (6)"}</definedName>
    <definedName name="XXXX" localSheetId="13" hidden="1">{#N/A,#N/A,FALSE,"을지 (4)";#N/A,#N/A,FALSE,"을지 (5)";#N/A,#N/A,FALSE,"을지 (6)"}</definedName>
    <definedName name="XXXX" localSheetId="14" hidden="1">{#N/A,#N/A,FALSE,"을지 (4)";#N/A,#N/A,FALSE,"을지 (5)";#N/A,#N/A,FALSE,"을지 (6)"}</definedName>
    <definedName name="XXXX" localSheetId="15" hidden="1">{#N/A,#N/A,FALSE,"을지 (4)";#N/A,#N/A,FALSE,"을지 (5)";#N/A,#N/A,FALSE,"을지 (6)"}</definedName>
    <definedName name="XXXX" hidden="1">{#N/A,#N/A,FALSE,"을지 (4)";#N/A,#N/A,FALSE,"을지 (5)";#N/A,#N/A,FALSE,"을지 (6)"}</definedName>
    <definedName name="XXXXX" localSheetId="7" hidden="1">{#N/A,#N/A,FALSE,"단축1";#N/A,#N/A,FALSE,"단축2";#N/A,#N/A,FALSE,"단축3";#N/A,#N/A,FALSE,"장축";#N/A,#N/A,FALSE,"4WD"}</definedName>
    <definedName name="XXXXX" localSheetId="16" hidden="1">{#N/A,#N/A,FALSE,"단축1";#N/A,#N/A,FALSE,"단축2";#N/A,#N/A,FALSE,"단축3";#N/A,#N/A,FALSE,"장축";#N/A,#N/A,FALSE,"4WD"}</definedName>
    <definedName name="XXXXX" localSheetId="17" hidden="1">{#N/A,#N/A,FALSE,"단축1";#N/A,#N/A,FALSE,"단축2";#N/A,#N/A,FALSE,"단축3";#N/A,#N/A,FALSE,"장축";#N/A,#N/A,FALSE,"4WD"}</definedName>
    <definedName name="XXXXX" localSheetId="13" hidden="1">{#N/A,#N/A,FALSE,"단축1";#N/A,#N/A,FALSE,"단축2";#N/A,#N/A,FALSE,"단축3";#N/A,#N/A,FALSE,"장축";#N/A,#N/A,FALSE,"4WD"}</definedName>
    <definedName name="XXXXX" localSheetId="14" hidden="1">{#N/A,#N/A,FALSE,"단축1";#N/A,#N/A,FALSE,"단축2";#N/A,#N/A,FALSE,"단축3";#N/A,#N/A,FALSE,"장축";#N/A,#N/A,FALSE,"4WD"}</definedName>
    <definedName name="XXXXX" localSheetId="15" hidden="1">{#N/A,#N/A,FALSE,"단축1";#N/A,#N/A,FALSE,"단축2";#N/A,#N/A,FALSE,"단축3";#N/A,#N/A,FALSE,"장축";#N/A,#N/A,FALSE,"4WD"}</definedName>
    <definedName name="XXXXX" hidden="1">{#N/A,#N/A,FALSE,"단축1";#N/A,#N/A,FALSE,"단축2";#N/A,#N/A,FALSE,"단축3";#N/A,#N/A,FALSE,"장축";#N/A,#N/A,FALSE,"4WD"}</definedName>
    <definedName name="X행">#REF!</definedName>
    <definedName name="Y">#REF!</definedName>
    <definedName name="y72oo">#REF!</definedName>
    <definedName name="YE">#REF!</definedName>
    <definedName name="YEN">#REF!</definedName>
    <definedName name="YERTYTRY">#REF!</definedName>
    <definedName name="YG">#REF!</definedName>
    <definedName name="ygjskjr">BlankMacro1</definedName>
    <definedName name="YHFFDD" localSheetId="7" hidden="1">{#N/A,#N/A,FALSE,"단축1";#N/A,#N/A,FALSE,"단축2";#N/A,#N/A,FALSE,"단축3";#N/A,#N/A,FALSE,"장축";#N/A,#N/A,FALSE,"4WD"}</definedName>
    <definedName name="YHFFDD" localSheetId="16" hidden="1">{#N/A,#N/A,FALSE,"단축1";#N/A,#N/A,FALSE,"단축2";#N/A,#N/A,FALSE,"단축3";#N/A,#N/A,FALSE,"장축";#N/A,#N/A,FALSE,"4WD"}</definedName>
    <definedName name="YHFFDD" localSheetId="6" hidden="1">{#N/A,#N/A,FALSE,"단축1";#N/A,#N/A,FALSE,"단축2";#N/A,#N/A,FALSE,"단축3";#N/A,#N/A,FALSE,"장축";#N/A,#N/A,FALSE,"4WD"}</definedName>
    <definedName name="YHFFDD" localSheetId="17" hidden="1">{#N/A,#N/A,FALSE,"단축1";#N/A,#N/A,FALSE,"단축2";#N/A,#N/A,FALSE,"단축3";#N/A,#N/A,FALSE,"장축";#N/A,#N/A,FALSE,"4WD"}</definedName>
    <definedName name="YHFFDD" localSheetId="13" hidden="1">{#N/A,#N/A,FALSE,"단축1";#N/A,#N/A,FALSE,"단축2";#N/A,#N/A,FALSE,"단축3";#N/A,#N/A,FALSE,"장축";#N/A,#N/A,FALSE,"4WD"}</definedName>
    <definedName name="YHFFDD" localSheetId="14" hidden="1">{#N/A,#N/A,FALSE,"단축1";#N/A,#N/A,FALSE,"단축2";#N/A,#N/A,FALSE,"단축3";#N/A,#N/A,FALSE,"장축";#N/A,#N/A,FALSE,"4WD"}</definedName>
    <definedName name="YHFFDD" localSheetId="15" hidden="1">{#N/A,#N/A,FALSE,"단축1";#N/A,#N/A,FALSE,"단축2";#N/A,#N/A,FALSE,"단축3";#N/A,#N/A,FALSE,"장축";#N/A,#N/A,FALSE,"4WD"}</definedName>
    <definedName name="YHFFDD" hidden="1">{#N/A,#N/A,FALSE,"단축1";#N/A,#N/A,FALSE,"단축2";#N/A,#N/A,FALSE,"단축3";#N/A,#N/A,FALSE,"장축";#N/A,#N/A,FALSE,"4WD"}</definedName>
    <definedName name="YJSYRJ" localSheetId="7">BlankMacro1</definedName>
    <definedName name="YJSYRJ" localSheetId="16">BlankMacro1</definedName>
    <definedName name="YJSYRJ" localSheetId="17">BlankMacro1</definedName>
    <definedName name="YJSYRJ" localSheetId="10">BlankMacro1</definedName>
    <definedName name="YJSYRJ" localSheetId="8">BlankMacro1</definedName>
    <definedName name="YJSYRJ" localSheetId="0">BlankMacro1</definedName>
    <definedName name="YJSYRJ" localSheetId="13">BlankMacro1</definedName>
    <definedName name="YJSYRJ" localSheetId="14">BlankMacro1</definedName>
    <definedName name="YJSYRJ" localSheetId="11">BlankMacro1</definedName>
    <definedName name="YJSYRJ" localSheetId="15">BlankMacro1</definedName>
    <definedName name="YJSYRJ">BlankMacro1</definedName>
    <definedName name="YJSYRKY" localSheetId="7">BlankMacro1</definedName>
    <definedName name="YJSYRKY" localSheetId="16">BlankMacro1</definedName>
    <definedName name="YJSYRKY" localSheetId="17">BlankMacro1</definedName>
    <definedName name="YJSYRKY" localSheetId="10">BlankMacro1</definedName>
    <definedName name="YJSYRKY" localSheetId="8">BlankMacro1</definedName>
    <definedName name="YJSYRKY" localSheetId="0">BlankMacro1</definedName>
    <definedName name="YJSYRKY" localSheetId="13">BlankMacro1</definedName>
    <definedName name="YJSYRKY" localSheetId="14">BlankMacro1</definedName>
    <definedName name="YJSYRKY" localSheetId="11">BlankMacro1</definedName>
    <definedName name="YJSYRKY" localSheetId="15">BlankMacro1</definedName>
    <definedName name="YJSYRKY">BlankMacro1</definedName>
    <definedName name="yjysr" localSheetId="7">BlankMacro1</definedName>
    <definedName name="yjysr" localSheetId="16">BlankMacro1</definedName>
    <definedName name="yjysr" localSheetId="17">BlankMacro1</definedName>
    <definedName name="yjysr" localSheetId="10">BlankMacro1</definedName>
    <definedName name="yjysr" localSheetId="8">BlankMacro1</definedName>
    <definedName name="yjysr" localSheetId="0">BlankMacro1</definedName>
    <definedName name="yjysr" localSheetId="13">BlankMacro1</definedName>
    <definedName name="yjysr" localSheetId="14">BlankMacro1</definedName>
    <definedName name="yjysr" localSheetId="11">BlankMacro1</definedName>
    <definedName name="yjysr" localSheetId="15">BlankMacro1</definedName>
    <definedName name="yjysr">BlankMacro1</definedName>
    <definedName name="YKSRKSRKRK" localSheetId="7">BlankMacro1</definedName>
    <definedName name="YKSRKSRKRK" localSheetId="16">BlankMacro1</definedName>
    <definedName name="YKSRKSRKRK" localSheetId="17">BlankMacro1</definedName>
    <definedName name="YKSRKSRKRK" localSheetId="10">BlankMacro1</definedName>
    <definedName name="YKSRKSRKRK" localSheetId="8">BlankMacro1</definedName>
    <definedName name="YKSRKSRKRK" localSheetId="0">BlankMacro1</definedName>
    <definedName name="YKSRKSRKRK" localSheetId="13">BlankMacro1</definedName>
    <definedName name="YKSRKSRKRK" localSheetId="14">BlankMacro1</definedName>
    <definedName name="YKSRKSRKRK" localSheetId="11">BlankMacro1</definedName>
    <definedName name="YKSRKSRKRK" localSheetId="15">BlankMacro1</definedName>
    <definedName name="YKSRKSRKRK">BlankMacro1</definedName>
    <definedName name="YM" localSheetId="7">#REF!</definedName>
    <definedName name="YM">#REF!</definedName>
    <definedName name="YN" localSheetId="7">#REF!</definedName>
    <definedName name="YN">#REF!</definedName>
    <definedName name="YNN" localSheetId="7">#REF!</definedName>
    <definedName name="YNN">#REF!</definedName>
    <definedName name="YO">#REF!</definedName>
    <definedName name="YºI¼­">#REF!</definedName>
    <definedName name="YOYO">#REF!</definedName>
    <definedName name="YRSKYKRKK" localSheetId="7">BlankMacro1</definedName>
    <definedName name="YRSKYKRKK" localSheetId="16">BlankMacro1</definedName>
    <definedName name="YRSKYKRKK" localSheetId="17">BlankMacro1</definedName>
    <definedName name="YRSKYKRKK" localSheetId="10">BlankMacro1</definedName>
    <definedName name="YRSKYKRKK" localSheetId="8">BlankMacro1</definedName>
    <definedName name="YRSKYKRKK" localSheetId="0">BlankMacro1</definedName>
    <definedName name="YRSKYKRKK" localSheetId="13">BlankMacro1</definedName>
    <definedName name="YRSKYKRKK" localSheetId="14">BlankMacro1</definedName>
    <definedName name="YRSKYKRKK" localSheetId="11">BlankMacro1</definedName>
    <definedName name="YRSKYKRKK" localSheetId="15">BlankMacro1</definedName>
    <definedName name="YRSKYKRKK">BlankMacro1</definedName>
    <definedName name="YRYRIKY" localSheetId="7">BlankMacro1</definedName>
    <definedName name="YRYRIKY" localSheetId="16">BlankMacro1</definedName>
    <definedName name="YRYRIKY" localSheetId="17">BlankMacro1</definedName>
    <definedName name="YRYRIKY" localSheetId="10">BlankMacro1</definedName>
    <definedName name="YRYRIKY" localSheetId="8">BlankMacro1</definedName>
    <definedName name="YRYRIKY" localSheetId="0">BlankMacro1</definedName>
    <definedName name="YRYRIKY" localSheetId="13">BlankMacro1</definedName>
    <definedName name="YRYRIKY" localSheetId="14">BlankMacro1</definedName>
    <definedName name="YRYRIKY" localSheetId="11">BlankMacro1</definedName>
    <definedName name="YRYRIKY" localSheetId="15">BlankMacro1</definedName>
    <definedName name="YRYRIKY">BlankMacro1</definedName>
    <definedName name="YSKJRK" localSheetId="7">BlankMacro1</definedName>
    <definedName name="YSKJRK" localSheetId="16">BlankMacro1</definedName>
    <definedName name="YSKJRK" localSheetId="17">BlankMacro1</definedName>
    <definedName name="YSKJRK" localSheetId="10">BlankMacro1</definedName>
    <definedName name="YSKJRK" localSheetId="8">BlankMacro1</definedName>
    <definedName name="YSKJRK" localSheetId="0">BlankMacro1</definedName>
    <definedName name="YSKJRK" localSheetId="13">BlankMacro1</definedName>
    <definedName name="YSKJRK" localSheetId="14">BlankMacro1</definedName>
    <definedName name="YSKJRK" localSheetId="11">BlankMacro1</definedName>
    <definedName name="YSKJRK" localSheetId="15">BlankMacro1</definedName>
    <definedName name="YSKJRK">BlankMacro1</definedName>
    <definedName name="YT" localSheetId="7">#REF!</definedName>
    <definedName name="YT">#REF!</definedName>
    <definedName name="ytui" localSheetId="7">#REF!</definedName>
    <definedName name="ytui">#REF!</definedName>
    <definedName name="YTUJYTU" localSheetId="7" hidden="1">{#N/A,#N/A,FALSE,"단축1";#N/A,#N/A,FALSE,"단축2";#N/A,#N/A,FALSE,"단축3";#N/A,#N/A,FALSE,"장축";#N/A,#N/A,FALSE,"4WD"}</definedName>
    <definedName name="YTUJYTU" localSheetId="16" hidden="1">{#N/A,#N/A,FALSE,"단축1";#N/A,#N/A,FALSE,"단축2";#N/A,#N/A,FALSE,"단축3";#N/A,#N/A,FALSE,"장축";#N/A,#N/A,FALSE,"4WD"}</definedName>
    <definedName name="YTUJYTU" localSheetId="17" hidden="1">{#N/A,#N/A,FALSE,"단축1";#N/A,#N/A,FALSE,"단축2";#N/A,#N/A,FALSE,"단축3";#N/A,#N/A,FALSE,"장축";#N/A,#N/A,FALSE,"4WD"}</definedName>
    <definedName name="YTUJYTU" localSheetId="13" hidden="1">{#N/A,#N/A,FALSE,"단축1";#N/A,#N/A,FALSE,"단축2";#N/A,#N/A,FALSE,"단축3";#N/A,#N/A,FALSE,"장축";#N/A,#N/A,FALSE,"4WD"}</definedName>
    <definedName name="YTUJYTU" localSheetId="14" hidden="1">{#N/A,#N/A,FALSE,"단축1";#N/A,#N/A,FALSE,"단축2";#N/A,#N/A,FALSE,"단축3";#N/A,#N/A,FALSE,"장축";#N/A,#N/A,FALSE,"4WD"}</definedName>
    <definedName name="YTUJYTU" localSheetId="15" hidden="1">{#N/A,#N/A,FALSE,"단축1";#N/A,#N/A,FALSE,"단축2";#N/A,#N/A,FALSE,"단축3";#N/A,#N/A,FALSE,"장축";#N/A,#N/A,FALSE,"4WD"}</definedName>
    <definedName name="YTUJYTU" hidden="1">{#N/A,#N/A,FALSE,"단축1";#N/A,#N/A,FALSE,"단축2";#N/A,#N/A,FALSE,"단축3";#N/A,#N/A,FALSE,"장축";#N/A,#N/A,FALSE,"4WD"}</definedName>
    <definedName name="yu" localSheetId="7" hidden="1">{#N/A,#N/A,FALSE,"단축1";#N/A,#N/A,FALSE,"단축2";#N/A,#N/A,FALSE,"단축3";#N/A,#N/A,FALSE,"장축";#N/A,#N/A,FALSE,"4WD"}</definedName>
    <definedName name="yu" localSheetId="16" hidden="1">{#N/A,#N/A,FALSE,"단축1";#N/A,#N/A,FALSE,"단축2";#N/A,#N/A,FALSE,"단축3";#N/A,#N/A,FALSE,"장축";#N/A,#N/A,FALSE,"4WD"}</definedName>
    <definedName name="yu" localSheetId="17" hidden="1">{#N/A,#N/A,FALSE,"단축1";#N/A,#N/A,FALSE,"단축2";#N/A,#N/A,FALSE,"단축3";#N/A,#N/A,FALSE,"장축";#N/A,#N/A,FALSE,"4WD"}</definedName>
    <definedName name="yu" localSheetId="13" hidden="1">{#N/A,#N/A,FALSE,"단축1";#N/A,#N/A,FALSE,"단축2";#N/A,#N/A,FALSE,"단축3";#N/A,#N/A,FALSE,"장축";#N/A,#N/A,FALSE,"4WD"}</definedName>
    <definedName name="yu" localSheetId="14" hidden="1">{#N/A,#N/A,FALSE,"단축1";#N/A,#N/A,FALSE,"단축2";#N/A,#N/A,FALSE,"단축3";#N/A,#N/A,FALSE,"장축";#N/A,#N/A,FALSE,"4WD"}</definedName>
    <definedName name="yu" localSheetId="15" hidden="1">{#N/A,#N/A,FALSE,"단축1";#N/A,#N/A,FALSE,"단축2";#N/A,#N/A,FALSE,"단축3";#N/A,#N/A,FALSE,"장축";#N/A,#N/A,FALSE,"4WD"}</definedName>
    <definedName name="yu" hidden="1">{#N/A,#N/A,FALSE,"단축1";#N/A,#N/A,FALSE,"단축2";#N/A,#N/A,FALSE,"단축3";#N/A,#N/A,FALSE,"장축";#N/A,#N/A,FALSE,"4WD"}</definedName>
    <definedName name="yui">#REF!</definedName>
    <definedName name="YULCHURI">#N/A</definedName>
    <definedName name="YURUJ" localSheetId="7">BlankMacro1</definedName>
    <definedName name="YURUJ" localSheetId="16">BlankMacro1</definedName>
    <definedName name="YURUJ" localSheetId="17">BlankMacro1</definedName>
    <definedName name="YURUJ" localSheetId="10">BlankMacro1</definedName>
    <definedName name="YURUJ" localSheetId="8">BlankMacro1</definedName>
    <definedName name="YURUJ" localSheetId="0">BlankMacro1</definedName>
    <definedName name="YURUJ" localSheetId="13">BlankMacro1</definedName>
    <definedName name="YURUJ" localSheetId="14">BlankMacro1</definedName>
    <definedName name="YURUJ" localSheetId="11">BlankMacro1</definedName>
    <definedName name="YURUJ" localSheetId="15">BlankMacro1</definedName>
    <definedName name="YURUJ">BlankMacro1</definedName>
    <definedName name="YUYU" localSheetId="7" hidden="1">{#N/A,#N/A,FALSE,"단축1";#N/A,#N/A,FALSE,"단축2";#N/A,#N/A,FALSE,"단축3";#N/A,#N/A,FALSE,"장축";#N/A,#N/A,FALSE,"4WD"}</definedName>
    <definedName name="YUYU" localSheetId="16" hidden="1">{#N/A,#N/A,FALSE,"단축1";#N/A,#N/A,FALSE,"단축2";#N/A,#N/A,FALSE,"단축3";#N/A,#N/A,FALSE,"장축";#N/A,#N/A,FALSE,"4WD"}</definedName>
    <definedName name="YUYU" localSheetId="17" hidden="1">{#N/A,#N/A,FALSE,"단축1";#N/A,#N/A,FALSE,"단축2";#N/A,#N/A,FALSE,"단축3";#N/A,#N/A,FALSE,"장축";#N/A,#N/A,FALSE,"4WD"}</definedName>
    <definedName name="YUYU" localSheetId="13" hidden="1">{#N/A,#N/A,FALSE,"단축1";#N/A,#N/A,FALSE,"단축2";#N/A,#N/A,FALSE,"단축3";#N/A,#N/A,FALSE,"장축";#N/A,#N/A,FALSE,"4WD"}</definedName>
    <definedName name="YUYU" localSheetId="14" hidden="1">{#N/A,#N/A,FALSE,"단축1";#N/A,#N/A,FALSE,"단축2";#N/A,#N/A,FALSE,"단축3";#N/A,#N/A,FALSE,"장축";#N/A,#N/A,FALSE,"4WD"}</definedName>
    <definedName name="YUYU" localSheetId="15" hidden="1">{#N/A,#N/A,FALSE,"단축1";#N/A,#N/A,FALSE,"단축2";#N/A,#N/A,FALSE,"단축3";#N/A,#N/A,FALSE,"장축";#N/A,#N/A,FALSE,"4WD"}</definedName>
    <definedName name="YUYU" hidden="1">{#N/A,#N/A,FALSE,"단축1";#N/A,#N/A,FALSE,"단축2";#N/A,#N/A,FALSE,"단축3";#N/A,#N/A,FALSE,"장축";#N/A,#N/A,FALSE,"4WD"}</definedName>
    <definedName name="YY" localSheetId="6" hidden="1">{#N/A,#N/A,FALSE,"96 3월물량표";#N/A,#N/A,FALSE,"96 4월물량표";#N/A,#N/A,FALSE,"96 5월물량표"}</definedName>
    <definedName name="YY" localSheetId="13" hidden="1">{#N/A,#N/A,FALSE,"96 3월물량표";#N/A,#N/A,FALSE,"96 4월물량표";#N/A,#N/A,FALSE,"96 5월물량표"}</definedName>
    <definedName name="yy">#REF!</definedName>
    <definedName name="YYGXY" localSheetId="7">BlankMacro1</definedName>
    <definedName name="YYGXY" localSheetId="16">BlankMacro1</definedName>
    <definedName name="YYGXY" localSheetId="17">BlankMacro1</definedName>
    <definedName name="YYGXY" localSheetId="10">BlankMacro1</definedName>
    <definedName name="YYGXY" localSheetId="8">BlankMacro1</definedName>
    <definedName name="YYGXY" localSheetId="0">BlankMacro1</definedName>
    <definedName name="YYGXY" localSheetId="13">BlankMacro1</definedName>
    <definedName name="YYGXY" localSheetId="14">BlankMacro1</definedName>
    <definedName name="YYGXY" localSheetId="11">BlankMacro1</definedName>
    <definedName name="YYGXY" localSheetId="15">BlankMacro1</definedName>
    <definedName name="YYGXY">BlankMacro1</definedName>
    <definedName name="YYHY" localSheetId="7" hidden="1">{#N/A,#N/A,FALSE,"단축1";#N/A,#N/A,FALSE,"단축2";#N/A,#N/A,FALSE,"단축3";#N/A,#N/A,FALSE,"장축";#N/A,#N/A,FALSE,"4WD"}</definedName>
    <definedName name="YYHY" localSheetId="16" hidden="1">{#N/A,#N/A,FALSE,"단축1";#N/A,#N/A,FALSE,"단축2";#N/A,#N/A,FALSE,"단축3";#N/A,#N/A,FALSE,"장축";#N/A,#N/A,FALSE,"4WD"}</definedName>
    <definedName name="YYHY" localSheetId="17" hidden="1">{#N/A,#N/A,FALSE,"단축1";#N/A,#N/A,FALSE,"단축2";#N/A,#N/A,FALSE,"단축3";#N/A,#N/A,FALSE,"장축";#N/A,#N/A,FALSE,"4WD"}</definedName>
    <definedName name="YYHY" localSheetId="13" hidden="1">{#N/A,#N/A,FALSE,"단축1";#N/A,#N/A,FALSE,"단축2";#N/A,#N/A,FALSE,"단축3";#N/A,#N/A,FALSE,"장축";#N/A,#N/A,FALSE,"4WD"}</definedName>
    <definedName name="YYHY" localSheetId="14" hidden="1">{#N/A,#N/A,FALSE,"단축1";#N/A,#N/A,FALSE,"단축2";#N/A,#N/A,FALSE,"단축3";#N/A,#N/A,FALSE,"장축";#N/A,#N/A,FALSE,"4WD"}</definedName>
    <definedName name="YYHY" localSheetId="15" hidden="1">{#N/A,#N/A,FALSE,"단축1";#N/A,#N/A,FALSE,"단축2";#N/A,#N/A,FALSE,"단축3";#N/A,#N/A,FALSE,"장축";#N/A,#N/A,FALSE,"4WD"}</definedName>
    <definedName name="YYHY" hidden="1">{#N/A,#N/A,FALSE,"단축1";#N/A,#N/A,FALSE,"단축2";#N/A,#N/A,FALSE,"단축3";#N/A,#N/A,FALSE,"장축";#N/A,#N/A,FALSE,"4WD"}</definedName>
    <definedName name="yyui" localSheetId="7" hidden="1">{#N/A,#N/A,FALSE,"단축1";#N/A,#N/A,FALSE,"단축2";#N/A,#N/A,FALSE,"단축3";#N/A,#N/A,FALSE,"장축";#N/A,#N/A,FALSE,"4WD"}</definedName>
    <definedName name="yyui" localSheetId="16" hidden="1">{#N/A,#N/A,FALSE,"단축1";#N/A,#N/A,FALSE,"단축2";#N/A,#N/A,FALSE,"단축3";#N/A,#N/A,FALSE,"장축";#N/A,#N/A,FALSE,"4WD"}</definedName>
    <definedName name="yyui" localSheetId="17" hidden="1">{#N/A,#N/A,FALSE,"단축1";#N/A,#N/A,FALSE,"단축2";#N/A,#N/A,FALSE,"단축3";#N/A,#N/A,FALSE,"장축";#N/A,#N/A,FALSE,"4WD"}</definedName>
    <definedName name="yyui" localSheetId="13" hidden="1">{#N/A,#N/A,FALSE,"단축1";#N/A,#N/A,FALSE,"단축2";#N/A,#N/A,FALSE,"단축3";#N/A,#N/A,FALSE,"장축";#N/A,#N/A,FALSE,"4WD"}</definedName>
    <definedName name="yyui" localSheetId="14" hidden="1">{#N/A,#N/A,FALSE,"단축1";#N/A,#N/A,FALSE,"단축2";#N/A,#N/A,FALSE,"단축3";#N/A,#N/A,FALSE,"장축";#N/A,#N/A,FALSE,"4WD"}</definedName>
    <definedName name="yyui" localSheetId="15" hidden="1">{#N/A,#N/A,FALSE,"단축1";#N/A,#N/A,FALSE,"단축2";#N/A,#N/A,FALSE,"단축3";#N/A,#N/A,FALSE,"장축";#N/A,#N/A,FALSE,"4WD"}</definedName>
    <definedName name="yyui" hidden="1">{#N/A,#N/A,FALSE,"단축1";#N/A,#N/A,FALSE,"단축2";#N/A,#N/A,FALSE,"단축3";#N/A,#N/A,FALSE,"장축";#N/A,#N/A,FALSE,"4WD"}</definedName>
    <definedName name="YYY" localSheetId="7" hidden="1">{#N/A,#N/A,TRUE,"Y생산";#N/A,#N/A,TRUE,"Y판매";#N/A,#N/A,TRUE,"Y총물량";#N/A,#N/A,TRUE,"Y능력";#N/A,#N/A,TRUE,"YKD"}</definedName>
    <definedName name="YYY" localSheetId="16" hidden="1">{#N/A,#N/A,TRUE,"Y생산";#N/A,#N/A,TRUE,"Y판매";#N/A,#N/A,TRUE,"Y총물량";#N/A,#N/A,TRUE,"Y능력";#N/A,#N/A,TRUE,"YKD"}</definedName>
    <definedName name="YYY" localSheetId="6" hidden="1">{#N/A,#N/A,TRUE,"Y생산";#N/A,#N/A,TRUE,"Y판매";#N/A,#N/A,TRUE,"Y총물량";#N/A,#N/A,TRUE,"Y능력";#N/A,#N/A,TRUE,"YKD"}</definedName>
    <definedName name="YYY" localSheetId="17" hidden="1">{#N/A,#N/A,TRUE,"Y생산";#N/A,#N/A,TRUE,"Y판매";#N/A,#N/A,TRUE,"Y총물량";#N/A,#N/A,TRUE,"Y능력";#N/A,#N/A,TRUE,"YKD"}</definedName>
    <definedName name="YYY" localSheetId="13" hidden="1">{#N/A,#N/A,TRUE,"Y생산";#N/A,#N/A,TRUE,"Y판매";#N/A,#N/A,TRUE,"Y총물량";#N/A,#N/A,TRUE,"Y능력";#N/A,#N/A,TRUE,"YKD"}</definedName>
    <definedName name="YYY" localSheetId="14" hidden="1">{#N/A,#N/A,TRUE,"Y생산";#N/A,#N/A,TRUE,"Y판매";#N/A,#N/A,TRUE,"Y총물량";#N/A,#N/A,TRUE,"Y능력";#N/A,#N/A,TRUE,"YKD"}</definedName>
    <definedName name="YYY" localSheetId="15" hidden="1">{#N/A,#N/A,TRUE,"Y생산";#N/A,#N/A,TRUE,"Y판매";#N/A,#N/A,TRUE,"Y총물량";#N/A,#N/A,TRUE,"Y능력";#N/A,#N/A,TRUE,"YKD"}</definedName>
    <definedName name="YYY" hidden="1">{#N/A,#N/A,TRUE,"Y생산";#N/A,#N/A,TRUE,"Y판매";#N/A,#N/A,TRUE,"Y총물량";#N/A,#N/A,TRUE,"Y능력";#N/A,#N/A,TRUE,"YKD"}</definedName>
    <definedName name="YYYJHKS" localSheetId="7">BlankMacro1</definedName>
    <definedName name="YYYJHKS" localSheetId="16">BlankMacro1</definedName>
    <definedName name="YYYJHKS" localSheetId="17">BlankMacro1</definedName>
    <definedName name="YYYJHKS" localSheetId="10">BlankMacro1</definedName>
    <definedName name="YYYJHKS" localSheetId="8">BlankMacro1</definedName>
    <definedName name="YYYJHKS" localSheetId="0">BlankMacro1</definedName>
    <definedName name="YYYJHKS" localSheetId="13">BlankMacro1</definedName>
    <definedName name="YYYJHKS" localSheetId="14">BlankMacro1</definedName>
    <definedName name="YYYJHKS" localSheetId="11">BlankMacro1</definedName>
    <definedName name="YYYJHKS" localSheetId="15">BlankMacro1</definedName>
    <definedName name="YYYJHKS">BlankMacro1</definedName>
    <definedName name="yyyy" localSheetId="7" hidden="1">{#N/A,#N/A,FALSE,"단축1";#N/A,#N/A,FALSE,"단축2";#N/A,#N/A,FALSE,"단축3";#N/A,#N/A,FALSE,"장축";#N/A,#N/A,FALSE,"4WD"}</definedName>
    <definedName name="yyyy" localSheetId="16" hidden="1">{#N/A,#N/A,FALSE,"단축1";#N/A,#N/A,FALSE,"단축2";#N/A,#N/A,FALSE,"단축3";#N/A,#N/A,FALSE,"장축";#N/A,#N/A,FALSE,"4WD"}</definedName>
    <definedName name="yyyy" localSheetId="17" hidden="1">{#N/A,#N/A,FALSE,"단축1";#N/A,#N/A,FALSE,"단축2";#N/A,#N/A,FALSE,"단축3";#N/A,#N/A,FALSE,"장축";#N/A,#N/A,FALSE,"4WD"}</definedName>
    <definedName name="yyyy" localSheetId="13" hidden="1">{#N/A,#N/A,FALSE,"단축1";#N/A,#N/A,FALSE,"단축2";#N/A,#N/A,FALSE,"단축3";#N/A,#N/A,FALSE,"장축";#N/A,#N/A,FALSE,"4WD"}</definedName>
    <definedName name="yyyy" localSheetId="14" hidden="1">{#N/A,#N/A,FALSE,"단축1";#N/A,#N/A,FALSE,"단축2";#N/A,#N/A,FALSE,"단축3";#N/A,#N/A,FALSE,"장축";#N/A,#N/A,FALSE,"4WD"}</definedName>
    <definedName name="yyyy" localSheetId="15" hidden="1">{#N/A,#N/A,FALSE,"단축1";#N/A,#N/A,FALSE,"단축2";#N/A,#N/A,FALSE,"단축3";#N/A,#N/A,FALSE,"장축";#N/A,#N/A,FALSE,"4WD"}</definedName>
    <definedName name="yyyy" hidden="1">{#N/A,#N/A,FALSE,"단축1";#N/A,#N/A,FALSE,"단축2";#N/A,#N/A,FALSE,"단축3";#N/A,#N/A,FALSE,"장축";#N/A,#N/A,FALSE,"4WD"}</definedName>
    <definedName name="YYYYY" localSheetId="7" hidden="1">{#N/A,#N/A,FALSE,"단축1";#N/A,#N/A,FALSE,"단축2";#N/A,#N/A,FALSE,"단축3";#N/A,#N/A,FALSE,"장축";#N/A,#N/A,FALSE,"4WD"}</definedName>
    <definedName name="YYYYY" localSheetId="16" hidden="1">{#N/A,#N/A,FALSE,"단축1";#N/A,#N/A,FALSE,"단축2";#N/A,#N/A,FALSE,"단축3";#N/A,#N/A,FALSE,"장축";#N/A,#N/A,FALSE,"4WD"}</definedName>
    <definedName name="YYYYY" localSheetId="17" hidden="1">{#N/A,#N/A,FALSE,"단축1";#N/A,#N/A,FALSE,"단축2";#N/A,#N/A,FALSE,"단축3";#N/A,#N/A,FALSE,"장축";#N/A,#N/A,FALSE,"4WD"}</definedName>
    <definedName name="YYYYY" localSheetId="13" hidden="1">{#N/A,#N/A,FALSE,"단축1";#N/A,#N/A,FALSE,"단축2";#N/A,#N/A,FALSE,"단축3";#N/A,#N/A,FALSE,"장축";#N/A,#N/A,FALSE,"4WD"}</definedName>
    <definedName name="YYYYY" localSheetId="14" hidden="1">{#N/A,#N/A,FALSE,"단축1";#N/A,#N/A,FALSE,"단축2";#N/A,#N/A,FALSE,"단축3";#N/A,#N/A,FALSE,"장축";#N/A,#N/A,FALSE,"4WD"}</definedName>
    <definedName name="YYYYY" localSheetId="15" hidden="1">{#N/A,#N/A,FALSE,"단축1";#N/A,#N/A,FALSE,"단축2";#N/A,#N/A,FALSE,"단축3";#N/A,#N/A,FALSE,"장축";#N/A,#N/A,FALSE,"4WD"}</definedName>
    <definedName name="YYYYY" hidden="1">{#N/A,#N/A,FALSE,"단축1";#N/A,#N/A,FALSE,"단축2";#N/A,#N/A,FALSE,"단축3";#N/A,#N/A,FALSE,"장축";#N/A,#N/A,FALSE,"4WD"}</definedName>
    <definedName name="YYYYYY" localSheetId="7">BlankMacro1</definedName>
    <definedName name="YYYYYY" localSheetId="16">BlankMacro1</definedName>
    <definedName name="YYYYYY" localSheetId="17">BlankMacro1</definedName>
    <definedName name="YYYYYY" localSheetId="10">BlankMacro1</definedName>
    <definedName name="YYYYYY" localSheetId="8">BlankMacro1</definedName>
    <definedName name="YYYYYY" localSheetId="0">BlankMacro1</definedName>
    <definedName name="YYYYYY" localSheetId="13">BlankMacro1</definedName>
    <definedName name="YYYYYY" localSheetId="14">BlankMacro1</definedName>
    <definedName name="YYYYYY" localSheetId="11">BlankMacro1</definedName>
    <definedName name="YYYYYY" localSheetId="15">BlankMacro1</definedName>
    <definedName name="YYYYYY">BlankMacro1</definedName>
    <definedName name="YYYYYYJHSK" localSheetId="7">BlankMacro1</definedName>
    <definedName name="YYYYYYJHSK" localSheetId="16">BlankMacro1</definedName>
    <definedName name="YYYYYYJHSK" localSheetId="17">BlankMacro1</definedName>
    <definedName name="YYYYYYJHSK" localSheetId="10">BlankMacro1</definedName>
    <definedName name="YYYYYYJHSK" localSheetId="8">BlankMacro1</definedName>
    <definedName name="YYYYYYJHSK" localSheetId="0">BlankMacro1</definedName>
    <definedName name="YYYYYYJHSK" localSheetId="13">BlankMacro1</definedName>
    <definedName name="YYYYYYJHSK" localSheetId="14">BlankMacro1</definedName>
    <definedName name="YYYYYYJHSK" localSheetId="11">BlankMacro1</definedName>
    <definedName name="YYYYYYJHSK" localSheetId="15">BlankMacro1</definedName>
    <definedName name="YYYYYYJHSK">BlankMacro1</definedName>
    <definedName name="YYYYYYYYY" localSheetId="7">[0]!BlankMacro1</definedName>
    <definedName name="YYYYYYYYY" localSheetId="16">[0]!BlankMacro1</definedName>
    <definedName name="YYYYYYYYY" localSheetId="17">[0]!BlankMacro1</definedName>
    <definedName name="YYYYYYYYY" localSheetId="10">[0]!BlankMacro1</definedName>
    <definedName name="YYYYYYYYY" localSheetId="8">[0]!BlankMacro1</definedName>
    <definedName name="YYYYYYYYY" localSheetId="0">[0]!BlankMacro1</definedName>
    <definedName name="YYYYYYYYY" localSheetId="13">[0]!BlankMacro1</definedName>
    <definedName name="YYYYYYYYY" localSheetId="14">[0]!BlankMacro1</definedName>
    <definedName name="YYYYYYYYY" localSheetId="11">[0]!BlankMacro1</definedName>
    <definedName name="YYYYYYYYY" localSheetId="15">[0]!BlankMacro1</definedName>
    <definedName name="YYYYYYYYY">[0]!BlankMacro1</definedName>
    <definedName name="YYYYYYYYYYYY" localSheetId="7">BlankMacro1</definedName>
    <definedName name="YYYYYYYYYYYY" localSheetId="16">BlankMacro1</definedName>
    <definedName name="YYYYYYYYYYYY" localSheetId="17">BlankMacro1</definedName>
    <definedName name="YYYYYYYYYYYY" localSheetId="10">BlankMacro1</definedName>
    <definedName name="YYYYYYYYYYYY" localSheetId="8">BlankMacro1</definedName>
    <definedName name="YYYYYYYYYYYY" localSheetId="0">BlankMacro1</definedName>
    <definedName name="YYYYYYYYYYYY" localSheetId="13">BlankMacro1</definedName>
    <definedName name="YYYYYYYYYYYY" localSheetId="14">BlankMacro1</definedName>
    <definedName name="YYYYYYYYYYYY" localSheetId="11">BlankMacro1</definedName>
    <definedName name="YYYYYYYYYYYY" localSheetId="15">BlankMacro1</definedName>
    <definedName name="YYYYYYYYYYYY">BlankMacro1</definedName>
    <definedName name="YYYYYYYYYYYYYYY" localSheetId="7">BlankMacro1</definedName>
    <definedName name="YYYYYYYYYYYYYYY" localSheetId="16">BlankMacro1</definedName>
    <definedName name="YYYYYYYYYYYYYYY" localSheetId="17">BlankMacro1</definedName>
    <definedName name="YYYYYYYYYYYYYYY" localSheetId="10">BlankMacro1</definedName>
    <definedName name="YYYYYYYYYYYYYYY" localSheetId="8">BlankMacro1</definedName>
    <definedName name="YYYYYYYYYYYYYYY" localSheetId="0">BlankMacro1</definedName>
    <definedName name="YYYYYYYYYYYYYYY" localSheetId="13">BlankMacro1</definedName>
    <definedName name="YYYYYYYYYYYYYYY" localSheetId="14">BlankMacro1</definedName>
    <definedName name="YYYYYYYYYYYYYYY" localSheetId="11">BlankMacro1</definedName>
    <definedName name="YYYYYYYYYYYYYYY" localSheetId="15">BlankMacro1</definedName>
    <definedName name="YYYYYYYYYYYYYYY">BlankMacro1</definedName>
    <definedName name="YYYYYYYYYYYYYYYYYYYYYYYYYYYY" localSheetId="7">BlankMacro1</definedName>
    <definedName name="YYYYYYYYYYYYYYYYYYYYYYYYYYYY" localSheetId="16">BlankMacro1</definedName>
    <definedName name="YYYYYYYYYYYYYYYYYYYYYYYYYYYY" localSheetId="17">BlankMacro1</definedName>
    <definedName name="YYYYYYYYYYYYYYYYYYYYYYYYYYYY" localSheetId="10">BlankMacro1</definedName>
    <definedName name="YYYYYYYYYYYYYYYYYYYYYYYYYYYY" localSheetId="8">BlankMacro1</definedName>
    <definedName name="YYYYYYYYYYYYYYYYYYYYYYYYYYYY" localSheetId="0">BlankMacro1</definedName>
    <definedName name="YYYYYYYYYYYYYYYYYYYYYYYYYYYY" localSheetId="13">BlankMacro1</definedName>
    <definedName name="YYYYYYYYYYYYYYYYYYYYYYYYYYYY" localSheetId="14">BlankMacro1</definedName>
    <definedName name="YYYYYYYYYYYYYYYYYYYYYYYYYYYY" localSheetId="11">BlankMacro1</definedName>
    <definedName name="YYYYYYYYYYYYYYYYYYYYYYYYYYYY" localSheetId="15">BlankMacro1</definedName>
    <definedName name="YYYYYYYYYYYYYYYYYYYYYYYYYYYY">BlankMacro1</definedName>
    <definedName name="YYYYYYYYYYYYYYYYYYYYYYYYYYYYY" localSheetId="7">BlankMacro1</definedName>
    <definedName name="YYYYYYYYYYYYYYYYYYYYYYYYYYYYY" localSheetId="16">BlankMacro1</definedName>
    <definedName name="YYYYYYYYYYYYYYYYYYYYYYYYYYYYY" localSheetId="17">BlankMacro1</definedName>
    <definedName name="YYYYYYYYYYYYYYYYYYYYYYYYYYYYY" localSheetId="10">BlankMacro1</definedName>
    <definedName name="YYYYYYYYYYYYYYYYYYYYYYYYYYYYY" localSheetId="8">BlankMacro1</definedName>
    <definedName name="YYYYYYYYYYYYYYYYYYYYYYYYYYYYY" localSheetId="0">BlankMacro1</definedName>
    <definedName name="YYYYYYYYYYYYYYYYYYYYYYYYYYYYY" localSheetId="13">BlankMacro1</definedName>
    <definedName name="YYYYYYYYYYYYYYYYYYYYYYYYYYYYY" localSheetId="14">BlankMacro1</definedName>
    <definedName name="YYYYYYYYYYYYYYYYYYYYYYYYYYYYY" localSheetId="11">BlankMacro1</definedName>
    <definedName name="YYYYYYYYYYYYYYYYYYYYYYYYYYYYY" localSheetId="15">BlankMacro1</definedName>
    <definedName name="YYYYYYYYYYYYYYYYYYYYYYYYYYYYY">BlankMacro1</definedName>
    <definedName name="YYYYYYYYYYYYYYYYYYYYYYYYYYYYYYYYYYYYYYYYYYY" localSheetId="7">BlankMacro1</definedName>
    <definedName name="YYYYYYYYYYYYYYYYYYYYYYYYYYYYYYYYYYYYYYYYYYY" localSheetId="16">BlankMacro1</definedName>
    <definedName name="YYYYYYYYYYYYYYYYYYYYYYYYYYYYYYYYYYYYYYYYYYY" localSheetId="17">BlankMacro1</definedName>
    <definedName name="YYYYYYYYYYYYYYYYYYYYYYYYYYYYYYYYYYYYYYYYYYY" localSheetId="10">BlankMacro1</definedName>
    <definedName name="YYYYYYYYYYYYYYYYYYYYYYYYYYYYYYYYYYYYYYYYYYY" localSheetId="8">BlankMacro1</definedName>
    <definedName name="YYYYYYYYYYYYYYYYYYYYYYYYYYYYYYYYYYYYYYYYYYY" localSheetId="0">BlankMacro1</definedName>
    <definedName name="YYYYYYYYYYYYYYYYYYYYYYYYYYYYYYYYYYYYYYYYYYY" localSheetId="13">BlankMacro1</definedName>
    <definedName name="YYYYYYYYYYYYYYYYYYYYYYYYYYYYYYYYYYYYYYYYYYY" localSheetId="14">BlankMacro1</definedName>
    <definedName name="YYYYYYYYYYYYYYYYYYYYYYYYYYYYYYYYYYYYYYYYYYY" localSheetId="11">BlankMacro1</definedName>
    <definedName name="YYYYYYYYYYYYYYYYYYYYYYYYYYYYYYYYYYYYYYYYYYY" localSheetId="15">BlankMacro1</definedName>
    <definedName name="YYYYYYYYYYYYYYYYYYYYYYYYYYYYYYYYYYYYYYYYYYY">BlankMacro1</definedName>
    <definedName name="YYYYYYYYYYYYYYYYYYYYYYYYYYYYYYYYYYYYYYYYYYYYYYYYYYYYYY" localSheetId="7">BlankMacro1</definedName>
    <definedName name="YYYYYYYYYYYYYYYYYYYYYYYYYYYYYYYYYYYYYYYYYYYYYYYYYYYYYY" localSheetId="16">BlankMacro1</definedName>
    <definedName name="YYYYYYYYYYYYYYYYYYYYYYYYYYYYYYYYYYYYYYYYYYYYYYYYYYYYYY" localSheetId="17">BlankMacro1</definedName>
    <definedName name="YYYYYYYYYYYYYYYYYYYYYYYYYYYYYYYYYYYYYYYYYYYYYYYYYYYYYY" localSheetId="10">BlankMacro1</definedName>
    <definedName name="YYYYYYYYYYYYYYYYYYYYYYYYYYYYYYYYYYYYYYYYYYYYYYYYYYYYYY" localSheetId="8">BlankMacro1</definedName>
    <definedName name="YYYYYYYYYYYYYYYYYYYYYYYYYYYYYYYYYYYYYYYYYYYYYYYYYYYYYY" localSheetId="0">BlankMacro1</definedName>
    <definedName name="YYYYYYYYYYYYYYYYYYYYYYYYYYYYYYYYYYYYYYYYYYYYYYYYYYYYYY" localSheetId="13">BlankMacro1</definedName>
    <definedName name="YYYYYYYYYYYYYYYYYYYYYYYYYYYYYYYYYYYYYYYYYYYYYYYYYYYYYY" localSheetId="14">BlankMacro1</definedName>
    <definedName name="YYYYYYYYYYYYYYYYYYYYYYYYYYYYYYYYYYYYYYYYYYYYYYYYYYYYYY" localSheetId="11">BlankMacro1</definedName>
    <definedName name="YYYYYYYYYYYYYYYYYYYYYYYYYYYYYYYYYYYYYYYYYYYYYYYYYYYYYY" localSheetId="15">BlankMacro1</definedName>
    <definedName name="YYYYYYYYYYYYYYYYYYYYYYYYYYYYYYYYYYYYYYYYYYYYYYYYYYYYYY">BlankMacro1</definedName>
    <definedName name="Y부서" localSheetId="7">#REF!</definedName>
    <definedName name="Y부서">#REF!</definedName>
    <definedName name="Z" localSheetId="7">#REF!</definedName>
    <definedName name="Z" localSheetId="6">#REF!</definedName>
    <definedName name="Z">#REF!</definedName>
    <definedName name="Z_030BCFA9_A76B_11D1_B759_08000E21FF8D_.wvu.Cols" localSheetId="7" hidden="1">#REF!,#REF!,#REF!</definedName>
    <definedName name="Z_030BCFA9_A76B_11D1_B759_08000E21FF8D_.wvu.Cols" hidden="1">#REF!,#REF!,#REF!</definedName>
    <definedName name="Z_030BCFA9_A76B_11D1_B759_08000E21FF8D_.wvu.FilterData" hidden="1">#REF!</definedName>
    <definedName name="Z_030BCFA9_A76B_11D1_B759_08000E21FF8D_.wvu.PrintArea" hidden="1">#REF!</definedName>
    <definedName name="Z_030BCFA9_A76B_11D1_B759_08000E21FF8D_.wvu.PrintTitles" hidden="1">#REF!</definedName>
    <definedName name="ZASAN1">#N/A</definedName>
    <definedName name="ZBN" localSheetId="7" hidden="1">{#N/A,#N/A,FALSE,"단축1";#N/A,#N/A,FALSE,"단축2";#N/A,#N/A,FALSE,"단축3";#N/A,#N/A,FALSE,"장축";#N/A,#N/A,FALSE,"4WD"}</definedName>
    <definedName name="ZBN" localSheetId="16" hidden="1">{#N/A,#N/A,FALSE,"단축1";#N/A,#N/A,FALSE,"단축2";#N/A,#N/A,FALSE,"단축3";#N/A,#N/A,FALSE,"장축";#N/A,#N/A,FALSE,"4WD"}</definedName>
    <definedName name="ZBN" localSheetId="6" hidden="1">{#N/A,#N/A,FALSE,"단축1";#N/A,#N/A,FALSE,"단축2";#N/A,#N/A,FALSE,"단축3";#N/A,#N/A,FALSE,"장축";#N/A,#N/A,FALSE,"4WD"}</definedName>
    <definedName name="ZBN" localSheetId="17" hidden="1">{#N/A,#N/A,FALSE,"단축1";#N/A,#N/A,FALSE,"단축2";#N/A,#N/A,FALSE,"단축3";#N/A,#N/A,FALSE,"장축";#N/A,#N/A,FALSE,"4WD"}</definedName>
    <definedName name="ZBN" localSheetId="13" hidden="1">{#N/A,#N/A,FALSE,"단축1";#N/A,#N/A,FALSE,"단축2";#N/A,#N/A,FALSE,"단축3";#N/A,#N/A,FALSE,"장축";#N/A,#N/A,FALSE,"4WD"}</definedName>
    <definedName name="ZBN" localSheetId="14" hidden="1">{#N/A,#N/A,FALSE,"단축1";#N/A,#N/A,FALSE,"단축2";#N/A,#N/A,FALSE,"단축3";#N/A,#N/A,FALSE,"장축";#N/A,#N/A,FALSE,"4WD"}</definedName>
    <definedName name="ZBN" localSheetId="15" hidden="1">{#N/A,#N/A,FALSE,"단축1";#N/A,#N/A,FALSE,"단축2";#N/A,#N/A,FALSE,"단축3";#N/A,#N/A,FALSE,"장축";#N/A,#N/A,FALSE,"4WD"}</definedName>
    <definedName name="ZBN" hidden="1">{#N/A,#N/A,FALSE,"단축1";#N/A,#N/A,FALSE,"단축2";#N/A,#N/A,FALSE,"단축3";#N/A,#N/A,FALSE,"장축";#N/A,#N/A,FALSE,"4WD"}</definedName>
    <definedName name="ZCXB" localSheetId="7" hidden="1">{#N/A,#N/A,FALSE,"을지 (4)";#N/A,#N/A,FALSE,"을지 (5)";#N/A,#N/A,FALSE,"을지 (6)"}</definedName>
    <definedName name="ZCXB" localSheetId="16" hidden="1">{#N/A,#N/A,FALSE,"을지 (4)";#N/A,#N/A,FALSE,"을지 (5)";#N/A,#N/A,FALSE,"을지 (6)"}</definedName>
    <definedName name="ZCXB" localSheetId="17" hidden="1">{#N/A,#N/A,FALSE,"을지 (4)";#N/A,#N/A,FALSE,"을지 (5)";#N/A,#N/A,FALSE,"을지 (6)"}</definedName>
    <definedName name="ZCXB" localSheetId="13" hidden="1">{#N/A,#N/A,FALSE,"을지 (4)";#N/A,#N/A,FALSE,"을지 (5)";#N/A,#N/A,FALSE,"을지 (6)"}</definedName>
    <definedName name="ZCXB" localSheetId="14" hidden="1">{#N/A,#N/A,FALSE,"을지 (4)";#N/A,#N/A,FALSE,"을지 (5)";#N/A,#N/A,FALSE,"을지 (6)"}</definedName>
    <definedName name="ZCXB" localSheetId="15" hidden="1">{#N/A,#N/A,FALSE,"을지 (4)";#N/A,#N/A,FALSE,"을지 (5)";#N/A,#N/A,FALSE,"을지 (6)"}</definedName>
    <definedName name="ZCXB" hidden="1">{#N/A,#N/A,FALSE,"을지 (4)";#N/A,#N/A,FALSE,"을지 (5)";#N/A,#N/A,FALSE,"을지 (6)"}</definedName>
    <definedName name="zdf" hidden="1">#REF!</definedName>
    <definedName name="ZDHDHJJ" localSheetId="7">BlankMacro1</definedName>
    <definedName name="ZDHDHJJ" localSheetId="16">BlankMacro1</definedName>
    <definedName name="ZDHDHJJ" localSheetId="17">BlankMacro1</definedName>
    <definedName name="ZDHDHJJ" localSheetId="10">BlankMacro1</definedName>
    <definedName name="ZDHDHJJ" localSheetId="8">BlankMacro1</definedName>
    <definedName name="ZDHDHJJ" localSheetId="0">BlankMacro1</definedName>
    <definedName name="ZDHDHJJ" localSheetId="13">BlankMacro1</definedName>
    <definedName name="ZDHDHJJ" localSheetId="14">BlankMacro1</definedName>
    <definedName name="ZDHDHJJ" localSheetId="11">BlankMacro1</definedName>
    <definedName name="ZDHDHJJ" localSheetId="15">BlankMacro1</definedName>
    <definedName name="ZDHDHJJ">BlankMacro1</definedName>
    <definedName name="ZDHGKSDLG" localSheetId="7" hidden="1">{#N/A,#N/A,FALSE,"인원";#N/A,#N/A,FALSE,"비용2";#N/A,#N/A,FALSE,"비용1";#N/A,#N/A,FALSE,"비용";#N/A,#N/A,FALSE,"보증2";#N/A,#N/A,FALSE,"보증1";#N/A,#N/A,FALSE,"보증";#N/A,#N/A,FALSE,"손익1";#N/A,#N/A,FALSE,"손익";#N/A,#N/A,FALSE,"부서별매출";#N/A,#N/A,FALSE,"매출"}</definedName>
    <definedName name="ZDHGKSDLG" localSheetId="16" hidden="1">{#N/A,#N/A,FALSE,"인원";#N/A,#N/A,FALSE,"비용2";#N/A,#N/A,FALSE,"비용1";#N/A,#N/A,FALSE,"비용";#N/A,#N/A,FALSE,"보증2";#N/A,#N/A,FALSE,"보증1";#N/A,#N/A,FALSE,"보증";#N/A,#N/A,FALSE,"손익1";#N/A,#N/A,FALSE,"손익";#N/A,#N/A,FALSE,"부서별매출";#N/A,#N/A,FALSE,"매출"}</definedName>
    <definedName name="ZDHGKSDLG" localSheetId="17" hidden="1">{#N/A,#N/A,FALSE,"인원";#N/A,#N/A,FALSE,"비용2";#N/A,#N/A,FALSE,"비용1";#N/A,#N/A,FALSE,"비용";#N/A,#N/A,FALSE,"보증2";#N/A,#N/A,FALSE,"보증1";#N/A,#N/A,FALSE,"보증";#N/A,#N/A,FALSE,"손익1";#N/A,#N/A,FALSE,"손익";#N/A,#N/A,FALSE,"부서별매출";#N/A,#N/A,FALSE,"매출"}</definedName>
    <definedName name="ZDHGKSDLG" localSheetId="13" hidden="1">{#N/A,#N/A,FALSE,"인원";#N/A,#N/A,FALSE,"비용2";#N/A,#N/A,FALSE,"비용1";#N/A,#N/A,FALSE,"비용";#N/A,#N/A,FALSE,"보증2";#N/A,#N/A,FALSE,"보증1";#N/A,#N/A,FALSE,"보증";#N/A,#N/A,FALSE,"손익1";#N/A,#N/A,FALSE,"손익";#N/A,#N/A,FALSE,"부서별매출";#N/A,#N/A,FALSE,"매출"}</definedName>
    <definedName name="ZDHGKSDLG" localSheetId="14" hidden="1">{#N/A,#N/A,FALSE,"인원";#N/A,#N/A,FALSE,"비용2";#N/A,#N/A,FALSE,"비용1";#N/A,#N/A,FALSE,"비용";#N/A,#N/A,FALSE,"보증2";#N/A,#N/A,FALSE,"보증1";#N/A,#N/A,FALSE,"보증";#N/A,#N/A,FALSE,"손익1";#N/A,#N/A,FALSE,"손익";#N/A,#N/A,FALSE,"부서별매출";#N/A,#N/A,FALSE,"매출"}</definedName>
    <definedName name="ZDHGKSDLG" localSheetId="15" hidden="1">{#N/A,#N/A,FALSE,"인원";#N/A,#N/A,FALSE,"비용2";#N/A,#N/A,FALSE,"비용1";#N/A,#N/A,FALSE,"비용";#N/A,#N/A,FALSE,"보증2";#N/A,#N/A,FALSE,"보증1";#N/A,#N/A,FALSE,"보증";#N/A,#N/A,FALSE,"손익1";#N/A,#N/A,FALSE,"손익";#N/A,#N/A,FALSE,"부서별매출";#N/A,#N/A,FALSE,"매출"}</definedName>
    <definedName name="ZDHGKSDLG" hidden="1">{#N/A,#N/A,FALSE,"인원";#N/A,#N/A,FALSE,"비용2";#N/A,#N/A,FALSE,"비용1";#N/A,#N/A,FALSE,"비용";#N/A,#N/A,FALSE,"보증2";#N/A,#N/A,FALSE,"보증1";#N/A,#N/A,FALSE,"보증";#N/A,#N/A,FALSE,"손익1";#N/A,#N/A,FALSE,"손익";#N/A,#N/A,FALSE,"부서별매출";#N/A,#N/A,FALSE,"매출"}</definedName>
    <definedName name="ZO">#REF!</definedName>
    <definedName name="ZOO">#REF!</definedName>
    <definedName name="ZSD">#REF!</definedName>
    <definedName name="ZSDBGVEAWRGV">#REF!</definedName>
    <definedName name="zsdvdv" localSheetId="7" hidden="1">{#N/A,#N/A,FALSE,"단축1";#N/A,#N/A,FALSE,"단축2";#N/A,#N/A,FALSE,"단축3";#N/A,#N/A,FALSE,"장축";#N/A,#N/A,FALSE,"4WD"}</definedName>
    <definedName name="zsdvdv" localSheetId="16" hidden="1">{#N/A,#N/A,FALSE,"단축1";#N/A,#N/A,FALSE,"단축2";#N/A,#N/A,FALSE,"단축3";#N/A,#N/A,FALSE,"장축";#N/A,#N/A,FALSE,"4WD"}</definedName>
    <definedName name="zsdvdv" localSheetId="17" hidden="1">{#N/A,#N/A,FALSE,"단축1";#N/A,#N/A,FALSE,"단축2";#N/A,#N/A,FALSE,"단축3";#N/A,#N/A,FALSE,"장축";#N/A,#N/A,FALSE,"4WD"}</definedName>
    <definedName name="zsdvdv" localSheetId="13" hidden="1">{#N/A,#N/A,FALSE,"단축1";#N/A,#N/A,FALSE,"단축2";#N/A,#N/A,FALSE,"단축3";#N/A,#N/A,FALSE,"장축";#N/A,#N/A,FALSE,"4WD"}</definedName>
    <definedName name="zsdvdv" localSheetId="14" hidden="1">{#N/A,#N/A,FALSE,"단축1";#N/A,#N/A,FALSE,"단축2";#N/A,#N/A,FALSE,"단축3";#N/A,#N/A,FALSE,"장축";#N/A,#N/A,FALSE,"4WD"}</definedName>
    <definedName name="zsdvdv" localSheetId="15" hidden="1">{#N/A,#N/A,FALSE,"단축1";#N/A,#N/A,FALSE,"단축2";#N/A,#N/A,FALSE,"단축3";#N/A,#N/A,FALSE,"장축";#N/A,#N/A,FALSE,"4WD"}</definedName>
    <definedName name="zsdvdv" hidden="1">{#N/A,#N/A,FALSE,"단축1";#N/A,#N/A,FALSE,"단축2";#N/A,#N/A,FALSE,"단축3";#N/A,#N/A,FALSE,"장축";#N/A,#N/A,FALSE,"4WD"}</definedName>
    <definedName name="ZTQTY">#N/A</definedName>
    <definedName name="zvzsbv" localSheetId="7" hidden="1">{#N/A,#N/A,FALSE,"단축1";#N/A,#N/A,FALSE,"단축2";#N/A,#N/A,FALSE,"단축3";#N/A,#N/A,FALSE,"장축";#N/A,#N/A,FALSE,"4WD"}</definedName>
    <definedName name="zvzsbv" localSheetId="16" hidden="1">{#N/A,#N/A,FALSE,"단축1";#N/A,#N/A,FALSE,"단축2";#N/A,#N/A,FALSE,"단축3";#N/A,#N/A,FALSE,"장축";#N/A,#N/A,FALSE,"4WD"}</definedName>
    <definedName name="zvzsbv" localSheetId="17" hidden="1">{#N/A,#N/A,FALSE,"단축1";#N/A,#N/A,FALSE,"단축2";#N/A,#N/A,FALSE,"단축3";#N/A,#N/A,FALSE,"장축";#N/A,#N/A,FALSE,"4WD"}</definedName>
    <definedName name="zvzsbv" localSheetId="13" hidden="1">{#N/A,#N/A,FALSE,"단축1";#N/A,#N/A,FALSE,"단축2";#N/A,#N/A,FALSE,"단축3";#N/A,#N/A,FALSE,"장축";#N/A,#N/A,FALSE,"4WD"}</definedName>
    <definedName name="zvzsbv" localSheetId="14" hidden="1">{#N/A,#N/A,FALSE,"단축1";#N/A,#N/A,FALSE,"단축2";#N/A,#N/A,FALSE,"단축3";#N/A,#N/A,FALSE,"장축";#N/A,#N/A,FALSE,"4WD"}</definedName>
    <definedName name="zvzsbv" localSheetId="15" hidden="1">{#N/A,#N/A,FALSE,"단축1";#N/A,#N/A,FALSE,"단축2";#N/A,#N/A,FALSE,"단축3";#N/A,#N/A,FALSE,"장축";#N/A,#N/A,FALSE,"4WD"}</definedName>
    <definedName name="zvzsbv" hidden="1">{#N/A,#N/A,FALSE,"단축1";#N/A,#N/A,FALSE,"단축2";#N/A,#N/A,FALSE,"단축3";#N/A,#N/A,FALSE,"장축";#N/A,#N/A,FALSE,"4WD"}</definedName>
    <definedName name="ZX" localSheetId="7" hidden="1">{#N/A,#N/A,FALSE,"초도품";#N/A,#N/A,FALSE,"초도품 (2)";#N/A,#N/A,FALSE,"초도품 (3)";#N/A,#N/A,FALSE,"초도품 (4)";#N/A,#N/A,FALSE,"초도품 (5)";#N/A,#N/A,FALSE,"초도품 (6)"}</definedName>
    <definedName name="ZX" localSheetId="16" hidden="1">{#N/A,#N/A,FALSE,"초도품";#N/A,#N/A,FALSE,"초도품 (2)";#N/A,#N/A,FALSE,"초도품 (3)";#N/A,#N/A,FALSE,"초도품 (4)";#N/A,#N/A,FALSE,"초도품 (5)";#N/A,#N/A,FALSE,"초도품 (6)"}</definedName>
    <definedName name="ZX" localSheetId="17" hidden="1">{#N/A,#N/A,FALSE,"초도품";#N/A,#N/A,FALSE,"초도품 (2)";#N/A,#N/A,FALSE,"초도품 (3)";#N/A,#N/A,FALSE,"초도품 (4)";#N/A,#N/A,FALSE,"초도품 (5)";#N/A,#N/A,FALSE,"초도품 (6)"}</definedName>
    <definedName name="ZX" localSheetId="13" hidden="1">{#N/A,#N/A,FALSE,"초도품";#N/A,#N/A,FALSE,"초도품 (2)";#N/A,#N/A,FALSE,"초도품 (3)";#N/A,#N/A,FALSE,"초도품 (4)";#N/A,#N/A,FALSE,"초도품 (5)";#N/A,#N/A,FALSE,"초도품 (6)"}</definedName>
    <definedName name="ZX" localSheetId="14" hidden="1">{#N/A,#N/A,FALSE,"초도품";#N/A,#N/A,FALSE,"초도품 (2)";#N/A,#N/A,FALSE,"초도품 (3)";#N/A,#N/A,FALSE,"초도품 (4)";#N/A,#N/A,FALSE,"초도품 (5)";#N/A,#N/A,FALSE,"초도품 (6)"}</definedName>
    <definedName name="ZX" localSheetId="15" hidden="1">{#N/A,#N/A,FALSE,"초도품";#N/A,#N/A,FALSE,"초도품 (2)";#N/A,#N/A,FALSE,"초도품 (3)";#N/A,#N/A,FALSE,"초도품 (4)";#N/A,#N/A,FALSE,"초도품 (5)";#N/A,#N/A,FALSE,"초도품 (6)"}</definedName>
    <definedName name="ZX" hidden="1">{#N/A,#N/A,FALSE,"초도품";#N/A,#N/A,FALSE,"초도품 (2)";#N/A,#N/A,FALSE,"초도품 (3)";#N/A,#N/A,FALSE,"초도품 (4)";#N/A,#N/A,FALSE,"초도품 (5)";#N/A,#N/A,FALSE,"초도품 (6)"}</definedName>
    <definedName name="ZXC" localSheetId="6" hidden="1">#REF!</definedName>
    <definedName name="ZXC" hidden="1">#REF!</definedName>
    <definedName name="ZXCBZB" localSheetId="7" hidden="1">{#N/A,#N/A,FALSE,"을지 (4)";#N/A,#N/A,FALSE,"을지 (5)";#N/A,#N/A,FALSE,"을지 (6)"}</definedName>
    <definedName name="ZXCBZB" localSheetId="16" hidden="1">{#N/A,#N/A,FALSE,"을지 (4)";#N/A,#N/A,FALSE,"을지 (5)";#N/A,#N/A,FALSE,"을지 (6)"}</definedName>
    <definedName name="ZXCBZB" localSheetId="17" hidden="1">{#N/A,#N/A,FALSE,"을지 (4)";#N/A,#N/A,FALSE,"을지 (5)";#N/A,#N/A,FALSE,"을지 (6)"}</definedName>
    <definedName name="ZXCBZB" localSheetId="13" hidden="1">{#N/A,#N/A,FALSE,"을지 (4)";#N/A,#N/A,FALSE,"을지 (5)";#N/A,#N/A,FALSE,"을지 (6)"}</definedName>
    <definedName name="ZXCBZB" localSheetId="14" hidden="1">{#N/A,#N/A,FALSE,"을지 (4)";#N/A,#N/A,FALSE,"을지 (5)";#N/A,#N/A,FALSE,"을지 (6)"}</definedName>
    <definedName name="ZXCBZB" localSheetId="15" hidden="1">{#N/A,#N/A,FALSE,"을지 (4)";#N/A,#N/A,FALSE,"을지 (5)";#N/A,#N/A,FALSE,"을지 (6)"}</definedName>
    <definedName name="ZXCBZB" hidden="1">{#N/A,#N/A,FALSE,"을지 (4)";#N/A,#N/A,FALSE,"을지 (5)";#N/A,#N/A,FALSE,"을지 (6)"}</definedName>
    <definedName name="ZXCZXC" localSheetId="6" hidden="1">#REF!</definedName>
    <definedName name="ZXCZXC" hidden="1">#REF!</definedName>
    <definedName name="ZYX">#REF!</definedName>
    <definedName name="ZZ" localSheetId="6">#REF!</definedName>
    <definedName name="ZZ">#REF!</definedName>
    <definedName name="ZZZ">#REF!</definedName>
    <definedName name="ZZZC">#REF!</definedName>
    <definedName name="α">#REF!</definedName>
    <definedName name="β">#REF!</definedName>
    <definedName name="γ">#REF!</definedName>
    <definedName name="μ¿ÆC¼o">#REF!</definedName>
    <definedName name="π">PI()</definedName>
    <definedName name="ㄱ" localSheetId="7" hidden="1">{#N/A,#N/A,FALSE,"단축1";#N/A,#N/A,FALSE,"단축2";#N/A,#N/A,FALSE,"단축3";#N/A,#N/A,FALSE,"장축";#N/A,#N/A,FALSE,"4WD"}</definedName>
    <definedName name="ㄱ" localSheetId="16" hidden="1">{#N/A,#N/A,FALSE,"단축1";#N/A,#N/A,FALSE,"단축2";#N/A,#N/A,FALSE,"단축3";#N/A,#N/A,FALSE,"장축";#N/A,#N/A,FALSE,"4WD"}</definedName>
    <definedName name="ㄱ" localSheetId="17" hidden="1">{#N/A,#N/A,FALSE,"단축1";#N/A,#N/A,FALSE,"단축2";#N/A,#N/A,FALSE,"단축3";#N/A,#N/A,FALSE,"장축";#N/A,#N/A,FALSE,"4WD"}</definedName>
    <definedName name="ㄱ" localSheetId="13" hidden="1">{#N/A,#N/A,FALSE,"단축1";#N/A,#N/A,FALSE,"단축2";#N/A,#N/A,FALSE,"단축3";#N/A,#N/A,FALSE,"장축";#N/A,#N/A,FALSE,"4WD"}</definedName>
    <definedName name="ㄱ" localSheetId="14" hidden="1">{#N/A,#N/A,FALSE,"단축1";#N/A,#N/A,FALSE,"단축2";#N/A,#N/A,FALSE,"단축3";#N/A,#N/A,FALSE,"장축";#N/A,#N/A,FALSE,"4WD"}</definedName>
    <definedName name="ㄱ" localSheetId="15" hidden="1">{#N/A,#N/A,FALSE,"단축1";#N/A,#N/A,FALSE,"단축2";#N/A,#N/A,FALSE,"단축3";#N/A,#N/A,FALSE,"장축";#N/A,#N/A,FALSE,"4WD"}</definedName>
    <definedName name="ㄱ" hidden="1">{#N/A,#N/A,FALSE,"단축1";#N/A,#N/A,FALSE,"단축2";#N/A,#N/A,FALSE,"단축3";#N/A,#N/A,FALSE,"장축";#N/A,#N/A,FALSE,"4WD"}</definedName>
    <definedName name="ㄱ3ㄹㅈㄷㄱ">#REF!</definedName>
    <definedName name="ㄱㄱ" localSheetId="7" hidden="1">{#N/A,#N/A,FALSE,"단축1";#N/A,#N/A,FALSE,"단축2";#N/A,#N/A,FALSE,"단축3";#N/A,#N/A,FALSE,"장축";#N/A,#N/A,FALSE,"4WD"}</definedName>
    <definedName name="ㄱㄱ" localSheetId="16" hidden="1">{#N/A,#N/A,FALSE,"단축1";#N/A,#N/A,FALSE,"단축2";#N/A,#N/A,FALSE,"단축3";#N/A,#N/A,FALSE,"장축";#N/A,#N/A,FALSE,"4WD"}</definedName>
    <definedName name="ㄱㄱ" localSheetId="6" hidden="1">{#N/A,#N/A,FALSE,"단축1";#N/A,#N/A,FALSE,"단축2";#N/A,#N/A,FALSE,"단축3";#N/A,#N/A,FALSE,"장축";#N/A,#N/A,FALSE,"4WD"}</definedName>
    <definedName name="ㄱㄱ" localSheetId="17" hidden="1">{#N/A,#N/A,FALSE,"단축1";#N/A,#N/A,FALSE,"단축2";#N/A,#N/A,FALSE,"단축3";#N/A,#N/A,FALSE,"장축";#N/A,#N/A,FALSE,"4WD"}</definedName>
    <definedName name="ㄱㄱ" localSheetId="13" hidden="1">{#N/A,#N/A,FALSE,"단축1";#N/A,#N/A,FALSE,"단축2";#N/A,#N/A,FALSE,"단축3";#N/A,#N/A,FALSE,"장축";#N/A,#N/A,FALSE,"4WD"}</definedName>
    <definedName name="ㄱㄱ" localSheetId="14" hidden="1">{#N/A,#N/A,FALSE,"단축1";#N/A,#N/A,FALSE,"단축2";#N/A,#N/A,FALSE,"단축3";#N/A,#N/A,FALSE,"장축";#N/A,#N/A,FALSE,"4WD"}</definedName>
    <definedName name="ㄱㄱ" localSheetId="15" hidden="1">{#N/A,#N/A,FALSE,"단축1";#N/A,#N/A,FALSE,"단축2";#N/A,#N/A,FALSE,"단축3";#N/A,#N/A,FALSE,"장축";#N/A,#N/A,FALSE,"4WD"}</definedName>
    <definedName name="ㄱㄱ" hidden="1">{#N/A,#N/A,FALSE,"단축1";#N/A,#N/A,FALSE,"단축2";#N/A,#N/A,FALSE,"단축3";#N/A,#N/A,FALSE,"장축";#N/A,#N/A,FALSE,"4WD"}</definedName>
    <definedName name="ㄱㄱㄱ" localSheetId="7" hidden="1">{#N/A,#N/A,FALSE,"단축1";#N/A,#N/A,FALSE,"단축2";#N/A,#N/A,FALSE,"단축3";#N/A,#N/A,FALSE,"장축";#N/A,#N/A,FALSE,"4WD"}</definedName>
    <definedName name="ㄱㄱㄱ" localSheetId="16" hidden="1">{#N/A,#N/A,FALSE,"단축1";#N/A,#N/A,FALSE,"단축2";#N/A,#N/A,FALSE,"단축3";#N/A,#N/A,FALSE,"장축";#N/A,#N/A,FALSE,"4WD"}</definedName>
    <definedName name="ㄱㄱㄱ" localSheetId="6">#REF!</definedName>
    <definedName name="ㄱㄱㄱ" localSheetId="17" hidden="1">{#N/A,#N/A,FALSE,"단축1";#N/A,#N/A,FALSE,"단축2";#N/A,#N/A,FALSE,"단축3";#N/A,#N/A,FALSE,"장축";#N/A,#N/A,FALSE,"4WD"}</definedName>
    <definedName name="ㄱㄱㄱ" localSheetId="13">BlankMacro1</definedName>
    <definedName name="ㄱㄱㄱ" localSheetId="14" hidden="1">{#N/A,#N/A,FALSE,"단축1";#N/A,#N/A,FALSE,"단축2";#N/A,#N/A,FALSE,"단축3";#N/A,#N/A,FALSE,"장축";#N/A,#N/A,FALSE,"4WD"}</definedName>
    <definedName name="ㄱㄱㄱ" localSheetId="15" hidden="1">{#N/A,#N/A,FALSE,"단축1";#N/A,#N/A,FALSE,"단축2";#N/A,#N/A,FALSE,"단축3";#N/A,#N/A,FALSE,"장축";#N/A,#N/A,FALSE,"4WD"}</definedName>
    <definedName name="ㄱㄱㄱ" hidden="1">{#N/A,#N/A,FALSE,"단축1";#N/A,#N/A,FALSE,"단축2";#N/A,#N/A,FALSE,"단축3";#N/A,#N/A,FALSE,"장축";#N/A,#N/A,FALSE,"4WD"}</definedName>
    <definedName name="ㄱㄱㄱㄱㄱ" localSheetId="7" hidden="1">{#N/A,#N/A,FALSE,"단축1";#N/A,#N/A,FALSE,"단축2";#N/A,#N/A,FALSE,"단축3";#N/A,#N/A,FALSE,"장축";#N/A,#N/A,FALSE,"4WD"}</definedName>
    <definedName name="ㄱㄱㄱㄱㄱ" localSheetId="16" hidden="1">{#N/A,#N/A,FALSE,"단축1";#N/A,#N/A,FALSE,"단축2";#N/A,#N/A,FALSE,"단축3";#N/A,#N/A,FALSE,"장축";#N/A,#N/A,FALSE,"4WD"}</definedName>
    <definedName name="ㄱㄱㄱㄱㄱ" localSheetId="17" hidden="1">{#N/A,#N/A,FALSE,"단축1";#N/A,#N/A,FALSE,"단축2";#N/A,#N/A,FALSE,"단축3";#N/A,#N/A,FALSE,"장축";#N/A,#N/A,FALSE,"4WD"}</definedName>
    <definedName name="ㄱㄱㄱㄱㄱ" localSheetId="13" hidden="1">{#N/A,#N/A,FALSE,"단축1";#N/A,#N/A,FALSE,"단축2";#N/A,#N/A,FALSE,"단축3";#N/A,#N/A,FALSE,"장축";#N/A,#N/A,FALSE,"4WD"}</definedName>
    <definedName name="ㄱㄱㄱㄱㄱ" localSheetId="14" hidden="1">{#N/A,#N/A,FALSE,"단축1";#N/A,#N/A,FALSE,"단축2";#N/A,#N/A,FALSE,"단축3";#N/A,#N/A,FALSE,"장축";#N/A,#N/A,FALSE,"4WD"}</definedName>
    <definedName name="ㄱㄱㄱㄱㄱ" localSheetId="15" hidden="1">{#N/A,#N/A,FALSE,"단축1";#N/A,#N/A,FALSE,"단축2";#N/A,#N/A,FALSE,"단축3";#N/A,#N/A,FALSE,"장축";#N/A,#N/A,FALSE,"4WD"}</definedName>
    <definedName name="ㄱㄱㄱㄱㄱ" hidden="1">{#N/A,#N/A,FALSE,"단축1";#N/A,#N/A,FALSE,"단축2";#N/A,#N/A,FALSE,"단축3";#N/A,#N/A,FALSE,"장축";#N/A,#N/A,FALSE,"4WD"}</definedName>
    <definedName name="ㄱㄱㄱㄱㄱㄱ">BlankMacro1</definedName>
    <definedName name="ㄱ교" localSheetId="7">BlankMacro1</definedName>
    <definedName name="ㄱ교" localSheetId="16">BlankMacro1</definedName>
    <definedName name="ㄱ교" localSheetId="17">BlankMacro1</definedName>
    <definedName name="ㄱ교" localSheetId="10">BlankMacro1</definedName>
    <definedName name="ㄱ교" localSheetId="8">BlankMacro1</definedName>
    <definedName name="ㄱ교" localSheetId="0">BlankMacro1</definedName>
    <definedName name="ㄱ교" localSheetId="13">BlankMacro1</definedName>
    <definedName name="ㄱ교" localSheetId="14">BlankMacro1</definedName>
    <definedName name="ㄱ교" localSheetId="11">BlankMacro1</definedName>
    <definedName name="ㄱ교" localSheetId="15">BlankMacro1</definedName>
    <definedName name="ㄱ교">BlankMacro1</definedName>
    <definedName name="ㄱㄳㅕ" localSheetId="7">#REF!</definedName>
    <definedName name="ㄱㄳㅕ">#REF!</definedName>
    <definedName name="ㄱㄷㄱㄷㄱㄷㄱ">#N/A</definedName>
    <definedName name="ㄱㄷㅁㄱ" localSheetId="7" hidden="1">{#N/A,#N/A,FALSE,"단축1";#N/A,#N/A,FALSE,"단축2";#N/A,#N/A,FALSE,"단축3";#N/A,#N/A,FALSE,"장축";#N/A,#N/A,FALSE,"4WD"}</definedName>
    <definedName name="ㄱㄷㅁㄱ" localSheetId="16" hidden="1">{#N/A,#N/A,FALSE,"단축1";#N/A,#N/A,FALSE,"단축2";#N/A,#N/A,FALSE,"단축3";#N/A,#N/A,FALSE,"장축";#N/A,#N/A,FALSE,"4WD"}</definedName>
    <definedName name="ㄱㄷㅁㄱ" localSheetId="17" hidden="1">{#N/A,#N/A,FALSE,"단축1";#N/A,#N/A,FALSE,"단축2";#N/A,#N/A,FALSE,"단축3";#N/A,#N/A,FALSE,"장축";#N/A,#N/A,FALSE,"4WD"}</definedName>
    <definedName name="ㄱㄷㅁㄱ" localSheetId="13" hidden="1">{#N/A,#N/A,FALSE,"단축1";#N/A,#N/A,FALSE,"단축2";#N/A,#N/A,FALSE,"단축3";#N/A,#N/A,FALSE,"장축";#N/A,#N/A,FALSE,"4WD"}</definedName>
    <definedName name="ㄱㄷㅁㄱ" localSheetId="14" hidden="1">{#N/A,#N/A,FALSE,"단축1";#N/A,#N/A,FALSE,"단축2";#N/A,#N/A,FALSE,"단축3";#N/A,#N/A,FALSE,"장축";#N/A,#N/A,FALSE,"4WD"}</definedName>
    <definedName name="ㄱㄷㅁㄱ" localSheetId="15" hidden="1">{#N/A,#N/A,FALSE,"단축1";#N/A,#N/A,FALSE,"단축2";#N/A,#N/A,FALSE,"단축3";#N/A,#N/A,FALSE,"장축";#N/A,#N/A,FALSE,"4WD"}</definedName>
    <definedName name="ㄱㄷㅁㄱ" hidden="1">{#N/A,#N/A,FALSE,"단축1";#N/A,#N/A,FALSE,"단축2";#N/A,#N/A,FALSE,"단축3";#N/A,#N/A,FALSE,"장축";#N/A,#N/A,FALSE,"4WD"}</definedName>
    <definedName name="ㄱㄷㅈ" localSheetId="7">BlankMacro1</definedName>
    <definedName name="ㄱㄷㅈ" localSheetId="16">BlankMacro1</definedName>
    <definedName name="ㄱㄷㅈ" localSheetId="17">BlankMacro1</definedName>
    <definedName name="ㄱㄷㅈ" localSheetId="10">BlankMacro1</definedName>
    <definedName name="ㄱㄷㅈ" localSheetId="8">BlankMacro1</definedName>
    <definedName name="ㄱㄷㅈ" localSheetId="0">BlankMacro1</definedName>
    <definedName name="ㄱㄷㅈ" localSheetId="13">BlankMacro1</definedName>
    <definedName name="ㄱㄷㅈ" localSheetId="14">BlankMacro1</definedName>
    <definedName name="ㄱㄷㅈ" localSheetId="11">BlankMacro1</definedName>
    <definedName name="ㄱㄷㅈ" localSheetId="15">BlankMacro1</definedName>
    <definedName name="ㄱㄷㅈ">BlankMacro1</definedName>
    <definedName name="ㄱㄷㅈㄱㄷㅈㄱㄹㄷㅈㄱㄹ" localSheetId="7">BlankMacro1</definedName>
    <definedName name="ㄱㄷㅈㄱㄷㅈㄱㄹㄷㅈㄱㄹ" localSheetId="16">BlankMacro1</definedName>
    <definedName name="ㄱㄷㅈㄱㄷㅈㄱㄹㄷㅈㄱㄹ" localSheetId="17">BlankMacro1</definedName>
    <definedName name="ㄱㄷㅈㄱㄷㅈㄱㄹㄷㅈㄱㄹ" localSheetId="10">BlankMacro1</definedName>
    <definedName name="ㄱㄷㅈㄱㄷㅈㄱㄹㄷㅈㄱㄹ" localSheetId="8">BlankMacro1</definedName>
    <definedName name="ㄱㄷㅈㄱㄷㅈㄱㄹㄷㅈㄱㄹ" localSheetId="0">BlankMacro1</definedName>
    <definedName name="ㄱㄷㅈㄱㄷㅈㄱㄹㄷㅈㄱㄹ" localSheetId="13">BlankMacro1</definedName>
    <definedName name="ㄱㄷㅈㄱㄷㅈㄱㄹㄷㅈㄱㄹ" localSheetId="14">BlankMacro1</definedName>
    <definedName name="ㄱㄷㅈㄱㄷㅈㄱㄹㄷㅈㄱㄹ" localSheetId="11">BlankMacro1</definedName>
    <definedName name="ㄱㄷㅈㄱㄷㅈㄱㄹㄷㅈㄱㄹ" localSheetId="15">BlankMacro1</definedName>
    <definedName name="ㄱㄷㅈㄱㄷㅈㄱㄹㄷㅈㄱㄹ">BlankMacro1</definedName>
    <definedName name="ㄱㄹ" localSheetId="7">#REF!</definedName>
    <definedName name="ㄱㄹ">#REF!</definedName>
    <definedName name="ㄱㄿㅍ">BlankMacro1</definedName>
    <definedName name="ㄱ소쇼ㅏㅕㅐ" localSheetId="7">#REF!</definedName>
    <definedName name="ㄱ소쇼ㅏㅕㅐ">#REF!</definedName>
    <definedName name="ㄱ소효ㅜ" localSheetId="7">#REF!</definedName>
    <definedName name="ㄱ소효ㅜ">#REF!</definedName>
    <definedName name="ㄱ소ㅕㄷㄱ" localSheetId="7">BlankMacro1</definedName>
    <definedName name="ㄱ소ㅕㄷㄱ" localSheetId="16">BlankMacro1</definedName>
    <definedName name="ㄱ소ㅕㄷㄱ" localSheetId="17">BlankMacro1</definedName>
    <definedName name="ㄱ소ㅕㄷㄱ" localSheetId="10">BlankMacro1</definedName>
    <definedName name="ㄱ소ㅕㄷㄱ" localSheetId="8">BlankMacro1</definedName>
    <definedName name="ㄱ소ㅕㄷㄱ" localSheetId="0">BlankMacro1</definedName>
    <definedName name="ㄱ소ㅕㄷㄱ" localSheetId="13">BlankMacro1</definedName>
    <definedName name="ㄱ소ㅕㄷㄱ" localSheetId="14">BlankMacro1</definedName>
    <definedName name="ㄱ소ㅕㄷㄱ" localSheetId="11">BlankMacro1</definedName>
    <definedName name="ㄱ소ㅕㄷㄱ" localSheetId="15">BlankMacro1</definedName>
    <definedName name="ㄱ소ㅕㄷㄱ">BlankMacro1</definedName>
    <definedName name="ㄱ쇼" localSheetId="7">#REF!</definedName>
    <definedName name="ㄱ쇼">#REF!</definedName>
    <definedName name="ㄱ쇼ㅗㅕ7ㅑ" localSheetId="7" hidden="1">{#N/A,#N/A,FALSE,"신규dep";#N/A,#N/A,FALSE,"신규dep-금형상각후";#N/A,#N/A,FALSE,"신규dep-연구비상각후";#N/A,#N/A,FALSE,"신규dep-기계,공구상각후"}</definedName>
    <definedName name="ㄱ쇼ㅗㅕ7ㅑ" localSheetId="16" hidden="1">{#N/A,#N/A,FALSE,"신규dep";#N/A,#N/A,FALSE,"신규dep-금형상각후";#N/A,#N/A,FALSE,"신규dep-연구비상각후";#N/A,#N/A,FALSE,"신규dep-기계,공구상각후"}</definedName>
    <definedName name="ㄱ쇼ㅗㅕ7ㅑ" localSheetId="6" hidden="1">{#N/A,#N/A,FALSE,"신규dep";#N/A,#N/A,FALSE,"신규dep-금형상각후";#N/A,#N/A,FALSE,"신규dep-연구비상각후";#N/A,#N/A,FALSE,"신규dep-기계,공구상각후"}</definedName>
    <definedName name="ㄱ쇼ㅗㅕ7ㅑ" localSheetId="17" hidden="1">{#N/A,#N/A,FALSE,"신규dep";#N/A,#N/A,FALSE,"신규dep-금형상각후";#N/A,#N/A,FALSE,"신규dep-연구비상각후";#N/A,#N/A,FALSE,"신규dep-기계,공구상각후"}</definedName>
    <definedName name="ㄱ쇼ㅗㅕ7ㅑ" localSheetId="13" hidden="1">{#N/A,#N/A,FALSE,"신규dep";#N/A,#N/A,FALSE,"신규dep-금형상각후";#N/A,#N/A,FALSE,"신규dep-연구비상각후";#N/A,#N/A,FALSE,"신규dep-기계,공구상각후"}</definedName>
    <definedName name="ㄱ쇼ㅗㅕ7ㅑ" localSheetId="14" hidden="1">{#N/A,#N/A,FALSE,"신규dep";#N/A,#N/A,FALSE,"신규dep-금형상각후";#N/A,#N/A,FALSE,"신규dep-연구비상각후";#N/A,#N/A,FALSE,"신규dep-기계,공구상각후"}</definedName>
    <definedName name="ㄱ쇼ㅗㅕ7ㅑ" localSheetId="15" hidden="1">{#N/A,#N/A,FALSE,"신규dep";#N/A,#N/A,FALSE,"신규dep-금형상각후";#N/A,#N/A,FALSE,"신규dep-연구비상각후";#N/A,#N/A,FALSE,"신규dep-기계,공구상각후"}</definedName>
    <definedName name="ㄱ쇼ㅗㅕ7ㅑ" hidden="1">{#N/A,#N/A,FALSE,"신규dep";#N/A,#N/A,FALSE,"신규dep-금형상각후";#N/A,#N/A,FALSE,"신규dep-연구비상각후";#N/A,#N/A,FALSE,"신규dep-기계,공구상각후"}</definedName>
    <definedName name="ㄱㅇ" localSheetId="7" hidden="1">{#N/A,#N/A,FALSE,"단축1";#N/A,#N/A,FALSE,"단축2";#N/A,#N/A,FALSE,"단축3";#N/A,#N/A,FALSE,"장축";#N/A,#N/A,FALSE,"4WD"}</definedName>
    <definedName name="ㄱㅇ" localSheetId="16" hidden="1">{#N/A,#N/A,FALSE,"단축1";#N/A,#N/A,FALSE,"단축2";#N/A,#N/A,FALSE,"단축3";#N/A,#N/A,FALSE,"장축";#N/A,#N/A,FALSE,"4WD"}</definedName>
    <definedName name="ㄱㅇ" localSheetId="6" hidden="1">{#N/A,#N/A,FALSE,"단축1";#N/A,#N/A,FALSE,"단축2";#N/A,#N/A,FALSE,"단축3";#N/A,#N/A,FALSE,"장축";#N/A,#N/A,FALSE,"4WD"}</definedName>
    <definedName name="ㄱㅇ" localSheetId="17" hidden="1">{#N/A,#N/A,FALSE,"단축1";#N/A,#N/A,FALSE,"단축2";#N/A,#N/A,FALSE,"단축3";#N/A,#N/A,FALSE,"장축";#N/A,#N/A,FALSE,"4WD"}</definedName>
    <definedName name="ㄱㅇ" localSheetId="13" hidden="1">{#N/A,#N/A,FALSE,"단축1";#N/A,#N/A,FALSE,"단축2";#N/A,#N/A,FALSE,"단축3";#N/A,#N/A,FALSE,"장축";#N/A,#N/A,FALSE,"4WD"}</definedName>
    <definedName name="ㄱㅇ" localSheetId="14" hidden="1">{#N/A,#N/A,FALSE,"단축1";#N/A,#N/A,FALSE,"단축2";#N/A,#N/A,FALSE,"단축3";#N/A,#N/A,FALSE,"장축";#N/A,#N/A,FALSE,"4WD"}</definedName>
    <definedName name="ㄱㅇ" localSheetId="15" hidden="1">{#N/A,#N/A,FALSE,"단축1";#N/A,#N/A,FALSE,"단축2";#N/A,#N/A,FALSE,"단축3";#N/A,#N/A,FALSE,"장축";#N/A,#N/A,FALSE,"4WD"}</definedName>
    <definedName name="ㄱㅇ" hidden="1">{#N/A,#N/A,FALSE,"단축1";#N/A,#N/A,FALSE,"단축2";#N/A,#N/A,FALSE,"단축3";#N/A,#N/A,FALSE,"장축";#N/A,#N/A,FALSE,"4WD"}</definedName>
    <definedName name="ㄱㅈㄷㄱ">#REF!</definedName>
    <definedName name="ㄱㅎㄱㅈㄷㅁㅎ" localSheetId="7">BlankMacro1</definedName>
    <definedName name="ㄱㅎㄱㅈㄷㅁㅎ" localSheetId="16">BlankMacro1</definedName>
    <definedName name="ㄱㅎㄱㅈㄷㅁㅎ" localSheetId="17">BlankMacro1</definedName>
    <definedName name="ㄱㅎㄱㅈㄷㅁㅎ" localSheetId="10">BlankMacro1</definedName>
    <definedName name="ㄱㅎㄱㅈㄷㅁㅎ" localSheetId="8">BlankMacro1</definedName>
    <definedName name="ㄱㅎㄱㅈㄷㅁㅎ" localSheetId="0">BlankMacro1</definedName>
    <definedName name="ㄱㅎㄱㅈㄷㅁㅎ" localSheetId="13">BlankMacro1</definedName>
    <definedName name="ㄱㅎㄱㅈㄷㅁㅎ" localSheetId="14">BlankMacro1</definedName>
    <definedName name="ㄱㅎㄱㅈㄷㅁㅎ" localSheetId="11">BlankMacro1</definedName>
    <definedName name="ㄱㅎㄱㅈㄷㅁㅎ" localSheetId="15">BlankMacro1</definedName>
    <definedName name="ㄱㅎㄱㅈㄷㅁㅎ">BlankMacro1</definedName>
    <definedName name="가" localSheetId="7">#REF!</definedName>
    <definedName name="가">#REF!</definedName>
    <definedName name="가1" localSheetId="7" hidden="1">{#N/A,#N/A,TRUE,"Y생산";#N/A,#N/A,TRUE,"Y판매";#N/A,#N/A,TRUE,"Y총물량";#N/A,#N/A,TRUE,"Y능력";#N/A,#N/A,TRUE,"YKD"}</definedName>
    <definedName name="가1" localSheetId="16" hidden="1">{#N/A,#N/A,TRUE,"Y생산";#N/A,#N/A,TRUE,"Y판매";#N/A,#N/A,TRUE,"Y총물량";#N/A,#N/A,TRUE,"Y능력";#N/A,#N/A,TRUE,"YKD"}</definedName>
    <definedName name="가1" localSheetId="6" hidden="1">{#N/A,#N/A,TRUE,"Y생산";#N/A,#N/A,TRUE,"Y판매";#N/A,#N/A,TRUE,"Y총물량";#N/A,#N/A,TRUE,"Y능력";#N/A,#N/A,TRUE,"YKD"}</definedName>
    <definedName name="가1" localSheetId="17" hidden="1">{#N/A,#N/A,TRUE,"Y생산";#N/A,#N/A,TRUE,"Y판매";#N/A,#N/A,TRUE,"Y총물량";#N/A,#N/A,TRUE,"Y능력";#N/A,#N/A,TRUE,"YKD"}</definedName>
    <definedName name="가1" localSheetId="13" hidden="1">{#N/A,#N/A,TRUE,"Y생산";#N/A,#N/A,TRUE,"Y판매";#N/A,#N/A,TRUE,"Y총물량";#N/A,#N/A,TRUE,"Y능력";#N/A,#N/A,TRUE,"YKD"}</definedName>
    <definedName name="가1" localSheetId="14" hidden="1">{#N/A,#N/A,TRUE,"Y생산";#N/A,#N/A,TRUE,"Y판매";#N/A,#N/A,TRUE,"Y총물량";#N/A,#N/A,TRUE,"Y능력";#N/A,#N/A,TRUE,"YKD"}</definedName>
    <definedName name="가1" localSheetId="15" hidden="1">{#N/A,#N/A,TRUE,"Y생산";#N/A,#N/A,TRUE,"Y판매";#N/A,#N/A,TRUE,"Y총물량";#N/A,#N/A,TRUE,"Y능력";#N/A,#N/A,TRUE,"YKD"}</definedName>
    <definedName name="가1" hidden="1">{#N/A,#N/A,TRUE,"Y생산";#N/A,#N/A,TRUE,"Y판매";#N/A,#N/A,TRUE,"Y총물량";#N/A,#N/A,TRUE,"Y능력";#N/A,#N/A,TRUE,"YKD"}</definedName>
    <definedName name="가2" localSheetId="7" hidden="1">{#N/A,#N/A,TRUE,"Y생산";#N/A,#N/A,TRUE,"Y판매";#N/A,#N/A,TRUE,"Y총물량";#N/A,#N/A,TRUE,"Y능력";#N/A,#N/A,TRUE,"YKD"}</definedName>
    <definedName name="가2" localSheetId="16" hidden="1">{#N/A,#N/A,TRUE,"Y생산";#N/A,#N/A,TRUE,"Y판매";#N/A,#N/A,TRUE,"Y총물량";#N/A,#N/A,TRUE,"Y능력";#N/A,#N/A,TRUE,"YKD"}</definedName>
    <definedName name="가2" localSheetId="6" hidden="1">{#N/A,#N/A,TRUE,"Y생산";#N/A,#N/A,TRUE,"Y판매";#N/A,#N/A,TRUE,"Y총물량";#N/A,#N/A,TRUE,"Y능력";#N/A,#N/A,TRUE,"YKD"}</definedName>
    <definedName name="가2" localSheetId="17" hidden="1">{#N/A,#N/A,TRUE,"Y생산";#N/A,#N/A,TRUE,"Y판매";#N/A,#N/A,TRUE,"Y총물량";#N/A,#N/A,TRUE,"Y능력";#N/A,#N/A,TRUE,"YKD"}</definedName>
    <definedName name="가2" localSheetId="13" hidden="1">{#N/A,#N/A,TRUE,"Y생산";#N/A,#N/A,TRUE,"Y판매";#N/A,#N/A,TRUE,"Y총물량";#N/A,#N/A,TRUE,"Y능력";#N/A,#N/A,TRUE,"YKD"}</definedName>
    <definedName name="가2" localSheetId="14" hidden="1">{#N/A,#N/A,TRUE,"Y생산";#N/A,#N/A,TRUE,"Y판매";#N/A,#N/A,TRUE,"Y총물량";#N/A,#N/A,TRUE,"Y능력";#N/A,#N/A,TRUE,"YKD"}</definedName>
    <definedName name="가2" localSheetId="15" hidden="1">{#N/A,#N/A,TRUE,"Y생산";#N/A,#N/A,TRUE,"Y판매";#N/A,#N/A,TRUE,"Y총물량";#N/A,#N/A,TRUE,"Y능력";#N/A,#N/A,TRUE,"YKD"}</definedName>
    <definedName name="가2" hidden="1">{#N/A,#N/A,TRUE,"Y생산";#N/A,#N/A,TRUE,"Y판매";#N/A,#N/A,TRUE,"Y총물량";#N/A,#N/A,TRUE,"Y능력";#N/A,#N/A,TRUE,"YKD"}</definedName>
    <definedName name="가가" localSheetId="7" hidden="1">{#N/A,#N/A,FALSE,"단축1";#N/A,#N/A,FALSE,"단축2";#N/A,#N/A,FALSE,"단축3";#N/A,#N/A,FALSE,"장축";#N/A,#N/A,FALSE,"4WD"}</definedName>
    <definedName name="가가" localSheetId="16" hidden="1">{#N/A,#N/A,FALSE,"단축1";#N/A,#N/A,FALSE,"단축2";#N/A,#N/A,FALSE,"단축3";#N/A,#N/A,FALSE,"장축";#N/A,#N/A,FALSE,"4WD"}</definedName>
    <definedName name="가가" localSheetId="17" hidden="1">{#N/A,#N/A,FALSE,"단축1";#N/A,#N/A,FALSE,"단축2";#N/A,#N/A,FALSE,"단축3";#N/A,#N/A,FALSE,"장축";#N/A,#N/A,FALSE,"4WD"}</definedName>
    <definedName name="가가" localSheetId="13" hidden="1">{#N/A,#N/A,FALSE,"단축1";#N/A,#N/A,FALSE,"단축2";#N/A,#N/A,FALSE,"단축3";#N/A,#N/A,FALSE,"장축";#N/A,#N/A,FALSE,"4WD"}</definedName>
    <definedName name="가가" localSheetId="14" hidden="1">{#N/A,#N/A,FALSE,"단축1";#N/A,#N/A,FALSE,"단축2";#N/A,#N/A,FALSE,"단축3";#N/A,#N/A,FALSE,"장축";#N/A,#N/A,FALSE,"4WD"}</definedName>
    <definedName name="가가" localSheetId="15" hidden="1">{#N/A,#N/A,FALSE,"단축1";#N/A,#N/A,FALSE,"단축2";#N/A,#N/A,FALSE,"단축3";#N/A,#N/A,FALSE,"장축";#N/A,#N/A,FALSE,"4WD"}</definedName>
    <definedName name="가가" hidden="1">{#N/A,#N/A,FALSE,"단축1";#N/A,#N/A,FALSE,"단축2";#N/A,#N/A,FALSE,"단축3";#N/A,#N/A,FALSE,"장축";#N/A,#N/A,FALSE,"4WD"}</definedName>
    <definedName name="가가가">#REF!</definedName>
    <definedName name="가격" localSheetId="7" hidden="1">{#N/A,#N/A,FALSE,"단축1";#N/A,#N/A,FALSE,"단축2";#N/A,#N/A,FALSE,"단축3";#N/A,#N/A,FALSE,"장축";#N/A,#N/A,FALSE,"4WD"}</definedName>
    <definedName name="가격" localSheetId="16" hidden="1">{#N/A,#N/A,FALSE,"단축1";#N/A,#N/A,FALSE,"단축2";#N/A,#N/A,FALSE,"단축3";#N/A,#N/A,FALSE,"장축";#N/A,#N/A,FALSE,"4WD"}</definedName>
    <definedName name="가격" localSheetId="6" hidden="1">{#N/A,#N/A,FALSE,"단축1";#N/A,#N/A,FALSE,"단축2";#N/A,#N/A,FALSE,"단축3";#N/A,#N/A,FALSE,"장축";#N/A,#N/A,FALSE,"4WD"}</definedName>
    <definedName name="가격" localSheetId="17" hidden="1">{#N/A,#N/A,FALSE,"단축1";#N/A,#N/A,FALSE,"단축2";#N/A,#N/A,FALSE,"단축3";#N/A,#N/A,FALSE,"장축";#N/A,#N/A,FALSE,"4WD"}</definedName>
    <definedName name="가격" localSheetId="13" hidden="1">{#N/A,#N/A,FALSE,"단축1";#N/A,#N/A,FALSE,"단축2";#N/A,#N/A,FALSE,"단축3";#N/A,#N/A,FALSE,"장축";#N/A,#N/A,FALSE,"4WD"}</definedName>
    <definedName name="가격" localSheetId="14" hidden="1">{#N/A,#N/A,FALSE,"단축1";#N/A,#N/A,FALSE,"단축2";#N/A,#N/A,FALSE,"단축3";#N/A,#N/A,FALSE,"장축";#N/A,#N/A,FALSE,"4WD"}</definedName>
    <definedName name="가격" localSheetId="15" hidden="1">{#N/A,#N/A,FALSE,"단축1";#N/A,#N/A,FALSE,"단축2";#N/A,#N/A,FALSE,"단축3";#N/A,#N/A,FALSE,"장축";#N/A,#N/A,FALSE,"4WD"}</definedName>
    <definedName name="가격" hidden="1">{#N/A,#N/A,FALSE,"단축1";#N/A,#N/A,FALSE,"단축2";#N/A,#N/A,FALSE,"단축3";#N/A,#N/A,FALSE,"장축";#N/A,#N/A,FALSE,"4WD"}</definedName>
    <definedName name="가공">[14]DATA!#REF!</definedName>
    <definedName name="가공비계">#REF!</definedName>
    <definedName name="가공비자료">[34]계산정보!$A$65:$M$92</definedName>
    <definedName name="가공비정보">[11]계산정보!$B$32:$I$82</definedName>
    <definedName name="가나" localSheetId="7" hidden="1">{#N/A,#N/A,FALSE,"단축1";#N/A,#N/A,FALSE,"단축2";#N/A,#N/A,FALSE,"단축3";#N/A,#N/A,FALSE,"장축";#N/A,#N/A,FALSE,"4WD"}</definedName>
    <definedName name="가나" localSheetId="16" hidden="1">{#N/A,#N/A,FALSE,"단축1";#N/A,#N/A,FALSE,"단축2";#N/A,#N/A,FALSE,"단축3";#N/A,#N/A,FALSE,"장축";#N/A,#N/A,FALSE,"4WD"}</definedName>
    <definedName name="가나" localSheetId="17" hidden="1">{#N/A,#N/A,FALSE,"단축1";#N/A,#N/A,FALSE,"단축2";#N/A,#N/A,FALSE,"단축3";#N/A,#N/A,FALSE,"장축";#N/A,#N/A,FALSE,"4WD"}</definedName>
    <definedName name="가나" localSheetId="13" hidden="1">{#N/A,#N/A,FALSE,"단축1";#N/A,#N/A,FALSE,"단축2";#N/A,#N/A,FALSE,"단축3";#N/A,#N/A,FALSE,"장축";#N/A,#N/A,FALSE,"4WD"}</definedName>
    <definedName name="가나" localSheetId="14" hidden="1">{#N/A,#N/A,FALSE,"단축1";#N/A,#N/A,FALSE,"단축2";#N/A,#N/A,FALSE,"단축3";#N/A,#N/A,FALSE,"장축";#N/A,#N/A,FALSE,"4WD"}</definedName>
    <definedName name="가나" localSheetId="15" hidden="1">{#N/A,#N/A,FALSE,"단축1";#N/A,#N/A,FALSE,"단축2";#N/A,#N/A,FALSE,"단축3";#N/A,#N/A,FALSE,"장축";#N/A,#N/A,FALSE,"4WD"}</definedName>
    <definedName name="가나" hidden="1">{#N/A,#N/A,FALSE,"단축1";#N/A,#N/A,FALSE,"단축2";#N/A,#N/A,FALSE,"단축3";#N/A,#N/A,FALSE,"장축";#N/A,#N/A,FALSE,"4WD"}</definedName>
    <definedName name="가나다" localSheetId="6" hidden="1">{#N/A,#N/A,FALSE,"단축1";#N/A,#N/A,FALSE,"단축2";#N/A,#N/A,FALSE,"단축3";#N/A,#N/A,FALSE,"장축";#N/A,#N/A,FALSE,"4WD"}</definedName>
    <definedName name="가나다" localSheetId="13" hidden="1">{#N/A,#N/A,FALSE,"단축1";#N/A,#N/A,FALSE,"단축2";#N/A,#N/A,FALSE,"단축3";#N/A,#N/A,FALSE,"장축";#N/A,#N/A,FALSE,"4WD"}</definedName>
    <definedName name="가나다">#REF!</definedName>
    <definedName name="가동" localSheetId="7" hidden="1">{#N/A,#N/A,TRUE,"Y생산";#N/A,#N/A,TRUE,"Y판매";#N/A,#N/A,TRUE,"Y총물량";#N/A,#N/A,TRUE,"Y능력";#N/A,#N/A,TRUE,"YKD"}</definedName>
    <definedName name="가동" localSheetId="16" hidden="1">{#N/A,#N/A,TRUE,"Y생산";#N/A,#N/A,TRUE,"Y판매";#N/A,#N/A,TRUE,"Y총물량";#N/A,#N/A,TRUE,"Y능력";#N/A,#N/A,TRUE,"YKD"}</definedName>
    <definedName name="가동" localSheetId="6" hidden="1">{#N/A,#N/A,TRUE,"Y생산";#N/A,#N/A,TRUE,"Y판매";#N/A,#N/A,TRUE,"Y총물량";#N/A,#N/A,TRUE,"Y능력";#N/A,#N/A,TRUE,"YKD"}</definedName>
    <definedName name="가동" localSheetId="17" hidden="1">{#N/A,#N/A,TRUE,"Y생산";#N/A,#N/A,TRUE,"Y판매";#N/A,#N/A,TRUE,"Y총물량";#N/A,#N/A,TRUE,"Y능력";#N/A,#N/A,TRUE,"YKD"}</definedName>
    <definedName name="가동" localSheetId="13" hidden="1">{#N/A,#N/A,TRUE,"Y생산";#N/A,#N/A,TRUE,"Y판매";#N/A,#N/A,TRUE,"Y총물량";#N/A,#N/A,TRUE,"Y능력";#N/A,#N/A,TRUE,"YKD"}</definedName>
    <definedName name="가동" localSheetId="14" hidden="1">{#N/A,#N/A,TRUE,"Y생산";#N/A,#N/A,TRUE,"Y판매";#N/A,#N/A,TRUE,"Y총물량";#N/A,#N/A,TRUE,"Y능력";#N/A,#N/A,TRUE,"YKD"}</definedName>
    <definedName name="가동" localSheetId="15" hidden="1">{#N/A,#N/A,TRUE,"Y생산";#N/A,#N/A,TRUE,"Y판매";#N/A,#N/A,TRUE,"Y총물량";#N/A,#N/A,TRUE,"Y능력";#N/A,#N/A,TRUE,"YKD"}</definedName>
    <definedName name="가동" hidden="1">{#N/A,#N/A,TRUE,"Y생산";#N/A,#N/A,TRUE,"Y판매";#N/A,#N/A,TRUE,"Y총물량";#N/A,#N/A,TRUE,"Y능력";#N/A,#N/A,TRUE,"YKD"}</definedName>
    <definedName name="가동2" localSheetId="7" hidden="1">{#N/A,#N/A,TRUE,"Y생산";#N/A,#N/A,TRUE,"Y판매";#N/A,#N/A,TRUE,"Y총물량";#N/A,#N/A,TRUE,"Y능력";#N/A,#N/A,TRUE,"YKD"}</definedName>
    <definedName name="가동2" localSheetId="16" hidden="1">{#N/A,#N/A,TRUE,"Y생산";#N/A,#N/A,TRUE,"Y판매";#N/A,#N/A,TRUE,"Y총물량";#N/A,#N/A,TRUE,"Y능력";#N/A,#N/A,TRUE,"YKD"}</definedName>
    <definedName name="가동2" localSheetId="6" hidden="1">{#N/A,#N/A,TRUE,"Y생산";#N/A,#N/A,TRUE,"Y판매";#N/A,#N/A,TRUE,"Y총물량";#N/A,#N/A,TRUE,"Y능력";#N/A,#N/A,TRUE,"YKD"}</definedName>
    <definedName name="가동2" localSheetId="17" hidden="1">{#N/A,#N/A,TRUE,"Y생산";#N/A,#N/A,TRUE,"Y판매";#N/A,#N/A,TRUE,"Y총물량";#N/A,#N/A,TRUE,"Y능력";#N/A,#N/A,TRUE,"YKD"}</definedName>
    <definedName name="가동2" localSheetId="13" hidden="1">{#N/A,#N/A,TRUE,"Y생산";#N/A,#N/A,TRUE,"Y판매";#N/A,#N/A,TRUE,"Y총물량";#N/A,#N/A,TRUE,"Y능력";#N/A,#N/A,TRUE,"YKD"}</definedName>
    <definedName name="가동2" localSheetId="14" hidden="1">{#N/A,#N/A,TRUE,"Y생산";#N/A,#N/A,TRUE,"Y판매";#N/A,#N/A,TRUE,"Y총물량";#N/A,#N/A,TRUE,"Y능력";#N/A,#N/A,TRUE,"YKD"}</definedName>
    <definedName name="가동2" localSheetId="15" hidden="1">{#N/A,#N/A,TRUE,"Y생산";#N/A,#N/A,TRUE,"Y판매";#N/A,#N/A,TRUE,"Y총물량";#N/A,#N/A,TRUE,"Y능력";#N/A,#N/A,TRUE,"YKD"}</definedName>
    <definedName name="가동2" hidden="1">{#N/A,#N/A,TRUE,"Y생산";#N/A,#N/A,TRUE,"Y판매";#N/A,#N/A,TRUE,"Y총물량";#N/A,#N/A,TRUE,"Y능력";#N/A,#N/A,TRUE,"YKD"}</definedName>
    <definedName name="가동율">#REF!</definedName>
    <definedName name="가동조건" localSheetId="7" hidden="1">{#N/A,#N/A,FALSE,"96 3월물량표";#N/A,#N/A,FALSE,"96 4월물량표";#N/A,#N/A,FALSE,"96 5월물량표"}</definedName>
    <definedName name="가동조건" localSheetId="16" hidden="1">{#N/A,#N/A,FALSE,"96 3월물량표";#N/A,#N/A,FALSE,"96 4월물량표";#N/A,#N/A,FALSE,"96 5월물량표"}</definedName>
    <definedName name="가동조건" localSheetId="6" hidden="1">{#N/A,#N/A,FALSE,"96 3월물량표";#N/A,#N/A,FALSE,"96 4월물량표";#N/A,#N/A,FALSE,"96 5월물량표"}</definedName>
    <definedName name="가동조건" localSheetId="17" hidden="1">{#N/A,#N/A,FALSE,"96 3월물량표";#N/A,#N/A,FALSE,"96 4월물량표";#N/A,#N/A,FALSE,"96 5월물량표"}</definedName>
    <definedName name="가동조건" localSheetId="13" hidden="1">{#N/A,#N/A,FALSE,"96 3월물량표";#N/A,#N/A,FALSE,"96 4월물량표";#N/A,#N/A,FALSE,"96 5월물량표"}</definedName>
    <definedName name="가동조건" localSheetId="14" hidden="1">{#N/A,#N/A,FALSE,"96 3월물량표";#N/A,#N/A,FALSE,"96 4월물량표";#N/A,#N/A,FALSE,"96 5월물량표"}</definedName>
    <definedName name="가동조건" localSheetId="15" hidden="1">{#N/A,#N/A,FALSE,"96 3월물량표";#N/A,#N/A,FALSE,"96 4월물량표";#N/A,#N/A,FALSE,"96 5월물량표"}</definedName>
    <definedName name="가동조건" hidden="1">{#N/A,#N/A,FALSE,"96 3월물량표";#N/A,#N/A,FALSE,"96 4월물량표";#N/A,#N/A,FALSE,"96 5월물량표"}</definedName>
    <definedName name="가라" localSheetId="6">#REF!</definedName>
    <definedName name="가라">#REF!</definedName>
    <definedName name="가라사대" localSheetId="7" hidden="1">{TRUE,TRUE,-0.8,-17,963.6,637.8,FALSE,TRUE,TRUE,TRUE,0,1,#N/A,1,#N/A,18.0487804878049,42.7727272727273,1,FALSE,FALSE,3,TRUE,1,FALSE,100,"Swvu.Screen.","ACwvu.Screen.",#N/A,FALSE,FALSE,0.78740157480315,0.393700787401575,0.984251968503937,0.984251968503937,1,"","&amp;RH.Lehmhaus
VV54TQ
&amp;D",TRUE,TRUE,FALSE,FALSE,1,#N/A,1,1,"=R1C1:R67C11",FALSE,#N/A,#N/A,FALSE,FALSE,FALSE,9,300,300,FALSE,FALSE,TRUE,TRUE,TRUE}</definedName>
    <definedName name="가라사대" localSheetId="16" hidden="1">{TRUE,TRUE,-0.8,-17,963.6,637.8,FALSE,TRUE,TRUE,TRUE,0,1,#N/A,1,#N/A,18.0487804878049,42.7727272727273,1,FALSE,FALSE,3,TRUE,1,FALSE,100,"Swvu.Screen.","ACwvu.Screen.",#N/A,FALSE,FALSE,0.78740157480315,0.393700787401575,0.984251968503937,0.984251968503937,1,"","&amp;RH.Lehmhaus
VV54TQ
&amp;D",TRUE,TRUE,FALSE,FALSE,1,#N/A,1,1,"=R1C1:R67C11",FALSE,#N/A,#N/A,FALSE,FALSE,FALSE,9,300,300,FALSE,FALSE,TRUE,TRUE,TRUE}</definedName>
    <definedName name="가라사대" localSheetId="17" hidden="1">{TRUE,TRUE,-0.8,-17,963.6,637.8,FALSE,TRUE,TRUE,TRUE,0,1,#N/A,1,#N/A,18.0487804878049,42.7727272727273,1,FALSE,FALSE,3,TRUE,1,FALSE,100,"Swvu.Screen.","ACwvu.Screen.",#N/A,FALSE,FALSE,0.78740157480315,0.393700787401575,0.984251968503937,0.984251968503937,1,"","&amp;RH.Lehmhaus
VV54TQ
&amp;D",TRUE,TRUE,FALSE,FALSE,1,#N/A,1,1,"=R1C1:R67C11",FALSE,#N/A,#N/A,FALSE,FALSE,FALSE,9,300,300,FALSE,FALSE,TRUE,TRUE,TRUE}</definedName>
    <definedName name="가라사대" localSheetId="13" hidden="1">{TRUE,TRUE,-0.8,-17,963.6,637.8,FALSE,TRUE,TRUE,TRUE,0,1,#N/A,1,#N/A,18.0487804878049,42.7727272727273,1,FALSE,FALSE,3,TRUE,1,FALSE,100,"Swvu.Screen.","ACwvu.Screen.",#N/A,FALSE,FALSE,0.78740157480315,0.393700787401575,0.984251968503937,0.984251968503937,1,"","&amp;RH.Lehmhaus
VV54TQ
&amp;D",TRUE,TRUE,FALSE,FALSE,1,#N/A,1,1,"=R1C1:R67C11",FALSE,#N/A,#N/A,FALSE,FALSE,FALSE,9,300,300,FALSE,FALSE,TRUE,TRUE,TRUE}</definedName>
    <definedName name="가라사대" localSheetId="14" hidden="1">{TRUE,TRUE,-0.8,-17,963.6,637.8,FALSE,TRUE,TRUE,TRUE,0,1,#N/A,1,#N/A,18.0487804878049,42.7727272727273,1,FALSE,FALSE,3,TRUE,1,FALSE,100,"Swvu.Screen.","ACwvu.Screen.",#N/A,FALSE,FALSE,0.78740157480315,0.393700787401575,0.984251968503937,0.984251968503937,1,"","&amp;RH.Lehmhaus
VV54TQ
&amp;D",TRUE,TRUE,FALSE,FALSE,1,#N/A,1,1,"=R1C1:R67C11",FALSE,#N/A,#N/A,FALSE,FALSE,FALSE,9,300,300,FALSE,FALSE,TRUE,TRUE,TRUE}</definedName>
    <definedName name="가라사대" localSheetId="15" hidden="1">{TRUE,TRUE,-0.8,-17,963.6,637.8,FALSE,TRUE,TRUE,TRUE,0,1,#N/A,1,#N/A,18.0487804878049,42.7727272727273,1,FALSE,FALSE,3,TRUE,1,FALSE,100,"Swvu.Screen.","ACwvu.Screen.",#N/A,FALSE,FALSE,0.78740157480315,0.393700787401575,0.984251968503937,0.984251968503937,1,"","&amp;RH.Lehmhaus
VV54TQ
&amp;D",TRUE,TRUE,FALSE,FALSE,1,#N/A,1,1,"=R1C1:R67C11",FALSE,#N/A,#N/A,FALSE,FALSE,FALSE,9,300,300,FALSE,FALSE,TRUE,TRUE,TRUE}</definedName>
    <definedName name="가라사대" hidden="1">{TRUE,TRUE,-0.8,-17,963.6,637.8,FALSE,TRUE,TRUE,TRUE,0,1,#N/A,1,#N/A,18.0487804878049,42.7727272727273,1,FALSE,FALSE,3,TRUE,1,FALSE,100,"Swvu.Screen.","ACwvu.Screen.",#N/A,FALSE,FALSE,0.78740157480315,0.393700787401575,0.984251968503937,0.984251968503937,1,"","&amp;RH.Lehmhaus
VV54TQ
&amp;D",TRUE,TRUE,FALSE,FALSE,1,#N/A,1,1,"=R1C1:R67C11",FALSE,#N/A,#N/A,FALSE,FALSE,FALSE,9,300,300,FALSE,FALSE,TRUE,TRUE,TRUE}</definedName>
    <definedName name="가로" localSheetId="7" hidden="1">{#N/A,#N/A,FALSE,"단축1";#N/A,#N/A,FALSE,"단축2";#N/A,#N/A,FALSE,"단축3";#N/A,#N/A,FALSE,"장축";#N/A,#N/A,FALSE,"4WD"}</definedName>
    <definedName name="가로" localSheetId="16" hidden="1">{#N/A,#N/A,FALSE,"단축1";#N/A,#N/A,FALSE,"단축2";#N/A,#N/A,FALSE,"단축3";#N/A,#N/A,FALSE,"장축";#N/A,#N/A,FALSE,"4WD"}</definedName>
    <definedName name="가로" localSheetId="17" hidden="1">{#N/A,#N/A,FALSE,"단축1";#N/A,#N/A,FALSE,"단축2";#N/A,#N/A,FALSE,"단축3";#N/A,#N/A,FALSE,"장축";#N/A,#N/A,FALSE,"4WD"}</definedName>
    <definedName name="가로" localSheetId="13" hidden="1">{#N/A,#N/A,FALSE,"단축1";#N/A,#N/A,FALSE,"단축2";#N/A,#N/A,FALSE,"단축3";#N/A,#N/A,FALSE,"장축";#N/A,#N/A,FALSE,"4WD"}</definedName>
    <definedName name="가로" localSheetId="14" hidden="1">{#N/A,#N/A,FALSE,"단축1";#N/A,#N/A,FALSE,"단축2";#N/A,#N/A,FALSE,"단축3";#N/A,#N/A,FALSE,"장축";#N/A,#N/A,FALSE,"4WD"}</definedName>
    <definedName name="가로" localSheetId="15" hidden="1">{#N/A,#N/A,FALSE,"단축1";#N/A,#N/A,FALSE,"단축2";#N/A,#N/A,FALSE,"단축3";#N/A,#N/A,FALSE,"장축";#N/A,#N/A,FALSE,"4WD"}</definedName>
    <definedName name="가로" hidden="1">{#N/A,#N/A,FALSE,"단축1";#N/A,#N/A,FALSE,"단축2";#N/A,#N/A,FALSE,"단축3";#N/A,#N/A,FALSE,"장축";#N/A,#N/A,FALSE,"4WD"}</definedName>
    <definedName name="가마">#REF!</definedName>
    <definedName name="가빵">#REF!</definedName>
    <definedName name="가시나" localSheetId="7" hidden="1">{#N/A,#N/A,FALSE,"Australien";#N/A,#N/A,FALSE,"Birmingham";#N/A,#N/A,FALSE,"Brasilien";#N/A,#N/A,FALSE,"Prag";#N/A,#N/A,FALSE,"Spanien";#N/A,#N/A,FALSE,"Malaysia ( Com)";#N/A,#N/A,FALSE,"Malaysia (Instr)"}</definedName>
    <definedName name="가시나" localSheetId="16" hidden="1">{#N/A,#N/A,FALSE,"Australien";#N/A,#N/A,FALSE,"Birmingham";#N/A,#N/A,FALSE,"Brasilien";#N/A,#N/A,FALSE,"Prag";#N/A,#N/A,FALSE,"Spanien";#N/A,#N/A,FALSE,"Malaysia ( Com)";#N/A,#N/A,FALSE,"Malaysia (Instr)"}</definedName>
    <definedName name="가시나" localSheetId="17" hidden="1">{#N/A,#N/A,FALSE,"Australien";#N/A,#N/A,FALSE,"Birmingham";#N/A,#N/A,FALSE,"Brasilien";#N/A,#N/A,FALSE,"Prag";#N/A,#N/A,FALSE,"Spanien";#N/A,#N/A,FALSE,"Malaysia ( Com)";#N/A,#N/A,FALSE,"Malaysia (Instr)"}</definedName>
    <definedName name="가시나" localSheetId="13" hidden="1">{#N/A,#N/A,FALSE,"Australien";#N/A,#N/A,FALSE,"Birmingham";#N/A,#N/A,FALSE,"Brasilien";#N/A,#N/A,FALSE,"Prag";#N/A,#N/A,FALSE,"Spanien";#N/A,#N/A,FALSE,"Malaysia ( Com)";#N/A,#N/A,FALSE,"Malaysia (Instr)"}</definedName>
    <definedName name="가시나" localSheetId="14" hidden="1">{#N/A,#N/A,FALSE,"Australien";#N/A,#N/A,FALSE,"Birmingham";#N/A,#N/A,FALSE,"Brasilien";#N/A,#N/A,FALSE,"Prag";#N/A,#N/A,FALSE,"Spanien";#N/A,#N/A,FALSE,"Malaysia ( Com)";#N/A,#N/A,FALSE,"Malaysia (Instr)"}</definedName>
    <definedName name="가시나" localSheetId="15" hidden="1">{#N/A,#N/A,FALSE,"Australien";#N/A,#N/A,FALSE,"Birmingham";#N/A,#N/A,FALSE,"Brasilien";#N/A,#N/A,FALSE,"Prag";#N/A,#N/A,FALSE,"Spanien";#N/A,#N/A,FALSE,"Malaysia ( Com)";#N/A,#N/A,FALSE,"Malaysia (Instr)"}</definedName>
    <definedName name="가시나" hidden="1">{#N/A,#N/A,FALSE,"Australien";#N/A,#N/A,FALSE,"Birmingham";#N/A,#N/A,FALSE,"Brasilien";#N/A,#N/A,FALSE,"Prag";#N/A,#N/A,FALSE,"Spanien";#N/A,#N/A,FALSE,"Malaysia ( Com)";#N/A,#N/A,FALSE,"Malaysia (Instr)"}</definedName>
    <definedName name="가아나" localSheetId="7" hidden="1">{#N/A,#N/A,TRUE,"Y생산";#N/A,#N/A,TRUE,"Y판매";#N/A,#N/A,TRUE,"Y총물량";#N/A,#N/A,TRUE,"Y능력";#N/A,#N/A,TRUE,"YKD"}</definedName>
    <definedName name="가아나" localSheetId="16" hidden="1">{#N/A,#N/A,TRUE,"Y생산";#N/A,#N/A,TRUE,"Y판매";#N/A,#N/A,TRUE,"Y총물량";#N/A,#N/A,TRUE,"Y능력";#N/A,#N/A,TRUE,"YKD"}</definedName>
    <definedName name="가아나" localSheetId="6" hidden="1">{#N/A,#N/A,TRUE,"Y생산";#N/A,#N/A,TRUE,"Y판매";#N/A,#N/A,TRUE,"Y총물량";#N/A,#N/A,TRUE,"Y능력";#N/A,#N/A,TRUE,"YKD"}</definedName>
    <definedName name="가아나" localSheetId="17" hidden="1">{#N/A,#N/A,TRUE,"Y생산";#N/A,#N/A,TRUE,"Y판매";#N/A,#N/A,TRUE,"Y총물량";#N/A,#N/A,TRUE,"Y능력";#N/A,#N/A,TRUE,"YKD"}</definedName>
    <definedName name="가아나" localSheetId="13" hidden="1">{#N/A,#N/A,TRUE,"Y생산";#N/A,#N/A,TRUE,"Y판매";#N/A,#N/A,TRUE,"Y총물량";#N/A,#N/A,TRUE,"Y능력";#N/A,#N/A,TRUE,"YKD"}</definedName>
    <definedName name="가아나" localSheetId="14" hidden="1">{#N/A,#N/A,TRUE,"Y생산";#N/A,#N/A,TRUE,"Y판매";#N/A,#N/A,TRUE,"Y총물량";#N/A,#N/A,TRUE,"Y능력";#N/A,#N/A,TRUE,"YKD"}</definedName>
    <definedName name="가아나" localSheetId="15" hidden="1">{#N/A,#N/A,TRUE,"Y생산";#N/A,#N/A,TRUE,"Y판매";#N/A,#N/A,TRUE,"Y총물량";#N/A,#N/A,TRUE,"Y능력";#N/A,#N/A,TRUE,"YKD"}</definedName>
    <definedName name="가아나" hidden="1">{#N/A,#N/A,TRUE,"Y생산";#N/A,#N/A,TRUE,"Y판매";#N/A,#N/A,TRUE,"Y총물량";#N/A,#N/A,TRUE,"Y능력";#N/A,#N/A,TRUE,"YKD"}</definedName>
    <definedName name="가열">#REF!</definedName>
    <definedName name="가을" localSheetId="7" hidden="1">{#N/A,#N/A,TRUE,"Y생산";#N/A,#N/A,TRUE,"Y판매";#N/A,#N/A,TRUE,"Y총물량";#N/A,#N/A,TRUE,"Y능력";#N/A,#N/A,TRUE,"YKD"}</definedName>
    <definedName name="가을" localSheetId="16" hidden="1">{#N/A,#N/A,TRUE,"Y생산";#N/A,#N/A,TRUE,"Y판매";#N/A,#N/A,TRUE,"Y총물량";#N/A,#N/A,TRUE,"Y능력";#N/A,#N/A,TRUE,"YKD"}</definedName>
    <definedName name="가을" localSheetId="6" hidden="1">{#N/A,#N/A,TRUE,"Y생산";#N/A,#N/A,TRUE,"Y판매";#N/A,#N/A,TRUE,"Y총물량";#N/A,#N/A,TRUE,"Y능력";#N/A,#N/A,TRUE,"YKD"}</definedName>
    <definedName name="가을" localSheetId="17" hidden="1">{#N/A,#N/A,TRUE,"Y생산";#N/A,#N/A,TRUE,"Y판매";#N/A,#N/A,TRUE,"Y총물량";#N/A,#N/A,TRUE,"Y능력";#N/A,#N/A,TRUE,"YKD"}</definedName>
    <definedName name="가을" localSheetId="13" hidden="1">{#N/A,#N/A,TRUE,"Y생산";#N/A,#N/A,TRUE,"Y판매";#N/A,#N/A,TRUE,"Y총물량";#N/A,#N/A,TRUE,"Y능력";#N/A,#N/A,TRUE,"YKD"}</definedName>
    <definedName name="가을" localSheetId="14" hidden="1">{#N/A,#N/A,TRUE,"Y생산";#N/A,#N/A,TRUE,"Y판매";#N/A,#N/A,TRUE,"Y총물량";#N/A,#N/A,TRUE,"Y능력";#N/A,#N/A,TRUE,"YKD"}</definedName>
    <definedName name="가을" localSheetId="15" hidden="1">{#N/A,#N/A,TRUE,"Y생산";#N/A,#N/A,TRUE,"Y판매";#N/A,#N/A,TRUE,"Y총물량";#N/A,#N/A,TRUE,"Y능력";#N/A,#N/A,TRUE,"YKD"}</definedName>
    <definedName name="가을" hidden="1">{#N/A,#N/A,TRUE,"Y생산";#N/A,#N/A,TRUE,"Y판매";#N/A,#N/A,TRUE,"Y총물량";#N/A,#N/A,TRUE,"Y능력";#N/A,#N/A,TRUE,"YKD"}</definedName>
    <definedName name="가중치">#REF!</definedName>
    <definedName name="가타" localSheetId="7" hidden="1">{#N/A,#N/A,TRUE,"Y생산";#N/A,#N/A,TRUE,"Y판매";#N/A,#N/A,TRUE,"Y총물량";#N/A,#N/A,TRUE,"Y능력";#N/A,#N/A,TRUE,"YKD"}</definedName>
    <definedName name="가타" localSheetId="16" hidden="1">{#N/A,#N/A,TRUE,"Y생산";#N/A,#N/A,TRUE,"Y판매";#N/A,#N/A,TRUE,"Y총물량";#N/A,#N/A,TRUE,"Y능력";#N/A,#N/A,TRUE,"YKD"}</definedName>
    <definedName name="가타" localSheetId="6" hidden="1">{#N/A,#N/A,TRUE,"Y생산";#N/A,#N/A,TRUE,"Y판매";#N/A,#N/A,TRUE,"Y총물량";#N/A,#N/A,TRUE,"Y능력";#N/A,#N/A,TRUE,"YKD"}</definedName>
    <definedName name="가타" localSheetId="17" hidden="1">{#N/A,#N/A,TRUE,"Y생산";#N/A,#N/A,TRUE,"Y판매";#N/A,#N/A,TRUE,"Y총물량";#N/A,#N/A,TRUE,"Y능력";#N/A,#N/A,TRUE,"YKD"}</definedName>
    <definedName name="가타" localSheetId="13" hidden="1">{#N/A,#N/A,TRUE,"Y생산";#N/A,#N/A,TRUE,"Y판매";#N/A,#N/A,TRUE,"Y총물량";#N/A,#N/A,TRUE,"Y능력";#N/A,#N/A,TRUE,"YKD"}</definedName>
    <definedName name="가타" localSheetId="14" hidden="1">{#N/A,#N/A,TRUE,"Y생산";#N/A,#N/A,TRUE,"Y판매";#N/A,#N/A,TRUE,"Y총물량";#N/A,#N/A,TRUE,"Y능력";#N/A,#N/A,TRUE,"YKD"}</definedName>
    <definedName name="가타" localSheetId="15" hidden="1">{#N/A,#N/A,TRUE,"Y생산";#N/A,#N/A,TRUE,"Y판매";#N/A,#N/A,TRUE,"Y총물량";#N/A,#N/A,TRUE,"Y능력";#N/A,#N/A,TRUE,"YKD"}</definedName>
    <definedName name="가타" hidden="1">{#N/A,#N/A,TRUE,"Y생산";#N/A,#N/A,TRUE,"Y판매";#N/A,#N/A,TRUE,"Y총물량";#N/A,#N/A,TRUE,"Y능력";#N/A,#N/A,TRUE,"YKD"}</definedName>
    <definedName name="각가가" localSheetId="7" hidden="1">{#N/A,#N/A,FALSE,"단축1";#N/A,#N/A,FALSE,"단축2";#N/A,#N/A,FALSE,"단축3";#N/A,#N/A,FALSE,"장축";#N/A,#N/A,FALSE,"4WD"}</definedName>
    <definedName name="각가가" localSheetId="16" hidden="1">{#N/A,#N/A,FALSE,"단축1";#N/A,#N/A,FALSE,"단축2";#N/A,#N/A,FALSE,"단축3";#N/A,#N/A,FALSE,"장축";#N/A,#N/A,FALSE,"4WD"}</definedName>
    <definedName name="각가가" localSheetId="17" hidden="1">{#N/A,#N/A,FALSE,"단축1";#N/A,#N/A,FALSE,"단축2";#N/A,#N/A,FALSE,"단축3";#N/A,#N/A,FALSE,"장축";#N/A,#N/A,FALSE,"4WD"}</definedName>
    <definedName name="각가가" localSheetId="13" hidden="1">{#N/A,#N/A,FALSE,"단축1";#N/A,#N/A,FALSE,"단축2";#N/A,#N/A,FALSE,"단축3";#N/A,#N/A,FALSE,"장축";#N/A,#N/A,FALSE,"4WD"}</definedName>
    <definedName name="각가가" localSheetId="14" hidden="1">{#N/A,#N/A,FALSE,"단축1";#N/A,#N/A,FALSE,"단축2";#N/A,#N/A,FALSE,"단축3";#N/A,#N/A,FALSE,"장축";#N/A,#N/A,FALSE,"4WD"}</definedName>
    <definedName name="각가가" localSheetId="15" hidden="1">{#N/A,#N/A,FALSE,"단축1";#N/A,#N/A,FALSE,"단축2";#N/A,#N/A,FALSE,"단축3";#N/A,#N/A,FALSE,"장축";#N/A,#N/A,FALSE,"4WD"}</definedName>
    <definedName name="각가가" hidden="1">{#N/A,#N/A,FALSE,"단축1";#N/A,#N/A,FALSE,"단축2";#N/A,#N/A,FALSE,"단축3";#N/A,#N/A,FALSE,"장축";#N/A,#N/A,FALSE,"4WD"}</definedName>
    <definedName name="각방안" localSheetId="7" hidden="1">{#N/A,#N/A,FALSE,"단축1";#N/A,#N/A,FALSE,"단축2";#N/A,#N/A,FALSE,"단축3";#N/A,#N/A,FALSE,"장축";#N/A,#N/A,FALSE,"4WD"}</definedName>
    <definedName name="각방안" localSheetId="16" hidden="1">{#N/A,#N/A,FALSE,"단축1";#N/A,#N/A,FALSE,"단축2";#N/A,#N/A,FALSE,"단축3";#N/A,#N/A,FALSE,"장축";#N/A,#N/A,FALSE,"4WD"}</definedName>
    <definedName name="각방안" localSheetId="6" hidden="1">{#N/A,#N/A,FALSE,"단축1";#N/A,#N/A,FALSE,"단축2";#N/A,#N/A,FALSE,"단축3";#N/A,#N/A,FALSE,"장축";#N/A,#N/A,FALSE,"4WD"}</definedName>
    <definedName name="각방안" localSheetId="17" hidden="1">{#N/A,#N/A,FALSE,"단축1";#N/A,#N/A,FALSE,"단축2";#N/A,#N/A,FALSE,"단축3";#N/A,#N/A,FALSE,"장축";#N/A,#N/A,FALSE,"4WD"}</definedName>
    <definedName name="각방안" localSheetId="13" hidden="1">{#N/A,#N/A,FALSE,"단축1";#N/A,#N/A,FALSE,"단축2";#N/A,#N/A,FALSE,"단축3";#N/A,#N/A,FALSE,"장축";#N/A,#N/A,FALSE,"4WD"}</definedName>
    <definedName name="각방안" localSheetId="14" hidden="1">{#N/A,#N/A,FALSE,"단축1";#N/A,#N/A,FALSE,"단축2";#N/A,#N/A,FALSE,"단축3";#N/A,#N/A,FALSE,"장축";#N/A,#N/A,FALSE,"4WD"}</definedName>
    <definedName name="각방안" localSheetId="15" hidden="1">{#N/A,#N/A,FALSE,"단축1";#N/A,#N/A,FALSE,"단축2";#N/A,#N/A,FALSE,"단축3";#N/A,#N/A,FALSE,"장축";#N/A,#N/A,FALSE,"4WD"}</definedName>
    <definedName name="각방안" hidden="1">{#N/A,#N/A,FALSE,"단축1";#N/A,#N/A,FALSE,"단축2";#N/A,#N/A,FALSE,"단축3";#N/A,#N/A,FALSE,"장축";#N/A,#N/A,FALSE,"4WD"}</definedName>
    <definedName name="각자" localSheetId="7" hidden="1">{#N/A,#N/A,FALSE,"단축1";#N/A,#N/A,FALSE,"단축2";#N/A,#N/A,FALSE,"단축3";#N/A,#N/A,FALSE,"장축";#N/A,#N/A,FALSE,"4WD"}</definedName>
    <definedName name="각자" localSheetId="16" hidden="1">{#N/A,#N/A,FALSE,"단축1";#N/A,#N/A,FALSE,"단축2";#N/A,#N/A,FALSE,"단축3";#N/A,#N/A,FALSE,"장축";#N/A,#N/A,FALSE,"4WD"}</definedName>
    <definedName name="각자" localSheetId="17" hidden="1">{#N/A,#N/A,FALSE,"단축1";#N/A,#N/A,FALSE,"단축2";#N/A,#N/A,FALSE,"단축3";#N/A,#N/A,FALSE,"장축";#N/A,#N/A,FALSE,"4WD"}</definedName>
    <definedName name="각자" localSheetId="13" hidden="1">{#N/A,#N/A,FALSE,"단축1";#N/A,#N/A,FALSE,"단축2";#N/A,#N/A,FALSE,"단축3";#N/A,#N/A,FALSE,"장축";#N/A,#N/A,FALSE,"4WD"}</definedName>
    <definedName name="각자" localSheetId="14" hidden="1">{#N/A,#N/A,FALSE,"단축1";#N/A,#N/A,FALSE,"단축2";#N/A,#N/A,FALSE,"단축3";#N/A,#N/A,FALSE,"장축";#N/A,#N/A,FALSE,"4WD"}</definedName>
    <definedName name="각자" localSheetId="15" hidden="1">{#N/A,#N/A,FALSE,"단축1";#N/A,#N/A,FALSE,"단축2";#N/A,#N/A,FALSE,"단축3";#N/A,#N/A,FALSE,"장축";#N/A,#N/A,FALSE,"4WD"}</definedName>
    <definedName name="각자" hidden="1">{#N/A,#N/A,FALSE,"단축1";#N/A,#N/A,FALSE,"단축2";#N/A,#N/A,FALSE,"단축3";#N/A,#N/A,FALSE,"장축";#N/A,#N/A,FALSE,"4WD"}</definedName>
    <definedName name="간노비">#REF!</definedName>
    <definedName name="간섭" localSheetId="7" hidden="1">{#N/A,#N/A,FALSE,"단축1";#N/A,#N/A,FALSE,"단축2";#N/A,#N/A,FALSE,"단축3";#N/A,#N/A,FALSE,"장축";#N/A,#N/A,FALSE,"4WD"}</definedName>
    <definedName name="간섭" localSheetId="16" hidden="1">{#N/A,#N/A,FALSE,"단축1";#N/A,#N/A,FALSE,"단축2";#N/A,#N/A,FALSE,"단축3";#N/A,#N/A,FALSE,"장축";#N/A,#N/A,FALSE,"4WD"}</definedName>
    <definedName name="간섭" localSheetId="17" hidden="1">{#N/A,#N/A,FALSE,"단축1";#N/A,#N/A,FALSE,"단축2";#N/A,#N/A,FALSE,"단축3";#N/A,#N/A,FALSE,"장축";#N/A,#N/A,FALSE,"4WD"}</definedName>
    <definedName name="간섭" localSheetId="13" hidden="1">{#N/A,#N/A,FALSE,"단축1";#N/A,#N/A,FALSE,"단축2";#N/A,#N/A,FALSE,"단축3";#N/A,#N/A,FALSE,"장축";#N/A,#N/A,FALSE,"4WD"}</definedName>
    <definedName name="간섭" localSheetId="14" hidden="1">{#N/A,#N/A,FALSE,"단축1";#N/A,#N/A,FALSE,"단축2";#N/A,#N/A,FALSE,"단축3";#N/A,#N/A,FALSE,"장축";#N/A,#N/A,FALSE,"4WD"}</definedName>
    <definedName name="간섭" localSheetId="15" hidden="1">{#N/A,#N/A,FALSE,"단축1";#N/A,#N/A,FALSE,"단축2";#N/A,#N/A,FALSE,"단축3";#N/A,#N/A,FALSE,"장축";#N/A,#N/A,FALSE,"4WD"}</definedName>
    <definedName name="간섭" hidden="1">{#N/A,#N/A,FALSE,"단축1";#N/A,#N/A,FALSE,"단축2";#N/A,#N/A,FALSE,"단축3";#N/A,#N/A,FALSE,"장축";#N/A,#N/A,FALSE,"4WD"}</definedName>
    <definedName name="간접감가율">#REF!</definedName>
    <definedName name="간접비">#REF!</definedName>
    <definedName name="간제비">#REF!</definedName>
    <definedName name="갑">#REF!</definedName>
    <definedName name="갑1">#REF!</definedName>
    <definedName name="갑1을9">#REF!</definedName>
    <definedName name="갑지양식">#REF!</definedName>
    <definedName name="강" localSheetId="7" hidden="1">{#N/A,#N/A,FALSE,"단축1";#N/A,#N/A,FALSE,"단축2";#N/A,#N/A,FALSE,"단축3";#N/A,#N/A,FALSE,"장축";#N/A,#N/A,FALSE,"4WD"}</definedName>
    <definedName name="강" localSheetId="16" hidden="1">{#N/A,#N/A,FALSE,"단축1";#N/A,#N/A,FALSE,"단축2";#N/A,#N/A,FALSE,"단축3";#N/A,#N/A,FALSE,"장축";#N/A,#N/A,FALSE,"4WD"}</definedName>
    <definedName name="강" localSheetId="17" hidden="1">{#N/A,#N/A,FALSE,"단축1";#N/A,#N/A,FALSE,"단축2";#N/A,#N/A,FALSE,"단축3";#N/A,#N/A,FALSE,"장축";#N/A,#N/A,FALSE,"4WD"}</definedName>
    <definedName name="강" localSheetId="13" hidden="1">{#N/A,#N/A,FALSE,"단축1";#N/A,#N/A,FALSE,"단축2";#N/A,#N/A,FALSE,"단축3";#N/A,#N/A,FALSE,"장축";#N/A,#N/A,FALSE,"4WD"}</definedName>
    <definedName name="강" localSheetId="14" hidden="1">{#N/A,#N/A,FALSE,"단축1";#N/A,#N/A,FALSE,"단축2";#N/A,#N/A,FALSE,"단축3";#N/A,#N/A,FALSE,"장축";#N/A,#N/A,FALSE,"4WD"}</definedName>
    <definedName name="강" localSheetId="15" hidden="1">{#N/A,#N/A,FALSE,"단축1";#N/A,#N/A,FALSE,"단축2";#N/A,#N/A,FALSE,"단축3";#N/A,#N/A,FALSE,"장축";#N/A,#N/A,FALSE,"4WD"}</definedName>
    <definedName name="강" hidden="1">{#N/A,#N/A,FALSE,"단축1";#N/A,#N/A,FALSE,"단축2";#N/A,#N/A,FALSE,"단축3";#N/A,#N/A,FALSE,"장축";#N/A,#N/A,FALSE,"4WD"}</definedName>
    <definedName name="강강농" localSheetId="7" hidden="1">{#N/A,#N/A,FALSE,"단축1";#N/A,#N/A,FALSE,"단축2";#N/A,#N/A,FALSE,"단축3";#N/A,#N/A,FALSE,"장축";#N/A,#N/A,FALSE,"4WD"}</definedName>
    <definedName name="강강농" localSheetId="16" hidden="1">{#N/A,#N/A,FALSE,"단축1";#N/A,#N/A,FALSE,"단축2";#N/A,#N/A,FALSE,"단축3";#N/A,#N/A,FALSE,"장축";#N/A,#N/A,FALSE,"4WD"}</definedName>
    <definedName name="강강농" localSheetId="17" hidden="1">{#N/A,#N/A,FALSE,"단축1";#N/A,#N/A,FALSE,"단축2";#N/A,#N/A,FALSE,"단축3";#N/A,#N/A,FALSE,"장축";#N/A,#N/A,FALSE,"4WD"}</definedName>
    <definedName name="강강농" localSheetId="13" hidden="1">{#N/A,#N/A,FALSE,"단축1";#N/A,#N/A,FALSE,"단축2";#N/A,#N/A,FALSE,"단축3";#N/A,#N/A,FALSE,"장축";#N/A,#N/A,FALSE,"4WD"}</definedName>
    <definedName name="강강농" localSheetId="14" hidden="1">{#N/A,#N/A,FALSE,"단축1";#N/A,#N/A,FALSE,"단축2";#N/A,#N/A,FALSE,"단축3";#N/A,#N/A,FALSE,"장축";#N/A,#N/A,FALSE,"4WD"}</definedName>
    <definedName name="강강농" localSheetId="15" hidden="1">{#N/A,#N/A,FALSE,"단축1";#N/A,#N/A,FALSE,"단축2";#N/A,#N/A,FALSE,"단축3";#N/A,#N/A,FALSE,"장축";#N/A,#N/A,FALSE,"4WD"}</definedName>
    <definedName name="강강농" hidden="1">{#N/A,#N/A,FALSE,"단축1";#N/A,#N/A,FALSE,"단축2";#N/A,#N/A,FALSE,"단축3";#N/A,#N/A,FALSE,"장축";#N/A,#N/A,FALSE,"4WD"}</definedName>
    <definedName name="강사분석.xls">#REF!</definedName>
    <definedName name="강이도">#REF!</definedName>
    <definedName name="개" localSheetId="7" hidden="1">{#N/A,#N/A,FALSE,"신규dep";#N/A,#N/A,FALSE,"신규dep-금형상각후";#N/A,#N/A,FALSE,"신규dep-연구비상각후";#N/A,#N/A,FALSE,"신규dep-기계,공구상각후"}</definedName>
    <definedName name="개" localSheetId="16" hidden="1">{#N/A,#N/A,FALSE,"신규dep";#N/A,#N/A,FALSE,"신규dep-금형상각후";#N/A,#N/A,FALSE,"신규dep-연구비상각후";#N/A,#N/A,FALSE,"신규dep-기계,공구상각후"}</definedName>
    <definedName name="개" localSheetId="6" hidden="1">{#N/A,#N/A,FALSE,"신규dep";#N/A,#N/A,FALSE,"신규dep-금형상각후";#N/A,#N/A,FALSE,"신규dep-연구비상각후";#N/A,#N/A,FALSE,"신규dep-기계,공구상각후"}</definedName>
    <definedName name="개" localSheetId="17" hidden="1">{#N/A,#N/A,FALSE,"신규dep";#N/A,#N/A,FALSE,"신규dep-금형상각후";#N/A,#N/A,FALSE,"신규dep-연구비상각후";#N/A,#N/A,FALSE,"신규dep-기계,공구상각후"}</definedName>
    <definedName name="개" localSheetId="13" hidden="1">{#N/A,#N/A,FALSE,"신규dep";#N/A,#N/A,FALSE,"신규dep-금형상각후";#N/A,#N/A,FALSE,"신규dep-연구비상각후";#N/A,#N/A,FALSE,"신규dep-기계,공구상각후"}</definedName>
    <definedName name="개" localSheetId="14" hidden="1">{#N/A,#N/A,FALSE,"신규dep";#N/A,#N/A,FALSE,"신규dep-금형상각후";#N/A,#N/A,FALSE,"신규dep-연구비상각후";#N/A,#N/A,FALSE,"신규dep-기계,공구상각후"}</definedName>
    <definedName name="개" localSheetId="15" hidden="1">{#N/A,#N/A,FALSE,"신규dep";#N/A,#N/A,FALSE,"신규dep-금형상각후";#N/A,#N/A,FALSE,"신규dep-연구비상각후";#N/A,#N/A,FALSE,"신규dep-기계,공구상각후"}</definedName>
    <definedName name="개" hidden="1">{#N/A,#N/A,FALSE,"신규dep";#N/A,#N/A,FALSE,"신규dep-금형상각후";#N/A,#N/A,FALSE,"신규dep-연구비상각후";#N/A,#N/A,FALSE,"신규dep-기계,공구상각후"}</definedName>
    <definedName name="개고기" localSheetId="7" hidden="1">{#N/A,#N/A,FALSE,"단축1";#N/A,#N/A,FALSE,"단축2";#N/A,#N/A,FALSE,"단축3";#N/A,#N/A,FALSE,"장축";#N/A,#N/A,FALSE,"4WD"}</definedName>
    <definedName name="개고기" localSheetId="16" hidden="1">{#N/A,#N/A,FALSE,"단축1";#N/A,#N/A,FALSE,"단축2";#N/A,#N/A,FALSE,"단축3";#N/A,#N/A,FALSE,"장축";#N/A,#N/A,FALSE,"4WD"}</definedName>
    <definedName name="개고기" localSheetId="17" hidden="1">{#N/A,#N/A,FALSE,"단축1";#N/A,#N/A,FALSE,"단축2";#N/A,#N/A,FALSE,"단축3";#N/A,#N/A,FALSE,"장축";#N/A,#N/A,FALSE,"4WD"}</definedName>
    <definedName name="개고기" localSheetId="13" hidden="1">{#N/A,#N/A,FALSE,"단축1";#N/A,#N/A,FALSE,"단축2";#N/A,#N/A,FALSE,"단축3";#N/A,#N/A,FALSE,"장축";#N/A,#N/A,FALSE,"4WD"}</definedName>
    <definedName name="개고기" localSheetId="14" hidden="1">{#N/A,#N/A,FALSE,"단축1";#N/A,#N/A,FALSE,"단축2";#N/A,#N/A,FALSE,"단축3";#N/A,#N/A,FALSE,"장축";#N/A,#N/A,FALSE,"4WD"}</definedName>
    <definedName name="개고기" localSheetId="15" hidden="1">{#N/A,#N/A,FALSE,"단축1";#N/A,#N/A,FALSE,"단축2";#N/A,#N/A,FALSE,"단축3";#N/A,#N/A,FALSE,"장축";#N/A,#N/A,FALSE,"4WD"}</definedName>
    <definedName name="개고기" hidden="1">{#N/A,#N/A,FALSE,"단축1";#N/A,#N/A,FALSE,"단축2";#N/A,#N/A,FALSE,"단축3";#N/A,#N/A,FALSE,"장축";#N/A,#N/A,FALSE,"4WD"}</definedName>
    <definedName name="개발">#REF!</definedName>
    <definedName name="개발개요">#REF!</definedName>
    <definedName name="개발과장" localSheetId="7" hidden="1">{#N/A,#N/A,FALSE,"단축1";#N/A,#N/A,FALSE,"단축2";#N/A,#N/A,FALSE,"단축3";#N/A,#N/A,FALSE,"장축";#N/A,#N/A,FALSE,"4WD"}</definedName>
    <definedName name="개발과장" localSheetId="16" hidden="1">{#N/A,#N/A,FALSE,"단축1";#N/A,#N/A,FALSE,"단축2";#N/A,#N/A,FALSE,"단축3";#N/A,#N/A,FALSE,"장축";#N/A,#N/A,FALSE,"4WD"}</definedName>
    <definedName name="개발과장" localSheetId="17" hidden="1">{#N/A,#N/A,FALSE,"단축1";#N/A,#N/A,FALSE,"단축2";#N/A,#N/A,FALSE,"단축3";#N/A,#N/A,FALSE,"장축";#N/A,#N/A,FALSE,"4WD"}</definedName>
    <definedName name="개발과장" localSheetId="13" hidden="1">{#N/A,#N/A,FALSE,"단축1";#N/A,#N/A,FALSE,"단축2";#N/A,#N/A,FALSE,"단축3";#N/A,#N/A,FALSE,"장축";#N/A,#N/A,FALSE,"4WD"}</definedName>
    <definedName name="개발과장" localSheetId="14" hidden="1">{#N/A,#N/A,FALSE,"단축1";#N/A,#N/A,FALSE,"단축2";#N/A,#N/A,FALSE,"단축3";#N/A,#N/A,FALSE,"장축";#N/A,#N/A,FALSE,"4WD"}</definedName>
    <definedName name="개발과장" localSheetId="15" hidden="1">{#N/A,#N/A,FALSE,"단축1";#N/A,#N/A,FALSE,"단축2";#N/A,#N/A,FALSE,"단축3";#N/A,#N/A,FALSE,"장축";#N/A,#N/A,FALSE,"4WD"}</definedName>
    <definedName name="개발과장" hidden="1">{#N/A,#N/A,FALSE,"단축1";#N/A,#N/A,FALSE,"단축2";#N/A,#N/A,FALSE,"단축3";#N/A,#N/A,FALSE,"장축";#N/A,#N/A,FALSE,"4WD"}</definedName>
    <definedName name="개발문제범" localSheetId="7" hidden="1">{#N/A,#N/A,FALSE,"단축1";#N/A,#N/A,FALSE,"단축2";#N/A,#N/A,FALSE,"단축3";#N/A,#N/A,FALSE,"장축";#N/A,#N/A,FALSE,"4WD"}</definedName>
    <definedName name="개발문제범" localSheetId="16" hidden="1">{#N/A,#N/A,FALSE,"단축1";#N/A,#N/A,FALSE,"단축2";#N/A,#N/A,FALSE,"단축3";#N/A,#N/A,FALSE,"장축";#N/A,#N/A,FALSE,"4WD"}</definedName>
    <definedName name="개발문제범" localSheetId="6" hidden="1">{#N/A,#N/A,FALSE,"단축1";#N/A,#N/A,FALSE,"단축2";#N/A,#N/A,FALSE,"단축3";#N/A,#N/A,FALSE,"장축";#N/A,#N/A,FALSE,"4WD"}</definedName>
    <definedName name="개발문제범" localSheetId="17" hidden="1">{#N/A,#N/A,FALSE,"단축1";#N/A,#N/A,FALSE,"단축2";#N/A,#N/A,FALSE,"단축3";#N/A,#N/A,FALSE,"장축";#N/A,#N/A,FALSE,"4WD"}</definedName>
    <definedName name="개발문제범" localSheetId="13" hidden="1">{#N/A,#N/A,FALSE,"단축1";#N/A,#N/A,FALSE,"단축2";#N/A,#N/A,FALSE,"단축3";#N/A,#N/A,FALSE,"장축";#N/A,#N/A,FALSE,"4WD"}</definedName>
    <definedName name="개발문제범" localSheetId="14" hidden="1">{#N/A,#N/A,FALSE,"단축1";#N/A,#N/A,FALSE,"단축2";#N/A,#N/A,FALSE,"단축3";#N/A,#N/A,FALSE,"장축";#N/A,#N/A,FALSE,"4WD"}</definedName>
    <definedName name="개발문제범" localSheetId="15" hidden="1">{#N/A,#N/A,FALSE,"단축1";#N/A,#N/A,FALSE,"단축2";#N/A,#N/A,FALSE,"단축3";#N/A,#N/A,FALSE,"장축";#N/A,#N/A,FALSE,"4WD"}</definedName>
    <definedName name="개발문제범" hidden="1">{#N/A,#N/A,FALSE,"단축1";#N/A,#N/A,FALSE,"단축2";#N/A,#N/A,FALSE,"단축3";#N/A,#N/A,FALSE,"장축";#N/A,#N/A,FALSE,"4WD"}</definedName>
    <definedName name="개발시험종합" localSheetId="6" hidden="1">#REF!</definedName>
    <definedName name="개발시험종합" hidden="1">#REF!</definedName>
    <definedName name="개발인정">"Picture 49"</definedName>
    <definedName name="개발일정">#REF!</definedName>
    <definedName name="개발일정수정" localSheetId="7" hidden="1">{#N/A,#N/A,FALSE,"단축1";#N/A,#N/A,FALSE,"단축2";#N/A,#N/A,FALSE,"단축3";#N/A,#N/A,FALSE,"장축";#N/A,#N/A,FALSE,"4WD"}</definedName>
    <definedName name="개발일정수정" localSheetId="16" hidden="1">{#N/A,#N/A,FALSE,"단축1";#N/A,#N/A,FALSE,"단축2";#N/A,#N/A,FALSE,"단축3";#N/A,#N/A,FALSE,"장축";#N/A,#N/A,FALSE,"4WD"}</definedName>
    <definedName name="개발일정수정" localSheetId="6" hidden="1">{#N/A,#N/A,FALSE,"단축1";#N/A,#N/A,FALSE,"단축2";#N/A,#N/A,FALSE,"단축3";#N/A,#N/A,FALSE,"장축";#N/A,#N/A,FALSE,"4WD"}</definedName>
    <definedName name="개발일정수정" localSheetId="17" hidden="1">{#N/A,#N/A,FALSE,"단축1";#N/A,#N/A,FALSE,"단축2";#N/A,#N/A,FALSE,"단축3";#N/A,#N/A,FALSE,"장축";#N/A,#N/A,FALSE,"4WD"}</definedName>
    <definedName name="개발일정수정" localSheetId="13" hidden="1">{#N/A,#N/A,FALSE,"단축1";#N/A,#N/A,FALSE,"단축2";#N/A,#N/A,FALSE,"단축3";#N/A,#N/A,FALSE,"장축";#N/A,#N/A,FALSE,"4WD"}</definedName>
    <definedName name="개발일정수정" localSheetId="14" hidden="1">{#N/A,#N/A,FALSE,"단축1";#N/A,#N/A,FALSE,"단축2";#N/A,#N/A,FALSE,"단축3";#N/A,#N/A,FALSE,"장축";#N/A,#N/A,FALSE,"4WD"}</definedName>
    <definedName name="개발일정수정" localSheetId="15" hidden="1">{#N/A,#N/A,FALSE,"단축1";#N/A,#N/A,FALSE,"단축2";#N/A,#N/A,FALSE,"단축3";#N/A,#N/A,FALSE,"장축";#N/A,#N/A,FALSE,"4WD"}</definedName>
    <definedName name="개발일정수정" hidden="1">{#N/A,#N/A,FALSE,"단축1";#N/A,#N/A,FALSE,"단축2";#N/A,#N/A,FALSE,"단축3";#N/A,#N/A,FALSE,"장축";#N/A,#N/A,FALSE,"4WD"}</definedName>
    <definedName name="개발일정표">#REF!</definedName>
    <definedName name="개선" localSheetId="7" hidden="1">{#N/A,#N/A,FALSE,"단축1";#N/A,#N/A,FALSE,"단축2";#N/A,#N/A,FALSE,"단축3";#N/A,#N/A,FALSE,"장축";#N/A,#N/A,FALSE,"4WD"}</definedName>
    <definedName name="개선" localSheetId="16" hidden="1">{#N/A,#N/A,FALSE,"단축1";#N/A,#N/A,FALSE,"단축2";#N/A,#N/A,FALSE,"단축3";#N/A,#N/A,FALSE,"장축";#N/A,#N/A,FALSE,"4WD"}</definedName>
    <definedName name="개선" localSheetId="6" hidden="1">{#N/A,#N/A,FALSE,"단축1";#N/A,#N/A,FALSE,"단축2";#N/A,#N/A,FALSE,"단축3";#N/A,#N/A,FALSE,"장축";#N/A,#N/A,FALSE,"4WD"}</definedName>
    <definedName name="개선" localSheetId="17" hidden="1">{#N/A,#N/A,FALSE,"단축1";#N/A,#N/A,FALSE,"단축2";#N/A,#N/A,FALSE,"단축3";#N/A,#N/A,FALSE,"장축";#N/A,#N/A,FALSE,"4WD"}</definedName>
    <definedName name="개선" localSheetId="13" hidden="1">{#N/A,#N/A,FALSE,"단축1";#N/A,#N/A,FALSE,"단축2";#N/A,#N/A,FALSE,"단축3";#N/A,#N/A,FALSE,"장축";#N/A,#N/A,FALSE,"4WD"}</definedName>
    <definedName name="개선" localSheetId="14" hidden="1">{#N/A,#N/A,FALSE,"단축1";#N/A,#N/A,FALSE,"단축2";#N/A,#N/A,FALSE,"단축3";#N/A,#N/A,FALSE,"장축";#N/A,#N/A,FALSE,"4WD"}</definedName>
    <definedName name="개선" localSheetId="15" hidden="1">{#N/A,#N/A,FALSE,"단축1";#N/A,#N/A,FALSE,"단축2";#N/A,#N/A,FALSE,"단축3";#N/A,#N/A,FALSE,"장축";#N/A,#N/A,FALSE,"4WD"}</definedName>
    <definedName name="개선" hidden="1">{#N/A,#N/A,FALSE,"단축1";#N/A,#N/A,FALSE,"단축2";#N/A,#N/A,FALSE,"단축3";#N/A,#N/A,FALSE,"장축";#N/A,#N/A,FALSE,"4WD"}</definedName>
    <definedName name="개선1" localSheetId="7" hidden="1">{#N/A,#N/A,FALSE,"단축1";#N/A,#N/A,FALSE,"단축2";#N/A,#N/A,FALSE,"단축3";#N/A,#N/A,FALSE,"장축";#N/A,#N/A,FALSE,"4WD"}</definedName>
    <definedName name="개선1" localSheetId="16" hidden="1">{#N/A,#N/A,FALSE,"단축1";#N/A,#N/A,FALSE,"단축2";#N/A,#N/A,FALSE,"단축3";#N/A,#N/A,FALSE,"장축";#N/A,#N/A,FALSE,"4WD"}</definedName>
    <definedName name="개선1" localSheetId="17" hidden="1">{#N/A,#N/A,FALSE,"단축1";#N/A,#N/A,FALSE,"단축2";#N/A,#N/A,FALSE,"단축3";#N/A,#N/A,FALSE,"장축";#N/A,#N/A,FALSE,"4WD"}</definedName>
    <definedName name="개선1" localSheetId="13" hidden="1">{#N/A,#N/A,FALSE,"단축1";#N/A,#N/A,FALSE,"단축2";#N/A,#N/A,FALSE,"단축3";#N/A,#N/A,FALSE,"장축";#N/A,#N/A,FALSE,"4WD"}</definedName>
    <definedName name="개선1" localSheetId="14" hidden="1">{#N/A,#N/A,FALSE,"단축1";#N/A,#N/A,FALSE,"단축2";#N/A,#N/A,FALSE,"단축3";#N/A,#N/A,FALSE,"장축";#N/A,#N/A,FALSE,"4WD"}</definedName>
    <definedName name="개선1" localSheetId="15" hidden="1">{#N/A,#N/A,FALSE,"단축1";#N/A,#N/A,FALSE,"단축2";#N/A,#N/A,FALSE,"단축3";#N/A,#N/A,FALSE,"장축";#N/A,#N/A,FALSE,"4WD"}</definedName>
    <definedName name="개선1" hidden="1">{#N/A,#N/A,FALSE,"단축1";#N/A,#N/A,FALSE,"단축2";#N/A,#N/A,FALSE,"단축3";#N/A,#N/A,FALSE,"장축";#N/A,#N/A,FALSE,"4WD"}</definedName>
    <definedName name="개선과장1" localSheetId="7" hidden="1">{#N/A,#N/A,FALSE,"단축1";#N/A,#N/A,FALSE,"단축2";#N/A,#N/A,FALSE,"단축3";#N/A,#N/A,FALSE,"장축";#N/A,#N/A,FALSE,"4WD"}</definedName>
    <definedName name="개선과장1" localSheetId="16" hidden="1">{#N/A,#N/A,FALSE,"단축1";#N/A,#N/A,FALSE,"단축2";#N/A,#N/A,FALSE,"단축3";#N/A,#N/A,FALSE,"장축";#N/A,#N/A,FALSE,"4WD"}</definedName>
    <definedName name="개선과장1" localSheetId="6" hidden="1">{#N/A,#N/A,FALSE,"단축1";#N/A,#N/A,FALSE,"단축2";#N/A,#N/A,FALSE,"단축3";#N/A,#N/A,FALSE,"장축";#N/A,#N/A,FALSE,"4WD"}</definedName>
    <definedName name="개선과장1" localSheetId="17" hidden="1">{#N/A,#N/A,FALSE,"단축1";#N/A,#N/A,FALSE,"단축2";#N/A,#N/A,FALSE,"단축3";#N/A,#N/A,FALSE,"장축";#N/A,#N/A,FALSE,"4WD"}</definedName>
    <definedName name="개선과장1" localSheetId="13" hidden="1">{#N/A,#N/A,FALSE,"단축1";#N/A,#N/A,FALSE,"단축2";#N/A,#N/A,FALSE,"단축3";#N/A,#N/A,FALSE,"장축";#N/A,#N/A,FALSE,"4WD"}</definedName>
    <definedName name="개선과장1" localSheetId="14" hidden="1">{#N/A,#N/A,FALSE,"단축1";#N/A,#N/A,FALSE,"단축2";#N/A,#N/A,FALSE,"단축3";#N/A,#N/A,FALSE,"장축";#N/A,#N/A,FALSE,"4WD"}</definedName>
    <definedName name="개선과장1" localSheetId="15" hidden="1">{#N/A,#N/A,FALSE,"단축1";#N/A,#N/A,FALSE,"단축2";#N/A,#N/A,FALSE,"단축3";#N/A,#N/A,FALSE,"장축";#N/A,#N/A,FALSE,"4WD"}</definedName>
    <definedName name="개선과장1" hidden="1">{#N/A,#N/A,FALSE,"단축1";#N/A,#N/A,FALSE,"단축2";#N/A,#N/A,FALSE,"단축3";#N/A,#N/A,FALSE,"장축";#N/A,#N/A,FALSE,"4WD"}</definedName>
    <definedName name="개선과장2" localSheetId="7" hidden="1">{#N/A,#N/A,FALSE,"단축1";#N/A,#N/A,FALSE,"단축2";#N/A,#N/A,FALSE,"단축3";#N/A,#N/A,FALSE,"장축";#N/A,#N/A,FALSE,"4WD"}</definedName>
    <definedName name="개선과장2" localSheetId="16" hidden="1">{#N/A,#N/A,FALSE,"단축1";#N/A,#N/A,FALSE,"단축2";#N/A,#N/A,FALSE,"단축3";#N/A,#N/A,FALSE,"장축";#N/A,#N/A,FALSE,"4WD"}</definedName>
    <definedName name="개선과장2" localSheetId="17" hidden="1">{#N/A,#N/A,FALSE,"단축1";#N/A,#N/A,FALSE,"단축2";#N/A,#N/A,FALSE,"단축3";#N/A,#N/A,FALSE,"장축";#N/A,#N/A,FALSE,"4WD"}</definedName>
    <definedName name="개선과장2" localSheetId="13" hidden="1">{#N/A,#N/A,FALSE,"단축1";#N/A,#N/A,FALSE,"단축2";#N/A,#N/A,FALSE,"단축3";#N/A,#N/A,FALSE,"장축";#N/A,#N/A,FALSE,"4WD"}</definedName>
    <definedName name="개선과장2" localSheetId="14" hidden="1">{#N/A,#N/A,FALSE,"단축1";#N/A,#N/A,FALSE,"단축2";#N/A,#N/A,FALSE,"단축3";#N/A,#N/A,FALSE,"장축";#N/A,#N/A,FALSE,"4WD"}</definedName>
    <definedName name="개선과장2" localSheetId="15" hidden="1">{#N/A,#N/A,FALSE,"단축1";#N/A,#N/A,FALSE,"단축2";#N/A,#N/A,FALSE,"단축3";#N/A,#N/A,FALSE,"장축";#N/A,#N/A,FALSE,"4WD"}</definedName>
    <definedName name="개선과장2" hidden="1">{#N/A,#N/A,FALSE,"단축1";#N/A,#N/A,FALSE,"단축2";#N/A,#N/A,FALSE,"단축3";#N/A,#N/A,FALSE,"장축";#N/A,#N/A,FALSE,"4WD"}</definedName>
    <definedName name="개선과정" localSheetId="7" hidden="1">{#N/A,#N/A,FALSE,"단축1";#N/A,#N/A,FALSE,"단축2";#N/A,#N/A,FALSE,"단축3";#N/A,#N/A,FALSE,"장축";#N/A,#N/A,FALSE,"4WD"}</definedName>
    <definedName name="개선과정" localSheetId="16" hidden="1">{#N/A,#N/A,FALSE,"단축1";#N/A,#N/A,FALSE,"단축2";#N/A,#N/A,FALSE,"단축3";#N/A,#N/A,FALSE,"장축";#N/A,#N/A,FALSE,"4WD"}</definedName>
    <definedName name="개선과정" localSheetId="6" hidden="1">{#N/A,#N/A,FALSE,"단축1";#N/A,#N/A,FALSE,"단축2";#N/A,#N/A,FALSE,"단축3";#N/A,#N/A,FALSE,"장축";#N/A,#N/A,FALSE,"4WD"}</definedName>
    <definedName name="개선과정" localSheetId="17" hidden="1">{#N/A,#N/A,FALSE,"단축1";#N/A,#N/A,FALSE,"단축2";#N/A,#N/A,FALSE,"단축3";#N/A,#N/A,FALSE,"장축";#N/A,#N/A,FALSE,"4WD"}</definedName>
    <definedName name="개선과정" localSheetId="13" hidden="1">{#N/A,#N/A,FALSE,"단축1";#N/A,#N/A,FALSE,"단축2";#N/A,#N/A,FALSE,"단축3";#N/A,#N/A,FALSE,"장축";#N/A,#N/A,FALSE,"4WD"}</definedName>
    <definedName name="개선과정" localSheetId="14" hidden="1">{#N/A,#N/A,FALSE,"단축1";#N/A,#N/A,FALSE,"단축2";#N/A,#N/A,FALSE,"단축3";#N/A,#N/A,FALSE,"장축";#N/A,#N/A,FALSE,"4WD"}</definedName>
    <definedName name="개선과정" localSheetId="15" hidden="1">{#N/A,#N/A,FALSE,"단축1";#N/A,#N/A,FALSE,"단축2";#N/A,#N/A,FALSE,"단축3";#N/A,#N/A,FALSE,"장축";#N/A,#N/A,FALSE,"4WD"}</definedName>
    <definedName name="개선과정" hidden="1">{#N/A,#N/A,FALSE,"단축1";#N/A,#N/A,FALSE,"단축2";#N/A,#N/A,FALSE,"단축3";#N/A,#N/A,FALSE,"장축";#N/A,#N/A,FALSE,"4WD"}</definedName>
    <definedName name="개선과제1" localSheetId="7" hidden="1">{#N/A,#N/A,FALSE,"단축1";#N/A,#N/A,FALSE,"단축2";#N/A,#N/A,FALSE,"단축3";#N/A,#N/A,FALSE,"장축";#N/A,#N/A,FALSE,"4WD"}</definedName>
    <definedName name="개선과제1" localSheetId="16" hidden="1">{#N/A,#N/A,FALSE,"단축1";#N/A,#N/A,FALSE,"단축2";#N/A,#N/A,FALSE,"단축3";#N/A,#N/A,FALSE,"장축";#N/A,#N/A,FALSE,"4WD"}</definedName>
    <definedName name="개선과제1" localSheetId="6" hidden="1">{#N/A,#N/A,FALSE,"단축1";#N/A,#N/A,FALSE,"단축2";#N/A,#N/A,FALSE,"단축3";#N/A,#N/A,FALSE,"장축";#N/A,#N/A,FALSE,"4WD"}</definedName>
    <definedName name="개선과제1" localSheetId="17" hidden="1">{#N/A,#N/A,FALSE,"단축1";#N/A,#N/A,FALSE,"단축2";#N/A,#N/A,FALSE,"단축3";#N/A,#N/A,FALSE,"장축";#N/A,#N/A,FALSE,"4WD"}</definedName>
    <definedName name="개선과제1" localSheetId="13" hidden="1">{#N/A,#N/A,FALSE,"단축1";#N/A,#N/A,FALSE,"단축2";#N/A,#N/A,FALSE,"단축3";#N/A,#N/A,FALSE,"장축";#N/A,#N/A,FALSE,"4WD"}</definedName>
    <definedName name="개선과제1" localSheetId="14" hidden="1">{#N/A,#N/A,FALSE,"단축1";#N/A,#N/A,FALSE,"단축2";#N/A,#N/A,FALSE,"단축3";#N/A,#N/A,FALSE,"장축";#N/A,#N/A,FALSE,"4WD"}</definedName>
    <definedName name="개선과제1" localSheetId="15" hidden="1">{#N/A,#N/A,FALSE,"단축1";#N/A,#N/A,FALSE,"단축2";#N/A,#N/A,FALSE,"단축3";#N/A,#N/A,FALSE,"장축";#N/A,#N/A,FALSE,"4WD"}</definedName>
    <definedName name="개선과제1" hidden="1">{#N/A,#N/A,FALSE,"단축1";#N/A,#N/A,FALSE,"단축2";#N/A,#N/A,FALSE,"단축3";#N/A,#N/A,FALSE,"장축";#N/A,#N/A,FALSE,"4WD"}</definedName>
    <definedName name="개선내용" localSheetId="7" hidden="1">{#N/A,#N/A,FALSE,"단축1";#N/A,#N/A,FALSE,"단축2";#N/A,#N/A,FALSE,"단축3";#N/A,#N/A,FALSE,"장축";#N/A,#N/A,FALSE,"4WD"}</definedName>
    <definedName name="개선내용" localSheetId="16" hidden="1">{#N/A,#N/A,FALSE,"단축1";#N/A,#N/A,FALSE,"단축2";#N/A,#N/A,FALSE,"단축3";#N/A,#N/A,FALSE,"장축";#N/A,#N/A,FALSE,"4WD"}</definedName>
    <definedName name="개선내용" localSheetId="6" hidden="1">{#N/A,#N/A,TRUE,"Y생산";#N/A,#N/A,TRUE,"Y판매";#N/A,#N/A,TRUE,"Y총물량";#N/A,#N/A,TRUE,"Y능력";#N/A,#N/A,TRUE,"YKD"}</definedName>
    <definedName name="개선내용" localSheetId="17" hidden="1">{#N/A,#N/A,FALSE,"단축1";#N/A,#N/A,FALSE,"단축2";#N/A,#N/A,FALSE,"단축3";#N/A,#N/A,FALSE,"장축";#N/A,#N/A,FALSE,"4WD"}</definedName>
    <definedName name="개선내용" localSheetId="13" hidden="1">{#N/A,#N/A,TRUE,"Y생산";#N/A,#N/A,TRUE,"Y판매";#N/A,#N/A,TRUE,"Y총물량";#N/A,#N/A,TRUE,"Y능력";#N/A,#N/A,TRUE,"YKD"}</definedName>
    <definedName name="개선내용" localSheetId="14" hidden="1">{#N/A,#N/A,FALSE,"단축1";#N/A,#N/A,FALSE,"단축2";#N/A,#N/A,FALSE,"단축3";#N/A,#N/A,FALSE,"장축";#N/A,#N/A,FALSE,"4WD"}</definedName>
    <definedName name="개선내용" localSheetId="15" hidden="1">{#N/A,#N/A,FALSE,"단축1";#N/A,#N/A,FALSE,"단축2";#N/A,#N/A,FALSE,"단축3";#N/A,#N/A,FALSE,"장축";#N/A,#N/A,FALSE,"4WD"}</definedName>
    <definedName name="개선내용" hidden="1">{#N/A,#N/A,FALSE,"단축1";#N/A,#N/A,FALSE,"단축2";#N/A,#N/A,FALSE,"단축3";#N/A,#N/A,FALSE,"장축";#N/A,#N/A,FALSE,"4WD"}</definedName>
    <definedName name="개선대책">#REF!</definedName>
    <definedName name="개선사례">'[44]CR CODE'!$B$3:$C$6</definedName>
    <definedName name="개선실적" localSheetId="7" hidden="1">{#N/A,#N/A,TRUE,"Y생산";#N/A,#N/A,TRUE,"Y판매";#N/A,#N/A,TRUE,"Y총물량";#N/A,#N/A,TRUE,"Y능력";#N/A,#N/A,TRUE,"YKD"}</definedName>
    <definedName name="개선실적" localSheetId="16" hidden="1">{#N/A,#N/A,TRUE,"Y생산";#N/A,#N/A,TRUE,"Y판매";#N/A,#N/A,TRUE,"Y총물량";#N/A,#N/A,TRUE,"Y능력";#N/A,#N/A,TRUE,"YKD"}</definedName>
    <definedName name="개선실적" localSheetId="6" hidden="1">{#N/A,#N/A,TRUE,"Y생산";#N/A,#N/A,TRUE,"Y판매";#N/A,#N/A,TRUE,"Y총물량";#N/A,#N/A,TRUE,"Y능력";#N/A,#N/A,TRUE,"YKD"}</definedName>
    <definedName name="개선실적" localSheetId="17" hidden="1">{#N/A,#N/A,TRUE,"Y생산";#N/A,#N/A,TRUE,"Y판매";#N/A,#N/A,TRUE,"Y총물량";#N/A,#N/A,TRUE,"Y능력";#N/A,#N/A,TRUE,"YKD"}</definedName>
    <definedName name="개선실적" localSheetId="13" hidden="1">{#N/A,#N/A,TRUE,"Y생산";#N/A,#N/A,TRUE,"Y판매";#N/A,#N/A,TRUE,"Y총물량";#N/A,#N/A,TRUE,"Y능력";#N/A,#N/A,TRUE,"YKD"}</definedName>
    <definedName name="개선실적" localSheetId="14" hidden="1">{#N/A,#N/A,TRUE,"Y생산";#N/A,#N/A,TRUE,"Y판매";#N/A,#N/A,TRUE,"Y총물량";#N/A,#N/A,TRUE,"Y능력";#N/A,#N/A,TRUE,"YKD"}</definedName>
    <definedName name="개선실적" localSheetId="15" hidden="1">{#N/A,#N/A,TRUE,"Y생산";#N/A,#N/A,TRUE,"Y판매";#N/A,#N/A,TRUE,"Y총물량";#N/A,#N/A,TRUE,"Y능력";#N/A,#N/A,TRUE,"YKD"}</definedName>
    <definedName name="개선실적" hidden="1">{#N/A,#N/A,TRUE,"Y생산";#N/A,#N/A,TRUE,"Y판매";#N/A,#N/A,TRUE,"Y총물량";#N/A,#N/A,TRUE,"Y능력";#N/A,#N/A,TRUE,"YKD"}</definedName>
    <definedName name="개요" localSheetId="7" hidden="1">{#N/A,#N/A,FALSE,"단축1";#N/A,#N/A,FALSE,"단축2";#N/A,#N/A,FALSE,"단축3";#N/A,#N/A,FALSE,"장축";#N/A,#N/A,FALSE,"4WD"}</definedName>
    <definedName name="개요" localSheetId="16" hidden="1">{#N/A,#N/A,FALSE,"단축1";#N/A,#N/A,FALSE,"단축2";#N/A,#N/A,FALSE,"단축3";#N/A,#N/A,FALSE,"장축";#N/A,#N/A,FALSE,"4WD"}</definedName>
    <definedName name="개요" localSheetId="17" hidden="1">{#N/A,#N/A,FALSE,"단축1";#N/A,#N/A,FALSE,"단축2";#N/A,#N/A,FALSE,"단축3";#N/A,#N/A,FALSE,"장축";#N/A,#N/A,FALSE,"4WD"}</definedName>
    <definedName name="개요" localSheetId="13" hidden="1">{#N/A,#N/A,FALSE,"단축1";#N/A,#N/A,FALSE,"단축2";#N/A,#N/A,FALSE,"단축3";#N/A,#N/A,FALSE,"장축";#N/A,#N/A,FALSE,"4WD"}</definedName>
    <definedName name="개요" localSheetId="14" hidden="1">{#N/A,#N/A,FALSE,"단축1";#N/A,#N/A,FALSE,"단축2";#N/A,#N/A,FALSE,"단축3";#N/A,#N/A,FALSE,"장축";#N/A,#N/A,FALSE,"4WD"}</definedName>
    <definedName name="개요" localSheetId="15" hidden="1">{#N/A,#N/A,FALSE,"단축1";#N/A,#N/A,FALSE,"단축2";#N/A,#N/A,FALSE,"단축3";#N/A,#N/A,FALSE,"장축";#N/A,#N/A,FALSE,"4WD"}</definedName>
    <definedName name="개요" hidden="1">{#N/A,#N/A,FALSE,"단축1";#N/A,#N/A,FALSE,"단축2";#N/A,#N/A,FALSE,"단축3";#N/A,#N/A,FALSE,"장축";#N/A,#N/A,FALSE,"4WD"}</definedName>
    <definedName name="개요1">#REF!</definedName>
    <definedName name="개요2">BlankMacro1</definedName>
    <definedName name="개요수정">BlankMacro1</definedName>
    <definedName name="개월">#REF!</definedName>
    <definedName name="개인고장1">#REF!</definedName>
    <definedName name="개인별고장1">#REF!</definedName>
    <definedName name="갸" localSheetId="7" hidden="1">{#N/A,#N/A,TRUE,"Y생산";#N/A,#N/A,TRUE,"Y판매";#N/A,#N/A,TRUE,"Y총물량";#N/A,#N/A,TRUE,"Y능력";#N/A,#N/A,TRUE,"YKD"}</definedName>
    <definedName name="갸" localSheetId="16" hidden="1">{#N/A,#N/A,TRUE,"Y생산";#N/A,#N/A,TRUE,"Y판매";#N/A,#N/A,TRUE,"Y총물량";#N/A,#N/A,TRUE,"Y능력";#N/A,#N/A,TRUE,"YKD"}</definedName>
    <definedName name="갸" localSheetId="6" hidden="1">{#N/A,#N/A,TRUE,"Y생산";#N/A,#N/A,TRUE,"Y판매";#N/A,#N/A,TRUE,"Y총물량";#N/A,#N/A,TRUE,"Y능력";#N/A,#N/A,TRUE,"YKD"}</definedName>
    <definedName name="갸" localSheetId="17" hidden="1">{#N/A,#N/A,TRUE,"Y생산";#N/A,#N/A,TRUE,"Y판매";#N/A,#N/A,TRUE,"Y총물량";#N/A,#N/A,TRUE,"Y능력";#N/A,#N/A,TRUE,"YKD"}</definedName>
    <definedName name="갸" localSheetId="13" hidden="1">{#N/A,#N/A,TRUE,"Y생산";#N/A,#N/A,TRUE,"Y판매";#N/A,#N/A,TRUE,"Y총물량";#N/A,#N/A,TRUE,"Y능력";#N/A,#N/A,TRUE,"YKD"}</definedName>
    <definedName name="갸" localSheetId="14" hidden="1">{#N/A,#N/A,TRUE,"Y생산";#N/A,#N/A,TRUE,"Y판매";#N/A,#N/A,TRUE,"Y총물량";#N/A,#N/A,TRUE,"Y능력";#N/A,#N/A,TRUE,"YKD"}</definedName>
    <definedName name="갸" localSheetId="15" hidden="1">{#N/A,#N/A,TRUE,"Y생산";#N/A,#N/A,TRUE,"Y판매";#N/A,#N/A,TRUE,"Y총물량";#N/A,#N/A,TRUE,"Y능력";#N/A,#N/A,TRUE,"YKD"}</definedName>
    <definedName name="갸" hidden="1">{#N/A,#N/A,TRUE,"Y생산";#N/A,#N/A,TRUE,"Y판매";#N/A,#N/A,TRUE,"Y총물량";#N/A,#N/A,TRUE,"Y능력";#N/A,#N/A,TRUE,"YKD"}</definedName>
    <definedName name="갹" localSheetId="7">BlankMacro1</definedName>
    <definedName name="갹" localSheetId="16">BlankMacro1</definedName>
    <definedName name="갹" localSheetId="17">BlankMacro1</definedName>
    <definedName name="갹" localSheetId="10">BlankMacro1</definedName>
    <definedName name="갹" localSheetId="8">BlankMacro1</definedName>
    <definedName name="갹" localSheetId="0">BlankMacro1</definedName>
    <definedName name="갹" localSheetId="13">BlankMacro1</definedName>
    <definedName name="갹" localSheetId="14">BlankMacro1</definedName>
    <definedName name="갹" localSheetId="11">BlankMacro1</definedName>
    <definedName name="갹" localSheetId="15">BlankMacro1</definedName>
    <definedName name="갹">BlankMacro1</definedName>
    <definedName name="거" localSheetId="7" hidden="1">{#N/A,#N/A,FALSE,"단축1";#N/A,#N/A,FALSE,"단축2";#N/A,#N/A,FALSE,"단축3";#N/A,#N/A,FALSE,"장축";#N/A,#N/A,FALSE,"4WD"}</definedName>
    <definedName name="거" localSheetId="16" hidden="1">{#N/A,#N/A,FALSE,"단축1";#N/A,#N/A,FALSE,"단축2";#N/A,#N/A,FALSE,"단축3";#N/A,#N/A,FALSE,"장축";#N/A,#N/A,FALSE,"4WD"}</definedName>
    <definedName name="거" localSheetId="17" hidden="1">{#N/A,#N/A,FALSE,"단축1";#N/A,#N/A,FALSE,"단축2";#N/A,#N/A,FALSE,"단축3";#N/A,#N/A,FALSE,"장축";#N/A,#N/A,FALSE,"4WD"}</definedName>
    <definedName name="거" localSheetId="13" hidden="1">{#N/A,#N/A,FALSE,"단축1";#N/A,#N/A,FALSE,"단축2";#N/A,#N/A,FALSE,"단축3";#N/A,#N/A,FALSE,"장축";#N/A,#N/A,FALSE,"4WD"}</definedName>
    <definedName name="거" localSheetId="14" hidden="1">{#N/A,#N/A,FALSE,"단축1";#N/A,#N/A,FALSE,"단축2";#N/A,#N/A,FALSE,"단축3";#N/A,#N/A,FALSE,"장축";#N/A,#N/A,FALSE,"4WD"}</definedName>
    <definedName name="거" localSheetId="15" hidden="1">{#N/A,#N/A,FALSE,"단축1";#N/A,#N/A,FALSE,"단축2";#N/A,#N/A,FALSE,"단축3";#N/A,#N/A,FALSE,"장축";#N/A,#N/A,FALSE,"4WD"}</definedName>
    <definedName name="거" hidden="1">{#N/A,#N/A,FALSE,"단축1";#N/A,#N/A,FALSE,"단축2";#N/A,#N/A,FALSE,"단축3";#N/A,#N/A,FALSE,"장축";#N/A,#N/A,FALSE,"4WD"}</definedName>
    <definedName name="거거" localSheetId="7" hidden="1">{#N/A,#N/A,TRUE,"Y생산";#N/A,#N/A,TRUE,"Y판매";#N/A,#N/A,TRUE,"Y총물량";#N/A,#N/A,TRUE,"Y능력";#N/A,#N/A,TRUE,"YKD"}</definedName>
    <definedName name="거거" localSheetId="16" hidden="1">{#N/A,#N/A,TRUE,"Y생산";#N/A,#N/A,TRUE,"Y판매";#N/A,#N/A,TRUE,"Y총물량";#N/A,#N/A,TRUE,"Y능력";#N/A,#N/A,TRUE,"YKD"}</definedName>
    <definedName name="거거" localSheetId="6" hidden="1">{#N/A,#N/A,TRUE,"Y생산";#N/A,#N/A,TRUE,"Y판매";#N/A,#N/A,TRUE,"Y총물량";#N/A,#N/A,TRUE,"Y능력";#N/A,#N/A,TRUE,"YKD"}</definedName>
    <definedName name="거거" localSheetId="17" hidden="1">{#N/A,#N/A,TRUE,"Y생산";#N/A,#N/A,TRUE,"Y판매";#N/A,#N/A,TRUE,"Y총물량";#N/A,#N/A,TRUE,"Y능력";#N/A,#N/A,TRUE,"YKD"}</definedName>
    <definedName name="거거" localSheetId="13" hidden="1">{#N/A,#N/A,TRUE,"Y생산";#N/A,#N/A,TRUE,"Y판매";#N/A,#N/A,TRUE,"Y총물량";#N/A,#N/A,TRUE,"Y능력";#N/A,#N/A,TRUE,"YKD"}</definedName>
    <definedName name="거거" localSheetId="14" hidden="1">{#N/A,#N/A,TRUE,"Y생산";#N/A,#N/A,TRUE,"Y판매";#N/A,#N/A,TRUE,"Y총물량";#N/A,#N/A,TRUE,"Y능력";#N/A,#N/A,TRUE,"YKD"}</definedName>
    <definedName name="거거" localSheetId="15" hidden="1">{#N/A,#N/A,TRUE,"Y생산";#N/A,#N/A,TRUE,"Y판매";#N/A,#N/A,TRUE,"Y총물량";#N/A,#N/A,TRUE,"Y능력";#N/A,#N/A,TRUE,"YKD"}</definedName>
    <definedName name="거거" hidden="1">{#N/A,#N/A,TRUE,"Y생산";#N/A,#N/A,TRUE,"Y판매";#N/A,#N/A,TRUE,"Y총물량";#N/A,#N/A,TRUE,"Y능력";#N/A,#N/A,TRUE,"YKD"}</definedName>
    <definedName name="거너" hidden="1">{#N/A,#N/A,FALSE,"단축1";#N/A,#N/A,FALSE,"단축2";#N/A,#N/A,FALSE,"단축3";#N/A,#N/A,FALSE,"장축";#N/A,#N/A,FALSE,"4WD"}</definedName>
    <definedName name="거래처">[49]자재!$P$3:$P$70</definedName>
    <definedName name="거ㅛㅅㄴㄱ" localSheetId="7">BlankMacro1</definedName>
    <definedName name="거ㅛㅅㄴㄱ" localSheetId="16">BlankMacro1</definedName>
    <definedName name="거ㅛㅅㄴㄱ" localSheetId="17">BlankMacro1</definedName>
    <definedName name="거ㅛㅅㄴㄱ" localSheetId="10">BlankMacro1</definedName>
    <definedName name="거ㅛㅅㄴㄱ" localSheetId="8">BlankMacro1</definedName>
    <definedName name="거ㅛㅅㄴㄱ" localSheetId="0">BlankMacro1</definedName>
    <definedName name="거ㅛㅅㄴㄱ" localSheetId="13">BlankMacro1</definedName>
    <definedName name="거ㅛㅅㄴㄱ" localSheetId="14">BlankMacro1</definedName>
    <definedName name="거ㅛㅅㄴㄱ" localSheetId="11">BlankMacro1</definedName>
    <definedName name="거ㅛㅅㄴㄱ" localSheetId="15">BlankMacro1</definedName>
    <definedName name="거ㅛㅅㄴㄱ">BlankMacro1</definedName>
    <definedName name="건" localSheetId="6" hidden="1">{#N/A,#N/A,FALSE,"단축1";#N/A,#N/A,FALSE,"단축2";#N/A,#N/A,FALSE,"단축3";#N/A,#N/A,FALSE,"장축";#N/A,#N/A,FALSE,"4WD"}</definedName>
    <definedName name="건" localSheetId="13" hidden="1">{#N/A,#N/A,FALSE,"단축1";#N/A,#N/A,FALSE,"단축2";#N/A,#N/A,FALSE,"단축3";#N/A,#N/A,FALSE,"장축";#N/A,#N/A,FALSE,"4WD"}</definedName>
    <definedName name="건">[7]!건</definedName>
    <definedName name="건물상각년수">[4]계산정보!#REF!</definedName>
    <definedName name="건물상각비">#REF!</definedName>
    <definedName name="건삼" localSheetId="13">[6]!건삼</definedName>
    <definedName name="건삼">[7]!건삼</definedName>
    <definedName name="건열" localSheetId="7" hidden="1">{#N/A,#N/A,TRUE,"Y생산";#N/A,#N/A,TRUE,"Y판매";#N/A,#N/A,TRUE,"Y총물량";#N/A,#N/A,TRUE,"Y능력";#N/A,#N/A,TRUE,"YKD"}</definedName>
    <definedName name="건열" localSheetId="16" hidden="1">{#N/A,#N/A,TRUE,"Y생산";#N/A,#N/A,TRUE,"Y판매";#N/A,#N/A,TRUE,"Y총물량";#N/A,#N/A,TRUE,"Y능력";#N/A,#N/A,TRUE,"YKD"}</definedName>
    <definedName name="건열" localSheetId="6" hidden="1">{#N/A,#N/A,TRUE,"Y생산";#N/A,#N/A,TRUE,"Y판매";#N/A,#N/A,TRUE,"Y총물량";#N/A,#N/A,TRUE,"Y능력";#N/A,#N/A,TRUE,"YKD"}</definedName>
    <definedName name="건열" localSheetId="17" hidden="1">{#N/A,#N/A,TRUE,"Y생산";#N/A,#N/A,TRUE,"Y판매";#N/A,#N/A,TRUE,"Y총물량";#N/A,#N/A,TRUE,"Y능력";#N/A,#N/A,TRUE,"YKD"}</definedName>
    <definedName name="건열" localSheetId="13" hidden="1">{#N/A,#N/A,TRUE,"Y생산";#N/A,#N/A,TRUE,"Y판매";#N/A,#N/A,TRUE,"Y총물량";#N/A,#N/A,TRUE,"Y능력";#N/A,#N/A,TRUE,"YKD"}</definedName>
    <definedName name="건열" localSheetId="14" hidden="1">{#N/A,#N/A,TRUE,"Y생산";#N/A,#N/A,TRUE,"Y판매";#N/A,#N/A,TRUE,"Y총물량";#N/A,#N/A,TRUE,"Y능력";#N/A,#N/A,TRUE,"YKD"}</definedName>
    <definedName name="건열" localSheetId="15" hidden="1">{#N/A,#N/A,TRUE,"Y생산";#N/A,#N/A,TRUE,"Y판매";#N/A,#N/A,TRUE,"Y총물량";#N/A,#N/A,TRUE,"Y능력";#N/A,#N/A,TRUE,"YKD"}</definedName>
    <definedName name="건열" hidden="1">{#N/A,#N/A,TRUE,"Y생산";#N/A,#N/A,TRUE,"Y판매";#N/A,#N/A,TRUE,"Y총물량";#N/A,#N/A,TRUE,"Y능력";#N/A,#N/A,TRUE,"YKD"}</definedName>
    <definedName name="건이" localSheetId="13">[6]!건이</definedName>
    <definedName name="건이">[7]!건이</definedName>
    <definedName name="걸" localSheetId="7" hidden="1">{#N/A,#N/A,FALSE,"단축1";#N/A,#N/A,FALSE,"단축2";#N/A,#N/A,FALSE,"단축3";#N/A,#N/A,FALSE,"장축";#N/A,#N/A,FALSE,"4WD"}</definedName>
    <definedName name="걸" localSheetId="16" hidden="1">{#N/A,#N/A,FALSE,"단축1";#N/A,#N/A,FALSE,"단축2";#N/A,#N/A,FALSE,"단축3";#N/A,#N/A,FALSE,"장축";#N/A,#N/A,FALSE,"4WD"}</definedName>
    <definedName name="걸" localSheetId="17" hidden="1">{#N/A,#N/A,FALSE,"단축1";#N/A,#N/A,FALSE,"단축2";#N/A,#N/A,FALSE,"단축3";#N/A,#N/A,FALSE,"장축";#N/A,#N/A,FALSE,"4WD"}</definedName>
    <definedName name="걸" localSheetId="13" hidden="1">{#N/A,#N/A,FALSE,"단축1";#N/A,#N/A,FALSE,"단축2";#N/A,#N/A,FALSE,"단축3";#N/A,#N/A,FALSE,"장축";#N/A,#N/A,FALSE,"4WD"}</definedName>
    <definedName name="걸" localSheetId="14" hidden="1">{#N/A,#N/A,FALSE,"단축1";#N/A,#N/A,FALSE,"단축2";#N/A,#N/A,FALSE,"단축3";#N/A,#N/A,FALSE,"장축";#N/A,#N/A,FALSE,"4WD"}</definedName>
    <definedName name="걸" localSheetId="15" hidden="1">{#N/A,#N/A,FALSE,"단축1";#N/A,#N/A,FALSE,"단축2";#N/A,#N/A,FALSE,"단축3";#N/A,#N/A,FALSE,"장축";#N/A,#N/A,FALSE,"4WD"}</definedName>
    <definedName name="걸" hidden="1">{#N/A,#N/A,FALSE,"단축1";#N/A,#N/A,FALSE,"단축2";#N/A,#N/A,FALSE,"단축3";#N/A,#N/A,FALSE,"장축";#N/A,#N/A,FALSE,"4WD"}</definedName>
    <definedName name="검">#REF!</definedName>
    <definedName name="검사_POINT">#REF!</definedName>
    <definedName name="검사기준서" localSheetId="7" hidden="1">{#N/A,#N/A,FALSE,"단축1";#N/A,#N/A,FALSE,"단축2";#N/A,#N/A,FALSE,"단축3";#N/A,#N/A,FALSE,"장축";#N/A,#N/A,FALSE,"4WD"}</definedName>
    <definedName name="검사기준서" localSheetId="16" hidden="1">{#N/A,#N/A,FALSE,"단축1";#N/A,#N/A,FALSE,"단축2";#N/A,#N/A,FALSE,"단축3";#N/A,#N/A,FALSE,"장축";#N/A,#N/A,FALSE,"4WD"}</definedName>
    <definedName name="검사기준서" localSheetId="17" hidden="1">{#N/A,#N/A,FALSE,"단축1";#N/A,#N/A,FALSE,"단축2";#N/A,#N/A,FALSE,"단축3";#N/A,#N/A,FALSE,"장축";#N/A,#N/A,FALSE,"4WD"}</definedName>
    <definedName name="검사기준서" localSheetId="13" hidden="1">{#N/A,#N/A,FALSE,"단축1";#N/A,#N/A,FALSE,"단축2";#N/A,#N/A,FALSE,"단축3";#N/A,#N/A,FALSE,"장축";#N/A,#N/A,FALSE,"4WD"}</definedName>
    <definedName name="검사기준서" localSheetId="14" hidden="1">{#N/A,#N/A,FALSE,"단축1";#N/A,#N/A,FALSE,"단축2";#N/A,#N/A,FALSE,"단축3";#N/A,#N/A,FALSE,"장축";#N/A,#N/A,FALSE,"4WD"}</definedName>
    <definedName name="검사기준서" localSheetId="15" hidden="1">{#N/A,#N/A,FALSE,"단축1";#N/A,#N/A,FALSE,"단축2";#N/A,#N/A,FALSE,"단축3";#N/A,#N/A,FALSE,"장축";#N/A,#N/A,FALSE,"4WD"}</definedName>
    <definedName name="검사기준서" hidden="1">{#N/A,#N/A,FALSE,"단축1";#N/A,#N/A,FALSE,"단축2";#N/A,#N/A,FALSE,"단축3";#N/A,#N/A,FALSE,"장축";#N/A,#N/A,FALSE,"4WD"}</definedName>
    <definedName name="검사성적">#REF!</definedName>
    <definedName name="검사협정서">#REF!</definedName>
    <definedName name="검토구분">#REF!</definedName>
    <definedName name="겉장" localSheetId="7" hidden="1">{#N/A,#N/A,FALSE,"단축1";#N/A,#N/A,FALSE,"단축2";#N/A,#N/A,FALSE,"단축3";#N/A,#N/A,FALSE,"장축";#N/A,#N/A,FALSE,"4WD"}</definedName>
    <definedName name="겉장" localSheetId="16" hidden="1">{#N/A,#N/A,FALSE,"단축1";#N/A,#N/A,FALSE,"단축2";#N/A,#N/A,FALSE,"단축3";#N/A,#N/A,FALSE,"장축";#N/A,#N/A,FALSE,"4WD"}</definedName>
    <definedName name="겉장" localSheetId="17" hidden="1">{#N/A,#N/A,FALSE,"단축1";#N/A,#N/A,FALSE,"단축2";#N/A,#N/A,FALSE,"단축3";#N/A,#N/A,FALSE,"장축";#N/A,#N/A,FALSE,"4WD"}</definedName>
    <definedName name="겉장" localSheetId="13" hidden="1">{#N/A,#N/A,FALSE,"단축1";#N/A,#N/A,FALSE,"단축2";#N/A,#N/A,FALSE,"단축3";#N/A,#N/A,FALSE,"장축";#N/A,#N/A,FALSE,"4WD"}</definedName>
    <definedName name="겉장" localSheetId="14" hidden="1">{#N/A,#N/A,FALSE,"단축1";#N/A,#N/A,FALSE,"단축2";#N/A,#N/A,FALSE,"단축3";#N/A,#N/A,FALSE,"장축";#N/A,#N/A,FALSE,"4WD"}</definedName>
    <definedName name="겉장" localSheetId="15" hidden="1">{#N/A,#N/A,FALSE,"단축1";#N/A,#N/A,FALSE,"단축2";#N/A,#N/A,FALSE,"단축3";#N/A,#N/A,FALSE,"장축";#N/A,#N/A,FALSE,"4WD"}</definedName>
    <definedName name="겉장" hidden="1">{#N/A,#N/A,FALSE,"단축1";#N/A,#N/A,FALSE,"단축2";#N/A,#N/A,FALSE,"단축3";#N/A,#N/A,FALSE,"장축";#N/A,#N/A,FALSE,"4WD"}</definedName>
    <definedName name="겉장1" localSheetId="7" hidden="1">{#N/A,#N/A,FALSE,"단축1";#N/A,#N/A,FALSE,"단축2";#N/A,#N/A,FALSE,"단축3";#N/A,#N/A,FALSE,"장축";#N/A,#N/A,FALSE,"4WD"}</definedName>
    <definedName name="겉장1" localSheetId="16" hidden="1">{#N/A,#N/A,FALSE,"단축1";#N/A,#N/A,FALSE,"단축2";#N/A,#N/A,FALSE,"단축3";#N/A,#N/A,FALSE,"장축";#N/A,#N/A,FALSE,"4WD"}</definedName>
    <definedName name="겉장1" localSheetId="17" hidden="1">{#N/A,#N/A,FALSE,"단축1";#N/A,#N/A,FALSE,"단축2";#N/A,#N/A,FALSE,"단축3";#N/A,#N/A,FALSE,"장축";#N/A,#N/A,FALSE,"4WD"}</definedName>
    <definedName name="겉장1" localSheetId="13" hidden="1">{#N/A,#N/A,FALSE,"단축1";#N/A,#N/A,FALSE,"단축2";#N/A,#N/A,FALSE,"단축3";#N/A,#N/A,FALSE,"장축";#N/A,#N/A,FALSE,"4WD"}</definedName>
    <definedName name="겉장1" localSheetId="14" hidden="1">{#N/A,#N/A,FALSE,"단축1";#N/A,#N/A,FALSE,"단축2";#N/A,#N/A,FALSE,"단축3";#N/A,#N/A,FALSE,"장축";#N/A,#N/A,FALSE,"4WD"}</definedName>
    <definedName name="겉장1" localSheetId="15" hidden="1">{#N/A,#N/A,FALSE,"단축1";#N/A,#N/A,FALSE,"단축2";#N/A,#N/A,FALSE,"단축3";#N/A,#N/A,FALSE,"장축";#N/A,#N/A,FALSE,"4WD"}</definedName>
    <definedName name="겉장1" hidden="1">{#N/A,#N/A,FALSE,"단축1";#N/A,#N/A,FALSE,"단축2";#N/A,#N/A,FALSE,"단축3";#N/A,#N/A,FALSE,"장축";#N/A,#N/A,FALSE,"4WD"}</definedName>
    <definedName name="겉지" localSheetId="7" hidden="1">{#N/A,#N/A,FALSE,"단축1";#N/A,#N/A,FALSE,"단축2";#N/A,#N/A,FALSE,"단축3";#N/A,#N/A,FALSE,"장축";#N/A,#N/A,FALSE,"4WD"}</definedName>
    <definedName name="겉지" localSheetId="16" hidden="1">{#N/A,#N/A,FALSE,"단축1";#N/A,#N/A,FALSE,"단축2";#N/A,#N/A,FALSE,"단축3";#N/A,#N/A,FALSE,"장축";#N/A,#N/A,FALSE,"4WD"}</definedName>
    <definedName name="겉지" localSheetId="17" hidden="1">{#N/A,#N/A,FALSE,"단축1";#N/A,#N/A,FALSE,"단축2";#N/A,#N/A,FALSE,"단축3";#N/A,#N/A,FALSE,"장축";#N/A,#N/A,FALSE,"4WD"}</definedName>
    <definedName name="겉지" localSheetId="13" hidden="1">{#N/A,#N/A,FALSE,"단축1";#N/A,#N/A,FALSE,"단축2";#N/A,#N/A,FALSE,"단축3";#N/A,#N/A,FALSE,"장축";#N/A,#N/A,FALSE,"4WD"}</definedName>
    <definedName name="겉지" localSheetId="14" hidden="1">{#N/A,#N/A,FALSE,"단축1";#N/A,#N/A,FALSE,"단축2";#N/A,#N/A,FALSE,"단축3";#N/A,#N/A,FALSE,"장축";#N/A,#N/A,FALSE,"4WD"}</definedName>
    <definedName name="겉지" localSheetId="15" hidden="1">{#N/A,#N/A,FALSE,"단축1";#N/A,#N/A,FALSE,"단축2";#N/A,#N/A,FALSE,"단축3";#N/A,#N/A,FALSE,"장축";#N/A,#N/A,FALSE,"4WD"}</definedName>
    <definedName name="겉지" hidden="1">{#N/A,#N/A,FALSE,"단축1";#N/A,#N/A,FALSE,"단축2";#N/A,#N/A,FALSE,"단축3";#N/A,#N/A,FALSE,"장축";#N/A,#N/A,FALSE,"4WD"}</definedName>
    <definedName name="게" localSheetId="7" hidden="1">{#N/A,#N/A,FALSE,"단축1";#N/A,#N/A,FALSE,"단축2";#N/A,#N/A,FALSE,"단축3";#N/A,#N/A,FALSE,"장축";#N/A,#N/A,FALSE,"4WD"}</definedName>
    <definedName name="게" localSheetId="16" hidden="1">{#N/A,#N/A,FALSE,"단축1";#N/A,#N/A,FALSE,"단축2";#N/A,#N/A,FALSE,"단축3";#N/A,#N/A,FALSE,"장축";#N/A,#N/A,FALSE,"4WD"}</definedName>
    <definedName name="게" localSheetId="6" hidden="1">{#N/A,#N/A,FALSE,"단축1";#N/A,#N/A,FALSE,"단축2";#N/A,#N/A,FALSE,"단축3";#N/A,#N/A,FALSE,"장축";#N/A,#N/A,FALSE,"4WD"}</definedName>
    <definedName name="게" localSheetId="17" hidden="1">{#N/A,#N/A,FALSE,"단축1";#N/A,#N/A,FALSE,"단축2";#N/A,#N/A,FALSE,"단축3";#N/A,#N/A,FALSE,"장축";#N/A,#N/A,FALSE,"4WD"}</definedName>
    <definedName name="게" localSheetId="13" hidden="1">{#N/A,#N/A,FALSE,"단축1";#N/A,#N/A,FALSE,"단축2";#N/A,#N/A,FALSE,"단축3";#N/A,#N/A,FALSE,"장축";#N/A,#N/A,FALSE,"4WD"}</definedName>
    <definedName name="게" localSheetId="14" hidden="1">{#N/A,#N/A,FALSE,"단축1";#N/A,#N/A,FALSE,"단축2";#N/A,#N/A,FALSE,"단축3";#N/A,#N/A,FALSE,"장축";#N/A,#N/A,FALSE,"4WD"}</definedName>
    <definedName name="게" localSheetId="15" hidden="1">{#N/A,#N/A,FALSE,"단축1";#N/A,#N/A,FALSE,"단축2";#N/A,#N/A,FALSE,"단축3";#N/A,#N/A,FALSE,"장축";#N/A,#N/A,FALSE,"4WD"}</definedName>
    <definedName name="게" hidden="1">{#N/A,#N/A,FALSE,"단축1";#N/A,#N/A,FALSE,"단축2";#N/A,#N/A,FALSE,"단축3";#N/A,#N/A,FALSE,"장축";#N/A,#N/A,FALSE,"4WD"}</definedName>
    <definedName name="겨ㅗ됴ㅛ">#REF!</definedName>
    <definedName name="견적" localSheetId="7" hidden="1">{#N/A,#N/A,FALSE,"단축1";#N/A,#N/A,FALSE,"단축2";#N/A,#N/A,FALSE,"단축3";#N/A,#N/A,FALSE,"장축";#N/A,#N/A,FALSE,"4WD"}</definedName>
    <definedName name="견적" localSheetId="16" hidden="1">{#N/A,#N/A,FALSE,"단축1";#N/A,#N/A,FALSE,"단축2";#N/A,#N/A,FALSE,"단축3";#N/A,#N/A,FALSE,"장축";#N/A,#N/A,FALSE,"4WD"}</definedName>
    <definedName name="견적" localSheetId="17" hidden="1">{#N/A,#N/A,FALSE,"단축1";#N/A,#N/A,FALSE,"단축2";#N/A,#N/A,FALSE,"단축3";#N/A,#N/A,FALSE,"장축";#N/A,#N/A,FALSE,"4WD"}</definedName>
    <definedName name="견적" localSheetId="13" hidden="1">{#N/A,#N/A,FALSE,"단축1";#N/A,#N/A,FALSE,"단축2";#N/A,#N/A,FALSE,"단축3";#N/A,#N/A,FALSE,"장축";#N/A,#N/A,FALSE,"4WD"}</definedName>
    <definedName name="견적" localSheetId="14" hidden="1">{#N/A,#N/A,FALSE,"단축1";#N/A,#N/A,FALSE,"단축2";#N/A,#N/A,FALSE,"단축3";#N/A,#N/A,FALSE,"장축";#N/A,#N/A,FALSE,"4WD"}</definedName>
    <definedName name="견적" localSheetId="15" hidden="1">{#N/A,#N/A,FALSE,"단축1";#N/A,#N/A,FALSE,"단축2";#N/A,#N/A,FALSE,"단축3";#N/A,#N/A,FALSE,"장축";#N/A,#N/A,FALSE,"4WD"}</definedName>
    <definedName name="견적" hidden="1">{#N/A,#N/A,FALSE,"단축1";#N/A,#N/A,FALSE,"단축2";#N/A,#N/A,FALSE,"단축3";#N/A,#N/A,FALSE,"장축";#N/A,#N/A,FALSE,"4WD"}</definedName>
    <definedName name="견적list3" localSheetId="7" hidden="1">{#N/A,#N/A,FALSE,"단축1";#N/A,#N/A,FALSE,"단축2";#N/A,#N/A,FALSE,"단축3";#N/A,#N/A,FALSE,"장축";#N/A,#N/A,FALSE,"4WD"}</definedName>
    <definedName name="견적list3" localSheetId="16" hidden="1">{#N/A,#N/A,FALSE,"단축1";#N/A,#N/A,FALSE,"단축2";#N/A,#N/A,FALSE,"단축3";#N/A,#N/A,FALSE,"장축";#N/A,#N/A,FALSE,"4WD"}</definedName>
    <definedName name="견적list3" localSheetId="17" hidden="1">{#N/A,#N/A,FALSE,"단축1";#N/A,#N/A,FALSE,"단축2";#N/A,#N/A,FALSE,"단축3";#N/A,#N/A,FALSE,"장축";#N/A,#N/A,FALSE,"4WD"}</definedName>
    <definedName name="견적list3" localSheetId="13" hidden="1">{#N/A,#N/A,FALSE,"단축1";#N/A,#N/A,FALSE,"단축2";#N/A,#N/A,FALSE,"단축3";#N/A,#N/A,FALSE,"장축";#N/A,#N/A,FALSE,"4WD"}</definedName>
    <definedName name="견적list3" localSheetId="14" hidden="1">{#N/A,#N/A,FALSE,"단축1";#N/A,#N/A,FALSE,"단축2";#N/A,#N/A,FALSE,"단축3";#N/A,#N/A,FALSE,"장축";#N/A,#N/A,FALSE,"4WD"}</definedName>
    <definedName name="견적list3" localSheetId="15" hidden="1">{#N/A,#N/A,FALSE,"단축1";#N/A,#N/A,FALSE,"단축2";#N/A,#N/A,FALSE,"단축3";#N/A,#N/A,FALSE,"장축";#N/A,#N/A,FALSE,"4WD"}</definedName>
    <definedName name="견적list3" hidden="1">{#N/A,#N/A,FALSE,"단축1";#N/A,#N/A,FALSE,"단축2";#N/A,#N/A,FALSE,"단축3";#N/A,#N/A,FALSE,"장축";#N/A,#N/A,FALSE,"4WD"}</definedName>
    <definedName name="결">#REF!</definedName>
    <definedName name="결과">#REF!</definedName>
    <definedName name="결재요약" localSheetId="13">[6]!결재요약</definedName>
    <definedName name="결재요약">[7]!결재요약</definedName>
    <definedName name="결재용" localSheetId="7" hidden="1">{#N/A,#N/A,FALSE,"단축1";#N/A,#N/A,FALSE,"단축2";#N/A,#N/A,FALSE,"단축3";#N/A,#N/A,FALSE,"장축";#N/A,#N/A,FALSE,"4WD"}</definedName>
    <definedName name="결재용" localSheetId="16" hidden="1">{#N/A,#N/A,FALSE,"단축1";#N/A,#N/A,FALSE,"단축2";#N/A,#N/A,FALSE,"단축3";#N/A,#N/A,FALSE,"장축";#N/A,#N/A,FALSE,"4WD"}</definedName>
    <definedName name="결재용" localSheetId="17" hidden="1">{#N/A,#N/A,FALSE,"단축1";#N/A,#N/A,FALSE,"단축2";#N/A,#N/A,FALSE,"단축3";#N/A,#N/A,FALSE,"장축";#N/A,#N/A,FALSE,"4WD"}</definedName>
    <definedName name="결재용" localSheetId="13" hidden="1">{#N/A,#N/A,FALSE,"단축1";#N/A,#N/A,FALSE,"단축2";#N/A,#N/A,FALSE,"단축3";#N/A,#N/A,FALSE,"장축";#N/A,#N/A,FALSE,"4WD"}</definedName>
    <definedName name="결재용" localSheetId="14" hidden="1">{#N/A,#N/A,FALSE,"단축1";#N/A,#N/A,FALSE,"단축2";#N/A,#N/A,FALSE,"단축3";#N/A,#N/A,FALSE,"장축";#N/A,#N/A,FALSE,"4WD"}</definedName>
    <definedName name="결재용" localSheetId="15" hidden="1">{#N/A,#N/A,FALSE,"단축1";#N/A,#N/A,FALSE,"단축2";#N/A,#N/A,FALSE,"단축3";#N/A,#N/A,FALSE,"장축";#N/A,#N/A,FALSE,"4WD"}</definedName>
    <definedName name="결재용" hidden="1">{#N/A,#N/A,FALSE,"단축1";#N/A,#N/A,FALSE,"단축2";#N/A,#N/A,FALSE,"단축3";#N/A,#N/A,FALSE,"장축";#N/A,#N/A,FALSE,"4WD"}</definedName>
    <definedName name="결품PART장">#REF!</definedName>
    <definedName name="결품공정">#REF!</definedName>
    <definedName name="결품구분">#REF!</definedName>
    <definedName name="결품대수">#REF!</definedName>
    <definedName name="결품손실금액">#REF!</definedName>
    <definedName name="결품실담당자">#REF!</definedName>
    <definedName name="결품횟수">#REF!</definedName>
    <definedName name="겹수">#REF!</definedName>
    <definedName name="경" localSheetId="7">BlankMacro1</definedName>
    <definedName name="경" localSheetId="16">BlankMacro1</definedName>
    <definedName name="경" localSheetId="17">BlankMacro1</definedName>
    <definedName name="경" localSheetId="10">BlankMacro1</definedName>
    <definedName name="경" localSheetId="8">BlankMacro1</definedName>
    <definedName name="경" localSheetId="0">BlankMacro1</definedName>
    <definedName name="경" localSheetId="13">BlankMacro1</definedName>
    <definedName name="경" localSheetId="14">BlankMacro1</definedName>
    <definedName name="경" localSheetId="11">BlankMacro1</definedName>
    <definedName name="경" localSheetId="15">BlankMacro1</definedName>
    <definedName name="경">BlankMacro1</definedName>
    <definedName name="경로" localSheetId="7" hidden="1">{#N/A,#N/A,TRUE,"Y생산";#N/A,#N/A,TRUE,"Y판매";#N/A,#N/A,TRUE,"Y총물량";#N/A,#N/A,TRUE,"Y능력";#N/A,#N/A,TRUE,"YKD"}</definedName>
    <definedName name="경로" localSheetId="16" hidden="1">{#N/A,#N/A,TRUE,"Y생산";#N/A,#N/A,TRUE,"Y판매";#N/A,#N/A,TRUE,"Y총물량";#N/A,#N/A,TRUE,"Y능력";#N/A,#N/A,TRUE,"YKD"}</definedName>
    <definedName name="경로" localSheetId="6" hidden="1">{#N/A,#N/A,TRUE,"Y생산";#N/A,#N/A,TRUE,"Y판매";#N/A,#N/A,TRUE,"Y총물량";#N/A,#N/A,TRUE,"Y능력";#N/A,#N/A,TRUE,"YKD"}</definedName>
    <definedName name="경로" localSheetId="17" hidden="1">{#N/A,#N/A,TRUE,"Y생산";#N/A,#N/A,TRUE,"Y판매";#N/A,#N/A,TRUE,"Y총물량";#N/A,#N/A,TRUE,"Y능력";#N/A,#N/A,TRUE,"YKD"}</definedName>
    <definedName name="경로" localSheetId="13" hidden="1">{#N/A,#N/A,TRUE,"Y생산";#N/A,#N/A,TRUE,"Y판매";#N/A,#N/A,TRUE,"Y총물량";#N/A,#N/A,TRUE,"Y능력";#N/A,#N/A,TRUE,"YKD"}</definedName>
    <definedName name="경로" localSheetId="14" hidden="1">{#N/A,#N/A,TRUE,"Y생산";#N/A,#N/A,TRUE,"Y판매";#N/A,#N/A,TRUE,"Y총물량";#N/A,#N/A,TRUE,"Y능력";#N/A,#N/A,TRUE,"YKD"}</definedName>
    <definedName name="경로" localSheetId="15" hidden="1">{#N/A,#N/A,TRUE,"Y생산";#N/A,#N/A,TRUE,"Y판매";#N/A,#N/A,TRUE,"Y총물량";#N/A,#N/A,TRUE,"Y능력";#N/A,#N/A,TRUE,"YKD"}</definedName>
    <definedName name="경로" hidden="1">{#N/A,#N/A,TRUE,"Y생산";#N/A,#N/A,TRUE,"Y판매";#N/A,#N/A,TRUE,"Y총물량";#N/A,#N/A,TRUE,"Y능력";#N/A,#N/A,TRUE,"YKD"}</definedName>
    <definedName name="경비00" localSheetId="7">BlankMacro1</definedName>
    <definedName name="경비00" localSheetId="16">BlankMacro1</definedName>
    <definedName name="경비00" localSheetId="17">BlankMacro1</definedName>
    <definedName name="경비00" localSheetId="10">BlankMacro1</definedName>
    <definedName name="경비00" localSheetId="8">BlankMacro1</definedName>
    <definedName name="경비00" localSheetId="0">BlankMacro1</definedName>
    <definedName name="경비00" localSheetId="13">BlankMacro1</definedName>
    <definedName name="경비00" localSheetId="14">BlankMacro1</definedName>
    <definedName name="경비00" localSheetId="11">BlankMacro1</definedName>
    <definedName name="경비00" localSheetId="15">BlankMacro1</definedName>
    <definedName name="경비00">BlankMacro1</definedName>
    <definedName name="경비계" localSheetId="7">#REF!</definedName>
    <definedName name="경비계">#REF!</definedName>
    <definedName name="경비다" localSheetId="7">#REF!</definedName>
    <definedName name="경비다">#REF!</definedName>
    <definedName name="경상비8월" localSheetId="7" hidden="1">{#N/A,#N/A,FALSE,"단축1";#N/A,#N/A,FALSE,"단축2";#N/A,#N/A,FALSE,"단축3";#N/A,#N/A,FALSE,"장축";#N/A,#N/A,FALSE,"4WD"}</definedName>
    <definedName name="경상비8월" localSheetId="16" hidden="1">{#N/A,#N/A,FALSE,"단축1";#N/A,#N/A,FALSE,"단축2";#N/A,#N/A,FALSE,"단축3";#N/A,#N/A,FALSE,"장축";#N/A,#N/A,FALSE,"4WD"}</definedName>
    <definedName name="경상비8월" localSheetId="6" hidden="1">{#N/A,#N/A,FALSE,"단축1";#N/A,#N/A,FALSE,"단축2";#N/A,#N/A,FALSE,"단축3";#N/A,#N/A,FALSE,"장축";#N/A,#N/A,FALSE,"4WD"}</definedName>
    <definedName name="경상비8월" localSheetId="17" hidden="1">{#N/A,#N/A,FALSE,"단축1";#N/A,#N/A,FALSE,"단축2";#N/A,#N/A,FALSE,"단축3";#N/A,#N/A,FALSE,"장축";#N/A,#N/A,FALSE,"4WD"}</definedName>
    <definedName name="경상비8월" localSheetId="13" hidden="1">{#N/A,#N/A,FALSE,"단축1";#N/A,#N/A,FALSE,"단축2";#N/A,#N/A,FALSE,"단축3";#N/A,#N/A,FALSE,"장축";#N/A,#N/A,FALSE,"4WD"}</definedName>
    <definedName name="경상비8월" localSheetId="14" hidden="1">{#N/A,#N/A,FALSE,"단축1";#N/A,#N/A,FALSE,"단축2";#N/A,#N/A,FALSE,"단축3";#N/A,#N/A,FALSE,"장축";#N/A,#N/A,FALSE,"4WD"}</definedName>
    <definedName name="경상비8월" localSheetId="15" hidden="1">{#N/A,#N/A,FALSE,"단축1";#N/A,#N/A,FALSE,"단축2";#N/A,#N/A,FALSE,"단축3";#N/A,#N/A,FALSE,"장축";#N/A,#N/A,FALSE,"4WD"}</definedName>
    <definedName name="경상비8월" hidden="1">{#N/A,#N/A,FALSE,"단축1";#N/A,#N/A,FALSE,"단축2";#N/A,#N/A,FALSE,"단축3";#N/A,#N/A,FALSE,"장축";#N/A,#N/A,FALSE,"4WD"}</definedName>
    <definedName name="경쟁3">#REF!</definedName>
    <definedName name="경차" localSheetId="7" hidden="1">{#N/A,#N/A,TRUE,"Y생산";#N/A,#N/A,TRUE,"Y판매";#N/A,#N/A,TRUE,"Y총물량";#N/A,#N/A,TRUE,"Y능력";#N/A,#N/A,TRUE,"YKD"}</definedName>
    <definedName name="경차" localSheetId="16" hidden="1">{#N/A,#N/A,TRUE,"Y생산";#N/A,#N/A,TRUE,"Y판매";#N/A,#N/A,TRUE,"Y총물량";#N/A,#N/A,TRUE,"Y능력";#N/A,#N/A,TRUE,"YKD"}</definedName>
    <definedName name="경차" localSheetId="17" hidden="1">{#N/A,#N/A,TRUE,"Y생산";#N/A,#N/A,TRUE,"Y판매";#N/A,#N/A,TRUE,"Y총물량";#N/A,#N/A,TRUE,"Y능력";#N/A,#N/A,TRUE,"YKD"}</definedName>
    <definedName name="경차" localSheetId="13" hidden="1">{#N/A,#N/A,TRUE,"Y생산";#N/A,#N/A,TRUE,"Y판매";#N/A,#N/A,TRUE,"Y총물량";#N/A,#N/A,TRUE,"Y능력";#N/A,#N/A,TRUE,"YKD"}</definedName>
    <definedName name="경차" localSheetId="14" hidden="1">{#N/A,#N/A,TRUE,"Y생산";#N/A,#N/A,TRUE,"Y판매";#N/A,#N/A,TRUE,"Y총물량";#N/A,#N/A,TRUE,"Y능력";#N/A,#N/A,TRUE,"YKD"}</definedName>
    <definedName name="경차" localSheetId="15" hidden="1">{#N/A,#N/A,TRUE,"Y생산";#N/A,#N/A,TRUE,"Y판매";#N/A,#N/A,TRUE,"Y총물량";#N/A,#N/A,TRUE,"Y능력";#N/A,#N/A,TRUE,"YKD"}</definedName>
    <definedName name="경차" hidden="1">{#N/A,#N/A,TRUE,"Y생산";#N/A,#N/A,TRUE,"Y판매";#N/A,#N/A,TRUE,"Y총물량";#N/A,#N/A,TRUE,"Y능력";#N/A,#N/A,TRUE,"YKD"}</definedName>
    <definedName name="경합금2과운연계획" localSheetId="7" hidden="1">{#N/A,#N/A,TRUE,"Y생산";#N/A,#N/A,TRUE,"Y판매";#N/A,#N/A,TRUE,"Y총물량";#N/A,#N/A,TRUE,"Y능력";#N/A,#N/A,TRUE,"YKD"}</definedName>
    <definedName name="경합금2과운연계획" localSheetId="16" hidden="1">{#N/A,#N/A,TRUE,"Y생산";#N/A,#N/A,TRUE,"Y판매";#N/A,#N/A,TRUE,"Y총물량";#N/A,#N/A,TRUE,"Y능력";#N/A,#N/A,TRUE,"YKD"}</definedName>
    <definedName name="경합금2과운연계획" localSheetId="6" hidden="1">{#N/A,#N/A,TRUE,"Y생산";#N/A,#N/A,TRUE,"Y판매";#N/A,#N/A,TRUE,"Y총물량";#N/A,#N/A,TRUE,"Y능력";#N/A,#N/A,TRUE,"YKD"}</definedName>
    <definedName name="경합금2과운연계획" localSheetId="17" hidden="1">{#N/A,#N/A,TRUE,"Y생산";#N/A,#N/A,TRUE,"Y판매";#N/A,#N/A,TRUE,"Y총물량";#N/A,#N/A,TRUE,"Y능력";#N/A,#N/A,TRUE,"YKD"}</definedName>
    <definedName name="경합금2과운연계획" localSheetId="13" hidden="1">{#N/A,#N/A,TRUE,"Y생산";#N/A,#N/A,TRUE,"Y판매";#N/A,#N/A,TRUE,"Y총물량";#N/A,#N/A,TRUE,"Y능력";#N/A,#N/A,TRUE,"YKD"}</definedName>
    <definedName name="경합금2과운연계획" localSheetId="14" hidden="1">{#N/A,#N/A,TRUE,"Y생산";#N/A,#N/A,TRUE,"Y판매";#N/A,#N/A,TRUE,"Y총물량";#N/A,#N/A,TRUE,"Y능력";#N/A,#N/A,TRUE,"YKD"}</definedName>
    <definedName name="경합금2과운연계획" localSheetId="15" hidden="1">{#N/A,#N/A,TRUE,"Y생산";#N/A,#N/A,TRUE,"Y판매";#N/A,#N/A,TRUE,"Y총물량";#N/A,#N/A,TRUE,"Y능력";#N/A,#N/A,TRUE,"YKD"}</definedName>
    <definedName name="경합금2과운연계획" hidden="1">{#N/A,#N/A,TRUE,"Y생산";#N/A,#N/A,TRUE,"Y판매";#N/A,#N/A,TRUE,"Y총물량";#N/A,#N/A,TRUE,"Y능력";#N/A,#N/A,TRUE,"YKD"}</definedName>
    <definedName name="계">#REF!</definedName>
    <definedName name="계1" localSheetId="7" hidden="1">{#N/A,#N/A,FALSE,"단축1";#N/A,#N/A,FALSE,"단축2";#N/A,#N/A,FALSE,"단축3";#N/A,#N/A,FALSE,"장축";#N/A,#N/A,FALSE,"4WD"}</definedName>
    <definedName name="계1" localSheetId="16" hidden="1">{#N/A,#N/A,FALSE,"단축1";#N/A,#N/A,FALSE,"단축2";#N/A,#N/A,FALSE,"단축3";#N/A,#N/A,FALSE,"장축";#N/A,#N/A,FALSE,"4WD"}</definedName>
    <definedName name="계1" localSheetId="17" hidden="1">{#N/A,#N/A,FALSE,"단축1";#N/A,#N/A,FALSE,"단축2";#N/A,#N/A,FALSE,"단축3";#N/A,#N/A,FALSE,"장축";#N/A,#N/A,FALSE,"4WD"}</definedName>
    <definedName name="계1" localSheetId="13" hidden="1">{#N/A,#N/A,FALSE,"단축1";#N/A,#N/A,FALSE,"단축2";#N/A,#N/A,FALSE,"단축3";#N/A,#N/A,FALSE,"장축";#N/A,#N/A,FALSE,"4WD"}</definedName>
    <definedName name="계1" localSheetId="14" hidden="1">{#N/A,#N/A,FALSE,"단축1";#N/A,#N/A,FALSE,"단축2";#N/A,#N/A,FALSE,"단축3";#N/A,#N/A,FALSE,"장축";#N/A,#N/A,FALSE,"4WD"}</definedName>
    <definedName name="계1" localSheetId="15" hidden="1">{#N/A,#N/A,FALSE,"단축1";#N/A,#N/A,FALSE,"단축2";#N/A,#N/A,FALSE,"단축3";#N/A,#N/A,FALSE,"장축";#N/A,#N/A,FALSE,"4WD"}</definedName>
    <definedName name="계1" hidden="1">{#N/A,#N/A,FALSE,"단축1";#N/A,#N/A,FALSE,"단축2";#N/A,#N/A,FALSE,"단축3";#N/A,#N/A,FALSE,"장축";#N/A,#N/A,FALSE,"4WD"}</definedName>
    <definedName name="계산일정">#REF!</definedName>
    <definedName name="계상산" localSheetId="6">#REF!</definedName>
    <definedName name="계상산">#REF!</definedName>
    <definedName name="계승산" localSheetId="6">#REF!</definedName>
    <definedName name="계승산">#REF!</definedName>
    <definedName name="계전산">#REF!</definedName>
    <definedName name="계정">#REF!</definedName>
    <definedName name="계정종합표" localSheetId="7" hidden="1">{#N/A,#N/A,TRUE,"Y생산";#N/A,#N/A,TRUE,"Y판매";#N/A,#N/A,TRUE,"Y총물량";#N/A,#N/A,TRUE,"Y능력";#N/A,#N/A,TRUE,"YKD"}</definedName>
    <definedName name="계정종합표" localSheetId="16" hidden="1">{#N/A,#N/A,TRUE,"Y생산";#N/A,#N/A,TRUE,"Y판매";#N/A,#N/A,TRUE,"Y총물량";#N/A,#N/A,TRUE,"Y능력";#N/A,#N/A,TRUE,"YKD"}</definedName>
    <definedName name="계정종합표" localSheetId="6" hidden="1">{#N/A,#N/A,TRUE,"Y생산";#N/A,#N/A,TRUE,"Y판매";#N/A,#N/A,TRUE,"Y총물량";#N/A,#N/A,TRUE,"Y능력";#N/A,#N/A,TRUE,"YKD"}</definedName>
    <definedName name="계정종합표" localSheetId="17" hidden="1">{#N/A,#N/A,TRUE,"Y생산";#N/A,#N/A,TRUE,"Y판매";#N/A,#N/A,TRUE,"Y총물량";#N/A,#N/A,TRUE,"Y능력";#N/A,#N/A,TRUE,"YKD"}</definedName>
    <definedName name="계정종합표" localSheetId="13" hidden="1">{#N/A,#N/A,TRUE,"Y생산";#N/A,#N/A,TRUE,"Y판매";#N/A,#N/A,TRUE,"Y총물량";#N/A,#N/A,TRUE,"Y능력";#N/A,#N/A,TRUE,"YKD"}</definedName>
    <definedName name="계정종합표" localSheetId="14" hidden="1">{#N/A,#N/A,TRUE,"Y생산";#N/A,#N/A,TRUE,"Y판매";#N/A,#N/A,TRUE,"Y총물량";#N/A,#N/A,TRUE,"Y능력";#N/A,#N/A,TRUE,"YKD"}</definedName>
    <definedName name="계정종합표" localSheetId="15" hidden="1">{#N/A,#N/A,TRUE,"Y생산";#N/A,#N/A,TRUE,"Y판매";#N/A,#N/A,TRUE,"Y총물량";#N/A,#N/A,TRUE,"Y능력";#N/A,#N/A,TRUE,"YKD"}</definedName>
    <definedName name="계정종합표" hidden="1">{#N/A,#N/A,TRUE,"Y생산";#N/A,#N/A,TRUE,"Y판매";#N/A,#N/A,TRUE,"Y총물량";#N/A,#N/A,TRUE,"Y능력";#N/A,#N/A,TRUE,"YKD"}</definedName>
    <definedName name="계좌" localSheetId="6">#REF!</definedName>
    <definedName name="계좌">#REF!</definedName>
    <definedName name="계획" localSheetId="7" hidden="1">{#N/A,#N/A,FALSE,"단축1";#N/A,#N/A,FALSE,"단축2";#N/A,#N/A,FALSE,"단축3";#N/A,#N/A,FALSE,"장축";#N/A,#N/A,FALSE,"4WD"}</definedName>
    <definedName name="계획" localSheetId="16" hidden="1">{#N/A,#N/A,FALSE,"단축1";#N/A,#N/A,FALSE,"단축2";#N/A,#N/A,FALSE,"단축3";#N/A,#N/A,FALSE,"장축";#N/A,#N/A,FALSE,"4WD"}</definedName>
    <definedName name="계획" localSheetId="6" hidden="1">{#N/A,#N/A,FALSE,"단축1";#N/A,#N/A,FALSE,"단축2";#N/A,#N/A,FALSE,"단축3";#N/A,#N/A,FALSE,"장축";#N/A,#N/A,FALSE,"4WD"}</definedName>
    <definedName name="계획" localSheetId="17" hidden="1">{#N/A,#N/A,FALSE,"단축1";#N/A,#N/A,FALSE,"단축2";#N/A,#N/A,FALSE,"단축3";#N/A,#N/A,FALSE,"장축";#N/A,#N/A,FALSE,"4WD"}</definedName>
    <definedName name="계획" localSheetId="13" hidden="1">{#N/A,#N/A,FALSE,"단축1";#N/A,#N/A,FALSE,"단축2";#N/A,#N/A,FALSE,"단축3";#N/A,#N/A,FALSE,"장축";#N/A,#N/A,FALSE,"4WD"}</definedName>
    <definedName name="계획" localSheetId="14" hidden="1">{#N/A,#N/A,FALSE,"단축1";#N/A,#N/A,FALSE,"단축2";#N/A,#N/A,FALSE,"단축3";#N/A,#N/A,FALSE,"장축";#N/A,#N/A,FALSE,"4WD"}</definedName>
    <definedName name="계획" localSheetId="15" hidden="1">{#N/A,#N/A,FALSE,"단축1";#N/A,#N/A,FALSE,"단축2";#N/A,#N/A,FALSE,"단축3";#N/A,#N/A,FALSE,"장축";#N/A,#N/A,FALSE,"4WD"}</definedName>
    <definedName name="계획" hidden="1">{#N/A,#N/A,FALSE,"단축1";#N/A,#N/A,FALSE,"단축2";#N/A,#N/A,FALSE,"단축3";#N/A,#N/A,FALSE,"장축";#N/A,#N/A,FALSE,"4WD"}</definedName>
    <definedName name="계획.1" localSheetId="7" hidden="1">{#N/A,#N/A,FALSE,"단축1";#N/A,#N/A,FALSE,"단축2";#N/A,#N/A,FALSE,"단축3";#N/A,#N/A,FALSE,"장축";#N/A,#N/A,FALSE,"4WD"}</definedName>
    <definedName name="계획.1" localSheetId="16" hidden="1">{#N/A,#N/A,FALSE,"단축1";#N/A,#N/A,FALSE,"단축2";#N/A,#N/A,FALSE,"단축3";#N/A,#N/A,FALSE,"장축";#N/A,#N/A,FALSE,"4WD"}</definedName>
    <definedName name="계획.1" localSheetId="6" hidden="1">{#N/A,#N/A,FALSE,"단축1";#N/A,#N/A,FALSE,"단축2";#N/A,#N/A,FALSE,"단축3";#N/A,#N/A,FALSE,"장축";#N/A,#N/A,FALSE,"4WD"}</definedName>
    <definedName name="계획.1" localSheetId="17" hidden="1">{#N/A,#N/A,FALSE,"단축1";#N/A,#N/A,FALSE,"단축2";#N/A,#N/A,FALSE,"단축3";#N/A,#N/A,FALSE,"장축";#N/A,#N/A,FALSE,"4WD"}</definedName>
    <definedName name="계획.1" localSheetId="13" hidden="1">{#N/A,#N/A,FALSE,"단축1";#N/A,#N/A,FALSE,"단축2";#N/A,#N/A,FALSE,"단축3";#N/A,#N/A,FALSE,"장축";#N/A,#N/A,FALSE,"4WD"}</definedName>
    <definedName name="계획.1" localSheetId="14" hidden="1">{#N/A,#N/A,FALSE,"단축1";#N/A,#N/A,FALSE,"단축2";#N/A,#N/A,FALSE,"단축3";#N/A,#N/A,FALSE,"장축";#N/A,#N/A,FALSE,"4WD"}</definedName>
    <definedName name="계획.1" localSheetId="15" hidden="1">{#N/A,#N/A,FALSE,"단축1";#N/A,#N/A,FALSE,"단축2";#N/A,#N/A,FALSE,"단축3";#N/A,#N/A,FALSE,"장축";#N/A,#N/A,FALSE,"4WD"}</definedName>
    <definedName name="계획.1" hidden="1">{#N/A,#N/A,FALSE,"단축1";#N/A,#N/A,FALSE,"단축2";#N/A,#N/A,FALSE,"단축3";#N/A,#N/A,FALSE,"장축";#N/A,#N/A,FALSE,"4WD"}</definedName>
    <definedName name="계획1" localSheetId="7" hidden="1">{#N/A,#N/A,FALSE,"단축1";#N/A,#N/A,FALSE,"단축2";#N/A,#N/A,FALSE,"단축3";#N/A,#N/A,FALSE,"장축";#N/A,#N/A,FALSE,"4WD"}</definedName>
    <definedName name="계획1" localSheetId="16" hidden="1">{#N/A,#N/A,FALSE,"단축1";#N/A,#N/A,FALSE,"단축2";#N/A,#N/A,FALSE,"단축3";#N/A,#N/A,FALSE,"장축";#N/A,#N/A,FALSE,"4WD"}</definedName>
    <definedName name="계획1" localSheetId="6" hidden="1">{#N/A,#N/A,FALSE,"단축1";#N/A,#N/A,FALSE,"단축2";#N/A,#N/A,FALSE,"단축3";#N/A,#N/A,FALSE,"장축";#N/A,#N/A,FALSE,"4WD"}</definedName>
    <definedName name="계획1" localSheetId="17" hidden="1">{#N/A,#N/A,FALSE,"단축1";#N/A,#N/A,FALSE,"단축2";#N/A,#N/A,FALSE,"단축3";#N/A,#N/A,FALSE,"장축";#N/A,#N/A,FALSE,"4WD"}</definedName>
    <definedName name="계획1" localSheetId="13" hidden="1">{#N/A,#N/A,FALSE,"단축1";#N/A,#N/A,FALSE,"단축2";#N/A,#N/A,FALSE,"단축3";#N/A,#N/A,FALSE,"장축";#N/A,#N/A,FALSE,"4WD"}</definedName>
    <definedName name="계획1" localSheetId="14" hidden="1">{#N/A,#N/A,FALSE,"단축1";#N/A,#N/A,FALSE,"단축2";#N/A,#N/A,FALSE,"단축3";#N/A,#N/A,FALSE,"장축";#N/A,#N/A,FALSE,"4WD"}</definedName>
    <definedName name="계획1" localSheetId="15" hidden="1">{#N/A,#N/A,FALSE,"단축1";#N/A,#N/A,FALSE,"단축2";#N/A,#N/A,FALSE,"단축3";#N/A,#N/A,FALSE,"장축";#N/A,#N/A,FALSE,"4WD"}</definedName>
    <definedName name="계획1" hidden="1">{#N/A,#N/A,FALSE,"단축1";#N/A,#N/A,FALSE,"단축2";#N/A,#N/A,FALSE,"단축3";#N/A,#N/A,FALSE,"장축";#N/A,#N/A,FALSE,"4WD"}</definedName>
    <definedName name="계획2" localSheetId="7" hidden="1">{#N/A,#N/A,FALSE,"단축1";#N/A,#N/A,FALSE,"단축2";#N/A,#N/A,FALSE,"단축3";#N/A,#N/A,FALSE,"장축";#N/A,#N/A,FALSE,"4WD"}</definedName>
    <definedName name="계획2" localSheetId="16" hidden="1">{#N/A,#N/A,FALSE,"단축1";#N/A,#N/A,FALSE,"단축2";#N/A,#N/A,FALSE,"단축3";#N/A,#N/A,FALSE,"장축";#N/A,#N/A,FALSE,"4WD"}</definedName>
    <definedName name="계획2" localSheetId="17" hidden="1">{#N/A,#N/A,FALSE,"단축1";#N/A,#N/A,FALSE,"단축2";#N/A,#N/A,FALSE,"단축3";#N/A,#N/A,FALSE,"장축";#N/A,#N/A,FALSE,"4WD"}</definedName>
    <definedName name="계획2" localSheetId="13" hidden="1">{#N/A,#N/A,FALSE,"단축1";#N/A,#N/A,FALSE,"단축2";#N/A,#N/A,FALSE,"단축3";#N/A,#N/A,FALSE,"장축";#N/A,#N/A,FALSE,"4WD"}</definedName>
    <definedName name="계획2" localSheetId="14" hidden="1">{#N/A,#N/A,FALSE,"단축1";#N/A,#N/A,FALSE,"단축2";#N/A,#N/A,FALSE,"단축3";#N/A,#N/A,FALSE,"장축";#N/A,#N/A,FALSE,"4WD"}</definedName>
    <definedName name="계획2" localSheetId="15" hidden="1">{#N/A,#N/A,FALSE,"단축1";#N/A,#N/A,FALSE,"단축2";#N/A,#N/A,FALSE,"단축3";#N/A,#N/A,FALSE,"장축";#N/A,#N/A,FALSE,"4WD"}</definedName>
    <definedName name="계획2" hidden="1">{#N/A,#N/A,FALSE,"단축1";#N/A,#N/A,FALSE,"단축2";#N/A,#N/A,FALSE,"단축3";#N/A,#N/A,FALSE,"장축";#N/A,#N/A,FALSE,"4WD"}</definedName>
    <definedName name="계획추진팀_투자예산." localSheetId="6">#REF!</definedName>
    <definedName name="계획추진팀_투자예산.">#REF!</definedName>
    <definedName name="계획표" localSheetId="7" hidden="1">{#N/A,#N/A,FALSE,"단축1";#N/A,#N/A,FALSE,"단축2";#N/A,#N/A,FALSE,"단축3";#N/A,#N/A,FALSE,"장축";#N/A,#N/A,FALSE,"4WD"}</definedName>
    <definedName name="계획표" localSheetId="16" hidden="1">{#N/A,#N/A,FALSE,"단축1";#N/A,#N/A,FALSE,"단축2";#N/A,#N/A,FALSE,"단축3";#N/A,#N/A,FALSE,"장축";#N/A,#N/A,FALSE,"4WD"}</definedName>
    <definedName name="계획표" localSheetId="6" hidden="1">{#N/A,#N/A,FALSE,"단축1";#N/A,#N/A,FALSE,"단축2";#N/A,#N/A,FALSE,"단축3";#N/A,#N/A,FALSE,"장축";#N/A,#N/A,FALSE,"4WD"}</definedName>
    <definedName name="계획표" localSheetId="17" hidden="1">{#N/A,#N/A,FALSE,"단축1";#N/A,#N/A,FALSE,"단축2";#N/A,#N/A,FALSE,"단축3";#N/A,#N/A,FALSE,"장축";#N/A,#N/A,FALSE,"4WD"}</definedName>
    <definedName name="계획표" localSheetId="13" hidden="1">{#N/A,#N/A,FALSE,"단축1";#N/A,#N/A,FALSE,"단축2";#N/A,#N/A,FALSE,"단축3";#N/A,#N/A,FALSE,"장축";#N/A,#N/A,FALSE,"4WD"}</definedName>
    <definedName name="계획표" localSheetId="14" hidden="1">{#N/A,#N/A,FALSE,"단축1";#N/A,#N/A,FALSE,"단축2";#N/A,#N/A,FALSE,"단축3";#N/A,#N/A,FALSE,"장축";#N/A,#N/A,FALSE,"4WD"}</definedName>
    <definedName name="계획표" localSheetId="15" hidden="1">{#N/A,#N/A,FALSE,"단축1";#N/A,#N/A,FALSE,"단축2";#N/A,#N/A,FALSE,"단축3";#N/A,#N/A,FALSE,"장축";#N/A,#N/A,FALSE,"4WD"}</definedName>
    <definedName name="계획표" hidden="1">{#N/A,#N/A,FALSE,"단축1";#N/A,#N/A,FALSE,"단축2";#N/A,#N/A,FALSE,"단축3";#N/A,#N/A,FALSE,"장축";#N/A,#N/A,FALSE,"4WD"}</definedName>
    <definedName name="고" localSheetId="7">[0]!BlankMacro1</definedName>
    <definedName name="고" localSheetId="16">[0]!BlankMacro1</definedName>
    <definedName name="고" localSheetId="17">[0]!BlankMacro1</definedName>
    <definedName name="고" localSheetId="10">[0]!BlankMacro1</definedName>
    <definedName name="고" localSheetId="8">[0]!BlankMacro1</definedName>
    <definedName name="고" localSheetId="0">[0]!BlankMacro1</definedName>
    <definedName name="고" localSheetId="13">[0]!BlankMacro1</definedName>
    <definedName name="고" localSheetId="14">[0]!BlankMacro1</definedName>
    <definedName name="고" localSheetId="11">[0]!BlankMacro1</definedName>
    <definedName name="고" localSheetId="15">[0]!BlankMacro1</definedName>
    <definedName name="고">[0]!BlankMacro1</definedName>
    <definedName name="고객미정" localSheetId="7" hidden="1">{#N/A,#N/A,FALSE,"표지";#N/A,#N/A,FALSE,"전제";#N/A,#N/A,FALSE,"손익-자 (2)";#N/A,#N/A,FALSE,"손익-자";#N/A,#N/A,FALSE,"손익-마 (2)";#N/A,#N/A,FALSE,"손익-마";#N/A,#N/A,FALSE,"총손최종"}</definedName>
    <definedName name="고객미정" localSheetId="16" hidden="1">{#N/A,#N/A,FALSE,"표지";#N/A,#N/A,FALSE,"전제";#N/A,#N/A,FALSE,"손익-자 (2)";#N/A,#N/A,FALSE,"손익-자";#N/A,#N/A,FALSE,"손익-마 (2)";#N/A,#N/A,FALSE,"손익-마";#N/A,#N/A,FALSE,"총손최종"}</definedName>
    <definedName name="고객미정" localSheetId="6" hidden="1">{#N/A,#N/A,FALSE,"표지";#N/A,#N/A,FALSE,"전제";#N/A,#N/A,FALSE,"손익-자 (2)";#N/A,#N/A,FALSE,"손익-자";#N/A,#N/A,FALSE,"손익-마 (2)";#N/A,#N/A,FALSE,"손익-마";#N/A,#N/A,FALSE,"총손최종"}</definedName>
    <definedName name="고객미정" localSheetId="17" hidden="1">{#N/A,#N/A,FALSE,"표지";#N/A,#N/A,FALSE,"전제";#N/A,#N/A,FALSE,"손익-자 (2)";#N/A,#N/A,FALSE,"손익-자";#N/A,#N/A,FALSE,"손익-마 (2)";#N/A,#N/A,FALSE,"손익-마";#N/A,#N/A,FALSE,"총손최종"}</definedName>
    <definedName name="고객미정" localSheetId="13" hidden="1">{#N/A,#N/A,FALSE,"표지";#N/A,#N/A,FALSE,"전제";#N/A,#N/A,FALSE,"손익-자 (2)";#N/A,#N/A,FALSE,"손익-자";#N/A,#N/A,FALSE,"손익-마 (2)";#N/A,#N/A,FALSE,"손익-마";#N/A,#N/A,FALSE,"총손최종"}</definedName>
    <definedName name="고객미정" localSheetId="14" hidden="1">{#N/A,#N/A,FALSE,"표지";#N/A,#N/A,FALSE,"전제";#N/A,#N/A,FALSE,"손익-자 (2)";#N/A,#N/A,FALSE,"손익-자";#N/A,#N/A,FALSE,"손익-마 (2)";#N/A,#N/A,FALSE,"손익-마";#N/A,#N/A,FALSE,"총손최종"}</definedName>
    <definedName name="고객미정" localSheetId="15" hidden="1">{#N/A,#N/A,FALSE,"표지";#N/A,#N/A,FALSE,"전제";#N/A,#N/A,FALSE,"손익-자 (2)";#N/A,#N/A,FALSE,"손익-자";#N/A,#N/A,FALSE,"손익-마 (2)";#N/A,#N/A,FALSE,"손익-마";#N/A,#N/A,FALSE,"총손최종"}</definedName>
    <definedName name="고객미정" hidden="1">{#N/A,#N/A,FALSE,"표지";#N/A,#N/A,FALSE,"전제";#N/A,#N/A,FALSE,"손익-자 (2)";#N/A,#N/A,FALSE,"손익-자";#N/A,#N/A,FALSE,"손익-마 (2)";#N/A,#N/A,FALSE,"손익-마";#N/A,#N/A,FALSE,"총손최종"}</definedName>
    <definedName name="高级工">#N/A</definedName>
    <definedName name="고무">[14]DATA!#REF!</definedName>
    <definedName name="고바우" localSheetId="7" hidden="1">{#N/A,#N/A,FALSE,"단축1";#N/A,#N/A,FALSE,"단축2";#N/A,#N/A,FALSE,"단축3";#N/A,#N/A,FALSE,"장축";#N/A,#N/A,FALSE,"4WD"}</definedName>
    <definedName name="고바우" localSheetId="16" hidden="1">{#N/A,#N/A,FALSE,"단축1";#N/A,#N/A,FALSE,"단축2";#N/A,#N/A,FALSE,"단축3";#N/A,#N/A,FALSE,"장축";#N/A,#N/A,FALSE,"4WD"}</definedName>
    <definedName name="고바우" localSheetId="17" hidden="1">{#N/A,#N/A,FALSE,"단축1";#N/A,#N/A,FALSE,"단축2";#N/A,#N/A,FALSE,"단축3";#N/A,#N/A,FALSE,"장축";#N/A,#N/A,FALSE,"4WD"}</definedName>
    <definedName name="고바우" localSheetId="13" hidden="1">{#N/A,#N/A,FALSE,"단축1";#N/A,#N/A,FALSE,"단축2";#N/A,#N/A,FALSE,"단축3";#N/A,#N/A,FALSE,"장축";#N/A,#N/A,FALSE,"4WD"}</definedName>
    <definedName name="고바우" localSheetId="14" hidden="1">{#N/A,#N/A,FALSE,"단축1";#N/A,#N/A,FALSE,"단축2";#N/A,#N/A,FALSE,"단축3";#N/A,#N/A,FALSE,"장축";#N/A,#N/A,FALSE,"4WD"}</definedName>
    <definedName name="고바우" localSheetId="15" hidden="1">{#N/A,#N/A,FALSE,"단축1";#N/A,#N/A,FALSE,"단축2";#N/A,#N/A,FALSE,"단축3";#N/A,#N/A,FALSE,"장축";#N/A,#N/A,FALSE,"4WD"}</definedName>
    <definedName name="고바우" hidden="1">{#N/A,#N/A,FALSE,"단축1";#N/A,#N/A,FALSE,"단축2";#N/A,#N/A,FALSE,"단축3";#N/A,#N/A,FALSE,"장축";#N/A,#N/A,FALSE,"4WD"}</definedName>
    <definedName name="고인돌" localSheetId="7" hidden="1">{#N/A,#N/A,FALSE,"전제";#N/A,#N/A,FALSE,"표지";#N/A,#N/A,FALSE,"6D16";#N/A,#N/A,FALSE,"6D22";#N/A,#N/A,FALSE,"6D22-T";#N/A,#N/A,FALSE,"Q-DEG";#N/A,#N/A,FALSE,"총손";#N/A,#N/A,FALSE,"대당";#N/A,#N/A,FALSE,"가공비"}</definedName>
    <definedName name="고인돌" localSheetId="16" hidden="1">{#N/A,#N/A,FALSE,"전제";#N/A,#N/A,FALSE,"표지";#N/A,#N/A,FALSE,"6D16";#N/A,#N/A,FALSE,"6D22";#N/A,#N/A,FALSE,"6D22-T";#N/A,#N/A,FALSE,"Q-DEG";#N/A,#N/A,FALSE,"총손";#N/A,#N/A,FALSE,"대당";#N/A,#N/A,FALSE,"가공비"}</definedName>
    <definedName name="고인돌" localSheetId="6" hidden="1">{#N/A,#N/A,FALSE,"전제";#N/A,#N/A,FALSE,"표지";#N/A,#N/A,FALSE,"6D16";#N/A,#N/A,FALSE,"6D22";#N/A,#N/A,FALSE,"6D22-T";#N/A,#N/A,FALSE,"Q-DEG";#N/A,#N/A,FALSE,"총손";#N/A,#N/A,FALSE,"대당";#N/A,#N/A,FALSE,"가공비"}</definedName>
    <definedName name="고인돌" localSheetId="17" hidden="1">{#N/A,#N/A,FALSE,"전제";#N/A,#N/A,FALSE,"표지";#N/A,#N/A,FALSE,"6D16";#N/A,#N/A,FALSE,"6D22";#N/A,#N/A,FALSE,"6D22-T";#N/A,#N/A,FALSE,"Q-DEG";#N/A,#N/A,FALSE,"총손";#N/A,#N/A,FALSE,"대당";#N/A,#N/A,FALSE,"가공비"}</definedName>
    <definedName name="고인돌" localSheetId="13" hidden="1">{#N/A,#N/A,FALSE,"전제";#N/A,#N/A,FALSE,"표지";#N/A,#N/A,FALSE,"6D16";#N/A,#N/A,FALSE,"6D22";#N/A,#N/A,FALSE,"6D22-T";#N/A,#N/A,FALSE,"Q-DEG";#N/A,#N/A,FALSE,"총손";#N/A,#N/A,FALSE,"대당";#N/A,#N/A,FALSE,"가공비"}</definedName>
    <definedName name="고인돌" localSheetId="14" hidden="1">{#N/A,#N/A,FALSE,"전제";#N/A,#N/A,FALSE,"표지";#N/A,#N/A,FALSE,"6D16";#N/A,#N/A,FALSE,"6D22";#N/A,#N/A,FALSE,"6D22-T";#N/A,#N/A,FALSE,"Q-DEG";#N/A,#N/A,FALSE,"총손";#N/A,#N/A,FALSE,"대당";#N/A,#N/A,FALSE,"가공비"}</definedName>
    <definedName name="고인돌" localSheetId="15" hidden="1">{#N/A,#N/A,FALSE,"전제";#N/A,#N/A,FALSE,"표지";#N/A,#N/A,FALSE,"6D16";#N/A,#N/A,FALSE,"6D22";#N/A,#N/A,FALSE,"6D22-T";#N/A,#N/A,FALSE,"Q-DEG";#N/A,#N/A,FALSE,"총손";#N/A,#N/A,FALSE,"대당";#N/A,#N/A,FALSE,"가공비"}</definedName>
    <definedName name="고인돌" hidden="1">{#N/A,#N/A,FALSE,"전제";#N/A,#N/A,FALSE,"표지";#N/A,#N/A,FALSE,"6D16";#N/A,#N/A,FALSE,"6D22";#N/A,#N/A,FALSE,"6D22-T";#N/A,#N/A,FALSE,"Q-DEG";#N/A,#N/A,FALSE,"총손";#N/A,#N/A,FALSE,"대당";#N/A,#N/A,FALSE,"가공비"}</definedName>
    <definedName name="고침">#REF!</definedName>
    <definedName name="골" localSheetId="7" hidden="1">{#N/A,#N/A,FALSE,"단축1";#N/A,#N/A,FALSE,"단축2";#N/A,#N/A,FALSE,"단축3";#N/A,#N/A,FALSE,"장축";#N/A,#N/A,FALSE,"4WD"}</definedName>
    <definedName name="골" localSheetId="16" hidden="1">{#N/A,#N/A,FALSE,"단축1";#N/A,#N/A,FALSE,"단축2";#N/A,#N/A,FALSE,"단축3";#N/A,#N/A,FALSE,"장축";#N/A,#N/A,FALSE,"4WD"}</definedName>
    <definedName name="골" localSheetId="17" hidden="1">{#N/A,#N/A,FALSE,"단축1";#N/A,#N/A,FALSE,"단축2";#N/A,#N/A,FALSE,"단축3";#N/A,#N/A,FALSE,"장축";#N/A,#N/A,FALSE,"4WD"}</definedName>
    <definedName name="골" localSheetId="13" hidden="1">{#N/A,#N/A,FALSE,"단축1";#N/A,#N/A,FALSE,"단축2";#N/A,#N/A,FALSE,"단축3";#N/A,#N/A,FALSE,"장축";#N/A,#N/A,FALSE,"4WD"}</definedName>
    <definedName name="골" localSheetId="14" hidden="1">{#N/A,#N/A,FALSE,"단축1";#N/A,#N/A,FALSE,"단축2";#N/A,#N/A,FALSE,"단축3";#N/A,#N/A,FALSE,"장축";#N/A,#N/A,FALSE,"4WD"}</definedName>
    <definedName name="골" localSheetId="15" hidden="1">{#N/A,#N/A,FALSE,"단축1";#N/A,#N/A,FALSE,"단축2";#N/A,#N/A,FALSE,"단축3";#N/A,#N/A,FALSE,"장축";#N/A,#N/A,FALSE,"4WD"}</definedName>
    <definedName name="골" hidden="1">{#N/A,#N/A,FALSE,"단축1";#N/A,#N/A,FALSE,"단축2";#N/A,#N/A,FALSE,"단축3";#N/A,#N/A,FALSE,"장축";#N/A,#N/A,FALSE,"4WD"}</definedName>
    <definedName name="공" localSheetId="7" hidden="1">{#N/A,#N/A,FALSE,"단축1";#N/A,#N/A,FALSE,"단축2";#N/A,#N/A,FALSE,"단축3";#N/A,#N/A,FALSE,"장축";#N/A,#N/A,FALSE,"4WD"}</definedName>
    <definedName name="공" localSheetId="16" hidden="1">{#N/A,#N/A,FALSE,"단축1";#N/A,#N/A,FALSE,"단축2";#N/A,#N/A,FALSE,"단축3";#N/A,#N/A,FALSE,"장축";#N/A,#N/A,FALSE,"4WD"}</definedName>
    <definedName name="공" localSheetId="17" hidden="1">{#N/A,#N/A,FALSE,"단축1";#N/A,#N/A,FALSE,"단축2";#N/A,#N/A,FALSE,"단축3";#N/A,#N/A,FALSE,"장축";#N/A,#N/A,FALSE,"4WD"}</definedName>
    <definedName name="공" localSheetId="13" hidden="1">{#N/A,#N/A,FALSE,"단축1";#N/A,#N/A,FALSE,"단축2";#N/A,#N/A,FALSE,"단축3";#N/A,#N/A,FALSE,"장축";#N/A,#N/A,FALSE,"4WD"}</definedName>
    <definedName name="공" localSheetId="14" hidden="1">{#N/A,#N/A,FALSE,"단축1";#N/A,#N/A,FALSE,"단축2";#N/A,#N/A,FALSE,"단축3";#N/A,#N/A,FALSE,"장축";#N/A,#N/A,FALSE,"4WD"}</definedName>
    <definedName name="공" localSheetId="15" hidden="1">{#N/A,#N/A,FALSE,"단축1";#N/A,#N/A,FALSE,"단축2";#N/A,#N/A,FALSE,"단축3";#N/A,#N/A,FALSE,"장축";#N/A,#N/A,FALSE,"4WD"}</definedName>
    <definedName name="공" hidden="1">{#N/A,#N/A,FALSE,"단축1";#N/A,#N/A,FALSE,"단축2";#N/A,#N/A,FALSE,"단축3";#N/A,#N/A,FALSE,"장축";#N/A,#N/A,FALSE,"4WD"}</definedName>
    <definedName name="공1">#REF!</definedName>
    <definedName name="공공" localSheetId="7" hidden="1">{#N/A,#N/A,FALSE,"단축1";#N/A,#N/A,FALSE,"단축2";#N/A,#N/A,FALSE,"단축3";#N/A,#N/A,FALSE,"장축";#N/A,#N/A,FALSE,"4WD"}</definedName>
    <definedName name="공공" localSheetId="16" hidden="1">{#N/A,#N/A,FALSE,"단축1";#N/A,#N/A,FALSE,"단축2";#N/A,#N/A,FALSE,"단축3";#N/A,#N/A,FALSE,"장축";#N/A,#N/A,FALSE,"4WD"}</definedName>
    <definedName name="공공" localSheetId="17" hidden="1">{#N/A,#N/A,FALSE,"단축1";#N/A,#N/A,FALSE,"단축2";#N/A,#N/A,FALSE,"단축3";#N/A,#N/A,FALSE,"장축";#N/A,#N/A,FALSE,"4WD"}</definedName>
    <definedName name="공공" localSheetId="13" hidden="1">{#N/A,#N/A,FALSE,"단축1";#N/A,#N/A,FALSE,"단축2";#N/A,#N/A,FALSE,"단축3";#N/A,#N/A,FALSE,"장축";#N/A,#N/A,FALSE,"4WD"}</definedName>
    <definedName name="공공" localSheetId="14" hidden="1">{#N/A,#N/A,FALSE,"단축1";#N/A,#N/A,FALSE,"단축2";#N/A,#N/A,FALSE,"단축3";#N/A,#N/A,FALSE,"장축";#N/A,#N/A,FALSE,"4WD"}</definedName>
    <definedName name="공공" localSheetId="15" hidden="1">{#N/A,#N/A,FALSE,"단축1";#N/A,#N/A,FALSE,"단축2";#N/A,#N/A,FALSE,"단축3";#N/A,#N/A,FALSE,"장축";#N/A,#N/A,FALSE,"4WD"}</definedName>
    <definedName name="공공" hidden="1">{#N/A,#N/A,FALSE,"단축1";#N/A,#N/A,FALSE,"단축2";#N/A,#N/A,FALSE,"단축3";#N/A,#N/A,FALSE,"장축";#N/A,#N/A,FALSE,"4WD"}</definedName>
    <definedName name="공관" localSheetId="7">[0]!BlankMacro1</definedName>
    <definedName name="공관" localSheetId="16">[0]!BlankMacro1</definedName>
    <definedName name="공관" localSheetId="17">[0]!BlankMacro1</definedName>
    <definedName name="공관" localSheetId="10">[0]!BlankMacro1</definedName>
    <definedName name="공관" localSheetId="8">[0]!BlankMacro1</definedName>
    <definedName name="공관" localSheetId="0">[0]!BlankMacro1</definedName>
    <definedName name="공관" localSheetId="13">[0]!BlankMacro1</definedName>
    <definedName name="공관" localSheetId="14">[0]!BlankMacro1</definedName>
    <definedName name="공관" localSheetId="11">[0]!BlankMacro1</definedName>
    <definedName name="공관" localSheetId="15">[0]!BlankMacro1</definedName>
    <definedName name="공관">[0]!BlankMacro1</definedName>
    <definedName name="공구" localSheetId="7">#REF!</definedName>
    <definedName name="공구">#REF!</definedName>
    <definedName name="공급자" localSheetId="7" hidden="1">#REF!</definedName>
    <definedName name="공급자" hidden="1">#REF!</definedName>
    <definedName name="공성환" localSheetId="7" hidden="1">{#N/A,#N/A,FALSE,"단축1";#N/A,#N/A,FALSE,"단축2";#N/A,#N/A,FALSE,"단축3";#N/A,#N/A,FALSE,"장축";#N/A,#N/A,FALSE,"4WD"}</definedName>
    <definedName name="공성환" localSheetId="16" hidden="1">{#N/A,#N/A,FALSE,"단축1";#N/A,#N/A,FALSE,"단축2";#N/A,#N/A,FALSE,"단축3";#N/A,#N/A,FALSE,"장축";#N/A,#N/A,FALSE,"4WD"}</definedName>
    <definedName name="공성환" localSheetId="6" hidden="1">{#N/A,#N/A,FALSE,"단축1";#N/A,#N/A,FALSE,"단축2";#N/A,#N/A,FALSE,"단축3";#N/A,#N/A,FALSE,"장축";#N/A,#N/A,FALSE,"4WD"}</definedName>
    <definedName name="공성환" localSheetId="17" hidden="1">{#N/A,#N/A,FALSE,"단축1";#N/A,#N/A,FALSE,"단축2";#N/A,#N/A,FALSE,"단축3";#N/A,#N/A,FALSE,"장축";#N/A,#N/A,FALSE,"4WD"}</definedName>
    <definedName name="공성환" localSheetId="13" hidden="1">{#N/A,#N/A,FALSE,"단축1";#N/A,#N/A,FALSE,"단축2";#N/A,#N/A,FALSE,"단축3";#N/A,#N/A,FALSE,"장축";#N/A,#N/A,FALSE,"4WD"}</definedName>
    <definedName name="공성환" localSheetId="14" hidden="1">{#N/A,#N/A,FALSE,"단축1";#N/A,#N/A,FALSE,"단축2";#N/A,#N/A,FALSE,"단축3";#N/A,#N/A,FALSE,"장축";#N/A,#N/A,FALSE,"4WD"}</definedName>
    <definedName name="공성환" localSheetId="15" hidden="1">{#N/A,#N/A,FALSE,"단축1";#N/A,#N/A,FALSE,"단축2";#N/A,#N/A,FALSE,"단축3";#N/A,#N/A,FALSE,"장축";#N/A,#N/A,FALSE,"4WD"}</definedName>
    <definedName name="공성환" hidden="1">{#N/A,#N/A,FALSE,"단축1";#N/A,#N/A,FALSE,"단축2";#N/A,#N/A,FALSE,"단축3";#N/A,#N/A,FALSE,"장축";#N/A,#N/A,FALSE,"4WD"}</definedName>
    <definedName name="공압">#REF!</definedName>
    <definedName name="공작일정별투자">#REF!</definedName>
    <definedName name="공작투자비총괄표">#REF!</definedName>
    <definedName name="공장2">#REF!</definedName>
    <definedName name="공장3">#REF!</definedName>
    <definedName name="공장도">#REF!</definedName>
    <definedName name="공장도1">#REF!</definedName>
    <definedName name="공장별">#REF!</definedName>
    <definedName name="공정1">[11]계산DATA입력!$J$22</definedName>
    <definedName name="공정10">[11]계산DATA입력!$J$31</definedName>
    <definedName name="공정11">[11]계산DATA입력!$J$32</definedName>
    <definedName name="공정2">[11]계산DATA입력!$J$23</definedName>
    <definedName name="공정3">[11]계산DATA입력!$J$24</definedName>
    <definedName name="공정4">[11]계산DATA입력!$J$25</definedName>
    <definedName name="공정5">[11]계산DATA입력!$J$26</definedName>
    <definedName name="공정6">[11]계산DATA입력!$J$27</definedName>
    <definedName name="공정7">[11]계산DATA입력!$J$28</definedName>
    <definedName name="공정8">[11]계산DATA입력!$J$29</definedName>
    <definedName name="공정9">[11]계산DATA입력!$J$30</definedName>
    <definedName name="공정TABLE">[18]계산정보!$C$94:$N$104</definedName>
    <definedName name="공정계수">#REF!</definedName>
    <definedName name="공정계획" localSheetId="7" hidden="1">{#N/A,#N/A,FALSE,"단축1";#N/A,#N/A,FALSE,"단축2";#N/A,#N/A,FALSE,"단축3";#N/A,#N/A,FALSE,"장축";#N/A,#N/A,FALSE,"4WD"}</definedName>
    <definedName name="공정계획" localSheetId="16" hidden="1">{#N/A,#N/A,FALSE,"단축1";#N/A,#N/A,FALSE,"단축2";#N/A,#N/A,FALSE,"단축3";#N/A,#N/A,FALSE,"장축";#N/A,#N/A,FALSE,"4WD"}</definedName>
    <definedName name="공정계획" localSheetId="6" hidden="1">{#N/A,#N/A,FALSE,"단축1";#N/A,#N/A,FALSE,"단축2";#N/A,#N/A,FALSE,"단축3";#N/A,#N/A,FALSE,"장축";#N/A,#N/A,FALSE,"4WD"}</definedName>
    <definedName name="공정계획" localSheetId="17" hidden="1">{#N/A,#N/A,FALSE,"단축1";#N/A,#N/A,FALSE,"단축2";#N/A,#N/A,FALSE,"단축3";#N/A,#N/A,FALSE,"장축";#N/A,#N/A,FALSE,"4WD"}</definedName>
    <definedName name="공정계획" localSheetId="13" hidden="1">{#N/A,#N/A,FALSE,"단축1";#N/A,#N/A,FALSE,"단축2";#N/A,#N/A,FALSE,"단축3";#N/A,#N/A,FALSE,"장축";#N/A,#N/A,FALSE,"4WD"}</definedName>
    <definedName name="공정계획" localSheetId="14" hidden="1">{#N/A,#N/A,FALSE,"단축1";#N/A,#N/A,FALSE,"단축2";#N/A,#N/A,FALSE,"단축3";#N/A,#N/A,FALSE,"장축";#N/A,#N/A,FALSE,"4WD"}</definedName>
    <definedName name="공정계획" localSheetId="15" hidden="1">{#N/A,#N/A,FALSE,"단축1";#N/A,#N/A,FALSE,"단축2";#N/A,#N/A,FALSE,"단축3";#N/A,#N/A,FALSE,"장축";#N/A,#N/A,FALSE,"4WD"}</definedName>
    <definedName name="공정계획" hidden="1">{#N/A,#N/A,FALSE,"단축1";#N/A,#N/A,FALSE,"단축2";#N/A,#N/A,FALSE,"단축3";#N/A,#N/A,FALSE,"장축";#N/A,#N/A,FALSE,"4WD"}</definedName>
    <definedName name="공정관리" localSheetId="7">[0]!BlankMacro1</definedName>
    <definedName name="공정관리" localSheetId="16">[0]!BlankMacro1</definedName>
    <definedName name="공정관리" localSheetId="17">[0]!BlankMacro1</definedName>
    <definedName name="공정관리" localSheetId="10">[0]!BlankMacro1</definedName>
    <definedName name="공정관리" localSheetId="8">[0]!BlankMacro1</definedName>
    <definedName name="공정관리" localSheetId="0">[0]!BlankMacro1</definedName>
    <definedName name="공정관리" localSheetId="13">[0]!BlankMacro1</definedName>
    <definedName name="공정관리" localSheetId="14">[0]!BlankMacro1</definedName>
    <definedName name="공정관리" localSheetId="11">[0]!BlankMacro1</definedName>
    <definedName name="공정관리" localSheetId="15">[0]!BlankMacro1</definedName>
    <definedName name="공정관리">[0]!BlankMacro1</definedName>
    <definedName name="공정조수" localSheetId="7">#REF!</definedName>
    <definedName name="공정조수">#REF!</definedName>
    <definedName name="공ㅌ오" localSheetId="7" hidden="1">{#N/A,#N/A,TRUE,"Y생산";#N/A,#N/A,TRUE,"Y판매";#N/A,#N/A,TRUE,"Y총물량";#N/A,#N/A,TRUE,"Y능력";#N/A,#N/A,TRUE,"YKD"}</definedName>
    <definedName name="공ㅌ오" localSheetId="16" hidden="1">{#N/A,#N/A,TRUE,"Y생산";#N/A,#N/A,TRUE,"Y판매";#N/A,#N/A,TRUE,"Y총물량";#N/A,#N/A,TRUE,"Y능력";#N/A,#N/A,TRUE,"YKD"}</definedName>
    <definedName name="공ㅌ오" localSheetId="6" hidden="1">{#N/A,#N/A,TRUE,"Y생산";#N/A,#N/A,TRUE,"Y판매";#N/A,#N/A,TRUE,"Y총물량";#N/A,#N/A,TRUE,"Y능력";#N/A,#N/A,TRUE,"YKD"}</definedName>
    <definedName name="공ㅌ오" localSheetId="17" hidden="1">{#N/A,#N/A,TRUE,"Y생산";#N/A,#N/A,TRUE,"Y판매";#N/A,#N/A,TRUE,"Y총물량";#N/A,#N/A,TRUE,"Y능력";#N/A,#N/A,TRUE,"YKD"}</definedName>
    <definedName name="공ㅌ오" localSheetId="13" hidden="1">{#N/A,#N/A,TRUE,"Y생산";#N/A,#N/A,TRUE,"Y판매";#N/A,#N/A,TRUE,"Y총물량";#N/A,#N/A,TRUE,"Y능력";#N/A,#N/A,TRUE,"YKD"}</definedName>
    <definedName name="공ㅌ오" localSheetId="14" hidden="1">{#N/A,#N/A,TRUE,"Y생산";#N/A,#N/A,TRUE,"Y판매";#N/A,#N/A,TRUE,"Y총물량";#N/A,#N/A,TRUE,"Y능력";#N/A,#N/A,TRUE,"YKD"}</definedName>
    <definedName name="공ㅌ오" localSheetId="15" hidden="1">{#N/A,#N/A,TRUE,"Y생산";#N/A,#N/A,TRUE,"Y판매";#N/A,#N/A,TRUE,"Y총물량";#N/A,#N/A,TRUE,"Y능력";#N/A,#N/A,TRUE,"YKD"}</definedName>
    <definedName name="공ㅌ오" hidden="1">{#N/A,#N/A,TRUE,"Y생산";#N/A,#N/A,TRUE,"Y판매";#N/A,#N/A,TRUE,"Y총물량";#N/A,#N/A,TRUE,"Y능력";#N/A,#N/A,TRUE,"YKD"}</definedName>
    <definedName name="공통" localSheetId="7" hidden="1">{#N/A,#N/A,FALSE,"단축1";#N/A,#N/A,FALSE,"단축2";#N/A,#N/A,FALSE,"단축3";#N/A,#N/A,FALSE,"장축";#N/A,#N/A,FALSE,"4WD"}</definedName>
    <definedName name="공통" localSheetId="16" hidden="1">{#N/A,#N/A,FALSE,"단축1";#N/A,#N/A,FALSE,"단축2";#N/A,#N/A,FALSE,"단축3";#N/A,#N/A,FALSE,"장축";#N/A,#N/A,FALSE,"4WD"}</definedName>
    <definedName name="공통" localSheetId="17" hidden="1">{#N/A,#N/A,FALSE,"단축1";#N/A,#N/A,FALSE,"단축2";#N/A,#N/A,FALSE,"단축3";#N/A,#N/A,FALSE,"장축";#N/A,#N/A,FALSE,"4WD"}</definedName>
    <definedName name="공통" localSheetId="13" hidden="1">{#N/A,#N/A,FALSE,"단축1";#N/A,#N/A,FALSE,"단축2";#N/A,#N/A,FALSE,"단축3";#N/A,#N/A,FALSE,"장축";#N/A,#N/A,FALSE,"4WD"}</definedName>
    <definedName name="공통" localSheetId="14" hidden="1">{#N/A,#N/A,FALSE,"단축1";#N/A,#N/A,FALSE,"단축2";#N/A,#N/A,FALSE,"단축3";#N/A,#N/A,FALSE,"장축";#N/A,#N/A,FALSE,"4WD"}</definedName>
    <definedName name="공통" localSheetId="15" hidden="1">{#N/A,#N/A,FALSE,"단축1";#N/A,#N/A,FALSE,"단축2";#N/A,#N/A,FALSE,"단축3";#N/A,#N/A,FALSE,"장축";#N/A,#N/A,FALSE,"4WD"}</definedName>
    <definedName name="공통" hidden="1">{#N/A,#N/A,FALSE,"단축1";#N/A,#N/A,FALSE,"단축2";#N/A,#N/A,FALSE,"단축3";#N/A,#N/A,FALSE,"장축";#N/A,#N/A,FALSE,"4WD"}</definedName>
    <definedName name="공혈" localSheetId="6">#REF!</definedName>
    <definedName name="공혈">#REF!</definedName>
    <definedName name="공혈문제견본" localSheetId="6">#REF!</definedName>
    <definedName name="공혈문제견본">#REF!</definedName>
    <definedName name="과거" hidden="1">#REF!</definedName>
    <definedName name="과거문제점" localSheetId="13">[6]!과거문제점</definedName>
    <definedName name="과거문제점">[7]!과거문제점</definedName>
    <definedName name="과거차" localSheetId="7" hidden="1">{#N/A,#N/A,FALSE,"단축1";#N/A,#N/A,FALSE,"단축2";#N/A,#N/A,FALSE,"단축3";#N/A,#N/A,FALSE,"장축";#N/A,#N/A,FALSE,"4WD"}</definedName>
    <definedName name="과거차" localSheetId="16" hidden="1">{#N/A,#N/A,FALSE,"단축1";#N/A,#N/A,FALSE,"단축2";#N/A,#N/A,FALSE,"단축3";#N/A,#N/A,FALSE,"장축";#N/A,#N/A,FALSE,"4WD"}</definedName>
    <definedName name="과거차" localSheetId="17" hidden="1">{#N/A,#N/A,FALSE,"단축1";#N/A,#N/A,FALSE,"단축2";#N/A,#N/A,FALSE,"단축3";#N/A,#N/A,FALSE,"장축";#N/A,#N/A,FALSE,"4WD"}</definedName>
    <definedName name="과거차" localSheetId="13" hidden="1">{#N/A,#N/A,FALSE,"단축1";#N/A,#N/A,FALSE,"단축2";#N/A,#N/A,FALSE,"단축3";#N/A,#N/A,FALSE,"장축";#N/A,#N/A,FALSE,"4WD"}</definedName>
    <definedName name="과거차" localSheetId="14" hidden="1">{#N/A,#N/A,FALSE,"단축1";#N/A,#N/A,FALSE,"단축2";#N/A,#N/A,FALSE,"단축3";#N/A,#N/A,FALSE,"장축";#N/A,#N/A,FALSE,"4WD"}</definedName>
    <definedName name="과거차" localSheetId="15" hidden="1">{#N/A,#N/A,FALSE,"단축1";#N/A,#N/A,FALSE,"단축2";#N/A,#N/A,FALSE,"단축3";#N/A,#N/A,FALSE,"장축";#N/A,#N/A,FALSE,"4WD"}</definedName>
    <definedName name="과거차" hidden="1">{#N/A,#N/A,FALSE,"단축1";#N/A,#N/A,FALSE,"단축2";#N/A,#N/A,FALSE,"단축3";#N/A,#N/A,FALSE,"장축";#N/A,#N/A,FALSE,"4WD"}</definedName>
    <definedName name="과거차_01" localSheetId="7" hidden="1">{#N/A,#N/A,FALSE,"단축1";#N/A,#N/A,FALSE,"단축2";#N/A,#N/A,FALSE,"단축3";#N/A,#N/A,FALSE,"장축";#N/A,#N/A,FALSE,"4WD"}</definedName>
    <definedName name="과거차_01" localSheetId="16" hidden="1">{#N/A,#N/A,FALSE,"단축1";#N/A,#N/A,FALSE,"단축2";#N/A,#N/A,FALSE,"단축3";#N/A,#N/A,FALSE,"장축";#N/A,#N/A,FALSE,"4WD"}</definedName>
    <definedName name="과거차_01" localSheetId="17" hidden="1">{#N/A,#N/A,FALSE,"단축1";#N/A,#N/A,FALSE,"단축2";#N/A,#N/A,FALSE,"단축3";#N/A,#N/A,FALSE,"장축";#N/A,#N/A,FALSE,"4WD"}</definedName>
    <definedName name="과거차_01" localSheetId="13" hidden="1">{#N/A,#N/A,FALSE,"단축1";#N/A,#N/A,FALSE,"단축2";#N/A,#N/A,FALSE,"단축3";#N/A,#N/A,FALSE,"장축";#N/A,#N/A,FALSE,"4WD"}</definedName>
    <definedName name="과거차_01" localSheetId="14" hidden="1">{#N/A,#N/A,FALSE,"단축1";#N/A,#N/A,FALSE,"단축2";#N/A,#N/A,FALSE,"단축3";#N/A,#N/A,FALSE,"장축";#N/A,#N/A,FALSE,"4WD"}</definedName>
    <definedName name="과거차_01" localSheetId="15" hidden="1">{#N/A,#N/A,FALSE,"단축1";#N/A,#N/A,FALSE,"단축2";#N/A,#N/A,FALSE,"단축3";#N/A,#N/A,FALSE,"장축";#N/A,#N/A,FALSE,"4WD"}</definedName>
    <definedName name="과거차_01" hidden="1">{#N/A,#N/A,FALSE,"단축1";#N/A,#N/A,FALSE,"단축2";#N/A,#N/A,FALSE,"단축3";#N/A,#N/A,FALSE,"장축";#N/A,#N/A,FALSE,"4WD"}</definedName>
    <definedName name="과거차06" localSheetId="7" hidden="1">{#N/A,#N/A,FALSE,"단축1";#N/A,#N/A,FALSE,"단축2";#N/A,#N/A,FALSE,"단축3";#N/A,#N/A,FALSE,"장축";#N/A,#N/A,FALSE,"4WD"}</definedName>
    <definedName name="과거차06" localSheetId="16" hidden="1">{#N/A,#N/A,FALSE,"단축1";#N/A,#N/A,FALSE,"단축2";#N/A,#N/A,FALSE,"단축3";#N/A,#N/A,FALSE,"장축";#N/A,#N/A,FALSE,"4WD"}</definedName>
    <definedName name="과거차06" localSheetId="17" hidden="1">{#N/A,#N/A,FALSE,"단축1";#N/A,#N/A,FALSE,"단축2";#N/A,#N/A,FALSE,"단축3";#N/A,#N/A,FALSE,"장축";#N/A,#N/A,FALSE,"4WD"}</definedName>
    <definedName name="과거차06" localSheetId="13" hidden="1">{#N/A,#N/A,FALSE,"단축1";#N/A,#N/A,FALSE,"단축2";#N/A,#N/A,FALSE,"단축3";#N/A,#N/A,FALSE,"장축";#N/A,#N/A,FALSE,"4WD"}</definedName>
    <definedName name="과거차06" localSheetId="14" hidden="1">{#N/A,#N/A,FALSE,"단축1";#N/A,#N/A,FALSE,"단축2";#N/A,#N/A,FALSE,"단축3";#N/A,#N/A,FALSE,"장축";#N/A,#N/A,FALSE,"4WD"}</definedName>
    <definedName name="과거차06" localSheetId="15" hidden="1">{#N/A,#N/A,FALSE,"단축1";#N/A,#N/A,FALSE,"단축2";#N/A,#N/A,FALSE,"단축3";#N/A,#N/A,FALSE,"장축";#N/A,#N/A,FALSE,"4WD"}</definedName>
    <definedName name="과거차06" hidden="1">{#N/A,#N/A,FALSE,"단축1";#N/A,#N/A,FALSE,"단축2";#N/A,#N/A,FALSE,"단축3";#N/A,#N/A,FALSE,"장축";#N/A,#N/A,FALSE,"4WD"}</definedName>
    <definedName name="과거차07" localSheetId="7" hidden="1">{#N/A,#N/A,FALSE,"단축1";#N/A,#N/A,FALSE,"단축2";#N/A,#N/A,FALSE,"단축3";#N/A,#N/A,FALSE,"장축";#N/A,#N/A,FALSE,"4WD"}</definedName>
    <definedName name="과거차07" localSheetId="16" hidden="1">{#N/A,#N/A,FALSE,"단축1";#N/A,#N/A,FALSE,"단축2";#N/A,#N/A,FALSE,"단축3";#N/A,#N/A,FALSE,"장축";#N/A,#N/A,FALSE,"4WD"}</definedName>
    <definedName name="과거차07" localSheetId="17" hidden="1">{#N/A,#N/A,FALSE,"단축1";#N/A,#N/A,FALSE,"단축2";#N/A,#N/A,FALSE,"단축3";#N/A,#N/A,FALSE,"장축";#N/A,#N/A,FALSE,"4WD"}</definedName>
    <definedName name="과거차07" localSheetId="13" hidden="1">{#N/A,#N/A,FALSE,"단축1";#N/A,#N/A,FALSE,"단축2";#N/A,#N/A,FALSE,"단축3";#N/A,#N/A,FALSE,"장축";#N/A,#N/A,FALSE,"4WD"}</definedName>
    <definedName name="과거차07" localSheetId="14" hidden="1">{#N/A,#N/A,FALSE,"단축1";#N/A,#N/A,FALSE,"단축2";#N/A,#N/A,FALSE,"단축3";#N/A,#N/A,FALSE,"장축";#N/A,#N/A,FALSE,"4WD"}</definedName>
    <definedName name="과거차07" localSheetId="15" hidden="1">{#N/A,#N/A,FALSE,"단축1";#N/A,#N/A,FALSE,"단축2";#N/A,#N/A,FALSE,"단축3";#N/A,#N/A,FALSE,"장축";#N/A,#N/A,FALSE,"4WD"}</definedName>
    <definedName name="과거차07" hidden="1">{#N/A,#N/A,FALSE,"단축1";#N/A,#N/A,FALSE,"단축2";#N/A,#N/A,FALSE,"단축3";#N/A,#N/A,FALSE,"장축";#N/A,#N/A,FALSE,"4WD"}</definedName>
    <definedName name="과거차문제1" localSheetId="7" hidden="1">{#N/A,#N/A,FALSE,"단축1";#N/A,#N/A,FALSE,"단축2";#N/A,#N/A,FALSE,"단축3";#N/A,#N/A,FALSE,"장축";#N/A,#N/A,FALSE,"4WD"}</definedName>
    <definedName name="과거차문제1" localSheetId="16" hidden="1">{#N/A,#N/A,FALSE,"단축1";#N/A,#N/A,FALSE,"단축2";#N/A,#N/A,FALSE,"단축3";#N/A,#N/A,FALSE,"장축";#N/A,#N/A,FALSE,"4WD"}</definedName>
    <definedName name="과거차문제1" localSheetId="17" hidden="1">{#N/A,#N/A,FALSE,"단축1";#N/A,#N/A,FALSE,"단축2";#N/A,#N/A,FALSE,"단축3";#N/A,#N/A,FALSE,"장축";#N/A,#N/A,FALSE,"4WD"}</definedName>
    <definedName name="과거차문제1" localSheetId="13" hidden="1">{#N/A,#N/A,FALSE,"단축1";#N/A,#N/A,FALSE,"단축2";#N/A,#N/A,FALSE,"단축3";#N/A,#N/A,FALSE,"장축";#N/A,#N/A,FALSE,"4WD"}</definedName>
    <definedName name="과거차문제1" localSheetId="14" hidden="1">{#N/A,#N/A,FALSE,"단축1";#N/A,#N/A,FALSE,"단축2";#N/A,#N/A,FALSE,"단축3";#N/A,#N/A,FALSE,"장축";#N/A,#N/A,FALSE,"4WD"}</definedName>
    <definedName name="과거차문제1" localSheetId="15" hidden="1">{#N/A,#N/A,FALSE,"단축1";#N/A,#N/A,FALSE,"단축2";#N/A,#N/A,FALSE,"단축3";#N/A,#N/A,FALSE,"장축";#N/A,#N/A,FALSE,"4WD"}</definedName>
    <definedName name="과거차문제1" hidden="1">{#N/A,#N/A,FALSE,"단축1";#N/A,#N/A,FALSE,"단축2";#N/A,#N/A,FALSE,"단축3";#N/A,#N/A,FALSE,"장축";#N/A,#N/A,FALSE,"4WD"}</definedName>
    <definedName name="과거차문제11" localSheetId="7" hidden="1">{#N/A,#N/A,FALSE,"단축1";#N/A,#N/A,FALSE,"단축2";#N/A,#N/A,FALSE,"단축3";#N/A,#N/A,FALSE,"장축";#N/A,#N/A,FALSE,"4WD"}</definedName>
    <definedName name="과거차문제11" localSheetId="16" hidden="1">{#N/A,#N/A,FALSE,"단축1";#N/A,#N/A,FALSE,"단축2";#N/A,#N/A,FALSE,"단축3";#N/A,#N/A,FALSE,"장축";#N/A,#N/A,FALSE,"4WD"}</definedName>
    <definedName name="과거차문제11" localSheetId="17" hidden="1">{#N/A,#N/A,FALSE,"단축1";#N/A,#N/A,FALSE,"단축2";#N/A,#N/A,FALSE,"단축3";#N/A,#N/A,FALSE,"장축";#N/A,#N/A,FALSE,"4WD"}</definedName>
    <definedName name="과거차문제11" localSheetId="13" hidden="1">{#N/A,#N/A,FALSE,"단축1";#N/A,#N/A,FALSE,"단축2";#N/A,#N/A,FALSE,"단축3";#N/A,#N/A,FALSE,"장축";#N/A,#N/A,FALSE,"4WD"}</definedName>
    <definedName name="과거차문제11" localSheetId="14" hidden="1">{#N/A,#N/A,FALSE,"단축1";#N/A,#N/A,FALSE,"단축2";#N/A,#N/A,FALSE,"단축3";#N/A,#N/A,FALSE,"장축";#N/A,#N/A,FALSE,"4WD"}</definedName>
    <definedName name="과거차문제11" localSheetId="15" hidden="1">{#N/A,#N/A,FALSE,"단축1";#N/A,#N/A,FALSE,"단축2";#N/A,#N/A,FALSE,"단축3";#N/A,#N/A,FALSE,"장축";#N/A,#N/A,FALSE,"4WD"}</definedName>
    <definedName name="과거차문제11" hidden="1">{#N/A,#N/A,FALSE,"단축1";#N/A,#N/A,FALSE,"단축2";#N/A,#N/A,FALSE,"단축3";#N/A,#N/A,FALSE,"장축";#N/A,#N/A,FALSE,"4WD"}</definedName>
    <definedName name="과거차이력">#REF!</definedName>
    <definedName name="과목세목현황" localSheetId="7" hidden="1">{#N/A,#N/A,TRUE,"Y생산";#N/A,#N/A,TRUE,"Y판매";#N/A,#N/A,TRUE,"Y총물량";#N/A,#N/A,TRUE,"Y능력";#N/A,#N/A,TRUE,"YKD"}</definedName>
    <definedName name="과목세목현황" localSheetId="16" hidden="1">{#N/A,#N/A,TRUE,"Y생산";#N/A,#N/A,TRUE,"Y판매";#N/A,#N/A,TRUE,"Y총물량";#N/A,#N/A,TRUE,"Y능력";#N/A,#N/A,TRUE,"YKD"}</definedName>
    <definedName name="과목세목현황" localSheetId="6" hidden="1">{#N/A,#N/A,TRUE,"Y생산";#N/A,#N/A,TRUE,"Y판매";#N/A,#N/A,TRUE,"Y총물량";#N/A,#N/A,TRUE,"Y능력";#N/A,#N/A,TRUE,"YKD"}</definedName>
    <definedName name="과목세목현황" localSheetId="17" hidden="1">{#N/A,#N/A,TRUE,"Y생산";#N/A,#N/A,TRUE,"Y판매";#N/A,#N/A,TRUE,"Y총물량";#N/A,#N/A,TRUE,"Y능력";#N/A,#N/A,TRUE,"YKD"}</definedName>
    <definedName name="과목세목현황" localSheetId="13" hidden="1">{#N/A,#N/A,TRUE,"Y생산";#N/A,#N/A,TRUE,"Y판매";#N/A,#N/A,TRUE,"Y총물량";#N/A,#N/A,TRUE,"Y능력";#N/A,#N/A,TRUE,"YKD"}</definedName>
    <definedName name="과목세목현황" localSheetId="14" hidden="1">{#N/A,#N/A,TRUE,"Y생산";#N/A,#N/A,TRUE,"Y판매";#N/A,#N/A,TRUE,"Y총물량";#N/A,#N/A,TRUE,"Y능력";#N/A,#N/A,TRUE,"YKD"}</definedName>
    <definedName name="과목세목현황" localSheetId="15" hidden="1">{#N/A,#N/A,TRUE,"Y생산";#N/A,#N/A,TRUE,"Y판매";#N/A,#N/A,TRUE,"Y총물량";#N/A,#N/A,TRUE,"Y능력";#N/A,#N/A,TRUE,"YKD"}</definedName>
    <definedName name="과목세목현황" hidden="1">{#N/A,#N/A,TRUE,"Y생산";#N/A,#N/A,TRUE,"Y판매";#N/A,#N/A,TRUE,"Y총물량";#N/A,#N/A,TRUE,"Y능력";#N/A,#N/A,TRUE,"YKD"}</definedName>
    <definedName name="과별분배">#REF!</definedName>
    <definedName name="관리" localSheetId="7" hidden="1">{#N/A,#N/A,FALSE,"단축1";#N/A,#N/A,FALSE,"단축2";#N/A,#N/A,FALSE,"단축3";#N/A,#N/A,FALSE,"장축";#N/A,#N/A,FALSE,"4WD"}</definedName>
    <definedName name="관리" localSheetId="16" hidden="1">{#N/A,#N/A,FALSE,"단축1";#N/A,#N/A,FALSE,"단축2";#N/A,#N/A,FALSE,"단축3";#N/A,#N/A,FALSE,"장축";#N/A,#N/A,FALSE,"4WD"}</definedName>
    <definedName name="관리" localSheetId="17" hidden="1">{#N/A,#N/A,FALSE,"단축1";#N/A,#N/A,FALSE,"단축2";#N/A,#N/A,FALSE,"단축3";#N/A,#N/A,FALSE,"장축";#N/A,#N/A,FALSE,"4WD"}</definedName>
    <definedName name="관리" localSheetId="13" hidden="1">{#N/A,#N/A,FALSE,"단축1";#N/A,#N/A,FALSE,"단축2";#N/A,#N/A,FALSE,"단축3";#N/A,#N/A,FALSE,"장축";#N/A,#N/A,FALSE,"4WD"}</definedName>
    <definedName name="관리" localSheetId="14" hidden="1">{#N/A,#N/A,FALSE,"단축1";#N/A,#N/A,FALSE,"단축2";#N/A,#N/A,FALSE,"단축3";#N/A,#N/A,FALSE,"장축";#N/A,#N/A,FALSE,"4WD"}</definedName>
    <definedName name="관리" localSheetId="15" hidden="1">{#N/A,#N/A,FALSE,"단축1";#N/A,#N/A,FALSE,"단축2";#N/A,#N/A,FALSE,"단축3";#N/A,#N/A,FALSE,"장축";#N/A,#N/A,FALSE,"4WD"}</definedName>
    <definedName name="관리" hidden="1">{#N/A,#N/A,FALSE,"단축1";#N/A,#N/A,FALSE,"단축2";#N/A,#N/A,FALSE,"단축3";#N/A,#N/A,FALSE,"장축";#N/A,#N/A,FALSE,"4WD"}</definedName>
    <definedName name="管理">#N/A</definedName>
    <definedName name="관리번호">#REF!</definedName>
    <definedName name="관리지표2" localSheetId="7" hidden="1">{#N/A,#N/A,TRUE,"Y생산";#N/A,#N/A,TRUE,"Y판매";#N/A,#N/A,TRUE,"Y총물량";#N/A,#N/A,TRUE,"Y능력";#N/A,#N/A,TRUE,"YKD"}</definedName>
    <definedName name="관리지표2" localSheetId="16" hidden="1">{#N/A,#N/A,TRUE,"Y생산";#N/A,#N/A,TRUE,"Y판매";#N/A,#N/A,TRUE,"Y총물량";#N/A,#N/A,TRUE,"Y능력";#N/A,#N/A,TRUE,"YKD"}</definedName>
    <definedName name="관리지표2" localSheetId="6" hidden="1">{#N/A,#N/A,TRUE,"Y생산";#N/A,#N/A,TRUE,"Y판매";#N/A,#N/A,TRUE,"Y총물량";#N/A,#N/A,TRUE,"Y능력";#N/A,#N/A,TRUE,"YKD"}</definedName>
    <definedName name="관리지표2" localSheetId="17" hidden="1">{#N/A,#N/A,TRUE,"Y생산";#N/A,#N/A,TRUE,"Y판매";#N/A,#N/A,TRUE,"Y총물량";#N/A,#N/A,TRUE,"Y능력";#N/A,#N/A,TRUE,"YKD"}</definedName>
    <definedName name="관리지표2" localSheetId="13" hidden="1">{#N/A,#N/A,TRUE,"Y생산";#N/A,#N/A,TRUE,"Y판매";#N/A,#N/A,TRUE,"Y총물량";#N/A,#N/A,TRUE,"Y능력";#N/A,#N/A,TRUE,"YKD"}</definedName>
    <definedName name="관리지표2" localSheetId="14" hidden="1">{#N/A,#N/A,TRUE,"Y생산";#N/A,#N/A,TRUE,"Y판매";#N/A,#N/A,TRUE,"Y총물량";#N/A,#N/A,TRUE,"Y능력";#N/A,#N/A,TRUE,"YKD"}</definedName>
    <definedName name="관리지표2" localSheetId="15" hidden="1">{#N/A,#N/A,TRUE,"Y생산";#N/A,#N/A,TRUE,"Y판매";#N/A,#N/A,TRUE,"Y총물량";#N/A,#N/A,TRUE,"Y능력";#N/A,#N/A,TRUE,"YKD"}</definedName>
    <definedName name="관리지표2" hidden="1">{#N/A,#N/A,TRUE,"Y생산";#N/A,#N/A,TRUE,"Y판매";#N/A,#N/A,TRUE,"Y총물량";#N/A,#N/A,TRUE,"Y능력";#N/A,#N/A,TRUE,"YKD"}</definedName>
    <definedName name="광" localSheetId="7" hidden="1">{#N/A,#N/A,FALSE,"단축1";#N/A,#N/A,FALSE,"단축2";#N/A,#N/A,FALSE,"단축3";#N/A,#N/A,FALSE,"장축";#N/A,#N/A,FALSE,"4WD"}</definedName>
    <definedName name="광" localSheetId="16" hidden="1">{#N/A,#N/A,FALSE,"단축1";#N/A,#N/A,FALSE,"단축2";#N/A,#N/A,FALSE,"단축3";#N/A,#N/A,FALSE,"장축";#N/A,#N/A,FALSE,"4WD"}</definedName>
    <definedName name="광" localSheetId="17" hidden="1">{#N/A,#N/A,FALSE,"단축1";#N/A,#N/A,FALSE,"단축2";#N/A,#N/A,FALSE,"단축3";#N/A,#N/A,FALSE,"장축";#N/A,#N/A,FALSE,"4WD"}</definedName>
    <definedName name="광" localSheetId="13" hidden="1">{#N/A,#N/A,FALSE,"단축1";#N/A,#N/A,FALSE,"단축2";#N/A,#N/A,FALSE,"단축3";#N/A,#N/A,FALSE,"장축";#N/A,#N/A,FALSE,"4WD"}</definedName>
    <definedName name="광" localSheetId="14" hidden="1">{#N/A,#N/A,FALSE,"단축1";#N/A,#N/A,FALSE,"단축2";#N/A,#N/A,FALSE,"단축3";#N/A,#N/A,FALSE,"장축";#N/A,#N/A,FALSE,"4WD"}</definedName>
    <definedName name="광" localSheetId="15" hidden="1">{#N/A,#N/A,FALSE,"단축1";#N/A,#N/A,FALSE,"단축2";#N/A,#N/A,FALSE,"단축3";#N/A,#N/A,FALSE,"장축";#N/A,#N/A,FALSE,"4WD"}</definedName>
    <definedName name="광" hidden="1">{#N/A,#N/A,FALSE,"단축1";#N/A,#N/A,FALSE,"단축2";#N/A,#N/A,FALSE,"단축3";#N/A,#N/A,FALSE,"장축";#N/A,#N/A,FALSE,"4WD"}</definedName>
    <definedName name="광주공장">#REF!</definedName>
    <definedName name="광주종합">#REF!</definedName>
    <definedName name="교류회보고">#REF!</definedName>
    <definedName name="교육" localSheetId="7" hidden="1">{#N/A,#N/A,TRUE,"Y생산";#N/A,#N/A,TRUE,"Y판매";#N/A,#N/A,TRUE,"Y총물량";#N/A,#N/A,TRUE,"Y능력";#N/A,#N/A,TRUE,"YKD"}</definedName>
    <definedName name="교육" localSheetId="16" hidden="1">{#N/A,#N/A,TRUE,"Y생산";#N/A,#N/A,TRUE,"Y판매";#N/A,#N/A,TRUE,"Y총물량";#N/A,#N/A,TRUE,"Y능력";#N/A,#N/A,TRUE,"YKD"}</definedName>
    <definedName name="교육" localSheetId="6" hidden="1">{#N/A,#N/A,TRUE,"Y생산";#N/A,#N/A,TRUE,"Y판매";#N/A,#N/A,TRUE,"Y총물량";#N/A,#N/A,TRUE,"Y능력";#N/A,#N/A,TRUE,"YKD"}</definedName>
    <definedName name="교육" localSheetId="17" hidden="1">{#N/A,#N/A,TRUE,"Y생산";#N/A,#N/A,TRUE,"Y판매";#N/A,#N/A,TRUE,"Y총물량";#N/A,#N/A,TRUE,"Y능력";#N/A,#N/A,TRUE,"YKD"}</definedName>
    <definedName name="교육" localSheetId="13" hidden="1">{#N/A,#N/A,TRUE,"Y생산";#N/A,#N/A,TRUE,"Y판매";#N/A,#N/A,TRUE,"Y총물량";#N/A,#N/A,TRUE,"Y능력";#N/A,#N/A,TRUE,"YKD"}</definedName>
    <definedName name="교육" localSheetId="14" hidden="1">{#N/A,#N/A,TRUE,"Y생산";#N/A,#N/A,TRUE,"Y판매";#N/A,#N/A,TRUE,"Y총물량";#N/A,#N/A,TRUE,"Y능력";#N/A,#N/A,TRUE,"YKD"}</definedName>
    <definedName name="교육" localSheetId="15" hidden="1">{#N/A,#N/A,TRUE,"Y생산";#N/A,#N/A,TRUE,"Y판매";#N/A,#N/A,TRUE,"Y총물량";#N/A,#N/A,TRUE,"Y능력";#N/A,#N/A,TRUE,"YKD"}</definedName>
    <definedName name="교육" hidden="1">{#N/A,#N/A,TRUE,"Y생산";#N/A,#N/A,TRUE,"Y판매";#N/A,#N/A,TRUE,"Y총물량";#N/A,#N/A,TRUE,"Y능력";#N/A,#N/A,TRUE,"YKD"}</definedName>
    <definedName name="교재">#REF!</definedName>
    <definedName name="교ㅗㄱ" localSheetId="7">BlankMacro1</definedName>
    <definedName name="교ㅗㄱ" localSheetId="16">BlankMacro1</definedName>
    <definedName name="교ㅗㄱ" localSheetId="17">BlankMacro1</definedName>
    <definedName name="교ㅗㄱ" localSheetId="10">BlankMacro1</definedName>
    <definedName name="교ㅗㄱ" localSheetId="8">BlankMacro1</definedName>
    <definedName name="교ㅗㄱ" localSheetId="0">BlankMacro1</definedName>
    <definedName name="교ㅗㄱ" localSheetId="13">BlankMacro1</definedName>
    <definedName name="교ㅗㄱ" localSheetId="14">BlankMacro1</definedName>
    <definedName name="교ㅗㄱ" localSheetId="11">BlankMacro1</definedName>
    <definedName name="교ㅗㄱ" localSheetId="15">BlankMacro1</definedName>
    <definedName name="교ㅗㄱ">BlankMacro1</definedName>
    <definedName name="교ㅗㄱㄵ됴ㅗ" localSheetId="7">BlankMacro1</definedName>
    <definedName name="교ㅗㄱㄵ됴ㅗ" localSheetId="16">BlankMacro1</definedName>
    <definedName name="교ㅗㄱㄵ됴ㅗ" localSheetId="17">BlankMacro1</definedName>
    <definedName name="교ㅗㄱㄵ됴ㅗ" localSheetId="10">BlankMacro1</definedName>
    <definedName name="교ㅗㄱㄵ됴ㅗ" localSheetId="8">BlankMacro1</definedName>
    <definedName name="교ㅗㄱㄵ됴ㅗ" localSheetId="0">BlankMacro1</definedName>
    <definedName name="교ㅗㄱㄵ됴ㅗ" localSheetId="13">BlankMacro1</definedName>
    <definedName name="교ㅗㄱㄵ됴ㅗ" localSheetId="14">BlankMacro1</definedName>
    <definedName name="교ㅗㄱㄵ됴ㅗ" localSheetId="11">BlankMacro1</definedName>
    <definedName name="교ㅗㄱㄵ됴ㅗ" localSheetId="15">BlankMacro1</definedName>
    <definedName name="교ㅗㄱㄵ됴ㅗ">BlankMacro1</definedName>
    <definedName name="교ㅗㄱㅇ료ㅗㅎ" localSheetId="7">BlankMacro1</definedName>
    <definedName name="교ㅗㄱㅇ료ㅗㅎ" localSheetId="16">BlankMacro1</definedName>
    <definedName name="교ㅗㄱㅇ료ㅗㅎ" localSheetId="17">BlankMacro1</definedName>
    <definedName name="교ㅗㄱㅇ료ㅗㅎ" localSheetId="10">BlankMacro1</definedName>
    <definedName name="교ㅗㄱㅇ료ㅗㅎ" localSheetId="8">BlankMacro1</definedName>
    <definedName name="교ㅗㄱㅇ료ㅗㅎ" localSheetId="0">BlankMacro1</definedName>
    <definedName name="교ㅗㄱㅇ료ㅗㅎ" localSheetId="13">BlankMacro1</definedName>
    <definedName name="교ㅗㄱㅇ료ㅗㅎ" localSheetId="14">BlankMacro1</definedName>
    <definedName name="교ㅗㄱㅇ료ㅗㅎ" localSheetId="11">BlankMacro1</definedName>
    <definedName name="교ㅗㄱㅇ료ㅗㅎ" localSheetId="15">BlankMacro1</definedName>
    <definedName name="교ㅗㄱㅇ료ㅗㅎ">BlankMacro1</definedName>
    <definedName name="교ㅡ" localSheetId="7">#REF!</definedName>
    <definedName name="교ㅡ">#REF!</definedName>
    <definedName name="구동" localSheetId="7">[0]!BlankMacro1</definedName>
    <definedName name="구동" localSheetId="16">[0]!BlankMacro1</definedName>
    <definedName name="구동" localSheetId="17">[0]!BlankMacro1</definedName>
    <definedName name="구동" localSheetId="10">[0]!BlankMacro1</definedName>
    <definedName name="구동" localSheetId="8">[0]!BlankMacro1</definedName>
    <definedName name="구동" localSheetId="0">[0]!BlankMacro1</definedName>
    <definedName name="구동" localSheetId="13">[0]!BlankMacro1</definedName>
    <definedName name="구동" localSheetId="14">[0]!BlankMacro1</definedName>
    <definedName name="구동" localSheetId="11">[0]!BlankMacro1</definedName>
    <definedName name="구동" localSheetId="15">[0]!BlankMacro1</definedName>
    <definedName name="구동">[0]!BlankMacro1</definedName>
    <definedName name="구매">#N/A</definedName>
    <definedName name="구분" localSheetId="7">#REF!</definedName>
    <definedName name="구분">#REF!</definedName>
    <definedName name="구상서5" localSheetId="7" hidden="1">{#N/A,#N/A,FALSE,"단축1";#N/A,#N/A,FALSE,"단축2";#N/A,#N/A,FALSE,"단축3";#N/A,#N/A,FALSE,"장축";#N/A,#N/A,FALSE,"4WD"}</definedName>
    <definedName name="구상서5" localSheetId="16" hidden="1">{#N/A,#N/A,FALSE,"단축1";#N/A,#N/A,FALSE,"단축2";#N/A,#N/A,FALSE,"단축3";#N/A,#N/A,FALSE,"장축";#N/A,#N/A,FALSE,"4WD"}</definedName>
    <definedName name="구상서5" localSheetId="17" hidden="1">{#N/A,#N/A,FALSE,"단축1";#N/A,#N/A,FALSE,"단축2";#N/A,#N/A,FALSE,"단축3";#N/A,#N/A,FALSE,"장축";#N/A,#N/A,FALSE,"4WD"}</definedName>
    <definedName name="구상서5" localSheetId="13" hidden="1">{#N/A,#N/A,FALSE,"단축1";#N/A,#N/A,FALSE,"단축2";#N/A,#N/A,FALSE,"단축3";#N/A,#N/A,FALSE,"장축";#N/A,#N/A,FALSE,"4WD"}</definedName>
    <definedName name="구상서5" localSheetId="14" hidden="1">{#N/A,#N/A,FALSE,"단축1";#N/A,#N/A,FALSE,"단축2";#N/A,#N/A,FALSE,"단축3";#N/A,#N/A,FALSE,"장축";#N/A,#N/A,FALSE,"4WD"}</definedName>
    <definedName name="구상서5" localSheetId="15" hidden="1">{#N/A,#N/A,FALSE,"단축1";#N/A,#N/A,FALSE,"단축2";#N/A,#N/A,FALSE,"단축3";#N/A,#N/A,FALSE,"장축";#N/A,#N/A,FALSE,"4WD"}</definedName>
    <definedName name="구상서5" hidden="1">{#N/A,#N/A,FALSE,"단축1";#N/A,#N/A,FALSE,"단축2";#N/A,#N/A,FALSE,"단축3";#N/A,#N/A,FALSE,"장축";#N/A,#N/A,FALSE,"4WD"}</definedName>
    <definedName name="구상제안2">#N/A</definedName>
    <definedName name="구칠">#REF!</definedName>
    <definedName name="구칠건가">#REF!</definedName>
    <definedName name="구칠금형" localSheetId="6">#REF!</definedName>
    <definedName name="구칠금형">#REF!</definedName>
    <definedName name="국">#REF!</definedName>
    <definedName name="국가별일반현황" hidden="1">{#N/A,#N/A,FALSE,"단축1";#N/A,#N/A,FALSE,"단축2";#N/A,#N/A,FALSE,"단축3";#N/A,#N/A,FALSE,"장축";#N/A,#N/A,FALSE,"4WD"}</definedName>
    <definedName name="국내" localSheetId="7" hidden="1">{#N/A,#N/A,FALSE,"단축1";#N/A,#N/A,FALSE,"단축2";#N/A,#N/A,FALSE,"단축3";#N/A,#N/A,FALSE,"장축";#N/A,#N/A,FALSE,"4WD"}</definedName>
    <definedName name="국내" localSheetId="16" hidden="1">{#N/A,#N/A,FALSE,"단축1";#N/A,#N/A,FALSE,"단축2";#N/A,#N/A,FALSE,"단축3";#N/A,#N/A,FALSE,"장축";#N/A,#N/A,FALSE,"4WD"}</definedName>
    <definedName name="국내" localSheetId="17" hidden="1">{#N/A,#N/A,FALSE,"단축1";#N/A,#N/A,FALSE,"단축2";#N/A,#N/A,FALSE,"단축3";#N/A,#N/A,FALSE,"장축";#N/A,#N/A,FALSE,"4WD"}</definedName>
    <definedName name="국내" localSheetId="13" hidden="1">{#N/A,#N/A,FALSE,"단축1";#N/A,#N/A,FALSE,"단축2";#N/A,#N/A,FALSE,"단축3";#N/A,#N/A,FALSE,"장축";#N/A,#N/A,FALSE,"4WD"}</definedName>
    <definedName name="국내" localSheetId="14" hidden="1">{#N/A,#N/A,FALSE,"단축1";#N/A,#N/A,FALSE,"단축2";#N/A,#N/A,FALSE,"단축3";#N/A,#N/A,FALSE,"장축";#N/A,#N/A,FALSE,"4WD"}</definedName>
    <definedName name="국내" localSheetId="15" hidden="1">{#N/A,#N/A,FALSE,"단축1";#N/A,#N/A,FALSE,"단축2";#N/A,#N/A,FALSE,"단축3";#N/A,#N/A,FALSE,"장축";#N/A,#N/A,FALSE,"4WD"}</definedName>
    <definedName name="국내" hidden="1">{#N/A,#N/A,FALSE,"단축1";#N/A,#N/A,FALSE,"단축2";#N/A,#N/A,FALSE,"단축3";#N/A,#N/A,FALSE,"장축";#N/A,#N/A,FALSE,"4WD"}</definedName>
    <definedName name="국내2" localSheetId="6">#REF!</definedName>
    <definedName name="국내2">#REF!</definedName>
    <definedName name="국내abs" localSheetId="6">#REF!</definedName>
    <definedName name="국내abs">#REF!</definedName>
    <definedName name="국내출장2" localSheetId="7" hidden="1">{#N/A,#N/A,TRUE,"Y생산";#N/A,#N/A,TRUE,"Y판매";#N/A,#N/A,TRUE,"Y총물량";#N/A,#N/A,TRUE,"Y능력";#N/A,#N/A,TRUE,"YKD"}</definedName>
    <definedName name="국내출장2" localSheetId="16" hidden="1">{#N/A,#N/A,TRUE,"Y생산";#N/A,#N/A,TRUE,"Y판매";#N/A,#N/A,TRUE,"Y총물량";#N/A,#N/A,TRUE,"Y능력";#N/A,#N/A,TRUE,"YKD"}</definedName>
    <definedName name="국내출장2" localSheetId="17" hidden="1">{#N/A,#N/A,TRUE,"Y생산";#N/A,#N/A,TRUE,"Y판매";#N/A,#N/A,TRUE,"Y총물량";#N/A,#N/A,TRUE,"Y능력";#N/A,#N/A,TRUE,"YKD"}</definedName>
    <definedName name="국내출장2" localSheetId="13" hidden="1">{#N/A,#N/A,TRUE,"Y생산";#N/A,#N/A,TRUE,"Y판매";#N/A,#N/A,TRUE,"Y총물량";#N/A,#N/A,TRUE,"Y능력";#N/A,#N/A,TRUE,"YKD"}</definedName>
    <definedName name="국내출장2" localSheetId="14" hidden="1">{#N/A,#N/A,TRUE,"Y생산";#N/A,#N/A,TRUE,"Y판매";#N/A,#N/A,TRUE,"Y총물량";#N/A,#N/A,TRUE,"Y능력";#N/A,#N/A,TRUE,"YKD"}</definedName>
    <definedName name="국내출장2" localSheetId="15" hidden="1">{#N/A,#N/A,TRUE,"Y생산";#N/A,#N/A,TRUE,"Y판매";#N/A,#N/A,TRUE,"Y총물량";#N/A,#N/A,TRUE,"Y능력";#N/A,#N/A,TRUE,"YKD"}</definedName>
    <definedName name="국내출장2" hidden="1">{#N/A,#N/A,TRUE,"Y생산";#N/A,#N/A,TRUE,"Y판매";#N/A,#N/A,TRUE,"Y총물량";#N/A,#N/A,TRUE,"Y능력";#N/A,#N/A,TRUE,"YKD"}</definedName>
    <definedName name="권오종" localSheetId="7" hidden="1">{#N/A,#N/A,FALSE,"단축1";#N/A,#N/A,FALSE,"단축2";#N/A,#N/A,FALSE,"단축3";#N/A,#N/A,FALSE,"장축";#N/A,#N/A,FALSE,"4WD"}</definedName>
    <definedName name="권오종" localSheetId="16" hidden="1">{#N/A,#N/A,FALSE,"단축1";#N/A,#N/A,FALSE,"단축2";#N/A,#N/A,FALSE,"단축3";#N/A,#N/A,FALSE,"장축";#N/A,#N/A,FALSE,"4WD"}</definedName>
    <definedName name="권오종" localSheetId="17" hidden="1">{#N/A,#N/A,FALSE,"단축1";#N/A,#N/A,FALSE,"단축2";#N/A,#N/A,FALSE,"단축3";#N/A,#N/A,FALSE,"장축";#N/A,#N/A,FALSE,"4WD"}</definedName>
    <definedName name="권오종" localSheetId="13" hidden="1">{#N/A,#N/A,FALSE,"단축1";#N/A,#N/A,FALSE,"단축2";#N/A,#N/A,FALSE,"단축3";#N/A,#N/A,FALSE,"장축";#N/A,#N/A,FALSE,"4WD"}</definedName>
    <definedName name="권오종" localSheetId="14" hidden="1">{#N/A,#N/A,FALSE,"단축1";#N/A,#N/A,FALSE,"단축2";#N/A,#N/A,FALSE,"단축3";#N/A,#N/A,FALSE,"장축";#N/A,#N/A,FALSE,"4WD"}</definedName>
    <definedName name="권오종" localSheetId="15" hidden="1">{#N/A,#N/A,FALSE,"단축1";#N/A,#N/A,FALSE,"단축2";#N/A,#N/A,FALSE,"단축3";#N/A,#N/A,FALSE,"장축";#N/A,#N/A,FALSE,"4WD"}</definedName>
    <definedName name="권오종" hidden="1">{#N/A,#N/A,FALSE,"단축1";#N/A,#N/A,FALSE,"단축2";#N/A,#N/A,FALSE,"단축3";#N/A,#N/A,FALSE,"장축";#N/A,#N/A,FALSE,"4WD"}</definedName>
    <definedName name="그" localSheetId="7" hidden="1">{#N/A,#N/A,FALSE,"단축1";#N/A,#N/A,FALSE,"단축2";#N/A,#N/A,FALSE,"단축3";#N/A,#N/A,FALSE,"장축";#N/A,#N/A,FALSE,"4WD"}</definedName>
    <definedName name="그" localSheetId="16" hidden="1">{#N/A,#N/A,FALSE,"단축1";#N/A,#N/A,FALSE,"단축2";#N/A,#N/A,FALSE,"단축3";#N/A,#N/A,FALSE,"장축";#N/A,#N/A,FALSE,"4WD"}</definedName>
    <definedName name="그" localSheetId="6" hidden="1">{#N/A,#N/A,FALSE,"단축1";#N/A,#N/A,FALSE,"단축2";#N/A,#N/A,FALSE,"단축3";#N/A,#N/A,FALSE,"장축";#N/A,#N/A,FALSE,"4WD"}</definedName>
    <definedName name="그" localSheetId="17" hidden="1">{#N/A,#N/A,FALSE,"단축1";#N/A,#N/A,FALSE,"단축2";#N/A,#N/A,FALSE,"단축3";#N/A,#N/A,FALSE,"장축";#N/A,#N/A,FALSE,"4WD"}</definedName>
    <definedName name="그" localSheetId="13" hidden="1">{#N/A,#N/A,FALSE,"단축1";#N/A,#N/A,FALSE,"단축2";#N/A,#N/A,FALSE,"단축3";#N/A,#N/A,FALSE,"장축";#N/A,#N/A,FALSE,"4WD"}</definedName>
    <definedName name="그" localSheetId="14" hidden="1">{#N/A,#N/A,FALSE,"단축1";#N/A,#N/A,FALSE,"단축2";#N/A,#N/A,FALSE,"단축3";#N/A,#N/A,FALSE,"장축";#N/A,#N/A,FALSE,"4WD"}</definedName>
    <definedName name="그" localSheetId="15" hidden="1">{#N/A,#N/A,FALSE,"단축1";#N/A,#N/A,FALSE,"단축2";#N/A,#N/A,FALSE,"단축3";#N/A,#N/A,FALSE,"장축";#N/A,#N/A,FALSE,"4WD"}</definedName>
    <definedName name="그" hidden="1">{#N/A,#N/A,FALSE,"단축1";#N/A,#N/A,FALSE,"단축2";#N/A,#N/A,FALSE,"단축3";#N/A,#N/A,FALSE,"장축";#N/A,#N/A,FALSE,"4WD"}</definedName>
    <definedName name="그냥해" localSheetId="7" hidden="1">{#N/A,#N/A,FALSE,"단축1";#N/A,#N/A,FALSE,"단축2";#N/A,#N/A,FALSE,"단축3";#N/A,#N/A,FALSE,"장축";#N/A,#N/A,FALSE,"4WD"}</definedName>
    <definedName name="그냥해" localSheetId="16" hidden="1">{#N/A,#N/A,FALSE,"단축1";#N/A,#N/A,FALSE,"단축2";#N/A,#N/A,FALSE,"단축3";#N/A,#N/A,FALSE,"장축";#N/A,#N/A,FALSE,"4WD"}</definedName>
    <definedName name="그냥해" localSheetId="17" hidden="1">{#N/A,#N/A,FALSE,"단축1";#N/A,#N/A,FALSE,"단축2";#N/A,#N/A,FALSE,"단축3";#N/A,#N/A,FALSE,"장축";#N/A,#N/A,FALSE,"4WD"}</definedName>
    <definedName name="그냥해" localSheetId="13" hidden="1">{#N/A,#N/A,FALSE,"단축1";#N/A,#N/A,FALSE,"단축2";#N/A,#N/A,FALSE,"단축3";#N/A,#N/A,FALSE,"장축";#N/A,#N/A,FALSE,"4WD"}</definedName>
    <definedName name="그냥해" localSheetId="14" hidden="1">{#N/A,#N/A,FALSE,"단축1";#N/A,#N/A,FALSE,"단축2";#N/A,#N/A,FALSE,"단축3";#N/A,#N/A,FALSE,"장축";#N/A,#N/A,FALSE,"4WD"}</definedName>
    <definedName name="그냥해" localSheetId="15" hidden="1">{#N/A,#N/A,FALSE,"단축1";#N/A,#N/A,FALSE,"단축2";#N/A,#N/A,FALSE,"단축3";#N/A,#N/A,FALSE,"장축";#N/A,#N/A,FALSE,"4WD"}</definedName>
    <definedName name="그냥해" hidden="1">{#N/A,#N/A,FALSE,"단축1";#N/A,#N/A,FALSE,"단축2";#N/A,#N/A,FALSE,"단축3";#N/A,#N/A,FALSE,"장축";#N/A,#N/A,FALSE,"4WD"}</definedName>
    <definedName name="그래프">#REF!</definedName>
    <definedName name="그레이스2" localSheetId="7" hidden="1">{#N/A,#N/A,FALSE,"단축1";#N/A,#N/A,FALSE,"단축2";#N/A,#N/A,FALSE,"단축3";#N/A,#N/A,FALSE,"장축";#N/A,#N/A,FALSE,"4WD"}</definedName>
    <definedName name="그레이스2" localSheetId="16" hidden="1">{#N/A,#N/A,FALSE,"단축1";#N/A,#N/A,FALSE,"단축2";#N/A,#N/A,FALSE,"단축3";#N/A,#N/A,FALSE,"장축";#N/A,#N/A,FALSE,"4WD"}</definedName>
    <definedName name="그레이스2" localSheetId="17" hidden="1">{#N/A,#N/A,FALSE,"단축1";#N/A,#N/A,FALSE,"단축2";#N/A,#N/A,FALSE,"단축3";#N/A,#N/A,FALSE,"장축";#N/A,#N/A,FALSE,"4WD"}</definedName>
    <definedName name="그레이스2" localSheetId="13" hidden="1">{#N/A,#N/A,FALSE,"단축1";#N/A,#N/A,FALSE,"단축2";#N/A,#N/A,FALSE,"단축3";#N/A,#N/A,FALSE,"장축";#N/A,#N/A,FALSE,"4WD"}</definedName>
    <definedName name="그레이스2" localSheetId="14" hidden="1">{#N/A,#N/A,FALSE,"단축1";#N/A,#N/A,FALSE,"단축2";#N/A,#N/A,FALSE,"단축3";#N/A,#N/A,FALSE,"장축";#N/A,#N/A,FALSE,"4WD"}</definedName>
    <definedName name="그레이스2" localSheetId="15" hidden="1">{#N/A,#N/A,FALSE,"단축1";#N/A,#N/A,FALSE,"단축2";#N/A,#N/A,FALSE,"단축3";#N/A,#N/A,FALSE,"장축";#N/A,#N/A,FALSE,"4WD"}</definedName>
    <definedName name="그레이스2" hidden="1">{#N/A,#N/A,FALSE,"단축1";#N/A,#N/A,FALSE,"단축2";#N/A,#N/A,FALSE,"단축3";#N/A,#N/A,FALSE,"장축";#N/A,#N/A,FALSE,"4WD"}</definedName>
    <definedName name="그룹나눈" localSheetId="7" hidden="1">{#N/A,#N/A,FALSE,"단축1";#N/A,#N/A,FALSE,"단축2";#N/A,#N/A,FALSE,"단축3";#N/A,#N/A,FALSE,"장축";#N/A,#N/A,FALSE,"4WD"}</definedName>
    <definedName name="그룹나눈" localSheetId="16" hidden="1">{#N/A,#N/A,FALSE,"단축1";#N/A,#N/A,FALSE,"단축2";#N/A,#N/A,FALSE,"단축3";#N/A,#N/A,FALSE,"장축";#N/A,#N/A,FALSE,"4WD"}</definedName>
    <definedName name="그룹나눈" localSheetId="17" hidden="1">{#N/A,#N/A,FALSE,"단축1";#N/A,#N/A,FALSE,"단축2";#N/A,#N/A,FALSE,"단축3";#N/A,#N/A,FALSE,"장축";#N/A,#N/A,FALSE,"4WD"}</definedName>
    <definedName name="그룹나눈" localSheetId="13" hidden="1">{#N/A,#N/A,FALSE,"단축1";#N/A,#N/A,FALSE,"단축2";#N/A,#N/A,FALSE,"단축3";#N/A,#N/A,FALSE,"장축";#N/A,#N/A,FALSE,"4WD"}</definedName>
    <definedName name="그룹나눈" localSheetId="14" hidden="1">{#N/A,#N/A,FALSE,"단축1";#N/A,#N/A,FALSE,"단축2";#N/A,#N/A,FALSE,"단축3";#N/A,#N/A,FALSE,"장축";#N/A,#N/A,FALSE,"4WD"}</definedName>
    <definedName name="그룹나눈" localSheetId="15" hidden="1">{#N/A,#N/A,FALSE,"단축1";#N/A,#N/A,FALSE,"단축2";#N/A,#N/A,FALSE,"단축3";#N/A,#N/A,FALSE,"장축";#N/A,#N/A,FALSE,"4WD"}</definedName>
    <definedName name="그룹나눈" hidden="1">{#N/A,#N/A,FALSE,"단축1";#N/A,#N/A,FALSE,"단축2";#N/A,#N/A,FALSE,"단축3";#N/A,#N/A,FALSE,"장축";#N/A,#N/A,FALSE,"4WD"}</definedName>
    <definedName name="그림" localSheetId="6">#REF!</definedName>
    <definedName name="그림">#REF!</definedName>
    <definedName name="그림222" localSheetId="6">#REF!</definedName>
    <definedName name="그림222">#REF!</definedName>
    <definedName name="근거1" localSheetId="7" hidden="1">{#N/A,#N/A,FALSE,"단축1";#N/A,#N/A,FALSE,"단축2";#N/A,#N/A,FALSE,"단축3";#N/A,#N/A,FALSE,"장축";#N/A,#N/A,FALSE,"4WD"}</definedName>
    <definedName name="근거1" localSheetId="16" hidden="1">{#N/A,#N/A,FALSE,"단축1";#N/A,#N/A,FALSE,"단축2";#N/A,#N/A,FALSE,"단축3";#N/A,#N/A,FALSE,"장축";#N/A,#N/A,FALSE,"4WD"}</definedName>
    <definedName name="근거1" localSheetId="17" hidden="1">{#N/A,#N/A,FALSE,"단축1";#N/A,#N/A,FALSE,"단축2";#N/A,#N/A,FALSE,"단축3";#N/A,#N/A,FALSE,"장축";#N/A,#N/A,FALSE,"4WD"}</definedName>
    <definedName name="근거1" localSheetId="13" hidden="1">{#N/A,#N/A,FALSE,"단축1";#N/A,#N/A,FALSE,"단축2";#N/A,#N/A,FALSE,"단축3";#N/A,#N/A,FALSE,"장축";#N/A,#N/A,FALSE,"4WD"}</definedName>
    <definedName name="근거1" localSheetId="14" hidden="1">{#N/A,#N/A,FALSE,"단축1";#N/A,#N/A,FALSE,"단축2";#N/A,#N/A,FALSE,"단축3";#N/A,#N/A,FALSE,"장축";#N/A,#N/A,FALSE,"4WD"}</definedName>
    <definedName name="근거1" localSheetId="15" hidden="1">{#N/A,#N/A,FALSE,"단축1";#N/A,#N/A,FALSE,"단축2";#N/A,#N/A,FALSE,"단축3";#N/A,#N/A,FALSE,"장축";#N/A,#N/A,FALSE,"4WD"}</definedName>
    <definedName name="근거1" hidden="1">{#N/A,#N/A,FALSE,"단축1";#N/A,#N/A,FALSE,"단축2";#N/A,#N/A,FALSE,"단축3";#N/A,#N/A,FALSE,"장축";#N/A,#N/A,FALSE,"4WD"}</definedName>
    <definedName name="근거2" localSheetId="7" hidden="1">{#N/A,#N/A,FALSE,"단축1";#N/A,#N/A,FALSE,"단축2";#N/A,#N/A,FALSE,"단축3";#N/A,#N/A,FALSE,"장축";#N/A,#N/A,FALSE,"4WD"}</definedName>
    <definedName name="근거2" localSheetId="16" hidden="1">{#N/A,#N/A,FALSE,"단축1";#N/A,#N/A,FALSE,"단축2";#N/A,#N/A,FALSE,"단축3";#N/A,#N/A,FALSE,"장축";#N/A,#N/A,FALSE,"4WD"}</definedName>
    <definedName name="근거2" localSheetId="6" hidden="1">{#N/A,#N/A,FALSE,"단축1";#N/A,#N/A,FALSE,"단축2";#N/A,#N/A,FALSE,"단축3";#N/A,#N/A,FALSE,"장축";#N/A,#N/A,FALSE,"4WD"}</definedName>
    <definedName name="근거2" localSheetId="17" hidden="1">{#N/A,#N/A,FALSE,"단축1";#N/A,#N/A,FALSE,"단축2";#N/A,#N/A,FALSE,"단축3";#N/A,#N/A,FALSE,"장축";#N/A,#N/A,FALSE,"4WD"}</definedName>
    <definedName name="근거2" localSheetId="13" hidden="1">{#N/A,#N/A,FALSE,"단축1";#N/A,#N/A,FALSE,"단축2";#N/A,#N/A,FALSE,"단축3";#N/A,#N/A,FALSE,"장축";#N/A,#N/A,FALSE,"4WD"}</definedName>
    <definedName name="근거2" localSheetId="14" hidden="1">{#N/A,#N/A,FALSE,"단축1";#N/A,#N/A,FALSE,"단축2";#N/A,#N/A,FALSE,"단축3";#N/A,#N/A,FALSE,"장축";#N/A,#N/A,FALSE,"4WD"}</definedName>
    <definedName name="근거2" localSheetId="15" hidden="1">{#N/A,#N/A,FALSE,"단축1";#N/A,#N/A,FALSE,"단축2";#N/A,#N/A,FALSE,"단축3";#N/A,#N/A,FALSE,"장축";#N/A,#N/A,FALSE,"4WD"}</definedName>
    <definedName name="근거2" hidden="1">{#N/A,#N/A,FALSE,"단축1";#N/A,#N/A,FALSE,"단축2";#N/A,#N/A,FALSE,"단축3";#N/A,#N/A,FALSE,"장축";#N/A,#N/A,FALSE,"4WD"}</definedName>
    <definedName name="근넌" localSheetId="7">{#N/A,#N/A,FALSE,"단축1";#N/A,#N/A,FALSE,"단축2";#N/A,#N/A,FALSE,"단축3";#N/A,#N/A,FALSE,"장축";#N/A,#N/A,FALSE,"4WD"}</definedName>
    <definedName name="근넌" localSheetId="16">{#N/A,#N/A,FALSE,"단축1";#N/A,#N/A,FALSE,"단축2";#N/A,#N/A,FALSE,"단축3";#N/A,#N/A,FALSE,"장축";#N/A,#N/A,FALSE,"4WD"}</definedName>
    <definedName name="근넌" localSheetId="17">{#N/A,#N/A,FALSE,"단축1";#N/A,#N/A,FALSE,"단축2";#N/A,#N/A,FALSE,"단축3";#N/A,#N/A,FALSE,"장축";#N/A,#N/A,FALSE,"4WD"}</definedName>
    <definedName name="근넌" localSheetId="13">{#N/A,#N/A,FALSE,"단축1";#N/A,#N/A,FALSE,"단축2";#N/A,#N/A,FALSE,"단축3";#N/A,#N/A,FALSE,"장축";#N/A,#N/A,FALSE,"4WD"}</definedName>
    <definedName name="근넌" localSheetId="14">{#N/A,#N/A,FALSE,"단축1";#N/A,#N/A,FALSE,"단축2";#N/A,#N/A,FALSE,"단축3";#N/A,#N/A,FALSE,"장축";#N/A,#N/A,FALSE,"4WD"}</definedName>
    <definedName name="근넌" localSheetId="15">{#N/A,#N/A,FALSE,"단축1";#N/A,#N/A,FALSE,"단축2";#N/A,#N/A,FALSE,"단축3";#N/A,#N/A,FALSE,"장축";#N/A,#N/A,FALSE,"4WD"}</definedName>
    <definedName name="근넌">{#N/A,#N/A,FALSE,"단축1";#N/A,#N/A,FALSE,"단축2";#N/A,#N/A,FALSE,"단축3";#N/A,#N/A,FALSE,"장축";#N/A,#N/A,FALSE,"4WD"}</definedName>
    <definedName name="근본">#REF!</definedName>
    <definedName name="근태">#REF!</definedName>
    <definedName name="근태일ㄹ">#REF!</definedName>
    <definedName name="금송">#REF!</definedName>
    <definedName name="金額">#REF!</definedName>
    <definedName name="금월" localSheetId="7" hidden="1">{#N/A,#N/A,TRUE,"Y생산";#N/A,#N/A,TRUE,"Y판매";#N/A,#N/A,TRUE,"Y총물량";#N/A,#N/A,TRUE,"Y능력";#N/A,#N/A,TRUE,"YKD"}</definedName>
    <definedName name="금월" localSheetId="16" hidden="1">{#N/A,#N/A,TRUE,"Y생산";#N/A,#N/A,TRUE,"Y판매";#N/A,#N/A,TRUE,"Y총물량";#N/A,#N/A,TRUE,"Y능력";#N/A,#N/A,TRUE,"YKD"}</definedName>
    <definedName name="금월" localSheetId="6" hidden="1">{#N/A,#N/A,TRUE,"Y생산";#N/A,#N/A,TRUE,"Y판매";#N/A,#N/A,TRUE,"Y총물량";#N/A,#N/A,TRUE,"Y능력";#N/A,#N/A,TRUE,"YKD"}</definedName>
    <definedName name="금월" localSheetId="17" hidden="1">{#N/A,#N/A,TRUE,"Y생산";#N/A,#N/A,TRUE,"Y판매";#N/A,#N/A,TRUE,"Y총물량";#N/A,#N/A,TRUE,"Y능력";#N/A,#N/A,TRUE,"YKD"}</definedName>
    <definedName name="금월" localSheetId="13" hidden="1">{#N/A,#N/A,TRUE,"Y생산";#N/A,#N/A,TRUE,"Y판매";#N/A,#N/A,TRUE,"Y총물량";#N/A,#N/A,TRUE,"Y능력";#N/A,#N/A,TRUE,"YKD"}</definedName>
    <definedName name="금월" localSheetId="14" hidden="1">{#N/A,#N/A,TRUE,"Y생산";#N/A,#N/A,TRUE,"Y판매";#N/A,#N/A,TRUE,"Y총물량";#N/A,#N/A,TRUE,"Y능력";#N/A,#N/A,TRUE,"YKD"}</definedName>
    <definedName name="금월" localSheetId="15" hidden="1">{#N/A,#N/A,TRUE,"Y생산";#N/A,#N/A,TRUE,"Y판매";#N/A,#N/A,TRUE,"Y총물량";#N/A,#N/A,TRUE,"Y능력";#N/A,#N/A,TRUE,"YKD"}</definedName>
    <definedName name="금월" hidden="1">{#N/A,#N/A,TRUE,"Y생산";#N/A,#N/A,TRUE,"Y판매";#N/A,#N/A,TRUE,"Y총물량";#N/A,#N/A,TRUE,"Y능력";#N/A,#N/A,TRUE,"YKD"}</definedName>
    <definedName name="금협">#REF!</definedName>
    <definedName name="금형" localSheetId="7" hidden="1">{#N/A,#N/A,FALSE,"단축1";#N/A,#N/A,FALSE,"단축2";#N/A,#N/A,FALSE,"단축3";#N/A,#N/A,FALSE,"장축";#N/A,#N/A,FALSE,"4WD"}</definedName>
    <definedName name="금형" localSheetId="16" hidden="1">{#N/A,#N/A,FALSE,"단축1";#N/A,#N/A,FALSE,"단축2";#N/A,#N/A,FALSE,"단축3";#N/A,#N/A,FALSE,"장축";#N/A,#N/A,FALSE,"4WD"}</definedName>
    <definedName name="금형" localSheetId="6" hidden="1">{#N/A,#N/A,FALSE,"단축1";#N/A,#N/A,FALSE,"단축2";#N/A,#N/A,FALSE,"단축3";#N/A,#N/A,FALSE,"장축";#N/A,#N/A,FALSE,"4WD"}</definedName>
    <definedName name="금형" localSheetId="17" hidden="1">{#N/A,#N/A,FALSE,"단축1";#N/A,#N/A,FALSE,"단축2";#N/A,#N/A,FALSE,"단축3";#N/A,#N/A,FALSE,"장축";#N/A,#N/A,FALSE,"4WD"}</definedName>
    <definedName name="금형" localSheetId="13" hidden="1">{#N/A,#N/A,FALSE,"단축1";#N/A,#N/A,FALSE,"단축2";#N/A,#N/A,FALSE,"단축3";#N/A,#N/A,FALSE,"장축";#N/A,#N/A,FALSE,"4WD"}</definedName>
    <definedName name="금형" localSheetId="14" hidden="1">{#N/A,#N/A,FALSE,"단축1";#N/A,#N/A,FALSE,"단축2";#N/A,#N/A,FALSE,"단축3";#N/A,#N/A,FALSE,"장축";#N/A,#N/A,FALSE,"4WD"}</definedName>
    <definedName name="금형" localSheetId="15" hidden="1">{#N/A,#N/A,FALSE,"단축1";#N/A,#N/A,FALSE,"단축2";#N/A,#N/A,FALSE,"단축3";#N/A,#N/A,FALSE,"장축";#N/A,#N/A,FALSE,"4WD"}</definedName>
    <definedName name="금형" hidden="1">{#N/A,#N/A,FALSE,"단축1";#N/A,#N/A,FALSE,"단축2";#N/A,#N/A,FALSE,"단축3";#N/A,#N/A,FALSE,"장축";#N/A,#N/A,FALSE,"4WD"}</definedName>
    <definedName name="금형3" localSheetId="7" hidden="1">{#N/A,#N/A,FALSE,"단축1";#N/A,#N/A,FALSE,"단축2";#N/A,#N/A,FALSE,"단축3";#N/A,#N/A,FALSE,"장축";#N/A,#N/A,FALSE,"4WD"}</definedName>
    <definedName name="금형3" localSheetId="16" hidden="1">{#N/A,#N/A,FALSE,"단축1";#N/A,#N/A,FALSE,"단축2";#N/A,#N/A,FALSE,"단축3";#N/A,#N/A,FALSE,"장축";#N/A,#N/A,FALSE,"4WD"}</definedName>
    <definedName name="금형3" localSheetId="6" hidden="1">{#N/A,#N/A,FALSE,"단축1";#N/A,#N/A,FALSE,"단축2";#N/A,#N/A,FALSE,"단축3";#N/A,#N/A,FALSE,"장축";#N/A,#N/A,FALSE,"4WD"}</definedName>
    <definedName name="금형3" localSheetId="17" hidden="1">{#N/A,#N/A,FALSE,"단축1";#N/A,#N/A,FALSE,"단축2";#N/A,#N/A,FALSE,"단축3";#N/A,#N/A,FALSE,"장축";#N/A,#N/A,FALSE,"4WD"}</definedName>
    <definedName name="금형3" localSheetId="13" hidden="1">{#N/A,#N/A,FALSE,"단축1";#N/A,#N/A,FALSE,"단축2";#N/A,#N/A,FALSE,"단축3";#N/A,#N/A,FALSE,"장축";#N/A,#N/A,FALSE,"4WD"}</definedName>
    <definedName name="금형3" localSheetId="14" hidden="1">{#N/A,#N/A,FALSE,"단축1";#N/A,#N/A,FALSE,"단축2";#N/A,#N/A,FALSE,"단축3";#N/A,#N/A,FALSE,"장축";#N/A,#N/A,FALSE,"4WD"}</definedName>
    <definedName name="금형3" localSheetId="15" hidden="1">{#N/A,#N/A,FALSE,"단축1";#N/A,#N/A,FALSE,"단축2";#N/A,#N/A,FALSE,"단축3";#N/A,#N/A,FALSE,"장축";#N/A,#N/A,FALSE,"4WD"}</definedName>
    <definedName name="금형3" hidden="1">{#N/A,#N/A,FALSE,"단축1";#N/A,#N/A,FALSE,"단축2";#N/A,#N/A,FALSE,"단축3";#N/A,#N/A,FALSE,"장축";#N/A,#N/A,FALSE,"4WD"}</definedName>
    <definedName name="금형개발일정">#REF!</definedName>
    <definedName name="금형단가">89064</definedName>
    <definedName name="금형비">#REF!</definedName>
    <definedName name="금형상각기준">[11]계산DATA입력!$B$17</definedName>
    <definedName name="금형일정">#REF!</definedName>
    <definedName name="금형편성표" localSheetId="7" hidden="1">{#N/A,#N/A,FALSE,"단축1";#N/A,#N/A,FALSE,"단축2";#N/A,#N/A,FALSE,"단축3";#N/A,#N/A,FALSE,"장축";#N/A,#N/A,FALSE,"4WD"}</definedName>
    <definedName name="금형편성표" localSheetId="16" hidden="1">{#N/A,#N/A,FALSE,"단축1";#N/A,#N/A,FALSE,"단축2";#N/A,#N/A,FALSE,"단축3";#N/A,#N/A,FALSE,"장축";#N/A,#N/A,FALSE,"4WD"}</definedName>
    <definedName name="금형편성표" localSheetId="6" hidden="1">{#N/A,#N/A,FALSE,"단축1";#N/A,#N/A,FALSE,"단축2";#N/A,#N/A,FALSE,"단축3";#N/A,#N/A,FALSE,"장축";#N/A,#N/A,FALSE,"4WD"}</definedName>
    <definedName name="금형편성표" localSheetId="17" hidden="1">{#N/A,#N/A,FALSE,"단축1";#N/A,#N/A,FALSE,"단축2";#N/A,#N/A,FALSE,"단축3";#N/A,#N/A,FALSE,"장축";#N/A,#N/A,FALSE,"4WD"}</definedName>
    <definedName name="금형편성표" localSheetId="13" hidden="1">{#N/A,#N/A,FALSE,"단축1";#N/A,#N/A,FALSE,"단축2";#N/A,#N/A,FALSE,"단축3";#N/A,#N/A,FALSE,"장축";#N/A,#N/A,FALSE,"4WD"}</definedName>
    <definedName name="금형편성표" localSheetId="14" hidden="1">{#N/A,#N/A,FALSE,"단축1";#N/A,#N/A,FALSE,"단축2";#N/A,#N/A,FALSE,"단축3";#N/A,#N/A,FALSE,"장축";#N/A,#N/A,FALSE,"4WD"}</definedName>
    <definedName name="금형편성표" localSheetId="15" hidden="1">{#N/A,#N/A,FALSE,"단축1";#N/A,#N/A,FALSE,"단축2";#N/A,#N/A,FALSE,"단축3";#N/A,#N/A,FALSE,"장축";#N/A,#N/A,FALSE,"4WD"}</definedName>
    <definedName name="금형편성표" hidden="1">{#N/A,#N/A,FALSE,"단축1";#N/A,#N/A,FALSE,"단축2";#N/A,#N/A,FALSE,"단축3";#N/A,#N/A,FALSE,"장축";#N/A,#N/A,FALSE,"4WD"}</definedName>
    <definedName name="기" localSheetId="6" hidden="1">{#N/A,#N/A,TRUE,"Y생산";#N/A,#N/A,TRUE,"Y판매";#N/A,#N/A,TRUE,"Y총물량";#N/A,#N/A,TRUE,"Y능력";#N/A,#N/A,TRUE,"YKD"}</definedName>
    <definedName name="기" localSheetId="13" hidden="1">{#N/A,#N/A,TRUE,"Y생산";#N/A,#N/A,TRUE,"Y판매";#N/A,#N/A,TRUE,"Y총물량";#N/A,#N/A,TRUE,"Y능력";#N/A,#N/A,TRUE,"YKD"}</definedName>
    <definedName name="기">#REF!</definedName>
    <definedName name="機_種">#N/A</definedName>
    <definedName name="기계" localSheetId="7" hidden="1">{#N/A,#N/A,FALSE,"신규dep";#N/A,#N/A,FALSE,"신규dep-금형상각후";#N/A,#N/A,FALSE,"신규dep-연구비상각후";#N/A,#N/A,FALSE,"신규dep-기계,공구상각후"}</definedName>
    <definedName name="기계" localSheetId="16" hidden="1">{#N/A,#N/A,FALSE,"신규dep";#N/A,#N/A,FALSE,"신규dep-금형상각후";#N/A,#N/A,FALSE,"신규dep-연구비상각후";#N/A,#N/A,FALSE,"신규dep-기계,공구상각후"}</definedName>
    <definedName name="기계" localSheetId="17" hidden="1">{#N/A,#N/A,FALSE,"신규dep";#N/A,#N/A,FALSE,"신규dep-금형상각후";#N/A,#N/A,FALSE,"신규dep-연구비상각후";#N/A,#N/A,FALSE,"신규dep-기계,공구상각후"}</definedName>
    <definedName name="기계" localSheetId="13" hidden="1">{#N/A,#N/A,FALSE,"신규dep";#N/A,#N/A,FALSE,"신규dep-금형상각후";#N/A,#N/A,FALSE,"신규dep-연구비상각후";#N/A,#N/A,FALSE,"신규dep-기계,공구상각후"}</definedName>
    <definedName name="기계" localSheetId="14" hidden="1">{#N/A,#N/A,FALSE,"신규dep";#N/A,#N/A,FALSE,"신규dep-금형상각후";#N/A,#N/A,FALSE,"신규dep-연구비상각후";#N/A,#N/A,FALSE,"신규dep-기계,공구상각후"}</definedName>
    <definedName name="기계" localSheetId="15" hidden="1">{#N/A,#N/A,FALSE,"신규dep";#N/A,#N/A,FALSE,"신규dep-금형상각후";#N/A,#N/A,FALSE,"신규dep-연구비상각후";#N/A,#N/A,FALSE,"신규dep-기계,공구상각후"}</definedName>
    <definedName name="기계" hidden="1">{#N/A,#N/A,FALSE,"신규dep";#N/A,#N/A,FALSE,"신규dep-금형상각후";#N/A,#N/A,FALSE,"신규dep-연구비상각후";#N/A,#N/A,FALSE,"신규dep-기계,공구상각후"}</definedName>
    <definedName name="기계가공">#REF!</definedName>
    <definedName name="기계명">#REF!</definedName>
    <definedName name="기계상각년수">[4]계산정보!#REF!</definedName>
    <definedName name="기계장비">#REF!</definedName>
    <definedName name="기기">#REF!</definedName>
    <definedName name="기념일">OFFSET(#REF!,1,0,COUNTA(#REF!)-1,3)</definedName>
    <definedName name="기능" localSheetId="7" hidden="1">{#N/A,#N/A,FALSE,"단축1";#N/A,#N/A,FALSE,"단축2";#N/A,#N/A,FALSE,"단축3";#N/A,#N/A,FALSE,"장축";#N/A,#N/A,FALSE,"4WD"}</definedName>
    <definedName name="기능" localSheetId="16" hidden="1">{#N/A,#N/A,FALSE,"단축1";#N/A,#N/A,FALSE,"단축2";#N/A,#N/A,FALSE,"단축3";#N/A,#N/A,FALSE,"장축";#N/A,#N/A,FALSE,"4WD"}</definedName>
    <definedName name="기능" localSheetId="6">#REF!</definedName>
    <definedName name="기능" localSheetId="17" hidden="1">{#N/A,#N/A,FALSE,"단축1";#N/A,#N/A,FALSE,"단축2";#N/A,#N/A,FALSE,"단축3";#N/A,#N/A,FALSE,"장축";#N/A,#N/A,FALSE,"4WD"}</definedName>
    <definedName name="기능" localSheetId="13">#REF!</definedName>
    <definedName name="기능" localSheetId="14" hidden="1">{#N/A,#N/A,FALSE,"단축1";#N/A,#N/A,FALSE,"단축2";#N/A,#N/A,FALSE,"단축3";#N/A,#N/A,FALSE,"장축";#N/A,#N/A,FALSE,"4WD"}</definedName>
    <definedName name="기능" localSheetId="15" hidden="1">{#N/A,#N/A,FALSE,"단축1";#N/A,#N/A,FALSE,"단축2";#N/A,#N/A,FALSE,"단축3";#N/A,#N/A,FALSE,"장축";#N/A,#N/A,FALSE,"4WD"}</definedName>
    <definedName name="기능" hidden="1">{#N/A,#N/A,FALSE,"단축1";#N/A,#N/A,FALSE,"단축2";#N/A,#N/A,FALSE,"단축3";#N/A,#N/A,FALSE,"장축";#N/A,#N/A,FALSE,"4WD"}</definedName>
    <definedName name="기능시험" localSheetId="7" hidden="1">{#N/A,#N/A,FALSE,"단축1";#N/A,#N/A,FALSE,"단축2";#N/A,#N/A,FALSE,"단축3";#N/A,#N/A,FALSE,"장축";#N/A,#N/A,FALSE,"4WD"}</definedName>
    <definedName name="기능시험" localSheetId="16" hidden="1">{#N/A,#N/A,FALSE,"단축1";#N/A,#N/A,FALSE,"단축2";#N/A,#N/A,FALSE,"단축3";#N/A,#N/A,FALSE,"장축";#N/A,#N/A,FALSE,"4WD"}</definedName>
    <definedName name="기능시험" localSheetId="6" hidden="1">{#N/A,#N/A,FALSE,"단축1";#N/A,#N/A,FALSE,"단축2";#N/A,#N/A,FALSE,"단축3";#N/A,#N/A,FALSE,"장축";#N/A,#N/A,FALSE,"4WD"}</definedName>
    <definedName name="기능시험" localSheetId="17" hidden="1">{#N/A,#N/A,FALSE,"단축1";#N/A,#N/A,FALSE,"단축2";#N/A,#N/A,FALSE,"단축3";#N/A,#N/A,FALSE,"장축";#N/A,#N/A,FALSE,"4WD"}</definedName>
    <definedName name="기능시험" localSheetId="13" hidden="1">{#N/A,#N/A,FALSE,"단축1";#N/A,#N/A,FALSE,"단축2";#N/A,#N/A,FALSE,"단축3";#N/A,#N/A,FALSE,"장축";#N/A,#N/A,FALSE,"4WD"}</definedName>
    <definedName name="기능시험" localSheetId="14" hidden="1">{#N/A,#N/A,FALSE,"단축1";#N/A,#N/A,FALSE,"단축2";#N/A,#N/A,FALSE,"단축3";#N/A,#N/A,FALSE,"장축";#N/A,#N/A,FALSE,"4WD"}</definedName>
    <definedName name="기능시험" localSheetId="15" hidden="1">{#N/A,#N/A,FALSE,"단축1";#N/A,#N/A,FALSE,"단축2";#N/A,#N/A,FALSE,"단축3";#N/A,#N/A,FALSE,"장축";#N/A,#N/A,FALSE,"4WD"}</definedName>
    <definedName name="기능시험" hidden="1">{#N/A,#N/A,FALSE,"단축1";#N/A,#N/A,FALSE,"단축2";#N/A,#N/A,FALSE,"단축3";#N/A,#N/A,FALSE,"장축";#N/A,#N/A,FALSE,"4WD"}</definedName>
    <definedName name="기능직" localSheetId="7">BlankMacro1</definedName>
    <definedName name="기능직" localSheetId="16">BlankMacro1</definedName>
    <definedName name="기능직" localSheetId="17">BlankMacro1</definedName>
    <definedName name="기능직" localSheetId="10">BlankMacro1</definedName>
    <definedName name="기능직" localSheetId="8">BlankMacro1</definedName>
    <definedName name="기능직" localSheetId="0">BlankMacro1</definedName>
    <definedName name="기능직" localSheetId="13">BlankMacro1</definedName>
    <definedName name="기능직" localSheetId="14">BlankMacro1</definedName>
    <definedName name="기능직" localSheetId="11">BlankMacro1</definedName>
    <definedName name="기능직" localSheetId="15">BlankMacro1</definedName>
    <definedName name="기능직">BlankMacro1</definedName>
    <definedName name="기록읽기">"Rectangle 62"</definedName>
    <definedName name="기본" localSheetId="7" hidden="1">{#N/A,#N/A,FALSE,"단축1";#N/A,#N/A,FALSE,"단축2";#N/A,#N/A,FALSE,"단축3";#N/A,#N/A,FALSE,"장축";#N/A,#N/A,FALSE,"4WD"}</definedName>
    <definedName name="기본" localSheetId="16" hidden="1">{#N/A,#N/A,FALSE,"단축1";#N/A,#N/A,FALSE,"단축2";#N/A,#N/A,FALSE,"단축3";#N/A,#N/A,FALSE,"장축";#N/A,#N/A,FALSE,"4WD"}</definedName>
    <definedName name="기본" localSheetId="6" hidden="1">{#N/A,#N/A,FALSE,"단축1";#N/A,#N/A,FALSE,"단축2";#N/A,#N/A,FALSE,"단축3";#N/A,#N/A,FALSE,"장축";#N/A,#N/A,FALSE,"4WD"}</definedName>
    <definedName name="기본" localSheetId="17" hidden="1">{#N/A,#N/A,FALSE,"단축1";#N/A,#N/A,FALSE,"단축2";#N/A,#N/A,FALSE,"단축3";#N/A,#N/A,FALSE,"장축";#N/A,#N/A,FALSE,"4WD"}</definedName>
    <definedName name="기본" localSheetId="13" hidden="1">{#N/A,#N/A,FALSE,"단축1";#N/A,#N/A,FALSE,"단축2";#N/A,#N/A,FALSE,"단축3";#N/A,#N/A,FALSE,"장축";#N/A,#N/A,FALSE,"4WD"}</definedName>
    <definedName name="기본" localSheetId="14" hidden="1">{#N/A,#N/A,FALSE,"단축1";#N/A,#N/A,FALSE,"단축2";#N/A,#N/A,FALSE,"단축3";#N/A,#N/A,FALSE,"장축";#N/A,#N/A,FALSE,"4WD"}</definedName>
    <definedName name="기본" localSheetId="15" hidden="1">{#N/A,#N/A,FALSE,"단축1";#N/A,#N/A,FALSE,"단축2";#N/A,#N/A,FALSE,"단축3";#N/A,#N/A,FALSE,"장축";#N/A,#N/A,FALSE,"4WD"}</definedName>
    <definedName name="기본" hidden="1">{#N/A,#N/A,FALSE,"단축1";#N/A,#N/A,FALSE,"단축2";#N/A,#N/A,FALSE,"단축3";#N/A,#N/A,FALSE,"장축";#N/A,#N/A,FALSE,"4WD"}</definedName>
    <definedName name="기술개발" localSheetId="6">#REF!</definedName>
    <definedName name="기술개발">#REF!</definedName>
    <definedName name="기아" localSheetId="7" hidden="1">{#N/A,#N/A,FALSE,"단축1";#N/A,#N/A,FALSE,"단축2";#N/A,#N/A,FALSE,"단축3";#N/A,#N/A,FALSE,"장축";#N/A,#N/A,FALSE,"4WD"}</definedName>
    <definedName name="기아" localSheetId="16" hidden="1">{#N/A,#N/A,FALSE,"단축1";#N/A,#N/A,FALSE,"단축2";#N/A,#N/A,FALSE,"단축3";#N/A,#N/A,FALSE,"장축";#N/A,#N/A,FALSE,"4WD"}</definedName>
    <definedName name="기아" localSheetId="6" hidden="1">{#N/A,#N/A,FALSE,"단축1";#N/A,#N/A,FALSE,"단축2";#N/A,#N/A,FALSE,"단축3";#N/A,#N/A,FALSE,"장축";#N/A,#N/A,FALSE,"4WD"}</definedName>
    <definedName name="기아" localSheetId="17" hidden="1">{#N/A,#N/A,FALSE,"단축1";#N/A,#N/A,FALSE,"단축2";#N/A,#N/A,FALSE,"단축3";#N/A,#N/A,FALSE,"장축";#N/A,#N/A,FALSE,"4WD"}</definedName>
    <definedName name="기아" localSheetId="13" hidden="1">{#N/A,#N/A,FALSE,"단축1";#N/A,#N/A,FALSE,"단축2";#N/A,#N/A,FALSE,"단축3";#N/A,#N/A,FALSE,"장축";#N/A,#N/A,FALSE,"4WD"}</definedName>
    <definedName name="기아" localSheetId="14" hidden="1">{#N/A,#N/A,FALSE,"단축1";#N/A,#N/A,FALSE,"단축2";#N/A,#N/A,FALSE,"단축3";#N/A,#N/A,FALSE,"장축";#N/A,#N/A,FALSE,"4WD"}</definedName>
    <definedName name="기아" localSheetId="15" hidden="1">{#N/A,#N/A,FALSE,"단축1";#N/A,#N/A,FALSE,"단축2";#N/A,#N/A,FALSE,"단축3";#N/A,#N/A,FALSE,"장축";#N/A,#N/A,FALSE,"4WD"}</definedName>
    <definedName name="기아" hidden="1">{#N/A,#N/A,FALSE,"단축1";#N/A,#N/A,FALSE,"단축2";#N/A,#N/A,FALSE,"단축3";#N/A,#N/A,FALSE,"장축";#N/A,#N/A,FALSE,"4WD"}</definedName>
    <definedName name="기아단가">89064</definedName>
    <definedName name="기안2" localSheetId="6">#REF!</definedName>
    <definedName name="기안2">#REF!</definedName>
    <definedName name="기안3">#REF!</definedName>
    <definedName name="기안4">#REF!</definedName>
    <definedName name="기안갑">#REF!</definedName>
    <definedName name="기안갑1" localSheetId="6">#N/A</definedName>
    <definedName name="기안갑1" localSheetId="13">#N/A</definedName>
    <definedName name="기안갑1">#REF!</definedName>
    <definedName name="기안갑2">#REF!</definedName>
    <definedName name="기안갑다시">#REF!</definedName>
    <definedName name="기안갑마">#REF!</definedName>
    <definedName name="기안능">#REF!</definedName>
    <definedName name="기안동">#REF!</definedName>
    <definedName name="기안병">#REF!</definedName>
    <definedName name="기안안">#REF!</definedName>
    <definedName name="기안용지">#REF!</definedName>
    <definedName name="기안용지2">#REF!</definedName>
    <definedName name="기안을">#REF!</definedName>
    <definedName name="기안을1" localSheetId="6">#N/A</definedName>
    <definedName name="기안을1" localSheetId="13">#N/A</definedName>
    <definedName name="기안을1">#REF!</definedName>
    <definedName name="기안지">#REF!</definedName>
    <definedName name="기안지3" localSheetId="7">BlankMacro1</definedName>
    <definedName name="기안지3" localSheetId="16">BlankMacro1</definedName>
    <definedName name="기안지3" localSheetId="17">BlankMacro1</definedName>
    <definedName name="기안지3" localSheetId="10">BlankMacro1</definedName>
    <definedName name="기안지3" localSheetId="8">BlankMacro1</definedName>
    <definedName name="기안지3" localSheetId="0">BlankMacro1</definedName>
    <definedName name="기안지3" localSheetId="13">BlankMacro1</definedName>
    <definedName name="기안지3" localSheetId="14">BlankMacro1</definedName>
    <definedName name="기안지3" localSheetId="11">BlankMacro1</definedName>
    <definedName name="기안지3" localSheetId="15">BlankMacro1</definedName>
    <definedName name="기안지3">BlankMacro1</definedName>
    <definedName name="기안지4" localSheetId="7">BlankMacro1</definedName>
    <definedName name="기안지4" localSheetId="16">BlankMacro1</definedName>
    <definedName name="기안지4" localSheetId="17">BlankMacro1</definedName>
    <definedName name="기안지4" localSheetId="10">BlankMacro1</definedName>
    <definedName name="기안지4" localSheetId="8">BlankMacro1</definedName>
    <definedName name="기안지4" localSheetId="0">BlankMacro1</definedName>
    <definedName name="기안지4" localSheetId="13">BlankMacro1</definedName>
    <definedName name="기안지4" localSheetId="14">BlankMacro1</definedName>
    <definedName name="기안지4" localSheetId="11">BlankMacro1</definedName>
    <definedName name="기안지4" localSheetId="15">BlankMacro1</definedName>
    <definedName name="기안지4">BlankMacro1</definedName>
    <definedName name="기안지5" localSheetId="7">BlankMacro1</definedName>
    <definedName name="기안지5" localSheetId="16">BlankMacro1</definedName>
    <definedName name="기안지5" localSheetId="17">BlankMacro1</definedName>
    <definedName name="기안지5" localSheetId="10">BlankMacro1</definedName>
    <definedName name="기안지5" localSheetId="8">BlankMacro1</definedName>
    <definedName name="기안지5" localSheetId="0">BlankMacro1</definedName>
    <definedName name="기안지5" localSheetId="13">BlankMacro1</definedName>
    <definedName name="기안지5" localSheetId="14">BlankMacro1</definedName>
    <definedName name="기안지5" localSheetId="11">BlankMacro1</definedName>
    <definedName name="기안지5" localSheetId="15">BlankMacro1</definedName>
    <definedName name="기안지5">BlankMacro1</definedName>
    <definedName name="기업이윤">0.12</definedName>
    <definedName name="기존" localSheetId="7">#REF!</definedName>
    <definedName name="기존">#REF!</definedName>
    <definedName name="기존차" localSheetId="7" hidden="1">{#N/A,#N/A,FALSE,"단축1";#N/A,#N/A,FALSE,"단축2";#N/A,#N/A,FALSE,"단축3";#N/A,#N/A,FALSE,"장축";#N/A,#N/A,FALSE,"4WD"}</definedName>
    <definedName name="기존차" localSheetId="16" hidden="1">{#N/A,#N/A,FALSE,"단축1";#N/A,#N/A,FALSE,"단축2";#N/A,#N/A,FALSE,"단축3";#N/A,#N/A,FALSE,"장축";#N/A,#N/A,FALSE,"4WD"}</definedName>
    <definedName name="기존차" localSheetId="6" hidden="1">{#N/A,#N/A,FALSE,"단축1";#N/A,#N/A,FALSE,"단축2";#N/A,#N/A,FALSE,"단축3";#N/A,#N/A,FALSE,"장축";#N/A,#N/A,FALSE,"4WD"}</definedName>
    <definedName name="기존차" localSheetId="17" hidden="1">{#N/A,#N/A,FALSE,"단축1";#N/A,#N/A,FALSE,"단축2";#N/A,#N/A,FALSE,"단축3";#N/A,#N/A,FALSE,"장축";#N/A,#N/A,FALSE,"4WD"}</definedName>
    <definedName name="기존차" localSheetId="13" hidden="1">{#N/A,#N/A,FALSE,"단축1";#N/A,#N/A,FALSE,"단축2";#N/A,#N/A,FALSE,"단축3";#N/A,#N/A,FALSE,"장축";#N/A,#N/A,FALSE,"4WD"}</definedName>
    <definedName name="기존차" localSheetId="14" hidden="1">{#N/A,#N/A,FALSE,"단축1";#N/A,#N/A,FALSE,"단축2";#N/A,#N/A,FALSE,"단축3";#N/A,#N/A,FALSE,"장축";#N/A,#N/A,FALSE,"4WD"}</definedName>
    <definedName name="기존차" localSheetId="15" hidden="1">{#N/A,#N/A,FALSE,"단축1";#N/A,#N/A,FALSE,"단축2";#N/A,#N/A,FALSE,"단축3";#N/A,#N/A,FALSE,"장축";#N/A,#N/A,FALSE,"4WD"}</definedName>
    <definedName name="기존차" hidden="1">{#N/A,#N/A,FALSE,"단축1";#N/A,#N/A,FALSE,"단축2";#N/A,#N/A,FALSE,"단축3";#N/A,#N/A,FALSE,"장축";#N/A,#N/A,FALSE,"4WD"}</definedName>
    <definedName name="기존차1" localSheetId="7" hidden="1">{#N/A,#N/A,FALSE,"협조전";#N/A,#N/A,FALSE,"원가절감계획 ";#N/A,#N/A,FALSE,"항목별원가절감계획"}</definedName>
    <definedName name="기존차1" localSheetId="16" hidden="1">{#N/A,#N/A,FALSE,"협조전";#N/A,#N/A,FALSE,"원가절감계획 ";#N/A,#N/A,FALSE,"항목별원가절감계획"}</definedName>
    <definedName name="기존차1" localSheetId="17" hidden="1">{#N/A,#N/A,FALSE,"협조전";#N/A,#N/A,FALSE,"원가절감계획 ";#N/A,#N/A,FALSE,"항목별원가절감계획"}</definedName>
    <definedName name="기존차1" localSheetId="13" hidden="1">{#N/A,#N/A,FALSE,"협조전";#N/A,#N/A,FALSE,"원가절감계획 ";#N/A,#N/A,FALSE,"항목별원가절감계획"}</definedName>
    <definedName name="기존차1" localSheetId="14" hidden="1">{#N/A,#N/A,FALSE,"협조전";#N/A,#N/A,FALSE,"원가절감계획 ";#N/A,#N/A,FALSE,"항목별원가절감계획"}</definedName>
    <definedName name="기존차1" localSheetId="15" hidden="1">{#N/A,#N/A,FALSE,"협조전";#N/A,#N/A,FALSE,"원가절감계획 ";#N/A,#N/A,FALSE,"항목별원가절감계획"}</definedName>
    <definedName name="기존차1" hidden="1">{#N/A,#N/A,FALSE,"협조전";#N/A,#N/A,FALSE,"원가절감계획 ";#N/A,#N/A,FALSE,"항목별원가절감계획"}</definedName>
    <definedName name="기존차2" localSheetId="7">#REF!,#REF!</definedName>
    <definedName name="기존차2">#REF!,#REF!</definedName>
    <definedName name="기존차문제점">#REF!</definedName>
    <definedName name="기준">#REF!</definedName>
    <definedName name="기준년">1863</definedName>
    <definedName name="기준면">#REF!</definedName>
    <definedName name="기준사">#REF!</definedName>
    <definedName name="기준월">#REF!</definedName>
    <definedName name="기증">#REF!</definedName>
    <definedName name="기타">#REF!</definedName>
    <definedName name="기타1" localSheetId="13">[6]!기타1</definedName>
    <definedName name="기타1">[7]!기타1</definedName>
    <definedName name="기획대비" localSheetId="7" hidden="1">{#N/A,#N/A,FALSE,"신규dep";#N/A,#N/A,FALSE,"신규dep-금형상각후";#N/A,#N/A,FALSE,"신규dep-연구비상각후";#N/A,#N/A,FALSE,"신규dep-기계,공구상각후"}</definedName>
    <definedName name="기획대비" localSheetId="16" hidden="1">{#N/A,#N/A,FALSE,"신규dep";#N/A,#N/A,FALSE,"신규dep-금형상각후";#N/A,#N/A,FALSE,"신규dep-연구비상각후";#N/A,#N/A,FALSE,"신규dep-기계,공구상각후"}</definedName>
    <definedName name="기획대비" localSheetId="17" hidden="1">{#N/A,#N/A,FALSE,"신규dep";#N/A,#N/A,FALSE,"신규dep-금형상각후";#N/A,#N/A,FALSE,"신규dep-연구비상각후";#N/A,#N/A,FALSE,"신규dep-기계,공구상각후"}</definedName>
    <definedName name="기획대비" localSheetId="13" hidden="1">{#N/A,#N/A,FALSE,"신규dep";#N/A,#N/A,FALSE,"신규dep-금형상각후";#N/A,#N/A,FALSE,"신규dep-연구비상각후";#N/A,#N/A,FALSE,"신규dep-기계,공구상각후"}</definedName>
    <definedName name="기획대비" localSheetId="14" hidden="1">{#N/A,#N/A,FALSE,"신규dep";#N/A,#N/A,FALSE,"신규dep-금형상각후";#N/A,#N/A,FALSE,"신규dep-연구비상각후";#N/A,#N/A,FALSE,"신규dep-기계,공구상각후"}</definedName>
    <definedName name="기획대비" localSheetId="15" hidden="1">{#N/A,#N/A,FALSE,"신규dep";#N/A,#N/A,FALSE,"신규dep-금형상각후";#N/A,#N/A,FALSE,"신규dep-연구비상각후";#N/A,#N/A,FALSE,"신규dep-기계,공구상각후"}</definedName>
    <definedName name="기획대비" hidden="1">{#N/A,#N/A,FALSE,"신규dep";#N/A,#N/A,FALSE,"신규dep-금형상각후";#N/A,#N/A,FALSE,"신규dep-연구비상각후";#N/A,#N/A,FALSE,"신규dep-기계,공구상각후"}</definedName>
    <definedName name="기획실" localSheetId="6">#REF!</definedName>
    <definedName name="기획실">#REF!</definedName>
    <definedName name="기획예산" localSheetId="6">#REF!</definedName>
    <definedName name="기획예산">#REF!</definedName>
    <definedName name="길이">[18]INPUT!$D$17</definedName>
    <definedName name="길이2">#REF!</definedName>
    <definedName name="길이3">#REF!</definedName>
    <definedName name="김" localSheetId="6" hidden="1">{#N/A,#N/A,TRUE,"Y생산";#N/A,#N/A,TRUE,"Y판매";#N/A,#N/A,TRUE,"Y총물량";#N/A,#N/A,TRUE,"Y능력";#N/A,#N/A,TRUE,"YKD"}</definedName>
    <definedName name="김">#REF!</definedName>
    <definedName name="김1" localSheetId="7">BlankMacro1</definedName>
    <definedName name="김1" localSheetId="16">BlankMacro1</definedName>
    <definedName name="김1" localSheetId="17">BlankMacro1</definedName>
    <definedName name="김1" localSheetId="10">BlankMacro1</definedName>
    <definedName name="김1" localSheetId="8">BlankMacro1</definedName>
    <definedName name="김1" localSheetId="0">BlankMacro1</definedName>
    <definedName name="김1" localSheetId="13">BlankMacro1</definedName>
    <definedName name="김1" localSheetId="14">BlankMacro1</definedName>
    <definedName name="김1" localSheetId="11">BlankMacro1</definedName>
    <definedName name="김1" localSheetId="15">BlankMacro1</definedName>
    <definedName name="김1">BlankMacro1</definedName>
    <definedName name="김2" localSheetId="7">BlankMacro1</definedName>
    <definedName name="김2" localSheetId="16">BlankMacro1</definedName>
    <definedName name="김2" localSheetId="17">BlankMacro1</definedName>
    <definedName name="김2" localSheetId="10">BlankMacro1</definedName>
    <definedName name="김2" localSheetId="8">BlankMacro1</definedName>
    <definedName name="김2" localSheetId="0">BlankMacro1</definedName>
    <definedName name="김2" localSheetId="13">BlankMacro1</definedName>
    <definedName name="김2" localSheetId="14">BlankMacro1</definedName>
    <definedName name="김2" localSheetId="11">BlankMacro1</definedName>
    <definedName name="김2" localSheetId="15">BlankMacro1</definedName>
    <definedName name="김2">BlankMacro1</definedName>
    <definedName name="김광태" localSheetId="7" hidden="1">{#N/A,#N/A,FALSE,"단축1";#N/A,#N/A,FALSE,"단축2";#N/A,#N/A,FALSE,"단축3";#N/A,#N/A,FALSE,"장축";#N/A,#N/A,FALSE,"4WD"}</definedName>
    <definedName name="김광태" localSheetId="16" hidden="1">{#N/A,#N/A,FALSE,"단축1";#N/A,#N/A,FALSE,"단축2";#N/A,#N/A,FALSE,"단축3";#N/A,#N/A,FALSE,"장축";#N/A,#N/A,FALSE,"4WD"}</definedName>
    <definedName name="김광태" localSheetId="17" hidden="1">{#N/A,#N/A,FALSE,"단축1";#N/A,#N/A,FALSE,"단축2";#N/A,#N/A,FALSE,"단축3";#N/A,#N/A,FALSE,"장축";#N/A,#N/A,FALSE,"4WD"}</definedName>
    <definedName name="김광태" localSheetId="13" hidden="1">{#N/A,#N/A,FALSE,"단축1";#N/A,#N/A,FALSE,"단축2";#N/A,#N/A,FALSE,"단축3";#N/A,#N/A,FALSE,"장축";#N/A,#N/A,FALSE,"4WD"}</definedName>
    <definedName name="김광태" localSheetId="14" hidden="1">{#N/A,#N/A,FALSE,"단축1";#N/A,#N/A,FALSE,"단축2";#N/A,#N/A,FALSE,"단축3";#N/A,#N/A,FALSE,"장축";#N/A,#N/A,FALSE,"4WD"}</definedName>
    <definedName name="김광태" localSheetId="15" hidden="1">{#N/A,#N/A,FALSE,"단축1";#N/A,#N/A,FALSE,"단축2";#N/A,#N/A,FALSE,"단축3";#N/A,#N/A,FALSE,"장축";#N/A,#N/A,FALSE,"4WD"}</definedName>
    <definedName name="김광태" hidden="1">{#N/A,#N/A,FALSE,"단축1";#N/A,#N/A,FALSE,"단축2";#N/A,#N/A,FALSE,"단축3";#N/A,#N/A,FALSE,"장축";#N/A,#N/A,FALSE,"4WD"}</definedName>
    <definedName name="김도윤" localSheetId="7" hidden="1">{#N/A,#N/A,TRUE,"Y생산";#N/A,#N/A,TRUE,"Y판매";#N/A,#N/A,TRUE,"Y총물량";#N/A,#N/A,TRUE,"Y능력";#N/A,#N/A,TRUE,"YKD"}</definedName>
    <definedName name="김도윤" localSheetId="16" hidden="1">{#N/A,#N/A,TRUE,"Y생산";#N/A,#N/A,TRUE,"Y판매";#N/A,#N/A,TRUE,"Y총물량";#N/A,#N/A,TRUE,"Y능력";#N/A,#N/A,TRUE,"YKD"}</definedName>
    <definedName name="김도윤" localSheetId="6" hidden="1">{#N/A,#N/A,TRUE,"Y생산";#N/A,#N/A,TRUE,"Y판매";#N/A,#N/A,TRUE,"Y총물량";#N/A,#N/A,TRUE,"Y능력";#N/A,#N/A,TRUE,"YKD"}</definedName>
    <definedName name="김도윤" localSheetId="17" hidden="1">{#N/A,#N/A,TRUE,"Y생산";#N/A,#N/A,TRUE,"Y판매";#N/A,#N/A,TRUE,"Y총물량";#N/A,#N/A,TRUE,"Y능력";#N/A,#N/A,TRUE,"YKD"}</definedName>
    <definedName name="김도윤" localSheetId="13" hidden="1">{#N/A,#N/A,TRUE,"Y생산";#N/A,#N/A,TRUE,"Y판매";#N/A,#N/A,TRUE,"Y총물량";#N/A,#N/A,TRUE,"Y능력";#N/A,#N/A,TRUE,"YKD"}</definedName>
    <definedName name="김도윤" localSheetId="14" hidden="1">{#N/A,#N/A,TRUE,"Y생산";#N/A,#N/A,TRUE,"Y판매";#N/A,#N/A,TRUE,"Y총물량";#N/A,#N/A,TRUE,"Y능력";#N/A,#N/A,TRUE,"YKD"}</definedName>
    <definedName name="김도윤" localSheetId="15" hidden="1">{#N/A,#N/A,TRUE,"Y생산";#N/A,#N/A,TRUE,"Y판매";#N/A,#N/A,TRUE,"Y총물량";#N/A,#N/A,TRUE,"Y능력";#N/A,#N/A,TRUE,"YKD"}</definedName>
    <definedName name="김도윤" hidden="1">{#N/A,#N/A,TRUE,"Y생산";#N/A,#N/A,TRUE,"Y판매";#N/A,#N/A,TRUE,"Y총물량";#N/A,#N/A,TRUE,"Y능력";#N/A,#N/A,TRUE,"YKD"}</definedName>
    <definedName name="김돌" localSheetId="7" hidden="1">{#N/A,#N/A,TRUE,"Y생산";#N/A,#N/A,TRUE,"Y판매";#N/A,#N/A,TRUE,"Y총물량";#N/A,#N/A,TRUE,"Y능력";#N/A,#N/A,TRUE,"YKD"}</definedName>
    <definedName name="김돌" localSheetId="16" hidden="1">{#N/A,#N/A,TRUE,"Y생산";#N/A,#N/A,TRUE,"Y판매";#N/A,#N/A,TRUE,"Y총물량";#N/A,#N/A,TRUE,"Y능력";#N/A,#N/A,TRUE,"YKD"}</definedName>
    <definedName name="김돌" localSheetId="6" hidden="1">{#N/A,#N/A,TRUE,"Y생산";#N/A,#N/A,TRUE,"Y판매";#N/A,#N/A,TRUE,"Y총물량";#N/A,#N/A,TRUE,"Y능력";#N/A,#N/A,TRUE,"YKD"}</definedName>
    <definedName name="김돌" localSheetId="17" hidden="1">{#N/A,#N/A,TRUE,"Y생산";#N/A,#N/A,TRUE,"Y판매";#N/A,#N/A,TRUE,"Y총물량";#N/A,#N/A,TRUE,"Y능력";#N/A,#N/A,TRUE,"YKD"}</definedName>
    <definedName name="김돌" localSheetId="13" hidden="1">{#N/A,#N/A,TRUE,"Y생산";#N/A,#N/A,TRUE,"Y판매";#N/A,#N/A,TRUE,"Y총물량";#N/A,#N/A,TRUE,"Y능력";#N/A,#N/A,TRUE,"YKD"}</definedName>
    <definedName name="김돌" localSheetId="14" hidden="1">{#N/A,#N/A,TRUE,"Y생산";#N/A,#N/A,TRUE,"Y판매";#N/A,#N/A,TRUE,"Y총물량";#N/A,#N/A,TRUE,"Y능력";#N/A,#N/A,TRUE,"YKD"}</definedName>
    <definedName name="김돌" localSheetId="15" hidden="1">{#N/A,#N/A,TRUE,"Y생산";#N/A,#N/A,TRUE,"Y판매";#N/A,#N/A,TRUE,"Y총물량";#N/A,#N/A,TRUE,"Y능력";#N/A,#N/A,TRUE,"YKD"}</definedName>
    <definedName name="김돌" hidden="1">{#N/A,#N/A,TRUE,"Y생산";#N/A,#N/A,TRUE,"Y판매";#N/A,#N/A,TRUE,"Y총물량";#N/A,#N/A,TRUE,"Y능력";#N/A,#N/A,TRUE,"YKD"}</definedName>
    <definedName name="김동탁" localSheetId="7" hidden="1">{#N/A,#N/A,FALSE,"단축1";#N/A,#N/A,FALSE,"단축2";#N/A,#N/A,FALSE,"단축3";#N/A,#N/A,FALSE,"장축";#N/A,#N/A,FALSE,"4WD"}</definedName>
    <definedName name="김동탁" localSheetId="16" hidden="1">{#N/A,#N/A,FALSE,"단축1";#N/A,#N/A,FALSE,"단축2";#N/A,#N/A,FALSE,"단축3";#N/A,#N/A,FALSE,"장축";#N/A,#N/A,FALSE,"4WD"}</definedName>
    <definedName name="김동탁" localSheetId="6" hidden="1">{#N/A,#N/A,FALSE,"단축1";#N/A,#N/A,FALSE,"단축2";#N/A,#N/A,FALSE,"단축3";#N/A,#N/A,FALSE,"장축";#N/A,#N/A,FALSE,"4WD"}</definedName>
    <definedName name="김동탁" localSheetId="17" hidden="1">{#N/A,#N/A,FALSE,"단축1";#N/A,#N/A,FALSE,"단축2";#N/A,#N/A,FALSE,"단축3";#N/A,#N/A,FALSE,"장축";#N/A,#N/A,FALSE,"4WD"}</definedName>
    <definedName name="김동탁" localSheetId="13" hidden="1">{#N/A,#N/A,FALSE,"단축1";#N/A,#N/A,FALSE,"단축2";#N/A,#N/A,FALSE,"단축3";#N/A,#N/A,FALSE,"장축";#N/A,#N/A,FALSE,"4WD"}</definedName>
    <definedName name="김동탁" localSheetId="14" hidden="1">{#N/A,#N/A,FALSE,"단축1";#N/A,#N/A,FALSE,"단축2";#N/A,#N/A,FALSE,"단축3";#N/A,#N/A,FALSE,"장축";#N/A,#N/A,FALSE,"4WD"}</definedName>
    <definedName name="김동탁" localSheetId="15" hidden="1">{#N/A,#N/A,FALSE,"단축1";#N/A,#N/A,FALSE,"단축2";#N/A,#N/A,FALSE,"단축3";#N/A,#N/A,FALSE,"장축";#N/A,#N/A,FALSE,"4WD"}</definedName>
    <definedName name="김동탁" hidden="1">{#N/A,#N/A,FALSE,"단축1";#N/A,#N/A,FALSE,"단축2";#N/A,#N/A,FALSE,"단축3";#N/A,#N/A,FALSE,"장축";#N/A,#N/A,FALSE,"4WD"}</definedName>
    <definedName name="김명근">#REF!</definedName>
    <definedName name="김베" localSheetId="7" hidden="1">{#N/A,#N/A,FALSE,"단축1";#N/A,#N/A,FALSE,"단축2";#N/A,#N/A,FALSE,"단축3";#N/A,#N/A,FALSE,"장축";#N/A,#N/A,FALSE,"4WD"}</definedName>
    <definedName name="김베" localSheetId="16" hidden="1">{#N/A,#N/A,FALSE,"단축1";#N/A,#N/A,FALSE,"단축2";#N/A,#N/A,FALSE,"단축3";#N/A,#N/A,FALSE,"장축";#N/A,#N/A,FALSE,"4WD"}</definedName>
    <definedName name="김베" localSheetId="6" hidden="1">{#N/A,#N/A,FALSE,"단축1";#N/A,#N/A,FALSE,"단축2";#N/A,#N/A,FALSE,"단축3";#N/A,#N/A,FALSE,"장축";#N/A,#N/A,FALSE,"4WD"}</definedName>
    <definedName name="김베" localSheetId="17" hidden="1">{#N/A,#N/A,FALSE,"단축1";#N/A,#N/A,FALSE,"단축2";#N/A,#N/A,FALSE,"단축3";#N/A,#N/A,FALSE,"장축";#N/A,#N/A,FALSE,"4WD"}</definedName>
    <definedName name="김베" localSheetId="13" hidden="1">{#N/A,#N/A,FALSE,"단축1";#N/A,#N/A,FALSE,"단축2";#N/A,#N/A,FALSE,"단축3";#N/A,#N/A,FALSE,"장축";#N/A,#N/A,FALSE,"4WD"}</definedName>
    <definedName name="김베" localSheetId="14" hidden="1">{#N/A,#N/A,FALSE,"단축1";#N/A,#N/A,FALSE,"단축2";#N/A,#N/A,FALSE,"단축3";#N/A,#N/A,FALSE,"장축";#N/A,#N/A,FALSE,"4WD"}</definedName>
    <definedName name="김베" localSheetId="15" hidden="1">{#N/A,#N/A,FALSE,"단축1";#N/A,#N/A,FALSE,"단축2";#N/A,#N/A,FALSE,"단축3";#N/A,#N/A,FALSE,"장축";#N/A,#N/A,FALSE,"4WD"}</definedName>
    <definedName name="김베" hidden="1">{#N/A,#N/A,FALSE,"단축1";#N/A,#N/A,FALSE,"단축2";#N/A,#N/A,FALSE,"단축3";#N/A,#N/A,FALSE,"장축";#N/A,#N/A,FALSE,"4WD"}</definedName>
    <definedName name="김석빈" localSheetId="7" hidden="1">{#N/A,#N/A,FALSE,"단축1";#N/A,#N/A,FALSE,"단축2";#N/A,#N/A,FALSE,"단축3";#N/A,#N/A,FALSE,"장축";#N/A,#N/A,FALSE,"4WD"}</definedName>
    <definedName name="김석빈" localSheetId="16" hidden="1">{#N/A,#N/A,FALSE,"단축1";#N/A,#N/A,FALSE,"단축2";#N/A,#N/A,FALSE,"단축3";#N/A,#N/A,FALSE,"장축";#N/A,#N/A,FALSE,"4WD"}</definedName>
    <definedName name="김석빈" localSheetId="6" hidden="1">{#N/A,#N/A,FALSE,"단축1";#N/A,#N/A,FALSE,"단축2";#N/A,#N/A,FALSE,"단축3";#N/A,#N/A,FALSE,"장축";#N/A,#N/A,FALSE,"4WD"}</definedName>
    <definedName name="김석빈" localSheetId="17" hidden="1">{#N/A,#N/A,FALSE,"단축1";#N/A,#N/A,FALSE,"단축2";#N/A,#N/A,FALSE,"단축3";#N/A,#N/A,FALSE,"장축";#N/A,#N/A,FALSE,"4WD"}</definedName>
    <definedName name="김석빈" localSheetId="13" hidden="1">{#N/A,#N/A,FALSE,"단축1";#N/A,#N/A,FALSE,"단축2";#N/A,#N/A,FALSE,"단축3";#N/A,#N/A,FALSE,"장축";#N/A,#N/A,FALSE,"4WD"}</definedName>
    <definedName name="김석빈" localSheetId="14" hidden="1">{#N/A,#N/A,FALSE,"단축1";#N/A,#N/A,FALSE,"단축2";#N/A,#N/A,FALSE,"단축3";#N/A,#N/A,FALSE,"장축";#N/A,#N/A,FALSE,"4WD"}</definedName>
    <definedName name="김석빈" localSheetId="15" hidden="1">{#N/A,#N/A,FALSE,"단축1";#N/A,#N/A,FALSE,"단축2";#N/A,#N/A,FALSE,"단축3";#N/A,#N/A,FALSE,"장축";#N/A,#N/A,FALSE,"4WD"}</definedName>
    <definedName name="김석빈" hidden="1">{#N/A,#N/A,FALSE,"단축1";#N/A,#N/A,FALSE,"단축2";#N/A,#N/A,FALSE,"단축3";#N/A,#N/A,FALSE,"장축";#N/A,#N/A,FALSE,"4WD"}</definedName>
    <definedName name="김승기">#REF!</definedName>
    <definedName name="김승철" localSheetId="7">[0]!BlankMacro1</definedName>
    <definedName name="김승철" localSheetId="16">[0]!BlankMacro1</definedName>
    <definedName name="김승철" localSheetId="17">[0]!BlankMacro1</definedName>
    <definedName name="김승철" localSheetId="10">[0]!BlankMacro1</definedName>
    <definedName name="김승철" localSheetId="8">[0]!BlankMacro1</definedName>
    <definedName name="김승철" localSheetId="0">[0]!BlankMacro1</definedName>
    <definedName name="김승철" localSheetId="13">[0]!BlankMacro1</definedName>
    <definedName name="김승철" localSheetId="14">[0]!BlankMacro1</definedName>
    <definedName name="김승철" localSheetId="11">[0]!BlankMacro1</definedName>
    <definedName name="김승철" localSheetId="15">[0]!BlankMacro1</definedName>
    <definedName name="김승철">[0]!BlankMacro1</definedName>
    <definedName name="김영" localSheetId="7" hidden="1">{#N/A,#N/A,FALSE,"단축1";#N/A,#N/A,FALSE,"단축2";#N/A,#N/A,FALSE,"단축3";#N/A,#N/A,FALSE,"장축";#N/A,#N/A,FALSE,"4WD"}</definedName>
    <definedName name="김영" localSheetId="16" hidden="1">{#N/A,#N/A,FALSE,"단축1";#N/A,#N/A,FALSE,"단축2";#N/A,#N/A,FALSE,"단축3";#N/A,#N/A,FALSE,"장축";#N/A,#N/A,FALSE,"4WD"}</definedName>
    <definedName name="김영" localSheetId="17" hidden="1">{#N/A,#N/A,FALSE,"단축1";#N/A,#N/A,FALSE,"단축2";#N/A,#N/A,FALSE,"단축3";#N/A,#N/A,FALSE,"장축";#N/A,#N/A,FALSE,"4WD"}</definedName>
    <definedName name="김영" localSheetId="13" hidden="1">{#N/A,#N/A,FALSE,"단축1";#N/A,#N/A,FALSE,"단축2";#N/A,#N/A,FALSE,"단축3";#N/A,#N/A,FALSE,"장축";#N/A,#N/A,FALSE,"4WD"}</definedName>
    <definedName name="김영" localSheetId="14" hidden="1">{#N/A,#N/A,FALSE,"단축1";#N/A,#N/A,FALSE,"단축2";#N/A,#N/A,FALSE,"단축3";#N/A,#N/A,FALSE,"장축";#N/A,#N/A,FALSE,"4WD"}</definedName>
    <definedName name="김영" localSheetId="15" hidden="1">{#N/A,#N/A,FALSE,"단축1";#N/A,#N/A,FALSE,"단축2";#N/A,#N/A,FALSE,"단축3";#N/A,#N/A,FALSE,"장축";#N/A,#N/A,FALSE,"4WD"}</definedName>
    <definedName name="김영" hidden="1">{#N/A,#N/A,FALSE,"단축1";#N/A,#N/A,FALSE,"단축2";#N/A,#N/A,FALSE,"단축3";#N/A,#N/A,FALSE,"장축";#N/A,#N/A,FALSE,"4WD"}</definedName>
    <definedName name="김영준">#REF!</definedName>
    <definedName name="김영호">#REF!</definedName>
    <definedName name="김원식" localSheetId="7">BlankMacro1</definedName>
    <definedName name="김원식" localSheetId="16">BlankMacro1</definedName>
    <definedName name="김원식" localSheetId="17">BlankMacro1</definedName>
    <definedName name="김원식" localSheetId="10">BlankMacro1</definedName>
    <definedName name="김원식" localSheetId="8">BlankMacro1</definedName>
    <definedName name="김원식" localSheetId="0">BlankMacro1</definedName>
    <definedName name="김원식" localSheetId="13">BlankMacro1</definedName>
    <definedName name="김원식" localSheetId="14">BlankMacro1</definedName>
    <definedName name="김원식" localSheetId="11">BlankMacro1</definedName>
    <definedName name="김원식" localSheetId="15">BlankMacro1</definedName>
    <definedName name="김원식">BlankMacro1</definedName>
    <definedName name="김윤기" localSheetId="7" hidden="1">{#N/A,#N/A,FALSE,"단축1";#N/A,#N/A,FALSE,"단축2";#N/A,#N/A,FALSE,"단축3";#N/A,#N/A,FALSE,"장축";#N/A,#N/A,FALSE,"4WD"}</definedName>
    <definedName name="김윤기" localSheetId="16" hidden="1">{#N/A,#N/A,FALSE,"단축1";#N/A,#N/A,FALSE,"단축2";#N/A,#N/A,FALSE,"단축3";#N/A,#N/A,FALSE,"장축";#N/A,#N/A,FALSE,"4WD"}</definedName>
    <definedName name="김윤기" localSheetId="17" hidden="1">{#N/A,#N/A,FALSE,"단축1";#N/A,#N/A,FALSE,"단축2";#N/A,#N/A,FALSE,"단축3";#N/A,#N/A,FALSE,"장축";#N/A,#N/A,FALSE,"4WD"}</definedName>
    <definedName name="김윤기" localSheetId="13" hidden="1">{#N/A,#N/A,FALSE,"단축1";#N/A,#N/A,FALSE,"단축2";#N/A,#N/A,FALSE,"단축3";#N/A,#N/A,FALSE,"장축";#N/A,#N/A,FALSE,"4WD"}</definedName>
    <definedName name="김윤기" localSheetId="14" hidden="1">{#N/A,#N/A,FALSE,"단축1";#N/A,#N/A,FALSE,"단축2";#N/A,#N/A,FALSE,"단축3";#N/A,#N/A,FALSE,"장축";#N/A,#N/A,FALSE,"4WD"}</definedName>
    <definedName name="김윤기" localSheetId="15" hidden="1">{#N/A,#N/A,FALSE,"단축1";#N/A,#N/A,FALSE,"단축2";#N/A,#N/A,FALSE,"단축3";#N/A,#N/A,FALSE,"장축";#N/A,#N/A,FALSE,"4WD"}</definedName>
    <definedName name="김윤기" hidden="1">{#N/A,#N/A,FALSE,"단축1";#N/A,#N/A,FALSE,"단축2";#N/A,#N/A,FALSE,"단축3";#N/A,#N/A,FALSE,"장축";#N/A,#N/A,FALSE,"4WD"}</definedName>
    <definedName name="김정일">#REF!</definedName>
    <definedName name="김제신" localSheetId="7" hidden="1">{#N/A,#N/A,FALSE,"단축1";#N/A,#N/A,FALSE,"단축2";#N/A,#N/A,FALSE,"단축3";#N/A,#N/A,FALSE,"장축";#N/A,#N/A,FALSE,"4WD"}</definedName>
    <definedName name="김제신" localSheetId="16" hidden="1">{#N/A,#N/A,FALSE,"단축1";#N/A,#N/A,FALSE,"단축2";#N/A,#N/A,FALSE,"단축3";#N/A,#N/A,FALSE,"장축";#N/A,#N/A,FALSE,"4WD"}</definedName>
    <definedName name="김제신" localSheetId="17" hidden="1">{#N/A,#N/A,FALSE,"단축1";#N/A,#N/A,FALSE,"단축2";#N/A,#N/A,FALSE,"단축3";#N/A,#N/A,FALSE,"장축";#N/A,#N/A,FALSE,"4WD"}</definedName>
    <definedName name="김제신" localSheetId="13" hidden="1">{#N/A,#N/A,FALSE,"단축1";#N/A,#N/A,FALSE,"단축2";#N/A,#N/A,FALSE,"단축3";#N/A,#N/A,FALSE,"장축";#N/A,#N/A,FALSE,"4WD"}</definedName>
    <definedName name="김제신" localSheetId="14" hidden="1">{#N/A,#N/A,FALSE,"단축1";#N/A,#N/A,FALSE,"단축2";#N/A,#N/A,FALSE,"단축3";#N/A,#N/A,FALSE,"장축";#N/A,#N/A,FALSE,"4WD"}</definedName>
    <definedName name="김제신" localSheetId="15" hidden="1">{#N/A,#N/A,FALSE,"단축1";#N/A,#N/A,FALSE,"단축2";#N/A,#N/A,FALSE,"단축3";#N/A,#N/A,FALSE,"장축";#N/A,#N/A,FALSE,"4WD"}</definedName>
    <definedName name="김제신" hidden="1">{#N/A,#N/A,FALSE,"단축1";#N/A,#N/A,FALSE,"단축2";#N/A,#N/A,FALSE,"단축3";#N/A,#N/A,FALSE,"장축";#N/A,#N/A,FALSE,"4WD"}</definedName>
    <definedName name="김차" localSheetId="7" hidden="1">{#N/A,#N/A,FALSE,"단축1";#N/A,#N/A,FALSE,"단축2";#N/A,#N/A,FALSE,"단축3";#N/A,#N/A,FALSE,"장축";#N/A,#N/A,FALSE,"4WD"}</definedName>
    <definedName name="김차" localSheetId="16" hidden="1">{#N/A,#N/A,FALSE,"단축1";#N/A,#N/A,FALSE,"단축2";#N/A,#N/A,FALSE,"단축3";#N/A,#N/A,FALSE,"장축";#N/A,#N/A,FALSE,"4WD"}</definedName>
    <definedName name="김차" localSheetId="17" hidden="1">{#N/A,#N/A,FALSE,"단축1";#N/A,#N/A,FALSE,"단축2";#N/A,#N/A,FALSE,"단축3";#N/A,#N/A,FALSE,"장축";#N/A,#N/A,FALSE,"4WD"}</definedName>
    <definedName name="김차" localSheetId="13" hidden="1">{#N/A,#N/A,FALSE,"단축1";#N/A,#N/A,FALSE,"단축2";#N/A,#N/A,FALSE,"단축3";#N/A,#N/A,FALSE,"장축";#N/A,#N/A,FALSE,"4WD"}</definedName>
    <definedName name="김차" localSheetId="14" hidden="1">{#N/A,#N/A,FALSE,"단축1";#N/A,#N/A,FALSE,"단축2";#N/A,#N/A,FALSE,"단축3";#N/A,#N/A,FALSE,"장축";#N/A,#N/A,FALSE,"4WD"}</definedName>
    <definedName name="김차" localSheetId="15" hidden="1">{#N/A,#N/A,FALSE,"단축1";#N/A,#N/A,FALSE,"단축2";#N/A,#N/A,FALSE,"단축3";#N/A,#N/A,FALSE,"장축";#N/A,#N/A,FALSE,"4WD"}</definedName>
    <definedName name="김차" hidden="1">{#N/A,#N/A,FALSE,"단축1";#N/A,#N/A,FALSE,"단축2";#N/A,#N/A,FALSE,"단축3";#N/A,#N/A,FALSE,"장축";#N/A,#N/A,FALSE,"4WD"}</definedName>
    <definedName name="김해중" localSheetId="7" hidden="1">{#N/A,#N/A,FALSE,"단축1";#N/A,#N/A,FALSE,"단축2";#N/A,#N/A,FALSE,"단축3";#N/A,#N/A,FALSE,"장축";#N/A,#N/A,FALSE,"4WD"}</definedName>
    <definedName name="김해중" localSheetId="16" hidden="1">{#N/A,#N/A,FALSE,"단축1";#N/A,#N/A,FALSE,"단축2";#N/A,#N/A,FALSE,"단축3";#N/A,#N/A,FALSE,"장축";#N/A,#N/A,FALSE,"4WD"}</definedName>
    <definedName name="김해중" localSheetId="17" hidden="1">{#N/A,#N/A,FALSE,"단축1";#N/A,#N/A,FALSE,"단축2";#N/A,#N/A,FALSE,"단축3";#N/A,#N/A,FALSE,"장축";#N/A,#N/A,FALSE,"4WD"}</definedName>
    <definedName name="김해중" localSheetId="13" hidden="1">{#N/A,#N/A,FALSE,"단축1";#N/A,#N/A,FALSE,"단축2";#N/A,#N/A,FALSE,"단축3";#N/A,#N/A,FALSE,"장축";#N/A,#N/A,FALSE,"4WD"}</definedName>
    <definedName name="김해중" localSheetId="14" hidden="1">{#N/A,#N/A,FALSE,"단축1";#N/A,#N/A,FALSE,"단축2";#N/A,#N/A,FALSE,"단축3";#N/A,#N/A,FALSE,"장축";#N/A,#N/A,FALSE,"4WD"}</definedName>
    <definedName name="김해중" localSheetId="15" hidden="1">{#N/A,#N/A,FALSE,"단축1";#N/A,#N/A,FALSE,"단축2";#N/A,#N/A,FALSE,"단축3";#N/A,#N/A,FALSE,"장축";#N/A,#N/A,FALSE,"4WD"}</definedName>
    <definedName name="김해중" hidden="1">{#N/A,#N/A,FALSE,"단축1";#N/A,#N/A,FALSE,"단축2";#N/A,#N/A,FALSE,"단축3";#N/A,#N/A,FALSE,"장축";#N/A,#N/A,FALSE,"4WD"}</definedName>
    <definedName name="김홍">#REF!</definedName>
    <definedName name="깅ㅎ">BlankMacro1</definedName>
    <definedName name="ㄲ" localSheetId="7" hidden="1">{#N/A,#N/A,FALSE,"단축1";#N/A,#N/A,FALSE,"단축2";#N/A,#N/A,FALSE,"단축3";#N/A,#N/A,FALSE,"장축";#N/A,#N/A,FALSE,"4WD"}</definedName>
    <definedName name="ㄲ" localSheetId="16" hidden="1">{#N/A,#N/A,FALSE,"단축1";#N/A,#N/A,FALSE,"단축2";#N/A,#N/A,FALSE,"단축3";#N/A,#N/A,FALSE,"장축";#N/A,#N/A,FALSE,"4WD"}</definedName>
    <definedName name="ㄲ" localSheetId="17" hidden="1">{#N/A,#N/A,FALSE,"단축1";#N/A,#N/A,FALSE,"단축2";#N/A,#N/A,FALSE,"단축3";#N/A,#N/A,FALSE,"장축";#N/A,#N/A,FALSE,"4WD"}</definedName>
    <definedName name="ㄲ" localSheetId="14" hidden="1">{#N/A,#N/A,FALSE,"단축1";#N/A,#N/A,FALSE,"단축2";#N/A,#N/A,FALSE,"단축3";#N/A,#N/A,FALSE,"장축";#N/A,#N/A,FALSE,"4WD"}</definedName>
    <definedName name="ㄲ" localSheetId="15" hidden="1">{#N/A,#N/A,FALSE,"단축1";#N/A,#N/A,FALSE,"단축2";#N/A,#N/A,FALSE,"단축3";#N/A,#N/A,FALSE,"장축";#N/A,#N/A,FALSE,"4WD"}</definedName>
    <definedName name="ㄲ" hidden="1">{#N/A,#N/A,FALSE,"단축1";#N/A,#N/A,FALSE,"단축2";#N/A,#N/A,FALSE,"단축3";#N/A,#N/A,FALSE,"장축";#N/A,#N/A,FALSE,"4WD"}</definedName>
    <definedName name="ㄳ" localSheetId="13">[6]!ㄳ</definedName>
    <definedName name="ㄳ">[7]!ㄳ</definedName>
    <definedName name="ㄳ곳ㄱ">#REF!</definedName>
    <definedName name="ㄳㄷㄳ" localSheetId="7" hidden="1">{#N/A,#N/A,FALSE,"단축1";#N/A,#N/A,FALSE,"단축2";#N/A,#N/A,FALSE,"단축3";#N/A,#N/A,FALSE,"장축";#N/A,#N/A,FALSE,"4WD"}</definedName>
    <definedName name="ㄳㄷㄳ" localSheetId="16" hidden="1">{#N/A,#N/A,FALSE,"단축1";#N/A,#N/A,FALSE,"단축2";#N/A,#N/A,FALSE,"단축3";#N/A,#N/A,FALSE,"장축";#N/A,#N/A,FALSE,"4WD"}</definedName>
    <definedName name="ㄳㄷㄳ" localSheetId="17" hidden="1">{#N/A,#N/A,FALSE,"단축1";#N/A,#N/A,FALSE,"단축2";#N/A,#N/A,FALSE,"단축3";#N/A,#N/A,FALSE,"장축";#N/A,#N/A,FALSE,"4WD"}</definedName>
    <definedName name="ㄳㄷㄳ" localSheetId="13" hidden="1">{#N/A,#N/A,FALSE,"단축1";#N/A,#N/A,FALSE,"단축2";#N/A,#N/A,FALSE,"단축3";#N/A,#N/A,FALSE,"장축";#N/A,#N/A,FALSE,"4WD"}</definedName>
    <definedName name="ㄳㄷㄳ" localSheetId="14" hidden="1">{#N/A,#N/A,FALSE,"단축1";#N/A,#N/A,FALSE,"단축2";#N/A,#N/A,FALSE,"단축3";#N/A,#N/A,FALSE,"장축";#N/A,#N/A,FALSE,"4WD"}</definedName>
    <definedName name="ㄳㄷㄳ" localSheetId="15" hidden="1">{#N/A,#N/A,FALSE,"단축1";#N/A,#N/A,FALSE,"단축2";#N/A,#N/A,FALSE,"단축3";#N/A,#N/A,FALSE,"장축";#N/A,#N/A,FALSE,"4WD"}</definedName>
    <definedName name="ㄳㄷㄳ" hidden="1">{#N/A,#N/A,FALSE,"단축1";#N/A,#N/A,FALSE,"단축2";#N/A,#N/A,FALSE,"단축3";#N/A,#N/A,FALSE,"장축";#N/A,#N/A,FALSE,"4WD"}</definedName>
    <definedName name="ㄳㅁㄴ" localSheetId="7" hidden="1">{#N/A,#N/A,FALSE,"단축1";#N/A,#N/A,FALSE,"단축2";#N/A,#N/A,FALSE,"단축3";#N/A,#N/A,FALSE,"장축";#N/A,#N/A,FALSE,"4WD"}</definedName>
    <definedName name="ㄳㅁㄴ" localSheetId="16" hidden="1">{#N/A,#N/A,FALSE,"단축1";#N/A,#N/A,FALSE,"단축2";#N/A,#N/A,FALSE,"단축3";#N/A,#N/A,FALSE,"장축";#N/A,#N/A,FALSE,"4WD"}</definedName>
    <definedName name="ㄳㅁㄴ" localSheetId="17" hidden="1">{#N/A,#N/A,FALSE,"단축1";#N/A,#N/A,FALSE,"단축2";#N/A,#N/A,FALSE,"단축3";#N/A,#N/A,FALSE,"장축";#N/A,#N/A,FALSE,"4WD"}</definedName>
    <definedName name="ㄳㅁㄴ" localSheetId="13" hidden="1">{#N/A,#N/A,FALSE,"단축1";#N/A,#N/A,FALSE,"단축2";#N/A,#N/A,FALSE,"단축3";#N/A,#N/A,FALSE,"장축";#N/A,#N/A,FALSE,"4WD"}</definedName>
    <definedName name="ㄳㅁㄴ" localSheetId="14" hidden="1">{#N/A,#N/A,FALSE,"단축1";#N/A,#N/A,FALSE,"단축2";#N/A,#N/A,FALSE,"단축3";#N/A,#N/A,FALSE,"장축";#N/A,#N/A,FALSE,"4WD"}</definedName>
    <definedName name="ㄳㅁㄴ" localSheetId="15" hidden="1">{#N/A,#N/A,FALSE,"단축1";#N/A,#N/A,FALSE,"단축2";#N/A,#N/A,FALSE,"단축3";#N/A,#N/A,FALSE,"장축";#N/A,#N/A,FALSE,"4WD"}</definedName>
    <definedName name="ㄳㅁㄴ" hidden="1">{#N/A,#N/A,FALSE,"단축1";#N/A,#N/A,FALSE,"단축2";#N/A,#N/A,FALSE,"단축3";#N/A,#N/A,FALSE,"장축";#N/A,#N/A,FALSE,"4WD"}</definedName>
    <definedName name="ㄳ쇼ㅛ" localSheetId="13">[6]!ㄳ쇼ㅛ</definedName>
    <definedName name="ㄳ쇼ㅛ">[7]!ㄳ쇼ㅛ</definedName>
    <definedName name="ㄴ">#REF!</definedName>
    <definedName name="ㄴ45">#REF!</definedName>
    <definedName name="ㄴ4ㄷ">#REF!</definedName>
    <definedName name="ㄴㄴ" localSheetId="7" hidden="1">{#N/A,#N/A,FALSE,"단축1";#N/A,#N/A,FALSE,"단축2";#N/A,#N/A,FALSE,"단축3";#N/A,#N/A,FALSE,"장축";#N/A,#N/A,FALSE,"4WD"}</definedName>
    <definedName name="ㄴㄴ" localSheetId="16" hidden="1">{#N/A,#N/A,FALSE,"단축1";#N/A,#N/A,FALSE,"단축2";#N/A,#N/A,FALSE,"단축3";#N/A,#N/A,FALSE,"장축";#N/A,#N/A,FALSE,"4WD"}</definedName>
    <definedName name="ㄴㄴ" localSheetId="6" hidden="1">{#N/A,#N/A,FALSE,"단축1";#N/A,#N/A,FALSE,"단축2";#N/A,#N/A,FALSE,"단축3";#N/A,#N/A,FALSE,"장축";#N/A,#N/A,FALSE,"4WD"}</definedName>
    <definedName name="ㄴㄴ" localSheetId="17" hidden="1">{#N/A,#N/A,FALSE,"단축1";#N/A,#N/A,FALSE,"단축2";#N/A,#N/A,FALSE,"단축3";#N/A,#N/A,FALSE,"장축";#N/A,#N/A,FALSE,"4WD"}</definedName>
    <definedName name="ㄴㄴ" localSheetId="13" hidden="1">{#N/A,#N/A,FALSE,"단축1";#N/A,#N/A,FALSE,"단축2";#N/A,#N/A,FALSE,"단축3";#N/A,#N/A,FALSE,"장축";#N/A,#N/A,FALSE,"4WD"}</definedName>
    <definedName name="ㄴㄴ" localSheetId="14" hidden="1">{#N/A,#N/A,FALSE,"단축1";#N/A,#N/A,FALSE,"단축2";#N/A,#N/A,FALSE,"단축3";#N/A,#N/A,FALSE,"장축";#N/A,#N/A,FALSE,"4WD"}</definedName>
    <definedName name="ㄴㄴ" localSheetId="15" hidden="1">{#N/A,#N/A,FALSE,"단축1";#N/A,#N/A,FALSE,"단축2";#N/A,#N/A,FALSE,"단축3";#N/A,#N/A,FALSE,"장축";#N/A,#N/A,FALSE,"4WD"}</definedName>
    <definedName name="ㄴㄴ" hidden="1">{#N/A,#N/A,FALSE,"단축1";#N/A,#N/A,FALSE,"단축2";#N/A,#N/A,FALSE,"단축3";#N/A,#N/A,FALSE,"장축";#N/A,#N/A,FALSE,"4WD"}</definedName>
    <definedName name="ㄴㄴㄴ" localSheetId="7">#REF!</definedName>
    <definedName name="ㄴㄴㄴ" localSheetId="6">BlankMacro1</definedName>
    <definedName name="ㄴㄴㄴ" localSheetId="13">BlankMacro1</definedName>
    <definedName name="ㄴㄴㄴ">#REF!</definedName>
    <definedName name="ㄴㄴㄴㄴ" localSheetId="7">#REF!</definedName>
    <definedName name="ㄴㄴㄴㄴ" localSheetId="6">BlankMacro1</definedName>
    <definedName name="ㄴㄴㄴㄴ" localSheetId="13">BlankMacro1</definedName>
    <definedName name="ㄴㄴㄴㄴ">#REF!</definedName>
    <definedName name="ㄴㄴㄴㄴㄴ" localSheetId="7" hidden="1">{#N/A,#N/A,FALSE,"단축1";#N/A,#N/A,FALSE,"단축2";#N/A,#N/A,FALSE,"단축3";#N/A,#N/A,FALSE,"장축";#N/A,#N/A,FALSE,"4WD"}</definedName>
    <definedName name="ㄴㄴㄴㄴㄴ" localSheetId="16" hidden="1">{#N/A,#N/A,FALSE,"단축1";#N/A,#N/A,FALSE,"단축2";#N/A,#N/A,FALSE,"단축3";#N/A,#N/A,FALSE,"장축";#N/A,#N/A,FALSE,"4WD"}</definedName>
    <definedName name="ㄴㄴㄴㄴㄴ" localSheetId="17" hidden="1">{#N/A,#N/A,FALSE,"단축1";#N/A,#N/A,FALSE,"단축2";#N/A,#N/A,FALSE,"단축3";#N/A,#N/A,FALSE,"장축";#N/A,#N/A,FALSE,"4WD"}</definedName>
    <definedName name="ㄴㄴㄴㄴㄴ" localSheetId="13" hidden="1">{#N/A,#N/A,FALSE,"단축1";#N/A,#N/A,FALSE,"단축2";#N/A,#N/A,FALSE,"단축3";#N/A,#N/A,FALSE,"장축";#N/A,#N/A,FALSE,"4WD"}</definedName>
    <definedName name="ㄴㄴㄴㄴㄴ" localSheetId="14" hidden="1">{#N/A,#N/A,FALSE,"단축1";#N/A,#N/A,FALSE,"단축2";#N/A,#N/A,FALSE,"단축3";#N/A,#N/A,FALSE,"장축";#N/A,#N/A,FALSE,"4WD"}</definedName>
    <definedName name="ㄴㄴㄴㄴㄴ" localSheetId="15" hidden="1">{#N/A,#N/A,FALSE,"단축1";#N/A,#N/A,FALSE,"단축2";#N/A,#N/A,FALSE,"단축3";#N/A,#N/A,FALSE,"장축";#N/A,#N/A,FALSE,"4WD"}</definedName>
    <definedName name="ㄴㄴㄴㄴㄴ" hidden="1">{#N/A,#N/A,FALSE,"단축1";#N/A,#N/A,FALSE,"단축2";#N/A,#N/A,FALSE,"단축3";#N/A,#N/A,FALSE,"장축";#N/A,#N/A,FALSE,"4WD"}</definedName>
    <definedName name="ㄴㄴㄴㅇㄹㄹ" localSheetId="7">BlankMacro1</definedName>
    <definedName name="ㄴㄴㄴㅇㄹㄹ" localSheetId="16">BlankMacro1</definedName>
    <definedName name="ㄴㄴㄴㅇㄹㄹ" localSheetId="17">BlankMacro1</definedName>
    <definedName name="ㄴㄴㄴㅇㄹㄹ" localSheetId="10">BlankMacro1</definedName>
    <definedName name="ㄴㄴㄴㅇㄹㄹ" localSheetId="8">BlankMacro1</definedName>
    <definedName name="ㄴㄴㄴㅇㄹㄹ" localSheetId="0">BlankMacro1</definedName>
    <definedName name="ㄴㄴㄴㅇㄹㄹ" localSheetId="13">BlankMacro1</definedName>
    <definedName name="ㄴㄴㄴㅇㄹㄹ" localSheetId="14">BlankMacro1</definedName>
    <definedName name="ㄴㄴㄴㅇㄹㄹ" localSheetId="11">BlankMacro1</definedName>
    <definedName name="ㄴㄴㄴㅇㄹㄹ" localSheetId="15">BlankMacro1</definedName>
    <definedName name="ㄴㄴㄴㅇㄹㄹ">BlankMacro1</definedName>
    <definedName name="ㄴㄴㅁ" localSheetId="7" hidden="1">#REF!</definedName>
    <definedName name="ㄴㄴㅁ" hidden="1">#REF!</definedName>
    <definedName name="ㄴㄷ더" localSheetId="7" hidden="1">{#N/A,#N/A,FALSE,"단축1";#N/A,#N/A,FALSE,"단축2";#N/A,#N/A,FALSE,"단축3";#N/A,#N/A,FALSE,"장축";#N/A,#N/A,FALSE,"4WD"}</definedName>
    <definedName name="ㄴㄷ더" localSheetId="16" hidden="1">{#N/A,#N/A,FALSE,"단축1";#N/A,#N/A,FALSE,"단축2";#N/A,#N/A,FALSE,"단축3";#N/A,#N/A,FALSE,"장축";#N/A,#N/A,FALSE,"4WD"}</definedName>
    <definedName name="ㄴㄷ더" localSheetId="17" hidden="1">{#N/A,#N/A,FALSE,"단축1";#N/A,#N/A,FALSE,"단축2";#N/A,#N/A,FALSE,"단축3";#N/A,#N/A,FALSE,"장축";#N/A,#N/A,FALSE,"4WD"}</definedName>
    <definedName name="ㄴㄷ더" localSheetId="13" hidden="1">{#N/A,#N/A,FALSE,"단축1";#N/A,#N/A,FALSE,"단축2";#N/A,#N/A,FALSE,"단축3";#N/A,#N/A,FALSE,"장축";#N/A,#N/A,FALSE,"4WD"}</definedName>
    <definedName name="ㄴㄷ더" localSheetId="14" hidden="1">{#N/A,#N/A,FALSE,"단축1";#N/A,#N/A,FALSE,"단축2";#N/A,#N/A,FALSE,"단축3";#N/A,#N/A,FALSE,"장축";#N/A,#N/A,FALSE,"4WD"}</definedName>
    <definedName name="ㄴㄷ더" localSheetId="15" hidden="1">{#N/A,#N/A,FALSE,"단축1";#N/A,#N/A,FALSE,"단축2";#N/A,#N/A,FALSE,"단축3";#N/A,#N/A,FALSE,"장축";#N/A,#N/A,FALSE,"4WD"}</definedName>
    <definedName name="ㄴㄷ더" hidden="1">{#N/A,#N/A,FALSE,"단축1";#N/A,#N/A,FALSE,"단축2";#N/A,#N/A,FALSE,"단축3";#N/A,#N/A,FALSE,"장축";#N/A,#N/A,FALSE,"4WD"}</definedName>
    <definedName name="ㄴㄹ" localSheetId="7" hidden="1">{#N/A,#N/A,FALSE,"단축1";#N/A,#N/A,FALSE,"단축2";#N/A,#N/A,FALSE,"단축3";#N/A,#N/A,FALSE,"장축";#N/A,#N/A,FALSE,"4WD"}</definedName>
    <definedName name="ㄴㄹ" localSheetId="16" hidden="1">{#N/A,#N/A,FALSE,"단축1";#N/A,#N/A,FALSE,"단축2";#N/A,#N/A,FALSE,"단축3";#N/A,#N/A,FALSE,"장축";#N/A,#N/A,FALSE,"4WD"}</definedName>
    <definedName name="ㄴㄹ" localSheetId="6" hidden="1">{#N/A,#N/A,FALSE,"단축1";#N/A,#N/A,FALSE,"단축2";#N/A,#N/A,FALSE,"단축3";#N/A,#N/A,FALSE,"장축";#N/A,#N/A,FALSE,"4WD"}</definedName>
    <definedName name="ㄴㄹ" localSheetId="17" hidden="1">{#N/A,#N/A,FALSE,"단축1";#N/A,#N/A,FALSE,"단축2";#N/A,#N/A,FALSE,"단축3";#N/A,#N/A,FALSE,"장축";#N/A,#N/A,FALSE,"4WD"}</definedName>
    <definedName name="ㄴㄹ" localSheetId="13" hidden="1">{#N/A,#N/A,FALSE,"단축1";#N/A,#N/A,FALSE,"단축2";#N/A,#N/A,FALSE,"단축3";#N/A,#N/A,FALSE,"장축";#N/A,#N/A,FALSE,"4WD"}</definedName>
    <definedName name="ㄴㄹ" localSheetId="14" hidden="1">{#N/A,#N/A,FALSE,"단축1";#N/A,#N/A,FALSE,"단축2";#N/A,#N/A,FALSE,"단축3";#N/A,#N/A,FALSE,"장축";#N/A,#N/A,FALSE,"4WD"}</definedName>
    <definedName name="ㄴㄹ" localSheetId="15" hidden="1">{#N/A,#N/A,FALSE,"단축1";#N/A,#N/A,FALSE,"단축2";#N/A,#N/A,FALSE,"단축3";#N/A,#N/A,FALSE,"장축";#N/A,#N/A,FALSE,"4WD"}</definedName>
    <definedName name="ㄴㄹ" hidden="1">{#N/A,#N/A,FALSE,"단축1";#N/A,#N/A,FALSE,"단축2";#N/A,#N/A,FALSE,"단축3";#N/A,#N/A,FALSE,"장축";#N/A,#N/A,FALSE,"4WD"}</definedName>
    <definedName name="ㄴㄹㄴ" localSheetId="7">BlankMacro1</definedName>
    <definedName name="ㄴㄹㄴ" localSheetId="16">BlankMacro1</definedName>
    <definedName name="ㄴㄹㄴ" localSheetId="17">BlankMacro1</definedName>
    <definedName name="ㄴㄹㄴ" localSheetId="10">BlankMacro1</definedName>
    <definedName name="ㄴㄹㄴ" localSheetId="8">BlankMacro1</definedName>
    <definedName name="ㄴㄹㄴ" localSheetId="0">BlankMacro1</definedName>
    <definedName name="ㄴㄹㄴ" localSheetId="13">BlankMacro1</definedName>
    <definedName name="ㄴㄹㄴ" localSheetId="14">BlankMacro1</definedName>
    <definedName name="ㄴㄹㄴ" localSheetId="11">BlankMacro1</definedName>
    <definedName name="ㄴㄹㄴ" localSheetId="15">BlankMacro1</definedName>
    <definedName name="ㄴㄹㄴ">BlankMacro1</definedName>
    <definedName name="ㄴㄹㄹ" localSheetId="7" hidden="1">{#N/A,#N/A,FALSE,"Babenhausen GG";#N/A,#N/A,FALSE,"Bebra GG";#N/A,#N/A,FALSE,"Dortmund GG";#N/A,#N/A,FALSE,"Karben GG";#N/A,#N/A,FALSE,"Australien GG";#N/A,#N/A,FALSE,"Birmingham GG";#N/A,#N/A,FALSE,"Brasilien GG";#N/A,#N/A,FALSE,"Frankreich GG";#N/A,#N/A,FALSE,"Kammerer GG";#N/A,#N/A,FALSE,"Kienzle GG";#N/A,#N/A,FALSE,"Malaysia";#N/A,#N/A,FALSE,"Prag GG";#N/A,#N/A,FALSE,"Schweiz GG";#N/A,#N/A,FALSE,"Spanien GG";#N/A,#N/A,FALSE,"USA GG"}</definedName>
    <definedName name="ㄴㄹㄹ" localSheetId="16" hidden="1">{#N/A,#N/A,FALSE,"Babenhausen GG";#N/A,#N/A,FALSE,"Bebra GG";#N/A,#N/A,FALSE,"Dortmund GG";#N/A,#N/A,FALSE,"Karben GG";#N/A,#N/A,FALSE,"Australien GG";#N/A,#N/A,FALSE,"Birmingham GG";#N/A,#N/A,FALSE,"Brasilien GG";#N/A,#N/A,FALSE,"Frankreich GG";#N/A,#N/A,FALSE,"Kammerer GG";#N/A,#N/A,FALSE,"Kienzle GG";#N/A,#N/A,FALSE,"Malaysia";#N/A,#N/A,FALSE,"Prag GG";#N/A,#N/A,FALSE,"Schweiz GG";#N/A,#N/A,FALSE,"Spanien GG";#N/A,#N/A,FALSE,"USA GG"}</definedName>
    <definedName name="ㄴㄹㄹ" localSheetId="17" hidden="1">{#N/A,#N/A,FALSE,"Babenhausen GG";#N/A,#N/A,FALSE,"Bebra GG";#N/A,#N/A,FALSE,"Dortmund GG";#N/A,#N/A,FALSE,"Karben GG";#N/A,#N/A,FALSE,"Australien GG";#N/A,#N/A,FALSE,"Birmingham GG";#N/A,#N/A,FALSE,"Brasilien GG";#N/A,#N/A,FALSE,"Frankreich GG";#N/A,#N/A,FALSE,"Kammerer GG";#N/A,#N/A,FALSE,"Kienzle GG";#N/A,#N/A,FALSE,"Malaysia";#N/A,#N/A,FALSE,"Prag GG";#N/A,#N/A,FALSE,"Schweiz GG";#N/A,#N/A,FALSE,"Spanien GG";#N/A,#N/A,FALSE,"USA GG"}</definedName>
    <definedName name="ㄴㄹㄹ" localSheetId="13" hidden="1">{#N/A,#N/A,FALSE,"Babenhausen GG";#N/A,#N/A,FALSE,"Bebra GG";#N/A,#N/A,FALSE,"Dortmund GG";#N/A,#N/A,FALSE,"Karben GG";#N/A,#N/A,FALSE,"Australien GG";#N/A,#N/A,FALSE,"Birmingham GG";#N/A,#N/A,FALSE,"Brasilien GG";#N/A,#N/A,FALSE,"Frankreich GG";#N/A,#N/A,FALSE,"Kammerer GG";#N/A,#N/A,FALSE,"Kienzle GG";#N/A,#N/A,FALSE,"Malaysia";#N/A,#N/A,FALSE,"Prag GG";#N/A,#N/A,FALSE,"Schweiz GG";#N/A,#N/A,FALSE,"Spanien GG";#N/A,#N/A,FALSE,"USA GG"}</definedName>
    <definedName name="ㄴㄹㄹ" localSheetId="14" hidden="1">{#N/A,#N/A,FALSE,"Babenhausen GG";#N/A,#N/A,FALSE,"Bebra GG";#N/A,#N/A,FALSE,"Dortmund GG";#N/A,#N/A,FALSE,"Karben GG";#N/A,#N/A,FALSE,"Australien GG";#N/A,#N/A,FALSE,"Birmingham GG";#N/A,#N/A,FALSE,"Brasilien GG";#N/A,#N/A,FALSE,"Frankreich GG";#N/A,#N/A,FALSE,"Kammerer GG";#N/A,#N/A,FALSE,"Kienzle GG";#N/A,#N/A,FALSE,"Malaysia";#N/A,#N/A,FALSE,"Prag GG";#N/A,#N/A,FALSE,"Schweiz GG";#N/A,#N/A,FALSE,"Spanien GG";#N/A,#N/A,FALSE,"USA GG"}</definedName>
    <definedName name="ㄴㄹㄹ" localSheetId="15" hidden="1">{#N/A,#N/A,FALSE,"Babenhausen GG";#N/A,#N/A,FALSE,"Bebra GG";#N/A,#N/A,FALSE,"Dortmund GG";#N/A,#N/A,FALSE,"Karben GG";#N/A,#N/A,FALSE,"Australien GG";#N/A,#N/A,FALSE,"Birmingham GG";#N/A,#N/A,FALSE,"Brasilien GG";#N/A,#N/A,FALSE,"Frankreich GG";#N/A,#N/A,FALSE,"Kammerer GG";#N/A,#N/A,FALSE,"Kienzle GG";#N/A,#N/A,FALSE,"Malaysia";#N/A,#N/A,FALSE,"Prag GG";#N/A,#N/A,FALSE,"Schweiz GG";#N/A,#N/A,FALSE,"Spanien GG";#N/A,#N/A,FALSE,"USA GG"}</definedName>
    <definedName name="ㄴㄹㄹ" hidden="1">{#N/A,#N/A,FALSE,"Babenhausen GG";#N/A,#N/A,FALSE,"Bebra GG";#N/A,#N/A,FALSE,"Dortmund GG";#N/A,#N/A,FALSE,"Karben GG";#N/A,#N/A,FALSE,"Australien GG";#N/A,#N/A,FALSE,"Birmingham GG";#N/A,#N/A,FALSE,"Brasilien GG";#N/A,#N/A,FALSE,"Frankreich GG";#N/A,#N/A,FALSE,"Kammerer GG";#N/A,#N/A,FALSE,"Kienzle GG";#N/A,#N/A,FALSE,"Malaysia";#N/A,#N/A,FALSE,"Prag GG";#N/A,#N/A,FALSE,"Schweiz GG";#N/A,#N/A,FALSE,"Spanien GG";#N/A,#N/A,FALSE,"USA GG"}</definedName>
    <definedName name="ㄴㄹㄹㅇ">#REF!</definedName>
    <definedName name="ㄴㄹㅇㄹ">#REF!</definedName>
    <definedName name="ㄴㄻㄴ" localSheetId="7" hidden="1">{#N/A,#N/A,FALSE,"AG";#N/A,#N/A,FALSE,"GB-I";#N/A,#N/A,FALSE,"GB--SR_K";#N/A,#N/A,FALSE,"GB-SR_B";#N/A,#N/A,FALSE,"GB-KS";#N/A,#N/A,FALSE,"Kammerer";#N/A,#N/A,FALSE,"Kienzle"}</definedName>
    <definedName name="ㄴㄻㄴ" localSheetId="16" hidden="1">{#N/A,#N/A,FALSE,"AG";#N/A,#N/A,FALSE,"GB-I";#N/A,#N/A,FALSE,"GB--SR_K";#N/A,#N/A,FALSE,"GB-SR_B";#N/A,#N/A,FALSE,"GB-KS";#N/A,#N/A,FALSE,"Kammerer";#N/A,#N/A,FALSE,"Kienzle"}</definedName>
    <definedName name="ㄴㄻㄴ" localSheetId="17" hidden="1">{#N/A,#N/A,FALSE,"AG";#N/A,#N/A,FALSE,"GB-I";#N/A,#N/A,FALSE,"GB--SR_K";#N/A,#N/A,FALSE,"GB-SR_B";#N/A,#N/A,FALSE,"GB-KS";#N/A,#N/A,FALSE,"Kammerer";#N/A,#N/A,FALSE,"Kienzle"}</definedName>
    <definedName name="ㄴㄻㄴ" localSheetId="13" hidden="1">{#N/A,#N/A,FALSE,"AG";#N/A,#N/A,FALSE,"GB-I";#N/A,#N/A,FALSE,"GB--SR_K";#N/A,#N/A,FALSE,"GB-SR_B";#N/A,#N/A,FALSE,"GB-KS";#N/A,#N/A,FALSE,"Kammerer";#N/A,#N/A,FALSE,"Kienzle"}</definedName>
    <definedName name="ㄴㄻㄴ" localSheetId="14" hidden="1">{#N/A,#N/A,FALSE,"AG";#N/A,#N/A,FALSE,"GB-I";#N/A,#N/A,FALSE,"GB--SR_K";#N/A,#N/A,FALSE,"GB-SR_B";#N/A,#N/A,FALSE,"GB-KS";#N/A,#N/A,FALSE,"Kammerer";#N/A,#N/A,FALSE,"Kienzle"}</definedName>
    <definedName name="ㄴㄻㄴ" localSheetId="15" hidden="1">{#N/A,#N/A,FALSE,"AG";#N/A,#N/A,FALSE,"GB-I";#N/A,#N/A,FALSE,"GB--SR_K";#N/A,#N/A,FALSE,"GB-SR_B";#N/A,#N/A,FALSE,"GB-KS";#N/A,#N/A,FALSE,"Kammerer";#N/A,#N/A,FALSE,"Kienzle"}</definedName>
    <definedName name="ㄴㄻㄴ" hidden="1">{#N/A,#N/A,FALSE,"AG";#N/A,#N/A,FALSE,"GB-I";#N/A,#N/A,FALSE,"GB--SR_K";#N/A,#N/A,FALSE,"GB-SR_B";#N/A,#N/A,FALSE,"GB-KS";#N/A,#N/A,FALSE,"Kammerer";#N/A,#N/A,FALSE,"Kienzle"}</definedName>
    <definedName name="ㄴㅀㅇㄶㅇ">#REF!</definedName>
    <definedName name="ㄴㅁㄹ" localSheetId="7" hidden="1">{#N/A,#N/A,FALSE,"단축1";#N/A,#N/A,FALSE,"단축2";#N/A,#N/A,FALSE,"단축3";#N/A,#N/A,FALSE,"장축";#N/A,#N/A,FALSE,"4WD"}</definedName>
    <definedName name="ㄴㅁㄹ" localSheetId="16" hidden="1">{#N/A,#N/A,FALSE,"단축1";#N/A,#N/A,FALSE,"단축2";#N/A,#N/A,FALSE,"단축3";#N/A,#N/A,FALSE,"장축";#N/A,#N/A,FALSE,"4WD"}</definedName>
    <definedName name="ㄴㅁㄹ" localSheetId="17" hidden="1">{#N/A,#N/A,FALSE,"단축1";#N/A,#N/A,FALSE,"단축2";#N/A,#N/A,FALSE,"단축3";#N/A,#N/A,FALSE,"장축";#N/A,#N/A,FALSE,"4WD"}</definedName>
    <definedName name="ㄴㅁㄹ" localSheetId="13" hidden="1">{#N/A,#N/A,FALSE,"단축1";#N/A,#N/A,FALSE,"단축2";#N/A,#N/A,FALSE,"단축3";#N/A,#N/A,FALSE,"장축";#N/A,#N/A,FALSE,"4WD"}</definedName>
    <definedName name="ㄴㅁㄹ" localSheetId="14" hidden="1">{#N/A,#N/A,FALSE,"단축1";#N/A,#N/A,FALSE,"단축2";#N/A,#N/A,FALSE,"단축3";#N/A,#N/A,FALSE,"장축";#N/A,#N/A,FALSE,"4WD"}</definedName>
    <definedName name="ㄴㅁㄹ" localSheetId="15" hidden="1">{#N/A,#N/A,FALSE,"단축1";#N/A,#N/A,FALSE,"단축2";#N/A,#N/A,FALSE,"단축3";#N/A,#N/A,FALSE,"장축";#N/A,#N/A,FALSE,"4WD"}</definedName>
    <definedName name="ㄴㅁㄹ" hidden="1">{#N/A,#N/A,FALSE,"단축1";#N/A,#N/A,FALSE,"단축2";#N/A,#N/A,FALSE,"단축3";#N/A,#N/A,FALSE,"장축";#N/A,#N/A,FALSE,"4WD"}</definedName>
    <definedName name="ㄴㅁㄻ" localSheetId="6">#REF!</definedName>
    <definedName name="ㄴㅁㄻ">#REF!</definedName>
    <definedName name="ㄴㅁㅁ">#REF!</definedName>
    <definedName name="ㄴㅁㅇㄹ" localSheetId="7">{"XLSHEET.XLA"}</definedName>
    <definedName name="ㄴㅁㅇㄹ" localSheetId="16">{"XLSHEET.XLA"}</definedName>
    <definedName name="ㄴㅁㅇㄹ" localSheetId="17">{"XLSHEET.XLA"}</definedName>
    <definedName name="ㄴㅁㅇㄹ" localSheetId="13">{"XLSHEET.XLA"}</definedName>
    <definedName name="ㄴㅁㅇㄹ" localSheetId="14">{"XLSHEET.XLA"}</definedName>
    <definedName name="ㄴㅁㅇㄹ" localSheetId="15">{"XLSHEET.XLA"}</definedName>
    <definedName name="ㄴㅁㅇㄹ">{"XLSHEET.XLA"}</definedName>
    <definedName name="ㄴㅁㅇㅎㅇ롱로" hidden="1">#REF!</definedName>
    <definedName name="ㄴ미ㅓㄹ">#REF!</definedName>
    <definedName name="ㄴㅇ" localSheetId="7" hidden="1">{#N/A,#N/A,FALSE,"단축1";#N/A,#N/A,FALSE,"단축2";#N/A,#N/A,FALSE,"단축3";#N/A,#N/A,FALSE,"장축";#N/A,#N/A,FALSE,"4WD"}</definedName>
    <definedName name="ㄴㅇ" localSheetId="16" hidden="1">{#N/A,#N/A,FALSE,"단축1";#N/A,#N/A,FALSE,"단축2";#N/A,#N/A,FALSE,"단축3";#N/A,#N/A,FALSE,"장축";#N/A,#N/A,FALSE,"4WD"}</definedName>
    <definedName name="ㄴㅇ" localSheetId="6" hidden="1">{#N/A,#N/A,TRUE,"Y생산";#N/A,#N/A,TRUE,"Y판매";#N/A,#N/A,TRUE,"Y총물량";#N/A,#N/A,TRUE,"Y능력";#N/A,#N/A,TRUE,"YKD"}</definedName>
    <definedName name="ㄴㅇ" localSheetId="17" hidden="1">{#N/A,#N/A,FALSE,"단축1";#N/A,#N/A,FALSE,"단축2";#N/A,#N/A,FALSE,"단축3";#N/A,#N/A,FALSE,"장축";#N/A,#N/A,FALSE,"4WD"}</definedName>
    <definedName name="ㄴㅇ" localSheetId="13" hidden="1">{#N/A,#N/A,TRUE,"Y생산";#N/A,#N/A,TRUE,"Y판매";#N/A,#N/A,TRUE,"Y총물량";#N/A,#N/A,TRUE,"Y능력";#N/A,#N/A,TRUE,"YKD"}</definedName>
    <definedName name="ㄴㅇ" localSheetId="14" hidden="1">{#N/A,#N/A,FALSE,"단축1";#N/A,#N/A,FALSE,"단축2";#N/A,#N/A,FALSE,"단축3";#N/A,#N/A,FALSE,"장축";#N/A,#N/A,FALSE,"4WD"}</definedName>
    <definedName name="ㄴㅇ" localSheetId="15" hidden="1">{#N/A,#N/A,FALSE,"단축1";#N/A,#N/A,FALSE,"단축2";#N/A,#N/A,FALSE,"단축3";#N/A,#N/A,FALSE,"장축";#N/A,#N/A,FALSE,"4WD"}</definedName>
    <definedName name="ㄴㅇ" hidden="1">{#N/A,#N/A,FALSE,"단축1";#N/A,#N/A,FALSE,"단축2";#N/A,#N/A,FALSE,"단축3";#N/A,#N/A,FALSE,"장축";#N/A,#N/A,FALSE,"4WD"}</definedName>
    <definedName name="ㄴㅇㄴ" localSheetId="7" hidden="1">{#N/A,#N/A,FALSE,"단축1";#N/A,#N/A,FALSE,"단축2";#N/A,#N/A,FALSE,"단축3";#N/A,#N/A,FALSE,"장축";#N/A,#N/A,FALSE,"4WD"}</definedName>
    <definedName name="ㄴㅇㄴ" localSheetId="16" hidden="1">{#N/A,#N/A,FALSE,"단축1";#N/A,#N/A,FALSE,"단축2";#N/A,#N/A,FALSE,"단축3";#N/A,#N/A,FALSE,"장축";#N/A,#N/A,FALSE,"4WD"}</definedName>
    <definedName name="ㄴㅇㄴ" localSheetId="17" hidden="1">{#N/A,#N/A,FALSE,"단축1";#N/A,#N/A,FALSE,"단축2";#N/A,#N/A,FALSE,"단축3";#N/A,#N/A,FALSE,"장축";#N/A,#N/A,FALSE,"4WD"}</definedName>
    <definedName name="ㄴㅇㄴ" localSheetId="13" hidden="1">{#N/A,#N/A,FALSE,"단축1";#N/A,#N/A,FALSE,"단축2";#N/A,#N/A,FALSE,"단축3";#N/A,#N/A,FALSE,"장축";#N/A,#N/A,FALSE,"4WD"}</definedName>
    <definedName name="ㄴㅇㄴ" localSheetId="14" hidden="1">{#N/A,#N/A,FALSE,"단축1";#N/A,#N/A,FALSE,"단축2";#N/A,#N/A,FALSE,"단축3";#N/A,#N/A,FALSE,"장축";#N/A,#N/A,FALSE,"4WD"}</definedName>
    <definedName name="ㄴㅇㄴ" localSheetId="15" hidden="1">{#N/A,#N/A,FALSE,"단축1";#N/A,#N/A,FALSE,"단축2";#N/A,#N/A,FALSE,"단축3";#N/A,#N/A,FALSE,"장축";#N/A,#N/A,FALSE,"4WD"}</definedName>
    <definedName name="ㄴㅇㄴ" hidden="1">{#N/A,#N/A,FALSE,"단축1";#N/A,#N/A,FALSE,"단축2";#N/A,#N/A,FALSE,"단축3";#N/A,#N/A,FALSE,"장축";#N/A,#N/A,FALSE,"4WD"}</definedName>
    <definedName name="ㄴㅇㄴㅇ">#N/A</definedName>
    <definedName name="ㄴㅇㄴㅇㄴ" localSheetId="7" hidden="1">{#N/A,#N/A,FALSE,"단축1";#N/A,#N/A,FALSE,"단축2";#N/A,#N/A,FALSE,"단축3";#N/A,#N/A,FALSE,"장축";#N/A,#N/A,FALSE,"4WD"}</definedName>
    <definedName name="ㄴㅇㄴㅇㄴ" localSheetId="16" hidden="1">{#N/A,#N/A,FALSE,"단축1";#N/A,#N/A,FALSE,"단축2";#N/A,#N/A,FALSE,"단축3";#N/A,#N/A,FALSE,"장축";#N/A,#N/A,FALSE,"4WD"}</definedName>
    <definedName name="ㄴㅇㄴㅇㄴ" localSheetId="6" hidden="1">{#N/A,#N/A,FALSE,"단축1";#N/A,#N/A,FALSE,"단축2";#N/A,#N/A,FALSE,"단축3";#N/A,#N/A,FALSE,"장축";#N/A,#N/A,FALSE,"4WD"}</definedName>
    <definedName name="ㄴㅇㄴㅇㄴ" localSheetId="17" hidden="1">{#N/A,#N/A,FALSE,"단축1";#N/A,#N/A,FALSE,"단축2";#N/A,#N/A,FALSE,"단축3";#N/A,#N/A,FALSE,"장축";#N/A,#N/A,FALSE,"4WD"}</definedName>
    <definedName name="ㄴㅇㄴㅇㄴ" localSheetId="13" hidden="1">{#N/A,#N/A,FALSE,"단축1";#N/A,#N/A,FALSE,"단축2";#N/A,#N/A,FALSE,"단축3";#N/A,#N/A,FALSE,"장축";#N/A,#N/A,FALSE,"4WD"}</definedName>
    <definedName name="ㄴㅇㄴㅇㄴ" localSheetId="14" hidden="1">{#N/A,#N/A,FALSE,"단축1";#N/A,#N/A,FALSE,"단축2";#N/A,#N/A,FALSE,"단축3";#N/A,#N/A,FALSE,"장축";#N/A,#N/A,FALSE,"4WD"}</definedName>
    <definedName name="ㄴㅇㄴㅇㄴ" localSheetId="15" hidden="1">{#N/A,#N/A,FALSE,"단축1";#N/A,#N/A,FALSE,"단축2";#N/A,#N/A,FALSE,"단축3";#N/A,#N/A,FALSE,"장축";#N/A,#N/A,FALSE,"4WD"}</definedName>
    <definedName name="ㄴㅇㄴㅇㄴ" hidden="1">{#N/A,#N/A,FALSE,"단축1";#N/A,#N/A,FALSE,"단축2";#N/A,#N/A,FALSE,"단축3";#N/A,#N/A,FALSE,"장축";#N/A,#N/A,FALSE,"4WD"}</definedName>
    <definedName name="ㄴㅇㄴㅇㄴㅇ" localSheetId="7" hidden="1">{#N/A,#N/A,FALSE,"단축1";#N/A,#N/A,FALSE,"단축2";#N/A,#N/A,FALSE,"단축3";#N/A,#N/A,FALSE,"장축";#N/A,#N/A,FALSE,"4WD"}</definedName>
    <definedName name="ㄴㅇㄴㅇㄴㅇ" localSheetId="16" hidden="1">{#N/A,#N/A,FALSE,"단축1";#N/A,#N/A,FALSE,"단축2";#N/A,#N/A,FALSE,"단축3";#N/A,#N/A,FALSE,"장축";#N/A,#N/A,FALSE,"4WD"}</definedName>
    <definedName name="ㄴㅇㄴㅇㄴㅇ" localSheetId="6" hidden="1">{#N/A,#N/A,FALSE,"단축1";#N/A,#N/A,FALSE,"단축2";#N/A,#N/A,FALSE,"단축3";#N/A,#N/A,FALSE,"장축";#N/A,#N/A,FALSE,"4WD"}</definedName>
    <definedName name="ㄴㅇㄴㅇㄴㅇ" localSheetId="17" hidden="1">{#N/A,#N/A,FALSE,"단축1";#N/A,#N/A,FALSE,"단축2";#N/A,#N/A,FALSE,"단축3";#N/A,#N/A,FALSE,"장축";#N/A,#N/A,FALSE,"4WD"}</definedName>
    <definedName name="ㄴㅇㄴㅇㄴㅇ" localSheetId="13" hidden="1">{#N/A,#N/A,FALSE,"단축1";#N/A,#N/A,FALSE,"단축2";#N/A,#N/A,FALSE,"단축3";#N/A,#N/A,FALSE,"장축";#N/A,#N/A,FALSE,"4WD"}</definedName>
    <definedName name="ㄴㅇㄴㅇㄴㅇ" localSheetId="14" hidden="1">{#N/A,#N/A,FALSE,"단축1";#N/A,#N/A,FALSE,"단축2";#N/A,#N/A,FALSE,"단축3";#N/A,#N/A,FALSE,"장축";#N/A,#N/A,FALSE,"4WD"}</definedName>
    <definedName name="ㄴㅇㄴㅇㄴㅇ" localSheetId="15" hidden="1">{#N/A,#N/A,FALSE,"단축1";#N/A,#N/A,FALSE,"단축2";#N/A,#N/A,FALSE,"단축3";#N/A,#N/A,FALSE,"장축";#N/A,#N/A,FALSE,"4WD"}</definedName>
    <definedName name="ㄴㅇㄴㅇㄴㅇ" hidden="1">{#N/A,#N/A,FALSE,"단축1";#N/A,#N/A,FALSE,"단축2";#N/A,#N/A,FALSE,"단축3";#N/A,#N/A,FALSE,"장축";#N/A,#N/A,FALSE,"4WD"}</definedName>
    <definedName name="ㄴㅇㄴㅇㅀㄹㅇㅎㅇㅀㅎ" localSheetId="7" hidden="1">{#N/A,#N/A,FALSE,"단축1";#N/A,#N/A,FALSE,"단축2";#N/A,#N/A,FALSE,"단축3";#N/A,#N/A,FALSE,"장축";#N/A,#N/A,FALSE,"4WD"}</definedName>
    <definedName name="ㄴㅇㄴㅇㅀㄹㅇㅎㅇㅀㅎ" localSheetId="16" hidden="1">{#N/A,#N/A,FALSE,"단축1";#N/A,#N/A,FALSE,"단축2";#N/A,#N/A,FALSE,"단축3";#N/A,#N/A,FALSE,"장축";#N/A,#N/A,FALSE,"4WD"}</definedName>
    <definedName name="ㄴㅇㄴㅇㅀㄹㅇㅎㅇㅀㅎ" localSheetId="17" hidden="1">{#N/A,#N/A,FALSE,"단축1";#N/A,#N/A,FALSE,"단축2";#N/A,#N/A,FALSE,"단축3";#N/A,#N/A,FALSE,"장축";#N/A,#N/A,FALSE,"4WD"}</definedName>
    <definedName name="ㄴㅇㄴㅇㅀㄹㅇㅎㅇㅀㅎ" localSheetId="13" hidden="1">{#N/A,#N/A,FALSE,"단축1";#N/A,#N/A,FALSE,"단축2";#N/A,#N/A,FALSE,"단축3";#N/A,#N/A,FALSE,"장축";#N/A,#N/A,FALSE,"4WD"}</definedName>
    <definedName name="ㄴㅇㄴㅇㅀㄹㅇㅎㅇㅀㅎ" localSheetId="14" hidden="1">{#N/A,#N/A,FALSE,"단축1";#N/A,#N/A,FALSE,"단축2";#N/A,#N/A,FALSE,"단축3";#N/A,#N/A,FALSE,"장축";#N/A,#N/A,FALSE,"4WD"}</definedName>
    <definedName name="ㄴㅇㄴㅇㅀㄹㅇㅎㅇㅀㅎ" localSheetId="15" hidden="1">{#N/A,#N/A,FALSE,"단축1";#N/A,#N/A,FALSE,"단축2";#N/A,#N/A,FALSE,"단축3";#N/A,#N/A,FALSE,"장축";#N/A,#N/A,FALSE,"4WD"}</definedName>
    <definedName name="ㄴㅇㄴㅇㅀㄹㅇㅎㅇㅀㅎ" hidden="1">{#N/A,#N/A,FALSE,"단축1";#N/A,#N/A,FALSE,"단축2";#N/A,#N/A,FALSE,"단축3";#N/A,#N/A,FALSE,"장축";#N/A,#N/A,FALSE,"4WD"}</definedName>
    <definedName name="ㄴㅇㄹ" localSheetId="6" hidden="1">{#N/A,#N/A,TRUE,"Y생산";#N/A,#N/A,TRUE,"Y판매";#N/A,#N/A,TRUE,"Y총물량";#N/A,#N/A,TRUE,"Y능력";#N/A,#N/A,TRUE,"YKD"}</definedName>
    <definedName name="ㄴㅇㄹ" localSheetId="13" hidden="1">{#N/A,#N/A,TRUE,"Y생산";#N/A,#N/A,TRUE,"Y판매";#N/A,#N/A,TRUE,"Y총물량";#N/A,#N/A,TRUE,"Y능력";#N/A,#N/A,TRUE,"YKD"}</definedName>
    <definedName name="ㄴㅇㄹ">[7]!ㄴㅇㄹ</definedName>
    <definedName name="ㄴㅇㄹㄴㅇㄹ" localSheetId="7" hidden="1">{#N/A,#N/A,FALSE,"단축1";#N/A,#N/A,FALSE,"단축2";#N/A,#N/A,FALSE,"단축3";#N/A,#N/A,FALSE,"장축";#N/A,#N/A,FALSE,"4WD"}</definedName>
    <definedName name="ㄴㅇㄹㄴㅇㄹ" localSheetId="16" hidden="1">{#N/A,#N/A,FALSE,"단축1";#N/A,#N/A,FALSE,"단축2";#N/A,#N/A,FALSE,"단축3";#N/A,#N/A,FALSE,"장축";#N/A,#N/A,FALSE,"4WD"}</definedName>
    <definedName name="ㄴㅇㄹㄴㅇㄹ" localSheetId="17" hidden="1">{#N/A,#N/A,FALSE,"단축1";#N/A,#N/A,FALSE,"단축2";#N/A,#N/A,FALSE,"단축3";#N/A,#N/A,FALSE,"장축";#N/A,#N/A,FALSE,"4WD"}</definedName>
    <definedName name="ㄴㅇㄹㄴㅇㄹ" localSheetId="13" hidden="1">{#N/A,#N/A,FALSE,"단축1";#N/A,#N/A,FALSE,"단축2";#N/A,#N/A,FALSE,"단축3";#N/A,#N/A,FALSE,"장축";#N/A,#N/A,FALSE,"4WD"}</definedName>
    <definedName name="ㄴㅇㄹㄴㅇㄹ" localSheetId="14" hidden="1">{#N/A,#N/A,FALSE,"단축1";#N/A,#N/A,FALSE,"단축2";#N/A,#N/A,FALSE,"단축3";#N/A,#N/A,FALSE,"장축";#N/A,#N/A,FALSE,"4WD"}</definedName>
    <definedName name="ㄴㅇㄹㄴㅇㄹ" localSheetId="15" hidden="1">{#N/A,#N/A,FALSE,"단축1";#N/A,#N/A,FALSE,"단축2";#N/A,#N/A,FALSE,"단축3";#N/A,#N/A,FALSE,"장축";#N/A,#N/A,FALSE,"4WD"}</definedName>
    <definedName name="ㄴㅇㄹㄴㅇㄹ" hidden="1">{#N/A,#N/A,FALSE,"단축1";#N/A,#N/A,FALSE,"단축2";#N/A,#N/A,FALSE,"단축3";#N/A,#N/A,FALSE,"장축";#N/A,#N/A,FALSE,"4WD"}</definedName>
    <definedName name="ㄴㅇㄹㄴㅇㄹㄴㅇㄹ" localSheetId="7" hidden="1">{#N/A,#N/A,FALSE,"신규dep";#N/A,#N/A,FALSE,"신규dep-금형상각후";#N/A,#N/A,FALSE,"신규dep-연구비상각후";#N/A,#N/A,FALSE,"신규dep-기계,공구상각후"}</definedName>
    <definedName name="ㄴㅇㄹㄴㅇㄹㄴㅇㄹ" localSheetId="16" hidden="1">{#N/A,#N/A,FALSE,"신규dep";#N/A,#N/A,FALSE,"신규dep-금형상각후";#N/A,#N/A,FALSE,"신규dep-연구비상각후";#N/A,#N/A,FALSE,"신규dep-기계,공구상각후"}</definedName>
    <definedName name="ㄴㅇㄹㄴㅇㄹㄴㅇㄹ" localSheetId="17" hidden="1">{#N/A,#N/A,FALSE,"신규dep";#N/A,#N/A,FALSE,"신규dep-금형상각후";#N/A,#N/A,FALSE,"신규dep-연구비상각후";#N/A,#N/A,FALSE,"신규dep-기계,공구상각후"}</definedName>
    <definedName name="ㄴㅇㄹㄴㅇㄹㄴㅇㄹ" localSheetId="13" hidden="1">{#N/A,#N/A,FALSE,"신규dep";#N/A,#N/A,FALSE,"신규dep-금형상각후";#N/A,#N/A,FALSE,"신규dep-연구비상각후";#N/A,#N/A,FALSE,"신규dep-기계,공구상각후"}</definedName>
    <definedName name="ㄴㅇㄹㄴㅇㄹㄴㅇㄹ" localSheetId="14" hidden="1">{#N/A,#N/A,FALSE,"신규dep";#N/A,#N/A,FALSE,"신규dep-금형상각후";#N/A,#N/A,FALSE,"신규dep-연구비상각후";#N/A,#N/A,FALSE,"신규dep-기계,공구상각후"}</definedName>
    <definedName name="ㄴㅇㄹㄴㅇㄹㄴㅇㄹ" localSheetId="15" hidden="1">{#N/A,#N/A,FALSE,"신규dep";#N/A,#N/A,FALSE,"신규dep-금형상각후";#N/A,#N/A,FALSE,"신규dep-연구비상각후";#N/A,#N/A,FALSE,"신규dep-기계,공구상각후"}</definedName>
    <definedName name="ㄴㅇㄹㄴㅇㄹㄴㅇㄹ" hidden="1">{#N/A,#N/A,FALSE,"신규dep";#N/A,#N/A,FALSE,"신규dep-금형상각후";#N/A,#N/A,FALSE,"신규dep-연구비상각후";#N/A,#N/A,FALSE,"신규dep-기계,공구상각후"}</definedName>
    <definedName name="ㄴㅇㄹㅇㄴㄹ" localSheetId="7" hidden="1">{#N/A,#N/A,FALSE,"단축1";#N/A,#N/A,FALSE,"단축2";#N/A,#N/A,FALSE,"단축3";#N/A,#N/A,FALSE,"장축";#N/A,#N/A,FALSE,"4WD"}</definedName>
    <definedName name="ㄴㅇㄹㅇㄴㄹ" localSheetId="16" hidden="1">{#N/A,#N/A,FALSE,"단축1";#N/A,#N/A,FALSE,"단축2";#N/A,#N/A,FALSE,"단축3";#N/A,#N/A,FALSE,"장축";#N/A,#N/A,FALSE,"4WD"}</definedName>
    <definedName name="ㄴㅇㄹㅇㄴㄹ" localSheetId="17" hidden="1">{#N/A,#N/A,FALSE,"단축1";#N/A,#N/A,FALSE,"단축2";#N/A,#N/A,FALSE,"단축3";#N/A,#N/A,FALSE,"장축";#N/A,#N/A,FALSE,"4WD"}</definedName>
    <definedName name="ㄴㅇㄹㅇㄴㄹ" localSheetId="13" hidden="1">{#N/A,#N/A,FALSE,"단축1";#N/A,#N/A,FALSE,"단축2";#N/A,#N/A,FALSE,"단축3";#N/A,#N/A,FALSE,"장축";#N/A,#N/A,FALSE,"4WD"}</definedName>
    <definedName name="ㄴㅇㄹㅇㄴㄹ" localSheetId="14" hidden="1">{#N/A,#N/A,FALSE,"단축1";#N/A,#N/A,FALSE,"단축2";#N/A,#N/A,FALSE,"단축3";#N/A,#N/A,FALSE,"장축";#N/A,#N/A,FALSE,"4WD"}</definedName>
    <definedName name="ㄴㅇㄹㅇㄴㄹ" localSheetId="15" hidden="1">{#N/A,#N/A,FALSE,"단축1";#N/A,#N/A,FALSE,"단축2";#N/A,#N/A,FALSE,"단축3";#N/A,#N/A,FALSE,"장축";#N/A,#N/A,FALSE,"4WD"}</definedName>
    <definedName name="ㄴㅇㄹㅇㄴㄹ" hidden="1">{#N/A,#N/A,FALSE,"단축1";#N/A,#N/A,FALSE,"단축2";#N/A,#N/A,FALSE,"단축3";#N/A,#N/A,FALSE,"장축";#N/A,#N/A,FALSE,"4WD"}</definedName>
    <definedName name="ㄴㅇㄻㄴ" localSheetId="7" hidden="1">{#N/A,#N/A,FALSE,"Status";#N/A,#N/A,FALSE,"Deckblatt 1";#N/A,#N/A,FALSE,"Deckblatt2"}</definedName>
    <definedName name="ㄴㅇㄻㄴ" localSheetId="16" hidden="1">{#N/A,#N/A,FALSE,"Status";#N/A,#N/A,FALSE,"Deckblatt 1";#N/A,#N/A,FALSE,"Deckblatt2"}</definedName>
    <definedName name="ㄴㅇㄻㄴ" localSheetId="17" hidden="1">{#N/A,#N/A,FALSE,"Status";#N/A,#N/A,FALSE,"Deckblatt 1";#N/A,#N/A,FALSE,"Deckblatt2"}</definedName>
    <definedName name="ㄴㅇㄻㄴ" localSheetId="13" hidden="1">{#N/A,#N/A,FALSE,"Status";#N/A,#N/A,FALSE,"Deckblatt 1";#N/A,#N/A,FALSE,"Deckblatt2"}</definedName>
    <definedName name="ㄴㅇㄻㄴ" localSheetId="14" hidden="1">{#N/A,#N/A,FALSE,"Status";#N/A,#N/A,FALSE,"Deckblatt 1";#N/A,#N/A,FALSE,"Deckblatt2"}</definedName>
    <definedName name="ㄴㅇㄻㄴ" localSheetId="15" hidden="1">{#N/A,#N/A,FALSE,"Status";#N/A,#N/A,FALSE,"Deckblatt 1";#N/A,#N/A,FALSE,"Deckblatt2"}</definedName>
    <definedName name="ㄴㅇㄻㄴ" hidden="1">{#N/A,#N/A,FALSE,"Status";#N/A,#N/A,FALSE,"Deckblatt 1";#N/A,#N/A,FALSE,"Deckblatt2"}</definedName>
    <definedName name="ㄴㅇㄽ" localSheetId="13">[6]!ㄴㅇㄽ</definedName>
    <definedName name="ㄴㅇㄽ">[7]!ㄴㅇㄽ</definedName>
    <definedName name="ㄴㅇㅀ" localSheetId="13">[6]!ㄴㅇㅀ</definedName>
    <definedName name="ㄴㅇㅀ">[7]!ㄴㅇㅀ</definedName>
    <definedName name="ㄴㅇㅀㄱ">#REF!</definedName>
    <definedName name="ㄴㅇㅇㅇ" localSheetId="7">'납품수량(영업)'!_a1Z,_a2Z,_a3Z</definedName>
    <definedName name="ㄴㅇㅇㅇ" localSheetId="16">[0]!_a1Z,[0]!_a2Z,[0]!_a3Z</definedName>
    <definedName name="ㄴㅇㅇㅇ" localSheetId="6">BlankMacro1</definedName>
    <definedName name="ㄴㅇㅇㅇ" localSheetId="17">[0]!_a1Z,[0]!_a2Z,[0]!_a3Z</definedName>
    <definedName name="ㄴㅇㅇㅇ" localSheetId="13">BlankMacro1</definedName>
    <definedName name="ㄴㅇㅇㅇ" localSheetId="14">[0]!_a1Z,[0]!_a2Z,[0]!_a3Z</definedName>
    <definedName name="ㄴㅇㅇㅇ" localSheetId="15">[0]!_a1Z,[0]!_a2Z,[0]!_a3Z</definedName>
    <definedName name="ㄴㅇㅇㅇ">_a1Z,_a2Z,_a3Z</definedName>
    <definedName name="ㄴㅇㅇㅇㅇㄹㄹ" localSheetId="7">BlankMacro1</definedName>
    <definedName name="ㄴㅇㅇㅇㅇㄹㄹ" localSheetId="16">BlankMacro1</definedName>
    <definedName name="ㄴㅇㅇㅇㅇㄹㄹ" localSheetId="17">BlankMacro1</definedName>
    <definedName name="ㄴㅇㅇㅇㅇㄹㄹ" localSheetId="10">BlankMacro1</definedName>
    <definedName name="ㄴㅇㅇㅇㅇㄹㄹ" localSheetId="8">BlankMacro1</definedName>
    <definedName name="ㄴㅇㅇㅇㅇㄹㄹ" localSheetId="0">BlankMacro1</definedName>
    <definedName name="ㄴㅇㅇㅇㅇㄹㄹ" localSheetId="13">BlankMacro1</definedName>
    <definedName name="ㄴㅇㅇㅇㅇㄹㄹ" localSheetId="14">BlankMacro1</definedName>
    <definedName name="ㄴㅇㅇㅇㅇㄹㄹ" localSheetId="11">BlankMacro1</definedName>
    <definedName name="ㄴㅇㅇㅇㅇㄹㄹ" localSheetId="15">BlankMacro1</definedName>
    <definedName name="ㄴㅇㅇㅇㅇㄹㄹ">BlankMacro1</definedName>
    <definedName name="ㄴㅇㅈㅇㄹㅈㄹㅈ" localSheetId="7">BlankMacro1</definedName>
    <definedName name="ㄴㅇㅈㅇㄹㅈㄹㅈ" localSheetId="16">BlankMacro1</definedName>
    <definedName name="ㄴㅇㅈㅇㄹㅈㄹㅈ" localSheetId="17">BlankMacro1</definedName>
    <definedName name="ㄴㅇㅈㅇㄹㅈㄹㅈ" localSheetId="10">BlankMacro1</definedName>
    <definedName name="ㄴㅇㅈㅇㄹㅈㄹㅈ" localSheetId="8">BlankMacro1</definedName>
    <definedName name="ㄴㅇㅈㅇㄹㅈㄹㅈ" localSheetId="0">BlankMacro1</definedName>
    <definedName name="ㄴㅇㅈㅇㄹㅈㄹㅈ" localSheetId="13">BlankMacro1</definedName>
    <definedName name="ㄴㅇㅈㅇㄹㅈㄹㅈ" localSheetId="14">BlankMacro1</definedName>
    <definedName name="ㄴㅇㅈㅇㄹㅈㄹㅈ" localSheetId="11">BlankMacro1</definedName>
    <definedName name="ㄴㅇㅈㅇㄹㅈㄹㅈ" localSheetId="15">BlankMacro1</definedName>
    <definedName name="ㄴㅇㅈㅇㄹㅈㄹㅈ">BlankMacro1</definedName>
    <definedName name="ㄴㅇㅊㄹㄴㅇㄹ" localSheetId="7" hidden="1">{#N/A,#N/A,FALSE,"단축1";#N/A,#N/A,FALSE,"단축2";#N/A,#N/A,FALSE,"단축3";#N/A,#N/A,FALSE,"장축";#N/A,#N/A,FALSE,"4WD"}</definedName>
    <definedName name="ㄴㅇㅊㄹㄴㅇㄹ" localSheetId="16" hidden="1">{#N/A,#N/A,FALSE,"단축1";#N/A,#N/A,FALSE,"단축2";#N/A,#N/A,FALSE,"단축3";#N/A,#N/A,FALSE,"장축";#N/A,#N/A,FALSE,"4WD"}</definedName>
    <definedName name="ㄴㅇㅊㄹㄴㅇㄹ" localSheetId="17" hidden="1">{#N/A,#N/A,FALSE,"단축1";#N/A,#N/A,FALSE,"단축2";#N/A,#N/A,FALSE,"단축3";#N/A,#N/A,FALSE,"장축";#N/A,#N/A,FALSE,"4WD"}</definedName>
    <definedName name="ㄴㅇㅊㄹㄴㅇㄹ" localSheetId="13" hidden="1">{#N/A,#N/A,FALSE,"단축1";#N/A,#N/A,FALSE,"단축2";#N/A,#N/A,FALSE,"단축3";#N/A,#N/A,FALSE,"장축";#N/A,#N/A,FALSE,"4WD"}</definedName>
    <definedName name="ㄴㅇㅊㄹㄴㅇㄹ" localSheetId="14" hidden="1">{#N/A,#N/A,FALSE,"단축1";#N/A,#N/A,FALSE,"단축2";#N/A,#N/A,FALSE,"단축3";#N/A,#N/A,FALSE,"장축";#N/A,#N/A,FALSE,"4WD"}</definedName>
    <definedName name="ㄴㅇㅊㄹㄴㅇㄹ" localSheetId="15" hidden="1">{#N/A,#N/A,FALSE,"단축1";#N/A,#N/A,FALSE,"단축2";#N/A,#N/A,FALSE,"단축3";#N/A,#N/A,FALSE,"장축";#N/A,#N/A,FALSE,"4WD"}</definedName>
    <definedName name="ㄴㅇㅊㄹㄴㅇㄹ" hidden="1">{#N/A,#N/A,FALSE,"단축1";#N/A,#N/A,FALSE,"단축2";#N/A,#N/A,FALSE,"단축3";#N/A,#N/A,FALSE,"장축";#N/A,#N/A,FALSE,"4WD"}</definedName>
    <definedName name="ㄴㅇㅎㅀ">#REF!</definedName>
    <definedName name="ㄴㅇㅎㅇ">#N/A</definedName>
    <definedName name="ㄴ안">#REF!</definedName>
    <definedName name="ㄴㅋ" localSheetId="7" hidden="1">{#N/A,#N/A,FALSE,"단축1";#N/A,#N/A,FALSE,"단축2";#N/A,#N/A,FALSE,"단축3";#N/A,#N/A,FALSE,"장축";#N/A,#N/A,FALSE,"4WD"}</definedName>
    <definedName name="ㄴㅋ" localSheetId="16" hidden="1">{#N/A,#N/A,FALSE,"단축1";#N/A,#N/A,FALSE,"단축2";#N/A,#N/A,FALSE,"단축3";#N/A,#N/A,FALSE,"장축";#N/A,#N/A,FALSE,"4WD"}</definedName>
    <definedName name="ㄴㅋ" localSheetId="6" hidden="1">{#N/A,#N/A,FALSE,"단축1";#N/A,#N/A,FALSE,"단축2";#N/A,#N/A,FALSE,"단축3";#N/A,#N/A,FALSE,"장축";#N/A,#N/A,FALSE,"4WD"}</definedName>
    <definedName name="ㄴㅋ" localSheetId="17" hidden="1">{#N/A,#N/A,FALSE,"단축1";#N/A,#N/A,FALSE,"단축2";#N/A,#N/A,FALSE,"단축3";#N/A,#N/A,FALSE,"장축";#N/A,#N/A,FALSE,"4WD"}</definedName>
    <definedName name="ㄴㅋ" localSheetId="13" hidden="1">{#N/A,#N/A,FALSE,"단축1";#N/A,#N/A,FALSE,"단축2";#N/A,#N/A,FALSE,"단축3";#N/A,#N/A,FALSE,"장축";#N/A,#N/A,FALSE,"4WD"}</definedName>
    <definedName name="ㄴㅋ" localSheetId="14" hidden="1">{#N/A,#N/A,FALSE,"단축1";#N/A,#N/A,FALSE,"단축2";#N/A,#N/A,FALSE,"단축3";#N/A,#N/A,FALSE,"장축";#N/A,#N/A,FALSE,"4WD"}</definedName>
    <definedName name="ㄴㅋ" localSheetId="15" hidden="1">{#N/A,#N/A,FALSE,"단축1";#N/A,#N/A,FALSE,"단축2";#N/A,#N/A,FALSE,"단축3";#N/A,#N/A,FALSE,"장축";#N/A,#N/A,FALSE,"4WD"}</definedName>
    <definedName name="ㄴㅋ" hidden="1">{#N/A,#N/A,FALSE,"단축1";#N/A,#N/A,FALSE,"단축2";#N/A,#N/A,FALSE,"단축3";#N/A,#N/A,FALSE,"장축";#N/A,#N/A,FALSE,"4WD"}</definedName>
    <definedName name="ㄴ호ㅓㅓㅓ" localSheetId="7" hidden="1">{#N/A,#N/A,FALSE,"단축1";#N/A,#N/A,FALSE,"단축2";#N/A,#N/A,FALSE,"단축3";#N/A,#N/A,FALSE,"장축";#N/A,#N/A,FALSE,"4WD"}</definedName>
    <definedName name="ㄴ호ㅓㅓㅓ" localSheetId="16" hidden="1">{#N/A,#N/A,FALSE,"단축1";#N/A,#N/A,FALSE,"단축2";#N/A,#N/A,FALSE,"단축3";#N/A,#N/A,FALSE,"장축";#N/A,#N/A,FALSE,"4WD"}</definedName>
    <definedName name="ㄴ호ㅓㅓㅓ" localSheetId="17" hidden="1">{#N/A,#N/A,FALSE,"단축1";#N/A,#N/A,FALSE,"단축2";#N/A,#N/A,FALSE,"단축3";#N/A,#N/A,FALSE,"장축";#N/A,#N/A,FALSE,"4WD"}</definedName>
    <definedName name="ㄴ호ㅓㅓㅓ" localSheetId="13" hidden="1">{#N/A,#N/A,FALSE,"단축1";#N/A,#N/A,FALSE,"단축2";#N/A,#N/A,FALSE,"단축3";#N/A,#N/A,FALSE,"장축";#N/A,#N/A,FALSE,"4WD"}</definedName>
    <definedName name="ㄴ호ㅓㅓㅓ" localSheetId="14" hidden="1">{#N/A,#N/A,FALSE,"단축1";#N/A,#N/A,FALSE,"단축2";#N/A,#N/A,FALSE,"단축3";#N/A,#N/A,FALSE,"장축";#N/A,#N/A,FALSE,"4WD"}</definedName>
    <definedName name="ㄴ호ㅓㅓㅓ" localSheetId="15" hidden="1">{#N/A,#N/A,FALSE,"단축1";#N/A,#N/A,FALSE,"단축2";#N/A,#N/A,FALSE,"단축3";#N/A,#N/A,FALSE,"장축";#N/A,#N/A,FALSE,"4WD"}</definedName>
    <definedName name="ㄴ호ㅓㅓㅓ" hidden="1">{#N/A,#N/A,FALSE,"단축1";#N/A,#N/A,FALSE,"단축2";#N/A,#N/A,FALSE,"단축3";#N/A,#N/A,FALSE,"장축";#N/A,#N/A,FALSE,"4WD"}</definedName>
    <definedName name="나" localSheetId="6" hidden="1">{#N/A,#N/A,FALSE,"전제";#N/A,#N/A,FALSE,"표지";#N/A,#N/A,FALSE,"6D16";#N/A,#N/A,FALSE,"6D22";#N/A,#N/A,FALSE,"6D22-T";#N/A,#N/A,FALSE,"Q-DEG";#N/A,#N/A,FALSE,"총손";#N/A,#N/A,FALSE,"대당";#N/A,#N/A,FALSE,"가공비"}</definedName>
    <definedName name="나" localSheetId="13" hidden="1">{#N/A,#N/A,FALSE,"전제";#N/A,#N/A,FALSE,"표지";#N/A,#N/A,FALSE,"6D16";#N/A,#N/A,FALSE,"6D22";#N/A,#N/A,FALSE,"6D22-T";#N/A,#N/A,FALSE,"Q-DEG";#N/A,#N/A,FALSE,"총손";#N/A,#N/A,FALSE,"대당";#N/A,#N/A,FALSE,"가공비"}</definedName>
    <definedName name="나">#REF!</definedName>
    <definedName name="나나나" localSheetId="7" hidden="1">{#N/A,#N/A,FALSE,"단축1";#N/A,#N/A,FALSE,"단축2";#N/A,#N/A,FALSE,"단축3";#N/A,#N/A,FALSE,"장축";#N/A,#N/A,FALSE,"4WD"}</definedName>
    <definedName name="나나나" localSheetId="16" hidden="1">{#N/A,#N/A,FALSE,"단축1";#N/A,#N/A,FALSE,"단축2";#N/A,#N/A,FALSE,"단축3";#N/A,#N/A,FALSE,"장축";#N/A,#N/A,FALSE,"4WD"}</definedName>
    <definedName name="나나나" localSheetId="17" hidden="1">{#N/A,#N/A,FALSE,"단축1";#N/A,#N/A,FALSE,"단축2";#N/A,#N/A,FALSE,"단축3";#N/A,#N/A,FALSE,"장축";#N/A,#N/A,FALSE,"4WD"}</definedName>
    <definedName name="나나나" localSheetId="13" hidden="1">{#N/A,#N/A,FALSE,"단축1";#N/A,#N/A,FALSE,"단축2";#N/A,#N/A,FALSE,"단축3";#N/A,#N/A,FALSE,"장축";#N/A,#N/A,FALSE,"4WD"}</definedName>
    <definedName name="나나나" localSheetId="14" hidden="1">{#N/A,#N/A,FALSE,"단축1";#N/A,#N/A,FALSE,"단축2";#N/A,#N/A,FALSE,"단축3";#N/A,#N/A,FALSE,"장축";#N/A,#N/A,FALSE,"4WD"}</definedName>
    <definedName name="나나나" localSheetId="15" hidden="1">{#N/A,#N/A,FALSE,"단축1";#N/A,#N/A,FALSE,"단축2";#N/A,#N/A,FALSE,"단축3";#N/A,#N/A,FALSE,"장축";#N/A,#N/A,FALSE,"4WD"}</definedName>
    <definedName name="나나나" hidden="1">{#N/A,#N/A,FALSE,"단축1";#N/A,#N/A,FALSE,"단축2";#N/A,#N/A,FALSE,"단축3";#N/A,#N/A,FALSE,"장축";#N/A,#N/A,FALSE,"4WD"}</definedName>
    <definedName name="나다" localSheetId="7" hidden="1">{#N/A,#N/A,FALSE,"품의서";#N/A,#N/A,FALSE,"전제";#N/A,#N/A,FALSE,"총손";#N/A,#N/A,FALSE,"손익"}</definedName>
    <definedName name="나다" localSheetId="16" hidden="1">{#N/A,#N/A,FALSE,"품의서";#N/A,#N/A,FALSE,"전제";#N/A,#N/A,FALSE,"총손";#N/A,#N/A,FALSE,"손익"}</definedName>
    <definedName name="나다" localSheetId="6" hidden="1">{#N/A,#N/A,FALSE,"품의서";#N/A,#N/A,FALSE,"전제";#N/A,#N/A,FALSE,"총손";#N/A,#N/A,FALSE,"손익"}</definedName>
    <definedName name="나다" localSheetId="17" hidden="1">{#N/A,#N/A,FALSE,"품의서";#N/A,#N/A,FALSE,"전제";#N/A,#N/A,FALSE,"총손";#N/A,#N/A,FALSE,"손익"}</definedName>
    <definedName name="나다" localSheetId="13" hidden="1">{#N/A,#N/A,FALSE,"품의서";#N/A,#N/A,FALSE,"전제";#N/A,#N/A,FALSE,"총손";#N/A,#N/A,FALSE,"손익"}</definedName>
    <definedName name="나다" localSheetId="14" hidden="1">{#N/A,#N/A,FALSE,"품의서";#N/A,#N/A,FALSE,"전제";#N/A,#N/A,FALSE,"총손";#N/A,#N/A,FALSE,"손익"}</definedName>
    <definedName name="나다" localSheetId="15" hidden="1">{#N/A,#N/A,FALSE,"품의서";#N/A,#N/A,FALSE,"전제";#N/A,#N/A,FALSE,"총손";#N/A,#N/A,FALSE,"손익"}</definedName>
    <definedName name="나다" hidden="1">{#N/A,#N/A,FALSE,"품의서";#N/A,#N/A,FALSE,"전제";#N/A,#N/A,FALSE,"총손";#N/A,#N/A,FALSE,"손익"}</definedName>
    <definedName name="나라" localSheetId="6">#REF!</definedName>
    <definedName name="나라">#REF!</definedName>
    <definedName name="나현상">#REF!</definedName>
    <definedName name="나ㅡ나" localSheetId="7">BlankMacro1</definedName>
    <definedName name="나ㅡ나" localSheetId="16">BlankMacro1</definedName>
    <definedName name="나ㅡ나" localSheetId="17">BlankMacro1</definedName>
    <definedName name="나ㅡ나" localSheetId="10">BlankMacro1</definedName>
    <definedName name="나ㅡ나" localSheetId="8">BlankMacro1</definedName>
    <definedName name="나ㅡ나" localSheetId="0">BlankMacro1</definedName>
    <definedName name="나ㅡ나" localSheetId="13">BlankMacro1</definedName>
    <definedName name="나ㅡ나" localSheetId="14">BlankMacro1</definedName>
    <definedName name="나ㅡ나" localSheetId="11">BlankMacro1</definedName>
    <definedName name="나ㅡ나" localSheetId="15">BlankMacro1</definedName>
    <definedName name="나ㅡ나">BlankMacro1</definedName>
    <definedName name="나ㅣ나ㅣㄴ" localSheetId="13">[6]!나ㅣ나ㅣㄴ</definedName>
    <definedName name="나ㅣ나ㅣㄴ">[7]!나ㅣ나ㅣㄴ</definedName>
    <definedName name="난이계수">#REF!</definedName>
    <definedName name="난이도">#REF!</definedName>
    <definedName name="난이도2">#REF!</definedName>
    <definedName name="날자">#REF!</definedName>
    <definedName name="남" localSheetId="13">[6]!남</definedName>
    <definedName name="남">[7]!남</definedName>
    <definedName name="남규석">#REF!</definedName>
    <definedName name="남영환" localSheetId="6">#REF!</definedName>
    <definedName name="남영환">#REF!</definedName>
    <definedName name="납기" localSheetId="7" hidden="1">{#N/A,#N/A,FALSE,"협조전";#N/A,#N/A,FALSE,"원가절감계획 ";#N/A,#N/A,FALSE,"항목별원가절감계획"}</definedName>
    <definedName name="납기" localSheetId="16" hidden="1">{#N/A,#N/A,FALSE,"협조전";#N/A,#N/A,FALSE,"원가절감계획 ";#N/A,#N/A,FALSE,"항목별원가절감계획"}</definedName>
    <definedName name="납기" localSheetId="17" hidden="1">{#N/A,#N/A,FALSE,"협조전";#N/A,#N/A,FALSE,"원가절감계획 ";#N/A,#N/A,FALSE,"항목별원가절감계획"}</definedName>
    <definedName name="납기" localSheetId="13" hidden="1">{#N/A,#N/A,FALSE,"협조전";#N/A,#N/A,FALSE,"원가절감계획 ";#N/A,#N/A,FALSE,"항목별원가절감계획"}</definedName>
    <definedName name="납기" localSheetId="14" hidden="1">{#N/A,#N/A,FALSE,"협조전";#N/A,#N/A,FALSE,"원가절감계획 ";#N/A,#N/A,FALSE,"항목별원가절감계획"}</definedName>
    <definedName name="납기" localSheetId="15" hidden="1">{#N/A,#N/A,FALSE,"협조전";#N/A,#N/A,FALSE,"원가절감계획 ";#N/A,#N/A,FALSE,"항목별원가절감계획"}</definedName>
    <definedName name="납기" hidden="1">{#N/A,#N/A,FALSE,"협조전";#N/A,#N/A,FALSE,"원가절감계획 ";#N/A,#N/A,FALSE,"항목별원가절감계획"}</definedName>
    <definedName name="납입">#N/A</definedName>
    <definedName name="납입장소">#N/A</definedName>
    <definedName name="납품보고">#REF!</definedName>
    <definedName name="납품현황" localSheetId="7" hidden="1">{#N/A,#N/A,FALSE,"단축1";#N/A,#N/A,FALSE,"단축2";#N/A,#N/A,FALSE,"단축3";#N/A,#N/A,FALSE,"장축";#N/A,#N/A,FALSE,"4WD"}</definedName>
    <definedName name="납품현황" localSheetId="16" hidden="1">{#N/A,#N/A,FALSE,"단축1";#N/A,#N/A,FALSE,"단축2";#N/A,#N/A,FALSE,"단축3";#N/A,#N/A,FALSE,"장축";#N/A,#N/A,FALSE,"4WD"}</definedName>
    <definedName name="납품현황" localSheetId="17" hidden="1">{#N/A,#N/A,FALSE,"단축1";#N/A,#N/A,FALSE,"단축2";#N/A,#N/A,FALSE,"단축3";#N/A,#N/A,FALSE,"장축";#N/A,#N/A,FALSE,"4WD"}</definedName>
    <definedName name="납품현황" localSheetId="13" hidden="1">{#N/A,#N/A,FALSE,"단축1";#N/A,#N/A,FALSE,"단축2";#N/A,#N/A,FALSE,"단축3";#N/A,#N/A,FALSE,"장축";#N/A,#N/A,FALSE,"4WD"}</definedName>
    <definedName name="납품현황" localSheetId="14" hidden="1">{#N/A,#N/A,FALSE,"단축1";#N/A,#N/A,FALSE,"단축2";#N/A,#N/A,FALSE,"단축3";#N/A,#N/A,FALSE,"장축";#N/A,#N/A,FALSE,"4WD"}</definedName>
    <definedName name="납품현황" localSheetId="15" hidden="1">{#N/A,#N/A,FALSE,"단축1";#N/A,#N/A,FALSE,"단축2";#N/A,#N/A,FALSE,"단축3";#N/A,#N/A,FALSE,"장축";#N/A,#N/A,FALSE,"4WD"}</definedName>
    <definedName name="납품현황" hidden="1">{#N/A,#N/A,FALSE,"단축1";#N/A,#N/A,FALSE,"단축2";#N/A,#N/A,FALSE,"단축3";#N/A,#N/A,FALSE,"장축";#N/A,#N/A,FALSE,"4WD"}</definedName>
    <definedName name="낭" localSheetId="7">[0]!BlankMacro1</definedName>
    <definedName name="낭" localSheetId="16">[0]!BlankMacro1</definedName>
    <definedName name="낭" localSheetId="17">[0]!BlankMacro1</definedName>
    <definedName name="낭" localSheetId="10">[0]!BlankMacro1</definedName>
    <definedName name="낭" localSheetId="8">[0]!BlankMacro1</definedName>
    <definedName name="낭" localSheetId="0">[0]!BlankMacro1</definedName>
    <definedName name="낭" localSheetId="13">[0]!BlankMacro1</definedName>
    <definedName name="낭" localSheetId="14">[0]!BlankMacro1</definedName>
    <definedName name="낭" localSheetId="11">[0]!BlankMacro1</definedName>
    <definedName name="낭" localSheetId="15">[0]!BlankMacro1</definedName>
    <definedName name="낭">[0]!BlankMacro1</definedName>
    <definedName name="내경비" localSheetId="7">#REF!</definedName>
    <definedName name="내경비">#REF!</definedName>
    <definedName name="내부매출" hidden="1">{#N/A,#N/A,TRUE,"Y생산";#N/A,#N/A,TRUE,"Y판매";#N/A,#N/A,TRUE,"Y총물량";#N/A,#N/A,TRUE,"Y능력";#N/A,#N/A,TRUE,"YKD"}</definedName>
    <definedName name="내수물량" localSheetId="7">#REF!</definedName>
    <definedName name="내수물량">#REF!</definedName>
    <definedName name="내수출2">#REF!</definedName>
    <definedName name="내역분석" localSheetId="7" hidden="1">{#N/A,#N/A,FALSE,"을지 (4)";#N/A,#N/A,FALSE,"을지 (5)";#N/A,#N/A,FALSE,"을지 (6)"}</definedName>
    <definedName name="내역분석" localSheetId="16" hidden="1">{#N/A,#N/A,FALSE,"을지 (4)";#N/A,#N/A,FALSE,"을지 (5)";#N/A,#N/A,FALSE,"을지 (6)"}</definedName>
    <definedName name="내역분석" localSheetId="17" hidden="1">{#N/A,#N/A,FALSE,"을지 (4)";#N/A,#N/A,FALSE,"을지 (5)";#N/A,#N/A,FALSE,"을지 (6)"}</definedName>
    <definedName name="내역분석" localSheetId="13" hidden="1">{#N/A,#N/A,FALSE,"을지 (4)";#N/A,#N/A,FALSE,"을지 (5)";#N/A,#N/A,FALSE,"을지 (6)"}</definedName>
    <definedName name="내역분석" localSheetId="14" hidden="1">{#N/A,#N/A,FALSE,"을지 (4)";#N/A,#N/A,FALSE,"을지 (5)";#N/A,#N/A,FALSE,"을지 (6)"}</definedName>
    <definedName name="내역분석" localSheetId="15" hidden="1">{#N/A,#N/A,FALSE,"을지 (4)";#N/A,#N/A,FALSE,"을지 (5)";#N/A,#N/A,FALSE,"을지 (6)"}</definedName>
    <definedName name="내역분석" hidden="1">{#N/A,#N/A,FALSE,"을지 (4)";#N/A,#N/A,FALSE,"을지 (5)";#N/A,#N/A,FALSE,"을지 (6)"}</definedName>
    <definedName name="내장">#REF!</definedName>
    <definedName name="내장123">#REF!</definedName>
    <definedName name="내장변경" localSheetId="7" hidden="1">{#N/A,#N/A,FALSE,"단축1";#N/A,#N/A,FALSE,"단축2";#N/A,#N/A,FALSE,"단축3";#N/A,#N/A,FALSE,"장축";#N/A,#N/A,FALSE,"4WD"}</definedName>
    <definedName name="내장변경" localSheetId="16" hidden="1">{#N/A,#N/A,FALSE,"단축1";#N/A,#N/A,FALSE,"단축2";#N/A,#N/A,FALSE,"단축3";#N/A,#N/A,FALSE,"장축";#N/A,#N/A,FALSE,"4WD"}</definedName>
    <definedName name="내장변경" localSheetId="17" hidden="1">{#N/A,#N/A,FALSE,"단축1";#N/A,#N/A,FALSE,"단축2";#N/A,#N/A,FALSE,"단축3";#N/A,#N/A,FALSE,"장축";#N/A,#N/A,FALSE,"4WD"}</definedName>
    <definedName name="내장변경" localSheetId="13" hidden="1">{#N/A,#N/A,FALSE,"단축1";#N/A,#N/A,FALSE,"단축2";#N/A,#N/A,FALSE,"단축3";#N/A,#N/A,FALSE,"장축";#N/A,#N/A,FALSE,"4WD"}</definedName>
    <definedName name="내장변경" localSheetId="14" hidden="1">{#N/A,#N/A,FALSE,"단축1";#N/A,#N/A,FALSE,"단축2";#N/A,#N/A,FALSE,"단축3";#N/A,#N/A,FALSE,"장축";#N/A,#N/A,FALSE,"4WD"}</definedName>
    <definedName name="내장변경" localSheetId="15" hidden="1">{#N/A,#N/A,FALSE,"단축1";#N/A,#N/A,FALSE,"단축2";#N/A,#N/A,FALSE,"단축3";#N/A,#N/A,FALSE,"장축";#N/A,#N/A,FALSE,"4WD"}</definedName>
    <definedName name="내장변경" hidden="1">{#N/A,#N/A,FALSE,"단축1";#N/A,#N/A,FALSE,"단축2";#N/A,#N/A,FALSE,"단축3";#N/A,#N/A,FALSE,"장축";#N/A,#N/A,FALSE,"4WD"}</definedName>
    <definedName name="내판관비">#REF!</definedName>
    <definedName name="내판비">#REF!</definedName>
    <definedName name="내ㅜㅁㅅㅁ" localSheetId="7" hidden="1">{#N/A,#N/A,FALSE,"해외크레임";#N/A,#N/A,FALSE,"ACCENT현황";#N/A,#N/A,FALSE,"AVANTE";#N/A,#N/A,FALSE,"SONATA(3)";#N/A,#N/A,FALSE,"국내크레임"}</definedName>
    <definedName name="내ㅜㅁㅅㅁ" localSheetId="16" hidden="1">{#N/A,#N/A,FALSE,"해외크레임";#N/A,#N/A,FALSE,"ACCENT현황";#N/A,#N/A,FALSE,"AVANTE";#N/A,#N/A,FALSE,"SONATA(3)";#N/A,#N/A,FALSE,"국내크레임"}</definedName>
    <definedName name="내ㅜㅁㅅㅁ" localSheetId="17" hidden="1">{#N/A,#N/A,FALSE,"해외크레임";#N/A,#N/A,FALSE,"ACCENT현황";#N/A,#N/A,FALSE,"AVANTE";#N/A,#N/A,FALSE,"SONATA(3)";#N/A,#N/A,FALSE,"국내크레임"}</definedName>
    <definedName name="내ㅜㅁㅅㅁ" localSheetId="13" hidden="1">{#N/A,#N/A,FALSE,"해외크레임";#N/A,#N/A,FALSE,"ACCENT현황";#N/A,#N/A,FALSE,"AVANTE";#N/A,#N/A,FALSE,"SONATA(3)";#N/A,#N/A,FALSE,"국내크레임"}</definedName>
    <definedName name="내ㅜㅁㅅㅁ" localSheetId="14" hidden="1">{#N/A,#N/A,FALSE,"해외크레임";#N/A,#N/A,FALSE,"ACCENT현황";#N/A,#N/A,FALSE,"AVANTE";#N/A,#N/A,FALSE,"SONATA(3)";#N/A,#N/A,FALSE,"국내크레임"}</definedName>
    <definedName name="내ㅜㅁㅅㅁ" localSheetId="15" hidden="1">{#N/A,#N/A,FALSE,"해외크레임";#N/A,#N/A,FALSE,"ACCENT현황";#N/A,#N/A,FALSE,"AVANTE";#N/A,#N/A,FALSE,"SONATA(3)";#N/A,#N/A,FALSE,"국내크레임"}</definedName>
    <definedName name="내ㅜㅁㅅㅁ" hidden="1">{#N/A,#N/A,FALSE,"해외크레임";#N/A,#N/A,FALSE,"ACCENT현황";#N/A,#N/A,FALSE,"AVANTE";#N/A,#N/A,FALSE,"SONATA(3)";#N/A,#N/A,FALSE,"국내크레임"}</definedName>
    <definedName name="냉각" localSheetId="7" hidden="1">{#N/A,#N/A,FALSE,"단축1";#N/A,#N/A,FALSE,"단축2";#N/A,#N/A,FALSE,"단축3";#N/A,#N/A,FALSE,"장축";#N/A,#N/A,FALSE,"4WD"}</definedName>
    <definedName name="냉각" localSheetId="16" hidden="1">{#N/A,#N/A,FALSE,"단축1";#N/A,#N/A,FALSE,"단축2";#N/A,#N/A,FALSE,"단축3";#N/A,#N/A,FALSE,"장축";#N/A,#N/A,FALSE,"4WD"}</definedName>
    <definedName name="냉각" localSheetId="17" hidden="1">{#N/A,#N/A,FALSE,"단축1";#N/A,#N/A,FALSE,"단축2";#N/A,#N/A,FALSE,"단축3";#N/A,#N/A,FALSE,"장축";#N/A,#N/A,FALSE,"4WD"}</definedName>
    <definedName name="냉각" localSheetId="13" hidden="1">{#N/A,#N/A,FALSE,"단축1";#N/A,#N/A,FALSE,"단축2";#N/A,#N/A,FALSE,"단축3";#N/A,#N/A,FALSE,"장축";#N/A,#N/A,FALSE,"4WD"}</definedName>
    <definedName name="냉각" localSheetId="14" hidden="1">{#N/A,#N/A,FALSE,"단축1";#N/A,#N/A,FALSE,"단축2";#N/A,#N/A,FALSE,"단축3";#N/A,#N/A,FALSE,"장축";#N/A,#N/A,FALSE,"4WD"}</definedName>
    <definedName name="냉각" localSheetId="15" hidden="1">{#N/A,#N/A,FALSE,"단축1";#N/A,#N/A,FALSE,"단축2";#N/A,#N/A,FALSE,"단축3";#N/A,#N/A,FALSE,"장축";#N/A,#N/A,FALSE,"4WD"}</definedName>
    <definedName name="냉각" hidden="1">{#N/A,#N/A,FALSE,"단축1";#N/A,#N/A,FALSE,"단축2";#N/A,#N/A,FALSE,"단축3";#N/A,#N/A,FALSE,"장축";#N/A,#N/A,FALSE,"4WD"}</definedName>
    <definedName name="너" localSheetId="6" hidden="1">{#N/A,#N/A,FALSE,"전제";#N/A,#N/A,FALSE,"표지";#N/A,#N/A,FALSE,"6D16";#N/A,#N/A,FALSE,"6D22";#N/A,#N/A,FALSE,"6D22-T";#N/A,#N/A,FALSE,"Q-DEG";#N/A,#N/A,FALSE,"총손";#N/A,#N/A,FALSE,"대당";#N/A,#N/A,FALSE,"가공비"}</definedName>
    <definedName name="너" localSheetId="13" hidden="1">{#N/A,#N/A,FALSE,"전제";#N/A,#N/A,FALSE,"표지";#N/A,#N/A,FALSE,"6D16";#N/A,#N/A,FALSE,"6D22";#N/A,#N/A,FALSE,"6D22-T";#N/A,#N/A,FALSE,"Q-DEG";#N/A,#N/A,FALSE,"총손";#N/A,#N/A,FALSE,"대당";#N/A,#N/A,FALSE,"가공비"}</definedName>
    <definedName name="너">#REF!</definedName>
    <definedName name="너너너" localSheetId="6">#REF!</definedName>
    <definedName name="너너너">#REF!</definedName>
    <definedName name="너ㅏㅣㄱ" localSheetId="7">BlankMacro1</definedName>
    <definedName name="너ㅏㅣㄱ" localSheetId="16">BlankMacro1</definedName>
    <definedName name="너ㅏㅣㄱ" localSheetId="17">BlankMacro1</definedName>
    <definedName name="너ㅏㅣㄱ" localSheetId="10">BlankMacro1</definedName>
    <definedName name="너ㅏㅣㄱ" localSheetId="8">BlankMacro1</definedName>
    <definedName name="너ㅏㅣㄱ" localSheetId="0">BlankMacro1</definedName>
    <definedName name="너ㅏㅣㄱ" localSheetId="13">BlankMacro1</definedName>
    <definedName name="너ㅏㅣㄱ" localSheetId="14">BlankMacro1</definedName>
    <definedName name="너ㅏㅣㄱ" localSheetId="11">BlankMacro1</definedName>
    <definedName name="너ㅏㅣㄱ" localSheetId="15">BlankMacro1</definedName>
    <definedName name="너ㅏㅣㄱ">BlankMacro1</definedName>
    <definedName name="넌" localSheetId="7">#REF!</definedName>
    <definedName name="넌">#REF!</definedName>
    <definedName name="네델란드" localSheetId="7">#REF!</definedName>
    <definedName name="네델란드">#REF!</definedName>
    <definedName name="네트공수1">#N/A</definedName>
    <definedName name="네트공수2">#N/A</definedName>
    <definedName name="네환율" localSheetId="6">#REF!</definedName>
    <definedName name="네환율">#REF!</definedName>
    <definedName name="년">#REF!</definedName>
    <definedName name="년간작업시간">[4]계산정보!#REF!</definedName>
    <definedName name="년도">#REF!</definedName>
    <definedName name="년도__실적추정은_건설이자_미포">'[50]R&amp;D'!#REF!</definedName>
    <definedName name="년생산대수">#REF!</definedName>
    <definedName name="노" localSheetId="7">BlankMacro1</definedName>
    <definedName name="노" localSheetId="16">BlankMacro1</definedName>
    <definedName name="노" localSheetId="17">BlankMacro1</definedName>
    <definedName name="노" localSheetId="10">BlankMacro1</definedName>
    <definedName name="노" localSheetId="8">BlankMacro1</definedName>
    <definedName name="노" localSheetId="0">BlankMacro1</definedName>
    <definedName name="노" localSheetId="13">BlankMacro1</definedName>
    <definedName name="노" localSheetId="14">BlankMacro1</definedName>
    <definedName name="노" localSheetId="11">BlankMacro1</definedName>
    <definedName name="노" localSheetId="15">BlankMacro1</definedName>
    <definedName name="노">BlankMacro1</definedName>
    <definedName name="노무비" localSheetId="7">#REF!</definedName>
    <definedName name="노무비">#REF!</definedName>
    <definedName name="노무비4월" localSheetId="7">#REF!</definedName>
    <definedName name="노무비4월">#REF!</definedName>
    <definedName name="노무비계" localSheetId="7">#REF!</definedName>
    <definedName name="노무비계">#REF!</definedName>
    <definedName name="노사문화" localSheetId="7">BlankMacro1</definedName>
    <definedName name="노사문화" localSheetId="16">BlankMacro1</definedName>
    <definedName name="노사문화" localSheetId="17">BlankMacro1</definedName>
    <definedName name="노사문화" localSheetId="10">BlankMacro1</definedName>
    <definedName name="노사문화" localSheetId="8">BlankMacro1</definedName>
    <definedName name="노사문화" localSheetId="0">BlankMacro1</definedName>
    <definedName name="노사문화" localSheetId="13">BlankMacro1</definedName>
    <definedName name="노사문화" localSheetId="14">BlankMacro1</definedName>
    <definedName name="노사문화" localSheetId="11">BlankMacro1</definedName>
    <definedName name="노사문화" localSheetId="15">BlankMacro1</definedName>
    <definedName name="노사문화">BlankMacro1</definedName>
    <definedName name="노철환" localSheetId="7">#REF!</definedName>
    <definedName name="노철환" localSheetId="6">#REF!</definedName>
    <definedName name="노철환">#REF!</definedName>
    <definedName name="노환율" localSheetId="6">#REF!</definedName>
    <definedName name="노환율">#REF!</definedName>
    <definedName name="논" localSheetId="7">BlankMacro1</definedName>
    <definedName name="논" localSheetId="16">BlankMacro1</definedName>
    <definedName name="논" localSheetId="17">BlankMacro1</definedName>
    <definedName name="논" localSheetId="10">BlankMacro1</definedName>
    <definedName name="논" localSheetId="8">BlankMacro1</definedName>
    <definedName name="논" localSheetId="0">BlankMacro1</definedName>
    <definedName name="논" localSheetId="13">BlankMacro1</definedName>
    <definedName name="논" localSheetId="14">BlankMacro1</definedName>
    <definedName name="논" localSheetId="11">BlankMacro1</definedName>
    <definedName name="논" localSheetId="15">BlankMacro1</definedName>
    <definedName name="논">BlankMacro1</definedName>
    <definedName name="녿대" localSheetId="7" hidden="1">{#N/A,#N/A,FALSE,"단축1";#N/A,#N/A,FALSE,"단축2";#N/A,#N/A,FALSE,"단축3";#N/A,#N/A,FALSE,"장축";#N/A,#N/A,FALSE,"4WD"}</definedName>
    <definedName name="녿대" localSheetId="16" hidden="1">{#N/A,#N/A,FALSE,"단축1";#N/A,#N/A,FALSE,"단축2";#N/A,#N/A,FALSE,"단축3";#N/A,#N/A,FALSE,"장축";#N/A,#N/A,FALSE,"4WD"}</definedName>
    <definedName name="녿대" localSheetId="17" hidden="1">{#N/A,#N/A,FALSE,"단축1";#N/A,#N/A,FALSE,"단축2";#N/A,#N/A,FALSE,"단축3";#N/A,#N/A,FALSE,"장축";#N/A,#N/A,FALSE,"4WD"}</definedName>
    <definedName name="녿대" localSheetId="13" hidden="1">{#N/A,#N/A,FALSE,"단축1";#N/A,#N/A,FALSE,"단축2";#N/A,#N/A,FALSE,"단축3";#N/A,#N/A,FALSE,"장축";#N/A,#N/A,FALSE,"4WD"}</definedName>
    <definedName name="녿대" localSheetId="14" hidden="1">{#N/A,#N/A,FALSE,"단축1";#N/A,#N/A,FALSE,"단축2";#N/A,#N/A,FALSE,"단축3";#N/A,#N/A,FALSE,"장축";#N/A,#N/A,FALSE,"4WD"}</definedName>
    <definedName name="녿대" localSheetId="15" hidden="1">{#N/A,#N/A,FALSE,"단축1";#N/A,#N/A,FALSE,"단축2";#N/A,#N/A,FALSE,"단축3";#N/A,#N/A,FALSE,"장축";#N/A,#N/A,FALSE,"4WD"}</definedName>
    <definedName name="녿대" hidden="1">{#N/A,#N/A,FALSE,"단축1";#N/A,#N/A,FALSE,"단축2";#N/A,#N/A,FALSE,"단축3";#N/A,#N/A,FALSE,"장축";#N/A,#N/A,FALSE,"4WD"}</definedName>
    <definedName name="높이">#REF!</definedName>
    <definedName name="누계">#REF!</definedName>
    <definedName name="누계_종합">#REF!</definedName>
    <definedName name="누리" localSheetId="7" hidden="1">{#N/A,#N/A,TRUE,"Y생산";#N/A,#N/A,TRUE,"Y판매";#N/A,#N/A,TRUE,"Y총물량";#N/A,#N/A,TRUE,"Y능력";#N/A,#N/A,TRUE,"YKD"}</definedName>
    <definedName name="누리" localSheetId="16" hidden="1">{#N/A,#N/A,TRUE,"Y생산";#N/A,#N/A,TRUE,"Y판매";#N/A,#N/A,TRUE,"Y총물량";#N/A,#N/A,TRUE,"Y능력";#N/A,#N/A,TRUE,"YKD"}</definedName>
    <definedName name="누리" localSheetId="6" hidden="1">{#N/A,#N/A,TRUE,"Y생산";#N/A,#N/A,TRUE,"Y판매";#N/A,#N/A,TRUE,"Y총물량";#N/A,#N/A,TRUE,"Y능력";#N/A,#N/A,TRUE,"YKD"}</definedName>
    <definedName name="누리" localSheetId="17" hidden="1">{#N/A,#N/A,TRUE,"Y생산";#N/A,#N/A,TRUE,"Y판매";#N/A,#N/A,TRUE,"Y총물량";#N/A,#N/A,TRUE,"Y능력";#N/A,#N/A,TRUE,"YKD"}</definedName>
    <definedName name="누리" localSheetId="13" hidden="1">{#N/A,#N/A,TRUE,"Y생산";#N/A,#N/A,TRUE,"Y판매";#N/A,#N/A,TRUE,"Y총물량";#N/A,#N/A,TRUE,"Y능력";#N/A,#N/A,TRUE,"YKD"}</definedName>
    <definedName name="누리" localSheetId="14" hidden="1">{#N/A,#N/A,TRUE,"Y생산";#N/A,#N/A,TRUE,"Y판매";#N/A,#N/A,TRUE,"Y총물량";#N/A,#N/A,TRUE,"Y능력";#N/A,#N/A,TRUE,"YKD"}</definedName>
    <definedName name="누리" localSheetId="15" hidden="1">{#N/A,#N/A,TRUE,"Y생산";#N/A,#N/A,TRUE,"Y판매";#N/A,#N/A,TRUE,"Y총물량";#N/A,#N/A,TRUE,"Y능력";#N/A,#N/A,TRUE,"YKD"}</definedName>
    <definedName name="누리" hidden="1">{#N/A,#N/A,TRUE,"Y생산";#N/A,#N/A,TRUE,"Y판매";#N/A,#N/A,TRUE,"Y총물량";#N/A,#N/A,TRUE,"Y능력";#N/A,#N/A,TRUE,"YKD"}</definedName>
    <definedName name="니니" localSheetId="7" hidden="1">{#N/A,#N/A,FALSE,"신규dep";#N/A,#N/A,FALSE,"신규dep-금형상각후";#N/A,#N/A,FALSE,"신규dep-연구비상각후";#N/A,#N/A,FALSE,"신규dep-기계,공구상각후"}</definedName>
    <definedName name="니니" localSheetId="16" hidden="1">{#N/A,#N/A,FALSE,"신규dep";#N/A,#N/A,FALSE,"신규dep-금형상각후";#N/A,#N/A,FALSE,"신규dep-연구비상각후";#N/A,#N/A,FALSE,"신규dep-기계,공구상각후"}</definedName>
    <definedName name="니니" localSheetId="17" hidden="1">{#N/A,#N/A,FALSE,"신규dep";#N/A,#N/A,FALSE,"신규dep-금형상각후";#N/A,#N/A,FALSE,"신규dep-연구비상각후";#N/A,#N/A,FALSE,"신규dep-기계,공구상각후"}</definedName>
    <definedName name="니니" localSheetId="13" hidden="1">{#N/A,#N/A,FALSE,"신규dep";#N/A,#N/A,FALSE,"신규dep-금형상각후";#N/A,#N/A,FALSE,"신규dep-연구비상각후";#N/A,#N/A,FALSE,"신규dep-기계,공구상각후"}</definedName>
    <definedName name="니니" localSheetId="14" hidden="1">{#N/A,#N/A,FALSE,"신규dep";#N/A,#N/A,FALSE,"신규dep-금형상각후";#N/A,#N/A,FALSE,"신규dep-연구비상각후";#N/A,#N/A,FALSE,"신규dep-기계,공구상각후"}</definedName>
    <definedName name="니니" localSheetId="15" hidden="1">{#N/A,#N/A,FALSE,"신규dep";#N/A,#N/A,FALSE,"신규dep-금형상각후";#N/A,#N/A,FALSE,"신규dep-연구비상각후";#N/A,#N/A,FALSE,"신규dep-기계,공구상각후"}</definedName>
    <definedName name="니니" hidden="1">{#N/A,#N/A,FALSE,"신규dep";#N/A,#N/A,FALSE,"신규dep-금형상각후";#N/A,#N/A,FALSE,"신규dep-연구비상각후";#N/A,#N/A,FALSE,"신규dep-기계,공구상각후"}</definedName>
    <definedName name="닝잉" localSheetId="7" hidden="1">{#N/A,#N/A,TRUE,"Y생산";#N/A,#N/A,TRUE,"Y판매";#N/A,#N/A,TRUE,"Y총물량";#N/A,#N/A,TRUE,"Y능력";#N/A,#N/A,TRUE,"YKD"}</definedName>
    <definedName name="닝잉" localSheetId="16" hidden="1">{#N/A,#N/A,TRUE,"Y생산";#N/A,#N/A,TRUE,"Y판매";#N/A,#N/A,TRUE,"Y총물량";#N/A,#N/A,TRUE,"Y능력";#N/A,#N/A,TRUE,"YKD"}</definedName>
    <definedName name="닝잉" localSheetId="6" hidden="1">{#N/A,#N/A,TRUE,"Y생산";#N/A,#N/A,TRUE,"Y판매";#N/A,#N/A,TRUE,"Y총물량";#N/A,#N/A,TRUE,"Y능력";#N/A,#N/A,TRUE,"YKD"}</definedName>
    <definedName name="닝잉" localSheetId="17" hidden="1">{#N/A,#N/A,TRUE,"Y생산";#N/A,#N/A,TRUE,"Y판매";#N/A,#N/A,TRUE,"Y총물량";#N/A,#N/A,TRUE,"Y능력";#N/A,#N/A,TRUE,"YKD"}</definedName>
    <definedName name="닝잉" localSheetId="13" hidden="1">{#N/A,#N/A,TRUE,"Y생산";#N/A,#N/A,TRUE,"Y판매";#N/A,#N/A,TRUE,"Y총물량";#N/A,#N/A,TRUE,"Y능력";#N/A,#N/A,TRUE,"YKD"}</definedName>
    <definedName name="닝잉" localSheetId="14" hidden="1">{#N/A,#N/A,TRUE,"Y생산";#N/A,#N/A,TRUE,"Y판매";#N/A,#N/A,TRUE,"Y총물량";#N/A,#N/A,TRUE,"Y능력";#N/A,#N/A,TRUE,"YKD"}</definedName>
    <definedName name="닝잉" localSheetId="15" hidden="1">{#N/A,#N/A,TRUE,"Y생산";#N/A,#N/A,TRUE,"Y판매";#N/A,#N/A,TRUE,"Y총물량";#N/A,#N/A,TRUE,"Y능력";#N/A,#N/A,TRUE,"YKD"}</definedName>
    <definedName name="닝잉" hidden="1">{#N/A,#N/A,TRUE,"Y생산";#N/A,#N/A,TRUE,"Y판매";#N/A,#N/A,TRUE,"Y총물량";#N/A,#N/A,TRUE,"Y능력";#N/A,#N/A,TRUE,"YKD"}</definedName>
    <definedName name="ㄶ" hidden="1">#REF!</definedName>
    <definedName name="ㄷ" localSheetId="13" hidden="1">{#N/A,#N/A,FALSE,"AG";#N/A,#N/A,FALSE,"UB-I";#N/A,#N/A,FALSE,"UB--SR_K";#N/A,#N/A,FALSE,"UB-SR_B";#N/A,#N/A,FALSE,"UB-KS";#N/A,#N/A,FALSE,"Kienzle"}</definedName>
    <definedName name="ㄷ">#REF!</definedName>
    <definedName name="ㄷㄱ" localSheetId="7" hidden="1">{#N/A,#N/A,FALSE,"Australien";#N/A,#N/A,FALSE,"Birmingham";#N/A,#N/A,FALSE,"Brasilien";#N/A,#N/A,FALSE,"Prag";#N/A,#N/A,FALSE,"Spanien";#N/A,#N/A,FALSE,"Malaysia ( Com)";#N/A,#N/A,FALSE,"Malaysia (Instr)"}</definedName>
    <definedName name="ㄷㄱ" localSheetId="16" hidden="1">{#N/A,#N/A,FALSE,"Australien";#N/A,#N/A,FALSE,"Birmingham";#N/A,#N/A,FALSE,"Brasilien";#N/A,#N/A,FALSE,"Prag";#N/A,#N/A,FALSE,"Spanien";#N/A,#N/A,FALSE,"Malaysia ( Com)";#N/A,#N/A,FALSE,"Malaysia (Instr)"}</definedName>
    <definedName name="ㄷㄱ" localSheetId="17" hidden="1">{#N/A,#N/A,FALSE,"Australien";#N/A,#N/A,FALSE,"Birmingham";#N/A,#N/A,FALSE,"Brasilien";#N/A,#N/A,FALSE,"Prag";#N/A,#N/A,FALSE,"Spanien";#N/A,#N/A,FALSE,"Malaysia ( Com)";#N/A,#N/A,FALSE,"Malaysia (Instr)"}</definedName>
    <definedName name="ㄷㄱ" localSheetId="13" hidden="1">{#N/A,#N/A,FALSE,"Australien";#N/A,#N/A,FALSE,"Birmingham";#N/A,#N/A,FALSE,"Brasilien";#N/A,#N/A,FALSE,"Prag";#N/A,#N/A,FALSE,"Spanien";#N/A,#N/A,FALSE,"Malaysia ( Com)";#N/A,#N/A,FALSE,"Malaysia (Instr)"}</definedName>
    <definedName name="ㄷㄱ" localSheetId="14" hidden="1">{#N/A,#N/A,FALSE,"Australien";#N/A,#N/A,FALSE,"Birmingham";#N/A,#N/A,FALSE,"Brasilien";#N/A,#N/A,FALSE,"Prag";#N/A,#N/A,FALSE,"Spanien";#N/A,#N/A,FALSE,"Malaysia ( Com)";#N/A,#N/A,FALSE,"Malaysia (Instr)"}</definedName>
    <definedName name="ㄷㄱ" localSheetId="15" hidden="1">{#N/A,#N/A,FALSE,"Australien";#N/A,#N/A,FALSE,"Birmingham";#N/A,#N/A,FALSE,"Brasilien";#N/A,#N/A,FALSE,"Prag";#N/A,#N/A,FALSE,"Spanien";#N/A,#N/A,FALSE,"Malaysia ( Com)";#N/A,#N/A,FALSE,"Malaysia (Instr)"}</definedName>
    <definedName name="ㄷㄱ" hidden="1">{#N/A,#N/A,FALSE,"Australien";#N/A,#N/A,FALSE,"Birmingham";#N/A,#N/A,FALSE,"Brasilien";#N/A,#N/A,FALSE,"Prag";#N/A,#N/A,FALSE,"Spanien";#N/A,#N/A,FALSE,"Malaysia ( Com)";#N/A,#N/A,FALSE,"Malaysia (Instr)"}</definedName>
    <definedName name="ㄷㄱㄷㄱ" localSheetId="7" hidden="1">{#N/A,#N/A,FALSE,"단축1";#N/A,#N/A,FALSE,"단축2";#N/A,#N/A,FALSE,"단축3";#N/A,#N/A,FALSE,"장축";#N/A,#N/A,FALSE,"4WD"}</definedName>
    <definedName name="ㄷㄱㄷㄱ" localSheetId="16" hidden="1">{#N/A,#N/A,FALSE,"단축1";#N/A,#N/A,FALSE,"단축2";#N/A,#N/A,FALSE,"단축3";#N/A,#N/A,FALSE,"장축";#N/A,#N/A,FALSE,"4WD"}</definedName>
    <definedName name="ㄷㄱㄷㄱ" localSheetId="17" hidden="1">{#N/A,#N/A,FALSE,"단축1";#N/A,#N/A,FALSE,"단축2";#N/A,#N/A,FALSE,"단축3";#N/A,#N/A,FALSE,"장축";#N/A,#N/A,FALSE,"4WD"}</definedName>
    <definedName name="ㄷㄱㄷㄱ" localSheetId="13" hidden="1">{#N/A,#N/A,FALSE,"단축1";#N/A,#N/A,FALSE,"단축2";#N/A,#N/A,FALSE,"단축3";#N/A,#N/A,FALSE,"장축";#N/A,#N/A,FALSE,"4WD"}</definedName>
    <definedName name="ㄷㄱㄷㄱ" localSheetId="14" hidden="1">{#N/A,#N/A,FALSE,"단축1";#N/A,#N/A,FALSE,"단축2";#N/A,#N/A,FALSE,"단축3";#N/A,#N/A,FALSE,"장축";#N/A,#N/A,FALSE,"4WD"}</definedName>
    <definedName name="ㄷㄱㄷㄱ" localSheetId="15" hidden="1">{#N/A,#N/A,FALSE,"단축1";#N/A,#N/A,FALSE,"단축2";#N/A,#N/A,FALSE,"단축3";#N/A,#N/A,FALSE,"장축";#N/A,#N/A,FALSE,"4WD"}</definedName>
    <definedName name="ㄷㄱㄷㄱ" hidden="1">{#N/A,#N/A,FALSE,"단축1";#N/A,#N/A,FALSE,"단축2";#N/A,#N/A,FALSE,"단축3";#N/A,#N/A,FALSE,"장축";#N/A,#N/A,FALSE,"4WD"}</definedName>
    <definedName name="ㄷㄱㄷㅁㄱ" localSheetId="7" hidden="1">{#N/A,#N/A,FALSE,"단축1";#N/A,#N/A,FALSE,"단축2";#N/A,#N/A,FALSE,"단축3";#N/A,#N/A,FALSE,"장축";#N/A,#N/A,FALSE,"4WD"}</definedName>
    <definedName name="ㄷㄱㄷㅁㄱ" localSheetId="16" hidden="1">{#N/A,#N/A,FALSE,"단축1";#N/A,#N/A,FALSE,"단축2";#N/A,#N/A,FALSE,"단축3";#N/A,#N/A,FALSE,"장축";#N/A,#N/A,FALSE,"4WD"}</definedName>
    <definedName name="ㄷㄱㄷㅁㄱ" localSheetId="17" hidden="1">{#N/A,#N/A,FALSE,"단축1";#N/A,#N/A,FALSE,"단축2";#N/A,#N/A,FALSE,"단축3";#N/A,#N/A,FALSE,"장축";#N/A,#N/A,FALSE,"4WD"}</definedName>
    <definedName name="ㄷㄱㄷㅁㄱ" localSheetId="13" hidden="1">{#N/A,#N/A,FALSE,"단축1";#N/A,#N/A,FALSE,"단축2";#N/A,#N/A,FALSE,"단축3";#N/A,#N/A,FALSE,"장축";#N/A,#N/A,FALSE,"4WD"}</definedName>
    <definedName name="ㄷㄱㄷㅁㄱ" localSheetId="14" hidden="1">{#N/A,#N/A,FALSE,"단축1";#N/A,#N/A,FALSE,"단축2";#N/A,#N/A,FALSE,"단축3";#N/A,#N/A,FALSE,"장축";#N/A,#N/A,FALSE,"4WD"}</definedName>
    <definedName name="ㄷㄱㄷㅁㄱ" localSheetId="15" hidden="1">{#N/A,#N/A,FALSE,"단축1";#N/A,#N/A,FALSE,"단축2";#N/A,#N/A,FALSE,"단축3";#N/A,#N/A,FALSE,"장축";#N/A,#N/A,FALSE,"4WD"}</definedName>
    <definedName name="ㄷㄱㄷㅁㄱ" hidden="1">{#N/A,#N/A,FALSE,"단축1";#N/A,#N/A,FALSE,"단축2";#N/A,#N/A,FALSE,"단축3";#N/A,#N/A,FALSE,"장축";#N/A,#N/A,FALSE,"4WD"}</definedName>
    <definedName name="ㄷㄱㅁㄱㄷㄷㄱ" localSheetId="7" hidden="1">{#N/A,#N/A,FALSE,"단축1";#N/A,#N/A,FALSE,"단축2";#N/A,#N/A,FALSE,"단축3";#N/A,#N/A,FALSE,"장축";#N/A,#N/A,FALSE,"4WD"}</definedName>
    <definedName name="ㄷㄱㅁㄱㄷㄷㄱ" localSheetId="16" hidden="1">{#N/A,#N/A,FALSE,"단축1";#N/A,#N/A,FALSE,"단축2";#N/A,#N/A,FALSE,"단축3";#N/A,#N/A,FALSE,"장축";#N/A,#N/A,FALSE,"4WD"}</definedName>
    <definedName name="ㄷㄱㅁㄱㄷㄷㄱ" localSheetId="17" hidden="1">{#N/A,#N/A,FALSE,"단축1";#N/A,#N/A,FALSE,"단축2";#N/A,#N/A,FALSE,"단축3";#N/A,#N/A,FALSE,"장축";#N/A,#N/A,FALSE,"4WD"}</definedName>
    <definedName name="ㄷㄱㅁㄱㄷㄷㄱ" localSheetId="13" hidden="1">{#N/A,#N/A,FALSE,"단축1";#N/A,#N/A,FALSE,"단축2";#N/A,#N/A,FALSE,"단축3";#N/A,#N/A,FALSE,"장축";#N/A,#N/A,FALSE,"4WD"}</definedName>
    <definedName name="ㄷㄱㅁㄱㄷㄷㄱ" localSheetId="14" hidden="1">{#N/A,#N/A,FALSE,"단축1";#N/A,#N/A,FALSE,"단축2";#N/A,#N/A,FALSE,"단축3";#N/A,#N/A,FALSE,"장축";#N/A,#N/A,FALSE,"4WD"}</definedName>
    <definedName name="ㄷㄱㅁㄱㄷㄷㄱ" localSheetId="15" hidden="1">{#N/A,#N/A,FALSE,"단축1";#N/A,#N/A,FALSE,"단축2";#N/A,#N/A,FALSE,"단축3";#N/A,#N/A,FALSE,"장축";#N/A,#N/A,FALSE,"4WD"}</definedName>
    <definedName name="ㄷㄱㅁㄱㄷㄷㄱ" hidden="1">{#N/A,#N/A,FALSE,"단축1";#N/A,#N/A,FALSE,"단축2";#N/A,#N/A,FALSE,"단축3";#N/A,#N/A,FALSE,"장축";#N/A,#N/A,FALSE,"4WD"}</definedName>
    <definedName name="ㄷㄱ숗ㄷㄱㄵ" localSheetId="7">BlankMacro1</definedName>
    <definedName name="ㄷㄱ숗ㄷㄱㄵ" localSheetId="16">BlankMacro1</definedName>
    <definedName name="ㄷㄱ숗ㄷㄱㄵ" localSheetId="17">BlankMacro1</definedName>
    <definedName name="ㄷㄱ숗ㄷㄱㄵ" localSheetId="10">BlankMacro1</definedName>
    <definedName name="ㄷㄱ숗ㄷㄱㄵ" localSheetId="8">BlankMacro1</definedName>
    <definedName name="ㄷㄱ숗ㄷㄱㄵ" localSheetId="0">BlankMacro1</definedName>
    <definedName name="ㄷㄱ숗ㄷㄱㄵ" localSheetId="13">BlankMacro1</definedName>
    <definedName name="ㄷㄱ숗ㄷㄱㄵ" localSheetId="14">BlankMacro1</definedName>
    <definedName name="ㄷㄱ숗ㄷㄱㄵ" localSheetId="11">BlankMacro1</definedName>
    <definedName name="ㄷㄱ숗ㄷㄱㄵ" localSheetId="15">BlankMacro1</definedName>
    <definedName name="ㄷㄱ숗ㄷㄱㄵ">BlankMacro1</definedName>
    <definedName name="ㄷㄱㅈㄷㅈㄱㄷㅈㄱ" localSheetId="7">BlankMacro1</definedName>
    <definedName name="ㄷㄱㅈㄷㅈㄱㄷㅈㄱ" localSheetId="16">BlankMacro1</definedName>
    <definedName name="ㄷㄱㅈㄷㅈㄱㄷㅈㄱ" localSheetId="17">BlankMacro1</definedName>
    <definedName name="ㄷㄱㅈㄷㅈㄱㄷㅈㄱ" localSheetId="10">BlankMacro1</definedName>
    <definedName name="ㄷㄱㅈㄷㅈㄱㄷㅈㄱ" localSheetId="8">BlankMacro1</definedName>
    <definedName name="ㄷㄱㅈㄷㅈㄱㄷㅈㄱ" localSheetId="0">BlankMacro1</definedName>
    <definedName name="ㄷㄱㅈㄷㅈㄱㄷㅈㄱ" localSheetId="13">BlankMacro1</definedName>
    <definedName name="ㄷㄱㅈㄷㅈㄱㄷㅈㄱ" localSheetId="14">BlankMacro1</definedName>
    <definedName name="ㄷㄱㅈㄷㅈㄱㄷㅈㄱ" localSheetId="11">BlankMacro1</definedName>
    <definedName name="ㄷㄱㅈㄷㅈㄱㄷㅈㄱ" localSheetId="15">BlankMacro1</definedName>
    <definedName name="ㄷㄱㅈㄷㅈㄱㄷㅈㄱ">BlankMacro1</definedName>
    <definedName name="ㄷㄳ" localSheetId="7" hidden="1">{TRUE,TRUE,-0.8,-17,963.6,637.8,FALSE,TRUE,TRUE,TRUE,0,1,#N/A,1,#N/A,18.0487804878049,42.7727272727273,1,FALSE,FALSE,3,TRUE,1,FALSE,100,"Swvu.Screen.","ACwvu.Screen.",#N/A,FALSE,FALSE,0.78740157480315,0.393700787401575,0.984251968503937,0.984251968503937,1,"","&amp;RH.Lehmhaus
VV54TQ
&amp;D",TRUE,TRUE,FALSE,FALSE,1,#N/A,1,1,"=R1C1:R67C11",FALSE,#N/A,#N/A,FALSE,FALSE,FALSE,9,300,300,FALSE,FALSE,TRUE,TRUE,TRUE}</definedName>
    <definedName name="ㄷㄳ" localSheetId="16" hidden="1">{TRUE,TRUE,-0.8,-17,963.6,637.8,FALSE,TRUE,TRUE,TRUE,0,1,#N/A,1,#N/A,18.0487804878049,42.7727272727273,1,FALSE,FALSE,3,TRUE,1,FALSE,100,"Swvu.Screen.","ACwvu.Screen.",#N/A,FALSE,FALSE,0.78740157480315,0.393700787401575,0.984251968503937,0.984251968503937,1,"","&amp;RH.Lehmhaus
VV54TQ
&amp;D",TRUE,TRUE,FALSE,FALSE,1,#N/A,1,1,"=R1C1:R67C11",FALSE,#N/A,#N/A,FALSE,FALSE,FALSE,9,300,300,FALSE,FALSE,TRUE,TRUE,TRUE}</definedName>
    <definedName name="ㄷㄳ" localSheetId="6" hidden="1">{#N/A,#N/A,FALSE,"단축1";#N/A,#N/A,FALSE,"단축2";#N/A,#N/A,FALSE,"단축3";#N/A,#N/A,FALSE,"장축";#N/A,#N/A,FALSE,"4WD"}</definedName>
    <definedName name="ㄷㄳ" localSheetId="17" hidden="1">{TRUE,TRUE,-0.8,-17,963.6,637.8,FALSE,TRUE,TRUE,TRUE,0,1,#N/A,1,#N/A,18.0487804878049,42.7727272727273,1,FALSE,FALSE,3,TRUE,1,FALSE,100,"Swvu.Screen.","ACwvu.Screen.",#N/A,FALSE,FALSE,0.78740157480315,0.393700787401575,0.984251968503937,0.984251968503937,1,"","&amp;RH.Lehmhaus
VV54TQ
&amp;D",TRUE,TRUE,FALSE,FALSE,1,#N/A,1,1,"=R1C1:R67C11",FALSE,#N/A,#N/A,FALSE,FALSE,FALSE,9,300,300,FALSE,FALSE,TRUE,TRUE,TRUE}</definedName>
    <definedName name="ㄷㄳ" localSheetId="13" hidden="1">{TRUE,TRUE,-0.8,-17,963.6,637.8,FALSE,TRUE,TRUE,TRUE,0,1,#N/A,1,#N/A,18.0487804878049,42.7727272727273,1,FALSE,FALSE,3,TRUE,1,FALSE,100,"Swvu.Screen.","ACwvu.Screen.",#N/A,FALSE,FALSE,0.78740157480315,0.393700787401575,0.984251968503937,0.984251968503937,1,"","&amp;RH.Lehmhaus
VV54TQ
&amp;D",TRUE,TRUE,FALSE,FALSE,1,#N/A,1,1,"=R1C1:R67C11",FALSE,#N/A,#N/A,FALSE,FALSE,FALSE,9,300,300,FALSE,FALSE,TRUE,TRUE,TRUE}</definedName>
    <definedName name="ㄷㄳ" localSheetId="14" hidden="1">{TRUE,TRUE,-0.8,-17,963.6,637.8,FALSE,TRUE,TRUE,TRUE,0,1,#N/A,1,#N/A,18.0487804878049,42.7727272727273,1,FALSE,FALSE,3,TRUE,1,FALSE,100,"Swvu.Screen.","ACwvu.Screen.",#N/A,FALSE,FALSE,0.78740157480315,0.393700787401575,0.984251968503937,0.984251968503937,1,"","&amp;RH.Lehmhaus
VV54TQ
&amp;D",TRUE,TRUE,FALSE,FALSE,1,#N/A,1,1,"=R1C1:R67C11",FALSE,#N/A,#N/A,FALSE,FALSE,FALSE,9,300,300,FALSE,FALSE,TRUE,TRUE,TRUE}</definedName>
    <definedName name="ㄷㄳ" localSheetId="15" hidden="1">{TRUE,TRUE,-0.8,-17,963.6,637.8,FALSE,TRUE,TRUE,TRUE,0,1,#N/A,1,#N/A,18.0487804878049,42.7727272727273,1,FALSE,FALSE,3,TRUE,1,FALSE,100,"Swvu.Screen.","ACwvu.Screen.",#N/A,FALSE,FALSE,0.78740157480315,0.393700787401575,0.984251968503937,0.984251968503937,1,"","&amp;RH.Lehmhaus
VV54TQ
&amp;D",TRUE,TRUE,FALSE,FALSE,1,#N/A,1,1,"=R1C1:R67C11",FALSE,#N/A,#N/A,FALSE,FALSE,FALSE,9,300,300,FALSE,FALSE,TRUE,TRUE,TRUE}</definedName>
    <definedName name="ㄷㄳ" hidden="1">{TRUE,TRUE,-0.8,-17,963.6,637.8,FALSE,TRUE,TRUE,TRUE,0,1,#N/A,1,#N/A,18.0487804878049,42.7727272727273,1,FALSE,FALSE,3,TRUE,1,FALSE,100,"Swvu.Screen.","ACwvu.Screen.",#N/A,FALSE,FALSE,0.78740157480315,0.393700787401575,0.984251968503937,0.984251968503937,1,"","&amp;RH.Lehmhaus
VV54TQ
&amp;D",TRUE,TRUE,FALSE,FALSE,1,#N/A,1,1,"=R1C1:R67C11",FALSE,#N/A,#N/A,FALSE,FALSE,FALSE,9,300,300,FALSE,FALSE,TRUE,TRUE,TRUE}</definedName>
    <definedName name="ㄷㄳㄱㄴ">#REF!</definedName>
    <definedName name="ㄷㄴㅊ투ㅠ" localSheetId="7" hidden="1">{#N/A,#N/A,FALSE,"96 3월물량표";#N/A,#N/A,FALSE,"96 4월물량표";#N/A,#N/A,FALSE,"96 5월물량표"}</definedName>
    <definedName name="ㄷㄴㅊ투ㅠ" localSheetId="16" hidden="1">{#N/A,#N/A,FALSE,"96 3월물량표";#N/A,#N/A,FALSE,"96 4월물량표";#N/A,#N/A,FALSE,"96 5월물량표"}</definedName>
    <definedName name="ㄷㄴㅊ투ㅠ" localSheetId="6" hidden="1">{#N/A,#N/A,FALSE,"96 3월물량표";#N/A,#N/A,FALSE,"96 4월물량표";#N/A,#N/A,FALSE,"96 5월물량표"}</definedName>
    <definedName name="ㄷㄴㅊ투ㅠ" localSheetId="17" hidden="1">{#N/A,#N/A,FALSE,"96 3월물량표";#N/A,#N/A,FALSE,"96 4월물량표";#N/A,#N/A,FALSE,"96 5월물량표"}</definedName>
    <definedName name="ㄷㄴㅊ투ㅠ" localSheetId="13" hidden="1">{#N/A,#N/A,FALSE,"96 3월물량표";#N/A,#N/A,FALSE,"96 4월물량표";#N/A,#N/A,FALSE,"96 5월물량표"}</definedName>
    <definedName name="ㄷㄴㅊ투ㅠ" localSheetId="14" hidden="1">{#N/A,#N/A,FALSE,"96 3월물량표";#N/A,#N/A,FALSE,"96 4월물량표";#N/A,#N/A,FALSE,"96 5월물량표"}</definedName>
    <definedName name="ㄷㄴㅊ투ㅠ" localSheetId="15" hidden="1">{#N/A,#N/A,FALSE,"96 3월물량표";#N/A,#N/A,FALSE,"96 4월물량표";#N/A,#N/A,FALSE,"96 5월물량표"}</definedName>
    <definedName name="ㄷㄴㅊ투ㅠ" hidden="1">{#N/A,#N/A,FALSE,"96 3월물량표";#N/A,#N/A,FALSE,"96 4월물량표";#N/A,#N/A,FALSE,"96 5월물량표"}</definedName>
    <definedName name="ㄷㄷ" localSheetId="7" hidden="1">{#N/A,#N/A,FALSE,"단축1";#N/A,#N/A,FALSE,"단축2";#N/A,#N/A,FALSE,"단축3";#N/A,#N/A,FALSE,"장축";#N/A,#N/A,FALSE,"4WD"}</definedName>
    <definedName name="ㄷㄷ" localSheetId="16" hidden="1">{#N/A,#N/A,FALSE,"단축1";#N/A,#N/A,FALSE,"단축2";#N/A,#N/A,FALSE,"단축3";#N/A,#N/A,FALSE,"장축";#N/A,#N/A,FALSE,"4WD"}</definedName>
    <definedName name="ㄷㄷ" localSheetId="6" hidden="1">{#N/A,#N/A,FALSE,"단축1";#N/A,#N/A,FALSE,"단축2";#N/A,#N/A,FALSE,"단축3";#N/A,#N/A,FALSE,"장축";#N/A,#N/A,FALSE,"4WD"}</definedName>
    <definedName name="ㄷㄷ" localSheetId="17" hidden="1">{#N/A,#N/A,FALSE,"단축1";#N/A,#N/A,FALSE,"단축2";#N/A,#N/A,FALSE,"단축3";#N/A,#N/A,FALSE,"장축";#N/A,#N/A,FALSE,"4WD"}</definedName>
    <definedName name="ㄷㄷ" localSheetId="13" hidden="1">{#N/A,#N/A,FALSE,"단축1";#N/A,#N/A,FALSE,"단축2";#N/A,#N/A,FALSE,"단축3";#N/A,#N/A,FALSE,"장축";#N/A,#N/A,FALSE,"4WD"}</definedName>
    <definedName name="ㄷㄷ" localSheetId="14" hidden="1">{#N/A,#N/A,FALSE,"단축1";#N/A,#N/A,FALSE,"단축2";#N/A,#N/A,FALSE,"단축3";#N/A,#N/A,FALSE,"장축";#N/A,#N/A,FALSE,"4WD"}</definedName>
    <definedName name="ㄷㄷ" localSheetId="15" hidden="1">{#N/A,#N/A,FALSE,"단축1";#N/A,#N/A,FALSE,"단축2";#N/A,#N/A,FALSE,"단축3";#N/A,#N/A,FALSE,"장축";#N/A,#N/A,FALSE,"4WD"}</definedName>
    <definedName name="ㄷㄷ" hidden="1">{#N/A,#N/A,FALSE,"단축1";#N/A,#N/A,FALSE,"단축2";#N/A,#N/A,FALSE,"단축3";#N/A,#N/A,FALSE,"장축";#N/A,#N/A,FALSE,"4WD"}</definedName>
    <definedName name="ㄷㄷEEE" localSheetId="7" hidden="1">{#N/A,#N/A,FALSE,"단축1";#N/A,#N/A,FALSE,"단축2";#N/A,#N/A,FALSE,"단축3";#N/A,#N/A,FALSE,"장축";#N/A,#N/A,FALSE,"4WD"}</definedName>
    <definedName name="ㄷㄷEEE" localSheetId="16" hidden="1">{#N/A,#N/A,FALSE,"단축1";#N/A,#N/A,FALSE,"단축2";#N/A,#N/A,FALSE,"단축3";#N/A,#N/A,FALSE,"장축";#N/A,#N/A,FALSE,"4WD"}</definedName>
    <definedName name="ㄷㄷEEE" localSheetId="17" hidden="1">{#N/A,#N/A,FALSE,"단축1";#N/A,#N/A,FALSE,"단축2";#N/A,#N/A,FALSE,"단축3";#N/A,#N/A,FALSE,"장축";#N/A,#N/A,FALSE,"4WD"}</definedName>
    <definedName name="ㄷㄷEEE" localSheetId="13" hidden="1">{#N/A,#N/A,FALSE,"단축1";#N/A,#N/A,FALSE,"단축2";#N/A,#N/A,FALSE,"단축3";#N/A,#N/A,FALSE,"장축";#N/A,#N/A,FALSE,"4WD"}</definedName>
    <definedName name="ㄷㄷEEE" localSheetId="14" hidden="1">{#N/A,#N/A,FALSE,"단축1";#N/A,#N/A,FALSE,"단축2";#N/A,#N/A,FALSE,"단축3";#N/A,#N/A,FALSE,"장축";#N/A,#N/A,FALSE,"4WD"}</definedName>
    <definedName name="ㄷㄷEEE" localSheetId="15" hidden="1">{#N/A,#N/A,FALSE,"단축1";#N/A,#N/A,FALSE,"단축2";#N/A,#N/A,FALSE,"단축3";#N/A,#N/A,FALSE,"장축";#N/A,#N/A,FALSE,"4WD"}</definedName>
    <definedName name="ㄷㄷEEE" hidden="1">{#N/A,#N/A,FALSE,"단축1";#N/A,#N/A,FALSE,"단축2";#N/A,#N/A,FALSE,"단축3";#N/A,#N/A,FALSE,"장축";#N/A,#N/A,FALSE,"4WD"}</definedName>
    <definedName name="ㄷㄷㄷ" localSheetId="13" hidden="1">{#N/A,#N/A,FALSE,"단축1";#N/A,#N/A,FALSE,"단축2";#N/A,#N/A,FALSE,"단축3";#N/A,#N/A,FALSE,"장축";#N/A,#N/A,FALSE,"4WD"}</definedName>
    <definedName name="ㄷㄷㄷ">#REF!</definedName>
    <definedName name="ㄷㄷㄷㄷ">BlankMacro1</definedName>
    <definedName name="ㄷㄷㄷㄷㄷ" localSheetId="13">[6]!ㄷㄷㄷㄷㄷ</definedName>
    <definedName name="ㄷㄷㄷㄷㄷ">[7]!ㄷㄷㄷㄷㄷ</definedName>
    <definedName name="ㄷㄷㄹㄷㄹ">#N/A</definedName>
    <definedName name="ㄷㄹ">#REF!</definedName>
    <definedName name="ㄷ류">#REF!</definedName>
    <definedName name="ㄷㅁㄱ" localSheetId="7" hidden="1">{#N/A,#N/A,FALSE,"단축1";#N/A,#N/A,FALSE,"단축2";#N/A,#N/A,FALSE,"단축3";#N/A,#N/A,FALSE,"장축";#N/A,#N/A,FALSE,"4WD"}</definedName>
    <definedName name="ㄷㅁㄱ" localSheetId="16" hidden="1">{#N/A,#N/A,FALSE,"단축1";#N/A,#N/A,FALSE,"단축2";#N/A,#N/A,FALSE,"단축3";#N/A,#N/A,FALSE,"장축";#N/A,#N/A,FALSE,"4WD"}</definedName>
    <definedName name="ㄷㅁㄱ" localSheetId="17" hidden="1">{#N/A,#N/A,FALSE,"단축1";#N/A,#N/A,FALSE,"단축2";#N/A,#N/A,FALSE,"단축3";#N/A,#N/A,FALSE,"장축";#N/A,#N/A,FALSE,"4WD"}</definedName>
    <definedName name="ㄷㅁㄱ" localSheetId="13" hidden="1">{#N/A,#N/A,FALSE,"단축1";#N/A,#N/A,FALSE,"단축2";#N/A,#N/A,FALSE,"단축3";#N/A,#N/A,FALSE,"장축";#N/A,#N/A,FALSE,"4WD"}</definedName>
    <definedName name="ㄷㅁㄱ" localSheetId="14" hidden="1">{#N/A,#N/A,FALSE,"단축1";#N/A,#N/A,FALSE,"단축2";#N/A,#N/A,FALSE,"단축3";#N/A,#N/A,FALSE,"장축";#N/A,#N/A,FALSE,"4WD"}</definedName>
    <definedName name="ㄷㅁㄱ" localSheetId="15" hidden="1">{#N/A,#N/A,FALSE,"단축1";#N/A,#N/A,FALSE,"단축2";#N/A,#N/A,FALSE,"단축3";#N/A,#N/A,FALSE,"장축";#N/A,#N/A,FALSE,"4WD"}</definedName>
    <definedName name="ㄷㅁㄱ" hidden="1">{#N/A,#N/A,FALSE,"단축1";#N/A,#N/A,FALSE,"단축2";#N/A,#N/A,FALSE,"단축3";#N/A,#N/A,FALSE,"장축";#N/A,#N/A,FALSE,"4WD"}</definedName>
    <definedName name="ㄷㅅㄱㅂㅈㄷ">#REF!</definedName>
    <definedName name="ㄷㅇ" localSheetId="7" hidden="1">{#N/A,#N/A,TRUE,"Y생산";#N/A,#N/A,TRUE,"Y판매";#N/A,#N/A,TRUE,"Y총물량";#N/A,#N/A,TRUE,"Y능력";#N/A,#N/A,TRUE,"YKD"}</definedName>
    <definedName name="ㄷㅇ" localSheetId="16" hidden="1">{#N/A,#N/A,TRUE,"Y생산";#N/A,#N/A,TRUE,"Y판매";#N/A,#N/A,TRUE,"Y총물량";#N/A,#N/A,TRUE,"Y능력";#N/A,#N/A,TRUE,"YKD"}</definedName>
    <definedName name="ㄷㅇ" localSheetId="6" hidden="1">{#N/A,#N/A,TRUE,"Y생산";#N/A,#N/A,TRUE,"Y판매";#N/A,#N/A,TRUE,"Y총물량";#N/A,#N/A,TRUE,"Y능력";#N/A,#N/A,TRUE,"YKD"}</definedName>
    <definedName name="ㄷㅇ" localSheetId="17" hidden="1">{#N/A,#N/A,TRUE,"Y생산";#N/A,#N/A,TRUE,"Y판매";#N/A,#N/A,TRUE,"Y총물량";#N/A,#N/A,TRUE,"Y능력";#N/A,#N/A,TRUE,"YKD"}</definedName>
    <definedName name="ㄷㅇ" localSheetId="13" hidden="1">{#N/A,#N/A,TRUE,"Y생산";#N/A,#N/A,TRUE,"Y판매";#N/A,#N/A,TRUE,"Y총물량";#N/A,#N/A,TRUE,"Y능력";#N/A,#N/A,TRUE,"YKD"}</definedName>
    <definedName name="ㄷㅇ" localSheetId="14" hidden="1">{#N/A,#N/A,TRUE,"Y생산";#N/A,#N/A,TRUE,"Y판매";#N/A,#N/A,TRUE,"Y총물량";#N/A,#N/A,TRUE,"Y능력";#N/A,#N/A,TRUE,"YKD"}</definedName>
    <definedName name="ㄷㅇ" localSheetId="15" hidden="1">{#N/A,#N/A,TRUE,"Y생산";#N/A,#N/A,TRUE,"Y판매";#N/A,#N/A,TRUE,"Y총물량";#N/A,#N/A,TRUE,"Y능력";#N/A,#N/A,TRUE,"YKD"}</definedName>
    <definedName name="ㄷㅇ" hidden="1">{#N/A,#N/A,TRUE,"Y생산";#N/A,#N/A,TRUE,"Y판매";#N/A,#N/A,TRUE,"Y총물량";#N/A,#N/A,TRUE,"Y능력";#N/A,#N/A,TRUE,"YKD"}</definedName>
    <definedName name="ㄷㅇㄹ">#REF!</definedName>
    <definedName name="ㄷㅈ" localSheetId="7">BlankMacro1</definedName>
    <definedName name="ㄷㅈ" localSheetId="16">BlankMacro1</definedName>
    <definedName name="ㄷㅈ" localSheetId="17">BlankMacro1</definedName>
    <definedName name="ㄷㅈ" localSheetId="10">BlankMacro1</definedName>
    <definedName name="ㄷㅈ" localSheetId="8">BlankMacro1</definedName>
    <definedName name="ㄷㅈ" localSheetId="0">BlankMacro1</definedName>
    <definedName name="ㄷㅈ" localSheetId="13">BlankMacro1</definedName>
    <definedName name="ㄷㅈ" localSheetId="14">BlankMacro1</definedName>
    <definedName name="ㄷㅈ" localSheetId="11">BlankMacro1</definedName>
    <definedName name="ㄷㅈ" localSheetId="15">BlankMacro1</definedName>
    <definedName name="ㄷㅈ">BlankMacro1</definedName>
    <definedName name="ㄷㅈㄱ" localSheetId="7">BlankMacro1</definedName>
    <definedName name="ㄷㅈㄱ" localSheetId="16">BlankMacro1</definedName>
    <definedName name="ㄷㅈㄱ" localSheetId="17">BlankMacro1</definedName>
    <definedName name="ㄷㅈㄱ" localSheetId="10">BlankMacro1</definedName>
    <definedName name="ㄷㅈㄱ" localSheetId="8">BlankMacro1</definedName>
    <definedName name="ㄷㅈㄱ" localSheetId="0">BlankMacro1</definedName>
    <definedName name="ㄷㅈㄱ" localSheetId="13">BlankMacro1</definedName>
    <definedName name="ㄷㅈㄱ" localSheetId="14">BlankMacro1</definedName>
    <definedName name="ㄷㅈㄱ" localSheetId="11">BlankMacro1</definedName>
    <definedName name="ㄷㅈㄱ" localSheetId="15">BlankMacro1</definedName>
    <definedName name="ㄷㅈㄱ">BlankMacro1</definedName>
    <definedName name="ㄷㅈㅂ" localSheetId="7">#REF!</definedName>
    <definedName name="ㄷㅈㅂ">#REF!</definedName>
    <definedName name="다" localSheetId="7">#REF!</definedName>
    <definedName name="다">#REF!</definedName>
    <definedName name="다나가라" localSheetId="7" hidden="1">{#N/A,#N/A,FALSE,"단축1";#N/A,#N/A,FALSE,"단축2";#N/A,#N/A,FALSE,"단축3";#N/A,#N/A,FALSE,"장축";#N/A,#N/A,FALSE,"4WD"}</definedName>
    <definedName name="다나가라" localSheetId="16" hidden="1">{#N/A,#N/A,FALSE,"단축1";#N/A,#N/A,FALSE,"단축2";#N/A,#N/A,FALSE,"단축3";#N/A,#N/A,FALSE,"장축";#N/A,#N/A,FALSE,"4WD"}</definedName>
    <definedName name="다나가라" localSheetId="17" hidden="1">{#N/A,#N/A,FALSE,"단축1";#N/A,#N/A,FALSE,"단축2";#N/A,#N/A,FALSE,"단축3";#N/A,#N/A,FALSE,"장축";#N/A,#N/A,FALSE,"4WD"}</definedName>
    <definedName name="다나가라" localSheetId="13" hidden="1">{#N/A,#N/A,FALSE,"단축1";#N/A,#N/A,FALSE,"단축2";#N/A,#N/A,FALSE,"단축3";#N/A,#N/A,FALSE,"장축";#N/A,#N/A,FALSE,"4WD"}</definedName>
    <definedName name="다나가라" localSheetId="14" hidden="1">{#N/A,#N/A,FALSE,"단축1";#N/A,#N/A,FALSE,"단축2";#N/A,#N/A,FALSE,"단축3";#N/A,#N/A,FALSE,"장축";#N/A,#N/A,FALSE,"4WD"}</definedName>
    <definedName name="다나가라" localSheetId="15" hidden="1">{#N/A,#N/A,FALSE,"단축1";#N/A,#N/A,FALSE,"단축2";#N/A,#N/A,FALSE,"단축3";#N/A,#N/A,FALSE,"장축";#N/A,#N/A,FALSE,"4WD"}</definedName>
    <definedName name="다나가라" hidden="1">{#N/A,#N/A,FALSE,"단축1";#N/A,#N/A,FALSE,"단축2";#N/A,#N/A,FALSE,"단축3";#N/A,#N/A,FALSE,"장축";#N/A,#N/A,FALSE,"4WD"}</definedName>
    <definedName name="다다" localSheetId="7">BlankMacro1</definedName>
    <definedName name="다다" localSheetId="16">BlankMacro1</definedName>
    <definedName name="다다" localSheetId="17">BlankMacro1</definedName>
    <definedName name="다다" localSheetId="10">BlankMacro1</definedName>
    <definedName name="다다" localSheetId="8">BlankMacro1</definedName>
    <definedName name="다다" localSheetId="0">BlankMacro1</definedName>
    <definedName name="다다" localSheetId="13">BlankMacro1</definedName>
    <definedName name="다다" localSheetId="14">BlankMacro1</definedName>
    <definedName name="다다" localSheetId="11">BlankMacro1</definedName>
    <definedName name="다다" localSheetId="15">BlankMacro1</definedName>
    <definedName name="다다">BlankMacro1</definedName>
    <definedName name="다닫다" localSheetId="7">BlankMacro1</definedName>
    <definedName name="다닫다" localSheetId="16">BlankMacro1</definedName>
    <definedName name="다닫다" localSheetId="17">BlankMacro1</definedName>
    <definedName name="다닫다" localSheetId="10">BlankMacro1</definedName>
    <definedName name="다닫다" localSheetId="8">BlankMacro1</definedName>
    <definedName name="다닫다" localSheetId="0">BlankMacro1</definedName>
    <definedName name="다닫다" localSheetId="13">BlankMacro1</definedName>
    <definedName name="다닫다" localSheetId="14">BlankMacro1</definedName>
    <definedName name="다닫다" localSheetId="11">BlankMacro1</definedName>
    <definedName name="다닫다" localSheetId="15">BlankMacro1</definedName>
    <definedName name="다닫다">BlankMacro1</definedName>
    <definedName name="다대1">#REF!</definedName>
    <definedName name="다람지" localSheetId="7" hidden="1">{#N/A,#N/A,FALSE,"단축1";#N/A,#N/A,FALSE,"단축2";#N/A,#N/A,FALSE,"단축3";#N/A,#N/A,FALSE,"장축";#N/A,#N/A,FALSE,"4WD"}</definedName>
    <definedName name="다람지" localSheetId="16" hidden="1">{#N/A,#N/A,FALSE,"단축1";#N/A,#N/A,FALSE,"단축2";#N/A,#N/A,FALSE,"단축3";#N/A,#N/A,FALSE,"장축";#N/A,#N/A,FALSE,"4WD"}</definedName>
    <definedName name="다람지" localSheetId="17" hidden="1">{#N/A,#N/A,FALSE,"단축1";#N/A,#N/A,FALSE,"단축2";#N/A,#N/A,FALSE,"단축3";#N/A,#N/A,FALSE,"장축";#N/A,#N/A,FALSE,"4WD"}</definedName>
    <definedName name="다람지" localSheetId="13" hidden="1">{#N/A,#N/A,FALSE,"단축1";#N/A,#N/A,FALSE,"단축2";#N/A,#N/A,FALSE,"단축3";#N/A,#N/A,FALSE,"장축";#N/A,#N/A,FALSE,"4WD"}</definedName>
    <definedName name="다람지" localSheetId="14" hidden="1">{#N/A,#N/A,FALSE,"단축1";#N/A,#N/A,FALSE,"단축2";#N/A,#N/A,FALSE,"단축3";#N/A,#N/A,FALSE,"장축";#N/A,#N/A,FALSE,"4WD"}</definedName>
    <definedName name="다람지" localSheetId="15" hidden="1">{#N/A,#N/A,FALSE,"단축1";#N/A,#N/A,FALSE,"단축2";#N/A,#N/A,FALSE,"단축3";#N/A,#N/A,FALSE,"장축";#N/A,#N/A,FALSE,"4WD"}</definedName>
    <definedName name="다람지" hidden="1">{#N/A,#N/A,FALSE,"단축1";#N/A,#N/A,FALSE,"단축2";#N/A,#N/A,FALSE,"단축3";#N/A,#N/A,FALSE,"장축";#N/A,#N/A,FALSE,"4WD"}</definedName>
    <definedName name="다리미">[0]!_a1Z,[0]!_a2Z,[0]!_a3Z</definedName>
    <definedName name="다시" localSheetId="7" hidden="1">{#N/A,#N/A,TRUE,"Y생산";#N/A,#N/A,TRUE,"Y판매";#N/A,#N/A,TRUE,"Y총물량";#N/A,#N/A,TRUE,"Y능력";#N/A,#N/A,TRUE,"YKD"}</definedName>
    <definedName name="다시" localSheetId="16" hidden="1">{#N/A,#N/A,TRUE,"Y생산";#N/A,#N/A,TRUE,"Y판매";#N/A,#N/A,TRUE,"Y총물량";#N/A,#N/A,TRUE,"Y능력";#N/A,#N/A,TRUE,"YKD"}</definedName>
    <definedName name="다시" localSheetId="6" hidden="1">{#N/A,#N/A,TRUE,"Y생산";#N/A,#N/A,TRUE,"Y판매";#N/A,#N/A,TRUE,"Y총물량";#N/A,#N/A,TRUE,"Y능력";#N/A,#N/A,TRUE,"YKD"}</definedName>
    <definedName name="다시" localSheetId="17" hidden="1">{#N/A,#N/A,TRUE,"Y생산";#N/A,#N/A,TRUE,"Y판매";#N/A,#N/A,TRUE,"Y총물량";#N/A,#N/A,TRUE,"Y능력";#N/A,#N/A,TRUE,"YKD"}</definedName>
    <definedName name="다시" localSheetId="13" hidden="1">{#N/A,#N/A,TRUE,"Y생산";#N/A,#N/A,TRUE,"Y판매";#N/A,#N/A,TRUE,"Y총물량";#N/A,#N/A,TRUE,"Y능력";#N/A,#N/A,TRUE,"YKD"}</definedName>
    <definedName name="다시" localSheetId="14" hidden="1">{#N/A,#N/A,TRUE,"Y생산";#N/A,#N/A,TRUE,"Y판매";#N/A,#N/A,TRUE,"Y총물량";#N/A,#N/A,TRUE,"Y능력";#N/A,#N/A,TRUE,"YKD"}</definedName>
    <definedName name="다시" localSheetId="15" hidden="1">{#N/A,#N/A,TRUE,"Y생산";#N/A,#N/A,TRUE,"Y판매";#N/A,#N/A,TRUE,"Y총물량";#N/A,#N/A,TRUE,"Y능력";#N/A,#N/A,TRUE,"YKD"}</definedName>
    <definedName name="다시" hidden="1">{#N/A,#N/A,TRUE,"Y생산";#N/A,#N/A,TRUE,"Y판매";#N/A,#N/A,TRUE,"Y총물량";#N/A,#N/A,TRUE,"Y능력";#N/A,#N/A,TRUE,"YKD"}</definedName>
    <definedName name="다시사" localSheetId="7" hidden="1">{#N/A,#N/A,TRUE,"Y생산";#N/A,#N/A,TRUE,"Y판매";#N/A,#N/A,TRUE,"Y총물량";#N/A,#N/A,TRUE,"Y능력";#N/A,#N/A,TRUE,"YKD"}</definedName>
    <definedName name="다시사" localSheetId="16" hidden="1">{#N/A,#N/A,TRUE,"Y생산";#N/A,#N/A,TRUE,"Y판매";#N/A,#N/A,TRUE,"Y총물량";#N/A,#N/A,TRUE,"Y능력";#N/A,#N/A,TRUE,"YKD"}</definedName>
    <definedName name="다시사" localSheetId="6" hidden="1">{#N/A,#N/A,TRUE,"Y생산";#N/A,#N/A,TRUE,"Y판매";#N/A,#N/A,TRUE,"Y총물량";#N/A,#N/A,TRUE,"Y능력";#N/A,#N/A,TRUE,"YKD"}</definedName>
    <definedName name="다시사" localSheetId="17" hidden="1">{#N/A,#N/A,TRUE,"Y생산";#N/A,#N/A,TRUE,"Y판매";#N/A,#N/A,TRUE,"Y총물량";#N/A,#N/A,TRUE,"Y능력";#N/A,#N/A,TRUE,"YKD"}</definedName>
    <definedName name="다시사" localSheetId="13" hidden="1">{#N/A,#N/A,TRUE,"Y생산";#N/A,#N/A,TRUE,"Y판매";#N/A,#N/A,TRUE,"Y총물량";#N/A,#N/A,TRUE,"Y능력";#N/A,#N/A,TRUE,"YKD"}</definedName>
    <definedName name="다시사" localSheetId="14" hidden="1">{#N/A,#N/A,TRUE,"Y생산";#N/A,#N/A,TRUE,"Y판매";#N/A,#N/A,TRUE,"Y총물량";#N/A,#N/A,TRUE,"Y능력";#N/A,#N/A,TRUE,"YKD"}</definedName>
    <definedName name="다시사" localSheetId="15" hidden="1">{#N/A,#N/A,TRUE,"Y생산";#N/A,#N/A,TRUE,"Y판매";#N/A,#N/A,TRUE,"Y총물량";#N/A,#N/A,TRUE,"Y능력";#N/A,#N/A,TRUE,"YKD"}</definedName>
    <definedName name="다시사" hidden="1">{#N/A,#N/A,TRUE,"Y생산";#N/A,#N/A,TRUE,"Y판매";#N/A,#N/A,TRUE,"Y총물량";#N/A,#N/A,TRUE,"Y능력";#N/A,#N/A,TRUE,"YKD"}</definedName>
    <definedName name="다음" localSheetId="7" hidden="1">{#N/A,#N/A,FALSE,"단축1";#N/A,#N/A,FALSE,"단축2";#N/A,#N/A,FALSE,"단축3";#N/A,#N/A,FALSE,"장축";#N/A,#N/A,FALSE,"4WD"}</definedName>
    <definedName name="다음" localSheetId="16" hidden="1">{#N/A,#N/A,FALSE,"단축1";#N/A,#N/A,FALSE,"단축2";#N/A,#N/A,FALSE,"단축3";#N/A,#N/A,FALSE,"장축";#N/A,#N/A,FALSE,"4WD"}</definedName>
    <definedName name="다음" localSheetId="6" hidden="1">{#N/A,#N/A,FALSE,"단축1";#N/A,#N/A,FALSE,"단축2";#N/A,#N/A,FALSE,"단축3";#N/A,#N/A,FALSE,"장축";#N/A,#N/A,FALSE,"4WD"}</definedName>
    <definedName name="다음" localSheetId="17" hidden="1">{#N/A,#N/A,FALSE,"단축1";#N/A,#N/A,FALSE,"단축2";#N/A,#N/A,FALSE,"단축3";#N/A,#N/A,FALSE,"장축";#N/A,#N/A,FALSE,"4WD"}</definedName>
    <definedName name="다음" localSheetId="13" hidden="1">{#N/A,#N/A,FALSE,"단축1";#N/A,#N/A,FALSE,"단축2";#N/A,#N/A,FALSE,"단축3";#N/A,#N/A,FALSE,"장축";#N/A,#N/A,FALSE,"4WD"}</definedName>
    <definedName name="다음" localSheetId="14" hidden="1">{#N/A,#N/A,FALSE,"단축1";#N/A,#N/A,FALSE,"단축2";#N/A,#N/A,FALSE,"단축3";#N/A,#N/A,FALSE,"장축";#N/A,#N/A,FALSE,"4WD"}</definedName>
    <definedName name="다음" localSheetId="15" hidden="1">{#N/A,#N/A,FALSE,"단축1";#N/A,#N/A,FALSE,"단축2";#N/A,#N/A,FALSE,"단축3";#N/A,#N/A,FALSE,"장축";#N/A,#N/A,FALSE,"4WD"}</definedName>
    <definedName name="다음" hidden="1">{#N/A,#N/A,FALSE,"단축1";#N/A,#N/A,FALSE,"단축2";#N/A,#N/A,FALSE,"단축3";#N/A,#N/A,FALSE,"장축";#N/A,#N/A,FALSE,"4WD"}</definedName>
    <definedName name="단가">#REF!</definedName>
    <definedName name="단가2">#REF!</definedName>
    <definedName name="단가3">#REF!</definedName>
    <definedName name="단가결정내역">#REF!</definedName>
    <definedName name="단가기준" localSheetId="7" hidden="1">{#N/A,#N/A,TRUE,"Y생산";#N/A,#N/A,TRUE,"Y판매";#N/A,#N/A,TRUE,"Y총물량";#N/A,#N/A,TRUE,"Y능력";#N/A,#N/A,TRUE,"YKD"}</definedName>
    <definedName name="단가기준" localSheetId="16" hidden="1">{#N/A,#N/A,TRUE,"Y생산";#N/A,#N/A,TRUE,"Y판매";#N/A,#N/A,TRUE,"Y총물량";#N/A,#N/A,TRUE,"Y능력";#N/A,#N/A,TRUE,"YKD"}</definedName>
    <definedName name="단가기준" localSheetId="6" hidden="1">{#N/A,#N/A,TRUE,"Y생산";#N/A,#N/A,TRUE,"Y판매";#N/A,#N/A,TRUE,"Y총물량";#N/A,#N/A,TRUE,"Y능력";#N/A,#N/A,TRUE,"YKD"}</definedName>
    <definedName name="단가기준" localSheetId="17" hidden="1">{#N/A,#N/A,TRUE,"Y생산";#N/A,#N/A,TRUE,"Y판매";#N/A,#N/A,TRUE,"Y총물량";#N/A,#N/A,TRUE,"Y능력";#N/A,#N/A,TRUE,"YKD"}</definedName>
    <definedName name="단가기준" localSheetId="13" hidden="1">{#N/A,#N/A,TRUE,"Y생산";#N/A,#N/A,TRUE,"Y판매";#N/A,#N/A,TRUE,"Y총물량";#N/A,#N/A,TRUE,"Y능력";#N/A,#N/A,TRUE,"YKD"}</definedName>
    <definedName name="단가기준" localSheetId="14" hidden="1">{#N/A,#N/A,TRUE,"Y생산";#N/A,#N/A,TRUE,"Y판매";#N/A,#N/A,TRUE,"Y총물량";#N/A,#N/A,TRUE,"Y능력";#N/A,#N/A,TRUE,"YKD"}</definedName>
    <definedName name="단가기준" localSheetId="15" hidden="1">{#N/A,#N/A,TRUE,"Y생산";#N/A,#N/A,TRUE,"Y판매";#N/A,#N/A,TRUE,"Y총물량";#N/A,#N/A,TRUE,"Y능력";#N/A,#N/A,TRUE,"YKD"}</definedName>
    <definedName name="단가기준" hidden="1">{#N/A,#N/A,TRUE,"Y생산";#N/A,#N/A,TRUE,"Y판매";#N/A,#N/A,TRUE,"Y총물량";#N/A,#N/A,TRUE,"Y능력";#N/A,#N/A,TRUE,"YKD"}</definedName>
    <definedName name="段階">#N/A</definedName>
    <definedName name="단계별일정">#REF!</definedName>
    <definedName name="단계작동">#REF!</definedName>
    <definedName name="단기" localSheetId="7" hidden="1">{#N/A,#N/A,TRUE,"Y생산";#N/A,#N/A,TRUE,"Y판매";#N/A,#N/A,TRUE,"Y총물량";#N/A,#N/A,TRUE,"Y능력";#N/A,#N/A,TRUE,"YKD"}</definedName>
    <definedName name="단기" localSheetId="16" hidden="1">{#N/A,#N/A,TRUE,"Y생산";#N/A,#N/A,TRUE,"Y판매";#N/A,#N/A,TRUE,"Y총물량";#N/A,#N/A,TRUE,"Y능력";#N/A,#N/A,TRUE,"YKD"}</definedName>
    <definedName name="단기" localSheetId="6" hidden="1">{#N/A,#N/A,TRUE,"Y생산";#N/A,#N/A,TRUE,"Y판매";#N/A,#N/A,TRUE,"Y총물량";#N/A,#N/A,TRUE,"Y능력";#N/A,#N/A,TRUE,"YKD"}</definedName>
    <definedName name="단기" localSheetId="17" hidden="1">{#N/A,#N/A,TRUE,"Y생산";#N/A,#N/A,TRUE,"Y판매";#N/A,#N/A,TRUE,"Y총물량";#N/A,#N/A,TRUE,"Y능력";#N/A,#N/A,TRUE,"YKD"}</definedName>
    <definedName name="단기" localSheetId="13" hidden="1">{#N/A,#N/A,TRUE,"Y생산";#N/A,#N/A,TRUE,"Y판매";#N/A,#N/A,TRUE,"Y총물량";#N/A,#N/A,TRUE,"Y능력";#N/A,#N/A,TRUE,"YKD"}</definedName>
    <definedName name="단기" localSheetId="14" hidden="1">{#N/A,#N/A,TRUE,"Y생산";#N/A,#N/A,TRUE,"Y판매";#N/A,#N/A,TRUE,"Y총물량";#N/A,#N/A,TRUE,"Y능력";#N/A,#N/A,TRUE,"YKD"}</definedName>
    <definedName name="단기" localSheetId="15" hidden="1">{#N/A,#N/A,TRUE,"Y생산";#N/A,#N/A,TRUE,"Y판매";#N/A,#N/A,TRUE,"Y총물량";#N/A,#N/A,TRUE,"Y능력";#N/A,#N/A,TRUE,"YKD"}</definedName>
    <definedName name="단기" hidden="1">{#N/A,#N/A,TRUE,"Y생산";#N/A,#N/A,TRUE,"Y판매";#N/A,#N/A,TRUE,"Y총물량";#N/A,#N/A,TRUE,"Y능력";#N/A,#N/A,TRUE,"YKD"}</definedName>
    <definedName name="단기대여금" localSheetId="7" hidden="1">{#N/A,#N/A,TRUE,"Y생산";#N/A,#N/A,TRUE,"Y판매";#N/A,#N/A,TRUE,"Y총물량";#N/A,#N/A,TRUE,"Y능력";#N/A,#N/A,TRUE,"YKD"}</definedName>
    <definedName name="단기대여금" localSheetId="16" hidden="1">{#N/A,#N/A,TRUE,"Y생산";#N/A,#N/A,TRUE,"Y판매";#N/A,#N/A,TRUE,"Y총물량";#N/A,#N/A,TRUE,"Y능력";#N/A,#N/A,TRUE,"YKD"}</definedName>
    <definedName name="단기대여금" localSheetId="6" hidden="1">{#N/A,#N/A,TRUE,"Y생산";#N/A,#N/A,TRUE,"Y판매";#N/A,#N/A,TRUE,"Y총물량";#N/A,#N/A,TRUE,"Y능력";#N/A,#N/A,TRUE,"YKD"}</definedName>
    <definedName name="단기대여금" localSheetId="17" hidden="1">{#N/A,#N/A,TRUE,"Y생산";#N/A,#N/A,TRUE,"Y판매";#N/A,#N/A,TRUE,"Y총물량";#N/A,#N/A,TRUE,"Y능력";#N/A,#N/A,TRUE,"YKD"}</definedName>
    <definedName name="단기대여금" localSheetId="13" hidden="1">{#N/A,#N/A,TRUE,"Y생산";#N/A,#N/A,TRUE,"Y판매";#N/A,#N/A,TRUE,"Y총물량";#N/A,#N/A,TRUE,"Y능력";#N/A,#N/A,TRUE,"YKD"}</definedName>
    <definedName name="단기대여금" localSheetId="14" hidden="1">{#N/A,#N/A,TRUE,"Y생산";#N/A,#N/A,TRUE,"Y판매";#N/A,#N/A,TRUE,"Y총물량";#N/A,#N/A,TRUE,"Y능력";#N/A,#N/A,TRUE,"YKD"}</definedName>
    <definedName name="단기대여금" localSheetId="15" hidden="1">{#N/A,#N/A,TRUE,"Y생산";#N/A,#N/A,TRUE,"Y판매";#N/A,#N/A,TRUE,"Y총물량";#N/A,#N/A,TRUE,"Y능력";#N/A,#N/A,TRUE,"YKD"}</definedName>
    <definedName name="단기대여금" hidden="1">{#N/A,#N/A,TRUE,"Y생산";#N/A,#N/A,TRUE,"Y판매";#N/A,#N/A,TRUE,"Y총물량";#N/A,#N/A,TRUE,"Y능력";#N/A,#N/A,TRUE,"YKD"}</definedName>
    <definedName name="단위">1000</definedName>
    <definedName name="단위만원">#REF!</definedName>
    <definedName name="單位阡원_阡￥" localSheetId="6">#REF!</definedName>
    <definedName name="單位阡원_阡￥">#REF!</definedName>
    <definedName name="단조편성표" localSheetId="7" hidden="1">{#N/A,#N/A,FALSE,"단축1";#N/A,#N/A,FALSE,"단축2";#N/A,#N/A,FALSE,"단축3";#N/A,#N/A,FALSE,"장축";#N/A,#N/A,FALSE,"4WD"}</definedName>
    <definedName name="단조편성표" localSheetId="16" hidden="1">{#N/A,#N/A,FALSE,"단축1";#N/A,#N/A,FALSE,"단축2";#N/A,#N/A,FALSE,"단축3";#N/A,#N/A,FALSE,"장축";#N/A,#N/A,FALSE,"4WD"}</definedName>
    <definedName name="단조편성표" localSheetId="6" hidden="1">{#N/A,#N/A,FALSE,"단축1";#N/A,#N/A,FALSE,"단축2";#N/A,#N/A,FALSE,"단축3";#N/A,#N/A,FALSE,"장축";#N/A,#N/A,FALSE,"4WD"}</definedName>
    <definedName name="단조편성표" localSheetId="17" hidden="1">{#N/A,#N/A,FALSE,"단축1";#N/A,#N/A,FALSE,"단축2";#N/A,#N/A,FALSE,"단축3";#N/A,#N/A,FALSE,"장축";#N/A,#N/A,FALSE,"4WD"}</definedName>
    <definedName name="단조편성표" localSheetId="13" hidden="1">{#N/A,#N/A,FALSE,"단축1";#N/A,#N/A,FALSE,"단축2";#N/A,#N/A,FALSE,"단축3";#N/A,#N/A,FALSE,"장축";#N/A,#N/A,FALSE,"4WD"}</definedName>
    <definedName name="단조편성표" localSheetId="14" hidden="1">{#N/A,#N/A,FALSE,"단축1";#N/A,#N/A,FALSE,"단축2";#N/A,#N/A,FALSE,"단축3";#N/A,#N/A,FALSE,"장축";#N/A,#N/A,FALSE,"4WD"}</definedName>
    <definedName name="단조편성표" localSheetId="15" hidden="1">{#N/A,#N/A,FALSE,"단축1";#N/A,#N/A,FALSE,"단축2";#N/A,#N/A,FALSE,"단축3";#N/A,#N/A,FALSE,"장축";#N/A,#N/A,FALSE,"4WD"}</definedName>
    <definedName name="단조편성표" hidden="1">{#N/A,#N/A,FALSE,"단축1";#N/A,#N/A,FALSE,"단축2";#N/A,#N/A,FALSE,"단축3";#N/A,#N/A,FALSE,"장축";#N/A,#N/A,FALSE,"4WD"}</definedName>
    <definedName name="단중">#REF!</definedName>
    <definedName name="단품계산" localSheetId="7" hidden="1">{#N/A,#N/A,FALSE,"단축1";#N/A,#N/A,FALSE,"단축2";#N/A,#N/A,FALSE,"단축3";#N/A,#N/A,FALSE,"장축";#N/A,#N/A,FALSE,"4WD"}</definedName>
    <definedName name="단품계산" localSheetId="16" hidden="1">{#N/A,#N/A,FALSE,"단축1";#N/A,#N/A,FALSE,"단축2";#N/A,#N/A,FALSE,"단축3";#N/A,#N/A,FALSE,"장축";#N/A,#N/A,FALSE,"4WD"}</definedName>
    <definedName name="단품계산" localSheetId="17" hidden="1">{#N/A,#N/A,FALSE,"단축1";#N/A,#N/A,FALSE,"단축2";#N/A,#N/A,FALSE,"단축3";#N/A,#N/A,FALSE,"장축";#N/A,#N/A,FALSE,"4WD"}</definedName>
    <definedName name="단품계산" localSheetId="13" hidden="1">{#N/A,#N/A,FALSE,"단축1";#N/A,#N/A,FALSE,"단축2";#N/A,#N/A,FALSE,"단축3";#N/A,#N/A,FALSE,"장축";#N/A,#N/A,FALSE,"4WD"}</definedName>
    <definedName name="단품계산" localSheetId="14" hidden="1">{#N/A,#N/A,FALSE,"단축1";#N/A,#N/A,FALSE,"단축2";#N/A,#N/A,FALSE,"단축3";#N/A,#N/A,FALSE,"장축";#N/A,#N/A,FALSE,"4WD"}</definedName>
    <definedName name="단품계산" localSheetId="15" hidden="1">{#N/A,#N/A,FALSE,"단축1";#N/A,#N/A,FALSE,"단축2";#N/A,#N/A,FALSE,"단축3";#N/A,#N/A,FALSE,"장축";#N/A,#N/A,FALSE,"4WD"}</definedName>
    <definedName name="단품계산" hidden="1">{#N/A,#N/A,FALSE,"단축1";#N/A,#N/A,FALSE,"단축2";#N/A,#N/A,FALSE,"단축3";#N/A,#N/A,FALSE,"장축";#N/A,#N/A,FALSE,"4WD"}</definedName>
    <definedName name="달러">#REF!</definedName>
    <definedName name="달러비용">#REF!</definedName>
    <definedName name="담">#REF!</definedName>
    <definedName name="담당별조정" localSheetId="7" hidden="1">{#N/A,#N/A,FALSE,"신규dep";#N/A,#N/A,FALSE,"신규dep-금형상각후";#N/A,#N/A,FALSE,"신규dep-연구비상각후";#N/A,#N/A,FALSE,"신규dep-기계,공구상각후"}</definedName>
    <definedName name="담당별조정" localSheetId="16" hidden="1">{#N/A,#N/A,FALSE,"신규dep";#N/A,#N/A,FALSE,"신규dep-금형상각후";#N/A,#N/A,FALSE,"신규dep-연구비상각후";#N/A,#N/A,FALSE,"신규dep-기계,공구상각후"}</definedName>
    <definedName name="담당별조정" localSheetId="6" hidden="1">{#N/A,#N/A,FALSE,"신규dep";#N/A,#N/A,FALSE,"신규dep-금형상각후";#N/A,#N/A,FALSE,"신규dep-연구비상각후";#N/A,#N/A,FALSE,"신규dep-기계,공구상각후"}</definedName>
    <definedName name="담당별조정" localSheetId="17" hidden="1">{#N/A,#N/A,FALSE,"신규dep";#N/A,#N/A,FALSE,"신규dep-금형상각후";#N/A,#N/A,FALSE,"신규dep-연구비상각후";#N/A,#N/A,FALSE,"신규dep-기계,공구상각후"}</definedName>
    <definedName name="담당별조정" localSheetId="13" hidden="1">{#N/A,#N/A,FALSE,"신규dep";#N/A,#N/A,FALSE,"신규dep-금형상각후";#N/A,#N/A,FALSE,"신규dep-연구비상각후";#N/A,#N/A,FALSE,"신규dep-기계,공구상각후"}</definedName>
    <definedName name="담당별조정" localSheetId="14" hidden="1">{#N/A,#N/A,FALSE,"신규dep";#N/A,#N/A,FALSE,"신규dep-금형상각후";#N/A,#N/A,FALSE,"신규dep-연구비상각후";#N/A,#N/A,FALSE,"신규dep-기계,공구상각후"}</definedName>
    <definedName name="담당별조정" localSheetId="15" hidden="1">{#N/A,#N/A,FALSE,"신규dep";#N/A,#N/A,FALSE,"신규dep-금형상각후";#N/A,#N/A,FALSE,"신규dep-연구비상각후";#N/A,#N/A,FALSE,"신규dep-기계,공구상각후"}</definedName>
    <definedName name="담당별조정" hidden="1">{#N/A,#N/A,FALSE,"신규dep";#N/A,#N/A,FALSE,"신규dep-금형상각후";#N/A,#N/A,FALSE,"신규dep-연구비상각후";#N/A,#N/A,FALSE,"신규dep-기계,공구상각후"}</definedName>
    <definedName name="담당업무" localSheetId="6">#REF!</definedName>
    <definedName name="담당업무">#REF!</definedName>
    <definedName name="담당자" localSheetId="6">#REF!</definedName>
    <definedName name="담당자">#REF!</definedName>
    <definedName name="담당현황">#REF!</definedName>
    <definedName name="당" localSheetId="7" hidden="1">{#N/A,#N/A,FALSE,"단축1";#N/A,#N/A,FALSE,"단축2";#N/A,#N/A,FALSE,"단축3";#N/A,#N/A,FALSE,"장축";#N/A,#N/A,FALSE,"4WD"}</definedName>
    <definedName name="당" localSheetId="16" hidden="1">{#N/A,#N/A,FALSE,"단축1";#N/A,#N/A,FALSE,"단축2";#N/A,#N/A,FALSE,"단축3";#N/A,#N/A,FALSE,"장축";#N/A,#N/A,FALSE,"4WD"}</definedName>
    <definedName name="당" localSheetId="17" hidden="1">{#N/A,#N/A,FALSE,"단축1";#N/A,#N/A,FALSE,"단축2";#N/A,#N/A,FALSE,"단축3";#N/A,#N/A,FALSE,"장축";#N/A,#N/A,FALSE,"4WD"}</definedName>
    <definedName name="당" localSheetId="13" hidden="1">{#N/A,#N/A,FALSE,"단축1";#N/A,#N/A,FALSE,"단축2";#N/A,#N/A,FALSE,"단축3";#N/A,#N/A,FALSE,"장축";#N/A,#N/A,FALSE,"4WD"}</definedName>
    <definedName name="당" localSheetId="14" hidden="1">{#N/A,#N/A,FALSE,"단축1";#N/A,#N/A,FALSE,"단축2";#N/A,#N/A,FALSE,"단축3";#N/A,#N/A,FALSE,"장축";#N/A,#N/A,FALSE,"4WD"}</definedName>
    <definedName name="당" localSheetId="15" hidden="1">{#N/A,#N/A,FALSE,"단축1";#N/A,#N/A,FALSE,"단축2";#N/A,#N/A,FALSE,"단축3";#N/A,#N/A,FALSE,"장축";#N/A,#N/A,FALSE,"4WD"}</definedName>
    <definedName name="당" hidden="1">{#N/A,#N/A,FALSE,"단축1";#N/A,#N/A,FALSE,"단축2";#N/A,#N/A,FALSE,"단축3";#N/A,#N/A,FALSE,"장축";#N/A,#N/A,FALSE,"4WD"}</definedName>
    <definedName name="당러버" localSheetId="7" hidden="1">{#N/A,#N/A,FALSE,"단축1";#N/A,#N/A,FALSE,"단축2";#N/A,#N/A,FALSE,"단축3";#N/A,#N/A,FALSE,"장축";#N/A,#N/A,FALSE,"4WD"}</definedName>
    <definedName name="당러버" localSheetId="16" hidden="1">{#N/A,#N/A,FALSE,"단축1";#N/A,#N/A,FALSE,"단축2";#N/A,#N/A,FALSE,"단축3";#N/A,#N/A,FALSE,"장축";#N/A,#N/A,FALSE,"4WD"}</definedName>
    <definedName name="당러버" localSheetId="17" hidden="1">{#N/A,#N/A,FALSE,"단축1";#N/A,#N/A,FALSE,"단축2";#N/A,#N/A,FALSE,"단축3";#N/A,#N/A,FALSE,"장축";#N/A,#N/A,FALSE,"4WD"}</definedName>
    <definedName name="당러버" localSheetId="13" hidden="1">{#N/A,#N/A,FALSE,"단축1";#N/A,#N/A,FALSE,"단축2";#N/A,#N/A,FALSE,"단축3";#N/A,#N/A,FALSE,"장축";#N/A,#N/A,FALSE,"4WD"}</definedName>
    <definedName name="당러버" localSheetId="14" hidden="1">{#N/A,#N/A,FALSE,"단축1";#N/A,#N/A,FALSE,"단축2";#N/A,#N/A,FALSE,"단축3";#N/A,#N/A,FALSE,"장축";#N/A,#N/A,FALSE,"4WD"}</definedName>
    <definedName name="당러버" localSheetId="15" hidden="1">{#N/A,#N/A,FALSE,"단축1";#N/A,#N/A,FALSE,"단축2";#N/A,#N/A,FALSE,"단축3";#N/A,#N/A,FALSE,"장축";#N/A,#N/A,FALSE,"4WD"}</definedName>
    <definedName name="당러버" hidden="1">{#N/A,#N/A,FALSE,"단축1";#N/A,#N/A,FALSE,"단축2";#N/A,#N/A,FALSE,"단축3";#N/A,#N/A,FALSE,"장축";#N/A,#N/A,FALSE,"4WD"}</definedName>
    <definedName name="당해사업년도의_감사내부감사의_">#REF!</definedName>
    <definedName name="대">#REF!</definedName>
    <definedName name="대4" localSheetId="7" hidden="1">{#N/A,#N/A,FALSE,"전제";#N/A,#N/A,FALSE,"표지";#N/A,#N/A,FALSE,"6D16";#N/A,#N/A,FALSE,"6D22";#N/A,#N/A,FALSE,"6D22-T";#N/A,#N/A,FALSE,"Q-DEG";#N/A,#N/A,FALSE,"총손";#N/A,#N/A,FALSE,"대당";#N/A,#N/A,FALSE,"가공비"}</definedName>
    <definedName name="대4" localSheetId="16" hidden="1">{#N/A,#N/A,FALSE,"전제";#N/A,#N/A,FALSE,"표지";#N/A,#N/A,FALSE,"6D16";#N/A,#N/A,FALSE,"6D22";#N/A,#N/A,FALSE,"6D22-T";#N/A,#N/A,FALSE,"Q-DEG";#N/A,#N/A,FALSE,"총손";#N/A,#N/A,FALSE,"대당";#N/A,#N/A,FALSE,"가공비"}</definedName>
    <definedName name="대4" localSheetId="6" hidden="1">{#N/A,#N/A,FALSE,"전제";#N/A,#N/A,FALSE,"표지";#N/A,#N/A,FALSE,"6D16";#N/A,#N/A,FALSE,"6D22";#N/A,#N/A,FALSE,"6D22-T";#N/A,#N/A,FALSE,"Q-DEG";#N/A,#N/A,FALSE,"총손";#N/A,#N/A,FALSE,"대당";#N/A,#N/A,FALSE,"가공비"}</definedName>
    <definedName name="대4" localSheetId="17" hidden="1">{#N/A,#N/A,FALSE,"전제";#N/A,#N/A,FALSE,"표지";#N/A,#N/A,FALSE,"6D16";#N/A,#N/A,FALSE,"6D22";#N/A,#N/A,FALSE,"6D22-T";#N/A,#N/A,FALSE,"Q-DEG";#N/A,#N/A,FALSE,"총손";#N/A,#N/A,FALSE,"대당";#N/A,#N/A,FALSE,"가공비"}</definedName>
    <definedName name="대4" localSheetId="13" hidden="1">{#N/A,#N/A,FALSE,"전제";#N/A,#N/A,FALSE,"표지";#N/A,#N/A,FALSE,"6D16";#N/A,#N/A,FALSE,"6D22";#N/A,#N/A,FALSE,"6D22-T";#N/A,#N/A,FALSE,"Q-DEG";#N/A,#N/A,FALSE,"총손";#N/A,#N/A,FALSE,"대당";#N/A,#N/A,FALSE,"가공비"}</definedName>
    <definedName name="대4" localSheetId="14" hidden="1">{#N/A,#N/A,FALSE,"전제";#N/A,#N/A,FALSE,"표지";#N/A,#N/A,FALSE,"6D16";#N/A,#N/A,FALSE,"6D22";#N/A,#N/A,FALSE,"6D22-T";#N/A,#N/A,FALSE,"Q-DEG";#N/A,#N/A,FALSE,"총손";#N/A,#N/A,FALSE,"대당";#N/A,#N/A,FALSE,"가공비"}</definedName>
    <definedName name="대4" localSheetId="15" hidden="1">{#N/A,#N/A,FALSE,"전제";#N/A,#N/A,FALSE,"표지";#N/A,#N/A,FALSE,"6D16";#N/A,#N/A,FALSE,"6D22";#N/A,#N/A,FALSE,"6D22-T";#N/A,#N/A,FALSE,"Q-DEG";#N/A,#N/A,FALSE,"총손";#N/A,#N/A,FALSE,"대당";#N/A,#N/A,FALSE,"가공비"}</definedName>
    <definedName name="대4" hidden="1">{#N/A,#N/A,FALSE,"전제";#N/A,#N/A,FALSE,"표지";#N/A,#N/A,FALSE,"6D16";#N/A,#N/A,FALSE,"6D22";#N/A,#N/A,FALSE,"6D22-T";#N/A,#N/A,FALSE,"Q-DEG";#N/A,#N/A,FALSE,"총손";#N/A,#N/A,FALSE,"대당";#N/A,#N/A,FALSE,"가공비"}</definedName>
    <definedName name="대5" localSheetId="7" hidden="1">{#N/A,#N/A,FALSE,"표지";#N/A,#N/A,FALSE,"전제";#N/A,#N/A,FALSE,"대당";#N/A,#N/A,FALSE,"가공비";#N/A,#N/A,FALSE,"재료비";#N/A,#N/A,FALSE,"손익"}</definedName>
    <definedName name="대5" localSheetId="16" hidden="1">{#N/A,#N/A,FALSE,"표지";#N/A,#N/A,FALSE,"전제";#N/A,#N/A,FALSE,"대당";#N/A,#N/A,FALSE,"가공비";#N/A,#N/A,FALSE,"재료비";#N/A,#N/A,FALSE,"손익"}</definedName>
    <definedName name="대5" localSheetId="6" hidden="1">{#N/A,#N/A,FALSE,"표지";#N/A,#N/A,FALSE,"전제";#N/A,#N/A,FALSE,"대당";#N/A,#N/A,FALSE,"가공비";#N/A,#N/A,FALSE,"재료비";#N/A,#N/A,FALSE,"손익"}</definedName>
    <definedName name="대5" localSheetId="17" hidden="1">{#N/A,#N/A,FALSE,"표지";#N/A,#N/A,FALSE,"전제";#N/A,#N/A,FALSE,"대당";#N/A,#N/A,FALSE,"가공비";#N/A,#N/A,FALSE,"재료비";#N/A,#N/A,FALSE,"손익"}</definedName>
    <definedName name="대5" localSheetId="13" hidden="1">{#N/A,#N/A,FALSE,"표지";#N/A,#N/A,FALSE,"전제";#N/A,#N/A,FALSE,"대당";#N/A,#N/A,FALSE,"가공비";#N/A,#N/A,FALSE,"재료비";#N/A,#N/A,FALSE,"손익"}</definedName>
    <definedName name="대5" localSheetId="14" hidden="1">{#N/A,#N/A,FALSE,"표지";#N/A,#N/A,FALSE,"전제";#N/A,#N/A,FALSE,"대당";#N/A,#N/A,FALSE,"가공비";#N/A,#N/A,FALSE,"재료비";#N/A,#N/A,FALSE,"손익"}</definedName>
    <definedName name="대5" localSheetId="15" hidden="1">{#N/A,#N/A,FALSE,"표지";#N/A,#N/A,FALSE,"전제";#N/A,#N/A,FALSE,"대당";#N/A,#N/A,FALSE,"가공비";#N/A,#N/A,FALSE,"재료비";#N/A,#N/A,FALSE,"손익"}</definedName>
    <definedName name="대5" hidden="1">{#N/A,#N/A,FALSE,"표지";#N/A,#N/A,FALSE,"전제";#N/A,#N/A,FALSE,"대당";#N/A,#N/A,FALSE,"가공비";#N/A,#N/A,FALSE,"재료비";#N/A,#N/A,FALSE,"손익"}</definedName>
    <definedName name="대6" localSheetId="7" hidden="1">{#N/A,#N/A,FALSE,"품의서";#N/A,#N/A,FALSE,"전제";#N/A,#N/A,FALSE,"총손";#N/A,#N/A,FALSE,"손익"}</definedName>
    <definedName name="대6" localSheetId="16" hidden="1">{#N/A,#N/A,FALSE,"품의서";#N/A,#N/A,FALSE,"전제";#N/A,#N/A,FALSE,"총손";#N/A,#N/A,FALSE,"손익"}</definedName>
    <definedName name="대6" localSheetId="6" hidden="1">{#N/A,#N/A,FALSE,"품의서";#N/A,#N/A,FALSE,"전제";#N/A,#N/A,FALSE,"총손";#N/A,#N/A,FALSE,"손익"}</definedName>
    <definedName name="대6" localSheetId="17" hidden="1">{#N/A,#N/A,FALSE,"품의서";#N/A,#N/A,FALSE,"전제";#N/A,#N/A,FALSE,"총손";#N/A,#N/A,FALSE,"손익"}</definedName>
    <definedName name="대6" localSheetId="13" hidden="1">{#N/A,#N/A,FALSE,"품의서";#N/A,#N/A,FALSE,"전제";#N/A,#N/A,FALSE,"총손";#N/A,#N/A,FALSE,"손익"}</definedName>
    <definedName name="대6" localSheetId="14" hidden="1">{#N/A,#N/A,FALSE,"품의서";#N/A,#N/A,FALSE,"전제";#N/A,#N/A,FALSE,"총손";#N/A,#N/A,FALSE,"손익"}</definedName>
    <definedName name="대6" localSheetId="15" hidden="1">{#N/A,#N/A,FALSE,"품의서";#N/A,#N/A,FALSE,"전제";#N/A,#N/A,FALSE,"총손";#N/A,#N/A,FALSE,"손익"}</definedName>
    <definedName name="대6" hidden="1">{#N/A,#N/A,FALSE,"품의서";#N/A,#N/A,FALSE,"전제";#N/A,#N/A,FALSE,"총손";#N/A,#N/A,FALSE,"손익"}</definedName>
    <definedName name="대경화성">#REF!</definedName>
    <definedName name="대당광고비">1200</definedName>
    <definedName name="대당인센티브">1729.85</definedName>
    <definedName name="대동" localSheetId="7" hidden="1">{#N/A,#N/A,FALSE,"단축1";#N/A,#N/A,FALSE,"단축2";#N/A,#N/A,FALSE,"단축3";#N/A,#N/A,FALSE,"장축";#N/A,#N/A,FALSE,"4WD"}</definedName>
    <definedName name="대동" localSheetId="16" hidden="1">{#N/A,#N/A,FALSE,"단축1";#N/A,#N/A,FALSE,"단축2";#N/A,#N/A,FALSE,"단축3";#N/A,#N/A,FALSE,"장축";#N/A,#N/A,FALSE,"4WD"}</definedName>
    <definedName name="대동" localSheetId="17" hidden="1">{#N/A,#N/A,FALSE,"단축1";#N/A,#N/A,FALSE,"단축2";#N/A,#N/A,FALSE,"단축3";#N/A,#N/A,FALSE,"장축";#N/A,#N/A,FALSE,"4WD"}</definedName>
    <definedName name="대동" localSheetId="13" hidden="1">{#N/A,#N/A,FALSE,"단축1";#N/A,#N/A,FALSE,"단축2";#N/A,#N/A,FALSE,"단축3";#N/A,#N/A,FALSE,"장축";#N/A,#N/A,FALSE,"4WD"}</definedName>
    <definedName name="대동" localSheetId="14" hidden="1">{#N/A,#N/A,FALSE,"단축1";#N/A,#N/A,FALSE,"단축2";#N/A,#N/A,FALSE,"단축3";#N/A,#N/A,FALSE,"장축";#N/A,#N/A,FALSE,"4WD"}</definedName>
    <definedName name="대동" localSheetId="15" hidden="1">{#N/A,#N/A,FALSE,"단축1";#N/A,#N/A,FALSE,"단축2";#N/A,#N/A,FALSE,"단축3";#N/A,#N/A,FALSE,"장축";#N/A,#N/A,FALSE,"4WD"}</definedName>
    <definedName name="대동" hidden="1">{#N/A,#N/A,FALSE,"단축1";#N/A,#N/A,FALSE,"단축2";#N/A,#N/A,FALSE,"단축3";#N/A,#N/A,FALSE,"장축";#N/A,#N/A,FALSE,"4WD"}</definedName>
    <definedName name="대림PL">[51]ML!#REF!</definedName>
    <definedName name="대방총괄" localSheetId="7" hidden="1">{#N/A,#N/A,FALSE,"단축1";#N/A,#N/A,FALSE,"단축2";#N/A,#N/A,FALSE,"단축3";#N/A,#N/A,FALSE,"장축";#N/A,#N/A,FALSE,"4WD"}</definedName>
    <definedName name="대방총괄" localSheetId="16" hidden="1">{#N/A,#N/A,FALSE,"단축1";#N/A,#N/A,FALSE,"단축2";#N/A,#N/A,FALSE,"단축3";#N/A,#N/A,FALSE,"장축";#N/A,#N/A,FALSE,"4WD"}</definedName>
    <definedName name="대방총괄" localSheetId="6" hidden="1">{#N/A,#N/A,FALSE,"단축1";#N/A,#N/A,FALSE,"단축2";#N/A,#N/A,FALSE,"단축3";#N/A,#N/A,FALSE,"장축";#N/A,#N/A,FALSE,"4WD"}</definedName>
    <definedName name="대방총괄" localSheetId="17" hidden="1">{#N/A,#N/A,FALSE,"단축1";#N/A,#N/A,FALSE,"단축2";#N/A,#N/A,FALSE,"단축3";#N/A,#N/A,FALSE,"장축";#N/A,#N/A,FALSE,"4WD"}</definedName>
    <definedName name="대방총괄" localSheetId="13" hidden="1">{#N/A,#N/A,FALSE,"단축1";#N/A,#N/A,FALSE,"단축2";#N/A,#N/A,FALSE,"단축3";#N/A,#N/A,FALSE,"장축";#N/A,#N/A,FALSE,"4WD"}</definedName>
    <definedName name="대방총괄" localSheetId="14" hidden="1">{#N/A,#N/A,FALSE,"단축1";#N/A,#N/A,FALSE,"단축2";#N/A,#N/A,FALSE,"단축3";#N/A,#N/A,FALSE,"장축";#N/A,#N/A,FALSE,"4WD"}</definedName>
    <definedName name="대방총괄" localSheetId="15" hidden="1">{#N/A,#N/A,FALSE,"단축1";#N/A,#N/A,FALSE,"단축2";#N/A,#N/A,FALSE,"단축3";#N/A,#N/A,FALSE,"장축";#N/A,#N/A,FALSE,"4WD"}</definedName>
    <definedName name="대방총괄" hidden="1">{#N/A,#N/A,FALSE,"단축1";#N/A,#N/A,FALSE,"단축2";#N/A,#N/A,FALSE,"단축3";#N/A,#N/A,FALSE,"장축";#N/A,#N/A,FALSE,"4WD"}</definedName>
    <definedName name="대부" localSheetId="7" hidden="1">{#N/A,#N/A,FALSE,"단축1";#N/A,#N/A,FALSE,"단축2";#N/A,#N/A,FALSE,"단축3";#N/A,#N/A,FALSE,"장축";#N/A,#N/A,FALSE,"4WD"}</definedName>
    <definedName name="대부" localSheetId="16" hidden="1">{#N/A,#N/A,FALSE,"단축1";#N/A,#N/A,FALSE,"단축2";#N/A,#N/A,FALSE,"단축3";#N/A,#N/A,FALSE,"장축";#N/A,#N/A,FALSE,"4WD"}</definedName>
    <definedName name="대부" localSheetId="6" hidden="1">{#N/A,#N/A,FALSE,"단축1";#N/A,#N/A,FALSE,"단축2";#N/A,#N/A,FALSE,"단축3";#N/A,#N/A,FALSE,"장축";#N/A,#N/A,FALSE,"4WD"}</definedName>
    <definedName name="대부" localSheetId="17" hidden="1">{#N/A,#N/A,FALSE,"단축1";#N/A,#N/A,FALSE,"단축2";#N/A,#N/A,FALSE,"단축3";#N/A,#N/A,FALSE,"장축";#N/A,#N/A,FALSE,"4WD"}</definedName>
    <definedName name="대부" localSheetId="13" hidden="1">{#N/A,#N/A,FALSE,"단축1";#N/A,#N/A,FALSE,"단축2";#N/A,#N/A,FALSE,"단축3";#N/A,#N/A,FALSE,"장축";#N/A,#N/A,FALSE,"4WD"}</definedName>
    <definedName name="대부" localSheetId="14" hidden="1">{#N/A,#N/A,FALSE,"단축1";#N/A,#N/A,FALSE,"단축2";#N/A,#N/A,FALSE,"단축3";#N/A,#N/A,FALSE,"장축";#N/A,#N/A,FALSE,"4WD"}</definedName>
    <definedName name="대부" localSheetId="15" hidden="1">{#N/A,#N/A,FALSE,"단축1";#N/A,#N/A,FALSE,"단축2";#N/A,#N/A,FALSE,"단축3";#N/A,#N/A,FALSE,"장축";#N/A,#N/A,FALSE,"4WD"}</definedName>
    <definedName name="대부" hidden="1">{#N/A,#N/A,FALSE,"단축1";#N/A,#N/A,FALSE,"단축2";#N/A,#N/A,FALSE,"단축3";#N/A,#N/A,FALSE,"장축";#N/A,#N/A,FALSE,"4WD"}</definedName>
    <definedName name="대부분" localSheetId="7" hidden="1">{#N/A,#N/A,FALSE,"단축1";#N/A,#N/A,FALSE,"단축2";#N/A,#N/A,FALSE,"단축3";#N/A,#N/A,FALSE,"장축";#N/A,#N/A,FALSE,"4WD"}</definedName>
    <definedName name="대부분" localSheetId="16" hidden="1">{#N/A,#N/A,FALSE,"단축1";#N/A,#N/A,FALSE,"단축2";#N/A,#N/A,FALSE,"단축3";#N/A,#N/A,FALSE,"장축";#N/A,#N/A,FALSE,"4WD"}</definedName>
    <definedName name="대부분" localSheetId="17" hidden="1">{#N/A,#N/A,FALSE,"단축1";#N/A,#N/A,FALSE,"단축2";#N/A,#N/A,FALSE,"단축3";#N/A,#N/A,FALSE,"장축";#N/A,#N/A,FALSE,"4WD"}</definedName>
    <definedName name="대부분" localSheetId="13" hidden="1">{#N/A,#N/A,FALSE,"단축1";#N/A,#N/A,FALSE,"단축2";#N/A,#N/A,FALSE,"단축3";#N/A,#N/A,FALSE,"장축";#N/A,#N/A,FALSE,"4WD"}</definedName>
    <definedName name="대부분" localSheetId="14" hidden="1">{#N/A,#N/A,FALSE,"단축1";#N/A,#N/A,FALSE,"단축2";#N/A,#N/A,FALSE,"단축3";#N/A,#N/A,FALSE,"장축";#N/A,#N/A,FALSE,"4WD"}</definedName>
    <definedName name="대부분" localSheetId="15" hidden="1">{#N/A,#N/A,FALSE,"단축1";#N/A,#N/A,FALSE,"단축2";#N/A,#N/A,FALSE,"단축3";#N/A,#N/A,FALSE,"장축";#N/A,#N/A,FALSE,"4WD"}</definedName>
    <definedName name="대부분" hidden="1">{#N/A,#N/A,FALSE,"단축1";#N/A,#N/A,FALSE,"단축2";#N/A,#N/A,FALSE,"단축3";#N/A,#N/A,FALSE,"장축";#N/A,#N/A,FALSE,"4WD"}</definedName>
    <definedName name="대상" localSheetId="6" hidden="1">{#N/A,#N/A,FALSE,"품의서";#N/A,#N/A,FALSE,"전제";#N/A,#N/A,FALSE,"총손";#N/A,#N/A,FALSE,"손익"}</definedName>
    <definedName name="대상" localSheetId="13" hidden="1">{#N/A,#N/A,FALSE,"품의서";#N/A,#N/A,FALSE,"전제";#N/A,#N/A,FALSE,"총손";#N/A,#N/A,FALSE,"손익"}</definedName>
    <definedName name="대상">#REF!</definedName>
    <definedName name="대상업체">#REF!</definedName>
    <definedName name="대상전기" localSheetId="7" hidden="1">{#N/A,#N/A,FALSE,"품의서";#N/A,#N/A,FALSE,"전제";#N/A,#N/A,FALSE,"총손";#N/A,#N/A,FALSE,"손익";#N/A,#N/A,FALSE,"대당";#N/A,#N/A,FALSE,"가공비";#N/A,#N/A,FALSE,"재료비";#N/A,#N/A,FALSE,"판비";#N/A,#N/A,FALSE,"가격"}</definedName>
    <definedName name="대상전기" localSheetId="16" hidden="1">{#N/A,#N/A,FALSE,"품의서";#N/A,#N/A,FALSE,"전제";#N/A,#N/A,FALSE,"총손";#N/A,#N/A,FALSE,"손익";#N/A,#N/A,FALSE,"대당";#N/A,#N/A,FALSE,"가공비";#N/A,#N/A,FALSE,"재료비";#N/A,#N/A,FALSE,"판비";#N/A,#N/A,FALSE,"가격"}</definedName>
    <definedName name="대상전기" localSheetId="6" hidden="1">{#N/A,#N/A,FALSE,"품의서";#N/A,#N/A,FALSE,"전제";#N/A,#N/A,FALSE,"총손";#N/A,#N/A,FALSE,"손익";#N/A,#N/A,FALSE,"대당";#N/A,#N/A,FALSE,"가공비";#N/A,#N/A,FALSE,"재료비";#N/A,#N/A,FALSE,"판비";#N/A,#N/A,FALSE,"가격"}</definedName>
    <definedName name="대상전기" localSheetId="17" hidden="1">{#N/A,#N/A,FALSE,"품의서";#N/A,#N/A,FALSE,"전제";#N/A,#N/A,FALSE,"총손";#N/A,#N/A,FALSE,"손익";#N/A,#N/A,FALSE,"대당";#N/A,#N/A,FALSE,"가공비";#N/A,#N/A,FALSE,"재료비";#N/A,#N/A,FALSE,"판비";#N/A,#N/A,FALSE,"가격"}</definedName>
    <definedName name="대상전기" localSheetId="13" hidden="1">{#N/A,#N/A,FALSE,"품의서";#N/A,#N/A,FALSE,"전제";#N/A,#N/A,FALSE,"총손";#N/A,#N/A,FALSE,"손익";#N/A,#N/A,FALSE,"대당";#N/A,#N/A,FALSE,"가공비";#N/A,#N/A,FALSE,"재료비";#N/A,#N/A,FALSE,"판비";#N/A,#N/A,FALSE,"가격"}</definedName>
    <definedName name="대상전기" localSheetId="14" hidden="1">{#N/A,#N/A,FALSE,"품의서";#N/A,#N/A,FALSE,"전제";#N/A,#N/A,FALSE,"총손";#N/A,#N/A,FALSE,"손익";#N/A,#N/A,FALSE,"대당";#N/A,#N/A,FALSE,"가공비";#N/A,#N/A,FALSE,"재료비";#N/A,#N/A,FALSE,"판비";#N/A,#N/A,FALSE,"가격"}</definedName>
    <definedName name="대상전기" localSheetId="15" hidden="1">{#N/A,#N/A,FALSE,"품의서";#N/A,#N/A,FALSE,"전제";#N/A,#N/A,FALSE,"총손";#N/A,#N/A,FALSE,"손익";#N/A,#N/A,FALSE,"대당";#N/A,#N/A,FALSE,"가공비";#N/A,#N/A,FALSE,"재료비";#N/A,#N/A,FALSE,"판비";#N/A,#N/A,FALSE,"가격"}</definedName>
    <definedName name="대상전기" hidden="1">{#N/A,#N/A,FALSE,"품의서";#N/A,#N/A,FALSE,"전제";#N/A,#N/A,FALSE,"총손";#N/A,#N/A,FALSE,"손익";#N/A,#N/A,FALSE,"대당";#N/A,#N/A,FALSE,"가공비";#N/A,#N/A,FALSE,"재료비";#N/A,#N/A,FALSE,"판비";#N/A,#N/A,FALSE,"가격"}</definedName>
    <definedName name="대섭" localSheetId="6">#REF!</definedName>
    <definedName name="대섭">#REF!</definedName>
    <definedName name="대수">#REF!</definedName>
    <definedName name="대수계수">#REF!</definedName>
    <definedName name="대원" hidden="1">#REF!</definedName>
    <definedName name="대원3" hidden="1">#REF!</definedName>
    <definedName name="대원4" hidden="1">#REF!</definedName>
    <definedName name="대지역">#REF!</definedName>
    <definedName name="대책" localSheetId="7">{"XLSHEET.XLA"}</definedName>
    <definedName name="대책" localSheetId="16">{"XLSHEET.XLA"}</definedName>
    <definedName name="대책" localSheetId="17">{"XLSHEET.XLA"}</definedName>
    <definedName name="대책" localSheetId="13">{"XLSHEET.XLA"}</definedName>
    <definedName name="대책" localSheetId="14">{"XLSHEET.XLA"}</definedName>
    <definedName name="대책" localSheetId="15">{"XLSHEET.XLA"}</definedName>
    <definedName name="대책">{"XLSHEET.XLA"}</definedName>
    <definedName name="대책서" localSheetId="7" hidden="1">{#N/A,#N/A,FALSE,"단축1";#N/A,#N/A,FALSE,"단축2";#N/A,#N/A,FALSE,"단축3";#N/A,#N/A,FALSE,"장축";#N/A,#N/A,FALSE,"4WD"}</definedName>
    <definedName name="대책서" localSheetId="16" hidden="1">{#N/A,#N/A,FALSE,"단축1";#N/A,#N/A,FALSE,"단축2";#N/A,#N/A,FALSE,"단축3";#N/A,#N/A,FALSE,"장축";#N/A,#N/A,FALSE,"4WD"}</definedName>
    <definedName name="대책서" localSheetId="6" hidden="1">{#N/A,#N/A,FALSE,"단축1";#N/A,#N/A,FALSE,"단축2";#N/A,#N/A,FALSE,"단축3";#N/A,#N/A,FALSE,"장축";#N/A,#N/A,FALSE,"4WD"}</definedName>
    <definedName name="대책서" localSheetId="17" hidden="1">{#N/A,#N/A,FALSE,"단축1";#N/A,#N/A,FALSE,"단축2";#N/A,#N/A,FALSE,"단축3";#N/A,#N/A,FALSE,"장축";#N/A,#N/A,FALSE,"4WD"}</definedName>
    <definedName name="대책서" localSheetId="13" hidden="1">{#N/A,#N/A,FALSE,"단축1";#N/A,#N/A,FALSE,"단축2";#N/A,#N/A,FALSE,"단축3";#N/A,#N/A,FALSE,"장축";#N/A,#N/A,FALSE,"4WD"}</definedName>
    <definedName name="대책서" localSheetId="14" hidden="1">{#N/A,#N/A,FALSE,"단축1";#N/A,#N/A,FALSE,"단축2";#N/A,#N/A,FALSE,"단축3";#N/A,#N/A,FALSE,"장축";#N/A,#N/A,FALSE,"4WD"}</definedName>
    <definedName name="대책서" localSheetId="15" hidden="1">{#N/A,#N/A,FALSE,"단축1";#N/A,#N/A,FALSE,"단축2";#N/A,#N/A,FALSE,"단축3";#N/A,#N/A,FALSE,"장축";#N/A,#N/A,FALSE,"4WD"}</definedName>
    <definedName name="대책서" hidden="1">{#N/A,#N/A,FALSE,"단축1";#N/A,#N/A,FALSE,"단축2";#N/A,#N/A,FALSE,"단축3";#N/A,#N/A,FALSE,"장축";#N/A,#N/A,FALSE,"4WD"}</definedName>
    <definedName name="대화" localSheetId="7" hidden="1">{#N/A,#N/A,FALSE,"단축1";#N/A,#N/A,FALSE,"단축2";#N/A,#N/A,FALSE,"단축3";#N/A,#N/A,FALSE,"장축";#N/A,#N/A,FALSE,"4WD"}</definedName>
    <definedName name="대화" localSheetId="16" hidden="1">{#N/A,#N/A,FALSE,"단축1";#N/A,#N/A,FALSE,"단축2";#N/A,#N/A,FALSE,"단축3";#N/A,#N/A,FALSE,"장축";#N/A,#N/A,FALSE,"4WD"}</definedName>
    <definedName name="대화" localSheetId="17" hidden="1">{#N/A,#N/A,FALSE,"단축1";#N/A,#N/A,FALSE,"단축2";#N/A,#N/A,FALSE,"단축3";#N/A,#N/A,FALSE,"장축";#N/A,#N/A,FALSE,"4WD"}</definedName>
    <definedName name="대화" localSheetId="13" hidden="1">{#N/A,#N/A,FALSE,"단축1";#N/A,#N/A,FALSE,"단축2";#N/A,#N/A,FALSE,"단축3";#N/A,#N/A,FALSE,"장축";#N/A,#N/A,FALSE,"4WD"}</definedName>
    <definedName name="대화" localSheetId="14" hidden="1">{#N/A,#N/A,FALSE,"단축1";#N/A,#N/A,FALSE,"단축2";#N/A,#N/A,FALSE,"단축3";#N/A,#N/A,FALSE,"장축";#N/A,#N/A,FALSE,"4WD"}</definedName>
    <definedName name="대화" localSheetId="15" hidden="1">{#N/A,#N/A,FALSE,"단축1";#N/A,#N/A,FALSE,"단축2";#N/A,#N/A,FALSE,"단축3";#N/A,#N/A,FALSE,"장축";#N/A,#N/A,FALSE,"4WD"}</definedName>
    <definedName name="대화" hidden="1">{#N/A,#N/A,FALSE,"단축1";#N/A,#N/A,FALSE,"단축2";#N/A,#N/A,FALSE,"단축3";#N/A,#N/A,FALSE,"장축";#N/A,#N/A,FALSE,"4WD"}</definedName>
    <definedName name="대환율" localSheetId="6">#REF!</definedName>
    <definedName name="대환율">#REF!</definedName>
    <definedName name="대회">#REF!</definedName>
    <definedName name="대흥" localSheetId="7" hidden="1">{#N/A,#N/A,FALSE,"단축1";#N/A,#N/A,FALSE,"단축2";#N/A,#N/A,FALSE,"단축3";#N/A,#N/A,FALSE,"장축";#N/A,#N/A,FALSE,"4WD"}</definedName>
    <definedName name="대흥" localSheetId="16" hidden="1">{#N/A,#N/A,FALSE,"단축1";#N/A,#N/A,FALSE,"단축2";#N/A,#N/A,FALSE,"단축3";#N/A,#N/A,FALSE,"장축";#N/A,#N/A,FALSE,"4WD"}</definedName>
    <definedName name="대흥" localSheetId="17" hidden="1">{#N/A,#N/A,FALSE,"단축1";#N/A,#N/A,FALSE,"단축2";#N/A,#N/A,FALSE,"단축3";#N/A,#N/A,FALSE,"장축";#N/A,#N/A,FALSE,"4WD"}</definedName>
    <definedName name="대흥" localSheetId="13" hidden="1">{#N/A,#N/A,FALSE,"단축1";#N/A,#N/A,FALSE,"단축2";#N/A,#N/A,FALSE,"단축3";#N/A,#N/A,FALSE,"장축";#N/A,#N/A,FALSE,"4WD"}</definedName>
    <definedName name="대흥" localSheetId="14" hidden="1">{#N/A,#N/A,FALSE,"단축1";#N/A,#N/A,FALSE,"단축2";#N/A,#N/A,FALSE,"단축3";#N/A,#N/A,FALSE,"장축";#N/A,#N/A,FALSE,"4WD"}</definedName>
    <definedName name="대흥" localSheetId="15" hidden="1">{#N/A,#N/A,FALSE,"단축1";#N/A,#N/A,FALSE,"단축2";#N/A,#N/A,FALSE,"단축3";#N/A,#N/A,FALSE,"장축";#N/A,#N/A,FALSE,"4WD"}</definedName>
    <definedName name="대흥" hidden="1">{#N/A,#N/A,FALSE,"단축1";#N/A,#N/A,FALSE,"단축2";#N/A,#N/A,FALSE,"단축3";#N/A,#N/A,FALSE,"장축";#N/A,#N/A,FALSE,"4WD"}</definedName>
    <definedName name="덕흥흥건축" hidden="1">#REF!</definedName>
    <definedName name="뎌768" localSheetId="7" hidden="1">{#N/A,#N/A,FALSE,"단축1";#N/A,#N/A,FALSE,"단축2";#N/A,#N/A,FALSE,"단축3";#N/A,#N/A,FALSE,"장축";#N/A,#N/A,FALSE,"4WD"}</definedName>
    <definedName name="뎌768" localSheetId="16" hidden="1">{#N/A,#N/A,FALSE,"단축1";#N/A,#N/A,FALSE,"단축2";#N/A,#N/A,FALSE,"단축3";#N/A,#N/A,FALSE,"장축";#N/A,#N/A,FALSE,"4WD"}</definedName>
    <definedName name="뎌768" localSheetId="6" hidden="1">{#N/A,#N/A,FALSE,"단축1";#N/A,#N/A,FALSE,"단축2";#N/A,#N/A,FALSE,"단축3";#N/A,#N/A,FALSE,"장축";#N/A,#N/A,FALSE,"4WD"}</definedName>
    <definedName name="뎌768" localSheetId="17" hidden="1">{#N/A,#N/A,FALSE,"단축1";#N/A,#N/A,FALSE,"단축2";#N/A,#N/A,FALSE,"단축3";#N/A,#N/A,FALSE,"장축";#N/A,#N/A,FALSE,"4WD"}</definedName>
    <definedName name="뎌768" localSheetId="13" hidden="1">{#N/A,#N/A,FALSE,"단축1";#N/A,#N/A,FALSE,"단축2";#N/A,#N/A,FALSE,"단축3";#N/A,#N/A,FALSE,"장축";#N/A,#N/A,FALSE,"4WD"}</definedName>
    <definedName name="뎌768" localSheetId="14" hidden="1">{#N/A,#N/A,FALSE,"단축1";#N/A,#N/A,FALSE,"단축2";#N/A,#N/A,FALSE,"단축3";#N/A,#N/A,FALSE,"장축";#N/A,#N/A,FALSE,"4WD"}</definedName>
    <definedName name="뎌768" localSheetId="15" hidden="1">{#N/A,#N/A,FALSE,"단축1";#N/A,#N/A,FALSE,"단축2";#N/A,#N/A,FALSE,"단축3";#N/A,#N/A,FALSE,"장축";#N/A,#N/A,FALSE,"4WD"}</definedName>
    <definedName name="뎌768" hidden="1">{#N/A,#N/A,FALSE,"단축1";#N/A,#N/A,FALSE,"단축2";#N/A,#N/A,FALSE,"단축3";#N/A,#N/A,FALSE,"장축";#N/A,#N/A,FALSE,"4WD"}</definedName>
    <definedName name="도면" localSheetId="6">#REF!</definedName>
    <definedName name="도면">#REF!</definedName>
    <definedName name="도면반영_예정">#REF!</definedName>
    <definedName name="도면접수">#REF!</definedName>
    <definedName name="도면표지">#REF!</definedName>
    <definedName name="도어" hidden="1">#REF!</definedName>
    <definedName name="도어1" hidden="1">#REF!</definedName>
    <definedName name="도어2">#REF!</definedName>
    <definedName name="도어3">#REF!</definedName>
    <definedName name="도장" localSheetId="6" hidden="1">{#N/A,#N/A,TRUE,"Y생산";#N/A,#N/A,TRUE,"Y판매";#N/A,#N/A,TRUE,"Y총물량";#N/A,#N/A,TRUE,"Y능력";#N/A,#N/A,TRUE,"YKD"}</definedName>
    <definedName name="도장" localSheetId="13" hidden="1">{#N/A,#N/A,TRUE,"Y생산";#N/A,#N/A,TRUE,"Y판매";#N/A,#N/A,TRUE,"Y총물량";#N/A,#N/A,TRUE,"Y능력";#N/A,#N/A,TRUE,"YKD"}</definedName>
    <definedName name="도장">#REF!</definedName>
    <definedName name="도장ASSY" localSheetId="7" hidden="1">{#N/A,#N/A,FALSE,"단축1";#N/A,#N/A,FALSE,"단축2";#N/A,#N/A,FALSE,"단축3";#N/A,#N/A,FALSE,"장축";#N/A,#N/A,FALSE,"4WD"}</definedName>
    <definedName name="도장ASSY" localSheetId="16" hidden="1">{#N/A,#N/A,FALSE,"단축1";#N/A,#N/A,FALSE,"단축2";#N/A,#N/A,FALSE,"단축3";#N/A,#N/A,FALSE,"장축";#N/A,#N/A,FALSE,"4WD"}</definedName>
    <definedName name="도장ASSY" localSheetId="17" hidden="1">{#N/A,#N/A,FALSE,"단축1";#N/A,#N/A,FALSE,"단축2";#N/A,#N/A,FALSE,"단축3";#N/A,#N/A,FALSE,"장축";#N/A,#N/A,FALSE,"4WD"}</definedName>
    <definedName name="도장ASSY" localSheetId="13" hidden="1">{#N/A,#N/A,FALSE,"단축1";#N/A,#N/A,FALSE,"단축2";#N/A,#N/A,FALSE,"단축3";#N/A,#N/A,FALSE,"장축";#N/A,#N/A,FALSE,"4WD"}</definedName>
    <definedName name="도장ASSY" localSheetId="14" hidden="1">{#N/A,#N/A,FALSE,"단축1";#N/A,#N/A,FALSE,"단축2";#N/A,#N/A,FALSE,"단축3";#N/A,#N/A,FALSE,"장축";#N/A,#N/A,FALSE,"4WD"}</definedName>
    <definedName name="도장ASSY" localSheetId="15" hidden="1">{#N/A,#N/A,FALSE,"단축1";#N/A,#N/A,FALSE,"단축2";#N/A,#N/A,FALSE,"단축3";#N/A,#N/A,FALSE,"장축";#N/A,#N/A,FALSE,"4WD"}</definedName>
    <definedName name="도장ASSY" hidden="1">{#N/A,#N/A,FALSE,"단축1";#N/A,#N/A,FALSE,"단축2";#N/A,#N/A,FALSE,"단축3";#N/A,#N/A,FALSE,"장축";#N/A,#N/A,FALSE,"4WD"}</definedName>
    <definedName name="도장설비" localSheetId="7" hidden="1">{#N/A,#N/A,FALSE,"단축1";#N/A,#N/A,FALSE,"단축2";#N/A,#N/A,FALSE,"단축3";#N/A,#N/A,FALSE,"장축";#N/A,#N/A,FALSE,"4WD"}</definedName>
    <definedName name="도장설비" localSheetId="16" hidden="1">{#N/A,#N/A,FALSE,"단축1";#N/A,#N/A,FALSE,"단축2";#N/A,#N/A,FALSE,"단축3";#N/A,#N/A,FALSE,"장축";#N/A,#N/A,FALSE,"4WD"}</definedName>
    <definedName name="도장설비" localSheetId="17" hidden="1">{#N/A,#N/A,FALSE,"단축1";#N/A,#N/A,FALSE,"단축2";#N/A,#N/A,FALSE,"단축3";#N/A,#N/A,FALSE,"장축";#N/A,#N/A,FALSE,"4WD"}</definedName>
    <definedName name="도장설비" localSheetId="13" hidden="1">{#N/A,#N/A,FALSE,"단축1";#N/A,#N/A,FALSE,"단축2";#N/A,#N/A,FALSE,"단축3";#N/A,#N/A,FALSE,"장축";#N/A,#N/A,FALSE,"4WD"}</definedName>
    <definedName name="도장설비" localSheetId="14" hidden="1">{#N/A,#N/A,FALSE,"단축1";#N/A,#N/A,FALSE,"단축2";#N/A,#N/A,FALSE,"단축3";#N/A,#N/A,FALSE,"장축";#N/A,#N/A,FALSE,"4WD"}</definedName>
    <definedName name="도장설비" localSheetId="15" hidden="1">{#N/A,#N/A,FALSE,"단축1";#N/A,#N/A,FALSE,"단축2";#N/A,#N/A,FALSE,"단축3";#N/A,#N/A,FALSE,"장축";#N/A,#N/A,FALSE,"4WD"}</definedName>
    <definedName name="도장설비" hidden="1">{#N/A,#N/A,FALSE,"단축1";#N/A,#N/A,FALSE,"단축2";#N/A,#N/A,FALSE,"단축3";#N/A,#N/A,FALSE,"장축";#N/A,#N/A,FALSE,"4WD"}</definedName>
    <definedName name="도장품질2" localSheetId="7">BlankMacro1</definedName>
    <definedName name="도장품질2" localSheetId="16">BlankMacro1</definedName>
    <definedName name="도장품질2" localSheetId="17">BlankMacro1</definedName>
    <definedName name="도장품질2" localSheetId="10">BlankMacro1</definedName>
    <definedName name="도장품질2" localSheetId="8">BlankMacro1</definedName>
    <definedName name="도장품질2" localSheetId="0">BlankMacro1</definedName>
    <definedName name="도장품질2" localSheetId="13">BlankMacro1</definedName>
    <definedName name="도장품질2" localSheetId="14">BlankMacro1</definedName>
    <definedName name="도장품질2" localSheetId="11">BlankMacro1</definedName>
    <definedName name="도장품질2" localSheetId="15">BlankMacro1</definedName>
    <definedName name="도장품질2">BlankMacro1</definedName>
    <definedName name="도착시점" localSheetId="7" hidden="1">{#N/A,#N/A,FALSE,"협조전";#N/A,#N/A,FALSE,"원가절감계획 ";#N/A,#N/A,FALSE,"항목별원가절감계획"}</definedName>
    <definedName name="도착시점" localSheetId="16" hidden="1">{#N/A,#N/A,FALSE,"협조전";#N/A,#N/A,FALSE,"원가절감계획 ";#N/A,#N/A,FALSE,"항목별원가절감계획"}</definedName>
    <definedName name="도착시점" localSheetId="17" hidden="1">{#N/A,#N/A,FALSE,"협조전";#N/A,#N/A,FALSE,"원가절감계획 ";#N/A,#N/A,FALSE,"항목별원가절감계획"}</definedName>
    <definedName name="도착시점" localSheetId="13" hidden="1">{#N/A,#N/A,FALSE,"협조전";#N/A,#N/A,FALSE,"원가절감계획 ";#N/A,#N/A,FALSE,"항목별원가절감계획"}</definedName>
    <definedName name="도착시점" localSheetId="14" hidden="1">{#N/A,#N/A,FALSE,"협조전";#N/A,#N/A,FALSE,"원가절감계획 ";#N/A,#N/A,FALSE,"항목별원가절감계획"}</definedName>
    <definedName name="도착시점" localSheetId="15" hidden="1">{#N/A,#N/A,FALSE,"협조전";#N/A,#N/A,FALSE,"원가절감계획 ";#N/A,#N/A,FALSE,"항목별원가절감계획"}</definedName>
    <definedName name="도착시점" hidden="1">{#N/A,#N/A,FALSE,"협조전";#N/A,#N/A,FALSE,"원가절감계획 ";#N/A,#N/A,FALSE,"항목별원가절감계획"}</definedName>
    <definedName name="도형이름">#REF!</definedName>
    <definedName name="독">#REF!</definedName>
    <definedName name="독경비">#REF!</definedName>
    <definedName name="독일" localSheetId="7" hidden="1">{#N/A,#N/A,TRUE,"Y생산";#N/A,#N/A,TRUE,"Y판매";#N/A,#N/A,TRUE,"Y총물량";#N/A,#N/A,TRUE,"Y능력";#N/A,#N/A,TRUE,"YKD"}</definedName>
    <definedName name="독일" localSheetId="16" hidden="1">{#N/A,#N/A,TRUE,"Y생산";#N/A,#N/A,TRUE,"Y판매";#N/A,#N/A,TRUE,"Y총물량";#N/A,#N/A,TRUE,"Y능력";#N/A,#N/A,TRUE,"YKD"}</definedName>
    <definedName name="독일" localSheetId="6" hidden="1">{#N/A,#N/A,TRUE,"Y생산";#N/A,#N/A,TRUE,"Y판매";#N/A,#N/A,TRUE,"Y총물량";#N/A,#N/A,TRUE,"Y능력";#N/A,#N/A,TRUE,"YKD"}</definedName>
    <definedName name="독일" localSheetId="17" hidden="1">{#N/A,#N/A,TRUE,"Y생산";#N/A,#N/A,TRUE,"Y판매";#N/A,#N/A,TRUE,"Y총물량";#N/A,#N/A,TRUE,"Y능력";#N/A,#N/A,TRUE,"YKD"}</definedName>
    <definedName name="독일" localSheetId="13" hidden="1">{#N/A,#N/A,TRUE,"Y생산";#N/A,#N/A,TRUE,"Y판매";#N/A,#N/A,TRUE,"Y총물량";#N/A,#N/A,TRUE,"Y능력";#N/A,#N/A,TRUE,"YKD"}</definedName>
    <definedName name="독일" localSheetId="14" hidden="1">{#N/A,#N/A,TRUE,"Y생산";#N/A,#N/A,TRUE,"Y판매";#N/A,#N/A,TRUE,"Y총물량";#N/A,#N/A,TRUE,"Y능력";#N/A,#N/A,TRUE,"YKD"}</definedName>
    <definedName name="독일" localSheetId="15" hidden="1">{#N/A,#N/A,TRUE,"Y생산";#N/A,#N/A,TRUE,"Y판매";#N/A,#N/A,TRUE,"Y총물량";#N/A,#N/A,TRUE,"Y능력";#N/A,#N/A,TRUE,"YKD"}</definedName>
    <definedName name="독일" hidden="1">{#N/A,#N/A,TRUE,"Y생산";#N/A,#N/A,TRUE,"Y판매";#N/A,#N/A,TRUE,"Y총물량";#N/A,#N/A,TRUE,"Y능력";#N/A,#N/A,TRUE,"YKD"}</definedName>
    <definedName name="독판관비">#REF!</definedName>
    <definedName name="독환율" localSheetId="6">#REF!</definedName>
    <definedName name="독환율">#REF!</definedName>
    <definedName name="돈">#REF!</definedName>
    <definedName name="돌" localSheetId="7" hidden="1">{#N/A,#N/A,FALSE,"단축1";#N/A,#N/A,FALSE,"단축2";#N/A,#N/A,FALSE,"단축3";#N/A,#N/A,FALSE,"장축";#N/A,#N/A,FALSE,"4WD"}</definedName>
    <definedName name="돌" localSheetId="16" hidden="1">{#N/A,#N/A,FALSE,"단축1";#N/A,#N/A,FALSE,"단축2";#N/A,#N/A,FALSE,"단축3";#N/A,#N/A,FALSE,"장축";#N/A,#N/A,FALSE,"4WD"}</definedName>
    <definedName name="돌" localSheetId="6" hidden="1">{#N/A,#N/A,FALSE,"단축1";#N/A,#N/A,FALSE,"단축2";#N/A,#N/A,FALSE,"단축3";#N/A,#N/A,FALSE,"장축";#N/A,#N/A,FALSE,"4WD"}</definedName>
    <definedName name="돌" localSheetId="17" hidden="1">{#N/A,#N/A,FALSE,"단축1";#N/A,#N/A,FALSE,"단축2";#N/A,#N/A,FALSE,"단축3";#N/A,#N/A,FALSE,"장축";#N/A,#N/A,FALSE,"4WD"}</definedName>
    <definedName name="돌" localSheetId="13" hidden="1">{#N/A,#N/A,FALSE,"단축1";#N/A,#N/A,FALSE,"단축2";#N/A,#N/A,FALSE,"단축3";#N/A,#N/A,FALSE,"장축";#N/A,#N/A,FALSE,"4WD"}</definedName>
    <definedName name="돌" localSheetId="14" hidden="1">{#N/A,#N/A,FALSE,"단축1";#N/A,#N/A,FALSE,"단축2";#N/A,#N/A,FALSE,"단축3";#N/A,#N/A,FALSE,"장축";#N/A,#N/A,FALSE,"4WD"}</definedName>
    <definedName name="돌" localSheetId="15" hidden="1">{#N/A,#N/A,FALSE,"단축1";#N/A,#N/A,FALSE,"단축2";#N/A,#N/A,FALSE,"단축3";#N/A,#N/A,FALSE,"장축";#N/A,#N/A,FALSE,"4WD"}</definedName>
    <definedName name="돌" hidden="1">{#N/A,#N/A,FALSE,"단축1";#N/A,#N/A,FALSE,"단축2";#N/A,#N/A,FALSE,"단축3";#N/A,#N/A,FALSE,"장축";#N/A,#N/A,FALSE,"4WD"}</definedName>
    <definedName name="동국" localSheetId="7" hidden="1">{#N/A,#N/A,FALSE,"해외크레임";#N/A,#N/A,FALSE,"ACCENT현황";#N/A,#N/A,FALSE,"AVANTE";#N/A,#N/A,FALSE,"SONATA(3)";#N/A,#N/A,FALSE,"국내크레임"}</definedName>
    <definedName name="동국" localSheetId="16" hidden="1">{#N/A,#N/A,FALSE,"해외크레임";#N/A,#N/A,FALSE,"ACCENT현황";#N/A,#N/A,FALSE,"AVANTE";#N/A,#N/A,FALSE,"SONATA(3)";#N/A,#N/A,FALSE,"국내크레임"}</definedName>
    <definedName name="동국" localSheetId="17" hidden="1">{#N/A,#N/A,FALSE,"해외크레임";#N/A,#N/A,FALSE,"ACCENT현황";#N/A,#N/A,FALSE,"AVANTE";#N/A,#N/A,FALSE,"SONATA(3)";#N/A,#N/A,FALSE,"국내크레임"}</definedName>
    <definedName name="동국" localSheetId="13" hidden="1">{#N/A,#N/A,FALSE,"해외크레임";#N/A,#N/A,FALSE,"ACCENT현황";#N/A,#N/A,FALSE,"AVANTE";#N/A,#N/A,FALSE,"SONATA(3)";#N/A,#N/A,FALSE,"국내크레임"}</definedName>
    <definedName name="동국" localSheetId="14" hidden="1">{#N/A,#N/A,FALSE,"해외크레임";#N/A,#N/A,FALSE,"ACCENT현황";#N/A,#N/A,FALSE,"AVANTE";#N/A,#N/A,FALSE,"SONATA(3)";#N/A,#N/A,FALSE,"국내크레임"}</definedName>
    <definedName name="동국" localSheetId="15" hidden="1">{#N/A,#N/A,FALSE,"해외크레임";#N/A,#N/A,FALSE,"ACCENT현황";#N/A,#N/A,FALSE,"AVANTE";#N/A,#N/A,FALSE,"SONATA(3)";#N/A,#N/A,FALSE,"국내크레임"}</definedName>
    <definedName name="동국" hidden="1">{#N/A,#N/A,FALSE,"해외크레임";#N/A,#N/A,FALSE,"ACCENT현황";#N/A,#N/A,FALSE,"AVANTE";#N/A,#N/A,FALSE,"SONATA(3)";#N/A,#N/A,FALSE,"국내크레임"}</definedName>
    <definedName name="동력성능1" localSheetId="7" hidden="1">{#N/A,#N/A,FALSE,"단축1";#N/A,#N/A,FALSE,"단축2";#N/A,#N/A,FALSE,"단축3";#N/A,#N/A,FALSE,"장축";#N/A,#N/A,FALSE,"4WD"}</definedName>
    <definedName name="동력성능1" localSheetId="16" hidden="1">{#N/A,#N/A,FALSE,"단축1";#N/A,#N/A,FALSE,"단축2";#N/A,#N/A,FALSE,"단축3";#N/A,#N/A,FALSE,"장축";#N/A,#N/A,FALSE,"4WD"}</definedName>
    <definedName name="동력성능1" localSheetId="6" hidden="1">{#N/A,#N/A,FALSE,"단축1";#N/A,#N/A,FALSE,"단축2";#N/A,#N/A,FALSE,"단축3";#N/A,#N/A,FALSE,"장축";#N/A,#N/A,FALSE,"4WD"}</definedName>
    <definedName name="동력성능1" localSheetId="17" hidden="1">{#N/A,#N/A,FALSE,"단축1";#N/A,#N/A,FALSE,"단축2";#N/A,#N/A,FALSE,"단축3";#N/A,#N/A,FALSE,"장축";#N/A,#N/A,FALSE,"4WD"}</definedName>
    <definedName name="동력성능1" localSheetId="13" hidden="1">{#N/A,#N/A,FALSE,"단축1";#N/A,#N/A,FALSE,"단축2";#N/A,#N/A,FALSE,"단축3";#N/A,#N/A,FALSE,"장축";#N/A,#N/A,FALSE,"4WD"}</definedName>
    <definedName name="동력성능1" localSheetId="14" hidden="1">{#N/A,#N/A,FALSE,"단축1";#N/A,#N/A,FALSE,"단축2";#N/A,#N/A,FALSE,"단축3";#N/A,#N/A,FALSE,"장축";#N/A,#N/A,FALSE,"4WD"}</definedName>
    <definedName name="동력성능1" localSheetId="15" hidden="1">{#N/A,#N/A,FALSE,"단축1";#N/A,#N/A,FALSE,"단축2";#N/A,#N/A,FALSE,"단축3";#N/A,#N/A,FALSE,"장축";#N/A,#N/A,FALSE,"4WD"}</definedName>
    <definedName name="동력성능1" hidden="1">{#N/A,#N/A,FALSE,"단축1";#N/A,#N/A,FALSE,"단축2";#N/A,#N/A,FALSE,"단축3";#N/A,#N/A,FALSE,"장축";#N/A,#N/A,FALSE,"4WD"}</definedName>
    <definedName name="동반진출">#REF!</definedName>
    <definedName name="동선">#N/A</definedName>
    <definedName name="동시" localSheetId="7" hidden="1">{#N/A,#N/A,FALSE,"단축1";#N/A,#N/A,FALSE,"단축2";#N/A,#N/A,FALSE,"단축3";#N/A,#N/A,FALSE,"장축";#N/A,#N/A,FALSE,"4WD"}</definedName>
    <definedName name="동시" localSheetId="16" hidden="1">{#N/A,#N/A,FALSE,"단축1";#N/A,#N/A,FALSE,"단축2";#N/A,#N/A,FALSE,"단축3";#N/A,#N/A,FALSE,"장축";#N/A,#N/A,FALSE,"4WD"}</definedName>
    <definedName name="동시" localSheetId="17" hidden="1">{#N/A,#N/A,FALSE,"단축1";#N/A,#N/A,FALSE,"단축2";#N/A,#N/A,FALSE,"단축3";#N/A,#N/A,FALSE,"장축";#N/A,#N/A,FALSE,"4WD"}</definedName>
    <definedName name="동시" localSheetId="13" hidden="1">{#N/A,#N/A,FALSE,"단축1";#N/A,#N/A,FALSE,"단축2";#N/A,#N/A,FALSE,"단축3";#N/A,#N/A,FALSE,"장축";#N/A,#N/A,FALSE,"4WD"}</definedName>
    <definedName name="동시" localSheetId="14" hidden="1">{#N/A,#N/A,FALSE,"단축1";#N/A,#N/A,FALSE,"단축2";#N/A,#N/A,FALSE,"단축3";#N/A,#N/A,FALSE,"장축";#N/A,#N/A,FALSE,"4WD"}</definedName>
    <definedName name="동시" localSheetId="15" hidden="1">{#N/A,#N/A,FALSE,"단축1";#N/A,#N/A,FALSE,"단축2";#N/A,#N/A,FALSE,"단축3";#N/A,#N/A,FALSE,"장축";#N/A,#N/A,FALSE,"4WD"}</definedName>
    <definedName name="동시" hidden="1">{#N/A,#N/A,FALSE,"단축1";#N/A,#N/A,FALSE,"단축2";#N/A,#N/A,FALSE,"단축3";#N/A,#N/A,FALSE,"장축";#N/A,#N/A,FALSE,"4WD"}</definedName>
    <definedName name="동시작동">#REF!</definedName>
    <definedName name="동시투자" localSheetId="7" hidden="1">{#N/A,#N/A,FALSE,"단축1";#N/A,#N/A,FALSE,"단축2";#N/A,#N/A,FALSE,"단축3";#N/A,#N/A,FALSE,"장축";#N/A,#N/A,FALSE,"4WD"}</definedName>
    <definedName name="동시투자" localSheetId="16" hidden="1">{#N/A,#N/A,FALSE,"단축1";#N/A,#N/A,FALSE,"단축2";#N/A,#N/A,FALSE,"단축3";#N/A,#N/A,FALSE,"장축";#N/A,#N/A,FALSE,"4WD"}</definedName>
    <definedName name="동시투자" localSheetId="17" hidden="1">{#N/A,#N/A,FALSE,"단축1";#N/A,#N/A,FALSE,"단축2";#N/A,#N/A,FALSE,"단축3";#N/A,#N/A,FALSE,"장축";#N/A,#N/A,FALSE,"4WD"}</definedName>
    <definedName name="동시투자" localSheetId="13" hidden="1">{#N/A,#N/A,FALSE,"단축1";#N/A,#N/A,FALSE,"단축2";#N/A,#N/A,FALSE,"단축3";#N/A,#N/A,FALSE,"장축";#N/A,#N/A,FALSE,"4WD"}</definedName>
    <definedName name="동시투자" localSheetId="14" hidden="1">{#N/A,#N/A,FALSE,"단축1";#N/A,#N/A,FALSE,"단축2";#N/A,#N/A,FALSE,"단축3";#N/A,#N/A,FALSE,"장축";#N/A,#N/A,FALSE,"4WD"}</definedName>
    <definedName name="동시투자" localSheetId="15" hidden="1">{#N/A,#N/A,FALSE,"단축1";#N/A,#N/A,FALSE,"단축2";#N/A,#N/A,FALSE,"단축3";#N/A,#N/A,FALSE,"장축";#N/A,#N/A,FALSE,"4WD"}</definedName>
    <definedName name="동시투자" hidden="1">{#N/A,#N/A,FALSE,"단축1";#N/A,#N/A,FALSE,"단축2";#N/A,#N/A,FALSE,"단축3";#N/A,#N/A,FALSE,"장축";#N/A,#N/A,FALSE,"4WD"}</definedName>
    <definedName name="동시투자MIP" localSheetId="7" hidden="1">{#N/A,#N/A,FALSE,"단축1";#N/A,#N/A,FALSE,"단축2";#N/A,#N/A,FALSE,"단축3";#N/A,#N/A,FALSE,"장축";#N/A,#N/A,FALSE,"4WD"}</definedName>
    <definedName name="동시투자MIP" localSheetId="16" hidden="1">{#N/A,#N/A,FALSE,"단축1";#N/A,#N/A,FALSE,"단축2";#N/A,#N/A,FALSE,"단축3";#N/A,#N/A,FALSE,"장축";#N/A,#N/A,FALSE,"4WD"}</definedName>
    <definedName name="동시투자MIP" localSheetId="17" hidden="1">{#N/A,#N/A,FALSE,"단축1";#N/A,#N/A,FALSE,"단축2";#N/A,#N/A,FALSE,"단축3";#N/A,#N/A,FALSE,"장축";#N/A,#N/A,FALSE,"4WD"}</definedName>
    <definedName name="동시투자MIP" localSheetId="13" hidden="1">{#N/A,#N/A,FALSE,"단축1";#N/A,#N/A,FALSE,"단축2";#N/A,#N/A,FALSE,"단축3";#N/A,#N/A,FALSE,"장축";#N/A,#N/A,FALSE,"4WD"}</definedName>
    <definedName name="동시투자MIP" localSheetId="14" hidden="1">{#N/A,#N/A,FALSE,"단축1";#N/A,#N/A,FALSE,"단축2";#N/A,#N/A,FALSE,"단축3";#N/A,#N/A,FALSE,"장축";#N/A,#N/A,FALSE,"4WD"}</definedName>
    <definedName name="동시투자MIP" localSheetId="15" hidden="1">{#N/A,#N/A,FALSE,"단축1";#N/A,#N/A,FALSE,"단축2";#N/A,#N/A,FALSE,"단축3";#N/A,#N/A,FALSE,"장축";#N/A,#N/A,FALSE,"4WD"}</definedName>
    <definedName name="동시투자MIP" hidden="1">{#N/A,#N/A,FALSE,"단축1";#N/A,#N/A,FALSE,"단축2";#N/A,#N/A,FALSE,"단축3";#N/A,#N/A,FALSE,"장축";#N/A,#N/A,FALSE,"4WD"}</definedName>
    <definedName name="동시투자투자비" localSheetId="7" hidden="1">{#N/A,#N/A,FALSE,"단축1";#N/A,#N/A,FALSE,"단축2";#N/A,#N/A,FALSE,"단축3";#N/A,#N/A,FALSE,"장축";#N/A,#N/A,FALSE,"4WD"}</definedName>
    <definedName name="동시투자투자비" localSheetId="16" hidden="1">{#N/A,#N/A,FALSE,"단축1";#N/A,#N/A,FALSE,"단축2";#N/A,#N/A,FALSE,"단축3";#N/A,#N/A,FALSE,"장축";#N/A,#N/A,FALSE,"4WD"}</definedName>
    <definedName name="동시투자투자비" localSheetId="17" hidden="1">{#N/A,#N/A,FALSE,"단축1";#N/A,#N/A,FALSE,"단축2";#N/A,#N/A,FALSE,"단축3";#N/A,#N/A,FALSE,"장축";#N/A,#N/A,FALSE,"4WD"}</definedName>
    <definedName name="동시투자투자비" localSheetId="13" hidden="1">{#N/A,#N/A,FALSE,"단축1";#N/A,#N/A,FALSE,"단축2";#N/A,#N/A,FALSE,"단축3";#N/A,#N/A,FALSE,"장축";#N/A,#N/A,FALSE,"4WD"}</definedName>
    <definedName name="동시투자투자비" localSheetId="14" hidden="1">{#N/A,#N/A,FALSE,"단축1";#N/A,#N/A,FALSE,"단축2";#N/A,#N/A,FALSE,"단축3";#N/A,#N/A,FALSE,"장축";#N/A,#N/A,FALSE,"4WD"}</definedName>
    <definedName name="동시투자투자비" localSheetId="15" hidden="1">{#N/A,#N/A,FALSE,"단축1";#N/A,#N/A,FALSE,"단축2";#N/A,#N/A,FALSE,"단축3";#N/A,#N/A,FALSE,"장축";#N/A,#N/A,FALSE,"4WD"}</definedName>
    <definedName name="동시투자투자비" hidden="1">{#N/A,#N/A,FALSE,"단축1";#N/A,#N/A,FALSE,"단축2";#N/A,#N/A,FALSE,"단축3";#N/A,#N/A,FALSE,"장축";#N/A,#N/A,FALSE,"4WD"}</definedName>
    <definedName name="동양종금">#REF!</definedName>
    <definedName name="동일">#REF!</definedName>
    <definedName name="동판수">#REF!</definedName>
    <definedName name="동향10" localSheetId="7" hidden="1">{#N/A,#N/A,FALSE,"해외크레임";#N/A,#N/A,FALSE,"ACCENT현황";#N/A,#N/A,FALSE,"AVANTE";#N/A,#N/A,FALSE,"SONATA(3)";#N/A,#N/A,FALSE,"국내크레임"}</definedName>
    <definedName name="동향10" localSheetId="16" hidden="1">{#N/A,#N/A,FALSE,"해외크레임";#N/A,#N/A,FALSE,"ACCENT현황";#N/A,#N/A,FALSE,"AVANTE";#N/A,#N/A,FALSE,"SONATA(3)";#N/A,#N/A,FALSE,"국내크레임"}</definedName>
    <definedName name="동향10" localSheetId="17" hidden="1">{#N/A,#N/A,FALSE,"해외크레임";#N/A,#N/A,FALSE,"ACCENT현황";#N/A,#N/A,FALSE,"AVANTE";#N/A,#N/A,FALSE,"SONATA(3)";#N/A,#N/A,FALSE,"국내크레임"}</definedName>
    <definedName name="동향10" localSheetId="13" hidden="1">{#N/A,#N/A,FALSE,"해외크레임";#N/A,#N/A,FALSE,"ACCENT현황";#N/A,#N/A,FALSE,"AVANTE";#N/A,#N/A,FALSE,"SONATA(3)";#N/A,#N/A,FALSE,"국내크레임"}</definedName>
    <definedName name="동향10" localSheetId="14" hidden="1">{#N/A,#N/A,FALSE,"해외크레임";#N/A,#N/A,FALSE,"ACCENT현황";#N/A,#N/A,FALSE,"AVANTE";#N/A,#N/A,FALSE,"SONATA(3)";#N/A,#N/A,FALSE,"국내크레임"}</definedName>
    <definedName name="동향10" localSheetId="15" hidden="1">{#N/A,#N/A,FALSE,"해외크레임";#N/A,#N/A,FALSE,"ACCENT현황";#N/A,#N/A,FALSE,"AVANTE";#N/A,#N/A,FALSE,"SONATA(3)";#N/A,#N/A,FALSE,"국내크레임"}</definedName>
    <definedName name="동향10" hidden="1">{#N/A,#N/A,FALSE,"해외크레임";#N/A,#N/A,FALSE,"ACCENT현황";#N/A,#N/A,FALSE,"AVANTE";#N/A,#N/A,FALSE,"SONATA(3)";#N/A,#N/A,FALSE,"국내크레임"}</definedName>
    <definedName name="동향11" localSheetId="7" hidden="1">{#N/A,#N/A,FALSE,"해외크레임";#N/A,#N/A,FALSE,"ACCENT현황";#N/A,#N/A,FALSE,"AVANTE";#N/A,#N/A,FALSE,"SONATA(3)";#N/A,#N/A,FALSE,"국내크레임"}</definedName>
    <definedName name="동향11" localSheetId="16" hidden="1">{#N/A,#N/A,FALSE,"해외크레임";#N/A,#N/A,FALSE,"ACCENT현황";#N/A,#N/A,FALSE,"AVANTE";#N/A,#N/A,FALSE,"SONATA(3)";#N/A,#N/A,FALSE,"국내크레임"}</definedName>
    <definedName name="동향11" localSheetId="17" hidden="1">{#N/A,#N/A,FALSE,"해외크레임";#N/A,#N/A,FALSE,"ACCENT현황";#N/A,#N/A,FALSE,"AVANTE";#N/A,#N/A,FALSE,"SONATA(3)";#N/A,#N/A,FALSE,"국내크레임"}</definedName>
    <definedName name="동향11" localSheetId="13" hidden="1">{#N/A,#N/A,FALSE,"해외크레임";#N/A,#N/A,FALSE,"ACCENT현황";#N/A,#N/A,FALSE,"AVANTE";#N/A,#N/A,FALSE,"SONATA(3)";#N/A,#N/A,FALSE,"국내크레임"}</definedName>
    <definedName name="동향11" localSheetId="14" hidden="1">{#N/A,#N/A,FALSE,"해외크레임";#N/A,#N/A,FALSE,"ACCENT현황";#N/A,#N/A,FALSE,"AVANTE";#N/A,#N/A,FALSE,"SONATA(3)";#N/A,#N/A,FALSE,"국내크레임"}</definedName>
    <definedName name="동향11" localSheetId="15" hidden="1">{#N/A,#N/A,FALSE,"해외크레임";#N/A,#N/A,FALSE,"ACCENT현황";#N/A,#N/A,FALSE,"AVANTE";#N/A,#N/A,FALSE,"SONATA(3)";#N/A,#N/A,FALSE,"국내크레임"}</definedName>
    <definedName name="동향11" hidden="1">{#N/A,#N/A,FALSE,"해외크레임";#N/A,#N/A,FALSE,"ACCENT현황";#N/A,#N/A,FALSE,"AVANTE";#N/A,#N/A,FALSE,"SONATA(3)";#N/A,#N/A,FALSE,"국내크레임"}</definedName>
    <definedName name="동향7" localSheetId="7" hidden="1">{#N/A,#N/A,FALSE,"해외크레임";#N/A,#N/A,FALSE,"ACCENT현황";#N/A,#N/A,FALSE,"AVANTE";#N/A,#N/A,FALSE,"SONATA(3)";#N/A,#N/A,FALSE,"국내크레임"}</definedName>
    <definedName name="동향7" localSheetId="16" hidden="1">{#N/A,#N/A,FALSE,"해외크레임";#N/A,#N/A,FALSE,"ACCENT현황";#N/A,#N/A,FALSE,"AVANTE";#N/A,#N/A,FALSE,"SONATA(3)";#N/A,#N/A,FALSE,"국내크레임"}</definedName>
    <definedName name="동향7" localSheetId="17" hidden="1">{#N/A,#N/A,FALSE,"해외크레임";#N/A,#N/A,FALSE,"ACCENT현황";#N/A,#N/A,FALSE,"AVANTE";#N/A,#N/A,FALSE,"SONATA(3)";#N/A,#N/A,FALSE,"국내크레임"}</definedName>
    <definedName name="동향7" localSheetId="13" hidden="1">{#N/A,#N/A,FALSE,"해외크레임";#N/A,#N/A,FALSE,"ACCENT현황";#N/A,#N/A,FALSE,"AVANTE";#N/A,#N/A,FALSE,"SONATA(3)";#N/A,#N/A,FALSE,"국내크레임"}</definedName>
    <definedName name="동향7" localSheetId="14" hidden="1">{#N/A,#N/A,FALSE,"해외크레임";#N/A,#N/A,FALSE,"ACCENT현황";#N/A,#N/A,FALSE,"AVANTE";#N/A,#N/A,FALSE,"SONATA(3)";#N/A,#N/A,FALSE,"국내크레임"}</definedName>
    <definedName name="동향7" localSheetId="15" hidden="1">{#N/A,#N/A,FALSE,"해외크레임";#N/A,#N/A,FALSE,"ACCENT현황";#N/A,#N/A,FALSE,"AVANTE";#N/A,#N/A,FALSE,"SONATA(3)";#N/A,#N/A,FALSE,"국내크레임"}</definedName>
    <definedName name="동향7" hidden="1">{#N/A,#N/A,FALSE,"해외크레임";#N/A,#N/A,FALSE,"ACCENT현황";#N/A,#N/A,FALSE,"AVANTE";#N/A,#N/A,FALSE,"SONATA(3)";#N/A,#N/A,FALSE,"국내크레임"}</definedName>
    <definedName name="동희정공" localSheetId="7" hidden="1">{#N/A,#N/A,FALSE,"단축1";#N/A,#N/A,FALSE,"단축2";#N/A,#N/A,FALSE,"단축3";#N/A,#N/A,FALSE,"장축";#N/A,#N/A,FALSE,"4WD"}</definedName>
    <definedName name="동희정공" localSheetId="16" hidden="1">{#N/A,#N/A,FALSE,"단축1";#N/A,#N/A,FALSE,"단축2";#N/A,#N/A,FALSE,"단축3";#N/A,#N/A,FALSE,"장축";#N/A,#N/A,FALSE,"4WD"}</definedName>
    <definedName name="동희정공" localSheetId="17" hidden="1">{#N/A,#N/A,FALSE,"단축1";#N/A,#N/A,FALSE,"단축2";#N/A,#N/A,FALSE,"단축3";#N/A,#N/A,FALSE,"장축";#N/A,#N/A,FALSE,"4WD"}</definedName>
    <definedName name="동희정공" localSheetId="13" hidden="1">{#N/A,#N/A,FALSE,"단축1";#N/A,#N/A,FALSE,"단축2";#N/A,#N/A,FALSE,"단축3";#N/A,#N/A,FALSE,"장축";#N/A,#N/A,FALSE,"4WD"}</definedName>
    <definedName name="동희정공" localSheetId="14" hidden="1">{#N/A,#N/A,FALSE,"단축1";#N/A,#N/A,FALSE,"단축2";#N/A,#N/A,FALSE,"단축3";#N/A,#N/A,FALSE,"장축";#N/A,#N/A,FALSE,"4WD"}</definedName>
    <definedName name="동희정공" localSheetId="15" hidden="1">{#N/A,#N/A,FALSE,"단축1";#N/A,#N/A,FALSE,"단축2";#N/A,#N/A,FALSE,"단축3";#N/A,#N/A,FALSE,"장축";#N/A,#N/A,FALSE,"4WD"}</definedName>
    <definedName name="동희정공" hidden="1">{#N/A,#N/A,FALSE,"단축1";#N/A,#N/A,FALSE,"단축2";#N/A,#N/A,FALSE,"단축3";#N/A,#N/A,FALSE,"장축";#N/A,#N/A,FALSE,"4WD"}</definedName>
    <definedName name="돚" localSheetId="7">BlankMacro1</definedName>
    <definedName name="돚" localSheetId="16">BlankMacro1</definedName>
    <definedName name="돚" localSheetId="17">BlankMacro1</definedName>
    <definedName name="돚" localSheetId="10">BlankMacro1</definedName>
    <definedName name="돚" localSheetId="8">BlankMacro1</definedName>
    <definedName name="돚" localSheetId="0">BlankMacro1</definedName>
    <definedName name="돚" localSheetId="13">BlankMacro1</definedName>
    <definedName name="돚" localSheetId="14">BlankMacro1</definedName>
    <definedName name="돚" localSheetId="11">BlankMacro1</definedName>
    <definedName name="돚" localSheetId="15">BlankMacro1</definedName>
    <definedName name="돚">BlankMacro1</definedName>
    <definedName name="됻" localSheetId="7">#REF!</definedName>
    <definedName name="됻">#REF!</definedName>
    <definedName name="두께">[18]INPUT!$D$19</definedName>
    <definedName name="두ㄷ" localSheetId="7" hidden="1">{#N/A,#N/A,FALSE,"단축1";#N/A,#N/A,FALSE,"단축2";#N/A,#N/A,FALSE,"단축3";#N/A,#N/A,FALSE,"장축";#N/A,#N/A,FALSE,"4WD"}</definedName>
    <definedName name="두ㄷ" localSheetId="16" hidden="1">{#N/A,#N/A,FALSE,"단축1";#N/A,#N/A,FALSE,"단축2";#N/A,#N/A,FALSE,"단축3";#N/A,#N/A,FALSE,"장축";#N/A,#N/A,FALSE,"4WD"}</definedName>
    <definedName name="두ㄷ" localSheetId="17" hidden="1">{#N/A,#N/A,FALSE,"단축1";#N/A,#N/A,FALSE,"단축2";#N/A,#N/A,FALSE,"단축3";#N/A,#N/A,FALSE,"장축";#N/A,#N/A,FALSE,"4WD"}</definedName>
    <definedName name="두ㄷ" localSheetId="13" hidden="1">{#N/A,#N/A,FALSE,"단축1";#N/A,#N/A,FALSE,"단축2";#N/A,#N/A,FALSE,"단축3";#N/A,#N/A,FALSE,"장축";#N/A,#N/A,FALSE,"4WD"}</definedName>
    <definedName name="두ㄷ" localSheetId="14" hidden="1">{#N/A,#N/A,FALSE,"단축1";#N/A,#N/A,FALSE,"단축2";#N/A,#N/A,FALSE,"단축3";#N/A,#N/A,FALSE,"장축";#N/A,#N/A,FALSE,"4WD"}</definedName>
    <definedName name="두ㄷ" localSheetId="15" hidden="1">{#N/A,#N/A,FALSE,"단축1";#N/A,#N/A,FALSE,"단축2";#N/A,#N/A,FALSE,"단축3";#N/A,#N/A,FALSE,"장축";#N/A,#N/A,FALSE,"4WD"}</definedName>
    <definedName name="두ㄷ" hidden="1">{#N/A,#N/A,FALSE,"단축1";#N/A,#N/A,FALSE,"단축2";#N/A,#N/A,FALSE,"단축3";#N/A,#N/A,FALSE,"장축";#N/A,#N/A,FALSE,"4WD"}</definedName>
    <definedName name="두원공조">#REF!</definedName>
    <definedName name="두원정공">#REF!</definedName>
    <definedName name="두원중공업">#REF!</definedName>
    <definedName name="등급">#REF!</definedName>
    <definedName name="등록원부">#N/A</definedName>
    <definedName name="디젤" localSheetId="7" hidden="1">{#N/A,#N/A,FALSE,"단축1";#N/A,#N/A,FALSE,"단축2";#N/A,#N/A,FALSE,"단축3";#N/A,#N/A,FALSE,"장축";#N/A,#N/A,FALSE,"4WD"}</definedName>
    <definedName name="디젤" localSheetId="16" hidden="1">{#N/A,#N/A,FALSE,"단축1";#N/A,#N/A,FALSE,"단축2";#N/A,#N/A,FALSE,"단축3";#N/A,#N/A,FALSE,"장축";#N/A,#N/A,FALSE,"4WD"}</definedName>
    <definedName name="디젤" localSheetId="17" hidden="1">{#N/A,#N/A,FALSE,"단축1";#N/A,#N/A,FALSE,"단축2";#N/A,#N/A,FALSE,"단축3";#N/A,#N/A,FALSE,"장축";#N/A,#N/A,FALSE,"4WD"}</definedName>
    <definedName name="디젤" localSheetId="13" hidden="1">{#N/A,#N/A,FALSE,"단축1";#N/A,#N/A,FALSE,"단축2";#N/A,#N/A,FALSE,"단축3";#N/A,#N/A,FALSE,"장축";#N/A,#N/A,FALSE,"4WD"}</definedName>
    <definedName name="디젤" localSheetId="14" hidden="1">{#N/A,#N/A,FALSE,"단축1";#N/A,#N/A,FALSE,"단축2";#N/A,#N/A,FALSE,"단축3";#N/A,#N/A,FALSE,"장축";#N/A,#N/A,FALSE,"4WD"}</definedName>
    <definedName name="디젤" localSheetId="15" hidden="1">{#N/A,#N/A,FALSE,"단축1";#N/A,#N/A,FALSE,"단축2";#N/A,#N/A,FALSE,"단축3";#N/A,#N/A,FALSE,"장축";#N/A,#N/A,FALSE,"4WD"}</definedName>
    <definedName name="디젤" hidden="1">{#N/A,#N/A,FALSE,"단축1";#N/A,#N/A,FALSE,"단축2";#N/A,#N/A,FALSE,"단축3";#N/A,#N/A,FALSE,"장축";#N/A,#N/A,FALSE,"4WD"}</definedName>
    <definedName name="디젤1" localSheetId="7" hidden="1">{#N/A,#N/A,FALSE,"단축1";#N/A,#N/A,FALSE,"단축2";#N/A,#N/A,FALSE,"단축3";#N/A,#N/A,FALSE,"장축";#N/A,#N/A,FALSE,"4WD"}</definedName>
    <definedName name="디젤1" localSheetId="16" hidden="1">{#N/A,#N/A,FALSE,"단축1";#N/A,#N/A,FALSE,"단축2";#N/A,#N/A,FALSE,"단축3";#N/A,#N/A,FALSE,"장축";#N/A,#N/A,FALSE,"4WD"}</definedName>
    <definedName name="디젤1" localSheetId="6" hidden="1">{#N/A,#N/A,FALSE,"단축1";#N/A,#N/A,FALSE,"단축2";#N/A,#N/A,FALSE,"단축3";#N/A,#N/A,FALSE,"장축";#N/A,#N/A,FALSE,"4WD"}</definedName>
    <definedName name="디젤1" localSheetId="17" hidden="1">{#N/A,#N/A,FALSE,"단축1";#N/A,#N/A,FALSE,"단축2";#N/A,#N/A,FALSE,"단축3";#N/A,#N/A,FALSE,"장축";#N/A,#N/A,FALSE,"4WD"}</definedName>
    <definedName name="디젤1" localSheetId="13" hidden="1">{#N/A,#N/A,FALSE,"단축1";#N/A,#N/A,FALSE,"단축2";#N/A,#N/A,FALSE,"단축3";#N/A,#N/A,FALSE,"장축";#N/A,#N/A,FALSE,"4WD"}</definedName>
    <definedName name="디젤1" localSheetId="14" hidden="1">{#N/A,#N/A,FALSE,"단축1";#N/A,#N/A,FALSE,"단축2";#N/A,#N/A,FALSE,"단축3";#N/A,#N/A,FALSE,"장축";#N/A,#N/A,FALSE,"4WD"}</definedName>
    <definedName name="디젤1" localSheetId="15" hidden="1">{#N/A,#N/A,FALSE,"단축1";#N/A,#N/A,FALSE,"단축2";#N/A,#N/A,FALSE,"단축3";#N/A,#N/A,FALSE,"장축";#N/A,#N/A,FALSE,"4WD"}</definedName>
    <definedName name="디젤1" hidden="1">{#N/A,#N/A,FALSE,"단축1";#N/A,#N/A,FALSE,"단축2";#N/A,#N/A,FALSE,"단축3";#N/A,#N/A,FALSE,"장축";#N/A,#N/A,FALSE,"4WD"}</definedName>
    <definedName name="디젤2" localSheetId="7" hidden="1">{#N/A,#N/A,FALSE,"단축1";#N/A,#N/A,FALSE,"단축2";#N/A,#N/A,FALSE,"단축3";#N/A,#N/A,FALSE,"장축";#N/A,#N/A,FALSE,"4WD"}</definedName>
    <definedName name="디젤2" localSheetId="16" hidden="1">{#N/A,#N/A,FALSE,"단축1";#N/A,#N/A,FALSE,"단축2";#N/A,#N/A,FALSE,"단축3";#N/A,#N/A,FALSE,"장축";#N/A,#N/A,FALSE,"4WD"}</definedName>
    <definedName name="디젤2" localSheetId="17" hidden="1">{#N/A,#N/A,FALSE,"단축1";#N/A,#N/A,FALSE,"단축2";#N/A,#N/A,FALSE,"단축3";#N/A,#N/A,FALSE,"장축";#N/A,#N/A,FALSE,"4WD"}</definedName>
    <definedName name="디젤2" localSheetId="13" hidden="1">{#N/A,#N/A,FALSE,"단축1";#N/A,#N/A,FALSE,"단축2";#N/A,#N/A,FALSE,"단축3";#N/A,#N/A,FALSE,"장축";#N/A,#N/A,FALSE,"4WD"}</definedName>
    <definedName name="디젤2" localSheetId="14" hidden="1">{#N/A,#N/A,FALSE,"단축1";#N/A,#N/A,FALSE,"단축2";#N/A,#N/A,FALSE,"단축3";#N/A,#N/A,FALSE,"장축";#N/A,#N/A,FALSE,"4WD"}</definedName>
    <definedName name="디젤2" localSheetId="15" hidden="1">{#N/A,#N/A,FALSE,"단축1";#N/A,#N/A,FALSE,"단축2";#N/A,#N/A,FALSE,"단축3";#N/A,#N/A,FALSE,"장축";#N/A,#N/A,FALSE,"4WD"}</definedName>
    <definedName name="디젤2" hidden="1">{#N/A,#N/A,FALSE,"단축1";#N/A,#N/A,FALSE,"단축2";#N/A,#N/A,FALSE,"단축3";#N/A,#N/A,FALSE,"장축";#N/A,#N/A,FALSE,"4WD"}</definedName>
    <definedName name="디젤엔진개발실" localSheetId="6">#REF!</definedName>
    <definedName name="디젤엔진개발실">#REF!</definedName>
    <definedName name="디ㅣ낭" localSheetId="7" hidden="1">{#N/A,#N/A,TRUE,"Y생산";#N/A,#N/A,TRUE,"Y판매";#N/A,#N/A,TRUE,"Y총물량";#N/A,#N/A,TRUE,"Y능력";#N/A,#N/A,TRUE,"YKD"}</definedName>
    <definedName name="디ㅣ낭" localSheetId="16" hidden="1">{#N/A,#N/A,TRUE,"Y생산";#N/A,#N/A,TRUE,"Y판매";#N/A,#N/A,TRUE,"Y총물량";#N/A,#N/A,TRUE,"Y능력";#N/A,#N/A,TRUE,"YKD"}</definedName>
    <definedName name="디ㅣ낭" localSheetId="6" hidden="1">{#N/A,#N/A,TRUE,"Y생산";#N/A,#N/A,TRUE,"Y판매";#N/A,#N/A,TRUE,"Y총물량";#N/A,#N/A,TRUE,"Y능력";#N/A,#N/A,TRUE,"YKD"}</definedName>
    <definedName name="디ㅣ낭" localSheetId="17" hidden="1">{#N/A,#N/A,TRUE,"Y생산";#N/A,#N/A,TRUE,"Y판매";#N/A,#N/A,TRUE,"Y총물량";#N/A,#N/A,TRUE,"Y능력";#N/A,#N/A,TRUE,"YKD"}</definedName>
    <definedName name="디ㅣ낭" localSheetId="13" hidden="1">{#N/A,#N/A,TRUE,"Y생산";#N/A,#N/A,TRUE,"Y판매";#N/A,#N/A,TRUE,"Y총물량";#N/A,#N/A,TRUE,"Y능력";#N/A,#N/A,TRUE,"YKD"}</definedName>
    <definedName name="디ㅣ낭" localSheetId="14" hidden="1">{#N/A,#N/A,TRUE,"Y생산";#N/A,#N/A,TRUE,"Y판매";#N/A,#N/A,TRUE,"Y총물량";#N/A,#N/A,TRUE,"Y능력";#N/A,#N/A,TRUE,"YKD"}</definedName>
    <definedName name="디ㅣ낭" localSheetId="15" hidden="1">{#N/A,#N/A,TRUE,"Y생산";#N/A,#N/A,TRUE,"Y판매";#N/A,#N/A,TRUE,"Y총물량";#N/A,#N/A,TRUE,"Y능력";#N/A,#N/A,TRUE,"YKD"}</definedName>
    <definedName name="디ㅣ낭" hidden="1">{#N/A,#N/A,TRUE,"Y생산";#N/A,#N/A,TRUE,"Y판매";#N/A,#N/A,TRUE,"Y총물량";#N/A,#N/A,TRUE,"Y능력";#N/A,#N/A,TRUE,"YKD"}</definedName>
    <definedName name="ㄸ" localSheetId="7" hidden="1">{#N/A,#N/A,FALSE,"단축1";#N/A,#N/A,FALSE,"단축2";#N/A,#N/A,FALSE,"단축3";#N/A,#N/A,FALSE,"장축";#N/A,#N/A,FALSE,"4WD"}</definedName>
    <definedName name="ㄸ" localSheetId="16" hidden="1">{#N/A,#N/A,FALSE,"단축1";#N/A,#N/A,FALSE,"단축2";#N/A,#N/A,FALSE,"단축3";#N/A,#N/A,FALSE,"장축";#N/A,#N/A,FALSE,"4WD"}</definedName>
    <definedName name="ㄸ" localSheetId="17" hidden="1">{#N/A,#N/A,FALSE,"단축1";#N/A,#N/A,FALSE,"단축2";#N/A,#N/A,FALSE,"단축3";#N/A,#N/A,FALSE,"장축";#N/A,#N/A,FALSE,"4WD"}</definedName>
    <definedName name="ㄸ" localSheetId="14" hidden="1">{#N/A,#N/A,FALSE,"단축1";#N/A,#N/A,FALSE,"단축2";#N/A,#N/A,FALSE,"단축3";#N/A,#N/A,FALSE,"장축";#N/A,#N/A,FALSE,"4WD"}</definedName>
    <definedName name="ㄸ" localSheetId="15" hidden="1">{#N/A,#N/A,FALSE,"단축1";#N/A,#N/A,FALSE,"단축2";#N/A,#N/A,FALSE,"단축3";#N/A,#N/A,FALSE,"장축";#N/A,#N/A,FALSE,"4WD"}</definedName>
    <definedName name="ㄸ" hidden="1">{#N/A,#N/A,FALSE,"단축1";#N/A,#N/A,FALSE,"단축2";#N/A,#N/A,FALSE,"단축3";#N/A,#N/A,FALSE,"장축";#N/A,#N/A,FALSE,"4WD"}</definedName>
    <definedName name="띠">#REF!</definedName>
    <definedName name="ㄹ" localSheetId="7" hidden="1">{#N/A,#N/A,TRUE,"Y생산";#N/A,#N/A,TRUE,"Y판매";#N/A,#N/A,TRUE,"Y총물량";#N/A,#N/A,TRUE,"Y능력";#N/A,#N/A,TRUE,"YKD"}</definedName>
    <definedName name="ㄹ" localSheetId="16" hidden="1">{#N/A,#N/A,TRUE,"Y생산";#N/A,#N/A,TRUE,"Y판매";#N/A,#N/A,TRUE,"Y총물량";#N/A,#N/A,TRUE,"Y능력";#N/A,#N/A,TRUE,"YKD"}</definedName>
    <definedName name="ㄹ" localSheetId="6" hidden="1">{#N/A,#N/A,TRUE,"Y생산";#N/A,#N/A,TRUE,"Y판매";#N/A,#N/A,TRUE,"Y총물량";#N/A,#N/A,TRUE,"Y능력";#N/A,#N/A,TRUE,"YKD"}</definedName>
    <definedName name="ㄹ" localSheetId="17" hidden="1">{#N/A,#N/A,TRUE,"Y생산";#N/A,#N/A,TRUE,"Y판매";#N/A,#N/A,TRUE,"Y총물량";#N/A,#N/A,TRUE,"Y능력";#N/A,#N/A,TRUE,"YKD"}</definedName>
    <definedName name="ㄹ" localSheetId="13" hidden="1">{#N/A,#N/A,FALSE,"단축1";#N/A,#N/A,FALSE,"단축2";#N/A,#N/A,FALSE,"단축3";#N/A,#N/A,FALSE,"장축";#N/A,#N/A,FALSE,"4WD"}</definedName>
    <definedName name="ㄹ" localSheetId="14" hidden="1">{#N/A,#N/A,TRUE,"Y생산";#N/A,#N/A,TRUE,"Y판매";#N/A,#N/A,TRUE,"Y총물량";#N/A,#N/A,TRUE,"Y능력";#N/A,#N/A,TRUE,"YKD"}</definedName>
    <definedName name="ㄹ" localSheetId="15" hidden="1">{#N/A,#N/A,TRUE,"Y생산";#N/A,#N/A,TRUE,"Y판매";#N/A,#N/A,TRUE,"Y총물량";#N/A,#N/A,TRUE,"Y능력";#N/A,#N/A,TRUE,"YKD"}</definedName>
    <definedName name="ㄹ" hidden="1">{#N/A,#N/A,TRUE,"Y생산";#N/A,#N/A,TRUE,"Y판매";#N/A,#N/A,TRUE,"Y총물량";#N/A,#N/A,TRUE,"Y능력";#N/A,#N/A,TRUE,"YKD"}</definedName>
    <definedName name="ㄹ71" localSheetId="6">#REF!</definedName>
    <definedName name="ㄹ71">#REF!</definedName>
    <definedName name="ㄹㄴㅁㅇㄹ" localSheetId="7" hidden="1">{#N/A,#N/A,FALSE,"단축1";#N/A,#N/A,FALSE,"단축2";#N/A,#N/A,FALSE,"단축3";#N/A,#N/A,FALSE,"장축";#N/A,#N/A,FALSE,"4WD"}</definedName>
    <definedName name="ㄹㄴㅁㅇㄹ" localSheetId="16" hidden="1">{#N/A,#N/A,FALSE,"단축1";#N/A,#N/A,FALSE,"단축2";#N/A,#N/A,FALSE,"단축3";#N/A,#N/A,FALSE,"장축";#N/A,#N/A,FALSE,"4WD"}</definedName>
    <definedName name="ㄹㄴㅁㅇㄹ" localSheetId="17" hidden="1">{#N/A,#N/A,FALSE,"단축1";#N/A,#N/A,FALSE,"단축2";#N/A,#N/A,FALSE,"단축3";#N/A,#N/A,FALSE,"장축";#N/A,#N/A,FALSE,"4WD"}</definedName>
    <definedName name="ㄹㄴㅁㅇㄹ" localSheetId="13" hidden="1">{#N/A,#N/A,FALSE,"단축1";#N/A,#N/A,FALSE,"단축2";#N/A,#N/A,FALSE,"단축3";#N/A,#N/A,FALSE,"장축";#N/A,#N/A,FALSE,"4WD"}</definedName>
    <definedName name="ㄹㄴㅁㅇㄹ" localSheetId="14" hidden="1">{#N/A,#N/A,FALSE,"단축1";#N/A,#N/A,FALSE,"단축2";#N/A,#N/A,FALSE,"단축3";#N/A,#N/A,FALSE,"장축";#N/A,#N/A,FALSE,"4WD"}</definedName>
    <definedName name="ㄹㄴㅁㅇㄹ" localSheetId="15" hidden="1">{#N/A,#N/A,FALSE,"단축1";#N/A,#N/A,FALSE,"단축2";#N/A,#N/A,FALSE,"단축3";#N/A,#N/A,FALSE,"장축";#N/A,#N/A,FALSE,"4WD"}</definedName>
    <definedName name="ㄹㄴㅁㅇㄹ" hidden="1">{#N/A,#N/A,FALSE,"단축1";#N/A,#N/A,FALSE,"단축2";#N/A,#N/A,FALSE,"단축3";#N/A,#N/A,FALSE,"장축";#N/A,#N/A,FALSE,"4WD"}</definedName>
    <definedName name="ㄹㄴㅇㄴ">#REF!</definedName>
    <definedName name="ㄹㄴㅇㅇㄴㄹ" localSheetId="7" hidden="1">{#N/A,#N/A,FALSE,"단축1";#N/A,#N/A,FALSE,"단축2";#N/A,#N/A,FALSE,"단축3";#N/A,#N/A,FALSE,"장축";#N/A,#N/A,FALSE,"4WD"}</definedName>
    <definedName name="ㄹㄴㅇㅇㄴㄹ" localSheetId="16" hidden="1">{#N/A,#N/A,FALSE,"단축1";#N/A,#N/A,FALSE,"단축2";#N/A,#N/A,FALSE,"단축3";#N/A,#N/A,FALSE,"장축";#N/A,#N/A,FALSE,"4WD"}</definedName>
    <definedName name="ㄹㄴㅇㅇㄴㄹ" localSheetId="17" hidden="1">{#N/A,#N/A,FALSE,"단축1";#N/A,#N/A,FALSE,"단축2";#N/A,#N/A,FALSE,"단축3";#N/A,#N/A,FALSE,"장축";#N/A,#N/A,FALSE,"4WD"}</definedName>
    <definedName name="ㄹㄴㅇㅇㄴㄹ" localSheetId="13" hidden="1">{#N/A,#N/A,FALSE,"단축1";#N/A,#N/A,FALSE,"단축2";#N/A,#N/A,FALSE,"단축3";#N/A,#N/A,FALSE,"장축";#N/A,#N/A,FALSE,"4WD"}</definedName>
    <definedName name="ㄹㄴㅇㅇㄴㄹ" localSheetId="14" hidden="1">{#N/A,#N/A,FALSE,"단축1";#N/A,#N/A,FALSE,"단축2";#N/A,#N/A,FALSE,"단축3";#N/A,#N/A,FALSE,"장축";#N/A,#N/A,FALSE,"4WD"}</definedName>
    <definedName name="ㄹㄴㅇㅇㄴㄹ" localSheetId="15" hidden="1">{#N/A,#N/A,FALSE,"단축1";#N/A,#N/A,FALSE,"단축2";#N/A,#N/A,FALSE,"단축3";#N/A,#N/A,FALSE,"장축";#N/A,#N/A,FALSE,"4WD"}</definedName>
    <definedName name="ㄹㄴㅇㅇㄴㄹ" hidden="1">{#N/A,#N/A,FALSE,"단축1";#N/A,#N/A,FALSE,"단축2";#N/A,#N/A,FALSE,"단축3";#N/A,#N/A,FALSE,"장축";#N/A,#N/A,FALSE,"4WD"}</definedName>
    <definedName name="ㄹㄴㅇㅇㅇ">#N/A</definedName>
    <definedName name="ㄹㄷㄹ" localSheetId="7" hidden="1">{#N/A,#N/A,FALSE,"단축1";#N/A,#N/A,FALSE,"단축2";#N/A,#N/A,FALSE,"단축3";#N/A,#N/A,FALSE,"장축";#N/A,#N/A,FALSE,"4WD"}</definedName>
    <definedName name="ㄹㄷㄹ" localSheetId="16" hidden="1">{#N/A,#N/A,FALSE,"단축1";#N/A,#N/A,FALSE,"단축2";#N/A,#N/A,FALSE,"단축3";#N/A,#N/A,FALSE,"장축";#N/A,#N/A,FALSE,"4WD"}</definedName>
    <definedName name="ㄹㄷㄹ" localSheetId="6" hidden="1">{#N/A,#N/A,FALSE,"단축1";#N/A,#N/A,FALSE,"단축2";#N/A,#N/A,FALSE,"단축3";#N/A,#N/A,FALSE,"장축";#N/A,#N/A,FALSE,"4WD"}</definedName>
    <definedName name="ㄹㄷㄹ" localSheetId="17" hidden="1">{#N/A,#N/A,FALSE,"단축1";#N/A,#N/A,FALSE,"단축2";#N/A,#N/A,FALSE,"단축3";#N/A,#N/A,FALSE,"장축";#N/A,#N/A,FALSE,"4WD"}</definedName>
    <definedName name="ㄹㄷㄹ" localSheetId="13" hidden="1">{#N/A,#N/A,FALSE,"단축1";#N/A,#N/A,FALSE,"단축2";#N/A,#N/A,FALSE,"단축3";#N/A,#N/A,FALSE,"장축";#N/A,#N/A,FALSE,"4WD"}</definedName>
    <definedName name="ㄹㄷㄹ" localSheetId="14" hidden="1">{#N/A,#N/A,FALSE,"단축1";#N/A,#N/A,FALSE,"단축2";#N/A,#N/A,FALSE,"단축3";#N/A,#N/A,FALSE,"장축";#N/A,#N/A,FALSE,"4WD"}</definedName>
    <definedName name="ㄹㄷㄹ" localSheetId="15" hidden="1">{#N/A,#N/A,FALSE,"단축1";#N/A,#N/A,FALSE,"단축2";#N/A,#N/A,FALSE,"단축3";#N/A,#N/A,FALSE,"장축";#N/A,#N/A,FALSE,"4WD"}</definedName>
    <definedName name="ㄹㄷㄹ" hidden="1">{#N/A,#N/A,FALSE,"단축1";#N/A,#N/A,FALSE,"단축2";#N/A,#N/A,FALSE,"단축3";#N/A,#N/A,FALSE,"장축";#N/A,#N/A,FALSE,"4WD"}</definedName>
    <definedName name="ㄹㄷㅇ" localSheetId="6">#REF!</definedName>
    <definedName name="ㄹㄷㅇ">#REF!</definedName>
    <definedName name="ㄹㄹ" localSheetId="6">#REF!</definedName>
    <definedName name="ㄹㄹ">#REF!</definedName>
    <definedName name="ㄹㄹㄴ" localSheetId="7" hidden="1">{#N/A,#N/A,FALSE,"단축1";#N/A,#N/A,FALSE,"단축2";#N/A,#N/A,FALSE,"단축3";#N/A,#N/A,FALSE,"장축";#N/A,#N/A,FALSE,"4WD"}</definedName>
    <definedName name="ㄹㄹㄴ" localSheetId="16" hidden="1">{#N/A,#N/A,FALSE,"단축1";#N/A,#N/A,FALSE,"단축2";#N/A,#N/A,FALSE,"단축3";#N/A,#N/A,FALSE,"장축";#N/A,#N/A,FALSE,"4WD"}</definedName>
    <definedName name="ㄹㄹㄴ" localSheetId="6" hidden="1">{#N/A,#N/A,FALSE,"단축1";#N/A,#N/A,FALSE,"단축2";#N/A,#N/A,FALSE,"단축3";#N/A,#N/A,FALSE,"장축";#N/A,#N/A,FALSE,"4WD"}</definedName>
    <definedName name="ㄹㄹㄴ" localSheetId="17" hidden="1">{#N/A,#N/A,FALSE,"단축1";#N/A,#N/A,FALSE,"단축2";#N/A,#N/A,FALSE,"단축3";#N/A,#N/A,FALSE,"장축";#N/A,#N/A,FALSE,"4WD"}</definedName>
    <definedName name="ㄹㄹㄴ" localSheetId="13" hidden="1">{#N/A,#N/A,FALSE,"단축1";#N/A,#N/A,FALSE,"단축2";#N/A,#N/A,FALSE,"단축3";#N/A,#N/A,FALSE,"장축";#N/A,#N/A,FALSE,"4WD"}</definedName>
    <definedName name="ㄹㄹㄴ" localSheetId="14" hidden="1">{#N/A,#N/A,FALSE,"단축1";#N/A,#N/A,FALSE,"단축2";#N/A,#N/A,FALSE,"단축3";#N/A,#N/A,FALSE,"장축";#N/A,#N/A,FALSE,"4WD"}</definedName>
    <definedName name="ㄹㄹㄴ" localSheetId="15" hidden="1">{#N/A,#N/A,FALSE,"단축1";#N/A,#N/A,FALSE,"단축2";#N/A,#N/A,FALSE,"단축3";#N/A,#N/A,FALSE,"장축";#N/A,#N/A,FALSE,"4WD"}</definedName>
    <definedName name="ㄹㄹㄴ" hidden="1">{#N/A,#N/A,FALSE,"단축1";#N/A,#N/A,FALSE,"단축2";#N/A,#N/A,FALSE,"단축3";#N/A,#N/A,FALSE,"장축";#N/A,#N/A,FALSE,"4WD"}</definedName>
    <definedName name="ㄹㄹㄹ">#REF!</definedName>
    <definedName name="ㄹㄹㄹ." localSheetId="7" hidden="1">{#N/A,#N/A,FALSE,"단축1";#N/A,#N/A,FALSE,"단축2";#N/A,#N/A,FALSE,"단축3";#N/A,#N/A,FALSE,"장축";#N/A,#N/A,FALSE,"4WD"}</definedName>
    <definedName name="ㄹㄹㄹ." localSheetId="16" hidden="1">{#N/A,#N/A,FALSE,"단축1";#N/A,#N/A,FALSE,"단축2";#N/A,#N/A,FALSE,"단축3";#N/A,#N/A,FALSE,"장축";#N/A,#N/A,FALSE,"4WD"}</definedName>
    <definedName name="ㄹㄹㄹ." localSheetId="17" hidden="1">{#N/A,#N/A,FALSE,"단축1";#N/A,#N/A,FALSE,"단축2";#N/A,#N/A,FALSE,"단축3";#N/A,#N/A,FALSE,"장축";#N/A,#N/A,FALSE,"4WD"}</definedName>
    <definedName name="ㄹㄹㄹ." localSheetId="13" hidden="1">{#N/A,#N/A,FALSE,"단축1";#N/A,#N/A,FALSE,"단축2";#N/A,#N/A,FALSE,"단축3";#N/A,#N/A,FALSE,"장축";#N/A,#N/A,FALSE,"4WD"}</definedName>
    <definedName name="ㄹㄹㄹ." localSheetId="14" hidden="1">{#N/A,#N/A,FALSE,"단축1";#N/A,#N/A,FALSE,"단축2";#N/A,#N/A,FALSE,"단축3";#N/A,#N/A,FALSE,"장축";#N/A,#N/A,FALSE,"4WD"}</definedName>
    <definedName name="ㄹㄹㄹ." localSheetId="15" hidden="1">{#N/A,#N/A,FALSE,"단축1";#N/A,#N/A,FALSE,"단축2";#N/A,#N/A,FALSE,"단축3";#N/A,#N/A,FALSE,"장축";#N/A,#N/A,FALSE,"4WD"}</definedName>
    <definedName name="ㄹㄹㄹ." hidden="1">{#N/A,#N/A,FALSE,"단축1";#N/A,#N/A,FALSE,"단축2";#N/A,#N/A,FALSE,"단축3";#N/A,#N/A,FALSE,"장축";#N/A,#N/A,FALSE,"4WD"}</definedName>
    <definedName name="ㄹㄹㄹㄹ" localSheetId="7" hidden="1">{#N/A,#N/A,FALSE,"단축1";#N/A,#N/A,FALSE,"단축2";#N/A,#N/A,FALSE,"단축3";#N/A,#N/A,FALSE,"장축";#N/A,#N/A,FALSE,"4WD"}</definedName>
    <definedName name="ㄹㄹㄹㄹ" localSheetId="16" hidden="1">{#N/A,#N/A,FALSE,"단축1";#N/A,#N/A,FALSE,"단축2";#N/A,#N/A,FALSE,"단축3";#N/A,#N/A,FALSE,"장축";#N/A,#N/A,FALSE,"4WD"}</definedName>
    <definedName name="ㄹㄹㄹㄹ" localSheetId="17" hidden="1">{#N/A,#N/A,FALSE,"단축1";#N/A,#N/A,FALSE,"단축2";#N/A,#N/A,FALSE,"단축3";#N/A,#N/A,FALSE,"장축";#N/A,#N/A,FALSE,"4WD"}</definedName>
    <definedName name="ㄹㄹㄹㄹ" localSheetId="13" hidden="1">{#N/A,#N/A,FALSE,"단축1";#N/A,#N/A,FALSE,"단축2";#N/A,#N/A,FALSE,"단축3";#N/A,#N/A,FALSE,"장축";#N/A,#N/A,FALSE,"4WD"}</definedName>
    <definedName name="ㄹㄹㄹㄹ" localSheetId="14" hidden="1">{#N/A,#N/A,FALSE,"단축1";#N/A,#N/A,FALSE,"단축2";#N/A,#N/A,FALSE,"단축3";#N/A,#N/A,FALSE,"장축";#N/A,#N/A,FALSE,"4WD"}</definedName>
    <definedName name="ㄹㄹㄹㄹ" localSheetId="15" hidden="1">{#N/A,#N/A,FALSE,"단축1";#N/A,#N/A,FALSE,"단축2";#N/A,#N/A,FALSE,"단축3";#N/A,#N/A,FALSE,"장축";#N/A,#N/A,FALSE,"4WD"}</definedName>
    <definedName name="ㄹㄹㄹㄹ" hidden="1">{#N/A,#N/A,FALSE,"단축1";#N/A,#N/A,FALSE,"단축2";#N/A,#N/A,FALSE,"단축3";#N/A,#N/A,FALSE,"장축";#N/A,#N/A,FALSE,"4WD"}</definedName>
    <definedName name="ㄹㄹㄹㄹㄹ" localSheetId="7">BlankMacro1</definedName>
    <definedName name="ㄹㄹㄹㄹㄹ" localSheetId="16">BlankMacro1</definedName>
    <definedName name="ㄹㄹㄹㄹㄹ" localSheetId="17">BlankMacro1</definedName>
    <definedName name="ㄹㄹㄹㄹㄹ" localSheetId="10">BlankMacro1</definedName>
    <definedName name="ㄹㄹㄹㄹㄹ" localSheetId="8">BlankMacro1</definedName>
    <definedName name="ㄹㄹㄹㄹㄹ" localSheetId="0">BlankMacro1</definedName>
    <definedName name="ㄹㄹㄹㄹㄹ" localSheetId="13">BlankMacro1</definedName>
    <definedName name="ㄹㄹㄹㄹㄹ" localSheetId="14">BlankMacro1</definedName>
    <definedName name="ㄹㄹㄹㄹㄹ" localSheetId="11">BlankMacro1</definedName>
    <definedName name="ㄹㄹㄹㄹㄹ" localSheetId="15">BlankMacro1</definedName>
    <definedName name="ㄹㄹㄹㄹㄹ">BlankMacro1</definedName>
    <definedName name="ㄹㄹㄹㄹㄹㄹㄹ" localSheetId="7">BlankMacro1</definedName>
    <definedName name="ㄹㄹㄹㄹㄹㄹㄹ" localSheetId="16">BlankMacro1</definedName>
    <definedName name="ㄹㄹㄹㄹㄹㄹㄹ" localSheetId="17">BlankMacro1</definedName>
    <definedName name="ㄹㄹㄹㄹㄹㄹㄹ" localSheetId="10">BlankMacro1</definedName>
    <definedName name="ㄹㄹㄹㄹㄹㄹㄹ" localSheetId="8">BlankMacro1</definedName>
    <definedName name="ㄹㄹㄹㄹㄹㄹㄹ" localSheetId="0">BlankMacro1</definedName>
    <definedName name="ㄹㄹㄹㄹㄹㄹㄹ" localSheetId="13">BlankMacro1</definedName>
    <definedName name="ㄹㄹㄹㄹㄹㄹㄹ" localSheetId="14">BlankMacro1</definedName>
    <definedName name="ㄹㄹㄹㄹㄹㄹㄹ" localSheetId="11">BlankMacro1</definedName>
    <definedName name="ㄹㄹㄹㄹㄹㄹㄹ" localSheetId="15">BlankMacro1</definedName>
    <definedName name="ㄹㄹㄹㄹㄹㄹㄹ">BlankMacro1</definedName>
    <definedName name="ㄹ류ㅠㅠ" localSheetId="7" hidden="1">{#N/A,#N/A,FALSE,"단축1";#N/A,#N/A,FALSE,"단축2";#N/A,#N/A,FALSE,"단축3";#N/A,#N/A,FALSE,"장축";#N/A,#N/A,FALSE,"4WD"}</definedName>
    <definedName name="ㄹ류ㅠㅠ" localSheetId="16" hidden="1">{#N/A,#N/A,FALSE,"단축1";#N/A,#N/A,FALSE,"단축2";#N/A,#N/A,FALSE,"단축3";#N/A,#N/A,FALSE,"장축";#N/A,#N/A,FALSE,"4WD"}</definedName>
    <definedName name="ㄹ류ㅠㅠ" localSheetId="17" hidden="1">{#N/A,#N/A,FALSE,"단축1";#N/A,#N/A,FALSE,"단축2";#N/A,#N/A,FALSE,"단축3";#N/A,#N/A,FALSE,"장축";#N/A,#N/A,FALSE,"4WD"}</definedName>
    <definedName name="ㄹ류ㅠㅠ" localSheetId="13" hidden="1">{#N/A,#N/A,FALSE,"단축1";#N/A,#N/A,FALSE,"단축2";#N/A,#N/A,FALSE,"단축3";#N/A,#N/A,FALSE,"장축";#N/A,#N/A,FALSE,"4WD"}</definedName>
    <definedName name="ㄹ류ㅠㅠ" localSheetId="14" hidden="1">{#N/A,#N/A,FALSE,"단축1";#N/A,#N/A,FALSE,"단축2";#N/A,#N/A,FALSE,"단축3";#N/A,#N/A,FALSE,"장축";#N/A,#N/A,FALSE,"4WD"}</definedName>
    <definedName name="ㄹ류ㅠㅠ" localSheetId="15" hidden="1">{#N/A,#N/A,FALSE,"단축1";#N/A,#N/A,FALSE,"단축2";#N/A,#N/A,FALSE,"단축3";#N/A,#N/A,FALSE,"장축";#N/A,#N/A,FALSE,"4WD"}</definedName>
    <definedName name="ㄹ류ㅠㅠ" hidden="1">{#N/A,#N/A,FALSE,"단축1";#N/A,#N/A,FALSE,"단축2";#N/A,#N/A,FALSE,"단축3";#N/A,#N/A,FALSE,"장축";#N/A,#N/A,FALSE,"4WD"}</definedName>
    <definedName name="ㄹㅇ" localSheetId="7" hidden="1">{#N/A,#N/A,FALSE,"단축1";#N/A,#N/A,FALSE,"단축2";#N/A,#N/A,FALSE,"단축3";#N/A,#N/A,FALSE,"장축";#N/A,#N/A,FALSE,"4WD"}</definedName>
    <definedName name="ㄹㅇ" localSheetId="16" hidden="1">{#N/A,#N/A,FALSE,"단축1";#N/A,#N/A,FALSE,"단축2";#N/A,#N/A,FALSE,"단축3";#N/A,#N/A,FALSE,"장축";#N/A,#N/A,FALSE,"4WD"}</definedName>
    <definedName name="ㄹㅇ" localSheetId="6" hidden="1">{#N/A,#N/A,TRUE,"Y생산";#N/A,#N/A,TRUE,"Y판매";#N/A,#N/A,TRUE,"Y총물량";#N/A,#N/A,TRUE,"Y능력";#N/A,#N/A,TRUE,"YKD"}</definedName>
    <definedName name="ㄹㅇ" localSheetId="17" hidden="1">{#N/A,#N/A,FALSE,"단축1";#N/A,#N/A,FALSE,"단축2";#N/A,#N/A,FALSE,"단축3";#N/A,#N/A,FALSE,"장축";#N/A,#N/A,FALSE,"4WD"}</definedName>
    <definedName name="ㄹㅇ" localSheetId="13" hidden="1">{#N/A,#N/A,TRUE,"Y생산";#N/A,#N/A,TRUE,"Y판매";#N/A,#N/A,TRUE,"Y총물량";#N/A,#N/A,TRUE,"Y능력";#N/A,#N/A,TRUE,"YKD"}</definedName>
    <definedName name="ㄹㅇ" localSheetId="14" hidden="1">{#N/A,#N/A,FALSE,"단축1";#N/A,#N/A,FALSE,"단축2";#N/A,#N/A,FALSE,"단축3";#N/A,#N/A,FALSE,"장축";#N/A,#N/A,FALSE,"4WD"}</definedName>
    <definedName name="ㄹㅇ" localSheetId="15" hidden="1">{#N/A,#N/A,FALSE,"단축1";#N/A,#N/A,FALSE,"단축2";#N/A,#N/A,FALSE,"단축3";#N/A,#N/A,FALSE,"장축";#N/A,#N/A,FALSE,"4WD"}</definedName>
    <definedName name="ㄹㅇ" hidden="1">{#N/A,#N/A,FALSE,"단축1";#N/A,#N/A,FALSE,"단축2";#N/A,#N/A,FALSE,"단축3";#N/A,#N/A,FALSE,"장축";#N/A,#N/A,FALSE,"4WD"}</definedName>
    <definedName name="ㄹㅇㄴ">#N/A</definedName>
    <definedName name="ㄹㅇㄴㄷㄹ" hidden="1">{#N/A,#N/A,FALSE,"단축1";#N/A,#N/A,FALSE,"단축2";#N/A,#N/A,FALSE,"단축3";#N/A,#N/A,FALSE,"장축";#N/A,#N/A,FALSE,"4WD"}</definedName>
    <definedName name="ㄹㅇㄶ">#REF!</definedName>
    <definedName name="ㄹㅇㄹㄹㄴ23ㅑ23" localSheetId="7" hidden="1">{#N/A,#N/A,FALSE,"단축1";#N/A,#N/A,FALSE,"단축2";#N/A,#N/A,FALSE,"단축3";#N/A,#N/A,FALSE,"장축";#N/A,#N/A,FALSE,"4WD"}</definedName>
    <definedName name="ㄹㅇㄹㄹㄴ23ㅑ23" localSheetId="16" hidden="1">{#N/A,#N/A,FALSE,"단축1";#N/A,#N/A,FALSE,"단축2";#N/A,#N/A,FALSE,"단축3";#N/A,#N/A,FALSE,"장축";#N/A,#N/A,FALSE,"4WD"}</definedName>
    <definedName name="ㄹㅇㄹㄹㄴ23ㅑ23" localSheetId="17" hidden="1">{#N/A,#N/A,FALSE,"단축1";#N/A,#N/A,FALSE,"단축2";#N/A,#N/A,FALSE,"단축3";#N/A,#N/A,FALSE,"장축";#N/A,#N/A,FALSE,"4WD"}</definedName>
    <definedName name="ㄹㅇㄹㄹㄴ23ㅑ23" localSheetId="13" hidden="1">{#N/A,#N/A,FALSE,"단축1";#N/A,#N/A,FALSE,"단축2";#N/A,#N/A,FALSE,"단축3";#N/A,#N/A,FALSE,"장축";#N/A,#N/A,FALSE,"4WD"}</definedName>
    <definedName name="ㄹㅇㄹㄹㄴ23ㅑ23" localSheetId="14" hidden="1">{#N/A,#N/A,FALSE,"단축1";#N/A,#N/A,FALSE,"단축2";#N/A,#N/A,FALSE,"단축3";#N/A,#N/A,FALSE,"장축";#N/A,#N/A,FALSE,"4WD"}</definedName>
    <definedName name="ㄹㅇㄹㄹㄴ23ㅑ23" localSheetId="15" hidden="1">{#N/A,#N/A,FALSE,"단축1";#N/A,#N/A,FALSE,"단축2";#N/A,#N/A,FALSE,"단축3";#N/A,#N/A,FALSE,"장축";#N/A,#N/A,FALSE,"4WD"}</definedName>
    <definedName name="ㄹㅇㄹㄹㄴ23ㅑ23" hidden="1">{#N/A,#N/A,FALSE,"단축1";#N/A,#N/A,FALSE,"단축2";#N/A,#N/A,FALSE,"단축3";#N/A,#N/A,FALSE,"장축";#N/A,#N/A,FALSE,"4WD"}</definedName>
    <definedName name="ㄹㅇㄹㅇㅀ">#N/A</definedName>
    <definedName name="ㄹㅇㅀ" localSheetId="7" hidden="1">{#N/A,#N/A,FALSE,"단축1";#N/A,#N/A,FALSE,"단축2";#N/A,#N/A,FALSE,"단축3";#N/A,#N/A,FALSE,"장축";#N/A,#N/A,FALSE,"4WD"}</definedName>
    <definedName name="ㄹㅇㅀ" localSheetId="16" hidden="1">{#N/A,#N/A,FALSE,"단축1";#N/A,#N/A,FALSE,"단축2";#N/A,#N/A,FALSE,"단축3";#N/A,#N/A,FALSE,"장축";#N/A,#N/A,FALSE,"4WD"}</definedName>
    <definedName name="ㄹㅇㅀ" localSheetId="6" hidden="1">{#N/A,#N/A,FALSE,"단축1";#N/A,#N/A,FALSE,"단축2";#N/A,#N/A,FALSE,"단축3";#N/A,#N/A,FALSE,"장축";#N/A,#N/A,FALSE,"4WD"}</definedName>
    <definedName name="ㄹㅇㅀ" localSheetId="17" hidden="1">{#N/A,#N/A,FALSE,"단축1";#N/A,#N/A,FALSE,"단축2";#N/A,#N/A,FALSE,"단축3";#N/A,#N/A,FALSE,"장축";#N/A,#N/A,FALSE,"4WD"}</definedName>
    <definedName name="ㄹㅇㅀ" localSheetId="13" hidden="1">{#N/A,#N/A,FALSE,"단축1";#N/A,#N/A,FALSE,"단축2";#N/A,#N/A,FALSE,"단축3";#N/A,#N/A,FALSE,"장축";#N/A,#N/A,FALSE,"4WD"}</definedName>
    <definedName name="ㄹㅇㅀ" localSheetId="14" hidden="1">{#N/A,#N/A,FALSE,"단축1";#N/A,#N/A,FALSE,"단축2";#N/A,#N/A,FALSE,"단축3";#N/A,#N/A,FALSE,"장축";#N/A,#N/A,FALSE,"4WD"}</definedName>
    <definedName name="ㄹㅇㅀ" localSheetId="15" hidden="1">{#N/A,#N/A,FALSE,"단축1";#N/A,#N/A,FALSE,"단축2";#N/A,#N/A,FALSE,"단축3";#N/A,#N/A,FALSE,"장축";#N/A,#N/A,FALSE,"4WD"}</definedName>
    <definedName name="ㄹㅇㅀ" hidden="1">{#N/A,#N/A,FALSE,"단축1";#N/A,#N/A,FALSE,"단축2";#N/A,#N/A,FALSE,"단축3";#N/A,#N/A,FALSE,"장축";#N/A,#N/A,FALSE,"4WD"}</definedName>
    <definedName name="ㄹㅇㅇㄹ" localSheetId="7" hidden="1">{#N/A,#N/A,FALSE,"단축1";#N/A,#N/A,FALSE,"단축2";#N/A,#N/A,FALSE,"단축3";#N/A,#N/A,FALSE,"장축";#N/A,#N/A,FALSE,"4WD"}</definedName>
    <definedName name="ㄹㅇㅇㄹ" localSheetId="16" hidden="1">{#N/A,#N/A,FALSE,"단축1";#N/A,#N/A,FALSE,"단축2";#N/A,#N/A,FALSE,"단축3";#N/A,#N/A,FALSE,"장축";#N/A,#N/A,FALSE,"4WD"}</definedName>
    <definedName name="ㄹㅇㅇㄹ" localSheetId="17" hidden="1">{#N/A,#N/A,FALSE,"단축1";#N/A,#N/A,FALSE,"단축2";#N/A,#N/A,FALSE,"단축3";#N/A,#N/A,FALSE,"장축";#N/A,#N/A,FALSE,"4WD"}</definedName>
    <definedName name="ㄹㅇㅇㄹ" localSheetId="13" hidden="1">{#N/A,#N/A,FALSE,"단축1";#N/A,#N/A,FALSE,"단축2";#N/A,#N/A,FALSE,"단축3";#N/A,#N/A,FALSE,"장축";#N/A,#N/A,FALSE,"4WD"}</definedName>
    <definedName name="ㄹㅇㅇㄹ" localSheetId="14" hidden="1">{#N/A,#N/A,FALSE,"단축1";#N/A,#N/A,FALSE,"단축2";#N/A,#N/A,FALSE,"단축3";#N/A,#N/A,FALSE,"장축";#N/A,#N/A,FALSE,"4WD"}</definedName>
    <definedName name="ㄹㅇㅇㄹ" localSheetId="15" hidden="1">{#N/A,#N/A,FALSE,"단축1";#N/A,#N/A,FALSE,"단축2";#N/A,#N/A,FALSE,"단축3";#N/A,#N/A,FALSE,"장축";#N/A,#N/A,FALSE,"4WD"}</definedName>
    <definedName name="ㄹㅇㅇㄹ" hidden="1">{#N/A,#N/A,FALSE,"단축1";#N/A,#N/A,FALSE,"단축2";#N/A,#N/A,FALSE,"단축3";#N/A,#N/A,FALSE,"장축";#N/A,#N/A,FALSE,"4WD"}</definedName>
    <definedName name="ㄹㅇ유" localSheetId="7" hidden="1">{#N/A,#N/A,FALSE,"단축1";#N/A,#N/A,FALSE,"단축2";#N/A,#N/A,FALSE,"단축3";#N/A,#N/A,FALSE,"장축";#N/A,#N/A,FALSE,"4WD"}</definedName>
    <definedName name="ㄹㅇ유" localSheetId="16" hidden="1">{#N/A,#N/A,FALSE,"단축1";#N/A,#N/A,FALSE,"단축2";#N/A,#N/A,FALSE,"단축3";#N/A,#N/A,FALSE,"장축";#N/A,#N/A,FALSE,"4WD"}</definedName>
    <definedName name="ㄹㅇ유" localSheetId="17" hidden="1">{#N/A,#N/A,FALSE,"단축1";#N/A,#N/A,FALSE,"단축2";#N/A,#N/A,FALSE,"단축3";#N/A,#N/A,FALSE,"장축";#N/A,#N/A,FALSE,"4WD"}</definedName>
    <definedName name="ㄹㅇ유" localSheetId="13" hidden="1">{#N/A,#N/A,FALSE,"단축1";#N/A,#N/A,FALSE,"단축2";#N/A,#N/A,FALSE,"단축3";#N/A,#N/A,FALSE,"장축";#N/A,#N/A,FALSE,"4WD"}</definedName>
    <definedName name="ㄹㅇ유" localSheetId="14" hidden="1">{#N/A,#N/A,FALSE,"단축1";#N/A,#N/A,FALSE,"단축2";#N/A,#N/A,FALSE,"단축3";#N/A,#N/A,FALSE,"장축";#N/A,#N/A,FALSE,"4WD"}</definedName>
    <definedName name="ㄹㅇ유" localSheetId="15" hidden="1">{#N/A,#N/A,FALSE,"단축1";#N/A,#N/A,FALSE,"단축2";#N/A,#N/A,FALSE,"단축3";#N/A,#N/A,FALSE,"장축";#N/A,#N/A,FALSE,"4WD"}</definedName>
    <definedName name="ㄹㅇ유" hidden="1">{#N/A,#N/A,FALSE,"단축1";#N/A,#N/A,FALSE,"단축2";#N/A,#N/A,FALSE,"단축3";#N/A,#N/A,FALSE,"장축";#N/A,#N/A,FALSE,"4WD"}</definedName>
    <definedName name="ㄹㅇㅎ" localSheetId="13" hidden="1">{#N/A,#N/A,FALSE,"단축1";#N/A,#N/A,FALSE,"단축2";#N/A,#N/A,FALSE,"단축3";#N/A,#N/A,FALSE,"장축";#N/A,#N/A,FALSE,"4WD"}</definedName>
    <definedName name="ㄹㅇㅎ">[7]!ㄹㅇㅎ</definedName>
    <definedName name="ㄹㅇㅎㅇㅁㄴㄹ호">#REF!</definedName>
    <definedName name="ㄹㅇ호" localSheetId="7">BlankMacro1</definedName>
    <definedName name="ㄹㅇ호" localSheetId="16">BlankMacro1</definedName>
    <definedName name="ㄹㅇ호" localSheetId="17">BlankMacro1</definedName>
    <definedName name="ㄹㅇ호" localSheetId="10">BlankMacro1</definedName>
    <definedName name="ㄹㅇ호" localSheetId="8">BlankMacro1</definedName>
    <definedName name="ㄹㅇ호" localSheetId="0">BlankMacro1</definedName>
    <definedName name="ㄹㅇ호" localSheetId="13">#REF!</definedName>
    <definedName name="ㄹㅇ호" localSheetId="14">BlankMacro1</definedName>
    <definedName name="ㄹㅇ호" localSheetId="11">BlankMacro1</definedName>
    <definedName name="ㄹㅇ호" localSheetId="15">BlankMacro1</definedName>
    <definedName name="ㄹㅇ호">BlankMacro1</definedName>
    <definedName name="ㄹ어ㅓ럴" localSheetId="7" hidden="1">{#N/A,#N/A,FALSE,"단축1";#N/A,#N/A,FALSE,"단축2";#N/A,#N/A,FALSE,"단축3";#N/A,#N/A,FALSE,"장축";#N/A,#N/A,FALSE,"4WD"}</definedName>
    <definedName name="ㄹ어ㅓ럴" localSheetId="16" hidden="1">{#N/A,#N/A,FALSE,"단축1";#N/A,#N/A,FALSE,"단축2";#N/A,#N/A,FALSE,"단축3";#N/A,#N/A,FALSE,"장축";#N/A,#N/A,FALSE,"4WD"}</definedName>
    <definedName name="ㄹ어ㅓ럴" localSheetId="6" hidden="1">{#N/A,#N/A,FALSE,"단축1";#N/A,#N/A,FALSE,"단축2";#N/A,#N/A,FALSE,"단축3";#N/A,#N/A,FALSE,"장축";#N/A,#N/A,FALSE,"4WD"}</definedName>
    <definedName name="ㄹ어ㅓ럴" localSheetId="17" hidden="1">{#N/A,#N/A,FALSE,"단축1";#N/A,#N/A,FALSE,"단축2";#N/A,#N/A,FALSE,"단축3";#N/A,#N/A,FALSE,"장축";#N/A,#N/A,FALSE,"4WD"}</definedName>
    <definedName name="ㄹ어ㅓ럴" localSheetId="13" hidden="1">{#N/A,#N/A,FALSE,"단축1";#N/A,#N/A,FALSE,"단축2";#N/A,#N/A,FALSE,"단축3";#N/A,#N/A,FALSE,"장축";#N/A,#N/A,FALSE,"4WD"}</definedName>
    <definedName name="ㄹ어ㅓ럴" localSheetId="14" hidden="1">{#N/A,#N/A,FALSE,"단축1";#N/A,#N/A,FALSE,"단축2";#N/A,#N/A,FALSE,"단축3";#N/A,#N/A,FALSE,"장축";#N/A,#N/A,FALSE,"4WD"}</definedName>
    <definedName name="ㄹ어ㅓ럴" localSheetId="15" hidden="1">{#N/A,#N/A,FALSE,"단축1";#N/A,#N/A,FALSE,"단축2";#N/A,#N/A,FALSE,"단축3";#N/A,#N/A,FALSE,"장축";#N/A,#N/A,FALSE,"4WD"}</definedName>
    <definedName name="ㄹ어ㅓ럴" hidden="1">{#N/A,#N/A,FALSE,"단축1";#N/A,#N/A,FALSE,"단축2";#N/A,#N/A,FALSE,"단축3";#N/A,#N/A,FALSE,"장축";#N/A,#N/A,FALSE,"4WD"}</definedName>
    <definedName name="ㄹ오ㅗ" localSheetId="7">BlankMacro1</definedName>
    <definedName name="ㄹ오ㅗ" localSheetId="16">BlankMacro1</definedName>
    <definedName name="ㄹ오ㅗ" localSheetId="17">BlankMacro1</definedName>
    <definedName name="ㄹ오ㅗ" localSheetId="10">BlankMacro1</definedName>
    <definedName name="ㄹ오ㅗ" localSheetId="8">BlankMacro1</definedName>
    <definedName name="ㄹ오ㅗ" localSheetId="0">BlankMacro1</definedName>
    <definedName name="ㄹ오ㅗ" localSheetId="13">BlankMacro1</definedName>
    <definedName name="ㄹ오ㅗ" localSheetId="14">BlankMacro1</definedName>
    <definedName name="ㄹ오ㅗ" localSheetId="11">BlankMacro1</definedName>
    <definedName name="ㄹ오ㅗ" localSheetId="15">BlankMacro1</definedName>
    <definedName name="ㄹ오ㅗ">BlankMacro1</definedName>
    <definedName name="ㄹ헗" localSheetId="7">BlankMacro1</definedName>
    <definedName name="ㄹ헗" localSheetId="16">BlankMacro1</definedName>
    <definedName name="ㄹ헗" localSheetId="17">BlankMacro1</definedName>
    <definedName name="ㄹ헗" localSheetId="10">BlankMacro1</definedName>
    <definedName name="ㄹ헗" localSheetId="8">BlankMacro1</definedName>
    <definedName name="ㄹ헗" localSheetId="0">BlankMacro1</definedName>
    <definedName name="ㄹ헗" localSheetId="13">BlankMacro1</definedName>
    <definedName name="ㄹ헗" localSheetId="14">BlankMacro1</definedName>
    <definedName name="ㄹ헗" localSheetId="11">BlankMacro1</definedName>
    <definedName name="ㄹ헗" localSheetId="15">BlankMacro1</definedName>
    <definedName name="ㄹ헗">BlankMacro1</definedName>
    <definedName name="ㄹ헣ㄹ" localSheetId="7">BlankMacro1</definedName>
    <definedName name="ㄹ헣ㄹ" localSheetId="16">BlankMacro1</definedName>
    <definedName name="ㄹ헣ㄹ" localSheetId="17">BlankMacro1</definedName>
    <definedName name="ㄹ헣ㄹ" localSheetId="10">BlankMacro1</definedName>
    <definedName name="ㄹ헣ㄹ" localSheetId="8">BlankMacro1</definedName>
    <definedName name="ㄹ헣ㄹ" localSheetId="0">BlankMacro1</definedName>
    <definedName name="ㄹ헣ㄹ" localSheetId="13">BlankMacro1</definedName>
    <definedName name="ㄹ헣ㄹ" localSheetId="14">BlankMacro1</definedName>
    <definedName name="ㄹ헣ㄹ" localSheetId="11">BlankMacro1</definedName>
    <definedName name="ㄹ헣ㄹ" localSheetId="15">BlankMacro1</definedName>
    <definedName name="ㄹ헣ㄹ">BlankMacro1</definedName>
    <definedName name="ㄹ호" localSheetId="7" hidden="1">{#N/A,#N/A,FALSE,"단축1";#N/A,#N/A,FALSE,"단축2";#N/A,#N/A,FALSE,"단축3";#N/A,#N/A,FALSE,"장축";#N/A,#N/A,FALSE,"4WD"}</definedName>
    <definedName name="ㄹ호" localSheetId="16" hidden="1">{#N/A,#N/A,FALSE,"단축1";#N/A,#N/A,FALSE,"단축2";#N/A,#N/A,FALSE,"단축3";#N/A,#N/A,FALSE,"장축";#N/A,#N/A,FALSE,"4WD"}</definedName>
    <definedName name="ㄹ호" localSheetId="17" hidden="1">{#N/A,#N/A,FALSE,"단축1";#N/A,#N/A,FALSE,"단축2";#N/A,#N/A,FALSE,"단축3";#N/A,#N/A,FALSE,"장축";#N/A,#N/A,FALSE,"4WD"}</definedName>
    <definedName name="ㄹ호" localSheetId="13" hidden="1">{#N/A,#N/A,FALSE,"단축1";#N/A,#N/A,FALSE,"단축2";#N/A,#N/A,FALSE,"단축3";#N/A,#N/A,FALSE,"장축";#N/A,#N/A,FALSE,"4WD"}</definedName>
    <definedName name="ㄹ호" localSheetId="14" hidden="1">{#N/A,#N/A,FALSE,"단축1";#N/A,#N/A,FALSE,"단축2";#N/A,#N/A,FALSE,"단축3";#N/A,#N/A,FALSE,"장축";#N/A,#N/A,FALSE,"4WD"}</definedName>
    <definedName name="ㄹ호" localSheetId="15" hidden="1">{#N/A,#N/A,FALSE,"단축1";#N/A,#N/A,FALSE,"단축2";#N/A,#N/A,FALSE,"단축3";#N/A,#N/A,FALSE,"장축";#N/A,#N/A,FALSE,"4WD"}</definedName>
    <definedName name="ㄹ호" hidden="1">{#N/A,#N/A,FALSE,"단축1";#N/A,#N/A,FALSE,"단축2";#N/A,#N/A,FALSE,"단축3";#N/A,#N/A,FALSE,"장축";#N/A,#N/A,FALSE,"4WD"}</definedName>
    <definedName name="ㄹ호오" localSheetId="7" hidden="1">{#N/A,#N/A,FALSE,"단축1";#N/A,#N/A,FALSE,"단축2";#N/A,#N/A,FALSE,"단축3";#N/A,#N/A,FALSE,"장축";#N/A,#N/A,FALSE,"4WD"}</definedName>
    <definedName name="ㄹ호오" localSheetId="16" hidden="1">{#N/A,#N/A,FALSE,"단축1";#N/A,#N/A,FALSE,"단축2";#N/A,#N/A,FALSE,"단축3";#N/A,#N/A,FALSE,"장축";#N/A,#N/A,FALSE,"4WD"}</definedName>
    <definedName name="ㄹ호오" localSheetId="17" hidden="1">{#N/A,#N/A,FALSE,"단축1";#N/A,#N/A,FALSE,"단축2";#N/A,#N/A,FALSE,"단축3";#N/A,#N/A,FALSE,"장축";#N/A,#N/A,FALSE,"4WD"}</definedName>
    <definedName name="ㄹ호오" localSheetId="13" hidden="1">{#N/A,#N/A,FALSE,"단축1";#N/A,#N/A,FALSE,"단축2";#N/A,#N/A,FALSE,"단축3";#N/A,#N/A,FALSE,"장축";#N/A,#N/A,FALSE,"4WD"}</definedName>
    <definedName name="ㄹ호오" localSheetId="14" hidden="1">{#N/A,#N/A,FALSE,"단축1";#N/A,#N/A,FALSE,"단축2";#N/A,#N/A,FALSE,"단축3";#N/A,#N/A,FALSE,"장축";#N/A,#N/A,FALSE,"4WD"}</definedName>
    <definedName name="ㄹ호오" localSheetId="15" hidden="1">{#N/A,#N/A,FALSE,"단축1";#N/A,#N/A,FALSE,"단축2";#N/A,#N/A,FALSE,"단축3";#N/A,#N/A,FALSE,"장축";#N/A,#N/A,FALSE,"4WD"}</definedName>
    <definedName name="ㄹ호오" hidden="1">{#N/A,#N/A,FALSE,"단축1";#N/A,#N/A,FALSE,"단축2";#N/A,#N/A,FALSE,"단축3";#N/A,#N/A,FALSE,"장축";#N/A,#N/A,FALSE,"4WD"}</definedName>
    <definedName name="ㄹ호ㅓㅓ" localSheetId="7" hidden="1">{#N/A,#N/A,FALSE,"단축1";#N/A,#N/A,FALSE,"단축2";#N/A,#N/A,FALSE,"단축3";#N/A,#N/A,FALSE,"장축";#N/A,#N/A,FALSE,"4WD"}</definedName>
    <definedName name="ㄹ호ㅓㅓ" localSheetId="16" hidden="1">{#N/A,#N/A,FALSE,"단축1";#N/A,#N/A,FALSE,"단축2";#N/A,#N/A,FALSE,"단축3";#N/A,#N/A,FALSE,"장축";#N/A,#N/A,FALSE,"4WD"}</definedName>
    <definedName name="ㄹ호ㅓㅓ" localSheetId="17" hidden="1">{#N/A,#N/A,FALSE,"단축1";#N/A,#N/A,FALSE,"단축2";#N/A,#N/A,FALSE,"단축3";#N/A,#N/A,FALSE,"장축";#N/A,#N/A,FALSE,"4WD"}</definedName>
    <definedName name="ㄹ호ㅓㅓ" localSheetId="13" hidden="1">{#N/A,#N/A,FALSE,"단축1";#N/A,#N/A,FALSE,"단축2";#N/A,#N/A,FALSE,"단축3";#N/A,#N/A,FALSE,"장축";#N/A,#N/A,FALSE,"4WD"}</definedName>
    <definedName name="ㄹ호ㅓㅓ" localSheetId="14" hidden="1">{#N/A,#N/A,FALSE,"단축1";#N/A,#N/A,FALSE,"단축2";#N/A,#N/A,FALSE,"단축3";#N/A,#N/A,FALSE,"장축";#N/A,#N/A,FALSE,"4WD"}</definedName>
    <definedName name="ㄹ호ㅓㅓ" localSheetId="15" hidden="1">{#N/A,#N/A,FALSE,"단축1";#N/A,#N/A,FALSE,"단축2";#N/A,#N/A,FALSE,"단축3";#N/A,#N/A,FALSE,"장축";#N/A,#N/A,FALSE,"4WD"}</definedName>
    <definedName name="ㄹ호ㅓㅓ" hidden="1">{#N/A,#N/A,FALSE,"단축1";#N/A,#N/A,FALSE,"단축2";#N/A,#N/A,FALSE,"단축3";#N/A,#N/A,FALSE,"장축";#N/A,#N/A,FALSE,"4WD"}</definedName>
    <definedName name="ㄹ홀ㅇ" localSheetId="7">BlankMacro1</definedName>
    <definedName name="ㄹ홀ㅇ" localSheetId="16">BlankMacro1</definedName>
    <definedName name="ㄹ홀ㅇ" localSheetId="17">BlankMacro1</definedName>
    <definedName name="ㄹ홀ㅇ" localSheetId="10">BlankMacro1</definedName>
    <definedName name="ㄹ홀ㅇ" localSheetId="8">BlankMacro1</definedName>
    <definedName name="ㄹ홀ㅇ" localSheetId="0">BlankMacro1</definedName>
    <definedName name="ㄹ홀ㅇ" localSheetId="13">BlankMacro1</definedName>
    <definedName name="ㄹ홀ㅇ" localSheetId="14">BlankMacro1</definedName>
    <definedName name="ㄹ홀ㅇ" localSheetId="11">BlankMacro1</definedName>
    <definedName name="ㄹ홀ㅇ" localSheetId="15">BlankMacro1</definedName>
    <definedName name="ㄹ홀ㅇ">BlankMacro1</definedName>
    <definedName name="ㄹ화ㅏㅣㅣㅣ" localSheetId="13">[6]!ㄹ화ㅏㅣㅣㅣ</definedName>
    <definedName name="ㄹ화ㅏㅣㅣㅣ">[7]!ㄹ화ㅏㅣㅣㅣ</definedName>
    <definedName name="ㄹ히" localSheetId="7" hidden="1">{#N/A,#N/A,TRUE,"Y생산";#N/A,#N/A,TRUE,"Y판매";#N/A,#N/A,TRUE,"Y총물량";#N/A,#N/A,TRUE,"Y능력";#N/A,#N/A,TRUE,"YKD"}</definedName>
    <definedName name="ㄹ히" localSheetId="16" hidden="1">{#N/A,#N/A,TRUE,"Y생산";#N/A,#N/A,TRUE,"Y판매";#N/A,#N/A,TRUE,"Y총물량";#N/A,#N/A,TRUE,"Y능력";#N/A,#N/A,TRUE,"YKD"}</definedName>
    <definedName name="ㄹ히" localSheetId="6" hidden="1">{#N/A,#N/A,TRUE,"Y생산";#N/A,#N/A,TRUE,"Y판매";#N/A,#N/A,TRUE,"Y총물량";#N/A,#N/A,TRUE,"Y능력";#N/A,#N/A,TRUE,"YKD"}</definedName>
    <definedName name="ㄹ히" localSheetId="17" hidden="1">{#N/A,#N/A,TRUE,"Y생산";#N/A,#N/A,TRUE,"Y판매";#N/A,#N/A,TRUE,"Y총물량";#N/A,#N/A,TRUE,"Y능력";#N/A,#N/A,TRUE,"YKD"}</definedName>
    <definedName name="ㄹ히" localSheetId="13" hidden="1">{#N/A,#N/A,TRUE,"Y생산";#N/A,#N/A,TRUE,"Y판매";#N/A,#N/A,TRUE,"Y총물량";#N/A,#N/A,TRUE,"Y능력";#N/A,#N/A,TRUE,"YKD"}</definedName>
    <definedName name="ㄹ히" localSheetId="14" hidden="1">{#N/A,#N/A,TRUE,"Y생산";#N/A,#N/A,TRUE,"Y판매";#N/A,#N/A,TRUE,"Y총물량";#N/A,#N/A,TRUE,"Y능력";#N/A,#N/A,TRUE,"YKD"}</definedName>
    <definedName name="ㄹ히" localSheetId="15" hidden="1">{#N/A,#N/A,TRUE,"Y생산";#N/A,#N/A,TRUE,"Y판매";#N/A,#N/A,TRUE,"Y총물량";#N/A,#N/A,TRUE,"Y능력";#N/A,#N/A,TRUE,"YKD"}</definedName>
    <definedName name="ㄹ히" hidden="1">{#N/A,#N/A,TRUE,"Y생산";#N/A,#N/A,TRUE,"Y판매";#N/A,#N/A,TRUE,"Y총물량";#N/A,#N/A,TRUE,"Y능력";#N/A,#N/A,TRUE,"YKD"}</definedName>
    <definedName name="라" localSheetId="6">#REF!</definedName>
    <definedName name="라">#REF!</definedName>
    <definedName name="라라라">#REF!</definedName>
    <definedName name="라인외연장" localSheetId="7">BlankMacro1</definedName>
    <definedName name="라인외연장" localSheetId="16">BlankMacro1</definedName>
    <definedName name="라인외연장" localSheetId="17">BlankMacro1</definedName>
    <definedName name="라인외연장" localSheetId="10">BlankMacro1</definedName>
    <definedName name="라인외연장" localSheetId="8">BlankMacro1</definedName>
    <definedName name="라인외연장" localSheetId="0">BlankMacro1</definedName>
    <definedName name="라인외연장" localSheetId="13">BlankMacro1</definedName>
    <definedName name="라인외연장" localSheetId="14">BlankMacro1</definedName>
    <definedName name="라인외연장" localSheetId="11">BlankMacro1</definedName>
    <definedName name="라인외연장" localSheetId="15">BlankMacro1</definedName>
    <definedName name="라인외연장">BlankMacro1</definedName>
    <definedName name="라ㅓㄴㄹㅎ" localSheetId="7" hidden="1">{#N/A,#N/A,FALSE,"단축1";#N/A,#N/A,FALSE,"단축2";#N/A,#N/A,FALSE,"단축3";#N/A,#N/A,FALSE,"장축";#N/A,#N/A,FALSE,"4WD"}</definedName>
    <definedName name="라ㅓㄴㄹㅎ" localSheetId="16" hidden="1">{#N/A,#N/A,FALSE,"단축1";#N/A,#N/A,FALSE,"단축2";#N/A,#N/A,FALSE,"단축3";#N/A,#N/A,FALSE,"장축";#N/A,#N/A,FALSE,"4WD"}</definedName>
    <definedName name="라ㅓㄴㄹㅎ" localSheetId="17" hidden="1">{#N/A,#N/A,FALSE,"단축1";#N/A,#N/A,FALSE,"단축2";#N/A,#N/A,FALSE,"단축3";#N/A,#N/A,FALSE,"장축";#N/A,#N/A,FALSE,"4WD"}</definedName>
    <definedName name="라ㅓㄴㄹㅎ" localSheetId="13" hidden="1">{#N/A,#N/A,FALSE,"단축1";#N/A,#N/A,FALSE,"단축2";#N/A,#N/A,FALSE,"단축3";#N/A,#N/A,FALSE,"장축";#N/A,#N/A,FALSE,"4WD"}</definedName>
    <definedName name="라ㅓㄴㄹㅎ" localSheetId="14" hidden="1">{#N/A,#N/A,FALSE,"단축1";#N/A,#N/A,FALSE,"단축2";#N/A,#N/A,FALSE,"단축3";#N/A,#N/A,FALSE,"장축";#N/A,#N/A,FALSE,"4WD"}</definedName>
    <definedName name="라ㅓㄴㄹㅎ" localSheetId="15" hidden="1">{#N/A,#N/A,FALSE,"단축1";#N/A,#N/A,FALSE,"단축2";#N/A,#N/A,FALSE,"단축3";#N/A,#N/A,FALSE,"장축";#N/A,#N/A,FALSE,"4WD"}</definedName>
    <definedName name="라ㅓㄴㄹㅎ" hidden="1">{#N/A,#N/A,FALSE,"단축1";#N/A,#N/A,FALSE,"단축2";#N/A,#N/A,FALSE,"단축3";#N/A,#N/A,FALSE,"장축";#N/A,#N/A,FALSE,"4WD"}</definedName>
    <definedName name="라ㅕ화">#REF!</definedName>
    <definedName name="랑">#REF!</definedName>
    <definedName name="러시아" localSheetId="7" hidden="1">{#N/A,#N/A,FALSE,"단축1";#N/A,#N/A,FALSE,"단축2";#N/A,#N/A,FALSE,"단축3";#N/A,#N/A,FALSE,"장축";#N/A,#N/A,FALSE,"4WD"}</definedName>
    <definedName name="러시아" localSheetId="16" hidden="1">{#N/A,#N/A,FALSE,"단축1";#N/A,#N/A,FALSE,"단축2";#N/A,#N/A,FALSE,"단축3";#N/A,#N/A,FALSE,"장축";#N/A,#N/A,FALSE,"4WD"}</definedName>
    <definedName name="러시아" localSheetId="6" hidden="1">{#N/A,#N/A,FALSE,"단축1";#N/A,#N/A,FALSE,"단축2";#N/A,#N/A,FALSE,"단축3";#N/A,#N/A,FALSE,"장축";#N/A,#N/A,FALSE,"4WD"}</definedName>
    <definedName name="러시아" localSheetId="17" hidden="1">{#N/A,#N/A,FALSE,"단축1";#N/A,#N/A,FALSE,"단축2";#N/A,#N/A,FALSE,"단축3";#N/A,#N/A,FALSE,"장축";#N/A,#N/A,FALSE,"4WD"}</definedName>
    <definedName name="러시아" localSheetId="13" hidden="1">{#N/A,#N/A,FALSE,"단축1";#N/A,#N/A,FALSE,"단축2";#N/A,#N/A,FALSE,"단축3";#N/A,#N/A,FALSE,"장축";#N/A,#N/A,FALSE,"4WD"}</definedName>
    <definedName name="러시아" localSheetId="14" hidden="1">{#N/A,#N/A,FALSE,"단축1";#N/A,#N/A,FALSE,"단축2";#N/A,#N/A,FALSE,"단축3";#N/A,#N/A,FALSE,"장축";#N/A,#N/A,FALSE,"4WD"}</definedName>
    <definedName name="러시아" localSheetId="15" hidden="1">{#N/A,#N/A,FALSE,"단축1";#N/A,#N/A,FALSE,"단축2";#N/A,#N/A,FALSE,"단축3";#N/A,#N/A,FALSE,"장축";#N/A,#N/A,FALSE,"4WD"}</definedName>
    <definedName name="러시아" hidden="1">{#N/A,#N/A,FALSE,"단축1";#N/A,#N/A,FALSE,"단축2";#N/A,#N/A,FALSE,"단축3";#N/A,#N/A,FALSE,"장축";#N/A,#N/A,FALSE,"4WD"}</definedName>
    <definedName name="레이아웃">#N/A</definedName>
    <definedName name="로" localSheetId="7">BlankMacro1</definedName>
    <definedName name="로" localSheetId="16">BlankMacro1</definedName>
    <definedName name="로" localSheetId="17">BlankMacro1</definedName>
    <definedName name="로" localSheetId="10">BlankMacro1</definedName>
    <definedName name="로" localSheetId="8">BlankMacro1</definedName>
    <definedName name="로" localSheetId="0">BlankMacro1</definedName>
    <definedName name="로" localSheetId="13">BlankMacro1</definedName>
    <definedName name="로" localSheetId="14">BlankMacro1</definedName>
    <definedName name="로" localSheetId="11">BlankMacro1</definedName>
    <definedName name="로" localSheetId="15">BlankMacro1</definedName>
    <definedName name="로">BlankMacro1</definedName>
    <definedName name="로보트비용추가" localSheetId="7" hidden="1">{#N/A,#N/A,FALSE,"신규dep";#N/A,#N/A,FALSE,"신규dep-금형상각후";#N/A,#N/A,FALSE,"신규dep-연구비상각후";#N/A,#N/A,FALSE,"신규dep-기계,공구상각후"}</definedName>
    <definedName name="로보트비용추가" localSheetId="16" hidden="1">{#N/A,#N/A,FALSE,"신규dep";#N/A,#N/A,FALSE,"신규dep-금형상각후";#N/A,#N/A,FALSE,"신규dep-연구비상각후";#N/A,#N/A,FALSE,"신규dep-기계,공구상각후"}</definedName>
    <definedName name="로보트비용추가" localSheetId="17" hidden="1">{#N/A,#N/A,FALSE,"신규dep";#N/A,#N/A,FALSE,"신규dep-금형상각후";#N/A,#N/A,FALSE,"신규dep-연구비상각후";#N/A,#N/A,FALSE,"신규dep-기계,공구상각후"}</definedName>
    <definedName name="로보트비용추가" localSheetId="13" hidden="1">{#N/A,#N/A,FALSE,"신규dep";#N/A,#N/A,FALSE,"신규dep-금형상각후";#N/A,#N/A,FALSE,"신규dep-연구비상각후";#N/A,#N/A,FALSE,"신규dep-기계,공구상각후"}</definedName>
    <definedName name="로보트비용추가" localSheetId="14" hidden="1">{#N/A,#N/A,FALSE,"신규dep";#N/A,#N/A,FALSE,"신규dep-금형상각후";#N/A,#N/A,FALSE,"신규dep-연구비상각후";#N/A,#N/A,FALSE,"신규dep-기계,공구상각후"}</definedName>
    <definedName name="로보트비용추가" localSheetId="15" hidden="1">{#N/A,#N/A,FALSE,"신규dep";#N/A,#N/A,FALSE,"신규dep-금형상각후";#N/A,#N/A,FALSE,"신규dep-연구비상각후";#N/A,#N/A,FALSE,"신규dep-기계,공구상각후"}</definedName>
    <definedName name="로보트비용추가" hidden="1">{#N/A,#N/A,FALSE,"신규dep";#N/A,#N/A,FALSE,"신규dep-금형상각후";#N/A,#N/A,FALSE,"신규dep-연구비상각후";#N/A,#N/A,FALSE,"신규dep-기계,공구상각후"}</definedName>
    <definedName name="로커카바" localSheetId="7" hidden="1">{#N/A,#N/A,FALSE,"단축1";#N/A,#N/A,FALSE,"단축2";#N/A,#N/A,FALSE,"단축3";#N/A,#N/A,FALSE,"장축";#N/A,#N/A,FALSE,"4WD"}</definedName>
    <definedName name="로커카바" localSheetId="16" hidden="1">{#N/A,#N/A,FALSE,"단축1";#N/A,#N/A,FALSE,"단축2";#N/A,#N/A,FALSE,"단축3";#N/A,#N/A,FALSE,"장축";#N/A,#N/A,FALSE,"4WD"}</definedName>
    <definedName name="로커카바" localSheetId="17" hidden="1">{#N/A,#N/A,FALSE,"단축1";#N/A,#N/A,FALSE,"단축2";#N/A,#N/A,FALSE,"단축3";#N/A,#N/A,FALSE,"장축";#N/A,#N/A,FALSE,"4WD"}</definedName>
    <definedName name="로커카바" localSheetId="13" hidden="1">{#N/A,#N/A,FALSE,"단축1";#N/A,#N/A,FALSE,"단축2";#N/A,#N/A,FALSE,"단축3";#N/A,#N/A,FALSE,"장축";#N/A,#N/A,FALSE,"4WD"}</definedName>
    <definedName name="로커카바" localSheetId="14" hidden="1">{#N/A,#N/A,FALSE,"단축1";#N/A,#N/A,FALSE,"단축2";#N/A,#N/A,FALSE,"단축3";#N/A,#N/A,FALSE,"장축";#N/A,#N/A,FALSE,"4WD"}</definedName>
    <definedName name="로커카바" localSheetId="15" hidden="1">{#N/A,#N/A,FALSE,"단축1";#N/A,#N/A,FALSE,"단축2";#N/A,#N/A,FALSE,"단축3";#N/A,#N/A,FALSE,"장축";#N/A,#N/A,FALSE,"4WD"}</definedName>
    <definedName name="로커카바" hidden="1">{#N/A,#N/A,FALSE,"단축1";#N/A,#N/A,FALSE,"단축2";#N/A,#N/A,FALSE,"단축3";#N/A,#N/A,FALSE,"장축";#N/A,#N/A,FALSE,"4WD"}</definedName>
    <definedName name="로커카바검사결과" localSheetId="7" hidden="1">{#N/A,#N/A,FALSE,"단축1";#N/A,#N/A,FALSE,"단축2";#N/A,#N/A,FALSE,"단축3";#N/A,#N/A,FALSE,"장축";#N/A,#N/A,FALSE,"4WD"}</definedName>
    <definedName name="로커카바검사결과" localSheetId="16" hidden="1">{#N/A,#N/A,FALSE,"단축1";#N/A,#N/A,FALSE,"단축2";#N/A,#N/A,FALSE,"단축3";#N/A,#N/A,FALSE,"장축";#N/A,#N/A,FALSE,"4WD"}</definedName>
    <definedName name="로커카바검사결과" localSheetId="17" hidden="1">{#N/A,#N/A,FALSE,"단축1";#N/A,#N/A,FALSE,"단축2";#N/A,#N/A,FALSE,"단축3";#N/A,#N/A,FALSE,"장축";#N/A,#N/A,FALSE,"4WD"}</definedName>
    <definedName name="로커카바검사결과" localSheetId="13" hidden="1">{#N/A,#N/A,FALSE,"단축1";#N/A,#N/A,FALSE,"단축2";#N/A,#N/A,FALSE,"단축3";#N/A,#N/A,FALSE,"장축";#N/A,#N/A,FALSE,"4WD"}</definedName>
    <definedName name="로커카바검사결과" localSheetId="14" hidden="1">{#N/A,#N/A,FALSE,"단축1";#N/A,#N/A,FALSE,"단축2";#N/A,#N/A,FALSE,"단축3";#N/A,#N/A,FALSE,"장축";#N/A,#N/A,FALSE,"4WD"}</definedName>
    <definedName name="로커카바검사결과" localSheetId="15" hidden="1">{#N/A,#N/A,FALSE,"단축1";#N/A,#N/A,FALSE,"단축2";#N/A,#N/A,FALSE,"단축3";#N/A,#N/A,FALSE,"장축";#N/A,#N/A,FALSE,"4WD"}</definedName>
    <definedName name="로커카바검사결과" hidden="1">{#N/A,#N/A,FALSE,"단축1";#N/A,#N/A,FALSE,"단축2";#N/A,#N/A,FALSE,"단축3";#N/A,#N/A,FALSE,"장축";#N/A,#N/A,FALSE,"4WD"}</definedName>
    <definedName name="로커카바관련일정" localSheetId="7" hidden="1">{#N/A,#N/A,FALSE,"단축1";#N/A,#N/A,FALSE,"단축2";#N/A,#N/A,FALSE,"단축3";#N/A,#N/A,FALSE,"장축";#N/A,#N/A,FALSE,"4WD"}</definedName>
    <definedName name="로커카바관련일정" localSheetId="16" hidden="1">{#N/A,#N/A,FALSE,"단축1";#N/A,#N/A,FALSE,"단축2";#N/A,#N/A,FALSE,"단축3";#N/A,#N/A,FALSE,"장축";#N/A,#N/A,FALSE,"4WD"}</definedName>
    <definedName name="로커카바관련일정" localSheetId="17" hidden="1">{#N/A,#N/A,FALSE,"단축1";#N/A,#N/A,FALSE,"단축2";#N/A,#N/A,FALSE,"단축3";#N/A,#N/A,FALSE,"장축";#N/A,#N/A,FALSE,"4WD"}</definedName>
    <definedName name="로커카바관련일정" localSheetId="13" hidden="1">{#N/A,#N/A,FALSE,"단축1";#N/A,#N/A,FALSE,"단축2";#N/A,#N/A,FALSE,"단축3";#N/A,#N/A,FALSE,"장축";#N/A,#N/A,FALSE,"4WD"}</definedName>
    <definedName name="로커카바관련일정" localSheetId="14" hidden="1">{#N/A,#N/A,FALSE,"단축1";#N/A,#N/A,FALSE,"단축2";#N/A,#N/A,FALSE,"단축3";#N/A,#N/A,FALSE,"장축";#N/A,#N/A,FALSE,"4WD"}</definedName>
    <definedName name="로커카바관련일정" localSheetId="15" hidden="1">{#N/A,#N/A,FALSE,"단축1";#N/A,#N/A,FALSE,"단축2";#N/A,#N/A,FALSE,"단축3";#N/A,#N/A,FALSE,"장축";#N/A,#N/A,FALSE,"4WD"}</definedName>
    <definedName name="로커카바관련일정" hidden="1">{#N/A,#N/A,FALSE,"단축1";#N/A,#N/A,FALSE,"단축2";#N/A,#N/A,FALSE,"단축3";#N/A,#N/A,FALSE,"장축";#N/A,#N/A,FALSE,"4WD"}</definedName>
    <definedName name="로커카바문제점" localSheetId="7" hidden="1">{#N/A,#N/A,FALSE,"단축1";#N/A,#N/A,FALSE,"단축2";#N/A,#N/A,FALSE,"단축3";#N/A,#N/A,FALSE,"장축";#N/A,#N/A,FALSE,"4WD"}</definedName>
    <definedName name="로커카바문제점" localSheetId="16" hidden="1">{#N/A,#N/A,FALSE,"단축1";#N/A,#N/A,FALSE,"단축2";#N/A,#N/A,FALSE,"단축3";#N/A,#N/A,FALSE,"장축";#N/A,#N/A,FALSE,"4WD"}</definedName>
    <definedName name="로커카바문제점" localSheetId="17" hidden="1">{#N/A,#N/A,FALSE,"단축1";#N/A,#N/A,FALSE,"단축2";#N/A,#N/A,FALSE,"단축3";#N/A,#N/A,FALSE,"장축";#N/A,#N/A,FALSE,"4WD"}</definedName>
    <definedName name="로커카바문제점" localSheetId="13" hidden="1">{#N/A,#N/A,FALSE,"단축1";#N/A,#N/A,FALSE,"단축2";#N/A,#N/A,FALSE,"단축3";#N/A,#N/A,FALSE,"장축";#N/A,#N/A,FALSE,"4WD"}</definedName>
    <definedName name="로커카바문제점" localSheetId="14" hidden="1">{#N/A,#N/A,FALSE,"단축1";#N/A,#N/A,FALSE,"단축2";#N/A,#N/A,FALSE,"단축3";#N/A,#N/A,FALSE,"장축";#N/A,#N/A,FALSE,"4WD"}</definedName>
    <definedName name="로커카바문제점" localSheetId="15" hidden="1">{#N/A,#N/A,FALSE,"단축1";#N/A,#N/A,FALSE,"단축2";#N/A,#N/A,FALSE,"단축3";#N/A,#N/A,FALSE,"장축";#N/A,#N/A,FALSE,"4WD"}</definedName>
    <definedName name="로커카바문제점" hidden="1">{#N/A,#N/A,FALSE,"단축1";#N/A,#N/A,FALSE,"단축2";#N/A,#N/A,FALSE,"단축3";#N/A,#N/A,FALSE,"장축";#N/A,#N/A,FALSE,"4WD"}</definedName>
    <definedName name="로커카바일정" localSheetId="7" hidden="1">{#N/A,#N/A,FALSE,"단축1";#N/A,#N/A,FALSE,"단축2";#N/A,#N/A,FALSE,"단축3";#N/A,#N/A,FALSE,"장축";#N/A,#N/A,FALSE,"4WD"}</definedName>
    <definedName name="로커카바일정" localSheetId="16" hidden="1">{#N/A,#N/A,FALSE,"단축1";#N/A,#N/A,FALSE,"단축2";#N/A,#N/A,FALSE,"단축3";#N/A,#N/A,FALSE,"장축";#N/A,#N/A,FALSE,"4WD"}</definedName>
    <definedName name="로커카바일정" localSheetId="17" hidden="1">{#N/A,#N/A,FALSE,"단축1";#N/A,#N/A,FALSE,"단축2";#N/A,#N/A,FALSE,"단축3";#N/A,#N/A,FALSE,"장축";#N/A,#N/A,FALSE,"4WD"}</definedName>
    <definedName name="로커카바일정" localSheetId="13" hidden="1">{#N/A,#N/A,FALSE,"단축1";#N/A,#N/A,FALSE,"단축2";#N/A,#N/A,FALSE,"단축3";#N/A,#N/A,FALSE,"장축";#N/A,#N/A,FALSE,"4WD"}</definedName>
    <definedName name="로커카바일정" localSheetId="14" hidden="1">{#N/A,#N/A,FALSE,"단축1";#N/A,#N/A,FALSE,"단축2";#N/A,#N/A,FALSE,"단축3";#N/A,#N/A,FALSE,"장축";#N/A,#N/A,FALSE,"4WD"}</definedName>
    <definedName name="로커카바일정" localSheetId="15" hidden="1">{#N/A,#N/A,FALSE,"단축1";#N/A,#N/A,FALSE,"단축2";#N/A,#N/A,FALSE,"단축3";#N/A,#N/A,FALSE,"장축";#N/A,#N/A,FALSE,"4WD"}</definedName>
    <definedName name="로커카바일정" hidden="1">{#N/A,#N/A,FALSE,"단축1";#N/A,#N/A,FALSE,"단축2";#N/A,#N/A,FALSE,"단축3";#N/A,#N/A,FALSE,"장축";#N/A,#N/A,FALSE,"4WD"}</definedName>
    <definedName name="로커커버" localSheetId="7" hidden="1">{#N/A,#N/A,FALSE,"단축1";#N/A,#N/A,FALSE,"단축2";#N/A,#N/A,FALSE,"단축3";#N/A,#N/A,FALSE,"장축";#N/A,#N/A,FALSE,"4WD"}</definedName>
    <definedName name="로커커버" localSheetId="16" hidden="1">{#N/A,#N/A,FALSE,"단축1";#N/A,#N/A,FALSE,"단축2";#N/A,#N/A,FALSE,"단축3";#N/A,#N/A,FALSE,"장축";#N/A,#N/A,FALSE,"4WD"}</definedName>
    <definedName name="로커커버" localSheetId="6" hidden="1">{#N/A,#N/A,FALSE,"단축1";#N/A,#N/A,FALSE,"단축2";#N/A,#N/A,FALSE,"단축3";#N/A,#N/A,FALSE,"장축";#N/A,#N/A,FALSE,"4WD"}</definedName>
    <definedName name="로커커버" localSheetId="17" hidden="1">{#N/A,#N/A,FALSE,"단축1";#N/A,#N/A,FALSE,"단축2";#N/A,#N/A,FALSE,"단축3";#N/A,#N/A,FALSE,"장축";#N/A,#N/A,FALSE,"4WD"}</definedName>
    <definedName name="로커커버" localSheetId="13" hidden="1">{#N/A,#N/A,FALSE,"단축1";#N/A,#N/A,FALSE,"단축2";#N/A,#N/A,FALSE,"단축3";#N/A,#N/A,FALSE,"장축";#N/A,#N/A,FALSE,"4WD"}</definedName>
    <definedName name="로커커버" localSheetId="14" hidden="1">{#N/A,#N/A,FALSE,"단축1";#N/A,#N/A,FALSE,"단축2";#N/A,#N/A,FALSE,"단축3";#N/A,#N/A,FALSE,"장축";#N/A,#N/A,FALSE,"4WD"}</definedName>
    <definedName name="로커커버" localSheetId="15" hidden="1">{#N/A,#N/A,FALSE,"단축1";#N/A,#N/A,FALSE,"단축2";#N/A,#N/A,FALSE,"단축3";#N/A,#N/A,FALSE,"장축";#N/A,#N/A,FALSE,"4WD"}</definedName>
    <definedName name="로커커버" hidden="1">{#N/A,#N/A,FALSE,"단축1";#N/A,#N/A,FALSE,"단축2";#N/A,#N/A,FALSE,"단축3";#N/A,#N/A,FALSE,"장축";#N/A,#N/A,FALSE,"4WD"}</definedName>
    <definedName name="로軤커버" localSheetId="7" hidden="1">{#N/A,#N/A,FALSE,"단축1";#N/A,#N/A,FALSE,"단축2";#N/A,#N/A,FALSE,"단축3";#N/A,#N/A,FALSE,"장축";#N/A,#N/A,FALSE,"4WD"}</definedName>
    <definedName name="로軤커버" localSheetId="16" hidden="1">{#N/A,#N/A,FALSE,"단축1";#N/A,#N/A,FALSE,"단축2";#N/A,#N/A,FALSE,"단축3";#N/A,#N/A,FALSE,"장축";#N/A,#N/A,FALSE,"4WD"}</definedName>
    <definedName name="로軤커버" localSheetId="17" hidden="1">{#N/A,#N/A,FALSE,"단축1";#N/A,#N/A,FALSE,"단축2";#N/A,#N/A,FALSE,"단축3";#N/A,#N/A,FALSE,"장축";#N/A,#N/A,FALSE,"4WD"}</definedName>
    <definedName name="로軤커버" localSheetId="13" hidden="1">{#N/A,#N/A,FALSE,"단축1";#N/A,#N/A,FALSE,"단축2";#N/A,#N/A,FALSE,"단축3";#N/A,#N/A,FALSE,"장축";#N/A,#N/A,FALSE,"4WD"}</definedName>
    <definedName name="로軤커버" localSheetId="14" hidden="1">{#N/A,#N/A,FALSE,"단축1";#N/A,#N/A,FALSE,"단축2";#N/A,#N/A,FALSE,"단축3";#N/A,#N/A,FALSE,"장축";#N/A,#N/A,FALSE,"4WD"}</definedName>
    <definedName name="로軤커버" localSheetId="15" hidden="1">{#N/A,#N/A,FALSE,"단축1";#N/A,#N/A,FALSE,"단축2";#N/A,#N/A,FALSE,"단축3";#N/A,#N/A,FALSE,"장축";#N/A,#N/A,FALSE,"4WD"}</definedName>
    <definedName name="로軤커버" hidden="1">{#N/A,#N/A,FALSE,"단축1";#N/A,#N/A,FALSE,"단축2";#N/A,#N/A,FALSE,"단축3";#N/A,#N/A,FALSE,"장축";#N/A,#N/A,FALSE,"4WD"}</definedName>
    <definedName name="로ㅛ쇼숏" localSheetId="7" hidden="1">{#N/A,#N/A,FALSE,"단축1";#N/A,#N/A,FALSE,"단축2";#N/A,#N/A,FALSE,"단축3";#N/A,#N/A,FALSE,"장축";#N/A,#N/A,FALSE,"4WD"}</definedName>
    <definedName name="로ㅛ쇼숏" localSheetId="16" hidden="1">{#N/A,#N/A,FALSE,"단축1";#N/A,#N/A,FALSE,"단축2";#N/A,#N/A,FALSE,"단축3";#N/A,#N/A,FALSE,"장축";#N/A,#N/A,FALSE,"4WD"}</definedName>
    <definedName name="로ㅛ쇼숏" localSheetId="17" hidden="1">{#N/A,#N/A,FALSE,"단축1";#N/A,#N/A,FALSE,"단축2";#N/A,#N/A,FALSE,"단축3";#N/A,#N/A,FALSE,"장축";#N/A,#N/A,FALSE,"4WD"}</definedName>
    <definedName name="로ㅛ쇼숏" localSheetId="13" hidden="1">{#N/A,#N/A,FALSE,"단축1";#N/A,#N/A,FALSE,"단축2";#N/A,#N/A,FALSE,"단축3";#N/A,#N/A,FALSE,"장축";#N/A,#N/A,FALSE,"4WD"}</definedName>
    <definedName name="로ㅛ쇼숏" localSheetId="14" hidden="1">{#N/A,#N/A,FALSE,"단축1";#N/A,#N/A,FALSE,"단축2";#N/A,#N/A,FALSE,"단축3";#N/A,#N/A,FALSE,"장축";#N/A,#N/A,FALSE,"4WD"}</definedName>
    <definedName name="로ㅛ쇼숏" localSheetId="15" hidden="1">{#N/A,#N/A,FALSE,"단축1";#N/A,#N/A,FALSE,"단축2";#N/A,#N/A,FALSE,"단축3";#N/A,#N/A,FALSE,"장축";#N/A,#N/A,FALSE,"4WD"}</definedName>
    <definedName name="로ㅛ쇼숏" hidden="1">{#N/A,#N/A,FALSE,"단축1";#N/A,#N/A,FALSE,"단축2";#N/A,#N/A,FALSE,"단축3";#N/A,#N/A,FALSE,"장축";#N/A,#N/A,FALSE,"4WD"}</definedName>
    <definedName name="롱" localSheetId="7" hidden="1">{#N/A,#N/A,FALSE,"단축1";#N/A,#N/A,FALSE,"단축2";#N/A,#N/A,FALSE,"단축3";#N/A,#N/A,FALSE,"장축";#N/A,#N/A,FALSE,"4WD"}</definedName>
    <definedName name="롱" localSheetId="16" hidden="1">{#N/A,#N/A,FALSE,"단축1";#N/A,#N/A,FALSE,"단축2";#N/A,#N/A,FALSE,"단축3";#N/A,#N/A,FALSE,"장축";#N/A,#N/A,FALSE,"4WD"}</definedName>
    <definedName name="롱" localSheetId="17" hidden="1">{#N/A,#N/A,FALSE,"단축1";#N/A,#N/A,FALSE,"단축2";#N/A,#N/A,FALSE,"단축3";#N/A,#N/A,FALSE,"장축";#N/A,#N/A,FALSE,"4WD"}</definedName>
    <definedName name="롱" localSheetId="13" hidden="1">{#N/A,#N/A,FALSE,"단축1";#N/A,#N/A,FALSE,"단축2";#N/A,#N/A,FALSE,"단축3";#N/A,#N/A,FALSE,"장축";#N/A,#N/A,FALSE,"4WD"}</definedName>
    <definedName name="롱" localSheetId="14" hidden="1">{#N/A,#N/A,FALSE,"단축1";#N/A,#N/A,FALSE,"단축2";#N/A,#N/A,FALSE,"단축3";#N/A,#N/A,FALSE,"장축";#N/A,#N/A,FALSE,"4WD"}</definedName>
    <definedName name="롱" localSheetId="15" hidden="1">{#N/A,#N/A,FALSE,"단축1";#N/A,#N/A,FALSE,"단축2";#N/A,#N/A,FALSE,"단축3";#N/A,#N/A,FALSE,"장축";#N/A,#N/A,FALSE,"4WD"}</definedName>
    <definedName name="롱" hidden="1">{#N/A,#N/A,FALSE,"단축1";#N/A,#N/A,FALSE,"단축2";#N/A,#N/A,FALSE,"단축3";#N/A,#N/A,FALSE,"장축";#N/A,#N/A,FALSE,"4WD"}</definedName>
    <definedName name="롷" localSheetId="13">[6]!롷</definedName>
    <definedName name="롷">[7]!롷</definedName>
    <definedName name="롸ㅡㅗ" localSheetId="7" hidden="1">{#N/A,#N/A,FALSE,"단축1";#N/A,#N/A,FALSE,"단축2";#N/A,#N/A,FALSE,"단축3";#N/A,#N/A,FALSE,"장축";#N/A,#N/A,FALSE,"4WD"}</definedName>
    <definedName name="롸ㅡㅗ" localSheetId="16" hidden="1">{#N/A,#N/A,FALSE,"단축1";#N/A,#N/A,FALSE,"단축2";#N/A,#N/A,FALSE,"단축3";#N/A,#N/A,FALSE,"장축";#N/A,#N/A,FALSE,"4WD"}</definedName>
    <definedName name="롸ㅡㅗ" localSheetId="17" hidden="1">{#N/A,#N/A,FALSE,"단축1";#N/A,#N/A,FALSE,"단축2";#N/A,#N/A,FALSE,"단축3";#N/A,#N/A,FALSE,"장축";#N/A,#N/A,FALSE,"4WD"}</definedName>
    <definedName name="롸ㅡㅗ" localSheetId="13" hidden="1">{#N/A,#N/A,FALSE,"단축1";#N/A,#N/A,FALSE,"단축2";#N/A,#N/A,FALSE,"단축3";#N/A,#N/A,FALSE,"장축";#N/A,#N/A,FALSE,"4WD"}</definedName>
    <definedName name="롸ㅡㅗ" localSheetId="14" hidden="1">{#N/A,#N/A,FALSE,"단축1";#N/A,#N/A,FALSE,"단축2";#N/A,#N/A,FALSE,"단축3";#N/A,#N/A,FALSE,"장축";#N/A,#N/A,FALSE,"4WD"}</definedName>
    <definedName name="롸ㅡㅗ" localSheetId="15" hidden="1">{#N/A,#N/A,FALSE,"단축1";#N/A,#N/A,FALSE,"단축2";#N/A,#N/A,FALSE,"단축3";#N/A,#N/A,FALSE,"장축";#N/A,#N/A,FALSE,"4WD"}</definedName>
    <definedName name="롸ㅡㅗ" hidden="1">{#N/A,#N/A,FALSE,"단축1";#N/A,#N/A,FALSE,"단축2";#N/A,#N/A,FALSE,"단축3";#N/A,#N/A,FALSE,"장축";#N/A,#N/A,FALSE,"4WD"}</definedName>
    <definedName name="료ㅕㅐㅑ" localSheetId="7" hidden="1">{#N/A,#N/A,FALSE,"단축1";#N/A,#N/A,FALSE,"단축2";#N/A,#N/A,FALSE,"단축3";#N/A,#N/A,FALSE,"장축";#N/A,#N/A,FALSE,"4WD"}</definedName>
    <definedName name="료ㅕㅐㅑ" localSheetId="16" hidden="1">{#N/A,#N/A,FALSE,"단축1";#N/A,#N/A,FALSE,"단축2";#N/A,#N/A,FALSE,"단축3";#N/A,#N/A,FALSE,"장축";#N/A,#N/A,FALSE,"4WD"}</definedName>
    <definedName name="료ㅕㅐㅑ" localSheetId="17" hidden="1">{#N/A,#N/A,FALSE,"단축1";#N/A,#N/A,FALSE,"단축2";#N/A,#N/A,FALSE,"단축3";#N/A,#N/A,FALSE,"장축";#N/A,#N/A,FALSE,"4WD"}</definedName>
    <definedName name="료ㅕㅐㅑ" localSheetId="13" hidden="1">{#N/A,#N/A,FALSE,"단축1";#N/A,#N/A,FALSE,"단축2";#N/A,#N/A,FALSE,"단축3";#N/A,#N/A,FALSE,"장축";#N/A,#N/A,FALSE,"4WD"}</definedName>
    <definedName name="료ㅕㅐㅑ" localSheetId="14" hidden="1">{#N/A,#N/A,FALSE,"단축1";#N/A,#N/A,FALSE,"단축2";#N/A,#N/A,FALSE,"단축3";#N/A,#N/A,FALSE,"장축";#N/A,#N/A,FALSE,"4WD"}</definedName>
    <definedName name="료ㅕㅐㅑ" localSheetId="15" hidden="1">{#N/A,#N/A,FALSE,"단축1";#N/A,#N/A,FALSE,"단축2";#N/A,#N/A,FALSE,"단축3";#N/A,#N/A,FALSE,"장축";#N/A,#N/A,FALSE,"4WD"}</definedName>
    <definedName name="료ㅕㅐㅑ" hidden="1">{#N/A,#N/A,FALSE,"단축1";#N/A,#N/A,FALSE,"단축2";#N/A,#N/A,FALSE,"단축3";#N/A,#N/A,FALSE,"장축";#N/A,#N/A,FALSE,"4WD"}</definedName>
    <definedName name="룰라" localSheetId="6">#REF!</definedName>
    <definedName name="룰라">#REF!</definedName>
    <definedName name="류" localSheetId="7" hidden="1">{#N/A,#N/A,TRUE,"Y생산";#N/A,#N/A,TRUE,"Y판매";#N/A,#N/A,TRUE,"Y총물량";#N/A,#N/A,TRUE,"Y능력";#N/A,#N/A,TRUE,"YKD"}</definedName>
    <definedName name="류" localSheetId="16" hidden="1">{#N/A,#N/A,TRUE,"Y생산";#N/A,#N/A,TRUE,"Y판매";#N/A,#N/A,TRUE,"Y총물량";#N/A,#N/A,TRUE,"Y능력";#N/A,#N/A,TRUE,"YKD"}</definedName>
    <definedName name="류" localSheetId="6" hidden="1">{#N/A,#N/A,TRUE,"Y생산";#N/A,#N/A,TRUE,"Y판매";#N/A,#N/A,TRUE,"Y총물량";#N/A,#N/A,TRUE,"Y능력";#N/A,#N/A,TRUE,"YKD"}</definedName>
    <definedName name="류" localSheetId="17" hidden="1">{#N/A,#N/A,TRUE,"Y생산";#N/A,#N/A,TRUE,"Y판매";#N/A,#N/A,TRUE,"Y총물량";#N/A,#N/A,TRUE,"Y능력";#N/A,#N/A,TRUE,"YKD"}</definedName>
    <definedName name="류" localSheetId="13" hidden="1">{#N/A,#N/A,TRUE,"Y생산";#N/A,#N/A,TRUE,"Y판매";#N/A,#N/A,TRUE,"Y총물량";#N/A,#N/A,TRUE,"Y능력";#N/A,#N/A,TRUE,"YKD"}</definedName>
    <definedName name="류" localSheetId="14" hidden="1">{#N/A,#N/A,TRUE,"Y생산";#N/A,#N/A,TRUE,"Y판매";#N/A,#N/A,TRUE,"Y총물량";#N/A,#N/A,TRUE,"Y능력";#N/A,#N/A,TRUE,"YKD"}</definedName>
    <definedName name="류" localSheetId="15" hidden="1">{#N/A,#N/A,TRUE,"Y생산";#N/A,#N/A,TRUE,"Y판매";#N/A,#N/A,TRUE,"Y총물량";#N/A,#N/A,TRUE,"Y능력";#N/A,#N/A,TRUE,"YKD"}</definedName>
    <definedName name="류" hidden="1">{#N/A,#N/A,TRUE,"Y생산";#N/A,#N/A,TRUE,"Y판매";#N/A,#N/A,TRUE,"Y총물량";#N/A,#N/A,TRUE,"Y능력";#N/A,#N/A,TRUE,"YKD"}</definedName>
    <definedName name="류용규1" localSheetId="13">[6]!류용규1</definedName>
    <definedName name="류용규1">[7]!류용규1</definedName>
    <definedName name="류용규2" localSheetId="13">[6]!류용규2</definedName>
    <definedName name="류용규2">[7]!류용규2</definedName>
    <definedName name="리" localSheetId="7" hidden="1">{#N/A,#N/A,FALSE,"단축1";#N/A,#N/A,FALSE,"단축2";#N/A,#N/A,FALSE,"단축3";#N/A,#N/A,FALSE,"장축";#N/A,#N/A,FALSE,"4WD"}</definedName>
    <definedName name="리" localSheetId="16" hidden="1">{#N/A,#N/A,FALSE,"단축1";#N/A,#N/A,FALSE,"단축2";#N/A,#N/A,FALSE,"단축3";#N/A,#N/A,FALSE,"장축";#N/A,#N/A,FALSE,"4WD"}</definedName>
    <definedName name="리" localSheetId="6" hidden="1">{#N/A,#N/A,FALSE,"단축1";#N/A,#N/A,FALSE,"단축2";#N/A,#N/A,FALSE,"단축3";#N/A,#N/A,FALSE,"장축";#N/A,#N/A,FALSE,"4WD"}</definedName>
    <definedName name="리" localSheetId="17" hidden="1">{#N/A,#N/A,FALSE,"단축1";#N/A,#N/A,FALSE,"단축2";#N/A,#N/A,FALSE,"단축3";#N/A,#N/A,FALSE,"장축";#N/A,#N/A,FALSE,"4WD"}</definedName>
    <definedName name="리" localSheetId="13" hidden="1">{#N/A,#N/A,FALSE,"단축1";#N/A,#N/A,FALSE,"단축2";#N/A,#N/A,FALSE,"단축3";#N/A,#N/A,FALSE,"장축";#N/A,#N/A,FALSE,"4WD"}</definedName>
    <definedName name="리" localSheetId="14" hidden="1">{#N/A,#N/A,FALSE,"단축1";#N/A,#N/A,FALSE,"단축2";#N/A,#N/A,FALSE,"단축3";#N/A,#N/A,FALSE,"장축";#N/A,#N/A,FALSE,"4WD"}</definedName>
    <definedName name="리" localSheetId="15" hidden="1">{#N/A,#N/A,FALSE,"단축1";#N/A,#N/A,FALSE,"단축2";#N/A,#N/A,FALSE,"단축3";#N/A,#N/A,FALSE,"장축";#N/A,#N/A,FALSE,"4WD"}</definedName>
    <definedName name="리" hidden="1">{#N/A,#N/A,FALSE,"단축1";#N/A,#N/A,FALSE,"단축2";#N/A,#N/A,FALSE,"단축3";#N/A,#N/A,FALSE,"장축";#N/A,#N/A,FALSE,"4WD"}</definedName>
    <definedName name="리밀미ㅣㅁ">#REF!</definedName>
    <definedName name="리베로" hidden="1">{#N/A,#N/A,FALSE,"단축1";#N/A,#N/A,FALSE,"단축2";#N/A,#N/A,FALSE,"단축3";#N/A,#N/A,FALSE,"장축";#N/A,#N/A,FALSE,"4WD"}</definedName>
    <definedName name="링오" localSheetId="7" hidden="1">{#N/A,#N/A,FALSE,"단축1";#N/A,#N/A,FALSE,"단축2";#N/A,#N/A,FALSE,"단축3";#N/A,#N/A,FALSE,"장축";#N/A,#N/A,FALSE,"4WD"}</definedName>
    <definedName name="링오" localSheetId="16" hidden="1">{#N/A,#N/A,FALSE,"단축1";#N/A,#N/A,FALSE,"단축2";#N/A,#N/A,FALSE,"단축3";#N/A,#N/A,FALSE,"장축";#N/A,#N/A,FALSE,"4WD"}</definedName>
    <definedName name="링오" localSheetId="17" hidden="1">{#N/A,#N/A,FALSE,"단축1";#N/A,#N/A,FALSE,"단축2";#N/A,#N/A,FALSE,"단축3";#N/A,#N/A,FALSE,"장축";#N/A,#N/A,FALSE,"4WD"}</definedName>
    <definedName name="링오" localSheetId="13" hidden="1">{#N/A,#N/A,FALSE,"단축1";#N/A,#N/A,FALSE,"단축2";#N/A,#N/A,FALSE,"단축3";#N/A,#N/A,FALSE,"장축";#N/A,#N/A,FALSE,"4WD"}</definedName>
    <definedName name="링오" localSheetId="14" hidden="1">{#N/A,#N/A,FALSE,"단축1";#N/A,#N/A,FALSE,"단축2";#N/A,#N/A,FALSE,"단축3";#N/A,#N/A,FALSE,"장축";#N/A,#N/A,FALSE,"4WD"}</definedName>
    <definedName name="링오" localSheetId="15" hidden="1">{#N/A,#N/A,FALSE,"단축1";#N/A,#N/A,FALSE,"단축2";#N/A,#N/A,FALSE,"단축3";#N/A,#N/A,FALSE,"장축";#N/A,#N/A,FALSE,"4WD"}</definedName>
    <definedName name="링오" hidden="1">{#N/A,#N/A,FALSE,"단축1";#N/A,#N/A,FALSE,"단축2";#N/A,#N/A,FALSE,"단축3";#N/A,#N/A,FALSE,"장축";#N/A,#N/A,FALSE,"4WD"}</definedName>
    <definedName name="ㄺㅅ" localSheetId="7" hidden="1">{#N/A,#N/A,FALSE,"단축1";#N/A,#N/A,FALSE,"단축2";#N/A,#N/A,FALSE,"단축3";#N/A,#N/A,FALSE,"장축";#N/A,#N/A,FALSE,"4WD"}</definedName>
    <definedName name="ㄺㅅ" localSheetId="16" hidden="1">{#N/A,#N/A,FALSE,"단축1";#N/A,#N/A,FALSE,"단축2";#N/A,#N/A,FALSE,"단축3";#N/A,#N/A,FALSE,"장축";#N/A,#N/A,FALSE,"4WD"}</definedName>
    <definedName name="ㄺㅅ" localSheetId="6" hidden="1">{#N/A,#N/A,FALSE,"단축1";#N/A,#N/A,FALSE,"단축2";#N/A,#N/A,FALSE,"단축3";#N/A,#N/A,FALSE,"장축";#N/A,#N/A,FALSE,"4WD"}</definedName>
    <definedName name="ㄺㅅ" localSheetId="17" hidden="1">{#N/A,#N/A,FALSE,"단축1";#N/A,#N/A,FALSE,"단축2";#N/A,#N/A,FALSE,"단축3";#N/A,#N/A,FALSE,"장축";#N/A,#N/A,FALSE,"4WD"}</definedName>
    <definedName name="ㄺㅅ" localSheetId="13" hidden="1">{#N/A,#N/A,FALSE,"단축1";#N/A,#N/A,FALSE,"단축2";#N/A,#N/A,FALSE,"단축3";#N/A,#N/A,FALSE,"장축";#N/A,#N/A,FALSE,"4WD"}</definedName>
    <definedName name="ㄺㅅ" localSheetId="14" hidden="1">{#N/A,#N/A,FALSE,"단축1";#N/A,#N/A,FALSE,"단축2";#N/A,#N/A,FALSE,"단축3";#N/A,#N/A,FALSE,"장축";#N/A,#N/A,FALSE,"4WD"}</definedName>
    <definedName name="ㄺㅅ" localSheetId="15" hidden="1">{#N/A,#N/A,FALSE,"단축1";#N/A,#N/A,FALSE,"단축2";#N/A,#N/A,FALSE,"단축3";#N/A,#N/A,FALSE,"장축";#N/A,#N/A,FALSE,"4WD"}</definedName>
    <definedName name="ㄺㅅ" hidden="1">{#N/A,#N/A,FALSE,"단축1";#N/A,#N/A,FALSE,"단축2";#N/A,#N/A,FALSE,"단축3";#N/A,#N/A,FALSE,"장축";#N/A,#N/A,FALSE,"4WD"}</definedName>
    <definedName name="ㄻㄴ" localSheetId="7" hidden="1">{#N/A,#N/A,FALSE,"단축1";#N/A,#N/A,FALSE,"단축2";#N/A,#N/A,FALSE,"단축3";#N/A,#N/A,FALSE,"장축";#N/A,#N/A,FALSE,"4WD"}</definedName>
    <definedName name="ㄻㄴ" localSheetId="16" hidden="1">{#N/A,#N/A,FALSE,"단축1";#N/A,#N/A,FALSE,"단축2";#N/A,#N/A,FALSE,"단축3";#N/A,#N/A,FALSE,"장축";#N/A,#N/A,FALSE,"4WD"}</definedName>
    <definedName name="ㄻㄴ" localSheetId="17" hidden="1">{#N/A,#N/A,FALSE,"단축1";#N/A,#N/A,FALSE,"단축2";#N/A,#N/A,FALSE,"단축3";#N/A,#N/A,FALSE,"장축";#N/A,#N/A,FALSE,"4WD"}</definedName>
    <definedName name="ㄻㄴ" localSheetId="13" hidden="1">{#N/A,#N/A,FALSE,"단축1";#N/A,#N/A,FALSE,"단축2";#N/A,#N/A,FALSE,"단축3";#N/A,#N/A,FALSE,"장축";#N/A,#N/A,FALSE,"4WD"}</definedName>
    <definedName name="ㄻㄴ" localSheetId="14" hidden="1">{#N/A,#N/A,FALSE,"단축1";#N/A,#N/A,FALSE,"단축2";#N/A,#N/A,FALSE,"단축3";#N/A,#N/A,FALSE,"장축";#N/A,#N/A,FALSE,"4WD"}</definedName>
    <definedName name="ㄻㄴ" localSheetId="15" hidden="1">{#N/A,#N/A,FALSE,"단축1";#N/A,#N/A,FALSE,"단축2";#N/A,#N/A,FALSE,"단축3";#N/A,#N/A,FALSE,"장축";#N/A,#N/A,FALSE,"4WD"}</definedName>
    <definedName name="ㄻㄴ" hidden="1">{#N/A,#N/A,FALSE,"단축1";#N/A,#N/A,FALSE,"단축2";#N/A,#N/A,FALSE,"단축3";#N/A,#N/A,FALSE,"장축";#N/A,#N/A,FALSE,"4WD"}</definedName>
    <definedName name="ㄻㄴㅇㄹ" localSheetId="7" hidden="1">{#N/A,#N/A,FALSE,"단축1";#N/A,#N/A,FALSE,"단축2";#N/A,#N/A,FALSE,"단축3";#N/A,#N/A,FALSE,"장축";#N/A,#N/A,FALSE,"4WD"}</definedName>
    <definedName name="ㄻㄴㅇㄹ" localSheetId="16" hidden="1">{#N/A,#N/A,FALSE,"단축1";#N/A,#N/A,FALSE,"단축2";#N/A,#N/A,FALSE,"단축3";#N/A,#N/A,FALSE,"장축";#N/A,#N/A,FALSE,"4WD"}</definedName>
    <definedName name="ㄻㄴㅇㄹ" localSheetId="17" hidden="1">{#N/A,#N/A,FALSE,"단축1";#N/A,#N/A,FALSE,"단축2";#N/A,#N/A,FALSE,"단축3";#N/A,#N/A,FALSE,"장축";#N/A,#N/A,FALSE,"4WD"}</definedName>
    <definedName name="ㄻㄴㅇㄹ" localSheetId="13" hidden="1">{#N/A,#N/A,FALSE,"단축1";#N/A,#N/A,FALSE,"단축2";#N/A,#N/A,FALSE,"단축3";#N/A,#N/A,FALSE,"장축";#N/A,#N/A,FALSE,"4WD"}</definedName>
    <definedName name="ㄻㄴㅇㄹ" localSheetId="14" hidden="1">{#N/A,#N/A,FALSE,"단축1";#N/A,#N/A,FALSE,"단축2";#N/A,#N/A,FALSE,"단축3";#N/A,#N/A,FALSE,"장축";#N/A,#N/A,FALSE,"4WD"}</definedName>
    <definedName name="ㄻㄴㅇㄹ" localSheetId="15" hidden="1">{#N/A,#N/A,FALSE,"단축1";#N/A,#N/A,FALSE,"단축2";#N/A,#N/A,FALSE,"단축3";#N/A,#N/A,FALSE,"장축";#N/A,#N/A,FALSE,"4WD"}</definedName>
    <definedName name="ㄻㄴㅇㄹ" hidden="1">{#N/A,#N/A,FALSE,"단축1";#N/A,#N/A,FALSE,"단축2";#N/A,#N/A,FALSE,"단축3";#N/A,#N/A,FALSE,"장축";#N/A,#N/A,FALSE,"4WD"}</definedName>
    <definedName name="ㅀ" localSheetId="7" hidden="1">{#N/A,#N/A,FALSE,"단축1";#N/A,#N/A,FALSE,"단축2";#N/A,#N/A,FALSE,"단축3";#N/A,#N/A,FALSE,"장축";#N/A,#N/A,FALSE,"4WD"}</definedName>
    <definedName name="ㅀ" localSheetId="16" hidden="1">{#N/A,#N/A,FALSE,"단축1";#N/A,#N/A,FALSE,"단축2";#N/A,#N/A,FALSE,"단축3";#N/A,#N/A,FALSE,"장축";#N/A,#N/A,FALSE,"4WD"}</definedName>
    <definedName name="ㅀ" localSheetId="17" hidden="1">{#N/A,#N/A,FALSE,"단축1";#N/A,#N/A,FALSE,"단축2";#N/A,#N/A,FALSE,"단축3";#N/A,#N/A,FALSE,"장축";#N/A,#N/A,FALSE,"4WD"}</definedName>
    <definedName name="ㅀ" localSheetId="13" hidden="1">{#N/A,#N/A,FALSE,"단축1";#N/A,#N/A,FALSE,"단축2";#N/A,#N/A,FALSE,"단축3";#N/A,#N/A,FALSE,"장축";#N/A,#N/A,FALSE,"4WD"}</definedName>
    <definedName name="ㅀ" localSheetId="14" hidden="1">{#N/A,#N/A,FALSE,"단축1";#N/A,#N/A,FALSE,"단축2";#N/A,#N/A,FALSE,"단축3";#N/A,#N/A,FALSE,"장축";#N/A,#N/A,FALSE,"4WD"}</definedName>
    <definedName name="ㅀ" localSheetId="15" hidden="1">{#N/A,#N/A,FALSE,"단축1";#N/A,#N/A,FALSE,"단축2";#N/A,#N/A,FALSE,"단축3";#N/A,#N/A,FALSE,"장축";#N/A,#N/A,FALSE,"4WD"}</definedName>
    <definedName name="ㅀ" hidden="1">{#N/A,#N/A,FALSE,"단축1";#N/A,#N/A,FALSE,"단축2";#N/A,#N/A,FALSE,"단축3";#N/A,#N/A,FALSE,"장축";#N/A,#N/A,FALSE,"4WD"}</definedName>
    <definedName name="ㅀㄷㅅㅎㄷㅇㅎㄷㅅㅎ" localSheetId="7" hidden="1">{#N/A,#N/A,FALSE,"단축1";#N/A,#N/A,FALSE,"단축2";#N/A,#N/A,FALSE,"단축3";#N/A,#N/A,FALSE,"장축";#N/A,#N/A,FALSE,"4WD"}</definedName>
    <definedName name="ㅀㄷㅅㅎㄷㅇㅎㄷㅅㅎ" localSheetId="16" hidden="1">{#N/A,#N/A,FALSE,"단축1";#N/A,#N/A,FALSE,"단축2";#N/A,#N/A,FALSE,"단축3";#N/A,#N/A,FALSE,"장축";#N/A,#N/A,FALSE,"4WD"}</definedName>
    <definedName name="ㅀㄷㅅㅎㄷㅇㅎㄷㅅㅎ" localSheetId="17" hidden="1">{#N/A,#N/A,FALSE,"단축1";#N/A,#N/A,FALSE,"단축2";#N/A,#N/A,FALSE,"단축3";#N/A,#N/A,FALSE,"장축";#N/A,#N/A,FALSE,"4WD"}</definedName>
    <definedName name="ㅀㄷㅅㅎㄷㅇㅎㄷㅅㅎ" localSheetId="13" hidden="1">{#N/A,#N/A,FALSE,"단축1";#N/A,#N/A,FALSE,"단축2";#N/A,#N/A,FALSE,"단축3";#N/A,#N/A,FALSE,"장축";#N/A,#N/A,FALSE,"4WD"}</definedName>
    <definedName name="ㅀㄷㅅㅎㄷㅇㅎㄷㅅㅎ" localSheetId="14" hidden="1">{#N/A,#N/A,FALSE,"단축1";#N/A,#N/A,FALSE,"단축2";#N/A,#N/A,FALSE,"단축3";#N/A,#N/A,FALSE,"장축";#N/A,#N/A,FALSE,"4WD"}</definedName>
    <definedName name="ㅀㄷㅅㅎㄷㅇㅎㄷㅅㅎ" localSheetId="15" hidden="1">{#N/A,#N/A,FALSE,"단축1";#N/A,#N/A,FALSE,"단축2";#N/A,#N/A,FALSE,"단축3";#N/A,#N/A,FALSE,"장축";#N/A,#N/A,FALSE,"4WD"}</definedName>
    <definedName name="ㅀㄷㅅㅎㄷㅇㅎㄷㅅㅎ" hidden="1">{#N/A,#N/A,FALSE,"단축1";#N/A,#N/A,FALSE,"단축2";#N/A,#N/A,FALSE,"단축3";#N/A,#N/A,FALSE,"장축";#N/A,#N/A,FALSE,"4WD"}</definedName>
    <definedName name="ㅀㄷㅇㅎ">#REF!</definedName>
    <definedName name="ㅀㄹ" localSheetId="7" hidden="1">{#N/A,#N/A,FALSE,"단축1";#N/A,#N/A,FALSE,"단축2";#N/A,#N/A,FALSE,"단축3";#N/A,#N/A,FALSE,"장축";#N/A,#N/A,FALSE,"4WD"}</definedName>
    <definedName name="ㅀㄹ" localSheetId="16" hidden="1">{#N/A,#N/A,FALSE,"단축1";#N/A,#N/A,FALSE,"단축2";#N/A,#N/A,FALSE,"단축3";#N/A,#N/A,FALSE,"장축";#N/A,#N/A,FALSE,"4WD"}</definedName>
    <definedName name="ㅀㄹ" localSheetId="17" hidden="1">{#N/A,#N/A,FALSE,"단축1";#N/A,#N/A,FALSE,"단축2";#N/A,#N/A,FALSE,"단축3";#N/A,#N/A,FALSE,"장축";#N/A,#N/A,FALSE,"4WD"}</definedName>
    <definedName name="ㅀㄹ" localSheetId="13" hidden="1">{#N/A,#N/A,FALSE,"단축1";#N/A,#N/A,FALSE,"단축2";#N/A,#N/A,FALSE,"단축3";#N/A,#N/A,FALSE,"장축";#N/A,#N/A,FALSE,"4WD"}</definedName>
    <definedName name="ㅀㄹ" localSheetId="14" hidden="1">{#N/A,#N/A,FALSE,"단축1";#N/A,#N/A,FALSE,"단축2";#N/A,#N/A,FALSE,"단축3";#N/A,#N/A,FALSE,"장축";#N/A,#N/A,FALSE,"4WD"}</definedName>
    <definedName name="ㅀㄹ" localSheetId="15" hidden="1">{#N/A,#N/A,FALSE,"단축1";#N/A,#N/A,FALSE,"단축2";#N/A,#N/A,FALSE,"단축3";#N/A,#N/A,FALSE,"장축";#N/A,#N/A,FALSE,"4WD"}</definedName>
    <definedName name="ㅀㄹ" hidden="1">{#N/A,#N/A,FALSE,"단축1";#N/A,#N/A,FALSE,"단축2";#N/A,#N/A,FALSE,"단축3";#N/A,#N/A,FALSE,"장축";#N/A,#N/A,FALSE,"4WD"}</definedName>
    <definedName name="ㅀㅀ">BlankMacro1</definedName>
    <definedName name="ㅀ미리밀ㅎ밈림" localSheetId="7" hidden="1">{#N/A,#N/A,FALSE,"을지 (4)";#N/A,#N/A,FALSE,"을지 (5)";#N/A,#N/A,FALSE,"을지 (6)"}</definedName>
    <definedName name="ㅀ미리밀ㅎ밈림" localSheetId="16" hidden="1">{#N/A,#N/A,FALSE,"을지 (4)";#N/A,#N/A,FALSE,"을지 (5)";#N/A,#N/A,FALSE,"을지 (6)"}</definedName>
    <definedName name="ㅀ미리밀ㅎ밈림" localSheetId="17" hidden="1">{#N/A,#N/A,FALSE,"을지 (4)";#N/A,#N/A,FALSE,"을지 (5)";#N/A,#N/A,FALSE,"을지 (6)"}</definedName>
    <definedName name="ㅀ미리밀ㅎ밈림" localSheetId="13" hidden="1">{#N/A,#N/A,FALSE,"을지 (4)";#N/A,#N/A,FALSE,"을지 (5)";#N/A,#N/A,FALSE,"을지 (6)"}</definedName>
    <definedName name="ㅀ미리밀ㅎ밈림" localSheetId="14" hidden="1">{#N/A,#N/A,FALSE,"을지 (4)";#N/A,#N/A,FALSE,"을지 (5)";#N/A,#N/A,FALSE,"을지 (6)"}</definedName>
    <definedName name="ㅀ미리밀ㅎ밈림" localSheetId="15" hidden="1">{#N/A,#N/A,FALSE,"을지 (4)";#N/A,#N/A,FALSE,"을지 (5)";#N/A,#N/A,FALSE,"을지 (6)"}</definedName>
    <definedName name="ㅀ미리밀ㅎ밈림" hidden="1">{#N/A,#N/A,FALSE,"을지 (4)";#N/A,#N/A,FALSE,"을지 (5)";#N/A,#N/A,FALSE,"을지 (6)"}</definedName>
    <definedName name="ㅀㅇ" hidden="1">#REF!</definedName>
    <definedName name="ㅀㅎ">#REF!</definedName>
    <definedName name="ㅀㅎㄷㄹ" localSheetId="7" hidden="1">{TRUE,TRUE,-0.8,-17,963.6,637.8,FALSE,TRUE,TRUE,TRUE,0,1,#N/A,1,#N/A,18.0487804878049,42.7727272727273,1,FALSE,FALSE,3,TRUE,1,FALSE,100,"Swvu.Screen.","ACwvu.Screen.",#N/A,FALSE,FALSE,0.78740157480315,0.393700787401575,0.984251968503937,0.984251968503937,1,"","&amp;RH.Lehmhaus
VV54TQ
&amp;D",TRUE,TRUE,FALSE,FALSE,1,#N/A,1,1,"=R1C1:R67C11",FALSE,#N/A,#N/A,FALSE,FALSE,FALSE,9,300,300,FALSE,FALSE,TRUE,TRUE,TRUE}</definedName>
    <definedName name="ㅀㅎㄷㄹ" localSheetId="16" hidden="1">{TRUE,TRUE,-0.8,-17,963.6,637.8,FALSE,TRUE,TRUE,TRUE,0,1,#N/A,1,#N/A,18.0487804878049,42.7727272727273,1,FALSE,FALSE,3,TRUE,1,FALSE,100,"Swvu.Screen.","ACwvu.Screen.",#N/A,FALSE,FALSE,0.78740157480315,0.393700787401575,0.984251968503937,0.984251968503937,1,"","&amp;RH.Lehmhaus
VV54TQ
&amp;D",TRUE,TRUE,FALSE,FALSE,1,#N/A,1,1,"=R1C1:R67C11",FALSE,#N/A,#N/A,FALSE,FALSE,FALSE,9,300,300,FALSE,FALSE,TRUE,TRUE,TRUE}</definedName>
    <definedName name="ㅀㅎㄷㄹ" localSheetId="17" hidden="1">{TRUE,TRUE,-0.8,-17,963.6,637.8,FALSE,TRUE,TRUE,TRUE,0,1,#N/A,1,#N/A,18.0487804878049,42.7727272727273,1,FALSE,FALSE,3,TRUE,1,FALSE,100,"Swvu.Screen.","ACwvu.Screen.",#N/A,FALSE,FALSE,0.78740157480315,0.393700787401575,0.984251968503937,0.984251968503937,1,"","&amp;RH.Lehmhaus
VV54TQ
&amp;D",TRUE,TRUE,FALSE,FALSE,1,#N/A,1,1,"=R1C1:R67C11",FALSE,#N/A,#N/A,FALSE,FALSE,FALSE,9,300,300,FALSE,FALSE,TRUE,TRUE,TRUE}</definedName>
    <definedName name="ㅀㅎㄷㄹ" localSheetId="13" hidden="1">{TRUE,TRUE,-0.8,-17,963.6,637.8,FALSE,TRUE,TRUE,TRUE,0,1,#N/A,1,#N/A,18.0487804878049,42.7727272727273,1,FALSE,FALSE,3,TRUE,1,FALSE,100,"Swvu.Screen.","ACwvu.Screen.",#N/A,FALSE,FALSE,0.78740157480315,0.393700787401575,0.984251968503937,0.984251968503937,1,"","&amp;RH.Lehmhaus
VV54TQ
&amp;D",TRUE,TRUE,FALSE,FALSE,1,#N/A,1,1,"=R1C1:R67C11",FALSE,#N/A,#N/A,FALSE,FALSE,FALSE,9,300,300,FALSE,FALSE,TRUE,TRUE,TRUE}</definedName>
    <definedName name="ㅀㅎㄷㄹ" localSheetId="14" hidden="1">{TRUE,TRUE,-0.8,-17,963.6,637.8,FALSE,TRUE,TRUE,TRUE,0,1,#N/A,1,#N/A,18.0487804878049,42.7727272727273,1,FALSE,FALSE,3,TRUE,1,FALSE,100,"Swvu.Screen.","ACwvu.Screen.",#N/A,FALSE,FALSE,0.78740157480315,0.393700787401575,0.984251968503937,0.984251968503937,1,"","&amp;RH.Lehmhaus
VV54TQ
&amp;D",TRUE,TRUE,FALSE,FALSE,1,#N/A,1,1,"=R1C1:R67C11",FALSE,#N/A,#N/A,FALSE,FALSE,FALSE,9,300,300,FALSE,FALSE,TRUE,TRUE,TRUE}</definedName>
    <definedName name="ㅀㅎㄷㄹ" localSheetId="15" hidden="1">{TRUE,TRUE,-0.8,-17,963.6,637.8,FALSE,TRUE,TRUE,TRUE,0,1,#N/A,1,#N/A,18.0487804878049,42.7727272727273,1,FALSE,FALSE,3,TRUE,1,FALSE,100,"Swvu.Screen.","ACwvu.Screen.",#N/A,FALSE,FALSE,0.78740157480315,0.393700787401575,0.984251968503937,0.984251968503937,1,"","&amp;RH.Lehmhaus
VV54TQ
&amp;D",TRUE,TRUE,FALSE,FALSE,1,#N/A,1,1,"=R1C1:R67C11",FALSE,#N/A,#N/A,FALSE,FALSE,FALSE,9,300,300,FALSE,FALSE,TRUE,TRUE,TRUE}</definedName>
    <definedName name="ㅀㅎㄷㄹ" hidden="1">{TRUE,TRUE,-0.8,-17,963.6,637.8,FALSE,TRUE,TRUE,TRUE,0,1,#N/A,1,#N/A,18.0487804878049,42.7727272727273,1,FALSE,FALSE,3,TRUE,1,FALSE,100,"Swvu.Screen.","ACwvu.Screen.",#N/A,FALSE,FALSE,0.78740157480315,0.393700787401575,0.984251968503937,0.984251968503937,1,"","&amp;RH.Lehmhaus
VV54TQ
&amp;D",TRUE,TRUE,FALSE,FALSE,1,#N/A,1,1,"=R1C1:R67C11",FALSE,#N/A,#N/A,FALSE,FALSE,FALSE,9,300,300,FALSE,FALSE,TRUE,TRUE,TRUE}</definedName>
    <definedName name="ㅁ" localSheetId="6" hidden="1">{#N/A,#N/A,TRUE,"Y생산";#N/A,#N/A,TRUE,"Y판매";#N/A,#N/A,TRUE,"Y총물량";#N/A,#N/A,TRUE,"Y능력";#N/A,#N/A,TRUE,"YKD"}</definedName>
    <definedName name="ㅁ" localSheetId="13" hidden="1">{#N/A,#N/A,TRUE,"Y생산";#N/A,#N/A,TRUE,"Y판매";#N/A,#N/A,TRUE,"Y총물량";#N/A,#N/A,TRUE,"Y능력";#N/A,#N/A,TRUE,"YKD"}</definedName>
    <definedName name="ㅁ">#N/A</definedName>
    <definedName name="ㅁ01" localSheetId="6">#REF!</definedName>
    <definedName name="ㅁ01">#REF!</definedName>
    <definedName name="ㅁ1" localSheetId="6">#REF!</definedName>
    <definedName name="ㅁ1">#REF!</definedName>
    <definedName name="ㅁ1430" localSheetId="6">#REF!</definedName>
    <definedName name="ㅁ1430">#REF!</definedName>
    <definedName name="ㅁ169">#REF!</definedName>
    <definedName name="ㅁ1799">#REF!</definedName>
    <definedName name="ㅁ3863">#REF!</definedName>
    <definedName name="ㅁ6">#REF!</definedName>
    <definedName name="ㅁA1">#REF!</definedName>
    <definedName name="ㅁddd">#REF!</definedName>
    <definedName name="ㅁㄴ" localSheetId="7">BlankMacro1</definedName>
    <definedName name="ㅁㄴ" localSheetId="16">BlankMacro1</definedName>
    <definedName name="ㅁㄴ" localSheetId="17">BlankMacro1</definedName>
    <definedName name="ㅁㄴ" localSheetId="10">BlankMacro1</definedName>
    <definedName name="ㅁㄴ" localSheetId="8">BlankMacro1</definedName>
    <definedName name="ㅁㄴ" localSheetId="0">BlankMacro1</definedName>
    <definedName name="ㅁㄴ" localSheetId="13">BlankMacro1</definedName>
    <definedName name="ㅁㄴ" localSheetId="14">BlankMacro1</definedName>
    <definedName name="ㅁㄴ" localSheetId="11">BlankMacro1</definedName>
    <definedName name="ㅁㄴ" localSheetId="15">BlankMacro1</definedName>
    <definedName name="ㅁㄴ">BlankMacro1</definedName>
    <definedName name="ㅁㄴㄴㅁ" localSheetId="7" hidden="1">{#N/A,#N/A,FALSE,"단축1";#N/A,#N/A,FALSE,"단축2";#N/A,#N/A,FALSE,"단축3";#N/A,#N/A,FALSE,"장축";#N/A,#N/A,FALSE,"4WD"}</definedName>
    <definedName name="ㅁㄴㄴㅁ" localSheetId="16" hidden="1">{#N/A,#N/A,FALSE,"단축1";#N/A,#N/A,FALSE,"단축2";#N/A,#N/A,FALSE,"단축3";#N/A,#N/A,FALSE,"장축";#N/A,#N/A,FALSE,"4WD"}</definedName>
    <definedName name="ㅁㄴㄴㅁ" localSheetId="6" hidden="1">{#N/A,#N/A,FALSE,"단축1";#N/A,#N/A,FALSE,"단축2";#N/A,#N/A,FALSE,"단축3";#N/A,#N/A,FALSE,"장축";#N/A,#N/A,FALSE,"4WD"}</definedName>
    <definedName name="ㅁㄴㄴㅁ" localSheetId="17" hidden="1">{#N/A,#N/A,FALSE,"단축1";#N/A,#N/A,FALSE,"단축2";#N/A,#N/A,FALSE,"단축3";#N/A,#N/A,FALSE,"장축";#N/A,#N/A,FALSE,"4WD"}</definedName>
    <definedName name="ㅁㄴㄴㅁ" localSheetId="13" hidden="1">{#N/A,#N/A,FALSE,"단축1";#N/A,#N/A,FALSE,"단축2";#N/A,#N/A,FALSE,"단축3";#N/A,#N/A,FALSE,"장축";#N/A,#N/A,FALSE,"4WD"}</definedName>
    <definedName name="ㅁㄴㄴㅁ" localSheetId="14" hidden="1">{#N/A,#N/A,FALSE,"단축1";#N/A,#N/A,FALSE,"단축2";#N/A,#N/A,FALSE,"단축3";#N/A,#N/A,FALSE,"장축";#N/A,#N/A,FALSE,"4WD"}</definedName>
    <definedName name="ㅁㄴㄴㅁ" localSheetId="15" hidden="1">{#N/A,#N/A,FALSE,"단축1";#N/A,#N/A,FALSE,"단축2";#N/A,#N/A,FALSE,"단축3";#N/A,#N/A,FALSE,"장축";#N/A,#N/A,FALSE,"4WD"}</definedName>
    <definedName name="ㅁㄴㄴㅁ" hidden="1">{#N/A,#N/A,FALSE,"단축1";#N/A,#N/A,FALSE,"단축2";#N/A,#N/A,FALSE,"단축3";#N/A,#N/A,FALSE,"장축";#N/A,#N/A,FALSE,"4WD"}</definedName>
    <definedName name="ㅁㄴㄹㅇ" localSheetId="13">[6]!ㅁㄴㄹㅇ</definedName>
    <definedName name="ㅁㄴㄹㅇ">[7]!ㅁㄴㄹㅇ</definedName>
    <definedName name="ㅁㄴㄻㄴ" localSheetId="7" hidden="1">{#N/A,#N/A,FALSE,"단축1";#N/A,#N/A,FALSE,"단축2";#N/A,#N/A,FALSE,"단축3";#N/A,#N/A,FALSE,"장축";#N/A,#N/A,FALSE,"4WD"}</definedName>
    <definedName name="ㅁㄴㄻㄴ" localSheetId="16" hidden="1">{#N/A,#N/A,FALSE,"단축1";#N/A,#N/A,FALSE,"단축2";#N/A,#N/A,FALSE,"단축3";#N/A,#N/A,FALSE,"장축";#N/A,#N/A,FALSE,"4WD"}</definedName>
    <definedName name="ㅁㄴㄻㄴ" localSheetId="17" hidden="1">{#N/A,#N/A,FALSE,"단축1";#N/A,#N/A,FALSE,"단축2";#N/A,#N/A,FALSE,"단축3";#N/A,#N/A,FALSE,"장축";#N/A,#N/A,FALSE,"4WD"}</definedName>
    <definedName name="ㅁㄴㄻㄴ" localSheetId="13" hidden="1">{#N/A,#N/A,FALSE,"단축1";#N/A,#N/A,FALSE,"단축2";#N/A,#N/A,FALSE,"단축3";#N/A,#N/A,FALSE,"장축";#N/A,#N/A,FALSE,"4WD"}</definedName>
    <definedName name="ㅁㄴㄻㄴ" localSheetId="14" hidden="1">{#N/A,#N/A,FALSE,"단축1";#N/A,#N/A,FALSE,"단축2";#N/A,#N/A,FALSE,"단축3";#N/A,#N/A,FALSE,"장축";#N/A,#N/A,FALSE,"4WD"}</definedName>
    <definedName name="ㅁㄴㄻㄴ" localSheetId="15" hidden="1">{#N/A,#N/A,FALSE,"단축1";#N/A,#N/A,FALSE,"단축2";#N/A,#N/A,FALSE,"단축3";#N/A,#N/A,FALSE,"장축";#N/A,#N/A,FALSE,"4WD"}</definedName>
    <definedName name="ㅁㄴㄻㄴ" hidden="1">{#N/A,#N/A,FALSE,"단축1";#N/A,#N/A,FALSE,"단축2";#N/A,#N/A,FALSE,"단축3";#N/A,#N/A,FALSE,"장축";#N/A,#N/A,FALSE,"4WD"}</definedName>
    <definedName name="ㅁㄴㄻㄴㄻㄴㅇㄻㄴ" localSheetId="7" hidden="1">{#N/A,#N/A,FALSE,"단축1";#N/A,#N/A,FALSE,"단축2";#N/A,#N/A,FALSE,"단축3";#N/A,#N/A,FALSE,"장축";#N/A,#N/A,FALSE,"4WD"}</definedName>
    <definedName name="ㅁㄴㄻㄴㄻㄴㅇㄻㄴ" localSheetId="16" hidden="1">{#N/A,#N/A,FALSE,"단축1";#N/A,#N/A,FALSE,"단축2";#N/A,#N/A,FALSE,"단축3";#N/A,#N/A,FALSE,"장축";#N/A,#N/A,FALSE,"4WD"}</definedName>
    <definedName name="ㅁㄴㄻㄴㄻㄴㅇㄻㄴ" localSheetId="17" hidden="1">{#N/A,#N/A,FALSE,"단축1";#N/A,#N/A,FALSE,"단축2";#N/A,#N/A,FALSE,"단축3";#N/A,#N/A,FALSE,"장축";#N/A,#N/A,FALSE,"4WD"}</definedName>
    <definedName name="ㅁㄴㄻㄴㄻㄴㅇㄻㄴ" localSheetId="13" hidden="1">{#N/A,#N/A,FALSE,"단축1";#N/A,#N/A,FALSE,"단축2";#N/A,#N/A,FALSE,"단축3";#N/A,#N/A,FALSE,"장축";#N/A,#N/A,FALSE,"4WD"}</definedName>
    <definedName name="ㅁㄴㄻㄴㄻㄴㅇㄻㄴ" localSheetId="14" hidden="1">{#N/A,#N/A,FALSE,"단축1";#N/A,#N/A,FALSE,"단축2";#N/A,#N/A,FALSE,"단축3";#N/A,#N/A,FALSE,"장축";#N/A,#N/A,FALSE,"4WD"}</definedName>
    <definedName name="ㅁㄴㄻㄴㄻㄴㅇㄻㄴ" localSheetId="15" hidden="1">{#N/A,#N/A,FALSE,"단축1";#N/A,#N/A,FALSE,"단축2";#N/A,#N/A,FALSE,"단축3";#N/A,#N/A,FALSE,"장축";#N/A,#N/A,FALSE,"4WD"}</definedName>
    <definedName name="ㅁㄴㄻㄴㄻㄴㅇㄻㄴ" hidden="1">{#N/A,#N/A,FALSE,"단축1";#N/A,#N/A,FALSE,"단축2";#N/A,#N/A,FALSE,"단축3";#N/A,#N/A,FALSE,"장축";#N/A,#N/A,FALSE,"4WD"}</definedName>
    <definedName name="ㅁㄴㄻㄴㅇ" localSheetId="7" hidden="1">{#N/A,#N/A,FALSE,"Babenhausen 0km";#N/A,#N/A,FALSE,"Dortmund 0km ";#N/A,#N/A,FALSE,"Bebra  0km";#N/A,#N/A,FALSE,"Karben 0km";#N/A,#N/A,FALSE,"Australien 0km";#N/A,#N/A,FALSE,"Birmingham 0 Km";#N/A,#N/A,FALSE,"Brasilien 0km";#N/A,#N/A,FALSE,"Frankreich 0km";#N/A,#N/A,FALSE,"Kammerer 0km";#N/A,#N/A,FALSE,"Kienzle 0km";#N/A,#N/A,FALSE,"Malaysia 0km";#N/A,#N/A,FALSE,"Prag 0km";#N/A,#N/A,FALSE,"Schweiz 0km";#N/A,#N/A,FALSE,"Spanien 0km";#N/A,#N/A,FALSE,"USA 0km"}</definedName>
    <definedName name="ㅁㄴㄻㄴㅇ" localSheetId="16" hidden="1">{#N/A,#N/A,FALSE,"Babenhausen 0km";#N/A,#N/A,FALSE,"Dortmund 0km ";#N/A,#N/A,FALSE,"Bebra  0km";#N/A,#N/A,FALSE,"Karben 0km";#N/A,#N/A,FALSE,"Australien 0km";#N/A,#N/A,FALSE,"Birmingham 0 Km";#N/A,#N/A,FALSE,"Brasilien 0km";#N/A,#N/A,FALSE,"Frankreich 0km";#N/A,#N/A,FALSE,"Kammerer 0km";#N/A,#N/A,FALSE,"Kienzle 0km";#N/A,#N/A,FALSE,"Malaysia 0km";#N/A,#N/A,FALSE,"Prag 0km";#N/A,#N/A,FALSE,"Schweiz 0km";#N/A,#N/A,FALSE,"Spanien 0km";#N/A,#N/A,FALSE,"USA 0km"}</definedName>
    <definedName name="ㅁㄴㄻㄴㅇ" localSheetId="17" hidden="1">{#N/A,#N/A,FALSE,"Babenhausen 0km";#N/A,#N/A,FALSE,"Dortmund 0km ";#N/A,#N/A,FALSE,"Bebra  0km";#N/A,#N/A,FALSE,"Karben 0km";#N/A,#N/A,FALSE,"Australien 0km";#N/A,#N/A,FALSE,"Birmingham 0 Km";#N/A,#N/A,FALSE,"Brasilien 0km";#N/A,#N/A,FALSE,"Frankreich 0km";#N/A,#N/A,FALSE,"Kammerer 0km";#N/A,#N/A,FALSE,"Kienzle 0km";#N/A,#N/A,FALSE,"Malaysia 0km";#N/A,#N/A,FALSE,"Prag 0km";#N/A,#N/A,FALSE,"Schweiz 0km";#N/A,#N/A,FALSE,"Spanien 0km";#N/A,#N/A,FALSE,"USA 0km"}</definedName>
    <definedName name="ㅁㄴㄻㄴㅇ" localSheetId="13" hidden="1">{#N/A,#N/A,FALSE,"Babenhausen 0km";#N/A,#N/A,FALSE,"Dortmund 0km ";#N/A,#N/A,FALSE,"Bebra  0km";#N/A,#N/A,FALSE,"Karben 0km";#N/A,#N/A,FALSE,"Australien 0km";#N/A,#N/A,FALSE,"Birmingham 0 Km";#N/A,#N/A,FALSE,"Brasilien 0km";#N/A,#N/A,FALSE,"Frankreich 0km";#N/A,#N/A,FALSE,"Kammerer 0km";#N/A,#N/A,FALSE,"Kienzle 0km";#N/A,#N/A,FALSE,"Malaysia 0km";#N/A,#N/A,FALSE,"Prag 0km";#N/A,#N/A,FALSE,"Schweiz 0km";#N/A,#N/A,FALSE,"Spanien 0km";#N/A,#N/A,FALSE,"USA 0km"}</definedName>
    <definedName name="ㅁㄴㄻㄴㅇ" localSheetId="14" hidden="1">{#N/A,#N/A,FALSE,"Babenhausen 0km";#N/A,#N/A,FALSE,"Dortmund 0km ";#N/A,#N/A,FALSE,"Bebra  0km";#N/A,#N/A,FALSE,"Karben 0km";#N/A,#N/A,FALSE,"Australien 0km";#N/A,#N/A,FALSE,"Birmingham 0 Km";#N/A,#N/A,FALSE,"Brasilien 0km";#N/A,#N/A,FALSE,"Frankreich 0km";#N/A,#N/A,FALSE,"Kammerer 0km";#N/A,#N/A,FALSE,"Kienzle 0km";#N/A,#N/A,FALSE,"Malaysia 0km";#N/A,#N/A,FALSE,"Prag 0km";#N/A,#N/A,FALSE,"Schweiz 0km";#N/A,#N/A,FALSE,"Spanien 0km";#N/A,#N/A,FALSE,"USA 0km"}</definedName>
    <definedName name="ㅁㄴㄻㄴㅇ" localSheetId="15" hidden="1">{#N/A,#N/A,FALSE,"Babenhausen 0km";#N/A,#N/A,FALSE,"Dortmund 0km ";#N/A,#N/A,FALSE,"Bebra  0km";#N/A,#N/A,FALSE,"Karben 0km";#N/A,#N/A,FALSE,"Australien 0km";#N/A,#N/A,FALSE,"Birmingham 0 Km";#N/A,#N/A,FALSE,"Brasilien 0km";#N/A,#N/A,FALSE,"Frankreich 0km";#N/A,#N/A,FALSE,"Kammerer 0km";#N/A,#N/A,FALSE,"Kienzle 0km";#N/A,#N/A,FALSE,"Malaysia 0km";#N/A,#N/A,FALSE,"Prag 0km";#N/A,#N/A,FALSE,"Schweiz 0km";#N/A,#N/A,FALSE,"Spanien 0km";#N/A,#N/A,FALSE,"USA 0km"}</definedName>
    <definedName name="ㅁㄴㄻㄴㅇ" hidden="1">{#N/A,#N/A,FALSE,"Babenhausen 0km";#N/A,#N/A,FALSE,"Dortmund 0km ";#N/A,#N/A,FALSE,"Bebra  0km";#N/A,#N/A,FALSE,"Karben 0km";#N/A,#N/A,FALSE,"Australien 0km";#N/A,#N/A,FALSE,"Birmingham 0 Km";#N/A,#N/A,FALSE,"Brasilien 0km";#N/A,#N/A,FALSE,"Frankreich 0km";#N/A,#N/A,FALSE,"Kammerer 0km";#N/A,#N/A,FALSE,"Kienzle 0km";#N/A,#N/A,FALSE,"Malaysia 0km";#N/A,#N/A,FALSE,"Prag 0km";#N/A,#N/A,FALSE,"Schweiz 0km";#N/A,#N/A,FALSE,"Spanien 0km";#N/A,#N/A,FALSE,"USA 0km"}</definedName>
    <definedName name="ㅁㄴㅁ" localSheetId="7" hidden="1">{#N/A,#N/A,FALSE,"단축1";#N/A,#N/A,FALSE,"단축2";#N/A,#N/A,FALSE,"단축3";#N/A,#N/A,FALSE,"장축";#N/A,#N/A,FALSE,"4WD"}</definedName>
    <definedName name="ㅁㄴㅁ" localSheetId="16" hidden="1">{#N/A,#N/A,FALSE,"단축1";#N/A,#N/A,FALSE,"단축2";#N/A,#N/A,FALSE,"단축3";#N/A,#N/A,FALSE,"장축";#N/A,#N/A,FALSE,"4WD"}</definedName>
    <definedName name="ㅁㄴㅁ" localSheetId="6" hidden="1">{#N/A,#N/A,TRUE,"Y생산";#N/A,#N/A,TRUE,"Y판매";#N/A,#N/A,TRUE,"Y총물량";#N/A,#N/A,TRUE,"Y능력";#N/A,#N/A,TRUE,"YKD"}</definedName>
    <definedName name="ㅁㄴㅁ" localSheetId="17" hidden="1">{#N/A,#N/A,FALSE,"단축1";#N/A,#N/A,FALSE,"단축2";#N/A,#N/A,FALSE,"단축3";#N/A,#N/A,FALSE,"장축";#N/A,#N/A,FALSE,"4WD"}</definedName>
    <definedName name="ㅁㄴㅁ" localSheetId="13" hidden="1">{#N/A,#N/A,TRUE,"Y생산";#N/A,#N/A,TRUE,"Y판매";#N/A,#N/A,TRUE,"Y총물량";#N/A,#N/A,TRUE,"Y능력";#N/A,#N/A,TRUE,"YKD"}</definedName>
    <definedName name="ㅁㄴㅁ" localSheetId="14" hidden="1">{#N/A,#N/A,FALSE,"단축1";#N/A,#N/A,FALSE,"단축2";#N/A,#N/A,FALSE,"단축3";#N/A,#N/A,FALSE,"장축";#N/A,#N/A,FALSE,"4WD"}</definedName>
    <definedName name="ㅁㄴㅁ" localSheetId="15" hidden="1">{#N/A,#N/A,FALSE,"단축1";#N/A,#N/A,FALSE,"단축2";#N/A,#N/A,FALSE,"단축3";#N/A,#N/A,FALSE,"장축";#N/A,#N/A,FALSE,"4WD"}</definedName>
    <definedName name="ㅁㄴㅁ" hidden="1">{#N/A,#N/A,FALSE,"단축1";#N/A,#N/A,FALSE,"단축2";#N/A,#N/A,FALSE,"단축3";#N/A,#N/A,FALSE,"장축";#N/A,#N/A,FALSE,"4WD"}</definedName>
    <definedName name="ㅁㄴㅇ" localSheetId="7" hidden="1">{#N/A,#N/A,FALSE,"단축1";#N/A,#N/A,FALSE,"단축2";#N/A,#N/A,FALSE,"단축3";#N/A,#N/A,FALSE,"장축";#N/A,#N/A,FALSE,"4WD"}</definedName>
    <definedName name="ㅁㄴㅇ" localSheetId="16" hidden="1">{#N/A,#N/A,FALSE,"단축1";#N/A,#N/A,FALSE,"단축2";#N/A,#N/A,FALSE,"단축3";#N/A,#N/A,FALSE,"장축";#N/A,#N/A,FALSE,"4WD"}</definedName>
    <definedName name="ㅁㄴㅇ" localSheetId="6" hidden="1">{#N/A,#N/A,FALSE,"단축1";#N/A,#N/A,FALSE,"단축2";#N/A,#N/A,FALSE,"단축3";#N/A,#N/A,FALSE,"장축";#N/A,#N/A,FALSE,"4WD"}</definedName>
    <definedName name="ㅁㄴㅇ" localSheetId="17" hidden="1">{#N/A,#N/A,FALSE,"단축1";#N/A,#N/A,FALSE,"단축2";#N/A,#N/A,FALSE,"단축3";#N/A,#N/A,FALSE,"장축";#N/A,#N/A,FALSE,"4WD"}</definedName>
    <definedName name="ㅁㄴㅇ" localSheetId="13" hidden="1">{#N/A,#N/A,FALSE,"단축1";#N/A,#N/A,FALSE,"단축2";#N/A,#N/A,FALSE,"단축3";#N/A,#N/A,FALSE,"장축";#N/A,#N/A,FALSE,"4WD"}</definedName>
    <definedName name="ㅁㄴㅇ" localSheetId="14" hidden="1">{#N/A,#N/A,FALSE,"단축1";#N/A,#N/A,FALSE,"단축2";#N/A,#N/A,FALSE,"단축3";#N/A,#N/A,FALSE,"장축";#N/A,#N/A,FALSE,"4WD"}</definedName>
    <definedName name="ㅁㄴㅇ" localSheetId="15" hidden="1">{#N/A,#N/A,FALSE,"단축1";#N/A,#N/A,FALSE,"단축2";#N/A,#N/A,FALSE,"단축3";#N/A,#N/A,FALSE,"장축";#N/A,#N/A,FALSE,"4WD"}</definedName>
    <definedName name="ㅁㄴㅇ" hidden="1">{#N/A,#N/A,FALSE,"단축1";#N/A,#N/A,FALSE,"단축2";#N/A,#N/A,FALSE,"단축3";#N/A,#N/A,FALSE,"장축";#N/A,#N/A,FALSE,"4WD"}</definedName>
    <definedName name="ㅁㄴㅇㄱ">#REF!</definedName>
    <definedName name="ㅁㄴㅇㄴㅇㄹㄴㅇ" localSheetId="7" hidden="1">{#N/A,#N/A,FALSE,"단축1";#N/A,#N/A,FALSE,"단축2";#N/A,#N/A,FALSE,"단축3";#N/A,#N/A,FALSE,"장축";#N/A,#N/A,FALSE,"4WD"}</definedName>
    <definedName name="ㅁㄴㅇㄴㅇㄹㄴㅇ" localSheetId="16" hidden="1">{#N/A,#N/A,FALSE,"단축1";#N/A,#N/A,FALSE,"단축2";#N/A,#N/A,FALSE,"단축3";#N/A,#N/A,FALSE,"장축";#N/A,#N/A,FALSE,"4WD"}</definedName>
    <definedName name="ㅁㄴㅇㄴㅇㄹㄴㅇ" localSheetId="6" hidden="1">{#N/A,#N/A,FALSE,"단축1";#N/A,#N/A,FALSE,"단축2";#N/A,#N/A,FALSE,"단축3";#N/A,#N/A,FALSE,"장축";#N/A,#N/A,FALSE,"4WD"}</definedName>
    <definedName name="ㅁㄴㅇㄴㅇㄹㄴㅇ" localSheetId="17" hidden="1">{#N/A,#N/A,FALSE,"단축1";#N/A,#N/A,FALSE,"단축2";#N/A,#N/A,FALSE,"단축3";#N/A,#N/A,FALSE,"장축";#N/A,#N/A,FALSE,"4WD"}</definedName>
    <definedName name="ㅁㄴㅇㄴㅇㄹㄴㅇ" localSheetId="13" hidden="1">{#N/A,#N/A,FALSE,"단축1";#N/A,#N/A,FALSE,"단축2";#N/A,#N/A,FALSE,"단축3";#N/A,#N/A,FALSE,"장축";#N/A,#N/A,FALSE,"4WD"}</definedName>
    <definedName name="ㅁㄴㅇㄴㅇㄹㄴㅇ" localSheetId="14" hidden="1">{#N/A,#N/A,FALSE,"단축1";#N/A,#N/A,FALSE,"단축2";#N/A,#N/A,FALSE,"단축3";#N/A,#N/A,FALSE,"장축";#N/A,#N/A,FALSE,"4WD"}</definedName>
    <definedName name="ㅁㄴㅇㄴㅇㄹㄴㅇ" localSheetId="15" hidden="1">{#N/A,#N/A,FALSE,"단축1";#N/A,#N/A,FALSE,"단축2";#N/A,#N/A,FALSE,"단축3";#N/A,#N/A,FALSE,"장축";#N/A,#N/A,FALSE,"4WD"}</definedName>
    <definedName name="ㅁㄴㅇㄴㅇㄹㄴㅇ" hidden="1">{#N/A,#N/A,FALSE,"단축1";#N/A,#N/A,FALSE,"단축2";#N/A,#N/A,FALSE,"단축3";#N/A,#N/A,FALSE,"장축";#N/A,#N/A,FALSE,"4WD"}</definedName>
    <definedName name="ㅁㄴㅇㄹ" localSheetId="7" hidden="1">{#N/A,#N/A,FALSE,"신규dep";#N/A,#N/A,FALSE,"신규dep-금형상각후";#N/A,#N/A,FALSE,"신규dep-연구비상각후";#N/A,#N/A,FALSE,"신규dep-기계,공구상각후"}</definedName>
    <definedName name="ㅁㄴㅇㄹ" localSheetId="16" hidden="1">{#N/A,#N/A,FALSE,"신규dep";#N/A,#N/A,FALSE,"신규dep-금형상각후";#N/A,#N/A,FALSE,"신규dep-연구비상각후";#N/A,#N/A,FALSE,"신규dep-기계,공구상각후"}</definedName>
    <definedName name="ㅁㄴㅇㄹ" localSheetId="6" hidden="1">{#N/A,#N/A,TRUE,"Y생산";#N/A,#N/A,TRUE,"Y판매";#N/A,#N/A,TRUE,"Y총물량";#N/A,#N/A,TRUE,"Y능력";#N/A,#N/A,TRUE,"YKD"}</definedName>
    <definedName name="ㅁㄴㅇㄹ" localSheetId="17" hidden="1">{#N/A,#N/A,FALSE,"신규dep";#N/A,#N/A,FALSE,"신규dep-금형상각후";#N/A,#N/A,FALSE,"신규dep-연구비상각후";#N/A,#N/A,FALSE,"신규dep-기계,공구상각후"}</definedName>
    <definedName name="ㅁㄴㅇㄹ" localSheetId="13" hidden="1">{TRUE,TRUE,-0.8,-17,963.6,637.8,FALSE,TRUE,TRUE,TRUE,0,1,#N/A,1,#N/A,18.0487804878049,42.7727272727273,1,FALSE,FALSE,3,TRUE,1,FALSE,100,"Swvu.Screen.","ACwvu.Screen.",#N/A,FALSE,FALSE,0.78740157480315,0.393700787401575,0.984251968503937,0.984251968503937,1,"","&amp;RH.Lehmhaus
VV54TQ
&amp;D",TRUE,TRUE,FALSE,FALSE,1,#N/A,1,1,"=R1C1:R67C11",FALSE,#N/A,#N/A,FALSE,FALSE,FALSE,9,300,300,FALSE,FALSE,TRUE,TRUE,TRUE}</definedName>
    <definedName name="ㅁㄴㅇㄹ" localSheetId="14" hidden="1">{#N/A,#N/A,FALSE,"신규dep";#N/A,#N/A,FALSE,"신규dep-금형상각후";#N/A,#N/A,FALSE,"신규dep-연구비상각후";#N/A,#N/A,FALSE,"신규dep-기계,공구상각후"}</definedName>
    <definedName name="ㅁㄴㅇㄹ" localSheetId="15" hidden="1">{#N/A,#N/A,FALSE,"신규dep";#N/A,#N/A,FALSE,"신규dep-금형상각후";#N/A,#N/A,FALSE,"신규dep-연구비상각후";#N/A,#N/A,FALSE,"신규dep-기계,공구상각후"}</definedName>
    <definedName name="ㅁㄴㅇㄹ" hidden="1">{#N/A,#N/A,FALSE,"신규dep";#N/A,#N/A,FALSE,"신규dep-금형상각후";#N/A,#N/A,FALSE,"신규dep-연구비상각후";#N/A,#N/A,FALSE,"신규dep-기계,공구상각후"}</definedName>
    <definedName name="ㅁㄴㅇㄹㄴㅁㄹ" localSheetId="7" hidden="1">{#N/A,#N/A,FALSE,"단축1";#N/A,#N/A,FALSE,"단축2";#N/A,#N/A,FALSE,"단축3";#N/A,#N/A,FALSE,"장축";#N/A,#N/A,FALSE,"4WD"}</definedName>
    <definedName name="ㅁㄴㅇㄹㄴㅁㄹ" localSheetId="16" hidden="1">{#N/A,#N/A,FALSE,"단축1";#N/A,#N/A,FALSE,"단축2";#N/A,#N/A,FALSE,"단축3";#N/A,#N/A,FALSE,"장축";#N/A,#N/A,FALSE,"4WD"}</definedName>
    <definedName name="ㅁㄴㅇㄹㄴㅁㄹ" localSheetId="17" hidden="1">{#N/A,#N/A,FALSE,"단축1";#N/A,#N/A,FALSE,"단축2";#N/A,#N/A,FALSE,"단축3";#N/A,#N/A,FALSE,"장축";#N/A,#N/A,FALSE,"4WD"}</definedName>
    <definedName name="ㅁㄴㅇㄹㄴㅁㄹ" localSheetId="13" hidden="1">{#N/A,#N/A,FALSE,"단축1";#N/A,#N/A,FALSE,"단축2";#N/A,#N/A,FALSE,"단축3";#N/A,#N/A,FALSE,"장축";#N/A,#N/A,FALSE,"4WD"}</definedName>
    <definedName name="ㅁㄴㅇㄹㄴㅁㄹ" localSheetId="14" hidden="1">{#N/A,#N/A,FALSE,"단축1";#N/A,#N/A,FALSE,"단축2";#N/A,#N/A,FALSE,"단축3";#N/A,#N/A,FALSE,"장축";#N/A,#N/A,FALSE,"4WD"}</definedName>
    <definedName name="ㅁㄴㅇㄹㄴㅁㄹ" localSheetId="15" hidden="1">{#N/A,#N/A,FALSE,"단축1";#N/A,#N/A,FALSE,"단축2";#N/A,#N/A,FALSE,"단축3";#N/A,#N/A,FALSE,"장축";#N/A,#N/A,FALSE,"4WD"}</definedName>
    <definedName name="ㅁㄴㅇㄹㄴㅁㄹ" hidden="1">{#N/A,#N/A,FALSE,"단축1";#N/A,#N/A,FALSE,"단축2";#N/A,#N/A,FALSE,"단축3";#N/A,#N/A,FALSE,"장축";#N/A,#N/A,FALSE,"4WD"}</definedName>
    <definedName name="ㅁㄴㅇㄹㄴㅇㅁ" localSheetId="7" hidden="1">{#N/A,#N/A,FALSE,"Australien";#N/A,#N/A,FALSE,"Birmingham";#N/A,#N/A,FALSE,"Brasilien";#N/A,#N/A,FALSE,"Prag";#N/A,#N/A,FALSE,"Spanien";#N/A,#N/A,FALSE,"Malaysia ( Com)";#N/A,#N/A,FALSE,"Malaysia (Instr)"}</definedName>
    <definedName name="ㅁㄴㅇㄹㄴㅇㅁ" localSheetId="16" hidden="1">{#N/A,#N/A,FALSE,"Australien";#N/A,#N/A,FALSE,"Birmingham";#N/A,#N/A,FALSE,"Brasilien";#N/A,#N/A,FALSE,"Prag";#N/A,#N/A,FALSE,"Spanien";#N/A,#N/A,FALSE,"Malaysia ( Com)";#N/A,#N/A,FALSE,"Malaysia (Instr)"}</definedName>
    <definedName name="ㅁㄴㅇㄹㄴㅇㅁ" localSheetId="17" hidden="1">{#N/A,#N/A,FALSE,"Australien";#N/A,#N/A,FALSE,"Birmingham";#N/A,#N/A,FALSE,"Brasilien";#N/A,#N/A,FALSE,"Prag";#N/A,#N/A,FALSE,"Spanien";#N/A,#N/A,FALSE,"Malaysia ( Com)";#N/A,#N/A,FALSE,"Malaysia (Instr)"}</definedName>
    <definedName name="ㅁㄴㅇㄹㄴㅇㅁ" localSheetId="13" hidden="1">{#N/A,#N/A,FALSE,"Australien";#N/A,#N/A,FALSE,"Birmingham";#N/A,#N/A,FALSE,"Brasilien";#N/A,#N/A,FALSE,"Prag";#N/A,#N/A,FALSE,"Spanien";#N/A,#N/A,FALSE,"Malaysia ( Com)";#N/A,#N/A,FALSE,"Malaysia (Instr)"}</definedName>
    <definedName name="ㅁㄴㅇㄹㄴㅇㅁ" localSheetId="14" hidden="1">{#N/A,#N/A,FALSE,"Australien";#N/A,#N/A,FALSE,"Birmingham";#N/A,#N/A,FALSE,"Brasilien";#N/A,#N/A,FALSE,"Prag";#N/A,#N/A,FALSE,"Spanien";#N/A,#N/A,FALSE,"Malaysia ( Com)";#N/A,#N/A,FALSE,"Malaysia (Instr)"}</definedName>
    <definedName name="ㅁㄴㅇㄹㄴㅇㅁ" localSheetId="15" hidden="1">{#N/A,#N/A,FALSE,"Australien";#N/A,#N/A,FALSE,"Birmingham";#N/A,#N/A,FALSE,"Brasilien";#N/A,#N/A,FALSE,"Prag";#N/A,#N/A,FALSE,"Spanien";#N/A,#N/A,FALSE,"Malaysia ( Com)";#N/A,#N/A,FALSE,"Malaysia (Instr)"}</definedName>
    <definedName name="ㅁㄴㅇㄹㄴㅇㅁ" hidden="1">{#N/A,#N/A,FALSE,"Australien";#N/A,#N/A,FALSE,"Birmingham";#N/A,#N/A,FALSE,"Brasilien";#N/A,#N/A,FALSE,"Prag";#N/A,#N/A,FALSE,"Spanien";#N/A,#N/A,FALSE,"Malaysia ( Com)";#N/A,#N/A,FALSE,"Malaysia (Instr)"}</definedName>
    <definedName name="ㅁㄴㅇㄻㄴ" localSheetId="7" hidden="1">{#N/A,#N/A,FALSE,"Australien";#N/A,#N/A,FALSE,"Birmingham";#N/A,#N/A,FALSE,"Brasilien";#N/A,#N/A,FALSE,"Prag";#N/A,#N/A,FALSE,"Spanien";#N/A,#N/A,FALSE,"Malaysia ( Com)";#N/A,#N/A,FALSE,"Malaysia (Instr)"}</definedName>
    <definedName name="ㅁㄴㅇㄻㄴ" localSheetId="16" hidden="1">{#N/A,#N/A,FALSE,"Australien";#N/A,#N/A,FALSE,"Birmingham";#N/A,#N/A,FALSE,"Brasilien";#N/A,#N/A,FALSE,"Prag";#N/A,#N/A,FALSE,"Spanien";#N/A,#N/A,FALSE,"Malaysia ( Com)";#N/A,#N/A,FALSE,"Malaysia (Instr)"}</definedName>
    <definedName name="ㅁㄴㅇㄻㄴ" localSheetId="17" hidden="1">{#N/A,#N/A,FALSE,"Australien";#N/A,#N/A,FALSE,"Birmingham";#N/A,#N/A,FALSE,"Brasilien";#N/A,#N/A,FALSE,"Prag";#N/A,#N/A,FALSE,"Spanien";#N/A,#N/A,FALSE,"Malaysia ( Com)";#N/A,#N/A,FALSE,"Malaysia (Instr)"}</definedName>
    <definedName name="ㅁㄴㅇㄻㄴ" localSheetId="13" hidden="1">{#N/A,#N/A,FALSE,"Australien";#N/A,#N/A,FALSE,"Birmingham";#N/A,#N/A,FALSE,"Brasilien";#N/A,#N/A,FALSE,"Prag";#N/A,#N/A,FALSE,"Spanien";#N/A,#N/A,FALSE,"Malaysia ( Com)";#N/A,#N/A,FALSE,"Malaysia (Instr)"}</definedName>
    <definedName name="ㅁㄴㅇㄻㄴ" localSheetId="14" hidden="1">{#N/A,#N/A,FALSE,"Australien";#N/A,#N/A,FALSE,"Birmingham";#N/A,#N/A,FALSE,"Brasilien";#N/A,#N/A,FALSE,"Prag";#N/A,#N/A,FALSE,"Spanien";#N/A,#N/A,FALSE,"Malaysia ( Com)";#N/A,#N/A,FALSE,"Malaysia (Instr)"}</definedName>
    <definedName name="ㅁㄴㅇㄻㄴ" localSheetId="15" hidden="1">{#N/A,#N/A,FALSE,"Australien";#N/A,#N/A,FALSE,"Birmingham";#N/A,#N/A,FALSE,"Brasilien";#N/A,#N/A,FALSE,"Prag";#N/A,#N/A,FALSE,"Spanien";#N/A,#N/A,FALSE,"Malaysia ( Com)";#N/A,#N/A,FALSE,"Malaysia (Instr)"}</definedName>
    <definedName name="ㅁㄴㅇㄻㄴ" hidden="1">{#N/A,#N/A,FALSE,"Australien";#N/A,#N/A,FALSE,"Birmingham";#N/A,#N/A,FALSE,"Brasilien";#N/A,#N/A,FALSE,"Prag";#N/A,#N/A,FALSE,"Spanien";#N/A,#N/A,FALSE,"Malaysia ( Com)";#N/A,#N/A,FALSE,"Malaysia (Instr)"}</definedName>
    <definedName name="ㅁㄴㅇㅀ" localSheetId="7" hidden="1">{#N/A,#N/A,FALSE,"단축1";#N/A,#N/A,FALSE,"단축2";#N/A,#N/A,FALSE,"단축3";#N/A,#N/A,FALSE,"장축";#N/A,#N/A,FALSE,"4WD"}</definedName>
    <definedName name="ㅁㄴㅇㅀ" localSheetId="16" hidden="1">{#N/A,#N/A,FALSE,"단축1";#N/A,#N/A,FALSE,"단축2";#N/A,#N/A,FALSE,"단축3";#N/A,#N/A,FALSE,"장축";#N/A,#N/A,FALSE,"4WD"}</definedName>
    <definedName name="ㅁㄴㅇㅀ" localSheetId="17" hidden="1">{#N/A,#N/A,FALSE,"단축1";#N/A,#N/A,FALSE,"단축2";#N/A,#N/A,FALSE,"단축3";#N/A,#N/A,FALSE,"장축";#N/A,#N/A,FALSE,"4WD"}</definedName>
    <definedName name="ㅁㄴㅇㅀ" localSheetId="13" hidden="1">{#N/A,#N/A,FALSE,"단축1";#N/A,#N/A,FALSE,"단축2";#N/A,#N/A,FALSE,"단축3";#N/A,#N/A,FALSE,"장축";#N/A,#N/A,FALSE,"4WD"}</definedName>
    <definedName name="ㅁㄴㅇㅀ" localSheetId="14" hidden="1">{#N/A,#N/A,FALSE,"단축1";#N/A,#N/A,FALSE,"단축2";#N/A,#N/A,FALSE,"단축3";#N/A,#N/A,FALSE,"장축";#N/A,#N/A,FALSE,"4WD"}</definedName>
    <definedName name="ㅁㄴㅇㅀ" localSheetId="15" hidden="1">{#N/A,#N/A,FALSE,"단축1";#N/A,#N/A,FALSE,"단축2";#N/A,#N/A,FALSE,"단축3";#N/A,#N/A,FALSE,"장축";#N/A,#N/A,FALSE,"4WD"}</definedName>
    <definedName name="ㅁㄴㅇㅀ" hidden="1">{#N/A,#N/A,FALSE,"단축1";#N/A,#N/A,FALSE,"단축2";#N/A,#N/A,FALSE,"단축3";#N/A,#N/A,FALSE,"장축";#N/A,#N/A,FALSE,"4WD"}</definedName>
    <definedName name="ㅁㄴㅇㅁㄴㅇ" localSheetId="7" hidden="1">{#N/A,#N/A,FALSE,"단축1";#N/A,#N/A,FALSE,"단축2";#N/A,#N/A,FALSE,"단축3";#N/A,#N/A,FALSE,"장축";#N/A,#N/A,FALSE,"4WD"}</definedName>
    <definedName name="ㅁㄴㅇㅁㄴㅇ" localSheetId="16" hidden="1">{#N/A,#N/A,FALSE,"단축1";#N/A,#N/A,FALSE,"단축2";#N/A,#N/A,FALSE,"단축3";#N/A,#N/A,FALSE,"장축";#N/A,#N/A,FALSE,"4WD"}</definedName>
    <definedName name="ㅁㄴㅇㅁㄴㅇ" localSheetId="6" hidden="1">{#N/A,#N/A,FALSE,"단축1";#N/A,#N/A,FALSE,"단축2";#N/A,#N/A,FALSE,"단축3";#N/A,#N/A,FALSE,"장축";#N/A,#N/A,FALSE,"4WD"}</definedName>
    <definedName name="ㅁㄴㅇㅁㄴㅇ" localSheetId="17" hidden="1">{#N/A,#N/A,FALSE,"단축1";#N/A,#N/A,FALSE,"단축2";#N/A,#N/A,FALSE,"단축3";#N/A,#N/A,FALSE,"장축";#N/A,#N/A,FALSE,"4WD"}</definedName>
    <definedName name="ㅁㄴㅇㅁㄴㅇ" localSheetId="13" hidden="1">{#N/A,#N/A,FALSE,"단축1";#N/A,#N/A,FALSE,"단축2";#N/A,#N/A,FALSE,"단축3";#N/A,#N/A,FALSE,"장축";#N/A,#N/A,FALSE,"4WD"}</definedName>
    <definedName name="ㅁㄴㅇㅁㄴㅇ" localSheetId="14" hidden="1">{#N/A,#N/A,FALSE,"단축1";#N/A,#N/A,FALSE,"단축2";#N/A,#N/A,FALSE,"단축3";#N/A,#N/A,FALSE,"장축";#N/A,#N/A,FALSE,"4WD"}</definedName>
    <definedName name="ㅁㄴㅇㅁㄴㅇ" localSheetId="15" hidden="1">{#N/A,#N/A,FALSE,"단축1";#N/A,#N/A,FALSE,"단축2";#N/A,#N/A,FALSE,"단축3";#N/A,#N/A,FALSE,"장축";#N/A,#N/A,FALSE,"4WD"}</definedName>
    <definedName name="ㅁㄴㅇㅁㄴㅇ" hidden="1">{#N/A,#N/A,FALSE,"단축1";#N/A,#N/A,FALSE,"단축2";#N/A,#N/A,FALSE,"단축3";#N/A,#N/A,FALSE,"장축";#N/A,#N/A,FALSE,"4WD"}</definedName>
    <definedName name="ㅁㄴㅇㅁㅂㄱ">#REF!</definedName>
    <definedName name="ㅁㄴㅇㅎㅁㄶ">#REF!</definedName>
    <definedName name="ㅁㄷ" localSheetId="7" hidden="1">{#N/A,#N/A,FALSE,"단축1";#N/A,#N/A,FALSE,"단축2";#N/A,#N/A,FALSE,"단축3";#N/A,#N/A,FALSE,"장축";#N/A,#N/A,FALSE,"4WD"}</definedName>
    <definedName name="ㅁㄷ" localSheetId="16" hidden="1">{#N/A,#N/A,FALSE,"단축1";#N/A,#N/A,FALSE,"단축2";#N/A,#N/A,FALSE,"단축3";#N/A,#N/A,FALSE,"장축";#N/A,#N/A,FALSE,"4WD"}</definedName>
    <definedName name="ㅁㄷ" localSheetId="17" hidden="1">{#N/A,#N/A,FALSE,"단축1";#N/A,#N/A,FALSE,"단축2";#N/A,#N/A,FALSE,"단축3";#N/A,#N/A,FALSE,"장축";#N/A,#N/A,FALSE,"4WD"}</definedName>
    <definedName name="ㅁㄷ" localSheetId="13" hidden="1">{#N/A,#N/A,FALSE,"단축1";#N/A,#N/A,FALSE,"단축2";#N/A,#N/A,FALSE,"단축3";#N/A,#N/A,FALSE,"장축";#N/A,#N/A,FALSE,"4WD"}</definedName>
    <definedName name="ㅁㄷ" localSheetId="14" hidden="1">{#N/A,#N/A,FALSE,"단축1";#N/A,#N/A,FALSE,"단축2";#N/A,#N/A,FALSE,"단축3";#N/A,#N/A,FALSE,"장축";#N/A,#N/A,FALSE,"4WD"}</definedName>
    <definedName name="ㅁㄷ" localSheetId="15" hidden="1">{#N/A,#N/A,FALSE,"단축1";#N/A,#N/A,FALSE,"단축2";#N/A,#N/A,FALSE,"단축3";#N/A,#N/A,FALSE,"장축";#N/A,#N/A,FALSE,"4WD"}</definedName>
    <definedName name="ㅁㄷ" hidden="1">{#N/A,#N/A,FALSE,"단축1";#N/A,#N/A,FALSE,"단축2";#N/A,#N/A,FALSE,"단축3";#N/A,#N/A,FALSE,"장축";#N/A,#N/A,FALSE,"4WD"}</definedName>
    <definedName name="ㅁㄷㅁㅈ" localSheetId="7" hidden="1">{#N/A,#N/A,FALSE,"단축1";#N/A,#N/A,FALSE,"단축2";#N/A,#N/A,FALSE,"단축3";#N/A,#N/A,FALSE,"장축";#N/A,#N/A,FALSE,"4WD"}</definedName>
    <definedName name="ㅁㄷㅁㅈ" localSheetId="16" hidden="1">{#N/A,#N/A,FALSE,"단축1";#N/A,#N/A,FALSE,"단축2";#N/A,#N/A,FALSE,"단축3";#N/A,#N/A,FALSE,"장축";#N/A,#N/A,FALSE,"4WD"}</definedName>
    <definedName name="ㅁㄷㅁㅈ" localSheetId="6" hidden="1">{#N/A,#N/A,FALSE,"단축1";#N/A,#N/A,FALSE,"단축2";#N/A,#N/A,FALSE,"단축3";#N/A,#N/A,FALSE,"장축";#N/A,#N/A,FALSE,"4WD"}</definedName>
    <definedName name="ㅁㄷㅁㅈ" localSheetId="17" hidden="1">{#N/A,#N/A,FALSE,"단축1";#N/A,#N/A,FALSE,"단축2";#N/A,#N/A,FALSE,"단축3";#N/A,#N/A,FALSE,"장축";#N/A,#N/A,FALSE,"4WD"}</definedName>
    <definedName name="ㅁㄷㅁㅈ" localSheetId="13" hidden="1">{#N/A,#N/A,FALSE,"단축1";#N/A,#N/A,FALSE,"단축2";#N/A,#N/A,FALSE,"단축3";#N/A,#N/A,FALSE,"장축";#N/A,#N/A,FALSE,"4WD"}</definedName>
    <definedName name="ㅁㄷㅁㅈ" localSheetId="14" hidden="1">{#N/A,#N/A,FALSE,"단축1";#N/A,#N/A,FALSE,"단축2";#N/A,#N/A,FALSE,"단축3";#N/A,#N/A,FALSE,"장축";#N/A,#N/A,FALSE,"4WD"}</definedName>
    <definedName name="ㅁㄷㅁㅈ" localSheetId="15" hidden="1">{#N/A,#N/A,FALSE,"단축1";#N/A,#N/A,FALSE,"단축2";#N/A,#N/A,FALSE,"단축3";#N/A,#N/A,FALSE,"장축";#N/A,#N/A,FALSE,"4WD"}</definedName>
    <definedName name="ㅁㄷㅁㅈ" hidden="1">{#N/A,#N/A,FALSE,"단축1";#N/A,#N/A,FALSE,"단축2";#N/A,#N/A,FALSE,"단축3";#N/A,#N/A,FALSE,"장축";#N/A,#N/A,FALSE,"4WD"}</definedName>
    <definedName name="ㅁㄹ" localSheetId="7" hidden="1">{#N/A,#N/A,FALSE,"단축1";#N/A,#N/A,FALSE,"단축2";#N/A,#N/A,FALSE,"단축3";#N/A,#N/A,FALSE,"장축";#N/A,#N/A,FALSE,"4WD"}</definedName>
    <definedName name="ㅁㄹ" localSheetId="16" hidden="1">{#N/A,#N/A,FALSE,"단축1";#N/A,#N/A,FALSE,"단축2";#N/A,#N/A,FALSE,"단축3";#N/A,#N/A,FALSE,"장축";#N/A,#N/A,FALSE,"4WD"}</definedName>
    <definedName name="ㅁㄹ" localSheetId="17" hidden="1">{#N/A,#N/A,FALSE,"단축1";#N/A,#N/A,FALSE,"단축2";#N/A,#N/A,FALSE,"단축3";#N/A,#N/A,FALSE,"장축";#N/A,#N/A,FALSE,"4WD"}</definedName>
    <definedName name="ㅁㄹ" localSheetId="13" hidden="1">{#N/A,#N/A,FALSE,"단축1";#N/A,#N/A,FALSE,"단축2";#N/A,#N/A,FALSE,"단축3";#N/A,#N/A,FALSE,"장축";#N/A,#N/A,FALSE,"4WD"}</definedName>
    <definedName name="ㅁㄹ" localSheetId="14" hidden="1">{#N/A,#N/A,FALSE,"단축1";#N/A,#N/A,FALSE,"단축2";#N/A,#N/A,FALSE,"단축3";#N/A,#N/A,FALSE,"장축";#N/A,#N/A,FALSE,"4WD"}</definedName>
    <definedName name="ㅁㄹ" localSheetId="15" hidden="1">{#N/A,#N/A,FALSE,"단축1";#N/A,#N/A,FALSE,"단축2";#N/A,#N/A,FALSE,"단축3";#N/A,#N/A,FALSE,"장축";#N/A,#N/A,FALSE,"4WD"}</definedName>
    <definedName name="ㅁㄹ" hidden="1">{#N/A,#N/A,FALSE,"단축1";#N/A,#N/A,FALSE,"단축2";#N/A,#N/A,FALSE,"단축3";#N/A,#N/A,FALSE,"장축";#N/A,#N/A,FALSE,"4WD"}</definedName>
    <definedName name="ㅁㄹㅇ" localSheetId="7" hidden="1">{#N/A,#N/A,FALSE,"단축1";#N/A,#N/A,FALSE,"단축2";#N/A,#N/A,FALSE,"단축3";#N/A,#N/A,FALSE,"장축";#N/A,#N/A,FALSE,"4WD"}</definedName>
    <definedName name="ㅁㄹㅇ" localSheetId="16" hidden="1">{#N/A,#N/A,FALSE,"단축1";#N/A,#N/A,FALSE,"단축2";#N/A,#N/A,FALSE,"단축3";#N/A,#N/A,FALSE,"장축";#N/A,#N/A,FALSE,"4WD"}</definedName>
    <definedName name="ㅁㄹㅇ" localSheetId="6" hidden="1">{#N/A,#N/A,FALSE,"단축1";#N/A,#N/A,FALSE,"단축2";#N/A,#N/A,FALSE,"단축3";#N/A,#N/A,FALSE,"장축";#N/A,#N/A,FALSE,"4WD"}</definedName>
    <definedName name="ㅁㄹㅇ" localSheetId="17" hidden="1">{#N/A,#N/A,FALSE,"단축1";#N/A,#N/A,FALSE,"단축2";#N/A,#N/A,FALSE,"단축3";#N/A,#N/A,FALSE,"장축";#N/A,#N/A,FALSE,"4WD"}</definedName>
    <definedName name="ㅁㄹㅇ" localSheetId="13" hidden="1">{#N/A,#N/A,FALSE,"단축1";#N/A,#N/A,FALSE,"단축2";#N/A,#N/A,FALSE,"단축3";#N/A,#N/A,FALSE,"장축";#N/A,#N/A,FALSE,"4WD"}</definedName>
    <definedName name="ㅁㄹㅇ" localSheetId="14" hidden="1">{#N/A,#N/A,FALSE,"단축1";#N/A,#N/A,FALSE,"단축2";#N/A,#N/A,FALSE,"단축3";#N/A,#N/A,FALSE,"장축";#N/A,#N/A,FALSE,"4WD"}</definedName>
    <definedName name="ㅁㄹㅇ" localSheetId="15" hidden="1">{#N/A,#N/A,FALSE,"단축1";#N/A,#N/A,FALSE,"단축2";#N/A,#N/A,FALSE,"단축3";#N/A,#N/A,FALSE,"장축";#N/A,#N/A,FALSE,"4WD"}</definedName>
    <definedName name="ㅁㄹㅇ" hidden="1">{#N/A,#N/A,FALSE,"단축1";#N/A,#N/A,FALSE,"단축2";#N/A,#N/A,FALSE,"단축3";#N/A,#N/A,FALSE,"장축";#N/A,#N/A,FALSE,"4WD"}</definedName>
    <definedName name="ㅁ롷ㄷㄱ">#REF!</definedName>
    <definedName name="ㅁㅀㅁㄶ">#REF!</definedName>
    <definedName name="ㅁㅀㅁㅎ">#REF!</definedName>
    <definedName name="ㅁㅁ">#REF!</definedName>
    <definedName name="ㅁㅁㄹ">#REF!</definedName>
    <definedName name="ㅁㅁㅁ" localSheetId="13">BlankMacro1</definedName>
    <definedName name="ㅁㅁㅁ">'[52]5.세운W-A'!#REF!</definedName>
    <definedName name="ㅁㅁㅁㅁ" localSheetId="7" hidden="1">{#N/A,#N/A,FALSE,"단축1";#N/A,#N/A,FALSE,"단축2";#N/A,#N/A,FALSE,"단축3";#N/A,#N/A,FALSE,"장축";#N/A,#N/A,FALSE,"4WD"}</definedName>
    <definedName name="ㅁㅁㅁㅁ" localSheetId="16" hidden="1">{#N/A,#N/A,FALSE,"단축1";#N/A,#N/A,FALSE,"단축2";#N/A,#N/A,FALSE,"단축3";#N/A,#N/A,FALSE,"장축";#N/A,#N/A,FALSE,"4WD"}</definedName>
    <definedName name="ㅁㅁㅁㅁ" localSheetId="6">BlankMacro1</definedName>
    <definedName name="ㅁㅁㅁㅁ" localSheetId="17" hidden="1">{#N/A,#N/A,FALSE,"단축1";#N/A,#N/A,FALSE,"단축2";#N/A,#N/A,FALSE,"단축3";#N/A,#N/A,FALSE,"장축";#N/A,#N/A,FALSE,"4WD"}</definedName>
    <definedName name="ㅁㅁㅁㅁ" localSheetId="13">BlankMacro1</definedName>
    <definedName name="ㅁㅁㅁㅁ" localSheetId="14" hidden="1">{#N/A,#N/A,FALSE,"단축1";#N/A,#N/A,FALSE,"단축2";#N/A,#N/A,FALSE,"단축3";#N/A,#N/A,FALSE,"장축";#N/A,#N/A,FALSE,"4WD"}</definedName>
    <definedName name="ㅁㅁㅁㅁ" localSheetId="15" hidden="1">{#N/A,#N/A,FALSE,"단축1";#N/A,#N/A,FALSE,"단축2";#N/A,#N/A,FALSE,"단축3";#N/A,#N/A,FALSE,"장축";#N/A,#N/A,FALSE,"4WD"}</definedName>
    <definedName name="ㅁㅁㅁㅁ" hidden="1">{#N/A,#N/A,FALSE,"단축1";#N/A,#N/A,FALSE,"단축2";#N/A,#N/A,FALSE,"단축3";#N/A,#N/A,FALSE,"장축";#N/A,#N/A,FALSE,"4WD"}</definedName>
    <definedName name="ㅁㅁㅁㅁㅁ" localSheetId="6">#REF!</definedName>
    <definedName name="ㅁㅁㅁㅁㅁ">#REF!</definedName>
    <definedName name="ㅁㅁㅁㅁㅁㅁ" localSheetId="7" hidden="1">{#N/A,#N/A,FALSE,"단축1";#N/A,#N/A,FALSE,"단축2";#N/A,#N/A,FALSE,"단축3";#N/A,#N/A,FALSE,"장축";#N/A,#N/A,FALSE,"4WD"}</definedName>
    <definedName name="ㅁㅁㅁㅁㅁㅁ" localSheetId="16" hidden="1">{#N/A,#N/A,FALSE,"단축1";#N/A,#N/A,FALSE,"단축2";#N/A,#N/A,FALSE,"단축3";#N/A,#N/A,FALSE,"장축";#N/A,#N/A,FALSE,"4WD"}</definedName>
    <definedName name="ㅁㅁㅁㅁㅁㅁ" localSheetId="17" hidden="1">{#N/A,#N/A,FALSE,"단축1";#N/A,#N/A,FALSE,"단축2";#N/A,#N/A,FALSE,"단축3";#N/A,#N/A,FALSE,"장축";#N/A,#N/A,FALSE,"4WD"}</definedName>
    <definedName name="ㅁㅁㅁㅁㅁㅁ" localSheetId="13" hidden="1">{#N/A,#N/A,FALSE,"단축1";#N/A,#N/A,FALSE,"단축2";#N/A,#N/A,FALSE,"단축3";#N/A,#N/A,FALSE,"장축";#N/A,#N/A,FALSE,"4WD"}</definedName>
    <definedName name="ㅁㅁㅁㅁㅁㅁ" localSheetId="14" hidden="1">{#N/A,#N/A,FALSE,"단축1";#N/A,#N/A,FALSE,"단축2";#N/A,#N/A,FALSE,"단축3";#N/A,#N/A,FALSE,"장축";#N/A,#N/A,FALSE,"4WD"}</definedName>
    <definedName name="ㅁㅁㅁㅁㅁㅁ" localSheetId="15" hidden="1">{#N/A,#N/A,FALSE,"단축1";#N/A,#N/A,FALSE,"단축2";#N/A,#N/A,FALSE,"단축3";#N/A,#N/A,FALSE,"장축";#N/A,#N/A,FALSE,"4WD"}</definedName>
    <definedName name="ㅁㅁㅁㅁㅁㅁ" hidden="1">{#N/A,#N/A,FALSE,"단축1";#N/A,#N/A,FALSE,"단축2";#N/A,#N/A,FALSE,"단축3";#N/A,#N/A,FALSE,"장축";#N/A,#N/A,FALSE,"4WD"}</definedName>
    <definedName name="ㅁㅁㅁㅁㅁㅁㅁ">#REF!</definedName>
    <definedName name="ㅁㅁㅁㅁㅁㅁㅁㅁㅁㅁㅁㅁㅁㅁ" localSheetId="7" hidden="1">{#N/A,#N/A,FALSE,"단축1";#N/A,#N/A,FALSE,"단축2";#N/A,#N/A,FALSE,"단축3";#N/A,#N/A,FALSE,"장축";#N/A,#N/A,FALSE,"4WD"}</definedName>
    <definedName name="ㅁㅁㅁㅁㅁㅁㅁㅁㅁㅁㅁㅁㅁㅁ" localSheetId="16" hidden="1">{#N/A,#N/A,FALSE,"단축1";#N/A,#N/A,FALSE,"단축2";#N/A,#N/A,FALSE,"단축3";#N/A,#N/A,FALSE,"장축";#N/A,#N/A,FALSE,"4WD"}</definedName>
    <definedName name="ㅁㅁㅁㅁㅁㅁㅁㅁㅁㅁㅁㅁㅁㅁ" localSheetId="6" hidden="1">{#N/A,#N/A,FALSE,"단축1";#N/A,#N/A,FALSE,"단축2";#N/A,#N/A,FALSE,"단축3";#N/A,#N/A,FALSE,"장축";#N/A,#N/A,FALSE,"4WD"}</definedName>
    <definedName name="ㅁㅁㅁㅁㅁㅁㅁㅁㅁㅁㅁㅁㅁㅁ" localSheetId="17" hidden="1">{#N/A,#N/A,FALSE,"단축1";#N/A,#N/A,FALSE,"단축2";#N/A,#N/A,FALSE,"단축3";#N/A,#N/A,FALSE,"장축";#N/A,#N/A,FALSE,"4WD"}</definedName>
    <definedName name="ㅁㅁㅁㅁㅁㅁㅁㅁㅁㅁㅁㅁㅁㅁ" localSheetId="13" hidden="1">{#N/A,#N/A,FALSE,"단축1";#N/A,#N/A,FALSE,"단축2";#N/A,#N/A,FALSE,"단축3";#N/A,#N/A,FALSE,"장축";#N/A,#N/A,FALSE,"4WD"}</definedName>
    <definedName name="ㅁㅁㅁㅁㅁㅁㅁㅁㅁㅁㅁㅁㅁㅁ" localSheetId="14" hidden="1">{#N/A,#N/A,FALSE,"단축1";#N/A,#N/A,FALSE,"단축2";#N/A,#N/A,FALSE,"단축3";#N/A,#N/A,FALSE,"장축";#N/A,#N/A,FALSE,"4WD"}</definedName>
    <definedName name="ㅁㅁㅁㅁㅁㅁㅁㅁㅁㅁㅁㅁㅁㅁ" localSheetId="15" hidden="1">{#N/A,#N/A,FALSE,"단축1";#N/A,#N/A,FALSE,"단축2";#N/A,#N/A,FALSE,"단축3";#N/A,#N/A,FALSE,"장축";#N/A,#N/A,FALSE,"4WD"}</definedName>
    <definedName name="ㅁㅁㅁㅁㅁㅁㅁㅁㅁㅁㅁㅁㅁㅁ" hidden="1">{#N/A,#N/A,FALSE,"단축1";#N/A,#N/A,FALSE,"단축2";#N/A,#N/A,FALSE,"단축3";#N/A,#N/A,FALSE,"장축";#N/A,#N/A,FALSE,"4WD"}</definedName>
    <definedName name="ㅁㅁㅁㅇ" localSheetId="7" hidden="1">{#N/A,#N/A,FALSE,"단축1";#N/A,#N/A,FALSE,"단축2";#N/A,#N/A,FALSE,"단축3";#N/A,#N/A,FALSE,"장축";#N/A,#N/A,FALSE,"4WD"}</definedName>
    <definedName name="ㅁㅁㅁㅇ" localSheetId="16" hidden="1">{#N/A,#N/A,FALSE,"단축1";#N/A,#N/A,FALSE,"단축2";#N/A,#N/A,FALSE,"단축3";#N/A,#N/A,FALSE,"장축";#N/A,#N/A,FALSE,"4WD"}</definedName>
    <definedName name="ㅁㅁㅁㅇ" localSheetId="6" hidden="1">{#N/A,#N/A,FALSE,"단축1";#N/A,#N/A,FALSE,"단축2";#N/A,#N/A,FALSE,"단축3";#N/A,#N/A,FALSE,"장축";#N/A,#N/A,FALSE,"4WD"}</definedName>
    <definedName name="ㅁㅁㅁㅇ" localSheetId="17" hidden="1">{#N/A,#N/A,FALSE,"단축1";#N/A,#N/A,FALSE,"단축2";#N/A,#N/A,FALSE,"단축3";#N/A,#N/A,FALSE,"장축";#N/A,#N/A,FALSE,"4WD"}</definedName>
    <definedName name="ㅁㅁㅁㅇ" localSheetId="13" hidden="1">{#N/A,#N/A,FALSE,"단축1";#N/A,#N/A,FALSE,"단축2";#N/A,#N/A,FALSE,"단축3";#N/A,#N/A,FALSE,"장축";#N/A,#N/A,FALSE,"4WD"}</definedName>
    <definedName name="ㅁㅁㅁㅇ" localSheetId="14" hidden="1">{#N/A,#N/A,FALSE,"단축1";#N/A,#N/A,FALSE,"단축2";#N/A,#N/A,FALSE,"단축3";#N/A,#N/A,FALSE,"장축";#N/A,#N/A,FALSE,"4WD"}</definedName>
    <definedName name="ㅁㅁㅁㅇ" localSheetId="15" hidden="1">{#N/A,#N/A,FALSE,"단축1";#N/A,#N/A,FALSE,"단축2";#N/A,#N/A,FALSE,"단축3";#N/A,#N/A,FALSE,"장축";#N/A,#N/A,FALSE,"4WD"}</definedName>
    <definedName name="ㅁㅁㅁㅇ" hidden="1">{#N/A,#N/A,FALSE,"단축1";#N/A,#N/A,FALSE,"단축2";#N/A,#N/A,FALSE,"단축3";#N/A,#N/A,FALSE,"장축";#N/A,#N/A,FALSE,"4WD"}</definedName>
    <definedName name="ㅁㅂ">#REF!</definedName>
    <definedName name="ㅁㅇ" localSheetId="7" hidden="1">{#N/A,#N/A,FALSE,"단축1";#N/A,#N/A,FALSE,"단축2";#N/A,#N/A,FALSE,"단축3";#N/A,#N/A,FALSE,"장축";#N/A,#N/A,FALSE,"4WD"}</definedName>
    <definedName name="ㅁㅇ" localSheetId="16" hidden="1">{#N/A,#N/A,FALSE,"단축1";#N/A,#N/A,FALSE,"단축2";#N/A,#N/A,FALSE,"단축3";#N/A,#N/A,FALSE,"장축";#N/A,#N/A,FALSE,"4WD"}</definedName>
    <definedName name="ㅁㅇ" localSheetId="6" hidden="1">{#N/A,#N/A,TRUE,"Y생산";#N/A,#N/A,TRUE,"Y판매";#N/A,#N/A,TRUE,"Y총물량";#N/A,#N/A,TRUE,"Y능력";#N/A,#N/A,TRUE,"YKD"}</definedName>
    <definedName name="ㅁㅇ" localSheetId="17" hidden="1">{#N/A,#N/A,FALSE,"단축1";#N/A,#N/A,FALSE,"단축2";#N/A,#N/A,FALSE,"단축3";#N/A,#N/A,FALSE,"장축";#N/A,#N/A,FALSE,"4WD"}</definedName>
    <definedName name="ㅁㅇ" localSheetId="13" hidden="1">{#N/A,#N/A,TRUE,"Y생산";#N/A,#N/A,TRUE,"Y판매";#N/A,#N/A,TRUE,"Y총물량";#N/A,#N/A,TRUE,"Y능력";#N/A,#N/A,TRUE,"YKD"}</definedName>
    <definedName name="ㅁㅇ" localSheetId="14" hidden="1">{#N/A,#N/A,FALSE,"단축1";#N/A,#N/A,FALSE,"단축2";#N/A,#N/A,FALSE,"단축3";#N/A,#N/A,FALSE,"장축";#N/A,#N/A,FALSE,"4WD"}</definedName>
    <definedName name="ㅁㅇ" localSheetId="15" hidden="1">{#N/A,#N/A,FALSE,"단축1";#N/A,#N/A,FALSE,"단축2";#N/A,#N/A,FALSE,"단축3";#N/A,#N/A,FALSE,"장축";#N/A,#N/A,FALSE,"4WD"}</definedName>
    <definedName name="ㅁㅇ" hidden="1">{#N/A,#N/A,FALSE,"단축1";#N/A,#N/A,FALSE,"단축2";#N/A,#N/A,FALSE,"단축3";#N/A,#N/A,FALSE,"장축";#N/A,#N/A,FALSE,"4WD"}</definedName>
    <definedName name="ㅁㅇㄱㅎ" localSheetId="7" hidden="1">{#N/A,#N/A,FALSE,"단축1";#N/A,#N/A,FALSE,"단축2";#N/A,#N/A,FALSE,"단축3";#N/A,#N/A,FALSE,"장축";#N/A,#N/A,FALSE,"4WD"}</definedName>
    <definedName name="ㅁㅇㄱㅎ" localSheetId="16" hidden="1">{#N/A,#N/A,FALSE,"단축1";#N/A,#N/A,FALSE,"단축2";#N/A,#N/A,FALSE,"단축3";#N/A,#N/A,FALSE,"장축";#N/A,#N/A,FALSE,"4WD"}</definedName>
    <definedName name="ㅁㅇㄱㅎ" localSheetId="6" hidden="1">{#N/A,#N/A,FALSE,"단축1";#N/A,#N/A,FALSE,"단축2";#N/A,#N/A,FALSE,"단축3";#N/A,#N/A,FALSE,"장축";#N/A,#N/A,FALSE,"4WD"}</definedName>
    <definedName name="ㅁㅇㄱㅎ" localSheetId="17" hidden="1">{#N/A,#N/A,FALSE,"단축1";#N/A,#N/A,FALSE,"단축2";#N/A,#N/A,FALSE,"단축3";#N/A,#N/A,FALSE,"장축";#N/A,#N/A,FALSE,"4WD"}</definedName>
    <definedName name="ㅁㅇㄱㅎ" localSheetId="13" hidden="1">{#N/A,#N/A,FALSE,"단축1";#N/A,#N/A,FALSE,"단축2";#N/A,#N/A,FALSE,"단축3";#N/A,#N/A,FALSE,"장축";#N/A,#N/A,FALSE,"4WD"}</definedName>
    <definedName name="ㅁㅇㄱㅎ" localSheetId="14" hidden="1">{#N/A,#N/A,FALSE,"단축1";#N/A,#N/A,FALSE,"단축2";#N/A,#N/A,FALSE,"단축3";#N/A,#N/A,FALSE,"장축";#N/A,#N/A,FALSE,"4WD"}</definedName>
    <definedName name="ㅁㅇㄱㅎ" localSheetId="15" hidden="1">{#N/A,#N/A,FALSE,"단축1";#N/A,#N/A,FALSE,"단축2";#N/A,#N/A,FALSE,"단축3";#N/A,#N/A,FALSE,"장축";#N/A,#N/A,FALSE,"4WD"}</definedName>
    <definedName name="ㅁㅇㄱㅎ" hidden="1">{#N/A,#N/A,FALSE,"단축1";#N/A,#N/A,FALSE,"단축2";#N/A,#N/A,FALSE,"단축3";#N/A,#N/A,FALSE,"장축";#N/A,#N/A,FALSE,"4WD"}</definedName>
    <definedName name="ㅁㅇㄹ" localSheetId="7" hidden="1">{#N/A,#N/A,FALSE,"단축1";#N/A,#N/A,FALSE,"단축2";#N/A,#N/A,FALSE,"단축3";#N/A,#N/A,FALSE,"장축";#N/A,#N/A,FALSE,"4WD"}</definedName>
    <definedName name="ㅁㅇㄹ" localSheetId="16" hidden="1">{#N/A,#N/A,FALSE,"단축1";#N/A,#N/A,FALSE,"단축2";#N/A,#N/A,FALSE,"단축3";#N/A,#N/A,FALSE,"장축";#N/A,#N/A,FALSE,"4WD"}</definedName>
    <definedName name="ㅁㅇㄹ" localSheetId="6" hidden="1">{#N/A,#N/A,FALSE,"단축1";#N/A,#N/A,FALSE,"단축2";#N/A,#N/A,FALSE,"단축3";#N/A,#N/A,FALSE,"장축";#N/A,#N/A,FALSE,"4WD"}</definedName>
    <definedName name="ㅁㅇㄹ" localSheetId="17" hidden="1">{#N/A,#N/A,FALSE,"단축1";#N/A,#N/A,FALSE,"단축2";#N/A,#N/A,FALSE,"단축3";#N/A,#N/A,FALSE,"장축";#N/A,#N/A,FALSE,"4WD"}</definedName>
    <definedName name="ㅁㅇㄹ" localSheetId="13" hidden="1">{#N/A,#N/A,FALSE,"단축1";#N/A,#N/A,FALSE,"단축2";#N/A,#N/A,FALSE,"단축3";#N/A,#N/A,FALSE,"장축";#N/A,#N/A,FALSE,"4WD"}</definedName>
    <definedName name="ㅁㅇㄹ" localSheetId="14" hidden="1">{#N/A,#N/A,FALSE,"단축1";#N/A,#N/A,FALSE,"단축2";#N/A,#N/A,FALSE,"단축3";#N/A,#N/A,FALSE,"장축";#N/A,#N/A,FALSE,"4WD"}</definedName>
    <definedName name="ㅁㅇㄹ" localSheetId="15" hidden="1">{#N/A,#N/A,FALSE,"단축1";#N/A,#N/A,FALSE,"단축2";#N/A,#N/A,FALSE,"단축3";#N/A,#N/A,FALSE,"장축";#N/A,#N/A,FALSE,"4WD"}</definedName>
    <definedName name="ㅁㅇㄹ" hidden="1">{#N/A,#N/A,FALSE,"단축1";#N/A,#N/A,FALSE,"단축2";#N/A,#N/A,FALSE,"단축3";#N/A,#N/A,FALSE,"장축";#N/A,#N/A,FALSE,"4WD"}</definedName>
    <definedName name="ㅁㅇㅁ">#REF!</definedName>
    <definedName name="ㅁㅇㅂㅈㄷㄹㅇ" localSheetId="7" hidden="1">{#N/A,#N/A,FALSE,"단축1";#N/A,#N/A,FALSE,"단축2";#N/A,#N/A,FALSE,"단축3";#N/A,#N/A,FALSE,"장축";#N/A,#N/A,FALSE,"4WD"}</definedName>
    <definedName name="ㅁㅇㅂㅈㄷㄹㅇ" localSheetId="16" hidden="1">{#N/A,#N/A,FALSE,"단축1";#N/A,#N/A,FALSE,"단축2";#N/A,#N/A,FALSE,"단축3";#N/A,#N/A,FALSE,"장축";#N/A,#N/A,FALSE,"4WD"}</definedName>
    <definedName name="ㅁㅇㅂㅈㄷㄹㅇ" localSheetId="6" hidden="1">{#N/A,#N/A,FALSE,"단축1";#N/A,#N/A,FALSE,"단축2";#N/A,#N/A,FALSE,"단축3";#N/A,#N/A,FALSE,"장축";#N/A,#N/A,FALSE,"4WD"}</definedName>
    <definedName name="ㅁㅇㅂㅈㄷㄹㅇ" localSheetId="17" hidden="1">{#N/A,#N/A,FALSE,"단축1";#N/A,#N/A,FALSE,"단축2";#N/A,#N/A,FALSE,"단축3";#N/A,#N/A,FALSE,"장축";#N/A,#N/A,FALSE,"4WD"}</definedName>
    <definedName name="ㅁㅇㅂㅈㄷㄹㅇ" localSheetId="13" hidden="1">{#N/A,#N/A,FALSE,"단축1";#N/A,#N/A,FALSE,"단축2";#N/A,#N/A,FALSE,"단축3";#N/A,#N/A,FALSE,"장축";#N/A,#N/A,FALSE,"4WD"}</definedName>
    <definedName name="ㅁㅇㅂㅈㄷㄹㅇ" localSheetId="14" hidden="1">{#N/A,#N/A,FALSE,"단축1";#N/A,#N/A,FALSE,"단축2";#N/A,#N/A,FALSE,"단축3";#N/A,#N/A,FALSE,"장축";#N/A,#N/A,FALSE,"4WD"}</definedName>
    <definedName name="ㅁㅇㅂㅈㄷㄹㅇ" localSheetId="15" hidden="1">{#N/A,#N/A,FALSE,"단축1";#N/A,#N/A,FALSE,"단축2";#N/A,#N/A,FALSE,"단축3";#N/A,#N/A,FALSE,"장축";#N/A,#N/A,FALSE,"4WD"}</definedName>
    <definedName name="ㅁㅇㅂㅈㄷㄹㅇ" hidden="1">{#N/A,#N/A,FALSE,"단축1";#N/A,#N/A,FALSE,"단축2";#N/A,#N/A,FALSE,"단축3";#N/A,#N/A,FALSE,"장축";#N/A,#N/A,FALSE,"4WD"}</definedName>
    <definedName name="ㅁㅇㅊㅁㄴㅇㄹ" localSheetId="7" hidden="1">{#N/A,#N/A,FALSE,"단축1";#N/A,#N/A,FALSE,"단축2";#N/A,#N/A,FALSE,"단축3";#N/A,#N/A,FALSE,"장축";#N/A,#N/A,FALSE,"4WD"}</definedName>
    <definedName name="ㅁㅇㅊㅁㄴㅇㄹ" localSheetId="16" hidden="1">{#N/A,#N/A,FALSE,"단축1";#N/A,#N/A,FALSE,"단축2";#N/A,#N/A,FALSE,"단축3";#N/A,#N/A,FALSE,"장축";#N/A,#N/A,FALSE,"4WD"}</definedName>
    <definedName name="ㅁㅇㅊㅁㄴㅇㄹ" localSheetId="17" hidden="1">{#N/A,#N/A,FALSE,"단축1";#N/A,#N/A,FALSE,"단축2";#N/A,#N/A,FALSE,"단축3";#N/A,#N/A,FALSE,"장축";#N/A,#N/A,FALSE,"4WD"}</definedName>
    <definedName name="ㅁㅇㅊㅁㄴㅇㄹ" localSheetId="13" hidden="1">{#N/A,#N/A,FALSE,"단축1";#N/A,#N/A,FALSE,"단축2";#N/A,#N/A,FALSE,"단축3";#N/A,#N/A,FALSE,"장축";#N/A,#N/A,FALSE,"4WD"}</definedName>
    <definedName name="ㅁㅇㅊㅁㄴㅇㄹ" localSheetId="14" hidden="1">{#N/A,#N/A,FALSE,"단축1";#N/A,#N/A,FALSE,"단축2";#N/A,#N/A,FALSE,"단축3";#N/A,#N/A,FALSE,"장축";#N/A,#N/A,FALSE,"4WD"}</definedName>
    <definedName name="ㅁㅇㅊㅁㄴㅇㄹ" localSheetId="15" hidden="1">{#N/A,#N/A,FALSE,"단축1";#N/A,#N/A,FALSE,"단축2";#N/A,#N/A,FALSE,"단축3";#N/A,#N/A,FALSE,"장축";#N/A,#N/A,FALSE,"4WD"}</definedName>
    <definedName name="ㅁㅇㅊㅁㄴㅇㄹ" hidden="1">{#N/A,#N/A,FALSE,"단축1";#N/A,#N/A,FALSE,"단축2";#N/A,#N/A,FALSE,"단축3";#N/A,#N/A,FALSE,"장축";#N/A,#N/A,FALSE,"4WD"}</definedName>
    <definedName name="ㅁㅈㄱㅈㅁㄱ" localSheetId="7" hidden="1">{#N/A,#N/A,FALSE,"단축1";#N/A,#N/A,FALSE,"단축2";#N/A,#N/A,FALSE,"단축3";#N/A,#N/A,FALSE,"장축";#N/A,#N/A,FALSE,"4WD"}</definedName>
    <definedName name="ㅁㅈㄱㅈㅁㄱ" localSheetId="16" hidden="1">{#N/A,#N/A,FALSE,"단축1";#N/A,#N/A,FALSE,"단축2";#N/A,#N/A,FALSE,"단축3";#N/A,#N/A,FALSE,"장축";#N/A,#N/A,FALSE,"4WD"}</definedName>
    <definedName name="ㅁㅈㄱㅈㅁㄱ" localSheetId="17" hidden="1">{#N/A,#N/A,FALSE,"단축1";#N/A,#N/A,FALSE,"단축2";#N/A,#N/A,FALSE,"단축3";#N/A,#N/A,FALSE,"장축";#N/A,#N/A,FALSE,"4WD"}</definedName>
    <definedName name="ㅁㅈㄱㅈㅁㄱ" localSheetId="13" hidden="1">{#N/A,#N/A,FALSE,"단축1";#N/A,#N/A,FALSE,"단축2";#N/A,#N/A,FALSE,"단축3";#N/A,#N/A,FALSE,"장축";#N/A,#N/A,FALSE,"4WD"}</definedName>
    <definedName name="ㅁㅈㄱㅈㅁㄱ" localSheetId="14" hidden="1">{#N/A,#N/A,FALSE,"단축1";#N/A,#N/A,FALSE,"단축2";#N/A,#N/A,FALSE,"단축3";#N/A,#N/A,FALSE,"장축";#N/A,#N/A,FALSE,"4WD"}</definedName>
    <definedName name="ㅁㅈㄱㅈㅁㄱ" localSheetId="15" hidden="1">{#N/A,#N/A,FALSE,"단축1";#N/A,#N/A,FALSE,"단축2";#N/A,#N/A,FALSE,"단축3";#N/A,#N/A,FALSE,"장축";#N/A,#N/A,FALSE,"4WD"}</definedName>
    <definedName name="ㅁㅈㄱㅈㅁㄱ" hidden="1">{#N/A,#N/A,FALSE,"단축1";#N/A,#N/A,FALSE,"단축2";#N/A,#N/A,FALSE,"단축3";#N/A,#N/A,FALSE,"장축";#N/A,#N/A,FALSE,"4WD"}</definedName>
    <definedName name="ㅁㅈㅂㅈㅂ" localSheetId="6" hidden="1">#REF!</definedName>
    <definedName name="ㅁㅈㅂㅈㅂ" hidden="1">#REF!</definedName>
    <definedName name="마" localSheetId="6" hidden="1">{#N/A,#N/A,FALSE,"96 3월물량표";#N/A,#N/A,FALSE,"96 4월물량표";#N/A,#N/A,FALSE,"96 5월물량표"}</definedName>
    <definedName name="마" localSheetId="13" hidden="1">{#N/A,#N/A,FALSE,"96 3월물량표";#N/A,#N/A,FALSE,"96 4월물량표";#N/A,#N/A,FALSE,"96 5월물량표"}</definedName>
    <definedName name="마">#REF!</definedName>
    <definedName name="마11111" localSheetId="7" hidden="1">{#N/A,#N/A,TRUE,"Y생산";#N/A,#N/A,TRUE,"Y판매";#N/A,#N/A,TRUE,"Y총물량";#N/A,#N/A,TRUE,"Y능력";#N/A,#N/A,TRUE,"YKD"}</definedName>
    <definedName name="마11111" localSheetId="16" hidden="1">{#N/A,#N/A,TRUE,"Y생산";#N/A,#N/A,TRUE,"Y판매";#N/A,#N/A,TRUE,"Y총물량";#N/A,#N/A,TRUE,"Y능력";#N/A,#N/A,TRUE,"YKD"}</definedName>
    <definedName name="마11111" localSheetId="6" hidden="1">{#N/A,#N/A,TRUE,"Y생산";#N/A,#N/A,TRUE,"Y판매";#N/A,#N/A,TRUE,"Y총물량";#N/A,#N/A,TRUE,"Y능력";#N/A,#N/A,TRUE,"YKD"}</definedName>
    <definedName name="마11111" localSheetId="17" hidden="1">{#N/A,#N/A,TRUE,"Y생산";#N/A,#N/A,TRUE,"Y판매";#N/A,#N/A,TRUE,"Y총물량";#N/A,#N/A,TRUE,"Y능력";#N/A,#N/A,TRUE,"YKD"}</definedName>
    <definedName name="마11111" localSheetId="13" hidden="1">{#N/A,#N/A,TRUE,"Y생산";#N/A,#N/A,TRUE,"Y판매";#N/A,#N/A,TRUE,"Y총물량";#N/A,#N/A,TRUE,"Y능력";#N/A,#N/A,TRUE,"YKD"}</definedName>
    <definedName name="마11111" localSheetId="14" hidden="1">{#N/A,#N/A,TRUE,"Y생산";#N/A,#N/A,TRUE,"Y판매";#N/A,#N/A,TRUE,"Y총물량";#N/A,#N/A,TRUE,"Y능력";#N/A,#N/A,TRUE,"YKD"}</definedName>
    <definedName name="마11111" localSheetId="15" hidden="1">{#N/A,#N/A,TRUE,"Y생산";#N/A,#N/A,TRUE,"Y판매";#N/A,#N/A,TRUE,"Y총물량";#N/A,#N/A,TRUE,"Y능력";#N/A,#N/A,TRUE,"YKD"}</definedName>
    <definedName name="마11111" hidden="1">{#N/A,#N/A,TRUE,"Y생산";#N/A,#N/A,TRUE,"Y판매";#N/A,#N/A,TRUE,"Y총물량";#N/A,#N/A,TRUE,"Y능력";#N/A,#N/A,TRUE,"YKD"}</definedName>
    <definedName name="마감" localSheetId="7" hidden="1">{#N/A,#N/A,TRUE,"Y생산";#N/A,#N/A,TRUE,"Y판매";#N/A,#N/A,TRUE,"Y총물량";#N/A,#N/A,TRUE,"Y능력";#N/A,#N/A,TRUE,"YKD"}</definedName>
    <definedName name="마감" localSheetId="16" hidden="1">{#N/A,#N/A,TRUE,"Y생산";#N/A,#N/A,TRUE,"Y판매";#N/A,#N/A,TRUE,"Y총물량";#N/A,#N/A,TRUE,"Y능력";#N/A,#N/A,TRUE,"YKD"}</definedName>
    <definedName name="마감" localSheetId="6" hidden="1">{#N/A,#N/A,TRUE,"Y생산";#N/A,#N/A,TRUE,"Y판매";#N/A,#N/A,TRUE,"Y총물량";#N/A,#N/A,TRUE,"Y능력";#N/A,#N/A,TRUE,"YKD"}</definedName>
    <definedName name="마감" localSheetId="17" hidden="1">{#N/A,#N/A,TRUE,"Y생산";#N/A,#N/A,TRUE,"Y판매";#N/A,#N/A,TRUE,"Y총물량";#N/A,#N/A,TRUE,"Y능력";#N/A,#N/A,TRUE,"YKD"}</definedName>
    <definedName name="마감" localSheetId="13" hidden="1">{#N/A,#N/A,TRUE,"Y생산";#N/A,#N/A,TRUE,"Y판매";#N/A,#N/A,TRUE,"Y총물량";#N/A,#N/A,TRUE,"Y능력";#N/A,#N/A,TRUE,"YKD"}</definedName>
    <definedName name="마감" localSheetId="14" hidden="1">{#N/A,#N/A,TRUE,"Y생산";#N/A,#N/A,TRUE,"Y판매";#N/A,#N/A,TRUE,"Y총물량";#N/A,#N/A,TRUE,"Y능력";#N/A,#N/A,TRUE,"YKD"}</definedName>
    <definedName name="마감" localSheetId="15" hidden="1">{#N/A,#N/A,TRUE,"Y생산";#N/A,#N/A,TRUE,"Y판매";#N/A,#N/A,TRUE,"Y총물량";#N/A,#N/A,TRUE,"Y능력";#N/A,#N/A,TRUE,"YKD"}</definedName>
    <definedName name="마감" hidden="1">{#N/A,#N/A,TRUE,"Y생산";#N/A,#N/A,TRUE,"Y판매";#N/A,#N/A,TRUE,"Y총물량";#N/A,#N/A,TRUE,"Y능력";#N/A,#N/A,TRUE,"YKD"}</definedName>
    <definedName name="마감12" localSheetId="7" hidden="1">{#N/A,#N/A,TRUE,"Y생산";#N/A,#N/A,TRUE,"Y판매";#N/A,#N/A,TRUE,"Y총물량";#N/A,#N/A,TRUE,"Y능력";#N/A,#N/A,TRUE,"YKD"}</definedName>
    <definedName name="마감12" localSheetId="16" hidden="1">{#N/A,#N/A,TRUE,"Y생산";#N/A,#N/A,TRUE,"Y판매";#N/A,#N/A,TRUE,"Y총물량";#N/A,#N/A,TRUE,"Y능력";#N/A,#N/A,TRUE,"YKD"}</definedName>
    <definedName name="마감12" localSheetId="6" hidden="1">{#N/A,#N/A,TRUE,"Y생산";#N/A,#N/A,TRUE,"Y판매";#N/A,#N/A,TRUE,"Y총물량";#N/A,#N/A,TRUE,"Y능력";#N/A,#N/A,TRUE,"YKD"}</definedName>
    <definedName name="마감12" localSheetId="17" hidden="1">{#N/A,#N/A,TRUE,"Y생산";#N/A,#N/A,TRUE,"Y판매";#N/A,#N/A,TRUE,"Y총물량";#N/A,#N/A,TRUE,"Y능력";#N/A,#N/A,TRUE,"YKD"}</definedName>
    <definedName name="마감12" localSheetId="13" hidden="1">{#N/A,#N/A,TRUE,"Y생산";#N/A,#N/A,TRUE,"Y판매";#N/A,#N/A,TRUE,"Y총물량";#N/A,#N/A,TRUE,"Y능력";#N/A,#N/A,TRUE,"YKD"}</definedName>
    <definedName name="마감12" localSheetId="14" hidden="1">{#N/A,#N/A,TRUE,"Y생산";#N/A,#N/A,TRUE,"Y판매";#N/A,#N/A,TRUE,"Y총물량";#N/A,#N/A,TRUE,"Y능력";#N/A,#N/A,TRUE,"YKD"}</definedName>
    <definedName name="마감12" localSheetId="15" hidden="1">{#N/A,#N/A,TRUE,"Y생산";#N/A,#N/A,TRUE,"Y판매";#N/A,#N/A,TRUE,"Y총물량";#N/A,#N/A,TRUE,"Y능력";#N/A,#N/A,TRUE,"YKD"}</definedName>
    <definedName name="마감12" hidden="1">{#N/A,#N/A,TRUE,"Y생산";#N/A,#N/A,TRUE,"Y판매";#N/A,#N/A,TRUE,"Y총물량";#N/A,#N/A,TRUE,"Y능력";#N/A,#N/A,TRUE,"YKD"}</definedName>
    <definedName name="마감123" localSheetId="7" hidden="1">{#N/A,#N/A,FALSE,"96 3월물량표";#N/A,#N/A,FALSE,"96 4월물량표";#N/A,#N/A,FALSE,"96 5월물량표"}</definedName>
    <definedName name="마감123" localSheetId="16" hidden="1">{#N/A,#N/A,FALSE,"96 3월물량표";#N/A,#N/A,FALSE,"96 4월물량표";#N/A,#N/A,FALSE,"96 5월물량표"}</definedName>
    <definedName name="마감123" localSheetId="6" hidden="1">{#N/A,#N/A,FALSE,"96 3월물량표";#N/A,#N/A,FALSE,"96 4월물량표";#N/A,#N/A,FALSE,"96 5월물량표"}</definedName>
    <definedName name="마감123" localSheetId="17" hidden="1">{#N/A,#N/A,FALSE,"96 3월물량표";#N/A,#N/A,FALSE,"96 4월물량표";#N/A,#N/A,FALSE,"96 5월물량표"}</definedName>
    <definedName name="마감123" localSheetId="13" hidden="1">{#N/A,#N/A,FALSE,"96 3월물량표";#N/A,#N/A,FALSE,"96 4월물량표";#N/A,#N/A,FALSE,"96 5월물량표"}</definedName>
    <definedName name="마감123" localSheetId="14" hidden="1">{#N/A,#N/A,FALSE,"96 3월물량표";#N/A,#N/A,FALSE,"96 4월물량표";#N/A,#N/A,FALSE,"96 5월물량표"}</definedName>
    <definedName name="마감123" localSheetId="15" hidden="1">{#N/A,#N/A,FALSE,"96 3월물량표";#N/A,#N/A,FALSE,"96 4월물량표";#N/A,#N/A,FALSE,"96 5월물량표"}</definedName>
    <definedName name="마감123" hidden="1">{#N/A,#N/A,FALSE,"96 3월물량표";#N/A,#N/A,FALSE,"96 4월물량표";#N/A,#N/A,FALSE,"96 5월물량표"}</definedName>
    <definedName name="마감830" localSheetId="7" hidden="1">{#N/A,#N/A,TRUE,"Y생산";#N/A,#N/A,TRUE,"Y판매";#N/A,#N/A,TRUE,"Y총물량";#N/A,#N/A,TRUE,"Y능력";#N/A,#N/A,TRUE,"YKD"}</definedName>
    <definedName name="마감830" localSheetId="16" hidden="1">{#N/A,#N/A,TRUE,"Y생산";#N/A,#N/A,TRUE,"Y판매";#N/A,#N/A,TRUE,"Y총물량";#N/A,#N/A,TRUE,"Y능력";#N/A,#N/A,TRUE,"YKD"}</definedName>
    <definedName name="마감830" localSheetId="6" hidden="1">{#N/A,#N/A,TRUE,"Y생산";#N/A,#N/A,TRUE,"Y판매";#N/A,#N/A,TRUE,"Y총물량";#N/A,#N/A,TRUE,"Y능력";#N/A,#N/A,TRUE,"YKD"}</definedName>
    <definedName name="마감830" localSheetId="17" hidden="1">{#N/A,#N/A,TRUE,"Y생산";#N/A,#N/A,TRUE,"Y판매";#N/A,#N/A,TRUE,"Y총물량";#N/A,#N/A,TRUE,"Y능력";#N/A,#N/A,TRUE,"YKD"}</definedName>
    <definedName name="마감830" localSheetId="13" hidden="1">{#N/A,#N/A,TRUE,"Y생산";#N/A,#N/A,TRUE,"Y판매";#N/A,#N/A,TRUE,"Y총물량";#N/A,#N/A,TRUE,"Y능력";#N/A,#N/A,TRUE,"YKD"}</definedName>
    <definedName name="마감830" localSheetId="14" hidden="1">{#N/A,#N/A,TRUE,"Y생산";#N/A,#N/A,TRUE,"Y판매";#N/A,#N/A,TRUE,"Y총물량";#N/A,#N/A,TRUE,"Y능력";#N/A,#N/A,TRUE,"YKD"}</definedName>
    <definedName name="마감830" localSheetId="15" hidden="1">{#N/A,#N/A,TRUE,"Y생산";#N/A,#N/A,TRUE,"Y판매";#N/A,#N/A,TRUE,"Y총물량";#N/A,#N/A,TRUE,"Y능력";#N/A,#N/A,TRUE,"YKD"}</definedName>
    <definedName name="마감830" hidden="1">{#N/A,#N/A,TRUE,"Y생산";#N/A,#N/A,TRUE,"Y판매";#N/A,#N/A,TRUE,"Y총물량";#N/A,#N/A,TRUE,"Y능력";#N/A,#N/A,TRUE,"YKD"}</definedName>
    <definedName name="마감831" localSheetId="7" hidden="1">{#N/A,#N/A,FALSE,"96 3월물량표";#N/A,#N/A,FALSE,"96 4월물량표";#N/A,#N/A,FALSE,"96 5월물량표"}</definedName>
    <definedName name="마감831" localSheetId="16" hidden="1">{#N/A,#N/A,FALSE,"96 3월물량표";#N/A,#N/A,FALSE,"96 4월물량표";#N/A,#N/A,FALSE,"96 5월물량표"}</definedName>
    <definedName name="마감831" localSheetId="6" hidden="1">{#N/A,#N/A,FALSE,"96 3월물량표";#N/A,#N/A,FALSE,"96 4월물량표";#N/A,#N/A,FALSE,"96 5월물량표"}</definedName>
    <definedName name="마감831" localSheetId="17" hidden="1">{#N/A,#N/A,FALSE,"96 3월물량표";#N/A,#N/A,FALSE,"96 4월물량표";#N/A,#N/A,FALSE,"96 5월물량표"}</definedName>
    <definedName name="마감831" localSheetId="13" hidden="1">{#N/A,#N/A,FALSE,"96 3월물량표";#N/A,#N/A,FALSE,"96 4월물량표";#N/A,#N/A,FALSE,"96 5월물량표"}</definedName>
    <definedName name="마감831" localSheetId="14" hidden="1">{#N/A,#N/A,FALSE,"96 3월물량표";#N/A,#N/A,FALSE,"96 4월물량표";#N/A,#N/A,FALSE,"96 5월물량표"}</definedName>
    <definedName name="마감831" localSheetId="15" hidden="1">{#N/A,#N/A,FALSE,"96 3월물량표";#N/A,#N/A,FALSE,"96 4월물량표";#N/A,#N/A,FALSE,"96 5월물량표"}</definedName>
    <definedName name="마감831" hidden="1">{#N/A,#N/A,FALSE,"96 3월물량표";#N/A,#N/A,FALSE,"96 4월물량표";#N/A,#N/A,FALSE,"96 5월물량표"}</definedName>
    <definedName name="마감자료2">BlankMacro1</definedName>
    <definedName name="마르크">#REF!</definedName>
    <definedName name="마마">#REF!</definedName>
    <definedName name="마스타" localSheetId="6">#REF!</definedName>
    <definedName name="마스타">#REF!</definedName>
    <definedName name="마스타01">#REF!</definedName>
    <definedName name="마스타02">#REF!</definedName>
    <definedName name="마스타03">#REF!</definedName>
    <definedName name="마스타04">#REF!</definedName>
    <definedName name="마스타05">#REF!</definedName>
    <definedName name="마스터일정">#REF!</definedName>
    <definedName name="마음" localSheetId="7" hidden="1">{#N/A,#N/A,FALSE,"단축1";#N/A,#N/A,FALSE,"단축2";#N/A,#N/A,FALSE,"단축3";#N/A,#N/A,FALSE,"장축";#N/A,#N/A,FALSE,"4WD"}</definedName>
    <definedName name="마음" localSheetId="16" hidden="1">{#N/A,#N/A,FALSE,"단축1";#N/A,#N/A,FALSE,"단축2";#N/A,#N/A,FALSE,"단축3";#N/A,#N/A,FALSE,"장축";#N/A,#N/A,FALSE,"4WD"}</definedName>
    <definedName name="마음" localSheetId="17" hidden="1">{#N/A,#N/A,FALSE,"단축1";#N/A,#N/A,FALSE,"단축2";#N/A,#N/A,FALSE,"단축3";#N/A,#N/A,FALSE,"장축";#N/A,#N/A,FALSE,"4WD"}</definedName>
    <definedName name="마음" localSheetId="13" hidden="1">{#N/A,#N/A,FALSE,"단축1";#N/A,#N/A,FALSE,"단축2";#N/A,#N/A,FALSE,"단축3";#N/A,#N/A,FALSE,"장축";#N/A,#N/A,FALSE,"4WD"}</definedName>
    <definedName name="마음" localSheetId="14" hidden="1">{#N/A,#N/A,FALSE,"단축1";#N/A,#N/A,FALSE,"단축2";#N/A,#N/A,FALSE,"단축3";#N/A,#N/A,FALSE,"장축";#N/A,#N/A,FALSE,"4WD"}</definedName>
    <definedName name="마음" localSheetId="15" hidden="1">{#N/A,#N/A,FALSE,"단축1";#N/A,#N/A,FALSE,"단축2";#N/A,#N/A,FALSE,"단축3";#N/A,#N/A,FALSE,"장축";#N/A,#N/A,FALSE,"4WD"}</definedName>
    <definedName name="마음" hidden="1">{#N/A,#N/A,FALSE,"단축1";#N/A,#N/A,FALSE,"단축2";#N/A,#N/A,FALSE,"단축3";#N/A,#N/A,FALSE,"장축";#N/A,#N/A,FALSE,"4WD"}</definedName>
    <definedName name="마자" localSheetId="7">BlankMacro1</definedName>
    <definedName name="마자" localSheetId="16">BlankMacro1</definedName>
    <definedName name="마자" localSheetId="17">BlankMacro1</definedName>
    <definedName name="마자" localSheetId="10">BlankMacro1</definedName>
    <definedName name="마자" localSheetId="8">BlankMacro1</definedName>
    <definedName name="마자" localSheetId="0">BlankMacro1</definedName>
    <definedName name="마자" localSheetId="13">BlankMacro1</definedName>
    <definedName name="마자" localSheetId="14">BlankMacro1</definedName>
    <definedName name="마자" localSheetId="11">BlankMacro1</definedName>
    <definedName name="마자" localSheetId="15">BlankMacro1</definedName>
    <definedName name="마자">BlankMacro1</definedName>
    <definedName name="마킹" localSheetId="7">#REF!</definedName>
    <definedName name="마킹">#REF!</definedName>
    <definedName name="만" localSheetId="7">#REF!</definedName>
    <definedName name="만" localSheetId="6">#REF!</definedName>
    <definedName name="만">#REF!</definedName>
    <definedName name="만도기계">#REF!</definedName>
    <definedName name="만풍">#REF!</definedName>
    <definedName name="말자" localSheetId="7" hidden="1">{#N/A,#N/A,FALSE,"단축1";#N/A,#N/A,FALSE,"단축2";#N/A,#N/A,FALSE,"단축3";#N/A,#N/A,FALSE,"장축";#N/A,#N/A,FALSE,"4WD"}</definedName>
    <definedName name="말자" localSheetId="16" hidden="1">{#N/A,#N/A,FALSE,"단축1";#N/A,#N/A,FALSE,"단축2";#N/A,#N/A,FALSE,"단축3";#N/A,#N/A,FALSE,"장축";#N/A,#N/A,FALSE,"4WD"}</definedName>
    <definedName name="말자" localSheetId="17" hidden="1">{#N/A,#N/A,FALSE,"단축1";#N/A,#N/A,FALSE,"단축2";#N/A,#N/A,FALSE,"단축3";#N/A,#N/A,FALSE,"장축";#N/A,#N/A,FALSE,"4WD"}</definedName>
    <definedName name="말자" localSheetId="13" hidden="1">{#N/A,#N/A,FALSE,"단축1";#N/A,#N/A,FALSE,"단축2";#N/A,#N/A,FALSE,"단축3";#N/A,#N/A,FALSE,"장축";#N/A,#N/A,FALSE,"4WD"}</definedName>
    <definedName name="말자" localSheetId="14" hidden="1">{#N/A,#N/A,FALSE,"단축1";#N/A,#N/A,FALSE,"단축2";#N/A,#N/A,FALSE,"단축3";#N/A,#N/A,FALSE,"장축";#N/A,#N/A,FALSE,"4WD"}</definedName>
    <definedName name="말자" localSheetId="15" hidden="1">{#N/A,#N/A,FALSE,"단축1";#N/A,#N/A,FALSE,"단축2";#N/A,#N/A,FALSE,"단축3";#N/A,#N/A,FALSE,"장축";#N/A,#N/A,FALSE,"4WD"}</definedName>
    <definedName name="말자" hidden="1">{#N/A,#N/A,FALSE,"단축1";#N/A,#N/A,FALSE,"단축2";#N/A,#N/A,FALSE,"단축3";#N/A,#N/A,FALSE,"장축";#N/A,#N/A,FALSE,"4WD"}</definedName>
    <definedName name="매">#REF!</definedName>
    <definedName name="매각">#N/A</definedName>
    <definedName name="매각처리">#N/A</definedName>
    <definedName name="매입">BlankMacro1</definedName>
    <definedName name="매입94">#REF!</definedName>
    <definedName name="매입95">#REF!</definedName>
    <definedName name="매입96">#REF!</definedName>
    <definedName name="매입97">#REF!</definedName>
    <definedName name="매출" hidden="1">{#N/A,#N/A,FALSE,"96 3월물량표";#N/A,#N/A,FALSE,"96 4월물량표";#N/A,#N/A,FALSE,"96 5월물량표"}</definedName>
    <definedName name="매출이익">#REF!</definedName>
    <definedName name="매크로10" localSheetId="13">[6]!매크로10</definedName>
    <definedName name="매크로10">[7]!매크로10</definedName>
    <definedName name="매크로11" localSheetId="13">[6]!매크로11</definedName>
    <definedName name="매크로11">[7]!매크로11</definedName>
    <definedName name="매크로12" localSheetId="13">[6]!매크로12</definedName>
    <definedName name="매크로12">[7]!매크로12</definedName>
    <definedName name="매크로123" localSheetId="13">[6]!매크로123</definedName>
    <definedName name="매크로123">[7]!매크로123</definedName>
    <definedName name="매크로1245" localSheetId="13">[6]!매크로1245</definedName>
    <definedName name="매크로1245">[7]!매크로1245</definedName>
    <definedName name="매크로13" localSheetId="13">[6]!매크로13</definedName>
    <definedName name="매크로13">[7]!매크로13</definedName>
    <definedName name="매크로14" localSheetId="13">[6]!매크로14</definedName>
    <definedName name="매크로14">[7]!매크로14</definedName>
    <definedName name="매크로15" localSheetId="13">[6]!매크로15</definedName>
    <definedName name="매크로15">[7]!매크로15</definedName>
    <definedName name="매크로16" localSheetId="13">[6]!매크로16</definedName>
    <definedName name="매크로16">[7]!매크로16</definedName>
    <definedName name="매크로17" localSheetId="13">[6]!매크로17</definedName>
    <definedName name="매크로17">[7]!매크로17</definedName>
    <definedName name="매크로2" localSheetId="13">[6]!매크로2</definedName>
    <definedName name="매크로2">[7]!매크로2</definedName>
    <definedName name="매크로6" localSheetId="13">[6]!매크로6</definedName>
    <definedName name="매크로6">[7]!매크로6</definedName>
    <definedName name="매크로7" localSheetId="13">[6]!매크로7</definedName>
    <definedName name="매크로7">[7]!매크로7</definedName>
    <definedName name="매크로8" localSheetId="13">[6]!매크로8</definedName>
    <definedName name="매크로8">[7]!매크로8</definedName>
    <definedName name="매크로9" localSheetId="13">[6]!매크로9</definedName>
    <definedName name="매크로9">[7]!매크로9</definedName>
    <definedName name="맨니" localSheetId="6">#REF!</definedName>
    <definedName name="맨니">#REF!</definedName>
    <definedName name="머" localSheetId="6">#REF!</definedName>
    <definedName name="머">#REF!</definedName>
    <definedName name="면취">#REF!</definedName>
    <definedName name="모" localSheetId="6" hidden="1">{#N/A,#N/A,TRUE,"Y생산";#N/A,#N/A,TRUE,"Y판매";#N/A,#N/A,TRUE,"Y총물량";#N/A,#N/A,TRUE,"Y능력";#N/A,#N/A,TRUE,"YKD"}</definedName>
    <definedName name="모" localSheetId="13" hidden="1">{#N/A,#N/A,TRUE,"Y생산";#N/A,#N/A,TRUE,"Y판매";#N/A,#N/A,TRUE,"Y총물량";#N/A,#N/A,TRUE,"Y능력";#N/A,#N/A,TRUE,"YKD"}</definedName>
    <definedName name="모">#REF!</definedName>
    <definedName name="모체재고">#REF!</definedName>
    <definedName name="목차" localSheetId="7" hidden="1">{#N/A,#N/A,FALSE,"단축1";#N/A,#N/A,FALSE,"단축2";#N/A,#N/A,FALSE,"단축3";#N/A,#N/A,FALSE,"장축";#N/A,#N/A,FALSE,"4WD"}</definedName>
    <definedName name="목차" localSheetId="16" hidden="1">{#N/A,#N/A,FALSE,"단축1";#N/A,#N/A,FALSE,"단축2";#N/A,#N/A,FALSE,"단축3";#N/A,#N/A,FALSE,"장축";#N/A,#N/A,FALSE,"4WD"}</definedName>
    <definedName name="목차" localSheetId="6" hidden="1">{#N/A,#N/A,FALSE,"단축1";#N/A,#N/A,FALSE,"단축2";#N/A,#N/A,FALSE,"단축3";#N/A,#N/A,FALSE,"장축";#N/A,#N/A,FALSE,"4WD"}</definedName>
    <definedName name="목차" localSheetId="17" hidden="1">{#N/A,#N/A,FALSE,"단축1";#N/A,#N/A,FALSE,"단축2";#N/A,#N/A,FALSE,"단축3";#N/A,#N/A,FALSE,"장축";#N/A,#N/A,FALSE,"4WD"}</definedName>
    <definedName name="목차" localSheetId="13" hidden="1">{#N/A,#N/A,FALSE,"단축1";#N/A,#N/A,FALSE,"단축2";#N/A,#N/A,FALSE,"단축3";#N/A,#N/A,FALSE,"장축";#N/A,#N/A,FALSE,"4WD"}</definedName>
    <definedName name="목차" localSheetId="14" hidden="1">{#N/A,#N/A,FALSE,"단축1";#N/A,#N/A,FALSE,"단축2";#N/A,#N/A,FALSE,"단축3";#N/A,#N/A,FALSE,"장축";#N/A,#N/A,FALSE,"4WD"}</definedName>
    <definedName name="목차" localSheetId="15" hidden="1">{#N/A,#N/A,FALSE,"단축1";#N/A,#N/A,FALSE,"단축2";#N/A,#N/A,FALSE,"단축3";#N/A,#N/A,FALSE,"장축";#N/A,#N/A,FALSE,"4WD"}</definedName>
    <definedName name="목차" hidden="1">{#N/A,#N/A,FALSE,"단축1";#N/A,#N/A,FALSE,"단축2";#N/A,#N/A,FALSE,"단축3";#N/A,#N/A,FALSE,"장축";#N/A,#N/A,FALSE,"4WD"}</definedName>
    <definedName name="목차1">#REF!</definedName>
    <definedName name="목차2" localSheetId="6" hidden="1">{#N/A,#N/A,FALSE,"내수MGT 2.5T목표대비";#N/A,#N/A,FALSE,"내수 2.5T";#N/A,#N/A,FALSE,"내수VT 2.5T 목표대비";#N/A,#N/A,FALSE,"내수 2.5T S_CAB";#N/A,#N/A,FALSE,"내수 2.5T DBL";#N/A,#N/A,FALSE,"내수 2.5T DBL-한계";#N/A,#N/A,FALSE,"내수MGT 3.5T 목표대비";#N/A,#N/A,FALSE,"내수 3.5T";#N/A,#N/A,FALSE,"내수VT 3.5T 목표대비";#N/A,#N/A,FALSE,"수출MGT 2.5T 목표대비";#N/A,#N/A,FALSE,"수출 2.5T";#N/A,#N/A,FALSE,"수출VT 2.5T 목표대비";#N/A,#N/A,FALSE,"수출현 3.5T 목표대비";#N/A,#N/A,FALSE,"수출 3.5T";#N/A,#N/A,FALSE,"수출VT 3.5T 목표대비"}</definedName>
    <definedName name="목차2" localSheetId="13" hidden="1">{#N/A,#N/A,FALSE,"내수MGT 2.5T목표대비";#N/A,#N/A,FALSE,"내수 2.5T";#N/A,#N/A,FALSE,"내수VT 2.5T 목표대비";#N/A,#N/A,FALSE,"내수 2.5T S_CAB";#N/A,#N/A,FALSE,"내수 2.5T DBL";#N/A,#N/A,FALSE,"내수 2.5T DBL-한계";#N/A,#N/A,FALSE,"내수MGT 3.5T 목표대비";#N/A,#N/A,FALSE,"내수 3.5T";#N/A,#N/A,FALSE,"내수VT 3.5T 목표대비";#N/A,#N/A,FALSE,"수출MGT 2.5T 목표대비";#N/A,#N/A,FALSE,"수출 2.5T";#N/A,#N/A,FALSE,"수출VT 2.5T 목표대비";#N/A,#N/A,FALSE,"수출현 3.5T 목표대비";#N/A,#N/A,FALSE,"수출 3.5T";#N/A,#N/A,FALSE,"수출VT 3.5T 목표대비"}</definedName>
    <definedName name="목차2">#REF!</definedName>
    <definedName name="목표" localSheetId="6">#REF!</definedName>
    <definedName name="목표">#REF!</definedName>
    <definedName name="목표변동2">'[53]RD제품개발투자비(매가)'!#REF!</definedName>
    <definedName name="몰라" localSheetId="7">BlankMacro1</definedName>
    <definedName name="몰라" localSheetId="16">BlankMacro1</definedName>
    <definedName name="몰라" localSheetId="17">BlankMacro1</definedName>
    <definedName name="몰라" localSheetId="10">BlankMacro1</definedName>
    <definedName name="몰라" localSheetId="8">BlankMacro1</definedName>
    <definedName name="몰라" localSheetId="0">BlankMacro1</definedName>
    <definedName name="몰라" localSheetId="13">BlankMacro1</definedName>
    <definedName name="몰라" localSheetId="14">BlankMacro1</definedName>
    <definedName name="몰라" localSheetId="11">BlankMacro1</definedName>
    <definedName name="몰라" localSheetId="15">BlankMacro1</definedName>
    <definedName name="몰라">BlankMacro1</definedName>
    <definedName name="몸" localSheetId="7">BlankMacro1</definedName>
    <definedName name="몸" localSheetId="16">BlankMacro1</definedName>
    <definedName name="몸" localSheetId="17">BlankMacro1</definedName>
    <definedName name="몸" localSheetId="10">BlankMacro1</definedName>
    <definedName name="몸" localSheetId="8">BlankMacro1</definedName>
    <definedName name="몸" localSheetId="0">BlankMacro1</definedName>
    <definedName name="몸" localSheetId="13">BlankMacro1</definedName>
    <definedName name="몸" localSheetId="14">BlankMacro1</definedName>
    <definedName name="몸" localSheetId="11">BlankMacro1</definedName>
    <definedName name="몸" localSheetId="15">BlankMacro1</definedName>
    <definedName name="몸">BlankMacro1</definedName>
    <definedName name="묘" localSheetId="7">#REF!</definedName>
    <definedName name="묘">#REF!</definedName>
    <definedName name="무계획" localSheetId="13">[6]!무계획</definedName>
    <definedName name="무계획">[7]!무계획</definedName>
    <definedName name="무빙" localSheetId="6">#REF!</definedName>
    <definedName name="무빙">#REF!</definedName>
    <definedName name="무빙.문" localSheetId="6">#REF!</definedName>
    <definedName name="무빙.문">#REF!</definedName>
    <definedName name="무빙1" localSheetId="6">#REF!</definedName>
    <definedName name="무빙1">#REF!</definedName>
    <definedName name="무빙로보트현황" localSheetId="7" hidden="1">{#N/A,#N/A,FALSE,"단축1";#N/A,#N/A,FALSE,"단축2";#N/A,#N/A,FALSE,"단축3";#N/A,#N/A,FALSE,"장축";#N/A,#N/A,FALSE,"4WD"}</definedName>
    <definedName name="무빙로보트현황" localSheetId="16" hidden="1">{#N/A,#N/A,FALSE,"단축1";#N/A,#N/A,FALSE,"단축2";#N/A,#N/A,FALSE,"단축3";#N/A,#N/A,FALSE,"장축";#N/A,#N/A,FALSE,"4WD"}</definedName>
    <definedName name="무빙로보트현황" localSheetId="6" hidden="1">{#N/A,#N/A,FALSE,"단축1";#N/A,#N/A,FALSE,"단축2";#N/A,#N/A,FALSE,"단축3";#N/A,#N/A,FALSE,"장축";#N/A,#N/A,FALSE,"4WD"}</definedName>
    <definedName name="무빙로보트현황" localSheetId="17" hidden="1">{#N/A,#N/A,FALSE,"단축1";#N/A,#N/A,FALSE,"단축2";#N/A,#N/A,FALSE,"단축3";#N/A,#N/A,FALSE,"장축";#N/A,#N/A,FALSE,"4WD"}</definedName>
    <definedName name="무빙로보트현황" localSheetId="13" hidden="1">{#N/A,#N/A,FALSE,"단축1";#N/A,#N/A,FALSE,"단축2";#N/A,#N/A,FALSE,"단축3";#N/A,#N/A,FALSE,"장축";#N/A,#N/A,FALSE,"4WD"}</definedName>
    <definedName name="무빙로보트현황" localSheetId="14" hidden="1">{#N/A,#N/A,FALSE,"단축1";#N/A,#N/A,FALSE,"단축2";#N/A,#N/A,FALSE,"단축3";#N/A,#N/A,FALSE,"장축";#N/A,#N/A,FALSE,"4WD"}</definedName>
    <definedName name="무빙로보트현황" localSheetId="15" hidden="1">{#N/A,#N/A,FALSE,"단축1";#N/A,#N/A,FALSE,"단축2";#N/A,#N/A,FALSE,"단축3";#N/A,#N/A,FALSE,"장축";#N/A,#N/A,FALSE,"4WD"}</definedName>
    <definedName name="무빙로보트현황" hidden="1">{#N/A,#N/A,FALSE,"단축1";#N/A,#N/A,FALSE,"단축2";#N/A,#N/A,FALSE,"단축3";#N/A,#N/A,FALSE,"장축";#N/A,#N/A,FALSE,"4WD"}</definedName>
    <definedName name="무빙문제" localSheetId="6">#REF!</definedName>
    <definedName name="무빙문제">#REF!</definedName>
    <definedName name="무빙이">#REF!</definedName>
    <definedName name="문제3" localSheetId="7" hidden="1">{#N/A,#N/A,FALSE,"단축1";#N/A,#N/A,FALSE,"단축2";#N/A,#N/A,FALSE,"단축3";#N/A,#N/A,FALSE,"장축";#N/A,#N/A,FALSE,"4WD"}</definedName>
    <definedName name="문제3" localSheetId="16" hidden="1">{#N/A,#N/A,FALSE,"단축1";#N/A,#N/A,FALSE,"단축2";#N/A,#N/A,FALSE,"단축3";#N/A,#N/A,FALSE,"장축";#N/A,#N/A,FALSE,"4WD"}</definedName>
    <definedName name="문제3" localSheetId="6" hidden="1">{#N/A,#N/A,FALSE,"단축1";#N/A,#N/A,FALSE,"단축2";#N/A,#N/A,FALSE,"단축3";#N/A,#N/A,FALSE,"장축";#N/A,#N/A,FALSE,"4WD"}</definedName>
    <definedName name="문제3" localSheetId="17" hidden="1">{#N/A,#N/A,FALSE,"단축1";#N/A,#N/A,FALSE,"단축2";#N/A,#N/A,FALSE,"단축3";#N/A,#N/A,FALSE,"장축";#N/A,#N/A,FALSE,"4WD"}</definedName>
    <definedName name="문제3" localSheetId="13" hidden="1">{#N/A,#N/A,FALSE,"단축1";#N/A,#N/A,FALSE,"단축2";#N/A,#N/A,FALSE,"단축3";#N/A,#N/A,FALSE,"장축";#N/A,#N/A,FALSE,"4WD"}</definedName>
    <definedName name="문제3" localSheetId="14" hidden="1">{#N/A,#N/A,FALSE,"단축1";#N/A,#N/A,FALSE,"단축2";#N/A,#N/A,FALSE,"단축3";#N/A,#N/A,FALSE,"장축";#N/A,#N/A,FALSE,"4WD"}</definedName>
    <definedName name="문제3" localSheetId="15" hidden="1">{#N/A,#N/A,FALSE,"단축1";#N/A,#N/A,FALSE,"단축2";#N/A,#N/A,FALSE,"단축3";#N/A,#N/A,FALSE,"장축";#N/A,#N/A,FALSE,"4WD"}</definedName>
    <definedName name="문제3" hidden="1">{#N/A,#N/A,FALSE,"단축1";#N/A,#N/A,FALSE,"단축2";#N/A,#N/A,FALSE,"단축3";#N/A,#N/A,FALSE,"장축";#N/A,#N/A,FALSE,"4WD"}</definedName>
    <definedName name="문제유형">#REF!</definedName>
    <definedName name="물랴자" localSheetId="7" hidden="1">{#N/A,#N/A,TRUE,"Y생산";#N/A,#N/A,TRUE,"Y판매";#N/A,#N/A,TRUE,"Y총물량";#N/A,#N/A,TRUE,"Y능력";#N/A,#N/A,TRUE,"YKD"}</definedName>
    <definedName name="물랴자" localSheetId="16" hidden="1">{#N/A,#N/A,TRUE,"Y생산";#N/A,#N/A,TRUE,"Y판매";#N/A,#N/A,TRUE,"Y총물량";#N/A,#N/A,TRUE,"Y능력";#N/A,#N/A,TRUE,"YKD"}</definedName>
    <definedName name="물랴자" localSheetId="6" hidden="1">{#N/A,#N/A,TRUE,"Y생산";#N/A,#N/A,TRUE,"Y판매";#N/A,#N/A,TRUE,"Y총물량";#N/A,#N/A,TRUE,"Y능력";#N/A,#N/A,TRUE,"YKD"}</definedName>
    <definedName name="물랴자" localSheetId="17" hidden="1">{#N/A,#N/A,TRUE,"Y생산";#N/A,#N/A,TRUE,"Y판매";#N/A,#N/A,TRUE,"Y총물량";#N/A,#N/A,TRUE,"Y능력";#N/A,#N/A,TRUE,"YKD"}</definedName>
    <definedName name="물랴자" localSheetId="13" hidden="1">{#N/A,#N/A,TRUE,"Y생산";#N/A,#N/A,TRUE,"Y판매";#N/A,#N/A,TRUE,"Y총물량";#N/A,#N/A,TRUE,"Y능력";#N/A,#N/A,TRUE,"YKD"}</definedName>
    <definedName name="물랴자" localSheetId="14" hidden="1">{#N/A,#N/A,TRUE,"Y생산";#N/A,#N/A,TRUE,"Y판매";#N/A,#N/A,TRUE,"Y총물량";#N/A,#N/A,TRUE,"Y능력";#N/A,#N/A,TRUE,"YKD"}</definedName>
    <definedName name="물랴자" localSheetId="15" hidden="1">{#N/A,#N/A,TRUE,"Y생산";#N/A,#N/A,TRUE,"Y판매";#N/A,#N/A,TRUE,"Y총물량";#N/A,#N/A,TRUE,"Y능력";#N/A,#N/A,TRUE,"YKD"}</definedName>
    <definedName name="물랴자" hidden="1">{#N/A,#N/A,TRUE,"Y생산";#N/A,#N/A,TRUE,"Y판매";#N/A,#N/A,TRUE,"Y총물량";#N/A,#N/A,TRUE,"Y능력";#N/A,#N/A,TRUE,"YKD"}</definedName>
    <definedName name="물량" localSheetId="6">#REF!</definedName>
    <definedName name="물량">#REF!</definedName>
    <definedName name="물량수" localSheetId="7" hidden="1">{#N/A,#N/A,TRUE,"Y생산";#N/A,#N/A,TRUE,"Y판매";#N/A,#N/A,TRUE,"Y총물량";#N/A,#N/A,TRUE,"Y능력";#N/A,#N/A,TRUE,"YKD"}</definedName>
    <definedName name="물량수" localSheetId="16" hidden="1">{#N/A,#N/A,TRUE,"Y생산";#N/A,#N/A,TRUE,"Y판매";#N/A,#N/A,TRUE,"Y총물량";#N/A,#N/A,TRUE,"Y능력";#N/A,#N/A,TRUE,"YKD"}</definedName>
    <definedName name="물량수" localSheetId="6" hidden="1">{#N/A,#N/A,TRUE,"Y생산";#N/A,#N/A,TRUE,"Y판매";#N/A,#N/A,TRUE,"Y총물량";#N/A,#N/A,TRUE,"Y능력";#N/A,#N/A,TRUE,"YKD"}</definedName>
    <definedName name="물량수" localSheetId="17" hidden="1">{#N/A,#N/A,TRUE,"Y생산";#N/A,#N/A,TRUE,"Y판매";#N/A,#N/A,TRUE,"Y총물량";#N/A,#N/A,TRUE,"Y능력";#N/A,#N/A,TRUE,"YKD"}</definedName>
    <definedName name="물량수" localSheetId="13" hidden="1">{#N/A,#N/A,TRUE,"Y생산";#N/A,#N/A,TRUE,"Y판매";#N/A,#N/A,TRUE,"Y총물량";#N/A,#N/A,TRUE,"Y능력";#N/A,#N/A,TRUE,"YKD"}</definedName>
    <definedName name="물량수" localSheetId="14" hidden="1">{#N/A,#N/A,TRUE,"Y생산";#N/A,#N/A,TRUE,"Y판매";#N/A,#N/A,TRUE,"Y총물량";#N/A,#N/A,TRUE,"Y능력";#N/A,#N/A,TRUE,"YKD"}</definedName>
    <definedName name="물량수" localSheetId="15" hidden="1">{#N/A,#N/A,TRUE,"Y생산";#N/A,#N/A,TRUE,"Y판매";#N/A,#N/A,TRUE,"Y총물량";#N/A,#N/A,TRUE,"Y능력";#N/A,#N/A,TRUE,"YKD"}</definedName>
    <definedName name="물량수" hidden="1">{#N/A,#N/A,TRUE,"Y생산";#N/A,#N/A,TRUE,"Y판매";#N/A,#N/A,TRUE,"Y총물량";#N/A,#N/A,TRUE,"Y능력";#N/A,#N/A,TRUE,"YKD"}</definedName>
    <definedName name="물량수전ㅇ" localSheetId="7" hidden="1">{#N/A,#N/A,TRUE,"Y생산";#N/A,#N/A,TRUE,"Y판매";#N/A,#N/A,TRUE,"Y총물량";#N/A,#N/A,TRUE,"Y능력";#N/A,#N/A,TRUE,"YKD"}</definedName>
    <definedName name="물량수전ㅇ" localSheetId="16" hidden="1">{#N/A,#N/A,TRUE,"Y생산";#N/A,#N/A,TRUE,"Y판매";#N/A,#N/A,TRUE,"Y총물량";#N/A,#N/A,TRUE,"Y능력";#N/A,#N/A,TRUE,"YKD"}</definedName>
    <definedName name="물량수전ㅇ" localSheetId="6" hidden="1">{#N/A,#N/A,TRUE,"Y생산";#N/A,#N/A,TRUE,"Y판매";#N/A,#N/A,TRUE,"Y총물량";#N/A,#N/A,TRUE,"Y능력";#N/A,#N/A,TRUE,"YKD"}</definedName>
    <definedName name="물량수전ㅇ" localSheetId="17" hidden="1">{#N/A,#N/A,TRUE,"Y생산";#N/A,#N/A,TRUE,"Y판매";#N/A,#N/A,TRUE,"Y총물량";#N/A,#N/A,TRUE,"Y능력";#N/A,#N/A,TRUE,"YKD"}</definedName>
    <definedName name="물량수전ㅇ" localSheetId="13" hidden="1">{#N/A,#N/A,TRUE,"Y생산";#N/A,#N/A,TRUE,"Y판매";#N/A,#N/A,TRUE,"Y총물량";#N/A,#N/A,TRUE,"Y능력";#N/A,#N/A,TRUE,"YKD"}</definedName>
    <definedName name="물량수전ㅇ" localSheetId="14" hidden="1">{#N/A,#N/A,TRUE,"Y생산";#N/A,#N/A,TRUE,"Y판매";#N/A,#N/A,TRUE,"Y총물량";#N/A,#N/A,TRUE,"Y능력";#N/A,#N/A,TRUE,"YKD"}</definedName>
    <definedName name="물량수전ㅇ" localSheetId="15" hidden="1">{#N/A,#N/A,TRUE,"Y생산";#N/A,#N/A,TRUE,"Y판매";#N/A,#N/A,TRUE,"Y총물량";#N/A,#N/A,TRUE,"Y능력";#N/A,#N/A,TRUE,"YKD"}</definedName>
    <definedName name="물량수전ㅇ" hidden="1">{#N/A,#N/A,TRUE,"Y생산";#N/A,#N/A,TRUE,"Y판매";#N/A,#N/A,TRUE,"Y총물량";#N/A,#N/A,TRUE,"Y능력";#N/A,#N/A,TRUE,"YKD"}</definedName>
    <definedName name="물량수정" localSheetId="7" hidden="1">{#N/A,#N/A,TRUE,"Y생산";#N/A,#N/A,TRUE,"Y판매";#N/A,#N/A,TRUE,"Y총물량";#N/A,#N/A,TRUE,"Y능력";#N/A,#N/A,TRUE,"YKD"}</definedName>
    <definedName name="물량수정" localSheetId="16" hidden="1">{#N/A,#N/A,TRUE,"Y생산";#N/A,#N/A,TRUE,"Y판매";#N/A,#N/A,TRUE,"Y총물량";#N/A,#N/A,TRUE,"Y능력";#N/A,#N/A,TRUE,"YKD"}</definedName>
    <definedName name="물량수정" localSheetId="6" hidden="1">{#N/A,#N/A,TRUE,"Y생산";#N/A,#N/A,TRUE,"Y판매";#N/A,#N/A,TRUE,"Y총물량";#N/A,#N/A,TRUE,"Y능력";#N/A,#N/A,TRUE,"YKD"}</definedName>
    <definedName name="물량수정" localSheetId="17" hidden="1">{#N/A,#N/A,TRUE,"Y생산";#N/A,#N/A,TRUE,"Y판매";#N/A,#N/A,TRUE,"Y총물량";#N/A,#N/A,TRUE,"Y능력";#N/A,#N/A,TRUE,"YKD"}</definedName>
    <definedName name="물량수정" localSheetId="13" hidden="1">{#N/A,#N/A,TRUE,"Y생산";#N/A,#N/A,TRUE,"Y판매";#N/A,#N/A,TRUE,"Y총물량";#N/A,#N/A,TRUE,"Y능력";#N/A,#N/A,TRUE,"YKD"}</definedName>
    <definedName name="물량수정" localSheetId="14" hidden="1">{#N/A,#N/A,TRUE,"Y생산";#N/A,#N/A,TRUE,"Y판매";#N/A,#N/A,TRUE,"Y총물량";#N/A,#N/A,TRUE,"Y능력";#N/A,#N/A,TRUE,"YKD"}</definedName>
    <definedName name="물량수정" localSheetId="15" hidden="1">{#N/A,#N/A,TRUE,"Y생산";#N/A,#N/A,TRUE,"Y판매";#N/A,#N/A,TRUE,"Y총물량";#N/A,#N/A,TRUE,"Y능력";#N/A,#N/A,TRUE,"YKD"}</definedName>
    <definedName name="물량수정" hidden="1">{#N/A,#N/A,TRUE,"Y생산";#N/A,#N/A,TRUE,"Y판매";#N/A,#N/A,TRUE,"Y총물량";#N/A,#N/A,TRUE,"Y능력";#N/A,#N/A,TRUE,"YKD"}</definedName>
    <definedName name="물량수정1" localSheetId="7" hidden="1">{#N/A,#N/A,TRUE,"Y생산";#N/A,#N/A,TRUE,"Y판매";#N/A,#N/A,TRUE,"Y총물량";#N/A,#N/A,TRUE,"Y능력";#N/A,#N/A,TRUE,"YKD"}</definedName>
    <definedName name="물량수정1" localSheetId="16" hidden="1">{#N/A,#N/A,TRUE,"Y생산";#N/A,#N/A,TRUE,"Y판매";#N/A,#N/A,TRUE,"Y총물량";#N/A,#N/A,TRUE,"Y능력";#N/A,#N/A,TRUE,"YKD"}</definedName>
    <definedName name="물량수정1" localSheetId="6" hidden="1">{#N/A,#N/A,TRUE,"Y생산";#N/A,#N/A,TRUE,"Y판매";#N/A,#N/A,TRUE,"Y총물량";#N/A,#N/A,TRUE,"Y능력";#N/A,#N/A,TRUE,"YKD"}</definedName>
    <definedName name="물량수정1" localSheetId="17" hidden="1">{#N/A,#N/A,TRUE,"Y생산";#N/A,#N/A,TRUE,"Y판매";#N/A,#N/A,TRUE,"Y총물량";#N/A,#N/A,TRUE,"Y능력";#N/A,#N/A,TRUE,"YKD"}</definedName>
    <definedName name="물량수정1" localSheetId="13" hidden="1">{#N/A,#N/A,TRUE,"Y생산";#N/A,#N/A,TRUE,"Y판매";#N/A,#N/A,TRUE,"Y총물량";#N/A,#N/A,TRUE,"Y능력";#N/A,#N/A,TRUE,"YKD"}</definedName>
    <definedName name="물량수정1" localSheetId="14" hidden="1">{#N/A,#N/A,TRUE,"Y생산";#N/A,#N/A,TRUE,"Y판매";#N/A,#N/A,TRUE,"Y총물량";#N/A,#N/A,TRUE,"Y능력";#N/A,#N/A,TRUE,"YKD"}</definedName>
    <definedName name="물량수정1" localSheetId="15" hidden="1">{#N/A,#N/A,TRUE,"Y생산";#N/A,#N/A,TRUE,"Y판매";#N/A,#N/A,TRUE,"Y총물량";#N/A,#N/A,TRUE,"Y능력";#N/A,#N/A,TRUE,"YKD"}</definedName>
    <definedName name="물량수정1" hidden="1">{#N/A,#N/A,TRUE,"Y생산";#N/A,#N/A,TRUE,"Y판매";#N/A,#N/A,TRUE,"Y총물량";#N/A,#N/A,TRUE,"Y능력";#N/A,#N/A,TRUE,"YKD"}</definedName>
    <definedName name="물량수정2" localSheetId="7" hidden="1">{#N/A,#N/A,TRUE,"Y생산";#N/A,#N/A,TRUE,"Y판매";#N/A,#N/A,TRUE,"Y총물량";#N/A,#N/A,TRUE,"Y능력";#N/A,#N/A,TRUE,"YKD"}</definedName>
    <definedName name="물량수정2" localSheetId="16" hidden="1">{#N/A,#N/A,TRUE,"Y생산";#N/A,#N/A,TRUE,"Y판매";#N/A,#N/A,TRUE,"Y총물량";#N/A,#N/A,TRUE,"Y능력";#N/A,#N/A,TRUE,"YKD"}</definedName>
    <definedName name="물량수정2" localSheetId="6" hidden="1">{#N/A,#N/A,TRUE,"Y생산";#N/A,#N/A,TRUE,"Y판매";#N/A,#N/A,TRUE,"Y총물량";#N/A,#N/A,TRUE,"Y능력";#N/A,#N/A,TRUE,"YKD"}</definedName>
    <definedName name="물량수정2" localSheetId="17" hidden="1">{#N/A,#N/A,TRUE,"Y생산";#N/A,#N/A,TRUE,"Y판매";#N/A,#N/A,TRUE,"Y총물량";#N/A,#N/A,TRUE,"Y능력";#N/A,#N/A,TRUE,"YKD"}</definedName>
    <definedName name="물량수정2" localSheetId="13" hidden="1">{#N/A,#N/A,TRUE,"Y생산";#N/A,#N/A,TRUE,"Y판매";#N/A,#N/A,TRUE,"Y총물량";#N/A,#N/A,TRUE,"Y능력";#N/A,#N/A,TRUE,"YKD"}</definedName>
    <definedName name="물량수정2" localSheetId="14" hidden="1">{#N/A,#N/A,TRUE,"Y생산";#N/A,#N/A,TRUE,"Y판매";#N/A,#N/A,TRUE,"Y총물량";#N/A,#N/A,TRUE,"Y능력";#N/A,#N/A,TRUE,"YKD"}</definedName>
    <definedName name="물량수정2" localSheetId="15" hidden="1">{#N/A,#N/A,TRUE,"Y생산";#N/A,#N/A,TRUE,"Y판매";#N/A,#N/A,TRUE,"Y총물량";#N/A,#N/A,TRUE,"Y능력";#N/A,#N/A,TRUE,"YKD"}</definedName>
    <definedName name="물량수정2" hidden="1">{#N/A,#N/A,TRUE,"Y생산";#N/A,#N/A,TRUE,"Y판매";#N/A,#N/A,TRUE,"Y총물량";#N/A,#N/A,TRUE,"Y능력";#N/A,#N/A,TRUE,"YKD"}</definedName>
    <definedName name="물량수정3" localSheetId="7" hidden="1">{#N/A,#N/A,TRUE,"Y생산";#N/A,#N/A,TRUE,"Y판매";#N/A,#N/A,TRUE,"Y총물량";#N/A,#N/A,TRUE,"Y능력";#N/A,#N/A,TRUE,"YKD"}</definedName>
    <definedName name="물량수정3" localSheetId="16" hidden="1">{#N/A,#N/A,TRUE,"Y생산";#N/A,#N/A,TRUE,"Y판매";#N/A,#N/A,TRUE,"Y총물량";#N/A,#N/A,TRUE,"Y능력";#N/A,#N/A,TRUE,"YKD"}</definedName>
    <definedName name="물량수정3" localSheetId="17" hidden="1">{#N/A,#N/A,TRUE,"Y생산";#N/A,#N/A,TRUE,"Y판매";#N/A,#N/A,TRUE,"Y총물량";#N/A,#N/A,TRUE,"Y능력";#N/A,#N/A,TRUE,"YKD"}</definedName>
    <definedName name="물량수정3" localSheetId="13" hidden="1">{#N/A,#N/A,TRUE,"Y생산";#N/A,#N/A,TRUE,"Y판매";#N/A,#N/A,TRUE,"Y총물량";#N/A,#N/A,TRUE,"Y능력";#N/A,#N/A,TRUE,"YKD"}</definedName>
    <definedName name="물량수정3" localSheetId="14" hidden="1">{#N/A,#N/A,TRUE,"Y생산";#N/A,#N/A,TRUE,"Y판매";#N/A,#N/A,TRUE,"Y총물량";#N/A,#N/A,TRUE,"Y능력";#N/A,#N/A,TRUE,"YKD"}</definedName>
    <definedName name="물량수정3" localSheetId="15" hidden="1">{#N/A,#N/A,TRUE,"Y생산";#N/A,#N/A,TRUE,"Y판매";#N/A,#N/A,TRUE,"Y총물량";#N/A,#N/A,TRUE,"Y능력";#N/A,#N/A,TRUE,"YKD"}</definedName>
    <definedName name="물량수정3" hidden="1">{#N/A,#N/A,TRUE,"Y생산";#N/A,#N/A,TRUE,"Y판매";#N/A,#N/A,TRUE,"Y총물량";#N/A,#N/A,TRUE,"Y능력";#N/A,#N/A,TRUE,"YKD"}</definedName>
    <definedName name="물량수정4" localSheetId="7" hidden="1">{#N/A,#N/A,TRUE,"Y생산";#N/A,#N/A,TRUE,"Y판매";#N/A,#N/A,TRUE,"Y총물량";#N/A,#N/A,TRUE,"Y능력";#N/A,#N/A,TRUE,"YKD"}</definedName>
    <definedName name="물량수정4" localSheetId="16" hidden="1">{#N/A,#N/A,TRUE,"Y생산";#N/A,#N/A,TRUE,"Y판매";#N/A,#N/A,TRUE,"Y총물량";#N/A,#N/A,TRUE,"Y능력";#N/A,#N/A,TRUE,"YKD"}</definedName>
    <definedName name="물량수정4" localSheetId="17" hidden="1">{#N/A,#N/A,TRUE,"Y생산";#N/A,#N/A,TRUE,"Y판매";#N/A,#N/A,TRUE,"Y총물량";#N/A,#N/A,TRUE,"Y능력";#N/A,#N/A,TRUE,"YKD"}</definedName>
    <definedName name="물량수정4" localSheetId="13" hidden="1">{#N/A,#N/A,TRUE,"Y생산";#N/A,#N/A,TRUE,"Y판매";#N/A,#N/A,TRUE,"Y총물량";#N/A,#N/A,TRUE,"Y능력";#N/A,#N/A,TRUE,"YKD"}</definedName>
    <definedName name="물량수정4" localSheetId="14" hidden="1">{#N/A,#N/A,TRUE,"Y생산";#N/A,#N/A,TRUE,"Y판매";#N/A,#N/A,TRUE,"Y총물량";#N/A,#N/A,TRUE,"Y능력";#N/A,#N/A,TRUE,"YKD"}</definedName>
    <definedName name="물량수정4" localSheetId="15" hidden="1">{#N/A,#N/A,TRUE,"Y생산";#N/A,#N/A,TRUE,"Y판매";#N/A,#N/A,TRUE,"Y총물량";#N/A,#N/A,TRUE,"Y능력";#N/A,#N/A,TRUE,"YKD"}</definedName>
    <definedName name="물량수정4" hidden="1">{#N/A,#N/A,TRUE,"Y생산";#N/A,#N/A,TRUE,"Y판매";#N/A,#N/A,TRUE,"Y총물량";#N/A,#N/A,TRUE,"Y능력";#N/A,#N/A,TRUE,"YKD"}</definedName>
    <definedName name="물량정" localSheetId="7" hidden="1">{#N/A,#N/A,TRUE,"Y생산";#N/A,#N/A,TRUE,"Y판매";#N/A,#N/A,TRUE,"Y총물량";#N/A,#N/A,TRUE,"Y능력";#N/A,#N/A,TRUE,"YKD"}</definedName>
    <definedName name="물량정" localSheetId="16" hidden="1">{#N/A,#N/A,TRUE,"Y생산";#N/A,#N/A,TRUE,"Y판매";#N/A,#N/A,TRUE,"Y총물량";#N/A,#N/A,TRUE,"Y능력";#N/A,#N/A,TRUE,"YKD"}</definedName>
    <definedName name="물량정" localSheetId="6" hidden="1">{#N/A,#N/A,TRUE,"Y생산";#N/A,#N/A,TRUE,"Y판매";#N/A,#N/A,TRUE,"Y총물량";#N/A,#N/A,TRUE,"Y능력";#N/A,#N/A,TRUE,"YKD"}</definedName>
    <definedName name="물량정" localSheetId="17" hidden="1">{#N/A,#N/A,TRUE,"Y생산";#N/A,#N/A,TRUE,"Y판매";#N/A,#N/A,TRUE,"Y총물량";#N/A,#N/A,TRUE,"Y능력";#N/A,#N/A,TRUE,"YKD"}</definedName>
    <definedName name="물량정" localSheetId="13" hidden="1">{#N/A,#N/A,TRUE,"Y생산";#N/A,#N/A,TRUE,"Y판매";#N/A,#N/A,TRUE,"Y총물량";#N/A,#N/A,TRUE,"Y능력";#N/A,#N/A,TRUE,"YKD"}</definedName>
    <definedName name="물량정" localSheetId="14" hidden="1">{#N/A,#N/A,TRUE,"Y생산";#N/A,#N/A,TRUE,"Y판매";#N/A,#N/A,TRUE,"Y총물량";#N/A,#N/A,TRUE,"Y능력";#N/A,#N/A,TRUE,"YKD"}</definedName>
    <definedName name="물량정" localSheetId="15" hidden="1">{#N/A,#N/A,TRUE,"Y생산";#N/A,#N/A,TRUE,"Y판매";#N/A,#N/A,TRUE,"Y총물량";#N/A,#N/A,TRUE,"Y능력";#N/A,#N/A,TRUE,"YKD"}</definedName>
    <definedName name="물량정" hidden="1">{#N/A,#N/A,TRUE,"Y생산";#N/A,#N/A,TRUE,"Y판매";#N/A,#N/A,TRUE,"Y총물량";#N/A,#N/A,TRUE,"Y능력";#N/A,#N/A,TRUE,"YKD"}</definedName>
    <definedName name="물량정1" localSheetId="7" hidden="1">{#N/A,#N/A,TRUE,"Y생산";#N/A,#N/A,TRUE,"Y판매";#N/A,#N/A,TRUE,"Y총물량";#N/A,#N/A,TRUE,"Y능력";#N/A,#N/A,TRUE,"YKD"}</definedName>
    <definedName name="물량정1" localSheetId="16" hidden="1">{#N/A,#N/A,TRUE,"Y생산";#N/A,#N/A,TRUE,"Y판매";#N/A,#N/A,TRUE,"Y총물량";#N/A,#N/A,TRUE,"Y능력";#N/A,#N/A,TRUE,"YKD"}</definedName>
    <definedName name="물량정1" localSheetId="17" hidden="1">{#N/A,#N/A,TRUE,"Y생산";#N/A,#N/A,TRUE,"Y판매";#N/A,#N/A,TRUE,"Y총물량";#N/A,#N/A,TRUE,"Y능력";#N/A,#N/A,TRUE,"YKD"}</definedName>
    <definedName name="물량정1" localSheetId="13" hidden="1">{#N/A,#N/A,TRUE,"Y생산";#N/A,#N/A,TRUE,"Y판매";#N/A,#N/A,TRUE,"Y총물량";#N/A,#N/A,TRUE,"Y능력";#N/A,#N/A,TRUE,"YKD"}</definedName>
    <definedName name="물량정1" localSheetId="14" hidden="1">{#N/A,#N/A,TRUE,"Y생산";#N/A,#N/A,TRUE,"Y판매";#N/A,#N/A,TRUE,"Y총물량";#N/A,#N/A,TRUE,"Y능력";#N/A,#N/A,TRUE,"YKD"}</definedName>
    <definedName name="물량정1" localSheetId="15" hidden="1">{#N/A,#N/A,TRUE,"Y생산";#N/A,#N/A,TRUE,"Y판매";#N/A,#N/A,TRUE,"Y총물량";#N/A,#N/A,TRUE,"Y능력";#N/A,#N/A,TRUE,"YKD"}</definedName>
    <definedName name="물량정1" hidden="1">{#N/A,#N/A,TRUE,"Y생산";#N/A,#N/A,TRUE,"Y판매";#N/A,#N/A,TRUE,"Y총물량";#N/A,#N/A,TRUE,"Y능력";#N/A,#N/A,TRUE,"YKD"}</definedName>
    <definedName name="물량조정" localSheetId="7" hidden="1">{#N/A,#N/A,TRUE,"Y생산";#N/A,#N/A,TRUE,"Y판매";#N/A,#N/A,TRUE,"Y총물량";#N/A,#N/A,TRUE,"Y능력";#N/A,#N/A,TRUE,"YKD"}</definedName>
    <definedName name="물량조정" localSheetId="16" hidden="1">{#N/A,#N/A,TRUE,"Y생산";#N/A,#N/A,TRUE,"Y판매";#N/A,#N/A,TRUE,"Y총물량";#N/A,#N/A,TRUE,"Y능력";#N/A,#N/A,TRUE,"YKD"}</definedName>
    <definedName name="물량조정" localSheetId="6" hidden="1">{#N/A,#N/A,TRUE,"Y생산";#N/A,#N/A,TRUE,"Y판매";#N/A,#N/A,TRUE,"Y총물량";#N/A,#N/A,TRUE,"Y능력";#N/A,#N/A,TRUE,"YKD"}</definedName>
    <definedName name="물량조정" localSheetId="17" hidden="1">{#N/A,#N/A,TRUE,"Y생산";#N/A,#N/A,TRUE,"Y판매";#N/A,#N/A,TRUE,"Y총물량";#N/A,#N/A,TRUE,"Y능력";#N/A,#N/A,TRUE,"YKD"}</definedName>
    <definedName name="물량조정" localSheetId="13" hidden="1">{#N/A,#N/A,TRUE,"Y생산";#N/A,#N/A,TRUE,"Y판매";#N/A,#N/A,TRUE,"Y총물량";#N/A,#N/A,TRUE,"Y능력";#N/A,#N/A,TRUE,"YKD"}</definedName>
    <definedName name="물량조정" localSheetId="14" hidden="1">{#N/A,#N/A,TRUE,"Y생산";#N/A,#N/A,TRUE,"Y판매";#N/A,#N/A,TRUE,"Y총물량";#N/A,#N/A,TRUE,"Y능력";#N/A,#N/A,TRUE,"YKD"}</definedName>
    <definedName name="물량조정" localSheetId="15" hidden="1">{#N/A,#N/A,TRUE,"Y생산";#N/A,#N/A,TRUE,"Y판매";#N/A,#N/A,TRUE,"Y총물량";#N/A,#N/A,TRUE,"Y능력";#N/A,#N/A,TRUE,"YKD"}</definedName>
    <definedName name="물량조정" hidden="1">{#N/A,#N/A,TRUE,"Y생산";#N/A,#N/A,TRUE,"Y판매";#N/A,#N/A,TRUE,"Y총물량";#N/A,#N/A,TRUE,"Y능력";#N/A,#N/A,TRUE,"YKD"}</definedName>
    <definedName name="물량조정3" localSheetId="7" hidden="1">{#N/A,#N/A,TRUE,"Y생산";#N/A,#N/A,TRUE,"Y판매";#N/A,#N/A,TRUE,"Y총물량";#N/A,#N/A,TRUE,"Y능력";#N/A,#N/A,TRUE,"YKD"}</definedName>
    <definedName name="물량조정3" localSheetId="16" hidden="1">{#N/A,#N/A,TRUE,"Y생산";#N/A,#N/A,TRUE,"Y판매";#N/A,#N/A,TRUE,"Y총물량";#N/A,#N/A,TRUE,"Y능력";#N/A,#N/A,TRUE,"YKD"}</definedName>
    <definedName name="물량조정3" localSheetId="17" hidden="1">{#N/A,#N/A,TRUE,"Y생산";#N/A,#N/A,TRUE,"Y판매";#N/A,#N/A,TRUE,"Y총물량";#N/A,#N/A,TRUE,"Y능력";#N/A,#N/A,TRUE,"YKD"}</definedName>
    <definedName name="물량조정3" localSheetId="13" hidden="1">{#N/A,#N/A,TRUE,"Y생산";#N/A,#N/A,TRUE,"Y판매";#N/A,#N/A,TRUE,"Y총물량";#N/A,#N/A,TRUE,"Y능력";#N/A,#N/A,TRUE,"YKD"}</definedName>
    <definedName name="물량조정3" localSheetId="14" hidden="1">{#N/A,#N/A,TRUE,"Y생산";#N/A,#N/A,TRUE,"Y판매";#N/A,#N/A,TRUE,"Y총물량";#N/A,#N/A,TRUE,"Y능력";#N/A,#N/A,TRUE,"YKD"}</definedName>
    <definedName name="물량조정3" localSheetId="15" hidden="1">{#N/A,#N/A,TRUE,"Y생산";#N/A,#N/A,TRUE,"Y판매";#N/A,#N/A,TRUE,"Y총물량";#N/A,#N/A,TRUE,"Y능력";#N/A,#N/A,TRUE,"YKD"}</definedName>
    <definedName name="물량조정3" hidden="1">{#N/A,#N/A,TRUE,"Y생산";#N/A,#N/A,TRUE,"Y판매";#N/A,#N/A,TRUE,"Y총물량";#N/A,#N/A,TRUE,"Y능력";#N/A,#N/A,TRUE,"YKD"}</definedName>
    <definedName name="물류" localSheetId="7">BlankMacro1</definedName>
    <definedName name="물류" localSheetId="16">BlankMacro1</definedName>
    <definedName name="물류" localSheetId="17">BlankMacro1</definedName>
    <definedName name="물류" localSheetId="10">BlankMacro1</definedName>
    <definedName name="물류" localSheetId="8">BlankMacro1</definedName>
    <definedName name="물류" localSheetId="0">BlankMacro1</definedName>
    <definedName name="물류" localSheetId="13">BlankMacro1</definedName>
    <definedName name="물류" localSheetId="14">BlankMacro1</definedName>
    <definedName name="물류" localSheetId="11">BlankMacro1</definedName>
    <definedName name="물류" localSheetId="15">BlankMacro1</definedName>
    <definedName name="물류">BlankMacro1</definedName>
    <definedName name="물류비산출40FT" localSheetId="7" hidden="1">{#N/A,#N/A,FALSE,"단축1";#N/A,#N/A,FALSE,"단축2";#N/A,#N/A,FALSE,"단축3";#N/A,#N/A,FALSE,"장축";#N/A,#N/A,FALSE,"4WD"}</definedName>
    <definedName name="물류비산출40FT" localSheetId="16" hidden="1">{#N/A,#N/A,FALSE,"단축1";#N/A,#N/A,FALSE,"단축2";#N/A,#N/A,FALSE,"단축3";#N/A,#N/A,FALSE,"장축";#N/A,#N/A,FALSE,"4WD"}</definedName>
    <definedName name="물류비산출40FT" localSheetId="17" hidden="1">{#N/A,#N/A,FALSE,"단축1";#N/A,#N/A,FALSE,"단축2";#N/A,#N/A,FALSE,"단축3";#N/A,#N/A,FALSE,"장축";#N/A,#N/A,FALSE,"4WD"}</definedName>
    <definedName name="물류비산출40FT" localSheetId="13" hidden="1">{#N/A,#N/A,FALSE,"단축1";#N/A,#N/A,FALSE,"단축2";#N/A,#N/A,FALSE,"단축3";#N/A,#N/A,FALSE,"장축";#N/A,#N/A,FALSE,"4WD"}</definedName>
    <definedName name="물류비산출40FT" localSheetId="14" hidden="1">{#N/A,#N/A,FALSE,"단축1";#N/A,#N/A,FALSE,"단축2";#N/A,#N/A,FALSE,"단축3";#N/A,#N/A,FALSE,"장축";#N/A,#N/A,FALSE,"4WD"}</definedName>
    <definedName name="물류비산출40FT" localSheetId="15" hidden="1">{#N/A,#N/A,FALSE,"단축1";#N/A,#N/A,FALSE,"단축2";#N/A,#N/A,FALSE,"단축3";#N/A,#N/A,FALSE,"장축";#N/A,#N/A,FALSE,"4WD"}</definedName>
    <definedName name="물류비산출40FT" hidden="1">{#N/A,#N/A,FALSE,"단축1";#N/A,#N/A,FALSE,"단축2";#N/A,#N/A,FALSE,"단축3";#N/A,#N/A,FALSE,"장축";#N/A,#N/A,FALSE,"4WD"}</definedName>
    <definedName name="물류코스트" localSheetId="7">[0]!BlankMacro1</definedName>
    <definedName name="물류코스트" localSheetId="16">[0]!BlankMacro1</definedName>
    <definedName name="물류코스트" localSheetId="17">[0]!BlankMacro1</definedName>
    <definedName name="물류코스트" localSheetId="10">[0]!BlankMacro1</definedName>
    <definedName name="물류코스트" localSheetId="8">[0]!BlankMacro1</definedName>
    <definedName name="물류코스트" localSheetId="0">[0]!BlankMacro1</definedName>
    <definedName name="물류코스트" localSheetId="13">[0]!BlankMacro1</definedName>
    <definedName name="물류코스트" localSheetId="14">[0]!BlankMacro1</definedName>
    <definedName name="물류코스트" localSheetId="11">[0]!BlankMacro1</definedName>
    <definedName name="물류코스트" localSheetId="15">[0]!BlankMacro1</definedName>
    <definedName name="물류코스트">[0]!BlankMacro1</definedName>
    <definedName name="물수" localSheetId="7" hidden="1">{#N/A,#N/A,TRUE,"Y생산";#N/A,#N/A,TRUE,"Y판매";#N/A,#N/A,TRUE,"Y총물량";#N/A,#N/A,TRUE,"Y능력";#N/A,#N/A,TRUE,"YKD"}</definedName>
    <definedName name="물수" localSheetId="16" hidden="1">{#N/A,#N/A,TRUE,"Y생산";#N/A,#N/A,TRUE,"Y판매";#N/A,#N/A,TRUE,"Y총물량";#N/A,#N/A,TRUE,"Y능력";#N/A,#N/A,TRUE,"YKD"}</definedName>
    <definedName name="물수" localSheetId="6" hidden="1">{#N/A,#N/A,TRUE,"Y생산";#N/A,#N/A,TRUE,"Y판매";#N/A,#N/A,TRUE,"Y총물량";#N/A,#N/A,TRUE,"Y능력";#N/A,#N/A,TRUE,"YKD"}</definedName>
    <definedName name="물수" localSheetId="17" hidden="1">{#N/A,#N/A,TRUE,"Y생산";#N/A,#N/A,TRUE,"Y판매";#N/A,#N/A,TRUE,"Y총물량";#N/A,#N/A,TRUE,"Y능력";#N/A,#N/A,TRUE,"YKD"}</definedName>
    <definedName name="물수" localSheetId="13" hidden="1">{#N/A,#N/A,TRUE,"Y생산";#N/A,#N/A,TRUE,"Y판매";#N/A,#N/A,TRUE,"Y총물량";#N/A,#N/A,TRUE,"Y능력";#N/A,#N/A,TRUE,"YKD"}</definedName>
    <definedName name="물수" localSheetId="14" hidden="1">{#N/A,#N/A,TRUE,"Y생산";#N/A,#N/A,TRUE,"Y판매";#N/A,#N/A,TRUE,"Y총물량";#N/A,#N/A,TRUE,"Y능력";#N/A,#N/A,TRUE,"YKD"}</definedName>
    <definedName name="물수" localSheetId="15" hidden="1">{#N/A,#N/A,TRUE,"Y생산";#N/A,#N/A,TRUE,"Y판매";#N/A,#N/A,TRUE,"Y총물량";#N/A,#N/A,TRUE,"Y능력";#N/A,#N/A,TRUE,"YKD"}</definedName>
    <definedName name="물수" hidden="1">{#N/A,#N/A,TRUE,"Y생산";#N/A,#N/A,TRUE,"Y판매";#N/A,#N/A,TRUE,"Y총물량";#N/A,#N/A,TRUE,"Y능력";#N/A,#N/A,TRUE,"YKD"}</definedName>
    <definedName name="뮤ㅊ" localSheetId="6">#REF!</definedName>
    <definedName name="뮤ㅊ">#REF!</definedName>
    <definedName name="미" localSheetId="6">#REF!</definedName>
    <definedName name="미">#REF!</definedName>
    <definedName name="미경비">#REF!</definedName>
    <definedName name="미납">#N/A</definedName>
    <definedName name="미니큐시">#REF!</definedName>
    <definedName name="미수">#N/A</definedName>
    <definedName name="미승인" localSheetId="7" hidden="1">{#N/A,#N/A,FALSE,"자금소요예측기 (5)";#N/A,#N/A,FALSE,"자금소요예측기 (7)";#N/A,#N/A,FALSE,"자금소요예측기 (6)";#N/A,#N/A,FALSE,"자금소요예측기 (2)";#N/A,#N/A,FALSE,"자금소요예측기";#N/A,#N/A,FALSE,"비용예산명세서";#N/A,#N/A,FALSE,"비용예산검토서";#N/A,#N/A,FALSE,"기승인시설투자";#N/A,#N/A,FALSE,"미승인시설투자";#N/A,#N/A,FALSE,"활동계힉서 (2)";#N/A,#N/A,FALSE,"96 성과분석";#N/A,#N/A,FALSE,"목표시책";#N/A,#N/A,FALSE,"목차";#N/A,#N/A,FALSE,"표지";#N/A,#N/A,FALSE,"인원소요현황"}</definedName>
    <definedName name="미승인" localSheetId="16" hidden="1">{#N/A,#N/A,FALSE,"자금소요예측기 (5)";#N/A,#N/A,FALSE,"자금소요예측기 (7)";#N/A,#N/A,FALSE,"자금소요예측기 (6)";#N/A,#N/A,FALSE,"자금소요예측기 (2)";#N/A,#N/A,FALSE,"자금소요예측기";#N/A,#N/A,FALSE,"비용예산명세서";#N/A,#N/A,FALSE,"비용예산검토서";#N/A,#N/A,FALSE,"기승인시설투자";#N/A,#N/A,FALSE,"미승인시설투자";#N/A,#N/A,FALSE,"활동계힉서 (2)";#N/A,#N/A,FALSE,"96 성과분석";#N/A,#N/A,FALSE,"목표시책";#N/A,#N/A,FALSE,"목차";#N/A,#N/A,FALSE,"표지";#N/A,#N/A,FALSE,"인원소요현황"}</definedName>
    <definedName name="미승인" localSheetId="17" hidden="1">{#N/A,#N/A,FALSE,"자금소요예측기 (5)";#N/A,#N/A,FALSE,"자금소요예측기 (7)";#N/A,#N/A,FALSE,"자금소요예측기 (6)";#N/A,#N/A,FALSE,"자금소요예측기 (2)";#N/A,#N/A,FALSE,"자금소요예측기";#N/A,#N/A,FALSE,"비용예산명세서";#N/A,#N/A,FALSE,"비용예산검토서";#N/A,#N/A,FALSE,"기승인시설투자";#N/A,#N/A,FALSE,"미승인시설투자";#N/A,#N/A,FALSE,"활동계힉서 (2)";#N/A,#N/A,FALSE,"96 성과분석";#N/A,#N/A,FALSE,"목표시책";#N/A,#N/A,FALSE,"목차";#N/A,#N/A,FALSE,"표지";#N/A,#N/A,FALSE,"인원소요현황"}</definedName>
    <definedName name="미승인" localSheetId="13" hidden="1">{#N/A,#N/A,FALSE,"자금소요예측기 (5)";#N/A,#N/A,FALSE,"자금소요예측기 (7)";#N/A,#N/A,FALSE,"자금소요예측기 (6)";#N/A,#N/A,FALSE,"자금소요예측기 (2)";#N/A,#N/A,FALSE,"자금소요예측기";#N/A,#N/A,FALSE,"비용예산명세서";#N/A,#N/A,FALSE,"비용예산검토서";#N/A,#N/A,FALSE,"기승인시설투자";#N/A,#N/A,FALSE,"미승인시설투자";#N/A,#N/A,FALSE,"활동계힉서 (2)";#N/A,#N/A,FALSE,"96 성과분석";#N/A,#N/A,FALSE,"목표시책";#N/A,#N/A,FALSE,"목차";#N/A,#N/A,FALSE,"표지";#N/A,#N/A,FALSE,"인원소요현황"}</definedName>
    <definedName name="미승인" localSheetId="14" hidden="1">{#N/A,#N/A,FALSE,"자금소요예측기 (5)";#N/A,#N/A,FALSE,"자금소요예측기 (7)";#N/A,#N/A,FALSE,"자금소요예측기 (6)";#N/A,#N/A,FALSE,"자금소요예측기 (2)";#N/A,#N/A,FALSE,"자금소요예측기";#N/A,#N/A,FALSE,"비용예산명세서";#N/A,#N/A,FALSE,"비용예산검토서";#N/A,#N/A,FALSE,"기승인시설투자";#N/A,#N/A,FALSE,"미승인시설투자";#N/A,#N/A,FALSE,"활동계힉서 (2)";#N/A,#N/A,FALSE,"96 성과분석";#N/A,#N/A,FALSE,"목표시책";#N/A,#N/A,FALSE,"목차";#N/A,#N/A,FALSE,"표지";#N/A,#N/A,FALSE,"인원소요현황"}</definedName>
    <definedName name="미승인" localSheetId="15" hidden="1">{#N/A,#N/A,FALSE,"자금소요예측기 (5)";#N/A,#N/A,FALSE,"자금소요예측기 (7)";#N/A,#N/A,FALSE,"자금소요예측기 (6)";#N/A,#N/A,FALSE,"자금소요예측기 (2)";#N/A,#N/A,FALSE,"자금소요예측기";#N/A,#N/A,FALSE,"비용예산명세서";#N/A,#N/A,FALSE,"비용예산검토서";#N/A,#N/A,FALSE,"기승인시설투자";#N/A,#N/A,FALSE,"미승인시설투자";#N/A,#N/A,FALSE,"활동계힉서 (2)";#N/A,#N/A,FALSE,"96 성과분석";#N/A,#N/A,FALSE,"목표시책";#N/A,#N/A,FALSE,"목차";#N/A,#N/A,FALSE,"표지";#N/A,#N/A,FALSE,"인원소요현황"}</definedName>
    <definedName name="미승인" hidden="1">{#N/A,#N/A,FALSE,"자금소요예측기 (5)";#N/A,#N/A,FALSE,"자금소요예측기 (7)";#N/A,#N/A,FALSE,"자금소요예측기 (6)";#N/A,#N/A,FALSE,"자금소요예측기 (2)";#N/A,#N/A,FALSE,"자금소요예측기";#N/A,#N/A,FALSE,"비용예산명세서";#N/A,#N/A,FALSE,"비용예산검토서";#N/A,#N/A,FALSE,"기승인시설투자";#N/A,#N/A,FALSE,"미승인시설투자";#N/A,#N/A,FALSE,"활동계힉서 (2)";#N/A,#N/A,FALSE,"96 성과분석";#N/A,#N/A,FALSE,"목표시책";#N/A,#N/A,FALSE,"목차";#N/A,#N/A,FALSE,"표지";#N/A,#N/A,FALSE,"인원소요현황"}</definedName>
    <definedName name="미안">#REF!</definedName>
    <definedName name="미입고">#REF!</definedName>
    <definedName name="미접수" localSheetId="7" hidden="1">{#N/A,#N/A,FALSE,"해외크레임";#N/A,#N/A,FALSE,"ACCENT현황";#N/A,#N/A,FALSE,"AVANTE";#N/A,#N/A,FALSE,"SONATA(3)";#N/A,#N/A,FALSE,"국내크레임"}</definedName>
    <definedName name="미접수" localSheetId="16" hidden="1">{#N/A,#N/A,FALSE,"해외크레임";#N/A,#N/A,FALSE,"ACCENT현황";#N/A,#N/A,FALSE,"AVANTE";#N/A,#N/A,FALSE,"SONATA(3)";#N/A,#N/A,FALSE,"국내크레임"}</definedName>
    <definedName name="미접수" localSheetId="17" hidden="1">{#N/A,#N/A,FALSE,"해외크레임";#N/A,#N/A,FALSE,"ACCENT현황";#N/A,#N/A,FALSE,"AVANTE";#N/A,#N/A,FALSE,"SONATA(3)";#N/A,#N/A,FALSE,"국내크레임"}</definedName>
    <definedName name="미접수" localSheetId="13" hidden="1">{#N/A,#N/A,FALSE,"해외크레임";#N/A,#N/A,FALSE,"ACCENT현황";#N/A,#N/A,FALSE,"AVANTE";#N/A,#N/A,FALSE,"SONATA(3)";#N/A,#N/A,FALSE,"국내크레임"}</definedName>
    <definedName name="미접수" localSheetId="14" hidden="1">{#N/A,#N/A,FALSE,"해외크레임";#N/A,#N/A,FALSE,"ACCENT현황";#N/A,#N/A,FALSE,"AVANTE";#N/A,#N/A,FALSE,"SONATA(3)";#N/A,#N/A,FALSE,"국내크레임"}</definedName>
    <definedName name="미접수" localSheetId="15" hidden="1">{#N/A,#N/A,FALSE,"해외크레임";#N/A,#N/A,FALSE,"ACCENT현황";#N/A,#N/A,FALSE,"AVANTE";#N/A,#N/A,FALSE,"SONATA(3)";#N/A,#N/A,FALSE,"국내크레임"}</definedName>
    <definedName name="미접수" hidden="1">{#N/A,#N/A,FALSE,"해외크레임";#N/A,#N/A,FALSE,"ACCENT현황";#N/A,#N/A,FALSE,"AVANTE";#N/A,#N/A,FALSE,"SONATA(3)";#N/A,#N/A,FALSE,"국내크레임"}</definedName>
    <definedName name="미진" localSheetId="7">[0]!BlankMacro1</definedName>
    <definedName name="미진" localSheetId="16">[0]!BlankMacro1</definedName>
    <definedName name="미진" localSheetId="17">[0]!BlankMacro1</definedName>
    <definedName name="미진" localSheetId="10">[0]!BlankMacro1</definedName>
    <definedName name="미진" localSheetId="8">[0]!BlankMacro1</definedName>
    <definedName name="미진" localSheetId="0">[0]!BlankMacro1</definedName>
    <definedName name="미진" localSheetId="13">[0]!BlankMacro1</definedName>
    <definedName name="미진" localSheetId="14">[0]!BlankMacro1</definedName>
    <definedName name="미진" localSheetId="11">[0]!BlankMacro1</definedName>
    <definedName name="미진" localSheetId="15">[0]!BlankMacro1</definedName>
    <definedName name="미진">[0]!BlankMacro1</definedName>
    <definedName name="미판관비" localSheetId="7">#REF!</definedName>
    <definedName name="미판관비">#REF!</definedName>
    <definedName name="미환율" localSheetId="6">#REF!</definedName>
    <definedName name="미환율">#REF!</definedName>
    <definedName name="민" localSheetId="6">#REF!</definedName>
    <definedName name="민">#REF!</definedName>
    <definedName name="민총2" localSheetId="7" hidden="1">{#N/A,#N/A,FALSE,"을지 (4)";#N/A,#N/A,FALSE,"을지 (5)";#N/A,#N/A,FALSE,"을지 (6)"}</definedName>
    <definedName name="민총2" localSheetId="16" hidden="1">{#N/A,#N/A,FALSE,"을지 (4)";#N/A,#N/A,FALSE,"을지 (5)";#N/A,#N/A,FALSE,"을지 (6)"}</definedName>
    <definedName name="민총2" localSheetId="17" hidden="1">{#N/A,#N/A,FALSE,"을지 (4)";#N/A,#N/A,FALSE,"을지 (5)";#N/A,#N/A,FALSE,"을지 (6)"}</definedName>
    <definedName name="민총2" localSheetId="13" hidden="1">{#N/A,#N/A,FALSE,"을지 (4)";#N/A,#N/A,FALSE,"을지 (5)";#N/A,#N/A,FALSE,"을지 (6)"}</definedName>
    <definedName name="민총2" localSheetId="14" hidden="1">{#N/A,#N/A,FALSE,"을지 (4)";#N/A,#N/A,FALSE,"을지 (5)";#N/A,#N/A,FALSE,"을지 (6)"}</definedName>
    <definedName name="민총2" localSheetId="15" hidden="1">{#N/A,#N/A,FALSE,"을지 (4)";#N/A,#N/A,FALSE,"을지 (5)";#N/A,#N/A,FALSE,"을지 (6)"}</definedName>
    <definedName name="민총2" hidden="1">{#N/A,#N/A,FALSE,"을지 (4)";#N/A,#N/A,FALSE,"을지 (5)";#N/A,#N/A,FALSE,"을지 (6)"}</definedName>
    <definedName name="밋션별" localSheetId="6">#REF!</definedName>
    <definedName name="밋션별">#REF!</definedName>
    <definedName name="밍리" localSheetId="7">[0]!BlankMacro1</definedName>
    <definedName name="밍리" localSheetId="16">[0]!BlankMacro1</definedName>
    <definedName name="밍리" localSheetId="17">[0]!BlankMacro1</definedName>
    <definedName name="밍리" localSheetId="10">[0]!BlankMacro1</definedName>
    <definedName name="밍리" localSheetId="8">[0]!BlankMacro1</definedName>
    <definedName name="밍리" localSheetId="0">[0]!BlankMacro1</definedName>
    <definedName name="밍리" localSheetId="13">[0]!BlankMacro1</definedName>
    <definedName name="밍리" localSheetId="14">[0]!BlankMacro1</definedName>
    <definedName name="밍리" localSheetId="11">[0]!BlankMacro1</definedName>
    <definedName name="밍리" localSheetId="15">[0]!BlankMacro1</definedName>
    <definedName name="밍리">[0]!BlankMacro1</definedName>
    <definedName name="ㅂ" localSheetId="6" hidden="1">{#N/A,#N/A,TRUE,"Y생산";#N/A,#N/A,TRUE,"Y판매";#N/A,#N/A,TRUE,"Y총물량";#N/A,#N/A,TRUE,"Y능력";#N/A,#N/A,TRUE,"YKD"}</definedName>
    <definedName name="ㅂ" localSheetId="13" hidden="1">{#N/A,#N/A,FALSE,"단축1";#N/A,#N/A,FALSE,"단축2";#N/A,#N/A,FALSE,"단축3";#N/A,#N/A,FALSE,"장축";#N/A,#N/A,FALSE,"4WD"}</definedName>
    <definedName name="ㅂ">#REF!</definedName>
    <definedName name="ㅂㄵ">#REF!</definedName>
    <definedName name="ㅂㅂ" localSheetId="7" hidden="1">{#N/A,#N/A,FALSE,"단축1";#N/A,#N/A,FALSE,"단축2";#N/A,#N/A,FALSE,"단축3";#N/A,#N/A,FALSE,"장축";#N/A,#N/A,FALSE,"4WD"}</definedName>
    <definedName name="ㅂㅂ" localSheetId="16" hidden="1">{#N/A,#N/A,FALSE,"단축1";#N/A,#N/A,FALSE,"단축2";#N/A,#N/A,FALSE,"단축3";#N/A,#N/A,FALSE,"장축";#N/A,#N/A,FALSE,"4WD"}</definedName>
    <definedName name="ㅂㅂ" localSheetId="6" hidden="1">{#N/A,#N/A,FALSE,"단축1";#N/A,#N/A,FALSE,"단축2";#N/A,#N/A,FALSE,"단축3";#N/A,#N/A,FALSE,"장축";#N/A,#N/A,FALSE,"4WD"}</definedName>
    <definedName name="ㅂㅂ" localSheetId="17" hidden="1">{#N/A,#N/A,FALSE,"단축1";#N/A,#N/A,FALSE,"단축2";#N/A,#N/A,FALSE,"단축3";#N/A,#N/A,FALSE,"장축";#N/A,#N/A,FALSE,"4WD"}</definedName>
    <definedName name="ㅂㅂ" localSheetId="13" hidden="1">{#N/A,#N/A,FALSE,"단축1";#N/A,#N/A,FALSE,"단축2";#N/A,#N/A,FALSE,"단축3";#N/A,#N/A,FALSE,"장축";#N/A,#N/A,FALSE,"4WD"}</definedName>
    <definedName name="ㅂㅂ" localSheetId="14" hidden="1">{#N/A,#N/A,FALSE,"단축1";#N/A,#N/A,FALSE,"단축2";#N/A,#N/A,FALSE,"단축3";#N/A,#N/A,FALSE,"장축";#N/A,#N/A,FALSE,"4WD"}</definedName>
    <definedName name="ㅂㅂ" localSheetId="15" hidden="1">{#N/A,#N/A,FALSE,"단축1";#N/A,#N/A,FALSE,"단축2";#N/A,#N/A,FALSE,"단축3";#N/A,#N/A,FALSE,"장축";#N/A,#N/A,FALSE,"4WD"}</definedName>
    <definedName name="ㅂㅂ" hidden="1">{#N/A,#N/A,FALSE,"단축1";#N/A,#N/A,FALSE,"단축2";#N/A,#N/A,FALSE,"단축3";#N/A,#N/A,FALSE,"장축";#N/A,#N/A,FALSE,"4WD"}</definedName>
    <definedName name="ㅂㅂㅂ" localSheetId="6" hidden="1">{#N/A,#N/A,FALSE,"96 3월물량표";#N/A,#N/A,FALSE,"96 4월물량표";#N/A,#N/A,FALSE,"96 5월물량표"}</definedName>
    <definedName name="ㅂㅂㅂ" localSheetId="13" hidden="1">{#N/A,#N/A,FALSE,"96 3월물량표";#N/A,#N/A,FALSE,"96 4월물량표";#N/A,#N/A,FALSE,"96 5월물량표"}</definedName>
    <definedName name="ㅂㅂㅂ">[7]!ㅂㅂㅂ</definedName>
    <definedName name="ㅂㅂㅂㅂ" localSheetId="7" hidden="1">{#N/A,#N/A,FALSE,"단축1";#N/A,#N/A,FALSE,"단축2";#N/A,#N/A,FALSE,"단축3";#N/A,#N/A,FALSE,"장축";#N/A,#N/A,FALSE,"4WD"}</definedName>
    <definedName name="ㅂㅂㅂㅂ" localSheetId="16" hidden="1">{#N/A,#N/A,FALSE,"단축1";#N/A,#N/A,FALSE,"단축2";#N/A,#N/A,FALSE,"단축3";#N/A,#N/A,FALSE,"장축";#N/A,#N/A,FALSE,"4WD"}</definedName>
    <definedName name="ㅂㅂㅂㅂ" localSheetId="17" hidden="1">{#N/A,#N/A,FALSE,"단축1";#N/A,#N/A,FALSE,"단축2";#N/A,#N/A,FALSE,"단축3";#N/A,#N/A,FALSE,"장축";#N/A,#N/A,FALSE,"4WD"}</definedName>
    <definedName name="ㅂㅂㅂㅂ" localSheetId="13">BlankMacro1</definedName>
    <definedName name="ㅂㅂㅂㅂ" localSheetId="14" hidden="1">{#N/A,#N/A,FALSE,"단축1";#N/A,#N/A,FALSE,"단축2";#N/A,#N/A,FALSE,"단축3";#N/A,#N/A,FALSE,"장축";#N/A,#N/A,FALSE,"4WD"}</definedName>
    <definedName name="ㅂㅂㅂㅂ" localSheetId="15" hidden="1">{#N/A,#N/A,FALSE,"단축1";#N/A,#N/A,FALSE,"단축2";#N/A,#N/A,FALSE,"단축3";#N/A,#N/A,FALSE,"장축";#N/A,#N/A,FALSE,"4WD"}</definedName>
    <definedName name="ㅂㅂㅂㅂ" hidden="1">{#N/A,#N/A,FALSE,"단축1";#N/A,#N/A,FALSE,"단축2";#N/A,#N/A,FALSE,"단축3";#N/A,#N/A,FALSE,"장축";#N/A,#N/A,FALSE,"4WD"}</definedName>
    <definedName name="ㅂㅂㅂㅂㅂ" localSheetId="13">[6]!ㅂㅂㅂㅂㅂ</definedName>
    <definedName name="ㅂㅂㅂㅂㅂ">[7]!ㅂㅂㅂㅂㅂ</definedName>
    <definedName name="ㅂㅂㅂㅂㅂㅂ" localSheetId="7" hidden="1">{#N/A,#N/A,FALSE,"단축1";#N/A,#N/A,FALSE,"단축2";#N/A,#N/A,FALSE,"단축3";#N/A,#N/A,FALSE,"장축";#N/A,#N/A,FALSE,"4WD"}</definedName>
    <definedName name="ㅂㅂㅂㅂㅂㅂ" localSheetId="16" hidden="1">{#N/A,#N/A,FALSE,"단축1";#N/A,#N/A,FALSE,"단축2";#N/A,#N/A,FALSE,"단축3";#N/A,#N/A,FALSE,"장축";#N/A,#N/A,FALSE,"4WD"}</definedName>
    <definedName name="ㅂㅂㅂㅂㅂㅂ" localSheetId="6">BlankMacro1</definedName>
    <definedName name="ㅂㅂㅂㅂㅂㅂ" localSheetId="17" hidden="1">{#N/A,#N/A,FALSE,"단축1";#N/A,#N/A,FALSE,"단축2";#N/A,#N/A,FALSE,"단축3";#N/A,#N/A,FALSE,"장축";#N/A,#N/A,FALSE,"4WD"}</definedName>
    <definedName name="ㅂㅂㅂㅂㅂㅂ" localSheetId="13">BlankMacro1</definedName>
    <definedName name="ㅂㅂㅂㅂㅂㅂ" localSheetId="14" hidden="1">{#N/A,#N/A,FALSE,"단축1";#N/A,#N/A,FALSE,"단축2";#N/A,#N/A,FALSE,"단축3";#N/A,#N/A,FALSE,"장축";#N/A,#N/A,FALSE,"4WD"}</definedName>
    <definedName name="ㅂㅂㅂㅂㅂㅂ" localSheetId="15" hidden="1">{#N/A,#N/A,FALSE,"단축1";#N/A,#N/A,FALSE,"단축2";#N/A,#N/A,FALSE,"단축3";#N/A,#N/A,FALSE,"장축";#N/A,#N/A,FALSE,"4WD"}</definedName>
    <definedName name="ㅂㅂㅂㅂㅂㅂ" hidden="1">{#N/A,#N/A,FALSE,"단축1";#N/A,#N/A,FALSE,"단축2";#N/A,#N/A,FALSE,"단축3";#N/A,#N/A,FALSE,"장축";#N/A,#N/A,FALSE,"4WD"}</definedName>
    <definedName name="ㅂㅂㅂㅂㅂㅂㅂ" localSheetId="7" hidden="1">{#N/A,#N/A,FALSE,"단축1";#N/A,#N/A,FALSE,"단축2";#N/A,#N/A,FALSE,"단축3";#N/A,#N/A,FALSE,"장축";#N/A,#N/A,FALSE,"4WD"}</definedName>
    <definedName name="ㅂㅂㅂㅂㅂㅂㅂ" localSheetId="16" hidden="1">{#N/A,#N/A,FALSE,"단축1";#N/A,#N/A,FALSE,"단축2";#N/A,#N/A,FALSE,"단축3";#N/A,#N/A,FALSE,"장축";#N/A,#N/A,FALSE,"4WD"}</definedName>
    <definedName name="ㅂㅂㅂㅂㅂㅂㅂ" localSheetId="17" hidden="1">{#N/A,#N/A,FALSE,"단축1";#N/A,#N/A,FALSE,"단축2";#N/A,#N/A,FALSE,"단축3";#N/A,#N/A,FALSE,"장축";#N/A,#N/A,FALSE,"4WD"}</definedName>
    <definedName name="ㅂㅂㅂㅂㅂㅂㅂ" localSheetId="13" hidden="1">{#N/A,#N/A,FALSE,"단축1";#N/A,#N/A,FALSE,"단축2";#N/A,#N/A,FALSE,"단축3";#N/A,#N/A,FALSE,"장축";#N/A,#N/A,FALSE,"4WD"}</definedName>
    <definedName name="ㅂㅂㅂㅂㅂㅂㅂ" localSheetId="14" hidden="1">{#N/A,#N/A,FALSE,"단축1";#N/A,#N/A,FALSE,"단축2";#N/A,#N/A,FALSE,"단축3";#N/A,#N/A,FALSE,"장축";#N/A,#N/A,FALSE,"4WD"}</definedName>
    <definedName name="ㅂㅂㅂㅂㅂㅂㅂ" localSheetId="15" hidden="1">{#N/A,#N/A,FALSE,"단축1";#N/A,#N/A,FALSE,"단축2";#N/A,#N/A,FALSE,"단축3";#N/A,#N/A,FALSE,"장축";#N/A,#N/A,FALSE,"4WD"}</definedName>
    <definedName name="ㅂㅂㅂㅂㅂㅂㅂ" hidden="1">{#N/A,#N/A,FALSE,"단축1";#N/A,#N/A,FALSE,"단축2";#N/A,#N/A,FALSE,"단축3";#N/A,#N/A,FALSE,"장축";#N/A,#N/A,FALSE,"4WD"}</definedName>
    <definedName name="ㅂㅂㅂㅂㅂㅂㅂㅂ" localSheetId="7" hidden="1">{#N/A,#N/A,FALSE,"단축1";#N/A,#N/A,FALSE,"단축2";#N/A,#N/A,FALSE,"단축3";#N/A,#N/A,FALSE,"장축";#N/A,#N/A,FALSE,"4WD"}</definedName>
    <definedName name="ㅂㅂㅂㅂㅂㅂㅂㅂ" localSheetId="16" hidden="1">{#N/A,#N/A,FALSE,"단축1";#N/A,#N/A,FALSE,"단축2";#N/A,#N/A,FALSE,"단축3";#N/A,#N/A,FALSE,"장축";#N/A,#N/A,FALSE,"4WD"}</definedName>
    <definedName name="ㅂㅂㅂㅂㅂㅂㅂㅂ" localSheetId="17" hidden="1">{#N/A,#N/A,FALSE,"단축1";#N/A,#N/A,FALSE,"단축2";#N/A,#N/A,FALSE,"단축3";#N/A,#N/A,FALSE,"장축";#N/A,#N/A,FALSE,"4WD"}</definedName>
    <definedName name="ㅂㅂㅂㅂㅂㅂㅂㅂ" localSheetId="13" hidden="1">{#N/A,#N/A,FALSE,"단축1";#N/A,#N/A,FALSE,"단축2";#N/A,#N/A,FALSE,"단축3";#N/A,#N/A,FALSE,"장축";#N/A,#N/A,FALSE,"4WD"}</definedName>
    <definedName name="ㅂㅂㅂㅂㅂㅂㅂㅂ" localSheetId="14" hidden="1">{#N/A,#N/A,FALSE,"단축1";#N/A,#N/A,FALSE,"단축2";#N/A,#N/A,FALSE,"단축3";#N/A,#N/A,FALSE,"장축";#N/A,#N/A,FALSE,"4WD"}</definedName>
    <definedName name="ㅂㅂㅂㅂㅂㅂㅂㅂ" localSheetId="15" hidden="1">{#N/A,#N/A,FALSE,"단축1";#N/A,#N/A,FALSE,"단축2";#N/A,#N/A,FALSE,"단축3";#N/A,#N/A,FALSE,"장축";#N/A,#N/A,FALSE,"4WD"}</definedName>
    <definedName name="ㅂㅂㅂㅂㅂㅂㅂㅂ" hidden="1">{#N/A,#N/A,FALSE,"단축1";#N/A,#N/A,FALSE,"단축2";#N/A,#N/A,FALSE,"단축3";#N/A,#N/A,FALSE,"장축";#N/A,#N/A,FALSE,"4WD"}</definedName>
    <definedName name="ㅂㅂㅂㅂㅂㅂㅂㅂㅂ" localSheetId="7" hidden="1">{#N/A,#N/A,FALSE,"단축1";#N/A,#N/A,FALSE,"단축2";#N/A,#N/A,FALSE,"단축3";#N/A,#N/A,FALSE,"장축";#N/A,#N/A,FALSE,"4WD"}</definedName>
    <definedName name="ㅂㅂㅂㅂㅂㅂㅂㅂㅂ" localSheetId="16" hidden="1">{#N/A,#N/A,FALSE,"단축1";#N/A,#N/A,FALSE,"단축2";#N/A,#N/A,FALSE,"단축3";#N/A,#N/A,FALSE,"장축";#N/A,#N/A,FALSE,"4WD"}</definedName>
    <definedName name="ㅂㅂㅂㅂㅂㅂㅂㅂㅂ" localSheetId="17" hidden="1">{#N/A,#N/A,FALSE,"단축1";#N/A,#N/A,FALSE,"단축2";#N/A,#N/A,FALSE,"단축3";#N/A,#N/A,FALSE,"장축";#N/A,#N/A,FALSE,"4WD"}</definedName>
    <definedName name="ㅂㅂㅂㅂㅂㅂㅂㅂㅂ" localSheetId="13" hidden="1">{#N/A,#N/A,FALSE,"단축1";#N/A,#N/A,FALSE,"단축2";#N/A,#N/A,FALSE,"단축3";#N/A,#N/A,FALSE,"장축";#N/A,#N/A,FALSE,"4WD"}</definedName>
    <definedName name="ㅂㅂㅂㅂㅂㅂㅂㅂㅂ" localSheetId="14" hidden="1">{#N/A,#N/A,FALSE,"단축1";#N/A,#N/A,FALSE,"단축2";#N/A,#N/A,FALSE,"단축3";#N/A,#N/A,FALSE,"장축";#N/A,#N/A,FALSE,"4WD"}</definedName>
    <definedName name="ㅂㅂㅂㅂㅂㅂㅂㅂㅂ" localSheetId="15" hidden="1">{#N/A,#N/A,FALSE,"단축1";#N/A,#N/A,FALSE,"단축2";#N/A,#N/A,FALSE,"단축3";#N/A,#N/A,FALSE,"장축";#N/A,#N/A,FALSE,"4WD"}</definedName>
    <definedName name="ㅂㅂㅂㅂㅂㅂㅂㅂㅂ" hidden="1">{#N/A,#N/A,FALSE,"단축1";#N/A,#N/A,FALSE,"단축2";#N/A,#N/A,FALSE,"단축3";#N/A,#N/A,FALSE,"장축";#N/A,#N/A,FALSE,"4WD"}</definedName>
    <definedName name="ㅂㅂㅂㅂㅂㅂㅂㅂㅂㅂ" localSheetId="7">BlankMacro1</definedName>
    <definedName name="ㅂㅂㅂㅂㅂㅂㅂㅂㅂㅂ" localSheetId="16">BlankMacro1</definedName>
    <definedName name="ㅂㅂㅂㅂㅂㅂㅂㅂㅂㅂ" localSheetId="17">BlankMacro1</definedName>
    <definedName name="ㅂㅂㅂㅂㅂㅂㅂㅂㅂㅂ" localSheetId="10">BlankMacro1</definedName>
    <definedName name="ㅂㅂㅂㅂㅂㅂㅂㅂㅂㅂ" localSheetId="8">BlankMacro1</definedName>
    <definedName name="ㅂㅂㅂㅂㅂㅂㅂㅂㅂㅂ" localSheetId="0">BlankMacro1</definedName>
    <definedName name="ㅂㅂㅂㅂㅂㅂㅂㅂㅂㅂ" localSheetId="13">BlankMacro1</definedName>
    <definedName name="ㅂㅂㅂㅂㅂㅂㅂㅂㅂㅂ" localSheetId="14">BlankMacro1</definedName>
    <definedName name="ㅂㅂㅂㅂㅂㅂㅂㅂㅂㅂ" localSheetId="11">BlankMacro1</definedName>
    <definedName name="ㅂㅂㅂㅂㅂㅂㅂㅂㅂㅂ" localSheetId="15">BlankMacro1</definedName>
    <definedName name="ㅂㅂㅂㅂㅂㅂㅂㅂㅂㅂ">BlankMacro1</definedName>
    <definedName name="ㅂㅂㅂㅂㅂㅂㅂㅂㅂㅂㅂㅂㅂㅂㅂㅂㅂㅂㅂㅂㅂㅂㅂㅂㅂㅂㅂㅂㅂㅂㅂㅂ" localSheetId="7" hidden="1">{#N/A,#N/A,FALSE,"단축1";#N/A,#N/A,FALSE,"단축2";#N/A,#N/A,FALSE,"단축3";#N/A,#N/A,FALSE,"장축";#N/A,#N/A,FALSE,"4WD"}</definedName>
    <definedName name="ㅂㅂㅂㅂㅂㅂㅂㅂㅂㅂㅂㅂㅂㅂㅂㅂㅂㅂㅂㅂㅂㅂㅂㅂㅂㅂㅂㅂㅂㅂㅂㅂ" localSheetId="16" hidden="1">{#N/A,#N/A,FALSE,"단축1";#N/A,#N/A,FALSE,"단축2";#N/A,#N/A,FALSE,"단축3";#N/A,#N/A,FALSE,"장축";#N/A,#N/A,FALSE,"4WD"}</definedName>
    <definedName name="ㅂㅂㅂㅂㅂㅂㅂㅂㅂㅂㅂㅂㅂㅂㅂㅂㅂㅂㅂㅂㅂㅂㅂㅂㅂㅂㅂㅂㅂㅂㅂㅂ" localSheetId="6" hidden="1">{#N/A,#N/A,FALSE,"단축1";#N/A,#N/A,FALSE,"단축2";#N/A,#N/A,FALSE,"단축3";#N/A,#N/A,FALSE,"장축";#N/A,#N/A,FALSE,"4WD"}</definedName>
    <definedName name="ㅂㅂㅂㅂㅂㅂㅂㅂㅂㅂㅂㅂㅂㅂㅂㅂㅂㅂㅂㅂㅂㅂㅂㅂㅂㅂㅂㅂㅂㅂㅂㅂ" localSheetId="17" hidden="1">{#N/A,#N/A,FALSE,"단축1";#N/A,#N/A,FALSE,"단축2";#N/A,#N/A,FALSE,"단축3";#N/A,#N/A,FALSE,"장축";#N/A,#N/A,FALSE,"4WD"}</definedName>
    <definedName name="ㅂㅂㅂㅂㅂㅂㅂㅂㅂㅂㅂㅂㅂㅂㅂㅂㅂㅂㅂㅂㅂㅂㅂㅂㅂㅂㅂㅂㅂㅂㅂㅂ" localSheetId="13" hidden="1">{#N/A,#N/A,FALSE,"단축1";#N/A,#N/A,FALSE,"단축2";#N/A,#N/A,FALSE,"단축3";#N/A,#N/A,FALSE,"장축";#N/A,#N/A,FALSE,"4WD"}</definedName>
    <definedName name="ㅂㅂㅂㅂㅂㅂㅂㅂㅂㅂㅂㅂㅂㅂㅂㅂㅂㅂㅂㅂㅂㅂㅂㅂㅂㅂㅂㅂㅂㅂㅂㅂ" localSheetId="14" hidden="1">{#N/A,#N/A,FALSE,"단축1";#N/A,#N/A,FALSE,"단축2";#N/A,#N/A,FALSE,"단축3";#N/A,#N/A,FALSE,"장축";#N/A,#N/A,FALSE,"4WD"}</definedName>
    <definedName name="ㅂㅂㅂㅂㅂㅂㅂㅂㅂㅂㅂㅂㅂㅂㅂㅂㅂㅂㅂㅂㅂㅂㅂㅂㅂㅂㅂㅂㅂㅂㅂㅂ" localSheetId="15" hidden="1">{#N/A,#N/A,FALSE,"단축1";#N/A,#N/A,FALSE,"단축2";#N/A,#N/A,FALSE,"단축3";#N/A,#N/A,FALSE,"장축";#N/A,#N/A,FALSE,"4WD"}</definedName>
    <definedName name="ㅂㅂㅂㅂㅂㅂㅂㅂㅂㅂㅂㅂㅂㅂㅂㅂㅂㅂㅂㅂㅂㅂㅂㅂㅂㅂㅂㅂㅂㅂㅂㅂ" hidden="1">{#N/A,#N/A,FALSE,"단축1";#N/A,#N/A,FALSE,"단축2";#N/A,#N/A,FALSE,"단축3";#N/A,#N/A,FALSE,"장축";#N/A,#N/A,FALSE,"4WD"}</definedName>
    <definedName name="ㅂㅈ" localSheetId="7" hidden="1">{#N/A,#N/A,FALSE,"단축1";#N/A,#N/A,FALSE,"단축2";#N/A,#N/A,FALSE,"단축3";#N/A,#N/A,FALSE,"장축";#N/A,#N/A,FALSE,"4WD"}</definedName>
    <definedName name="ㅂㅈ" localSheetId="16" hidden="1">{#N/A,#N/A,FALSE,"단축1";#N/A,#N/A,FALSE,"단축2";#N/A,#N/A,FALSE,"단축3";#N/A,#N/A,FALSE,"장축";#N/A,#N/A,FALSE,"4WD"}</definedName>
    <definedName name="ㅂㅈ" localSheetId="6" hidden="1">{#N/A,#N/A,FALSE,"단축1";#N/A,#N/A,FALSE,"단축2";#N/A,#N/A,FALSE,"단축3";#N/A,#N/A,FALSE,"장축";#N/A,#N/A,FALSE,"4WD"}</definedName>
    <definedName name="ㅂㅈ" localSheetId="17" hidden="1">{#N/A,#N/A,FALSE,"단축1";#N/A,#N/A,FALSE,"단축2";#N/A,#N/A,FALSE,"단축3";#N/A,#N/A,FALSE,"장축";#N/A,#N/A,FALSE,"4WD"}</definedName>
    <definedName name="ㅂㅈ" localSheetId="13" hidden="1">{#N/A,#N/A,FALSE,"단축1";#N/A,#N/A,FALSE,"단축2";#N/A,#N/A,FALSE,"단축3";#N/A,#N/A,FALSE,"장축";#N/A,#N/A,FALSE,"4WD"}</definedName>
    <definedName name="ㅂㅈ" localSheetId="14" hidden="1">{#N/A,#N/A,FALSE,"단축1";#N/A,#N/A,FALSE,"단축2";#N/A,#N/A,FALSE,"단축3";#N/A,#N/A,FALSE,"장축";#N/A,#N/A,FALSE,"4WD"}</definedName>
    <definedName name="ㅂㅈ" localSheetId="15" hidden="1">{#N/A,#N/A,FALSE,"단축1";#N/A,#N/A,FALSE,"단축2";#N/A,#N/A,FALSE,"단축3";#N/A,#N/A,FALSE,"장축";#N/A,#N/A,FALSE,"4WD"}</definedName>
    <definedName name="ㅂㅈ" hidden="1">{#N/A,#N/A,FALSE,"단축1";#N/A,#N/A,FALSE,"단축2";#N/A,#N/A,FALSE,"단축3";#N/A,#N/A,FALSE,"장축";#N/A,#N/A,FALSE,"4WD"}</definedName>
    <definedName name="ㅂㅈㄷ" localSheetId="7" hidden="1">{#N/A,#N/A,FALSE,"단축1";#N/A,#N/A,FALSE,"단축2";#N/A,#N/A,FALSE,"단축3";#N/A,#N/A,FALSE,"장축";#N/A,#N/A,FALSE,"4WD"}</definedName>
    <definedName name="ㅂㅈㄷ" localSheetId="16" hidden="1">{#N/A,#N/A,FALSE,"단축1";#N/A,#N/A,FALSE,"단축2";#N/A,#N/A,FALSE,"단축3";#N/A,#N/A,FALSE,"장축";#N/A,#N/A,FALSE,"4WD"}</definedName>
    <definedName name="ㅂㅈㄷ" localSheetId="6" hidden="1">{#N/A,#N/A,FALSE,"단축1";#N/A,#N/A,FALSE,"단축2";#N/A,#N/A,FALSE,"단축3";#N/A,#N/A,FALSE,"장축";#N/A,#N/A,FALSE,"4WD"}</definedName>
    <definedName name="ㅂㅈㄷ" localSheetId="17" hidden="1">{#N/A,#N/A,FALSE,"단축1";#N/A,#N/A,FALSE,"단축2";#N/A,#N/A,FALSE,"단축3";#N/A,#N/A,FALSE,"장축";#N/A,#N/A,FALSE,"4WD"}</definedName>
    <definedName name="ㅂㅈㄷ" localSheetId="13" hidden="1">{#N/A,#N/A,FALSE,"단축1";#N/A,#N/A,FALSE,"단축2";#N/A,#N/A,FALSE,"단축3";#N/A,#N/A,FALSE,"장축";#N/A,#N/A,FALSE,"4WD"}</definedName>
    <definedName name="ㅂㅈㄷ" localSheetId="14" hidden="1">{#N/A,#N/A,FALSE,"단축1";#N/A,#N/A,FALSE,"단축2";#N/A,#N/A,FALSE,"단축3";#N/A,#N/A,FALSE,"장축";#N/A,#N/A,FALSE,"4WD"}</definedName>
    <definedName name="ㅂㅈㄷ" localSheetId="15" hidden="1">{#N/A,#N/A,FALSE,"단축1";#N/A,#N/A,FALSE,"단축2";#N/A,#N/A,FALSE,"단축3";#N/A,#N/A,FALSE,"장축";#N/A,#N/A,FALSE,"4WD"}</definedName>
    <definedName name="ㅂㅈㄷ" hidden="1">{#N/A,#N/A,FALSE,"단축1";#N/A,#N/A,FALSE,"단축2";#N/A,#N/A,FALSE,"단축3";#N/A,#N/A,FALSE,"장축";#N/A,#N/A,FALSE,"4WD"}</definedName>
    <definedName name="ㅂㅈㄷ22">BlankMacro1</definedName>
    <definedName name="ㅂㅈㄷㄱㄷ" localSheetId="13">[6]!ㅂㅈㄷㄱㄷ</definedName>
    <definedName name="ㅂㅈㄷㄱㄷ">[7]!ㅂㅈㄷㄱㄷ</definedName>
    <definedName name="ㅂㅈㄷㄱㄷㅈ" localSheetId="7" hidden="1">{#N/A,#N/A,FALSE,"단축1";#N/A,#N/A,FALSE,"단축2";#N/A,#N/A,FALSE,"단축3";#N/A,#N/A,FALSE,"장축";#N/A,#N/A,FALSE,"4WD"}</definedName>
    <definedName name="ㅂㅈㄷㄱㄷㅈ" localSheetId="16" hidden="1">{#N/A,#N/A,FALSE,"단축1";#N/A,#N/A,FALSE,"단축2";#N/A,#N/A,FALSE,"단축3";#N/A,#N/A,FALSE,"장축";#N/A,#N/A,FALSE,"4WD"}</definedName>
    <definedName name="ㅂㅈㄷㄱㄷㅈ" localSheetId="17" hidden="1">{#N/A,#N/A,FALSE,"단축1";#N/A,#N/A,FALSE,"단축2";#N/A,#N/A,FALSE,"단축3";#N/A,#N/A,FALSE,"장축";#N/A,#N/A,FALSE,"4WD"}</definedName>
    <definedName name="ㅂㅈㄷㄱㄷㅈ" localSheetId="13" hidden="1">{#N/A,#N/A,FALSE,"단축1";#N/A,#N/A,FALSE,"단축2";#N/A,#N/A,FALSE,"단축3";#N/A,#N/A,FALSE,"장축";#N/A,#N/A,FALSE,"4WD"}</definedName>
    <definedName name="ㅂㅈㄷㄱㄷㅈ" localSheetId="14" hidden="1">{#N/A,#N/A,FALSE,"단축1";#N/A,#N/A,FALSE,"단축2";#N/A,#N/A,FALSE,"단축3";#N/A,#N/A,FALSE,"장축";#N/A,#N/A,FALSE,"4WD"}</definedName>
    <definedName name="ㅂㅈㄷㄱㄷㅈ" localSheetId="15" hidden="1">{#N/A,#N/A,FALSE,"단축1";#N/A,#N/A,FALSE,"단축2";#N/A,#N/A,FALSE,"단축3";#N/A,#N/A,FALSE,"장축";#N/A,#N/A,FALSE,"4WD"}</definedName>
    <definedName name="ㅂㅈㄷㄱㄷㅈ" hidden="1">{#N/A,#N/A,FALSE,"단축1";#N/A,#N/A,FALSE,"단축2";#N/A,#N/A,FALSE,"단축3";#N/A,#N/A,FALSE,"장축";#N/A,#N/A,FALSE,"4WD"}</definedName>
    <definedName name="ㅂㅈㄷㄱ쇼ㅛㅛ" localSheetId="13">[6]!ㅂㅈㄷㄱ쇼ㅛㅛ</definedName>
    <definedName name="ㅂㅈㄷㄱ쇼ㅛㅛ">[7]!ㅂㅈㄷㄱ쇼ㅛㅛ</definedName>
    <definedName name="ㅂㅈㄷㅈㄷ" localSheetId="7" hidden="1">{#N/A,#N/A,FALSE,"단축1";#N/A,#N/A,FALSE,"단축2";#N/A,#N/A,FALSE,"단축3";#N/A,#N/A,FALSE,"장축";#N/A,#N/A,FALSE,"4WD"}</definedName>
    <definedName name="ㅂㅈㄷㅈㄷ" localSheetId="16" hidden="1">{#N/A,#N/A,FALSE,"단축1";#N/A,#N/A,FALSE,"단축2";#N/A,#N/A,FALSE,"단축3";#N/A,#N/A,FALSE,"장축";#N/A,#N/A,FALSE,"4WD"}</definedName>
    <definedName name="ㅂㅈㄷㅈㄷ" localSheetId="17" hidden="1">{#N/A,#N/A,FALSE,"단축1";#N/A,#N/A,FALSE,"단축2";#N/A,#N/A,FALSE,"단축3";#N/A,#N/A,FALSE,"장축";#N/A,#N/A,FALSE,"4WD"}</definedName>
    <definedName name="ㅂㅈㄷㅈㄷ" localSheetId="13" hidden="1">{#N/A,#N/A,FALSE,"단축1";#N/A,#N/A,FALSE,"단축2";#N/A,#N/A,FALSE,"단축3";#N/A,#N/A,FALSE,"장축";#N/A,#N/A,FALSE,"4WD"}</definedName>
    <definedName name="ㅂㅈㄷㅈㄷ" localSheetId="14" hidden="1">{#N/A,#N/A,FALSE,"단축1";#N/A,#N/A,FALSE,"단축2";#N/A,#N/A,FALSE,"단축3";#N/A,#N/A,FALSE,"장축";#N/A,#N/A,FALSE,"4WD"}</definedName>
    <definedName name="ㅂㅈㄷㅈㄷ" localSheetId="15" hidden="1">{#N/A,#N/A,FALSE,"단축1";#N/A,#N/A,FALSE,"단축2";#N/A,#N/A,FALSE,"단축3";#N/A,#N/A,FALSE,"장축";#N/A,#N/A,FALSE,"4WD"}</definedName>
    <definedName name="ㅂㅈㄷㅈㄷ" hidden="1">{#N/A,#N/A,FALSE,"단축1";#N/A,#N/A,FALSE,"단축2";#N/A,#N/A,FALSE,"단축3";#N/A,#N/A,FALSE,"장축";#N/A,#N/A,FALSE,"4WD"}</definedName>
    <definedName name="ㅂㅈㄷㅌ">#REF!</definedName>
    <definedName name="ㅂㅈㅂㅈ">#N/A</definedName>
    <definedName name="ㅂㅈㅇㅇ" localSheetId="7" hidden="1">{#N/A,#N/A,FALSE,"단축1";#N/A,#N/A,FALSE,"단축2";#N/A,#N/A,FALSE,"단축3";#N/A,#N/A,FALSE,"장축";#N/A,#N/A,FALSE,"4WD"}</definedName>
    <definedName name="ㅂㅈㅇㅇ" localSheetId="16" hidden="1">{#N/A,#N/A,FALSE,"단축1";#N/A,#N/A,FALSE,"단축2";#N/A,#N/A,FALSE,"단축3";#N/A,#N/A,FALSE,"장축";#N/A,#N/A,FALSE,"4WD"}</definedName>
    <definedName name="ㅂㅈㅇㅇ" localSheetId="6" hidden="1">{#N/A,#N/A,FALSE,"단축1";#N/A,#N/A,FALSE,"단축2";#N/A,#N/A,FALSE,"단축3";#N/A,#N/A,FALSE,"장축";#N/A,#N/A,FALSE,"4WD"}</definedName>
    <definedName name="ㅂㅈㅇㅇ" localSheetId="17" hidden="1">{#N/A,#N/A,FALSE,"단축1";#N/A,#N/A,FALSE,"단축2";#N/A,#N/A,FALSE,"단축3";#N/A,#N/A,FALSE,"장축";#N/A,#N/A,FALSE,"4WD"}</definedName>
    <definedName name="ㅂㅈㅇㅇ" localSheetId="13" hidden="1">{#N/A,#N/A,FALSE,"단축1";#N/A,#N/A,FALSE,"단축2";#N/A,#N/A,FALSE,"단축3";#N/A,#N/A,FALSE,"장축";#N/A,#N/A,FALSE,"4WD"}</definedName>
    <definedName name="ㅂㅈㅇㅇ" localSheetId="14" hidden="1">{#N/A,#N/A,FALSE,"단축1";#N/A,#N/A,FALSE,"단축2";#N/A,#N/A,FALSE,"단축3";#N/A,#N/A,FALSE,"장축";#N/A,#N/A,FALSE,"4WD"}</definedName>
    <definedName name="ㅂㅈㅇㅇ" localSheetId="15" hidden="1">{#N/A,#N/A,FALSE,"단축1";#N/A,#N/A,FALSE,"단축2";#N/A,#N/A,FALSE,"단축3";#N/A,#N/A,FALSE,"장축";#N/A,#N/A,FALSE,"4WD"}</definedName>
    <definedName name="ㅂㅈㅇㅇ" hidden="1">{#N/A,#N/A,FALSE,"단축1";#N/A,#N/A,FALSE,"단축2";#N/A,#N/A,FALSE,"단축3";#N/A,#N/A,FALSE,"장축";#N/A,#N/A,FALSE,"4WD"}</definedName>
    <definedName name="ㅂㅈㅈㅈㄷㄷㄷㄷㄷㄷ" localSheetId="7">'납품수량(영업)'!_a1O,'납품수량(영업)'!_a2O,_a3O</definedName>
    <definedName name="ㅂㅈㅈㅈㄷㄷㄷㄷㄷㄷ" localSheetId="16">[0]!_a1O,[0]!_a2O,[0]!_a3O</definedName>
    <definedName name="ㅂㅈㅈㅈㄷㄷㄷㄷㄷㄷ" localSheetId="17">[0]!_a1O,[0]!_a2O,[0]!_a3O</definedName>
    <definedName name="ㅂㅈㅈㅈㄷㄷㄷㄷㄷㄷ" localSheetId="13">_a1O,_a2O,_a3O</definedName>
    <definedName name="ㅂㅈㅈㅈㄷㄷㄷㄷㄷㄷ" localSheetId="14">[0]!_a1O,[0]!_a2O,[0]!_a3O</definedName>
    <definedName name="ㅂㅈㅈㅈㄷㄷㄷㄷㄷㄷ" localSheetId="15">[0]!_a1O,[0]!_a2O,[0]!_a3O</definedName>
    <definedName name="ㅂㅈㅈㅈㄷㄷㄷㄷㄷㄷ">_a1O,_a2O,_a3O</definedName>
    <definedName name="바" localSheetId="7">#REF!</definedName>
    <definedName name="바">#REF!</definedName>
    <definedName name="바람발람" localSheetId="6">#REF!</definedName>
    <definedName name="바람발람">#REF!</definedName>
    <definedName name="바로가기" localSheetId="7" hidden="1">{#N/A,#N/A,FALSE,"단축1";#N/A,#N/A,FALSE,"단축2";#N/A,#N/A,FALSE,"단축3";#N/A,#N/A,FALSE,"장축";#N/A,#N/A,FALSE,"4WD"}</definedName>
    <definedName name="바로가기" localSheetId="16" hidden="1">{#N/A,#N/A,FALSE,"단축1";#N/A,#N/A,FALSE,"단축2";#N/A,#N/A,FALSE,"단축3";#N/A,#N/A,FALSE,"장축";#N/A,#N/A,FALSE,"4WD"}</definedName>
    <definedName name="바로가기" localSheetId="6" hidden="1">{#N/A,#N/A,FALSE,"단축1";#N/A,#N/A,FALSE,"단축2";#N/A,#N/A,FALSE,"단축3";#N/A,#N/A,FALSE,"장축";#N/A,#N/A,FALSE,"4WD"}</definedName>
    <definedName name="바로가기" localSheetId="17" hidden="1">{#N/A,#N/A,FALSE,"단축1";#N/A,#N/A,FALSE,"단축2";#N/A,#N/A,FALSE,"단축3";#N/A,#N/A,FALSE,"장축";#N/A,#N/A,FALSE,"4WD"}</definedName>
    <definedName name="바로가기" localSheetId="13" hidden="1">{#N/A,#N/A,FALSE,"단축1";#N/A,#N/A,FALSE,"단축2";#N/A,#N/A,FALSE,"단축3";#N/A,#N/A,FALSE,"장축";#N/A,#N/A,FALSE,"4WD"}</definedName>
    <definedName name="바로가기" localSheetId="14" hidden="1">{#N/A,#N/A,FALSE,"단축1";#N/A,#N/A,FALSE,"단축2";#N/A,#N/A,FALSE,"단축3";#N/A,#N/A,FALSE,"장축";#N/A,#N/A,FALSE,"4WD"}</definedName>
    <definedName name="바로가기" localSheetId="15" hidden="1">{#N/A,#N/A,FALSE,"단축1";#N/A,#N/A,FALSE,"단축2";#N/A,#N/A,FALSE,"단축3";#N/A,#N/A,FALSE,"장축";#N/A,#N/A,FALSE,"4WD"}</definedName>
    <definedName name="바로가기" hidden="1">{#N/A,#N/A,FALSE,"단축1";#N/A,#N/A,FALSE,"단축2";#N/A,#N/A,FALSE,"단축3";#N/A,#N/A,FALSE,"장축";#N/A,#N/A,FALSE,"4WD"}</definedName>
    <definedName name="바바라" localSheetId="7" hidden="1">{#N/A,#N/A,TRUE,"Y생산";#N/A,#N/A,TRUE,"Y판매";#N/A,#N/A,TRUE,"Y총물량";#N/A,#N/A,TRUE,"Y능력";#N/A,#N/A,TRUE,"YKD"}</definedName>
    <definedName name="바바라" localSheetId="16" hidden="1">{#N/A,#N/A,TRUE,"Y생산";#N/A,#N/A,TRUE,"Y판매";#N/A,#N/A,TRUE,"Y총물량";#N/A,#N/A,TRUE,"Y능력";#N/A,#N/A,TRUE,"YKD"}</definedName>
    <definedName name="바바라" localSheetId="6" hidden="1">{#N/A,#N/A,TRUE,"Y생산";#N/A,#N/A,TRUE,"Y판매";#N/A,#N/A,TRUE,"Y총물량";#N/A,#N/A,TRUE,"Y능력";#N/A,#N/A,TRUE,"YKD"}</definedName>
    <definedName name="바바라" localSheetId="17" hidden="1">{#N/A,#N/A,TRUE,"Y생산";#N/A,#N/A,TRUE,"Y판매";#N/A,#N/A,TRUE,"Y총물량";#N/A,#N/A,TRUE,"Y능력";#N/A,#N/A,TRUE,"YKD"}</definedName>
    <definedName name="바바라" localSheetId="13" hidden="1">{#N/A,#N/A,TRUE,"Y생산";#N/A,#N/A,TRUE,"Y판매";#N/A,#N/A,TRUE,"Y총물량";#N/A,#N/A,TRUE,"Y능력";#N/A,#N/A,TRUE,"YKD"}</definedName>
    <definedName name="바바라" localSheetId="14" hidden="1">{#N/A,#N/A,TRUE,"Y생산";#N/A,#N/A,TRUE,"Y판매";#N/A,#N/A,TRUE,"Y총물량";#N/A,#N/A,TRUE,"Y능력";#N/A,#N/A,TRUE,"YKD"}</definedName>
    <definedName name="바바라" localSheetId="15" hidden="1">{#N/A,#N/A,TRUE,"Y생산";#N/A,#N/A,TRUE,"Y판매";#N/A,#N/A,TRUE,"Y총물량";#N/A,#N/A,TRUE,"Y능력";#N/A,#N/A,TRUE,"YKD"}</definedName>
    <definedName name="바바라" hidden="1">{#N/A,#N/A,TRUE,"Y생산";#N/A,#N/A,TRUE,"Y판매";#N/A,#N/A,TRUE,"Y총물량";#N/A,#N/A,TRUE,"Y능력";#N/A,#N/A,TRUE,"YKD"}</definedName>
    <definedName name="바보" localSheetId="6">#REF!</definedName>
    <definedName name="바보">#REF!</definedName>
    <definedName name="바보야" localSheetId="7" hidden="1">{#N/A,#N/A,TRUE,"Y생산";#N/A,#N/A,TRUE,"Y판매";#N/A,#N/A,TRUE,"Y총물량";#N/A,#N/A,TRUE,"Y능력";#N/A,#N/A,TRUE,"YKD"}</definedName>
    <definedName name="바보야" localSheetId="16" hidden="1">{#N/A,#N/A,TRUE,"Y생산";#N/A,#N/A,TRUE,"Y판매";#N/A,#N/A,TRUE,"Y총물량";#N/A,#N/A,TRUE,"Y능력";#N/A,#N/A,TRUE,"YKD"}</definedName>
    <definedName name="바보야" localSheetId="6" hidden="1">{#N/A,#N/A,TRUE,"Y생산";#N/A,#N/A,TRUE,"Y판매";#N/A,#N/A,TRUE,"Y총물량";#N/A,#N/A,TRUE,"Y능력";#N/A,#N/A,TRUE,"YKD"}</definedName>
    <definedName name="바보야" localSheetId="17" hidden="1">{#N/A,#N/A,TRUE,"Y생산";#N/A,#N/A,TRUE,"Y판매";#N/A,#N/A,TRUE,"Y총물량";#N/A,#N/A,TRUE,"Y능력";#N/A,#N/A,TRUE,"YKD"}</definedName>
    <definedName name="바보야" localSheetId="13" hidden="1">{#N/A,#N/A,TRUE,"Y생산";#N/A,#N/A,TRUE,"Y판매";#N/A,#N/A,TRUE,"Y총물량";#N/A,#N/A,TRUE,"Y능력";#N/A,#N/A,TRUE,"YKD"}</definedName>
    <definedName name="바보야" localSheetId="14" hidden="1">{#N/A,#N/A,TRUE,"Y생산";#N/A,#N/A,TRUE,"Y판매";#N/A,#N/A,TRUE,"Y총물량";#N/A,#N/A,TRUE,"Y능력";#N/A,#N/A,TRUE,"YKD"}</definedName>
    <definedName name="바보야" localSheetId="15" hidden="1">{#N/A,#N/A,TRUE,"Y생산";#N/A,#N/A,TRUE,"Y판매";#N/A,#N/A,TRUE,"Y총물량";#N/A,#N/A,TRUE,"Y능력";#N/A,#N/A,TRUE,"YKD"}</definedName>
    <definedName name="바보야" hidden="1">{#N/A,#N/A,TRUE,"Y생산";#N/A,#N/A,TRUE,"Y판매";#N/A,#N/A,TRUE,"Y총물량";#N/A,#N/A,TRUE,"Y능력";#N/A,#N/A,TRUE,"YKD"}</definedName>
    <definedName name="바저우">#REF!</definedName>
    <definedName name="박" localSheetId="7" hidden="1">{#N/A,#N/A,FALSE,"신규dep";#N/A,#N/A,FALSE,"신규dep-금형상각후";#N/A,#N/A,FALSE,"신규dep-연구비상각후";#N/A,#N/A,FALSE,"신규dep-기계,공구상각후"}</definedName>
    <definedName name="박" localSheetId="16" hidden="1">{#N/A,#N/A,FALSE,"신규dep";#N/A,#N/A,FALSE,"신규dep-금형상각후";#N/A,#N/A,FALSE,"신규dep-연구비상각후";#N/A,#N/A,FALSE,"신규dep-기계,공구상각후"}</definedName>
    <definedName name="박" localSheetId="17" hidden="1">{#N/A,#N/A,FALSE,"신규dep";#N/A,#N/A,FALSE,"신규dep-금형상각후";#N/A,#N/A,FALSE,"신규dep-연구비상각후";#N/A,#N/A,FALSE,"신규dep-기계,공구상각후"}</definedName>
    <definedName name="박" localSheetId="13" hidden="1">{#N/A,#N/A,FALSE,"신규dep";#N/A,#N/A,FALSE,"신규dep-금형상각후";#N/A,#N/A,FALSE,"신규dep-연구비상각후";#N/A,#N/A,FALSE,"신규dep-기계,공구상각후"}</definedName>
    <definedName name="박" localSheetId="14" hidden="1">{#N/A,#N/A,FALSE,"신규dep";#N/A,#N/A,FALSE,"신규dep-금형상각후";#N/A,#N/A,FALSE,"신규dep-연구비상각후";#N/A,#N/A,FALSE,"신규dep-기계,공구상각후"}</definedName>
    <definedName name="박" localSheetId="15" hidden="1">{#N/A,#N/A,FALSE,"신규dep";#N/A,#N/A,FALSE,"신규dep-금형상각후";#N/A,#N/A,FALSE,"신규dep-연구비상각후";#N/A,#N/A,FALSE,"신규dep-기계,공구상각후"}</definedName>
    <definedName name="박" hidden="1">{#N/A,#N/A,FALSE,"신규dep";#N/A,#N/A,FALSE,"신규dep-금형상각후";#N/A,#N/A,FALSE,"신규dep-연구비상각후";#N/A,#N/A,FALSE,"신규dep-기계,공구상각후"}</definedName>
    <definedName name="박기현" localSheetId="7" hidden="1">{#N/A,#N/A,TRUE,"Y생산";#N/A,#N/A,TRUE,"Y판매";#N/A,#N/A,TRUE,"Y총물량";#N/A,#N/A,TRUE,"Y능력";#N/A,#N/A,TRUE,"YKD"}</definedName>
    <definedName name="박기현" localSheetId="16" hidden="1">{#N/A,#N/A,TRUE,"Y생산";#N/A,#N/A,TRUE,"Y판매";#N/A,#N/A,TRUE,"Y총물량";#N/A,#N/A,TRUE,"Y능력";#N/A,#N/A,TRUE,"YKD"}</definedName>
    <definedName name="박기현" localSheetId="6" hidden="1">{#N/A,#N/A,TRUE,"Y생산";#N/A,#N/A,TRUE,"Y판매";#N/A,#N/A,TRUE,"Y총물량";#N/A,#N/A,TRUE,"Y능력";#N/A,#N/A,TRUE,"YKD"}</definedName>
    <definedName name="박기현" localSheetId="17" hidden="1">{#N/A,#N/A,TRUE,"Y생산";#N/A,#N/A,TRUE,"Y판매";#N/A,#N/A,TRUE,"Y총물량";#N/A,#N/A,TRUE,"Y능력";#N/A,#N/A,TRUE,"YKD"}</definedName>
    <definedName name="박기현" localSheetId="13" hidden="1">{#N/A,#N/A,TRUE,"Y생산";#N/A,#N/A,TRUE,"Y판매";#N/A,#N/A,TRUE,"Y총물량";#N/A,#N/A,TRUE,"Y능력";#N/A,#N/A,TRUE,"YKD"}</definedName>
    <definedName name="박기현" localSheetId="14" hidden="1">{#N/A,#N/A,TRUE,"Y생산";#N/A,#N/A,TRUE,"Y판매";#N/A,#N/A,TRUE,"Y총물량";#N/A,#N/A,TRUE,"Y능력";#N/A,#N/A,TRUE,"YKD"}</definedName>
    <definedName name="박기현" localSheetId="15" hidden="1">{#N/A,#N/A,TRUE,"Y생산";#N/A,#N/A,TRUE,"Y판매";#N/A,#N/A,TRUE,"Y총물량";#N/A,#N/A,TRUE,"Y능력";#N/A,#N/A,TRUE,"YKD"}</definedName>
    <definedName name="박기현" hidden="1">{#N/A,#N/A,TRUE,"Y생산";#N/A,#N/A,TRUE,"Y판매";#N/A,#N/A,TRUE,"Y총물량";#N/A,#N/A,TRUE,"Y능력";#N/A,#N/A,TRUE,"YKD"}</definedName>
    <definedName name="박대리님" localSheetId="7" hidden="1">{#N/A,#N/A,FALSE,"단축1";#N/A,#N/A,FALSE,"단축2";#N/A,#N/A,FALSE,"단축3";#N/A,#N/A,FALSE,"장축";#N/A,#N/A,FALSE,"4WD"}</definedName>
    <definedName name="박대리님" localSheetId="16" hidden="1">{#N/A,#N/A,FALSE,"단축1";#N/A,#N/A,FALSE,"단축2";#N/A,#N/A,FALSE,"단축3";#N/A,#N/A,FALSE,"장축";#N/A,#N/A,FALSE,"4WD"}</definedName>
    <definedName name="박대리님" localSheetId="17" hidden="1">{#N/A,#N/A,FALSE,"단축1";#N/A,#N/A,FALSE,"단축2";#N/A,#N/A,FALSE,"단축3";#N/A,#N/A,FALSE,"장축";#N/A,#N/A,FALSE,"4WD"}</definedName>
    <definedName name="박대리님" localSheetId="13" hidden="1">{#N/A,#N/A,FALSE,"단축1";#N/A,#N/A,FALSE,"단축2";#N/A,#N/A,FALSE,"단축3";#N/A,#N/A,FALSE,"장축";#N/A,#N/A,FALSE,"4WD"}</definedName>
    <definedName name="박대리님" localSheetId="14" hidden="1">{#N/A,#N/A,FALSE,"단축1";#N/A,#N/A,FALSE,"단축2";#N/A,#N/A,FALSE,"단축3";#N/A,#N/A,FALSE,"장축";#N/A,#N/A,FALSE,"4WD"}</definedName>
    <definedName name="박대리님" localSheetId="15" hidden="1">{#N/A,#N/A,FALSE,"단축1";#N/A,#N/A,FALSE,"단축2";#N/A,#N/A,FALSE,"단축3";#N/A,#N/A,FALSE,"장축";#N/A,#N/A,FALSE,"4WD"}</definedName>
    <definedName name="박대리님" hidden="1">{#N/A,#N/A,FALSE,"단축1";#N/A,#N/A,FALSE,"단축2";#N/A,#N/A,FALSE,"단축3";#N/A,#N/A,FALSE,"장축";#N/A,#N/A,FALSE,"4WD"}</definedName>
    <definedName name="박명용" localSheetId="7" hidden="1">{#N/A,#N/A,TRUE,"Y생산";#N/A,#N/A,TRUE,"Y판매";#N/A,#N/A,TRUE,"Y총물량";#N/A,#N/A,TRUE,"Y능력";#N/A,#N/A,TRUE,"YKD"}</definedName>
    <definedName name="박명용" localSheetId="16" hidden="1">{#N/A,#N/A,TRUE,"Y생산";#N/A,#N/A,TRUE,"Y판매";#N/A,#N/A,TRUE,"Y총물량";#N/A,#N/A,TRUE,"Y능력";#N/A,#N/A,TRUE,"YKD"}</definedName>
    <definedName name="박명용" localSheetId="6" hidden="1">{#N/A,#N/A,TRUE,"Y생산";#N/A,#N/A,TRUE,"Y판매";#N/A,#N/A,TRUE,"Y총물량";#N/A,#N/A,TRUE,"Y능력";#N/A,#N/A,TRUE,"YKD"}</definedName>
    <definedName name="박명용" localSheetId="17" hidden="1">{#N/A,#N/A,TRUE,"Y생산";#N/A,#N/A,TRUE,"Y판매";#N/A,#N/A,TRUE,"Y총물량";#N/A,#N/A,TRUE,"Y능력";#N/A,#N/A,TRUE,"YKD"}</definedName>
    <definedName name="박명용" localSheetId="13" hidden="1">{#N/A,#N/A,TRUE,"Y생산";#N/A,#N/A,TRUE,"Y판매";#N/A,#N/A,TRUE,"Y총물량";#N/A,#N/A,TRUE,"Y능력";#N/A,#N/A,TRUE,"YKD"}</definedName>
    <definedName name="박명용" localSheetId="14" hidden="1">{#N/A,#N/A,TRUE,"Y생산";#N/A,#N/A,TRUE,"Y판매";#N/A,#N/A,TRUE,"Y총물량";#N/A,#N/A,TRUE,"Y능력";#N/A,#N/A,TRUE,"YKD"}</definedName>
    <definedName name="박명용" localSheetId="15" hidden="1">{#N/A,#N/A,TRUE,"Y생산";#N/A,#N/A,TRUE,"Y판매";#N/A,#N/A,TRUE,"Y총물량";#N/A,#N/A,TRUE,"Y능력";#N/A,#N/A,TRUE,"YKD"}</definedName>
    <definedName name="박명용" hidden="1">{#N/A,#N/A,TRUE,"Y생산";#N/A,#N/A,TRUE,"Y판매";#N/A,#N/A,TRUE,"Y총물량";#N/A,#N/A,TRUE,"Y능력";#N/A,#N/A,TRUE,"YKD"}</definedName>
    <definedName name="박박">#REF!</definedName>
    <definedName name="박상" localSheetId="6">#REF!</definedName>
    <definedName name="박상">#REF!</definedName>
    <definedName name="박상현" localSheetId="7" hidden="1">{#N/A,#N/A,FALSE,"단축1";#N/A,#N/A,FALSE,"단축2";#N/A,#N/A,FALSE,"단축3";#N/A,#N/A,FALSE,"장축";#N/A,#N/A,FALSE,"4WD"}</definedName>
    <definedName name="박상현" localSheetId="16" hidden="1">{#N/A,#N/A,FALSE,"단축1";#N/A,#N/A,FALSE,"단축2";#N/A,#N/A,FALSE,"단축3";#N/A,#N/A,FALSE,"장축";#N/A,#N/A,FALSE,"4WD"}</definedName>
    <definedName name="박상현" localSheetId="17" hidden="1">{#N/A,#N/A,FALSE,"단축1";#N/A,#N/A,FALSE,"단축2";#N/A,#N/A,FALSE,"단축3";#N/A,#N/A,FALSE,"장축";#N/A,#N/A,FALSE,"4WD"}</definedName>
    <definedName name="박상현" localSheetId="13" hidden="1">{#N/A,#N/A,FALSE,"단축1";#N/A,#N/A,FALSE,"단축2";#N/A,#N/A,FALSE,"단축3";#N/A,#N/A,FALSE,"장축";#N/A,#N/A,FALSE,"4WD"}</definedName>
    <definedName name="박상현" localSheetId="14" hidden="1">{#N/A,#N/A,FALSE,"단축1";#N/A,#N/A,FALSE,"단축2";#N/A,#N/A,FALSE,"단축3";#N/A,#N/A,FALSE,"장축";#N/A,#N/A,FALSE,"4WD"}</definedName>
    <definedName name="박상현" localSheetId="15" hidden="1">{#N/A,#N/A,FALSE,"단축1";#N/A,#N/A,FALSE,"단축2";#N/A,#N/A,FALSE,"단축3";#N/A,#N/A,FALSE,"장축";#N/A,#N/A,FALSE,"4WD"}</definedName>
    <definedName name="박상현" hidden="1">{#N/A,#N/A,FALSE,"단축1";#N/A,#N/A,FALSE,"단축2";#N/A,#N/A,FALSE,"단축3";#N/A,#N/A,FALSE,"장축";#N/A,#N/A,FALSE,"4WD"}</definedName>
    <definedName name="박스">#REF!</definedName>
    <definedName name="박신">#REF!</definedName>
    <definedName name="박신규">#REF!</definedName>
    <definedName name="박지호" localSheetId="7" hidden="1">{#N/A,#N/A,FALSE,"단축1";#N/A,#N/A,FALSE,"단축2";#N/A,#N/A,FALSE,"단축3";#N/A,#N/A,FALSE,"장축";#N/A,#N/A,FALSE,"4WD"}</definedName>
    <definedName name="박지호" localSheetId="16" hidden="1">{#N/A,#N/A,FALSE,"단축1";#N/A,#N/A,FALSE,"단축2";#N/A,#N/A,FALSE,"단축3";#N/A,#N/A,FALSE,"장축";#N/A,#N/A,FALSE,"4WD"}</definedName>
    <definedName name="박지호" localSheetId="17" hidden="1">{#N/A,#N/A,FALSE,"단축1";#N/A,#N/A,FALSE,"단축2";#N/A,#N/A,FALSE,"단축3";#N/A,#N/A,FALSE,"장축";#N/A,#N/A,FALSE,"4WD"}</definedName>
    <definedName name="박지호" localSheetId="13" hidden="1">{#N/A,#N/A,FALSE,"단축1";#N/A,#N/A,FALSE,"단축2";#N/A,#N/A,FALSE,"단축3";#N/A,#N/A,FALSE,"장축";#N/A,#N/A,FALSE,"4WD"}</definedName>
    <definedName name="박지호" localSheetId="14" hidden="1">{#N/A,#N/A,FALSE,"단축1";#N/A,#N/A,FALSE,"단축2";#N/A,#N/A,FALSE,"단축3";#N/A,#N/A,FALSE,"장축";#N/A,#N/A,FALSE,"4WD"}</definedName>
    <definedName name="박지호" localSheetId="15" hidden="1">{#N/A,#N/A,FALSE,"단축1";#N/A,#N/A,FALSE,"단축2";#N/A,#N/A,FALSE,"단축3";#N/A,#N/A,FALSE,"장축";#N/A,#N/A,FALSE,"4WD"}</definedName>
    <definedName name="박지호" hidden="1">{#N/A,#N/A,FALSE,"단축1";#N/A,#N/A,FALSE,"단축2";#N/A,#N/A,FALSE,"단축3";#N/A,#N/A,FALSE,"장축";#N/A,#N/A,FALSE,"4WD"}</definedName>
    <definedName name="박형식" localSheetId="6">#REF!</definedName>
    <definedName name="박형식">#REF!</definedName>
    <definedName name="반">#REF!</definedName>
    <definedName name="반기매입97">#REF!</definedName>
    <definedName name="반별" localSheetId="7">[0]!BlankMacro1</definedName>
    <definedName name="반별" localSheetId="16">[0]!BlankMacro1</definedName>
    <definedName name="반별" localSheetId="17">[0]!BlankMacro1</definedName>
    <definedName name="반별" localSheetId="10">[0]!BlankMacro1</definedName>
    <definedName name="반별" localSheetId="8">[0]!BlankMacro1</definedName>
    <definedName name="반별" localSheetId="0">[0]!BlankMacro1</definedName>
    <definedName name="반별" localSheetId="13">[0]!BlankMacro1</definedName>
    <definedName name="반별" localSheetId="14">[0]!BlankMacro1</definedName>
    <definedName name="반별" localSheetId="11">[0]!BlankMacro1</definedName>
    <definedName name="반별" localSheetId="15">[0]!BlankMacro1</definedName>
    <definedName name="반별">[0]!BlankMacro1</definedName>
    <definedName name="반송" localSheetId="7">#REF!</definedName>
    <definedName name="반송">#REF!</definedName>
    <definedName name="半熟练工">#N/A</definedName>
    <definedName name="반영" localSheetId="6">#REF!</definedName>
    <definedName name="반영">#REF!</definedName>
    <definedName name="반영1" localSheetId="6">#REF!</definedName>
    <definedName name="반영1">#REF!</definedName>
    <definedName name="반영2" localSheetId="6">#REF!</definedName>
    <definedName name="반영2">#REF!</definedName>
    <definedName name="반영3">#REF!</definedName>
    <definedName name="반영결과">#REF!</definedName>
    <definedName name="반영현황">#REF!</definedName>
    <definedName name="반원포상추천인">#REF!</definedName>
    <definedName name="반원호현">#REF!</definedName>
    <definedName name="반포현황">#REF!</definedName>
    <definedName name="받" localSheetId="7" hidden="1">{#N/A,#N/A,TRUE,"Y생산";#N/A,#N/A,TRUE,"Y판매";#N/A,#N/A,TRUE,"Y총물량";#N/A,#N/A,TRUE,"Y능력";#N/A,#N/A,TRUE,"YKD"}</definedName>
    <definedName name="받" localSheetId="16" hidden="1">{#N/A,#N/A,TRUE,"Y생산";#N/A,#N/A,TRUE,"Y판매";#N/A,#N/A,TRUE,"Y총물량";#N/A,#N/A,TRUE,"Y능력";#N/A,#N/A,TRUE,"YKD"}</definedName>
    <definedName name="받" localSheetId="6" hidden="1">{#N/A,#N/A,TRUE,"Y생산";#N/A,#N/A,TRUE,"Y판매";#N/A,#N/A,TRUE,"Y총물량";#N/A,#N/A,TRUE,"Y능력";#N/A,#N/A,TRUE,"YKD"}</definedName>
    <definedName name="받" localSheetId="17" hidden="1">{#N/A,#N/A,TRUE,"Y생산";#N/A,#N/A,TRUE,"Y판매";#N/A,#N/A,TRUE,"Y총물량";#N/A,#N/A,TRUE,"Y능력";#N/A,#N/A,TRUE,"YKD"}</definedName>
    <definedName name="받" localSheetId="13" hidden="1">{#N/A,#N/A,TRUE,"Y생산";#N/A,#N/A,TRUE,"Y판매";#N/A,#N/A,TRUE,"Y총물량";#N/A,#N/A,TRUE,"Y능력";#N/A,#N/A,TRUE,"YKD"}</definedName>
    <definedName name="받" localSheetId="14" hidden="1">{#N/A,#N/A,TRUE,"Y생산";#N/A,#N/A,TRUE,"Y판매";#N/A,#N/A,TRUE,"Y총물량";#N/A,#N/A,TRUE,"Y능력";#N/A,#N/A,TRUE,"YKD"}</definedName>
    <definedName name="받" localSheetId="15" hidden="1">{#N/A,#N/A,TRUE,"Y생산";#N/A,#N/A,TRUE,"Y판매";#N/A,#N/A,TRUE,"Y총물량";#N/A,#N/A,TRUE,"Y능력";#N/A,#N/A,TRUE,"YKD"}</definedName>
    <definedName name="받" hidden="1">{#N/A,#N/A,TRUE,"Y생산";#N/A,#N/A,TRUE,"Y판매";#N/A,#N/A,TRUE,"Y총물량";#N/A,#N/A,TRUE,"Y능력";#N/A,#N/A,TRUE,"YKD"}</definedName>
    <definedName name="발" localSheetId="6">#REF!</definedName>
    <definedName name="발">#REF!</definedName>
    <definedName name="방안" hidden="1">{#N/A,#N/A,FALSE,"단축1";#N/A,#N/A,FALSE,"단축2";#N/A,#N/A,FALSE,"단축3";#N/A,#N/A,FALSE,"장축";#N/A,#N/A,FALSE,"4WD"}</definedName>
    <definedName name="방안1">#REF!</definedName>
    <definedName name="방진고무" localSheetId="7" hidden="1">{#N/A,#N/A,FALSE,"단축1";#N/A,#N/A,FALSE,"단축2";#N/A,#N/A,FALSE,"단축3";#N/A,#N/A,FALSE,"장축";#N/A,#N/A,FALSE,"4WD"}</definedName>
    <definedName name="방진고무" localSheetId="16" hidden="1">{#N/A,#N/A,FALSE,"단축1";#N/A,#N/A,FALSE,"단축2";#N/A,#N/A,FALSE,"단축3";#N/A,#N/A,FALSE,"장축";#N/A,#N/A,FALSE,"4WD"}</definedName>
    <definedName name="방진고무" localSheetId="17" hidden="1">{#N/A,#N/A,FALSE,"단축1";#N/A,#N/A,FALSE,"단축2";#N/A,#N/A,FALSE,"단축3";#N/A,#N/A,FALSE,"장축";#N/A,#N/A,FALSE,"4WD"}</definedName>
    <definedName name="방진고무" localSheetId="13" hidden="1">{#N/A,#N/A,FALSE,"단축1";#N/A,#N/A,FALSE,"단축2";#N/A,#N/A,FALSE,"단축3";#N/A,#N/A,FALSE,"장축";#N/A,#N/A,FALSE,"4WD"}</definedName>
    <definedName name="방진고무" localSheetId="14" hidden="1">{#N/A,#N/A,FALSE,"단축1";#N/A,#N/A,FALSE,"단축2";#N/A,#N/A,FALSE,"단축3";#N/A,#N/A,FALSE,"장축";#N/A,#N/A,FALSE,"4WD"}</definedName>
    <definedName name="방진고무" localSheetId="15" hidden="1">{#N/A,#N/A,FALSE,"단축1";#N/A,#N/A,FALSE,"단축2";#N/A,#N/A,FALSE,"단축3";#N/A,#N/A,FALSE,"장축";#N/A,#N/A,FALSE,"4WD"}</definedName>
    <definedName name="방진고무" hidden="1">{#N/A,#N/A,FALSE,"단축1";#N/A,#N/A,FALSE,"단축2";#N/A,#N/A,FALSE,"단축3";#N/A,#N/A,FALSE,"장축";#N/A,#N/A,FALSE,"4WD"}</definedName>
    <definedName name="방청A">#REF!</definedName>
    <definedName name="방청B">#REF!</definedName>
    <definedName name="배개덕트">#REF!</definedName>
    <definedName name="배도호" localSheetId="7">#REF!,#REF!</definedName>
    <definedName name="배도호">#REF!,#REF!</definedName>
    <definedName name="배점표">#REF!</definedName>
    <definedName name="백만">1000000</definedName>
    <definedName name="버가" localSheetId="7" hidden="1">{#N/A,#N/A,FALSE,"96 3월물량표";#N/A,#N/A,FALSE,"96 4월물량표";#N/A,#N/A,FALSE,"96 5월물량표"}</definedName>
    <definedName name="버가" localSheetId="16" hidden="1">{#N/A,#N/A,FALSE,"96 3월물량표";#N/A,#N/A,FALSE,"96 4월물량표";#N/A,#N/A,FALSE,"96 5월물량표"}</definedName>
    <definedName name="버가" localSheetId="6" hidden="1">{#N/A,#N/A,FALSE,"96 3월물량표";#N/A,#N/A,FALSE,"96 4월물량표";#N/A,#N/A,FALSE,"96 5월물량표"}</definedName>
    <definedName name="버가" localSheetId="17" hidden="1">{#N/A,#N/A,FALSE,"96 3월물량표";#N/A,#N/A,FALSE,"96 4월물량표";#N/A,#N/A,FALSE,"96 5월물량표"}</definedName>
    <definedName name="버가" localSheetId="13" hidden="1">{#N/A,#N/A,FALSE,"96 3월물량표";#N/A,#N/A,FALSE,"96 4월물량표";#N/A,#N/A,FALSE,"96 5월물량표"}</definedName>
    <definedName name="버가" localSheetId="14" hidden="1">{#N/A,#N/A,FALSE,"96 3월물량표";#N/A,#N/A,FALSE,"96 4월물량표";#N/A,#N/A,FALSE,"96 5월물량표"}</definedName>
    <definedName name="버가" localSheetId="15" hidden="1">{#N/A,#N/A,FALSE,"96 3월물량표";#N/A,#N/A,FALSE,"96 4월물량표";#N/A,#N/A,FALSE,"96 5월물량표"}</definedName>
    <definedName name="버가" hidden="1">{#N/A,#N/A,FALSE,"96 3월물량표";#N/A,#N/A,FALSE,"96 4월물량표";#N/A,#N/A,FALSE,"96 5월물량표"}</definedName>
    <definedName name="버스팀">#REF!</definedName>
    <definedName name="벗">#REF!</definedName>
    <definedName name="베타" localSheetId="7" hidden="1">{#N/A,#N/A,FALSE,"단축1";#N/A,#N/A,FALSE,"단축2";#N/A,#N/A,FALSE,"단축3";#N/A,#N/A,FALSE,"장축";#N/A,#N/A,FALSE,"4WD"}</definedName>
    <definedName name="베타" localSheetId="16" hidden="1">{#N/A,#N/A,FALSE,"단축1";#N/A,#N/A,FALSE,"단축2";#N/A,#N/A,FALSE,"단축3";#N/A,#N/A,FALSE,"장축";#N/A,#N/A,FALSE,"4WD"}</definedName>
    <definedName name="베타" localSheetId="17" hidden="1">{#N/A,#N/A,FALSE,"단축1";#N/A,#N/A,FALSE,"단축2";#N/A,#N/A,FALSE,"단축3";#N/A,#N/A,FALSE,"장축";#N/A,#N/A,FALSE,"4WD"}</definedName>
    <definedName name="베타" localSheetId="13" hidden="1">{#N/A,#N/A,FALSE,"단축1";#N/A,#N/A,FALSE,"단축2";#N/A,#N/A,FALSE,"단축3";#N/A,#N/A,FALSE,"장축";#N/A,#N/A,FALSE,"4WD"}</definedName>
    <definedName name="베타" localSheetId="14" hidden="1">{#N/A,#N/A,FALSE,"단축1";#N/A,#N/A,FALSE,"단축2";#N/A,#N/A,FALSE,"단축3";#N/A,#N/A,FALSE,"장축";#N/A,#N/A,FALSE,"4WD"}</definedName>
    <definedName name="베타" localSheetId="15" hidden="1">{#N/A,#N/A,FALSE,"단축1";#N/A,#N/A,FALSE,"단축2";#N/A,#N/A,FALSE,"단축3";#N/A,#N/A,FALSE,"장축";#N/A,#N/A,FALSE,"4WD"}</definedName>
    <definedName name="베타" hidden="1">{#N/A,#N/A,FALSE,"단축1";#N/A,#N/A,FALSE,"단축2";#N/A,#N/A,FALSE,"단축3";#N/A,#N/A,FALSE,"장축";#N/A,#N/A,FALSE,"4WD"}</definedName>
    <definedName name="벨2">#REF!</definedName>
    <definedName name="벨투">#REF!</definedName>
    <definedName name="벨환율" localSheetId="6">#REF!</definedName>
    <definedName name="벨환율">#REF!</definedName>
    <definedName name="변경">#REF!</definedName>
    <definedName name="변경1">#REF!</definedName>
    <definedName name="변경2" localSheetId="7" hidden="1">{#N/A,#N/A,FALSE,"단축1";#N/A,#N/A,FALSE,"단축2";#N/A,#N/A,FALSE,"단축3";#N/A,#N/A,FALSE,"장축";#N/A,#N/A,FALSE,"4WD"}</definedName>
    <definedName name="변경2" localSheetId="16" hidden="1">{#N/A,#N/A,FALSE,"단축1";#N/A,#N/A,FALSE,"단축2";#N/A,#N/A,FALSE,"단축3";#N/A,#N/A,FALSE,"장축";#N/A,#N/A,FALSE,"4WD"}</definedName>
    <definedName name="변경2" localSheetId="17" hidden="1">{#N/A,#N/A,FALSE,"단축1";#N/A,#N/A,FALSE,"단축2";#N/A,#N/A,FALSE,"단축3";#N/A,#N/A,FALSE,"장축";#N/A,#N/A,FALSE,"4WD"}</definedName>
    <definedName name="변경2" localSheetId="13" hidden="1">{#N/A,#N/A,FALSE,"단축1";#N/A,#N/A,FALSE,"단축2";#N/A,#N/A,FALSE,"단축3";#N/A,#N/A,FALSE,"장축";#N/A,#N/A,FALSE,"4WD"}</definedName>
    <definedName name="변경2" localSheetId="14" hidden="1">{#N/A,#N/A,FALSE,"단축1";#N/A,#N/A,FALSE,"단축2";#N/A,#N/A,FALSE,"단축3";#N/A,#N/A,FALSE,"장축";#N/A,#N/A,FALSE,"4WD"}</definedName>
    <definedName name="변경2" localSheetId="15" hidden="1">{#N/A,#N/A,FALSE,"단축1";#N/A,#N/A,FALSE,"단축2";#N/A,#N/A,FALSE,"단축3";#N/A,#N/A,FALSE,"장축";#N/A,#N/A,FALSE,"4WD"}</definedName>
    <definedName name="변경2" hidden="1">{#N/A,#N/A,FALSE,"단축1";#N/A,#N/A,FALSE,"단축2";#N/A,#N/A,FALSE,"단축3";#N/A,#N/A,FALSE,"장축";#N/A,#N/A,FALSE,"4WD"}</definedName>
    <definedName name="변경목차" localSheetId="7" hidden="1">{#N/A,#N/A,FALSE,"단축1";#N/A,#N/A,FALSE,"단축2";#N/A,#N/A,FALSE,"단축3";#N/A,#N/A,FALSE,"장축";#N/A,#N/A,FALSE,"4WD"}</definedName>
    <definedName name="변경목차" localSheetId="16" hidden="1">{#N/A,#N/A,FALSE,"단축1";#N/A,#N/A,FALSE,"단축2";#N/A,#N/A,FALSE,"단축3";#N/A,#N/A,FALSE,"장축";#N/A,#N/A,FALSE,"4WD"}</definedName>
    <definedName name="변경목차" localSheetId="6" hidden="1">{#N/A,#N/A,FALSE,"단축1";#N/A,#N/A,FALSE,"단축2";#N/A,#N/A,FALSE,"단축3";#N/A,#N/A,FALSE,"장축";#N/A,#N/A,FALSE,"4WD"}</definedName>
    <definedName name="변경목차" localSheetId="17" hidden="1">{#N/A,#N/A,FALSE,"단축1";#N/A,#N/A,FALSE,"단축2";#N/A,#N/A,FALSE,"단축3";#N/A,#N/A,FALSE,"장축";#N/A,#N/A,FALSE,"4WD"}</definedName>
    <definedName name="변경목차" localSheetId="13" hidden="1">{#N/A,#N/A,FALSE,"단축1";#N/A,#N/A,FALSE,"단축2";#N/A,#N/A,FALSE,"단축3";#N/A,#N/A,FALSE,"장축";#N/A,#N/A,FALSE,"4WD"}</definedName>
    <definedName name="변경목차" localSheetId="14" hidden="1">{#N/A,#N/A,FALSE,"단축1";#N/A,#N/A,FALSE,"단축2";#N/A,#N/A,FALSE,"단축3";#N/A,#N/A,FALSE,"장축";#N/A,#N/A,FALSE,"4WD"}</definedName>
    <definedName name="변경목차" localSheetId="15" hidden="1">{#N/A,#N/A,FALSE,"단축1";#N/A,#N/A,FALSE,"단축2";#N/A,#N/A,FALSE,"단축3";#N/A,#N/A,FALSE,"장축";#N/A,#N/A,FALSE,"4WD"}</definedName>
    <definedName name="변경목차" hidden="1">{#N/A,#N/A,FALSE,"단축1";#N/A,#N/A,FALSE,"단축2";#N/A,#N/A,FALSE,"단축3";#N/A,#N/A,FALSE,"장축";#N/A,#N/A,FALSE,"4WD"}</definedName>
    <definedName name="변경범위">#REF!</definedName>
    <definedName name="변경범위2" localSheetId="7" hidden="1">{#N/A,#N/A,FALSE,"단축1";#N/A,#N/A,FALSE,"단축2";#N/A,#N/A,FALSE,"단축3";#N/A,#N/A,FALSE,"장축";#N/A,#N/A,FALSE,"4WD"}</definedName>
    <definedName name="변경범위2" localSheetId="16" hidden="1">{#N/A,#N/A,FALSE,"단축1";#N/A,#N/A,FALSE,"단축2";#N/A,#N/A,FALSE,"단축3";#N/A,#N/A,FALSE,"장축";#N/A,#N/A,FALSE,"4WD"}</definedName>
    <definedName name="변경범위2" localSheetId="17" hidden="1">{#N/A,#N/A,FALSE,"단축1";#N/A,#N/A,FALSE,"단축2";#N/A,#N/A,FALSE,"단축3";#N/A,#N/A,FALSE,"장축";#N/A,#N/A,FALSE,"4WD"}</definedName>
    <definedName name="변경범위2" localSheetId="13" hidden="1">{#N/A,#N/A,FALSE,"단축1";#N/A,#N/A,FALSE,"단축2";#N/A,#N/A,FALSE,"단축3";#N/A,#N/A,FALSE,"장축";#N/A,#N/A,FALSE,"4WD"}</definedName>
    <definedName name="변경범위2" localSheetId="14" hidden="1">{#N/A,#N/A,FALSE,"단축1";#N/A,#N/A,FALSE,"단축2";#N/A,#N/A,FALSE,"단축3";#N/A,#N/A,FALSE,"장축";#N/A,#N/A,FALSE,"4WD"}</definedName>
    <definedName name="변경범위2" localSheetId="15" hidden="1">{#N/A,#N/A,FALSE,"단축1";#N/A,#N/A,FALSE,"단축2";#N/A,#N/A,FALSE,"단축3";#N/A,#N/A,FALSE,"장축";#N/A,#N/A,FALSE,"4WD"}</definedName>
    <definedName name="변경범위2" hidden="1">{#N/A,#N/A,FALSE,"단축1";#N/A,#N/A,FALSE,"단축2";#N/A,#N/A,FALSE,"단축3";#N/A,#N/A,FALSE,"장축";#N/A,#N/A,FALSE,"4WD"}</definedName>
    <definedName name="변경범위3">#REF!</definedName>
    <definedName name="변경종합">#REF!</definedName>
    <definedName name="변경후" localSheetId="7" hidden="1">{#N/A,#N/A,FALSE,"단축1";#N/A,#N/A,FALSE,"단축2";#N/A,#N/A,FALSE,"단축3";#N/A,#N/A,FALSE,"장축";#N/A,#N/A,FALSE,"4WD"}</definedName>
    <definedName name="변경후" localSheetId="16" hidden="1">{#N/A,#N/A,FALSE,"단축1";#N/A,#N/A,FALSE,"단축2";#N/A,#N/A,FALSE,"단축3";#N/A,#N/A,FALSE,"장축";#N/A,#N/A,FALSE,"4WD"}</definedName>
    <definedName name="변경후" localSheetId="6" hidden="1">{#N/A,#N/A,FALSE,"단축1";#N/A,#N/A,FALSE,"단축2";#N/A,#N/A,FALSE,"단축3";#N/A,#N/A,FALSE,"장축";#N/A,#N/A,FALSE,"4WD"}</definedName>
    <definedName name="변경후" localSheetId="17" hidden="1">{#N/A,#N/A,FALSE,"단축1";#N/A,#N/A,FALSE,"단축2";#N/A,#N/A,FALSE,"단축3";#N/A,#N/A,FALSE,"장축";#N/A,#N/A,FALSE,"4WD"}</definedName>
    <definedName name="변경후" localSheetId="13" hidden="1">{#N/A,#N/A,FALSE,"단축1";#N/A,#N/A,FALSE,"단축2";#N/A,#N/A,FALSE,"단축3";#N/A,#N/A,FALSE,"장축";#N/A,#N/A,FALSE,"4WD"}</definedName>
    <definedName name="변경후" localSheetId="14" hidden="1">{#N/A,#N/A,FALSE,"단축1";#N/A,#N/A,FALSE,"단축2";#N/A,#N/A,FALSE,"단축3";#N/A,#N/A,FALSE,"장축";#N/A,#N/A,FALSE,"4WD"}</definedName>
    <definedName name="변경후" localSheetId="15" hidden="1">{#N/A,#N/A,FALSE,"단축1";#N/A,#N/A,FALSE,"단축2";#N/A,#N/A,FALSE,"단축3";#N/A,#N/A,FALSE,"장축";#N/A,#N/A,FALSE,"4WD"}</definedName>
    <definedName name="변경후" hidden="1">{#N/A,#N/A,FALSE,"단축1";#N/A,#N/A,FALSE,"단축2";#N/A,#N/A,FALSE,"단축3";#N/A,#N/A,FALSE,"장축";#N/A,#N/A,FALSE,"4WD"}</definedName>
    <definedName name="변동" localSheetId="7" hidden="1">{#N/A,#N/A,FALSE,"단축1";#N/A,#N/A,FALSE,"단축2";#N/A,#N/A,FALSE,"단축3";#N/A,#N/A,FALSE,"장축";#N/A,#N/A,FALSE,"4WD"}</definedName>
    <definedName name="변동" localSheetId="16" hidden="1">{#N/A,#N/A,FALSE,"단축1";#N/A,#N/A,FALSE,"단축2";#N/A,#N/A,FALSE,"단축3";#N/A,#N/A,FALSE,"장축";#N/A,#N/A,FALSE,"4WD"}</definedName>
    <definedName name="변동" localSheetId="17" hidden="1">{#N/A,#N/A,FALSE,"단축1";#N/A,#N/A,FALSE,"단축2";#N/A,#N/A,FALSE,"단축3";#N/A,#N/A,FALSE,"장축";#N/A,#N/A,FALSE,"4WD"}</definedName>
    <definedName name="변동" localSheetId="13" hidden="1">{#N/A,#N/A,FALSE,"단축1";#N/A,#N/A,FALSE,"단축2";#N/A,#N/A,FALSE,"단축3";#N/A,#N/A,FALSE,"장축";#N/A,#N/A,FALSE,"4WD"}</definedName>
    <definedName name="변동" localSheetId="14" hidden="1">{#N/A,#N/A,FALSE,"단축1";#N/A,#N/A,FALSE,"단축2";#N/A,#N/A,FALSE,"단축3";#N/A,#N/A,FALSE,"장축";#N/A,#N/A,FALSE,"4WD"}</definedName>
    <definedName name="변동" localSheetId="15" hidden="1">{#N/A,#N/A,FALSE,"단축1";#N/A,#N/A,FALSE,"단축2";#N/A,#N/A,FALSE,"단축3";#N/A,#N/A,FALSE,"장축";#N/A,#N/A,FALSE,"4WD"}</definedName>
    <definedName name="변동" hidden="1">{#N/A,#N/A,FALSE,"단축1";#N/A,#N/A,FALSE,"단축2";#N/A,#N/A,FALSE,"단축3";#N/A,#N/A,FALSE,"장축";#N/A,#N/A,FALSE,"4WD"}</definedName>
    <definedName name="변동내용" localSheetId="7" hidden="1">{#N/A,#N/A,FALSE,"단축1";#N/A,#N/A,FALSE,"단축2";#N/A,#N/A,FALSE,"단축3";#N/A,#N/A,FALSE,"장축";#N/A,#N/A,FALSE,"4WD"}</definedName>
    <definedName name="변동내용" localSheetId="16" hidden="1">{#N/A,#N/A,FALSE,"단축1";#N/A,#N/A,FALSE,"단축2";#N/A,#N/A,FALSE,"단축3";#N/A,#N/A,FALSE,"장축";#N/A,#N/A,FALSE,"4WD"}</definedName>
    <definedName name="변동내용" localSheetId="17" hidden="1">{#N/A,#N/A,FALSE,"단축1";#N/A,#N/A,FALSE,"단축2";#N/A,#N/A,FALSE,"단축3";#N/A,#N/A,FALSE,"장축";#N/A,#N/A,FALSE,"4WD"}</definedName>
    <definedName name="변동내용" localSheetId="13" hidden="1">{#N/A,#N/A,FALSE,"단축1";#N/A,#N/A,FALSE,"단축2";#N/A,#N/A,FALSE,"단축3";#N/A,#N/A,FALSE,"장축";#N/A,#N/A,FALSE,"4WD"}</definedName>
    <definedName name="변동내용" localSheetId="14" hidden="1">{#N/A,#N/A,FALSE,"단축1";#N/A,#N/A,FALSE,"단축2";#N/A,#N/A,FALSE,"단축3";#N/A,#N/A,FALSE,"장축";#N/A,#N/A,FALSE,"4WD"}</definedName>
    <definedName name="변동내용" localSheetId="15" hidden="1">{#N/A,#N/A,FALSE,"단축1";#N/A,#N/A,FALSE,"단축2";#N/A,#N/A,FALSE,"단축3";#N/A,#N/A,FALSE,"장축";#N/A,#N/A,FALSE,"4WD"}</definedName>
    <definedName name="변동내용" hidden="1">{#N/A,#N/A,FALSE,"단축1";#N/A,#N/A,FALSE,"단축2";#N/A,#N/A,FALSE,"단축3";#N/A,#N/A,FALSE,"장축";#N/A,#N/A,FALSE,"4WD"}</definedName>
    <definedName name="변동비">#REF!</definedName>
    <definedName name="변동비TKD">#REF!</definedName>
    <definedName name="변동재료비2" localSheetId="7" hidden="1">{#N/A,#N/A,FALSE,"단축1";#N/A,#N/A,FALSE,"단축2";#N/A,#N/A,FALSE,"단축3";#N/A,#N/A,FALSE,"장축";#N/A,#N/A,FALSE,"4WD"}</definedName>
    <definedName name="변동재료비2" localSheetId="16" hidden="1">{#N/A,#N/A,FALSE,"단축1";#N/A,#N/A,FALSE,"단축2";#N/A,#N/A,FALSE,"단축3";#N/A,#N/A,FALSE,"장축";#N/A,#N/A,FALSE,"4WD"}</definedName>
    <definedName name="변동재료비2" localSheetId="17" hidden="1">{#N/A,#N/A,FALSE,"단축1";#N/A,#N/A,FALSE,"단축2";#N/A,#N/A,FALSE,"단축3";#N/A,#N/A,FALSE,"장축";#N/A,#N/A,FALSE,"4WD"}</definedName>
    <definedName name="변동재료비2" localSheetId="13" hidden="1">{#N/A,#N/A,FALSE,"단축1";#N/A,#N/A,FALSE,"단축2";#N/A,#N/A,FALSE,"단축3";#N/A,#N/A,FALSE,"장축";#N/A,#N/A,FALSE,"4WD"}</definedName>
    <definedName name="변동재료비2" localSheetId="14" hidden="1">{#N/A,#N/A,FALSE,"단축1";#N/A,#N/A,FALSE,"단축2";#N/A,#N/A,FALSE,"단축3";#N/A,#N/A,FALSE,"장축";#N/A,#N/A,FALSE,"4WD"}</definedName>
    <definedName name="변동재료비2" localSheetId="15" hidden="1">{#N/A,#N/A,FALSE,"단축1";#N/A,#N/A,FALSE,"단축2";#N/A,#N/A,FALSE,"단축3";#N/A,#N/A,FALSE,"장축";#N/A,#N/A,FALSE,"4WD"}</definedName>
    <definedName name="변동재료비2" hidden="1">{#N/A,#N/A,FALSE,"단축1";#N/A,#N/A,FALSE,"단축2";#N/A,#N/A,FALSE,"단축3";#N/A,#N/A,FALSE,"장축";#N/A,#N/A,FALSE,"4WD"}</definedName>
    <definedName name="변동조건">#REF!</definedName>
    <definedName name="별도" localSheetId="13">[6]!별도</definedName>
    <definedName name="별도">[7]!별도</definedName>
    <definedName name="별도투자비" localSheetId="7" hidden="1">{#N/A,#N/A,FALSE,"단축1";#N/A,#N/A,FALSE,"단축2";#N/A,#N/A,FALSE,"단축3";#N/A,#N/A,FALSE,"장축";#N/A,#N/A,FALSE,"4WD"}</definedName>
    <definedName name="별도투자비" localSheetId="16" hidden="1">{#N/A,#N/A,FALSE,"단축1";#N/A,#N/A,FALSE,"단축2";#N/A,#N/A,FALSE,"단축3";#N/A,#N/A,FALSE,"장축";#N/A,#N/A,FALSE,"4WD"}</definedName>
    <definedName name="별도투자비" localSheetId="17" hidden="1">{#N/A,#N/A,FALSE,"단축1";#N/A,#N/A,FALSE,"단축2";#N/A,#N/A,FALSE,"단축3";#N/A,#N/A,FALSE,"장축";#N/A,#N/A,FALSE,"4WD"}</definedName>
    <definedName name="별도투자비" localSheetId="13" hidden="1">{#N/A,#N/A,FALSE,"단축1";#N/A,#N/A,FALSE,"단축2";#N/A,#N/A,FALSE,"단축3";#N/A,#N/A,FALSE,"장축";#N/A,#N/A,FALSE,"4WD"}</definedName>
    <definedName name="별도투자비" localSheetId="14" hidden="1">{#N/A,#N/A,FALSE,"단축1";#N/A,#N/A,FALSE,"단축2";#N/A,#N/A,FALSE,"단축3";#N/A,#N/A,FALSE,"장축";#N/A,#N/A,FALSE,"4WD"}</definedName>
    <definedName name="별도투자비" localSheetId="15" hidden="1">{#N/A,#N/A,FALSE,"단축1";#N/A,#N/A,FALSE,"단축2";#N/A,#N/A,FALSE,"단축3";#N/A,#N/A,FALSE,"장축";#N/A,#N/A,FALSE,"4WD"}</definedName>
    <definedName name="별도투자비" hidden="1">{#N/A,#N/A,FALSE,"단축1";#N/A,#N/A,FALSE,"단축2";#N/A,#N/A,FALSE,"단축3";#N/A,#N/A,FALSE,"장축";#N/A,#N/A,FALSE,"4WD"}</definedName>
    <definedName name="병" localSheetId="7" hidden="1">{#N/A,#N/A,FALSE,"단축1";#N/A,#N/A,FALSE,"단축2";#N/A,#N/A,FALSE,"단축3";#N/A,#N/A,FALSE,"장축";#N/A,#N/A,FALSE,"4WD"}</definedName>
    <definedName name="병" localSheetId="16" hidden="1">{#N/A,#N/A,FALSE,"단축1";#N/A,#N/A,FALSE,"단축2";#N/A,#N/A,FALSE,"단축3";#N/A,#N/A,FALSE,"장축";#N/A,#N/A,FALSE,"4WD"}</definedName>
    <definedName name="병" localSheetId="17" hidden="1">{#N/A,#N/A,FALSE,"단축1";#N/A,#N/A,FALSE,"단축2";#N/A,#N/A,FALSE,"단축3";#N/A,#N/A,FALSE,"장축";#N/A,#N/A,FALSE,"4WD"}</definedName>
    <definedName name="병" localSheetId="13" hidden="1">{#N/A,#N/A,FALSE,"단축1";#N/A,#N/A,FALSE,"단축2";#N/A,#N/A,FALSE,"단축3";#N/A,#N/A,FALSE,"장축";#N/A,#N/A,FALSE,"4WD"}</definedName>
    <definedName name="병" localSheetId="14" hidden="1">{#N/A,#N/A,FALSE,"단축1";#N/A,#N/A,FALSE,"단축2";#N/A,#N/A,FALSE,"단축3";#N/A,#N/A,FALSE,"장축";#N/A,#N/A,FALSE,"4WD"}</definedName>
    <definedName name="병" localSheetId="15" hidden="1">{#N/A,#N/A,FALSE,"단축1";#N/A,#N/A,FALSE,"단축2";#N/A,#N/A,FALSE,"단축3";#N/A,#N/A,FALSE,"장축";#N/A,#N/A,FALSE,"4WD"}</definedName>
    <definedName name="병" hidden="1">{#N/A,#N/A,FALSE,"단축1";#N/A,#N/A,FALSE,"단축2";#N/A,#N/A,FALSE,"단축3";#N/A,#N/A,FALSE,"장축";#N/A,#N/A,FALSE,"4WD"}</definedName>
    <definedName name="병균">#REF!</definedName>
    <definedName name="보고" localSheetId="7" hidden="1">{#N/A,#N/A,FALSE,"단축1";#N/A,#N/A,FALSE,"단축2";#N/A,#N/A,FALSE,"단축3";#N/A,#N/A,FALSE,"장축";#N/A,#N/A,FALSE,"4WD"}</definedName>
    <definedName name="보고" localSheetId="16" hidden="1">{#N/A,#N/A,FALSE,"단축1";#N/A,#N/A,FALSE,"단축2";#N/A,#N/A,FALSE,"단축3";#N/A,#N/A,FALSE,"장축";#N/A,#N/A,FALSE,"4WD"}</definedName>
    <definedName name="보고" localSheetId="17" hidden="1">{#N/A,#N/A,FALSE,"단축1";#N/A,#N/A,FALSE,"단축2";#N/A,#N/A,FALSE,"단축3";#N/A,#N/A,FALSE,"장축";#N/A,#N/A,FALSE,"4WD"}</definedName>
    <definedName name="보고" localSheetId="13" hidden="1">{#N/A,#N/A,FALSE,"단축1";#N/A,#N/A,FALSE,"단축2";#N/A,#N/A,FALSE,"단축3";#N/A,#N/A,FALSE,"장축";#N/A,#N/A,FALSE,"4WD"}</definedName>
    <definedName name="보고" localSheetId="14" hidden="1">{#N/A,#N/A,FALSE,"단축1";#N/A,#N/A,FALSE,"단축2";#N/A,#N/A,FALSE,"단축3";#N/A,#N/A,FALSE,"장축";#N/A,#N/A,FALSE,"4WD"}</definedName>
    <definedName name="보고" localSheetId="15" hidden="1">{#N/A,#N/A,FALSE,"단축1";#N/A,#N/A,FALSE,"단축2";#N/A,#N/A,FALSE,"단축3";#N/A,#N/A,FALSE,"장축";#N/A,#N/A,FALSE,"4WD"}</definedName>
    <definedName name="보고" hidden="1">{#N/A,#N/A,FALSE,"단축1";#N/A,#N/A,FALSE,"단축2";#N/A,#N/A,FALSE,"단축3";#N/A,#N/A,FALSE,"장축";#N/A,#N/A,FALSE,"4WD"}</definedName>
    <definedName name="보고1" localSheetId="7" hidden="1">{#N/A,#N/A,FALSE,"단축1";#N/A,#N/A,FALSE,"단축2";#N/A,#N/A,FALSE,"단축3";#N/A,#N/A,FALSE,"장축";#N/A,#N/A,FALSE,"4WD"}</definedName>
    <definedName name="보고1" localSheetId="16" hidden="1">{#N/A,#N/A,FALSE,"단축1";#N/A,#N/A,FALSE,"단축2";#N/A,#N/A,FALSE,"단축3";#N/A,#N/A,FALSE,"장축";#N/A,#N/A,FALSE,"4WD"}</definedName>
    <definedName name="보고1" localSheetId="17" hidden="1">{#N/A,#N/A,FALSE,"단축1";#N/A,#N/A,FALSE,"단축2";#N/A,#N/A,FALSE,"단축3";#N/A,#N/A,FALSE,"장축";#N/A,#N/A,FALSE,"4WD"}</definedName>
    <definedName name="보고1" localSheetId="13" hidden="1">{#N/A,#N/A,FALSE,"단축1";#N/A,#N/A,FALSE,"단축2";#N/A,#N/A,FALSE,"단축3";#N/A,#N/A,FALSE,"장축";#N/A,#N/A,FALSE,"4WD"}</definedName>
    <definedName name="보고1" localSheetId="14" hidden="1">{#N/A,#N/A,FALSE,"단축1";#N/A,#N/A,FALSE,"단축2";#N/A,#N/A,FALSE,"단축3";#N/A,#N/A,FALSE,"장축";#N/A,#N/A,FALSE,"4WD"}</definedName>
    <definedName name="보고1" localSheetId="15" hidden="1">{#N/A,#N/A,FALSE,"단축1";#N/A,#N/A,FALSE,"단축2";#N/A,#N/A,FALSE,"단축3";#N/A,#N/A,FALSE,"장축";#N/A,#N/A,FALSE,"4WD"}</definedName>
    <definedName name="보고1" hidden="1">{#N/A,#N/A,FALSE,"단축1";#N/A,#N/A,FALSE,"단축2";#N/A,#N/A,FALSE,"단축3";#N/A,#N/A,FALSE,"장축";#N/A,#N/A,FALSE,"4WD"}</definedName>
    <definedName name="보고서1" localSheetId="6" hidden="1">{#N/A,#N/A,FALSE,"단축1";#N/A,#N/A,FALSE,"단축2";#N/A,#N/A,FALSE,"단축3";#N/A,#N/A,FALSE,"장축";#N/A,#N/A,FALSE,"4WD"}</definedName>
    <definedName name="보고서1" localSheetId="13" hidden="1">{#N/A,#N/A,FALSE,"단축1";#N/A,#N/A,FALSE,"단축2";#N/A,#N/A,FALSE,"단축3";#N/A,#N/A,FALSE,"장축";#N/A,#N/A,FALSE,"4WD"}</definedName>
    <definedName name="보고서1">#REF!</definedName>
    <definedName name="보고서2">#REF!</definedName>
    <definedName name="보고용" localSheetId="7">#REF!,#REF!,#REF!,#REF!,#REF!,#REF!,#REF!,#REF!,#REF!,#REF!,#REF!,#REF!,#REF!</definedName>
    <definedName name="보고용" localSheetId="6">#REF!,#REF!,#REF!,#REF!,#REF!,#REF!,#REF!,#REF!,#REF!,#REF!,#REF!,#REF!,#REF!</definedName>
    <definedName name="보고용">#REF!,#REF!,#REF!,#REF!,#REF!,#REF!,#REF!,#REF!,#REF!,#REF!,#REF!,#REF!,#REF!</definedName>
    <definedName name="普工">#N/A</definedName>
    <definedName name="보미" localSheetId="7" hidden="1">{#N/A,#N/A,FALSE,"단축1";#N/A,#N/A,FALSE,"단축2";#N/A,#N/A,FALSE,"단축3";#N/A,#N/A,FALSE,"장축";#N/A,#N/A,FALSE,"4WD"}</definedName>
    <definedName name="보미" localSheetId="16" hidden="1">{#N/A,#N/A,FALSE,"단축1";#N/A,#N/A,FALSE,"단축2";#N/A,#N/A,FALSE,"단축3";#N/A,#N/A,FALSE,"장축";#N/A,#N/A,FALSE,"4WD"}</definedName>
    <definedName name="보미" localSheetId="17" hidden="1">{#N/A,#N/A,FALSE,"단축1";#N/A,#N/A,FALSE,"단축2";#N/A,#N/A,FALSE,"단축3";#N/A,#N/A,FALSE,"장축";#N/A,#N/A,FALSE,"4WD"}</definedName>
    <definedName name="보미" localSheetId="13" hidden="1">{#N/A,#N/A,FALSE,"단축1";#N/A,#N/A,FALSE,"단축2";#N/A,#N/A,FALSE,"단축3";#N/A,#N/A,FALSE,"장축";#N/A,#N/A,FALSE,"4WD"}</definedName>
    <definedName name="보미" localSheetId="14" hidden="1">{#N/A,#N/A,FALSE,"단축1";#N/A,#N/A,FALSE,"단축2";#N/A,#N/A,FALSE,"단축3";#N/A,#N/A,FALSE,"장축";#N/A,#N/A,FALSE,"4WD"}</definedName>
    <definedName name="보미" localSheetId="15" hidden="1">{#N/A,#N/A,FALSE,"단축1";#N/A,#N/A,FALSE,"단축2";#N/A,#N/A,FALSE,"단축3";#N/A,#N/A,FALSE,"장축";#N/A,#N/A,FALSE,"4WD"}</definedName>
    <definedName name="보미" hidden="1">{#N/A,#N/A,FALSE,"단축1";#N/A,#N/A,FALSE,"단축2";#N/A,#N/A,FALSE,"단축3";#N/A,#N/A,FALSE,"장축";#N/A,#N/A,FALSE,"4WD"}</definedName>
    <definedName name="보안투자세부사항" localSheetId="7">{#N/A,#N/A,FALSE,"단축1";#N/A,#N/A,FALSE,"단축2";#N/A,#N/A,FALSE,"단축3";#N/A,#N/A,FALSE,"장축";#N/A,#N/A,FALSE,"4WD"}</definedName>
    <definedName name="보안투자세부사항" localSheetId="16">{#N/A,#N/A,FALSE,"단축1";#N/A,#N/A,FALSE,"단축2";#N/A,#N/A,FALSE,"단축3";#N/A,#N/A,FALSE,"장축";#N/A,#N/A,FALSE,"4WD"}</definedName>
    <definedName name="보안투자세부사항" localSheetId="17">{#N/A,#N/A,FALSE,"단축1";#N/A,#N/A,FALSE,"단축2";#N/A,#N/A,FALSE,"단축3";#N/A,#N/A,FALSE,"장축";#N/A,#N/A,FALSE,"4WD"}</definedName>
    <definedName name="보안투자세부사항" localSheetId="13">{#N/A,#N/A,FALSE,"단축1";#N/A,#N/A,FALSE,"단축2";#N/A,#N/A,FALSE,"단축3";#N/A,#N/A,FALSE,"장축";#N/A,#N/A,FALSE,"4WD"}</definedName>
    <definedName name="보안투자세부사항" localSheetId="14">{#N/A,#N/A,FALSE,"단축1";#N/A,#N/A,FALSE,"단축2";#N/A,#N/A,FALSE,"단축3";#N/A,#N/A,FALSE,"장축";#N/A,#N/A,FALSE,"4WD"}</definedName>
    <definedName name="보안투자세부사항" localSheetId="15">{#N/A,#N/A,FALSE,"단축1";#N/A,#N/A,FALSE,"단축2";#N/A,#N/A,FALSE,"단축3";#N/A,#N/A,FALSE,"장축";#N/A,#N/A,FALSE,"4WD"}</definedName>
    <definedName name="보안투자세부사항">{#N/A,#N/A,FALSE,"단축1";#N/A,#N/A,FALSE,"단축2";#N/A,#N/A,FALSE,"단축3";#N/A,#N/A,FALSE,"장축";#N/A,#N/A,FALSE,"4WD"}</definedName>
    <definedName name="보완" localSheetId="6">#REF!</definedName>
    <definedName name="보완">#REF!</definedName>
    <definedName name="보완투자세부CC" localSheetId="7">{#N/A,#N/A,FALSE,"단축1";#N/A,#N/A,FALSE,"단축2";#N/A,#N/A,FALSE,"단축3";#N/A,#N/A,FALSE,"장축";#N/A,#N/A,FALSE,"4WD"}</definedName>
    <definedName name="보완투자세부CC" localSheetId="16">{#N/A,#N/A,FALSE,"단축1";#N/A,#N/A,FALSE,"단축2";#N/A,#N/A,FALSE,"단축3";#N/A,#N/A,FALSE,"장축";#N/A,#N/A,FALSE,"4WD"}</definedName>
    <definedName name="보완투자세부CC" localSheetId="17">{#N/A,#N/A,FALSE,"단축1";#N/A,#N/A,FALSE,"단축2";#N/A,#N/A,FALSE,"단축3";#N/A,#N/A,FALSE,"장축";#N/A,#N/A,FALSE,"4WD"}</definedName>
    <definedName name="보완투자세부CC" localSheetId="13">{#N/A,#N/A,FALSE,"단축1";#N/A,#N/A,FALSE,"단축2";#N/A,#N/A,FALSE,"단축3";#N/A,#N/A,FALSE,"장축";#N/A,#N/A,FALSE,"4WD"}</definedName>
    <definedName name="보완투자세부CC" localSheetId="14">{#N/A,#N/A,FALSE,"단축1";#N/A,#N/A,FALSE,"단축2";#N/A,#N/A,FALSE,"단축3";#N/A,#N/A,FALSE,"장축";#N/A,#N/A,FALSE,"4WD"}</definedName>
    <definedName name="보완투자세부CC" localSheetId="15">{#N/A,#N/A,FALSE,"단축1";#N/A,#N/A,FALSE,"단축2";#N/A,#N/A,FALSE,"단축3";#N/A,#N/A,FALSE,"장축";#N/A,#N/A,FALSE,"4WD"}</definedName>
    <definedName name="보완투자세부CC">{#N/A,#N/A,FALSE,"단축1";#N/A,#N/A,FALSE,"단축2";#N/A,#N/A,FALSE,"단축3";#N/A,#N/A,FALSE,"장축";#N/A,#N/A,FALSE,"4WD"}</definedName>
    <definedName name="보전1">#REF!</definedName>
    <definedName name="보츠와나">#REF!</definedName>
    <definedName name="복_후_비">#REF!</definedName>
    <definedName name="본문1" localSheetId="7" hidden="1">{#N/A,#N/A,FALSE,"단축1";#N/A,#N/A,FALSE,"단축2";#N/A,#N/A,FALSE,"단축3";#N/A,#N/A,FALSE,"장축";#N/A,#N/A,FALSE,"4WD"}</definedName>
    <definedName name="본문1" localSheetId="16" hidden="1">{#N/A,#N/A,FALSE,"단축1";#N/A,#N/A,FALSE,"단축2";#N/A,#N/A,FALSE,"단축3";#N/A,#N/A,FALSE,"장축";#N/A,#N/A,FALSE,"4WD"}</definedName>
    <definedName name="본문1" localSheetId="6" hidden="1">{#N/A,#N/A,FALSE,"단축1";#N/A,#N/A,FALSE,"단축2";#N/A,#N/A,FALSE,"단축3";#N/A,#N/A,FALSE,"장축";#N/A,#N/A,FALSE,"4WD"}</definedName>
    <definedName name="본문1" localSheetId="17" hidden="1">{#N/A,#N/A,FALSE,"단축1";#N/A,#N/A,FALSE,"단축2";#N/A,#N/A,FALSE,"단축3";#N/A,#N/A,FALSE,"장축";#N/A,#N/A,FALSE,"4WD"}</definedName>
    <definedName name="본문1" localSheetId="13" hidden="1">{#N/A,#N/A,FALSE,"단축1";#N/A,#N/A,FALSE,"단축2";#N/A,#N/A,FALSE,"단축3";#N/A,#N/A,FALSE,"장축";#N/A,#N/A,FALSE,"4WD"}</definedName>
    <definedName name="본문1" localSheetId="14" hidden="1">{#N/A,#N/A,FALSE,"단축1";#N/A,#N/A,FALSE,"단축2";#N/A,#N/A,FALSE,"단축3";#N/A,#N/A,FALSE,"장축";#N/A,#N/A,FALSE,"4WD"}</definedName>
    <definedName name="본문1" localSheetId="15" hidden="1">{#N/A,#N/A,FALSE,"단축1";#N/A,#N/A,FALSE,"단축2";#N/A,#N/A,FALSE,"단축3";#N/A,#N/A,FALSE,"장축";#N/A,#N/A,FALSE,"4WD"}</definedName>
    <definedName name="본문1" hidden="1">{#N/A,#N/A,FALSE,"단축1";#N/A,#N/A,FALSE,"단축2";#N/A,#N/A,FALSE,"단축3";#N/A,#N/A,FALSE,"장축";#N/A,#N/A,FALSE,"4WD"}</definedName>
    <definedName name="본부목표계">#REF!</definedName>
    <definedName name="볼트수정" localSheetId="7" hidden="1">{#N/A,#N/A,FALSE,"단축1";#N/A,#N/A,FALSE,"단축2";#N/A,#N/A,FALSE,"단축3";#N/A,#N/A,FALSE,"장축";#N/A,#N/A,FALSE,"4WD"}</definedName>
    <definedName name="볼트수정" localSheetId="16" hidden="1">{#N/A,#N/A,FALSE,"단축1";#N/A,#N/A,FALSE,"단축2";#N/A,#N/A,FALSE,"단축3";#N/A,#N/A,FALSE,"장축";#N/A,#N/A,FALSE,"4WD"}</definedName>
    <definedName name="볼트수정" localSheetId="6" hidden="1">{#N/A,#N/A,FALSE,"단축1";#N/A,#N/A,FALSE,"단축2";#N/A,#N/A,FALSE,"단축3";#N/A,#N/A,FALSE,"장축";#N/A,#N/A,FALSE,"4WD"}</definedName>
    <definedName name="볼트수정" localSheetId="17" hidden="1">{#N/A,#N/A,FALSE,"단축1";#N/A,#N/A,FALSE,"단축2";#N/A,#N/A,FALSE,"단축3";#N/A,#N/A,FALSE,"장축";#N/A,#N/A,FALSE,"4WD"}</definedName>
    <definedName name="볼트수정" localSheetId="13" hidden="1">{#N/A,#N/A,FALSE,"단축1";#N/A,#N/A,FALSE,"단축2";#N/A,#N/A,FALSE,"단축3";#N/A,#N/A,FALSE,"장축";#N/A,#N/A,FALSE,"4WD"}</definedName>
    <definedName name="볼트수정" localSheetId="14" hidden="1">{#N/A,#N/A,FALSE,"단축1";#N/A,#N/A,FALSE,"단축2";#N/A,#N/A,FALSE,"단축3";#N/A,#N/A,FALSE,"장축";#N/A,#N/A,FALSE,"4WD"}</definedName>
    <definedName name="볼트수정" localSheetId="15" hidden="1">{#N/A,#N/A,FALSE,"단축1";#N/A,#N/A,FALSE,"단축2";#N/A,#N/A,FALSE,"단축3";#N/A,#N/A,FALSE,"장축";#N/A,#N/A,FALSE,"4WD"}</definedName>
    <definedName name="볼트수정" hidden="1">{#N/A,#N/A,FALSE,"단축1";#N/A,#N/A,FALSE,"단축2";#N/A,#N/A,FALSE,"단축3";#N/A,#N/A,FALSE,"장축";#N/A,#N/A,FALSE,"4WD"}</definedName>
    <definedName name="봅" localSheetId="7">BlankMacro1</definedName>
    <definedName name="봅" localSheetId="16">BlankMacro1</definedName>
    <definedName name="봅" localSheetId="17">BlankMacro1</definedName>
    <definedName name="봅" localSheetId="10">BlankMacro1</definedName>
    <definedName name="봅" localSheetId="8">BlankMacro1</definedName>
    <definedName name="봅" localSheetId="0">BlankMacro1</definedName>
    <definedName name="봅" localSheetId="13">BlankMacro1</definedName>
    <definedName name="봅" localSheetId="14">BlankMacro1</definedName>
    <definedName name="봅" localSheetId="11">BlankMacro1</definedName>
    <definedName name="봅" localSheetId="15">BlankMacro1</definedName>
    <definedName name="봅">BlankMacro1</definedName>
    <definedName name="부" localSheetId="7" hidden="1">{#N/A,#N/A,FALSE,"단축1";#N/A,#N/A,FALSE,"단축2";#N/A,#N/A,FALSE,"단축3";#N/A,#N/A,FALSE,"장축";#N/A,#N/A,FALSE,"4WD"}</definedName>
    <definedName name="부" localSheetId="16" hidden="1">{#N/A,#N/A,FALSE,"단축1";#N/A,#N/A,FALSE,"단축2";#N/A,#N/A,FALSE,"단축3";#N/A,#N/A,FALSE,"장축";#N/A,#N/A,FALSE,"4WD"}</definedName>
    <definedName name="부" localSheetId="6" hidden="1">{#N/A,#N/A,FALSE,"단축1";#N/A,#N/A,FALSE,"단축2";#N/A,#N/A,FALSE,"단축3";#N/A,#N/A,FALSE,"장축";#N/A,#N/A,FALSE,"4WD"}</definedName>
    <definedName name="부" localSheetId="17" hidden="1">{#N/A,#N/A,FALSE,"단축1";#N/A,#N/A,FALSE,"단축2";#N/A,#N/A,FALSE,"단축3";#N/A,#N/A,FALSE,"장축";#N/A,#N/A,FALSE,"4WD"}</definedName>
    <definedName name="부" localSheetId="13" hidden="1">{#N/A,#N/A,FALSE,"단축1";#N/A,#N/A,FALSE,"단축2";#N/A,#N/A,FALSE,"단축3";#N/A,#N/A,FALSE,"장축";#N/A,#N/A,FALSE,"4WD"}</definedName>
    <definedName name="부" localSheetId="14" hidden="1">{#N/A,#N/A,FALSE,"단축1";#N/A,#N/A,FALSE,"단축2";#N/A,#N/A,FALSE,"단축3";#N/A,#N/A,FALSE,"장축";#N/A,#N/A,FALSE,"4WD"}</definedName>
    <definedName name="부" localSheetId="15" hidden="1">{#N/A,#N/A,FALSE,"단축1";#N/A,#N/A,FALSE,"단축2";#N/A,#N/A,FALSE,"단축3";#N/A,#N/A,FALSE,"장축";#N/A,#N/A,FALSE,"4WD"}</definedName>
    <definedName name="부" hidden="1">{#N/A,#N/A,FALSE,"단축1";#N/A,#N/A,FALSE,"단축2";#N/A,#N/A,FALSE,"단축3";#N/A,#N/A,FALSE,"장축";#N/A,#N/A,FALSE,"4WD"}</definedName>
    <definedName name="부___문">#REF!</definedName>
    <definedName name="부가율_1">#REF!</definedName>
    <definedName name="부가율_2">#REF!</definedName>
    <definedName name="부개팀2" localSheetId="7" hidden="1">{#N/A,#N/A,FALSE,"단축1";#N/A,#N/A,FALSE,"단축2";#N/A,#N/A,FALSE,"단축3";#N/A,#N/A,FALSE,"장축";#N/A,#N/A,FALSE,"4WD"}</definedName>
    <definedName name="부개팀2" localSheetId="16" hidden="1">{#N/A,#N/A,FALSE,"단축1";#N/A,#N/A,FALSE,"단축2";#N/A,#N/A,FALSE,"단축3";#N/A,#N/A,FALSE,"장축";#N/A,#N/A,FALSE,"4WD"}</definedName>
    <definedName name="부개팀2" localSheetId="17" hidden="1">{#N/A,#N/A,FALSE,"단축1";#N/A,#N/A,FALSE,"단축2";#N/A,#N/A,FALSE,"단축3";#N/A,#N/A,FALSE,"장축";#N/A,#N/A,FALSE,"4WD"}</definedName>
    <definedName name="부개팀2" localSheetId="13" hidden="1">{#N/A,#N/A,FALSE,"단축1";#N/A,#N/A,FALSE,"단축2";#N/A,#N/A,FALSE,"단축3";#N/A,#N/A,FALSE,"장축";#N/A,#N/A,FALSE,"4WD"}</definedName>
    <definedName name="부개팀2" localSheetId="14" hidden="1">{#N/A,#N/A,FALSE,"단축1";#N/A,#N/A,FALSE,"단축2";#N/A,#N/A,FALSE,"단축3";#N/A,#N/A,FALSE,"장축";#N/A,#N/A,FALSE,"4WD"}</definedName>
    <definedName name="부개팀2" localSheetId="15" hidden="1">{#N/A,#N/A,FALSE,"단축1";#N/A,#N/A,FALSE,"단축2";#N/A,#N/A,FALSE,"단축3";#N/A,#N/A,FALSE,"장축";#N/A,#N/A,FALSE,"4WD"}</definedName>
    <definedName name="부개팀2" hidden="1">{#N/A,#N/A,FALSE,"단축1";#N/A,#N/A,FALSE,"단축2";#N/A,#N/A,FALSE,"단축3";#N/A,#N/A,FALSE,"장축";#N/A,#N/A,FALSE,"4WD"}</definedName>
    <definedName name="부록">#REF!</definedName>
    <definedName name="부문">[44]부서CODE!$B$1:$D$161</definedName>
    <definedName name="부분" localSheetId="7">{#N/A,#N/A,FALSE,"단축1";#N/A,#N/A,FALSE,"단축2";#N/A,#N/A,FALSE,"단축3";#N/A,#N/A,FALSE,"장축";#N/A,#N/A,FALSE,"4WD"}</definedName>
    <definedName name="부분" localSheetId="16">{#N/A,#N/A,FALSE,"단축1";#N/A,#N/A,FALSE,"단축2";#N/A,#N/A,FALSE,"단축3";#N/A,#N/A,FALSE,"장축";#N/A,#N/A,FALSE,"4WD"}</definedName>
    <definedName name="부분" localSheetId="17">{#N/A,#N/A,FALSE,"단축1";#N/A,#N/A,FALSE,"단축2";#N/A,#N/A,FALSE,"단축3";#N/A,#N/A,FALSE,"장축";#N/A,#N/A,FALSE,"4WD"}</definedName>
    <definedName name="부분" localSheetId="13">{#N/A,#N/A,FALSE,"단축1";#N/A,#N/A,FALSE,"단축2";#N/A,#N/A,FALSE,"단축3";#N/A,#N/A,FALSE,"장축";#N/A,#N/A,FALSE,"4WD"}</definedName>
    <definedName name="부분" localSheetId="14">{#N/A,#N/A,FALSE,"단축1";#N/A,#N/A,FALSE,"단축2";#N/A,#N/A,FALSE,"단축3";#N/A,#N/A,FALSE,"장축";#N/A,#N/A,FALSE,"4WD"}</definedName>
    <definedName name="부분" localSheetId="15">{#N/A,#N/A,FALSE,"단축1";#N/A,#N/A,FALSE,"단축2";#N/A,#N/A,FALSE,"단축3";#N/A,#N/A,FALSE,"장축";#N/A,#N/A,FALSE,"4WD"}</definedName>
    <definedName name="부분">{#N/A,#N/A,FALSE,"단축1";#N/A,#N/A,FALSE,"단축2";#N/A,#N/A,FALSE,"단축3";#N/A,#N/A,FALSE,"장축";#N/A,#N/A,FALSE,"4WD"}</definedName>
    <definedName name="부산" localSheetId="7" hidden="1">{#N/A,#N/A,FALSE,"단축1";#N/A,#N/A,FALSE,"단축2";#N/A,#N/A,FALSE,"단축3";#N/A,#N/A,FALSE,"장축";#N/A,#N/A,FALSE,"4WD"}</definedName>
    <definedName name="부산" localSheetId="16" hidden="1">{#N/A,#N/A,FALSE,"단축1";#N/A,#N/A,FALSE,"단축2";#N/A,#N/A,FALSE,"단축3";#N/A,#N/A,FALSE,"장축";#N/A,#N/A,FALSE,"4WD"}</definedName>
    <definedName name="부산" localSheetId="17" hidden="1">{#N/A,#N/A,FALSE,"단축1";#N/A,#N/A,FALSE,"단축2";#N/A,#N/A,FALSE,"단축3";#N/A,#N/A,FALSE,"장축";#N/A,#N/A,FALSE,"4WD"}</definedName>
    <definedName name="부산" localSheetId="13" hidden="1">{#N/A,#N/A,FALSE,"단축1";#N/A,#N/A,FALSE,"단축2";#N/A,#N/A,FALSE,"단축3";#N/A,#N/A,FALSE,"장축";#N/A,#N/A,FALSE,"4WD"}</definedName>
    <definedName name="부산" localSheetId="14" hidden="1">{#N/A,#N/A,FALSE,"단축1";#N/A,#N/A,FALSE,"단축2";#N/A,#N/A,FALSE,"단축3";#N/A,#N/A,FALSE,"장축";#N/A,#N/A,FALSE,"4WD"}</definedName>
    <definedName name="부산" localSheetId="15" hidden="1">{#N/A,#N/A,FALSE,"단축1";#N/A,#N/A,FALSE,"단축2";#N/A,#N/A,FALSE,"단축3";#N/A,#N/A,FALSE,"장축";#N/A,#N/A,FALSE,"4WD"}</definedName>
    <definedName name="부산" hidden="1">{#N/A,#N/A,FALSE,"단축1";#N/A,#N/A,FALSE,"단축2";#N/A,#N/A,FALSE,"단축3";#N/A,#N/A,FALSE,"장축";#N/A,#N/A,FALSE,"4WD"}</definedName>
    <definedName name="부서" localSheetId="6">#REF!</definedName>
    <definedName name="부서">#REF!</definedName>
    <definedName name="부서_팀__현장자율경영_진단기준____2002.________________▣직종">#REF!</definedName>
    <definedName name="부서교육계">#REF!</definedName>
    <definedName name="부서별">#REF!</definedName>
    <definedName name="부서별예산">#REF!</definedName>
    <definedName name="부서정보경비용">#REF!</definedName>
    <definedName name="부석" localSheetId="7" hidden="1">{#N/A,#N/A,FALSE,"단축1";#N/A,#N/A,FALSE,"단축2";#N/A,#N/A,FALSE,"단축3";#N/A,#N/A,FALSE,"장축";#N/A,#N/A,FALSE,"4WD"}</definedName>
    <definedName name="부석" localSheetId="16" hidden="1">{#N/A,#N/A,FALSE,"단축1";#N/A,#N/A,FALSE,"단축2";#N/A,#N/A,FALSE,"단축3";#N/A,#N/A,FALSE,"장축";#N/A,#N/A,FALSE,"4WD"}</definedName>
    <definedName name="부석" localSheetId="17" hidden="1">{#N/A,#N/A,FALSE,"단축1";#N/A,#N/A,FALSE,"단축2";#N/A,#N/A,FALSE,"단축3";#N/A,#N/A,FALSE,"장축";#N/A,#N/A,FALSE,"4WD"}</definedName>
    <definedName name="부석" localSheetId="13" hidden="1">{#N/A,#N/A,FALSE,"단축1";#N/A,#N/A,FALSE,"단축2";#N/A,#N/A,FALSE,"단축3";#N/A,#N/A,FALSE,"장축";#N/A,#N/A,FALSE,"4WD"}</definedName>
    <definedName name="부석" localSheetId="14" hidden="1">{#N/A,#N/A,FALSE,"단축1";#N/A,#N/A,FALSE,"단축2";#N/A,#N/A,FALSE,"단축3";#N/A,#N/A,FALSE,"장축";#N/A,#N/A,FALSE,"4WD"}</definedName>
    <definedName name="부석" localSheetId="15" hidden="1">{#N/A,#N/A,FALSE,"단축1";#N/A,#N/A,FALSE,"단축2";#N/A,#N/A,FALSE,"단축3";#N/A,#N/A,FALSE,"장축";#N/A,#N/A,FALSE,"4WD"}</definedName>
    <definedName name="부석" hidden="1">{#N/A,#N/A,FALSE,"단축1";#N/A,#N/A,FALSE,"단축2";#N/A,#N/A,FALSE,"단축3";#N/A,#N/A,FALSE,"장축";#N/A,#N/A,FALSE,"4WD"}</definedName>
    <definedName name="부품1" localSheetId="7" hidden="1">{#N/A,#N/A,FALSE,"해외크레임";#N/A,#N/A,FALSE,"ACCENT현황";#N/A,#N/A,FALSE,"AVANTE";#N/A,#N/A,FALSE,"SONATA(3)";#N/A,#N/A,FALSE,"국내크레임"}</definedName>
    <definedName name="부품1" localSheetId="16" hidden="1">{#N/A,#N/A,FALSE,"해외크레임";#N/A,#N/A,FALSE,"ACCENT현황";#N/A,#N/A,FALSE,"AVANTE";#N/A,#N/A,FALSE,"SONATA(3)";#N/A,#N/A,FALSE,"국내크레임"}</definedName>
    <definedName name="부품1" localSheetId="17" hidden="1">{#N/A,#N/A,FALSE,"해외크레임";#N/A,#N/A,FALSE,"ACCENT현황";#N/A,#N/A,FALSE,"AVANTE";#N/A,#N/A,FALSE,"SONATA(3)";#N/A,#N/A,FALSE,"국내크레임"}</definedName>
    <definedName name="부품1" localSheetId="13" hidden="1">{#N/A,#N/A,FALSE,"해외크레임";#N/A,#N/A,FALSE,"ACCENT현황";#N/A,#N/A,FALSE,"AVANTE";#N/A,#N/A,FALSE,"SONATA(3)";#N/A,#N/A,FALSE,"국내크레임"}</definedName>
    <definedName name="부품1" localSheetId="14" hidden="1">{#N/A,#N/A,FALSE,"해외크레임";#N/A,#N/A,FALSE,"ACCENT현황";#N/A,#N/A,FALSE,"AVANTE";#N/A,#N/A,FALSE,"SONATA(3)";#N/A,#N/A,FALSE,"국내크레임"}</definedName>
    <definedName name="부품1" localSheetId="15" hidden="1">{#N/A,#N/A,FALSE,"해외크레임";#N/A,#N/A,FALSE,"ACCENT현황";#N/A,#N/A,FALSE,"AVANTE";#N/A,#N/A,FALSE,"SONATA(3)";#N/A,#N/A,FALSE,"국내크레임"}</definedName>
    <definedName name="부품1" hidden="1">{#N/A,#N/A,FALSE,"해외크레임";#N/A,#N/A,FALSE,"ACCENT현황";#N/A,#N/A,FALSE,"AVANTE";#N/A,#N/A,FALSE,"SONATA(3)";#N/A,#N/A,FALSE,"국내크레임"}</definedName>
    <definedName name="부품문제" localSheetId="7" hidden="1">{#N/A,#N/A,FALSE,"단축1";#N/A,#N/A,FALSE,"단축2";#N/A,#N/A,FALSE,"단축3";#N/A,#N/A,FALSE,"장축";#N/A,#N/A,FALSE,"4WD"}</definedName>
    <definedName name="부품문제" localSheetId="16" hidden="1">{#N/A,#N/A,FALSE,"단축1";#N/A,#N/A,FALSE,"단축2";#N/A,#N/A,FALSE,"단축3";#N/A,#N/A,FALSE,"장축";#N/A,#N/A,FALSE,"4WD"}</definedName>
    <definedName name="부품문제" localSheetId="17" hidden="1">{#N/A,#N/A,FALSE,"단축1";#N/A,#N/A,FALSE,"단축2";#N/A,#N/A,FALSE,"단축3";#N/A,#N/A,FALSE,"장축";#N/A,#N/A,FALSE,"4WD"}</definedName>
    <definedName name="부품문제" localSheetId="13" hidden="1">{#N/A,#N/A,FALSE,"단축1";#N/A,#N/A,FALSE,"단축2";#N/A,#N/A,FALSE,"단축3";#N/A,#N/A,FALSE,"장축";#N/A,#N/A,FALSE,"4WD"}</definedName>
    <definedName name="부품문제" localSheetId="14" hidden="1">{#N/A,#N/A,FALSE,"단축1";#N/A,#N/A,FALSE,"단축2";#N/A,#N/A,FALSE,"단축3";#N/A,#N/A,FALSE,"장축";#N/A,#N/A,FALSE,"4WD"}</definedName>
    <definedName name="부품문제" localSheetId="15" hidden="1">{#N/A,#N/A,FALSE,"단축1";#N/A,#N/A,FALSE,"단축2";#N/A,#N/A,FALSE,"단축3";#N/A,#N/A,FALSE,"장축";#N/A,#N/A,FALSE,"4WD"}</definedName>
    <definedName name="부품문제" hidden="1">{#N/A,#N/A,FALSE,"단축1";#N/A,#N/A,FALSE,"단축2";#N/A,#N/A,FALSE,"단축3";#N/A,#N/A,FALSE,"장축";#N/A,#N/A,FALSE,"4WD"}</definedName>
    <definedName name="부품이력대장을" localSheetId="7" hidden="1">{#N/A,#N/A,FALSE,"단축1";#N/A,#N/A,FALSE,"단축2";#N/A,#N/A,FALSE,"단축3";#N/A,#N/A,FALSE,"장축";#N/A,#N/A,FALSE,"4WD"}</definedName>
    <definedName name="부품이력대장을" localSheetId="16" hidden="1">{#N/A,#N/A,FALSE,"단축1";#N/A,#N/A,FALSE,"단축2";#N/A,#N/A,FALSE,"단축3";#N/A,#N/A,FALSE,"장축";#N/A,#N/A,FALSE,"4WD"}</definedName>
    <definedName name="부품이력대장을" localSheetId="17" hidden="1">{#N/A,#N/A,FALSE,"단축1";#N/A,#N/A,FALSE,"단축2";#N/A,#N/A,FALSE,"단축3";#N/A,#N/A,FALSE,"장축";#N/A,#N/A,FALSE,"4WD"}</definedName>
    <definedName name="부품이력대장을" localSheetId="13" hidden="1">{#N/A,#N/A,FALSE,"단축1";#N/A,#N/A,FALSE,"단축2";#N/A,#N/A,FALSE,"단축3";#N/A,#N/A,FALSE,"장축";#N/A,#N/A,FALSE,"4WD"}</definedName>
    <definedName name="부품이력대장을" localSheetId="14" hidden="1">{#N/A,#N/A,FALSE,"단축1";#N/A,#N/A,FALSE,"단축2";#N/A,#N/A,FALSE,"단축3";#N/A,#N/A,FALSE,"장축";#N/A,#N/A,FALSE,"4WD"}</definedName>
    <definedName name="부품이력대장을" localSheetId="15" hidden="1">{#N/A,#N/A,FALSE,"단축1";#N/A,#N/A,FALSE,"단축2";#N/A,#N/A,FALSE,"단축3";#N/A,#N/A,FALSE,"장축";#N/A,#N/A,FALSE,"4WD"}</definedName>
    <definedName name="부품이력대장을" hidden="1">{#N/A,#N/A,FALSE,"단축1";#N/A,#N/A,FALSE,"단축2";#N/A,#N/A,FALSE,"단축3";#N/A,#N/A,FALSE,"장축";#N/A,#N/A,FALSE,"4WD"}</definedName>
    <definedName name="부품자료표">#REF!</definedName>
    <definedName name="부품현황" localSheetId="7" hidden="1">{#N/A,#N/A,FALSE,"단축1";#N/A,#N/A,FALSE,"단축2";#N/A,#N/A,FALSE,"단축3";#N/A,#N/A,FALSE,"장축";#N/A,#N/A,FALSE,"4WD"}</definedName>
    <definedName name="부품현황" localSheetId="16" hidden="1">{#N/A,#N/A,FALSE,"단축1";#N/A,#N/A,FALSE,"단축2";#N/A,#N/A,FALSE,"단축3";#N/A,#N/A,FALSE,"장축";#N/A,#N/A,FALSE,"4WD"}</definedName>
    <definedName name="부품현황" localSheetId="6" hidden="1">{#N/A,#N/A,FALSE,"단축1";#N/A,#N/A,FALSE,"단축2";#N/A,#N/A,FALSE,"단축3";#N/A,#N/A,FALSE,"장축";#N/A,#N/A,FALSE,"4WD"}</definedName>
    <definedName name="부품현황" localSheetId="17" hidden="1">{#N/A,#N/A,FALSE,"단축1";#N/A,#N/A,FALSE,"단축2";#N/A,#N/A,FALSE,"단축3";#N/A,#N/A,FALSE,"장축";#N/A,#N/A,FALSE,"4WD"}</definedName>
    <definedName name="부품현황" localSheetId="13" hidden="1">{#N/A,#N/A,FALSE,"단축1";#N/A,#N/A,FALSE,"단축2";#N/A,#N/A,FALSE,"단축3";#N/A,#N/A,FALSE,"장축";#N/A,#N/A,FALSE,"4WD"}</definedName>
    <definedName name="부품현황" localSheetId="14" hidden="1">{#N/A,#N/A,FALSE,"단축1";#N/A,#N/A,FALSE,"단축2";#N/A,#N/A,FALSE,"단축3";#N/A,#N/A,FALSE,"장축";#N/A,#N/A,FALSE,"4WD"}</definedName>
    <definedName name="부품현황" localSheetId="15" hidden="1">{#N/A,#N/A,FALSE,"단축1";#N/A,#N/A,FALSE,"단축2";#N/A,#N/A,FALSE,"단축3";#N/A,#N/A,FALSE,"장축";#N/A,#N/A,FALSE,"4WD"}</definedName>
    <definedName name="부품현황" hidden="1">{#N/A,#N/A,FALSE,"단축1";#N/A,#N/A,FALSE,"단축2";#N/A,#N/A,FALSE,"단축3";#N/A,#N/A,FALSE,"장축";#N/A,#N/A,FALSE,"4WD"}</definedName>
    <definedName name="분" localSheetId="7" hidden="1">{#N/A,#N/A,FALSE,"단축1";#N/A,#N/A,FALSE,"단축2";#N/A,#N/A,FALSE,"단축3";#N/A,#N/A,FALSE,"장축";#N/A,#N/A,FALSE,"4WD"}</definedName>
    <definedName name="분" localSheetId="16" hidden="1">{#N/A,#N/A,FALSE,"단축1";#N/A,#N/A,FALSE,"단축2";#N/A,#N/A,FALSE,"단축3";#N/A,#N/A,FALSE,"장축";#N/A,#N/A,FALSE,"4WD"}</definedName>
    <definedName name="분" localSheetId="6">#REF!</definedName>
    <definedName name="분" localSheetId="17" hidden="1">{#N/A,#N/A,FALSE,"단축1";#N/A,#N/A,FALSE,"단축2";#N/A,#N/A,FALSE,"단축3";#N/A,#N/A,FALSE,"장축";#N/A,#N/A,FALSE,"4WD"}</definedName>
    <definedName name="분" localSheetId="13">#REF!</definedName>
    <definedName name="분" localSheetId="14" hidden="1">{#N/A,#N/A,FALSE,"단축1";#N/A,#N/A,FALSE,"단축2";#N/A,#N/A,FALSE,"단축3";#N/A,#N/A,FALSE,"장축";#N/A,#N/A,FALSE,"4WD"}</definedName>
    <definedName name="분" localSheetId="15" hidden="1">{#N/A,#N/A,FALSE,"단축1";#N/A,#N/A,FALSE,"단축2";#N/A,#N/A,FALSE,"단축3";#N/A,#N/A,FALSE,"장축";#N/A,#N/A,FALSE,"4WD"}</definedName>
    <definedName name="분" hidden="1">{#N/A,#N/A,FALSE,"단축1";#N/A,#N/A,FALSE,"단축2";#N/A,#N/A,FALSE,"단축3";#N/A,#N/A,FALSE,"장축";#N/A,#N/A,FALSE,"4WD"}</definedName>
    <definedName name="분기별" localSheetId="7" hidden="1">{#N/A,#N/A,TRUE,"Y생산";#N/A,#N/A,TRUE,"Y판매";#N/A,#N/A,TRUE,"Y총물량";#N/A,#N/A,TRUE,"Y능력";#N/A,#N/A,TRUE,"YKD"}</definedName>
    <definedName name="분기별" localSheetId="16" hidden="1">{#N/A,#N/A,TRUE,"Y생산";#N/A,#N/A,TRUE,"Y판매";#N/A,#N/A,TRUE,"Y총물량";#N/A,#N/A,TRUE,"Y능력";#N/A,#N/A,TRUE,"YKD"}</definedName>
    <definedName name="분기별" localSheetId="6" hidden="1">{#N/A,#N/A,TRUE,"Y생산";#N/A,#N/A,TRUE,"Y판매";#N/A,#N/A,TRUE,"Y총물량";#N/A,#N/A,TRUE,"Y능력";#N/A,#N/A,TRUE,"YKD"}</definedName>
    <definedName name="분기별" localSheetId="17" hidden="1">{#N/A,#N/A,TRUE,"Y생산";#N/A,#N/A,TRUE,"Y판매";#N/A,#N/A,TRUE,"Y총물량";#N/A,#N/A,TRUE,"Y능력";#N/A,#N/A,TRUE,"YKD"}</definedName>
    <definedName name="분기별" localSheetId="13" hidden="1">{#N/A,#N/A,TRUE,"Y생산";#N/A,#N/A,TRUE,"Y판매";#N/A,#N/A,TRUE,"Y총물량";#N/A,#N/A,TRUE,"Y능력";#N/A,#N/A,TRUE,"YKD"}</definedName>
    <definedName name="분기별" localSheetId="14" hidden="1">{#N/A,#N/A,TRUE,"Y생산";#N/A,#N/A,TRUE,"Y판매";#N/A,#N/A,TRUE,"Y총물량";#N/A,#N/A,TRUE,"Y능력";#N/A,#N/A,TRUE,"YKD"}</definedName>
    <definedName name="분기별" localSheetId="15" hidden="1">{#N/A,#N/A,TRUE,"Y생산";#N/A,#N/A,TRUE,"Y판매";#N/A,#N/A,TRUE,"Y총물량";#N/A,#N/A,TRUE,"Y능력";#N/A,#N/A,TRUE,"YKD"}</definedName>
    <definedName name="분기별" hidden="1">{#N/A,#N/A,TRUE,"Y생산";#N/A,#N/A,TRUE,"Y판매";#N/A,#N/A,TRUE,"Y총물량";#N/A,#N/A,TRUE,"Y능력";#N/A,#N/A,TRUE,"YKD"}</definedName>
    <definedName name="분포도">#REF!</definedName>
    <definedName name="불량율">#REF!</definedName>
    <definedName name="불량재고경비실적" localSheetId="7" hidden="1">{#N/A,#N/A,TRUE,"Y생산";#N/A,#N/A,TRUE,"Y판매";#N/A,#N/A,TRUE,"Y총물량";#N/A,#N/A,TRUE,"Y능력";#N/A,#N/A,TRUE,"YKD"}</definedName>
    <definedName name="불량재고경비실적" localSheetId="16" hidden="1">{#N/A,#N/A,TRUE,"Y생산";#N/A,#N/A,TRUE,"Y판매";#N/A,#N/A,TRUE,"Y총물량";#N/A,#N/A,TRUE,"Y능력";#N/A,#N/A,TRUE,"YKD"}</definedName>
    <definedName name="불량재고경비실적" localSheetId="6" hidden="1">{#N/A,#N/A,TRUE,"Y생산";#N/A,#N/A,TRUE,"Y판매";#N/A,#N/A,TRUE,"Y총물량";#N/A,#N/A,TRUE,"Y능력";#N/A,#N/A,TRUE,"YKD"}</definedName>
    <definedName name="불량재고경비실적" localSheetId="17" hidden="1">{#N/A,#N/A,TRUE,"Y생산";#N/A,#N/A,TRUE,"Y판매";#N/A,#N/A,TRUE,"Y총물량";#N/A,#N/A,TRUE,"Y능력";#N/A,#N/A,TRUE,"YKD"}</definedName>
    <definedName name="불량재고경비실적" localSheetId="13" hidden="1">{#N/A,#N/A,TRUE,"Y생산";#N/A,#N/A,TRUE,"Y판매";#N/A,#N/A,TRUE,"Y총물량";#N/A,#N/A,TRUE,"Y능력";#N/A,#N/A,TRUE,"YKD"}</definedName>
    <definedName name="불량재고경비실적" localSheetId="14" hidden="1">{#N/A,#N/A,TRUE,"Y생산";#N/A,#N/A,TRUE,"Y판매";#N/A,#N/A,TRUE,"Y총물량";#N/A,#N/A,TRUE,"Y능력";#N/A,#N/A,TRUE,"YKD"}</definedName>
    <definedName name="불량재고경비실적" localSheetId="15" hidden="1">{#N/A,#N/A,TRUE,"Y생산";#N/A,#N/A,TRUE,"Y판매";#N/A,#N/A,TRUE,"Y총물량";#N/A,#N/A,TRUE,"Y능력";#N/A,#N/A,TRUE,"YKD"}</definedName>
    <definedName name="불량재고경비실적" hidden="1">{#N/A,#N/A,TRUE,"Y생산";#N/A,#N/A,TRUE,"Y판매";#N/A,#N/A,TRUE,"Y총물량";#N/A,#N/A,TRUE,"Y능력";#N/A,#N/A,TRUE,"YKD"}</definedName>
    <definedName name="브레이크" localSheetId="6">#REF!</definedName>
    <definedName name="브레이크">#REF!</definedName>
    <definedName name="비">#REF!</definedName>
    <definedName name="비겨">#REF!</definedName>
    <definedName name="비교">#REF!</definedName>
    <definedName name="비교1">#REF!</definedName>
    <definedName name="비교111">#REF!</definedName>
    <definedName name="비교A">#REF!</definedName>
    <definedName name="비교원가" hidden="1">#REF!</definedName>
    <definedName name="비교원가1">#REF!</definedName>
    <definedName name="비교차종" localSheetId="7" hidden="1">{#N/A,#N/A,FALSE,"단축1";#N/A,#N/A,FALSE,"단축2";#N/A,#N/A,FALSE,"단축3";#N/A,#N/A,FALSE,"장축";#N/A,#N/A,FALSE,"4WD"}</definedName>
    <definedName name="비교차종" localSheetId="16" hidden="1">{#N/A,#N/A,FALSE,"단축1";#N/A,#N/A,FALSE,"단축2";#N/A,#N/A,FALSE,"단축3";#N/A,#N/A,FALSE,"장축";#N/A,#N/A,FALSE,"4WD"}</definedName>
    <definedName name="비교차종" localSheetId="6" hidden="1">{#N/A,#N/A,FALSE,"단축1";#N/A,#N/A,FALSE,"단축2";#N/A,#N/A,FALSE,"단축3";#N/A,#N/A,FALSE,"장축";#N/A,#N/A,FALSE,"4WD"}</definedName>
    <definedName name="비교차종" localSheetId="17" hidden="1">{#N/A,#N/A,FALSE,"단축1";#N/A,#N/A,FALSE,"단축2";#N/A,#N/A,FALSE,"단축3";#N/A,#N/A,FALSE,"장축";#N/A,#N/A,FALSE,"4WD"}</definedName>
    <definedName name="비교차종" localSheetId="13" hidden="1">{#N/A,#N/A,FALSE,"단축1";#N/A,#N/A,FALSE,"단축2";#N/A,#N/A,FALSE,"단축3";#N/A,#N/A,FALSE,"장축";#N/A,#N/A,FALSE,"4WD"}</definedName>
    <definedName name="비교차종" localSheetId="14" hidden="1">{#N/A,#N/A,FALSE,"단축1";#N/A,#N/A,FALSE,"단축2";#N/A,#N/A,FALSE,"단축3";#N/A,#N/A,FALSE,"장축";#N/A,#N/A,FALSE,"4WD"}</definedName>
    <definedName name="비교차종" localSheetId="15" hidden="1">{#N/A,#N/A,FALSE,"단축1";#N/A,#N/A,FALSE,"단축2";#N/A,#N/A,FALSE,"단축3";#N/A,#N/A,FALSE,"장축";#N/A,#N/A,FALSE,"4WD"}</definedName>
    <definedName name="비교차종" hidden="1">{#N/A,#N/A,FALSE,"단축1";#N/A,#N/A,FALSE,"단축2";#N/A,#N/A,FALSE,"단축3";#N/A,#N/A,FALSE,"장축";#N/A,#N/A,FALSE,"4WD"}</definedName>
    <definedName name="비목요약">#REF!</definedName>
    <definedName name="비비" localSheetId="7" hidden="1">{#N/A,#N/A,FALSE,"단축1";#N/A,#N/A,FALSE,"단축2";#N/A,#N/A,FALSE,"단축3";#N/A,#N/A,FALSE,"장축";#N/A,#N/A,FALSE,"4WD"}</definedName>
    <definedName name="비비" localSheetId="16" hidden="1">{#N/A,#N/A,FALSE,"단축1";#N/A,#N/A,FALSE,"단축2";#N/A,#N/A,FALSE,"단축3";#N/A,#N/A,FALSE,"장축";#N/A,#N/A,FALSE,"4WD"}</definedName>
    <definedName name="비비" localSheetId="17" hidden="1">{#N/A,#N/A,FALSE,"단축1";#N/A,#N/A,FALSE,"단축2";#N/A,#N/A,FALSE,"단축3";#N/A,#N/A,FALSE,"장축";#N/A,#N/A,FALSE,"4WD"}</definedName>
    <definedName name="비비" localSheetId="13" hidden="1">{#N/A,#N/A,FALSE,"단축1";#N/A,#N/A,FALSE,"단축2";#N/A,#N/A,FALSE,"단축3";#N/A,#N/A,FALSE,"장축";#N/A,#N/A,FALSE,"4WD"}</definedName>
    <definedName name="비비" localSheetId="14" hidden="1">{#N/A,#N/A,FALSE,"단축1";#N/A,#N/A,FALSE,"단축2";#N/A,#N/A,FALSE,"단축3";#N/A,#N/A,FALSE,"장축";#N/A,#N/A,FALSE,"4WD"}</definedName>
    <definedName name="비비" localSheetId="15" hidden="1">{#N/A,#N/A,FALSE,"단축1";#N/A,#N/A,FALSE,"단축2";#N/A,#N/A,FALSE,"단축3";#N/A,#N/A,FALSE,"장축";#N/A,#N/A,FALSE,"4WD"}</definedName>
    <definedName name="비비" hidden="1">{#N/A,#N/A,FALSE,"단축1";#N/A,#N/A,FALSE,"단축2";#N/A,#N/A,FALSE,"단축3";#N/A,#N/A,FALSE,"장축";#N/A,#N/A,FALSE,"4WD"}</definedName>
    <definedName name="비율">#REF!</definedName>
    <definedName name="비품투자">#REF!</definedName>
    <definedName name="빈" localSheetId="7" hidden="1">{#N/A,#N/A,FALSE,"단축1";#N/A,#N/A,FALSE,"단축2";#N/A,#N/A,FALSE,"단축3";#N/A,#N/A,FALSE,"장축";#N/A,#N/A,FALSE,"4WD"}</definedName>
    <definedName name="빈" localSheetId="16" hidden="1">{#N/A,#N/A,FALSE,"단축1";#N/A,#N/A,FALSE,"단축2";#N/A,#N/A,FALSE,"단축3";#N/A,#N/A,FALSE,"장축";#N/A,#N/A,FALSE,"4WD"}</definedName>
    <definedName name="빈" localSheetId="6">#REF!</definedName>
    <definedName name="빈" localSheetId="17" hidden="1">{#N/A,#N/A,FALSE,"단축1";#N/A,#N/A,FALSE,"단축2";#N/A,#N/A,FALSE,"단축3";#N/A,#N/A,FALSE,"장축";#N/A,#N/A,FALSE,"4WD"}</definedName>
    <definedName name="빈" localSheetId="13">#REF!</definedName>
    <definedName name="빈" localSheetId="14" hidden="1">{#N/A,#N/A,FALSE,"단축1";#N/A,#N/A,FALSE,"단축2";#N/A,#N/A,FALSE,"단축3";#N/A,#N/A,FALSE,"장축";#N/A,#N/A,FALSE,"4WD"}</definedName>
    <definedName name="빈" localSheetId="15" hidden="1">{#N/A,#N/A,FALSE,"단축1";#N/A,#N/A,FALSE,"단축2";#N/A,#N/A,FALSE,"단축3";#N/A,#N/A,FALSE,"장축";#N/A,#N/A,FALSE,"4WD"}</definedName>
    <definedName name="빈" hidden="1">{#N/A,#N/A,FALSE,"단축1";#N/A,#N/A,FALSE,"단축2";#N/A,#N/A,FALSE,"단축3";#N/A,#N/A,FALSE,"장축";#N/A,#N/A,FALSE,"4WD"}</definedName>
    <definedName name="빈양결과" localSheetId="6">#REF!</definedName>
    <definedName name="빈양결과">#REF!</definedName>
    <definedName name="ㅃ" localSheetId="7" hidden="1">{#N/A,#N/A,FALSE,"단축1";#N/A,#N/A,FALSE,"단축2";#N/A,#N/A,FALSE,"단축3";#N/A,#N/A,FALSE,"장축";#N/A,#N/A,FALSE,"4WD"}</definedName>
    <definedName name="ㅃ" localSheetId="16" hidden="1">{#N/A,#N/A,FALSE,"단축1";#N/A,#N/A,FALSE,"단축2";#N/A,#N/A,FALSE,"단축3";#N/A,#N/A,FALSE,"장축";#N/A,#N/A,FALSE,"4WD"}</definedName>
    <definedName name="ㅃ" localSheetId="17" hidden="1">{#N/A,#N/A,FALSE,"단축1";#N/A,#N/A,FALSE,"단축2";#N/A,#N/A,FALSE,"단축3";#N/A,#N/A,FALSE,"장축";#N/A,#N/A,FALSE,"4WD"}</definedName>
    <definedName name="ㅃ" localSheetId="14" hidden="1">{#N/A,#N/A,FALSE,"단축1";#N/A,#N/A,FALSE,"단축2";#N/A,#N/A,FALSE,"단축3";#N/A,#N/A,FALSE,"장축";#N/A,#N/A,FALSE,"4WD"}</definedName>
    <definedName name="ㅃ" localSheetId="15" hidden="1">{#N/A,#N/A,FALSE,"단축1";#N/A,#N/A,FALSE,"단축2";#N/A,#N/A,FALSE,"단축3";#N/A,#N/A,FALSE,"장축";#N/A,#N/A,FALSE,"4WD"}</definedName>
    <definedName name="ㅃ" hidden="1">{#N/A,#N/A,FALSE,"단축1";#N/A,#N/A,FALSE,"단축2";#N/A,#N/A,FALSE,"단축3";#N/A,#N/A,FALSE,"장축";#N/A,#N/A,FALSE,"4WD"}</definedName>
    <definedName name="ㅅ" localSheetId="6" hidden="1">{#N/A,#N/A,TRUE,"Y생산";#N/A,#N/A,TRUE,"Y판매";#N/A,#N/A,TRUE,"Y총물량";#N/A,#N/A,TRUE,"Y능력";#N/A,#N/A,TRUE,"YKD"}</definedName>
    <definedName name="ㅅ" localSheetId="13" hidden="1">{#N/A,#N/A,TRUE,"Y생산";#N/A,#N/A,TRUE,"Y판매";#N/A,#N/A,TRUE,"Y총물량";#N/A,#N/A,TRUE,"Y능력";#N/A,#N/A,TRUE,"YKD"}</definedName>
    <definedName name="ㅅ">#REF!</definedName>
    <definedName name="ㅅ7">#REF!</definedName>
    <definedName name="ㅅㄱ">#REF!</definedName>
    <definedName name="ㅅ겨ㅛ" localSheetId="13">[6]!ㅅ겨ㅛ</definedName>
    <definedName name="ㅅ겨ㅛ">[7]!ㅅ겨ㅛ</definedName>
    <definedName name="ㅅ교" localSheetId="7" hidden="1">{#N/A,#N/A,FALSE,"단축1";#N/A,#N/A,FALSE,"단축2";#N/A,#N/A,FALSE,"단축3";#N/A,#N/A,FALSE,"장축";#N/A,#N/A,FALSE,"4WD"}</definedName>
    <definedName name="ㅅ교" localSheetId="16" hidden="1">{#N/A,#N/A,FALSE,"단축1";#N/A,#N/A,FALSE,"단축2";#N/A,#N/A,FALSE,"단축3";#N/A,#N/A,FALSE,"장축";#N/A,#N/A,FALSE,"4WD"}</definedName>
    <definedName name="ㅅ교" localSheetId="6" hidden="1">{#N/A,#N/A,FALSE,"단축1";#N/A,#N/A,FALSE,"단축2";#N/A,#N/A,FALSE,"단축3";#N/A,#N/A,FALSE,"장축";#N/A,#N/A,FALSE,"4WD"}</definedName>
    <definedName name="ㅅ교" localSheetId="17" hidden="1">{#N/A,#N/A,FALSE,"단축1";#N/A,#N/A,FALSE,"단축2";#N/A,#N/A,FALSE,"단축3";#N/A,#N/A,FALSE,"장축";#N/A,#N/A,FALSE,"4WD"}</definedName>
    <definedName name="ㅅ교" localSheetId="13" hidden="1">{#N/A,#N/A,FALSE,"단축1";#N/A,#N/A,FALSE,"단축2";#N/A,#N/A,FALSE,"단축3";#N/A,#N/A,FALSE,"장축";#N/A,#N/A,FALSE,"4WD"}</definedName>
    <definedName name="ㅅ교" localSheetId="14" hidden="1">{#N/A,#N/A,FALSE,"단축1";#N/A,#N/A,FALSE,"단축2";#N/A,#N/A,FALSE,"단축3";#N/A,#N/A,FALSE,"장축";#N/A,#N/A,FALSE,"4WD"}</definedName>
    <definedName name="ㅅ교" localSheetId="15" hidden="1">{#N/A,#N/A,FALSE,"단축1";#N/A,#N/A,FALSE,"단축2";#N/A,#N/A,FALSE,"단축3";#N/A,#N/A,FALSE,"장축";#N/A,#N/A,FALSE,"4WD"}</definedName>
    <definedName name="ㅅ교" hidden="1">{#N/A,#N/A,FALSE,"단축1";#N/A,#N/A,FALSE,"단축2";#N/A,#N/A,FALSE,"단축3";#N/A,#N/A,FALSE,"장축";#N/A,#N/A,FALSE,"4WD"}</definedName>
    <definedName name="ㅅㄳㄱㄳㄳㄳ" localSheetId="7" hidden="1">{#N/A,#N/A,FALSE,"단축1";#N/A,#N/A,FALSE,"단축2";#N/A,#N/A,FALSE,"단축3";#N/A,#N/A,FALSE,"장축";#N/A,#N/A,FALSE,"4WD"}</definedName>
    <definedName name="ㅅㄳㄱㄳㄳㄳ" localSheetId="16" hidden="1">{#N/A,#N/A,FALSE,"단축1";#N/A,#N/A,FALSE,"단축2";#N/A,#N/A,FALSE,"단축3";#N/A,#N/A,FALSE,"장축";#N/A,#N/A,FALSE,"4WD"}</definedName>
    <definedName name="ㅅㄳㄱㄳㄳㄳ" localSheetId="17" hidden="1">{#N/A,#N/A,FALSE,"단축1";#N/A,#N/A,FALSE,"단축2";#N/A,#N/A,FALSE,"단축3";#N/A,#N/A,FALSE,"장축";#N/A,#N/A,FALSE,"4WD"}</definedName>
    <definedName name="ㅅㄳㄱㄳㄳㄳ" localSheetId="13" hidden="1">{#N/A,#N/A,FALSE,"단축1";#N/A,#N/A,FALSE,"단축2";#N/A,#N/A,FALSE,"단축3";#N/A,#N/A,FALSE,"장축";#N/A,#N/A,FALSE,"4WD"}</definedName>
    <definedName name="ㅅㄳㄱㄳㄳㄳ" localSheetId="14" hidden="1">{#N/A,#N/A,FALSE,"단축1";#N/A,#N/A,FALSE,"단축2";#N/A,#N/A,FALSE,"단축3";#N/A,#N/A,FALSE,"장축";#N/A,#N/A,FALSE,"4WD"}</definedName>
    <definedName name="ㅅㄳㄱㄳㄳㄳ" localSheetId="15" hidden="1">{#N/A,#N/A,FALSE,"단축1";#N/A,#N/A,FALSE,"단축2";#N/A,#N/A,FALSE,"단축3";#N/A,#N/A,FALSE,"장축";#N/A,#N/A,FALSE,"4WD"}</definedName>
    <definedName name="ㅅㄳㄱㄳㄳㄳ" hidden="1">{#N/A,#N/A,FALSE,"단축1";#N/A,#N/A,FALSE,"단축2";#N/A,#N/A,FALSE,"단축3";#N/A,#N/A,FALSE,"장축";#N/A,#N/A,FALSE,"4WD"}</definedName>
    <definedName name="ㅅㄷㅈㅈㅈㅈ" localSheetId="7" hidden="1">{#N/A,#N/A,FALSE,"신규dep";#N/A,#N/A,FALSE,"신규dep-금형상각후";#N/A,#N/A,FALSE,"신규dep-연구비상각후";#N/A,#N/A,FALSE,"신규dep-기계,공구상각후"}</definedName>
    <definedName name="ㅅㄷㅈㅈㅈㅈ" localSheetId="16" hidden="1">{#N/A,#N/A,FALSE,"신규dep";#N/A,#N/A,FALSE,"신규dep-금형상각후";#N/A,#N/A,FALSE,"신규dep-연구비상각후";#N/A,#N/A,FALSE,"신규dep-기계,공구상각후"}</definedName>
    <definedName name="ㅅㄷㅈㅈㅈㅈ" localSheetId="17" hidden="1">{#N/A,#N/A,FALSE,"신규dep";#N/A,#N/A,FALSE,"신규dep-금형상각후";#N/A,#N/A,FALSE,"신규dep-연구비상각후";#N/A,#N/A,FALSE,"신규dep-기계,공구상각후"}</definedName>
    <definedName name="ㅅㄷㅈㅈㅈㅈ" localSheetId="13" hidden="1">{#N/A,#N/A,FALSE,"신규dep";#N/A,#N/A,FALSE,"신규dep-금형상각후";#N/A,#N/A,FALSE,"신규dep-연구비상각후";#N/A,#N/A,FALSE,"신규dep-기계,공구상각후"}</definedName>
    <definedName name="ㅅㄷㅈㅈㅈㅈ" localSheetId="14" hidden="1">{#N/A,#N/A,FALSE,"신규dep";#N/A,#N/A,FALSE,"신규dep-금형상각후";#N/A,#N/A,FALSE,"신규dep-연구비상각후";#N/A,#N/A,FALSE,"신규dep-기계,공구상각후"}</definedName>
    <definedName name="ㅅㄷㅈㅈㅈㅈ" localSheetId="15" hidden="1">{#N/A,#N/A,FALSE,"신규dep";#N/A,#N/A,FALSE,"신규dep-금형상각후";#N/A,#N/A,FALSE,"신규dep-연구비상각후";#N/A,#N/A,FALSE,"신규dep-기계,공구상각후"}</definedName>
    <definedName name="ㅅㄷㅈㅈㅈㅈ" hidden="1">{#N/A,#N/A,FALSE,"신규dep";#N/A,#N/A,FALSE,"신규dep-금형상각후";#N/A,#N/A,FALSE,"신규dep-연구비상각후";#N/A,#N/A,FALSE,"신규dep-기계,공구상각후"}</definedName>
    <definedName name="ㅅㅅ" localSheetId="6">#REF!</definedName>
    <definedName name="ㅅㅅ">#REF!</definedName>
    <definedName name="ㅅㅅㅅ" localSheetId="7" hidden="1">{#N/A,#N/A,FALSE,"단축1";#N/A,#N/A,FALSE,"단축2";#N/A,#N/A,FALSE,"단축3";#N/A,#N/A,FALSE,"장축";#N/A,#N/A,FALSE,"4WD"}</definedName>
    <definedName name="ㅅㅅㅅ" localSheetId="16" hidden="1">{#N/A,#N/A,FALSE,"단축1";#N/A,#N/A,FALSE,"단축2";#N/A,#N/A,FALSE,"단축3";#N/A,#N/A,FALSE,"장축";#N/A,#N/A,FALSE,"4WD"}</definedName>
    <definedName name="ㅅㅅㅅ" localSheetId="6" hidden="1">{#N/A,#N/A,FALSE,"단축1";#N/A,#N/A,FALSE,"단축2";#N/A,#N/A,FALSE,"단축3";#N/A,#N/A,FALSE,"장축";#N/A,#N/A,FALSE,"4WD"}</definedName>
    <definedName name="ㅅㅅㅅ" localSheetId="17" hidden="1">{#N/A,#N/A,FALSE,"단축1";#N/A,#N/A,FALSE,"단축2";#N/A,#N/A,FALSE,"단축3";#N/A,#N/A,FALSE,"장축";#N/A,#N/A,FALSE,"4WD"}</definedName>
    <definedName name="ㅅㅅㅅ" localSheetId="13" hidden="1">{#N/A,#N/A,FALSE,"단축1";#N/A,#N/A,FALSE,"단축2";#N/A,#N/A,FALSE,"단축3";#N/A,#N/A,FALSE,"장축";#N/A,#N/A,FALSE,"4WD"}</definedName>
    <definedName name="ㅅㅅㅅ" localSheetId="14" hidden="1">{#N/A,#N/A,FALSE,"단축1";#N/A,#N/A,FALSE,"단축2";#N/A,#N/A,FALSE,"단축3";#N/A,#N/A,FALSE,"장축";#N/A,#N/A,FALSE,"4WD"}</definedName>
    <definedName name="ㅅㅅㅅ" localSheetId="15" hidden="1">{#N/A,#N/A,FALSE,"단축1";#N/A,#N/A,FALSE,"단축2";#N/A,#N/A,FALSE,"단축3";#N/A,#N/A,FALSE,"장축";#N/A,#N/A,FALSE,"4WD"}</definedName>
    <definedName name="ㅅㅅㅅ" hidden="1">{#N/A,#N/A,FALSE,"단축1";#N/A,#N/A,FALSE,"단축2";#N/A,#N/A,FALSE,"단축3";#N/A,#N/A,FALSE,"장축";#N/A,#N/A,FALSE,"4WD"}</definedName>
    <definedName name="ㅅㅅㅅㅅ" localSheetId="13">BlankMacro1</definedName>
    <definedName name="ㅅㅅㅅㅅ">#N/A</definedName>
    <definedName name="ㅅㅅㅅㅅㅅ" localSheetId="7" hidden="1">{#N/A,#N/A,FALSE,"단축1";#N/A,#N/A,FALSE,"단축2";#N/A,#N/A,FALSE,"단축3";#N/A,#N/A,FALSE,"장축";#N/A,#N/A,FALSE,"4WD"}</definedName>
    <definedName name="ㅅㅅㅅㅅㅅ" localSheetId="16" hidden="1">{#N/A,#N/A,FALSE,"단축1";#N/A,#N/A,FALSE,"단축2";#N/A,#N/A,FALSE,"단축3";#N/A,#N/A,FALSE,"장축";#N/A,#N/A,FALSE,"4WD"}</definedName>
    <definedName name="ㅅㅅㅅㅅㅅ" localSheetId="17" hidden="1">{#N/A,#N/A,FALSE,"단축1";#N/A,#N/A,FALSE,"단축2";#N/A,#N/A,FALSE,"단축3";#N/A,#N/A,FALSE,"장축";#N/A,#N/A,FALSE,"4WD"}</definedName>
    <definedName name="ㅅㅅㅅㅅㅅ" localSheetId="13" hidden="1">{#N/A,#N/A,FALSE,"단축1";#N/A,#N/A,FALSE,"단축2";#N/A,#N/A,FALSE,"단축3";#N/A,#N/A,FALSE,"장축";#N/A,#N/A,FALSE,"4WD"}</definedName>
    <definedName name="ㅅㅅㅅㅅㅅ" localSheetId="14" hidden="1">{#N/A,#N/A,FALSE,"단축1";#N/A,#N/A,FALSE,"단축2";#N/A,#N/A,FALSE,"단축3";#N/A,#N/A,FALSE,"장축";#N/A,#N/A,FALSE,"4WD"}</definedName>
    <definedName name="ㅅㅅㅅㅅㅅ" localSheetId="15" hidden="1">{#N/A,#N/A,FALSE,"단축1";#N/A,#N/A,FALSE,"단축2";#N/A,#N/A,FALSE,"단축3";#N/A,#N/A,FALSE,"장축";#N/A,#N/A,FALSE,"4WD"}</definedName>
    <definedName name="ㅅㅅㅅㅅㅅ" hidden="1">{#N/A,#N/A,FALSE,"단축1";#N/A,#N/A,FALSE,"단축2";#N/A,#N/A,FALSE,"단축3";#N/A,#N/A,FALSE,"장축";#N/A,#N/A,FALSE,"4WD"}</definedName>
    <definedName name="ㅅㅅㅅㅅㅅㅅㅅㅅㅅㅅㅅㅅㅅㅅ" localSheetId="7">BlankMacro1</definedName>
    <definedName name="ㅅㅅㅅㅅㅅㅅㅅㅅㅅㅅㅅㅅㅅㅅ" localSheetId="16">BlankMacro1</definedName>
    <definedName name="ㅅㅅㅅㅅㅅㅅㅅㅅㅅㅅㅅㅅㅅㅅ" localSheetId="17">BlankMacro1</definedName>
    <definedName name="ㅅㅅㅅㅅㅅㅅㅅㅅㅅㅅㅅㅅㅅㅅ" localSheetId="10">BlankMacro1</definedName>
    <definedName name="ㅅㅅㅅㅅㅅㅅㅅㅅㅅㅅㅅㅅㅅㅅ" localSheetId="8">BlankMacro1</definedName>
    <definedName name="ㅅㅅㅅㅅㅅㅅㅅㅅㅅㅅㅅㅅㅅㅅ" localSheetId="0">BlankMacro1</definedName>
    <definedName name="ㅅㅅㅅㅅㅅㅅㅅㅅㅅㅅㅅㅅㅅㅅ" localSheetId="13">BlankMacro1</definedName>
    <definedName name="ㅅㅅㅅㅅㅅㅅㅅㅅㅅㅅㅅㅅㅅㅅ" localSheetId="14">BlankMacro1</definedName>
    <definedName name="ㅅㅅㅅㅅㅅㅅㅅㅅㅅㅅㅅㅅㅅㅅ" localSheetId="11">BlankMacro1</definedName>
    <definedName name="ㅅㅅㅅㅅㅅㅅㅅㅅㅅㅅㅅㅅㅅㅅ" localSheetId="15">BlankMacro1</definedName>
    <definedName name="ㅅㅅㅅㅅㅅㅅㅅㅅㅅㅅㅅㅅㅅㅅ">BlankMacro1</definedName>
    <definedName name="ㅅㅅㅅㅅㅅㅅㅅㅅㅅㅅㅅㅅㅅㅅㅅㅅㅅㅅㅅㅅㅅㅅㅅ" localSheetId="7">BlankMacro1</definedName>
    <definedName name="ㅅㅅㅅㅅㅅㅅㅅㅅㅅㅅㅅㅅㅅㅅㅅㅅㅅㅅㅅㅅㅅㅅㅅ" localSheetId="16">BlankMacro1</definedName>
    <definedName name="ㅅㅅㅅㅅㅅㅅㅅㅅㅅㅅㅅㅅㅅㅅㅅㅅㅅㅅㅅㅅㅅㅅㅅ" localSheetId="17">BlankMacro1</definedName>
    <definedName name="ㅅㅅㅅㅅㅅㅅㅅㅅㅅㅅㅅㅅㅅㅅㅅㅅㅅㅅㅅㅅㅅㅅㅅ" localSheetId="10">BlankMacro1</definedName>
    <definedName name="ㅅㅅㅅㅅㅅㅅㅅㅅㅅㅅㅅㅅㅅㅅㅅㅅㅅㅅㅅㅅㅅㅅㅅ" localSheetId="8">BlankMacro1</definedName>
    <definedName name="ㅅㅅㅅㅅㅅㅅㅅㅅㅅㅅㅅㅅㅅㅅㅅㅅㅅㅅㅅㅅㅅㅅㅅ" localSheetId="0">BlankMacro1</definedName>
    <definedName name="ㅅㅅㅅㅅㅅㅅㅅㅅㅅㅅㅅㅅㅅㅅㅅㅅㅅㅅㅅㅅㅅㅅㅅ" localSheetId="13">BlankMacro1</definedName>
    <definedName name="ㅅㅅㅅㅅㅅㅅㅅㅅㅅㅅㅅㅅㅅㅅㅅㅅㅅㅅㅅㅅㅅㅅㅅ" localSheetId="14">BlankMacro1</definedName>
    <definedName name="ㅅㅅㅅㅅㅅㅅㅅㅅㅅㅅㅅㅅㅅㅅㅅㅅㅅㅅㅅㅅㅅㅅㅅ" localSheetId="11">BlankMacro1</definedName>
    <definedName name="ㅅㅅㅅㅅㅅㅅㅅㅅㅅㅅㅅㅅㅅㅅㅅㅅㅅㅅㅅㅅㅅㅅㅅ" localSheetId="15">BlankMacro1</definedName>
    <definedName name="ㅅㅅㅅㅅㅅㅅㅅㅅㅅㅅㅅㅅㅅㅅㅅㅅㅅㅅㅅㅅㅅㅅㅅ">BlankMacro1</definedName>
    <definedName name="ㅅㅅㅅㅅㅅㅅㅅㅅㅅㅅㅅㅅㅅㅅㅅㅅㅅㅅㅅㅅㅅㅅㅅㅅㅅㅅㅅㅅㅅㅅㅅㅅㅅㅅㅅㅅㅅㅅㅅㅅㅅ" localSheetId="7">BlankMacro1</definedName>
    <definedName name="ㅅㅅㅅㅅㅅㅅㅅㅅㅅㅅㅅㅅㅅㅅㅅㅅㅅㅅㅅㅅㅅㅅㅅㅅㅅㅅㅅㅅㅅㅅㅅㅅㅅㅅㅅㅅㅅㅅㅅㅅㅅ" localSheetId="16">BlankMacro1</definedName>
    <definedName name="ㅅㅅㅅㅅㅅㅅㅅㅅㅅㅅㅅㅅㅅㅅㅅㅅㅅㅅㅅㅅㅅㅅㅅㅅㅅㅅㅅㅅㅅㅅㅅㅅㅅㅅㅅㅅㅅㅅㅅㅅㅅ" localSheetId="17">BlankMacro1</definedName>
    <definedName name="ㅅㅅㅅㅅㅅㅅㅅㅅㅅㅅㅅㅅㅅㅅㅅㅅㅅㅅㅅㅅㅅㅅㅅㅅㅅㅅㅅㅅㅅㅅㅅㅅㅅㅅㅅㅅㅅㅅㅅㅅㅅ" localSheetId="10">BlankMacro1</definedName>
    <definedName name="ㅅㅅㅅㅅㅅㅅㅅㅅㅅㅅㅅㅅㅅㅅㅅㅅㅅㅅㅅㅅㅅㅅㅅㅅㅅㅅㅅㅅㅅㅅㅅㅅㅅㅅㅅㅅㅅㅅㅅㅅㅅ" localSheetId="8">BlankMacro1</definedName>
    <definedName name="ㅅㅅㅅㅅㅅㅅㅅㅅㅅㅅㅅㅅㅅㅅㅅㅅㅅㅅㅅㅅㅅㅅㅅㅅㅅㅅㅅㅅㅅㅅㅅㅅㅅㅅㅅㅅㅅㅅㅅㅅㅅ" localSheetId="0">BlankMacro1</definedName>
    <definedName name="ㅅㅅㅅㅅㅅㅅㅅㅅㅅㅅㅅㅅㅅㅅㅅㅅㅅㅅㅅㅅㅅㅅㅅㅅㅅㅅㅅㅅㅅㅅㅅㅅㅅㅅㅅㅅㅅㅅㅅㅅㅅ" localSheetId="13">BlankMacro1</definedName>
    <definedName name="ㅅㅅㅅㅅㅅㅅㅅㅅㅅㅅㅅㅅㅅㅅㅅㅅㅅㅅㅅㅅㅅㅅㅅㅅㅅㅅㅅㅅㅅㅅㅅㅅㅅㅅㅅㅅㅅㅅㅅㅅㅅ" localSheetId="14">BlankMacro1</definedName>
    <definedName name="ㅅㅅㅅㅅㅅㅅㅅㅅㅅㅅㅅㅅㅅㅅㅅㅅㅅㅅㅅㅅㅅㅅㅅㅅㅅㅅㅅㅅㅅㅅㅅㅅㅅㅅㅅㅅㅅㅅㅅㅅㅅ" localSheetId="11">BlankMacro1</definedName>
    <definedName name="ㅅㅅㅅㅅㅅㅅㅅㅅㅅㅅㅅㅅㅅㅅㅅㅅㅅㅅㅅㅅㅅㅅㅅㅅㅅㅅㅅㅅㅅㅅㅅㅅㅅㅅㅅㅅㅅㅅㅅㅅㅅ" localSheetId="15">BlankMacro1</definedName>
    <definedName name="ㅅㅅㅅㅅㅅㅅㅅㅅㅅㅅㅅㅅㅅㅅㅅㅅㅅㅅㅅㅅㅅㅅㅅㅅㅅㅅㅅㅅㅅㅅㅅㅅㅅㅅㅅㅅㅅㅅㅅㅅㅅ">BlankMacro1</definedName>
    <definedName name="ㅅㅅㅅㅅㅅㅅㅅㅅㅅㅅㅅㅅㅅㅅㅅㅅㅅㅅㅅㅅㅅㅅㅅㅅㅅㅅㅅㅅㅅㅅㅅㅅㅅㅅㅅㅅㅅㅅㅅㅅㅅㅅㅅㅅㅅㅅㅅㅅㅅㅅㅅㅅㅅㅅ" localSheetId="7">BlankMacro1</definedName>
    <definedName name="ㅅㅅㅅㅅㅅㅅㅅㅅㅅㅅㅅㅅㅅㅅㅅㅅㅅㅅㅅㅅㅅㅅㅅㅅㅅㅅㅅㅅㅅㅅㅅㅅㅅㅅㅅㅅㅅㅅㅅㅅㅅㅅㅅㅅㅅㅅㅅㅅㅅㅅㅅㅅㅅㅅ" localSheetId="16">BlankMacro1</definedName>
    <definedName name="ㅅㅅㅅㅅㅅㅅㅅㅅㅅㅅㅅㅅㅅㅅㅅㅅㅅㅅㅅㅅㅅㅅㅅㅅㅅㅅㅅㅅㅅㅅㅅㅅㅅㅅㅅㅅㅅㅅㅅㅅㅅㅅㅅㅅㅅㅅㅅㅅㅅㅅㅅㅅㅅㅅ" localSheetId="17">BlankMacro1</definedName>
    <definedName name="ㅅㅅㅅㅅㅅㅅㅅㅅㅅㅅㅅㅅㅅㅅㅅㅅㅅㅅㅅㅅㅅㅅㅅㅅㅅㅅㅅㅅㅅㅅㅅㅅㅅㅅㅅㅅㅅㅅㅅㅅㅅㅅㅅㅅㅅㅅㅅㅅㅅㅅㅅㅅㅅㅅ" localSheetId="10">BlankMacro1</definedName>
    <definedName name="ㅅㅅㅅㅅㅅㅅㅅㅅㅅㅅㅅㅅㅅㅅㅅㅅㅅㅅㅅㅅㅅㅅㅅㅅㅅㅅㅅㅅㅅㅅㅅㅅㅅㅅㅅㅅㅅㅅㅅㅅㅅㅅㅅㅅㅅㅅㅅㅅㅅㅅㅅㅅㅅㅅ" localSheetId="8">BlankMacro1</definedName>
    <definedName name="ㅅㅅㅅㅅㅅㅅㅅㅅㅅㅅㅅㅅㅅㅅㅅㅅㅅㅅㅅㅅㅅㅅㅅㅅㅅㅅㅅㅅㅅㅅㅅㅅㅅㅅㅅㅅㅅㅅㅅㅅㅅㅅㅅㅅㅅㅅㅅㅅㅅㅅㅅㅅㅅㅅ" localSheetId="0">BlankMacro1</definedName>
    <definedName name="ㅅㅅㅅㅅㅅㅅㅅㅅㅅㅅㅅㅅㅅㅅㅅㅅㅅㅅㅅㅅㅅㅅㅅㅅㅅㅅㅅㅅㅅㅅㅅㅅㅅㅅㅅㅅㅅㅅㅅㅅㅅㅅㅅㅅㅅㅅㅅㅅㅅㅅㅅㅅㅅㅅ" localSheetId="13">BlankMacro1</definedName>
    <definedName name="ㅅㅅㅅㅅㅅㅅㅅㅅㅅㅅㅅㅅㅅㅅㅅㅅㅅㅅㅅㅅㅅㅅㅅㅅㅅㅅㅅㅅㅅㅅㅅㅅㅅㅅㅅㅅㅅㅅㅅㅅㅅㅅㅅㅅㅅㅅㅅㅅㅅㅅㅅㅅㅅㅅ" localSheetId="14">BlankMacro1</definedName>
    <definedName name="ㅅㅅㅅㅅㅅㅅㅅㅅㅅㅅㅅㅅㅅㅅㅅㅅㅅㅅㅅㅅㅅㅅㅅㅅㅅㅅㅅㅅㅅㅅㅅㅅㅅㅅㅅㅅㅅㅅㅅㅅㅅㅅㅅㅅㅅㅅㅅㅅㅅㅅㅅㅅㅅㅅ" localSheetId="11">BlankMacro1</definedName>
    <definedName name="ㅅㅅㅅㅅㅅㅅㅅㅅㅅㅅㅅㅅㅅㅅㅅㅅㅅㅅㅅㅅㅅㅅㅅㅅㅅㅅㅅㅅㅅㅅㅅㅅㅅㅅㅅㅅㅅㅅㅅㅅㅅㅅㅅㅅㅅㅅㅅㅅㅅㅅㅅㅅㅅㅅ" localSheetId="15">BlankMacro1</definedName>
    <definedName name="ㅅㅅㅅㅅㅅㅅㅅㅅㅅㅅㅅㅅㅅㅅㅅㅅㅅㅅㅅㅅㅅㅅㅅㅅㅅㅅㅅㅅㅅㅅㅅㅅㅅㅅㅅㅅㅅㅅㅅㅅㅅㅅㅅㅅㅅㅅㅅㅅㅅㅅㅅㅅㅅㅅ">BlankMacro1</definedName>
    <definedName name="ㅅㅅㅅㅅㅅ서ㅓㅓㅓㅇ랏ㄱ" localSheetId="7">BlankMacro1</definedName>
    <definedName name="ㅅㅅㅅㅅㅅ서ㅓㅓㅓㅇ랏ㄱ" localSheetId="16">BlankMacro1</definedName>
    <definedName name="ㅅㅅㅅㅅㅅ서ㅓㅓㅓㅇ랏ㄱ" localSheetId="17">BlankMacro1</definedName>
    <definedName name="ㅅㅅㅅㅅㅅ서ㅓㅓㅓㅇ랏ㄱ" localSheetId="10">BlankMacro1</definedName>
    <definedName name="ㅅㅅㅅㅅㅅ서ㅓㅓㅓㅇ랏ㄱ" localSheetId="8">BlankMacro1</definedName>
    <definedName name="ㅅㅅㅅㅅㅅ서ㅓㅓㅓㅇ랏ㄱ" localSheetId="0">BlankMacro1</definedName>
    <definedName name="ㅅㅅㅅㅅㅅ서ㅓㅓㅓㅇ랏ㄱ" localSheetId="13">BlankMacro1</definedName>
    <definedName name="ㅅㅅㅅㅅㅅ서ㅓㅓㅓㅇ랏ㄱ" localSheetId="14">BlankMacro1</definedName>
    <definedName name="ㅅㅅㅅㅅㅅ서ㅓㅓㅓㅇ랏ㄱ" localSheetId="11">BlankMacro1</definedName>
    <definedName name="ㅅㅅㅅㅅㅅ서ㅓㅓㅓㅇ랏ㄱ" localSheetId="15">BlankMacro1</definedName>
    <definedName name="ㅅㅅㅅㅅㅅ서ㅓㅓㅓㅇ랏ㄱ">BlankMacro1</definedName>
    <definedName name="ㅅ쇼ㅛㅛㅛㅛㅛㅛㅛㅛㅛㅛ" localSheetId="7">#REF!</definedName>
    <definedName name="ㅅ쇼ㅛㅛㅛㅛㅛㅛㅛㅛㅛㅛ">#REF!</definedName>
    <definedName name="사" localSheetId="7">#REF!</definedName>
    <definedName name="사" localSheetId="6">#REF!</definedName>
    <definedName name="사">#REF!</definedName>
    <definedName name="사고뭉치" localSheetId="7" hidden="1">{#N/A,#N/A,FALSE,"96 3월물량표";#N/A,#N/A,FALSE,"96 4월물량표";#N/A,#N/A,FALSE,"96 5월물량표"}</definedName>
    <definedName name="사고뭉치" localSheetId="16" hidden="1">{#N/A,#N/A,FALSE,"96 3월물량표";#N/A,#N/A,FALSE,"96 4월물량표";#N/A,#N/A,FALSE,"96 5월물량표"}</definedName>
    <definedName name="사고뭉치" localSheetId="6" hidden="1">{#N/A,#N/A,FALSE,"96 3월물량표";#N/A,#N/A,FALSE,"96 4월물량표";#N/A,#N/A,FALSE,"96 5월물량표"}</definedName>
    <definedName name="사고뭉치" localSheetId="17" hidden="1">{#N/A,#N/A,FALSE,"96 3월물량표";#N/A,#N/A,FALSE,"96 4월물량표";#N/A,#N/A,FALSE,"96 5월물량표"}</definedName>
    <definedName name="사고뭉치" localSheetId="13" hidden="1">{#N/A,#N/A,FALSE,"96 3월물량표";#N/A,#N/A,FALSE,"96 4월물량표";#N/A,#N/A,FALSE,"96 5월물량표"}</definedName>
    <definedName name="사고뭉치" localSheetId="14" hidden="1">{#N/A,#N/A,FALSE,"96 3월물량표";#N/A,#N/A,FALSE,"96 4월물량표";#N/A,#N/A,FALSE,"96 5월물량표"}</definedName>
    <definedName name="사고뭉치" localSheetId="15" hidden="1">{#N/A,#N/A,FALSE,"96 3월물량표";#N/A,#N/A,FALSE,"96 4월물량표";#N/A,#N/A,FALSE,"96 5월물량표"}</definedName>
    <definedName name="사고뭉치" hidden="1">{#N/A,#N/A,FALSE,"96 3월물량표";#N/A,#N/A,FALSE,"96 4월물량표";#N/A,#N/A,FALSE,"96 5월물량표"}</definedName>
    <definedName name="사급">#REF!</definedName>
    <definedName name="사라">[0]!_a1O,[0]!_a2O,[0]!_a3O</definedName>
    <definedName name="사랑" localSheetId="7" hidden="1">{#N/A,#N/A,FALSE,"단축1";#N/A,#N/A,FALSE,"단축2";#N/A,#N/A,FALSE,"단축3";#N/A,#N/A,FALSE,"장축";#N/A,#N/A,FALSE,"4WD"}</definedName>
    <definedName name="사랑" localSheetId="16" hidden="1">{#N/A,#N/A,FALSE,"단축1";#N/A,#N/A,FALSE,"단축2";#N/A,#N/A,FALSE,"단축3";#N/A,#N/A,FALSE,"장축";#N/A,#N/A,FALSE,"4WD"}</definedName>
    <definedName name="사랑" localSheetId="17" hidden="1">{#N/A,#N/A,FALSE,"단축1";#N/A,#N/A,FALSE,"단축2";#N/A,#N/A,FALSE,"단축3";#N/A,#N/A,FALSE,"장축";#N/A,#N/A,FALSE,"4WD"}</definedName>
    <definedName name="사랑" localSheetId="13" hidden="1">{#N/A,#N/A,FALSE,"단축1";#N/A,#N/A,FALSE,"단축2";#N/A,#N/A,FALSE,"단축3";#N/A,#N/A,FALSE,"장축";#N/A,#N/A,FALSE,"4WD"}</definedName>
    <definedName name="사랑" localSheetId="14" hidden="1">{#N/A,#N/A,FALSE,"단축1";#N/A,#N/A,FALSE,"단축2";#N/A,#N/A,FALSE,"단축3";#N/A,#N/A,FALSE,"장축";#N/A,#N/A,FALSE,"4WD"}</definedName>
    <definedName name="사랑" localSheetId="15" hidden="1">{#N/A,#N/A,FALSE,"단축1";#N/A,#N/A,FALSE,"단축2";#N/A,#N/A,FALSE,"단축3";#N/A,#N/A,FALSE,"장축";#N/A,#N/A,FALSE,"4WD"}</definedName>
    <definedName name="사랑" hidden="1">{#N/A,#N/A,FALSE,"단축1";#N/A,#N/A,FALSE,"단축2";#N/A,#N/A,FALSE,"단축3";#N/A,#N/A,FALSE,"장축";#N/A,#N/A,FALSE,"4WD"}</definedName>
    <definedName name="사사사">#REF!</definedName>
    <definedName name="사사사삿">#REF!</definedName>
    <definedName name="사상공수" localSheetId="7" hidden="1">{#N/A,#N/A,FALSE,"신규dep";#N/A,#N/A,FALSE,"신규dep-금형상각후";#N/A,#N/A,FALSE,"신규dep-연구비상각후";#N/A,#N/A,FALSE,"신규dep-기계,공구상각후"}</definedName>
    <definedName name="사상공수" localSheetId="16" hidden="1">{#N/A,#N/A,FALSE,"신규dep";#N/A,#N/A,FALSE,"신규dep-금형상각후";#N/A,#N/A,FALSE,"신규dep-연구비상각후";#N/A,#N/A,FALSE,"신규dep-기계,공구상각후"}</definedName>
    <definedName name="사상공수" localSheetId="17" hidden="1">{#N/A,#N/A,FALSE,"신규dep";#N/A,#N/A,FALSE,"신규dep-금형상각후";#N/A,#N/A,FALSE,"신규dep-연구비상각후";#N/A,#N/A,FALSE,"신규dep-기계,공구상각후"}</definedName>
    <definedName name="사상공수" localSheetId="13" hidden="1">{#N/A,#N/A,FALSE,"신규dep";#N/A,#N/A,FALSE,"신규dep-금형상각후";#N/A,#N/A,FALSE,"신규dep-연구비상각후";#N/A,#N/A,FALSE,"신규dep-기계,공구상각후"}</definedName>
    <definedName name="사상공수" localSheetId="14" hidden="1">{#N/A,#N/A,FALSE,"신규dep";#N/A,#N/A,FALSE,"신규dep-금형상각후";#N/A,#N/A,FALSE,"신규dep-연구비상각후";#N/A,#N/A,FALSE,"신규dep-기계,공구상각후"}</definedName>
    <definedName name="사상공수" localSheetId="15" hidden="1">{#N/A,#N/A,FALSE,"신규dep";#N/A,#N/A,FALSE,"신규dep-금형상각후";#N/A,#N/A,FALSE,"신규dep-연구비상각후";#N/A,#N/A,FALSE,"신규dep-기계,공구상각후"}</definedName>
    <definedName name="사상공수" hidden="1">{#N/A,#N/A,FALSE,"신규dep";#N/A,#N/A,FALSE,"신규dep-금형상각후";#N/A,#N/A,FALSE,"신규dep-연구비상각후";#N/A,#N/A,FALSE,"신규dep-기계,공구상각후"}</definedName>
    <definedName name="사상길이">#REF!</definedName>
    <definedName name="사상단가">#REF!</definedName>
    <definedName name="사서" localSheetId="7" hidden="1">{#N/A,#N/A,FALSE,"단축1";#N/A,#N/A,FALSE,"단축2";#N/A,#N/A,FALSE,"단축3";#N/A,#N/A,FALSE,"장축";#N/A,#N/A,FALSE,"4WD"}</definedName>
    <definedName name="사서" localSheetId="16" hidden="1">{#N/A,#N/A,FALSE,"단축1";#N/A,#N/A,FALSE,"단축2";#N/A,#N/A,FALSE,"단축3";#N/A,#N/A,FALSE,"장축";#N/A,#N/A,FALSE,"4WD"}</definedName>
    <definedName name="사서" localSheetId="17" hidden="1">{#N/A,#N/A,FALSE,"단축1";#N/A,#N/A,FALSE,"단축2";#N/A,#N/A,FALSE,"단축3";#N/A,#N/A,FALSE,"장축";#N/A,#N/A,FALSE,"4WD"}</definedName>
    <definedName name="사서" localSheetId="13" hidden="1">{#N/A,#N/A,FALSE,"단축1";#N/A,#N/A,FALSE,"단축2";#N/A,#N/A,FALSE,"단축3";#N/A,#N/A,FALSE,"장축";#N/A,#N/A,FALSE,"4WD"}</definedName>
    <definedName name="사서" localSheetId="14" hidden="1">{#N/A,#N/A,FALSE,"단축1";#N/A,#N/A,FALSE,"단축2";#N/A,#N/A,FALSE,"단축3";#N/A,#N/A,FALSE,"장축";#N/A,#N/A,FALSE,"4WD"}</definedName>
    <definedName name="사서" localSheetId="15" hidden="1">{#N/A,#N/A,FALSE,"단축1";#N/A,#N/A,FALSE,"단축2";#N/A,#N/A,FALSE,"단축3";#N/A,#N/A,FALSE,"장축";#N/A,#N/A,FALSE,"4WD"}</definedName>
    <definedName name="사서" hidden="1">{#N/A,#N/A,FALSE,"단축1";#N/A,#N/A,FALSE,"단축2";#N/A,#N/A,FALSE,"단축3";#N/A,#N/A,FALSE,"장축";#N/A,#N/A,FALSE,"4WD"}</definedName>
    <definedName name="사양" localSheetId="7" hidden="1">{#N/A,#N/A,FALSE,"신규dep";#N/A,#N/A,FALSE,"신규dep-금형상각후";#N/A,#N/A,FALSE,"신규dep-연구비상각후";#N/A,#N/A,FALSE,"신규dep-기계,공구상각후"}</definedName>
    <definedName name="사양" localSheetId="16" hidden="1">{#N/A,#N/A,FALSE,"신규dep";#N/A,#N/A,FALSE,"신규dep-금형상각후";#N/A,#N/A,FALSE,"신규dep-연구비상각후";#N/A,#N/A,FALSE,"신규dep-기계,공구상각후"}</definedName>
    <definedName name="사양" localSheetId="17" hidden="1">{#N/A,#N/A,FALSE,"신규dep";#N/A,#N/A,FALSE,"신규dep-금형상각후";#N/A,#N/A,FALSE,"신규dep-연구비상각후";#N/A,#N/A,FALSE,"신규dep-기계,공구상각후"}</definedName>
    <definedName name="사양" localSheetId="13" hidden="1">{#N/A,#N/A,FALSE,"신규dep";#N/A,#N/A,FALSE,"신규dep-금형상각후";#N/A,#N/A,FALSE,"신규dep-연구비상각후";#N/A,#N/A,FALSE,"신규dep-기계,공구상각후"}</definedName>
    <definedName name="사양" localSheetId="14" hidden="1">{#N/A,#N/A,FALSE,"신규dep";#N/A,#N/A,FALSE,"신규dep-금형상각후";#N/A,#N/A,FALSE,"신규dep-연구비상각후";#N/A,#N/A,FALSE,"신규dep-기계,공구상각후"}</definedName>
    <definedName name="사양" localSheetId="15" hidden="1">{#N/A,#N/A,FALSE,"신규dep";#N/A,#N/A,FALSE,"신규dep-금형상각후";#N/A,#N/A,FALSE,"신규dep-연구비상각후";#N/A,#N/A,FALSE,"신규dep-기계,공구상각후"}</definedName>
    <definedName name="사양" hidden="1">{#N/A,#N/A,FALSE,"신규dep";#N/A,#N/A,FALSE,"신규dep-금형상각후";#N/A,#N/A,FALSE,"신규dep-연구비상각후";#N/A,#N/A,FALSE,"신규dep-기계,공구상각후"}</definedName>
    <definedName name="사양NO">#REF!</definedName>
    <definedName name="사양안" localSheetId="7" hidden="1">{#N/A,#N/A,FALSE,"단축1";#N/A,#N/A,FALSE,"단축2";#N/A,#N/A,FALSE,"단축3";#N/A,#N/A,FALSE,"장축";#N/A,#N/A,FALSE,"4WD"}</definedName>
    <definedName name="사양안" localSheetId="16" hidden="1">{#N/A,#N/A,FALSE,"단축1";#N/A,#N/A,FALSE,"단축2";#N/A,#N/A,FALSE,"단축3";#N/A,#N/A,FALSE,"장축";#N/A,#N/A,FALSE,"4WD"}</definedName>
    <definedName name="사양안" localSheetId="17" hidden="1">{#N/A,#N/A,FALSE,"단축1";#N/A,#N/A,FALSE,"단축2";#N/A,#N/A,FALSE,"단축3";#N/A,#N/A,FALSE,"장축";#N/A,#N/A,FALSE,"4WD"}</definedName>
    <definedName name="사양안" localSheetId="13" hidden="1">{#N/A,#N/A,FALSE,"단축1";#N/A,#N/A,FALSE,"단축2";#N/A,#N/A,FALSE,"단축3";#N/A,#N/A,FALSE,"장축";#N/A,#N/A,FALSE,"4WD"}</definedName>
    <definedName name="사양안" localSheetId="14" hidden="1">{#N/A,#N/A,FALSE,"단축1";#N/A,#N/A,FALSE,"단축2";#N/A,#N/A,FALSE,"단축3";#N/A,#N/A,FALSE,"장축";#N/A,#N/A,FALSE,"4WD"}</definedName>
    <definedName name="사양안" localSheetId="15" hidden="1">{#N/A,#N/A,FALSE,"단축1";#N/A,#N/A,FALSE,"단축2";#N/A,#N/A,FALSE,"단축3";#N/A,#N/A,FALSE,"장축";#N/A,#N/A,FALSE,"4WD"}</definedName>
    <definedName name="사양안" hidden="1">{#N/A,#N/A,FALSE,"단축1";#N/A,#N/A,FALSE,"단축2";#N/A,#N/A,FALSE,"단축3";#N/A,#N/A,FALSE,"장축";#N/A,#N/A,FALSE,"4WD"}</definedName>
    <definedName name="사업">#REF!</definedName>
    <definedName name="사업계획" hidden="1">{#N/A,#N/A,FALSE,"단축1";#N/A,#N/A,FALSE,"단축2";#N/A,#N/A,FALSE,"단축3";#N/A,#N/A,FALSE,"장축";#N/A,#N/A,FALSE,"4WD"}</definedName>
    <definedName name="사업별" localSheetId="7">[0]!BlankMacro1</definedName>
    <definedName name="사업별" localSheetId="16">[0]!BlankMacro1</definedName>
    <definedName name="사업별" localSheetId="17">[0]!BlankMacro1</definedName>
    <definedName name="사업별" localSheetId="10">[0]!BlankMacro1</definedName>
    <definedName name="사업별" localSheetId="8">[0]!BlankMacro1</definedName>
    <definedName name="사업별" localSheetId="0">[0]!BlankMacro1</definedName>
    <definedName name="사업별" localSheetId="13">[0]!BlankMacro1</definedName>
    <definedName name="사업별" localSheetId="14">[0]!BlankMacro1</definedName>
    <definedName name="사업별" localSheetId="11">[0]!BlankMacro1</definedName>
    <definedName name="사업별" localSheetId="15">[0]!BlankMacro1</definedName>
    <definedName name="사업별">[0]!BlankMacro1</definedName>
    <definedName name="사업부" localSheetId="7">#REF!</definedName>
    <definedName name="사업부">#REF!</definedName>
    <definedName name="사업부문" localSheetId="7">#REF!</definedName>
    <definedName name="사업부문">#REF!</definedName>
    <definedName name="사업투자" localSheetId="6">#REF!</definedName>
    <definedName name="사업투자">#REF!</definedName>
    <definedName name="사업투자1">#REF!</definedName>
    <definedName name="사유종합">#REF!</definedName>
    <definedName name="사이로" localSheetId="7" hidden="1">{#N/A,#N/A,FALSE,"단축1";#N/A,#N/A,FALSE,"단축2";#N/A,#N/A,FALSE,"단축3";#N/A,#N/A,FALSE,"장축";#N/A,#N/A,FALSE,"4WD"}</definedName>
    <definedName name="사이로" localSheetId="16" hidden="1">{#N/A,#N/A,FALSE,"단축1";#N/A,#N/A,FALSE,"단축2";#N/A,#N/A,FALSE,"단축3";#N/A,#N/A,FALSE,"장축";#N/A,#N/A,FALSE,"4WD"}</definedName>
    <definedName name="사이로" localSheetId="17" hidden="1">{#N/A,#N/A,FALSE,"단축1";#N/A,#N/A,FALSE,"단축2";#N/A,#N/A,FALSE,"단축3";#N/A,#N/A,FALSE,"장축";#N/A,#N/A,FALSE,"4WD"}</definedName>
    <definedName name="사이로" localSheetId="13" hidden="1">{#N/A,#N/A,FALSE,"단축1";#N/A,#N/A,FALSE,"단축2";#N/A,#N/A,FALSE,"단축3";#N/A,#N/A,FALSE,"장축";#N/A,#N/A,FALSE,"4WD"}</definedName>
    <definedName name="사이로" localSheetId="14" hidden="1">{#N/A,#N/A,FALSE,"단축1";#N/A,#N/A,FALSE,"단축2";#N/A,#N/A,FALSE,"단축3";#N/A,#N/A,FALSE,"장축";#N/A,#N/A,FALSE,"4WD"}</definedName>
    <definedName name="사이로" localSheetId="15" hidden="1">{#N/A,#N/A,FALSE,"단축1";#N/A,#N/A,FALSE,"단축2";#N/A,#N/A,FALSE,"단축3";#N/A,#N/A,FALSE,"장축";#N/A,#N/A,FALSE,"4WD"}</definedName>
    <definedName name="사이로" hidden="1">{#N/A,#N/A,FALSE,"단축1";#N/A,#N/A,FALSE,"단축2";#N/A,#N/A,FALSE,"단축3";#N/A,#N/A,FALSE,"장축";#N/A,#N/A,FALSE,"4WD"}</definedName>
    <definedName name="사자" localSheetId="7" hidden="1">{#N/A,#N/A,FALSE,"단축1";#N/A,#N/A,FALSE,"단축2";#N/A,#N/A,FALSE,"단축3";#N/A,#N/A,FALSE,"장축";#N/A,#N/A,FALSE,"4WD"}</definedName>
    <definedName name="사자" localSheetId="16" hidden="1">{#N/A,#N/A,FALSE,"단축1";#N/A,#N/A,FALSE,"단축2";#N/A,#N/A,FALSE,"단축3";#N/A,#N/A,FALSE,"장축";#N/A,#N/A,FALSE,"4WD"}</definedName>
    <definedName name="사자" localSheetId="17" hidden="1">{#N/A,#N/A,FALSE,"단축1";#N/A,#N/A,FALSE,"단축2";#N/A,#N/A,FALSE,"단축3";#N/A,#N/A,FALSE,"장축";#N/A,#N/A,FALSE,"4WD"}</definedName>
    <definedName name="사자" localSheetId="13" hidden="1">{#N/A,#N/A,FALSE,"단축1";#N/A,#N/A,FALSE,"단축2";#N/A,#N/A,FALSE,"단축3";#N/A,#N/A,FALSE,"장축";#N/A,#N/A,FALSE,"4WD"}</definedName>
    <definedName name="사자" localSheetId="14" hidden="1">{#N/A,#N/A,FALSE,"단축1";#N/A,#N/A,FALSE,"단축2";#N/A,#N/A,FALSE,"단축3";#N/A,#N/A,FALSE,"장축";#N/A,#N/A,FALSE,"4WD"}</definedName>
    <definedName name="사자" localSheetId="15" hidden="1">{#N/A,#N/A,FALSE,"단축1";#N/A,#N/A,FALSE,"단축2";#N/A,#N/A,FALSE,"단축3";#N/A,#N/A,FALSE,"장축";#N/A,#N/A,FALSE,"4WD"}</definedName>
    <definedName name="사자" hidden="1">{#N/A,#N/A,FALSE,"단축1";#N/A,#N/A,FALSE,"단축2";#N/A,#N/A,FALSE,"단축3";#N/A,#N/A,FALSE,"장축";#N/A,#N/A,FALSE,"4WD"}</definedName>
    <definedName name="사진" localSheetId="7" hidden="1">{#N/A,#N/A,FALSE,"단축1";#N/A,#N/A,FALSE,"단축2";#N/A,#N/A,FALSE,"단축3";#N/A,#N/A,FALSE,"장축";#N/A,#N/A,FALSE,"4WD"}</definedName>
    <definedName name="사진" localSheetId="16" hidden="1">{#N/A,#N/A,FALSE,"단축1";#N/A,#N/A,FALSE,"단축2";#N/A,#N/A,FALSE,"단축3";#N/A,#N/A,FALSE,"장축";#N/A,#N/A,FALSE,"4WD"}</definedName>
    <definedName name="사진" localSheetId="6" hidden="1">{#N/A,#N/A,FALSE,"단축1";#N/A,#N/A,FALSE,"단축2";#N/A,#N/A,FALSE,"단축3";#N/A,#N/A,FALSE,"장축";#N/A,#N/A,FALSE,"4WD"}</definedName>
    <definedName name="사진" localSheetId="17" hidden="1">{#N/A,#N/A,FALSE,"단축1";#N/A,#N/A,FALSE,"단축2";#N/A,#N/A,FALSE,"단축3";#N/A,#N/A,FALSE,"장축";#N/A,#N/A,FALSE,"4WD"}</definedName>
    <definedName name="사진" localSheetId="13" hidden="1">{#N/A,#N/A,FALSE,"단축1";#N/A,#N/A,FALSE,"단축2";#N/A,#N/A,FALSE,"단축3";#N/A,#N/A,FALSE,"장축";#N/A,#N/A,FALSE,"4WD"}</definedName>
    <definedName name="사진" localSheetId="14" hidden="1">{#N/A,#N/A,FALSE,"단축1";#N/A,#N/A,FALSE,"단축2";#N/A,#N/A,FALSE,"단축3";#N/A,#N/A,FALSE,"장축";#N/A,#N/A,FALSE,"4WD"}</definedName>
    <definedName name="사진" localSheetId="15" hidden="1">{#N/A,#N/A,FALSE,"단축1";#N/A,#N/A,FALSE,"단축2";#N/A,#N/A,FALSE,"단축3";#N/A,#N/A,FALSE,"장축";#N/A,#N/A,FALSE,"4WD"}</definedName>
    <definedName name="사진" hidden="1">{#N/A,#N/A,FALSE,"단축1";#N/A,#N/A,FALSE,"단축2";#N/A,#N/A,FALSE,"단축3";#N/A,#N/A,FALSE,"장축";#N/A,#N/A,FALSE,"4WD"}</definedName>
    <definedName name="사진1" localSheetId="7" hidden="1">{#N/A,#N/A,FALSE,"단축1";#N/A,#N/A,FALSE,"단축2";#N/A,#N/A,FALSE,"단축3";#N/A,#N/A,FALSE,"장축";#N/A,#N/A,FALSE,"4WD"}</definedName>
    <definedName name="사진1" localSheetId="16" hidden="1">{#N/A,#N/A,FALSE,"단축1";#N/A,#N/A,FALSE,"단축2";#N/A,#N/A,FALSE,"단축3";#N/A,#N/A,FALSE,"장축";#N/A,#N/A,FALSE,"4WD"}</definedName>
    <definedName name="사진1" localSheetId="6" hidden="1">{#N/A,#N/A,FALSE,"단축1";#N/A,#N/A,FALSE,"단축2";#N/A,#N/A,FALSE,"단축3";#N/A,#N/A,FALSE,"장축";#N/A,#N/A,FALSE,"4WD"}</definedName>
    <definedName name="사진1" localSheetId="17" hidden="1">{#N/A,#N/A,FALSE,"단축1";#N/A,#N/A,FALSE,"단축2";#N/A,#N/A,FALSE,"단축3";#N/A,#N/A,FALSE,"장축";#N/A,#N/A,FALSE,"4WD"}</definedName>
    <definedName name="사진1" localSheetId="13" hidden="1">{#N/A,#N/A,FALSE,"단축1";#N/A,#N/A,FALSE,"단축2";#N/A,#N/A,FALSE,"단축3";#N/A,#N/A,FALSE,"장축";#N/A,#N/A,FALSE,"4WD"}</definedName>
    <definedName name="사진1" localSheetId="14" hidden="1">{#N/A,#N/A,FALSE,"단축1";#N/A,#N/A,FALSE,"단축2";#N/A,#N/A,FALSE,"단축3";#N/A,#N/A,FALSE,"장축";#N/A,#N/A,FALSE,"4WD"}</definedName>
    <definedName name="사진1" localSheetId="15" hidden="1">{#N/A,#N/A,FALSE,"단축1";#N/A,#N/A,FALSE,"단축2";#N/A,#N/A,FALSE,"단축3";#N/A,#N/A,FALSE,"장축";#N/A,#N/A,FALSE,"4WD"}</definedName>
    <definedName name="사진1" hidden="1">{#N/A,#N/A,FALSE,"단축1";#N/A,#N/A,FALSE,"단축2";#N/A,#N/A,FALSE,"단축3";#N/A,#N/A,FALSE,"장축";#N/A,#N/A,FALSE,"4WD"}</definedName>
    <definedName name="사진2" localSheetId="7" hidden="1">{#N/A,#N/A,FALSE,"단축1";#N/A,#N/A,FALSE,"단축2";#N/A,#N/A,FALSE,"단축3";#N/A,#N/A,FALSE,"장축";#N/A,#N/A,FALSE,"4WD"}</definedName>
    <definedName name="사진2" localSheetId="16" hidden="1">{#N/A,#N/A,FALSE,"단축1";#N/A,#N/A,FALSE,"단축2";#N/A,#N/A,FALSE,"단축3";#N/A,#N/A,FALSE,"장축";#N/A,#N/A,FALSE,"4WD"}</definedName>
    <definedName name="사진2" localSheetId="6" hidden="1">{#N/A,#N/A,FALSE,"단축1";#N/A,#N/A,FALSE,"단축2";#N/A,#N/A,FALSE,"단축3";#N/A,#N/A,FALSE,"장축";#N/A,#N/A,FALSE,"4WD"}</definedName>
    <definedName name="사진2" localSheetId="17" hidden="1">{#N/A,#N/A,FALSE,"단축1";#N/A,#N/A,FALSE,"단축2";#N/A,#N/A,FALSE,"단축3";#N/A,#N/A,FALSE,"장축";#N/A,#N/A,FALSE,"4WD"}</definedName>
    <definedName name="사진2" localSheetId="13" hidden="1">{#N/A,#N/A,FALSE,"단축1";#N/A,#N/A,FALSE,"단축2";#N/A,#N/A,FALSE,"단축3";#N/A,#N/A,FALSE,"장축";#N/A,#N/A,FALSE,"4WD"}</definedName>
    <definedName name="사진2" localSheetId="14" hidden="1">{#N/A,#N/A,FALSE,"단축1";#N/A,#N/A,FALSE,"단축2";#N/A,#N/A,FALSE,"단축3";#N/A,#N/A,FALSE,"장축";#N/A,#N/A,FALSE,"4WD"}</definedName>
    <definedName name="사진2" localSheetId="15" hidden="1">{#N/A,#N/A,FALSE,"단축1";#N/A,#N/A,FALSE,"단축2";#N/A,#N/A,FALSE,"단축3";#N/A,#N/A,FALSE,"장축";#N/A,#N/A,FALSE,"4WD"}</definedName>
    <definedName name="사진2" hidden="1">{#N/A,#N/A,FALSE,"단축1";#N/A,#N/A,FALSE,"단축2";#N/A,#N/A,FALSE,"단축3";#N/A,#N/A,FALSE,"장축";#N/A,#N/A,FALSE,"4WD"}</definedName>
    <definedName name="사진3" localSheetId="7">BlankMacro1</definedName>
    <definedName name="사진3" localSheetId="16">BlankMacro1</definedName>
    <definedName name="사진3" localSheetId="17">BlankMacro1</definedName>
    <definedName name="사진3" localSheetId="10">BlankMacro1</definedName>
    <definedName name="사진3" localSheetId="8">BlankMacro1</definedName>
    <definedName name="사진3" localSheetId="0">BlankMacro1</definedName>
    <definedName name="사진3" localSheetId="13">BlankMacro1</definedName>
    <definedName name="사진3" localSheetId="14">BlankMacro1</definedName>
    <definedName name="사진3" localSheetId="11">BlankMacro1</definedName>
    <definedName name="사진3" localSheetId="15">BlankMacro1</definedName>
    <definedName name="사진3">BlankMacro1</definedName>
    <definedName name="산업수요2" localSheetId="7" hidden="1">{#N/A,#N/A,FALSE,"단축1";#N/A,#N/A,FALSE,"단축2";#N/A,#N/A,FALSE,"단축3";#N/A,#N/A,FALSE,"장축";#N/A,#N/A,FALSE,"4WD"}</definedName>
    <definedName name="산업수요2" localSheetId="16" hidden="1">{#N/A,#N/A,FALSE,"단축1";#N/A,#N/A,FALSE,"단축2";#N/A,#N/A,FALSE,"단축3";#N/A,#N/A,FALSE,"장축";#N/A,#N/A,FALSE,"4WD"}</definedName>
    <definedName name="산업수요2" localSheetId="17" hidden="1">{#N/A,#N/A,FALSE,"단축1";#N/A,#N/A,FALSE,"단축2";#N/A,#N/A,FALSE,"단축3";#N/A,#N/A,FALSE,"장축";#N/A,#N/A,FALSE,"4WD"}</definedName>
    <definedName name="산업수요2" localSheetId="13" hidden="1">{#N/A,#N/A,FALSE,"단축1";#N/A,#N/A,FALSE,"단축2";#N/A,#N/A,FALSE,"단축3";#N/A,#N/A,FALSE,"장축";#N/A,#N/A,FALSE,"4WD"}</definedName>
    <definedName name="산업수요2" localSheetId="14" hidden="1">{#N/A,#N/A,FALSE,"단축1";#N/A,#N/A,FALSE,"단축2";#N/A,#N/A,FALSE,"단축3";#N/A,#N/A,FALSE,"장축";#N/A,#N/A,FALSE,"4WD"}</definedName>
    <definedName name="산업수요2" localSheetId="15" hidden="1">{#N/A,#N/A,FALSE,"단축1";#N/A,#N/A,FALSE,"단축2";#N/A,#N/A,FALSE,"단축3";#N/A,#N/A,FALSE,"장축";#N/A,#N/A,FALSE,"4WD"}</definedName>
    <definedName name="산업수요2" hidden="1">{#N/A,#N/A,FALSE,"단축1";#N/A,#N/A,FALSE,"단축2";#N/A,#N/A,FALSE,"단축3";#N/A,#N/A,FALSE,"장축";#N/A,#N/A,FALSE,"4WD"}</definedName>
    <definedName name="산폐">[34]계산DATA입력!$B$56</definedName>
    <definedName name="산폐비">#REF!</definedName>
    <definedName name="삼" localSheetId="6">#REF!</definedName>
    <definedName name="삼">#REF!</definedName>
    <definedName name="三工場_運營_組織圖">#REF!</definedName>
    <definedName name="삼삼삼삼" localSheetId="7" hidden="1">{#N/A,#N/A,FALSE,"단축1";#N/A,#N/A,FALSE,"단축2";#N/A,#N/A,FALSE,"단축3";#N/A,#N/A,FALSE,"장축";#N/A,#N/A,FALSE,"4WD"}</definedName>
    <definedName name="삼삼삼삼" localSheetId="16" hidden="1">{#N/A,#N/A,FALSE,"단축1";#N/A,#N/A,FALSE,"단축2";#N/A,#N/A,FALSE,"단축3";#N/A,#N/A,FALSE,"장축";#N/A,#N/A,FALSE,"4WD"}</definedName>
    <definedName name="삼삼삼삼" localSheetId="17" hidden="1">{#N/A,#N/A,FALSE,"단축1";#N/A,#N/A,FALSE,"단축2";#N/A,#N/A,FALSE,"단축3";#N/A,#N/A,FALSE,"장축";#N/A,#N/A,FALSE,"4WD"}</definedName>
    <definedName name="삼삼삼삼" localSheetId="13" hidden="1">{#N/A,#N/A,FALSE,"단축1";#N/A,#N/A,FALSE,"단축2";#N/A,#N/A,FALSE,"단축3";#N/A,#N/A,FALSE,"장축";#N/A,#N/A,FALSE,"4WD"}</definedName>
    <definedName name="삼삼삼삼" localSheetId="14" hidden="1">{#N/A,#N/A,FALSE,"단축1";#N/A,#N/A,FALSE,"단축2";#N/A,#N/A,FALSE,"단축3";#N/A,#N/A,FALSE,"장축";#N/A,#N/A,FALSE,"4WD"}</definedName>
    <definedName name="삼삼삼삼" localSheetId="15" hidden="1">{#N/A,#N/A,FALSE,"단축1";#N/A,#N/A,FALSE,"단축2";#N/A,#N/A,FALSE,"단축3";#N/A,#N/A,FALSE,"장축";#N/A,#N/A,FALSE,"4WD"}</definedName>
    <definedName name="삼삼삼삼" hidden="1">{#N/A,#N/A,FALSE,"단축1";#N/A,#N/A,FALSE,"단축2";#N/A,#N/A,FALSE,"단축3";#N/A,#N/A,FALSE,"장축";#N/A,#N/A,FALSE,"4WD"}</definedName>
    <definedName name="삼성" localSheetId="7" hidden="1">{#N/A,#N/A,FALSE,"정공"}</definedName>
    <definedName name="삼성" localSheetId="16" hidden="1">{#N/A,#N/A,FALSE,"정공"}</definedName>
    <definedName name="삼성" localSheetId="6" hidden="1">{#N/A,#N/A,FALSE,"정공"}</definedName>
    <definedName name="삼성" localSheetId="17" hidden="1">{#N/A,#N/A,FALSE,"정공"}</definedName>
    <definedName name="삼성" localSheetId="13" hidden="1">{#N/A,#N/A,FALSE,"정공"}</definedName>
    <definedName name="삼성" localSheetId="14" hidden="1">{#N/A,#N/A,FALSE,"정공"}</definedName>
    <definedName name="삼성" localSheetId="15" hidden="1">{#N/A,#N/A,FALSE,"정공"}</definedName>
    <definedName name="삼성" hidden="1">{#N/A,#N/A,FALSE,"정공"}</definedName>
    <definedName name="삽입" localSheetId="7" hidden="1">{#N/A,#N/A,FALSE,"단축1";#N/A,#N/A,FALSE,"단축2";#N/A,#N/A,FALSE,"단축3";#N/A,#N/A,FALSE,"장축";#N/A,#N/A,FALSE,"4WD"}</definedName>
    <definedName name="삽입" localSheetId="16" hidden="1">{#N/A,#N/A,FALSE,"단축1";#N/A,#N/A,FALSE,"단축2";#N/A,#N/A,FALSE,"단축3";#N/A,#N/A,FALSE,"장축";#N/A,#N/A,FALSE,"4WD"}</definedName>
    <definedName name="삽입" localSheetId="17" hidden="1">{#N/A,#N/A,FALSE,"단축1";#N/A,#N/A,FALSE,"단축2";#N/A,#N/A,FALSE,"단축3";#N/A,#N/A,FALSE,"장축";#N/A,#N/A,FALSE,"4WD"}</definedName>
    <definedName name="삽입" localSheetId="13" hidden="1">{#N/A,#N/A,FALSE,"단축1";#N/A,#N/A,FALSE,"단축2";#N/A,#N/A,FALSE,"단축3";#N/A,#N/A,FALSE,"장축";#N/A,#N/A,FALSE,"4WD"}</definedName>
    <definedName name="삽입" localSheetId="14" hidden="1">{#N/A,#N/A,FALSE,"단축1";#N/A,#N/A,FALSE,"단축2";#N/A,#N/A,FALSE,"단축3";#N/A,#N/A,FALSE,"장축";#N/A,#N/A,FALSE,"4WD"}</definedName>
    <definedName name="삽입" localSheetId="15" hidden="1">{#N/A,#N/A,FALSE,"단축1";#N/A,#N/A,FALSE,"단축2";#N/A,#N/A,FALSE,"단축3";#N/A,#N/A,FALSE,"장축";#N/A,#N/A,FALSE,"4WD"}</definedName>
    <definedName name="삽입" hidden="1">{#N/A,#N/A,FALSE,"단축1";#N/A,#N/A,FALSE,"단축2";#N/A,#N/A,FALSE,"단축3";#N/A,#N/A,FALSE,"장축";#N/A,#N/A,FALSE,"4WD"}</definedName>
    <definedName name="상" localSheetId="7">[0]!BlankMacro1</definedName>
    <definedName name="상" localSheetId="16">[0]!BlankMacro1</definedName>
    <definedName name="상" localSheetId="17">[0]!BlankMacro1</definedName>
    <definedName name="상" localSheetId="10">[0]!BlankMacro1</definedName>
    <definedName name="상" localSheetId="8">[0]!BlankMacro1</definedName>
    <definedName name="상" localSheetId="0">[0]!BlankMacro1</definedName>
    <definedName name="상" localSheetId="13">[0]!BlankMacro1</definedName>
    <definedName name="상" localSheetId="14">[0]!BlankMacro1</definedName>
    <definedName name="상" localSheetId="11">[0]!BlankMacro1</definedName>
    <definedName name="상" localSheetId="15">[0]!BlankMacro1</definedName>
    <definedName name="상">[0]!BlankMacro1</definedName>
    <definedName name="상각" localSheetId="7" hidden="1">{#N/A,#N/A,FALSE,"단축1";#N/A,#N/A,FALSE,"단축2";#N/A,#N/A,FALSE,"단축3";#N/A,#N/A,FALSE,"장축";#N/A,#N/A,FALSE,"4WD"}</definedName>
    <definedName name="상각" localSheetId="16" hidden="1">{#N/A,#N/A,FALSE,"단축1";#N/A,#N/A,FALSE,"단축2";#N/A,#N/A,FALSE,"단축3";#N/A,#N/A,FALSE,"장축";#N/A,#N/A,FALSE,"4WD"}</definedName>
    <definedName name="상각" localSheetId="17" hidden="1">{#N/A,#N/A,FALSE,"단축1";#N/A,#N/A,FALSE,"단축2";#N/A,#N/A,FALSE,"단축3";#N/A,#N/A,FALSE,"장축";#N/A,#N/A,FALSE,"4WD"}</definedName>
    <definedName name="상각" localSheetId="14" hidden="1">{#N/A,#N/A,FALSE,"단축1";#N/A,#N/A,FALSE,"단축2";#N/A,#N/A,FALSE,"단축3";#N/A,#N/A,FALSE,"장축";#N/A,#N/A,FALSE,"4WD"}</definedName>
    <definedName name="상각" localSheetId="15" hidden="1">{#N/A,#N/A,FALSE,"단축1";#N/A,#N/A,FALSE,"단축2";#N/A,#N/A,FALSE,"단축3";#N/A,#N/A,FALSE,"장축";#N/A,#N/A,FALSE,"4WD"}</definedName>
    <definedName name="상각" hidden="1">{#N/A,#N/A,FALSE,"단축1";#N/A,#N/A,FALSE,"단축2";#N/A,#N/A,FALSE,"단축3";#N/A,#N/A,FALSE,"장축";#N/A,#N/A,FALSE,"4WD"}</definedName>
    <definedName name="상당5" localSheetId="7" hidden="1">{#N/A,#N/A,FALSE,"단축1";#N/A,#N/A,FALSE,"단축2";#N/A,#N/A,FALSE,"단축3";#N/A,#N/A,FALSE,"장축";#N/A,#N/A,FALSE,"4WD"}</definedName>
    <definedName name="상당5" localSheetId="16" hidden="1">{#N/A,#N/A,FALSE,"단축1";#N/A,#N/A,FALSE,"단축2";#N/A,#N/A,FALSE,"단축3";#N/A,#N/A,FALSE,"장축";#N/A,#N/A,FALSE,"4WD"}</definedName>
    <definedName name="상당5" localSheetId="17" hidden="1">{#N/A,#N/A,FALSE,"단축1";#N/A,#N/A,FALSE,"단축2";#N/A,#N/A,FALSE,"단축3";#N/A,#N/A,FALSE,"장축";#N/A,#N/A,FALSE,"4WD"}</definedName>
    <definedName name="상당5" localSheetId="13" hidden="1">{#N/A,#N/A,FALSE,"단축1";#N/A,#N/A,FALSE,"단축2";#N/A,#N/A,FALSE,"단축3";#N/A,#N/A,FALSE,"장축";#N/A,#N/A,FALSE,"4WD"}</definedName>
    <definedName name="상당5" localSheetId="14" hidden="1">{#N/A,#N/A,FALSE,"단축1";#N/A,#N/A,FALSE,"단축2";#N/A,#N/A,FALSE,"단축3";#N/A,#N/A,FALSE,"장축";#N/A,#N/A,FALSE,"4WD"}</definedName>
    <definedName name="상당5" localSheetId="15" hidden="1">{#N/A,#N/A,FALSE,"단축1";#N/A,#N/A,FALSE,"단축2";#N/A,#N/A,FALSE,"단축3";#N/A,#N/A,FALSE,"장축";#N/A,#N/A,FALSE,"4WD"}</definedName>
    <definedName name="상당5" hidden="1">{#N/A,#N/A,FALSE,"단축1";#N/A,#N/A,FALSE,"단축2";#N/A,#N/A,FALSE,"단축3";#N/A,#N/A,FALSE,"장축";#N/A,#N/A,FALSE,"4WD"}</definedName>
    <definedName name="상당6" localSheetId="7" hidden="1">{#N/A,#N/A,FALSE,"단축1";#N/A,#N/A,FALSE,"단축2";#N/A,#N/A,FALSE,"단축3";#N/A,#N/A,FALSE,"장축";#N/A,#N/A,FALSE,"4WD"}</definedName>
    <definedName name="상당6" localSheetId="16" hidden="1">{#N/A,#N/A,FALSE,"단축1";#N/A,#N/A,FALSE,"단축2";#N/A,#N/A,FALSE,"단축3";#N/A,#N/A,FALSE,"장축";#N/A,#N/A,FALSE,"4WD"}</definedName>
    <definedName name="상당6" localSheetId="17" hidden="1">{#N/A,#N/A,FALSE,"단축1";#N/A,#N/A,FALSE,"단축2";#N/A,#N/A,FALSE,"단축3";#N/A,#N/A,FALSE,"장축";#N/A,#N/A,FALSE,"4WD"}</definedName>
    <definedName name="상당6" localSheetId="13" hidden="1">{#N/A,#N/A,FALSE,"단축1";#N/A,#N/A,FALSE,"단축2";#N/A,#N/A,FALSE,"단축3";#N/A,#N/A,FALSE,"장축";#N/A,#N/A,FALSE,"4WD"}</definedName>
    <definedName name="상당6" localSheetId="14" hidden="1">{#N/A,#N/A,FALSE,"단축1";#N/A,#N/A,FALSE,"단축2";#N/A,#N/A,FALSE,"단축3";#N/A,#N/A,FALSE,"장축";#N/A,#N/A,FALSE,"4WD"}</definedName>
    <definedName name="상당6" localSheetId="15" hidden="1">{#N/A,#N/A,FALSE,"단축1";#N/A,#N/A,FALSE,"단축2";#N/A,#N/A,FALSE,"단축3";#N/A,#N/A,FALSE,"장축";#N/A,#N/A,FALSE,"4WD"}</definedName>
    <definedName name="상당6" hidden="1">{#N/A,#N/A,FALSE,"단축1";#N/A,#N/A,FALSE,"단축2";#N/A,#N/A,FALSE,"단축3";#N/A,#N/A,FALSE,"장축";#N/A,#N/A,FALSE,"4WD"}</definedName>
    <definedName name="상당7" localSheetId="7" hidden="1">{#N/A,#N/A,FALSE,"단축1";#N/A,#N/A,FALSE,"단축2";#N/A,#N/A,FALSE,"단축3";#N/A,#N/A,FALSE,"장축";#N/A,#N/A,FALSE,"4WD"}</definedName>
    <definedName name="상당7" localSheetId="16" hidden="1">{#N/A,#N/A,FALSE,"단축1";#N/A,#N/A,FALSE,"단축2";#N/A,#N/A,FALSE,"단축3";#N/A,#N/A,FALSE,"장축";#N/A,#N/A,FALSE,"4WD"}</definedName>
    <definedName name="상당7" localSheetId="17" hidden="1">{#N/A,#N/A,FALSE,"단축1";#N/A,#N/A,FALSE,"단축2";#N/A,#N/A,FALSE,"단축3";#N/A,#N/A,FALSE,"장축";#N/A,#N/A,FALSE,"4WD"}</definedName>
    <definedName name="상당7" localSheetId="13" hidden="1">{#N/A,#N/A,FALSE,"단축1";#N/A,#N/A,FALSE,"단축2";#N/A,#N/A,FALSE,"단축3";#N/A,#N/A,FALSE,"장축";#N/A,#N/A,FALSE,"4WD"}</definedName>
    <definedName name="상당7" localSheetId="14" hidden="1">{#N/A,#N/A,FALSE,"단축1";#N/A,#N/A,FALSE,"단축2";#N/A,#N/A,FALSE,"단축3";#N/A,#N/A,FALSE,"장축";#N/A,#N/A,FALSE,"4WD"}</definedName>
    <definedName name="상당7" localSheetId="15" hidden="1">{#N/A,#N/A,FALSE,"단축1";#N/A,#N/A,FALSE,"단축2";#N/A,#N/A,FALSE,"단축3";#N/A,#N/A,FALSE,"장축";#N/A,#N/A,FALSE,"4WD"}</definedName>
    <definedName name="상당7" hidden="1">{#N/A,#N/A,FALSE,"단축1";#N/A,#N/A,FALSE,"단축2";#N/A,#N/A,FALSE,"단축3";#N/A,#N/A,FALSE,"장축";#N/A,#N/A,FALSE,"4WD"}</definedName>
    <definedName name="상당8" localSheetId="7" hidden="1">{#N/A,#N/A,FALSE,"단축1";#N/A,#N/A,FALSE,"단축2";#N/A,#N/A,FALSE,"단축3";#N/A,#N/A,FALSE,"장축";#N/A,#N/A,FALSE,"4WD"}</definedName>
    <definedName name="상당8" localSheetId="16" hidden="1">{#N/A,#N/A,FALSE,"단축1";#N/A,#N/A,FALSE,"단축2";#N/A,#N/A,FALSE,"단축3";#N/A,#N/A,FALSE,"장축";#N/A,#N/A,FALSE,"4WD"}</definedName>
    <definedName name="상당8" localSheetId="17" hidden="1">{#N/A,#N/A,FALSE,"단축1";#N/A,#N/A,FALSE,"단축2";#N/A,#N/A,FALSE,"단축3";#N/A,#N/A,FALSE,"장축";#N/A,#N/A,FALSE,"4WD"}</definedName>
    <definedName name="상당8" localSheetId="13" hidden="1">{#N/A,#N/A,FALSE,"단축1";#N/A,#N/A,FALSE,"단축2";#N/A,#N/A,FALSE,"단축3";#N/A,#N/A,FALSE,"장축";#N/A,#N/A,FALSE,"4WD"}</definedName>
    <definedName name="상당8" localSheetId="14" hidden="1">{#N/A,#N/A,FALSE,"단축1";#N/A,#N/A,FALSE,"단축2";#N/A,#N/A,FALSE,"단축3";#N/A,#N/A,FALSE,"장축";#N/A,#N/A,FALSE,"4WD"}</definedName>
    <definedName name="상당8" localSheetId="15" hidden="1">{#N/A,#N/A,FALSE,"단축1";#N/A,#N/A,FALSE,"단축2";#N/A,#N/A,FALSE,"단축3";#N/A,#N/A,FALSE,"장축";#N/A,#N/A,FALSE,"4WD"}</definedName>
    <definedName name="상당8" hidden="1">{#N/A,#N/A,FALSE,"단축1";#N/A,#N/A,FALSE,"단축2";#N/A,#N/A,FALSE,"단축3";#N/A,#N/A,FALSE,"장축";#N/A,#N/A,FALSE,"4WD"}</definedName>
    <definedName name="상당9" localSheetId="7" hidden="1">{#N/A,#N/A,FALSE,"신규dep";#N/A,#N/A,FALSE,"신규dep-금형상각후";#N/A,#N/A,FALSE,"신규dep-연구비상각후";#N/A,#N/A,FALSE,"신규dep-기계,공구상각후"}</definedName>
    <definedName name="상당9" localSheetId="16" hidden="1">{#N/A,#N/A,FALSE,"신규dep";#N/A,#N/A,FALSE,"신규dep-금형상각후";#N/A,#N/A,FALSE,"신규dep-연구비상각후";#N/A,#N/A,FALSE,"신규dep-기계,공구상각후"}</definedName>
    <definedName name="상당9" localSheetId="17" hidden="1">{#N/A,#N/A,FALSE,"신규dep";#N/A,#N/A,FALSE,"신규dep-금형상각후";#N/A,#N/A,FALSE,"신규dep-연구비상각후";#N/A,#N/A,FALSE,"신규dep-기계,공구상각후"}</definedName>
    <definedName name="상당9" localSheetId="13" hidden="1">{#N/A,#N/A,FALSE,"신규dep";#N/A,#N/A,FALSE,"신규dep-금형상각후";#N/A,#N/A,FALSE,"신규dep-연구비상각후";#N/A,#N/A,FALSE,"신규dep-기계,공구상각후"}</definedName>
    <definedName name="상당9" localSheetId="14" hidden="1">{#N/A,#N/A,FALSE,"신규dep";#N/A,#N/A,FALSE,"신규dep-금형상각후";#N/A,#N/A,FALSE,"신규dep-연구비상각후";#N/A,#N/A,FALSE,"신규dep-기계,공구상각후"}</definedName>
    <definedName name="상당9" localSheetId="15" hidden="1">{#N/A,#N/A,FALSE,"신규dep";#N/A,#N/A,FALSE,"신규dep-금형상각후";#N/A,#N/A,FALSE,"신규dep-연구비상각후";#N/A,#N/A,FALSE,"신규dep-기계,공구상각후"}</definedName>
    <definedName name="상당9" hidden="1">{#N/A,#N/A,FALSE,"신규dep";#N/A,#N/A,FALSE,"신규dep-금형상각후";#N/A,#N/A,FALSE,"신규dep-연구비상각후";#N/A,#N/A,FALSE,"신규dep-기계,공구상각후"}</definedName>
    <definedName name="상도2" localSheetId="7" hidden="1">{#N/A,#N/A,FALSE,"단축1";#N/A,#N/A,FALSE,"단축2";#N/A,#N/A,FALSE,"단축3";#N/A,#N/A,FALSE,"장축";#N/A,#N/A,FALSE,"4WD"}</definedName>
    <definedName name="상도2" localSheetId="16" hidden="1">{#N/A,#N/A,FALSE,"단축1";#N/A,#N/A,FALSE,"단축2";#N/A,#N/A,FALSE,"단축3";#N/A,#N/A,FALSE,"장축";#N/A,#N/A,FALSE,"4WD"}</definedName>
    <definedName name="상도2" localSheetId="6" hidden="1">{#N/A,#N/A,FALSE,"단축1";#N/A,#N/A,FALSE,"단축2";#N/A,#N/A,FALSE,"단축3";#N/A,#N/A,FALSE,"장축";#N/A,#N/A,FALSE,"4WD"}</definedName>
    <definedName name="상도2" localSheetId="17" hidden="1">{#N/A,#N/A,FALSE,"단축1";#N/A,#N/A,FALSE,"단축2";#N/A,#N/A,FALSE,"단축3";#N/A,#N/A,FALSE,"장축";#N/A,#N/A,FALSE,"4WD"}</definedName>
    <definedName name="상도2" localSheetId="13" hidden="1">{#N/A,#N/A,FALSE,"단축1";#N/A,#N/A,FALSE,"단축2";#N/A,#N/A,FALSE,"단축3";#N/A,#N/A,FALSE,"장축";#N/A,#N/A,FALSE,"4WD"}</definedName>
    <definedName name="상도2" localSheetId="14" hidden="1">{#N/A,#N/A,FALSE,"단축1";#N/A,#N/A,FALSE,"단축2";#N/A,#N/A,FALSE,"단축3";#N/A,#N/A,FALSE,"장축";#N/A,#N/A,FALSE,"4WD"}</definedName>
    <definedName name="상도2" localSheetId="15" hidden="1">{#N/A,#N/A,FALSE,"단축1";#N/A,#N/A,FALSE,"단축2";#N/A,#N/A,FALSE,"단축3";#N/A,#N/A,FALSE,"장축";#N/A,#N/A,FALSE,"4WD"}</definedName>
    <definedName name="상도2" hidden="1">{#N/A,#N/A,FALSE,"단축1";#N/A,#N/A,FALSE,"단축2";#N/A,#N/A,FALSE,"단축3";#N/A,#N/A,FALSE,"장축";#N/A,#N/A,FALSE,"4WD"}</definedName>
    <definedName name="상반기" localSheetId="7" hidden="1">{#N/A,#N/A,FALSE,"단축1";#N/A,#N/A,FALSE,"단축2";#N/A,#N/A,FALSE,"단축3";#N/A,#N/A,FALSE,"장축";#N/A,#N/A,FALSE,"4WD"}</definedName>
    <definedName name="상반기" localSheetId="16" hidden="1">{#N/A,#N/A,FALSE,"단축1";#N/A,#N/A,FALSE,"단축2";#N/A,#N/A,FALSE,"단축3";#N/A,#N/A,FALSE,"장축";#N/A,#N/A,FALSE,"4WD"}</definedName>
    <definedName name="상반기" localSheetId="17" hidden="1">{#N/A,#N/A,FALSE,"단축1";#N/A,#N/A,FALSE,"단축2";#N/A,#N/A,FALSE,"단축3";#N/A,#N/A,FALSE,"장축";#N/A,#N/A,FALSE,"4WD"}</definedName>
    <definedName name="상반기" localSheetId="13" hidden="1">{#N/A,#N/A,FALSE,"단축1";#N/A,#N/A,FALSE,"단축2";#N/A,#N/A,FALSE,"단축3";#N/A,#N/A,FALSE,"장축";#N/A,#N/A,FALSE,"4WD"}</definedName>
    <definedName name="상반기" localSheetId="14" hidden="1">{#N/A,#N/A,FALSE,"단축1";#N/A,#N/A,FALSE,"단축2";#N/A,#N/A,FALSE,"단축3";#N/A,#N/A,FALSE,"장축";#N/A,#N/A,FALSE,"4WD"}</definedName>
    <definedName name="상반기" localSheetId="15" hidden="1">{#N/A,#N/A,FALSE,"단축1";#N/A,#N/A,FALSE,"단축2";#N/A,#N/A,FALSE,"단축3";#N/A,#N/A,FALSE,"장축";#N/A,#N/A,FALSE,"4WD"}</definedName>
    <definedName name="상반기" hidden="1">{#N/A,#N/A,FALSE,"단축1";#N/A,#N/A,FALSE,"단축2";#N/A,#N/A,FALSE,"단축3";#N/A,#N/A,FALSE,"장축";#N/A,#N/A,FALSE,"4WD"}</definedName>
    <definedName name="상세코드">#REF!</definedName>
    <definedName name="상세코드1">#REF!</definedName>
    <definedName name="상용">0.19</definedName>
    <definedName name="상용DATA">#REF!</definedName>
    <definedName name="상용차">#REF!</definedName>
    <definedName name="상용차종집계">#REF!</definedName>
    <definedName name="상품성1" localSheetId="7" hidden="1">{#N/A,#N/A,FALSE,"단축1";#N/A,#N/A,FALSE,"단축2";#N/A,#N/A,FALSE,"단축3";#N/A,#N/A,FALSE,"장축";#N/A,#N/A,FALSE,"4WD"}</definedName>
    <definedName name="상품성1" localSheetId="16" hidden="1">{#N/A,#N/A,FALSE,"단축1";#N/A,#N/A,FALSE,"단축2";#N/A,#N/A,FALSE,"단축3";#N/A,#N/A,FALSE,"장축";#N/A,#N/A,FALSE,"4WD"}</definedName>
    <definedName name="상품성1" localSheetId="6" hidden="1">{#N/A,#N/A,FALSE,"단축1";#N/A,#N/A,FALSE,"단축2";#N/A,#N/A,FALSE,"단축3";#N/A,#N/A,FALSE,"장축";#N/A,#N/A,FALSE,"4WD"}</definedName>
    <definedName name="상품성1" localSheetId="17" hidden="1">{#N/A,#N/A,FALSE,"단축1";#N/A,#N/A,FALSE,"단축2";#N/A,#N/A,FALSE,"단축3";#N/A,#N/A,FALSE,"장축";#N/A,#N/A,FALSE,"4WD"}</definedName>
    <definedName name="상품성1" localSheetId="13" hidden="1">{#N/A,#N/A,FALSE,"단축1";#N/A,#N/A,FALSE,"단축2";#N/A,#N/A,FALSE,"단축3";#N/A,#N/A,FALSE,"장축";#N/A,#N/A,FALSE,"4WD"}</definedName>
    <definedName name="상품성1" localSheetId="14" hidden="1">{#N/A,#N/A,FALSE,"단축1";#N/A,#N/A,FALSE,"단축2";#N/A,#N/A,FALSE,"단축3";#N/A,#N/A,FALSE,"장축";#N/A,#N/A,FALSE,"4WD"}</definedName>
    <definedName name="상품성1" localSheetId="15" hidden="1">{#N/A,#N/A,FALSE,"단축1";#N/A,#N/A,FALSE,"단축2";#N/A,#N/A,FALSE,"단축3";#N/A,#N/A,FALSE,"장축";#N/A,#N/A,FALSE,"4WD"}</definedName>
    <definedName name="상품성1" hidden="1">{#N/A,#N/A,FALSE,"단축1";#N/A,#N/A,FALSE,"단축2";#N/A,#N/A,FALSE,"단축3";#N/A,#N/A,FALSE,"장축";#N/A,#N/A,FALSE,"4WD"}</definedName>
    <definedName name="상품성보고" hidden="1">#REF!</definedName>
    <definedName name="새" localSheetId="6">#REF!</definedName>
    <definedName name="새">#REF!</definedName>
    <definedName name="새것">#REF!</definedName>
    <definedName name="새로운" localSheetId="7" hidden="1">{#N/A,#N/A,FALSE,"단축1";#N/A,#N/A,FALSE,"단축2";#N/A,#N/A,FALSE,"단축3";#N/A,#N/A,FALSE,"장축";#N/A,#N/A,FALSE,"4WD"}</definedName>
    <definedName name="새로운" localSheetId="16" hidden="1">{#N/A,#N/A,FALSE,"단축1";#N/A,#N/A,FALSE,"단축2";#N/A,#N/A,FALSE,"단축3";#N/A,#N/A,FALSE,"장축";#N/A,#N/A,FALSE,"4WD"}</definedName>
    <definedName name="새로운" localSheetId="6" hidden="1">{#N/A,#N/A,FALSE,"단축1";#N/A,#N/A,FALSE,"단축2";#N/A,#N/A,FALSE,"단축3";#N/A,#N/A,FALSE,"장축";#N/A,#N/A,FALSE,"4WD"}</definedName>
    <definedName name="새로운" localSheetId="17" hidden="1">{#N/A,#N/A,FALSE,"단축1";#N/A,#N/A,FALSE,"단축2";#N/A,#N/A,FALSE,"단축3";#N/A,#N/A,FALSE,"장축";#N/A,#N/A,FALSE,"4WD"}</definedName>
    <definedName name="새로운" localSheetId="13" hidden="1">{#N/A,#N/A,FALSE,"단축1";#N/A,#N/A,FALSE,"단축2";#N/A,#N/A,FALSE,"단축3";#N/A,#N/A,FALSE,"장축";#N/A,#N/A,FALSE,"4WD"}</definedName>
    <definedName name="새로운" localSheetId="14" hidden="1">{#N/A,#N/A,FALSE,"단축1";#N/A,#N/A,FALSE,"단축2";#N/A,#N/A,FALSE,"단축3";#N/A,#N/A,FALSE,"장축";#N/A,#N/A,FALSE,"4WD"}</definedName>
    <definedName name="새로운" localSheetId="15" hidden="1">{#N/A,#N/A,FALSE,"단축1";#N/A,#N/A,FALSE,"단축2";#N/A,#N/A,FALSE,"단축3";#N/A,#N/A,FALSE,"장축";#N/A,#N/A,FALSE,"4WD"}</definedName>
    <definedName name="새로운" hidden="1">{#N/A,#N/A,FALSE,"단축1";#N/A,#N/A,FALSE,"단축2";#N/A,#N/A,FALSE,"단축3";#N/A,#N/A,FALSE,"장축";#N/A,#N/A,FALSE,"4WD"}</definedName>
    <definedName name="새부" localSheetId="7" hidden="1">{#N/A,#N/A,TRUE,"Y생산";#N/A,#N/A,TRUE,"Y판매";#N/A,#N/A,TRUE,"Y총물량";#N/A,#N/A,TRUE,"Y능력";#N/A,#N/A,TRUE,"YKD"}</definedName>
    <definedName name="새부" localSheetId="16" hidden="1">{#N/A,#N/A,TRUE,"Y생산";#N/A,#N/A,TRUE,"Y판매";#N/A,#N/A,TRUE,"Y총물량";#N/A,#N/A,TRUE,"Y능력";#N/A,#N/A,TRUE,"YKD"}</definedName>
    <definedName name="새부" localSheetId="6" hidden="1">{#N/A,#N/A,TRUE,"Y생산";#N/A,#N/A,TRUE,"Y판매";#N/A,#N/A,TRUE,"Y총물량";#N/A,#N/A,TRUE,"Y능력";#N/A,#N/A,TRUE,"YKD"}</definedName>
    <definedName name="새부" localSheetId="17" hidden="1">{#N/A,#N/A,TRUE,"Y생산";#N/A,#N/A,TRUE,"Y판매";#N/A,#N/A,TRUE,"Y총물량";#N/A,#N/A,TRUE,"Y능력";#N/A,#N/A,TRUE,"YKD"}</definedName>
    <definedName name="새부" localSheetId="13" hidden="1">{#N/A,#N/A,TRUE,"Y생산";#N/A,#N/A,TRUE,"Y판매";#N/A,#N/A,TRUE,"Y총물량";#N/A,#N/A,TRUE,"Y능력";#N/A,#N/A,TRUE,"YKD"}</definedName>
    <definedName name="새부" localSheetId="14" hidden="1">{#N/A,#N/A,TRUE,"Y생산";#N/A,#N/A,TRUE,"Y판매";#N/A,#N/A,TRUE,"Y총물량";#N/A,#N/A,TRUE,"Y능력";#N/A,#N/A,TRUE,"YKD"}</definedName>
    <definedName name="새부" localSheetId="15" hidden="1">{#N/A,#N/A,TRUE,"Y생산";#N/A,#N/A,TRUE,"Y판매";#N/A,#N/A,TRUE,"Y총물량";#N/A,#N/A,TRUE,"Y능력";#N/A,#N/A,TRUE,"YKD"}</definedName>
    <definedName name="새부" hidden="1">{#N/A,#N/A,TRUE,"Y생산";#N/A,#N/A,TRUE,"Y판매";#N/A,#N/A,TRUE,"Y총물량";#N/A,#N/A,TRUE,"Y능력";#N/A,#N/A,TRUE,"YKD"}</definedName>
    <definedName name="새세" localSheetId="7" hidden="1">{#N/A,#N/A,FALSE,"단축1";#N/A,#N/A,FALSE,"단축2";#N/A,#N/A,FALSE,"단축3";#N/A,#N/A,FALSE,"장축";#N/A,#N/A,FALSE,"4WD"}</definedName>
    <definedName name="새세" localSheetId="16" hidden="1">{#N/A,#N/A,FALSE,"단축1";#N/A,#N/A,FALSE,"단축2";#N/A,#N/A,FALSE,"단축3";#N/A,#N/A,FALSE,"장축";#N/A,#N/A,FALSE,"4WD"}</definedName>
    <definedName name="새세" localSheetId="17" hidden="1">{#N/A,#N/A,FALSE,"단축1";#N/A,#N/A,FALSE,"단축2";#N/A,#N/A,FALSE,"단축3";#N/A,#N/A,FALSE,"장축";#N/A,#N/A,FALSE,"4WD"}</definedName>
    <definedName name="새세" localSheetId="13" hidden="1">{#N/A,#N/A,FALSE,"단축1";#N/A,#N/A,FALSE,"단축2";#N/A,#N/A,FALSE,"단축3";#N/A,#N/A,FALSE,"장축";#N/A,#N/A,FALSE,"4WD"}</definedName>
    <definedName name="새세" localSheetId="14" hidden="1">{#N/A,#N/A,FALSE,"단축1";#N/A,#N/A,FALSE,"단축2";#N/A,#N/A,FALSE,"단축3";#N/A,#N/A,FALSE,"장축";#N/A,#N/A,FALSE,"4WD"}</definedName>
    <definedName name="새세" localSheetId="15" hidden="1">{#N/A,#N/A,FALSE,"단축1";#N/A,#N/A,FALSE,"단축2";#N/A,#N/A,FALSE,"단축3";#N/A,#N/A,FALSE,"장축";#N/A,#N/A,FALSE,"4WD"}</definedName>
    <definedName name="새세" hidden="1">{#N/A,#N/A,FALSE,"단축1";#N/A,#N/A,FALSE,"단축2";#N/A,#N/A,FALSE,"단축3";#N/A,#N/A,FALSE,"장축";#N/A,#N/A,FALSE,"4WD"}</definedName>
    <definedName name="새시" localSheetId="13">[6]!새시</definedName>
    <definedName name="새시">[7]!새시</definedName>
    <definedName name="새의장">'[54]2.대외공문'!#REF!</definedName>
    <definedName name="새이름" localSheetId="7" hidden="1">{#N/A,#N/A,FALSE,"단축1";#N/A,#N/A,FALSE,"단축2";#N/A,#N/A,FALSE,"단축3";#N/A,#N/A,FALSE,"장축";#N/A,#N/A,FALSE,"4WD"}</definedName>
    <definedName name="새이름" localSheetId="16" hidden="1">{#N/A,#N/A,FALSE,"단축1";#N/A,#N/A,FALSE,"단축2";#N/A,#N/A,FALSE,"단축3";#N/A,#N/A,FALSE,"장축";#N/A,#N/A,FALSE,"4WD"}</definedName>
    <definedName name="새이름" localSheetId="17" hidden="1">{#N/A,#N/A,FALSE,"단축1";#N/A,#N/A,FALSE,"단축2";#N/A,#N/A,FALSE,"단축3";#N/A,#N/A,FALSE,"장축";#N/A,#N/A,FALSE,"4WD"}</definedName>
    <definedName name="새이름" localSheetId="13" hidden="1">{#N/A,#N/A,FALSE,"단축1";#N/A,#N/A,FALSE,"단축2";#N/A,#N/A,FALSE,"단축3";#N/A,#N/A,FALSE,"장축";#N/A,#N/A,FALSE,"4WD"}</definedName>
    <definedName name="새이름" localSheetId="14" hidden="1">{#N/A,#N/A,FALSE,"단축1";#N/A,#N/A,FALSE,"단축2";#N/A,#N/A,FALSE,"단축3";#N/A,#N/A,FALSE,"장축";#N/A,#N/A,FALSE,"4WD"}</definedName>
    <definedName name="새이름" localSheetId="15" hidden="1">{#N/A,#N/A,FALSE,"단축1";#N/A,#N/A,FALSE,"단축2";#N/A,#N/A,FALSE,"단축3";#N/A,#N/A,FALSE,"장축";#N/A,#N/A,FALSE,"4WD"}</definedName>
    <definedName name="새이름" hidden="1">{#N/A,#N/A,FALSE,"단축1";#N/A,#N/A,FALSE,"단축2";#N/A,#N/A,FALSE,"단축3";#N/A,#N/A,FALSE,"장축";#N/A,#N/A,FALSE,"4WD"}</definedName>
    <definedName name="새종합구도">#REF!</definedName>
    <definedName name="새천년" localSheetId="7" hidden="1">{#N/A,#N/A,TRUE,"Y생산";#N/A,#N/A,TRUE,"Y판매";#N/A,#N/A,TRUE,"Y총물량";#N/A,#N/A,TRUE,"Y능력";#N/A,#N/A,TRUE,"YKD"}</definedName>
    <definedName name="새천년" localSheetId="16" hidden="1">{#N/A,#N/A,TRUE,"Y생산";#N/A,#N/A,TRUE,"Y판매";#N/A,#N/A,TRUE,"Y총물량";#N/A,#N/A,TRUE,"Y능력";#N/A,#N/A,TRUE,"YKD"}</definedName>
    <definedName name="새천년" localSheetId="6" hidden="1">{#N/A,#N/A,TRUE,"Y생산";#N/A,#N/A,TRUE,"Y판매";#N/A,#N/A,TRUE,"Y총물량";#N/A,#N/A,TRUE,"Y능력";#N/A,#N/A,TRUE,"YKD"}</definedName>
    <definedName name="새천년" localSheetId="17" hidden="1">{#N/A,#N/A,TRUE,"Y생산";#N/A,#N/A,TRUE,"Y판매";#N/A,#N/A,TRUE,"Y총물량";#N/A,#N/A,TRUE,"Y능력";#N/A,#N/A,TRUE,"YKD"}</definedName>
    <definedName name="새천년" localSheetId="13" hidden="1">{#N/A,#N/A,TRUE,"Y생산";#N/A,#N/A,TRUE,"Y판매";#N/A,#N/A,TRUE,"Y총물량";#N/A,#N/A,TRUE,"Y능력";#N/A,#N/A,TRUE,"YKD"}</definedName>
    <definedName name="새천년" localSheetId="14" hidden="1">{#N/A,#N/A,TRUE,"Y생산";#N/A,#N/A,TRUE,"Y판매";#N/A,#N/A,TRUE,"Y총물량";#N/A,#N/A,TRUE,"Y능력";#N/A,#N/A,TRUE,"YKD"}</definedName>
    <definedName name="새천년" localSheetId="15" hidden="1">{#N/A,#N/A,TRUE,"Y생산";#N/A,#N/A,TRUE,"Y판매";#N/A,#N/A,TRUE,"Y총물량";#N/A,#N/A,TRUE,"Y능력";#N/A,#N/A,TRUE,"YKD"}</definedName>
    <definedName name="새천년" hidden="1">{#N/A,#N/A,TRUE,"Y생산";#N/A,#N/A,TRUE,"Y판매";#N/A,#N/A,TRUE,"Y총물량";#N/A,#N/A,TRUE,"Y능력";#N/A,#N/A,TRUE,"YKD"}</definedName>
    <definedName name="샌" localSheetId="7" hidden="1">{#N/A,#N/A,FALSE,"단축1";#N/A,#N/A,FALSE,"단축2";#N/A,#N/A,FALSE,"단축3";#N/A,#N/A,FALSE,"장축";#N/A,#N/A,FALSE,"4WD"}</definedName>
    <definedName name="샌" localSheetId="16" hidden="1">{#N/A,#N/A,FALSE,"단축1";#N/A,#N/A,FALSE,"단축2";#N/A,#N/A,FALSE,"단축3";#N/A,#N/A,FALSE,"장축";#N/A,#N/A,FALSE,"4WD"}</definedName>
    <definedName name="샌" localSheetId="17" hidden="1">{#N/A,#N/A,FALSE,"단축1";#N/A,#N/A,FALSE,"단축2";#N/A,#N/A,FALSE,"단축3";#N/A,#N/A,FALSE,"장축";#N/A,#N/A,FALSE,"4WD"}</definedName>
    <definedName name="샌" localSheetId="13" hidden="1">{#N/A,#N/A,FALSE,"단축1";#N/A,#N/A,FALSE,"단축2";#N/A,#N/A,FALSE,"단축3";#N/A,#N/A,FALSE,"장축";#N/A,#N/A,FALSE,"4WD"}</definedName>
    <definedName name="샌" localSheetId="14" hidden="1">{#N/A,#N/A,FALSE,"단축1";#N/A,#N/A,FALSE,"단축2";#N/A,#N/A,FALSE,"단축3";#N/A,#N/A,FALSE,"장축";#N/A,#N/A,FALSE,"4WD"}</definedName>
    <definedName name="샌" localSheetId="15" hidden="1">{#N/A,#N/A,FALSE,"단축1";#N/A,#N/A,FALSE,"단축2";#N/A,#N/A,FALSE,"단축3";#N/A,#N/A,FALSE,"장축";#N/A,#N/A,FALSE,"4WD"}</definedName>
    <definedName name="샌" hidden="1">{#N/A,#N/A,FALSE,"단축1";#N/A,#N/A,FALSE,"단축2";#N/A,#N/A,FALSE,"단축3";#N/A,#N/A,FALSE,"장축";#N/A,#N/A,FALSE,"4WD"}</definedName>
    <definedName name="생기양식" localSheetId="7" hidden="1">{#N/A,#N/A,TRUE,"Y생산";#N/A,#N/A,TRUE,"Y판매";#N/A,#N/A,TRUE,"Y총물량";#N/A,#N/A,TRUE,"Y능력";#N/A,#N/A,TRUE,"YKD"}</definedName>
    <definedName name="생기양식" localSheetId="16" hidden="1">{#N/A,#N/A,TRUE,"Y생산";#N/A,#N/A,TRUE,"Y판매";#N/A,#N/A,TRUE,"Y총물량";#N/A,#N/A,TRUE,"Y능력";#N/A,#N/A,TRUE,"YKD"}</definedName>
    <definedName name="생기양식" localSheetId="6" hidden="1">{#N/A,#N/A,TRUE,"Y생산";#N/A,#N/A,TRUE,"Y판매";#N/A,#N/A,TRUE,"Y총물량";#N/A,#N/A,TRUE,"Y능력";#N/A,#N/A,TRUE,"YKD"}</definedName>
    <definedName name="생기양식" localSheetId="17" hidden="1">{#N/A,#N/A,TRUE,"Y생산";#N/A,#N/A,TRUE,"Y판매";#N/A,#N/A,TRUE,"Y총물량";#N/A,#N/A,TRUE,"Y능력";#N/A,#N/A,TRUE,"YKD"}</definedName>
    <definedName name="생기양식" localSheetId="13" hidden="1">{#N/A,#N/A,TRUE,"Y생산";#N/A,#N/A,TRUE,"Y판매";#N/A,#N/A,TRUE,"Y총물량";#N/A,#N/A,TRUE,"Y능력";#N/A,#N/A,TRUE,"YKD"}</definedName>
    <definedName name="생기양식" localSheetId="14" hidden="1">{#N/A,#N/A,TRUE,"Y생산";#N/A,#N/A,TRUE,"Y판매";#N/A,#N/A,TRUE,"Y총물량";#N/A,#N/A,TRUE,"Y능력";#N/A,#N/A,TRUE,"YKD"}</definedName>
    <definedName name="생기양식" localSheetId="15" hidden="1">{#N/A,#N/A,TRUE,"Y생산";#N/A,#N/A,TRUE,"Y판매";#N/A,#N/A,TRUE,"Y총물량";#N/A,#N/A,TRUE,"Y능력";#N/A,#N/A,TRUE,"YKD"}</definedName>
    <definedName name="생기양식" hidden="1">{#N/A,#N/A,TRUE,"Y생산";#N/A,#N/A,TRUE,"Y판매";#N/A,#N/A,TRUE,"Y총물량";#N/A,#N/A,TRUE,"Y능력";#N/A,#N/A,TRUE,"YKD"}</definedName>
    <definedName name="생산" localSheetId="7" hidden="1">{#N/A,#N/A,TRUE,"Y생산";#N/A,#N/A,TRUE,"Y판매";#N/A,#N/A,TRUE,"Y총물량";#N/A,#N/A,TRUE,"Y능력";#N/A,#N/A,TRUE,"YKD"}</definedName>
    <definedName name="생산" localSheetId="16" hidden="1">{#N/A,#N/A,TRUE,"Y생산";#N/A,#N/A,TRUE,"Y판매";#N/A,#N/A,TRUE,"Y총물량";#N/A,#N/A,TRUE,"Y능력";#N/A,#N/A,TRUE,"YKD"}</definedName>
    <definedName name="생산" localSheetId="6" hidden="1">{#N/A,#N/A,TRUE,"Y생산";#N/A,#N/A,TRUE,"Y판매";#N/A,#N/A,TRUE,"Y총물량";#N/A,#N/A,TRUE,"Y능력";#N/A,#N/A,TRUE,"YKD"}</definedName>
    <definedName name="생산" localSheetId="17" hidden="1">{#N/A,#N/A,TRUE,"Y생산";#N/A,#N/A,TRUE,"Y판매";#N/A,#N/A,TRUE,"Y총물량";#N/A,#N/A,TRUE,"Y능력";#N/A,#N/A,TRUE,"YKD"}</definedName>
    <definedName name="생산" localSheetId="13" hidden="1">{#N/A,#N/A,TRUE,"Y생산";#N/A,#N/A,TRUE,"Y판매";#N/A,#N/A,TRUE,"Y총물량";#N/A,#N/A,TRUE,"Y능력";#N/A,#N/A,TRUE,"YKD"}</definedName>
    <definedName name="생산" localSheetId="14" hidden="1">{#N/A,#N/A,TRUE,"Y생산";#N/A,#N/A,TRUE,"Y판매";#N/A,#N/A,TRUE,"Y총물량";#N/A,#N/A,TRUE,"Y능력";#N/A,#N/A,TRUE,"YKD"}</definedName>
    <definedName name="생산" localSheetId="15" hidden="1">{#N/A,#N/A,TRUE,"Y생산";#N/A,#N/A,TRUE,"Y판매";#N/A,#N/A,TRUE,"Y총물량";#N/A,#N/A,TRUE,"Y능력";#N/A,#N/A,TRUE,"YKD"}</definedName>
    <definedName name="생산" hidden="1">{#N/A,#N/A,TRUE,"Y생산";#N/A,#N/A,TRUE,"Y판매";#N/A,#N/A,TRUE,"Y총물량";#N/A,#N/A,TRUE,"Y능력";#N/A,#N/A,TRUE,"YKD"}</definedName>
    <definedName name="생산.SPA">#REF!</definedName>
    <definedName name="생산.SPG">#REF!</definedName>
    <definedName name="생산1" localSheetId="7" hidden="1">{#N/A,#N/A,FALSE,"96 3월물량표";#N/A,#N/A,FALSE,"96 4월물량표";#N/A,#N/A,FALSE,"96 5월물량표"}</definedName>
    <definedName name="생산1" localSheetId="16" hidden="1">{#N/A,#N/A,FALSE,"96 3월물량표";#N/A,#N/A,FALSE,"96 4월물량표";#N/A,#N/A,FALSE,"96 5월물량표"}</definedName>
    <definedName name="생산1" localSheetId="6" hidden="1">{#N/A,#N/A,FALSE,"96 3월물량표";#N/A,#N/A,FALSE,"96 4월물량표";#N/A,#N/A,FALSE,"96 5월물량표"}</definedName>
    <definedName name="생산1" localSheetId="17" hidden="1">{#N/A,#N/A,FALSE,"96 3월물량표";#N/A,#N/A,FALSE,"96 4월물량표";#N/A,#N/A,FALSE,"96 5월물량표"}</definedName>
    <definedName name="생산1" localSheetId="13" hidden="1">{#N/A,#N/A,FALSE,"96 3월물량표";#N/A,#N/A,FALSE,"96 4월물량표";#N/A,#N/A,FALSE,"96 5월물량표"}</definedName>
    <definedName name="생산1" localSheetId="14" hidden="1">{#N/A,#N/A,FALSE,"96 3월물량표";#N/A,#N/A,FALSE,"96 4월물량표";#N/A,#N/A,FALSE,"96 5월물량표"}</definedName>
    <definedName name="생산1" localSheetId="15" hidden="1">{#N/A,#N/A,FALSE,"96 3월물량표";#N/A,#N/A,FALSE,"96 4월물량표";#N/A,#N/A,FALSE,"96 5월물량표"}</definedName>
    <definedName name="생산1" hidden="1">{#N/A,#N/A,FALSE,"96 3월물량표";#N/A,#N/A,FALSE,"96 4월물량표";#N/A,#N/A,FALSE,"96 5월물량표"}</definedName>
    <definedName name="생산1부">#REF!</definedName>
    <definedName name="생산2부">#REF!</definedName>
    <definedName name="생산3부">#REF!</definedName>
    <definedName name="생산95">'[44]CR CODE'!$D$10:$E$21</definedName>
    <definedName name="생산96">'[44]CR CODE'!$D$22:$E$33</definedName>
    <definedName name="생산97">'[44]CR CODE'!$D$34:$E$47</definedName>
    <definedName name="생산98">'[44]CR CODE'!$D$48:$E$64</definedName>
    <definedName name="생산TON" localSheetId="7" hidden="1">{#N/A,#N/A,TRUE,"Y생산";#N/A,#N/A,TRUE,"Y판매";#N/A,#N/A,TRUE,"Y총물량";#N/A,#N/A,TRUE,"Y능력";#N/A,#N/A,TRUE,"YKD"}</definedName>
    <definedName name="생산TON" localSheetId="16" hidden="1">{#N/A,#N/A,TRUE,"Y생산";#N/A,#N/A,TRUE,"Y판매";#N/A,#N/A,TRUE,"Y총물량";#N/A,#N/A,TRUE,"Y능력";#N/A,#N/A,TRUE,"YKD"}</definedName>
    <definedName name="생산TON" localSheetId="6" hidden="1">{#N/A,#N/A,TRUE,"Y생산";#N/A,#N/A,TRUE,"Y판매";#N/A,#N/A,TRUE,"Y총물량";#N/A,#N/A,TRUE,"Y능력";#N/A,#N/A,TRUE,"YKD"}</definedName>
    <definedName name="생산TON" localSheetId="17" hidden="1">{#N/A,#N/A,TRUE,"Y생산";#N/A,#N/A,TRUE,"Y판매";#N/A,#N/A,TRUE,"Y총물량";#N/A,#N/A,TRUE,"Y능력";#N/A,#N/A,TRUE,"YKD"}</definedName>
    <definedName name="생산TON" localSheetId="13" hidden="1">{#N/A,#N/A,TRUE,"Y생산";#N/A,#N/A,TRUE,"Y판매";#N/A,#N/A,TRUE,"Y총물량";#N/A,#N/A,TRUE,"Y능력";#N/A,#N/A,TRUE,"YKD"}</definedName>
    <definedName name="생산TON" localSheetId="14" hidden="1">{#N/A,#N/A,TRUE,"Y생산";#N/A,#N/A,TRUE,"Y판매";#N/A,#N/A,TRUE,"Y총물량";#N/A,#N/A,TRUE,"Y능력";#N/A,#N/A,TRUE,"YKD"}</definedName>
    <definedName name="생산TON" localSheetId="15" hidden="1">{#N/A,#N/A,TRUE,"Y생산";#N/A,#N/A,TRUE,"Y판매";#N/A,#N/A,TRUE,"Y총물량";#N/A,#N/A,TRUE,"Y능력";#N/A,#N/A,TRUE,"YKD"}</definedName>
    <definedName name="생산TON" hidden="1">{#N/A,#N/A,TRUE,"Y생산";#N/A,#N/A,TRUE,"Y판매";#N/A,#N/A,TRUE,"Y총물량";#N/A,#N/A,TRUE,"Y능력";#N/A,#N/A,TRUE,"YKD"}</definedName>
    <definedName name="생산계획">#REF!</definedName>
    <definedName name="생산계획1" localSheetId="7">BlankMacro1</definedName>
    <definedName name="생산계획1" localSheetId="16">BlankMacro1</definedName>
    <definedName name="생산계획1" localSheetId="17">BlankMacro1</definedName>
    <definedName name="생산계획1" localSheetId="10">BlankMacro1</definedName>
    <definedName name="생산계획1" localSheetId="8">BlankMacro1</definedName>
    <definedName name="생산계획1" localSheetId="0">BlankMacro1</definedName>
    <definedName name="생산계획1" localSheetId="13">BlankMacro1</definedName>
    <definedName name="생산계획1" localSheetId="14">BlankMacro1</definedName>
    <definedName name="생산계획1" localSheetId="11">BlankMacro1</definedName>
    <definedName name="생산계획1" localSheetId="15">BlankMacro1</definedName>
    <definedName name="생산계획1">BlankMacro1</definedName>
    <definedName name="생산관리부" hidden="1">{#N/A,#N/A,FALSE,"단축1";#N/A,#N/A,FALSE,"단축2";#N/A,#N/A,FALSE,"단축3";#N/A,#N/A,FALSE,"장축";#N/A,#N/A,FALSE,"4WD"}</definedName>
    <definedName name="생산대수">[30]계산정보!$B$17:$B$29</definedName>
    <definedName name="생산설비일정" localSheetId="7" hidden="1">{#N/A,#N/A,FALSE,"단축1";#N/A,#N/A,FALSE,"단축2";#N/A,#N/A,FALSE,"단축3";#N/A,#N/A,FALSE,"장축";#N/A,#N/A,FALSE,"4WD"}</definedName>
    <definedName name="생산설비일정" localSheetId="16" hidden="1">{#N/A,#N/A,FALSE,"단축1";#N/A,#N/A,FALSE,"단축2";#N/A,#N/A,FALSE,"단축3";#N/A,#N/A,FALSE,"장축";#N/A,#N/A,FALSE,"4WD"}</definedName>
    <definedName name="생산설비일정" localSheetId="17" hidden="1">{#N/A,#N/A,FALSE,"단축1";#N/A,#N/A,FALSE,"단축2";#N/A,#N/A,FALSE,"단축3";#N/A,#N/A,FALSE,"장축";#N/A,#N/A,FALSE,"4WD"}</definedName>
    <definedName name="생산설비일정" localSheetId="13" hidden="1">{#N/A,#N/A,FALSE,"단축1";#N/A,#N/A,FALSE,"단축2";#N/A,#N/A,FALSE,"단축3";#N/A,#N/A,FALSE,"장축";#N/A,#N/A,FALSE,"4WD"}</definedName>
    <definedName name="생산설비일정" localSheetId="14" hidden="1">{#N/A,#N/A,FALSE,"단축1";#N/A,#N/A,FALSE,"단축2";#N/A,#N/A,FALSE,"단축3";#N/A,#N/A,FALSE,"장축";#N/A,#N/A,FALSE,"4WD"}</definedName>
    <definedName name="생산설비일정" localSheetId="15" hidden="1">{#N/A,#N/A,FALSE,"단축1";#N/A,#N/A,FALSE,"단축2";#N/A,#N/A,FALSE,"단축3";#N/A,#N/A,FALSE,"장축";#N/A,#N/A,FALSE,"4WD"}</definedName>
    <definedName name="생산설비일정" hidden="1">{#N/A,#N/A,FALSE,"단축1";#N/A,#N/A,FALSE,"단축2";#N/A,#N/A,FALSE,"단축3";#N/A,#N/A,FALSE,"장축";#N/A,#N/A,FALSE,"4WD"}</definedName>
    <definedName name="생산성향상" localSheetId="7" hidden="1">{#N/A,#N/A,TRUE,"Y생산";#N/A,#N/A,TRUE,"Y판매";#N/A,#N/A,TRUE,"Y총물량";#N/A,#N/A,TRUE,"Y능력";#N/A,#N/A,TRUE,"YKD"}</definedName>
    <definedName name="생산성향상" localSheetId="16" hidden="1">{#N/A,#N/A,TRUE,"Y생산";#N/A,#N/A,TRUE,"Y판매";#N/A,#N/A,TRUE,"Y총물량";#N/A,#N/A,TRUE,"Y능력";#N/A,#N/A,TRUE,"YKD"}</definedName>
    <definedName name="생산성향상" localSheetId="6" hidden="1">{#N/A,#N/A,TRUE,"Y생산";#N/A,#N/A,TRUE,"Y판매";#N/A,#N/A,TRUE,"Y총물량";#N/A,#N/A,TRUE,"Y능력";#N/A,#N/A,TRUE,"YKD"}</definedName>
    <definedName name="생산성향상" localSheetId="17" hidden="1">{#N/A,#N/A,TRUE,"Y생산";#N/A,#N/A,TRUE,"Y판매";#N/A,#N/A,TRUE,"Y총물량";#N/A,#N/A,TRUE,"Y능력";#N/A,#N/A,TRUE,"YKD"}</definedName>
    <definedName name="생산성향상" localSheetId="13" hidden="1">{#N/A,#N/A,TRUE,"Y생산";#N/A,#N/A,TRUE,"Y판매";#N/A,#N/A,TRUE,"Y총물량";#N/A,#N/A,TRUE,"Y능력";#N/A,#N/A,TRUE,"YKD"}</definedName>
    <definedName name="생산성향상" localSheetId="14" hidden="1">{#N/A,#N/A,TRUE,"Y생산";#N/A,#N/A,TRUE,"Y판매";#N/A,#N/A,TRUE,"Y총물량";#N/A,#N/A,TRUE,"Y능력";#N/A,#N/A,TRUE,"YKD"}</definedName>
    <definedName name="생산성향상" localSheetId="15" hidden="1">{#N/A,#N/A,TRUE,"Y생산";#N/A,#N/A,TRUE,"Y판매";#N/A,#N/A,TRUE,"Y총물량";#N/A,#N/A,TRUE,"Y능력";#N/A,#N/A,TRUE,"YKD"}</definedName>
    <definedName name="생산성향상" hidden="1">{#N/A,#N/A,TRUE,"Y생산";#N/A,#N/A,TRUE,"Y판매";#N/A,#N/A,TRUE,"Y총물량";#N/A,#N/A,TRUE,"Y능력";#N/A,#N/A,TRUE,"YKD"}</definedName>
    <definedName name="생산전체일정" localSheetId="7" hidden="1">{#N/A,#N/A,FALSE,"단축1";#N/A,#N/A,FALSE,"단축2";#N/A,#N/A,FALSE,"단축3";#N/A,#N/A,FALSE,"장축";#N/A,#N/A,FALSE,"4WD"}</definedName>
    <definedName name="생산전체일정" localSheetId="16" hidden="1">{#N/A,#N/A,FALSE,"단축1";#N/A,#N/A,FALSE,"단축2";#N/A,#N/A,FALSE,"단축3";#N/A,#N/A,FALSE,"장축";#N/A,#N/A,FALSE,"4WD"}</definedName>
    <definedName name="생산전체일정" localSheetId="17" hidden="1">{#N/A,#N/A,FALSE,"단축1";#N/A,#N/A,FALSE,"단축2";#N/A,#N/A,FALSE,"단축3";#N/A,#N/A,FALSE,"장축";#N/A,#N/A,FALSE,"4WD"}</definedName>
    <definedName name="생산전체일정" localSheetId="13" hidden="1">{#N/A,#N/A,FALSE,"단축1";#N/A,#N/A,FALSE,"단축2";#N/A,#N/A,FALSE,"단축3";#N/A,#N/A,FALSE,"장축";#N/A,#N/A,FALSE,"4WD"}</definedName>
    <definedName name="생산전체일정" localSheetId="14" hidden="1">{#N/A,#N/A,FALSE,"단축1";#N/A,#N/A,FALSE,"단축2";#N/A,#N/A,FALSE,"단축3";#N/A,#N/A,FALSE,"장축";#N/A,#N/A,FALSE,"4WD"}</definedName>
    <definedName name="생산전체일정" localSheetId="15" hidden="1">{#N/A,#N/A,FALSE,"단축1";#N/A,#N/A,FALSE,"단축2";#N/A,#N/A,FALSE,"단축3";#N/A,#N/A,FALSE,"장축";#N/A,#N/A,FALSE,"4WD"}</definedName>
    <definedName name="생산전체일정" hidden="1">{#N/A,#N/A,FALSE,"단축1";#N/A,#N/A,FALSE,"단축2";#N/A,#N/A,FALSE,"단축3";#N/A,#N/A,FALSE,"장축";#N/A,#N/A,FALSE,"4WD"}</definedName>
    <definedName name="생산직2월급여">#REF!</definedName>
    <definedName name="생산직3월급여">#REF!</definedName>
    <definedName name="생산직계좌">#REF!</definedName>
    <definedName name="생산특장2" localSheetId="7" hidden="1">{#N/A,#N/A,TRUE,"Y생산";#N/A,#N/A,TRUE,"Y판매";#N/A,#N/A,TRUE,"Y총물량";#N/A,#N/A,TRUE,"Y능력";#N/A,#N/A,TRUE,"YKD"}</definedName>
    <definedName name="생산특장2" localSheetId="16" hidden="1">{#N/A,#N/A,TRUE,"Y생산";#N/A,#N/A,TRUE,"Y판매";#N/A,#N/A,TRUE,"Y총물량";#N/A,#N/A,TRUE,"Y능력";#N/A,#N/A,TRUE,"YKD"}</definedName>
    <definedName name="생산특장2" localSheetId="6" hidden="1">{#N/A,#N/A,TRUE,"Y생산";#N/A,#N/A,TRUE,"Y판매";#N/A,#N/A,TRUE,"Y총물량";#N/A,#N/A,TRUE,"Y능력";#N/A,#N/A,TRUE,"YKD"}</definedName>
    <definedName name="생산특장2" localSheetId="17" hidden="1">{#N/A,#N/A,TRUE,"Y생산";#N/A,#N/A,TRUE,"Y판매";#N/A,#N/A,TRUE,"Y총물량";#N/A,#N/A,TRUE,"Y능력";#N/A,#N/A,TRUE,"YKD"}</definedName>
    <definedName name="생산특장2" localSheetId="13" hidden="1">{#N/A,#N/A,TRUE,"Y생산";#N/A,#N/A,TRUE,"Y판매";#N/A,#N/A,TRUE,"Y총물량";#N/A,#N/A,TRUE,"Y능력";#N/A,#N/A,TRUE,"YKD"}</definedName>
    <definedName name="생산특장2" localSheetId="14" hidden="1">{#N/A,#N/A,TRUE,"Y생산";#N/A,#N/A,TRUE,"Y판매";#N/A,#N/A,TRUE,"Y총물량";#N/A,#N/A,TRUE,"Y능력";#N/A,#N/A,TRUE,"YKD"}</definedName>
    <definedName name="생산특장2" localSheetId="15" hidden="1">{#N/A,#N/A,TRUE,"Y생산";#N/A,#N/A,TRUE,"Y판매";#N/A,#N/A,TRUE,"Y총물량";#N/A,#N/A,TRUE,"Y능력";#N/A,#N/A,TRUE,"YKD"}</definedName>
    <definedName name="생산특장2" hidden="1">{#N/A,#N/A,TRUE,"Y생산";#N/A,#N/A,TRUE,"Y판매";#N/A,#N/A,TRUE,"Y총물량";#N/A,#N/A,TRUE,"Y능력";#N/A,#N/A,TRUE,"YKD"}</definedName>
    <definedName name="생산합격" localSheetId="7" hidden="1">{#N/A,#N/A,TRUE,"Y생산";#N/A,#N/A,TRUE,"Y판매";#N/A,#N/A,TRUE,"Y총물량";#N/A,#N/A,TRUE,"Y능력";#N/A,#N/A,TRUE,"YKD"}</definedName>
    <definedName name="생산합격" localSheetId="16" hidden="1">{#N/A,#N/A,TRUE,"Y생산";#N/A,#N/A,TRUE,"Y판매";#N/A,#N/A,TRUE,"Y총물량";#N/A,#N/A,TRUE,"Y능력";#N/A,#N/A,TRUE,"YKD"}</definedName>
    <definedName name="생산합격" localSheetId="6" hidden="1">{#N/A,#N/A,TRUE,"Y생산";#N/A,#N/A,TRUE,"Y판매";#N/A,#N/A,TRUE,"Y총물량";#N/A,#N/A,TRUE,"Y능력";#N/A,#N/A,TRUE,"YKD"}</definedName>
    <definedName name="생산합격" localSheetId="17" hidden="1">{#N/A,#N/A,TRUE,"Y생산";#N/A,#N/A,TRUE,"Y판매";#N/A,#N/A,TRUE,"Y총물량";#N/A,#N/A,TRUE,"Y능력";#N/A,#N/A,TRUE,"YKD"}</definedName>
    <definedName name="생산합격" localSheetId="13" hidden="1">{#N/A,#N/A,TRUE,"Y생산";#N/A,#N/A,TRUE,"Y판매";#N/A,#N/A,TRUE,"Y총물량";#N/A,#N/A,TRUE,"Y능력";#N/A,#N/A,TRUE,"YKD"}</definedName>
    <definedName name="생산합격" localSheetId="14" hidden="1">{#N/A,#N/A,TRUE,"Y생산";#N/A,#N/A,TRUE,"Y판매";#N/A,#N/A,TRUE,"Y총물량";#N/A,#N/A,TRUE,"Y능력";#N/A,#N/A,TRUE,"YKD"}</definedName>
    <definedName name="생산합격" localSheetId="15" hidden="1">{#N/A,#N/A,TRUE,"Y생산";#N/A,#N/A,TRUE,"Y판매";#N/A,#N/A,TRUE,"Y총물량";#N/A,#N/A,TRUE,"Y능력";#N/A,#N/A,TRUE,"YKD"}</definedName>
    <definedName name="생산합격" hidden="1">{#N/A,#N/A,TRUE,"Y생산";#N/A,#N/A,TRUE,"Y판매";#N/A,#N/A,TRUE,"Y총물량";#N/A,#N/A,TRUE,"Y능력";#N/A,#N/A,TRUE,"YKD"}</definedName>
    <definedName name="생조조직도" localSheetId="7" hidden="1">{#N/A,#N/A,TRUE,"Y생산";#N/A,#N/A,TRUE,"Y판매";#N/A,#N/A,TRUE,"Y총물량";#N/A,#N/A,TRUE,"Y능력";#N/A,#N/A,TRUE,"YKD"}</definedName>
    <definedName name="생조조직도" localSheetId="16" hidden="1">{#N/A,#N/A,TRUE,"Y생산";#N/A,#N/A,TRUE,"Y판매";#N/A,#N/A,TRUE,"Y총물량";#N/A,#N/A,TRUE,"Y능력";#N/A,#N/A,TRUE,"YKD"}</definedName>
    <definedName name="생조조직도" localSheetId="6" hidden="1">{#N/A,#N/A,TRUE,"Y생산";#N/A,#N/A,TRUE,"Y판매";#N/A,#N/A,TRUE,"Y총물량";#N/A,#N/A,TRUE,"Y능력";#N/A,#N/A,TRUE,"YKD"}</definedName>
    <definedName name="생조조직도" localSheetId="17" hidden="1">{#N/A,#N/A,TRUE,"Y생산";#N/A,#N/A,TRUE,"Y판매";#N/A,#N/A,TRUE,"Y총물량";#N/A,#N/A,TRUE,"Y능력";#N/A,#N/A,TRUE,"YKD"}</definedName>
    <definedName name="생조조직도" localSheetId="13" hidden="1">{#N/A,#N/A,TRUE,"Y생산";#N/A,#N/A,TRUE,"Y판매";#N/A,#N/A,TRUE,"Y총물량";#N/A,#N/A,TRUE,"Y능력";#N/A,#N/A,TRUE,"YKD"}</definedName>
    <definedName name="생조조직도" localSheetId="14" hidden="1">{#N/A,#N/A,TRUE,"Y생산";#N/A,#N/A,TRUE,"Y판매";#N/A,#N/A,TRUE,"Y총물량";#N/A,#N/A,TRUE,"Y능력";#N/A,#N/A,TRUE,"YKD"}</definedName>
    <definedName name="생조조직도" localSheetId="15" hidden="1">{#N/A,#N/A,TRUE,"Y생산";#N/A,#N/A,TRUE,"Y판매";#N/A,#N/A,TRUE,"Y총물량";#N/A,#N/A,TRUE,"Y능력";#N/A,#N/A,TRUE,"YKD"}</definedName>
    <definedName name="생조조직도" hidden="1">{#N/A,#N/A,TRUE,"Y생산";#N/A,#N/A,TRUE,"Y판매";#N/A,#N/A,TRUE,"Y총물량";#N/A,#N/A,TRUE,"Y능력";#N/A,#N/A,TRUE,"YKD"}</definedName>
    <definedName name="샤시">#REF!</definedName>
    <definedName name="샤시.문제" localSheetId="6">#REF!</definedName>
    <definedName name="샤시.문제">#REF!</definedName>
    <definedName name="샤시Ⅲ" localSheetId="6">#REF!</definedName>
    <definedName name="샤시Ⅲ">#REF!</definedName>
    <definedName name="샤시M" localSheetId="13">[6]!샤시M</definedName>
    <definedName name="샤시M">[7]!샤시M</definedName>
    <definedName name="샤시MD일" localSheetId="13">[6]!샤시MD일</definedName>
    <definedName name="샤시MD일">[7]!샤시MD일</definedName>
    <definedName name="샹크" localSheetId="7">BlankMacro1</definedName>
    <definedName name="샹크" localSheetId="16">BlankMacro1</definedName>
    <definedName name="샹크" localSheetId="17">BlankMacro1</definedName>
    <definedName name="샹크" localSheetId="10">BlankMacro1</definedName>
    <definedName name="샹크" localSheetId="8">BlankMacro1</definedName>
    <definedName name="샹크" localSheetId="0">BlankMacro1</definedName>
    <definedName name="샹크" localSheetId="13">BlankMacro1</definedName>
    <definedName name="샹크" localSheetId="14">BlankMacro1</definedName>
    <definedName name="샹크" localSheetId="11">BlankMacro1</definedName>
    <definedName name="샹크" localSheetId="15">BlankMacro1</definedName>
    <definedName name="샹크">BlankMacro1</definedName>
    <definedName name="서" localSheetId="7">#REF!</definedName>
    <definedName name="서" localSheetId="6">#REF!</definedName>
    <definedName name="서">#REF!</definedName>
    <definedName name="서류" localSheetId="6">#REF!</definedName>
    <definedName name="서류">#REF!</definedName>
    <definedName name="서서ㅏ" localSheetId="7">BlankMacro1</definedName>
    <definedName name="서서ㅏ" localSheetId="16">BlankMacro1</definedName>
    <definedName name="서서ㅏ" localSheetId="17">BlankMacro1</definedName>
    <definedName name="서서ㅏ" localSheetId="10">BlankMacro1</definedName>
    <definedName name="서서ㅏ" localSheetId="8">BlankMacro1</definedName>
    <definedName name="서서ㅏ" localSheetId="0">BlankMacro1</definedName>
    <definedName name="서서ㅏ" localSheetId="13">BlankMacro1</definedName>
    <definedName name="서서ㅏ" localSheetId="14">BlankMacro1</definedName>
    <definedName name="서서ㅏ" localSheetId="11">BlankMacro1</definedName>
    <definedName name="서서ㅏ" localSheetId="15">BlankMacro1</definedName>
    <definedName name="서서ㅏ">BlankMacro1</definedName>
    <definedName name="서승수" localSheetId="7" hidden="1">{#N/A,#N/A,TRUE,"Y생산";#N/A,#N/A,TRUE,"Y판매";#N/A,#N/A,TRUE,"Y총물량";#N/A,#N/A,TRUE,"Y능력";#N/A,#N/A,TRUE,"YKD"}</definedName>
    <definedName name="서승수" localSheetId="16" hidden="1">{#N/A,#N/A,TRUE,"Y생산";#N/A,#N/A,TRUE,"Y판매";#N/A,#N/A,TRUE,"Y총물량";#N/A,#N/A,TRUE,"Y능력";#N/A,#N/A,TRUE,"YKD"}</definedName>
    <definedName name="서승수" localSheetId="6" hidden="1">{#N/A,#N/A,TRUE,"Y생산";#N/A,#N/A,TRUE,"Y판매";#N/A,#N/A,TRUE,"Y총물량";#N/A,#N/A,TRUE,"Y능력";#N/A,#N/A,TRUE,"YKD"}</definedName>
    <definedName name="서승수" localSheetId="17" hidden="1">{#N/A,#N/A,TRUE,"Y생산";#N/A,#N/A,TRUE,"Y판매";#N/A,#N/A,TRUE,"Y총물량";#N/A,#N/A,TRUE,"Y능력";#N/A,#N/A,TRUE,"YKD"}</definedName>
    <definedName name="서승수" localSheetId="13" hidden="1">{#N/A,#N/A,TRUE,"Y생산";#N/A,#N/A,TRUE,"Y판매";#N/A,#N/A,TRUE,"Y총물량";#N/A,#N/A,TRUE,"Y능력";#N/A,#N/A,TRUE,"YKD"}</definedName>
    <definedName name="서승수" localSheetId="14" hidden="1">{#N/A,#N/A,TRUE,"Y생산";#N/A,#N/A,TRUE,"Y판매";#N/A,#N/A,TRUE,"Y총물량";#N/A,#N/A,TRUE,"Y능력";#N/A,#N/A,TRUE,"YKD"}</definedName>
    <definedName name="서승수" localSheetId="15" hidden="1">{#N/A,#N/A,TRUE,"Y생산";#N/A,#N/A,TRUE,"Y판매";#N/A,#N/A,TRUE,"Y총물량";#N/A,#N/A,TRUE,"Y능력";#N/A,#N/A,TRUE,"YKD"}</definedName>
    <definedName name="서승수" hidden="1">{#N/A,#N/A,TRUE,"Y생산";#N/A,#N/A,TRUE,"Y판매";#N/A,#N/A,TRUE,"Y총물량";#N/A,#N/A,TRUE,"Y능력";#N/A,#N/A,TRUE,"YKD"}</definedName>
    <definedName name="서울" localSheetId="7" hidden="1">{#N/A,#N/A,FALSE,"단축1";#N/A,#N/A,FALSE,"단축2";#N/A,#N/A,FALSE,"단축3";#N/A,#N/A,FALSE,"장축";#N/A,#N/A,FALSE,"4WD"}</definedName>
    <definedName name="서울" localSheetId="16" hidden="1">{#N/A,#N/A,FALSE,"단축1";#N/A,#N/A,FALSE,"단축2";#N/A,#N/A,FALSE,"단축3";#N/A,#N/A,FALSE,"장축";#N/A,#N/A,FALSE,"4WD"}</definedName>
    <definedName name="서울" localSheetId="17" hidden="1">{#N/A,#N/A,FALSE,"단축1";#N/A,#N/A,FALSE,"단축2";#N/A,#N/A,FALSE,"단축3";#N/A,#N/A,FALSE,"장축";#N/A,#N/A,FALSE,"4WD"}</definedName>
    <definedName name="서울" localSheetId="13" hidden="1">{#N/A,#N/A,FALSE,"단축1";#N/A,#N/A,FALSE,"단축2";#N/A,#N/A,FALSE,"단축3";#N/A,#N/A,FALSE,"장축";#N/A,#N/A,FALSE,"4WD"}</definedName>
    <definedName name="서울" localSheetId="14" hidden="1">{#N/A,#N/A,FALSE,"단축1";#N/A,#N/A,FALSE,"단축2";#N/A,#N/A,FALSE,"단축3";#N/A,#N/A,FALSE,"장축";#N/A,#N/A,FALSE,"4WD"}</definedName>
    <definedName name="서울" localSheetId="15" hidden="1">{#N/A,#N/A,FALSE,"단축1";#N/A,#N/A,FALSE,"단축2";#N/A,#N/A,FALSE,"단축3";#N/A,#N/A,FALSE,"장축";#N/A,#N/A,FALSE,"4WD"}</definedName>
    <definedName name="서울" hidden="1">{#N/A,#N/A,FALSE,"단축1";#N/A,#N/A,FALSE,"단축2";#N/A,#N/A,FALSE,"단축3";#N/A,#N/A,FALSE,"장축";#N/A,#N/A,FALSE,"4WD"}</definedName>
    <definedName name="서천" localSheetId="7" hidden="1">{#N/A,#N/A,FALSE,"표지";#N/A,#N/A,FALSE,"전제";#N/A,#N/A,FALSE,"손익-자 (2)";#N/A,#N/A,FALSE,"손익-자";#N/A,#N/A,FALSE,"손익-마 (2)";#N/A,#N/A,FALSE,"손익-마";#N/A,#N/A,FALSE,"총손최종"}</definedName>
    <definedName name="서천" localSheetId="16" hidden="1">{#N/A,#N/A,FALSE,"표지";#N/A,#N/A,FALSE,"전제";#N/A,#N/A,FALSE,"손익-자 (2)";#N/A,#N/A,FALSE,"손익-자";#N/A,#N/A,FALSE,"손익-마 (2)";#N/A,#N/A,FALSE,"손익-마";#N/A,#N/A,FALSE,"총손최종"}</definedName>
    <definedName name="서천" localSheetId="6" hidden="1">{#N/A,#N/A,FALSE,"표지";#N/A,#N/A,FALSE,"전제";#N/A,#N/A,FALSE,"손익-자 (2)";#N/A,#N/A,FALSE,"손익-자";#N/A,#N/A,FALSE,"손익-마 (2)";#N/A,#N/A,FALSE,"손익-마";#N/A,#N/A,FALSE,"총손최종"}</definedName>
    <definedName name="서천" localSheetId="17" hidden="1">{#N/A,#N/A,FALSE,"표지";#N/A,#N/A,FALSE,"전제";#N/A,#N/A,FALSE,"손익-자 (2)";#N/A,#N/A,FALSE,"손익-자";#N/A,#N/A,FALSE,"손익-마 (2)";#N/A,#N/A,FALSE,"손익-마";#N/A,#N/A,FALSE,"총손최종"}</definedName>
    <definedName name="서천" localSheetId="13" hidden="1">{#N/A,#N/A,FALSE,"표지";#N/A,#N/A,FALSE,"전제";#N/A,#N/A,FALSE,"손익-자 (2)";#N/A,#N/A,FALSE,"손익-자";#N/A,#N/A,FALSE,"손익-마 (2)";#N/A,#N/A,FALSE,"손익-마";#N/A,#N/A,FALSE,"총손최종"}</definedName>
    <definedName name="서천" localSheetId="14" hidden="1">{#N/A,#N/A,FALSE,"표지";#N/A,#N/A,FALSE,"전제";#N/A,#N/A,FALSE,"손익-자 (2)";#N/A,#N/A,FALSE,"손익-자";#N/A,#N/A,FALSE,"손익-마 (2)";#N/A,#N/A,FALSE,"손익-마";#N/A,#N/A,FALSE,"총손최종"}</definedName>
    <definedName name="서천" localSheetId="15" hidden="1">{#N/A,#N/A,FALSE,"표지";#N/A,#N/A,FALSE,"전제";#N/A,#N/A,FALSE,"손익-자 (2)";#N/A,#N/A,FALSE,"손익-자";#N/A,#N/A,FALSE,"손익-마 (2)";#N/A,#N/A,FALSE,"손익-마";#N/A,#N/A,FALSE,"총손최종"}</definedName>
    <definedName name="서천" hidden="1">{#N/A,#N/A,FALSE,"표지";#N/A,#N/A,FALSE,"전제";#N/A,#N/A,FALSE,"손익-자 (2)";#N/A,#N/A,FALSE,"손익-자";#N/A,#N/A,FALSE,"손익-마 (2)";#N/A,#N/A,FALSE,"손익-마";#N/A,#N/A,FALSE,"총손최종"}</definedName>
    <definedName name="서천통일관광" localSheetId="7" hidden="1">{#N/A,#N/A,FALSE,"품의서";#N/A,#N/A,FALSE,"전제";#N/A,#N/A,FALSE,"총손";#N/A,#N/A,FALSE,"손익";#N/A,#N/A,FALSE,"대당";#N/A,#N/A,FALSE,"가공비";#N/A,#N/A,FALSE,"재료비";#N/A,#N/A,FALSE,"판비";#N/A,#N/A,FALSE,"가격"}</definedName>
    <definedName name="서천통일관광" localSheetId="16" hidden="1">{#N/A,#N/A,FALSE,"품의서";#N/A,#N/A,FALSE,"전제";#N/A,#N/A,FALSE,"총손";#N/A,#N/A,FALSE,"손익";#N/A,#N/A,FALSE,"대당";#N/A,#N/A,FALSE,"가공비";#N/A,#N/A,FALSE,"재료비";#N/A,#N/A,FALSE,"판비";#N/A,#N/A,FALSE,"가격"}</definedName>
    <definedName name="서천통일관광" localSheetId="6" hidden="1">{#N/A,#N/A,FALSE,"품의서";#N/A,#N/A,FALSE,"전제";#N/A,#N/A,FALSE,"총손";#N/A,#N/A,FALSE,"손익";#N/A,#N/A,FALSE,"대당";#N/A,#N/A,FALSE,"가공비";#N/A,#N/A,FALSE,"재료비";#N/A,#N/A,FALSE,"판비";#N/A,#N/A,FALSE,"가격"}</definedName>
    <definedName name="서천통일관광" localSheetId="17" hidden="1">{#N/A,#N/A,FALSE,"품의서";#N/A,#N/A,FALSE,"전제";#N/A,#N/A,FALSE,"총손";#N/A,#N/A,FALSE,"손익";#N/A,#N/A,FALSE,"대당";#N/A,#N/A,FALSE,"가공비";#N/A,#N/A,FALSE,"재료비";#N/A,#N/A,FALSE,"판비";#N/A,#N/A,FALSE,"가격"}</definedName>
    <definedName name="서천통일관광" localSheetId="13" hidden="1">{#N/A,#N/A,FALSE,"품의서";#N/A,#N/A,FALSE,"전제";#N/A,#N/A,FALSE,"총손";#N/A,#N/A,FALSE,"손익";#N/A,#N/A,FALSE,"대당";#N/A,#N/A,FALSE,"가공비";#N/A,#N/A,FALSE,"재료비";#N/A,#N/A,FALSE,"판비";#N/A,#N/A,FALSE,"가격"}</definedName>
    <definedName name="서천통일관광" localSheetId="14" hidden="1">{#N/A,#N/A,FALSE,"품의서";#N/A,#N/A,FALSE,"전제";#N/A,#N/A,FALSE,"총손";#N/A,#N/A,FALSE,"손익";#N/A,#N/A,FALSE,"대당";#N/A,#N/A,FALSE,"가공비";#N/A,#N/A,FALSE,"재료비";#N/A,#N/A,FALSE,"판비";#N/A,#N/A,FALSE,"가격"}</definedName>
    <definedName name="서천통일관광" localSheetId="15" hidden="1">{#N/A,#N/A,FALSE,"품의서";#N/A,#N/A,FALSE,"전제";#N/A,#N/A,FALSE,"총손";#N/A,#N/A,FALSE,"손익";#N/A,#N/A,FALSE,"대당";#N/A,#N/A,FALSE,"가공비";#N/A,#N/A,FALSE,"재료비";#N/A,#N/A,FALSE,"판비";#N/A,#N/A,FALSE,"가격"}</definedName>
    <definedName name="서천통일관광" hidden="1">{#N/A,#N/A,FALSE,"품의서";#N/A,#N/A,FALSE,"전제";#N/A,#N/A,FALSE,"총손";#N/A,#N/A,FALSE,"손익";#N/A,#N/A,FALSE,"대당";#N/A,#N/A,FALSE,"가공비";#N/A,#N/A,FALSE,"재료비";#N/A,#N/A,FALSE,"판비";#N/A,#N/A,FALSE,"가격"}</definedName>
    <definedName name="석머ㅏ" localSheetId="7">BlankMacro1</definedName>
    <definedName name="석머ㅏ" localSheetId="16">BlankMacro1</definedName>
    <definedName name="석머ㅏ" localSheetId="17">BlankMacro1</definedName>
    <definedName name="석머ㅏ" localSheetId="10">BlankMacro1</definedName>
    <definedName name="석머ㅏ" localSheetId="8">BlankMacro1</definedName>
    <definedName name="석머ㅏ" localSheetId="0">BlankMacro1</definedName>
    <definedName name="석머ㅏ" localSheetId="13">BlankMacro1</definedName>
    <definedName name="석머ㅏ" localSheetId="14">BlankMacro1</definedName>
    <definedName name="석머ㅏ" localSheetId="11">BlankMacro1</definedName>
    <definedName name="석머ㅏ" localSheetId="15">BlankMacro1</definedName>
    <definedName name="석머ㅏ">BlankMacro1</definedName>
    <definedName name="석빈" localSheetId="7" hidden="1">{#N/A,#N/A,FALSE,"단축1";#N/A,#N/A,FALSE,"단축2";#N/A,#N/A,FALSE,"단축3";#N/A,#N/A,FALSE,"장축";#N/A,#N/A,FALSE,"4WD"}</definedName>
    <definedName name="석빈" localSheetId="16" hidden="1">{#N/A,#N/A,FALSE,"단축1";#N/A,#N/A,FALSE,"단축2";#N/A,#N/A,FALSE,"단축3";#N/A,#N/A,FALSE,"장축";#N/A,#N/A,FALSE,"4WD"}</definedName>
    <definedName name="석빈" localSheetId="6" hidden="1">{#N/A,#N/A,FALSE,"단축1";#N/A,#N/A,FALSE,"단축2";#N/A,#N/A,FALSE,"단축3";#N/A,#N/A,FALSE,"장축";#N/A,#N/A,FALSE,"4WD"}</definedName>
    <definedName name="석빈" localSheetId="17" hidden="1">{#N/A,#N/A,FALSE,"단축1";#N/A,#N/A,FALSE,"단축2";#N/A,#N/A,FALSE,"단축3";#N/A,#N/A,FALSE,"장축";#N/A,#N/A,FALSE,"4WD"}</definedName>
    <definedName name="석빈" localSheetId="13" hidden="1">{#N/A,#N/A,FALSE,"단축1";#N/A,#N/A,FALSE,"단축2";#N/A,#N/A,FALSE,"단축3";#N/A,#N/A,FALSE,"장축";#N/A,#N/A,FALSE,"4WD"}</definedName>
    <definedName name="석빈" localSheetId="14" hidden="1">{#N/A,#N/A,FALSE,"단축1";#N/A,#N/A,FALSE,"단축2";#N/A,#N/A,FALSE,"단축3";#N/A,#N/A,FALSE,"장축";#N/A,#N/A,FALSE,"4WD"}</definedName>
    <definedName name="석빈" localSheetId="15" hidden="1">{#N/A,#N/A,FALSE,"단축1";#N/A,#N/A,FALSE,"단축2";#N/A,#N/A,FALSE,"단축3";#N/A,#N/A,FALSE,"장축";#N/A,#N/A,FALSE,"4WD"}</definedName>
    <definedName name="석빈" hidden="1">{#N/A,#N/A,FALSE,"단축1";#N/A,#N/A,FALSE,"단축2";#N/A,#N/A,FALSE,"단축3";#N/A,#N/A,FALSE,"장축";#N/A,#N/A,FALSE,"4WD"}</definedName>
    <definedName name="선ㄱㄱㄱㄱㄱㄱㄱㄱ" localSheetId="7">BlankMacro1</definedName>
    <definedName name="선ㄱㄱㄱㄱㄱㄱㄱㄱ" localSheetId="16">BlankMacro1</definedName>
    <definedName name="선ㄱㄱㄱㄱㄱㄱㄱㄱ" localSheetId="17">BlankMacro1</definedName>
    <definedName name="선ㄱㄱㄱㄱㄱㄱㄱㄱ" localSheetId="10">BlankMacro1</definedName>
    <definedName name="선ㄱㄱㄱㄱㄱㄱㄱㄱ" localSheetId="8">BlankMacro1</definedName>
    <definedName name="선ㄱㄱㄱㄱㄱㄱㄱㄱ" localSheetId="0">BlankMacro1</definedName>
    <definedName name="선ㄱㄱㄱㄱㄱㄱㄱㄱ" localSheetId="13">BlankMacro1</definedName>
    <definedName name="선ㄱㄱㄱㄱㄱㄱㄱㄱ" localSheetId="14">BlankMacro1</definedName>
    <definedName name="선ㄱㄱㄱㄱㄱㄱㄱㄱ" localSheetId="11">BlankMacro1</definedName>
    <definedName name="선ㄱㄱㄱㄱㄱㄱㄱㄱ" localSheetId="15">BlankMacro1</definedName>
    <definedName name="선ㄱㄱㄱㄱㄱㄱㄱㄱ">BlankMacro1</definedName>
    <definedName name="선ㄹ허" localSheetId="13">[6]!선ㄹ허</definedName>
    <definedName name="선ㄹ허">[7]!선ㄹ허</definedName>
    <definedName name="선정사유" localSheetId="7" hidden="1">{#N/A,#N/A,FALSE,"단축1";#N/A,#N/A,FALSE,"단축2";#N/A,#N/A,FALSE,"단축3";#N/A,#N/A,FALSE,"장축";#N/A,#N/A,FALSE,"4WD"}</definedName>
    <definedName name="선정사유" localSheetId="16" hidden="1">{#N/A,#N/A,FALSE,"단축1";#N/A,#N/A,FALSE,"단축2";#N/A,#N/A,FALSE,"단축3";#N/A,#N/A,FALSE,"장축";#N/A,#N/A,FALSE,"4WD"}</definedName>
    <definedName name="선정사유" localSheetId="17" hidden="1">{#N/A,#N/A,FALSE,"단축1";#N/A,#N/A,FALSE,"단축2";#N/A,#N/A,FALSE,"단축3";#N/A,#N/A,FALSE,"장축";#N/A,#N/A,FALSE,"4WD"}</definedName>
    <definedName name="선정사유" localSheetId="13" hidden="1">{#N/A,#N/A,FALSE,"단축1";#N/A,#N/A,FALSE,"단축2";#N/A,#N/A,FALSE,"단축3";#N/A,#N/A,FALSE,"장축";#N/A,#N/A,FALSE,"4WD"}</definedName>
    <definedName name="선정사유" localSheetId="14" hidden="1">{#N/A,#N/A,FALSE,"단축1";#N/A,#N/A,FALSE,"단축2";#N/A,#N/A,FALSE,"단축3";#N/A,#N/A,FALSE,"장축";#N/A,#N/A,FALSE,"4WD"}</definedName>
    <definedName name="선정사유" localSheetId="15" hidden="1">{#N/A,#N/A,FALSE,"단축1";#N/A,#N/A,FALSE,"단축2";#N/A,#N/A,FALSE,"단축3";#N/A,#N/A,FALSE,"장축";#N/A,#N/A,FALSE,"4WD"}</definedName>
    <definedName name="선정사유" hidden="1">{#N/A,#N/A,FALSE,"단축1";#N/A,#N/A,FALSE,"단축2";#N/A,#N/A,FALSE,"단축3";#N/A,#N/A,FALSE,"장축";#N/A,#N/A,FALSE,"4WD"}</definedName>
    <definedName name="선택">#REF!</definedName>
    <definedName name="선택교과" localSheetId="7">BlankMacro1</definedName>
    <definedName name="선택교과" localSheetId="16">BlankMacro1</definedName>
    <definedName name="선택교과" localSheetId="17">BlankMacro1</definedName>
    <definedName name="선택교과" localSheetId="10">BlankMacro1</definedName>
    <definedName name="선택교과" localSheetId="8">BlankMacro1</definedName>
    <definedName name="선택교과" localSheetId="0">BlankMacro1</definedName>
    <definedName name="선택교과" localSheetId="13">BlankMacro1</definedName>
    <definedName name="선택교과" localSheetId="14">BlankMacro1</definedName>
    <definedName name="선택교과" localSheetId="11">BlankMacro1</definedName>
    <definedName name="선택교과" localSheetId="15">BlankMacro1</definedName>
    <definedName name="선택교과">BlankMacro1</definedName>
    <definedName name="선행시작팀" localSheetId="7">#REF!</definedName>
    <definedName name="선행시작팀" localSheetId="6">#REF!</definedName>
    <definedName name="선행시작팀">#REF!</definedName>
    <definedName name="설" localSheetId="7" hidden="1">{#N/A,#N/A,FALSE,"단축1";#N/A,#N/A,FALSE,"단축2";#N/A,#N/A,FALSE,"단축3";#N/A,#N/A,FALSE,"장축";#N/A,#N/A,FALSE,"4WD"}</definedName>
    <definedName name="설" localSheetId="16" hidden="1">{#N/A,#N/A,FALSE,"단축1";#N/A,#N/A,FALSE,"단축2";#N/A,#N/A,FALSE,"단축3";#N/A,#N/A,FALSE,"장축";#N/A,#N/A,FALSE,"4WD"}</definedName>
    <definedName name="설" localSheetId="17" hidden="1">{#N/A,#N/A,FALSE,"단축1";#N/A,#N/A,FALSE,"단축2";#N/A,#N/A,FALSE,"단축3";#N/A,#N/A,FALSE,"장축";#N/A,#N/A,FALSE,"4WD"}</definedName>
    <definedName name="설" localSheetId="13" hidden="1">{#N/A,#N/A,FALSE,"단축1";#N/A,#N/A,FALSE,"단축2";#N/A,#N/A,FALSE,"단축3";#N/A,#N/A,FALSE,"장축";#N/A,#N/A,FALSE,"4WD"}</definedName>
    <definedName name="설" localSheetId="14" hidden="1">{#N/A,#N/A,FALSE,"단축1";#N/A,#N/A,FALSE,"단축2";#N/A,#N/A,FALSE,"단축3";#N/A,#N/A,FALSE,"장축";#N/A,#N/A,FALSE,"4WD"}</definedName>
    <definedName name="설" localSheetId="15" hidden="1">{#N/A,#N/A,FALSE,"단축1";#N/A,#N/A,FALSE,"단축2";#N/A,#N/A,FALSE,"단축3";#N/A,#N/A,FALSE,"장축";#N/A,#N/A,FALSE,"4WD"}</definedName>
    <definedName name="설" hidden="1">{#N/A,#N/A,FALSE,"단축1";#N/A,#N/A,FALSE,"단축2";#N/A,#N/A,FALSE,"단축3";#N/A,#N/A,FALSE,"장축";#N/A,#N/A,FALSE,"4WD"}</definedName>
    <definedName name="설계_고">#REF!</definedName>
    <definedName name="설계_저">#REF!</definedName>
    <definedName name="설계_중">#REF!</definedName>
    <definedName name="설계FMEA" localSheetId="7" hidden="1">{#N/A,#N/A,FALSE,"단축1";#N/A,#N/A,FALSE,"단축2";#N/A,#N/A,FALSE,"단축3";#N/A,#N/A,FALSE,"장축";#N/A,#N/A,FALSE,"4WD"}</definedName>
    <definedName name="설계FMEA" localSheetId="16" hidden="1">{#N/A,#N/A,FALSE,"단축1";#N/A,#N/A,FALSE,"단축2";#N/A,#N/A,FALSE,"단축3";#N/A,#N/A,FALSE,"장축";#N/A,#N/A,FALSE,"4WD"}</definedName>
    <definedName name="설계FMEA" localSheetId="17" hidden="1">{#N/A,#N/A,FALSE,"단축1";#N/A,#N/A,FALSE,"단축2";#N/A,#N/A,FALSE,"단축3";#N/A,#N/A,FALSE,"장축";#N/A,#N/A,FALSE,"4WD"}</definedName>
    <definedName name="설계FMEA" localSheetId="13" hidden="1">{#N/A,#N/A,FALSE,"단축1";#N/A,#N/A,FALSE,"단축2";#N/A,#N/A,FALSE,"단축3";#N/A,#N/A,FALSE,"장축";#N/A,#N/A,FALSE,"4WD"}</definedName>
    <definedName name="설계FMEA" localSheetId="14" hidden="1">{#N/A,#N/A,FALSE,"단축1";#N/A,#N/A,FALSE,"단축2";#N/A,#N/A,FALSE,"단축3";#N/A,#N/A,FALSE,"장축";#N/A,#N/A,FALSE,"4WD"}</definedName>
    <definedName name="설계FMEA" localSheetId="15" hidden="1">{#N/A,#N/A,FALSE,"단축1";#N/A,#N/A,FALSE,"단축2";#N/A,#N/A,FALSE,"단축3";#N/A,#N/A,FALSE,"장축";#N/A,#N/A,FALSE,"4WD"}</definedName>
    <definedName name="설계FMEA" hidden="1">{#N/A,#N/A,FALSE,"단축1";#N/A,#N/A,FALSE,"단축2";#N/A,#N/A,FALSE,"단축3";#N/A,#N/A,FALSE,"장축";#N/A,#N/A,FALSE,"4WD"}</definedName>
    <definedName name="설계fmea요구사항">#REF!</definedName>
    <definedName name="설계업무">#REF!</definedName>
    <definedName name="설계원가">#REF!</definedName>
    <definedName name="설계팀">#REF!</definedName>
    <definedName name="설변" localSheetId="7" hidden="1">{#N/A,#N/A,FALSE,"단축1";#N/A,#N/A,FALSE,"단축2";#N/A,#N/A,FALSE,"단축3";#N/A,#N/A,FALSE,"장축";#N/A,#N/A,FALSE,"4WD"}</definedName>
    <definedName name="설변" localSheetId="16" hidden="1">{#N/A,#N/A,FALSE,"단축1";#N/A,#N/A,FALSE,"단축2";#N/A,#N/A,FALSE,"단축3";#N/A,#N/A,FALSE,"장축";#N/A,#N/A,FALSE,"4WD"}</definedName>
    <definedName name="설변" localSheetId="6" hidden="1">{#N/A,#N/A,FALSE,"단축1";#N/A,#N/A,FALSE,"단축2";#N/A,#N/A,FALSE,"단축3";#N/A,#N/A,FALSE,"장축";#N/A,#N/A,FALSE,"4WD"}</definedName>
    <definedName name="설변" localSheetId="17" hidden="1">{#N/A,#N/A,FALSE,"단축1";#N/A,#N/A,FALSE,"단축2";#N/A,#N/A,FALSE,"단축3";#N/A,#N/A,FALSE,"장축";#N/A,#N/A,FALSE,"4WD"}</definedName>
    <definedName name="설변" localSheetId="13" hidden="1">{#N/A,#N/A,FALSE,"단축1";#N/A,#N/A,FALSE,"단축2";#N/A,#N/A,FALSE,"단축3";#N/A,#N/A,FALSE,"장축";#N/A,#N/A,FALSE,"4WD"}</definedName>
    <definedName name="설변" localSheetId="14" hidden="1">{#N/A,#N/A,FALSE,"단축1";#N/A,#N/A,FALSE,"단축2";#N/A,#N/A,FALSE,"단축3";#N/A,#N/A,FALSE,"장축";#N/A,#N/A,FALSE,"4WD"}</definedName>
    <definedName name="설변" localSheetId="15" hidden="1">{#N/A,#N/A,FALSE,"단축1";#N/A,#N/A,FALSE,"단축2";#N/A,#N/A,FALSE,"단축3";#N/A,#N/A,FALSE,"장축";#N/A,#N/A,FALSE,"4WD"}</definedName>
    <definedName name="설변" hidden="1">{#N/A,#N/A,FALSE,"단축1";#N/A,#N/A,FALSE,"단축2";#N/A,#N/A,FALSE,"단축3";#N/A,#N/A,FALSE,"장축";#N/A,#N/A,FALSE,"4WD"}</definedName>
    <definedName name="설변5" localSheetId="7" hidden="1">{#N/A,#N/A,FALSE,"단축1";#N/A,#N/A,FALSE,"단축2";#N/A,#N/A,FALSE,"단축3";#N/A,#N/A,FALSE,"장축";#N/A,#N/A,FALSE,"4WD"}</definedName>
    <definedName name="설변5" localSheetId="16" hidden="1">{#N/A,#N/A,FALSE,"단축1";#N/A,#N/A,FALSE,"단축2";#N/A,#N/A,FALSE,"단축3";#N/A,#N/A,FALSE,"장축";#N/A,#N/A,FALSE,"4WD"}</definedName>
    <definedName name="설변5" localSheetId="17" hidden="1">{#N/A,#N/A,FALSE,"단축1";#N/A,#N/A,FALSE,"단축2";#N/A,#N/A,FALSE,"단축3";#N/A,#N/A,FALSE,"장축";#N/A,#N/A,FALSE,"4WD"}</definedName>
    <definedName name="설변5" localSheetId="13" hidden="1">{#N/A,#N/A,FALSE,"단축1";#N/A,#N/A,FALSE,"단축2";#N/A,#N/A,FALSE,"단축3";#N/A,#N/A,FALSE,"장축";#N/A,#N/A,FALSE,"4WD"}</definedName>
    <definedName name="설변5" localSheetId="14" hidden="1">{#N/A,#N/A,FALSE,"단축1";#N/A,#N/A,FALSE,"단축2";#N/A,#N/A,FALSE,"단축3";#N/A,#N/A,FALSE,"장축";#N/A,#N/A,FALSE,"4WD"}</definedName>
    <definedName name="설변5" localSheetId="15" hidden="1">{#N/A,#N/A,FALSE,"단축1";#N/A,#N/A,FALSE,"단축2";#N/A,#N/A,FALSE,"단축3";#N/A,#N/A,FALSE,"장축";#N/A,#N/A,FALSE,"4WD"}</definedName>
    <definedName name="설변5" hidden="1">{#N/A,#N/A,FALSE,"단축1";#N/A,#N/A,FALSE,"단축2";#N/A,#N/A,FALSE,"단축3";#N/A,#N/A,FALSE,"장축";#N/A,#N/A,FALSE,"4WD"}</definedName>
    <definedName name="설변사항">#REF!</definedName>
    <definedName name="설변요청" localSheetId="7" hidden="1">{#N/A,#N/A,FALSE,"단축1";#N/A,#N/A,FALSE,"단축2";#N/A,#N/A,FALSE,"단축3";#N/A,#N/A,FALSE,"장축";#N/A,#N/A,FALSE,"4WD"}</definedName>
    <definedName name="설변요청" localSheetId="16" hidden="1">{#N/A,#N/A,FALSE,"단축1";#N/A,#N/A,FALSE,"단축2";#N/A,#N/A,FALSE,"단축3";#N/A,#N/A,FALSE,"장축";#N/A,#N/A,FALSE,"4WD"}</definedName>
    <definedName name="설변요청" localSheetId="6" hidden="1">{#N/A,#N/A,FALSE,"단축1";#N/A,#N/A,FALSE,"단축2";#N/A,#N/A,FALSE,"단축3";#N/A,#N/A,FALSE,"장축";#N/A,#N/A,FALSE,"4WD"}</definedName>
    <definedName name="설변요청" localSheetId="17" hidden="1">{#N/A,#N/A,FALSE,"단축1";#N/A,#N/A,FALSE,"단축2";#N/A,#N/A,FALSE,"단축3";#N/A,#N/A,FALSE,"장축";#N/A,#N/A,FALSE,"4WD"}</definedName>
    <definedName name="설변요청" localSheetId="13" hidden="1">{#N/A,#N/A,FALSE,"단축1";#N/A,#N/A,FALSE,"단축2";#N/A,#N/A,FALSE,"단축3";#N/A,#N/A,FALSE,"장축";#N/A,#N/A,FALSE,"4WD"}</definedName>
    <definedName name="설변요청" localSheetId="14" hidden="1">{#N/A,#N/A,FALSE,"단축1";#N/A,#N/A,FALSE,"단축2";#N/A,#N/A,FALSE,"단축3";#N/A,#N/A,FALSE,"장축";#N/A,#N/A,FALSE,"4WD"}</definedName>
    <definedName name="설변요청" localSheetId="15" hidden="1">{#N/A,#N/A,FALSE,"단축1";#N/A,#N/A,FALSE,"단축2";#N/A,#N/A,FALSE,"단축3";#N/A,#N/A,FALSE,"장축";#N/A,#N/A,FALSE,"4WD"}</definedName>
    <definedName name="설변요청" hidden="1">{#N/A,#N/A,FALSE,"단축1";#N/A,#N/A,FALSE,"단축2";#N/A,#N/A,FALSE,"단축3";#N/A,#N/A,FALSE,"장축";#N/A,#N/A,FALSE,"4WD"}</definedName>
    <definedName name="설비" localSheetId="13">[6]!설비</definedName>
    <definedName name="설비">[7]!설비</definedName>
    <definedName name="설비상각비">#REF!</definedName>
    <definedName name="설비절감방안" localSheetId="7" hidden="1">{#N/A,#N/A,FALSE,"단축1";#N/A,#N/A,FALSE,"단축2";#N/A,#N/A,FALSE,"단축3";#N/A,#N/A,FALSE,"장축";#N/A,#N/A,FALSE,"4WD"}</definedName>
    <definedName name="설비절감방안" localSheetId="16" hidden="1">{#N/A,#N/A,FALSE,"단축1";#N/A,#N/A,FALSE,"단축2";#N/A,#N/A,FALSE,"단축3";#N/A,#N/A,FALSE,"장축";#N/A,#N/A,FALSE,"4WD"}</definedName>
    <definedName name="설비절감방안" localSheetId="17" hidden="1">{#N/A,#N/A,FALSE,"단축1";#N/A,#N/A,FALSE,"단축2";#N/A,#N/A,FALSE,"단축3";#N/A,#N/A,FALSE,"장축";#N/A,#N/A,FALSE,"4WD"}</definedName>
    <definedName name="설비절감방안" localSheetId="13" hidden="1">{#N/A,#N/A,FALSE,"단축1";#N/A,#N/A,FALSE,"단축2";#N/A,#N/A,FALSE,"단축3";#N/A,#N/A,FALSE,"장축";#N/A,#N/A,FALSE,"4WD"}</definedName>
    <definedName name="설비절감방안" localSheetId="14" hidden="1">{#N/A,#N/A,FALSE,"단축1";#N/A,#N/A,FALSE,"단축2";#N/A,#N/A,FALSE,"단축3";#N/A,#N/A,FALSE,"장축";#N/A,#N/A,FALSE,"4WD"}</definedName>
    <definedName name="설비절감방안" localSheetId="15" hidden="1">{#N/A,#N/A,FALSE,"단축1";#N/A,#N/A,FALSE,"단축2";#N/A,#N/A,FALSE,"단축3";#N/A,#N/A,FALSE,"장축";#N/A,#N/A,FALSE,"4WD"}</definedName>
    <definedName name="설비절감방안" hidden="1">{#N/A,#N/A,FALSE,"단축1";#N/A,#N/A,FALSE,"단축2";#N/A,#N/A,FALSE,"단축3";#N/A,#N/A,FALSE,"장축";#N/A,#N/A,FALSE,"4WD"}</definedName>
    <definedName name="설설" localSheetId="7" hidden="1">{#N/A,#N/A,FALSE,"단축1";#N/A,#N/A,FALSE,"단축2";#N/A,#N/A,FALSE,"단축3";#N/A,#N/A,FALSE,"장축";#N/A,#N/A,FALSE,"4WD"}</definedName>
    <definedName name="설설" localSheetId="16" hidden="1">{#N/A,#N/A,FALSE,"단축1";#N/A,#N/A,FALSE,"단축2";#N/A,#N/A,FALSE,"단축3";#N/A,#N/A,FALSE,"장축";#N/A,#N/A,FALSE,"4WD"}</definedName>
    <definedName name="설설" localSheetId="17" hidden="1">{#N/A,#N/A,FALSE,"단축1";#N/A,#N/A,FALSE,"단축2";#N/A,#N/A,FALSE,"단축3";#N/A,#N/A,FALSE,"장축";#N/A,#N/A,FALSE,"4WD"}</definedName>
    <definedName name="설설" localSheetId="13" hidden="1">{#N/A,#N/A,FALSE,"단축1";#N/A,#N/A,FALSE,"단축2";#N/A,#N/A,FALSE,"단축3";#N/A,#N/A,FALSE,"장축";#N/A,#N/A,FALSE,"4WD"}</definedName>
    <definedName name="설설" localSheetId="14" hidden="1">{#N/A,#N/A,FALSE,"단축1";#N/A,#N/A,FALSE,"단축2";#N/A,#N/A,FALSE,"단축3";#N/A,#N/A,FALSE,"장축";#N/A,#N/A,FALSE,"4WD"}</definedName>
    <definedName name="설설" localSheetId="15" hidden="1">{#N/A,#N/A,FALSE,"단축1";#N/A,#N/A,FALSE,"단축2";#N/A,#N/A,FALSE,"단축3";#N/A,#N/A,FALSE,"장축";#N/A,#N/A,FALSE,"4WD"}</definedName>
    <definedName name="설설" hidden="1">{#N/A,#N/A,FALSE,"단축1";#N/A,#N/A,FALSE,"단축2";#N/A,#N/A,FALSE,"단축3";#N/A,#N/A,FALSE,"장축";#N/A,#N/A,FALSE,"4WD"}</definedName>
    <definedName name="설치일정" localSheetId="7" hidden="1">{#N/A,#N/A,FALSE,"단축1";#N/A,#N/A,FALSE,"단축2";#N/A,#N/A,FALSE,"단축3";#N/A,#N/A,FALSE,"장축";#N/A,#N/A,FALSE,"4WD"}</definedName>
    <definedName name="설치일정" localSheetId="16" hidden="1">{#N/A,#N/A,FALSE,"단축1";#N/A,#N/A,FALSE,"단축2";#N/A,#N/A,FALSE,"단축3";#N/A,#N/A,FALSE,"장축";#N/A,#N/A,FALSE,"4WD"}</definedName>
    <definedName name="설치일정" localSheetId="6" hidden="1">{#N/A,#N/A,FALSE,"단축1";#N/A,#N/A,FALSE,"단축2";#N/A,#N/A,FALSE,"단축3";#N/A,#N/A,FALSE,"장축";#N/A,#N/A,FALSE,"4WD"}</definedName>
    <definedName name="설치일정" localSheetId="17" hidden="1">{#N/A,#N/A,FALSE,"단축1";#N/A,#N/A,FALSE,"단축2";#N/A,#N/A,FALSE,"단축3";#N/A,#N/A,FALSE,"장축";#N/A,#N/A,FALSE,"4WD"}</definedName>
    <definedName name="설치일정" localSheetId="13" hidden="1">{#N/A,#N/A,FALSE,"단축1";#N/A,#N/A,FALSE,"단축2";#N/A,#N/A,FALSE,"단축3";#N/A,#N/A,FALSE,"장축";#N/A,#N/A,FALSE,"4WD"}</definedName>
    <definedName name="설치일정" localSheetId="14" hidden="1">{#N/A,#N/A,FALSE,"단축1";#N/A,#N/A,FALSE,"단축2";#N/A,#N/A,FALSE,"단축3";#N/A,#N/A,FALSE,"장축";#N/A,#N/A,FALSE,"4WD"}</definedName>
    <definedName name="설치일정" localSheetId="15" hidden="1">{#N/A,#N/A,FALSE,"단축1";#N/A,#N/A,FALSE,"단축2";#N/A,#N/A,FALSE,"단축3";#N/A,#N/A,FALSE,"장축";#N/A,#N/A,FALSE,"4WD"}</definedName>
    <definedName name="설치일정" hidden="1">{#N/A,#N/A,FALSE,"단축1";#N/A,#N/A,FALSE,"단축2";#N/A,#N/A,FALSE,"단축3";#N/A,#N/A,FALSE,"장축";#N/A,#N/A,FALSE,"4WD"}</definedName>
    <definedName name="성구" localSheetId="7" hidden="1">{#N/A,#N/A,FALSE,"단축1";#N/A,#N/A,FALSE,"단축2";#N/A,#N/A,FALSE,"단축3";#N/A,#N/A,FALSE,"장축";#N/A,#N/A,FALSE,"4WD"}</definedName>
    <definedName name="성구" localSheetId="16" hidden="1">{#N/A,#N/A,FALSE,"단축1";#N/A,#N/A,FALSE,"단축2";#N/A,#N/A,FALSE,"단축3";#N/A,#N/A,FALSE,"장축";#N/A,#N/A,FALSE,"4WD"}</definedName>
    <definedName name="성구" localSheetId="6" hidden="1">{#N/A,#N/A,FALSE,"단축1";#N/A,#N/A,FALSE,"단축2";#N/A,#N/A,FALSE,"단축3";#N/A,#N/A,FALSE,"장축";#N/A,#N/A,FALSE,"4WD"}</definedName>
    <definedName name="성구" localSheetId="17" hidden="1">{#N/A,#N/A,FALSE,"단축1";#N/A,#N/A,FALSE,"단축2";#N/A,#N/A,FALSE,"단축3";#N/A,#N/A,FALSE,"장축";#N/A,#N/A,FALSE,"4WD"}</definedName>
    <definedName name="성구" localSheetId="13" hidden="1">{#N/A,#N/A,FALSE,"단축1";#N/A,#N/A,FALSE,"단축2";#N/A,#N/A,FALSE,"단축3";#N/A,#N/A,FALSE,"장축";#N/A,#N/A,FALSE,"4WD"}</definedName>
    <definedName name="성구" localSheetId="14" hidden="1">{#N/A,#N/A,FALSE,"단축1";#N/A,#N/A,FALSE,"단축2";#N/A,#N/A,FALSE,"단축3";#N/A,#N/A,FALSE,"장축";#N/A,#N/A,FALSE,"4WD"}</definedName>
    <definedName name="성구" localSheetId="15" hidden="1">{#N/A,#N/A,FALSE,"단축1";#N/A,#N/A,FALSE,"단축2";#N/A,#N/A,FALSE,"단축3";#N/A,#N/A,FALSE,"장축";#N/A,#N/A,FALSE,"4WD"}</definedName>
    <definedName name="성구" hidden="1">{#N/A,#N/A,FALSE,"단축1";#N/A,#N/A,FALSE,"단축2";#N/A,#N/A,FALSE,"단축3";#N/A,#N/A,FALSE,"장축";#N/A,#N/A,FALSE,"4WD"}</definedName>
    <definedName name="성능시험2" localSheetId="7" hidden="1">{#N/A,#N/A,FALSE,"단축1";#N/A,#N/A,FALSE,"단축2";#N/A,#N/A,FALSE,"단축3";#N/A,#N/A,FALSE,"장축";#N/A,#N/A,FALSE,"4WD"}</definedName>
    <definedName name="성능시험2" localSheetId="16" hidden="1">{#N/A,#N/A,FALSE,"단축1";#N/A,#N/A,FALSE,"단축2";#N/A,#N/A,FALSE,"단축3";#N/A,#N/A,FALSE,"장축";#N/A,#N/A,FALSE,"4WD"}</definedName>
    <definedName name="성능시험2" localSheetId="6" hidden="1">{#N/A,#N/A,FALSE,"단축1";#N/A,#N/A,FALSE,"단축2";#N/A,#N/A,FALSE,"단축3";#N/A,#N/A,FALSE,"장축";#N/A,#N/A,FALSE,"4WD"}</definedName>
    <definedName name="성능시험2" localSheetId="17" hidden="1">{#N/A,#N/A,FALSE,"단축1";#N/A,#N/A,FALSE,"단축2";#N/A,#N/A,FALSE,"단축3";#N/A,#N/A,FALSE,"장축";#N/A,#N/A,FALSE,"4WD"}</definedName>
    <definedName name="성능시험2" localSheetId="13" hidden="1">{#N/A,#N/A,FALSE,"단축1";#N/A,#N/A,FALSE,"단축2";#N/A,#N/A,FALSE,"단축3";#N/A,#N/A,FALSE,"장축";#N/A,#N/A,FALSE,"4WD"}</definedName>
    <definedName name="성능시험2" localSheetId="14" hidden="1">{#N/A,#N/A,FALSE,"단축1";#N/A,#N/A,FALSE,"단축2";#N/A,#N/A,FALSE,"단축3";#N/A,#N/A,FALSE,"장축";#N/A,#N/A,FALSE,"4WD"}</definedName>
    <definedName name="성능시험2" localSheetId="15" hidden="1">{#N/A,#N/A,FALSE,"단축1";#N/A,#N/A,FALSE,"단축2";#N/A,#N/A,FALSE,"단축3";#N/A,#N/A,FALSE,"장축";#N/A,#N/A,FALSE,"4WD"}</definedName>
    <definedName name="성능시험2" hidden="1">{#N/A,#N/A,FALSE,"단축1";#N/A,#N/A,FALSE,"단축2";#N/A,#N/A,FALSE,"단축3";#N/A,#N/A,FALSE,"장축";#N/A,#N/A,FALSE,"4WD"}</definedName>
    <definedName name="성적서">#REF!</definedName>
    <definedName name="성주1">#REF!</definedName>
    <definedName name="성치환" localSheetId="6">#REF!</definedName>
    <definedName name="성치환">#REF!</definedName>
    <definedName name="세금" localSheetId="6">#REF!</definedName>
    <definedName name="세금">#REF!</definedName>
    <definedName name="세금2">#REF!</definedName>
    <definedName name="세로">#REF!</definedName>
    <definedName name="세부" localSheetId="7" hidden="1">{#N/A,#N/A,FALSE,"96자동차사 계획";#N/A,#N/A,FALSE,"96자동차사 계획"}</definedName>
    <definedName name="세부" localSheetId="16" hidden="1">{#N/A,#N/A,FALSE,"96자동차사 계획";#N/A,#N/A,FALSE,"96자동차사 계획"}</definedName>
    <definedName name="세부" localSheetId="17" hidden="1">{#N/A,#N/A,FALSE,"96자동차사 계획";#N/A,#N/A,FALSE,"96자동차사 계획"}</definedName>
    <definedName name="세부" localSheetId="13" hidden="1">{#N/A,#N/A,FALSE,"96자동차사 계획";#N/A,#N/A,FALSE,"96자동차사 계획"}</definedName>
    <definedName name="세부" localSheetId="14" hidden="1">{#N/A,#N/A,FALSE,"96자동차사 계획";#N/A,#N/A,FALSE,"96자동차사 계획"}</definedName>
    <definedName name="세부" localSheetId="15" hidden="1">{#N/A,#N/A,FALSE,"96자동차사 계획";#N/A,#N/A,FALSE,"96자동차사 계획"}</definedName>
    <definedName name="세부" hidden="1">{#N/A,#N/A,FALSE,"96자동차사 계획";#N/A,#N/A,FALSE,"96자동차사 계획"}</definedName>
    <definedName name="세부1" localSheetId="7" hidden="1">{#N/A,#N/A,FALSE,"96자동차사 계획";#N/A,#N/A,FALSE,"96자동차사 계획"}</definedName>
    <definedName name="세부1" localSheetId="16" hidden="1">{#N/A,#N/A,FALSE,"96자동차사 계획";#N/A,#N/A,FALSE,"96자동차사 계획"}</definedName>
    <definedName name="세부1" localSheetId="17" hidden="1">{#N/A,#N/A,FALSE,"96자동차사 계획";#N/A,#N/A,FALSE,"96자동차사 계획"}</definedName>
    <definedName name="세부1" localSheetId="13" hidden="1">{#N/A,#N/A,FALSE,"96자동차사 계획";#N/A,#N/A,FALSE,"96자동차사 계획"}</definedName>
    <definedName name="세부1" localSheetId="14" hidden="1">{#N/A,#N/A,FALSE,"96자동차사 계획";#N/A,#N/A,FALSE,"96자동차사 계획"}</definedName>
    <definedName name="세부1" localSheetId="15" hidden="1">{#N/A,#N/A,FALSE,"96자동차사 계획";#N/A,#N/A,FALSE,"96자동차사 계획"}</definedName>
    <definedName name="세부1" hidden="1">{#N/A,#N/A,FALSE,"96자동차사 계획";#N/A,#N/A,FALSE,"96자동차사 계획"}</definedName>
    <definedName name="세부2" localSheetId="7" hidden="1">{#N/A,#N/A,FALSE,"96자동차사 계획";#N/A,#N/A,FALSE,"96자동차사 계획"}</definedName>
    <definedName name="세부2" localSheetId="16" hidden="1">{#N/A,#N/A,FALSE,"96자동차사 계획";#N/A,#N/A,FALSE,"96자동차사 계획"}</definedName>
    <definedName name="세부2" localSheetId="17" hidden="1">{#N/A,#N/A,FALSE,"96자동차사 계획";#N/A,#N/A,FALSE,"96자동차사 계획"}</definedName>
    <definedName name="세부2" localSheetId="13" hidden="1">{#N/A,#N/A,FALSE,"96자동차사 계획";#N/A,#N/A,FALSE,"96자동차사 계획"}</definedName>
    <definedName name="세부2" localSheetId="14" hidden="1">{#N/A,#N/A,FALSE,"96자동차사 계획";#N/A,#N/A,FALSE,"96자동차사 계획"}</definedName>
    <definedName name="세부2" localSheetId="15" hidden="1">{#N/A,#N/A,FALSE,"96자동차사 계획";#N/A,#N/A,FALSE,"96자동차사 계획"}</definedName>
    <definedName name="세부2" hidden="1">{#N/A,#N/A,FALSE,"96자동차사 계획";#N/A,#N/A,FALSE,"96자동차사 계획"}</definedName>
    <definedName name="세부3" localSheetId="7" hidden="1">{#N/A,#N/A,FALSE,"96자동차사 계획";#N/A,#N/A,FALSE,"96자동차사 계획"}</definedName>
    <definedName name="세부3" localSheetId="16" hidden="1">{#N/A,#N/A,FALSE,"96자동차사 계획";#N/A,#N/A,FALSE,"96자동차사 계획"}</definedName>
    <definedName name="세부3" localSheetId="17" hidden="1">{#N/A,#N/A,FALSE,"96자동차사 계획";#N/A,#N/A,FALSE,"96자동차사 계획"}</definedName>
    <definedName name="세부3" localSheetId="13" hidden="1">{#N/A,#N/A,FALSE,"96자동차사 계획";#N/A,#N/A,FALSE,"96자동차사 계획"}</definedName>
    <definedName name="세부3" localSheetId="14" hidden="1">{#N/A,#N/A,FALSE,"96자동차사 계획";#N/A,#N/A,FALSE,"96자동차사 계획"}</definedName>
    <definedName name="세부3" localSheetId="15" hidden="1">{#N/A,#N/A,FALSE,"96자동차사 계획";#N/A,#N/A,FALSE,"96자동차사 계획"}</definedName>
    <definedName name="세부3" hidden="1">{#N/A,#N/A,FALSE,"96자동차사 계획";#N/A,#N/A,FALSE,"96자동차사 계획"}</definedName>
    <definedName name="세부4" localSheetId="7" hidden="1">{#N/A,#N/A,FALSE,"96자동차사 계획";#N/A,#N/A,FALSE,"96자동차사 계획"}</definedName>
    <definedName name="세부4" localSheetId="16" hidden="1">{#N/A,#N/A,FALSE,"96자동차사 계획";#N/A,#N/A,FALSE,"96자동차사 계획"}</definedName>
    <definedName name="세부4" localSheetId="17" hidden="1">{#N/A,#N/A,FALSE,"96자동차사 계획";#N/A,#N/A,FALSE,"96자동차사 계획"}</definedName>
    <definedName name="세부4" localSheetId="13" hidden="1">{#N/A,#N/A,FALSE,"96자동차사 계획";#N/A,#N/A,FALSE,"96자동차사 계획"}</definedName>
    <definedName name="세부4" localSheetId="14" hidden="1">{#N/A,#N/A,FALSE,"96자동차사 계획";#N/A,#N/A,FALSE,"96자동차사 계획"}</definedName>
    <definedName name="세부4" localSheetId="15" hidden="1">{#N/A,#N/A,FALSE,"96자동차사 계획";#N/A,#N/A,FALSE,"96자동차사 계획"}</definedName>
    <definedName name="세부4" hidden="1">{#N/A,#N/A,FALSE,"96자동차사 계획";#N/A,#N/A,FALSE,"96자동차사 계획"}</definedName>
    <definedName name="세부5" localSheetId="7" hidden="1">{#N/A,#N/A,FALSE,"96자동차사 계획";#N/A,#N/A,FALSE,"96자동차사 계획"}</definedName>
    <definedName name="세부5" localSheetId="16" hidden="1">{#N/A,#N/A,FALSE,"96자동차사 계획";#N/A,#N/A,FALSE,"96자동차사 계획"}</definedName>
    <definedName name="세부5" localSheetId="17" hidden="1">{#N/A,#N/A,FALSE,"96자동차사 계획";#N/A,#N/A,FALSE,"96자동차사 계획"}</definedName>
    <definedName name="세부5" localSheetId="13" hidden="1">{#N/A,#N/A,FALSE,"96자동차사 계획";#N/A,#N/A,FALSE,"96자동차사 계획"}</definedName>
    <definedName name="세부5" localSheetId="14" hidden="1">{#N/A,#N/A,FALSE,"96자동차사 계획";#N/A,#N/A,FALSE,"96자동차사 계획"}</definedName>
    <definedName name="세부5" localSheetId="15" hidden="1">{#N/A,#N/A,FALSE,"96자동차사 계획";#N/A,#N/A,FALSE,"96자동차사 계획"}</definedName>
    <definedName name="세부5" hidden="1">{#N/A,#N/A,FALSE,"96자동차사 계획";#N/A,#N/A,FALSE,"96자동차사 계획"}</definedName>
    <definedName name="세부6" localSheetId="7" hidden="1">{#N/A,#N/A,FALSE,"96자동차사 계획";#N/A,#N/A,FALSE,"96자동차사 계획"}</definedName>
    <definedName name="세부6" localSheetId="16" hidden="1">{#N/A,#N/A,FALSE,"96자동차사 계획";#N/A,#N/A,FALSE,"96자동차사 계획"}</definedName>
    <definedName name="세부6" localSheetId="17" hidden="1">{#N/A,#N/A,FALSE,"96자동차사 계획";#N/A,#N/A,FALSE,"96자동차사 계획"}</definedName>
    <definedName name="세부6" localSheetId="13" hidden="1">{#N/A,#N/A,FALSE,"96자동차사 계획";#N/A,#N/A,FALSE,"96자동차사 계획"}</definedName>
    <definedName name="세부6" localSheetId="14" hidden="1">{#N/A,#N/A,FALSE,"96자동차사 계획";#N/A,#N/A,FALSE,"96자동차사 계획"}</definedName>
    <definedName name="세부6" localSheetId="15" hidden="1">{#N/A,#N/A,FALSE,"96자동차사 계획";#N/A,#N/A,FALSE,"96자동차사 계획"}</definedName>
    <definedName name="세부6" hidden="1">{#N/A,#N/A,FALSE,"96자동차사 계획";#N/A,#N/A,FALSE,"96자동차사 계획"}</definedName>
    <definedName name="세부6월" localSheetId="7" hidden="1">{#N/A,#N/A,FALSE,"단축1";#N/A,#N/A,FALSE,"단축2";#N/A,#N/A,FALSE,"단축3";#N/A,#N/A,FALSE,"장축";#N/A,#N/A,FALSE,"4WD"}</definedName>
    <definedName name="세부6월" localSheetId="16" hidden="1">{#N/A,#N/A,FALSE,"단축1";#N/A,#N/A,FALSE,"단축2";#N/A,#N/A,FALSE,"단축3";#N/A,#N/A,FALSE,"장축";#N/A,#N/A,FALSE,"4WD"}</definedName>
    <definedName name="세부6월" localSheetId="6" hidden="1">{#N/A,#N/A,FALSE,"단축1";#N/A,#N/A,FALSE,"단축2";#N/A,#N/A,FALSE,"단축3";#N/A,#N/A,FALSE,"장축";#N/A,#N/A,FALSE,"4WD"}</definedName>
    <definedName name="세부6월" localSheetId="17" hidden="1">{#N/A,#N/A,FALSE,"단축1";#N/A,#N/A,FALSE,"단축2";#N/A,#N/A,FALSE,"단축3";#N/A,#N/A,FALSE,"장축";#N/A,#N/A,FALSE,"4WD"}</definedName>
    <definedName name="세부6월" localSheetId="13" hidden="1">{#N/A,#N/A,FALSE,"단축1";#N/A,#N/A,FALSE,"단축2";#N/A,#N/A,FALSE,"단축3";#N/A,#N/A,FALSE,"장축";#N/A,#N/A,FALSE,"4WD"}</definedName>
    <definedName name="세부6월" localSheetId="14" hidden="1">{#N/A,#N/A,FALSE,"단축1";#N/A,#N/A,FALSE,"단축2";#N/A,#N/A,FALSE,"단축3";#N/A,#N/A,FALSE,"장축";#N/A,#N/A,FALSE,"4WD"}</definedName>
    <definedName name="세부6월" localSheetId="15" hidden="1">{#N/A,#N/A,FALSE,"단축1";#N/A,#N/A,FALSE,"단축2";#N/A,#N/A,FALSE,"단축3";#N/A,#N/A,FALSE,"장축";#N/A,#N/A,FALSE,"4WD"}</definedName>
    <definedName name="세부6월" hidden="1">{#N/A,#N/A,FALSE,"단축1";#N/A,#N/A,FALSE,"단축2";#N/A,#N/A,FALSE,"단축3";#N/A,#N/A,FALSE,"장축";#N/A,#N/A,FALSE,"4WD"}</definedName>
    <definedName name="세부7" localSheetId="7" hidden="1">{#N/A,#N/A,FALSE,"96자동차사 계획";#N/A,#N/A,FALSE,"96자동차사 계획"}</definedName>
    <definedName name="세부7" localSheetId="16" hidden="1">{#N/A,#N/A,FALSE,"96자동차사 계획";#N/A,#N/A,FALSE,"96자동차사 계획"}</definedName>
    <definedName name="세부7" localSheetId="17" hidden="1">{#N/A,#N/A,FALSE,"96자동차사 계획";#N/A,#N/A,FALSE,"96자동차사 계획"}</definedName>
    <definedName name="세부7" localSheetId="13" hidden="1">{#N/A,#N/A,FALSE,"96자동차사 계획";#N/A,#N/A,FALSE,"96자동차사 계획"}</definedName>
    <definedName name="세부7" localSheetId="14" hidden="1">{#N/A,#N/A,FALSE,"96자동차사 계획";#N/A,#N/A,FALSE,"96자동차사 계획"}</definedName>
    <definedName name="세부7" localSheetId="15" hidden="1">{#N/A,#N/A,FALSE,"96자동차사 계획";#N/A,#N/A,FALSE,"96자동차사 계획"}</definedName>
    <definedName name="세부7" hidden="1">{#N/A,#N/A,FALSE,"96자동차사 계획";#N/A,#N/A,FALSE,"96자동차사 계획"}</definedName>
    <definedName name="세부LIST2" localSheetId="7" hidden="1">{#N/A,#N/A,FALSE,"단축1";#N/A,#N/A,FALSE,"단축2";#N/A,#N/A,FALSE,"단축3";#N/A,#N/A,FALSE,"장축";#N/A,#N/A,FALSE,"4WD"}</definedName>
    <definedName name="세부LIST2" localSheetId="16" hidden="1">{#N/A,#N/A,FALSE,"단축1";#N/A,#N/A,FALSE,"단축2";#N/A,#N/A,FALSE,"단축3";#N/A,#N/A,FALSE,"장축";#N/A,#N/A,FALSE,"4WD"}</definedName>
    <definedName name="세부LIST2" localSheetId="6" hidden="1">{#N/A,#N/A,FALSE,"단축1";#N/A,#N/A,FALSE,"단축2";#N/A,#N/A,FALSE,"단축3";#N/A,#N/A,FALSE,"장축";#N/A,#N/A,FALSE,"4WD"}</definedName>
    <definedName name="세부LIST2" localSheetId="17" hidden="1">{#N/A,#N/A,FALSE,"단축1";#N/A,#N/A,FALSE,"단축2";#N/A,#N/A,FALSE,"단축3";#N/A,#N/A,FALSE,"장축";#N/A,#N/A,FALSE,"4WD"}</definedName>
    <definedName name="세부LIST2" localSheetId="13" hidden="1">{#N/A,#N/A,FALSE,"단축1";#N/A,#N/A,FALSE,"단축2";#N/A,#N/A,FALSE,"단축3";#N/A,#N/A,FALSE,"장축";#N/A,#N/A,FALSE,"4WD"}</definedName>
    <definedName name="세부LIST2" localSheetId="14" hidden="1">{#N/A,#N/A,FALSE,"단축1";#N/A,#N/A,FALSE,"단축2";#N/A,#N/A,FALSE,"단축3";#N/A,#N/A,FALSE,"장축";#N/A,#N/A,FALSE,"4WD"}</definedName>
    <definedName name="세부LIST2" localSheetId="15" hidden="1">{#N/A,#N/A,FALSE,"단축1";#N/A,#N/A,FALSE,"단축2";#N/A,#N/A,FALSE,"단축3";#N/A,#N/A,FALSE,"장축";#N/A,#N/A,FALSE,"4WD"}</definedName>
    <definedName name="세부LIST2" hidden="1">{#N/A,#N/A,FALSE,"단축1";#N/A,#N/A,FALSE,"단축2";#N/A,#N/A,FALSE,"단축3";#N/A,#N/A,FALSE,"장축";#N/A,#N/A,FALSE,"4WD"}</definedName>
    <definedName name="세부계획a" localSheetId="7" hidden="1">{#N/A,#N/A,FALSE,"96자동차사 계획";#N/A,#N/A,FALSE,"96자동차사 계획"}</definedName>
    <definedName name="세부계획a" localSheetId="16" hidden="1">{#N/A,#N/A,FALSE,"96자동차사 계획";#N/A,#N/A,FALSE,"96자동차사 계획"}</definedName>
    <definedName name="세부계획a" localSheetId="17" hidden="1">{#N/A,#N/A,FALSE,"96자동차사 계획";#N/A,#N/A,FALSE,"96자동차사 계획"}</definedName>
    <definedName name="세부계획a" localSheetId="13" hidden="1">{#N/A,#N/A,FALSE,"96자동차사 계획";#N/A,#N/A,FALSE,"96자동차사 계획"}</definedName>
    <definedName name="세부계획a" localSheetId="14" hidden="1">{#N/A,#N/A,FALSE,"96자동차사 계획";#N/A,#N/A,FALSE,"96자동차사 계획"}</definedName>
    <definedName name="세부계획a" localSheetId="15" hidden="1">{#N/A,#N/A,FALSE,"96자동차사 계획";#N/A,#N/A,FALSE,"96자동차사 계획"}</definedName>
    <definedName name="세부계획a" hidden="1">{#N/A,#N/A,FALSE,"96자동차사 계획";#N/A,#N/A,FALSE,"96자동차사 계획"}</definedName>
    <definedName name="세부계획b" localSheetId="7" hidden="1">{#N/A,#N/A,FALSE,"96자동차사 계획";#N/A,#N/A,FALSE,"96자동차사 계획"}</definedName>
    <definedName name="세부계획b" localSheetId="16" hidden="1">{#N/A,#N/A,FALSE,"96자동차사 계획";#N/A,#N/A,FALSE,"96자동차사 계획"}</definedName>
    <definedName name="세부계획b" localSheetId="17" hidden="1">{#N/A,#N/A,FALSE,"96자동차사 계획";#N/A,#N/A,FALSE,"96자동차사 계획"}</definedName>
    <definedName name="세부계획b" localSheetId="13" hidden="1">{#N/A,#N/A,FALSE,"96자동차사 계획";#N/A,#N/A,FALSE,"96자동차사 계획"}</definedName>
    <definedName name="세부계획b" localSheetId="14" hidden="1">{#N/A,#N/A,FALSE,"96자동차사 계획";#N/A,#N/A,FALSE,"96자동차사 계획"}</definedName>
    <definedName name="세부계획b" localSheetId="15" hidden="1">{#N/A,#N/A,FALSE,"96자동차사 계획";#N/A,#N/A,FALSE,"96자동차사 계획"}</definedName>
    <definedName name="세부계획b" hidden="1">{#N/A,#N/A,FALSE,"96자동차사 계획";#N/A,#N/A,FALSE,"96자동차사 계획"}</definedName>
    <definedName name="세부계획C" localSheetId="7" hidden="1">{#N/A,#N/A,FALSE,"96자동차사 계획";#N/A,#N/A,FALSE,"96자동차사 계획"}</definedName>
    <definedName name="세부계획C" localSheetId="16" hidden="1">{#N/A,#N/A,FALSE,"96자동차사 계획";#N/A,#N/A,FALSE,"96자동차사 계획"}</definedName>
    <definedName name="세부계획C" localSheetId="17" hidden="1">{#N/A,#N/A,FALSE,"96자동차사 계획";#N/A,#N/A,FALSE,"96자동차사 계획"}</definedName>
    <definedName name="세부계획C" localSheetId="13" hidden="1">{#N/A,#N/A,FALSE,"96자동차사 계획";#N/A,#N/A,FALSE,"96자동차사 계획"}</definedName>
    <definedName name="세부계획C" localSheetId="14" hidden="1">{#N/A,#N/A,FALSE,"96자동차사 계획";#N/A,#N/A,FALSE,"96자동차사 계획"}</definedName>
    <definedName name="세부계획C" localSheetId="15" hidden="1">{#N/A,#N/A,FALSE,"96자동차사 계획";#N/A,#N/A,FALSE,"96자동차사 계획"}</definedName>
    <definedName name="세부계획C" hidden="1">{#N/A,#N/A,FALSE,"96자동차사 계획";#N/A,#N/A,FALSE,"96자동차사 계획"}</definedName>
    <definedName name="세부계획D" localSheetId="7" hidden="1">{#N/A,#N/A,FALSE,"96자동차사 계획";#N/A,#N/A,FALSE,"96자동차사 계획"}</definedName>
    <definedName name="세부계획D" localSheetId="16" hidden="1">{#N/A,#N/A,FALSE,"96자동차사 계획";#N/A,#N/A,FALSE,"96자동차사 계획"}</definedName>
    <definedName name="세부계획D" localSheetId="17" hidden="1">{#N/A,#N/A,FALSE,"96자동차사 계획";#N/A,#N/A,FALSE,"96자동차사 계획"}</definedName>
    <definedName name="세부계획D" localSheetId="13" hidden="1">{#N/A,#N/A,FALSE,"96자동차사 계획";#N/A,#N/A,FALSE,"96자동차사 계획"}</definedName>
    <definedName name="세부계획D" localSheetId="14" hidden="1">{#N/A,#N/A,FALSE,"96자동차사 계획";#N/A,#N/A,FALSE,"96자동차사 계획"}</definedName>
    <definedName name="세부계획D" localSheetId="15" hidden="1">{#N/A,#N/A,FALSE,"96자동차사 계획";#N/A,#N/A,FALSE,"96자동차사 계획"}</definedName>
    <definedName name="세부계획D" hidden="1">{#N/A,#N/A,FALSE,"96자동차사 계획";#N/A,#N/A,FALSE,"96자동차사 계획"}</definedName>
    <definedName name="세부사항3">#N/A</definedName>
    <definedName name="세부생산계획" localSheetId="7" hidden="1">{#N/A,#N/A,TRUE,"Y생산";#N/A,#N/A,TRUE,"Y판매";#N/A,#N/A,TRUE,"Y총물량";#N/A,#N/A,TRUE,"Y능력";#N/A,#N/A,TRUE,"YKD"}</definedName>
    <definedName name="세부생산계획" localSheetId="16" hidden="1">{#N/A,#N/A,TRUE,"Y생산";#N/A,#N/A,TRUE,"Y판매";#N/A,#N/A,TRUE,"Y총물량";#N/A,#N/A,TRUE,"Y능력";#N/A,#N/A,TRUE,"YKD"}</definedName>
    <definedName name="세부생산계획" localSheetId="6" hidden="1">{#N/A,#N/A,TRUE,"Y생산";#N/A,#N/A,TRUE,"Y판매";#N/A,#N/A,TRUE,"Y총물량";#N/A,#N/A,TRUE,"Y능력";#N/A,#N/A,TRUE,"YKD"}</definedName>
    <definedName name="세부생산계획" localSheetId="17" hidden="1">{#N/A,#N/A,TRUE,"Y생산";#N/A,#N/A,TRUE,"Y판매";#N/A,#N/A,TRUE,"Y총물량";#N/A,#N/A,TRUE,"Y능력";#N/A,#N/A,TRUE,"YKD"}</definedName>
    <definedName name="세부생산계획" localSheetId="13" hidden="1">{#N/A,#N/A,TRUE,"Y생산";#N/A,#N/A,TRUE,"Y판매";#N/A,#N/A,TRUE,"Y총물량";#N/A,#N/A,TRUE,"Y능력";#N/A,#N/A,TRUE,"YKD"}</definedName>
    <definedName name="세부생산계획" localSheetId="14" hidden="1">{#N/A,#N/A,TRUE,"Y생산";#N/A,#N/A,TRUE,"Y판매";#N/A,#N/A,TRUE,"Y총물량";#N/A,#N/A,TRUE,"Y능력";#N/A,#N/A,TRUE,"YKD"}</definedName>
    <definedName name="세부생산계획" localSheetId="15" hidden="1">{#N/A,#N/A,TRUE,"Y생산";#N/A,#N/A,TRUE,"Y판매";#N/A,#N/A,TRUE,"Y총물량";#N/A,#N/A,TRUE,"Y능력";#N/A,#N/A,TRUE,"YKD"}</definedName>
    <definedName name="세부생산계획" hidden="1">{#N/A,#N/A,TRUE,"Y생산";#N/A,#N/A,TRUE,"Y판매";#N/A,#N/A,TRUE,"Y총물량";#N/A,#N/A,TRUE,"Y능력";#N/A,#N/A,TRUE,"YKD"}</definedName>
    <definedName name="세부일정" localSheetId="7" hidden="1">{#N/A,#N/A,FALSE,"단축1";#N/A,#N/A,FALSE,"단축2";#N/A,#N/A,FALSE,"단축3";#N/A,#N/A,FALSE,"장축";#N/A,#N/A,FALSE,"4WD"}</definedName>
    <definedName name="세부일정" localSheetId="16" hidden="1">{#N/A,#N/A,FALSE,"단축1";#N/A,#N/A,FALSE,"단축2";#N/A,#N/A,FALSE,"단축3";#N/A,#N/A,FALSE,"장축";#N/A,#N/A,FALSE,"4WD"}</definedName>
    <definedName name="세부일정" localSheetId="6" hidden="1">{#N/A,#N/A,FALSE,"단축1";#N/A,#N/A,FALSE,"단축2";#N/A,#N/A,FALSE,"단축3";#N/A,#N/A,FALSE,"장축";#N/A,#N/A,FALSE,"4WD"}</definedName>
    <definedName name="세부일정" localSheetId="17" hidden="1">{#N/A,#N/A,FALSE,"단축1";#N/A,#N/A,FALSE,"단축2";#N/A,#N/A,FALSE,"단축3";#N/A,#N/A,FALSE,"장축";#N/A,#N/A,FALSE,"4WD"}</definedName>
    <definedName name="세부일정" localSheetId="13" hidden="1">{#N/A,#N/A,FALSE,"단축1";#N/A,#N/A,FALSE,"단축2";#N/A,#N/A,FALSE,"단축3";#N/A,#N/A,FALSE,"장축";#N/A,#N/A,FALSE,"4WD"}</definedName>
    <definedName name="세부일정" localSheetId="14" hidden="1">{#N/A,#N/A,FALSE,"단축1";#N/A,#N/A,FALSE,"단축2";#N/A,#N/A,FALSE,"단축3";#N/A,#N/A,FALSE,"장축";#N/A,#N/A,FALSE,"4WD"}</definedName>
    <definedName name="세부일정" localSheetId="15" hidden="1">{#N/A,#N/A,FALSE,"단축1";#N/A,#N/A,FALSE,"단축2";#N/A,#N/A,FALSE,"단축3";#N/A,#N/A,FALSE,"장축";#N/A,#N/A,FALSE,"4WD"}</definedName>
    <definedName name="세부일정" hidden="1">{#N/A,#N/A,FALSE,"단축1";#N/A,#N/A,FALSE,"단축2";#N/A,#N/A,FALSE,"단축3";#N/A,#N/A,FALSE,"장축";#N/A,#N/A,FALSE,"4WD"}</definedName>
    <definedName name="세부일정.1" localSheetId="7" hidden="1">{#N/A,#N/A,FALSE,"단축1";#N/A,#N/A,FALSE,"단축2";#N/A,#N/A,FALSE,"단축3";#N/A,#N/A,FALSE,"장축";#N/A,#N/A,FALSE,"4WD"}</definedName>
    <definedName name="세부일정.1" localSheetId="16" hidden="1">{#N/A,#N/A,FALSE,"단축1";#N/A,#N/A,FALSE,"단축2";#N/A,#N/A,FALSE,"단축3";#N/A,#N/A,FALSE,"장축";#N/A,#N/A,FALSE,"4WD"}</definedName>
    <definedName name="세부일정.1" localSheetId="6" hidden="1">{#N/A,#N/A,FALSE,"단축1";#N/A,#N/A,FALSE,"단축2";#N/A,#N/A,FALSE,"단축3";#N/A,#N/A,FALSE,"장축";#N/A,#N/A,FALSE,"4WD"}</definedName>
    <definedName name="세부일정.1" localSheetId="17" hidden="1">{#N/A,#N/A,FALSE,"단축1";#N/A,#N/A,FALSE,"단축2";#N/A,#N/A,FALSE,"단축3";#N/A,#N/A,FALSE,"장축";#N/A,#N/A,FALSE,"4WD"}</definedName>
    <definedName name="세부일정.1" localSheetId="13" hidden="1">{#N/A,#N/A,FALSE,"단축1";#N/A,#N/A,FALSE,"단축2";#N/A,#N/A,FALSE,"단축3";#N/A,#N/A,FALSE,"장축";#N/A,#N/A,FALSE,"4WD"}</definedName>
    <definedName name="세부일정.1" localSheetId="14" hidden="1">{#N/A,#N/A,FALSE,"단축1";#N/A,#N/A,FALSE,"단축2";#N/A,#N/A,FALSE,"단축3";#N/A,#N/A,FALSE,"장축";#N/A,#N/A,FALSE,"4WD"}</definedName>
    <definedName name="세부일정.1" localSheetId="15" hidden="1">{#N/A,#N/A,FALSE,"단축1";#N/A,#N/A,FALSE,"단축2";#N/A,#N/A,FALSE,"단축3";#N/A,#N/A,FALSE,"장축";#N/A,#N/A,FALSE,"4WD"}</definedName>
    <definedName name="세부일정.1" hidden="1">{#N/A,#N/A,FALSE,"단축1";#N/A,#N/A,FALSE,"단축2";#N/A,#N/A,FALSE,"단축3";#N/A,#N/A,FALSE,"장축";#N/A,#N/A,FALSE,"4WD"}</definedName>
    <definedName name="세왕123" localSheetId="7" hidden="1">{#N/A,#N/A,FALSE,"단축1";#N/A,#N/A,FALSE,"단축2";#N/A,#N/A,FALSE,"단축3";#N/A,#N/A,FALSE,"장축";#N/A,#N/A,FALSE,"4WD"}</definedName>
    <definedName name="세왕123" localSheetId="16" hidden="1">{#N/A,#N/A,FALSE,"단축1";#N/A,#N/A,FALSE,"단축2";#N/A,#N/A,FALSE,"단축3";#N/A,#N/A,FALSE,"장축";#N/A,#N/A,FALSE,"4WD"}</definedName>
    <definedName name="세왕123" localSheetId="17" hidden="1">{#N/A,#N/A,FALSE,"단축1";#N/A,#N/A,FALSE,"단축2";#N/A,#N/A,FALSE,"단축3";#N/A,#N/A,FALSE,"장축";#N/A,#N/A,FALSE,"4WD"}</definedName>
    <definedName name="세왕123" localSheetId="13" hidden="1">{#N/A,#N/A,FALSE,"단축1";#N/A,#N/A,FALSE,"단축2";#N/A,#N/A,FALSE,"단축3";#N/A,#N/A,FALSE,"장축";#N/A,#N/A,FALSE,"4WD"}</definedName>
    <definedName name="세왕123" localSheetId="14" hidden="1">{#N/A,#N/A,FALSE,"단축1";#N/A,#N/A,FALSE,"단축2";#N/A,#N/A,FALSE,"단축3";#N/A,#N/A,FALSE,"장축";#N/A,#N/A,FALSE,"4WD"}</definedName>
    <definedName name="세왕123" localSheetId="15" hidden="1">{#N/A,#N/A,FALSE,"단축1";#N/A,#N/A,FALSE,"단축2";#N/A,#N/A,FALSE,"단축3";#N/A,#N/A,FALSE,"장축";#N/A,#N/A,FALSE,"4WD"}</definedName>
    <definedName name="세왕123" hidden="1">{#N/A,#N/A,FALSE,"단축1";#N/A,#N/A,FALSE,"단축2";#N/A,#N/A,FALSE,"단축3";#N/A,#N/A,FALSE,"장축";#N/A,#N/A,FALSE,"4WD"}</definedName>
    <definedName name="洗精">#N/A</definedName>
    <definedName name="세피아축소" localSheetId="7" hidden="1">{#N/A,#N/A,TRUE,"Y생산";#N/A,#N/A,TRUE,"Y판매";#N/A,#N/A,TRUE,"Y총물량";#N/A,#N/A,TRUE,"Y능력";#N/A,#N/A,TRUE,"YKD"}</definedName>
    <definedName name="세피아축소" localSheetId="16" hidden="1">{#N/A,#N/A,TRUE,"Y생산";#N/A,#N/A,TRUE,"Y판매";#N/A,#N/A,TRUE,"Y총물량";#N/A,#N/A,TRUE,"Y능력";#N/A,#N/A,TRUE,"YKD"}</definedName>
    <definedName name="세피아축소" localSheetId="6" hidden="1">{#N/A,#N/A,TRUE,"Y생산";#N/A,#N/A,TRUE,"Y판매";#N/A,#N/A,TRUE,"Y총물량";#N/A,#N/A,TRUE,"Y능력";#N/A,#N/A,TRUE,"YKD"}</definedName>
    <definedName name="세피아축소" localSheetId="17" hidden="1">{#N/A,#N/A,TRUE,"Y생산";#N/A,#N/A,TRUE,"Y판매";#N/A,#N/A,TRUE,"Y총물량";#N/A,#N/A,TRUE,"Y능력";#N/A,#N/A,TRUE,"YKD"}</definedName>
    <definedName name="세피아축소" localSheetId="13" hidden="1">{#N/A,#N/A,TRUE,"Y생산";#N/A,#N/A,TRUE,"Y판매";#N/A,#N/A,TRUE,"Y총물량";#N/A,#N/A,TRUE,"Y능력";#N/A,#N/A,TRUE,"YKD"}</definedName>
    <definedName name="세피아축소" localSheetId="14" hidden="1">{#N/A,#N/A,TRUE,"Y생산";#N/A,#N/A,TRUE,"Y판매";#N/A,#N/A,TRUE,"Y총물량";#N/A,#N/A,TRUE,"Y능력";#N/A,#N/A,TRUE,"YKD"}</definedName>
    <definedName name="세피아축소" localSheetId="15" hidden="1">{#N/A,#N/A,TRUE,"Y생산";#N/A,#N/A,TRUE,"Y판매";#N/A,#N/A,TRUE,"Y총물량";#N/A,#N/A,TRUE,"Y능력";#N/A,#N/A,TRUE,"YKD"}</definedName>
    <definedName name="세피아축소" hidden="1">{#N/A,#N/A,TRUE,"Y생산";#N/A,#N/A,TRUE,"Y판매";#N/A,#N/A,TRUE,"Y총물량";#N/A,#N/A,TRUE,"Y능력";#N/A,#N/A,TRUE,"YKD"}</definedName>
    <definedName name="센타" localSheetId="7" hidden="1">{#N/A,#N/A,FALSE,"단축1";#N/A,#N/A,FALSE,"단축2";#N/A,#N/A,FALSE,"단축3";#N/A,#N/A,FALSE,"장축";#N/A,#N/A,FALSE,"4WD"}</definedName>
    <definedName name="센타" localSheetId="16" hidden="1">{#N/A,#N/A,FALSE,"단축1";#N/A,#N/A,FALSE,"단축2";#N/A,#N/A,FALSE,"단축3";#N/A,#N/A,FALSE,"장축";#N/A,#N/A,FALSE,"4WD"}</definedName>
    <definedName name="센타" localSheetId="17" hidden="1">{#N/A,#N/A,FALSE,"단축1";#N/A,#N/A,FALSE,"단축2";#N/A,#N/A,FALSE,"단축3";#N/A,#N/A,FALSE,"장축";#N/A,#N/A,FALSE,"4WD"}</definedName>
    <definedName name="센타" localSheetId="13" hidden="1">{#N/A,#N/A,FALSE,"단축1";#N/A,#N/A,FALSE,"단축2";#N/A,#N/A,FALSE,"단축3";#N/A,#N/A,FALSE,"장축";#N/A,#N/A,FALSE,"4WD"}</definedName>
    <definedName name="센타" localSheetId="14" hidden="1">{#N/A,#N/A,FALSE,"단축1";#N/A,#N/A,FALSE,"단축2";#N/A,#N/A,FALSE,"단축3";#N/A,#N/A,FALSE,"장축";#N/A,#N/A,FALSE,"4WD"}</definedName>
    <definedName name="센타" localSheetId="15" hidden="1">{#N/A,#N/A,FALSE,"단축1";#N/A,#N/A,FALSE,"단축2";#N/A,#N/A,FALSE,"단축3";#N/A,#N/A,FALSE,"장축";#N/A,#N/A,FALSE,"4WD"}</definedName>
    <definedName name="센타" hidden="1">{#N/A,#N/A,FALSE,"단축1";#N/A,#N/A,FALSE,"단축2";#N/A,#N/A,FALSE,"단축3";#N/A,#N/A,FALSE,"장축";#N/A,#N/A,FALSE,"4WD"}</definedName>
    <definedName name="셀리카" localSheetId="6" hidden="1">#REF!</definedName>
    <definedName name="셀리카" hidden="1">#REF!</definedName>
    <definedName name="소" localSheetId="6" hidden="1">{#N/A,#N/A,TRUE,"Y생산";#N/A,#N/A,TRUE,"Y판매";#N/A,#N/A,TRUE,"Y총물량";#N/A,#N/A,TRUE,"Y능력";#N/A,#N/A,TRUE,"YKD"}</definedName>
    <definedName name="소" localSheetId="13" hidden="1">{#N/A,#N/A,TRUE,"Y생산";#N/A,#N/A,TRUE,"Y판매";#N/A,#N/A,TRUE,"Y총물량";#N/A,#N/A,TRUE,"Y능력";#N/A,#N/A,TRUE,"YKD"}</definedName>
    <definedName name="소">#REF!</definedName>
    <definedName name="小" localSheetId="6">#REF!</definedName>
    <definedName name="小">#REF!</definedName>
    <definedName name="素__材">#N/A</definedName>
    <definedName name="소A">#REF!</definedName>
    <definedName name="소B">#REF!</definedName>
    <definedName name="소C">#REF!</definedName>
    <definedName name="소D">#REF!</definedName>
    <definedName name="소계14">#REF!</definedName>
    <definedName name="소계15">#REF!</definedName>
    <definedName name="소계19">#REF!</definedName>
    <definedName name="소계20">#REF!</definedName>
    <definedName name="소급적용" hidden="1">{#N/A,#N/A,FALSE,"견적대비-2"}</definedName>
    <definedName name="소나타" localSheetId="7" hidden="1">{#N/A,#N/A,FALSE,"100PPM";#N/A,#N/A,FALSE,"3차원대책서";#N/A,#N/A,FALSE,"개선사례"}</definedName>
    <definedName name="소나타" localSheetId="16" hidden="1">{#N/A,#N/A,FALSE,"100PPM";#N/A,#N/A,FALSE,"3차원대책서";#N/A,#N/A,FALSE,"개선사례"}</definedName>
    <definedName name="소나타" localSheetId="17" hidden="1">{#N/A,#N/A,FALSE,"100PPM";#N/A,#N/A,FALSE,"3차원대책서";#N/A,#N/A,FALSE,"개선사례"}</definedName>
    <definedName name="소나타" localSheetId="13" hidden="1">{#N/A,#N/A,FALSE,"100PPM";#N/A,#N/A,FALSE,"3차원대책서";#N/A,#N/A,FALSE,"개선사례"}</definedName>
    <definedName name="소나타" localSheetId="14" hidden="1">{#N/A,#N/A,FALSE,"100PPM";#N/A,#N/A,FALSE,"3차원대책서";#N/A,#N/A,FALSE,"개선사례"}</definedName>
    <definedName name="소나타" localSheetId="15" hidden="1">{#N/A,#N/A,FALSE,"100PPM";#N/A,#N/A,FALSE,"3차원대책서";#N/A,#N/A,FALSE,"개선사례"}</definedName>
    <definedName name="소나타" hidden="1">{#N/A,#N/A,FALSE,"100PPM";#N/A,#N/A,FALSE,"3차원대책서";#N/A,#N/A,FALSE,"개선사례"}</definedName>
    <definedName name="소리" localSheetId="7" hidden="1">{#N/A,#N/A,FALSE,"자금소요예측기 (5)";#N/A,#N/A,FALSE,"자금소요예측기 (7)";#N/A,#N/A,FALSE,"자금소요예측기 (6)";#N/A,#N/A,FALSE,"자금소요예측기 (2)";#N/A,#N/A,FALSE,"자금소요예측기";#N/A,#N/A,FALSE,"비용예산명세서";#N/A,#N/A,FALSE,"비용예산검토서";#N/A,#N/A,FALSE,"기승인시설투자";#N/A,#N/A,FALSE,"미승인시설투자";#N/A,#N/A,FALSE,"활동계힉서 (2)";#N/A,#N/A,FALSE,"96 성과분석";#N/A,#N/A,FALSE,"목표시책";#N/A,#N/A,FALSE,"목차";#N/A,#N/A,FALSE,"표지";#N/A,#N/A,FALSE,"인원소요현황"}</definedName>
    <definedName name="소리" localSheetId="16" hidden="1">{#N/A,#N/A,FALSE,"자금소요예측기 (5)";#N/A,#N/A,FALSE,"자금소요예측기 (7)";#N/A,#N/A,FALSE,"자금소요예측기 (6)";#N/A,#N/A,FALSE,"자금소요예측기 (2)";#N/A,#N/A,FALSE,"자금소요예측기";#N/A,#N/A,FALSE,"비용예산명세서";#N/A,#N/A,FALSE,"비용예산검토서";#N/A,#N/A,FALSE,"기승인시설투자";#N/A,#N/A,FALSE,"미승인시설투자";#N/A,#N/A,FALSE,"활동계힉서 (2)";#N/A,#N/A,FALSE,"96 성과분석";#N/A,#N/A,FALSE,"목표시책";#N/A,#N/A,FALSE,"목차";#N/A,#N/A,FALSE,"표지";#N/A,#N/A,FALSE,"인원소요현황"}</definedName>
    <definedName name="소리" localSheetId="17" hidden="1">{#N/A,#N/A,FALSE,"자금소요예측기 (5)";#N/A,#N/A,FALSE,"자금소요예측기 (7)";#N/A,#N/A,FALSE,"자금소요예측기 (6)";#N/A,#N/A,FALSE,"자금소요예측기 (2)";#N/A,#N/A,FALSE,"자금소요예측기";#N/A,#N/A,FALSE,"비용예산명세서";#N/A,#N/A,FALSE,"비용예산검토서";#N/A,#N/A,FALSE,"기승인시설투자";#N/A,#N/A,FALSE,"미승인시설투자";#N/A,#N/A,FALSE,"활동계힉서 (2)";#N/A,#N/A,FALSE,"96 성과분석";#N/A,#N/A,FALSE,"목표시책";#N/A,#N/A,FALSE,"목차";#N/A,#N/A,FALSE,"표지";#N/A,#N/A,FALSE,"인원소요현황"}</definedName>
    <definedName name="소리" localSheetId="13" hidden="1">{#N/A,#N/A,FALSE,"자금소요예측기 (5)";#N/A,#N/A,FALSE,"자금소요예측기 (7)";#N/A,#N/A,FALSE,"자금소요예측기 (6)";#N/A,#N/A,FALSE,"자금소요예측기 (2)";#N/A,#N/A,FALSE,"자금소요예측기";#N/A,#N/A,FALSE,"비용예산명세서";#N/A,#N/A,FALSE,"비용예산검토서";#N/A,#N/A,FALSE,"기승인시설투자";#N/A,#N/A,FALSE,"미승인시설투자";#N/A,#N/A,FALSE,"활동계힉서 (2)";#N/A,#N/A,FALSE,"96 성과분석";#N/A,#N/A,FALSE,"목표시책";#N/A,#N/A,FALSE,"목차";#N/A,#N/A,FALSE,"표지";#N/A,#N/A,FALSE,"인원소요현황"}</definedName>
    <definedName name="소리" localSheetId="14" hidden="1">{#N/A,#N/A,FALSE,"자금소요예측기 (5)";#N/A,#N/A,FALSE,"자금소요예측기 (7)";#N/A,#N/A,FALSE,"자금소요예측기 (6)";#N/A,#N/A,FALSE,"자금소요예측기 (2)";#N/A,#N/A,FALSE,"자금소요예측기";#N/A,#N/A,FALSE,"비용예산명세서";#N/A,#N/A,FALSE,"비용예산검토서";#N/A,#N/A,FALSE,"기승인시설투자";#N/A,#N/A,FALSE,"미승인시설투자";#N/A,#N/A,FALSE,"활동계힉서 (2)";#N/A,#N/A,FALSE,"96 성과분석";#N/A,#N/A,FALSE,"목표시책";#N/A,#N/A,FALSE,"목차";#N/A,#N/A,FALSE,"표지";#N/A,#N/A,FALSE,"인원소요현황"}</definedName>
    <definedName name="소리" localSheetId="15" hidden="1">{#N/A,#N/A,FALSE,"자금소요예측기 (5)";#N/A,#N/A,FALSE,"자금소요예측기 (7)";#N/A,#N/A,FALSE,"자금소요예측기 (6)";#N/A,#N/A,FALSE,"자금소요예측기 (2)";#N/A,#N/A,FALSE,"자금소요예측기";#N/A,#N/A,FALSE,"비용예산명세서";#N/A,#N/A,FALSE,"비용예산검토서";#N/A,#N/A,FALSE,"기승인시설투자";#N/A,#N/A,FALSE,"미승인시설투자";#N/A,#N/A,FALSE,"활동계힉서 (2)";#N/A,#N/A,FALSE,"96 성과분석";#N/A,#N/A,FALSE,"목표시책";#N/A,#N/A,FALSE,"목차";#N/A,#N/A,FALSE,"표지";#N/A,#N/A,FALSE,"인원소요현황"}</definedName>
    <definedName name="소리" hidden="1">{#N/A,#N/A,FALSE,"자금소요예측기 (5)";#N/A,#N/A,FALSE,"자금소요예측기 (7)";#N/A,#N/A,FALSE,"자금소요예측기 (6)";#N/A,#N/A,FALSE,"자금소요예측기 (2)";#N/A,#N/A,FALSE,"자금소요예측기";#N/A,#N/A,FALSE,"비용예산명세서";#N/A,#N/A,FALSE,"비용예산검토서";#N/A,#N/A,FALSE,"기승인시설투자";#N/A,#N/A,FALSE,"미승인시설투자";#N/A,#N/A,FALSE,"활동계힉서 (2)";#N/A,#N/A,FALSE,"96 성과분석";#N/A,#N/A,FALSE,"목표시책";#N/A,#N/A,FALSE,"목차";#N/A,#N/A,FALSE,"표지";#N/A,#N/A,FALSE,"인원소요현황"}</definedName>
    <definedName name="소물_BRKT_SUB_용접RH" localSheetId="6">#REF!</definedName>
    <definedName name="소물_BRKT_SUB_용접RH">#REF!</definedName>
    <definedName name="소뮨" localSheetId="7" hidden="1">{#N/A,#N/A,FALSE,"단축1";#N/A,#N/A,FALSE,"단축2";#N/A,#N/A,FALSE,"단축3";#N/A,#N/A,FALSE,"장축";#N/A,#N/A,FALSE,"4WD"}</definedName>
    <definedName name="소뮨" localSheetId="16" hidden="1">{#N/A,#N/A,FALSE,"단축1";#N/A,#N/A,FALSE,"단축2";#N/A,#N/A,FALSE,"단축3";#N/A,#N/A,FALSE,"장축";#N/A,#N/A,FALSE,"4WD"}</definedName>
    <definedName name="소뮨" localSheetId="6" hidden="1">{#N/A,#N/A,FALSE,"단축1";#N/A,#N/A,FALSE,"단축2";#N/A,#N/A,FALSE,"단축3";#N/A,#N/A,FALSE,"장축";#N/A,#N/A,FALSE,"4WD"}</definedName>
    <definedName name="소뮨" localSheetId="17" hidden="1">{#N/A,#N/A,FALSE,"단축1";#N/A,#N/A,FALSE,"단축2";#N/A,#N/A,FALSE,"단축3";#N/A,#N/A,FALSE,"장축";#N/A,#N/A,FALSE,"4WD"}</definedName>
    <definedName name="소뮨" localSheetId="13" hidden="1">{#N/A,#N/A,FALSE,"단축1";#N/A,#N/A,FALSE,"단축2";#N/A,#N/A,FALSE,"단축3";#N/A,#N/A,FALSE,"장축";#N/A,#N/A,FALSE,"4WD"}</definedName>
    <definedName name="소뮨" localSheetId="14" hidden="1">{#N/A,#N/A,FALSE,"단축1";#N/A,#N/A,FALSE,"단축2";#N/A,#N/A,FALSE,"단축3";#N/A,#N/A,FALSE,"장축";#N/A,#N/A,FALSE,"4WD"}</definedName>
    <definedName name="소뮨" localSheetId="15" hidden="1">{#N/A,#N/A,FALSE,"단축1";#N/A,#N/A,FALSE,"단축2";#N/A,#N/A,FALSE,"단축3";#N/A,#N/A,FALSE,"장축";#N/A,#N/A,FALSE,"4WD"}</definedName>
    <definedName name="소뮨" hidden="1">{#N/A,#N/A,FALSE,"단축1";#N/A,#N/A,FALSE,"단축2";#N/A,#N/A,FALSE,"단축3";#N/A,#N/A,FALSE,"장축";#N/A,#N/A,FALSE,"4WD"}</definedName>
    <definedName name="소상DATA">#REF!</definedName>
    <definedName name="소요">#REF!</definedName>
    <definedName name="소요계획" localSheetId="7">BlankMacro1</definedName>
    <definedName name="소요계획" localSheetId="16">BlankMacro1</definedName>
    <definedName name="소요계획" localSheetId="17">BlankMacro1</definedName>
    <definedName name="소요계획" localSheetId="10">BlankMacro1</definedName>
    <definedName name="소요계획" localSheetId="8">BlankMacro1</definedName>
    <definedName name="소요계획" localSheetId="0">BlankMacro1</definedName>
    <definedName name="소요계획" localSheetId="13">BlankMacro1</definedName>
    <definedName name="소요계획" localSheetId="14">BlankMacro1</definedName>
    <definedName name="소요계획" localSheetId="11">BlankMacro1</definedName>
    <definedName name="소요계획" localSheetId="15">BlankMacro1</definedName>
    <definedName name="소요계획">BlankMacro1</definedName>
    <definedName name="소요금액" localSheetId="7" hidden="1">{#N/A,#N/A,FALSE,"단축1";#N/A,#N/A,FALSE,"단축2";#N/A,#N/A,FALSE,"단축3";#N/A,#N/A,FALSE,"장축";#N/A,#N/A,FALSE,"4WD"}</definedName>
    <definedName name="소요금액" localSheetId="16" hidden="1">{#N/A,#N/A,FALSE,"단축1";#N/A,#N/A,FALSE,"단축2";#N/A,#N/A,FALSE,"단축3";#N/A,#N/A,FALSE,"장축";#N/A,#N/A,FALSE,"4WD"}</definedName>
    <definedName name="소요금액" localSheetId="17" hidden="1">{#N/A,#N/A,FALSE,"단축1";#N/A,#N/A,FALSE,"단축2";#N/A,#N/A,FALSE,"단축3";#N/A,#N/A,FALSE,"장축";#N/A,#N/A,FALSE,"4WD"}</definedName>
    <definedName name="소요금액" localSheetId="13" hidden="1">{#N/A,#N/A,FALSE,"단축1";#N/A,#N/A,FALSE,"단축2";#N/A,#N/A,FALSE,"단축3";#N/A,#N/A,FALSE,"장축";#N/A,#N/A,FALSE,"4WD"}</definedName>
    <definedName name="소요금액" localSheetId="14" hidden="1">{#N/A,#N/A,FALSE,"단축1";#N/A,#N/A,FALSE,"단축2";#N/A,#N/A,FALSE,"단축3";#N/A,#N/A,FALSE,"장축";#N/A,#N/A,FALSE,"4WD"}</definedName>
    <definedName name="소요금액" localSheetId="15" hidden="1">{#N/A,#N/A,FALSE,"단축1";#N/A,#N/A,FALSE,"단축2";#N/A,#N/A,FALSE,"단축3";#N/A,#N/A,FALSE,"장축";#N/A,#N/A,FALSE,"4WD"}</definedName>
    <definedName name="소요금액" hidden="1">{#N/A,#N/A,FALSE,"단축1";#N/A,#N/A,FALSE,"단축2";#N/A,#N/A,FALSE,"단축3";#N/A,#N/A,FALSE,"장축";#N/A,#N/A,FALSE,"4WD"}</definedName>
    <definedName name="소재">[14]DATA!#REF!</definedName>
    <definedName name="소재검토" localSheetId="6">#REF!</definedName>
    <definedName name="소재검토">#REF!</definedName>
    <definedName name="소재길이">#REF!</definedName>
    <definedName name="소하" localSheetId="7">BlankMacro1</definedName>
    <definedName name="소하" localSheetId="16">BlankMacro1</definedName>
    <definedName name="소하" localSheetId="17">BlankMacro1</definedName>
    <definedName name="소하" localSheetId="10">BlankMacro1</definedName>
    <definedName name="소하" localSheetId="8">BlankMacro1</definedName>
    <definedName name="소하" localSheetId="0">BlankMacro1</definedName>
    <definedName name="소하" localSheetId="13">BlankMacro1</definedName>
    <definedName name="소하" localSheetId="14">BlankMacro1</definedName>
    <definedName name="소하" localSheetId="11">BlankMacro1</definedName>
    <definedName name="소하" localSheetId="15">BlankMacro1</definedName>
    <definedName name="소하">BlankMacro1</definedName>
    <definedName name="소하단가">89064</definedName>
    <definedName name="소하리" localSheetId="7">BlankMacro1</definedName>
    <definedName name="소하리" localSheetId="16">BlankMacro1</definedName>
    <definedName name="소하리" localSheetId="17">BlankMacro1</definedName>
    <definedName name="소하리" localSheetId="10">BlankMacro1</definedName>
    <definedName name="소하리" localSheetId="8">BlankMacro1</definedName>
    <definedName name="소하리" localSheetId="0">BlankMacro1</definedName>
    <definedName name="소하리" localSheetId="13">BlankMacro1</definedName>
    <definedName name="소하리" localSheetId="14">BlankMacro1</definedName>
    <definedName name="소하리" localSheetId="11">BlankMacro1</definedName>
    <definedName name="소하리" localSheetId="15">BlankMacro1</definedName>
    <definedName name="소하리">BlankMacro1</definedName>
    <definedName name="소하프로젝트" localSheetId="7" hidden="1">{#N/A,#N/A,FALSE,"단축1";#N/A,#N/A,FALSE,"단축2";#N/A,#N/A,FALSE,"단축3";#N/A,#N/A,FALSE,"장축";#N/A,#N/A,FALSE,"4WD"}</definedName>
    <definedName name="소하프로젝트" localSheetId="16" hidden="1">{#N/A,#N/A,FALSE,"단축1";#N/A,#N/A,FALSE,"단축2";#N/A,#N/A,FALSE,"단축3";#N/A,#N/A,FALSE,"장축";#N/A,#N/A,FALSE,"4WD"}</definedName>
    <definedName name="소하프로젝트" localSheetId="6" hidden="1">{#N/A,#N/A,FALSE,"단축1";#N/A,#N/A,FALSE,"단축2";#N/A,#N/A,FALSE,"단축3";#N/A,#N/A,FALSE,"장축";#N/A,#N/A,FALSE,"4WD"}</definedName>
    <definedName name="소하프로젝트" localSheetId="17" hidden="1">{#N/A,#N/A,FALSE,"단축1";#N/A,#N/A,FALSE,"단축2";#N/A,#N/A,FALSE,"단축3";#N/A,#N/A,FALSE,"장축";#N/A,#N/A,FALSE,"4WD"}</definedName>
    <definedName name="소하프로젝트" localSheetId="13" hidden="1">{#N/A,#N/A,FALSE,"단축1";#N/A,#N/A,FALSE,"단축2";#N/A,#N/A,FALSE,"단축3";#N/A,#N/A,FALSE,"장축";#N/A,#N/A,FALSE,"4WD"}</definedName>
    <definedName name="소하프로젝트" localSheetId="14" hidden="1">{#N/A,#N/A,FALSE,"단축1";#N/A,#N/A,FALSE,"단축2";#N/A,#N/A,FALSE,"단축3";#N/A,#N/A,FALSE,"장축";#N/A,#N/A,FALSE,"4WD"}</definedName>
    <definedName name="소하프로젝트" localSheetId="15" hidden="1">{#N/A,#N/A,FALSE,"단축1";#N/A,#N/A,FALSE,"단축2";#N/A,#N/A,FALSE,"단축3";#N/A,#N/A,FALSE,"장축";#N/A,#N/A,FALSE,"4WD"}</definedName>
    <definedName name="소하프로젝트" hidden="1">{#N/A,#N/A,FALSE,"단축1";#N/A,#N/A,FALSE,"단축2";#N/A,#N/A,FALSE,"단축3";#N/A,#N/A,FALSE,"장축";#N/A,#N/A,FALSE,"4WD"}</definedName>
    <definedName name="소화주철장판" localSheetId="7" hidden="1">{#N/A,#N/A,FALSE,"단축1";#N/A,#N/A,FALSE,"단축2";#N/A,#N/A,FALSE,"단축3";#N/A,#N/A,FALSE,"장축";#N/A,#N/A,FALSE,"4WD"}</definedName>
    <definedName name="소화주철장판" localSheetId="16" hidden="1">{#N/A,#N/A,FALSE,"단축1";#N/A,#N/A,FALSE,"단축2";#N/A,#N/A,FALSE,"단축3";#N/A,#N/A,FALSE,"장축";#N/A,#N/A,FALSE,"4WD"}</definedName>
    <definedName name="소화주철장판" localSheetId="6" hidden="1">{#N/A,#N/A,FALSE,"단축1";#N/A,#N/A,FALSE,"단축2";#N/A,#N/A,FALSE,"단축3";#N/A,#N/A,FALSE,"장축";#N/A,#N/A,FALSE,"4WD"}</definedName>
    <definedName name="소화주철장판" localSheetId="17" hidden="1">{#N/A,#N/A,FALSE,"단축1";#N/A,#N/A,FALSE,"단축2";#N/A,#N/A,FALSE,"단축3";#N/A,#N/A,FALSE,"장축";#N/A,#N/A,FALSE,"4WD"}</definedName>
    <definedName name="소화주철장판" localSheetId="13" hidden="1">{#N/A,#N/A,FALSE,"단축1";#N/A,#N/A,FALSE,"단축2";#N/A,#N/A,FALSE,"단축3";#N/A,#N/A,FALSE,"장축";#N/A,#N/A,FALSE,"4WD"}</definedName>
    <definedName name="소화주철장판" localSheetId="14" hidden="1">{#N/A,#N/A,FALSE,"단축1";#N/A,#N/A,FALSE,"단축2";#N/A,#N/A,FALSE,"단축3";#N/A,#N/A,FALSE,"장축";#N/A,#N/A,FALSE,"4WD"}</definedName>
    <definedName name="소화주철장판" localSheetId="15" hidden="1">{#N/A,#N/A,FALSE,"단축1";#N/A,#N/A,FALSE,"단축2";#N/A,#N/A,FALSE,"단축3";#N/A,#N/A,FALSE,"장축";#N/A,#N/A,FALSE,"4WD"}</definedName>
    <definedName name="소화주철장판" hidden="1">{#N/A,#N/A,FALSE,"단축1";#N/A,#N/A,FALSE,"단축2";#N/A,#N/A,FALSE,"단축3";#N/A,#N/A,FALSE,"장축";#N/A,#N/A,FALSE,"4WD"}</definedName>
    <definedName name="소ㅗㅗㅗ">#REF!</definedName>
    <definedName name="속도1">#REF!</definedName>
    <definedName name="속도2">#REF!</definedName>
    <definedName name="속도3">#REF!</definedName>
    <definedName name="손">#REF!</definedName>
    <definedName name="솔" localSheetId="7" hidden="1">{#N/A,#N/A,FALSE,"단축1";#N/A,#N/A,FALSE,"단축2";#N/A,#N/A,FALSE,"단축3";#N/A,#N/A,FALSE,"장축";#N/A,#N/A,FALSE,"4WD"}</definedName>
    <definedName name="솔" localSheetId="16" hidden="1">{#N/A,#N/A,FALSE,"단축1";#N/A,#N/A,FALSE,"단축2";#N/A,#N/A,FALSE,"단축3";#N/A,#N/A,FALSE,"장축";#N/A,#N/A,FALSE,"4WD"}</definedName>
    <definedName name="솔" localSheetId="17" hidden="1">{#N/A,#N/A,FALSE,"단축1";#N/A,#N/A,FALSE,"단축2";#N/A,#N/A,FALSE,"단축3";#N/A,#N/A,FALSE,"장축";#N/A,#N/A,FALSE,"4WD"}</definedName>
    <definedName name="솔" localSheetId="13" hidden="1">{#N/A,#N/A,FALSE,"단축1";#N/A,#N/A,FALSE,"단축2";#N/A,#N/A,FALSE,"단축3";#N/A,#N/A,FALSE,"장축";#N/A,#N/A,FALSE,"4WD"}</definedName>
    <definedName name="솔" localSheetId="14" hidden="1">{#N/A,#N/A,FALSE,"단축1";#N/A,#N/A,FALSE,"단축2";#N/A,#N/A,FALSE,"단축3";#N/A,#N/A,FALSE,"장축";#N/A,#N/A,FALSE,"4WD"}</definedName>
    <definedName name="솔" localSheetId="15" hidden="1">{#N/A,#N/A,FALSE,"단축1";#N/A,#N/A,FALSE,"단축2";#N/A,#N/A,FALSE,"단축3";#N/A,#N/A,FALSE,"장축";#N/A,#N/A,FALSE,"4WD"}</definedName>
    <definedName name="솔" hidden="1">{#N/A,#N/A,FALSE,"단축1";#N/A,#N/A,FALSE,"단축2";#N/A,#N/A,FALSE,"단축3";#N/A,#N/A,FALSE,"장축";#N/A,#N/A,FALSE,"4WD"}</definedName>
    <definedName name="솜도" localSheetId="7">BlankMacro1</definedName>
    <definedName name="솜도" localSheetId="16">BlankMacro1</definedName>
    <definedName name="솜도" localSheetId="17">BlankMacro1</definedName>
    <definedName name="솜도" localSheetId="10">BlankMacro1</definedName>
    <definedName name="솜도" localSheetId="8">BlankMacro1</definedName>
    <definedName name="솜도" localSheetId="0">BlankMacro1</definedName>
    <definedName name="솜도" localSheetId="13">BlankMacro1</definedName>
    <definedName name="솜도" localSheetId="14">BlankMacro1</definedName>
    <definedName name="솜도" localSheetId="11">BlankMacro1</definedName>
    <definedName name="솜도" localSheetId="15">BlankMacro1</definedName>
    <definedName name="솜도">BlankMacro1</definedName>
    <definedName name="송" localSheetId="7" hidden="1">{#N/A,#N/A,TRUE,"Y생산";#N/A,#N/A,TRUE,"Y판매";#N/A,#N/A,TRUE,"Y총물량";#N/A,#N/A,TRUE,"Y능력";#N/A,#N/A,TRUE,"YKD"}</definedName>
    <definedName name="송" localSheetId="16" hidden="1">{#N/A,#N/A,TRUE,"Y생산";#N/A,#N/A,TRUE,"Y판매";#N/A,#N/A,TRUE,"Y총물량";#N/A,#N/A,TRUE,"Y능력";#N/A,#N/A,TRUE,"YKD"}</definedName>
    <definedName name="송" localSheetId="6" hidden="1">{#N/A,#N/A,TRUE,"Y생산";#N/A,#N/A,TRUE,"Y판매";#N/A,#N/A,TRUE,"Y총물량";#N/A,#N/A,TRUE,"Y능력";#N/A,#N/A,TRUE,"YKD"}</definedName>
    <definedName name="송" localSheetId="17" hidden="1">{#N/A,#N/A,TRUE,"Y생산";#N/A,#N/A,TRUE,"Y판매";#N/A,#N/A,TRUE,"Y총물량";#N/A,#N/A,TRUE,"Y능력";#N/A,#N/A,TRUE,"YKD"}</definedName>
    <definedName name="송" localSheetId="13" hidden="1">{#N/A,#N/A,TRUE,"Y생산";#N/A,#N/A,TRUE,"Y판매";#N/A,#N/A,TRUE,"Y총물량";#N/A,#N/A,TRUE,"Y능력";#N/A,#N/A,TRUE,"YKD"}</definedName>
    <definedName name="송" localSheetId="14" hidden="1">{#N/A,#N/A,TRUE,"Y생산";#N/A,#N/A,TRUE,"Y판매";#N/A,#N/A,TRUE,"Y총물량";#N/A,#N/A,TRUE,"Y능력";#N/A,#N/A,TRUE,"YKD"}</definedName>
    <definedName name="송" localSheetId="15" hidden="1">{#N/A,#N/A,TRUE,"Y생산";#N/A,#N/A,TRUE,"Y판매";#N/A,#N/A,TRUE,"Y총물량";#N/A,#N/A,TRUE,"Y능력";#N/A,#N/A,TRUE,"YKD"}</definedName>
    <definedName name="송" hidden="1">{#N/A,#N/A,TRUE,"Y생산";#N/A,#N/A,TRUE,"Y판매";#N/A,#N/A,TRUE,"Y총물량";#N/A,#N/A,TRUE,"Y능력";#N/A,#N/A,TRUE,"YKD"}</definedName>
    <definedName name="송순">#REF!</definedName>
    <definedName name="송창기" localSheetId="7" hidden="1">{#N/A,#N/A,TRUE,"Y생산";#N/A,#N/A,TRUE,"Y판매";#N/A,#N/A,TRUE,"Y총물량";#N/A,#N/A,TRUE,"Y능력";#N/A,#N/A,TRUE,"YKD"}</definedName>
    <definedName name="송창기" localSheetId="16" hidden="1">{#N/A,#N/A,TRUE,"Y생산";#N/A,#N/A,TRUE,"Y판매";#N/A,#N/A,TRUE,"Y총물량";#N/A,#N/A,TRUE,"Y능력";#N/A,#N/A,TRUE,"YKD"}</definedName>
    <definedName name="송창기" localSheetId="6" hidden="1">{#N/A,#N/A,TRUE,"Y생산";#N/A,#N/A,TRUE,"Y판매";#N/A,#N/A,TRUE,"Y총물량";#N/A,#N/A,TRUE,"Y능력";#N/A,#N/A,TRUE,"YKD"}</definedName>
    <definedName name="송창기" localSheetId="17" hidden="1">{#N/A,#N/A,TRUE,"Y생산";#N/A,#N/A,TRUE,"Y판매";#N/A,#N/A,TRUE,"Y총물량";#N/A,#N/A,TRUE,"Y능력";#N/A,#N/A,TRUE,"YKD"}</definedName>
    <definedName name="송창기" localSheetId="13" hidden="1">{#N/A,#N/A,TRUE,"Y생산";#N/A,#N/A,TRUE,"Y판매";#N/A,#N/A,TRUE,"Y총물량";#N/A,#N/A,TRUE,"Y능력";#N/A,#N/A,TRUE,"YKD"}</definedName>
    <definedName name="송창기" localSheetId="14" hidden="1">{#N/A,#N/A,TRUE,"Y생산";#N/A,#N/A,TRUE,"Y판매";#N/A,#N/A,TRUE,"Y총물량";#N/A,#N/A,TRUE,"Y능력";#N/A,#N/A,TRUE,"YKD"}</definedName>
    <definedName name="송창기" localSheetId="15" hidden="1">{#N/A,#N/A,TRUE,"Y생산";#N/A,#N/A,TRUE,"Y판매";#N/A,#N/A,TRUE,"Y총물량";#N/A,#N/A,TRUE,"Y능력";#N/A,#N/A,TRUE,"YKD"}</definedName>
    <definedName name="송창기" hidden="1">{#N/A,#N/A,TRUE,"Y생산";#N/A,#N/A,TRUE,"Y판매";#N/A,#N/A,TRUE,"Y총물량";#N/A,#N/A,TRUE,"Y능력";#N/A,#N/A,TRUE,"YKD"}</definedName>
    <definedName name="쇼">#REF!</definedName>
    <definedName name="쇼드뇨ㅡ교">BlankMacro1</definedName>
    <definedName name="쇼바2" localSheetId="7" hidden="1">{#N/A,#N/A,FALSE,"단축1";#N/A,#N/A,FALSE,"단축2";#N/A,#N/A,FALSE,"단축3";#N/A,#N/A,FALSE,"장축";#N/A,#N/A,FALSE,"4WD"}</definedName>
    <definedName name="쇼바2" localSheetId="16" hidden="1">{#N/A,#N/A,FALSE,"단축1";#N/A,#N/A,FALSE,"단축2";#N/A,#N/A,FALSE,"단축3";#N/A,#N/A,FALSE,"장축";#N/A,#N/A,FALSE,"4WD"}</definedName>
    <definedName name="쇼바2" localSheetId="6" hidden="1">{#N/A,#N/A,FALSE,"단축1";#N/A,#N/A,FALSE,"단축2";#N/A,#N/A,FALSE,"단축3";#N/A,#N/A,FALSE,"장축";#N/A,#N/A,FALSE,"4WD"}</definedName>
    <definedName name="쇼바2" localSheetId="17" hidden="1">{#N/A,#N/A,FALSE,"단축1";#N/A,#N/A,FALSE,"단축2";#N/A,#N/A,FALSE,"단축3";#N/A,#N/A,FALSE,"장축";#N/A,#N/A,FALSE,"4WD"}</definedName>
    <definedName name="쇼바2" localSheetId="13" hidden="1">{#N/A,#N/A,FALSE,"단축1";#N/A,#N/A,FALSE,"단축2";#N/A,#N/A,FALSE,"단축3";#N/A,#N/A,FALSE,"장축";#N/A,#N/A,FALSE,"4WD"}</definedName>
    <definedName name="쇼바2" localSheetId="14" hidden="1">{#N/A,#N/A,FALSE,"단축1";#N/A,#N/A,FALSE,"단축2";#N/A,#N/A,FALSE,"단축3";#N/A,#N/A,FALSE,"장축";#N/A,#N/A,FALSE,"4WD"}</definedName>
    <definedName name="쇼바2" localSheetId="15" hidden="1">{#N/A,#N/A,FALSE,"단축1";#N/A,#N/A,FALSE,"단축2";#N/A,#N/A,FALSE,"단축3";#N/A,#N/A,FALSE,"장축";#N/A,#N/A,FALSE,"4WD"}</definedName>
    <definedName name="쇼바2" hidden="1">{#N/A,#N/A,FALSE,"단축1";#N/A,#N/A,FALSE,"단축2";#N/A,#N/A,FALSE,"단축3";#N/A,#N/A,FALSE,"장축";#N/A,#N/A,FALSE,"4WD"}</definedName>
    <definedName name="쇼쇼쇼" localSheetId="7" hidden="1">{#N/A,#N/A,FALSE,"단축1";#N/A,#N/A,FALSE,"단축2";#N/A,#N/A,FALSE,"단축3";#N/A,#N/A,FALSE,"장축";#N/A,#N/A,FALSE,"4WD"}</definedName>
    <definedName name="쇼쇼쇼" localSheetId="16" hidden="1">{#N/A,#N/A,FALSE,"단축1";#N/A,#N/A,FALSE,"단축2";#N/A,#N/A,FALSE,"단축3";#N/A,#N/A,FALSE,"장축";#N/A,#N/A,FALSE,"4WD"}</definedName>
    <definedName name="쇼쇼쇼" localSheetId="6" hidden="1">{#N/A,#N/A,FALSE,"단축1";#N/A,#N/A,FALSE,"단축2";#N/A,#N/A,FALSE,"단축3";#N/A,#N/A,FALSE,"장축";#N/A,#N/A,FALSE,"4WD"}</definedName>
    <definedName name="쇼쇼쇼" localSheetId="17" hidden="1">{#N/A,#N/A,FALSE,"단축1";#N/A,#N/A,FALSE,"단축2";#N/A,#N/A,FALSE,"단축3";#N/A,#N/A,FALSE,"장축";#N/A,#N/A,FALSE,"4WD"}</definedName>
    <definedName name="쇼쇼쇼" localSheetId="13" hidden="1">{#N/A,#N/A,FALSE,"단축1";#N/A,#N/A,FALSE,"단축2";#N/A,#N/A,FALSE,"단축3";#N/A,#N/A,FALSE,"장축";#N/A,#N/A,FALSE,"4WD"}</definedName>
    <definedName name="쇼쇼쇼" localSheetId="14" hidden="1">{#N/A,#N/A,FALSE,"단축1";#N/A,#N/A,FALSE,"단축2";#N/A,#N/A,FALSE,"단축3";#N/A,#N/A,FALSE,"장축";#N/A,#N/A,FALSE,"4WD"}</definedName>
    <definedName name="쇼쇼쇼" localSheetId="15" hidden="1">{#N/A,#N/A,FALSE,"단축1";#N/A,#N/A,FALSE,"단축2";#N/A,#N/A,FALSE,"단축3";#N/A,#N/A,FALSE,"장축";#N/A,#N/A,FALSE,"4WD"}</definedName>
    <definedName name="쇼쇼쇼" hidden="1">{#N/A,#N/A,FALSE,"단축1";#N/A,#N/A,FALSE,"단축2";#N/A,#N/A,FALSE,"단축3";#N/A,#N/A,FALSE,"장축";#N/A,#N/A,FALSE,"4WD"}</definedName>
    <definedName name="쇼쇼쇼쇼쇼쇼쇼쇼쇼쇼" localSheetId="7" hidden="1">{#N/A,#N/A,FALSE,"단축1";#N/A,#N/A,FALSE,"단축2";#N/A,#N/A,FALSE,"단축3";#N/A,#N/A,FALSE,"장축";#N/A,#N/A,FALSE,"4WD"}</definedName>
    <definedName name="쇼쇼쇼쇼쇼쇼쇼쇼쇼쇼" localSheetId="16" hidden="1">{#N/A,#N/A,FALSE,"단축1";#N/A,#N/A,FALSE,"단축2";#N/A,#N/A,FALSE,"단축3";#N/A,#N/A,FALSE,"장축";#N/A,#N/A,FALSE,"4WD"}</definedName>
    <definedName name="쇼쇼쇼쇼쇼쇼쇼쇼쇼쇼" localSheetId="17" hidden="1">{#N/A,#N/A,FALSE,"단축1";#N/A,#N/A,FALSE,"단축2";#N/A,#N/A,FALSE,"단축3";#N/A,#N/A,FALSE,"장축";#N/A,#N/A,FALSE,"4WD"}</definedName>
    <definedName name="쇼쇼쇼쇼쇼쇼쇼쇼쇼쇼" localSheetId="13" hidden="1">{#N/A,#N/A,FALSE,"단축1";#N/A,#N/A,FALSE,"단축2";#N/A,#N/A,FALSE,"단축3";#N/A,#N/A,FALSE,"장축";#N/A,#N/A,FALSE,"4WD"}</definedName>
    <definedName name="쇼쇼쇼쇼쇼쇼쇼쇼쇼쇼" localSheetId="14" hidden="1">{#N/A,#N/A,FALSE,"단축1";#N/A,#N/A,FALSE,"단축2";#N/A,#N/A,FALSE,"단축3";#N/A,#N/A,FALSE,"장축";#N/A,#N/A,FALSE,"4WD"}</definedName>
    <definedName name="쇼쇼쇼쇼쇼쇼쇼쇼쇼쇼" localSheetId="15" hidden="1">{#N/A,#N/A,FALSE,"단축1";#N/A,#N/A,FALSE,"단축2";#N/A,#N/A,FALSE,"단축3";#N/A,#N/A,FALSE,"장축";#N/A,#N/A,FALSE,"4WD"}</definedName>
    <definedName name="쇼쇼쇼쇼쇼쇼쇼쇼쇼쇼" hidden="1">{#N/A,#N/A,FALSE,"단축1";#N/A,#N/A,FALSE,"단축2";#N/A,#N/A,FALSE,"단축3";#N/A,#N/A,FALSE,"장축";#N/A,#N/A,FALSE,"4WD"}</definedName>
    <definedName name="쇼ㅓ">#REF!</definedName>
    <definedName name="쇼ㅓㅅ">#REF!</definedName>
    <definedName name="쇼ㅕㅛㅅ">#REF!</definedName>
    <definedName name="쇼ㅗ" localSheetId="7">BlankMacro1</definedName>
    <definedName name="쇼ㅗ" localSheetId="16">BlankMacro1</definedName>
    <definedName name="쇼ㅗ" localSheetId="17">BlankMacro1</definedName>
    <definedName name="쇼ㅗ" localSheetId="10">BlankMacro1</definedName>
    <definedName name="쇼ㅗ" localSheetId="8">BlankMacro1</definedName>
    <definedName name="쇼ㅗ" localSheetId="0">BlankMacro1</definedName>
    <definedName name="쇼ㅗ" localSheetId="13">BlankMacro1</definedName>
    <definedName name="쇼ㅗ" localSheetId="14">BlankMacro1</definedName>
    <definedName name="쇼ㅗ" localSheetId="11">BlankMacro1</definedName>
    <definedName name="쇼ㅗ" localSheetId="15">BlankMacro1</definedName>
    <definedName name="쇼ㅗ">BlankMacro1</definedName>
    <definedName name="쇼ㅗㅛㅕㅓ" localSheetId="7">#REF!</definedName>
    <definedName name="쇼ㅗㅛㅕㅓ">#REF!</definedName>
    <definedName name="쇼ㅛ" localSheetId="7">BlankMacro1</definedName>
    <definedName name="쇼ㅛ" localSheetId="16">BlankMacro1</definedName>
    <definedName name="쇼ㅛ" localSheetId="17">BlankMacro1</definedName>
    <definedName name="쇼ㅛ" localSheetId="10">BlankMacro1</definedName>
    <definedName name="쇼ㅛ" localSheetId="8">BlankMacro1</definedName>
    <definedName name="쇼ㅛ" localSheetId="0">BlankMacro1</definedName>
    <definedName name="쇼ㅛ" localSheetId="13">BlankMacro1</definedName>
    <definedName name="쇼ㅛ" localSheetId="14">BlankMacro1</definedName>
    <definedName name="쇼ㅛ" localSheetId="11">BlankMacro1</definedName>
    <definedName name="쇼ㅛ" localSheetId="15">BlankMacro1</definedName>
    <definedName name="쇼ㅛ">BlankMacro1</definedName>
    <definedName name="쇼ㅛㄱ" localSheetId="7" hidden="1">{#N/A,#N/A,FALSE,"단축1";#N/A,#N/A,FALSE,"단축2";#N/A,#N/A,FALSE,"단축3";#N/A,#N/A,FALSE,"장축";#N/A,#N/A,FALSE,"4WD"}</definedName>
    <definedName name="쇼ㅛㄱ" localSheetId="16" hidden="1">{#N/A,#N/A,FALSE,"단축1";#N/A,#N/A,FALSE,"단축2";#N/A,#N/A,FALSE,"단축3";#N/A,#N/A,FALSE,"장축";#N/A,#N/A,FALSE,"4WD"}</definedName>
    <definedName name="쇼ㅛㄱ" localSheetId="6" hidden="1">{#N/A,#N/A,FALSE,"단축1";#N/A,#N/A,FALSE,"단축2";#N/A,#N/A,FALSE,"단축3";#N/A,#N/A,FALSE,"장축";#N/A,#N/A,FALSE,"4WD"}</definedName>
    <definedName name="쇼ㅛㄱ" localSheetId="17" hidden="1">{#N/A,#N/A,FALSE,"단축1";#N/A,#N/A,FALSE,"단축2";#N/A,#N/A,FALSE,"단축3";#N/A,#N/A,FALSE,"장축";#N/A,#N/A,FALSE,"4WD"}</definedName>
    <definedName name="쇼ㅛㄱ" localSheetId="13" hidden="1">{#N/A,#N/A,FALSE,"단축1";#N/A,#N/A,FALSE,"단축2";#N/A,#N/A,FALSE,"단축3";#N/A,#N/A,FALSE,"장축";#N/A,#N/A,FALSE,"4WD"}</definedName>
    <definedName name="쇼ㅛㄱ" localSheetId="14" hidden="1">{#N/A,#N/A,FALSE,"단축1";#N/A,#N/A,FALSE,"단축2";#N/A,#N/A,FALSE,"단축3";#N/A,#N/A,FALSE,"장축";#N/A,#N/A,FALSE,"4WD"}</definedName>
    <definedName name="쇼ㅛㄱ" localSheetId="15" hidden="1">{#N/A,#N/A,FALSE,"단축1";#N/A,#N/A,FALSE,"단축2";#N/A,#N/A,FALSE,"단축3";#N/A,#N/A,FALSE,"장축";#N/A,#N/A,FALSE,"4WD"}</definedName>
    <definedName name="쇼ㅛㄱ" hidden="1">{#N/A,#N/A,FALSE,"단축1";#N/A,#N/A,FALSE,"단축2";#N/A,#N/A,FALSE,"단축3";#N/A,#N/A,FALSE,"장축";#N/A,#N/A,FALSE,"4WD"}</definedName>
    <definedName name="쇽">#REF!</definedName>
    <definedName name="水">#N/A</definedName>
    <definedName name="수급">#REF!</definedName>
    <definedName name="수선비">#REF!</definedName>
    <definedName name="수선비세부" localSheetId="6" hidden="1">#REF!</definedName>
    <definedName name="수선비세부" hidden="1">#REF!</definedName>
    <definedName name="수율">#REF!</definedName>
    <definedName name="수익4속" localSheetId="7" hidden="1">{#N/A,#N/A,FALSE,"단축1";#N/A,#N/A,FALSE,"단축2";#N/A,#N/A,FALSE,"단축3";#N/A,#N/A,FALSE,"장축";#N/A,#N/A,FALSE,"4WD"}</definedName>
    <definedName name="수익4속" localSheetId="16" hidden="1">{#N/A,#N/A,FALSE,"단축1";#N/A,#N/A,FALSE,"단축2";#N/A,#N/A,FALSE,"단축3";#N/A,#N/A,FALSE,"장축";#N/A,#N/A,FALSE,"4WD"}</definedName>
    <definedName name="수익4속" localSheetId="6" hidden="1">{#N/A,#N/A,FALSE,"단축1";#N/A,#N/A,FALSE,"단축2";#N/A,#N/A,FALSE,"단축3";#N/A,#N/A,FALSE,"장축";#N/A,#N/A,FALSE,"4WD"}</definedName>
    <definedName name="수익4속" localSheetId="17" hidden="1">{#N/A,#N/A,FALSE,"단축1";#N/A,#N/A,FALSE,"단축2";#N/A,#N/A,FALSE,"단축3";#N/A,#N/A,FALSE,"장축";#N/A,#N/A,FALSE,"4WD"}</definedName>
    <definedName name="수익4속" localSheetId="13" hidden="1">{#N/A,#N/A,FALSE,"단축1";#N/A,#N/A,FALSE,"단축2";#N/A,#N/A,FALSE,"단축3";#N/A,#N/A,FALSE,"장축";#N/A,#N/A,FALSE,"4WD"}</definedName>
    <definedName name="수익4속" localSheetId="14" hidden="1">{#N/A,#N/A,FALSE,"단축1";#N/A,#N/A,FALSE,"단축2";#N/A,#N/A,FALSE,"단축3";#N/A,#N/A,FALSE,"장축";#N/A,#N/A,FALSE,"4WD"}</definedName>
    <definedName name="수익4속" localSheetId="15" hidden="1">{#N/A,#N/A,FALSE,"단축1";#N/A,#N/A,FALSE,"단축2";#N/A,#N/A,FALSE,"단축3";#N/A,#N/A,FALSE,"장축";#N/A,#N/A,FALSE,"4WD"}</definedName>
    <definedName name="수익4속" hidden="1">{#N/A,#N/A,FALSE,"단축1";#N/A,#N/A,FALSE,"단축2";#N/A,#N/A,FALSE,"단축3";#N/A,#N/A,FALSE,"장축";#N/A,#N/A,FALSE,"4WD"}</definedName>
    <definedName name="수정">#REF!</definedName>
    <definedName name="수정1" localSheetId="7" hidden="1">{#N/A,#N/A,FALSE,"단축1";#N/A,#N/A,FALSE,"단축2";#N/A,#N/A,FALSE,"단축3";#N/A,#N/A,FALSE,"장축";#N/A,#N/A,FALSE,"4WD"}</definedName>
    <definedName name="수정1" localSheetId="16" hidden="1">{#N/A,#N/A,FALSE,"단축1";#N/A,#N/A,FALSE,"단축2";#N/A,#N/A,FALSE,"단축3";#N/A,#N/A,FALSE,"장축";#N/A,#N/A,FALSE,"4WD"}</definedName>
    <definedName name="수정1" localSheetId="17" hidden="1">{#N/A,#N/A,FALSE,"단축1";#N/A,#N/A,FALSE,"단축2";#N/A,#N/A,FALSE,"단축3";#N/A,#N/A,FALSE,"장축";#N/A,#N/A,FALSE,"4WD"}</definedName>
    <definedName name="수정1" localSheetId="13" hidden="1">{#N/A,#N/A,FALSE,"단축1";#N/A,#N/A,FALSE,"단축2";#N/A,#N/A,FALSE,"단축3";#N/A,#N/A,FALSE,"장축";#N/A,#N/A,FALSE,"4WD"}</definedName>
    <definedName name="수정1" localSheetId="14" hidden="1">{#N/A,#N/A,FALSE,"단축1";#N/A,#N/A,FALSE,"단축2";#N/A,#N/A,FALSE,"단축3";#N/A,#N/A,FALSE,"장축";#N/A,#N/A,FALSE,"4WD"}</definedName>
    <definedName name="수정1" localSheetId="15" hidden="1">{#N/A,#N/A,FALSE,"단축1";#N/A,#N/A,FALSE,"단축2";#N/A,#N/A,FALSE,"단축3";#N/A,#N/A,FALSE,"장축";#N/A,#N/A,FALSE,"4WD"}</definedName>
    <definedName name="수정1" hidden="1">{#N/A,#N/A,FALSE,"단축1";#N/A,#N/A,FALSE,"단축2";#N/A,#N/A,FALSE,"단축3";#N/A,#N/A,FALSE,"장축";#N/A,#N/A,FALSE,"4WD"}</definedName>
    <definedName name="수정3" localSheetId="7" hidden="1">{#N/A,#N/A,FALSE,"단축1";#N/A,#N/A,FALSE,"단축2";#N/A,#N/A,FALSE,"단축3";#N/A,#N/A,FALSE,"장축";#N/A,#N/A,FALSE,"4WD"}</definedName>
    <definedName name="수정3" localSheetId="16" hidden="1">{#N/A,#N/A,FALSE,"단축1";#N/A,#N/A,FALSE,"단축2";#N/A,#N/A,FALSE,"단축3";#N/A,#N/A,FALSE,"장축";#N/A,#N/A,FALSE,"4WD"}</definedName>
    <definedName name="수정3" localSheetId="17" hidden="1">{#N/A,#N/A,FALSE,"단축1";#N/A,#N/A,FALSE,"단축2";#N/A,#N/A,FALSE,"단축3";#N/A,#N/A,FALSE,"장축";#N/A,#N/A,FALSE,"4WD"}</definedName>
    <definedName name="수정3" localSheetId="13" hidden="1">{#N/A,#N/A,FALSE,"단축1";#N/A,#N/A,FALSE,"단축2";#N/A,#N/A,FALSE,"단축3";#N/A,#N/A,FALSE,"장축";#N/A,#N/A,FALSE,"4WD"}</definedName>
    <definedName name="수정3" localSheetId="14" hidden="1">{#N/A,#N/A,FALSE,"단축1";#N/A,#N/A,FALSE,"단축2";#N/A,#N/A,FALSE,"단축3";#N/A,#N/A,FALSE,"장축";#N/A,#N/A,FALSE,"4WD"}</definedName>
    <definedName name="수정3" localSheetId="15" hidden="1">{#N/A,#N/A,FALSE,"단축1";#N/A,#N/A,FALSE,"단축2";#N/A,#N/A,FALSE,"단축3";#N/A,#N/A,FALSE,"장축";#N/A,#N/A,FALSE,"4WD"}</definedName>
    <definedName name="수정3" hidden="1">{#N/A,#N/A,FALSE,"단축1";#N/A,#N/A,FALSE,"단축2";#N/A,#N/A,FALSE,"단축3";#N/A,#N/A,FALSE,"장축";#N/A,#N/A,FALSE,"4WD"}</definedName>
    <definedName name="수정물량" localSheetId="7" hidden="1">{#N/A,#N/A,TRUE,"Y생산";#N/A,#N/A,TRUE,"Y판매";#N/A,#N/A,TRUE,"Y총물량";#N/A,#N/A,TRUE,"Y능력";#N/A,#N/A,TRUE,"YKD"}</definedName>
    <definedName name="수정물량" localSheetId="16" hidden="1">{#N/A,#N/A,TRUE,"Y생산";#N/A,#N/A,TRUE,"Y판매";#N/A,#N/A,TRUE,"Y총물량";#N/A,#N/A,TRUE,"Y능력";#N/A,#N/A,TRUE,"YKD"}</definedName>
    <definedName name="수정물량" localSheetId="6" hidden="1">{#N/A,#N/A,TRUE,"Y생산";#N/A,#N/A,TRUE,"Y판매";#N/A,#N/A,TRUE,"Y총물량";#N/A,#N/A,TRUE,"Y능력";#N/A,#N/A,TRUE,"YKD"}</definedName>
    <definedName name="수정물량" localSheetId="17" hidden="1">{#N/A,#N/A,TRUE,"Y생산";#N/A,#N/A,TRUE,"Y판매";#N/A,#N/A,TRUE,"Y총물량";#N/A,#N/A,TRUE,"Y능력";#N/A,#N/A,TRUE,"YKD"}</definedName>
    <definedName name="수정물량" localSheetId="13" hidden="1">{#N/A,#N/A,TRUE,"Y생산";#N/A,#N/A,TRUE,"Y판매";#N/A,#N/A,TRUE,"Y총물량";#N/A,#N/A,TRUE,"Y능력";#N/A,#N/A,TRUE,"YKD"}</definedName>
    <definedName name="수정물량" localSheetId="14" hidden="1">{#N/A,#N/A,TRUE,"Y생산";#N/A,#N/A,TRUE,"Y판매";#N/A,#N/A,TRUE,"Y총물량";#N/A,#N/A,TRUE,"Y능력";#N/A,#N/A,TRUE,"YKD"}</definedName>
    <definedName name="수정물량" localSheetId="15" hidden="1">{#N/A,#N/A,TRUE,"Y생산";#N/A,#N/A,TRUE,"Y판매";#N/A,#N/A,TRUE,"Y총물량";#N/A,#N/A,TRUE,"Y능력";#N/A,#N/A,TRUE,"YKD"}</definedName>
    <definedName name="수정물량" hidden="1">{#N/A,#N/A,TRUE,"Y생산";#N/A,#N/A,TRUE,"Y판매";#N/A,#N/A,TRUE,"Y총물량";#N/A,#N/A,TRUE,"Y능력";#N/A,#N/A,TRUE,"YKD"}</definedName>
    <definedName name="수정일정020121" localSheetId="7" hidden="1">{#N/A,#N/A,FALSE,"신규dep";#N/A,#N/A,FALSE,"신규dep-금형상각후";#N/A,#N/A,FALSE,"신규dep-연구비상각후";#N/A,#N/A,FALSE,"신규dep-기계,공구상각후"}</definedName>
    <definedName name="수정일정020121" localSheetId="16" hidden="1">{#N/A,#N/A,FALSE,"신규dep";#N/A,#N/A,FALSE,"신규dep-금형상각후";#N/A,#N/A,FALSE,"신규dep-연구비상각후";#N/A,#N/A,FALSE,"신규dep-기계,공구상각후"}</definedName>
    <definedName name="수정일정020121" localSheetId="17" hidden="1">{#N/A,#N/A,FALSE,"신규dep";#N/A,#N/A,FALSE,"신규dep-금형상각후";#N/A,#N/A,FALSE,"신규dep-연구비상각후";#N/A,#N/A,FALSE,"신규dep-기계,공구상각후"}</definedName>
    <definedName name="수정일정020121" localSheetId="13" hidden="1">{#N/A,#N/A,FALSE,"신규dep";#N/A,#N/A,FALSE,"신규dep-금형상각후";#N/A,#N/A,FALSE,"신규dep-연구비상각후";#N/A,#N/A,FALSE,"신규dep-기계,공구상각후"}</definedName>
    <definedName name="수정일정020121" localSheetId="14" hidden="1">{#N/A,#N/A,FALSE,"신규dep";#N/A,#N/A,FALSE,"신규dep-금형상각후";#N/A,#N/A,FALSE,"신규dep-연구비상각후";#N/A,#N/A,FALSE,"신규dep-기계,공구상각후"}</definedName>
    <definedName name="수정일정020121" localSheetId="15" hidden="1">{#N/A,#N/A,FALSE,"신규dep";#N/A,#N/A,FALSE,"신규dep-금형상각후";#N/A,#N/A,FALSE,"신규dep-연구비상각후";#N/A,#N/A,FALSE,"신규dep-기계,공구상각후"}</definedName>
    <definedName name="수정일정020121" hidden="1">{#N/A,#N/A,FALSE,"신규dep";#N/A,#N/A,FALSE,"신규dep-금형상각후";#N/A,#N/A,FALSE,"신규dep-연구비상각후";#N/A,#N/A,FALSE,"신규dep-기계,공구상각후"}</definedName>
    <definedName name="수출" localSheetId="7" hidden="1">{#N/A,#N/A,FALSE,"내수MGT 2.5T목표대비";#N/A,#N/A,FALSE,"내수 2.5T";#N/A,#N/A,FALSE,"내수VT 2.5T 목표대비";#N/A,#N/A,FALSE,"내수 2.5T S_CAB";#N/A,#N/A,FALSE,"내수 2.5T DBL";#N/A,#N/A,FALSE,"내수 2.5T DBL-한계";#N/A,#N/A,FALSE,"내수MGT 3.5T 목표대비";#N/A,#N/A,FALSE,"내수 3.5T";#N/A,#N/A,FALSE,"내수VT 3.5T 목표대비";#N/A,#N/A,FALSE,"수출MGT 2.5T 목표대비";#N/A,#N/A,FALSE,"수출 2.5T";#N/A,#N/A,FALSE,"수출VT 2.5T 목표대비";#N/A,#N/A,FALSE,"수출현 3.5T 목표대비";#N/A,#N/A,FALSE,"수출 3.5T";#N/A,#N/A,FALSE,"수출VT 3.5T 목표대비"}</definedName>
    <definedName name="수출" localSheetId="16" hidden="1">{#N/A,#N/A,FALSE,"내수MGT 2.5T목표대비";#N/A,#N/A,FALSE,"내수 2.5T";#N/A,#N/A,FALSE,"내수VT 2.5T 목표대비";#N/A,#N/A,FALSE,"내수 2.5T S_CAB";#N/A,#N/A,FALSE,"내수 2.5T DBL";#N/A,#N/A,FALSE,"내수 2.5T DBL-한계";#N/A,#N/A,FALSE,"내수MGT 3.5T 목표대비";#N/A,#N/A,FALSE,"내수 3.5T";#N/A,#N/A,FALSE,"내수VT 3.5T 목표대비";#N/A,#N/A,FALSE,"수출MGT 2.5T 목표대비";#N/A,#N/A,FALSE,"수출 2.5T";#N/A,#N/A,FALSE,"수출VT 2.5T 목표대비";#N/A,#N/A,FALSE,"수출현 3.5T 목표대비";#N/A,#N/A,FALSE,"수출 3.5T";#N/A,#N/A,FALSE,"수출VT 3.5T 목표대비"}</definedName>
    <definedName name="수출" localSheetId="17" hidden="1">{#N/A,#N/A,FALSE,"내수MGT 2.5T목표대비";#N/A,#N/A,FALSE,"내수 2.5T";#N/A,#N/A,FALSE,"내수VT 2.5T 목표대비";#N/A,#N/A,FALSE,"내수 2.5T S_CAB";#N/A,#N/A,FALSE,"내수 2.5T DBL";#N/A,#N/A,FALSE,"내수 2.5T DBL-한계";#N/A,#N/A,FALSE,"내수MGT 3.5T 목표대비";#N/A,#N/A,FALSE,"내수 3.5T";#N/A,#N/A,FALSE,"내수VT 3.5T 목표대비";#N/A,#N/A,FALSE,"수출MGT 2.5T 목표대비";#N/A,#N/A,FALSE,"수출 2.5T";#N/A,#N/A,FALSE,"수출VT 2.5T 목표대비";#N/A,#N/A,FALSE,"수출현 3.5T 목표대비";#N/A,#N/A,FALSE,"수출 3.5T";#N/A,#N/A,FALSE,"수출VT 3.5T 목표대비"}</definedName>
    <definedName name="수출" localSheetId="13" hidden="1">{#N/A,#N/A,FALSE,"내수MGT 2.5T목표대비";#N/A,#N/A,FALSE,"내수 2.5T";#N/A,#N/A,FALSE,"내수VT 2.5T 목표대비";#N/A,#N/A,FALSE,"내수 2.5T S_CAB";#N/A,#N/A,FALSE,"내수 2.5T DBL";#N/A,#N/A,FALSE,"내수 2.5T DBL-한계";#N/A,#N/A,FALSE,"내수MGT 3.5T 목표대비";#N/A,#N/A,FALSE,"내수 3.5T";#N/A,#N/A,FALSE,"내수VT 3.5T 목표대비";#N/A,#N/A,FALSE,"수출MGT 2.5T 목표대비";#N/A,#N/A,FALSE,"수출 2.5T";#N/A,#N/A,FALSE,"수출VT 2.5T 목표대비";#N/A,#N/A,FALSE,"수출현 3.5T 목표대비";#N/A,#N/A,FALSE,"수출 3.5T";#N/A,#N/A,FALSE,"수출VT 3.5T 목표대비"}</definedName>
    <definedName name="수출" localSheetId="14" hidden="1">{#N/A,#N/A,FALSE,"내수MGT 2.5T목표대비";#N/A,#N/A,FALSE,"내수 2.5T";#N/A,#N/A,FALSE,"내수VT 2.5T 목표대비";#N/A,#N/A,FALSE,"내수 2.5T S_CAB";#N/A,#N/A,FALSE,"내수 2.5T DBL";#N/A,#N/A,FALSE,"내수 2.5T DBL-한계";#N/A,#N/A,FALSE,"내수MGT 3.5T 목표대비";#N/A,#N/A,FALSE,"내수 3.5T";#N/A,#N/A,FALSE,"내수VT 3.5T 목표대비";#N/A,#N/A,FALSE,"수출MGT 2.5T 목표대비";#N/A,#N/A,FALSE,"수출 2.5T";#N/A,#N/A,FALSE,"수출VT 2.5T 목표대비";#N/A,#N/A,FALSE,"수출현 3.5T 목표대비";#N/A,#N/A,FALSE,"수출 3.5T";#N/A,#N/A,FALSE,"수출VT 3.5T 목표대비"}</definedName>
    <definedName name="수출" localSheetId="15" hidden="1">{#N/A,#N/A,FALSE,"내수MGT 2.5T목표대비";#N/A,#N/A,FALSE,"내수 2.5T";#N/A,#N/A,FALSE,"내수VT 2.5T 목표대비";#N/A,#N/A,FALSE,"내수 2.5T S_CAB";#N/A,#N/A,FALSE,"내수 2.5T DBL";#N/A,#N/A,FALSE,"내수 2.5T DBL-한계";#N/A,#N/A,FALSE,"내수MGT 3.5T 목표대비";#N/A,#N/A,FALSE,"내수 3.5T";#N/A,#N/A,FALSE,"내수VT 3.5T 목표대비";#N/A,#N/A,FALSE,"수출MGT 2.5T 목표대비";#N/A,#N/A,FALSE,"수출 2.5T";#N/A,#N/A,FALSE,"수출VT 2.5T 목표대비";#N/A,#N/A,FALSE,"수출현 3.5T 목표대비";#N/A,#N/A,FALSE,"수출 3.5T";#N/A,#N/A,FALSE,"수출VT 3.5T 목표대비"}</definedName>
    <definedName name="수출" hidden="1">{#N/A,#N/A,FALSE,"내수MGT 2.5T목표대비";#N/A,#N/A,FALSE,"내수 2.5T";#N/A,#N/A,FALSE,"내수VT 2.5T 목표대비";#N/A,#N/A,FALSE,"내수 2.5T S_CAB";#N/A,#N/A,FALSE,"내수 2.5T DBL";#N/A,#N/A,FALSE,"내수 2.5T DBL-한계";#N/A,#N/A,FALSE,"내수MGT 3.5T 목표대비";#N/A,#N/A,FALSE,"내수 3.5T";#N/A,#N/A,FALSE,"내수VT 3.5T 목표대비";#N/A,#N/A,FALSE,"수출MGT 2.5T 목표대비";#N/A,#N/A,FALSE,"수출 2.5T";#N/A,#N/A,FALSE,"수출VT 2.5T 목표대비";#N/A,#N/A,FALSE,"수출현 3.5T 목표대비";#N/A,#N/A,FALSE,"수출 3.5T";#N/A,#N/A,FALSE,"수출VT 3.5T 목표대비"}</definedName>
    <definedName name="수출2" localSheetId="6">#REF!</definedName>
    <definedName name="수출2">#REF!</definedName>
    <definedName name="수출P2지원" localSheetId="7" hidden="1">{#N/A,#N/A,FALSE,"단축1";#N/A,#N/A,FALSE,"단축2";#N/A,#N/A,FALSE,"단축3";#N/A,#N/A,FALSE,"장축";#N/A,#N/A,FALSE,"4WD"}</definedName>
    <definedName name="수출P2지원" localSheetId="16" hidden="1">{#N/A,#N/A,FALSE,"단축1";#N/A,#N/A,FALSE,"단축2";#N/A,#N/A,FALSE,"단축3";#N/A,#N/A,FALSE,"장축";#N/A,#N/A,FALSE,"4WD"}</definedName>
    <definedName name="수출P2지원" localSheetId="17" hidden="1">{#N/A,#N/A,FALSE,"단축1";#N/A,#N/A,FALSE,"단축2";#N/A,#N/A,FALSE,"단축3";#N/A,#N/A,FALSE,"장축";#N/A,#N/A,FALSE,"4WD"}</definedName>
    <definedName name="수출P2지원" localSheetId="13" hidden="1">{#N/A,#N/A,FALSE,"단축1";#N/A,#N/A,FALSE,"단축2";#N/A,#N/A,FALSE,"단축3";#N/A,#N/A,FALSE,"장축";#N/A,#N/A,FALSE,"4WD"}</definedName>
    <definedName name="수출P2지원" localSheetId="14" hidden="1">{#N/A,#N/A,FALSE,"단축1";#N/A,#N/A,FALSE,"단축2";#N/A,#N/A,FALSE,"단축3";#N/A,#N/A,FALSE,"장축";#N/A,#N/A,FALSE,"4WD"}</definedName>
    <definedName name="수출P2지원" localSheetId="15" hidden="1">{#N/A,#N/A,FALSE,"단축1";#N/A,#N/A,FALSE,"단축2";#N/A,#N/A,FALSE,"단축3";#N/A,#N/A,FALSE,"장축";#N/A,#N/A,FALSE,"4WD"}</definedName>
    <definedName name="수출P2지원" hidden="1">{#N/A,#N/A,FALSE,"단축1";#N/A,#N/A,FALSE,"단축2";#N/A,#N/A,FALSE,"단축3";#N/A,#N/A,FALSE,"장축";#N/A,#N/A,FALSE,"4WD"}</definedName>
    <definedName name="수출실적">#REF!</definedName>
    <definedName name="수출오더현황12월" localSheetId="7" hidden="1">{#N/A,#N/A,TRUE,"Y생산";#N/A,#N/A,TRUE,"Y판매";#N/A,#N/A,TRUE,"Y총물량";#N/A,#N/A,TRUE,"Y능력";#N/A,#N/A,TRUE,"YKD"}</definedName>
    <definedName name="수출오더현황12월" localSheetId="16" hidden="1">{#N/A,#N/A,TRUE,"Y생산";#N/A,#N/A,TRUE,"Y판매";#N/A,#N/A,TRUE,"Y총물량";#N/A,#N/A,TRUE,"Y능력";#N/A,#N/A,TRUE,"YKD"}</definedName>
    <definedName name="수출오더현황12월" localSheetId="6" hidden="1">{#N/A,#N/A,TRUE,"Y생산";#N/A,#N/A,TRUE,"Y판매";#N/A,#N/A,TRUE,"Y총물량";#N/A,#N/A,TRUE,"Y능력";#N/A,#N/A,TRUE,"YKD"}</definedName>
    <definedName name="수출오더현황12월" localSheetId="17" hidden="1">{#N/A,#N/A,TRUE,"Y생산";#N/A,#N/A,TRUE,"Y판매";#N/A,#N/A,TRUE,"Y총물량";#N/A,#N/A,TRUE,"Y능력";#N/A,#N/A,TRUE,"YKD"}</definedName>
    <definedName name="수출오더현황12월" localSheetId="13" hidden="1">{#N/A,#N/A,TRUE,"Y생산";#N/A,#N/A,TRUE,"Y판매";#N/A,#N/A,TRUE,"Y총물량";#N/A,#N/A,TRUE,"Y능력";#N/A,#N/A,TRUE,"YKD"}</definedName>
    <definedName name="수출오더현황12월" localSheetId="14" hidden="1">{#N/A,#N/A,TRUE,"Y생산";#N/A,#N/A,TRUE,"Y판매";#N/A,#N/A,TRUE,"Y총물량";#N/A,#N/A,TRUE,"Y능력";#N/A,#N/A,TRUE,"YKD"}</definedName>
    <definedName name="수출오더현황12월" localSheetId="15" hidden="1">{#N/A,#N/A,TRUE,"Y생산";#N/A,#N/A,TRUE,"Y판매";#N/A,#N/A,TRUE,"Y총물량";#N/A,#N/A,TRUE,"Y능력";#N/A,#N/A,TRUE,"YKD"}</definedName>
    <definedName name="수출오더현황12월" hidden="1">{#N/A,#N/A,TRUE,"Y생산";#N/A,#N/A,TRUE,"Y판매";#N/A,#N/A,TRUE,"Y총물량";#N/A,#N/A,TRUE,"Y능력";#N/A,#N/A,TRUE,"YKD"}</definedName>
    <definedName name="수출판촉비총괄" hidden="1">#N/A</definedName>
    <definedName name="수통" localSheetId="7" hidden="1">{#N/A,#N/A,FALSE,"단축1";#N/A,#N/A,FALSE,"단축2";#N/A,#N/A,FALSE,"단축3";#N/A,#N/A,FALSE,"장축";#N/A,#N/A,FALSE,"4WD"}</definedName>
    <definedName name="수통" localSheetId="16" hidden="1">{#N/A,#N/A,FALSE,"단축1";#N/A,#N/A,FALSE,"단축2";#N/A,#N/A,FALSE,"단축3";#N/A,#N/A,FALSE,"장축";#N/A,#N/A,FALSE,"4WD"}</definedName>
    <definedName name="수통" localSheetId="17" hidden="1">{#N/A,#N/A,FALSE,"단축1";#N/A,#N/A,FALSE,"단축2";#N/A,#N/A,FALSE,"단축3";#N/A,#N/A,FALSE,"장축";#N/A,#N/A,FALSE,"4WD"}</definedName>
    <definedName name="수통" localSheetId="13" hidden="1">{#N/A,#N/A,FALSE,"단축1";#N/A,#N/A,FALSE,"단축2";#N/A,#N/A,FALSE,"단축3";#N/A,#N/A,FALSE,"장축";#N/A,#N/A,FALSE,"4WD"}</definedName>
    <definedName name="수통" localSheetId="14" hidden="1">{#N/A,#N/A,FALSE,"단축1";#N/A,#N/A,FALSE,"단축2";#N/A,#N/A,FALSE,"단축3";#N/A,#N/A,FALSE,"장축";#N/A,#N/A,FALSE,"4WD"}</definedName>
    <definedName name="수통" localSheetId="15" hidden="1">{#N/A,#N/A,FALSE,"단축1";#N/A,#N/A,FALSE,"단축2";#N/A,#N/A,FALSE,"단축3";#N/A,#N/A,FALSE,"장축";#N/A,#N/A,FALSE,"4WD"}</definedName>
    <definedName name="수통" hidden="1">{#N/A,#N/A,FALSE,"단축1";#N/A,#N/A,FALSE,"단축2";#N/A,#N/A,FALSE,"단축3";#N/A,#N/A,FALSE,"장축";#N/A,#N/A,FALSE,"4WD"}</definedName>
    <definedName name="熟练工">#N/A</definedName>
    <definedName name="순서">#REF!</definedName>
    <definedName name="순위" localSheetId="6">#REF!</definedName>
    <definedName name="순위">#REF!</definedName>
    <definedName name="스크랩">BlankMacro1</definedName>
    <definedName name="스타렉스2" localSheetId="7" hidden="1">{#N/A,#N/A,FALSE,"단축1";#N/A,#N/A,FALSE,"단축2";#N/A,#N/A,FALSE,"단축3";#N/A,#N/A,FALSE,"장축";#N/A,#N/A,FALSE,"4WD"}</definedName>
    <definedName name="스타렉스2" localSheetId="16" hidden="1">{#N/A,#N/A,FALSE,"단축1";#N/A,#N/A,FALSE,"단축2";#N/A,#N/A,FALSE,"단축3";#N/A,#N/A,FALSE,"장축";#N/A,#N/A,FALSE,"4WD"}</definedName>
    <definedName name="스타렉스2" localSheetId="17" hidden="1">{#N/A,#N/A,FALSE,"단축1";#N/A,#N/A,FALSE,"단축2";#N/A,#N/A,FALSE,"단축3";#N/A,#N/A,FALSE,"장축";#N/A,#N/A,FALSE,"4WD"}</definedName>
    <definedName name="스타렉스2" localSheetId="13" hidden="1">{#N/A,#N/A,FALSE,"단축1";#N/A,#N/A,FALSE,"단축2";#N/A,#N/A,FALSE,"단축3";#N/A,#N/A,FALSE,"장축";#N/A,#N/A,FALSE,"4WD"}</definedName>
    <definedName name="스타렉스2" localSheetId="14" hidden="1">{#N/A,#N/A,FALSE,"단축1";#N/A,#N/A,FALSE,"단축2";#N/A,#N/A,FALSE,"단축3";#N/A,#N/A,FALSE,"장축";#N/A,#N/A,FALSE,"4WD"}</definedName>
    <definedName name="스타렉스2" localSheetId="15" hidden="1">{#N/A,#N/A,FALSE,"단축1";#N/A,#N/A,FALSE,"단축2";#N/A,#N/A,FALSE,"단축3";#N/A,#N/A,FALSE,"장축";#N/A,#N/A,FALSE,"4WD"}</definedName>
    <definedName name="스타렉스2" hidden="1">{#N/A,#N/A,FALSE,"단축1";#N/A,#N/A,FALSE,"단축2";#N/A,#N/A,FALSE,"단축3";#N/A,#N/A,FALSE,"장축";#N/A,#N/A,FALSE,"4WD"}</definedName>
    <definedName name="스티어">#REF!</definedName>
    <definedName name="스팩">#REF!</definedName>
    <definedName name="스환율" localSheetId="6">#REF!</definedName>
    <definedName name="스환율">#REF!</definedName>
    <definedName name="스환율2">#REF!</definedName>
    <definedName name="승상용">[18]INPUT!$D$9</definedName>
    <definedName name="승용">0.17</definedName>
    <definedName name="승용2" localSheetId="6">#REF!</definedName>
    <definedName name="승용2">#REF!</definedName>
    <definedName name="승인권한2" localSheetId="7" hidden="1">{#N/A,#N/A,FALSE,"단축1";#N/A,#N/A,FALSE,"단축2";#N/A,#N/A,FALSE,"단축3";#N/A,#N/A,FALSE,"장축";#N/A,#N/A,FALSE,"4WD"}</definedName>
    <definedName name="승인권한2" localSheetId="16" hidden="1">{#N/A,#N/A,FALSE,"단축1";#N/A,#N/A,FALSE,"단축2";#N/A,#N/A,FALSE,"단축3";#N/A,#N/A,FALSE,"장축";#N/A,#N/A,FALSE,"4WD"}</definedName>
    <definedName name="승인권한2" localSheetId="6" hidden="1">{#N/A,#N/A,FALSE,"단축1";#N/A,#N/A,FALSE,"단축2";#N/A,#N/A,FALSE,"단축3";#N/A,#N/A,FALSE,"장축";#N/A,#N/A,FALSE,"4WD"}</definedName>
    <definedName name="승인권한2" localSheetId="17" hidden="1">{#N/A,#N/A,FALSE,"단축1";#N/A,#N/A,FALSE,"단축2";#N/A,#N/A,FALSE,"단축3";#N/A,#N/A,FALSE,"장축";#N/A,#N/A,FALSE,"4WD"}</definedName>
    <definedName name="승인권한2" localSheetId="13" hidden="1">{#N/A,#N/A,FALSE,"단축1";#N/A,#N/A,FALSE,"단축2";#N/A,#N/A,FALSE,"단축3";#N/A,#N/A,FALSE,"장축";#N/A,#N/A,FALSE,"4WD"}</definedName>
    <definedName name="승인권한2" localSheetId="14" hidden="1">{#N/A,#N/A,FALSE,"단축1";#N/A,#N/A,FALSE,"단축2";#N/A,#N/A,FALSE,"단축3";#N/A,#N/A,FALSE,"장축";#N/A,#N/A,FALSE,"4WD"}</definedName>
    <definedName name="승인권한2" localSheetId="15" hidden="1">{#N/A,#N/A,FALSE,"단축1";#N/A,#N/A,FALSE,"단축2";#N/A,#N/A,FALSE,"단축3";#N/A,#N/A,FALSE,"장축";#N/A,#N/A,FALSE,"4WD"}</definedName>
    <definedName name="승인권한2" hidden="1">{#N/A,#N/A,FALSE,"단축1";#N/A,#N/A,FALSE,"단축2";#N/A,#N/A,FALSE,"단축3";#N/A,#N/A,FALSE,"장축";#N/A,#N/A,FALSE,"4WD"}</definedName>
    <definedName name="시" localSheetId="7" hidden="1">{#N/A,#N/A,FALSE,"단축1";#N/A,#N/A,FALSE,"단축2";#N/A,#N/A,FALSE,"단축3";#N/A,#N/A,FALSE,"장축";#N/A,#N/A,FALSE,"4WD"}</definedName>
    <definedName name="시" localSheetId="16" hidden="1">{#N/A,#N/A,FALSE,"단축1";#N/A,#N/A,FALSE,"단축2";#N/A,#N/A,FALSE,"단축3";#N/A,#N/A,FALSE,"장축";#N/A,#N/A,FALSE,"4WD"}</definedName>
    <definedName name="시" localSheetId="17" hidden="1">{#N/A,#N/A,FALSE,"단축1";#N/A,#N/A,FALSE,"단축2";#N/A,#N/A,FALSE,"단축3";#N/A,#N/A,FALSE,"장축";#N/A,#N/A,FALSE,"4WD"}</definedName>
    <definedName name="시" localSheetId="13" hidden="1">{#N/A,#N/A,FALSE,"단축1";#N/A,#N/A,FALSE,"단축2";#N/A,#N/A,FALSE,"단축3";#N/A,#N/A,FALSE,"장축";#N/A,#N/A,FALSE,"4WD"}</definedName>
    <definedName name="시" localSheetId="14" hidden="1">{#N/A,#N/A,FALSE,"단축1";#N/A,#N/A,FALSE,"단축2";#N/A,#N/A,FALSE,"단축3";#N/A,#N/A,FALSE,"장축";#N/A,#N/A,FALSE,"4WD"}</definedName>
    <definedName name="시" localSheetId="15" hidden="1">{#N/A,#N/A,FALSE,"단축1";#N/A,#N/A,FALSE,"단축2";#N/A,#N/A,FALSE,"단축3";#N/A,#N/A,FALSE,"장축";#N/A,#N/A,FALSE,"4WD"}</definedName>
    <definedName name="시" hidden="1">{#N/A,#N/A,FALSE,"단축1";#N/A,#N/A,FALSE,"단축2";#N/A,#N/A,FALSE,"단축3";#N/A,#N/A,FALSE,"장축";#N/A,#N/A,FALSE,"4WD"}</definedName>
    <definedName name="시간" localSheetId="7" hidden="1">{#N/A,#N/A,TRUE,"Y생산";#N/A,#N/A,TRUE,"Y판매";#N/A,#N/A,TRUE,"Y총물량";#N/A,#N/A,TRUE,"Y능력";#N/A,#N/A,TRUE,"YKD"}</definedName>
    <definedName name="시간" localSheetId="16" hidden="1">{#N/A,#N/A,TRUE,"Y생산";#N/A,#N/A,TRUE,"Y판매";#N/A,#N/A,TRUE,"Y총물량";#N/A,#N/A,TRUE,"Y능력";#N/A,#N/A,TRUE,"YKD"}</definedName>
    <definedName name="시간" localSheetId="6" hidden="1">{#N/A,#N/A,TRUE,"Y생산";#N/A,#N/A,TRUE,"Y판매";#N/A,#N/A,TRUE,"Y총물량";#N/A,#N/A,TRUE,"Y능력";#N/A,#N/A,TRUE,"YKD"}</definedName>
    <definedName name="시간" localSheetId="17" hidden="1">{#N/A,#N/A,TRUE,"Y생산";#N/A,#N/A,TRUE,"Y판매";#N/A,#N/A,TRUE,"Y총물량";#N/A,#N/A,TRUE,"Y능력";#N/A,#N/A,TRUE,"YKD"}</definedName>
    <definedName name="시간" localSheetId="13" hidden="1">{#N/A,#N/A,TRUE,"Y생산";#N/A,#N/A,TRUE,"Y판매";#N/A,#N/A,TRUE,"Y총물량";#N/A,#N/A,TRUE,"Y능력";#N/A,#N/A,TRUE,"YKD"}</definedName>
    <definedName name="시간" localSheetId="14" hidden="1">{#N/A,#N/A,TRUE,"Y생산";#N/A,#N/A,TRUE,"Y판매";#N/A,#N/A,TRUE,"Y총물량";#N/A,#N/A,TRUE,"Y능력";#N/A,#N/A,TRUE,"YKD"}</definedName>
    <definedName name="시간" localSheetId="15" hidden="1">{#N/A,#N/A,TRUE,"Y생산";#N/A,#N/A,TRUE,"Y판매";#N/A,#N/A,TRUE,"Y총물량";#N/A,#N/A,TRUE,"Y능력";#N/A,#N/A,TRUE,"YKD"}</definedName>
    <definedName name="시간" hidden="1">{#N/A,#N/A,TRUE,"Y생산";#N/A,#N/A,TRUE,"Y판매";#N/A,#N/A,TRUE,"Y총물량";#N/A,#N/A,TRUE,"Y능력";#N/A,#N/A,TRUE,"YKD"}</definedName>
    <definedName name="시급_B">#REF!</definedName>
    <definedName name="시스템">#REF!</definedName>
    <definedName name="시작품의서독촉MTG" localSheetId="7" hidden="1">{#N/A,#N/A,FALSE,"단축1";#N/A,#N/A,FALSE,"단축2";#N/A,#N/A,FALSE,"단축3";#N/A,#N/A,FALSE,"장축";#N/A,#N/A,FALSE,"4WD"}</definedName>
    <definedName name="시작품의서독촉MTG" localSheetId="16" hidden="1">{#N/A,#N/A,FALSE,"단축1";#N/A,#N/A,FALSE,"단축2";#N/A,#N/A,FALSE,"단축3";#N/A,#N/A,FALSE,"장축";#N/A,#N/A,FALSE,"4WD"}</definedName>
    <definedName name="시작품의서독촉MTG" localSheetId="17" hidden="1">{#N/A,#N/A,FALSE,"단축1";#N/A,#N/A,FALSE,"단축2";#N/A,#N/A,FALSE,"단축3";#N/A,#N/A,FALSE,"장축";#N/A,#N/A,FALSE,"4WD"}</definedName>
    <definedName name="시작품의서독촉MTG" localSheetId="13" hidden="1">{#N/A,#N/A,FALSE,"단축1";#N/A,#N/A,FALSE,"단축2";#N/A,#N/A,FALSE,"단축3";#N/A,#N/A,FALSE,"장축";#N/A,#N/A,FALSE,"4WD"}</definedName>
    <definedName name="시작품의서독촉MTG" localSheetId="14" hidden="1">{#N/A,#N/A,FALSE,"단축1";#N/A,#N/A,FALSE,"단축2";#N/A,#N/A,FALSE,"단축3";#N/A,#N/A,FALSE,"장축";#N/A,#N/A,FALSE,"4WD"}</definedName>
    <definedName name="시작품의서독촉MTG" localSheetId="15" hidden="1">{#N/A,#N/A,FALSE,"단축1";#N/A,#N/A,FALSE,"단축2";#N/A,#N/A,FALSE,"단축3";#N/A,#N/A,FALSE,"장축";#N/A,#N/A,FALSE,"4WD"}</definedName>
    <definedName name="시작품의서독촉MTG" hidden="1">{#N/A,#N/A,FALSE,"단축1";#N/A,#N/A,FALSE,"단축2";#N/A,#N/A,FALSE,"단축3";#N/A,#N/A,FALSE,"장축";#N/A,#N/A,FALSE,"4WD"}</definedName>
    <definedName name="시장동향" localSheetId="7" hidden="1">{#N/A,#N/A,TRUE,"Y생산";#N/A,#N/A,TRUE,"Y판매";#N/A,#N/A,TRUE,"Y총물량";#N/A,#N/A,TRUE,"Y능력";#N/A,#N/A,TRUE,"YKD"}</definedName>
    <definedName name="시장동향" localSheetId="16" hidden="1">{#N/A,#N/A,TRUE,"Y생산";#N/A,#N/A,TRUE,"Y판매";#N/A,#N/A,TRUE,"Y총물량";#N/A,#N/A,TRUE,"Y능력";#N/A,#N/A,TRUE,"YKD"}</definedName>
    <definedName name="시장동향" localSheetId="6" hidden="1">{#N/A,#N/A,TRUE,"Y생산";#N/A,#N/A,TRUE,"Y판매";#N/A,#N/A,TRUE,"Y총물량";#N/A,#N/A,TRUE,"Y능력";#N/A,#N/A,TRUE,"YKD"}</definedName>
    <definedName name="시장동향" localSheetId="17" hidden="1">{#N/A,#N/A,TRUE,"Y생산";#N/A,#N/A,TRUE,"Y판매";#N/A,#N/A,TRUE,"Y총물량";#N/A,#N/A,TRUE,"Y능력";#N/A,#N/A,TRUE,"YKD"}</definedName>
    <definedName name="시장동향" localSheetId="13" hidden="1">{#N/A,#N/A,TRUE,"Y생산";#N/A,#N/A,TRUE,"Y판매";#N/A,#N/A,TRUE,"Y총물량";#N/A,#N/A,TRUE,"Y능력";#N/A,#N/A,TRUE,"YKD"}</definedName>
    <definedName name="시장동향" localSheetId="14" hidden="1">{#N/A,#N/A,TRUE,"Y생산";#N/A,#N/A,TRUE,"Y판매";#N/A,#N/A,TRUE,"Y총물량";#N/A,#N/A,TRUE,"Y능력";#N/A,#N/A,TRUE,"YKD"}</definedName>
    <definedName name="시장동향" localSheetId="15" hidden="1">{#N/A,#N/A,TRUE,"Y생산";#N/A,#N/A,TRUE,"Y판매";#N/A,#N/A,TRUE,"Y총물량";#N/A,#N/A,TRUE,"Y능력";#N/A,#N/A,TRUE,"YKD"}</definedName>
    <definedName name="시장동향" hidden="1">{#N/A,#N/A,TRUE,"Y생산";#N/A,#N/A,TRUE,"Y판매";#N/A,#N/A,TRUE,"Y총물량";#N/A,#N/A,TRUE,"Y능력";#N/A,#N/A,TRUE,"YKD"}</definedName>
    <definedName name="시트" localSheetId="13">[6]!시트</definedName>
    <definedName name="시트">[7]!시트</definedName>
    <definedName name="시트평점">#REF!</definedName>
    <definedName name="시행">#REF!</definedName>
    <definedName name="시험현황3" localSheetId="7" hidden="1">{#N/A,#N/A,FALSE,"단축1";#N/A,#N/A,FALSE,"단축2";#N/A,#N/A,FALSE,"단축3";#N/A,#N/A,FALSE,"장축";#N/A,#N/A,FALSE,"4WD"}</definedName>
    <definedName name="시험현황3" localSheetId="16" hidden="1">{#N/A,#N/A,FALSE,"단축1";#N/A,#N/A,FALSE,"단축2";#N/A,#N/A,FALSE,"단축3";#N/A,#N/A,FALSE,"장축";#N/A,#N/A,FALSE,"4WD"}</definedName>
    <definedName name="시험현황3" localSheetId="17" hidden="1">{#N/A,#N/A,FALSE,"단축1";#N/A,#N/A,FALSE,"단축2";#N/A,#N/A,FALSE,"단축3";#N/A,#N/A,FALSE,"장축";#N/A,#N/A,FALSE,"4WD"}</definedName>
    <definedName name="시험현황3" localSheetId="13" hidden="1">{#N/A,#N/A,FALSE,"단축1";#N/A,#N/A,FALSE,"단축2";#N/A,#N/A,FALSE,"단축3";#N/A,#N/A,FALSE,"장축";#N/A,#N/A,FALSE,"4WD"}</definedName>
    <definedName name="시험현황3" localSheetId="14" hidden="1">{#N/A,#N/A,FALSE,"단축1";#N/A,#N/A,FALSE,"단축2";#N/A,#N/A,FALSE,"단축3";#N/A,#N/A,FALSE,"장축";#N/A,#N/A,FALSE,"4WD"}</definedName>
    <definedName name="시험현황3" localSheetId="15" hidden="1">{#N/A,#N/A,FALSE,"단축1";#N/A,#N/A,FALSE,"단축2";#N/A,#N/A,FALSE,"단축3";#N/A,#N/A,FALSE,"장축";#N/A,#N/A,FALSE,"4WD"}</definedName>
    <definedName name="시험현황3" hidden="1">{#N/A,#N/A,FALSE,"단축1";#N/A,#N/A,FALSE,"단축2";#N/A,#N/A,FALSE,"단축3";#N/A,#N/A,FALSE,"장축";#N/A,#N/A,FALSE,"4WD"}</definedName>
    <definedName name="신">#REF!</definedName>
    <definedName name="신12월보고">#REF!</definedName>
    <definedName name="신AT종합" localSheetId="7" hidden="1">{#N/A,#N/A,FALSE,"단축1";#N/A,#N/A,FALSE,"단축2";#N/A,#N/A,FALSE,"단축3";#N/A,#N/A,FALSE,"장축";#N/A,#N/A,FALSE,"4WD"}</definedName>
    <definedName name="신AT종합" localSheetId="16" hidden="1">{#N/A,#N/A,FALSE,"단축1";#N/A,#N/A,FALSE,"단축2";#N/A,#N/A,FALSE,"단축3";#N/A,#N/A,FALSE,"장축";#N/A,#N/A,FALSE,"4WD"}</definedName>
    <definedName name="신AT종합" localSheetId="6" hidden="1">{#N/A,#N/A,FALSE,"단축1";#N/A,#N/A,FALSE,"단축2";#N/A,#N/A,FALSE,"단축3";#N/A,#N/A,FALSE,"장축";#N/A,#N/A,FALSE,"4WD"}</definedName>
    <definedName name="신AT종합" localSheetId="17" hidden="1">{#N/A,#N/A,FALSE,"단축1";#N/A,#N/A,FALSE,"단축2";#N/A,#N/A,FALSE,"단축3";#N/A,#N/A,FALSE,"장축";#N/A,#N/A,FALSE,"4WD"}</definedName>
    <definedName name="신AT종합" localSheetId="13" hidden="1">{#N/A,#N/A,FALSE,"단축1";#N/A,#N/A,FALSE,"단축2";#N/A,#N/A,FALSE,"단축3";#N/A,#N/A,FALSE,"장축";#N/A,#N/A,FALSE,"4WD"}</definedName>
    <definedName name="신AT종합" localSheetId="14" hidden="1">{#N/A,#N/A,FALSE,"단축1";#N/A,#N/A,FALSE,"단축2";#N/A,#N/A,FALSE,"단축3";#N/A,#N/A,FALSE,"장축";#N/A,#N/A,FALSE,"4WD"}</definedName>
    <definedName name="신AT종합" localSheetId="15" hidden="1">{#N/A,#N/A,FALSE,"단축1";#N/A,#N/A,FALSE,"단축2";#N/A,#N/A,FALSE,"단축3";#N/A,#N/A,FALSE,"장축";#N/A,#N/A,FALSE,"4WD"}</definedName>
    <definedName name="신AT종합" hidden="1">{#N/A,#N/A,FALSE,"단축1";#N/A,#N/A,FALSE,"단축2";#N/A,#N/A,FALSE,"단축3";#N/A,#N/A,FALSE,"장축";#N/A,#N/A,FALSE,"4WD"}</definedName>
    <definedName name="新NO">#N/A</definedName>
    <definedName name="신가공비SHEET">#REF!</definedName>
    <definedName name="신과장" localSheetId="7">[0]!BlankMacro1</definedName>
    <definedName name="신과장" localSheetId="16">[0]!BlankMacro1</definedName>
    <definedName name="신과장" localSheetId="17">[0]!BlankMacro1</definedName>
    <definedName name="신과장" localSheetId="10">[0]!BlankMacro1</definedName>
    <definedName name="신과장" localSheetId="8">[0]!BlankMacro1</definedName>
    <definedName name="신과장" localSheetId="0">[0]!BlankMacro1</definedName>
    <definedName name="신과장" localSheetId="13">[0]!BlankMacro1</definedName>
    <definedName name="신과장" localSheetId="14">[0]!BlankMacro1</definedName>
    <definedName name="신과장" localSheetId="11">[0]!BlankMacro1</definedName>
    <definedName name="신과장" localSheetId="15">[0]!BlankMacro1</definedName>
    <definedName name="신과장">[0]!BlankMacro1</definedName>
    <definedName name="신규" localSheetId="7" hidden="1">{#N/A,#N/A,FALSE,"신규dep";#N/A,#N/A,FALSE,"신규dep-금형상각후";#N/A,#N/A,FALSE,"신규dep-연구비상각후";#N/A,#N/A,FALSE,"신규dep-기계,공구상각후"}</definedName>
    <definedName name="신규" localSheetId="16" hidden="1">{#N/A,#N/A,FALSE,"신규dep";#N/A,#N/A,FALSE,"신규dep-금형상각후";#N/A,#N/A,FALSE,"신규dep-연구비상각후";#N/A,#N/A,FALSE,"신규dep-기계,공구상각후"}</definedName>
    <definedName name="신규" localSheetId="6" hidden="1">{#N/A,#N/A,FALSE,"신규dep";#N/A,#N/A,FALSE,"신규dep-금형상각후";#N/A,#N/A,FALSE,"신규dep-연구비상각후";#N/A,#N/A,FALSE,"신규dep-기계,공구상각후"}</definedName>
    <definedName name="신규" localSheetId="17" hidden="1">{#N/A,#N/A,FALSE,"신규dep";#N/A,#N/A,FALSE,"신규dep-금형상각후";#N/A,#N/A,FALSE,"신규dep-연구비상각후";#N/A,#N/A,FALSE,"신규dep-기계,공구상각후"}</definedName>
    <definedName name="신규" localSheetId="13" hidden="1">{#N/A,#N/A,FALSE,"신규dep";#N/A,#N/A,FALSE,"신규dep-금형상각후";#N/A,#N/A,FALSE,"신규dep-연구비상각후";#N/A,#N/A,FALSE,"신규dep-기계,공구상각후"}</definedName>
    <definedName name="신규" localSheetId="14" hidden="1">{#N/A,#N/A,FALSE,"신규dep";#N/A,#N/A,FALSE,"신규dep-금형상각후";#N/A,#N/A,FALSE,"신규dep-연구비상각후";#N/A,#N/A,FALSE,"신규dep-기계,공구상각후"}</definedName>
    <definedName name="신규" localSheetId="15" hidden="1">{#N/A,#N/A,FALSE,"신규dep";#N/A,#N/A,FALSE,"신규dep-금형상각후";#N/A,#N/A,FALSE,"신규dep-연구비상각후";#N/A,#N/A,FALSE,"신규dep-기계,공구상각후"}</definedName>
    <definedName name="신규" hidden="1">{#N/A,#N/A,FALSE,"신규dep";#N/A,#N/A,FALSE,"신규dep-금형상각후";#N/A,#N/A,FALSE,"신규dep-연구비상각후";#N/A,#N/A,FALSE,"신규dep-기계,공구상각후"}</definedName>
    <definedName name="신규PJT">#REF!</definedName>
    <definedName name="신규PRJ_PLAN_PRJ_요약_List">#REF!</definedName>
    <definedName name="신규오일팬" localSheetId="7" hidden="1">{#N/A,#N/A,FALSE,"단축1";#N/A,#N/A,FALSE,"단축2";#N/A,#N/A,FALSE,"단축3";#N/A,#N/A,FALSE,"장축";#N/A,#N/A,FALSE,"4WD"}</definedName>
    <definedName name="신규오일팬" localSheetId="16" hidden="1">{#N/A,#N/A,FALSE,"단축1";#N/A,#N/A,FALSE,"단축2";#N/A,#N/A,FALSE,"단축3";#N/A,#N/A,FALSE,"장축";#N/A,#N/A,FALSE,"4WD"}</definedName>
    <definedName name="신규오일팬" localSheetId="17" hidden="1">{#N/A,#N/A,FALSE,"단축1";#N/A,#N/A,FALSE,"단축2";#N/A,#N/A,FALSE,"단축3";#N/A,#N/A,FALSE,"장축";#N/A,#N/A,FALSE,"4WD"}</definedName>
    <definedName name="신규오일팬" localSheetId="13" hidden="1">{#N/A,#N/A,FALSE,"단축1";#N/A,#N/A,FALSE,"단축2";#N/A,#N/A,FALSE,"단축3";#N/A,#N/A,FALSE,"장축";#N/A,#N/A,FALSE,"4WD"}</definedName>
    <definedName name="신규오일팬" localSheetId="14" hidden="1">{#N/A,#N/A,FALSE,"단축1";#N/A,#N/A,FALSE,"단축2";#N/A,#N/A,FALSE,"단축3";#N/A,#N/A,FALSE,"장축";#N/A,#N/A,FALSE,"4WD"}</definedName>
    <definedName name="신규오일팬" localSheetId="15" hidden="1">{#N/A,#N/A,FALSE,"단축1";#N/A,#N/A,FALSE,"단축2";#N/A,#N/A,FALSE,"단축3";#N/A,#N/A,FALSE,"장축";#N/A,#N/A,FALSE,"4WD"}</definedName>
    <definedName name="신규오일팬" hidden="1">{#N/A,#N/A,FALSE,"단축1";#N/A,#N/A,FALSE,"단축2";#N/A,#N/A,FALSE,"단축3";#N/A,#N/A,FALSE,"장축";#N/A,#N/A,FALSE,"4WD"}</definedName>
    <definedName name="신근태">#REF!</definedName>
    <definedName name="신기술_신공법" localSheetId="7" hidden="1">{#N/A,#N/A,FALSE,"단축1";#N/A,#N/A,FALSE,"단축2";#N/A,#N/A,FALSE,"단축3";#N/A,#N/A,FALSE,"장축";#N/A,#N/A,FALSE,"4WD"}</definedName>
    <definedName name="신기술_신공법" localSheetId="16" hidden="1">{#N/A,#N/A,FALSE,"단축1";#N/A,#N/A,FALSE,"단축2";#N/A,#N/A,FALSE,"단축3";#N/A,#N/A,FALSE,"장축";#N/A,#N/A,FALSE,"4WD"}</definedName>
    <definedName name="신기술_신공법" localSheetId="6" hidden="1">{#N/A,#N/A,FALSE,"단축1";#N/A,#N/A,FALSE,"단축2";#N/A,#N/A,FALSE,"단축3";#N/A,#N/A,FALSE,"장축";#N/A,#N/A,FALSE,"4WD"}</definedName>
    <definedName name="신기술_신공법" localSheetId="17" hidden="1">{#N/A,#N/A,FALSE,"단축1";#N/A,#N/A,FALSE,"단축2";#N/A,#N/A,FALSE,"단축3";#N/A,#N/A,FALSE,"장축";#N/A,#N/A,FALSE,"4WD"}</definedName>
    <definedName name="신기술_신공법" localSheetId="13" hidden="1">{#N/A,#N/A,FALSE,"단축1";#N/A,#N/A,FALSE,"단축2";#N/A,#N/A,FALSE,"단축3";#N/A,#N/A,FALSE,"장축";#N/A,#N/A,FALSE,"4WD"}</definedName>
    <definedName name="신기술_신공법" localSheetId="14" hidden="1">{#N/A,#N/A,FALSE,"단축1";#N/A,#N/A,FALSE,"단축2";#N/A,#N/A,FALSE,"단축3";#N/A,#N/A,FALSE,"장축";#N/A,#N/A,FALSE,"4WD"}</definedName>
    <definedName name="신기술_신공법" localSheetId="15" hidden="1">{#N/A,#N/A,FALSE,"단축1";#N/A,#N/A,FALSE,"단축2";#N/A,#N/A,FALSE,"단축3";#N/A,#N/A,FALSE,"장축";#N/A,#N/A,FALSE,"4WD"}</definedName>
    <definedName name="신기술_신공법" hidden="1">{#N/A,#N/A,FALSE,"단축1";#N/A,#N/A,FALSE,"단축2";#N/A,#N/A,FALSE,"단축3";#N/A,#N/A,FALSE,"장축";#N/A,#N/A,FALSE,"4WD"}</definedName>
    <definedName name="신기술2" localSheetId="7" hidden="1">{#N/A,#N/A,FALSE,"단축1";#N/A,#N/A,FALSE,"단축2";#N/A,#N/A,FALSE,"단축3";#N/A,#N/A,FALSE,"장축";#N/A,#N/A,FALSE,"4WD"}</definedName>
    <definedName name="신기술2" localSheetId="16" hidden="1">{#N/A,#N/A,FALSE,"단축1";#N/A,#N/A,FALSE,"단축2";#N/A,#N/A,FALSE,"단축3";#N/A,#N/A,FALSE,"장축";#N/A,#N/A,FALSE,"4WD"}</definedName>
    <definedName name="신기술2" localSheetId="17" hidden="1">{#N/A,#N/A,FALSE,"단축1";#N/A,#N/A,FALSE,"단축2";#N/A,#N/A,FALSE,"단축3";#N/A,#N/A,FALSE,"장축";#N/A,#N/A,FALSE,"4WD"}</definedName>
    <definedName name="신기술2" localSheetId="13" hidden="1">{#N/A,#N/A,FALSE,"단축1";#N/A,#N/A,FALSE,"단축2";#N/A,#N/A,FALSE,"단축3";#N/A,#N/A,FALSE,"장축";#N/A,#N/A,FALSE,"4WD"}</definedName>
    <definedName name="신기술2" localSheetId="14" hidden="1">{#N/A,#N/A,FALSE,"단축1";#N/A,#N/A,FALSE,"단축2";#N/A,#N/A,FALSE,"단축3";#N/A,#N/A,FALSE,"장축";#N/A,#N/A,FALSE,"4WD"}</definedName>
    <definedName name="신기술2" localSheetId="15" hidden="1">{#N/A,#N/A,FALSE,"단축1";#N/A,#N/A,FALSE,"단축2";#N/A,#N/A,FALSE,"단축3";#N/A,#N/A,FALSE,"장축";#N/A,#N/A,FALSE,"4WD"}</definedName>
    <definedName name="신기술2" hidden="1">{#N/A,#N/A,FALSE,"단축1";#N/A,#N/A,FALSE,"단축2";#N/A,#N/A,FALSE,"단축3";#N/A,#N/A,FALSE,"장축";#N/A,#N/A,FALSE,"4WD"}</definedName>
    <definedName name="신동" localSheetId="7" hidden="1">{#N/A,#N/A,FALSE,"신규dep";#N/A,#N/A,FALSE,"신규dep-금형상각후";#N/A,#N/A,FALSE,"신규dep-연구비상각후";#N/A,#N/A,FALSE,"신규dep-기계,공구상각후"}</definedName>
    <definedName name="신동" localSheetId="16" hidden="1">{#N/A,#N/A,FALSE,"신규dep";#N/A,#N/A,FALSE,"신규dep-금형상각후";#N/A,#N/A,FALSE,"신규dep-연구비상각후";#N/A,#N/A,FALSE,"신규dep-기계,공구상각후"}</definedName>
    <definedName name="신동" localSheetId="17" hidden="1">{#N/A,#N/A,FALSE,"신규dep";#N/A,#N/A,FALSE,"신규dep-금형상각후";#N/A,#N/A,FALSE,"신규dep-연구비상각후";#N/A,#N/A,FALSE,"신규dep-기계,공구상각후"}</definedName>
    <definedName name="신동" localSheetId="13" hidden="1">{#N/A,#N/A,FALSE,"신규dep";#N/A,#N/A,FALSE,"신규dep-금형상각후";#N/A,#N/A,FALSE,"신규dep-연구비상각후";#N/A,#N/A,FALSE,"신규dep-기계,공구상각후"}</definedName>
    <definedName name="신동" localSheetId="14" hidden="1">{#N/A,#N/A,FALSE,"신규dep";#N/A,#N/A,FALSE,"신규dep-금형상각후";#N/A,#N/A,FALSE,"신규dep-연구비상각후";#N/A,#N/A,FALSE,"신규dep-기계,공구상각후"}</definedName>
    <definedName name="신동" localSheetId="15" hidden="1">{#N/A,#N/A,FALSE,"신규dep";#N/A,#N/A,FALSE,"신규dep-금형상각후";#N/A,#N/A,FALSE,"신규dep-연구비상각후";#N/A,#N/A,FALSE,"신규dep-기계,공구상각후"}</definedName>
    <definedName name="신동" hidden="1">{#N/A,#N/A,FALSE,"신규dep";#N/A,#N/A,FALSE,"신규dep-금형상각후";#N/A,#N/A,FALSE,"신규dep-연구비상각후";#N/A,#N/A,FALSE,"신규dep-기계,공구상각후"}</definedName>
    <definedName name="신동조" localSheetId="7" hidden="1">{#N/A,#N/A,FALSE,"신규dep";#N/A,#N/A,FALSE,"신규dep-금형상각후";#N/A,#N/A,FALSE,"신규dep-연구비상각후";#N/A,#N/A,FALSE,"신규dep-기계,공구상각후"}</definedName>
    <definedName name="신동조" localSheetId="16" hidden="1">{#N/A,#N/A,FALSE,"신규dep";#N/A,#N/A,FALSE,"신규dep-금형상각후";#N/A,#N/A,FALSE,"신규dep-연구비상각후";#N/A,#N/A,FALSE,"신규dep-기계,공구상각후"}</definedName>
    <definedName name="신동조" localSheetId="17" hidden="1">{#N/A,#N/A,FALSE,"신규dep";#N/A,#N/A,FALSE,"신규dep-금형상각후";#N/A,#N/A,FALSE,"신규dep-연구비상각후";#N/A,#N/A,FALSE,"신규dep-기계,공구상각후"}</definedName>
    <definedName name="신동조" localSheetId="13" hidden="1">{#N/A,#N/A,FALSE,"신규dep";#N/A,#N/A,FALSE,"신규dep-금형상각후";#N/A,#N/A,FALSE,"신규dep-연구비상각후";#N/A,#N/A,FALSE,"신규dep-기계,공구상각후"}</definedName>
    <definedName name="신동조" localSheetId="14" hidden="1">{#N/A,#N/A,FALSE,"신규dep";#N/A,#N/A,FALSE,"신규dep-금형상각후";#N/A,#N/A,FALSE,"신규dep-연구비상각후";#N/A,#N/A,FALSE,"신규dep-기계,공구상각후"}</definedName>
    <definedName name="신동조" localSheetId="15" hidden="1">{#N/A,#N/A,FALSE,"신규dep";#N/A,#N/A,FALSE,"신규dep-금형상각후";#N/A,#N/A,FALSE,"신규dep-연구비상각후";#N/A,#N/A,FALSE,"신규dep-기계,공구상각후"}</definedName>
    <definedName name="신동조" hidden="1">{#N/A,#N/A,FALSE,"신규dep";#N/A,#N/A,FALSE,"신규dep-금형상각후";#N/A,#N/A,FALSE,"신규dep-연구비상각후";#N/A,#N/A,FALSE,"신규dep-기계,공구상각후"}</definedName>
    <definedName name="신동좁" localSheetId="7" hidden="1">{#N/A,#N/A,FALSE,"단축1";#N/A,#N/A,FALSE,"단축2";#N/A,#N/A,FALSE,"단축3";#N/A,#N/A,FALSE,"장축";#N/A,#N/A,FALSE,"4WD"}</definedName>
    <definedName name="신동좁" localSheetId="16" hidden="1">{#N/A,#N/A,FALSE,"단축1";#N/A,#N/A,FALSE,"단축2";#N/A,#N/A,FALSE,"단축3";#N/A,#N/A,FALSE,"장축";#N/A,#N/A,FALSE,"4WD"}</definedName>
    <definedName name="신동좁" localSheetId="17" hidden="1">{#N/A,#N/A,FALSE,"단축1";#N/A,#N/A,FALSE,"단축2";#N/A,#N/A,FALSE,"단축3";#N/A,#N/A,FALSE,"장축";#N/A,#N/A,FALSE,"4WD"}</definedName>
    <definedName name="신동좁" localSheetId="13" hidden="1">{#N/A,#N/A,FALSE,"단축1";#N/A,#N/A,FALSE,"단축2";#N/A,#N/A,FALSE,"단축3";#N/A,#N/A,FALSE,"장축";#N/A,#N/A,FALSE,"4WD"}</definedName>
    <definedName name="신동좁" localSheetId="14" hidden="1">{#N/A,#N/A,FALSE,"단축1";#N/A,#N/A,FALSE,"단축2";#N/A,#N/A,FALSE,"단축3";#N/A,#N/A,FALSE,"장축";#N/A,#N/A,FALSE,"4WD"}</definedName>
    <definedName name="신동좁" localSheetId="15" hidden="1">{#N/A,#N/A,FALSE,"단축1";#N/A,#N/A,FALSE,"단축2";#N/A,#N/A,FALSE,"단축3";#N/A,#N/A,FALSE,"장축";#N/A,#N/A,FALSE,"4WD"}</definedName>
    <definedName name="신동좁" hidden="1">{#N/A,#N/A,FALSE,"단축1";#N/A,#N/A,FALSE,"단축2";#N/A,#N/A,FALSE,"단축3";#N/A,#N/A,FALSE,"장축";#N/A,#N/A,FALSE,"4WD"}</definedName>
    <definedName name="신뢰" localSheetId="13">[6]!신뢰</definedName>
    <definedName name="신뢰">[7]!신뢰</definedName>
    <definedName name="신뢰성" localSheetId="13">[6]!신뢰성</definedName>
    <definedName name="신뢰성">[7]!신뢰성</definedName>
    <definedName name="신뢰성설비" localSheetId="13">[6]!신뢰성설비</definedName>
    <definedName name="신뢰성설비">[7]!신뢰성설비</definedName>
    <definedName name="신뢰성세부">#REF!</definedName>
    <definedName name="신세대종합" localSheetId="7" hidden="1">{#N/A,#N/A,FALSE,"단축1";#N/A,#N/A,FALSE,"단축2";#N/A,#N/A,FALSE,"단축3";#N/A,#N/A,FALSE,"장축";#N/A,#N/A,FALSE,"4WD"}</definedName>
    <definedName name="신세대종합" localSheetId="16" hidden="1">{#N/A,#N/A,FALSE,"단축1";#N/A,#N/A,FALSE,"단축2";#N/A,#N/A,FALSE,"단축3";#N/A,#N/A,FALSE,"장축";#N/A,#N/A,FALSE,"4WD"}</definedName>
    <definedName name="신세대종합" localSheetId="6" hidden="1">{#N/A,#N/A,FALSE,"단축1";#N/A,#N/A,FALSE,"단축2";#N/A,#N/A,FALSE,"단축3";#N/A,#N/A,FALSE,"장축";#N/A,#N/A,FALSE,"4WD"}</definedName>
    <definedName name="신세대종합" localSheetId="17" hidden="1">{#N/A,#N/A,FALSE,"단축1";#N/A,#N/A,FALSE,"단축2";#N/A,#N/A,FALSE,"단축3";#N/A,#N/A,FALSE,"장축";#N/A,#N/A,FALSE,"4WD"}</definedName>
    <definedName name="신세대종합" localSheetId="13" hidden="1">{#N/A,#N/A,FALSE,"단축1";#N/A,#N/A,FALSE,"단축2";#N/A,#N/A,FALSE,"단축3";#N/A,#N/A,FALSE,"장축";#N/A,#N/A,FALSE,"4WD"}</definedName>
    <definedName name="신세대종합" localSheetId="14" hidden="1">{#N/A,#N/A,FALSE,"단축1";#N/A,#N/A,FALSE,"단축2";#N/A,#N/A,FALSE,"단축3";#N/A,#N/A,FALSE,"장축";#N/A,#N/A,FALSE,"4WD"}</definedName>
    <definedName name="신세대종합" localSheetId="15" hidden="1">{#N/A,#N/A,FALSE,"단축1";#N/A,#N/A,FALSE,"단축2";#N/A,#N/A,FALSE,"단축3";#N/A,#N/A,FALSE,"장축";#N/A,#N/A,FALSE,"4WD"}</definedName>
    <definedName name="신세대종합" hidden="1">{#N/A,#N/A,FALSE,"단축1";#N/A,#N/A,FALSE,"단축2";#N/A,#N/A,FALSE,"단축3";#N/A,#N/A,FALSE,"장축";#N/A,#N/A,FALSE,"4WD"}</definedName>
    <definedName name="신양" localSheetId="7" hidden="1">{#N/A,#N/A,FALSE,"단축1";#N/A,#N/A,FALSE,"단축2";#N/A,#N/A,FALSE,"단축3";#N/A,#N/A,FALSE,"장축";#N/A,#N/A,FALSE,"4WD"}</definedName>
    <definedName name="신양" localSheetId="16" hidden="1">{#N/A,#N/A,FALSE,"단축1";#N/A,#N/A,FALSE,"단축2";#N/A,#N/A,FALSE,"단축3";#N/A,#N/A,FALSE,"장축";#N/A,#N/A,FALSE,"4WD"}</definedName>
    <definedName name="신양" localSheetId="17" hidden="1">{#N/A,#N/A,FALSE,"단축1";#N/A,#N/A,FALSE,"단축2";#N/A,#N/A,FALSE,"단축3";#N/A,#N/A,FALSE,"장축";#N/A,#N/A,FALSE,"4WD"}</definedName>
    <definedName name="신양" localSheetId="13" hidden="1">{#N/A,#N/A,FALSE,"단축1";#N/A,#N/A,FALSE,"단축2";#N/A,#N/A,FALSE,"단축3";#N/A,#N/A,FALSE,"장축";#N/A,#N/A,FALSE,"4WD"}</definedName>
    <definedName name="신양" localSheetId="14" hidden="1">{#N/A,#N/A,FALSE,"단축1";#N/A,#N/A,FALSE,"단축2";#N/A,#N/A,FALSE,"단축3";#N/A,#N/A,FALSE,"장축";#N/A,#N/A,FALSE,"4WD"}</definedName>
    <definedName name="신양" localSheetId="15" hidden="1">{#N/A,#N/A,FALSE,"단축1";#N/A,#N/A,FALSE,"단축2";#N/A,#N/A,FALSE,"단축3";#N/A,#N/A,FALSE,"장축";#N/A,#N/A,FALSE,"4WD"}</definedName>
    <definedName name="신양" hidden="1">{#N/A,#N/A,FALSE,"단축1";#N/A,#N/A,FALSE,"단축2";#N/A,#N/A,FALSE,"단축3";#N/A,#N/A,FALSE,"장축";#N/A,#N/A,FALSE,"4WD"}</definedName>
    <definedName name="신양식1">#REF!</definedName>
    <definedName name="신양식2">#REF!</definedName>
    <definedName name="신양식3">#REF!</definedName>
    <definedName name="신양식4">#REF!</definedName>
    <definedName name="신양식5">#REF!</definedName>
    <definedName name="신영">#REF!</definedName>
    <definedName name="신용" localSheetId="7" hidden="1">{#N/A,#N/A,FALSE,"인원";#N/A,#N/A,FALSE,"비용2";#N/A,#N/A,FALSE,"비용1";#N/A,#N/A,FALSE,"비용";#N/A,#N/A,FALSE,"보증2";#N/A,#N/A,FALSE,"보증1";#N/A,#N/A,FALSE,"보증";#N/A,#N/A,FALSE,"손익1";#N/A,#N/A,FALSE,"손익";#N/A,#N/A,FALSE,"부서별매출";#N/A,#N/A,FALSE,"매출"}</definedName>
    <definedName name="신용" localSheetId="16" hidden="1">{#N/A,#N/A,FALSE,"인원";#N/A,#N/A,FALSE,"비용2";#N/A,#N/A,FALSE,"비용1";#N/A,#N/A,FALSE,"비용";#N/A,#N/A,FALSE,"보증2";#N/A,#N/A,FALSE,"보증1";#N/A,#N/A,FALSE,"보증";#N/A,#N/A,FALSE,"손익1";#N/A,#N/A,FALSE,"손익";#N/A,#N/A,FALSE,"부서별매출";#N/A,#N/A,FALSE,"매출"}</definedName>
    <definedName name="신용" localSheetId="17" hidden="1">{#N/A,#N/A,FALSE,"인원";#N/A,#N/A,FALSE,"비용2";#N/A,#N/A,FALSE,"비용1";#N/A,#N/A,FALSE,"비용";#N/A,#N/A,FALSE,"보증2";#N/A,#N/A,FALSE,"보증1";#N/A,#N/A,FALSE,"보증";#N/A,#N/A,FALSE,"손익1";#N/A,#N/A,FALSE,"손익";#N/A,#N/A,FALSE,"부서별매출";#N/A,#N/A,FALSE,"매출"}</definedName>
    <definedName name="신용" localSheetId="13" hidden="1">{#N/A,#N/A,FALSE,"인원";#N/A,#N/A,FALSE,"비용2";#N/A,#N/A,FALSE,"비용1";#N/A,#N/A,FALSE,"비용";#N/A,#N/A,FALSE,"보증2";#N/A,#N/A,FALSE,"보증1";#N/A,#N/A,FALSE,"보증";#N/A,#N/A,FALSE,"손익1";#N/A,#N/A,FALSE,"손익";#N/A,#N/A,FALSE,"부서별매출";#N/A,#N/A,FALSE,"매출"}</definedName>
    <definedName name="신용" localSheetId="14" hidden="1">{#N/A,#N/A,FALSE,"인원";#N/A,#N/A,FALSE,"비용2";#N/A,#N/A,FALSE,"비용1";#N/A,#N/A,FALSE,"비용";#N/A,#N/A,FALSE,"보증2";#N/A,#N/A,FALSE,"보증1";#N/A,#N/A,FALSE,"보증";#N/A,#N/A,FALSE,"손익1";#N/A,#N/A,FALSE,"손익";#N/A,#N/A,FALSE,"부서별매출";#N/A,#N/A,FALSE,"매출"}</definedName>
    <definedName name="신용" localSheetId="15" hidden="1">{#N/A,#N/A,FALSE,"인원";#N/A,#N/A,FALSE,"비용2";#N/A,#N/A,FALSE,"비용1";#N/A,#N/A,FALSE,"비용";#N/A,#N/A,FALSE,"보증2";#N/A,#N/A,FALSE,"보증1";#N/A,#N/A,FALSE,"보증";#N/A,#N/A,FALSE,"손익1";#N/A,#N/A,FALSE,"손익";#N/A,#N/A,FALSE,"부서별매출";#N/A,#N/A,FALSE,"매출"}</definedName>
    <definedName name="신용" hidden="1">{#N/A,#N/A,FALSE,"인원";#N/A,#N/A,FALSE,"비용2";#N/A,#N/A,FALSE,"비용1";#N/A,#N/A,FALSE,"비용";#N/A,#N/A,FALSE,"보증2";#N/A,#N/A,FALSE,"보증1";#N/A,#N/A,FALSE,"보증";#N/A,#N/A,FALSE,"손익1";#N/A,#N/A,FALSE,"손익";#N/A,#N/A,FALSE,"부서별매출";#N/A,#N/A,FALSE,"매출"}</definedName>
    <definedName name="신용1" localSheetId="7" hidden="1">{#N/A,#N/A,FALSE,"인원";#N/A,#N/A,FALSE,"비용2";#N/A,#N/A,FALSE,"비용1";#N/A,#N/A,FALSE,"비용";#N/A,#N/A,FALSE,"보증2";#N/A,#N/A,FALSE,"보증1";#N/A,#N/A,FALSE,"보증";#N/A,#N/A,FALSE,"손익1";#N/A,#N/A,FALSE,"손익";#N/A,#N/A,FALSE,"부서별매출";#N/A,#N/A,FALSE,"매출"}</definedName>
    <definedName name="신용1" localSheetId="16" hidden="1">{#N/A,#N/A,FALSE,"인원";#N/A,#N/A,FALSE,"비용2";#N/A,#N/A,FALSE,"비용1";#N/A,#N/A,FALSE,"비용";#N/A,#N/A,FALSE,"보증2";#N/A,#N/A,FALSE,"보증1";#N/A,#N/A,FALSE,"보증";#N/A,#N/A,FALSE,"손익1";#N/A,#N/A,FALSE,"손익";#N/A,#N/A,FALSE,"부서별매출";#N/A,#N/A,FALSE,"매출"}</definedName>
    <definedName name="신용1" localSheetId="17" hidden="1">{#N/A,#N/A,FALSE,"인원";#N/A,#N/A,FALSE,"비용2";#N/A,#N/A,FALSE,"비용1";#N/A,#N/A,FALSE,"비용";#N/A,#N/A,FALSE,"보증2";#N/A,#N/A,FALSE,"보증1";#N/A,#N/A,FALSE,"보증";#N/A,#N/A,FALSE,"손익1";#N/A,#N/A,FALSE,"손익";#N/A,#N/A,FALSE,"부서별매출";#N/A,#N/A,FALSE,"매출"}</definedName>
    <definedName name="신용1" localSheetId="13" hidden="1">{#N/A,#N/A,FALSE,"인원";#N/A,#N/A,FALSE,"비용2";#N/A,#N/A,FALSE,"비용1";#N/A,#N/A,FALSE,"비용";#N/A,#N/A,FALSE,"보증2";#N/A,#N/A,FALSE,"보증1";#N/A,#N/A,FALSE,"보증";#N/A,#N/A,FALSE,"손익1";#N/A,#N/A,FALSE,"손익";#N/A,#N/A,FALSE,"부서별매출";#N/A,#N/A,FALSE,"매출"}</definedName>
    <definedName name="신용1" localSheetId="14" hidden="1">{#N/A,#N/A,FALSE,"인원";#N/A,#N/A,FALSE,"비용2";#N/A,#N/A,FALSE,"비용1";#N/A,#N/A,FALSE,"비용";#N/A,#N/A,FALSE,"보증2";#N/A,#N/A,FALSE,"보증1";#N/A,#N/A,FALSE,"보증";#N/A,#N/A,FALSE,"손익1";#N/A,#N/A,FALSE,"손익";#N/A,#N/A,FALSE,"부서별매출";#N/A,#N/A,FALSE,"매출"}</definedName>
    <definedName name="신용1" localSheetId="15" hidden="1">{#N/A,#N/A,FALSE,"인원";#N/A,#N/A,FALSE,"비용2";#N/A,#N/A,FALSE,"비용1";#N/A,#N/A,FALSE,"비용";#N/A,#N/A,FALSE,"보증2";#N/A,#N/A,FALSE,"보증1";#N/A,#N/A,FALSE,"보증";#N/A,#N/A,FALSE,"손익1";#N/A,#N/A,FALSE,"손익";#N/A,#N/A,FALSE,"부서별매출";#N/A,#N/A,FALSE,"매출"}</definedName>
    <definedName name="신용1" hidden="1">{#N/A,#N/A,FALSE,"인원";#N/A,#N/A,FALSE,"비용2";#N/A,#N/A,FALSE,"비용1";#N/A,#N/A,FALSE,"비용";#N/A,#N/A,FALSE,"보증2";#N/A,#N/A,FALSE,"보증1";#N/A,#N/A,FALSE,"보증";#N/A,#N/A,FALSE,"손익1";#N/A,#N/A,FALSE,"손익";#N/A,#N/A,FALSE,"부서별매출";#N/A,#N/A,FALSE,"매출"}</definedName>
    <definedName name="신일정">#REF!</definedName>
    <definedName name="신임사장보고0813">#REF!</definedName>
    <definedName name="신입시론" localSheetId="7" hidden="1">{#N/A,#N/A,FALSE,"단축1";#N/A,#N/A,FALSE,"단축2";#N/A,#N/A,FALSE,"단축3";#N/A,#N/A,FALSE,"장축";#N/A,#N/A,FALSE,"4WD"}</definedName>
    <definedName name="신입시론" localSheetId="16" hidden="1">{#N/A,#N/A,FALSE,"단축1";#N/A,#N/A,FALSE,"단축2";#N/A,#N/A,FALSE,"단축3";#N/A,#N/A,FALSE,"장축";#N/A,#N/A,FALSE,"4WD"}</definedName>
    <definedName name="신입시론" localSheetId="17" hidden="1">{#N/A,#N/A,FALSE,"단축1";#N/A,#N/A,FALSE,"단축2";#N/A,#N/A,FALSE,"단축3";#N/A,#N/A,FALSE,"장축";#N/A,#N/A,FALSE,"4WD"}</definedName>
    <definedName name="신입시론" localSheetId="13" hidden="1">{#N/A,#N/A,FALSE,"단축1";#N/A,#N/A,FALSE,"단축2";#N/A,#N/A,FALSE,"단축3";#N/A,#N/A,FALSE,"장축";#N/A,#N/A,FALSE,"4WD"}</definedName>
    <definedName name="신입시론" localSheetId="14" hidden="1">{#N/A,#N/A,FALSE,"단축1";#N/A,#N/A,FALSE,"단축2";#N/A,#N/A,FALSE,"단축3";#N/A,#N/A,FALSE,"장축";#N/A,#N/A,FALSE,"4WD"}</definedName>
    <definedName name="신입시론" localSheetId="15" hidden="1">{#N/A,#N/A,FALSE,"단축1";#N/A,#N/A,FALSE,"단축2";#N/A,#N/A,FALSE,"단축3";#N/A,#N/A,FALSE,"장축";#N/A,#N/A,FALSE,"4WD"}</definedName>
    <definedName name="신입시론" hidden="1">{#N/A,#N/A,FALSE,"단축1";#N/A,#N/A,FALSE,"단축2";#N/A,#N/A,FALSE,"단축3";#N/A,#N/A,FALSE,"장축";#N/A,#N/A,FALSE,"4WD"}</definedName>
    <definedName name="신종기" localSheetId="6">#REF!</definedName>
    <definedName name="신종기">#REF!</definedName>
    <definedName name="신차">#REF!</definedName>
    <definedName name="신차개발" localSheetId="7" hidden="1">{#N/A,#N/A,FALSE,"단축1";#N/A,#N/A,FALSE,"단축2";#N/A,#N/A,FALSE,"단축3";#N/A,#N/A,FALSE,"장축";#N/A,#N/A,FALSE,"4WD"}</definedName>
    <definedName name="신차개발" localSheetId="16" hidden="1">{#N/A,#N/A,FALSE,"단축1";#N/A,#N/A,FALSE,"단축2";#N/A,#N/A,FALSE,"단축3";#N/A,#N/A,FALSE,"장축";#N/A,#N/A,FALSE,"4WD"}</definedName>
    <definedName name="신차개발" localSheetId="17" hidden="1">{#N/A,#N/A,FALSE,"단축1";#N/A,#N/A,FALSE,"단축2";#N/A,#N/A,FALSE,"단축3";#N/A,#N/A,FALSE,"장축";#N/A,#N/A,FALSE,"4WD"}</definedName>
    <definedName name="신차개발" localSheetId="13" hidden="1">{#N/A,#N/A,FALSE,"단축1";#N/A,#N/A,FALSE,"단축2";#N/A,#N/A,FALSE,"단축3";#N/A,#N/A,FALSE,"장축";#N/A,#N/A,FALSE,"4WD"}</definedName>
    <definedName name="신차개발" localSheetId="14" hidden="1">{#N/A,#N/A,FALSE,"단축1";#N/A,#N/A,FALSE,"단축2";#N/A,#N/A,FALSE,"단축3";#N/A,#N/A,FALSE,"장축";#N/A,#N/A,FALSE,"4WD"}</definedName>
    <definedName name="신차개발" localSheetId="15" hidden="1">{#N/A,#N/A,FALSE,"단축1";#N/A,#N/A,FALSE,"단축2";#N/A,#N/A,FALSE,"단축3";#N/A,#N/A,FALSE,"장축";#N/A,#N/A,FALSE,"4WD"}</definedName>
    <definedName name="신차개발" hidden="1">{#N/A,#N/A,FALSE,"단축1";#N/A,#N/A,FALSE,"단축2";#N/A,#N/A,FALSE,"단축3";#N/A,#N/A,FALSE,"장축";#N/A,#N/A,FALSE,"4WD"}</definedName>
    <definedName name="신차담당자">#REF!</definedName>
    <definedName name="신차팀">#REF!</definedName>
    <definedName name="신차품질일정" localSheetId="7" hidden="1">{#N/A,#N/A,FALSE,"단축1";#N/A,#N/A,FALSE,"단축2";#N/A,#N/A,FALSE,"단축3";#N/A,#N/A,FALSE,"장축";#N/A,#N/A,FALSE,"4WD"}</definedName>
    <definedName name="신차품질일정" localSheetId="16" hidden="1">{#N/A,#N/A,FALSE,"단축1";#N/A,#N/A,FALSE,"단축2";#N/A,#N/A,FALSE,"단축3";#N/A,#N/A,FALSE,"장축";#N/A,#N/A,FALSE,"4WD"}</definedName>
    <definedName name="신차품질일정" localSheetId="6" hidden="1">{#N/A,#N/A,FALSE,"단축1";#N/A,#N/A,FALSE,"단축2";#N/A,#N/A,FALSE,"단축3";#N/A,#N/A,FALSE,"장축";#N/A,#N/A,FALSE,"4WD"}</definedName>
    <definedName name="신차품질일정" localSheetId="17" hidden="1">{#N/A,#N/A,FALSE,"단축1";#N/A,#N/A,FALSE,"단축2";#N/A,#N/A,FALSE,"단축3";#N/A,#N/A,FALSE,"장축";#N/A,#N/A,FALSE,"4WD"}</definedName>
    <definedName name="신차품질일정" localSheetId="13" hidden="1">{#N/A,#N/A,FALSE,"단축1";#N/A,#N/A,FALSE,"단축2";#N/A,#N/A,FALSE,"단축3";#N/A,#N/A,FALSE,"장축";#N/A,#N/A,FALSE,"4WD"}</definedName>
    <definedName name="신차품질일정" localSheetId="14" hidden="1">{#N/A,#N/A,FALSE,"단축1";#N/A,#N/A,FALSE,"단축2";#N/A,#N/A,FALSE,"단축3";#N/A,#N/A,FALSE,"장축";#N/A,#N/A,FALSE,"4WD"}</definedName>
    <definedName name="신차품질일정" localSheetId="15" hidden="1">{#N/A,#N/A,FALSE,"단축1";#N/A,#N/A,FALSE,"단축2";#N/A,#N/A,FALSE,"단축3";#N/A,#N/A,FALSE,"장축";#N/A,#N/A,FALSE,"4WD"}</definedName>
    <definedName name="신차품질일정" hidden="1">{#N/A,#N/A,FALSE,"단축1";#N/A,#N/A,FALSE,"단축2";#N/A,#N/A,FALSE,"단축3";#N/A,#N/A,FALSE,"장축";#N/A,#N/A,FALSE,"4WD"}</definedName>
    <definedName name="신추진사업" localSheetId="7" hidden="1">{#N/A,#N/A,TRUE,"Y생산";#N/A,#N/A,TRUE,"Y판매";#N/A,#N/A,TRUE,"Y총물량";#N/A,#N/A,TRUE,"Y능력";#N/A,#N/A,TRUE,"YKD"}</definedName>
    <definedName name="신추진사업" localSheetId="16" hidden="1">{#N/A,#N/A,TRUE,"Y생산";#N/A,#N/A,TRUE,"Y판매";#N/A,#N/A,TRUE,"Y총물량";#N/A,#N/A,TRUE,"Y능력";#N/A,#N/A,TRUE,"YKD"}</definedName>
    <definedName name="신추진사업" localSheetId="6" hidden="1">{#N/A,#N/A,TRUE,"Y생산";#N/A,#N/A,TRUE,"Y판매";#N/A,#N/A,TRUE,"Y총물량";#N/A,#N/A,TRUE,"Y능력";#N/A,#N/A,TRUE,"YKD"}</definedName>
    <definedName name="신추진사업" localSheetId="17" hidden="1">{#N/A,#N/A,TRUE,"Y생산";#N/A,#N/A,TRUE,"Y판매";#N/A,#N/A,TRUE,"Y총물량";#N/A,#N/A,TRUE,"Y능력";#N/A,#N/A,TRUE,"YKD"}</definedName>
    <definedName name="신추진사업" localSheetId="13" hidden="1">{#N/A,#N/A,TRUE,"Y생산";#N/A,#N/A,TRUE,"Y판매";#N/A,#N/A,TRUE,"Y총물량";#N/A,#N/A,TRUE,"Y능력";#N/A,#N/A,TRUE,"YKD"}</definedName>
    <definedName name="신추진사업" localSheetId="14" hidden="1">{#N/A,#N/A,TRUE,"Y생산";#N/A,#N/A,TRUE,"Y판매";#N/A,#N/A,TRUE,"Y총물량";#N/A,#N/A,TRUE,"Y능력";#N/A,#N/A,TRUE,"YKD"}</definedName>
    <definedName name="신추진사업" localSheetId="15" hidden="1">{#N/A,#N/A,TRUE,"Y생산";#N/A,#N/A,TRUE,"Y판매";#N/A,#N/A,TRUE,"Y총물량";#N/A,#N/A,TRUE,"Y능력";#N/A,#N/A,TRUE,"YKD"}</definedName>
    <definedName name="신추진사업" hidden="1">{#N/A,#N/A,TRUE,"Y생산";#N/A,#N/A,TRUE,"Y판매";#N/A,#N/A,TRUE,"Y총물량";#N/A,#N/A,TRUE,"Y능력";#N/A,#N/A,TRUE,"YKD"}</definedName>
    <definedName name="신코드">#REF!</definedName>
    <definedName name="실">#REF!</definedName>
    <definedName name="실담당">#REF!</definedName>
    <definedName name="실명S">#REF!</definedName>
    <definedName name="실명제">#REF!</definedName>
    <definedName name="실명제996">#REF!</definedName>
    <definedName name="실사VIN">#REF!</definedName>
    <definedName name="실소요A">#REF!</definedName>
    <definedName name="실소요길이실제품길이_재단여유8">#REF!</definedName>
    <definedName name="실시" localSheetId="7" hidden="1">{#N/A,#N/A,FALSE,"단축1";#N/A,#N/A,FALSE,"단축2";#N/A,#N/A,FALSE,"단축3";#N/A,#N/A,FALSE,"장축";#N/A,#N/A,FALSE,"4WD"}</definedName>
    <definedName name="실시" localSheetId="16" hidden="1">{#N/A,#N/A,FALSE,"단축1";#N/A,#N/A,FALSE,"단축2";#N/A,#N/A,FALSE,"단축3";#N/A,#N/A,FALSE,"장축";#N/A,#N/A,FALSE,"4WD"}</definedName>
    <definedName name="실시" localSheetId="6" hidden="1">{#N/A,#N/A,FALSE,"단축1";#N/A,#N/A,FALSE,"단축2";#N/A,#N/A,FALSE,"단축3";#N/A,#N/A,FALSE,"장축";#N/A,#N/A,FALSE,"4WD"}</definedName>
    <definedName name="실시" localSheetId="17" hidden="1">{#N/A,#N/A,FALSE,"단축1";#N/A,#N/A,FALSE,"단축2";#N/A,#N/A,FALSE,"단축3";#N/A,#N/A,FALSE,"장축";#N/A,#N/A,FALSE,"4WD"}</definedName>
    <definedName name="실시" localSheetId="13" hidden="1">{#N/A,#N/A,FALSE,"단축1";#N/A,#N/A,FALSE,"단축2";#N/A,#N/A,FALSE,"단축3";#N/A,#N/A,FALSE,"장축";#N/A,#N/A,FALSE,"4WD"}</definedName>
    <definedName name="실시" localSheetId="14" hidden="1">{#N/A,#N/A,FALSE,"단축1";#N/A,#N/A,FALSE,"단축2";#N/A,#N/A,FALSE,"단축3";#N/A,#N/A,FALSE,"장축";#N/A,#N/A,FALSE,"4WD"}</definedName>
    <definedName name="실시" localSheetId="15" hidden="1">{#N/A,#N/A,FALSE,"단축1";#N/A,#N/A,FALSE,"단축2";#N/A,#N/A,FALSE,"단축3";#N/A,#N/A,FALSE,"장축";#N/A,#N/A,FALSE,"4WD"}</definedName>
    <definedName name="실시" hidden="1">{#N/A,#N/A,FALSE,"단축1";#N/A,#N/A,FALSE,"단축2";#N/A,#N/A,FALSE,"단축3";#N/A,#N/A,FALSE,"장축";#N/A,#N/A,FALSE,"4WD"}</definedName>
    <definedName name="실적" localSheetId="6">#REF!</definedName>
    <definedName name="실적">#REF!</definedName>
    <definedName name="실적1" localSheetId="6">#REF!</definedName>
    <definedName name="실적1">#REF!</definedName>
    <definedName name="실적10" localSheetId="6">#REF!</definedName>
    <definedName name="실적10">#REF!</definedName>
    <definedName name="실적11">#REF!</definedName>
    <definedName name="실적12">#REF!</definedName>
    <definedName name="실적13">#REF!</definedName>
    <definedName name="실적2">#REF!</definedName>
    <definedName name="실적3">#REF!</definedName>
    <definedName name="실적4">#REF!</definedName>
    <definedName name="실적5">#REF!</definedName>
    <definedName name="실적6">#REF!</definedName>
    <definedName name="실적7">#REF!</definedName>
    <definedName name="실적8">#REF!</definedName>
    <definedName name="실적9">#REF!</definedName>
    <definedName name="실적원" localSheetId="7" hidden="1">{#N/A,#N/A,TRUE,"Y생산";#N/A,#N/A,TRUE,"Y판매";#N/A,#N/A,TRUE,"Y총물량";#N/A,#N/A,TRUE,"Y능력";#N/A,#N/A,TRUE,"YKD"}</definedName>
    <definedName name="실적원" localSheetId="16" hidden="1">{#N/A,#N/A,TRUE,"Y생산";#N/A,#N/A,TRUE,"Y판매";#N/A,#N/A,TRUE,"Y총물량";#N/A,#N/A,TRUE,"Y능력";#N/A,#N/A,TRUE,"YKD"}</definedName>
    <definedName name="실적원" localSheetId="6" hidden="1">{#N/A,#N/A,TRUE,"Y생산";#N/A,#N/A,TRUE,"Y판매";#N/A,#N/A,TRUE,"Y총물량";#N/A,#N/A,TRUE,"Y능력";#N/A,#N/A,TRUE,"YKD"}</definedName>
    <definedName name="실적원" localSheetId="17" hidden="1">{#N/A,#N/A,TRUE,"Y생산";#N/A,#N/A,TRUE,"Y판매";#N/A,#N/A,TRUE,"Y총물량";#N/A,#N/A,TRUE,"Y능력";#N/A,#N/A,TRUE,"YKD"}</definedName>
    <definedName name="실적원" localSheetId="13" hidden="1">{#N/A,#N/A,TRUE,"Y생산";#N/A,#N/A,TRUE,"Y판매";#N/A,#N/A,TRUE,"Y총물량";#N/A,#N/A,TRUE,"Y능력";#N/A,#N/A,TRUE,"YKD"}</definedName>
    <definedName name="실적원" localSheetId="14" hidden="1">{#N/A,#N/A,TRUE,"Y생산";#N/A,#N/A,TRUE,"Y판매";#N/A,#N/A,TRUE,"Y총물량";#N/A,#N/A,TRUE,"Y능력";#N/A,#N/A,TRUE,"YKD"}</definedName>
    <definedName name="실적원" localSheetId="15" hidden="1">{#N/A,#N/A,TRUE,"Y생산";#N/A,#N/A,TRUE,"Y판매";#N/A,#N/A,TRUE,"Y총물량";#N/A,#N/A,TRUE,"Y능력";#N/A,#N/A,TRUE,"YKD"}</definedName>
    <definedName name="실적원" hidden="1">{#N/A,#N/A,TRUE,"Y생산";#N/A,#N/A,TRUE,"Y판매";#N/A,#N/A,TRUE,"Y총물량";#N/A,#N/A,TRUE,"Y능력";#N/A,#N/A,TRUE,"YKD"}</definedName>
    <definedName name="실적집계" localSheetId="7" hidden="1">{#N/A,#N/A,FALSE,"단축1";#N/A,#N/A,FALSE,"단축2";#N/A,#N/A,FALSE,"단축3";#N/A,#N/A,FALSE,"장축";#N/A,#N/A,FALSE,"4WD"}</definedName>
    <definedName name="실적집계" localSheetId="16" hidden="1">{#N/A,#N/A,FALSE,"단축1";#N/A,#N/A,FALSE,"단축2";#N/A,#N/A,FALSE,"단축3";#N/A,#N/A,FALSE,"장축";#N/A,#N/A,FALSE,"4WD"}</definedName>
    <definedName name="실적집계" localSheetId="6" hidden="1">{#N/A,#N/A,FALSE,"단축1";#N/A,#N/A,FALSE,"단축2";#N/A,#N/A,FALSE,"단축3";#N/A,#N/A,FALSE,"장축";#N/A,#N/A,FALSE,"4WD"}</definedName>
    <definedName name="실적집계" localSheetId="17" hidden="1">{#N/A,#N/A,FALSE,"단축1";#N/A,#N/A,FALSE,"단축2";#N/A,#N/A,FALSE,"단축3";#N/A,#N/A,FALSE,"장축";#N/A,#N/A,FALSE,"4WD"}</definedName>
    <definedName name="실적집계" localSheetId="13" hidden="1">{#N/A,#N/A,FALSE,"단축1";#N/A,#N/A,FALSE,"단축2";#N/A,#N/A,FALSE,"단축3";#N/A,#N/A,FALSE,"장축";#N/A,#N/A,FALSE,"4WD"}</definedName>
    <definedName name="실적집계" localSheetId="14" hidden="1">{#N/A,#N/A,FALSE,"단축1";#N/A,#N/A,FALSE,"단축2";#N/A,#N/A,FALSE,"단축3";#N/A,#N/A,FALSE,"장축";#N/A,#N/A,FALSE,"4WD"}</definedName>
    <definedName name="실적집계" localSheetId="15" hidden="1">{#N/A,#N/A,FALSE,"단축1";#N/A,#N/A,FALSE,"단축2";#N/A,#N/A,FALSE,"단축3";#N/A,#N/A,FALSE,"장축";#N/A,#N/A,FALSE,"4WD"}</definedName>
    <definedName name="실적집계" hidden="1">{#N/A,#N/A,FALSE,"단축1";#N/A,#N/A,FALSE,"단축2";#N/A,#N/A,FALSE,"단축3";#N/A,#N/A,FALSE,"장축";#N/A,#N/A,FALSE,"4WD"}</definedName>
    <definedName name="심상묵" localSheetId="7" hidden="1">{#N/A,#N/A,TRUE,"Y생산";#N/A,#N/A,TRUE,"Y판매";#N/A,#N/A,TRUE,"Y총물량";#N/A,#N/A,TRUE,"Y능력";#N/A,#N/A,TRUE,"YKD"}</definedName>
    <definedName name="심상묵" localSheetId="16" hidden="1">{#N/A,#N/A,TRUE,"Y생산";#N/A,#N/A,TRUE,"Y판매";#N/A,#N/A,TRUE,"Y총물량";#N/A,#N/A,TRUE,"Y능력";#N/A,#N/A,TRUE,"YKD"}</definedName>
    <definedName name="심상묵" localSheetId="6" hidden="1">{#N/A,#N/A,TRUE,"Y생산";#N/A,#N/A,TRUE,"Y판매";#N/A,#N/A,TRUE,"Y총물량";#N/A,#N/A,TRUE,"Y능력";#N/A,#N/A,TRUE,"YKD"}</definedName>
    <definedName name="심상묵" localSheetId="17" hidden="1">{#N/A,#N/A,TRUE,"Y생산";#N/A,#N/A,TRUE,"Y판매";#N/A,#N/A,TRUE,"Y총물량";#N/A,#N/A,TRUE,"Y능력";#N/A,#N/A,TRUE,"YKD"}</definedName>
    <definedName name="심상묵" localSheetId="13" hidden="1">{#N/A,#N/A,TRUE,"Y생산";#N/A,#N/A,TRUE,"Y판매";#N/A,#N/A,TRUE,"Y총물량";#N/A,#N/A,TRUE,"Y능력";#N/A,#N/A,TRUE,"YKD"}</definedName>
    <definedName name="심상묵" localSheetId="14" hidden="1">{#N/A,#N/A,TRUE,"Y생산";#N/A,#N/A,TRUE,"Y판매";#N/A,#N/A,TRUE,"Y총물량";#N/A,#N/A,TRUE,"Y능력";#N/A,#N/A,TRUE,"YKD"}</definedName>
    <definedName name="심상묵" localSheetId="15" hidden="1">{#N/A,#N/A,TRUE,"Y생산";#N/A,#N/A,TRUE,"Y판매";#N/A,#N/A,TRUE,"Y총물량";#N/A,#N/A,TRUE,"Y능력";#N/A,#N/A,TRUE,"YKD"}</definedName>
    <definedName name="심상묵" hidden="1">{#N/A,#N/A,TRUE,"Y생산";#N/A,#N/A,TRUE,"Y판매";#N/A,#N/A,TRUE,"Y총물량";#N/A,#N/A,TRUE,"Y능력";#N/A,#N/A,TRUE,"YKD"}</definedName>
    <definedName name="심의보고단기종합" localSheetId="7" hidden="1">{#N/A,#N/A,FALSE,"단축1";#N/A,#N/A,FALSE,"단축2";#N/A,#N/A,FALSE,"단축3";#N/A,#N/A,FALSE,"장축";#N/A,#N/A,FALSE,"4WD"}</definedName>
    <definedName name="심의보고단기종합" localSheetId="16" hidden="1">{#N/A,#N/A,FALSE,"단축1";#N/A,#N/A,FALSE,"단축2";#N/A,#N/A,FALSE,"단축3";#N/A,#N/A,FALSE,"장축";#N/A,#N/A,FALSE,"4WD"}</definedName>
    <definedName name="심의보고단기종합" localSheetId="17" hidden="1">{#N/A,#N/A,FALSE,"단축1";#N/A,#N/A,FALSE,"단축2";#N/A,#N/A,FALSE,"단축3";#N/A,#N/A,FALSE,"장축";#N/A,#N/A,FALSE,"4WD"}</definedName>
    <definedName name="심의보고단기종합" localSheetId="13" hidden="1">{#N/A,#N/A,FALSE,"단축1";#N/A,#N/A,FALSE,"단축2";#N/A,#N/A,FALSE,"단축3";#N/A,#N/A,FALSE,"장축";#N/A,#N/A,FALSE,"4WD"}</definedName>
    <definedName name="심의보고단기종합" localSheetId="14" hidden="1">{#N/A,#N/A,FALSE,"단축1";#N/A,#N/A,FALSE,"단축2";#N/A,#N/A,FALSE,"단축3";#N/A,#N/A,FALSE,"장축";#N/A,#N/A,FALSE,"4WD"}</definedName>
    <definedName name="심의보고단기종합" localSheetId="15" hidden="1">{#N/A,#N/A,FALSE,"단축1";#N/A,#N/A,FALSE,"단축2";#N/A,#N/A,FALSE,"단축3";#N/A,#N/A,FALSE,"장축";#N/A,#N/A,FALSE,"4WD"}</definedName>
    <definedName name="심의보고단기종합" hidden="1">{#N/A,#N/A,FALSE,"단축1";#N/A,#N/A,FALSE,"단축2";#N/A,#N/A,FALSE,"단축3";#N/A,#N/A,FALSE,"장축";#N/A,#N/A,FALSE,"4WD"}</definedName>
    <definedName name="십이월" localSheetId="6">#REF!</definedName>
    <definedName name="십이월">#REF!</definedName>
    <definedName name="싱환율" localSheetId="6">#REF!</definedName>
    <definedName name="싱환율">#REF!</definedName>
    <definedName name="싱환율2" localSheetId="6">#REF!</definedName>
    <definedName name="싱환율2">#REF!</definedName>
    <definedName name="ㅆ" localSheetId="7" hidden="1">{#N/A,#N/A,FALSE,"단축1";#N/A,#N/A,FALSE,"단축2";#N/A,#N/A,FALSE,"단축3";#N/A,#N/A,FALSE,"장축";#N/A,#N/A,FALSE,"4WD"}</definedName>
    <definedName name="ㅆ" localSheetId="16" hidden="1">{#N/A,#N/A,FALSE,"단축1";#N/A,#N/A,FALSE,"단축2";#N/A,#N/A,FALSE,"단축3";#N/A,#N/A,FALSE,"장축";#N/A,#N/A,FALSE,"4WD"}</definedName>
    <definedName name="ㅆ" localSheetId="17" hidden="1">{#N/A,#N/A,FALSE,"단축1";#N/A,#N/A,FALSE,"단축2";#N/A,#N/A,FALSE,"단축3";#N/A,#N/A,FALSE,"장축";#N/A,#N/A,FALSE,"4WD"}</definedName>
    <definedName name="ㅆ" localSheetId="14" hidden="1">{#N/A,#N/A,FALSE,"단축1";#N/A,#N/A,FALSE,"단축2";#N/A,#N/A,FALSE,"단축3";#N/A,#N/A,FALSE,"장축";#N/A,#N/A,FALSE,"4WD"}</definedName>
    <definedName name="ㅆ" localSheetId="15" hidden="1">{#N/A,#N/A,FALSE,"단축1";#N/A,#N/A,FALSE,"단축2";#N/A,#N/A,FALSE,"단축3";#N/A,#N/A,FALSE,"장축";#N/A,#N/A,FALSE,"4WD"}</definedName>
    <definedName name="ㅆ" hidden="1">{#N/A,#N/A,FALSE,"단축1";#N/A,#N/A,FALSE,"단축2";#N/A,#N/A,FALSE,"단축3";#N/A,#N/A,FALSE,"장축";#N/A,#N/A,FALSE,"4WD"}</definedName>
    <definedName name="싼타모">#REF!</definedName>
    <definedName name="ㅇ" localSheetId="7">BlankMacro1</definedName>
    <definedName name="ㅇ" localSheetId="16">BlankMacro1</definedName>
    <definedName name="ㅇ" localSheetId="6" hidden="1">{#N/A,#N/A,FALSE,"96 3월물량표";#N/A,#N/A,FALSE,"96 4월물량표";#N/A,#N/A,FALSE,"96 5월물량표"}</definedName>
    <definedName name="ㅇ" localSheetId="17">BlankMacro1</definedName>
    <definedName name="ㅇ" localSheetId="10">BlankMacro1</definedName>
    <definedName name="ㅇ" localSheetId="8">BlankMacro1</definedName>
    <definedName name="ㅇ" localSheetId="0">BlankMacro1</definedName>
    <definedName name="ㅇ" localSheetId="13" hidden="1">{#N/A,#N/A,FALSE,"단축1";#N/A,#N/A,FALSE,"단축2";#N/A,#N/A,FALSE,"단축3";#N/A,#N/A,FALSE,"장축";#N/A,#N/A,FALSE,"4WD"}</definedName>
    <definedName name="ㅇ" localSheetId="14">BlankMacro1</definedName>
    <definedName name="ㅇ" localSheetId="11">BlankMacro1</definedName>
    <definedName name="ㅇ" localSheetId="15">BlankMacro1</definedName>
    <definedName name="ㅇ">BlankMacro1</definedName>
    <definedName name="ㅇGFGFH" localSheetId="7" hidden="1">{#N/A,#N/A,FALSE,"96 3월물량표";#N/A,#N/A,FALSE,"96 4월물량표";#N/A,#N/A,FALSE,"96 5월물량표"}</definedName>
    <definedName name="ㅇGFGFH" localSheetId="16" hidden="1">{#N/A,#N/A,FALSE,"96 3월물량표";#N/A,#N/A,FALSE,"96 4월물량표";#N/A,#N/A,FALSE,"96 5월물량표"}</definedName>
    <definedName name="ㅇGFGFH" localSheetId="6" hidden="1">{#N/A,#N/A,FALSE,"96 3월물량표";#N/A,#N/A,FALSE,"96 4월물량표";#N/A,#N/A,FALSE,"96 5월물량표"}</definedName>
    <definedName name="ㅇGFGFH" localSheetId="17" hidden="1">{#N/A,#N/A,FALSE,"96 3월물량표";#N/A,#N/A,FALSE,"96 4월물량표";#N/A,#N/A,FALSE,"96 5월물량표"}</definedName>
    <definedName name="ㅇGFGFH" localSheetId="13" hidden="1">{#N/A,#N/A,FALSE,"96 3월물량표";#N/A,#N/A,FALSE,"96 4월물량표";#N/A,#N/A,FALSE,"96 5월물량표"}</definedName>
    <definedName name="ㅇGFGFH" localSheetId="14" hidden="1">{#N/A,#N/A,FALSE,"96 3월물량표";#N/A,#N/A,FALSE,"96 4월물량표";#N/A,#N/A,FALSE,"96 5월물량표"}</definedName>
    <definedName name="ㅇGFGFH" localSheetId="15" hidden="1">{#N/A,#N/A,FALSE,"96 3월물량표";#N/A,#N/A,FALSE,"96 4월물량표";#N/A,#N/A,FALSE,"96 5월물량표"}</definedName>
    <definedName name="ㅇGFGFH" hidden="1">{#N/A,#N/A,FALSE,"96 3월물량표";#N/A,#N/A,FALSE,"96 4월물량표";#N/A,#N/A,FALSE,"96 5월물량표"}</definedName>
    <definedName name="ㅇㄱㄷㅎㄴㅇ">#REF!</definedName>
    <definedName name="ㅇㄱㄹ" localSheetId="7" hidden="1">{#N/A,#N/A,FALSE,"단축1";#N/A,#N/A,FALSE,"단축2";#N/A,#N/A,FALSE,"단축3";#N/A,#N/A,FALSE,"장축";#N/A,#N/A,FALSE,"4WD"}</definedName>
    <definedName name="ㅇㄱㄹ" localSheetId="16" hidden="1">{#N/A,#N/A,FALSE,"단축1";#N/A,#N/A,FALSE,"단축2";#N/A,#N/A,FALSE,"단축3";#N/A,#N/A,FALSE,"장축";#N/A,#N/A,FALSE,"4WD"}</definedName>
    <definedName name="ㅇㄱㄹ" localSheetId="17" hidden="1">{#N/A,#N/A,FALSE,"단축1";#N/A,#N/A,FALSE,"단축2";#N/A,#N/A,FALSE,"단축3";#N/A,#N/A,FALSE,"장축";#N/A,#N/A,FALSE,"4WD"}</definedName>
    <definedName name="ㅇㄱㄹ" localSheetId="13" hidden="1">{#N/A,#N/A,FALSE,"단축1";#N/A,#N/A,FALSE,"단축2";#N/A,#N/A,FALSE,"단축3";#N/A,#N/A,FALSE,"장축";#N/A,#N/A,FALSE,"4WD"}</definedName>
    <definedName name="ㅇㄱㄹ" localSheetId="14" hidden="1">{#N/A,#N/A,FALSE,"단축1";#N/A,#N/A,FALSE,"단축2";#N/A,#N/A,FALSE,"단축3";#N/A,#N/A,FALSE,"장축";#N/A,#N/A,FALSE,"4WD"}</definedName>
    <definedName name="ㅇㄱㄹ" localSheetId="15" hidden="1">{#N/A,#N/A,FALSE,"단축1";#N/A,#N/A,FALSE,"단축2";#N/A,#N/A,FALSE,"단축3";#N/A,#N/A,FALSE,"장축";#N/A,#N/A,FALSE,"4WD"}</definedName>
    <definedName name="ㅇㄱㄹ" hidden="1">{#N/A,#N/A,FALSE,"단축1";#N/A,#N/A,FALSE,"단축2";#N/A,#N/A,FALSE,"단축3";#N/A,#N/A,FALSE,"장축";#N/A,#N/A,FALSE,"4WD"}</definedName>
    <definedName name="ㅇㄴ" localSheetId="7" hidden="1">{#N/A,#N/A,FALSE,"10월"}</definedName>
    <definedName name="ㅇㄴ" localSheetId="16" hidden="1">{#N/A,#N/A,FALSE,"10월"}</definedName>
    <definedName name="ㅇㄴ" localSheetId="17" hidden="1">{#N/A,#N/A,FALSE,"10월"}</definedName>
    <definedName name="ㅇㄴ" localSheetId="13" hidden="1">{#N/A,#N/A,FALSE,"10월"}</definedName>
    <definedName name="ㅇㄴ" localSheetId="14" hidden="1">{#N/A,#N/A,FALSE,"10월"}</definedName>
    <definedName name="ㅇㄴ" localSheetId="15" hidden="1">{#N/A,#N/A,FALSE,"10월"}</definedName>
    <definedName name="ㅇㄴ" hidden="1">{#N/A,#N/A,FALSE,"10월"}</definedName>
    <definedName name="ㅇㄴㄹ" localSheetId="7" hidden="1">{#N/A,#N/A,FALSE,"단축1";#N/A,#N/A,FALSE,"단축2";#N/A,#N/A,FALSE,"단축3";#N/A,#N/A,FALSE,"장축";#N/A,#N/A,FALSE,"4WD"}</definedName>
    <definedName name="ㅇㄴㄹ" localSheetId="16" hidden="1">{#N/A,#N/A,FALSE,"단축1";#N/A,#N/A,FALSE,"단축2";#N/A,#N/A,FALSE,"단축3";#N/A,#N/A,FALSE,"장축";#N/A,#N/A,FALSE,"4WD"}</definedName>
    <definedName name="ㅇㄴㄹ" localSheetId="17" hidden="1">{#N/A,#N/A,FALSE,"단축1";#N/A,#N/A,FALSE,"단축2";#N/A,#N/A,FALSE,"단축3";#N/A,#N/A,FALSE,"장축";#N/A,#N/A,FALSE,"4WD"}</definedName>
    <definedName name="ㅇㄴㄹ" localSheetId="13" hidden="1">{#N/A,#N/A,FALSE,"단축1";#N/A,#N/A,FALSE,"단축2";#N/A,#N/A,FALSE,"단축3";#N/A,#N/A,FALSE,"장축";#N/A,#N/A,FALSE,"4WD"}</definedName>
    <definedName name="ㅇㄴㄹ" localSheetId="14" hidden="1">{#N/A,#N/A,FALSE,"단축1";#N/A,#N/A,FALSE,"단축2";#N/A,#N/A,FALSE,"단축3";#N/A,#N/A,FALSE,"장축";#N/A,#N/A,FALSE,"4WD"}</definedName>
    <definedName name="ㅇㄴㄹ" localSheetId="15" hidden="1">{#N/A,#N/A,FALSE,"단축1";#N/A,#N/A,FALSE,"단축2";#N/A,#N/A,FALSE,"단축3";#N/A,#N/A,FALSE,"장축";#N/A,#N/A,FALSE,"4WD"}</definedName>
    <definedName name="ㅇㄴㄹ" hidden="1">{#N/A,#N/A,FALSE,"단축1";#N/A,#N/A,FALSE,"단축2";#N/A,#N/A,FALSE,"단축3";#N/A,#N/A,FALSE,"장축";#N/A,#N/A,FALSE,"4WD"}</definedName>
    <definedName name="ㅇㄴㄹㄴㄹ" localSheetId="7" hidden="1">{#N/A,#N/A,FALSE,"단축1";#N/A,#N/A,FALSE,"단축2";#N/A,#N/A,FALSE,"단축3";#N/A,#N/A,FALSE,"장축";#N/A,#N/A,FALSE,"4WD"}</definedName>
    <definedName name="ㅇㄴㄹㄴㄹ" localSheetId="16" hidden="1">{#N/A,#N/A,FALSE,"단축1";#N/A,#N/A,FALSE,"단축2";#N/A,#N/A,FALSE,"단축3";#N/A,#N/A,FALSE,"장축";#N/A,#N/A,FALSE,"4WD"}</definedName>
    <definedName name="ㅇㄴㄹㄴㄹ" localSheetId="17" hidden="1">{#N/A,#N/A,FALSE,"단축1";#N/A,#N/A,FALSE,"단축2";#N/A,#N/A,FALSE,"단축3";#N/A,#N/A,FALSE,"장축";#N/A,#N/A,FALSE,"4WD"}</definedName>
    <definedName name="ㅇㄴㄹㄴㄹ" localSheetId="13" hidden="1">{#N/A,#N/A,FALSE,"단축1";#N/A,#N/A,FALSE,"단축2";#N/A,#N/A,FALSE,"단축3";#N/A,#N/A,FALSE,"장축";#N/A,#N/A,FALSE,"4WD"}</definedName>
    <definedName name="ㅇㄴㄹㄴㄹ" localSheetId="14" hidden="1">{#N/A,#N/A,FALSE,"단축1";#N/A,#N/A,FALSE,"단축2";#N/A,#N/A,FALSE,"단축3";#N/A,#N/A,FALSE,"장축";#N/A,#N/A,FALSE,"4WD"}</definedName>
    <definedName name="ㅇㄴㄹㄴㄹ" localSheetId="15" hidden="1">{#N/A,#N/A,FALSE,"단축1";#N/A,#N/A,FALSE,"단축2";#N/A,#N/A,FALSE,"단축3";#N/A,#N/A,FALSE,"장축";#N/A,#N/A,FALSE,"4WD"}</definedName>
    <definedName name="ㅇㄴㄹㄴㄹ" hidden="1">{#N/A,#N/A,FALSE,"단축1";#N/A,#N/A,FALSE,"단축2";#N/A,#N/A,FALSE,"단축3";#N/A,#N/A,FALSE,"장축";#N/A,#N/A,FALSE,"4WD"}</definedName>
    <definedName name="ㅇㄴㄹㄴㅇ">#N/A</definedName>
    <definedName name="ㅇㄴㄻㄴ">#REF!</definedName>
    <definedName name="ㅇㄴㅀㅁ" localSheetId="7">{"XLSHEET.XLA"}</definedName>
    <definedName name="ㅇㄴㅀㅁ" localSheetId="16">{"XLSHEET.XLA"}</definedName>
    <definedName name="ㅇㄴㅀㅁ" localSheetId="17">{"XLSHEET.XLA"}</definedName>
    <definedName name="ㅇㄴㅀㅁ" localSheetId="13">{"XLSHEET.XLA"}</definedName>
    <definedName name="ㅇㄴㅀㅁ" localSheetId="14">{"XLSHEET.XLA"}</definedName>
    <definedName name="ㅇㄴㅀㅁ" localSheetId="15">{"XLSHEET.XLA"}</definedName>
    <definedName name="ㅇㄴㅀㅁ">{"XLSHEET.XLA"}</definedName>
    <definedName name="ㅇㄴㅀㅇ" localSheetId="7" hidden="1">{#N/A,#N/A,FALSE,"단축1";#N/A,#N/A,FALSE,"단축2";#N/A,#N/A,FALSE,"단축3";#N/A,#N/A,FALSE,"장축";#N/A,#N/A,FALSE,"4WD"}</definedName>
    <definedName name="ㅇㄴㅀㅇ" localSheetId="16" hidden="1">{#N/A,#N/A,FALSE,"단축1";#N/A,#N/A,FALSE,"단축2";#N/A,#N/A,FALSE,"단축3";#N/A,#N/A,FALSE,"장축";#N/A,#N/A,FALSE,"4WD"}</definedName>
    <definedName name="ㅇㄴㅀㅇ" localSheetId="17" hidden="1">{#N/A,#N/A,FALSE,"단축1";#N/A,#N/A,FALSE,"단축2";#N/A,#N/A,FALSE,"단축3";#N/A,#N/A,FALSE,"장축";#N/A,#N/A,FALSE,"4WD"}</definedName>
    <definedName name="ㅇㄴㅀㅇ" localSheetId="13" hidden="1">{#N/A,#N/A,FALSE,"단축1";#N/A,#N/A,FALSE,"단축2";#N/A,#N/A,FALSE,"단축3";#N/A,#N/A,FALSE,"장축";#N/A,#N/A,FALSE,"4WD"}</definedName>
    <definedName name="ㅇㄴㅀㅇ" localSheetId="14" hidden="1">{#N/A,#N/A,FALSE,"단축1";#N/A,#N/A,FALSE,"단축2";#N/A,#N/A,FALSE,"단축3";#N/A,#N/A,FALSE,"장축";#N/A,#N/A,FALSE,"4WD"}</definedName>
    <definedName name="ㅇㄴㅀㅇ" localSheetId="15" hidden="1">{#N/A,#N/A,FALSE,"단축1";#N/A,#N/A,FALSE,"단축2";#N/A,#N/A,FALSE,"단축3";#N/A,#N/A,FALSE,"장축";#N/A,#N/A,FALSE,"4WD"}</definedName>
    <definedName name="ㅇㄴㅀㅇ" hidden="1">{#N/A,#N/A,FALSE,"단축1";#N/A,#N/A,FALSE,"단축2";#N/A,#N/A,FALSE,"단축3";#N/A,#N/A,FALSE,"장축";#N/A,#N/A,FALSE,"4WD"}</definedName>
    <definedName name="ㅇㄴㅁㄹ" localSheetId="13">[6]!ㅇㄴㅁㄹ</definedName>
    <definedName name="ㅇㄴㅁㄹ">[7]!ㅇㄴㅁㄹ</definedName>
    <definedName name="ㅇㄴㅁㄻㄴㅇㄹㄴㅇㅁ" localSheetId="6">#REF!</definedName>
    <definedName name="ㅇㄴㅁㄻㄴㅇㄹㄴㅇㅁ">#REF!</definedName>
    <definedName name="ㅇㄶ" localSheetId="7" hidden="1">{#N/A,#N/A,FALSE,"단축1";#N/A,#N/A,FALSE,"단축2";#N/A,#N/A,FALSE,"단축3";#N/A,#N/A,FALSE,"장축";#N/A,#N/A,FALSE,"4WD"}</definedName>
    <definedName name="ㅇㄶ" localSheetId="16" hidden="1">{#N/A,#N/A,FALSE,"단축1";#N/A,#N/A,FALSE,"단축2";#N/A,#N/A,FALSE,"단축3";#N/A,#N/A,FALSE,"장축";#N/A,#N/A,FALSE,"4WD"}</definedName>
    <definedName name="ㅇㄶ" localSheetId="17" hidden="1">{#N/A,#N/A,FALSE,"단축1";#N/A,#N/A,FALSE,"단축2";#N/A,#N/A,FALSE,"단축3";#N/A,#N/A,FALSE,"장축";#N/A,#N/A,FALSE,"4WD"}</definedName>
    <definedName name="ㅇㄶ" localSheetId="13" hidden="1">{#N/A,#N/A,FALSE,"단축1";#N/A,#N/A,FALSE,"단축2";#N/A,#N/A,FALSE,"단축3";#N/A,#N/A,FALSE,"장축";#N/A,#N/A,FALSE,"4WD"}</definedName>
    <definedName name="ㅇㄶ" localSheetId="14" hidden="1">{#N/A,#N/A,FALSE,"단축1";#N/A,#N/A,FALSE,"단축2";#N/A,#N/A,FALSE,"단축3";#N/A,#N/A,FALSE,"장축";#N/A,#N/A,FALSE,"4WD"}</definedName>
    <definedName name="ㅇㄶ" localSheetId="15" hidden="1">{#N/A,#N/A,FALSE,"단축1";#N/A,#N/A,FALSE,"단축2";#N/A,#N/A,FALSE,"단축3";#N/A,#N/A,FALSE,"장축";#N/A,#N/A,FALSE,"4WD"}</definedName>
    <definedName name="ㅇㄶ" hidden="1">{#N/A,#N/A,FALSE,"단축1";#N/A,#N/A,FALSE,"단축2";#N/A,#N/A,FALSE,"단축3";#N/A,#N/A,FALSE,"장축";#N/A,#N/A,FALSE,"4WD"}</definedName>
    <definedName name="ㅇㄷ">#N/A</definedName>
    <definedName name="ㅇㄷㄷ" localSheetId="7" hidden="1">{#N/A,#N/A,TRUE,"Y생산";#N/A,#N/A,TRUE,"Y판매";#N/A,#N/A,TRUE,"Y총물량";#N/A,#N/A,TRUE,"Y능력";#N/A,#N/A,TRUE,"YKD"}</definedName>
    <definedName name="ㅇㄷㄷ" localSheetId="16" hidden="1">{#N/A,#N/A,TRUE,"Y생산";#N/A,#N/A,TRUE,"Y판매";#N/A,#N/A,TRUE,"Y총물량";#N/A,#N/A,TRUE,"Y능력";#N/A,#N/A,TRUE,"YKD"}</definedName>
    <definedName name="ㅇㄷㄷ" localSheetId="6" hidden="1">{#N/A,#N/A,TRUE,"Y생산";#N/A,#N/A,TRUE,"Y판매";#N/A,#N/A,TRUE,"Y총물량";#N/A,#N/A,TRUE,"Y능력";#N/A,#N/A,TRUE,"YKD"}</definedName>
    <definedName name="ㅇㄷㄷ" localSheetId="17" hidden="1">{#N/A,#N/A,TRUE,"Y생산";#N/A,#N/A,TRUE,"Y판매";#N/A,#N/A,TRUE,"Y총물량";#N/A,#N/A,TRUE,"Y능력";#N/A,#N/A,TRUE,"YKD"}</definedName>
    <definedName name="ㅇㄷㄷ" localSheetId="13" hidden="1">{#N/A,#N/A,TRUE,"Y생산";#N/A,#N/A,TRUE,"Y판매";#N/A,#N/A,TRUE,"Y총물량";#N/A,#N/A,TRUE,"Y능력";#N/A,#N/A,TRUE,"YKD"}</definedName>
    <definedName name="ㅇㄷㄷ" localSheetId="14" hidden="1">{#N/A,#N/A,TRUE,"Y생산";#N/A,#N/A,TRUE,"Y판매";#N/A,#N/A,TRUE,"Y총물량";#N/A,#N/A,TRUE,"Y능력";#N/A,#N/A,TRUE,"YKD"}</definedName>
    <definedName name="ㅇㄷㄷ" localSheetId="15" hidden="1">{#N/A,#N/A,TRUE,"Y생산";#N/A,#N/A,TRUE,"Y판매";#N/A,#N/A,TRUE,"Y총물량";#N/A,#N/A,TRUE,"Y능력";#N/A,#N/A,TRUE,"YKD"}</definedName>
    <definedName name="ㅇㄷㄷ" hidden="1">{#N/A,#N/A,TRUE,"Y생산";#N/A,#N/A,TRUE,"Y판매";#N/A,#N/A,TRUE,"Y총물량";#N/A,#N/A,TRUE,"Y능력";#N/A,#N/A,TRUE,"YKD"}</definedName>
    <definedName name="ㅇㄷㅇㄷ">BlankMacro1</definedName>
    <definedName name="ㅇㄹ" localSheetId="7" hidden="1">{#N/A,#N/A,FALSE,"단축1";#N/A,#N/A,FALSE,"단축2";#N/A,#N/A,FALSE,"단축3";#N/A,#N/A,FALSE,"장축";#N/A,#N/A,FALSE,"4WD"}</definedName>
    <definedName name="ㅇㄹ" localSheetId="16" hidden="1">{#N/A,#N/A,FALSE,"단축1";#N/A,#N/A,FALSE,"단축2";#N/A,#N/A,FALSE,"단축3";#N/A,#N/A,FALSE,"장축";#N/A,#N/A,FALSE,"4WD"}</definedName>
    <definedName name="ㅇㄹ" localSheetId="6" hidden="1">{#N/A,#N/A,FALSE,"단축1";#N/A,#N/A,FALSE,"단축2";#N/A,#N/A,FALSE,"단축3";#N/A,#N/A,FALSE,"장축";#N/A,#N/A,FALSE,"4WD"}</definedName>
    <definedName name="ㅇㄹ" localSheetId="17" hidden="1">{#N/A,#N/A,FALSE,"단축1";#N/A,#N/A,FALSE,"단축2";#N/A,#N/A,FALSE,"단축3";#N/A,#N/A,FALSE,"장축";#N/A,#N/A,FALSE,"4WD"}</definedName>
    <definedName name="ㅇㄹ" localSheetId="13" hidden="1">{#N/A,#N/A,FALSE,"단축1";#N/A,#N/A,FALSE,"단축2";#N/A,#N/A,FALSE,"단축3";#N/A,#N/A,FALSE,"장축";#N/A,#N/A,FALSE,"4WD"}</definedName>
    <definedName name="ㅇㄹ" localSheetId="14" hidden="1">{#N/A,#N/A,FALSE,"단축1";#N/A,#N/A,FALSE,"단축2";#N/A,#N/A,FALSE,"단축3";#N/A,#N/A,FALSE,"장축";#N/A,#N/A,FALSE,"4WD"}</definedName>
    <definedName name="ㅇㄹ" localSheetId="15" hidden="1">{#N/A,#N/A,FALSE,"단축1";#N/A,#N/A,FALSE,"단축2";#N/A,#N/A,FALSE,"단축3";#N/A,#N/A,FALSE,"장축";#N/A,#N/A,FALSE,"4WD"}</definedName>
    <definedName name="ㅇㄹ" hidden="1">{#N/A,#N/A,FALSE,"단축1";#N/A,#N/A,FALSE,"단축2";#N/A,#N/A,FALSE,"단축3";#N/A,#N/A,FALSE,"장축";#N/A,#N/A,FALSE,"4WD"}</definedName>
    <definedName name="ㅇㄹㄴ" localSheetId="7" hidden="1">{#N/A,#N/A,FALSE,"단축1";#N/A,#N/A,FALSE,"단축2";#N/A,#N/A,FALSE,"단축3";#N/A,#N/A,FALSE,"장축";#N/A,#N/A,FALSE,"4WD"}</definedName>
    <definedName name="ㅇㄹㄴ" localSheetId="16" hidden="1">{#N/A,#N/A,FALSE,"단축1";#N/A,#N/A,FALSE,"단축2";#N/A,#N/A,FALSE,"단축3";#N/A,#N/A,FALSE,"장축";#N/A,#N/A,FALSE,"4WD"}</definedName>
    <definedName name="ㅇㄹㄴ" localSheetId="6" hidden="1">{#N/A,#N/A,FALSE,"단축1";#N/A,#N/A,FALSE,"단축2";#N/A,#N/A,FALSE,"단축3";#N/A,#N/A,FALSE,"장축";#N/A,#N/A,FALSE,"4WD"}</definedName>
    <definedName name="ㅇㄹㄴ" localSheetId="17" hidden="1">{#N/A,#N/A,FALSE,"단축1";#N/A,#N/A,FALSE,"단축2";#N/A,#N/A,FALSE,"단축3";#N/A,#N/A,FALSE,"장축";#N/A,#N/A,FALSE,"4WD"}</definedName>
    <definedName name="ㅇㄹㄴ" localSheetId="13" hidden="1">{#N/A,#N/A,FALSE,"단축1";#N/A,#N/A,FALSE,"단축2";#N/A,#N/A,FALSE,"단축3";#N/A,#N/A,FALSE,"장축";#N/A,#N/A,FALSE,"4WD"}</definedName>
    <definedName name="ㅇㄹㄴ" localSheetId="14" hidden="1">{#N/A,#N/A,FALSE,"단축1";#N/A,#N/A,FALSE,"단축2";#N/A,#N/A,FALSE,"단축3";#N/A,#N/A,FALSE,"장축";#N/A,#N/A,FALSE,"4WD"}</definedName>
    <definedName name="ㅇㄹㄴ" localSheetId="15" hidden="1">{#N/A,#N/A,FALSE,"단축1";#N/A,#N/A,FALSE,"단축2";#N/A,#N/A,FALSE,"단축3";#N/A,#N/A,FALSE,"장축";#N/A,#N/A,FALSE,"4WD"}</definedName>
    <definedName name="ㅇㄹㄴ" hidden="1">{#N/A,#N/A,FALSE,"단축1";#N/A,#N/A,FALSE,"단축2";#N/A,#N/A,FALSE,"단축3";#N/A,#N/A,FALSE,"장축";#N/A,#N/A,FALSE,"4WD"}</definedName>
    <definedName name="ㅇㄹㄴㄴㅇㄹㅇㄹ">#REF!</definedName>
    <definedName name="ㅇㄹㄴㅇㄹ" localSheetId="7" hidden="1">{#N/A,#N/A,FALSE,"단축1";#N/A,#N/A,FALSE,"단축2";#N/A,#N/A,FALSE,"단축3";#N/A,#N/A,FALSE,"장축";#N/A,#N/A,FALSE,"4WD"}</definedName>
    <definedName name="ㅇㄹㄴㅇㄹ" localSheetId="16" hidden="1">{#N/A,#N/A,FALSE,"단축1";#N/A,#N/A,FALSE,"단축2";#N/A,#N/A,FALSE,"단축3";#N/A,#N/A,FALSE,"장축";#N/A,#N/A,FALSE,"4WD"}</definedName>
    <definedName name="ㅇㄹㄴㅇㄹ" localSheetId="17" hidden="1">{#N/A,#N/A,FALSE,"단축1";#N/A,#N/A,FALSE,"단축2";#N/A,#N/A,FALSE,"단축3";#N/A,#N/A,FALSE,"장축";#N/A,#N/A,FALSE,"4WD"}</definedName>
    <definedName name="ㅇㄹㄴㅇㄹ" localSheetId="13" hidden="1">{#N/A,#N/A,FALSE,"단축1";#N/A,#N/A,FALSE,"단축2";#N/A,#N/A,FALSE,"단축3";#N/A,#N/A,FALSE,"장축";#N/A,#N/A,FALSE,"4WD"}</definedName>
    <definedName name="ㅇㄹㄴㅇㄹ" localSheetId="14" hidden="1">{#N/A,#N/A,FALSE,"단축1";#N/A,#N/A,FALSE,"단축2";#N/A,#N/A,FALSE,"단축3";#N/A,#N/A,FALSE,"장축";#N/A,#N/A,FALSE,"4WD"}</definedName>
    <definedName name="ㅇㄹㄴㅇㄹ" localSheetId="15" hidden="1">{#N/A,#N/A,FALSE,"단축1";#N/A,#N/A,FALSE,"단축2";#N/A,#N/A,FALSE,"단축3";#N/A,#N/A,FALSE,"장축";#N/A,#N/A,FALSE,"4WD"}</definedName>
    <definedName name="ㅇㄹㄴㅇㄹ" hidden="1">{#N/A,#N/A,FALSE,"단축1";#N/A,#N/A,FALSE,"단축2";#N/A,#N/A,FALSE,"단축3";#N/A,#N/A,FALSE,"장축";#N/A,#N/A,FALSE,"4WD"}</definedName>
    <definedName name="ㅇㄹㄹ" localSheetId="13">[6]!ㅇㄹㄹ</definedName>
    <definedName name="ㅇㄹㄹ">[7]!ㅇㄹㄹ</definedName>
    <definedName name="ㅇㄹㄹㄹㄴㄹ" localSheetId="7" hidden="1">{#N/A,#N/A,FALSE,"단축1";#N/A,#N/A,FALSE,"단축2";#N/A,#N/A,FALSE,"단축3";#N/A,#N/A,FALSE,"장축";#N/A,#N/A,FALSE,"4WD"}</definedName>
    <definedName name="ㅇㄹㄹㄹㄴㄹ" localSheetId="16" hidden="1">{#N/A,#N/A,FALSE,"단축1";#N/A,#N/A,FALSE,"단축2";#N/A,#N/A,FALSE,"단축3";#N/A,#N/A,FALSE,"장축";#N/A,#N/A,FALSE,"4WD"}</definedName>
    <definedName name="ㅇㄹㄹㄹㄴㄹ" localSheetId="17" hidden="1">{#N/A,#N/A,FALSE,"단축1";#N/A,#N/A,FALSE,"단축2";#N/A,#N/A,FALSE,"단축3";#N/A,#N/A,FALSE,"장축";#N/A,#N/A,FALSE,"4WD"}</definedName>
    <definedName name="ㅇㄹㄹㄹㄴㄹ" localSheetId="13" hidden="1">{#N/A,#N/A,FALSE,"단축1";#N/A,#N/A,FALSE,"단축2";#N/A,#N/A,FALSE,"단축3";#N/A,#N/A,FALSE,"장축";#N/A,#N/A,FALSE,"4WD"}</definedName>
    <definedName name="ㅇㄹㄹㄹㄴㄹ" localSheetId="14" hidden="1">{#N/A,#N/A,FALSE,"단축1";#N/A,#N/A,FALSE,"단축2";#N/A,#N/A,FALSE,"단축3";#N/A,#N/A,FALSE,"장축";#N/A,#N/A,FALSE,"4WD"}</definedName>
    <definedName name="ㅇㄹㄹㄹㄴㄹ" localSheetId="15" hidden="1">{#N/A,#N/A,FALSE,"단축1";#N/A,#N/A,FALSE,"단축2";#N/A,#N/A,FALSE,"단축3";#N/A,#N/A,FALSE,"장축";#N/A,#N/A,FALSE,"4WD"}</definedName>
    <definedName name="ㅇㄹㄹㄹㄴㄹ" hidden="1">{#N/A,#N/A,FALSE,"단축1";#N/A,#N/A,FALSE,"단축2";#N/A,#N/A,FALSE,"단축3";#N/A,#N/A,FALSE,"장축";#N/A,#N/A,FALSE,"4WD"}</definedName>
    <definedName name="ㅇㄹㅇ" localSheetId="6">#REF!</definedName>
    <definedName name="ㅇㄹㅇ">#REF!</definedName>
    <definedName name="ㅇㄹㅇㄹ">#REF!</definedName>
    <definedName name="ㅇㄹㅇㄹㅇㄹ" localSheetId="13">[6]!ㅇㄹㅇㄹㅇㄹ</definedName>
    <definedName name="ㅇㄹㅇㄹㅇㄹ">[7]!ㅇㄹㅇㄹㅇㄹ</definedName>
    <definedName name="ㅇㄹㅇㄹㅇㄹㅇㄴ" localSheetId="7" hidden="1">{#N/A,#N/A,FALSE,"단축1";#N/A,#N/A,FALSE,"단축2";#N/A,#N/A,FALSE,"단축3";#N/A,#N/A,FALSE,"장축";#N/A,#N/A,FALSE,"4WD"}</definedName>
    <definedName name="ㅇㄹㅇㄹㅇㄹㅇㄴ" localSheetId="16" hidden="1">{#N/A,#N/A,FALSE,"단축1";#N/A,#N/A,FALSE,"단축2";#N/A,#N/A,FALSE,"단축3";#N/A,#N/A,FALSE,"장축";#N/A,#N/A,FALSE,"4WD"}</definedName>
    <definedName name="ㅇㄹㅇㄹㅇㄹㅇㄴ" localSheetId="17" hidden="1">{#N/A,#N/A,FALSE,"단축1";#N/A,#N/A,FALSE,"단축2";#N/A,#N/A,FALSE,"단축3";#N/A,#N/A,FALSE,"장축";#N/A,#N/A,FALSE,"4WD"}</definedName>
    <definedName name="ㅇㄹㅇㄹㅇㄹㅇㄴ" localSheetId="13" hidden="1">{#N/A,#N/A,FALSE,"단축1";#N/A,#N/A,FALSE,"단축2";#N/A,#N/A,FALSE,"단축3";#N/A,#N/A,FALSE,"장축";#N/A,#N/A,FALSE,"4WD"}</definedName>
    <definedName name="ㅇㄹㅇㄹㅇㄹㅇㄴ" localSheetId="14" hidden="1">{#N/A,#N/A,FALSE,"단축1";#N/A,#N/A,FALSE,"단축2";#N/A,#N/A,FALSE,"단축3";#N/A,#N/A,FALSE,"장축";#N/A,#N/A,FALSE,"4WD"}</definedName>
    <definedName name="ㅇㄹㅇㄹㅇㄹㅇㄴ" localSheetId="15" hidden="1">{#N/A,#N/A,FALSE,"단축1";#N/A,#N/A,FALSE,"단축2";#N/A,#N/A,FALSE,"단축3";#N/A,#N/A,FALSE,"장축";#N/A,#N/A,FALSE,"4WD"}</definedName>
    <definedName name="ㅇㄹㅇㄹㅇㄹㅇㄴ" hidden="1">{#N/A,#N/A,FALSE,"단축1";#N/A,#N/A,FALSE,"단축2";#N/A,#N/A,FALSE,"단축3";#N/A,#N/A,FALSE,"장축";#N/A,#N/A,FALSE,"4WD"}</definedName>
    <definedName name="ㅇㄹㅇㄻㅇㅎㅁㅇㅎ" localSheetId="7" hidden="1">{#N/A,#N/A,FALSE,"단축1";#N/A,#N/A,FALSE,"단축2";#N/A,#N/A,FALSE,"단축3";#N/A,#N/A,FALSE,"장축";#N/A,#N/A,FALSE,"4WD"}</definedName>
    <definedName name="ㅇㄹㅇㄻㅇㅎㅁㅇㅎ" localSheetId="16" hidden="1">{#N/A,#N/A,FALSE,"단축1";#N/A,#N/A,FALSE,"단축2";#N/A,#N/A,FALSE,"단축3";#N/A,#N/A,FALSE,"장축";#N/A,#N/A,FALSE,"4WD"}</definedName>
    <definedName name="ㅇㄹㅇㄻㅇㅎㅁㅇㅎ" localSheetId="17" hidden="1">{#N/A,#N/A,FALSE,"단축1";#N/A,#N/A,FALSE,"단축2";#N/A,#N/A,FALSE,"단축3";#N/A,#N/A,FALSE,"장축";#N/A,#N/A,FALSE,"4WD"}</definedName>
    <definedName name="ㅇㄹㅇㄻㅇㅎㅁㅇㅎ" localSheetId="13" hidden="1">{#N/A,#N/A,FALSE,"단축1";#N/A,#N/A,FALSE,"단축2";#N/A,#N/A,FALSE,"단축3";#N/A,#N/A,FALSE,"장축";#N/A,#N/A,FALSE,"4WD"}</definedName>
    <definedName name="ㅇㄹㅇㄻㅇㅎㅁㅇㅎ" localSheetId="14" hidden="1">{#N/A,#N/A,FALSE,"단축1";#N/A,#N/A,FALSE,"단축2";#N/A,#N/A,FALSE,"단축3";#N/A,#N/A,FALSE,"장축";#N/A,#N/A,FALSE,"4WD"}</definedName>
    <definedName name="ㅇㄹㅇㄻㅇㅎㅁㅇㅎ" localSheetId="15" hidden="1">{#N/A,#N/A,FALSE,"단축1";#N/A,#N/A,FALSE,"단축2";#N/A,#N/A,FALSE,"단축3";#N/A,#N/A,FALSE,"장축";#N/A,#N/A,FALSE,"4WD"}</definedName>
    <definedName name="ㅇㄹㅇㄻㅇㅎㅁㅇㅎ" hidden="1">{#N/A,#N/A,FALSE,"단축1";#N/A,#N/A,FALSE,"단축2";#N/A,#N/A,FALSE,"단축3";#N/A,#N/A,FALSE,"장축";#N/A,#N/A,FALSE,"4WD"}</definedName>
    <definedName name="ㅇㄹㅇㅁㄹ" localSheetId="7" hidden="1">{#N/A,#N/A,FALSE,"단축1";#N/A,#N/A,FALSE,"단축2";#N/A,#N/A,FALSE,"단축3";#N/A,#N/A,FALSE,"장축";#N/A,#N/A,FALSE,"4WD"}</definedName>
    <definedName name="ㅇㄹㅇㅁㄹ" localSheetId="16" hidden="1">{#N/A,#N/A,FALSE,"단축1";#N/A,#N/A,FALSE,"단축2";#N/A,#N/A,FALSE,"단축3";#N/A,#N/A,FALSE,"장축";#N/A,#N/A,FALSE,"4WD"}</definedName>
    <definedName name="ㅇㄹㅇㅁㄹ" localSheetId="17" hidden="1">{#N/A,#N/A,FALSE,"단축1";#N/A,#N/A,FALSE,"단축2";#N/A,#N/A,FALSE,"단축3";#N/A,#N/A,FALSE,"장축";#N/A,#N/A,FALSE,"4WD"}</definedName>
    <definedName name="ㅇㄹㅇㅁㄹ" localSheetId="13" hidden="1">{#N/A,#N/A,FALSE,"단축1";#N/A,#N/A,FALSE,"단축2";#N/A,#N/A,FALSE,"단축3";#N/A,#N/A,FALSE,"장축";#N/A,#N/A,FALSE,"4WD"}</definedName>
    <definedName name="ㅇㄹㅇㅁㄹ" localSheetId="14" hidden="1">{#N/A,#N/A,FALSE,"단축1";#N/A,#N/A,FALSE,"단축2";#N/A,#N/A,FALSE,"단축3";#N/A,#N/A,FALSE,"장축";#N/A,#N/A,FALSE,"4WD"}</definedName>
    <definedName name="ㅇㄹㅇㅁㄹ" localSheetId="15" hidden="1">{#N/A,#N/A,FALSE,"단축1";#N/A,#N/A,FALSE,"단축2";#N/A,#N/A,FALSE,"단축3";#N/A,#N/A,FALSE,"장축";#N/A,#N/A,FALSE,"4WD"}</definedName>
    <definedName name="ㅇㄹㅇㅁㄹ" hidden="1">{#N/A,#N/A,FALSE,"단축1";#N/A,#N/A,FALSE,"단축2";#N/A,#N/A,FALSE,"단축3";#N/A,#N/A,FALSE,"장축";#N/A,#N/A,FALSE,"4WD"}</definedName>
    <definedName name="ㅇㄹ호" localSheetId="7" hidden="1">{#N/A,#N/A,FALSE,"단축1";#N/A,#N/A,FALSE,"단축2";#N/A,#N/A,FALSE,"단축3";#N/A,#N/A,FALSE,"장축";#N/A,#N/A,FALSE,"4WD"}</definedName>
    <definedName name="ㅇㄹ호" localSheetId="16" hidden="1">{#N/A,#N/A,FALSE,"단축1";#N/A,#N/A,FALSE,"단축2";#N/A,#N/A,FALSE,"단축3";#N/A,#N/A,FALSE,"장축";#N/A,#N/A,FALSE,"4WD"}</definedName>
    <definedName name="ㅇㄹ호" localSheetId="17" hidden="1">{#N/A,#N/A,FALSE,"단축1";#N/A,#N/A,FALSE,"단축2";#N/A,#N/A,FALSE,"단축3";#N/A,#N/A,FALSE,"장축";#N/A,#N/A,FALSE,"4WD"}</definedName>
    <definedName name="ㅇㄹ호" localSheetId="13" hidden="1">{#N/A,#N/A,FALSE,"단축1";#N/A,#N/A,FALSE,"단축2";#N/A,#N/A,FALSE,"단축3";#N/A,#N/A,FALSE,"장축";#N/A,#N/A,FALSE,"4WD"}</definedName>
    <definedName name="ㅇㄹ호" localSheetId="14" hidden="1">{#N/A,#N/A,FALSE,"단축1";#N/A,#N/A,FALSE,"단축2";#N/A,#N/A,FALSE,"단축3";#N/A,#N/A,FALSE,"장축";#N/A,#N/A,FALSE,"4WD"}</definedName>
    <definedName name="ㅇㄹ호" localSheetId="15" hidden="1">{#N/A,#N/A,FALSE,"단축1";#N/A,#N/A,FALSE,"단축2";#N/A,#N/A,FALSE,"단축3";#N/A,#N/A,FALSE,"장축";#N/A,#N/A,FALSE,"4WD"}</definedName>
    <definedName name="ㅇㄹ호" hidden="1">{#N/A,#N/A,FALSE,"단축1";#N/A,#N/A,FALSE,"단축2";#N/A,#N/A,FALSE,"단축3";#N/A,#N/A,FALSE,"장축";#N/A,#N/A,FALSE,"4WD"}</definedName>
    <definedName name="ㅇ러">#REF!</definedName>
    <definedName name="ㅇ로ㅗㅇㄹ" localSheetId="7">BlankMacro1</definedName>
    <definedName name="ㅇ로ㅗㅇㄹ" localSheetId="16">BlankMacro1</definedName>
    <definedName name="ㅇ로ㅗㅇㄹ" localSheetId="17">BlankMacro1</definedName>
    <definedName name="ㅇ로ㅗㅇㄹ" localSheetId="10">BlankMacro1</definedName>
    <definedName name="ㅇ로ㅗㅇㄹ" localSheetId="8">BlankMacro1</definedName>
    <definedName name="ㅇ로ㅗㅇㄹ" localSheetId="0">BlankMacro1</definedName>
    <definedName name="ㅇ로ㅗㅇㄹ" localSheetId="13">BlankMacro1</definedName>
    <definedName name="ㅇ로ㅗㅇㄹ" localSheetId="14">BlankMacro1</definedName>
    <definedName name="ㅇ로ㅗㅇㄹ" localSheetId="11">BlankMacro1</definedName>
    <definedName name="ㅇ로ㅗㅇㄹ" localSheetId="15">BlankMacro1</definedName>
    <definedName name="ㅇ로ㅗㅇㄹ">BlankMacro1</definedName>
    <definedName name="ㅇ로ㅛ" localSheetId="7">#REF!</definedName>
    <definedName name="ㅇ로ㅛ">#REF!</definedName>
    <definedName name="ㅇ롱" localSheetId="7" hidden="1">{#N/A,#N/A,FALSE,"단축1";#N/A,#N/A,FALSE,"단축2";#N/A,#N/A,FALSE,"단축3";#N/A,#N/A,FALSE,"장축";#N/A,#N/A,FALSE,"4WD"}</definedName>
    <definedName name="ㅇ롱" localSheetId="16" hidden="1">{#N/A,#N/A,FALSE,"단축1";#N/A,#N/A,FALSE,"단축2";#N/A,#N/A,FALSE,"단축3";#N/A,#N/A,FALSE,"장축";#N/A,#N/A,FALSE,"4WD"}</definedName>
    <definedName name="ㅇ롱" localSheetId="6" hidden="1">{#N/A,#N/A,FALSE,"단축1";#N/A,#N/A,FALSE,"단축2";#N/A,#N/A,FALSE,"단축3";#N/A,#N/A,FALSE,"장축";#N/A,#N/A,FALSE,"4WD"}</definedName>
    <definedName name="ㅇ롱" localSheetId="17" hidden="1">{#N/A,#N/A,FALSE,"단축1";#N/A,#N/A,FALSE,"단축2";#N/A,#N/A,FALSE,"단축3";#N/A,#N/A,FALSE,"장축";#N/A,#N/A,FALSE,"4WD"}</definedName>
    <definedName name="ㅇ롱" localSheetId="13" hidden="1">{#N/A,#N/A,FALSE,"단축1";#N/A,#N/A,FALSE,"단축2";#N/A,#N/A,FALSE,"단축3";#N/A,#N/A,FALSE,"장축";#N/A,#N/A,FALSE,"4WD"}</definedName>
    <definedName name="ㅇ롱" localSheetId="14" hidden="1">{#N/A,#N/A,FALSE,"단축1";#N/A,#N/A,FALSE,"단축2";#N/A,#N/A,FALSE,"단축3";#N/A,#N/A,FALSE,"장축";#N/A,#N/A,FALSE,"4WD"}</definedName>
    <definedName name="ㅇ롱" localSheetId="15" hidden="1">{#N/A,#N/A,FALSE,"단축1";#N/A,#N/A,FALSE,"단축2";#N/A,#N/A,FALSE,"단축3";#N/A,#N/A,FALSE,"장축";#N/A,#N/A,FALSE,"4WD"}</definedName>
    <definedName name="ㅇ롱" hidden="1">{#N/A,#N/A,FALSE,"단축1";#N/A,#N/A,FALSE,"단축2";#N/A,#N/A,FALSE,"단축3";#N/A,#N/A,FALSE,"장축";#N/A,#N/A,FALSE,"4WD"}</definedName>
    <definedName name="ㅇ롱ㄹ" localSheetId="6">#REF!</definedName>
    <definedName name="ㅇ롱ㄹ">#REF!</definedName>
    <definedName name="ㅇ롱로" localSheetId="6">#REF!</definedName>
    <definedName name="ㅇ롱로">#REF!</definedName>
    <definedName name="ㅇ류" localSheetId="7" hidden="1">{#N/A,#N/A,FALSE,"단축1";#N/A,#N/A,FALSE,"단축2";#N/A,#N/A,FALSE,"단축3";#N/A,#N/A,FALSE,"장축";#N/A,#N/A,FALSE,"4WD"}</definedName>
    <definedName name="ㅇ류" localSheetId="16" hidden="1">{#N/A,#N/A,FALSE,"단축1";#N/A,#N/A,FALSE,"단축2";#N/A,#N/A,FALSE,"단축3";#N/A,#N/A,FALSE,"장축";#N/A,#N/A,FALSE,"4WD"}</definedName>
    <definedName name="ㅇ류" localSheetId="6" hidden="1">{#N/A,#N/A,FALSE,"단축1";#N/A,#N/A,FALSE,"단축2";#N/A,#N/A,FALSE,"단축3";#N/A,#N/A,FALSE,"장축";#N/A,#N/A,FALSE,"4WD"}</definedName>
    <definedName name="ㅇ류" localSheetId="17" hidden="1">{#N/A,#N/A,FALSE,"단축1";#N/A,#N/A,FALSE,"단축2";#N/A,#N/A,FALSE,"단축3";#N/A,#N/A,FALSE,"장축";#N/A,#N/A,FALSE,"4WD"}</definedName>
    <definedName name="ㅇ류" localSheetId="13" hidden="1">{#N/A,#N/A,FALSE,"단축1";#N/A,#N/A,FALSE,"단축2";#N/A,#N/A,FALSE,"단축3";#N/A,#N/A,FALSE,"장축";#N/A,#N/A,FALSE,"4WD"}</definedName>
    <definedName name="ㅇ류" localSheetId="14" hidden="1">{#N/A,#N/A,FALSE,"단축1";#N/A,#N/A,FALSE,"단축2";#N/A,#N/A,FALSE,"단축3";#N/A,#N/A,FALSE,"장축";#N/A,#N/A,FALSE,"4WD"}</definedName>
    <definedName name="ㅇ류" localSheetId="15" hidden="1">{#N/A,#N/A,FALSE,"단축1";#N/A,#N/A,FALSE,"단축2";#N/A,#N/A,FALSE,"단축3";#N/A,#N/A,FALSE,"장축";#N/A,#N/A,FALSE,"4WD"}</definedName>
    <definedName name="ㅇ류" hidden="1">{#N/A,#N/A,FALSE,"단축1";#N/A,#N/A,FALSE,"단축2";#N/A,#N/A,FALSE,"단축3";#N/A,#N/A,FALSE,"장축";#N/A,#N/A,FALSE,"4WD"}</definedName>
    <definedName name="ㅇ륭" localSheetId="7" hidden="1">{#N/A,#N/A,FALSE,"단축1";#N/A,#N/A,FALSE,"단축2";#N/A,#N/A,FALSE,"단축3";#N/A,#N/A,FALSE,"장축";#N/A,#N/A,FALSE,"4WD"}</definedName>
    <definedName name="ㅇ륭" localSheetId="16" hidden="1">{#N/A,#N/A,FALSE,"단축1";#N/A,#N/A,FALSE,"단축2";#N/A,#N/A,FALSE,"단축3";#N/A,#N/A,FALSE,"장축";#N/A,#N/A,FALSE,"4WD"}</definedName>
    <definedName name="ㅇ륭" localSheetId="6" hidden="1">{#N/A,#N/A,FALSE,"단축1";#N/A,#N/A,FALSE,"단축2";#N/A,#N/A,FALSE,"단축3";#N/A,#N/A,FALSE,"장축";#N/A,#N/A,FALSE,"4WD"}</definedName>
    <definedName name="ㅇ륭" localSheetId="17" hidden="1">{#N/A,#N/A,FALSE,"단축1";#N/A,#N/A,FALSE,"단축2";#N/A,#N/A,FALSE,"단축3";#N/A,#N/A,FALSE,"장축";#N/A,#N/A,FALSE,"4WD"}</definedName>
    <definedName name="ㅇ륭" localSheetId="13" hidden="1">{#N/A,#N/A,FALSE,"단축1";#N/A,#N/A,FALSE,"단축2";#N/A,#N/A,FALSE,"단축3";#N/A,#N/A,FALSE,"장축";#N/A,#N/A,FALSE,"4WD"}</definedName>
    <definedName name="ㅇ륭" localSheetId="14" hidden="1">{#N/A,#N/A,FALSE,"단축1";#N/A,#N/A,FALSE,"단축2";#N/A,#N/A,FALSE,"단축3";#N/A,#N/A,FALSE,"장축";#N/A,#N/A,FALSE,"4WD"}</definedName>
    <definedName name="ㅇ륭" localSheetId="15" hidden="1">{#N/A,#N/A,FALSE,"단축1";#N/A,#N/A,FALSE,"단축2";#N/A,#N/A,FALSE,"단축3";#N/A,#N/A,FALSE,"장축";#N/A,#N/A,FALSE,"4WD"}</definedName>
    <definedName name="ㅇ륭" hidden="1">{#N/A,#N/A,FALSE,"단축1";#N/A,#N/A,FALSE,"단축2";#N/A,#N/A,FALSE,"단축3";#N/A,#N/A,FALSE,"장축";#N/A,#N/A,FALSE,"4WD"}</definedName>
    <definedName name="ㅇㄻㄴㅇ롸ㅣ" localSheetId="7" hidden="1">{#N/A,#N/A,FALSE,"단축1";#N/A,#N/A,FALSE,"단축2";#N/A,#N/A,FALSE,"단축3";#N/A,#N/A,FALSE,"장축";#N/A,#N/A,FALSE,"4WD"}</definedName>
    <definedName name="ㅇㄻㄴㅇ롸ㅣ" localSheetId="16" hidden="1">{#N/A,#N/A,FALSE,"단축1";#N/A,#N/A,FALSE,"단축2";#N/A,#N/A,FALSE,"단축3";#N/A,#N/A,FALSE,"장축";#N/A,#N/A,FALSE,"4WD"}</definedName>
    <definedName name="ㅇㄻㄴㅇ롸ㅣ" localSheetId="17" hidden="1">{#N/A,#N/A,FALSE,"단축1";#N/A,#N/A,FALSE,"단축2";#N/A,#N/A,FALSE,"단축3";#N/A,#N/A,FALSE,"장축";#N/A,#N/A,FALSE,"4WD"}</definedName>
    <definedName name="ㅇㄻㄴㅇ롸ㅣ" localSheetId="13" hidden="1">{#N/A,#N/A,FALSE,"단축1";#N/A,#N/A,FALSE,"단축2";#N/A,#N/A,FALSE,"단축3";#N/A,#N/A,FALSE,"장축";#N/A,#N/A,FALSE,"4WD"}</definedName>
    <definedName name="ㅇㄻㄴㅇ롸ㅣ" localSheetId="14" hidden="1">{#N/A,#N/A,FALSE,"단축1";#N/A,#N/A,FALSE,"단축2";#N/A,#N/A,FALSE,"단축3";#N/A,#N/A,FALSE,"장축";#N/A,#N/A,FALSE,"4WD"}</definedName>
    <definedName name="ㅇㄻㄴㅇ롸ㅣ" localSheetId="15" hidden="1">{#N/A,#N/A,FALSE,"단축1";#N/A,#N/A,FALSE,"단축2";#N/A,#N/A,FALSE,"단축3";#N/A,#N/A,FALSE,"장축";#N/A,#N/A,FALSE,"4WD"}</definedName>
    <definedName name="ㅇㄻㄴㅇ롸ㅣ" hidden="1">{#N/A,#N/A,FALSE,"단축1";#N/A,#N/A,FALSE,"단축2";#N/A,#N/A,FALSE,"단축3";#N/A,#N/A,FALSE,"장축";#N/A,#N/A,FALSE,"4WD"}</definedName>
    <definedName name="ㅇㄻㄴㅇㄻㄴ" localSheetId="6">#REF!</definedName>
    <definedName name="ㅇㄻㄴㅇㄻㄴ">#REF!</definedName>
    <definedName name="ㅇㅀ">#REF!</definedName>
    <definedName name="ㅇㅀㅁ" localSheetId="7" hidden="1">{#N/A,#N/A,FALSE,"단축1";#N/A,#N/A,FALSE,"단축2";#N/A,#N/A,FALSE,"단축3";#N/A,#N/A,FALSE,"장축";#N/A,#N/A,FALSE,"4WD"}</definedName>
    <definedName name="ㅇㅀㅁ" localSheetId="16" hidden="1">{#N/A,#N/A,FALSE,"단축1";#N/A,#N/A,FALSE,"단축2";#N/A,#N/A,FALSE,"단축3";#N/A,#N/A,FALSE,"장축";#N/A,#N/A,FALSE,"4WD"}</definedName>
    <definedName name="ㅇㅀㅁ" localSheetId="17" hidden="1">{#N/A,#N/A,FALSE,"단축1";#N/A,#N/A,FALSE,"단축2";#N/A,#N/A,FALSE,"단축3";#N/A,#N/A,FALSE,"장축";#N/A,#N/A,FALSE,"4WD"}</definedName>
    <definedName name="ㅇㅀㅁ" localSheetId="13" hidden="1">{#N/A,#N/A,FALSE,"단축1";#N/A,#N/A,FALSE,"단축2";#N/A,#N/A,FALSE,"단축3";#N/A,#N/A,FALSE,"장축";#N/A,#N/A,FALSE,"4WD"}</definedName>
    <definedName name="ㅇㅀㅁ" localSheetId="14" hidden="1">{#N/A,#N/A,FALSE,"단축1";#N/A,#N/A,FALSE,"단축2";#N/A,#N/A,FALSE,"단축3";#N/A,#N/A,FALSE,"장축";#N/A,#N/A,FALSE,"4WD"}</definedName>
    <definedName name="ㅇㅀㅁ" localSheetId="15" hidden="1">{#N/A,#N/A,FALSE,"단축1";#N/A,#N/A,FALSE,"단축2";#N/A,#N/A,FALSE,"단축3";#N/A,#N/A,FALSE,"장축";#N/A,#N/A,FALSE,"4WD"}</definedName>
    <definedName name="ㅇㅀㅁ" hidden="1">{#N/A,#N/A,FALSE,"단축1";#N/A,#N/A,FALSE,"단축2";#N/A,#N/A,FALSE,"단축3";#N/A,#N/A,FALSE,"장축";#N/A,#N/A,FALSE,"4WD"}</definedName>
    <definedName name="ㅇㅀㅎ" localSheetId="7" hidden="1">{#N/A,#N/A,FALSE,"단축1";#N/A,#N/A,FALSE,"단축2";#N/A,#N/A,FALSE,"단축3";#N/A,#N/A,FALSE,"장축";#N/A,#N/A,FALSE,"4WD"}</definedName>
    <definedName name="ㅇㅀㅎ" localSheetId="16" hidden="1">{#N/A,#N/A,FALSE,"단축1";#N/A,#N/A,FALSE,"단축2";#N/A,#N/A,FALSE,"단축3";#N/A,#N/A,FALSE,"장축";#N/A,#N/A,FALSE,"4WD"}</definedName>
    <definedName name="ㅇㅀㅎ" localSheetId="17" hidden="1">{#N/A,#N/A,FALSE,"단축1";#N/A,#N/A,FALSE,"단축2";#N/A,#N/A,FALSE,"단축3";#N/A,#N/A,FALSE,"장축";#N/A,#N/A,FALSE,"4WD"}</definedName>
    <definedName name="ㅇㅀㅎ" localSheetId="13" hidden="1">{#N/A,#N/A,FALSE,"단축1";#N/A,#N/A,FALSE,"단축2";#N/A,#N/A,FALSE,"단축3";#N/A,#N/A,FALSE,"장축";#N/A,#N/A,FALSE,"4WD"}</definedName>
    <definedName name="ㅇㅀㅎ" localSheetId="14" hidden="1">{#N/A,#N/A,FALSE,"단축1";#N/A,#N/A,FALSE,"단축2";#N/A,#N/A,FALSE,"단축3";#N/A,#N/A,FALSE,"장축";#N/A,#N/A,FALSE,"4WD"}</definedName>
    <definedName name="ㅇㅀㅎ" localSheetId="15" hidden="1">{#N/A,#N/A,FALSE,"단축1";#N/A,#N/A,FALSE,"단축2";#N/A,#N/A,FALSE,"단축3";#N/A,#N/A,FALSE,"장축";#N/A,#N/A,FALSE,"4WD"}</definedName>
    <definedName name="ㅇㅀㅎ" hidden="1">{#N/A,#N/A,FALSE,"단축1";#N/A,#N/A,FALSE,"단축2";#N/A,#N/A,FALSE,"단축3";#N/A,#N/A,FALSE,"장축";#N/A,#N/A,FALSE,"4WD"}</definedName>
    <definedName name="ㅇㅀ호" localSheetId="7" hidden="1">{#N/A,#N/A,FALSE,"단축1";#N/A,#N/A,FALSE,"단축2";#N/A,#N/A,FALSE,"단축3";#N/A,#N/A,FALSE,"장축";#N/A,#N/A,FALSE,"4WD"}</definedName>
    <definedName name="ㅇㅀ호" localSheetId="16" hidden="1">{#N/A,#N/A,FALSE,"단축1";#N/A,#N/A,FALSE,"단축2";#N/A,#N/A,FALSE,"단축3";#N/A,#N/A,FALSE,"장축";#N/A,#N/A,FALSE,"4WD"}</definedName>
    <definedName name="ㅇㅀ호" localSheetId="6" hidden="1">{#N/A,#N/A,FALSE,"단축1";#N/A,#N/A,FALSE,"단축2";#N/A,#N/A,FALSE,"단축3";#N/A,#N/A,FALSE,"장축";#N/A,#N/A,FALSE,"4WD"}</definedName>
    <definedName name="ㅇㅀ호" localSheetId="17" hidden="1">{#N/A,#N/A,FALSE,"단축1";#N/A,#N/A,FALSE,"단축2";#N/A,#N/A,FALSE,"단축3";#N/A,#N/A,FALSE,"장축";#N/A,#N/A,FALSE,"4WD"}</definedName>
    <definedName name="ㅇㅀ호" localSheetId="13" hidden="1">{#N/A,#N/A,FALSE,"단축1";#N/A,#N/A,FALSE,"단축2";#N/A,#N/A,FALSE,"단축3";#N/A,#N/A,FALSE,"장축";#N/A,#N/A,FALSE,"4WD"}</definedName>
    <definedName name="ㅇㅀ호" localSheetId="14" hidden="1">{#N/A,#N/A,FALSE,"단축1";#N/A,#N/A,FALSE,"단축2";#N/A,#N/A,FALSE,"단축3";#N/A,#N/A,FALSE,"장축";#N/A,#N/A,FALSE,"4WD"}</definedName>
    <definedName name="ㅇㅀ호" localSheetId="15" hidden="1">{#N/A,#N/A,FALSE,"단축1";#N/A,#N/A,FALSE,"단축2";#N/A,#N/A,FALSE,"단축3";#N/A,#N/A,FALSE,"장축";#N/A,#N/A,FALSE,"4WD"}</definedName>
    <definedName name="ㅇㅀ호" hidden="1">{#N/A,#N/A,FALSE,"단축1";#N/A,#N/A,FALSE,"단축2";#N/A,#N/A,FALSE,"단축3";#N/A,#N/A,FALSE,"장축";#N/A,#N/A,FALSE,"4WD"}</definedName>
    <definedName name="ㅇㅁㄴㅇ" localSheetId="7" hidden="1">{#N/A,#N/A,FALSE,"단축1";#N/A,#N/A,FALSE,"단축2";#N/A,#N/A,FALSE,"단축3";#N/A,#N/A,FALSE,"장축";#N/A,#N/A,FALSE,"4WD"}</definedName>
    <definedName name="ㅇㅁㄴㅇ" localSheetId="16" hidden="1">{#N/A,#N/A,FALSE,"단축1";#N/A,#N/A,FALSE,"단축2";#N/A,#N/A,FALSE,"단축3";#N/A,#N/A,FALSE,"장축";#N/A,#N/A,FALSE,"4WD"}</definedName>
    <definedName name="ㅇㅁㄴㅇ" localSheetId="6" hidden="1">{#N/A,#N/A,FALSE,"단축1";#N/A,#N/A,FALSE,"단축2";#N/A,#N/A,FALSE,"단축3";#N/A,#N/A,FALSE,"장축";#N/A,#N/A,FALSE,"4WD"}</definedName>
    <definedName name="ㅇㅁㄴㅇ" localSheetId="17" hidden="1">{#N/A,#N/A,FALSE,"단축1";#N/A,#N/A,FALSE,"단축2";#N/A,#N/A,FALSE,"단축3";#N/A,#N/A,FALSE,"장축";#N/A,#N/A,FALSE,"4WD"}</definedName>
    <definedName name="ㅇㅁㄴㅇ" localSheetId="13" hidden="1">{#N/A,#N/A,FALSE,"단축1";#N/A,#N/A,FALSE,"단축2";#N/A,#N/A,FALSE,"단축3";#N/A,#N/A,FALSE,"장축";#N/A,#N/A,FALSE,"4WD"}</definedName>
    <definedName name="ㅇㅁㄴㅇ" localSheetId="14" hidden="1">{#N/A,#N/A,FALSE,"단축1";#N/A,#N/A,FALSE,"단축2";#N/A,#N/A,FALSE,"단축3";#N/A,#N/A,FALSE,"장축";#N/A,#N/A,FALSE,"4WD"}</definedName>
    <definedName name="ㅇㅁㄴㅇ" localSheetId="15" hidden="1">{#N/A,#N/A,FALSE,"단축1";#N/A,#N/A,FALSE,"단축2";#N/A,#N/A,FALSE,"단축3";#N/A,#N/A,FALSE,"장축";#N/A,#N/A,FALSE,"4WD"}</definedName>
    <definedName name="ㅇㅁㄴㅇ" hidden="1">{#N/A,#N/A,FALSE,"단축1";#N/A,#N/A,FALSE,"단축2";#N/A,#N/A,FALSE,"단축3";#N/A,#N/A,FALSE,"장축";#N/A,#N/A,FALSE,"4WD"}</definedName>
    <definedName name="ㅇ쇼ㅓ">#N/A</definedName>
    <definedName name="ㅇㅇ" localSheetId="7" hidden="1">{#N/A,#N/A,FALSE,"단축1";#N/A,#N/A,FALSE,"단축2";#N/A,#N/A,FALSE,"단축3";#N/A,#N/A,FALSE,"장축";#N/A,#N/A,FALSE,"4WD"}</definedName>
    <definedName name="ㅇㅇ" localSheetId="16" hidden="1">{#N/A,#N/A,FALSE,"단축1";#N/A,#N/A,FALSE,"단축2";#N/A,#N/A,FALSE,"단축3";#N/A,#N/A,FALSE,"장축";#N/A,#N/A,FALSE,"4WD"}</definedName>
    <definedName name="ㅇㅇ" localSheetId="6">#REF!</definedName>
    <definedName name="ㅇㅇ" localSheetId="17" hidden="1">{#N/A,#N/A,FALSE,"단축1";#N/A,#N/A,FALSE,"단축2";#N/A,#N/A,FALSE,"단축3";#N/A,#N/A,FALSE,"장축";#N/A,#N/A,FALSE,"4WD"}</definedName>
    <definedName name="ㅇㅇ" localSheetId="13" hidden="1">{#N/A,#N/A,FALSE,"단축1";#N/A,#N/A,FALSE,"단축2";#N/A,#N/A,FALSE,"단축3";#N/A,#N/A,FALSE,"장축";#N/A,#N/A,FALSE,"4WD"}</definedName>
    <definedName name="ㅇㅇ" localSheetId="14" hidden="1">{#N/A,#N/A,FALSE,"단축1";#N/A,#N/A,FALSE,"단축2";#N/A,#N/A,FALSE,"단축3";#N/A,#N/A,FALSE,"장축";#N/A,#N/A,FALSE,"4WD"}</definedName>
    <definedName name="ㅇㅇ" localSheetId="15" hidden="1">{#N/A,#N/A,FALSE,"단축1";#N/A,#N/A,FALSE,"단축2";#N/A,#N/A,FALSE,"단축3";#N/A,#N/A,FALSE,"장축";#N/A,#N/A,FALSE,"4WD"}</definedName>
    <definedName name="ㅇㅇ" hidden="1">{#N/A,#N/A,FALSE,"단축1";#N/A,#N/A,FALSE,"단축2";#N/A,#N/A,FALSE,"단축3";#N/A,#N/A,FALSE,"장축";#N/A,#N/A,FALSE,"4WD"}</definedName>
    <definedName name="ㅇㅇㄹㄹ" localSheetId="7" hidden="1">{#N/A,#N/A,FALSE,"표지";#N/A,#N/A,FALSE,"전제";#N/A,#N/A,FALSE,"손익-자 (2)";#N/A,#N/A,FALSE,"손익-자";#N/A,#N/A,FALSE,"손익-마 (2)";#N/A,#N/A,FALSE,"손익-마";#N/A,#N/A,FALSE,"총손최종"}</definedName>
    <definedName name="ㅇㅇㄹㄹ" localSheetId="16" hidden="1">{#N/A,#N/A,FALSE,"표지";#N/A,#N/A,FALSE,"전제";#N/A,#N/A,FALSE,"손익-자 (2)";#N/A,#N/A,FALSE,"손익-자";#N/A,#N/A,FALSE,"손익-마 (2)";#N/A,#N/A,FALSE,"손익-마";#N/A,#N/A,FALSE,"총손최종"}</definedName>
    <definedName name="ㅇㅇㄹㄹ" localSheetId="6" hidden="1">{#N/A,#N/A,FALSE,"표지";#N/A,#N/A,FALSE,"전제";#N/A,#N/A,FALSE,"손익-자 (2)";#N/A,#N/A,FALSE,"손익-자";#N/A,#N/A,FALSE,"손익-마 (2)";#N/A,#N/A,FALSE,"손익-마";#N/A,#N/A,FALSE,"총손최종"}</definedName>
    <definedName name="ㅇㅇㄹㄹ" localSheetId="17" hidden="1">{#N/A,#N/A,FALSE,"표지";#N/A,#N/A,FALSE,"전제";#N/A,#N/A,FALSE,"손익-자 (2)";#N/A,#N/A,FALSE,"손익-자";#N/A,#N/A,FALSE,"손익-마 (2)";#N/A,#N/A,FALSE,"손익-마";#N/A,#N/A,FALSE,"총손최종"}</definedName>
    <definedName name="ㅇㅇㄹㄹ" localSheetId="13" hidden="1">{#N/A,#N/A,FALSE,"표지";#N/A,#N/A,FALSE,"전제";#N/A,#N/A,FALSE,"손익-자 (2)";#N/A,#N/A,FALSE,"손익-자";#N/A,#N/A,FALSE,"손익-마 (2)";#N/A,#N/A,FALSE,"손익-마";#N/A,#N/A,FALSE,"총손최종"}</definedName>
    <definedName name="ㅇㅇㄹㄹ" localSheetId="14" hidden="1">{#N/A,#N/A,FALSE,"표지";#N/A,#N/A,FALSE,"전제";#N/A,#N/A,FALSE,"손익-자 (2)";#N/A,#N/A,FALSE,"손익-자";#N/A,#N/A,FALSE,"손익-마 (2)";#N/A,#N/A,FALSE,"손익-마";#N/A,#N/A,FALSE,"총손최종"}</definedName>
    <definedName name="ㅇㅇㄹㄹ" localSheetId="15" hidden="1">{#N/A,#N/A,FALSE,"표지";#N/A,#N/A,FALSE,"전제";#N/A,#N/A,FALSE,"손익-자 (2)";#N/A,#N/A,FALSE,"손익-자";#N/A,#N/A,FALSE,"손익-마 (2)";#N/A,#N/A,FALSE,"손익-마";#N/A,#N/A,FALSE,"총손최종"}</definedName>
    <definedName name="ㅇㅇㄹㄹ" hidden="1">{#N/A,#N/A,FALSE,"표지";#N/A,#N/A,FALSE,"전제";#N/A,#N/A,FALSE,"손익-자 (2)";#N/A,#N/A,FALSE,"손익-자";#N/A,#N/A,FALSE,"손익-마 (2)";#N/A,#N/A,FALSE,"손익-마";#N/A,#N/A,FALSE,"총손최종"}</definedName>
    <definedName name="ㅇㅇㅇ" localSheetId="7" hidden="1">{#N/A,#N/A,FALSE,"단축1";#N/A,#N/A,FALSE,"단축2";#N/A,#N/A,FALSE,"단축3";#N/A,#N/A,FALSE,"장축";#N/A,#N/A,FALSE,"4WD"}</definedName>
    <definedName name="ㅇㅇㅇ" localSheetId="16" hidden="1">{#N/A,#N/A,FALSE,"단축1";#N/A,#N/A,FALSE,"단축2";#N/A,#N/A,FALSE,"단축3";#N/A,#N/A,FALSE,"장축";#N/A,#N/A,FALSE,"4WD"}</definedName>
    <definedName name="ㅇㅇㅇ" localSheetId="6">BlankMacro1</definedName>
    <definedName name="ㅇㅇㅇ" localSheetId="17" hidden="1">{#N/A,#N/A,FALSE,"단축1";#N/A,#N/A,FALSE,"단축2";#N/A,#N/A,FALSE,"단축3";#N/A,#N/A,FALSE,"장축";#N/A,#N/A,FALSE,"4WD"}</definedName>
    <definedName name="ㅇㅇㅇ" localSheetId="13" hidden="1">{#N/A,#N/A,FALSE,"단축1";#N/A,#N/A,FALSE,"단축2";#N/A,#N/A,FALSE,"단축3";#N/A,#N/A,FALSE,"장축";#N/A,#N/A,FALSE,"4WD"}</definedName>
    <definedName name="ㅇㅇㅇ" localSheetId="14" hidden="1">{#N/A,#N/A,FALSE,"단축1";#N/A,#N/A,FALSE,"단축2";#N/A,#N/A,FALSE,"단축3";#N/A,#N/A,FALSE,"장축";#N/A,#N/A,FALSE,"4WD"}</definedName>
    <definedName name="ㅇㅇㅇ" localSheetId="15" hidden="1">{#N/A,#N/A,FALSE,"단축1";#N/A,#N/A,FALSE,"단축2";#N/A,#N/A,FALSE,"단축3";#N/A,#N/A,FALSE,"장축";#N/A,#N/A,FALSE,"4WD"}</definedName>
    <definedName name="ㅇㅇㅇ" hidden="1">{#N/A,#N/A,FALSE,"단축1";#N/A,#N/A,FALSE,"단축2";#N/A,#N/A,FALSE,"단축3";#N/A,#N/A,FALSE,"장축";#N/A,#N/A,FALSE,"4WD"}</definedName>
    <definedName name="ㅇㅇㅇ111" localSheetId="7" hidden="1">{#N/A,#N/A,FALSE,"단축1";#N/A,#N/A,FALSE,"단축2";#N/A,#N/A,FALSE,"단축3";#N/A,#N/A,FALSE,"장축";#N/A,#N/A,FALSE,"4WD"}</definedName>
    <definedName name="ㅇㅇㅇ111" localSheetId="16" hidden="1">{#N/A,#N/A,FALSE,"단축1";#N/A,#N/A,FALSE,"단축2";#N/A,#N/A,FALSE,"단축3";#N/A,#N/A,FALSE,"장축";#N/A,#N/A,FALSE,"4WD"}</definedName>
    <definedName name="ㅇㅇㅇ111" localSheetId="17" hidden="1">{#N/A,#N/A,FALSE,"단축1";#N/A,#N/A,FALSE,"단축2";#N/A,#N/A,FALSE,"단축3";#N/A,#N/A,FALSE,"장축";#N/A,#N/A,FALSE,"4WD"}</definedName>
    <definedName name="ㅇㅇㅇ111" localSheetId="13" hidden="1">{#N/A,#N/A,FALSE,"단축1";#N/A,#N/A,FALSE,"단축2";#N/A,#N/A,FALSE,"단축3";#N/A,#N/A,FALSE,"장축";#N/A,#N/A,FALSE,"4WD"}</definedName>
    <definedName name="ㅇㅇㅇ111" localSheetId="14" hidden="1">{#N/A,#N/A,FALSE,"단축1";#N/A,#N/A,FALSE,"단축2";#N/A,#N/A,FALSE,"단축3";#N/A,#N/A,FALSE,"장축";#N/A,#N/A,FALSE,"4WD"}</definedName>
    <definedName name="ㅇㅇㅇ111" localSheetId="15" hidden="1">{#N/A,#N/A,FALSE,"단축1";#N/A,#N/A,FALSE,"단축2";#N/A,#N/A,FALSE,"단축3";#N/A,#N/A,FALSE,"장축";#N/A,#N/A,FALSE,"4WD"}</definedName>
    <definedName name="ㅇㅇㅇ111" hidden="1">{#N/A,#N/A,FALSE,"단축1";#N/A,#N/A,FALSE,"단축2";#N/A,#N/A,FALSE,"단축3";#N/A,#N/A,FALSE,"장축";#N/A,#N/A,FALSE,"4WD"}</definedName>
    <definedName name="ㅇㅇㅇㅇ" localSheetId="7">#REF!</definedName>
    <definedName name="ㅇㅇㅇㅇ" localSheetId="6">BlankMacro1</definedName>
    <definedName name="ㅇㅇㅇㅇ" localSheetId="13">BlankMacro1</definedName>
    <definedName name="ㅇㅇㅇㅇ">#REF!</definedName>
    <definedName name="ㅇㅇㅇㅇㅇ" localSheetId="13">[6]!ㅇㅇㅇㅇㅇ</definedName>
    <definedName name="ㅇㅇㅇㅇㅇ">[7]!ㅇㅇㅇㅇㅇ</definedName>
    <definedName name="ㅇㅇㅇㅇㅇㅇ" localSheetId="7" hidden="1">{#N/A,#N/A,FALSE,"단축1";#N/A,#N/A,FALSE,"단축2";#N/A,#N/A,FALSE,"단축3";#N/A,#N/A,FALSE,"장축";#N/A,#N/A,FALSE,"4WD"}</definedName>
    <definedName name="ㅇㅇㅇㅇㅇㅇ" localSheetId="16" hidden="1">{#N/A,#N/A,FALSE,"단축1";#N/A,#N/A,FALSE,"단축2";#N/A,#N/A,FALSE,"단축3";#N/A,#N/A,FALSE,"장축";#N/A,#N/A,FALSE,"4WD"}</definedName>
    <definedName name="ㅇㅇㅇㅇㅇㅇ" localSheetId="6" hidden="1">{#N/A,#N/A,FALSE,"단축1";#N/A,#N/A,FALSE,"단축2";#N/A,#N/A,FALSE,"단축3";#N/A,#N/A,FALSE,"장축";#N/A,#N/A,FALSE,"4WD"}</definedName>
    <definedName name="ㅇㅇㅇㅇㅇㅇ" localSheetId="17" hidden="1">{#N/A,#N/A,FALSE,"단축1";#N/A,#N/A,FALSE,"단축2";#N/A,#N/A,FALSE,"단축3";#N/A,#N/A,FALSE,"장축";#N/A,#N/A,FALSE,"4WD"}</definedName>
    <definedName name="ㅇㅇㅇㅇㅇㅇ" localSheetId="13" hidden="1">{#N/A,#N/A,FALSE,"단축1";#N/A,#N/A,FALSE,"단축2";#N/A,#N/A,FALSE,"단축3";#N/A,#N/A,FALSE,"장축";#N/A,#N/A,FALSE,"4WD"}</definedName>
    <definedName name="ㅇㅇㅇㅇㅇㅇ" localSheetId="14" hidden="1">{#N/A,#N/A,FALSE,"단축1";#N/A,#N/A,FALSE,"단축2";#N/A,#N/A,FALSE,"단축3";#N/A,#N/A,FALSE,"장축";#N/A,#N/A,FALSE,"4WD"}</definedName>
    <definedName name="ㅇㅇㅇㅇㅇㅇ" localSheetId="15" hidden="1">{#N/A,#N/A,FALSE,"단축1";#N/A,#N/A,FALSE,"단축2";#N/A,#N/A,FALSE,"단축3";#N/A,#N/A,FALSE,"장축";#N/A,#N/A,FALSE,"4WD"}</definedName>
    <definedName name="ㅇㅇㅇㅇㅇㅇ" hidden="1">{#N/A,#N/A,FALSE,"단축1";#N/A,#N/A,FALSE,"단축2";#N/A,#N/A,FALSE,"단축3";#N/A,#N/A,FALSE,"장축";#N/A,#N/A,FALSE,"4WD"}</definedName>
    <definedName name="ㅇㅇㅇㅇㅇㅇㅇㅇㅇ" localSheetId="7" hidden="1">{#N/A,#N/A,FALSE,"단축1";#N/A,#N/A,FALSE,"단축2";#N/A,#N/A,FALSE,"단축3";#N/A,#N/A,FALSE,"장축";#N/A,#N/A,FALSE,"4WD"}</definedName>
    <definedName name="ㅇㅇㅇㅇㅇㅇㅇㅇㅇ" localSheetId="16" hidden="1">{#N/A,#N/A,FALSE,"단축1";#N/A,#N/A,FALSE,"단축2";#N/A,#N/A,FALSE,"단축3";#N/A,#N/A,FALSE,"장축";#N/A,#N/A,FALSE,"4WD"}</definedName>
    <definedName name="ㅇㅇㅇㅇㅇㅇㅇㅇㅇ" localSheetId="6" hidden="1">{#N/A,#N/A,FALSE,"단축1";#N/A,#N/A,FALSE,"단축2";#N/A,#N/A,FALSE,"단축3";#N/A,#N/A,FALSE,"장축";#N/A,#N/A,FALSE,"4WD"}</definedName>
    <definedName name="ㅇㅇㅇㅇㅇㅇㅇㅇㅇ" localSheetId="17" hidden="1">{#N/A,#N/A,FALSE,"단축1";#N/A,#N/A,FALSE,"단축2";#N/A,#N/A,FALSE,"단축3";#N/A,#N/A,FALSE,"장축";#N/A,#N/A,FALSE,"4WD"}</definedName>
    <definedName name="ㅇㅇㅇㅇㅇㅇㅇㅇㅇ" localSheetId="13" hidden="1">{#N/A,#N/A,FALSE,"단축1";#N/A,#N/A,FALSE,"단축2";#N/A,#N/A,FALSE,"단축3";#N/A,#N/A,FALSE,"장축";#N/A,#N/A,FALSE,"4WD"}</definedName>
    <definedName name="ㅇㅇㅇㅇㅇㅇㅇㅇㅇ" localSheetId="14" hidden="1">{#N/A,#N/A,FALSE,"단축1";#N/A,#N/A,FALSE,"단축2";#N/A,#N/A,FALSE,"단축3";#N/A,#N/A,FALSE,"장축";#N/A,#N/A,FALSE,"4WD"}</definedName>
    <definedName name="ㅇㅇㅇㅇㅇㅇㅇㅇㅇ" localSheetId="15" hidden="1">{#N/A,#N/A,FALSE,"단축1";#N/A,#N/A,FALSE,"단축2";#N/A,#N/A,FALSE,"단축3";#N/A,#N/A,FALSE,"장축";#N/A,#N/A,FALSE,"4WD"}</definedName>
    <definedName name="ㅇㅇㅇㅇㅇㅇㅇㅇㅇ" hidden="1">{#N/A,#N/A,FALSE,"단축1";#N/A,#N/A,FALSE,"단축2";#N/A,#N/A,FALSE,"단축3";#N/A,#N/A,FALSE,"장축";#N/A,#N/A,FALSE,"4WD"}</definedName>
    <definedName name="ㅇㅇㅇㅇㅇㅇㅇㅇㅇㅇ">BlankMacro1</definedName>
    <definedName name="ㅇ아아ㅏ앙" localSheetId="7" hidden="1">{#N/A,#N/A,TRUE,"Y생산";#N/A,#N/A,TRUE,"Y판매";#N/A,#N/A,TRUE,"Y총물량";#N/A,#N/A,TRUE,"Y능력";#N/A,#N/A,TRUE,"YKD"}</definedName>
    <definedName name="ㅇ아아ㅏ앙" localSheetId="16" hidden="1">{#N/A,#N/A,TRUE,"Y생산";#N/A,#N/A,TRUE,"Y판매";#N/A,#N/A,TRUE,"Y총물량";#N/A,#N/A,TRUE,"Y능력";#N/A,#N/A,TRUE,"YKD"}</definedName>
    <definedName name="ㅇ아아ㅏ앙" localSheetId="6" hidden="1">{#N/A,#N/A,TRUE,"Y생산";#N/A,#N/A,TRUE,"Y판매";#N/A,#N/A,TRUE,"Y총물량";#N/A,#N/A,TRUE,"Y능력";#N/A,#N/A,TRUE,"YKD"}</definedName>
    <definedName name="ㅇ아아ㅏ앙" localSheetId="17" hidden="1">{#N/A,#N/A,TRUE,"Y생산";#N/A,#N/A,TRUE,"Y판매";#N/A,#N/A,TRUE,"Y총물량";#N/A,#N/A,TRUE,"Y능력";#N/A,#N/A,TRUE,"YKD"}</definedName>
    <definedName name="ㅇ아아ㅏ앙" localSheetId="13" hidden="1">{#N/A,#N/A,TRUE,"Y생산";#N/A,#N/A,TRUE,"Y판매";#N/A,#N/A,TRUE,"Y총물량";#N/A,#N/A,TRUE,"Y능력";#N/A,#N/A,TRUE,"YKD"}</definedName>
    <definedName name="ㅇ아아ㅏ앙" localSheetId="14" hidden="1">{#N/A,#N/A,TRUE,"Y생산";#N/A,#N/A,TRUE,"Y판매";#N/A,#N/A,TRUE,"Y총물량";#N/A,#N/A,TRUE,"Y능력";#N/A,#N/A,TRUE,"YKD"}</definedName>
    <definedName name="ㅇ아아ㅏ앙" localSheetId="15" hidden="1">{#N/A,#N/A,TRUE,"Y생산";#N/A,#N/A,TRUE,"Y판매";#N/A,#N/A,TRUE,"Y총물량";#N/A,#N/A,TRUE,"Y능력";#N/A,#N/A,TRUE,"YKD"}</definedName>
    <definedName name="ㅇ아아ㅏ앙" hidden="1">{#N/A,#N/A,TRUE,"Y생산";#N/A,#N/A,TRUE,"Y판매";#N/A,#N/A,TRUE,"Y총물량";#N/A,#N/A,TRUE,"Y능력";#N/A,#N/A,TRUE,"YKD"}</definedName>
    <definedName name="ㅇㅈㅂ">#REF!</definedName>
    <definedName name="ㅇㅎ" localSheetId="7" hidden="1">{#N/A,#N/A,FALSE,"단축1";#N/A,#N/A,FALSE,"단축2";#N/A,#N/A,FALSE,"단축3";#N/A,#N/A,FALSE,"장축";#N/A,#N/A,FALSE,"4WD"}</definedName>
    <definedName name="ㅇㅎ" localSheetId="16" hidden="1">{#N/A,#N/A,FALSE,"단축1";#N/A,#N/A,FALSE,"단축2";#N/A,#N/A,FALSE,"단축3";#N/A,#N/A,FALSE,"장축";#N/A,#N/A,FALSE,"4WD"}</definedName>
    <definedName name="ㅇㅎ" localSheetId="6" hidden="1">{#N/A,#N/A,FALSE,"단축1";#N/A,#N/A,FALSE,"단축2";#N/A,#N/A,FALSE,"단축3";#N/A,#N/A,FALSE,"장축";#N/A,#N/A,FALSE,"4WD"}</definedName>
    <definedName name="ㅇㅎ" localSheetId="17" hidden="1">{#N/A,#N/A,FALSE,"단축1";#N/A,#N/A,FALSE,"단축2";#N/A,#N/A,FALSE,"단축3";#N/A,#N/A,FALSE,"장축";#N/A,#N/A,FALSE,"4WD"}</definedName>
    <definedName name="ㅇㅎ" localSheetId="13" hidden="1">{#N/A,#N/A,FALSE,"단축1";#N/A,#N/A,FALSE,"단축2";#N/A,#N/A,FALSE,"단축3";#N/A,#N/A,FALSE,"장축";#N/A,#N/A,FALSE,"4WD"}</definedName>
    <definedName name="ㅇㅎ" localSheetId="14" hidden="1">{#N/A,#N/A,FALSE,"단축1";#N/A,#N/A,FALSE,"단축2";#N/A,#N/A,FALSE,"단축3";#N/A,#N/A,FALSE,"장축";#N/A,#N/A,FALSE,"4WD"}</definedName>
    <definedName name="ㅇㅎ" localSheetId="15" hidden="1">{#N/A,#N/A,FALSE,"단축1";#N/A,#N/A,FALSE,"단축2";#N/A,#N/A,FALSE,"단축3";#N/A,#N/A,FALSE,"장축";#N/A,#N/A,FALSE,"4WD"}</definedName>
    <definedName name="ㅇㅎ" hidden="1">{#N/A,#N/A,FALSE,"단축1";#N/A,#N/A,FALSE,"단축2";#N/A,#N/A,FALSE,"단축3";#N/A,#N/A,FALSE,"장축";#N/A,#N/A,FALSE,"4WD"}</definedName>
    <definedName name="ㅇㅎㄹ" localSheetId="7" hidden="1">{#N/A,#N/A,FALSE,"단축1";#N/A,#N/A,FALSE,"단축2";#N/A,#N/A,FALSE,"단축3";#N/A,#N/A,FALSE,"장축";#N/A,#N/A,FALSE,"4WD"}</definedName>
    <definedName name="ㅇㅎㄹ" localSheetId="16" hidden="1">{#N/A,#N/A,FALSE,"단축1";#N/A,#N/A,FALSE,"단축2";#N/A,#N/A,FALSE,"단축3";#N/A,#N/A,FALSE,"장축";#N/A,#N/A,FALSE,"4WD"}</definedName>
    <definedName name="ㅇㅎㄹ" localSheetId="6" hidden="1">{#N/A,#N/A,TRUE,"Y생산";#N/A,#N/A,TRUE,"Y판매";#N/A,#N/A,TRUE,"Y총물량";#N/A,#N/A,TRUE,"Y능력";#N/A,#N/A,TRUE,"YKD"}</definedName>
    <definedName name="ㅇㅎㄹ" localSheetId="17" hidden="1">{#N/A,#N/A,FALSE,"단축1";#N/A,#N/A,FALSE,"단축2";#N/A,#N/A,FALSE,"단축3";#N/A,#N/A,FALSE,"장축";#N/A,#N/A,FALSE,"4WD"}</definedName>
    <definedName name="ㅇㅎㄹ" localSheetId="13" hidden="1">{#N/A,#N/A,FALSE,"단축1";#N/A,#N/A,FALSE,"단축2";#N/A,#N/A,FALSE,"단축3";#N/A,#N/A,FALSE,"장축";#N/A,#N/A,FALSE,"4WD"}</definedName>
    <definedName name="ㅇㅎㄹ" localSheetId="14" hidden="1">{#N/A,#N/A,FALSE,"단축1";#N/A,#N/A,FALSE,"단축2";#N/A,#N/A,FALSE,"단축3";#N/A,#N/A,FALSE,"장축";#N/A,#N/A,FALSE,"4WD"}</definedName>
    <definedName name="ㅇㅎㄹ" localSheetId="15" hidden="1">{#N/A,#N/A,FALSE,"단축1";#N/A,#N/A,FALSE,"단축2";#N/A,#N/A,FALSE,"단축3";#N/A,#N/A,FALSE,"장축";#N/A,#N/A,FALSE,"4WD"}</definedName>
    <definedName name="ㅇㅎㄹ" hidden="1">{#N/A,#N/A,FALSE,"단축1";#N/A,#N/A,FALSE,"단축2";#N/A,#N/A,FALSE,"단축3";#N/A,#N/A,FALSE,"장축";#N/A,#N/A,FALSE,"4WD"}</definedName>
    <definedName name="ㅇㅎㄹㅀ" localSheetId="7" hidden="1">{#N/A,#N/A,FALSE,"단축1";#N/A,#N/A,FALSE,"단축2";#N/A,#N/A,FALSE,"단축3";#N/A,#N/A,FALSE,"장축";#N/A,#N/A,FALSE,"4WD"}</definedName>
    <definedName name="ㅇㅎㄹㅀ" localSheetId="16" hidden="1">{#N/A,#N/A,FALSE,"단축1";#N/A,#N/A,FALSE,"단축2";#N/A,#N/A,FALSE,"단축3";#N/A,#N/A,FALSE,"장축";#N/A,#N/A,FALSE,"4WD"}</definedName>
    <definedName name="ㅇㅎㄹㅀ" localSheetId="17" hidden="1">{#N/A,#N/A,FALSE,"단축1";#N/A,#N/A,FALSE,"단축2";#N/A,#N/A,FALSE,"단축3";#N/A,#N/A,FALSE,"장축";#N/A,#N/A,FALSE,"4WD"}</definedName>
    <definedName name="ㅇㅎㄹㅀ" localSheetId="13" hidden="1">{#N/A,#N/A,FALSE,"단축1";#N/A,#N/A,FALSE,"단축2";#N/A,#N/A,FALSE,"단축3";#N/A,#N/A,FALSE,"장축";#N/A,#N/A,FALSE,"4WD"}</definedName>
    <definedName name="ㅇㅎㄹㅀ" localSheetId="14" hidden="1">{#N/A,#N/A,FALSE,"단축1";#N/A,#N/A,FALSE,"단축2";#N/A,#N/A,FALSE,"단축3";#N/A,#N/A,FALSE,"장축";#N/A,#N/A,FALSE,"4WD"}</definedName>
    <definedName name="ㅇㅎㄹㅀ" localSheetId="15" hidden="1">{#N/A,#N/A,FALSE,"단축1";#N/A,#N/A,FALSE,"단축2";#N/A,#N/A,FALSE,"단축3";#N/A,#N/A,FALSE,"장축";#N/A,#N/A,FALSE,"4WD"}</definedName>
    <definedName name="ㅇㅎㄹㅀ" hidden="1">{#N/A,#N/A,FALSE,"단축1";#N/A,#N/A,FALSE,"단축2";#N/A,#N/A,FALSE,"단축3";#N/A,#N/A,FALSE,"장축";#N/A,#N/A,FALSE,"4WD"}</definedName>
    <definedName name="ㅇㅎㄹㅇㅎ">#REF!</definedName>
    <definedName name="ㅇㅎㅇ로ㅓ">#REF!</definedName>
    <definedName name="ㅇㅎ오" localSheetId="7" hidden="1">{#N/A,#N/A,FALSE,"단축1";#N/A,#N/A,FALSE,"단축2";#N/A,#N/A,FALSE,"단축3";#N/A,#N/A,FALSE,"장축";#N/A,#N/A,FALSE,"4WD"}</definedName>
    <definedName name="ㅇㅎ오" localSheetId="16" hidden="1">{#N/A,#N/A,FALSE,"단축1";#N/A,#N/A,FALSE,"단축2";#N/A,#N/A,FALSE,"단축3";#N/A,#N/A,FALSE,"장축";#N/A,#N/A,FALSE,"4WD"}</definedName>
    <definedName name="ㅇㅎ오" localSheetId="17" hidden="1">{#N/A,#N/A,FALSE,"단축1";#N/A,#N/A,FALSE,"단축2";#N/A,#N/A,FALSE,"단축3";#N/A,#N/A,FALSE,"장축";#N/A,#N/A,FALSE,"4WD"}</definedName>
    <definedName name="ㅇㅎ오" localSheetId="13" hidden="1">{#N/A,#N/A,FALSE,"단축1";#N/A,#N/A,FALSE,"단축2";#N/A,#N/A,FALSE,"단축3";#N/A,#N/A,FALSE,"장축";#N/A,#N/A,FALSE,"4WD"}</definedName>
    <definedName name="ㅇㅎ오" localSheetId="14" hidden="1">{#N/A,#N/A,FALSE,"단축1";#N/A,#N/A,FALSE,"단축2";#N/A,#N/A,FALSE,"단축3";#N/A,#N/A,FALSE,"장축";#N/A,#N/A,FALSE,"4WD"}</definedName>
    <definedName name="ㅇㅎ오" localSheetId="15" hidden="1">{#N/A,#N/A,FALSE,"단축1";#N/A,#N/A,FALSE,"단축2";#N/A,#N/A,FALSE,"단축3";#N/A,#N/A,FALSE,"장축";#N/A,#N/A,FALSE,"4WD"}</definedName>
    <definedName name="ㅇㅎ오" hidden="1">{#N/A,#N/A,FALSE,"단축1";#N/A,#N/A,FALSE,"단축2";#N/A,#N/A,FALSE,"단축3";#N/A,#N/A,FALSE,"장축";#N/A,#N/A,FALSE,"4WD"}</definedName>
    <definedName name="ㅇㅎㅎㅎ">#REF!</definedName>
    <definedName name="ㅇ허" localSheetId="6">#REF!</definedName>
    <definedName name="ㅇ허">#REF!</definedName>
    <definedName name="ㅇ호" localSheetId="7">[0]!BlankMacro1</definedName>
    <definedName name="ㅇ호" localSheetId="16">[0]!BlankMacro1</definedName>
    <definedName name="ㅇ호" localSheetId="17">[0]!BlankMacro1</definedName>
    <definedName name="ㅇ호" localSheetId="10">[0]!BlankMacro1</definedName>
    <definedName name="ㅇ호" localSheetId="8">[0]!BlankMacro1</definedName>
    <definedName name="ㅇ호" localSheetId="0">[0]!BlankMacro1</definedName>
    <definedName name="ㅇ호" localSheetId="13">[0]!BlankMacro1</definedName>
    <definedName name="ㅇ호" localSheetId="14">[0]!BlankMacro1</definedName>
    <definedName name="ㅇ호" localSheetId="11">[0]!BlankMacro1</definedName>
    <definedName name="ㅇ호" localSheetId="15">[0]!BlankMacro1</definedName>
    <definedName name="ㅇ호">[0]!BlankMacro1</definedName>
    <definedName name="ㅇ홍" localSheetId="7" hidden="1">{#N/A,#N/A,FALSE,"단축1";#N/A,#N/A,FALSE,"단축2";#N/A,#N/A,FALSE,"단축3";#N/A,#N/A,FALSE,"장축";#N/A,#N/A,FALSE,"4WD"}</definedName>
    <definedName name="ㅇ홍" localSheetId="16" hidden="1">{#N/A,#N/A,FALSE,"단축1";#N/A,#N/A,FALSE,"단축2";#N/A,#N/A,FALSE,"단축3";#N/A,#N/A,FALSE,"장축";#N/A,#N/A,FALSE,"4WD"}</definedName>
    <definedName name="ㅇ홍" localSheetId="17" hidden="1">{#N/A,#N/A,FALSE,"단축1";#N/A,#N/A,FALSE,"단축2";#N/A,#N/A,FALSE,"단축3";#N/A,#N/A,FALSE,"장축";#N/A,#N/A,FALSE,"4WD"}</definedName>
    <definedName name="ㅇ홍" localSheetId="13" hidden="1">{#N/A,#N/A,FALSE,"단축1";#N/A,#N/A,FALSE,"단축2";#N/A,#N/A,FALSE,"단축3";#N/A,#N/A,FALSE,"장축";#N/A,#N/A,FALSE,"4WD"}</definedName>
    <definedName name="ㅇ홍" localSheetId="14" hidden="1">{#N/A,#N/A,FALSE,"단축1";#N/A,#N/A,FALSE,"단축2";#N/A,#N/A,FALSE,"단축3";#N/A,#N/A,FALSE,"장축";#N/A,#N/A,FALSE,"4WD"}</definedName>
    <definedName name="ㅇ홍" localSheetId="15" hidden="1">{#N/A,#N/A,FALSE,"단축1";#N/A,#N/A,FALSE,"단축2";#N/A,#N/A,FALSE,"단축3";#N/A,#N/A,FALSE,"장축";#N/A,#N/A,FALSE,"4WD"}</definedName>
    <definedName name="ㅇ홍" hidden="1">{#N/A,#N/A,FALSE,"단축1";#N/A,#N/A,FALSE,"단축2";#N/A,#N/A,FALSE,"단축3";#N/A,#N/A,FALSE,"장축";#N/A,#N/A,FALSE,"4WD"}</definedName>
    <definedName name="아">#REF!</definedName>
    <definedName name="아니" hidden="1">{#N/A,#N/A,FALSE,"단축1";#N/A,#N/A,FALSE,"단축2";#N/A,#N/A,FALSE,"단축3";#N/A,#N/A,FALSE,"장축";#N/A,#N/A,FALSE,"4WD"}</definedName>
    <definedName name="아니1" hidden="1">{#N/A,#N/A,FALSE,"단축1";#N/A,#N/A,FALSE,"단축2";#N/A,#N/A,FALSE,"단축3";#N/A,#N/A,FALSE,"장축";#N/A,#N/A,FALSE,"4WD"}</definedName>
    <definedName name="아님" localSheetId="6">#REF!</definedName>
    <definedName name="아님">#REF!</definedName>
    <definedName name="아라" localSheetId="7">BlankMacro1</definedName>
    <definedName name="아라" localSheetId="16">BlankMacro1</definedName>
    <definedName name="아라" localSheetId="17">BlankMacro1</definedName>
    <definedName name="아라" localSheetId="10">BlankMacro1</definedName>
    <definedName name="아라" localSheetId="8">BlankMacro1</definedName>
    <definedName name="아라" localSheetId="0">BlankMacro1</definedName>
    <definedName name="아라" localSheetId="13">BlankMacro1</definedName>
    <definedName name="아라" localSheetId="14">BlankMacro1</definedName>
    <definedName name="아라" localSheetId="11">BlankMacro1</definedName>
    <definedName name="아라" localSheetId="15">BlankMacro1</definedName>
    <definedName name="아라">BlankMacro1</definedName>
    <definedName name="아름다운" localSheetId="7">[0]!BlankMacro1</definedName>
    <definedName name="아름다운" localSheetId="16">[0]!BlankMacro1</definedName>
    <definedName name="아름다운" localSheetId="17">[0]!BlankMacro1</definedName>
    <definedName name="아름다운" localSheetId="10">[0]!BlankMacro1</definedName>
    <definedName name="아름다운" localSheetId="8">[0]!BlankMacro1</definedName>
    <definedName name="아름다운" localSheetId="0">[0]!BlankMacro1</definedName>
    <definedName name="아름다운" localSheetId="13">[0]!BlankMacro1</definedName>
    <definedName name="아름다운" localSheetId="14">[0]!BlankMacro1</definedName>
    <definedName name="아름다운" localSheetId="11">[0]!BlankMacro1</definedName>
    <definedName name="아름다운" localSheetId="15">[0]!BlankMacro1</definedName>
    <definedName name="아름다운">[0]!BlankMacro1</definedName>
    <definedName name="아아" localSheetId="7">#REF!</definedName>
    <definedName name="아아">#REF!</definedName>
    <definedName name="아아아" localSheetId="7">BlankMacro1</definedName>
    <definedName name="아아아" localSheetId="16">BlankMacro1</definedName>
    <definedName name="아아아" localSheetId="17">BlankMacro1</definedName>
    <definedName name="아아아" localSheetId="10">BlankMacro1</definedName>
    <definedName name="아아아" localSheetId="8">BlankMacro1</definedName>
    <definedName name="아아아" localSheetId="0">BlankMacro1</definedName>
    <definedName name="아아아" localSheetId="13">BlankMacro1</definedName>
    <definedName name="아아아" localSheetId="14">BlankMacro1</definedName>
    <definedName name="아아아" localSheetId="11">BlankMacro1</definedName>
    <definedName name="아아아" localSheetId="15">BlankMacro1</definedName>
    <definedName name="아아아">BlankMacro1</definedName>
    <definedName name="아아아아아아아" localSheetId="7" hidden="1">{#N/A,#N/A,FALSE,"초도품";#N/A,#N/A,FALSE,"초도품 (2)";#N/A,#N/A,FALSE,"초도품 (3)";#N/A,#N/A,FALSE,"초도품 (4)";#N/A,#N/A,FALSE,"초도품 (5)";#N/A,#N/A,FALSE,"초도품 (6)"}</definedName>
    <definedName name="아아아아아아아" localSheetId="16" hidden="1">{#N/A,#N/A,FALSE,"초도품";#N/A,#N/A,FALSE,"초도품 (2)";#N/A,#N/A,FALSE,"초도품 (3)";#N/A,#N/A,FALSE,"초도품 (4)";#N/A,#N/A,FALSE,"초도품 (5)";#N/A,#N/A,FALSE,"초도품 (6)"}</definedName>
    <definedName name="아아아아아아아" localSheetId="17" hidden="1">{#N/A,#N/A,FALSE,"초도품";#N/A,#N/A,FALSE,"초도품 (2)";#N/A,#N/A,FALSE,"초도품 (3)";#N/A,#N/A,FALSE,"초도품 (4)";#N/A,#N/A,FALSE,"초도품 (5)";#N/A,#N/A,FALSE,"초도품 (6)"}</definedName>
    <definedName name="아아아아아아아" localSheetId="13" hidden="1">{#N/A,#N/A,FALSE,"신규dep";#N/A,#N/A,FALSE,"신규dep-금형상각후";#N/A,#N/A,FALSE,"신규dep-연구비상각후";#N/A,#N/A,FALSE,"신규dep-기계,공구상각후"}</definedName>
    <definedName name="아아아아아아아" localSheetId="14" hidden="1">{#N/A,#N/A,FALSE,"초도품";#N/A,#N/A,FALSE,"초도품 (2)";#N/A,#N/A,FALSE,"초도품 (3)";#N/A,#N/A,FALSE,"초도품 (4)";#N/A,#N/A,FALSE,"초도품 (5)";#N/A,#N/A,FALSE,"초도품 (6)"}</definedName>
    <definedName name="아아아아아아아" localSheetId="15" hidden="1">{#N/A,#N/A,FALSE,"초도품";#N/A,#N/A,FALSE,"초도품 (2)";#N/A,#N/A,FALSE,"초도품 (3)";#N/A,#N/A,FALSE,"초도품 (4)";#N/A,#N/A,FALSE,"초도품 (5)";#N/A,#N/A,FALSE,"초도품 (6)"}</definedName>
    <definedName name="아아아아아아아" hidden="1">{#N/A,#N/A,FALSE,"초도품";#N/A,#N/A,FALSE,"초도품 (2)";#N/A,#N/A,FALSE,"초도품 (3)";#N/A,#N/A,FALSE,"초도품 (4)";#N/A,#N/A,FALSE,"초도품 (5)";#N/A,#N/A,FALSE,"초도품 (6)"}</definedName>
    <definedName name="아아아아아아아앙" localSheetId="7" hidden="1">{#N/A,#N/A,FALSE,"신규dep";#N/A,#N/A,FALSE,"신규dep-금형상각후";#N/A,#N/A,FALSE,"신규dep-연구비상각후";#N/A,#N/A,FALSE,"신규dep-기계,공구상각후"}</definedName>
    <definedName name="아아아아아아아앙" localSheetId="16" hidden="1">{#N/A,#N/A,FALSE,"신규dep";#N/A,#N/A,FALSE,"신규dep-금형상각후";#N/A,#N/A,FALSE,"신규dep-연구비상각후";#N/A,#N/A,FALSE,"신규dep-기계,공구상각후"}</definedName>
    <definedName name="아아아아아아아앙" localSheetId="6" hidden="1">{#N/A,#N/A,FALSE,"신규dep";#N/A,#N/A,FALSE,"신규dep-금형상각후";#N/A,#N/A,FALSE,"신규dep-연구비상각후";#N/A,#N/A,FALSE,"신규dep-기계,공구상각후"}</definedName>
    <definedName name="아아아아아아아앙" localSheetId="17" hidden="1">{#N/A,#N/A,FALSE,"신규dep";#N/A,#N/A,FALSE,"신규dep-금형상각후";#N/A,#N/A,FALSE,"신규dep-연구비상각후";#N/A,#N/A,FALSE,"신규dep-기계,공구상각후"}</definedName>
    <definedName name="아아아아아아아앙" localSheetId="13" hidden="1">{#N/A,#N/A,FALSE,"신규dep";#N/A,#N/A,FALSE,"신규dep-금형상각후";#N/A,#N/A,FALSE,"신규dep-연구비상각후";#N/A,#N/A,FALSE,"신규dep-기계,공구상각후"}</definedName>
    <definedName name="아아아아아아아앙" localSheetId="14" hidden="1">{#N/A,#N/A,FALSE,"신규dep";#N/A,#N/A,FALSE,"신규dep-금형상각후";#N/A,#N/A,FALSE,"신규dep-연구비상각후";#N/A,#N/A,FALSE,"신규dep-기계,공구상각후"}</definedName>
    <definedName name="아아아아아아아앙" localSheetId="15" hidden="1">{#N/A,#N/A,FALSE,"신규dep";#N/A,#N/A,FALSE,"신규dep-금형상각후";#N/A,#N/A,FALSE,"신규dep-연구비상각후";#N/A,#N/A,FALSE,"신규dep-기계,공구상각후"}</definedName>
    <definedName name="아아아아아아아앙" hidden="1">{#N/A,#N/A,FALSE,"신규dep";#N/A,#N/A,FALSE,"신규dep-금형상각후";#N/A,#N/A,FALSE,"신규dep-연구비상각후";#N/A,#N/A,FALSE,"신규dep-기계,공구상각후"}</definedName>
    <definedName name="아아앙" localSheetId="6">#REF!</definedName>
    <definedName name="아아앙">#REF!</definedName>
    <definedName name="아앙" localSheetId="7">BlankMacro1</definedName>
    <definedName name="아앙" localSheetId="16">BlankMacro1</definedName>
    <definedName name="아앙" localSheetId="17">BlankMacro1</definedName>
    <definedName name="아앙" localSheetId="10">BlankMacro1</definedName>
    <definedName name="아앙" localSheetId="8">BlankMacro1</definedName>
    <definedName name="아앙" localSheetId="0">BlankMacro1</definedName>
    <definedName name="아앙" localSheetId="13">BlankMacro1</definedName>
    <definedName name="아앙" localSheetId="14">BlankMacro1</definedName>
    <definedName name="아앙" localSheetId="11">BlankMacro1</definedName>
    <definedName name="아앙" localSheetId="15">BlankMacro1</definedName>
    <definedName name="아앙">BlankMacro1</definedName>
    <definedName name="아이" hidden="1">{#N/A,#N/A,FALSE,"단축1";#N/A,#N/A,FALSE,"단축2";#N/A,#N/A,FALSE,"단축3";#N/A,#N/A,FALSE,"장축";#N/A,#N/A,FALSE,"4WD"}</definedName>
    <definedName name="아이다" localSheetId="7" hidden="1">{#N/A,#N/A,TRUE,"Y생산";#N/A,#N/A,TRUE,"Y판매";#N/A,#N/A,TRUE,"Y총물량";#N/A,#N/A,TRUE,"Y능력";#N/A,#N/A,TRUE,"YKD"}</definedName>
    <definedName name="아이다" localSheetId="16" hidden="1">{#N/A,#N/A,TRUE,"Y생산";#N/A,#N/A,TRUE,"Y판매";#N/A,#N/A,TRUE,"Y총물량";#N/A,#N/A,TRUE,"Y능력";#N/A,#N/A,TRUE,"YKD"}</definedName>
    <definedName name="아이다" localSheetId="6" hidden="1">{#N/A,#N/A,TRUE,"Y생산";#N/A,#N/A,TRUE,"Y판매";#N/A,#N/A,TRUE,"Y총물량";#N/A,#N/A,TRUE,"Y능력";#N/A,#N/A,TRUE,"YKD"}</definedName>
    <definedName name="아이다" localSheetId="17" hidden="1">{#N/A,#N/A,TRUE,"Y생산";#N/A,#N/A,TRUE,"Y판매";#N/A,#N/A,TRUE,"Y총물량";#N/A,#N/A,TRUE,"Y능력";#N/A,#N/A,TRUE,"YKD"}</definedName>
    <definedName name="아이다" localSheetId="13" hidden="1">{#N/A,#N/A,TRUE,"Y생산";#N/A,#N/A,TRUE,"Y판매";#N/A,#N/A,TRUE,"Y총물량";#N/A,#N/A,TRUE,"Y능력";#N/A,#N/A,TRUE,"YKD"}</definedName>
    <definedName name="아이다" localSheetId="14" hidden="1">{#N/A,#N/A,TRUE,"Y생산";#N/A,#N/A,TRUE,"Y판매";#N/A,#N/A,TRUE,"Y총물량";#N/A,#N/A,TRUE,"Y능력";#N/A,#N/A,TRUE,"YKD"}</definedName>
    <definedName name="아이다" localSheetId="15" hidden="1">{#N/A,#N/A,TRUE,"Y생산";#N/A,#N/A,TRUE,"Y판매";#N/A,#N/A,TRUE,"Y총물량";#N/A,#N/A,TRUE,"Y능력";#N/A,#N/A,TRUE,"YKD"}</definedName>
    <definedName name="아이다" hidden="1">{#N/A,#N/A,TRUE,"Y생산";#N/A,#N/A,TRUE,"Y판매";#N/A,#N/A,TRUE,"Y총물량";#N/A,#N/A,TRUE,"Y능력";#N/A,#N/A,TRUE,"YKD"}</definedName>
    <definedName name="아폴로" localSheetId="7" hidden="1">{#N/A,#N/A,FALSE,"해외크레임";#N/A,#N/A,FALSE,"ACCENT현황";#N/A,#N/A,FALSE,"AVANTE";#N/A,#N/A,FALSE,"SONATA(3)";#N/A,#N/A,FALSE,"국내크레임"}</definedName>
    <definedName name="아폴로" localSheetId="16" hidden="1">{#N/A,#N/A,FALSE,"해외크레임";#N/A,#N/A,FALSE,"ACCENT현황";#N/A,#N/A,FALSE,"AVANTE";#N/A,#N/A,FALSE,"SONATA(3)";#N/A,#N/A,FALSE,"국내크레임"}</definedName>
    <definedName name="아폴로" localSheetId="17" hidden="1">{#N/A,#N/A,FALSE,"해외크레임";#N/A,#N/A,FALSE,"ACCENT현황";#N/A,#N/A,FALSE,"AVANTE";#N/A,#N/A,FALSE,"SONATA(3)";#N/A,#N/A,FALSE,"국내크레임"}</definedName>
    <definedName name="아폴로" localSheetId="13" hidden="1">{#N/A,#N/A,FALSE,"해외크레임";#N/A,#N/A,FALSE,"ACCENT현황";#N/A,#N/A,FALSE,"AVANTE";#N/A,#N/A,FALSE,"SONATA(3)";#N/A,#N/A,FALSE,"국내크레임"}</definedName>
    <definedName name="아폴로" localSheetId="14" hidden="1">{#N/A,#N/A,FALSE,"해외크레임";#N/A,#N/A,FALSE,"ACCENT현황";#N/A,#N/A,FALSE,"AVANTE";#N/A,#N/A,FALSE,"SONATA(3)";#N/A,#N/A,FALSE,"국내크레임"}</definedName>
    <definedName name="아폴로" localSheetId="15" hidden="1">{#N/A,#N/A,FALSE,"해외크레임";#N/A,#N/A,FALSE,"ACCENT현황";#N/A,#N/A,FALSE,"AVANTE";#N/A,#N/A,FALSE,"SONATA(3)";#N/A,#N/A,FALSE,"국내크레임"}</definedName>
    <definedName name="아폴로" hidden="1">{#N/A,#N/A,FALSE,"해외크레임";#N/A,#N/A,FALSE,"ACCENT현황";#N/A,#N/A,FALSE,"AVANTE";#N/A,#N/A,FALSE,"SONATA(3)";#N/A,#N/A,FALSE,"국내크레임"}</definedName>
    <definedName name="아폴로_동일_BUMPER_IN_PANEL_D_TRIM">#REF!</definedName>
    <definedName name="아휴" localSheetId="7">BlankMacro1</definedName>
    <definedName name="아휴" localSheetId="16">BlankMacro1</definedName>
    <definedName name="아휴" localSheetId="17">BlankMacro1</definedName>
    <definedName name="아휴" localSheetId="10">BlankMacro1</definedName>
    <definedName name="아휴" localSheetId="8">BlankMacro1</definedName>
    <definedName name="아휴" localSheetId="0">BlankMacro1</definedName>
    <definedName name="아휴" localSheetId="13">BlankMacro1</definedName>
    <definedName name="아휴" localSheetId="14">BlankMacro1</definedName>
    <definedName name="아휴" localSheetId="11">BlankMacro1</definedName>
    <definedName name="아휴" localSheetId="15">BlankMacro1</definedName>
    <definedName name="아휴">BlankMacro1</definedName>
    <definedName name="아ㅓㅣ니" localSheetId="7" hidden="1">{#N/A,#N/A,TRUE,"Y생산";#N/A,#N/A,TRUE,"Y판매";#N/A,#N/A,TRUE,"Y총물량";#N/A,#N/A,TRUE,"Y능력";#N/A,#N/A,TRUE,"YKD"}</definedName>
    <definedName name="아ㅓㅣ니" localSheetId="16" hidden="1">{#N/A,#N/A,TRUE,"Y생산";#N/A,#N/A,TRUE,"Y판매";#N/A,#N/A,TRUE,"Y총물량";#N/A,#N/A,TRUE,"Y능력";#N/A,#N/A,TRUE,"YKD"}</definedName>
    <definedName name="아ㅓㅣ니" localSheetId="6" hidden="1">{#N/A,#N/A,TRUE,"Y생산";#N/A,#N/A,TRUE,"Y판매";#N/A,#N/A,TRUE,"Y총물량";#N/A,#N/A,TRUE,"Y능력";#N/A,#N/A,TRUE,"YKD"}</definedName>
    <definedName name="아ㅓㅣ니" localSheetId="17" hidden="1">{#N/A,#N/A,TRUE,"Y생산";#N/A,#N/A,TRUE,"Y판매";#N/A,#N/A,TRUE,"Y총물량";#N/A,#N/A,TRUE,"Y능력";#N/A,#N/A,TRUE,"YKD"}</definedName>
    <definedName name="아ㅓㅣ니" localSheetId="13" hidden="1">{#N/A,#N/A,TRUE,"Y생산";#N/A,#N/A,TRUE,"Y판매";#N/A,#N/A,TRUE,"Y총물량";#N/A,#N/A,TRUE,"Y능력";#N/A,#N/A,TRUE,"YKD"}</definedName>
    <definedName name="아ㅓㅣ니" localSheetId="14" hidden="1">{#N/A,#N/A,TRUE,"Y생산";#N/A,#N/A,TRUE,"Y판매";#N/A,#N/A,TRUE,"Y총물량";#N/A,#N/A,TRUE,"Y능력";#N/A,#N/A,TRUE,"YKD"}</definedName>
    <definedName name="아ㅓㅣ니" localSheetId="15" hidden="1">{#N/A,#N/A,TRUE,"Y생산";#N/A,#N/A,TRUE,"Y판매";#N/A,#N/A,TRUE,"Y총물량";#N/A,#N/A,TRUE,"Y능력";#N/A,#N/A,TRUE,"YKD"}</definedName>
    <definedName name="아ㅓㅣ니" hidden="1">{#N/A,#N/A,TRUE,"Y생산";#N/A,#N/A,TRUE,"Y판매";#N/A,#N/A,TRUE,"Y총물량";#N/A,#N/A,TRUE,"Y능력";#N/A,#N/A,TRUE,"YKD"}</definedName>
    <definedName name="아ㅣㅇ">#REF!</definedName>
    <definedName name="아ㅣ아">#REF!</definedName>
    <definedName name="안" localSheetId="7" hidden="1">{#N/A,#N/A,FALSE,"단축1";#N/A,#N/A,FALSE,"단축2";#N/A,#N/A,FALSE,"단축3";#N/A,#N/A,FALSE,"장축";#N/A,#N/A,FALSE,"4WD"}</definedName>
    <definedName name="안" localSheetId="16" hidden="1">{#N/A,#N/A,FALSE,"단축1";#N/A,#N/A,FALSE,"단축2";#N/A,#N/A,FALSE,"단축3";#N/A,#N/A,FALSE,"장축";#N/A,#N/A,FALSE,"4WD"}</definedName>
    <definedName name="안" localSheetId="6">#REF!</definedName>
    <definedName name="안" localSheetId="17" hidden="1">{#N/A,#N/A,FALSE,"단축1";#N/A,#N/A,FALSE,"단축2";#N/A,#N/A,FALSE,"단축3";#N/A,#N/A,FALSE,"장축";#N/A,#N/A,FALSE,"4WD"}</definedName>
    <definedName name="안" localSheetId="13">#REF!</definedName>
    <definedName name="안" localSheetId="14" hidden="1">{#N/A,#N/A,FALSE,"단축1";#N/A,#N/A,FALSE,"단축2";#N/A,#N/A,FALSE,"단축3";#N/A,#N/A,FALSE,"장축";#N/A,#N/A,FALSE,"4WD"}</definedName>
    <definedName name="안" localSheetId="15" hidden="1">{#N/A,#N/A,FALSE,"단축1";#N/A,#N/A,FALSE,"단축2";#N/A,#N/A,FALSE,"단축3";#N/A,#N/A,FALSE,"장축";#N/A,#N/A,FALSE,"4WD"}</definedName>
    <definedName name="안" hidden="1">{#N/A,#N/A,FALSE,"단축1";#N/A,#N/A,FALSE,"단축2";#N/A,#N/A,FALSE,"단축3";#N/A,#N/A,FALSE,"장축";#N/A,#N/A,FALSE,"4WD"}</definedName>
    <definedName name="안국국원" localSheetId="7">{#N/A,#N/A,FALSE,"단축1";#N/A,#N/A,FALSE,"단축2";#N/A,#N/A,FALSE,"단축3";#N/A,#N/A,FALSE,"장축";#N/A,#N/A,FALSE,"4WD"}</definedName>
    <definedName name="안국국원" localSheetId="16">{#N/A,#N/A,FALSE,"단축1";#N/A,#N/A,FALSE,"단축2";#N/A,#N/A,FALSE,"단축3";#N/A,#N/A,FALSE,"장축";#N/A,#N/A,FALSE,"4WD"}</definedName>
    <definedName name="안국국원" localSheetId="17">{#N/A,#N/A,FALSE,"단축1";#N/A,#N/A,FALSE,"단축2";#N/A,#N/A,FALSE,"단축3";#N/A,#N/A,FALSE,"장축";#N/A,#N/A,FALSE,"4WD"}</definedName>
    <definedName name="안국국원" localSheetId="13">{#N/A,#N/A,FALSE,"단축1";#N/A,#N/A,FALSE,"단축2";#N/A,#N/A,FALSE,"단축3";#N/A,#N/A,FALSE,"장축";#N/A,#N/A,FALSE,"4WD"}</definedName>
    <definedName name="안국국원" localSheetId="14">{#N/A,#N/A,FALSE,"단축1";#N/A,#N/A,FALSE,"단축2";#N/A,#N/A,FALSE,"단축3";#N/A,#N/A,FALSE,"장축";#N/A,#N/A,FALSE,"4WD"}</definedName>
    <definedName name="안국국원" localSheetId="15">{#N/A,#N/A,FALSE,"단축1";#N/A,#N/A,FALSE,"단축2";#N/A,#N/A,FALSE,"단축3";#N/A,#N/A,FALSE,"장축";#N/A,#N/A,FALSE,"4WD"}</definedName>
    <definedName name="안국국원">{#N/A,#N/A,FALSE,"단축1";#N/A,#N/A,FALSE,"단축2";#N/A,#N/A,FALSE,"단축3";#N/A,#N/A,FALSE,"장축";#N/A,#N/A,FALSE,"4WD"}</definedName>
    <definedName name="안국원" localSheetId="7">{#N/A,#N/A,FALSE,"단축1";#N/A,#N/A,FALSE,"단축2";#N/A,#N/A,FALSE,"단축3";#N/A,#N/A,FALSE,"장축";#N/A,#N/A,FALSE,"4WD"}</definedName>
    <definedName name="안국원" localSheetId="16">{#N/A,#N/A,FALSE,"단축1";#N/A,#N/A,FALSE,"단축2";#N/A,#N/A,FALSE,"단축3";#N/A,#N/A,FALSE,"장축";#N/A,#N/A,FALSE,"4WD"}</definedName>
    <definedName name="안국원" localSheetId="17">{#N/A,#N/A,FALSE,"단축1";#N/A,#N/A,FALSE,"단축2";#N/A,#N/A,FALSE,"단축3";#N/A,#N/A,FALSE,"장축";#N/A,#N/A,FALSE,"4WD"}</definedName>
    <definedName name="안국원" localSheetId="13">{#N/A,#N/A,FALSE,"단축1";#N/A,#N/A,FALSE,"단축2";#N/A,#N/A,FALSE,"단축3";#N/A,#N/A,FALSE,"장축";#N/A,#N/A,FALSE,"4WD"}</definedName>
    <definedName name="안국원" localSheetId="14">{#N/A,#N/A,FALSE,"단축1";#N/A,#N/A,FALSE,"단축2";#N/A,#N/A,FALSE,"단축3";#N/A,#N/A,FALSE,"장축";#N/A,#N/A,FALSE,"4WD"}</definedName>
    <definedName name="안국원" localSheetId="15">{#N/A,#N/A,FALSE,"단축1";#N/A,#N/A,FALSE,"단축2";#N/A,#N/A,FALSE,"단축3";#N/A,#N/A,FALSE,"장축";#N/A,#N/A,FALSE,"4WD"}</definedName>
    <definedName name="안국원">{#N/A,#N/A,FALSE,"단축1";#N/A,#N/A,FALSE,"단축2";#N/A,#N/A,FALSE,"단축3";#N/A,#N/A,FALSE,"장축";#N/A,#N/A,FALSE,"4WD"}</definedName>
    <definedName name="안국원1" localSheetId="7">{#N/A,#N/A,FALSE,"단축1";#N/A,#N/A,FALSE,"단축2";#N/A,#N/A,FALSE,"단축3";#N/A,#N/A,FALSE,"장축";#N/A,#N/A,FALSE,"4WD"}</definedName>
    <definedName name="안국원1" localSheetId="16">{#N/A,#N/A,FALSE,"단축1";#N/A,#N/A,FALSE,"단축2";#N/A,#N/A,FALSE,"단축3";#N/A,#N/A,FALSE,"장축";#N/A,#N/A,FALSE,"4WD"}</definedName>
    <definedName name="안국원1" localSheetId="17">{#N/A,#N/A,FALSE,"단축1";#N/A,#N/A,FALSE,"단축2";#N/A,#N/A,FALSE,"단축3";#N/A,#N/A,FALSE,"장축";#N/A,#N/A,FALSE,"4WD"}</definedName>
    <definedName name="안국원1" localSheetId="13">{#N/A,#N/A,FALSE,"단축1";#N/A,#N/A,FALSE,"단축2";#N/A,#N/A,FALSE,"단축3";#N/A,#N/A,FALSE,"장축";#N/A,#N/A,FALSE,"4WD"}</definedName>
    <definedName name="안국원1" localSheetId="14">{#N/A,#N/A,FALSE,"단축1";#N/A,#N/A,FALSE,"단축2";#N/A,#N/A,FALSE,"단축3";#N/A,#N/A,FALSE,"장축";#N/A,#N/A,FALSE,"4WD"}</definedName>
    <definedName name="안국원1" localSheetId="15">{#N/A,#N/A,FALSE,"단축1";#N/A,#N/A,FALSE,"단축2";#N/A,#N/A,FALSE,"단축3";#N/A,#N/A,FALSE,"장축";#N/A,#N/A,FALSE,"4WD"}</definedName>
    <definedName name="안국원1">{#N/A,#N/A,FALSE,"단축1";#N/A,#N/A,FALSE,"단축2";#N/A,#N/A,FALSE,"단축3";#N/A,#N/A,FALSE,"장축";#N/A,#N/A,FALSE,"4WD"}</definedName>
    <definedName name="안국원12" localSheetId="7">{#N/A,#N/A,FALSE,"단축1";#N/A,#N/A,FALSE,"단축2";#N/A,#N/A,FALSE,"단축3";#N/A,#N/A,FALSE,"장축";#N/A,#N/A,FALSE,"4WD"}</definedName>
    <definedName name="안국원12" localSheetId="16">{#N/A,#N/A,FALSE,"단축1";#N/A,#N/A,FALSE,"단축2";#N/A,#N/A,FALSE,"단축3";#N/A,#N/A,FALSE,"장축";#N/A,#N/A,FALSE,"4WD"}</definedName>
    <definedName name="안국원12" localSheetId="17">{#N/A,#N/A,FALSE,"단축1";#N/A,#N/A,FALSE,"단축2";#N/A,#N/A,FALSE,"단축3";#N/A,#N/A,FALSE,"장축";#N/A,#N/A,FALSE,"4WD"}</definedName>
    <definedName name="안국원12" localSheetId="13">{#N/A,#N/A,FALSE,"단축1";#N/A,#N/A,FALSE,"단축2";#N/A,#N/A,FALSE,"단축3";#N/A,#N/A,FALSE,"장축";#N/A,#N/A,FALSE,"4WD"}</definedName>
    <definedName name="안국원12" localSheetId="14">{#N/A,#N/A,FALSE,"단축1";#N/A,#N/A,FALSE,"단축2";#N/A,#N/A,FALSE,"단축3";#N/A,#N/A,FALSE,"장축";#N/A,#N/A,FALSE,"4WD"}</definedName>
    <definedName name="안국원12" localSheetId="15">{#N/A,#N/A,FALSE,"단축1";#N/A,#N/A,FALSE,"단축2";#N/A,#N/A,FALSE,"단축3";#N/A,#N/A,FALSE,"장축";#N/A,#N/A,FALSE,"4WD"}</definedName>
    <definedName name="안국원12">{#N/A,#N/A,FALSE,"단축1";#N/A,#N/A,FALSE,"단축2";#N/A,#N/A,FALSE,"단축3";#N/A,#N/A,FALSE,"장축";#N/A,#N/A,FALSE,"4WD"}</definedName>
    <definedName name="안국원2" localSheetId="7">{#N/A,#N/A,FALSE,"단축1";#N/A,#N/A,FALSE,"단축2";#N/A,#N/A,FALSE,"단축3";#N/A,#N/A,FALSE,"장축";#N/A,#N/A,FALSE,"4WD"}</definedName>
    <definedName name="안국원2" localSheetId="16">{#N/A,#N/A,FALSE,"단축1";#N/A,#N/A,FALSE,"단축2";#N/A,#N/A,FALSE,"단축3";#N/A,#N/A,FALSE,"장축";#N/A,#N/A,FALSE,"4WD"}</definedName>
    <definedName name="안국원2" localSheetId="17">{#N/A,#N/A,FALSE,"단축1";#N/A,#N/A,FALSE,"단축2";#N/A,#N/A,FALSE,"단축3";#N/A,#N/A,FALSE,"장축";#N/A,#N/A,FALSE,"4WD"}</definedName>
    <definedName name="안국원2" localSheetId="13">{#N/A,#N/A,FALSE,"단축1";#N/A,#N/A,FALSE,"단축2";#N/A,#N/A,FALSE,"단축3";#N/A,#N/A,FALSE,"장축";#N/A,#N/A,FALSE,"4WD"}</definedName>
    <definedName name="안국원2" localSheetId="14">{#N/A,#N/A,FALSE,"단축1";#N/A,#N/A,FALSE,"단축2";#N/A,#N/A,FALSE,"단축3";#N/A,#N/A,FALSE,"장축";#N/A,#N/A,FALSE,"4WD"}</definedName>
    <definedName name="안국원2" localSheetId="15">{#N/A,#N/A,FALSE,"단축1";#N/A,#N/A,FALSE,"단축2";#N/A,#N/A,FALSE,"단축3";#N/A,#N/A,FALSE,"장축";#N/A,#N/A,FALSE,"4WD"}</definedName>
    <definedName name="안국원2">{#N/A,#N/A,FALSE,"단축1";#N/A,#N/A,FALSE,"단축2";#N/A,#N/A,FALSE,"단축3";#N/A,#N/A,FALSE,"장축";#N/A,#N/A,FALSE,"4WD"}</definedName>
    <definedName name="안국원45" localSheetId="7">{#N/A,#N/A,FALSE,"단축1";#N/A,#N/A,FALSE,"단축2";#N/A,#N/A,FALSE,"단축3";#N/A,#N/A,FALSE,"장축";#N/A,#N/A,FALSE,"4WD"}</definedName>
    <definedName name="안국원45" localSheetId="16">{#N/A,#N/A,FALSE,"단축1";#N/A,#N/A,FALSE,"단축2";#N/A,#N/A,FALSE,"단축3";#N/A,#N/A,FALSE,"장축";#N/A,#N/A,FALSE,"4WD"}</definedName>
    <definedName name="안국원45" localSheetId="17">{#N/A,#N/A,FALSE,"단축1";#N/A,#N/A,FALSE,"단축2";#N/A,#N/A,FALSE,"단축3";#N/A,#N/A,FALSE,"장축";#N/A,#N/A,FALSE,"4WD"}</definedName>
    <definedName name="안국원45" localSheetId="13">{#N/A,#N/A,FALSE,"단축1";#N/A,#N/A,FALSE,"단축2";#N/A,#N/A,FALSE,"단축3";#N/A,#N/A,FALSE,"장축";#N/A,#N/A,FALSE,"4WD"}</definedName>
    <definedName name="안국원45" localSheetId="14">{#N/A,#N/A,FALSE,"단축1";#N/A,#N/A,FALSE,"단축2";#N/A,#N/A,FALSE,"단축3";#N/A,#N/A,FALSE,"장축";#N/A,#N/A,FALSE,"4WD"}</definedName>
    <definedName name="안국원45" localSheetId="15">{#N/A,#N/A,FALSE,"단축1";#N/A,#N/A,FALSE,"단축2";#N/A,#N/A,FALSE,"단축3";#N/A,#N/A,FALSE,"장축";#N/A,#N/A,FALSE,"4WD"}</definedName>
    <definedName name="안국원45">{#N/A,#N/A,FALSE,"단축1";#N/A,#N/A,FALSE,"단축2";#N/A,#N/A,FALSE,"단축3";#N/A,#N/A,FALSE,"장축";#N/A,#N/A,FALSE,"4WD"}</definedName>
    <definedName name="안산자작" localSheetId="7" hidden="1">{#N/A,#N/A,FALSE,"단축1";#N/A,#N/A,FALSE,"단축2";#N/A,#N/A,FALSE,"단축3";#N/A,#N/A,FALSE,"장축";#N/A,#N/A,FALSE,"4WD"}</definedName>
    <definedName name="안산자작" localSheetId="16" hidden="1">{#N/A,#N/A,FALSE,"단축1";#N/A,#N/A,FALSE,"단축2";#N/A,#N/A,FALSE,"단축3";#N/A,#N/A,FALSE,"장축";#N/A,#N/A,FALSE,"4WD"}</definedName>
    <definedName name="안산자작" localSheetId="17" hidden="1">{#N/A,#N/A,FALSE,"단축1";#N/A,#N/A,FALSE,"단축2";#N/A,#N/A,FALSE,"단축3";#N/A,#N/A,FALSE,"장축";#N/A,#N/A,FALSE,"4WD"}</definedName>
    <definedName name="안산자작" localSheetId="13" hidden="1">{#N/A,#N/A,FALSE,"단축1";#N/A,#N/A,FALSE,"단축2";#N/A,#N/A,FALSE,"단축3";#N/A,#N/A,FALSE,"장축";#N/A,#N/A,FALSE,"4WD"}</definedName>
    <definedName name="안산자작" localSheetId="14" hidden="1">{#N/A,#N/A,FALSE,"단축1";#N/A,#N/A,FALSE,"단축2";#N/A,#N/A,FALSE,"단축3";#N/A,#N/A,FALSE,"장축";#N/A,#N/A,FALSE,"4WD"}</definedName>
    <definedName name="안산자작" localSheetId="15" hidden="1">{#N/A,#N/A,FALSE,"단축1";#N/A,#N/A,FALSE,"단축2";#N/A,#N/A,FALSE,"단축3";#N/A,#N/A,FALSE,"장축";#N/A,#N/A,FALSE,"4WD"}</definedName>
    <definedName name="안산자작" hidden="1">{#N/A,#N/A,FALSE,"단축1";#N/A,#N/A,FALSE,"단축2";#N/A,#N/A,FALSE,"단축3";#N/A,#N/A,FALSE,"장축";#N/A,#N/A,FALSE,"4WD"}</definedName>
    <definedName name="안상홍" localSheetId="7" hidden="1">{#N/A,#N/A,FALSE,"단축1";#N/A,#N/A,FALSE,"단축2";#N/A,#N/A,FALSE,"단축3";#N/A,#N/A,FALSE,"장축";#N/A,#N/A,FALSE,"4WD"}</definedName>
    <definedName name="안상홍" localSheetId="16" hidden="1">{#N/A,#N/A,FALSE,"단축1";#N/A,#N/A,FALSE,"단축2";#N/A,#N/A,FALSE,"단축3";#N/A,#N/A,FALSE,"장축";#N/A,#N/A,FALSE,"4WD"}</definedName>
    <definedName name="안상홍" localSheetId="17" hidden="1">{#N/A,#N/A,FALSE,"단축1";#N/A,#N/A,FALSE,"단축2";#N/A,#N/A,FALSE,"단축3";#N/A,#N/A,FALSE,"장축";#N/A,#N/A,FALSE,"4WD"}</definedName>
    <definedName name="안상홍" localSheetId="13" hidden="1">{#N/A,#N/A,FALSE,"단축1";#N/A,#N/A,FALSE,"단축2";#N/A,#N/A,FALSE,"단축3";#N/A,#N/A,FALSE,"장축";#N/A,#N/A,FALSE,"4WD"}</definedName>
    <definedName name="안상홍" localSheetId="14" hidden="1">{#N/A,#N/A,FALSE,"단축1";#N/A,#N/A,FALSE,"단축2";#N/A,#N/A,FALSE,"단축3";#N/A,#N/A,FALSE,"장축";#N/A,#N/A,FALSE,"4WD"}</definedName>
    <definedName name="안상홍" localSheetId="15" hidden="1">{#N/A,#N/A,FALSE,"단축1";#N/A,#N/A,FALSE,"단축2";#N/A,#N/A,FALSE,"단축3";#N/A,#N/A,FALSE,"장축";#N/A,#N/A,FALSE,"4WD"}</definedName>
    <definedName name="안상홍" hidden="1">{#N/A,#N/A,FALSE,"단축1";#N/A,#N/A,FALSE,"단축2";#N/A,#N/A,FALSE,"단축3";#N/A,#N/A,FALSE,"장축";#N/A,#N/A,FALSE,"4WD"}</definedName>
    <definedName name="안전" localSheetId="7">[0]!BlankMacro1</definedName>
    <definedName name="안전" localSheetId="16">[0]!BlankMacro1</definedName>
    <definedName name="안전" localSheetId="17">[0]!BlankMacro1</definedName>
    <definedName name="안전" localSheetId="10">[0]!BlankMacro1</definedName>
    <definedName name="안전" localSheetId="8">[0]!BlankMacro1</definedName>
    <definedName name="안전" localSheetId="0">[0]!BlankMacro1</definedName>
    <definedName name="안전" localSheetId="13">[0]!BlankMacro1</definedName>
    <definedName name="안전" localSheetId="14">[0]!BlankMacro1</definedName>
    <definedName name="안전" localSheetId="11">[0]!BlankMacro1</definedName>
    <definedName name="안전" localSheetId="15">[0]!BlankMacro1</definedName>
    <definedName name="안전">[0]!BlankMacro1</definedName>
    <definedName name="안현모" localSheetId="7" hidden="1">{#N/A,#N/A,FALSE,"단축1";#N/A,#N/A,FALSE,"단축2";#N/A,#N/A,FALSE,"단축3";#N/A,#N/A,FALSE,"장축";#N/A,#N/A,FALSE,"4WD"}</definedName>
    <definedName name="안현모" localSheetId="16" hidden="1">{#N/A,#N/A,FALSE,"단축1";#N/A,#N/A,FALSE,"단축2";#N/A,#N/A,FALSE,"단축3";#N/A,#N/A,FALSE,"장축";#N/A,#N/A,FALSE,"4WD"}</definedName>
    <definedName name="안현모" localSheetId="6" hidden="1">{#N/A,#N/A,FALSE,"단축1";#N/A,#N/A,FALSE,"단축2";#N/A,#N/A,FALSE,"단축3";#N/A,#N/A,FALSE,"장축";#N/A,#N/A,FALSE,"4WD"}</definedName>
    <definedName name="안현모" localSheetId="17" hidden="1">{#N/A,#N/A,FALSE,"단축1";#N/A,#N/A,FALSE,"단축2";#N/A,#N/A,FALSE,"단축3";#N/A,#N/A,FALSE,"장축";#N/A,#N/A,FALSE,"4WD"}</definedName>
    <definedName name="안현모" localSheetId="13" hidden="1">{#N/A,#N/A,FALSE,"단축1";#N/A,#N/A,FALSE,"단축2";#N/A,#N/A,FALSE,"단축3";#N/A,#N/A,FALSE,"장축";#N/A,#N/A,FALSE,"4WD"}</definedName>
    <definedName name="안현모" localSheetId="14" hidden="1">{#N/A,#N/A,FALSE,"단축1";#N/A,#N/A,FALSE,"단축2";#N/A,#N/A,FALSE,"단축3";#N/A,#N/A,FALSE,"장축";#N/A,#N/A,FALSE,"4WD"}</definedName>
    <definedName name="안현모" localSheetId="15" hidden="1">{#N/A,#N/A,FALSE,"단축1";#N/A,#N/A,FALSE,"단축2";#N/A,#N/A,FALSE,"단축3";#N/A,#N/A,FALSE,"장축";#N/A,#N/A,FALSE,"4WD"}</definedName>
    <definedName name="안현모" hidden="1">{#N/A,#N/A,FALSE,"단축1";#N/A,#N/A,FALSE,"단축2";#N/A,#N/A,FALSE,"단축3";#N/A,#N/A,FALSE,"장축";#N/A,#N/A,FALSE,"4WD"}</definedName>
    <definedName name="알" localSheetId="7" hidden="1">{#N/A,#N/A,FALSE,"96자동차사 계획";#N/A,#N/A,FALSE,"96자동차사 계획"}</definedName>
    <definedName name="알" localSheetId="16" hidden="1">{#N/A,#N/A,FALSE,"96자동차사 계획";#N/A,#N/A,FALSE,"96자동차사 계획"}</definedName>
    <definedName name="알" localSheetId="17" hidden="1">{#N/A,#N/A,FALSE,"96자동차사 계획";#N/A,#N/A,FALSE,"96자동차사 계획"}</definedName>
    <definedName name="알" localSheetId="13" hidden="1">{#N/A,#N/A,FALSE,"96자동차사 계획";#N/A,#N/A,FALSE,"96자동차사 계획"}</definedName>
    <definedName name="알" localSheetId="14" hidden="1">{#N/A,#N/A,FALSE,"96자동차사 계획";#N/A,#N/A,FALSE,"96자동차사 계획"}</definedName>
    <definedName name="알" localSheetId="15" hidden="1">{#N/A,#N/A,FALSE,"96자동차사 계획";#N/A,#N/A,FALSE,"96자동차사 계획"}</definedName>
    <definedName name="알" hidden="1">{#N/A,#N/A,FALSE,"96자동차사 계획";#N/A,#N/A,FALSE,"96자동차사 계획"}</definedName>
    <definedName name="알루미늄" localSheetId="7" hidden="1">{#N/A,#N/A,FALSE,"협조전";#N/A,#N/A,FALSE,"원가절감계획 ";#N/A,#N/A,FALSE,"항목별원가절감계획"}</definedName>
    <definedName name="알루미늄" localSheetId="16" hidden="1">{#N/A,#N/A,FALSE,"협조전";#N/A,#N/A,FALSE,"원가절감계획 ";#N/A,#N/A,FALSE,"항목별원가절감계획"}</definedName>
    <definedName name="알루미늄" localSheetId="17" hidden="1">{#N/A,#N/A,FALSE,"협조전";#N/A,#N/A,FALSE,"원가절감계획 ";#N/A,#N/A,FALSE,"항목별원가절감계획"}</definedName>
    <definedName name="알루미늄" localSheetId="13" hidden="1">{#N/A,#N/A,FALSE,"협조전";#N/A,#N/A,FALSE,"원가절감계획 ";#N/A,#N/A,FALSE,"항목별원가절감계획"}</definedName>
    <definedName name="알루미늄" localSheetId="14" hidden="1">{#N/A,#N/A,FALSE,"협조전";#N/A,#N/A,FALSE,"원가절감계획 ";#N/A,#N/A,FALSE,"항목별원가절감계획"}</definedName>
    <definedName name="알루미늄" localSheetId="15" hidden="1">{#N/A,#N/A,FALSE,"협조전";#N/A,#N/A,FALSE,"원가절감계획 ";#N/A,#N/A,FALSE,"항목별원가절감계획"}</definedName>
    <definedName name="알루미늄" hidden="1">{#N/A,#N/A,FALSE,"협조전";#N/A,#N/A,FALSE,"원가절감계획 ";#N/A,#N/A,FALSE,"항목별원가절감계획"}</definedName>
    <definedName name="압입">#REF!</definedName>
    <definedName name="앙" localSheetId="6">#REF!</definedName>
    <definedName name="앙">#REF!</definedName>
    <definedName name="액슬" localSheetId="7" hidden="1">{#N/A,#N/A,FALSE,"단축1";#N/A,#N/A,FALSE,"단축2";#N/A,#N/A,FALSE,"단축3";#N/A,#N/A,FALSE,"장축";#N/A,#N/A,FALSE,"4WD"}</definedName>
    <definedName name="액슬" localSheetId="16" hidden="1">{#N/A,#N/A,FALSE,"단축1";#N/A,#N/A,FALSE,"단축2";#N/A,#N/A,FALSE,"단축3";#N/A,#N/A,FALSE,"장축";#N/A,#N/A,FALSE,"4WD"}</definedName>
    <definedName name="액슬" localSheetId="17" hidden="1">{#N/A,#N/A,FALSE,"단축1";#N/A,#N/A,FALSE,"단축2";#N/A,#N/A,FALSE,"단축3";#N/A,#N/A,FALSE,"장축";#N/A,#N/A,FALSE,"4WD"}</definedName>
    <definedName name="액슬" localSheetId="13" hidden="1">{#N/A,#N/A,FALSE,"단축1";#N/A,#N/A,FALSE,"단축2";#N/A,#N/A,FALSE,"단축3";#N/A,#N/A,FALSE,"장축";#N/A,#N/A,FALSE,"4WD"}</definedName>
    <definedName name="액슬" localSheetId="14" hidden="1">{#N/A,#N/A,FALSE,"단축1";#N/A,#N/A,FALSE,"단축2";#N/A,#N/A,FALSE,"단축3";#N/A,#N/A,FALSE,"장축";#N/A,#N/A,FALSE,"4WD"}</definedName>
    <definedName name="액슬" localSheetId="15" hidden="1">{#N/A,#N/A,FALSE,"단축1";#N/A,#N/A,FALSE,"단축2";#N/A,#N/A,FALSE,"단축3";#N/A,#N/A,FALSE,"장축";#N/A,#N/A,FALSE,"4WD"}</definedName>
    <definedName name="액슬" hidden="1">{#N/A,#N/A,FALSE,"단축1";#N/A,#N/A,FALSE,"단축2";#N/A,#N/A,FALSE,"단축3";#N/A,#N/A,FALSE,"장축";#N/A,#N/A,FALSE,"4WD"}</definedName>
    <definedName name="야" localSheetId="7" hidden="1">{#N/A,#N/A,TRUE,"Y생산";#N/A,#N/A,TRUE,"Y판매";#N/A,#N/A,TRUE,"Y총물량";#N/A,#N/A,TRUE,"Y능력";#N/A,#N/A,TRUE,"YKD"}</definedName>
    <definedName name="야" localSheetId="16" hidden="1">{#N/A,#N/A,TRUE,"Y생산";#N/A,#N/A,TRUE,"Y판매";#N/A,#N/A,TRUE,"Y총물량";#N/A,#N/A,TRUE,"Y능력";#N/A,#N/A,TRUE,"YKD"}</definedName>
    <definedName name="야" localSheetId="6" hidden="1">{#N/A,#N/A,TRUE,"Y생산";#N/A,#N/A,TRUE,"Y판매";#N/A,#N/A,TRUE,"Y총물량";#N/A,#N/A,TRUE,"Y능력";#N/A,#N/A,TRUE,"YKD"}</definedName>
    <definedName name="야" localSheetId="17" hidden="1">{#N/A,#N/A,TRUE,"Y생산";#N/A,#N/A,TRUE,"Y판매";#N/A,#N/A,TRUE,"Y총물량";#N/A,#N/A,TRUE,"Y능력";#N/A,#N/A,TRUE,"YKD"}</definedName>
    <definedName name="야" localSheetId="13">BlankMacro1</definedName>
    <definedName name="야" localSheetId="14" hidden="1">{#N/A,#N/A,TRUE,"Y생산";#N/A,#N/A,TRUE,"Y판매";#N/A,#N/A,TRUE,"Y총물량";#N/A,#N/A,TRUE,"Y능력";#N/A,#N/A,TRUE,"YKD"}</definedName>
    <definedName name="야" localSheetId="15" hidden="1">{#N/A,#N/A,TRUE,"Y생산";#N/A,#N/A,TRUE,"Y판매";#N/A,#N/A,TRUE,"Y총물량";#N/A,#N/A,TRUE,"Y능력";#N/A,#N/A,TRUE,"YKD"}</definedName>
    <definedName name="야" hidden="1">{#N/A,#N/A,TRUE,"Y생산";#N/A,#N/A,TRUE,"Y판매";#N/A,#N/A,TRUE,"Y총물량";#N/A,#N/A,TRUE,"Y능력";#N/A,#N/A,TRUE,"YKD"}</definedName>
    <definedName name="야다야" localSheetId="7">BlankMacro1</definedName>
    <definedName name="야다야" localSheetId="16">BlankMacro1</definedName>
    <definedName name="야다야" localSheetId="17">BlankMacro1</definedName>
    <definedName name="야다야" localSheetId="10">BlankMacro1</definedName>
    <definedName name="야다야" localSheetId="8">BlankMacro1</definedName>
    <definedName name="야다야" localSheetId="0">BlankMacro1</definedName>
    <definedName name="야다야" localSheetId="13">BlankMacro1</definedName>
    <definedName name="야다야" localSheetId="14">BlankMacro1</definedName>
    <definedName name="야다야" localSheetId="11">BlankMacro1</definedName>
    <definedName name="야다야" localSheetId="15">BlankMacro1</definedName>
    <definedName name="야다야">BlankMacro1</definedName>
    <definedName name="야호" localSheetId="7" hidden="1">{#N/A,#N/A,FALSE,"단축1";#N/A,#N/A,FALSE,"단축2";#N/A,#N/A,FALSE,"단축3";#N/A,#N/A,FALSE,"장축";#N/A,#N/A,FALSE,"4WD"}</definedName>
    <definedName name="야호" localSheetId="16" hidden="1">{#N/A,#N/A,FALSE,"단축1";#N/A,#N/A,FALSE,"단축2";#N/A,#N/A,FALSE,"단축3";#N/A,#N/A,FALSE,"장축";#N/A,#N/A,FALSE,"4WD"}</definedName>
    <definedName name="야호" localSheetId="17" hidden="1">{#N/A,#N/A,FALSE,"단축1";#N/A,#N/A,FALSE,"단축2";#N/A,#N/A,FALSE,"단축3";#N/A,#N/A,FALSE,"장축";#N/A,#N/A,FALSE,"4WD"}</definedName>
    <definedName name="야호" localSheetId="13" hidden="1">{#N/A,#N/A,FALSE,"단축1";#N/A,#N/A,FALSE,"단축2";#N/A,#N/A,FALSE,"단축3";#N/A,#N/A,FALSE,"장축";#N/A,#N/A,FALSE,"4WD"}</definedName>
    <definedName name="야호" localSheetId="14" hidden="1">{#N/A,#N/A,FALSE,"단축1";#N/A,#N/A,FALSE,"단축2";#N/A,#N/A,FALSE,"단축3";#N/A,#N/A,FALSE,"장축";#N/A,#N/A,FALSE,"4WD"}</definedName>
    <definedName name="야호" localSheetId="15" hidden="1">{#N/A,#N/A,FALSE,"단축1";#N/A,#N/A,FALSE,"단축2";#N/A,#N/A,FALSE,"단축3";#N/A,#N/A,FALSE,"장축";#N/A,#N/A,FALSE,"4WD"}</definedName>
    <definedName name="야호" hidden="1">{#N/A,#N/A,FALSE,"단축1";#N/A,#N/A,FALSE,"단축2";#N/A,#N/A,FALSE,"단축3";#N/A,#N/A,FALSE,"장축";#N/A,#N/A,FALSE,"4WD"}</definedName>
    <definedName name="야ㅜㄱ" localSheetId="7" hidden="1">{#N/A,#N/A,FALSE,"원가검토서"}</definedName>
    <definedName name="야ㅜㄱ" localSheetId="16" hidden="1">{#N/A,#N/A,FALSE,"원가검토서"}</definedName>
    <definedName name="야ㅜㄱ" localSheetId="17" hidden="1">{#N/A,#N/A,FALSE,"원가검토서"}</definedName>
    <definedName name="야ㅜㄱ" localSheetId="13" hidden="1">{#N/A,#N/A,FALSE,"원가검토서"}</definedName>
    <definedName name="야ㅜㄱ" localSheetId="14" hidden="1">{#N/A,#N/A,FALSE,"원가검토서"}</definedName>
    <definedName name="야ㅜㄱ" localSheetId="15" hidden="1">{#N/A,#N/A,FALSE,"원가검토서"}</definedName>
    <definedName name="야ㅜㄱ" hidden="1">{#N/A,#N/A,FALSE,"원가검토서"}</definedName>
    <definedName name="약어" localSheetId="7" hidden="1">{#N/A,#N/A,FALSE,"단축1";#N/A,#N/A,FALSE,"단축2";#N/A,#N/A,FALSE,"단축3";#N/A,#N/A,FALSE,"장축";#N/A,#N/A,FALSE,"4WD"}</definedName>
    <definedName name="약어" localSheetId="16" hidden="1">{#N/A,#N/A,FALSE,"단축1";#N/A,#N/A,FALSE,"단축2";#N/A,#N/A,FALSE,"단축3";#N/A,#N/A,FALSE,"장축";#N/A,#N/A,FALSE,"4WD"}</definedName>
    <definedName name="약어" localSheetId="17" hidden="1">{#N/A,#N/A,FALSE,"단축1";#N/A,#N/A,FALSE,"단축2";#N/A,#N/A,FALSE,"단축3";#N/A,#N/A,FALSE,"장축";#N/A,#N/A,FALSE,"4WD"}</definedName>
    <definedName name="약어" localSheetId="13" hidden="1">{#N/A,#N/A,FALSE,"단축1";#N/A,#N/A,FALSE,"단축2";#N/A,#N/A,FALSE,"단축3";#N/A,#N/A,FALSE,"장축";#N/A,#N/A,FALSE,"4WD"}</definedName>
    <definedName name="약어" localSheetId="14" hidden="1">{#N/A,#N/A,FALSE,"단축1";#N/A,#N/A,FALSE,"단축2";#N/A,#N/A,FALSE,"단축3";#N/A,#N/A,FALSE,"장축";#N/A,#N/A,FALSE,"4WD"}</definedName>
    <definedName name="약어" localSheetId="15" hidden="1">{#N/A,#N/A,FALSE,"단축1";#N/A,#N/A,FALSE,"단축2";#N/A,#N/A,FALSE,"단축3";#N/A,#N/A,FALSE,"장축";#N/A,#N/A,FALSE,"4WD"}</definedName>
    <definedName name="약어" hidden="1">{#N/A,#N/A,FALSE,"단축1";#N/A,#N/A,FALSE,"단축2";#N/A,#N/A,FALSE,"단축3";#N/A,#N/A,FALSE,"장축";#N/A,#N/A,FALSE,"4WD"}</definedName>
    <definedName name="양">#REF!</definedName>
    <definedName name="양대호" localSheetId="7" hidden="1">{#N/A,#N/A,FALSE,"단축1";#N/A,#N/A,FALSE,"단축2";#N/A,#N/A,FALSE,"단축3";#N/A,#N/A,FALSE,"장축";#N/A,#N/A,FALSE,"4WD"}</definedName>
    <definedName name="양대호" localSheetId="16" hidden="1">{#N/A,#N/A,FALSE,"단축1";#N/A,#N/A,FALSE,"단축2";#N/A,#N/A,FALSE,"단축3";#N/A,#N/A,FALSE,"장축";#N/A,#N/A,FALSE,"4WD"}</definedName>
    <definedName name="양대호" localSheetId="17" hidden="1">{#N/A,#N/A,FALSE,"단축1";#N/A,#N/A,FALSE,"단축2";#N/A,#N/A,FALSE,"단축3";#N/A,#N/A,FALSE,"장축";#N/A,#N/A,FALSE,"4WD"}</definedName>
    <definedName name="양대호" localSheetId="13" hidden="1">{#N/A,#N/A,FALSE,"단축1";#N/A,#N/A,FALSE,"단축2";#N/A,#N/A,FALSE,"단축3";#N/A,#N/A,FALSE,"장축";#N/A,#N/A,FALSE,"4WD"}</definedName>
    <definedName name="양대호" localSheetId="14" hidden="1">{#N/A,#N/A,FALSE,"단축1";#N/A,#N/A,FALSE,"단축2";#N/A,#N/A,FALSE,"단축3";#N/A,#N/A,FALSE,"장축";#N/A,#N/A,FALSE,"4WD"}</definedName>
    <definedName name="양대호" localSheetId="15" hidden="1">{#N/A,#N/A,FALSE,"단축1";#N/A,#N/A,FALSE,"단축2";#N/A,#N/A,FALSE,"단축3";#N/A,#N/A,FALSE,"장축";#N/A,#N/A,FALSE,"4WD"}</definedName>
    <definedName name="양대호" hidden="1">{#N/A,#N/A,FALSE,"단축1";#N/A,#N/A,FALSE,"단축2";#N/A,#N/A,FALSE,"단축3";#N/A,#N/A,FALSE,"장축";#N/A,#N/A,FALSE,"4WD"}</definedName>
    <definedName name="양산개발현황" localSheetId="7" hidden="1">{#N/A,#N/A,FALSE,"96자동차사 계획";#N/A,#N/A,FALSE,"96자동차사 계획"}</definedName>
    <definedName name="양산개발현황" localSheetId="16" hidden="1">{#N/A,#N/A,FALSE,"96자동차사 계획";#N/A,#N/A,FALSE,"96자동차사 계획"}</definedName>
    <definedName name="양산개발현황" localSheetId="17" hidden="1">{#N/A,#N/A,FALSE,"96자동차사 계획";#N/A,#N/A,FALSE,"96자동차사 계획"}</definedName>
    <definedName name="양산개발현황" localSheetId="13" hidden="1">{#N/A,#N/A,FALSE,"96자동차사 계획";#N/A,#N/A,FALSE,"96자동차사 계획"}</definedName>
    <definedName name="양산개발현황" localSheetId="14" hidden="1">{#N/A,#N/A,FALSE,"96자동차사 계획";#N/A,#N/A,FALSE,"96자동차사 계획"}</definedName>
    <definedName name="양산개발현황" localSheetId="15" hidden="1">{#N/A,#N/A,FALSE,"96자동차사 계획";#N/A,#N/A,FALSE,"96자동차사 계획"}</definedName>
    <definedName name="양산개발현황" hidden="1">{#N/A,#N/A,FALSE,"96자동차사 계획";#N/A,#N/A,FALSE,"96자동차사 계획"}</definedName>
    <definedName name="양산계획" localSheetId="7" hidden="1">{#N/A,#N/A,FALSE,"단축1";#N/A,#N/A,FALSE,"단축2";#N/A,#N/A,FALSE,"단축3";#N/A,#N/A,FALSE,"장축";#N/A,#N/A,FALSE,"4WD"}</definedName>
    <definedName name="양산계획" localSheetId="16" hidden="1">{#N/A,#N/A,FALSE,"단축1";#N/A,#N/A,FALSE,"단축2";#N/A,#N/A,FALSE,"단축3";#N/A,#N/A,FALSE,"장축";#N/A,#N/A,FALSE,"4WD"}</definedName>
    <definedName name="양산계획" localSheetId="17" hidden="1">{#N/A,#N/A,FALSE,"단축1";#N/A,#N/A,FALSE,"단축2";#N/A,#N/A,FALSE,"단축3";#N/A,#N/A,FALSE,"장축";#N/A,#N/A,FALSE,"4WD"}</definedName>
    <definedName name="양산계획" localSheetId="13" hidden="1">{#N/A,#N/A,FALSE,"단축1";#N/A,#N/A,FALSE,"단축2";#N/A,#N/A,FALSE,"단축3";#N/A,#N/A,FALSE,"장축";#N/A,#N/A,FALSE,"4WD"}</definedName>
    <definedName name="양산계획" localSheetId="14" hidden="1">{#N/A,#N/A,FALSE,"단축1";#N/A,#N/A,FALSE,"단축2";#N/A,#N/A,FALSE,"단축3";#N/A,#N/A,FALSE,"장축";#N/A,#N/A,FALSE,"4WD"}</definedName>
    <definedName name="양산계획" localSheetId="15" hidden="1">{#N/A,#N/A,FALSE,"단축1";#N/A,#N/A,FALSE,"단축2";#N/A,#N/A,FALSE,"단축3";#N/A,#N/A,FALSE,"장축";#N/A,#N/A,FALSE,"4WD"}</definedName>
    <definedName name="양산계획" hidden="1">{#N/A,#N/A,FALSE,"단축1";#N/A,#N/A,FALSE,"단축2";#N/A,#N/A,FALSE,"단축3";#N/A,#N/A,FALSE,"장축";#N/A,#N/A,FALSE,"4WD"}</definedName>
    <definedName name="양식" localSheetId="7" hidden="1">{#N/A,#N/A,FALSE,"단축1";#N/A,#N/A,FALSE,"단축2";#N/A,#N/A,FALSE,"단축3";#N/A,#N/A,FALSE,"장축";#N/A,#N/A,FALSE,"4WD"}</definedName>
    <definedName name="양식" localSheetId="16" hidden="1">{#N/A,#N/A,FALSE,"단축1";#N/A,#N/A,FALSE,"단축2";#N/A,#N/A,FALSE,"단축3";#N/A,#N/A,FALSE,"장축";#N/A,#N/A,FALSE,"4WD"}</definedName>
    <definedName name="양식" localSheetId="6" hidden="1">{#N/A,#N/A,FALSE,"단축1";#N/A,#N/A,FALSE,"단축2";#N/A,#N/A,FALSE,"단축3";#N/A,#N/A,FALSE,"장축";#N/A,#N/A,FALSE,"4WD"}</definedName>
    <definedName name="양식" localSheetId="17" hidden="1">{#N/A,#N/A,FALSE,"단축1";#N/A,#N/A,FALSE,"단축2";#N/A,#N/A,FALSE,"단축3";#N/A,#N/A,FALSE,"장축";#N/A,#N/A,FALSE,"4WD"}</definedName>
    <definedName name="양식" localSheetId="13" hidden="1">{#N/A,#N/A,FALSE,"단축1";#N/A,#N/A,FALSE,"단축2";#N/A,#N/A,FALSE,"단축3";#N/A,#N/A,FALSE,"장축";#N/A,#N/A,FALSE,"4WD"}</definedName>
    <definedName name="양식" localSheetId="14" hidden="1">{#N/A,#N/A,FALSE,"단축1";#N/A,#N/A,FALSE,"단축2";#N/A,#N/A,FALSE,"단축3";#N/A,#N/A,FALSE,"장축";#N/A,#N/A,FALSE,"4WD"}</definedName>
    <definedName name="양식" localSheetId="15" hidden="1">{#N/A,#N/A,FALSE,"단축1";#N/A,#N/A,FALSE,"단축2";#N/A,#N/A,FALSE,"단축3";#N/A,#N/A,FALSE,"장축";#N/A,#N/A,FALSE,"4WD"}</definedName>
    <definedName name="양식" hidden="1">{#N/A,#N/A,FALSE,"단축1";#N/A,#N/A,FALSE,"단축2";#N/A,#N/A,FALSE,"단축3";#N/A,#N/A,FALSE,"장축";#N/A,#N/A,FALSE,"4WD"}</definedName>
    <definedName name="양식1" localSheetId="6" hidden="1">{#N/A,#N/A,FALSE,"단축1";#N/A,#N/A,FALSE,"단축2";#N/A,#N/A,FALSE,"단축3";#N/A,#N/A,FALSE,"장축";#N/A,#N/A,FALSE,"4WD"}</definedName>
    <definedName name="양식1" localSheetId="13" hidden="1">{#N/A,#N/A,FALSE,"단축1";#N/A,#N/A,FALSE,"단축2";#N/A,#N/A,FALSE,"단축3";#N/A,#N/A,FALSE,"장축";#N/A,#N/A,FALSE,"4WD"}</definedName>
    <definedName name="양식1">#REF!</definedName>
    <definedName name="양식4" localSheetId="7" hidden="1">{#N/A,#N/A,FALSE,"총매출,이익";#N/A,#N/A,FALSE,"사업소계";#N/A,#N/A,FALSE,"남대구";#N/A,#N/A,FALSE,"평촌";#N/A,#N/A,FALSE,"사상";#N/A,#N/A,FALSE,"이리";#N/A,#N/A,FALSE,"수원";#N/A,#N/A,FALSE,"남부산";#N/A,#N/A,FALSE,"김해";#N/A,#N/A,FALSE,"일산";#N/A,#N/A,FALSE,"포항";#N/A,#N/A,FALSE,"청주";#N/A,#N/A,FALSE,"요약손익";#N/A,#N/A,FALSE,"요약손익누계";#N/A,#N/A,FALSE,"당월누계"}</definedName>
    <definedName name="양식4" localSheetId="16" hidden="1">{#N/A,#N/A,FALSE,"총매출,이익";#N/A,#N/A,FALSE,"사업소계";#N/A,#N/A,FALSE,"남대구";#N/A,#N/A,FALSE,"평촌";#N/A,#N/A,FALSE,"사상";#N/A,#N/A,FALSE,"이리";#N/A,#N/A,FALSE,"수원";#N/A,#N/A,FALSE,"남부산";#N/A,#N/A,FALSE,"김해";#N/A,#N/A,FALSE,"일산";#N/A,#N/A,FALSE,"포항";#N/A,#N/A,FALSE,"청주";#N/A,#N/A,FALSE,"요약손익";#N/A,#N/A,FALSE,"요약손익누계";#N/A,#N/A,FALSE,"당월누계"}</definedName>
    <definedName name="양식4" localSheetId="17" hidden="1">{#N/A,#N/A,FALSE,"총매출,이익";#N/A,#N/A,FALSE,"사업소계";#N/A,#N/A,FALSE,"남대구";#N/A,#N/A,FALSE,"평촌";#N/A,#N/A,FALSE,"사상";#N/A,#N/A,FALSE,"이리";#N/A,#N/A,FALSE,"수원";#N/A,#N/A,FALSE,"남부산";#N/A,#N/A,FALSE,"김해";#N/A,#N/A,FALSE,"일산";#N/A,#N/A,FALSE,"포항";#N/A,#N/A,FALSE,"청주";#N/A,#N/A,FALSE,"요약손익";#N/A,#N/A,FALSE,"요약손익누계";#N/A,#N/A,FALSE,"당월누계"}</definedName>
    <definedName name="양식4" localSheetId="13" hidden="1">{#N/A,#N/A,FALSE,"총매출,이익";#N/A,#N/A,FALSE,"사업소계";#N/A,#N/A,FALSE,"남대구";#N/A,#N/A,FALSE,"평촌";#N/A,#N/A,FALSE,"사상";#N/A,#N/A,FALSE,"이리";#N/A,#N/A,FALSE,"수원";#N/A,#N/A,FALSE,"남부산";#N/A,#N/A,FALSE,"김해";#N/A,#N/A,FALSE,"일산";#N/A,#N/A,FALSE,"포항";#N/A,#N/A,FALSE,"청주";#N/A,#N/A,FALSE,"요약손익";#N/A,#N/A,FALSE,"요약손익누계";#N/A,#N/A,FALSE,"당월누계"}</definedName>
    <definedName name="양식4" localSheetId="14" hidden="1">{#N/A,#N/A,FALSE,"총매출,이익";#N/A,#N/A,FALSE,"사업소계";#N/A,#N/A,FALSE,"남대구";#N/A,#N/A,FALSE,"평촌";#N/A,#N/A,FALSE,"사상";#N/A,#N/A,FALSE,"이리";#N/A,#N/A,FALSE,"수원";#N/A,#N/A,FALSE,"남부산";#N/A,#N/A,FALSE,"김해";#N/A,#N/A,FALSE,"일산";#N/A,#N/A,FALSE,"포항";#N/A,#N/A,FALSE,"청주";#N/A,#N/A,FALSE,"요약손익";#N/A,#N/A,FALSE,"요약손익누계";#N/A,#N/A,FALSE,"당월누계"}</definedName>
    <definedName name="양식4" localSheetId="15" hidden="1">{#N/A,#N/A,FALSE,"총매출,이익";#N/A,#N/A,FALSE,"사업소계";#N/A,#N/A,FALSE,"남대구";#N/A,#N/A,FALSE,"평촌";#N/A,#N/A,FALSE,"사상";#N/A,#N/A,FALSE,"이리";#N/A,#N/A,FALSE,"수원";#N/A,#N/A,FALSE,"남부산";#N/A,#N/A,FALSE,"김해";#N/A,#N/A,FALSE,"일산";#N/A,#N/A,FALSE,"포항";#N/A,#N/A,FALSE,"청주";#N/A,#N/A,FALSE,"요약손익";#N/A,#N/A,FALSE,"요약손익누계";#N/A,#N/A,FALSE,"당월누계"}</definedName>
    <definedName name="양식4" hidden="1">{#N/A,#N/A,FALSE,"총매출,이익";#N/A,#N/A,FALSE,"사업소계";#N/A,#N/A,FALSE,"남대구";#N/A,#N/A,FALSE,"평촌";#N/A,#N/A,FALSE,"사상";#N/A,#N/A,FALSE,"이리";#N/A,#N/A,FALSE,"수원";#N/A,#N/A,FALSE,"남부산";#N/A,#N/A,FALSE,"김해";#N/A,#N/A,FALSE,"일산";#N/A,#N/A,FALSE,"포항";#N/A,#N/A,FALSE,"청주";#N/A,#N/A,FALSE,"요약손익";#N/A,#N/A,FALSE,"요약손익누계";#N/A,#N/A,FALSE,"당월누계"}</definedName>
    <definedName name="양식이동" localSheetId="7">[0]!BlankMacro1</definedName>
    <definedName name="양식이동" localSheetId="16">[0]!BlankMacro1</definedName>
    <definedName name="양식이동" localSheetId="17">[0]!BlankMacro1</definedName>
    <definedName name="양식이동" localSheetId="10">[0]!BlankMacro1</definedName>
    <definedName name="양식이동" localSheetId="8">[0]!BlankMacro1</definedName>
    <definedName name="양식이동" localSheetId="0">[0]!BlankMacro1</definedName>
    <definedName name="양식이동" localSheetId="13">[0]!BlankMacro1</definedName>
    <definedName name="양식이동" localSheetId="14">[0]!BlankMacro1</definedName>
    <definedName name="양식이동" localSheetId="11">[0]!BlankMacro1</definedName>
    <definedName name="양식이동" localSheetId="15">[0]!BlankMacro1</definedName>
    <definedName name="양식이동">[0]!BlankMacro1</definedName>
    <definedName name="양음" localSheetId="7">#REF!</definedName>
    <definedName name="양음">#REF!</definedName>
    <definedName name="어" localSheetId="7">#REF!</definedName>
    <definedName name="어">#REF!</definedName>
    <definedName name="어쩌구" localSheetId="6">#REF!</definedName>
    <definedName name="어쩌구">#REF!</definedName>
    <definedName name="어ㅓㅇ" localSheetId="7" hidden="1">{#N/A,#N/A,FALSE,"단축1";#N/A,#N/A,FALSE,"단축2";#N/A,#N/A,FALSE,"단축3";#N/A,#N/A,FALSE,"장축";#N/A,#N/A,FALSE,"4WD"}</definedName>
    <definedName name="어ㅓㅇ" localSheetId="16" hidden="1">{#N/A,#N/A,FALSE,"단축1";#N/A,#N/A,FALSE,"단축2";#N/A,#N/A,FALSE,"단축3";#N/A,#N/A,FALSE,"장축";#N/A,#N/A,FALSE,"4WD"}</definedName>
    <definedName name="어ㅓㅇ" localSheetId="17" hidden="1">{#N/A,#N/A,FALSE,"단축1";#N/A,#N/A,FALSE,"단축2";#N/A,#N/A,FALSE,"단축3";#N/A,#N/A,FALSE,"장축";#N/A,#N/A,FALSE,"4WD"}</definedName>
    <definedName name="어ㅓㅇ" localSheetId="13" hidden="1">{#N/A,#N/A,FALSE,"단축1";#N/A,#N/A,FALSE,"단축2";#N/A,#N/A,FALSE,"단축3";#N/A,#N/A,FALSE,"장축";#N/A,#N/A,FALSE,"4WD"}</definedName>
    <definedName name="어ㅓㅇ" localSheetId="14" hidden="1">{#N/A,#N/A,FALSE,"단축1";#N/A,#N/A,FALSE,"단축2";#N/A,#N/A,FALSE,"단축3";#N/A,#N/A,FALSE,"장축";#N/A,#N/A,FALSE,"4WD"}</definedName>
    <definedName name="어ㅓㅇ" localSheetId="15" hidden="1">{#N/A,#N/A,FALSE,"단축1";#N/A,#N/A,FALSE,"단축2";#N/A,#N/A,FALSE,"단축3";#N/A,#N/A,FALSE,"장축";#N/A,#N/A,FALSE,"4WD"}</definedName>
    <definedName name="어ㅓㅇ" hidden="1">{#N/A,#N/A,FALSE,"단축1";#N/A,#N/A,FALSE,"단축2";#N/A,#N/A,FALSE,"단축3";#N/A,#N/A,FALSE,"장축";#N/A,#N/A,FALSE,"4WD"}</definedName>
    <definedName name="언" hidden="1">{#N/A,#N/A,FALSE,"단축1";#N/A,#N/A,FALSE,"단축2";#N/A,#N/A,FALSE,"단축3";#N/A,#N/A,FALSE,"장축";#N/A,#N/A,FALSE,"4WD"}</definedName>
    <definedName name="업무" localSheetId="7">[0]!BlankMacro1</definedName>
    <definedName name="업무" localSheetId="16">[0]!BlankMacro1</definedName>
    <definedName name="업무" localSheetId="17">[0]!BlankMacro1</definedName>
    <definedName name="업무" localSheetId="10">[0]!BlankMacro1</definedName>
    <definedName name="업무" localSheetId="8">[0]!BlankMacro1</definedName>
    <definedName name="업무" localSheetId="0">[0]!BlankMacro1</definedName>
    <definedName name="업무" localSheetId="13">[0]!BlankMacro1</definedName>
    <definedName name="업무" localSheetId="14">[0]!BlankMacro1</definedName>
    <definedName name="업무" localSheetId="11">[0]!BlankMacro1</definedName>
    <definedName name="업무" localSheetId="15">[0]!BlankMacro1</definedName>
    <definedName name="업무">[0]!BlankMacro1</definedName>
    <definedName name="업무2" localSheetId="7">[0]!BlankMacro1</definedName>
    <definedName name="업무2" localSheetId="16">[0]!BlankMacro1</definedName>
    <definedName name="업무2" localSheetId="17">[0]!BlankMacro1</definedName>
    <definedName name="업무2" localSheetId="10">[0]!BlankMacro1</definedName>
    <definedName name="업무2" localSheetId="8">[0]!BlankMacro1</definedName>
    <definedName name="업무2" localSheetId="0">[0]!BlankMacro1</definedName>
    <definedName name="업무2" localSheetId="13">[0]!BlankMacro1</definedName>
    <definedName name="업무2" localSheetId="14">[0]!BlankMacro1</definedName>
    <definedName name="업무2" localSheetId="11">[0]!BlankMacro1</definedName>
    <definedName name="업무2" localSheetId="15">[0]!BlankMacro1</definedName>
    <definedName name="업무2">[0]!BlankMacro1</definedName>
    <definedName name="업무3" localSheetId="7">[0]!BlankMacro1</definedName>
    <definedName name="업무3" localSheetId="16">[0]!BlankMacro1</definedName>
    <definedName name="업무3" localSheetId="17">[0]!BlankMacro1</definedName>
    <definedName name="업무3" localSheetId="10">[0]!BlankMacro1</definedName>
    <definedName name="업무3" localSheetId="8">[0]!BlankMacro1</definedName>
    <definedName name="업무3" localSheetId="0">[0]!BlankMacro1</definedName>
    <definedName name="업무3" localSheetId="13">[0]!BlankMacro1</definedName>
    <definedName name="업무3" localSheetId="14">[0]!BlankMacro1</definedName>
    <definedName name="업무3" localSheetId="11">[0]!BlankMacro1</definedName>
    <definedName name="업무3" localSheetId="15">[0]!BlankMacro1</definedName>
    <definedName name="업무3">[0]!BlankMacro1</definedName>
    <definedName name="업무FLOW" localSheetId="13">[6]!업무FLOW</definedName>
    <definedName name="업무FLOW">[7]!업무FLOW</definedName>
    <definedName name="업무분장">#REF!</definedName>
    <definedName name="업종">[30]계산정보!$M$4:$M$13</definedName>
    <definedName name="업종선택">[18]INPUT!$F$7</definedName>
    <definedName name="업체">#REF!</definedName>
    <definedName name="업체CODE">#N/A</definedName>
    <definedName name="업체명">#REF!</definedName>
    <definedName name="업체방문" localSheetId="7" hidden="1">{#N/A,#N/A,FALSE,"단축1";#N/A,#N/A,FALSE,"단축2";#N/A,#N/A,FALSE,"단축3";#N/A,#N/A,FALSE,"장축";#N/A,#N/A,FALSE,"4WD"}</definedName>
    <definedName name="업체방문" localSheetId="16" hidden="1">{#N/A,#N/A,FALSE,"단축1";#N/A,#N/A,FALSE,"단축2";#N/A,#N/A,FALSE,"단축3";#N/A,#N/A,FALSE,"장축";#N/A,#N/A,FALSE,"4WD"}</definedName>
    <definedName name="업체방문" localSheetId="17" hidden="1">{#N/A,#N/A,FALSE,"단축1";#N/A,#N/A,FALSE,"단축2";#N/A,#N/A,FALSE,"단축3";#N/A,#N/A,FALSE,"장축";#N/A,#N/A,FALSE,"4WD"}</definedName>
    <definedName name="업체방문" localSheetId="13" hidden="1">{#N/A,#N/A,FALSE,"단축1";#N/A,#N/A,FALSE,"단축2";#N/A,#N/A,FALSE,"단축3";#N/A,#N/A,FALSE,"장축";#N/A,#N/A,FALSE,"4WD"}</definedName>
    <definedName name="업체방문" localSheetId="14" hidden="1">{#N/A,#N/A,FALSE,"단축1";#N/A,#N/A,FALSE,"단축2";#N/A,#N/A,FALSE,"단축3";#N/A,#N/A,FALSE,"장축";#N/A,#N/A,FALSE,"4WD"}</definedName>
    <definedName name="업체방문" localSheetId="15" hidden="1">{#N/A,#N/A,FALSE,"단축1";#N/A,#N/A,FALSE,"단축2";#N/A,#N/A,FALSE,"단축3";#N/A,#N/A,FALSE,"장축";#N/A,#N/A,FALSE,"4WD"}</definedName>
    <definedName name="업체방문" hidden="1">{#N/A,#N/A,FALSE,"단축1";#N/A,#N/A,FALSE,"단축2";#N/A,#N/A,FALSE,"단축3";#N/A,#N/A,FALSE,"장축";#N/A,#N/A,FALSE,"4WD"}</definedName>
    <definedName name="업체별">#REF!</definedName>
    <definedName name="업체선정">#REF!</definedName>
    <definedName name="업체실적">#REF!</definedName>
    <definedName name="업체주소">#REF!</definedName>
    <definedName name="업체카파" localSheetId="7" hidden="1">{#N/A,#N/A,FALSE,"단축1";#N/A,#N/A,FALSE,"단축2";#N/A,#N/A,FALSE,"단축3";#N/A,#N/A,FALSE,"장축";#N/A,#N/A,FALSE,"4WD"}</definedName>
    <definedName name="업체카파" localSheetId="16" hidden="1">{#N/A,#N/A,FALSE,"단축1";#N/A,#N/A,FALSE,"단축2";#N/A,#N/A,FALSE,"단축3";#N/A,#N/A,FALSE,"장축";#N/A,#N/A,FALSE,"4WD"}</definedName>
    <definedName name="업체카파" localSheetId="17" hidden="1">{#N/A,#N/A,FALSE,"단축1";#N/A,#N/A,FALSE,"단축2";#N/A,#N/A,FALSE,"단축3";#N/A,#N/A,FALSE,"장축";#N/A,#N/A,FALSE,"4WD"}</definedName>
    <definedName name="업체카파" localSheetId="13" hidden="1">{#N/A,#N/A,FALSE,"단축1";#N/A,#N/A,FALSE,"단축2";#N/A,#N/A,FALSE,"단축3";#N/A,#N/A,FALSE,"장축";#N/A,#N/A,FALSE,"4WD"}</definedName>
    <definedName name="업체카파" localSheetId="14" hidden="1">{#N/A,#N/A,FALSE,"단축1";#N/A,#N/A,FALSE,"단축2";#N/A,#N/A,FALSE,"단축3";#N/A,#N/A,FALSE,"장축";#N/A,#N/A,FALSE,"4WD"}</definedName>
    <definedName name="업체카파" localSheetId="15" hidden="1">{#N/A,#N/A,FALSE,"단축1";#N/A,#N/A,FALSE,"단축2";#N/A,#N/A,FALSE,"단축3";#N/A,#N/A,FALSE,"장축";#N/A,#N/A,FALSE,"4WD"}</definedName>
    <definedName name="업체카파" hidden="1">{#N/A,#N/A,FALSE,"단축1";#N/A,#N/A,FALSE,"단축2";#N/A,#N/A,FALSE,"단축3";#N/A,#N/A,FALSE,"장축";#N/A,#N/A,FALSE,"4WD"}</definedName>
    <definedName name="엉댜ㄷㅈ" localSheetId="6">#REF!</definedName>
    <definedName name="엉댜ㄷㅈ">#REF!</definedName>
    <definedName name="엉댜ㄷㅈ1">#N/A</definedName>
    <definedName name="에산" localSheetId="6">#REF!</definedName>
    <definedName name="에산">#REF!</definedName>
    <definedName name="에어벤트" localSheetId="7" hidden="1">{#N/A,#N/A,FALSE,"단축1";#N/A,#N/A,FALSE,"단축2";#N/A,#N/A,FALSE,"단축3";#N/A,#N/A,FALSE,"장축";#N/A,#N/A,FALSE,"4WD"}</definedName>
    <definedName name="에어벤트" localSheetId="16" hidden="1">{#N/A,#N/A,FALSE,"단축1";#N/A,#N/A,FALSE,"단축2";#N/A,#N/A,FALSE,"단축3";#N/A,#N/A,FALSE,"장축";#N/A,#N/A,FALSE,"4WD"}</definedName>
    <definedName name="에어벤트" localSheetId="17" hidden="1">{#N/A,#N/A,FALSE,"단축1";#N/A,#N/A,FALSE,"단축2";#N/A,#N/A,FALSE,"단축3";#N/A,#N/A,FALSE,"장축";#N/A,#N/A,FALSE,"4WD"}</definedName>
    <definedName name="에어벤트" localSheetId="13" hidden="1">{#N/A,#N/A,FALSE,"단축1";#N/A,#N/A,FALSE,"단축2";#N/A,#N/A,FALSE,"단축3";#N/A,#N/A,FALSE,"장축";#N/A,#N/A,FALSE,"4WD"}</definedName>
    <definedName name="에어벤트" localSheetId="14" hidden="1">{#N/A,#N/A,FALSE,"단축1";#N/A,#N/A,FALSE,"단축2";#N/A,#N/A,FALSE,"단축3";#N/A,#N/A,FALSE,"장축";#N/A,#N/A,FALSE,"4WD"}</definedName>
    <definedName name="에어벤트" localSheetId="15" hidden="1">{#N/A,#N/A,FALSE,"단축1";#N/A,#N/A,FALSE,"단축2";#N/A,#N/A,FALSE,"단축3";#N/A,#N/A,FALSE,"장축";#N/A,#N/A,FALSE,"4WD"}</definedName>
    <definedName name="에어벤트" hidden="1">{#N/A,#N/A,FALSE,"단축1";#N/A,#N/A,FALSE,"단축2";#N/A,#N/A,FALSE,"단축3";#N/A,#N/A,FALSE,"장축";#N/A,#N/A,FALSE,"4WD"}</definedName>
    <definedName name="에이" localSheetId="7" hidden="1">{#N/A,#N/A,TRUE,"Y생산";#N/A,#N/A,TRUE,"Y판매";#N/A,#N/A,TRUE,"Y총물량";#N/A,#N/A,TRUE,"Y능력";#N/A,#N/A,TRUE,"YKD"}</definedName>
    <definedName name="에이" localSheetId="16" hidden="1">{#N/A,#N/A,TRUE,"Y생산";#N/A,#N/A,TRUE,"Y판매";#N/A,#N/A,TRUE,"Y총물량";#N/A,#N/A,TRUE,"Y능력";#N/A,#N/A,TRUE,"YKD"}</definedName>
    <definedName name="에이" localSheetId="6" hidden="1">{#N/A,#N/A,TRUE,"Y생산";#N/A,#N/A,TRUE,"Y판매";#N/A,#N/A,TRUE,"Y총물량";#N/A,#N/A,TRUE,"Y능력";#N/A,#N/A,TRUE,"YKD"}</definedName>
    <definedName name="에이" localSheetId="17" hidden="1">{#N/A,#N/A,TRUE,"Y생산";#N/A,#N/A,TRUE,"Y판매";#N/A,#N/A,TRUE,"Y총물량";#N/A,#N/A,TRUE,"Y능력";#N/A,#N/A,TRUE,"YKD"}</definedName>
    <definedName name="에이" localSheetId="13" hidden="1">{#N/A,#N/A,TRUE,"Y생산";#N/A,#N/A,TRUE,"Y판매";#N/A,#N/A,TRUE,"Y총물량";#N/A,#N/A,TRUE,"Y능력";#N/A,#N/A,TRUE,"YKD"}</definedName>
    <definedName name="에이" localSheetId="14" hidden="1">{#N/A,#N/A,TRUE,"Y생산";#N/A,#N/A,TRUE,"Y판매";#N/A,#N/A,TRUE,"Y총물량";#N/A,#N/A,TRUE,"Y능력";#N/A,#N/A,TRUE,"YKD"}</definedName>
    <definedName name="에이" localSheetId="15" hidden="1">{#N/A,#N/A,TRUE,"Y생산";#N/A,#N/A,TRUE,"Y판매";#N/A,#N/A,TRUE,"Y총물량";#N/A,#N/A,TRUE,"Y능력";#N/A,#N/A,TRUE,"YKD"}</definedName>
    <definedName name="에이" hidden="1">{#N/A,#N/A,TRUE,"Y생산";#N/A,#N/A,TRUE,"Y판매";#N/A,#N/A,TRUE,"Y총물량";#N/A,#N/A,TRUE,"Y능력";#N/A,#N/A,TRUE,"YKD"}</definedName>
    <definedName name="엔">#REF!</definedName>
    <definedName name="엔비용">#REF!</definedName>
    <definedName name="엔진" localSheetId="7" hidden="1">{#N/A,#N/A,FALSE,"단축1";#N/A,#N/A,FALSE,"단축2";#N/A,#N/A,FALSE,"단축3";#N/A,#N/A,FALSE,"장축";#N/A,#N/A,FALSE,"4WD"}</definedName>
    <definedName name="엔진" localSheetId="16" hidden="1">{#N/A,#N/A,FALSE,"단축1";#N/A,#N/A,FALSE,"단축2";#N/A,#N/A,FALSE,"단축3";#N/A,#N/A,FALSE,"장축";#N/A,#N/A,FALSE,"4WD"}</definedName>
    <definedName name="엔진" localSheetId="6" hidden="1">{#N/A,#N/A,FALSE,"단축1";#N/A,#N/A,FALSE,"단축2";#N/A,#N/A,FALSE,"단축3";#N/A,#N/A,FALSE,"장축";#N/A,#N/A,FALSE,"4WD"}</definedName>
    <definedName name="엔진" localSheetId="17" hidden="1">{#N/A,#N/A,FALSE,"단축1";#N/A,#N/A,FALSE,"단축2";#N/A,#N/A,FALSE,"단축3";#N/A,#N/A,FALSE,"장축";#N/A,#N/A,FALSE,"4WD"}</definedName>
    <definedName name="엔진" localSheetId="13" hidden="1">{#N/A,#N/A,FALSE,"단축1";#N/A,#N/A,FALSE,"단축2";#N/A,#N/A,FALSE,"단축3";#N/A,#N/A,FALSE,"장축";#N/A,#N/A,FALSE,"4WD"}</definedName>
    <definedName name="엔진" localSheetId="14" hidden="1">{#N/A,#N/A,FALSE,"단축1";#N/A,#N/A,FALSE,"단축2";#N/A,#N/A,FALSE,"단축3";#N/A,#N/A,FALSE,"장축";#N/A,#N/A,FALSE,"4WD"}</definedName>
    <definedName name="엔진" localSheetId="15" hidden="1">{#N/A,#N/A,FALSE,"단축1";#N/A,#N/A,FALSE,"단축2";#N/A,#N/A,FALSE,"단축3";#N/A,#N/A,FALSE,"장축";#N/A,#N/A,FALSE,"4WD"}</definedName>
    <definedName name="엔진" hidden="1">{#N/A,#N/A,FALSE,"단축1";#N/A,#N/A,FALSE,"단축2";#N/A,#N/A,FALSE,"단축3";#N/A,#N/A,FALSE,"장축";#N/A,#N/A,FALSE,"4WD"}</definedName>
    <definedName name="엔진별">#REF!</definedName>
    <definedName name="엔환율">10.3</definedName>
    <definedName name="여력" localSheetId="7" hidden="1">{#N/A,#N/A,TRUE,"Y생산";#N/A,#N/A,TRUE,"Y판매";#N/A,#N/A,TRUE,"Y총물량";#N/A,#N/A,TRUE,"Y능력";#N/A,#N/A,TRUE,"YKD"}</definedName>
    <definedName name="여력" localSheetId="16" hidden="1">{#N/A,#N/A,TRUE,"Y생산";#N/A,#N/A,TRUE,"Y판매";#N/A,#N/A,TRUE,"Y총물량";#N/A,#N/A,TRUE,"Y능력";#N/A,#N/A,TRUE,"YKD"}</definedName>
    <definedName name="여력" localSheetId="6" hidden="1">{#N/A,#N/A,TRUE,"Y생산";#N/A,#N/A,TRUE,"Y판매";#N/A,#N/A,TRUE,"Y총물량";#N/A,#N/A,TRUE,"Y능력";#N/A,#N/A,TRUE,"YKD"}</definedName>
    <definedName name="여력" localSheetId="17" hidden="1">{#N/A,#N/A,TRUE,"Y생산";#N/A,#N/A,TRUE,"Y판매";#N/A,#N/A,TRUE,"Y총물량";#N/A,#N/A,TRUE,"Y능력";#N/A,#N/A,TRUE,"YKD"}</definedName>
    <definedName name="여력" localSheetId="13" hidden="1">{#N/A,#N/A,TRUE,"Y생산";#N/A,#N/A,TRUE,"Y판매";#N/A,#N/A,TRUE,"Y총물량";#N/A,#N/A,TRUE,"Y능력";#N/A,#N/A,TRUE,"YKD"}</definedName>
    <definedName name="여력" localSheetId="14" hidden="1">{#N/A,#N/A,TRUE,"Y생산";#N/A,#N/A,TRUE,"Y판매";#N/A,#N/A,TRUE,"Y총물량";#N/A,#N/A,TRUE,"Y능력";#N/A,#N/A,TRUE,"YKD"}</definedName>
    <definedName name="여력" localSheetId="15" hidden="1">{#N/A,#N/A,TRUE,"Y생산";#N/A,#N/A,TRUE,"Y판매";#N/A,#N/A,TRUE,"Y총물량";#N/A,#N/A,TRUE,"Y능력";#N/A,#N/A,TRUE,"YKD"}</definedName>
    <definedName name="여력" hidden="1">{#N/A,#N/A,TRUE,"Y생산";#N/A,#N/A,TRUE,"Y판매";#N/A,#N/A,TRUE,"Y총물량";#N/A,#N/A,TRUE,"Y능력";#N/A,#N/A,TRUE,"YKD"}</definedName>
    <definedName name="여력인원" localSheetId="7" hidden="1">{#N/A,#N/A,FALSE,"96 3월물량표";#N/A,#N/A,FALSE,"96 4월물량표";#N/A,#N/A,FALSE,"96 5월물량표"}</definedName>
    <definedName name="여력인원" localSheetId="16" hidden="1">{#N/A,#N/A,FALSE,"96 3월물량표";#N/A,#N/A,FALSE,"96 4월물량표";#N/A,#N/A,FALSE,"96 5월물량표"}</definedName>
    <definedName name="여력인원" localSheetId="6" hidden="1">{#N/A,#N/A,FALSE,"96 3월물량표";#N/A,#N/A,FALSE,"96 4월물량표";#N/A,#N/A,FALSE,"96 5월물량표"}</definedName>
    <definedName name="여력인원" localSheetId="17" hidden="1">{#N/A,#N/A,FALSE,"96 3월물량표";#N/A,#N/A,FALSE,"96 4월물량표";#N/A,#N/A,FALSE,"96 5월물량표"}</definedName>
    <definedName name="여력인원" localSheetId="13" hidden="1">{#N/A,#N/A,FALSE,"96 3월물량표";#N/A,#N/A,FALSE,"96 4월물량표";#N/A,#N/A,FALSE,"96 5월물량표"}</definedName>
    <definedName name="여력인원" localSheetId="14" hidden="1">{#N/A,#N/A,FALSE,"96 3월물량표";#N/A,#N/A,FALSE,"96 4월물량표";#N/A,#N/A,FALSE,"96 5월물량표"}</definedName>
    <definedName name="여력인원" localSheetId="15" hidden="1">{#N/A,#N/A,FALSE,"96 3월물량표";#N/A,#N/A,FALSE,"96 4월물량표";#N/A,#N/A,FALSE,"96 5월물량표"}</definedName>
    <definedName name="여력인원" hidden="1">{#N/A,#N/A,FALSE,"96 3월물량표";#N/A,#N/A,FALSE,"96 4월물량표";#N/A,#N/A,FALSE,"96 5월물량표"}</definedName>
    <definedName name="여여영" localSheetId="6">#REF!</definedName>
    <definedName name="여여영">#REF!</definedName>
    <definedName name="여우">#REF!</definedName>
    <definedName name="연계획" hidden="1">#REF!</definedName>
    <definedName name="연료2" localSheetId="7" hidden="1">{#N/A,#N/A,FALSE,"단축1";#N/A,#N/A,FALSE,"단축2";#N/A,#N/A,FALSE,"단축3";#N/A,#N/A,FALSE,"장축";#N/A,#N/A,FALSE,"4WD"}</definedName>
    <definedName name="연료2" localSheetId="16" hidden="1">{#N/A,#N/A,FALSE,"단축1";#N/A,#N/A,FALSE,"단축2";#N/A,#N/A,FALSE,"단축3";#N/A,#N/A,FALSE,"장축";#N/A,#N/A,FALSE,"4WD"}</definedName>
    <definedName name="연료2" localSheetId="17" hidden="1">{#N/A,#N/A,FALSE,"단축1";#N/A,#N/A,FALSE,"단축2";#N/A,#N/A,FALSE,"단축3";#N/A,#N/A,FALSE,"장축";#N/A,#N/A,FALSE,"4WD"}</definedName>
    <definedName name="연료2" localSheetId="13" hidden="1">{#N/A,#N/A,FALSE,"단축1";#N/A,#N/A,FALSE,"단축2";#N/A,#N/A,FALSE,"단축3";#N/A,#N/A,FALSE,"장축";#N/A,#N/A,FALSE,"4WD"}</definedName>
    <definedName name="연료2" localSheetId="14" hidden="1">{#N/A,#N/A,FALSE,"단축1";#N/A,#N/A,FALSE,"단축2";#N/A,#N/A,FALSE,"단축3";#N/A,#N/A,FALSE,"장축";#N/A,#N/A,FALSE,"4WD"}</definedName>
    <definedName name="연료2" localSheetId="15" hidden="1">{#N/A,#N/A,FALSE,"단축1";#N/A,#N/A,FALSE,"단축2";#N/A,#N/A,FALSE,"단축3";#N/A,#N/A,FALSE,"장축";#N/A,#N/A,FALSE,"4WD"}</definedName>
    <definedName name="연료2" hidden="1">{#N/A,#N/A,FALSE,"단축1";#N/A,#N/A,FALSE,"단축2";#N/A,#N/A,FALSE,"단축3";#N/A,#N/A,FALSE,"장축";#N/A,#N/A,FALSE,"4WD"}</definedName>
    <definedName name="연말공사">#REF!</definedName>
    <definedName name="연수계">#REF!</definedName>
    <definedName name="열달">#N/A</definedName>
    <definedName name="열수">#REF!</definedName>
    <definedName name="열처리" localSheetId="7" hidden="1">{#N/A,#N/A,FALSE,"단축1";#N/A,#N/A,FALSE,"단축2";#N/A,#N/A,FALSE,"단축3";#N/A,#N/A,FALSE,"장축";#N/A,#N/A,FALSE,"4WD"}</definedName>
    <definedName name="열처리" localSheetId="16" hidden="1">{#N/A,#N/A,FALSE,"단축1";#N/A,#N/A,FALSE,"단축2";#N/A,#N/A,FALSE,"단축3";#N/A,#N/A,FALSE,"장축";#N/A,#N/A,FALSE,"4WD"}</definedName>
    <definedName name="열처리" localSheetId="6" hidden="1">{#N/A,#N/A,FALSE,"단축1";#N/A,#N/A,FALSE,"단축2";#N/A,#N/A,FALSE,"단축3";#N/A,#N/A,FALSE,"장축";#N/A,#N/A,FALSE,"4WD"}</definedName>
    <definedName name="열처리" localSheetId="17" hidden="1">{#N/A,#N/A,FALSE,"단축1";#N/A,#N/A,FALSE,"단축2";#N/A,#N/A,FALSE,"단축3";#N/A,#N/A,FALSE,"장축";#N/A,#N/A,FALSE,"4WD"}</definedName>
    <definedName name="열처리" localSheetId="13" hidden="1">{#N/A,#N/A,FALSE,"단축1";#N/A,#N/A,FALSE,"단축2";#N/A,#N/A,FALSE,"단축3";#N/A,#N/A,FALSE,"장축";#N/A,#N/A,FALSE,"4WD"}</definedName>
    <definedName name="열처리" localSheetId="14" hidden="1">{#N/A,#N/A,FALSE,"단축1";#N/A,#N/A,FALSE,"단축2";#N/A,#N/A,FALSE,"단축3";#N/A,#N/A,FALSE,"장축";#N/A,#N/A,FALSE,"4WD"}</definedName>
    <definedName name="열처리" localSheetId="15" hidden="1">{#N/A,#N/A,FALSE,"단축1";#N/A,#N/A,FALSE,"단축2";#N/A,#N/A,FALSE,"단축3";#N/A,#N/A,FALSE,"장축";#N/A,#N/A,FALSE,"4WD"}</definedName>
    <definedName name="열처리" hidden="1">{#N/A,#N/A,FALSE,"단축1";#N/A,#N/A,FALSE,"단축2";#N/A,#N/A,FALSE,"단축3";#N/A,#N/A,FALSE,"장축";#N/A,#N/A,FALSE,"4WD"}</definedName>
    <definedName name="엿" localSheetId="6">#REF!</definedName>
    <definedName name="엿">#REF!</definedName>
    <definedName name="영" localSheetId="6">#REF!</definedName>
    <definedName name="영">#REF!</definedName>
    <definedName name="영복" localSheetId="7" hidden="1">{#N/A,#N/A,FALSE,"단축1";#N/A,#N/A,FALSE,"단축2";#N/A,#N/A,FALSE,"단축3";#N/A,#N/A,FALSE,"장축";#N/A,#N/A,FALSE,"4WD"}</definedName>
    <definedName name="영복" localSheetId="16" hidden="1">{#N/A,#N/A,FALSE,"단축1";#N/A,#N/A,FALSE,"단축2";#N/A,#N/A,FALSE,"단축3";#N/A,#N/A,FALSE,"장축";#N/A,#N/A,FALSE,"4WD"}</definedName>
    <definedName name="영복" localSheetId="17" hidden="1">{#N/A,#N/A,FALSE,"단축1";#N/A,#N/A,FALSE,"단축2";#N/A,#N/A,FALSE,"단축3";#N/A,#N/A,FALSE,"장축";#N/A,#N/A,FALSE,"4WD"}</definedName>
    <definedName name="영복" localSheetId="13" hidden="1">{#N/A,#N/A,FALSE,"단축1";#N/A,#N/A,FALSE,"단축2";#N/A,#N/A,FALSE,"단축3";#N/A,#N/A,FALSE,"장축";#N/A,#N/A,FALSE,"4WD"}</definedName>
    <definedName name="영복" localSheetId="14" hidden="1">{#N/A,#N/A,FALSE,"단축1";#N/A,#N/A,FALSE,"단축2";#N/A,#N/A,FALSE,"단축3";#N/A,#N/A,FALSE,"장축";#N/A,#N/A,FALSE,"4WD"}</definedName>
    <definedName name="영복" localSheetId="15" hidden="1">{#N/A,#N/A,FALSE,"단축1";#N/A,#N/A,FALSE,"단축2";#N/A,#N/A,FALSE,"단축3";#N/A,#N/A,FALSE,"장축";#N/A,#N/A,FALSE,"4WD"}</definedName>
    <definedName name="영복" hidden="1">{#N/A,#N/A,FALSE,"단축1";#N/A,#N/A,FALSE,"단축2";#N/A,#N/A,FALSE,"단축3";#N/A,#N/A,FALSE,"장축";#N/A,#N/A,FALSE,"4WD"}</definedName>
    <definedName name="영업" localSheetId="6" hidden="1">#REF!</definedName>
    <definedName name="영업" hidden="1">#REF!</definedName>
    <definedName name="영업보고" localSheetId="7">BlankMacro1</definedName>
    <definedName name="영업보고" localSheetId="16">BlankMacro1</definedName>
    <definedName name="영업보고" localSheetId="17">BlankMacro1</definedName>
    <definedName name="영업보고" localSheetId="10">BlankMacro1</definedName>
    <definedName name="영업보고" localSheetId="8">BlankMacro1</definedName>
    <definedName name="영업보고" localSheetId="0">BlankMacro1</definedName>
    <definedName name="영업보고" localSheetId="13">BlankMacro1</definedName>
    <definedName name="영업보고" localSheetId="14">BlankMacro1</definedName>
    <definedName name="영업보고" localSheetId="11">BlankMacro1</definedName>
    <definedName name="영업보고" localSheetId="15">BlankMacro1</definedName>
    <definedName name="영업보고">BlankMacro1</definedName>
    <definedName name="영업보고2000" localSheetId="7">BlankMacro1</definedName>
    <definedName name="영업보고2000" localSheetId="16">BlankMacro1</definedName>
    <definedName name="영업보고2000" localSheetId="17">BlankMacro1</definedName>
    <definedName name="영업보고2000" localSheetId="10">BlankMacro1</definedName>
    <definedName name="영업보고2000" localSheetId="8">BlankMacro1</definedName>
    <definedName name="영업보고2000" localSheetId="0">BlankMacro1</definedName>
    <definedName name="영업보고2000" localSheetId="13">BlankMacro1</definedName>
    <definedName name="영업보고2000" localSheetId="14">BlankMacro1</definedName>
    <definedName name="영업보고2000" localSheetId="11">BlankMacro1</definedName>
    <definedName name="영업보고2000" localSheetId="15">BlankMacro1</definedName>
    <definedName name="영업보고2000">BlankMacro1</definedName>
    <definedName name="영업외비용" localSheetId="7">#REF!</definedName>
    <definedName name="영업외비용">#REF!</definedName>
    <definedName name="영업원가" localSheetId="7">BlankMacro1</definedName>
    <definedName name="영업원가" localSheetId="16">BlankMacro1</definedName>
    <definedName name="영업원가" localSheetId="17">BlankMacro1</definedName>
    <definedName name="영업원가" localSheetId="10">BlankMacro1</definedName>
    <definedName name="영업원가" localSheetId="8">BlankMacro1</definedName>
    <definedName name="영업원가" localSheetId="0">BlankMacro1</definedName>
    <definedName name="영업원가" localSheetId="13">BlankMacro1</definedName>
    <definedName name="영업원가" localSheetId="14">BlankMacro1</definedName>
    <definedName name="영업원가" localSheetId="11">BlankMacro1</definedName>
    <definedName name="영업원가" localSheetId="15">BlankMacro1</definedName>
    <definedName name="영업원가">BlankMacro1</definedName>
    <definedName name="영업통보" localSheetId="7">#REF!</definedName>
    <definedName name="영업통보">#REF!</definedName>
    <definedName name="영외용" localSheetId="7">#REF!</definedName>
    <definedName name="영외용">#REF!</definedName>
    <definedName name="영환율" localSheetId="6">#REF!</definedName>
    <definedName name="영환율">#REF!</definedName>
    <definedName name="영환율2">#REF!</definedName>
    <definedName name="예">#REF!</definedName>
    <definedName name="예산" localSheetId="7" hidden="1">{#N/A,#N/A,FALSE,"단축1";#N/A,#N/A,FALSE,"단축2";#N/A,#N/A,FALSE,"단축3";#N/A,#N/A,FALSE,"장축";#N/A,#N/A,FALSE,"4WD"}</definedName>
    <definedName name="예산" localSheetId="16" hidden="1">{#N/A,#N/A,FALSE,"단축1";#N/A,#N/A,FALSE,"단축2";#N/A,#N/A,FALSE,"단축3";#N/A,#N/A,FALSE,"장축";#N/A,#N/A,FALSE,"4WD"}</definedName>
    <definedName name="예산" localSheetId="6" hidden="1">{#N/A,#N/A,FALSE,"단축1";#N/A,#N/A,FALSE,"단축2";#N/A,#N/A,FALSE,"단축3";#N/A,#N/A,FALSE,"장축";#N/A,#N/A,FALSE,"4WD"}</definedName>
    <definedName name="예산" localSheetId="17" hidden="1">{#N/A,#N/A,FALSE,"단축1";#N/A,#N/A,FALSE,"단축2";#N/A,#N/A,FALSE,"단축3";#N/A,#N/A,FALSE,"장축";#N/A,#N/A,FALSE,"4WD"}</definedName>
    <definedName name="예산" localSheetId="13" hidden="1">{#N/A,#N/A,FALSE,"단축1";#N/A,#N/A,FALSE,"단축2";#N/A,#N/A,FALSE,"단축3";#N/A,#N/A,FALSE,"장축";#N/A,#N/A,FALSE,"4WD"}</definedName>
    <definedName name="예산" localSheetId="14" hidden="1">{#N/A,#N/A,FALSE,"단축1";#N/A,#N/A,FALSE,"단축2";#N/A,#N/A,FALSE,"단축3";#N/A,#N/A,FALSE,"장축";#N/A,#N/A,FALSE,"4WD"}</definedName>
    <definedName name="예산" localSheetId="15" hidden="1">{#N/A,#N/A,FALSE,"단축1";#N/A,#N/A,FALSE,"단축2";#N/A,#N/A,FALSE,"단축3";#N/A,#N/A,FALSE,"장축";#N/A,#N/A,FALSE,"4WD"}</definedName>
    <definedName name="예산" hidden="1">{#N/A,#N/A,FALSE,"단축1";#N/A,#N/A,FALSE,"단축2";#N/A,#N/A,FALSE,"단축3";#N/A,#N/A,FALSE,"장축";#N/A,#N/A,FALSE,"4WD"}</definedName>
    <definedName name="예산.1" localSheetId="6">#REF!</definedName>
    <definedName name="예산.1">#REF!</definedName>
    <definedName name="예산.2" localSheetId="6">#REF!</definedName>
    <definedName name="예산.2">#REF!</definedName>
    <definedName name="예산4" localSheetId="7" hidden="1">{#N/A,#N/A,TRUE,"Y생산";#N/A,#N/A,TRUE,"Y판매";#N/A,#N/A,TRUE,"Y총물량";#N/A,#N/A,TRUE,"Y능력";#N/A,#N/A,TRUE,"YKD"}</definedName>
    <definedName name="예산4" localSheetId="16" hidden="1">{#N/A,#N/A,TRUE,"Y생산";#N/A,#N/A,TRUE,"Y판매";#N/A,#N/A,TRUE,"Y총물량";#N/A,#N/A,TRUE,"Y능력";#N/A,#N/A,TRUE,"YKD"}</definedName>
    <definedName name="예산4" localSheetId="6" hidden="1">{#N/A,#N/A,TRUE,"Y생산";#N/A,#N/A,TRUE,"Y판매";#N/A,#N/A,TRUE,"Y총물량";#N/A,#N/A,TRUE,"Y능력";#N/A,#N/A,TRUE,"YKD"}</definedName>
    <definedName name="예산4" localSheetId="17" hidden="1">{#N/A,#N/A,TRUE,"Y생산";#N/A,#N/A,TRUE,"Y판매";#N/A,#N/A,TRUE,"Y총물량";#N/A,#N/A,TRUE,"Y능력";#N/A,#N/A,TRUE,"YKD"}</definedName>
    <definedName name="예산4" localSheetId="13" hidden="1">{#N/A,#N/A,TRUE,"Y생산";#N/A,#N/A,TRUE,"Y판매";#N/A,#N/A,TRUE,"Y총물량";#N/A,#N/A,TRUE,"Y능력";#N/A,#N/A,TRUE,"YKD"}</definedName>
    <definedName name="예산4" localSheetId="14" hidden="1">{#N/A,#N/A,TRUE,"Y생산";#N/A,#N/A,TRUE,"Y판매";#N/A,#N/A,TRUE,"Y총물량";#N/A,#N/A,TRUE,"Y능력";#N/A,#N/A,TRUE,"YKD"}</definedName>
    <definedName name="예산4" localSheetId="15" hidden="1">{#N/A,#N/A,TRUE,"Y생산";#N/A,#N/A,TRUE,"Y판매";#N/A,#N/A,TRUE,"Y총물량";#N/A,#N/A,TRUE,"Y능력";#N/A,#N/A,TRUE,"YKD"}</definedName>
    <definedName name="예산4" hidden="1">{#N/A,#N/A,TRUE,"Y생산";#N/A,#N/A,TRUE,"Y판매";#N/A,#N/A,TRUE,"Y총물량";#N/A,#N/A,TRUE,"Y능력";#N/A,#N/A,TRUE,"YKD"}</definedName>
    <definedName name="예산수정" localSheetId="7" hidden="1">{#N/A,#N/A,TRUE,"Y생산";#N/A,#N/A,TRUE,"Y판매";#N/A,#N/A,TRUE,"Y총물량";#N/A,#N/A,TRUE,"Y능력";#N/A,#N/A,TRUE,"YKD"}</definedName>
    <definedName name="예산수정" localSheetId="16" hidden="1">{#N/A,#N/A,TRUE,"Y생산";#N/A,#N/A,TRUE,"Y판매";#N/A,#N/A,TRUE,"Y총물량";#N/A,#N/A,TRUE,"Y능력";#N/A,#N/A,TRUE,"YKD"}</definedName>
    <definedName name="예산수정" localSheetId="6" hidden="1">{#N/A,#N/A,TRUE,"Y생산";#N/A,#N/A,TRUE,"Y판매";#N/A,#N/A,TRUE,"Y총물량";#N/A,#N/A,TRUE,"Y능력";#N/A,#N/A,TRUE,"YKD"}</definedName>
    <definedName name="예산수정" localSheetId="17" hidden="1">{#N/A,#N/A,TRUE,"Y생산";#N/A,#N/A,TRUE,"Y판매";#N/A,#N/A,TRUE,"Y총물량";#N/A,#N/A,TRUE,"Y능력";#N/A,#N/A,TRUE,"YKD"}</definedName>
    <definedName name="예산수정" localSheetId="13" hidden="1">{#N/A,#N/A,TRUE,"Y생산";#N/A,#N/A,TRUE,"Y판매";#N/A,#N/A,TRUE,"Y총물량";#N/A,#N/A,TRUE,"Y능력";#N/A,#N/A,TRUE,"YKD"}</definedName>
    <definedName name="예산수정" localSheetId="14" hidden="1">{#N/A,#N/A,TRUE,"Y생산";#N/A,#N/A,TRUE,"Y판매";#N/A,#N/A,TRUE,"Y총물량";#N/A,#N/A,TRUE,"Y능력";#N/A,#N/A,TRUE,"YKD"}</definedName>
    <definedName name="예산수정" localSheetId="15" hidden="1">{#N/A,#N/A,TRUE,"Y생산";#N/A,#N/A,TRUE,"Y판매";#N/A,#N/A,TRUE,"Y총물량";#N/A,#N/A,TRUE,"Y능력";#N/A,#N/A,TRUE,"YKD"}</definedName>
    <definedName name="예산수정" hidden="1">{#N/A,#N/A,TRUE,"Y생산";#N/A,#N/A,TRUE,"Y판매";#N/A,#N/A,TRUE,"Y총물량";#N/A,#N/A,TRUE,"Y능력";#N/A,#N/A,TRUE,"YKD"}</definedName>
    <definedName name="예산이원화포함" localSheetId="7" hidden="1">{#N/A,#N/A,FALSE,"단축1";#N/A,#N/A,FALSE,"단축2";#N/A,#N/A,FALSE,"단축3";#N/A,#N/A,FALSE,"장축";#N/A,#N/A,FALSE,"4WD"}</definedName>
    <definedName name="예산이원화포함" localSheetId="16" hidden="1">{#N/A,#N/A,FALSE,"단축1";#N/A,#N/A,FALSE,"단축2";#N/A,#N/A,FALSE,"단축3";#N/A,#N/A,FALSE,"장축";#N/A,#N/A,FALSE,"4WD"}</definedName>
    <definedName name="예산이원화포함" localSheetId="17" hidden="1">{#N/A,#N/A,FALSE,"단축1";#N/A,#N/A,FALSE,"단축2";#N/A,#N/A,FALSE,"단축3";#N/A,#N/A,FALSE,"장축";#N/A,#N/A,FALSE,"4WD"}</definedName>
    <definedName name="예산이원화포함" localSheetId="13" hidden="1">{#N/A,#N/A,FALSE,"단축1";#N/A,#N/A,FALSE,"단축2";#N/A,#N/A,FALSE,"단축3";#N/A,#N/A,FALSE,"장축";#N/A,#N/A,FALSE,"4WD"}</definedName>
    <definedName name="예산이원화포함" localSheetId="14" hidden="1">{#N/A,#N/A,FALSE,"단축1";#N/A,#N/A,FALSE,"단축2";#N/A,#N/A,FALSE,"단축3";#N/A,#N/A,FALSE,"장축";#N/A,#N/A,FALSE,"4WD"}</definedName>
    <definedName name="예산이원화포함" localSheetId="15" hidden="1">{#N/A,#N/A,FALSE,"단축1";#N/A,#N/A,FALSE,"단축2";#N/A,#N/A,FALSE,"단축3";#N/A,#N/A,FALSE,"장축";#N/A,#N/A,FALSE,"4WD"}</definedName>
    <definedName name="예산이원화포함" hidden="1">{#N/A,#N/A,FALSE,"단축1";#N/A,#N/A,FALSE,"단축2";#N/A,#N/A,FALSE,"단축3";#N/A,#N/A,FALSE,"장축";#N/A,#N/A,FALSE,"4WD"}</definedName>
    <definedName name="예산종합">#REF!</definedName>
    <definedName name="예산집행2">#REF!</definedName>
    <definedName name="예산총괄시트설ONLY" localSheetId="6">#REF!</definedName>
    <definedName name="예산총괄시트설ONLY">#REF!</definedName>
    <definedName name="예상EO">#REF!</definedName>
    <definedName name="예측근거2">#N/A</definedName>
    <definedName name="오" localSheetId="7" hidden="1">{#N/A,#N/A,FALSE,"단축1";#N/A,#N/A,FALSE,"단축2";#N/A,#N/A,FALSE,"단축3";#N/A,#N/A,FALSE,"장축";#N/A,#N/A,FALSE,"4WD"}</definedName>
    <definedName name="오" localSheetId="16" hidden="1">{#N/A,#N/A,FALSE,"단축1";#N/A,#N/A,FALSE,"단축2";#N/A,#N/A,FALSE,"단축3";#N/A,#N/A,FALSE,"장축";#N/A,#N/A,FALSE,"4WD"}</definedName>
    <definedName name="오" localSheetId="6">BlankMacro1</definedName>
    <definedName name="오" localSheetId="17" hidden="1">{#N/A,#N/A,FALSE,"단축1";#N/A,#N/A,FALSE,"단축2";#N/A,#N/A,FALSE,"단축3";#N/A,#N/A,FALSE,"장축";#N/A,#N/A,FALSE,"4WD"}</definedName>
    <definedName name="오" localSheetId="13" hidden="1">{#N/A,#N/A,FALSE,"단축1";#N/A,#N/A,FALSE,"단축2";#N/A,#N/A,FALSE,"단축3";#N/A,#N/A,FALSE,"장축";#N/A,#N/A,FALSE,"4WD"}</definedName>
    <definedName name="오" localSheetId="14" hidden="1">{#N/A,#N/A,FALSE,"단축1";#N/A,#N/A,FALSE,"단축2";#N/A,#N/A,FALSE,"단축3";#N/A,#N/A,FALSE,"장축";#N/A,#N/A,FALSE,"4WD"}</definedName>
    <definedName name="오" localSheetId="15" hidden="1">{#N/A,#N/A,FALSE,"단축1";#N/A,#N/A,FALSE,"단축2";#N/A,#N/A,FALSE,"단축3";#N/A,#N/A,FALSE,"장축";#N/A,#N/A,FALSE,"4WD"}</definedName>
    <definedName name="오" hidden="1">{#N/A,#N/A,FALSE,"단축1";#N/A,#N/A,FALSE,"단축2";#N/A,#N/A,FALSE,"단축3";#N/A,#N/A,FALSE,"장축";#N/A,#N/A,FALSE,"4WD"}</definedName>
    <definedName name="오늘" localSheetId="7" hidden="1">{#N/A,#N/A,TRUE,"Y생산";#N/A,#N/A,TRUE,"Y판매";#N/A,#N/A,TRUE,"Y총물량";#N/A,#N/A,TRUE,"Y능력";#N/A,#N/A,TRUE,"YKD"}</definedName>
    <definedName name="오늘" localSheetId="16" hidden="1">{#N/A,#N/A,TRUE,"Y생산";#N/A,#N/A,TRUE,"Y판매";#N/A,#N/A,TRUE,"Y총물량";#N/A,#N/A,TRUE,"Y능력";#N/A,#N/A,TRUE,"YKD"}</definedName>
    <definedName name="오늘" localSheetId="6" hidden="1">{#N/A,#N/A,TRUE,"Y생산";#N/A,#N/A,TRUE,"Y판매";#N/A,#N/A,TRUE,"Y총물량";#N/A,#N/A,TRUE,"Y능력";#N/A,#N/A,TRUE,"YKD"}</definedName>
    <definedName name="오늘" localSheetId="17" hidden="1">{#N/A,#N/A,TRUE,"Y생산";#N/A,#N/A,TRUE,"Y판매";#N/A,#N/A,TRUE,"Y총물량";#N/A,#N/A,TRUE,"Y능력";#N/A,#N/A,TRUE,"YKD"}</definedName>
    <definedName name="오늘" localSheetId="13" hidden="1">{#N/A,#N/A,TRUE,"Y생산";#N/A,#N/A,TRUE,"Y판매";#N/A,#N/A,TRUE,"Y총물량";#N/A,#N/A,TRUE,"Y능력";#N/A,#N/A,TRUE,"YKD"}</definedName>
    <definedName name="오늘" localSheetId="14" hidden="1">{#N/A,#N/A,TRUE,"Y생산";#N/A,#N/A,TRUE,"Y판매";#N/A,#N/A,TRUE,"Y총물량";#N/A,#N/A,TRUE,"Y능력";#N/A,#N/A,TRUE,"YKD"}</definedName>
    <definedName name="오늘" localSheetId="15" hidden="1">{#N/A,#N/A,TRUE,"Y생산";#N/A,#N/A,TRUE,"Y판매";#N/A,#N/A,TRUE,"Y총물량";#N/A,#N/A,TRUE,"Y능력";#N/A,#N/A,TRUE,"YKD"}</definedName>
    <definedName name="오늘" hidden="1">{#N/A,#N/A,TRUE,"Y생산";#N/A,#N/A,TRUE,"Y판매";#N/A,#N/A,TRUE,"Y총물량";#N/A,#N/A,TRUE,"Y능력";#N/A,#N/A,TRUE,"YKD"}</definedName>
    <definedName name="오디트문제점" localSheetId="7" hidden="1">{#N/A,#N/A,FALSE,"단축1";#N/A,#N/A,FALSE,"단축2";#N/A,#N/A,FALSE,"단축3";#N/A,#N/A,FALSE,"장축";#N/A,#N/A,FALSE,"4WD"}</definedName>
    <definedName name="오디트문제점" localSheetId="16" hidden="1">{#N/A,#N/A,FALSE,"단축1";#N/A,#N/A,FALSE,"단축2";#N/A,#N/A,FALSE,"단축3";#N/A,#N/A,FALSE,"장축";#N/A,#N/A,FALSE,"4WD"}</definedName>
    <definedName name="오디트문제점" localSheetId="17" hidden="1">{#N/A,#N/A,FALSE,"단축1";#N/A,#N/A,FALSE,"단축2";#N/A,#N/A,FALSE,"단축3";#N/A,#N/A,FALSE,"장축";#N/A,#N/A,FALSE,"4WD"}</definedName>
    <definedName name="오디트문제점" localSheetId="13" hidden="1">{#N/A,#N/A,FALSE,"단축1";#N/A,#N/A,FALSE,"단축2";#N/A,#N/A,FALSE,"단축3";#N/A,#N/A,FALSE,"장축";#N/A,#N/A,FALSE,"4WD"}</definedName>
    <definedName name="오디트문제점" localSheetId="14" hidden="1">{#N/A,#N/A,FALSE,"단축1";#N/A,#N/A,FALSE,"단축2";#N/A,#N/A,FALSE,"단축3";#N/A,#N/A,FALSE,"장축";#N/A,#N/A,FALSE,"4WD"}</definedName>
    <definedName name="오디트문제점" localSheetId="15" hidden="1">{#N/A,#N/A,FALSE,"단축1";#N/A,#N/A,FALSE,"단축2";#N/A,#N/A,FALSE,"단축3";#N/A,#N/A,FALSE,"장축";#N/A,#N/A,FALSE,"4WD"}</definedName>
    <definedName name="오디트문제점" hidden="1">{#N/A,#N/A,FALSE,"단축1";#N/A,#N/A,FALSE,"단축2";#N/A,#N/A,FALSE,"단축3";#N/A,#N/A,FALSE,"장축";#N/A,#N/A,FALSE,"4WD"}</definedName>
    <definedName name="오릉" localSheetId="7">[0]!BlankMacro1</definedName>
    <definedName name="오릉" localSheetId="16">[0]!BlankMacro1</definedName>
    <definedName name="오릉" localSheetId="17">[0]!BlankMacro1</definedName>
    <definedName name="오릉" localSheetId="10">[0]!BlankMacro1</definedName>
    <definedName name="오릉" localSheetId="8">[0]!BlankMacro1</definedName>
    <definedName name="오릉" localSheetId="0">[0]!BlankMacro1</definedName>
    <definedName name="오릉" localSheetId="13">[0]!BlankMacro1</definedName>
    <definedName name="오릉" localSheetId="14">[0]!BlankMacro1</definedName>
    <definedName name="오릉" localSheetId="11">[0]!BlankMacro1</definedName>
    <definedName name="오릉" localSheetId="15">[0]!BlankMacro1</definedName>
    <definedName name="오릉">[0]!BlankMacro1</definedName>
    <definedName name="오성협" localSheetId="7" hidden="1">{#N/A,#N/A,TRUE,"Y생산";#N/A,#N/A,TRUE,"Y판매";#N/A,#N/A,TRUE,"Y총물량";#N/A,#N/A,TRUE,"Y능력";#N/A,#N/A,TRUE,"YKD"}</definedName>
    <definedName name="오성협" localSheetId="16" hidden="1">{#N/A,#N/A,TRUE,"Y생산";#N/A,#N/A,TRUE,"Y판매";#N/A,#N/A,TRUE,"Y총물량";#N/A,#N/A,TRUE,"Y능력";#N/A,#N/A,TRUE,"YKD"}</definedName>
    <definedName name="오성협" localSheetId="6" hidden="1">{#N/A,#N/A,TRUE,"Y생산";#N/A,#N/A,TRUE,"Y판매";#N/A,#N/A,TRUE,"Y총물량";#N/A,#N/A,TRUE,"Y능력";#N/A,#N/A,TRUE,"YKD"}</definedName>
    <definedName name="오성협" localSheetId="17" hidden="1">{#N/A,#N/A,TRUE,"Y생산";#N/A,#N/A,TRUE,"Y판매";#N/A,#N/A,TRUE,"Y총물량";#N/A,#N/A,TRUE,"Y능력";#N/A,#N/A,TRUE,"YKD"}</definedName>
    <definedName name="오성협" localSheetId="13" hidden="1">{#N/A,#N/A,TRUE,"Y생산";#N/A,#N/A,TRUE,"Y판매";#N/A,#N/A,TRUE,"Y총물량";#N/A,#N/A,TRUE,"Y능력";#N/A,#N/A,TRUE,"YKD"}</definedName>
    <definedName name="오성협" localSheetId="14" hidden="1">{#N/A,#N/A,TRUE,"Y생산";#N/A,#N/A,TRUE,"Y판매";#N/A,#N/A,TRUE,"Y총물량";#N/A,#N/A,TRUE,"Y능력";#N/A,#N/A,TRUE,"YKD"}</definedName>
    <definedName name="오성협" localSheetId="15" hidden="1">{#N/A,#N/A,TRUE,"Y생산";#N/A,#N/A,TRUE,"Y판매";#N/A,#N/A,TRUE,"Y총물량";#N/A,#N/A,TRUE,"Y능력";#N/A,#N/A,TRUE,"YKD"}</definedName>
    <definedName name="오성협" hidden="1">{#N/A,#N/A,TRUE,"Y생산";#N/A,#N/A,TRUE,"Y판매";#N/A,#N/A,TRUE,"Y총물량";#N/A,#N/A,TRUE,"Y능력";#N/A,#N/A,TRUE,"YKD"}</definedName>
    <definedName name="오익환" localSheetId="7" hidden="1">{#N/A,#N/A,FALSE,"단축1";#N/A,#N/A,FALSE,"단축2";#N/A,#N/A,FALSE,"단축3";#N/A,#N/A,FALSE,"장축";#N/A,#N/A,FALSE,"4WD"}</definedName>
    <definedName name="오익환" localSheetId="16" hidden="1">{#N/A,#N/A,FALSE,"단축1";#N/A,#N/A,FALSE,"단축2";#N/A,#N/A,FALSE,"단축3";#N/A,#N/A,FALSE,"장축";#N/A,#N/A,FALSE,"4WD"}</definedName>
    <definedName name="오익환" localSheetId="6" hidden="1">{#N/A,#N/A,FALSE,"단축1";#N/A,#N/A,FALSE,"단축2";#N/A,#N/A,FALSE,"단축3";#N/A,#N/A,FALSE,"장축";#N/A,#N/A,FALSE,"4WD"}</definedName>
    <definedName name="오익환" localSheetId="17" hidden="1">{#N/A,#N/A,FALSE,"단축1";#N/A,#N/A,FALSE,"단축2";#N/A,#N/A,FALSE,"단축3";#N/A,#N/A,FALSE,"장축";#N/A,#N/A,FALSE,"4WD"}</definedName>
    <definedName name="오익환" localSheetId="13" hidden="1">{#N/A,#N/A,FALSE,"단축1";#N/A,#N/A,FALSE,"단축2";#N/A,#N/A,FALSE,"단축3";#N/A,#N/A,FALSE,"장축";#N/A,#N/A,FALSE,"4WD"}</definedName>
    <definedName name="오익환" localSheetId="14" hidden="1">{#N/A,#N/A,FALSE,"단축1";#N/A,#N/A,FALSE,"단축2";#N/A,#N/A,FALSE,"단축3";#N/A,#N/A,FALSE,"장축";#N/A,#N/A,FALSE,"4WD"}</definedName>
    <definedName name="오익환" localSheetId="15" hidden="1">{#N/A,#N/A,FALSE,"단축1";#N/A,#N/A,FALSE,"단축2";#N/A,#N/A,FALSE,"단축3";#N/A,#N/A,FALSE,"장축";#N/A,#N/A,FALSE,"4WD"}</definedName>
    <definedName name="오익환" hidden="1">{#N/A,#N/A,FALSE,"단축1";#N/A,#N/A,FALSE,"단축2";#N/A,#N/A,FALSE,"단축3";#N/A,#N/A,FALSE,"장축";#N/A,#N/A,FALSE,"4WD"}</definedName>
    <definedName name="오인원">#REF!</definedName>
    <definedName name="오정진" localSheetId="7" hidden="1">{#N/A,#N/A,FALSE,"96 3월물량표";#N/A,#N/A,FALSE,"96 4월물량표";#N/A,#N/A,FALSE,"96 5월물량표"}</definedName>
    <definedName name="오정진" localSheetId="16" hidden="1">{#N/A,#N/A,FALSE,"96 3월물량표";#N/A,#N/A,FALSE,"96 4월물량표";#N/A,#N/A,FALSE,"96 5월물량표"}</definedName>
    <definedName name="오정진" localSheetId="6" hidden="1">{#N/A,#N/A,FALSE,"96 3월물량표";#N/A,#N/A,FALSE,"96 4월물량표";#N/A,#N/A,FALSE,"96 5월물량표"}</definedName>
    <definedName name="오정진" localSheetId="17" hidden="1">{#N/A,#N/A,FALSE,"96 3월물량표";#N/A,#N/A,FALSE,"96 4월물량표";#N/A,#N/A,FALSE,"96 5월물량표"}</definedName>
    <definedName name="오정진" localSheetId="13" hidden="1">{#N/A,#N/A,FALSE,"96 3월물량표";#N/A,#N/A,FALSE,"96 4월물량표";#N/A,#N/A,FALSE,"96 5월물량표"}</definedName>
    <definedName name="오정진" localSheetId="14" hidden="1">{#N/A,#N/A,FALSE,"96 3월물량표";#N/A,#N/A,FALSE,"96 4월물량표";#N/A,#N/A,FALSE,"96 5월물량표"}</definedName>
    <definedName name="오정진" localSheetId="15" hidden="1">{#N/A,#N/A,FALSE,"96 3월물량표";#N/A,#N/A,FALSE,"96 4월물량표";#N/A,#N/A,FALSE,"96 5월물량표"}</definedName>
    <definedName name="오정진" hidden="1">{#N/A,#N/A,FALSE,"96 3월물량표";#N/A,#N/A,FALSE,"96 4월물량표";#N/A,#N/A,FALSE,"96 5월물량표"}</definedName>
    <definedName name="오지" localSheetId="6">#REF!</definedName>
    <definedName name="오지">#REF!</definedName>
    <definedName name="오ㅎㄹ노ㅗㅓㅓ">#REF!</definedName>
    <definedName name="오호" localSheetId="7">BlankMacro1</definedName>
    <definedName name="오호" localSheetId="16">BlankMacro1</definedName>
    <definedName name="오호" localSheetId="17">BlankMacro1</definedName>
    <definedName name="오호" localSheetId="10">BlankMacro1</definedName>
    <definedName name="오호" localSheetId="8">BlankMacro1</definedName>
    <definedName name="오호" localSheetId="0">BlankMacro1</definedName>
    <definedName name="오호" localSheetId="13">BlankMacro1</definedName>
    <definedName name="오호" localSheetId="14">BlankMacro1</definedName>
    <definedName name="오호" localSheetId="11">BlankMacro1</definedName>
    <definedName name="오호" localSheetId="15">BlankMacro1</definedName>
    <definedName name="오호">BlankMacro1</definedName>
    <definedName name="옹" localSheetId="7">BlankMacro1</definedName>
    <definedName name="옹" localSheetId="16">BlankMacro1</definedName>
    <definedName name="옹" localSheetId="17">BlankMacro1</definedName>
    <definedName name="옹" localSheetId="10">BlankMacro1</definedName>
    <definedName name="옹" localSheetId="8">BlankMacro1</definedName>
    <definedName name="옹" localSheetId="0">BlankMacro1</definedName>
    <definedName name="옹" localSheetId="13">BlankMacro1</definedName>
    <definedName name="옹" localSheetId="14">BlankMacro1</definedName>
    <definedName name="옹" localSheetId="11">BlankMacro1</definedName>
    <definedName name="옹" localSheetId="15">BlankMacro1</definedName>
    <definedName name="옹">BlankMacro1</definedName>
    <definedName name="와" localSheetId="7">#REF!</definedName>
    <definedName name="와">#REF!</definedName>
    <definedName name="와이퍼일" localSheetId="7" hidden="1">{#N/A,#N/A,FALSE,"단축1";#N/A,#N/A,FALSE,"단축2";#N/A,#N/A,FALSE,"단축3";#N/A,#N/A,FALSE,"장축";#N/A,#N/A,FALSE,"4WD"}</definedName>
    <definedName name="와이퍼일" localSheetId="16" hidden="1">{#N/A,#N/A,FALSE,"단축1";#N/A,#N/A,FALSE,"단축2";#N/A,#N/A,FALSE,"단축3";#N/A,#N/A,FALSE,"장축";#N/A,#N/A,FALSE,"4WD"}</definedName>
    <definedName name="와이퍼일" localSheetId="17" hidden="1">{#N/A,#N/A,FALSE,"단축1";#N/A,#N/A,FALSE,"단축2";#N/A,#N/A,FALSE,"단축3";#N/A,#N/A,FALSE,"장축";#N/A,#N/A,FALSE,"4WD"}</definedName>
    <definedName name="와이퍼일" localSheetId="13" hidden="1">{#N/A,#N/A,FALSE,"단축1";#N/A,#N/A,FALSE,"단축2";#N/A,#N/A,FALSE,"단축3";#N/A,#N/A,FALSE,"장축";#N/A,#N/A,FALSE,"4WD"}</definedName>
    <definedName name="와이퍼일" localSheetId="14" hidden="1">{#N/A,#N/A,FALSE,"단축1";#N/A,#N/A,FALSE,"단축2";#N/A,#N/A,FALSE,"단축3";#N/A,#N/A,FALSE,"장축";#N/A,#N/A,FALSE,"4WD"}</definedName>
    <definedName name="와이퍼일" localSheetId="15" hidden="1">{#N/A,#N/A,FALSE,"단축1";#N/A,#N/A,FALSE,"단축2";#N/A,#N/A,FALSE,"단축3";#N/A,#N/A,FALSE,"장축";#N/A,#N/A,FALSE,"4WD"}</definedName>
    <definedName name="와이퍼일" hidden="1">{#N/A,#N/A,FALSE,"단축1";#N/A,#N/A,FALSE,"단축2";#N/A,#N/A,FALSE,"단축3";#N/A,#N/A,FALSE,"장축";#N/A,#N/A,FALSE,"4WD"}</definedName>
    <definedName name="완">#REF!</definedName>
    <definedName name="완성차불만" localSheetId="7">[0]!BlankMacro1</definedName>
    <definedName name="완성차불만" localSheetId="16">[0]!BlankMacro1</definedName>
    <definedName name="완성차불만" localSheetId="17">[0]!BlankMacro1</definedName>
    <definedName name="완성차불만" localSheetId="10">[0]!BlankMacro1</definedName>
    <definedName name="완성차불만" localSheetId="8">[0]!BlankMacro1</definedName>
    <definedName name="완성차불만" localSheetId="0">[0]!BlankMacro1</definedName>
    <definedName name="완성차불만" localSheetId="13">[0]!BlankMacro1</definedName>
    <definedName name="완성차불만" localSheetId="14">[0]!BlankMacro1</definedName>
    <definedName name="완성차불만" localSheetId="11">[0]!BlankMacro1</definedName>
    <definedName name="완성차불만" localSheetId="15">[0]!BlankMacro1</definedName>
    <definedName name="완성차불만">[0]!BlankMacro1</definedName>
    <definedName name="왜" localSheetId="7" hidden="1">{#N/A,#N/A,FALSE,"단축1";#N/A,#N/A,FALSE,"단축2";#N/A,#N/A,FALSE,"단축3";#N/A,#N/A,FALSE,"장축";#N/A,#N/A,FALSE,"4WD"}</definedName>
    <definedName name="왜" localSheetId="16" hidden="1">{#N/A,#N/A,FALSE,"단축1";#N/A,#N/A,FALSE,"단축2";#N/A,#N/A,FALSE,"단축3";#N/A,#N/A,FALSE,"장축";#N/A,#N/A,FALSE,"4WD"}</definedName>
    <definedName name="왜" localSheetId="17" hidden="1">{#N/A,#N/A,FALSE,"단축1";#N/A,#N/A,FALSE,"단축2";#N/A,#N/A,FALSE,"단축3";#N/A,#N/A,FALSE,"장축";#N/A,#N/A,FALSE,"4WD"}</definedName>
    <definedName name="왜" localSheetId="13" hidden="1">{#N/A,#N/A,FALSE,"단축1";#N/A,#N/A,FALSE,"단축2";#N/A,#N/A,FALSE,"단축3";#N/A,#N/A,FALSE,"장축";#N/A,#N/A,FALSE,"4WD"}</definedName>
    <definedName name="왜" localSheetId="14" hidden="1">{#N/A,#N/A,FALSE,"단축1";#N/A,#N/A,FALSE,"단축2";#N/A,#N/A,FALSE,"단축3";#N/A,#N/A,FALSE,"장축";#N/A,#N/A,FALSE,"4WD"}</definedName>
    <definedName name="왜" localSheetId="15" hidden="1">{#N/A,#N/A,FALSE,"단축1";#N/A,#N/A,FALSE,"단축2";#N/A,#N/A,FALSE,"단축3";#N/A,#N/A,FALSE,"장축";#N/A,#N/A,FALSE,"4WD"}</definedName>
    <definedName name="왜" hidden="1">{#N/A,#N/A,FALSE,"단축1";#N/A,#N/A,FALSE,"단축2";#N/A,#N/A,FALSE,"단축3";#N/A,#N/A,FALSE,"장축";#N/A,#N/A,FALSE,"4WD"}</definedName>
    <definedName name="외" localSheetId="6">#REF!</definedName>
    <definedName name="외">#REF!</definedName>
    <definedName name="외__감">#REF!</definedName>
    <definedName name="외경">#REF!</definedName>
    <definedName name="외부소음">#REF!</definedName>
    <definedName name="외부소음영향" localSheetId="7" hidden="1">{#N/A,#N/A,FALSE,"단축1";#N/A,#N/A,FALSE,"단축2";#N/A,#N/A,FALSE,"단축3";#N/A,#N/A,FALSE,"장축";#N/A,#N/A,FALSE,"4WD"}</definedName>
    <definedName name="외부소음영향" localSheetId="16" hidden="1">{#N/A,#N/A,FALSE,"단축1";#N/A,#N/A,FALSE,"단축2";#N/A,#N/A,FALSE,"단축3";#N/A,#N/A,FALSE,"장축";#N/A,#N/A,FALSE,"4WD"}</definedName>
    <definedName name="외부소음영향" localSheetId="6" hidden="1">{#N/A,#N/A,FALSE,"단축1";#N/A,#N/A,FALSE,"단축2";#N/A,#N/A,FALSE,"단축3";#N/A,#N/A,FALSE,"장축";#N/A,#N/A,FALSE,"4WD"}</definedName>
    <definedName name="외부소음영향" localSheetId="17" hidden="1">{#N/A,#N/A,FALSE,"단축1";#N/A,#N/A,FALSE,"단축2";#N/A,#N/A,FALSE,"단축3";#N/A,#N/A,FALSE,"장축";#N/A,#N/A,FALSE,"4WD"}</definedName>
    <definedName name="외부소음영향" localSheetId="13" hidden="1">{#N/A,#N/A,FALSE,"단축1";#N/A,#N/A,FALSE,"단축2";#N/A,#N/A,FALSE,"단축3";#N/A,#N/A,FALSE,"장축";#N/A,#N/A,FALSE,"4WD"}</definedName>
    <definedName name="외부소음영향" localSheetId="14" hidden="1">{#N/A,#N/A,FALSE,"단축1";#N/A,#N/A,FALSE,"단축2";#N/A,#N/A,FALSE,"단축3";#N/A,#N/A,FALSE,"장축";#N/A,#N/A,FALSE,"4WD"}</definedName>
    <definedName name="외부소음영향" localSheetId="15" hidden="1">{#N/A,#N/A,FALSE,"단축1";#N/A,#N/A,FALSE,"단축2";#N/A,#N/A,FALSE,"단축3";#N/A,#N/A,FALSE,"장축";#N/A,#N/A,FALSE,"4WD"}</definedName>
    <definedName name="외부소음영향" hidden="1">{#N/A,#N/A,FALSE,"단축1";#N/A,#N/A,FALSE,"단축2";#N/A,#N/A,FALSE,"단축3";#N/A,#N/A,FALSE,"장축";#N/A,#N/A,FALSE,"4WD"}</definedName>
    <definedName name="외주가공비">#REF!</definedName>
    <definedName name="외주가동율">#REF!</definedName>
    <definedName name="외주계획" localSheetId="7" hidden="1">{#N/A,#N/A,TRUE,"Y생산";#N/A,#N/A,TRUE,"Y판매";#N/A,#N/A,TRUE,"Y총물량";#N/A,#N/A,TRUE,"Y능력";#N/A,#N/A,TRUE,"YKD"}</definedName>
    <definedName name="외주계획" localSheetId="16" hidden="1">{#N/A,#N/A,TRUE,"Y생산";#N/A,#N/A,TRUE,"Y판매";#N/A,#N/A,TRUE,"Y총물량";#N/A,#N/A,TRUE,"Y능력";#N/A,#N/A,TRUE,"YKD"}</definedName>
    <definedName name="외주계획" localSheetId="6" hidden="1">{#N/A,#N/A,TRUE,"Y생산";#N/A,#N/A,TRUE,"Y판매";#N/A,#N/A,TRUE,"Y총물량";#N/A,#N/A,TRUE,"Y능력";#N/A,#N/A,TRUE,"YKD"}</definedName>
    <definedName name="외주계획" localSheetId="17" hidden="1">{#N/A,#N/A,TRUE,"Y생산";#N/A,#N/A,TRUE,"Y판매";#N/A,#N/A,TRUE,"Y총물량";#N/A,#N/A,TRUE,"Y능력";#N/A,#N/A,TRUE,"YKD"}</definedName>
    <definedName name="외주계획" localSheetId="13" hidden="1">{#N/A,#N/A,TRUE,"Y생산";#N/A,#N/A,TRUE,"Y판매";#N/A,#N/A,TRUE,"Y총물량";#N/A,#N/A,TRUE,"Y능력";#N/A,#N/A,TRUE,"YKD"}</definedName>
    <definedName name="외주계획" localSheetId="14" hidden="1">{#N/A,#N/A,TRUE,"Y생산";#N/A,#N/A,TRUE,"Y판매";#N/A,#N/A,TRUE,"Y총물량";#N/A,#N/A,TRUE,"Y능력";#N/A,#N/A,TRUE,"YKD"}</definedName>
    <definedName name="외주계획" localSheetId="15" hidden="1">{#N/A,#N/A,TRUE,"Y생산";#N/A,#N/A,TRUE,"Y판매";#N/A,#N/A,TRUE,"Y총물량";#N/A,#N/A,TRUE,"Y능력";#N/A,#N/A,TRUE,"YKD"}</definedName>
    <definedName name="외주계획" hidden="1">{#N/A,#N/A,TRUE,"Y생산";#N/A,#N/A,TRUE,"Y판매";#N/A,#N/A,TRUE,"Y총물량";#N/A,#N/A,TRUE,"Y능력";#N/A,#N/A,TRUE,"YKD"}</definedName>
    <definedName name="외주단가">89064</definedName>
    <definedName name="요약" localSheetId="6">#REF!</definedName>
    <definedName name="요약" hidden="1">#REF!</definedName>
    <definedName name="요약2" localSheetId="7" hidden="1">{#N/A,#N/A,FALSE,"단축1";#N/A,#N/A,FALSE,"단축2";#N/A,#N/A,FALSE,"단축3";#N/A,#N/A,FALSE,"장축";#N/A,#N/A,FALSE,"4WD"}</definedName>
    <definedName name="요약2" localSheetId="16" hidden="1">{#N/A,#N/A,FALSE,"단축1";#N/A,#N/A,FALSE,"단축2";#N/A,#N/A,FALSE,"단축3";#N/A,#N/A,FALSE,"장축";#N/A,#N/A,FALSE,"4WD"}</definedName>
    <definedName name="요약2" localSheetId="17" hidden="1">{#N/A,#N/A,FALSE,"단축1";#N/A,#N/A,FALSE,"단축2";#N/A,#N/A,FALSE,"단축3";#N/A,#N/A,FALSE,"장축";#N/A,#N/A,FALSE,"4WD"}</definedName>
    <definedName name="요약2" localSheetId="13" hidden="1">{#N/A,#N/A,FALSE,"단축1";#N/A,#N/A,FALSE,"단축2";#N/A,#N/A,FALSE,"단축3";#N/A,#N/A,FALSE,"장축";#N/A,#N/A,FALSE,"4WD"}</definedName>
    <definedName name="요약2" localSheetId="14" hidden="1">{#N/A,#N/A,FALSE,"단축1";#N/A,#N/A,FALSE,"단축2";#N/A,#N/A,FALSE,"단축3";#N/A,#N/A,FALSE,"장축";#N/A,#N/A,FALSE,"4WD"}</definedName>
    <definedName name="요약2" localSheetId="15" hidden="1">{#N/A,#N/A,FALSE,"단축1";#N/A,#N/A,FALSE,"단축2";#N/A,#N/A,FALSE,"단축3";#N/A,#N/A,FALSE,"장축";#N/A,#N/A,FALSE,"4WD"}</definedName>
    <definedName name="요약2" hidden="1">{#N/A,#N/A,FALSE,"단축1";#N/A,#N/A,FALSE,"단축2";#N/A,#N/A,FALSE,"단축3";#N/A,#N/A,FALSE,"장축";#N/A,#N/A,FALSE,"4WD"}</definedName>
    <definedName name="요인비교차종1" localSheetId="7" hidden="1">{#N/A,#N/A,FALSE,"단축1";#N/A,#N/A,FALSE,"단축2";#N/A,#N/A,FALSE,"단축3";#N/A,#N/A,FALSE,"장축";#N/A,#N/A,FALSE,"4WD"}</definedName>
    <definedName name="요인비교차종1" localSheetId="16" hidden="1">{#N/A,#N/A,FALSE,"단축1";#N/A,#N/A,FALSE,"단축2";#N/A,#N/A,FALSE,"단축3";#N/A,#N/A,FALSE,"장축";#N/A,#N/A,FALSE,"4WD"}</definedName>
    <definedName name="요인비교차종1" localSheetId="6" hidden="1">{#N/A,#N/A,FALSE,"단축1";#N/A,#N/A,FALSE,"단축2";#N/A,#N/A,FALSE,"단축3";#N/A,#N/A,FALSE,"장축";#N/A,#N/A,FALSE,"4WD"}</definedName>
    <definedName name="요인비교차종1" localSheetId="17" hidden="1">{#N/A,#N/A,FALSE,"단축1";#N/A,#N/A,FALSE,"단축2";#N/A,#N/A,FALSE,"단축3";#N/A,#N/A,FALSE,"장축";#N/A,#N/A,FALSE,"4WD"}</definedName>
    <definedName name="요인비교차종1" localSheetId="13" hidden="1">{#N/A,#N/A,FALSE,"단축1";#N/A,#N/A,FALSE,"단축2";#N/A,#N/A,FALSE,"단축3";#N/A,#N/A,FALSE,"장축";#N/A,#N/A,FALSE,"4WD"}</definedName>
    <definedName name="요인비교차종1" localSheetId="14" hidden="1">{#N/A,#N/A,FALSE,"단축1";#N/A,#N/A,FALSE,"단축2";#N/A,#N/A,FALSE,"단축3";#N/A,#N/A,FALSE,"장축";#N/A,#N/A,FALSE,"4WD"}</definedName>
    <definedName name="요인비교차종1" localSheetId="15" hidden="1">{#N/A,#N/A,FALSE,"단축1";#N/A,#N/A,FALSE,"단축2";#N/A,#N/A,FALSE,"단축3";#N/A,#N/A,FALSE,"장축";#N/A,#N/A,FALSE,"4WD"}</definedName>
    <definedName name="요인비교차종1" hidden="1">{#N/A,#N/A,FALSE,"단축1";#N/A,#N/A,FALSE,"단축2";#N/A,#N/A,FALSE,"단축3";#N/A,#N/A,FALSE,"장축";#N/A,#N/A,FALSE,"4WD"}</definedName>
    <definedName name="요인비교차종별1" localSheetId="7" hidden="1">{#N/A,#N/A,FALSE,"단축1";#N/A,#N/A,FALSE,"단축2";#N/A,#N/A,FALSE,"단축3";#N/A,#N/A,FALSE,"장축";#N/A,#N/A,FALSE,"4WD"}</definedName>
    <definedName name="요인비교차종별1" localSheetId="16" hidden="1">{#N/A,#N/A,FALSE,"단축1";#N/A,#N/A,FALSE,"단축2";#N/A,#N/A,FALSE,"단축3";#N/A,#N/A,FALSE,"장축";#N/A,#N/A,FALSE,"4WD"}</definedName>
    <definedName name="요인비교차종별1" localSheetId="6" hidden="1">{#N/A,#N/A,FALSE,"단축1";#N/A,#N/A,FALSE,"단축2";#N/A,#N/A,FALSE,"단축3";#N/A,#N/A,FALSE,"장축";#N/A,#N/A,FALSE,"4WD"}</definedName>
    <definedName name="요인비교차종별1" localSheetId="17" hidden="1">{#N/A,#N/A,FALSE,"단축1";#N/A,#N/A,FALSE,"단축2";#N/A,#N/A,FALSE,"단축3";#N/A,#N/A,FALSE,"장축";#N/A,#N/A,FALSE,"4WD"}</definedName>
    <definedName name="요인비교차종별1" localSheetId="13" hidden="1">{#N/A,#N/A,FALSE,"단축1";#N/A,#N/A,FALSE,"단축2";#N/A,#N/A,FALSE,"단축3";#N/A,#N/A,FALSE,"장축";#N/A,#N/A,FALSE,"4WD"}</definedName>
    <definedName name="요인비교차종별1" localSheetId="14" hidden="1">{#N/A,#N/A,FALSE,"단축1";#N/A,#N/A,FALSE,"단축2";#N/A,#N/A,FALSE,"단축3";#N/A,#N/A,FALSE,"장축";#N/A,#N/A,FALSE,"4WD"}</definedName>
    <definedName name="요인비교차종별1" localSheetId="15" hidden="1">{#N/A,#N/A,FALSE,"단축1";#N/A,#N/A,FALSE,"단축2";#N/A,#N/A,FALSE,"단축3";#N/A,#N/A,FALSE,"장축";#N/A,#N/A,FALSE,"4WD"}</definedName>
    <definedName name="요인비교차종별1" hidden="1">{#N/A,#N/A,FALSE,"단축1";#N/A,#N/A,FALSE,"단축2";#N/A,#N/A,FALSE,"단축3";#N/A,#N/A,FALSE,"장축";#N/A,#N/A,FALSE,"4WD"}</definedName>
    <definedName name="용도" localSheetId="7" hidden="1">{#N/A,#N/A,FALSE,"단축1";#N/A,#N/A,FALSE,"단축2";#N/A,#N/A,FALSE,"단축3";#N/A,#N/A,FALSE,"장축";#N/A,#N/A,FALSE,"4WD"}</definedName>
    <definedName name="용도" localSheetId="16" hidden="1">{#N/A,#N/A,FALSE,"단축1";#N/A,#N/A,FALSE,"단축2";#N/A,#N/A,FALSE,"단축3";#N/A,#N/A,FALSE,"장축";#N/A,#N/A,FALSE,"4WD"}</definedName>
    <definedName name="용도" localSheetId="17" hidden="1">{#N/A,#N/A,FALSE,"단축1";#N/A,#N/A,FALSE,"단축2";#N/A,#N/A,FALSE,"단축3";#N/A,#N/A,FALSE,"장축";#N/A,#N/A,FALSE,"4WD"}</definedName>
    <definedName name="용도" localSheetId="13" hidden="1">{#N/A,#N/A,FALSE,"단축1";#N/A,#N/A,FALSE,"단축2";#N/A,#N/A,FALSE,"단축3";#N/A,#N/A,FALSE,"장축";#N/A,#N/A,FALSE,"4WD"}</definedName>
    <definedName name="용도" localSheetId="14" hidden="1">{#N/A,#N/A,FALSE,"단축1";#N/A,#N/A,FALSE,"단축2";#N/A,#N/A,FALSE,"단축3";#N/A,#N/A,FALSE,"장축";#N/A,#N/A,FALSE,"4WD"}</definedName>
    <definedName name="용도" localSheetId="15" hidden="1">{#N/A,#N/A,FALSE,"단축1";#N/A,#N/A,FALSE,"단축2";#N/A,#N/A,FALSE,"단축3";#N/A,#N/A,FALSE,"장축";#N/A,#N/A,FALSE,"4WD"}</definedName>
    <definedName name="용도" hidden="1">{#N/A,#N/A,FALSE,"단축1";#N/A,#N/A,FALSE,"단축2";#N/A,#N/A,FALSE,"단축3";#N/A,#N/A,FALSE,"장축";#N/A,#N/A,FALSE,"4WD"}</definedName>
    <definedName name="용도94">#REF!</definedName>
    <definedName name="용도95">#REF!</definedName>
    <definedName name="용도96">#REF!</definedName>
    <definedName name="용도차" localSheetId="7" hidden="1">{#N/A,#N/A,FALSE,"단축1";#N/A,#N/A,FALSE,"단축2";#N/A,#N/A,FALSE,"단축3";#N/A,#N/A,FALSE,"장축";#N/A,#N/A,FALSE,"4WD"}</definedName>
    <definedName name="용도차" localSheetId="16" hidden="1">{#N/A,#N/A,FALSE,"단축1";#N/A,#N/A,FALSE,"단축2";#N/A,#N/A,FALSE,"단축3";#N/A,#N/A,FALSE,"장축";#N/A,#N/A,FALSE,"4WD"}</definedName>
    <definedName name="용도차" localSheetId="6" hidden="1">{#N/A,#N/A,FALSE,"단축1";#N/A,#N/A,FALSE,"단축2";#N/A,#N/A,FALSE,"단축3";#N/A,#N/A,FALSE,"장축";#N/A,#N/A,FALSE,"4WD"}</definedName>
    <definedName name="용도차" localSheetId="17" hidden="1">{#N/A,#N/A,FALSE,"단축1";#N/A,#N/A,FALSE,"단축2";#N/A,#N/A,FALSE,"단축3";#N/A,#N/A,FALSE,"장축";#N/A,#N/A,FALSE,"4WD"}</definedName>
    <definedName name="용도차" localSheetId="13" hidden="1">{#N/A,#N/A,FALSE,"단축1";#N/A,#N/A,FALSE,"단축2";#N/A,#N/A,FALSE,"단축3";#N/A,#N/A,FALSE,"장축";#N/A,#N/A,FALSE,"4WD"}</definedName>
    <definedName name="용도차" localSheetId="14" hidden="1">{#N/A,#N/A,FALSE,"단축1";#N/A,#N/A,FALSE,"단축2";#N/A,#N/A,FALSE,"단축3";#N/A,#N/A,FALSE,"장축";#N/A,#N/A,FALSE,"4WD"}</definedName>
    <definedName name="용도차" localSheetId="15" hidden="1">{#N/A,#N/A,FALSE,"단축1";#N/A,#N/A,FALSE,"단축2";#N/A,#N/A,FALSE,"단축3";#N/A,#N/A,FALSE,"장축";#N/A,#N/A,FALSE,"4WD"}</definedName>
    <definedName name="용도차" hidden="1">{#N/A,#N/A,FALSE,"단축1";#N/A,#N/A,FALSE,"단축2";#N/A,#N/A,FALSE,"단축3";#N/A,#N/A,FALSE,"장축";#N/A,#N/A,FALSE,"4WD"}</definedName>
    <definedName name="용역" localSheetId="7">[0]!BlankMacro1</definedName>
    <definedName name="용역" localSheetId="16">[0]!BlankMacro1</definedName>
    <definedName name="용역" localSheetId="6" hidden="1">{#N/A,#N/A,TRUE,"Y생산";#N/A,#N/A,TRUE,"Y판매";#N/A,#N/A,TRUE,"Y총물량";#N/A,#N/A,TRUE,"Y능력";#N/A,#N/A,TRUE,"YKD"}</definedName>
    <definedName name="용역" localSheetId="17">[0]!BlankMacro1</definedName>
    <definedName name="용역" localSheetId="10">[0]!BlankMacro1</definedName>
    <definedName name="용역" localSheetId="8">[0]!BlankMacro1</definedName>
    <definedName name="용역" localSheetId="0">[0]!BlankMacro1</definedName>
    <definedName name="용역" localSheetId="13" hidden="1">{#N/A,#N/A,TRUE,"Y생산";#N/A,#N/A,TRUE,"Y판매";#N/A,#N/A,TRUE,"Y총물량";#N/A,#N/A,TRUE,"Y능력";#N/A,#N/A,TRUE,"YKD"}</definedName>
    <definedName name="용역" localSheetId="14">[0]!BlankMacro1</definedName>
    <definedName name="용역" localSheetId="11">[0]!BlankMacro1</definedName>
    <definedName name="용역" localSheetId="15">[0]!BlankMacro1</definedName>
    <definedName name="용역">[0]!BlankMacro1</definedName>
    <definedName name="용역경비" localSheetId="7">#REF!</definedName>
    <definedName name="용역경비" localSheetId="6">#REF!</definedName>
    <definedName name="용역경비">#REF!</definedName>
    <definedName name="용접길이">#REF!</definedName>
    <definedName name="우" localSheetId="7" hidden="1">{#N/A,#N/A,FALSE,"단축1";#N/A,#N/A,FALSE,"단축2";#N/A,#N/A,FALSE,"단축3";#N/A,#N/A,FALSE,"장축";#N/A,#N/A,FALSE,"4WD"}</definedName>
    <definedName name="우" localSheetId="16" hidden="1">{#N/A,#N/A,FALSE,"단축1";#N/A,#N/A,FALSE,"단축2";#N/A,#N/A,FALSE,"단축3";#N/A,#N/A,FALSE,"장축";#N/A,#N/A,FALSE,"4WD"}</definedName>
    <definedName name="우" localSheetId="17" hidden="1">{#N/A,#N/A,FALSE,"단축1";#N/A,#N/A,FALSE,"단축2";#N/A,#N/A,FALSE,"단축3";#N/A,#N/A,FALSE,"장축";#N/A,#N/A,FALSE,"4WD"}</definedName>
    <definedName name="우" localSheetId="13" hidden="1">{#N/A,#N/A,FALSE,"단축1";#N/A,#N/A,FALSE,"단축2";#N/A,#N/A,FALSE,"단축3";#N/A,#N/A,FALSE,"장축";#N/A,#N/A,FALSE,"4WD"}</definedName>
    <definedName name="우" localSheetId="14" hidden="1">{#N/A,#N/A,FALSE,"단축1";#N/A,#N/A,FALSE,"단축2";#N/A,#N/A,FALSE,"단축3";#N/A,#N/A,FALSE,"장축";#N/A,#N/A,FALSE,"4WD"}</definedName>
    <definedName name="우" localSheetId="15" hidden="1">{#N/A,#N/A,FALSE,"단축1";#N/A,#N/A,FALSE,"단축2";#N/A,#N/A,FALSE,"단축3";#N/A,#N/A,FALSE,"장축";#N/A,#N/A,FALSE,"4WD"}</definedName>
    <definedName name="우" hidden="1">{#N/A,#N/A,FALSE,"단축1";#N/A,#N/A,FALSE,"단축2";#N/A,#N/A,FALSE,"단축3";#N/A,#N/A,FALSE,"장축";#N/A,#N/A,FALSE,"4WD"}</definedName>
    <definedName name="우끝">#REF!</definedName>
    <definedName name="우리" localSheetId="7" hidden="1">{#N/A,#N/A,FALSE,"단축1";#N/A,#N/A,FALSE,"단축2";#N/A,#N/A,FALSE,"단축3";#N/A,#N/A,FALSE,"장축";#N/A,#N/A,FALSE,"4WD"}</definedName>
    <definedName name="우리" localSheetId="16" hidden="1">{#N/A,#N/A,FALSE,"단축1";#N/A,#N/A,FALSE,"단축2";#N/A,#N/A,FALSE,"단축3";#N/A,#N/A,FALSE,"장축";#N/A,#N/A,FALSE,"4WD"}</definedName>
    <definedName name="우리" localSheetId="6" hidden="1">{#N/A,#N/A,FALSE,"표지";#N/A,#N/A,FALSE,"전제";#N/A,#N/A,FALSE,"손익-자 (2)";#N/A,#N/A,FALSE,"손익-자";#N/A,#N/A,FALSE,"손익-마 (2)";#N/A,#N/A,FALSE,"손익-마";#N/A,#N/A,FALSE,"총손최종"}</definedName>
    <definedName name="우리" localSheetId="17" hidden="1">{#N/A,#N/A,FALSE,"단축1";#N/A,#N/A,FALSE,"단축2";#N/A,#N/A,FALSE,"단축3";#N/A,#N/A,FALSE,"장축";#N/A,#N/A,FALSE,"4WD"}</definedName>
    <definedName name="우리" localSheetId="13" hidden="1">{#N/A,#N/A,FALSE,"표지";#N/A,#N/A,FALSE,"전제";#N/A,#N/A,FALSE,"손익-자 (2)";#N/A,#N/A,FALSE,"손익-자";#N/A,#N/A,FALSE,"손익-마 (2)";#N/A,#N/A,FALSE,"손익-마";#N/A,#N/A,FALSE,"총손최종"}</definedName>
    <definedName name="우리" localSheetId="14" hidden="1">{#N/A,#N/A,FALSE,"단축1";#N/A,#N/A,FALSE,"단축2";#N/A,#N/A,FALSE,"단축3";#N/A,#N/A,FALSE,"장축";#N/A,#N/A,FALSE,"4WD"}</definedName>
    <definedName name="우리" localSheetId="15" hidden="1">{#N/A,#N/A,FALSE,"단축1";#N/A,#N/A,FALSE,"단축2";#N/A,#N/A,FALSE,"단축3";#N/A,#N/A,FALSE,"장축";#N/A,#N/A,FALSE,"4WD"}</definedName>
    <definedName name="우리" hidden="1">{#N/A,#N/A,FALSE,"단축1";#N/A,#N/A,FALSE,"단축2";#N/A,#N/A,FALSE,"단축3";#N/A,#N/A,FALSE,"장축";#N/A,#N/A,FALSE,"4WD"}</definedName>
    <definedName name="우리가" localSheetId="7" hidden="1">{#N/A,#N/A,TRUE,"Y생산";#N/A,#N/A,TRUE,"Y판매";#N/A,#N/A,TRUE,"Y총물량";#N/A,#N/A,TRUE,"Y능력";#N/A,#N/A,TRUE,"YKD"}</definedName>
    <definedName name="우리가" localSheetId="16" hidden="1">{#N/A,#N/A,TRUE,"Y생산";#N/A,#N/A,TRUE,"Y판매";#N/A,#N/A,TRUE,"Y총물량";#N/A,#N/A,TRUE,"Y능력";#N/A,#N/A,TRUE,"YKD"}</definedName>
    <definedName name="우리가" localSheetId="6" hidden="1">{#N/A,#N/A,TRUE,"Y생산";#N/A,#N/A,TRUE,"Y판매";#N/A,#N/A,TRUE,"Y총물량";#N/A,#N/A,TRUE,"Y능력";#N/A,#N/A,TRUE,"YKD"}</definedName>
    <definedName name="우리가" localSheetId="17" hidden="1">{#N/A,#N/A,TRUE,"Y생산";#N/A,#N/A,TRUE,"Y판매";#N/A,#N/A,TRUE,"Y총물량";#N/A,#N/A,TRUE,"Y능력";#N/A,#N/A,TRUE,"YKD"}</definedName>
    <definedName name="우리가" localSheetId="13" hidden="1">{#N/A,#N/A,TRUE,"Y생산";#N/A,#N/A,TRUE,"Y판매";#N/A,#N/A,TRUE,"Y총물량";#N/A,#N/A,TRUE,"Y능력";#N/A,#N/A,TRUE,"YKD"}</definedName>
    <definedName name="우리가" localSheetId="14" hidden="1">{#N/A,#N/A,TRUE,"Y생산";#N/A,#N/A,TRUE,"Y판매";#N/A,#N/A,TRUE,"Y총물량";#N/A,#N/A,TRUE,"Y능력";#N/A,#N/A,TRUE,"YKD"}</definedName>
    <definedName name="우리가" localSheetId="15" hidden="1">{#N/A,#N/A,TRUE,"Y생산";#N/A,#N/A,TRUE,"Y판매";#N/A,#N/A,TRUE,"Y총물량";#N/A,#N/A,TRUE,"Y능력";#N/A,#N/A,TRUE,"YKD"}</definedName>
    <definedName name="우리가" hidden="1">{#N/A,#N/A,TRUE,"Y생산";#N/A,#N/A,TRUE,"Y판매";#N/A,#N/A,TRUE,"Y총물량";#N/A,#N/A,TRUE,"Y능력";#N/A,#N/A,TRUE,"YKD"}</definedName>
    <definedName name="우리나라" localSheetId="7" hidden="1">{#N/A,#N/A,TRUE,"Y생산";#N/A,#N/A,TRUE,"Y판매";#N/A,#N/A,TRUE,"Y총물량";#N/A,#N/A,TRUE,"Y능력";#N/A,#N/A,TRUE,"YKD"}</definedName>
    <definedName name="우리나라" localSheetId="16" hidden="1">{#N/A,#N/A,TRUE,"Y생산";#N/A,#N/A,TRUE,"Y판매";#N/A,#N/A,TRUE,"Y총물량";#N/A,#N/A,TRUE,"Y능력";#N/A,#N/A,TRUE,"YKD"}</definedName>
    <definedName name="우리나라" localSheetId="6" hidden="1">{#N/A,#N/A,TRUE,"Y생산";#N/A,#N/A,TRUE,"Y판매";#N/A,#N/A,TRUE,"Y총물량";#N/A,#N/A,TRUE,"Y능력";#N/A,#N/A,TRUE,"YKD"}</definedName>
    <definedName name="우리나라" localSheetId="17" hidden="1">{#N/A,#N/A,TRUE,"Y생산";#N/A,#N/A,TRUE,"Y판매";#N/A,#N/A,TRUE,"Y총물량";#N/A,#N/A,TRUE,"Y능력";#N/A,#N/A,TRUE,"YKD"}</definedName>
    <definedName name="우리나라" localSheetId="13" hidden="1">{#N/A,#N/A,TRUE,"Y생산";#N/A,#N/A,TRUE,"Y판매";#N/A,#N/A,TRUE,"Y총물량";#N/A,#N/A,TRUE,"Y능력";#N/A,#N/A,TRUE,"YKD"}</definedName>
    <definedName name="우리나라" localSheetId="14" hidden="1">{#N/A,#N/A,TRUE,"Y생산";#N/A,#N/A,TRUE,"Y판매";#N/A,#N/A,TRUE,"Y총물량";#N/A,#N/A,TRUE,"Y능력";#N/A,#N/A,TRUE,"YKD"}</definedName>
    <definedName name="우리나라" localSheetId="15" hidden="1">{#N/A,#N/A,TRUE,"Y생산";#N/A,#N/A,TRUE,"Y판매";#N/A,#N/A,TRUE,"Y총물량";#N/A,#N/A,TRUE,"Y능력";#N/A,#N/A,TRUE,"YKD"}</definedName>
    <definedName name="우리나라" hidden="1">{#N/A,#N/A,TRUE,"Y생산";#N/A,#N/A,TRUE,"Y판매";#N/A,#N/A,TRUE,"Y총물량";#N/A,#N/A,TRUE,"Y능력";#N/A,#N/A,TRUE,"YKD"}</definedName>
    <definedName name="우리별" localSheetId="7">[0]!BlankMacro1</definedName>
    <definedName name="우리별" localSheetId="16">[0]!BlankMacro1</definedName>
    <definedName name="우리별" localSheetId="17">[0]!BlankMacro1</definedName>
    <definedName name="우리별" localSheetId="10">[0]!BlankMacro1</definedName>
    <definedName name="우리별" localSheetId="8">[0]!BlankMacro1</definedName>
    <definedName name="우리별" localSheetId="0">[0]!BlankMacro1</definedName>
    <definedName name="우리별" localSheetId="13">[0]!BlankMacro1</definedName>
    <definedName name="우리별" localSheetId="14">[0]!BlankMacro1</definedName>
    <definedName name="우리별" localSheetId="11">[0]!BlankMacro1</definedName>
    <definedName name="우리별" localSheetId="15">[0]!BlankMacro1</definedName>
    <definedName name="우리별">[0]!BlankMacro1</definedName>
    <definedName name="우선" localSheetId="7">BlankMacro1</definedName>
    <definedName name="우선" localSheetId="16">BlankMacro1</definedName>
    <definedName name="우선" localSheetId="17">BlankMacro1</definedName>
    <definedName name="우선" localSheetId="10">BlankMacro1</definedName>
    <definedName name="우선" localSheetId="8">BlankMacro1</definedName>
    <definedName name="우선" localSheetId="0">BlankMacro1</definedName>
    <definedName name="우선" localSheetId="13">BlankMacro1</definedName>
    <definedName name="우선" localSheetId="14">BlankMacro1</definedName>
    <definedName name="우선" localSheetId="11">BlankMacro1</definedName>
    <definedName name="우선" localSheetId="15">BlankMacro1</definedName>
    <definedName name="우선">BlankMacro1</definedName>
    <definedName name="우수반원9906" localSheetId="7">#REF!</definedName>
    <definedName name="우수반원9906">#REF!</definedName>
    <definedName name="우수반총평" localSheetId="7">#REF!</definedName>
    <definedName name="우수반총평">#REF!</definedName>
    <definedName name="운반CAP" localSheetId="7">[4]계산DATA입력!#REF!</definedName>
    <definedName name="운반CAP">[4]계산DATA입력!#REF!</definedName>
    <definedName name="운영" localSheetId="7">#REF!</definedName>
    <definedName name="운영" localSheetId="6">#REF!</definedName>
    <definedName name="운영">#REF!</definedName>
    <definedName name="운영1" localSheetId="7" hidden="1">{#N/A,#N/A,FALSE,"단축1";#N/A,#N/A,FALSE,"단축2";#N/A,#N/A,FALSE,"단축3";#N/A,#N/A,FALSE,"장축";#N/A,#N/A,FALSE,"4WD"}</definedName>
    <definedName name="운영1" localSheetId="16" hidden="1">{#N/A,#N/A,FALSE,"단축1";#N/A,#N/A,FALSE,"단축2";#N/A,#N/A,FALSE,"단축3";#N/A,#N/A,FALSE,"장축";#N/A,#N/A,FALSE,"4WD"}</definedName>
    <definedName name="운영1" localSheetId="6" hidden="1">{#N/A,#N/A,FALSE,"단축1";#N/A,#N/A,FALSE,"단축2";#N/A,#N/A,FALSE,"단축3";#N/A,#N/A,FALSE,"장축";#N/A,#N/A,FALSE,"4WD"}</definedName>
    <definedName name="운영1" localSheetId="17" hidden="1">{#N/A,#N/A,FALSE,"단축1";#N/A,#N/A,FALSE,"단축2";#N/A,#N/A,FALSE,"단축3";#N/A,#N/A,FALSE,"장축";#N/A,#N/A,FALSE,"4WD"}</definedName>
    <definedName name="운영1" localSheetId="13" hidden="1">{#N/A,#N/A,FALSE,"단축1";#N/A,#N/A,FALSE,"단축2";#N/A,#N/A,FALSE,"단축3";#N/A,#N/A,FALSE,"장축";#N/A,#N/A,FALSE,"4WD"}</definedName>
    <definedName name="운영1" localSheetId="14" hidden="1">{#N/A,#N/A,FALSE,"단축1";#N/A,#N/A,FALSE,"단축2";#N/A,#N/A,FALSE,"단축3";#N/A,#N/A,FALSE,"장축";#N/A,#N/A,FALSE,"4WD"}</definedName>
    <definedName name="운영1" localSheetId="15" hidden="1">{#N/A,#N/A,FALSE,"단축1";#N/A,#N/A,FALSE,"단축2";#N/A,#N/A,FALSE,"단축3";#N/A,#N/A,FALSE,"장축";#N/A,#N/A,FALSE,"4WD"}</definedName>
    <definedName name="운영1" hidden="1">{#N/A,#N/A,FALSE,"단축1";#N/A,#N/A,FALSE,"단축2";#N/A,#N/A,FALSE,"단축3";#N/A,#N/A,FALSE,"장축";#N/A,#N/A,FALSE,"4WD"}</definedName>
    <definedName name="운영2" localSheetId="7" hidden="1">{#N/A,#N/A,FALSE,"단축1";#N/A,#N/A,FALSE,"단축2";#N/A,#N/A,FALSE,"단축3";#N/A,#N/A,FALSE,"장축";#N/A,#N/A,FALSE,"4WD"}</definedName>
    <definedName name="운영2" localSheetId="16" hidden="1">{#N/A,#N/A,FALSE,"단축1";#N/A,#N/A,FALSE,"단축2";#N/A,#N/A,FALSE,"단축3";#N/A,#N/A,FALSE,"장축";#N/A,#N/A,FALSE,"4WD"}</definedName>
    <definedName name="운영2" localSheetId="17" hidden="1">{#N/A,#N/A,FALSE,"단축1";#N/A,#N/A,FALSE,"단축2";#N/A,#N/A,FALSE,"단축3";#N/A,#N/A,FALSE,"장축";#N/A,#N/A,FALSE,"4WD"}</definedName>
    <definedName name="운영2" localSheetId="13" hidden="1">{#N/A,#N/A,FALSE,"단축1";#N/A,#N/A,FALSE,"단축2";#N/A,#N/A,FALSE,"단축3";#N/A,#N/A,FALSE,"장축";#N/A,#N/A,FALSE,"4WD"}</definedName>
    <definedName name="운영2" localSheetId="14" hidden="1">{#N/A,#N/A,FALSE,"단축1";#N/A,#N/A,FALSE,"단축2";#N/A,#N/A,FALSE,"단축3";#N/A,#N/A,FALSE,"장축";#N/A,#N/A,FALSE,"4WD"}</definedName>
    <definedName name="운영2" localSheetId="15" hidden="1">{#N/A,#N/A,FALSE,"단축1";#N/A,#N/A,FALSE,"단축2";#N/A,#N/A,FALSE,"단축3";#N/A,#N/A,FALSE,"장축";#N/A,#N/A,FALSE,"4WD"}</definedName>
    <definedName name="운영2" hidden="1">{#N/A,#N/A,FALSE,"단축1";#N/A,#N/A,FALSE,"단축2";#N/A,#N/A,FALSE,"단축3";#N/A,#N/A,FALSE,"장축";#N/A,#N/A,FALSE,"4WD"}</definedName>
    <definedName name="운영구도2" localSheetId="7" hidden="1">{#N/A,#N/A,FALSE,"단축1";#N/A,#N/A,FALSE,"단축2";#N/A,#N/A,FALSE,"단축3";#N/A,#N/A,FALSE,"장축";#N/A,#N/A,FALSE,"4WD"}</definedName>
    <definedName name="운영구도2" localSheetId="16" hidden="1">{#N/A,#N/A,FALSE,"단축1";#N/A,#N/A,FALSE,"단축2";#N/A,#N/A,FALSE,"단축3";#N/A,#N/A,FALSE,"장축";#N/A,#N/A,FALSE,"4WD"}</definedName>
    <definedName name="운영구도2" localSheetId="17" hidden="1">{#N/A,#N/A,FALSE,"단축1";#N/A,#N/A,FALSE,"단축2";#N/A,#N/A,FALSE,"단축3";#N/A,#N/A,FALSE,"장축";#N/A,#N/A,FALSE,"4WD"}</definedName>
    <definedName name="운영구도2" localSheetId="13" hidden="1">{#N/A,#N/A,FALSE,"단축1";#N/A,#N/A,FALSE,"단축2";#N/A,#N/A,FALSE,"단축3";#N/A,#N/A,FALSE,"장축";#N/A,#N/A,FALSE,"4WD"}</definedName>
    <definedName name="운영구도2" localSheetId="14" hidden="1">{#N/A,#N/A,FALSE,"단축1";#N/A,#N/A,FALSE,"단축2";#N/A,#N/A,FALSE,"단축3";#N/A,#N/A,FALSE,"장축";#N/A,#N/A,FALSE,"4WD"}</definedName>
    <definedName name="운영구도2" localSheetId="15" hidden="1">{#N/A,#N/A,FALSE,"단축1";#N/A,#N/A,FALSE,"단축2";#N/A,#N/A,FALSE,"단축3";#N/A,#N/A,FALSE,"장축";#N/A,#N/A,FALSE,"4WD"}</definedName>
    <definedName name="운영구도2" hidden="1">{#N/A,#N/A,FALSE,"단축1";#N/A,#N/A,FALSE,"단축2";#N/A,#N/A,FALSE,"단축3";#N/A,#N/A,FALSE,"장축";#N/A,#N/A,FALSE,"4WD"}</definedName>
    <definedName name="운영구도3" localSheetId="7" hidden="1">{#N/A,#N/A,FALSE,"단축1";#N/A,#N/A,FALSE,"단축2";#N/A,#N/A,FALSE,"단축3";#N/A,#N/A,FALSE,"장축";#N/A,#N/A,FALSE,"4WD"}</definedName>
    <definedName name="운영구도3" localSheetId="16" hidden="1">{#N/A,#N/A,FALSE,"단축1";#N/A,#N/A,FALSE,"단축2";#N/A,#N/A,FALSE,"단축3";#N/A,#N/A,FALSE,"장축";#N/A,#N/A,FALSE,"4WD"}</definedName>
    <definedName name="운영구도3" localSheetId="17" hidden="1">{#N/A,#N/A,FALSE,"단축1";#N/A,#N/A,FALSE,"단축2";#N/A,#N/A,FALSE,"단축3";#N/A,#N/A,FALSE,"장축";#N/A,#N/A,FALSE,"4WD"}</definedName>
    <definedName name="운영구도3" localSheetId="13" hidden="1">{#N/A,#N/A,FALSE,"단축1";#N/A,#N/A,FALSE,"단축2";#N/A,#N/A,FALSE,"단축3";#N/A,#N/A,FALSE,"장축";#N/A,#N/A,FALSE,"4WD"}</definedName>
    <definedName name="운영구도3" localSheetId="14" hidden="1">{#N/A,#N/A,FALSE,"단축1";#N/A,#N/A,FALSE,"단축2";#N/A,#N/A,FALSE,"단축3";#N/A,#N/A,FALSE,"장축";#N/A,#N/A,FALSE,"4WD"}</definedName>
    <definedName name="운영구도3" localSheetId="15" hidden="1">{#N/A,#N/A,FALSE,"단축1";#N/A,#N/A,FALSE,"단축2";#N/A,#N/A,FALSE,"단축3";#N/A,#N/A,FALSE,"장축";#N/A,#N/A,FALSE,"4WD"}</definedName>
    <definedName name="운영구도3" hidden="1">{#N/A,#N/A,FALSE,"단축1";#N/A,#N/A,FALSE,"단축2";#N/A,#N/A,FALSE,"단축3";#N/A,#N/A,FALSE,"장축";#N/A,#N/A,FALSE,"4WD"}</definedName>
    <definedName name="운영방침1" localSheetId="7" hidden="1">{#N/A,#N/A,FALSE,"협조전";#N/A,#N/A,FALSE,"원가절감계획 ";#N/A,#N/A,FALSE,"항목별원가절감계획"}</definedName>
    <definedName name="운영방침1" localSheetId="16" hidden="1">{#N/A,#N/A,FALSE,"협조전";#N/A,#N/A,FALSE,"원가절감계획 ";#N/A,#N/A,FALSE,"항목별원가절감계획"}</definedName>
    <definedName name="운영방침1" localSheetId="17" hidden="1">{#N/A,#N/A,FALSE,"협조전";#N/A,#N/A,FALSE,"원가절감계획 ";#N/A,#N/A,FALSE,"항목별원가절감계획"}</definedName>
    <definedName name="운영방침1" localSheetId="13" hidden="1">{#N/A,#N/A,FALSE,"협조전";#N/A,#N/A,FALSE,"원가절감계획 ";#N/A,#N/A,FALSE,"항목별원가절감계획"}</definedName>
    <definedName name="운영방침1" localSheetId="14" hidden="1">{#N/A,#N/A,FALSE,"협조전";#N/A,#N/A,FALSE,"원가절감계획 ";#N/A,#N/A,FALSE,"항목별원가절감계획"}</definedName>
    <definedName name="운영방침1" localSheetId="15" hidden="1">{#N/A,#N/A,FALSE,"협조전";#N/A,#N/A,FALSE,"원가절감계획 ";#N/A,#N/A,FALSE,"항목별원가절감계획"}</definedName>
    <definedName name="운영방침1" hidden="1">{#N/A,#N/A,FALSE,"협조전";#N/A,#N/A,FALSE,"원가절감계획 ";#N/A,#N/A,FALSE,"항목별원가절감계획"}</definedName>
    <definedName name="울">#REF!</definedName>
    <definedName name="울산공장만" localSheetId="7" hidden="1">{#N/A,#N/A,FALSE,"단축1";#N/A,#N/A,FALSE,"단축2";#N/A,#N/A,FALSE,"단축3";#N/A,#N/A,FALSE,"장축";#N/A,#N/A,FALSE,"4WD"}</definedName>
    <definedName name="울산공장만" localSheetId="16" hidden="1">{#N/A,#N/A,FALSE,"단축1";#N/A,#N/A,FALSE,"단축2";#N/A,#N/A,FALSE,"단축3";#N/A,#N/A,FALSE,"장축";#N/A,#N/A,FALSE,"4WD"}</definedName>
    <definedName name="울산공장만" localSheetId="17" hidden="1">{#N/A,#N/A,FALSE,"단축1";#N/A,#N/A,FALSE,"단축2";#N/A,#N/A,FALSE,"단축3";#N/A,#N/A,FALSE,"장축";#N/A,#N/A,FALSE,"4WD"}</definedName>
    <definedName name="울산공장만" localSheetId="13" hidden="1">{#N/A,#N/A,FALSE,"단축1";#N/A,#N/A,FALSE,"단축2";#N/A,#N/A,FALSE,"단축3";#N/A,#N/A,FALSE,"장축";#N/A,#N/A,FALSE,"4WD"}</definedName>
    <definedName name="울산공장만" localSheetId="14" hidden="1">{#N/A,#N/A,FALSE,"단축1";#N/A,#N/A,FALSE,"단축2";#N/A,#N/A,FALSE,"단축3";#N/A,#N/A,FALSE,"장축";#N/A,#N/A,FALSE,"4WD"}</definedName>
    <definedName name="울산공장만" localSheetId="15" hidden="1">{#N/A,#N/A,FALSE,"단축1";#N/A,#N/A,FALSE,"단축2";#N/A,#N/A,FALSE,"단축3";#N/A,#N/A,FALSE,"장축";#N/A,#N/A,FALSE,"4WD"}</definedName>
    <definedName name="울산공장만" hidden="1">{#N/A,#N/A,FALSE,"단축1";#N/A,#N/A,FALSE,"단축2";#N/A,#N/A,FALSE,"단축3";#N/A,#N/A,FALSE,"장축";#N/A,#N/A,FALSE,"4WD"}</definedName>
    <definedName name="울산중역1" hidden="1">#REF!</definedName>
    <definedName name="원" localSheetId="6" hidden="1">{#N/A,#N/A,TRUE,"Y생산";#N/A,#N/A,TRUE,"Y판매";#N/A,#N/A,TRUE,"Y총물량";#N/A,#N/A,TRUE,"Y능력";#N/A,#N/A,TRUE,"YKD"}</definedName>
    <definedName name="원">1</definedName>
    <definedName name="원가">'[55]MC&amp;다변화'!#REF!</definedName>
    <definedName name="원가1" localSheetId="6">#REF!</definedName>
    <definedName name="원가1">#REF!</definedName>
    <definedName name="원가2" localSheetId="7" hidden="1">{#N/A,#N/A,FALSE,"신규dep";#N/A,#N/A,FALSE,"신규dep-금형상각후";#N/A,#N/A,FALSE,"신규dep-연구비상각후";#N/A,#N/A,FALSE,"신규dep-기계,공구상각후"}</definedName>
    <definedName name="원가2" localSheetId="16" hidden="1">{#N/A,#N/A,FALSE,"신규dep";#N/A,#N/A,FALSE,"신규dep-금형상각후";#N/A,#N/A,FALSE,"신규dep-연구비상각후";#N/A,#N/A,FALSE,"신규dep-기계,공구상각후"}</definedName>
    <definedName name="원가2" localSheetId="17" hidden="1">{#N/A,#N/A,FALSE,"신규dep";#N/A,#N/A,FALSE,"신규dep-금형상각후";#N/A,#N/A,FALSE,"신규dep-연구비상각후";#N/A,#N/A,FALSE,"신규dep-기계,공구상각후"}</definedName>
    <definedName name="원가2" localSheetId="13" hidden="1">{#N/A,#N/A,FALSE,"신규dep";#N/A,#N/A,FALSE,"신규dep-금형상각후";#N/A,#N/A,FALSE,"신규dep-연구비상각후";#N/A,#N/A,FALSE,"신규dep-기계,공구상각후"}</definedName>
    <definedName name="원가2" localSheetId="14" hidden="1">{#N/A,#N/A,FALSE,"신규dep";#N/A,#N/A,FALSE,"신규dep-금형상각후";#N/A,#N/A,FALSE,"신규dep-연구비상각후";#N/A,#N/A,FALSE,"신규dep-기계,공구상각후"}</definedName>
    <definedName name="원가2" localSheetId="15" hidden="1">{#N/A,#N/A,FALSE,"신규dep";#N/A,#N/A,FALSE,"신규dep-금형상각후";#N/A,#N/A,FALSE,"신규dep-연구비상각후";#N/A,#N/A,FALSE,"신규dep-기계,공구상각후"}</definedName>
    <definedName name="원가2" hidden="1">{#N/A,#N/A,FALSE,"신규dep";#N/A,#N/A,FALSE,"신규dep-금형상각후";#N/A,#N/A,FALSE,"신규dep-연구비상각후";#N/A,#N/A,FALSE,"신규dep-기계,공구상각후"}</definedName>
    <definedName name="원가개선">#REF!</definedName>
    <definedName name="원가검토서">BlankMacro1</definedName>
    <definedName name="원가계산.124.AA">#REF!</definedName>
    <definedName name="원가계산서">#REF!</definedName>
    <definedName name="원가계획">#REF!</definedName>
    <definedName name="원가화" localSheetId="7" hidden="1">{#N/A,#N/A,TRUE,"Y생산";#N/A,#N/A,TRUE,"Y판매";#N/A,#N/A,TRUE,"Y총물량";#N/A,#N/A,TRUE,"Y능력";#N/A,#N/A,TRUE,"YKD"}</definedName>
    <definedName name="원가화" localSheetId="16" hidden="1">{#N/A,#N/A,TRUE,"Y생산";#N/A,#N/A,TRUE,"Y판매";#N/A,#N/A,TRUE,"Y총물량";#N/A,#N/A,TRUE,"Y능력";#N/A,#N/A,TRUE,"YKD"}</definedName>
    <definedName name="원가화" localSheetId="6" hidden="1">{#N/A,#N/A,TRUE,"Y생산";#N/A,#N/A,TRUE,"Y판매";#N/A,#N/A,TRUE,"Y총물량";#N/A,#N/A,TRUE,"Y능력";#N/A,#N/A,TRUE,"YKD"}</definedName>
    <definedName name="원가화" localSheetId="17" hidden="1">{#N/A,#N/A,TRUE,"Y생산";#N/A,#N/A,TRUE,"Y판매";#N/A,#N/A,TRUE,"Y총물량";#N/A,#N/A,TRUE,"Y능력";#N/A,#N/A,TRUE,"YKD"}</definedName>
    <definedName name="원가화" localSheetId="13" hidden="1">{#N/A,#N/A,TRUE,"Y생산";#N/A,#N/A,TRUE,"Y판매";#N/A,#N/A,TRUE,"Y총물량";#N/A,#N/A,TRUE,"Y능력";#N/A,#N/A,TRUE,"YKD"}</definedName>
    <definedName name="원가화" localSheetId="14" hidden="1">{#N/A,#N/A,TRUE,"Y생산";#N/A,#N/A,TRUE,"Y판매";#N/A,#N/A,TRUE,"Y총물량";#N/A,#N/A,TRUE,"Y능력";#N/A,#N/A,TRUE,"YKD"}</definedName>
    <definedName name="원가화" localSheetId="15" hidden="1">{#N/A,#N/A,TRUE,"Y생산";#N/A,#N/A,TRUE,"Y판매";#N/A,#N/A,TRUE,"Y총물량";#N/A,#N/A,TRUE,"Y능력";#N/A,#N/A,TRUE,"YKD"}</definedName>
    <definedName name="원가화" hidden="1">{#N/A,#N/A,TRUE,"Y생산";#N/A,#N/A,TRUE,"Y판매";#N/A,#N/A,TRUE,"Y총물량";#N/A,#N/A,TRUE,"Y능력";#N/A,#N/A,TRUE,"YKD"}</definedName>
    <definedName name="원단" localSheetId="7" hidden="1">{#N/A,#N/A,TRUE,"Y생산";#N/A,#N/A,TRUE,"Y판매";#N/A,#N/A,TRUE,"Y총물량";#N/A,#N/A,TRUE,"Y능력";#N/A,#N/A,TRUE,"YKD"}</definedName>
    <definedName name="원단" localSheetId="16" hidden="1">{#N/A,#N/A,TRUE,"Y생산";#N/A,#N/A,TRUE,"Y판매";#N/A,#N/A,TRUE,"Y총물량";#N/A,#N/A,TRUE,"Y능력";#N/A,#N/A,TRUE,"YKD"}</definedName>
    <definedName name="원단" localSheetId="6" hidden="1">{#N/A,#N/A,TRUE,"Y생산";#N/A,#N/A,TRUE,"Y판매";#N/A,#N/A,TRUE,"Y총물량";#N/A,#N/A,TRUE,"Y능력";#N/A,#N/A,TRUE,"YKD"}</definedName>
    <definedName name="원단" localSheetId="17" hidden="1">{#N/A,#N/A,TRUE,"Y생산";#N/A,#N/A,TRUE,"Y판매";#N/A,#N/A,TRUE,"Y총물량";#N/A,#N/A,TRUE,"Y능력";#N/A,#N/A,TRUE,"YKD"}</definedName>
    <definedName name="원단" localSheetId="13" hidden="1">{#N/A,#N/A,TRUE,"Y생산";#N/A,#N/A,TRUE,"Y판매";#N/A,#N/A,TRUE,"Y총물량";#N/A,#N/A,TRUE,"Y능력";#N/A,#N/A,TRUE,"YKD"}</definedName>
    <definedName name="원단" localSheetId="14" hidden="1">{#N/A,#N/A,TRUE,"Y생산";#N/A,#N/A,TRUE,"Y판매";#N/A,#N/A,TRUE,"Y총물량";#N/A,#N/A,TRUE,"Y능력";#N/A,#N/A,TRUE,"YKD"}</definedName>
    <definedName name="원단" localSheetId="15" hidden="1">{#N/A,#N/A,TRUE,"Y생산";#N/A,#N/A,TRUE,"Y판매";#N/A,#N/A,TRUE,"Y총물량";#N/A,#N/A,TRUE,"Y능력";#N/A,#N/A,TRUE,"YKD"}</definedName>
    <definedName name="원단" hidden="1">{#N/A,#N/A,TRUE,"Y생산";#N/A,#N/A,TRUE,"Y판매";#N/A,#N/A,TRUE,"Y총물량";#N/A,#N/A,TRUE,"Y능력";#N/A,#N/A,TRUE,"YKD"}</definedName>
    <definedName name="원단운영안" localSheetId="7" hidden="1">{#N/A,#N/A,FALSE,"단축1";#N/A,#N/A,FALSE,"단축2";#N/A,#N/A,FALSE,"단축3";#N/A,#N/A,FALSE,"장축";#N/A,#N/A,FALSE,"4WD"}</definedName>
    <definedName name="원단운영안" localSheetId="16" hidden="1">{#N/A,#N/A,FALSE,"단축1";#N/A,#N/A,FALSE,"단축2";#N/A,#N/A,FALSE,"단축3";#N/A,#N/A,FALSE,"장축";#N/A,#N/A,FALSE,"4WD"}</definedName>
    <definedName name="원단운영안" localSheetId="17" hidden="1">{#N/A,#N/A,FALSE,"단축1";#N/A,#N/A,FALSE,"단축2";#N/A,#N/A,FALSE,"단축3";#N/A,#N/A,FALSE,"장축";#N/A,#N/A,FALSE,"4WD"}</definedName>
    <definedName name="원단운영안" localSheetId="13" hidden="1">{#N/A,#N/A,FALSE,"단축1";#N/A,#N/A,FALSE,"단축2";#N/A,#N/A,FALSE,"단축3";#N/A,#N/A,FALSE,"장축";#N/A,#N/A,FALSE,"4WD"}</definedName>
    <definedName name="원단운영안" localSheetId="14" hidden="1">{#N/A,#N/A,FALSE,"단축1";#N/A,#N/A,FALSE,"단축2";#N/A,#N/A,FALSE,"단축3";#N/A,#N/A,FALSE,"장축";#N/A,#N/A,FALSE,"4WD"}</definedName>
    <definedName name="원단운영안" localSheetId="15" hidden="1">{#N/A,#N/A,FALSE,"단축1";#N/A,#N/A,FALSE,"단축2";#N/A,#N/A,FALSE,"단축3";#N/A,#N/A,FALSE,"장축";#N/A,#N/A,FALSE,"4WD"}</definedName>
    <definedName name="원단운영안" hidden="1">{#N/A,#N/A,FALSE,"단축1";#N/A,#N/A,FALSE,"단축2";#N/A,#N/A,FALSE,"단축3";#N/A,#N/A,FALSE,"장축";#N/A,#N/A,FALSE,"4WD"}</definedName>
    <definedName name="원단위">#REF!</definedName>
    <definedName name="원식1" localSheetId="7">BlankMacro1</definedName>
    <definedName name="원식1" localSheetId="16">BlankMacro1</definedName>
    <definedName name="원식1" localSheetId="17">BlankMacro1</definedName>
    <definedName name="원식1" localSheetId="10">BlankMacro1</definedName>
    <definedName name="원식1" localSheetId="8">BlankMacro1</definedName>
    <definedName name="원식1" localSheetId="0">BlankMacro1</definedName>
    <definedName name="원식1" localSheetId="13">BlankMacro1</definedName>
    <definedName name="원식1" localSheetId="14">BlankMacro1</definedName>
    <definedName name="원식1" localSheetId="11">BlankMacro1</definedName>
    <definedName name="원식1" localSheetId="15">BlankMacro1</definedName>
    <definedName name="원식1">BlankMacro1</definedName>
    <definedName name="원식2" localSheetId="7">BlankMacro1</definedName>
    <definedName name="원식2" localSheetId="16">BlankMacro1</definedName>
    <definedName name="원식2" localSheetId="17">BlankMacro1</definedName>
    <definedName name="원식2" localSheetId="10">BlankMacro1</definedName>
    <definedName name="원식2" localSheetId="8">BlankMacro1</definedName>
    <definedName name="원식2" localSheetId="0">BlankMacro1</definedName>
    <definedName name="원식2" localSheetId="13">BlankMacro1</definedName>
    <definedName name="원식2" localSheetId="14">BlankMacro1</definedName>
    <definedName name="원식2" localSheetId="11">BlankMacro1</definedName>
    <definedName name="원식2" localSheetId="15">BlankMacro1</definedName>
    <definedName name="원식2">BlankMacro1</definedName>
    <definedName name="원식3" localSheetId="7">BlankMacro1</definedName>
    <definedName name="원식3" localSheetId="16">BlankMacro1</definedName>
    <definedName name="원식3" localSheetId="17">BlankMacro1</definedName>
    <definedName name="원식3" localSheetId="10">BlankMacro1</definedName>
    <definedName name="원식3" localSheetId="8">BlankMacro1</definedName>
    <definedName name="원식3" localSheetId="0">BlankMacro1</definedName>
    <definedName name="원식3" localSheetId="13">BlankMacro1</definedName>
    <definedName name="원식3" localSheetId="14">BlankMacro1</definedName>
    <definedName name="원식3" localSheetId="11">BlankMacro1</definedName>
    <definedName name="원식3" localSheetId="15">BlankMacro1</definedName>
    <definedName name="원식3">BlankMacro1</definedName>
    <definedName name="원자재종합" localSheetId="7" hidden="1">{#N/A,#N/A,FALSE,"단축1";#N/A,#N/A,FALSE,"단축2";#N/A,#N/A,FALSE,"단축3";#N/A,#N/A,FALSE,"장축";#N/A,#N/A,FALSE,"4WD"}</definedName>
    <definedName name="원자재종합" localSheetId="16" hidden="1">{#N/A,#N/A,FALSE,"단축1";#N/A,#N/A,FALSE,"단축2";#N/A,#N/A,FALSE,"단축3";#N/A,#N/A,FALSE,"장축";#N/A,#N/A,FALSE,"4WD"}</definedName>
    <definedName name="원자재종합" localSheetId="17" hidden="1">{#N/A,#N/A,FALSE,"단축1";#N/A,#N/A,FALSE,"단축2";#N/A,#N/A,FALSE,"단축3";#N/A,#N/A,FALSE,"장축";#N/A,#N/A,FALSE,"4WD"}</definedName>
    <definedName name="원자재종합" localSheetId="13" hidden="1">{#N/A,#N/A,FALSE,"단축1";#N/A,#N/A,FALSE,"단축2";#N/A,#N/A,FALSE,"단축3";#N/A,#N/A,FALSE,"장축";#N/A,#N/A,FALSE,"4WD"}</definedName>
    <definedName name="원자재종합" localSheetId="14" hidden="1">{#N/A,#N/A,FALSE,"단축1";#N/A,#N/A,FALSE,"단축2";#N/A,#N/A,FALSE,"단축3";#N/A,#N/A,FALSE,"장축";#N/A,#N/A,FALSE,"4WD"}</definedName>
    <definedName name="원자재종합" localSheetId="15" hidden="1">{#N/A,#N/A,FALSE,"단축1";#N/A,#N/A,FALSE,"단축2";#N/A,#N/A,FALSE,"단축3";#N/A,#N/A,FALSE,"장축";#N/A,#N/A,FALSE,"4WD"}</definedName>
    <definedName name="원자재종합" hidden="1">{#N/A,#N/A,FALSE,"단축1";#N/A,#N/A,FALSE,"단축2";#N/A,#N/A,FALSE,"단축3";#N/A,#N/A,FALSE,"장축";#N/A,#N/A,FALSE,"4WD"}</definedName>
    <definedName name="월별보전비">#REF!</definedName>
    <definedName name="월별영업" localSheetId="6">#REF!</definedName>
    <definedName name="월별영업">#REF!</definedName>
    <definedName name="월별일정" localSheetId="7" hidden="1">{#N/A,#N/A,FALSE,"단축1";#N/A,#N/A,FALSE,"단축2";#N/A,#N/A,FALSE,"단축3";#N/A,#N/A,FALSE,"장축";#N/A,#N/A,FALSE,"4WD"}</definedName>
    <definedName name="월별일정" localSheetId="16" hidden="1">{#N/A,#N/A,FALSE,"단축1";#N/A,#N/A,FALSE,"단축2";#N/A,#N/A,FALSE,"단축3";#N/A,#N/A,FALSE,"장축";#N/A,#N/A,FALSE,"4WD"}</definedName>
    <definedName name="월별일정" localSheetId="6" hidden="1">{#N/A,#N/A,FALSE,"단축1";#N/A,#N/A,FALSE,"단축2";#N/A,#N/A,FALSE,"단축3";#N/A,#N/A,FALSE,"장축";#N/A,#N/A,FALSE,"4WD"}</definedName>
    <definedName name="월별일정" localSheetId="17" hidden="1">{#N/A,#N/A,FALSE,"단축1";#N/A,#N/A,FALSE,"단축2";#N/A,#N/A,FALSE,"단축3";#N/A,#N/A,FALSE,"장축";#N/A,#N/A,FALSE,"4WD"}</definedName>
    <definedName name="월별일정" localSheetId="13" hidden="1">{#N/A,#N/A,FALSE,"단축1";#N/A,#N/A,FALSE,"단축2";#N/A,#N/A,FALSE,"단축3";#N/A,#N/A,FALSE,"장축";#N/A,#N/A,FALSE,"4WD"}</definedName>
    <definedName name="월별일정" localSheetId="14" hidden="1">{#N/A,#N/A,FALSE,"단축1";#N/A,#N/A,FALSE,"단축2";#N/A,#N/A,FALSE,"단축3";#N/A,#N/A,FALSE,"장축";#N/A,#N/A,FALSE,"4WD"}</definedName>
    <definedName name="월별일정" localSheetId="15" hidden="1">{#N/A,#N/A,FALSE,"단축1";#N/A,#N/A,FALSE,"단축2";#N/A,#N/A,FALSE,"단축3";#N/A,#N/A,FALSE,"장축";#N/A,#N/A,FALSE,"4WD"}</definedName>
    <definedName name="월별일정" hidden="1">{#N/A,#N/A,FALSE,"단축1";#N/A,#N/A,FALSE,"단축2";#N/A,#N/A,FALSE,"단축3";#N/A,#N/A,FALSE,"장축";#N/A,#N/A,FALSE,"4WD"}</definedName>
    <definedName name="월영역">#REF!</definedName>
    <definedName name="월평균" localSheetId="6">#REF!,#REF!,#REF!,#REF!,#REF!,#REF!,#REF!,#REF!</definedName>
    <definedName name="월평균">#REF!,#REF!,#REF!,#REF!,#REF!,#REF!,#REF!,#REF!</definedName>
    <definedName name="유">#REF!</definedName>
    <definedName name="유럽" localSheetId="7" hidden="1">{#N/A,#N/A,FALSE,"단축1";#N/A,#N/A,FALSE,"단축2";#N/A,#N/A,FALSE,"단축3";#N/A,#N/A,FALSE,"장축";#N/A,#N/A,FALSE,"4WD"}</definedName>
    <definedName name="유럽" localSheetId="16" hidden="1">{#N/A,#N/A,FALSE,"단축1";#N/A,#N/A,FALSE,"단축2";#N/A,#N/A,FALSE,"단축3";#N/A,#N/A,FALSE,"장축";#N/A,#N/A,FALSE,"4WD"}</definedName>
    <definedName name="유럽" localSheetId="6" hidden="1">{#N/A,#N/A,FALSE,"단축1";#N/A,#N/A,FALSE,"단축2";#N/A,#N/A,FALSE,"단축3";#N/A,#N/A,FALSE,"장축";#N/A,#N/A,FALSE,"4WD"}</definedName>
    <definedName name="유럽" localSheetId="17" hidden="1">{#N/A,#N/A,FALSE,"단축1";#N/A,#N/A,FALSE,"단축2";#N/A,#N/A,FALSE,"단축3";#N/A,#N/A,FALSE,"장축";#N/A,#N/A,FALSE,"4WD"}</definedName>
    <definedName name="유럽" localSheetId="13" hidden="1">{#N/A,#N/A,FALSE,"단축1";#N/A,#N/A,FALSE,"단축2";#N/A,#N/A,FALSE,"단축3";#N/A,#N/A,FALSE,"장축";#N/A,#N/A,FALSE,"4WD"}</definedName>
    <definedName name="유럽" localSheetId="14" hidden="1">{#N/A,#N/A,FALSE,"단축1";#N/A,#N/A,FALSE,"단축2";#N/A,#N/A,FALSE,"단축3";#N/A,#N/A,FALSE,"장축";#N/A,#N/A,FALSE,"4WD"}</definedName>
    <definedName name="유럽" localSheetId="15" hidden="1">{#N/A,#N/A,FALSE,"단축1";#N/A,#N/A,FALSE,"단축2";#N/A,#N/A,FALSE,"단축3";#N/A,#N/A,FALSE,"장축";#N/A,#N/A,FALSE,"4WD"}</definedName>
    <definedName name="유럽" hidden="1">{#N/A,#N/A,FALSE,"단축1";#N/A,#N/A,FALSE,"단축2";#N/A,#N/A,FALSE,"단축3";#N/A,#N/A,FALSE,"장축";#N/A,#N/A,FALSE,"4WD"}</definedName>
    <definedName name="유럽별도" localSheetId="7" hidden="1">{#N/A,#N/A,FALSE,"단축1";#N/A,#N/A,FALSE,"단축2";#N/A,#N/A,FALSE,"단축3";#N/A,#N/A,FALSE,"장축";#N/A,#N/A,FALSE,"4WD"}</definedName>
    <definedName name="유럽별도" localSheetId="16" hidden="1">{#N/A,#N/A,FALSE,"단축1";#N/A,#N/A,FALSE,"단축2";#N/A,#N/A,FALSE,"단축3";#N/A,#N/A,FALSE,"장축";#N/A,#N/A,FALSE,"4WD"}</definedName>
    <definedName name="유럽별도" localSheetId="17" hidden="1">{#N/A,#N/A,FALSE,"단축1";#N/A,#N/A,FALSE,"단축2";#N/A,#N/A,FALSE,"단축3";#N/A,#N/A,FALSE,"장축";#N/A,#N/A,FALSE,"4WD"}</definedName>
    <definedName name="유럽별도" localSheetId="13" hidden="1">{#N/A,#N/A,FALSE,"단축1";#N/A,#N/A,FALSE,"단축2";#N/A,#N/A,FALSE,"단축3";#N/A,#N/A,FALSE,"장축";#N/A,#N/A,FALSE,"4WD"}</definedName>
    <definedName name="유럽별도" localSheetId="14" hidden="1">{#N/A,#N/A,FALSE,"단축1";#N/A,#N/A,FALSE,"단축2";#N/A,#N/A,FALSE,"단축3";#N/A,#N/A,FALSE,"장축";#N/A,#N/A,FALSE,"4WD"}</definedName>
    <definedName name="유럽별도" localSheetId="15" hidden="1">{#N/A,#N/A,FALSE,"단축1";#N/A,#N/A,FALSE,"단축2";#N/A,#N/A,FALSE,"단축3";#N/A,#N/A,FALSE,"장축";#N/A,#N/A,FALSE,"4WD"}</definedName>
    <definedName name="유럽별도" hidden="1">{#N/A,#N/A,FALSE,"단축1";#N/A,#N/A,FALSE,"단축2";#N/A,#N/A,FALSE,"단축3";#N/A,#N/A,FALSE,"장축";#N/A,#N/A,FALSE,"4WD"}</definedName>
    <definedName name="유리" localSheetId="7" hidden="1">{#N/A,#N/A,FALSE,"단축1";#N/A,#N/A,FALSE,"단축2";#N/A,#N/A,FALSE,"단축3";#N/A,#N/A,FALSE,"장축";#N/A,#N/A,FALSE,"4WD"}</definedName>
    <definedName name="유리" localSheetId="16" hidden="1">{#N/A,#N/A,FALSE,"단축1";#N/A,#N/A,FALSE,"단축2";#N/A,#N/A,FALSE,"단축3";#N/A,#N/A,FALSE,"장축";#N/A,#N/A,FALSE,"4WD"}</definedName>
    <definedName name="유리" localSheetId="17" hidden="1">{#N/A,#N/A,FALSE,"단축1";#N/A,#N/A,FALSE,"단축2";#N/A,#N/A,FALSE,"단축3";#N/A,#N/A,FALSE,"장축";#N/A,#N/A,FALSE,"4WD"}</definedName>
    <definedName name="유리" localSheetId="13" hidden="1">{#N/A,#N/A,FALSE,"단축1";#N/A,#N/A,FALSE,"단축2";#N/A,#N/A,FALSE,"단축3";#N/A,#N/A,FALSE,"장축";#N/A,#N/A,FALSE,"4WD"}</definedName>
    <definedName name="유리" localSheetId="14" hidden="1">{#N/A,#N/A,FALSE,"단축1";#N/A,#N/A,FALSE,"단축2";#N/A,#N/A,FALSE,"단축3";#N/A,#N/A,FALSE,"장축";#N/A,#N/A,FALSE,"4WD"}</definedName>
    <definedName name="유리" localSheetId="15" hidden="1">{#N/A,#N/A,FALSE,"단축1";#N/A,#N/A,FALSE,"단축2";#N/A,#N/A,FALSE,"단축3";#N/A,#N/A,FALSE,"장축";#N/A,#N/A,FALSE,"4WD"}</definedName>
    <definedName name="유리" hidden="1">{#N/A,#N/A,FALSE,"단축1";#N/A,#N/A,FALSE,"단축2";#N/A,#N/A,FALSE,"단축3";#N/A,#N/A,FALSE,"장축";#N/A,#N/A,FALSE,"4WD"}</definedName>
    <definedName name="유사차" localSheetId="7" hidden="1">{#N/A,#N/A,FALSE,"신규dep";#N/A,#N/A,FALSE,"신규dep-금형상각후";#N/A,#N/A,FALSE,"신규dep-연구비상각후";#N/A,#N/A,FALSE,"신규dep-기계,공구상각후"}</definedName>
    <definedName name="유사차" localSheetId="16" hidden="1">{#N/A,#N/A,FALSE,"신규dep";#N/A,#N/A,FALSE,"신규dep-금형상각후";#N/A,#N/A,FALSE,"신규dep-연구비상각후";#N/A,#N/A,FALSE,"신규dep-기계,공구상각후"}</definedName>
    <definedName name="유사차" localSheetId="17" hidden="1">{#N/A,#N/A,FALSE,"신규dep";#N/A,#N/A,FALSE,"신규dep-금형상각후";#N/A,#N/A,FALSE,"신규dep-연구비상각후";#N/A,#N/A,FALSE,"신규dep-기계,공구상각후"}</definedName>
    <definedName name="유사차" localSheetId="13" hidden="1">{#N/A,#N/A,FALSE,"신규dep";#N/A,#N/A,FALSE,"신규dep-금형상각후";#N/A,#N/A,FALSE,"신규dep-연구비상각후";#N/A,#N/A,FALSE,"신규dep-기계,공구상각후"}</definedName>
    <definedName name="유사차" localSheetId="14" hidden="1">{#N/A,#N/A,FALSE,"신규dep";#N/A,#N/A,FALSE,"신규dep-금형상각후";#N/A,#N/A,FALSE,"신규dep-연구비상각후";#N/A,#N/A,FALSE,"신규dep-기계,공구상각후"}</definedName>
    <definedName name="유사차" localSheetId="15" hidden="1">{#N/A,#N/A,FALSE,"신규dep";#N/A,#N/A,FALSE,"신규dep-금형상각후";#N/A,#N/A,FALSE,"신규dep-연구비상각후";#N/A,#N/A,FALSE,"신규dep-기계,공구상각후"}</definedName>
    <definedName name="유사차" hidden="1">{#N/A,#N/A,FALSE,"신규dep";#N/A,#N/A,FALSE,"신규dep-금형상각후";#N/A,#N/A,FALSE,"신규dep-연구비상각후";#N/A,#N/A,FALSE,"신규dep-기계,공구상각후"}</definedName>
    <definedName name="유압">#REF!</definedName>
    <definedName name="유압BE">#REF!</definedName>
    <definedName name="유첨.투자비2" localSheetId="7" hidden="1">{#N/A,#N/A,FALSE,"단축1";#N/A,#N/A,FALSE,"단축2";#N/A,#N/A,FALSE,"단축3";#N/A,#N/A,FALSE,"장축";#N/A,#N/A,FALSE,"4WD"}</definedName>
    <definedName name="유첨.투자비2" localSheetId="16" hidden="1">{#N/A,#N/A,FALSE,"단축1";#N/A,#N/A,FALSE,"단축2";#N/A,#N/A,FALSE,"단축3";#N/A,#N/A,FALSE,"장축";#N/A,#N/A,FALSE,"4WD"}</definedName>
    <definedName name="유첨.투자비2" localSheetId="6" hidden="1">{#N/A,#N/A,FALSE,"단축1";#N/A,#N/A,FALSE,"단축2";#N/A,#N/A,FALSE,"단축3";#N/A,#N/A,FALSE,"장축";#N/A,#N/A,FALSE,"4WD"}</definedName>
    <definedName name="유첨.투자비2" localSheetId="17" hidden="1">{#N/A,#N/A,FALSE,"단축1";#N/A,#N/A,FALSE,"단축2";#N/A,#N/A,FALSE,"단축3";#N/A,#N/A,FALSE,"장축";#N/A,#N/A,FALSE,"4WD"}</definedName>
    <definedName name="유첨.투자비2" localSheetId="13" hidden="1">{#N/A,#N/A,FALSE,"단축1";#N/A,#N/A,FALSE,"단축2";#N/A,#N/A,FALSE,"단축3";#N/A,#N/A,FALSE,"장축";#N/A,#N/A,FALSE,"4WD"}</definedName>
    <definedName name="유첨.투자비2" localSheetId="14" hidden="1">{#N/A,#N/A,FALSE,"단축1";#N/A,#N/A,FALSE,"단축2";#N/A,#N/A,FALSE,"단축3";#N/A,#N/A,FALSE,"장축";#N/A,#N/A,FALSE,"4WD"}</definedName>
    <definedName name="유첨.투자비2" localSheetId="15" hidden="1">{#N/A,#N/A,FALSE,"단축1";#N/A,#N/A,FALSE,"단축2";#N/A,#N/A,FALSE,"단축3";#N/A,#N/A,FALSE,"장축";#N/A,#N/A,FALSE,"4WD"}</definedName>
    <definedName name="유첨.투자비2" hidden="1">{#N/A,#N/A,FALSE,"단축1";#N/A,#N/A,FALSE,"단축2";#N/A,#N/A,FALSE,"단축3";#N/A,#N/A,FALSE,"장축";#N/A,#N/A,FALSE,"4WD"}</definedName>
    <definedName name="유형" localSheetId="7" hidden="1">{#N/A,#N/A,TRUE,"Y생산";#N/A,#N/A,TRUE,"Y판매";#N/A,#N/A,TRUE,"Y총물량";#N/A,#N/A,TRUE,"Y능력";#N/A,#N/A,TRUE,"YKD"}</definedName>
    <definedName name="유형" localSheetId="16" hidden="1">{#N/A,#N/A,TRUE,"Y생산";#N/A,#N/A,TRUE,"Y판매";#N/A,#N/A,TRUE,"Y총물량";#N/A,#N/A,TRUE,"Y능력";#N/A,#N/A,TRUE,"YKD"}</definedName>
    <definedName name="유형" localSheetId="17" hidden="1">{#N/A,#N/A,TRUE,"Y생산";#N/A,#N/A,TRUE,"Y판매";#N/A,#N/A,TRUE,"Y총물량";#N/A,#N/A,TRUE,"Y능력";#N/A,#N/A,TRUE,"YKD"}</definedName>
    <definedName name="유형" localSheetId="13" hidden="1">{#N/A,#N/A,TRUE,"Y생산";#N/A,#N/A,TRUE,"Y판매";#N/A,#N/A,TRUE,"Y총물량";#N/A,#N/A,TRUE,"Y능력";#N/A,#N/A,TRUE,"YKD"}</definedName>
    <definedName name="유형" localSheetId="14" hidden="1">{#N/A,#N/A,TRUE,"Y생산";#N/A,#N/A,TRUE,"Y판매";#N/A,#N/A,TRUE,"Y총물량";#N/A,#N/A,TRUE,"Y능력";#N/A,#N/A,TRUE,"YKD"}</definedName>
    <definedName name="유형" localSheetId="15" hidden="1">{#N/A,#N/A,TRUE,"Y생산";#N/A,#N/A,TRUE,"Y판매";#N/A,#N/A,TRUE,"Y총물량";#N/A,#N/A,TRUE,"Y능력";#N/A,#N/A,TRUE,"YKD"}</definedName>
    <definedName name="유형" hidden="1">{#N/A,#N/A,TRUE,"Y생산";#N/A,#N/A,TRUE,"Y판매";#N/A,#N/A,TRUE,"Y총물량";#N/A,#N/A,TRUE,"Y능력";#N/A,#N/A,TRUE,"YKD"}</definedName>
    <definedName name="유효면적">[4]계산정보!#REF!</definedName>
    <definedName name="육" localSheetId="6">#REF!</definedName>
    <definedName name="육">#REF!</definedName>
    <definedName name="윤경삼">#REF!</definedName>
    <definedName name="윤대규" hidden="1">{#N/A,#N/A,FALSE,"단축1";#N/A,#N/A,FALSE,"단축2";#N/A,#N/A,FALSE,"단축3";#N/A,#N/A,FALSE,"장축";#N/A,#N/A,FALSE,"4WD"}</definedName>
    <definedName name="을">#REF!</definedName>
    <definedName name="을지" localSheetId="7" hidden="1">{#N/A,#N/A,FALSE,"단축1";#N/A,#N/A,FALSE,"단축2";#N/A,#N/A,FALSE,"단축3";#N/A,#N/A,FALSE,"장축";#N/A,#N/A,FALSE,"4WD"}</definedName>
    <definedName name="을지" localSheetId="16" hidden="1">{#N/A,#N/A,FALSE,"단축1";#N/A,#N/A,FALSE,"단축2";#N/A,#N/A,FALSE,"단축3";#N/A,#N/A,FALSE,"장축";#N/A,#N/A,FALSE,"4WD"}</definedName>
    <definedName name="을지" localSheetId="17" hidden="1">{#N/A,#N/A,FALSE,"단축1";#N/A,#N/A,FALSE,"단축2";#N/A,#N/A,FALSE,"단축3";#N/A,#N/A,FALSE,"장축";#N/A,#N/A,FALSE,"4WD"}</definedName>
    <definedName name="을지" localSheetId="13" hidden="1">{#N/A,#N/A,FALSE,"단축1";#N/A,#N/A,FALSE,"단축2";#N/A,#N/A,FALSE,"단축3";#N/A,#N/A,FALSE,"장축";#N/A,#N/A,FALSE,"4WD"}</definedName>
    <definedName name="을지" localSheetId="14" hidden="1">{#N/A,#N/A,FALSE,"단축1";#N/A,#N/A,FALSE,"단축2";#N/A,#N/A,FALSE,"단축3";#N/A,#N/A,FALSE,"장축";#N/A,#N/A,FALSE,"4WD"}</definedName>
    <definedName name="을지" localSheetId="15" hidden="1">{#N/A,#N/A,FALSE,"단축1";#N/A,#N/A,FALSE,"단축2";#N/A,#N/A,FALSE,"단축3";#N/A,#N/A,FALSE,"장축";#N/A,#N/A,FALSE,"4WD"}</definedName>
    <definedName name="을지" hidden="1">{#N/A,#N/A,FALSE,"단축1";#N/A,#N/A,FALSE,"단축2";#N/A,#N/A,FALSE,"단축3";#N/A,#N/A,FALSE,"장축";#N/A,#N/A,FALSE,"4WD"}</definedName>
    <definedName name="음양">#REF!</definedName>
    <definedName name="음질">#REF!</definedName>
    <definedName name="의1">#REF!</definedName>
    <definedName name="의뢰">#REF!</definedName>
    <definedName name="의장">'[56]RD제품개발투자비(매가)'!#REF!</definedName>
    <definedName name="의장설계" localSheetId="6">#REF!</definedName>
    <definedName name="의장설계">#REF!</definedName>
    <definedName name="의장현황" localSheetId="13">[6]!의장현황</definedName>
    <definedName name="의장현황">[7]!의장현황</definedName>
    <definedName name="의전">#REF!</definedName>
    <definedName name="이" localSheetId="6" hidden="1">{#N/A,#N/A,FALSE,"96 3월물량표";#N/A,#N/A,FALSE,"96 4월물량표";#N/A,#N/A,FALSE,"96 5월물량표"}</definedName>
    <definedName name="이" localSheetId="13" hidden="1">{#N/A,#N/A,FALSE,"96 3월물량표";#N/A,#N/A,FALSE,"96 4월물량표";#N/A,#N/A,FALSE,"96 5월물량표"}</definedName>
    <definedName name="이">#REF!</definedName>
    <definedName name="이규덕" localSheetId="7" hidden="1">{#N/A,#N/A,FALSE,"단축1";#N/A,#N/A,FALSE,"단축2";#N/A,#N/A,FALSE,"단축3";#N/A,#N/A,FALSE,"장축";#N/A,#N/A,FALSE,"4WD"}</definedName>
    <definedName name="이규덕" localSheetId="16" hidden="1">{#N/A,#N/A,FALSE,"단축1";#N/A,#N/A,FALSE,"단축2";#N/A,#N/A,FALSE,"단축3";#N/A,#N/A,FALSE,"장축";#N/A,#N/A,FALSE,"4WD"}</definedName>
    <definedName name="이규덕" localSheetId="17" hidden="1">{#N/A,#N/A,FALSE,"단축1";#N/A,#N/A,FALSE,"단축2";#N/A,#N/A,FALSE,"단축3";#N/A,#N/A,FALSE,"장축";#N/A,#N/A,FALSE,"4WD"}</definedName>
    <definedName name="이규덕" localSheetId="13" hidden="1">{#N/A,#N/A,FALSE,"단축1";#N/A,#N/A,FALSE,"단축2";#N/A,#N/A,FALSE,"단축3";#N/A,#N/A,FALSE,"장축";#N/A,#N/A,FALSE,"4WD"}</definedName>
    <definedName name="이규덕" localSheetId="14" hidden="1">{#N/A,#N/A,FALSE,"단축1";#N/A,#N/A,FALSE,"단축2";#N/A,#N/A,FALSE,"단축3";#N/A,#N/A,FALSE,"장축";#N/A,#N/A,FALSE,"4WD"}</definedName>
    <definedName name="이규덕" localSheetId="15" hidden="1">{#N/A,#N/A,FALSE,"단축1";#N/A,#N/A,FALSE,"단축2";#N/A,#N/A,FALSE,"단축3";#N/A,#N/A,FALSE,"장축";#N/A,#N/A,FALSE,"4WD"}</definedName>
    <definedName name="이규덕" hidden="1">{#N/A,#N/A,FALSE,"단축1";#N/A,#N/A,FALSE,"단축2";#N/A,#N/A,FALSE,"단축3";#N/A,#N/A,FALSE,"장축";#N/A,#N/A,FALSE,"4WD"}</definedName>
    <definedName name="이근" localSheetId="7" hidden="1">{#N/A,#N/A,FALSE,"단축1";#N/A,#N/A,FALSE,"단축2";#N/A,#N/A,FALSE,"단축3";#N/A,#N/A,FALSE,"장축";#N/A,#N/A,FALSE,"4WD"}</definedName>
    <definedName name="이근" localSheetId="16" hidden="1">{#N/A,#N/A,FALSE,"단축1";#N/A,#N/A,FALSE,"단축2";#N/A,#N/A,FALSE,"단축3";#N/A,#N/A,FALSE,"장축";#N/A,#N/A,FALSE,"4WD"}</definedName>
    <definedName name="이근" localSheetId="6" hidden="1">{#N/A,#N/A,FALSE,"단축1";#N/A,#N/A,FALSE,"단축2";#N/A,#N/A,FALSE,"단축3";#N/A,#N/A,FALSE,"장축";#N/A,#N/A,FALSE,"4WD"}</definedName>
    <definedName name="이근" localSheetId="17" hidden="1">{#N/A,#N/A,FALSE,"단축1";#N/A,#N/A,FALSE,"단축2";#N/A,#N/A,FALSE,"단축3";#N/A,#N/A,FALSE,"장축";#N/A,#N/A,FALSE,"4WD"}</definedName>
    <definedName name="이근" localSheetId="13" hidden="1">{#N/A,#N/A,FALSE,"단축1";#N/A,#N/A,FALSE,"단축2";#N/A,#N/A,FALSE,"단축3";#N/A,#N/A,FALSE,"장축";#N/A,#N/A,FALSE,"4WD"}</definedName>
    <definedName name="이근" localSheetId="14" hidden="1">{#N/A,#N/A,FALSE,"단축1";#N/A,#N/A,FALSE,"단축2";#N/A,#N/A,FALSE,"단축3";#N/A,#N/A,FALSE,"장축";#N/A,#N/A,FALSE,"4WD"}</definedName>
    <definedName name="이근" localSheetId="15" hidden="1">{#N/A,#N/A,FALSE,"단축1";#N/A,#N/A,FALSE,"단축2";#N/A,#N/A,FALSE,"단축3";#N/A,#N/A,FALSE,"장축";#N/A,#N/A,FALSE,"4WD"}</definedName>
    <definedName name="이근" hidden="1">{#N/A,#N/A,FALSE,"단축1";#N/A,#N/A,FALSE,"단축2";#N/A,#N/A,FALSE,"단축3";#N/A,#N/A,FALSE,"장축";#N/A,#N/A,FALSE,"4WD"}</definedName>
    <definedName name="이근한" localSheetId="7" hidden="1">{#N/A,#N/A,FALSE,"단축1";#N/A,#N/A,FALSE,"단축2";#N/A,#N/A,FALSE,"단축3";#N/A,#N/A,FALSE,"장축";#N/A,#N/A,FALSE,"4WD"}</definedName>
    <definedName name="이근한" localSheetId="16" hidden="1">{#N/A,#N/A,FALSE,"단축1";#N/A,#N/A,FALSE,"단축2";#N/A,#N/A,FALSE,"단축3";#N/A,#N/A,FALSE,"장축";#N/A,#N/A,FALSE,"4WD"}</definedName>
    <definedName name="이근한" localSheetId="6" hidden="1">{#N/A,#N/A,FALSE,"단축1";#N/A,#N/A,FALSE,"단축2";#N/A,#N/A,FALSE,"단축3";#N/A,#N/A,FALSE,"장축";#N/A,#N/A,FALSE,"4WD"}</definedName>
    <definedName name="이근한" localSheetId="17" hidden="1">{#N/A,#N/A,FALSE,"단축1";#N/A,#N/A,FALSE,"단축2";#N/A,#N/A,FALSE,"단축3";#N/A,#N/A,FALSE,"장축";#N/A,#N/A,FALSE,"4WD"}</definedName>
    <definedName name="이근한" localSheetId="13" hidden="1">{#N/A,#N/A,FALSE,"단축1";#N/A,#N/A,FALSE,"단축2";#N/A,#N/A,FALSE,"단축3";#N/A,#N/A,FALSE,"장축";#N/A,#N/A,FALSE,"4WD"}</definedName>
    <definedName name="이근한" localSheetId="14" hidden="1">{#N/A,#N/A,FALSE,"단축1";#N/A,#N/A,FALSE,"단축2";#N/A,#N/A,FALSE,"단축3";#N/A,#N/A,FALSE,"장축";#N/A,#N/A,FALSE,"4WD"}</definedName>
    <definedName name="이근한" localSheetId="15" hidden="1">{#N/A,#N/A,FALSE,"단축1";#N/A,#N/A,FALSE,"단축2";#N/A,#N/A,FALSE,"단축3";#N/A,#N/A,FALSE,"장축";#N/A,#N/A,FALSE,"4WD"}</definedName>
    <definedName name="이근한" hidden="1">{#N/A,#N/A,FALSE,"단축1";#N/A,#N/A,FALSE,"단축2";#N/A,#N/A,FALSE,"단축3";#N/A,#N/A,FALSE,"장축";#N/A,#N/A,FALSE,"4WD"}</definedName>
    <definedName name="이동" localSheetId="6">#REF!</definedName>
    <definedName name="이동">#REF!</definedName>
    <definedName name="이란" localSheetId="7" hidden="1">{#N/A,#N/A,FALSE,"단축1";#N/A,#N/A,FALSE,"단축2";#N/A,#N/A,FALSE,"단축3";#N/A,#N/A,FALSE,"장축";#N/A,#N/A,FALSE,"4WD"}</definedName>
    <definedName name="이란" localSheetId="16" hidden="1">{#N/A,#N/A,FALSE,"단축1";#N/A,#N/A,FALSE,"단축2";#N/A,#N/A,FALSE,"단축3";#N/A,#N/A,FALSE,"장축";#N/A,#N/A,FALSE,"4WD"}</definedName>
    <definedName name="이란" localSheetId="6" hidden="1">{#N/A,#N/A,FALSE,"단축1";#N/A,#N/A,FALSE,"단축2";#N/A,#N/A,FALSE,"단축3";#N/A,#N/A,FALSE,"장축";#N/A,#N/A,FALSE,"4WD"}</definedName>
    <definedName name="이란" localSheetId="17" hidden="1">{#N/A,#N/A,FALSE,"단축1";#N/A,#N/A,FALSE,"단축2";#N/A,#N/A,FALSE,"단축3";#N/A,#N/A,FALSE,"장축";#N/A,#N/A,FALSE,"4WD"}</definedName>
    <definedName name="이란" localSheetId="13" hidden="1">{#N/A,#N/A,FALSE,"단축1";#N/A,#N/A,FALSE,"단축2";#N/A,#N/A,FALSE,"단축3";#N/A,#N/A,FALSE,"장축";#N/A,#N/A,FALSE,"4WD"}</definedName>
    <definedName name="이란" localSheetId="14" hidden="1">{#N/A,#N/A,FALSE,"단축1";#N/A,#N/A,FALSE,"단축2";#N/A,#N/A,FALSE,"단축3";#N/A,#N/A,FALSE,"장축";#N/A,#N/A,FALSE,"4WD"}</definedName>
    <definedName name="이란" localSheetId="15" hidden="1">{#N/A,#N/A,FALSE,"단축1";#N/A,#N/A,FALSE,"단축2";#N/A,#N/A,FALSE,"단축3";#N/A,#N/A,FALSE,"장축";#N/A,#N/A,FALSE,"4WD"}</definedName>
    <definedName name="이란" hidden="1">{#N/A,#N/A,FALSE,"단축1";#N/A,#N/A,FALSE,"단축2";#N/A,#N/A,FALSE,"단축3";#N/A,#N/A,FALSE,"장축";#N/A,#N/A,FALSE,"4WD"}</definedName>
    <definedName name="이를충돌" localSheetId="7" hidden="1">{#N/A,#N/A,TRUE,"Y생산";#N/A,#N/A,TRUE,"Y판매";#N/A,#N/A,TRUE,"Y총물량";#N/A,#N/A,TRUE,"Y능력";#N/A,#N/A,TRUE,"YKD"}</definedName>
    <definedName name="이를충돌" localSheetId="16" hidden="1">{#N/A,#N/A,TRUE,"Y생산";#N/A,#N/A,TRUE,"Y판매";#N/A,#N/A,TRUE,"Y총물량";#N/A,#N/A,TRUE,"Y능력";#N/A,#N/A,TRUE,"YKD"}</definedName>
    <definedName name="이를충돌" localSheetId="6" hidden="1">{#N/A,#N/A,TRUE,"Y생산";#N/A,#N/A,TRUE,"Y판매";#N/A,#N/A,TRUE,"Y총물량";#N/A,#N/A,TRUE,"Y능력";#N/A,#N/A,TRUE,"YKD"}</definedName>
    <definedName name="이를충돌" localSheetId="17" hidden="1">{#N/A,#N/A,TRUE,"Y생산";#N/A,#N/A,TRUE,"Y판매";#N/A,#N/A,TRUE,"Y총물량";#N/A,#N/A,TRUE,"Y능력";#N/A,#N/A,TRUE,"YKD"}</definedName>
    <definedName name="이를충돌" localSheetId="13" hidden="1">{#N/A,#N/A,TRUE,"Y생산";#N/A,#N/A,TRUE,"Y판매";#N/A,#N/A,TRUE,"Y총물량";#N/A,#N/A,TRUE,"Y능력";#N/A,#N/A,TRUE,"YKD"}</definedName>
    <definedName name="이를충돌" localSheetId="14" hidden="1">{#N/A,#N/A,TRUE,"Y생산";#N/A,#N/A,TRUE,"Y판매";#N/A,#N/A,TRUE,"Y총물량";#N/A,#N/A,TRUE,"Y능력";#N/A,#N/A,TRUE,"YKD"}</definedName>
    <definedName name="이를충돌" localSheetId="15" hidden="1">{#N/A,#N/A,TRUE,"Y생산";#N/A,#N/A,TRUE,"Y판매";#N/A,#N/A,TRUE,"Y총물량";#N/A,#N/A,TRUE,"Y능력";#N/A,#N/A,TRUE,"YKD"}</definedName>
    <definedName name="이를충돌" hidden="1">{#N/A,#N/A,TRUE,"Y생산";#N/A,#N/A,TRUE,"Y판매";#N/A,#N/A,TRUE,"Y총물량";#N/A,#N/A,TRUE,"Y능력";#N/A,#N/A,TRUE,"YKD"}</definedName>
    <definedName name="이름" localSheetId="7">#REF!,#REF!,#REF!,#REF!,#REF!,#REF!,#REF!,#REF!,#REF!</definedName>
    <definedName name="이름" localSheetId="6" hidden="1">{#N/A,#N/A,TRUE,"Y생산";#N/A,#N/A,TRUE,"Y판매";#N/A,#N/A,TRUE,"Y총물량";#N/A,#N/A,TRUE,"Y능력";#N/A,#N/A,TRUE,"YKD"}</definedName>
    <definedName name="이름" localSheetId="13" hidden="1">{#N/A,#N/A,TRUE,"Y생산";#N/A,#N/A,TRUE,"Y판매";#N/A,#N/A,TRUE,"Y총물량";#N/A,#N/A,TRUE,"Y능력";#N/A,#N/A,TRUE,"YKD"}</definedName>
    <definedName name="이름">#REF!,#REF!,#REF!,#REF!,#REF!,#REF!,#REF!,#REF!,#REF!</definedName>
    <definedName name="이름연습">"Chart 1"</definedName>
    <definedName name="이름충돌\" localSheetId="7" hidden="1">{#N/A,#N/A,TRUE,"Y생산";#N/A,#N/A,TRUE,"Y판매";#N/A,#N/A,TRUE,"Y총물량";#N/A,#N/A,TRUE,"Y능력";#N/A,#N/A,TRUE,"YKD"}</definedName>
    <definedName name="이름충돌\" localSheetId="16" hidden="1">{#N/A,#N/A,TRUE,"Y생산";#N/A,#N/A,TRUE,"Y판매";#N/A,#N/A,TRUE,"Y총물량";#N/A,#N/A,TRUE,"Y능력";#N/A,#N/A,TRUE,"YKD"}</definedName>
    <definedName name="이름충돌\" localSheetId="6" hidden="1">{#N/A,#N/A,TRUE,"Y생산";#N/A,#N/A,TRUE,"Y판매";#N/A,#N/A,TRUE,"Y총물량";#N/A,#N/A,TRUE,"Y능력";#N/A,#N/A,TRUE,"YKD"}</definedName>
    <definedName name="이름충돌\" localSheetId="17" hidden="1">{#N/A,#N/A,TRUE,"Y생산";#N/A,#N/A,TRUE,"Y판매";#N/A,#N/A,TRUE,"Y총물량";#N/A,#N/A,TRUE,"Y능력";#N/A,#N/A,TRUE,"YKD"}</definedName>
    <definedName name="이름충돌\" localSheetId="13" hidden="1">{#N/A,#N/A,TRUE,"Y생산";#N/A,#N/A,TRUE,"Y판매";#N/A,#N/A,TRUE,"Y총물량";#N/A,#N/A,TRUE,"Y능력";#N/A,#N/A,TRUE,"YKD"}</definedName>
    <definedName name="이름충돌\" localSheetId="14" hidden="1">{#N/A,#N/A,TRUE,"Y생산";#N/A,#N/A,TRUE,"Y판매";#N/A,#N/A,TRUE,"Y총물량";#N/A,#N/A,TRUE,"Y능력";#N/A,#N/A,TRUE,"YKD"}</definedName>
    <definedName name="이름충돌\" localSheetId="15" hidden="1">{#N/A,#N/A,TRUE,"Y생산";#N/A,#N/A,TRUE,"Y판매";#N/A,#N/A,TRUE,"Y총물량";#N/A,#N/A,TRUE,"Y능력";#N/A,#N/A,TRUE,"YKD"}</definedName>
    <definedName name="이름충돌\" hidden="1">{#N/A,#N/A,TRUE,"Y생산";#N/A,#N/A,TRUE,"Y판매";#N/A,#N/A,TRUE,"Y총물량";#N/A,#N/A,TRUE,"Y능력";#N/A,#N/A,TRUE,"YKD"}</definedName>
    <definedName name="이명수">#REF!</definedName>
    <definedName name="이미" localSheetId="7" hidden="1">{#N/A,#N/A,FALSE,"단축1";#N/A,#N/A,FALSE,"단축2";#N/A,#N/A,FALSE,"단축3";#N/A,#N/A,FALSE,"장축";#N/A,#N/A,FALSE,"4WD"}</definedName>
    <definedName name="이미" localSheetId="16" hidden="1">{#N/A,#N/A,FALSE,"단축1";#N/A,#N/A,FALSE,"단축2";#N/A,#N/A,FALSE,"단축3";#N/A,#N/A,FALSE,"장축";#N/A,#N/A,FALSE,"4WD"}</definedName>
    <definedName name="이미" localSheetId="17" hidden="1">{#N/A,#N/A,FALSE,"단축1";#N/A,#N/A,FALSE,"단축2";#N/A,#N/A,FALSE,"단축3";#N/A,#N/A,FALSE,"장축";#N/A,#N/A,FALSE,"4WD"}</definedName>
    <definedName name="이미" localSheetId="13" hidden="1">{#N/A,#N/A,FALSE,"단축1";#N/A,#N/A,FALSE,"단축2";#N/A,#N/A,FALSE,"단축3";#N/A,#N/A,FALSE,"장축";#N/A,#N/A,FALSE,"4WD"}</definedName>
    <definedName name="이미" localSheetId="14" hidden="1">{#N/A,#N/A,FALSE,"단축1";#N/A,#N/A,FALSE,"단축2";#N/A,#N/A,FALSE,"단축3";#N/A,#N/A,FALSE,"장축";#N/A,#N/A,FALSE,"4WD"}</definedName>
    <definedName name="이미" localSheetId="15" hidden="1">{#N/A,#N/A,FALSE,"단축1";#N/A,#N/A,FALSE,"단축2";#N/A,#N/A,FALSE,"단축3";#N/A,#N/A,FALSE,"장축";#N/A,#N/A,FALSE,"4WD"}</definedName>
    <definedName name="이미" hidden="1">{#N/A,#N/A,FALSE,"단축1";#N/A,#N/A,FALSE,"단축2";#N/A,#N/A,FALSE,"단축3";#N/A,#N/A,FALSE,"장축";#N/A,#N/A,FALSE,"4WD"}</definedName>
    <definedName name="이상" localSheetId="7" hidden="1">{#N/A,#N/A,TRUE,"Y생산";#N/A,#N/A,TRUE,"Y판매";#N/A,#N/A,TRUE,"Y총물량";#N/A,#N/A,TRUE,"Y능력";#N/A,#N/A,TRUE,"YKD"}</definedName>
    <definedName name="이상" localSheetId="16" hidden="1">{#N/A,#N/A,TRUE,"Y생산";#N/A,#N/A,TRUE,"Y판매";#N/A,#N/A,TRUE,"Y총물량";#N/A,#N/A,TRUE,"Y능력";#N/A,#N/A,TRUE,"YKD"}</definedName>
    <definedName name="이상" localSheetId="17" hidden="1">{#N/A,#N/A,TRUE,"Y생산";#N/A,#N/A,TRUE,"Y판매";#N/A,#N/A,TRUE,"Y총물량";#N/A,#N/A,TRUE,"Y능력";#N/A,#N/A,TRUE,"YKD"}</definedName>
    <definedName name="이상" localSheetId="13" hidden="1">{#N/A,#N/A,TRUE,"Y생산";#N/A,#N/A,TRUE,"Y판매";#N/A,#N/A,TRUE,"Y총물량";#N/A,#N/A,TRUE,"Y능력";#N/A,#N/A,TRUE,"YKD"}</definedName>
    <definedName name="이상" localSheetId="14" hidden="1">{#N/A,#N/A,TRUE,"Y생산";#N/A,#N/A,TRUE,"Y판매";#N/A,#N/A,TRUE,"Y총물량";#N/A,#N/A,TRUE,"Y능력";#N/A,#N/A,TRUE,"YKD"}</definedName>
    <definedName name="이상" localSheetId="15" hidden="1">{#N/A,#N/A,TRUE,"Y생산";#N/A,#N/A,TRUE,"Y판매";#N/A,#N/A,TRUE,"Y총물량";#N/A,#N/A,TRUE,"Y능력";#N/A,#N/A,TRUE,"YKD"}</definedName>
    <definedName name="이상" hidden="1">{#N/A,#N/A,TRUE,"Y생산";#N/A,#N/A,TRUE,"Y판매";#N/A,#N/A,TRUE,"Y총물량";#N/A,#N/A,TRUE,"Y능력";#N/A,#N/A,TRUE,"YKD"}</definedName>
    <definedName name="이상하군">#REF!</definedName>
    <definedName name="이영호" localSheetId="6">#REF!</definedName>
    <definedName name="이영호">#REF!</definedName>
    <definedName name="이원배" localSheetId="7" hidden="1">{#N/A,#N/A,FALSE,"단축1";#N/A,#N/A,FALSE,"단축2";#N/A,#N/A,FALSE,"단축3";#N/A,#N/A,FALSE,"장축";#N/A,#N/A,FALSE,"4WD"}</definedName>
    <definedName name="이원배" localSheetId="16" hidden="1">{#N/A,#N/A,FALSE,"단축1";#N/A,#N/A,FALSE,"단축2";#N/A,#N/A,FALSE,"단축3";#N/A,#N/A,FALSE,"장축";#N/A,#N/A,FALSE,"4WD"}</definedName>
    <definedName name="이원배" localSheetId="17" hidden="1">{#N/A,#N/A,FALSE,"단축1";#N/A,#N/A,FALSE,"단축2";#N/A,#N/A,FALSE,"단축3";#N/A,#N/A,FALSE,"장축";#N/A,#N/A,FALSE,"4WD"}</definedName>
    <definedName name="이원배" localSheetId="13" hidden="1">{#N/A,#N/A,FALSE,"단축1";#N/A,#N/A,FALSE,"단축2";#N/A,#N/A,FALSE,"단축3";#N/A,#N/A,FALSE,"장축";#N/A,#N/A,FALSE,"4WD"}</definedName>
    <definedName name="이원배" localSheetId="14" hidden="1">{#N/A,#N/A,FALSE,"단축1";#N/A,#N/A,FALSE,"단축2";#N/A,#N/A,FALSE,"단축3";#N/A,#N/A,FALSE,"장축";#N/A,#N/A,FALSE,"4WD"}</definedName>
    <definedName name="이원배" localSheetId="15" hidden="1">{#N/A,#N/A,FALSE,"단축1";#N/A,#N/A,FALSE,"단축2";#N/A,#N/A,FALSE,"단축3";#N/A,#N/A,FALSE,"장축";#N/A,#N/A,FALSE,"4WD"}</definedName>
    <definedName name="이원배" hidden="1">{#N/A,#N/A,FALSE,"단축1";#N/A,#N/A,FALSE,"단축2";#N/A,#N/A,FALSE,"단축3";#N/A,#N/A,FALSE,"장축";#N/A,#N/A,FALSE,"4WD"}</definedName>
    <definedName name="이윤">#REF!</definedName>
    <definedName name="이윤율">#REF!</definedName>
    <definedName name="이전" localSheetId="7" hidden="1">{#N/A,#N/A,FALSE,"단축1";#N/A,#N/A,FALSE,"단축2";#N/A,#N/A,FALSE,"단축3";#N/A,#N/A,FALSE,"장축";#N/A,#N/A,FALSE,"4WD"}</definedName>
    <definedName name="이전" localSheetId="16" hidden="1">{#N/A,#N/A,FALSE,"단축1";#N/A,#N/A,FALSE,"단축2";#N/A,#N/A,FALSE,"단축3";#N/A,#N/A,FALSE,"장축";#N/A,#N/A,FALSE,"4WD"}</definedName>
    <definedName name="이전" localSheetId="17" hidden="1">{#N/A,#N/A,FALSE,"단축1";#N/A,#N/A,FALSE,"단축2";#N/A,#N/A,FALSE,"단축3";#N/A,#N/A,FALSE,"장축";#N/A,#N/A,FALSE,"4WD"}</definedName>
    <definedName name="이전" localSheetId="13" hidden="1">{#N/A,#N/A,FALSE,"단축1";#N/A,#N/A,FALSE,"단축2";#N/A,#N/A,FALSE,"단축3";#N/A,#N/A,FALSE,"장축";#N/A,#N/A,FALSE,"4WD"}</definedName>
    <definedName name="이전" localSheetId="14" hidden="1">{#N/A,#N/A,FALSE,"단축1";#N/A,#N/A,FALSE,"단축2";#N/A,#N/A,FALSE,"단축3";#N/A,#N/A,FALSE,"장축";#N/A,#N/A,FALSE,"4WD"}</definedName>
    <definedName name="이전" localSheetId="15" hidden="1">{#N/A,#N/A,FALSE,"단축1";#N/A,#N/A,FALSE,"단축2";#N/A,#N/A,FALSE,"단축3";#N/A,#N/A,FALSE,"장축";#N/A,#N/A,FALSE,"4WD"}</definedName>
    <definedName name="이전" hidden="1">{#N/A,#N/A,FALSE,"단축1";#N/A,#N/A,FALSE,"단축2";#N/A,#N/A,FALSE,"단축3";#N/A,#N/A,FALSE,"장축";#N/A,#N/A,FALSE,"4WD"}</definedName>
    <definedName name="이정" localSheetId="6">#REF!</definedName>
    <definedName name="이정">#REF!</definedName>
    <definedName name="이제">#REF!</definedName>
    <definedName name="이종옥">#REF!</definedName>
    <definedName name="이창현">#REF!</definedName>
    <definedName name="이천년" localSheetId="7">[0]!BlankMacro1</definedName>
    <definedName name="이천년" localSheetId="16">[0]!BlankMacro1</definedName>
    <definedName name="이천년" localSheetId="17">[0]!BlankMacro1</definedName>
    <definedName name="이천년" localSheetId="10">[0]!BlankMacro1</definedName>
    <definedName name="이천년" localSheetId="8">[0]!BlankMacro1</definedName>
    <definedName name="이천년" localSheetId="0">[0]!BlankMacro1</definedName>
    <definedName name="이천년" localSheetId="13">[0]!BlankMacro1</definedName>
    <definedName name="이천년" localSheetId="14">[0]!BlankMacro1</definedName>
    <definedName name="이천년" localSheetId="11">[0]!BlankMacro1</definedName>
    <definedName name="이천년" localSheetId="15">[0]!BlankMacro1</definedName>
    <definedName name="이천년">[0]!BlankMacro1</definedName>
    <definedName name="이혁준" localSheetId="7" hidden="1">{#N/A,#N/A,FALSE,"단축1";#N/A,#N/A,FALSE,"단축2";#N/A,#N/A,FALSE,"단축3";#N/A,#N/A,FALSE,"장축";#N/A,#N/A,FALSE,"4WD"}</definedName>
    <definedName name="이혁준" localSheetId="16" hidden="1">{#N/A,#N/A,FALSE,"단축1";#N/A,#N/A,FALSE,"단축2";#N/A,#N/A,FALSE,"단축3";#N/A,#N/A,FALSE,"장축";#N/A,#N/A,FALSE,"4WD"}</definedName>
    <definedName name="이혁준" localSheetId="6" hidden="1">{#N/A,#N/A,FALSE,"단축1";#N/A,#N/A,FALSE,"단축2";#N/A,#N/A,FALSE,"단축3";#N/A,#N/A,FALSE,"장축";#N/A,#N/A,FALSE,"4WD"}</definedName>
    <definedName name="이혁준" localSheetId="17" hidden="1">{#N/A,#N/A,FALSE,"단축1";#N/A,#N/A,FALSE,"단축2";#N/A,#N/A,FALSE,"단축3";#N/A,#N/A,FALSE,"장축";#N/A,#N/A,FALSE,"4WD"}</definedName>
    <definedName name="이혁준" localSheetId="13" hidden="1">{#N/A,#N/A,FALSE,"단축1";#N/A,#N/A,FALSE,"단축2";#N/A,#N/A,FALSE,"단축3";#N/A,#N/A,FALSE,"장축";#N/A,#N/A,FALSE,"4WD"}</definedName>
    <definedName name="이혁준" localSheetId="14" hidden="1">{#N/A,#N/A,FALSE,"단축1";#N/A,#N/A,FALSE,"단축2";#N/A,#N/A,FALSE,"단축3";#N/A,#N/A,FALSE,"장축";#N/A,#N/A,FALSE,"4WD"}</definedName>
    <definedName name="이혁준" localSheetId="15" hidden="1">{#N/A,#N/A,FALSE,"단축1";#N/A,#N/A,FALSE,"단축2";#N/A,#N/A,FALSE,"단축3";#N/A,#N/A,FALSE,"장축";#N/A,#N/A,FALSE,"4WD"}</definedName>
    <definedName name="이혁준" hidden="1">{#N/A,#N/A,FALSE,"단축1";#N/A,#N/A,FALSE,"단축2";#N/A,#N/A,FALSE,"단축3";#N/A,#N/A,FALSE,"장축";#N/A,#N/A,FALSE,"4WD"}</definedName>
    <definedName name="이형HOLE">#REF!</definedName>
    <definedName name="이형홀수">#REF!</definedName>
    <definedName name="이환율" localSheetId="6">#REF!</definedName>
    <definedName name="이환율">#REF!</definedName>
    <definedName name="인">#REF!</definedName>
    <definedName name="인간성" localSheetId="7" hidden="1">{#N/A,#N/A,FALSE,"단축1";#N/A,#N/A,FALSE,"단축2";#N/A,#N/A,FALSE,"단축3";#N/A,#N/A,FALSE,"장축";#N/A,#N/A,FALSE,"4WD"}</definedName>
    <definedName name="인간성" localSheetId="16" hidden="1">{#N/A,#N/A,FALSE,"단축1";#N/A,#N/A,FALSE,"단축2";#N/A,#N/A,FALSE,"단축3";#N/A,#N/A,FALSE,"장축";#N/A,#N/A,FALSE,"4WD"}</definedName>
    <definedName name="인간성" localSheetId="17" hidden="1">{#N/A,#N/A,FALSE,"단축1";#N/A,#N/A,FALSE,"단축2";#N/A,#N/A,FALSE,"단축3";#N/A,#N/A,FALSE,"장축";#N/A,#N/A,FALSE,"4WD"}</definedName>
    <definedName name="인간성" localSheetId="13" hidden="1">{#N/A,#N/A,FALSE,"단축1";#N/A,#N/A,FALSE,"단축2";#N/A,#N/A,FALSE,"단축3";#N/A,#N/A,FALSE,"장축";#N/A,#N/A,FALSE,"4WD"}</definedName>
    <definedName name="인간성" localSheetId="14" hidden="1">{#N/A,#N/A,FALSE,"단축1";#N/A,#N/A,FALSE,"단축2";#N/A,#N/A,FALSE,"단축3";#N/A,#N/A,FALSE,"장축";#N/A,#N/A,FALSE,"4WD"}</definedName>
    <definedName name="인간성" localSheetId="15" hidden="1">{#N/A,#N/A,FALSE,"단축1";#N/A,#N/A,FALSE,"단축2";#N/A,#N/A,FALSE,"단축3";#N/A,#N/A,FALSE,"장축";#N/A,#N/A,FALSE,"4WD"}</definedName>
    <definedName name="인간성" hidden="1">{#N/A,#N/A,FALSE,"단축1";#N/A,#N/A,FALSE,"단축2";#N/A,#N/A,FALSE,"단축3";#N/A,#N/A,FALSE,"장축";#N/A,#N/A,FALSE,"4WD"}</definedName>
    <definedName name="인계" localSheetId="7" hidden="1">{#N/A,#N/A,TRUE,"Y생산";#N/A,#N/A,TRUE,"Y판매";#N/A,#N/A,TRUE,"Y총물량";#N/A,#N/A,TRUE,"Y능력";#N/A,#N/A,TRUE,"YKD"}</definedName>
    <definedName name="인계" localSheetId="16" hidden="1">{#N/A,#N/A,TRUE,"Y생산";#N/A,#N/A,TRUE,"Y판매";#N/A,#N/A,TRUE,"Y총물량";#N/A,#N/A,TRUE,"Y능력";#N/A,#N/A,TRUE,"YKD"}</definedName>
    <definedName name="인계" localSheetId="6" hidden="1">{#N/A,#N/A,TRUE,"Y생산";#N/A,#N/A,TRUE,"Y판매";#N/A,#N/A,TRUE,"Y총물량";#N/A,#N/A,TRUE,"Y능력";#N/A,#N/A,TRUE,"YKD"}</definedName>
    <definedName name="인계" localSheetId="17" hidden="1">{#N/A,#N/A,TRUE,"Y생산";#N/A,#N/A,TRUE,"Y판매";#N/A,#N/A,TRUE,"Y총물량";#N/A,#N/A,TRUE,"Y능력";#N/A,#N/A,TRUE,"YKD"}</definedName>
    <definedName name="인계" localSheetId="13" hidden="1">{#N/A,#N/A,TRUE,"Y생산";#N/A,#N/A,TRUE,"Y판매";#N/A,#N/A,TRUE,"Y총물량";#N/A,#N/A,TRUE,"Y능력";#N/A,#N/A,TRUE,"YKD"}</definedName>
    <definedName name="인계" localSheetId="14" hidden="1">{#N/A,#N/A,TRUE,"Y생산";#N/A,#N/A,TRUE,"Y판매";#N/A,#N/A,TRUE,"Y총물량";#N/A,#N/A,TRUE,"Y능력";#N/A,#N/A,TRUE,"YKD"}</definedName>
    <definedName name="인계" localSheetId="15" hidden="1">{#N/A,#N/A,TRUE,"Y생산";#N/A,#N/A,TRUE,"Y판매";#N/A,#N/A,TRUE,"Y총물량";#N/A,#N/A,TRUE,"Y능력";#N/A,#N/A,TRUE,"YKD"}</definedName>
    <definedName name="인계" hidden="1">{#N/A,#N/A,TRUE,"Y생산";#N/A,#N/A,TRUE,"Y판매";#N/A,#N/A,TRUE,"Y총물량";#N/A,#N/A,TRUE,"Y능력";#N/A,#N/A,TRUE,"YKD"}</definedName>
    <definedName name="인계획" localSheetId="7" hidden="1">{#N/A,#N/A,TRUE,"Y생산";#N/A,#N/A,TRUE,"Y판매";#N/A,#N/A,TRUE,"Y총물량";#N/A,#N/A,TRUE,"Y능력";#N/A,#N/A,TRUE,"YKD"}</definedName>
    <definedName name="인계획" localSheetId="16" hidden="1">{#N/A,#N/A,TRUE,"Y생산";#N/A,#N/A,TRUE,"Y판매";#N/A,#N/A,TRUE,"Y총물량";#N/A,#N/A,TRUE,"Y능력";#N/A,#N/A,TRUE,"YKD"}</definedName>
    <definedName name="인계획" localSheetId="6" hidden="1">{#N/A,#N/A,TRUE,"Y생산";#N/A,#N/A,TRUE,"Y판매";#N/A,#N/A,TRUE,"Y총물량";#N/A,#N/A,TRUE,"Y능력";#N/A,#N/A,TRUE,"YKD"}</definedName>
    <definedName name="인계획" localSheetId="17" hidden="1">{#N/A,#N/A,TRUE,"Y생산";#N/A,#N/A,TRUE,"Y판매";#N/A,#N/A,TRUE,"Y총물량";#N/A,#N/A,TRUE,"Y능력";#N/A,#N/A,TRUE,"YKD"}</definedName>
    <definedName name="인계획" localSheetId="13" hidden="1">{#N/A,#N/A,TRUE,"Y생산";#N/A,#N/A,TRUE,"Y판매";#N/A,#N/A,TRUE,"Y총물량";#N/A,#N/A,TRUE,"Y능력";#N/A,#N/A,TRUE,"YKD"}</definedName>
    <definedName name="인계획" localSheetId="14" hidden="1">{#N/A,#N/A,TRUE,"Y생산";#N/A,#N/A,TRUE,"Y판매";#N/A,#N/A,TRUE,"Y총물량";#N/A,#N/A,TRUE,"Y능력";#N/A,#N/A,TRUE,"YKD"}</definedName>
    <definedName name="인계획" localSheetId="15" hidden="1">{#N/A,#N/A,TRUE,"Y생산";#N/A,#N/A,TRUE,"Y판매";#N/A,#N/A,TRUE,"Y총물량";#N/A,#N/A,TRUE,"Y능력";#N/A,#N/A,TRUE,"YKD"}</definedName>
    <definedName name="인계획" hidden="1">{#N/A,#N/A,TRUE,"Y생산";#N/A,#N/A,TRUE,"Y판매";#N/A,#N/A,TRUE,"Y총물량";#N/A,#N/A,TRUE,"Y능력";#N/A,#N/A,TRUE,"YKD"}</definedName>
    <definedName name="인당월교육시간">#REF!</definedName>
    <definedName name="인동초" localSheetId="7" hidden="1">{#N/A,#N/A,TRUE,"Y생산";#N/A,#N/A,TRUE,"Y판매";#N/A,#N/A,TRUE,"Y총물량";#N/A,#N/A,TRUE,"Y능력";#N/A,#N/A,TRUE,"YKD"}</definedName>
    <definedName name="인동초" localSheetId="16" hidden="1">{#N/A,#N/A,TRUE,"Y생산";#N/A,#N/A,TRUE,"Y판매";#N/A,#N/A,TRUE,"Y총물량";#N/A,#N/A,TRUE,"Y능력";#N/A,#N/A,TRUE,"YKD"}</definedName>
    <definedName name="인동초" localSheetId="6" hidden="1">{#N/A,#N/A,TRUE,"Y생산";#N/A,#N/A,TRUE,"Y판매";#N/A,#N/A,TRUE,"Y총물량";#N/A,#N/A,TRUE,"Y능력";#N/A,#N/A,TRUE,"YKD"}</definedName>
    <definedName name="인동초" localSheetId="17" hidden="1">{#N/A,#N/A,TRUE,"Y생산";#N/A,#N/A,TRUE,"Y판매";#N/A,#N/A,TRUE,"Y총물량";#N/A,#N/A,TRUE,"Y능력";#N/A,#N/A,TRUE,"YKD"}</definedName>
    <definedName name="인동초" localSheetId="13" hidden="1">{#N/A,#N/A,TRUE,"Y생산";#N/A,#N/A,TRUE,"Y판매";#N/A,#N/A,TRUE,"Y총물량";#N/A,#N/A,TRUE,"Y능력";#N/A,#N/A,TRUE,"YKD"}</definedName>
    <definedName name="인동초" localSheetId="14" hidden="1">{#N/A,#N/A,TRUE,"Y생산";#N/A,#N/A,TRUE,"Y판매";#N/A,#N/A,TRUE,"Y총물량";#N/A,#N/A,TRUE,"Y능력";#N/A,#N/A,TRUE,"YKD"}</definedName>
    <definedName name="인동초" localSheetId="15" hidden="1">{#N/A,#N/A,TRUE,"Y생산";#N/A,#N/A,TRUE,"Y판매";#N/A,#N/A,TRUE,"Y총물량";#N/A,#N/A,TRUE,"Y능력";#N/A,#N/A,TRUE,"YKD"}</definedName>
    <definedName name="인동초" hidden="1">{#N/A,#N/A,TRUE,"Y생산";#N/A,#N/A,TRUE,"Y판매";#N/A,#N/A,TRUE,"Y총물량";#N/A,#N/A,TRUE,"Y능력";#N/A,#N/A,TRUE,"YKD"}</definedName>
    <definedName name="인몰드2" localSheetId="7" hidden="1">{#N/A,#N/A,FALSE,"단축1";#N/A,#N/A,FALSE,"단축2";#N/A,#N/A,FALSE,"단축3";#N/A,#N/A,FALSE,"장축";#N/A,#N/A,FALSE,"4WD"}</definedName>
    <definedName name="인몰드2" localSheetId="16" hidden="1">{#N/A,#N/A,FALSE,"단축1";#N/A,#N/A,FALSE,"단축2";#N/A,#N/A,FALSE,"단축3";#N/A,#N/A,FALSE,"장축";#N/A,#N/A,FALSE,"4WD"}</definedName>
    <definedName name="인몰드2" localSheetId="17" hidden="1">{#N/A,#N/A,FALSE,"단축1";#N/A,#N/A,FALSE,"단축2";#N/A,#N/A,FALSE,"단축3";#N/A,#N/A,FALSE,"장축";#N/A,#N/A,FALSE,"4WD"}</definedName>
    <definedName name="인몰드2" localSheetId="13" hidden="1">{#N/A,#N/A,FALSE,"단축1";#N/A,#N/A,FALSE,"단축2";#N/A,#N/A,FALSE,"단축3";#N/A,#N/A,FALSE,"장축";#N/A,#N/A,FALSE,"4WD"}</definedName>
    <definedName name="인몰드2" localSheetId="14" hidden="1">{#N/A,#N/A,FALSE,"단축1";#N/A,#N/A,FALSE,"단축2";#N/A,#N/A,FALSE,"단축3";#N/A,#N/A,FALSE,"장축";#N/A,#N/A,FALSE,"4WD"}</definedName>
    <definedName name="인몰드2" localSheetId="15" hidden="1">{#N/A,#N/A,FALSE,"단축1";#N/A,#N/A,FALSE,"단축2";#N/A,#N/A,FALSE,"단축3";#N/A,#N/A,FALSE,"장축";#N/A,#N/A,FALSE,"4WD"}</definedName>
    <definedName name="인몰드2" hidden="1">{#N/A,#N/A,FALSE,"단축1";#N/A,#N/A,FALSE,"단축2";#N/A,#N/A,FALSE,"단축3";#N/A,#N/A,FALSE,"장축";#N/A,#N/A,FALSE,"4WD"}</definedName>
    <definedName name="인몰드성형" localSheetId="7" hidden="1">{#N/A,#N/A,FALSE,"단축1";#N/A,#N/A,FALSE,"단축2";#N/A,#N/A,FALSE,"단축3";#N/A,#N/A,FALSE,"장축";#N/A,#N/A,FALSE,"4WD"}</definedName>
    <definedName name="인몰드성형" localSheetId="16" hidden="1">{#N/A,#N/A,FALSE,"단축1";#N/A,#N/A,FALSE,"단축2";#N/A,#N/A,FALSE,"단축3";#N/A,#N/A,FALSE,"장축";#N/A,#N/A,FALSE,"4WD"}</definedName>
    <definedName name="인몰드성형" localSheetId="17" hidden="1">{#N/A,#N/A,FALSE,"단축1";#N/A,#N/A,FALSE,"단축2";#N/A,#N/A,FALSE,"단축3";#N/A,#N/A,FALSE,"장축";#N/A,#N/A,FALSE,"4WD"}</definedName>
    <definedName name="인몰드성형" localSheetId="13" hidden="1">{#N/A,#N/A,FALSE,"단축1";#N/A,#N/A,FALSE,"단축2";#N/A,#N/A,FALSE,"단축3";#N/A,#N/A,FALSE,"장축";#N/A,#N/A,FALSE,"4WD"}</definedName>
    <definedName name="인몰드성형" localSheetId="14" hidden="1">{#N/A,#N/A,FALSE,"단축1";#N/A,#N/A,FALSE,"단축2";#N/A,#N/A,FALSE,"단축3";#N/A,#N/A,FALSE,"장축";#N/A,#N/A,FALSE,"4WD"}</definedName>
    <definedName name="인몰드성형" localSheetId="15" hidden="1">{#N/A,#N/A,FALSE,"단축1";#N/A,#N/A,FALSE,"단축2";#N/A,#N/A,FALSE,"단축3";#N/A,#N/A,FALSE,"장축";#N/A,#N/A,FALSE,"4WD"}</definedName>
    <definedName name="인몰드성형" hidden="1">{#N/A,#N/A,FALSE,"단축1";#N/A,#N/A,FALSE,"단축2";#N/A,#N/A,FALSE,"단축3";#N/A,#N/A,FALSE,"장축";#N/A,#N/A,FALSE,"4WD"}</definedName>
    <definedName name="인상1안" localSheetId="7" hidden="1">{#N/A,#N/A,FALSE,"단축1";#N/A,#N/A,FALSE,"단축2";#N/A,#N/A,FALSE,"단축3";#N/A,#N/A,FALSE,"장축";#N/A,#N/A,FALSE,"4WD"}</definedName>
    <definedName name="인상1안" localSheetId="16" hidden="1">{#N/A,#N/A,FALSE,"단축1";#N/A,#N/A,FALSE,"단축2";#N/A,#N/A,FALSE,"단축3";#N/A,#N/A,FALSE,"장축";#N/A,#N/A,FALSE,"4WD"}</definedName>
    <definedName name="인상1안" localSheetId="17" hidden="1">{#N/A,#N/A,FALSE,"단축1";#N/A,#N/A,FALSE,"단축2";#N/A,#N/A,FALSE,"단축3";#N/A,#N/A,FALSE,"장축";#N/A,#N/A,FALSE,"4WD"}</definedName>
    <definedName name="인상1안" localSheetId="13" hidden="1">{#N/A,#N/A,FALSE,"단축1";#N/A,#N/A,FALSE,"단축2";#N/A,#N/A,FALSE,"단축3";#N/A,#N/A,FALSE,"장축";#N/A,#N/A,FALSE,"4WD"}</definedName>
    <definedName name="인상1안" localSheetId="14" hidden="1">{#N/A,#N/A,FALSE,"단축1";#N/A,#N/A,FALSE,"단축2";#N/A,#N/A,FALSE,"단축3";#N/A,#N/A,FALSE,"장축";#N/A,#N/A,FALSE,"4WD"}</definedName>
    <definedName name="인상1안" localSheetId="15" hidden="1">{#N/A,#N/A,FALSE,"단축1";#N/A,#N/A,FALSE,"단축2";#N/A,#N/A,FALSE,"단축3";#N/A,#N/A,FALSE,"장축";#N/A,#N/A,FALSE,"4WD"}</definedName>
    <definedName name="인상1안" hidden="1">{#N/A,#N/A,FALSE,"단축1";#N/A,#N/A,FALSE,"단축2";#N/A,#N/A,FALSE,"단축3";#N/A,#N/A,FALSE,"장축";#N/A,#N/A,FALSE,"4WD"}</definedName>
    <definedName name="인상율">#REF!</definedName>
    <definedName name="인쇄영역">#REF!</definedName>
    <definedName name="인쇄제목">#REF!</definedName>
    <definedName name="인알파" localSheetId="7">BlankMacro1</definedName>
    <definedName name="인알파" localSheetId="16">BlankMacro1</definedName>
    <definedName name="인알파" localSheetId="17">BlankMacro1</definedName>
    <definedName name="인알파" localSheetId="10">BlankMacro1</definedName>
    <definedName name="인알파" localSheetId="8">BlankMacro1</definedName>
    <definedName name="인알파" localSheetId="0">BlankMacro1</definedName>
    <definedName name="인알파" localSheetId="14">BlankMacro1</definedName>
    <definedName name="인알파" localSheetId="11">BlankMacro1</definedName>
    <definedName name="인알파" localSheetId="15">BlankMacro1</definedName>
    <definedName name="인알파">BlankMacro1</definedName>
    <definedName name="인원3" localSheetId="7">#REF!</definedName>
    <definedName name="인원3">#REF!</definedName>
    <definedName name="인원배치" localSheetId="7">#REF!</definedName>
    <definedName name="인원배치">#REF!</definedName>
    <definedName name="인원세부" localSheetId="7" hidden="1">{#N/A,#N/A,TRUE,"Y생산";#N/A,#N/A,TRUE,"Y판매";#N/A,#N/A,TRUE,"Y총물량";#N/A,#N/A,TRUE,"Y능력";#N/A,#N/A,TRUE,"YKD"}</definedName>
    <definedName name="인원세부" localSheetId="16" hidden="1">{#N/A,#N/A,TRUE,"Y생산";#N/A,#N/A,TRUE,"Y판매";#N/A,#N/A,TRUE,"Y총물량";#N/A,#N/A,TRUE,"Y능력";#N/A,#N/A,TRUE,"YKD"}</definedName>
    <definedName name="인원세부" localSheetId="6" hidden="1">{#N/A,#N/A,TRUE,"Y생산";#N/A,#N/A,TRUE,"Y판매";#N/A,#N/A,TRUE,"Y총물량";#N/A,#N/A,TRUE,"Y능력";#N/A,#N/A,TRUE,"YKD"}</definedName>
    <definedName name="인원세부" localSheetId="17" hidden="1">{#N/A,#N/A,TRUE,"Y생산";#N/A,#N/A,TRUE,"Y판매";#N/A,#N/A,TRUE,"Y총물량";#N/A,#N/A,TRUE,"Y능력";#N/A,#N/A,TRUE,"YKD"}</definedName>
    <definedName name="인원세부" localSheetId="13" hidden="1">{#N/A,#N/A,TRUE,"Y생산";#N/A,#N/A,TRUE,"Y판매";#N/A,#N/A,TRUE,"Y총물량";#N/A,#N/A,TRUE,"Y능력";#N/A,#N/A,TRUE,"YKD"}</definedName>
    <definedName name="인원세부" localSheetId="14" hidden="1">{#N/A,#N/A,TRUE,"Y생산";#N/A,#N/A,TRUE,"Y판매";#N/A,#N/A,TRUE,"Y총물량";#N/A,#N/A,TRUE,"Y능력";#N/A,#N/A,TRUE,"YKD"}</definedName>
    <definedName name="인원세부" localSheetId="15" hidden="1">{#N/A,#N/A,TRUE,"Y생산";#N/A,#N/A,TRUE,"Y판매";#N/A,#N/A,TRUE,"Y총물량";#N/A,#N/A,TRUE,"Y능력";#N/A,#N/A,TRUE,"YKD"}</definedName>
    <definedName name="인원세부" hidden="1">{#N/A,#N/A,TRUE,"Y생산";#N/A,#N/A,TRUE,"Y판매";#N/A,#N/A,TRUE,"Y총물량";#N/A,#N/A,TRUE,"Y능력";#N/A,#N/A,TRUE,"YKD"}</definedName>
    <definedName name="인원운영" localSheetId="7">[0]!BlankMacro1</definedName>
    <definedName name="인원운영" localSheetId="16">[0]!BlankMacro1</definedName>
    <definedName name="인원운영" localSheetId="17">[0]!BlankMacro1</definedName>
    <definedName name="인원운영" localSheetId="10">[0]!BlankMacro1</definedName>
    <definedName name="인원운영" localSheetId="8">[0]!BlankMacro1</definedName>
    <definedName name="인원운영" localSheetId="0">[0]!BlankMacro1</definedName>
    <definedName name="인원운영" localSheetId="13">[0]!BlankMacro1</definedName>
    <definedName name="인원운영" localSheetId="14">[0]!BlankMacro1</definedName>
    <definedName name="인원운영" localSheetId="11">[0]!BlankMacro1</definedName>
    <definedName name="인원운영" localSheetId="15">[0]!BlankMacro1</definedName>
    <definedName name="인원운영">[0]!BlankMacro1</definedName>
    <definedName name="인천" localSheetId="7">#REF!</definedName>
    <definedName name="인천">#REF!</definedName>
    <definedName name="일" localSheetId="6">#REF!</definedName>
    <definedName name="일">#REF!</definedName>
    <definedName name="일1">#REF!</definedName>
    <definedName name="일경비">#REF!</definedName>
    <definedName name="일관비">#REF!</definedName>
    <definedName name="일관비율">#REF!</definedName>
    <definedName name="일동" localSheetId="7" hidden="1">{#N/A,#N/A,TRUE,"Y생산";#N/A,#N/A,TRUE,"Y판매";#N/A,#N/A,TRUE,"Y총물량";#N/A,#N/A,TRUE,"Y능력";#N/A,#N/A,TRUE,"YKD"}</definedName>
    <definedName name="일동" localSheetId="16" hidden="1">{#N/A,#N/A,TRUE,"Y생산";#N/A,#N/A,TRUE,"Y판매";#N/A,#N/A,TRUE,"Y총물량";#N/A,#N/A,TRUE,"Y능력";#N/A,#N/A,TRUE,"YKD"}</definedName>
    <definedName name="일동" localSheetId="6" hidden="1">{#N/A,#N/A,TRUE,"Y생산";#N/A,#N/A,TRUE,"Y판매";#N/A,#N/A,TRUE,"Y총물량";#N/A,#N/A,TRUE,"Y능력";#N/A,#N/A,TRUE,"YKD"}</definedName>
    <definedName name="일동" localSheetId="17" hidden="1">{#N/A,#N/A,TRUE,"Y생산";#N/A,#N/A,TRUE,"Y판매";#N/A,#N/A,TRUE,"Y총물량";#N/A,#N/A,TRUE,"Y능력";#N/A,#N/A,TRUE,"YKD"}</definedName>
    <definedName name="일동" localSheetId="13" hidden="1">{#N/A,#N/A,TRUE,"Y생산";#N/A,#N/A,TRUE,"Y판매";#N/A,#N/A,TRUE,"Y총물량";#N/A,#N/A,TRUE,"Y능력";#N/A,#N/A,TRUE,"YKD"}</definedName>
    <definedName name="일동" localSheetId="14" hidden="1">{#N/A,#N/A,TRUE,"Y생산";#N/A,#N/A,TRUE,"Y판매";#N/A,#N/A,TRUE,"Y총물량";#N/A,#N/A,TRUE,"Y능력";#N/A,#N/A,TRUE,"YKD"}</definedName>
    <definedName name="일동" localSheetId="15" hidden="1">{#N/A,#N/A,TRUE,"Y생산";#N/A,#N/A,TRUE,"Y판매";#N/A,#N/A,TRUE,"Y총물량";#N/A,#N/A,TRUE,"Y능력";#N/A,#N/A,TRUE,"YKD"}</definedName>
    <definedName name="일동" hidden="1">{#N/A,#N/A,TRUE,"Y생산";#N/A,#N/A,TRUE,"Y판매";#N/A,#N/A,TRUE,"Y총물량";#N/A,#N/A,TRUE,"Y능력";#N/A,#N/A,TRUE,"YKD"}</definedName>
    <definedName name="일동성" localSheetId="7" hidden="1">{#N/A,#N/A,TRUE,"Y생산";#N/A,#N/A,TRUE,"Y판매";#N/A,#N/A,TRUE,"Y총물량";#N/A,#N/A,TRUE,"Y능력";#N/A,#N/A,TRUE,"YKD"}</definedName>
    <definedName name="일동성" localSheetId="16" hidden="1">{#N/A,#N/A,TRUE,"Y생산";#N/A,#N/A,TRUE,"Y판매";#N/A,#N/A,TRUE,"Y총물량";#N/A,#N/A,TRUE,"Y능력";#N/A,#N/A,TRUE,"YKD"}</definedName>
    <definedName name="일동성" localSheetId="6" hidden="1">{#N/A,#N/A,TRUE,"Y생산";#N/A,#N/A,TRUE,"Y판매";#N/A,#N/A,TRUE,"Y총물량";#N/A,#N/A,TRUE,"Y능력";#N/A,#N/A,TRUE,"YKD"}</definedName>
    <definedName name="일동성" localSheetId="17" hidden="1">{#N/A,#N/A,TRUE,"Y생산";#N/A,#N/A,TRUE,"Y판매";#N/A,#N/A,TRUE,"Y총물량";#N/A,#N/A,TRUE,"Y능력";#N/A,#N/A,TRUE,"YKD"}</definedName>
    <definedName name="일동성" localSheetId="13" hidden="1">{#N/A,#N/A,TRUE,"Y생산";#N/A,#N/A,TRUE,"Y판매";#N/A,#N/A,TRUE,"Y총물량";#N/A,#N/A,TRUE,"Y능력";#N/A,#N/A,TRUE,"YKD"}</definedName>
    <definedName name="일동성" localSheetId="14" hidden="1">{#N/A,#N/A,TRUE,"Y생산";#N/A,#N/A,TRUE,"Y판매";#N/A,#N/A,TRUE,"Y총물량";#N/A,#N/A,TRUE,"Y능력";#N/A,#N/A,TRUE,"YKD"}</definedName>
    <definedName name="일동성" localSheetId="15" hidden="1">{#N/A,#N/A,TRUE,"Y생산";#N/A,#N/A,TRUE,"Y판매";#N/A,#N/A,TRUE,"Y총물량";#N/A,#N/A,TRUE,"Y능력";#N/A,#N/A,TRUE,"YKD"}</definedName>
    <definedName name="일동성" hidden="1">{#N/A,#N/A,TRUE,"Y생산";#N/A,#N/A,TRUE,"Y판매";#N/A,#N/A,TRUE,"Y총물량";#N/A,#N/A,TRUE,"Y능력";#N/A,#N/A,TRUE,"YKD"}</definedName>
    <definedName name="일등국민" localSheetId="7">[0]!BlankMacro1</definedName>
    <definedName name="일등국민" localSheetId="16">[0]!BlankMacro1</definedName>
    <definedName name="일등국민" localSheetId="17">[0]!BlankMacro1</definedName>
    <definedName name="일등국민" localSheetId="10">[0]!BlankMacro1</definedName>
    <definedName name="일등국민" localSheetId="8">[0]!BlankMacro1</definedName>
    <definedName name="일등국민" localSheetId="0">[0]!BlankMacro1</definedName>
    <definedName name="일등국민" localSheetId="13">[0]!BlankMacro1</definedName>
    <definedName name="일등국민" localSheetId="14">[0]!BlankMacro1</definedName>
    <definedName name="일등국민" localSheetId="11">[0]!BlankMacro1</definedName>
    <definedName name="일등국민" localSheetId="15">[0]!BlankMacro1</definedName>
    <definedName name="일등국민">[0]!BlankMacro1</definedName>
    <definedName name="일면" localSheetId="7" hidden="1">{#N/A,#N/A,FALSE,"96 3월물량표";#N/A,#N/A,FALSE,"96 4월물량표";#N/A,#N/A,FALSE,"96 5월물량표"}</definedName>
    <definedName name="일면" localSheetId="16" hidden="1">{#N/A,#N/A,FALSE,"96 3월물량표";#N/A,#N/A,FALSE,"96 4월물량표";#N/A,#N/A,FALSE,"96 5월물량표"}</definedName>
    <definedName name="일면" localSheetId="6" hidden="1">{#N/A,#N/A,FALSE,"96 3월물량표";#N/A,#N/A,FALSE,"96 4월물량표";#N/A,#N/A,FALSE,"96 5월물량표"}</definedName>
    <definedName name="일면" localSheetId="17" hidden="1">{#N/A,#N/A,FALSE,"96 3월물량표";#N/A,#N/A,FALSE,"96 4월물량표";#N/A,#N/A,FALSE,"96 5월물량표"}</definedName>
    <definedName name="일면" localSheetId="13" hidden="1">{#N/A,#N/A,FALSE,"96 3월물량표";#N/A,#N/A,FALSE,"96 4월물량표";#N/A,#N/A,FALSE,"96 5월물량표"}</definedName>
    <definedName name="일면" localSheetId="14" hidden="1">{#N/A,#N/A,FALSE,"96 3월물량표";#N/A,#N/A,FALSE,"96 4월물량표";#N/A,#N/A,FALSE,"96 5월물량표"}</definedName>
    <definedName name="일면" localSheetId="15" hidden="1">{#N/A,#N/A,FALSE,"96 3월물량표";#N/A,#N/A,FALSE,"96 4월물량표";#N/A,#N/A,FALSE,"96 5월물량표"}</definedName>
    <definedName name="일면" hidden="1">{#N/A,#N/A,FALSE,"96 3월물량표";#N/A,#N/A,FALSE,"96 4월물량표";#N/A,#N/A,FALSE,"96 5월물량표"}</definedName>
    <definedName name="일반">#REF!</definedName>
    <definedName name="일반관리비">#REF!</definedName>
    <definedName name="일반직2월급여">#REF!</definedName>
    <definedName name="일반직3월5월">#REF!</definedName>
    <definedName name="일반직3월급여">#REF!</definedName>
    <definedName name="일반직계좌">#REF!</definedName>
    <definedName name="일복" localSheetId="7">[0]!BlankMacro1</definedName>
    <definedName name="일복" localSheetId="16">[0]!BlankMacro1</definedName>
    <definedName name="일복" localSheetId="17">[0]!BlankMacro1</definedName>
    <definedName name="일복" localSheetId="10">[0]!BlankMacro1</definedName>
    <definedName name="일복" localSheetId="8">[0]!BlankMacro1</definedName>
    <definedName name="일복" localSheetId="0">[0]!BlankMacro1</definedName>
    <definedName name="일복" localSheetId="13">[0]!BlankMacro1</definedName>
    <definedName name="일복" localSheetId="14">[0]!BlankMacro1</definedName>
    <definedName name="일복" localSheetId="11">[0]!BlankMacro1</definedName>
    <definedName name="일복" localSheetId="15">[0]!BlankMacro1</definedName>
    <definedName name="일복">[0]!BlankMacro1</definedName>
    <definedName name="일이ㅏㄹ" localSheetId="7" hidden="1">{#N/A,#N/A,FALSE,"단축1";#N/A,#N/A,FALSE,"단축2";#N/A,#N/A,FALSE,"단축3";#N/A,#N/A,FALSE,"장축";#N/A,#N/A,FALSE,"4WD"}</definedName>
    <definedName name="일이ㅏㄹ" localSheetId="16" hidden="1">{#N/A,#N/A,FALSE,"단축1";#N/A,#N/A,FALSE,"단축2";#N/A,#N/A,FALSE,"단축3";#N/A,#N/A,FALSE,"장축";#N/A,#N/A,FALSE,"4WD"}</definedName>
    <definedName name="일이ㅏㄹ" localSheetId="6" hidden="1">{#N/A,#N/A,FALSE,"단축1";#N/A,#N/A,FALSE,"단축2";#N/A,#N/A,FALSE,"단축3";#N/A,#N/A,FALSE,"장축";#N/A,#N/A,FALSE,"4WD"}</definedName>
    <definedName name="일이ㅏㄹ" localSheetId="17" hidden="1">{#N/A,#N/A,FALSE,"단축1";#N/A,#N/A,FALSE,"단축2";#N/A,#N/A,FALSE,"단축3";#N/A,#N/A,FALSE,"장축";#N/A,#N/A,FALSE,"4WD"}</definedName>
    <definedName name="일이ㅏㄹ" localSheetId="13" hidden="1">{#N/A,#N/A,FALSE,"단축1";#N/A,#N/A,FALSE,"단축2";#N/A,#N/A,FALSE,"단축3";#N/A,#N/A,FALSE,"장축";#N/A,#N/A,FALSE,"4WD"}</definedName>
    <definedName name="일이ㅏㄹ" localSheetId="14" hidden="1">{#N/A,#N/A,FALSE,"단축1";#N/A,#N/A,FALSE,"단축2";#N/A,#N/A,FALSE,"단축3";#N/A,#N/A,FALSE,"장축";#N/A,#N/A,FALSE,"4WD"}</definedName>
    <definedName name="일이ㅏㄹ" localSheetId="15" hidden="1">{#N/A,#N/A,FALSE,"단축1";#N/A,#N/A,FALSE,"단축2";#N/A,#N/A,FALSE,"단축3";#N/A,#N/A,FALSE,"장축";#N/A,#N/A,FALSE,"4WD"}</definedName>
    <definedName name="일이ㅏㄹ" hidden="1">{#N/A,#N/A,FALSE,"단축1";#N/A,#N/A,FALSE,"단축2";#N/A,#N/A,FALSE,"단축3";#N/A,#N/A,FALSE,"장축";#N/A,#N/A,FALSE,"4WD"}</definedName>
    <definedName name="일일" localSheetId="7" hidden="1">{#N/A,#N/A,TRUE,"Y생산";#N/A,#N/A,TRUE,"Y판매";#N/A,#N/A,TRUE,"Y총물량";#N/A,#N/A,TRUE,"Y능력";#N/A,#N/A,TRUE,"YKD"}</definedName>
    <definedName name="일일" localSheetId="16" hidden="1">{#N/A,#N/A,TRUE,"Y생산";#N/A,#N/A,TRUE,"Y판매";#N/A,#N/A,TRUE,"Y총물량";#N/A,#N/A,TRUE,"Y능력";#N/A,#N/A,TRUE,"YKD"}</definedName>
    <definedName name="일일" localSheetId="17" hidden="1">{#N/A,#N/A,TRUE,"Y생산";#N/A,#N/A,TRUE,"Y판매";#N/A,#N/A,TRUE,"Y총물량";#N/A,#N/A,TRUE,"Y능력";#N/A,#N/A,TRUE,"YKD"}</definedName>
    <definedName name="일일" localSheetId="13" hidden="1">{#N/A,#N/A,TRUE,"Y생산";#N/A,#N/A,TRUE,"Y판매";#N/A,#N/A,TRUE,"Y총물량";#N/A,#N/A,TRUE,"Y능력";#N/A,#N/A,TRUE,"YKD"}</definedName>
    <definedName name="일일" localSheetId="14" hidden="1">{#N/A,#N/A,TRUE,"Y생산";#N/A,#N/A,TRUE,"Y판매";#N/A,#N/A,TRUE,"Y총물량";#N/A,#N/A,TRUE,"Y능력";#N/A,#N/A,TRUE,"YKD"}</definedName>
    <definedName name="일일" localSheetId="15" hidden="1">{#N/A,#N/A,TRUE,"Y생산";#N/A,#N/A,TRUE,"Y판매";#N/A,#N/A,TRUE,"Y총물량";#N/A,#N/A,TRUE,"Y능력";#N/A,#N/A,TRUE,"YKD"}</definedName>
    <definedName name="일일" hidden="1">{#N/A,#N/A,TRUE,"Y생산";#N/A,#N/A,TRUE,"Y판매";#N/A,#N/A,TRUE,"Y총물량";#N/A,#N/A,TRUE,"Y능력";#N/A,#N/A,TRUE,"YKD"}</definedName>
    <definedName name="일자별" localSheetId="7" hidden="1">{#N/A,#N/A,TRUE,"Y생산";#N/A,#N/A,TRUE,"Y판매";#N/A,#N/A,TRUE,"Y총물량";#N/A,#N/A,TRUE,"Y능력";#N/A,#N/A,TRUE,"YKD"}</definedName>
    <definedName name="일자별" localSheetId="16" hidden="1">{#N/A,#N/A,TRUE,"Y생산";#N/A,#N/A,TRUE,"Y판매";#N/A,#N/A,TRUE,"Y총물량";#N/A,#N/A,TRUE,"Y능력";#N/A,#N/A,TRUE,"YKD"}</definedName>
    <definedName name="일자별" localSheetId="6" hidden="1">{#N/A,#N/A,TRUE,"Y생산";#N/A,#N/A,TRUE,"Y판매";#N/A,#N/A,TRUE,"Y총물량";#N/A,#N/A,TRUE,"Y능력";#N/A,#N/A,TRUE,"YKD"}</definedName>
    <definedName name="일자별" localSheetId="17" hidden="1">{#N/A,#N/A,TRUE,"Y생산";#N/A,#N/A,TRUE,"Y판매";#N/A,#N/A,TRUE,"Y총물량";#N/A,#N/A,TRUE,"Y능력";#N/A,#N/A,TRUE,"YKD"}</definedName>
    <definedName name="일자별" localSheetId="13" hidden="1">{#N/A,#N/A,TRUE,"Y생산";#N/A,#N/A,TRUE,"Y판매";#N/A,#N/A,TRUE,"Y총물량";#N/A,#N/A,TRUE,"Y능력";#N/A,#N/A,TRUE,"YKD"}</definedName>
    <definedName name="일자별" localSheetId="14" hidden="1">{#N/A,#N/A,TRUE,"Y생산";#N/A,#N/A,TRUE,"Y판매";#N/A,#N/A,TRUE,"Y총물량";#N/A,#N/A,TRUE,"Y능력";#N/A,#N/A,TRUE,"YKD"}</definedName>
    <definedName name="일자별" localSheetId="15" hidden="1">{#N/A,#N/A,TRUE,"Y생산";#N/A,#N/A,TRUE,"Y판매";#N/A,#N/A,TRUE,"Y총물량";#N/A,#N/A,TRUE,"Y능력";#N/A,#N/A,TRUE,"YKD"}</definedName>
    <definedName name="일자별" hidden="1">{#N/A,#N/A,TRUE,"Y생산";#N/A,#N/A,TRUE,"Y판매";#N/A,#N/A,TRUE,"Y총물량";#N/A,#N/A,TRUE,"Y능력";#N/A,#N/A,TRUE,"YKD"}</definedName>
    <definedName name="일전" localSheetId="7" hidden="1">{#N/A,#N/A,TRUE,"Y생산";#N/A,#N/A,TRUE,"Y판매";#N/A,#N/A,TRUE,"Y총물량";#N/A,#N/A,TRUE,"Y능력";#N/A,#N/A,TRUE,"YKD"}</definedName>
    <definedName name="일전" localSheetId="16" hidden="1">{#N/A,#N/A,TRUE,"Y생산";#N/A,#N/A,TRUE,"Y판매";#N/A,#N/A,TRUE,"Y총물량";#N/A,#N/A,TRUE,"Y능력";#N/A,#N/A,TRUE,"YKD"}</definedName>
    <definedName name="일전" localSheetId="6" hidden="1">{#N/A,#N/A,TRUE,"Y생산";#N/A,#N/A,TRUE,"Y판매";#N/A,#N/A,TRUE,"Y총물량";#N/A,#N/A,TRUE,"Y능력";#N/A,#N/A,TRUE,"YKD"}</definedName>
    <definedName name="일전" localSheetId="17" hidden="1">{#N/A,#N/A,TRUE,"Y생산";#N/A,#N/A,TRUE,"Y판매";#N/A,#N/A,TRUE,"Y총물량";#N/A,#N/A,TRUE,"Y능력";#N/A,#N/A,TRUE,"YKD"}</definedName>
    <definedName name="일전" localSheetId="13" hidden="1">{#N/A,#N/A,TRUE,"Y생산";#N/A,#N/A,TRUE,"Y판매";#N/A,#N/A,TRUE,"Y총물량";#N/A,#N/A,TRUE,"Y능력";#N/A,#N/A,TRUE,"YKD"}</definedName>
    <definedName name="일전" localSheetId="14" hidden="1">{#N/A,#N/A,TRUE,"Y생산";#N/A,#N/A,TRUE,"Y판매";#N/A,#N/A,TRUE,"Y총물량";#N/A,#N/A,TRUE,"Y능력";#N/A,#N/A,TRUE,"YKD"}</definedName>
    <definedName name="일전" localSheetId="15" hidden="1">{#N/A,#N/A,TRUE,"Y생산";#N/A,#N/A,TRUE,"Y판매";#N/A,#N/A,TRUE,"Y총물량";#N/A,#N/A,TRUE,"Y능력";#N/A,#N/A,TRUE,"YKD"}</definedName>
    <definedName name="일전" hidden="1">{#N/A,#N/A,TRUE,"Y생산";#N/A,#N/A,TRUE,"Y판매";#N/A,#N/A,TRUE,"Y총물량";#N/A,#N/A,TRUE,"Y능력";#N/A,#N/A,TRUE,"YKD"}</definedName>
    <definedName name="일정" localSheetId="6" hidden="1">{#N/A,#N/A,TRUE,"Y생산";#N/A,#N/A,TRUE,"Y판매";#N/A,#N/A,TRUE,"Y총물량";#N/A,#N/A,TRUE,"Y능력";#N/A,#N/A,TRUE,"YKD"}</definedName>
    <definedName name="일정" localSheetId="13" hidden="1">{#N/A,#N/A,TRUE,"Y생산";#N/A,#N/A,TRUE,"Y판매";#N/A,#N/A,TRUE,"Y총물량";#N/A,#N/A,TRUE,"Y능력";#N/A,#N/A,TRUE,"YKD"}</definedName>
    <definedName name="일정">#REF!</definedName>
    <definedName name="일정1" localSheetId="7" hidden="1">{#N/A,#N/A,FALSE,"단축1";#N/A,#N/A,FALSE,"단축2";#N/A,#N/A,FALSE,"단축3";#N/A,#N/A,FALSE,"장축";#N/A,#N/A,FALSE,"4WD"}</definedName>
    <definedName name="일정1" localSheetId="16" hidden="1">{#N/A,#N/A,FALSE,"단축1";#N/A,#N/A,FALSE,"단축2";#N/A,#N/A,FALSE,"단축3";#N/A,#N/A,FALSE,"장축";#N/A,#N/A,FALSE,"4WD"}</definedName>
    <definedName name="일정1" localSheetId="17" hidden="1">{#N/A,#N/A,FALSE,"단축1";#N/A,#N/A,FALSE,"단축2";#N/A,#N/A,FALSE,"단축3";#N/A,#N/A,FALSE,"장축";#N/A,#N/A,FALSE,"4WD"}</definedName>
    <definedName name="일정1" localSheetId="13" hidden="1">{#N/A,#N/A,FALSE,"단축1";#N/A,#N/A,FALSE,"단축2";#N/A,#N/A,FALSE,"단축3";#N/A,#N/A,FALSE,"장축";#N/A,#N/A,FALSE,"4WD"}</definedName>
    <definedName name="일정1" localSheetId="14" hidden="1">{#N/A,#N/A,FALSE,"단축1";#N/A,#N/A,FALSE,"단축2";#N/A,#N/A,FALSE,"단축3";#N/A,#N/A,FALSE,"장축";#N/A,#N/A,FALSE,"4WD"}</definedName>
    <definedName name="일정1" localSheetId="15" hidden="1">{#N/A,#N/A,FALSE,"단축1";#N/A,#N/A,FALSE,"단축2";#N/A,#N/A,FALSE,"단축3";#N/A,#N/A,FALSE,"장축";#N/A,#N/A,FALSE,"4WD"}</definedName>
    <definedName name="일정1" hidden="1">{#N/A,#N/A,FALSE,"단축1";#N/A,#N/A,FALSE,"단축2";#N/A,#N/A,FALSE,"단축3";#N/A,#N/A,FALSE,"장축";#N/A,#N/A,FALSE,"4WD"}</definedName>
    <definedName name="일정123">#N/A</definedName>
    <definedName name="일정2" localSheetId="7" hidden="1">{#N/A,#N/A,FALSE,"단축1";#N/A,#N/A,FALSE,"단축2";#N/A,#N/A,FALSE,"단축3";#N/A,#N/A,FALSE,"장축";#N/A,#N/A,FALSE,"4WD"}</definedName>
    <definedName name="일정2" localSheetId="16" hidden="1">{#N/A,#N/A,FALSE,"단축1";#N/A,#N/A,FALSE,"단축2";#N/A,#N/A,FALSE,"단축3";#N/A,#N/A,FALSE,"장축";#N/A,#N/A,FALSE,"4WD"}</definedName>
    <definedName name="일정2" localSheetId="17" hidden="1">{#N/A,#N/A,FALSE,"단축1";#N/A,#N/A,FALSE,"단축2";#N/A,#N/A,FALSE,"단축3";#N/A,#N/A,FALSE,"장축";#N/A,#N/A,FALSE,"4WD"}</definedName>
    <definedName name="일정2" localSheetId="13" hidden="1">{#N/A,#N/A,FALSE,"단축1";#N/A,#N/A,FALSE,"단축2";#N/A,#N/A,FALSE,"단축3";#N/A,#N/A,FALSE,"장축";#N/A,#N/A,FALSE,"4WD"}</definedName>
    <definedName name="일정2" localSheetId="14" hidden="1">{#N/A,#N/A,FALSE,"단축1";#N/A,#N/A,FALSE,"단축2";#N/A,#N/A,FALSE,"단축3";#N/A,#N/A,FALSE,"장축";#N/A,#N/A,FALSE,"4WD"}</definedName>
    <definedName name="일정2" localSheetId="15" hidden="1">{#N/A,#N/A,FALSE,"단축1";#N/A,#N/A,FALSE,"단축2";#N/A,#N/A,FALSE,"단축3";#N/A,#N/A,FALSE,"장축";#N/A,#N/A,FALSE,"4WD"}</definedName>
    <definedName name="일정2" hidden="1">{#N/A,#N/A,FALSE,"단축1";#N/A,#N/A,FALSE,"단축2";#N/A,#N/A,FALSE,"단축3";#N/A,#N/A,FALSE,"장축";#N/A,#N/A,FALSE,"4WD"}</definedName>
    <definedName name="일정3" localSheetId="7" hidden="1">{#N/A,#N/A,FALSE,"단축1";#N/A,#N/A,FALSE,"단축2";#N/A,#N/A,FALSE,"단축3";#N/A,#N/A,FALSE,"장축";#N/A,#N/A,FALSE,"4WD"}</definedName>
    <definedName name="일정3" localSheetId="16" hidden="1">{#N/A,#N/A,FALSE,"단축1";#N/A,#N/A,FALSE,"단축2";#N/A,#N/A,FALSE,"단축3";#N/A,#N/A,FALSE,"장축";#N/A,#N/A,FALSE,"4WD"}</definedName>
    <definedName name="일정3" localSheetId="17" hidden="1">{#N/A,#N/A,FALSE,"단축1";#N/A,#N/A,FALSE,"단축2";#N/A,#N/A,FALSE,"단축3";#N/A,#N/A,FALSE,"장축";#N/A,#N/A,FALSE,"4WD"}</definedName>
    <definedName name="일정3" localSheetId="13" hidden="1">{#N/A,#N/A,FALSE,"단축1";#N/A,#N/A,FALSE,"단축2";#N/A,#N/A,FALSE,"단축3";#N/A,#N/A,FALSE,"장축";#N/A,#N/A,FALSE,"4WD"}</definedName>
    <definedName name="일정3" localSheetId="14" hidden="1">{#N/A,#N/A,FALSE,"단축1";#N/A,#N/A,FALSE,"단축2";#N/A,#N/A,FALSE,"단축3";#N/A,#N/A,FALSE,"장축";#N/A,#N/A,FALSE,"4WD"}</definedName>
    <definedName name="일정3" localSheetId="15" hidden="1">{#N/A,#N/A,FALSE,"단축1";#N/A,#N/A,FALSE,"단축2";#N/A,#N/A,FALSE,"단축3";#N/A,#N/A,FALSE,"장축";#N/A,#N/A,FALSE,"4WD"}</definedName>
    <definedName name="일정3" hidden="1">{#N/A,#N/A,FALSE,"단축1";#N/A,#N/A,FALSE,"단축2";#N/A,#N/A,FALSE,"단축3";#N/A,#N/A,FALSE,"장축";#N/A,#N/A,FALSE,"4WD"}</definedName>
    <definedName name="일정계획" localSheetId="7" hidden="1">{#N/A,#N/A,FALSE,"신규dep";#N/A,#N/A,FALSE,"신규dep-금형상각후";#N/A,#N/A,FALSE,"신규dep-연구비상각후";#N/A,#N/A,FALSE,"신규dep-기계,공구상각후"}</definedName>
    <definedName name="일정계획" localSheetId="16" hidden="1">{#N/A,#N/A,FALSE,"신규dep";#N/A,#N/A,FALSE,"신규dep-금형상각후";#N/A,#N/A,FALSE,"신규dep-연구비상각후";#N/A,#N/A,FALSE,"신규dep-기계,공구상각후"}</definedName>
    <definedName name="일정계획" localSheetId="6" hidden="1">{#N/A,#N/A,FALSE,"신규dep";#N/A,#N/A,FALSE,"신규dep-금형상각후";#N/A,#N/A,FALSE,"신규dep-연구비상각후";#N/A,#N/A,FALSE,"신규dep-기계,공구상각후"}</definedName>
    <definedName name="일정계획" localSheetId="17" hidden="1">{#N/A,#N/A,FALSE,"신규dep";#N/A,#N/A,FALSE,"신규dep-금형상각후";#N/A,#N/A,FALSE,"신규dep-연구비상각후";#N/A,#N/A,FALSE,"신규dep-기계,공구상각후"}</definedName>
    <definedName name="일정계획" localSheetId="13" hidden="1">{#N/A,#N/A,FALSE,"신규dep";#N/A,#N/A,FALSE,"신규dep-금형상각후";#N/A,#N/A,FALSE,"신규dep-연구비상각후";#N/A,#N/A,FALSE,"신규dep-기계,공구상각후"}</definedName>
    <definedName name="일정계획" localSheetId="14" hidden="1">{#N/A,#N/A,FALSE,"신규dep";#N/A,#N/A,FALSE,"신규dep-금형상각후";#N/A,#N/A,FALSE,"신규dep-연구비상각후";#N/A,#N/A,FALSE,"신규dep-기계,공구상각후"}</definedName>
    <definedName name="일정계획" localSheetId="15" hidden="1">{#N/A,#N/A,FALSE,"신규dep";#N/A,#N/A,FALSE,"신규dep-금형상각후";#N/A,#N/A,FALSE,"신규dep-연구비상각후";#N/A,#N/A,FALSE,"신규dep-기계,공구상각후"}</definedName>
    <definedName name="일정계획" hidden="1">{#N/A,#N/A,FALSE,"신규dep";#N/A,#N/A,FALSE,"신규dep-금형상각후";#N/A,#N/A,FALSE,"신규dep-연구비상각후";#N/A,#N/A,FALSE,"신규dep-기계,공구상각후"}</definedName>
    <definedName name="일정실적" localSheetId="6">#REF!</definedName>
    <definedName name="일정실적">#REF!</definedName>
    <definedName name="일정표" localSheetId="7" hidden="1">{#N/A,#N/A,FALSE,"단축1";#N/A,#N/A,FALSE,"단축2";#N/A,#N/A,FALSE,"단축3";#N/A,#N/A,FALSE,"장축";#N/A,#N/A,FALSE,"4WD"}</definedName>
    <definedName name="일정표" localSheetId="16" hidden="1">{#N/A,#N/A,FALSE,"단축1";#N/A,#N/A,FALSE,"단축2";#N/A,#N/A,FALSE,"단축3";#N/A,#N/A,FALSE,"장축";#N/A,#N/A,FALSE,"4WD"}</definedName>
    <definedName name="일정표" localSheetId="17" hidden="1">{#N/A,#N/A,FALSE,"단축1";#N/A,#N/A,FALSE,"단축2";#N/A,#N/A,FALSE,"단축3";#N/A,#N/A,FALSE,"장축";#N/A,#N/A,FALSE,"4WD"}</definedName>
    <definedName name="일정표" localSheetId="13" hidden="1">{#N/A,#N/A,FALSE,"단축1";#N/A,#N/A,FALSE,"단축2";#N/A,#N/A,FALSE,"단축3";#N/A,#N/A,FALSE,"장축";#N/A,#N/A,FALSE,"4WD"}</definedName>
    <definedName name="일정표" localSheetId="14" hidden="1">{#N/A,#N/A,FALSE,"단축1";#N/A,#N/A,FALSE,"단축2";#N/A,#N/A,FALSE,"단축3";#N/A,#N/A,FALSE,"장축";#N/A,#N/A,FALSE,"4WD"}</definedName>
    <definedName name="일정표" localSheetId="15" hidden="1">{#N/A,#N/A,FALSE,"단축1";#N/A,#N/A,FALSE,"단축2";#N/A,#N/A,FALSE,"단축3";#N/A,#N/A,FALSE,"장축";#N/A,#N/A,FALSE,"4WD"}</definedName>
    <definedName name="일정표" hidden="1">{#N/A,#N/A,FALSE,"단축1";#N/A,#N/A,FALSE,"단축2";#N/A,#N/A,FALSE,"단축3";#N/A,#N/A,FALSE,"장축";#N/A,#N/A,FALSE,"4WD"}</definedName>
    <definedName name="일정표2" localSheetId="7" hidden="1">{#N/A,#N/A,FALSE,"단축1";#N/A,#N/A,FALSE,"단축2";#N/A,#N/A,FALSE,"단축3";#N/A,#N/A,FALSE,"장축";#N/A,#N/A,FALSE,"4WD"}</definedName>
    <definedName name="일정표2" localSheetId="16" hidden="1">{#N/A,#N/A,FALSE,"단축1";#N/A,#N/A,FALSE,"단축2";#N/A,#N/A,FALSE,"단축3";#N/A,#N/A,FALSE,"장축";#N/A,#N/A,FALSE,"4WD"}</definedName>
    <definedName name="일정표2" localSheetId="17" hidden="1">{#N/A,#N/A,FALSE,"단축1";#N/A,#N/A,FALSE,"단축2";#N/A,#N/A,FALSE,"단축3";#N/A,#N/A,FALSE,"장축";#N/A,#N/A,FALSE,"4WD"}</definedName>
    <definedName name="일정표2" localSheetId="13" hidden="1">{#N/A,#N/A,FALSE,"단축1";#N/A,#N/A,FALSE,"단축2";#N/A,#N/A,FALSE,"단축3";#N/A,#N/A,FALSE,"장축";#N/A,#N/A,FALSE,"4WD"}</definedName>
    <definedName name="일정표2" localSheetId="14" hidden="1">{#N/A,#N/A,FALSE,"단축1";#N/A,#N/A,FALSE,"단축2";#N/A,#N/A,FALSE,"단축3";#N/A,#N/A,FALSE,"장축";#N/A,#N/A,FALSE,"4WD"}</definedName>
    <definedName name="일정표2" localSheetId="15" hidden="1">{#N/A,#N/A,FALSE,"단축1";#N/A,#N/A,FALSE,"단축2";#N/A,#N/A,FALSE,"단축3";#N/A,#N/A,FALSE,"장축";#N/A,#N/A,FALSE,"4WD"}</definedName>
    <definedName name="일정표2" hidden="1">{#N/A,#N/A,FALSE,"단축1";#N/A,#N/A,FALSE,"단축2";#N/A,#N/A,FALSE,"단축3";#N/A,#N/A,FALSE,"장축";#N/A,#N/A,FALSE,"4WD"}</definedName>
    <definedName name="일총" localSheetId="7" hidden="1">{#N/A,#N/A,TRUE,"Y생산";#N/A,#N/A,TRUE,"Y판매";#N/A,#N/A,TRUE,"Y총물량";#N/A,#N/A,TRUE,"Y능력";#N/A,#N/A,TRUE,"YKD"}</definedName>
    <definedName name="일총" localSheetId="16" hidden="1">{#N/A,#N/A,TRUE,"Y생산";#N/A,#N/A,TRUE,"Y판매";#N/A,#N/A,TRUE,"Y총물량";#N/A,#N/A,TRUE,"Y능력";#N/A,#N/A,TRUE,"YKD"}</definedName>
    <definedName name="일총" localSheetId="6" hidden="1">{#N/A,#N/A,TRUE,"Y생산";#N/A,#N/A,TRUE,"Y판매";#N/A,#N/A,TRUE,"Y총물량";#N/A,#N/A,TRUE,"Y능력";#N/A,#N/A,TRUE,"YKD"}</definedName>
    <definedName name="일총" localSheetId="17" hidden="1">{#N/A,#N/A,TRUE,"Y생산";#N/A,#N/A,TRUE,"Y판매";#N/A,#N/A,TRUE,"Y총물량";#N/A,#N/A,TRUE,"Y능력";#N/A,#N/A,TRUE,"YKD"}</definedName>
    <definedName name="일총" localSheetId="13" hidden="1">{#N/A,#N/A,TRUE,"Y생산";#N/A,#N/A,TRUE,"Y판매";#N/A,#N/A,TRUE,"Y총물량";#N/A,#N/A,TRUE,"Y능력";#N/A,#N/A,TRUE,"YKD"}</definedName>
    <definedName name="일총" localSheetId="14" hidden="1">{#N/A,#N/A,TRUE,"Y생산";#N/A,#N/A,TRUE,"Y판매";#N/A,#N/A,TRUE,"Y총물량";#N/A,#N/A,TRUE,"Y능력";#N/A,#N/A,TRUE,"YKD"}</definedName>
    <definedName name="일총" localSheetId="15" hidden="1">{#N/A,#N/A,TRUE,"Y생산";#N/A,#N/A,TRUE,"Y판매";#N/A,#N/A,TRUE,"Y총물량";#N/A,#N/A,TRUE,"Y능력";#N/A,#N/A,TRUE,"YKD"}</definedName>
    <definedName name="일총" hidden="1">{#N/A,#N/A,TRUE,"Y생산";#N/A,#N/A,TRUE,"Y판매";#N/A,#N/A,TRUE,"Y총물량";#N/A,#N/A,TRUE,"Y능력";#N/A,#N/A,TRUE,"YKD"}</definedName>
    <definedName name="일판관비">#REF!</definedName>
    <definedName name="일환율" localSheetId="6">#REF!</definedName>
    <definedName name="일환율">#REF!</definedName>
    <definedName name="임" localSheetId="7" hidden="1">{#N/A,#N/A,FALSE,"단축1";#N/A,#N/A,FALSE,"단축2";#N/A,#N/A,FALSE,"단축3";#N/A,#N/A,FALSE,"장축";#N/A,#N/A,FALSE,"4WD"}</definedName>
    <definedName name="임" localSheetId="16" hidden="1">{#N/A,#N/A,FALSE,"단축1";#N/A,#N/A,FALSE,"단축2";#N/A,#N/A,FALSE,"단축3";#N/A,#N/A,FALSE,"장축";#N/A,#N/A,FALSE,"4WD"}</definedName>
    <definedName name="임" localSheetId="17" hidden="1">{#N/A,#N/A,FALSE,"단축1";#N/A,#N/A,FALSE,"단축2";#N/A,#N/A,FALSE,"단축3";#N/A,#N/A,FALSE,"장축";#N/A,#N/A,FALSE,"4WD"}</definedName>
    <definedName name="임" localSheetId="13" hidden="1">{#N/A,#N/A,FALSE,"단축1";#N/A,#N/A,FALSE,"단축2";#N/A,#N/A,FALSE,"단축3";#N/A,#N/A,FALSE,"장축";#N/A,#N/A,FALSE,"4WD"}</definedName>
    <definedName name="임" localSheetId="14" hidden="1">{#N/A,#N/A,FALSE,"단축1";#N/A,#N/A,FALSE,"단축2";#N/A,#N/A,FALSE,"단축3";#N/A,#N/A,FALSE,"장축";#N/A,#N/A,FALSE,"4WD"}</definedName>
    <definedName name="임" localSheetId="15" hidden="1">{#N/A,#N/A,FALSE,"단축1";#N/A,#N/A,FALSE,"단축2";#N/A,#N/A,FALSE,"단축3";#N/A,#N/A,FALSE,"장축";#N/A,#N/A,FALSE,"4WD"}</definedName>
    <definedName name="임" hidden="1">{#N/A,#N/A,FALSE,"단축1";#N/A,#N/A,FALSE,"단축2";#N/A,#N/A,FALSE,"단축3";#N/A,#N/A,FALSE,"장축";#N/A,#N/A,FALSE,"4WD"}</definedName>
    <definedName name="임률">#REF!</definedName>
    <definedName name="임병길" localSheetId="7" hidden="1">{#N/A,#N/A,FALSE,"단축1";#N/A,#N/A,FALSE,"단축2";#N/A,#N/A,FALSE,"단축3";#N/A,#N/A,FALSE,"장축";#N/A,#N/A,FALSE,"4WD"}</definedName>
    <definedName name="임병길" localSheetId="16" hidden="1">{#N/A,#N/A,FALSE,"단축1";#N/A,#N/A,FALSE,"단축2";#N/A,#N/A,FALSE,"단축3";#N/A,#N/A,FALSE,"장축";#N/A,#N/A,FALSE,"4WD"}</definedName>
    <definedName name="임병길" localSheetId="17" hidden="1">{#N/A,#N/A,FALSE,"단축1";#N/A,#N/A,FALSE,"단축2";#N/A,#N/A,FALSE,"단축3";#N/A,#N/A,FALSE,"장축";#N/A,#N/A,FALSE,"4WD"}</definedName>
    <definedName name="임병길" localSheetId="13" hidden="1">{#N/A,#N/A,FALSE,"단축1";#N/A,#N/A,FALSE,"단축2";#N/A,#N/A,FALSE,"단축3";#N/A,#N/A,FALSE,"장축";#N/A,#N/A,FALSE,"4WD"}</definedName>
    <definedName name="임병길" localSheetId="14" hidden="1">{#N/A,#N/A,FALSE,"단축1";#N/A,#N/A,FALSE,"단축2";#N/A,#N/A,FALSE,"단축3";#N/A,#N/A,FALSE,"장축";#N/A,#N/A,FALSE,"4WD"}</definedName>
    <definedName name="임병길" localSheetId="15" hidden="1">{#N/A,#N/A,FALSE,"단축1";#N/A,#N/A,FALSE,"단축2";#N/A,#N/A,FALSE,"단축3";#N/A,#N/A,FALSE,"장축";#N/A,#N/A,FALSE,"4WD"}</definedName>
    <definedName name="임병길" hidden="1">{#N/A,#N/A,FALSE,"단축1";#N/A,#N/A,FALSE,"단축2";#N/A,#N/A,FALSE,"단축3";#N/A,#N/A,FALSE,"장축";#N/A,#N/A,FALSE,"4WD"}</definedName>
    <definedName name="임보웅">#REF!</definedName>
    <definedName name="임시" localSheetId="6">#REF!</definedName>
    <definedName name="임시">#REF!</definedName>
    <definedName name="임시2" localSheetId="7" hidden="1">{#N/A,#N/A,FALSE,"단축1";#N/A,#N/A,FALSE,"단축2";#N/A,#N/A,FALSE,"단축3";#N/A,#N/A,FALSE,"장축";#N/A,#N/A,FALSE,"4WD"}</definedName>
    <definedName name="임시2" localSheetId="16" hidden="1">{#N/A,#N/A,FALSE,"단축1";#N/A,#N/A,FALSE,"단축2";#N/A,#N/A,FALSE,"단축3";#N/A,#N/A,FALSE,"장축";#N/A,#N/A,FALSE,"4WD"}</definedName>
    <definedName name="임시2" localSheetId="17" hidden="1">{#N/A,#N/A,FALSE,"단축1";#N/A,#N/A,FALSE,"단축2";#N/A,#N/A,FALSE,"단축3";#N/A,#N/A,FALSE,"장축";#N/A,#N/A,FALSE,"4WD"}</definedName>
    <definedName name="임시2" localSheetId="13" hidden="1">{#N/A,#N/A,FALSE,"단축1";#N/A,#N/A,FALSE,"단축2";#N/A,#N/A,FALSE,"단축3";#N/A,#N/A,FALSE,"장축";#N/A,#N/A,FALSE,"4WD"}</definedName>
    <definedName name="임시2" localSheetId="14" hidden="1">{#N/A,#N/A,FALSE,"단축1";#N/A,#N/A,FALSE,"단축2";#N/A,#N/A,FALSE,"단축3";#N/A,#N/A,FALSE,"장축";#N/A,#N/A,FALSE,"4WD"}</definedName>
    <definedName name="임시2" localSheetId="15" hidden="1">{#N/A,#N/A,FALSE,"단축1";#N/A,#N/A,FALSE,"단축2";#N/A,#N/A,FALSE,"단축3";#N/A,#N/A,FALSE,"장축";#N/A,#N/A,FALSE,"4WD"}</definedName>
    <definedName name="임시2" hidden="1">{#N/A,#N/A,FALSE,"단축1";#N/A,#N/A,FALSE,"단축2";#N/A,#N/A,FALSE,"단축3";#N/A,#N/A,FALSE,"장축";#N/A,#N/A,FALSE,"4WD"}</definedName>
    <definedName name="임율">[30]계산정보!$C$5:$L$12</definedName>
    <definedName name="임율2">#REF!</definedName>
    <definedName name="임율DATA">[11]계산정보!$C$5:$L$12</definedName>
    <definedName name="임율선택">[18]INPUT!$B$9</definedName>
    <definedName name="입고화면">#REF!</definedName>
    <definedName name="입고화면2">#REF!</definedName>
    <definedName name="입력으로" localSheetId="13">[6]!입력으로</definedName>
    <definedName name="입력으로">[7]!입력으로</definedName>
    <definedName name="잉크" localSheetId="7" hidden="1">{#N/A,#N/A,FALSE,"단축1";#N/A,#N/A,FALSE,"단축2";#N/A,#N/A,FALSE,"단축3";#N/A,#N/A,FALSE,"장축";#N/A,#N/A,FALSE,"4WD"}</definedName>
    <definedName name="잉크" localSheetId="16" hidden="1">{#N/A,#N/A,FALSE,"단축1";#N/A,#N/A,FALSE,"단축2";#N/A,#N/A,FALSE,"단축3";#N/A,#N/A,FALSE,"장축";#N/A,#N/A,FALSE,"4WD"}</definedName>
    <definedName name="잉크" localSheetId="6" hidden="1">{#N/A,#N/A,FALSE,"단축1";#N/A,#N/A,FALSE,"단축2";#N/A,#N/A,FALSE,"단축3";#N/A,#N/A,FALSE,"장축";#N/A,#N/A,FALSE,"4WD"}</definedName>
    <definedName name="잉크" localSheetId="17" hidden="1">{#N/A,#N/A,FALSE,"단축1";#N/A,#N/A,FALSE,"단축2";#N/A,#N/A,FALSE,"단축3";#N/A,#N/A,FALSE,"장축";#N/A,#N/A,FALSE,"4WD"}</definedName>
    <definedName name="잉크" localSheetId="13" hidden="1">{#N/A,#N/A,FALSE,"단축1";#N/A,#N/A,FALSE,"단축2";#N/A,#N/A,FALSE,"단축3";#N/A,#N/A,FALSE,"장축";#N/A,#N/A,FALSE,"4WD"}</definedName>
    <definedName name="잉크" localSheetId="14" hidden="1">{#N/A,#N/A,FALSE,"단축1";#N/A,#N/A,FALSE,"단축2";#N/A,#N/A,FALSE,"단축3";#N/A,#N/A,FALSE,"장축";#N/A,#N/A,FALSE,"4WD"}</definedName>
    <definedName name="잉크" localSheetId="15" hidden="1">{#N/A,#N/A,FALSE,"단축1";#N/A,#N/A,FALSE,"단축2";#N/A,#N/A,FALSE,"단축3";#N/A,#N/A,FALSE,"장축";#N/A,#N/A,FALSE,"4WD"}</definedName>
    <definedName name="잉크" hidden="1">{#N/A,#N/A,FALSE,"단축1";#N/A,#N/A,FALSE,"단축2";#N/A,#N/A,FALSE,"단축3";#N/A,#N/A,FALSE,"장축";#N/A,#N/A,FALSE,"4WD"}</definedName>
    <definedName name="ㅈ" localSheetId="6" hidden="1">{#N/A,#N/A,TRUE,"Y생산";#N/A,#N/A,TRUE,"Y판매";#N/A,#N/A,TRUE,"Y총물량";#N/A,#N/A,TRUE,"Y능력";#N/A,#N/A,TRUE,"YKD"}</definedName>
    <definedName name="ㅈ" localSheetId="13" hidden="1">{#N/A,#N/A,TRUE,"Y생산";#N/A,#N/A,TRUE,"Y판매";#N/A,#N/A,TRUE,"Y총물량";#N/A,#N/A,TRUE,"Y능력";#N/A,#N/A,TRUE,"YKD"}</definedName>
    <definedName name="ㅈ">#REF!</definedName>
    <definedName name="ㅈWIIWIW" localSheetId="7" hidden="1">{#N/A,#N/A,FALSE,"96 3월물량표";#N/A,#N/A,FALSE,"96 4월물량표";#N/A,#N/A,FALSE,"96 5월물량표"}</definedName>
    <definedName name="ㅈWIIWIW" localSheetId="16" hidden="1">{#N/A,#N/A,FALSE,"96 3월물량표";#N/A,#N/A,FALSE,"96 4월물량표";#N/A,#N/A,FALSE,"96 5월물량표"}</definedName>
    <definedName name="ㅈWIIWIW" localSheetId="6" hidden="1">{#N/A,#N/A,FALSE,"96 3월물량표";#N/A,#N/A,FALSE,"96 4월물량표";#N/A,#N/A,FALSE,"96 5월물량표"}</definedName>
    <definedName name="ㅈWIIWIW" localSheetId="17" hidden="1">{#N/A,#N/A,FALSE,"96 3월물량표";#N/A,#N/A,FALSE,"96 4월물량표";#N/A,#N/A,FALSE,"96 5월물량표"}</definedName>
    <definedName name="ㅈWIIWIW" localSheetId="13" hidden="1">{#N/A,#N/A,FALSE,"96 3월물량표";#N/A,#N/A,FALSE,"96 4월물량표";#N/A,#N/A,FALSE,"96 5월물량표"}</definedName>
    <definedName name="ㅈWIIWIW" localSheetId="14" hidden="1">{#N/A,#N/A,FALSE,"96 3월물량표";#N/A,#N/A,FALSE,"96 4월물량표";#N/A,#N/A,FALSE,"96 5월물량표"}</definedName>
    <definedName name="ㅈWIIWIW" localSheetId="15" hidden="1">{#N/A,#N/A,FALSE,"96 3월물량표";#N/A,#N/A,FALSE,"96 4월물량표";#N/A,#N/A,FALSE,"96 5월물량표"}</definedName>
    <definedName name="ㅈWIIWIW" hidden="1">{#N/A,#N/A,FALSE,"96 3월물량표";#N/A,#N/A,FALSE,"96 4월물량표";#N/A,#N/A,FALSE,"96 5월물량표"}</definedName>
    <definedName name="ㅈㄱㄷ" localSheetId="7">BlankMacro1</definedName>
    <definedName name="ㅈㄱㄷ" localSheetId="16">BlankMacro1</definedName>
    <definedName name="ㅈㄱㄷ" localSheetId="17">BlankMacro1</definedName>
    <definedName name="ㅈㄱㄷ" localSheetId="10">BlankMacro1</definedName>
    <definedName name="ㅈㄱㄷ" localSheetId="8">BlankMacro1</definedName>
    <definedName name="ㅈㄱㄷ" localSheetId="0">BlankMacro1</definedName>
    <definedName name="ㅈㄱㄷ" localSheetId="13">BlankMacro1</definedName>
    <definedName name="ㅈㄱㄷ" localSheetId="14">BlankMacro1</definedName>
    <definedName name="ㅈㄱㄷ" localSheetId="11">BlankMacro1</definedName>
    <definedName name="ㅈㄱㄷ" localSheetId="15">BlankMacro1</definedName>
    <definedName name="ㅈㄱㄷ">BlankMacro1</definedName>
    <definedName name="ㅈㄱㄹ" localSheetId="7" hidden="1">{#N/A,#N/A,FALSE,"단축1";#N/A,#N/A,FALSE,"단축2";#N/A,#N/A,FALSE,"단축3";#N/A,#N/A,FALSE,"장축";#N/A,#N/A,FALSE,"4WD"}</definedName>
    <definedName name="ㅈㄱㄹ" localSheetId="16" hidden="1">{#N/A,#N/A,FALSE,"단축1";#N/A,#N/A,FALSE,"단축2";#N/A,#N/A,FALSE,"단축3";#N/A,#N/A,FALSE,"장축";#N/A,#N/A,FALSE,"4WD"}</definedName>
    <definedName name="ㅈㄱㄹ" localSheetId="6" hidden="1">{#N/A,#N/A,FALSE,"단축1";#N/A,#N/A,FALSE,"단축2";#N/A,#N/A,FALSE,"단축3";#N/A,#N/A,FALSE,"장축";#N/A,#N/A,FALSE,"4WD"}</definedName>
    <definedName name="ㅈㄱㄹ" localSheetId="17" hidden="1">{#N/A,#N/A,FALSE,"단축1";#N/A,#N/A,FALSE,"단축2";#N/A,#N/A,FALSE,"단축3";#N/A,#N/A,FALSE,"장축";#N/A,#N/A,FALSE,"4WD"}</definedName>
    <definedName name="ㅈㄱㄹ" localSheetId="13" hidden="1">{#N/A,#N/A,FALSE,"단축1";#N/A,#N/A,FALSE,"단축2";#N/A,#N/A,FALSE,"단축3";#N/A,#N/A,FALSE,"장축";#N/A,#N/A,FALSE,"4WD"}</definedName>
    <definedName name="ㅈㄱㄹ" localSheetId="14" hidden="1">{#N/A,#N/A,FALSE,"단축1";#N/A,#N/A,FALSE,"단축2";#N/A,#N/A,FALSE,"단축3";#N/A,#N/A,FALSE,"장축";#N/A,#N/A,FALSE,"4WD"}</definedName>
    <definedName name="ㅈㄱㄹ" localSheetId="15" hidden="1">{#N/A,#N/A,FALSE,"단축1";#N/A,#N/A,FALSE,"단축2";#N/A,#N/A,FALSE,"단축3";#N/A,#N/A,FALSE,"장축";#N/A,#N/A,FALSE,"4WD"}</definedName>
    <definedName name="ㅈㄱㄹ" hidden="1">{#N/A,#N/A,FALSE,"단축1";#N/A,#N/A,FALSE,"단축2";#N/A,#N/A,FALSE,"단축3";#N/A,#N/A,FALSE,"장축";#N/A,#N/A,FALSE,"4WD"}</definedName>
    <definedName name="ㅈ고모" localSheetId="7" hidden="1">{#N/A,#N/A,FALSE,"단축1";#N/A,#N/A,FALSE,"단축2";#N/A,#N/A,FALSE,"단축3";#N/A,#N/A,FALSE,"장축";#N/A,#N/A,FALSE,"4WD"}</definedName>
    <definedName name="ㅈ고모" localSheetId="16" hidden="1">{#N/A,#N/A,FALSE,"단축1";#N/A,#N/A,FALSE,"단축2";#N/A,#N/A,FALSE,"단축3";#N/A,#N/A,FALSE,"장축";#N/A,#N/A,FALSE,"4WD"}</definedName>
    <definedName name="ㅈ고모" localSheetId="17" hidden="1">{#N/A,#N/A,FALSE,"단축1";#N/A,#N/A,FALSE,"단축2";#N/A,#N/A,FALSE,"단축3";#N/A,#N/A,FALSE,"장축";#N/A,#N/A,FALSE,"4WD"}</definedName>
    <definedName name="ㅈ고모" localSheetId="13" hidden="1">{#N/A,#N/A,FALSE,"단축1";#N/A,#N/A,FALSE,"단축2";#N/A,#N/A,FALSE,"단축3";#N/A,#N/A,FALSE,"장축";#N/A,#N/A,FALSE,"4WD"}</definedName>
    <definedName name="ㅈ고모" localSheetId="14" hidden="1">{#N/A,#N/A,FALSE,"단축1";#N/A,#N/A,FALSE,"단축2";#N/A,#N/A,FALSE,"단축3";#N/A,#N/A,FALSE,"장축";#N/A,#N/A,FALSE,"4WD"}</definedName>
    <definedName name="ㅈ고모" localSheetId="15" hidden="1">{#N/A,#N/A,FALSE,"단축1";#N/A,#N/A,FALSE,"단축2";#N/A,#N/A,FALSE,"단축3";#N/A,#N/A,FALSE,"장축";#N/A,#N/A,FALSE,"4WD"}</definedName>
    <definedName name="ㅈ고모" hidden="1">{#N/A,#N/A,FALSE,"단축1";#N/A,#N/A,FALSE,"단축2";#N/A,#N/A,FALSE,"단축3";#N/A,#N/A,FALSE,"장축";#N/A,#N/A,FALSE,"4WD"}</definedName>
    <definedName name="ㅈ구" localSheetId="7" hidden="1">{#N/A,#N/A,FALSE,"단축1";#N/A,#N/A,FALSE,"단축2";#N/A,#N/A,FALSE,"단축3";#N/A,#N/A,FALSE,"장축";#N/A,#N/A,FALSE,"4WD"}</definedName>
    <definedName name="ㅈ구" localSheetId="16" hidden="1">{#N/A,#N/A,FALSE,"단축1";#N/A,#N/A,FALSE,"단축2";#N/A,#N/A,FALSE,"단축3";#N/A,#N/A,FALSE,"장축";#N/A,#N/A,FALSE,"4WD"}</definedName>
    <definedName name="ㅈ구" localSheetId="17" hidden="1">{#N/A,#N/A,FALSE,"단축1";#N/A,#N/A,FALSE,"단축2";#N/A,#N/A,FALSE,"단축3";#N/A,#N/A,FALSE,"장축";#N/A,#N/A,FALSE,"4WD"}</definedName>
    <definedName name="ㅈ구" localSheetId="13" hidden="1">{#N/A,#N/A,FALSE,"단축1";#N/A,#N/A,FALSE,"단축2";#N/A,#N/A,FALSE,"단축3";#N/A,#N/A,FALSE,"장축";#N/A,#N/A,FALSE,"4WD"}</definedName>
    <definedName name="ㅈ구" localSheetId="14" hidden="1">{#N/A,#N/A,FALSE,"단축1";#N/A,#N/A,FALSE,"단축2";#N/A,#N/A,FALSE,"단축3";#N/A,#N/A,FALSE,"장축";#N/A,#N/A,FALSE,"4WD"}</definedName>
    <definedName name="ㅈ구" localSheetId="15" hidden="1">{#N/A,#N/A,FALSE,"단축1";#N/A,#N/A,FALSE,"단축2";#N/A,#N/A,FALSE,"단축3";#N/A,#N/A,FALSE,"장축";#N/A,#N/A,FALSE,"4WD"}</definedName>
    <definedName name="ㅈ구" hidden="1">{#N/A,#N/A,FALSE,"단축1";#N/A,#N/A,FALSE,"단축2";#N/A,#N/A,FALSE,"단축3";#N/A,#N/A,FALSE,"장축";#N/A,#N/A,FALSE,"4WD"}</definedName>
    <definedName name="ㅈㄴㄴ" localSheetId="7" hidden="1">{#N/A,#N/A,FALSE,"단축1";#N/A,#N/A,FALSE,"단축2";#N/A,#N/A,FALSE,"단축3";#N/A,#N/A,FALSE,"장축";#N/A,#N/A,FALSE,"4WD"}</definedName>
    <definedName name="ㅈㄴㄴ" localSheetId="16" hidden="1">{#N/A,#N/A,FALSE,"단축1";#N/A,#N/A,FALSE,"단축2";#N/A,#N/A,FALSE,"단축3";#N/A,#N/A,FALSE,"장축";#N/A,#N/A,FALSE,"4WD"}</definedName>
    <definedName name="ㅈㄴㄴ" localSheetId="17" hidden="1">{#N/A,#N/A,FALSE,"단축1";#N/A,#N/A,FALSE,"단축2";#N/A,#N/A,FALSE,"단축3";#N/A,#N/A,FALSE,"장축";#N/A,#N/A,FALSE,"4WD"}</definedName>
    <definedName name="ㅈㄴㄴ" localSheetId="13" hidden="1">{#N/A,#N/A,FALSE,"단축1";#N/A,#N/A,FALSE,"단축2";#N/A,#N/A,FALSE,"단축3";#N/A,#N/A,FALSE,"장축";#N/A,#N/A,FALSE,"4WD"}</definedName>
    <definedName name="ㅈㄴㄴ" localSheetId="14" hidden="1">{#N/A,#N/A,FALSE,"단축1";#N/A,#N/A,FALSE,"단축2";#N/A,#N/A,FALSE,"단축3";#N/A,#N/A,FALSE,"장축";#N/A,#N/A,FALSE,"4WD"}</definedName>
    <definedName name="ㅈㄴㄴ" localSheetId="15" hidden="1">{#N/A,#N/A,FALSE,"단축1";#N/A,#N/A,FALSE,"단축2";#N/A,#N/A,FALSE,"단축3";#N/A,#N/A,FALSE,"장축";#N/A,#N/A,FALSE,"4WD"}</definedName>
    <definedName name="ㅈㄴㄴ" hidden="1">{#N/A,#N/A,FALSE,"단축1";#N/A,#N/A,FALSE,"단축2";#N/A,#N/A,FALSE,"단축3";#N/A,#N/A,FALSE,"장축";#N/A,#N/A,FALSE,"4WD"}</definedName>
    <definedName name="ㅈㄴㅇㄹㅊㅁ" localSheetId="7" hidden="1">{#N/A,#N/A,FALSE,"단축1";#N/A,#N/A,FALSE,"단축2";#N/A,#N/A,FALSE,"단축3";#N/A,#N/A,FALSE,"장축";#N/A,#N/A,FALSE,"4WD"}</definedName>
    <definedName name="ㅈㄴㅇㄹㅊㅁ" localSheetId="16" hidden="1">{#N/A,#N/A,FALSE,"단축1";#N/A,#N/A,FALSE,"단축2";#N/A,#N/A,FALSE,"단축3";#N/A,#N/A,FALSE,"장축";#N/A,#N/A,FALSE,"4WD"}</definedName>
    <definedName name="ㅈㄴㅇㄹㅊㅁ" localSheetId="17" hidden="1">{#N/A,#N/A,FALSE,"단축1";#N/A,#N/A,FALSE,"단축2";#N/A,#N/A,FALSE,"단축3";#N/A,#N/A,FALSE,"장축";#N/A,#N/A,FALSE,"4WD"}</definedName>
    <definedName name="ㅈㄴㅇㄹㅊㅁ" localSheetId="13" hidden="1">{#N/A,#N/A,FALSE,"단축1";#N/A,#N/A,FALSE,"단축2";#N/A,#N/A,FALSE,"단축3";#N/A,#N/A,FALSE,"장축";#N/A,#N/A,FALSE,"4WD"}</definedName>
    <definedName name="ㅈㄴㅇㄹㅊㅁ" localSheetId="14" hidden="1">{#N/A,#N/A,FALSE,"단축1";#N/A,#N/A,FALSE,"단축2";#N/A,#N/A,FALSE,"단축3";#N/A,#N/A,FALSE,"장축";#N/A,#N/A,FALSE,"4WD"}</definedName>
    <definedName name="ㅈㄴㅇㄹㅊㅁ" localSheetId="15" hidden="1">{#N/A,#N/A,FALSE,"단축1";#N/A,#N/A,FALSE,"단축2";#N/A,#N/A,FALSE,"단축3";#N/A,#N/A,FALSE,"장축";#N/A,#N/A,FALSE,"4WD"}</definedName>
    <definedName name="ㅈㄴㅇㄹㅊㅁ" hidden="1">{#N/A,#N/A,FALSE,"단축1";#N/A,#N/A,FALSE,"단축2";#N/A,#N/A,FALSE,"단축3";#N/A,#N/A,FALSE,"장축";#N/A,#N/A,FALSE,"4WD"}</definedName>
    <definedName name="ㅈㄵ" localSheetId="7" hidden="1">{#N/A,#N/A,FALSE,"단축1";#N/A,#N/A,FALSE,"단축2";#N/A,#N/A,FALSE,"단축3";#N/A,#N/A,FALSE,"장축";#N/A,#N/A,FALSE,"4WD"}</definedName>
    <definedName name="ㅈㄵ" localSheetId="16" hidden="1">{#N/A,#N/A,FALSE,"단축1";#N/A,#N/A,FALSE,"단축2";#N/A,#N/A,FALSE,"단축3";#N/A,#N/A,FALSE,"장축";#N/A,#N/A,FALSE,"4WD"}</definedName>
    <definedName name="ㅈㄵ" localSheetId="6" hidden="1">{#N/A,#N/A,FALSE,"단축1";#N/A,#N/A,FALSE,"단축2";#N/A,#N/A,FALSE,"단축3";#N/A,#N/A,FALSE,"장축";#N/A,#N/A,FALSE,"4WD"}</definedName>
    <definedName name="ㅈㄵ" localSheetId="17" hidden="1">{#N/A,#N/A,FALSE,"단축1";#N/A,#N/A,FALSE,"단축2";#N/A,#N/A,FALSE,"단축3";#N/A,#N/A,FALSE,"장축";#N/A,#N/A,FALSE,"4WD"}</definedName>
    <definedName name="ㅈㄵ" localSheetId="13" hidden="1">{#N/A,#N/A,FALSE,"단축1";#N/A,#N/A,FALSE,"단축2";#N/A,#N/A,FALSE,"단축3";#N/A,#N/A,FALSE,"장축";#N/A,#N/A,FALSE,"4WD"}</definedName>
    <definedName name="ㅈㄵ" localSheetId="14" hidden="1">{#N/A,#N/A,FALSE,"단축1";#N/A,#N/A,FALSE,"단축2";#N/A,#N/A,FALSE,"단축3";#N/A,#N/A,FALSE,"장축";#N/A,#N/A,FALSE,"4WD"}</definedName>
    <definedName name="ㅈㄵ" localSheetId="15" hidden="1">{#N/A,#N/A,FALSE,"단축1";#N/A,#N/A,FALSE,"단축2";#N/A,#N/A,FALSE,"단축3";#N/A,#N/A,FALSE,"장축";#N/A,#N/A,FALSE,"4WD"}</definedName>
    <definedName name="ㅈㄵ" hidden="1">{#N/A,#N/A,FALSE,"단축1";#N/A,#N/A,FALSE,"단축2";#N/A,#N/A,FALSE,"단축3";#N/A,#N/A,FALSE,"장축";#N/A,#N/A,FALSE,"4WD"}</definedName>
    <definedName name="ㅈㄷ" localSheetId="7" hidden="1">{#N/A,#N/A,TRUE,"Y생산";#N/A,#N/A,TRUE,"Y판매";#N/A,#N/A,TRUE,"Y총물량";#N/A,#N/A,TRUE,"Y능력";#N/A,#N/A,TRUE,"YKD"}</definedName>
    <definedName name="ㅈㄷ" localSheetId="16" hidden="1">{#N/A,#N/A,TRUE,"Y생산";#N/A,#N/A,TRUE,"Y판매";#N/A,#N/A,TRUE,"Y총물량";#N/A,#N/A,TRUE,"Y능력";#N/A,#N/A,TRUE,"YKD"}</definedName>
    <definedName name="ㅈㄷ" localSheetId="6" hidden="1">{#N/A,#N/A,TRUE,"Y생산";#N/A,#N/A,TRUE,"Y판매";#N/A,#N/A,TRUE,"Y총물량";#N/A,#N/A,TRUE,"Y능력";#N/A,#N/A,TRUE,"YKD"}</definedName>
    <definedName name="ㅈㄷ" localSheetId="17" hidden="1">{#N/A,#N/A,TRUE,"Y생산";#N/A,#N/A,TRUE,"Y판매";#N/A,#N/A,TRUE,"Y총물량";#N/A,#N/A,TRUE,"Y능력";#N/A,#N/A,TRUE,"YKD"}</definedName>
    <definedName name="ㅈㄷ" localSheetId="13" hidden="1">{#N/A,#N/A,TRUE,"Y생산";#N/A,#N/A,TRUE,"Y판매";#N/A,#N/A,TRUE,"Y총물량";#N/A,#N/A,TRUE,"Y능력";#N/A,#N/A,TRUE,"YKD"}</definedName>
    <definedName name="ㅈㄷ" localSheetId="14" hidden="1">{#N/A,#N/A,TRUE,"Y생산";#N/A,#N/A,TRUE,"Y판매";#N/A,#N/A,TRUE,"Y총물량";#N/A,#N/A,TRUE,"Y능력";#N/A,#N/A,TRUE,"YKD"}</definedName>
    <definedName name="ㅈㄷ" localSheetId="15" hidden="1">{#N/A,#N/A,TRUE,"Y생산";#N/A,#N/A,TRUE,"Y판매";#N/A,#N/A,TRUE,"Y총물량";#N/A,#N/A,TRUE,"Y능력";#N/A,#N/A,TRUE,"YKD"}</definedName>
    <definedName name="ㅈㄷ" hidden="1">{#N/A,#N/A,TRUE,"Y생산";#N/A,#N/A,TRUE,"Y판매";#N/A,#N/A,TRUE,"Y총물량";#N/A,#N/A,TRUE,"Y능력";#N/A,#N/A,TRUE,"YKD"}</definedName>
    <definedName name="ㅈㄷㄱ" localSheetId="7" hidden="1">{#N/A,#N/A,FALSE,"단축1";#N/A,#N/A,FALSE,"단축2";#N/A,#N/A,FALSE,"단축3";#N/A,#N/A,FALSE,"장축";#N/A,#N/A,FALSE,"4WD"}</definedName>
    <definedName name="ㅈㄷㄱ" localSheetId="16" hidden="1">{#N/A,#N/A,FALSE,"단축1";#N/A,#N/A,FALSE,"단축2";#N/A,#N/A,FALSE,"단축3";#N/A,#N/A,FALSE,"장축";#N/A,#N/A,FALSE,"4WD"}</definedName>
    <definedName name="ㅈㄷㄱ" localSheetId="6" hidden="1">{#N/A,#N/A,FALSE,"단축1";#N/A,#N/A,FALSE,"단축2";#N/A,#N/A,FALSE,"단축3";#N/A,#N/A,FALSE,"장축";#N/A,#N/A,FALSE,"4WD"}</definedName>
    <definedName name="ㅈㄷㄱ" localSheetId="17" hidden="1">{#N/A,#N/A,FALSE,"단축1";#N/A,#N/A,FALSE,"단축2";#N/A,#N/A,FALSE,"단축3";#N/A,#N/A,FALSE,"장축";#N/A,#N/A,FALSE,"4WD"}</definedName>
    <definedName name="ㅈㄷㄱ" localSheetId="13" hidden="1">{#N/A,#N/A,FALSE,"단축1";#N/A,#N/A,FALSE,"단축2";#N/A,#N/A,FALSE,"단축3";#N/A,#N/A,FALSE,"장축";#N/A,#N/A,FALSE,"4WD"}</definedName>
    <definedName name="ㅈㄷㄱ" localSheetId="14" hidden="1">{#N/A,#N/A,FALSE,"단축1";#N/A,#N/A,FALSE,"단축2";#N/A,#N/A,FALSE,"단축3";#N/A,#N/A,FALSE,"장축";#N/A,#N/A,FALSE,"4WD"}</definedName>
    <definedName name="ㅈㄷㄱ" localSheetId="15" hidden="1">{#N/A,#N/A,FALSE,"단축1";#N/A,#N/A,FALSE,"단축2";#N/A,#N/A,FALSE,"단축3";#N/A,#N/A,FALSE,"장축";#N/A,#N/A,FALSE,"4WD"}</definedName>
    <definedName name="ㅈㄷㄱ" hidden="1">{#N/A,#N/A,FALSE,"단축1";#N/A,#N/A,FALSE,"단축2";#N/A,#N/A,FALSE,"단축3";#N/A,#N/A,FALSE,"장축";#N/A,#N/A,FALSE,"4WD"}</definedName>
    <definedName name="ㅈㄷㄱㅈㅂ">#REF!</definedName>
    <definedName name="ㅈㄷㄳ" localSheetId="7" hidden="1">{#N/A,#N/A,FALSE,"신규dep";#N/A,#N/A,FALSE,"신규dep-금형상각후";#N/A,#N/A,FALSE,"신규dep-연구비상각후";#N/A,#N/A,FALSE,"신규dep-기계,공구상각후"}</definedName>
    <definedName name="ㅈㄷㄳ" localSheetId="16" hidden="1">{#N/A,#N/A,FALSE,"신규dep";#N/A,#N/A,FALSE,"신규dep-금형상각후";#N/A,#N/A,FALSE,"신규dep-연구비상각후";#N/A,#N/A,FALSE,"신규dep-기계,공구상각후"}</definedName>
    <definedName name="ㅈㄷㄳ" localSheetId="6" hidden="1">{#N/A,#N/A,FALSE,"신규dep";#N/A,#N/A,FALSE,"신규dep-금형상각후";#N/A,#N/A,FALSE,"신규dep-연구비상각후";#N/A,#N/A,FALSE,"신규dep-기계,공구상각후"}</definedName>
    <definedName name="ㅈㄷㄳ" localSheetId="17" hidden="1">{#N/A,#N/A,FALSE,"신규dep";#N/A,#N/A,FALSE,"신규dep-금형상각후";#N/A,#N/A,FALSE,"신규dep-연구비상각후";#N/A,#N/A,FALSE,"신규dep-기계,공구상각후"}</definedName>
    <definedName name="ㅈㄷㄳ" localSheetId="13" hidden="1">{#N/A,#N/A,FALSE,"신규dep";#N/A,#N/A,FALSE,"신규dep-금형상각후";#N/A,#N/A,FALSE,"신규dep-연구비상각후";#N/A,#N/A,FALSE,"신규dep-기계,공구상각후"}</definedName>
    <definedName name="ㅈㄷㄳ" localSheetId="14" hidden="1">{#N/A,#N/A,FALSE,"신규dep";#N/A,#N/A,FALSE,"신규dep-금형상각후";#N/A,#N/A,FALSE,"신규dep-연구비상각후";#N/A,#N/A,FALSE,"신규dep-기계,공구상각후"}</definedName>
    <definedName name="ㅈㄷㄳ" localSheetId="15" hidden="1">{#N/A,#N/A,FALSE,"신규dep";#N/A,#N/A,FALSE,"신규dep-금형상각후";#N/A,#N/A,FALSE,"신규dep-연구비상각후";#N/A,#N/A,FALSE,"신규dep-기계,공구상각후"}</definedName>
    <definedName name="ㅈㄷㄳ" hidden="1">{#N/A,#N/A,FALSE,"신규dep";#N/A,#N/A,FALSE,"신규dep-금형상각후";#N/A,#N/A,FALSE,"신규dep-연구비상각후";#N/A,#N/A,FALSE,"신규dep-기계,공구상각후"}</definedName>
    <definedName name="ㅈㄷㄴ" localSheetId="7" hidden="1">{#N/A,#N/A,FALSE,"단축1";#N/A,#N/A,FALSE,"단축2";#N/A,#N/A,FALSE,"단축3";#N/A,#N/A,FALSE,"장축";#N/A,#N/A,FALSE,"4WD"}</definedName>
    <definedName name="ㅈㄷㄴ" localSheetId="16" hidden="1">{#N/A,#N/A,FALSE,"단축1";#N/A,#N/A,FALSE,"단축2";#N/A,#N/A,FALSE,"단축3";#N/A,#N/A,FALSE,"장축";#N/A,#N/A,FALSE,"4WD"}</definedName>
    <definedName name="ㅈㄷㄴ" localSheetId="6" hidden="1">{#N/A,#N/A,FALSE,"단축1";#N/A,#N/A,FALSE,"단축2";#N/A,#N/A,FALSE,"단축3";#N/A,#N/A,FALSE,"장축";#N/A,#N/A,FALSE,"4WD"}</definedName>
    <definedName name="ㅈㄷㄴ" localSheetId="17" hidden="1">{#N/A,#N/A,FALSE,"단축1";#N/A,#N/A,FALSE,"단축2";#N/A,#N/A,FALSE,"단축3";#N/A,#N/A,FALSE,"장축";#N/A,#N/A,FALSE,"4WD"}</definedName>
    <definedName name="ㅈㄷㄴ" localSheetId="13" hidden="1">{#N/A,#N/A,FALSE,"단축1";#N/A,#N/A,FALSE,"단축2";#N/A,#N/A,FALSE,"단축3";#N/A,#N/A,FALSE,"장축";#N/A,#N/A,FALSE,"4WD"}</definedName>
    <definedName name="ㅈㄷㄴ" localSheetId="14" hidden="1">{#N/A,#N/A,FALSE,"단축1";#N/A,#N/A,FALSE,"단축2";#N/A,#N/A,FALSE,"단축3";#N/A,#N/A,FALSE,"장축";#N/A,#N/A,FALSE,"4WD"}</definedName>
    <definedName name="ㅈㄷㄴ" localSheetId="15" hidden="1">{#N/A,#N/A,FALSE,"단축1";#N/A,#N/A,FALSE,"단축2";#N/A,#N/A,FALSE,"단축3";#N/A,#N/A,FALSE,"장축";#N/A,#N/A,FALSE,"4WD"}</definedName>
    <definedName name="ㅈㄷㄴ" hidden="1">{#N/A,#N/A,FALSE,"단축1";#N/A,#N/A,FALSE,"단축2";#N/A,#N/A,FALSE,"단축3";#N/A,#N/A,FALSE,"장축";#N/A,#N/A,FALSE,"4WD"}</definedName>
    <definedName name="ㅈㄷㄷㄱ">#REF!</definedName>
    <definedName name="ㅈㄷㅇㅇㄹ">#REF!</definedName>
    <definedName name="ㅈㄷㅈㄱ" localSheetId="7">BlankMacro1</definedName>
    <definedName name="ㅈㄷㅈㄱ" localSheetId="16">BlankMacro1</definedName>
    <definedName name="ㅈㄷㅈㄱ" localSheetId="17">BlankMacro1</definedName>
    <definedName name="ㅈㄷㅈㄱ" localSheetId="10">BlankMacro1</definedName>
    <definedName name="ㅈㄷㅈㄱ" localSheetId="8">BlankMacro1</definedName>
    <definedName name="ㅈㄷㅈㄱ" localSheetId="0">BlankMacro1</definedName>
    <definedName name="ㅈㄷㅈㄱ" localSheetId="13">BlankMacro1</definedName>
    <definedName name="ㅈㄷㅈㄱ" localSheetId="14">BlankMacro1</definedName>
    <definedName name="ㅈㄷㅈㄱ" localSheetId="11">BlankMacro1</definedName>
    <definedName name="ㅈㄷㅈㄱ" localSheetId="15">BlankMacro1</definedName>
    <definedName name="ㅈㄷㅈㄱ">BlankMacro1</definedName>
    <definedName name="ㅈㄷㅈㄱㄱ">#N/A</definedName>
    <definedName name="ㅈㄷㅈㄷ" localSheetId="7">BlankMacro1</definedName>
    <definedName name="ㅈㄷㅈㄷ" localSheetId="16">BlankMacro1</definedName>
    <definedName name="ㅈㄷㅈㄷ" localSheetId="17">BlankMacro1</definedName>
    <definedName name="ㅈㄷㅈㄷ" localSheetId="10">BlankMacro1</definedName>
    <definedName name="ㅈㄷㅈㄷ" localSheetId="8">BlankMacro1</definedName>
    <definedName name="ㅈㄷㅈㄷ" localSheetId="0">BlankMacro1</definedName>
    <definedName name="ㅈㄷㅈㄷ" localSheetId="13">BlankMacro1</definedName>
    <definedName name="ㅈㄷㅈㄷ" localSheetId="14">BlankMacro1</definedName>
    <definedName name="ㅈㄷㅈㄷ" localSheetId="11">BlankMacro1</definedName>
    <definedName name="ㅈㄷㅈㄷ" localSheetId="15">BlankMacro1</definedName>
    <definedName name="ㅈㄷㅈㄷ">BlankMacro1</definedName>
    <definedName name="ㅈㄷㅎㄴㄴㄷㅎ" localSheetId="13">[6]!ㅈㄷㅎㄴㄴㄷㅎ</definedName>
    <definedName name="ㅈㄷㅎㄴㄴㄷㅎ">[7]!ㅈㄷㅎㄴㄴㄷㅎ</definedName>
    <definedName name="ㅈㄹ" localSheetId="7" hidden="1">{#N/A,#N/A,FALSE,"단축1";#N/A,#N/A,FALSE,"단축2";#N/A,#N/A,FALSE,"단축3";#N/A,#N/A,FALSE,"장축";#N/A,#N/A,FALSE,"4WD"}</definedName>
    <definedName name="ㅈㄹ" localSheetId="16" hidden="1">{#N/A,#N/A,FALSE,"단축1";#N/A,#N/A,FALSE,"단축2";#N/A,#N/A,FALSE,"단축3";#N/A,#N/A,FALSE,"장축";#N/A,#N/A,FALSE,"4WD"}</definedName>
    <definedName name="ㅈㄹ" localSheetId="6" hidden="1">{#N/A,#N/A,FALSE,"단축1";#N/A,#N/A,FALSE,"단축2";#N/A,#N/A,FALSE,"단축3";#N/A,#N/A,FALSE,"장축";#N/A,#N/A,FALSE,"4WD"}</definedName>
    <definedName name="ㅈㄹ" localSheetId="17" hidden="1">{#N/A,#N/A,FALSE,"단축1";#N/A,#N/A,FALSE,"단축2";#N/A,#N/A,FALSE,"단축3";#N/A,#N/A,FALSE,"장축";#N/A,#N/A,FALSE,"4WD"}</definedName>
    <definedName name="ㅈㄹ" localSheetId="13" hidden="1">{#N/A,#N/A,FALSE,"단축1";#N/A,#N/A,FALSE,"단축2";#N/A,#N/A,FALSE,"단축3";#N/A,#N/A,FALSE,"장축";#N/A,#N/A,FALSE,"4WD"}</definedName>
    <definedName name="ㅈㄹ" localSheetId="14" hidden="1">{#N/A,#N/A,FALSE,"단축1";#N/A,#N/A,FALSE,"단축2";#N/A,#N/A,FALSE,"단축3";#N/A,#N/A,FALSE,"장축";#N/A,#N/A,FALSE,"4WD"}</definedName>
    <definedName name="ㅈㄹ" localSheetId="15" hidden="1">{#N/A,#N/A,FALSE,"단축1";#N/A,#N/A,FALSE,"단축2";#N/A,#N/A,FALSE,"단축3";#N/A,#N/A,FALSE,"장축";#N/A,#N/A,FALSE,"4WD"}</definedName>
    <definedName name="ㅈㄹ" hidden="1">{#N/A,#N/A,FALSE,"단축1";#N/A,#N/A,FALSE,"단축2";#N/A,#N/A,FALSE,"단축3";#N/A,#N/A,FALSE,"장축";#N/A,#N/A,FALSE,"4WD"}</definedName>
    <definedName name="ㅈㅅㄱㄷㅈㅅㄷㄱㅈㅅ" localSheetId="7">BlankMacro1</definedName>
    <definedName name="ㅈㅅㄱㄷㅈㅅㄷㄱㅈㅅ" localSheetId="16">BlankMacro1</definedName>
    <definedName name="ㅈㅅㄱㄷㅈㅅㄷㄱㅈㅅ" localSheetId="17">BlankMacro1</definedName>
    <definedName name="ㅈㅅㄱㄷㅈㅅㄷㄱㅈㅅ" localSheetId="10">BlankMacro1</definedName>
    <definedName name="ㅈㅅㄱㄷㅈㅅㄷㄱㅈㅅ" localSheetId="8">BlankMacro1</definedName>
    <definedName name="ㅈㅅㄱㄷㅈㅅㄷㄱㅈㅅ" localSheetId="0">BlankMacro1</definedName>
    <definedName name="ㅈㅅㄱㄷㅈㅅㄷㄱㅈㅅ" localSheetId="13">BlankMacro1</definedName>
    <definedName name="ㅈㅅㄱㄷㅈㅅㄷㄱㅈㅅ" localSheetId="14">BlankMacro1</definedName>
    <definedName name="ㅈㅅㄱㄷㅈㅅㄷㄱㅈㅅ" localSheetId="11">BlankMacro1</definedName>
    <definedName name="ㅈㅅㄱㄷㅈㅅㄷㄱㅈㅅ" localSheetId="15">BlankMacro1</definedName>
    <definedName name="ㅈㅅㄱㄷㅈㅅㄷㄱㅈㅅ">BlankMacro1</definedName>
    <definedName name="ㅈㅇㅇㅇㅇㅇㅈ" localSheetId="7" hidden="1">{#N/A,#N/A,FALSE,"단축1";#N/A,#N/A,FALSE,"단축2";#N/A,#N/A,FALSE,"단축3";#N/A,#N/A,FALSE,"장축";#N/A,#N/A,FALSE,"4WD"}</definedName>
    <definedName name="ㅈㅇㅇㅇㅇㅇㅈ" localSheetId="16" hidden="1">{#N/A,#N/A,FALSE,"단축1";#N/A,#N/A,FALSE,"단축2";#N/A,#N/A,FALSE,"단축3";#N/A,#N/A,FALSE,"장축";#N/A,#N/A,FALSE,"4WD"}</definedName>
    <definedName name="ㅈㅇㅇㅇㅇㅇㅈ" localSheetId="6" hidden="1">{#N/A,#N/A,FALSE,"단축1";#N/A,#N/A,FALSE,"단축2";#N/A,#N/A,FALSE,"단축3";#N/A,#N/A,FALSE,"장축";#N/A,#N/A,FALSE,"4WD"}</definedName>
    <definedName name="ㅈㅇㅇㅇㅇㅇㅈ" localSheetId="17" hidden="1">{#N/A,#N/A,FALSE,"단축1";#N/A,#N/A,FALSE,"단축2";#N/A,#N/A,FALSE,"단축3";#N/A,#N/A,FALSE,"장축";#N/A,#N/A,FALSE,"4WD"}</definedName>
    <definedName name="ㅈㅇㅇㅇㅇㅇㅈ" localSheetId="13" hidden="1">{#N/A,#N/A,FALSE,"단축1";#N/A,#N/A,FALSE,"단축2";#N/A,#N/A,FALSE,"단축3";#N/A,#N/A,FALSE,"장축";#N/A,#N/A,FALSE,"4WD"}</definedName>
    <definedName name="ㅈㅇㅇㅇㅇㅇㅈ" localSheetId="14" hidden="1">{#N/A,#N/A,FALSE,"단축1";#N/A,#N/A,FALSE,"단축2";#N/A,#N/A,FALSE,"단축3";#N/A,#N/A,FALSE,"장축";#N/A,#N/A,FALSE,"4WD"}</definedName>
    <definedName name="ㅈㅇㅇㅇㅇㅇㅈ" localSheetId="15" hidden="1">{#N/A,#N/A,FALSE,"단축1";#N/A,#N/A,FALSE,"단축2";#N/A,#N/A,FALSE,"단축3";#N/A,#N/A,FALSE,"장축";#N/A,#N/A,FALSE,"4WD"}</definedName>
    <definedName name="ㅈㅇㅇㅇㅇㅇㅈ" hidden="1">{#N/A,#N/A,FALSE,"단축1";#N/A,#N/A,FALSE,"단축2";#N/A,#N/A,FALSE,"단축3";#N/A,#N/A,FALSE,"장축";#N/A,#N/A,FALSE,"4WD"}</definedName>
    <definedName name="ㅈㅈ" localSheetId="6" hidden="1">{#N/A,#N/A,FALSE,"96 3월물량표";#N/A,#N/A,FALSE,"96 4월물량표";#N/A,#N/A,FALSE,"96 5월물량표"}</definedName>
    <definedName name="ㅈㅈ" localSheetId="13" hidden="1">{#N/A,#N/A,FALSE,"96 3월물량표";#N/A,#N/A,FALSE,"96 4월물량표";#N/A,#N/A,FALSE,"96 5월물량표"}</definedName>
    <definedName name="ㅈㅈ">[7]!ㅈㅈ</definedName>
    <definedName name="ㅈㅈㅂㅈㄷ" localSheetId="7" hidden="1">{#N/A,#N/A,FALSE,"단축1";#N/A,#N/A,FALSE,"단축2";#N/A,#N/A,FALSE,"단축3";#N/A,#N/A,FALSE,"장축";#N/A,#N/A,FALSE,"4WD"}</definedName>
    <definedName name="ㅈㅈㅂㅈㄷ" localSheetId="16" hidden="1">{#N/A,#N/A,FALSE,"단축1";#N/A,#N/A,FALSE,"단축2";#N/A,#N/A,FALSE,"단축3";#N/A,#N/A,FALSE,"장축";#N/A,#N/A,FALSE,"4WD"}</definedName>
    <definedName name="ㅈㅈㅂㅈㄷ" localSheetId="17" hidden="1">{#N/A,#N/A,FALSE,"단축1";#N/A,#N/A,FALSE,"단축2";#N/A,#N/A,FALSE,"단축3";#N/A,#N/A,FALSE,"장축";#N/A,#N/A,FALSE,"4WD"}</definedName>
    <definedName name="ㅈㅈㅂㅈㄷ" localSheetId="13" hidden="1">{#N/A,#N/A,FALSE,"단축1";#N/A,#N/A,FALSE,"단축2";#N/A,#N/A,FALSE,"단축3";#N/A,#N/A,FALSE,"장축";#N/A,#N/A,FALSE,"4WD"}</definedName>
    <definedName name="ㅈㅈㅂㅈㄷ" localSheetId="14" hidden="1">{#N/A,#N/A,FALSE,"단축1";#N/A,#N/A,FALSE,"단축2";#N/A,#N/A,FALSE,"단축3";#N/A,#N/A,FALSE,"장축";#N/A,#N/A,FALSE,"4WD"}</definedName>
    <definedName name="ㅈㅈㅂㅈㄷ" localSheetId="15" hidden="1">{#N/A,#N/A,FALSE,"단축1";#N/A,#N/A,FALSE,"단축2";#N/A,#N/A,FALSE,"단축3";#N/A,#N/A,FALSE,"장축";#N/A,#N/A,FALSE,"4WD"}</definedName>
    <definedName name="ㅈㅈㅂㅈㄷ" hidden="1">{#N/A,#N/A,FALSE,"단축1";#N/A,#N/A,FALSE,"단축2";#N/A,#N/A,FALSE,"단축3";#N/A,#N/A,FALSE,"장축";#N/A,#N/A,FALSE,"4WD"}</definedName>
    <definedName name="ㅈㅈㅈ" localSheetId="7" hidden="1">{#N/A,#N/A,FALSE,"단축1";#N/A,#N/A,FALSE,"단축2";#N/A,#N/A,FALSE,"단축3";#N/A,#N/A,FALSE,"장축";#N/A,#N/A,FALSE,"4WD"}</definedName>
    <definedName name="ㅈㅈㅈ" localSheetId="16" hidden="1">{#N/A,#N/A,FALSE,"단축1";#N/A,#N/A,FALSE,"단축2";#N/A,#N/A,FALSE,"단축3";#N/A,#N/A,FALSE,"장축";#N/A,#N/A,FALSE,"4WD"}</definedName>
    <definedName name="ㅈㅈㅈ" localSheetId="17" hidden="1">{#N/A,#N/A,FALSE,"단축1";#N/A,#N/A,FALSE,"단축2";#N/A,#N/A,FALSE,"단축3";#N/A,#N/A,FALSE,"장축";#N/A,#N/A,FALSE,"4WD"}</definedName>
    <definedName name="ㅈㅈㅈ" localSheetId="13">BlankMacro1</definedName>
    <definedName name="ㅈㅈㅈ" localSheetId="14" hidden="1">{#N/A,#N/A,FALSE,"단축1";#N/A,#N/A,FALSE,"단축2";#N/A,#N/A,FALSE,"단축3";#N/A,#N/A,FALSE,"장축";#N/A,#N/A,FALSE,"4WD"}</definedName>
    <definedName name="ㅈㅈㅈ" localSheetId="15" hidden="1">{#N/A,#N/A,FALSE,"단축1";#N/A,#N/A,FALSE,"단축2";#N/A,#N/A,FALSE,"단축3";#N/A,#N/A,FALSE,"장축";#N/A,#N/A,FALSE,"4WD"}</definedName>
    <definedName name="ㅈㅈㅈ" hidden="1">{#N/A,#N/A,FALSE,"단축1";#N/A,#N/A,FALSE,"단축2";#N/A,#N/A,FALSE,"단축3";#N/A,#N/A,FALSE,"장축";#N/A,#N/A,FALSE,"4WD"}</definedName>
    <definedName name="ㅈㅈㅈㅈ" localSheetId="7" hidden="1">{#N/A,#N/A,FALSE,"단축1";#N/A,#N/A,FALSE,"단축2";#N/A,#N/A,FALSE,"단축3";#N/A,#N/A,FALSE,"장축";#N/A,#N/A,FALSE,"4WD"}</definedName>
    <definedName name="ㅈㅈㅈㅈ" localSheetId="16" hidden="1">{#N/A,#N/A,FALSE,"단축1";#N/A,#N/A,FALSE,"단축2";#N/A,#N/A,FALSE,"단축3";#N/A,#N/A,FALSE,"장축";#N/A,#N/A,FALSE,"4WD"}</definedName>
    <definedName name="ㅈㅈㅈㅈ" localSheetId="6" hidden="1">{#N/A,#N/A,TRUE,"Y생산";#N/A,#N/A,TRUE,"Y판매";#N/A,#N/A,TRUE,"Y총물량";#N/A,#N/A,TRUE,"Y능력";#N/A,#N/A,TRUE,"YKD"}</definedName>
    <definedName name="ㅈㅈㅈㅈ" localSheetId="17" hidden="1">{#N/A,#N/A,FALSE,"단축1";#N/A,#N/A,FALSE,"단축2";#N/A,#N/A,FALSE,"단축3";#N/A,#N/A,FALSE,"장축";#N/A,#N/A,FALSE,"4WD"}</definedName>
    <definedName name="ㅈㅈㅈㅈ" localSheetId="13" hidden="1">{#N/A,#N/A,TRUE,"Y생산";#N/A,#N/A,TRUE,"Y판매";#N/A,#N/A,TRUE,"Y총물량";#N/A,#N/A,TRUE,"Y능력";#N/A,#N/A,TRUE,"YKD"}</definedName>
    <definedName name="ㅈㅈㅈㅈ" localSheetId="14" hidden="1">{#N/A,#N/A,FALSE,"단축1";#N/A,#N/A,FALSE,"단축2";#N/A,#N/A,FALSE,"단축3";#N/A,#N/A,FALSE,"장축";#N/A,#N/A,FALSE,"4WD"}</definedName>
    <definedName name="ㅈㅈㅈㅈ" localSheetId="15" hidden="1">{#N/A,#N/A,FALSE,"단축1";#N/A,#N/A,FALSE,"단축2";#N/A,#N/A,FALSE,"단축3";#N/A,#N/A,FALSE,"장축";#N/A,#N/A,FALSE,"4WD"}</definedName>
    <definedName name="ㅈㅈㅈㅈ" hidden="1">{#N/A,#N/A,FALSE,"단축1";#N/A,#N/A,FALSE,"단축2";#N/A,#N/A,FALSE,"단축3";#N/A,#N/A,FALSE,"장축";#N/A,#N/A,FALSE,"4WD"}</definedName>
    <definedName name="ㅈㅈㅈㅈㅈㅈㅈㅈ" localSheetId="7">BlankMacro1</definedName>
    <definedName name="ㅈㅈㅈㅈㅈㅈㅈㅈ" localSheetId="16">BlankMacro1</definedName>
    <definedName name="ㅈㅈㅈㅈㅈㅈㅈㅈ" localSheetId="17">BlankMacro1</definedName>
    <definedName name="ㅈㅈㅈㅈㅈㅈㅈㅈ" localSheetId="10">BlankMacro1</definedName>
    <definedName name="ㅈㅈㅈㅈㅈㅈㅈㅈ" localSheetId="8">BlankMacro1</definedName>
    <definedName name="ㅈㅈㅈㅈㅈㅈㅈㅈ" localSheetId="0">BlankMacro1</definedName>
    <definedName name="ㅈㅈㅈㅈㅈㅈㅈㅈ" localSheetId="13">BlankMacro1</definedName>
    <definedName name="ㅈㅈㅈㅈㅈㅈㅈㅈ" localSheetId="14">BlankMacro1</definedName>
    <definedName name="ㅈㅈㅈㅈㅈㅈㅈㅈ" localSheetId="11">BlankMacro1</definedName>
    <definedName name="ㅈㅈㅈㅈㅈㅈㅈㅈ" localSheetId="15">BlankMacro1</definedName>
    <definedName name="ㅈㅈㅈㅈㅈㅈㅈㅈ">BlankMacro1</definedName>
    <definedName name="ㅈㅈㅈㅈㅈㅈㅈㅈㅈㅈㅈㅈㅈㅈㅈㅈㅈㅈㅈㅈㅈㅈㅈㅈㅈㅈㅈㅈㅈㅈㅈㅈㅈㅈㅈㅈㅈ" localSheetId="7">BlankMacro1</definedName>
    <definedName name="ㅈㅈㅈㅈㅈㅈㅈㅈㅈㅈㅈㅈㅈㅈㅈㅈㅈㅈㅈㅈㅈㅈㅈㅈㅈㅈㅈㅈㅈㅈㅈㅈㅈㅈㅈㅈㅈ" localSheetId="16">BlankMacro1</definedName>
    <definedName name="ㅈㅈㅈㅈㅈㅈㅈㅈㅈㅈㅈㅈㅈㅈㅈㅈㅈㅈㅈㅈㅈㅈㅈㅈㅈㅈㅈㅈㅈㅈㅈㅈㅈㅈㅈㅈㅈ" localSheetId="17">BlankMacro1</definedName>
    <definedName name="ㅈㅈㅈㅈㅈㅈㅈㅈㅈㅈㅈㅈㅈㅈㅈㅈㅈㅈㅈㅈㅈㅈㅈㅈㅈㅈㅈㅈㅈㅈㅈㅈㅈㅈㅈㅈㅈ" localSheetId="10">BlankMacro1</definedName>
    <definedName name="ㅈㅈㅈㅈㅈㅈㅈㅈㅈㅈㅈㅈㅈㅈㅈㅈㅈㅈㅈㅈㅈㅈㅈㅈㅈㅈㅈㅈㅈㅈㅈㅈㅈㅈㅈㅈㅈ" localSheetId="8">BlankMacro1</definedName>
    <definedName name="ㅈㅈㅈㅈㅈㅈㅈㅈㅈㅈㅈㅈㅈㅈㅈㅈㅈㅈㅈㅈㅈㅈㅈㅈㅈㅈㅈㅈㅈㅈㅈㅈㅈㅈㅈㅈㅈ" localSheetId="0">BlankMacro1</definedName>
    <definedName name="ㅈㅈㅈㅈㅈㅈㅈㅈㅈㅈㅈㅈㅈㅈㅈㅈㅈㅈㅈㅈㅈㅈㅈㅈㅈㅈㅈㅈㅈㅈㅈㅈㅈㅈㅈㅈㅈ" localSheetId="13">BlankMacro1</definedName>
    <definedName name="ㅈㅈㅈㅈㅈㅈㅈㅈㅈㅈㅈㅈㅈㅈㅈㅈㅈㅈㅈㅈㅈㅈㅈㅈㅈㅈㅈㅈㅈㅈㅈㅈㅈㅈㅈㅈㅈ" localSheetId="14">BlankMacro1</definedName>
    <definedName name="ㅈㅈㅈㅈㅈㅈㅈㅈㅈㅈㅈㅈㅈㅈㅈㅈㅈㅈㅈㅈㅈㅈㅈㅈㅈㅈㅈㅈㅈㅈㅈㅈㅈㅈㅈㅈㅈ" localSheetId="11">BlankMacro1</definedName>
    <definedName name="ㅈㅈㅈㅈㅈㅈㅈㅈㅈㅈㅈㅈㅈㅈㅈㅈㅈㅈㅈㅈㅈㅈㅈㅈㅈㅈㅈㅈㅈㅈㅈㅈㅈㅈㅈㅈㅈ" localSheetId="15">BlankMacro1</definedName>
    <definedName name="ㅈㅈㅈㅈㅈㅈㅈㅈㅈㅈㅈㅈㅈㅈㅈㅈㅈㅈㅈㅈㅈㅈㅈㅈㅈㅈㅈㅈㅈㅈㅈㅈㅈㅈㅈㅈㅈ">BlankMacro1</definedName>
    <definedName name="ㅈ져6ㅡㅇㅅ">BlankMacro1</definedName>
    <definedName name="ㅈㅎㄱㅈㄷㅎ" localSheetId="7">BlankMacro1</definedName>
    <definedName name="ㅈㅎㄱㅈㄷㅎ" localSheetId="16">BlankMacro1</definedName>
    <definedName name="ㅈㅎㄱㅈㄷㅎ" localSheetId="17">BlankMacro1</definedName>
    <definedName name="ㅈㅎㄱㅈㄷㅎ" localSheetId="10">BlankMacro1</definedName>
    <definedName name="ㅈㅎㄱㅈㄷㅎ" localSheetId="8">BlankMacro1</definedName>
    <definedName name="ㅈㅎㄱㅈㄷㅎ" localSheetId="0">BlankMacro1</definedName>
    <definedName name="ㅈㅎㄱㅈㄷㅎ" localSheetId="13">BlankMacro1</definedName>
    <definedName name="ㅈㅎㄱㅈㄷㅎ" localSheetId="14">BlankMacro1</definedName>
    <definedName name="ㅈㅎㄱㅈㄷㅎ" localSheetId="11">BlankMacro1</definedName>
    <definedName name="ㅈㅎㄱㅈㄷㅎ" localSheetId="15">BlankMacro1</definedName>
    <definedName name="ㅈㅎㄱㅈㄷㅎ">BlankMacro1</definedName>
    <definedName name="ㅈ행" localSheetId="7">#REF!</definedName>
    <definedName name="ㅈ행">#REF!</definedName>
    <definedName name="자" localSheetId="6" hidden="1">{#N/A,#N/A,TRUE,"Y생산";#N/A,#N/A,TRUE,"Y판매";#N/A,#N/A,TRUE,"Y총물량";#N/A,#N/A,TRUE,"Y능력";#N/A,#N/A,TRUE,"YKD"}</definedName>
    <definedName name="자" localSheetId="13" hidden="1">{#N/A,#N/A,TRUE,"Y생산";#N/A,#N/A,TRUE,"Y판매";#N/A,#N/A,TRUE,"Y총물량";#N/A,#N/A,TRUE,"Y능력";#N/A,#N/A,TRUE,"YKD"}</definedName>
    <definedName name="자">#REF!</definedName>
    <definedName name="自_外">#N/A</definedName>
    <definedName name="자료" localSheetId="7" hidden="1">{#N/A,#N/A,FALSE,"단축1";#N/A,#N/A,FALSE,"단축2";#N/A,#N/A,FALSE,"단축3";#N/A,#N/A,FALSE,"장축";#N/A,#N/A,FALSE,"4WD"}</definedName>
    <definedName name="자료" localSheetId="16" hidden="1">{#N/A,#N/A,FALSE,"단축1";#N/A,#N/A,FALSE,"단축2";#N/A,#N/A,FALSE,"단축3";#N/A,#N/A,FALSE,"장축";#N/A,#N/A,FALSE,"4WD"}</definedName>
    <definedName name="자료" localSheetId="17" hidden="1">{#N/A,#N/A,FALSE,"단축1";#N/A,#N/A,FALSE,"단축2";#N/A,#N/A,FALSE,"단축3";#N/A,#N/A,FALSE,"장축";#N/A,#N/A,FALSE,"4WD"}</definedName>
    <definedName name="자료" localSheetId="13" hidden="1">{#N/A,#N/A,FALSE,"단축1";#N/A,#N/A,FALSE,"단축2";#N/A,#N/A,FALSE,"단축3";#N/A,#N/A,FALSE,"장축";#N/A,#N/A,FALSE,"4WD"}</definedName>
    <definedName name="자료" localSheetId="14" hidden="1">{#N/A,#N/A,FALSE,"단축1";#N/A,#N/A,FALSE,"단축2";#N/A,#N/A,FALSE,"단축3";#N/A,#N/A,FALSE,"장축";#N/A,#N/A,FALSE,"4WD"}</definedName>
    <definedName name="자료" localSheetId="15" hidden="1">{#N/A,#N/A,FALSE,"단축1";#N/A,#N/A,FALSE,"단축2";#N/A,#N/A,FALSE,"단축3";#N/A,#N/A,FALSE,"장축";#N/A,#N/A,FALSE,"4WD"}</definedName>
    <definedName name="자료" hidden="1">{#N/A,#N/A,FALSE,"단축1";#N/A,#N/A,FALSE,"단축2";#N/A,#N/A,FALSE,"단축3";#N/A,#N/A,FALSE,"장축";#N/A,#N/A,FALSE,"4WD"}</definedName>
    <definedName name="자료정리" localSheetId="7" hidden="1">{#N/A,#N/A,FALSE,"단축1";#N/A,#N/A,FALSE,"단축2";#N/A,#N/A,FALSE,"단축3";#N/A,#N/A,FALSE,"장축";#N/A,#N/A,FALSE,"4WD"}</definedName>
    <definedName name="자료정리" localSheetId="16" hidden="1">{#N/A,#N/A,FALSE,"단축1";#N/A,#N/A,FALSE,"단축2";#N/A,#N/A,FALSE,"단축3";#N/A,#N/A,FALSE,"장축";#N/A,#N/A,FALSE,"4WD"}</definedName>
    <definedName name="자료정리" localSheetId="17" hidden="1">{#N/A,#N/A,FALSE,"단축1";#N/A,#N/A,FALSE,"단축2";#N/A,#N/A,FALSE,"단축3";#N/A,#N/A,FALSE,"장축";#N/A,#N/A,FALSE,"4WD"}</definedName>
    <definedName name="자료정리" localSheetId="13" hidden="1">{#N/A,#N/A,FALSE,"단축1";#N/A,#N/A,FALSE,"단축2";#N/A,#N/A,FALSE,"단축3";#N/A,#N/A,FALSE,"장축";#N/A,#N/A,FALSE,"4WD"}</definedName>
    <definedName name="자료정리" localSheetId="14" hidden="1">{#N/A,#N/A,FALSE,"단축1";#N/A,#N/A,FALSE,"단축2";#N/A,#N/A,FALSE,"단축3";#N/A,#N/A,FALSE,"장축";#N/A,#N/A,FALSE,"4WD"}</definedName>
    <definedName name="자료정리" localSheetId="15" hidden="1">{#N/A,#N/A,FALSE,"단축1";#N/A,#N/A,FALSE,"단축2";#N/A,#N/A,FALSE,"단축3";#N/A,#N/A,FALSE,"장축";#N/A,#N/A,FALSE,"4WD"}</definedName>
    <definedName name="자료정리" hidden="1">{#N/A,#N/A,FALSE,"단축1";#N/A,#N/A,FALSE,"단축2";#N/A,#N/A,FALSE,"단축3";#N/A,#N/A,FALSE,"장축";#N/A,#N/A,FALSE,"4WD"}</definedName>
    <definedName name="자산번호">#N/A</definedName>
    <definedName name="자산순" localSheetId="6">#REF!</definedName>
    <definedName name="자산순">#REF!</definedName>
    <definedName name="자자자" localSheetId="13">[6]!자자자</definedName>
    <definedName name="자자자">[7]!자자자</definedName>
    <definedName name="자작3" localSheetId="7" hidden="1">{#N/A,#N/A,FALSE,"단축1";#N/A,#N/A,FALSE,"단축2";#N/A,#N/A,FALSE,"단축3";#N/A,#N/A,FALSE,"장축";#N/A,#N/A,FALSE,"4WD"}</definedName>
    <definedName name="자작3" localSheetId="16" hidden="1">{#N/A,#N/A,FALSE,"단축1";#N/A,#N/A,FALSE,"단축2";#N/A,#N/A,FALSE,"단축3";#N/A,#N/A,FALSE,"장축";#N/A,#N/A,FALSE,"4WD"}</definedName>
    <definedName name="자작3" localSheetId="17" hidden="1">{#N/A,#N/A,FALSE,"단축1";#N/A,#N/A,FALSE,"단축2";#N/A,#N/A,FALSE,"단축3";#N/A,#N/A,FALSE,"장축";#N/A,#N/A,FALSE,"4WD"}</definedName>
    <definedName name="자작3" localSheetId="13" hidden="1">{#N/A,#N/A,FALSE,"단축1";#N/A,#N/A,FALSE,"단축2";#N/A,#N/A,FALSE,"단축3";#N/A,#N/A,FALSE,"장축";#N/A,#N/A,FALSE,"4WD"}</definedName>
    <definedName name="자작3" localSheetId="14" hidden="1">{#N/A,#N/A,FALSE,"단축1";#N/A,#N/A,FALSE,"단축2";#N/A,#N/A,FALSE,"단축3";#N/A,#N/A,FALSE,"장축";#N/A,#N/A,FALSE,"4WD"}</definedName>
    <definedName name="자작3" localSheetId="15" hidden="1">{#N/A,#N/A,FALSE,"단축1";#N/A,#N/A,FALSE,"단축2";#N/A,#N/A,FALSE,"단축3";#N/A,#N/A,FALSE,"장축";#N/A,#N/A,FALSE,"4WD"}</definedName>
    <definedName name="자작3" hidden="1">{#N/A,#N/A,FALSE,"단축1";#N/A,#N/A,FALSE,"단축2";#N/A,#N/A,FALSE,"단축3";#N/A,#N/A,FALSE,"장축";#N/A,#N/A,FALSE,"4WD"}</definedName>
    <definedName name="자작사급원자재수불" localSheetId="7" hidden="1">{#N/A,#N/A,FALSE,"단축1";#N/A,#N/A,FALSE,"단축2";#N/A,#N/A,FALSE,"단축3";#N/A,#N/A,FALSE,"장축";#N/A,#N/A,FALSE,"4WD"}</definedName>
    <definedName name="자작사급원자재수불" localSheetId="16" hidden="1">{#N/A,#N/A,FALSE,"단축1";#N/A,#N/A,FALSE,"단축2";#N/A,#N/A,FALSE,"단축3";#N/A,#N/A,FALSE,"장축";#N/A,#N/A,FALSE,"4WD"}</definedName>
    <definedName name="자작사급원자재수불" localSheetId="17" hidden="1">{#N/A,#N/A,FALSE,"단축1";#N/A,#N/A,FALSE,"단축2";#N/A,#N/A,FALSE,"단축3";#N/A,#N/A,FALSE,"장축";#N/A,#N/A,FALSE,"4WD"}</definedName>
    <definedName name="자작사급원자재수불" localSheetId="13" hidden="1">{#N/A,#N/A,FALSE,"단축1";#N/A,#N/A,FALSE,"단축2";#N/A,#N/A,FALSE,"단축3";#N/A,#N/A,FALSE,"장축";#N/A,#N/A,FALSE,"4WD"}</definedName>
    <definedName name="자작사급원자재수불" localSheetId="14" hidden="1">{#N/A,#N/A,FALSE,"단축1";#N/A,#N/A,FALSE,"단축2";#N/A,#N/A,FALSE,"단축3";#N/A,#N/A,FALSE,"장축";#N/A,#N/A,FALSE,"4WD"}</definedName>
    <definedName name="자작사급원자재수불" localSheetId="15" hidden="1">{#N/A,#N/A,FALSE,"단축1";#N/A,#N/A,FALSE,"단축2";#N/A,#N/A,FALSE,"단축3";#N/A,#N/A,FALSE,"장축";#N/A,#N/A,FALSE,"4WD"}</definedName>
    <definedName name="자작사급원자재수불" hidden="1">{#N/A,#N/A,FALSE,"단축1";#N/A,#N/A,FALSE,"단축2";#N/A,#N/A,FALSE,"단축3";#N/A,#N/A,FALSE,"장축";#N/A,#N/A,FALSE,"4WD"}</definedName>
    <definedName name="자잦" localSheetId="7" hidden="1">{#N/A,#N/A,FALSE,"단축1";#N/A,#N/A,FALSE,"단축2";#N/A,#N/A,FALSE,"단축3";#N/A,#N/A,FALSE,"장축";#N/A,#N/A,FALSE,"4WD"}</definedName>
    <definedName name="자잦" localSheetId="16" hidden="1">{#N/A,#N/A,FALSE,"단축1";#N/A,#N/A,FALSE,"단축2";#N/A,#N/A,FALSE,"단축3";#N/A,#N/A,FALSE,"장축";#N/A,#N/A,FALSE,"4WD"}</definedName>
    <definedName name="자잦" localSheetId="17" hidden="1">{#N/A,#N/A,FALSE,"단축1";#N/A,#N/A,FALSE,"단축2";#N/A,#N/A,FALSE,"단축3";#N/A,#N/A,FALSE,"장축";#N/A,#N/A,FALSE,"4WD"}</definedName>
    <definedName name="자잦" localSheetId="13" hidden="1">{#N/A,#N/A,FALSE,"단축1";#N/A,#N/A,FALSE,"단축2";#N/A,#N/A,FALSE,"단축3";#N/A,#N/A,FALSE,"장축";#N/A,#N/A,FALSE,"4WD"}</definedName>
    <definedName name="자잦" localSheetId="14" hidden="1">{#N/A,#N/A,FALSE,"단축1";#N/A,#N/A,FALSE,"단축2";#N/A,#N/A,FALSE,"단축3";#N/A,#N/A,FALSE,"장축";#N/A,#N/A,FALSE,"4WD"}</definedName>
    <definedName name="자잦" localSheetId="15" hidden="1">{#N/A,#N/A,FALSE,"단축1";#N/A,#N/A,FALSE,"단축2";#N/A,#N/A,FALSE,"단축3";#N/A,#N/A,FALSE,"장축";#N/A,#N/A,FALSE,"4WD"}</definedName>
    <definedName name="자잦" hidden="1">{#N/A,#N/A,FALSE,"단축1";#N/A,#N/A,FALSE,"단축2";#N/A,#N/A,FALSE,"단축3";#N/A,#N/A,FALSE,"장축";#N/A,#N/A,FALSE,"4WD"}</definedName>
    <definedName name="자재_고">#REF!</definedName>
    <definedName name="자재_저">#REF!</definedName>
    <definedName name="자재_중">#REF!</definedName>
    <definedName name="자재기준" localSheetId="7" hidden="1">{#N/A,#N/A,TRUE,"Y생산";#N/A,#N/A,TRUE,"Y판매";#N/A,#N/A,TRUE,"Y총물량";#N/A,#N/A,TRUE,"Y능력";#N/A,#N/A,TRUE,"YKD"}</definedName>
    <definedName name="자재기준" localSheetId="16" hidden="1">{#N/A,#N/A,TRUE,"Y생산";#N/A,#N/A,TRUE,"Y판매";#N/A,#N/A,TRUE,"Y총물량";#N/A,#N/A,TRUE,"Y능력";#N/A,#N/A,TRUE,"YKD"}</definedName>
    <definedName name="자재기준" localSheetId="6" hidden="1">{#N/A,#N/A,TRUE,"Y생산";#N/A,#N/A,TRUE,"Y판매";#N/A,#N/A,TRUE,"Y총물량";#N/A,#N/A,TRUE,"Y능력";#N/A,#N/A,TRUE,"YKD"}</definedName>
    <definedName name="자재기준" localSheetId="17" hidden="1">{#N/A,#N/A,TRUE,"Y생산";#N/A,#N/A,TRUE,"Y판매";#N/A,#N/A,TRUE,"Y총물량";#N/A,#N/A,TRUE,"Y능력";#N/A,#N/A,TRUE,"YKD"}</definedName>
    <definedName name="자재기준" localSheetId="13" hidden="1">{#N/A,#N/A,TRUE,"Y생산";#N/A,#N/A,TRUE,"Y판매";#N/A,#N/A,TRUE,"Y총물량";#N/A,#N/A,TRUE,"Y능력";#N/A,#N/A,TRUE,"YKD"}</definedName>
    <definedName name="자재기준" localSheetId="14" hidden="1">{#N/A,#N/A,TRUE,"Y생산";#N/A,#N/A,TRUE,"Y판매";#N/A,#N/A,TRUE,"Y총물량";#N/A,#N/A,TRUE,"Y능력";#N/A,#N/A,TRUE,"YKD"}</definedName>
    <definedName name="자재기준" localSheetId="15" hidden="1">{#N/A,#N/A,TRUE,"Y생산";#N/A,#N/A,TRUE,"Y판매";#N/A,#N/A,TRUE,"Y총물량";#N/A,#N/A,TRUE,"Y능력";#N/A,#N/A,TRUE,"YKD"}</definedName>
    <definedName name="자재기준" hidden="1">{#N/A,#N/A,TRUE,"Y생산";#N/A,#N/A,TRUE,"Y판매";#N/A,#N/A,TRUE,"Y총물량";#N/A,#N/A,TRUE,"Y능력";#N/A,#N/A,TRUE,"YKD"}</definedName>
    <definedName name="작" localSheetId="7">BlankMacro1</definedName>
    <definedName name="작" localSheetId="16">BlankMacro1</definedName>
    <definedName name="작" localSheetId="17">BlankMacro1</definedName>
    <definedName name="작" localSheetId="10">BlankMacro1</definedName>
    <definedName name="작" localSheetId="8">BlankMacro1</definedName>
    <definedName name="작" localSheetId="0">BlankMacro1</definedName>
    <definedName name="작" localSheetId="13">BlankMacro1</definedName>
    <definedName name="작" localSheetId="14">BlankMacro1</definedName>
    <definedName name="작" localSheetId="11">BlankMacro1</definedName>
    <definedName name="작" localSheetId="15">BlankMacro1</definedName>
    <definedName name="작">BlankMacro1</definedName>
    <definedName name="작성" localSheetId="7" hidden="1">{#N/A,#N/A,FALSE,"단축1";#N/A,#N/A,FALSE,"단축2";#N/A,#N/A,FALSE,"단축3";#N/A,#N/A,FALSE,"장축";#N/A,#N/A,FALSE,"4WD"}</definedName>
    <definedName name="작성" localSheetId="16" hidden="1">{#N/A,#N/A,FALSE,"단축1";#N/A,#N/A,FALSE,"단축2";#N/A,#N/A,FALSE,"단축3";#N/A,#N/A,FALSE,"장축";#N/A,#N/A,FALSE,"4WD"}</definedName>
    <definedName name="작성" localSheetId="17" hidden="1">{#N/A,#N/A,FALSE,"단축1";#N/A,#N/A,FALSE,"단축2";#N/A,#N/A,FALSE,"단축3";#N/A,#N/A,FALSE,"장축";#N/A,#N/A,FALSE,"4WD"}</definedName>
    <definedName name="작성" localSheetId="13" hidden="1">{#N/A,#N/A,FALSE,"단축1";#N/A,#N/A,FALSE,"단축2";#N/A,#N/A,FALSE,"단축3";#N/A,#N/A,FALSE,"장축";#N/A,#N/A,FALSE,"4WD"}</definedName>
    <definedName name="작성" localSheetId="14" hidden="1">{#N/A,#N/A,FALSE,"단축1";#N/A,#N/A,FALSE,"단축2";#N/A,#N/A,FALSE,"단축3";#N/A,#N/A,FALSE,"장축";#N/A,#N/A,FALSE,"4WD"}</definedName>
    <definedName name="작성" localSheetId="15" hidden="1">{#N/A,#N/A,FALSE,"단축1";#N/A,#N/A,FALSE,"단축2";#N/A,#N/A,FALSE,"단축3";#N/A,#N/A,FALSE,"장축";#N/A,#N/A,FALSE,"4WD"}</definedName>
    <definedName name="작성" hidden="1">{#N/A,#N/A,FALSE,"단축1";#N/A,#N/A,FALSE,"단축2";#N/A,#N/A,FALSE,"단축3";#N/A,#N/A,FALSE,"장축";#N/A,#N/A,FALSE,"4WD"}</definedName>
    <definedName name="작성일">[18]INPUT!$I$7</definedName>
    <definedName name="잔" localSheetId="7">BlankMacro1</definedName>
    <definedName name="잔" localSheetId="16">BlankMacro1</definedName>
    <definedName name="잔" localSheetId="17">BlankMacro1</definedName>
    <definedName name="잔" localSheetId="10">BlankMacro1</definedName>
    <definedName name="잔" localSheetId="8">BlankMacro1</definedName>
    <definedName name="잔" localSheetId="0">BlankMacro1</definedName>
    <definedName name="잔" localSheetId="13">BlankMacro1</definedName>
    <definedName name="잔" localSheetId="14">BlankMacro1</definedName>
    <definedName name="잔" localSheetId="11">BlankMacro1</definedName>
    <definedName name="잔" localSheetId="15">BlankMacro1</definedName>
    <definedName name="잔">BlankMacro1</definedName>
    <definedName name="잔존가액">#N/A</definedName>
    <definedName name="잗" localSheetId="7">BlankMacro1</definedName>
    <definedName name="잗" localSheetId="16">BlankMacro1</definedName>
    <definedName name="잗" localSheetId="17">BlankMacro1</definedName>
    <definedName name="잗" localSheetId="10">BlankMacro1</definedName>
    <definedName name="잗" localSheetId="8">BlankMacro1</definedName>
    <definedName name="잗" localSheetId="0">BlankMacro1</definedName>
    <definedName name="잗" localSheetId="13">BlankMacro1</definedName>
    <definedName name="잗" localSheetId="14">BlankMacro1</definedName>
    <definedName name="잗" localSheetId="11">BlankMacro1</definedName>
    <definedName name="잗" localSheetId="15">BlankMacro1</definedName>
    <definedName name="잗">BlankMacro1</definedName>
    <definedName name="잘" localSheetId="7">BlankMacro1</definedName>
    <definedName name="잘" localSheetId="16">BlankMacro1</definedName>
    <definedName name="잘" localSheetId="17">BlankMacro1</definedName>
    <definedName name="잘" localSheetId="10">BlankMacro1</definedName>
    <definedName name="잘" localSheetId="8">BlankMacro1</definedName>
    <definedName name="잘" localSheetId="0">BlankMacro1</definedName>
    <definedName name="잘" localSheetId="13">BlankMacro1</definedName>
    <definedName name="잘" localSheetId="14">BlankMacro1</definedName>
    <definedName name="잘" localSheetId="11">BlankMacro1</definedName>
    <definedName name="잘" localSheetId="15">BlankMacro1</definedName>
    <definedName name="잘">BlankMacro1</definedName>
    <definedName name="잡봉가" localSheetId="7" hidden="1">{#N/A,#N/A,FALSE,"단축1";#N/A,#N/A,FALSE,"단축2";#N/A,#N/A,FALSE,"단축3";#N/A,#N/A,FALSE,"장축";#N/A,#N/A,FALSE,"4WD"}</definedName>
    <definedName name="잡봉가" localSheetId="16" hidden="1">{#N/A,#N/A,FALSE,"단축1";#N/A,#N/A,FALSE,"단축2";#N/A,#N/A,FALSE,"단축3";#N/A,#N/A,FALSE,"장축";#N/A,#N/A,FALSE,"4WD"}</definedName>
    <definedName name="잡봉가" localSheetId="17" hidden="1">{#N/A,#N/A,FALSE,"단축1";#N/A,#N/A,FALSE,"단축2";#N/A,#N/A,FALSE,"단축3";#N/A,#N/A,FALSE,"장축";#N/A,#N/A,FALSE,"4WD"}</definedName>
    <definedName name="잡봉가" localSheetId="13" hidden="1">{#N/A,#N/A,FALSE,"단축1";#N/A,#N/A,FALSE,"단축2";#N/A,#N/A,FALSE,"단축3";#N/A,#N/A,FALSE,"장축";#N/A,#N/A,FALSE,"4WD"}</definedName>
    <definedName name="잡봉가" localSheetId="14" hidden="1">{#N/A,#N/A,FALSE,"단축1";#N/A,#N/A,FALSE,"단축2";#N/A,#N/A,FALSE,"단축3";#N/A,#N/A,FALSE,"장축";#N/A,#N/A,FALSE,"4WD"}</definedName>
    <definedName name="잡봉가" localSheetId="15" hidden="1">{#N/A,#N/A,FALSE,"단축1";#N/A,#N/A,FALSE,"단축2";#N/A,#N/A,FALSE,"단축3";#N/A,#N/A,FALSE,"장축";#N/A,#N/A,FALSE,"4WD"}</definedName>
    <definedName name="잡봉가" hidden="1">{#N/A,#N/A,FALSE,"단축1";#N/A,#N/A,FALSE,"단축2";#N/A,#N/A,FALSE,"단축3";#N/A,#N/A,FALSE,"장축";#N/A,#N/A,FALSE,"4WD"}</definedName>
    <definedName name="잣" localSheetId="7">BlankMacro1</definedName>
    <definedName name="잣" localSheetId="16">BlankMacro1</definedName>
    <definedName name="잣" localSheetId="17">BlankMacro1</definedName>
    <definedName name="잣" localSheetId="10">BlankMacro1</definedName>
    <definedName name="잣" localSheetId="8">BlankMacro1</definedName>
    <definedName name="잣" localSheetId="0">BlankMacro1</definedName>
    <definedName name="잣" localSheetId="13">BlankMacro1</definedName>
    <definedName name="잣" localSheetId="14">BlankMacro1</definedName>
    <definedName name="잣" localSheetId="11">BlankMacro1</definedName>
    <definedName name="잣" localSheetId="15">BlankMacro1</definedName>
    <definedName name="잣">BlankMacro1</definedName>
    <definedName name="장" localSheetId="7" hidden="1">{#N/A,#N/A,FALSE,"단축1";#N/A,#N/A,FALSE,"단축2";#N/A,#N/A,FALSE,"단축3";#N/A,#N/A,FALSE,"장축";#N/A,#N/A,FALSE,"4WD"}</definedName>
    <definedName name="장" localSheetId="16" hidden="1">{#N/A,#N/A,FALSE,"단축1";#N/A,#N/A,FALSE,"단축2";#N/A,#N/A,FALSE,"단축3";#N/A,#N/A,FALSE,"장축";#N/A,#N/A,FALSE,"4WD"}</definedName>
    <definedName name="장" localSheetId="6">#REF!</definedName>
    <definedName name="장" localSheetId="17" hidden="1">{#N/A,#N/A,FALSE,"단축1";#N/A,#N/A,FALSE,"단축2";#N/A,#N/A,FALSE,"단축3";#N/A,#N/A,FALSE,"장축";#N/A,#N/A,FALSE,"4WD"}</definedName>
    <definedName name="장" localSheetId="13">#REF!</definedName>
    <definedName name="장" localSheetId="14" hidden="1">{#N/A,#N/A,FALSE,"단축1";#N/A,#N/A,FALSE,"단축2";#N/A,#N/A,FALSE,"단축3";#N/A,#N/A,FALSE,"장축";#N/A,#N/A,FALSE,"4WD"}</definedName>
    <definedName name="장" localSheetId="15" hidden="1">{#N/A,#N/A,FALSE,"단축1";#N/A,#N/A,FALSE,"단축2";#N/A,#N/A,FALSE,"단축3";#N/A,#N/A,FALSE,"장축";#N/A,#N/A,FALSE,"4WD"}</definedName>
    <definedName name="장" hidden="1">{#N/A,#N/A,FALSE,"단축1";#N/A,#N/A,FALSE,"단축2";#N/A,#N/A,FALSE,"단축3";#N/A,#N/A,FALSE,"장축";#N/A,#N/A,FALSE,"4WD"}</definedName>
    <definedName name="장기" localSheetId="6">#REF!</definedName>
    <definedName name="장기">#REF!</definedName>
    <definedName name="장기투자.94.BB">#REF!</definedName>
    <definedName name="장민ㄹ" localSheetId="7" hidden="1">{#N/A,#N/A,FALSE,"단축1";#N/A,#N/A,FALSE,"단축2";#N/A,#N/A,FALSE,"단축3";#N/A,#N/A,FALSE,"장축";#N/A,#N/A,FALSE,"4WD"}</definedName>
    <definedName name="장민ㄹ" localSheetId="16" hidden="1">{#N/A,#N/A,FALSE,"단축1";#N/A,#N/A,FALSE,"단축2";#N/A,#N/A,FALSE,"단축3";#N/A,#N/A,FALSE,"장축";#N/A,#N/A,FALSE,"4WD"}</definedName>
    <definedName name="장민ㄹ" localSheetId="17" hidden="1">{#N/A,#N/A,FALSE,"단축1";#N/A,#N/A,FALSE,"단축2";#N/A,#N/A,FALSE,"단축3";#N/A,#N/A,FALSE,"장축";#N/A,#N/A,FALSE,"4WD"}</definedName>
    <definedName name="장민ㄹ" localSheetId="13" hidden="1">{#N/A,#N/A,FALSE,"단축1";#N/A,#N/A,FALSE,"단축2";#N/A,#N/A,FALSE,"단축3";#N/A,#N/A,FALSE,"장축";#N/A,#N/A,FALSE,"4WD"}</definedName>
    <definedName name="장민ㄹ" localSheetId="14" hidden="1">{#N/A,#N/A,FALSE,"단축1";#N/A,#N/A,FALSE,"단축2";#N/A,#N/A,FALSE,"단축3";#N/A,#N/A,FALSE,"장축";#N/A,#N/A,FALSE,"4WD"}</definedName>
    <definedName name="장민ㄹ" localSheetId="15" hidden="1">{#N/A,#N/A,FALSE,"단축1";#N/A,#N/A,FALSE,"단축2";#N/A,#N/A,FALSE,"단축3";#N/A,#N/A,FALSE,"장축";#N/A,#N/A,FALSE,"4WD"}</definedName>
    <definedName name="장민ㄹ" hidden="1">{#N/A,#N/A,FALSE,"단축1";#N/A,#N/A,FALSE,"단축2";#N/A,#N/A,FALSE,"단축3";#N/A,#N/A,FALSE,"장축";#N/A,#N/A,FALSE,"4WD"}</definedName>
    <definedName name="장비순" localSheetId="6">#REF!</definedName>
    <definedName name="장비순">#REF!</definedName>
    <definedName name="장비효율">[4]계산정보!#REF!</definedName>
    <definedName name="장연주">#REF!</definedName>
    <definedName name="장중혁" localSheetId="7">{"XLSHEET.XLA"}</definedName>
    <definedName name="장중혁" localSheetId="16">{"XLSHEET.XLA"}</definedName>
    <definedName name="장중혁" localSheetId="17">{"XLSHEET.XLA"}</definedName>
    <definedName name="장중혁" localSheetId="13">{"XLSHEET.XLA"}</definedName>
    <definedName name="장중혁" localSheetId="14">{"XLSHEET.XLA"}</definedName>
    <definedName name="장중혁" localSheetId="15">{"XLSHEET.XLA"}</definedName>
    <definedName name="장중혁">{"XLSHEET.XLA"}</definedName>
    <definedName name="장탈착비">#REF!</definedName>
    <definedName name="장호대" localSheetId="7" hidden="1">{#N/A,#N/A,FALSE,"단축1";#N/A,#N/A,FALSE,"단축2";#N/A,#N/A,FALSE,"단축3";#N/A,#N/A,FALSE,"장축";#N/A,#N/A,FALSE,"4WD"}</definedName>
    <definedName name="장호대" localSheetId="16" hidden="1">{#N/A,#N/A,FALSE,"단축1";#N/A,#N/A,FALSE,"단축2";#N/A,#N/A,FALSE,"단축3";#N/A,#N/A,FALSE,"장축";#N/A,#N/A,FALSE,"4WD"}</definedName>
    <definedName name="장호대" localSheetId="17" hidden="1">{#N/A,#N/A,FALSE,"단축1";#N/A,#N/A,FALSE,"단축2";#N/A,#N/A,FALSE,"단축3";#N/A,#N/A,FALSE,"장축";#N/A,#N/A,FALSE,"4WD"}</definedName>
    <definedName name="장호대" localSheetId="13" hidden="1">{#N/A,#N/A,FALSE,"단축1";#N/A,#N/A,FALSE,"단축2";#N/A,#N/A,FALSE,"단축3";#N/A,#N/A,FALSE,"장축";#N/A,#N/A,FALSE,"4WD"}</definedName>
    <definedName name="장호대" localSheetId="14" hidden="1">{#N/A,#N/A,FALSE,"단축1";#N/A,#N/A,FALSE,"단축2";#N/A,#N/A,FALSE,"단축3";#N/A,#N/A,FALSE,"장축";#N/A,#N/A,FALSE,"4WD"}</definedName>
    <definedName name="장호대" localSheetId="15" hidden="1">{#N/A,#N/A,FALSE,"단축1";#N/A,#N/A,FALSE,"단축2";#N/A,#N/A,FALSE,"단축3";#N/A,#N/A,FALSE,"장축";#N/A,#N/A,FALSE,"4WD"}</definedName>
    <definedName name="장호대" hidden="1">{#N/A,#N/A,FALSE,"단축1";#N/A,#N/A,FALSE,"단축2";#N/A,#N/A,FALSE,"단축3";#N/A,#N/A,FALSE,"장축";#N/A,#N/A,FALSE,"4WD"}</definedName>
    <definedName name="잦" localSheetId="7">BlankMacro1</definedName>
    <definedName name="잦" localSheetId="16">BlankMacro1</definedName>
    <definedName name="잦" localSheetId="17">BlankMacro1</definedName>
    <definedName name="잦" localSheetId="10">BlankMacro1</definedName>
    <definedName name="잦" localSheetId="8">BlankMacro1</definedName>
    <definedName name="잦" localSheetId="0">BlankMacro1</definedName>
    <definedName name="잦" localSheetId="13">BlankMacro1</definedName>
    <definedName name="잦" localSheetId="14">BlankMacro1</definedName>
    <definedName name="잦" localSheetId="11">BlankMacro1</definedName>
    <definedName name="잦" localSheetId="15">BlankMacro1</definedName>
    <definedName name="잦">BlankMacro1</definedName>
    <definedName name="잧" localSheetId="7">BlankMacro1</definedName>
    <definedName name="잧" localSheetId="16">BlankMacro1</definedName>
    <definedName name="잧" localSheetId="17">BlankMacro1</definedName>
    <definedName name="잧" localSheetId="10">BlankMacro1</definedName>
    <definedName name="잧" localSheetId="8">BlankMacro1</definedName>
    <definedName name="잧" localSheetId="0">BlankMacro1</definedName>
    <definedName name="잧" localSheetId="13">BlankMacro1</definedName>
    <definedName name="잧" localSheetId="14">BlankMacro1</definedName>
    <definedName name="잧" localSheetId="11">BlankMacro1</definedName>
    <definedName name="잧" localSheetId="15">BlankMacro1</definedName>
    <definedName name="잧">BlankMacro1</definedName>
    <definedName name="잩" localSheetId="7">BlankMacro1</definedName>
    <definedName name="잩" localSheetId="16">BlankMacro1</definedName>
    <definedName name="잩" localSheetId="17">BlankMacro1</definedName>
    <definedName name="잩" localSheetId="10">BlankMacro1</definedName>
    <definedName name="잩" localSheetId="8">BlankMacro1</definedName>
    <definedName name="잩" localSheetId="0">BlankMacro1</definedName>
    <definedName name="잩" localSheetId="13">BlankMacro1</definedName>
    <definedName name="잩" localSheetId="14">BlankMacro1</definedName>
    <definedName name="잩" localSheetId="11">BlankMacro1</definedName>
    <definedName name="잩" localSheetId="15">BlankMacro1</definedName>
    <definedName name="잩">BlankMacro1</definedName>
    <definedName name="잪" localSheetId="7">BlankMacro1</definedName>
    <definedName name="잪" localSheetId="16">BlankMacro1</definedName>
    <definedName name="잪" localSheetId="17">BlankMacro1</definedName>
    <definedName name="잪" localSheetId="10">BlankMacro1</definedName>
    <definedName name="잪" localSheetId="8">BlankMacro1</definedName>
    <definedName name="잪" localSheetId="0">BlankMacro1</definedName>
    <definedName name="잪" localSheetId="13">BlankMacro1</definedName>
    <definedName name="잪" localSheetId="14">BlankMacro1</definedName>
    <definedName name="잪" localSheetId="11">BlankMacro1</definedName>
    <definedName name="잪" localSheetId="15">BlankMacro1</definedName>
    <definedName name="잪">BlankMacro1</definedName>
    <definedName name="잫" localSheetId="7">BlankMacro1</definedName>
    <definedName name="잫" localSheetId="16">BlankMacro1</definedName>
    <definedName name="잫" localSheetId="17">BlankMacro1</definedName>
    <definedName name="잫" localSheetId="10">BlankMacro1</definedName>
    <definedName name="잫" localSheetId="8">BlankMacro1</definedName>
    <definedName name="잫" localSheetId="0">BlankMacro1</definedName>
    <definedName name="잫" localSheetId="13">BlankMacro1</definedName>
    <definedName name="잫" localSheetId="14">BlankMacro1</definedName>
    <definedName name="잫" localSheetId="11">BlankMacro1</definedName>
    <definedName name="잫" localSheetId="15">BlankMacro1</definedName>
    <definedName name="잫">BlankMacro1</definedName>
    <definedName name="재고1" localSheetId="7">#REF!</definedName>
    <definedName name="재고1">#REF!</definedName>
    <definedName name="재고2" localSheetId="7">#REF!</definedName>
    <definedName name="재고2">#REF!</definedName>
    <definedName name="재고관리" localSheetId="7" hidden="1">{#N/A,#N/A,TRUE,"Y생산";#N/A,#N/A,TRUE,"Y판매";#N/A,#N/A,TRUE,"Y총물량";#N/A,#N/A,TRUE,"Y능력";#N/A,#N/A,TRUE,"YKD"}</definedName>
    <definedName name="재고관리" localSheetId="16" hidden="1">{#N/A,#N/A,TRUE,"Y생산";#N/A,#N/A,TRUE,"Y판매";#N/A,#N/A,TRUE,"Y총물량";#N/A,#N/A,TRUE,"Y능력";#N/A,#N/A,TRUE,"YKD"}</definedName>
    <definedName name="재고관리" localSheetId="17" hidden="1">{#N/A,#N/A,TRUE,"Y생산";#N/A,#N/A,TRUE,"Y판매";#N/A,#N/A,TRUE,"Y총물량";#N/A,#N/A,TRUE,"Y능력";#N/A,#N/A,TRUE,"YKD"}</definedName>
    <definedName name="재고관리" localSheetId="13" hidden="1">{#N/A,#N/A,TRUE,"Y생산";#N/A,#N/A,TRUE,"Y판매";#N/A,#N/A,TRUE,"Y총물량";#N/A,#N/A,TRUE,"Y능력";#N/A,#N/A,TRUE,"YKD"}</definedName>
    <definedName name="재고관리" localSheetId="14" hidden="1">{#N/A,#N/A,TRUE,"Y생산";#N/A,#N/A,TRUE,"Y판매";#N/A,#N/A,TRUE,"Y총물량";#N/A,#N/A,TRUE,"Y능력";#N/A,#N/A,TRUE,"YKD"}</definedName>
    <definedName name="재고관리" localSheetId="15" hidden="1">{#N/A,#N/A,TRUE,"Y생산";#N/A,#N/A,TRUE,"Y판매";#N/A,#N/A,TRUE,"Y총물량";#N/A,#N/A,TRUE,"Y능력";#N/A,#N/A,TRUE,"YKD"}</definedName>
    <definedName name="재고관리" hidden="1">{#N/A,#N/A,TRUE,"Y생산";#N/A,#N/A,TRUE,"Y판매";#N/A,#N/A,TRUE,"Y총물량";#N/A,#N/A,TRUE,"Y능력";#N/A,#N/A,TRUE,"YKD"}</definedName>
    <definedName name="재관">#REF!</definedName>
    <definedName name="재관비">#REF!</definedName>
    <definedName name="재관비율">#REF!</definedName>
    <definedName name="재료" localSheetId="7" hidden="1">{#N/A,#N/A,FALSE,"단축1";#N/A,#N/A,FALSE,"단축2";#N/A,#N/A,FALSE,"단축3";#N/A,#N/A,FALSE,"장축";#N/A,#N/A,FALSE,"4WD"}</definedName>
    <definedName name="재료" localSheetId="16" hidden="1">{#N/A,#N/A,FALSE,"단축1";#N/A,#N/A,FALSE,"단축2";#N/A,#N/A,FALSE,"단축3";#N/A,#N/A,FALSE,"장축";#N/A,#N/A,FALSE,"4WD"}</definedName>
    <definedName name="재료" localSheetId="17" hidden="1">{#N/A,#N/A,FALSE,"단축1";#N/A,#N/A,FALSE,"단축2";#N/A,#N/A,FALSE,"단축3";#N/A,#N/A,FALSE,"장축";#N/A,#N/A,FALSE,"4WD"}</definedName>
    <definedName name="재료" localSheetId="13" hidden="1">{#N/A,#N/A,FALSE,"단축1";#N/A,#N/A,FALSE,"단축2";#N/A,#N/A,FALSE,"단축3";#N/A,#N/A,FALSE,"장축";#N/A,#N/A,FALSE,"4WD"}</definedName>
    <definedName name="재료" localSheetId="14" hidden="1">{#N/A,#N/A,FALSE,"단축1";#N/A,#N/A,FALSE,"단축2";#N/A,#N/A,FALSE,"단축3";#N/A,#N/A,FALSE,"장축";#N/A,#N/A,FALSE,"4WD"}</definedName>
    <definedName name="재료" localSheetId="15" hidden="1">{#N/A,#N/A,FALSE,"단축1";#N/A,#N/A,FALSE,"단축2";#N/A,#N/A,FALSE,"단축3";#N/A,#N/A,FALSE,"장축";#N/A,#N/A,FALSE,"4WD"}</definedName>
    <definedName name="재료" hidden="1">{#N/A,#N/A,FALSE,"단축1";#N/A,#N/A,FALSE,"단축2";#N/A,#N/A,FALSE,"단축3";#N/A,#N/A,FALSE,"장축";#N/A,#N/A,FALSE,"4WD"}</definedName>
    <definedName name="재료단가">[18]INPUT!$D$16</definedName>
    <definedName name="재료비">#REF!</definedName>
    <definedName name="재료비RS" localSheetId="7" hidden="1">{#N/A,#N/A,FALSE,"단축1";#N/A,#N/A,FALSE,"단축2";#N/A,#N/A,FALSE,"단축3";#N/A,#N/A,FALSE,"장축";#N/A,#N/A,FALSE,"4WD"}</definedName>
    <definedName name="재료비RS" localSheetId="16" hidden="1">{#N/A,#N/A,FALSE,"단축1";#N/A,#N/A,FALSE,"단축2";#N/A,#N/A,FALSE,"단축3";#N/A,#N/A,FALSE,"장축";#N/A,#N/A,FALSE,"4WD"}</definedName>
    <definedName name="재료비RS" localSheetId="17" hidden="1">{#N/A,#N/A,FALSE,"단축1";#N/A,#N/A,FALSE,"단축2";#N/A,#N/A,FALSE,"단축3";#N/A,#N/A,FALSE,"장축";#N/A,#N/A,FALSE,"4WD"}</definedName>
    <definedName name="재료비RS" localSheetId="13" hidden="1">{#N/A,#N/A,FALSE,"단축1";#N/A,#N/A,FALSE,"단축2";#N/A,#N/A,FALSE,"단축3";#N/A,#N/A,FALSE,"장축";#N/A,#N/A,FALSE,"4WD"}</definedName>
    <definedName name="재료비RS" localSheetId="14" hidden="1">{#N/A,#N/A,FALSE,"단축1";#N/A,#N/A,FALSE,"단축2";#N/A,#N/A,FALSE,"단축3";#N/A,#N/A,FALSE,"장축";#N/A,#N/A,FALSE,"4WD"}</definedName>
    <definedName name="재료비RS" localSheetId="15" hidden="1">{#N/A,#N/A,FALSE,"단축1";#N/A,#N/A,FALSE,"단축2";#N/A,#N/A,FALSE,"단축3";#N/A,#N/A,FALSE,"장축";#N/A,#N/A,FALSE,"4WD"}</definedName>
    <definedName name="재료비RS" hidden="1">{#N/A,#N/A,FALSE,"단축1";#N/A,#N/A,FALSE,"단축2";#N/A,#N/A,FALSE,"단축3";#N/A,#N/A,FALSE,"장축";#N/A,#N/A,FALSE,"4WD"}</definedName>
    <definedName name="재료비계">#REF!</definedName>
    <definedName name="재정">#REF!</definedName>
    <definedName name="재질">#REF!</definedName>
    <definedName name="재질LIST">[4]계산정보!#REF!</definedName>
    <definedName name="재질명">#REF!</definedName>
    <definedName name="재털이" localSheetId="13">[6]!재털이</definedName>
    <definedName name="재털이">[7]!재털이</definedName>
    <definedName name="재평가" localSheetId="7">[0]!BlankMacro1</definedName>
    <definedName name="재평가" localSheetId="16">[0]!BlankMacro1</definedName>
    <definedName name="재평가" localSheetId="17">[0]!BlankMacro1</definedName>
    <definedName name="재평가" localSheetId="10">[0]!BlankMacro1</definedName>
    <definedName name="재평가" localSheetId="8">[0]!BlankMacro1</definedName>
    <definedName name="재평가" localSheetId="0">[0]!BlankMacro1</definedName>
    <definedName name="재평가" localSheetId="13">[0]!BlankMacro1</definedName>
    <definedName name="재평가" localSheetId="14">[0]!BlankMacro1</definedName>
    <definedName name="재평가" localSheetId="11">[0]!BlankMacro1</definedName>
    <definedName name="재평가" localSheetId="15">[0]!BlankMacro1</definedName>
    <definedName name="재평가">[0]!BlankMacro1</definedName>
    <definedName name="쟈ㅜ" localSheetId="7" hidden="1">{#N/A,#N/A,FALSE,"신규dep";#N/A,#N/A,FALSE,"신규dep-금형상각후";#N/A,#N/A,FALSE,"신규dep-연구비상각후";#N/A,#N/A,FALSE,"신규dep-기계,공구상각후"}</definedName>
    <definedName name="쟈ㅜ" localSheetId="16" hidden="1">{#N/A,#N/A,FALSE,"신규dep";#N/A,#N/A,FALSE,"신규dep-금형상각후";#N/A,#N/A,FALSE,"신규dep-연구비상각후";#N/A,#N/A,FALSE,"신규dep-기계,공구상각후"}</definedName>
    <definedName name="쟈ㅜ" localSheetId="17" hidden="1">{#N/A,#N/A,FALSE,"신규dep";#N/A,#N/A,FALSE,"신규dep-금형상각후";#N/A,#N/A,FALSE,"신규dep-연구비상각후";#N/A,#N/A,FALSE,"신규dep-기계,공구상각후"}</definedName>
    <definedName name="쟈ㅜ" localSheetId="13" hidden="1">{#N/A,#N/A,FALSE,"신규dep";#N/A,#N/A,FALSE,"신규dep-금형상각후";#N/A,#N/A,FALSE,"신규dep-연구비상각후";#N/A,#N/A,FALSE,"신규dep-기계,공구상각후"}</definedName>
    <definedName name="쟈ㅜ" localSheetId="14" hidden="1">{#N/A,#N/A,FALSE,"신규dep";#N/A,#N/A,FALSE,"신규dep-금형상각후";#N/A,#N/A,FALSE,"신규dep-연구비상각후";#N/A,#N/A,FALSE,"신규dep-기계,공구상각후"}</definedName>
    <definedName name="쟈ㅜ" localSheetId="15" hidden="1">{#N/A,#N/A,FALSE,"신규dep";#N/A,#N/A,FALSE,"신규dep-금형상각후";#N/A,#N/A,FALSE,"신규dep-연구비상각후";#N/A,#N/A,FALSE,"신규dep-기계,공구상각후"}</definedName>
    <definedName name="쟈ㅜ" hidden="1">{#N/A,#N/A,FALSE,"신규dep";#N/A,#N/A,FALSE,"신규dep-금형상각후";#N/A,#N/A,FALSE,"신규dep-연구비상각후";#N/A,#N/A,FALSE,"신규dep-기계,공구상각후"}</definedName>
    <definedName name="저아">#REF!</definedName>
    <definedName name="저쩌구" localSheetId="6">#REF!</definedName>
    <definedName name="저쩌구">#REF!</definedName>
    <definedName name="적" localSheetId="7">BlankMacro1</definedName>
    <definedName name="적" localSheetId="16">BlankMacro1</definedName>
    <definedName name="적" localSheetId="17">BlankMacro1</definedName>
    <definedName name="적" localSheetId="10">BlankMacro1</definedName>
    <definedName name="적" localSheetId="8">BlankMacro1</definedName>
    <definedName name="적" localSheetId="0">BlankMacro1</definedName>
    <definedName name="적" localSheetId="13">BlankMacro1</definedName>
    <definedName name="적" localSheetId="14">BlankMacro1</definedName>
    <definedName name="적" localSheetId="11">BlankMacro1</definedName>
    <definedName name="적" localSheetId="15">BlankMacro1</definedName>
    <definedName name="적">BlankMacro1</definedName>
    <definedName name="적용구분" localSheetId="7">#REF!</definedName>
    <definedName name="적용구분">#REF!</definedName>
    <definedName name="적용환율">1.7207</definedName>
    <definedName name="전" localSheetId="7" hidden="1">{#N/A,#N/A,FALSE,"단축1";#N/A,#N/A,FALSE,"단축2";#N/A,#N/A,FALSE,"단축3";#N/A,#N/A,FALSE,"장축";#N/A,#N/A,FALSE,"4WD"}</definedName>
    <definedName name="전" localSheetId="16" hidden="1">{#N/A,#N/A,FALSE,"단축1";#N/A,#N/A,FALSE,"단축2";#N/A,#N/A,FALSE,"단축3";#N/A,#N/A,FALSE,"장축";#N/A,#N/A,FALSE,"4WD"}</definedName>
    <definedName name="전" localSheetId="6" hidden="1">{#N/A,#N/A,FALSE,"신규dep";#N/A,#N/A,FALSE,"신규dep-금형상각후";#N/A,#N/A,FALSE,"신규dep-연구비상각후";#N/A,#N/A,FALSE,"신규dep-기계,공구상각후"}</definedName>
    <definedName name="전" localSheetId="17" hidden="1">{#N/A,#N/A,FALSE,"단축1";#N/A,#N/A,FALSE,"단축2";#N/A,#N/A,FALSE,"단축3";#N/A,#N/A,FALSE,"장축";#N/A,#N/A,FALSE,"4WD"}</definedName>
    <definedName name="전" localSheetId="13" hidden="1">{#N/A,#N/A,FALSE,"신규dep";#N/A,#N/A,FALSE,"신규dep-금형상각후";#N/A,#N/A,FALSE,"신규dep-연구비상각후";#N/A,#N/A,FALSE,"신규dep-기계,공구상각후"}</definedName>
    <definedName name="전" localSheetId="14" hidden="1">{#N/A,#N/A,FALSE,"단축1";#N/A,#N/A,FALSE,"단축2";#N/A,#N/A,FALSE,"단축3";#N/A,#N/A,FALSE,"장축";#N/A,#N/A,FALSE,"4WD"}</definedName>
    <definedName name="전" localSheetId="15" hidden="1">{#N/A,#N/A,FALSE,"단축1";#N/A,#N/A,FALSE,"단축2";#N/A,#N/A,FALSE,"단축3";#N/A,#N/A,FALSE,"장축";#N/A,#N/A,FALSE,"4WD"}</definedName>
    <definedName name="전" hidden="1">{#N/A,#N/A,FALSE,"단축1";#N/A,#N/A,FALSE,"단축2";#N/A,#N/A,FALSE,"단축3";#N/A,#N/A,FALSE,"장축";#N/A,#N/A,FALSE,"4WD"}</definedName>
    <definedName name="전_망">#REF!</definedName>
    <definedName name="전개계획" localSheetId="7" hidden="1">{#N/A,#N/A,FALSE,"단축1";#N/A,#N/A,FALSE,"단축2";#N/A,#N/A,FALSE,"단축3";#N/A,#N/A,FALSE,"장축";#N/A,#N/A,FALSE,"4WD"}</definedName>
    <definedName name="전개계획" localSheetId="16" hidden="1">{#N/A,#N/A,FALSE,"단축1";#N/A,#N/A,FALSE,"단축2";#N/A,#N/A,FALSE,"단축3";#N/A,#N/A,FALSE,"장축";#N/A,#N/A,FALSE,"4WD"}</definedName>
    <definedName name="전개계획" localSheetId="6" hidden="1">{#N/A,#N/A,FALSE,"단축1";#N/A,#N/A,FALSE,"단축2";#N/A,#N/A,FALSE,"단축3";#N/A,#N/A,FALSE,"장축";#N/A,#N/A,FALSE,"4WD"}</definedName>
    <definedName name="전개계획" localSheetId="17" hidden="1">{#N/A,#N/A,FALSE,"단축1";#N/A,#N/A,FALSE,"단축2";#N/A,#N/A,FALSE,"단축3";#N/A,#N/A,FALSE,"장축";#N/A,#N/A,FALSE,"4WD"}</definedName>
    <definedName name="전개계획" localSheetId="13" hidden="1">{#N/A,#N/A,FALSE,"단축1";#N/A,#N/A,FALSE,"단축2";#N/A,#N/A,FALSE,"단축3";#N/A,#N/A,FALSE,"장축";#N/A,#N/A,FALSE,"4WD"}</definedName>
    <definedName name="전개계획" localSheetId="14" hidden="1">{#N/A,#N/A,FALSE,"단축1";#N/A,#N/A,FALSE,"단축2";#N/A,#N/A,FALSE,"단축3";#N/A,#N/A,FALSE,"장축";#N/A,#N/A,FALSE,"4WD"}</definedName>
    <definedName name="전개계획" localSheetId="15" hidden="1">{#N/A,#N/A,FALSE,"단축1";#N/A,#N/A,FALSE,"단축2";#N/A,#N/A,FALSE,"단축3";#N/A,#N/A,FALSE,"장축";#N/A,#N/A,FALSE,"4WD"}</definedName>
    <definedName name="전개계획" hidden="1">{#N/A,#N/A,FALSE,"단축1";#N/A,#N/A,FALSE,"단축2";#N/A,#N/A,FALSE,"단축3";#N/A,#N/A,FALSE,"장축";#N/A,#N/A,FALSE,"4WD"}</definedName>
    <definedName name="전개방안10" localSheetId="7" hidden="1">{#N/A,#N/A,FALSE,"단축1";#N/A,#N/A,FALSE,"단축2";#N/A,#N/A,FALSE,"단축3";#N/A,#N/A,FALSE,"장축";#N/A,#N/A,FALSE,"4WD"}</definedName>
    <definedName name="전개방안10" localSheetId="16" hidden="1">{#N/A,#N/A,FALSE,"단축1";#N/A,#N/A,FALSE,"단축2";#N/A,#N/A,FALSE,"단축3";#N/A,#N/A,FALSE,"장축";#N/A,#N/A,FALSE,"4WD"}</definedName>
    <definedName name="전개방안10" localSheetId="17" hidden="1">{#N/A,#N/A,FALSE,"단축1";#N/A,#N/A,FALSE,"단축2";#N/A,#N/A,FALSE,"단축3";#N/A,#N/A,FALSE,"장축";#N/A,#N/A,FALSE,"4WD"}</definedName>
    <definedName name="전개방안10" localSheetId="13" hidden="1">{#N/A,#N/A,FALSE,"단축1";#N/A,#N/A,FALSE,"단축2";#N/A,#N/A,FALSE,"단축3";#N/A,#N/A,FALSE,"장축";#N/A,#N/A,FALSE,"4WD"}</definedName>
    <definedName name="전개방안10" localSheetId="14" hidden="1">{#N/A,#N/A,FALSE,"단축1";#N/A,#N/A,FALSE,"단축2";#N/A,#N/A,FALSE,"단축3";#N/A,#N/A,FALSE,"장축";#N/A,#N/A,FALSE,"4WD"}</definedName>
    <definedName name="전개방안10" localSheetId="15" hidden="1">{#N/A,#N/A,FALSE,"단축1";#N/A,#N/A,FALSE,"단축2";#N/A,#N/A,FALSE,"단축3";#N/A,#N/A,FALSE,"장축";#N/A,#N/A,FALSE,"4WD"}</definedName>
    <definedName name="전개방안10" hidden="1">{#N/A,#N/A,FALSE,"단축1";#N/A,#N/A,FALSE,"단축2";#N/A,#N/A,FALSE,"단축3";#N/A,#N/A,FALSE,"장축";#N/A,#N/A,FALSE,"4WD"}</definedName>
    <definedName name="전개방안2" localSheetId="7" hidden="1">{#N/A,#N/A,FALSE,"단축1";#N/A,#N/A,FALSE,"단축2";#N/A,#N/A,FALSE,"단축3";#N/A,#N/A,FALSE,"장축";#N/A,#N/A,FALSE,"4WD"}</definedName>
    <definedName name="전개방안2" localSheetId="16" hidden="1">{#N/A,#N/A,FALSE,"단축1";#N/A,#N/A,FALSE,"단축2";#N/A,#N/A,FALSE,"단축3";#N/A,#N/A,FALSE,"장축";#N/A,#N/A,FALSE,"4WD"}</definedName>
    <definedName name="전개방안2" localSheetId="6" hidden="1">{#N/A,#N/A,FALSE,"단축1";#N/A,#N/A,FALSE,"단축2";#N/A,#N/A,FALSE,"단축3";#N/A,#N/A,FALSE,"장축";#N/A,#N/A,FALSE,"4WD"}</definedName>
    <definedName name="전개방안2" localSheetId="17" hidden="1">{#N/A,#N/A,FALSE,"단축1";#N/A,#N/A,FALSE,"단축2";#N/A,#N/A,FALSE,"단축3";#N/A,#N/A,FALSE,"장축";#N/A,#N/A,FALSE,"4WD"}</definedName>
    <definedName name="전개방안2" localSheetId="13" hidden="1">{#N/A,#N/A,FALSE,"단축1";#N/A,#N/A,FALSE,"단축2";#N/A,#N/A,FALSE,"단축3";#N/A,#N/A,FALSE,"장축";#N/A,#N/A,FALSE,"4WD"}</definedName>
    <definedName name="전개방안2" localSheetId="14" hidden="1">{#N/A,#N/A,FALSE,"단축1";#N/A,#N/A,FALSE,"단축2";#N/A,#N/A,FALSE,"단축3";#N/A,#N/A,FALSE,"장축";#N/A,#N/A,FALSE,"4WD"}</definedName>
    <definedName name="전개방안2" localSheetId="15" hidden="1">{#N/A,#N/A,FALSE,"단축1";#N/A,#N/A,FALSE,"단축2";#N/A,#N/A,FALSE,"단축3";#N/A,#N/A,FALSE,"장축";#N/A,#N/A,FALSE,"4WD"}</definedName>
    <definedName name="전개방안2" hidden="1">{#N/A,#N/A,FALSE,"단축1";#N/A,#N/A,FALSE,"단축2";#N/A,#N/A,FALSE,"단축3";#N/A,#N/A,FALSE,"장축";#N/A,#N/A,FALSE,"4WD"}</definedName>
    <definedName name="전개방안3" localSheetId="7" hidden="1">{#N/A,#N/A,FALSE,"단축1";#N/A,#N/A,FALSE,"단축2";#N/A,#N/A,FALSE,"단축3";#N/A,#N/A,FALSE,"장축";#N/A,#N/A,FALSE,"4WD"}</definedName>
    <definedName name="전개방안3" localSheetId="16" hidden="1">{#N/A,#N/A,FALSE,"단축1";#N/A,#N/A,FALSE,"단축2";#N/A,#N/A,FALSE,"단축3";#N/A,#N/A,FALSE,"장축";#N/A,#N/A,FALSE,"4WD"}</definedName>
    <definedName name="전개방안3" localSheetId="6" hidden="1">{#N/A,#N/A,FALSE,"단축1";#N/A,#N/A,FALSE,"단축2";#N/A,#N/A,FALSE,"단축3";#N/A,#N/A,FALSE,"장축";#N/A,#N/A,FALSE,"4WD"}</definedName>
    <definedName name="전개방안3" localSheetId="17" hidden="1">{#N/A,#N/A,FALSE,"단축1";#N/A,#N/A,FALSE,"단축2";#N/A,#N/A,FALSE,"단축3";#N/A,#N/A,FALSE,"장축";#N/A,#N/A,FALSE,"4WD"}</definedName>
    <definedName name="전개방안3" localSheetId="13" hidden="1">{#N/A,#N/A,FALSE,"단축1";#N/A,#N/A,FALSE,"단축2";#N/A,#N/A,FALSE,"단축3";#N/A,#N/A,FALSE,"장축";#N/A,#N/A,FALSE,"4WD"}</definedName>
    <definedName name="전개방안3" localSheetId="14" hidden="1">{#N/A,#N/A,FALSE,"단축1";#N/A,#N/A,FALSE,"단축2";#N/A,#N/A,FALSE,"단축3";#N/A,#N/A,FALSE,"장축";#N/A,#N/A,FALSE,"4WD"}</definedName>
    <definedName name="전개방안3" localSheetId="15" hidden="1">{#N/A,#N/A,FALSE,"단축1";#N/A,#N/A,FALSE,"단축2";#N/A,#N/A,FALSE,"단축3";#N/A,#N/A,FALSE,"장축";#N/A,#N/A,FALSE,"4WD"}</definedName>
    <definedName name="전개방안3" hidden="1">{#N/A,#N/A,FALSE,"단축1";#N/A,#N/A,FALSE,"단축2";#N/A,#N/A,FALSE,"단축3";#N/A,#N/A,FALSE,"장축";#N/A,#N/A,FALSE,"4WD"}</definedName>
    <definedName name="전개방안4" localSheetId="7" hidden="1">{#N/A,#N/A,FALSE,"단축1";#N/A,#N/A,FALSE,"단축2";#N/A,#N/A,FALSE,"단축3";#N/A,#N/A,FALSE,"장축";#N/A,#N/A,FALSE,"4WD"}</definedName>
    <definedName name="전개방안4" localSheetId="16" hidden="1">{#N/A,#N/A,FALSE,"단축1";#N/A,#N/A,FALSE,"단축2";#N/A,#N/A,FALSE,"단축3";#N/A,#N/A,FALSE,"장축";#N/A,#N/A,FALSE,"4WD"}</definedName>
    <definedName name="전개방안4" localSheetId="6" hidden="1">{#N/A,#N/A,FALSE,"단축1";#N/A,#N/A,FALSE,"단축2";#N/A,#N/A,FALSE,"단축3";#N/A,#N/A,FALSE,"장축";#N/A,#N/A,FALSE,"4WD"}</definedName>
    <definedName name="전개방안4" localSheetId="17" hidden="1">{#N/A,#N/A,FALSE,"단축1";#N/A,#N/A,FALSE,"단축2";#N/A,#N/A,FALSE,"단축3";#N/A,#N/A,FALSE,"장축";#N/A,#N/A,FALSE,"4WD"}</definedName>
    <definedName name="전개방안4" localSheetId="13" hidden="1">{#N/A,#N/A,FALSE,"단축1";#N/A,#N/A,FALSE,"단축2";#N/A,#N/A,FALSE,"단축3";#N/A,#N/A,FALSE,"장축";#N/A,#N/A,FALSE,"4WD"}</definedName>
    <definedName name="전개방안4" localSheetId="14" hidden="1">{#N/A,#N/A,FALSE,"단축1";#N/A,#N/A,FALSE,"단축2";#N/A,#N/A,FALSE,"단축3";#N/A,#N/A,FALSE,"장축";#N/A,#N/A,FALSE,"4WD"}</definedName>
    <definedName name="전개방안4" localSheetId="15" hidden="1">{#N/A,#N/A,FALSE,"단축1";#N/A,#N/A,FALSE,"단축2";#N/A,#N/A,FALSE,"단축3";#N/A,#N/A,FALSE,"장축";#N/A,#N/A,FALSE,"4WD"}</definedName>
    <definedName name="전개방안4" hidden="1">{#N/A,#N/A,FALSE,"단축1";#N/A,#N/A,FALSE,"단축2";#N/A,#N/A,FALSE,"단축3";#N/A,#N/A,FALSE,"장축";#N/A,#N/A,FALSE,"4WD"}</definedName>
    <definedName name="전결권자">#REF!</definedName>
    <definedName name="전공장간접" localSheetId="7" hidden="1">{#N/A,#N/A,TRUE,"Y생산";#N/A,#N/A,TRUE,"Y판매";#N/A,#N/A,TRUE,"Y총물량";#N/A,#N/A,TRUE,"Y능력";#N/A,#N/A,TRUE,"YKD"}</definedName>
    <definedName name="전공장간접" localSheetId="16" hidden="1">{#N/A,#N/A,TRUE,"Y생산";#N/A,#N/A,TRUE,"Y판매";#N/A,#N/A,TRUE,"Y총물량";#N/A,#N/A,TRUE,"Y능력";#N/A,#N/A,TRUE,"YKD"}</definedName>
    <definedName name="전공장간접" localSheetId="6" hidden="1">{#N/A,#N/A,TRUE,"Y생산";#N/A,#N/A,TRUE,"Y판매";#N/A,#N/A,TRUE,"Y총물량";#N/A,#N/A,TRUE,"Y능력";#N/A,#N/A,TRUE,"YKD"}</definedName>
    <definedName name="전공장간접" localSheetId="17" hidden="1">{#N/A,#N/A,TRUE,"Y생산";#N/A,#N/A,TRUE,"Y판매";#N/A,#N/A,TRUE,"Y총물량";#N/A,#N/A,TRUE,"Y능력";#N/A,#N/A,TRUE,"YKD"}</definedName>
    <definedName name="전공장간접" localSheetId="13" hidden="1">{#N/A,#N/A,TRUE,"Y생산";#N/A,#N/A,TRUE,"Y판매";#N/A,#N/A,TRUE,"Y총물량";#N/A,#N/A,TRUE,"Y능력";#N/A,#N/A,TRUE,"YKD"}</definedName>
    <definedName name="전공장간접" localSheetId="14" hidden="1">{#N/A,#N/A,TRUE,"Y생산";#N/A,#N/A,TRUE,"Y판매";#N/A,#N/A,TRUE,"Y총물량";#N/A,#N/A,TRUE,"Y능력";#N/A,#N/A,TRUE,"YKD"}</definedName>
    <definedName name="전공장간접" localSheetId="15" hidden="1">{#N/A,#N/A,TRUE,"Y생산";#N/A,#N/A,TRUE,"Y판매";#N/A,#N/A,TRUE,"Y총물량";#N/A,#N/A,TRUE,"Y능력";#N/A,#N/A,TRUE,"YKD"}</definedName>
    <definedName name="전공장간접" hidden="1">{#N/A,#N/A,TRUE,"Y생산";#N/A,#N/A,TRUE,"Y판매";#N/A,#N/A,TRUE,"Y총물량";#N/A,#N/A,TRUE,"Y능력";#N/A,#N/A,TRUE,"YKD"}</definedName>
    <definedName name="전동장비" localSheetId="6">#REF!</definedName>
    <definedName name="전동장비">#REF!</definedName>
    <definedName name="전략">#REF!</definedName>
    <definedName name="전략1">#REF!</definedName>
    <definedName name="전략구매">#N/A</definedName>
    <definedName name="전략기획" localSheetId="7" hidden="1">{"컬러",#N/A,FALSE,"표지";"컬러",#N/A,FALSE,"조직1";"컬러",#N/A,FALSE,"인원1";"컬러",#N/A,FALSE,"노무비1";"컬러",#N/A,FALSE,"손익1";"컬러",#N/A,FALSE,"손익2";"컬러",#N/A,FALSE,"관리체계";"컬러",#N/A,FALSE,"직수출";"컬러",#N/A,FALSE,"개발";"컬러",#N/A,FALSE,"품질1";"컬러",#N/A,FALSE,"품질2"}</definedName>
    <definedName name="전략기획" localSheetId="16" hidden="1">{"컬러",#N/A,FALSE,"표지";"컬러",#N/A,FALSE,"조직1";"컬러",#N/A,FALSE,"인원1";"컬러",#N/A,FALSE,"노무비1";"컬러",#N/A,FALSE,"손익1";"컬러",#N/A,FALSE,"손익2";"컬러",#N/A,FALSE,"관리체계";"컬러",#N/A,FALSE,"직수출";"컬러",#N/A,FALSE,"개발";"컬러",#N/A,FALSE,"품질1";"컬러",#N/A,FALSE,"품질2"}</definedName>
    <definedName name="전략기획" localSheetId="17" hidden="1">{"컬러",#N/A,FALSE,"표지";"컬러",#N/A,FALSE,"조직1";"컬러",#N/A,FALSE,"인원1";"컬러",#N/A,FALSE,"노무비1";"컬러",#N/A,FALSE,"손익1";"컬러",#N/A,FALSE,"손익2";"컬러",#N/A,FALSE,"관리체계";"컬러",#N/A,FALSE,"직수출";"컬러",#N/A,FALSE,"개발";"컬러",#N/A,FALSE,"품질1";"컬러",#N/A,FALSE,"품질2"}</definedName>
    <definedName name="전략기획" localSheetId="13" hidden="1">{"컬러",#N/A,FALSE,"표지";"컬러",#N/A,FALSE,"조직1";"컬러",#N/A,FALSE,"인원1";"컬러",#N/A,FALSE,"노무비1";"컬러",#N/A,FALSE,"손익1";"컬러",#N/A,FALSE,"손익2";"컬러",#N/A,FALSE,"관리체계";"컬러",#N/A,FALSE,"직수출";"컬러",#N/A,FALSE,"개발";"컬러",#N/A,FALSE,"품질1";"컬러",#N/A,FALSE,"품질2"}</definedName>
    <definedName name="전략기획" localSheetId="14" hidden="1">{"컬러",#N/A,FALSE,"표지";"컬러",#N/A,FALSE,"조직1";"컬러",#N/A,FALSE,"인원1";"컬러",#N/A,FALSE,"노무비1";"컬러",#N/A,FALSE,"손익1";"컬러",#N/A,FALSE,"손익2";"컬러",#N/A,FALSE,"관리체계";"컬러",#N/A,FALSE,"직수출";"컬러",#N/A,FALSE,"개발";"컬러",#N/A,FALSE,"품질1";"컬러",#N/A,FALSE,"품질2"}</definedName>
    <definedName name="전략기획" localSheetId="15" hidden="1">{"컬러",#N/A,FALSE,"표지";"컬러",#N/A,FALSE,"조직1";"컬러",#N/A,FALSE,"인원1";"컬러",#N/A,FALSE,"노무비1";"컬러",#N/A,FALSE,"손익1";"컬러",#N/A,FALSE,"손익2";"컬러",#N/A,FALSE,"관리체계";"컬러",#N/A,FALSE,"직수출";"컬러",#N/A,FALSE,"개발";"컬러",#N/A,FALSE,"품질1";"컬러",#N/A,FALSE,"품질2"}</definedName>
    <definedName name="전략기획" hidden="1">{"컬러",#N/A,FALSE,"표지";"컬러",#N/A,FALSE,"조직1";"컬러",#N/A,FALSE,"인원1";"컬러",#N/A,FALSE,"노무비1";"컬러",#N/A,FALSE,"손익1";"컬러",#N/A,FALSE,"손익2";"컬러",#N/A,FALSE,"관리체계";"컬러",#N/A,FALSE,"직수출";"컬러",#N/A,FALSE,"개발";"컬러",#N/A,FALSE,"품질1";"컬러",#N/A,FALSE,"품질2"}</definedName>
    <definedName name="전력값">#REF!</definedName>
    <definedName name="전력단가">[4]계산정보!#REF!</definedName>
    <definedName name="전력부하">#REF!</definedName>
    <definedName name="전력비">#REF!</definedName>
    <definedName name="전문">#REF!</definedName>
    <definedName name="전병호">#REF!</definedName>
    <definedName name="전부" localSheetId="7" hidden="1">{#N/A,#N/A,FALSE,"단축1";#N/A,#N/A,FALSE,"단축2";#N/A,#N/A,FALSE,"단축3";#N/A,#N/A,FALSE,"장축";#N/A,#N/A,FALSE,"4WD"}</definedName>
    <definedName name="전부" localSheetId="16" hidden="1">{#N/A,#N/A,FALSE,"단축1";#N/A,#N/A,FALSE,"단축2";#N/A,#N/A,FALSE,"단축3";#N/A,#N/A,FALSE,"장축";#N/A,#N/A,FALSE,"4WD"}</definedName>
    <definedName name="전부" localSheetId="17" hidden="1">{#N/A,#N/A,FALSE,"단축1";#N/A,#N/A,FALSE,"단축2";#N/A,#N/A,FALSE,"단축3";#N/A,#N/A,FALSE,"장축";#N/A,#N/A,FALSE,"4WD"}</definedName>
    <definedName name="전부" localSheetId="13" hidden="1">{#N/A,#N/A,FALSE,"단축1";#N/A,#N/A,FALSE,"단축2";#N/A,#N/A,FALSE,"단축3";#N/A,#N/A,FALSE,"장축";#N/A,#N/A,FALSE,"4WD"}</definedName>
    <definedName name="전부" localSheetId="14" hidden="1">{#N/A,#N/A,FALSE,"단축1";#N/A,#N/A,FALSE,"단축2";#N/A,#N/A,FALSE,"단축3";#N/A,#N/A,FALSE,"장축";#N/A,#N/A,FALSE,"4WD"}</definedName>
    <definedName name="전부" localSheetId="15" hidden="1">{#N/A,#N/A,FALSE,"단축1";#N/A,#N/A,FALSE,"단축2";#N/A,#N/A,FALSE,"단축3";#N/A,#N/A,FALSE,"장축";#N/A,#N/A,FALSE,"4WD"}</definedName>
    <definedName name="전부" hidden="1">{#N/A,#N/A,FALSE,"단축1";#N/A,#N/A,FALSE,"단축2";#N/A,#N/A,FALSE,"단축3";#N/A,#N/A,FALSE,"장축";#N/A,#N/A,FALSE,"4WD"}</definedName>
    <definedName name="전사" localSheetId="6">#REF!</definedName>
    <definedName name="전사">#REF!</definedName>
    <definedName name="전산VIN">#REF!</definedName>
    <definedName name="전자시">#REF!</definedName>
    <definedName name="전장">#REF!</definedName>
    <definedName name="전장.문">#REF!</definedName>
    <definedName name="전장DOM">#N/A</definedName>
    <definedName name="전차종" localSheetId="7" hidden="1">{#N/A,#N/A,FALSE,"표지";#N/A,#N/A,FALSE,"전제";#N/A,#N/A,FALSE,"대당";#N/A,#N/A,FALSE,"가공비";#N/A,#N/A,FALSE,"재료비";#N/A,#N/A,FALSE,"손익"}</definedName>
    <definedName name="전차종" localSheetId="16" hidden="1">{#N/A,#N/A,FALSE,"표지";#N/A,#N/A,FALSE,"전제";#N/A,#N/A,FALSE,"대당";#N/A,#N/A,FALSE,"가공비";#N/A,#N/A,FALSE,"재료비";#N/A,#N/A,FALSE,"손익"}</definedName>
    <definedName name="전차종" localSheetId="6" hidden="1">{#N/A,#N/A,FALSE,"표지";#N/A,#N/A,FALSE,"전제";#N/A,#N/A,FALSE,"대당";#N/A,#N/A,FALSE,"가공비";#N/A,#N/A,FALSE,"재료비";#N/A,#N/A,FALSE,"손익"}</definedName>
    <definedName name="전차종" localSheetId="17" hidden="1">{#N/A,#N/A,FALSE,"표지";#N/A,#N/A,FALSE,"전제";#N/A,#N/A,FALSE,"대당";#N/A,#N/A,FALSE,"가공비";#N/A,#N/A,FALSE,"재료비";#N/A,#N/A,FALSE,"손익"}</definedName>
    <definedName name="전차종" localSheetId="13" hidden="1">{#N/A,#N/A,FALSE,"표지";#N/A,#N/A,FALSE,"전제";#N/A,#N/A,FALSE,"대당";#N/A,#N/A,FALSE,"가공비";#N/A,#N/A,FALSE,"재료비";#N/A,#N/A,FALSE,"손익"}</definedName>
    <definedName name="전차종" localSheetId="14" hidden="1">{#N/A,#N/A,FALSE,"표지";#N/A,#N/A,FALSE,"전제";#N/A,#N/A,FALSE,"대당";#N/A,#N/A,FALSE,"가공비";#N/A,#N/A,FALSE,"재료비";#N/A,#N/A,FALSE,"손익"}</definedName>
    <definedName name="전차종" localSheetId="15" hidden="1">{#N/A,#N/A,FALSE,"표지";#N/A,#N/A,FALSE,"전제";#N/A,#N/A,FALSE,"대당";#N/A,#N/A,FALSE,"가공비";#N/A,#N/A,FALSE,"재료비";#N/A,#N/A,FALSE,"손익"}</definedName>
    <definedName name="전차종" hidden="1">{#N/A,#N/A,FALSE,"표지";#N/A,#N/A,FALSE,"전제";#N/A,#N/A,FALSE,"대당";#N/A,#N/A,FALSE,"가공비";#N/A,#N/A,FALSE,"재료비";#N/A,#N/A,FALSE,"손익"}</definedName>
    <definedName name="전체" localSheetId="6">#REF!</definedName>
    <definedName name="전체">#REF!</definedName>
    <definedName name="전체1" localSheetId="7" hidden="1">{#N/A,#N/A,FALSE,"단축1";#N/A,#N/A,FALSE,"단축2";#N/A,#N/A,FALSE,"단축3";#N/A,#N/A,FALSE,"장축";#N/A,#N/A,FALSE,"4WD"}</definedName>
    <definedName name="전체1" localSheetId="16" hidden="1">{#N/A,#N/A,FALSE,"단축1";#N/A,#N/A,FALSE,"단축2";#N/A,#N/A,FALSE,"단축3";#N/A,#N/A,FALSE,"장축";#N/A,#N/A,FALSE,"4WD"}</definedName>
    <definedName name="전체1" localSheetId="17" hidden="1">{#N/A,#N/A,FALSE,"단축1";#N/A,#N/A,FALSE,"단축2";#N/A,#N/A,FALSE,"단축3";#N/A,#N/A,FALSE,"장축";#N/A,#N/A,FALSE,"4WD"}</definedName>
    <definedName name="전체1" localSheetId="13" hidden="1">{#N/A,#N/A,FALSE,"단축1";#N/A,#N/A,FALSE,"단축2";#N/A,#N/A,FALSE,"단축3";#N/A,#N/A,FALSE,"장축";#N/A,#N/A,FALSE,"4WD"}</definedName>
    <definedName name="전체1" localSheetId="14" hidden="1">{#N/A,#N/A,FALSE,"단축1";#N/A,#N/A,FALSE,"단축2";#N/A,#N/A,FALSE,"단축3";#N/A,#N/A,FALSE,"장축";#N/A,#N/A,FALSE,"4WD"}</definedName>
    <definedName name="전체1" localSheetId="15" hidden="1">{#N/A,#N/A,FALSE,"단축1";#N/A,#N/A,FALSE,"단축2";#N/A,#N/A,FALSE,"단축3";#N/A,#N/A,FALSE,"장축";#N/A,#N/A,FALSE,"4WD"}</definedName>
    <definedName name="전체1" hidden="1">{#N/A,#N/A,FALSE,"단축1";#N/A,#N/A,FALSE,"단축2";#N/A,#N/A,FALSE,"단축3";#N/A,#N/A,FALSE,"장축";#N/A,#N/A,FALSE,"4WD"}</definedName>
    <definedName name="전체2" localSheetId="7" hidden="1">{#N/A,#N/A,FALSE,"단축1";#N/A,#N/A,FALSE,"단축2";#N/A,#N/A,FALSE,"단축3";#N/A,#N/A,FALSE,"장축";#N/A,#N/A,FALSE,"4WD"}</definedName>
    <definedName name="전체2" localSheetId="16" hidden="1">{#N/A,#N/A,FALSE,"단축1";#N/A,#N/A,FALSE,"단축2";#N/A,#N/A,FALSE,"단축3";#N/A,#N/A,FALSE,"장축";#N/A,#N/A,FALSE,"4WD"}</definedName>
    <definedName name="전체2" localSheetId="6" hidden="1">{#N/A,#N/A,FALSE,"단축1";#N/A,#N/A,FALSE,"단축2";#N/A,#N/A,FALSE,"단축3";#N/A,#N/A,FALSE,"장축";#N/A,#N/A,FALSE,"4WD"}</definedName>
    <definedName name="전체2" localSheetId="17" hidden="1">{#N/A,#N/A,FALSE,"단축1";#N/A,#N/A,FALSE,"단축2";#N/A,#N/A,FALSE,"단축3";#N/A,#N/A,FALSE,"장축";#N/A,#N/A,FALSE,"4WD"}</definedName>
    <definedName name="전체2" localSheetId="13" hidden="1">{#N/A,#N/A,FALSE,"단축1";#N/A,#N/A,FALSE,"단축2";#N/A,#N/A,FALSE,"단축3";#N/A,#N/A,FALSE,"장축";#N/A,#N/A,FALSE,"4WD"}</definedName>
    <definedName name="전체2" localSheetId="14" hidden="1">{#N/A,#N/A,FALSE,"단축1";#N/A,#N/A,FALSE,"단축2";#N/A,#N/A,FALSE,"단축3";#N/A,#N/A,FALSE,"장축";#N/A,#N/A,FALSE,"4WD"}</definedName>
    <definedName name="전체2" localSheetId="15" hidden="1">{#N/A,#N/A,FALSE,"단축1";#N/A,#N/A,FALSE,"단축2";#N/A,#N/A,FALSE,"단축3";#N/A,#N/A,FALSE,"장축";#N/A,#N/A,FALSE,"4WD"}</definedName>
    <definedName name="전체2" hidden="1">{#N/A,#N/A,FALSE,"단축1";#N/A,#N/A,FALSE,"단축2";#N/A,#N/A,FALSE,"단축3";#N/A,#N/A,FALSE,"장축";#N/A,#N/A,FALSE,"4WD"}</definedName>
    <definedName name="전체24" localSheetId="6">#REF!</definedName>
    <definedName name="전체24">#REF!</definedName>
    <definedName name="전체시간">#REF!</definedName>
    <definedName name="전체종합2" localSheetId="7" hidden="1">{#N/A,#N/A,FALSE,"단축1";#N/A,#N/A,FALSE,"단축2";#N/A,#N/A,FALSE,"단축3";#N/A,#N/A,FALSE,"장축";#N/A,#N/A,FALSE,"4WD"}</definedName>
    <definedName name="전체종합2" localSheetId="16" hidden="1">{#N/A,#N/A,FALSE,"단축1";#N/A,#N/A,FALSE,"단축2";#N/A,#N/A,FALSE,"단축3";#N/A,#N/A,FALSE,"장축";#N/A,#N/A,FALSE,"4WD"}</definedName>
    <definedName name="전체종합2" localSheetId="6" hidden="1">{#N/A,#N/A,FALSE,"단축1";#N/A,#N/A,FALSE,"단축2";#N/A,#N/A,FALSE,"단축3";#N/A,#N/A,FALSE,"장축";#N/A,#N/A,FALSE,"4WD"}</definedName>
    <definedName name="전체종합2" localSheetId="17" hidden="1">{#N/A,#N/A,FALSE,"단축1";#N/A,#N/A,FALSE,"단축2";#N/A,#N/A,FALSE,"단축3";#N/A,#N/A,FALSE,"장축";#N/A,#N/A,FALSE,"4WD"}</definedName>
    <definedName name="전체종합2" localSheetId="13" hidden="1">{#N/A,#N/A,FALSE,"단축1";#N/A,#N/A,FALSE,"단축2";#N/A,#N/A,FALSE,"단축3";#N/A,#N/A,FALSE,"장축";#N/A,#N/A,FALSE,"4WD"}</definedName>
    <definedName name="전체종합2" localSheetId="14" hidden="1">{#N/A,#N/A,FALSE,"단축1";#N/A,#N/A,FALSE,"단축2";#N/A,#N/A,FALSE,"단축3";#N/A,#N/A,FALSE,"장축";#N/A,#N/A,FALSE,"4WD"}</definedName>
    <definedName name="전체종합2" localSheetId="15" hidden="1">{#N/A,#N/A,FALSE,"단축1";#N/A,#N/A,FALSE,"단축2";#N/A,#N/A,FALSE,"단축3";#N/A,#N/A,FALSE,"장축";#N/A,#N/A,FALSE,"4WD"}</definedName>
    <definedName name="전체종합2" hidden="1">{#N/A,#N/A,FALSE,"단축1";#N/A,#N/A,FALSE,"단축2";#N/A,#N/A,FALSE,"단축3";#N/A,#N/A,FALSE,"장축";#N/A,#N/A,FALSE,"4WD"}</definedName>
    <definedName name="전체현황" localSheetId="7" hidden="1">{#N/A,#N/A,FALSE,"단축1";#N/A,#N/A,FALSE,"단축2";#N/A,#N/A,FALSE,"단축3";#N/A,#N/A,FALSE,"장축";#N/A,#N/A,FALSE,"4WD"}</definedName>
    <definedName name="전체현황" localSheetId="16" hidden="1">{#N/A,#N/A,FALSE,"단축1";#N/A,#N/A,FALSE,"단축2";#N/A,#N/A,FALSE,"단축3";#N/A,#N/A,FALSE,"장축";#N/A,#N/A,FALSE,"4WD"}</definedName>
    <definedName name="전체현황" localSheetId="6" hidden="1">{#N/A,#N/A,FALSE,"단축1";#N/A,#N/A,FALSE,"단축2";#N/A,#N/A,FALSE,"단축3";#N/A,#N/A,FALSE,"장축";#N/A,#N/A,FALSE,"4WD"}</definedName>
    <definedName name="전체현황" localSheetId="17" hidden="1">{#N/A,#N/A,FALSE,"단축1";#N/A,#N/A,FALSE,"단축2";#N/A,#N/A,FALSE,"단축3";#N/A,#N/A,FALSE,"장축";#N/A,#N/A,FALSE,"4WD"}</definedName>
    <definedName name="전체현황" localSheetId="13" hidden="1">{#N/A,#N/A,FALSE,"단축1";#N/A,#N/A,FALSE,"단축2";#N/A,#N/A,FALSE,"단축3";#N/A,#N/A,FALSE,"장축";#N/A,#N/A,FALSE,"4WD"}</definedName>
    <definedName name="전체현황" localSheetId="14" hidden="1">{#N/A,#N/A,FALSE,"단축1";#N/A,#N/A,FALSE,"단축2";#N/A,#N/A,FALSE,"단축3";#N/A,#N/A,FALSE,"장축";#N/A,#N/A,FALSE,"4WD"}</definedName>
    <definedName name="전체현황" localSheetId="15" hidden="1">{#N/A,#N/A,FALSE,"단축1";#N/A,#N/A,FALSE,"단축2";#N/A,#N/A,FALSE,"단축3";#N/A,#N/A,FALSE,"장축";#N/A,#N/A,FALSE,"4WD"}</definedName>
    <definedName name="전체현황" hidden="1">{#N/A,#N/A,FALSE,"단축1";#N/A,#N/A,FALSE,"단축2";#N/A,#N/A,FALSE,"단축3";#N/A,#N/A,FALSE,"장축";#N/A,#N/A,FALSE,"4WD"}</definedName>
    <definedName name="전체현황1" localSheetId="13">[6]!전체현황1</definedName>
    <definedName name="전체현황1">[7]!전체현황1</definedName>
    <definedName name="전후">'[41]RD제품개발투자비(매가)'!#REF!</definedName>
    <definedName name="전후분석" localSheetId="7" hidden="1">{#N/A,#N/A,FALSE,"단축1";#N/A,#N/A,FALSE,"단축2";#N/A,#N/A,FALSE,"단축3";#N/A,#N/A,FALSE,"장축";#N/A,#N/A,FALSE,"4WD"}</definedName>
    <definedName name="전후분석" localSheetId="16" hidden="1">{#N/A,#N/A,FALSE,"단축1";#N/A,#N/A,FALSE,"단축2";#N/A,#N/A,FALSE,"단축3";#N/A,#N/A,FALSE,"장축";#N/A,#N/A,FALSE,"4WD"}</definedName>
    <definedName name="전후분석" localSheetId="17" hidden="1">{#N/A,#N/A,FALSE,"단축1";#N/A,#N/A,FALSE,"단축2";#N/A,#N/A,FALSE,"단축3";#N/A,#N/A,FALSE,"장축";#N/A,#N/A,FALSE,"4WD"}</definedName>
    <definedName name="전후분석" localSheetId="13" hidden="1">{#N/A,#N/A,FALSE,"단축1";#N/A,#N/A,FALSE,"단축2";#N/A,#N/A,FALSE,"단축3";#N/A,#N/A,FALSE,"장축";#N/A,#N/A,FALSE,"4WD"}</definedName>
    <definedName name="전후분석" localSheetId="14" hidden="1">{#N/A,#N/A,FALSE,"단축1";#N/A,#N/A,FALSE,"단축2";#N/A,#N/A,FALSE,"단축3";#N/A,#N/A,FALSE,"장축";#N/A,#N/A,FALSE,"4WD"}</definedName>
    <definedName name="전후분석" localSheetId="15" hidden="1">{#N/A,#N/A,FALSE,"단축1";#N/A,#N/A,FALSE,"단축2";#N/A,#N/A,FALSE,"단축3";#N/A,#N/A,FALSE,"장축";#N/A,#N/A,FALSE,"4WD"}</definedName>
    <definedName name="전후분석" hidden="1">{#N/A,#N/A,FALSE,"단축1";#N/A,#N/A,FALSE,"단축2";#N/A,#N/A,FALSE,"단축3";#N/A,#N/A,FALSE,"장축";#N/A,#N/A,FALSE,"4WD"}</definedName>
    <definedName name="전후분석2" localSheetId="7" hidden="1">{#N/A,#N/A,FALSE,"단축1";#N/A,#N/A,FALSE,"단축2";#N/A,#N/A,FALSE,"단축3";#N/A,#N/A,FALSE,"장축";#N/A,#N/A,FALSE,"4WD"}</definedName>
    <definedName name="전후분석2" localSheetId="16" hidden="1">{#N/A,#N/A,FALSE,"단축1";#N/A,#N/A,FALSE,"단축2";#N/A,#N/A,FALSE,"단축3";#N/A,#N/A,FALSE,"장축";#N/A,#N/A,FALSE,"4WD"}</definedName>
    <definedName name="전후분석2" localSheetId="17" hidden="1">{#N/A,#N/A,FALSE,"단축1";#N/A,#N/A,FALSE,"단축2";#N/A,#N/A,FALSE,"단축3";#N/A,#N/A,FALSE,"장축";#N/A,#N/A,FALSE,"4WD"}</definedName>
    <definedName name="전후분석2" localSheetId="13" hidden="1">{#N/A,#N/A,FALSE,"단축1";#N/A,#N/A,FALSE,"단축2";#N/A,#N/A,FALSE,"단축3";#N/A,#N/A,FALSE,"장축";#N/A,#N/A,FALSE,"4WD"}</definedName>
    <definedName name="전후분석2" localSheetId="14" hidden="1">{#N/A,#N/A,FALSE,"단축1";#N/A,#N/A,FALSE,"단축2";#N/A,#N/A,FALSE,"단축3";#N/A,#N/A,FALSE,"장축";#N/A,#N/A,FALSE,"4WD"}</definedName>
    <definedName name="전후분석2" localSheetId="15" hidden="1">{#N/A,#N/A,FALSE,"단축1";#N/A,#N/A,FALSE,"단축2";#N/A,#N/A,FALSE,"단축3";#N/A,#N/A,FALSE,"장축";#N/A,#N/A,FALSE,"4WD"}</definedName>
    <definedName name="전후분석2" hidden="1">{#N/A,#N/A,FALSE,"단축1";#N/A,#N/A,FALSE,"단축2";#N/A,#N/A,FALSE,"단축3";#N/A,#N/A,FALSE,"장축";#N/A,#N/A,FALSE,"4WD"}</definedName>
    <definedName name="전후분석을" localSheetId="7" hidden="1">{#N/A,#N/A,FALSE,"단축1";#N/A,#N/A,FALSE,"단축2";#N/A,#N/A,FALSE,"단축3";#N/A,#N/A,FALSE,"장축";#N/A,#N/A,FALSE,"4WD"}</definedName>
    <definedName name="전후분석을" localSheetId="16" hidden="1">{#N/A,#N/A,FALSE,"단축1";#N/A,#N/A,FALSE,"단축2";#N/A,#N/A,FALSE,"단축3";#N/A,#N/A,FALSE,"장축";#N/A,#N/A,FALSE,"4WD"}</definedName>
    <definedName name="전후분석을" localSheetId="17" hidden="1">{#N/A,#N/A,FALSE,"단축1";#N/A,#N/A,FALSE,"단축2";#N/A,#N/A,FALSE,"단축3";#N/A,#N/A,FALSE,"장축";#N/A,#N/A,FALSE,"4WD"}</definedName>
    <definedName name="전후분석을" localSheetId="13" hidden="1">{#N/A,#N/A,FALSE,"단축1";#N/A,#N/A,FALSE,"단축2";#N/A,#N/A,FALSE,"단축3";#N/A,#N/A,FALSE,"장축";#N/A,#N/A,FALSE,"4WD"}</definedName>
    <definedName name="전후분석을" localSheetId="14" hidden="1">{#N/A,#N/A,FALSE,"단축1";#N/A,#N/A,FALSE,"단축2";#N/A,#N/A,FALSE,"단축3";#N/A,#N/A,FALSE,"장축";#N/A,#N/A,FALSE,"4WD"}</definedName>
    <definedName name="전후분석을" localSheetId="15" hidden="1">{#N/A,#N/A,FALSE,"단축1";#N/A,#N/A,FALSE,"단축2";#N/A,#N/A,FALSE,"단축3";#N/A,#N/A,FALSE,"장축";#N/A,#N/A,FALSE,"4WD"}</definedName>
    <definedName name="전후분석을" hidden="1">{#N/A,#N/A,FALSE,"단축1";#N/A,#N/A,FALSE,"단축2";#N/A,#N/A,FALSE,"단축3";#N/A,#N/A,FALSE,"장축";#N/A,#N/A,FALSE,"4WD"}</definedName>
    <definedName name="젇" localSheetId="7">BlankMacro1</definedName>
    <definedName name="젇" localSheetId="16">BlankMacro1</definedName>
    <definedName name="젇" localSheetId="17">BlankMacro1</definedName>
    <definedName name="젇" localSheetId="10">BlankMacro1</definedName>
    <definedName name="젇" localSheetId="8">BlankMacro1</definedName>
    <definedName name="젇" localSheetId="0">BlankMacro1</definedName>
    <definedName name="젇" localSheetId="13">BlankMacro1</definedName>
    <definedName name="젇" localSheetId="14">BlankMacro1</definedName>
    <definedName name="젇" localSheetId="11">BlankMacro1</definedName>
    <definedName name="젇" localSheetId="15">BlankMacro1</definedName>
    <definedName name="젇">BlankMacro1</definedName>
    <definedName name="절감" localSheetId="7" hidden="1">{#N/A,#N/A,FALSE,"단축1";#N/A,#N/A,FALSE,"단축2";#N/A,#N/A,FALSE,"단축3";#N/A,#N/A,FALSE,"장축";#N/A,#N/A,FALSE,"4WD"}</definedName>
    <definedName name="절감" localSheetId="16" hidden="1">{#N/A,#N/A,FALSE,"단축1";#N/A,#N/A,FALSE,"단축2";#N/A,#N/A,FALSE,"단축3";#N/A,#N/A,FALSE,"장축";#N/A,#N/A,FALSE,"4WD"}</definedName>
    <definedName name="절감" localSheetId="17" hidden="1">{#N/A,#N/A,FALSE,"단축1";#N/A,#N/A,FALSE,"단축2";#N/A,#N/A,FALSE,"단축3";#N/A,#N/A,FALSE,"장축";#N/A,#N/A,FALSE,"4WD"}</definedName>
    <definedName name="절감" localSheetId="13" hidden="1">{#N/A,#N/A,FALSE,"단축1";#N/A,#N/A,FALSE,"단축2";#N/A,#N/A,FALSE,"단축3";#N/A,#N/A,FALSE,"장축";#N/A,#N/A,FALSE,"4WD"}</definedName>
    <definedName name="절감" localSheetId="14" hidden="1">{#N/A,#N/A,FALSE,"단축1";#N/A,#N/A,FALSE,"단축2";#N/A,#N/A,FALSE,"단축3";#N/A,#N/A,FALSE,"장축";#N/A,#N/A,FALSE,"4WD"}</definedName>
    <definedName name="절감" localSheetId="15" hidden="1">{#N/A,#N/A,FALSE,"단축1";#N/A,#N/A,FALSE,"단축2";#N/A,#N/A,FALSE,"단축3";#N/A,#N/A,FALSE,"장축";#N/A,#N/A,FALSE,"4WD"}</definedName>
    <definedName name="절감" hidden="1">{#N/A,#N/A,FALSE,"단축1";#N/A,#N/A,FALSE,"단축2";#N/A,#N/A,FALSE,"단축3";#N/A,#N/A,FALSE,"장축";#N/A,#N/A,FALSE,"4WD"}</definedName>
    <definedName name="절감계산2" localSheetId="7" hidden="1">{#N/A,#N/A,FALSE,"단축1";#N/A,#N/A,FALSE,"단축2";#N/A,#N/A,FALSE,"단축3";#N/A,#N/A,FALSE,"장축";#N/A,#N/A,FALSE,"4WD"}</definedName>
    <definedName name="절감계산2" localSheetId="16" hidden="1">{#N/A,#N/A,FALSE,"단축1";#N/A,#N/A,FALSE,"단축2";#N/A,#N/A,FALSE,"단축3";#N/A,#N/A,FALSE,"장축";#N/A,#N/A,FALSE,"4WD"}</definedName>
    <definedName name="절감계산2" localSheetId="17" hidden="1">{#N/A,#N/A,FALSE,"단축1";#N/A,#N/A,FALSE,"단축2";#N/A,#N/A,FALSE,"단축3";#N/A,#N/A,FALSE,"장축";#N/A,#N/A,FALSE,"4WD"}</definedName>
    <definedName name="절감계산2" localSheetId="13" hidden="1">{#N/A,#N/A,FALSE,"단축1";#N/A,#N/A,FALSE,"단축2";#N/A,#N/A,FALSE,"단축3";#N/A,#N/A,FALSE,"장축";#N/A,#N/A,FALSE,"4WD"}</definedName>
    <definedName name="절감계산2" localSheetId="14" hidden="1">{#N/A,#N/A,FALSE,"단축1";#N/A,#N/A,FALSE,"단축2";#N/A,#N/A,FALSE,"단축3";#N/A,#N/A,FALSE,"장축";#N/A,#N/A,FALSE,"4WD"}</definedName>
    <definedName name="절감계산2" localSheetId="15" hidden="1">{#N/A,#N/A,FALSE,"단축1";#N/A,#N/A,FALSE,"단축2";#N/A,#N/A,FALSE,"단축3";#N/A,#N/A,FALSE,"장축";#N/A,#N/A,FALSE,"4WD"}</definedName>
    <definedName name="절감계산2" hidden="1">{#N/A,#N/A,FALSE,"단축1";#N/A,#N/A,FALSE,"단축2";#N/A,#N/A,FALSE,"단축3";#N/A,#N/A,FALSE,"장축";#N/A,#N/A,FALSE,"4WD"}</definedName>
    <definedName name="절기명">#REF!</definedName>
    <definedName name="절대일정" localSheetId="7" hidden="1">{#N/A,#N/A,FALSE,"신규dep";#N/A,#N/A,FALSE,"신규dep-금형상각후";#N/A,#N/A,FALSE,"신규dep-연구비상각후";#N/A,#N/A,FALSE,"신규dep-기계,공구상각후"}</definedName>
    <definedName name="절대일정" localSheetId="16" hidden="1">{#N/A,#N/A,FALSE,"신규dep";#N/A,#N/A,FALSE,"신규dep-금형상각후";#N/A,#N/A,FALSE,"신규dep-연구비상각후";#N/A,#N/A,FALSE,"신규dep-기계,공구상각후"}</definedName>
    <definedName name="절대일정" localSheetId="6" hidden="1">{#N/A,#N/A,FALSE,"신규dep";#N/A,#N/A,FALSE,"신규dep-금형상각후";#N/A,#N/A,FALSE,"신규dep-연구비상각후";#N/A,#N/A,FALSE,"신규dep-기계,공구상각후"}</definedName>
    <definedName name="절대일정" localSheetId="17" hidden="1">{#N/A,#N/A,FALSE,"신규dep";#N/A,#N/A,FALSE,"신규dep-금형상각후";#N/A,#N/A,FALSE,"신규dep-연구비상각후";#N/A,#N/A,FALSE,"신규dep-기계,공구상각후"}</definedName>
    <definedName name="절대일정" localSheetId="13" hidden="1">{#N/A,#N/A,FALSE,"신규dep";#N/A,#N/A,FALSE,"신규dep-금형상각후";#N/A,#N/A,FALSE,"신규dep-연구비상각후";#N/A,#N/A,FALSE,"신규dep-기계,공구상각후"}</definedName>
    <definedName name="절대일정" localSheetId="14" hidden="1">{#N/A,#N/A,FALSE,"신규dep";#N/A,#N/A,FALSE,"신규dep-금형상각후";#N/A,#N/A,FALSE,"신규dep-연구비상각후";#N/A,#N/A,FALSE,"신규dep-기계,공구상각후"}</definedName>
    <definedName name="절대일정" localSheetId="15" hidden="1">{#N/A,#N/A,FALSE,"신규dep";#N/A,#N/A,FALSE,"신규dep-금형상각후";#N/A,#N/A,FALSE,"신규dep-연구비상각후";#N/A,#N/A,FALSE,"신규dep-기계,공구상각후"}</definedName>
    <definedName name="절대일정" hidden="1">{#N/A,#N/A,FALSE,"신규dep";#N/A,#N/A,FALSE,"신규dep-금형상각후";#N/A,#N/A,FALSE,"신규dep-연구비상각후";#N/A,#N/A,FALSE,"신규dep-기계,공구상각후"}</definedName>
    <definedName name="절대일정3" localSheetId="7" hidden="1">{#N/A,#N/A,FALSE,"신규dep";#N/A,#N/A,FALSE,"신규dep-금형상각후";#N/A,#N/A,FALSE,"신규dep-연구비상각후";#N/A,#N/A,FALSE,"신규dep-기계,공구상각후"}</definedName>
    <definedName name="절대일정3" localSheetId="16" hidden="1">{#N/A,#N/A,FALSE,"신규dep";#N/A,#N/A,FALSE,"신규dep-금형상각후";#N/A,#N/A,FALSE,"신규dep-연구비상각후";#N/A,#N/A,FALSE,"신규dep-기계,공구상각후"}</definedName>
    <definedName name="절대일정3" localSheetId="6" hidden="1">{#N/A,#N/A,FALSE,"신규dep";#N/A,#N/A,FALSE,"신규dep-금형상각후";#N/A,#N/A,FALSE,"신규dep-연구비상각후";#N/A,#N/A,FALSE,"신규dep-기계,공구상각후"}</definedName>
    <definedName name="절대일정3" localSheetId="17" hidden="1">{#N/A,#N/A,FALSE,"신규dep";#N/A,#N/A,FALSE,"신규dep-금형상각후";#N/A,#N/A,FALSE,"신규dep-연구비상각후";#N/A,#N/A,FALSE,"신규dep-기계,공구상각후"}</definedName>
    <definedName name="절대일정3" localSheetId="13" hidden="1">{#N/A,#N/A,FALSE,"신규dep";#N/A,#N/A,FALSE,"신규dep-금형상각후";#N/A,#N/A,FALSE,"신규dep-연구비상각후";#N/A,#N/A,FALSE,"신규dep-기계,공구상각후"}</definedName>
    <definedName name="절대일정3" localSheetId="14" hidden="1">{#N/A,#N/A,FALSE,"신규dep";#N/A,#N/A,FALSE,"신규dep-금형상각후";#N/A,#N/A,FALSE,"신규dep-연구비상각후";#N/A,#N/A,FALSE,"신규dep-기계,공구상각후"}</definedName>
    <definedName name="절대일정3" localSheetId="15" hidden="1">{#N/A,#N/A,FALSE,"신규dep";#N/A,#N/A,FALSE,"신규dep-금형상각후";#N/A,#N/A,FALSE,"신규dep-연구비상각후";#N/A,#N/A,FALSE,"신규dep-기계,공구상각후"}</definedName>
    <definedName name="절대일정3" hidden="1">{#N/A,#N/A,FALSE,"신규dep";#N/A,#N/A,FALSE,"신규dep-금형상각후";#N/A,#N/A,FALSE,"신규dep-연구비상각후";#N/A,#N/A,FALSE,"신규dep-기계,공구상각후"}</definedName>
    <definedName name="점소장">#REF!</definedName>
    <definedName name="점호" localSheetId="7" hidden="1">{#N/A,#N/A,FALSE,"단축1";#N/A,#N/A,FALSE,"단축2";#N/A,#N/A,FALSE,"단축3";#N/A,#N/A,FALSE,"장축";#N/A,#N/A,FALSE,"4WD"}</definedName>
    <definedName name="점호" localSheetId="16" hidden="1">{#N/A,#N/A,FALSE,"단축1";#N/A,#N/A,FALSE,"단축2";#N/A,#N/A,FALSE,"단축3";#N/A,#N/A,FALSE,"장축";#N/A,#N/A,FALSE,"4WD"}</definedName>
    <definedName name="점호" localSheetId="6" hidden="1">{#N/A,#N/A,FALSE,"단축1";#N/A,#N/A,FALSE,"단축2";#N/A,#N/A,FALSE,"단축3";#N/A,#N/A,FALSE,"장축";#N/A,#N/A,FALSE,"4WD"}</definedName>
    <definedName name="점호" localSheetId="17" hidden="1">{#N/A,#N/A,FALSE,"단축1";#N/A,#N/A,FALSE,"단축2";#N/A,#N/A,FALSE,"단축3";#N/A,#N/A,FALSE,"장축";#N/A,#N/A,FALSE,"4WD"}</definedName>
    <definedName name="점호" localSheetId="13" hidden="1">{#N/A,#N/A,FALSE,"단축1";#N/A,#N/A,FALSE,"단축2";#N/A,#N/A,FALSE,"단축3";#N/A,#N/A,FALSE,"장축";#N/A,#N/A,FALSE,"4WD"}</definedName>
    <definedName name="점호" localSheetId="14" hidden="1">{#N/A,#N/A,FALSE,"단축1";#N/A,#N/A,FALSE,"단축2";#N/A,#N/A,FALSE,"단축3";#N/A,#N/A,FALSE,"장축";#N/A,#N/A,FALSE,"4WD"}</definedName>
    <definedName name="점호" localSheetId="15" hidden="1">{#N/A,#N/A,FALSE,"단축1";#N/A,#N/A,FALSE,"단축2";#N/A,#N/A,FALSE,"단축3";#N/A,#N/A,FALSE,"장축";#N/A,#N/A,FALSE,"4WD"}</definedName>
    <definedName name="점호" hidden="1">{#N/A,#N/A,FALSE,"단축1";#N/A,#N/A,FALSE,"단축2";#N/A,#N/A,FALSE,"단축3";#N/A,#N/A,FALSE,"장축";#N/A,#N/A,FALSE,"4WD"}</definedName>
    <definedName name="젓" localSheetId="7">BlankMacro1</definedName>
    <definedName name="젓" localSheetId="16">BlankMacro1</definedName>
    <definedName name="젓" localSheetId="17">BlankMacro1</definedName>
    <definedName name="젓" localSheetId="10">BlankMacro1</definedName>
    <definedName name="젓" localSheetId="8">BlankMacro1</definedName>
    <definedName name="젓" localSheetId="0">BlankMacro1</definedName>
    <definedName name="젓" localSheetId="13">BlankMacro1</definedName>
    <definedName name="젓" localSheetId="14">BlankMacro1</definedName>
    <definedName name="젓" localSheetId="11">BlankMacro1</definedName>
    <definedName name="젓" localSheetId="15">BlankMacro1</definedName>
    <definedName name="젓">BlankMacro1</definedName>
    <definedName name="정" localSheetId="7" hidden="1">{#N/A,#N/A,FALSE,"단축1";#N/A,#N/A,FALSE,"단축2";#N/A,#N/A,FALSE,"단축3";#N/A,#N/A,FALSE,"장축";#N/A,#N/A,FALSE,"4WD"}</definedName>
    <definedName name="정" localSheetId="16" hidden="1">{#N/A,#N/A,FALSE,"단축1";#N/A,#N/A,FALSE,"단축2";#N/A,#N/A,FALSE,"단축3";#N/A,#N/A,FALSE,"장축";#N/A,#N/A,FALSE,"4WD"}</definedName>
    <definedName name="정" localSheetId="6" hidden="1">{#N/A,#N/A,TRUE,"Y생산";#N/A,#N/A,TRUE,"Y판매";#N/A,#N/A,TRUE,"Y총물량";#N/A,#N/A,TRUE,"Y능력";#N/A,#N/A,TRUE,"YKD"}</definedName>
    <definedName name="정" localSheetId="17" hidden="1">{#N/A,#N/A,FALSE,"단축1";#N/A,#N/A,FALSE,"단축2";#N/A,#N/A,FALSE,"단축3";#N/A,#N/A,FALSE,"장축";#N/A,#N/A,FALSE,"4WD"}</definedName>
    <definedName name="정" localSheetId="13" hidden="1">{#N/A,#N/A,FALSE,"단축1";#N/A,#N/A,FALSE,"단축2";#N/A,#N/A,FALSE,"단축3";#N/A,#N/A,FALSE,"장축";#N/A,#N/A,FALSE,"4WD"}</definedName>
    <definedName name="정" localSheetId="14" hidden="1">{#N/A,#N/A,FALSE,"단축1";#N/A,#N/A,FALSE,"단축2";#N/A,#N/A,FALSE,"단축3";#N/A,#N/A,FALSE,"장축";#N/A,#N/A,FALSE,"4WD"}</definedName>
    <definedName name="정" localSheetId="15" hidden="1">{#N/A,#N/A,FALSE,"단축1";#N/A,#N/A,FALSE,"단축2";#N/A,#N/A,FALSE,"단축3";#N/A,#N/A,FALSE,"장축";#N/A,#N/A,FALSE,"4WD"}</definedName>
    <definedName name="정" hidden="1">{#N/A,#N/A,FALSE,"단축1";#N/A,#N/A,FALSE,"단축2";#N/A,#N/A,FALSE,"단축3";#N/A,#N/A,FALSE,"장축";#N/A,#N/A,FALSE,"4WD"}</definedName>
    <definedName name="정건" localSheetId="6">#REF!</definedName>
    <definedName name="정건">#REF!</definedName>
    <definedName name="정규이동후" localSheetId="7">[0]!BlankMacro1</definedName>
    <definedName name="정규이동후" localSheetId="16">[0]!BlankMacro1</definedName>
    <definedName name="정규이동후" localSheetId="17">[0]!BlankMacro1</definedName>
    <definedName name="정규이동후" localSheetId="10">[0]!BlankMacro1</definedName>
    <definedName name="정규이동후" localSheetId="8">[0]!BlankMacro1</definedName>
    <definedName name="정규이동후" localSheetId="0">[0]!BlankMacro1</definedName>
    <definedName name="정규이동후" localSheetId="13">[0]!BlankMacro1</definedName>
    <definedName name="정규이동후" localSheetId="14">[0]!BlankMacro1</definedName>
    <definedName name="정규이동후" localSheetId="11">[0]!BlankMacro1</definedName>
    <definedName name="정규이동후" localSheetId="15">[0]!BlankMacro1</definedName>
    <definedName name="정규이동후">[0]!BlankMacro1</definedName>
    <definedName name="정근승" localSheetId="7" hidden="1">{#N/A,#N/A,FALSE,"단축1";#N/A,#N/A,FALSE,"단축2";#N/A,#N/A,FALSE,"단축3";#N/A,#N/A,FALSE,"장축";#N/A,#N/A,FALSE,"4WD"}</definedName>
    <definedName name="정근승" localSheetId="16" hidden="1">{#N/A,#N/A,FALSE,"단축1";#N/A,#N/A,FALSE,"단축2";#N/A,#N/A,FALSE,"단축3";#N/A,#N/A,FALSE,"장축";#N/A,#N/A,FALSE,"4WD"}</definedName>
    <definedName name="정근승" localSheetId="17" hidden="1">{#N/A,#N/A,FALSE,"단축1";#N/A,#N/A,FALSE,"단축2";#N/A,#N/A,FALSE,"단축3";#N/A,#N/A,FALSE,"장축";#N/A,#N/A,FALSE,"4WD"}</definedName>
    <definedName name="정근승" localSheetId="13" hidden="1">{#N/A,#N/A,FALSE,"단축1";#N/A,#N/A,FALSE,"단축2";#N/A,#N/A,FALSE,"단축3";#N/A,#N/A,FALSE,"장축";#N/A,#N/A,FALSE,"4WD"}</definedName>
    <definedName name="정근승" localSheetId="14" hidden="1">{#N/A,#N/A,FALSE,"단축1";#N/A,#N/A,FALSE,"단축2";#N/A,#N/A,FALSE,"단축3";#N/A,#N/A,FALSE,"장축";#N/A,#N/A,FALSE,"4WD"}</definedName>
    <definedName name="정근승" localSheetId="15" hidden="1">{#N/A,#N/A,FALSE,"단축1";#N/A,#N/A,FALSE,"단축2";#N/A,#N/A,FALSE,"단축3";#N/A,#N/A,FALSE,"장축";#N/A,#N/A,FALSE,"4WD"}</definedName>
    <definedName name="정근승" hidden="1">{#N/A,#N/A,FALSE,"단축1";#N/A,#N/A,FALSE,"단축2";#N/A,#N/A,FALSE,"단축3";#N/A,#N/A,FALSE,"장축";#N/A,#N/A,FALSE,"4WD"}</definedName>
    <definedName name="정도">#REF!</definedName>
    <definedName name="정리">#N/A</definedName>
    <definedName name="정민수" localSheetId="7" hidden="1">{#N/A,#N/A,TRUE,"Y생산";#N/A,#N/A,TRUE,"Y판매";#N/A,#N/A,TRUE,"Y총물량";#N/A,#N/A,TRUE,"Y능력";#N/A,#N/A,TRUE,"YKD"}</definedName>
    <definedName name="정민수" localSheetId="16" hidden="1">{#N/A,#N/A,TRUE,"Y생산";#N/A,#N/A,TRUE,"Y판매";#N/A,#N/A,TRUE,"Y총물량";#N/A,#N/A,TRUE,"Y능력";#N/A,#N/A,TRUE,"YKD"}</definedName>
    <definedName name="정민수" localSheetId="6" hidden="1">{#N/A,#N/A,TRUE,"Y생산";#N/A,#N/A,TRUE,"Y판매";#N/A,#N/A,TRUE,"Y총물량";#N/A,#N/A,TRUE,"Y능력";#N/A,#N/A,TRUE,"YKD"}</definedName>
    <definedName name="정민수" localSheetId="17" hidden="1">{#N/A,#N/A,TRUE,"Y생산";#N/A,#N/A,TRUE,"Y판매";#N/A,#N/A,TRUE,"Y총물량";#N/A,#N/A,TRUE,"Y능력";#N/A,#N/A,TRUE,"YKD"}</definedName>
    <definedName name="정민수" localSheetId="13" hidden="1">{#N/A,#N/A,TRUE,"Y생산";#N/A,#N/A,TRUE,"Y판매";#N/A,#N/A,TRUE,"Y총물량";#N/A,#N/A,TRUE,"Y능력";#N/A,#N/A,TRUE,"YKD"}</definedName>
    <definedName name="정민수" localSheetId="14" hidden="1">{#N/A,#N/A,TRUE,"Y생산";#N/A,#N/A,TRUE,"Y판매";#N/A,#N/A,TRUE,"Y총물량";#N/A,#N/A,TRUE,"Y능력";#N/A,#N/A,TRUE,"YKD"}</definedName>
    <definedName name="정민수" localSheetId="15" hidden="1">{#N/A,#N/A,TRUE,"Y생산";#N/A,#N/A,TRUE,"Y판매";#N/A,#N/A,TRUE,"Y총물량";#N/A,#N/A,TRUE,"Y능력";#N/A,#N/A,TRUE,"YKD"}</definedName>
    <definedName name="정민수" hidden="1">{#N/A,#N/A,TRUE,"Y생산";#N/A,#N/A,TRUE,"Y판매";#N/A,#N/A,TRUE,"Y총물량";#N/A,#N/A,TRUE,"Y능력";#N/A,#N/A,TRUE,"YKD"}</definedName>
    <definedName name="정비대수" localSheetId="7" hidden="1">{#N/A,#N/A,FALSE,"인원";#N/A,#N/A,FALSE,"비용2";#N/A,#N/A,FALSE,"비용1";#N/A,#N/A,FALSE,"비용";#N/A,#N/A,FALSE,"보증2";#N/A,#N/A,FALSE,"보증1";#N/A,#N/A,FALSE,"보증";#N/A,#N/A,FALSE,"손익1";#N/A,#N/A,FALSE,"손익";#N/A,#N/A,FALSE,"부서별매출";#N/A,#N/A,FALSE,"매출"}</definedName>
    <definedName name="정비대수" localSheetId="16" hidden="1">{#N/A,#N/A,FALSE,"인원";#N/A,#N/A,FALSE,"비용2";#N/A,#N/A,FALSE,"비용1";#N/A,#N/A,FALSE,"비용";#N/A,#N/A,FALSE,"보증2";#N/A,#N/A,FALSE,"보증1";#N/A,#N/A,FALSE,"보증";#N/A,#N/A,FALSE,"손익1";#N/A,#N/A,FALSE,"손익";#N/A,#N/A,FALSE,"부서별매출";#N/A,#N/A,FALSE,"매출"}</definedName>
    <definedName name="정비대수" localSheetId="17" hidden="1">{#N/A,#N/A,FALSE,"인원";#N/A,#N/A,FALSE,"비용2";#N/A,#N/A,FALSE,"비용1";#N/A,#N/A,FALSE,"비용";#N/A,#N/A,FALSE,"보증2";#N/A,#N/A,FALSE,"보증1";#N/A,#N/A,FALSE,"보증";#N/A,#N/A,FALSE,"손익1";#N/A,#N/A,FALSE,"손익";#N/A,#N/A,FALSE,"부서별매출";#N/A,#N/A,FALSE,"매출"}</definedName>
    <definedName name="정비대수" localSheetId="13" hidden="1">{#N/A,#N/A,FALSE,"인원";#N/A,#N/A,FALSE,"비용2";#N/A,#N/A,FALSE,"비용1";#N/A,#N/A,FALSE,"비용";#N/A,#N/A,FALSE,"보증2";#N/A,#N/A,FALSE,"보증1";#N/A,#N/A,FALSE,"보증";#N/A,#N/A,FALSE,"손익1";#N/A,#N/A,FALSE,"손익";#N/A,#N/A,FALSE,"부서별매출";#N/A,#N/A,FALSE,"매출"}</definedName>
    <definedName name="정비대수" localSheetId="14" hidden="1">{#N/A,#N/A,FALSE,"인원";#N/A,#N/A,FALSE,"비용2";#N/A,#N/A,FALSE,"비용1";#N/A,#N/A,FALSE,"비용";#N/A,#N/A,FALSE,"보증2";#N/A,#N/A,FALSE,"보증1";#N/A,#N/A,FALSE,"보증";#N/A,#N/A,FALSE,"손익1";#N/A,#N/A,FALSE,"손익";#N/A,#N/A,FALSE,"부서별매출";#N/A,#N/A,FALSE,"매출"}</definedName>
    <definedName name="정비대수" localSheetId="15" hidden="1">{#N/A,#N/A,FALSE,"인원";#N/A,#N/A,FALSE,"비용2";#N/A,#N/A,FALSE,"비용1";#N/A,#N/A,FALSE,"비용";#N/A,#N/A,FALSE,"보증2";#N/A,#N/A,FALSE,"보증1";#N/A,#N/A,FALSE,"보증";#N/A,#N/A,FALSE,"손익1";#N/A,#N/A,FALSE,"손익";#N/A,#N/A,FALSE,"부서별매출";#N/A,#N/A,FALSE,"매출"}</definedName>
    <definedName name="정비대수" hidden="1">{#N/A,#N/A,FALSE,"인원";#N/A,#N/A,FALSE,"비용2";#N/A,#N/A,FALSE,"비용1";#N/A,#N/A,FALSE,"비용";#N/A,#N/A,FALSE,"보증2";#N/A,#N/A,FALSE,"보증1";#N/A,#N/A,FALSE,"보증";#N/A,#N/A,FALSE,"손익1";#N/A,#N/A,FALSE,"손익";#N/A,#N/A,FALSE,"부서별매출";#N/A,#N/A,FALSE,"매출"}</definedName>
    <definedName name="정산7">#REF!</definedName>
    <definedName name="정산분">#REF!</definedName>
    <definedName name="정상봉" localSheetId="7">BlankMacro1</definedName>
    <definedName name="정상봉" localSheetId="16">BlankMacro1</definedName>
    <definedName name="정상봉" localSheetId="17">BlankMacro1</definedName>
    <definedName name="정상봉" localSheetId="10">BlankMacro1</definedName>
    <definedName name="정상봉" localSheetId="8">BlankMacro1</definedName>
    <definedName name="정상봉" localSheetId="0">BlankMacro1</definedName>
    <definedName name="정상봉" localSheetId="13">BlankMacro1</definedName>
    <definedName name="정상봉" localSheetId="14">BlankMacro1</definedName>
    <definedName name="정상봉" localSheetId="11">BlankMacro1</definedName>
    <definedName name="정상봉" localSheetId="15">BlankMacro1</definedName>
    <definedName name="정상봉">BlankMacro1</definedName>
    <definedName name="정상욱" localSheetId="7">#REF!</definedName>
    <definedName name="정상욱">#REF!</definedName>
    <definedName name="정수용" localSheetId="7" hidden="1">{#N/A,#N/A,TRUE,"Y생산";#N/A,#N/A,TRUE,"Y판매";#N/A,#N/A,TRUE,"Y총물량";#N/A,#N/A,TRUE,"Y능력";#N/A,#N/A,TRUE,"YKD"}</definedName>
    <definedName name="정수용" localSheetId="16" hidden="1">{#N/A,#N/A,TRUE,"Y생산";#N/A,#N/A,TRUE,"Y판매";#N/A,#N/A,TRUE,"Y총물량";#N/A,#N/A,TRUE,"Y능력";#N/A,#N/A,TRUE,"YKD"}</definedName>
    <definedName name="정수용" localSheetId="6" hidden="1">{#N/A,#N/A,TRUE,"Y생산";#N/A,#N/A,TRUE,"Y판매";#N/A,#N/A,TRUE,"Y총물량";#N/A,#N/A,TRUE,"Y능력";#N/A,#N/A,TRUE,"YKD"}</definedName>
    <definedName name="정수용" localSheetId="17" hidden="1">{#N/A,#N/A,TRUE,"Y생산";#N/A,#N/A,TRUE,"Y판매";#N/A,#N/A,TRUE,"Y총물량";#N/A,#N/A,TRUE,"Y능력";#N/A,#N/A,TRUE,"YKD"}</definedName>
    <definedName name="정수용" localSheetId="13" hidden="1">{#N/A,#N/A,TRUE,"Y생산";#N/A,#N/A,TRUE,"Y판매";#N/A,#N/A,TRUE,"Y총물량";#N/A,#N/A,TRUE,"Y능력";#N/A,#N/A,TRUE,"YKD"}</definedName>
    <definedName name="정수용" localSheetId="14" hidden="1">{#N/A,#N/A,TRUE,"Y생산";#N/A,#N/A,TRUE,"Y판매";#N/A,#N/A,TRUE,"Y총물량";#N/A,#N/A,TRUE,"Y능력";#N/A,#N/A,TRUE,"YKD"}</definedName>
    <definedName name="정수용" localSheetId="15" hidden="1">{#N/A,#N/A,TRUE,"Y생산";#N/A,#N/A,TRUE,"Y판매";#N/A,#N/A,TRUE,"Y총물량";#N/A,#N/A,TRUE,"Y능력";#N/A,#N/A,TRUE,"YKD"}</definedName>
    <definedName name="정수용" hidden="1">{#N/A,#N/A,TRUE,"Y생산";#N/A,#N/A,TRUE,"Y판매";#N/A,#N/A,TRUE,"Y총물량";#N/A,#N/A,TRUE,"Y능력";#N/A,#N/A,TRUE,"YKD"}</definedName>
    <definedName name="정영출">#REF!</definedName>
    <definedName name="정왕자" localSheetId="7" hidden="1">{#N/A,#N/A,TRUE,"Y생산";#N/A,#N/A,TRUE,"Y판매";#N/A,#N/A,TRUE,"Y총물량";#N/A,#N/A,TRUE,"Y능력";#N/A,#N/A,TRUE,"YKD"}</definedName>
    <definedName name="정왕자" localSheetId="16" hidden="1">{#N/A,#N/A,TRUE,"Y생산";#N/A,#N/A,TRUE,"Y판매";#N/A,#N/A,TRUE,"Y총물량";#N/A,#N/A,TRUE,"Y능력";#N/A,#N/A,TRUE,"YKD"}</definedName>
    <definedName name="정왕자" localSheetId="6" hidden="1">{#N/A,#N/A,TRUE,"Y생산";#N/A,#N/A,TRUE,"Y판매";#N/A,#N/A,TRUE,"Y총물량";#N/A,#N/A,TRUE,"Y능력";#N/A,#N/A,TRUE,"YKD"}</definedName>
    <definedName name="정왕자" localSheetId="17" hidden="1">{#N/A,#N/A,TRUE,"Y생산";#N/A,#N/A,TRUE,"Y판매";#N/A,#N/A,TRUE,"Y총물량";#N/A,#N/A,TRUE,"Y능력";#N/A,#N/A,TRUE,"YKD"}</definedName>
    <definedName name="정왕자" localSheetId="13" hidden="1">{#N/A,#N/A,TRUE,"Y생산";#N/A,#N/A,TRUE,"Y판매";#N/A,#N/A,TRUE,"Y총물량";#N/A,#N/A,TRUE,"Y능력";#N/A,#N/A,TRUE,"YKD"}</definedName>
    <definedName name="정왕자" localSheetId="14" hidden="1">{#N/A,#N/A,TRUE,"Y생산";#N/A,#N/A,TRUE,"Y판매";#N/A,#N/A,TRUE,"Y총물량";#N/A,#N/A,TRUE,"Y능력";#N/A,#N/A,TRUE,"YKD"}</definedName>
    <definedName name="정왕자" localSheetId="15" hidden="1">{#N/A,#N/A,TRUE,"Y생산";#N/A,#N/A,TRUE,"Y판매";#N/A,#N/A,TRUE,"Y총물량";#N/A,#N/A,TRUE,"Y능력";#N/A,#N/A,TRUE,"YKD"}</definedName>
    <definedName name="정왕자" hidden="1">{#N/A,#N/A,TRUE,"Y생산";#N/A,#N/A,TRUE,"Y판매";#N/A,#N/A,TRUE,"Y총물량";#N/A,#N/A,TRUE,"Y능력";#N/A,#N/A,TRUE,"YKD"}</definedName>
    <definedName name="정우택" localSheetId="7" hidden="1">{#N/A,#N/A,FALSE,"단축1";#N/A,#N/A,FALSE,"단축2";#N/A,#N/A,FALSE,"단축3";#N/A,#N/A,FALSE,"장축";#N/A,#N/A,FALSE,"4WD"}</definedName>
    <definedName name="정우택" localSheetId="16" hidden="1">{#N/A,#N/A,FALSE,"단축1";#N/A,#N/A,FALSE,"단축2";#N/A,#N/A,FALSE,"단축3";#N/A,#N/A,FALSE,"장축";#N/A,#N/A,FALSE,"4WD"}</definedName>
    <definedName name="정우택" localSheetId="17" hidden="1">{#N/A,#N/A,FALSE,"단축1";#N/A,#N/A,FALSE,"단축2";#N/A,#N/A,FALSE,"단축3";#N/A,#N/A,FALSE,"장축";#N/A,#N/A,FALSE,"4WD"}</definedName>
    <definedName name="정우택" localSheetId="13" hidden="1">{#N/A,#N/A,FALSE,"단축1";#N/A,#N/A,FALSE,"단축2";#N/A,#N/A,FALSE,"단축3";#N/A,#N/A,FALSE,"장축";#N/A,#N/A,FALSE,"4WD"}</definedName>
    <definedName name="정우택" localSheetId="14" hidden="1">{#N/A,#N/A,FALSE,"단축1";#N/A,#N/A,FALSE,"단축2";#N/A,#N/A,FALSE,"단축3";#N/A,#N/A,FALSE,"장축";#N/A,#N/A,FALSE,"4WD"}</definedName>
    <definedName name="정우택" localSheetId="15" hidden="1">{#N/A,#N/A,FALSE,"단축1";#N/A,#N/A,FALSE,"단축2";#N/A,#N/A,FALSE,"단축3";#N/A,#N/A,FALSE,"장축";#N/A,#N/A,FALSE,"4WD"}</definedName>
    <definedName name="정우택" hidden="1">{#N/A,#N/A,FALSE,"단축1";#N/A,#N/A,FALSE,"단축2";#N/A,#N/A,FALSE,"단축3";#N/A,#N/A,FALSE,"장축";#N/A,#N/A,FALSE,"4WD"}</definedName>
    <definedName name="정의" localSheetId="7" hidden="1">{#N/A,#N/A,FALSE,"신규dep";#N/A,#N/A,FALSE,"신규dep-금형상각후";#N/A,#N/A,FALSE,"신규dep-연구비상각후";#N/A,#N/A,FALSE,"신규dep-기계,공구상각후"}</definedName>
    <definedName name="정의" localSheetId="16" hidden="1">{#N/A,#N/A,FALSE,"신규dep";#N/A,#N/A,FALSE,"신규dep-금형상각후";#N/A,#N/A,FALSE,"신규dep-연구비상각후";#N/A,#N/A,FALSE,"신규dep-기계,공구상각후"}</definedName>
    <definedName name="정의" localSheetId="17" hidden="1">{#N/A,#N/A,FALSE,"신규dep";#N/A,#N/A,FALSE,"신규dep-금형상각후";#N/A,#N/A,FALSE,"신규dep-연구비상각후";#N/A,#N/A,FALSE,"신규dep-기계,공구상각후"}</definedName>
    <definedName name="정의" localSheetId="13" hidden="1">{#N/A,#N/A,FALSE,"신규dep";#N/A,#N/A,FALSE,"신규dep-금형상각후";#N/A,#N/A,FALSE,"신규dep-연구비상각후";#N/A,#N/A,FALSE,"신규dep-기계,공구상각후"}</definedName>
    <definedName name="정의" localSheetId="14" hidden="1">{#N/A,#N/A,FALSE,"신규dep";#N/A,#N/A,FALSE,"신규dep-금형상각후";#N/A,#N/A,FALSE,"신규dep-연구비상각후";#N/A,#N/A,FALSE,"신규dep-기계,공구상각후"}</definedName>
    <definedName name="정의" localSheetId="15" hidden="1">{#N/A,#N/A,FALSE,"신규dep";#N/A,#N/A,FALSE,"신규dep-금형상각후";#N/A,#N/A,FALSE,"신규dep-연구비상각후";#N/A,#N/A,FALSE,"신규dep-기계,공구상각후"}</definedName>
    <definedName name="정의" hidden="1">{#N/A,#N/A,FALSE,"신규dep";#N/A,#N/A,FALSE,"신규dep-금형상각후";#N/A,#N/A,FALSE,"신규dep-연구비상각후";#N/A,#N/A,FALSE,"신규dep-기계,공구상각후"}</definedName>
    <definedName name="정지훈" localSheetId="7" hidden="1">{#N/A,#N/A,TRUE,"Y생산";#N/A,#N/A,TRUE,"Y판매";#N/A,#N/A,TRUE,"Y총물량";#N/A,#N/A,TRUE,"Y능력";#N/A,#N/A,TRUE,"YKD"}</definedName>
    <definedName name="정지훈" localSheetId="16" hidden="1">{#N/A,#N/A,TRUE,"Y생산";#N/A,#N/A,TRUE,"Y판매";#N/A,#N/A,TRUE,"Y총물량";#N/A,#N/A,TRUE,"Y능력";#N/A,#N/A,TRUE,"YKD"}</definedName>
    <definedName name="정지훈" localSheetId="6" hidden="1">{#N/A,#N/A,TRUE,"Y생산";#N/A,#N/A,TRUE,"Y판매";#N/A,#N/A,TRUE,"Y총물량";#N/A,#N/A,TRUE,"Y능력";#N/A,#N/A,TRUE,"YKD"}</definedName>
    <definedName name="정지훈" localSheetId="17" hidden="1">{#N/A,#N/A,TRUE,"Y생산";#N/A,#N/A,TRUE,"Y판매";#N/A,#N/A,TRUE,"Y총물량";#N/A,#N/A,TRUE,"Y능력";#N/A,#N/A,TRUE,"YKD"}</definedName>
    <definedName name="정지훈" localSheetId="13" hidden="1">{#N/A,#N/A,TRUE,"Y생산";#N/A,#N/A,TRUE,"Y판매";#N/A,#N/A,TRUE,"Y총물량";#N/A,#N/A,TRUE,"Y능력";#N/A,#N/A,TRUE,"YKD"}</definedName>
    <definedName name="정지훈" localSheetId="14" hidden="1">{#N/A,#N/A,TRUE,"Y생산";#N/A,#N/A,TRUE,"Y판매";#N/A,#N/A,TRUE,"Y총물량";#N/A,#N/A,TRUE,"Y능력";#N/A,#N/A,TRUE,"YKD"}</definedName>
    <definedName name="정지훈" localSheetId="15" hidden="1">{#N/A,#N/A,TRUE,"Y생산";#N/A,#N/A,TRUE,"Y판매";#N/A,#N/A,TRUE,"Y총물량";#N/A,#N/A,TRUE,"Y능력";#N/A,#N/A,TRUE,"YKD"}</definedName>
    <definedName name="정지훈" hidden="1">{#N/A,#N/A,TRUE,"Y생산";#N/A,#N/A,TRUE,"Y판매";#N/A,#N/A,TRUE,"Y총물량";#N/A,#N/A,TRUE,"Y능력";#N/A,#N/A,TRUE,"YKD"}</definedName>
    <definedName name="정징" localSheetId="7" hidden="1">{#N/A,#N/A,TRUE,"Y생산";#N/A,#N/A,TRUE,"Y판매";#N/A,#N/A,TRUE,"Y총물량";#N/A,#N/A,TRUE,"Y능력";#N/A,#N/A,TRUE,"YKD"}</definedName>
    <definedName name="정징" localSheetId="16" hidden="1">{#N/A,#N/A,TRUE,"Y생산";#N/A,#N/A,TRUE,"Y판매";#N/A,#N/A,TRUE,"Y총물량";#N/A,#N/A,TRUE,"Y능력";#N/A,#N/A,TRUE,"YKD"}</definedName>
    <definedName name="정징" localSheetId="6" hidden="1">{#N/A,#N/A,TRUE,"Y생산";#N/A,#N/A,TRUE,"Y판매";#N/A,#N/A,TRUE,"Y총물량";#N/A,#N/A,TRUE,"Y능력";#N/A,#N/A,TRUE,"YKD"}</definedName>
    <definedName name="정징" localSheetId="17" hidden="1">{#N/A,#N/A,TRUE,"Y생산";#N/A,#N/A,TRUE,"Y판매";#N/A,#N/A,TRUE,"Y총물량";#N/A,#N/A,TRUE,"Y능력";#N/A,#N/A,TRUE,"YKD"}</definedName>
    <definedName name="정징" localSheetId="13" hidden="1">{#N/A,#N/A,TRUE,"Y생산";#N/A,#N/A,TRUE,"Y판매";#N/A,#N/A,TRUE,"Y총물량";#N/A,#N/A,TRUE,"Y능력";#N/A,#N/A,TRUE,"YKD"}</definedName>
    <definedName name="정징" localSheetId="14" hidden="1">{#N/A,#N/A,TRUE,"Y생산";#N/A,#N/A,TRUE,"Y판매";#N/A,#N/A,TRUE,"Y총물량";#N/A,#N/A,TRUE,"Y능력";#N/A,#N/A,TRUE,"YKD"}</definedName>
    <definedName name="정징" localSheetId="15" hidden="1">{#N/A,#N/A,TRUE,"Y생산";#N/A,#N/A,TRUE,"Y판매";#N/A,#N/A,TRUE,"Y총물량";#N/A,#N/A,TRUE,"Y능력";#N/A,#N/A,TRUE,"YKD"}</definedName>
    <definedName name="정징" hidden="1">{#N/A,#N/A,TRUE,"Y생산";#N/A,#N/A,TRUE,"Y판매";#N/A,#N/A,TRUE,"Y총물량";#N/A,#N/A,TRUE,"Y능력";#N/A,#N/A,TRUE,"YKD"}</definedName>
    <definedName name="정치" localSheetId="7" hidden="1">{#N/A,#N/A,FALSE,"단축1";#N/A,#N/A,FALSE,"단축2";#N/A,#N/A,FALSE,"단축3";#N/A,#N/A,FALSE,"장축";#N/A,#N/A,FALSE,"4WD"}</definedName>
    <definedName name="정치" localSheetId="16" hidden="1">{#N/A,#N/A,FALSE,"단축1";#N/A,#N/A,FALSE,"단축2";#N/A,#N/A,FALSE,"단축3";#N/A,#N/A,FALSE,"장축";#N/A,#N/A,FALSE,"4WD"}</definedName>
    <definedName name="정치" localSheetId="17" hidden="1">{#N/A,#N/A,FALSE,"단축1";#N/A,#N/A,FALSE,"단축2";#N/A,#N/A,FALSE,"단축3";#N/A,#N/A,FALSE,"장축";#N/A,#N/A,FALSE,"4WD"}</definedName>
    <definedName name="정치" localSheetId="13" hidden="1">{#N/A,#N/A,FALSE,"단축1";#N/A,#N/A,FALSE,"단축2";#N/A,#N/A,FALSE,"단축3";#N/A,#N/A,FALSE,"장축";#N/A,#N/A,FALSE,"4WD"}</definedName>
    <definedName name="정치" localSheetId="14" hidden="1">{#N/A,#N/A,FALSE,"단축1";#N/A,#N/A,FALSE,"단축2";#N/A,#N/A,FALSE,"단축3";#N/A,#N/A,FALSE,"장축";#N/A,#N/A,FALSE,"4WD"}</definedName>
    <definedName name="정치" localSheetId="15" hidden="1">{#N/A,#N/A,FALSE,"단축1";#N/A,#N/A,FALSE,"단축2";#N/A,#N/A,FALSE,"단축3";#N/A,#N/A,FALSE,"장축";#N/A,#N/A,FALSE,"4WD"}</definedName>
    <definedName name="정치" hidden="1">{#N/A,#N/A,FALSE,"단축1";#N/A,#N/A,FALSE,"단축2";#N/A,#N/A,FALSE,"단축3";#N/A,#N/A,FALSE,"장축";#N/A,#N/A,FALSE,"4WD"}</definedName>
    <definedName name="정치.AA" localSheetId="6">#REF!</definedName>
    <definedName name="정치.AA">#REF!</definedName>
    <definedName name="정치문제">#REF!</definedName>
    <definedName name="정치문제추가" localSheetId="7" hidden="1">{#N/A,#N/A,FALSE,"단축1";#N/A,#N/A,FALSE,"단축2";#N/A,#N/A,FALSE,"단축3";#N/A,#N/A,FALSE,"장축";#N/A,#N/A,FALSE,"4WD"}</definedName>
    <definedName name="정치문제추가" localSheetId="16" hidden="1">{#N/A,#N/A,FALSE,"단축1";#N/A,#N/A,FALSE,"단축2";#N/A,#N/A,FALSE,"단축3";#N/A,#N/A,FALSE,"장축";#N/A,#N/A,FALSE,"4WD"}</definedName>
    <definedName name="정치문제추가" localSheetId="17" hidden="1">{#N/A,#N/A,FALSE,"단축1";#N/A,#N/A,FALSE,"단축2";#N/A,#N/A,FALSE,"단축3";#N/A,#N/A,FALSE,"장축";#N/A,#N/A,FALSE,"4WD"}</definedName>
    <definedName name="정치문제추가" localSheetId="13" hidden="1">{#N/A,#N/A,FALSE,"단축1";#N/A,#N/A,FALSE,"단축2";#N/A,#N/A,FALSE,"단축3";#N/A,#N/A,FALSE,"장축";#N/A,#N/A,FALSE,"4WD"}</definedName>
    <definedName name="정치문제추가" localSheetId="14" hidden="1">{#N/A,#N/A,FALSE,"단축1";#N/A,#N/A,FALSE,"단축2";#N/A,#N/A,FALSE,"단축3";#N/A,#N/A,FALSE,"장축";#N/A,#N/A,FALSE,"4WD"}</definedName>
    <definedName name="정치문제추가" localSheetId="15" hidden="1">{#N/A,#N/A,FALSE,"단축1";#N/A,#N/A,FALSE,"단축2";#N/A,#N/A,FALSE,"단축3";#N/A,#N/A,FALSE,"장축";#N/A,#N/A,FALSE,"4WD"}</definedName>
    <definedName name="정치문제추가" hidden="1">{#N/A,#N/A,FALSE,"단축1";#N/A,#N/A,FALSE,"단축2";#N/A,#N/A,FALSE,"단축3";#N/A,#N/A,FALSE,"장축";#N/A,#N/A,FALSE,"4WD"}</definedName>
    <definedName name="정치설명">#REF!</definedName>
    <definedName name="정치평가0205" localSheetId="7" hidden="1">{#N/A,#N/A,FALSE,"단축1";#N/A,#N/A,FALSE,"단축2";#N/A,#N/A,FALSE,"단축3";#N/A,#N/A,FALSE,"장축";#N/A,#N/A,FALSE,"4WD"}</definedName>
    <definedName name="정치평가0205" localSheetId="16" hidden="1">{#N/A,#N/A,FALSE,"단축1";#N/A,#N/A,FALSE,"단축2";#N/A,#N/A,FALSE,"단축3";#N/A,#N/A,FALSE,"장축";#N/A,#N/A,FALSE,"4WD"}</definedName>
    <definedName name="정치평가0205" localSheetId="17" hidden="1">{#N/A,#N/A,FALSE,"단축1";#N/A,#N/A,FALSE,"단축2";#N/A,#N/A,FALSE,"단축3";#N/A,#N/A,FALSE,"장축";#N/A,#N/A,FALSE,"4WD"}</definedName>
    <definedName name="정치평가0205" localSheetId="13" hidden="1">{#N/A,#N/A,FALSE,"단축1";#N/A,#N/A,FALSE,"단축2";#N/A,#N/A,FALSE,"단축3";#N/A,#N/A,FALSE,"장축";#N/A,#N/A,FALSE,"4WD"}</definedName>
    <definedName name="정치평가0205" localSheetId="14" hidden="1">{#N/A,#N/A,FALSE,"단축1";#N/A,#N/A,FALSE,"단축2";#N/A,#N/A,FALSE,"단축3";#N/A,#N/A,FALSE,"장축";#N/A,#N/A,FALSE,"4WD"}</definedName>
    <definedName name="정치평가0205" localSheetId="15" hidden="1">{#N/A,#N/A,FALSE,"단축1";#N/A,#N/A,FALSE,"단축2";#N/A,#N/A,FALSE,"단축3";#N/A,#N/A,FALSE,"장축";#N/A,#N/A,FALSE,"4WD"}</definedName>
    <definedName name="정치평가0205" hidden="1">{#N/A,#N/A,FALSE,"단축1";#N/A,#N/A,FALSE,"단축2";#N/A,#N/A,FALSE,"단축3";#N/A,#N/A,FALSE,"장축";#N/A,#N/A,FALSE,"4WD"}</definedName>
    <definedName name="정희석">#REF!</definedName>
    <definedName name="정히">#REF!</definedName>
    <definedName name="젖" localSheetId="7" hidden="1">{#N/A,#N/A,FALSE,"단축1";#N/A,#N/A,FALSE,"단축2";#N/A,#N/A,FALSE,"단축3";#N/A,#N/A,FALSE,"장축";#N/A,#N/A,FALSE,"4WD"}</definedName>
    <definedName name="젖" localSheetId="16" hidden="1">{#N/A,#N/A,FALSE,"단축1";#N/A,#N/A,FALSE,"단축2";#N/A,#N/A,FALSE,"단축3";#N/A,#N/A,FALSE,"장축";#N/A,#N/A,FALSE,"4WD"}</definedName>
    <definedName name="젖" localSheetId="6" hidden="1">{#N/A,#N/A,FALSE,"단축1";#N/A,#N/A,FALSE,"단축2";#N/A,#N/A,FALSE,"단축3";#N/A,#N/A,FALSE,"장축";#N/A,#N/A,FALSE,"4WD"}</definedName>
    <definedName name="젖" localSheetId="17" hidden="1">{#N/A,#N/A,FALSE,"단축1";#N/A,#N/A,FALSE,"단축2";#N/A,#N/A,FALSE,"단축3";#N/A,#N/A,FALSE,"장축";#N/A,#N/A,FALSE,"4WD"}</definedName>
    <definedName name="젖" localSheetId="13" hidden="1">{#N/A,#N/A,FALSE,"단축1";#N/A,#N/A,FALSE,"단축2";#N/A,#N/A,FALSE,"단축3";#N/A,#N/A,FALSE,"장축";#N/A,#N/A,FALSE,"4WD"}</definedName>
    <definedName name="젖" localSheetId="14" hidden="1">{#N/A,#N/A,FALSE,"단축1";#N/A,#N/A,FALSE,"단축2";#N/A,#N/A,FALSE,"단축3";#N/A,#N/A,FALSE,"장축";#N/A,#N/A,FALSE,"4WD"}</definedName>
    <definedName name="젖" localSheetId="15" hidden="1">{#N/A,#N/A,FALSE,"단축1";#N/A,#N/A,FALSE,"단축2";#N/A,#N/A,FALSE,"단축3";#N/A,#N/A,FALSE,"장축";#N/A,#N/A,FALSE,"4WD"}</definedName>
    <definedName name="젖" hidden="1">{#N/A,#N/A,FALSE,"단축1";#N/A,#N/A,FALSE,"단축2";#N/A,#N/A,FALSE,"단축3";#N/A,#N/A,FALSE,"장축";#N/A,#N/A,FALSE,"4WD"}</definedName>
    <definedName name="제2석굴암" localSheetId="7" hidden="1">{#N/A,#N/A,FALSE,"품의서";#N/A,#N/A,FALSE,"전제";#N/A,#N/A,FALSE,"총손";#N/A,#N/A,FALSE,"손익"}</definedName>
    <definedName name="제2석굴암" localSheetId="16" hidden="1">{#N/A,#N/A,FALSE,"품의서";#N/A,#N/A,FALSE,"전제";#N/A,#N/A,FALSE,"총손";#N/A,#N/A,FALSE,"손익"}</definedName>
    <definedName name="제2석굴암" localSheetId="6" hidden="1">{#N/A,#N/A,FALSE,"품의서";#N/A,#N/A,FALSE,"전제";#N/A,#N/A,FALSE,"총손";#N/A,#N/A,FALSE,"손익"}</definedName>
    <definedName name="제2석굴암" localSheetId="17" hidden="1">{#N/A,#N/A,FALSE,"품의서";#N/A,#N/A,FALSE,"전제";#N/A,#N/A,FALSE,"총손";#N/A,#N/A,FALSE,"손익"}</definedName>
    <definedName name="제2석굴암" localSheetId="13" hidden="1">{#N/A,#N/A,FALSE,"품의서";#N/A,#N/A,FALSE,"전제";#N/A,#N/A,FALSE,"총손";#N/A,#N/A,FALSE,"손익"}</definedName>
    <definedName name="제2석굴암" localSheetId="14" hidden="1">{#N/A,#N/A,FALSE,"품의서";#N/A,#N/A,FALSE,"전제";#N/A,#N/A,FALSE,"총손";#N/A,#N/A,FALSE,"손익"}</definedName>
    <definedName name="제2석굴암" localSheetId="15" hidden="1">{#N/A,#N/A,FALSE,"품의서";#N/A,#N/A,FALSE,"전제";#N/A,#N/A,FALSE,"총손";#N/A,#N/A,FALSE,"손익"}</definedName>
    <definedName name="제2석굴암" hidden="1">{#N/A,#N/A,FALSE,"품의서";#N/A,#N/A,FALSE,"전제";#N/A,#N/A,FALSE,"총손";#N/A,#N/A,FALSE,"손익"}</definedName>
    <definedName name="제기단계">#REF!</definedName>
    <definedName name="제동" localSheetId="7" hidden="1">{#N/A,#N/A,FALSE,"단축1";#N/A,#N/A,FALSE,"단축2";#N/A,#N/A,FALSE,"단축3";#N/A,#N/A,FALSE,"장축";#N/A,#N/A,FALSE,"4WD"}</definedName>
    <definedName name="제동" localSheetId="16" hidden="1">{#N/A,#N/A,FALSE,"단축1";#N/A,#N/A,FALSE,"단축2";#N/A,#N/A,FALSE,"단축3";#N/A,#N/A,FALSE,"장축";#N/A,#N/A,FALSE,"4WD"}</definedName>
    <definedName name="제동" localSheetId="17" hidden="1">{#N/A,#N/A,FALSE,"단축1";#N/A,#N/A,FALSE,"단축2";#N/A,#N/A,FALSE,"단축3";#N/A,#N/A,FALSE,"장축";#N/A,#N/A,FALSE,"4WD"}</definedName>
    <definedName name="제동" localSheetId="13" hidden="1">{#N/A,#N/A,FALSE,"단축1";#N/A,#N/A,FALSE,"단축2";#N/A,#N/A,FALSE,"단축3";#N/A,#N/A,FALSE,"장축";#N/A,#N/A,FALSE,"4WD"}</definedName>
    <definedName name="제동" localSheetId="14" hidden="1">{#N/A,#N/A,FALSE,"단축1";#N/A,#N/A,FALSE,"단축2";#N/A,#N/A,FALSE,"단축3";#N/A,#N/A,FALSE,"장축";#N/A,#N/A,FALSE,"4WD"}</definedName>
    <definedName name="제동" localSheetId="15" hidden="1">{#N/A,#N/A,FALSE,"단축1";#N/A,#N/A,FALSE,"단축2";#N/A,#N/A,FALSE,"단축3";#N/A,#N/A,FALSE,"장축";#N/A,#N/A,FALSE,"4WD"}</definedName>
    <definedName name="제동" hidden="1">{#N/A,#N/A,FALSE,"단축1";#N/A,#N/A,FALSE,"단축2";#N/A,#N/A,FALSE,"단축3";#N/A,#N/A,FALSE,"장축";#N/A,#N/A,FALSE,"4WD"}</definedName>
    <definedName name="제목">#REF!</definedName>
    <definedName name="제안" localSheetId="7">[0]!BlankMacro1</definedName>
    <definedName name="제안" localSheetId="16">[0]!BlankMacro1</definedName>
    <definedName name="제안" localSheetId="17">[0]!BlankMacro1</definedName>
    <definedName name="제안" localSheetId="10">[0]!BlankMacro1</definedName>
    <definedName name="제안" localSheetId="8">[0]!BlankMacro1</definedName>
    <definedName name="제안" localSheetId="0">[0]!BlankMacro1</definedName>
    <definedName name="제안" localSheetId="13">[0]!BlankMacro1</definedName>
    <definedName name="제안" localSheetId="14">[0]!BlankMacro1</definedName>
    <definedName name="제안" localSheetId="11">[0]!BlankMacro1</definedName>
    <definedName name="제안" localSheetId="15">[0]!BlankMacro1</definedName>
    <definedName name="제안">[0]!BlankMacro1</definedName>
    <definedName name="제안2" localSheetId="7">#REF!</definedName>
    <definedName name="제안2">#REF!</definedName>
    <definedName name="제안실적" localSheetId="7">#REF!</definedName>
    <definedName name="제안실적">#REF!</definedName>
    <definedName name="제원종합" localSheetId="6" hidden="1">#REF!</definedName>
    <definedName name="제원종합" hidden="1">#REF!</definedName>
    <definedName name="제작cost">#REF!</definedName>
    <definedName name="제작현황" localSheetId="7" hidden="1">{#N/A,#N/A,FALSE,"단축1";#N/A,#N/A,FALSE,"단축2";#N/A,#N/A,FALSE,"단축3";#N/A,#N/A,FALSE,"장축";#N/A,#N/A,FALSE,"4WD"}</definedName>
    <definedName name="제작현황" localSheetId="16" hidden="1">{#N/A,#N/A,FALSE,"단축1";#N/A,#N/A,FALSE,"단축2";#N/A,#N/A,FALSE,"단축3";#N/A,#N/A,FALSE,"장축";#N/A,#N/A,FALSE,"4WD"}</definedName>
    <definedName name="제작현황" localSheetId="6" hidden="1">{#N/A,#N/A,FALSE,"단축1";#N/A,#N/A,FALSE,"단축2";#N/A,#N/A,FALSE,"단축3";#N/A,#N/A,FALSE,"장축";#N/A,#N/A,FALSE,"4WD"}</definedName>
    <definedName name="제작현황" localSheetId="17" hidden="1">{#N/A,#N/A,FALSE,"단축1";#N/A,#N/A,FALSE,"단축2";#N/A,#N/A,FALSE,"단축3";#N/A,#N/A,FALSE,"장축";#N/A,#N/A,FALSE,"4WD"}</definedName>
    <definedName name="제작현황" localSheetId="13" hidden="1">{#N/A,#N/A,FALSE,"단축1";#N/A,#N/A,FALSE,"단축2";#N/A,#N/A,FALSE,"단축3";#N/A,#N/A,FALSE,"장축";#N/A,#N/A,FALSE,"4WD"}</definedName>
    <definedName name="제작현황" localSheetId="14" hidden="1">{#N/A,#N/A,FALSE,"단축1";#N/A,#N/A,FALSE,"단축2";#N/A,#N/A,FALSE,"단축3";#N/A,#N/A,FALSE,"장축";#N/A,#N/A,FALSE,"4WD"}</definedName>
    <definedName name="제작현황" localSheetId="15" hidden="1">{#N/A,#N/A,FALSE,"단축1";#N/A,#N/A,FALSE,"단축2";#N/A,#N/A,FALSE,"단축3";#N/A,#N/A,FALSE,"장축";#N/A,#N/A,FALSE,"4WD"}</definedName>
    <definedName name="제작현황" hidden="1">{#N/A,#N/A,FALSE,"단축1";#N/A,#N/A,FALSE,"단축2";#N/A,#N/A,FALSE,"단축3";#N/A,#N/A,FALSE,"장축";#N/A,#N/A,FALSE,"4WD"}</definedName>
    <definedName name="제조경비">#REF!</definedName>
    <definedName name="제조원가">#REF!</definedName>
    <definedName name="조">#REF!</definedName>
    <definedName name="조달단위전체">#REF!</definedName>
    <definedName name="조동" localSheetId="7" hidden="1">{#N/A,#N/A,FALSE,"단축1";#N/A,#N/A,FALSE,"단축2";#N/A,#N/A,FALSE,"단축3";#N/A,#N/A,FALSE,"장축";#N/A,#N/A,FALSE,"4WD"}</definedName>
    <definedName name="조동" localSheetId="16" hidden="1">{#N/A,#N/A,FALSE,"단축1";#N/A,#N/A,FALSE,"단축2";#N/A,#N/A,FALSE,"단축3";#N/A,#N/A,FALSE,"장축";#N/A,#N/A,FALSE,"4WD"}</definedName>
    <definedName name="조동" localSheetId="17" hidden="1">{#N/A,#N/A,FALSE,"단축1";#N/A,#N/A,FALSE,"단축2";#N/A,#N/A,FALSE,"단축3";#N/A,#N/A,FALSE,"장축";#N/A,#N/A,FALSE,"4WD"}</definedName>
    <definedName name="조동" localSheetId="13" hidden="1">{#N/A,#N/A,FALSE,"단축1";#N/A,#N/A,FALSE,"단축2";#N/A,#N/A,FALSE,"단축3";#N/A,#N/A,FALSE,"장축";#N/A,#N/A,FALSE,"4WD"}</definedName>
    <definedName name="조동" localSheetId="14" hidden="1">{#N/A,#N/A,FALSE,"단축1";#N/A,#N/A,FALSE,"단축2";#N/A,#N/A,FALSE,"단축3";#N/A,#N/A,FALSE,"장축";#N/A,#N/A,FALSE,"4WD"}</definedName>
    <definedName name="조동" localSheetId="15" hidden="1">{#N/A,#N/A,FALSE,"단축1";#N/A,#N/A,FALSE,"단축2";#N/A,#N/A,FALSE,"단축3";#N/A,#N/A,FALSE,"장축";#N/A,#N/A,FALSE,"4WD"}</definedName>
    <definedName name="조동" hidden="1">{#N/A,#N/A,FALSE,"단축1";#N/A,#N/A,FALSE,"단축2";#N/A,#N/A,FALSE,"단축3";#N/A,#N/A,FALSE,"장축";#N/A,#N/A,FALSE,"4WD"}</definedName>
    <definedName name="조동신" localSheetId="7" hidden="1">{#N/A,#N/A,FALSE,"단축1";#N/A,#N/A,FALSE,"단축2";#N/A,#N/A,FALSE,"단축3";#N/A,#N/A,FALSE,"장축";#N/A,#N/A,FALSE,"4WD"}</definedName>
    <definedName name="조동신" localSheetId="16" hidden="1">{#N/A,#N/A,FALSE,"단축1";#N/A,#N/A,FALSE,"단축2";#N/A,#N/A,FALSE,"단축3";#N/A,#N/A,FALSE,"장축";#N/A,#N/A,FALSE,"4WD"}</definedName>
    <definedName name="조동신" localSheetId="17" hidden="1">{#N/A,#N/A,FALSE,"단축1";#N/A,#N/A,FALSE,"단축2";#N/A,#N/A,FALSE,"단축3";#N/A,#N/A,FALSE,"장축";#N/A,#N/A,FALSE,"4WD"}</definedName>
    <definedName name="조동신" localSheetId="13" hidden="1">{#N/A,#N/A,FALSE,"단축1";#N/A,#N/A,FALSE,"단축2";#N/A,#N/A,FALSE,"단축3";#N/A,#N/A,FALSE,"장축";#N/A,#N/A,FALSE,"4WD"}</definedName>
    <definedName name="조동신" localSheetId="14" hidden="1">{#N/A,#N/A,FALSE,"단축1";#N/A,#N/A,FALSE,"단축2";#N/A,#N/A,FALSE,"단축3";#N/A,#N/A,FALSE,"장축";#N/A,#N/A,FALSE,"4WD"}</definedName>
    <definedName name="조동신" localSheetId="15" hidden="1">{#N/A,#N/A,FALSE,"단축1";#N/A,#N/A,FALSE,"단축2";#N/A,#N/A,FALSE,"단축3";#N/A,#N/A,FALSE,"장축";#N/A,#N/A,FALSE,"4WD"}</definedName>
    <definedName name="조동신" hidden="1">{#N/A,#N/A,FALSE,"단축1";#N/A,#N/A,FALSE,"단축2";#N/A,#N/A,FALSE,"단축3";#N/A,#N/A,FALSE,"장축";#N/A,#N/A,FALSE,"4WD"}</definedName>
    <definedName name="조립" localSheetId="6" hidden="1">{#N/A,#N/A,FALSE,"단축1";#N/A,#N/A,FALSE,"단축2";#N/A,#N/A,FALSE,"단축3";#N/A,#N/A,FALSE,"장축";#N/A,#N/A,FALSE,"4WD"}</definedName>
    <definedName name="조립">#REF!</definedName>
    <definedName name="조립2" localSheetId="7" hidden="1">{#N/A,#N/A,FALSE,"단축1";#N/A,#N/A,FALSE,"단축2";#N/A,#N/A,FALSE,"단축3";#N/A,#N/A,FALSE,"장축";#N/A,#N/A,FALSE,"4WD"}</definedName>
    <definedName name="조립2" localSheetId="16" hidden="1">{#N/A,#N/A,FALSE,"단축1";#N/A,#N/A,FALSE,"단축2";#N/A,#N/A,FALSE,"단축3";#N/A,#N/A,FALSE,"장축";#N/A,#N/A,FALSE,"4WD"}</definedName>
    <definedName name="조립2" localSheetId="17" hidden="1">{#N/A,#N/A,FALSE,"단축1";#N/A,#N/A,FALSE,"단축2";#N/A,#N/A,FALSE,"단축3";#N/A,#N/A,FALSE,"장축";#N/A,#N/A,FALSE,"4WD"}</definedName>
    <definedName name="조립2" localSheetId="14" hidden="1">{#N/A,#N/A,FALSE,"단축1";#N/A,#N/A,FALSE,"단축2";#N/A,#N/A,FALSE,"단축3";#N/A,#N/A,FALSE,"장축";#N/A,#N/A,FALSE,"4WD"}</definedName>
    <definedName name="조립2" localSheetId="15" hidden="1">{#N/A,#N/A,FALSE,"단축1";#N/A,#N/A,FALSE,"단축2";#N/A,#N/A,FALSE,"단축3";#N/A,#N/A,FALSE,"장축";#N/A,#N/A,FALSE,"4WD"}</definedName>
    <definedName name="조립2" hidden="1">{#N/A,#N/A,FALSE,"단축1";#N/A,#N/A,FALSE,"단축2";#N/A,#N/A,FALSE,"단축3";#N/A,#N/A,FALSE,"장축";#N/A,#N/A,FALSE,"4WD"}</definedName>
    <definedName name="조립공수" localSheetId="7" hidden="1">{#N/A,#N/A,TRUE,"Y생산";#N/A,#N/A,TRUE,"Y판매";#N/A,#N/A,TRUE,"Y총물량";#N/A,#N/A,TRUE,"Y능력";#N/A,#N/A,TRUE,"YKD"}</definedName>
    <definedName name="조립공수" localSheetId="16" hidden="1">{#N/A,#N/A,TRUE,"Y생산";#N/A,#N/A,TRUE,"Y판매";#N/A,#N/A,TRUE,"Y총물량";#N/A,#N/A,TRUE,"Y능력";#N/A,#N/A,TRUE,"YKD"}</definedName>
    <definedName name="조립공수" localSheetId="6" hidden="1">{#N/A,#N/A,TRUE,"Y생산";#N/A,#N/A,TRUE,"Y판매";#N/A,#N/A,TRUE,"Y총물량";#N/A,#N/A,TRUE,"Y능력";#N/A,#N/A,TRUE,"YKD"}</definedName>
    <definedName name="조립공수" localSheetId="17" hidden="1">{#N/A,#N/A,TRUE,"Y생산";#N/A,#N/A,TRUE,"Y판매";#N/A,#N/A,TRUE,"Y총물량";#N/A,#N/A,TRUE,"Y능력";#N/A,#N/A,TRUE,"YKD"}</definedName>
    <definedName name="조립공수" localSheetId="13" hidden="1">{#N/A,#N/A,TRUE,"Y생산";#N/A,#N/A,TRUE,"Y판매";#N/A,#N/A,TRUE,"Y총물량";#N/A,#N/A,TRUE,"Y능력";#N/A,#N/A,TRUE,"YKD"}</definedName>
    <definedName name="조립공수" localSheetId="14" hidden="1">{#N/A,#N/A,TRUE,"Y생산";#N/A,#N/A,TRUE,"Y판매";#N/A,#N/A,TRUE,"Y총물량";#N/A,#N/A,TRUE,"Y능력";#N/A,#N/A,TRUE,"YKD"}</definedName>
    <definedName name="조립공수" localSheetId="15" hidden="1">{#N/A,#N/A,TRUE,"Y생산";#N/A,#N/A,TRUE,"Y판매";#N/A,#N/A,TRUE,"Y총물량";#N/A,#N/A,TRUE,"Y능력";#N/A,#N/A,TRUE,"YKD"}</definedName>
    <definedName name="조립공수" hidden="1">{#N/A,#N/A,TRUE,"Y생산";#N/A,#N/A,TRUE,"Y판매";#N/A,#N/A,TRUE,"Y총물량";#N/A,#N/A,TRUE,"Y능력";#N/A,#N/A,TRUE,"YKD"}</definedName>
    <definedName name="조립라인">"Chart 6"</definedName>
    <definedName name="조립순서" localSheetId="6">#REF!</definedName>
    <definedName name="조립순서">#REF!</definedName>
    <definedName name="조립실적">#REF!</definedName>
    <definedName name="조립치구" localSheetId="7" hidden="1">{#N/A,#N/A,FALSE,"단축1";#N/A,#N/A,FALSE,"단축2";#N/A,#N/A,FALSE,"단축3";#N/A,#N/A,FALSE,"장축";#N/A,#N/A,FALSE,"4WD"}</definedName>
    <definedName name="조립치구" localSheetId="16" hidden="1">{#N/A,#N/A,FALSE,"단축1";#N/A,#N/A,FALSE,"단축2";#N/A,#N/A,FALSE,"단축3";#N/A,#N/A,FALSE,"장축";#N/A,#N/A,FALSE,"4WD"}</definedName>
    <definedName name="조립치구" localSheetId="17" hidden="1">{#N/A,#N/A,FALSE,"단축1";#N/A,#N/A,FALSE,"단축2";#N/A,#N/A,FALSE,"단축3";#N/A,#N/A,FALSE,"장축";#N/A,#N/A,FALSE,"4WD"}</definedName>
    <definedName name="조립치구" localSheetId="13" hidden="1">{#N/A,#N/A,FALSE,"단축1";#N/A,#N/A,FALSE,"단축2";#N/A,#N/A,FALSE,"단축3";#N/A,#N/A,FALSE,"장축";#N/A,#N/A,FALSE,"4WD"}</definedName>
    <definedName name="조립치구" localSheetId="14" hidden="1">{#N/A,#N/A,FALSE,"단축1";#N/A,#N/A,FALSE,"단축2";#N/A,#N/A,FALSE,"단축3";#N/A,#N/A,FALSE,"장축";#N/A,#N/A,FALSE,"4WD"}</definedName>
    <definedName name="조립치구" localSheetId="15" hidden="1">{#N/A,#N/A,FALSE,"단축1";#N/A,#N/A,FALSE,"단축2";#N/A,#N/A,FALSE,"단축3";#N/A,#N/A,FALSE,"장축";#N/A,#N/A,FALSE,"4WD"}</definedName>
    <definedName name="조립치구" hidden="1">{#N/A,#N/A,FALSE,"단축1";#N/A,#N/A,FALSE,"단축2";#N/A,#N/A,FALSE,"단축3";#N/A,#N/A,FALSE,"장축";#N/A,#N/A,FALSE,"4WD"}</definedName>
    <definedName name="조립현황" localSheetId="6">#REF!</definedName>
    <definedName name="조립현황">#REF!</definedName>
    <definedName name="조사" localSheetId="6">#REF!</definedName>
    <definedName name="조사">#REF!</definedName>
    <definedName name="조업변경" localSheetId="7" hidden="1">{#N/A,#N/A,TRUE,"Y생산";#N/A,#N/A,TRUE,"Y판매";#N/A,#N/A,TRUE,"Y총물량";#N/A,#N/A,TRUE,"Y능력";#N/A,#N/A,TRUE,"YKD"}</definedName>
    <definedName name="조업변경" localSheetId="16" hidden="1">{#N/A,#N/A,TRUE,"Y생산";#N/A,#N/A,TRUE,"Y판매";#N/A,#N/A,TRUE,"Y총물량";#N/A,#N/A,TRUE,"Y능력";#N/A,#N/A,TRUE,"YKD"}</definedName>
    <definedName name="조업변경" localSheetId="6" hidden="1">{#N/A,#N/A,TRUE,"Y생산";#N/A,#N/A,TRUE,"Y판매";#N/A,#N/A,TRUE,"Y총물량";#N/A,#N/A,TRUE,"Y능력";#N/A,#N/A,TRUE,"YKD"}</definedName>
    <definedName name="조업변경" localSheetId="17" hidden="1">{#N/A,#N/A,TRUE,"Y생산";#N/A,#N/A,TRUE,"Y판매";#N/A,#N/A,TRUE,"Y총물량";#N/A,#N/A,TRUE,"Y능력";#N/A,#N/A,TRUE,"YKD"}</definedName>
    <definedName name="조업변경" localSheetId="13" hidden="1">{#N/A,#N/A,TRUE,"Y생산";#N/A,#N/A,TRUE,"Y판매";#N/A,#N/A,TRUE,"Y총물량";#N/A,#N/A,TRUE,"Y능력";#N/A,#N/A,TRUE,"YKD"}</definedName>
    <definedName name="조업변경" localSheetId="14" hidden="1">{#N/A,#N/A,TRUE,"Y생산";#N/A,#N/A,TRUE,"Y판매";#N/A,#N/A,TRUE,"Y총물량";#N/A,#N/A,TRUE,"Y능력";#N/A,#N/A,TRUE,"YKD"}</definedName>
    <definedName name="조업변경" localSheetId="15" hidden="1">{#N/A,#N/A,TRUE,"Y생산";#N/A,#N/A,TRUE,"Y판매";#N/A,#N/A,TRUE,"Y총물량";#N/A,#N/A,TRUE,"Y능력";#N/A,#N/A,TRUE,"YKD"}</definedName>
    <definedName name="조업변경" hidden="1">{#N/A,#N/A,TRUE,"Y생산";#N/A,#N/A,TRUE,"Y판매";#N/A,#N/A,TRUE,"Y총물량";#N/A,#N/A,TRUE,"Y능력";#N/A,#N/A,TRUE,"YKD"}</definedName>
    <definedName name="조직" localSheetId="6">#REF!</definedName>
    <definedName name="조직">#REF!</definedName>
    <definedName name="조직1">#REF!</definedName>
    <definedName name="조직도">#REF!</definedName>
    <definedName name="조직활성" localSheetId="7" hidden="1">{#N/A,#N/A,FALSE,"단축1";#N/A,#N/A,FALSE,"단축2";#N/A,#N/A,FALSE,"단축3";#N/A,#N/A,FALSE,"장축";#N/A,#N/A,FALSE,"4WD"}</definedName>
    <definedName name="조직활성" localSheetId="16" hidden="1">{#N/A,#N/A,FALSE,"단축1";#N/A,#N/A,FALSE,"단축2";#N/A,#N/A,FALSE,"단축3";#N/A,#N/A,FALSE,"장축";#N/A,#N/A,FALSE,"4WD"}</definedName>
    <definedName name="조직활성" localSheetId="17" hidden="1">{#N/A,#N/A,FALSE,"단축1";#N/A,#N/A,FALSE,"단축2";#N/A,#N/A,FALSE,"단축3";#N/A,#N/A,FALSE,"장축";#N/A,#N/A,FALSE,"4WD"}</definedName>
    <definedName name="조직활성" localSheetId="13" hidden="1">{#N/A,#N/A,FALSE,"단축1";#N/A,#N/A,FALSE,"단축2";#N/A,#N/A,FALSE,"단축3";#N/A,#N/A,FALSE,"장축";#N/A,#N/A,FALSE,"4WD"}</definedName>
    <definedName name="조직활성" localSheetId="14" hidden="1">{#N/A,#N/A,FALSE,"단축1";#N/A,#N/A,FALSE,"단축2";#N/A,#N/A,FALSE,"단축3";#N/A,#N/A,FALSE,"장축";#N/A,#N/A,FALSE,"4WD"}</definedName>
    <definedName name="조직활성" localSheetId="15" hidden="1">{#N/A,#N/A,FALSE,"단축1";#N/A,#N/A,FALSE,"단축2";#N/A,#N/A,FALSE,"단축3";#N/A,#N/A,FALSE,"장축";#N/A,#N/A,FALSE,"4WD"}</definedName>
    <definedName name="조직활성" hidden="1">{#N/A,#N/A,FALSE,"단축1";#N/A,#N/A,FALSE,"단축2";#N/A,#N/A,FALSE,"단축3";#N/A,#N/A,FALSE,"장축";#N/A,#N/A,FALSE,"4WD"}</definedName>
    <definedName name="조치" localSheetId="7" hidden="1">{#N/A,#N/A,FALSE,"단축1";#N/A,#N/A,FALSE,"단축2";#N/A,#N/A,FALSE,"단축3";#N/A,#N/A,FALSE,"장축";#N/A,#N/A,FALSE,"4WD"}</definedName>
    <definedName name="조치" localSheetId="16" hidden="1">{#N/A,#N/A,FALSE,"단축1";#N/A,#N/A,FALSE,"단축2";#N/A,#N/A,FALSE,"단축3";#N/A,#N/A,FALSE,"장축";#N/A,#N/A,FALSE,"4WD"}</definedName>
    <definedName name="조치" localSheetId="6" hidden="1">{#N/A,#N/A,FALSE,"단축1";#N/A,#N/A,FALSE,"단축2";#N/A,#N/A,FALSE,"단축3";#N/A,#N/A,FALSE,"장축";#N/A,#N/A,FALSE,"4WD"}</definedName>
    <definedName name="조치" localSheetId="17" hidden="1">{#N/A,#N/A,FALSE,"단축1";#N/A,#N/A,FALSE,"단축2";#N/A,#N/A,FALSE,"단축3";#N/A,#N/A,FALSE,"장축";#N/A,#N/A,FALSE,"4WD"}</definedName>
    <definedName name="조치" localSheetId="13" hidden="1">{#N/A,#N/A,FALSE,"단축1";#N/A,#N/A,FALSE,"단축2";#N/A,#N/A,FALSE,"단축3";#N/A,#N/A,FALSE,"장축";#N/A,#N/A,FALSE,"4WD"}</definedName>
    <definedName name="조치" localSheetId="14" hidden="1">{#N/A,#N/A,FALSE,"단축1";#N/A,#N/A,FALSE,"단축2";#N/A,#N/A,FALSE,"단축3";#N/A,#N/A,FALSE,"장축";#N/A,#N/A,FALSE,"4WD"}</definedName>
    <definedName name="조치" localSheetId="15" hidden="1">{#N/A,#N/A,FALSE,"단축1";#N/A,#N/A,FALSE,"단축2";#N/A,#N/A,FALSE,"단축3";#N/A,#N/A,FALSE,"장축";#N/A,#N/A,FALSE,"4WD"}</definedName>
    <definedName name="조치" hidden="1">{#N/A,#N/A,FALSE,"단축1";#N/A,#N/A,FALSE,"단축2";#N/A,#N/A,FALSE,"단축3";#N/A,#N/A,FALSE,"장축";#N/A,#N/A,FALSE,"4WD"}</definedName>
    <definedName name="조치부서">#REF!</definedName>
    <definedName name="존주" localSheetId="6">#REF!</definedName>
    <definedName name="존주">#REF!</definedName>
    <definedName name="종" localSheetId="6">#REF!</definedName>
    <definedName name="종">#REF!</definedName>
    <definedName name="종ㅇ합">#REF!</definedName>
    <definedName name="종주" localSheetId="7" hidden="1">{#N/A,#N/A,FALSE,"단축1";#N/A,#N/A,FALSE,"단축2";#N/A,#N/A,FALSE,"단축3";#N/A,#N/A,FALSE,"장축";#N/A,#N/A,FALSE,"4WD"}</definedName>
    <definedName name="종주" localSheetId="16" hidden="1">{#N/A,#N/A,FALSE,"단축1";#N/A,#N/A,FALSE,"단축2";#N/A,#N/A,FALSE,"단축3";#N/A,#N/A,FALSE,"장축";#N/A,#N/A,FALSE,"4WD"}</definedName>
    <definedName name="종주" localSheetId="17" hidden="1">{#N/A,#N/A,FALSE,"단축1";#N/A,#N/A,FALSE,"단축2";#N/A,#N/A,FALSE,"단축3";#N/A,#N/A,FALSE,"장축";#N/A,#N/A,FALSE,"4WD"}</definedName>
    <definedName name="종주" localSheetId="13" hidden="1">{#N/A,#N/A,FALSE,"단축1";#N/A,#N/A,FALSE,"단축2";#N/A,#N/A,FALSE,"단축3";#N/A,#N/A,FALSE,"장축";#N/A,#N/A,FALSE,"4WD"}</definedName>
    <definedName name="종주" localSheetId="14" hidden="1">{#N/A,#N/A,FALSE,"단축1";#N/A,#N/A,FALSE,"단축2";#N/A,#N/A,FALSE,"단축3";#N/A,#N/A,FALSE,"장축";#N/A,#N/A,FALSE,"4WD"}</definedName>
    <definedName name="종주" localSheetId="15" hidden="1">{#N/A,#N/A,FALSE,"단축1";#N/A,#N/A,FALSE,"단축2";#N/A,#N/A,FALSE,"단축3";#N/A,#N/A,FALSE,"장축";#N/A,#N/A,FALSE,"4WD"}</definedName>
    <definedName name="종주" hidden="1">{#N/A,#N/A,FALSE,"단축1";#N/A,#N/A,FALSE,"단축2";#N/A,#N/A,FALSE,"단축3";#N/A,#N/A,FALSE,"장축";#N/A,#N/A,FALSE,"4WD"}</definedName>
    <definedName name="종합" localSheetId="7">BlankMacro1</definedName>
    <definedName name="종합" localSheetId="16">BlankMacro1</definedName>
    <definedName name="종합" localSheetId="6" hidden="1">{#N/A,#N/A,TRUE,"Y생산";#N/A,#N/A,TRUE,"Y판매";#N/A,#N/A,TRUE,"Y총물량";#N/A,#N/A,TRUE,"Y능력";#N/A,#N/A,TRUE,"YKD"}</definedName>
    <definedName name="종합" localSheetId="17">BlankMacro1</definedName>
    <definedName name="종합" localSheetId="10">BlankMacro1</definedName>
    <definedName name="종합" localSheetId="8">BlankMacro1</definedName>
    <definedName name="종합" localSheetId="0">BlankMacro1</definedName>
    <definedName name="종합" localSheetId="13" hidden="1">{#N/A,#N/A,TRUE,"Y생산";#N/A,#N/A,TRUE,"Y판매";#N/A,#N/A,TRUE,"Y총물량";#N/A,#N/A,TRUE,"Y능력";#N/A,#N/A,TRUE,"YKD"}</definedName>
    <definedName name="종합" localSheetId="14">BlankMacro1</definedName>
    <definedName name="종합" localSheetId="11">BlankMacro1</definedName>
    <definedName name="종합" localSheetId="15">BlankMacro1</definedName>
    <definedName name="종합">BlankMacro1</definedName>
    <definedName name="종합123" localSheetId="7">BlankMacro1</definedName>
    <definedName name="종합123" localSheetId="16">BlankMacro1</definedName>
    <definedName name="종합123" localSheetId="17">BlankMacro1</definedName>
    <definedName name="종합123" localSheetId="10">BlankMacro1</definedName>
    <definedName name="종합123" localSheetId="8">BlankMacro1</definedName>
    <definedName name="종합123" localSheetId="0">BlankMacro1</definedName>
    <definedName name="종합123" localSheetId="13">BlankMacro1</definedName>
    <definedName name="종합123" localSheetId="14">BlankMacro1</definedName>
    <definedName name="종합123" localSheetId="11">BlankMacro1</definedName>
    <definedName name="종합123" localSheetId="15">BlankMacro1</definedName>
    <definedName name="종합123">BlankMacro1</definedName>
    <definedName name="종합2" localSheetId="13">[6]!종합2</definedName>
    <definedName name="종합2">[7]!종합2</definedName>
    <definedName name="종합그래프" localSheetId="7" hidden="1">{#N/A,#N/A,FALSE,"단축1";#N/A,#N/A,FALSE,"단축2";#N/A,#N/A,FALSE,"단축3";#N/A,#N/A,FALSE,"장축";#N/A,#N/A,FALSE,"4WD"}</definedName>
    <definedName name="종합그래프" localSheetId="16" hidden="1">{#N/A,#N/A,FALSE,"단축1";#N/A,#N/A,FALSE,"단축2";#N/A,#N/A,FALSE,"단축3";#N/A,#N/A,FALSE,"장축";#N/A,#N/A,FALSE,"4WD"}</definedName>
    <definedName name="종합그래프" localSheetId="6" hidden="1">{#N/A,#N/A,FALSE,"단축1";#N/A,#N/A,FALSE,"단축2";#N/A,#N/A,FALSE,"단축3";#N/A,#N/A,FALSE,"장축";#N/A,#N/A,FALSE,"4WD"}</definedName>
    <definedName name="종합그래프" localSheetId="17" hidden="1">{#N/A,#N/A,FALSE,"단축1";#N/A,#N/A,FALSE,"단축2";#N/A,#N/A,FALSE,"단축3";#N/A,#N/A,FALSE,"장축";#N/A,#N/A,FALSE,"4WD"}</definedName>
    <definedName name="종합그래프" localSheetId="13" hidden="1">{#N/A,#N/A,FALSE,"단축1";#N/A,#N/A,FALSE,"단축2";#N/A,#N/A,FALSE,"단축3";#N/A,#N/A,FALSE,"장축";#N/A,#N/A,FALSE,"4WD"}</definedName>
    <definedName name="종합그래프" localSheetId="14" hidden="1">{#N/A,#N/A,FALSE,"단축1";#N/A,#N/A,FALSE,"단축2";#N/A,#N/A,FALSE,"단축3";#N/A,#N/A,FALSE,"장축";#N/A,#N/A,FALSE,"4WD"}</definedName>
    <definedName name="종합그래프" localSheetId="15" hidden="1">{#N/A,#N/A,FALSE,"단축1";#N/A,#N/A,FALSE,"단축2";#N/A,#N/A,FALSE,"단축3";#N/A,#N/A,FALSE,"장축";#N/A,#N/A,FALSE,"4WD"}</definedName>
    <definedName name="종합그래프" hidden="1">{#N/A,#N/A,FALSE,"단축1";#N/A,#N/A,FALSE,"단축2";#N/A,#N/A,FALSE,"단축3";#N/A,#N/A,FALSE,"장축";#N/A,#N/A,FALSE,"4WD"}</definedName>
    <definedName name="종합시트">#REF!</definedName>
    <definedName name="종합추이" localSheetId="7">[0]!BlankMacro1</definedName>
    <definedName name="종합추이" localSheetId="16">[0]!BlankMacro1</definedName>
    <definedName name="종합추이" localSheetId="17">[0]!BlankMacro1</definedName>
    <definedName name="종합추이" localSheetId="10">[0]!BlankMacro1</definedName>
    <definedName name="종합추이" localSheetId="8">[0]!BlankMacro1</definedName>
    <definedName name="종합추이" localSheetId="0">[0]!BlankMacro1</definedName>
    <definedName name="종합추이" localSheetId="13">[0]!BlankMacro1</definedName>
    <definedName name="종합추이" localSheetId="14">[0]!BlankMacro1</definedName>
    <definedName name="종합추이" localSheetId="11">[0]!BlankMacro1</definedName>
    <definedName name="종합추이" localSheetId="15">[0]!BlankMacro1</definedName>
    <definedName name="종합추이">[0]!BlankMacro1</definedName>
    <definedName name="좆까" localSheetId="7">BlankMacro1</definedName>
    <definedName name="좆까" localSheetId="16">BlankMacro1</definedName>
    <definedName name="좆까" localSheetId="17">BlankMacro1</definedName>
    <definedName name="좆까" localSheetId="10">BlankMacro1</definedName>
    <definedName name="좆까" localSheetId="8">BlankMacro1</definedName>
    <definedName name="좆까" localSheetId="0">BlankMacro1</definedName>
    <definedName name="좆까" localSheetId="13">BlankMacro1</definedName>
    <definedName name="좆까" localSheetId="14">BlankMacro1</definedName>
    <definedName name="좆까" localSheetId="11">BlankMacro1</definedName>
    <definedName name="좆까" localSheetId="15">BlankMacro1</definedName>
    <definedName name="좆까">BlankMacro1</definedName>
    <definedName name="좌끝" localSheetId="7">#REF!</definedName>
    <definedName name="좌끝">#REF!</definedName>
    <definedName name="주" localSheetId="7" hidden="1">{#N/A,#N/A,FALSE,"단축1";#N/A,#N/A,FALSE,"단축2";#N/A,#N/A,FALSE,"단축3";#N/A,#N/A,FALSE,"장축";#N/A,#N/A,FALSE,"4WD"}</definedName>
    <definedName name="주" localSheetId="16" hidden="1">{#N/A,#N/A,FALSE,"단축1";#N/A,#N/A,FALSE,"단축2";#N/A,#N/A,FALSE,"단축3";#N/A,#N/A,FALSE,"장축";#N/A,#N/A,FALSE,"4WD"}</definedName>
    <definedName name="주" localSheetId="6" hidden="1">{#N/A,#N/A,FALSE,"단축1";#N/A,#N/A,FALSE,"단축2";#N/A,#N/A,FALSE,"단축3";#N/A,#N/A,FALSE,"장축";#N/A,#N/A,FALSE,"4WD"}</definedName>
    <definedName name="주" localSheetId="17" hidden="1">{#N/A,#N/A,FALSE,"단축1";#N/A,#N/A,FALSE,"단축2";#N/A,#N/A,FALSE,"단축3";#N/A,#N/A,FALSE,"장축";#N/A,#N/A,FALSE,"4WD"}</definedName>
    <definedName name="주" localSheetId="13" hidden="1">{#N/A,#N/A,FALSE,"단축1";#N/A,#N/A,FALSE,"단축2";#N/A,#N/A,FALSE,"단축3";#N/A,#N/A,FALSE,"장축";#N/A,#N/A,FALSE,"4WD"}</definedName>
    <definedName name="주" localSheetId="14" hidden="1">{#N/A,#N/A,FALSE,"단축1";#N/A,#N/A,FALSE,"단축2";#N/A,#N/A,FALSE,"단축3";#N/A,#N/A,FALSE,"장축";#N/A,#N/A,FALSE,"4WD"}</definedName>
    <definedName name="주" localSheetId="15" hidden="1">{#N/A,#N/A,FALSE,"단축1";#N/A,#N/A,FALSE,"단축2";#N/A,#N/A,FALSE,"단축3";#N/A,#N/A,FALSE,"장축";#N/A,#N/A,FALSE,"4WD"}</definedName>
    <definedName name="주" hidden="1">{#N/A,#N/A,FALSE,"단축1";#N/A,#N/A,FALSE,"단축2";#N/A,#N/A,FALSE,"단축3";#N/A,#N/A,FALSE,"장축";#N/A,#N/A,FALSE,"4WD"}</definedName>
    <definedName name="주민호" localSheetId="7" hidden="1">{#N/A,#N/A,TRUE,"Y생산";#N/A,#N/A,TRUE,"Y판매";#N/A,#N/A,TRUE,"Y총물량";#N/A,#N/A,TRUE,"Y능력";#N/A,#N/A,TRUE,"YKD"}</definedName>
    <definedName name="주민호" localSheetId="16" hidden="1">{#N/A,#N/A,TRUE,"Y생산";#N/A,#N/A,TRUE,"Y판매";#N/A,#N/A,TRUE,"Y총물량";#N/A,#N/A,TRUE,"Y능력";#N/A,#N/A,TRUE,"YKD"}</definedName>
    <definedName name="주민호" localSheetId="6" hidden="1">{#N/A,#N/A,TRUE,"Y생산";#N/A,#N/A,TRUE,"Y판매";#N/A,#N/A,TRUE,"Y총물량";#N/A,#N/A,TRUE,"Y능력";#N/A,#N/A,TRUE,"YKD"}</definedName>
    <definedName name="주민호" localSheetId="17" hidden="1">{#N/A,#N/A,TRUE,"Y생산";#N/A,#N/A,TRUE,"Y판매";#N/A,#N/A,TRUE,"Y총물량";#N/A,#N/A,TRUE,"Y능력";#N/A,#N/A,TRUE,"YKD"}</definedName>
    <definedName name="주민호" localSheetId="13" hidden="1">{#N/A,#N/A,TRUE,"Y생산";#N/A,#N/A,TRUE,"Y판매";#N/A,#N/A,TRUE,"Y총물량";#N/A,#N/A,TRUE,"Y능력";#N/A,#N/A,TRUE,"YKD"}</definedName>
    <definedName name="주민호" localSheetId="14" hidden="1">{#N/A,#N/A,TRUE,"Y생산";#N/A,#N/A,TRUE,"Y판매";#N/A,#N/A,TRUE,"Y총물량";#N/A,#N/A,TRUE,"Y능력";#N/A,#N/A,TRUE,"YKD"}</definedName>
    <definedName name="주민호" localSheetId="15" hidden="1">{#N/A,#N/A,TRUE,"Y생산";#N/A,#N/A,TRUE,"Y판매";#N/A,#N/A,TRUE,"Y총물량";#N/A,#N/A,TRUE,"Y능력";#N/A,#N/A,TRUE,"YKD"}</definedName>
    <definedName name="주민호" hidden="1">{#N/A,#N/A,TRUE,"Y생산";#N/A,#N/A,TRUE,"Y판매";#N/A,#N/A,TRUE,"Y총물량";#N/A,#N/A,TRUE,"Y능력";#N/A,#N/A,TRUE,"YKD"}</definedName>
    <definedName name="주소">#REF!</definedName>
    <definedName name="주요" localSheetId="7" hidden="1">{#N/A,#N/A,TRUE,"Y생산";#N/A,#N/A,TRUE,"Y판매";#N/A,#N/A,TRUE,"Y총물량";#N/A,#N/A,TRUE,"Y능력";#N/A,#N/A,TRUE,"YKD"}</definedName>
    <definedName name="주요" localSheetId="16" hidden="1">{#N/A,#N/A,TRUE,"Y생산";#N/A,#N/A,TRUE,"Y판매";#N/A,#N/A,TRUE,"Y총물량";#N/A,#N/A,TRUE,"Y능력";#N/A,#N/A,TRUE,"YKD"}</definedName>
    <definedName name="주요" localSheetId="6" hidden="1">{#N/A,#N/A,TRUE,"Y생산";#N/A,#N/A,TRUE,"Y판매";#N/A,#N/A,TRUE,"Y총물량";#N/A,#N/A,TRUE,"Y능력";#N/A,#N/A,TRUE,"YKD"}</definedName>
    <definedName name="주요" localSheetId="17" hidden="1">{#N/A,#N/A,TRUE,"Y생산";#N/A,#N/A,TRUE,"Y판매";#N/A,#N/A,TRUE,"Y총물량";#N/A,#N/A,TRUE,"Y능력";#N/A,#N/A,TRUE,"YKD"}</definedName>
    <definedName name="주요" localSheetId="13" hidden="1">{#N/A,#N/A,TRUE,"Y생산";#N/A,#N/A,TRUE,"Y판매";#N/A,#N/A,TRUE,"Y총물량";#N/A,#N/A,TRUE,"Y능력";#N/A,#N/A,TRUE,"YKD"}</definedName>
    <definedName name="주요" localSheetId="14" hidden="1">{#N/A,#N/A,TRUE,"Y생산";#N/A,#N/A,TRUE,"Y판매";#N/A,#N/A,TRUE,"Y총물량";#N/A,#N/A,TRUE,"Y능력";#N/A,#N/A,TRUE,"YKD"}</definedName>
    <definedName name="주요" localSheetId="15" hidden="1">{#N/A,#N/A,TRUE,"Y생산";#N/A,#N/A,TRUE,"Y판매";#N/A,#N/A,TRUE,"Y총물량";#N/A,#N/A,TRUE,"Y능력";#N/A,#N/A,TRUE,"YKD"}</definedName>
    <definedName name="주요" hidden="1">{#N/A,#N/A,TRUE,"Y생산";#N/A,#N/A,TRUE,"Y판매";#N/A,#N/A,TRUE,"Y총물량";#N/A,#N/A,TRUE,"Y능력";#N/A,#N/A,TRUE,"YKD"}</definedName>
    <definedName name="주요내용" localSheetId="7" hidden="1">{#N/A,#N/A,FALSE,"단축1";#N/A,#N/A,FALSE,"단축2";#N/A,#N/A,FALSE,"단축3";#N/A,#N/A,FALSE,"장축";#N/A,#N/A,FALSE,"4WD"}</definedName>
    <definedName name="주요내용" localSheetId="16" hidden="1">{#N/A,#N/A,FALSE,"단축1";#N/A,#N/A,FALSE,"단축2";#N/A,#N/A,FALSE,"단축3";#N/A,#N/A,FALSE,"장축";#N/A,#N/A,FALSE,"4WD"}</definedName>
    <definedName name="주요내용" localSheetId="17" hidden="1">{#N/A,#N/A,FALSE,"단축1";#N/A,#N/A,FALSE,"단축2";#N/A,#N/A,FALSE,"단축3";#N/A,#N/A,FALSE,"장축";#N/A,#N/A,FALSE,"4WD"}</definedName>
    <definedName name="주요내용" localSheetId="13" hidden="1">{#N/A,#N/A,FALSE,"단축1";#N/A,#N/A,FALSE,"단축2";#N/A,#N/A,FALSE,"단축3";#N/A,#N/A,FALSE,"장축";#N/A,#N/A,FALSE,"4WD"}</definedName>
    <definedName name="주요내용" localSheetId="14" hidden="1">{#N/A,#N/A,FALSE,"단축1";#N/A,#N/A,FALSE,"단축2";#N/A,#N/A,FALSE,"단축3";#N/A,#N/A,FALSE,"장축";#N/A,#N/A,FALSE,"4WD"}</definedName>
    <definedName name="주요내용" localSheetId="15" hidden="1">{#N/A,#N/A,FALSE,"단축1";#N/A,#N/A,FALSE,"단축2";#N/A,#N/A,FALSE,"단축3";#N/A,#N/A,FALSE,"장축";#N/A,#N/A,FALSE,"4WD"}</definedName>
    <definedName name="주요내용" hidden="1">{#N/A,#N/A,FALSE,"단축1";#N/A,#N/A,FALSE,"단축2";#N/A,#N/A,FALSE,"단축3";#N/A,#N/A,FALSE,"장축";#N/A,#N/A,FALSE,"4WD"}</definedName>
    <definedName name="주요문제점">#REF!</definedName>
    <definedName name="주요문제점3" localSheetId="7" hidden="1">{#N/A,#N/A,FALSE,"단축1";#N/A,#N/A,FALSE,"단축2";#N/A,#N/A,FALSE,"단축3";#N/A,#N/A,FALSE,"장축";#N/A,#N/A,FALSE,"4WD"}</definedName>
    <definedName name="주요문제점3" localSheetId="16" hidden="1">{#N/A,#N/A,FALSE,"단축1";#N/A,#N/A,FALSE,"단축2";#N/A,#N/A,FALSE,"단축3";#N/A,#N/A,FALSE,"장축";#N/A,#N/A,FALSE,"4WD"}</definedName>
    <definedName name="주요문제점3" localSheetId="17" hidden="1">{#N/A,#N/A,FALSE,"단축1";#N/A,#N/A,FALSE,"단축2";#N/A,#N/A,FALSE,"단축3";#N/A,#N/A,FALSE,"장축";#N/A,#N/A,FALSE,"4WD"}</definedName>
    <definedName name="주요문제점3" localSheetId="13" hidden="1">{#N/A,#N/A,FALSE,"단축1";#N/A,#N/A,FALSE,"단축2";#N/A,#N/A,FALSE,"단축3";#N/A,#N/A,FALSE,"장축";#N/A,#N/A,FALSE,"4WD"}</definedName>
    <definedName name="주요문제점3" localSheetId="14" hidden="1">{#N/A,#N/A,FALSE,"단축1";#N/A,#N/A,FALSE,"단축2";#N/A,#N/A,FALSE,"단축3";#N/A,#N/A,FALSE,"장축";#N/A,#N/A,FALSE,"4WD"}</definedName>
    <definedName name="주요문제점3" localSheetId="15" hidden="1">{#N/A,#N/A,FALSE,"단축1";#N/A,#N/A,FALSE,"단축2";#N/A,#N/A,FALSE,"단축3";#N/A,#N/A,FALSE,"장축";#N/A,#N/A,FALSE,"4WD"}</definedName>
    <definedName name="주요문제점3" hidden="1">{#N/A,#N/A,FALSE,"단축1";#N/A,#N/A,FALSE,"단축2";#N/A,#N/A,FALSE,"단축3";#N/A,#N/A,FALSE,"장축";#N/A,#N/A,FALSE,"4WD"}</definedName>
    <definedName name="주요문제점4" localSheetId="7" hidden="1">{#N/A,#N/A,FALSE,"단축1";#N/A,#N/A,FALSE,"단축2";#N/A,#N/A,FALSE,"단축3";#N/A,#N/A,FALSE,"장축";#N/A,#N/A,FALSE,"4WD"}</definedName>
    <definedName name="주요문제점4" localSheetId="16" hidden="1">{#N/A,#N/A,FALSE,"단축1";#N/A,#N/A,FALSE,"단축2";#N/A,#N/A,FALSE,"단축3";#N/A,#N/A,FALSE,"장축";#N/A,#N/A,FALSE,"4WD"}</definedName>
    <definedName name="주요문제점4" localSheetId="17" hidden="1">{#N/A,#N/A,FALSE,"단축1";#N/A,#N/A,FALSE,"단축2";#N/A,#N/A,FALSE,"단축3";#N/A,#N/A,FALSE,"장축";#N/A,#N/A,FALSE,"4WD"}</definedName>
    <definedName name="주요문제점4" localSheetId="13" hidden="1">{#N/A,#N/A,FALSE,"단축1";#N/A,#N/A,FALSE,"단축2";#N/A,#N/A,FALSE,"단축3";#N/A,#N/A,FALSE,"장축";#N/A,#N/A,FALSE,"4WD"}</definedName>
    <definedName name="주요문제점4" localSheetId="14" hidden="1">{#N/A,#N/A,FALSE,"단축1";#N/A,#N/A,FALSE,"단축2";#N/A,#N/A,FALSE,"단축3";#N/A,#N/A,FALSE,"장축";#N/A,#N/A,FALSE,"4WD"}</definedName>
    <definedName name="주요문제점4" localSheetId="15" hidden="1">{#N/A,#N/A,FALSE,"단축1";#N/A,#N/A,FALSE,"단축2";#N/A,#N/A,FALSE,"단축3";#N/A,#N/A,FALSE,"장축";#N/A,#N/A,FALSE,"4WD"}</definedName>
    <definedName name="주요문제점4" hidden="1">{#N/A,#N/A,FALSE,"단축1";#N/A,#N/A,FALSE,"단축2";#N/A,#N/A,FALSE,"단축3";#N/A,#N/A,FALSE,"장축";#N/A,#N/A,FALSE,"4WD"}</definedName>
    <definedName name="주요업무" localSheetId="7" hidden="1">{#N/A,#N/A,TRUE,"Y생산";#N/A,#N/A,TRUE,"Y판매";#N/A,#N/A,TRUE,"Y총물량";#N/A,#N/A,TRUE,"Y능력";#N/A,#N/A,TRUE,"YKD"}</definedName>
    <definedName name="주요업무" localSheetId="16" hidden="1">{#N/A,#N/A,TRUE,"Y생산";#N/A,#N/A,TRUE,"Y판매";#N/A,#N/A,TRUE,"Y총물량";#N/A,#N/A,TRUE,"Y능력";#N/A,#N/A,TRUE,"YKD"}</definedName>
    <definedName name="주요업무" localSheetId="6" hidden="1">{#N/A,#N/A,TRUE,"Y생산";#N/A,#N/A,TRUE,"Y판매";#N/A,#N/A,TRUE,"Y총물량";#N/A,#N/A,TRUE,"Y능력";#N/A,#N/A,TRUE,"YKD"}</definedName>
    <definedName name="주요업무" localSheetId="17" hidden="1">{#N/A,#N/A,TRUE,"Y생산";#N/A,#N/A,TRUE,"Y판매";#N/A,#N/A,TRUE,"Y총물량";#N/A,#N/A,TRUE,"Y능력";#N/A,#N/A,TRUE,"YKD"}</definedName>
    <definedName name="주요업무" localSheetId="13" hidden="1">{#N/A,#N/A,TRUE,"Y생산";#N/A,#N/A,TRUE,"Y판매";#N/A,#N/A,TRUE,"Y총물량";#N/A,#N/A,TRUE,"Y능력";#N/A,#N/A,TRUE,"YKD"}</definedName>
    <definedName name="주요업무" localSheetId="14" hidden="1">{#N/A,#N/A,TRUE,"Y생산";#N/A,#N/A,TRUE,"Y판매";#N/A,#N/A,TRUE,"Y총물량";#N/A,#N/A,TRUE,"Y능력";#N/A,#N/A,TRUE,"YKD"}</definedName>
    <definedName name="주요업무" localSheetId="15" hidden="1">{#N/A,#N/A,TRUE,"Y생산";#N/A,#N/A,TRUE,"Y판매";#N/A,#N/A,TRUE,"Y총물량";#N/A,#N/A,TRUE,"Y능력";#N/A,#N/A,TRUE,"YKD"}</definedName>
    <definedName name="주요업무" hidden="1">{#N/A,#N/A,TRUE,"Y생산";#N/A,#N/A,TRUE,"Y판매";#N/A,#N/A,TRUE,"Y총물량";#N/A,#N/A,TRUE,"Y능력";#N/A,#N/A,TRUE,"YKD"}</definedName>
    <definedName name="주요업무1" localSheetId="7">[0]!BlankMacro1</definedName>
    <definedName name="주요업무1" localSheetId="16">[0]!BlankMacro1</definedName>
    <definedName name="주요업무1" localSheetId="17">[0]!BlankMacro1</definedName>
    <definedName name="주요업무1" localSheetId="10">[0]!BlankMacro1</definedName>
    <definedName name="주요업무1" localSheetId="8">[0]!BlankMacro1</definedName>
    <definedName name="주요업무1" localSheetId="0">[0]!BlankMacro1</definedName>
    <definedName name="주요업무1" localSheetId="13">[0]!BlankMacro1</definedName>
    <definedName name="주요업무1" localSheetId="14">[0]!BlankMacro1</definedName>
    <definedName name="주요업무1" localSheetId="11">[0]!BlankMacro1</definedName>
    <definedName name="주요업무1" localSheetId="15">[0]!BlankMacro1</definedName>
    <definedName name="주요업무1">[0]!BlankMacro1</definedName>
    <definedName name="주요업무2" localSheetId="7" hidden="1">{#N/A,#N/A,TRUE,"Y생산";#N/A,#N/A,TRUE,"Y판매";#N/A,#N/A,TRUE,"Y총물량";#N/A,#N/A,TRUE,"Y능력";#N/A,#N/A,TRUE,"YKD"}</definedName>
    <definedName name="주요업무2" localSheetId="16" hidden="1">{#N/A,#N/A,TRUE,"Y생산";#N/A,#N/A,TRUE,"Y판매";#N/A,#N/A,TRUE,"Y총물량";#N/A,#N/A,TRUE,"Y능력";#N/A,#N/A,TRUE,"YKD"}</definedName>
    <definedName name="주요업무2" localSheetId="6" hidden="1">{#N/A,#N/A,TRUE,"Y생산";#N/A,#N/A,TRUE,"Y판매";#N/A,#N/A,TRUE,"Y총물량";#N/A,#N/A,TRUE,"Y능력";#N/A,#N/A,TRUE,"YKD"}</definedName>
    <definedName name="주요업무2" localSheetId="17" hidden="1">{#N/A,#N/A,TRUE,"Y생산";#N/A,#N/A,TRUE,"Y판매";#N/A,#N/A,TRUE,"Y총물량";#N/A,#N/A,TRUE,"Y능력";#N/A,#N/A,TRUE,"YKD"}</definedName>
    <definedName name="주요업무2" localSheetId="13" hidden="1">{#N/A,#N/A,TRUE,"Y생산";#N/A,#N/A,TRUE,"Y판매";#N/A,#N/A,TRUE,"Y총물량";#N/A,#N/A,TRUE,"Y능력";#N/A,#N/A,TRUE,"YKD"}</definedName>
    <definedName name="주요업무2" localSheetId="14" hidden="1">{#N/A,#N/A,TRUE,"Y생산";#N/A,#N/A,TRUE,"Y판매";#N/A,#N/A,TRUE,"Y총물량";#N/A,#N/A,TRUE,"Y능력";#N/A,#N/A,TRUE,"YKD"}</definedName>
    <definedName name="주요업무2" localSheetId="15" hidden="1">{#N/A,#N/A,TRUE,"Y생산";#N/A,#N/A,TRUE,"Y판매";#N/A,#N/A,TRUE,"Y총물량";#N/A,#N/A,TRUE,"Y능력";#N/A,#N/A,TRUE,"YKD"}</definedName>
    <definedName name="주요업무2" hidden="1">{#N/A,#N/A,TRUE,"Y생산";#N/A,#N/A,TRUE,"Y판매";#N/A,#N/A,TRUE,"Y총물량";#N/A,#N/A,TRUE,"Y능력";#N/A,#N/A,TRUE,"YKD"}</definedName>
    <definedName name="주요업무3" localSheetId="7" hidden="1">{#N/A,#N/A,TRUE,"Y생산";#N/A,#N/A,TRUE,"Y판매";#N/A,#N/A,TRUE,"Y총물량";#N/A,#N/A,TRUE,"Y능력";#N/A,#N/A,TRUE,"YKD"}</definedName>
    <definedName name="주요업무3" localSheetId="16" hidden="1">{#N/A,#N/A,TRUE,"Y생산";#N/A,#N/A,TRUE,"Y판매";#N/A,#N/A,TRUE,"Y총물량";#N/A,#N/A,TRUE,"Y능력";#N/A,#N/A,TRUE,"YKD"}</definedName>
    <definedName name="주요업무3" localSheetId="6" hidden="1">{#N/A,#N/A,TRUE,"Y생산";#N/A,#N/A,TRUE,"Y판매";#N/A,#N/A,TRUE,"Y총물량";#N/A,#N/A,TRUE,"Y능력";#N/A,#N/A,TRUE,"YKD"}</definedName>
    <definedName name="주요업무3" localSheetId="17" hidden="1">{#N/A,#N/A,TRUE,"Y생산";#N/A,#N/A,TRUE,"Y판매";#N/A,#N/A,TRUE,"Y총물량";#N/A,#N/A,TRUE,"Y능력";#N/A,#N/A,TRUE,"YKD"}</definedName>
    <definedName name="주요업무3" localSheetId="13" hidden="1">{#N/A,#N/A,TRUE,"Y생산";#N/A,#N/A,TRUE,"Y판매";#N/A,#N/A,TRUE,"Y총물량";#N/A,#N/A,TRUE,"Y능력";#N/A,#N/A,TRUE,"YKD"}</definedName>
    <definedName name="주요업무3" localSheetId="14" hidden="1">{#N/A,#N/A,TRUE,"Y생산";#N/A,#N/A,TRUE,"Y판매";#N/A,#N/A,TRUE,"Y총물량";#N/A,#N/A,TRUE,"Y능력";#N/A,#N/A,TRUE,"YKD"}</definedName>
    <definedName name="주요업무3" localSheetId="15" hidden="1">{#N/A,#N/A,TRUE,"Y생산";#N/A,#N/A,TRUE,"Y판매";#N/A,#N/A,TRUE,"Y총물량";#N/A,#N/A,TRUE,"Y능력";#N/A,#N/A,TRUE,"YKD"}</definedName>
    <definedName name="주요업무3" hidden="1">{#N/A,#N/A,TRUE,"Y생산";#N/A,#N/A,TRUE,"Y판매";#N/A,#N/A,TRUE,"Y총물량";#N/A,#N/A,TRUE,"Y능력";#N/A,#N/A,TRUE,"YKD"}</definedName>
    <definedName name="주요업무실적" localSheetId="6">#REF!</definedName>
    <definedName name="주요업무실적">#REF!</definedName>
    <definedName name="주요제원" localSheetId="7" hidden="1">{#N/A,#N/A,FALSE,"단축1";#N/A,#N/A,FALSE,"단축2";#N/A,#N/A,FALSE,"단축3";#N/A,#N/A,FALSE,"장축";#N/A,#N/A,FALSE,"4WD"}</definedName>
    <definedName name="주요제원" localSheetId="16" hidden="1">{#N/A,#N/A,FALSE,"단축1";#N/A,#N/A,FALSE,"단축2";#N/A,#N/A,FALSE,"단축3";#N/A,#N/A,FALSE,"장축";#N/A,#N/A,FALSE,"4WD"}</definedName>
    <definedName name="주요제원" localSheetId="6" hidden="1">{#N/A,#N/A,FALSE,"단축1";#N/A,#N/A,FALSE,"단축2";#N/A,#N/A,FALSE,"단축3";#N/A,#N/A,FALSE,"장축";#N/A,#N/A,FALSE,"4WD"}</definedName>
    <definedName name="주요제원" localSheetId="17" hidden="1">{#N/A,#N/A,FALSE,"단축1";#N/A,#N/A,FALSE,"단축2";#N/A,#N/A,FALSE,"단축3";#N/A,#N/A,FALSE,"장축";#N/A,#N/A,FALSE,"4WD"}</definedName>
    <definedName name="주요제원" localSheetId="13" hidden="1">{#N/A,#N/A,FALSE,"단축1";#N/A,#N/A,FALSE,"단축2";#N/A,#N/A,FALSE,"단축3";#N/A,#N/A,FALSE,"장축";#N/A,#N/A,FALSE,"4WD"}</definedName>
    <definedName name="주요제원" localSheetId="14" hidden="1">{#N/A,#N/A,FALSE,"단축1";#N/A,#N/A,FALSE,"단축2";#N/A,#N/A,FALSE,"단축3";#N/A,#N/A,FALSE,"장축";#N/A,#N/A,FALSE,"4WD"}</definedName>
    <definedName name="주요제원" localSheetId="15" hidden="1">{#N/A,#N/A,FALSE,"단축1";#N/A,#N/A,FALSE,"단축2";#N/A,#N/A,FALSE,"단축3";#N/A,#N/A,FALSE,"장축";#N/A,#N/A,FALSE,"4WD"}</definedName>
    <definedName name="주요제원" hidden="1">{#N/A,#N/A,FALSE,"단축1";#N/A,#N/A,FALSE,"단축2";#N/A,#N/A,FALSE,"단축3";#N/A,#N/A,FALSE,"장축";#N/A,#N/A,FALSE,"4WD"}</definedName>
    <definedName name="주요차이내역" localSheetId="7" hidden="1">{#N/A,#N/A,FALSE,"단축1";#N/A,#N/A,FALSE,"단축2";#N/A,#N/A,FALSE,"단축3";#N/A,#N/A,FALSE,"장축";#N/A,#N/A,FALSE,"4WD"}</definedName>
    <definedName name="주요차이내역" localSheetId="16" hidden="1">{#N/A,#N/A,FALSE,"단축1";#N/A,#N/A,FALSE,"단축2";#N/A,#N/A,FALSE,"단축3";#N/A,#N/A,FALSE,"장축";#N/A,#N/A,FALSE,"4WD"}</definedName>
    <definedName name="주요차이내역" localSheetId="17" hidden="1">{#N/A,#N/A,FALSE,"단축1";#N/A,#N/A,FALSE,"단축2";#N/A,#N/A,FALSE,"단축3";#N/A,#N/A,FALSE,"장축";#N/A,#N/A,FALSE,"4WD"}</definedName>
    <definedName name="주요차이내역" localSheetId="13" hidden="1">{#N/A,#N/A,FALSE,"단축1";#N/A,#N/A,FALSE,"단축2";#N/A,#N/A,FALSE,"단축3";#N/A,#N/A,FALSE,"장축";#N/A,#N/A,FALSE,"4WD"}</definedName>
    <definedName name="주요차이내역" localSheetId="14" hidden="1">{#N/A,#N/A,FALSE,"단축1";#N/A,#N/A,FALSE,"단축2";#N/A,#N/A,FALSE,"단축3";#N/A,#N/A,FALSE,"장축";#N/A,#N/A,FALSE,"4WD"}</definedName>
    <definedName name="주요차이내역" localSheetId="15" hidden="1">{#N/A,#N/A,FALSE,"단축1";#N/A,#N/A,FALSE,"단축2";#N/A,#N/A,FALSE,"단축3";#N/A,#N/A,FALSE,"장축";#N/A,#N/A,FALSE,"4WD"}</definedName>
    <definedName name="주요차이내역" hidden="1">{#N/A,#N/A,FALSE,"단축1";#N/A,#N/A,FALSE,"단축2";#N/A,#N/A,FALSE,"단축3";#N/A,#N/A,FALSE,"장축";#N/A,#N/A,FALSE,"4WD"}</definedName>
    <definedName name="주행P12GRP">#REF!</definedName>
    <definedName name="주행RATING표" localSheetId="6">#REF!</definedName>
    <definedName name="주행RATING표">#REF!</definedName>
    <definedName name="주행문제">#REF!</definedName>
    <definedName name="준비계획">#REF!</definedName>
    <definedName name="준비시간은__가동율_80__적용반영">#REF!</definedName>
    <definedName name="중단">#REF!</definedName>
    <definedName name="중량">#REF!</definedName>
    <definedName name="중복.1">#REF!</definedName>
    <definedName name="중복.10">#REF!</definedName>
    <definedName name="중복.11">#REF!</definedName>
    <definedName name="중복.12">#REF!</definedName>
    <definedName name="중복.13">"?A*"</definedName>
    <definedName name="중복.14">#REF!</definedName>
    <definedName name="중복.15">#REF!</definedName>
    <definedName name="중복.17">#REF!</definedName>
    <definedName name="중복.18">#REF!</definedName>
    <definedName name="중복.19">#REF!</definedName>
    <definedName name="중복.20">#REF!</definedName>
    <definedName name="중복.21">#REF!</definedName>
    <definedName name="중복.22">#REF!</definedName>
    <definedName name="중복.23">#REF!</definedName>
    <definedName name="중복.24">#REF!</definedName>
    <definedName name="중복.4">#REF!</definedName>
    <definedName name="중복.5">#REF!</definedName>
    <definedName name="중복.8">#REF!</definedName>
    <definedName name="중식1" localSheetId="7">BlankMacro1</definedName>
    <definedName name="중식1" localSheetId="16">BlankMacro1</definedName>
    <definedName name="중식1" localSheetId="17">BlankMacro1</definedName>
    <definedName name="중식1" localSheetId="10">BlankMacro1</definedName>
    <definedName name="중식1" localSheetId="8">BlankMacro1</definedName>
    <definedName name="중식1" localSheetId="0">BlankMacro1</definedName>
    <definedName name="중식1" localSheetId="13">BlankMacro1</definedName>
    <definedName name="중식1" localSheetId="14">BlankMacro1</definedName>
    <definedName name="중식1" localSheetId="11">BlankMacro1</definedName>
    <definedName name="중식1" localSheetId="15">BlankMacro1</definedName>
    <definedName name="중식1">BlankMacro1</definedName>
    <definedName name="중ㅇ" localSheetId="7">#REF!</definedName>
    <definedName name="중ㅇ">#REF!</definedName>
    <definedName name="중앙" localSheetId="7" hidden="1">{#N/A,#N/A,FALSE,"단축1";#N/A,#N/A,FALSE,"단축2";#N/A,#N/A,FALSE,"단축3";#N/A,#N/A,FALSE,"장축";#N/A,#N/A,FALSE,"4WD"}</definedName>
    <definedName name="중앙" localSheetId="16" hidden="1">{#N/A,#N/A,FALSE,"단축1";#N/A,#N/A,FALSE,"단축2";#N/A,#N/A,FALSE,"단축3";#N/A,#N/A,FALSE,"장축";#N/A,#N/A,FALSE,"4WD"}</definedName>
    <definedName name="중앙" localSheetId="6" hidden="1">{#N/A,#N/A,FALSE,"단축1";#N/A,#N/A,FALSE,"단축2";#N/A,#N/A,FALSE,"단축3";#N/A,#N/A,FALSE,"장축";#N/A,#N/A,FALSE,"4WD"}</definedName>
    <definedName name="중앙" localSheetId="17" hidden="1">{#N/A,#N/A,FALSE,"단축1";#N/A,#N/A,FALSE,"단축2";#N/A,#N/A,FALSE,"단축3";#N/A,#N/A,FALSE,"장축";#N/A,#N/A,FALSE,"4WD"}</definedName>
    <definedName name="중앙" localSheetId="13" hidden="1">{#N/A,#N/A,FALSE,"단축1";#N/A,#N/A,FALSE,"단축2";#N/A,#N/A,FALSE,"단축3";#N/A,#N/A,FALSE,"장축";#N/A,#N/A,FALSE,"4WD"}</definedName>
    <definedName name="중앙" localSheetId="14" hidden="1">{#N/A,#N/A,FALSE,"단축1";#N/A,#N/A,FALSE,"단축2";#N/A,#N/A,FALSE,"단축3";#N/A,#N/A,FALSE,"장축";#N/A,#N/A,FALSE,"4WD"}</definedName>
    <definedName name="중앙" localSheetId="15" hidden="1">{#N/A,#N/A,FALSE,"단축1";#N/A,#N/A,FALSE,"단축2";#N/A,#N/A,FALSE,"단축3";#N/A,#N/A,FALSE,"장축";#N/A,#N/A,FALSE,"4WD"}</definedName>
    <definedName name="중앙" hidden="1">{#N/A,#N/A,FALSE,"단축1";#N/A,#N/A,FALSE,"단축2";#N/A,#N/A,FALSE,"단축3";#N/A,#N/A,FALSE,"장축";#N/A,#N/A,FALSE,"4WD"}</definedName>
    <definedName name="중전자">#REF!</definedName>
    <definedName name="중점3" localSheetId="7" hidden="1">{#N/A,#N/A,TRUE,"Y생산";#N/A,#N/A,TRUE,"Y판매";#N/A,#N/A,TRUE,"Y총물량";#N/A,#N/A,TRUE,"Y능력";#N/A,#N/A,TRUE,"YKD"}</definedName>
    <definedName name="중점3" localSheetId="16" hidden="1">{#N/A,#N/A,TRUE,"Y생산";#N/A,#N/A,TRUE,"Y판매";#N/A,#N/A,TRUE,"Y총물량";#N/A,#N/A,TRUE,"Y능력";#N/A,#N/A,TRUE,"YKD"}</definedName>
    <definedName name="중점3" localSheetId="17" hidden="1">{#N/A,#N/A,TRUE,"Y생산";#N/A,#N/A,TRUE,"Y판매";#N/A,#N/A,TRUE,"Y총물량";#N/A,#N/A,TRUE,"Y능력";#N/A,#N/A,TRUE,"YKD"}</definedName>
    <definedName name="중점3" localSheetId="13" hidden="1">{#N/A,#N/A,TRUE,"Y생산";#N/A,#N/A,TRUE,"Y판매";#N/A,#N/A,TRUE,"Y총물량";#N/A,#N/A,TRUE,"Y능력";#N/A,#N/A,TRUE,"YKD"}</definedName>
    <definedName name="중점3" localSheetId="14" hidden="1">{#N/A,#N/A,TRUE,"Y생산";#N/A,#N/A,TRUE,"Y판매";#N/A,#N/A,TRUE,"Y총물량";#N/A,#N/A,TRUE,"Y능력";#N/A,#N/A,TRUE,"YKD"}</definedName>
    <definedName name="중점3" localSheetId="15" hidden="1">{#N/A,#N/A,TRUE,"Y생산";#N/A,#N/A,TRUE,"Y판매";#N/A,#N/A,TRUE,"Y총물량";#N/A,#N/A,TRUE,"Y능력";#N/A,#N/A,TRUE,"YKD"}</definedName>
    <definedName name="중점3" hidden="1">{#N/A,#N/A,TRUE,"Y생산";#N/A,#N/A,TRUE,"Y판매";#N/A,#N/A,TRUE,"Y총물량";#N/A,#N/A,TRUE,"Y능력";#N/A,#N/A,TRUE,"YKD"}</definedName>
    <definedName name="즉">#REF!</definedName>
    <definedName name="즉시개">#REF!</definedName>
    <definedName name="즉시개선" localSheetId="7">#REF!,#REF!</definedName>
    <definedName name="즉시개선">#REF!,#REF!</definedName>
    <definedName name="즉시개선사례">#REF!</definedName>
    <definedName name="증가율" localSheetId="6">#REF!</definedName>
    <definedName name="증가율">#REF!</definedName>
    <definedName name="지" localSheetId="6" hidden="1">{#N/A,#N/A,TRUE,"Y생산";#N/A,#N/A,TRUE,"Y판매";#N/A,#N/A,TRUE,"Y총물량";#N/A,#N/A,TRUE,"Y능력";#N/A,#N/A,TRUE,"YKD"}</definedName>
    <definedName name="지" localSheetId="13" hidden="1">{#N/A,#N/A,TRUE,"Y생산";#N/A,#N/A,TRUE,"Y판매";#N/A,#N/A,TRUE,"Y총물량";#N/A,#N/A,TRUE,"Y능력";#N/A,#N/A,TRUE,"YKD"}</definedName>
    <definedName name="지">#REF!</definedName>
    <definedName name="지그" localSheetId="13">[6]!지그</definedName>
    <definedName name="지그">[7]!지그</definedName>
    <definedName name="지랗하" localSheetId="7" hidden="1">{#N/A,#N/A,FALSE,"협조전";#N/A,#N/A,FALSE,"원가절감계획 ";#N/A,#N/A,FALSE,"항목별원가절감계획"}</definedName>
    <definedName name="지랗하" localSheetId="16" hidden="1">{#N/A,#N/A,FALSE,"협조전";#N/A,#N/A,FALSE,"원가절감계획 ";#N/A,#N/A,FALSE,"항목별원가절감계획"}</definedName>
    <definedName name="지랗하" localSheetId="17" hidden="1">{#N/A,#N/A,FALSE,"협조전";#N/A,#N/A,FALSE,"원가절감계획 ";#N/A,#N/A,FALSE,"항목별원가절감계획"}</definedName>
    <definedName name="지랗하" localSheetId="13" hidden="1">{#N/A,#N/A,FALSE,"협조전";#N/A,#N/A,FALSE,"원가절감계획 ";#N/A,#N/A,FALSE,"항목별원가절감계획"}</definedName>
    <definedName name="지랗하" localSheetId="14" hidden="1">{#N/A,#N/A,FALSE,"협조전";#N/A,#N/A,FALSE,"원가절감계획 ";#N/A,#N/A,FALSE,"항목별원가절감계획"}</definedName>
    <definedName name="지랗하" localSheetId="15" hidden="1">{#N/A,#N/A,FALSE,"협조전";#N/A,#N/A,FALSE,"원가절감계획 ";#N/A,#N/A,FALSE,"항목별원가절감계획"}</definedName>
    <definedName name="지랗하" hidden="1">{#N/A,#N/A,FALSE,"협조전";#N/A,#N/A,FALSE,"원가절감계획 ";#N/A,#N/A,FALSE,"항목별원가절감계획"}</definedName>
    <definedName name="지역">#REF!</definedName>
    <definedName name="지연">#REF!</definedName>
    <definedName name="지적건수">#REF!</definedName>
    <definedName name="지태면" localSheetId="7" hidden="1">{#N/A,#N/A,TRUE,"Y생산";#N/A,#N/A,TRUE,"Y판매";#N/A,#N/A,TRUE,"Y총물량";#N/A,#N/A,TRUE,"Y능력";#N/A,#N/A,TRUE,"YKD"}</definedName>
    <definedName name="지태면" localSheetId="16" hidden="1">{#N/A,#N/A,TRUE,"Y생산";#N/A,#N/A,TRUE,"Y판매";#N/A,#N/A,TRUE,"Y총물량";#N/A,#N/A,TRUE,"Y능력";#N/A,#N/A,TRUE,"YKD"}</definedName>
    <definedName name="지태면" localSheetId="6" hidden="1">{#N/A,#N/A,TRUE,"Y생산";#N/A,#N/A,TRUE,"Y판매";#N/A,#N/A,TRUE,"Y총물량";#N/A,#N/A,TRUE,"Y능력";#N/A,#N/A,TRUE,"YKD"}</definedName>
    <definedName name="지태면" localSheetId="17" hidden="1">{#N/A,#N/A,TRUE,"Y생산";#N/A,#N/A,TRUE,"Y판매";#N/A,#N/A,TRUE,"Y총물량";#N/A,#N/A,TRUE,"Y능력";#N/A,#N/A,TRUE,"YKD"}</definedName>
    <definedName name="지태면" localSheetId="13" hidden="1">{#N/A,#N/A,TRUE,"Y생산";#N/A,#N/A,TRUE,"Y판매";#N/A,#N/A,TRUE,"Y총물량";#N/A,#N/A,TRUE,"Y능력";#N/A,#N/A,TRUE,"YKD"}</definedName>
    <definedName name="지태면" localSheetId="14" hidden="1">{#N/A,#N/A,TRUE,"Y생산";#N/A,#N/A,TRUE,"Y판매";#N/A,#N/A,TRUE,"Y총물량";#N/A,#N/A,TRUE,"Y능력";#N/A,#N/A,TRUE,"YKD"}</definedName>
    <definedName name="지태면" localSheetId="15" hidden="1">{#N/A,#N/A,TRUE,"Y생산";#N/A,#N/A,TRUE,"Y판매";#N/A,#N/A,TRUE,"Y총물량";#N/A,#N/A,TRUE,"Y능력";#N/A,#N/A,TRUE,"YKD"}</definedName>
    <definedName name="지태면" hidden="1">{#N/A,#N/A,TRUE,"Y생산";#N/A,#N/A,TRUE,"Y판매";#N/A,#N/A,TRUE,"Y총물량";#N/A,#N/A,TRUE,"Y능력";#N/A,#N/A,TRUE,"YKD"}</definedName>
    <definedName name="지호" localSheetId="7" hidden="1">{#N/A,#N/A,FALSE,"단축1";#N/A,#N/A,FALSE,"단축2";#N/A,#N/A,FALSE,"단축3";#N/A,#N/A,FALSE,"장축";#N/A,#N/A,FALSE,"4WD"}</definedName>
    <definedName name="지호" localSheetId="16" hidden="1">{#N/A,#N/A,FALSE,"단축1";#N/A,#N/A,FALSE,"단축2";#N/A,#N/A,FALSE,"단축3";#N/A,#N/A,FALSE,"장축";#N/A,#N/A,FALSE,"4WD"}</definedName>
    <definedName name="지호" localSheetId="17" hidden="1">{#N/A,#N/A,FALSE,"단축1";#N/A,#N/A,FALSE,"단축2";#N/A,#N/A,FALSE,"단축3";#N/A,#N/A,FALSE,"장축";#N/A,#N/A,FALSE,"4WD"}</definedName>
    <definedName name="지호" localSheetId="13" hidden="1">{#N/A,#N/A,FALSE,"단축1";#N/A,#N/A,FALSE,"단축2";#N/A,#N/A,FALSE,"단축3";#N/A,#N/A,FALSE,"장축";#N/A,#N/A,FALSE,"4WD"}</definedName>
    <definedName name="지호" localSheetId="14" hidden="1">{#N/A,#N/A,FALSE,"단축1";#N/A,#N/A,FALSE,"단축2";#N/A,#N/A,FALSE,"단축3";#N/A,#N/A,FALSE,"장축";#N/A,#N/A,FALSE,"4WD"}</definedName>
    <definedName name="지호" localSheetId="15" hidden="1">{#N/A,#N/A,FALSE,"단축1";#N/A,#N/A,FALSE,"단축2";#N/A,#N/A,FALSE,"단축3";#N/A,#N/A,FALSE,"장축";#N/A,#N/A,FALSE,"4WD"}</definedName>
    <definedName name="지호" hidden="1">{#N/A,#N/A,FALSE,"단축1";#N/A,#N/A,FALSE,"단축2";#N/A,#N/A,FALSE,"단축3";#N/A,#N/A,FALSE,"장축";#N/A,#N/A,FALSE,"4WD"}</definedName>
    <definedName name="직접10">#REF!</definedName>
    <definedName name="직접9">#REF!</definedName>
    <definedName name="직준직접">#REF!</definedName>
    <definedName name="진급자">#REF!</definedName>
    <definedName name="진단">#REF!</definedName>
    <definedName name="진진진" localSheetId="7">[0]!BlankMacro1</definedName>
    <definedName name="진진진" localSheetId="16">[0]!BlankMacro1</definedName>
    <definedName name="진진진" localSheetId="17">[0]!BlankMacro1</definedName>
    <definedName name="진진진" localSheetId="10">[0]!BlankMacro1</definedName>
    <definedName name="진진진" localSheetId="8">[0]!BlankMacro1</definedName>
    <definedName name="진진진" localSheetId="0">[0]!BlankMacro1</definedName>
    <definedName name="진진진" localSheetId="13">[0]!BlankMacro1</definedName>
    <definedName name="진진진" localSheetId="14">[0]!BlankMacro1</definedName>
    <definedName name="진진진" localSheetId="11">[0]!BlankMacro1</definedName>
    <definedName name="진진진" localSheetId="15">[0]!BlankMacro1</definedName>
    <definedName name="진진진">[0]!BlankMacro1</definedName>
    <definedName name="진짜" localSheetId="7">[0]!BlankMacro1</definedName>
    <definedName name="진짜" localSheetId="16">[0]!BlankMacro1</definedName>
    <definedName name="진짜" localSheetId="17">[0]!BlankMacro1</definedName>
    <definedName name="진짜" localSheetId="10">[0]!BlankMacro1</definedName>
    <definedName name="진짜" localSheetId="8">[0]!BlankMacro1</definedName>
    <definedName name="진짜" localSheetId="0">[0]!BlankMacro1</definedName>
    <definedName name="진짜" localSheetId="13">[0]!BlankMacro1</definedName>
    <definedName name="진짜" localSheetId="14">[0]!BlankMacro1</definedName>
    <definedName name="진짜" localSheetId="11">[0]!BlankMacro1</definedName>
    <definedName name="진짜" localSheetId="15">[0]!BlankMacro1</definedName>
    <definedName name="진짜">[0]!BlankMacro1</definedName>
    <definedName name="진척율" localSheetId="7">#REF!</definedName>
    <definedName name="진척율">#REF!</definedName>
    <definedName name="진척현" localSheetId="7">#REF!</definedName>
    <definedName name="진척현">#REF!</definedName>
    <definedName name="진출업체1">#REF!</definedName>
    <definedName name="진출의사보유" localSheetId="7" hidden="1">{#N/A,#N/A,FALSE,"단축1";#N/A,#N/A,FALSE,"단축2";#N/A,#N/A,FALSE,"단축3";#N/A,#N/A,FALSE,"장축";#N/A,#N/A,FALSE,"4WD"}</definedName>
    <definedName name="진출의사보유" localSheetId="16" hidden="1">{#N/A,#N/A,FALSE,"단축1";#N/A,#N/A,FALSE,"단축2";#N/A,#N/A,FALSE,"단축3";#N/A,#N/A,FALSE,"장축";#N/A,#N/A,FALSE,"4WD"}</definedName>
    <definedName name="진출의사보유" localSheetId="17" hidden="1">{#N/A,#N/A,FALSE,"단축1";#N/A,#N/A,FALSE,"단축2";#N/A,#N/A,FALSE,"단축3";#N/A,#N/A,FALSE,"장축";#N/A,#N/A,FALSE,"4WD"}</definedName>
    <definedName name="진출의사보유" localSheetId="13" hidden="1">{#N/A,#N/A,FALSE,"단축1";#N/A,#N/A,FALSE,"단축2";#N/A,#N/A,FALSE,"단축3";#N/A,#N/A,FALSE,"장축";#N/A,#N/A,FALSE,"4WD"}</definedName>
    <definedName name="진출의사보유" localSheetId="14" hidden="1">{#N/A,#N/A,FALSE,"단축1";#N/A,#N/A,FALSE,"단축2";#N/A,#N/A,FALSE,"단축3";#N/A,#N/A,FALSE,"장축";#N/A,#N/A,FALSE,"4WD"}</definedName>
    <definedName name="진출의사보유" localSheetId="15" hidden="1">{#N/A,#N/A,FALSE,"단축1";#N/A,#N/A,FALSE,"단축2";#N/A,#N/A,FALSE,"단축3";#N/A,#N/A,FALSE,"장축";#N/A,#N/A,FALSE,"4WD"}</definedName>
    <definedName name="진출의사보유" hidden="1">{#N/A,#N/A,FALSE,"단축1";#N/A,#N/A,FALSE,"단축2";#N/A,#N/A,FALSE,"단축3";#N/A,#N/A,FALSE,"장축";#N/A,#N/A,FALSE,"4WD"}</definedName>
    <definedName name="진행순서5차">#REF!</definedName>
    <definedName name="집">#N/A</definedName>
    <definedName name="집게표1">#REF!</definedName>
    <definedName name="집계">#REF!</definedName>
    <definedName name="집계2">#REF!</definedName>
    <definedName name="집행">#REF!</definedName>
    <definedName name="ㅉ" localSheetId="7" hidden="1">{#N/A,#N/A,TRUE,"Y생산";#N/A,#N/A,TRUE,"Y판매";#N/A,#N/A,TRUE,"Y총물량";#N/A,#N/A,TRUE,"Y능력";#N/A,#N/A,TRUE,"YKD"}</definedName>
    <definedName name="ㅉ" localSheetId="16" hidden="1">{#N/A,#N/A,TRUE,"Y생산";#N/A,#N/A,TRUE,"Y판매";#N/A,#N/A,TRUE,"Y총물량";#N/A,#N/A,TRUE,"Y능력";#N/A,#N/A,TRUE,"YKD"}</definedName>
    <definedName name="ㅉ" localSheetId="6" hidden="1">{#N/A,#N/A,TRUE,"Y생산";#N/A,#N/A,TRUE,"Y판매";#N/A,#N/A,TRUE,"Y총물량";#N/A,#N/A,TRUE,"Y능력";#N/A,#N/A,TRUE,"YKD"}</definedName>
    <definedName name="ㅉ" localSheetId="17" hidden="1">{#N/A,#N/A,TRUE,"Y생산";#N/A,#N/A,TRUE,"Y판매";#N/A,#N/A,TRUE,"Y총물량";#N/A,#N/A,TRUE,"Y능력";#N/A,#N/A,TRUE,"YKD"}</definedName>
    <definedName name="ㅉ" localSheetId="13" hidden="1">{#N/A,#N/A,TRUE,"Y생산";#N/A,#N/A,TRUE,"Y판매";#N/A,#N/A,TRUE,"Y총물량";#N/A,#N/A,TRUE,"Y능력";#N/A,#N/A,TRUE,"YKD"}</definedName>
    <definedName name="ㅉ" localSheetId="14" hidden="1">{#N/A,#N/A,TRUE,"Y생산";#N/A,#N/A,TRUE,"Y판매";#N/A,#N/A,TRUE,"Y총물량";#N/A,#N/A,TRUE,"Y능력";#N/A,#N/A,TRUE,"YKD"}</definedName>
    <definedName name="ㅉ" localSheetId="15" hidden="1">{#N/A,#N/A,TRUE,"Y생산";#N/A,#N/A,TRUE,"Y판매";#N/A,#N/A,TRUE,"Y총물량";#N/A,#N/A,TRUE,"Y능력";#N/A,#N/A,TRUE,"YKD"}</definedName>
    <definedName name="ㅉ" hidden="1">{#N/A,#N/A,TRUE,"Y생산";#N/A,#N/A,TRUE,"Y판매";#N/A,#N/A,TRUE,"Y총물량";#N/A,#N/A,TRUE,"Y능력";#N/A,#N/A,TRUE,"YKD"}</definedName>
    <definedName name="짜가" localSheetId="7" hidden="1">{#N/A,#N/A,FALSE,"단축1";#N/A,#N/A,FALSE,"단축2";#N/A,#N/A,FALSE,"단축3";#N/A,#N/A,FALSE,"장축";#N/A,#N/A,FALSE,"4WD"}</definedName>
    <definedName name="짜가" localSheetId="16" hidden="1">{#N/A,#N/A,FALSE,"단축1";#N/A,#N/A,FALSE,"단축2";#N/A,#N/A,FALSE,"단축3";#N/A,#N/A,FALSE,"장축";#N/A,#N/A,FALSE,"4WD"}</definedName>
    <definedName name="짜가" localSheetId="17" hidden="1">{#N/A,#N/A,FALSE,"단축1";#N/A,#N/A,FALSE,"단축2";#N/A,#N/A,FALSE,"단축3";#N/A,#N/A,FALSE,"장축";#N/A,#N/A,FALSE,"4WD"}</definedName>
    <definedName name="짜가" localSheetId="13" hidden="1">{#N/A,#N/A,FALSE,"단축1";#N/A,#N/A,FALSE,"단축2";#N/A,#N/A,FALSE,"단축3";#N/A,#N/A,FALSE,"장축";#N/A,#N/A,FALSE,"4WD"}</definedName>
    <definedName name="짜가" localSheetId="14" hidden="1">{#N/A,#N/A,FALSE,"단축1";#N/A,#N/A,FALSE,"단축2";#N/A,#N/A,FALSE,"단축3";#N/A,#N/A,FALSE,"장축";#N/A,#N/A,FALSE,"4WD"}</definedName>
    <definedName name="짜가" localSheetId="15" hidden="1">{#N/A,#N/A,FALSE,"단축1";#N/A,#N/A,FALSE,"단축2";#N/A,#N/A,FALSE,"단축3";#N/A,#N/A,FALSE,"장축";#N/A,#N/A,FALSE,"4WD"}</definedName>
    <definedName name="짜가" hidden="1">{#N/A,#N/A,FALSE,"단축1";#N/A,#N/A,FALSE,"단축2";#N/A,#N/A,FALSE,"단축3";#N/A,#N/A,FALSE,"장축";#N/A,#N/A,FALSE,"4WD"}</definedName>
    <definedName name="쪼당" localSheetId="7" hidden="1">{#N/A,#N/A,TRUE,"Y생산";#N/A,#N/A,TRUE,"Y판매";#N/A,#N/A,TRUE,"Y총물량";#N/A,#N/A,TRUE,"Y능력";#N/A,#N/A,TRUE,"YKD"}</definedName>
    <definedName name="쪼당" localSheetId="16" hidden="1">{#N/A,#N/A,TRUE,"Y생산";#N/A,#N/A,TRUE,"Y판매";#N/A,#N/A,TRUE,"Y총물량";#N/A,#N/A,TRUE,"Y능력";#N/A,#N/A,TRUE,"YKD"}</definedName>
    <definedName name="쪼당" localSheetId="6" hidden="1">{#N/A,#N/A,TRUE,"Y생산";#N/A,#N/A,TRUE,"Y판매";#N/A,#N/A,TRUE,"Y총물량";#N/A,#N/A,TRUE,"Y능력";#N/A,#N/A,TRUE,"YKD"}</definedName>
    <definedName name="쪼당" localSheetId="17" hidden="1">{#N/A,#N/A,TRUE,"Y생산";#N/A,#N/A,TRUE,"Y판매";#N/A,#N/A,TRUE,"Y총물량";#N/A,#N/A,TRUE,"Y능력";#N/A,#N/A,TRUE,"YKD"}</definedName>
    <definedName name="쪼당" localSheetId="13" hidden="1">{#N/A,#N/A,TRUE,"Y생산";#N/A,#N/A,TRUE,"Y판매";#N/A,#N/A,TRUE,"Y총물량";#N/A,#N/A,TRUE,"Y능력";#N/A,#N/A,TRUE,"YKD"}</definedName>
    <definedName name="쪼당" localSheetId="14" hidden="1">{#N/A,#N/A,TRUE,"Y생산";#N/A,#N/A,TRUE,"Y판매";#N/A,#N/A,TRUE,"Y총물량";#N/A,#N/A,TRUE,"Y능력";#N/A,#N/A,TRUE,"YKD"}</definedName>
    <definedName name="쪼당" localSheetId="15" hidden="1">{#N/A,#N/A,TRUE,"Y생산";#N/A,#N/A,TRUE,"Y판매";#N/A,#N/A,TRUE,"Y총물량";#N/A,#N/A,TRUE,"Y능력";#N/A,#N/A,TRUE,"YKD"}</definedName>
    <definedName name="쪼당" hidden="1">{#N/A,#N/A,TRUE,"Y생산";#N/A,#N/A,TRUE,"Y판매";#N/A,#N/A,TRUE,"Y총물량";#N/A,#N/A,TRUE,"Y능력";#N/A,#N/A,TRUE,"YKD"}</definedName>
    <definedName name="쫪즊" localSheetId="6">#REF!</definedName>
    <definedName name="쫪즊">#REF!</definedName>
    <definedName name="ㅊ" localSheetId="7">BlankMacro1</definedName>
    <definedName name="ㅊ" localSheetId="16">BlankMacro1</definedName>
    <definedName name="ㅊ" localSheetId="6" hidden="1">{#N/A,#N/A,FALSE,"품의서";#N/A,#N/A,FALSE,"전제";#N/A,#N/A,FALSE,"총손";#N/A,#N/A,FALSE,"손익";#N/A,#N/A,FALSE,"대당";#N/A,#N/A,FALSE,"가공비";#N/A,#N/A,FALSE,"재료비";#N/A,#N/A,FALSE,"판비";#N/A,#N/A,FALSE,"가격"}</definedName>
    <definedName name="ㅊ" localSheetId="17">BlankMacro1</definedName>
    <definedName name="ㅊ" localSheetId="10">BlankMacro1</definedName>
    <definedName name="ㅊ" localSheetId="8">BlankMacro1</definedName>
    <definedName name="ㅊ" localSheetId="0">BlankMacro1</definedName>
    <definedName name="ㅊ" localSheetId="13" hidden="1">{#N/A,#N/A,FALSE,"품의서";#N/A,#N/A,FALSE,"전제";#N/A,#N/A,FALSE,"총손";#N/A,#N/A,FALSE,"손익";#N/A,#N/A,FALSE,"대당";#N/A,#N/A,FALSE,"가공비";#N/A,#N/A,FALSE,"재료비";#N/A,#N/A,FALSE,"판비";#N/A,#N/A,FALSE,"가격"}</definedName>
    <definedName name="ㅊ" localSheetId="14">BlankMacro1</definedName>
    <definedName name="ㅊ" localSheetId="11">BlankMacro1</definedName>
    <definedName name="ㅊ" localSheetId="15">BlankMacro1</definedName>
    <definedName name="ㅊ">BlankMacro1</definedName>
    <definedName name="ㅊㄹㄷㄱ" localSheetId="7">#REF!</definedName>
    <definedName name="ㅊㄹㄷㄱ" localSheetId="6">#REF!</definedName>
    <definedName name="ㅊㄹㄷㄱ">#REF!</definedName>
    <definedName name="ㅊㅇㄱ6" localSheetId="7">#REF!</definedName>
    <definedName name="ㅊㅇㄱ6">#REF!</definedName>
    <definedName name="ㅊㅊ" localSheetId="7" hidden="1">{#N/A,#N/A,FALSE,"단축1";#N/A,#N/A,FALSE,"단축2";#N/A,#N/A,FALSE,"단축3";#N/A,#N/A,FALSE,"장축";#N/A,#N/A,FALSE,"4WD"}</definedName>
    <definedName name="ㅊㅊ" localSheetId="16" hidden="1">{#N/A,#N/A,FALSE,"단축1";#N/A,#N/A,FALSE,"단축2";#N/A,#N/A,FALSE,"단축3";#N/A,#N/A,FALSE,"장축";#N/A,#N/A,FALSE,"4WD"}</definedName>
    <definedName name="ㅊㅊ" localSheetId="6" hidden="1">{#N/A,#N/A,FALSE,"단축1";#N/A,#N/A,FALSE,"단축2";#N/A,#N/A,FALSE,"단축3";#N/A,#N/A,FALSE,"장축";#N/A,#N/A,FALSE,"4WD"}</definedName>
    <definedName name="ㅊㅊ" localSheetId="17" hidden="1">{#N/A,#N/A,FALSE,"단축1";#N/A,#N/A,FALSE,"단축2";#N/A,#N/A,FALSE,"단축3";#N/A,#N/A,FALSE,"장축";#N/A,#N/A,FALSE,"4WD"}</definedName>
    <definedName name="ㅊㅊ" localSheetId="13" hidden="1">{#N/A,#N/A,FALSE,"단축1";#N/A,#N/A,FALSE,"단축2";#N/A,#N/A,FALSE,"단축3";#N/A,#N/A,FALSE,"장축";#N/A,#N/A,FALSE,"4WD"}</definedName>
    <definedName name="ㅊㅊ" localSheetId="14" hidden="1">{#N/A,#N/A,FALSE,"단축1";#N/A,#N/A,FALSE,"단축2";#N/A,#N/A,FALSE,"단축3";#N/A,#N/A,FALSE,"장축";#N/A,#N/A,FALSE,"4WD"}</definedName>
    <definedName name="ㅊㅊ" localSheetId="15" hidden="1">{#N/A,#N/A,FALSE,"단축1";#N/A,#N/A,FALSE,"단축2";#N/A,#N/A,FALSE,"단축3";#N/A,#N/A,FALSE,"장축";#N/A,#N/A,FALSE,"4WD"}</definedName>
    <definedName name="ㅊㅊ" hidden="1">{#N/A,#N/A,FALSE,"단축1";#N/A,#N/A,FALSE,"단축2";#N/A,#N/A,FALSE,"단축3";#N/A,#N/A,FALSE,"장축";#N/A,#N/A,FALSE,"4WD"}</definedName>
    <definedName name="ㅊㅊㅊ" localSheetId="7" hidden="1">{#N/A,#N/A,FALSE,"단축1";#N/A,#N/A,FALSE,"단축2";#N/A,#N/A,FALSE,"단축3";#N/A,#N/A,FALSE,"장축";#N/A,#N/A,FALSE,"4WD"}</definedName>
    <definedName name="ㅊㅊㅊ" localSheetId="16" hidden="1">{#N/A,#N/A,FALSE,"단축1";#N/A,#N/A,FALSE,"단축2";#N/A,#N/A,FALSE,"단축3";#N/A,#N/A,FALSE,"장축";#N/A,#N/A,FALSE,"4WD"}</definedName>
    <definedName name="ㅊㅊㅊ" localSheetId="6" hidden="1">{#N/A,#N/A,FALSE,"단축1";#N/A,#N/A,FALSE,"단축2";#N/A,#N/A,FALSE,"단축3";#N/A,#N/A,FALSE,"장축";#N/A,#N/A,FALSE,"4WD"}</definedName>
    <definedName name="ㅊㅊㅊ" localSheetId="17" hidden="1">{#N/A,#N/A,FALSE,"단축1";#N/A,#N/A,FALSE,"단축2";#N/A,#N/A,FALSE,"단축3";#N/A,#N/A,FALSE,"장축";#N/A,#N/A,FALSE,"4WD"}</definedName>
    <definedName name="ㅊㅊㅊ" localSheetId="13" hidden="1">{#N/A,#N/A,FALSE,"단축1";#N/A,#N/A,FALSE,"단축2";#N/A,#N/A,FALSE,"단축3";#N/A,#N/A,FALSE,"장축";#N/A,#N/A,FALSE,"4WD"}</definedName>
    <definedName name="ㅊㅊㅊ" localSheetId="14" hidden="1">{#N/A,#N/A,FALSE,"단축1";#N/A,#N/A,FALSE,"단축2";#N/A,#N/A,FALSE,"단축3";#N/A,#N/A,FALSE,"장축";#N/A,#N/A,FALSE,"4WD"}</definedName>
    <definedName name="ㅊㅊㅊ" localSheetId="15" hidden="1">{#N/A,#N/A,FALSE,"단축1";#N/A,#N/A,FALSE,"단축2";#N/A,#N/A,FALSE,"단축3";#N/A,#N/A,FALSE,"장축";#N/A,#N/A,FALSE,"4WD"}</definedName>
    <definedName name="ㅊㅊㅊ" hidden="1">{#N/A,#N/A,FALSE,"단축1";#N/A,#N/A,FALSE,"단축2";#N/A,#N/A,FALSE,"단축3";#N/A,#N/A,FALSE,"장축";#N/A,#N/A,FALSE,"4WD"}</definedName>
    <definedName name="ㅊㅊㅊㅊ">BlankMacro1</definedName>
    <definedName name="ㅊㅊㅊㅊㅊㅊ">#N/A</definedName>
    <definedName name="ㅊㅌㅊㅊ" localSheetId="6">#REF!</definedName>
    <definedName name="ㅊㅌㅊㅊ">#REF!</definedName>
    <definedName name="ㅊㅍ">#REF!</definedName>
    <definedName name="차">#REF!</definedName>
    <definedName name="차광막">#REF!</definedName>
    <definedName name="차량">#REF!</definedName>
    <definedName name="차량시험" localSheetId="7" hidden="1">{#N/A,#N/A,FALSE,"단축1";#N/A,#N/A,FALSE,"단축2";#N/A,#N/A,FALSE,"단축3";#N/A,#N/A,FALSE,"장축";#N/A,#N/A,FALSE,"4WD"}</definedName>
    <definedName name="차량시험" localSheetId="16" hidden="1">{#N/A,#N/A,FALSE,"단축1";#N/A,#N/A,FALSE,"단축2";#N/A,#N/A,FALSE,"단축3";#N/A,#N/A,FALSE,"장축";#N/A,#N/A,FALSE,"4WD"}</definedName>
    <definedName name="차량시험" localSheetId="6" hidden="1">{#N/A,#N/A,FALSE,"단축1";#N/A,#N/A,FALSE,"단축2";#N/A,#N/A,FALSE,"단축3";#N/A,#N/A,FALSE,"장축";#N/A,#N/A,FALSE,"4WD"}</definedName>
    <definedName name="차량시험" localSheetId="17" hidden="1">{#N/A,#N/A,FALSE,"단축1";#N/A,#N/A,FALSE,"단축2";#N/A,#N/A,FALSE,"단축3";#N/A,#N/A,FALSE,"장축";#N/A,#N/A,FALSE,"4WD"}</definedName>
    <definedName name="차량시험" localSheetId="13" hidden="1">{#N/A,#N/A,FALSE,"단축1";#N/A,#N/A,FALSE,"단축2";#N/A,#N/A,FALSE,"단축3";#N/A,#N/A,FALSE,"장축";#N/A,#N/A,FALSE,"4WD"}</definedName>
    <definedName name="차량시험" localSheetId="14" hidden="1">{#N/A,#N/A,FALSE,"단축1";#N/A,#N/A,FALSE,"단축2";#N/A,#N/A,FALSE,"단축3";#N/A,#N/A,FALSE,"장축";#N/A,#N/A,FALSE,"4WD"}</definedName>
    <definedName name="차량시험" localSheetId="15" hidden="1">{#N/A,#N/A,FALSE,"단축1";#N/A,#N/A,FALSE,"단축2";#N/A,#N/A,FALSE,"단축3";#N/A,#N/A,FALSE,"장축";#N/A,#N/A,FALSE,"4WD"}</definedName>
    <definedName name="차량시험" hidden="1">{#N/A,#N/A,FALSE,"단축1";#N/A,#N/A,FALSE,"단축2";#N/A,#N/A,FALSE,"단축3";#N/A,#N/A,FALSE,"장축";#N/A,#N/A,FALSE,"4WD"}</definedName>
    <definedName name="차병률" localSheetId="7" hidden="1">{#N/A,#N/A,TRUE,"Y생산";#N/A,#N/A,TRUE,"Y판매";#N/A,#N/A,TRUE,"Y총물량";#N/A,#N/A,TRUE,"Y능력";#N/A,#N/A,TRUE,"YKD"}</definedName>
    <definedName name="차병률" localSheetId="16" hidden="1">{#N/A,#N/A,TRUE,"Y생산";#N/A,#N/A,TRUE,"Y판매";#N/A,#N/A,TRUE,"Y총물량";#N/A,#N/A,TRUE,"Y능력";#N/A,#N/A,TRUE,"YKD"}</definedName>
    <definedName name="차병률" localSheetId="6" hidden="1">{#N/A,#N/A,TRUE,"Y생산";#N/A,#N/A,TRUE,"Y판매";#N/A,#N/A,TRUE,"Y총물량";#N/A,#N/A,TRUE,"Y능력";#N/A,#N/A,TRUE,"YKD"}</definedName>
    <definedName name="차병률" localSheetId="17" hidden="1">{#N/A,#N/A,TRUE,"Y생산";#N/A,#N/A,TRUE,"Y판매";#N/A,#N/A,TRUE,"Y총물량";#N/A,#N/A,TRUE,"Y능력";#N/A,#N/A,TRUE,"YKD"}</definedName>
    <definedName name="차병률" localSheetId="13" hidden="1">{#N/A,#N/A,TRUE,"Y생산";#N/A,#N/A,TRUE,"Y판매";#N/A,#N/A,TRUE,"Y총물량";#N/A,#N/A,TRUE,"Y능력";#N/A,#N/A,TRUE,"YKD"}</definedName>
    <definedName name="차병률" localSheetId="14" hidden="1">{#N/A,#N/A,TRUE,"Y생산";#N/A,#N/A,TRUE,"Y판매";#N/A,#N/A,TRUE,"Y총물량";#N/A,#N/A,TRUE,"Y능력";#N/A,#N/A,TRUE,"YKD"}</definedName>
    <definedName name="차병률" localSheetId="15" hidden="1">{#N/A,#N/A,TRUE,"Y생산";#N/A,#N/A,TRUE,"Y판매";#N/A,#N/A,TRUE,"Y총물량";#N/A,#N/A,TRUE,"Y능력";#N/A,#N/A,TRUE,"YKD"}</definedName>
    <definedName name="차병률" hidden="1">{#N/A,#N/A,TRUE,"Y생산";#N/A,#N/A,TRUE,"Y판매";#N/A,#N/A,TRUE,"Y총물량";#N/A,#N/A,TRUE,"Y능력";#N/A,#N/A,TRUE,"YKD"}</definedName>
    <definedName name="차종" localSheetId="6">#REF!</definedName>
    <definedName name="차종">#REF!</definedName>
    <definedName name="차종1">#REF!</definedName>
    <definedName name="차종94">#REF!</definedName>
    <definedName name="차종95">#REF!</definedName>
    <definedName name="차종96">#REF!</definedName>
    <definedName name="차종별" localSheetId="7" hidden="1">{#N/A,#N/A,TRUE,"Y생산";#N/A,#N/A,TRUE,"Y판매";#N/A,#N/A,TRUE,"Y총물량";#N/A,#N/A,TRUE,"Y능력";#N/A,#N/A,TRUE,"YKD"}</definedName>
    <definedName name="차종별" localSheetId="16" hidden="1">{#N/A,#N/A,TRUE,"Y생산";#N/A,#N/A,TRUE,"Y판매";#N/A,#N/A,TRUE,"Y총물량";#N/A,#N/A,TRUE,"Y능력";#N/A,#N/A,TRUE,"YKD"}</definedName>
    <definedName name="차종별" localSheetId="6" hidden="1">{#N/A,#N/A,TRUE,"Y생산";#N/A,#N/A,TRUE,"Y판매";#N/A,#N/A,TRUE,"Y총물량";#N/A,#N/A,TRUE,"Y능력";#N/A,#N/A,TRUE,"YKD"}</definedName>
    <definedName name="차종별" localSheetId="17" hidden="1">{#N/A,#N/A,TRUE,"Y생산";#N/A,#N/A,TRUE,"Y판매";#N/A,#N/A,TRUE,"Y총물량";#N/A,#N/A,TRUE,"Y능력";#N/A,#N/A,TRUE,"YKD"}</definedName>
    <definedName name="차종별" localSheetId="13" hidden="1">{#N/A,#N/A,TRUE,"Y생산";#N/A,#N/A,TRUE,"Y판매";#N/A,#N/A,TRUE,"Y총물량";#N/A,#N/A,TRUE,"Y능력";#N/A,#N/A,TRUE,"YKD"}</definedName>
    <definedName name="차종별" localSheetId="14" hidden="1">{#N/A,#N/A,TRUE,"Y생산";#N/A,#N/A,TRUE,"Y판매";#N/A,#N/A,TRUE,"Y총물량";#N/A,#N/A,TRUE,"Y능력";#N/A,#N/A,TRUE,"YKD"}</definedName>
    <definedName name="차종별" localSheetId="15" hidden="1">{#N/A,#N/A,TRUE,"Y생산";#N/A,#N/A,TRUE,"Y판매";#N/A,#N/A,TRUE,"Y총물량";#N/A,#N/A,TRUE,"Y능력";#N/A,#N/A,TRUE,"YKD"}</definedName>
    <definedName name="차종별" hidden="1">{#N/A,#N/A,TRUE,"Y생산";#N/A,#N/A,TRUE,"Y판매";#N/A,#N/A,TRUE,"Y총물량";#N/A,#N/A,TRUE,"Y능력";#N/A,#N/A,TRUE,"YKD"}</definedName>
    <definedName name="차종선택">[18]INPUT!$E$7</definedName>
    <definedName name="차체" localSheetId="6" hidden="1">{#N/A,#N/A,FALSE,"단축1";#N/A,#N/A,FALSE,"단축2";#N/A,#N/A,FALSE,"단축3";#N/A,#N/A,FALSE,"장축";#N/A,#N/A,FALSE,"4WD"}</definedName>
    <definedName name="차체">#REF!</definedName>
    <definedName name="차체1" localSheetId="7" hidden="1">{#N/A,#N/A,FALSE,"단축1";#N/A,#N/A,FALSE,"단축2";#N/A,#N/A,FALSE,"단축3";#N/A,#N/A,FALSE,"장축";#N/A,#N/A,FALSE,"4WD"}</definedName>
    <definedName name="차체1" localSheetId="16" hidden="1">{#N/A,#N/A,FALSE,"단축1";#N/A,#N/A,FALSE,"단축2";#N/A,#N/A,FALSE,"단축3";#N/A,#N/A,FALSE,"장축";#N/A,#N/A,FALSE,"4WD"}</definedName>
    <definedName name="차체1" localSheetId="6" hidden="1">{#N/A,#N/A,FALSE,"단축1";#N/A,#N/A,FALSE,"단축2";#N/A,#N/A,FALSE,"단축3";#N/A,#N/A,FALSE,"장축";#N/A,#N/A,FALSE,"4WD"}</definedName>
    <definedName name="차체1" localSheetId="17" hidden="1">{#N/A,#N/A,FALSE,"단축1";#N/A,#N/A,FALSE,"단축2";#N/A,#N/A,FALSE,"단축3";#N/A,#N/A,FALSE,"장축";#N/A,#N/A,FALSE,"4WD"}</definedName>
    <definedName name="차체1" localSheetId="13" hidden="1">{#N/A,#N/A,FALSE,"단축1";#N/A,#N/A,FALSE,"단축2";#N/A,#N/A,FALSE,"단축3";#N/A,#N/A,FALSE,"장축";#N/A,#N/A,FALSE,"4WD"}</definedName>
    <definedName name="차체1" localSheetId="14" hidden="1">{#N/A,#N/A,FALSE,"단축1";#N/A,#N/A,FALSE,"단축2";#N/A,#N/A,FALSE,"단축3";#N/A,#N/A,FALSE,"장축";#N/A,#N/A,FALSE,"4WD"}</definedName>
    <definedName name="차체1" localSheetId="15" hidden="1">{#N/A,#N/A,FALSE,"단축1";#N/A,#N/A,FALSE,"단축2";#N/A,#N/A,FALSE,"단축3";#N/A,#N/A,FALSE,"장축";#N/A,#N/A,FALSE,"4WD"}</definedName>
    <definedName name="차체1" hidden="1">{#N/A,#N/A,FALSE,"단축1";#N/A,#N/A,FALSE,"단축2";#N/A,#N/A,FALSE,"단축3";#N/A,#N/A,FALSE,"장축";#N/A,#N/A,FALSE,"4WD"}</definedName>
    <definedName name="차체BODY">[57]BUS제원1!#REF!</definedName>
    <definedName name="차체MOV">[12]신규DEP!#REF!</definedName>
    <definedName name="차체공정" localSheetId="6">#REF!</definedName>
    <definedName name="차체공정">#REF!</definedName>
    <definedName name="차체기술부" localSheetId="6">#REF!</definedName>
    <definedName name="차체기술부">#REF!</definedName>
    <definedName name="차트" localSheetId="13">[6]!차트</definedName>
    <definedName name="차트">[7]!차트</definedName>
    <definedName name="참고" localSheetId="7" hidden="1">{#N/A,#N/A,FALSE,"단축1";#N/A,#N/A,FALSE,"단축2";#N/A,#N/A,FALSE,"단축3";#N/A,#N/A,FALSE,"장축";#N/A,#N/A,FALSE,"4WD"}</definedName>
    <definedName name="참고" localSheetId="16" hidden="1">{#N/A,#N/A,FALSE,"단축1";#N/A,#N/A,FALSE,"단축2";#N/A,#N/A,FALSE,"단축3";#N/A,#N/A,FALSE,"장축";#N/A,#N/A,FALSE,"4WD"}</definedName>
    <definedName name="참고" localSheetId="17" hidden="1">{#N/A,#N/A,FALSE,"단축1";#N/A,#N/A,FALSE,"단축2";#N/A,#N/A,FALSE,"단축3";#N/A,#N/A,FALSE,"장축";#N/A,#N/A,FALSE,"4WD"}</definedName>
    <definedName name="참고" localSheetId="13" hidden="1">{#N/A,#N/A,FALSE,"단축1";#N/A,#N/A,FALSE,"단축2";#N/A,#N/A,FALSE,"단축3";#N/A,#N/A,FALSE,"장축";#N/A,#N/A,FALSE,"4WD"}</definedName>
    <definedName name="참고" localSheetId="14" hidden="1">{#N/A,#N/A,FALSE,"단축1";#N/A,#N/A,FALSE,"단축2";#N/A,#N/A,FALSE,"단축3";#N/A,#N/A,FALSE,"장축";#N/A,#N/A,FALSE,"4WD"}</definedName>
    <definedName name="참고" localSheetId="15" hidden="1">{#N/A,#N/A,FALSE,"단축1";#N/A,#N/A,FALSE,"단축2";#N/A,#N/A,FALSE,"단축3";#N/A,#N/A,FALSE,"장축";#N/A,#N/A,FALSE,"4WD"}</definedName>
    <definedName name="참고" hidden="1">{#N/A,#N/A,FALSE,"단축1";#N/A,#N/A,FALSE,"단축2";#N/A,#N/A,FALSE,"단축3";#N/A,#N/A,FALSE,"장축";#N/A,#N/A,FALSE,"4WD"}</definedName>
    <definedName name="참고1" localSheetId="7" hidden="1">{#N/A,#N/A,FALSE,"단축1";#N/A,#N/A,FALSE,"단축2";#N/A,#N/A,FALSE,"단축3";#N/A,#N/A,FALSE,"장축";#N/A,#N/A,FALSE,"4WD"}</definedName>
    <definedName name="참고1" localSheetId="16" hidden="1">{#N/A,#N/A,FALSE,"단축1";#N/A,#N/A,FALSE,"단축2";#N/A,#N/A,FALSE,"단축3";#N/A,#N/A,FALSE,"장축";#N/A,#N/A,FALSE,"4WD"}</definedName>
    <definedName name="참고1" localSheetId="17" hidden="1">{#N/A,#N/A,FALSE,"단축1";#N/A,#N/A,FALSE,"단축2";#N/A,#N/A,FALSE,"단축3";#N/A,#N/A,FALSE,"장축";#N/A,#N/A,FALSE,"4WD"}</definedName>
    <definedName name="참고1" localSheetId="13" hidden="1">{#N/A,#N/A,FALSE,"단축1";#N/A,#N/A,FALSE,"단축2";#N/A,#N/A,FALSE,"단축3";#N/A,#N/A,FALSE,"장축";#N/A,#N/A,FALSE,"4WD"}</definedName>
    <definedName name="참고1" localSheetId="14" hidden="1">{#N/A,#N/A,FALSE,"단축1";#N/A,#N/A,FALSE,"단축2";#N/A,#N/A,FALSE,"단축3";#N/A,#N/A,FALSE,"장축";#N/A,#N/A,FALSE,"4WD"}</definedName>
    <definedName name="참고1" localSheetId="15" hidden="1">{#N/A,#N/A,FALSE,"단축1";#N/A,#N/A,FALSE,"단축2";#N/A,#N/A,FALSE,"단축3";#N/A,#N/A,FALSE,"장축";#N/A,#N/A,FALSE,"4WD"}</definedName>
    <definedName name="참고1" hidden="1">{#N/A,#N/A,FALSE,"단축1";#N/A,#N/A,FALSE,"단축2";#N/A,#N/A,FALSE,"단축3";#N/A,#N/A,FALSE,"장축";#N/A,#N/A,FALSE,"4WD"}</definedName>
    <definedName name="참고1장" hidden="1">{#N/A,#N/A,FALSE,"단축1";#N/A,#N/A,FALSE,"단축2";#N/A,#N/A,FALSE,"단축3";#N/A,#N/A,FALSE,"장축";#N/A,#N/A,FALSE,"4WD"}</definedName>
    <definedName name="참석자명단" localSheetId="7" hidden="1">{#N/A,#N/A,FALSE,"단축1";#N/A,#N/A,FALSE,"단축2";#N/A,#N/A,FALSE,"단축3";#N/A,#N/A,FALSE,"장축";#N/A,#N/A,FALSE,"4WD"}</definedName>
    <definedName name="참석자명단" localSheetId="16" hidden="1">{#N/A,#N/A,FALSE,"단축1";#N/A,#N/A,FALSE,"단축2";#N/A,#N/A,FALSE,"단축3";#N/A,#N/A,FALSE,"장축";#N/A,#N/A,FALSE,"4WD"}</definedName>
    <definedName name="참석자명단" localSheetId="17" hidden="1">{#N/A,#N/A,FALSE,"단축1";#N/A,#N/A,FALSE,"단축2";#N/A,#N/A,FALSE,"단축3";#N/A,#N/A,FALSE,"장축";#N/A,#N/A,FALSE,"4WD"}</definedName>
    <definedName name="참석자명단" localSheetId="13" hidden="1">{#N/A,#N/A,FALSE,"단축1";#N/A,#N/A,FALSE,"단축2";#N/A,#N/A,FALSE,"단축3";#N/A,#N/A,FALSE,"장축";#N/A,#N/A,FALSE,"4WD"}</definedName>
    <definedName name="참석자명단" localSheetId="14" hidden="1">{#N/A,#N/A,FALSE,"단축1";#N/A,#N/A,FALSE,"단축2";#N/A,#N/A,FALSE,"단축3";#N/A,#N/A,FALSE,"장축";#N/A,#N/A,FALSE,"4WD"}</definedName>
    <definedName name="참석자명단" localSheetId="15" hidden="1">{#N/A,#N/A,FALSE,"단축1";#N/A,#N/A,FALSE,"단축2";#N/A,#N/A,FALSE,"단축3";#N/A,#N/A,FALSE,"장축";#N/A,#N/A,FALSE,"4WD"}</definedName>
    <definedName name="참석자명단" hidden="1">{#N/A,#N/A,FALSE,"단축1";#N/A,#N/A,FALSE,"단축2";#N/A,#N/A,FALSE,"단축3";#N/A,#N/A,FALSE,"장축";#N/A,#N/A,FALSE,"4WD"}</definedName>
    <definedName name="참석자현황2차">#REF!</definedName>
    <definedName name="참조">#N/A</definedName>
    <definedName name="창">#REF!</definedName>
    <definedName name="책">#REF!</definedName>
    <definedName name="천">#REF!</definedName>
    <definedName name="천리안">#REF!</definedName>
    <definedName name="첨" localSheetId="7" hidden="1">{#N/A,#N/A,FALSE,"단축1";#N/A,#N/A,FALSE,"단축2";#N/A,#N/A,FALSE,"단축3";#N/A,#N/A,FALSE,"장축";#N/A,#N/A,FALSE,"4WD"}</definedName>
    <definedName name="첨" localSheetId="16" hidden="1">{#N/A,#N/A,FALSE,"단축1";#N/A,#N/A,FALSE,"단축2";#N/A,#N/A,FALSE,"단축3";#N/A,#N/A,FALSE,"장축";#N/A,#N/A,FALSE,"4WD"}</definedName>
    <definedName name="첨" localSheetId="17" hidden="1">{#N/A,#N/A,FALSE,"단축1";#N/A,#N/A,FALSE,"단축2";#N/A,#N/A,FALSE,"단축3";#N/A,#N/A,FALSE,"장축";#N/A,#N/A,FALSE,"4WD"}</definedName>
    <definedName name="첨" localSheetId="13" hidden="1">{#N/A,#N/A,FALSE,"단축1";#N/A,#N/A,FALSE,"단축2";#N/A,#N/A,FALSE,"단축3";#N/A,#N/A,FALSE,"장축";#N/A,#N/A,FALSE,"4WD"}</definedName>
    <definedName name="첨" localSheetId="14" hidden="1">{#N/A,#N/A,FALSE,"단축1";#N/A,#N/A,FALSE,"단축2";#N/A,#N/A,FALSE,"단축3";#N/A,#N/A,FALSE,"장축";#N/A,#N/A,FALSE,"4WD"}</definedName>
    <definedName name="첨" localSheetId="15" hidden="1">{#N/A,#N/A,FALSE,"단축1";#N/A,#N/A,FALSE,"단축2";#N/A,#N/A,FALSE,"단축3";#N/A,#N/A,FALSE,"장축";#N/A,#N/A,FALSE,"4WD"}</definedName>
    <definedName name="첨" hidden="1">{#N/A,#N/A,FALSE,"단축1";#N/A,#N/A,FALSE,"단축2";#N/A,#N/A,FALSE,"단축3";#N/A,#N/A,FALSE,"장축";#N/A,#N/A,FALSE,"4WD"}</definedName>
    <definedName name="첨부">#REF!</definedName>
    <definedName name="첨부." hidden="1">#N/A</definedName>
    <definedName name="첨부0" localSheetId="6">#REF!</definedName>
    <definedName name="첨부0">#REF!</definedName>
    <definedName name="첨부1" localSheetId="6">#REF!</definedName>
    <definedName name="첨부1">#REF!</definedName>
    <definedName name="첨부1.공급방안" localSheetId="6">#REF!</definedName>
    <definedName name="첨부1.공급방안">#REF!</definedName>
    <definedName name="첨부101" localSheetId="7" hidden="1">{#N/A,#N/A,FALSE,"단축1";#N/A,#N/A,FALSE,"단축2";#N/A,#N/A,FALSE,"단축3";#N/A,#N/A,FALSE,"장축";#N/A,#N/A,FALSE,"4WD"}</definedName>
    <definedName name="첨부101" localSheetId="16" hidden="1">{#N/A,#N/A,FALSE,"단축1";#N/A,#N/A,FALSE,"단축2";#N/A,#N/A,FALSE,"단축3";#N/A,#N/A,FALSE,"장축";#N/A,#N/A,FALSE,"4WD"}</definedName>
    <definedName name="첨부101" localSheetId="17" hidden="1">{#N/A,#N/A,FALSE,"단축1";#N/A,#N/A,FALSE,"단축2";#N/A,#N/A,FALSE,"단축3";#N/A,#N/A,FALSE,"장축";#N/A,#N/A,FALSE,"4WD"}</definedName>
    <definedName name="첨부101" localSheetId="13" hidden="1">{#N/A,#N/A,FALSE,"단축1";#N/A,#N/A,FALSE,"단축2";#N/A,#N/A,FALSE,"단축3";#N/A,#N/A,FALSE,"장축";#N/A,#N/A,FALSE,"4WD"}</definedName>
    <definedName name="첨부101" localSheetId="14" hidden="1">{#N/A,#N/A,FALSE,"단축1";#N/A,#N/A,FALSE,"단축2";#N/A,#N/A,FALSE,"단축3";#N/A,#N/A,FALSE,"장축";#N/A,#N/A,FALSE,"4WD"}</definedName>
    <definedName name="첨부101" localSheetId="15" hidden="1">{#N/A,#N/A,FALSE,"단축1";#N/A,#N/A,FALSE,"단축2";#N/A,#N/A,FALSE,"단축3";#N/A,#N/A,FALSE,"장축";#N/A,#N/A,FALSE,"4WD"}</definedName>
    <definedName name="첨부101" hidden="1">{#N/A,#N/A,FALSE,"단축1";#N/A,#N/A,FALSE,"단축2";#N/A,#N/A,FALSE,"단축3";#N/A,#N/A,FALSE,"장축";#N/A,#N/A,FALSE,"4WD"}</definedName>
    <definedName name="첨부11" localSheetId="6">#REF!</definedName>
    <definedName name="첨부11">#REF!</definedName>
    <definedName name="첨부12" localSheetId="6">#REF!</definedName>
    <definedName name="첨부12">#REF!</definedName>
    <definedName name="첨부2" localSheetId="6">#REF!</definedName>
    <definedName name="첨부2">#REF!</definedName>
    <definedName name="첨부2일정">#REF!</definedName>
    <definedName name="첨부3" localSheetId="7" hidden="1">{#N/A,#N/A,FALSE,"단축1";#N/A,#N/A,FALSE,"단축2";#N/A,#N/A,FALSE,"단축3";#N/A,#N/A,FALSE,"장축";#N/A,#N/A,FALSE,"4WD"}</definedName>
    <definedName name="첨부3" localSheetId="16" hidden="1">{#N/A,#N/A,FALSE,"단축1";#N/A,#N/A,FALSE,"단축2";#N/A,#N/A,FALSE,"단축3";#N/A,#N/A,FALSE,"장축";#N/A,#N/A,FALSE,"4WD"}</definedName>
    <definedName name="첨부3" localSheetId="17" hidden="1">{#N/A,#N/A,FALSE,"단축1";#N/A,#N/A,FALSE,"단축2";#N/A,#N/A,FALSE,"단축3";#N/A,#N/A,FALSE,"장축";#N/A,#N/A,FALSE,"4WD"}</definedName>
    <definedName name="첨부3" localSheetId="13" hidden="1">{#N/A,#N/A,FALSE,"단축1";#N/A,#N/A,FALSE,"단축2";#N/A,#N/A,FALSE,"단축3";#N/A,#N/A,FALSE,"장축";#N/A,#N/A,FALSE,"4WD"}</definedName>
    <definedName name="첨부3" localSheetId="14" hidden="1">{#N/A,#N/A,FALSE,"단축1";#N/A,#N/A,FALSE,"단축2";#N/A,#N/A,FALSE,"단축3";#N/A,#N/A,FALSE,"장축";#N/A,#N/A,FALSE,"4WD"}</definedName>
    <definedName name="첨부3" localSheetId="15" hidden="1">{#N/A,#N/A,FALSE,"단축1";#N/A,#N/A,FALSE,"단축2";#N/A,#N/A,FALSE,"단축3";#N/A,#N/A,FALSE,"장축";#N/A,#N/A,FALSE,"4WD"}</definedName>
    <definedName name="첨부3" hidden="1">{#N/A,#N/A,FALSE,"단축1";#N/A,#N/A,FALSE,"단축2";#N/A,#N/A,FALSE,"단축3";#N/A,#N/A,FALSE,"장축";#N/A,#N/A,FALSE,"4WD"}</definedName>
    <definedName name="첨부4" localSheetId="7" hidden="1">{#N/A,#N/A,FALSE,"단축1";#N/A,#N/A,FALSE,"단축2";#N/A,#N/A,FALSE,"단축3";#N/A,#N/A,FALSE,"장축";#N/A,#N/A,FALSE,"4WD"}</definedName>
    <definedName name="첨부4" localSheetId="16" hidden="1">{#N/A,#N/A,FALSE,"단축1";#N/A,#N/A,FALSE,"단축2";#N/A,#N/A,FALSE,"단축3";#N/A,#N/A,FALSE,"장축";#N/A,#N/A,FALSE,"4WD"}</definedName>
    <definedName name="첨부4" localSheetId="17" hidden="1">{#N/A,#N/A,FALSE,"단축1";#N/A,#N/A,FALSE,"단축2";#N/A,#N/A,FALSE,"단축3";#N/A,#N/A,FALSE,"장축";#N/A,#N/A,FALSE,"4WD"}</definedName>
    <definedName name="첨부4" localSheetId="13" hidden="1">{#N/A,#N/A,FALSE,"단축1";#N/A,#N/A,FALSE,"단축2";#N/A,#N/A,FALSE,"단축3";#N/A,#N/A,FALSE,"장축";#N/A,#N/A,FALSE,"4WD"}</definedName>
    <definedName name="첨부4" localSheetId="14" hidden="1">{#N/A,#N/A,FALSE,"단축1";#N/A,#N/A,FALSE,"단축2";#N/A,#N/A,FALSE,"단축3";#N/A,#N/A,FALSE,"장축";#N/A,#N/A,FALSE,"4WD"}</definedName>
    <definedName name="첨부4" localSheetId="15" hidden="1">{#N/A,#N/A,FALSE,"단축1";#N/A,#N/A,FALSE,"단축2";#N/A,#N/A,FALSE,"단축3";#N/A,#N/A,FALSE,"장축";#N/A,#N/A,FALSE,"4WD"}</definedName>
    <definedName name="첨부4" hidden="1">{#N/A,#N/A,FALSE,"단축1";#N/A,#N/A,FALSE,"단축2";#N/A,#N/A,FALSE,"단축3";#N/A,#N/A,FALSE,"장축";#N/A,#N/A,FALSE,"4WD"}</definedName>
    <definedName name="첨부5" localSheetId="6">#REF!</definedName>
    <definedName name="첨부5">#REF!</definedName>
    <definedName name="첨부555" localSheetId="6">#REF!</definedName>
    <definedName name="첨부555">#REF!</definedName>
    <definedName name="첨부555공혈" localSheetId="6">#REF!</definedName>
    <definedName name="첨부555공혈">#REF!</definedName>
    <definedName name="첨부55공혈">#REF!</definedName>
    <definedName name="첨부5공혈">#REF!</definedName>
    <definedName name="첨부공혈">#REF!</definedName>
    <definedName name="첨부신상">#REF!</definedName>
    <definedName name="첨첨11">#REF!</definedName>
    <definedName name="체계화2">#REF!</definedName>
    <definedName name="초">#REF!</definedName>
    <definedName name="초대TOUT">#REF!</definedName>
    <definedName name="초안">#REF!</definedName>
    <definedName name="초음파">#REF!</definedName>
    <definedName name="초휴ㅜ">#REF!</definedName>
    <definedName name="초ㅗ촤" localSheetId="7">BlankMacro1</definedName>
    <definedName name="초ㅗ촤" localSheetId="16">BlankMacro1</definedName>
    <definedName name="초ㅗ촤" localSheetId="17">BlankMacro1</definedName>
    <definedName name="초ㅗ촤" localSheetId="10">BlankMacro1</definedName>
    <definedName name="초ㅗ촤" localSheetId="8">BlankMacro1</definedName>
    <definedName name="초ㅗ촤" localSheetId="0">BlankMacro1</definedName>
    <definedName name="초ㅗ촤" localSheetId="13">BlankMacro1</definedName>
    <definedName name="초ㅗ촤" localSheetId="14">BlankMacro1</definedName>
    <definedName name="초ㅗ촤" localSheetId="11">BlankMacro1</definedName>
    <definedName name="초ㅗ촤" localSheetId="15">BlankMacro1</definedName>
    <definedName name="초ㅗ촤">BlankMacro1</definedName>
    <definedName name="총LIST" localSheetId="7">#REF!</definedName>
    <definedName name="총LIST">#REF!</definedName>
    <definedName name="총괄" localSheetId="7" hidden="1">{#N/A,#N/A,TRUE,"Y생산";#N/A,#N/A,TRUE,"Y판매";#N/A,#N/A,TRUE,"Y총물량";#N/A,#N/A,TRUE,"Y능력";#N/A,#N/A,TRUE,"YKD"}</definedName>
    <definedName name="총괄" localSheetId="16" hidden="1">{#N/A,#N/A,TRUE,"Y생산";#N/A,#N/A,TRUE,"Y판매";#N/A,#N/A,TRUE,"Y총물량";#N/A,#N/A,TRUE,"Y능력";#N/A,#N/A,TRUE,"YKD"}</definedName>
    <definedName name="총괄" localSheetId="6" hidden="1">{#N/A,#N/A,TRUE,"Y생산";#N/A,#N/A,TRUE,"Y판매";#N/A,#N/A,TRUE,"Y총물량";#N/A,#N/A,TRUE,"Y능력";#N/A,#N/A,TRUE,"YKD"}</definedName>
    <definedName name="총괄" localSheetId="17" hidden="1">{#N/A,#N/A,TRUE,"Y생산";#N/A,#N/A,TRUE,"Y판매";#N/A,#N/A,TRUE,"Y총물량";#N/A,#N/A,TRUE,"Y능력";#N/A,#N/A,TRUE,"YKD"}</definedName>
    <definedName name="총괄" localSheetId="13" hidden="1">{#N/A,#N/A,TRUE,"Y생산";#N/A,#N/A,TRUE,"Y판매";#N/A,#N/A,TRUE,"Y총물량";#N/A,#N/A,TRUE,"Y능력";#N/A,#N/A,TRUE,"YKD"}</definedName>
    <definedName name="총괄" localSheetId="14" hidden="1">{#N/A,#N/A,TRUE,"Y생산";#N/A,#N/A,TRUE,"Y판매";#N/A,#N/A,TRUE,"Y총물량";#N/A,#N/A,TRUE,"Y능력";#N/A,#N/A,TRUE,"YKD"}</definedName>
    <definedName name="총괄" localSheetId="15" hidden="1">{#N/A,#N/A,TRUE,"Y생산";#N/A,#N/A,TRUE,"Y판매";#N/A,#N/A,TRUE,"Y총물량";#N/A,#N/A,TRUE,"Y능력";#N/A,#N/A,TRUE,"YKD"}</definedName>
    <definedName name="총괄" hidden="1">{#N/A,#N/A,TRUE,"Y생산";#N/A,#N/A,TRUE,"Y판매";#N/A,#N/A,TRUE,"Y총물량";#N/A,#N/A,TRUE,"Y능력";#N/A,#N/A,TRUE,"YKD"}</definedName>
    <definedName name="총괄표2">BlankMacro1</definedName>
    <definedName name="총길이2">#REF!</definedName>
    <definedName name="총길이3">#REF!</definedName>
    <definedName name="총길이공수1">#N/A</definedName>
    <definedName name="총길이공수2">#N/A</definedName>
    <definedName name="총무3" localSheetId="7" hidden="1">{#N/A,#N/A,FALSE,"단축1";#N/A,#N/A,FALSE,"단축2";#N/A,#N/A,FALSE,"단축3";#N/A,#N/A,FALSE,"장축";#N/A,#N/A,FALSE,"4WD"}</definedName>
    <definedName name="총무3" localSheetId="16" hidden="1">{#N/A,#N/A,FALSE,"단축1";#N/A,#N/A,FALSE,"단축2";#N/A,#N/A,FALSE,"단축3";#N/A,#N/A,FALSE,"장축";#N/A,#N/A,FALSE,"4WD"}</definedName>
    <definedName name="총무3" localSheetId="6" hidden="1">{#N/A,#N/A,FALSE,"단축1";#N/A,#N/A,FALSE,"단축2";#N/A,#N/A,FALSE,"단축3";#N/A,#N/A,FALSE,"장축";#N/A,#N/A,FALSE,"4WD"}</definedName>
    <definedName name="총무3" localSheetId="17" hidden="1">{#N/A,#N/A,FALSE,"단축1";#N/A,#N/A,FALSE,"단축2";#N/A,#N/A,FALSE,"단축3";#N/A,#N/A,FALSE,"장축";#N/A,#N/A,FALSE,"4WD"}</definedName>
    <definedName name="총무3" localSheetId="13" hidden="1">{#N/A,#N/A,FALSE,"단축1";#N/A,#N/A,FALSE,"단축2";#N/A,#N/A,FALSE,"단축3";#N/A,#N/A,FALSE,"장축";#N/A,#N/A,FALSE,"4WD"}</definedName>
    <definedName name="총무3" localSheetId="14" hidden="1">{#N/A,#N/A,FALSE,"단축1";#N/A,#N/A,FALSE,"단축2";#N/A,#N/A,FALSE,"단축3";#N/A,#N/A,FALSE,"장축";#N/A,#N/A,FALSE,"4WD"}</definedName>
    <definedName name="총무3" localSheetId="15" hidden="1">{#N/A,#N/A,FALSE,"단축1";#N/A,#N/A,FALSE,"단축2";#N/A,#N/A,FALSE,"단축3";#N/A,#N/A,FALSE,"장축";#N/A,#N/A,FALSE,"4WD"}</definedName>
    <definedName name="총무3" hidden="1">{#N/A,#N/A,FALSE,"단축1";#N/A,#N/A,FALSE,"단축2";#N/A,#N/A,FALSE,"단축3";#N/A,#N/A,FALSE,"장축";#N/A,#N/A,FALSE,"4WD"}</definedName>
    <definedName name="총무팀총무팀" localSheetId="7" hidden="1">{#N/A,#N/A,TRUE,"Y생산";#N/A,#N/A,TRUE,"Y판매";#N/A,#N/A,TRUE,"Y총물량";#N/A,#N/A,TRUE,"Y능력";#N/A,#N/A,TRUE,"YKD"}</definedName>
    <definedName name="총무팀총무팀" localSheetId="16" hidden="1">{#N/A,#N/A,TRUE,"Y생산";#N/A,#N/A,TRUE,"Y판매";#N/A,#N/A,TRUE,"Y총물량";#N/A,#N/A,TRUE,"Y능력";#N/A,#N/A,TRUE,"YKD"}</definedName>
    <definedName name="총무팀총무팀" localSheetId="6" hidden="1">{#N/A,#N/A,TRUE,"Y생산";#N/A,#N/A,TRUE,"Y판매";#N/A,#N/A,TRUE,"Y총물량";#N/A,#N/A,TRUE,"Y능력";#N/A,#N/A,TRUE,"YKD"}</definedName>
    <definedName name="총무팀총무팀" localSheetId="17" hidden="1">{#N/A,#N/A,TRUE,"Y생산";#N/A,#N/A,TRUE,"Y판매";#N/A,#N/A,TRUE,"Y총물량";#N/A,#N/A,TRUE,"Y능력";#N/A,#N/A,TRUE,"YKD"}</definedName>
    <definedName name="총무팀총무팀" localSheetId="13" hidden="1">{#N/A,#N/A,TRUE,"Y생산";#N/A,#N/A,TRUE,"Y판매";#N/A,#N/A,TRUE,"Y총물량";#N/A,#N/A,TRUE,"Y능력";#N/A,#N/A,TRUE,"YKD"}</definedName>
    <definedName name="총무팀총무팀" localSheetId="14" hidden="1">{#N/A,#N/A,TRUE,"Y생산";#N/A,#N/A,TRUE,"Y판매";#N/A,#N/A,TRUE,"Y총물량";#N/A,#N/A,TRUE,"Y능력";#N/A,#N/A,TRUE,"YKD"}</definedName>
    <definedName name="총무팀총무팀" localSheetId="15" hidden="1">{#N/A,#N/A,TRUE,"Y생산";#N/A,#N/A,TRUE,"Y판매";#N/A,#N/A,TRUE,"Y총물량";#N/A,#N/A,TRUE,"Y능력";#N/A,#N/A,TRUE,"YKD"}</definedName>
    <definedName name="총무팀총무팀" hidden="1">{#N/A,#N/A,TRUE,"Y생산";#N/A,#N/A,TRUE,"Y판매";#N/A,#N/A,TRUE,"Y총물량";#N/A,#N/A,TRUE,"Y능력";#N/A,#N/A,TRUE,"YKD"}</definedName>
    <definedName name="총액" localSheetId="6">#REF!</definedName>
    <definedName name="총액">#REF!</definedName>
    <definedName name="총원가">#REF!</definedName>
    <definedName name="총평2">#REF!</definedName>
    <definedName name="최신본">#REF!</definedName>
    <definedName name="최영" localSheetId="7" hidden="1">{#N/A,#N/A,FALSE,"정공"}</definedName>
    <definedName name="최영" localSheetId="16" hidden="1">{#N/A,#N/A,FALSE,"정공"}</definedName>
    <definedName name="최영" localSheetId="6" hidden="1">{#N/A,#N/A,FALSE,"정공"}</definedName>
    <definedName name="최영" localSheetId="17" hidden="1">{#N/A,#N/A,FALSE,"정공"}</definedName>
    <definedName name="최영" localSheetId="13" hidden="1">{#N/A,#N/A,FALSE,"정공"}</definedName>
    <definedName name="최영" localSheetId="14" hidden="1">{#N/A,#N/A,FALSE,"정공"}</definedName>
    <definedName name="최영" localSheetId="15" hidden="1">{#N/A,#N/A,FALSE,"정공"}</definedName>
    <definedName name="최영" hidden="1">{#N/A,#N/A,FALSE,"정공"}</definedName>
    <definedName name="최종" localSheetId="7" hidden="1">{#N/A,#N/A,FALSE,"단축1";#N/A,#N/A,FALSE,"단축2";#N/A,#N/A,FALSE,"단축3";#N/A,#N/A,FALSE,"장축";#N/A,#N/A,FALSE,"4WD"}</definedName>
    <definedName name="최종" localSheetId="16" hidden="1">{#N/A,#N/A,FALSE,"단축1";#N/A,#N/A,FALSE,"단축2";#N/A,#N/A,FALSE,"단축3";#N/A,#N/A,FALSE,"장축";#N/A,#N/A,FALSE,"4WD"}</definedName>
    <definedName name="최종" localSheetId="6" hidden="1">{#N/A,#N/A,FALSE,"단축1";#N/A,#N/A,FALSE,"단축2";#N/A,#N/A,FALSE,"단축3";#N/A,#N/A,FALSE,"장축";#N/A,#N/A,FALSE,"4WD"}</definedName>
    <definedName name="최종" localSheetId="17" hidden="1">{#N/A,#N/A,FALSE,"단축1";#N/A,#N/A,FALSE,"단축2";#N/A,#N/A,FALSE,"단축3";#N/A,#N/A,FALSE,"장축";#N/A,#N/A,FALSE,"4WD"}</definedName>
    <definedName name="최종" localSheetId="13" hidden="1">{#N/A,#N/A,FALSE,"단축1";#N/A,#N/A,FALSE,"단축2";#N/A,#N/A,FALSE,"단축3";#N/A,#N/A,FALSE,"장축";#N/A,#N/A,FALSE,"4WD"}</definedName>
    <definedName name="최종" localSheetId="14" hidden="1">{#N/A,#N/A,FALSE,"단축1";#N/A,#N/A,FALSE,"단축2";#N/A,#N/A,FALSE,"단축3";#N/A,#N/A,FALSE,"장축";#N/A,#N/A,FALSE,"4WD"}</definedName>
    <definedName name="최종" localSheetId="15" hidden="1">{#N/A,#N/A,FALSE,"단축1";#N/A,#N/A,FALSE,"단축2";#N/A,#N/A,FALSE,"단축3";#N/A,#N/A,FALSE,"장축";#N/A,#N/A,FALSE,"4WD"}</definedName>
    <definedName name="최종" hidden="1">{#N/A,#N/A,FALSE,"단축1";#N/A,#N/A,FALSE,"단축2";#N/A,#N/A,FALSE,"단축3";#N/A,#N/A,FALSE,"장축";#N/A,#N/A,FALSE,"4WD"}</definedName>
    <definedName name="쵸ㅗㅕ켬ㅅ">BlankMacro1</definedName>
    <definedName name="추" localSheetId="7" hidden="1">{#N/A,#N/A,FALSE,"단축1";#N/A,#N/A,FALSE,"단축2";#N/A,#N/A,FALSE,"단축3";#N/A,#N/A,FALSE,"장축";#N/A,#N/A,FALSE,"4WD"}</definedName>
    <definedName name="추" localSheetId="16" hidden="1">{#N/A,#N/A,FALSE,"단축1";#N/A,#N/A,FALSE,"단축2";#N/A,#N/A,FALSE,"단축3";#N/A,#N/A,FALSE,"장축";#N/A,#N/A,FALSE,"4WD"}</definedName>
    <definedName name="추" localSheetId="6" hidden="1">{#N/A,#N/A,FALSE,"단축1";#N/A,#N/A,FALSE,"단축2";#N/A,#N/A,FALSE,"단축3";#N/A,#N/A,FALSE,"장축";#N/A,#N/A,FALSE,"4WD"}</definedName>
    <definedName name="추" localSheetId="17" hidden="1">{#N/A,#N/A,FALSE,"단축1";#N/A,#N/A,FALSE,"단축2";#N/A,#N/A,FALSE,"단축3";#N/A,#N/A,FALSE,"장축";#N/A,#N/A,FALSE,"4WD"}</definedName>
    <definedName name="추" localSheetId="13" hidden="1">{#N/A,#N/A,FALSE,"단축1";#N/A,#N/A,FALSE,"단축2";#N/A,#N/A,FALSE,"단축3";#N/A,#N/A,FALSE,"장축";#N/A,#N/A,FALSE,"4WD"}</definedName>
    <definedName name="추" localSheetId="14" hidden="1">{#N/A,#N/A,FALSE,"단축1";#N/A,#N/A,FALSE,"단축2";#N/A,#N/A,FALSE,"단축3";#N/A,#N/A,FALSE,"장축";#N/A,#N/A,FALSE,"4WD"}</definedName>
    <definedName name="추" localSheetId="15" hidden="1">{#N/A,#N/A,FALSE,"단축1";#N/A,#N/A,FALSE,"단축2";#N/A,#N/A,FALSE,"단축3";#N/A,#N/A,FALSE,"장축";#N/A,#N/A,FALSE,"4WD"}</definedName>
    <definedName name="추" hidden="1">{#N/A,#N/A,FALSE,"단축1";#N/A,#N/A,FALSE,"단축2";#N/A,#N/A,FALSE,"단축3";#N/A,#N/A,FALSE,"장축";#N/A,#N/A,FALSE,"4WD"}</definedName>
    <definedName name="추가" hidden="1">#REF!</definedName>
    <definedName name="추가예산" localSheetId="7" hidden="1">{#N/A,#N/A,FALSE,"단축1";#N/A,#N/A,FALSE,"단축2";#N/A,#N/A,FALSE,"단축3";#N/A,#N/A,FALSE,"장축";#N/A,#N/A,FALSE,"4WD"}</definedName>
    <definedName name="추가예산" localSheetId="16" hidden="1">{#N/A,#N/A,FALSE,"단축1";#N/A,#N/A,FALSE,"단축2";#N/A,#N/A,FALSE,"단축3";#N/A,#N/A,FALSE,"장축";#N/A,#N/A,FALSE,"4WD"}</definedName>
    <definedName name="추가예산" localSheetId="17" hidden="1">{#N/A,#N/A,FALSE,"단축1";#N/A,#N/A,FALSE,"단축2";#N/A,#N/A,FALSE,"단축3";#N/A,#N/A,FALSE,"장축";#N/A,#N/A,FALSE,"4WD"}</definedName>
    <definedName name="추가예산" localSheetId="13" hidden="1">{#N/A,#N/A,FALSE,"단축1";#N/A,#N/A,FALSE,"단축2";#N/A,#N/A,FALSE,"단축3";#N/A,#N/A,FALSE,"장축";#N/A,#N/A,FALSE,"4WD"}</definedName>
    <definedName name="추가예산" localSheetId="14" hidden="1">{#N/A,#N/A,FALSE,"단축1";#N/A,#N/A,FALSE,"단축2";#N/A,#N/A,FALSE,"단축3";#N/A,#N/A,FALSE,"장축";#N/A,#N/A,FALSE,"4WD"}</definedName>
    <definedName name="추가예산" localSheetId="15" hidden="1">{#N/A,#N/A,FALSE,"단축1";#N/A,#N/A,FALSE,"단축2";#N/A,#N/A,FALSE,"단축3";#N/A,#N/A,FALSE,"장축";#N/A,#N/A,FALSE,"4WD"}</definedName>
    <definedName name="추가예산" hidden="1">{#N/A,#N/A,FALSE,"단축1";#N/A,#N/A,FALSE,"단축2";#N/A,#N/A,FALSE,"단축3";#N/A,#N/A,FALSE,"장축";#N/A,#N/A,FALSE,"4WD"}</definedName>
    <definedName name="추진계획">#REF!</definedName>
    <definedName name="추진과제" localSheetId="7" hidden="1">{#N/A,#N/A,FALSE,"단축1";#N/A,#N/A,FALSE,"단축2";#N/A,#N/A,FALSE,"단축3";#N/A,#N/A,FALSE,"장축";#N/A,#N/A,FALSE,"4WD"}</definedName>
    <definedName name="추진과제" localSheetId="16" hidden="1">{#N/A,#N/A,FALSE,"단축1";#N/A,#N/A,FALSE,"단축2";#N/A,#N/A,FALSE,"단축3";#N/A,#N/A,FALSE,"장축";#N/A,#N/A,FALSE,"4WD"}</definedName>
    <definedName name="추진과제" localSheetId="17" hidden="1">{#N/A,#N/A,FALSE,"단축1";#N/A,#N/A,FALSE,"단축2";#N/A,#N/A,FALSE,"단축3";#N/A,#N/A,FALSE,"장축";#N/A,#N/A,FALSE,"4WD"}</definedName>
    <definedName name="추진과제" localSheetId="13" hidden="1">{#N/A,#N/A,FALSE,"단축1";#N/A,#N/A,FALSE,"단축2";#N/A,#N/A,FALSE,"단축3";#N/A,#N/A,FALSE,"장축";#N/A,#N/A,FALSE,"4WD"}</definedName>
    <definedName name="추진과제" localSheetId="14" hidden="1">{#N/A,#N/A,FALSE,"단축1";#N/A,#N/A,FALSE,"단축2";#N/A,#N/A,FALSE,"단축3";#N/A,#N/A,FALSE,"장축";#N/A,#N/A,FALSE,"4WD"}</definedName>
    <definedName name="추진과제" localSheetId="15" hidden="1">{#N/A,#N/A,FALSE,"단축1";#N/A,#N/A,FALSE,"단축2";#N/A,#N/A,FALSE,"단축3";#N/A,#N/A,FALSE,"장축";#N/A,#N/A,FALSE,"4WD"}</definedName>
    <definedName name="추진과제" hidden="1">{#N/A,#N/A,FALSE,"단축1";#N/A,#N/A,FALSE,"단축2";#N/A,#N/A,FALSE,"단축3";#N/A,#N/A,FALSE,"장축";#N/A,#N/A,FALSE,"4WD"}</definedName>
    <definedName name="추진일정1" localSheetId="7" hidden="1">{#N/A,#N/A,FALSE,"신규dep";#N/A,#N/A,FALSE,"신규dep-금형상각후";#N/A,#N/A,FALSE,"신규dep-연구비상각후";#N/A,#N/A,FALSE,"신규dep-기계,공구상각후"}</definedName>
    <definedName name="추진일정1" localSheetId="16" hidden="1">{#N/A,#N/A,FALSE,"신규dep";#N/A,#N/A,FALSE,"신규dep-금형상각후";#N/A,#N/A,FALSE,"신규dep-연구비상각후";#N/A,#N/A,FALSE,"신규dep-기계,공구상각후"}</definedName>
    <definedName name="추진일정1" localSheetId="6" hidden="1">{#N/A,#N/A,FALSE,"신규dep";#N/A,#N/A,FALSE,"신규dep-금형상각후";#N/A,#N/A,FALSE,"신규dep-연구비상각후";#N/A,#N/A,FALSE,"신규dep-기계,공구상각후"}</definedName>
    <definedName name="추진일정1" localSheetId="17" hidden="1">{#N/A,#N/A,FALSE,"신규dep";#N/A,#N/A,FALSE,"신규dep-금형상각후";#N/A,#N/A,FALSE,"신규dep-연구비상각후";#N/A,#N/A,FALSE,"신규dep-기계,공구상각후"}</definedName>
    <definedName name="추진일정1" localSheetId="13" hidden="1">{#N/A,#N/A,FALSE,"신규dep";#N/A,#N/A,FALSE,"신규dep-금형상각후";#N/A,#N/A,FALSE,"신규dep-연구비상각후";#N/A,#N/A,FALSE,"신규dep-기계,공구상각후"}</definedName>
    <definedName name="추진일정1" localSheetId="14" hidden="1">{#N/A,#N/A,FALSE,"신규dep";#N/A,#N/A,FALSE,"신규dep-금형상각후";#N/A,#N/A,FALSE,"신규dep-연구비상각후";#N/A,#N/A,FALSE,"신규dep-기계,공구상각후"}</definedName>
    <definedName name="추진일정1" localSheetId="15" hidden="1">{#N/A,#N/A,FALSE,"신규dep";#N/A,#N/A,FALSE,"신규dep-금형상각후";#N/A,#N/A,FALSE,"신규dep-연구비상각후";#N/A,#N/A,FALSE,"신규dep-기계,공구상각후"}</definedName>
    <definedName name="추진일정1" hidden="1">{#N/A,#N/A,FALSE,"신규dep";#N/A,#N/A,FALSE,"신규dep-금형상각후";#N/A,#N/A,FALSE,"신규dep-연구비상각후";#N/A,#N/A,FALSE,"신규dep-기계,공구상각후"}</definedName>
    <definedName name="추진장기" hidden="1">#REF!</definedName>
    <definedName name="추진현황ms">#REF!</definedName>
    <definedName name="추천서">#REF!</definedName>
    <definedName name="축">#REF!</definedName>
    <definedName name="춛도" localSheetId="7" hidden="1">{#N/A,#N/A,FALSE,"단축1";#N/A,#N/A,FALSE,"단축2";#N/A,#N/A,FALSE,"단축3";#N/A,#N/A,FALSE,"장축";#N/A,#N/A,FALSE,"4WD"}</definedName>
    <definedName name="춛도" localSheetId="16" hidden="1">{#N/A,#N/A,FALSE,"단축1";#N/A,#N/A,FALSE,"단축2";#N/A,#N/A,FALSE,"단축3";#N/A,#N/A,FALSE,"장축";#N/A,#N/A,FALSE,"4WD"}</definedName>
    <definedName name="춛도" localSheetId="17" hidden="1">{#N/A,#N/A,FALSE,"단축1";#N/A,#N/A,FALSE,"단축2";#N/A,#N/A,FALSE,"단축3";#N/A,#N/A,FALSE,"장축";#N/A,#N/A,FALSE,"4WD"}</definedName>
    <definedName name="춛도" localSheetId="13" hidden="1">{#N/A,#N/A,FALSE,"단축1";#N/A,#N/A,FALSE,"단축2";#N/A,#N/A,FALSE,"단축3";#N/A,#N/A,FALSE,"장축";#N/A,#N/A,FALSE,"4WD"}</definedName>
    <definedName name="춛도" localSheetId="14" hidden="1">{#N/A,#N/A,FALSE,"단축1";#N/A,#N/A,FALSE,"단축2";#N/A,#N/A,FALSE,"단축3";#N/A,#N/A,FALSE,"장축";#N/A,#N/A,FALSE,"4WD"}</definedName>
    <definedName name="춛도" localSheetId="15" hidden="1">{#N/A,#N/A,FALSE,"단축1";#N/A,#N/A,FALSE,"단축2";#N/A,#N/A,FALSE,"단축3";#N/A,#N/A,FALSE,"장축";#N/A,#N/A,FALSE,"4WD"}</definedName>
    <definedName name="춛도" hidden="1">{#N/A,#N/A,FALSE,"단축1";#N/A,#N/A,FALSE,"단축2";#N/A,#N/A,FALSE,"단축3";#N/A,#N/A,FALSE,"장축";#N/A,#N/A,FALSE,"4WD"}</definedName>
    <definedName name="출도" localSheetId="7" hidden="1">{#N/A,#N/A,FALSE,"단축1";#N/A,#N/A,FALSE,"단축2";#N/A,#N/A,FALSE,"단축3";#N/A,#N/A,FALSE,"장축";#N/A,#N/A,FALSE,"4WD"}</definedName>
    <definedName name="출도" localSheetId="16" hidden="1">{#N/A,#N/A,FALSE,"단축1";#N/A,#N/A,FALSE,"단축2";#N/A,#N/A,FALSE,"단축3";#N/A,#N/A,FALSE,"장축";#N/A,#N/A,FALSE,"4WD"}</definedName>
    <definedName name="출도" localSheetId="17" hidden="1">{#N/A,#N/A,FALSE,"단축1";#N/A,#N/A,FALSE,"단축2";#N/A,#N/A,FALSE,"단축3";#N/A,#N/A,FALSE,"장축";#N/A,#N/A,FALSE,"4WD"}</definedName>
    <definedName name="출도" localSheetId="13" hidden="1">{#N/A,#N/A,FALSE,"단축1";#N/A,#N/A,FALSE,"단축2";#N/A,#N/A,FALSE,"단축3";#N/A,#N/A,FALSE,"장축";#N/A,#N/A,FALSE,"4WD"}</definedName>
    <definedName name="출도" localSheetId="14" hidden="1">{#N/A,#N/A,FALSE,"단축1";#N/A,#N/A,FALSE,"단축2";#N/A,#N/A,FALSE,"단축3";#N/A,#N/A,FALSE,"장축";#N/A,#N/A,FALSE,"4WD"}</definedName>
    <definedName name="출도" localSheetId="15" hidden="1">{#N/A,#N/A,FALSE,"단축1";#N/A,#N/A,FALSE,"단축2";#N/A,#N/A,FALSE,"단축3";#N/A,#N/A,FALSE,"장축";#N/A,#N/A,FALSE,"4WD"}</definedName>
    <definedName name="출도" hidden="1">{#N/A,#N/A,FALSE,"단축1";#N/A,#N/A,FALSE,"단축2";#N/A,#N/A,FALSE,"단축3";#N/A,#N/A,FALSE,"장축";#N/A,#N/A,FALSE,"4WD"}</definedName>
    <definedName name="출석부" localSheetId="7">BlankMacro1</definedName>
    <definedName name="출석부" localSheetId="16">BlankMacro1</definedName>
    <definedName name="출석부" localSheetId="17">BlankMacro1</definedName>
    <definedName name="출석부" localSheetId="10">BlankMacro1</definedName>
    <definedName name="출석부" localSheetId="8">BlankMacro1</definedName>
    <definedName name="출석부" localSheetId="0">BlankMacro1</definedName>
    <definedName name="출석부" localSheetId="13">BlankMacro1</definedName>
    <definedName name="출석부" localSheetId="14">BlankMacro1</definedName>
    <definedName name="출석부" localSheetId="11">BlankMacro1</definedName>
    <definedName name="출석부" localSheetId="15">BlankMacro1</definedName>
    <definedName name="출석부">BlankMacro1</definedName>
    <definedName name="출하" localSheetId="7" hidden="1">{#N/A,#N/A,FALSE,"96 3월물량표";#N/A,#N/A,FALSE,"96 4월물량표";#N/A,#N/A,FALSE,"96 5월물량표"}</definedName>
    <definedName name="출하" localSheetId="16" hidden="1">{#N/A,#N/A,FALSE,"96 3월물량표";#N/A,#N/A,FALSE,"96 4월물량표";#N/A,#N/A,FALSE,"96 5월물량표"}</definedName>
    <definedName name="출하" localSheetId="6" hidden="1">{#N/A,#N/A,FALSE,"96 3월물량표";#N/A,#N/A,FALSE,"96 4월물량표";#N/A,#N/A,FALSE,"96 5월물량표"}</definedName>
    <definedName name="출하" localSheetId="17" hidden="1">{#N/A,#N/A,FALSE,"96 3월물량표";#N/A,#N/A,FALSE,"96 4월물량표";#N/A,#N/A,FALSE,"96 5월물량표"}</definedName>
    <definedName name="출하" localSheetId="13" hidden="1">{#N/A,#N/A,FALSE,"96 3월물량표";#N/A,#N/A,FALSE,"96 4월물량표";#N/A,#N/A,FALSE,"96 5월물량표"}</definedName>
    <definedName name="출하" localSheetId="14" hidden="1">{#N/A,#N/A,FALSE,"96 3월물량표";#N/A,#N/A,FALSE,"96 4월물량표";#N/A,#N/A,FALSE,"96 5월물량표"}</definedName>
    <definedName name="출하" localSheetId="15" hidden="1">{#N/A,#N/A,FALSE,"96 3월물량표";#N/A,#N/A,FALSE,"96 4월물량표";#N/A,#N/A,FALSE,"96 5월물량표"}</definedName>
    <definedName name="출하" hidden="1">{#N/A,#N/A,FALSE,"96 3월물량표";#N/A,#N/A,FALSE,"96 4월물량표";#N/A,#N/A,FALSE,"96 5월물량표"}</definedName>
    <definedName name="충돌" localSheetId="7" hidden="1">{#N/A,#N/A,FALSE,"단축1";#N/A,#N/A,FALSE,"단축2";#N/A,#N/A,FALSE,"단축3";#N/A,#N/A,FALSE,"장축";#N/A,#N/A,FALSE,"4WD"}</definedName>
    <definedName name="충돌" localSheetId="16" hidden="1">{#N/A,#N/A,FALSE,"단축1";#N/A,#N/A,FALSE,"단축2";#N/A,#N/A,FALSE,"단축3";#N/A,#N/A,FALSE,"장축";#N/A,#N/A,FALSE,"4WD"}</definedName>
    <definedName name="충돌" localSheetId="6" hidden="1">{#N/A,#N/A,FALSE,"품의서";#N/A,#N/A,FALSE,"전제";#N/A,#N/A,FALSE,"총손";#N/A,#N/A,FALSE,"손익";#N/A,#N/A,FALSE,"대당";#N/A,#N/A,FALSE,"가공비";#N/A,#N/A,FALSE,"재료비";#N/A,#N/A,FALSE,"판비";#N/A,#N/A,FALSE,"가격"}</definedName>
    <definedName name="충돌" localSheetId="17" hidden="1">{#N/A,#N/A,FALSE,"단축1";#N/A,#N/A,FALSE,"단축2";#N/A,#N/A,FALSE,"단축3";#N/A,#N/A,FALSE,"장축";#N/A,#N/A,FALSE,"4WD"}</definedName>
    <definedName name="충돌" localSheetId="13" hidden="1">{#N/A,#N/A,FALSE,"품의서";#N/A,#N/A,FALSE,"전제";#N/A,#N/A,FALSE,"총손";#N/A,#N/A,FALSE,"손익";#N/A,#N/A,FALSE,"대당";#N/A,#N/A,FALSE,"가공비";#N/A,#N/A,FALSE,"재료비";#N/A,#N/A,FALSE,"판비";#N/A,#N/A,FALSE,"가격"}</definedName>
    <definedName name="충돌" localSheetId="14" hidden="1">{#N/A,#N/A,FALSE,"단축1";#N/A,#N/A,FALSE,"단축2";#N/A,#N/A,FALSE,"단축3";#N/A,#N/A,FALSE,"장축";#N/A,#N/A,FALSE,"4WD"}</definedName>
    <definedName name="충돌" localSheetId="15" hidden="1">{#N/A,#N/A,FALSE,"단축1";#N/A,#N/A,FALSE,"단축2";#N/A,#N/A,FALSE,"단축3";#N/A,#N/A,FALSE,"장축";#N/A,#N/A,FALSE,"4WD"}</definedName>
    <definedName name="충돌" hidden="1">{#N/A,#N/A,FALSE,"단축1";#N/A,#N/A,FALSE,"단축2";#N/A,#N/A,FALSE,"단축3";#N/A,#N/A,FALSE,"장축";#N/A,#N/A,FALSE,"4WD"}</definedName>
    <definedName name="친">#REF!</definedName>
    <definedName name="친구" localSheetId="7" hidden="1">{#N/A,#N/A,FALSE,"단축1";#N/A,#N/A,FALSE,"단축2";#N/A,#N/A,FALSE,"단축3";#N/A,#N/A,FALSE,"장축";#N/A,#N/A,FALSE,"4WD"}</definedName>
    <definedName name="친구" localSheetId="16" hidden="1">{#N/A,#N/A,FALSE,"단축1";#N/A,#N/A,FALSE,"단축2";#N/A,#N/A,FALSE,"단축3";#N/A,#N/A,FALSE,"장축";#N/A,#N/A,FALSE,"4WD"}</definedName>
    <definedName name="친구" localSheetId="17" hidden="1">{#N/A,#N/A,FALSE,"단축1";#N/A,#N/A,FALSE,"단축2";#N/A,#N/A,FALSE,"단축3";#N/A,#N/A,FALSE,"장축";#N/A,#N/A,FALSE,"4WD"}</definedName>
    <definedName name="친구" localSheetId="13" hidden="1">{#N/A,#N/A,FALSE,"단축1";#N/A,#N/A,FALSE,"단축2";#N/A,#N/A,FALSE,"단축3";#N/A,#N/A,FALSE,"장축";#N/A,#N/A,FALSE,"4WD"}</definedName>
    <definedName name="친구" localSheetId="14" hidden="1">{#N/A,#N/A,FALSE,"단축1";#N/A,#N/A,FALSE,"단축2";#N/A,#N/A,FALSE,"단축3";#N/A,#N/A,FALSE,"장축";#N/A,#N/A,FALSE,"4WD"}</definedName>
    <definedName name="친구" localSheetId="15" hidden="1">{#N/A,#N/A,FALSE,"단축1";#N/A,#N/A,FALSE,"단축2";#N/A,#N/A,FALSE,"단축3";#N/A,#N/A,FALSE,"장축";#N/A,#N/A,FALSE,"4WD"}</definedName>
    <definedName name="친구" hidden="1">{#N/A,#N/A,FALSE,"단축1";#N/A,#N/A,FALSE,"단축2";#N/A,#N/A,FALSE,"단축3";#N/A,#N/A,FALSE,"장축";#N/A,#N/A,FALSE,"4WD"}</definedName>
    <definedName name="칠" localSheetId="6">#REF!</definedName>
    <definedName name="칠">#REF!</definedName>
    <definedName name="ㅋ" localSheetId="13">BlankMacro1</definedName>
    <definedName name="ㅋ">#REF!</definedName>
    <definedName name="ㅋㄴ" localSheetId="7" hidden="1">{#N/A,#N/A,FALSE,"단축1";#N/A,#N/A,FALSE,"단축2";#N/A,#N/A,FALSE,"단축3";#N/A,#N/A,FALSE,"장축";#N/A,#N/A,FALSE,"4WD"}</definedName>
    <definedName name="ㅋㄴ" localSheetId="16" hidden="1">{#N/A,#N/A,FALSE,"단축1";#N/A,#N/A,FALSE,"단축2";#N/A,#N/A,FALSE,"단축3";#N/A,#N/A,FALSE,"장축";#N/A,#N/A,FALSE,"4WD"}</definedName>
    <definedName name="ㅋㄴ" localSheetId="17" hidden="1">{#N/A,#N/A,FALSE,"단축1";#N/A,#N/A,FALSE,"단축2";#N/A,#N/A,FALSE,"단축3";#N/A,#N/A,FALSE,"장축";#N/A,#N/A,FALSE,"4WD"}</definedName>
    <definedName name="ㅋㄴ" localSheetId="13" hidden="1">{#N/A,#N/A,FALSE,"단축1";#N/A,#N/A,FALSE,"단축2";#N/A,#N/A,FALSE,"단축3";#N/A,#N/A,FALSE,"장축";#N/A,#N/A,FALSE,"4WD"}</definedName>
    <definedName name="ㅋㄴ" localSheetId="14" hidden="1">{#N/A,#N/A,FALSE,"단축1";#N/A,#N/A,FALSE,"단축2";#N/A,#N/A,FALSE,"단축3";#N/A,#N/A,FALSE,"장축";#N/A,#N/A,FALSE,"4WD"}</definedName>
    <definedName name="ㅋㄴ" localSheetId="15" hidden="1">{#N/A,#N/A,FALSE,"단축1";#N/A,#N/A,FALSE,"단축2";#N/A,#N/A,FALSE,"단축3";#N/A,#N/A,FALSE,"장축";#N/A,#N/A,FALSE,"4WD"}</definedName>
    <definedName name="ㅋㄴ" hidden="1">{#N/A,#N/A,FALSE,"단축1";#N/A,#N/A,FALSE,"단축2";#N/A,#N/A,FALSE,"단축3";#N/A,#N/A,FALSE,"장축";#N/A,#N/A,FALSE,"4WD"}</definedName>
    <definedName name="ㅋㄴㄴㅁ" localSheetId="6">#REF!</definedName>
    <definedName name="ㅋㄴㄴㅁ">#REF!</definedName>
    <definedName name="ㅋㅁㅋㅁ">BlankMacro1</definedName>
    <definedName name="ㅋㅇㅍ" localSheetId="7" hidden="1">{#N/A,#N/A,FALSE,"단축1";#N/A,#N/A,FALSE,"단축2";#N/A,#N/A,FALSE,"단축3";#N/A,#N/A,FALSE,"장축";#N/A,#N/A,FALSE,"4WD"}</definedName>
    <definedName name="ㅋㅇㅍ" localSheetId="16" hidden="1">{#N/A,#N/A,FALSE,"단축1";#N/A,#N/A,FALSE,"단축2";#N/A,#N/A,FALSE,"단축3";#N/A,#N/A,FALSE,"장축";#N/A,#N/A,FALSE,"4WD"}</definedName>
    <definedName name="ㅋㅇㅍ" localSheetId="6" hidden="1">{#N/A,#N/A,FALSE,"단축1";#N/A,#N/A,FALSE,"단축2";#N/A,#N/A,FALSE,"단축3";#N/A,#N/A,FALSE,"장축";#N/A,#N/A,FALSE,"4WD"}</definedName>
    <definedName name="ㅋㅇㅍ" localSheetId="17" hidden="1">{#N/A,#N/A,FALSE,"단축1";#N/A,#N/A,FALSE,"단축2";#N/A,#N/A,FALSE,"단축3";#N/A,#N/A,FALSE,"장축";#N/A,#N/A,FALSE,"4WD"}</definedName>
    <definedName name="ㅋㅇㅍ" localSheetId="13" hidden="1">{#N/A,#N/A,FALSE,"단축1";#N/A,#N/A,FALSE,"단축2";#N/A,#N/A,FALSE,"단축3";#N/A,#N/A,FALSE,"장축";#N/A,#N/A,FALSE,"4WD"}</definedName>
    <definedName name="ㅋㅇㅍ" localSheetId="14" hidden="1">{#N/A,#N/A,FALSE,"단축1";#N/A,#N/A,FALSE,"단축2";#N/A,#N/A,FALSE,"단축3";#N/A,#N/A,FALSE,"장축";#N/A,#N/A,FALSE,"4WD"}</definedName>
    <definedName name="ㅋㅇㅍ" localSheetId="15" hidden="1">{#N/A,#N/A,FALSE,"단축1";#N/A,#N/A,FALSE,"단축2";#N/A,#N/A,FALSE,"단축3";#N/A,#N/A,FALSE,"장축";#N/A,#N/A,FALSE,"4WD"}</definedName>
    <definedName name="ㅋㅇㅍ" hidden="1">{#N/A,#N/A,FALSE,"단축1";#N/A,#N/A,FALSE,"단축2";#N/A,#N/A,FALSE,"단축3";#N/A,#N/A,FALSE,"장축";#N/A,#N/A,FALSE,"4WD"}</definedName>
    <definedName name="ㅋㅋ" localSheetId="6" hidden="1">{#N/A,#N/A,TRUE,"Y생산";#N/A,#N/A,TRUE,"Y판매";#N/A,#N/A,TRUE,"Y총물량";#N/A,#N/A,TRUE,"Y능력";#N/A,#N/A,TRUE,"YKD"}</definedName>
    <definedName name="ㅋㅋ" localSheetId="13" hidden="1">{#N/A,#N/A,TRUE,"Y생산";#N/A,#N/A,TRUE,"Y판매";#N/A,#N/A,TRUE,"Y총물량";#N/A,#N/A,TRUE,"Y능력";#N/A,#N/A,TRUE,"YKD"}</definedName>
    <definedName name="ㅋㅋ">#REF!</definedName>
    <definedName name="ㅋㅋㅋ" localSheetId="7">BlankMacro1</definedName>
    <definedName name="ㅋㅋㅋ" localSheetId="16">BlankMacro1</definedName>
    <definedName name="ㅋㅋㅋ" localSheetId="17">BlankMacro1</definedName>
    <definedName name="ㅋㅋㅋ" localSheetId="10">BlankMacro1</definedName>
    <definedName name="ㅋㅋㅋ" localSheetId="8">BlankMacro1</definedName>
    <definedName name="ㅋㅋㅋ" localSheetId="0">BlankMacro1</definedName>
    <definedName name="ㅋㅋㅋ" localSheetId="13">BlankMacro1</definedName>
    <definedName name="ㅋㅋㅋ" localSheetId="14">BlankMacro1</definedName>
    <definedName name="ㅋㅋㅋ" localSheetId="11">BlankMacro1</definedName>
    <definedName name="ㅋㅋㅋ" localSheetId="15">BlankMacro1</definedName>
    <definedName name="ㅋㅋㅋ">BlankMacro1</definedName>
    <definedName name="ㅋㅋㅋㅋ" localSheetId="7" hidden="1">{#N/A,#N/A,FALSE,"단축1";#N/A,#N/A,FALSE,"단축2";#N/A,#N/A,FALSE,"단축3";#N/A,#N/A,FALSE,"장축";#N/A,#N/A,FALSE,"4WD"}</definedName>
    <definedName name="ㅋㅋㅋㅋ" localSheetId="16" hidden="1">{#N/A,#N/A,FALSE,"단축1";#N/A,#N/A,FALSE,"단축2";#N/A,#N/A,FALSE,"단축3";#N/A,#N/A,FALSE,"장축";#N/A,#N/A,FALSE,"4WD"}</definedName>
    <definedName name="ㅋㅋㅋㅋ" localSheetId="17" hidden="1">{#N/A,#N/A,FALSE,"단축1";#N/A,#N/A,FALSE,"단축2";#N/A,#N/A,FALSE,"단축3";#N/A,#N/A,FALSE,"장축";#N/A,#N/A,FALSE,"4WD"}</definedName>
    <definedName name="ㅋㅋㅋㅋ" localSheetId="13">BlankMacro1</definedName>
    <definedName name="ㅋㅋㅋㅋ" localSheetId="14" hidden="1">{#N/A,#N/A,FALSE,"단축1";#N/A,#N/A,FALSE,"단축2";#N/A,#N/A,FALSE,"단축3";#N/A,#N/A,FALSE,"장축";#N/A,#N/A,FALSE,"4WD"}</definedName>
    <definedName name="ㅋㅋㅋㅋ" localSheetId="15" hidden="1">{#N/A,#N/A,FALSE,"단축1";#N/A,#N/A,FALSE,"단축2";#N/A,#N/A,FALSE,"단축3";#N/A,#N/A,FALSE,"장축";#N/A,#N/A,FALSE,"4WD"}</definedName>
    <definedName name="ㅋㅋㅋㅋ" hidden="1">{#N/A,#N/A,FALSE,"단축1";#N/A,#N/A,FALSE,"단축2";#N/A,#N/A,FALSE,"단축3";#N/A,#N/A,FALSE,"장축";#N/A,#N/A,FALSE,"4WD"}</definedName>
    <definedName name="ㅋㅋㅋㅋ2">BlankMacro1</definedName>
    <definedName name="ㅋ후ㅊ" localSheetId="6">#REF!</definedName>
    <definedName name="ㅋ후ㅊ">#REF!</definedName>
    <definedName name="카">#REF!</definedName>
    <definedName name="카나다" localSheetId="7" hidden="1">{#N/A,#N/A,FALSE,"단축1";#N/A,#N/A,FALSE,"단축2";#N/A,#N/A,FALSE,"단축3";#N/A,#N/A,FALSE,"장축";#N/A,#N/A,FALSE,"4WD"}</definedName>
    <definedName name="카나다" localSheetId="16" hidden="1">{#N/A,#N/A,FALSE,"단축1";#N/A,#N/A,FALSE,"단축2";#N/A,#N/A,FALSE,"단축3";#N/A,#N/A,FALSE,"장축";#N/A,#N/A,FALSE,"4WD"}</definedName>
    <definedName name="카나다" localSheetId="17" hidden="1">{#N/A,#N/A,FALSE,"단축1";#N/A,#N/A,FALSE,"단축2";#N/A,#N/A,FALSE,"단축3";#N/A,#N/A,FALSE,"장축";#N/A,#N/A,FALSE,"4WD"}</definedName>
    <definedName name="카나다" localSheetId="13" hidden="1">{#N/A,#N/A,FALSE,"단축1";#N/A,#N/A,FALSE,"단축2";#N/A,#N/A,FALSE,"단축3";#N/A,#N/A,FALSE,"장축";#N/A,#N/A,FALSE,"4WD"}</definedName>
    <definedName name="카나다" localSheetId="14" hidden="1">{#N/A,#N/A,FALSE,"단축1";#N/A,#N/A,FALSE,"단축2";#N/A,#N/A,FALSE,"단축3";#N/A,#N/A,FALSE,"장축";#N/A,#N/A,FALSE,"4WD"}</definedName>
    <definedName name="카나다" localSheetId="15" hidden="1">{#N/A,#N/A,FALSE,"단축1";#N/A,#N/A,FALSE,"단축2";#N/A,#N/A,FALSE,"단축3";#N/A,#N/A,FALSE,"장축";#N/A,#N/A,FALSE,"4WD"}</definedName>
    <definedName name="카나다" hidden="1">{#N/A,#N/A,FALSE,"단축1";#N/A,#N/A,FALSE,"단축2";#N/A,#N/A,FALSE,"단축3";#N/A,#N/A,FALSE,"장축";#N/A,#N/A,FALSE,"4WD"}</definedName>
    <definedName name="카니발연료누유" hidden="1">#REF!</definedName>
    <definedName name="카렌" localSheetId="7" hidden="1">{#N/A,#N/A,TRUE,"Y생산";#N/A,#N/A,TRUE,"Y판매";#N/A,#N/A,TRUE,"Y총물량";#N/A,#N/A,TRUE,"Y능력";#N/A,#N/A,TRUE,"YKD"}</definedName>
    <definedName name="카렌" localSheetId="16" hidden="1">{#N/A,#N/A,TRUE,"Y생산";#N/A,#N/A,TRUE,"Y판매";#N/A,#N/A,TRUE,"Y총물량";#N/A,#N/A,TRUE,"Y능력";#N/A,#N/A,TRUE,"YKD"}</definedName>
    <definedName name="카렌" localSheetId="6" hidden="1">{#N/A,#N/A,TRUE,"Y생산";#N/A,#N/A,TRUE,"Y판매";#N/A,#N/A,TRUE,"Y총물량";#N/A,#N/A,TRUE,"Y능력";#N/A,#N/A,TRUE,"YKD"}</definedName>
    <definedName name="카렌" localSheetId="17" hidden="1">{#N/A,#N/A,TRUE,"Y생산";#N/A,#N/A,TRUE,"Y판매";#N/A,#N/A,TRUE,"Y총물량";#N/A,#N/A,TRUE,"Y능력";#N/A,#N/A,TRUE,"YKD"}</definedName>
    <definedName name="카렌" localSheetId="13" hidden="1">{#N/A,#N/A,TRUE,"Y생산";#N/A,#N/A,TRUE,"Y판매";#N/A,#N/A,TRUE,"Y총물량";#N/A,#N/A,TRUE,"Y능력";#N/A,#N/A,TRUE,"YKD"}</definedName>
    <definedName name="카렌" localSheetId="14" hidden="1">{#N/A,#N/A,TRUE,"Y생산";#N/A,#N/A,TRUE,"Y판매";#N/A,#N/A,TRUE,"Y총물량";#N/A,#N/A,TRUE,"Y능력";#N/A,#N/A,TRUE,"YKD"}</definedName>
    <definedName name="카렌" localSheetId="15" hidden="1">{#N/A,#N/A,TRUE,"Y생산";#N/A,#N/A,TRUE,"Y판매";#N/A,#N/A,TRUE,"Y총물량";#N/A,#N/A,TRUE,"Y능력";#N/A,#N/A,TRUE,"YKD"}</definedName>
    <definedName name="카렌" hidden="1">{#N/A,#N/A,TRUE,"Y생산";#N/A,#N/A,TRUE,"Y판매";#N/A,#N/A,TRUE,"Y총물량";#N/A,#N/A,TRUE,"Y능력";#N/A,#N/A,TRUE,"YKD"}</definedName>
    <definedName name="카렌스" localSheetId="7" hidden="1">{#N/A,#N/A,FALSE,"단축1";#N/A,#N/A,FALSE,"단축2";#N/A,#N/A,FALSE,"단축3";#N/A,#N/A,FALSE,"장축";#N/A,#N/A,FALSE,"4WD"}</definedName>
    <definedName name="카렌스" localSheetId="16" hidden="1">{#N/A,#N/A,FALSE,"단축1";#N/A,#N/A,FALSE,"단축2";#N/A,#N/A,FALSE,"단축3";#N/A,#N/A,FALSE,"장축";#N/A,#N/A,FALSE,"4WD"}</definedName>
    <definedName name="카렌스" localSheetId="17" hidden="1">{#N/A,#N/A,FALSE,"단축1";#N/A,#N/A,FALSE,"단축2";#N/A,#N/A,FALSE,"단축3";#N/A,#N/A,FALSE,"장축";#N/A,#N/A,FALSE,"4WD"}</definedName>
    <definedName name="카렌스" localSheetId="13" hidden="1">{#N/A,#N/A,FALSE,"단축1";#N/A,#N/A,FALSE,"단축2";#N/A,#N/A,FALSE,"단축3";#N/A,#N/A,FALSE,"장축";#N/A,#N/A,FALSE,"4WD"}</definedName>
    <definedName name="카렌스" localSheetId="14" hidden="1">{#N/A,#N/A,FALSE,"단축1";#N/A,#N/A,FALSE,"단축2";#N/A,#N/A,FALSE,"단축3";#N/A,#N/A,FALSE,"장축";#N/A,#N/A,FALSE,"4WD"}</definedName>
    <definedName name="카렌스" localSheetId="15" hidden="1">{#N/A,#N/A,FALSE,"단축1";#N/A,#N/A,FALSE,"단축2";#N/A,#N/A,FALSE,"단축3";#N/A,#N/A,FALSE,"장축";#N/A,#N/A,FALSE,"4WD"}</definedName>
    <definedName name="카렌스" hidden="1">{#N/A,#N/A,FALSE,"단축1";#N/A,#N/A,FALSE,"단축2";#N/A,#N/A,FALSE,"단축3";#N/A,#N/A,FALSE,"장축";#N/A,#N/A,FALSE,"4WD"}</definedName>
    <definedName name="카메라" localSheetId="7" hidden="1">{#N/A,#N/A,FALSE,"단축1";#N/A,#N/A,FALSE,"단축2";#N/A,#N/A,FALSE,"단축3";#N/A,#N/A,FALSE,"장축";#N/A,#N/A,FALSE,"4WD"}</definedName>
    <definedName name="카메라" localSheetId="16" hidden="1">{#N/A,#N/A,FALSE,"단축1";#N/A,#N/A,FALSE,"단축2";#N/A,#N/A,FALSE,"단축3";#N/A,#N/A,FALSE,"장축";#N/A,#N/A,FALSE,"4WD"}</definedName>
    <definedName name="카메라" localSheetId="6" hidden="1">{#N/A,#N/A,FALSE,"단축1";#N/A,#N/A,FALSE,"단축2";#N/A,#N/A,FALSE,"단축3";#N/A,#N/A,FALSE,"장축";#N/A,#N/A,FALSE,"4WD"}</definedName>
    <definedName name="카메라" localSheetId="17" hidden="1">{#N/A,#N/A,FALSE,"단축1";#N/A,#N/A,FALSE,"단축2";#N/A,#N/A,FALSE,"단축3";#N/A,#N/A,FALSE,"장축";#N/A,#N/A,FALSE,"4WD"}</definedName>
    <definedName name="카메라" localSheetId="13" hidden="1">{#N/A,#N/A,FALSE,"단축1";#N/A,#N/A,FALSE,"단축2";#N/A,#N/A,FALSE,"단축3";#N/A,#N/A,FALSE,"장축";#N/A,#N/A,FALSE,"4WD"}</definedName>
    <definedName name="카메라" localSheetId="14" hidden="1">{#N/A,#N/A,FALSE,"단축1";#N/A,#N/A,FALSE,"단축2";#N/A,#N/A,FALSE,"단축3";#N/A,#N/A,FALSE,"장축";#N/A,#N/A,FALSE,"4WD"}</definedName>
    <definedName name="카메라" localSheetId="15" hidden="1">{#N/A,#N/A,FALSE,"단축1";#N/A,#N/A,FALSE,"단축2";#N/A,#N/A,FALSE,"단축3";#N/A,#N/A,FALSE,"장축";#N/A,#N/A,FALSE,"4WD"}</definedName>
    <definedName name="카메라" hidden="1">{#N/A,#N/A,FALSE,"단축1";#N/A,#N/A,FALSE,"단축2";#N/A,#N/A,FALSE,"단축3";#N/A,#N/A,FALSE,"장축";#N/A,#N/A,FALSE,"4WD"}</definedName>
    <definedName name="카메라2" localSheetId="7" hidden="1">{#N/A,#N/A,FALSE,"단축1";#N/A,#N/A,FALSE,"단축2";#N/A,#N/A,FALSE,"단축3";#N/A,#N/A,FALSE,"장축";#N/A,#N/A,FALSE,"4WD"}</definedName>
    <definedName name="카메라2" localSheetId="16" hidden="1">{#N/A,#N/A,FALSE,"단축1";#N/A,#N/A,FALSE,"단축2";#N/A,#N/A,FALSE,"단축3";#N/A,#N/A,FALSE,"장축";#N/A,#N/A,FALSE,"4WD"}</definedName>
    <definedName name="카메라2" localSheetId="17" hidden="1">{#N/A,#N/A,FALSE,"단축1";#N/A,#N/A,FALSE,"단축2";#N/A,#N/A,FALSE,"단축3";#N/A,#N/A,FALSE,"장축";#N/A,#N/A,FALSE,"4WD"}</definedName>
    <definedName name="카메라2" localSheetId="13" hidden="1">{#N/A,#N/A,FALSE,"단축1";#N/A,#N/A,FALSE,"단축2";#N/A,#N/A,FALSE,"단축3";#N/A,#N/A,FALSE,"장축";#N/A,#N/A,FALSE,"4WD"}</definedName>
    <definedName name="카메라2" localSheetId="14" hidden="1">{#N/A,#N/A,FALSE,"단축1";#N/A,#N/A,FALSE,"단축2";#N/A,#N/A,FALSE,"단축3";#N/A,#N/A,FALSE,"장축";#N/A,#N/A,FALSE,"4WD"}</definedName>
    <definedName name="카메라2" localSheetId="15" hidden="1">{#N/A,#N/A,FALSE,"단축1";#N/A,#N/A,FALSE,"단축2";#N/A,#N/A,FALSE,"단축3";#N/A,#N/A,FALSE,"장축";#N/A,#N/A,FALSE,"4WD"}</definedName>
    <definedName name="카메라2" hidden="1">{#N/A,#N/A,FALSE,"단축1";#N/A,#N/A,FALSE,"단축2";#N/A,#N/A,FALSE,"단축3";#N/A,#N/A,FALSE,"장축";#N/A,#N/A,FALSE,"4WD"}</definedName>
    <definedName name="카메라3">#REF!</definedName>
    <definedName name="카제기" localSheetId="7" hidden="1">{#N/A,#N/A,FALSE,"단축1";#N/A,#N/A,FALSE,"단축2";#N/A,#N/A,FALSE,"단축3";#N/A,#N/A,FALSE,"장축";#N/A,#N/A,FALSE,"4WD"}</definedName>
    <definedName name="카제기" localSheetId="16" hidden="1">{#N/A,#N/A,FALSE,"단축1";#N/A,#N/A,FALSE,"단축2";#N/A,#N/A,FALSE,"단축3";#N/A,#N/A,FALSE,"장축";#N/A,#N/A,FALSE,"4WD"}</definedName>
    <definedName name="카제기" localSheetId="6" hidden="1">{#N/A,#N/A,FALSE,"단축1";#N/A,#N/A,FALSE,"단축2";#N/A,#N/A,FALSE,"단축3";#N/A,#N/A,FALSE,"장축";#N/A,#N/A,FALSE,"4WD"}</definedName>
    <definedName name="카제기" localSheetId="17" hidden="1">{#N/A,#N/A,FALSE,"단축1";#N/A,#N/A,FALSE,"단축2";#N/A,#N/A,FALSE,"단축3";#N/A,#N/A,FALSE,"장축";#N/A,#N/A,FALSE,"4WD"}</definedName>
    <definedName name="카제기" localSheetId="13" hidden="1">{#N/A,#N/A,FALSE,"단축1";#N/A,#N/A,FALSE,"단축2";#N/A,#N/A,FALSE,"단축3";#N/A,#N/A,FALSE,"장축";#N/A,#N/A,FALSE,"4WD"}</definedName>
    <definedName name="카제기" localSheetId="14" hidden="1">{#N/A,#N/A,FALSE,"단축1";#N/A,#N/A,FALSE,"단축2";#N/A,#N/A,FALSE,"단축3";#N/A,#N/A,FALSE,"장축";#N/A,#N/A,FALSE,"4WD"}</definedName>
    <definedName name="카제기" localSheetId="15" hidden="1">{#N/A,#N/A,FALSE,"단축1";#N/A,#N/A,FALSE,"단축2";#N/A,#N/A,FALSE,"단축3";#N/A,#N/A,FALSE,"장축";#N/A,#N/A,FALSE,"4WD"}</definedName>
    <definedName name="카제기" hidden="1">{#N/A,#N/A,FALSE,"단축1";#N/A,#N/A,FALSE,"단축2";#N/A,#N/A,FALSE,"단축3";#N/A,#N/A,FALSE,"장축";#N/A,#N/A,FALSE,"4WD"}</definedName>
    <definedName name="카환율" localSheetId="6">#REF!</definedName>
    <definedName name="카환율">#REF!</definedName>
    <definedName name="컬" localSheetId="7" hidden="1">{#N/A,#N/A,FALSE,"신규dep";#N/A,#N/A,FALSE,"신규dep-금형상각후";#N/A,#N/A,FALSE,"신규dep-연구비상각후";#N/A,#N/A,FALSE,"신규dep-기계,공구상각후"}</definedName>
    <definedName name="컬" localSheetId="16" hidden="1">{#N/A,#N/A,FALSE,"신규dep";#N/A,#N/A,FALSE,"신규dep-금형상각후";#N/A,#N/A,FALSE,"신규dep-연구비상각후";#N/A,#N/A,FALSE,"신규dep-기계,공구상각후"}</definedName>
    <definedName name="컬" localSheetId="17" hidden="1">{#N/A,#N/A,FALSE,"신규dep";#N/A,#N/A,FALSE,"신규dep-금형상각후";#N/A,#N/A,FALSE,"신규dep-연구비상각후";#N/A,#N/A,FALSE,"신규dep-기계,공구상각후"}</definedName>
    <definedName name="컬" localSheetId="13" hidden="1">{#N/A,#N/A,FALSE,"신규dep";#N/A,#N/A,FALSE,"신규dep-금형상각후";#N/A,#N/A,FALSE,"신규dep-연구비상각후";#N/A,#N/A,FALSE,"신규dep-기계,공구상각후"}</definedName>
    <definedName name="컬" localSheetId="14" hidden="1">{#N/A,#N/A,FALSE,"신규dep";#N/A,#N/A,FALSE,"신규dep-금형상각후";#N/A,#N/A,FALSE,"신규dep-연구비상각후";#N/A,#N/A,FALSE,"신규dep-기계,공구상각후"}</definedName>
    <definedName name="컬" localSheetId="15" hidden="1">{#N/A,#N/A,FALSE,"신규dep";#N/A,#N/A,FALSE,"신규dep-금형상각후";#N/A,#N/A,FALSE,"신규dep-연구비상각후";#N/A,#N/A,FALSE,"신규dep-기계,공구상각후"}</definedName>
    <definedName name="컬" hidden="1">{#N/A,#N/A,FALSE,"신규dep";#N/A,#N/A,FALSE,"신규dep-금형상각후";#N/A,#N/A,FALSE,"신규dep-연구비상각후";#N/A,#N/A,FALSE,"신규dep-기계,공구상각후"}</definedName>
    <definedName name="케이스" localSheetId="7" hidden="1">{#N/A,#N/A,FALSE,"단축1";#N/A,#N/A,FALSE,"단축2";#N/A,#N/A,FALSE,"단축3";#N/A,#N/A,FALSE,"장축";#N/A,#N/A,FALSE,"4WD"}</definedName>
    <definedName name="케이스" localSheetId="16" hidden="1">{#N/A,#N/A,FALSE,"단축1";#N/A,#N/A,FALSE,"단축2";#N/A,#N/A,FALSE,"단축3";#N/A,#N/A,FALSE,"장축";#N/A,#N/A,FALSE,"4WD"}</definedName>
    <definedName name="케이스" localSheetId="17" hidden="1">{#N/A,#N/A,FALSE,"단축1";#N/A,#N/A,FALSE,"단축2";#N/A,#N/A,FALSE,"단축3";#N/A,#N/A,FALSE,"장축";#N/A,#N/A,FALSE,"4WD"}</definedName>
    <definedName name="케이스" localSheetId="13" hidden="1">{#N/A,#N/A,FALSE,"단축1";#N/A,#N/A,FALSE,"단축2";#N/A,#N/A,FALSE,"단축3";#N/A,#N/A,FALSE,"장축";#N/A,#N/A,FALSE,"4WD"}</definedName>
    <definedName name="케이스" localSheetId="14" hidden="1">{#N/A,#N/A,FALSE,"단축1";#N/A,#N/A,FALSE,"단축2";#N/A,#N/A,FALSE,"단축3";#N/A,#N/A,FALSE,"장축";#N/A,#N/A,FALSE,"4WD"}</definedName>
    <definedName name="케이스" localSheetId="15" hidden="1">{#N/A,#N/A,FALSE,"단축1";#N/A,#N/A,FALSE,"단축2";#N/A,#N/A,FALSE,"단축3";#N/A,#N/A,FALSE,"장축";#N/A,#N/A,FALSE,"4WD"}</definedName>
    <definedName name="케이스" hidden="1">{#N/A,#N/A,FALSE,"단축1";#N/A,#N/A,FALSE,"단축2";#N/A,#N/A,FALSE,"단축3";#N/A,#N/A,FALSE,"장축";#N/A,#N/A,FALSE,"4WD"}</definedName>
    <definedName name="코">#REF!</definedName>
    <definedName name="코너" localSheetId="13">[6]!코너</definedName>
    <definedName name="코너">[7]!코너</definedName>
    <definedName name="코스트" localSheetId="7" hidden="1">{#N/A,#N/A,FALSE,"협조전";#N/A,#N/A,FALSE,"원가절감계획 ";#N/A,#N/A,FALSE,"항목별원가절감계획"}</definedName>
    <definedName name="코스트" localSheetId="16" hidden="1">{#N/A,#N/A,FALSE,"협조전";#N/A,#N/A,FALSE,"원가절감계획 ";#N/A,#N/A,FALSE,"항목별원가절감계획"}</definedName>
    <definedName name="코스트" localSheetId="17" hidden="1">{#N/A,#N/A,FALSE,"협조전";#N/A,#N/A,FALSE,"원가절감계획 ";#N/A,#N/A,FALSE,"항목별원가절감계획"}</definedName>
    <definedName name="코스트" localSheetId="13" hidden="1">{#N/A,#N/A,FALSE,"협조전";#N/A,#N/A,FALSE,"원가절감계획 ";#N/A,#N/A,FALSE,"항목별원가절감계획"}</definedName>
    <definedName name="코스트" localSheetId="14" hidden="1">{#N/A,#N/A,FALSE,"협조전";#N/A,#N/A,FALSE,"원가절감계획 ";#N/A,#N/A,FALSE,"항목별원가절감계획"}</definedName>
    <definedName name="코스트" localSheetId="15" hidden="1">{#N/A,#N/A,FALSE,"협조전";#N/A,#N/A,FALSE,"원가절감계획 ";#N/A,#N/A,FALSE,"항목별원가절감계획"}</definedName>
    <definedName name="코스트" hidden="1">{#N/A,#N/A,FALSE,"협조전";#N/A,#N/A,FALSE,"원가절감계획 ";#N/A,#N/A,FALSE,"항목별원가절감계획"}</definedName>
    <definedName name="쿨링">#REF!</definedName>
    <definedName name="쿼더" localSheetId="7" hidden="1">{#N/A,#N/A,FALSE,"단축1";#N/A,#N/A,FALSE,"단축2";#N/A,#N/A,FALSE,"단축3";#N/A,#N/A,FALSE,"장축";#N/A,#N/A,FALSE,"4WD"}</definedName>
    <definedName name="쿼더" localSheetId="16" hidden="1">{#N/A,#N/A,FALSE,"단축1";#N/A,#N/A,FALSE,"단축2";#N/A,#N/A,FALSE,"단축3";#N/A,#N/A,FALSE,"장축";#N/A,#N/A,FALSE,"4WD"}</definedName>
    <definedName name="쿼더" localSheetId="17" hidden="1">{#N/A,#N/A,FALSE,"단축1";#N/A,#N/A,FALSE,"단축2";#N/A,#N/A,FALSE,"단축3";#N/A,#N/A,FALSE,"장축";#N/A,#N/A,FALSE,"4WD"}</definedName>
    <definedName name="쿼더" localSheetId="13" hidden="1">{#N/A,#N/A,FALSE,"단축1";#N/A,#N/A,FALSE,"단축2";#N/A,#N/A,FALSE,"단축3";#N/A,#N/A,FALSE,"장축";#N/A,#N/A,FALSE,"4WD"}</definedName>
    <definedName name="쿼더" localSheetId="14" hidden="1">{#N/A,#N/A,FALSE,"단축1";#N/A,#N/A,FALSE,"단축2";#N/A,#N/A,FALSE,"단축3";#N/A,#N/A,FALSE,"장축";#N/A,#N/A,FALSE,"4WD"}</definedName>
    <definedName name="쿼더" localSheetId="15" hidden="1">{#N/A,#N/A,FALSE,"단축1";#N/A,#N/A,FALSE,"단축2";#N/A,#N/A,FALSE,"단축3";#N/A,#N/A,FALSE,"장축";#N/A,#N/A,FALSE,"4WD"}</definedName>
    <definedName name="쿼더" hidden="1">{#N/A,#N/A,FALSE,"단축1";#N/A,#N/A,FALSE,"단축2";#N/A,#N/A,FALSE,"단축3";#N/A,#N/A,FALSE,"장축";#N/A,#N/A,FALSE,"4WD"}</definedName>
    <definedName name="쿼터" localSheetId="7" hidden="1">{#N/A,#N/A,FALSE,"단축1";#N/A,#N/A,FALSE,"단축2";#N/A,#N/A,FALSE,"단축3";#N/A,#N/A,FALSE,"장축";#N/A,#N/A,FALSE,"4WD"}</definedName>
    <definedName name="쿼터" localSheetId="16" hidden="1">{#N/A,#N/A,FALSE,"단축1";#N/A,#N/A,FALSE,"단축2";#N/A,#N/A,FALSE,"단축3";#N/A,#N/A,FALSE,"장축";#N/A,#N/A,FALSE,"4WD"}</definedName>
    <definedName name="쿼터" localSheetId="17" hidden="1">{#N/A,#N/A,FALSE,"단축1";#N/A,#N/A,FALSE,"단축2";#N/A,#N/A,FALSE,"단축3";#N/A,#N/A,FALSE,"장축";#N/A,#N/A,FALSE,"4WD"}</definedName>
    <definedName name="쿼터" localSheetId="13" hidden="1">{#N/A,#N/A,FALSE,"단축1";#N/A,#N/A,FALSE,"단축2";#N/A,#N/A,FALSE,"단축3";#N/A,#N/A,FALSE,"장축";#N/A,#N/A,FALSE,"4WD"}</definedName>
    <definedName name="쿼터" localSheetId="14" hidden="1">{#N/A,#N/A,FALSE,"단축1";#N/A,#N/A,FALSE,"단축2";#N/A,#N/A,FALSE,"단축3";#N/A,#N/A,FALSE,"장축";#N/A,#N/A,FALSE,"4WD"}</definedName>
    <definedName name="쿼터" localSheetId="15" hidden="1">{#N/A,#N/A,FALSE,"단축1";#N/A,#N/A,FALSE,"단축2";#N/A,#N/A,FALSE,"단축3";#N/A,#N/A,FALSE,"장축";#N/A,#N/A,FALSE,"4WD"}</definedName>
    <definedName name="쿼터" hidden="1">{#N/A,#N/A,FALSE,"단축1";#N/A,#N/A,FALSE,"단축2";#N/A,#N/A,FALSE,"단축3";#N/A,#N/A,FALSE,"장축";#N/A,#N/A,FALSE,"4WD"}</definedName>
    <definedName name="크" localSheetId="7" hidden="1">{#N/A,#N/A,FALSE,"단축1";#N/A,#N/A,FALSE,"단축2";#N/A,#N/A,FALSE,"단축3";#N/A,#N/A,FALSE,"장축";#N/A,#N/A,FALSE,"4WD"}</definedName>
    <definedName name="크" localSheetId="16" hidden="1">{#N/A,#N/A,FALSE,"단축1";#N/A,#N/A,FALSE,"단축2";#N/A,#N/A,FALSE,"단축3";#N/A,#N/A,FALSE,"장축";#N/A,#N/A,FALSE,"4WD"}</definedName>
    <definedName name="크" localSheetId="6" hidden="1">{#N/A,#N/A,FALSE,"단축1";#N/A,#N/A,FALSE,"단축2";#N/A,#N/A,FALSE,"단축3";#N/A,#N/A,FALSE,"장축";#N/A,#N/A,FALSE,"4WD"}</definedName>
    <definedName name="크" localSheetId="17" hidden="1">{#N/A,#N/A,FALSE,"단축1";#N/A,#N/A,FALSE,"단축2";#N/A,#N/A,FALSE,"단축3";#N/A,#N/A,FALSE,"장축";#N/A,#N/A,FALSE,"4WD"}</definedName>
    <definedName name="크" localSheetId="13" hidden="1">{#N/A,#N/A,FALSE,"단축1";#N/A,#N/A,FALSE,"단축2";#N/A,#N/A,FALSE,"단축3";#N/A,#N/A,FALSE,"장축";#N/A,#N/A,FALSE,"4WD"}</definedName>
    <definedName name="크" localSheetId="14" hidden="1">{#N/A,#N/A,FALSE,"단축1";#N/A,#N/A,FALSE,"단축2";#N/A,#N/A,FALSE,"단축3";#N/A,#N/A,FALSE,"장축";#N/A,#N/A,FALSE,"4WD"}</definedName>
    <definedName name="크" localSheetId="15" hidden="1">{#N/A,#N/A,FALSE,"단축1";#N/A,#N/A,FALSE,"단축2";#N/A,#N/A,FALSE,"단축3";#N/A,#N/A,FALSE,"장축";#N/A,#N/A,FALSE,"4WD"}</definedName>
    <definedName name="크" hidden="1">{#N/A,#N/A,FALSE,"단축1";#N/A,#N/A,FALSE,"단축2";#N/A,#N/A,FALSE,"단축3";#N/A,#N/A,FALSE,"장축";#N/A,#N/A,FALSE,"4WD"}</definedName>
    <definedName name="크랑" localSheetId="7" hidden="1">{#N/A,#N/A,FALSE,"단축1";#N/A,#N/A,FALSE,"단축2";#N/A,#N/A,FALSE,"단축3";#N/A,#N/A,FALSE,"장축";#N/A,#N/A,FALSE,"4WD"}</definedName>
    <definedName name="크랑" localSheetId="16" hidden="1">{#N/A,#N/A,FALSE,"단축1";#N/A,#N/A,FALSE,"단축2";#N/A,#N/A,FALSE,"단축3";#N/A,#N/A,FALSE,"장축";#N/A,#N/A,FALSE,"4WD"}</definedName>
    <definedName name="크랑" localSheetId="6" hidden="1">{#N/A,#N/A,FALSE,"단축1";#N/A,#N/A,FALSE,"단축2";#N/A,#N/A,FALSE,"단축3";#N/A,#N/A,FALSE,"장축";#N/A,#N/A,FALSE,"4WD"}</definedName>
    <definedName name="크랑" localSheetId="17" hidden="1">{#N/A,#N/A,FALSE,"단축1";#N/A,#N/A,FALSE,"단축2";#N/A,#N/A,FALSE,"단축3";#N/A,#N/A,FALSE,"장축";#N/A,#N/A,FALSE,"4WD"}</definedName>
    <definedName name="크랑" localSheetId="13" hidden="1">{#N/A,#N/A,FALSE,"단축1";#N/A,#N/A,FALSE,"단축2";#N/A,#N/A,FALSE,"단축3";#N/A,#N/A,FALSE,"장축";#N/A,#N/A,FALSE,"4WD"}</definedName>
    <definedName name="크랑" localSheetId="14" hidden="1">{#N/A,#N/A,FALSE,"단축1";#N/A,#N/A,FALSE,"단축2";#N/A,#N/A,FALSE,"단축3";#N/A,#N/A,FALSE,"장축";#N/A,#N/A,FALSE,"4WD"}</definedName>
    <definedName name="크랑" localSheetId="15" hidden="1">{#N/A,#N/A,FALSE,"단축1";#N/A,#N/A,FALSE,"단축2";#N/A,#N/A,FALSE,"단축3";#N/A,#N/A,FALSE,"장축";#N/A,#N/A,FALSE,"4WD"}</definedName>
    <definedName name="크랑" hidden="1">{#N/A,#N/A,FALSE,"단축1";#N/A,#N/A,FALSE,"단축2";#N/A,#N/A,FALSE,"단축3";#N/A,#N/A,FALSE,"장축";#N/A,#N/A,FALSE,"4WD"}</definedName>
    <definedName name="키프코" localSheetId="7" hidden="1">{#N/A,#N/A,FALSE,"을지 (4)";#N/A,#N/A,FALSE,"을지 (5)";#N/A,#N/A,FALSE,"을지 (6)"}</definedName>
    <definedName name="키프코" localSheetId="16" hidden="1">{#N/A,#N/A,FALSE,"을지 (4)";#N/A,#N/A,FALSE,"을지 (5)";#N/A,#N/A,FALSE,"을지 (6)"}</definedName>
    <definedName name="키프코" localSheetId="17" hidden="1">{#N/A,#N/A,FALSE,"을지 (4)";#N/A,#N/A,FALSE,"을지 (5)";#N/A,#N/A,FALSE,"을지 (6)"}</definedName>
    <definedName name="키프코" localSheetId="13" hidden="1">{#N/A,#N/A,FALSE,"을지 (4)";#N/A,#N/A,FALSE,"을지 (5)";#N/A,#N/A,FALSE,"을지 (6)"}</definedName>
    <definedName name="키프코" localSheetId="14" hidden="1">{#N/A,#N/A,FALSE,"을지 (4)";#N/A,#N/A,FALSE,"을지 (5)";#N/A,#N/A,FALSE,"을지 (6)"}</definedName>
    <definedName name="키프코" localSheetId="15" hidden="1">{#N/A,#N/A,FALSE,"을지 (4)";#N/A,#N/A,FALSE,"을지 (5)";#N/A,#N/A,FALSE,"을지 (6)"}</definedName>
    <definedName name="키프코" hidden="1">{#N/A,#N/A,FALSE,"을지 (4)";#N/A,#N/A,FALSE,"을지 (5)";#N/A,#N/A,FALSE,"을지 (6)"}</definedName>
    <definedName name="킨사이다" localSheetId="7" hidden="1">{#N/A,#N/A,FALSE,"품의서";#N/A,#N/A,FALSE,"전제";#N/A,#N/A,FALSE,"총손";#N/A,#N/A,FALSE,"손익"}</definedName>
    <definedName name="킨사이다" localSheetId="16" hidden="1">{#N/A,#N/A,FALSE,"품의서";#N/A,#N/A,FALSE,"전제";#N/A,#N/A,FALSE,"총손";#N/A,#N/A,FALSE,"손익"}</definedName>
    <definedName name="킨사이다" localSheetId="6" hidden="1">{#N/A,#N/A,FALSE,"품의서";#N/A,#N/A,FALSE,"전제";#N/A,#N/A,FALSE,"총손";#N/A,#N/A,FALSE,"손익"}</definedName>
    <definedName name="킨사이다" localSheetId="17" hidden="1">{#N/A,#N/A,FALSE,"품의서";#N/A,#N/A,FALSE,"전제";#N/A,#N/A,FALSE,"총손";#N/A,#N/A,FALSE,"손익"}</definedName>
    <definedName name="킨사이다" localSheetId="13" hidden="1">{#N/A,#N/A,FALSE,"품의서";#N/A,#N/A,FALSE,"전제";#N/A,#N/A,FALSE,"총손";#N/A,#N/A,FALSE,"손익"}</definedName>
    <definedName name="킨사이다" localSheetId="14" hidden="1">{#N/A,#N/A,FALSE,"품의서";#N/A,#N/A,FALSE,"전제";#N/A,#N/A,FALSE,"총손";#N/A,#N/A,FALSE,"손익"}</definedName>
    <definedName name="킨사이다" localSheetId="15" hidden="1">{#N/A,#N/A,FALSE,"품의서";#N/A,#N/A,FALSE,"전제";#N/A,#N/A,FALSE,"총손";#N/A,#N/A,FALSE,"손익"}</definedName>
    <definedName name="킨사이다" hidden="1">{#N/A,#N/A,FALSE,"품의서";#N/A,#N/A,FALSE,"전제";#N/A,#N/A,FALSE,"총손";#N/A,#N/A,FALSE,"손익"}</definedName>
    <definedName name="ㅌ" localSheetId="7" hidden="1">{#N/A,#N/A,FALSE,"단축1";#N/A,#N/A,FALSE,"단축2";#N/A,#N/A,FALSE,"단축3";#N/A,#N/A,FALSE,"장축";#N/A,#N/A,FALSE,"4WD"}</definedName>
    <definedName name="ㅌ" localSheetId="16" hidden="1">{#N/A,#N/A,FALSE,"단축1";#N/A,#N/A,FALSE,"단축2";#N/A,#N/A,FALSE,"단축3";#N/A,#N/A,FALSE,"장축";#N/A,#N/A,FALSE,"4WD"}</definedName>
    <definedName name="ㅌ" localSheetId="6" hidden="1">{#N/A,#N/A,FALSE,"단축1";#N/A,#N/A,FALSE,"단축2";#N/A,#N/A,FALSE,"단축3";#N/A,#N/A,FALSE,"장축";#N/A,#N/A,FALSE,"4WD"}</definedName>
    <definedName name="ㅌ" localSheetId="17" hidden="1">{#N/A,#N/A,FALSE,"단축1";#N/A,#N/A,FALSE,"단축2";#N/A,#N/A,FALSE,"단축3";#N/A,#N/A,FALSE,"장축";#N/A,#N/A,FALSE,"4WD"}</definedName>
    <definedName name="ㅌ" localSheetId="13" hidden="1">{#N/A,#N/A,FALSE,"단축1";#N/A,#N/A,FALSE,"단축2";#N/A,#N/A,FALSE,"단축3";#N/A,#N/A,FALSE,"장축";#N/A,#N/A,FALSE,"4WD"}</definedName>
    <definedName name="ㅌ" localSheetId="14" hidden="1">{#N/A,#N/A,FALSE,"단축1";#N/A,#N/A,FALSE,"단축2";#N/A,#N/A,FALSE,"단축3";#N/A,#N/A,FALSE,"장축";#N/A,#N/A,FALSE,"4WD"}</definedName>
    <definedName name="ㅌ" localSheetId="15" hidden="1">{#N/A,#N/A,FALSE,"단축1";#N/A,#N/A,FALSE,"단축2";#N/A,#N/A,FALSE,"단축3";#N/A,#N/A,FALSE,"장축";#N/A,#N/A,FALSE,"4WD"}</definedName>
    <definedName name="ㅌ" hidden="1">{#N/A,#N/A,FALSE,"단축1";#N/A,#N/A,FALSE,"단축2";#N/A,#N/A,FALSE,"단축3";#N/A,#N/A,FALSE,"장축";#N/A,#N/A,FALSE,"4WD"}</definedName>
    <definedName name="ㅌㄴㅇ" localSheetId="7" hidden="1">{#N/A,#N/A,FALSE,"단축1";#N/A,#N/A,FALSE,"단축2";#N/A,#N/A,FALSE,"단축3";#N/A,#N/A,FALSE,"장축";#N/A,#N/A,FALSE,"4WD"}</definedName>
    <definedName name="ㅌㄴㅇ" localSheetId="16" hidden="1">{#N/A,#N/A,FALSE,"단축1";#N/A,#N/A,FALSE,"단축2";#N/A,#N/A,FALSE,"단축3";#N/A,#N/A,FALSE,"장축";#N/A,#N/A,FALSE,"4WD"}</definedName>
    <definedName name="ㅌㄴㅇ" localSheetId="6" hidden="1">{#N/A,#N/A,FALSE,"단축1";#N/A,#N/A,FALSE,"단축2";#N/A,#N/A,FALSE,"단축3";#N/A,#N/A,FALSE,"장축";#N/A,#N/A,FALSE,"4WD"}</definedName>
    <definedName name="ㅌㄴㅇ" localSheetId="17" hidden="1">{#N/A,#N/A,FALSE,"단축1";#N/A,#N/A,FALSE,"단축2";#N/A,#N/A,FALSE,"단축3";#N/A,#N/A,FALSE,"장축";#N/A,#N/A,FALSE,"4WD"}</definedName>
    <definedName name="ㅌㄴㅇ" localSheetId="13" hidden="1">{#N/A,#N/A,FALSE,"단축1";#N/A,#N/A,FALSE,"단축2";#N/A,#N/A,FALSE,"단축3";#N/A,#N/A,FALSE,"장축";#N/A,#N/A,FALSE,"4WD"}</definedName>
    <definedName name="ㅌㄴㅇ" localSheetId="14" hidden="1">{#N/A,#N/A,FALSE,"단축1";#N/A,#N/A,FALSE,"단축2";#N/A,#N/A,FALSE,"단축3";#N/A,#N/A,FALSE,"장축";#N/A,#N/A,FALSE,"4WD"}</definedName>
    <definedName name="ㅌㄴㅇ" localSheetId="15" hidden="1">{#N/A,#N/A,FALSE,"단축1";#N/A,#N/A,FALSE,"단축2";#N/A,#N/A,FALSE,"단축3";#N/A,#N/A,FALSE,"장축";#N/A,#N/A,FALSE,"4WD"}</definedName>
    <definedName name="ㅌㄴㅇ" hidden="1">{#N/A,#N/A,FALSE,"단축1";#N/A,#N/A,FALSE,"단축2";#N/A,#N/A,FALSE,"단축3";#N/A,#N/A,FALSE,"장축";#N/A,#N/A,FALSE,"4WD"}</definedName>
    <definedName name="ㅌ롤허ㅗ">#REF!</definedName>
    <definedName name="ㅌㅇ로" localSheetId="7" hidden="1">{#N/A,#N/A,FALSE,"단축1";#N/A,#N/A,FALSE,"단축2";#N/A,#N/A,FALSE,"단축3";#N/A,#N/A,FALSE,"장축";#N/A,#N/A,FALSE,"4WD"}</definedName>
    <definedName name="ㅌㅇ로" localSheetId="16" hidden="1">{#N/A,#N/A,FALSE,"단축1";#N/A,#N/A,FALSE,"단축2";#N/A,#N/A,FALSE,"단축3";#N/A,#N/A,FALSE,"장축";#N/A,#N/A,FALSE,"4WD"}</definedName>
    <definedName name="ㅌㅇ로" localSheetId="17" hidden="1">{#N/A,#N/A,FALSE,"단축1";#N/A,#N/A,FALSE,"단축2";#N/A,#N/A,FALSE,"단축3";#N/A,#N/A,FALSE,"장축";#N/A,#N/A,FALSE,"4WD"}</definedName>
    <definedName name="ㅌㅇ로" localSheetId="13" hidden="1">{#N/A,#N/A,FALSE,"단축1";#N/A,#N/A,FALSE,"단축2";#N/A,#N/A,FALSE,"단축3";#N/A,#N/A,FALSE,"장축";#N/A,#N/A,FALSE,"4WD"}</definedName>
    <definedName name="ㅌㅇ로" localSheetId="14" hidden="1">{#N/A,#N/A,FALSE,"단축1";#N/A,#N/A,FALSE,"단축2";#N/A,#N/A,FALSE,"단축3";#N/A,#N/A,FALSE,"장축";#N/A,#N/A,FALSE,"4WD"}</definedName>
    <definedName name="ㅌㅇ로" localSheetId="15" hidden="1">{#N/A,#N/A,FALSE,"단축1";#N/A,#N/A,FALSE,"단축2";#N/A,#N/A,FALSE,"단축3";#N/A,#N/A,FALSE,"장축";#N/A,#N/A,FALSE,"4WD"}</definedName>
    <definedName name="ㅌㅇ로" hidden="1">{#N/A,#N/A,FALSE,"단축1";#N/A,#N/A,FALSE,"단축2";#N/A,#N/A,FALSE,"단축3";#N/A,#N/A,FALSE,"장축";#N/A,#N/A,FALSE,"4WD"}</definedName>
    <definedName name="ㅌㅊ" localSheetId="7" hidden="1">{#N/A,#N/A,FALSE,"단축1";#N/A,#N/A,FALSE,"단축2";#N/A,#N/A,FALSE,"단축3";#N/A,#N/A,FALSE,"장축";#N/A,#N/A,FALSE,"4WD"}</definedName>
    <definedName name="ㅌㅊ" localSheetId="16" hidden="1">{#N/A,#N/A,FALSE,"단축1";#N/A,#N/A,FALSE,"단축2";#N/A,#N/A,FALSE,"단축3";#N/A,#N/A,FALSE,"장축";#N/A,#N/A,FALSE,"4WD"}</definedName>
    <definedName name="ㅌㅊ" localSheetId="17" hidden="1">{#N/A,#N/A,FALSE,"단축1";#N/A,#N/A,FALSE,"단축2";#N/A,#N/A,FALSE,"단축3";#N/A,#N/A,FALSE,"장축";#N/A,#N/A,FALSE,"4WD"}</definedName>
    <definedName name="ㅌㅊ" localSheetId="13" hidden="1">{#N/A,#N/A,FALSE,"단축1";#N/A,#N/A,FALSE,"단축2";#N/A,#N/A,FALSE,"단축3";#N/A,#N/A,FALSE,"장축";#N/A,#N/A,FALSE,"4WD"}</definedName>
    <definedName name="ㅌㅊ" localSheetId="14" hidden="1">{#N/A,#N/A,FALSE,"단축1";#N/A,#N/A,FALSE,"단축2";#N/A,#N/A,FALSE,"단축3";#N/A,#N/A,FALSE,"장축";#N/A,#N/A,FALSE,"4WD"}</definedName>
    <definedName name="ㅌㅊ" localSheetId="15" hidden="1">{#N/A,#N/A,FALSE,"단축1";#N/A,#N/A,FALSE,"단축2";#N/A,#N/A,FALSE,"단축3";#N/A,#N/A,FALSE,"장축";#N/A,#N/A,FALSE,"4WD"}</definedName>
    <definedName name="ㅌㅊ" hidden="1">{#N/A,#N/A,FALSE,"단축1";#N/A,#N/A,FALSE,"단축2";#N/A,#N/A,FALSE,"단축3";#N/A,#N/A,FALSE,"장축";#N/A,#N/A,FALSE,"4WD"}</definedName>
    <definedName name="ㅌㅌ" localSheetId="7" hidden="1">{#N/A,#N/A,FALSE,"단축1";#N/A,#N/A,FALSE,"단축2";#N/A,#N/A,FALSE,"단축3";#N/A,#N/A,FALSE,"장축";#N/A,#N/A,FALSE,"4WD"}</definedName>
    <definedName name="ㅌㅌ" localSheetId="16" hidden="1">{#N/A,#N/A,FALSE,"단축1";#N/A,#N/A,FALSE,"단축2";#N/A,#N/A,FALSE,"단축3";#N/A,#N/A,FALSE,"장축";#N/A,#N/A,FALSE,"4WD"}</definedName>
    <definedName name="ㅌㅌ" localSheetId="17" hidden="1">{#N/A,#N/A,FALSE,"단축1";#N/A,#N/A,FALSE,"단축2";#N/A,#N/A,FALSE,"단축3";#N/A,#N/A,FALSE,"장축";#N/A,#N/A,FALSE,"4WD"}</definedName>
    <definedName name="ㅌㅌ" localSheetId="13" hidden="1">{#N/A,#N/A,FALSE,"단축1";#N/A,#N/A,FALSE,"단축2";#N/A,#N/A,FALSE,"단축3";#N/A,#N/A,FALSE,"장축";#N/A,#N/A,FALSE,"4WD"}</definedName>
    <definedName name="ㅌㅌ" localSheetId="14" hidden="1">{#N/A,#N/A,FALSE,"단축1";#N/A,#N/A,FALSE,"단축2";#N/A,#N/A,FALSE,"단축3";#N/A,#N/A,FALSE,"장축";#N/A,#N/A,FALSE,"4WD"}</definedName>
    <definedName name="ㅌㅌ" localSheetId="15" hidden="1">{#N/A,#N/A,FALSE,"단축1";#N/A,#N/A,FALSE,"단축2";#N/A,#N/A,FALSE,"단축3";#N/A,#N/A,FALSE,"장축";#N/A,#N/A,FALSE,"4WD"}</definedName>
    <definedName name="ㅌㅌ" hidden="1">{#N/A,#N/A,FALSE,"단축1";#N/A,#N/A,FALSE,"단축2";#N/A,#N/A,FALSE,"단축3";#N/A,#N/A,FALSE,"장축";#N/A,#N/A,FALSE,"4WD"}</definedName>
    <definedName name="ㅌㅌㅌ">BlankMacro1</definedName>
    <definedName name="ㅌㅌㅌㅊㅍ" localSheetId="6">#REF!</definedName>
    <definedName name="ㅌㅌㅌㅊㅍ">#REF!</definedName>
    <definedName name="ㅌㅌㅌㅌ">BlankMacro1</definedName>
    <definedName name="타">#REF!</definedName>
    <definedName name="타사부품">#N/A</definedName>
    <definedName name="타사부품비교분석" localSheetId="7" hidden="1">{#N/A,#N/A,FALSE,"단축1";#N/A,#N/A,FALSE,"단축2";#N/A,#N/A,FALSE,"단축3";#N/A,#N/A,FALSE,"장축";#N/A,#N/A,FALSE,"4WD"}</definedName>
    <definedName name="타사부품비교분석" localSheetId="16" hidden="1">{#N/A,#N/A,FALSE,"단축1";#N/A,#N/A,FALSE,"단축2";#N/A,#N/A,FALSE,"단축3";#N/A,#N/A,FALSE,"장축";#N/A,#N/A,FALSE,"4WD"}</definedName>
    <definedName name="타사부품비교분석" localSheetId="17" hidden="1">{#N/A,#N/A,FALSE,"단축1";#N/A,#N/A,FALSE,"단축2";#N/A,#N/A,FALSE,"단축3";#N/A,#N/A,FALSE,"장축";#N/A,#N/A,FALSE,"4WD"}</definedName>
    <definedName name="타사부품비교분석" localSheetId="13" hidden="1">{#N/A,#N/A,FALSE,"단축1";#N/A,#N/A,FALSE,"단축2";#N/A,#N/A,FALSE,"단축3";#N/A,#N/A,FALSE,"장축";#N/A,#N/A,FALSE,"4WD"}</definedName>
    <definedName name="타사부품비교분석" localSheetId="14" hidden="1">{#N/A,#N/A,FALSE,"단축1";#N/A,#N/A,FALSE,"단축2";#N/A,#N/A,FALSE,"단축3";#N/A,#N/A,FALSE,"장축";#N/A,#N/A,FALSE,"4WD"}</definedName>
    <definedName name="타사부품비교분석" localSheetId="15" hidden="1">{#N/A,#N/A,FALSE,"단축1";#N/A,#N/A,FALSE,"단축2";#N/A,#N/A,FALSE,"단축3";#N/A,#N/A,FALSE,"장축";#N/A,#N/A,FALSE,"4WD"}</definedName>
    <definedName name="타사부품비교분석" hidden="1">{#N/A,#N/A,FALSE,"단축1";#N/A,#N/A,FALSE,"단축2";#N/A,#N/A,FALSE,"단축3";#N/A,#N/A,FALSE,"장축";#N/A,#N/A,FALSE,"4WD"}</definedName>
    <definedName name="타사부품비교분석표">#N/A</definedName>
    <definedName name="타이어구입311월" localSheetId="6">#REF!</definedName>
    <definedName name="타이어구입311월">#REF!</definedName>
    <definedName name="템플리트모듈1" localSheetId="7">BlankMacro1</definedName>
    <definedName name="템플리트모듈1" localSheetId="16">BlankMacro1</definedName>
    <definedName name="템플리트모듈1" localSheetId="6">BlankMacro1</definedName>
    <definedName name="템플리트모듈1" localSheetId="17">BlankMacro1</definedName>
    <definedName name="템플리트모듈1" localSheetId="10">BlankMacro1</definedName>
    <definedName name="템플리트모듈1" localSheetId="8">BlankMacro1</definedName>
    <definedName name="템플리트모듈1" localSheetId="0">BlankMacro1</definedName>
    <definedName name="템플리트모듈1" localSheetId="13">BlankMacro1</definedName>
    <definedName name="템플리트모듈1" localSheetId="14">BlankMacro1</definedName>
    <definedName name="템플리트모듈1" localSheetId="11">BlankMacro1</definedName>
    <definedName name="템플리트모듈1" localSheetId="15">BlankMacro1</definedName>
    <definedName name="템플리트모듈1">BlankMacro1</definedName>
    <definedName name="템플리트모듈2" localSheetId="7">BlankMacro1</definedName>
    <definedName name="템플리트모듈2" localSheetId="16">BlankMacro1</definedName>
    <definedName name="템플리트모듈2" localSheetId="6">BlankMacro1</definedName>
    <definedName name="템플리트모듈2" localSheetId="17">BlankMacro1</definedName>
    <definedName name="템플리트모듈2" localSheetId="10">BlankMacro1</definedName>
    <definedName name="템플리트모듈2" localSheetId="8">BlankMacro1</definedName>
    <definedName name="템플리트모듈2" localSheetId="0">BlankMacro1</definedName>
    <definedName name="템플리트모듈2" localSheetId="13">BlankMacro1</definedName>
    <definedName name="템플리트모듈2" localSheetId="14">BlankMacro1</definedName>
    <definedName name="템플리트모듈2" localSheetId="11">BlankMacro1</definedName>
    <definedName name="템플리트모듈2" localSheetId="15">BlankMacro1</definedName>
    <definedName name="템플리트모듈2">BlankMacro1</definedName>
    <definedName name="템플리트모듈3" localSheetId="7">BlankMacro1</definedName>
    <definedName name="템플리트모듈3" localSheetId="16">BlankMacro1</definedName>
    <definedName name="템플리트모듈3" localSheetId="6">BlankMacro1</definedName>
    <definedName name="템플리트모듈3" localSheetId="17">BlankMacro1</definedName>
    <definedName name="템플리트모듈3" localSheetId="10">BlankMacro1</definedName>
    <definedName name="템플리트모듈3" localSheetId="8">BlankMacro1</definedName>
    <definedName name="템플리트모듈3" localSheetId="0">BlankMacro1</definedName>
    <definedName name="템플리트모듈3" localSheetId="13">BlankMacro1</definedName>
    <definedName name="템플리트모듈3" localSheetId="14">BlankMacro1</definedName>
    <definedName name="템플리트모듈3" localSheetId="11">BlankMacro1</definedName>
    <definedName name="템플리트모듈3" localSheetId="15">BlankMacro1</definedName>
    <definedName name="템플리트모듈3">BlankMacro1</definedName>
    <definedName name="템플리트모듈4" localSheetId="7">BlankMacro1</definedName>
    <definedName name="템플리트모듈4" localSheetId="16">BlankMacro1</definedName>
    <definedName name="템플리트모듈4" localSheetId="6">BlankMacro1</definedName>
    <definedName name="템플리트모듈4" localSheetId="17">BlankMacro1</definedName>
    <definedName name="템플리트모듈4" localSheetId="10">BlankMacro1</definedName>
    <definedName name="템플리트모듈4" localSheetId="8">BlankMacro1</definedName>
    <definedName name="템플리트모듈4" localSheetId="0">BlankMacro1</definedName>
    <definedName name="템플리트모듈4" localSheetId="13">BlankMacro1</definedName>
    <definedName name="템플리트모듈4" localSheetId="14">BlankMacro1</definedName>
    <definedName name="템플리트모듈4" localSheetId="11">BlankMacro1</definedName>
    <definedName name="템플리트모듈4" localSheetId="15">BlankMacro1</definedName>
    <definedName name="템플리트모듈4">BlankMacro1</definedName>
    <definedName name="템플리트모듈5" localSheetId="7">BlankMacro1</definedName>
    <definedName name="템플리트모듈5" localSheetId="16">BlankMacro1</definedName>
    <definedName name="템플리트모듈5" localSheetId="6">BlankMacro1</definedName>
    <definedName name="템플리트모듈5" localSheetId="17">BlankMacro1</definedName>
    <definedName name="템플리트모듈5" localSheetId="10">BlankMacro1</definedName>
    <definedName name="템플리트모듈5" localSheetId="8">BlankMacro1</definedName>
    <definedName name="템플리트모듈5" localSheetId="0">BlankMacro1</definedName>
    <definedName name="템플리트모듈5" localSheetId="13">BlankMacro1</definedName>
    <definedName name="템플리트모듈5" localSheetId="14">BlankMacro1</definedName>
    <definedName name="템플리트모듈5" localSheetId="11">BlankMacro1</definedName>
    <definedName name="템플리트모듈5" localSheetId="15">BlankMacro1</definedName>
    <definedName name="템플리트모듈5">BlankMacro1</definedName>
    <definedName name="템플리트모듈6" localSheetId="7">BlankMacro1</definedName>
    <definedName name="템플리트모듈6" localSheetId="16">BlankMacro1</definedName>
    <definedName name="템플리트모듈6" localSheetId="6">BlankMacro1</definedName>
    <definedName name="템플리트모듈6" localSheetId="17">BlankMacro1</definedName>
    <definedName name="템플리트모듈6" localSheetId="10">BlankMacro1</definedName>
    <definedName name="템플리트모듈6" localSheetId="8">BlankMacro1</definedName>
    <definedName name="템플리트모듈6" localSheetId="0">BlankMacro1</definedName>
    <definedName name="템플리트모듈6" localSheetId="13">BlankMacro1</definedName>
    <definedName name="템플리트모듈6" localSheetId="14">BlankMacro1</definedName>
    <definedName name="템플리트모듈6" localSheetId="11">BlankMacro1</definedName>
    <definedName name="템플리트모듈6" localSheetId="15">BlankMacro1</definedName>
    <definedName name="템플리트모듈6">BlankMacro1</definedName>
    <definedName name="통일전세" localSheetId="7" hidden="1">{#N/A,#N/A,FALSE,"품의서";#N/A,#N/A,FALSE,"전제";#N/A,#N/A,FALSE,"총손";#N/A,#N/A,FALSE,"손익";#N/A,#N/A,FALSE,"대당";#N/A,#N/A,FALSE,"가공비";#N/A,#N/A,FALSE,"재료비";#N/A,#N/A,FALSE,"판비";#N/A,#N/A,FALSE,"가격"}</definedName>
    <definedName name="통일전세" localSheetId="16" hidden="1">{#N/A,#N/A,FALSE,"품의서";#N/A,#N/A,FALSE,"전제";#N/A,#N/A,FALSE,"총손";#N/A,#N/A,FALSE,"손익";#N/A,#N/A,FALSE,"대당";#N/A,#N/A,FALSE,"가공비";#N/A,#N/A,FALSE,"재료비";#N/A,#N/A,FALSE,"판비";#N/A,#N/A,FALSE,"가격"}</definedName>
    <definedName name="통일전세" localSheetId="6" hidden="1">{#N/A,#N/A,FALSE,"품의서";#N/A,#N/A,FALSE,"전제";#N/A,#N/A,FALSE,"총손";#N/A,#N/A,FALSE,"손익";#N/A,#N/A,FALSE,"대당";#N/A,#N/A,FALSE,"가공비";#N/A,#N/A,FALSE,"재료비";#N/A,#N/A,FALSE,"판비";#N/A,#N/A,FALSE,"가격"}</definedName>
    <definedName name="통일전세" localSheetId="17" hidden="1">{#N/A,#N/A,FALSE,"품의서";#N/A,#N/A,FALSE,"전제";#N/A,#N/A,FALSE,"총손";#N/A,#N/A,FALSE,"손익";#N/A,#N/A,FALSE,"대당";#N/A,#N/A,FALSE,"가공비";#N/A,#N/A,FALSE,"재료비";#N/A,#N/A,FALSE,"판비";#N/A,#N/A,FALSE,"가격"}</definedName>
    <definedName name="통일전세" localSheetId="13" hidden="1">{#N/A,#N/A,FALSE,"품의서";#N/A,#N/A,FALSE,"전제";#N/A,#N/A,FALSE,"총손";#N/A,#N/A,FALSE,"손익";#N/A,#N/A,FALSE,"대당";#N/A,#N/A,FALSE,"가공비";#N/A,#N/A,FALSE,"재료비";#N/A,#N/A,FALSE,"판비";#N/A,#N/A,FALSE,"가격"}</definedName>
    <definedName name="통일전세" localSheetId="14" hidden="1">{#N/A,#N/A,FALSE,"품의서";#N/A,#N/A,FALSE,"전제";#N/A,#N/A,FALSE,"총손";#N/A,#N/A,FALSE,"손익";#N/A,#N/A,FALSE,"대당";#N/A,#N/A,FALSE,"가공비";#N/A,#N/A,FALSE,"재료비";#N/A,#N/A,FALSE,"판비";#N/A,#N/A,FALSE,"가격"}</definedName>
    <definedName name="통일전세" localSheetId="15" hidden="1">{#N/A,#N/A,FALSE,"품의서";#N/A,#N/A,FALSE,"전제";#N/A,#N/A,FALSE,"총손";#N/A,#N/A,FALSE,"손익";#N/A,#N/A,FALSE,"대당";#N/A,#N/A,FALSE,"가공비";#N/A,#N/A,FALSE,"재료비";#N/A,#N/A,FALSE,"판비";#N/A,#N/A,FALSE,"가격"}</definedName>
    <definedName name="통일전세" hidden="1">{#N/A,#N/A,FALSE,"품의서";#N/A,#N/A,FALSE,"전제";#N/A,#N/A,FALSE,"총손";#N/A,#N/A,FALSE,"손익";#N/A,#N/A,FALSE,"대당";#N/A,#N/A,FALSE,"가공비";#N/A,#N/A,FALSE,"재료비";#N/A,#N/A,FALSE,"판비";#N/A,#N/A,FALSE,"가격"}</definedName>
    <definedName name="통합1장" localSheetId="7" hidden="1">{#N/A,#N/A,FALSE,"단축1";#N/A,#N/A,FALSE,"단축2";#N/A,#N/A,FALSE,"단축3";#N/A,#N/A,FALSE,"장축";#N/A,#N/A,FALSE,"4WD"}</definedName>
    <definedName name="통합1장" localSheetId="16" hidden="1">{#N/A,#N/A,FALSE,"단축1";#N/A,#N/A,FALSE,"단축2";#N/A,#N/A,FALSE,"단축3";#N/A,#N/A,FALSE,"장축";#N/A,#N/A,FALSE,"4WD"}</definedName>
    <definedName name="통합1장" localSheetId="6" hidden="1">{#N/A,#N/A,FALSE,"단축1";#N/A,#N/A,FALSE,"단축2";#N/A,#N/A,FALSE,"단축3";#N/A,#N/A,FALSE,"장축";#N/A,#N/A,FALSE,"4WD"}</definedName>
    <definedName name="통합1장" localSheetId="17" hidden="1">{#N/A,#N/A,FALSE,"단축1";#N/A,#N/A,FALSE,"단축2";#N/A,#N/A,FALSE,"단축3";#N/A,#N/A,FALSE,"장축";#N/A,#N/A,FALSE,"4WD"}</definedName>
    <definedName name="통합1장" localSheetId="13" hidden="1">{#N/A,#N/A,FALSE,"단축1";#N/A,#N/A,FALSE,"단축2";#N/A,#N/A,FALSE,"단축3";#N/A,#N/A,FALSE,"장축";#N/A,#N/A,FALSE,"4WD"}</definedName>
    <definedName name="통합1장" localSheetId="14" hidden="1">{#N/A,#N/A,FALSE,"단축1";#N/A,#N/A,FALSE,"단축2";#N/A,#N/A,FALSE,"단축3";#N/A,#N/A,FALSE,"장축";#N/A,#N/A,FALSE,"4WD"}</definedName>
    <definedName name="통합1장" localSheetId="15" hidden="1">{#N/A,#N/A,FALSE,"단축1";#N/A,#N/A,FALSE,"단축2";#N/A,#N/A,FALSE,"단축3";#N/A,#N/A,FALSE,"장축";#N/A,#N/A,FALSE,"4WD"}</definedName>
    <definedName name="통합1장" hidden="1">{#N/A,#N/A,FALSE,"단축1";#N/A,#N/A,FALSE,"단축2";#N/A,#N/A,FALSE,"단축3";#N/A,#N/A,FALSE,"장축";#N/A,#N/A,FALSE,"4WD"}</definedName>
    <definedName name="퇴직사유" localSheetId="6">#REF!</definedName>
    <definedName name="퇴직사유">#REF!</definedName>
    <definedName name="퇴직율">#REF!</definedName>
    <definedName name="투">#REF!</definedName>
    <definedName name="투자" localSheetId="6" hidden="1">#REF!</definedName>
    <definedName name="투자" hidden="1">#REF!</definedName>
    <definedName name="투자2">#REF!</definedName>
    <definedName name="투자CONC.182억" localSheetId="7" hidden="1">{#N/A,#N/A,FALSE,"단축1";#N/A,#N/A,FALSE,"단축2";#N/A,#N/A,FALSE,"단축3";#N/A,#N/A,FALSE,"장축";#N/A,#N/A,FALSE,"4WD"}</definedName>
    <definedName name="투자CONC.182억" localSheetId="16" hidden="1">{#N/A,#N/A,FALSE,"단축1";#N/A,#N/A,FALSE,"단축2";#N/A,#N/A,FALSE,"단축3";#N/A,#N/A,FALSE,"장축";#N/A,#N/A,FALSE,"4WD"}</definedName>
    <definedName name="투자CONC.182억" localSheetId="6" hidden="1">{#N/A,#N/A,FALSE,"단축1";#N/A,#N/A,FALSE,"단축2";#N/A,#N/A,FALSE,"단축3";#N/A,#N/A,FALSE,"장축";#N/A,#N/A,FALSE,"4WD"}</definedName>
    <definedName name="투자CONC.182억" localSheetId="17" hidden="1">{#N/A,#N/A,FALSE,"단축1";#N/A,#N/A,FALSE,"단축2";#N/A,#N/A,FALSE,"단축3";#N/A,#N/A,FALSE,"장축";#N/A,#N/A,FALSE,"4WD"}</definedName>
    <definedName name="투자CONC.182억" localSheetId="13" hidden="1">{#N/A,#N/A,FALSE,"단축1";#N/A,#N/A,FALSE,"단축2";#N/A,#N/A,FALSE,"단축3";#N/A,#N/A,FALSE,"장축";#N/A,#N/A,FALSE,"4WD"}</definedName>
    <definedName name="투자CONC.182억" localSheetId="14" hidden="1">{#N/A,#N/A,FALSE,"단축1";#N/A,#N/A,FALSE,"단축2";#N/A,#N/A,FALSE,"단축3";#N/A,#N/A,FALSE,"장축";#N/A,#N/A,FALSE,"4WD"}</definedName>
    <definedName name="투자CONC.182억" localSheetId="15" hidden="1">{#N/A,#N/A,FALSE,"단축1";#N/A,#N/A,FALSE,"단축2";#N/A,#N/A,FALSE,"단축3";#N/A,#N/A,FALSE,"장축";#N/A,#N/A,FALSE,"4WD"}</definedName>
    <definedName name="투자CONC.182억" hidden="1">{#N/A,#N/A,FALSE,"단축1";#N/A,#N/A,FALSE,"단축2";#N/A,#N/A,FALSE,"단축3";#N/A,#N/A,FALSE,"장축";#N/A,#N/A,FALSE,"4WD"}</definedName>
    <definedName name="투자감소분" localSheetId="7" hidden="1">{#N/A,#N/A,FALSE,"단축1";#N/A,#N/A,FALSE,"단축2";#N/A,#N/A,FALSE,"단축3";#N/A,#N/A,FALSE,"장축";#N/A,#N/A,FALSE,"4WD"}</definedName>
    <definedName name="투자감소분" localSheetId="16" hidden="1">{#N/A,#N/A,FALSE,"단축1";#N/A,#N/A,FALSE,"단축2";#N/A,#N/A,FALSE,"단축3";#N/A,#N/A,FALSE,"장축";#N/A,#N/A,FALSE,"4WD"}</definedName>
    <definedName name="투자감소분" localSheetId="6" hidden="1">{#N/A,#N/A,FALSE,"단축1";#N/A,#N/A,FALSE,"단축2";#N/A,#N/A,FALSE,"단축3";#N/A,#N/A,FALSE,"장축";#N/A,#N/A,FALSE,"4WD"}</definedName>
    <definedName name="투자감소분" localSheetId="17" hidden="1">{#N/A,#N/A,FALSE,"단축1";#N/A,#N/A,FALSE,"단축2";#N/A,#N/A,FALSE,"단축3";#N/A,#N/A,FALSE,"장축";#N/A,#N/A,FALSE,"4WD"}</definedName>
    <definedName name="투자감소분" localSheetId="13" hidden="1">{#N/A,#N/A,FALSE,"단축1";#N/A,#N/A,FALSE,"단축2";#N/A,#N/A,FALSE,"단축3";#N/A,#N/A,FALSE,"장축";#N/A,#N/A,FALSE,"4WD"}</definedName>
    <definedName name="투자감소분" localSheetId="14" hidden="1">{#N/A,#N/A,FALSE,"단축1";#N/A,#N/A,FALSE,"단축2";#N/A,#N/A,FALSE,"단축3";#N/A,#N/A,FALSE,"장축";#N/A,#N/A,FALSE,"4WD"}</definedName>
    <definedName name="투자감소분" localSheetId="15" hidden="1">{#N/A,#N/A,FALSE,"단축1";#N/A,#N/A,FALSE,"단축2";#N/A,#N/A,FALSE,"단축3";#N/A,#N/A,FALSE,"장축";#N/A,#N/A,FALSE,"4WD"}</definedName>
    <definedName name="투자감소분" hidden="1">{#N/A,#N/A,FALSE,"단축1";#N/A,#N/A,FALSE,"단축2";#N/A,#N/A,FALSE,"단축3";#N/A,#N/A,FALSE,"장축";#N/A,#N/A,FALSE,"4WD"}</definedName>
    <definedName name="투자금액1" localSheetId="7" hidden="1">{#N/A,#N/A,FALSE,"단축1";#N/A,#N/A,FALSE,"단축2";#N/A,#N/A,FALSE,"단축3";#N/A,#N/A,FALSE,"장축";#N/A,#N/A,FALSE,"4WD"}</definedName>
    <definedName name="투자금액1" localSheetId="16" hidden="1">{#N/A,#N/A,FALSE,"단축1";#N/A,#N/A,FALSE,"단축2";#N/A,#N/A,FALSE,"단축3";#N/A,#N/A,FALSE,"장축";#N/A,#N/A,FALSE,"4WD"}</definedName>
    <definedName name="투자금액1" localSheetId="6" hidden="1">{#N/A,#N/A,FALSE,"단축1";#N/A,#N/A,FALSE,"단축2";#N/A,#N/A,FALSE,"단축3";#N/A,#N/A,FALSE,"장축";#N/A,#N/A,FALSE,"4WD"}</definedName>
    <definedName name="투자금액1" localSheetId="17" hidden="1">{#N/A,#N/A,FALSE,"단축1";#N/A,#N/A,FALSE,"단축2";#N/A,#N/A,FALSE,"단축3";#N/A,#N/A,FALSE,"장축";#N/A,#N/A,FALSE,"4WD"}</definedName>
    <definedName name="투자금액1" localSheetId="13" hidden="1">{#N/A,#N/A,FALSE,"단축1";#N/A,#N/A,FALSE,"단축2";#N/A,#N/A,FALSE,"단축3";#N/A,#N/A,FALSE,"장축";#N/A,#N/A,FALSE,"4WD"}</definedName>
    <definedName name="투자금액1" localSheetId="14" hidden="1">{#N/A,#N/A,FALSE,"단축1";#N/A,#N/A,FALSE,"단축2";#N/A,#N/A,FALSE,"단축3";#N/A,#N/A,FALSE,"장축";#N/A,#N/A,FALSE,"4WD"}</definedName>
    <definedName name="투자금액1" localSheetId="15" hidden="1">{#N/A,#N/A,FALSE,"단축1";#N/A,#N/A,FALSE,"단축2";#N/A,#N/A,FALSE,"단축3";#N/A,#N/A,FALSE,"장축";#N/A,#N/A,FALSE,"4WD"}</definedName>
    <definedName name="투자금액1" hidden="1">{#N/A,#N/A,FALSE,"단축1";#N/A,#N/A,FALSE,"단축2";#N/A,#N/A,FALSE,"단축3";#N/A,#N/A,FALSE,"장축";#N/A,#N/A,FALSE,"4WD"}</definedName>
    <definedName name="투자내역EF">#REF!</definedName>
    <definedName name="투자비" localSheetId="6">#REF!</definedName>
    <definedName name="투자비">#REF!</definedName>
    <definedName name="투자비.현재" localSheetId="7" hidden="1">{#N/A,#N/A,FALSE,"단축1";#N/A,#N/A,FALSE,"단축2";#N/A,#N/A,FALSE,"단축3";#N/A,#N/A,FALSE,"장축";#N/A,#N/A,FALSE,"4WD"}</definedName>
    <definedName name="투자비.현재" localSheetId="16" hidden="1">{#N/A,#N/A,FALSE,"단축1";#N/A,#N/A,FALSE,"단축2";#N/A,#N/A,FALSE,"단축3";#N/A,#N/A,FALSE,"장축";#N/A,#N/A,FALSE,"4WD"}</definedName>
    <definedName name="투자비.현재" localSheetId="6" hidden="1">{#N/A,#N/A,FALSE,"단축1";#N/A,#N/A,FALSE,"단축2";#N/A,#N/A,FALSE,"단축3";#N/A,#N/A,FALSE,"장축";#N/A,#N/A,FALSE,"4WD"}</definedName>
    <definedName name="투자비.현재" localSheetId="17" hidden="1">{#N/A,#N/A,FALSE,"단축1";#N/A,#N/A,FALSE,"단축2";#N/A,#N/A,FALSE,"단축3";#N/A,#N/A,FALSE,"장축";#N/A,#N/A,FALSE,"4WD"}</definedName>
    <definedName name="투자비.현재" localSheetId="13" hidden="1">{#N/A,#N/A,FALSE,"단축1";#N/A,#N/A,FALSE,"단축2";#N/A,#N/A,FALSE,"단축3";#N/A,#N/A,FALSE,"장축";#N/A,#N/A,FALSE,"4WD"}</definedName>
    <definedName name="투자비.현재" localSheetId="14" hidden="1">{#N/A,#N/A,FALSE,"단축1";#N/A,#N/A,FALSE,"단축2";#N/A,#N/A,FALSE,"단축3";#N/A,#N/A,FALSE,"장축";#N/A,#N/A,FALSE,"4WD"}</definedName>
    <definedName name="투자비.현재" localSheetId="15" hidden="1">{#N/A,#N/A,FALSE,"단축1";#N/A,#N/A,FALSE,"단축2";#N/A,#N/A,FALSE,"단축3";#N/A,#N/A,FALSE,"장축";#N/A,#N/A,FALSE,"4WD"}</definedName>
    <definedName name="투자비.현재" hidden="1">{#N/A,#N/A,FALSE,"단축1";#N/A,#N/A,FALSE,"단축2";#N/A,#N/A,FALSE,"단축3";#N/A,#N/A,FALSE,"장축";#N/A,#N/A,FALSE,"4WD"}</definedName>
    <definedName name="투자비000" localSheetId="7" hidden="1">{#N/A,#N/A,FALSE,"단축1";#N/A,#N/A,FALSE,"단축2";#N/A,#N/A,FALSE,"단축3";#N/A,#N/A,FALSE,"장축";#N/A,#N/A,FALSE,"4WD"}</definedName>
    <definedName name="투자비000" localSheetId="16" hidden="1">{#N/A,#N/A,FALSE,"단축1";#N/A,#N/A,FALSE,"단축2";#N/A,#N/A,FALSE,"단축3";#N/A,#N/A,FALSE,"장축";#N/A,#N/A,FALSE,"4WD"}</definedName>
    <definedName name="투자비000" localSheetId="6" hidden="1">{#N/A,#N/A,FALSE,"단축1";#N/A,#N/A,FALSE,"단축2";#N/A,#N/A,FALSE,"단축3";#N/A,#N/A,FALSE,"장축";#N/A,#N/A,FALSE,"4WD"}</definedName>
    <definedName name="투자비000" localSheetId="17" hidden="1">{#N/A,#N/A,FALSE,"단축1";#N/A,#N/A,FALSE,"단축2";#N/A,#N/A,FALSE,"단축3";#N/A,#N/A,FALSE,"장축";#N/A,#N/A,FALSE,"4WD"}</definedName>
    <definedName name="투자비000" localSheetId="13" hidden="1">{#N/A,#N/A,FALSE,"단축1";#N/A,#N/A,FALSE,"단축2";#N/A,#N/A,FALSE,"단축3";#N/A,#N/A,FALSE,"장축";#N/A,#N/A,FALSE,"4WD"}</definedName>
    <definedName name="투자비000" localSheetId="14" hidden="1">{#N/A,#N/A,FALSE,"단축1";#N/A,#N/A,FALSE,"단축2";#N/A,#N/A,FALSE,"단축3";#N/A,#N/A,FALSE,"장축";#N/A,#N/A,FALSE,"4WD"}</definedName>
    <definedName name="투자비000" localSheetId="15" hidden="1">{#N/A,#N/A,FALSE,"단축1";#N/A,#N/A,FALSE,"단축2";#N/A,#N/A,FALSE,"단축3";#N/A,#N/A,FALSE,"장축";#N/A,#N/A,FALSE,"4WD"}</definedName>
    <definedName name="투자비000" hidden="1">{#N/A,#N/A,FALSE,"단축1";#N/A,#N/A,FALSE,"단축2";#N/A,#N/A,FALSE,"단축3";#N/A,#N/A,FALSE,"장축";#N/A,#N/A,FALSE,"4WD"}</definedName>
    <definedName name="투자비3" localSheetId="7" hidden="1">{#N/A,#N/A,FALSE,"단축1";#N/A,#N/A,FALSE,"단축2";#N/A,#N/A,FALSE,"단축3";#N/A,#N/A,FALSE,"장축";#N/A,#N/A,FALSE,"4WD"}</definedName>
    <definedName name="투자비3" localSheetId="16" hidden="1">{#N/A,#N/A,FALSE,"단축1";#N/A,#N/A,FALSE,"단축2";#N/A,#N/A,FALSE,"단축3";#N/A,#N/A,FALSE,"장축";#N/A,#N/A,FALSE,"4WD"}</definedName>
    <definedName name="투자비3" localSheetId="17" hidden="1">{#N/A,#N/A,FALSE,"단축1";#N/A,#N/A,FALSE,"단축2";#N/A,#N/A,FALSE,"단축3";#N/A,#N/A,FALSE,"장축";#N/A,#N/A,FALSE,"4WD"}</definedName>
    <definedName name="투자비3" localSheetId="13" hidden="1">{#N/A,#N/A,FALSE,"단축1";#N/A,#N/A,FALSE,"단축2";#N/A,#N/A,FALSE,"단축3";#N/A,#N/A,FALSE,"장축";#N/A,#N/A,FALSE,"4WD"}</definedName>
    <definedName name="투자비3" localSheetId="14" hidden="1">{#N/A,#N/A,FALSE,"단축1";#N/A,#N/A,FALSE,"단축2";#N/A,#N/A,FALSE,"단축3";#N/A,#N/A,FALSE,"장축";#N/A,#N/A,FALSE,"4WD"}</definedName>
    <definedName name="투자비3" localSheetId="15" hidden="1">{#N/A,#N/A,FALSE,"단축1";#N/A,#N/A,FALSE,"단축2";#N/A,#N/A,FALSE,"단축3";#N/A,#N/A,FALSE,"장축";#N/A,#N/A,FALSE,"4WD"}</definedName>
    <definedName name="투자비3" hidden="1">{#N/A,#N/A,FALSE,"단축1";#N/A,#N/A,FALSE,"단축2";#N/A,#N/A,FALSE,"단축3";#N/A,#N/A,FALSE,"장축";#N/A,#N/A,FALSE,"4WD"}</definedName>
    <definedName name="투자비3안" localSheetId="7" hidden="1">{#N/A,#N/A,FALSE,"단축1";#N/A,#N/A,FALSE,"단축2";#N/A,#N/A,FALSE,"단축3";#N/A,#N/A,FALSE,"장축";#N/A,#N/A,FALSE,"4WD"}</definedName>
    <definedName name="투자비3안" localSheetId="16" hidden="1">{#N/A,#N/A,FALSE,"단축1";#N/A,#N/A,FALSE,"단축2";#N/A,#N/A,FALSE,"단축3";#N/A,#N/A,FALSE,"장축";#N/A,#N/A,FALSE,"4WD"}</definedName>
    <definedName name="투자비3안" localSheetId="17" hidden="1">{#N/A,#N/A,FALSE,"단축1";#N/A,#N/A,FALSE,"단축2";#N/A,#N/A,FALSE,"단축3";#N/A,#N/A,FALSE,"장축";#N/A,#N/A,FALSE,"4WD"}</definedName>
    <definedName name="투자비3안" localSheetId="13" hidden="1">{#N/A,#N/A,FALSE,"단축1";#N/A,#N/A,FALSE,"단축2";#N/A,#N/A,FALSE,"단축3";#N/A,#N/A,FALSE,"장축";#N/A,#N/A,FALSE,"4WD"}</definedName>
    <definedName name="투자비3안" localSheetId="14" hidden="1">{#N/A,#N/A,FALSE,"단축1";#N/A,#N/A,FALSE,"단축2";#N/A,#N/A,FALSE,"단축3";#N/A,#N/A,FALSE,"장축";#N/A,#N/A,FALSE,"4WD"}</definedName>
    <definedName name="투자비3안" localSheetId="15" hidden="1">{#N/A,#N/A,FALSE,"단축1";#N/A,#N/A,FALSE,"단축2";#N/A,#N/A,FALSE,"단축3";#N/A,#N/A,FALSE,"장축";#N/A,#N/A,FALSE,"4WD"}</definedName>
    <definedName name="투자비3안" hidden="1">{#N/A,#N/A,FALSE,"단축1";#N/A,#N/A,FALSE,"단축2";#N/A,#N/A,FALSE,"단축3";#N/A,#N/A,FALSE,"장축";#N/A,#N/A,FALSE,"4WD"}</definedName>
    <definedName name="투자비검토" hidden="1">{#N/A,#N/A,FALSE,"단축1";#N/A,#N/A,FALSE,"단축2";#N/A,#N/A,FALSE,"단축3";#N/A,#N/A,FALSE,"장축";#N/A,#N/A,FALSE,"4WD"}</definedName>
    <definedName name="투자비교">#N/A</definedName>
    <definedName name="투자비내역" localSheetId="7" hidden="1">{#N/A,#N/A,FALSE,"단축1";#N/A,#N/A,FALSE,"단축2";#N/A,#N/A,FALSE,"단축3";#N/A,#N/A,FALSE,"장축";#N/A,#N/A,FALSE,"4WD"}</definedName>
    <definedName name="투자비내역" localSheetId="16" hidden="1">{#N/A,#N/A,FALSE,"단축1";#N/A,#N/A,FALSE,"단축2";#N/A,#N/A,FALSE,"단축3";#N/A,#N/A,FALSE,"장축";#N/A,#N/A,FALSE,"4WD"}</definedName>
    <definedName name="투자비내역" localSheetId="17" hidden="1">{#N/A,#N/A,FALSE,"단축1";#N/A,#N/A,FALSE,"단축2";#N/A,#N/A,FALSE,"단축3";#N/A,#N/A,FALSE,"장축";#N/A,#N/A,FALSE,"4WD"}</definedName>
    <definedName name="투자비내역" localSheetId="13" hidden="1">{#N/A,#N/A,FALSE,"단축1";#N/A,#N/A,FALSE,"단축2";#N/A,#N/A,FALSE,"단축3";#N/A,#N/A,FALSE,"장축";#N/A,#N/A,FALSE,"4WD"}</definedName>
    <definedName name="투자비내역" localSheetId="14" hidden="1">{#N/A,#N/A,FALSE,"단축1";#N/A,#N/A,FALSE,"단축2";#N/A,#N/A,FALSE,"단축3";#N/A,#N/A,FALSE,"장축";#N/A,#N/A,FALSE,"4WD"}</definedName>
    <definedName name="투자비내역" localSheetId="15" hidden="1">{#N/A,#N/A,FALSE,"단축1";#N/A,#N/A,FALSE,"단축2";#N/A,#N/A,FALSE,"단축3";#N/A,#N/A,FALSE,"장축";#N/A,#N/A,FALSE,"4WD"}</definedName>
    <definedName name="투자비내역" hidden="1">{#N/A,#N/A,FALSE,"단축1";#N/A,#N/A,FALSE,"단축2";#N/A,#N/A,FALSE,"단축3";#N/A,#N/A,FALSE,"장축";#N/A,#N/A,FALSE,"4WD"}</definedName>
    <definedName name="투자비복" localSheetId="7" hidden="1">{#N/A,#N/A,FALSE,"단축1";#N/A,#N/A,FALSE,"단축2";#N/A,#N/A,FALSE,"단축3";#N/A,#N/A,FALSE,"장축";#N/A,#N/A,FALSE,"4WD"}</definedName>
    <definedName name="투자비복" localSheetId="16" hidden="1">{#N/A,#N/A,FALSE,"단축1";#N/A,#N/A,FALSE,"단축2";#N/A,#N/A,FALSE,"단축3";#N/A,#N/A,FALSE,"장축";#N/A,#N/A,FALSE,"4WD"}</definedName>
    <definedName name="투자비복" localSheetId="17" hidden="1">{#N/A,#N/A,FALSE,"단축1";#N/A,#N/A,FALSE,"단축2";#N/A,#N/A,FALSE,"단축3";#N/A,#N/A,FALSE,"장축";#N/A,#N/A,FALSE,"4WD"}</definedName>
    <definedName name="투자비복" localSheetId="13" hidden="1">{#N/A,#N/A,FALSE,"단축1";#N/A,#N/A,FALSE,"단축2";#N/A,#N/A,FALSE,"단축3";#N/A,#N/A,FALSE,"장축";#N/A,#N/A,FALSE,"4WD"}</definedName>
    <definedName name="투자비복" localSheetId="14" hidden="1">{#N/A,#N/A,FALSE,"단축1";#N/A,#N/A,FALSE,"단축2";#N/A,#N/A,FALSE,"단축3";#N/A,#N/A,FALSE,"장축";#N/A,#N/A,FALSE,"4WD"}</definedName>
    <definedName name="투자비복" localSheetId="15" hidden="1">{#N/A,#N/A,FALSE,"단축1";#N/A,#N/A,FALSE,"단축2";#N/A,#N/A,FALSE,"단축3";#N/A,#N/A,FALSE,"장축";#N/A,#N/A,FALSE,"4WD"}</definedName>
    <definedName name="투자비복" hidden="1">{#N/A,#N/A,FALSE,"단축1";#N/A,#N/A,FALSE,"단축2";#N/A,#N/A,FALSE,"단축3";#N/A,#N/A,FALSE,"장축";#N/A,#N/A,FALSE,"4WD"}</definedName>
    <definedName name="투자비비교" localSheetId="7" hidden="1">{#N/A,#N/A,FALSE,"단축1";#N/A,#N/A,FALSE,"단축2";#N/A,#N/A,FALSE,"단축3";#N/A,#N/A,FALSE,"장축";#N/A,#N/A,FALSE,"4WD"}</definedName>
    <definedName name="투자비비교" localSheetId="16" hidden="1">{#N/A,#N/A,FALSE,"단축1";#N/A,#N/A,FALSE,"단축2";#N/A,#N/A,FALSE,"단축3";#N/A,#N/A,FALSE,"장축";#N/A,#N/A,FALSE,"4WD"}</definedName>
    <definedName name="투자비비교" localSheetId="6" hidden="1">{#N/A,#N/A,FALSE,"단축1";#N/A,#N/A,FALSE,"단축2";#N/A,#N/A,FALSE,"단축3";#N/A,#N/A,FALSE,"장축";#N/A,#N/A,FALSE,"4WD"}</definedName>
    <definedName name="투자비비교" localSheetId="17" hidden="1">{#N/A,#N/A,FALSE,"단축1";#N/A,#N/A,FALSE,"단축2";#N/A,#N/A,FALSE,"단축3";#N/A,#N/A,FALSE,"장축";#N/A,#N/A,FALSE,"4WD"}</definedName>
    <definedName name="투자비비교" localSheetId="13" hidden="1">{#N/A,#N/A,FALSE,"단축1";#N/A,#N/A,FALSE,"단축2";#N/A,#N/A,FALSE,"단축3";#N/A,#N/A,FALSE,"장축";#N/A,#N/A,FALSE,"4WD"}</definedName>
    <definedName name="투자비비교" localSheetId="14" hidden="1">{#N/A,#N/A,FALSE,"단축1";#N/A,#N/A,FALSE,"단축2";#N/A,#N/A,FALSE,"단축3";#N/A,#N/A,FALSE,"장축";#N/A,#N/A,FALSE,"4WD"}</definedName>
    <definedName name="투자비비교" localSheetId="15" hidden="1">{#N/A,#N/A,FALSE,"단축1";#N/A,#N/A,FALSE,"단축2";#N/A,#N/A,FALSE,"단축3";#N/A,#N/A,FALSE,"장축";#N/A,#N/A,FALSE,"4WD"}</definedName>
    <definedName name="투자비비교" hidden="1">{#N/A,#N/A,FALSE,"단축1";#N/A,#N/A,FALSE,"단축2";#N/A,#N/A,FALSE,"단축3";#N/A,#N/A,FALSE,"장축";#N/A,#N/A,FALSE,"4WD"}</definedName>
    <definedName name="투자비실적" localSheetId="7" hidden="1">{#N/A,#N/A,FALSE,"단축1";#N/A,#N/A,FALSE,"단축2";#N/A,#N/A,FALSE,"단축3";#N/A,#N/A,FALSE,"장축";#N/A,#N/A,FALSE,"4WD"}</definedName>
    <definedName name="투자비실적" localSheetId="16" hidden="1">{#N/A,#N/A,FALSE,"단축1";#N/A,#N/A,FALSE,"단축2";#N/A,#N/A,FALSE,"단축3";#N/A,#N/A,FALSE,"장축";#N/A,#N/A,FALSE,"4WD"}</definedName>
    <definedName name="투자비실적" localSheetId="6" hidden="1">{#N/A,#N/A,FALSE,"단축1";#N/A,#N/A,FALSE,"단축2";#N/A,#N/A,FALSE,"단축3";#N/A,#N/A,FALSE,"장축";#N/A,#N/A,FALSE,"4WD"}</definedName>
    <definedName name="투자비실적" localSheetId="17" hidden="1">{#N/A,#N/A,FALSE,"단축1";#N/A,#N/A,FALSE,"단축2";#N/A,#N/A,FALSE,"단축3";#N/A,#N/A,FALSE,"장축";#N/A,#N/A,FALSE,"4WD"}</definedName>
    <definedName name="투자비실적" localSheetId="13" hidden="1">{#N/A,#N/A,FALSE,"단축1";#N/A,#N/A,FALSE,"단축2";#N/A,#N/A,FALSE,"단축3";#N/A,#N/A,FALSE,"장축";#N/A,#N/A,FALSE,"4WD"}</definedName>
    <definedName name="투자비실적" localSheetId="14" hidden="1">{#N/A,#N/A,FALSE,"단축1";#N/A,#N/A,FALSE,"단축2";#N/A,#N/A,FALSE,"단축3";#N/A,#N/A,FALSE,"장축";#N/A,#N/A,FALSE,"4WD"}</definedName>
    <definedName name="투자비실적" localSheetId="15" hidden="1">{#N/A,#N/A,FALSE,"단축1";#N/A,#N/A,FALSE,"단축2";#N/A,#N/A,FALSE,"단축3";#N/A,#N/A,FALSE,"장축";#N/A,#N/A,FALSE,"4WD"}</definedName>
    <definedName name="투자비실적" hidden="1">{#N/A,#N/A,FALSE,"단축1";#N/A,#N/A,FALSE,"단축2";#N/A,#N/A,FALSE,"단축3";#N/A,#N/A,FALSE,"장축";#N/A,#N/A,FALSE,"4WD"}</definedName>
    <definedName name="투자비종합" localSheetId="7" hidden="1">{#N/A,#N/A,FALSE,"단축1";#N/A,#N/A,FALSE,"단축2";#N/A,#N/A,FALSE,"단축3";#N/A,#N/A,FALSE,"장축";#N/A,#N/A,FALSE,"4WD"}</definedName>
    <definedName name="투자비종합" localSheetId="16" hidden="1">{#N/A,#N/A,FALSE,"단축1";#N/A,#N/A,FALSE,"단축2";#N/A,#N/A,FALSE,"단축3";#N/A,#N/A,FALSE,"장축";#N/A,#N/A,FALSE,"4WD"}</definedName>
    <definedName name="투자비종합" localSheetId="6" hidden="1">{#N/A,#N/A,FALSE,"단축1";#N/A,#N/A,FALSE,"단축2";#N/A,#N/A,FALSE,"단축3";#N/A,#N/A,FALSE,"장축";#N/A,#N/A,FALSE,"4WD"}</definedName>
    <definedName name="투자비종합" localSheetId="17" hidden="1">{#N/A,#N/A,FALSE,"단축1";#N/A,#N/A,FALSE,"단축2";#N/A,#N/A,FALSE,"단축3";#N/A,#N/A,FALSE,"장축";#N/A,#N/A,FALSE,"4WD"}</definedName>
    <definedName name="투자비종합" localSheetId="13" hidden="1">{#N/A,#N/A,FALSE,"단축1";#N/A,#N/A,FALSE,"단축2";#N/A,#N/A,FALSE,"단축3";#N/A,#N/A,FALSE,"장축";#N/A,#N/A,FALSE,"4WD"}</definedName>
    <definedName name="투자비종합" localSheetId="14" hidden="1">{#N/A,#N/A,FALSE,"단축1";#N/A,#N/A,FALSE,"단축2";#N/A,#N/A,FALSE,"단축3";#N/A,#N/A,FALSE,"장축";#N/A,#N/A,FALSE,"4WD"}</definedName>
    <definedName name="투자비종합" localSheetId="15" hidden="1">{#N/A,#N/A,FALSE,"단축1";#N/A,#N/A,FALSE,"단축2";#N/A,#N/A,FALSE,"단축3";#N/A,#N/A,FALSE,"장축";#N/A,#N/A,FALSE,"4WD"}</definedName>
    <definedName name="투자비종합" hidden="1">{#N/A,#N/A,FALSE,"단축1";#N/A,#N/A,FALSE,"단축2";#N/A,#N/A,FALSE,"단축3";#N/A,#N/A,FALSE,"장축";#N/A,#N/A,FALSE,"4WD"}</definedName>
    <definedName name="투자종합12">#REF!</definedName>
    <definedName name="投标时间">#N/A</definedName>
    <definedName name="트럭1트">#REF!</definedName>
    <definedName name="트럭p" localSheetId="6">#REF!</definedName>
    <definedName name="트럭p">#REF!</definedName>
    <definedName name="트럭실행">#REF!</definedName>
    <definedName name="트럭차체부" localSheetId="7" hidden="1">{#N/A,#N/A,TRUE,"Y생산";#N/A,#N/A,TRUE,"Y판매";#N/A,#N/A,TRUE,"Y총물량";#N/A,#N/A,TRUE,"Y능력";#N/A,#N/A,TRUE,"YKD"}</definedName>
    <definedName name="트럭차체부" localSheetId="16" hidden="1">{#N/A,#N/A,TRUE,"Y생산";#N/A,#N/A,TRUE,"Y판매";#N/A,#N/A,TRUE,"Y총물량";#N/A,#N/A,TRUE,"Y능력";#N/A,#N/A,TRUE,"YKD"}</definedName>
    <definedName name="트럭차체부" localSheetId="6" hidden="1">{#N/A,#N/A,TRUE,"Y생산";#N/A,#N/A,TRUE,"Y판매";#N/A,#N/A,TRUE,"Y총물량";#N/A,#N/A,TRUE,"Y능력";#N/A,#N/A,TRUE,"YKD"}</definedName>
    <definedName name="트럭차체부" localSheetId="17" hidden="1">{#N/A,#N/A,TRUE,"Y생산";#N/A,#N/A,TRUE,"Y판매";#N/A,#N/A,TRUE,"Y총물량";#N/A,#N/A,TRUE,"Y능력";#N/A,#N/A,TRUE,"YKD"}</definedName>
    <definedName name="트럭차체부" localSheetId="13" hidden="1">{#N/A,#N/A,TRUE,"Y생산";#N/A,#N/A,TRUE,"Y판매";#N/A,#N/A,TRUE,"Y총물량";#N/A,#N/A,TRUE,"Y능력";#N/A,#N/A,TRUE,"YKD"}</definedName>
    <definedName name="트럭차체부" localSheetId="14" hidden="1">{#N/A,#N/A,TRUE,"Y생산";#N/A,#N/A,TRUE,"Y판매";#N/A,#N/A,TRUE,"Y총물량";#N/A,#N/A,TRUE,"Y능력";#N/A,#N/A,TRUE,"YKD"}</definedName>
    <definedName name="트럭차체부" localSheetId="15" hidden="1">{#N/A,#N/A,TRUE,"Y생산";#N/A,#N/A,TRUE,"Y판매";#N/A,#N/A,TRUE,"Y총물량";#N/A,#N/A,TRUE,"Y능력";#N/A,#N/A,TRUE,"YKD"}</definedName>
    <definedName name="트럭차체부" hidden="1">{#N/A,#N/A,TRUE,"Y생산";#N/A,#N/A,TRUE,"Y판매";#N/A,#N/A,TRUE,"Y총물량";#N/A,#N/A,TRUE,"Y능력";#N/A,#N/A,TRUE,"YKD"}</definedName>
    <definedName name="트럭차체부1" localSheetId="7" hidden="1">{#N/A,#N/A,TRUE,"Y생산";#N/A,#N/A,TRUE,"Y판매";#N/A,#N/A,TRUE,"Y총물량";#N/A,#N/A,TRUE,"Y능력";#N/A,#N/A,TRUE,"YKD"}</definedName>
    <definedName name="트럭차체부1" localSheetId="16" hidden="1">{#N/A,#N/A,TRUE,"Y생산";#N/A,#N/A,TRUE,"Y판매";#N/A,#N/A,TRUE,"Y총물량";#N/A,#N/A,TRUE,"Y능력";#N/A,#N/A,TRUE,"YKD"}</definedName>
    <definedName name="트럭차체부1" localSheetId="6" hidden="1">{#N/A,#N/A,TRUE,"Y생산";#N/A,#N/A,TRUE,"Y판매";#N/A,#N/A,TRUE,"Y총물량";#N/A,#N/A,TRUE,"Y능력";#N/A,#N/A,TRUE,"YKD"}</definedName>
    <definedName name="트럭차체부1" localSheetId="17" hidden="1">{#N/A,#N/A,TRUE,"Y생산";#N/A,#N/A,TRUE,"Y판매";#N/A,#N/A,TRUE,"Y총물량";#N/A,#N/A,TRUE,"Y능력";#N/A,#N/A,TRUE,"YKD"}</definedName>
    <definedName name="트럭차체부1" localSheetId="13" hidden="1">{#N/A,#N/A,TRUE,"Y생산";#N/A,#N/A,TRUE,"Y판매";#N/A,#N/A,TRUE,"Y총물량";#N/A,#N/A,TRUE,"Y능력";#N/A,#N/A,TRUE,"YKD"}</definedName>
    <definedName name="트럭차체부1" localSheetId="14" hidden="1">{#N/A,#N/A,TRUE,"Y생산";#N/A,#N/A,TRUE,"Y판매";#N/A,#N/A,TRUE,"Y총물량";#N/A,#N/A,TRUE,"Y능력";#N/A,#N/A,TRUE,"YKD"}</definedName>
    <definedName name="트럭차체부1" localSheetId="15" hidden="1">{#N/A,#N/A,TRUE,"Y생산";#N/A,#N/A,TRUE,"Y판매";#N/A,#N/A,TRUE,"Y총물량";#N/A,#N/A,TRUE,"Y능력";#N/A,#N/A,TRUE,"YKD"}</definedName>
    <definedName name="트럭차체부1" hidden="1">{#N/A,#N/A,TRUE,"Y생산";#N/A,#N/A,TRUE,"Y판매";#N/A,#N/A,TRUE,"Y총물량";#N/A,#N/A,TRUE,"Y능력";#N/A,#N/A,TRUE,"YKD"}</definedName>
    <definedName name="트럭팀">#REF!</definedName>
    <definedName name="특수">#REF!</definedName>
    <definedName name="특장">#REF!</definedName>
    <definedName name="팀별">#REF!</definedName>
    <definedName name="팀코드">#N/A</definedName>
    <definedName name="ㅍ" localSheetId="6" hidden="1">{#N/A,#N/A,FALSE,"표지";#N/A,#N/A,FALSE,"전제";#N/A,#N/A,FALSE,"대당";#N/A,#N/A,FALSE,"가공비";#N/A,#N/A,FALSE,"재료비";#N/A,#N/A,FALSE,"손익"}</definedName>
    <definedName name="ㅍ" localSheetId="13" hidden="1">{#N/A,#N/A,FALSE,"표지";#N/A,#N/A,FALSE,"전제";#N/A,#N/A,FALSE,"대당";#N/A,#N/A,FALSE,"가공비";#N/A,#N/A,FALSE,"재료비";#N/A,#N/A,FALSE,"손익"}</definedName>
    <definedName name="ㅍ">#REF!</definedName>
    <definedName name="ㅍㅌㅊㅍ" hidden="1">{#N/A,#N/A,FALSE,"단축1";#N/A,#N/A,FALSE,"단축2";#N/A,#N/A,FALSE,"단축3";#N/A,#N/A,FALSE,"장축";#N/A,#N/A,FALSE,"4WD"}</definedName>
    <definedName name="ㅍㅍ" localSheetId="7" hidden="1">{#N/A,#N/A,FALSE,"단축1";#N/A,#N/A,FALSE,"단축2";#N/A,#N/A,FALSE,"단축3";#N/A,#N/A,FALSE,"장축";#N/A,#N/A,FALSE,"4WD"}</definedName>
    <definedName name="ㅍㅍ" localSheetId="16" hidden="1">{#N/A,#N/A,FALSE,"단축1";#N/A,#N/A,FALSE,"단축2";#N/A,#N/A,FALSE,"단축3";#N/A,#N/A,FALSE,"장축";#N/A,#N/A,FALSE,"4WD"}</definedName>
    <definedName name="ㅍㅍ" localSheetId="6" hidden="1">{#N/A,#N/A,FALSE,"단축1";#N/A,#N/A,FALSE,"단축2";#N/A,#N/A,FALSE,"단축3";#N/A,#N/A,FALSE,"장축";#N/A,#N/A,FALSE,"4WD"}</definedName>
    <definedName name="ㅍㅍ" localSheetId="17" hidden="1">{#N/A,#N/A,FALSE,"단축1";#N/A,#N/A,FALSE,"단축2";#N/A,#N/A,FALSE,"단축3";#N/A,#N/A,FALSE,"장축";#N/A,#N/A,FALSE,"4WD"}</definedName>
    <definedName name="ㅍㅍ" localSheetId="13" hidden="1">{#N/A,#N/A,FALSE,"단축1";#N/A,#N/A,FALSE,"단축2";#N/A,#N/A,FALSE,"단축3";#N/A,#N/A,FALSE,"장축";#N/A,#N/A,FALSE,"4WD"}</definedName>
    <definedName name="ㅍㅍ" localSheetId="14" hidden="1">{#N/A,#N/A,FALSE,"단축1";#N/A,#N/A,FALSE,"단축2";#N/A,#N/A,FALSE,"단축3";#N/A,#N/A,FALSE,"장축";#N/A,#N/A,FALSE,"4WD"}</definedName>
    <definedName name="ㅍㅍ" localSheetId="15" hidden="1">{#N/A,#N/A,FALSE,"단축1";#N/A,#N/A,FALSE,"단축2";#N/A,#N/A,FALSE,"단축3";#N/A,#N/A,FALSE,"장축";#N/A,#N/A,FALSE,"4WD"}</definedName>
    <definedName name="ㅍㅍ" hidden="1">{#N/A,#N/A,FALSE,"단축1";#N/A,#N/A,FALSE,"단축2";#N/A,#N/A,FALSE,"단축3";#N/A,#N/A,FALSE,"장축";#N/A,#N/A,FALSE,"4WD"}</definedName>
    <definedName name="ㅍㅍㅍ" localSheetId="7" hidden="1">{#N/A,#N/A,FALSE,"단축1";#N/A,#N/A,FALSE,"단축2";#N/A,#N/A,FALSE,"단축3";#N/A,#N/A,FALSE,"장축";#N/A,#N/A,FALSE,"4WD"}</definedName>
    <definedName name="ㅍㅍㅍ" localSheetId="16" hidden="1">{#N/A,#N/A,FALSE,"단축1";#N/A,#N/A,FALSE,"단축2";#N/A,#N/A,FALSE,"단축3";#N/A,#N/A,FALSE,"장축";#N/A,#N/A,FALSE,"4WD"}</definedName>
    <definedName name="ㅍㅍㅍ" localSheetId="6" hidden="1">{#N/A,#N/A,FALSE,"단축1";#N/A,#N/A,FALSE,"단축2";#N/A,#N/A,FALSE,"단축3";#N/A,#N/A,FALSE,"장축";#N/A,#N/A,FALSE,"4WD"}</definedName>
    <definedName name="ㅍㅍㅍ" localSheetId="17" hidden="1">{#N/A,#N/A,FALSE,"단축1";#N/A,#N/A,FALSE,"단축2";#N/A,#N/A,FALSE,"단축3";#N/A,#N/A,FALSE,"장축";#N/A,#N/A,FALSE,"4WD"}</definedName>
    <definedName name="ㅍㅍㅍ" localSheetId="13">BlankMacro1</definedName>
    <definedName name="ㅍㅍㅍ" localSheetId="14" hidden="1">{#N/A,#N/A,FALSE,"단축1";#N/A,#N/A,FALSE,"단축2";#N/A,#N/A,FALSE,"단축3";#N/A,#N/A,FALSE,"장축";#N/A,#N/A,FALSE,"4WD"}</definedName>
    <definedName name="ㅍㅍㅍ" localSheetId="15" hidden="1">{#N/A,#N/A,FALSE,"단축1";#N/A,#N/A,FALSE,"단축2";#N/A,#N/A,FALSE,"단축3";#N/A,#N/A,FALSE,"장축";#N/A,#N/A,FALSE,"4WD"}</definedName>
    <definedName name="ㅍㅍㅍ" hidden="1">{#N/A,#N/A,FALSE,"단축1";#N/A,#N/A,FALSE,"단축2";#N/A,#N/A,FALSE,"단축3";#N/A,#N/A,FALSE,"장축";#N/A,#N/A,FALSE,"4WD"}</definedName>
    <definedName name="ㅍㅍㅍㅍ" localSheetId="13">BlankMacro1</definedName>
    <definedName name="ㅍㅍㅍㅍ">[7]!ㅍㅍㅍㅍ</definedName>
    <definedName name="파키스탄">#REF!</definedName>
    <definedName name="파키진척2">#REF!</definedName>
    <definedName name="판매" localSheetId="7" hidden="1">{#N/A,#N/A,FALSE,"단축1";#N/A,#N/A,FALSE,"단축2";#N/A,#N/A,FALSE,"단축3";#N/A,#N/A,FALSE,"장축";#N/A,#N/A,FALSE,"4WD"}</definedName>
    <definedName name="판매" localSheetId="16" hidden="1">{#N/A,#N/A,FALSE,"단축1";#N/A,#N/A,FALSE,"단축2";#N/A,#N/A,FALSE,"단축3";#N/A,#N/A,FALSE,"장축";#N/A,#N/A,FALSE,"4WD"}</definedName>
    <definedName name="판매" localSheetId="6" hidden="1">{#N/A,#N/A,FALSE,"단축1";#N/A,#N/A,FALSE,"단축2";#N/A,#N/A,FALSE,"단축3";#N/A,#N/A,FALSE,"장축";#N/A,#N/A,FALSE,"4WD"}</definedName>
    <definedName name="판매" localSheetId="17" hidden="1">{#N/A,#N/A,FALSE,"단축1";#N/A,#N/A,FALSE,"단축2";#N/A,#N/A,FALSE,"단축3";#N/A,#N/A,FALSE,"장축";#N/A,#N/A,FALSE,"4WD"}</definedName>
    <definedName name="판매" localSheetId="13" hidden="1">{#N/A,#N/A,FALSE,"단축1";#N/A,#N/A,FALSE,"단축2";#N/A,#N/A,FALSE,"단축3";#N/A,#N/A,FALSE,"장축";#N/A,#N/A,FALSE,"4WD"}</definedName>
    <definedName name="판매" localSheetId="14" hidden="1">{#N/A,#N/A,FALSE,"단축1";#N/A,#N/A,FALSE,"단축2";#N/A,#N/A,FALSE,"단축3";#N/A,#N/A,FALSE,"장축";#N/A,#N/A,FALSE,"4WD"}</definedName>
    <definedName name="판매" localSheetId="15" hidden="1">{#N/A,#N/A,FALSE,"단축1";#N/A,#N/A,FALSE,"단축2";#N/A,#N/A,FALSE,"단축3";#N/A,#N/A,FALSE,"장축";#N/A,#N/A,FALSE,"4WD"}</definedName>
    <definedName name="판매" hidden="1">{#N/A,#N/A,FALSE,"단축1";#N/A,#N/A,FALSE,"단축2";#N/A,#N/A,FALSE,"단축3";#N/A,#N/A,FALSE,"장축";#N/A,#N/A,FALSE,"4WD"}</definedName>
    <definedName name="판매1" localSheetId="7" hidden="1">{#N/A,#N/A,TRUE,"Y생산";#N/A,#N/A,TRUE,"Y판매";#N/A,#N/A,TRUE,"Y총물량";#N/A,#N/A,TRUE,"Y능력";#N/A,#N/A,TRUE,"YKD"}</definedName>
    <definedName name="판매1" localSheetId="16" hidden="1">{#N/A,#N/A,TRUE,"Y생산";#N/A,#N/A,TRUE,"Y판매";#N/A,#N/A,TRUE,"Y총물량";#N/A,#N/A,TRUE,"Y능력";#N/A,#N/A,TRUE,"YKD"}</definedName>
    <definedName name="판매1" localSheetId="6" hidden="1">{#N/A,#N/A,TRUE,"Y생산";#N/A,#N/A,TRUE,"Y판매";#N/A,#N/A,TRUE,"Y총물량";#N/A,#N/A,TRUE,"Y능력";#N/A,#N/A,TRUE,"YKD"}</definedName>
    <definedName name="판매1" localSheetId="17" hidden="1">{#N/A,#N/A,TRUE,"Y생산";#N/A,#N/A,TRUE,"Y판매";#N/A,#N/A,TRUE,"Y총물량";#N/A,#N/A,TRUE,"Y능력";#N/A,#N/A,TRUE,"YKD"}</definedName>
    <definedName name="판매1" localSheetId="13" hidden="1">{#N/A,#N/A,TRUE,"Y생산";#N/A,#N/A,TRUE,"Y판매";#N/A,#N/A,TRUE,"Y총물량";#N/A,#N/A,TRUE,"Y능력";#N/A,#N/A,TRUE,"YKD"}</definedName>
    <definedName name="판매1" localSheetId="14" hidden="1">{#N/A,#N/A,TRUE,"Y생산";#N/A,#N/A,TRUE,"Y판매";#N/A,#N/A,TRUE,"Y총물량";#N/A,#N/A,TRUE,"Y능력";#N/A,#N/A,TRUE,"YKD"}</definedName>
    <definedName name="판매1" localSheetId="15" hidden="1">{#N/A,#N/A,TRUE,"Y생산";#N/A,#N/A,TRUE,"Y판매";#N/A,#N/A,TRUE,"Y총물량";#N/A,#N/A,TRUE,"Y능력";#N/A,#N/A,TRUE,"YKD"}</definedName>
    <definedName name="판매1" hidden="1">{#N/A,#N/A,TRUE,"Y생산";#N/A,#N/A,TRUE,"Y판매";#N/A,#N/A,TRUE,"Y총물량";#N/A,#N/A,TRUE,"Y능력";#N/A,#N/A,TRUE,"YKD"}</definedName>
    <definedName name="판매목표10" localSheetId="7" hidden="1">{#N/A,#N/A,FALSE,"단축1";#N/A,#N/A,FALSE,"단축2";#N/A,#N/A,FALSE,"단축3";#N/A,#N/A,FALSE,"장축";#N/A,#N/A,FALSE,"4WD"}</definedName>
    <definedName name="판매목표10" localSheetId="16" hidden="1">{#N/A,#N/A,FALSE,"단축1";#N/A,#N/A,FALSE,"단축2";#N/A,#N/A,FALSE,"단축3";#N/A,#N/A,FALSE,"장축";#N/A,#N/A,FALSE,"4WD"}</definedName>
    <definedName name="판매목표10" localSheetId="17" hidden="1">{#N/A,#N/A,FALSE,"단축1";#N/A,#N/A,FALSE,"단축2";#N/A,#N/A,FALSE,"단축3";#N/A,#N/A,FALSE,"장축";#N/A,#N/A,FALSE,"4WD"}</definedName>
    <definedName name="판매목표10" localSheetId="13" hidden="1">{#N/A,#N/A,FALSE,"단축1";#N/A,#N/A,FALSE,"단축2";#N/A,#N/A,FALSE,"단축3";#N/A,#N/A,FALSE,"장축";#N/A,#N/A,FALSE,"4WD"}</definedName>
    <definedName name="판매목표10" localSheetId="14" hidden="1">{#N/A,#N/A,FALSE,"단축1";#N/A,#N/A,FALSE,"단축2";#N/A,#N/A,FALSE,"단축3";#N/A,#N/A,FALSE,"장축";#N/A,#N/A,FALSE,"4WD"}</definedName>
    <definedName name="판매목표10" localSheetId="15" hidden="1">{#N/A,#N/A,FALSE,"단축1";#N/A,#N/A,FALSE,"단축2";#N/A,#N/A,FALSE,"단축3";#N/A,#N/A,FALSE,"장축";#N/A,#N/A,FALSE,"4WD"}</definedName>
    <definedName name="판매목표10" hidden="1">{#N/A,#N/A,FALSE,"단축1";#N/A,#N/A,FALSE,"단축2";#N/A,#N/A,FALSE,"단축3";#N/A,#N/A,FALSE,"장축";#N/A,#N/A,FALSE,"4WD"}</definedName>
    <definedName name="판매목표2" localSheetId="7" hidden="1">{#N/A,#N/A,FALSE,"단축1";#N/A,#N/A,FALSE,"단축2";#N/A,#N/A,FALSE,"단축3";#N/A,#N/A,FALSE,"장축";#N/A,#N/A,FALSE,"4WD"}</definedName>
    <definedName name="판매목표2" localSheetId="16" hidden="1">{#N/A,#N/A,FALSE,"단축1";#N/A,#N/A,FALSE,"단축2";#N/A,#N/A,FALSE,"단축3";#N/A,#N/A,FALSE,"장축";#N/A,#N/A,FALSE,"4WD"}</definedName>
    <definedName name="판매목표2" localSheetId="6" hidden="1">{#N/A,#N/A,FALSE,"단축1";#N/A,#N/A,FALSE,"단축2";#N/A,#N/A,FALSE,"단축3";#N/A,#N/A,FALSE,"장축";#N/A,#N/A,FALSE,"4WD"}</definedName>
    <definedName name="판매목표2" localSheetId="17" hidden="1">{#N/A,#N/A,FALSE,"단축1";#N/A,#N/A,FALSE,"단축2";#N/A,#N/A,FALSE,"단축3";#N/A,#N/A,FALSE,"장축";#N/A,#N/A,FALSE,"4WD"}</definedName>
    <definedName name="판매목표2" localSheetId="13" hidden="1">{#N/A,#N/A,FALSE,"단축1";#N/A,#N/A,FALSE,"단축2";#N/A,#N/A,FALSE,"단축3";#N/A,#N/A,FALSE,"장축";#N/A,#N/A,FALSE,"4WD"}</definedName>
    <definedName name="판매목표2" localSheetId="14" hidden="1">{#N/A,#N/A,FALSE,"단축1";#N/A,#N/A,FALSE,"단축2";#N/A,#N/A,FALSE,"단축3";#N/A,#N/A,FALSE,"장축";#N/A,#N/A,FALSE,"4WD"}</definedName>
    <definedName name="판매목표2" localSheetId="15" hidden="1">{#N/A,#N/A,FALSE,"단축1";#N/A,#N/A,FALSE,"단축2";#N/A,#N/A,FALSE,"단축3";#N/A,#N/A,FALSE,"장축";#N/A,#N/A,FALSE,"4WD"}</definedName>
    <definedName name="판매목표2" hidden="1">{#N/A,#N/A,FALSE,"단축1";#N/A,#N/A,FALSE,"단축2";#N/A,#N/A,FALSE,"단축3";#N/A,#N/A,FALSE,"장축";#N/A,#N/A,FALSE,"4WD"}</definedName>
    <definedName name="판매보증" localSheetId="7" hidden="1">{#N/A,#N/A,FALSE,"인원";#N/A,#N/A,FALSE,"비용2";#N/A,#N/A,FALSE,"비용1";#N/A,#N/A,FALSE,"비용";#N/A,#N/A,FALSE,"보증2";#N/A,#N/A,FALSE,"보증1";#N/A,#N/A,FALSE,"보증";#N/A,#N/A,FALSE,"손익1";#N/A,#N/A,FALSE,"손익";#N/A,#N/A,FALSE,"부서별매출";#N/A,#N/A,FALSE,"매출"}</definedName>
    <definedName name="판매보증" localSheetId="16" hidden="1">{#N/A,#N/A,FALSE,"인원";#N/A,#N/A,FALSE,"비용2";#N/A,#N/A,FALSE,"비용1";#N/A,#N/A,FALSE,"비용";#N/A,#N/A,FALSE,"보증2";#N/A,#N/A,FALSE,"보증1";#N/A,#N/A,FALSE,"보증";#N/A,#N/A,FALSE,"손익1";#N/A,#N/A,FALSE,"손익";#N/A,#N/A,FALSE,"부서별매출";#N/A,#N/A,FALSE,"매출"}</definedName>
    <definedName name="판매보증" localSheetId="17" hidden="1">{#N/A,#N/A,FALSE,"인원";#N/A,#N/A,FALSE,"비용2";#N/A,#N/A,FALSE,"비용1";#N/A,#N/A,FALSE,"비용";#N/A,#N/A,FALSE,"보증2";#N/A,#N/A,FALSE,"보증1";#N/A,#N/A,FALSE,"보증";#N/A,#N/A,FALSE,"손익1";#N/A,#N/A,FALSE,"손익";#N/A,#N/A,FALSE,"부서별매출";#N/A,#N/A,FALSE,"매출"}</definedName>
    <definedName name="판매보증" localSheetId="13" hidden="1">{#N/A,#N/A,FALSE,"인원";#N/A,#N/A,FALSE,"비용2";#N/A,#N/A,FALSE,"비용1";#N/A,#N/A,FALSE,"비용";#N/A,#N/A,FALSE,"보증2";#N/A,#N/A,FALSE,"보증1";#N/A,#N/A,FALSE,"보증";#N/A,#N/A,FALSE,"손익1";#N/A,#N/A,FALSE,"손익";#N/A,#N/A,FALSE,"부서별매출";#N/A,#N/A,FALSE,"매출"}</definedName>
    <definedName name="판매보증" localSheetId="14" hidden="1">{#N/A,#N/A,FALSE,"인원";#N/A,#N/A,FALSE,"비용2";#N/A,#N/A,FALSE,"비용1";#N/A,#N/A,FALSE,"비용";#N/A,#N/A,FALSE,"보증2";#N/A,#N/A,FALSE,"보증1";#N/A,#N/A,FALSE,"보증";#N/A,#N/A,FALSE,"손익1";#N/A,#N/A,FALSE,"손익";#N/A,#N/A,FALSE,"부서별매출";#N/A,#N/A,FALSE,"매출"}</definedName>
    <definedName name="판매보증" localSheetId="15" hidden="1">{#N/A,#N/A,FALSE,"인원";#N/A,#N/A,FALSE,"비용2";#N/A,#N/A,FALSE,"비용1";#N/A,#N/A,FALSE,"비용";#N/A,#N/A,FALSE,"보증2";#N/A,#N/A,FALSE,"보증1";#N/A,#N/A,FALSE,"보증";#N/A,#N/A,FALSE,"손익1";#N/A,#N/A,FALSE,"손익";#N/A,#N/A,FALSE,"부서별매출";#N/A,#N/A,FALSE,"매출"}</definedName>
    <definedName name="판매보증" hidden="1">{#N/A,#N/A,FALSE,"인원";#N/A,#N/A,FALSE,"비용2";#N/A,#N/A,FALSE,"비용1";#N/A,#N/A,FALSE,"비용";#N/A,#N/A,FALSE,"보증2";#N/A,#N/A,FALSE,"보증1";#N/A,#N/A,FALSE,"보증";#N/A,#N/A,FALSE,"손익1";#N/A,#N/A,FALSE,"손익";#N/A,#N/A,FALSE,"부서별매출";#N/A,#N/A,FALSE,"매출"}</definedName>
    <definedName name="판매비">#REF!</definedName>
    <definedName name="판촉비계산용" hidden="1">{#N/A,#N/A,TRUE,"Y생산";#N/A,#N/A,TRUE,"Y판매";#N/A,#N/A,TRUE,"Y총물량";#N/A,#N/A,TRUE,"Y능력";#N/A,#N/A,TRUE,"YKD"}</definedName>
    <definedName name="팩키지">#REF!</definedName>
    <definedName name="팩키지2" localSheetId="7" hidden="1">{#N/A,#N/A,FALSE,"단축1";#N/A,#N/A,FALSE,"단축2";#N/A,#N/A,FALSE,"단축3";#N/A,#N/A,FALSE,"장축";#N/A,#N/A,FALSE,"4WD"}</definedName>
    <definedName name="팩키지2" localSheetId="16" hidden="1">{#N/A,#N/A,FALSE,"단축1";#N/A,#N/A,FALSE,"단축2";#N/A,#N/A,FALSE,"단축3";#N/A,#N/A,FALSE,"장축";#N/A,#N/A,FALSE,"4WD"}</definedName>
    <definedName name="팩키지2" localSheetId="6" hidden="1">{#N/A,#N/A,FALSE,"단축1";#N/A,#N/A,FALSE,"단축2";#N/A,#N/A,FALSE,"단축3";#N/A,#N/A,FALSE,"장축";#N/A,#N/A,FALSE,"4WD"}</definedName>
    <definedName name="팩키지2" localSheetId="17" hidden="1">{#N/A,#N/A,FALSE,"단축1";#N/A,#N/A,FALSE,"단축2";#N/A,#N/A,FALSE,"단축3";#N/A,#N/A,FALSE,"장축";#N/A,#N/A,FALSE,"4WD"}</definedName>
    <definedName name="팩키지2" localSheetId="13" hidden="1">{#N/A,#N/A,FALSE,"단축1";#N/A,#N/A,FALSE,"단축2";#N/A,#N/A,FALSE,"단축3";#N/A,#N/A,FALSE,"장축";#N/A,#N/A,FALSE,"4WD"}</definedName>
    <definedName name="팩키지2" localSheetId="14" hidden="1">{#N/A,#N/A,FALSE,"단축1";#N/A,#N/A,FALSE,"단축2";#N/A,#N/A,FALSE,"단축3";#N/A,#N/A,FALSE,"장축";#N/A,#N/A,FALSE,"4WD"}</definedName>
    <definedName name="팩키지2" localSheetId="15" hidden="1">{#N/A,#N/A,FALSE,"단축1";#N/A,#N/A,FALSE,"단축2";#N/A,#N/A,FALSE,"단축3";#N/A,#N/A,FALSE,"장축";#N/A,#N/A,FALSE,"4WD"}</definedName>
    <definedName name="팩키지2" hidden="1">{#N/A,#N/A,FALSE,"단축1";#N/A,#N/A,FALSE,"단축2";#N/A,#N/A,FALSE,"단축3";#N/A,#N/A,FALSE,"장축";#N/A,#N/A,FALSE,"4WD"}</definedName>
    <definedName name="팩키지3" localSheetId="7" hidden="1">{#N/A,#N/A,FALSE,"단축1";#N/A,#N/A,FALSE,"단축2";#N/A,#N/A,FALSE,"단축3";#N/A,#N/A,FALSE,"장축";#N/A,#N/A,FALSE,"4WD"}</definedName>
    <definedName name="팩키지3" localSheetId="16" hidden="1">{#N/A,#N/A,FALSE,"단축1";#N/A,#N/A,FALSE,"단축2";#N/A,#N/A,FALSE,"단축3";#N/A,#N/A,FALSE,"장축";#N/A,#N/A,FALSE,"4WD"}</definedName>
    <definedName name="팩키지3" localSheetId="6" hidden="1">{#N/A,#N/A,FALSE,"단축1";#N/A,#N/A,FALSE,"단축2";#N/A,#N/A,FALSE,"단축3";#N/A,#N/A,FALSE,"장축";#N/A,#N/A,FALSE,"4WD"}</definedName>
    <definedName name="팩키지3" localSheetId="17" hidden="1">{#N/A,#N/A,FALSE,"단축1";#N/A,#N/A,FALSE,"단축2";#N/A,#N/A,FALSE,"단축3";#N/A,#N/A,FALSE,"장축";#N/A,#N/A,FALSE,"4WD"}</definedName>
    <definedName name="팩키지3" localSheetId="13" hidden="1">{#N/A,#N/A,FALSE,"단축1";#N/A,#N/A,FALSE,"단축2";#N/A,#N/A,FALSE,"단축3";#N/A,#N/A,FALSE,"장축";#N/A,#N/A,FALSE,"4WD"}</definedName>
    <definedName name="팩키지3" localSheetId="14" hidden="1">{#N/A,#N/A,FALSE,"단축1";#N/A,#N/A,FALSE,"단축2";#N/A,#N/A,FALSE,"단축3";#N/A,#N/A,FALSE,"장축";#N/A,#N/A,FALSE,"4WD"}</definedName>
    <definedName name="팩키지3" localSheetId="15" hidden="1">{#N/A,#N/A,FALSE,"단축1";#N/A,#N/A,FALSE,"단축2";#N/A,#N/A,FALSE,"단축3";#N/A,#N/A,FALSE,"장축";#N/A,#N/A,FALSE,"4WD"}</definedName>
    <definedName name="팩키지3" hidden="1">{#N/A,#N/A,FALSE,"단축1";#N/A,#N/A,FALSE,"단축2";#N/A,#N/A,FALSE,"단축3";#N/A,#N/A,FALSE,"장축";#N/A,#N/A,FALSE,"4WD"}</definedName>
    <definedName name="팩키지5" localSheetId="7" hidden="1">{#N/A,#N/A,FALSE,"단축1";#N/A,#N/A,FALSE,"단축2";#N/A,#N/A,FALSE,"단축3";#N/A,#N/A,FALSE,"장축";#N/A,#N/A,FALSE,"4WD"}</definedName>
    <definedName name="팩키지5" localSheetId="16" hidden="1">{#N/A,#N/A,FALSE,"단축1";#N/A,#N/A,FALSE,"단축2";#N/A,#N/A,FALSE,"단축3";#N/A,#N/A,FALSE,"장축";#N/A,#N/A,FALSE,"4WD"}</definedName>
    <definedName name="팩키지5" localSheetId="6" hidden="1">{#N/A,#N/A,FALSE,"단축1";#N/A,#N/A,FALSE,"단축2";#N/A,#N/A,FALSE,"단축3";#N/A,#N/A,FALSE,"장축";#N/A,#N/A,FALSE,"4WD"}</definedName>
    <definedName name="팩키지5" localSheetId="17" hidden="1">{#N/A,#N/A,FALSE,"단축1";#N/A,#N/A,FALSE,"단축2";#N/A,#N/A,FALSE,"단축3";#N/A,#N/A,FALSE,"장축";#N/A,#N/A,FALSE,"4WD"}</definedName>
    <definedName name="팩키지5" localSheetId="13" hidden="1">{#N/A,#N/A,FALSE,"단축1";#N/A,#N/A,FALSE,"단축2";#N/A,#N/A,FALSE,"단축3";#N/A,#N/A,FALSE,"장축";#N/A,#N/A,FALSE,"4WD"}</definedName>
    <definedName name="팩키지5" localSheetId="14" hidden="1">{#N/A,#N/A,FALSE,"단축1";#N/A,#N/A,FALSE,"단축2";#N/A,#N/A,FALSE,"단축3";#N/A,#N/A,FALSE,"장축";#N/A,#N/A,FALSE,"4WD"}</definedName>
    <definedName name="팩키지5" localSheetId="15" hidden="1">{#N/A,#N/A,FALSE,"단축1";#N/A,#N/A,FALSE,"단축2";#N/A,#N/A,FALSE,"단축3";#N/A,#N/A,FALSE,"장축";#N/A,#N/A,FALSE,"4WD"}</definedName>
    <definedName name="팩키지5" hidden="1">{#N/A,#N/A,FALSE,"단축1";#N/A,#N/A,FALSE,"단축2";#N/A,#N/A,FALSE,"단축3";#N/A,#N/A,FALSE,"장축";#N/A,#N/A,FALSE,"4WD"}</definedName>
    <definedName name="편성">#REF!</definedName>
    <definedName name="평가대상">#REF!</definedName>
    <definedName name="평균지가">[4]계산정보!#REF!</definedName>
    <definedName name="포">#REF!</definedName>
    <definedName name="포상">#REF!</definedName>
    <definedName name="포상추천서">#REF!</definedName>
    <definedName name="폭">[18]INPUT!$D$18</definedName>
    <definedName name="표">#REF!</definedName>
    <definedName name="표1">#REF!</definedName>
    <definedName name="표11">#REF!</definedName>
    <definedName name="표어" localSheetId="7" hidden="1">{#N/A,#N/A,FALSE,"단축1";#N/A,#N/A,FALSE,"단축2";#N/A,#N/A,FALSE,"단축3";#N/A,#N/A,FALSE,"장축";#N/A,#N/A,FALSE,"4WD"}</definedName>
    <definedName name="표어" localSheetId="16" hidden="1">{#N/A,#N/A,FALSE,"단축1";#N/A,#N/A,FALSE,"단축2";#N/A,#N/A,FALSE,"단축3";#N/A,#N/A,FALSE,"장축";#N/A,#N/A,FALSE,"4WD"}</definedName>
    <definedName name="표어" localSheetId="6" hidden="1">{#N/A,#N/A,FALSE,"단축1";#N/A,#N/A,FALSE,"단축2";#N/A,#N/A,FALSE,"단축3";#N/A,#N/A,FALSE,"장축";#N/A,#N/A,FALSE,"4WD"}</definedName>
    <definedName name="표어" localSheetId="17" hidden="1">{#N/A,#N/A,FALSE,"단축1";#N/A,#N/A,FALSE,"단축2";#N/A,#N/A,FALSE,"단축3";#N/A,#N/A,FALSE,"장축";#N/A,#N/A,FALSE,"4WD"}</definedName>
    <definedName name="표어" localSheetId="13" hidden="1">{#N/A,#N/A,FALSE,"단축1";#N/A,#N/A,FALSE,"단축2";#N/A,#N/A,FALSE,"단축3";#N/A,#N/A,FALSE,"장축";#N/A,#N/A,FALSE,"4WD"}</definedName>
    <definedName name="표어" localSheetId="14" hidden="1">{#N/A,#N/A,FALSE,"단축1";#N/A,#N/A,FALSE,"단축2";#N/A,#N/A,FALSE,"단축3";#N/A,#N/A,FALSE,"장축";#N/A,#N/A,FALSE,"4WD"}</definedName>
    <definedName name="표어" localSheetId="15" hidden="1">{#N/A,#N/A,FALSE,"단축1";#N/A,#N/A,FALSE,"단축2";#N/A,#N/A,FALSE,"단축3";#N/A,#N/A,FALSE,"장축";#N/A,#N/A,FALSE,"4WD"}</definedName>
    <definedName name="표어" hidden="1">{#N/A,#N/A,FALSE,"단축1";#N/A,#N/A,FALSE,"단축2";#N/A,#N/A,FALSE,"단축3";#N/A,#N/A,FALSE,"장축";#N/A,#N/A,FALSE,"4WD"}</definedName>
    <definedName name="표준화실적99" localSheetId="7" hidden="1">{#N/A,#N/A,FALSE,"단축1";#N/A,#N/A,FALSE,"단축2";#N/A,#N/A,FALSE,"단축3";#N/A,#N/A,FALSE,"장축";#N/A,#N/A,FALSE,"4WD"}</definedName>
    <definedName name="표준화실적99" localSheetId="16" hidden="1">{#N/A,#N/A,FALSE,"단축1";#N/A,#N/A,FALSE,"단축2";#N/A,#N/A,FALSE,"단축3";#N/A,#N/A,FALSE,"장축";#N/A,#N/A,FALSE,"4WD"}</definedName>
    <definedName name="표준화실적99" localSheetId="6" hidden="1">{#N/A,#N/A,FALSE,"단축1";#N/A,#N/A,FALSE,"단축2";#N/A,#N/A,FALSE,"단축3";#N/A,#N/A,FALSE,"장축";#N/A,#N/A,FALSE,"4WD"}</definedName>
    <definedName name="표준화실적99" localSheetId="17" hidden="1">{#N/A,#N/A,FALSE,"단축1";#N/A,#N/A,FALSE,"단축2";#N/A,#N/A,FALSE,"단축3";#N/A,#N/A,FALSE,"장축";#N/A,#N/A,FALSE,"4WD"}</definedName>
    <definedName name="표준화실적99" localSheetId="13" hidden="1">{#N/A,#N/A,FALSE,"단축1";#N/A,#N/A,FALSE,"단축2";#N/A,#N/A,FALSE,"단축3";#N/A,#N/A,FALSE,"장축";#N/A,#N/A,FALSE,"4WD"}</definedName>
    <definedName name="표준화실적99" localSheetId="14" hidden="1">{#N/A,#N/A,FALSE,"단축1";#N/A,#N/A,FALSE,"단축2";#N/A,#N/A,FALSE,"단축3";#N/A,#N/A,FALSE,"장축";#N/A,#N/A,FALSE,"4WD"}</definedName>
    <definedName name="표준화실적99" localSheetId="15" hidden="1">{#N/A,#N/A,FALSE,"단축1";#N/A,#N/A,FALSE,"단축2";#N/A,#N/A,FALSE,"단축3";#N/A,#N/A,FALSE,"장축";#N/A,#N/A,FALSE,"4WD"}</definedName>
    <definedName name="표준화실적99" hidden="1">{#N/A,#N/A,FALSE,"단축1";#N/A,#N/A,FALSE,"단축2";#N/A,#N/A,FALSE,"단축3";#N/A,#N/A,FALSE,"장축";#N/A,#N/A,FALSE,"4WD"}</definedName>
    <definedName name="표지" localSheetId="6">#REF!</definedName>
    <definedName name="표지">#REF!</definedName>
    <definedName name="표지_PTN" localSheetId="7" hidden="1">{#N/A,#N/A,TRUE,"Y생산";#N/A,#N/A,TRUE,"Y판매";#N/A,#N/A,TRUE,"Y총물량";#N/A,#N/A,TRUE,"Y능력";#N/A,#N/A,TRUE,"YKD"}</definedName>
    <definedName name="표지_PTN" localSheetId="16" hidden="1">{#N/A,#N/A,TRUE,"Y생산";#N/A,#N/A,TRUE,"Y판매";#N/A,#N/A,TRUE,"Y총물량";#N/A,#N/A,TRUE,"Y능력";#N/A,#N/A,TRUE,"YKD"}</definedName>
    <definedName name="표지_PTN" localSheetId="17" hidden="1">{#N/A,#N/A,TRUE,"Y생산";#N/A,#N/A,TRUE,"Y판매";#N/A,#N/A,TRUE,"Y총물량";#N/A,#N/A,TRUE,"Y능력";#N/A,#N/A,TRUE,"YKD"}</definedName>
    <definedName name="표지_PTN" localSheetId="13" hidden="1">{#N/A,#N/A,TRUE,"Y생산";#N/A,#N/A,TRUE,"Y판매";#N/A,#N/A,TRUE,"Y총물량";#N/A,#N/A,TRUE,"Y능력";#N/A,#N/A,TRUE,"YKD"}</definedName>
    <definedName name="표지_PTN" localSheetId="14" hidden="1">{#N/A,#N/A,TRUE,"Y생산";#N/A,#N/A,TRUE,"Y판매";#N/A,#N/A,TRUE,"Y총물량";#N/A,#N/A,TRUE,"Y능력";#N/A,#N/A,TRUE,"YKD"}</definedName>
    <definedName name="표지_PTN" localSheetId="15" hidden="1">{#N/A,#N/A,TRUE,"Y생산";#N/A,#N/A,TRUE,"Y판매";#N/A,#N/A,TRUE,"Y총물량";#N/A,#N/A,TRUE,"Y능력";#N/A,#N/A,TRUE,"YKD"}</definedName>
    <definedName name="표지_PTN" hidden="1">{#N/A,#N/A,TRUE,"Y생산";#N/A,#N/A,TRUE,"Y판매";#N/A,#N/A,TRUE,"Y총물량";#N/A,#N/A,TRUE,"Y능력";#N/A,#N/A,TRUE,"YKD"}</definedName>
    <definedName name="표지1" localSheetId="7" hidden="1">{#N/A,#N/A,FALSE,"단축1";#N/A,#N/A,FALSE,"단축2";#N/A,#N/A,FALSE,"단축3";#N/A,#N/A,FALSE,"장축";#N/A,#N/A,FALSE,"4WD"}</definedName>
    <definedName name="표지1" localSheetId="16" hidden="1">{#N/A,#N/A,FALSE,"단축1";#N/A,#N/A,FALSE,"단축2";#N/A,#N/A,FALSE,"단축3";#N/A,#N/A,FALSE,"장축";#N/A,#N/A,FALSE,"4WD"}</definedName>
    <definedName name="표지1" localSheetId="6" hidden="1">{#N/A,#N/A,FALSE,"단축1";#N/A,#N/A,FALSE,"단축2";#N/A,#N/A,FALSE,"단축3";#N/A,#N/A,FALSE,"장축";#N/A,#N/A,FALSE,"4WD"}</definedName>
    <definedName name="표지1" localSheetId="17" hidden="1">{#N/A,#N/A,FALSE,"단축1";#N/A,#N/A,FALSE,"단축2";#N/A,#N/A,FALSE,"단축3";#N/A,#N/A,FALSE,"장축";#N/A,#N/A,FALSE,"4WD"}</definedName>
    <definedName name="표지1" localSheetId="13" hidden="1">{#N/A,#N/A,FALSE,"단축1";#N/A,#N/A,FALSE,"단축2";#N/A,#N/A,FALSE,"단축3";#N/A,#N/A,FALSE,"장축";#N/A,#N/A,FALSE,"4WD"}</definedName>
    <definedName name="표지1" localSheetId="14" hidden="1">{#N/A,#N/A,FALSE,"단축1";#N/A,#N/A,FALSE,"단축2";#N/A,#N/A,FALSE,"단축3";#N/A,#N/A,FALSE,"장축";#N/A,#N/A,FALSE,"4WD"}</definedName>
    <definedName name="표지1" localSheetId="15" hidden="1">{#N/A,#N/A,FALSE,"단축1";#N/A,#N/A,FALSE,"단축2";#N/A,#N/A,FALSE,"단축3";#N/A,#N/A,FALSE,"장축";#N/A,#N/A,FALSE,"4WD"}</definedName>
    <definedName name="표지1" hidden="1">{#N/A,#N/A,FALSE,"단축1";#N/A,#N/A,FALSE,"단축2";#N/A,#N/A,FALSE,"단축3";#N/A,#N/A,FALSE,"장축";#N/A,#N/A,FALSE,"4WD"}</definedName>
    <definedName name="표지2" localSheetId="13">[6]!표지2</definedName>
    <definedName name="표지2">[7]!표지2</definedName>
    <definedName name="푸" localSheetId="7" hidden="1">{#N/A,#N/A,FALSE,"단축1";#N/A,#N/A,FALSE,"단축2";#N/A,#N/A,FALSE,"단축3";#N/A,#N/A,FALSE,"장축";#N/A,#N/A,FALSE,"4WD"}</definedName>
    <definedName name="푸" localSheetId="16" hidden="1">{#N/A,#N/A,FALSE,"단축1";#N/A,#N/A,FALSE,"단축2";#N/A,#N/A,FALSE,"단축3";#N/A,#N/A,FALSE,"장축";#N/A,#N/A,FALSE,"4WD"}</definedName>
    <definedName name="푸" localSheetId="6" hidden="1">{#N/A,#N/A,FALSE,"단축1";#N/A,#N/A,FALSE,"단축2";#N/A,#N/A,FALSE,"단축3";#N/A,#N/A,FALSE,"장축";#N/A,#N/A,FALSE,"4WD"}</definedName>
    <definedName name="푸" localSheetId="17" hidden="1">{#N/A,#N/A,FALSE,"단축1";#N/A,#N/A,FALSE,"단축2";#N/A,#N/A,FALSE,"단축3";#N/A,#N/A,FALSE,"장축";#N/A,#N/A,FALSE,"4WD"}</definedName>
    <definedName name="푸" localSheetId="13" hidden="1">{#N/A,#N/A,FALSE,"단축1";#N/A,#N/A,FALSE,"단축2";#N/A,#N/A,FALSE,"단축3";#N/A,#N/A,FALSE,"장축";#N/A,#N/A,FALSE,"4WD"}</definedName>
    <definedName name="푸" localSheetId="14" hidden="1">{#N/A,#N/A,FALSE,"단축1";#N/A,#N/A,FALSE,"단축2";#N/A,#N/A,FALSE,"단축3";#N/A,#N/A,FALSE,"장축";#N/A,#N/A,FALSE,"4WD"}</definedName>
    <definedName name="푸" localSheetId="15" hidden="1">{#N/A,#N/A,FALSE,"단축1";#N/A,#N/A,FALSE,"단축2";#N/A,#N/A,FALSE,"단축3";#N/A,#N/A,FALSE,"장축";#N/A,#N/A,FALSE,"4WD"}</definedName>
    <definedName name="푸" hidden="1">{#N/A,#N/A,FALSE,"단축1";#N/A,#N/A,FALSE,"단축2";#N/A,#N/A,FALSE,"단축3";#N/A,#N/A,FALSE,"장축";#N/A,#N/A,FALSE,"4WD"}</definedName>
    <definedName name="푼">#REF!</definedName>
    <definedName name="품" localSheetId="6" hidden="1">{#N/A,#N/A,TRUE,"Y생산";#N/A,#N/A,TRUE,"Y판매";#N/A,#N/A,TRUE,"Y총물량";#N/A,#N/A,TRUE,"Y능력";#N/A,#N/A,TRUE,"YKD"}</definedName>
    <definedName name="품" localSheetId="13" hidden="1">{#N/A,#N/A,TRUE,"Y생산";#N/A,#N/A,TRUE,"Y판매";#N/A,#N/A,TRUE,"Y총물량";#N/A,#N/A,TRUE,"Y능력";#N/A,#N/A,TRUE,"YKD"}</definedName>
    <definedName name="품">#N/A</definedName>
    <definedName name="품번">#REF!</definedName>
    <definedName name="품의">#REF!</definedName>
    <definedName name="품의2">#REF!</definedName>
    <definedName name="품의22">#REF!</definedName>
    <definedName name="품의을">#REF!</definedName>
    <definedName name="품의편성2">BlankMacro1</definedName>
    <definedName name="품의편성3">BlankMacro1</definedName>
    <definedName name="품질_고">#REF!</definedName>
    <definedName name="품질_저">#REF!</definedName>
    <definedName name="품질_중">#REF!</definedName>
    <definedName name="품질AUDIT2" localSheetId="7" hidden="1">{#N/A,#N/A,FALSE,"단축1";#N/A,#N/A,FALSE,"단축2";#N/A,#N/A,FALSE,"단축3";#N/A,#N/A,FALSE,"장축";#N/A,#N/A,FALSE,"4WD"}</definedName>
    <definedName name="품질AUDIT2" localSheetId="16" hidden="1">{#N/A,#N/A,FALSE,"단축1";#N/A,#N/A,FALSE,"단축2";#N/A,#N/A,FALSE,"단축3";#N/A,#N/A,FALSE,"장축";#N/A,#N/A,FALSE,"4WD"}</definedName>
    <definedName name="품질AUDIT2" localSheetId="17" hidden="1">{#N/A,#N/A,FALSE,"단축1";#N/A,#N/A,FALSE,"단축2";#N/A,#N/A,FALSE,"단축3";#N/A,#N/A,FALSE,"장축";#N/A,#N/A,FALSE,"4WD"}</definedName>
    <definedName name="품질AUDIT2" localSheetId="13" hidden="1">{#N/A,#N/A,FALSE,"단축1";#N/A,#N/A,FALSE,"단축2";#N/A,#N/A,FALSE,"단축3";#N/A,#N/A,FALSE,"장축";#N/A,#N/A,FALSE,"4WD"}</definedName>
    <definedName name="품질AUDIT2" localSheetId="14" hidden="1">{#N/A,#N/A,FALSE,"단축1";#N/A,#N/A,FALSE,"단축2";#N/A,#N/A,FALSE,"단축3";#N/A,#N/A,FALSE,"장축";#N/A,#N/A,FALSE,"4WD"}</definedName>
    <definedName name="품질AUDIT2" localSheetId="15" hidden="1">{#N/A,#N/A,FALSE,"단축1";#N/A,#N/A,FALSE,"단축2";#N/A,#N/A,FALSE,"단축3";#N/A,#N/A,FALSE,"장축";#N/A,#N/A,FALSE,"4WD"}</definedName>
    <definedName name="품질AUDIT2" hidden="1">{#N/A,#N/A,FALSE,"단축1";#N/A,#N/A,FALSE,"단축2";#N/A,#N/A,FALSE,"단축3";#N/A,#N/A,FALSE,"장축";#N/A,#N/A,FALSE,"4WD"}</definedName>
    <definedName name="품질목표2000" localSheetId="7" hidden="1">{#N/A,#N/A,TRUE,"Y생산";#N/A,#N/A,TRUE,"Y판매";#N/A,#N/A,TRUE,"Y총물량";#N/A,#N/A,TRUE,"Y능력";#N/A,#N/A,TRUE,"YKD"}</definedName>
    <definedName name="품질목표2000" localSheetId="16" hidden="1">{#N/A,#N/A,TRUE,"Y생산";#N/A,#N/A,TRUE,"Y판매";#N/A,#N/A,TRUE,"Y총물량";#N/A,#N/A,TRUE,"Y능력";#N/A,#N/A,TRUE,"YKD"}</definedName>
    <definedName name="품질목표2000" localSheetId="6" hidden="1">{#N/A,#N/A,TRUE,"Y생산";#N/A,#N/A,TRUE,"Y판매";#N/A,#N/A,TRUE,"Y총물량";#N/A,#N/A,TRUE,"Y능력";#N/A,#N/A,TRUE,"YKD"}</definedName>
    <definedName name="품질목표2000" localSheetId="17" hidden="1">{#N/A,#N/A,TRUE,"Y생산";#N/A,#N/A,TRUE,"Y판매";#N/A,#N/A,TRUE,"Y총물량";#N/A,#N/A,TRUE,"Y능력";#N/A,#N/A,TRUE,"YKD"}</definedName>
    <definedName name="품질목표2000" localSheetId="13" hidden="1">{#N/A,#N/A,TRUE,"Y생산";#N/A,#N/A,TRUE,"Y판매";#N/A,#N/A,TRUE,"Y총물량";#N/A,#N/A,TRUE,"Y능력";#N/A,#N/A,TRUE,"YKD"}</definedName>
    <definedName name="품질목표2000" localSheetId="14" hidden="1">{#N/A,#N/A,TRUE,"Y생산";#N/A,#N/A,TRUE,"Y판매";#N/A,#N/A,TRUE,"Y총물량";#N/A,#N/A,TRUE,"Y능력";#N/A,#N/A,TRUE,"YKD"}</definedName>
    <definedName name="품질목표2000" localSheetId="15" hidden="1">{#N/A,#N/A,TRUE,"Y생산";#N/A,#N/A,TRUE,"Y판매";#N/A,#N/A,TRUE,"Y총물량";#N/A,#N/A,TRUE,"Y능력";#N/A,#N/A,TRUE,"YKD"}</definedName>
    <definedName name="품질목표2000" hidden="1">{#N/A,#N/A,TRUE,"Y생산";#N/A,#N/A,TRUE,"Y판매";#N/A,#N/A,TRUE,"Y총물량";#N/A,#N/A,TRUE,"Y능력";#N/A,#N/A,TRUE,"YKD"}</definedName>
    <definedName name="품질문제현황2" localSheetId="7" hidden="1">{#N/A,#N/A,FALSE,"단축1";#N/A,#N/A,FALSE,"단축2";#N/A,#N/A,FALSE,"단축3";#N/A,#N/A,FALSE,"장축";#N/A,#N/A,FALSE,"4WD"}</definedName>
    <definedName name="품질문제현황2" localSheetId="16" hidden="1">{#N/A,#N/A,FALSE,"단축1";#N/A,#N/A,FALSE,"단축2";#N/A,#N/A,FALSE,"단축3";#N/A,#N/A,FALSE,"장축";#N/A,#N/A,FALSE,"4WD"}</definedName>
    <definedName name="품질문제현황2" localSheetId="17" hidden="1">{#N/A,#N/A,FALSE,"단축1";#N/A,#N/A,FALSE,"단축2";#N/A,#N/A,FALSE,"단축3";#N/A,#N/A,FALSE,"장축";#N/A,#N/A,FALSE,"4WD"}</definedName>
    <definedName name="품질문제현황2" localSheetId="13" hidden="1">{#N/A,#N/A,FALSE,"단축1";#N/A,#N/A,FALSE,"단축2";#N/A,#N/A,FALSE,"단축3";#N/A,#N/A,FALSE,"장축";#N/A,#N/A,FALSE,"4WD"}</definedName>
    <definedName name="품질문제현황2" localSheetId="14" hidden="1">{#N/A,#N/A,FALSE,"단축1";#N/A,#N/A,FALSE,"단축2";#N/A,#N/A,FALSE,"단축3";#N/A,#N/A,FALSE,"장축";#N/A,#N/A,FALSE,"4WD"}</definedName>
    <definedName name="품질문제현황2" localSheetId="15" hidden="1">{#N/A,#N/A,FALSE,"단축1";#N/A,#N/A,FALSE,"단축2";#N/A,#N/A,FALSE,"단축3";#N/A,#N/A,FALSE,"장축";#N/A,#N/A,FALSE,"4WD"}</definedName>
    <definedName name="품질문제현황2" hidden="1">{#N/A,#N/A,FALSE,"단축1";#N/A,#N/A,FALSE,"단축2";#N/A,#N/A,FALSE,"단축3";#N/A,#N/A,FALSE,"장축";#N/A,#N/A,FALSE,"4WD"}</definedName>
    <definedName name="품질생산합격" localSheetId="7" hidden="1">{#N/A,#N/A,TRUE,"Y생산";#N/A,#N/A,TRUE,"Y판매";#N/A,#N/A,TRUE,"Y총물량";#N/A,#N/A,TRUE,"Y능력";#N/A,#N/A,TRUE,"YKD"}</definedName>
    <definedName name="품질생산합격" localSheetId="16" hidden="1">{#N/A,#N/A,TRUE,"Y생산";#N/A,#N/A,TRUE,"Y판매";#N/A,#N/A,TRUE,"Y총물량";#N/A,#N/A,TRUE,"Y능력";#N/A,#N/A,TRUE,"YKD"}</definedName>
    <definedName name="품질생산합격" localSheetId="6" hidden="1">{#N/A,#N/A,TRUE,"Y생산";#N/A,#N/A,TRUE,"Y판매";#N/A,#N/A,TRUE,"Y총물량";#N/A,#N/A,TRUE,"Y능력";#N/A,#N/A,TRUE,"YKD"}</definedName>
    <definedName name="품질생산합격" localSheetId="17" hidden="1">{#N/A,#N/A,TRUE,"Y생산";#N/A,#N/A,TRUE,"Y판매";#N/A,#N/A,TRUE,"Y총물량";#N/A,#N/A,TRUE,"Y능력";#N/A,#N/A,TRUE,"YKD"}</definedName>
    <definedName name="품질생산합격" localSheetId="13" hidden="1">{#N/A,#N/A,TRUE,"Y생산";#N/A,#N/A,TRUE,"Y판매";#N/A,#N/A,TRUE,"Y총물량";#N/A,#N/A,TRUE,"Y능력";#N/A,#N/A,TRUE,"YKD"}</definedName>
    <definedName name="품질생산합격" localSheetId="14" hidden="1">{#N/A,#N/A,TRUE,"Y생산";#N/A,#N/A,TRUE,"Y판매";#N/A,#N/A,TRUE,"Y총물량";#N/A,#N/A,TRUE,"Y능력";#N/A,#N/A,TRUE,"YKD"}</definedName>
    <definedName name="품질생산합격" localSheetId="15" hidden="1">{#N/A,#N/A,TRUE,"Y생산";#N/A,#N/A,TRUE,"Y판매";#N/A,#N/A,TRUE,"Y총물량";#N/A,#N/A,TRUE,"Y능력";#N/A,#N/A,TRUE,"YKD"}</definedName>
    <definedName name="품질생산합격" hidden="1">{#N/A,#N/A,TRUE,"Y생산";#N/A,#N/A,TRUE,"Y판매";#N/A,#N/A,TRUE,"Y총물량";#N/A,#N/A,TRUE,"Y능력";#N/A,#N/A,TRUE,"YKD"}</definedName>
    <definedName name="품질확보계획2" localSheetId="7" hidden="1">{#N/A,#N/A,FALSE,"단축1";#N/A,#N/A,FALSE,"단축2";#N/A,#N/A,FALSE,"단축3";#N/A,#N/A,FALSE,"장축";#N/A,#N/A,FALSE,"4WD"}</definedName>
    <definedName name="품질확보계획2" localSheetId="16" hidden="1">{#N/A,#N/A,FALSE,"단축1";#N/A,#N/A,FALSE,"단축2";#N/A,#N/A,FALSE,"단축3";#N/A,#N/A,FALSE,"장축";#N/A,#N/A,FALSE,"4WD"}</definedName>
    <definedName name="품질확보계획2" localSheetId="17" hidden="1">{#N/A,#N/A,FALSE,"단축1";#N/A,#N/A,FALSE,"단축2";#N/A,#N/A,FALSE,"단축3";#N/A,#N/A,FALSE,"장축";#N/A,#N/A,FALSE,"4WD"}</definedName>
    <definedName name="품질확보계획2" localSheetId="13" hidden="1">{#N/A,#N/A,FALSE,"단축1";#N/A,#N/A,FALSE,"단축2";#N/A,#N/A,FALSE,"단축3";#N/A,#N/A,FALSE,"장축";#N/A,#N/A,FALSE,"4WD"}</definedName>
    <definedName name="품질확보계획2" localSheetId="14" hidden="1">{#N/A,#N/A,FALSE,"단축1";#N/A,#N/A,FALSE,"단축2";#N/A,#N/A,FALSE,"단축3";#N/A,#N/A,FALSE,"장축";#N/A,#N/A,FALSE,"4WD"}</definedName>
    <definedName name="품질확보계획2" localSheetId="15" hidden="1">{#N/A,#N/A,FALSE,"단축1";#N/A,#N/A,FALSE,"단축2";#N/A,#N/A,FALSE,"단축3";#N/A,#N/A,FALSE,"장축";#N/A,#N/A,FALSE,"4WD"}</definedName>
    <definedName name="품질확보계획2" hidden="1">{#N/A,#N/A,FALSE,"단축1";#N/A,#N/A,FALSE,"단축2";#N/A,#N/A,FALSE,"단축3";#N/A,#N/A,FALSE,"장축";#N/A,#N/A,FALSE,"4WD"}</definedName>
    <definedName name="품확" localSheetId="7" hidden="1">{#N/A,#N/A,FALSE,"단축1";#N/A,#N/A,FALSE,"단축2";#N/A,#N/A,FALSE,"단축3";#N/A,#N/A,FALSE,"장축";#N/A,#N/A,FALSE,"4WD"}</definedName>
    <definedName name="품확" localSheetId="16" hidden="1">{#N/A,#N/A,FALSE,"단축1";#N/A,#N/A,FALSE,"단축2";#N/A,#N/A,FALSE,"단축3";#N/A,#N/A,FALSE,"장축";#N/A,#N/A,FALSE,"4WD"}</definedName>
    <definedName name="품확" localSheetId="6" hidden="1">{#N/A,#N/A,FALSE,"단축1";#N/A,#N/A,FALSE,"단축2";#N/A,#N/A,FALSE,"단축3";#N/A,#N/A,FALSE,"장축";#N/A,#N/A,FALSE,"4WD"}</definedName>
    <definedName name="품확" localSheetId="17" hidden="1">{#N/A,#N/A,FALSE,"단축1";#N/A,#N/A,FALSE,"단축2";#N/A,#N/A,FALSE,"단축3";#N/A,#N/A,FALSE,"장축";#N/A,#N/A,FALSE,"4WD"}</definedName>
    <definedName name="품확" localSheetId="13" hidden="1">{#N/A,#N/A,FALSE,"단축1";#N/A,#N/A,FALSE,"단축2";#N/A,#N/A,FALSE,"단축3";#N/A,#N/A,FALSE,"장축";#N/A,#N/A,FALSE,"4WD"}</definedName>
    <definedName name="품확" localSheetId="14" hidden="1">{#N/A,#N/A,FALSE,"단축1";#N/A,#N/A,FALSE,"단축2";#N/A,#N/A,FALSE,"단축3";#N/A,#N/A,FALSE,"장축";#N/A,#N/A,FALSE,"4WD"}</definedName>
    <definedName name="품확" localSheetId="15" hidden="1">{#N/A,#N/A,FALSE,"단축1";#N/A,#N/A,FALSE,"단축2";#N/A,#N/A,FALSE,"단축3";#N/A,#N/A,FALSE,"장축";#N/A,#N/A,FALSE,"4WD"}</definedName>
    <definedName name="품확" hidden="1">{#N/A,#N/A,FALSE,"단축1";#N/A,#N/A,FALSE,"단축2";#N/A,#N/A,FALSE,"단축3";#N/A,#N/A,FALSE,"장축";#N/A,#N/A,FALSE,"4WD"}</definedName>
    <definedName name="품확1" hidden="1">{#N/A,#N/A,FALSE,"단축1";#N/A,#N/A,FALSE,"단축2";#N/A,#N/A,FALSE,"단축3";#N/A,#N/A,FALSE,"장축";#N/A,#N/A,FALSE,"4WD"}</definedName>
    <definedName name="품확차조립계획일정" localSheetId="7" hidden="1">{#N/A,#N/A,FALSE,"단축1";#N/A,#N/A,FALSE,"단축2";#N/A,#N/A,FALSE,"단축3";#N/A,#N/A,FALSE,"장축";#N/A,#N/A,FALSE,"4WD"}</definedName>
    <definedName name="품확차조립계획일정" localSheetId="16" hidden="1">{#N/A,#N/A,FALSE,"단축1";#N/A,#N/A,FALSE,"단축2";#N/A,#N/A,FALSE,"단축3";#N/A,#N/A,FALSE,"장축";#N/A,#N/A,FALSE,"4WD"}</definedName>
    <definedName name="품확차조립계획일정" localSheetId="17" hidden="1">{#N/A,#N/A,FALSE,"단축1";#N/A,#N/A,FALSE,"단축2";#N/A,#N/A,FALSE,"단축3";#N/A,#N/A,FALSE,"장축";#N/A,#N/A,FALSE,"4WD"}</definedName>
    <definedName name="품확차조립계획일정" localSheetId="13" hidden="1">{#N/A,#N/A,FALSE,"단축1";#N/A,#N/A,FALSE,"단축2";#N/A,#N/A,FALSE,"단축3";#N/A,#N/A,FALSE,"장축";#N/A,#N/A,FALSE,"4WD"}</definedName>
    <definedName name="품확차조립계획일정" localSheetId="14" hidden="1">{#N/A,#N/A,FALSE,"단축1";#N/A,#N/A,FALSE,"단축2";#N/A,#N/A,FALSE,"단축3";#N/A,#N/A,FALSE,"장축";#N/A,#N/A,FALSE,"4WD"}</definedName>
    <definedName name="품확차조립계획일정" localSheetId="15" hidden="1">{#N/A,#N/A,FALSE,"단축1";#N/A,#N/A,FALSE,"단축2";#N/A,#N/A,FALSE,"단축3";#N/A,#N/A,FALSE,"장축";#N/A,#N/A,FALSE,"4WD"}</definedName>
    <definedName name="품확차조립계획일정" hidden="1">{#N/A,#N/A,FALSE,"단축1";#N/A,#N/A,FALSE,"단축2";#N/A,#N/A,FALSE,"단축3";#N/A,#N/A,FALSE,"장축";#N/A,#N/A,FALSE,"4WD"}</definedName>
    <definedName name="풍성전기">#REF!</definedName>
    <definedName name="퓨">#REF!</definedName>
    <definedName name="퓨ㅜ" localSheetId="13">[6]!퓨ㅜ</definedName>
    <definedName name="퓨ㅜ">[7]!퓨ㅜ</definedName>
    <definedName name="퓰호" localSheetId="7" hidden="1">{#N/A,#N/A,FALSE,"단축1";#N/A,#N/A,FALSE,"단축2";#N/A,#N/A,FALSE,"단축3";#N/A,#N/A,FALSE,"장축";#N/A,#N/A,FALSE,"4WD"}</definedName>
    <definedName name="퓰호" localSheetId="16" hidden="1">{#N/A,#N/A,FALSE,"단축1";#N/A,#N/A,FALSE,"단축2";#N/A,#N/A,FALSE,"단축3";#N/A,#N/A,FALSE,"장축";#N/A,#N/A,FALSE,"4WD"}</definedName>
    <definedName name="퓰호" localSheetId="17" hidden="1">{#N/A,#N/A,FALSE,"단축1";#N/A,#N/A,FALSE,"단축2";#N/A,#N/A,FALSE,"단축3";#N/A,#N/A,FALSE,"장축";#N/A,#N/A,FALSE,"4WD"}</definedName>
    <definedName name="퓰호" localSheetId="13" hidden="1">{#N/A,#N/A,FALSE,"단축1";#N/A,#N/A,FALSE,"단축2";#N/A,#N/A,FALSE,"단축3";#N/A,#N/A,FALSE,"장축";#N/A,#N/A,FALSE,"4WD"}</definedName>
    <definedName name="퓰호" localSheetId="14" hidden="1">{#N/A,#N/A,FALSE,"단축1";#N/A,#N/A,FALSE,"단축2";#N/A,#N/A,FALSE,"단축3";#N/A,#N/A,FALSE,"장축";#N/A,#N/A,FALSE,"4WD"}</definedName>
    <definedName name="퓰호" localSheetId="15" hidden="1">{#N/A,#N/A,FALSE,"단축1";#N/A,#N/A,FALSE,"단축2";#N/A,#N/A,FALSE,"단축3";#N/A,#N/A,FALSE,"장축";#N/A,#N/A,FALSE,"4WD"}</definedName>
    <definedName name="퓰호" hidden="1">{#N/A,#N/A,FALSE,"단축1";#N/A,#N/A,FALSE,"단축2";#N/A,#N/A,FALSE,"단축3";#N/A,#N/A,FALSE,"장축";#N/A,#N/A,FALSE,"4WD"}</definedName>
    <definedName name="프" localSheetId="7" hidden="1">{#N/A,#N/A,FALSE,"단축1";#N/A,#N/A,FALSE,"단축2";#N/A,#N/A,FALSE,"단축3";#N/A,#N/A,FALSE,"장축";#N/A,#N/A,FALSE,"4WD"}</definedName>
    <definedName name="프" localSheetId="16" hidden="1">{#N/A,#N/A,FALSE,"단축1";#N/A,#N/A,FALSE,"단축2";#N/A,#N/A,FALSE,"단축3";#N/A,#N/A,FALSE,"장축";#N/A,#N/A,FALSE,"4WD"}</definedName>
    <definedName name="프" localSheetId="6">#REF!</definedName>
    <definedName name="프" localSheetId="17" hidden="1">{#N/A,#N/A,FALSE,"단축1";#N/A,#N/A,FALSE,"단축2";#N/A,#N/A,FALSE,"단축3";#N/A,#N/A,FALSE,"장축";#N/A,#N/A,FALSE,"4WD"}</definedName>
    <definedName name="프" localSheetId="13">#REF!</definedName>
    <definedName name="프" localSheetId="14" hidden="1">{#N/A,#N/A,FALSE,"단축1";#N/A,#N/A,FALSE,"단축2";#N/A,#N/A,FALSE,"단축3";#N/A,#N/A,FALSE,"장축";#N/A,#N/A,FALSE,"4WD"}</definedName>
    <definedName name="프" localSheetId="15" hidden="1">{#N/A,#N/A,FALSE,"단축1";#N/A,#N/A,FALSE,"단축2";#N/A,#N/A,FALSE,"단축3";#N/A,#N/A,FALSE,"장축";#N/A,#N/A,FALSE,"4WD"}</definedName>
    <definedName name="프" hidden="1">{#N/A,#N/A,FALSE,"단축1";#N/A,#N/A,FALSE,"단축2";#N/A,#N/A,FALSE,"단축3";#N/A,#N/A,FALSE,"장축";#N/A,#N/A,FALSE,"4WD"}</definedName>
    <definedName name="프레스" localSheetId="7" hidden="1">{#N/A,#N/A,FALSE,"단축1";#N/A,#N/A,FALSE,"단축2";#N/A,#N/A,FALSE,"단축3";#N/A,#N/A,FALSE,"장축";#N/A,#N/A,FALSE,"4WD"}</definedName>
    <definedName name="프레스" localSheetId="16" hidden="1">{#N/A,#N/A,FALSE,"단축1";#N/A,#N/A,FALSE,"단축2";#N/A,#N/A,FALSE,"단축3";#N/A,#N/A,FALSE,"장축";#N/A,#N/A,FALSE,"4WD"}</definedName>
    <definedName name="프레스" localSheetId="6" hidden="1">{#N/A,#N/A,FALSE,"단축1";#N/A,#N/A,FALSE,"단축2";#N/A,#N/A,FALSE,"단축3";#N/A,#N/A,FALSE,"장축";#N/A,#N/A,FALSE,"4WD"}</definedName>
    <definedName name="프레스" localSheetId="17" hidden="1">{#N/A,#N/A,FALSE,"단축1";#N/A,#N/A,FALSE,"단축2";#N/A,#N/A,FALSE,"단축3";#N/A,#N/A,FALSE,"장축";#N/A,#N/A,FALSE,"4WD"}</definedName>
    <definedName name="프레스" localSheetId="13" hidden="1">{#N/A,#N/A,FALSE,"단축1";#N/A,#N/A,FALSE,"단축2";#N/A,#N/A,FALSE,"단축3";#N/A,#N/A,FALSE,"장축";#N/A,#N/A,FALSE,"4WD"}</definedName>
    <definedName name="프레스" localSheetId="14" hidden="1">{#N/A,#N/A,FALSE,"단축1";#N/A,#N/A,FALSE,"단축2";#N/A,#N/A,FALSE,"단축3";#N/A,#N/A,FALSE,"장축";#N/A,#N/A,FALSE,"4WD"}</definedName>
    <definedName name="프레스" localSheetId="15" hidden="1">{#N/A,#N/A,FALSE,"단축1";#N/A,#N/A,FALSE,"단축2";#N/A,#N/A,FALSE,"단축3";#N/A,#N/A,FALSE,"장축";#N/A,#N/A,FALSE,"4WD"}</definedName>
    <definedName name="프레스" hidden="1">{#N/A,#N/A,FALSE,"단축1";#N/A,#N/A,FALSE,"단축2";#N/A,#N/A,FALSE,"단축3";#N/A,#N/A,FALSE,"장축";#N/A,#N/A,FALSE,"4WD"}</definedName>
    <definedName name="프레스견적비교" localSheetId="7" hidden="1">{#N/A,#N/A,FALSE,"단축1";#N/A,#N/A,FALSE,"단축2";#N/A,#N/A,FALSE,"단축3";#N/A,#N/A,FALSE,"장축";#N/A,#N/A,FALSE,"4WD"}</definedName>
    <definedName name="프레스견적비교" localSheetId="16" hidden="1">{#N/A,#N/A,FALSE,"단축1";#N/A,#N/A,FALSE,"단축2";#N/A,#N/A,FALSE,"단축3";#N/A,#N/A,FALSE,"장축";#N/A,#N/A,FALSE,"4WD"}</definedName>
    <definedName name="프레스견적비교" localSheetId="17" hidden="1">{#N/A,#N/A,FALSE,"단축1";#N/A,#N/A,FALSE,"단축2";#N/A,#N/A,FALSE,"단축3";#N/A,#N/A,FALSE,"장축";#N/A,#N/A,FALSE,"4WD"}</definedName>
    <definedName name="프레스견적비교" localSheetId="13" hidden="1">{#N/A,#N/A,FALSE,"단축1";#N/A,#N/A,FALSE,"단축2";#N/A,#N/A,FALSE,"단축3";#N/A,#N/A,FALSE,"장축";#N/A,#N/A,FALSE,"4WD"}</definedName>
    <definedName name="프레스견적비교" localSheetId="14" hidden="1">{#N/A,#N/A,FALSE,"단축1";#N/A,#N/A,FALSE,"단축2";#N/A,#N/A,FALSE,"단축3";#N/A,#N/A,FALSE,"장축";#N/A,#N/A,FALSE,"4WD"}</definedName>
    <definedName name="프레스견적비교" localSheetId="15" hidden="1">{#N/A,#N/A,FALSE,"단축1";#N/A,#N/A,FALSE,"단축2";#N/A,#N/A,FALSE,"단축3";#N/A,#N/A,FALSE,"장축";#N/A,#N/A,FALSE,"4WD"}</definedName>
    <definedName name="프레스견적비교" hidden="1">{#N/A,#N/A,FALSE,"단축1";#N/A,#N/A,FALSE,"단축2";#N/A,#N/A,FALSE,"단축3";#N/A,#N/A,FALSE,"장축";#N/A,#N/A,FALSE,"4WD"}</definedName>
    <definedName name="프레스대당단가">#REF!</definedName>
    <definedName name="프레지오" localSheetId="7" hidden="1">{#N/A,#N/A,FALSE,"단축1";#N/A,#N/A,FALSE,"단축2";#N/A,#N/A,FALSE,"단축3";#N/A,#N/A,FALSE,"장축";#N/A,#N/A,FALSE,"4WD"}</definedName>
    <definedName name="프레지오" localSheetId="16" hidden="1">{#N/A,#N/A,FALSE,"단축1";#N/A,#N/A,FALSE,"단축2";#N/A,#N/A,FALSE,"단축3";#N/A,#N/A,FALSE,"장축";#N/A,#N/A,FALSE,"4WD"}</definedName>
    <definedName name="프레지오" localSheetId="6" hidden="1">{#N/A,#N/A,FALSE,"단축1";#N/A,#N/A,FALSE,"단축2";#N/A,#N/A,FALSE,"단축3";#N/A,#N/A,FALSE,"장축";#N/A,#N/A,FALSE,"4WD"}</definedName>
    <definedName name="프레지오" localSheetId="17" hidden="1">{#N/A,#N/A,FALSE,"단축1";#N/A,#N/A,FALSE,"단축2";#N/A,#N/A,FALSE,"단축3";#N/A,#N/A,FALSE,"장축";#N/A,#N/A,FALSE,"4WD"}</definedName>
    <definedName name="프레지오" localSheetId="13" hidden="1">{#N/A,#N/A,FALSE,"단축1";#N/A,#N/A,FALSE,"단축2";#N/A,#N/A,FALSE,"단축3";#N/A,#N/A,FALSE,"장축";#N/A,#N/A,FALSE,"4WD"}</definedName>
    <definedName name="프레지오" localSheetId="14" hidden="1">{#N/A,#N/A,FALSE,"단축1";#N/A,#N/A,FALSE,"단축2";#N/A,#N/A,FALSE,"단축3";#N/A,#N/A,FALSE,"장축";#N/A,#N/A,FALSE,"4WD"}</definedName>
    <definedName name="프레지오" localSheetId="15" hidden="1">{#N/A,#N/A,FALSE,"단축1";#N/A,#N/A,FALSE,"단축2";#N/A,#N/A,FALSE,"단축3";#N/A,#N/A,FALSE,"장축";#N/A,#N/A,FALSE,"4WD"}</definedName>
    <definedName name="프레지오" hidden="1">{#N/A,#N/A,FALSE,"단축1";#N/A,#N/A,FALSE,"단축2";#N/A,#N/A,FALSE,"단축3";#N/A,#N/A,FALSE,"장축";#N/A,#N/A,FALSE,"4WD"}</definedName>
    <definedName name="프렌지" localSheetId="7" hidden="1">{#N/A,#N/A,FALSE,"단축1";#N/A,#N/A,FALSE,"단축2";#N/A,#N/A,FALSE,"단축3";#N/A,#N/A,FALSE,"장축";#N/A,#N/A,FALSE,"4WD"}</definedName>
    <definedName name="프렌지" localSheetId="16" hidden="1">{#N/A,#N/A,FALSE,"단축1";#N/A,#N/A,FALSE,"단축2";#N/A,#N/A,FALSE,"단축3";#N/A,#N/A,FALSE,"장축";#N/A,#N/A,FALSE,"4WD"}</definedName>
    <definedName name="프렌지" localSheetId="6" hidden="1">{#N/A,#N/A,FALSE,"단축1";#N/A,#N/A,FALSE,"단축2";#N/A,#N/A,FALSE,"단축3";#N/A,#N/A,FALSE,"장축";#N/A,#N/A,FALSE,"4WD"}</definedName>
    <definedName name="프렌지" localSheetId="17" hidden="1">{#N/A,#N/A,FALSE,"단축1";#N/A,#N/A,FALSE,"단축2";#N/A,#N/A,FALSE,"단축3";#N/A,#N/A,FALSE,"장축";#N/A,#N/A,FALSE,"4WD"}</definedName>
    <definedName name="프렌지" localSheetId="13" hidden="1">{#N/A,#N/A,FALSE,"단축1";#N/A,#N/A,FALSE,"단축2";#N/A,#N/A,FALSE,"단축3";#N/A,#N/A,FALSE,"장축";#N/A,#N/A,FALSE,"4WD"}</definedName>
    <definedName name="프렌지" localSheetId="14" hidden="1">{#N/A,#N/A,FALSE,"단축1";#N/A,#N/A,FALSE,"단축2";#N/A,#N/A,FALSE,"단축3";#N/A,#N/A,FALSE,"장축";#N/A,#N/A,FALSE,"4WD"}</definedName>
    <definedName name="프렌지" localSheetId="15" hidden="1">{#N/A,#N/A,FALSE,"단축1";#N/A,#N/A,FALSE,"단축2";#N/A,#N/A,FALSE,"단축3";#N/A,#N/A,FALSE,"장축";#N/A,#N/A,FALSE,"4WD"}</definedName>
    <definedName name="프렌지" hidden="1">{#N/A,#N/A,FALSE,"단축1";#N/A,#N/A,FALSE,"단축2";#N/A,#N/A,FALSE,"단축3";#N/A,#N/A,FALSE,"장축";#N/A,#N/A,FALSE,"4WD"}</definedName>
    <definedName name="프로젝트" hidden="1">#REF!</definedName>
    <definedName name="프로토" localSheetId="7" hidden="1">{#N/A,#N/A,FALSE,"단축1";#N/A,#N/A,FALSE,"단축2";#N/A,#N/A,FALSE,"단축3";#N/A,#N/A,FALSE,"장축";#N/A,#N/A,FALSE,"4WD"}</definedName>
    <definedName name="프로토" localSheetId="16" hidden="1">{#N/A,#N/A,FALSE,"단축1";#N/A,#N/A,FALSE,"단축2";#N/A,#N/A,FALSE,"단축3";#N/A,#N/A,FALSE,"장축";#N/A,#N/A,FALSE,"4WD"}</definedName>
    <definedName name="프로토" localSheetId="17" hidden="1">{#N/A,#N/A,FALSE,"단축1";#N/A,#N/A,FALSE,"단축2";#N/A,#N/A,FALSE,"단축3";#N/A,#N/A,FALSE,"장축";#N/A,#N/A,FALSE,"4WD"}</definedName>
    <definedName name="프로토" localSheetId="13" hidden="1">{#N/A,#N/A,FALSE,"단축1";#N/A,#N/A,FALSE,"단축2";#N/A,#N/A,FALSE,"단축3";#N/A,#N/A,FALSE,"장축";#N/A,#N/A,FALSE,"4WD"}</definedName>
    <definedName name="프로토" localSheetId="14" hidden="1">{#N/A,#N/A,FALSE,"단축1";#N/A,#N/A,FALSE,"단축2";#N/A,#N/A,FALSE,"단축3";#N/A,#N/A,FALSE,"장축";#N/A,#N/A,FALSE,"4WD"}</definedName>
    <definedName name="프로토" localSheetId="15" hidden="1">{#N/A,#N/A,FALSE,"단축1";#N/A,#N/A,FALSE,"단축2";#N/A,#N/A,FALSE,"단축3";#N/A,#N/A,FALSE,"장축";#N/A,#N/A,FALSE,"4WD"}</definedName>
    <definedName name="프로토" hidden="1">{#N/A,#N/A,FALSE,"단축1";#N/A,#N/A,FALSE,"단축2";#N/A,#N/A,FALSE,"단축3";#N/A,#N/A,FALSE,"장축";#N/A,#N/A,FALSE,"4WD"}</definedName>
    <definedName name="프프퓨" localSheetId="7" hidden="1">{#N/A,#N/A,FALSE,"단축1";#N/A,#N/A,FALSE,"단축2";#N/A,#N/A,FALSE,"단축3";#N/A,#N/A,FALSE,"장축";#N/A,#N/A,FALSE,"4WD"}</definedName>
    <definedName name="프프퓨" localSheetId="16" hidden="1">{#N/A,#N/A,FALSE,"단축1";#N/A,#N/A,FALSE,"단축2";#N/A,#N/A,FALSE,"단축3";#N/A,#N/A,FALSE,"장축";#N/A,#N/A,FALSE,"4WD"}</definedName>
    <definedName name="프프퓨" localSheetId="17" hidden="1">{#N/A,#N/A,FALSE,"단축1";#N/A,#N/A,FALSE,"단축2";#N/A,#N/A,FALSE,"단축3";#N/A,#N/A,FALSE,"장축";#N/A,#N/A,FALSE,"4WD"}</definedName>
    <definedName name="프프퓨" localSheetId="13" hidden="1">{#N/A,#N/A,FALSE,"단축1";#N/A,#N/A,FALSE,"단축2";#N/A,#N/A,FALSE,"단축3";#N/A,#N/A,FALSE,"장축";#N/A,#N/A,FALSE,"4WD"}</definedName>
    <definedName name="프프퓨" localSheetId="14" hidden="1">{#N/A,#N/A,FALSE,"단축1";#N/A,#N/A,FALSE,"단축2";#N/A,#N/A,FALSE,"단축3";#N/A,#N/A,FALSE,"장축";#N/A,#N/A,FALSE,"4WD"}</definedName>
    <definedName name="프프퓨" localSheetId="15" hidden="1">{#N/A,#N/A,FALSE,"단축1";#N/A,#N/A,FALSE,"단축2";#N/A,#N/A,FALSE,"단축3";#N/A,#N/A,FALSE,"장축";#N/A,#N/A,FALSE,"4WD"}</definedName>
    <definedName name="프프퓨" hidden="1">{#N/A,#N/A,FALSE,"단축1";#N/A,#N/A,FALSE,"단축2";#N/A,#N/A,FALSE,"단축3";#N/A,#N/A,FALSE,"장축";#N/A,#N/A,FALSE,"4WD"}</definedName>
    <definedName name="프환율" localSheetId="6">#REF!</definedName>
    <definedName name="프환율">#REF!</definedName>
    <definedName name="플라스틱금형일정">#REF!</definedName>
    <definedName name="피투" localSheetId="7" hidden="1">{#N/A,#N/A,FALSE,"단축1";#N/A,#N/A,FALSE,"단축2";#N/A,#N/A,FALSE,"단축3";#N/A,#N/A,FALSE,"장축";#N/A,#N/A,FALSE,"4WD"}</definedName>
    <definedName name="피투" localSheetId="16" hidden="1">{#N/A,#N/A,FALSE,"단축1";#N/A,#N/A,FALSE,"단축2";#N/A,#N/A,FALSE,"단축3";#N/A,#N/A,FALSE,"장축";#N/A,#N/A,FALSE,"4WD"}</definedName>
    <definedName name="피투" localSheetId="17" hidden="1">{#N/A,#N/A,FALSE,"단축1";#N/A,#N/A,FALSE,"단축2";#N/A,#N/A,FALSE,"단축3";#N/A,#N/A,FALSE,"장축";#N/A,#N/A,FALSE,"4WD"}</definedName>
    <definedName name="피투" localSheetId="13" hidden="1">{#N/A,#N/A,FALSE,"단축1";#N/A,#N/A,FALSE,"단축2";#N/A,#N/A,FALSE,"단축3";#N/A,#N/A,FALSE,"장축";#N/A,#N/A,FALSE,"4WD"}</definedName>
    <definedName name="피투" localSheetId="14" hidden="1">{#N/A,#N/A,FALSE,"단축1";#N/A,#N/A,FALSE,"단축2";#N/A,#N/A,FALSE,"단축3";#N/A,#N/A,FALSE,"장축";#N/A,#N/A,FALSE,"4WD"}</definedName>
    <definedName name="피투" localSheetId="15" hidden="1">{#N/A,#N/A,FALSE,"단축1";#N/A,#N/A,FALSE,"단축2";#N/A,#N/A,FALSE,"단축3";#N/A,#N/A,FALSE,"장축";#N/A,#N/A,FALSE,"4WD"}</definedName>
    <definedName name="피투" hidden="1">{#N/A,#N/A,FALSE,"단축1";#N/A,#N/A,FALSE,"단축2";#N/A,#N/A,FALSE,"단축3";#N/A,#N/A,FALSE,"장축";#N/A,#N/A,FALSE,"4WD"}</definedName>
    <definedName name="ㅎ" localSheetId="7" hidden="1">{#N/A,#N/A,FALSE,"단축1";#N/A,#N/A,FALSE,"단축2";#N/A,#N/A,FALSE,"단축3";#N/A,#N/A,FALSE,"장축";#N/A,#N/A,FALSE,"4WD"}</definedName>
    <definedName name="ㅎ" localSheetId="16" hidden="1">{#N/A,#N/A,FALSE,"단축1";#N/A,#N/A,FALSE,"단축2";#N/A,#N/A,FALSE,"단축3";#N/A,#N/A,FALSE,"장축";#N/A,#N/A,FALSE,"4WD"}</definedName>
    <definedName name="ㅎ" localSheetId="6" hidden="1">{#N/A,#N/A,FALSE,"단축1";#N/A,#N/A,FALSE,"단축2";#N/A,#N/A,FALSE,"단축3";#N/A,#N/A,FALSE,"장축";#N/A,#N/A,FALSE,"4WD"}</definedName>
    <definedName name="ㅎ" localSheetId="17" hidden="1">{#N/A,#N/A,FALSE,"단축1";#N/A,#N/A,FALSE,"단축2";#N/A,#N/A,FALSE,"단축3";#N/A,#N/A,FALSE,"장축";#N/A,#N/A,FALSE,"4WD"}</definedName>
    <definedName name="ㅎ" localSheetId="13" hidden="1">{#N/A,#N/A,FALSE,"단축1";#N/A,#N/A,FALSE,"단축2";#N/A,#N/A,FALSE,"단축3";#N/A,#N/A,FALSE,"장축";#N/A,#N/A,FALSE,"4WD"}</definedName>
    <definedName name="ㅎ" localSheetId="14" hidden="1">{#N/A,#N/A,FALSE,"단축1";#N/A,#N/A,FALSE,"단축2";#N/A,#N/A,FALSE,"단축3";#N/A,#N/A,FALSE,"장축";#N/A,#N/A,FALSE,"4WD"}</definedName>
    <definedName name="ㅎ" localSheetId="15" hidden="1">{#N/A,#N/A,FALSE,"단축1";#N/A,#N/A,FALSE,"단축2";#N/A,#N/A,FALSE,"단축3";#N/A,#N/A,FALSE,"장축";#N/A,#N/A,FALSE,"4WD"}</definedName>
    <definedName name="ㅎ" hidden="1">{#N/A,#N/A,FALSE,"단축1";#N/A,#N/A,FALSE,"단축2";#N/A,#N/A,FALSE,"단축3";#N/A,#N/A,FALSE,"장축";#N/A,#N/A,FALSE,"4WD"}</definedName>
    <definedName name="ㅎㄱ너ㅛㄱ나">BlankMacro1</definedName>
    <definedName name="ㅎ골호" localSheetId="7" hidden="1">{#N/A,#N/A,FALSE,"단축1";#N/A,#N/A,FALSE,"단축2";#N/A,#N/A,FALSE,"단축3";#N/A,#N/A,FALSE,"장축";#N/A,#N/A,FALSE,"4WD"}</definedName>
    <definedName name="ㅎ골호" localSheetId="16" hidden="1">{#N/A,#N/A,FALSE,"단축1";#N/A,#N/A,FALSE,"단축2";#N/A,#N/A,FALSE,"단축3";#N/A,#N/A,FALSE,"장축";#N/A,#N/A,FALSE,"4WD"}</definedName>
    <definedName name="ㅎ골호" localSheetId="6" hidden="1">{#N/A,#N/A,FALSE,"단축1";#N/A,#N/A,FALSE,"단축2";#N/A,#N/A,FALSE,"단축3";#N/A,#N/A,FALSE,"장축";#N/A,#N/A,FALSE,"4WD"}</definedName>
    <definedName name="ㅎ골호" localSheetId="17" hidden="1">{#N/A,#N/A,FALSE,"단축1";#N/A,#N/A,FALSE,"단축2";#N/A,#N/A,FALSE,"단축3";#N/A,#N/A,FALSE,"장축";#N/A,#N/A,FALSE,"4WD"}</definedName>
    <definedName name="ㅎ골호" localSheetId="13" hidden="1">{#N/A,#N/A,FALSE,"단축1";#N/A,#N/A,FALSE,"단축2";#N/A,#N/A,FALSE,"단축3";#N/A,#N/A,FALSE,"장축";#N/A,#N/A,FALSE,"4WD"}</definedName>
    <definedName name="ㅎ골호" localSheetId="14" hidden="1">{#N/A,#N/A,FALSE,"단축1";#N/A,#N/A,FALSE,"단축2";#N/A,#N/A,FALSE,"단축3";#N/A,#N/A,FALSE,"장축";#N/A,#N/A,FALSE,"4WD"}</definedName>
    <definedName name="ㅎ골호" localSheetId="15" hidden="1">{#N/A,#N/A,FALSE,"단축1";#N/A,#N/A,FALSE,"단축2";#N/A,#N/A,FALSE,"단축3";#N/A,#N/A,FALSE,"장축";#N/A,#N/A,FALSE,"4WD"}</definedName>
    <definedName name="ㅎ골호" hidden="1">{#N/A,#N/A,FALSE,"단축1";#N/A,#N/A,FALSE,"단축2";#N/A,#N/A,FALSE,"단축3";#N/A,#N/A,FALSE,"장축";#N/A,#N/A,FALSE,"4WD"}</definedName>
    <definedName name="ㅎㄴ" localSheetId="7" hidden="1">{#N/A,#N/A,FALSE,"단축1";#N/A,#N/A,FALSE,"단축2";#N/A,#N/A,FALSE,"단축3";#N/A,#N/A,FALSE,"장축";#N/A,#N/A,FALSE,"4WD"}</definedName>
    <definedName name="ㅎㄴ" localSheetId="16" hidden="1">{#N/A,#N/A,FALSE,"단축1";#N/A,#N/A,FALSE,"단축2";#N/A,#N/A,FALSE,"단축3";#N/A,#N/A,FALSE,"장축";#N/A,#N/A,FALSE,"4WD"}</definedName>
    <definedName name="ㅎㄴ" localSheetId="17" hidden="1">{#N/A,#N/A,FALSE,"단축1";#N/A,#N/A,FALSE,"단축2";#N/A,#N/A,FALSE,"단축3";#N/A,#N/A,FALSE,"장축";#N/A,#N/A,FALSE,"4WD"}</definedName>
    <definedName name="ㅎㄴ" localSheetId="13" hidden="1">{#N/A,#N/A,FALSE,"단축1";#N/A,#N/A,FALSE,"단축2";#N/A,#N/A,FALSE,"단축3";#N/A,#N/A,FALSE,"장축";#N/A,#N/A,FALSE,"4WD"}</definedName>
    <definedName name="ㅎㄴ" localSheetId="14" hidden="1">{#N/A,#N/A,FALSE,"단축1";#N/A,#N/A,FALSE,"단축2";#N/A,#N/A,FALSE,"단축3";#N/A,#N/A,FALSE,"장축";#N/A,#N/A,FALSE,"4WD"}</definedName>
    <definedName name="ㅎㄴ" localSheetId="15" hidden="1">{#N/A,#N/A,FALSE,"단축1";#N/A,#N/A,FALSE,"단축2";#N/A,#N/A,FALSE,"단축3";#N/A,#N/A,FALSE,"장축";#N/A,#N/A,FALSE,"4WD"}</definedName>
    <definedName name="ㅎㄴ" hidden="1">{#N/A,#N/A,FALSE,"단축1";#N/A,#N/A,FALSE,"단축2";#N/A,#N/A,FALSE,"단축3";#N/A,#N/A,FALSE,"장축";#N/A,#N/A,FALSE,"4WD"}</definedName>
    <definedName name="ㅎㄴㅇㅁㅎ">#REF!</definedName>
    <definedName name="ㅎㄷㄵㄱ">#REF!</definedName>
    <definedName name="ㅎㄷㅁㄱ" localSheetId="7" hidden="1">{#N/A,#N/A,FALSE,"단축1";#N/A,#N/A,FALSE,"단축2";#N/A,#N/A,FALSE,"단축3";#N/A,#N/A,FALSE,"장축";#N/A,#N/A,FALSE,"4WD"}</definedName>
    <definedName name="ㅎㄷㅁㄱ" localSheetId="16" hidden="1">{#N/A,#N/A,FALSE,"단축1";#N/A,#N/A,FALSE,"단축2";#N/A,#N/A,FALSE,"단축3";#N/A,#N/A,FALSE,"장축";#N/A,#N/A,FALSE,"4WD"}</definedName>
    <definedName name="ㅎㄷㅁㄱ" localSheetId="17" hidden="1">{#N/A,#N/A,FALSE,"단축1";#N/A,#N/A,FALSE,"단축2";#N/A,#N/A,FALSE,"단축3";#N/A,#N/A,FALSE,"장축";#N/A,#N/A,FALSE,"4WD"}</definedName>
    <definedName name="ㅎㄷㅁㄱ" localSheetId="13" hidden="1">{#N/A,#N/A,FALSE,"단축1";#N/A,#N/A,FALSE,"단축2";#N/A,#N/A,FALSE,"단축3";#N/A,#N/A,FALSE,"장축";#N/A,#N/A,FALSE,"4WD"}</definedName>
    <definedName name="ㅎㄷㅁㄱ" localSheetId="14" hidden="1">{#N/A,#N/A,FALSE,"단축1";#N/A,#N/A,FALSE,"단축2";#N/A,#N/A,FALSE,"단축3";#N/A,#N/A,FALSE,"장축";#N/A,#N/A,FALSE,"4WD"}</definedName>
    <definedName name="ㅎㄷㅁㄱ" localSheetId="15" hidden="1">{#N/A,#N/A,FALSE,"단축1";#N/A,#N/A,FALSE,"단축2";#N/A,#N/A,FALSE,"단축3";#N/A,#N/A,FALSE,"장축";#N/A,#N/A,FALSE,"4WD"}</definedName>
    <definedName name="ㅎㄷㅁㄱ" hidden="1">{#N/A,#N/A,FALSE,"단축1";#N/A,#N/A,FALSE,"단축2";#N/A,#N/A,FALSE,"단축3";#N/A,#N/A,FALSE,"장축";#N/A,#N/A,FALSE,"4WD"}</definedName>
    <definedName name="ㅎㄷㅈㄱㅎ" localSheetId="7">BlankMacro1</definedName>
    <definedName name="ㅎㄷㅈㄱㅎ" localSheetId="16">BlankMacro1</definedName>
    <definedName name="ㅎㄷㅈㄱㅎ" localSheetId="17">BlankMacro1</definedName>
    <definedName name="ㅎㄷㅈㄱㅎ" localSheetId="10">BlankMacro1</definedName>
    <definedName name="ㅎㄷㅈㄱㅎ" localSheetId="8">BlankMacro1</definedName>
    <definedName name="ㅎㄷㅈㄱㅎ" localSheetId="0">BlankMacro1</definedName>
    <definedName name="ㅎㄷㅈㄱㅎ" localSheetId="13">BlankMacro1</definedName>
    <definedName name="ㅎㄷㅈㄱㅎ" localSheetId="14">BlankMacro1</definedName>
    <definedName name="ㅎㄷㅈㄱㅎ" localSheetId="11">BlankMacro1</definedName>
    <definedName name="ㅎㄷㅈㄱㅎ" localSheetId="15">BlankMacro1</definedName>
    <definedName name="ㅎㄷㅈㄱㅎ">BlankMacro1</definedName>
    <definedName name="ㅎㄹ" localSheetId="7">#REF!</definedName>
    <definedName name="ㅎㄹ">#REF!</definedName>
    <definedName name="ㅎㄹㅀ" localSheetId="7">BlankMacro1</definedName>
    <definedName name="ㅎㄹㅀ" localSheetId="16">BlankMacro1</definedName>
    <definedName name="ㅎㄹㅀ" localSheetId="17">BlankMacro1</definedName>
    <definedName name="ㅎㄹㅀ" localSheetId="10">BlankMacro1</definedName>
    <definedName name="ㅎㄹㅀ" localSheetId="8">BlankMacro1</definedName>
    <definedName name="ㅎㄹㅀ" localSheetId="0">BlankMacro1</definedName>
    <definedName name="ㅎㄹㅀ" localSheetId="13">BlankMacro1</definedName>
    <definedName name="ㅎㄹㅀ" localSheetId="14">BlankMacro1</definedName>
    <definedName name="ㅎㄹㅀ" localSheetId="11">BlankMacro1</definedName>
    <definedName name="ㅎㄹㅀ" localSheetId="15">BlankMacro1</definedName>
    <definedName name="ㅎㄹㅀ">BlankMacro1</definedName>
    <definedName name="ㅎㄹㅇ" localSheetId="7">[0]!BlankMacro1</definedName>
    <definedName name="ㅎㄹㅇ" localSheetId="16">[0]!BlankMacro1</definedName>
    <definedName name="ㅎㄹㅇ" localSheetId="17">[0]!BlankMacro1</definedName>
    <definedName name="ㅎㄹㅇ" localSheetId="10">[0]!BlankMacro1</definedName>
    <definedName name="ㅎㄹㅇ" localSheetId="8">[0]!BlankMacro1</definedName>
    <definedName name="ㅎㄹㅇ" localSheetId="0">[0]!BlankMacro1</definedName>
    <definedName name="ㅎㄹㅇ" localSheetId="13">[0]!BlankMacro1</definedName>
    <definedName name="ㅎㄹㅇ" localSheetId="14">[0]!BlankMacro1</definedName>
    <definedName name="ㅎㄹㅇ" localSheetId="11">[0]!BlankMacro1</definedName>
    <definedName name="ㅎㄹㅇ" localSheetId="15">[0]!BlankMacro1</definedName>
    <definedName name="ㅎㄹㅇ">[0]!BlankMacro1</definedName>
    <definedName name="ㅎㄹㅇㅎ">#REF!</definedName>
    <definedName name="ㅎ라" localSheetId="7" hidden="1">{#N/A,#N/A,TRUE,"Y생산";#N/A,#N/A,TRUE,"Y판매";#N/A,#N/A,TRUE,"Y총물량";#N/A,#N/A,TRUE,"Y능력";#N/A,#N/A,TRUE,"YKD"}</definedName>
    <definedName name="ㅎ라" localSheetId="16" hidden="1">{#N/A,#N/A,TRUE,"Y생산";#N/A,#N/A,TRUE,"Y판매";#N/A,#N/A,TRUE,"Y총물량";#N/A,#N/A,TRUE,"Y능력";#N/A,#N/A,TRUE,"YKD"}</definedName>
    <definedName name="ㅎ라" localSheetId="6" hidden="1">{#N/A,#N/A,TRUE,"Y생산";#N/A,#N/A,TRUE,"Y판매";#N/A,#N/A,TRUE,"Y총물량";#N/A,#N/A,TRUE,"Y능력";#N/A,#N/A,TRUE,"YKD"}</definedName>
    <definedName name="ㅎ라" localSheetId="17" hidden="1">{#N/A,#N/A,TRUE,"Y생산";#N/A,#N/A,TRUE,"Y판매";#N/A,#N/A,TRUE,"Y총물량";#N/A,#N/A,TRUE,"Y능력";#N/A,#N/A,TRUE,"YKD"}</definedName>
    <definedName name="ㅎ라" localSheetId="13" hidden="1">{#N/A,#N/A,TRUE,"Y생산";#N/A,#N/A,TRUE,"Y판매";#N/A,#N/A,TRUE,"Y총물량";#N/A,#N/A,TRUE,"Y능력";#N/A,#N/A,TRUE,"YKD"}</definedName>
    <definedName name="ㅎ라" localSheetId="14" hidden="1">{#N/A,#N/A,TRUE,"Y생산";#N/A,#N/A,TRUE,"Y판매";#N/A,#N/A,TRUE,"Y총물량";#N/A,#N/A,TRUE,"Y능력";#N/A,#N/A,TRUE,"YKD"}</definedName>
    <definedName name="ㅎ라" localSheetId="15" hidden="1">{#N/A,#N/A,TRUE,"Y생산";#N/A,#N/A,TRUE,"Y판매";#N/A,#N/A,TRUE,"Y총물량";#N/A,#N/A,TRUE,"Y능력";#N/A,#N/A,TRUE,"YKD"}</definedName>
    <definedName name="ㅎ라" hidden="1">{#N/A,#N/A,TRUE,"Y생산";#N/A,#N/A,TRUE,"Y판매";#N/A,#N/A,TRUE,"Y총물량";#N/A,#N/A,TRUE,"Y능력";#N/A,#N/A,TRUE,"YKD"}</definedName>
    <definedName name="ㅎ라이" localSheetId="7">[0]!BlankMacro1</definedName>
    <definedName name="ㅎ라이" localSheetId="16">[0]!BlankMacro1</definedName>
    <definedName name="ㅎ라이" localSheetId="17">[0]!BlankMacro1</definedName>
    <definedName name="ㅎ라이" localSheetId="10">[0]!BlankMacro1</definedName>
    <definedName name="ㅎ라이" localSheetId="8">[0]!BlankMacro1</definedName>
    <definedName name="ㅎ라이" localSheetId="0">[0]!BlankMacro1</definedName>
    <definedName name="ㅎ라이" localSheetId="13">[0]!BlankMacro1</definedName>
    <definedName name="ㅎ라이" localSheetId="14">[0]!BlankMacro1</definedName>
    <definedName name="ㅎ라이" localSheetId="11">[0]!BlankMacro1</definedName>
    <definedName name="ㅎ라이" localSheetId="15">[0]!BlankMacro1</definedName>
    <definedName name="ㅎ라이">[0]!BlankMacro1</definedName>
    <definedName name="ㅎ러ㅗ" localSheetId="7">BlankMacro1</definedName>
    <definedName name="ㅎ러ㅗ" localSheetId="16">BlankMacro1</definedName>
    <definedName name="ㅎ러ㅗ" localSheetId="17">BlankMacro1</definedName>
    <definedName name="ㅎ러ㅗ" localSheetId="10">BlankMacro1</definedName>
    <definedName name="ㅎ러ㅗ" localSheetId="8">BlankMacro1</definedName>
    <definedName name="ㅎ러ㅗ" localSheetId="0">BlankMacro1</definedName>
    <definedName name="ㅎ러ㅗ" localSheetId="13">BlankMacro1</definedName>
    <definedName name="ㅎ러ㅗ" localSheetId="14">BlankMacro1</definedName>
    <definedName name="ㅎ러ㅗ" localSheetId="11">BlankMacro1</definedName>
    <definedName name="ㅎ러ㅗ" localSheetId="15">BlankMacro1</definedName>
    <definedName name="ㅎ러ㅗ">BlankMacro1</definedName>
    <definedName name="ㅎ러ㅗㅀ" localSheetId="7" hidden="1">{#N/A,#N/A,FALSE,"단축1";#N/A,#N/A,FALSE,"단축2";#N/A,#N/A,FALSE,"단축3";#N/A,#N/A,FALSE,"장축";#N/A,#N/A,FALSE,"4WD"}</definedName>
    <definedName name="ㅎ러ㅗㅀ" localSheetId="16" hidden="1">{#N/A,#N/A,FALSE,"단축1";#N/A,#N/A,FALSE,"단축2";#N/A,#N/A,FALSE,"단축3";#N/A,#N/A,FALSE,"장축";#N/A,#N/A,FALSE,"4WD"}</definedName>
    <definedName name="ㅎ러ㅗㅀ" localSheetId="17" hidden="1">{#N/A,#N/A,FALSE,"단축1";#N/A,#N/A,FALSE,"단축2";#N/A,#N/A,FALSE,"단축3";#N/A,#N/A,FALSE,"장축";#N/A,#N/A,FALSE,"4WD"}</definedName>
    <definedName name="ㅎ러ㅗㅀ" localSheetId="13" hidden="1">{#N/A,#N/A,FALSE,"단축1";#N/A,#N/A,FALSE,"단축2";#N/A,#N/A,FALSE,"단축3";#N/A,#N/A,FALSE,"장축";#N/A,#N/A,FALSE,"4WD"}</definedName>
    <definedName name="ㅎ러ㅗㅀ" localSheetId="14" hidden="1">{#N/A,#N/A,FALSE,"단축1";#N/A,#N/A,FALSE,"단축2";#N/A,#N/A,FALSE,"단축3";#N/A,#N/A,FALSE,"장축";#N/A,#N/A,FALSE,"4WD"}</definedName>
    <definedName name="ㅎ러ㅗㅀ" localSheetId="15" hidden="1">{#N/A,#N/A,FALSE,"단축1";#N/A,#N/A,FALSE,"단축2";#N/A,#N/A,FALSE,"단축3";#N/A,#N/A,FALSE,"장축";#N/A,#N/A,FALSE,"4WD"}</definedName>
    <definedName name="ㅎ러ㅗㅀ" hidden="1">{#N/A,#N/A,FALSE,"단축1";#N/A,#N/A,FALSE,"단축2";#N/A,#N/A,FALSE,"단축3";#N/A,#N/A,FALSE,"장축";#N/A,#N/A,FALSE,"4WD"}</definedName>
    <definedName name="ㅎ럴허" localSheetId="7">BlankMacro1</definedName>
    <definedName name="ㅎ럴허" localSheetId="16">BlankMacro1</definedName>
    <definedName name="ㅎ럴허" localSheetId="17">BlankMacro1</definedName>
    <definedName name="ㅎ럴허" localSheetId="10">BlankMacro1</definedName>
    <definedName name="ㅎ럴허" localSheetId="8">BlankMacro1</definedName>
    <definedName name="ㅎ럴허" localSheetId="0">BlankMacro1</definedName>
    <definedName name="ㅎ럴허" localSheetId="13">BlankMacro1</definedName>
    <definedName name="ㅎ럴허" localSheetId="14">BlankMacro1</definedName>
    <definedName name="ㅎ럴허" localSheetId="11">BlankMacro1</definedName>
    <definedName name="ㅎ럴허" localSheetId="15">BlankMacro1</definedName>
    <definedName name="ㅎ럴허">BlankMacro1</definedName>
    <definedName name="ㅎ로" localSheetId="7" hidden="1">{#N/A,#N/A,FALSE,"단축1";#N/A,#N/A,FALSE,"단축2";#N/A,#N/A,FALSE,"단축3";#N/A,#N/A,FALSE,"장축";#N/A,#N/A,FALSE,"4WD"}</definedName>
    <definedName name="ㅎ로" localSheetId="16" hidden="1">{#N/A,#N/A,FALSE,"단축1";#N/A,#N/A,FALSE,"단축2";#N/A,#N/A,FALSE,"단축3";#N/A,#N/A,FALSE,"장축";#N/A,#N/A,FALSE,"4WD"}</definedName>
    <definedName name="ㅎ로" localSheetId="6" hidden="1">{#N/A,#N/A,FALSE,"단축1";#N/A,#N/A,FALSE,"단축2";#N/A,#N/A,FALSE,"단축3";#N/A,#N/A,FALSE,"장축";#N/A,#N/A,FALSE,"4WD"}</definedName>
    <definedName name="ㅎ로" localSheetId="17" hidden="1">{#N/A,#N/A,FALSE,"단축1";#N/A,#N/A,FALSE,"단축2";#N/A,#N/A,FALSE,"단축3";#N/A,#N/A,FALSE,"장축";#N/A,#N/A,FALSE,"4WD"}</definedName>
    <definedName name="ㅎ로" localSheetId="13" hidden="1">{#N/A,#N/A,FALSE,"단축1";#N/A,#N/A,FALSE,"단축2";#N/A,#N/A,FALSE,"단축3";#N/A,#N/A,FALSE,"장축";#N/A,#N/A,FALSE,"4WD"}</definedName>
    <definedName name="ㅎ로" localSheetId="14" hidden="1">{#N/A,#N/A,FALSE,"단축1";#N/A,#N/A,FALSE,"단축2";#N/A,#N/A,FALSE,"단축3";#N/A,#N/A,FALSE,"장축";#N/A,#N/A,FALSE,"4WD"}</definedName>
    <definedName name="ㅎ로" localSheetId="15" hidden="1">{#N/A,#N/A,FALSE,"단축1";#N/A,#N/A,FALSE,"단축2";#N/A,#N/A,FALSE,"단축3";#N/A,#N/A,FALSE,"장축";#N/A,#N/A,FALSE,"4WD"}</definedName>
    <definedName name="ㅎ로" hidden="1">{#N/A,#N/A,FALSE,"단축1";#N/A,#N/A,FALSE,"단축2";#N/A,#N/A,FALSE,"단축3";#N/A,#N/A,FALSE,"장축";#N/A,#N/A,FALSE,"4WD"}</definedName>
    <definedName name="ㅎ룰후ㅎㅎ" localSheetId="7" hidden="1">{#N/A,#N/A,FALSE,"단축1";#N/A,#N/A,FALSE,"단축2";#N/A,#N/A,FALSE,"단축3";#N/A,#N/A,FALSE,"장축";#N/A,#N/A,FALSE,"4WD"}</definedName>
    <definedName name="ㅎ룰후ㅎㅎ" localSheetId="16" hidden="1">{#N/A,#N/A,FALSE,"단축1";#N/A,#N/A,FALSE,"단축2";#N/A,#N/A,FALSE,"단축3";#N/A,#N/A,FALSE,"장축";#N/A,#N/A,FALSE,"4WD"}</definedName>
    <definedName name="ㅎ룰후ㅎㅎ" localSheetId="6" hidden="1">{#N/A,#N/A,FALSE,"단축1";#N/A,#N/A,FALSE,"단축2";#N/A,#N/A,FALSE,"단축3";#N/A,#N/A,FALSE,"장축";#N/A,#N/A,FALSE,"4WD"}</definedName>
    <definedName name="ㅎ룰후ㅎㅎ" localSheetId="17" hidden="1">{#N/A,#N/A,FALSE,"단축1";#N/A,#N/A,FALSE,"단축2";#N/A,#N/A,FALSE,"단축3";#N/A,#N/A,FALSE,"장축";#N/A,#N/A,FALSE,"4WD"}</definedName>
    <definedName name="ㅎ룰후ㅎㅎ" localSheetId="13" hidden="1">{#N/A,#N/A,FALSE,"단축1";#N/A,#N/A,FALSE,"단축2";#N/A,#N/A,FALSE,"단축3";#N/A,#N/A,FALSE,"장축";#N/A,#N/A,FALSE,"4WD"}</definedName>
    <definedName name="ㅎ룰후ㅎㅎ" localSheetId="14" hidden="1">{#N/A,#N/A,FALSE,"단축1";#N/A,#N/A,FALSE,"단축2";#N/A,#N/A,FALSE,"단축3";#N/A,#N/A,FALSE,"장축";#N/A,#N/A,FALSE,"4WD"}</definedName>
    <definedName name="ㅎ룰후ㅎㅎ" localSheetId="15" hidden="1">{#N/A,#N/A,FALSE,"단축1";#N/A,#N/A,FALSE,"단축2";#N/A,#N/A,FALSE,"단축3";#N/A,#N/A,FALSE,"장축";#N/A,#N/A,FALSE,"4WD"}</definedName>
    <definedName name="ㅎ룰후ㅎㅎ" hidden="1">{#N/A,#N/A,FALSE,"단축1";#N/A,#N/A,FALSE,"단축2";#N/A,#N/A,FALSE,"단축3";#N/A,#N/A,FALSE,"장축";#N/A,#N/A,FALSE,"4WD"}</definedName>
    <definedName name="ㅎㄺㅁㄴㅇ데허" localSheetId="7">[0]!BlankMacro1</definedName>
    <definedName name="ㅎㄺㅁㄴㅇ데허" localSheetId="16">[0]!BlankMacro1</definedName>
    <definedName name="ㅎㄺㅁㄴㅇ데허" localSheetId="17">[0]!BlankMacro1</definedName>
    <definedName name="ㅎㄺㅁㄴㅇ데허" localSheetId="10">[0]!BlankMacro1</definedName>
    <definedName name="ㅎㄺㅁㄴㅇ데허" localSheetId="8">[0]!BlankMacro1</definedName>
    <definedName name="ㅎㄺㅁㄴㅇ데허" localSheetId="0">[0]!BlankMacro1</definedName>
    <definedName name="ㅎㄺㅁㄴㅇ데허" localSheetId="13">[0]!BlankMacro1</definedName>
    <definedName name="ㅎㄺㅁㄴㅇ데허" localSheetId="14">[0]!BlankMacro1</definedName>
    <definedName name="ㅎㄺㅁㄴㅇ데허" localSheetId="11">[0]!BlankMacro1</definedName>
    <definedName name="ㅎㄺㅁㄴㅇ데허" localSheetId="15">[0]!BlankMacro1</definedName>
    <definedName name="ㅎㄺㅁㄴㅇ데허">[0]!BlankMacro1</definedName>
    <definedName name="ㅎㄻ" localSheetId="7" hidden="1">#REF!</definedName>
    <definedName name="ㅎㄻ" hidden="1">#REF!</definedName>
    <definedName name="ㅎㅀ" localSheetId="7" hidden="1">{#N/A,#N/A,FALSE,"단축1";#N/A,#N/A,FALSE,"단축2";#N/A,#N/A,FALSE,"단축3";#N/A,#N/A,FALSE,"장축";#N/A,#N/A,FALSE,"4WD"}</definedName>
    <definedName name="ㅎㅀ" localSheetId="16" hidden="1">{#N/A,#N/A,FALSE,"단축1";#N/A,#N/A,FALSE,"단축2";#N/A,#N/A,FALSE,"단축3";#N/A,#N/A,FALSE,"장축";#N/A,#N/A,FALSE,"4WD"}</definedName>
    <definedName name="ㅎㅀ" localSheetId="17" hidden="1">{#N/A,#N/A,FALSE,"단축1";#N/A,#N/A,FALSE,"단축2";#N/A,#N/A,FALSE,"단축3";#N/A,#N/A,FALSE,"장축";#N/A,#N/A,FALSE,"4WD"}</definedName>
    <definedName name="ㅎㅀ" localSheetId="13" hidden="1">{#N/A,#N/A,FALSE,"단축1";#N/A,#N/A,FALSE,"단축2";#N/A,#N/A,FALSE,"단축3";#N/A,#N/A,FALSE,"장축";#N/A,#N/A,FALSE,"4WD"}</definedName>
    <definedName name="ㅎㅀ" localSheetId="14" hidden="1">{#N/A,#N/A,FALSE,"단축1";#N/A,#N/A,FALSE,"단축2";#N/A,#N/A,FALSE,"단축3";#N/A,#N/A,FALSE,"장축";#N/A,#N/A,FALSE,"4WD"}</definedName>
    <definedName name="ㅎㅀ" localSheetId="15" hidden="1">{#N/A,#N/A,FALSE,"단축1";#N/A,#N/A,FALSE,"단축2";#N/A,#N/A,FALSE,"단축3";#N/A,#N/A,FALSE,"장축";#N/A,#N/A,FALSE,"4WD"}</definedName>
    <definedName name="ㅎㅀ" hidden="1">{#N/A,#N/A,FALSE,"단축1";#N/A,#N/A,FALSE,"단축2";#N/A,#N/A,FALSE,"단축3";#N/A,#N/A,FALSE,"장축";#N/A,#N/A,FALSE,"4WD"}</definedName>
    <definedName name="ㅎㅁㄴ">#REF!</definedName>
    <definedName name="ㅎㅁㅎㄻ">#REF!</definedName>
    <definedName name="ㅎㅂㄷㅎㅁㄶ">#REF!</definedName>
    <definedName name="ㅎㅅㄱ" localSheetId="7" hidden="1">{#N/A,#N/A,FALSE,"단축1";#N/A,#N/A,FALSE,"단축2";#N/A,#N/A,FALSE,"단축3";#N/A,#N/A,FALSE,"장축";#N/A,#N/A,FALSE,"4WD"}</definedName>
    <definedName name="ㅎㅅㄱ" localSheetId="16" hidden="1">{#N/A,#N/A,FALSE,"단축1";#N/A,#N/A,FALSE,"단축2";#N/A,#N/A,FALSE,"단축3";#N/A,#N/A,FALSE,"장축";#N/A,#N/A,FALSE,"4WD"}</definedName>
    <definedName name="ㅎㅅㄱ" localSheetId="6" hidden="1">{#N/A,#N/A,FALSE,"단축1";#N/A,#N/A,FALSE,"단축2";#N/A,#N/A,FALSE,"단축3";#N/A,#N/A,FALSE,"장축";#N/A,#N/A,FALSE,"4WD"}</definedName>
    <definedName name="ㅎㅅㄱ" localSheetId="17" hidden="1">{#N/A,#N/A,FALSE,"단축1";#N/A,#N/A,FALSE,"단축2";#N/A,#N/A,FALSE,"단축3";#N/A,#N/A,FALSE,"장축";#N/A,#N/A,FALSE,"4WD"}</definedName>
    <definedName name="ㅎㅅㄱ" localSheetId="13" hidden="1">{#N/A,#N/A,FALSE,"단축1";#N/A,#N/A,FALSE,"단축2";#N/A,#N/A,FALSE,"단축3";#N/A,#N/A,FALSE,"장축";#N/A,#N/A,FALSE,"4WD"}</definedName>
    <definedName name="ㅎㅅㄱ" localSheetId="14" hidden="1">{#N/A,#N/A,FALSE,"단축1";#N/A,#N/A,FALSE,"단축2";#N/A,#N/A,FALSE,"단축3";#N/A,#N/A,FALSE,"장축";#N/A,#N/A,FALSE,"4WD"}</definedName>
    <definedName name="ㅎㅅㄱ" localSheetId="15" hidden="1">{#N/A,#N/A,FALSE,"단축1";#N/A,#N/A,FALSE,"단축2";#N/A,#N/A,FALSE,"단축3";#N/A,#N/A,FALSE,"장축";#N/A,#N/A,FALSE,"4WD"}</definedName>
    <definedName name="ㅎㅅㄱ" hidden="1">{#N/A,#N/A,FALSE,"단축1";#N/A,#N/A,FALSE,"단축2";#N/A,#N/A,FALSE,"단축3";#N/A,#N/A,FALSE,"장축";#N/A,#N/A,FALSE,"4WD"}</definedName>
    <definedName name="ㅎㅈㄷ" localSheetId="7">BlankMacro1</definedName>
    <definedName name="ㅎㅈㄷ" localSheetId="16">BlankMacro1</definedName>
    <definedName name="ㅎㅈㄷ" localSheetId="17">BlankMacro1</definedName>
    <definedName name="ㅎㅈㄷ" localSheetId="10">BlankMacro1</definedName>
    <definedName name="ㅎㅈㄷ" localSheetId="8">BlankMacro1</definedName>
    <definedName name="ㅎㅈㄷ" localSheetId="0">BlankMacro1</definedName>
    <definedName name="ㅎㅈㄷ" localSheetId="13">BlankMacro1</definedName>
    <definedName name="ㅎㅈㄷ" localSheetId="14">BlankMacro1</definedName>
    <definedName name="ㅎㅈㄷ" localSheetId="11">BlankMacro1</definedName>
    <definedName name="ㅎㅈㄷ" localSheetId="15">BlankMacro1</definedName>
    <definedName name="ㅎㅈㄷ">BlankMacro1</definedName>
    <definedName name="ㅎㅎ" localSheetId="7">#REF!</definedName>
    <definedName name="ㅎㅎ" localSheetId="6">#REF!</definedName>
    <definedName name="ㅎㅎ">#REF!</definedName>
    <definedName name="ㅎㅎㄴ" localSheetId="6">#REF!</definedName>
    <definedName name="ㅎㅎㄴ">#REF!</definedName>
    <definedName name="ㅎㅎㅎ" localSheetId="7">BlankMacro1</definedName>
    <definedName name="ㅎㅎㅎ" localSheetId="16">BlankMacro1</definedName>
    <definedName name="ㅎㅎㅎ" localSheetId="6">BlankMacro1</definedName>
    <definedName name="ㅎㅎㅎ" localSheetId="17">BlankMacro1</definedName>
    <definedName name="ㅎㅎㅎ" localSheetId="10">BlankMacro1</definedName>
    <definedName name="ㅎㅎㅎ" localSheetId="8">BlankMacro1</definedName>
    <definedName name="ㅎㅎㅎ" localSheetId="0">BlankMacro1</definedName>
    <definedName name="ㅎㅎㅎ" localSheetId="13">BlankMacro1</definedName>
    <definedName name="ㅎㅎㅎ" localSheetId="14">BlankMacro1</definedName>
    <definedName name="ㅎㅎㅎ" localSheetId="11">BlankMacro1</definedName>
    <definedName name="ㅎㅎㅎ" localSheetId="15">BlankMacro1</definedName>
    <definedName name="ㅎㅎㅎ">BlankMacro1</definedName>
    <definedName name="ㅎㅎㅎㅎ" localSheetId="7" hidden="1">{#N/A,#N/A,FALSE,"단축1";#N/A,#N/A,FALSE,"단축2";#N/A,#N/A,FALSE,"단축3";#N/A,#N/A,FALSE,"장축";#N/A,#N/A,FALSE,"4WD"}</definedName>
    <definedName name="ㅎㅎㅎㅎ" localSheetId="16" hidden="1">{#N/A,#N/A,FALSE,"단축1";#N/A,#N/A,FALSE,"단축2";#N/A,#N/A,FALSE,"단축3";#N/A,#N/A,FALSE,"장축";#N/A,#N/A,FALSE,"4WD"}</definedName>
    <definedName name="ㅎㅎㅎㅎ" localSheetId="6" hidden="1">{#N/A,#N/A,FALSE,"단축1";#N/A,#N/A,FALSE,"단축2";#N/A,#N/A,FALSE,"단축3";#N/A,#N/A,FALSE,"장축";#N/A,#N/A,FALSE,"4WD"}</definedName>
    <definedName name="ㅎㅎㅎㅎ" localSheetId="17" hidden="1">{#N/A,#N/A,FALSE,"단축1";#N/A,#N/A,FALSE,"단축2";#N/A,#N/A,FALSE,"단축3";#N/A,#N/A,FALSE,"장축";#N/A,#N/A,FALSE,"4WD"}</definedName>
    <definedName name="ㅎㅎㅎㅎ" localSheetId="13" hidden="1">{#N/A,#N/A,FALSE,"단축1";#N/A,#N/A,FALSE,"단축2";#N/A,#N/A,FALSE,"단축3";#N/A,#N/A,FALSE,"장축";#N/A,#N/A,FALSE,"4WD"}</definedName>
    <definedName name="ㅎㅎㅎㅎ" localSheetId="14" hidden="1">{#N/A,#N/A,FALSE,"단축1";#N/A,#N/A,FALSE,"단축2";#N/A,#N/A,FALSE,"단축3";#N/A,#N/A,FALSE,"장축";#N/A,#N/A,FALSE,"4WD"}</definedName>
    <definedName name="ㅎㅎㅎㅎ" localSheetId="15" hidden="1">{#N/A,#N/A,FALSE,"단축1";#N/A,#N/A,FALSE,"단축2";#N/A,#N/A,FALSE,"단축3";#N/A,#N/A,FALSE,"장축";#N/A,#N/A,FALSE,"4WD"}</definedName>
    <definedName name="ㅎㅎㅎㅎ" hidden="1">{#N/A,#N/A,FALSE,"단축1";#N/A,#N/A,FALSE,"단축2";#N/A,#N/A,FALSE,"단축3";#N/A,#N/A,FALSE,"장축";#N/A,#N/A,FALSE,"4WD"}</definedName>
    <definedName name="ㅎㅎㅎㅎㅎㅎ" localSheetId="6">#REF!</definedName>
    <definedName name="ㅎㅎㅎㅎㅎㅎ">#REF!</definedName>
    <definedName name="ㅎ호ㅓㅓㅗ" localSheetId="7" hidden="1">{#N/A,#N/A,FALSE,"단축1";#N/A,#N/A,FALSE,"단축2";#N/A,#N/A,FALSE,"단축3";#N/A,#N/A,FALSE,"장축";#N/A,#N/A,FALSE,"4WD"}</definedName>
    <definedName name="ㅎ호ㅓㅓㅗ" localSheetId="16" hidden="1">{#N/A,#N/A,FALSE,"단축1";#N/A,#N/A,FALSE,"단축2";#N/A,#N/A,FALSE,"단축3";#N/A,#N/A,FALSE,"장축";#N/A,#N/A,FALSE,"4WD"}</definedName>
    <definedName name="ㅎ호ㅓㅓㅗ" localSheetId="6" hidden="1">{#N/A,#N/A,FALSE,"단축1";#N/A,#N/A,FALSE,"단축2";#N/A,#N/A,FALSE,"단축3";#N/A,#N/A,FALSE,"장축";#N/A,#N/A,FALSE,"4WD"}</definedName>
    <definedName name="ㅎ호ㅓㅓㅗ" localSheetId="17" hidden="1">{#N/A,#N/A,FALSE,"단축1";#N/A,#N/A,FALSE,"단축2";#N/A,#N/A,FALSE,"단축3";#N/A,#N/A,FALSE,"장축";#N/A,#N/A,FALSE,"4WD"}</definedName>
    <definedName name="ㅎ호ㅓㅓㅗ" localSheetId="13" hidden="1">{#N/A,#N/A,FALSE,"단축1";#N/A,#N/A,FALSE,"단축2";#N/A,#N/A,FALSE,"단축3";#N/A,#N/A,FALSE,"장축";#N/A,#N/A,FALSE,"4WD"}</definedName>
    <definedName name="ㅎ호ㅓㅓㅗ" localSheetId="14" hidden="1">{#N/A,#N/A,FALSE,"단축1";#N/A,#N/A,FALSE,"단축2";#N/A,#N/A,FALSE,"단축3";#N/A,#N/A,FALSE,"장축";#N/A,#N/A,FALSE,"4WD"}</definedName>
    <definedName name="ㅎ호ㅓㅓㅗ" localSheetId="15" hidden="1">{#N/A,#N/A,FALSE,"단축1";#N/A,#N/A,FALSE,"단축2";#N/A,#N/A,FALSE,"단축3";#N/A,#N/A,FALSE,"장축";#N/A,#N/A,FALSE,"4WD"}</definedName>
    <definedName name="ㅎ호ㅓㅓㅗ" hidden="1">{#N/A,#N/A,FALSE,"단축1";#N/A,#N/A,FALSE,"단축2";#N/A,#N/A,FALSE,"단축3";#N/A,#N/A,FALSE,"장축";#N/A,#N/A,FALSE,"4WD"}</definedName>
    <definedName name="ㅎ호ㅗ" localSheetId="13">[6]!ㅎ호ㅗ</definedName>
    <definedName name="ㅎ호ㅗ">[7]!ㅎ호ㅗ</definedName>
    <definedName name="하기" localSheetId="6">#REF!</definedName>
    <definedName name="하기">#REF!</definedName>
    <definedName name="하나" localSheetId="7" hidden="1">{#N/A,#N/A,FALSE,"단축1";#N/A,#N/A,FALSE,"단축2";#N/A,#N/A,FALSE,"단축3";#N/A,#N/A,FALSE,"장축";#N/A,#N/A,FALSE,"4WD"}</definedName>
    <definedName name="하나" localSheetId="16" hidden="1">{#N/A,#N/A,FALSE,"단축1";#N/A,#N/A,FALSE,"단축2";#N/A,#N/A,FALSE,"단축3";#N/A,#N/A,FALSE,"장축";#N/A,#N/A,FALSE,"4WD"}</definedName>
    <definedName name="하나" localSheetId="17" hidden="1">{#N/A,#N/A,FALSE,"단축1";#N/A,#N/A,FALSE,"단축2";#N/A,#N/A,FALSE,"단축3";#N/A,#N/A,FALSE,"장축";#N/A,#N/A,FALSE,"4WD"}</definedName>
    <definedName name="하나" localSheetId="13" hidden="1">{#N/A,#N/A,FALSE,"단축1";#N/A,#N/A,FALSE,"단축2";#N/A,#N/A,FALSE,"단축3";#N/A,#N/A,FALSE,"장축";#N/A,#N/A,FALSE,"4WD"}</definedName>
    <definedName name="하나" localSheetId="14" hidden="1">{#N/A,#N/A,FALSE,"단축1";#N/A,#N/A,FALSE,"단축2";#N/A,#N/A,FALSE,"단축3";#N/A,#N/A,FALSE,"장축";#N/A,#N/A,FALSE,"4WD"}</definedName>
    <definedName name="하나" localSheetId="15" hidden="1">{#N/A,#N/A,FALSE,"단축1";#N/A,#N/A,FALSE,"단축2";#N/A,#N/A,FALSE,"단축3";#N/A,#N/A,FALSE,"장축";#N/A,#N/A,FALSE,"4WD"}</definedName>
    <definedName name="하나" hidden="1">{#N/A,#N/A,FALSE,"단축1";#N/A,#N/A,FALSE,"단축2";#N/A,#N/A,FALSE,"단축3";#N/A,#N/A,FALSE,"장축";#N/A,#N/A,FALSE,"4WD"}</definedName>
    <definedName name="하반기투ST" localSheetId="7" hidden="1">{#N/A,#N/A,TRUE,"Y생산";#N/A,#N/A,TRUE,"Y판매";#N/A,#N/A,TRUE,"Y총물량";#N/A,#N/A,TRUE,"Y능력";#N/A,#N/A,TRUE,"YKD"}</definedName>
    <definedName name="하반기투ST" localSheetId="16" hidden="1">{#N/A,#N/A,TRUE,"Y생산";#N/A,#N/A,TRUE,"Y판매";#N/A,#N/A,TRUE,"Y총물량";#N/A,#N/A,TRUE,"Y능력";#N/A,#N/A,TRUE,"YKD"}</definedName>
    <definedName name="하반기투ST" localSheetId="6" hidden="1">{#N/A,#N/A,TRUE,"Y생산";#N/A,#N/A,TRUE,"Y판매";#N/A,#N/A,TRUE,"Y총물량";#N/A,#N/A,TRUE,"Y능력";#N/A,#N/A,TRUE,"YKD"}</definedName>
    <definedName name="하반기투ST" localSheetId="17" hidden="1">{#N/A,#N/A,TRUE,"Y생산";#N/A,#N/A,TRUE,"Y판매";#N/A,#N/A,TRUE,"Y총물량";#N/A,#N/A,TRUE,"Y능력";#N/A,#N/A,TRUE,"YKD"}</definedName>
    <definedName name="하반기투ST" localSheetId="13" hidden="1">{#N/A,#N/A,TRUE,"Y생산";#N/A,#N/A,TRUE,"Y판매";#N/A,#N/A,TRUE,"Y총물량";#N/A,#N/A,TRUE,"Y능력";#N/A,#N/A,TRUE,"YKD"}</definedName>
    <definedName name="하반기투ST" localSheetId="14" hidden="1">{#N/A,#N/A,TRUE,"Y생산";#N/A,#N/A,TRUE,"Y판매";#N/A,#N/A,TRUE,"Y총물량";#N/A,#N/A,TRUE,"Y능력";#N/A,#N/A,TRUE,"YKD"}</definedName>
    <definedName name="하반기투ST" localSheetId="15" hidden="1">{#N/A,#N/A,TRUE,"Y생산";#N/A,#N/A,TRUE,"Y판매";#N/A,#N/A,TRUE,"Y총물량";#N/A,#N/A,TRUE,"Y능력";#N/A,#N/A,TRUE,"YKD"}</definedName>
    <definedName name="하반기투ST" hidden="1">{#N/A,#N/A,TRUE,"Y생산";#N/A,#N/A,TRUE,"Y판매";#N/A,#N/A,TRUE,"Y총물량";#N/A,#N/A,TRUE,"Y능력";#N/A,#N/A,TRUE,"YKD"}</definedName>
    <definedName name="하핳" localSheetId="7" hidden="1">{#N/A,#N/A,TRUE,"Y생산";#N/A,#N/A,TRUE,"Y판매";#N/A,#N/A,TRUE,"Y총물량";#N/A,#N/A,TRUE,"Y능력";#N/A,#N/A,TRUE,"YKD"}</definedName>
    <definedName name="하핳" localSheetId="16" hidden="1">{#N/A,#N/A,TRUE,"Y생산";#N/A,#N/A,TRUE,"Y판매";#N/A,#N/A,TRUE,"Y총물량";#N/A,#N/A,TRUE,"Y능력";#N/A,#N/A,TRUE,"YKD"}</definedName>
    <definedName name="하핳" localSheetId="6" hidden="1">{#N/A,#N/A,TRUE,"Y생산";#N/A,#N/A,TRUE,"Y판매";#N/A,#N/A,TRUE,"Y총물량";#N/A,#N/A,TRUE,"Y능력";#N/A,#N/A,TRUE,"YKD"}</definedName>
    <definedName name="하핳" localSheetId="17" hidden="1">{#N/A,#N/A,TRUE,"Y생산";#N/A,#N/A,TRUE,"Y판매";#N/A,#N/A,TRUE,"Y총물량";#N/A,#N/A,TRUE,"Y능력";#N/A,#N/A,TRUE,"YKD"}</definedName>
    <definedName name="하핳" localSheetId="13" hidden="1">{#N/A,#N/A,TRUE,"Y생산";#N/A,#N/A,TRUE,"Y판매";#N/A,#N/A,TRUE,"Y총물량";#N/A,#N/A,TRUE,"Y능력";#N/A,#N/A,TRUE,"YKD"}</definedName>
    <definedName name="하핳" localSheetId="14" hidden="1">{#N/A,#N/A,TRUE,"Y생산";#N/A,#N/A,TRUE,"Y판매";#N/A,#N/A,TRUE,"Y총물량";#N/A,#N/A,TRUE,"Y능력";#N/A,#N/A,TRUE,"YKD"}</definedName>
    <definedName name="하핳" localSheetId="15" hidden="1">{#N/A,#N/A,TRUE,"Y생산";#N/A,#N/A,TRUE,"Y판매";#N/A,#N/A,TRUE,"Y총물량";#N/A,#N/A,TRUE,"Y능력";#N/A,#N/A,TRUE,"YKD"}</definedName>
    <definedName name="하핳" hidden="1">{#N/A,#N/A,TRUE,"Y생산";#N/A,#N/A,TRUE,"Y판매";#N/A,#N/A,TRUE,"Y총물량";#N/A,#N/A,TRUE,"Y능력";#N/A,#N/A,TRUE,"YKD"}</definedName>
    <definedName name="하ㅓㅏㅇ셔ㅣ셔">BlankMacro1</definedName>
    <definedName name="학교" localSheetId="7">BlankMacro1</definedName>
    <definedName name="학교" localSheetId="16">BlankMacro1</definedName>
    <definedName name="학교" localSheetId="17">BlankMacro1</definedName>
    <definedName name="학교" localSheetId="10">BlankMacro1</definedName>
    <definedName name="학교" localSheetId="8">BlankMacro1</definedName>
    <definedName name="학교" localSheetId="0">BlankMacro1</definedName>
    <definedName name="학교" localSheetId="13">BlankMacro1</definedName>
    <definedName name="학교" localSheetId="14">BlankMacro1</definedName>
    <definedName name="학교" localSheetId="11">BlankMacro1</definedName>
    <definedName name="학교" localSheetId="15">BlankMacro1</definedName>
    <definedName name="학교">BlankMacro1</definedName>
    <definedName name="학급2" localSheetId="7">BlankMacro1</definedName>
    <definedName name="학급2" localSheetId="16">BlankMacro1</definedName>
    <definedName name="학급2" localSheetId="17">BlankMacro1</definedName>
    <definedName name="학급2" localSheetId="10">BlankMacro1</definedName>
    <definedName name="학급2" localSheetId="8">BlankMacro1</definedName>
    <definedName name="학급2" localSheetId="0">BlankMacro1</definedName>
    <definedName name="학급2" localSheetId="13">BlankMacro1</definedName>
    <definedName name="학급2" localSheetId="14">BlankMacro1</definedName>
    <definedName name="학급2" localSheetId="11">BlankMacro1</definedName>
    <definedName name="학급2" localSheetId="15">BlankMacro1</definedName>
    <definedName name="학급2">BlankMacro1</definedName>
    <definedName name="한" localSheetId="7" hidden="1">{#N/A,#N/A,FALSE,"단축1";#N/A,#N/A,FALSE,"단축2";#N/A,#N/A,FALSE,"단축3";#N/A,#N/A,FALSE,"장축";#N/A,#N/A,FALSE,"4WD"}</definedName>
    <definedName name="한" localSheetId="16" hidden="1">{#N/A,#N/A,FALSE,"단축1";#N/A,#N/A,FALSE,"단축2";#N/A,#N/A,FALSE,"단축3";#N/A,#N/A,FALSE,"장축";#N/A,#N/A,FALSE,"4WD"}</definedName>
    <definedName name="한" localSheetId="17" hidden="1">{#N/A,#N/A,FALSE,"단축1";#N/A,#N/A,FALSE,"단축2";#N/A,#N/A,FALSE,"단축3";#N/A,#N/A,FALSE,"장축";#N/A,#N/A,FALSE,"4WD"}</definedName>
    <definedName name="한" localSheetId="13" hidden="1">{#N/A,#N/A,FALSE,"단축1";#N/A,#N/A,FALSE,"단축2";#N/A,#N/A,FALSE,"단축3";#N/A,#N/A,FALSE,"장축";#N/A,#N/A,FALSE,"4WD"}</definedName>
    <definedName name="한" localSheetId="14" hidden="1">{#N/A,#N/A,FALSE,"단축1";#N/A,#N/A,FALSE,"단축2";#N/A,#N/A,FALSE,"단축3";#N/A,#N/A,FALSE,"장축";#N/A,#N/A,FALSE,"4WD"}</definedName>
    <definedName name="한" localSheetId="15" hidden="1">{#N/A,#N/A,FALSE,"단축1";#N/A,#N/A,FALSE,"단축2";#N/A,#N/A,FALSE,"단축3";#N/A,#N/A,FALSE,"장축";#N/A,#N/A,FALSE,"4WD"}</definedName>
    <definedName name="한" hidden="1">{#N/A,#N/A,FALSE,"단축1";#N/A,#N/A,FALSE,"단축2";#N/A,#N/A,FALSE,"단축3";#N/A,#N/A,FALSE,"장축";#N/A,#N/A,FALSE,"4WD"}</definedName>
    <definedName name="한국" localSheetId="7" hidden="1">{#N/A,#N/A,FALSE,"단축1";#N/A,#N/A,FALSE,"단축2";#N/A,#N/A,FALSE,"단축3";#N/A,#N/A,FALSE,"장축";#N/A,#N/A,FALSE,"4WD"}</definedName>
    <definedName name="한국" localSheetId="16" hidden="1">{#N/A,#N/A,FALSE,"단축1";#N/A,#N/A,FALSE,"단축2";#N/A,#N/A,FALSE,"단축3";#N/A,#N/A,FALSE,"장축";#N/A,#N/A,FALSE,"4WD"}</definedName>
    <definedName name="한국" localSheetId="17" hidden="1">{#N/A,#N/A,FALSE,"단축1";#N/A,#N/A,FALSE,"단축2";#N/A,#N/A,FALSE,"단축3";#N/A,#N/A,FALSE,"장축";#N/A,#N/A,FALSE,"4WD"}</definedName>
    <definedName name="한국" localSheetId="13" hidden="1">{#N/A,#N/A,FALSE,"단축1";#N/A,#N/A,FALSE,"단축2";#N/A,#N/A,FALSE,"단축3";#N/A,#N/A,FALSE,"장축";#N/A,#N/A,FALSE,"4WD"}</definedName>
    <definedName name="한국" localSheetId="14" hidden="1">{#N/A,#N/A,FALSE,"단축1";#N/A,#N/A,FALSE,"단축2";#N/A,#N/A,FALSE,"단축3";#N/A,#N/A,FALSE,"장축";#N/A,#N/A,FALSE,"4WD"}</definedName>
    <definedName name="한국" localSheetId="15" hidden="1">{#N/A,#N/A,FALSE,"단축1";#N/A,#N/A,FALSE,"단축2";#N/A,#N/A,FALSE,"단축3";#N/A,#N/A,FALSE,"장축";#N/A,#N/A,FALSE,"4WD"}</definedName>
    <definedName name="한국" hidden="1">{#N/A,#N/A,FALSE,"단축1";#N/A,#N/A,FALSE,"단축2";#N/A,#N/A,FALSE,"단축3";#N/A,#N/A,FALSE,"장축";#N/A,#N/A,FALSE,"4WD"}</definedName>
    <definedName name="한글" localSheetId="7" hidden="1">{#N/A,#N/A,FALSE,"단축1";#N/A,#N/A,FALSE,"단축2";#N/A,#N/A,FALSE,"단축3";#N/A,#N/A,FALSE,"장축";#N/A,#N/A,FALSE,"4WD"}</definedName>
    <definedName name="한글" localSheetId="16" hidden="1">{#N/A,#N/A,FALSE,"단축1";#N/A,#N/A,FALSE,"단축2";#N/A,#N/A,FALSE,"단축3";#N/A,#N/A,FALSE,"장축";#N/A,#N/A,FALSE,"4WD"}</definedName>
    <definedName name="한글" localSheetId="6" hidden="1">{#N/A,#N/A,FALSE,"단축1";#N/A,#N/A,FALSE,"단축2";#N/A,#N/A,FALSE,"단축3";#N/A,#N/A,FALSE,"장축";#N/A,#N/A,FALSE,"4WD"}</definedName>
    <definedName name="한글" localSheetId="17" hidden="1">{#N/A,#N/A,FALSE,"단축1";#N/A,#N/A,FALSE,"단축2";#N/A,#N/A,FALSE,"단축3";#N/A,#N/A,FALSE,"장축";#N/A,#N/A,FALSE,"4WD"}</definedName>
    <definedName name="한글" localSheetId="13" hidden="1">{#N/A,#N/A,FALSE,"단축1";#N/A,#N/A,FALSE,"단축2";#N/A,#N/A,FALSE,"단축3";#N/A,#N/A,FALSE,"장축";#N/A,#N/A,FALSE,"4WD"}</definedName>
    <definedName name="한글" localSheetId="14" hidden="1">{#N/A,#N/A,FALSE,"단축1";#N/A,#N/A,FALSE,"단축2";#N/A,#N/A,FALSE,"단축3";#N/A,#N/A,FALSE,"장축";#N/A,#N/A,FALSE,"4WD"}</definedName>
    <definedName name="한글" localSheetId="15" hidden="1">{#N/A,#N/A,FALSE,"단축1";#N/A,#N/A,FALSE,"단축2";#N/A,#N/A,FALSE,"단축3";#N/A,#N/A,FALSE,"장축";#N/A,#N/A,FALSE,"4WD"}</definedName>
    <definedName name="한글" hidden="1">{#N/A,#N/A,FALSE,"단축1";#N/A,#N/A,FALSE,"단축2";#N/A,#N/A,FALSE,"단축3";#N/A,#N/A,FALSE,"장축";#N/A,#N/A,FALSE,"4WD"}</definedName>
    <definedName name="한라공조">#REF!</definedName>
    <definedName name="한뫼" localSheetId="7" hidden="1">{#N/A,#N/A,FALSE,"단축1";#N/A,#N/A,FALSE,"단축2";#N/A,#N/A,FALSE,"단축3";#N/A,#N/A,FALSE,"장축";#N/A,#N/A,FALSE,"4WD"}</definedName>
    <definedName name="한뫼" localSheetId="16" hidden="1">{#N/A,#N/A,FALSE,"단축1";#N/A,#N/A,FALSE,"단축2";#N/A,#N/A,FALSE,"단축3";#N/A,#N/A,FALSE,"장축";#N/A,#N/A,FALSE,"4WD"}</definedName>
    <definedName name="한뫼" localSheetId="17" hidden="1">{#N/A,#N/A,FALSE,"단축1";#N/A,#N/A,FALSE,"단축2";#N/A,#N/A,FALSE,"단축3";#N/A,#N/A,FALSE,"장축";#N/A,#N/A,FALSE,"4WD"}</definedName>
    <definedName name="한뫼" localSheetId="13" hidden="1">{#N/A,#N/A,FALSE,"단축1";#N/A,#N/A,FALSE,"단축2";#N/A,#N/A,FALSE,"단축3";#N/A,#N/A,FALSE,"장축";#N/A,#N/A,FALSE,"4WD"}</definedName>
    <definedName name="한뫼" localSheetId="14" hidden="1">{#N/A,#N/A,FALSE,"단축1";#N/A,#N/A,FALSE,"단축2";#N/A,#N/A,FALSE,"단축3";#N/A,#N/A,FALSE,"장축";#N/A,#N/A,FALSE,"4WD"}</definedName>
    <definedName name="한뫼" localSheetId="15" hidden="1">{#N/A,#N/A,FALSE,"단축1";#N/A,#N/A,FALSE,"단축2";#N/A,#N/A,FALSE,"단축3";#N/A,#N/A,FALSE,"장축";#N/A,#N/A,FALSE,"4WD"}</definedName>
    <definedName name="한뫼" hidden="1">{#N/A,#N/A,FALSE,"단축1";#N/A,#N/A,FALSE,"단축2";#N/A,#N/A,FALSE,"단축3";#N/A,#N/A,FALSE,"장축";#N/A,#N/A,FALSE,"4WD"}</definedName>
    <definedName name="한영사전" localSheetId="7" hidden="1">{#N/A,#N/A,TRUE,"Y생산";#N/A,#N/A,TRUE,"Y판매";#N/A,#N/A,TRUE,"Y총물량";#N/A,#N/A,TRUE,"Y능력";#N/A,#N/A,TRUE,"YKD"}</definedName>
    <definedName name="한영사전" localSheetId="16" hidden="1">{#N/A,#N/A,TRUE,"Y생산";#N/A,#N/A,TRUE,"Y판매";#N/A,#N/A,TRUE,"Y총물량";#N/A,#N/A,TRUE,"Y능력";#N/A,#N/A,TRUE,"YKD"}</definedName>
    <definedName name="한영사전" localSheetId="6" hidden="1">{#N/A,#N/A,TRUE,"Y생산";#N/A,#N/A,TRUE,"Y판매";#N/A,#N/A,TRUE,"Y총물량";#N/A,#N/A,TRUE,"Y능력";#N/A,#N/A,TRUE,"YKD"}</definedName>
    <definedName name="한영사전" localSheetId="17" hidden="1">{#N/A,#N/A,TRUE,"Y생산";#N/A,#N/A,TRUE,"Y판매";#N/A,#N/A,TRUE,"Y총물량";#N/A,#N/A,TRUE,"Y능력";#N/A,#N/A,TRUE,"YKD"}</definedName>
    <definedName name="한영사전" localSheetId="13" hidden="1">{#N/A,#N/A,TRUE,"Y생산";#N/A,#N/A,TRUE,"Y판매";#N/A,#N/A,TRUE,"Y총물량";#N/A,#N/A,TRUE,"Y능력";#N/A,#N/A,TRUE,"YKD"}</definedName>
    <definedName name="한영사전" localSheetId="14" hidden="1">{#N/A,#N/A,TRUE,"Y생산";#N/A,#N/A,TRUE,"Y판매";#N/A,#N/A,TRUE,"Y총물량";#N/A,#N/A,TRUE,"Y능력";#N/A,#N/A,TRUE,"YKD"}</definedName>
    <definedName name="한영사전" localSheetId="15" hidden="1">{#N/A,#N/A,TRUE,"Y생산";#N/A,#N/A,TRUE,"Y판매";#N/A,#N/A,TRUE,"Y총물량";#N/A,#N/A,TRUE,"Y능력";#N/A,#N/A,TRUE,"YKD"}</definedName>
    <definedName name="한영사전" hidden="1">{#N/A,#N/A,TRUE,"Y생산";#N/A,#N/A,TRUE,"Y판매";#N/A,#N/A,TRUE,"Y총물량";#N/A,#N/A,TRUE,"Y능력";#N/A,#N/A,TRUE,"YKD"}</definedName>
    <definedName name="한장" localSheetId="7" hidden="1">{#N/A,#N/A,FALSE,"단축1";#N/A,#N/A,FALSE,"단축2";#N/A,#N/A,FALSE,"단축3";#N/A,#N/A,FALSE,"장축";#N/A,#N/A,FALSE,"4WD"}</definedName>
    <definedName name="한장" localSheetId="16" hidden="1">{#N/A,#N/A,FALSE,"단축1";#N/A,#N/A,FALSE,"단축2";#N/A,#N/A,FALSE,"단축3";#N/A,#N/A,FALSE,"장축";#N/A,#N/A,FALSE,"4WD"}</definedName>
    <definedName name="한장" localSheetId="17" hidden="1">{#N/A,#N/A,FALSE,"단축1";#N/A,#N/A,FALSE,"단축2";#N/A,#N/A,FALSE,"단축3";#N/A,#N/A,FALSE,"장축";#N/A,#N/A,FALSE,"4WD"}</definedName>
    <definedName name="한장" localSheetId="13" hidden="1">{#N/A,#N/A,FALSE,"단축1";#N/A,#N/A,FALSE,"단축2";#N/A,#N/A,FALSE,"단축3";#N/A,#N/A,FALSE,"장축";#N/A,#N/A,FALSE,"4WD"}</definedName>
    <definedName name="한장" localSheetId="14" hidden="1">{#N/A,#N/A,FALSE,"단축1";#N/A,#N/A,FALSE,"단축2";#N/A,#N/A,FALSE,"단축3";#N/A,#N/A,FALSE,"장축";#N/A,#N/A,FALSE,"4WD"}</definedName>
    <definedName name="한장" localSheetId="15" hidden="1">{#N/A,#N/A,FALSE,"단축1";#N/A,#N/A,FALSE,"단축2";#N/A,#N/A,FALSE,"단축3";#N/A,#N/A,FALSE,"장축";#N/A,#N/A,FALSE,"4WD"}</definedName>
    <definedName name="한장" hidden="1">{#N/A,#N/A,FALSE,"단축1";#N/A,#N/A,FALSE,"단축2";#N/A,#N/A,FALSE,"단축3";#N/A,#N/A,FALSE,"장축";#N/A,#N/A,FALSE,"4WD"}</definedName>
    <definedName name="한총2" localSheetId="7" hidden="1">{#N/A,#N/A,FALSE,"을지 (4)";#N/A,#N/A,FALSE,"을지 (5)";#N/A,#N/A,FALSE,"을지 (6)"}</definedName>
    <definedName name="한총2" localSheetId="16" hidden="1">{#N/A,#N/A,FALSE,"을지 (4)";#N/A,#N/A,FALSE,"을지 (5)";#N/A,#N/A,FALSE,"을지 (6)"}</definedName>
    <definedName name="한총2" localSheetId="17" hidden="1">{#N/A,#N/A,FALSE,"을지 (4)";#N/A,#N/A,FALSE,"을지 (5)";#N/A,#N/A,FALSE,"을지 (6)"}</definedName>
    <definedName name="한총2" localSheetId="13" hidden="1">{#N/A,#N/A,FALSE,"을지 (4)";#N/A,#N/A,FALSE,"을지 (5)";#N/A,#N/A,FALSE,"을지 (6)"}</definedName>
    <definedName name="한총2" localSheetId="14" hidden="1">{#N/A,#N/A,FALSE,"을지 (4)";#N/A,#N/A,FALSE,"을지 (5)";#N/A,#N/A,FALSE,"을지 (6)"}</definedName>
    <definedName name="한총2" localSheetId="15" hidden="1">{#N/A,#N/A,FALSE,"을지 (4)";#N/A,#N/A,FALSE,"을지 (5)";#N/A,#N/A,FALSE,"을지 (6)"}</definedName>
    <definedName name="한총2" hidden="1">{#N/A,#N/A,FALSE,"을지 (4)";#N/A,#N/A,FALSE,"을지 (5)";#N/A,#N/A,FALSE,"을지 (6)"}</definedName>
    <definedName name="한화">#REF!</definedName>
    <definedName name="할증율">[18]계산정보!$D$89</definedName>
    <definedName name="합">#REF!</definedName>
    <definedName name="합A">#REF!</definedName>
    <definedName name="합계">#REF!</definedName>
    <definedName name="합계_1월">#REF!</definedName>
    <definedName name="합계_2월">#REF!</definedName>
    <definedName name="합계_3월">#REF!</definedName>
    <definedName name="합계_4월">#REF!</definedName>
    <definedName name="합계_5월">#REF!</definedName>
    <definedName name="합계_6월">#REF!</definedName>
    <definedName name="합계_7월">#REF!</definedName>
    <definedName name="합의">#REF!</definedName>
    <definedName name="항" localSheetId="7" hidden="1">{#N/A,#N/A,FALSE,"단축1";#N/A,#N/A,FALSE,"단축2";#N/A,#N/A,FALSE,"단축3";#N/A,#N/A,FALSE,"장축";#N/A,#N/A,FALSE,"4WD"}</definedName>
    <definedName name="항" localSheetId="16" hidden="1">{#N/A,#N/A,FALSE,"단축1";#N/A,#N/A,FALSE,"단축2";#N/A,#N/A,FALSE,"단축3";#N/A,#N/A,FALSE,"장축";#N/A,#N/A,FALSE,"4WD"}</definedName>
    <definedName name="항" localSheetId="17" hidden="1">{#N/A,#N/A,FALSE,"단축1";#N/A,#N/A,FALSE,"단축2";#N/A,#N/A,FALSE,"단축3";#N/A,#N/A,FALSE,"장축";#N/A,#N/A,FALSE,"4WD"}</definedName>
    <definedName name="항" localSheetId="13" hidden="1">{#N/A,#N/A,FALSE,"단축1";#N/A,#N/A,FALSE,"단축2";#N/A,#N/A,FALSE,"단축3";#N/A,#N/A,FALSE,"장축";#N/A,#N/A,FALSE,"4WD"}</definedName>
    <definedName name="항" localSheetId="14" hidden="1">{#N/A,#N/A,FALSE,"단축1";#N/A,#N/A,FALSE,"단축2";#N/A,#N/A,FALSE,"단축3";#N/A,#N/A,FALSE,"장축";#N/A,#N/A,FALSE,"4WD"}</definedName>
    <definedName name="항" localSheetId="15" hidden="1">{#N/A,#N/A,FALSE,"단축1";#N/A,#N/A,FALSE,"단축2";#N/A,#N/A,FALSE,"단축3";#N/A,#N/A,FALSE,"장축";#N/A,#N/A,FALSE,"4WD"}</definedName>
    <definedName name="항" hidden="1">{#N/A,#N/A,FALSE,"단축1";#N/A,#N/A,FALSE,"단축2";#N/A,#N/A,FALSE,"단축3";#N/A,#N/A,FALSE,"장축";#N/A,#N/A,FALSE,"4WD"}</definedName>
    <definedName name="항목10">#REF!</definedName>
    <definedName name="항목11">#REF!</definedName>
    <definedName name="항목2">#REF!</definedName>
    <definedName name="항목3">#REF!</definedName>
    <definedName name="항목4">#REF!</definedName>
    <definedName name="항목5">#REF!</definedName>
    <definedName name="항목6">#REF!</definedName>
    <definedName name="항목7">#REF!</definedName>
    <definedName name="항목8">#REF!</definedName>
    <definedName name="항목9">#REF!</definedName>
    <definedName name="해외1">#REF!</definedName>
    <definedName name="행복" localSheetId="7" hidden="1">{#N/A,#N/A,FALSE,"단축1";#N/A,#N/A,FALSE,"단축2";#N/A,#N/A,FALSE,"단축3";#N/A,#N/A,FALSE,"장축";#N/A,#N/A,FALSE,"4WD"}</definedName>
    <definedName name="행복" localSheetId="16" hidden="1">{#N/A,#N/A,FALSE,"단축1";#N/A,#N/A,FALSE,"단축2";#N/A,#N/A,FALSE,"단축3";#N/A,#N/A,FALSE,"장축";#N/A,#N/A,FALSE,"4WD"}</definedName>
    <definedName name="행복" localSheetId="17" hidden="1">{#N/A,#N/A,FALSE,"단축1";#N/A,#N/A,FALSE,"단축2";#N/A,#N/A,FALSE,"단축3";#N/A,#N/A,FALSE,"장축";#N/A,#N/A,FALSE,"4WD"}</definedName>
    <definedName name="행복" localSheetId="13" hidden="1">{#N/A,#N/A,FALSE,"단축1";#N/A,#N/A,FALSE,"단축2";#N/A,#N/A,FALSE,"단축3";#N/A,#N/A,FALSE,"장축";#N/A,#N/A,FALSE,"4WD"}</definedName>
    <definedName name="행복" localSheetId="14" hidden="1">{#N/A,#N/A,FALSE,"단축1";#N/A,#N/A,FALSE,"단축2";#N/A,#N/A,FALSE,"단축3";#N/A,#N/A,FALSE,"장축";#N/A,#N/A,FALSE,"4WD"}</definedName>
    <definedName name="행복" localSheetId="15" hidden="1">{#N/A,#N/A,FALSE,"단축1";#N/A,#N/A,FALSE,"단축2";#N/A,#N/A,FALSE,"단축3";#N/A,#N/A,FALSE,"장축";#N/A,#N/A,FALSE,"4WD"}</definedName>
    <definedName name="행복" hidden="1">{#N/A,#N/A,FALSE,"단축1";#N/A,#N/A,FALSE,"단축2";#N/A,#N/A,FALSE,"단축3";#N/A,#N/A,FALSE,"장축";#N/A,#N/A,FALSE,"4WD"}</definedName>
    <definedName name="향" localSheetId="7" hidden="1">{#N/A,#N/A,FALSE,"단축1";#N/A,#N/A,FALSE,"단축2";#N/A,#N/A,FALSE,"단축3";#N/A,#N/A,FALSE,"장축";#N/A,#N/A,FALSE,"4WD"}</definedName>
    <definedName name="향" localSheetId="16" hidden="1">{#N/A,#N/A,FALSE,"단축1";#N/A,#N/A,FALSE,"단축2";#N/A,#N/A,FALSE,"단축3";#N/A,#N/A,FALSE,"장축";#N/A,#N/A,FALSE,"4WD"}</definedName>
    <definedName name="향" localSheetId="17" hidden="1">{#N/A,#N/A,FALSE,"단축1";#N/A,#N/A,FALSE,"단축2";#N/A,#N/A,FALSE,"단축3";#N/A,#N/A,FALSE,"장축";#N/A,#N/A,FALSE,"4WD"}</definedName>
    <definedName name="향" localSheetId="13" hidden="1">{#N/A,#N/A,FALSE,"단축1";#N/A,#N/A,FALSE,"단축2";#N/A,#N/A,FALSE,"단축3";#N/A,#N/A,FALSE,"장축";#N/A,#N/A,FALSE,"4WD"}</definedName>
    <definedName name="향" localSheetId="14" hidden="1">{#N/A,#N/A,FALSE,"단축1";#N/A,#N/A,FALSE,"단축2";#N/A,#N/A,FALSE,"단축3";#N/A,#N/A,FALSE,"장축";#N/A,#N/A,FALSE,"4WD"}</definedName>
    <definedName name="향" localSheetId="15" hidden="1">{#N/A,#N/A,FALSE,"단축1";#N/A,#N/A,FALSE,"단축2";#N/A,#N/A,FALSE,"단축3";#N/A,#N/A,FALSE,"장축";#N/A,#N/A,FALSE,"4WD"}</definedName>
    <definedName name="향" hidden="1">{#N/A,#N/A,FALSE,"단축1";#N/A,#N/A,FALSE,"단축2";#N/A,#N/A,FALSE,"단축3";#N/A,#N/A,FALSE,"장축";#N/A,#N/A,FALSE,"4WD"}</definedName>
    <definedName name="향후" localSheetId="7" hidden="1">{#N/A,#N/A,FALSE,"단축1";#N/A,#N/A,FALSE,"단축2";#N/A,#N/A,FALSE,"단축3";#N/A,#N/A,FALSE,"장축";#N/A,#N/A,FALSE,"4WD"}</definedName>
    <definedName name="향후" localSheetId="16" hidden="1">{#N/A,#N/A,FALSE,"단축1";#N/A,#N/A,FALSE,"단축2";#N/A,#N/A,FALSE,"단축3";#N/A,#N/A,FALSE,"장축";#N/A,#N/A,FALSE,"4WD"}</definedName>
    <definedName name="향후" localSheetId="17" hidden="1">{#N/A,#N/A,FALSE,"단축1";#N/A,#N/A,FALSE,"단축2";#N/A,#N/A,FALSE,"단축3";#N/A,#N/A,FALSE,"장축";#N/A,#N/A,FALSE,"4WD"}</definedName>
    <definedName name="향후" localSheetId="13" hidden="1">{#N/A,#N/A,FALSE,"단축1";#N/A,#N/A,FALSE,"단축2";#N/A,#N/A,FALSE,"단축3";#N/A,#N/A,FALSE,"장축";#N/A,#N/A,FALSE,"4WD"}</definedName>
    <definedName name="향후" localSheetId="14" hidden="1">{#N/A,#N/A,FALSE,"단축1";#N/A,#N/A,FALSE,"단축2";#N/A,#N/A,FALSE,"단축3";#N/A,#N/A,FALSE,"장축";#N/A,#N/A,FALSE,"4WD"}</definedName>
    <definedName name="향후" localSheetId="15" hidden="1">{#N/A,#N/A,FALSE,"단축1";#N/A,#N/A,FALSE,"단축2";#N/A,#N/A,FALSE,"단축3";#N/A,#N/A,FALSE,"장축";#N/A,#N/A,FALSE,"4WD"}</definedName>
    <definedName name="향후" hidden="1">{#N/A,#N/A,FALSE,"단축1";#N/A,#N/A,FALSE,"단축2";#N/A,#N/A,FALSE,"단축3";#N/A,#N/A,FALSE,"장축";#N/A,#N/A,FALSE,"4WD"}</definedName>
    <definedName name="향후1" localSheetId="7" hidden="1">{#N/A,#N/A,FALSE,"단축1";#N/A,#N/A,FALSE,"단축2";#N/A,#N/A,FALSE,"단축3";#N/A,#N/A,FALSE,"장축";#N/A,#N/A,FALSE,"4WD"}</definedName>
    <definedName name="향후1" localSheetId="16" hidden="1">{#N/A,#N/A,FALSE,"단축1";#N/A,#N/A,FALSE,"단축2";#N/A,#N/A,FALSE,"단축3";#N/A,#N/A,FALSE,"장축";#N/A,#N/A,FALSE,"4WD"}</definedName>
    <definedName name="향후1" localSheetId="17" hidden="1">{#N/A,#N/A,FALSE,"단축1";#N/A,#N/A,FALSE,"단축2";#N/A,#N/A,FALSE,"단축3";#N/A,#N/A,FALSE,"장축";#N/A,#N/A,FALSE,"4WD"}</definedName>
    <definedName name="향후1" localSheetId="13" hidden="1">{#N/A,#N/A,FALSE,"단축1";#N/A,#N/A,FALSE,"단축2";#N/A,#N/A,FALSE,"단축3";#N/A,#N/A,FALSE,"장축";#N/A,#N/A,FALSE,"4WD"}</definedName>
    <definedName name="향후1" localSheetId="14" hidden="1">{#N/A,#N/A,FALSE,"단축1";#N/A,#N/A,FALSE,"단축2";#N/A,#N/A,FALSE,"단축3";#N/A,#N/A,FALSE,"장축";#N/A,#N/A,FALSE,"4WD"}</definedName>
    <definedName name="향후1" localSheetId="15" hidden="1">{#N/A,#N/A,FALSE,"단축1";#N/A,#N/A,FALSE,"단축2";#N/A,#N/A,FALSE,"단축3";#N/A,#N/A,FALSE,"장축";#N/A,#N/A,FALSE,"4WD"}</definedName>
    <definedName name="향후1" hidden="1">{#N/A,#N/A,FALSE,"단축1";#N/A,#N/A,FALSE,"단축2";#N/A,#N/A,FALSE,"단축3";#N/A,#N/A,FALSE,"장축";#N/A,#N/A,FALSE,"4WD"}</definedName>
    <definedName name="향후계획1" localSheetId="7" hidden="1">{#N/A,#N/A,FALSE,"단축1";#N/A,#N/A,FALSE,"단축2";#N/A,#N/A,FALSE,"단축3";#N/A,#N/A,FALSE,"장축";#N/A,#N/A,FALSE,"4WD"}</definedName>
    <definedName name="향후계획1" localSheetId="16" hidden="1">{#N/A,#N/A,FALSE,"단축1";#N/A,#N/A,FALSE,"단축2";#N/A,#N/A,FALSE,"단축3";#N/A,#N/A,FALSE,"장축";#N/A,#N/A,FALSE,"4WD"}</definedName>
    <definedName name="향후계획1" localSheetId="6" hidden="1">{#N/A,#N/A,FALSE,"단축1";#N/A,#N/A,FALSE,"단축2";#N/A,#N/A,FALSE,"단축3";#N/A,#N/A,FALSE,"장축";#N/A,#N/A,FALSE,"4WD"}</definedName>
    <definedName name="향후계획1" localSheetId="17" hidden="1">{#N/A,#N/A,FALSE,"단축1";#N/A,#N/A,FALSE,"단축2";#N/A,#N/A,FALSE,"단축3";#N/A,#N/A,FALSE,"장축";#N/A,#N/A,FALSE,"4WD"}</definedName>
    <definedName name="향후계획1" localSheetId="13" hidden="1">{#N/A,#N/A,FALSE,"단축1";#N/A,#N/A,FALSE,"단축2";#N/A,#N/A,FALSE,"단축3";#N/A,#N/A,FALSE,"장축";#N/A,#N/A,FALSE,"4WD"}</definedName>
    <definedName name="향후계획1" localSheetId="14" hidden="1">{#N/A,#N/A,FALSE,"단축1";#N/A,#N/A,FALSE,"단축2";#N/A,#N/A,FALSE,"단축3";#N/A,#N/A,FALSE,"장축";#N/A,#N/A,FALSE,"4WD"}</definedName>
    <definedName name="향후계획1" localSheetId="15" hidden="1">{#N/A,#N/A,FALSE,"단축1";#N/A,#N/A,FALSE,"단축2";#N/A,#N/A,FALSE,"단축3";#N/A,#N/A,FALSE,"장축";#N/A,#N/A,FALSE,"4WD"}</definedName>
    <definedName name="향후계획1" hidden="1">{#N/A,#N/A,FALSE,"단축1";#N/A,#N/A,FALSE,"단축2";#N/A,#N/A,FALSE,"단축3";#N/A,#N/A,FALSE,"장축";#N/A,#N/A,FALSE,"4WD"}</definedName>
    <definedName name="허">#REF!</definedName>
    <definedName name="허정훤" localSheetId="7" hidden="1">{#N/A,#N/A,TRUE,"Y생산";#N/A,#N/A,TRUE,"Y판매";#N/A,#N/A,TRUE,"Y총물량";#N/A,#N/A,TRUE,"Y능력";#N/A,#N/A,TRUE,"YKD"}</definedName>
    <definedName name="허정훤" localSheetId="16" hidden="1">{#N/A,#N/A,TRUE,"Y생산";#N/A,#N/A,TRUE,"Y판매";#N/A,#N/A,TRUE,"Y총물량";#N/A,#N/A,TRUE,"Y능력";#N/A,#N/A,TRUE,"YKD"}</definedName>
    <definedName name="허정훤" localSheetId="6" hidden="1">{#N/A,#N/A,TRUE,"Y생산";#N/A,#N/A,TRUE,"Y판매";#N/A,#N/A,TRUE,"Y총물량";#N/A,#N/A,TRUE,"Y능력";#N/A,#N/A,TRUE,"YKD"}</definedName>
    <definedName name="허정훤" localSheetId="17" hidden="1">{#N/A,#N/A,TRUE,"Y생산";#N/A,#N/A,TRUE,"Y판매";#N/A,#N/A,TRUE,"Y총물량";#N/A,#N/A,TRUE,"Y능력";#N/A,#N/A,TRUE,"YKD"}</definedName>
    <definedName name="허정훤" localSheetId="13" hidden="1">{#N/A,#N/A,TRUE,"Y생산";#N/A,#N/A,TRUE,"Y판매";#N/A,#N/A,TRUE,"Y총물량";#N/A,#N/A,TRUE,"Y능력";#N/A,#N/A,TRUE,"YKD"}</definedName>
    <definedName name="허정훤" localSheetId="14" hidden="1">{#N/A,#N/A,TRUE,"Y생산";#N/A,#N/A,TRUE,"Y판매";#N/A,#N/A,TRUE,"Y총물량";#N/A,#N/A,TRUE,"Y능력";#N/A,#N/A,TRUE,"YKD"}</definedName>
    <definedName name="허정훤" localSheetId="15" hidden="1">{#N/A,#N/A,TRUE,"Y생산";#N/A,#N/A,TRUE,"Y판매";#N/A,#N/A,TRUE,"Y총물량";#N/A,#N/A,TRUE,"Y능력";#N/A,#N/A,TRUE,"YKD"}</definedName>
    <definedName name="허정훤" hidden="1">{#N/A,#N/A,TRUE,"Y생산";#N/A,#N/A,TRUE,"Y판매";#N/A,#N/A,TRUE,"Y총물량";#N/A,#N/A,TRUE,"Y능력";#N/A,#N/A,TRUE,"YKD"}</definedName>
    <definedName name="허허" localSheetId="7" hidden="1">{#N/A,#N/A,TRUE,"Y생산";#N/A,#N/A,TRUE,"Y판매";#N/A,#N/A,TRUE,"Y총물량";#N/A,#N/A,TRUE,"Y능력";#N/A,#N/A,TRUE,"YKD"}</definedName>
    <definedName name="허허" localSheetId="16" hidden="1">{#N/A,#N/A,TRUE,"Y생산";#N/A,#N/A,TRUE,"Y판매";#N/A,#N/A,TRUE,"Y총물량";#N/A,#N/A,TRUE,"Y능력";#N/A,#N/A,TRUE,"YKD"}</definedName>
    <definedName name="허허" localSheetId="6" hidden="1">{#N/A,#N/A,TRUE,"Y생산";#N/A,#N/A,TRUE,"Y판매";#N/A,#N/A,TRUE,"Y총물량";#N/A,#N/A,TRUE,"Y능력";#N/A,#N/A,TRUE,"YKD"}</definedName>
    <definedName name="허허" localSheetId="17" hidden="1">{#N/A,#N/A,TRUE,"Y생산";#N/A,#N/A,TRUE,"Y판매";#N/A,#N/A,TRUE,"Y총물량";#N/A,#N/A,TRUE,"Y능력";#N/A,#N/A,TRUE,"YKD"}</definedName>
    <definedName name="허허" localSheetId="13" hidden="1">{#N/A,#N/A,TRUE,"Y생산";#N/A,#N/A,TRUE,"Y판매";#N/A,#N/A,TRUE,"Y총물량";#N/A,#N/A,TRUE,"Y능력";#N/A,#N/A,TRUE,"YKD"}</definedName>
    <definedName name="허허" localSheetId="14" hidden="1">{#N/A,#N/A,TRUE,"Y생산";#N/A,#N/A,TRUE,"Y판매";#N/A,#N/A,TRUE,"Y총물량";#N/A,#N/A,TRUE,"Y능력";#N/A,#N/A,TRUE,"YKD"}</definedName>
    <definedName name="허허" localSheetId="15" hidden="1">{#N/A,#N/A,TRUE,"Y생산";#N/A,#N/A,TRUE,"Y판매";#N/A,#N/A,TRUE,"Y총물량";#N/A,#N/A,TRUE,"Y능력";#N/A,#N/A,TRUE,"YKD"}</definedName>
    <definedName name="허허" hidden="1">{#N/A,#N/A,TRUE,"Y생산";#N/A,#N/A,TRUE,"Y판매";#N/A,#N/A,TRUE,"Y총물량";#N/A,#N/A,TRUE,"Y능력";#N/A,#N/A,TRUE,"YKD"}</definedName>
    <definedName name="허ㅓ" localSheetId="7" hidden="1">{#N/A,#N/A,FALSE,"단축1";#N/A,#N/A,FALSE,"단축2";#N/A,#N/A,FALSE,"단축3";#N/A,#N/A,FALSE,"장축";#N/A,#N/A,FALSE,"4WD"}</definedName>
    <definedName name="허ㅓ" localSheetId="16" hidden="1">{#N/A,#N/A,FALSE,"단축1";#N/A,#N/A,FALSE,"단축2";#N/A,#N/A,FALSE,"단축3";#N/A,#N/A,FALSE,"장축";#N/A,#N/A,FALSE,"4WD"}</definedName>
    <definedName name="허ㅓ" localSheetId="6" hidden="1">{#N/A,#N/A,FALSE,"단축1";#N/A,#N/A,FALSE,"단축2";#N/A,#N/A,FALSE,"단축3";#N/A,#N/A,FALSE,"장축";#N/A,#N/A,FALSE,"4WD"}</definedName>
    <definedName name="허ㅓ" localSheetId="17" hidden="1">{#N/A,#N/A,FALSE,"단축1";#N/A,#N/A,FALSE,"단축2";#N/A,#N/A,FALSE,"단축3";#N/A,#N/A,FALSE,"장축";#N/A,#N/A,FALSE,"4WD"}</definedName>
    <definedName name="허ㅓ" localSheetId="13" hidden="1">{#N/A,#N/A,FALSE,"단축1";#N/A,#N/A,FALSE,"단축2";#N/A,#N/A,FALSE,"단축3";#N/A,#N/A,FALSE,"장축";#N/A,#N/A,FALSE,"4WD"}</definedName>
    <definedName name="허ㅓ" localSheetId="14" hidden="1">{#N/A,#N/A,FALSE,"단축1";#N/A,#N/A,FALSE,"단축2";#N/A,#N/A,FALSE,"단축3";#N/A,#N/A,FALSE,"장축";#N/A,#N/A,FALSE,"4WD"}</definedName>
    <definedName name="허ㅓ" localSheetId="15" hidden="1">{#N/A,#N/A,FALSE,"단축1";#N/A,#N/A,FALSE,"단축2";#N/A,#N/A,FALSE,"단축3";#N/A,#N/A,FALSE,"장축";#N/A,#N/A,FALSE,"4WD"}</definedName>
    <definedName name="허ㅓ" hidden="1">{#N/A,#N/A,FALSE,"단축1";#N/A,#N/A,FALSE,"단축2";#N/A,#N/A,FALSE,"단축3";#N/A,#N/A,FALSE,"장축";#N/A,#N/A,FALSE,"4WD"}</definedName>
    <definedName name="허ㅛㅅ">#REF!</definedName>
    <definedName name="헗ㄹ" localSheetId="7">BlankMacro1</definedName>
    <definedName name="헗ㄹ" localSheetId="16">BlankMacro1</definedName>
    <definedName name="헗ㄹ" localSheetId="17">BlankMacro1</definedName>
    <definedName name="헗ㄹ" localSheetId="10">BlankMacro1</definedName>
    <definedName name="헗ㄹ" localSheetId="8">BlankMacro1</definedName>
    <definedName name="헗ㄹ" localSheetId="0">BlankMacro1</definedName>
    <definedName name="헗ㄹ" localSheetId="13">BlankMacro1</definedName>
    <definedName name="헗ㄹ" localSheetId="14">BlankMacro1</definedName>
    <definedName name="헗ㄹ" localSheetId="11">BlankMacro1</definedName>
    <definedName name="헗ㄹ" localSheetId="15">BlankMacro1</definedName>
    <definedName name="헗ㄹ">BlankMacro1</definedName>
    <definedName name="현기" localSheetId="7" hidden="1">{#N/A,#N/A,FALSE,"단축1";#N/A,#N/A,FALSE,"단축2";#N/A,#N/A,FALSE,"단축3";#N/A,#N/A,FALSE,"장축";#N/A,#N/A,FALSE,"4WD"}</definedName>
    <definedName name="현기" localSheetId="16" hidden="1">{#N/A,#N/A,FALSE,"단축1";#N/A,#N/A,FALSE,"단축2";#N/A,#N/A,FALSE,"단축3";#N/A,#N/A,FALSE,"장축";#N/A,#N/A,FALSE,"4WD"}</definedName>
    <definedName name="현기" localSheetId="17" hidden="1">{#N/A,#N/A,FALSE,"단축1";#N/A,#N/A,FALSE,"단축2";#N/A,#N/A,FALSE,"단축3";#N/A,#N/A,FALSE,"장축";#N/A,#N/A,FALSE,"4WD"}</definedName>
    <definedName name="현기" localSheetId="13" hidden="1">{#N/A,#N/A,FALSE,"단축1";#N/A,#N/A,FALSE,"단축2";#N/A,#N/A,FALSE,"단축3";#N/A,#N/A,FALSE,"장축";#N/A,#N/A,FALSE,"4WD"}</definedName>
    <definedName name="현기" localSheetId="14" hidden="1">{#N/A,#N/A,FALSE,"단축1";#N/A,#N/A,FALSE,"단축2";#N/A,#N/A,FALSE,"단축3";#N/A,#N/A,FALSE,"장축";#N/A,#N/A,FALSE,"4WD"}</definedName>
    <definedName name="현기" localSheetId="15" hidden="1">{#N/A,#N/A,FALSE,"단축1";#N/A,#N/A,FALSE,"단축2";#N/A,#N/A,FALSE,"단축3";#N/A,#N/A,FALSE,"장축";#N/A,#N/A,FALSE,"4WD"}</definedName>
    <definedName name="현기" hidden="1">{#N/A,#N/A,FALSE,"단축1";#N/A,#N/A,FALSE,"단축2";#N/A,#N/A,FALSE,"단축3";#N/A,#N/A,FALSE,"장축";#N/A,#N/A,FALSE,"4WD"}</definedName>
    <definedName name="현대" localSheetId="7" hidden="1">{#N/A,#N/A,FALSE,"정공"}</definedName>
    <definedName name="현대" localSheetId="16" hidden="1">{#N/A,#N/A,FALSE,"정공"}</definedName>
    <definedName name="현대" localSheetId="6" hidden="1">{#N/A,#N/A,FALSE,"정공"}</definedName>
    <definedName name="현대" localSheetId="17" hidden="1">{#N/A,#N/A,FALSE,"정공"}</definedName>
    <definedName name="현대" localSheetId="13" hidden="1">{#N/A,#N/A,FALSE,"정공"}</definedName>
    <definedName name="현대" localSheetId="14" hidden="1">{#N/A,#N/A,FALSE,"정공"}</definedName>
    <definedName name="현대" localSheetId="15" hidden="1">{#N/A,#N/A,FALSE,"정공"}</definedName>
    <definedName name="현대" hidden="1">{#N/A,#N/A,FALSE,"정공"}</definedName>
    <definedName name="현대단가">107630</definedName>
    <definedName name="現代綜合商事經由分" localSheetId="6">#REF!</definedName>
    <definedName name="現代綜合商事經由分">#REF!</definedName>
    <definedName name="현상">#REF!</definedName>
    <definedName name="현재인원">#REF!</definedName>
    <definedName name="현지가">#REF!</definedName>
    <definedName name="현지양산" localSheetId="7" hidden="1">{#N/A,#N/A,FALSE,"단축1";#N/A,#N/A,FALSE,"단축2";#N/A,#N/A,FALSE,"단축3";#N/A,#N/A,FALSE,"장축";#N/A,#N/A,FALSE,"4WD"}</definedName>
    <definedName name="현지양산" localSheetId="16" hidden="1">{#N/A,#N/A,FALSE,"단축1";#N/A,#N/A,FALSE,"단축2";#N/A,#N/A,FALSE,"단축3";#N/A,#N/A,FALSE,"장축";#N/A,#N/A,FALSE,"4WD"}</definedName>
    <definedName name="현지양산" localSheetId="6" hidden="1">{#N/A,#N/A,FALSE,"단축1";#N/A,#N/A,FALSE,"단축2";#N/A,#N/A,FALSE,"단축3";#N/A,#N/A,FALSE,"장축";#N/A,#N/A,FALSE,"4WD"}</definedName>
    <definedName name="현지양산" localSheetId="17" hidden="1">{#N/A,#N/A,FALSE,"단축1";#N/A,#N/A,FALSE,"단축2";#N/A,#N/A,FALSE,"단축3";#N/A,#N/A,FALSE,"장축";#N/A,#N/A,FALSE,"4WD"}</definedName>
    <definedName name="현지양산" localSheetId="13" hidden="1">{#N/A,#N/A,FALSE,"단축1";#N/A,#N/A,FALSE,"단축2";#N/A,#N/A,FALSE,"단축3";#N/A,#N/A,FALSE,"장축";#N/A,#N/A,FALSE,"4WD"}</definedName>
    <definedName name="현지양산" localSheetId="14" hidden="1">{#N/A,#N/A,FALSE,"단축1";#N/A,#N/A,FALSE,"단축2";#N/A,#N/A,FALSE,"단축3";#N/A,#N/A,FALSE,"장축";#N/A,#N/A,FALSE,"4WD"}</definedName>
    <definedName name="현지양산" localSheetId="15" hidden="1">{#N/A,#N/A,FALSE,"단축1";#N/A,#N/A,FALSE,"단축2";#N/A,#N/A,FALSE,"단축3";#N/A,#N/A,FALSE,"장축";#N/A,#N/A,FALSE,"4WD"}</definedName>
    <definedName name="현지양산" hidden="1">{#N/A,#N/A,FALSE,"단축1";#N/A,#N/A,FALSE,"단축2";#N/A,#N/A,FALSE,"단축3";#N/A,#N/A,FALSE,"장축";#N/A,#N/A,FALSE,"4WD"}</definedName>
    <definedName name="현황" localSheetId="6">#REF!</definedName>
    <definedName name="현황" localSheetId="13">#REF!</definedName>
    <definedName name="현황">[7]!현황</definedName>
    <definedName name="현황표2" localSheetId="7" hidden="1">{#N/A,#N/A,FALSE,"단축1";#N/A,#N/A,FALSE,"단축2";#N/A,#N/A,FALSE,"단축3";#N/A,#N/A,FALSE,"장축";#N/A,#N/A,FALSE,"4WD"}</definedName>
    <definedName name="현황표2" localSheetId="16" hidden="1">{#N/A,#N/A,FALSE,"단축1";#N/A,#N/A,FALSE,"단축2";#N/A,#N/A,FALSE,"단축3";#N/A,#N/A,FALSE,"장축";#N/A,#N/A,FALSE,"4WD"}</definedName>
    <definedName name="현황표2" localSheetId="17" hidden="1">{#N/A,#N/A,FALSE,"단축1";#N/A,#N/A,FALSE,"단축2";#N/A,#N/A,FALSE,"단축3";#N/A,#N/A,FALSE,"장축";#N/A,#N/A,FALSE,"4WD"}</definedName>
    <definedName name="현황표2" localSheetId="13" hidden="1">{#N/A,#N/A,FALSE,"단축1";#N/A,#N/A,FALSE,"단축2";#N/A,#N/A,FALSE,"단축3";#N/A,#N/A,FALSE,"장축";#N/A,#N/A,FALSE,"4WD"}</definedName>
    <definedName name="현황표2" localSheetId="14" hidden="1">{#N/A,#N/A,FALSE,"단축1";#N/A,#N/A,FALSE,"단축2";#N/A,#N/A,FALSE,"단축3";#N/A,#N/A,FALSE,"장축";#N/A,#N/A,FALSE,"4WD"}</definedName>
    <definedName name="현황표2" localSheetId="15" hidden="1">{#N/A,#N/A,FALSE,"단축1";#N/A,#N/A,FALSE,"단축2";#N/A,#N/A,FALSE,"단축3";#N/A,#N/A,FALSE,"장축";#N/A,#N/A,FALSE,"4WD"}</definedName>
    <definedName name="현황표2" hidden="1">{#N/A,#N/A,FALSE,"단축1";#N/A,#N/A,FALSE,"단축2";#N/A,#N/A,FALSE,"단축3";#N/A,#N/A,FALSE,"장축";#N/A,#N/A,FALSE,"4WD"}</definedName>
    <definedName name="협동회가입">#REF!</definedName>
    <definedName name="협력사현황">#REF!</definedName>
    <definedName name="협력업체">#REF!</definedName>
    <definedName name="협의" localSheetId="7" hidden="1">{#N/A,#N/A,FALSE,"단축1";#N/A,#N/A,FALSE,"단축2";#N/A,#N/A,FALSE,"단축3";#N/A,#N/A,FALSE,"장축";#N/A,#N/A,FALSE,"4WD"}</definedName>
    <definedName name="협의" localSheetId="16" hidden="1">{#N/A,#N/A,FALSE,"단축1";#N/A,#N/A,FALSE,"단축2";#N/A,#N/A,FALSE,"단축3";#N/A,#N/A,FALSE,"장축";#N/A,#N/A,FALSE,"4WD"}</definedName>
    <definedName name="협의" localSheetId="6" hidden="1">{#N/A,#N/A,FALSE,"단축1";#N/A,#N/A,FALSE,"단축2";#N/A,#N/A,FALSE,"단축3";#N/A,#N/A,FALSE,"장축";#N/A,#N/A,FALSE,"4WD"}</definedName>
    <definedName name="협의" localSheetId="17" hidden="1">{#N/A,#N/A,FALSE,"단축1";#N/A,#N/A,FALSE,"단축2";#N/A,#N/A,FALSE,"단축3";#N/A,#N/A,FALSE,"장축";#N/A,#N/A,FALSE,"4WD"}</definedName>
    <definedName name="협의" localSheetId="13" hidden="1">{#N/A,#N/A,FALSE,"단축1";#N/A,#N/A,FALSE,"단축2";#N/A,#N/A,FALSE,"단축3";#N/A,#N/A,FALSE,"장축";#N/A,#N/A,FALSE,"4WD"}</definedName>
    <definedName name="협의" localSheetId="14" hidden="1">{#N/A,#N/A,FALSE,"단축1";#N/A,#N/A,FALSE,"단축2";#N/A,#N/A,FALSE,"단축3";#N/A,#N/A,FALSE,"장축";#N/A,#N/A,FALSE,"4WD"}</definedName>
    <definedName name="협의" localSheetId="15" hidden="1">{#N/A,#N/A,FALSE,"단축1";#N/A,#N/A,FALSE,"단축2";#N/A,#N/A,FALSE,"단축3";#N/A,#N/A,FALSE,"장축";#N/A,#N/A,FALSE,"4WD"}</definedName>
    <definedName name="협의" hidden="1">{#N/A,#N/A,FALSE,"단축1";#N/A,#N/A,FALSE,"단축2";#N/A,#N/A,FALSE,"단축3";#N/A,#N/A,FALSE,"장축";#N/A,#N/A,FALSE,"4WD"}</definedName>
    <definedName name="협전">#REF!</definedName>
    <definedName name="협조전" localSheetId="6">#REF!</definedName>
    <definedName name="협조전">#REF!</definedName>
    <definedName name="형상L">#REF!</definedName>
    <definedName name="형상S">#REF!</definedName>
    <definedName name="형상수">#REF!</definedName>
    <definedName name="형지양산" localSheetId="7" hidden="1">{#N/A,#N/A,FALSE,"단축1";#N/A,#N/A,FALSE,"단축2";#N/A,#N/A,FALSE,"단축3";#N/A,#N/A,FALSE,"장축";#N/A,#N/A,FALSE,"4WD"}</definedName>
    <definedName name="형지양산" localSheetId="16" hidden="1">{#N/A,#N/A,FALSE,"단축1";#N/A,#N/A,FALSE,"단축2";#N/A,#N/A,FALSE,"단축3";#N/A,#N/A,FALSE,"장축";#N/A,#N/A,FALSE,"4WD"}</definedName>
    <definedName name="형지양산" localSheetId="6" hidden="1">{#N/A,#N/A,FALSE,"단축1";#N/A,#N/A,FALSE,"단축2";#N/A,#N/A,FALSE,"단축3";#N/A,#N/A,FALSE,"장축";#N/A,#N/A,FALSE,"4WD"}</definedName>
    <definedName name="형지양산" localSheetId="17" hidden="1">{#N/A,#N/A,FALSE,"단축1";#N/A,#N/A,FALSE,"단축2";#N/A,#N/A,FALSE,"단축3";#N/A,#N/A,FALSE,"장축";#N/A,#N/A,FALSE,"4WD"}</definedName>
    <definedName name="형지양산" localSheetId="13" hidden="1">{#N/A,#N/A,FALSE,"단축1";#N/A,#N/A,FALSE,"단축2";#N/A,#N/A,FALSE,"단축3";#N/A,#N/A,FALSE,"장축";#N/A,#N/A,FALSE,"4WD"}</definedName>
    <definedName name="형지양산" localSheetId="14" hidden="1">{#N/A,#N/A,FALSE,"단축1";#N/A,#N/A,FALSE,"단축2";#N/A,#N/A,FALSE,"단축3";#N/A,#N/A,FALSE,"장축";#N/A,#N/A,FALSE,"4WD"}</definedName>
    <definedName name="형지양산" localSheetId="15" hidden="1">{#N/A,#N/A,FALSE,"단축1";#N/A,#N/A,FALSE,"단축2";#N/A,#N/A,FALSE,"단축3";#N/A,#N/A,FALSE,"장축";#N/A,#N/A,FALSE,"4WD"}</definedName>
    <definedName name="형지양산" hidden="1">{#N/A,#N/A,FALSE,"단축1";#N/A,#N/A,FALSE,"단축2";#N/A,#N/A,FALSE,"단축3";#N/A,#N/A,FALSE,"장축";#N/A,#N/A,FALSE,"4WD"}</definedName>
    <definedName name="호" localSheetId="6" hidden="1">{#N/A,#N/A,TRUE,"Y생산";#N/A,#N/A,TRUE,"Y판매";#N/A,#N/A,TRUE,"Y총물량";#N/A,#N/A,TRUE,"Y능력";#N/A,#N/A,TRUE,"YKD"}</definedName>
    <definedName name="호" localSheetId="13" hidden="1">{#N/A,#N/A,TRUE,"Y생산";#N/A,#N/A,TRUE,"Y판매";#N/A,#N/A,TRUE,"Y총물량";#N/A,#N/A,TRUE,"Y능력";#N/A,#N/A,TRUE,"YKD"}</definedName>
    <definedName name="호">[7]!호</definedName>
    <definedName name="호하ㅣHJHH" localSheetId="7" hidden="1">{#N/A,#N/A,TRUE,"Y생산";#N/A,#N/A,TRUE,"Y판매";#N/A,#N/A,TRUE,"Y총물량";#N/A,#N/A,TRUE,"Y능력";#N/A,#N/A,TRUE,"YKD"}</definedName>
    <definedName name="호하ㅣHJHH" localSheetId="16" hidden="1">{#N/A,#N/A,TRUE,"Y생산";#N/A,#N/A,TRUE,"Y판매";#N/A,#N/A,TRUE,"Y총물량";#N/A,#N/A,TRUE,"Y능력";#N/A,#N/A,TRUE,"YKD"}</definedName>
    <definedName name="호하ㅣHJHH" localSheetId="6" hidden="1">{#N/A,#N/A,TRUE,"Y생산";#N/A,#N/A,TRUE,"Y판매";#N/A,#N/A,TRUE,"Y총물량";#N/A,#N/A,TRUE,"Y능력";#N/A,#N/A,TRUE,"YKD"}</definedName>
    <definedName name="호하ㅣHJHH" localSheetId="17" hidden="1">{#N/A,#N/A,TRUE,"Y생산";#N/A,#N/A,TRUE,"Y판매";#N/A,#N/A,TRUE,"Y총물량";#N/A,#N/A,TRUE,"Y능력";#N/A,#N/A,TRUE,"YKD"}</definedName>
    <definedName name="호하ㅣHJHH" localSheetId="13" hidden="1">{#N/A,#N/A,TRUE,"Y생산";#N/A,#N/A,TRUE,"Y판매";#N/A,#N/A,TRUE,"Y총물량";#N/A,#N/A,TRUE,"Y능력";#N/A,#N/A,TRUE,"YKD"}</definedName>
    <definedName name="호하ㅣHJHH" localSheetId="14" hidden="1">{#N/A,#N/A,TRUE,"Y생산";#N/A,#N/A,TRUE,"Y판매";#N/A,#N/A,TRUE,"Y총물량";#N/A,#N/A,TRUE,"Y능력";#N/A,#N/A,TRUE,"YKD"}</definedName>
    <definedName name="호하ㅣHJHH" localSheetId="15" hidden="1">{#N/A,#N/A,TRUE,"Y생산";#N/A,#N/A,TRUE,"Y판매";#N/A,#N/A,TRUE,"Y총물량";#N/A,#N/A,TRUE,"Y능력";#N/A,#N/A,TRUE,"YKD"}</definedName>
    <definedName name="호하ㅣHJHH" hidden="1">{#N/A,#N/A,TRUE,"Y생산";#N/A,#N/A,TRUE,"Y판매";#N/A,#N/A,TRUE,"Y총물량";#N/A,#N/A,TRUE,"Y능력";#N/A,#N/A,TRUE,"YKD"}</definedName>
    <definedName name="호호" localSheetId="7">BlankMacro1</definedName>
    <definedName name="호호" localSheetId="16">BlankMacro1</definedName>
    <definedName name="호호" localSheetId="17">BlankMacro1</definedName>
    <definedName name="호호" localSheetId="10">BlankMacro1</definedName>
    <definedName name="호호" localSheetId="8">BlankMacro1</definedName>
    <definedName name="호호" localSheetId="0">BlankMacro1</definedName>
    <definedName name="호호" localSheetId="13">BlankMacro1</definedName>
    <definedName name="호호" localSheetId="14">BlankMacro1</definedName>
    <definedName name="호호" localSheetId="11">BlankMacro1</definedName>
    <definedName name="호호" localSheetId="15">BlankMacro1</definedName>
    <definedName name="호호">BlankMacro1</definedName>
    <definedName name="호호호" localSheetId="7">BlankMacro1</definedName>
    <definedName name="호호호" localSheetId="16">BlankMacro1</definedName>
    <definedName name="호호호" localSheetId="17">BlankMacro1</definedName>
    <definedName name="호호호" localSheetId="10">BlankMacro1</definedName>
    <definedName name="호호호" localSheetId="8">BlankMacro1</definedName>
    <definedName name="호호호" localSheetId="0">BlankMacro1</definedName>
    <definedName name="호호호" localSheetId="13">BlankMacro1</definedName>
    <definedName name="호호호" localSheetId="14">BlankMacro1</definedName>
    <definedName name="호호호" localSheetId="11">BlankMacro1</definedName>
    <definedName name="호호호" localSheetId="15">BlankMacro1</definedName>
    <definedName name="호호호">BlankMacro1</definedName>
    <definedName name="호호호호" localSheetId="7">#REF!</definedName>
    <definedName name="호호호호">#REF!</definedName>
    <definedName name="호호호호호홓" localSheetId="7">#REF!</definedName>
    <definedName name="호호호호호홓" localSheetId="6">#REF!</definedName>
    <definedName name="호호호호호홓">#REF!</definedName>
    <definedName name="호환율" localSheetId="6">#REF!</definedName>
    <definedName name="호환율">#REF!</definedName>
    <definedName name="호ㅓ">#REF!</definedName>
    <definedName name="호ㅓㅎ">#REF!</definedName>
    <definedName name="호ㅓㅎㄹ">#REF!</definedName>
    <definedName name="호ㅓ호ㅓ" localSheetId="7" hidden="1">{#N/A,#N/A,FALSE,"신규dep";#N/A,#N/A,FALSE,"신규dep-금형상각후";#N/A,#N/A,FALSE,"신규dep-연구비상각후";#N/A,#N/A,FALSE,"신규dep-기계,공구상각후"}</definedName>
    <definedName name="호ㅓ호ㅓ" localSheetId="16" hidden="1">{#N/A,#N/A,FALSE,"신규dep";#N/A,#N/A,FALSE,"신규dep-금형상각후";#N/A,#N/A,FALSE,"신규dep-연구비상각후";#N/A,#N/A,FALSE,"신규dep-기계,공구상각후"}</definedName>
    <definedName name="호ㅓ호ㅓ" localSheetId="17" hidden="1">{#N/A,#N/A,FALSE,"신규dep";#N/A,#N/A,FALSE,"신규dep-금형상각후";#N/A,#N/A,FALSE,"신규dep-연구비상각후";#N/A,#N/A,FALSE,"신규dep-기계,공구상각후"}</definedName>
    <definedName name="호ㅓ호ㅓ" localSheetId="13" hidden="1">{#N/A,#N/A,FALSE,"신규dep";#N/A,#N/A,FALSE,"신규dep-금형상각후";#N/A,#N/A,FALSE,"신규dep-연구비상각후";#N/A,#N/A,FALSE,"신규dep-기계,공구상각후"}</definedName>
    <definedName name="호ㅓ호ㅓ" localSheetId="14" hidden="1">{#N/A,#N/A,FALSE,"신규dep";#N/A,#N/A,FALSE,"신규dep-금형상각후";#N/A,#N/A,FALSE,"신규dep-연구비상각후";#N/A,#N/A,FALSE,"신규dep-기계,공구상각후"}</definedName>
    <definedName name="호ㅓ호ㅓ" localSheetId="15" hidden="1">{#N/A,#N/A,FALSE,"신규dep";#N/A,#N/A,FALSE,"신규dep-금형상각후";#N/A,#N/A,FALSE,"신규dep-연구비상각후";#N/A,#N/A,FALSE,"신규dep-기계,공구상각후"}</definedName>
    <definedName name="호ㅓ호ㅓ" hidden="1">{#N/A,#N/A,FALSE,"신규dep";#N/A,#N/A,FALSE,"신규dep-금형상각후";#N/A,#N/A,FALSE,"신규dep-연구비상각후";#N/A,#N/A,FALSE,"신규dep-기계,공구상각후"}</definedName>
    <definedName name="호ㅓㅏ" localSheetId="7" hidden="1">{#N/A,#N/A,FALSE,"96 3월물량표";#N/A,#N/A,FALSE,"96 4월물량표";#N/A,#N/A,FALSE,"96 5월물량표"}</definedName>
    <definedName name="호ㅓㅏ" localSheetId="16" hidden="1">{#N/A,#N/A,FALSE,"96 3월물량표";#N/A,#N/A,FALSE,"96 4월물량표";#N/A,#N/A,FALSE,"96 5월물량표"}</definedName>
    <definedName name="호ㅓㅏ" localSheetId="6" hidden="1">{#N/A,#N/A,FALSE,"96 3월물량표";#N/A,#N/A,FALSE,"96 4월물량표";#N/A,#N/A,FALSE,"96 5월물량표"}</definedName>
    <definedName name="호ㅓㅏ" localSheetId="17" hidden="1">{#N/A,#N/A,FALSE,"96 3월물량표";#N/A,#N/A,FALSE,"96 4월물량표";#N/A,#N/A,FALSE,"96 5월물량표"}</definedName>
    <definedName name="호ㅓㅏ" localSheetId="13" hidden="1">{#N/A,#N/A,FALSE,"96 3월물량표";#N/A,#N/A,FALSE,"96 4월물량표";#N/A,#N/A,FALSE,"96 5월물량표"}</definedName>
    <definedName name="호ㅓㅏ" localSheetId="14" hidden="1">{#N/A,#N/A,FALSE,"96 3월물량표";#N/A,#N/A,FALSE,"96 4월물량표";#N/A,#N/A,FALSE,"96 5월물량표"}</definedName>
    <definedName name="호ㅓㅏ" localSheetId="15" hidden="1">{#N/A,#N/A,FALSE,"96 3월물량표";#N/A,#N/A,FALSE,"96 4월물량표";#N/A,#N/A,FALSE,"96 5월물량표"}</definedName>
    <definedName name="호ㅓㅏ" hidden="1">{#N/A,#N/A,FALSE,"96 3월물량표";#N/A,#N/A,FALSE,"96 4월물량표";#N/A,#N/A,FALSE,"96 5월물량표"}</definedName>
    <definedName name="호ㅓㅗ" localSheetId="7" hidden="1">{#N/A,#N/A,FALSE,"단축1";#N/A,#N/A,FALSE,"단축2";#N/A,#N/A,FALSE,"단축3";#N/A,#N/A,FALSE,"장축";#N/A,#N/A,FALSE,"4WD"}</definedName>
    <definedName name="호ㅓㅗ" localSheetId="16" hidden="1">{#N/A,#N/A,FALSE,"단축1";#N/A,#N/A,FALSE,"단축2";#N/A,#N/A,FALSE,"단축3";#N/A,#N/A,FALSE,"장축";#N/A,#N/A,FALSE,"4WD"}</definedName>
    <definedName name="호ㅓㅗ" localSheetId="6" hidden="1">{#N/A,#N/A,FALSE,"단축1";#N/A,#N/A,FALSE,"단축2";#N/A,#N/A,FALSE,"단축3";#N/A,#N/A,FALSE,"장축";#N/A,#N/A,FALSE,"4WD"}</definedName>
    <definedName name="호ㅓㅗ" localSheetId="17" hidden="1">{#N/A,#N/A,FALSE,"단축1";#N/A,#N/A,FALSE,"단축2";#N/A,#N/A,FALSE,"단축3";#N/A,#N/A,FALSE,"장축";#N/A,#N/A,FALSE,"4WD"}</definedName>
    <definedName name="호ㅓㅗ" localSheetId="13" hidden="1">{#N/A,#N/A,FALSE,"단축1";#N/A,#N/A,FALSE,"단축2";#N/A,#N/A,FALSE,"단축3";#N/A,#N/A,FALSE,"장축";#N/A,#N/A,FALSE,"4WD"}</definedName>
    <definedName name="호ㅓㅗ" localSheetId="14" hidden="1">{#N/A,#N/A,FALSE,"단축1";#N/A,#N/A,FALSE,"단축2";#N/A,#N/A,FALSE,"단축3";#N/A,#N/A,FALSE,"장축";#N/A,#N/A,FALSE,"4WD"}</definedName>
    <definedName name="호ㅓㅗ" localSheetId="15" hidden="1">{#N/A,#N/A,FALSE,"단축1";#N/A,#N/A,FALSE,"단축2";#N/A,#N/A,FALSE,"단축3";#N/A,#N/A,FALSE,"장축";#N/A,#N/A,FALSE,"4WD"}</definedName>
    <definedName name="호ㅓㅗ" hidden="1">{#N/A,#N/A,FALSE,"단축1";#N/A,#N/A,FALSE,"단축2";#N/A,#N/A,FALSE,"단축3";#N/A,#N/A,FALSE,"장축";#N/A,#N/A,FALSE,"4WD"}</definedName>
    <definedName name="호ㅗ" localSheetId="13">[6]!호ㅗ</definedName>
    <definedName name="호ㅗ">[7]!호ㅗ</definedName>
    <definedName name="홀" localSheetId="7" hidden="1">{TRUE,TRUE,-0.8,-17,963.6,637.8,FALSE,TRUE,TRUE,TRUE,0,1,#N/A,1,#N/A,18.0487804878049,42.7727272727273,1,FALSE,FALSE,3,TRUE,1,FALSE,100,"Swvu.Komplett.","ACwvu.Komplett.",#N/A,FALSE,FALSE,0.78740157480315,0.393700787401575,0.984251968503937,0.984251968503937,1,"","&amp;RH.Lehmhaus
VV54TQ
&amp;D",TRUE,TRUE,FALSE,FALSE,1,#N/A,1,1,"=R1C1:R67C11",FALSE,#N/A,#N/A,FALSE,FALSE,FALSE,9,300,300,FALSE,FALSE,TRUE,TRUE,TRUE}</definedName>
    <definedName name="홀" localSheetId="16" hidden="1">{TRUE,TRUE,-0.8,-17,963.6,637.8,FALSE,TRUE,TRUE,TRUE,0,1,#N/A,1,#N/A,18.0487804878049,42.7727272727273,1,FALSE,FALSE,3,TRUE,1,FALSE,100,"Swvu.Komplett.","ACwvu.Komplett.",#N/A,FALSE,FALSE,0.78740157480315,0.393700787401575,0.984251968503937,0.984251968503937,1,"","&amp;RH.Lehmhaus
VV54TQ
&amp;D",TRUE,TRUE,FALSE,FALSE,1,#N/A,1,1,"=R1C1:R67C11",FALSE,#N/A,#N/A,FALSE,FALSE,FALSE,9,300,300,FALSE,FALSE,TRUE,TRUE,TRUE}</definedName>
    <definedName name="홀" localSheetId="17" hidden="1">{TRUE,TRUE,-0.8,-17,963.6,637.8,FALSE,TRUE,TRUE,TRUE,0,1,#N/A,1,#N/A,18.0487804878049,42.7727272727273,1,FALSE,FALSE,3,TRUE,1,FALSE,100,"Swvu.Komplett.","ACwvu.Komplett.",#N/A,FALSE,FALSE,0.78740157480315,0.393700787401575,0.984251968503937,0.984251968503937,1,"","&amp;RH.Lehmhaus
VV54TQ
&amp;D",TRUE,TRUE,FALSE,FALSE,1,#N/A,1,1,"=R1C1:R67C11",FALSE,#N/A,#N/A,FALSE,FALSE,FALSE,9,300,300,FALSE,FALSE,TRUE,TRUE,TRUE}</definedName>
    <definedName name="홀" localSheetId="13" hidden="1">{TRUE,TRUE,-0.8,-17,963.6,637.8,FALSE,TRUE,TRUE,TRUE,0,1,#N/A,1,#N/A,18.0487804878049,42.7727272727273,1,FALSE,FALSE,3,TRUE,1,FALSE,100,"Swvu.Komplett.","ACwvu.Komplett.",#N/A,FALSE,FALSE,0.78740157480315,0.393700787401575,0.984251968503937,0.984251968503937,1,"","&amp;RH.Lehmhaus
VV54TQ
&amp;D",TRUE,TRUE,FALSE,FALSE,1,#N/A,1,1,"=R1C1:R67C11",FALSE,#N/A,#N/A,FALSE,FALSE,FALSE,9,300,300,FALSE,FALSE,TRUE,TRUE,TRUE}</definedName>
    <definedName name="홀" localSheetId="14" hidden="1">{TRUE,TRUE,-0.8,-17,963.6,637.8,FALSE,TRUE,TRUE,TRUE,0,1,#N/A,1,#N/A,18.0487804878049,42.7727272727273,1,FALSE,FALSE,3,TRUE,1,FALSE,100,"Swvu.Komplett.","ACwvu.Komplett.",#N/A,FALSE,FALSE,0.78740157480315,0.393700787401575,0.984251968503937,0.984251968503937,1,"","&amp;RH.Lehmhaus
VV54TQ
&amp;D",TRUE,TRUE,FALSE,FALSE,1,#N/A,1,1,"=R1C1:R67C11",FALSE,#N/A,#N/A,FALSE,FALSE,FALSE,9,300,300,FALSE,FALSE,TRUE,TRUE,TRUE}</definedName>
    <definedName name="홀" localSheetId="15" hidden="1">{TRUE,TRUE,-0.8,-17,963.6,637.8,FALSE,TRUE,TRUE,TRUE,0,1,#N/A,1,#N/A,18.0487804878049,42.7727272727273,1,FALSE,FALSE,3,TRUE,1,FALSE,100,"Swvu.Komplett.","ACwvu.Komplett.",#N/A,FALSE,FALSE,0.78740157480315,0.393700787401575,0.984251968503937,0.984251968503937,1,"","&amp;RH.Lehmhaus
VV54TQ
&amp;D",TRUE,TRUE,FALSE,FALSE,1,#N/A,1,1,"=R1C1:R67C11",FALSE,#N/A,#N/A,FALSE,FALSE,FALSE,9,300,300,FALSE,FALSE,TRUE,TRUE,TRUE}</definedName>
    <definedName name="홀" hidden="1">{TRUE,TRUE,-0.8,-17,963.6,637.8,FALSE,TRUE,TRUE,TRUE,0,1,#N/A,1,#N/A,18.0487804878049,42.7727272727273,1,FALSE,FALSE,3,TRUE,1,FALSE,100,"Swvu.Komplett.","ACwvu.Komplett.",#N/A,FALSE,FALSE,0.78740157480315,0.393700787401575,0.984251968503937,0.984251968503937,1,"","&amp;RH.Lehmhaus
VV54TQ
&amp;D",TRUE,TRUE,FALSE,FALSE,1,#N/A,1,1,"=R1C1:R67C11",FALSE,#N/A,#N/A,FALSE,FALSE,FALSE,9,300,300,FALSE,FALSE,TRUE,TRUE,TRUE}</definedName>
    <definedName name="홀투">#REF!</definedName>
    <definedName name="홍" localSheetId="7" hidden="1">{#N/A,#N/A,FALSE,"96 3월물량표";#N/A,#N/A,FALSE,"96 4월물량표";#N/A,#N/A,FALSE,"96 5월물량표"}</definedName>
    <definedName name="홍" localSheetId="16" hidden="1">{#N/A,#N/A,FALSE,"96 3월물량표";#N/A,#N/A,FALSE,"96 4월물량표";#N/A,#N/A,FALSE,"96 5월물량표"}</definedName>
    <definedName name="홍" localSheetId="6" hidden="1">{#N/A,#N/A,FALSE,"96 3월물량표";#N/A,#N/A,FALSE,"96 4월물량표";#N/A,#N/A,FALSE,"96 5월물량표"}</definedName>
    <definedName name="홍" localSheetId="17" hidden="1">{#N/A,#N/A,FALSE,"96 3월물량표";#N/A,#N/A,FALSE,"96 4월물량표";#N/A,#N/A,FALSE,"96 5월물량표"}</definedName>
    <definedName name="홍" localSheetId="13" hidden="1">{#N/A,#N/A,FALSE,"96 3월물량표";#N/A,#N/A,FALSE,"96 4월물량표";#N/A,#N/A,FALSE,"96 5월물량표"}</definedName>
    <definedName name="홍" localSheetId="14" hidden="1">{#N/A,#N/A,FALSE,"96 3월물량표";#N/A,#N/A,FALSE,"96 4월물량표";#N/A,#N/A,FALSE,"96 5월물량표"}</definedName>
    <definedName name="홍" localSheetId="15" hidden="1">{#N/A,#N/A,FALSE,"96 3월물량표";#N/A,#N/A,FALSE,"96 4월물량표";#N/A,#N/A,FALSE,"96 5월물량표"}</definedName>
    <definedName name="홍" hidden="1">{#N/A,#N/A,FALSE,"96 3월물량표";#N/A,#N/A,FALSE,"96 4월물량표";#N/A,#N/A,FALSE,"96 5월물량표"}</definedName>
    <definedName name="화">#REF!</definedName>
    <definedName name="화성1월" localSheetId="7">BlankMacro1</definedName>
    <definedName name="화성1월" localSheetId="16">BlankMacro1</definedName>
    <definedName name="화성1월" localSheetId="17">BlankMacro1</definedName>
    <definedName name="화성1월" localSheetId="10">BlankMacro1</definedName>
    <definedName name="화성1월" localSheetId="8">BlankMacro1</definedName>
    <definedName name="화성1월" localSheetId="0">BlankMacro1</definedName>
    <definedName name="화성1월" localSheetId="13">BlankMacro1</definedName>
    <definedName name="화성1월" localSheetId="14">BlankMacro1</definedName>
    <definedName name="화성1월" localSheetId="11">BlankMacro1</definedName>
    <definedName name="화성1월" localSheetId="15">BlankMacro1</definedName>
    <definedName name="화성1월">BlankMacro1</definedName>
    <definedName name="화성2월" localSheetId="7">BlankMacro1</definedName>
    <definedName name="화성2월" localSheetId="16">BlankMacro1</definedName>
    <definedName name="화성2월" localSheetId="17">BlankMacro1</definedName>
    <definedName name="화성2월" localSheetId="10">BlankMacro1</definedName>
    <definedName name="화성2월" localSheetId="8">BlankMacro1</definedName>
    <definedName name="화성2월" localSheetId="0">BlankMacro1</definedName>
    <definedName name="화성2월" localSheetId="13">BlankMacro1</definedName>
    <definedName name="화성2월" localSheetId="14">BlankMacro1</definedName>
    <definedName name="화성2월" localSheetId="11">BlankMacro1</definedName>
    <definedName name="화성2월" localSheetId="15">BlankMacro1</definedName>
    <definedName name="화성2월">BlankMacro1</definedName>
    <definedName name="화폐" localSheetId="7">#REF!</definedName>
    <definedName name="화폐">#REF!</definedName>
    <definedName name="확정1115" localSheetId="7">{#N/A,#N/A,FALSE,"단축1";#N/A,#N/A,FALSE,"단축2";#N/A,#N/A,FALSE,"단축3";#N/A,#N/A,FALSE,"장축";#N/A,#N/A,FALSE,"4WD"}</definedName>
    <definedName name="확정1115" localSheetId="16">{#N/A,#N/A,FALSE,"단축1";#N/A,#N/A,FALSE,"단축2";#N/A,#N/A,FALSE,"단축3";#N/A,#N/A,FALSE,"장축";#N/A,#N/A,FALSE,"4WD"}</definedName>
    <definedName name="확정1115" localSheetId="17">{#N/A,#N/A,FALSE,"단축1";#N/A,#N/A,FALSE,"단축2";#N/A,#N/A,FALSE,"단축3";#N/A,#N/A,FALSE,"장축";#N/A,#N/A,FALSE,"4WD"}</definedName>
    <definedName name="확정1115" localSheetId="13">{#N/A,#N/A,FALSE,"단축1";#N/A,#N/A,FALSE,"단축2";#N/A,#N/A,FALSE,"단축3";#N/A,#N/A,FALSE,"장축";#N/A,#N/A,FALSE,"4WD"}</definedName>
    <definedName name="확정1115" localSheetId="14">{#N/A,#N/A,FALSE,"단축1";#N/A,#N/A,FALSE,"단축2";#N/A,#N/A,FALSE,"단축3";#N/A,#N/A,FALSE,"장축";#N/A,#N/A,FALSE,"4WD"}</definedName>
    <definedName name="확정1115" localSheetId="15">{#N/A,#N/A,FALSE,"단축1";#N/A,#N/A,FALSE,"단축2";#N/A,#N/A,FALSE,"단축3";#N/A,#N/A,FALSE,"장축";#N/A,#N/A,FALSE,"4WD"}</definedName>
    <definedName name="확정1115">{#N/A,#N/A,FALSE,"단축1";#N/A,#N/A,FALSE,"단축2";#N/A,#N/A,FALSE,"단축3";#N/A,#N/A,FALSE,"장축";#N/A,#N/A,FALSE,"4WD"}</definedName>
    <definedName name="확정하여_보고할것." localSheetId="6">#REF!</definedName>
    <definedName name="확정하여_보고할것.">#REF!</definedName>
    <definedName name="환율" localSheetId="6">1.8627</definedName>
    <definedName name="환율" localSheetId="13">1.8627</definedName>
    <definedName name="환율">#REF!</definedName>
    <definedName name="환율1">#REF!</definedName>
    <definedName name="활동이력">#REF!</definedName>
    <definedName name="황" localSheetId="7" hidden="1">{#N/A,#N/A,FALSE,"단축1";#N/A,#N/A,FALSE,"단축2";#N/A,#N/A,FALSE,"단축3";#N/A,#N/A,FALSE,"장축";#N/A,#N/A,FALSE,"4WD"}</definedName>
    <definedName name="황" localSheetId="16" hidden="1">{#N/A,#N/A,FALSE,"단축1";#N/A,#N/A,FALSE,"단축2";#N/A,#N/A,FALSE,"단축3";#N/A,#N/A,FALSE,"장축";#N/A,#N/A,FALSE,"4WD"}</definedName>
    <definedName name="황" localSheetId="17" hidden="1">{#N/A,#N/A,FALSE,"단축1";#N/A,#N/A,FALSE,"단축2";#N/A,#N/A,FALSE,"단축3";#N/A,#N/A,FALSE,"장축";#N/A,#N/A,FALSE,"4WD"}</definedName>
    <definedName name="황" localSheetId="13" hidden="1">{#N/A,#N/A,FALSE,"단축1";#N/A,#N/A,FALSE,"단축2";#N/A,#N/A,FALSE,"단축3";#N/A,#N/A,FALSE,"장축";#N/A,#N/A,FALSE,"4WD"}</definedName>
    <definedName name="황" localSheetId="14" hidden="1">{#N/A,#N/A,FALSE,"단축1";#N/A,#N/A,FALSE,"단축2";#N/A,#N/A,FALSE,"단축3";#N/A,#N/A,FALSE,"장축";#N/A,#N/A,FALSE,"4WD"}</definedName>
    <definedName name="황" localSheetId="15" hidden="1">{#N/A,#N/A,FALSE,"단축1";#N/A,#N/A,FALSE,"단축2";#N/A,#N/A,FALSE,"단축3";#N/A,#N/A,FALSE,"장축";#N/A,#N/A,FALSE,"4WD"}</definedName>
    <definedName name="황" hidden="1">{#N/A,#N/A,FALSE,"단축1";#N/A,#N/A,FALSE,"단축2";#N/A,#N/A,FALSE,"단축3";#N/A,#N/A,FALSE,"장축";#N/A,#N/A,FALSE,"4WD"}</definedName>
    <definedName name="황달" localSheetId="7" hidden="1">{#N/A,#N/A,FALSE,"표지";#N/A,#N/A,FALSE,"전제";#N/A,#N/A,FALSE,"대당";#N/A,#N/A,FALSE,"가공비";#N/A,#N/A,FALSE,"재료비";#N/A,#N/A,FALSE,"손익"}</definedName>
    <definedName name="황달" localSheetId="16" hidden="1">{#N/A,#N/A,FALSE,"표지";#N/A,#N/A,FALSE,"전제";#N/A,#N/A,FALSE,"대당";#N/A,#N/A,FALSE,"가공비";#N/A,#N/A,FALSE,"재료비";#N/A,#N/A,FALSE,"손익"}</definedName>
    <definedName name="황달" localSheetId="17" hidden="1">{#N/A,#N/A,FALSE,"표지";#N/A,#N/A,FALSE,"전제";#N/A,#N/A,FALSE,"대당";#N/A,#N/A,FALSE,"가공비";#N/A,#N/A,FALSE,"재료비";#N/A,#N/A,FALSE,"손익"}</definedName>
    <definedName name="황달" localSheetId="13" hidden="1">{#N/A,#N/A,FALSE,"표지";#N/A,#N/A,FALSE,"전제";#N/A,#N/A,FALSE,"대당";#N/A,#N/A,FALSE,"가공비";#N/A,#N/A,FALSE,"재료비";#N/A,#N/A,FALSE,"손익"}</definedName>
    <definedName name="황달" localSheetId="14" hidden="1">{#N/A,#N/A,FALSE,"표지";#N/A,#N/A,FALSE,"전제";#N/A,#N/A,FALSE,"대당";#N/A,#N/A,FALSE,"가공비";#N/A,#N/A,FALSE,"재료비";#N/A,#N/A,FALSE,"손익"}</definedName>
    <definedName name="황달" localSheetId="15" hidden="1">{#N/A,#N/A,FALSE,"표지";#N/A,#N/A,FALSE,"전제";#N/A,#N/A,FALSE,"대당";#N/A,#N/A,FALSE,"가공비";#N/A,#N/A,FALSE,"재료비";#N/A,#N/A,FALSE,"손익"}</definedName>
    <definedName name="황달" hidden="1">{#N/A,#N/A,FALSE,"표지";#N/A,#N/A,FALSE,"전제";#N/A,#N/A,FALSE,"대당";#N/A,#N/A,FALSE,"가공비";#N/A,#N/A,FALSE,"재료비";#N/A,#N/A,FALSE,"손익"}</definedName>
    <definedName name="황당" localSheetId="7" hidden="1">{#N/A,#N/A,FALSE,"단축1";#N/A,#N/A,FALSE,"단축2";#N/A,#N/A,FALSE,"단축3";#N/A,#N/A,FALSE,"장축";#N/A,#N/A,FALSE,"4WD"}</definedName>
    <definedName name="황당" localSheetId="16" hidden="1">{#N/A,#N/A,FALSE,"단축1";#N/A,#N/A,FALSE,"단축2";#N/A,#N/A,FALSE,"단축3";#N/A,#N/A,FALSE,"장축";#N/A,#N/A,FALSE,"4WD"}</definedName>
    <definedName name="황당" localSheetId="17" hidden="1">{#N/A,#N/A,FALSE,"단축1";#N/A,#N/A,FALSE,"단축2";#N/A,#N/A,FALSE,"단축3";#N/A,#N/A,FALSE,"장축";#N/A,#N/A,FALSE,"4WD"}</definedName>
    <definedName name="황당" localSheetId="13" hidden="1">{#N/A,#N/A,FALSE,"단축1";#N/A,#N/A,FALSE,"단축2";#N/A,#N/A,FALSE,"단축3";#N/A,#N/A,FALSE,"장축";#N/A,#N/A,FALSE,"4WD"}</definedName>
    <definedName name="황당" localSheetId="14" hidden="1">{#N/A,#N/A,FALSE,"단축1";#N/A,#N/A,FALSE,"단축2";#N/A,#N/A,FALSE,"단축3";#N/A,#N/A,FALSE,"장축";#N/A,#N/A,FALSE,"4WD"}</definedName>
    <definedName name="황당" localSheetId="15" hidden="1">{#N/A,#N/A,FALSE,"단축1";#N/A,#N/A,FALSE,"단축2";#N/A,#N/A,FALSE,"단축3";#N/A,#N/A,FALSE,"장축";#N/A,#N/A,FALSE,"4WD"}</definedName>
    <definedName name="황당" hidden="1">{#N/A,#N/A,FALSE,"단축1";#N/A,#N/A,FALSE,"단축2";#N/A,#N/A,FALSE,"단축3";#N/A,#N/A,FALSE,"장축";#N/A,#N/A,FALSE,"4WD"}</definedName>
    <definedName name="황당1" localSheetId="7" hidden="1">{#N/A,#N/A,FALSE,"단축1";#N/A,#N/A,FALSE,"단축2";#N/A,#N/A,FALSE,"단축3";#N/A,#N/A,FALSE,"장축";#N/A,#N/A,FALSE,"4WD"}</definedName>
    <definedName name="황당1" localSheetId="16" hidden="1">{#N/A,#N/A,FALSE,"단축1";#N/A,#N/A,FALSE,"단축2";#N/A,#N/A,FALSE,"단축3";#N/A,#N/A,FALSE,"장축";#N/A,#N/A,FALSE,"4WD"}</definedName>
    <definedName name="황당1" localSheetId="17" hidden="1">{#N/A,#N/A,FALSE,"단축1";#N/A,#N/A,FALSE,"단축2";#N/A,#N/A,FALSE,"단축3";#N/A,#N/A,FALSE,"장축";#N/A,#N/A,FALSE,"4WD"}</definedName>
    <definedName name="황당1" localSheetId="13" hidden="1">{#N/A,#N/A,FALSE,"단축1";#N/A,#N/A,FALSE,"단축2";#N/A,#N/A,FALSE,"단축3";#N/A,#N/A,FALSE,"장축";#N/A,#N/A,FALSE,"4WD"}</definedName>
    <definedName name="황당1" localSheetId="14" hidden="1">{#N/A,#N/A,FALSE,"단축1";#N/A,#N/A,FALSE,"단축2";#N/A,#N/A,FALSE,"단축3";#N/A,#N/A,FALSE,"장축";#N/A,#N/A,FALSE,"4WD"}</definedName>
    <definedName name="황당1" localSheetId="15" hidden="1">{#N/A,#N/A,FALSE,"단축1";#N/A,#N/A,FALSE,"단축2";#N/A,#N/A,FALSE,"단축3";#N/A,#N/A,FALSE,"장축";#N/A,#N/A,FALSE,"4WD"}</definedName>
    <definedName name="황당1" hidden="1">{#N/A,#N/A,FALSE,"단축1";#N/A,#N/A,FALSE,"단축2";#N/A,#N/A,FALSE,"단축3";#N/A,#N/A,FALSE,"장축";#N/A,#N/A,FALSE,"4WD"}</definedName>
    <definedName name="황당3" localSheetId="7" hidden="1">{#N/A,#N/A,FALSE,"단축1";#N/A,#N/A,FALSE,"단축2";#N/A,#N/A,FALSE,"단축3";#N/A,#N/A,FALSE,"장축";#N/A,#N/A,FALSE,"4WD"}</definedName>
    <definedName name="황당3" localSheetId="16" hidden="1">{#N/A,#N/A,FALSE,"단축1";#N/A,#N/A,FALSE,"단축2";#N/A,#N/A,FALSE,"단축3";#N/A,#N/A,FALSE,"장축";#N/A,#N/A,FALSE,"4WD"}</definedName>
    <definedName name="황당3" localSheetId="17" hidden="1">{#N/A,#N/A,FALSE,"단축1";#N/A,#N/A,FALSE,"단축2";#N/A,#N/A,FALSE,"단축3";#N/A,#N/A,FALSE,"장축";#N/A,#N/A,FALSE,"4WD"}</definedName>
    <definedName name="황당3" localSheetId="13" hidden="1">{#N/A,#N/A,FALSE,"단축1";#N/A,#N/A,FALSE,"단축2";#N/A,#N/A,FALSE,"단축3";#N/A,#N/A,FALSE,"장축";#N/A,#N/A,FALSE,"4WD"}</definedName>
    <definedName name="황당3" localSheetId="14" hidden="1">{#N/A,#N/A,FALSE,"단축1";#N/A,#N/A,FALSE,"단축2";#N/A,#N/A,FALSE,"단축3";#N/A,#N/A,FALSE,"장축";#N/A,#N/A,FALSE,"4WD"}</definedName>
    <definedName name="황당3" localSheetId="15" hidden="1">{#N/A,#N/A,FALSE,"단축1";#N/A,#N/A,FALSE,"단축2";#N/A,#N/A,FALSE,"단축3";#N/A,#N/A,FALSE,"장축";#N/A,#N/A,FALSE,"4WD"}</definedName>
    <definedName name="황당3" hidden="1">{#N/A,#N/A,FALSE,"단축1";#N/A,#N/A,FALSE,"단축2";#N/A,#N/A,FALSE,"단축3";#N/A,#N/A,FALSE,"장축";#N/A,#N/A,FALSE,"4WD"}</definedName>
    <definedName name="황당4" localSheetId="7" hidden="1">{#N/A,#N/A,FALSE,"단축1";#N/A,#N/A,FALSE,"단축2";#N/A,#N/A,FALSE,"단축3";#N/A,#N/A,FALSE,"장축";#N/A,#N/A,FALSE,"4WD"}</definedName>
    <definedName name="황당4" localSheetId="16" hidden="1">{#N/A,#N/A,FALSE,"단축1";#N/A,#N/A,FALSE,"단축2";#N/A,#N/A,FALSE,"단축3";#N/A,#N/A,FALSE,"장축";#N/A,#N/A,FALSE,"4WD"}</definedName>
    <definedName name="황당4" localSheetId="17" hidden="1">{#N/A,#N/A,FALSE,"단축1";#N/A,#N/A,FALSE,"단축2";#N/A,#N/A,FALSE,"단축3";#N/A,#N/A,FALSE,"장축";#N/A,#N/A,FALSE,"4WD"}</definedName>
    <definedName name="황당4" localSheetId="13" hidden="1">{#N/A,#N/A,FALSE,"단축1";#N/A,#N/A,FALSE,"단축2";#N/A,#N/A,FALSE,"단축3";#N/A,#N/A,FALSE,"장축";#N/A,#N/A,FALSE,"4WD"}</definedName>
    <definedName name="황당4" localSheetId="14" hidden="1">{#N/A,#N/A,FALSE,"단축1";#N/A,#N/A,FALSE,"단축2";#N/A,#N/A,FALSE,"단축3";#N/A,#N/A,FALSE,"장축";#N/A,#N/A,FALSE,"4WD"}</definedName>
    <definedName name="황당4" localSheetId="15" hidden="1">{#N/A,#N/A,FALSE,"단축1";#N/A,#N/A,FALSE,"단축2";#N/A,#N/A,FALSE,"단축3";#N/A,#N/A,FALSE,"장축";#N/A,#N/A,FALSE,"4WD"}</definedName>
    <definedName name="황당4" hidden="1">{#N/A,#N/A,FALSE,"단축1";#N/A,#N/A,FALSE,"단축2";#N/A,#N/A,FALSE,"단축3";#N/A,#N/A,FALSE,"장축";#N/A,#N/A,FALSE,"4WD"}</definedName>
    <definedName name="황당9" localSheetId="7" hidden="1">{#N/A,#N/A,FALSE,"품의서";#N/A,#N/A,FALSE,"전제";#N/A,#N/A,FALSE,"총손";#N/A,#N/A,FALSE,"손익";#N/A,#N/A,FALSE,"대당";#N/A,#N/A,FALSE,"가공비";#N/A,#N/A,FALSE,"재료비";#N/A,#N/A,FALSE,"판비";#N/A,#N/A,FALSE,"가격"}</definedName>
    <definedName name="황당9" localSheetId="16" hidden="1">{#N/A,#N/A,FALSE,"품의서";#N/A,#N/A,FALSE,"전제";#N/A,#N/A,FALSE,"총손";#N/A,#N/A,FALSE,"손익";#N/A,#N/A,FALSE,"대당";#N/A,#N/A,FALSE,"가공비";#N/A,#N/A,FALSE,"재료비";#N/A,#N/A,FALSE,"판비";#N/A,#N/A,FALSE,"가격"}</definedName>
    <definedName name="황당9" localSheetId="17" hidden="1">{#N/A,#N/A,FALSE,"품의서";#N/A,#N/A,FALSE,"전제";#N/A,#N/A,FALSE,"총손";#N/A,#N/A,FALSE,"손익";#N/A,#N/A,FALSE,"대당";#N/A,#N/A,FALSE,"가공비";#N/A,#N/A,FALSE,"재료비";#N/A,#N/A,FALSE,"판비";#N/A,#N/A,FALSE,"가격"}</definedName>
    <definedName name="황당9" localSheetId="13" hidden="1">{#N/A,#N/A,FALSE,"품의서";#N/A,#N/A,FALSE,"전제";#N/A,#N/A,FALSE,"총손";#N/A,#N/A,FALSE,"손익";#N/A,#N/A,FALSE,"대당";#N/A,#N/A,FALSE,"가공비";#N/A,#N/A,FALSE,"재료비";#N/A,#N/A,FALSE,"판비";#N/A,#N/A,FALSE,"가격"}</definedName>
    <definedName name="황당9" localSheetId="14" hidden="1">{#N/A,#N/A,FALSE,"품의서";#N/A,#N/A,FALSE,"전제";#N/A,#N/A,FALSE,"총손";#N/A,#N/A,FALSE,"손익";#N/A,#N/A,FALSE,"대당";#N/A,#N/A,FALSE,"가공비";#N/A,#N/A,FALSE,"재료비";#N/A,#N/A,FALSE,"판비";#N/A,#N/A,FALSE,"가격"}</definedName>
    <definedName name="황당9" localSheetId="15" hidden="1">{#N/A,#N/A,FALSE,"품의서";#N/A,#N/A,FALSE,"전제";#N/A,#N/A,FALSE,"총손";#N/A,#N/A,FALSE,"손익";#N/A,#N/A,FALSE,"대당";#N/A,#N/A,FALSE,"가공비";#N/A,#N/A,FALSE,"재료비";#N/A,#N/A,FALSE,"판비";#N/A,#N/A,FALSE,"가격"}</definedName>
    <definedName name="황당9" hidden="1">{#N/A,#N/A,FALSE,"품의서";#N/A,#N/A,FALSE,"전제";#N/A,#N/A,FALSE,"총손";#N/A,#N/A,FALSE,"손익";#N/A,#N/A,FALSE,"대당";#N/A,#N/A,FALSE,"가공비";#N/A,#N/A,FALSE,"재료비";#N/A,#N/A,FALSE,"판비";#N/A,#N/A,FALSE,"가격"}</definedName>
    <definedName name="황석현" localSheetId="7" hidden="1">{#N/A,#N/A,FALSE,"단축1";#N/A,#N/A,FALSE,"단축2";#N/A,#N/A,FALSE,"단축3";#N/A,#N/A,FALSE,"장축";#N/A,#N/A,FALSE,"4WD"}</definedName>
    <definedName name="황석현" localSheetId="16" hidden="1">{#N/A,#N/A,FALSE,"단축1";#N/A,#N/A,FALSE,"단축2";#N/A,#N/A,FALSE,"단축3";#N/A,#N/A,FALSE,"장축";#N/A,#N/A,FALSE,"4WD"}</definedName>
    <definedName name="황석현" localSheetId="17" hidden="1">{#N/A,#N/A,FALSE,"단축1";#N/A,#N/A,FALSE,"단축2";#N/A,#N/A,FALSE,"단축3";#N/A,#N/A,FALSE,"장축";#N/A,#N/A,FALSE,"4WD"}</definedName>
    <definedName name="황석현" localSheetId="13" hidden="1">{#N/A,#N/A,FALSE,"단축1";#N/A,#N/A,FALSE,"단축2";#N/A,#N/A,FALSE,"단축3";#N/A,#N/A,FALSE,"장축";#N/A,#N/A,FALSE,"4WD"}</definedName>
    <definedName name="황석현" localSheetId="14" hidden="1">{#N/A,#N/A,FALSE,"단축1";#N/A,#N/A,FALSE,"단축2";#N/A,#N/A,FALSE,"단축3";#N/A,#N/A,FALSE,"장축";#N/A,#N/A,FALSE,"4WD"}</definedName>
    <definedName name="황석현" localSheetId="15" hidden="1">{#N/A,#N/A,FALSE,"단축1";#N/A,#N/A,FALSE,"단축2";#N/A,#N/A,FALSE,"단축3";#N/A,#N/A,FALSE,"장축";#N/A,#N/A,FALSE,"4WD"}</definedName>
    <definedName name="황석현" hidden="1">{#N/A,#N/A,FALSE,"단축1";#N/A,#N/A,FALSE,"단축2";#N/A,#N/A,FALSE,"단축3";#N/A,#N/A,FALSE,"장축";#N/A,#N/A,FALSE,"4WD"}</definedName>
    <definedName name="회계잔액" hidden="1">[58]외주현황.wq1!$A$403:$BK$455</definedName>
    <definedName name="회수율">#REF!</definedName>
    <definedName name="회신현황" localSheetId="7" hidden="1">{#N/A,#N/A,TRUE,"Y생산";#N/A,#N/A,TRUE,"Y판매";#N/A,#N/A,TRUE,"Y총물량";#N/A,#N/A,TRUE,"Y능력";#N/A,#N/A,TRUE,"YKD"}</definedName>
    <definedName name="회신현황" localSheetId="16" hidden="1">{#N/A,#N/A,TRUE,"Y생산";#N/A,#N/A,TRUE,"Y판매";#N/A,#N/A,TRUE,"Y총물량";#N/A,#N/A,TRUE,"Y능력";#N/A,#N/A,TRUE,"YKD"}</definedName>
    <definedName name="회신현황" localSheetId="6" hidden="1">{#N/A,#N/A,TRUE,"Y생산";#N/A,#N/A,TRUE,"Y판매";#N/A,#N/A,TRUE,"Y총물량";#N/A,#N/A,TRUE,"Y능력";#N/A,#N/A,TRUE,"YKD"}</definedName>
    <definedName name="회신현황" localSheetId="17" hidden="1">{#N/A,#N/A,TRUE,"Y생산";#N/A,#N/A,TRUE,"Y판매";#N/A,#N/A,TRUE,"Y총물량";#N/A,#N/A,TRUE,"Y능력";#N/A,#N/A,TRUE,"YKD"}</definedName>
    <definedName name="회신현황" localSheetId="13" hidden="1">{#N/A,#N/A,TRUE,"Y생산";#N/A,#N/A,TRUE,"Y판매";#N/A,#N/A,TRUE,"Y총물량";#N/A,#N/A,TRUE,"Y능력";#N/A,#N/A,TRUE,"YKD"}</definedName>
    <definedName name="회신현황" localSheetId="14" hidden="1">{#N/A,#N/A,TRUE,"Y생산";#N/A,#N/A,TRUE,"Y판매";#N/A,#N/A,TRUE,"Y총물량";#N/A,#N/A,TRUE,"Y능력";#N/A,#N/A,TRUE,"YKD"}</definedName>
    <definedName name="회신현황" localSheetId="15" hidden="1">{#N/A,#N/A,TRUE,"Y생산";#N/A,#N/A,TRUE,"Y판매";#N/A,#N/A,TRUE,"Y총물량";#N/A,#N/A,TRUE,"Y능력";#N/A,#N/A,TRUE,"YKD"}</definedName>
    <definedName name="회신현황" hidden="1">{#N/A,#N/A,TRUE,"Y생산";#N/A,#N/A,TRUE,"Y판매";#N/A,#N/A,TRUE,"Y총물량";#N/A,#N/A,TRUE,"Y능력";#N/A,#N/A,TRUE,"YKD"}</definedName>
    <definedName name="회의">#REF!</definedName>
    <definedName name="회의록을" localSheetId="7" hidden="1">{#N/A,#N/A,FALSE,"단축1";#N/A,#N/A,FALSE,"단축2";#N/A,#N/A,FALSE,"단축3";#N/A,#N/A,FALSE,"장축";#N/A,#N/A,FALSE,"4WD"}</definedName>
    <definedName name="회의록을" localSheetId="16" hidden="1">{#N/A,#N/A,FALSE,"단축1";#N/A,#N/A,FALSE,"단축2";#N/A,#N/A,FALSE,"단축3";#N/A,#N/A,FALSE,"장축";#N/A,#N/A,FALSE,"4WD"}</definedName>
    <definedName name="회의록을" localSheetId="17" hidden="1">{#N/A,#N/A,FALSE,"단축1";#N/A,#N/A,FALSE,"단축2";#N/A,#N/A,FALSE,"단축3";#N/A,#N/A,FALSE,"장축";#N/A,#N/A,FALSE,"4WD"}</definedName>
    <definedName name="회의록을" localSheetId="13" hidden="1">{#N/A,#N/A,FALSE,"단축1";#N/A,#N/A,FALSE,"단축2";#N/A,#N/A,FALSE,"단축3";#N/A,#N/A,FALSE,"장축";#N/A,#N/A,FALSE,"4WD"}</definedName>
    <definedName name="회의록을" localSheetId="14" hidden="1">{#N/A,#N/A,FALSE,"단축1";#N/A,#N/A,FALSE,"단축2";#N/A,#N/A,FALSE,"단축3";#N/A,#N/A,FALSE,"장축";#N/A,#N/A,FALSE,"4WD"}</definedName>
    <definedName name="회의록을" localSheetId="15" hidden="1">{#N/A,#N/A,FALSE,"단축1";#N/A,#N/A,FALSE,"단축2";#N/A,#N/A,FALSE,"단축3";#N/A,#N/A,FALSE,"장축";#N/A,#N/A,FALSE,"4WD"}</definedName>
    <definedName name="회의록을" hidden="1">{#N/A,#N/A,FALSE,"단축1";#N/A,#N/A,FALSE,"단축2";#N/A,#N/A,FALSE,"단축3";#N/A,#N/A,FALSE,"장축";#N/A,#N/A,FALSE,"4WD"}</definedName>
    <definedName name="회의자료">#REF!</definedName>
    <definedName name="회장1" localSheetId="7" hidden="1">{#N/A,#N/A,FALSE,"단축1";#N/A,#N/A,FALSE,"단축2";#N/A,#N/A,FALSE,"단축3";#N/A,#N/A,FALSE,"장축";#N/A,#N/A,FALSE,"4WD"}</definedName>
    <definedName name="회장1" localSheetId="16" hidden="1">{#N/A,#N/A,FALSE,"단축1";#N/A,#N/A,FALSE,"단축2";#N/A,#N/A,FALSE,"단축3";#N/A,#N/A,FALSE,"장축";#N/A,#N/A,FALSE,"4WD"}</definedName>
    <definedName name="회장1" localSheetId="6" hidden="1">{#N/A,#N/A,FALSE,"단축1";#N/A,#N/A,FALSE,"단축2";#N/A,#N/A,FALSE,"단축3";#N/A,#N/A,FALSE,"장축";#N/A,#N/A,FALSE,"4WD"}</definedName>
    <definedName name="회장1" localSheetId="17" hidden="1">{#N/A,#N/A,FALSE,"단축1";#N/A,#N/A,FALSE,"단축2";#N/A,#N/A,FALSE,"단축3";#N/A,#N/A,FALSE,"장축";#N/A,#N/A,FALSE,"4WD"}</definedName>
    <definedName name="회장1" localSheetId="13" hidden="1">{#N/A,#N/A,FALSE,"단축1";#N/A,#N/A,FALSE,"단축2";#N/A,#N/A,FALSE,"단축3";#N/A,#N/A,FALSE,"장축";#N/A,#N/A,FALSE,"4WD"}</definedName>
    <definedName name="회장1" localSheetId="14" hidden="1">{#N/A,#N/A,FALSE,"단축1";#N/A,#N/A,FALSE,"단축2";#N/A,#N/A,FALSE,"단축3";#N/A,#N/A,FALSE,"장축";#N/A,#N/A,FALSE,"4WD"}</definedName>
    <definedName name="회장1" localSheetId="15" hidden="1">{#N/A,#N/A,FALSE,"단축1";#N/A,#N/A,FALSE,"단축2";#N/A,#N/A,FALSE,"단축3";#N/A,#N/A,FALSE,"장축";#N/A,#N/A,FALSE,"4WD"}</definedName>
    <definedName name="회장1" hidden="1">{#N/A,#N/A,FALSE,"단축1";#N/A,#N/A,FALSE,"단축2";#N/A,#N/A,FALSE,"단축3";#N/A,#N/A,FALSE,"장축";#N/A,#N/A,FALSE,"4WD"}</definedName>
    <definedName name="회장님" localSheetId="7" hidden="1">{#N/A,#N/A,FALSE,"단축1";#N/A,#N/A,FALSE,"단축2";#N/A,#N/A,FALSE,"단축3";#N/A,#N/A,FALSE,"장축";#N/A,#N/A,FALSE,"4WD"}</definedName>
    <definedName name="회장님" localSheetId="16" hidden="1">{#N/A,#N/A,FALSE,"단축1";#N/A,#N/A,FALSE,"단축2";#N/A,#N/A,FALSE,"단축3";#N/A,#N/A,FALSE,"장축";#N/A,#N/A,FALSE,"4WD"}</definedName>
    <definedName name="회장님" localSheetId="6" hidden="1">{#N/A,#N/A,FALSE,"단축1";#N/A,#N/A,FALSE,"단축2";#N/A,#N/A,FALSE,"단축3";#N/A,#N/A,FALSE,"장축";#N/A,#N/A,FALSE,"4WD"}</definedName>
    <definedName name="회장님" localSheetId="17" hidden="1">{#N/A,#N/A,FALSE,"단축1";#N/A,#N/A,FALSE,"단축2";#N/A,#N/A,FALSE,"단축3";#N/A,#N/A,FALSE,"장축";#N/A,#N/A,FALSE,"4WD"}</definedName>
    <definedName name="회장님" localSheetId="13" hidden="1">{#N/A,#N/A,FALSE,"단축1";#N/A,#N/A,FALSE,"단축2";#N/A,#N/A,FALSE,"단축3";#N/A,#N/A,FALSE,"장축";#N/A,#N/A,FALSE,"4WD"}</definedName>
    <definedName name="회장님" localSheetId="14" hidden="1">{#N/A,#N/A,FALSE,"단축1";#N/A,#N/A,FALSE,"단축2";#N/A,#N/A,FALSE,"단축3";#N/A,#N/A,FALSE,"장축";#N/A,#N/A,FALSE,"4WD"}</definedName>
    <definedName name="회장님" localSheetId="15" hidden="1">{#N/A,#N/A,FALSE,"단축1";#N/A,#N/A,FALSE,"단축2";#N/A,#N/A,FALSE,"단축3";#N/A,#N/A,FALSE,"장축";#N/A,#N/A,FALSE,"4WD"}</definedName>
    <definedName name="회장님" hidden="1">{#N/A,#N/A,FALSE,"단축1";#N/A,#N/A,FALSE,"단축2";#N/A,#N/A,FALSE,"단축3";#N/A,#N/A,FALSE,"장축";#N/A,#N/A,FALSE,"4WD"}</definedName>
    <definedName name="회장사전보고" localSheetId="7" hidden="1">{#N/A,#N/A,FALSE,"단축1";#N/A,#N/A,FALSE,"단축2";#N/A,#N/A,FALSE,"단축3";#N/A,#N/A,FALSE,"장축";#N/A,#N/A,FALSE,"4WD"}</definedName>
    <definedName name="회장사전보고" localSheetId="16" hidden="1">{#N/A,#N/A,FALSE,"단축1";#N/A,#N/A,FALSE,"단축2";#N/A,#N/A,FALSE,"단축3";#N/A,#N/A,FALSE,"장축";#N/A,#N/A,FALSE,"4WD"}</definedName>
    <definedName name="회장사전보고" localSheetId="17" hidden="1">{#N/A,#N/A,FALSE,"단축1";#N/A,#N/A,FALSE,"단축2";#N/A,#N/A,FALSE,"단축3";#N/A,#N/A,FALSE,"장축";#N/A,#N/A,FALSE,"4WD"}</definedName>
    <definedName name="회장사전보고" localSheetId="13" hidden="1">{#N/A,#N/A,FALSE,"단축1";#N/A,#N/A,FALSE,"단축2";#N/A,#N/A,FALSE,"단축3";#N/A,#N/A,FALSE,"장축";#N/A,#N/A,FALSE,"4WD"}</definedName>
    <definedName name="회장사전보고" localSheetId="14" hidden="1">{#N/A,#N/A,FALSE,"단축1";#N/A,#N/A,FALSE,"단축2";#N/A,#N/A,FALSE,"단축3";#N/A,#N/A,FALSE,"장축";#N/A,#N/A,FALSE,"4WD"}</definedName>
    <definedName name="회장사전보고" localSheetId="15" hidden="1">{#N/A,#N/A,FALSE,"단축1";#N/A,#N/A,FALSE,"단축2";#N/A,#N/A,FALSE,"단축3";#N/A,#N/A,FALSE,"장축";#N/A,#N/A,FALSE,"4WD"}</definedName>
    <definedName name="회장사전보고" hidden="1">{#N/A,#N/A,FALSE,"단축1";#N/A,#N/A,FALSE,"단축2";#N/A,#N/A,FALSE,"단축3";#N/A,#N/A,FALSE,"장축";#N/A,#N/A,FALSE,"4WD"}</definedName>
    <definedName name="효" localSheetId="13">[6]!효</definedName>
    <definedName name="효">[7]!효</definedName>
    <definedName name="효과">"?A*"</definedName>
    <definedName name="효율">#REF!</definedName>
    <definedName name="후드락" localSheetId="13">[6]!후드락</definedName>
    <definedName name="후드락">[7]!후드락</definedName>
    <definedName name="후리휠" localSheetId="6">#REF!</definedName>
    <definedName name="후리휠">#REF!</definedName>
    <definedName name="흠" localSheetId="13">[6]!흠</definedName>
    <definedName name="흠">[7]!흠</definedName>
    <definedName name="흡">#REF!</definedName>
    <definedName name="흡2" localSheetId="7" hidden="1">{#N/A,#N/A,FALSE,"단축1";#N/A,#N/A,FALSE,"단축2";#N/A,#N/A,FALSE,"단축3";#N/A,#N/A,FALSE,"장축";#N/A,#N/A,FALSE,"4WD"}</definedName>
    <definedName name="흡2" localSheetId="16" hidden="1">{#N/A,#N/A,FALSE,"단축1";#N/A,#N/A,FALSE,"단축2";#N/A,#N/A,FALSE,"단축3";#N/A,#N/A,FALSE,"장축";#N/A,#N/A,FALSE,"4WD"}</definedName>
    <definedName name="흡2" localSheetId="6" hidden="1">{#N/A,#N/A,FALSE,"단축1";#N/A,#N/A,FALSE,"단축2";#N/A,#N/A,FALSE,"단축3";#N/A,#N/A,FALSE,"장축";#N/A,#N/A,FALSE,"4WD"}</definedName>
    <definedName name="흡2" localSheetId="17" hidden="1">{#N/A,#N/A,FALSE,"단축1";#N/A,#N/A,FALSE,"단축2";#N/A,#N/A,FALSE,"단축3";#N/A,#N/A,FALSE,"장축";#N/A,#N/A,FALSE,"4WD"}</definedName>
    <definedName name="흡2" localSheetId="13" hidden="1">{#N/A,#N/A,FALSE,"단축1";#N/A,#N/A,FALSE,"단축2";#N/A,#N/A,FALSE,"단축3";#N/A,#N/A,FALSE,"장축";#N/A,#N/A,FALSE,"4WD"}</definedName>
    <definedName name="흡2" localSheetId="14" hidden="1">{#N/A,#N/A,FALSE,"단축1";#N/A,#N/A,FALSE,"단축2";#N/A,#N/A,FALSE,"단축3";#N/A,#N/A,FALSE,"장축";#N/A,#N/A,FALSE,"4WD"}</definedName>
    <definedName name="흡2" localSheetId="15" hidden="1">{#N/A,#N/A,FALSE,"단축1";#N/A,#N/A,FALSE,"단축2";#N/A,#N/A,FALSE,"단축3";#N/A,#N/A,FALSE,"장축";#N/A,#N/A,FALSE,"4WD"}</definedName>
    <definedName name="흡2" hidden="1">{#N/A,#N/A,FALSE,"단축1";#N/A,#N/A,FALSE,"단축2";#N/A,#N/A,FALSE,"단축3";#N/A,#N/A,FALSE,"장축";#N/A,#N/A,FALSE,"4WD"}</definedName>
    <definedName name="흡기" localSheetId="7" hidden="1">{#N/A,#N/A,FALSE,"단축1";#N/A,#N/A,FALSE,"단축2";#N/A,#N/A,FALSE,"단축3";#N/A,#N/A,FALSE,"장축";#N/A,#N/A,FALSE,"4WD"}</definedName>
    <definedName name="흡기" localSheetId="16" hidden="1">{#N/A,#N/A,FALSE,"단축1";#N/A,#N/A,FALSE,"단축2";#N/A,#N/A,FALSE,"단축3";#N/A,#N/A,FALSE,"장축";#N/A,#N/A,FALSE,"4WD"}</definedName>
    <definedName name="흡기" localSheetId="6" hidden="1">{#N/A,#N/A,FALSE,"단축1";#N/A,#N/A,FALSE,"단축2";#N/A,#N/A,FALSE,"단축3";#N/A,#N/A,FALSE,"장축";#N/A,#N/A,FALSE,"4WD"}</definedName>
    <definedName name="흡기" localSheetId="17" hidden="1">{#N/A,#N/A,FALSE,"단축1";#N/A,#N/A,FALSE,"단축2";#N/A,#N/A,FALSE,"단축3";#N/A,#N/A,FALSE,"장축";#N/A,#N/A,FALSE,"4WD"}</definedName>
    <definedName name="흡기" localSheetId="13" hidden="1">{#N/A,#N/A,FALSE,"단축1";#N/A,#N/A,FALSE,"단축2";#N/A,#N/A,FALSE,"단축3";#N/A,#N/A,FALSE,"장축";#N/A,#N/A,FALSE,"4WD"}</definedName>
    <definedName name="흡기" localSheetId="14" hidden="1">{#N/A,#N/A,FALSE,"단축1";#N/A,#N/A,FALSE,"단축2";#N/A,#N/A,FALSE,"단축3";#N/A,#N/A,FALSE,"장축";#N/A,#N/A,FALSE,"4WD"}</definedName>
    <definedName name="흡기" localSheetId="15" hidden="1">{#N/A,#N/A,FALSE,"단축1";#N/A,#N/A,FALSE,"단축2";#N/A,#N/A,FALSE,"단축3";#N/A,#N/A,FALSE,"장축";#N/A,#N/A,FALSE,"4WD"}</definedName>
    <definedName name="흡기" hidden="1">{#N/A,#N/A,FALSE,"단축1";#N/A,#N/A,FALSE,"단축2";#N/A,#N/A,FALSE,"단축3";#N/A,#N/A,FALSE,"장축";#N/A,#N/A,FALSE,"4WD"}</definedName>
    <definedName name="흡기계2">#REF!</definedName>
    <definedName name="흡기계최적설계">#REF!</definedName>
    <definedName name="희송" localSheetId="7" hidden="1">{#N/A,#N/A,FALSE,"단축1";#N/A,#N/A,FALSE,"단축2";#N/A,#N/A,FALSE,"단축3";#N/A,#N/A,FALSE,"장축";#N/A,#N/A,FALSE,"4WD"}</definedName>
    <definedName name="희송" localSheetId="16" hidden="1">{#N/A,#N/A,FALSE,"단축1";#N/A,#N/A,FALSE,"단축2";#N/A,#N/A,FALSE,"단축3";#N/A,#N/A,FALSE,"장축";#N/A,#N/A,FALSE,"4WD"}</definedName>
    <definedName name="희송" localSheetId="17" hidden="1">{#N/A,#N/A,FALSE,"단축1";#N/A,#N/A,FALSE,"단축2";#N/A,#N/A,FALSE,"단축3";#N/A,#N/A,FALSE,"장축";#N/A,#N/A,FALSE,"4WD"}</definedName>
    <definedName name="희송" localSheetId="13" hidden="1">{#N/A,#N/A,FALSE,"단축1";#N/A,#N/A,FALSE,"단축2";#N/A,#N/A,FALSE,"단축3";#N/A,#N/A,FALSE,"장축";#N/A,#N/A,FALSE,"4WD"}</definedName>
    <definedName name="희송" localSheetId="14" hidden="1">{#N/A,#N/A,FALSE,"단축1";#N/A,#N/A,FALSE,"단축2";#N/A,#N/A,FALSE,"단축3";#N/A,#N/A,FALSE,"장축";#N/A,#N/A,FALSE,"4WD"}</definedName>
    <definedName name="희송" localSheetId="15" hidden="1">{#N/A,#N/A,FALSE,"단축1";#N/A,#N/A,FALSE,"단축2";#N/A,#N/A,FALSE,"단축3";#N/A,#N/A,FALSE,"장축";#N/A,#N/A,FALSE,"4WD"}</definedName>
    <definedName name="희송" hidden="1">{#N/A,#N/A,FALSE,"단축1";#N/A,#N/A,FALSE,"단축2";#N/A,#N/A,FALSE,"단축3";#N/A,#N/A,FALSE,"장축";#N/A,#N/A,FALSE,"4WD"}</definedName>
    <definedName name="흵____R3_t" localSheetId="6">#REF!</definedName>
    <definedName name="흵____R3_t">#REF!</definedName>
    <definedName name="ㅏ">#REF!</definedName>
    <definedName name="ㅏ가ㅛㅐㅣ내ㅕㅇ">BlankMacro1</definedName>
    <definedName name="ㅏㄴ가ㅛㅕ나" localSheetId="7">BlankMacro1</definedName>
    <definedName name="ㅏㄴ가ㅛㅕ나" localSheetId="16">BlankMacro1</definedName>
    <definedName name="ㅏㄴ가ㅛㅕ나" localSheetId="17">BlankMacro1</definedName>
    <definedName name="ㅏㄴ가ㅛㅕ나" localSheetId="10">BlankMacro1</definedName>
    <definedName name="ㅏㄴ가ㅛㅕ나" localSheetId="8">BlankMacro1</definedName>
    <definedName name="ㅏㄴ가ㅛㅕ나" localSheetId="0">BlankMacro1</definedName>
    <definedName name="ㅏㄴ가ㅛㅕ나" localSheetId="13">BlankMacro1</definedName>
    <definedName name="ㅏㄴ가ㅛㅕ나" localSheetId="14">BlankMacro1</definedName>
    <definedName name="ㅏㄴ가ㅛㅕ나" localSheetId="11">BlankMacro1</definedName>
    <definedName name="ㅏㄴ가ㅛㅕ나" localSheetId="15">BlankMacro1</definedName>
    <definedName name="ㅏㄴ가ㅛㅕ나">BlankMacro1</definedName>
    <definedName name="ㅏ늣" localSheetId="7">BlankMacro1</definedName>
    <definedName name="ㅏ늣" localSheetId="16">BlankMacro1</definedName>
    <definedName name="ㅏ늣" localSheetId="17">BlankMacro1</definedName>
    <definedName name="ㅏ늣" localSheetId="10">BlankMacro1</definedName>
    <definedName name="ㅏ늣" localSheetId="8">BlankMacro1</definedName>
    <definedName name="ㅏ늣" localSheetId="0">BlankMacro1</definedName>
    <definedName name="ㅏ늣" localSheetId="13">BlankMacro1</definedName>
    <definedName name="ㅏ늣" localSheetId="14">BlankMacro1</definedName>
    <definedName name="ㅏ늣" localSheetId="11">BlankMacro1</definedName>
    <definedName name="ㅏ늣" localSheetId="15">BlankMacro1</definedName>
    <definedName name="ㅏ늣">BlankMacro1</definedName>
    <definedName name="ㅏㅅㅇ다ㅣㅇ셔">BlankMacro1</definedName>
    <definedName name="ㅏㅅ이ㅕ시ㅕㅅ">BlankMacro1</definedName>
    <definedName name="ㅏㅇ핫" localSheetId="7">BlankMacro1</definedName>
    <definedName name="ㅏㅇ핫" localSheetId="16">BlankMacro1</definedName>
    <definedName name="ㅏㅇ핫" localSheetId="17">BlankMacro1</definedName>
    <definedName name="ㅏㅇ핫" localSheetId="10">BlankMacro1</definedName>
    <definedName name="ㅏㅇ핫" localSheetId="8">BlankMacro1</definedName>
    <definedName name="ㅏㅇ핫" localSheetId="0">BlankMacro1</definedName>
    <definedName name="ㅏㅇ핫" localSheetId="13">BlankMacro1</definedName>
    <definedName name="ㅏㅇ핫" localSheetId="14">BlankMacro1</definedName>
    <definedName name="ㅏㅇ핫" localSheetId="11">BlankMacro1</definedName>
    <definedName name="ㅏㅇ핫" localSheetId="15">BlankMacro1</definedName>
    <definedName name="ㅏㅇ핫">BlankMacro1</definedName>
    <definedName name="ㅏ아ㅛㅇ사" localSheetId="7">BlankMacro1</definedName>
    <definedName name="ㅏ아ㅛㅇ사" localSheetId="16">BlankMacro1</definedName>
    <definedName name="ㅏ아ㅛㅇ사" localSheetId="17">BlankMacro1</definedName>
    <definedName name="ㅏ아ㅛㅇ사" localSheetId="10">BlankMacro1</definedName>
    <definedName name="ㅏ아ㅛㅇ사" localSheetId="8">BlankMacro1</definedName>
    <definedName name="ㅏ아ㅛㅇ사" localSheetId="0">BlankMacro1</definedName>
    <definedName name="ㅏ아ㅛㅇ사" localSheetId="13">BlankMacro1</definedName>
    <definedName name="ㅏ아ㅛㅇ사" localSheetId="14">BlankMacro1</definedName>
    <definedName name="ㅏ아ㅛㅇ사" localSheetId="11">BlankMacro1</definedName>
    <definedName name="ㅏ아ㅛㅇ사" localSheetId="15">BlankMacro1</definedName>
    <definedName name="ㅏ아ㅛㅇ사">BlankMacro1</definedName>
    <definedName name="ㅏ핳" localSheetId="7" hidden="1">{#N/A,#N/A,FALSE,"단축1";#N/A,#N/A,FALSE,"단축2";#N/A,#N/A,FALSE,"단축3";#N/A,#N/A,FALSE,"장축";#N/A,#N/A,FALSE,"4WD"}</definedName>
    <definedName name="ㅏ핳" localSheetId="16" hidden="1">{#N/A,#N/A,FALSE,"단축1";#N/A,#N/A,FALSE,"단축2";#N/A,#N/A,FALSE,"단축3";#N/A,#N/A,FALSE,"장축";#N/A,#N/A,FALSE,"4WD"}</definedName>
    <definedName name="ㅏ핳" localSheetId="17" hidden="1">{#N/A,#N/A,FALSE,"단축1";#N/A,#N/A,FALSE,"단축2";#N/A,#N/A,FALSE,"단축3";#N/A,#N/A,FALSE,"장축";#N/A,#N/A,FALSE,"4WD"}</definedName>
    <definedName name="ㅏ핳" localSheetId="13" hidden="1">{#N/A,#N/A,FALSE,"단축1";#N/A,#N/A,FALSE,"단축2";#N/A,#N/A,FALSE,"단축3";#N/A,#N/A,FALSE,"장축";#N/A,#N/A,FALSE,"4WD"}</definedName>
    <definedName name="ㅏ핳" localSheetId="14" hidden="1">{#N/A,#N/A,FALSE,"단축1";#N/A,#N/A,FALSE,"단축2";#N/A,#N/A,FALSE,"단축3";#N/A,#N/A,FALSE,"장축";#N/A,#N/A,FALSE,"4WD"}</definedName>
    <definedName name="ㅏ핳" localSheetId="15" hidden="1">{#N/A,#N/A,FALSE,"단축1";#N/A,#N/A,FALSE,"단축2";#N/A,#N/A,FALSE,"단축3";#N/A,#N/A,FALSE,"장축";#N/A,#N/A,FALSE,"4WD"}</definedName>
    <definedName name="ㅏ핳" hidden="1">{#N/A,#N/A,FALSE,"단축1";#N/A,#N/A,FALSE,"단축2";#N/A,#N/A,FALSE,"단축3";#N/A,#N/A,FALSE,"장축";#N/A,#N/A,FALSE,"4WD"}</definedName>
    <definedName name="ㅏㅏ" localSheetId="6">#REF!</definedName>
    <definedName name="ㅏㅏ">#REF!</definedName>
    <definedName name="ㅏㅏㅏ" localSheetId="6" hidden="1">{#N/A,#N/A,TRUE,"Y생산";#N/A,#N/A,TRUE,"Y판매";#N/A,#N/A,TRUE,"Y총물량";#N/A,#N/A,TRUE,"Y능력";#N/A,#N/A,TRUE,"YKD"}</definedName>
    <definedName name="ㅏㅏㅏ" localSheetId="13" hidden="1">{#N/A,#N/A,TRUE,"Y생산";#N/A,#N/A,TRUE,"Y판매";#N/A,#N/A,TRUE,"Y총물량";#N/A,#N/A,TRUE,"Y능력";#N/A,#N/A,TRUE,"YKD"}</definedName>
    <definedName name="ㅏㅏㅏ">#REF!</definedName>
    <definedName name="ㅏㅏㅏㅏㅏ" localSheetId="13">[6]!ㅏㅏㅏㅏㅏ</definedName>
    <definedName name="ㅏㅏㅏㅏㅏ">[7]!ㅏㅏㅏㅏㅏ</definedName>
    <definedName name="ㅏㅏㅏㅏㅏㅏㅏㅏㅏㅏㅏㅏㅏㅏㅏ" localSheetId="7">BlankMacro1</definedName>
    <definedName name="ㅏㅏㅏㅏㅏㅏㅏㅏㅏㅏㅏㅏㅏㅏㅏ" localSheetId="16">BlankMacro1</definedName>
    <definedName name="ㅏㅏㅏㅏㅏㅏㅏㅏㅏㅏㅏㅏㅏㅏㅏ" localSheetId="17">BlankMacro1</definedName>
    <definedName name="ㅏㅏㅏㅏㅏㅏㅏㅏㅏㅏㅏㅏㅏㅏㅏ" localSheetId="10">BlankMacro1</definedName>
    <definedName name="ㅏㅏㅏㅏㅏㅏㅏㅏㅏㅏㅏㅏㅏㅏㅏ" localSheetId="8">BlankMacro1</definedName>
    <definedName name="ㅏㅏㅏㅏㅏㅏㅏㅏㅏㅏㅏㅏㅏㅏㅏ" localSheetId="0">BlankMacro1</definedName>
    <definedName name="ㅏㅏㅏㅏㅏㅏㅏㅏㅏㅏㅏㅏㅏㅏㅏ" localSheetId="13">BlankMacro1</definedName>
    <definedName name="ㅏㅏㅏㅏㅏㅏㅏㅏㅏㅏㅏㅏㅏㅏㅏ" localSheetId="14">BlankMacro1</definedName>
    <definedName name="ㅏㅏㅏㅏㅏㅏㅏㅏㅏㅏㅏㅏㅏㅏㅏ" localSheetId="11">BlankMacro1</definedName>
    <definedName name="ㅏㅏㅏㅏㅏㅏㅏㅏㅏㅏㅏㅏㅏㅏㅏ" localSheetId="15">BlankMacro1</definedName>
    <definedName name="ㅏㅏㅏㅏㅏㅏㅏㅏㅏㅏㅏㅏㅏㅏㅏ">BlankMacro1</definedName>
    <definedName name="ㅏㅏㅛ가ㅛㄴ" localSheetId="7">BlankMacro1</definedName>
    <definedName name="ㅏㅏㅛ가ㅛㄴ" localSheetId="16">BlankMacro1</definedName>
    <definedName name="ㅏㅏㅛ가ㅛㄴ" localSheetId="17">BlankMacro1</definedName>
    <definedName name="ㅏㅏㅛ가ㅛㄴ" localSheetId="10">BlankMacro1</definedName>
    <definedName name="ㅏㅏㅛ가ㅛㄴ" localSheetId="8">BlankMacro1</definedName>
    <definedName name="ㅏㅏㅛ가ㅛㄴ" localSheetId="0">BlankMacro1</definedName>
    <definedName name="ㅏㅏㅛ가ㅛㄴ" localSheetId="13">BlankMacro1</definedName>
    <definedName name="ㅏㅏㅛ가ㅛㄴ" localSheetId="14">BlankMacro1</definedName>
    <definedName name="ㅏㅏㅛ가ㅛㄴ" localSheetId="11">BlankMacro1</definedName>
    <definedName name="ㅏㅏㅛ가ㅛㄴ" localSheetId="15">BlankMacro1</definedName>
    <definedName name="ㅏㅏㅛ가ㅛㄴ">BlankMacro1</definedName>
    <definedName name="ㅏㅏㅛㄴ삿나ㅓ" localSheetId="7">BlankMacro1</definedName>
    <definedName name="ㅏㅏㅛㄴ삿나ㅓ" localSheetId="16">BlankMacro1</definedName>
    <definedName name="ㅏㅏㅛㄴ삿나ㅓ" localSheetId="17">BlankMacro1</definedName>
    <definedName name="ㅏㅏㅛㄴ삿나ㅓ" localSheetId="10">BlankMacro1</definedName>
    <definedName name="ㅏㅏㅛㄴ삿나ㅓ" localSheetId="8">BlankMacro1</definedName>
    <definedName name="ㅏㅏㅛㄴ삿나ㅓ" localSheetId="0">BlankMacro1</definedName>
    <definedName name="ㅏㅏㅛㄴ삿나ㅓ" localSheetId="13">BlankMacro1</definedName>
    <definedName name="ㅏㅏㅛㄴ삿나ㅓ" localSheetId="14">BlankMacro1</definedName>
    <definedName name="ㅏㅏㅛㄴ삿나ㅓ" localSheetId="11">BlankMacro1</definedName>
    <definedName name="ㅏㅏㅛㄴ삿나ㅓ" localSheetId="15">BlankMacro1</definedName>
    <definedName name="ㅏㅏㅛㄴ삿나ㅓ">BlankMacro1</definedName>
    <definedName name="ㅏㅐ" localSheetId="7">#REF!</definedName>
    <definedName name="ㅏㅐ">#REF!</definedName>
    <definedName name="ㅏㅓ" localSheetId="6" hidden="1">{#N/A,#N/A,FALSE,"단축1";#N/A,#N/A,FALSE,"단축2";#N/A,#N/A,FALSE,"단축3";#N/A,#N/A,FALSE,"장축";#N/A,#N/A,FALSE,"4WD"}</definedName>
    <definedName name="ㅏㅓ" localSheetId="13" hidden="1">{#N/A,#N/A,FALSE,"단축1";#N/A,#N/A,FALSE,"단축2";#N/A,#N/A,FALSE,"단축3";#N/A,#N/A,FALSE,"장축";#N/A,#N/A,FALSE,"4WD"}</definedName>
    <definedName name="ㅏㅓ">[7]!ㅏㅓ</definedName>
    <definedName name="ㅏㅓㅛ너ㅏㄱ뇨ㅓ">BlankMacro1</definedName>
    <definedName name="ㅏㅕㄵㄷㅎㄹ">#REF!</definedName>
    <definedName name="ㅏㅕ사ㅕ삿" localSheetId="7">BlankMacro1</definedName>
    <definedName name="ㅏㅕ사ㅕ삿" localSheetId="16">BlankMacro1</definedName>
    <definedName name="ㅏㅕ사ㅕ삿" localSheetId="17">BlankMacro1</definedName>
    <definedName name="ㅏㅕ사ㅕ삿" localSheetId="10">BlankMacro1</definedName>
    <definedName name="ㅏㅕ사ㅕ삿" localSheetId="8">BlankMacro1</definedName>
    <definedName name="ㅏㅕ사ㅕ삿" localSheetId="0">BlankMacro1</definedName>
    <definedName name="ㅏㅕ사ㅕ삿" localSheetId="13">BlankMacro1</definedName>
    <definedName name="ㅏㅕ사ㅕ삿" localSheetId="14">BlankMacro1</definedName>
    <definedName name="ㅏㅕ사ㅕ삿" localSheetId="11">BlankMacro1</definedName>
    <definedName name="ㅏㅕ사ㅕ삿" localSheetId="15">BlankMacro1</definedName>
    <definedName name="ㅏㅕ사ㅕ삿">BlankMacro1</definedName>
    <definedName name="ㅏㅕㅏㅇ셔" localSheetId="7">BlankMacro1</definedName>
    <definedName name="ㅏㅕㅏㅇ셔" localSheetId="16">BlankMacro1</definedName>
    <definedName name="ㅏㅕㅏㅇ셔" localSheetId="17">BlankMacro1</definedName>
    <definedName name="ㅏㅕㅏㅇ셔" localSheetId="10">BlankMacro1</definedName>
    <definedName name="ㅏㅕㅏㅇ셔" localSheetId="8">BlankMacro1</definedName>
    <definedName name="ㅏㅕㅏㅇ셔" localSheetId="0">BlankMacro1</definedName>
    <definedName name="ㅏㅕㅏㅇ셔" localSheetId="13">BlankMacro1</definedName>
    <definedName name="ㅏㅕㅏㅇ셔" localSheetId="14">BlankMacro1</definedName>
    <definedName name="ㅏㅕㅏㅇ셔" localSheetId="11">BlankMacro1</definedName>
    <definedName name="ㅏㅕㅏㅇ셔" localSheetId="15">BlankMacro1</definedName>
    <definedName name="ㅏㅕㅏㅇ셔">BlankMacro1</definedName>
    <definedName name="ㅏㅗ아시" localSheetId="7">BlankMacro1</definedName>
    <definedName name="ㅏㅗ아시" localSheetId="16">BlankMacro1</definedName>
    <definedName name="ㅏㅗ아시" localSheetId="17">BlankMacro1</definedName>
    <definedName name="ㅏㅗ아시" localSheetId="10">BlankMacro1</definedName>
    <definedName name="ㅏㅗ아시" localSheetId="8">BlankMacro1</definedName>
    <definedName name="ㅏㅗ아시" localSheetId="0">BlankMacro1</definedName>
    <definedName name="ㅏㅗ아시" localSheetId="13">BlankMacro1</definedName>
    <definedName name="ㅏㅗ아시" localSheetId="14">BlankMacro1</definedName>
    <definedName name="ㅏㅗ아시" localSheetId="11">BlankMacro1</definedName>
    <definedName name="ㅏㅗ아시" localSheetId="15">BlankMacro1</definedName>
    <definedName name="ㅏㅗ아시">BlankMacro1</definedName>
    <definedName name="ㅏㅛ라ㅛㄱㅋ" localSheetId="7">BlankMacro1</definedName>
    <definedName name="ㅏㅛ라ㅛㄱㅋ" localSheetId="16">BlankMacro1</definedName>
    <definedName name="ㅏㅛ라ㅛㄱㅋ" localSheetId="17">BlankMacro1</definedName>
    <definedName name="ㅏㅛ라ㅛㄱㅋ" localSheetId="10">BlankMacro1</definedName>
    <definedName name="ㅏㅛ라ㅛㄱㅋ" localSheetId="8">BlankMacro1</definedName>
    <definedName name="ㅏㅛ라ㅛㄱㅋ" localSheetId="0">BlankMacro1</definedName>
    <definedName name="ㅏㅛ라ㅛㄱㅋ" localSheetId="13">BlankMacro1</definedName>
    <definedName name="ㅏㅛ라ㅛㄱㅋ" localSheetId="14">BlankMacro1</definedName>
    <definedName name="ㅏㅛ라ㅛㄱㅋ" localSheetId="11">BlankMacro1</definedName>
    <definedName name="ㅏㅛ라ㅛㄱㅋ" localSheetId="15">BlankMacro1</definedName>
    <definedName name="ㅏㅛ라ㅛㄱㅋ">BlankMacro1</definedName>
    <definedName name="ㅏㅣ" localSheetId="7" hidden="1">{#N/A,#N/A,FALSE,"96 3월물량표";#N/A,#N/A,FALSE,"96 4월물량표";#N/A,#N/A,FALSE,"96 5월물량표"}</definedName>
    <definedName name="ㅏㅣ" localSheetId="16" hidden="1">{#N/A,#N/A,FALSE,"96 3월물량표";#N/A,#N/A,FALSE,"96 4월물량표";#N/A,#N/A,FALSE,"96 5월물량표"}</definedName>
    <definedName name="ㅏㅣ" localSheetId="6" hidden="1">{#N/A,#N/A,FALSE,"96 3월물량표";#N/A,#N/A,FALSE,"96 4월물량표";#N/A,#N/A,FALSE,"96 5월물량표"}</definedName>
    <definedName name="ㅏㅣ" localSheetId="17" hidden="1">{#N/A,#N/A,FALSE,"96 3월물량표";#N/A,#N/A,FALSE,"96 4월물량표";#N/A,#N/A,FALSE,"96 5월물량표"}</definedName>
    <definedName name="ㅏㅣ" localSheetId="13" hidden="1">{#N/A,#N/A,FALSE,"96 3월물량표";#N/A,#N/A,FALSE,"96 4월물량표";#N/A,#N/A,FALSE,"96 5월물량표"}</definedName>
    <definedName name="ㅏㅣ" localSheetId="14" hidden="1">{#N/A,#N/A,FALSE,"96 3월물량표";#N/A,#N/A,FALSE,"96 4월물량표";#N/A,#N/A,FALSE,"96 5월물량표"}</definedName>
    <definedName name="ㅏㅣ" localSheetId="15" hidden="1">{#N/A,#N/A,FALSE,"96 3월물량표";#N/A,#N/A,FALSE,"96 4월물량표";#N/A,#N/A,FALSE,"96 5월물량표"}</definedName>
    <definedName name="ㅏㅣ" hidden="1">{#N/A,#N/A,FALSE,"96 3월물량표";#N/A,#N/A,FALSE,"96 4월물량표";#N/A,#N/A,FALSE,"96 5월물량표"}</definedName>
    <definedName name="ㅏㅣㅣㅣ" localSheetId="7" hidden="1">{#N/A,#N/A,FALSE,"단축1";#N/A,#N/A,FALSE,"단축2";#N/A,#N/A,FALSE,"단축3";#N/A,#N/A,FALSE,"장축";#N/A,#N/A,FALSE,"4WD"}</definedName>
    <definedName name="ㅏㅣㅣㅣ" localSheetId="16" hidden="1">{#N/A,#N/A,FALSE,"단축1";#N/A,#N/A,FALSE,"단축2";#N/A,#N/A,FALSE,"단축3";#N/A,#N/A,FALSE,"장축";#N/A,#N/A,FALSE,"4WD"}</definedName>
    <definedName name="ㅏㅣㅣㅣ" localSheetId="6" hidden="1">{#N/A,#N/A,FALSE,"단축1";#N/A,#N/A,FALSE,"단축2";#N/A,#N/A,FALSE,"단축3";#N/A,#N/A,FALSE,"장축";#N/A,#N/A,FALSE,"4WD"}</definedName>
    <definedName name="ㅏㅣㅣㅣ" localSheetId="17" hidden="1">{#N/A,#N/A,FALSE,"단축1";#N/A,#N/A,FALSE,"단축2";#N/A,#N/A,FALSE,"단축3";#N/A,#N/A,FALSE,"장축";#N/A,#N/A,FALSE,"4WD"}</definedName>
    <definedName name="ㅏㅣㅣㅣ" localSheetId="13" hidden="1">{#N/A,#N/A,FALSE,"단축1";#N/A,#N/A,FALSE,"단축2";#N/A,#N/A,FALSE,"단축3";#N/A,#N/A,FALSE,"장축";#N/A,#N/A,FALSE,"4WD"}</definedName>
    <definedName name="ㅏㅣㅣㅣ" localSheetId="14" hidden="1">{#N/A,#N/A,FALSE,"단축1";#N/A,#N/A,FALSE,"단축2";#N/A,#N/A,FALSE,"단축3";#N/A,#N/A,FALSE,"장축";#N/A,#N/A,FALSE,"4WD"}</definedName>
    <definedName name="ㅏㅣㅣㅣ" localSheetId="15" hidden="1">{#N/A,#N/A,FALSE,"단축1";#N/A,#N/A,FALSE,"단축2";#N/A,#N/A,FALSE,"단축3";#N/A,#N/A,FALSE,"장축";#N/A,#N/A,FALSE,"4WD"}</definedName>
    <definedName name="ㅏㅣㅣㅣ" hidden="1">{#N/A,#N/A,FALSE,"단축1";#N/A,#N/A,FALSE,"단축2";#N/A,#N/A,FALSE,"단축3";#N/A,#N/A,FALSE,"장축";#N/A,#N/A,FALSE,"4WD"}</definedName>
    <definedName name="ㅐ">#REF!</definedName>
    <definedName name="ㅐㅐ" localSheetId="7" hidden="1">{#N/A,#N/A,FALSE,"단축1";#N/A,#N/A,FALSE,"단축2";#N/A,#N/A,FALSE,"단축3";#N/A,#N/A,FALSE,"장축";#N/A,#N/A,FALSE,"4WD"}</definedName>
    <definedName name="ㅐㅐ" localSheetId="16" hidden="1">{#N/A,#N/A,FALSE,"단축1";#N/A,#N/A,FALSE,"단축2";#N/A,#N/A,FALSE,"단축3";#N/A,#N/A,FALSE,"장축";#N/A,#N/A,FALSE,"4WD"}</definedName>
    <definedName name="ㅐㅐ" localSheetId="6">#REF!</definedName>
    <definedName name="ㅐㅐ" localSheetId="17" hidden="1">{#N/A,#N/A,FALSE,"단축1";#N/A,#N/A,FALSE,"단축2";#N/A,#N/A,FALSE,"단축3";#N/A,#N/A,FALSE,"장축";#N/A,#N/A,FALSE,"4WD"}</definedName>
    <definedName name="ㅐㅐ" localSheetId="13" hidden="1">{#N/A,#N/A,FALSE,"단축1";#N/A,#N/A,FALSE,"단축2";#N/A,#N/A,FALSE,"단축3";#N/A,#N/A,FALSE,"장축";#N/A,#N/A,FALSE,"4WD"}</definedName>
    <definedName name="ㅐㅐ" localSheetId="14" hidden="1">{#N/A,#N/A,FALSE,"단축1";#N/A,#N/A,FALSE,"단축2";#N/A,#N/A,FALSE,"단축3";#N/A,#N/A,FALSE,"장축";#N/A,#N/A,FALSE,"4WD"}</definedName>
    <definedName name="ㅐㅐ" localSheetId="15" hidden="1">{#N/A,#N/A,FALSE,"단축1";#N/A,#N/A,FALSE,"단축2";#N/A,#N/A,FALSE,"단축3";#N/A,#N/A,FALSE,"장축";#N/A,#N/A,FALSE,"4WD"}</definedName>
    <definedName name="ㅐㅐ" hidden="1">{#N/A,#N/A,FALSE,"단축1";#N/A,#N/A,FALSE,"단축2";#N/A,#N/A,FALSE,"단축3";#N/A,#N/A,FALSE,"장축";#N/A,#N/A,FALSE,"4WD"}</definedName>
    <definedName name="ㅐㅐㅐ" localSheetId="7">BlankMacro1</definedName>
    <definedName name="ㅐㅐㅐ" localSheetId="16">BlankMacro1</definedName>
    <definedName name="ㅐㅐㅐ" localSheetId="17">BlankMacro1</definedName>
    <definedName name="ㅐㅐㅐ" localSheetId="10">BlankMacro1</definedName>
    <definedName name="ㅐㅐㅐ" localSheetId="8">BlankMacro1</definedName>
    <definedName name="ㅐㅐㅐ" localSheetId="0">BlankMacro1</definedName>
    <definedName name="ㅐㅐㅐ" localSheetId="13">BlankMacro1</definedName>
    <definedName name="ㅐㅐㅐ" localSheetId="14">BlankMacro1</definedName>
    <definedName name="ㅐㅐㅐ" localSheetId="11">BlankMacro1</definedName>
    <definedName name="ㅐㅐㅐ" localSheetId="15">BlankMacro1</definedName>
    <definedName name="ㅐㅐㅐ">BlankMacro1</definedName>
    <definedName name="ㅐㅐㅐㅐ" localSheetId="7">BlankMacro1</definedName>
    <definedName name="ㅐㅐㅐㅐ" localSheetId="16">BlankMacro1</definedName>
    <definedName name="ㅐㅐㅐㅐ" localSheetId="17">BlankMacro1</definedName>
    <definedName name="ㅐㅐㅐㅐ" localSheetId="10">BlankMacro1</definedName>
    <definedName name="ㅐㅐㅐㅐ" localSheetId="8">BlankMacro1</definedName>
    <definedName name="ㅐㅐㅐㅐ" localSheetId="0">BlankMacro1</definedName>
    <definedName name="ㅐㅐㅐㅐ" localSheetId="13">BlankMacro1</definedName>
    <definedName name="ㅐㅐㅐㅐ" localSheetId="14">BlankMacro1</definedName>
    <definedName name="ㅐㅐㅐㅐ" localSheetId="11">BlankMacro1</definedName>
    <definedName name="ㅐㅐㅐㅐ" localSheetId="15">BlankMacro1</definedName>
    <definedName name="ㅐㅐㅐㅐ">BlankMacro1</definedName>
    <definedName name="ㅐㅐㅐㅐㅐ" localSheetId="7">BlankMacro1</definedName>
    <definedName name="ㅐㅐㅐㅐㅐ" localSheetId="16">BlankMacro1</definedName>
    <definedName name="ㅐㅐㅐㅐㅐ" localSheetId="17">BlankMacro1</definedName>
    <definedName name="ㅐㅐㅐㅐㅐ" localSheetId="10">BlankMacro1</definedName>
    <definedName name="ㅐㅐㅐㅐㅐ" localSheetId="8">BlankMacro1</definedName>
    <definedName name="ㅐㅐㅐㅐㅐ" localSheetId="0">BlankMacro1</definedName>
    <definedName name="ㅐㅐㅐㅐㅐ" localSheetId="13">BlankMacro1</definedName>
    <definedName name="ㅐㅐㅐㅐㅐ" localSheetId="14">BlankMacro1</definedName>
    <definedName name="ㅐㅐㅐㅐㅐ" localSheetId="11">BlankMacro1</definedName>
    <definedName name="ㅐㅐㅐㅐㅐ" localSheetId="15">BlankMacro1</definedName>
    <definedName name="ㅐㅐㅐㅐㅐ">BlankMacro1</definedName>
    <definedName name="ㅐㅐㅐㅐㅐㅐ" localSheetId="7">BlankMacro1</definedName>
    <definedName name="ㅐㅐㅐㅐㅐㅐ" localSheetId="16">BlankMacro1</definedName>
    <definedName name="ㅐㅐㅐㅐㅐㅐ" localSheetId="17">BlankMacro1</definedName>
    <definedName name="ㅐㅐㅐㅐㅐㅐ" localSheetId="10">BlankMacro1</definedName>
    <definedName name="ㅐㅐㅐㅐㅐㅐ" localSheetId="8">BlankMacro1</definedName>
    <definedName name="ㅐㅐㅐㅐㅐㅐ" localSheetId="0">BlankMacro1</definedName>
    <definedName name="ㅐㅐㅐㅐㅐㅐ" localSheetId="13">BlankMacro1</definedName>
    <definedName name="ㅐㅐㅐㅐㅐㅐ" localSheetId="14">BlankMacro1</definedName>
    <definedName name="ㅐㅐㅐㅐㅐㅐ" localSheetId="11">BlankMacro1</definedName>
    <definedName name="ㅐㅐㅐㅐㅐㅐ" localSheetId="15">BlankMacro1</definedName>
    <definedName name="ㅐㅐㅐㅐㅐㅐ">BlankMacro1</definedName>
    <definedName name="ㅐㅑㅔ" localSheetId="7" hidden="1">{#N/A,#N/A,FALSE,"단축1";#N/A,#N/A,FALSE,"단축2";#N/A,#N/A,FALSE,"단축3";#N/A,#N/A,FALSE,"장축";#N/A,#N/A,FALSE,"4WD"}</definedName>
    <definedName name="ㅐㅑㅔ" localSheetId="16" hidden="1">{#N/A,#N/A,FALSE,"단축1";#N/A,#N/A,FALSE,"단축2";#N/A,#N/A,FALSE,"단축3";#N/A,#N/A,FALSE,"장축";#N/A,#N/A,FALSE,"4WD"}</definedName>
    <definedName name="ㅐㅑㅔ" localSheetId="6" hidden="1">{#N/A,#N/A,FALSE,"단축1";#N/A,#N/A,FALSE,"단축2";#N/A,#N/A,FALSE,"단축3";#N/A,#N/A,FALSE,"장축";#N/A,#N/A,FALSE,"4WD"}</definedName>
    <definedName name="ㅐㅑㅔ" localSheetId="17" hidden="1">{#N/A,#N/A,FALSE,"단축1";#N/A,#N/A,FALSE,"단축2";#N/A,#N/A,FALSE,"단축3";#N/A,#N/A,FALSE,"장축";#N/A,#N/A,FALSE,"4WD"}</definedName>
    <definedName name="ㅐㅑㅔ" localSheetId="13" hidden="1">{#N/A,#N/A,FALSE,"단축1";#N/A,#N/A,FALSE,"단축2";#N/A,#N/A,FALSE,"단축3";#N/A,#N/A,FALSE,"장축";#N/A,#N/A,FALSE,"4WD"}</definedName>
    <definedName name="ㅐㅑㅔ" localSheetId="14" hidden="1">{#N/A,#N/A,FALSE,"단축1";#N/A,#N/A,FALSE,"단축2";#N/A,#N/A,FALSE,"단축3";#N/A,#N/A,FALSE,"장축";#N/A,#N/A,FALSE,"4WD"}</definedName>
    <definedName name="ㅐㅑㅔ" localSheetId="15" hidden="1">{#N/A,#N/A,FALSE,"단축1";#N/A,#N/A,FALSE,"단축2";#N/A,#N/A,FALSE,"단축3";#N/A,#N/A,FALSE,"장축";#N/A,#N/A,FALSE,"4WD"}</definedName>
    <definedName name="ㅐㅑㅔ" hidden="1">{#N/A,#N/A,FALSE,"단축1";#N/A,#N/A,FALSE,"단축2";#N/A,#N/A,FALSE,"단축3";#N/A,#N/A,FALSE,"장축";#N/A,#N/A,FALSE,"4WD"}</definedName>
    <definedName name="ㅐㅓㅐㅔㅓ" localSheetId="7" hidden="1">{#N/A,#N/A,FALSE,"단축1";#N/A,#N/A,FALSE,"단축2";#N/A,#N/A,FALSE,"단축3";#N/A,#N/A,FALSE,"장축";#N/A,#N/A,FALSE,"4WD"}</definedName>
    <definedName name="ㅐㅓㅐㅔㅓ" localSheetId="16" hidden="1">{#N/A,#N/A,FALSE,"단축1";#N/A,#N/A,FALSE,"단축2";#N/A,#N/A,FALSE,"단축3";#N/A,#N/A,FALSE,"장축";#N/A,#N/A,FALSE,"4WD"}</definedName>
    <definedName name="ㅐㅓㅐㅔㅓ" localSheetId="17" hidden="1">{#N/A,#N/A,FALSE,"단축1";#N/A,#N/A,FALSE,"단축2";#N/A,#N/A,FALSE,"단축3";#N/A,#N/A,FALSE,"장축";#N/A,#N/A,FALSE,"4WD"}</definedName>
    <definedName name="ㅐㅓㅐㅔㅓ" localSheetId="13" hidden="1">{#N/A,#N/A,FALSE,"단축1";#N/A,#N/A,FALSE,"단축2";#N/A,#N/A,FALSE,"단축3";#N/A,#N/A,FALSE,"장축";#N/A,#N/A,FALSE,"4WD"}</definedName>
    <definedName name="ㅐㅓㅐㅔㅓ" localSheetId="14" hidden="1">{#N/A,#N/A,FALSE,"단축1";#N/A,#N/A,FALSE,"단축2";#N/A,#N/A,FALSE,"단축3";#N/A,#N/A,FALSE,"장축";#N/A,#N/A,FALSE,"4WD"}</definedName>
    <definedName name="ㅐㅓㅐㅔㅓ" localSheetId="15" hidden="1">{#N/A,#N/A,FALSE,"단축1";#N/A,#N/A,FALSE,"단축2";#N/A,#N/A,FALSE,"단축3";#N/A,#N/A,FALSE,"장축";#N/A,#N/A,FALSE,"4WD"}</definedName>
    <definedName name="ㅐㅓㅐㅔㅓ" hidden="1">{#N/A,#N/A,FALSE,"단축1";#N/A,#N/A,FALSE,"단축2";#N/A,#N/A,FALSE,"단축3";#N/A,#N/A,FALSE,"장축";#N/A,#N/A,FALSE,"4WD"}</definedName>
    <definedName name="ㅑ" localSheetId="7" hidden="1">{#N/A,#N/A,FALSE,"단축1";#N/A,#N/A,FALSE,"단축2";#N/A,#N/A,FALSE,"단축3";#N/A,#N/A,FALSE,"장축";#N/A,#N/A,FALSE,"4WD"}</definedName>
    <definedName name="ㅑ" localSheetId="16" hidden="1">{#N/A,#N/A,FALSE,"단축1";#N/A,#N/A,FALSE,"단축2";#N/A,#N/A,FALSE,"단축3";#N/A,#N/A,FALSE,"장축";#N/A,#N/A,FALSE,"4WD"}</definedName>
    <definedName name="ㅑ" localSheetId="17" hidden="1">{#N/A,#N/A,FALSE,"단축1";#N/A,#N/A,FALSE,"단축2";#N/A,#N/A,FALSE,"단축3";#N/A,#N/A,FALSE,"장축";#N/A,#N/A,FALSE,"4WD"}</definedName>
    <definedName name="ㅑ" localSheetId="13" hidden="1">{#N/A,#N/A,FALSE,"단축1";#N/A,#N/A,FALSE,"단축2";#N/A,#N/A,FALSE,"단축3";#N/A,#N/A,FALSE,"장축";#N/A,#N/A,FALSE,"4WD"}</definedName>
    <definedName name="ㅑ" localSheetId="14" hidden="1">{#N/A,#N/A,FALSE,"단축1";#N/A,#N/A,FALSE,"단축2";#N/A,#N/A,FALSE,"단축3";#N/A,#N/A,FALSE,"장축";#N/A,#N/A,FALSE,"4WD"}</definedName>
    <definedName name="ㅑ" localSheetId="15" hidden="1">{#N/A,#N/A,FALSE,"단축1";#N/A,#N/A,FALSE,"단축2";#N/A,#N/A,FALSE,"단축3";#N/A,#N/A,FALSE,"장축";#N/A,#N/A,FALSE,"4WD"}</definedName>
    <definedName name="ㅑ" hidden="1">{#N/A,#N/A,FALSE,"단축1";#N/A,#N/A,FALSE,"단축2";#N/A,#N/A,FALSE,"단축3";#N/A,#N/A,FALSE,"장축";#N/A,#N/A,FALSE,"4WD"}</definedName>
    <definedName name="ㅑㅎㄹㅇㅀㅀ" localSheetId="7" hidden="1">{#N/A,#N/A,FALSE,"단축1";#N/A,#N/A,FALSE,"단축2";#N/A,#N/A,FALSE,"단축3";#N/A,#N/A,FALSE,"장축";#N/A,#N/A,FALSE,"4WD"}</definedName>
    <definedName name="ㅑㅎㄹㅇㅀㅀ" localSheetId="16" hidden="1">{#N/A,#N/A,FALSE,"단축1";#N/A,#N/A,FALSE,"단축2";#N/A,#N/A,FALSE,"단축3";#N/A,#N/A,FALSE,"장축";#N/A,#N/A,FALSE,"4WD"}</definedName>
    <definedName name="ㅑㅎㄹㅇㅀㅀ" localSheetId="6" hidden="1">{#N/A,#N/A,FALSE,"단축1";#N/A,#N/A,FALSE,"단축2";#N/A,#N/A,FALSE,"단축3";#N/A,#N/A,FALSE,"장축";#N/A,#N/A,FALSE,"4WD"}</definedName>
    <definedName name="ㅑㅎㄹㅇㅀㅀ" localSheetId="17" hidden="1">{#N/A,#N/A,FALSE,"단축1";#N/A,#N/A,FALSE,"단축2";#N/A,#N/A,FALSE,"단축3";#N/A,#N/A,FALSE,"장축";#N/A,#N/A,FALSE,"4WD"}</definedName>
    <definedName name="ㅑㅎㄹㅇㅀㅀ" localSheetId="13" hidden="1">{#N/A,#N/A,FALSE,"단축1";#N/A,#N/A,FALSE,"단축2";#N/A,#N/A,FALSE,"단축3";#N/A,#N/A,FALSE,"장축";#N/A,#N/A,FALSE,"4WD"}</definedName>
    <definedName name="ㅑㅎㄹㅇㅀㅀ" localSheetId="14" hidden="1">{#N/A,#N/A,FALSE,"단축1";#N/A,#N/A,FALSE,"단축2";#N/A,#N/A,FALSE,"단축3";#N/A,#N/A,FALSE,"장축";#N/A,#N/A,FALSE,"4WD"}</definedName>
    <definedName name="ㅑㅎㄹㅇㅀㅀ" localSheetId="15" hidden="1">{#N/A,#N/A,FALSE,"단축1";#N/A,#N/A,FALSE,"단축2";#N/A,#N/A,FALSE,"단축3";#N/A,#N/A,FALSE,"장축";#N/A,#N/A,FALSE,"4WD"}</definedName>
    <definedName name="ㅑㅎㄹㅇㅀㅀ" hidden="1">{#N/A,#N/A,FALSE,"단축1";#N/A,#N/A,FALSE,"단축2";#N/A,#N/A,FALSE,"단축3";#N/A,#N/A,FALSE,"장축";#N/A,#N/A,FALSE,"4WD"}</definedName>
    <definedName name="ㅑㅐㅔㅕㅑㅐ" localSheetId="7" hidden="1">{#N/A,#N/A,FALSE,"단축1";#N/A,#N/A,FALSE,"단축2";#N/A,#N/A,FALSE,"단축3";#N/A,#N/A,FALSE,"장축";#N/A,#N/A,FALSE,"4WD"}</definedName>
    <definedName name="ㅑㅐㅔㅕㅑㅐ" localSheetId="16" hidden="1">{#N/A,#N/A,FALSE,"단축1";#N/A,#N/A,FALSE,"단축2";#N/A,#N/A,FALSE,"단축3";#N/A,#N/A,FALSE,"장축";#N/A,#N/A,FALSE,"4WD"}</definedName>
    <definedName name="ㅑㅐㅔㅕㅑㅐ" localSheetId="17" hidden="1">{#N/A,#N/A,FALSE,"단축1";#N/A,#N/A,FALSE,"단축2";#N/A,#N/A,FALSE,"단축3";#N/A,#N/A,FALSE,"장축";#N/A,#N/A,FALSE,"4WD"}</definedName>
    <definedName name="ㅑㅐㅔㅕㅑㅐ" localSheetId="13" hidden="1">{#N/A,#N/A,FALSE,"단축1";#N/A,#N/A,FALSE,"단축2";#N/A,#N/A,FALSE,"단축3";#N/A,#N/A,FALSE,"장축";#N/A,#N/A,FALSE,"4WD"}</definedName>
    <definedName name="ㅑㅐㅔㅕㅑㅐ" localSheetId="14" hidden="1">{#N/A,#N/A,FALSE,"단축1";#N/A,#N/A,FALSE,"단축2";#N/A,#N/A,FALSE,"단축3";#N/A,#N/A,FALSE,"장축";#N/A,#N/A,FALSE,"4WD"}</definedName>
    <definedName name="ㅑㅐㅔㅕㅑㅐ" localSheetId="15" hidden="1">{#N/A,#N/A,FALSE,"단축1";#N/A,#N/A,FALSE,"단축2";#N/A,#N/A,FALSE,"단축3";#N/A,#N/A,FALSE,"장축";#N/A,#N/A,FALSE,"4WD"}</definedName>
    <definedName name="ㅑㅐㅔㅕㅑㅐ" hidden="1">{#N/A,#N/A,FALSE,"단축1";#N/A,#N/A,FALSE,"단축2";#N/A,#N/A,FALSE,"단축3";#N/A,#N/A,FALSE,"장축";#N/A,#N/A,FALSE,"4WD"}</definedName>
    <definedName name="ㅑㅑ57ㅑ" localSheetId="7">BlankMacro1</definedName>
    <definedName name="ㅑㅑ57ㅑ" localSheetId="16">BlankMacro1</definedName>
    <definedName name="ㅑㅑ57ㅑ" localSheetId="17">BlankMacro1</definedName>
    <definedName name="ㅑㅑ57ㅑ" localSheetId="10">BlankMacro1</definedName>
    <definedName name="ㅑㅑ57ㅑ" localSheetId="8">BlankMacro1</definedName>
    <definedName name="ㅑㅑ57ㅑ" localSheetId="0">BlankMacro1</definedName>
    <definedName name="ㅑㅑ57ㅑ" localSheetId="13">BlankMacro1</definedName>
    <definedName name="ㅑㅑ57ㅑ" localSheetId="14">BlankMacro1</definedName>
    <definedName name="ㅑㅑ57ㅑ" localSheetId="11">BlankMacro1</definedName>
    <definedName name="ㅑㅑ57ㅑ" localSheetId="15">BlankMacro1</definedName>
    <definedName name="ㅑㅑ57ㅑ">BlankMacro1</definedName>
    <definedName name="ㅑㅑㅏㅏㅓ" localSheetId="7" hidden="1">{#N/A,#N/A,FALSE,"단축1";#N/A,#N/A,FALSE,"단축2";#N/A,#N/A,FALSE,"단축3";#N/A,#N/A,FALSE,"장축";#N/A,#N/A,FALSE,"4WD"}</definedName>
    <definedName name="ㅑㅑㅏㅏㅓ" localSheetId="16" hidden="1">{#N/A,#N/A,FALSE,"단축1";#N/A,#N/A,FALSE,"단축2";#N/A,#N/A,FALSE,"단축3";#N/A,#N/A,FALSE,"장축";#N/A,#N/A,FALSE,"4WD"}</definedName>
    <definedName name="ㅑㅑㅏㅏㅓ" localSheetId="6" hidden="1">{#N/A,#N/A,FALSE,"단축1";#N/A,#N/A,FALSE,"단축2";#N/A,#N/A,FALSE,"단축3";#N/A,#N/A,FALSE,"장축";#N/A,#N/A,FALSE,"4WD"}</definedName>
    <definedName name="ㅑㅑㅏㅏㅓ" localSheetId="17" hidden="1">{#N/A,#N/A,FALSE,"단축1";#N/A,#N/A,FALSE,"단축2";#N/A,#N/A,FALSE,"단축3";#N/A,#N/A,FALSE,"장축";#N/A,#N/A,FALSE,"4WD"}</definedName>
    <definedName name="ㅑㅑㅏㅏㅓ" localSheetId="13" hidden="1">{#N/A,#N/A,FALSE,"단축1";#N/A,#N/A,FALSE,"단축2";#N/A,#N/A,FALSE,"단축3";#N/A,#N/A,FALSE,"장축";#N/A,#N/A,FALSE,"4WD"}</definedName>
    <definedName name="ㅑㅑㅏㅏㅓ" localSheetId="14" hidden="1">{#N/A,#N/A,FALSE,"단축1";#N/A,#N/A,FALSE,"단축2";#N/A,#N/A,FALSE,"단축3";#N/A,#N/A,FALSE,"장축";#N/A,#N/A,FALSE,"4WD"}</definedName>
    <definedName name="ㅑㅑㅏㅏㅓ" localSheetId="15" hidden="1">{#N/A,#N/A,FALSE,"단축1";#N/A,#N/A,FALSE,"단축2";#N/A,#N/A,FALSE,"단축3";#N/A,#N/A,FALSE,"장축";#N/A,#N/A,FALSE,"4WD"}</definedName>
    <definedName name="ㅑㅑㅏㅏㅓ" hidden="1">{#N/A,#N/A,FALSE,"단축1";#N/A,#N/A,FALSE,"단축2";#N/A,#N/A,FALSE,"단축3";#N/A,#N/A,FALSE,"장축";#N/A,#N/A,FALSE,"4WD"}</definedName>
    <definedName name="ㅑㅑㅑ" localSheetId="6">#REF!</definedName>
    <definedName name="ㅑㅑㅑ">#REF!</definedName>
    <definedName name="ㅑㅣㅐㅍ" localSheetId="7" hidden="1">{#N/A,#N/A,FALSE,"단축1";#N/A,#N/A,FALSE,"단축2";#N/A,#N/A,FALSE,"단축3";#N/A,#N/A,FALSE,"장축";#N/A,#N/A,FALSE,"4WD"}</definedName>
    <definedName name="ㅑㅣㅐㅍ" localSheetId="16" hidden="1">{#N/A,#N/A,FALSE,"단축1";#N/A,#N/A,FALSE,"단축2";#N/A,#N/A,FALSE,"단축3";#N/A,#N/A,FALSE,"장축";#N/A,#N/A,FALSE,"4WD"}</definedName>
    <definedName name="ㅑㅣㅐㅍ" localSheetId="17" hidden="1">{#N/A,#N/A,FALSE,"단축1";#N/A,#N/A,FALSE,"단축2";#N/A,#N/A,FALSE,"단축3";#N/A,#N/A,FALSE,"장축";#N/A,#N/A,FALSE,"4WD"}</definedName>
    <definedName name="ㅑㅣㅐㅍ" localSheetId="13" hidden="1">{#N/A,#N/A,FALSE,"단축1";#N/A,#N/A,FALSE,"단축2";#N/A,#N/A,FALSE,"단축3";#N/A,#N/A,FALSE,"장축";#N/A,#N/A,FALSE,"4WD"}</definedName>
    <definedName name="ㅑㅣㅐㅍ" localSheetId="14" hidden="1">{#N/A,#N/A,FALSE,"단축1";#N/A,#N/A,FALSE,"단축2";#N/A,#N/A,FALSE,"단축3";#N/A,#N/A,FALSE,"장축";#N/A,#N/A,FALSE,"4WD"}</definedName>
    <definedName name="ㅑㅣㅐㅍ" localSheetId="15" hidden="1">{#N/A,#N/A,FALSE,"단축1";#N/A,#N/A,FALSE,"단축2";#N/A,#N/A,FALSE,"단축3";#N/A,#N/A,FALSE,"장축";#N/A,#N/A,FALSE,"4WD"}</definedName>
    <definedName name="ㅑㅣㅐㅍ" hidden="1">{#N/A,#N/A,FALSE,"단축1";#N/A,#N/A,FALSE,"단축2";#N/A,#N/A,FALSE,"단축3";#N/A,#N/A,FALSE,"장축";#N/A,#N/A,FALSE,"4WD"}</definedName>
    <definedName name="ㅓ" localSheetId="7" hidden="1">{#N/A,#N/A,FALSE,"단축1";#N/A,#N/A,FALSE,"단축2";#N/A,#N/A,FALSE,"단축3";#N/A,#N/A,FALSE,"장축";#N/A,#N/A,FALSE,"4WD"}</definedName>
    <definedName name="ㅓ" localSheetId="16" hidden="1">{#N/A,#N/A,FALSE,"단축1";#N/A,#N/A,FALSE,"단축2";#N/A,#N/A,FALSE,"단축3";#N/A,#N/A,FALSE,"장축";#N/A,#N/A,FALSE,"4WD"}</definedName>
    <definedName name="ㅓ" localSheetId="6" hidden="1">{#N/A,#N/A,TRUE,"Y생산";#N/A,#N/A,TRUE,"Y판매";#N/A,#N/A,TRUE,"Y총물량";#N/A,#N/A,TRUE,"Y능력";#N/A,#N/A,TRUE,"YKD"}</definedName>
    <definedName name="ㅓ" localSheetId="17" hidden="1">{#N/A,#N/A,FALSE,"단축1";#N/A,#N/A,FALSE,"단축2";#N/A,#N/A,FALSE,"단축3";#N/A,#N/A,FALSE,"장축";#N/A,#N/A,FALSE,"4WD"}</definedName>
    <definedName name="ㅓ" localSheetId="13" hidden="1">{#N/A,#N/A,TRUE,"Y생산";#N/A,#N/A,TRUE,"Y판매";#N/A,#N/A,TRUE,"Y총물량";#N/A,#N/A,TRUE,"Y능력";#N/A,#N/A,TRUE,"YKD"}</definedName>
    <definedName name="ㅓ" localSheetId="14" hidden="1">{#N/A,#N/A,FALSE,"단축1";#N/A,#N/A,FALSE,"단축2";#N/A,#N/A,FALSE,"단축3";#N/A,#N/A,FALSE,"장축";#N/A,#N/A,FALSE,"4WD"}</definedName>
    <definedName name="ㅓ" localSheetId="15" hidden="1">{#N/A,#N/A,FALSE,"단축1";#N/A,#N/A,FALSE,"단축2";#N/A,#N/A,FALSE,"단축3";#N/A,#N/A,FALSE,"장축";#N/A,#N/A,FALSE,"4WD"}</definedName>
    <definedName name="ㅓ" hidden="1">{#N/A,#N/A,FALSE,"단축1";#N/A,#N/A,FALSE,"단축2";#N/A,#N/A,FALSE,"단축3";#N/A,#N/A,FALSE,"장축";#N/A,#N/A,FALSE,"4WD"}</definedName>
    <definedName name="ㅓJ" localSheetId="13">[6]!ㅓJ</definedName>
    <definedName name="ㅓJ">[7]!ㅓJ</definedName>
    <definedName name="ㅓㄴ허" localSheetId="7">BlankMacro1</definedName>
    <definedName name="ㅓㄴ허" localSheetId="16">BlankMacro1</definedName>
    <definedName name="ㅓㄴ허" localSheetId="17">BlankMacro1</definedName>
    <definedName name="ㅓㄴ허" localSheetId="10">BlankMacro1</definedName>
    <definedName name="ㅓㄴ허" localSheetId="8">BlankMacro1</definedName>
    <definedName name="ㅓㄴ허" localSheetId="0">BlankMacro1</definedName>
    <definedName name="ㅓㄴ허" localSheetId="13">BlankMacro1</definedName>
    <definedName name="ㅓㄴ허" localSheetId="14">BlankMacro1</definedName>
    <definedName name="ㅓㄴ허" localSheetId="11">BlankMacro1</definedName>
    <definedName name="ㅓㄴ허" localSheetId="15">BlankMacro1</definedName>
    <definedName name="ㅓㄴ허">BlankMacro1</definedName>
    <definedName name="ㅓㄹ밀미ㅣㅁㄹ러미" localSheetId="7">#REF!</definedName>
    <definedName name="ㅓㄹ밀미ㅣㅁㄹ러미">#REF!</definedName>
    <definedName name="ㅓㄹ허허ㅏ허" localSheetId="7" hidden="1">{#N/A,#N/A,FALSE,"단축1";#N/A,#N/A,FALSE,"단축2";#N/A,#N/A,FALSE,"단축3";#N/A,#N/A,FALSE,"장축";#N/A,#N/A,FALSE,"4WD"}</definedName>
    <definedName name="ㅓㄹ허허ㅏ허" localSheetId="16" hidden="1">{#N/A,#N/A,FALSE,"단축1";#N/A,#N/A,FALSE,"단축2";#N/A,#N/A,FALSE,"단축3";#N/A,#N/A,FALSE,"장축";#N/A,#N/A,FALSE,"4WD"}</definedName>
    <definedName name="ㅓㄹ허허ㅏ허" localSheetId="17" hidden="1">{#N/A,#N/A,FALSE,"단축1";#N/A,#N/A,FALSE,"단축2";#N/A,#N/A,FALSE,"단축3";#N/A,#N/A,FALSE,"장축";#N/A,#N/A,FALSE,"4WD"}</definedName>
    <definedName name="ㅓㄹ허허ㅏ허" localSheetId="13" hidden="1">{#N/A,#N/A,FALSE,"단축1";#N/A,#N/A,FALSE,"단축2";#N/A,#N/A,FALSE,"단축3";#N/A,#N/A,FALSE,"장축";#N/A,#N/A,FALSE,"4WD"}</definedName>
    <definedName name="ㅓㄹ허허ㅏ허" localSheetId="14" hidden="1">{#N/A,#N/A,FALSE,"단축1";#N/A,#N/A,FALSE,"단축2";#N/A,#N/A,FALSE,"단축3";#N/A,#N/A,FALSE,"장축";#N/A,#N/A,FALSE,"4WD"}</definedName>
    <definedName name="ㅓㄹ허허ㅏ허" localSheetId="15" hidden="1">{#N/A,#N/A,FALSE,"단축1";#N/A,#N/A,FALSE,"단축2";#N/A,#N/A,FALSE,"단축3";#N/A,#N/A,FALSE,"장축";#N/A,#N/A,FALSE,"4WD"}</definedName>
    <definedName name="ㅓㄹ허허ㅏ허" hidden="1">{#N/A,#N/A,FALSE,"단축1";#N/A,#N/A,FALSE,"단축2";#N/A,#N/A,FALSE,"단축3";#N/A,#N/A,FALSE,"장축";#N/A,#N/A,FALSE,"4WD"}</definedName>
    <definedName name="ㅓ로럴" localSheetId="7" hidden="1">{#N/A,#N/A,FALSE,"단축1";#N/A,#N/A,FALSE,"단축2";#N/A,#N/A,FALSE,"단축3";#N/A,#N/A,FALSE,"장축";#N/A,#N/A,FALSE,"4WD"}</definedName>
    <definedName name="ㅓ로럴" localSheetId="16" hidden="1">{#N/A,#N/A,FALSE,"단축1";#N/A,#N/A,FALSE,"단축2";#N/A,#N/A,FALSE,"단축3";#N/A,#N/A,FALSE,"장축";#N/A,#N/A,FALSE,"4WD"}</definedName>
    <definedName name="ㅓ로럴" localSheetId="17" hidden="1">{#N/A,#N/A,FALSE,"단축1";#N/A,#N/A,FALSE,"단축2";#N/A,#N/A,FALSE,"단축3";#N/A,#N/A,FALSE,"장축";#N/A,#N/A,FALSE,"4WD"}</definedName>
    <definedName name="ㅓ로럴" localSheetId="13" hidden="1">{#N/A,#N/A,FALSE,"단축1";#N/A,#N/A,FALSE,"단축2";#N/A,#N/A,FALSE,"단축3";#N/A,#N/A,FALSE,"장축";#N/A,#N/A,FALSE,"4WD"}</definedName>
    <definedName name="ㅓ로럴" localSheetId="14" hidden="1">{#N/A,#N/A,FALSE,"단축1";#N/A,#N/A,FALSE,"단축2";#N/A,#N/A,FALSE,"단축3";#N/A,#N/A,FALSE,"장축";#N/A,#N/A,FALSE,"4WD"}</definedName>
    <definedName name="ㅓ로럴" localSheetId="15" hidden="1">{#N/A,#N/A,FALSE,"단축1";#N/A,#N/A,FALSE,"단축2";#N/A,#N/A,FALSE,"단축3";#N/A,#N/A,FALSE,"장축";#N/A,#N/A,FALSE,"4WD"}</definedName>
    <definedName name="ㅓ로럴" hidden="1">{#N/A,#N/A,FALSE,"단축1";#N/A,#N/A,FALSE,"단축2";#N/A,#N/A,FALSE,"단축3";#N/A,#N/A,FALSE,"장축";#N/A,#N/A,FALSE,"4WD"}</definedName>
    <definedName name="ㅓ머ㅓㅁ">#REF!</definedName>
    <definedName name="ㅓㅅㄴㄱㄹㄹㄹㄹㄹㄹㄹㄹㄹㄹㄹㄹㄹ" localSheetId="7">BlankMacro1</definedName>
    <definedName name="ㅓㅅㄴㄱㄹㄹㄹㄹㄹㄹㄹㄹㄹㄹㄹㄹㄹ" localSheetId="16">BlankMacro1</definedName>
    <definedName name="ㅓㅅㄴㄱㄹㄹㄹㄹㄹㄹㄹㄹㄹㄹㄹㄹㄹ" localSheetId="17">BlankMacro1</definedName>
    <definedName name="ㅓㅅㄴㄱㄹㄹㄹㄹㄹㄹㄹㄹㄹㄹㄹㄹㄹ" localSheetId="10">BlankMacro1</definedName>
    <definedName name="ㅓㅅㄴㄱㄹㄹㄹㄹㄹㄹㄹㄹㄹㄹㄹㄹㄹ" localSheetId="8">BlankMacro1</definedName>
    <definedName name="ㅓㅅㄴㄱㄹㄹㄹㄹㄹㄹㄹㄹㄹㄹㄹㄹㄹ" localSheetId="0">BlankMacro1</definedName>
    <definedName name="ㅓㅅㄴㄱㄹㄹㄹㄹㄹㄹㄹㄹㄹㄹㄹㄹㄹ" localSheetId="13">BlankMacro1</definedName>
    <definedName name="ㅓㅅㄴㄱㄹㄹㄹㄹㄹㄹㄹㄹㄹㄹㄹㄹㄹ" localSheetId="14">BlankMacro1</definedName>
    <definedName name="ㅓㅅㄴㄱㄹㄹㄹㄹㄹㄹㄹㄹㄹㄹㄹㄹㄹ" localSheetId="11">BlankMacro1</definedName>
    <definedName name="ㅓㅅㄴㄱㄹㄹㄹㄹㄹㄹㄹㄹㄹㄹㄹㄹㄹ" localSheetId="15">BlankMacro1</definedName>
    <definedName name="ㅓㅅㄴㄱㄹㄹㄹㄹㄹㄹㄹㄹㄹㄹㄹㄹㄹ">BlankMacro1</definedName>
    <definedName name="ㅓㅅ덤더">BlankMacro1</definedName>
    <definedName name="ㅓ샤" localSheetId="7">#REF!</definedName>
    <definedName name="ㅓ샤">#REF!</definedName>
    <definedName name="ㅓ쇼건교ㅑ" localSheetId="7">BlankMacro1</definedName>
    <definedName name="ㅓ쇼건교ㅑ" localSheetId="16">BlankMacro1</definedName>
    <definedName name="ㅓ쇼건교ㅑ" localSheetId="17">BlankMacro1</definedName>
    <definedName name="ㅓ쇼건교ㅑ" localSheetId="10">BlankMacro1</definedName>
    <definedName name="ㅓ쇼건교ㅑ" localSheetId="8">BlankMacro1</definedName>
    <definedName name="ㅓ쇼건교ㅑ" localSheetId="0">BlankMacro1</definedName>
    <definedName name="ㅓ쇼건교ㅑ" localSheetId="13">BlankMacro1</definedName>
    <definedName name="ㅓ쇼건교ㅑ" localSheetId="14">BlankMacro1</definedName>
    <definedName name="ㅓ쇼건교ㅑ" localSheetId="11">BlankMacro1</definedName>
    <definedName name="ㅓ쇼건교ㅑ" localSheetId="15">BlankMacro1</definedName>
    <definedName name="ㅓ쇼건교ㅑ">BlankMacro1</definedName>
    <definedName name="ㅓㅇ영출" localSheetId="7">#REF!</definedName>
    <definedName name="ㅓㅇ영출">#REF!</definedName>
    <definedName name="ㅓ허" localSheetId="7">BlankMacro1</definedName>
    <definedName name="ㅓ허" localSheetId="16">BlankMacro1</definedName>
    <definedName name="ㅓ허" localSheetId="17">BlankMacro1</definedName>
    <definedName name="ㅓ허" localSheetId="10">BlankMacro1</definedName>
    <definedName name="ㅓ허" localSheetId="8">BlankMacro1</definedName>
    <definedName name="ㅓ허" localSheetId="0">BlankMacro1</definedName>
    <definedName name="ㅓ허" localSheetId="13">BlankMacro1</definedName>
    <definedName name="ㅓ허" localSheetId="14">BlankMacro1</definedName>
    <definedName name="ㅓ허" localSheetId="11">BlankMacro1</definedName>
    <definedName name="ㅓ허" localSheetId="15">BlankMacro1</definedName>
    <definedName name="ㅓ허">BlankMacro1</definedName>
    <definedName name="ㅓ허ㅗ허ㅗ허허ㅗㅎ" localSheetId="7" hidden="1">{#N/A,#N/A,FALSE,"단축1";#N/A,#N/A,FALSE,"단축2";#N/A,#N/A,FALSE,"단축3";#N/A,#N/A,FALSE,"장축";#N/A,#N/A,FALSE,"4WD"}</definedName>
    <definedName name="ㅓ허ㅗ허ㅗ허허ㅗㅎ" localSheetId="16" hidden="1">{#N/A,#N/A,FALSE,"단축1";#N/A,#N/A,FALSE,"단축2";#N/A,#N/A,FALSE,"단축3";#N/A,#N/A,FALSE,"장축";#N/A,#N/A,FALSE,"4WD"}</definedName>
    <definedName name="ㅓ허ㅗ허ㅗ허허ㅗㅎ" localSheetId="17" hidden="1">{#N/A,#N/A,FALSE,"단축1";#N/A,#N/A,FALSE,"단축2";#N/A,#N/A,FALSE,"단축3";#N/A,#N/A,FALSE,"장축";#N/A,#N/A,FALSE,"4WD"}</definedName>
    <definedName name="ㅓ허ㅗ허ㅗ허허ㅗㅎ" localSheetId="13" hidden="1">{#N/A,#N/A,FALSE,"단축1";#N/A,#N/A,FALSE,"단축2";#N/A,#N/A,FALSE,"단축3";#N/A,#N/A,FALSE,"장축";#N/A,#N/A,FALSE,"4WD"}</definedName>
    <definedName name="ㅓ허ㅗ허ㅗ허허ㅗㅎ" localSheetId="14" hidden="1">{#N/A,#N/A,FALSE,"단축1";#N/A,#N/A,FALSE,"단축2";#N/A,#N/A,FALSE,"단축3";#N/A,#N/A,FALSE,"장축";#N/A,#N/A,FALSE,"4WD"}</definedName>
    <definedName name="ㅓ허ㅗ허ㅗ허허ㅗㅎ" localSheetId="15" hidden="1">{#N/A,#N/A,FALSE,"단축1";#N/A,#N/A,FALSE,"단축2";#N/A,#N/A,FALSE,"단축3";#N/A,#N/A,FALSE,"장축";#N/A,#N/A,FALSE,"4WD"}</definedName>
    <definedName name="ㅓ허ㅗ허ㅗ허허ㅗㅎ" hidden="1">{#N/A,#N/A,FALSE,"단축1";#N/A,#N/A,FALSE,"단축2";#N/A,#N/A,FALSE,"단축3";#N/A,#N/A,FALSE,"장축";#N/A,#N/A,FALSE,"4WD"}</definedName>
    <definedName name="ㅓㅏ">#REF!</definedName>
    <definedName name="ㅓㅏㄷㄵㅀ">#REF!</definedName>
    <definedName name="ㅓㅏ로">#REF!</definedName>
    <definedName name="ㅓㅏㅀ" localSheetId="7">[0]!BlankMacro1</definedName>
    <definedName name="ㅓㅏㅀ" localSheetId="16">[0]!BlankMacro1</definedName>
    <definedName name="ㅓㅏㅀ" localSheetId="17">[0]!BlankMacro1</definedName>
    <definedName name="ㅓㅏㅀ" localSheetId="10">[0]!BlankMacro1</definedName>
    <definedName name="ㅓㅏㅀ" localSheetId="8">[0]!BlankMacro1</definedName>
    <definedName name="ㅓㅏㅀ" localSheetId="0">[0]!BlankMacro1</definedName>
    <definedName name="ㅓㅏㅀ" localSheetId="13">[0]!BlankMacro1</definedName>
    <definedName name="ㅓㅏㅀ" localSheetId="14">[0]!BlankMacro1</definedName>
    <definedName name="ㅓㅏㅀ" localSheetId="11">[0]!BlankMacro1</definedName>
    <definedName name="ㅓㅏㅀ" localSheetId="15">[0]!BlankMacro1</definedName>
    <definedName name="ㅓㅏㅀ">[0]!BlankMacro1</definedName>
    <definedName name="ㅓㅏㅏㅎ" localSheetId="7">#REF!</definedName>
    <definedName name="ㅓㅏㅏㅎ">#REF!</definedName>
    <definedName name="ㅓㅏㅑㅑ8" localSheetId="7">#REF!</definedName>
    <definedName name="ㅓㅏㅑㅑ8">#REF!</definedName>
    <definedName name="ㅓㅏㅗ" localSheetId="7" hidden="1">{#N/A,#N/A,FALSE,"단축1";#N/A,#N/A,FALSE,"단축2";#N/A,#N/A,FALSE,"단축3";#N/A,#N/A,FALSE,"장축";#N/A,#N/A,FALSE,"4WD"}</definedName>
    <definedName name="ㅓㅏㅗ" localSheetId="16" hidden="1">{#N/A,#N/A,FALSE,"단축1";#N/A,#N/A,FALSE,"단축2";#N/A,#N/A,FALSE,"단축3";#N/A,#N/A,FALSE,"장축";#N/A,#N/A,FALSE,"4WD"}</definedName>
    <definedName name="ㅓㅏㅗ" localSheetId="6" hidden="1">{#N/A,#N/A,FALSE,"단축1";#N/A,#N/A,FALSE,"단축2";#N/A,#N/A,FALSE,"단축3";#N/A,#N/A,FALSE,"장축";#N/A,#N/A,FALSE,"4WD"}</definedName>
    <definedName name="ㅓㅏㅗ" localSheetId="17" hidden="1">{#N/A,#N/A,FALSE,"단축1";#N/A,#N/A,FALSE,"단축2";#N/A,#N/A,FALSE,"단축3";#N/A,#N/A,FALSE,"장축";#N/A,#N/A,FALSE,"4WD"}</definedName>
    <definedName name="ㅓㅏㅗ" localSheetId="13" hidden="1">{#N/A,#N/A,FALSE,"단축1";#N/A,#N/A,FALSE,"단축2";#N/A,#N/A,FALSE,"단축3";#N/A,#N/A,FALSE,"장축";#N/A,#N/A,FALSE,"4WD"}</definedName>
    <definedName name="ㅓㅏㅗ" localSheetId="14" hidden="1">{#N/A,#N/A,FALSE,"단축1";#N/A,#N/A,FALSE,"단축2";#N/A,#N/A,FALSE,"단축3";#N/A,#N/A,FALSE,"장축";#N/A,#N/A,FALSE,"4WD"}</definedName>
    <definedName name="ㅓㅏㅗ" localSheetId="15" hidden="1">{#N/A,#N/A,FALSE,"단축1";#N/A,#N/A,FALSE,"단축2";#N/A,#N/A,FALSE,"단축3";#N/A,#N/A,FALSE,"장축";#N/A,#N/A,FALSE,"4WD"}</definedName>
    <definedName name="ㅓㅏㅗ" hidden="1">{#N/A,#N/A,FALSE,"단축1";#N/A,#N/A,FALSE,"단축2";#N/A,#N/A,FALSE,"단축3";#N/A,#N/A,FALSE,"장축";#N/A,#N/A,FALSE,"4WD"}</definedName>
    <definedName name="ㅓㅏㅛㅚㅓ">#REF!</definedName>
    <definedName name="ㅓㅏㅣ" localSheetId="7" hidden="1">{#N/A,#N/A,FALSE,"단축1";#N/A,#N/A,FALSE,"단축2";#N/A,#N/A,FALSE,"단축3";#N/A,#N/A,FALSE,"장축";#N/A,#N/A,FALSE,"4WD"}</definedName>
    <definedName name="ㅓㅏㅣ" localSheetId="16" hidden="1">{#N/A,#N/A,FALSE,"단축1";#N/A,#N/A,FALSE,"단축2";#N/A,#N/A,FALSE,"단축3";#N/A,#N/A,FALSE,"장축";#N/A,#N/A,FALSE,"4WD"}</definedName>
    <definedName name="ㅓㅏㅣ" localSheetId="6" hidden="1">{#N/A,#N/A,FALSE,"단축1";#N/A,#N/A,FALSE,"단축2";#N/A,#N/A,FALSE,"단축3";#N/A,#N/A,FALSE,"장축";#N/A,#N/A,FALSE,"4WD"}</definedName>
    <definedName name="ㅓㅏㅣ" localSheetId="17" hidden="1">{#N/A,#N/A,FALSE,"단축1";#N/A,#N/A,FALSE,"단축2";#N/A,#N/A,FALSE,"단축3";#N/A,#N/A,FALSE,"장축";#N/A,#N/A,FALSE,"4WD"}</definedName>
    <definedName name="ㅓㅏㅣ" localSheetId="13" hidden="1">{#N/A,#N/A,FALSE,"단축1";#N/A,#N/A,FALSE,"단축2";#N/A,#N/A,FALSE,"단축3";#N/A,#N/A,FALSE,"장축";#N/A,#N/A,FALSE,"4WD"}</definedName>
    <definedName name="ㅓㅏㅣ" localSheetId="14" hidden="1">{#N/A,#N/A,FALSE,"단축1";#N/A,#N/A,FALSE,"단축2";#N/A,#N/A,FALSE,"단축3";#N/A,#N/A,FALSE,"장축";#N/A,#N/A,FALSE,"4WD"}</definedName>
    <definedName name="ㅓㅏㅣ" localSheetId="15" hidden="1">{#N/A,#N/A,FALSE,"단축1";#N/A,#N/A,FALSE,"단축2";#N/A,#N/A,FALSE,"단축3";#N/A,#N/A,FALSE,"장축";#N/A,#N/A,FALSE,"4WD"}</definedName>
    <definedName name="ㅓㅏㅣ" hidden="1">{#N/A,#N/A,FALSE,"단축1";#N/A,#N/A,FALSE,"단축2";#N/A,#N/A,FALSE,"단축3";#N/A,#N/A,FALSE,"장축";#N/A,#N/A,FALSE,"4WD"}</definedName>
    <definedName name="ㅓㅏㅣㅎ러ㅏㅣ">#REF!</definedName>
    <definedName name="ㅓㅏㅣㅕㅑㅔ" localSheetId="7" hidden="1">{#N/A,#N/A,FALSE,"단축1";#N/A,#N/A,FALSE,"단축2";#N/A,#N/A,FALSE,"단축3";#N/A,#N/A,FALSE,"장축";#N/A,#N/A,FALSE,"4WD"}</definedName>
    <definedName name="ㅓㅏㅣㅕㅑㅔ" localSheetId="16" hidden="1">{#N/A,#N/A,FALSE,"단축1";#N/A,#N/A,FALSE,"단축2";#N/A,#N/A,FALSE,"단축3";#N/A,#N/A,FALSE,"장축";#N/A,#N/A,FALSE,"4WD"}</definedName>
    <definedName name="ㅓㅏㅣㅕㅑㅔ" localSheetId="17" hidden="1">{#N/A,#N/A,FALSE,"단축1";#N/A,#N/A,FALSE,"단축2";#N/A,#N/A,FALSE,"단축3";#N/A,#N/A,FALSE,"장축";#N/A,#N/A,FALSE,"4WD"}</definedName>
    <definedName name="ㅓㅏㅣㅕㅑㅔ" localSheetId="13" hidden="1">{#N/A,#N/A,FALSE,"단축1";#N/A,#N/A,FALSE,"단축2";#N/A,#N/A,FALSE,"단축3";#N/A,#N/A,FALSE,"장축";#N/A,#N/A,FALSE,"4WD"}</definedName>
    <definedName name="ㅓㅏㅣㅕㅑㅔ" localSheetId="14" hidden="1">{#N/A,#N/A,FALSE,"단축1";#N/A,#N/A,FALSE,"단축2";#N/A,#N/A,FALSE,"단축3";#N/A,#N/A,FALSE,"장축";#N/A,#N/A,FALSE,"4WD"}</definedName>
    <definedName name="ㅓㅏㅣㅕㅑㅔ" localSheetId="15" hidden="1">{#N/A,#N/A,FALSE,"단축1";#N/A,#N/A,FALSE,"단축2";#N/A,#N/A,FALSE,"단축3";#N/A,#N/A,FALSE,"장축";#N/A,#N/A,FALSE,"4WD"}</definedName>
    <definedName name="ㅓㅏㅣㅕㅑㅔ" hidden="1">{#N/A,#N/A,FALSE,"단축1";#N/A,#N/A,FALSE,"단축2";#N/A,#N/A,FALSE,"단축3";#N/A,#N/A,FALSE,"장축";#N/A,#N/A,FALSE,"4WD"}</definedName>
    <definedName name="ㅓㅓ" localSheetId="6">#REF!</definedName>
    <definedName name="ㅓㅓ">#REF!</definedName>
    <definedName name="ㅓㅓ교ㅓㅗ">#REF!</definedName>
    <definedName name="ㅓㅓ로" localSheetId="7" hidden="1">{#N/A,#N/A,FALSE,"단축1";#N/A,#N/A,FALSE,"단축2";#N/A,#N/A,FALSE,"단축3";#N/A,#N/A,FALSE,"장축";#N/A,#N/A,FALSE,"4WD"}</definedName>
    <definedName name="ㅓㅓ로" localSheetId="16" hidden="1">{#N/A,#N/A,FALSE,"단축1";#N/A,#N/A,FALSE,"단축2";#N/A,#N/A,FALSE,"단축3";#N/A,#N/A,FALSE,"장축";#N/A,#N/A,FALSE,"4WD"}</definedName>
    <definedName name="ㅓㅓ로" localSheetId="17" hidden="1">{#N/A,#N/A,FALSE,"단축1";#N/A,#N/A,FALSE,"단축2";#N/A,#N/A,FALSE,"단축3";#N/A,#N/A,FALSE,"장축";#N/A,#N/A,FALSE,"4WD"}</definedName>
    <definedName name="ㅓㅓ로" localSheetId="13" hidden="1">{#N/A,#N/A,FALSE,"단축1";#N/A,#N/A,FALSE,"단축2";#N/A,#N/A,FALSE,"단축3";#N/A,#N/A,FALSE,"장축";#N/A,#N/A,FALSE,"4WD"}</definedName>
    <definedName name="ㅓㅓ로" localSheetId="14" hidden="1">{#N/A,#N/A,FALSE,"단축1";#N/A,#N/A,FALSE,"단축2";#N/A,#N/A,FALSE,"단축3";#N/A,#N/A,FALSE,"장축";#N/A,#N/A,FALSE,"4WD"}</definedName>
    <definedName name="ㅓㅓ로" localSheetId="15" hidden="1">{#N/A,#N/A,FALSE,"단축1";#N/A,#N/A,FALSE,"단축2";#N/A,#N/A,FALSE,"단축3";#N/A,#N/A,FALSE,"장축";#N/A,#N/A,FALSE,"4WD"}</definedName>
    <definedName name="ㅓㅓ로" hidden="1">{#N/A,#N/A,FALSE,"단축1";#N/A,#N/A,FALSE,"단축2";#N/A,#N/A,FALSE,"단축3";#N/A,#N/A,FALSE,"장축";#N/A,#N/A,FALSE,"4WD"}</definedName>
    <definedName name="ㅓㅓㅋ" localSheetId="7">BlankMacro1</definedName>
    <definedName name="ㅓㅓㅋ" localSheetId="16">BlankMacro1</definedName>
    <definedName name="ㅓㅓㅋ" localSheetId="17">BlankMacro1</definedName>
    <definedName name="ㅓㅓㅋ" localSheetId="10">BlankMacro1</definedName>
    <definedName name="ㅓㅓㅋ" localSheetId="8">BlankMacro1</definedName>
    <definedName name="ㅓㅓㅋ" localSheetId="0">BlankMacro1</definedName>
    <definedName name="ㅓㅓㅋ" localSheetId="13">BlankMacro1</definedName>
    <definedName name="ㅓㅓㅋ" localSheetId="14">BlankMacro1</definedName>
    <definedName name="ㅓㅓㅋ" localSheetId="11">BlankMacro1</definedName>
    <definedName name="ㅓㅓㅋ" localSheetId="15">BlankMacro1</definedName>
    <definedName name="ㅓㅓㅋ">BlankMacro1</definedName>
    <definedName name="ㅓㅓㅓ" localSheetId="7">BlankMacro1</definedName>
    <definedName name="ㅓㅓㅓ" localSheetId="16">BlankMacro1</definedName>
    <definedName name="ㅓㅓㅓ" localSheetId="17">BlankMacro1</definedName>
    <definedName name="ㅓㅓㅓ" localSheetId="10">BlankMacro1</definedName>
    <definedName name="ㅓㅓㅓ" localSheetId="8">BlankMacro1</definedName>
    <definedName name="ㅓㅓㅓ" localSheetId="0">BlankMacro1</definedName>
    <definedName name="ㅓㅓㅓ" localSheetId="13">BlankMacro1</definedName>
    <definedName name="ㅓㅓㅓ" localSheetId="14">BlankMacro1</definedName>
    <definedName name="ㅓㅓㅓ" localSheetId="11">BlankMacro1</definedName>
    <definedName name="ㅓㅓㅓ" localSheetId="15">BlankMacro1</definedName>
    <definedName name="ㅓㅓㅓ">BlankMacro1</definedName>
    <definedName name="ㅓㅓㅓㅓ" localSheetId="13">[6]!ㅓㅓㅓㅓ</definedName>
    <definedName name="ㅓㅓㅓㅓ">[7]!ㅓㅓㅓㅓ</definedName>
    <definedName name="ㅓㅓㅓㅓㅓ" localSheetId="7">BlankMacro1</definedName>
    <definedName name="ㅓㅓㅓㅓㅓ" localSheetId="16">BlankMacro1</definedName>
    <definedName name="ㅓㅓㅓㅓㅓ" localSheetId="17">BlankMacro1</definedName>
    <definedName name="ㅓㅓㅓㅓㅓ" localSheetId="10">BlankMacro1</definedName>
    <definedName name="ㅓㅓㅓㅓㅓ" localSheetId="8">BlankMacro1</definedName>
    <definedName name="ㅓㅓㅓㅓㅓ" localSheetId="0">BlankMacro1</definedName>
    <definedName name="ㅓㅓㅓㅓㅓ" localSheetId="13">BlankMacro1</definedName>
    <definedName name="ㅓㅓㅓㅓㅓ" localSheetId="14">BlankMacro1</definedName>
    <definedName name="ㅓㅓㅓㅓㅓ" localSheetId="11">BlankMacro1</definedName>
    <definedName name="ㅓㅓㅓㅓㅓ" localSheetId="15">BlankMacro1</definedName>
    <definedName name="ㅓㅓㅓㅓㅓ">BlankMacro1</definedName>
    <definedName name="ㅓㅓㅓㅓㅓㅓㅓ" localSheetId="7">BlankMacro1</definedName>
    <definedName name="ㅓㅓㅓㅓㅓㅓㅓ" localSheetId="16">BlankMacro1</definedName>
    <definedName name="ㅓㅓㅓㅓㅓㅓㅓ" localSheetId="17">BlankMacro1</definedName>
    <definedName name="ㅓㅓㅓㅓㅓㅓㅓ" localSheetId="10">BlankMacro1</definedName>
    <definedName name="ㅓㅓㅓㅓㅓㅓㅓ" localSheetId="8">BlankMacro1</definedName>
    <definedName name="ㅓㅓㅓㅓㅓㅓㅓ" localSheetId="0">BlankMacro1</definedName>
    <definedName name="ㅓㅓㅓㅓㅓㅓㅓ" localSheetId="13">BlankMacro1</definedName>
    <definedName name="ㅓㅓㅓㅓㅓㅓㅓ" localSheetId="14">BlankMacro1</definedName>
    <definedName name="ㅓㅓㅓㅓㅓㅓㅓ" localSheetId="11">BlankMacro1</definedName>
    <definedName name="ㅓㅓㅓㅓㅓㅓㅓ" localSheetId="15">BlankMacro1</definedName>
    <definedName name="ㅓㅓㅓㅓㅓㅓㅓ">BlankMacro1</definedName>
    <definedName name="ㅓㅓㅓㅓㅓㅓㅓㅓ" localSheetId="7">BlankMacro1</definedName>
    <definedName name="ㅓㅓㅓㅓㅓㅓㅓㅓ" localSheetId="16">BlankMacro1</definedName>
    <definedName name="ㅓㅓㅓㅓㅓㅓㅓㅓ" localSheetId="17">BlankMacro1</definedName>
    <definedName name="ㅓㅓㅓㅓㅓㅓㅓㅓ" localSheetId="10">BlankMacro1</definedName>
    <definedName name="ㅓㅓㅓㅓㅓㅓㅓㅓ" localSheetId="8">BlankMacro1</definedName>
    <definedName name="ㅓㅓㅓㅓㅓㅓㅓㅓ" localSheetId="0">BlankMacro1</definedName>
    <definedName name="ㅓㅓㅓㅓㅓㅓㅓㅓ" localSheetId="13">BlankMacro1</definedName>
    <definedName name="ㅓㅓㅓㅓㅓㅓㅓㅓ" localSheetId="14">BlankMacro1</definedName>
    <definedName name="ㅓㅓㅓㅓㅓㅓㅓㅓ" localSheetId="11">BlankMacro1</definedName>
    <definedName name="ㅓㅓㅓㅓㅓㅓㅓㅓ" localSheetId="15">BlankMacro1</definedName>
    <definedName name="ㅓㅓㅓㅓㅓㅓㅓㅓ">BlankMacro1</definedName>
    <definedName name="ㅓㅗ너ㅓ" localSheetId="7">BlankMacro1</definedName>
    <definedName name="ㅓㅗ너ㅓ" localSheetId="16">BlankMacro1</definedName>
    <definedName name="ㅓㅗ너ㅓ" localSheetId="17">BlankMacro1</definedName>
    <definedName name="ㅓㅗ너ㅓ" localSheetId="10">BlankMacro1</definedName>
    <definedName name="ㅓㅗ너ㅓ" localSheetId="8">BlankMacro1</definedName>
    <definedName name="ㅓㅗ너ㅓ" localSheetId="0">BlankMacro1</definedName>
    <definedName name="ㅓㅗ너ㅓ" localSheetId="13">BlankMacro1</definedName>
    <definedName name="ㅓㅗ너ㅓ" localSheetId="14">BlankMacro1</definedName>
    <definedName name="ㅓㅗ너ㅓ" localSheetId="11">BlankMacro1</definedName>
    <definedName name="ㅓㅗ너ㅓ" localSheetId="15">BlankMacro1</definedName>
    <definedName name="ㅓㅗ너ㅓ">BlankMacro1</definedName>
    <definedName name="ㅓㅗㅓ교ㅓㄱ" localSheetId="7">BlankMacro1</definedName>
    <definedName name="ㅓㅗㅓ교ㅓㄱ" localSheetId="16">BlankMacro1</definedName>
    <definedName name="ㅓㅗㅓ교ㅓㄱ" localSheetId="17">BlankMacro1</definedName>
    <definedName name="ㅓㅗㅓ교ㅓㄱ" localSheetId="10">BlankMacro1</definedName>
    <definedName name="ㅓㅗㅓ교ㅓㄱ" localSheetId="8">BlankMacro1</definedName>
    <definedName name="ㅓㅗㅓ교ㅓㄱ" localSheetId="0">BlankMacro1</definedName>
    <definedName name="ㅓㅗㅓ교ㅓㄱ" localSheetId="13">BlankMacro1</definedName>
    <definedName name="ㅓㅗㅓ교ㅓㄱ" localSheetId="14">BlankMacro1</definedName>
    <definedName name="ㅓㅗㅓ교ㅓㄱ" localSheetId="11">BlankMacro1</definedName>
    <definedName name="ㅓㅗㅓ교ㅓㄱ" localSheetId="15">BlankMacro1</definedName>
    <definedName name="ㅓㅗㅓ교ㅓㄱ">BlankMacro1</definedName>
    <definedName name="ㅓㅘㅣ텨시">BlankMacro1</definedName>
    <definedName name="ㅓㅛ" localSheetId="7">BlankMacro1</definedName>
    <definedName name="ㅓㅛ" localSheetId="16">BlankMacro1</definedName>
    <definedName name="ㅓㅛ" localSheetId="17">BlankMacro1</definedName>
    <definedName name="ㅓㅛ" localSheetId="10">BlankMacro1</definedName>
    <definedName name="ㅓㅛ" localSheetId="8">BlankMacro1</definedName>
    <definedName name="ㅓㅛ" localSheetId="0">BlankMacro1</definedName>
    <definedName name="ㅓㅛ" localSheetId="13">BlankMacro1</definedName>
    <definedName name="ㅓㅛ" localSheetId="14">BlankMacro1</definedName>
    <definedName name="ㅓㅛ" localSheetId="11">BlankMacro1</definedName>
    <definedName name="ㅓㅛ" localSheetId="15">BlankMacro1</definedName>
    <definedName name="ㅓㅛ">BlankMacro1</definedName>
    <definedName name="ㅓㅛㄱㄴㅁ" localSheetId="7">BlankMacro1</definedName>
    <definedName name="ㅓㅛㄱㄴㅁ" localSheetId="16">BlankMacro1</definedName>
    <definedName name="ㅓㅛㄱㄴㅁ" localSheetId="17">BlankMacro1</definedName>
    <definedName name="ㅓㅛㄱㄴㅁ" localSheetId="10">BlankMacro1</definedName>
    <definedName name="ㅓㅛㄱㄴㅁ" localSheetId="8">BlankMacro1</definedName>
    <definedName name="ㅓㅛㄱㄴㅁ" localSheetId="0">BlankMacro1</definedName>
    <definedName name="ㅓㅛㄱㄴㅁ" localSheetId="13">BlankMacro1</definedName>
    <definedName name="ㅓㅛㄱㄴㅁ" localSheetId="14">BlankMacro1</definedName>
    <definedName name="ㅓㅛㄱㄴㅁ" localSheetId="11">BlankMacro1</definedName>
    <definedName name="ㅓㅛㄱㄴㅁ" localSheetId="15">BlankMacro1</definedName>
    <definedName name="ㅓㅛㄱㄴㅁ">BlankMacro1</definedName>
    <definedName name="ㅓㅛ가뇨ㅕ니">BlankMacro1</definedName>
    <definedName name="ㅓㅛ너ㅛ나ㅛㅏ">BlankMacro1</definedName>
    <definedName name="ㅓㅛ사가">BlankMacro1</definedName>
    <definedName name="ㅓㅛ사ㅓ가ㅛㅏ교거" localSheetId="7">BlankMacro1</definedName>
    <definedName name="ㅓㅛ사ㅓ가ㅛㅏ교거" localSheetId="16">BlankMacro1</definedName>
    <definedName name="ㅓㅛ사ㅓ가ㅛㅏ교거" localSheetId="17">BlankMacro1</definedName>
    <definedName name="ㅓㅛ사ㅓ가ㅛㅏ교거" localSheetId="10">BlankMacro1</definedName>
    <definedName name="ㅓㅛ사ㅓ가ㅛㅏ교거" localSheetId="8">BlankMacro1</definedName>
    <definedName name="ㅓㅛ사ㅓ가ㅛㅏ교거" localSheetId="0">BlankMacro1</definedName>
    <definedName name="ㅓㅛ사ㅓ가ㅛㅏ교거" localSheetId="13">BlankMacro1</definedName>
    <definedName name="ㅓㅛ사ㅓ가ㅛㅏ교거" localSheetId="14">BlankMacro1</definedName>
    <definedName name="ㅓㅛ사ㅓ가ㅛㅏ교거" localSheetId="11">BlankMacro1</definedName>
    <definedName name="ㅓㅛ사ㅓ가ㅛㅏ교거" localSheetId="15">BlankMacro1</definedName>
    <definedName name="ㅓㅛ사ㅓ가ㅛㅏ교거">BlankMacro1</definedName>
    <definedName name="ㅓㅛㅡㅗ나ㅓㄴ">BlankMacro1</definedName>
    <definedName name="ㅓㅣㅓ" localSheetId="7" hidden="1">{#N/A,#N/A,FALSE,"단축1";#N/A,#N/A,FALSE,"단축2";#N/A,#N/A,FALSE,"단축3";#N/A,#N/A,FALSE,"장축";#N/A,#N/A,FALSE,"4WD"}</definedName>
    <definedName name="ㅓㅣㅓ" localSheetId="16" hidden="1">{#N/A,#N/A,FALSE,"단축1";#N/A,#N/A,FALSE,"단축2";#N/A,#N/A,FALSE,"단축3";#N/A,#N/A,FALSE,"장축";#N/A,#N/A,FALSE,"4WD"}</definedName>
    <definedName name="ㅓㅣㅓ" localSheetId="17" hidden="1">{#N/A,#N/A,FALSE,"단축1";#N/A,#N/A,FALSE,"단축2";#N/A,#N/A,FALSE,"단축3";#N/A,#N/A,FALSE,"장축";#N/A,#N/A,FALSE,"4WD"}</definedName>
    <definedName name="ㅓㅣㅓ" localSheetId="13" hidden="1">{#N/A,#N/A,FALSE,"단축1";#N/A,#N/A,FALSE,"단축2";#N/A,#N/A,FALSE,"단축3";#N/A,#N/A,FALSE,"장축";#N/A,#N/A,FALSE,"4WD"}</definedName>
    <definedName name="ㅓㅣㅓ" localSheetId="14" hidden="1">{#N/A,#N/A,FALSE,"단축1";#N/A,#N/A,FALSE,"단축2";#N/A,#N/A,FALSE,"단축3";#N/A,#N/A,FALSE,"장축";#N/A,#N/A,FALSE,"4WD"}</definedName>
    <definedName name="ㅓㅣㅓ" localSheetId="15" hidden="1">{#N/A,#N/A,FALSE,"단축1";#N/A,#N/A,FALSE,"단축2";#N/A,#N/A,FALSE,"단축3";#N/A,#N/A,FALSE,"장축";#N/A,#N/A,FALSE,"4WD"}</definedName>
    <definedName name="ㅓㅣㅓ" hidden="1">{#N/A,#N/A,FALSE,"단축1";#N/A,#N/A,FALSE,"단축2";#N/A,#N/A,FALSE,"단축3";#N/A,#N/A,FALSE,"장축";#N/A,#N/A,FALSE,"4WD"}</definedName>
    <definedName name="ㅔ" localSheetId="6" hidden="1">{#N/A,#N/A,FALSE,"단축1";#N/A,#N/A,FALSE,"단축2";#N/A,#N/A,FALSE,"단축3";#N/A,#N/A,FALSE,"장축";#N/A,#N/A,FALSE,"4WD"}</definedName>
    <definedName name="ㅔ" localSheetId="13" hidden="1">{#N/A,#N/A,FALSE,"단축1";#N/A,#N/A,FALSE,"단축2";#N/A,#N/A,FALSE,"단축3";#N/A,#N/A,FALSE,"장축";#N/A,#N/A,FALSE,"4WD"}</definedName>
    <definedName name="ㅔ">#REF!</definedName>
    <definedName name="ㅔㅐ">#REF!</definedName>
    <definedName name="ㅔㅑㅊ셕ㄷ15">#REF!</definedName>
    <definedName name="ㅔㅔ" localSheetId="7" hidden="1">{#N/A,#N/A,FALSE,"Status";#N/A,#N/A,FALSE,"Deckblatt 1";#N/A,#N/A,FALSE,"Deckblatt2"}</definedName>
    <definedName name="ㅔㅔ" localSheetId="16" hidden="1">{#N/A,#N/A,FALSE,"Status";#N/A,#N/A,FALSE,"Deckblatt 1";#N/A,#N/A,FALSE,"Deckblatt2"}</definedName>
    <definedName name="ㅔㅔ" localSheetId="6">#REF!</definedName>
    <definedName name="ㅔㅔ" localSheetId="17" hidden="1">{#N/A,#N/A,FALSE,"Status";#N/A,#N/A,FALSE,"Deckblatt 1";#N/A,#N/A,FALSE,"Deckblatt2"}</definedName>
    <definedName name="ㅔㅔ" localSheetId="13" hidden="1">{#N/A,#N/A,FALSE,"Status";#N/A,#N/A,FALSE,"Deckblatt 1";#N/A,#N/A,FALSE,"Deckblatt2"}</definedName>
    <definedName name="ㅔㅔ" localSheetId="14" hidden="1">{#N/A,#N/A,FALSE,"Status";#N/A,#N/A,FALSE,"Deckblatt 1";#N/A,#N/A,FALSE,"Deckblatt2"}</definedName>
    <definedName name="ㅔㅔ" localSheetId="15" hidden="1">{#N/A,#N/A,FALSE,"Status";#N/A,#N/A,FALSE,"Deckblatt 1";#N/A,#N/A,FALSE,"Deckblatt2"}</definedName>
    <definedName name="ㅔㅔ" hidden="1">{#N/A,#N/A,FALSE,"Status";#N/A,#N/A,FALSE,"Deckblatt 1";#N/A,#N/A,FALSE,"Deckblatt2"}</definedName>
    <definedName name="ㅔㅔㅔ" localSheetId="7" hidden="1">{#N/A,#N/A,FALSE,"단축1";#N/A,#N/A,FALSE,"단축2";#N/A,#N/A,FALSE,"단축3";#N/A,#N/A,FALSE,"장축";#N/A,#N/A,FALSE,"4WD"}</definedName>
    <definedName name="ㅔㅔㅔ" localSheetId="16" hidden="1">{#N/A,#N/A,FALSE,"단축1";#N/A,#N/A,FALSE,"단축2";#N/A,#N/A,FALSE,"단축3";#N/A,#N/A,FALSE,"장축";#N/A,#N/A,FALSE,"4WD"}</definedName>
    <definedName name="ㅔㅔㅔ" localSheetId="17" hidden="1">{#N/A,#N/A,FALSE,"단축1";#N/A,#N/A,FALSE,"단축2";#N/A,#N/A,FALSE,"단축3";#N/A,#N/A,FALSE,"장축";#N/A,#N/A,FALSE,"4WD"}</definedName>
    <definedName name="ㅔㅔㅔ" localSheetId="13">BlankMacro1</definedName>
    <definedName name="ㅔㅔㅔ" localSheetId="14" hidden="1">{#N/A,#N/A,FALSE,"단축1";#N/A,#N/A,FALSE,"단축2";#N/A,#N/A,FALSE,"단축3";#N/A,#N/A,FALSE,"장축";#N/A,#N/A,FALSE,"4WD"}</definedName>
    <definedName name="ㅔㅔㅔ" localSheetId="15" hidden="1">{#N/A,#N/A,FALSE,"단축1";#N/A,#N/A,FALSE,"단축2";#N/A,#N/A,FALSE,"단축3";#N/A,#N/A,FALSE,"장축";#N/A,#N/A,FALSE,"4WD"}</definedName>
    <definedName name="ㅔㅔㅔ" hidden="1">{#N/A,#N/A,FALSE,"단축1";#N/A,#N/A,FALSE,"단축2";#N/A,#N/A,FALSE,"단축3";#N/A,#N/A,FALSE,"장축";#N/A,#N/A,FALSE,"4WD"}</definedName>
    <definedName name="ㅔㅔㅔㅔ" localSheetId="7" hidden="1">{#N/A,#N/A,FALSE,"단축1";#N/A,#N/A,FALSE,"단축2";#N/A,#N/A,FALSE,"단축3";#N/A,#N/A,FALSE,"장축";#N/A,#N/A,FALSE,"4WD"}</definedName>
    <definedName name="ㅔㅔㅔㅔ" localSheetId="16" hidden="1">{#N/A,#N/A,FALSE,"단축1";#N/A,#N/A,FALSE,"단축2";#N/A,#N/A,FALSE,"단축3";#N/A,#N/A,FALSE,"장축";#N/A,#N/A,FALSE,"4WD"}</definedName>
    <definedName name="ㅔㅔㅔㅔ" localSheetId="17" hidden="1">{#N/A,#N/A,FALSE,"단축1";#N/A,#N/A,FALSE,"단축2";#N/A,#N/A,FALSE,"단축3";#N/A,#N/A,FALSE,"장축";#N/A,#N/A,FALSE,"4WD"}</definedName>
    <definedName name="ㅔㅔㅔㅔ" localSheetId="13" hidden="1">{#N/A,#N/A,FALSE,"단축1";#N/A,#N/A,FALSE,"단축2";#N/A,#N/A,FALSE,"단축3";#N/A,#N/A,FALSE,"장축";#N/A,#N/A,FALSE,"4WD"}</definedName>
    <definedName name="ㅔㅔㅔㅔ" localSheetId="14" hidden="1">{#N/A,#N/A,FALSE,"단축1";#N/A,#N/A,FALSE,"단축2";#N/A,#N/A,FALSE,"단축3";#N/A,#N/A,FALSE,"장축";#N/A,#N/A,FALSE,"4WD"}</definedName>
    <definedName name="ㅔㅔㅔㅔ" localSheetId="15" hidden="1">{#N/A,#N/A,FALSE,"단축1";#N/A,#N/A,FALSE,"단축2";#N/A,#N/A,FALSE,"단축3";#N/A,#N/A,FALSE,"장축";#N/A,#N/A,FALSE,"4WD"}</definedName>
    <definedName name="ㅔㅔㅔㅔ" hidden="1">{#N/A,#N/A,FALSE,"단축1";#N/A,#N/A,FALSE,"단축2";#N/A,#N/A,FALSE,"단축3";#N/A,#N/A,FALSE,"장축";#N/A,#N/A,FALSE,"4WD"}</definedName>
    <definedName name="ㅕ" localSheetId="7" hidden="1">{#N/A,#N/A,FALSE,"단축1";#N/A,#N/A,FALSE,"단축2";#N/A,#N/A,FALSE,"단축3";#N/A,#N/A,FALSE,"장축";#N/A,#N/A,FALSE,"4WD"}</definedName>
    <definedName name="ㅕ" localSheetId="16" hidden="1">{#N/A,#N/A,FALSE,"단축1";#N/A,#N/A,FALSE,"단축2";#N/A,#N/A,FALSE,"단축3";#N/A,#N/A,FALSE,"장축";#N/A,#N/A,FALSE,"4WD"}</definedName>
    <definedName name="ㅕ" localSheetId="17" hidden="1">{#N/A,#N/A,FALSE,"단축1";#N/A,#N/A,FALSE,"단축2";#N/A,#N/A,FALSE,"단축3";#N/A,#N/A,FALSE,"장축";#N/A,#N/A,FALSE,"4WD"}</definedName>
    <definedName name="ㅕ" localSheetId="13" hidden="1">{#N/A,#N/A,FALSE,"단축1";#N/A,#N/A,FALSE,"단축2";#N/A,#N/A,FALSE,"단축3";#N/A,#N/A,FALSE,"장축";#N/A,#N/A,FALSE,"4WD"}</definedName>
    <definedName name="ㅕ" localSheetId="14" hidden="1">{#N/A,#N/A,FALSE,"단축1";#N/A,#N/A,FALSE,"단축2";#N/A,#N/A,FALSE,"단축3";#N/A,#N/A,FALSE,"장축";#N/A,#N/A,FALSE,"4WD"}</definedName>
    <definedName name="ㅕ" localSheetId="15" hidden="1">{#N/A,#N/A,FALSE,"단축1";#N/A,#N/A,FALSE,"단축2";#N/A,#N/A,FALSE,"단축3";#N/A,#N/A,FALSE,"장축";#N/A,#N/A,FALSE,"4WD"}</definedName>
    <definedName name="ㅕ" hidden="1">{#N/A,#N/A,FALSE,"단축1";#N/A,#N/A,FALSE,"단축2";#N/A,#N/A,FALSE,"단축3";#N/A,#N/A,FALSE,"장축";#N/A,#N/A,FALSE,"4WD"}</definedName>
    <definedName name="ㅕ6">#REF!</definedName>
    <definedName name="ㅕ릿ㅅㅅㅅㅅㅅㅊ홏ㅊㅊㅊㅊㅊㅊㅊㅊㅊㅊㅊㅊㅊㅊㅊㅊㅊㅊㅊ차ㅛㅊㅀㅎㅎ하ㅛㅊㅅ리ㅑ쇽" localSheetId="7">BlankMacro1</definedName>
    <definedName name="ㅕ릿ㅅㅅㅅㅅㅅㅊ홏ㅊㅊㅊㅊㅊㅊㅊㅊㅊㅊㅊㅊㅊㅊㅊㅊㅊㅊㅊ차ㅛㅊㅀㅎㅎ하ㅛㅊㅅ리ㅑ쇽" localSheetId="16">BlankMacro1</definedName>
    <definedName name="ㅕ릿ㅅㅅㅅㅅㅅㅊ홏ㅊㅊㅊㅊㅊㅊㅊㅊㅊㅊㅊㅊㅊㅊㅊㅊㅊㅊㅊ차ㅛㅊㅀㅎㅎ하ㅛㅊㅅ리ㅑ쇽" localSheetId="17">BlankMacro1</definedName>
    <definedName name="ㅕ릿ㅅㅅㅅㅅㅅㅊ홏ㅊㅊㅊㅊㅊㅊㅊㅊㅊㅊㅊㅊㅊㅊㅊㅊㅊㅊㅊ차ㅛㅊㅀㅎㅎ하ㅛㅊㅅ리ㅑ쇽" localSheetId="10">BlankMacro1</definedName>
    <definedName name="ㅕ릿ㅅㅅㅅㅅㅅㅊ홏ㅊㅊㅊㅊㅊㅊㅊㅊㅊㅊㅊㅊㅊㅊㅊㅊㅊㅊㅊ차ㅛㅊㅀㅎㅎ하ㅛㅊㅅ리ㅑ쇽" localSheetId="8">BlankMacro1</definedName>
    <definedName name="ㅕ릿ㅅㅅㅅㅅㅅㅊ홏ㅊㅊㅊㅊㅊㅊㅊㅊㅊㅊㅊㅊㅊㅊㅊㅊㅊㅊㅊ차ㅛㅊㅀㅎㅎ하ㅛㅊㅅ리ㅑ쇽" localSheetId="0">BlankMacro1</definedName>
    <definedName name="ㅕ릿ㅅㅅㅅㅅㅅㅊ홏ㅊㅊㅊㅊㅊㅊㅊㅊㅊㅊㅊㅊㅊㅊㅊㅊㅊㅊㅊ차ㅛㅊㅀㅎㅎ하ㅛㅊㅅ리ㅑ쇽" localSheetId="13">BlankMacro1</definedName>
    <definedName name="ㅕ릿ㅅㅅㅅㅅㅅㅊ홏ㅊㅊㅊㅊㅊㅊㅊㅊㅊㅊㅊㅊㅊㅊㅊㅊㅊㅊㅊ차ㅛㅊㅀㅎㅎ하ㅛㅊㅅ리ㅑ쇽" localSheetId="14">BlankMacro1</definedName>
    <definedName name="ㅕ릿ㅅㅅㅅㅅㅅㅊ홏ㅊㅊㅊㅊㅊㅊㅊㅊㅊㅊㅊㅊㅊㅊㅊㅊㅊㅊㅊ차ㅛㅊㅀㅎㅎ하ㅛㅊㅅ리ㅑ쇽" localSheetId="11">BlankMacro1</definedName>
    <definedName name="ㅕ릿ㅅㅅㅅㅅㅅㅊ홏ㅊㅊㅊㅊㅊㅊㅊㅊㅊㅊㅊㅊㅊㅊㅊㅊㅊㅊㅊ차ㅛㅊㅀㅎㅎ하ㅛㅊㅅ리ㅑ쇽" localSheetId="15">BlankMacro1</definedName>
    <definedName name="ㅕ릿ㅅㅅㅅㅅㅅㅊ홏ㅊㅊㅊㅊㅊㅊㅊㅊㅊㅊㅊㅊㅊㅊㅊㅊㅊㅊㅊ차ㅛㅊㅀㅎㅎ하ㅛㅊㅅ리ㅑ쇽">BlankMacro1</definedName>
    <definedName name="ㅕ어사" localSheetId="7">BlankMacro1</definedName>
    <definedName name="ㅕ어사" localSheetId="16">BlankMacro1</definedName>
    <definedName name="ㅕ어사" localSheetId="17">BlankMacro1</definedName>
    <definedName name="ㅕ어사" localSheetId="10">BlankMacro1</definedName>
    <definedName name="ㅕ어사" localSheetId="8">BlankMacro1</definedName>
    <definedName name="ㅕ어사" localSheetId="0">BlankMacro1</definedName>
    <definedName name="ㅕ어사" localSheetId="13">BlankMacro1</definedName>
    <definedName name="ㅕ어사" localSheetId="14">BlankMacro1</definedName>
    <definedName name="ㅕ어사" localSheetId="11">BlankMacro1</definedName>
    <definedName name="ㅕ어사" localSheetId="15">BlankMacro1</definedName>
    <definedName name="ㅕ어사">BlankMacro1</definedName>
    <definedName name="ㅕㅑㅕㅅㅗ" localSheetId="7">#REF!</definedName>
    <definedName name="ㅕㅑㅕㅅㅗ">#REF!</definedName>
    <definedName name="ㅕㅓㅛㅗ료ㅓㅗㄹ허허" localSheetId="7" hidden="1">{#N/A,#N/A,FALSE,"신규dep";#N/A,#N/A,FALSE,"신규dep-금형상각후";#N/A,#N/A,FALSE,"신규dep-연구비상각후";#N/A,#N/A,FALSE,"신규dep-기계,공구상각후"}</definedName>
    <definedName name="ㅕㅓㅛㅗ료ㅓㅗㄹ허허" localSheetId="16" hidden="1">{#N/A,#N/A,FALSE,"신규dep";#N/A,#N/A,FALSE,"신규dep-금형상각후";#N/A,#N/A,FALSE,"신규dep-연구비상각후";#N/A,#N/A,FALSE,"신규dep-기계,공구상각후"}</definedName>
    <definedName name="ㅕㅓㅛㅗ료ㅓㅗㄹ허허" localSheetId="17" hidden="1">{#N/A,#N/A,FALSE,"신규dep";#N/A,#N/A,FALSE,"신규dep-금형상각후";#N/A,#N/A,FALSE,"신규dep-연구비상각후";#N/A,#N/A,FALSE,"신규dep-기계,공구상각후"}</definedName>
    <definedName name="ㅕㅓㅛㅗ료ㅓㅗㄹ허허" localSheetId="13" hidden="1">{#N/A,#N/A,FALSE,"신규dep";#N/A,#N/A,FALSE,"신규dep-금형상각후";#N/A,#N/A,FALSE,"신규dep-연구비상각후";#N/A,#N/A,FALSE,"신규dep-기계,공구상각후"}</definedName>
    <definedName name="ㅕㅓㅛㅗ료ㅓㅗㄹ허허" localSheetId="14" hidden="1">{#N/A,#N/A,FALSE,"신규dep";#N/A,#N/A,FALSE,"신규dep-금형상각후";#N/A,#N/A,FALSE,"신규dep-연구비상각후";#N/A,#N/A,FALSE,"신규dep-기계,공구상각후"}</definedName>
    <definedName name="ㅕㅓㅛㅗ료ㅓㅗㄹ허허" localSheetId="15" hidden="1">{#N/A,#N/A,FALSE,"신규dep";#N/A,#N/A,FALSE,"신규dep-금형상각후";#N/A,#N/A,FALSE,"신규dep-연구비상각후";#N/A,#N/A,FALSE,"신규dep-기계,공구상각후"}</definedName>
    <definedName name="ㅕㅓㅛㅗ료ㅓㅗㄹ허허" hidden="1">{#N/A,#N/A,FALSE,"신규dep";#N/A,#N/A,FALSE,"신규dep-금형상각후";#N/A,#N/A,FALSE,"신규dep-연구비상각후";#N/A,#N/A,FALSE,"신규dep-기계,공구상각후"}</definedName>
    <definedName name="ㅕㅕ">#REF!</definedName>
    <definedName name="ㅕㅕㅕ" localSheetId="7" hidden="1">{#N/A,#N/A,FALSE,"단축1";#N/A,#N/A,FALSE,"단축2";#N/A,#N/A,FALSE,"단축3";#N/A,#N/A,FALSE,"장축";#N/A,#N/A,FALSE,"4WD"}</definedName>
    <definedName name="ㅕㅕㅕ" localSheetId="16" hidden="1">{#N/A,#N/A,FALSE,"단축1";#N/A,#N/A,FALSE,"단축2";#N/A,#N/A,FALSE,"단축3";#N/A,#N/A,FALSE,"장축";#N/A,#N/A,FALSE,"4WD"}</definedName>
    <definedName name="ㅕㅕㅕ" localSheetId="17" hidden="1">{#N/A,#N/A,FALSE,"단축1";#N/A,#N/A,FALSE,"단축2";#N/A,#N/A,FALSE,"단축3";#N/A,#N/A,FALSE,"장축";#N/A,#N/A,FALSE,"4WD"}</definedName>
    <definedName name="ㅕㅕㅕ" localSheetId="13" hidden="1">{#N/A,#N/A,FALSE,"단축1";#N/A,#N/A,FALSE,"단축2";#N/A,#N/A,FALSE,"단축3";#N/A,#N/A,FALSE,"장축";#N/A,#N/A,FALSE,"4WD"}</definedName>
    <definedName name="ㅕㅕㅕ" localSheetId="14" hidden="1">{#N/A,#N/A,FALSE,"단축1";#N/A,#N/A,FALSE,"단축2";#N/A,#N/A,FALSE,"단축3";#N/A,#N/A,FALSE,"장축";#N/A,#N/A,FALSE,"4WD"}</definedName>
    <definedName name="ㅕㅕㅕ" localSheetId="15" hidden="1">{#N/A,#N/A,FALSE,"단축1";#N/A,#N/A,FALSE,"단축2";#N/A,#N/A,FALSE,"단축3";#N/A,#N/A,FALSE,"장축";#N/A,#N/A,FALSE,"4WD"}</definedName>
    <definedName name="ㅕㅕㅕ" hidden="1">{#N/A,#N/A,FALSE,"단축1";#N/A,#N/A,FALSE,"단축2";#N/A,#N/A,FALSE,"단축3";#N/A,#N/A,FALSE,"장축";#N/A,#N/A,FALSE,"4WD"}</definedName>
    <definedName name="ㅕㅛㄱ">#REF!</definedName>
    <definedName name="ㅕㅛ쇼">#REF!</definedName>
    <definedName name="ㅕㅣ여ㅣㅏㅇ">BlankMacro1</definedName>
    <definedName name="ㅕㅣㅎ" localSheetId="7" hidden="1">{#N/A,#N/A,FALSE,"단축1";#N/A,#N/A,FALSE,"단축2";#N/A,#N/A,FALSE,"단축3";#N/A,#N/A,FALSE,"장축";#N/A,#N/A,FALSE,"4WD"}</definedName>
    <definedName name="ㅕㅣㅎ" localSheetId="16" hidden="1">{#N/A,#N/A,FALSE,"단축1";#N/A,#N/A,FALSE,"단축2";#N/A,#N/A,FALSE,"단축3";#N/A,#N/A,FALSE,"장축";#N/A,#N/A,FALSE,"4WD"}</definedName>
    <definedName name="ㅕㅣㅎ" localSheetId="6" hidden="1">{#N/A,#N/A,FALSE,"단축1";#N/A,#N/A,FALSE,"단축2";#N/A,#N/A,FALSE,"단축3";#N/A,#N/A,FALSE,"장축";#N/A,#N/A,FALSE,"4WD"}</definedName>
    <definedName name="ㅕㅣㅎ" localSheetId="17" hidden="1">{#N/A,#N/A,FALSE,"단축1";#N/A,#N/A,FALSE,"단축2";#N/A,#N/A,FALSE,"단축3";#N/A,#N/A,FALSE,"장축";#N/A,#N/A,FALSE,"4WD"}</definedName>
    <definedName name="ㅕㅣㅎ" localSheetId="13" hidden="1">{#N/A,#N/A,FALSE,"단축1";#N/A,#N/A,FALSE,"단축2";#N/A,#N/A,FALSE,"단축3";#N/A,#N/A,FALSE,"장축";#N/A,#N/A,FALSE,"4WD"}</definedName>
    <definedName name="ㅕㅣㅎ" localSheetId="14" hidden="1">{#N/A,#N/A,FALSE,"단축1";#N/A,#N/A,FALSE,"단축2";#N/A,#N/A,FALSE,"단축3";#N/A,#N/A,FALSE,"장축";#N/A,#N/A,FALSE,"4WD"}</definedName>
    <definedName name="ㅕㅣㅎ" localSheetId="15" hidden="1">{#N/A,#N/A,FALSE,"단축1";#N/A,#N/A,FALSE,"단축2";#N/A,#N/A,FALSE,"단축3";#N/A,#N/A,FALSE,"장축";#N/A,#N/A,FALSE,"4WD"}</definedName>
    <definedName name="ㅕㅣㅎ" hidden="1">{#N/A,#N/A,FALSE,"단축1";#N/A,#N/A,FALSE,"단축2";#N/A,#N/A,FALSE,"단축3";#N/A,#N/A,FALSE,"장축";#N/A,#N/A,FALSE,"4WD"}</definedName>
    <definedName name="ㅖ" localSheetId="7" hidden="1">{#N/A,#N/A,FALSE,"단축1";#N/A,#N/A,FALSE,"단축2";#N/A,#N/A,FALSE,"단축3";#N/A,#N/A,FALSE,"장축";#N/A,#N/A,FALSE,"4WD"}</definedName>
    <definedName name="ㅖ" localSheetId="16" hidden="1">{#N/A,#N/A,FALSE,"단축1";#N/A,#N/A,FALSE,"단축2";#N/A,#N/A,FALSE,"단축3";#N/A,#N/A,FALSE,"장축";#N/A,#N/A,FALSE,"4WD"}</definedName>
    <definedName name="ㅖ" localSheetId="17" hidden="1">{#N/A,#N/A,FALSE,"단축1";#N/A,#N/A,FALSE,"단축2";#N/A,#N/A,FALSE,"단축3";#N/A,#N/A,FALSE,"장축";#N/A,#N/A,FALSE,"4WD"}</definedName>
    <definedName name="ㅖ" localSheetId="14" hidden="1">{#N/A,#N/A,FALSE,"단축1";#N/A,#N/A,FALSE,"단축2";#N/A,#N/A,FALSE,"단축3";#N/A,#N/A,FALSE,"장축";#N/A,#N/A,FALSE,"4WD"}</definedName>
    <definedName name="ㅖ" localSheetId="15" hidden="1">{#N/A,#N/A,FALSE,"단축1";#N/A,#N/A,FALSE,"단축2";#N/A,#N/A,FALSE,"단축3";#N/A,#N/A,FALSE,"장축";#N/A,#N/A,FALSE,"4WD"}</definedName>
    <definedName name="ㅖ" hidden="1">{#N/A,#N/A,FALSE,"단축1";#N/A,#N/A,FALSE,"단축2";#N/A,#N/A,FALSE,"단축3";#N/A,#N/A,FALSE,"장축";#N/A,#N/A,FALSE,"4WD"}</definedName>
    <definedName name="ㅗ" localSheetId="6" hidden="1">{#N/A,#N/A,FALSE,"단축1";#N/A,#N/A,FALSE,"단축2";#N/A,#N/A,FALSE,"단축3";#N/A,#N/A,FALSE,"장축";#N/A,#N/A,FALSE,"4WD"}</definedName>
    <definedName name="ㅗ" localSheetId="13" hidden="1">{#N/A,#N/A,FALSE,"단축1";#N/A,#N/A,FALSE,"단축2";#N/A,#N/A,FALSE,"단축3";#N/A,#N/A,FALSE,"장축";#N/A,#N/A,FALSE,"4WD"}</definedName>
    <definedName name="ㅗ">[7]!ㅗ</definedName>
    <definedName name="ㅗ돟ㄷ" localSheetId="7" hidden="1">{#N/A,#N/A,FALSE,"단축1";#N/A,#N/A,FALSE,"단축2";#N/A,#N/A,FALSE,"단축3";#N/A,#N/A,FALSE,"장축";#N/A,#N/A,FALSE,"4WD"}</definedName>
    <definedName name="ㅗ돟ㄷ" localSheetId="16" hidden="1">{#N/A,#N/A,FALSE,"단축1";#N/A,#N/A,FALSE,"단축2";#N/A,#N/A,FALSE,"단축3";#N/A,#N/A,FALSE,"장축";#N/A,#N/A,FALSE,"4WD"}</definedName>
    <definedName name="ㅗ돟ㄷ" localSheetId="17" hidden="1">{#N/A,#N/A,FALSE,"단축1";#N/A,#N/A,FALSE,"단축2";#N/A,#N/A,FALSE,"단축3";#N/A,#N/A,FALSE,"장축";#N/A,#N/A,FALSE,"4WD"}</definedName>
    <definedName name="ㅗ돟ㄷ" localSheetId="13" hidden="1">{#N/A,#N/A,FALSE,"단축1";#N/A,#N/A,FALSE,"단축2";#N/A,#N/A,FALSE,"단축3";#N/A,#N/A,FALSE,"장축";#N/A,#N/A,FALSE,"4WD"}</definedName>
    <definedName name="ㅗ돟ㄷ" localSheetId="14" hidden="1">{#N/A,#N/A,FALSE,"단축1";#N/A,#N/A,FALSE,"단축2";#N/A,#N/A,FALSE,"단축3";#N/A,#N/A,FALSE,"장축";#N/A,#N/A,FALSE,"4WD"}</definedName>
    <definedName name="ㅗ돟ㄷ" localSheetId="15" hidden="1">{#N/A,#N/A,FALSE,"단축1";#N/A,#N/A,FALSE,"단축2";#N/A,#N/A,FALSE,"단축3";#N/A,#N/A,FALSE,"장축";#N/A,#N/A,FALSE,"4WD"}</definedName>
    <definedName name="ㅗ돟ㄷ" hidden="1">{#N/A,#N/A,FALSE,"단축1";#N/A,#N/A,FALSE,"단축2";#N/A,#N/A,FALSE,"단축3";#N/A,#N/A,FALSE,"장축";#N/A,#N/A,FALSE,"4WD"}</definedName>
    <definedName name="ㅗㅁㅈ몸조" localSheetId="7" hidden="1">{#N/A,#N/A,FALSE,"단축1";#N/A,#N/A,FALSE,"단축2";#N/A,#N/A,FALSE,"단축3";#N/A,#N/A,FALSE,"장축";#N/A,#N/A,FALSE,"4WD"}</definedName>
    <definedName name="ㅗㅁㅈ몸조" localSheetId="16" hidden="1">{#N/A,#N/A,FALSE,"단축1";#N/A,#N/A,FALSE,"단축2";#N/A,#N/A,FALSE,"단축3";#N/A,#N/A,FALSE,"장축";#N/A,#N/A,FALSE,"4WD"}</definedName>
    <definedName name="ㅗㅁㅈ몸조" localSheetId="17" hidden="1">{#N/A,#N/A,FALSE,"단축1";#N/A,#N/A,FALSE,"단축2";#N/A,#N/A,FALSE,"단축3";#N/A,#N/A,FALSE,"장축";#N/A,#N/A,FALSE,"4WD"}</definedName>
    <definedName name="ㅗㅁㅈ몸조" localSheetId="13" hidden="1">{#N/A,#N/A,FALSE,"단축1";#N/A,#N/A,FALSE,"단축2";#N/A,#N/A,FALSE,"단축3";#N/A,#N/A,FALSE,"장축";#N/A,#N/A,FALSE,"4WD"}</definedName>
    <definedName name="ㅗㅁㅈ몸조" localSheetId="14" hidden="1">{#N/A,#N/A,FALSE,"단축1";#N/A,#N/A,FALSE,"단축2";#N/A,#N/A,FALSE,"단축3";#N/A,#N/A,FALSE,"장축";#N/A,#N/A,FALSE,"4WD"}</definedName>
    <definedName name="ㅗㅁㅈ몸조" localSheetId="15" hidden="1">{#N/A,#N/A,FALSE,"단축1";#N/A,#N/A,FALSE,"단축2";#N/A,#N/A,FALSE,"단축3";#N/A,#N/A,FALSE,"장축";#N/A,#N/A,FALSE,"4WD"}</definedName>
    <definedName name="ㅗㅁㅈ몸조" hidden="1">{#N/A,#N/A,FALSE,"단축1";#N/A,#N/A,FALSE,"단축2";#N/A,#N/A,FALSE,"단축3";#N/A,#N/A,FALSE,"장축";#N/A,#N/A,FALSE,"4WD"}</definedName>
    <definedName name="ㅗㅅ5ㄷㅁ벗6ㅁㄷ" localSheetId="7">BlankMacro1</definedName>
    <definedName name="ㅗㅅ5ㄷㅁ벗6ㅁㄷ" localSheetId="16">BlankMacro1</definedName>
    <definedName name="ㅗㅅ5ㄷㅁ벗6ㅁㄷ" localSheetId="17">BlankMacro1</definedName>
    <definedName name="ㅗㅅ5ㄷㅁ벗6ㅁㄷ" localSheetId="10">BlankMacro1</definedName>
    <definedName name="ㅗㅅ5ㄷㅁ벗6ㅁㄷ" localSheetId="8">BlankMacro1</definedName>
    <definedName name="ㅗㅅ5ㄷㅁ벗6ㅁㄷ" localSheetId="0">BlankMacro1</definedName>
    <definedName name="ㅗㅅ5ㄷㅁ벗6ㅁㄷ" localSheetId="13">BlankMacro1</definedName>
    <definedName name="ㅗㅅ5ㄷㅁ벗6ㅁㄷ" localSheetId="14">BlankMacro1</definedName>
    <definedName name="ㅗㅅ5ㄷㅁ벗6ㅁㄷ" localSheetId="11">BlankMacro1</definedName>
    <definedName name="ㅗㅅ5ㄷㅁ벗6ㅁㄷ" localSheetId="15">BlankMacro1</definedName>
    <definedName name="ㅗㅅ5ㄷㅁ벗6ㅁㄷ">BlankMacro1</definedName>
    <definedName name="ㅗㅅ거" localSheetId="7">BlankMacro1</definedName>
    <definedName name="ㅗㅅ거" localSheetId="16">BlankMacro1</definedName>
    <definedName name="ㅗㅅ거" localSheetId="17">BlankMacro1</definedName>
    <definedName name="ㅗㅅ거" localSheetId="10">BlankMacro1</definedName>
    <definedName name="ㅗㅅ거" localSheetId="8">BlankMacro1</definedName>
    <definedName name="ㅗㅅ거" localSheetId="0">BlankMacro1</definedName>
    <definedName name="ㅗㅅ거" localSheetId="13">BlankMacro1</definedName>
    <definedName name="ㅗㅅ거" localSheetId="14">BlankMacro1</definedName>
    <definedName name="ㅗㅅ거" localSheetId="11">BlankMacro1</definedName>
    <definedName name="ㅗㅅ거" localSheetId="15">BlankMacro1</definedName>
    <definedName name="ㅗㅅ거">BlankMacro1</definedName>
    <definedName name="ㅗㅅㅁ더" localSheetId="7">BlankMacro1</definedName>
    <definedName name="ㅗㅅㅁ더" localSheetId="16">BlankMacro1</definedName>
    <definedName name="ㅗㅅㅁ더" localSheetId="17">BlankMacro1</definedName>
    <definedName name="ㅗㅅㅁ더" localSheetId="10">BlankMacro1</definedName>
    <definedName name="ㅗㅅㅁ더" localSheetId="8">BlankMacro1</definedName>
    <definedName name="ㅗㅅㅁ더" localSheetId="0">BlankMacro1</definedName>
    <definedName name="ㅗㅅㅁ더" localSheetId="13">BlankMacro1</definedName>
    <definedName name="ㅗㅅㅁ더" localSheetId="14">BlankMacro1</definedName>
    <definedName name="ㅗㅅㅁ더" localSheetId="11">BlankMacro1</definedName>
    <definedName name="ㅗㅅㅁ더" localSheetId="15">BlankMacro1</definedName>
    <definedName name="ㅗㅅㅁ더">BlankMacro1</definedName>
    <definedName name="ㅗㅅ머ㅓ" localSheetId="7">BlankMacro1</definedName>
    <definedName name="ㅗㅅ머ㅓ" localSheetId="16">BlankMacro1</definedName>
    <definedName name="ㅗㅅ머ㅓ" localSheetId="17">BlankMacro1</definedName>
    <definedName name="ㅗㅅ머ㅓ" localSheetId="10">BlankMacro1</definedName>
    <definedName name="ㅗㅅ머ㅓ" localSheetId="8">BlankMacro1</definedName>
    <definedName name="ㅗㅅ머ㅓ" localSheetId="0">BlankMacro1</definedName>
    <definedName name="ㅗㅅ머ㅓ" localSheetId="13">BlankMacro1</definedName>
    <definedName name="ㅗㅅ머ㅓ" localSheetId="14">BlankMacro1</definedName>
    <definedName name="ㅗㅅ머ㅓ" localSheetId="11">BlankMacro1</definedName>
    <definedName name="ㅗㅅ머ㅓ" localSheetId="15">BlankMacro1</definedName>
    <definedName name="ㅗㅅ머ㅓ">BlankMacro1</definedName>
    <definedName name="ㅗ산사나">BlankMacro1</definedName>
    <definedName name="ㅗ솑교거굔">BlankMacro1</definedName>
    <definedName name="ㅗ쇼" localSheetId="7">#REF!</definedName>
    <definedName name="ㅗ쇼" localSheetId="6">#REF!</definedName>
    <definedName name="ㅗ쇼">#REF!</definedName>
    <definedName name="ㅗ쇽나ㅛㅓㅛㅕㅌ하">BlankMacro1</definedName>
    <definedName name="ㅗㅎ" localSheetId="7" hidden="1">{#N/A,#N/A,TRUE,"Y생산";#N/A,#N/A,TRUE,"Y판매";#N/A,#N/A,TRUE,"Y총물량";#N/A,#N/A,TRUE,"Y능력";#N/A,#N/A,TRUE,"YKD"}</definedName>
    <definedName name="ㅗㅎ" localSheetId="16" hidden="1">{#N/A,#N/A,TRUE,"Y생산";#N/A,#N/A,TRUE,"Y판매";#N/A,#N/A,TRUE,"Y총물량";#N/A,#N/A,TRUE,"Y능력";#N/A,#N/A,TRUE,"YKD"}</definedName>
    <definedName name="ㅗㅎ" localSheetId="6" hidden="1">{#N/A,#N/A,TRUE,"Y생산";#N/A,#N/A,TRUE,"Y판매";#N/A,#N/A,TRUE,"Y총물량";#N/A,#N/A,TRUE,"Y능력";#N/A,#N/A,TRUE,"YKD"}</definedName>
    <definedName name="ㅗㅎ" localSheetId="17" hidden="1">{#N/A,#N/A,TRUE,"Y생산";#N/A,#N/A,TRUE,"Y판매";#N/A,#N/A,TRUE,"Y총물량";#N/A,#N/A,TRUE,"Y능력";#N/A,#N/A,TRUE,"YKD"}</definedName>
    <definedName name="ㅗㅎ" localSheetId="13" hidden="1">{#N/A,#N/A,TRUE,"Y생산";#N/A,#N/A,TRUE,"Y판매";#N/A,#N/A,TRUE,"Y총물량";#N/A,#N/A,TRUE,"Y능력";#N/A,#N/A,TRUE,"YKD"}</definedName>
    <definedName name="ㅗㅎ" localSheetId="14" hidden="1">{#N/A,#N/A,TRUE,"Y생산";#N/A,#N/A,TRUE,"Y판매";#N/A,#N/A,TRUE,"Y총물량";#N/A,#N/A,TRUE,"Y능력";#N/A,#N/A,TRUE,"YKD"}</definedName>
    <definedName name="ㅗㅎ" localSheetId="15" hidden="1">{#N/A,#N/A,TRUE,"Y생산";#N/A,#N/A,TRUE,"Y판매";#N/A,#N/A,TRUE,"Y총물량";#N/A,#N/A,TRUE,"Y능력";#N/A,#N/A,TRUE,"YKD"}</definedName>
    <definedName name="ㅗㅎ" hidden="1">{#N/A,#N/A,TRUE,"Y생산";#N/A,#N/A,TRUE,"Y판매";#N/A,#N/A,TRUE,"Y총물량";#N/A,#N/A,TRUE,"Y능력";#N/A,#N/A,TRUE,"YKD"}</definedName>
    <definedName name="ㅗㅎ피ㅓ하ㅓㅠㅏ">#REF!</definedName>
    <definedName name="ㅗㅎㅎㄱ" localSheetId="7">BlankMacro1</definedName>
    <definedName name="ㅗㅎㅎㄱ" localSheetId="16">BlankMacro1</definedName>
    <definedName name="ㅗㅎㅎㄱ" localSheetId="17">BlankMacro1</definedName>
    <definedName name="ㅗㅎㅎㄱ" localSheetId="10">BlankMacro1</definedName>
    <definedName name="ㅗㅎㅎㄱ" localSheetId="8">BlankMacro1</definedName>
    <definedName name="ㅗㅎㅎㄱ" localSheetId="0">BlankMacro1</definedName>
    <definedName name="ㅗㅎㅎㄱ" localSheetId="13">BlankMacro1</definedName>
    <definedName name="ㅗㅎㅎㄱ" localSheetId="14">BlankMacro1</definedName>
    <definedName name="ㅗㅎㅎㄱ" localSheetId="11">BlankMacro1</definedName>
    <definedName name="ㅗㅎㅎㄱ" localSheetId="15">BlankMacro1</definedName>
    <definedName name="ㅗㅎㅎㄱ">BlankMacro1</definedName>
    <definedName name="ㅗㅎㅓ" localSheetId="7" hidden="1">{#N/A,#N/A,FALSE,"단축1";#N/A,#N/A,FALSE,"단축2";#N/A,#N/A,FALSE,"단축3";#N/A,#N/A,FALSE,"장축";#N/A,#N/A,FALSE,"4WD"}</definedName>
    <definedName name="ㅗㅎㅓ" localSheetId="16" hidden="1">{#N/A,#N/A,FALSE,"단축1";#N/A,#N/A,FALSE,"단축2";#N/A,#N/A,FALSE,"단축3";#N/A,#N/A,FALSE,"장축";#N/A,#N/A,FALSE,"4WD"}</definedName>
    <definedName name="ㅗㅎㅓ" localSheetId="6" hidden="1">{#N/A,#N/A,FALSE,"단축1";#N/A,#N/A,FALSE,"단축2";#N/A,#N/A,FALSE,"단축3";#N/A,#N/A,FALSE,"장축";#N/A,#N/A,FALSE,"4WD"}</definedName>
    <definedName name="ㅗㅎㅓ" localSheetId="17" hidden="1">{#N/A,#N/A,FALSE,"단축1";#N/A,#N/A,FALSE,"단축2";#N/A,#N/A,FALSE,"단축3";#N/A,#N/A,FALSE,"장축";#N/A,#N/A,FALSE,"4WD"}</definedName>
    <definedName name="ㅗㅎㅓ" localSheetId="13" hidden="1">{#N/A,#N/A,FALSE,"단축1";#N/A,#N/A,FALSE,"단축2";#N/A,#N/A,FALSE,"단축3";#N/A,#N/A,FALSE,"장축";#N/A,#N/A,FALSE,"4WD"}</definedName>
    <definedName name="ㅗㅎㅓ" localSheetId="14" hidden="1">{#N/A,#N/A,FALSE,"단축1";#N/A,#N/A,FALSE,"단축2";#N/A,#N/A,FALSE,"단축3";#N/A,#N/A,FALSE,"장축";#N/A,#N/A,FALSE,"4WD"}</definedName>
    <definedName name="ㅗㅎㅓ" localSheetId="15" hidden="1">{#N/A,#N/A,FALSE,"단축1";#N/A,#N/A,FALSE,"단축2";#N/A,#N/A,FALSE,"단축3";#N/A,#N/A,FALSE,"장축";#N/A,#N/A,FALSE,"4WD"}</definedName>
    <definedName name="ㅗㅎㅓ" hidden="1">{#N/A,#N/A,FALSE,"단축1";#N/A,#N/A,FALSE,"단축2";#N/A,#N/A,FALSE,"단축3";#N/A,#N/A,FALSE,"장축";#N/A,#N/A,FALSE,"4WD"}</definedName>
    <definedName name="ㅗ허" localSheetId="13">[6]!ㅗ허</definedName>
    <definedName name="ㅗ허">[7]!ㅗ허</definedName>
    <definedName name="ㅗㅓ">#REF!</definedName>
    <definedName name="ㅗㅓㅏ" localSheetId="6" hidden="1">#REF!</definedName>
    <definedName name="ㅗㅓㅏ" hidden="1">#REF!</definedName>
    <definedName name="ㅗㅓㅏㅣ" localSheetId="7" hidden="1">{#N/A,#N/A,FALSE,"단축1";#N/A,#N/A,FALSE,"단축2";#N/A,#N/A,FALSE,"단축3";#N/A,#N/A,FALSE,"장축";#N/A,#N/A,FALSE,"4WD"}</definedName>
    <definedName name="ㅗㅓㅏㅣ" localSheetId="16" hidden="1">{#N/A,#N/A,FALSE,"단축1";#N/A,#N/A,FALSE,"단축2";#N/A,#N/A,FALSE,"단축3";#N/A,#N/A,FALSE,"장축";#N/A,#N/A,FALSE,"4WD"}</definedName>
    <definedName name="ㅗㅓㅏㅣ" localSheetId="17" hidden="1">{#N/A,#N/A,FALSE,"단축1";#N/A,#N/A,FALSE,"단축2";#N/A,#N/A,FALSE,"단축3";#N/A,#N/A,FALSE,"장축";#N/A,#N/A,FALSE,"4WD"}</definedName>
    <definedName name="ㅗㅓㅏㅣ" localSheetId="13" hidden="1">{#N/A,#N/A,FALSE,"단축1";#N/A,#N/A,FALSE,"단축2";#N/A,#N/A,FALSE,"단축3";#N/A,#N/A,FALSE,"장축";#N/A,#N/A,FALSE,"4WD"}</definedName>
    <definedName name="ㅗㅓㅏㅣ" localSheetId="14" hidden="1">{#N/A,#N/A,FALSE,"단축1";#N/A,#N/A,FALSE,"단축2";#N/A,#N/A,FALSE,"단축3";#N/A,#N/A,FALSE,"장축";#N/A,#N/A,FALSE,"4WD"}</definedName>
    <definedName name="ㅗㅓㅏㅣ" localSheetId="15" hidden="1">{#N/A,#N/A,FALSE,"단축1";#N/A,#N/A,FALSE,"단축2";#N/A,#N/A,FALSE,"단축3";#N/A,#N/A,FALSE,"장축";#N/A,#N/A,FALSE,"4WD"}</definedName>
    <definedName name="ㅗㅓㅏㅣ" hidden="1">{#N/A,#N/A,FALSE,"단축1";#N/A,#N/A,FALSE,"단축2";#N/A,#N/A,FALSE,"단축3";#N/A,#N/A,FALSE,"장축";#N/A,#N/A,FALSE,"4WD"}</definedName>
    <definedName name="ㅗㅓㅜ" localSheetId="7" hidden="1">{#N/A,#N/A,FALSE,"단축1";#N/A,#N/A,FALSE,"단축2";#N/A,#N/A,FALSE,"단축3";#N/A,#N/A,FALSE,"장축";#N/A,#N/A,FALSE,"4WD"}</definedName>
    <definedName name="ㅗㅓㅜ" localSheetId="16" hidden="1">{#N/A,#N/A,FALSE,"단축1";#N/A,#N/A,FALSE,"단축2";#N/A,#N/A,FALSE,"단축3";#N/A,#N/A,FALSE,"장축";#N/A,#N/A,FALSE,"4WD"}</definedName>
    <definedName name="ㅗㅓㅜ" localSheetId="6" hidden="1">{#N/A,#N/A,FALSE,"단축1";#N/A,#N/A,FALSE,"단축2";#N/A,#N/A,FALSE,"단축3";#N/A,#N/A,FALSE,"장축";#N/A,#N/A,FALSE,"4WD"}</definedName>
    <definedName name="ㅗㅓㅜ" localSheetId="17" hidden="1">{#N/A,#N/A,FALSE,"단축1";#N/A,#N/A,FALSE,"단축2";#N/A,#N/A,FALSE,"단축3";#N/A,#N/A,FALSE,"장축";#N/A,#N/A,FALSE,"4WD"}</definedName>
    <definedName name="ㅗㅓㅜ" localSheetId="13" hidden="1">{#N/A,#N/A,FALSE,"단축1";#N/A,#N/A,FALSE,"단축2";#N/A,#N/A,FALSE,"단축3";#N/A,#N/A,FALSE,"장축";#N/A,#N/A,FALSE,"4WD"}</definedName>
    <definedName name="ㅗㅓㅜ" localSheetId="14" hidden="1">{#N/A,#N/A,FALSE,"단축1";#N/A,#N/A,FALSE,"단축2";#N/A,#N/A,FALSE,"단축3";#N/A,#N/A,FALSE,"장축";#N/A,#N/A,FALSE,"4WD"}</definedName>
    <definedName name="ㅗㅓㅜ" localSheetId="15" hidden="1">{#N/A,#N/A,FALSE,"단축1";#N/A,#N/A,FALSE,"단축2";#N/A,#N/A,FALSE,"단축3";#N/A,#N/A,FALSE,"장축";#N/A,#N/A,FALSE,"4WD"}</definedName>
    <definedName name="ㅗㅓㅜ" hidden="1">{#N/A,#N/A,FALSE,"단축1";#N/A,#N/A,FALSE,"단축2";#N/A,#N/A,FALSE,"단축3";#N/A,#N/A,FALSE,"장축";#N/A,#N/A,FALSE,"4WD"}</definedName>
    <definedName name="ㅗㅗ" localSheetId="7" hidden="1">{#N/A,#N/A,FALSE,"단축1";#N/A,#N/A,FALSE,"단축2";#N/A,#N/A,FALSE,"단축3";#N/A,#N/A,FALSE,"장축";#N/A,#N/A,FALSE,"4WD"}</definedName>
    <definedName name="ㅗㅗ" localSheetId="16" hidden="1">{#N/A,#N/A,FALSE,"단축1";#N/A,#N/A,FALSE,"단축2";#N/A,#N/A,FALSE,"단축3";#N/A,#N/A,FALSE,"장축";#N/A,#N/A,FALSE,"4WD"}</definedName>
    <definedName name="ㅗㅗ" localSheetId="6" hidden="1">{#N/A,#N/A,FALSE,"단축1";#N/A,#N/A,FALSE,"단축2";#N/A,#N/A,FALSE,"단축3";#N/A,#N/A,FALSE,"장축";#N/A,#N/A,FALSE,"4WD"}</definedName>
    <definedName name="ㅗㅗ" localSheetId="17" hidden="1">{#N/A,#N/A,FALSE,"단축1";#N/A,#N/A,FALSE,"단축2";#N/A,#N/A,FALSE,"단축3";#N/A,#N/A,FALSE,"장축";#N/A,#N/A,FALSE,"4WD"}</definedName>
    <definedName name="ㅗㅗ" localSheetId="13" hidden="1">{#N/A,#N/A,FALSE,"단축1";#N/A,#N/A,FALSE,"단축2";#N/A,#N/A,FALSE,"단축3";#N/A,#N/A,FALSE,"장축";#N/A,#N/A,FALSE,"4WD"}</definedName>
    <definedName name="ㅗㅗ" localSheetId="14" hidden="1">{#N/A,#N/A,FALSE,"단축1";#N/A,#N/A,FALSE,"단축2";#N/A,#N/A,FALSE,"단축3";#N/A,#N/A,FALSE,"장축";#N/A,#N/A,FALSE,"4WD"}</definedName>
    <definedName name="ㅗㅗ" localSheetId="15" hidden="1">{#N/A,#N/A,FALSE,"단축1";#N/A,#N/A,FALSE,"단축2";#N/A,#N/A,FALSE,"단축3";#N/A,#N/A,FALSE,"장축";#N/A,#N/A,FALSE,"4WD"}</definedName>
    <definedName name="ㅗㅗ" hidden="1">{#N/A,#N/A,FALSE,"단축1";#N/A,#N/A,FALSE,"단축2";#N/A,#N/A,FALSE,"단축3";#N/A,#N/A,FALSE,"장축";#N/A,#N/A,FALSE,"4WD"}</definedName>
    <definedName name="ㅗㅗㅗ" localSheetId="6">#REF!</definedName>
    <definedName name="ㅗㅗㅗ">#REF!</definedName>
    <definedName name="ㅗㅗㅗㅗ" localSheetId="13">BlankMacro1</definedName>
    <definedName name="ㅗㅗㅗㅗ">#N/A</definedName>
    <definedName name="ㅗㅗㅗㅗㅗ" localSheetId="6" hidden="1">{#N/A,#N/A,FALSE,"단축1";#N/A,#N/A,FALSE,"단축2";#N/A,#N/A,FALSE,"단축3";#N/A,#N/A,FALSE,"장축";#N/A,#N/A,FALSE,"4WD"}</definedName>
    <definedName name="ㅗㅗㅗㅗㅗ" localSheetId="13">[6]!ㅗㅗㅗㅗㅗ</definedName>
    <definedName name="ㅗㅗㅗㅗㅗ">[7]!ㅗㅗㅗㅗㅗ</definedName>
    <definedName name="ㅗㅗㅗㅗㅗㅗㅗ">#N/A</definedName>
    <definedName name="ㅗㅗㅗㅗㅜㅡㅏ" localSheetId="7" hidden="1">{#N/A,#N/A,FALSE,"단축1";#N/A,#N/A,FALSE,"단축2";#N/A,#N/A,FALSE,"단축3";#N/A,#N/A,FALSE,"장축";#N/A,#N/A,FALSE,"4WD"}</definedName>
    <definedName name="ㅗㅗㅗㅗㅜㅡㅏ" localSheetId="16" hidden="1">{#N/A,#N/A,FALSE,"단축1";#N/A,#N/A,FALSE,"단축2";#N/A,#N/A,FALSE,"단축3";#N/A,#N/A,FALSE,"장축";#N/A,#N/A,FALSE,"4WD"}</definedName>
    <definedName name="ㅗㅗㅗㅗㅜㅡㅏ" localSheetId="6" hidden="1">{#N/A,#N/A,FALSE,"단축1";#N/A,#N/A,FALSE,"단축2";#N/A,#N/A,FALSE,"단축3";#N/A,#N/A,FALSE,"장축";#N/A,#N/A,FALSE,"4WD"}</definedName>
    <definedName name="ㅗㅗㅗㅗㅜㅡㅏ" localSheetId="17" hidden="1">{#N/A,#N/A,FALSE,"단축1";#N/A,#N/A,FALSE,"단축2";#N/A,#N/A,FALSE,"단축3";#N/A,#N/A,FALSE,"장축";#N/A,#N/A,FALSE,"4WD"}</definedName>
    <definedName name="ㅗㅗㅗㅗㅜㅡㅏ" localSheetId="13" hidden="1">{#N/A,#N/A,FALSE,"단축1";#N/A,#N/A,FALSE,"단축2";#N/A,#N/A,FALSE,"단축3";#N/A,#N/A,FALSE,"장축";#N/A,#N/A,FALSE,"4WD"}</definedName>
    <definedName name="ㅗㅗㅗㅗㅜㅡㅏ" localSheetId="14" hidden="1">{#N/A,#N/A,FALSE,"단축1";#N/A,#N/A,FALSE,"단축2";#N/A,#N/A,FALSE,"단축3";#N/A,#N/A,FALSE,"장축";#N/A,#N/A,FALSE,"4WD"}</definedName>
    <definedName name="ㅗㅗㅗㅗㅜㅡㅏ" localSheetId="15" hidden="1">{#N/A,#N/A,FALSE,"단축1";#N/A,#N/A,FALSE,"단축2";#N/A,#N/A,FALSE,"단축3";#N/A,#N/A,FALSE,"장축";#N/A,#N/A,FALSE,"4WD"}</definedName>
    <definedName name="ㅗㅗㅗㅗㅜㅡㅏ" hidden="1">{#N/A,#N/A,FALSE,"단축1";#N/A,#N/A,FALSE,"단축2";#N/A,#N/A,FALSE,"단축3";#N/A,#N/A,FALSE,"장축";#N/A,#N/A,FALSE,"4WD"}</definedName>
    <definedName name="ㅗㅗㅘㅣㅣㅏ">#REF!</definedName>
    <definedName name="ㅗㅛㅅ" localSheetId="7" hidden="1">{#N/A,#N/A,FALSE,"단축1";#N/A,#N/A,FALSE,"단축2";#N/A,#N/A,FALSE,"단축3";#N/A,#N/A,FALSE,"장축";#N/A,#N/A,FALSE,"4WD"}</definedName>
    <definedName name="ㅗㅛㅅ" localSheetId="16" hidden="1">{#N/A,#N/A,FALSE,"단축1";#N/A,#N/A,FALSE,"단축2";#N/A,#N/A,FALSE,"단축3";#N/A,#N/A,FALSE,"장축";#N/A,#N/A,FALSE,"4WD"}</definedName>
    <definedName name="ㅗㅛㅅ" localSheetId="6" hidden="1">{#N/A,#N/A,FALSE,"단축1";#N/A,#N/A,FALSE,"단축2";#N/A,#N/A,FALSE,"단축3";#N/A,#N/A,FALSE,"장축";#N/A,#N/A,FALSE,"4WD"}</definedName>
    <definedName name="ㅗㅛㅅ" localSheetId="17" hidden="1">{#N/A,#N/A,FALSE,"단축1";#N/A,#N/A,FALSE,"단축2";#N/A,#N/A,FALSE,"단축3";#N/A,#N/A,FALSE,"장축";#N/A,#N/A,FALSE,"4WD"}</definedName>
    <definedName name="ㅗㅛㅅ" localSheetId="13" hidden="1">{#N/A,#N/A,FALSE,"단축1";#N/A,#N/A,FALSE,"단축2";#N/A,#N/A,FALSE,"단축3";#N/A,#N/A,FALSE,"장축";#N/A,#N/A,FALSE,"4WD"}</definedName>
    <definedName name="ㅗㅛㅅ" localSheetId="14" hidden="1">{#N/A,#N/A,FALSE,"단축1";#N/A,#N/A,FALSE,"단축2";#N/A,#N/A,FALSE,"단축3";#N/A,#N/A,FALSE,"장축";#N/A,#N/A,FALSE,"4WD"}</definedName>
    <definedName name="ㅗㅛㅅ" localSheetId="15" hidden="1">{#N/A,#N/A,FALSE,"단축1";#N/A,#N/A,FALSE,"단축2";#N/A,#N/A,FALSE,"단축3";#N/A,#N/A,FALSE,"장축";#N/A,#N/A,FALSE,"4WD"}</definedName>
    <definedName name="ㅗㅛㅅ" hidden="1">{#N/A,#N/A,FALSE,"단축1";#N/A,#N/A,FALSE,"단축2";#N/A,#N/A,FALSE,"단축3";#N/A,#N/A,FALSE,"장축";#N/A,#N/A,FALSE,"4WD"}</definedName>
    <definedName name="ㅗㅡ오">BlankMacro1</definedName>
    <definedName name="ㅘㅎ">#N/A</definedName>
    <definedName name="ㅛ" localSheetId="6" hidden="1">{#N/A,#N/A,FALSE,"단축1";#N/A,#N/A,FALSE,"단축2";#N/A,#N/A,FALSE,"단축3";#N/A,#N/A,FALSE,"장축";#N/A,#N/A,FALSE,"4WD"}</definedName>
    <definedName name="ㅛ" localSheetId="13" hidden="1">{#N/A,#N/A,FALSE,"단축1";#N/A,#N/A,FALSE,"단축2";#N/A,#N/A,FALSE,"단축3";#N/A,#N/A,FALSE,"장축";#N/A,#N/A,FALSE,"4WD"}</definedName>
    <definedName name="ㅛ">#REF!</definedName>
    <definedName name="ㅛ6ㅏ가ㅓ4ㄱ" localSheetId="7">BlankMacro1</definedName>
    <definedName name="ㅛ6ㅏ가ㅓ4ㄱ" localSheetId="16">BlankMacro1</definedName>
    <definedName name="ㅛ6ㅏ가ㅓ4ㄱ" localSheetId="17">BlankMacro1</definedName>
    <definedName name="ㅛ6ㅏ가ㅓ4ㄱ" localSheetId="10">BlankMacro1</definedName>
    <definedName name="ㅛ6ㅏ가ㅓ4ㄱ" localSheetId="8">BlankMacro1</definedName>
    <definedName name="ㅛ6ㅏ가ㅓ4ㄱ" localSheetId="0">BlankMacro1</definedName>
    <definedName name="ㅛ6ㅏ가ㅓ4ㄱ" localSheetId="13">BlankMacro1</definedName>
    <definedName name="ㅛ6ㅏ가ㅓ4ㄱ" localSheetId="14">BlankMacro1</definedName>
    <definedName name="ㅛ6ㅏ가ㅓ4ㄱ" localSheetId="11">BlankMacro1</definedName>
    <definedName name="ㅛ6ㅏ가ㅓ4ㄱ" localSheetId="15">BlankMacro1</definedName>
    <definedName name="ㅛ6ㅏ가ㅓ4ㄱ">BlankMacro1</definedName>
    <definedName name="ㅛㄱ너ㅛ" localSheetId="7">BlankMacro1</definedName>
    <definedName name="ㅛㄱ너ㅛ" localSheetId="16">BlankMacro1</definedName>
    <definedName name="ㅛㄱ너ㅛ" localSheetId="17">BlankMacro1</definedName>
    <definedName name="ㅛㄱ너ㅛ" localSheetId="10">BlankMacro1</definedName>
    <definedName name="ㅛㄱ너ㅛ" localSheetId="8">BlankMacro1</definedName>
    <definedName name="ㅛㄱ너ㅛ" localSheetId="0">BlankMacro1</definedName>
    <definedName name="ㅛㄱ너ㅛ" localSheetId="13">BlankMacro1</definedName>
    <definedName name="ㅛㄱ너ㅛ" localSheetId="14">BlankMacro1</definedName>
    <definedName name="ㅛㄱ너ㅛ" localSheetId="11">BlankMacro1</definedName>
    <definedName name="ㅛㄱ너ㅛ" localSheetId="15">BlankMacro1</definedName>
    <definedName name="ㅛㄱ너ㅛ">BlankMacro1</definedName>
    <definedName name="ㅛㄴ라ㅏㄱ">BlankMacro1</definedName>
    <definedName name="ㅛ나ㅏ" localSheetId="7">BlankMacro1</definedName>
    <definedName name="ㅛ나ㅏ" localSheetId="16">BlankMacro1</definedName>
    <definedName name="ㅛ나ㅏ" localSheetId="17">BlankMacro1</definedName>
    <definedName name="ㅛ나ㅏ" localSheetId="10">BlankMacro1</definedName>
    <definedName name="ㅛ나ㅏ" localSheetId="8">BlankMacro1</definedName>
    <definedName name="ㅛ나ㅏ" localSheetId="0">BlankMacro1</definedName>
    <definedName name="ㅛ나ㅏ" localSheetId="13">BlankMacro1</definedName>
    <definedName name="ㅛ나ㅏ" localSheetId="14">BlankMacro1</definedName>
    <definedName name="ㅛ나ㅏ" localSheetId="11">BlankMacro1</definedName>
    <definedName name="ㅛ나ㅏ" localSheetId="15">BlankMacro1</definedName>
    <definedName name="ㅛ나ㅏ">BlankMacro1</definedName>
    <definedName name="ㅛㅅ" localSheetId="7">BlankMacro1</definedName>
    <definedName name="ㅛㅅ" localSheetId="16">BlankMacro1</definedName>
    <definedName name="ㅛㅅ" localSheetId="17">BlankMacro1</definedName>
    <definedName name="ㅛㅅ" localSheetId="10">BlankMacro1</definedName>
    <definedName name="ㅛㅅ" localSheetId="8">BlankMacro1</definedName>
    <definedName name="ㅛㅅ" localSheetId="0">BlankMacro1</definedName>
    <definedName name="ㅛㅅ" localSheetId="13">BlankMacro1</definedName>
    <definedName name="ㅛㅅ" localSheetId="14">BlankMacro1</definedName>
    <definedName name="ㅛㅅ" localSheetId="11">BlankMacro1</definedName>
    <definedName name="ㅛㅅ" localSheetId="15">BlankMacro1</definedName>
    <definedName name="ㅛㅅ">BlankMacro1</definedName>
    <definedName name="ㅛㅅㄱㄷㅈ" localSheetId="7" hidden="1">{#N/A,#N/A,FALSE,"단축1";#N/A,#N/A,FALSE,"단축2";#N/A,#N/A,FALSE,"단축3";#N/A,#N/A,FALSE,"장축";#N/A,#N/A,FALSE,"4WD"}</definedName>
    <definedName name="ㅛㅅㄱㄷㅈ" localSheetId="16" hidden="1">{#N/A,#N/A,FALSE,"단축1";#N/A,#N/A,FALSE,"단축2";#N/A,#N/A,FALSE,"단축3";#N/A,#N/A,FALSE,"장축";#N/A,#N/A,FALSE,"4WD"}</definedName>
    <definedName name="ㅛㅅㄱㄷㅈ" localSheetId="17" hidden="1">{#N/A,#N/A,FALSE,"단축1";#N/A,#N/A,FALSE,"단축2";#N/A,#N/A,FALSE,"단축3";#N/A,#N/A,FALSE,"장축";#N/A,#N/A,FALSE,"4WD"}</definedName>
    <definedName name="ㅛㅅㄱㄷㅈ" localSheetId="13" hidden="1">{#N/A,#N/A,FALSE,"단축1";#N/A,#N/A,FALSE,"단축2";#N/A,#N/A,FALSE,"단축3";#N/A,#N/A,FALSE,"장축";#N/A,#N/A,FALSE,"4WD"}</definedName>
    <definedName name="ㅛㅅㄱㄷㅈ" localSheetId="14" hidden="1">{#N/A,#N/A,FALSE,"단축1";#N/A,#N/A,FALSE,"단축2";#N/A,#N/A,FALSE,"단축3";#N/A,#N/A,FALSE,"장축";#N/A,#N/A,FALSE,"4WD"}</definedName>
    <definedName name="ㅛㅅㄱㄷㅈ" localSheetId="15" hidden="1">{#N/A,#N/A,FALSE,"단축1";#N/A,#N/A,FALSE,"단축2";#N/A,#N/A,FALSE,"단축3";#N/A,#N/A,FALSE,"장축";#N/A,#N/A,FALSE,"4WD"}</definedName>
    <definedName name="ㅛㅅㄱㄷㅈ" hidden="1">{#N/A,#N/A,FALSE,"단축1";#N/A,#N/A,FALSE,"단축2";#N/A,#N/A,FALSE,"단축3";#N/A,#N/A,FALSE,"장축";#N/A,#N/A,FALSE,"4WD"}</definedName>
    <definedName name="ㅛ사뇨ㅑ" localSheetId="7">BlankMacro1</definedName>
    <definedName name="ㅛ사뇨ㅑ" localSheetId="16">BlankMacro1</definedName>
    <definedName name="ㅛ사뇨ㅑ" localSheetId="17">BlankMacro1</definedName>
    <definedName name="ㅛ사뇨ㅑ" localSheetId="10">BlankMacro1</definedName>
    <definedName name="ㅛ사뇨ㅑ" localSheetId="8">BlankMacro1</definedName>
    <definedName name="ㅛ사뇨ㅑ" localSheetId="0">BlankMacro1</definedName>
    <definedName name="ㅛ사뇨ㅑ" localSheetId="13">BlankMacro1</definedName>
    <definedName name="ㅛ사뇨ㅑ" localSheetId="14">BlankMacro1</definedName>
    <definedName name="ㅛ사뇨ㅑ" localSheetId="11">BlankMacro1</definedName>
    <definedName name="ㅛ사뇨ㅑ" localSheetId="15">BlankMacro1</definedName>
    <definedName name="ㅛ사뇨ㅑ">BlankMacro1</definedName>
    <definedName name="ㅛ셔" localSheetId="13">[6]!ㅛ셔</definedName>
    <definedName name="ㅛ셔">[7]!ㅛ셔</definedName>
    <definedName name="ㅛ허ㅗ" localSheetId="7" hidden="1">{#N/A,#N/A,FALSE,"신규dep";#N/A,#N/A,FALSE,"신규dep-금형상각후";#N/A,#N/A,FALSE,"신규dep-연구비상각후";#N/A,#N/A,FALSE,"신규dep-기계,공구상각후"}</definedName>
    <definedName name="ㅛ허ㅗ" localSheetId="16" hidden="1">{#N/A,#N/A,FALSE,"신규dep";#N/A,#N/A,FALSE,"신규dep-금형상각후";#N/A,#N/A,FALSE,"신규dep-연구비상각후";#N/A,#N/A,FALSE,"신규dep-기계,공구상각후"}</definedName>
    <definedName name="ㅛ허ㅗ" localSheetId="6" hidden="1">{#N/A,#N/A,FALSE,"신규dep";#N/A,#N/A,FALSE,"신규dep-금형상각후";#N/A,#N/A,FALSE,"신규dep-연구비상각후";#N/A,#N/A,FALSE,"신규dep-기계,공구상각후"}</definedName>
    <definedName name="ㅛ허ㅗ" localSheetId="17" hidden="1">{#N/A,#N/A,FALSE,"신규dep";#N/A,#N/A,FALSE,"신규dep-금형상각후";#N/A,#N/A,FALSE,"신규dep-연구비상각후";#N/A,#N/A,FALSE,"신규dep-기계,공구상각후"}</definedName>
    <definedName name="ㅛ허ㅗ" localSheetId="13" hidden="1">{#N/A,#N/A,FALSE,"신규dep";#N/A,#N/A,FALSE,"신규dep-금형상각후";#N/A,#N/A,FALSE,"신규dep-연구비상각후";#N/A,#N/A,FALSE,"신규dep-기계,공구상각후"}</definedName>
    <definedName name="ㅛ허ㅗ" localSheetId="14" hidden="1">{#N/A,#N/A,FALSE,"신규dep";#N/A,#N/A,FALSE,"신규dep-금형상각후";#N/A,#N/A,FALSE,"신규dep-연구비상각후";#N/A,#N/A,FALSE,"신규dep-기계,공구상각후"}</definedName>
    <definedName name="ㅛ허ㅗ" localSheetId="15" hidden="1">{#N/A,#N/A,FALSE,"신규dep";#N/A,#N/A,FALSE,"신규dep-금형상각후";#N/A,#N/A,FALSE,"신규dep-연구비상각후";#N/A,#N/A,FALSE,"신규dep-기계,공구상각후"}</definedName>
    <definedName name="ㅛ허ㅗ" hidden="1">{#N/A,#N/A,FALSE,"신규dep";#N/A,#N/A,FALSE,"신규dep-금형상각후";#N/A,#N/A,FALSE,"신규dep-연구비상각후";#N/A,#N/A,FALSE,"신규dep-기계,공구상각후"}</definedName>
    <definedName name="ㅛㅏ가" localSheetId="7">BlankMacro1</definedName>
    <definedName name="ㅛㅏ가" localSheetId="16">BlankMacro1</definedName>
    <definedName name="ㅛㅏ가" localSheetId="17">BlankMacro1</definedName>
    <definedName name="ㅛㅏ가" localSheetId="10">BlankMacro1</definedName>
    <definedName name="ㅛㅏ가" localSheetId="8">BlankMacro1</definedName>
    <definedName name="ㅛㅏ가" localSheetId="0">BlankMacro1</definedName>
    <definedName name="ㅛㅏ가" localSheetId="13">BlankMacro1</definedName>
    <definedName name="ㅛㅏ가" localSheetId="14">BlankMacro1</definedName>
    <definedName name="ㅛㅏ가" localSheetId="11">BlankMacro1</definedName>
    <definedName name="ㅛㅏ가" localSheetId="15">BlankMacro1</definedName>
    <definedName name="ㅛㅏ가">BlankMacro1</definedName>
    <definedName name="ㅛㅏㅏㅕ난">BlankMacro1</definedName>
    <definedName name="ㅛㅐㅑㅐ" localSheetId="7" hidden="1">{#N/A,#N/A,FALSE,"단축1";#N/A,#N/A,FALSE,"단축2";#N/A,#N/A,FALSE,"단축3";#N/A,#N/A,FALSE,"장축";#N/A,#N/A,FALSE,"4WD"}</definedName>
    <definedName name="ㅛㅐㅑㅐ" localSheetId="16" hidden="1">{#N/A,#N/A,FALSE,"단축1";#N/A,#N/A,FALSE,"단축2";#N/A,#N/A,FALSE,"단축3";#N/A,#N/A,FALSE,"장축";#N/A,#N/A,FALSE,"4WD"}</definedName>
    <definedName name="ㅛㅐㅑㅐ" localSheetId="17" hidden="1">{#N/A,#N/A,FALSE,"단축1";#N/A,#N/A,FALSE,"단축2";#N/A,#N/A,FALSE,"단축3";#N/A,#N/A,FALSE,"장축";#N/A,#N/A,FALSE,"4WD"}</definedName>
    <definedName name="ㅛㅐㅑㅐ" localSheetId="13" hidden="1">{#N/A,#N/A,FALSE,"단축1";#N/A,#N/A,FALSE,"단축2";#N/A,#N/A,FALSE,"단축3";#N/A,#N/A,FALSE,"장축";#N/A,#N/A,FALSE,"4WD"}</definedName>
    <definedName name="ㅛㅐㅑㅐ" localSheetId="14" hidden="1">{#N/A,#N/A,FALSE,"단축1";#N/A,#N/A,FALSE,"단축2";#N/A,#N/A,FALSE,"단축3";#N/A,#N/A,FALSE,"장축";#N/A,#N/A,FALSE,"4WD"}</definedName>
    <definedName name="ㅛㅐㅑㅐ" localSheetId="15" hidden="1">{#N/A,#N/A,FALSE,"단축1";#N/A,#N/A,FALSE,"단축2";#N/A,#N/A,FALSE,"단축3";#N/A,#N/A,FALSE,"장축";#N/A,#N/A,FALSE,"4WD"}</definedName>
    <definedName name="ㅛㅐㅑㅐ" hidden="1">{#N/A,#N/A,FALSE,"단축1";#N/A,#N/A,FALSE,"단축2";#N/A,#N/A,FALSE,"단축3";#N/A,#N/A,FALSE,"장축";#N/A,#N/A,FALSE,"4WD"}</definedName>
    <definedName name="ㅛㅓㄴ교ㅏㅓㅛㄱ" localSheetId="7">BlankMacro1</definedName>
    <definedName name="ㅛㅓㄴ교ㅏㅓㅛㄱ" localSheetId="16">BlankMacro1</definedName>
    <definedName name="ㅛㅓㄴ교ㅏㅓㅛㄱ" localSheetId="17">BlankMacro1</definedName>
    <definedName name="ㅛㅓㄴ교ㅏㅓㅛㄱ" localSheetId="10">BlankMacro1</definedName>
    <definedName name="ㅛㅓㄴ교ㅏㅓㅛㄱ" localSheetId="8">BlankMacro1</definedName>
    <definedName name="ㅛㅓㄴ교ㅏㅓㅛㄱ" localSheetId="0">BlankMacro1</definedName>
    <definedName name="ㅛㅓㄴ교ㅏㅓㅛㄱ" localSheetId="13">BlankMacro1</definedName>
    <definedName name="ㅛㅓㄴ교ㅏㅓㅛㄱ" localSheetId="14">BlankMacro1</definedName>
    <definedName name="ㅛㅓㄴ교ㅏㅓㅛㄱ" localSheetId="11">BlankMacro1</definedName>
    <definedName name="ㅛㅓㄴ교ㅏㅓㅛㄱ" localSheetId="15">BlankMacro1</definedName>
    <definedName name="ㅛㅓㄴ교ㅏㅓㅛㄱ">BlankMacro1</definedName>
    <definedName name="ㅛㅓㅎ" localSheetId="7">BlankMacro1</definedName>
    <definedName name="ㅛㅓㅎ" localSheetId="16">BlankMacro1</definedName>
    <definedName name="ㅛㅓㅎ" localSheetId="17">BlankMacro1</definedName>
    <definedName name="ㅛㅓㅎ" localSheetId="10">BlankMacro1</definedName>
    <definedName name="ㅛㅓㅎ" localSheetId="8">BlankMacro1</definedName>
    <definedName name="ㅛㅓㅎ" localSheetId="0">BlankMacro1</definedName>
    <definedName name="ㅛㅓㅎ" localSheetId="13">BlankMacro1</definedName>
    <definedName name="ㅛㅓㅎ" localSheetId="14">BlankMacro1</definedName>
    <definedName name="ㅛㅓㅎ" localSheetId="11">BlankMacro1</definedName>
    <definedName name="ㅛㅓㅎ" localSheetId="15">BlankMacro1</definedName>
    <definedName name="ㅛㅓㅎ">BlankMacro1</definedName>
    <definedName name="ㅛㅕ셔" localSheetId="7" hidden="1">{#N/A,#N/A,FALSE,"단축1";#N/A,#N/A,FALSE,"단축2";#N/A,#N/A,FALSE,"단축3";#N/A,#N/A,FALSE,"장축";#N/A,#N/A,FALSE,"4WD"}</definedName>
    <definedName name="ㅛㅕ셔" localSheetId="16" hidden="1">{#N/A,#N/A,FALSE,"단축1";#N/A,#N/A,FALSE,"단축2";#N/A,#N/A,FALSE,"단축3";#N/A,#N/A,FALSE,"장축";#N/A,#N/A,FALSE,"4WD"}</definedName>
    <definedName name="ㅛㅕ셔" localSheetId="6" hidden="1">{#N/A,#N/A,FALSE,"단축1";#N/A,#N/A,FALSE,"단축2";#N/A,#N/A,FALSE,"단축3";#N/A,#N/A,FALSE,"장축";#N/A,#N/A,FALSE,"4WD"}</definedName>
    <definedName name="ㅛㅕ셔" localSheetId="17" hidden="1">{#N/A,#N/A,FALSE,"단축1";#N/A,#N/A,FALSE,"단축2";#N/A,#N/A,FALSE,"단축3";#N/A,#N/A,FALSE,"장축";#N/A,#N/A,FALSE,"4WD"}</definedName>
    <definedName name="ㅛㅕ셔" localSheetId="13" hidden="1">{#N/A,#N/A,FALSE,"단축1";#N/A,#N/A,FALSE,"단축2";#N/A,#N/A,FALSE,"단축3";#N/A,#N/A,FALSE,"장축";#N/A,#N/A,FALSE,"4WD"}</definedName>
    <definedName name="ㅛㅕ셔" localSheetId="14" hidden="1">{#N/A,#N/A,FALSE,"단축1";#N/A,#N/A,FALSE,"단축2";#N/A,#N/A,FALSE,"단축3";#N/A,#N/A,FALSE,"장축";#N/A,#N/A,FALSE,"4WD"}</definedName>
    <definedName name="ㅛㅕ셔" localSheetId="15" hidden="1">{#N/A,#N/A,FALSE,"단축1";#N/A,#N/A,FALSE,"단축2";#N/A,#N/A,FALSE,"단축3";#N/A,#N/A,FALSE,"장축";#N/A,#N/A,FALSE,"4WD"}</definedName>
    <definedName name="ㅛㅕ셔" hidden="1">{#N/A,#N/A,FALSE,"단축1";#N/A,#N/A,FALSE,"단축2";#N/A,#N/A,FALSE,"단축3";#N/A,#N/A,FALSE,"장축";#N/A,#N/A,FALSE,"4WD"}</definedName>
    <definedName name="ㅛㅕㅏㅓㅑㅎ">#REF!</definedName>
    <definedName name="ㅛㅕㅛ솧">#REF!</definedName>
    <definedName name="ㅛㅗㄱㄷ요" localSheetId="7">BlankMacro1</definedName>
    <definedName name="ㅛㅗㄱㄷ요" localSheetId="16">BlankMacro1</definedName>
    <definedName name="ㅛㅗㄱㄷ요" localSheetId="17">BlankMacro1</definedName>
    <definedName name="ㅛㅗㄱㄷ요" localSheetId="10">BlankMacro1</definedName>
    <definedName name="ㅛㅗㄱㄷ요" localSheetId="8">BlankMacro1</definedName>
    <definedName name="ㅛㅗㄱㄷ요" localSheetId="0">BlankMacro1</definedName>
    <definedName name="ㅛㅗㄱㄷ요" localSheetId="13">BlankMacro1</definedName>
    <definedName name="ㅛㅗㄱㄷ요" localSheetId="14">BlankMacro1</definedName>
    <definedName name="ㅛㅗㄱㄷ요" localSheetId="11">BlankMacro1</definedName>
    <definedName name="ㅛㅗㄱㄷ요" localSheetId="15">BlankMacro1</definedName>
    <definedName name="ㅛㅗㄱㄷ요">BlankMacro1</definedName>
    <definedName name="ㅛㅗㅕ" localSheetId="7">#REF!</definedName>
    <definedName name="ㅛㅗㅕ">#REF!</definedName>
    <definedName name="ㅛㅛ" localSheetId="7" hidden="1">{#N/A,#N/A,FALSE,"단축1";#N/A,#N/A,FALSE,"단축2";#N/A,#N/A,FALSE,"단축3";#N/A,#N/A,FALSE,"장축";#N/A,#N/A,FALSE,"4WD"}</definedName>
    <definedName name="ㅛㅛ" localSheetId="16" hidden="1">{#N/A,#N/A,FALSE,"단축1";#N/A,#N/A,FALSE,"단축2";#N/A,#N/A,FALSE,"단축3";#N/A,#N/A,FALSE,"장축";#N/A,#N/A,FALSE,"4WD"}</definedName>
    <definedName name="ㅛㅛ" localSheetId="6">#REF!</definedName>
    <definedName name="ㅛㅛ" localSheetId="17" hidden="1">{#N/A,#N/A,FALSE,"단축1";#N/A,#N/A,FALSE,"단축2";#N/A,#N/A,FALSE,"단축3";#N/A,#N/A,FALSE,"장축";#N/A,#N/A,FALSE,"4WD"}</definedName>
    <definedName name="ㅛㅛ" localSheetId="13">#REF!</definedName>
    <definedName name="ㅛㅛ" localSheetId="14" hidden="1">{#N/A,#N/A,FALSE,"단축1";#N/A,#N/A,FALSE,"단축2";#N/A,#N/A,FALSE,"단축3";#N/A,#N/A,FALSE,"장축";#N/A,#N/A,FALSE,"4WD"}</definedName>
    <definedName name="ㅛㅛ" localSheetId="15" hidden="1">{#N/A,#N/A,FALSE,"단축1";#N/A,#N/A,FALSE,"단축2";#N/A,#N/A,FALSE,"단축3";#N/A,#N/A,FALSE,"장축";#N/A,#N/A,FALSE,"4WD"}</definedName>
    <definedName name="ㅛㅛ" hidden="1">{#N/A,#N/A,FALSE,"단축1";#N/A,#N/A,FALSE,"단축2";#N/A,#N/A,FALSE,"단축3";#N/A,#N/A,FALSE,"장축";#N/A,#N/A,FALSE,"4WD"}</definedName>
    <definedName name="ㅛㅛㅏㅗ아" localSheetId="7">BlankMacro1</definedName>
    <definedName name="ㅛㅛㅏㅗ아" localSheetId="16">BlankMacro1</definedName>
    <definedName name="ㅛㅛㅏㅗ아" localSheetId="17">BlankMacro1</definedName>
    <definedName name="ㅛㅛㅏㅗ아" localSheetId="10">BlankMacro1</definedName>
    <definedName name="ㅛㅛㅏㅗ아" localSheetId="8">BlankMacro1</definedName>
    <definedName name="ㅛㅛㅏㅗ아" localSheetId="0">BlankMacro1</definedName>
    <definedName name="ㅛㅛㅏㅗ아" localSheetId="13">BlankMacro1</definedName>
    <definedName name="ㅛㅛㅏㅗ아" localSheetId="14">BlankMacro1</definedName>
    <definedName name="ㅛㅛㅏㅗ아" localSheetId="11">BlankMacro1</definedName>
    <definedName name="ㅛㅛㅏㅗ아" localSheetId="15">BlankMacro1</definedName>
    <definedName name="ㅛㅛㅏㅗ아">BlankMacro1</definedName>
    <definedName name="ㅛㅛㅓㄴ러" localSheetId="7">BlankMacro1</definedName>
    <definedName name="ㅛㅛㅓㄴ러" localSheetId="16">BlankMacro1</definedName>
    <definedName name="ㅛㅛㅓㄴ러" localSheetId="17">BlankMacro1</definedName>
    <definedName name="ㅛㅛㅓㄴ러" localSheetId="10">BlankMacro1</definedName>
    <definedName name="ㅛㅛㅓㄴ러" localSheetId="8">BlankMacro1</definedName>
    <definedName name="ㅛㅛㅓㄴ러" localSheetId="0">BlankMacro1</definedName>
    <definedName name="ㅛㅛㅓㄴ러" localSheetId="13">BlankMacro1</definedName>
    <definedName name="ㅛㅛㅓㄴ러" localSheetId="14">BlankMacro1</definedName>
    <definedName name="ㅛㅛㅓㄴ러" localSheetId="11">BlankMacro1</definedName>
    <definedName name="ㅛㅛㅓㄴ러" localSheetId="15">BlankMacro1</definedName>
    <definedName name="ㅛㅛㅓㄴ러">BlankMacro1</definedName>
    <definedName name="ㅛㅛㅕㅗㅓ" localSheetId="7" hidden="1">{#N/A,#N/A,FALSE,"단축1";#N/A,#N/A,FALSE,"단축2";#N/A,#N/A,FALSE,"단축3";#N/A,#N/A,FALSE,"장축";#N/A,#N/A,FALSE,"4WD"}</definedName>
    <definedName name="ㅛㅛㅕㅗㅓ" localSheetId="16" hidden="1">{#N/A,#N/A,FALSE,"단축1";#N/A,#N/A,FALSE,"단축2";#N/A,#N/A,FALSE,"단축3";#N/A,#N/A,FALSE,"장축";#N/A,#N/A,FALSE,"4WD"}</definedName>
    <definedName name="ㅛㅛㅕㅗㅓ" localSheetId="17" hidden="1">{#N/A,#N/A,FALSE,"단축1";#N/A,#N/A,FALSE,"단축2";#N/A,#N/A,FALSE,"단축3";#N/A,#N/A,FALSE,"장축";#N/A,#N/A,FALSE,"4WD"}</definedName>
    <definedName name="ㅛㅛㅕㅗㅓ" localSheetId="13" hidden="1">{#N/A,#N/A,FALSE,"단축1";#N/A,#N/A,FALSE,"단축2";#N/A,#N/A,FALSE,"단축3";#N/A,#N/A,FALSE,"장축";#N/A,#N/A,FALSE,"4WD"}</definedName>
    <definedName name="ㅛㅛㅕㅗㅓ" localSheetId="14" hidden="1">{#N/A,#N/A,FALSE,"단축1";#N/A,#N/A,FALSE,"단축2";#N/A,#N/A,FALSE,"단축3";#N/A,#N/A,FALSE,"장축";#N/A,#N/A,FALSE,"4WD"}</definedName>
    <definedName name="ㅛㅛㅕㅗㅓ" localSheetId="15" hidden="1">{#N/A,#N/A,FALSE,"단축1";#N/A,#N/A,FALSE,"단축2";#N/A,#N/A,FALSE,"단축3";#N/A,#N/A,FALSE,"장축";#N/A,#N/A,FALSE,"4WD"}</definedName>
    <definedName name="ㅛㅛㅕㅗㅓ" hidden="1">{#N/A,#N/A,FALSE,"단축1";#N/A,#N/A,FALSE,"단축2";#N/A,#N/A,FALSE,"단축3";#N/A,#N/A,FALSE,"장축";#N/A,#N/A,FALSE,"4WD"}</definedName>
    <definedName name="ㅛㅛㅛ" localSheetId="13">BlankMacro1</definedName>
    <definedName name="ㅛㅛㅛ">#REF!</definedName>
    <definedName name="ㅛㅛㅛㅗㅁㄷ허" localSheetId="7">BlankMacro1</definedName>
    <definedName name="ㅛㅛㅛㅗㅁㄷ허" localSheetId="16">BlankMacro1</definedName>
    <definedName name="ㅛㅛㅛㅗㅁㄷ허" localSheetId="17">BlankMacro1</definedName>
    <definedName name="ㅛㅛㅛㅗㅁㄷ허" localSheetId="10">BlankMacro1</definedName>
    <definedName name="ㅛㅛㅛㅗㅁㄷ허" localSheetId="8">BlankMacro1</definedName>
    <definedName name="ㅛㅛㅛㅗㅁㄷ허" localSheetId="0">BlankMacro1</definedName>
    <definedName name="ㅛㅛㅛㅗㅁㄷ허" localSheetId="13">BlankMacro1</definedName>
    <definedName name="ㅛㅛㅛㅗㅁㄷ허" localSheetId="14">BlankMacro1</definedName>
    <definedName name="ㅛㅛㅛㅗㅁㄷ허" localSheetId="11">BlankMacro1</definedName>
    <definedName name="ㅛㅛㅛㅗㅁㄷ허" localSheetId="15">BlankMacro1</definedName>
    <definedName name="ㅛㅛㅛㅗㅁㄷ허">BlankMacro1</definedName>
    <definedName name="ㅛㅛㅛㅗㅎㅁㅇ" localSheetId="7">BlankMacro1</definedName>
    <definedName name="ㅛㅛㅛㅗㅎㅁㅇ" localSheetId="16">BlankMacro1</definedName>
    <definedName name="ㅛㅛㅛㅗㅎㅁㅇ" localSheetId="17">BlankMacro1</definedName>
    <definedName name="ㅛㅛㅛㅗㅎㅁㅇ" localSheetId="10">BlankMacro1</definedName>
    <definedName name="ㅛㅛㅛㅗㅎㅁㅇ" localSheetId="8">BlankMacro1</definedName>
    <definedName name="ㅛㅛㅛㅗㅎㅁㅇ" localSheetId="0">BlankMacro1</definedName>
    <definedName name="ㅛㅛㅛㅗㅎㅁㅇ" localSheetId="13">BlankMacro1</definedName>
    <definedName name="ㅛㅛㅛㅗㅎㅁㅇ" localSheetId="14">BlankMacro1</definedName>
    <definedName name="ㅛㅛㅛㅗㅎㅁㅇ" localSheetId="11">BlankMacro1</definedName>
    <definedName name="ㅛㅛㅛㅗㅎㅁㅇ" localSheetId="15">BlankMacro1</definedName>
    <definedName name="ㅛㅛㅛㅗㅎㅁㅇ">BlankMacro1</definedName>
    <definedName name="ㅛㅛㅛㅛ">BlankMacro1</definedName>
    <definedName name="ㅛㅛㅛㅛㅛㅛ" localSheetId="7">BlankMacro1</definedName>
    <definedName name="ㅛㅛㅛㅛㅛㅛ" localSheetId="16">BlankMacro1</definedName>
    <definedName name="ㅛㅛㅛㅛㅛㅛ" localSheetId="17">BlankMacro1</definedName>
    <definedName name="ㅛㅛㅛㅛㅛㅛ" localSheetId="10">BlankMacro1</definedName>
    <definedName name="ㅛㅛㅛㅛㅛㅛ" localSheetId="8">BlankMacro1</definedName>
    <definedName name="ㅛㅛㅛㅛㅛㅛ" localSheetId="0">BlankMacro1</definedName>
    <definedName name="ㅛㅛㅛㅛㅛㅛ" localSheetId="13">BlankMacro1</definedName>
    <definedName name="ㅛㅛㅛㅛㅛㅛ" localSheetId="14">BlankMacro1</definedName>
    <definedName name="ㅛㅛㅛㅛㅛㅛ" localSheetId="11">BlankMacro1</definedName>
    <definedName name="ㅛㅛㅛㅛㅛㅛ" localSheetId="15">BlankMacro1</definedName>
    <definedName name="ㅛㅛㅛㅛㅛㅛ">BlankMacro1</definedName>
    <definedName name="ㅛㅛㅛㅛㅛㅛㅛㅛㅛㅛㅛㅛ" localSheetId="7">BlankMacro1</definedName>
    <definedName name="ㅛㅛㅛㅛㅛㅛㅛㅛㅛㅛㅛㅛ" localSheetId="16">BlankMacro1</definedName>
    <definedName name="ㅛㅛㅛㅛㅛㅛㅛㅛㅛㅛㅛㅛ" localSheetId="17">BlankMacro1</definedName>
    <definedName name="ㅛㅛㅛㅛㅛㅛㅛㅛㅛㅛㅛㅛ" localSheetId="10">BlankMacro1</definedName>
    <definedName name="ㅛㅛㅛㅛㅛㅛㅛㅛㅛㅛㅛㅛ" localSheetId="8">BlankMacro1</definedName>
    <definedName name="ㅛㅛㅛㅛㅛㅛㅛㅛㅛㅛㅛㅛ" localSheetId="0">BlankMacro1</definedName>
    <definedName name="ㅛㅛㅛㅛㅛㅛㅛㅛㅛㅛㅛㅛ" localSheetId="13">BlankMacro1</definedName>
    <definedName name="ㅛㅛㅛㅛㅛㅛㅛㅛㅛㅛㅛㅛ" localSheetId="14">BlankMacro1</definedName>
    <definedName name="ㅛㅛㅛㅛㅛㅛㅛㅛㅛㅛㅛㅛ" localSheetId="11">BlankMacro1</definedName>
    <definedName name="ㅛㅛㅛㅛㅛㅛㅛㅛㅛㅛㅛㅛ" localSheetId="15">BlankMacro1</definedName>
    <definedName name="ㅛㅛㅛㅛㅛㅛㅛㅛㅛㅛㅛㅛ">BlankMacro1</definedName>
    <definedName name="ㅛㅛㅛㅛㅛㅛㅛㅛㅛㅛㅛㅛㅛㅛㅛㅛㅛㅛㅛㅛㅛㅛㅛㅛㅛㅛㅛㅛㅛㅛㅛㅛㅛㅛㅛㅛㅛㅛㅛㅛㅛㅛ" localSheetId="7">BlankMacro1</definedName>
    <definedName name="ㅛㅛㅛㅛㅛㅛㅛㅛㅛㅛㅛㅛㅛㅛㅛㅛㅛㅛㅛㅛㅛㅛㅛㅛㅛㅛㅛㅛㅛㅛㅛㅛㅛㅛㅛㅛㅛㅛㅛㅛㅛㅛ" localSheetId="16">BlankMacro1</definedName>
    <definedName name="ㅛㅛㅛㅛㅛㅛㅛㅛㅛㅛㅛㅛㅛㅛㅛㅛㅛㅛㅛㅛㅛㅛㅛㅛㅛㅛㅛㅛㅛㅛㅛㅛㅛㅛㅛㅛㅛㅛㅛㅛㅛㅛ" localSheetId="17">BlankMacro1</definedName>
    <definedName name="ㅛㅛㅛㅛㅛㅛㅛㅛㅛㅛㅛㅛㅛㅛㅛㅛㅛㅛㅛㅛㅛㅛㅛㅛㅛㅛㅛㅛㅛㅛㅛㅛㅛㅛㅛㅛㅛㅛㅛㅛㅛㅛ" localSheetId="10">BlankMacro1</definedName>
    <definedName name="ㅛㅛㅛㅛㅛㅛㅛㅛㅛㅛㅛㅛㅛㅛㅛㅛㅛㅛㅛㅛㅛㅛㅛㅛㅛㅛㅛㅛㅛㅛㅛㅛㅛㅛㅛㅛㅛㅛㅛㅛㅛㅛ" localSheetId="8">BlankMacro1</definedName>
    <definedName name="ㅛㅛㅛㅛㅛㅛㅛㅛㅛㅛㅛㅛㅛㅛㅛㅛㅛㅛㅛㅛㅛㅛㅛㅛㅛㅛㅛㅛㅛㅛㅛㅛㅛㅛㅛㅛㅛㅛㅛㅛㅛㅛ" localSheetId="0">BlankMacro1</definedName>
    <definedName name="ㅛㅛㅛㅛㅛㅛㅛㅛㅛㅛㅛㅛㅛㅛㅛㅛㅛㅛㅛㅛㅛㅛㅛㅛㅛㅛㅛㅛㅛㅛㅛㅛㅛㅛㅛㅛㅛㅛㅛㅛㅛㅛ" localSheetId="13">BlankMacro1</definedName>
    <definedName name="ㅛㅛㅛㅛㅛㅛㅛㅛㅛㅛㅛㅛㅛㅛㅛㅛㅛㅛㅛㅛㅛㅛㅛㅛㅛㅛㅛㅛㅛㅛㅛㅛㅛㅛㅛㅛㅛㅛㅛㅛㅛㅛ" localSheetId="14">BlankMacro1</definedName>
    <definedName name="ㅛㅛㅛㅛㅛㅛㅛㅛㅛㅛㅛㅛㅛㅛㅛㅛㅛㅛㅛㅛㅛㅛㅛㅛㅛㅛㅛㅛㅛㅛㅛㅛㅛㅛㅛㅛㅛㅛㅛㅛㅛㅛ" localSheetId="11">BlankMacro1</definedName>
    <definedName name="ㅛㅛㅛㅛㅛㅛㅛㅛㅛㅛㅛㅛㅛㅛㅛㅛㅛㅛㅛㅛㅛㅛㅛㅛㅛㅛㅛㅛㅛㅛㅛㅛㅛㅛㅛㅛㅛㅛㅛㅛㅛㅛ" localSheetId="15">BlankMacro1</definedName>
    <definedName name="ㅛㅛㅛㅛㅛㅛㅛㅛㅛㅛㅛㅛㅛㅛㅛㅛㅛㅛㅛㅛㅛㅛㅛㅛㅛㅛㅛㅛㅛㅛㅛㅛㅛㅛㅛㅛㅛㅛㅛㅛㅛㅛ">BlankMacro1</definedName>
    <definedName name="ㅜ" localSheetId="6" hidden="1">{#N/A,#N/A,FALSE,"단축1";#N/A,#N/A,FALSE,"단축2";#N/A,#N/A,FALSE,"단축3";#N/A,#N/A,FALSE,"장축";#N/A,#N/A,FALSE,"4WD"}</definedName>
    <definedName name="ㅜ" localSheetId="13" hidden="1">{#N/A,#N/A,FALSE,"단축1";#N/A,#N/A,FALSE,"단축2";#N/A,#N/A,FALSE,"단축3";#N/A,#N/A,FALSE,"장축";#N/A,#N/A,FALSE,"4WD"}</definedName>
    <definedName name="ㅜ">#REF!</definedName>
    <definedName name="ㅜㄷㅈ" localSheetId="7" hidden="1">{#N/A,#N/A,FALSE,"단축1";#N/A,#N/A,FALSE,"단축2";#N/A,#N/A,FALSE,"단축3";#N/A,#N/A,FALSE,"장축";#N/A,#N/A,FALSE,"4WD"}</definedName>
    <definedName name="ㅜㄷㅈ" localSheetId="16" hidden="1">{#N/A,#N/A,FALSE,"단축1";#N/A,#N/A,FALSE,"단축2";#N/A,#N/A,FALSE,"단축3";#N/A,#N/A,FALSE,"장축";#N/A,#N/A,FALSE,"4WD"}</definedName>
    <definedName name="ㅜㄷㅈ" localSheetId="17" hidden="1">{#N/A,#N/A,FALSE,"단축1";#N/A,#N/A,FALSE,"단축2";#N/A,#N/A,FALSE,"단축3";#N/A,#N/A,FALSE,"장축";#N/A,#N/A,FALSE,"4WD"}</definedName>
    <definedName name="ㅜㄷㅈ" localSheetId="13" hidden="1">{#N/A,#N/A,FALSE,"단축1";#N/A,#N/A,FALSE,"단축2";#N/A,#N/A,FALSE,"단축3";#N/A,#N/A,FALSE,"장축";#N/A,#N/A,FALSE,"4WD"}</definedName>
    <definedName name="ㅜㄷㅈ" localSheetId="14" hidden="1">{#N/A,#N/A,FALSE,"단축1";#N/A,#N/A,FALSE,"단축2";#N/A,#N/A,FALSE,"단축3";#N/A,#N/A,FALSE,"장축";#N/A,#N/A,FALSE,"4WD"}</definedName>
    <definedName name="ㅜㄷㅈ" localSheetId="15" hidden="1">{#N/A,#N/A,FALSE,"단축1";#N/A,#N/A,FALSE,"단축2";#N/A,#N/A,FALSE,"단축3";#N/A,#N/A,FALSE,"장축";#N/A,#N/A,FALSE,"4WD"}</definedName>
    <definedName name="ㅜㄷㅈ" hidden="1">{#N/A,#N/A,FALSE,"단축1";#N/A,#N/A,FALSE,"단축2";#N/A,#N/A,FALSE,"단축3";#N/A,#N/A,FALSE,"장축";#N/A,#N/A,FALSE,"4WD"}</definedName>
    <definedName name="ㅜ리" localSheetId="7" hidden="1">{#N/A,#N/A,TRUE,"Y생산";#N/A,#N/A,TRUE,"Y판매";#N/A,#N/A,TRUE,"Y총물량";#N/A,#N/A,TRUE,"Y능력";#N/A,#N/A,TRUE,"YKD"}</definedName>
    <definedName name="ㅜ리" localSheetId="16" hidden="1">{#N/A,#N/A,TRUE,"Y생산";#N/A,#N/A,TRUE,"Y판매";#N/A,#N/A,TRUE,"Y총물량";#N/A,#N/A,TRUE,"Y능력";#N/A,#N/A,TRUE,"YKD"}</definedName>
    <definedName name="ㅜ리" localSheetId="6" hidden="1">{#N/A,#N/A,TRUE,"Y생산";#N/A,#N/A,TRUE,"Y판매";#N/A,#N/A,TRUE,"Y총물량";#N/A,#N/A,TRUE,"Y능력";#N/A,#N/A,TRUE,"YKD"}</definedName>
    <definedName name="ㅜ리" localSheetId="17" hidden="1">{#N/A,#N/A,TRUE,"Y생산";#N/A,#N/A,TRUE,"Y판매";#N/A,#N/A,TRUE,"Y총물량";#N/A,#N/A,TRUE,"Y능력";#N/A,#N/A,TRUE,"YKD"}</definedName>
    <definedName name="ㅜ리" localSheetId="13" hidden="1">{#N/A,#N/A,TRUE,"Y생산";#N/A,#N/A,TRUE,"Y판매";#N/A,#N/A,TRUE,"Y총물량";#N/A,#N/A,TRUE,"Y능력";#N/A,#N/A,TRUE,"YKD"}</definedName>
    <definedName name="ㅜ리" localSheetId="14" hidden="1">{#N/A,#N/A,TRUE,"Y생산";#N/A,#N/A,TRUE,"Y판매";#N/A,#N/A,TRUE,"Y총물량";#N/A,#N/A,TRUE,"Y능력";#N/A,#N/A,TRUE,"YKD"}</definedName>
    <definedName name="ㅜ리" localSheetId="15" hidden="1">{#N/A,#N/A,TRUE,"Y생산";#N/A,#N/A,TRUE,"Y판매";#N/A,#N/A,TRUE,"Y총물량";#N/A,#N/A,TRUE,"Y능력";#N/A,#N/A,TRUE,"YKD"}</definedName>
    <definedName name="ㅜ리" hidden="1">{#N/A,#N/A,TRUE,"Y생산";#N/A,#N/A,TRUE,"Y판매";#N/A,#N/A,TRUE,"Y총물량";#N/A,#N/A,TRUE,"Y능력";#N/A,#N/A,TRUE,"YKD"}</definedName>
    <definedName name="ㅜㅎㄹ어ㅛㅎㅇ">BlankMacro1</definedName>
    <definedName name="ㅜㅎ러ㅓ" localSheetId="7">BlankMacro1</definedName>
    <definedName name="ㅜㅎ러ㅓ" localSheetId="16">BlankMacro1</definedName>
    <definedName name="ㅜㅎ러ㅓ" localSheetId="17">BlankMacro1</definedName>
    <definedName name="ㅜㅎ러ㅓ" localSheetId="10">BlankMacro1</definedName>
    <definedName name="ㅜㅎ러ㅓ" localSheetId="8">BlankMacro1</definedName>
    <definedName name="ㅜㅎ러ㅓ" localSheetId="0">BlankMacro1</definedName>
    <definedName name="ㅜㅎ러ㅓ" localSheetId="13">BlankMacro1</definedName>
    <definedName name="ㅜㅎ러ㅓ" localSheetId="14">BlankMacro1</definedName>
    <definedName name="ㅜㅎ러ㅓ" localSheetId="11">BlankMacro1</definedName>
    <definedName name="ㅜㅎ러ㅓ" localSheetId="15">BlankMacro1</definedName>
    <definedName name="ㅜㅎ러ㅓ">BlankMacro1</definedName>
    <definedName name="ㅜㅎ로ㅓ" localSheetId="7" hidden="1">{#N/A,#N/A,FALSE,"단축1";#N/A,#N/A,FALSE,"단축2";#N/A,#N/A,FALSE,"단축3";#N/A,#N/A,FALSE,"장축";#N/A,#N/A,FALSE,"4WD"}</definedName>
    <definedName name="ㅜㅎ로ㅓ" localSheetId="16" hidden="1">{#N/A,#N/A,FALSE,"단축1";#N/A,#N/A,FALSE,"단축2";#N/A,#N/A,FALSE,"단축3";#N/A,#N/A,FALSE,"장축";#N/A,#N/A,FALSE,"4WD"}</definedName>
    <definedName name="ㅜㅎ로ㅓ" localSheetId="17" hidden="1">{#N/A,#N/A,FALSE,"단축1";#N/A,#N/A,FALSE,"단축2";#N/A,#N/A,FALSE,"단축3";#N/A,#N/A,FALSE,"장축";#N/A,#N/A,FALSE,"4WD"}</definedName>
    <definedName name="ㅜㅎ로ㅓ" localSheetId="13" hidden="1">{#N/A,#N/A,FALSE,"단축1";#N/A,#N/A,FALSE,"단축2";#N/A,#N/A,FALSE,"단축3";#N/A,#N/A,FALSE,"장축";#N/A,#N/A,FALSE,"4WD"}</definedName>
    <definedName name="ㅜㅎ로ㅓ" localSheetId="14" hidden="1">{#N/A,#N/A,FALSE,"단축1";#N/A,#N/A,FALSE,"단축2";#N/A,#N/A,FALSE,"단축3";#N/A,#N/A,FALSE,"장축";#N/A,#N/A,FALSE,"4WD"}</definedName>
    <definedName name="ㅜㅎ로ㅓ" localSheetId="15" hidden="1">{#N/A,#N/A,FALSE,"단축1";#N/A,#N/A,FALSE,"단축2";#N/A,#N/A,FALSE,"단축3";#N/A,#N/A,FALSE,"장축";#N/A,#N/A,FALSE,"4WD"}</definedName>
    <definedName name="ㅜㅎ로ㅓ" hidden="1">{#N/A,#N/A,FALSE,"단축1";#N/A,#N/A,FALSE,"단축2";#N/A,#N/A,FALSE,"단축3";#N/A,#N/A,FALSE,"장축";#N/A,#N/A,FALSE,"4WD"}</definedName>
    <definedName name="ㅜㅜ" localSheetId="6">#REF!</definedName>
    <definedName name="ㅜㅜ">#REF!</definedName>
    <definedName name="ㅜㅜㅜ" localSheetId="13">BlankMacro1</definedName>
    <definedName name="ㅜㅜㅜ">#REF!</definedName>
    <definedName name="ㅜㅜㅜㅜ">#REF!</definedName>
    <definedName name="ㅜㅜㅜㅜㅜ">#REF!</definedName>
    <definedName name="ㅜㅜㅜㅡ">#REF!</definedName>
    <definedName name="ㅜㅜㅡ" localSheetId="7">BlankMacro1</definedName>
    <definedName name="ㅜㅜㅡ" localSheetId="16">BlankMacro1</definedName>
    <definedName name="ㅜㅜㅡ" localSheetId="17">BlankMacro1</definedName>
    <definedName name="ㅜㅜㅡ" localSheetId="10">BlankMacro1</definedName>
    <definedName name="ㅜㅜㅡ" localSheetId="8">BlankMacro1</definedName>
    <definedName name="ㅜㅜㅡ" localSheetId="0">BlankMacro1</definedName>
    <definedName name="ㅜㅜㅡ" localSheetId="13">BlankMacro1</definedName>
    <definedName name="ㅜㅜㅡ" localSheetId="14">BlankMacro1</definedName>
    <definedName name="ㅜㅜㅡ" localSheetId="11">BlankMacro1</definedName>
    <definedName name="ㅜㅜㅡ" localSheetId="15">BlankMacro1</definedName>
    <definedName name="ㅜㅜㅡ">BlankMacro1</definedName>
    <definedName name="ㅜㅠㄷㄱ" localSheetId="7" hidden="1">{#N/A,#N/A,FALSE,"단축1";#N/A,#N/A,FALSE,"단축2";#N/A,#N/A,FALSE,"단축3";#N/A,#N/A,FALSE,"장축";#N/A,#N/A,FALSE,"4WD"}</definedName>
    <definedName name="ㅜㅠㄷㄱ" localSheetId="16" hidden="1">{#N/A,#N/A,FALSE,"단축1";#N/A,#N/A,FALSE,"단축2";#N/A,#N/A,FALSE,"단축3";#N/A,#N/A,FALSE,"장축";#N/A,#N/A,FALSE,"4WD"}</definedName>
    <definedName name="ㅜㅠㄷㄱ" localSheetId="17" hidden="1">{#N/A,#N/A,FALSE,"단축1";#N/A,#N/A,FALSE,"단축2";#N/A,#N/A,FALSE,"단축3";#N/A,#N/A,FALSE,"장축";#N/A,#N/A,FALSE,"4WD"}</definedName>
    <definedName name="ㅜㅠㄷㄱ" localSheetId="13" hidden="1">{#N/A,#N/A,FALSE,"단축1";#N/A,#N/A,FALSE,"단축2";#N/A,#N/A,FALSE,"단축3";#N/A,#N/A,FALSE,"장축";#N/A,#N/A,FALSE,"4WD"}</definedName>
    <definedName name="ㅜㅠㄷㄱ" localSheetId="14" hidden="1">{#N/A,#N/A,FALSE,"단축1";#N/A,#N/A,FALSE,"단축2";#N/A,#N/A,FALSE,"단축3";#N/A,#N/A,FALSE,"장축";#N/A,#N/A,FALSE,"4WD"}</definedName>
    <definedName name="ㅜㅠㄷㄱ" localSheetId="15" hidden="1">{#N/A,#N/A,FALSE,"단축1";#N/A,#N/A,FALSE,"단축2";#N/A,#N/A,FALSE,"단축3";#N/A,#N/A,FALSE,"장축";#N/A,#N/A,FALSE,"4WD"}</definedName>
    <definedName name="ㅜㅠㄷㄱ" hidden="1">{#N/A,#N/A,FALSE,"단축1";#N/A,#N/A,FALSE,"단축2";#N/A,#N/A,FALSE,"단축3";#N/A,#N/A,FALSE,"장축";#N/A,#N/A,FALSE,"4WD"}</definedName>
    <definedName name="ㅜㅡㅓㅗㅎ" localSheetId="7" hidden="1">{#N/A,#N/A,FALSE,"신규dep";#N/A,#N/A,FALSE,"신규dep-금형상각후";#N/A,#N/A,FALSE,"신규dep-연구비상각후";#N/A,#N/A,FALSE,"신규dep-기계,공구상각후"}</definedName>
    <definedName name="ㅜㅡㅓㅗㅎ" localSheetId="16" hidden="1">{#N/A,#N/A,FALSE,"신규dep";#N/A,#N/A,FALSE,"신규dep-금형상각후";#N/A,#N/A,FALSE,"신규dep-연구비상각후";#N/A,#N/A,FALSE,"신규dep-기계,공구상각후"}</definedName>
    <definedName name="ㅜㅡㅓㅗㅎ" localSheetId="6" hidden="1">{#N/A,#N/A,FALSE,"신규dep";#N/A,#N/A,FALSE,"신규dep-금형상각후";#N/A,#N/A,FALSE,"신규dep-연구비상각후";#N/A,#N/A,FALSE,"신규dep-기계,공구상각후"}</definedName>
    <definedName name="ㅜㅡㅓㅗㅎ" localSheetId="17" hidden="1">{#N/A,#N/A,FALSE,"신규dep";#N/A,#N/A,FALSE,"신규dep-금형상각후";#N/A,#N/A,FALSE,"신규dep-연구비상각후";#N/A,#N/A,FALSE,"신규dep-기계,공구상각후"}</definedName>
    <definedName name="ㅜㅡㅓㅗㅎ" localSheetId="13" hidden="1">{#N/A,#N/A,FALSE,"신규dep";#N/A,#N/A,FALSE,"신규dep-금형상각후";#N/A,#N/A,FALSE,"신규dep-연구비상각후";#N/A,#N/A,FALSE,"신규dep-기계,공구상각후"}</definedName>
    <definedName name="ㅜㅡㅓㅗㅎ" localSheetId="14" hidden="1">{#N/A,#N/A,FALSE,"신규dep";#N/A,#N/A,FALSE,"신규dep-금형상각후";#N/A,#N/A,FALSE,"신규dep-연구비상각후";#N/A,#N/A,FALSE,"신규dep-기계,공구상각후"}</definedName>
    <definedName name="ㅜㅡㅓㅗㅎ" localSheetId="15" hidden="1">{#N/A,#N/A,FALSE,"신규dep";#N/A,#N/A,FALSE,"신규dep-금형상각후";#N/A,#N/A,FALSE,"신규dep-연구비상각후";#N/A,#N/A,FALSE,"신규dep-기계,공구상각후"}</definedName>
    <definedName name="ㅜㅡㅓㅗㅎ" hidden="1">{#N/A,#N/A,FALSE,"신규dep";#N/A,#N/A,FALSE,"신규dep-금형상각후";#N/A,#N/A,FALSE,"신규dep-연구비상각후";#N/A,#N/A,FALSE,"신규dep-기계,공구상각후"}</definedName>
    <definedName name="ㅟ">#REF!</definedName>
    <definedName name="ㅠ" localSheetId="6" hidden="1">{#N/A,#N/A,FALSE,"단축1";#N/A,#N/A,FALSE,"단축2";#N/A,#N/A,FALSE,"단축3";#N/A,#N/A,FALSE,"장축";#N/A,#N/A,FALSE,"4WD"}</definedName>
    <definedName name="ㅠ" localSheetId="13" hidden="1">{#N/A,#N/A,FALSE,"단축1";#N/A,#N/A,FALSE,"단축2";#N/A,#N/A,FALSE,"단축3";#N/A,#N/A,FALSE,"장축";#N/A,#N/A,FALSE,"4WD"}</definedName>
    <definedName name="ㅠ">#REF!</definedName>
    <definedName name="ㅠㅍㅇㅌㄹ" localSheetId="7" hidden="1">{#N/A,#N/A,FALSE,"단축1";#N/A,#N/A,FALSE,"단축2";#N/A,#N/A,FALSE,"단축3";#N/A,#N/A,FALSE,"장축";#N/A,#N/A,FALSE,"4WD"}</definedName>
    <definedName name="ㅠㅍㅇㅌㄹ" localSheetId="16" hidden="1">{#N/A,#N/A,FALSE,"단축1";#N/A,#N/A,FALSE,"단축2";#N/A,#N/A,FALSE,"단축3";#N/A,#N/A,FALSE,"장축";#N/A,#N/A,FALSE,"4WD"}</definedName>
    <definedName name="ㅠㅍㅇㅌㄹ" localSheetId="6" hidden="1">{#N/A,#N/A,FALSE,"단축1";#N/A,#N/A,FALSE,"단축2";#N/A,#N/A,FALSE,"단축3";#N/A,#N/A,FALSE,"장축";#N/A,#N/A,FALSE,"4WD"}</definedName>
    <definedName name="ㅠㅍㅇㅌㄹ" localSheetId="17" hidden="1">{#N/A,#N/A,FALSE,"단축1";#N/A,#N/A,FALSE,"단축2";#N/A,#N/A,FALSE,"단축3";#N/A,#N/A,FALSE,"장축";#N/A,#N/A,FALSE,"4WD"}</definedName>
    <definedName name="ㅠㅍㅇㅌㄹ" localSheetId="13" hidden="1">{#N/A,#N/A,FALSE,"단축1";#N/A,#N/A,FALSE,"단축2";#N/A,#N/A,FALSE,"단축3";#N/A,#N/A,FALSE,"장축";#N/A,#N/A,FALSE,"4WD"}</definedName>
    <definedName name="ㅠㅍㅇㅌㄹ" localSheetId="14" hidden="1">{#N/A,#N/A,FALSE,"단축1";#N/A,#N/A,FALSE,"단축2";#N/A,#N/A,FALSE,"단축3";#N/A,#N/A,FALSE,"장축";#N/A,#N/A,FALSE,"4WD"}</definedName>
    <definedName name="ㅠㅍㅇㅌㄹ" localSheetId="15" hidden="1">{#N/A,#N/A,FALSE,"단축1";#N/A,#N/A,FALSE,"단축2";#N/A,#N/A,FALSE,"단축3";#N/A,#N/A,FALSE,"장축";#N/A,#N/A,FALSE,"4WD"}</definedName>
    <definedName name="ㅠㅍㅇㅌㄹ" hidden="1">{#N/A,#N/A,FALSE,"단축1";#N/A,#N/A,FALSE,"단축2";#N/A,#N/A,FALSE,"단축3";#N/A,#N/A,FALSE,"장축";#N/A,#N/A,FALSE,"4WD"}</definedName>
    <definedName name="ㅠㅓㅣㅏ" localSheetId="7" hidden="1">{#N/A,#N/A,FALSE,"단축1";#N/A,#N/A,FALSE,"단축2";#N/A,#N/A,FALSE,"단축3";#N/A,#N/A,FALSE,"장축";#N/A,#N/A,FALSE,"4WD"}</definedName>
    <definedName name="ㅠㅓㅣㅏ" localSheetId="16" hidden="1">{#N/A,#N/A,FALSE,"단축1";#N/A,#N/A,FALSE,"단축2";#N/A,#N/A,FALSE,"단축3";#N/A,#N/A,FALSE,"장축";#N/A,#N/A,FALSE,"4WD"}</definedName>
    <definedName name="ㅠㅓㅣㅏ" localSheetId="6" hidden="1">{#N/A,#N/A,FALSE,"단축1";#N/A,#N/A,FALSE,"단축2";#N/A,#N/A,FALSE,"단축3";#N/A,#N/A,FALSE,"장축";#N/A,#N/A,FALSE,"4WD"}</definedName>
    <definedName name="ㅠㅓㅣㅏ" localSheetId="17" hidden="1">{#N/A,#N/A,FALSE,"단축1";#N/A,#N/A,FALSE,"단축2";#N/A,#N/A,FALSE,"단축3";#N/A,#N/A,FALSE,"장축";#N/A,#N/A,FALSE,"4WD"}</definedName>
    <definedName name="ㅠㅓㅣㅏ" localSheetId="13" hidden="1">{#N/A,#N/A,FALSE,"단축1";#N/A,#N/A,FALSE,"단축2";#N/A,#N/A,FALSE,"단축3";#N/A,#N/A,FALSE,"장축";#N/A,#N/A,FALSE,"4WD"}</definedName>
    <definedName name="ㅠㅓㅣㅏ" localSheetId="14" hidden="1">{#N/A,#N/A,FALSE,"단축1";#N/A,#N/A,FALSE,"단축2";#N/A,#N/A,FALSE,"단축3";#N/A,#N/A,FALSE,"장축";#N/A,#N/A,FALSE,"4WD"}</definedName>
    <definedName name="ㅠㅓㅣㅏ" localSheetId="15" hidden="1">{#N/A,#N/A,FALSE,"단축1";#N/A,#N/A,FALSE,"단축2";#N/A,#N/A,FALSE,"단축3";#N/A,#N/A,FALSE,"장축";#N/A,#N/A,FALSE,"4WD"}</definedName>
    <definedName name="ㅠㅓㅣㅏ" hidden="1">{#N/A,#N/A,FALSE,"단축1";#N/A,#N/A,FALSE,"단축2";#N/A,#N/A,FALSE,"단축3";#N/A,#N/A,FALSE,"장축";#N/A,#N/A,FALSE,"4WD"}</definedName>
    <definedName name="ㅠㅜ" localSheetId="7">BlankMacro1</definedName>
    <definedName name="ㅠㅜ" localSheetId="16">BlankMacro1</definedName>
    <definedName name="ㅠㅜ" localSheetId="17">BlankMacro1</definedName>
    <definedName name="ㅠㅜ" localSheetId="10">BlankMacro1</definedName>
    <definedName name="ㅠㅜ" localSheetId="8">BlankMacro1</definedName>
    <definedName name="ㅠㅜ" localSheetId="0">BlankMacro1</definedName>
    <definedName name="ㅠㅜ" localSheetId="13">BlankMacro1</definedName>
    <definedName name="ㅠㅜ" localSheetId="14">BlankMacro1</definedName>
    <definedName name="ㅠㅜ" localSheetId="11">BlankMacro1</definedName>
    <definedName name="ㅠㅜ" localSheetId="15">BlankMacro1</definedName>
    <definedName name="ㅠㅜ">BlankMacro1</definedName>
    <definedName name="ㅠㅜ8" localSheetId="7">'[59]96PLAN'!#REF!</definedName>
    <definedName name="ㅠㅜ8">'[59]96PLAN'!#REF!</definedName>
    <definedName name="ㅠㅜㅊ" localSheetId="7" hidden="1">{#N/A,#N/A,FALSE,"단축1";#N/A,#N/A,FALSE,"단축2";#N/A,#N/A,FALSE,"단축3";#N/A,#N/A,FALSE,"장축";#N/A,#N/A,FALSE,"4WD"}</definedName>
    <definedName name="ㅠㅜㅊ" localSheetId="16" hidden="1">{#N/A,#N/A,FALSE,"단축1";#N/A,#N/A,FALSE,"단축2";#N/A,#N/A,FALSE,"단축3";#N/A,#N/A,FALSE,"장축";#N/A,#N/A,FALSE,"4WD"}</definedName>
    <definedName name="ㅠㅜㅊ" localSheetId="6" hidden="1">{#N/A,#N/A,FALSE,"단축1";#N/A,#N/A,FALSE,"단축2";#N/A,#N/A,FALSE,"단축3";#N/A,#N/A,FALSE,"장축";#N/A,#N/A,FALSE,"4WD"}</definedName>
    <definedName name="ㅠㅜㅊ" localSheetId="17" hidden="1">{#N/A,#N/A,FALSE,"단축1";#N/A,#N/A,FALSE,"단축2";#N/A,#N/A,FALSE,"단축3";#N/A,#N/A,FALSE,"장축";#N/A,#N/A,FALSE,"4WD"}</definedName>
    <definedName name="ㅠㅜㅊ" localSheetId="13" hidden="1">{#N/A,#N/A,FALSE,"단축1";#N/A,#N/A,FALSE,"단축2";#N/A,#N/A,FALSE,"단축3";#N/A,#N/A,FALSE,"장축";#N/A,#N/A,FALSE,"4WD"}</definedName>
    <definedName name="ㅠㅜㅊ" localSheetId="14" hidden="1">{#N/A,#N/A,FALSE,"단축1";#N/A,#N/A,FALSE,"단축2";#N/A,#N/A,FALSE,"단축3";#N/A,#N/A,FALSE,"장축";#N/A,#N/A,FALSE,"4WD"}</definedName>
    <definedName name="ㅠㅜㅊ" localSheetId="15" hidden="1">{#N/A,#N/A,FALSE,"단축1";#N/A,#N/A,FALSE,"단축2";#N/A,#N/A,FALSE,"단축3";#N/A,#N/A,FALSE,"장축";#N/A,#N/A,FALSE,"4WD"}</definedName>
    <definedName name="ㅠㅜㅊ" hidden="1">{#N/A,#N/A,FALSE,"단축1";#N/A,#N/A,FALSE,"단축2";#N/A,#N/A,FALSE,"단축3";#N/A,#N/A,FALSE,"장축";#N/A,#N/A,FALSE,"4WD"}</definedName>
    <definedName name="ㅠㅜ푸" localSheetId="7" hidden="1">{#N/A,#N/A,FALSE,"단축1";#N/A,#N/A,FALSE,"단축2";#N/A,#N/A,FALSE,"단축3";#N/A,#N/A,FALSE,"장축";#N/A,#N/A,FALSE,"4WD"}</definedName>
    <definedName name="ㅠㅜ푸" localSheetId="16" hidden="1">{#N/A,#N/A,FALSE,"단축1";#N/A,#N/A,FALSE,"단축2";#N/A,#N/A,FALSE,"단축3";#N/A,#N/A,FALSE,"장축";#N/A,#N/A,FALSE,"4WD"}</definedName>
    <definedName name="ㅠㅜ푸" localSheetId="17" hidden="1">{#N/A,#N/A,FALSE,"단축1";#N/A,#N/A,FALSE,"단축2";#N/A,#N/A,FALSE,"단축3";#N/A,#N/A,FALSE,"장축";#N/A,#N/A,FALSE,"4WD"}</definedName>
    <definedName name="ㅠㅜ푸" localSheetId="13" hidden="1">{#N/A,#N/A,FALSE,"단축1";#N/A,#N/A,FALSE,"단축2";#N/A,#N/A,FALSE,"단축3";#N/A,#N/A,FALSE,"장축";#N/A,#N/A,FALSE,"4WD"}</definedName>
    <definedName name="ㅠㅜ푸" localSheetId="14" hidden="1">{#N/A,#N/A,FALSE,"단축1";#N/A,#N/A,FALSE,"단축2";#N/A,#N/A,FALSE,"단축3";#N/A,#N/A,FALSE,"장축";#N/A,#N/A,FALSE,"4WD"}</definedName>
    <definedName name="ㅠㅜ푸" localSheetId="15" hidden="1">{#N/A,#N/A,FALSE,"단축1";#N/A,#N/A,FALSE,"단축2";#N/A,#N/A,FALSE,"단축3";#N/A,#N/A,FALSE,"장축";#N/A,#N/A,FALSE,"4WD"}</definedName>
    <definedName name="ㅠㅜ푸" hidden="1">{#N/A,#N/A,FALSE,"단축1";#N/A,#N/A,FALSE,"단축2";#N/A,#N/A,FALSE,"단축3";#N/A,#N/A,FALSE,"장축";#N/A,#N/A,FALSE,"4WD"}</definedName>
    <definedName name="ㅠㅠㅠㅠ">BlankMacro1</definedName>
    <definedName name="ㅡ">#REF!</definedName>
    <definedName name="ㅡㅇ" localSheetId="13">[6]!ㅡㅇ</definedName>
    <definedName name="ㅡㅇ">[7]!ㅡㅇ</definedName>
    <definedName name="ㅡㅏ앙" localSheetId="7">BlankMacro1</definedName>
    <definedName name="ㅡㅏ앙" localSheetId="16">BlankMacro1</definedName>
    <definedName name="ㅡㅏ앙" localSheetId="17">BlankMacro1</definedName>
    <definedName name="ㅡㅏ앙" localSheetId="10">BlankMacro1</definedName>
    <definedName name="ㅡㅏ앙" localSheetId="8">BlankMacro1</definedName>
    <definedName name="ㅡㅏ앙" localSheetId="0">BlankMacro1</definedName>
    <definedName name="ㅡㅏ앙" localSheetId="13">BlankMacro1</definedName>
    <definedName name="ㅡㅏ앙" localSheetId="14">BlankMacro1</definedName>
    <definedName name="ㅡㅏ앙" localSheetId="11">BlankMacro1</definedName>
    <definedName name="ㅡㅏ앙" localSheetId="15">BlankMacro1</definedName>
    <definedName name="ㅡㅏ앙">BlankMacro1</definedName>
    <definedName name="ㅡㅏㅣㅡㅜㅏㅑㅔ" localSheetId="7">BlankMacro1</definedName>
    <definedName name="ㅡㅏㅣㅡㅜㅏㅑㅔ" localSheetId="16">BlankMacro1</definedName>
    <definedName name="ㅡㅏㅣㅡㅜㅏㅑㅔ" localSheetId="17">BlankMacro1</definedName>
    <definedName name="ㅡㅏㅣㅡㅜㅏㅑㅔ" localSheetId="10">BlankMacro1</definedName>
    <definedName name="ㅡㅏㅣㅡㅜㅏㅑㅔ" localSheetId="8">BlankMacro1</definedName>
    <definedName name="ㅡㅏㅣㅡㅜㅏㅑㅔ" localSheetId="0">BlankMacro1</definedName>
    <definedName name="ㅡㅏㅣㅡㅜㅏㅑㅔ" localSheetId="13">BlankMacro1</definedName>
    <definedName name="ㅡㅏㅣㅡㅜㅏㅑㅔ" localSheetId="14">BlankMacro1</definedName>
    <definedName name="ㅡㅏㅣㅡㅜㅏㅑㅔ" localSheetId="11">BlankMacro1</definedName>
    <definedName name="ㅡㅏㅣㅡㅜㅏㅑㅔ" localSheetId="15">BlankMacro1</definedName>
    <definedName name="ㅡㅏㅣㅡㅜㅏㅑㅔ">BlankMacro1</definedName>
    <definedName name="ㅡㅗ" localSheetId="13">[6]!ㅡㅗ</definedName>
    <definedName name="ㅡㅗ">[7]!ㅡㅗ</definedName>
    <definedName name="ㅡㅘㄴ">#REF!</definedName>
    <definedName name="ㅡㅡ" localSheetId="7">BlankMacro1</definedName>
    <definedName name="ㅡㅡ" localSheetId="16">BlankMacro1</definedName>
    <definedName name="ㅡㅡ" localSheetId="6">#REF!</definedName>
    <definedName name="ㅡㅡ" localSheetId="17">BlankMacro1</definedName>
    <definedName name="ㅡㅡ" localSheetId="10">BlankMacro1</definedName>
    <definedName name="ㅡㅡ" localSheetId="8">BlankMacro1</definedName>
    <definedName name="ㅡㅡ" localSheetId="0">BlankMacro1</definedName>
    <definedName name="ㅡㅡ" localSheetId="13">#REF!</definedName>
    <definedName name="ㅡㅡ" localSheetId="14">BlankMacro1</definedName>
    <definedName name="ㅡㅡ" localSheetId="11">BlankMacro1</definedName>
    <definedName name="ㅡㅡ" localSheetId="15">BlankMacro1</definedName>
    <definedName name="ㅡㅡ">BlankMacro1</definedName>
    <definedName name="ㅡㅡㅡ" localSheetId="7">#REF!</definedName>
    <definedName name="ㅡㅡㅡ">#REF!</definedName>
    <definedName name="ㅡㅡㅡㅡ" localSheetId="7">#REF!</definedName>
    <definedName name="ㅡㅡㅡㅡ">#REF!</definedName>
    <definedName name="ㅣ" localSheetId="7" hidden="1">{#N/A,#N/A,FALSE,"신규dep";#N/A,#N/A,FALSE,"신규dep-금형상각후";#N/A,#N/A,FALSE,"신규dep-연구비상각후";#N/A,#N/A,FALSE,"신규dep-기계,공구상각후"}</definedName>
    <definedName name="ㅣ" localSheetId="16" hidden="1">{#N/A,#N/A,FALSE,"신규dep";#N/A,#N/A,FALSE,"신규dep-금형상각후";#N/A,#N/A,FALSE,"신규dep-연구비상각후";#N/A,#N/A,FALSE,"신규dep-기계,공구상각후"}</definedName>
    <definedName name="ㅣ" localSheetId="17" hidden="1">{#N/A,#N/A,FALSE,"신규dep";#N/A,#N/A,FALSE,"신규dep-금형상각후";#N/A,#N/A,FALSE,"신규dep-연구비상각후";#N/A,#N/A,FALSE,"신규dep-기계,공구상각후"}</definedName>
    <definedName name="ㅣ" localSheetId="13" hidden="1">{#N/A,#N/A,FALSE,"신규dep";#N/A,#N/A,FALSE,"신규dep-금형상각후";#N/A,#N/A,FALSE,"신규dep-연구비상각후";#N/A,#N/A,FALSE,"신규dep-기계,공구상각후"}</definedName>
    <definedName name="ㅣ" localSheetId="14" hidden="1">{#N/A,#N/A,FALSE,"신규dep";#N/A,#N/A,FALSE,"신규dep-금형상각후";#N/A,#N/A,FALSE,"신규dep-연구비상각후";#N/A,#N/A,FALSE,"신규dep-기계,공구상각후"}</definedName>
    <definedName name="ㅣ" localSheetId="15" hidden="1">{#N/A,#N/A,FALSE,"신규dep";#N/A,#N/A,FALSE,"신규dep-금형상각후";#N/A,#N/A,FALSE,"신규dep-연구비상각후";#N/A,#N/A,FALSE,"신규dep-기계,공구상각후"}</definedName>
    <definedName name="ㅣ" hidden="1">{#N/A,#N/A,FALSE,"신규dep";#N/A,#N/A,FALSE,"신규dep-금형상각후";#N/A,#N/A,FALSE,"신규dep-연구비상각후";#N/A,#N/A,FALSE,"신규dep-기계,공구상각후"}</definedName>
    <definedName name="ㅣㅏ" localSheetId="7" hidden="1">{#N/A,#N/A,FALSE,"단축1";#N/A,#N/A,FALSE,"단축2";#N/A,#N/A,FALSE,"단축3";#N/A,#N/A,FALSE,"장축";#N/A,#N/A,FALSE,"4WD"}</definedName>
    <definedName name="ㅣㅏ" localSheetId="16" hidden="1">{#N/A,#N/A,FALSE,"단축1";#N/A,#N/A,FALSE,"단축2";#N/A,#N/A,FALSE,"단축3";#N/A,#N/A,FALSE,"장축";#N/A,#N/A,FALSE,"4WD"}</definedName>
    <definedName name="ㅣㅏ" localSheetId="6" hidden="1">{#N/A,#N/A,FALSE,"단축1";#N/A,#N/A,FALSE,"단축2";#N/A,#N/A,FALSE,"단축3";#N/A,#N/A,FALSE,"장축";#N/A,#N/A,FALSE,"4WD"}</definedName>
    <definedName name="ㅣㅏ" localSheetId="17" hidden="1">{#N/A,#N/A,FALSE,"단축1";#N/A,#N/A,FALSE,"단축2";#N/A,#N/A,FALSE,"단축3";#N/A,#N/A,FALSE,"장축";#N/A,#N/A,FALSE,"4WD"}</definedName>
    <definedName name="ㅣㅏ" localSheetId="13" hidden="1">{#N/A,#N/A,FALSE,"단축1";#N/A,#N/A,FALSE,"단축2";#N/A,#N/A,FALSE,"단축3";#N/A,#N/A,FALSE,"장축";#N/A,#N/A,FALSE,"4WD"}</definedName>
    <definedName name="ㅣㅏ" localSheetId="14" hidden="1">{#N/A,#N/A,FALSE,"단축1";#N/A,#N/A,FALSE,"단축2";#N/A,#N/A,FALSE,"단축3";#N/A,#N/A,FALSE,"장축";#N/A,#N/A,FALSE,"4WD"}</definedName>
    <definedName name="ㅣㅏ" localSheetId="15" hidden="1">{#N/A,#N/A,FALSE,"단축1";#N/A,#N/A,FALSE,"단축2";#N/A,#N/A,FALSE,"단축3";#N/A,#N/A,FALSE,"장축";#N/A,#N/A,FALSE,"4WD"}</definedName>
    <definedName name="ㅣㅏ" hidden="1">{#N/A,#N/A,FALSE,"단축1";#N/A,#N/A,FALSE,"단축2";#N/A,#N/A,FALSE,"단축3";#N/A,#N/A,FALSE,"장축";#N/A,#N/A,FALSE,"4WD"}</definedName>
    <definedName name="ㅣㅏㅐ">#REF!</definedName>
    <definedName name="ㅣㅏㅐㅏㅓㅓㅕ호ㅕㅑ형료" localSheetId="7" hidden="1">{#N/A,#N/A,FALSE,"신규dep";#N/A,#N/A,FALSE,"신규dep-금형상각후";#N/A,#N/A,FALSE,"신규dep-연구비상각후";#N/A,#N/A,FALSE,"신규dep-기계,공구상각후"}</definedName>
    <definedName name="ㅣㅏㅐㅏㅓㅓㅕ호ㅕㅑ형료" localSheetId="16" hidden="1">{#N/A,#N/A,FALSE,"신규dep";#N/A,#N/A,FALSE,"신규dep-금형상각후";#N/A,#N/A,FALSE,"신규dep-연구비상각후";#N/A,#N/A,FALSE,"신규dep-기계,공구상각후"}</definedName>
    <definedName name="ㅣㅏㅐㅏㅓㅓㅕ호ㅕㅑ형료" localSheetId="17" hidden="1">{#N/A,#N/A,FALSE,"신규dep";#N/A,#N/A,FALSE,"신규dep-금형상각후";#N/A,#N/A,FALSE,"신규dep-연구비상각후";#N/A,#N/A,FALSE,"신규dep-기계,공구상각후"}</definedName>
    <definedName name="ㅣㅏㅐㅏㅓㅓㅕ호ㅕㅑ형료" localSheetId="13" hidden="1">{#N/A,#N/A,FALSE,"신규dep";#N/A,#N/A,FALSE,"신규dep-금형상각후";#N/A,#N/A,FALSE,"신규dep-연구비상각후";#N/A,#N/A,FALSE,"신규dep-기계,공구상각후"}</definedName>
    <definedName name="ㅣㅏㅐㅏㅓㅓㅕ호ㅕㅑ형료" localSheetId="14" hidden="1">{#N/A,#N/A,FALSE,"신규dep";#N/A,#N/A,FALSE,"신규dep-금형상각후";#N/A,#N/A,FALSE,"신규dep-연구비상각후";#N/A,#N/A,FALSE,"신규dep-기계,공구상각후"}</definedName>
    <definedName name="ㅣㅏㅐㅏㅓㅓㅕ호ㅕㅑ형료" localSheetId="15" hidden="1">{#N/A,#N/A,FALSE,"신규dep";#N/A,#N/A,FALSE,"신규dep-금형상각후";#N/A,#N/A,FALSE,"신규dep-연구비상각후";#N/A,#N/A,FALSE,"신규dep-기계,공구상각후"}</definedName>
    <definedName name="ㅣㅏㅐㅏㅓㅓㅕ호ㅕㅑ형료" hidden="1">{#N/A,#N/A,FALSE,"신규dep";#N/A,#N/A,FALSE,"신규dep-금형상각후";#N/A,#N/A,FALSE,"신규dep-연구비상각후";#N/A,#N/A,FALSE,"신규dep-기계,공구상각후"}</definedName>
    <definedName name="ㅣㅏㅓ일ㄴ어" localSheetId="7" hidden="1">{#N/A,#N/A,FALSE,"Status";#N/A,#N/A,FALSE,"Deckblatt 1";#N/A,#N/A,FALSE,"Deckblatt2"}</definedName>
    <definedName name="ㅣㅏㅓ일ㄴ어" localSheetId="16" hidden="1">{#N/A,#N/A,FALSE,"Status";#N/A,#N/A,FALSE,"Deckblatt 1";#N/A,#N/A,FALSE,"Deckblatt2"}</definedName>
    <definedName name="ㅣㅏㅓ일ㄴ어" localSheetId="17" hidden="1">{#N/A,#N/A,FALSE,"Status";#N/A,#N/A,FALSE,"Deckblatt 1";#N/A,#N/A,FALSE,"Deckblatt2"}</definedName>
    <definedName name="ㅣㅏㅓ일ㄴ어" localSheetId="13" hidden="1">{#N/A,#N/A,FALSE,"Status";#N/A,#N/A,FALSE,"Deckblatt 1";#N/A,#N/A,FALSE,"Deckblatt2"}</definedName>
    <definedName name="ㅣㅏㅓ일ㄴ어" localSheetId="14" hidden="1">{#N/A,#N/A,FALSE,"Status";#N/A,#N/A,FALSE,"Deckblatt 1";#N/A,#N/A,FALSE,"Deckblatt2"}</definedName>
    <definedName name="ㅣㅏㅓ일ㄴ어" localSheetId="15" hidden="1">{#N/A,#N/A,FALSE,"Status";#N/A,#N/A,FALSE,"Deckblatt 1";#N/A,#N/A,FALSE,"Deckblatt2"}</definedName>
    <definedName name="ㅣㅏㅓ일ㄴ어" hidden="1">{#N/A,#N/A,FALSE,"Status";#N/A,#N/A,FALSE,"Deckblatt 1";#N/A,#N/A,FALSE,"Deckblatt2"}</definedName>
    <definedName name="ㅣㅑㅓㅔ" localSheetId="6" hidden="1">#REF!</definedName>
    <definedName name="ㅣㅑㅓㅔ" hidden="1">#REF!</definedName>
    <definedName name="ㅣㅓㅏ" localSheetId="7" hidden="1">{#N/A,#N/A,FALSE,"단축1";#N/A,#N/A,FALSE,"단축2";#N/A,#N/A,FALSE,"단축3";#N/A,#N/A,FALSE,"장축";#N/A,#N/A,FALSE,"4WD"}</definedName>
    <definedName name="ㅣㅓㅏ" localSheetId="16" hidden="1">{#N/A,#N/A,FALSE,"단축1";#N/A,#N/A,FALSE,"단축2";#N/A,#N/A,FALSE,"단축3";#N/A,#N/A,FALSE,"장축";#N/A,#N/A,FALSE,"4WD"}</definedName>
    <definedName name="ㅣㅓㅏ" localSheetId="6" hidden="1">{#N/A,#N/A,FALSE,"단축1";#N/A,#N/A,FALSE,"단축2";#N/A,#N/A,FALSE,"단축3";#N/A,#N/A,FALSE,"장축";#N/A,#N/A,FALSE,"4WD"}</definedName>
    <definedName name="ㅣㅓㅏ" localSheetId="17" hidden="1">{#N/A,#N/A,FALSE,"단축1";#N/A,#N/A,FALSE,"단축2";#N/A,#N/A,FALSE,"단축3";#N/A,#N/A,FALSE,"장축";#N/A,#N/A,FALSE,"4WD"}</definedName>
    <definedName name="ㅣㅓㅏ" localSheetId="13" hidden="1">{#N/A,#N/A,FALSE,"단축1";#N/A,#N/A,FALSE,"단축2";#N/A,#N/A,FALSE,"단축3";#N/A,#N/A,FALSE,"장축";#N/A,#N/A,FALSE,"4WD"}</definedName>
    <definedName name="ㅣㅓㅏ" localSheetId="14" hidden="1">{#N/A,#N/A,FALSE,"단축1";#N/A,#N/A,FALSE,"단축2";#N/A,#N/A,FALSE,"단축3";#N/A,#N/A,FALSE,"장축";#N/A,#N/A,FALSE,"4WD"}</definedName>
    <definedName name="ㅣㅓㅏ" localSheetId="15" hidden="1">{#N/A,#N/A,FALSE,"단축1";#N/A,#N/A,FALSE,"단축2";#N/A,#N/A,FALSE,"단축3";#N/A,#N/A,FALSE,"장축";#N/A,#N/A,FALSE,"4WD"}</definedName>
    <definedName name="ㅣㅓㅏ" hidden="1">{#N/A,#N/A,FALSE,"단축1";#N/A,#N/A,FALSE,"단축2";#N/A,#N/A,FALSE,"단축3";#N/A,#N/A,FALSE,"장축";#N/A,#N/A,FALSE,"4WD"}</definedName>
    <definedName name="ㅣㅔ" localSheetId="13">[6]!ㅣㅔ</definedName>
    <definedName name="ㅣㅔ">[7]!ㅣㅔ</definedName>
    <definedName name="ㅣㅕㅊㅎㅅㅅㅅㅅㅅㅅ" localSheetId="7">BlankMacro1</definedName>
    <definedName name="ㅣㅕㅊㅎㅅㅅㅅㅅㅅㅅ" localSheetId="16">BlankMacro1</definedName>
    <definedName name="ㅣㅕㅊㅎㅅㅅㅅㅅㅅㅅ" localSheetId="17">BlankMacro1</definedName>
    <definedName name="ㅣㅕㅊㅎㅅㅅㅅㅅㅅㅅ" localSheetId="10">BlankMacro1</definedName>
    <definedName name="ㅣㅕㅊㅎㅅㅅㅅㅅㅅㅅ" localSheetId="8">BlankMacro1</definedName>
    <definedName name="ㅣㅕㅊㅎㅅㅅㅅㅅㅅㅅ" localSheetId="0">BlankMacro1</definedName>
    <definedName name="ㅣㅕㅊㅎㅅㅅㅅㅅㅅㅅ" localSheetId="13">BlankMacro1</definedName>
    <definedName name="ㅣㅕㅊㅎㅅㅅㅅㅅㅅㅅ" localSheetId="14">BlankMacro1</definedName>
    <definedName name="ㅣㅕㅊㅎㅅㅅㅅㅅㅅㅅ" localSheetId="11">BlankMacro1</definedName>
    <definedName name="ㅣㅕㅊㅎㅅㅅㅅㅅㅅㅅ" localSheetId="15">BlankMacro1</definedName>
    <definedName name="ㅣㅕㅊㅎㅅㅅㅅㅅㅅㅅ">BlankMacro1</definedName>
    <definedName name="ㅣㅣ" localSheetId="7" hidden="1">{#N/A,#N/A,FALSE,"단축1";#N/A,#N/A,FALSE,"단축2";#N/A,#N/A,FALSE,"단축3";#N/A,#N/A,FALSE,"장축";#N/A,#N/A,FALSE,"4WD"}</definedName>
    <definedName name="ㅣㅣ" localSheetId="16" hidden="1">{#N/A,#N/A,FALSE,"단축1";#N/A,#N/A,FALSE,"단축2";#N/A,#N/A,FALSE,"단축3";#N/A,#N/A,FALSE,"장축";#N/A,#N/A,FALSE,"4WD"}</definedName>
    <definedName name="ㅣㅣ" localSheetId="6" hidden="1">{#N/A,#N/A,TRUE,"Y생산";#N/A,#N/A,TRUE,"Y판매";#N/A,#N/A,TRUE,"Y총물량";#N/A,#N/A,TRUE,"Y능력";#N/A,#N/A,TRUE,"YKD"}</definedName>
    <definedName name="ㅣㅣ" localSheetId="17" hidden="1">{#N/A,#N/A,FALSE,"단축1";#N/A,#N/A,FALSE,"단축2";#N/A,#N/A,FALSE,"단축3";#N/A,#N/A,FALSE,"장축";#N/A,#N/A,FALSE,"4WD"}</definedName>
    <definedName name="ㅣㅣ" localSheetId="13" hidden="1">{#N/A,#N/A,TRUE,"Y생산";#N/A,#N/A,TRUE,"Y판매";#N/A,#N/A,TRUE,"Y총물량";#N/A,#N/A,TRUE,"Y능력";#N/A,#N/A,TRUE,"YKD"}</definedName>
    <definedName name="ㅣㅣ" localSheetId="14" hidden="1">{#N/A,#N/A,FALSE,"단축1";#N/A,#N/A,FALSE,"단축2";#N/A,#N/A,FALSE,"단축3";#N/A,#N/A,FALSE,"장축";#N/A,#N/A,FALSE,"4WD"}</definedName>
    <definedName name="ㅣㅣ" localSheetId="15" hidden="1">{#N/A,#N/A,FALSE,"단축1";#N/A,#N/A,FALSE,"단축2";#N/A,#N/A,FALSE,"단축3";#N/A,#N/A,FALSE,"장축";#N/A,#N/A,FALSE,"4WD"}</definedName>
    <definedName name="ㅣㅣ" hidden="1">{#N/A,#N/A,FALSE,"단축1";#N/A,#N/A,FALSE,"단축2";#N/A,#N/A,FALSE,"단축3";#N/A,#N/A,FALSE,"장축";#N/A,#N/A,FALSE,"4WD"}</definedName>
    <definedName name="ㅣㅣㅐㅐㅔ" localSheetId="6">#REF!</definedName>
    <definedName name="ㅣㅣㅐㅐㅔ">#REF!</definedName>
    <definedName name="ㅣㅣㅣ" localSheetId="6">#REF!</definedName>
    <definedName name="ㅣㅣㅣ">#REF!</definedName>
    <definedName name="ㅣㅣㅣㅣ">#REF!</definedName>
  </definedNames>
  <calcPr calcId="191029"/>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calcFeatures>
    </ext>
  </extLst>
</workbook>
</file>

<file path=xl/calcChain.xml><?xml version="1.0" encoding="utf-8"?>
<calcChain xmlns="http://schemas.openxmlformats.org/spreadsheetml/2006/main">
  <c r="D27" i="34" l="1"/>
  <c r="AK386" i="33" l="1"/>
  <c r="AJ386" i="33"/>
  <c r="AI386" i="33"/>
  <c r="AH386" i="33"/>
  <c r="AG386" i="33"/>
  <c r="AF386" i="33"/>
  <c r="AE386" i="33"/>
  <c r="AD386" i="33"/>
  <c r="AC386" i="33"/>
  <c r="AB386" i="33"/>
  <c r="AA386" i="33"/>
  <c r="Z386" i="33"/>
  <c r="Y386" i="33"/>
  <c r="X386" i="33"/>
  <c r="W386" i="33"/>
  <c r="V386" i="33"/>
  <c r="U386" i="33"/>
  <c r="T386" i="33"/>
  <c r="S386" i="33"/>
  <c r="R386" i="33"/>
  <c r="Q386" i="33"/>
  <c r="P386" i="33"/>
  <c r="O386" i="33"/>
  <c r="N386" i="33"/>
  <c r="M386" i="33"/>
  <c r="L386" i="33"/>
  <c r="K386" i="33"/>
  <c r="J386" i="33"/>
  <c r="I386" i="33"/>
  <c r="H386" i="33"/>
  <c r="G386" i="33"/>
  <c r="K34" i="36" l="1"/>
  <c r="K33" i="36"/>
  <c r="K32" i="36"/>
  <c r="K31" i="36"/>
  <c r="K30" i="36"/>
  <c r="K29" i="36"/>
  <c r="K26" i="36"/>
  <c r="K25" i="36"/>
  <c r="K24" i="36"/>
  <c r="K23" i="36"/>
  <c r="K22" i="36"/>
  <c r="K21" i="36"/>
  <c r="DZ17" i="36"/>
  <c r="DV17" i="36"/>
  <c r="DR17" i="36"/>
  <c r="DN17" i="36"/>
  <c r="DJ17" i="36"/>
  <c r="DF17" i="36"/>
  <c r="DB17" i="36"/>
  <c r="CX17" i="36"/>
  <c r="CT17" i="36"/>
  <c r="CP17" i="36"/>
  <c r="CL17" i="36"/>
  <c r="CH17" i="36"/>
  <c r="CD17" i="36"/>
  <c r="BZ17" i="36"/>
  <c r="BV17" i="36"/>
  <c r="BR17" i="36"/>
  <c r="BN17" i="36"/>
  <c r="BJ17" i="36"/>
  <c r="BF17" i="36"/>
  <c r="BB17" i="36"/>
  <c r="AX17" i="36"/>
  <c r="AT17" i="36"/>
  <c r="AP17" i="36"/>
  <c r="AL17" i="36"/>
  <c r="AH17" i="36"/>
  <c r="AD17" i="36"/>
  <c r="Z17" i="36"/>
  <c r="V17" i="36"/>
  <c r="R17" i="36"/>
  <c r="N17" i="36"/>
  <c r="J17" i="36"/>
  <c r="DZ16" i="36"/>
  <c r="DV16" i="36"/>
  <c r="DR16" i="36"/>
  <c r="DN16" i="36"/>
  <c r="DJ16" i="36"/>
  <c r="DF16" i="36"/>
  <c r="DB16" i="36"/>
  <c r="CX16" i="36"/>
  <c r="CT16" i="36"/>
  <c r="CP16" i="36"/>
  <c r="CL16" i="36"/>
  <c r="CH16" i="36"/>
  <c r="CD16" i="36"/>
  <c r="BZ16" i="36"/>
  <c r="BV16" i="36"/>
  <c r="BR16" i="36"/>
  <c r="BN16" i="36"/>
  <c r="BJ16" i="36"/>
  <c r="BF16" i="36"/>
  <c r="BB16" i="36"/>
  <c r="AX16" i="36"/>
  <c r="AT16" i="36"/>
  <c r="AP16" i="36"/>
  <c r="AL16" i="36"/>
  <c r="AH16" i="36"/>
  <c r="AD16" i="36"/>
  <c r="Z16" i="36"/>
  <c r="V16" i="36"/>
  <c r="R16" i="36"/>
  <c r="N16" i="36"/>
  <c r="J16" i="36"/>
  <c r="DZ15" i="36"/>
  <c r="DV15" i="36"/>
  <c r="DR15" i="36"/>
  <c r="DN15" i="36"/>
  <c r="DJ15" i="36"/>
  <c r="DF15" i="36"/>
  <c r="DB15" i="36"/>
  <c r="CX15" i="36"/>
  <c r="CT15" i="36"/>
  <c r="CP15" i="36"/>
  <c r="CL15" i="36"/>
  <c r="CH15" i="36"/>
  <c r="CD15" i="36"/>
  <c r="BZ15" i="36"/>
  <c r="BV15" i="36"/>
  <c r="BR15" i="36"/>
  <c r="BN15" i="36"/>
  <c r="BJ15" i="36"/>
  <c r="BF15" i="36"/>
  <c r="BB15" i="36"/>
  <c r="AX15" i="36"/>
  <c r="AT15" i="36"/>
  <c r="AP15" i="36"/>
  <c r="AL15" i="36"/>
  <c r="AH15" i="36"/>
  <c r="AD15" i="36"/>
  <c r="Z15" i="36"/>
  <c r="V15" i="36"/>
  <c r="R15" i="36"/>
  <c r="N15" i="36"/>
  <c r="J15" i="36"/>
  <c r="DZ14" i="36"/>
  <c r="DV14" i="36"/>
  <c r="DR14" i="36"/>
  <c r="DN14" i="36"/>
  <c r="DJ14" i="36"/>
  <c r="DF14" i="36"/>
  <c r="DB14" i="36"/>
  <c r="CX14" i="36"/>
  <c r="CT14" i="36"/>
  <c r="CP14" i="36"/>
  <c r="CL14" i="36"/>
  <c r="CH14" i="36"/>
  <c r="CD14" i="36"/>
  <c r="BZ14" i="36"/>
  <c r="BV14" i="36"/>
  <c r="BR14" i="36"/>
  <c r="BN14" i="36"/>
  <c r="BJ14" i="36"/>
  <c r="BF14" i="36"/>
  <c r="BB14" i="36"/>
  <c r="AX14" i="36"/>
  <c r="AT14" i="36"/>
  <c r="AP14" i="36"/>
  <c r="AL14" i="36"/>
  <c r="AH14" i="36"/>
  <c r="AD14" i="36"/>
  <c r="Z14" i="36"/>
  <c r="V14" i="36"/>
  <c r="R14" i="36"/>
  <c r="N14" i="36"/>
  <c r="J14" i="36"/>
  <c r="DZ13" i="36"/>
  <c r="DV13" i="36"/>
  <c r="DR13" i="36"/>
  <c r="DN13" i="36"/>
  <c r="DJ13" i="36"/>
  <c r="DF13" i="36"/>
  <c r="DB13" i="36"/>
  <c r="CX13" i="36"/>
  <c r="CT13" i="36"/>
  <c r="CP13" i="36"/>
  <c r="CL13" i="36"/>
  <c r="CH13" i="36"/>
  <c r="CD13" i="36"/>
  <c r="BZ13" i="36"/>
  <c r="BV13" i="36"/>
  <c r="BR13" i="36"/>
  <c r="BN13" i="36"/>
  <c r="BJ13" i="36"/>
  <c r="BF13" i="36"/>
  <c r="BB13" i="36"/>
  <c r="AX13" i="36"/>
  <c r="AT13" i="36"/>
  <c r="J10" i="36" l="1"/>
  <c r="AP13" i="36"/>
  <c r="AL13" i="36"/>
  <c r="AH13" i="36"/>
  <c r="AD13" i="36"/>
  <c r="Z13" i="36"/>
  <c r="V13" i="36"/>
  <c r="R13" i="36"/>
  <c r="N13" i="36"/>
  <c r="J13" i="36"/>
  <c r="DZ12" i="36"/>
  <c r="DV12" i="36"/>
  <c r="DR12" i="36"/>
  <c r="DN12" i="36"/>
  <c r="DJ12" i="36"/>
  <c r="DF12" i="36"/>
  <c r="DB12" i="36"/>
  <c r="CX12" i="36"/>
  <c r="CT12" i="36"/>
  <c r="CP12" i="36"/>
  <c r="CL12" i="36"/>
  <c r="CH12" i="36"/>
  <c r="CD12" i="36"/>
  <c r="BZ12" i="36"/>
  <c r="BV12" i="36"/>
  <c r="BR12" i="36"/>
  <c r="BN12" i="36"/>
  <c r="BJ12" i="36"/>
  <c r="BF12" i="36"/>
  <c r="BB12" i="36"/>
  <c r="AX12" i="36"/>
  <c r="AT12" i="36"/>
  <c r="AP12" i="36"/>
  <c r="AL12" i="36"/>
  <c r="AH12" i="36"/>
  <c r="AD12" i="36"/>
  <c r="Z12" i="36"/>
  <c r="V12" i="36"/>
  <c r="R12" i="36"/>
  <c r="N12" i="36"/>
  <c r="J12" i="36"/>
  <c r="DZ11" i="36"/>
  <c r="DV11" i="36"/>
  <c r="DR11" i="36"/>
  <c r="DN11" i="36"/>
  <c r="DJ11" i="36"/>
  <c r="DF11" i="36"/>
  <c r="DB11" i="36"/>
  <c r="CX11" i="36"/>
  <c r="CT11" i="36"/>
  <c r="CP11" i="36"/>
  <c r="CL11" i="36"/>
  <c r="CH11" i="36"/>
  <c r="CD11" i="36"/>
  <c r="BZ11" i="36"/>
  <c r="BV11" i="36"/>
  <c r="BR11" i="36"/>
  <c r="BN11" i="36"/>
  <c r="BJ11" i="36"/>
  <c r="BF11" i="36"/>
  <c r="BB11" i="36"/>
  <c r="AX11" i="36"/>
  <c r="AT11" i="36"/>
  <c r="AP11" i="36"/>
  <c r="AL11" i="36"/>
  <c r="AH11" i="36"/>
  <c r="AD11" i="36"/>
  <c r="Z11" i="36"/>
  <c r="V11" i="36"/>
  <c r="R11" i="36"/>
  <c r="N11" i="36"/>
  <c r="J11" i="36"/>
  <c r="DZ10" i="36"/>
  <c r="DV10" i="36"/>
  <c r="DR10" i="36"/>
  <c r="DN10" i="36"/>
  <c r="DJ10" i="36"/>
  <c r="DF10" i="36"/>
  <c r="DB10" i="36"/>
  <c r="CX10" i="36"/>
  <c r="CT10" i="36"/>
  <c r="CP10" i="36"/>
  <c r="CL10" i="36"/>
  <c r="CH10" i="36"/>
  <c r="CD10" i="36"/>
  <c r="BZ10" i="36"/>
  <c r="BV10" i="36"/>
  <c r="BR10" i="36"/>
  <c r="BN10" i="36"/>
  <c r="BJ10" i="36"/>
  <c r="BF10" i="36"/>
  <c r="BB10" i="36"/>
  <c r="AX10" i="36"/>
  <c r="AT10" i="36"/>
  <c r="AP10" i="36"/>
  <c r="AL10" i="36"/>
  <c r="AH10" i="36"/>
  <c r="AD10" i="36"/>
  <c r="Z10" i="36"/>
  <c r="V10" i="36"/>
  <c r="R10" i="36"/>
  <c r="N10" i="36"/>
  <c r="G231" i="33" l="1"/>
  <c r="G230" i="33"/>
  <c r="G229" i="33"/>
  <c r="G228" i="33"/>
  <c r="G227" i="33"/>
  <c r="G226" i="33"/>
  <c r="G225" i="33"/>
  <c r="G224" i="33"/>
  <c r="G223" i="33"/>
  <c r="G222" i="33"/>
  <c r="G221" i="33"/>
  <c r="G220" i="33"/>
  <c r="G219" i="33"/>
  <c r="G218" i="33"/>
  <c r="G217" i="33"/>
  <c r="G216" i="33"/>
  <c r="G215" i="33"/>
  <c r="G214" i="33"/>
  <c r="G213" i="33"/>
  <c r="G212" i="33"/>
  <c r="G211" i="33"/>
  <c r="G210" i="33"/>
  <c r="G209" i="33"/>
  <c r="G208" i="33"/>
  <c r="G207" i="33"/>
  <c r="G206" i="33"/>
  <c r="G205" i="33"/>
  <c r="G204" i="33"/>
  <c r="G203" i="33"/>
  <c r="G202" i="33"/>
  <c r="G201" i="33"/>
  <c r="G200" i="33"/>
  <c r="G199" i="33"/>
  <c r="G198" i="33"/>
  <c r="G197" i="33"/>
  <c r="G196" i="33"/>
  <c r="G195" i="33"/>
  <c r="G194" i="33"/>
  <c r="G193" i="33"/>
  <c r="G192" i="33"/>
  <c r="G191" i="33"/>
  <c r="G190" i="33"/>
  <c r="G189" i="33"/>
  <c r="G188" i="33"/>
  <c r="G187" i="33"/>
  <c r="G186" i="33"/>
  <c r="G185" i="33"/>
  <c r="G184" i="33"/>
  <c r="G183" i="33"/>
  <c r="G182" i="33"/>
  <c r="G181" i="33"/>
  <c r="G180" i="33"/>
  <c r="G179" i="33"/>
  <c r="G178" i="33"/>
  <c r="G177" i="33"/>
  <c r="G176" i="33"/>
  <c r="G175" i="33"/>
  <c r="G174" i="33"/>
  <c r="G173" i="33"/>
  <c r="G172" i="33"/>
  <c r="G171" i="33"/>
  <c r="G170" i="33"/>
  <c r="G169" i="33"/>
  <c r="G168" i="33"/>
  <c r="G167" i="33"/>
  <c r="G166" i="33"/>
  <c r="G165" i="33"/>
  <c r="G164" i="33"/>
  <c r="G163" i="33"/>
  <c r="G162" i="33"/>
  <c r="G161" i="33"/>
  <c r="G160" i="33"/>
  <c r="G159" i="33"/>
  <c r="G158" i="33"/>
  <c r="G157" i="33"/>
  <c r="G156" i="33"/>
  <c r="G155" i="33"/>
  <c r="G154" i="33"/>
  <c r="G153" i="33"/>
  <c r="G152" i="33"/>
  <c r="G151" i="33"/>
  <c r="G150" i="33"/>
  <c r="G149" i="33"/>
  <c r="G148" i="33"/>
  <c r="G147" i="33"/>
  <c r="G146" i="33"/>
  <c r="G145" i="33"/>
  <c r="G144" i="33"/>
  <c r="G143" i="33"/>
  <c r="G142" i="33"/>
  <c r="G141" i="33"/>
  <c r="G140" i="33"/>
  <c r="G139" i="33"/>
  <c r="G138" i="33"/>
  <c r="G137" i="33"/>
  <c r="G136" i="33"/>
  <c r="G135" i="33"/>
  <c r="G134" i="33"/>
  <c r="G133" i="33"/>
  <c r="G132" i="33"/>
  <c r="G131" i="33"/>
  <c r="G130" i="33"/>
  <c r="G129" i="33"/>
  <c r="G128" i="33"/>
  <c r="G127" i="33"/>
  <c r="G126" i="33"/>
  <c r="G125" i="33"/>
  <c r="G124" i="33"/>
  <c r="G123" i="33"/>
  <c r="G122" i="33"/>
  <c r="G121" i="33"/>
  <c r="G120" i="33"/>
  <c r="G119" i="33"/>
  <c r="G118" i="33"/>
  <c r="G117" i="33"/>
  <c r="G116" i="33"/>
  <c r="G115" i="33"/>
  <c r="G114" i="33"/>
  <c r="G113" i="33"/>
  <c r="G112" i="33"/>
  <c r="G111" i="33"/>
  <c r="G110" i="33"/>
  <c r="G109" i="33"/>
  <c r="G108" i="33"/>
  <c r="G107" i="33"/>
  <c r="G106" i="33"/>
  <c r="G105" i="33"/>
  <c r="G104" i="33"/>
  <c r="G103" i="33"/>
  <c r="G102" i="33"/>
  <c r="G101" i="33"/>
  <c r="G100" i="33"/>
  <c r="G99" i="33"/>
  <c r="G98" i="33"/>
  <c r="G97" i="33"/>
  <c r="G96" i="33"/>
  <c r="G95" i="33"/>
  <c r="G94" i="33"/>
  <c r="G93" i="33"/>
  <c r="G92" i="33"/>
  <c r="G91" i="33"/>
  <c r="G90" i="33"/>
  <c r="G89" i="33"/>
  <c r="G88" i="33"/>
  <c r="G87" i="33"/>
  <c r="G86" i="33"/>
  <c r="G85" i="33"/>
  <c r="G84" i="33"/>
  <c r="G83" i="33"/>
  <c r="G82" i="33"/>
  <c r="G81" i="33"/>
  <c r="G80" i="33"/>
  <c r="G79" i="33"/>
  <c r="G78" i="33"/>
  <c r="G77" i="33"/>
  <c r="G76" i="33"/>
  <c r="G75" i="33"/>
  <c r="G74" i="33"/>
  <c r="G73" i="33"/>
  <c r="G72" i="33"/>
  <c r="G71" i="33"/>
  <c r="G70" i="33"/>
  <c r="G68" i="33"/>
  <c r="G67" i="33"/>
  <c r="G66" i="33"/>
  <c r="G65" i="33"/>
  <c r="G64" i="33"/>
  <c r="G63" i="33"/>
  <c r="G62" i="33"/>
  <c r="AO139" i="4"/>
  <c r="AN139" i="4"/>
  <c r="AM139" i="4"/>
  <c r="AL139" i="4"/>
  <c r="AK139" i="4"/>
  <c r="AJ139" i="4"/>
  <c r="AI139" i="4"/>
  <c r="AH139" i="4"/>
  <c r="AG139" i="4"/>
  <c r="AF139" i="4"/>
  <c r="AE139" i="4"/>
  <c r="AD139" i="4"/>
  <c r="AC139" i="4"/>
  <c r="AB139" i="4"/>
  <c r="AA139" i="4"/>
  <c r="Z139" i="4"/>
  <c r="Y139" i="4"/>
  <c r="X139" i="4"/>
  <c r="W139" i="4"/>
  <c r="V139" i="4"/>
  <c r="U139" i="4"/>
  <c r="T139" i="4"/>
  <c r="S139" i="4"/>
  <c r="R139" i="4"/>
  <c r="Q139" i="4"/>
  <c r="P139" i="4"/>
  <c r="O139" i="4"/>
  <c r="N139" i="4"/>
  <c r="M139" i="4"/>
  <c r="L139" i="4"/>
  <c r="K139" i="4"/>
  <c r="AO138" i="4"/>
  <c r="AN138" i="4"/>
  <c r="AM138" i="4"/>
  <c r="AL138" i="4"/>
  <c r="AK138" i="4"/>
  <c r="AJ138" i="4"/>
  <c r="AI138" i="4"/>
  <c r="AH138" i="4"/>
  <c r="AG138" i="4"/>
  <c r="AF138" i="4"/>
  <c r="AE138" i="4"/>
  <c r="AD138" i="4"/>
  <c r="AC138" i="4"/>
  <c r="AB138" i="4"/>
  <c r="AA138" i="4"/>
  <c r="Z138" i="4"/>
  <c r="Y138" i="4"/>
  <c r="X138" i="4"/>
  <c r="W138" i="4"/>
  <c r="V138" i="4"/>
  <c r="U138" i="4"/>
  <c r="T138" i="4"/>
  <c r="S138" i="4"/>
  <c r="R138" i="4"/>
  <c r="Q138" i="4"/>
  <c r="P138" i="4"/>
  <c r="O138" i="4"/>
  <c r="N138" i="4"/>
  <c r="M138" i="4"/>
  <c r="L138" i="4"/>
  <c r="K138" i="4"/>
  <c r="AO137" i="4"/>
  <c r="AN137" i="4"/>
  <c r="AM137" i="4"/>
  <c r="AL137" i="4"/>
  <c r="AK137" i="4"/>
  <c r="AJ137" i="4"/>
  <c r="AI137" i="4"/>
  <c r="AH137" i="4"/>
  <c r="AG137" i="4"/>
  <c r="AF137" i="4"/>
  <c r="AE137" i="4"/>
  <c r="AD137" i="4"/>
  <c r="AC137" i="4"/>
  <c r="AB137" i="4"/>
  <c r="AA137" i="4"/>
  <c r="Z137" i="4"/>
  <c r="Y137" i="4"/>
  <c r="X137" i="4"/>
  <c r="W137" i="4"/>
  <c r="V137" i="4"/>
  <c r="U137" i="4"/>
  <c r="T137" i="4"/>
  <c r="S137" i="4"/>
  <c r="R137" i="4"/>
  <c r="Q137" i="4"/>
  <c r="P137" i="4"/>
  <c r="O137" i="4"/>
  <c r="N137" i="4"/>
  <c r="M137" i="4"/>
  <c r="L137" i="4"/>
  <c r="K137" i="4"/>
  <c r="AO136" i="4"/>
  <c r="AN136" i="4"/>
  <c r="AM136" i="4"/>
  <c r="AL136" i="4"/>
  <c r="AK136" i="4"/>
  <c r="AJ136" i="4"/>
  <c r="AI136" i="4"/>
  <c r="AH136" i="4"/>
  <c r="AG136" i="4"/>
  <c r="AF136" i="4"/>
  <c r="AE136" i="4"/>
  <c r="AD136" i="4"/>
  <c r="AC136" i="4"/>
  <c r="AB136" i="4"/>
  <c r="AA136" i="4"/>
  <c r="Z136" i="4"/>
  <c r="Y136" i="4"/>
  <c r="X136" i="4"/>
  <c r="W136" i="4"/>
  <c r="V136" i="4"/>
  <c r="U136" i="4"/>
  <c r="T136" i="4"/>
  <c r="S136" i="4"/>
  <c r="R136" i="4"/>
  <c r="Q136" i="4"/>
  <c r="P136" i="4"/>
  <c r="O136" i="4"/>
  <c r="N136" i="4"/>
  <c r="M136" i="4"/>
  <c r="L136" i="4"/>
  <c r="K136" i="4"/>
  <c r="AO135" i="4"/>
  <c r="AN135" i="4"/>
  <c r="AM135" i="4"/>
  <c r="AL135" i="4"/>
  <c r="AK135" i="4"/>
  <c r="AJ135" i="4"/>
  <c r="AI135" i="4"/>
  <c r="AH135" i="4"/>
  <c r="AG135" i="4"/>
  <c r="AF135" i="4"/>
  <c r="AE135" i="4"/>
  <c r="AD135" i="4"/>
  <c r="AC135" i="4"/>
  <c r="AB135" i="4"/>
  <c r="AA135" i="4"/>
  <c r="Z135" i="4"/>
  <c r="Y135" i="4"/>
  <c r="X135" i="4"/>
  <c r="W135" i="4"/>
  <c r="V135" i="4"/>
  <c r="U135" i="4"/>
  <c r="T135" i="4"/>
  <c r="S135" i="4"/>
  <c r="R135" i="4"/>
  <c r="Q135" i="4"/>
  <c r="P135" i="4"/>
  <c r="O135" i="4"/>
  <c r="N135" i="4"/>
  <c r="M135" i="4"/>
  <c r="L135" i="4"/>
  <c r="K135" i="4"/>
  <c r="AO134" i="4"/>
  <c r="AN134" i="4"/>
  <c r="AM134" i="4"/>
  <c r="AL134" i="4"/>
  <c r="AK134" i="4"/>
  <c r="AJ134" i="4"/>
  <c r="AI134" i="4"/>
  <c r="AH134" i="4"/>
  <c r="AG134" i="4"/>
  <c r="AF134" i="4"/>
  <c r="AE134" i="4"/>
  <c r="AD134" i="4"/>
  <c r="AC134" i="4"/>
  <c r="AB134" i="4"/>
  <c r="AA134" i="4"/>
  <c r="Z134" i="4"/>
  <c r="Y134" i="4"/>
  <c r="X134" i="4"/>
  <c r="W134" i="4"/>
  <c r="V134" i="4"/>
  <c r="U134" i="4"/>
  <c r="T134" i="4"/>
  <c r="S134" i="4"/>
  <c r="R134" i="4"/>
  <c r="Q134" i="4"/>
  <c r="P134" i="4"/>
  <c r="O134" i="4"/>
  <c r="N134" i="4"/>
  <c r="M134" i="4"/>
  <c r="L134" i="4"/>
  <c r="K134" i="4"/>
  <c r="AO133" i="4"/>
  <c r="AN133" i="4"/>
  <c r="AM133" i="4"/>
  <c r="AL133" i="4"/>
  <c r="AK133" i="4"/>
  <c r="AJ133" i="4"/>
  <c r="AI133" i="4"/>
  <c r="AH133" i="4"/>
  <c r="AG133" i="4"/>
  <c r="AF133" i="4"/>
  <c r="AE133" i="4"/>
  <c r="AD133" i="4"/>
  <c r="AC133" i="4"/>
  <c r="AB133" i="4"/>
  <c r="AA133" i="4"/>
  <c r="Z133" i="4"/>
  <c r="Y133" i="4"/>
  <c r="X133" i="4"/>
  <c r="W133" i="4"/>
  <c r="V133" i="4"/>
  <c r="U133" i="4"/>
  <c r="T133" i="4"/>
  <c r="S133" i="4"/>
  <c r="R133" i="4"/>
  <c r="Q133" i="4"/>
  <c r="P133" i="4"/>
  <c r="O133" i="4"/>
  <c r="N133" i="4"/>
  <c r="M133" i="4"/>
  <c r="L133" i="4"/>
  <c r="K133" i="4"/>
  <c r="AO132" i="4"/>
  <c r="AN132" i="4"/>
  <c r="AM132" i="4"/>
  <c r="AL132" i="4"/>
  <c r="AK132" i="4"/>
  <c r="AJ132" i="4"/>
  <c r="AI132" i="4"/>
  <c r="AH132" i="4"/>
  <c r="AG132" i="4"/>
  <c r="AF132" i="4"/>
  <c r="AE132" i="4"/>
  <c r="AD132" i="4"/>
  <c r="AC132" i="4"/>
  <c r="AB132" i="4"/>
  <c r="AA132" i="4"/>
  <c r="Z132" i="4"/>
  <c r="Y132" i="4"/>
  <c r="X132" i="4"/>
  <c r="W132" i="4"/>
  <c r="V132" i="4"/>
  <c r="U132" i="4"/>
  <c r="T132" i="4"/>
  <c r="S132" i="4"/>
  <c r="R132" i="4"/>
  <c r="Q132" i="4"/>
  <c r="P132" i="4"/>
  <c r="O132" i="4"/>
  <c r="N132" i="4"/>
  <c r="M132" i="4"/>
  <c r="L132" i="4"/>
  <c r="K132" i="4"/>
  <c r="AO131" i="4"/>
  <c r="AN131" i="4"/>
  <c r="AM131" i="4"/>
  <c r="AL131" i="4"/>
  <c r="AK131" i="4"/>
  <c r="AJ131" i="4"/>
  <c r="AI131" i="4"/>
  <c r="AH131" i="4"/>
  <c r="AG131" i="4"/>
  <c r="AF131" i="4"/>
  <c r="AE131" i="4"/>
  <c r="AD131" i="4"/>
  <c r="AC131" i="4"/>
  <c r="AB131" i="4"/>
  <c r="AA131" i="4"/>
  <c r="Z131" i="4"/>
  <c r="Y131" i="4"/>
  <c r="X131" i="4"/>
  <c r="W131" i="4"/>
  <c r="V131" i="4"/>
  <c r="U131" i="4"/>
  <c r="T131" i="4"/>
  <c r="S131" i="4"/>
  <c r="R131" i="4"/>
  <c r="Q131" i="4"/>
  <c r="P131" i="4"/>
  <c r="O131" i="4"/>
  <c r="N131" i="4"/>
  <c r="M131" i="4"/>
  <c r="L131" i="4"/>
  <c r="K131" i="4"/>
  <c r="AO130" i="4"/>
  <c r="AN130" i="4"/>
  <c r="AM130" i="4"/>
  <c r="AL130" i="4"/>
  <c r="AK130" i="4"/>
  <c r="AJ130" i="4"/>
  <c r="AI130" i="4"/>
  <c r="AH130" i="4"/>
  <c r="AG130" i="4"/>
  <c r="AF130" i="4"/>
  <c r="AE130" i="4"/>
  <c r="AD130" i="4"/>
  <c r="AC130" i="4"/>
  <c r="AB130" i="4"/>
  <c r="AA130" i="4"/>
  <c r="Z130" i="4"/>
  <c r="Y130" i="4"/>
  <c r="X130" i="4"/>
  <c r="W130" i="4"/>
  <c r="V130" i="4"/>
  <c r="U130" i="4"/>
  <c r="T130" i="4"/>
  <c r="S130" i="4"/>
  <c r="R130" i="4"/>
  <c r="Q130" i="4"/>
  <c r="P130" i="4"/>
  <c r="O130" i="4"/>
  <c r="N130" i="4"/>
  <c r="M130" i="4"/>
  <c r="L130" i="4"/>
  <c r="K130" i="4"/>
  <c r="AO129" i="4"/>
  <c r="AN129" i="4"/>
  <c r="AM129" i="4"/>
  <c r="AL129" i="4"/>
  <c r="AK129" i="4"/>
  <c r="AJ129" i="4"/>
  <c r="AI129" i="4"/>
  <c r="AH129" i="4"/>
  <c r="AG129" i="4"/>
  <c r="AF129" i="4"/>
  <c r="AE129" i="4"/>
  <c r="AD129" i="4"/>
  <c r="AC129" i="4"/>
  <c r="AB129" i="4"/>
  <c r="AA129" i="4"/>
  <c r="Z129" i="4"/>
  <c r="Y129" i="4"/>
  <c r="X129" i="4"/>
  <c r="W129" i="4"/>
  <c r="V129" i="4"/>
  <c r="U129" i="4"/>
  <c r="T129" i="4"/>
  <c r="S129" i="4"/>
  <c r="R129" i="4"/>
  <c r="Q129" i="4"/>
  <c r="P129" i="4"/>
  <c r="O129" i="4"/>
  <c r="N129" i="4"/>
  <c r="M129" i="4"/>
  <c r="L129" i="4"/>
  <c r="K129" i="4"/>
  <c r="AO128" i="4"/>
  <c r="AN128" i="4"/>
  <c r="AM128" i="4"/>
  <c r="AL128" i="4"/>
  <c r="AK128" i="4"/>
  <c r="AJ128" i="4"/>
  <c r="AI128" i="4"/>
  <c r="AH128" i="4"/>
  <c r="AG128" i="4"/>
  <c r="AF128" i="4"/>
  <c r="AE128" i="4"/>
  <c r="AD128" i="4"/>
  <c r="AC128" i="4"/>
  <c r="AB128" i="4"/>
  <c r="AA128" i="4"/>
  <c r="Z128" i="4"/>
  <c r="Y128" i="4"/>
  <c r="X128" i="4"/>
  <c r="W128" i="4"/>
  <c r="V128" i="4"/>
  <c r="U128" i="4"/>
  <c r="T128" i="4"/>
  <c r="S128" i="4"/>
  <c r="R128" i="4"/>
  <c r="Q128" i="4"/>
  <c r="P128" i="4"/>
  <c r="O128" i="4"/>
  <c r="N128" i="4"/>
  <c r="M128" i="4"/>
  <c r="L128" i="4"/>
  <c r="K128" i="4"/>
  <c r="AO127" i="4"/>
  <c r="AN127" i="4"/>
  <c r="AM127" i="4"/>
  <c r="AL127" i="4"/>
  <c r="AK127" i="4"/>
  <c r="AJ127" i="4"/>
  <c r="AI127" i="4"/>
  <c r="AH127" i="4"/>
  <c r="AG127" i="4"/>
  <c r="AF127" i="4"/>
  <c r="AE127" i="4"/>
  <c r="AD127" i="4"/>
  <c r="AC127" i="4"/>
  <c r="AB127" i="4"/>
  <c r="AA127" i="4"/>
  <c r="Z127" i="4"/>
  <c r="Y127" i="4"/>
  <c r="X127" i="4"/>
  <c r="W127" i="4"/>
  <c r="V127" i="4"/>
  <c r="U127" i="4"/>
  <c r="T127" i="4"/>
  <c r="S127" i="4"/>
  <c r="R127" i="4"/>
  <c r="Q127" i="4"/>
  <c r="P127" i="4"/>
  <c r="O127" i="4"/>
  <c r="N127" i="4"/>
  <c r="M127" i="4"/>
  <c r="L127" i="4"/>
  <c r="K127" i="4"/>
  <c r="AO126" i="4"/>
  <c r="AN126" i="4"/>
  <c r="AM126" i="4"/>
  <c r="AL126" i="4"/>
  <c r="AK126" i="4"/>
  <c r="AJ126" i="4"/>
  <c r="AI126" i="4"/>
  <c r="AH126" i="4"/>
  <c r="AG126" i="4"/>
  <c r="AF126" i="4"/>
  <c r="AE126" i="4"/>
  <c r="AD126" i="4"/>
  <c r="AC126" i="4"/>
  <c r="AB126" i="4"/>
  <c r="AA126" i="4"/>
  <c r="Z126" i="4"/>
  <c r="Y126" i="4"/>
  <c r="X126" i="4"/>
  <c r="W126" i="4"/>
  <c r="V126" i="4"/>
  <c r="U126" i="4"/>
  <c r="T126" i="4"/>
  <c r="S126" i="4"/>
  <c r="R126" i="4"/>
  <c r="Q126" i="4"/>
  <c r="P126" i="4"/>
  <c r="O126" i="4"/>
  <c r="N126" i="4"/>
  <c r="M126" i="4"/>
  <c r="L126" i="4"/>
  <c r="K126" i="4"/>
  <c r="AO125" i="4"/>
  <c r="AN125" i="4"/>
  <c r="AM125" i="4"/>
  <c r="AL125" i="4"/>
  <c r="AK125" i="4"/>
  <c r="AJ125" i="4"/>
  <c r="AI125" i="4"/>
  <c r="AH125" i="4"/>
  <c r="AG125" i="4"/>
  <c r="AF125" i="4"/>
  <c r="AE125" i="4"/>
  <c r="AD125" i="4"/>
  <c r="AC125" i="4"/>
  <c r="AB125" i="4"/>
  <c r="AA125" i="4"/>
  <c r="Z125" i="4"/>
  <c r="Y125" i="4"/>
  <c r="X125" i="4"/>
  <c r="W125" i="4"/>
  <c r="V125" i="4"/>
  <c r="U125" i="4"/>
  <c r="T125" i="4"/>
  <c r="S125" i="4"/>
  <c r="R125" i="4"/>
  <c r="Q125" i="4"/>
  <c r="P125" i="4"/>
  <c r="O125" i="4"/>
  <c r="N125" i="4"/>
  <c r="M125" i="4"/>
  <c r="L125" i="4"/>
  <c r="K125" i="4"/>
  <c r="AO124" i="4"/>
  <c r="AN124" i="4"/>
  <c r="AM124" i="4"/>
  <c r="AL124" i="4"/>
  <c r="AK124" i="4"/>
  <c r="AJ124" i="4"/>
  <c r="AI124" i="4"/>
  <c r="AH124" i="4"/>
  <c r="AG124" i="4"/>
  <c r="AF124" i="4"/>
  <c r="AE124" i="4"/>
  <c r="AD124" i="4"/>
  <c r="AC124" i="4"/>
  <c r="AB124" i="4"/>
  <c r="AA124" i="4"/>
  <c r="Z124" i="4"/>
  <c r="Y124" i="4"/>
  <c r="X124" i="4"/>
  <c r="W124" i="4"/>
  <c r="V124" i="4"/>
  <c r="U124" i="4"/>
  <c r="T124" i="4"/>
  <c r="S124" i="4"/>
  <c r="R124" i="4"/>
  <c r="Q124" i="4"/>
  <c r="P124" i="4"/>
  <c r="O124" i="4"/>
  <c r="N124" i="4"/>
  <c r="M124" i="4"/>
  <c r="L124" i="4"/>
  <c r="K124" i="4"/>
  <c r="AO123" i="4"/>
  <c r="AN123" i="4"/>
  <c r="AM123" i="4"/>
  <c r="AL123" i="4"/>
  <c r="AK123" i="4"/>
  <c r="AJ123" i="4"/>
  <c r="AI123" i="4"/>
  <c r="AH123" i="4"/>
  <c r="AG123" i="4"/>
  <c r="AF123" i="4"/>
  <c r="AE123" i="4"/>
  <c r="AD123" i="4"/>
  <c r="AC123" i="4"/>
  <c r="AB123" i="4"/>
  <c r="AA123" i="4"/>
  <c r="Z123" i="4"/>
  <c r="Y123" i="4"/>
  <c r="X123" i="4"/>
  <c r="W123" i="4"/>
  <c r="V123" i="4"/>
  <c r="U123" i="4"/>
  <c r="T123" i="4"/>
  <c r="S123" i="4"/>
  <c r="R123" i="4"/>
  <c r="Q123" i="4"/>
  <c r="P123" i="4"/>
  <c r="O123" i="4"/>
  <c r="N123" i="4"/>
  <c r="M123" i="4"/>
  <c r="L123" i="4"/>
  <c r="K123" i="4"/>
  <c r="AO122" i="4"/>
  <c r="AN122" i="4"/>
  <c r="AM122" i="4"/>
  <c r="AL122" i="4"/>
  <c r="AK122" i="4"/>
  <c r="AJ122" i="4"/>
  <c r="AI122" i="4"/>
  <c r="AH122" i="4"/>
  <c r="AG122" i="4"/>
  <c r="AF122" i="4"/>
  <c r="AE122" i="4"/>
  <c r="AD122" i="4"/>
  <c r="AC122" i="4"/>
  <c r="AB122" i="4"/>
  <c r="AA122" i="4"/>
  <c r="Z122" i="4"/>
  <c r="Y122" i="4"/>
  <c r="X122" i="4"/>
  <c r="W122" i="4"/>
  <c r="V122" i="4"/>
  <c r="U122" i="4"/>
  <c r="T122" i="4"/>
  <c r="S122" i="4"/>
  <c r="R122" i="4"/>
  <c r="Q122" i="4"/>
  <c r="P122" i="4"/>
  <c r="O122" i="4"/>
  <c r="N122" i="4"/>
  <c r="M122" i="4"/>
  <c r="L122" i="4"/>
  <c r="K122" i="4"/>
  <c r="AO121" i="4"/>
  <c r="AN121" i="4"/>
  <c r="AM121" i="4"/>
  <c r="AL121" i="4"/>
  <c r="AK121" i="4"/>
  <c r="AJ121" i="4"/>
  <c r="AI121" i="4"/>
  <c r="AH121" i="4"/>
  <c r="AG121" i="4"/>
  <c r="AF121" i="4"/>
  <c r="AE121" i="4"/>
  <c r="AD121" i="4"/>
  <c r="AC121" i="4"/>
  <c r="AB121" i="4"/>
  <c r="AA121" i="4"/>
  <c r="Z121" i="4"/>
  <c r="Y121" i="4"/>
  <c r="X121" i="4"/>
  <c r="W121" i="4"/>
  <c r="V121" i="4"/>
  <c r="U121" i="4"/>
  <c r="T121" i="4"/>
  <c r="S121" i="4"/>
  <c r="R121" i="4"/>
  <c r="Q121" i="4"/>
  <c r="P121" i="4"/>
  <c r="O121" i="4"/>
  <c r="N121" i="4"/>
  <c r="M121" i="4"/>
  <c r="L121" i="4"/>
  <c r="K121" i="4"/>
  <c r="AO120" i="4"/>
  <c r="AN120" i="4"/>
  <c r="AM120" i="4"/>
  <c r="AL120" i="4"/>
  <c r="AK120" i="4"/>
  <c r="AJ120" i="4"/>
  <c r="AI120" i="4"/>
  <c r="AH120" i="4"/>
  <c r="AG120" i="4"/>
  <c r="AF120" i="4"/>
  <c r="AE120" i="4"/>
  <c r="AD120" i="4"/>
  <c r="AC120" i="4"/>
  <c r="AB120" i="4"/>
  <c r="AA120" i="4"/>
  <c r="Z120" i="4"/>
  <c r="Y120" i="4"/>
  <c r="X120" i="4"/>
  <c r="W120" i="4"/>
  <c r="V120" i="4"/>
  <c r="U120" i="4"/>
  <c r="T120" i="4"/>
  <c r="S120" i="4"/>
  <c r="R120" i="4"/>
  <c r="Q120" i="4"/>
  <c r="P120" i="4"/>
  <c r="O120" i="4"/>
  <c r="N120" i="4"/>
  <c r="M120" i="4"/>
  <c r="L120" i="4"/>
  <c r="K120" i="4"/>
  <c r="AO119" i="4"/>
  <c r="AN119" i="4"/>
  <c r="AM119" i="4"/>
  <c r="AL119" i="4"/>
  <c r="AK119" i="4"/>
  <c r="AJ119" i="4"/>
  <c r="AI119" i="4"/>
  <c r="AH119" i="4"/>
  <c r="AG119" i="4"/>
  <c r="AF119" i="4"/>
  <c r="AE119" i="4"/>
  <c r="AD119" i="4"/>
  <c r="AC119" i="4"/>
  <c r="AB119" i="4"/>
  <c r="AA119" i="4"/>
  <c r="Z119" i="4"/>
  <c r="Y119" i="4"/>
  <c r="X119" i="4"/>
  <c r="W119" i="4"/>
  <c r="V119" i="4"/>
  <c r="U119" i="4"/>
  <c r="T119" i="4"/>
  <c r="S119" i="4"/>
  <c r="R119" i="4"/>
  <c r="Q119" i="4"/>
  <c r="P119" i="4"/>
  <c r="O119" i="4"/>
  <c r="N119" i="4"/>
  <c r="M119" i="4"/>
  <c r="L119" i="4"/>
  <c r="K119" i="4"/>
  <c r="AO118" i="4"/>
  <c r="AN118" i="4"/>
  <c r="AM118" i="4"/>
  <c r="AL118" i="4"/>
  <c r="AK118" i="4"/>
  <c r="AJ118" i="4"/>
  <c r="AI118" i="4"/>
  <c r="AH118" i="4"/>
  <c r="AG118" i="4"/>
  <c r="AF118" i="4"/>
  <c r="AE118" i="4"/>
  <c r="AD118" i="4"/>
  <c r="AC118" i="4"/>
  <c r="AB118" i="4"/>
  <c r="AA118" i="4"/>
  <c r="Z118" i="4"/>
  <c r="Y118" i="4"/>
  <c r="X118" i="4"/>
  <c r="W118" i="4"/>
  <c r="V118" i="4"/>
  <c r="U118" i="4"/>
  <c r="T118" i="4"/>
  <c r="S118" i="4"/>
  <c r="R118" i="4"/>
  <c r="Q118" i="4"/>
  <c r="P118" i="4"/>
  <c r="O118" i="4"/>
  <c r="N118" i="4"/>
  <c r="M118" i="4"/>
  <c r="L118" i="4"/>
  <c r="K118" i="4"/>
  <c r="AO117" i="4"/>
  <c r="AN117" i="4"/>
  <c r="AM117" i="4"/>
  <c r="AL117" i="4"/>
  <c r="AK117" i="4"/>
  <c r="AJ117" i="4"/>
  <c r="AI117" i="4"/>
  <c r="AH117" i="4"/>
  <c r="AG117" i="4"/>
  <c r="AF117" i="4"/>
  <c r="AE117" i="4"/>
  <c r="AD117" i="4"/>
  <c r="AC117" i="4"/>
  <c r="AB117" i="4"/>
  <c r="AA117" i="4"/>
  <c r="Z117" i="4"/>
  <c r="Y117" i="4"/>
  <c r="X117" i="4"/>
  <c r="W117" i="4"/>
  <c r="V117" i="4"/>
  <c r="U117" i="4"/>
  <c r="T117" i="4"/>
  <c r="S117" i="4"/>
  <c r="R117" i="4"/>
  <c r="Q117" i="4"/>
  <c r="P117" i="4"/>
  <c r="O117" i="4"/>
  <c r="N117" i="4"/>
  <c r="M117" i="4"/>
  <c r="L117" i="4"/>
  <c r="K117" i="4"/>
  <c r="AO116" i="4"/>
  <c r="AN116" i="4"/>
  <c r="AM116" i="4"/>
  <c r="AL116" i="4"/>
  <c r="AK116" i="4"/>
  <c r="AJ116" i="4"/>
  <c r="AI116" i="4"/>
  <c r="AH116" i="4"/>
  <c r="AG116" i="4"/>
  <c r="AF116" i="4"/>
  <c r="AE116" i="4"/>
  <c r="AD116" i="4"/>
  <c r="AC116" i="4"/>
  <c r="AB116" i="4"/>
  <c r="AA116" i="4"/>
  <c r="Z116" i="4"/>
  <c r="Y116" i="4"/>
  <c r="X116" i="4"/>
  <c r="W116" i="4"/>
  <c r="V116" i="4"/>
  <c r="U116" i="4"/>
  <c r="T116" i="4"/>
  <c r="S116" i="4"/>
  <c r="R116" i="4"/>
  <c r="Q116" i="4"/>
  <c r="P116" i="4"/>
  <c r="O116" i="4"/>
  <c r="N116" i="4"/>
  <c r="M116" i="4"/>
  <c r="L116" i="4"/>
  <c r="K116" i="4"/>
  <c r="AO115" i="4"/>
  <c r="AN115" i="4"/>
  <c r="AM115" i="4"/>
  <c r="AL115" i="4"/>
  <c r="AK115" i="4"/>
  <c r="AJ115" i="4"/>
  <c r="AI115" i="4"/>
  <c r="AH115" i="4"/>
  <c r="AG115" i="4"/>
  <c r="AF115" i="4"/>
  <c r="AE115" i="4"/>
  <c r="AD115" i="4"/>
  <c r="AC115" i="4"/>
  <c r="AB115" i="4"/>
  <c r="AA115" i="4"/>
  <c r="Z115" i="4"/>
  <c r="Y115" i="4"/>
  <c r="X115" i="4"/>
  <c r="W115" i="4"/>
  <c r="V115" i="4"/>
  <c r="U115" i="4"/>
  <c r="T115" i="4"/>
  <c r="S115" i="4"/>
  <c r="R115" i="4"/>
  <c r="Q115" i="4"/>
  <c r="P115" i="4"/>
  <c r="O115" i="4"/>
  <c r="N115" i="4"/>
  <c r="M115" i="4"/>
  <c r="L115" i="4"/>
  <c r="K115" i="4"/>
  <c r="AO114" i="4"/>
  <c r="AN114" i="4"/>
  <c r="AM114" i="4"/>
  <c r="AL114" i="4"/>
  <c r="AK114" i="4"/>
  <c r="AJ114" i="4"/>
  <c r="AI114" i="4"/>
  <c r="AH114" i="4"/>
  <c r="AG114" i="4"/>
  <c r="AF114" i="4"/>
  <c r="AE114" i="4"/>
  <c r="AD114" i="4"/>
  <c r="AC114" i="4"/>
  <c r="AB114" i="4"/>
  <c r="AA114" i="4"/>
  <c r="Z114" i="4"/>
  <c r="Y114" i="4"/>
  <c r="X114" i="4"/>
  <c r="W114" i="4"/>
  <c r="V114" i="4"/>
  <c r="U114" i="4"/>
  <c r="T114" i="4"/>
  <c r="S114" i="4"/>
  <c r="R114" i="4"/>
  <c r="Q114" i="4"/>
  <c r="P114" i="4"/>
  <c r="O114" i="4"/>
  <c r="N114" i="4"/>
  <c r="M114" i="4"/>
  <c r="L114" i="4"/>
  <c r="K114" i="4"/>
  <c r="AO113" i="4"/>
  <c r="AN113" i="4"/>
  <c r="AM113" i="4"/>
  <c r="AL113" i="4"/>
  <c r="AK113" i="4"/>
  <c r="AJ113" i="4"/>
  <c r="AI113" i="4"/>
  <c r="AH113" i="4"/>
  <c r="AG113" i="4"/>
  <c r="AF113" i="4"/>
  <c r="AE113" i="4"/>
  <c r="AD113" i="4"/>
  <c r="AC113" i="4"/>
  <c r="AB113" i="4"/>
  <c r="AA113" i="4"/>
  <c r="Z113" i="4"/>
  <c r="Y113" i="4"/>
  <c r="X113" i="4"/>
  <c r="W113" i="4"/>
  <c r="V113" i="4"/>
  <c r="U113" i="4"/>
  <c r="T113" i="4"/>
  <c r="S113" i="4"/>
  <c r="R113" i="4"/>
  <c r="Q113" i="4"/>
  <c r="P113" i="4"/>
  <c r="O113" i="4"/>
  <c r="N113" i="4"/>
  <c r="M113" i="4"/>
  <c r="L113" i="4"/>
  <c r="K113" i="4"/>
  <c r="AO112" i="4"/>
  <c r="AN112" i="4"/>
  <c r="AM112" i="4"/>
  <c r="AL112" i="4"/>
  <c r="AK112" i="4"/>
  <c r="AJ112" i="4"/>
  <c r="AI112" i="4"/>
  <c r="AH112" i="4"/>
  <c r="AG112" i="4"/>
  <c r="AF112" i="4"/>
  <c r="AE112" i="4"/>
  <c r="AD112" i="4"/>
  <c r="AC112" i="4"/>
  <c r="AB112" i="4"/>
  <c r="AA112" i="4"/>
  <c r="Z112" i="4"/>
  <c r="Y112" i="4"/>
  <c r="X112" i="4"/>
  <c r="W112" i="4"/>
  <c r="V112" i="4"/>
  <c r="U112" i="4"/>
  <c r="T112" i="4"/>
  <c r="S112" i="4"/>
  <c r="R112" i="4"/>
  <c r="Q112" i="4"/>
  <c r="P112" i="4"/>
  <c r="O112" i="4"/>
  <c r="N112" i="4"/>
  <c r="M112" i="4"/>
  <c r="L112" i="4"/>
  <c r="K112" i="4"/>
  <c r="AO111" i="4"/>
  <c r="AN111" i="4"/>
  <c r="AM111" i="4"/>
  <c r="AL111" i="4"/>
  <c r="AK111" i="4"/>
  <c r="AJ111" i="4"/>
  <c r="AI111" i="4"/>
  <c r="AH111" i="4"/>
  <c r="AG111" i="4"/>
  <c r="AF111" i="4"/>
  <c r="AE111" i="4"/>
  <c r="AD111" i="4"/>
  <c r="AC111" i="4"/>
  <c r="AB111" i="4"/>
  <c r="AA111" i="4"/>
  <c r="Z111" i="4"/>
  <c r="Y111" i="4"/>
  <c r="X111" i="4"/>
  <c r="W111" i="4"/>
  <c r="V111" i="4"/>
  <c r="U111" i="4"/>
  <c r="T111" i="4"/>
  <c r="S111" i="4"/>
  <c r="R111" i="4"/>
  <c r="Q111" i="4"/>
  <c r="P111" i="4"/>
  <c r="O111" i="4"/>
  <c r="N111" i="4"/>
  <c r="M111" i="4"/>
  <c r="L111" i="4"/>
  <c r="K111" i="4"/>
  <c r="AO110" i="4"/>
  <c r="AN110" i="4"/>
  <c r="AM110" i="4"/>
  <c r="AL110" i="4"/>
  <c r="AK110" i="4"/>
  <c r="AJ110" i="4"/>
  <c r="AI110" i="4"/>
  <c r="AH110" i="4"/>
  <c r="AG110" i="4"/>
  <c r="AF110" i="4"/>
  <c r="AE110" i="4"/>
  <c r="AD110" i="4"/>
  <c r="AC110" i="4"/>
  <c r="AB110" i="4"/>
  <c r="AA110" i="4"/>
  <c r="Z110" i="4"/>
  <c r="Y110" i="4"/>
  <c r="X110" i="4"/>
  <c r="W110" i="4"/>
  <c r="V110" i="4"/>
  <c r="U110" i="4"/>
  <c r="T110" i="4"/>
  <c r="S110" i="4"/>
  <c r="R110" i="4"/>
  <c r="Q110" i="4"/>
  <c r="P110" i="4"/>
  <c r="O110" i="4"/>
  <c r="N110" i="4"/>
  <c r="M110" i="4"/>
  <c r="L110" i="4"/>
  <c r="K110" i="4"/>
  <c r="AO109" i="4"/>
  <c r="AN109" i="4"/>
  <c r="AM109" i="4"/>
  <c r="AL109" i="4"/>
  <c r="AK109" i="4"/>
  <c r="AJ109" i="4"/>
  <c r="AI109" i="4"/>
  <c r="AH109" i="4"/>
  <c r="AG109" i="4"/>
  <c r="AF109" i="4"/>
  <c r="AE109" i="4"/>
  <c r="AD109" i="4"/>
  <c r="AC109" i="4"/>
  <c r="AB109" i="4"/>
  <c r="AA109" i="4"/>
  <c r="Z109" i="4"/>
  <c r="Y109" i="4"/>
  <c r="X109" i="4"/>
  <c r="W109" i="4"/>
  <c r="V109" i="4"/>
  <c r="U109" i="4"/>
  <c r="T109" i="4"/>
  <c r="S109" i="4"/>
  <c r="R109" i="4"/>
  <c r="Q109" i="4"/>
  <c r="P109" i="4"/>
  <c r="O109" i="4"/>
  <c r="N109" i="4"/>
  <c r="M109" i="4"/>
  <c r="L109" i="4"/>
  <c r="K109" i="4"/>
  <c r="AO108" i="4"/>
  <c r="AN108" i="4"/>
  <c r="AM108" i="4"/>
  <c r="AL108" i="4"/>
  <c r="AK108" i="4"/>
  <c r="AJ108" i="4"/>
  <c r="AI108" i="4"/>
  <c r="AH108" i="4"/>
  <c r="AG108" i="4"/>
  <c r="AF108" i="4"/>
  <c r="AE108" i="4"/>
  <c r="AD108" i="4"/>
  <c r="AC108" i="4"/>
  <c r="AB108" i="4"/>
  <c r="AA108" i="4"/>
  <c r="Z108" i="4"/>
  <c r="Y108" i="4"/>
  <c r="X108" i="4"/>
  <c r="W108" i="4"/>
  <c r="V108" i="4"/>
  <c r="U108" i="4"/>
  <c r="T108" i="4"/>
  <c r="S108" i="4"/>
  <c r="R108" i="4"/>
  <c r="Q108" i="4"/>
  <c r="P108" i="4"/>
  <c r="O108" i="4"/>
  <c r="N108" i="4"/>
  <c r="M108" i="4"/>
  <c r="L108" i="4"/>
  <c r="K108" i="4"/>
  <c r="AO107" i="4"/>
  <c r="AN107" i="4"/>
  <c r="AM107" i="4"/>
  <c r="AL107" i="4"/>
  <c r="AK107" i="4"/>
  <c r="AJ107" i="4"/>
  <c r="AI107" i="4"/>
  <c r="AH107" i="4"/>
  <c r="AG107" i="4"/>
  <c r="AF107" i="4"/>
  <c r="AE107" i="4"/>
  <c r="AD107" i="4"/>
  <c r="AC107" i="4"/>
  <c r="AB107" i="4"/>
  <c r="AA107" i="4"/>
  <c r="Z107" i="4"/>
  <c r="Y107" i="4"/>
  <c r="X107" i="4"/>
  <c r="W107" i="4"/>
  <c r="V107" i="4"/>
  <c r="U107" i="4"/>
  <c r="T107" i="4"/>
  <c r="S107" i="4"/>
  <c r="R107" i="4"/>
  <c r="Q107" i="4"/>
  <c r="P107" i="4"/>
  <c r="O107" i="4"/>
  <c r="N107" i="4"/>
  <c r="M107" i="4"/>
  <c r="L107" i="4"/>
  <c r="K107" i="4"/>
  <c r="AO106" i="4"/>
  <c r="AN106" i="4"/>
  <c r="AM106" i="4"/>
  <c r="AL106" i="4"/>
  <c r="AK106" i="4"/>
  <c r="AJ106" i="4"/>
  <c r="AI106" i="4"/>
  <c r="AH106" i="4"/>
  <c r="AG106" i="4"/>
  <c r="AF106" i="4"/>
  <c r="AE106" i="4"/>
  <c r="AD106" i="4"/>
  <c r="AC106" i="4"/>
  <c r="AB106" i="4"/>
  <c r="AA106" i="4"/>
  <c r="Z106" i="4"/>
  <c r="Y106" i="4"/>
  <c r="X106" i="4"/>
  <c r="W106" i="4"/>
  <c r="V106" i="4"/>
  <c r="U106" i="4"/>
  <c r="T106" i="4"/>
  <c r="S106" i="4"/>
  <c r="R106" i="4"/>
  <c r="Q106" i="4"/>
  <c r="P106" i="4"/>
  <c r="O106" i="4"/>
  <c r="N106" i="4"/>
  <c r="M106" i="4"/>
  <c r="L106" i="4"/>
  <c r="K106" i="4"/>
  <c r="AO105" i="4"/>
  <c r="AN105" i="4"/>
  <c r="AM105" i="4"/>
  <c r="AL105" i="4"/>
  <c r="AK105" i="4"/>
  <c r="AJ105" i="4"/>
  <c r="AI105" i="4"/>
  <c r="AH105" i="4"/>
  <c r="AG105" i="4"/>
  <c r="AF105" i="4"/>
  <c r="AE105" i="4"/>
  <c r="AD105" i="4"/>
  <c r="AC105" i="4"/>
  <c r="AB105" i="4"/>
  <c r="AA105" i="4"/>
  <c r="Z105" i="4"/>
  <c r="Y105" i="4"/>
  <c r="X105" i="4"/>
  <c r="W105" i="4"/>
  <c r="V105" i="4"/>
  <c r="U105" i="4"/>
  <c r="T105" i="4"/>
  <c r="S105" i="4"/>
  <c r="R105" i="4"/>
  <c r="Q105" i="4"/>
  <c r="P105" i="4"/>
  <c r="O105" i="4"/>
  <c r="N105" i="4"/>
  <c r="M105" i="4"/>
  <c r="L105" i="4"/>
  <c r="K105" i="4"/>
  <c r="AO104" i="4"/>
  <c r="AN104" i="4"/>
  <c r="AM104" i="4"/>
  <c r="AL104" i="4"/>
  <c r="AK104" i="4"/>
  <c r="AJ104" i="4"/>
  <c r="AI104" i="4"/>
  <c r="AH104" i="4"/>
  <c r="AG104" i="4"/>
  <c r="AF104" i="4"/>
  <c r="AE104" i="4"/>
  <c r="AD104" i="4"/>
  <c r="AC104" i="4"/>
  <c r="AB104" i="4"/>
  <c r="AA104" i="4"/>
  <c r="Z104" i="4"/>
  <c r="Y104" i="4"/>
  <c r="X104" i="4"/>
  <c r="W104" i="4"/>
  <c r="V104" i="4"/>
  <c r="U104" i="4"/>
  <c r="T104" i="4"/>
  <c r="S104" i="4"/>
  <c r="R104" i="4"/>
  <c r="Q104" i="4"/>
  <c r="P104" i="4"/>
  <c r="O104" i="4"/>
  <c r="N104" i="4"/>
  <c r="M104" i="4"/>
  <c r="L104" i="4"/>
  <c r="K104" i="4"/>
  <c r="AO103" i="4"/>
  <c r="AN103" i="4"/>
  <c r="AM103" i="4"/>
  <c r="AL103" i="4"/>
  <c r="AK103" i="4"/>
  <c r="AJ103" i="4"/>
  <c r="AI103" i="4"/>
  <c r="AH103" i="4"/>
  <c r="AG103" i="4"/>
  <c r="AF103" i="4"/>
  <c r="AE103" i="4"/>
  <c r="AD103" i="4"/>
  <c r="AC103" i="4"/>
  <c r="AB103" i="4"/>
  <c r="AA103" i="4"/>
  <c r="Z103" i="4"/>
  <c r="Y103" i="4"/>
  <c r="X103" i="4"/>
  <c r="W103" i="4"/>
  <c r="V103" i="4"/>
  <c r="U103" i="4"/>
  <c r="T103" i="4"/>
  <c r="S103" i="4"/>
  <c r="R103" i="4"/>
  <c r="Q103" i="4"/>
  <c r="P103" i="4"/>
  <c r="O103" i="4"/>
  <c r="N103" i="4"/>
  <c r="M103" i="4"/>
  <c r="L103" i="4"/>
  <c r="K103" i="4"/>
  <c r="AO102" i="4"/>
  <c r="AN102" i="4"/>
  <c r="AM102" i="4"/>
  <c r="AL102" i="4"/>
  <c r="AK102" i="4"/>
  <c r="AJ102" i="4"/>
  <c r="AI102" i="4"/>
  <c r="AH102" i="4"/>
  <c r="AG102" i="4"/>
  <c r="AF102" i="4"/>
  <c r="AE102" i="4"/>
  <c r="AD102" i="4"/>
  <c r="AC102" i="4"/>
  <c r="AB102" i="4"/>
  <c r="AA102" i="4"/>
  <c r="Z102" i="4"/>
  <c r="Y102" i="4"/>
  <c r="X102" i="4"/>
  <c r="W102" i="4"/>
  <c r="V102" i="4"/>
  <c r="U102" i="4"/>
  <c r="T102" i="4"/>
  <c r="S102" i="4"/>
  <c r="R102" i="4"/>
  <c r="Q102" i="4"/>
  <c r="P102" i="4"/>
  <c r="O102" i="4"/>
  <c r="N102" i="4"/>
  <c r="M102" i="4"/>
  <c r="L102" i="4"/>
  <c r="K102" i="4"/>
  <c r="AO101" i="4"/>
  <c r="AN101" i="4"/>
  <c r="AM101" i="4"/>
  <c r="AL101" i="4"/>
  <c r="AK101" i="4"/>
  <c r="AJ101" i="4"/>
  <c r="AI101" i="4"/>
  <c r="AH101" i="4"/>
  <c r="AG101" i="4"/>
  <c r="AF101" i="4"/>
  <c r="AE101" i="4"/>
  <c r="AD101" i="4"/>
  <c r="AC101" i="4"/>
  <c r="AB101" i="4"/>
  <c r="AA101" i="4"/>
  <c r="Z101" i="4"/>
  <c r="Y101" i="4"/>
  <c r="X101" i="4"/>
  <c r="W101" i="4"/>
  <c r="V101" i="4"/>
  <c r="U101" i="4"/>
  <c r="T101" i="4"/>
  <c r="S101" i="4"/>
  <c r="R101" i="4"/>
  <c r="Q101" i="4"/>
  <c r="P101" i="4"/>
  <c r="O101" i="4"/>
  <c r="N101" i="4"/>
  <c r="M101" i="4"/>
  <c r="L101" i="4"/>
  <c r="K101" i="4"/>
  <c r="AO100" i="4"/>
  <c r="AN100" i="4"/>
  <c r="AM100" i="4"/>
  <c r="AL100" i="4"/>
  <c r="AK100" i="4"/>
  <c r="AJ100" i="4"/>
  <c r="AI100" i="4"/>
  <c r="AH100" i="4"/>
  <c r="AG100" i="4"/>
  <c r="AF100" i="4"/>
  <c r="AE100" i="4"/>
  <c r="AD100" i="4"/>
  <c r="AC100" i="4"/>
  <c r="AB100" i="4"/>
  <c r="AA100" i="4"/>
  <c r="Z100" i="4"/>
  <c r="Y100" i="4"/>
  <c r="X100" i="4"/>
  <c r="W100" i="4"/>
  <c r="V100" i="4"/>
  <c r="U100" i="4"/>
  <c r="T100" i="4"/>
  <c r="S100" i="4"/>
  <c r="R100" i="4"/>
  <c r="Q100" i="4"/>
  <c r="P100" i="4"/>
  <c r="O100" i="4"/>
  <c r="N100" i="4"/>
  <c r="M100" i="4"/>
  <c r="L100" i="4"/>
  <c r="K100" i="4"/>
  <c r="AO99" i="4"/>
  <c r="AN99" i="4"/>
  <c r="AM99" i="4"/>
  <c r="AL99" i="4"/>
  <c r="AK99" i="4"/>
  <c r="AJ99" i="4"/>
  <c r="AI99" i="4"/>
  <c r="AH99" i="4"/>
  <c r="AG99" i="4"/>
  <c r="AF99" i="4"/>
  <c r="AE99" i="4"/>
  <c r="AD99" i="4"/>
  <c r="AC99" i="4"/>
  <c r="AB99" i="4"/>
  <c r="AA99" i="4"/>
  <c r="Z99" i="4"/>
  <c r="Y99" i="4"/>
  <c r="X99" i="4"/>
  <c r="W99" i="4"/>
  <c r="V99" i="4"/>
  <c r="U99" i="4"/>
  <c r="T99" i="4"/>
  <c r="S99" i="4"/>
  <c r="R99" i="4"/>
  <c r="Q99" i="4"/>
  <c r="P99" i="4"/>
  <c r="O99" i="4"/>
  <c r="N99" i="4"/>
  <c r="M99" i="4"/>
  <c r="L99" i="4"/>
  <c r="K99" i="4"/>
  <c r="AO98" i="4"/>
  <c r="AN98" i="4"/>
  <c r="AM98" i="4"/>
  <c r="AL98" i="4"/>
  <c r="AK98" i="4"/>
  <c r="AJ98" i="4"/>
  <c r="AI98" i="4"/>
  <c r="AH98" i="4"/>
  <c r="AG98" i="4"/>
  <c r="AF98" i="4"/>
  <c r="AE98" i="4"/>
  <c r="AD98" i="4"/>
  <c r="AC98" i="4"/>
  <c r="AB98" i="4"/>
  <c r="AA98" i="4"/>
  <c r="Z98" i="4"/>
  <c r="Y98" i="4"/>
  <c r="X98" i="4"/>
  <c r="W98" i="4"/>
  <c r="V98" i="4"/>
  <c r="U98" i="4"/>
  <c r="T98" i="4"/>
  <c r="S98" i="4"/>
  <c r="R98" i="4"/>
  <c r="Q98" i="4"/>
  <c r="P98" i="4"/>
  <c r="O98" i="4"/>
  <c r="N98" i="4"/>
  <c r="M98" i="4"/>
  <c r="L98" i="4"/>
  <c r="K98" i="4"/>
  <c r="AO97" i="4"/>
  <c r="AN97" i="4"/>
  <c r="AM97" i="4"/>
  <c r="AL97" i="4"/>
  <c r="AK97" i="4"/>
  <c r="AJ97" i="4"/>
  <c r="AI97" i="4"/>
  <c r="AH97" i="4"/>
  <c r="AG97" i="4"/>
  <c r="AF97" i="4"/>
  <c r="AE97" i="4"/>
  <c r="AD97" i="4"/>
  <c r="AC97" i="4"/>
  <c r="AB97" i="4"/>
  <c r="AA97" i="4"/>
  <c r="Z97" i="4"/>
  <c r="Y97" i="4"/>
  <c r="X97" i="4"/>
  <c r="W97" i="4"/>
  <c r="V97" i="4"/>
  <c r="U97" i="4"/>
  <c r="T97" i="4"/>
  <c r="S97" i="4"/>
  <c r="R97" i="4"/>
  <c r="Q97" i="4"/>
  <c r="P97" i="4"/>
  <c r="O97" i="4"/>
  <c r="N97" i="4"/>
  <c r="M97" i="4"/>
  <c r="L97" i="4"/>
  <c r="K97" i="4"/>
  <c r="AO96" i="4"/>
  <c r="AN96" i="4"/>
  <c r="AM96" i="4"/>
  <c r="AL96" i="4"/>
  <c r="AK96" i="4"/>
  <c r="AJ96" i="4"/>
  <c r="AI96" i="4"/>
  <c r="AH96" i="4"/>
  <c r="AG96" i="4"/>
  <c r="AF96" i="4"/>
  <c r="AE96" i="4"/>
  <c r="AD96" i="4"/>
  <c r="AC96" i="4"/>
  <c r="AB96" i="4"/>
  <c r="AA96" i="4"/>
  <c r="Z96" i="4"/>
  <c r="Y96" i="4"/>
  <c r="X96" i="4"/>
  <c r="W96" i="4"/>
  <c r="V96" i="4"/>
  <c r="U96" i="4"/>
  <c r="T96" i="4"/>
  <c r="S96" i="4"/>
  <c r="R96" i="4"/>
  <c r="Q96" i="4"/>
  <c r="P96" i="4"/>
  <c r="O96" i="4"/>
  <c r="N96" i="4"/>
  <c r="M96" i="4"/>
  <c r="L96" i="4"/>
  <c r="K96" i="4"/>
  <c r="AO95" i="4"/>
  <c r="AN95" i="4"/>
  <c r="AM95" i="4"/>
  <c r="AL95" i="4"/>
  <c r="AK95" i="4"/>
  <c r="AJ95" i="4"/>
  <c r="AI95" i="4"/>
  <c r="AH95" i="4"/>
  <c r="AG95" i="4"/>
  <c r="AF95" i="4"/>
  <c r="AE95" i="4"/>
  <c r="AD95" i="4"/>
  <c r="AC95" i="4"/>
  <c r="AB95" i="4"/>
  <c r="AA95" i="4"/>
  <c r="Z95" i="4"/>
  <c r="Y95" i="4"/>
  <c r="X95" i="4"/>
  <c r="W95" i="4"/>
  <c r="V95" i="4"/>
  <c r="U95" i="4"/>
  <c r="T95" i="4"/>
  <c r="S95" i="4"/>
  <c r="R95" i="4"/>
  <c r="Q95" i="4"/>
  <c r="P95" i="4"/>
  <c r="O95" i="4"/>
  <c r="N95" i="4"/>
  <c r="M95" i="4"/>
  <c r="L95" i="4"/>
  <c r="K95" i="4"/>
  <c r="AO94" i="4"/>
  <c r="AN94" i="4"/>
  <c r="AM94" i="4"/>
  <c r="AL94" i="4"/>
  <c r="AK94" i="4"/>
  <c r="AJ94" i="4"/>
  <c r="AI94" i="4"/>
  <c r="AH94" i="4"/>
  <c r="AG94" i="4"/>
  <c r="AF94" i="4"/>
  <c r="AE94" i="4"/>
  <c r="AD94" i="4"/>
  <c r="AC94" i="4"/>
  <c r="AB94" i="4"/>
  <c r="AA94" i="4"/>
  <c r="Z94" i="4"/>
  <c r="Y94" i="4"/>
  <c r="X94" i="4"/>
  <c r="W94" i="4"/>
  <c r="V94" i="4"/>
  <c r="U94" i="4"/>
  <c r="T94" i="4"/>
  <c r="S94" i="4"/>
  <c r="R94" i="4"/>
  <c r="Q94" i="4"/>
  <c r="P94" i="4"/>
  <c r="O94" i="4"/>
  <c r="N94" i="4"/>
  <c r="M94" i="4"/>
  <c r="L94" i="4"/>
  <c r="K94" i="4"/>
  <c r="AO93" i="4"/>
  <c r="AN93" i="4"/>
  <c r="AM93" i="4"/>
  <c r="AL93" i="4"/>
  <c r="AK93" i="4"/>
  <c r="AJ93" i="4"/>
  <c r="AI93" i="4"/>
  <c r="AH93" i="4"/>
  <c r="AG93" i="4"/>
  <c r="AF93" i="4"/>
  <c r="AE93" i="4"/>
  <c r="AD93" i="4"/>
  <c r="AC93" i="4"/>
  <c r="AB93" i="4"/>
  <c r="AA93" i="4"/>
  <c r="Z93" i="4"/>
  <c r="Y93" i="4"/>
  <c r="X93" i="4"/>
  <c r="W93" i="4"/>
  <c r="V93" i="4"/>
  <c r="U93" i="4"/>
  <c r="T93" i="4"/>
  <c r="S93" i="4"/>
  <c r="R93" i="4"/>
  <c r="Q93" i="4"/>
  <c r="P93" i="4"/>
  <c r="O93" i="4"/>
  <c r="N93" i="4"/>
  <c r="M93" i="4"/>
  <c r="L93" i="4"/>
  <c r="K93" i="4"/>
  <c r="AO92" i="4"/>
  <c r="AN92" i="4"/>
  <c r="AM92" i="4"/>
  <c r="AL92" i="4"/>
  <c r="AK92" i="4"/>
  <c r="AJ92" i="4"/>
  <c r="AI92" i="4"/>
  <c r="AH92" i="4"/>
  <c r="AG92" i="4"/>
  <c r="AF92" i="4"/>
  <c r="AE92" i="4"/>
  <c r="AD92" i="4"/>
  <c r="AC92" i="4"/>
  <c r="AB92" i="4"/>
  <c r="AA92" i="4"/>
  <c r="Z92" i="4"/>
  <c r="Y92" i="4"/>
  <c r="X92" i="4"/>
  <c r="W92" i="4"/>
  <c r="V92" i="4"/>
  <c r="U92" i="4"/>
  <c r="T92" i="4"/>
  <c r="S92" i="4"/>
  <c r="R92" i="4"/>
  <c r="Q92" i="4"/>
  <c r="P92" i="4"/>
  <c r="O92" i="4"/>
  <c r="N92" i="4"/>
  <c r="M92" i="4"/>
  <c r="L92" i="4"/>
  <c r="K92" i="4"/>
  <c r="AO91" i="4"/>
  <c r="AN91" i="4"/>
  <c r="AM91" i="4"/>
  <c r="AL91" i="4"/>
  <c r="AK91" i="4"/>
  <c r="AJ91" i="4"/>
  <c r="AI91" i="4"/>
  <c r="AH91" i="4"/>
  <c r="AG91" i="4"/>
  <c r="AF91" i="4"/>
  <c r="AE91" i="4"/>
  <c r="AD91" i="4"/>
  <c r="AC91" i="4"/>
  <c r="AB91" i="4"/>
  <c r="AA91" i="4"/>
  <c r="Z91" i="4"/>
  <c r="Y91" i="4"/>
  <c r="X91" i="4"/>
  <c r="W91" i="4"/>
  <c r="V91" i="4"/>
  <c r="U91" i="4"/>
  <c r="T91" i="4"/>
  <c r="S91" i="4"/>
  <c r="R91" i="4"/>
  <c r="Q91" i="4"/>
  <c r="P91" i="4"/>
  <c r="O91" i="4"/>
  <c r="N91" i="4"/>
  <c r="M91" i="4"/>
  <c r="L91" i="4"/>
  <c r="K91" i="4"/>
  <c r="AO90" i="4"/>
  <c r="AN90" i="4"/>
  <c r="AM90" i="4"/>
  <c r="AL90" i="4"/>
  <c r="AK90" i="4"/>
  <c r="AJ90" i="4"/>
  <c r="AI90" i="4"/>
  <c r="AH90" i="4"/>
  <c r="AG90" i="4"/>
  <c r="AF90" i="4"/>
  <c r="AE90" i="4"/>
  <c r="AD90" i="4"/>
  <c r="AC90" i="4"/>
  <c r="AB90" i="4"/>
  <c r="AA90" i="4"/>
  <c r="Z90" i="4"/>
  <c r="Y90" i="4"/>
  <c r="X90" i="4"/>
  <c r="W90" i="4"/>
  <c r="V90" i="4"/>
  <c r="U90" i="4"/>
  <c r="T90" i="4"/>
  <c r="S90" i="4"/>
  <c r="R90" i="4"/>
  <c r="Q90" i="4"/>
  <c r="P90" i="4"/>
  <c r="O90" i="4"/>
  <c r="N90" i="4"/>
  <c r="M90" i="4"/>
  <c r="L90" i="4"/>
  <c r="K90" i="4"/>
  <c r="AO89" i="4"/>
  <c r="AN89" i="4"/>
  <c r="AM89" i="4"/>
  <c r="AL89" i="4"/>
  <c r="AK89" i="4"/>
  <c r="AJ89" i="4"/>
  <c r="AI89" i="4"/>
  <c r="AH89" i="4"/>
  <c r="AG89" i="4"/>
  <c r="AF89" i="4"/>
  <c r="AE89" i="4"/>
  <c r="AD89" i="4"/>
  <c r="AC89" i="4"/>
  <c r="AB89" i="4"/>
  <c r="AA89" i="4"/>
  <c r="Z89" i="4"/>
  <c r="Y89" i="4"/>
  <c r="X89" i="4"/>
  <c r="W89" i="4"/>
  <c r="V89" i="4"/>
  <c r="U89" i="4"/>
  <c r="T89" i="4"/>
  <c r="S89" i="4"/>
  <c r="R89" i="4"/>
  <c r="Q89" i="4"/>
  <c r="P89" i="4"/>
  <c r="O89" i="4"/>
  <c r="N89" i="4"/>
  <c r="M89" i="4"/>
  <c r="L89" i="4"/>
  <c r="K89" i="4"/>
  <c r="AO88" i="4"/>
  <c r="AN88" i="4"/>
  <c r="AM88" i="4"/>
  <c r="AL88" i="4"/>
  <c r="AK88" i="4"/>
  <c r="AJ88" i="4"/>
  <c r="AI88" i="4"/>
  <c r="AH88" i="4"/>
  <c r="AG88" i="4"/>
  <c r="AF88" i="4"/>
  <c r="AE88" i="4"/>
  <c r="AD88" i="4"/>
  <c r="AC88" i="4"/>
  <c r="AB88" i="4"/>
  <c r="AA88" i="4"/>
  <c r="Z88" i="4"/>
  <c r="Y88" i="4"/>
  <c r="X88" i="4"/>
  <c r="W88" i="4"/>
  <c r="V88" i="4"/>
  <c r="U88" i="4"/>
  <c r="T88" i="4"/>
  <c r="S88" i="4"/>
  <c r="R88" i="4"/>
  <c r="Q88" i="4"/>
  <c r="P88" i="4"/>
  <c r="O88" i="4"/>
  <c r="N88" i="4"/>
  <c r="M88" i="4"/>
  <c r="L88" i="4"/>
  <c r="K88" i="4"/>
  <c r="AO87" i="4"/>
  <c r="AN87" i="4"/>
  <c r="AM87" i="4"/>
  <c r="AL87" i="4"/>
  <c r="AK87" i="4"/>
  <c r="AJ87" i="4"/>
  <c r="AI87" i="4"/>
  <c r="AH87" i="4"/>
  <c r="AG87" i="4"/>
  <c r="AF87" i="4"/>
  <c r="AE87" i="4"/>
  <c r="AD87" i="4"/>
  <c r="AC87" i="4"/>
  <c r="AB87" i="4"/>
  <c r="AA87" i="4"/>
  <c r="Z87" i="4"/>
  <c r="Y87" i="4"/>
  <c r="X87" i="4"/>
  <c r="W87" i="4"/>
  <c r="V87" i="4"/>
  <c r="U87" i="4"/>
  <c r="T87" i="4"/>
  <c r="S87" i="4"/>
  <c r="R87" i="4"/>
  <c r="Q87" i="4"/>
  <c r="P87" i="4"/>
  <c r="O87" i="4"/>
  <c r="N87" i="4"/>
  <c r="M87" i="4"/>
  <c r="L87" i="4"/>
  <c r="K87" i="4"/>
  <c r="AO86" i="4"/>
  <c r="AN86" i="4"/>
  <c r="AM86" i="4"/>
  <c r="AL86" i="4"/>
  <c r="AK86" i="4"/>
  <c r="AJ86" i="4"/>
  <c r="AI86" i="4"/>
  <c r="AH86" i="4"/>
  <c r="AG86" i="4"/>
  <c r="AF86" i="4"/>
  <c r="AE86" i="4"/>
  <c r="AD86" i="4"/>
  <c r="AC86" i="4"/>
  <c r="AB86" i="4"/>
  <c r="AA86" i="4"/>
  <c r="Z86" i="4"/>
  <c r="Y86" i="4"/>
  <c r="X86" i="4"/>
  <c r="W86" i="4"/>
  <c r="V86" i="4"/>
  <c r="U86" i="4"/>
  <c r="T86" i="4"/>
  <c r="S86" i="4"/>
  <c r="R86" i="4"/>
  <c r="Q86" i="4"/>
  <c r="P86" i="4"/>
  <c r="O86" i="4"/>
  <c r="N86" i="4"/>
  <c r="M86" i="4"/>
  <c r="L86" i="4"/>
  <c r="K86" i="4"/>
  <c r="AO85" i="4"/>
  <c r="AN85" i="4"/>
  <c r="AM85" i="4"/>
  <c r="AL85" i="4"/>
  <c r="AK85" i="4"/>
  <c r="AJ85" i="4"/>
  <c r="AI85" i="4"/>
  <c r="AH85" i="4"/>
  <c r="AG85" i="4"/>
  <c r="AF85" i="4"/>
  <c r="AE85" i="4"/>
  <c r="AD85" i="4"/>
  <c r="AC85" i="4"/>
  <c r="AB85" i="4"/>
  <c r="AA85" i="4"/>
  <c r="Z85" i="4"/>
  <c r="Y85" i="4"/>
  <c r="X85" i="4"/>
  <c r="W85" i="4"/>
  <c r="V85" i="4"/>
  <c r="U85" i="4"/>
  <c r="T85" i="4"/>
  <c r="S85" i="4"/>
  <c r="R85" i="4"/>
  <c r="Q85" i="4"/>
  <c r="P85" i="4"/>
  <c r="O85" i="4"/>
  <c r="N85" i="4"/>
  <c r="M85" i="4"/>
  <c r="L85" i="4"/>
  <c r="K85" i="4"/>
  <c r="AO84" i="4"/>
  <c r="AN84" i="4"/>
  <c r="AM84" i="4"/>
  <c r="AL84" i="4"/>
  <c r="AK84" i="4"/>
  <c r="AJ84" i="4"/>
  <c r="AI84" i="4"/>
  <c r="AH84" i="4"/>
  <c r="AG84" i="4"/>
  <c r="AF84" i="4"/>
  <c r="AE84" i="4"/>
  <c r="AD84" i="4"/>
  <c r="AC84" i="4"/>
  <c r="AB84" i="4"/>
  <c r="AA84" i="4"/>
  <c r="Z84" i="4"/>
  <c r="Y84" i="4"/>
  <c r="X84" i="4"/>
  <c r="W84" i="4"/>
  <c r="V84" i="4"/>
  <c r="U84" i="4"/>
  <c r="T84" i="4"/>
  <c r="S84" i="4"/>
  <c r="R84" i="4"/>
  <c r="Q84" i="4"/>
  <c r="P84" i="4"/>
  <c r="O84" i="4"/>
  <c r="N84" i="4"/>
  <c r="M84" i="4"/>
  <c r="L84" i="4"/>
  <c r="K84" i="4"/>
  <c r="AO83" i="4"/>
  <c r="AN83" i="4"/>
  <c r="AM83" i="4"/>
  <c r="AL83" i="4"/>
  <c r="AK83" i="4"/>
  <c r="AJ83" i="4"/>
  <c r="AI83" i="4"/>
  <c r="AH83" i="4"/>
  <c r="AG83" i="4"/>
  <c r="AF83" i="4"/>
  <c r="AE83" i="4"/>
  <c r="AD83" i="4"/>
  <c r="AC83" i="4"/>
  <c r="AB83" i="4"/>
  <c r="AA83" i="4"/>
  <c r="Z83" i="4"/>
  <c r="Y83" i="4"/>
  <c r="X83" i="4"/>
  <c r="W83" i="4"/>
  <c r="V83" i="4"/>
  <c r="U83" i="4"/>
  <c r="T83" i="4"/>
  <c r="S83" i="4"/>
  <c r="R83" i="4"/>
  <c r="Q83" i="4"/>
  <c r="P83" i="4"/>
  <c r="O83" i="4"/>
  <c r="N83" i="4"/>
  <c r="M83" i="4"/>
  <c r="L83" i="4"/>
  <c r="K83" i="4"/>
  <c r="AO82" i="4"/>
  <c r="AN82" i="4"/>
  <c r="AM82" i="4"/>
  <c r="AL82" i="4"/>
  <c r="AK82" i="4"/>
  <c r="AJ82" i="4"/>
  <c r="AI82" i="4"/>
  <c r="AH82" i="4"/>
  <c r="AG82" i="4"/>
  <c r="AF82" i="4"/>
  <c r="AE82" i="4"/>
  <c r="AD82" i="4"/>
  <c r="AC82" i="4"/>
  <c r="AB82" i="4"/>
  <c r="AA82" i="4"/>
  <c r="Z82" i="4"/>
  <c r="Y82" i="4"/>
  <c r="X82" i="4"/>
  <c r="W82" i="4"/>
  <c r="V82" i="4"/>
  <c r="U82" i="4"/>
  <c r="T82" i="4"/>
  <c r="S82" i="4"/>
  <c r="R82" i="4"/>
  <c r="Q82" i="4"/>
  <c r="P82" i="4"/>
  <c r="O82" i="4"/>
  <c r="N82" i="4"/>
  <c r="M82" i="4"/>
  <c r="L82" i="4"/>
  <c r="K82" i="4"/>
  <c r="AO81" i="4"/>
  <c r="AN81" i="4"/>
  <c r="AM81" i="4"/>
  <c r="AL81" i="4"/>
  <c r="AK81" i="4"/>
  <c r="AJ81" i="4"/>
  <c r="AI81" i="4"/>
  <c r="AH81" i="4"/>
  <c r="AG81" i="4"/>
  <c r="AF81" i="4"/>
  <c r="AE81" i="4"/>
  <c r="AD81" i="4"/>
  <c r="AC81" i="4"/>
  <c r="AB81" i="4"/>
  <c r="AA81" i="4"/>
  <c r="Z81" i="4"/>
  <c r="Y81" i="4"/>
  <c r="X81" i="4"/>
  <c r="W81" i="4"/>
  <c r="V81" i="4"/>
  <c r="U81" i="4"/>
  <c r="T81" i="4"/>
  <c r="S81" i="4"/>
  <c r="R81" i="4"/>
  <c r="Q81" i="4"/>
  <c r="P81" i="4"/>
  <c r="O81" i="4"/>
  <c r="N81" i="4"/>
  <c r="M81" i="4"/>
  <c r="L81" i="4"/>
  <c r="K81" i="4"/>
  <c r="AO80" i="4"/>
  <c r="AN80" i="4"/>
  <c r="AM80" i="4"/>
  <c r="AL80" i="4"/>
  <c r="AK80" i="4"/>
  <c r="AJ80" i="4"/>
  <c r="AI80" i="4"/>
  <c r="AH80" i="4"/>
  <c r="AG80" i="4"/>
  <c r="AF80" i="4"/>
  <c r="AE80" i="4"/>
  <c r="AD80" i="4"/>
  <c r="AC80" i="4"/>
  <c r="AB80" i="4"/>
  <c r="AA80" i="4"/>
  <c r="Z80" i="4"/>
  <c r="Y80" i="4"/>
  <c r="X80" i="4"/>
  <c r="W80" i="4"/>
  <c r="V80" i="4"/>
  <c r="U80" i="4"/>
  <c r="T80" i="4"/>
  <c r="S80" i="4"/>
  <c r="R80" i="4"/>
  <c r="Q80" i="4"/>
  <c r="P80" i="4"/>
  <c r="O80" i="4"/>
  <c r="N80" i="4"/>
  <c r="M80" i="4"/>
  <c r="L80" i="4"/>
  <c r="K80" i="4"/>
  <c r="AO79" i="4"/>
  <c r="AN79" i="4"/>
  <c r="AM79" i="4"/>
  <c r="AL79" i="4"/>
  <c r="AK79" i="4"/>
  <c r="AJ79" i="4"/>
  <c r="AI79" i="4"/>
  <c r="AH79" i="4"/>
  <c r="AG79" i="4"/>
  <c r="AF79" i="4"/>
  <c r="AE79" i="4"/>
  <c r="AD79" i="4"/>
  <c r="AC79" i="4"/>
  <c r="AB79" i="4"/>
  <c r="AA79" i="4"/>
  <c r="Z79" i="4"/>
  <c r="Y79" i="4"/>
  <c r="X79" i="4"/>
  <c r="W79" i="4"/>
  <c r="V79" i="4"/>
  <c r="U79" i="4"/>
  <c r="T79" i="4"/>
  <c r="S79" i="4"/>
  <c r="R79" i="4"/>
  <c r="Q79" i="4"/>
  <c r="P79" i="4"/>
  <c r="O79" i="4"/>
  <c r="N79" i="4"/>
  <c r="M79" i="4"/>
  <c r="L79" i="4"/>
  <c r="K79" i="4"/>
  <c r="AO78" i="4"/>
  <c r="AN78" i="4"/>
  <c r="AM78" i="4"/>
  <c r="AL78" i="4"/>
  <c r="AK78" i="4"/>
  <c r="AJ78" i="4"/>
  <c r="AI78" i="4"/>
  <c r="AH78" i="4"/>
  <c r="AG78" i="4"/>
  <c r="AF78" i="4"/>
  <c r="AE78" i="4"/>
  <c r="AD78" i="4"/>
  <c r="AC78" i="4"/>
  <c r="AB78" i="4"/>
  <c r="AA78" i="4"/>
  <c r="Z78" i="4"/>
  <c r="Y78" i="4"/>
  <c r="X78" i="4"/>
  <c r="W78" i="4"/>
  <c r="V78" i="4"/>
  <c r="U78" i="4"/>
  <c r="T78" i="4"/>
  <c r="S78" i="4"/>
  <c r="R78" i="4"/>
  <c r="Q78" i="4"/>
  <c r="P78" i="4"/>
  <c r="O78" i="4"/>
  <c r="N78" i="4"/>
  <c r="M78" i="4"/>
  <c r="L78" i="4"/>
  <c r="K78" i="4"/>
  <c r="AO77" i="4"/>
  <c r="AN77" i="4"/>
  <c r="AM77" i="4"/>
  <c r="AL77" i="4"/>
  <c r="AK77" i="4"/>
  <c r="AJ77" i="4"/>
  <c r="AI77" i="4"/>
  <c r="AH77" i="4"/>
  <c r="AG77" i="4"/>
  <c r="AF77" i="4"/>
  <c r="AE77" i="4"/>
  <c r="AD77" i="4"/>
  <c r="AC77" i="4"/>
  <c r="AB77" i="4"/>
  <c r="AA77" i="4"/>
  <c r="Z77" i="4"/>
  <c r="Y77" i="4"/>
  <c r="X77" i="4"/>
  <c r="W77" i="4"/>
  <c r="V77" i="4"/>
  <c r="U77" i="4"/>
  <c r="T77" i="4"/>
  <c r="S77" i="4"/>
  <c r="R77" i="4"/>
  <c r="Q77" i="4"/>
  <c r="P77" i="4"/>
  <c r="O77" i="4"/>
  <c r="N77" i="4"/>
  <c r="M77" i="4"/>
  <c r="L77" i="4"/>
  <c r="K77" i="4"/>
  <c r="AO76" i="4"/>
  <c r="AN76" i="4"/>
  <c r="AM76" i="4"/>
  <c r="AL76" i="4"/>
  <c r="AK76" i="4"/>
  <c r="AJ76" i="4"/>
  <c r="AI76" i="4"/>
  <c r="AH76" i="4"/>
  <c r="AG76" i="4"/>
  <c r="AF76" i="4"/>
  <c r="AE76" i="4"/>
  <c r="AD76" i="4"/>
  <c r="AC76" i="4"/>
  <c r="AB76" i="4"/>
  <c r="AA76" i="4"/>
  <c r="Z76" i="4"/>
  <c r="Y76" i="4"/>
  <c r="X76" i="4"/>
  <c r="W76" i="4"/>
  <c r="V76" i="4"/>
  <c r="U76" i="4"/>
  <c r="T76" i="4"/>
  <c r="S76" i="4"/>
  <c r="R76" i="4"/>
  <c r="Q76" i="4"/>
  <c r="P76" i="4"/>
  <c r="O76" i="4"/>
  <c r="N76" i="4"/>
  <c r="M76" i="4"/>
  <c r="L76" i="4"/>
  <c r="K76" i="4"/>
  <c r="AO75" i="4"/>
  <c r="AN75" i="4"/>
  <c r="AM75" i="4"/>
  <c r="AL75" i="4"/>
  <c r="AK75" i="4"/>
  <c r="AJ75" i="4"/>
  <c r="AI75" i="4"/>
  <c r="AH75" i="4"/>
  <c r="AG75" i="4"/>
  <c r="AF75" i="4"/>
  <c r="AE75" i="4"/>
  <c r="AD75" i="4"/>
  <c r="AC75" i="4"/>
  <c r="AB75" i="4"/>
  <c r="AA75" i="4"/>
  <c r="Z75" i="4"/>
  <c r="Y75" i="4"/>
  <c r="X75" i="4"/>
  <c r="W75" i="4"/>
  <c r="V75" i="4"/>
  <c r="U75" i="4"/>
  <c r="T75" i="4"/>
  <c r="S75" i="4"/>
  <c r="R75" i="4"/>
  <c r="Q75" i="4"/>
  <c r="P75" i="4"/>
  <c r="O75" i="4"/>
  <c r="N75" i="4"/>
  <c r="M75" i="4"/>
  <c r="L75" i="4"/>
  <c r="K75" i="4"/>
  <c r="AO74" i="4"/>
  <c r="AN74" i="4"/>
  <c r="AM74" i="4"/>
  <c r="AL74" i="4"/>
  <c r="AK74" i="4"/>
  <c r="AJ74" i="4"/>
  <c r="AI74" i="4"/>
  <c r="AH74" i="4"/>
  <c r="AG74" i="4"/>
  <c r="AF74" i="4"/>
  <c r="AE74" i="4"/>
  <c r="AD74" i="4"/>
  <c r="AC74" i="4"/>
  <c r="AB74" i="4"/>
  <c r="AA74" i="4"/>
  <c r="Z74" i="4"/>
  <c r="Y74" i="4"/>
  <c r="X74" i="4"/>
  <c r="W74" i="4"/>
  <c r="V74" i="4"/>
  <c r="U74" i="4"/>
  <c r="T74" i="4"/>
  <c r="S74" i="4"/>
  <c r="R74" i="4"/>
  <c r="Q74" i="4"/>
  <c r="P74" i="4"/>
  <c r="O74" i="4"/>
  <c r="N74" i="4"/>
  <c r="M74" i="4"/>
  <c r="L74" i="4"/>
  <c r="K74" i="4"/>
  <c r="AO73" i="4"/>
  <c r="AN73" i="4"/>
  <c r="AM73" i="4"/>
  <c r="AL73" i="4"/>
  <c r="AK73" i="4"/>
  <c r="AJ73" i="4"/>
  <c r="AI73" i="4"/>
  <c r="AH73" i="4"/>
  <c r="AG73" i="4"/>
  <c r="AF73" i="4"/>
  <c r="AE73" i="4"/>
  <c r="AD73" i="4"/>
  <c r="AC73" i="4"/>
  <c r="AB73" i="4"/>
  <c r="AA73" i="4"/>
  <c r="Z73" i="4"/>
  <c r="Y73" i="4"/>
  <c r="X73" i="4"/>
  <c r="W73" i="4"/>
  <c r="V73" i="4"/>
  <c r="U73" i="4"/>
  <c r="T73" i="4"/>
  <c r="S73" i="4"/>
  <c r="R73" i="4"/>
  <c r="Q73" i="4"/>
  <c r="P73" i="4"/>
  <c r="O73" i="4"/>
  <c r="N73" i="4"/>
  <c r="M73" i="4"/>
  <c r="L73" i="4"/>
  <c r="K73" i="4"/>
  <c r="AO72" i="4"/>
  <c r="AN72" i="4"/>
  <c r="AM72" i="4"/>
  <c r="AL72" i="4"/>
  <c r="AK72" i="4"/>
  <c r="AJ72" i="4"/>
  <c r="AI72" i="4"/>
  <c r="AH72" i="4"/>
  <c r="AG72" i="4"/>
  <c r="AF72" i="4"/>
  <c r="AE72" i="4"/>
  <c r="AD72" i="4"/>
  <c r="AC72" i="4"/>
  <c r="AB72" i="4"/>
  <c r="AA72" i="4"/>
  <c r="Z72" i="4"/>
  <c r="Y72" i="4"/>
  <c r="X72" i="4"/>
  <c r="W72" i="4"/>
  <c r="V72" i="4"/>
  <c r="U72" i="4"/>
  <c r="T72" i="4"/>
  <c r="S72" i="4"/>
  <c r="R72" i="4"/>
  <c r="Q72" i="4"/>
  <c r="P72" i="4"/>
  <c r="O72" i="4"/>
  <c r="N72" i="4"/>
  <c r="M72" i="4"/>
  <c r="L72" i="4"/>
  <c r="K72" i="4"/>
  <c r="AO71" i="4"/>
  <c r="AN71" i="4"/>
  <c r="AM71" i="4"/>
  <c r="AL71" i="4"/>
  <c r="AK71" i="4"/>
  <c r="AJ71" i="4"/>
  <c r="AI71" i="4"/>
  <c r="AH71" i="4"/>
  <c r="AG71" i="4"/>
  <c r="AF71" i="4"/>
  <c r="AE71" i="4"/>
  <c r="AD71" i="4"/>
  <c r="AC71" i="4"/>
  <c r="AB71" i="4"/>
  <c r="AA71" i="4"/>
  <c r="Z71" i="4"/>
  <c r="Y71" i="4"/>
  <c r="X71" i="4"/>
  <c r="W71" i="4"/>
  <c r="V71" i="4"/>
  <c r="U71" i="4"/>
  <c r="T71" i="4"/>
  <c r="S71" i="4"/>
  <c r="R71" i="4"/>
  <c r="Q71" i="4"/>
  <c r="P71" i="4"/>
  <c r="O71" i="4"/>
  <c r="N71" i="4"/>
  <c r="M71" i="4"/>
  <c r="L71" i="4"/>
  <c r="K71" i="4"/>
  <c r="AO70" i="4"/>
  <c r="AN70" i="4"/>
  <c r="AM70" i="4"/>
  <c r="AL70" i="4"/>
  <c r="AK70" i="4"/>
  <c r="AJ70" i="4"/>
  <c r="AI70" i="4"/>
  <c r="AH70" i="4"/>
  <c r="AG70" i="4"/>
  <c r="AF70" i="4"/>
  <c r="AE70" i="4"/>
  <c r="AD70" i="4"/>
  <c r="AC70" i="4"/>
  <c r="AB70" i="4"/>
  <c r="AA70" i="4"/>
  <c r="Z70" i="4"/>
  <c r="Y70" i="4"/>
  <c r="X70" i="4"/>
  <c r="W70" i="4"/>
  <c r="V70" i="4"/>
  <c r="U70" i="4"/>
  <c r="T70" i="4"/>
  <c r="S70" i="4"/>
  <c r="R70" i="4"/>
  <c r="Q70" i="4"/>
  <c r="P70" i="4"/>
  <c r="O70" i="4"/>
  <c r="N70" i="4"/>
  <c r="M70" i="4"/>
  <c r="L70" i="4"/>
  <c r="K70" i="4"/>
  <c r="AO69" i="4"/>
  <c r="AN69" i="4"/>
  <c r="AM69" i="4"/>
  <c r="AL69" i="4"/>
  <c r="AK69" i="4"/>
  <c r="AJ69" i="4"/>
  <c r="AI69" i="4"/>
  <c r="AH69" i="4"/>
  <c r="AG69" i="4"/>
  <c r="AF69" i="4"/>
  <c r="AE69" i="4"/>
  <c r="AD69" i="4"/>
  <c r="AC69" i="4"/>
  <c r="AB69" i="4"/>
  <c r="AA69" i="4"/>
  <c r="Z69" i="4"/>
  <c r="Y69" i="4"/>
  <c r="X69" i="4"/>
  <c r="W69" i="4"/>
  <c r="V69" i="4"/>
  <c r="U69" i="4"/>
  <c r="T69" i="4"/>
  <c r="S69" i="4"/>
  <c r="R69" i="4"/>
  <c r="Q69" i="4"/>
  <c r="P69" i="4"/>
  <c r="O69" i="4"/>
  <c r="N69" i="4"/>
  <c r="M69" i="4"/>
  <c r="L69" i="4"/>
  <c r="K69" i="4"/>
  <c r="AO68" i="4"/>
  <c r="AN68" i="4"/>
  <c r="AM68" i="4"/>
  <c r="AL68" i="4"/>
  <c r="AK68" i="4"/>
  <c r="AJ68" i="4"/>
  <c r="AI68" i="4"/>
  <c r="AH68" i="4"/>
  <c r="AG68" i="4"/>
  <c r="AF68" i="4"/>
  <c r="AE68" i="4"/>
  <c r="AD68" i="4"/>
  <c r="AC68" i="4"/>
  <c r="AB68" i="4"/>
  <c r="AA68" i="4"/>
  <c r="Z68" i="4"/>
  <c r="Y68" i="4"/>
  <c r="X68" i="4"/>
  <c r="W68" i="4"/>
  <c r="V68" i="4"/>
  <c r="U68" i="4"/>
  <c r="T68" i="4"/>
  <c r="S68" i="4"/>
  <c r="R68" i="4"/>
  <c r="Q68" i="4"/>
  <c r="P68" i="4"/>
  <c r="O68" i="4"/>
  <c r="N68" i="4"/>
  <c r="M68" i="4"/>
  <c r="L68" i="4"/>
  <c r="K68" i="4"/>
  <c r="AO67" i="4"/>
  <c r="AN67" i="4"/>
  <c r="AM67" i="4"/>
  <c r="AL67" i="4"/>
  <c r="AK67" i="4"/>
  <c r="AJ67" i="4"/>
  <c r="AI67" i="4"/>
  <c r="AH67" i="4"/>
  <c r="AG67" i="4"/>
  <c r="AF67" i="4"/>
  <c r="AE67" i="4"/>
  <c r="AD67" i="4"/>
  <c r="AC67" i="4"/>
  <c r="AB67" i="4"/>
  <c r="AA67" i="4"/>
  <c r="Z67" i="4"/>
  <c r="Y67" i="4"/>
  <c r="X67" i="4"/>
  <c r="W67" i="4"/>
  <c r="V67" i="4"/>
  <c r="U67" i="4"/>
  <c r="T67" i="4"/>
  <c r="S67" i="4"/>
  <c r="R67" i="4"/>
  <c r="Q67" i="4"/>
  <c r="P67" i="4"/>
  <c r="O67" i="4"/>
  <c r="N67" i="4"/>
  <c r="M67" i="4"/>
  <c r="L67" i="4"/>
  <c r="K67" i="4"/>
  <c r="AO66" i="4"/>
  <c r="AN66" i="4"/>
  <c r="AM66" i="4"/>
  <c r="AL66" i="4"/>
  <c r="AK66" i="4"/>
  <c r="AJ66" i="4"/>
  <c r="AI66" i="4"/>
  <c r="AH66" i="4"/>
  <c r="AG66" i="4"/>
  <c r="AF66" i="4"/>
  <c r="AE66" i="4"/>
  <c r="AD66" i="4"/>
  <c r="AC66" i="4"/>
  <c r="AB66" i="4"/>
  <c r="AA66" i="4"/>
  <c r="Z66" i="4"/>
  <c r="Y66" i="4"/>
  <c r="X66" i="4"/>
  <c r="W66" i="4"/>
  <c r="V66" i="4"/>
  <c r="U66" i="4"/>
  <c r="T66" i="4"/>
  <c r="S66" i="4"/>
  <c r="R66" i="4"/>
  <c r="Q66" i="4"/>
  <c r="P66" i="4"/>
  <c r="O66" i="4"/>
  <c r="N66" i="4"/>
  <c r="M66" i="4"/>
  <c r="L66" i="4"/>
  <c r="K66" i="4"/>
  <c r="AO65" i="4"/>
  <c r="AN65" i="4"/>
  <c r="AM65" i="4"/>
  <c r="AL65" i="4"/>
  <c r="AK65" i="4"/>
  <c r="AJ65" i="4"/>
  <c r="AI65" i="4"/>
  <c r="AH65" i="4"/>
  <c r="AG65" i="4"/>
  <c r="AF65" i="4"/>
  <c r="AE65" i="4"/>
  <c r="AD65" i="4"/>
  <c r="AC65" i="4"/>
  <c r="AB65" i="4"/>
  <c r="AA65" i="4"/>
  <c r="Z65" i="4"/>
  <c r="Y65" i="4"/>
  <c r="X65" i="4"/>
  <c r="W65" i="4"/>
  <c r="V65" i="4"/>
  <c r="U65" i="4"/>
  <c r="T65" i="4"/>
  <c r="S65" i="4"/>
  <c r="R65" i="4"/>
  <c r="Q65" i="4"/>
  <c r="P65" i="4"/>
  <c r="O65" i="4"/>
  <c r="N65" i="4"/>
  <c r="M65" i="4"/>
  <c r="L65" i="4"/>
  <c r="K65" i="4"/>
  <c r="AO64" i="4"/>
  <c r="AN64" i="4"/>
  <c r="AM64" i="4"/>
  <c r="AL64" i="4"/>
  <c r="AK64" i="4"/>
  <c r="AJ64" i="4"/>
  <c r="AI64" i="4"/>
  <c r="AH64" i="4"/>
  <c r="AG64" i="4"/>
  <c r="AF64" i="4"/>
  <c r="AE64" i="4"/>
  <c r="AD64" i="4"/>
  <c r="AC64" i="4"/>
  <c r="AB64" i="4"/>
  <c r="AA64" i="4"/>
  <c r="Z64" i="4"/>
  <c r="Y64" i="4"/>
  <c r="X64" i="4"/>
  <c r="W64" i="4"/>
  <c r="V64" i="4"/>
  <c r="U64" i="4"/>
  <c r="T64" i="4"/>
  <c r="S64" i="4"/>
  <c r="R64" i="4"/>
  <c r="Q64" i="4"/>
  <c r="P64" i="4"/>
  <c r="O64" i="4"/>
  <c r="N64" i="4"/>
  <c r="M64" i="4"/>
  <c r="L64" i="4"/>
  <c r="K64" i="4"/>
  <c r="AO63" i="4"/>
  <c r="AN63" i="4"/>
  <c r="AM63" i="4"/>
  <c r="AL63" i="4"/>
  <c r="AK63" i="4"/>
  <c r="AJ63" i="4"/>
  <c r="AI63" i="4"/>
  <c r="AH63" i="4"/>
  <c r="AG63" i="4"/>
  <c r="AF63" i="4"/>
  <c r="AE63" i="4"/>
  <c r="AD63" i="4"/>
  <c r="AC63" i="4"/>
  <c r="AB63" i="4"/>
  <c r="AA63" i="4"/>
  <c r="Z63" i="4"/>
  <c r="Y63" i="4"/>
  <c r="X63" i="4"/>
  <c r="W63" i="4"/>
  <c r="V63" i="4"/>
  <c r="U63" i="4"/>
  <c r="T63" i="4"/>
  <c r="S63" i="4"/>
  <c r="R63" i="4"/>
  <c r="Q63" i="4"/>
  <c r="P63" i="4"/>
  <c r="O63" i="4"/>
  <c r="N63" i="4"/>
  <c r="M63" i="4"/>
  <c r="L63" i="4"/>
  <c r="K63" i="4"/>
  <c r="AO62" i="4"/>
  <c r="AN62" i="4"/>
  <c r="AM62" i="4"/>
  <c r="AL62" i="4"/>
  <c r="AK62" i="4"/>
  <c r="AJ62" i="4"/>
  <c r="AI62" i="4"/>
  <c r="AH62" i="4"/>
  <c r="AG62" i="4"/>
  <c r="AF62" i="4"/>
  <c r="AE62" i="4"/>
  <c r="AD62" i="4"/>
  <c r="AC62" i="4"/>
  <c r="AB62" i="4"/>
  <c r="AA62" i="4"/>
  <c r="Z62" i="4"/>
  <c r="Y62" i="4"/>
  <c r="X62" i="4"/>
  <c r="W62" i="4"/>
  <c r="V62" i="4"/>
  <c r="U62" i="4"/>
  <c r="T62" i="4"/>
  <c r="S62" i="4"/>
  <c r="R62" i="4"/>
  <c r="Q62" i="4"/>
  <c r="P62" i="4"/>
  <c r="O62" i="4"/>
  <c r="N62" i="4"/>
  <c r="M62" i="4"/>
  <c r="L62" i="4"/>
  <c r="K62" i="4"/>
  <c r="AO61" i="4"/>
  <c r="AN61" i="4"/>
  <c r="AM61" i="4"/>
  <c r="AL61" i="4"/>
  <c r="AK61" i="4"/>
  <c r="AJ61" i="4"/>
  <c r="AI61" i="4"/>
  <c r="AH61" i="4"/>
  <c r="AG61" i="4"/>
  <c r="AF61" i="4"/>
  <c r="AE61" i="4"/>
  <c r="AD61" i="4"/>
  <c r="AC61" i="4"/>
  <c r="AB61" i="4"/>
  <c r="AA61" i="4"/>
  <c r="Z61" i="4"/>
  <c r="Y61" i="4"/>
  <c r="X61" i="4"/>
  <c r="W61" i="4"/>
  <c r="V61" i="4"/>
  <c r="U61" i="4"/>
  <c r="T61" i="4"/>
  <c r="S61" i="4"/>
  <c r="R61" i="4"/>
  <c r="Q61" i="4"/>
  <c r="P61" i="4"/>
  <c r="O61" i="4"/>
  <c r="N61" i="4"/>
  <c r="M61" i="4"/>
  <c r="L61" i="4"/>
  <c r="K61" i="4"/>
  <c r="AO60" i="4"/>
  <c r="AN60" i="4"/>
  <c r="AM60" i="4"/>
  <c r="AL60" i="4"/>
  <c r="AK60" i="4"/>
  <c r="AJ60" i="4"/>
  <c r="AI60" i="4"/>
  <c r="AH60" i="4"/>
  <c r="AG60" i="4"/>
  <c r="AF60" i="4"/>
  <c r="AE60" i="4"/>
  <c r="AD60" i="4"/>
  <c r="AC60" i="4"/>
  <c r="AB60" i="4"/>
  <c r="AA60" i="4"/>
  <c r="Z60" i="4"/>
  <c r="Y60" i="4"/>
  <c r="X60" i="4"/>
  <c r="W60" i="4"/>
  <c r="V60" i="4"/>
  <c r="U60" i="4"/>
  <c r="T60" i="4"/>
  <c r="S60" i="4"/>
  <c r="R60" i="4"/>
  <c r="Q60" i="4"/>
  <c r="P60" i="4"/>
  <c r="O60" i="4"/>
  <c r="N60" i="4"/>
  <c r="M60" i="4"/>
  <c r="L60" i="4"/>
  <c r="K60" i="4"/>
  <c r="AO59" i="4"/>
  <c r="AN59" i="4"/>
  <c r="AM59" i="4"/>
  <c r="AL59" i="4"/>
  <c r="AK59" i="4"/>
  <c r="AJ59" i="4"/>
  <c r="AI59" i="4"/>
  <c r="AH59" i="4"/>
  <c r="AG59" i="4"/>
  <c r="AF59" i="4"/>
  <c r="AE59" i="4"/>
  <c r="AD59" i="4"/>
  <c r="AC59" i="4"/>
  <c r="AB59" i="4"/>
  <c r="AA59" i="4"/>
  <c r="Z59" i="4"/>
  <c r="Y59" i="4"/>
  <c r="X59" i="4"/>
  <c r="W59" i="4"/>
  <c r="V59" i="4"/>
  <c r="U59" i="4"/>
  <c r="T59" i="4"/>
  <c r="S59" i="4"/>
  <c r="R59" i="4"/>
  <c r="Q59" i="4"/>
  <c r="P59" i="4"/>
  <c r="O59" i="4"/>
  <c r="N59" i="4"/>
  <c r="M59" i="4"/>
  <c r="L59" i="4"/>
  <c r="K59" i="4"/>
  <c r="AO58" i="4"/>
  <c r="AN58" i="4"/>
  <c r="AM58" i="4"/>
  <c r="AL58" i="4"/>
  <c r="AK58" i="4"/>
  <c r="AJ58" i="4"/>
  <c r="AI58" i="4"/>
  <c r="AH58" i="4"/>
  <c r="AG58" i="4"/>
  <c r="AF58" i="4"/>
  <c r="AE58" i="4"/>
  <c r="AD58" i="4"/>
  <c r="AC58" i="4"/>
  <c r="AB58" i="4"/>
  <c r="AA58" i="4"/>
  <c r="Z58" i="4"/>
  <c r="Y58" i="4"/>
  <c r="X58" i="4"/>
  <c r="W58" i="4"/>
  <c r="V58" i="4"/>
  <c r="U58" i="4"/>
  <c r="T58" i="4"/>
  <c r="S58" i="4"/>
  <c r="R58" i="4"/>
  <c r="Q58" i="4"/>
  <c r="P58" i="4"/>
  <c r="O58" i="4"/>
  <c r="N58" i="4"/>
  <c r="M58" i="4"/>
  <c r="L58" i="4"/>
  <c r="K58" i="4"/>
  <c r="AO57" i="4"/>
  <c r="AN57" i="4"/>
  <c r="AM57" i="4"/>
  <c r="AL57" i="4"/>
  <c r="AK57" i="4"/>
  <c r="AJ57" i="4"/>
  <c r="AI57" i="4"/>
  <c r="AH57" i="4"/>
  <c r="AG57" i="4"/>
  <c r="AF57" i="4"/>
  <c r="AE57" i="4"/>
  <c r="AD57" i="4"/>
  <c r="AC57" i="4"/>
  <c r="AB57" i="4"/>
  <c r="AA57" i="4"/>
  <c r="Z57" i="4"/>
  <c r="Y57" i="4"/>
  <c r="X57" i="4"/>
  <c r="W57" i="4"/>
  <c r="V57" i="4"/>
  <c r="U57" i="4"/>
  <c r="T57" i="4"/>
  <c r="S57" i="4"/>
  <c r="R57" i="4"/>
  <c r="Q57" i="4"/>
  <c r="P57" i="4"/>
  <c r="O57" i="4"/>
  <c r="N57" i="4"/>
  <c r="M57" i="4"/>
  <c r="L57" i="4"/>
  <c r="K57" i="4"/>
  <c r="AO56" i="4"/>
  <c r="AN56" i="4"/>
  <c r="AM56" i="4"/>
  <c r="AL56" i="4"/>
  <c r="AK56" i="4"/>
  <c r="AJ56" i="4"/>
  <c r="AI56" i="4"/>
  <c r="AH56" i="4"/>
  <c r="AG56" i="4"/>
  <c r="AF56" i="4"/>
  <c r="AE56" i="4"/>
  <c r="AD56" i="4"/>
  <c r="AC56" i="4"/>
  <c r="AB56" i="4"/>
  <c r="AA56" i="4"/>
  <c r="Z56" i="4"/>
  <c r="Y56" i="4"/>
  <c r="X56" i="4"/>
  <c r="W56" i="4"/>
  <c r="V56" i="4"/>
  <c r="U56" i="4"/>
  <c r="T56" i="4"/>
  <c r="S56" i="4"/>
  <c r="R56" i="4"/>
  <c r="Q56" i="4"/>
  <c r="P56" i="4"/>
  <c r="O56" i="4"/>
  <c r="N56" i="4"/>
  <c r="M56" i="4"/>
  <c r="L56" i="4"/>
  <c r="K56" i="4"/>
  <c r="AO55" i="4"/>
  <c r="AN55" i="4"/>
  <c r="AM55" i="4"/>
  <c r="AL55" i="4"/>
  <c r="AK55" i="4"/>
  <c r="AJ55" i="4"/>
  <c r="AI55" i="4"/>
  <c r="AH55" i="4"/>
  <c r="AG55" i="4"/>
  <c r="AF55" i="4"/>
  <c r="AE55" i="4"/>
  <c r="AD55" i="4"/>
  <c r="AC55" i="4"/>
  <c r="AB55" i="4"/>
  <c r="AA55" i="4"/>
  <c r="Z55" i="4"/>
  <c r="Y55" i="4"/>
  <c r="X55" i="4"/>
  <c r="W55" i="4"/>
  <c r="V55" i="4"/>
  <c r="U55" i="4"/>
  <c r="T55" i="4"/>
  <c r="S55" i="4"/>
  <c r="R55" i="4"/>
  <c r="Q55" i="4"/>
  <c r="P55" i="4"/>
  <c r="O55" i="4"/>
  <c r="N55" i="4"/>
  <c r="M55" i="4"/>
  <c r="L55" i="4"/>
  <c r="K55" i="4"/>
  <c r="AO54" i="4"/>
  <c r="AN54" i="4"/>
  <c r="AM54" i="4"/>
  <c r="AL54" i="4"/>
  <c r="AK54" i="4"/>
  <c r="AJ54" i="4"/>
  <c r="AI54" i="4"/>
  <c r="AH54" i="4"/>
  <c r="AG54" i="4"/>
  <c r="AF54" i="4"/>
  <c r="AE54" i="4"/>
  <c r="AD54" i="4"/>
  <c r="AC54" i="4"/>
  <c r="AB54" i="4"/>
  <c r="AA54" i="4"/>
  <c r="Z54" i="4"/>
  <c r="Y54" i="4"/>
  <c r="X54" i="4"/>
  <c r="W54" i="4"/>
  <c r="V54" i="4"/>
  <c r="U54" i="4"/>
  <c r="T54" i="4"/>
  <c r="S54" i="4"/>
  <c r="R54" i="4"/>
  <c r="Q54" i="4"/>
  <c r="P54" i="4"/>
  <c r="O54" i="4"/>
  <c r="N54" i="4"/>
  <c r="M54" i="4"/>
  <c r="L54" i="4"/>
  <c r="K54" i="4"/>
  <c r="AO53" i="4"/>
  <c r="AN53" i="4"/>
  <c r="AM53" i="4"/>
  <c r="AL53" i="4"/>
  <c r="AK53" i="4"/>
  <c r="AJ53" i="4"/>
  <c r="AI53" i="4"/>
  <c r="AH53" i="4"/>
  <c r="AG53" i="4"/>
  <c r="AF53" i="4"/>
  <c r="AE53" i="4"/>
  <c r="AD53" i="4"/>
  <c r="AC53" i="4"/>
  <c r="AB53" i="4"/>
  <c r="AA53" i="4"/>
  <c r="Z53" i="4"/>
  <c r="Y53" i="4"/>
  <c r="X53" i="4"/>
  <c r="W53" i="4"/>
  <c r="V53" i="4"/>
  <c r="U53" i="4"/>
  <c r="T53" i="4"/>
  <c r="S53" i="4"/>
  <c r="R53" i="4"/>
  <c r="Q53" i="4"/>
  <c r="P53" i="4"/>
  <c r="O53" i="4"/>
  <c r="N53" i="4"/>
  <c r="M53" i="4"/>
  <c r="L53" i="4"/>
  <c r="K53" i="4"/>
  <c r="AO52" i="4"/>
  <c r="AN52" i="4"/>
  <c r="AM52" i="4"/>
  <c r="AL52" i="4"/>
  <c r="AK52" i="4"/>
  <c r="AJ52" i="4"/>
  <c r="AI52" i="4"/>
  <c r="AH52" i="4"/>
  <c r="AG52" i="4"/>
  <c r="AF52" i="4"/>
  <c r="AE52" i="4"/>
  <c r="AD52" i="4"/>
  <c r="AC52" i="4"/>
  <c r="AB52" i="4"/>
  <c r="AA52" i="4"/>
  <c r="Z52" i="4"/>
  <c r="Y52" i="4"/>
  <c r="X52" i="4"/>
  <c r="W52" i="4"/>
  <c r="V52" i="4"/>
  <c r="U52" i="4"/>
  <c r="T52" i="4"/>
  <c r="S52" i="4"/>
  <c r="R52" i="4"/>
  <c r="Q52" i="4"/>
  <c r="P52" i="4"/>
  <c r="O52" i="4"/>
  <c r="N52" i="4"/>
  <c r="M52" i="4"/>
  <c r="L52" i="4"/>
  <c r="K52" i="4"/>
  <c r="AO51" i="4"/>
  <c r="AN51" i="4"/>
  <c r="AM51" i="4"/>
  <c r="AL51" i="4"/>
  <c r="AK51" i="4"/>
  <c r="AJ51" i="4"/>
  <c r="AI51" i="4"/>
  <c r="AH51" i="4"/>
  <c r="AG51" i="4"/>
  <c r="AF51" i="4"/>
  <c r="AE51" i="4"/>
  <c r="AD51" i="4"/>
  <c r="AC51" i="4"/>
  <c r="AB51" i="4"/>
  <c r="AA51" i="4"/>
  <c r="Z51" i="4"/>
  <c r="Y51" i="4"/>
  <c r="X51" i="4"/>
  <c r="W51" i="4"/>
  <c r="V51" i="4"/>
  <c r="U51" i="4"/>
  <c r="T51" i="4"/>
  <c r="S51" i="4"/>
  <c r="R51" i="4"/>
  <c r="Q51" i="4"/>
  <c r="P51" i="4"/>
  <c r="O51" i="4"/>
  <c r="N51" i="4"/>
  <c r="M51" i="4"/>
  <c r="L51" i="4"/>
  <c r="K51" i="4"/>
  <c r="AO50" i="4"/>
  <c r="AN50" i="4"/>
  <c r="AM50" i="4"/>
  <c r="AL50" i="4"/>
  <c r="AK50" i="4"/>
  <c r="AJ50" i="4"/>
  <c r="AI50" i="4"/>
  <c r="AH50" i="4"/>
  <c r="AG50" i="4"/>
  <c r="AF50" i="4"/>
  <c r="AE50" i="4"/>
  <c r="AD50" i="4"/>
  <c r="AC50" i="4"/>
  <c r="AB50" i="4"/>
  <c r="AA50" i="4"/>
  <c r="Z50" i="4"/>
  <c r="Y50" i="4"/>
  <c r="X50" i="4"/>
  <c r="W50" i="4"/>
  <c r="V50" i="4"/>
  <c r="U50" i="4"/>
  <c r="T50" i="4"/>
  <c r="S50" i="4"/>
  <c r="R50" i="4"/>
  <c r="Q50" i="4"/>
  <c r="P50" i="4"/>
  <c r="O50" i="4"/>
  <c r="N50" i="4"/>
  <c r="M50" i="4"/>
  <c r="L50" i="4"/>
  <c r="K50" i="4"/>
  <c r="AO49" i="4"/>
  <c r="AN49" i="4"/>
  <c r="AM49" i="4"/>
  <c r="AL49" i="4"/>
  <c r="AK49" i="4"/>
  <c r="AJ49" i="4"/>
  <c r="AI49" i="4"/>
  <c r="AH49" i="4"/>
  <c r="AG49" i="4"/>
  <c r="AF49" i="4"/>
  <c r="AE49" i="4"/>
  <c r="AD49" i="4"/>
  <c r="AC49" i="4"/>
  <c r="AB49" i="4"/>
  <c r="AA49" i="4"/>
  <c r="Z49" i="4"/>
  <c r="Y49" i="4"/>
  <c r="X49" i="4"/>
  <c r="W49" i="4"/>
  <c r="V49" i="4"/>
  <c r="U49" i="4"/>
  <c r="T49" i="4"/>
  <c r="S49" i="4"/>
  <c r="R49" i="4"/>
  <c r="Q49" i="4"/>
  <c r="P49" i="4"/>
  <c r="O49" i="4"/>
  <c r="N49" i="4"/>
  <c r="M49" i="4"/>
  <c r="L49" i="4"/>
  <c r="K49" i="4"/>
  <c r="AO48" i="4"/>
  <c r="AN48" i="4"/>
  <c r="AM48" i="4"/>
  <c r="AL48" i="4"/>
  <c r="AK48" i="4"/>
  <c r="AJ48" i="4"/>
  <c r="AI48" i="4"/>
  <c r="AH48" i="4"/>
  <c r="AG48" i="4"/>
  <c r="AF48" i="4"/>
  <c r="AE48" i="4"/>
  <c r="AD48" i="4"/>
  <c r="AC48" i="4"/>
  <c r="AB48" i="4"/>
  <c r="AA48" i="4"/>
  <c r="Z48" i="4"/>
  <c r="Y48" i="4"/>
  <c r="X48" i="4"/>
  <c r="W48" i="4"/>
  <c r="V48" i="4"/>
  <c r="U48" i="4"/>
  <c r="T48" i="4"/>
  <c r="S48" i="4"/>
  <c r="R48" i="4"/>
  <c r="Q48" i="4"/>
  <c r="P48" i="4"/>
  <c r="O48" i="4"/>
  <c r="N48" i="4"/>
  <c r="M48" i="4"/>
  <c r="L48" i="4"/>
  <c r="K48" i="4"/>
  <c r="AO47" i="4"/>
  <c r="AN47" i="4"/>
  <c r="AM47" i="4"/>
  <c r="AL47" i="4"/>
  <c r="AK47" i="4"/>
  <c r="AJ47" i="4"/>
  <c r="AI47" i="4"/>
  <c r="AH47" i="4"/>
  <c r="AG47" i="4"/>
  <c r="AF47" i="4"/>
  <c r="AE47" i="4"/>
  <c r="AD47" i="4"/>
  <c r="AC47" i="4"/>
  <c r="AB47" i="4"/>
  <c r="AA47" i="4"/>
  <c r="Z47" i="4"/>
  <c r="Y47" i="4"/>
  <c r="X47" i="4"/>
  <c r="W47" i="4"/>
  <c r="V47" i="4"/>
  <c r="U47" i="4"/>
  <c r="T47" i="4"/>
  <c r="S47" i="4"/>
  <c r="R47" i="4"/>
  <c r="Q47" i="4"/>
  <c r="P47" i="4"/>
  <c r="O47" i="4"/>
  <c r="N47" i="4"/>
  <c r="M47" i="4"/>
  <c r="L47" i="4"/>
  <c r="K47" i="4"/>
  <c r="AO46" i="4"/>
  <c r="AN46" i="4"/>
  <c r="AM46" i="4"/>
  <c r="AL46" i="4"/>
  <c r="AK46" i="4"/>
  <c r="AJ46" i="4"/>
  <c r="AI46" i="4"/>
  <c r="AH46" i="4"/>
  <c r="AG46" i="4"/>
  <c r="AF46" i="4"/>
  <c r="AE46" i="4"/>
  <c r="AD46" i="4"/>
  <c r="AC46" i="4"/>
  <c r="AB46" i="4"/>
  <c r="AA46" i="4"/>
  <c r="Z46" i="4"/>
  <c r="Y46" i="4"/>
  <c r="X46" i="4"/>
  <c r="W46" i="4"/>
  <c r="V46" i="4"/>
  <c r="U46" i="4"/>
  <c r="T46" i="4"/>
  <c r="S46" i="4"/>
  <c r="R46" i="4"/>
  <c r="Q46" i="4"/>
  <c r="P46" i="4"/>
  <c r="O46" i="4"/>
  <c r="N46" i="4"/>
  <c r="M46" i="4"/>
  <c r="L46" i="4"/>
  <c r="K46" i="4"/>
  <c r="AO45" i="4"/>
  <c r="AN45" i="4"/>
  <c r="AM45" i="4"/>
  <c r="AL45" i="4"/>
  <c r="AK45" i="4"/>
  <c r="AJ45" i="4"/>
  <c r="AI45" i="4"/>
  <c r="AH45" i="4"/>
  <c r="AG45" i="4"/>
  <c r="AF45" i="4"/>
  <c r="AE45" i="4"/>
  <c r="AD45" i="4"/>
  <c r="AC45" i="4"/>
  <c r="AB45" i="4"/>
  <c r="AA45" i="4"/>
  <c r="Z45" i="4"/>
  <c r="Y45" i="4"/>
  <c r="X45" i="4"/>
  <c r="W45" i="4"/>
  <c r="V45" i="4"/>
  <c r="U45" i="4"/>
  <c r="T45" i="4"/>
  <c r="S45" i="4"/>
  <c r="R45" i="4"/>
  <c r="Q45" i="4"/>
  <c r="P45" i="4"/>
  <c r="O45" i="4"/>
  <c r="N45" i="4"/>
  <c r="M45" i="4"/>
  <c r="L45" i="4"/>
  <c r="K45" i="4"/>
  <c r="AO44" i="4"/>
  <c r="AN44" i="4"/>
  <c r="AM44" i="4"/>
  <c r="AL44" i="4"/>
  <c r="AK44" i="4"/>
  <c r="AJ44" i="4"/>
  <c r="AI44" i="4"/>
  <c r="AH44" i="4"/>
  <c r="AG44" i="4"/>
  <c r="AF44" i="4"/>
  <c r="AE44" i="4"/>
  <c r="AD44" i="4"/>
  <c r="AC44" i="4"/>
  <c r="AB44" i="4"/>
  <c r="AA44" i="4"/>
  <c r="Z44" i="4"/>
  <c r="Y44" i="4"/>
  <c r="X44" i="4"/>
  <c r="W44" i="4"/>
  <c r="V44" i="4"/>
  <c r="U44" i="4"/>
  <c r="T44" i="4"/>
  <c r="S44" i="4"/>
  <c r="R44" i="4"/>
  <c r="Q44" i="4"/>
  <c r="P44" i="4"/>
  <c r="O44" i="4"/>
  <c r="N44" i="4"/>
  <c r="M44" i="4"/>
  <c r="L44" i="4"/>
  <c r="K44" i="4"/>
  <c r="AO43" i="4"/>
  <c r="AN43" i="4"/>
  <c r="AM43" i="4"/>
  <c r="AL43" i="4"/>
  <c r="AK43" i="4"/>
  <c r="AJ43" i="4"/>
  <c r="AI43" i="4"/>
  <c r="AH43" i="4"/>
  <c r="AG43" i="4"/>
  <c r="AF43" i="4"/>
  <c r="AE43" i="4"/>
  <c r="AD43" i="4"/>
  <c r="AC43" i="4"/>
  <c r="AB43" i="4"/>
  <c r="AA43" i="4"/>
  <c r="Z43" i="4"/>
  <c r="Y43" i="4"/>
  <c r="X43" i="4"/>
  <c r="W43" i="4"/>
  <c r="V43" i="4"/>
  <c r="U43" i="4"/>
  <c r="T43" i="4"/>
  <c r="S43" i="4"/>
  <c r="R43" i="4"/>
  <c r="Q43" i="4"/>
  <c r="P43" i="4"/>
  <c r="O43" i="4"/>
  <c r="N43" i="4"/>
  <c r="M43" i="4"/>
  <c r="L43" i="4"/>
  <c r="K43" i="4"/>
  <c r="AO42" i="4"/>
  <c r="AN42" i="4"/>
  <c r="AM42" i="4"/>
  <c r="AL42" i="4"/>
  <c r="AK42" i="4"/>
  <c r="AJ42" i="4"/>
  <c r="AI42" i="4"/>
  <c r="AH42" i="4"/>
  <c r="AG42" i="4"/>
  <c r="AF42" i="4"/>
  <c r="AE42" i="4"/>
  <c r="AD42" i="4"/>
  <c r="AC42" i="4"/>
  <c r="AB42" i="4"/>
  <c r="AA42" i="4"/>
  <c r="Z42" i="4"/>
  <c r="Y42" i="4"/>
  <c r="X42" i="4"/>
  <c r="W42" i="4"/>
  <c r="V42" i="4"/>
  <c r="U42" i="4"/>
  <c r="T42" i="4"/>
  <c r="S42" i="4"/>
  <c r="R42" i="4"/>
  <c r="Q42" i="4"/>
  <c r="P42" i="4"/>
  <c r="O42" i="4"/>
  <c r="N42" i="4"/>
  <c r="M42" i="4"/>
  <c r="L42" i="4"/>
  <c r="K42" i="4"/>
  <c r="AO41" i="4"/>
  <c r="AN41" i="4"/>
  <c r="AM41" i="4"/>
  <c r="AL41" i="4"/>
  <c r="AK41" i="4"/>
  <c r="AJ41" i="4"/>
  <c r="AI41" i="4"/>
  <c r="AH41" i="4"/>
  <c r="AG41" i="4"/>
  <c r="AF41" i="4"/>
  <c r="AE41" i="4"/>
  <c r="AD41" i="4"/>
  <c r="AC41" i="4"/>
  <c r="AB41" i="4"/>
  <c r="AA41" i="4"/>
  <c r="Z41" i="4"/>
  <c r="Y41" i="4"/>
  <c r="X41" i="4"/>
  <c r="W41" i="4"/>
  <c r="V41" i="4"/>
  <c r="U41" i="4"/>
  <c r="T41" i="4"/>
  <c r="S41" i="4"/>
  <c r="R41" i="4"/>
  <c r="Q41" i="4"/>
  <c r="P41" i="4"/>
  <c r="O41" i="4"/>
  <c r="N41" i="4"/>
  <c r="M41" i="4"/>
  <c r="L41" i="4"/>
  <c r="K41" i="4"/>
  <c r="AO40" i="4"/>
  <c r="AN40" i="4"/>
  <c r="AM40" i="4"/>
  <c r="AL40" i="4"/>
  <c r="AK40" i="4"/>
  <c r="AJ40" i="4"/>
  <c r="AI40" i="4"/>
  <c r="AH40" i="4"/>
  <c r="AG40" i="4"/>
  <c r="AF40" i="4"/>
  <c r="AE40" i="4"/>
  <c r="AD40" i="4"/>
  <c r="AC40" i="4"/>
  <c r="AB40" i="4"/>
  <c r="AA40" i="4"/>
  <c r="Z40" i="4"/>
  <c r="Y40" i="4"/>
  <c r="X40" i="4"/>
  <c r="W40" i="4"/>
  <c r="V40" i="4"/>
  <c r="U40" i="4"/>
  <c r="T40" i="4"/>
  <c r="S40" i="4"/>
  <c r="R40" i="4"/>
  <c r="Q40" i="4"/>
  <c r="P40" i="4"/>
  <c r="O40" i="4"/>
  <c r="N40" i="4"/>
  <c r="M40" i="4"/>
  <c r="L40" i="4"/>
  <c r="K40" i="4"/>
  <c r="AO39" i="4"/>
  <c r="AN39" i="4"/>
  <c r="AM39" i="4"/>
  <c r="AL39" i="4"/>
  <c r="AK39" i="4"/>
  <c r="AJ39" i="4"/>
  <c r="AI39" i="4"/>
  <c r="AH39" i="4"/>
  <c r="AG39" i="4"/>
  <c r="AF39" i="4"/>
  <c r="AE39" i="4"/>
  <c r="AD39" i="4"/>
  <c r="AC39" i="4"/>
  <c r="AB39" i="4"/>
  <c r="AA39" i="4"/>
  <c r="Z39" i="4"/>
  <c r="Y39" i="4"/>
  <c r="X39" i="4"/>
  <c r="W39" i="4"/>
  <c r="V39" i="4"/>
  <c r="U39" i="4"/>
  <c r="T39" i="4"/>
  <c r="S39" i="4"/>
  <c r="R39" i="4"/>
  <c r="Q39" i="4"/>
  <c r="P39" i="4"/>
  <c r="O39" i="4"/>
  <c r="N39" i="4"/>
  <c r="M39" i="4"/>
  <c r="L39" i="4"/>
  <c r="K39" i="4"/>
  <c r="AO38" i="4"/>
  <c r="AN38" i="4"/>
  <c r="AM38" i="4"/>
  <c r="AL38" i="4"/>
  <c r="AK38" i="4"/>
  <c r="AJ38" i="4"/>
  <c r="AI38" i="4"/>
  <c r="AH38" i="4"/>
  <c r="AG38" i="4"/>
  <c r="AF38" i="4"/>
  <c r="AE38" i="4"/>
  <c r="AD38" i="4"/>
  <c r="AC38" i="4"/>
  <c r="AB38" i="4"/>
  <c r="AA38" i="4"/>
  <c r="Z38" i="4"/>
  <c r="Y38" i="4"/>
  <c r="X38" i="4"/>
  <c r="W38" i="4"/>
  <c r="V38" i="4"/>
  <c r="U38" i="4"/>
  <c r="T38" i="4"/>
  <c r="S38" i="4"/>
  <c r="R38" i="4"/>
  <c r="Q38" i="4"/>
  <c r="P38" i="4"/>
  <c r="O38" i="4"/>
  <c r="N38" i="4"/>
  <c r="M38" i="4"/>
  <c r="L38" i="4"/>
  <c r="K38" i="4"/>
  <c r="AO37" i="4"/>
  <c r="AN37" i="4"/>
  <c r="AM37" i="4"/>
  <c r="AL37" i="4"/>
  <c r="AK37" i="4"/>
  <c r="AJ37" i="4"/>
  <c r="AI37" i="4"/>
  <c r="AH37" i="4"/>
  <c r="AG37" i="4"/>
  <c r="AF37" i="4"/>
  <c r="AE37" i="4"/>
  <c r="AD37" i="4"/>
  <c r="AC37" i="4"/>
  <c r="AB37" i="4"/>
  <c r="AA37" i="4"/>
  <c r="Z37" i="4"/>
  <c r="Y37" i="4"/>
  <c r="X37" i="4"/>
  <c r="W37" i="4"/>
  <c r="V37" i="4"/>
  <c r="U37" i="4"/>
  <c r="T37" i="4"/>
  <c r="S37" i="4"/>
  <c r="R37" i="4"/>
  <c r="Q37" i="4"/>
  <c r="P37" i="4"/>
  <c r="O37" i="4"/>
  <c r="N37" i="4"/>
  <c r="M37" i="4"/>
  <c r="L37" i="4"/>
  <c r="K37" i="4"/>
  <c r="AO36" i="4"/>
  <c r="AN36" i="4"/>
  <c r="AM36" i="4"/>
  <c r="AL36" i="4"/>
  <c r="AK36" i="4"/>
  <c r="AJ36" i="4"/>
  <c r="AI36" i="4"/>
  <c r="AH36" i="4"/>
  <c r="AG36" i="4"/>
  <c r="AF36" i="4"/>
  <c r="AE36" i="4"/>
  <c r="AD36" i="4"/>
  <c r="AC36" i="4"/>
  <c r="AB36" i="4"/>
  <c r="AA36" i="4"/>
  <c r="Z36" i="4"/>
  <c r="Y36" i="4"/>
  <c r="X36" i="4"/>
  <c r="W36" i="4"/>
  <c r="V36" i="4"/>
  <c r="U36" i="4"/>
  <c r="T36" i="4"/>
  <c r="S36" i="4"/>
  <c r="R36" i="4"/>
  <c r="Q36" i="4"/>
  <c r="P36" i="4"/>
  <c r="O36" i="4"/>
  <c r="N36" i="4"/>
  <c r="M36" i="4"/>
  <c r="L36" i="4"/>
  <c r="K36" i="4"/>
  <c r="AO35" i="4"/>
  <c r="AN35" i="4"/>
  <c r="AM35" i="4"/>
  <c r="AL35" i="4"/>
  <c r="AK35" i="4"/>
  <c r="AJ35" i="4"/>
  <c r="AI35" i="4"/>
  <c r="AH35" i="4"/>
  <c r="AG35" i="4"/>
  <c r="AF35" i="4"/>
  <c r="AE35" i="4"/>
  <c r="AD35" i="4"/>
  <c r="AC35" i="4"/>
  <c r="AB35" i="4"/>
  <c r="AA35" i="4"/>
  <c r="Z35" i="4"/>
  <c r="Y35" i="4"/>
  <c r="X35" i="4"/>
  <c r="W35" i="4"/>
  <c r="V35" i="4"/>
  <c r="U35" i="4"/>
  <c r="T35" i="4"/>
  <c r="S35" i="4"/>
  <c r="R35" i="4"/>
  <c r="Q35" i="4"/>
  <c r="P35" i="4"/>
  <c r="O35" i="4"/>
  <c r="N35" i="4"/>
  <c r="M35" i="4"/>
  <c r="L35" i="4"/>
  <c r="K35" i="4"/>
  <c r="AO34" i="4"/>
  <c r="AN34" i="4"/>
  <c r="AM34" i="4"/>
  <c r="AL34" i="4"/>
  <c r="AK34" i="4"/>
  <c r="AJ34" i="4"/>
  <c r="AI34" i="4"/>
  <c r="AH34" i="4"/>
  <c r="AG34" i="4"/>
  <c r="AF34" i="4"/>
  <c r="AE34" i="4"/>
  <c r="AD34" i="4"/>
  <c r="AC34" i="4"/>
  <c r="AB34" i="4"/>
  <c r="AA34" i="4"/>
  <c r="Z34" i="4"/>
  <c r="Y34" i="4"/>
  <c r="X34" i="4"/>
  <c r="W34" i="4"/>
  <c r="V34" i="4"/>
  <c r="U34" i="4"/>
  <c r="T34" i="4"/>
  <c r="S34" i="4"/>
  <c r="R34" i="4"/>
  <c r="Q34" i="4"/>
  <c r="P34" i="4"/>
  <c r="O34" i="4"/>
  <c r="N34" i="4"/>
  <c r="M34" i="4"/>
  <c r="L34" i="4"/>
  <c r="K34" i="4"/>
  <c r="AO33" i="4"/>
  <c r="AN33" i="4"/>
  <c r="AM33" i="4"/>
  <c r="AL33" i="4"/>
  <c r="AK33" i="4"/>
  <c r="AJ33" i="4"/>
  <c r="AI33" i="4"/>
  <c r="AH33" i="4"/>
  <c r="AG33" i="4"/>
  <c r="AF33" i="4"/>
  <c r="AE33" i="4"/>
  <c r="AD33" i="4"/>
  <c r="AC33" i="4"/>
  <c r="AB33" i="4"/>
  <c r="AA33" i="4"/>
  <c r="Z33" i="4"/>
  <c r="Y33" i="4"/>
  <c r="X33" i="4"/>
  <c r="W33" i="4"/>
  <c r="V33" i="4"/>
  <c r="U33" i="4"/>
  <c r="T33" i="4"/>
  <c r="S33" i="4"/>
  <c r="R33" i="4"/>
  <c r="Q33" i="4"/>
  <c r="P33" i="4"/>
  <c r="O33" i="4"/>
  <c r="N33" i="4"/>
  <c r="M33" i="4"/>
  <c r="L33" i="4"/>
  <c r="K33" i="4"/>
  <c r="AO32" i="4"/>
  <c r="AN32" i="4"/>
  <c r="AM32" i="4"/>
  <c r="AL32" i="4"/>
  <c r="AK32" i="4"/>
  <c r="AJ32" i="4"/>
  <c r="AI32" i="4"/>
  <c r="AH32" i="4"/>
  <c r="AG32" i="4"/>
  <c r="AF32" i="4"/>
  <c r="AE32" i="4"/>
  <c r="AD32" i="4"/>
  <c r="AC32" i="4"/>
  <c r="AB32" i="4"/>
  <c r="AA32" i="4"/>
  <c r="Z32" i="4"/>
  <c r="Y32" i="4"/>
  <c r="X32" i="4"/>
  <c r="W32" i="4"/>
  <c r="V32" i="4"/>
  <c r="U32" i="4"/>
  <c r="T32" i="4"/>
  <c r="S32" i="4"/>
  <c r="R32" i="4"/>
  <c r="Q32" i="4"/>
  <c r="P32" i="4"/>
  <c r="O32" i="4"/>
  <c r="N32" i="4"/>
  <c r="M32" i="4"/>
  <c r="L32" i="4"/>
  <c r="K32" i="4"/>
  <c r="AO31" i="4"/>
  <c r="AN31" i="4"/>
  <c r="AM31" i="4"/>
  <c r="AL31" i="4"/>
  <c r="AK31" i="4"/>
  <c r="AJ31" i="4"/>
  <c r="AI31" i="4"/>
  <c r="AH31" i="4"/>
  <c r="AG31" i="4"/>
  <c r="AF31" i="4"/>
  <c r="AE31" i="4"/>
  <c r="AD31" i="4"/>
  <c r="AC31" i="4"/>
  <c r="AB31" i="4"/>
  <c r="AA31" i="4"/>
  <c r="Z31" i="4"/>
  <c r="Y31" i="4"/>
  <c r="X31" i="4"/>
  <c r="W31" i="4"/>
  <c r="V31" i="4"/>
  <c r="U31" i="4"/>
  <c r="T31" i="4"/>
  <c r="S31" i="4"/>
  <c r="R31" i="4"/>
  <c r="Q31" i="4"/>
  <c r="P31" i="4"/>
  <c r="O31" i="4"/>
  <c r="N31" i="4"/>
  <c r="M31" i="4"/>
  <c r="L31" i="4"/>
  <c r="K31" i="4"/>
  <c r="AO30" i="4"/>
  <c r="AN30" i="4"/>
  <c r="AM30" i="4"/>
  <c r="AL30" i="4"/>
  <c r="AK30" i="4"/>
  <c r="AJ30" i="4"/>
  <c r="AI30" i="4"/>
  <c r="AH30" i="4"/>
  <c r="AG30" i="4"/>
  <c r="AF30" i="4"/>
  <c r="AE30" i="4"/>
  <c r="AD30" i="4"/>
  <c r="AC30" i="4"/>
  <c r="AB30" i="4"/>
  <c r="AA30" i="4"/>
  <c r="Z30" i="4"/>
  <c r="Y30" i="4"/>
  <c r="X30" i="4"/>
  <c r="W30" i="4"/>
  <c r="V30" i="4"/>
  <c r="U30" i="4"/>
  <c r="T30" i="4"/>
  <c r="S30" i="4"/>
  <c r="R30" i="4"/>
  <c r="Q30" i="4"/>
  <c r="P30" i="4"/>
  <c r="O30" i="4"/>
  <c r="N30" i="4"/>
  <c r="M30" i="4"/>
  <c r="L30" i="4"/>
  <c r="K30" i="4"/>
  <c r="AO29" i="4"/>
  <c r="AN29" i="4"/>
  <c r="AM29" i="4"/>
  <c r="AL29" i="4"/>
  <c r="AK29" i="4"/>
  <c r="AJ29" i="4"/>
  <c r="AI29" i="4"/>
  <c r="AH29" i="4"/>
  <c r="AG29" i="4"/>
  <c r="AF29" i="4"/>
  <c r="AE29" i="4"/>
  <c r="AD29" i="4"/>
  <c r="AC29" i="4"/>
  <c r="AB29" i="4"/>
  <c r="AA29" i="4"/>
  <c r="Z29" i="4"/>
  <c r="Y29" i="4"/>
  <c r="X29" i="4"/>
  <c r="W29" i="4"/>
  <c r="V29" i="4"/>
  <c r="U29" i="4"/>
  <c r="T29" i="4"/>
  <c r="S29" i="4"/>
  <c r="R29" i="4"/>
  <c r="Q29" i="4"/>
  <c r="P29" i="4"/>
  <c r="O29" i="4"/>
  <c r="N29" i="4"/>
  <c r="M29" i="4"/>
  <c r="L29" i="4"/>
  <c r="K29" i="4"/>
  <c r="AO28" i="4"/>
  <c r="AN28" i="4"/>
  <c r="AM28" i="4"/>
  <c r="AL28" i="4"/>
  <c r="AK28" i="4"/>
  <c r="AJ28" i="4"/>
  <c r="AI28" i="4"/>
  <c r="AH28" i="4"/>
  <c r="AG28" i="4"/>
  <c r="AF28" i="4"/>
  <c r="AE28" i="4"/>
  <c r="AD28" i="4"/>
  <c r="AC28" i="4"/>
  <c r="AB28" i="4"/>
  <c r="AA28" i="4"/>
  <c r="Z28" i="4"/>
  <c r="Y28" i="4"/>
  <c r="X28" i="4"/>
  <c r="W28" i="4"/>
  <c r="V28" i="4"/>
  <c r="U28" i="4"/>
  <c r="T28" i="4"/>
  <c r="S28" i="4"/>
  <c r="R28" i="4"/>
  <c r="Q28" i="4"/>
  <c r="P28" i="4"/>
  <c r="O28" i="4"/>
  <c r="N28" i="4"/>
  <c r="M28" i="4"/>
  <c r="L28" i="4"/>
  <c r="K28" i="4"/>
  <c r="AO27" i="4"/>
  <c r="AN27" i="4"/>
  <c r="AM27" i="4"/>
  <c r="AL27" i="4"/>
  <c r="AK27" i="4"/>
  <c r="AJ27" i="4"/>
  <c r="AI27" i="4"/>
  <c r="AH27" i="4"/>
  <c r="AG27" i="4"/>
  <c r="AF27" i="4"/>
  <c r="AE27" i="4"/>
  <c r="AD27" i="4"/>
  <c r="AC27" i="4"/>
  <c r="AB27" i="4"/>
  <c r="AA27" i="4"/>
  <c r="Z27" i="4"/>
  <c r="Y27" i="4"/>
  <c r="X27" i="4"/>
  <c r="W27" i="4"/>
  <c r="V27" i="4"/>
  <c r="U27" i="4"/>
  <c r="T27" i="4"/>
  <c r="S27" i="4"/>
  <c r="R27" i="4"/>
  <c r="Q27" i="4"/>
  <c r="P27" i="4"/>
  <c r="O27" i="4"/>
  <c r="N27" i="4"/>
  <c r="M27" i="4"/>
  <c r="L27" i="4"/>
  <c r="K27" i="4"/>
  <c r="AO26" i="4"/>
  <c r="AN26" i="4"/>
  <c r="AM26" i="4"/>
  <c r="AL26" i="4"/>
  <c r="AK26" i="4"/>
  <c r="AJ26" i="4"/>
  <c r="AI26" i="4"/>
  <c r="AH26" i="4"/>
  <c r="AG26" i="4"/>
  <c r="AF26" i="4"/>
  <c r="AE26" i="4"/>
  <c r="AD26" i="4"/>
  <c r="AC26" i="4"/>
  <c r="AB26" i="4"/>
  <c r="AA26" i="4"/>
  <c r="Z26" i="4"/>
  <c r="Y26" i="4"/>
  <c r="X26" i="4"/>
  <c r="W26" i="4"/>
  <c r="V26" i="4"/>
  <c r="U26" i="4"/>
  <c r="T26" i="4"/>
  <c r="S26" i="4"/>
  <c r="R26" i="4"/>
  <c r="Q26" i="4"/>
  <c r="P26" i="4"/>
  <c r="O26" i="4"/>
  <c r="N26" i="4"/>
  <c r="M26" i="4"/>
  <c r="L26" i="4"/>
  <c r="K26" i="4"/>
  <c r="AO25" i="4"/>
  <c r="AN25" i="4"/>
  <c r="AM25" i="4"/>
  <c r="AL25" i="4"/>
  <c r="AK25" i="4"/>
  <c r="AJ25" i="4"/>
  <c r="AI25" i="4"/>
  <c r="AH25" i="4"/>
  <c r="AG25" i="4"/>
  <c r="AF25" i="4"/>
  <c r="AE25" i="4"/>
  <c r="AD25" i="4"/>
  <c r="AC25" i="4"/>
  <c r="AB25" i="4"/>
  <c r="AA25" i="4"/>
  <c r="Z25" i="4"/>
  <c r="Y25" i="4"/>
  <c r="X25" i="4"/>
  <c r="W25" i="4"/>
  <c r="V25" i="4"/>
  <c r="U25" i="4"/>
  <c r="T25" i="4"/>
  <c r="S25" i="4"/>
  <c r="R25" i="4"/>
  <c r="Q25" i="4"/>
  <c r="P25" i="4"/>
  <c r="O25" i="4"/>
  <c r="N25" i="4"/>
  <c r="M25" i="4"/>
  <c r="L25" i="4"/>
  <c r="K25" i="4"/>
  <c r="AO24" i="4"/>
  <c r="AN24" i="4"/>
  <c r="AM24" i="4"/>
  <c r="AL24" i="4"/>
  <c r="AK24" i="4"/>
  <c r="AJ24" i="4"/>
  <c r="AI24" i="4"/>
  <c r="AH24" i="4"/>
  <c r="AG24" i="4"/>
  <c r="AF24" i="4"/>
  <c r="AE24" i="4"/>
  <c r="AD24" i="4"/>
  <c r="AC24" i="4"/>
  <c r="AB24" i="4"/>
  <c r="AA24" i="4"/>
  <c r="Z24" i="4"/>
  <c r="Y24" i="4"/>
  <c r="X24" i="4"/>
  <c r="W24" i="4"/>
  <c r="V24" i="4"/>
  <c r="U24" i="4"/>
  <c r="T24" i="4"/>
  <c r="S24" i="4"/>
  <c r="R24" i="4"/>
  <c r="Q24" i="4"/>
  <c r="P24" i="4"/>
  <c r="O24" i="4"/>
  <c r="N24" i="4"/>
  <c r="M24" i="4"/>
  <c r="L24" i="4"/>
  <c r="K24" i="4"/>
  <c r="AO23" i="4"/>
  <c r="AN23" i="4"/>
  <c r="AM23" i="4"/>
  <c r="AL23" i="4"/>
  <c r="AK23" i="4"/>
  <c r="AJ23" i="4"/>
  <c r="AI23" i="4"/>
  <c r="AH23" i="4"/>
  <c r="AG23" i="4"/>
  <c r="AF23" i="4"/>
  <c r="AE23" i="4"/>
  <c r="AD23" i="4"/>
  <c r="AC23" i="4"/>
  <c r="AB23" i="4"/>
  <c r="AA23" i="4"/>
  <c r="Z23" i="4"/>
  <c r="Y23" i="4"/>
  <c r="X23" i="4"/>
  <c r="W23" i="4"/>
  <c r="V23" i="4"/>
  <c r="U23" i="4"/>
  <c r="T23" i="4"/>
  <c r="S23" i="4"/>
  <c r="R23" i="4"/>
  <c r="Q23" i="4"/>
  <c r="P23" i="4"/>
  <c r="O23" i="4"/>
  <c r="N23" i="4"/>
  <c r="M23" i="4"/>
  <c r="L23" i="4"/>
  <c r="K23" i="4"/>
  <c r="AO22" i="4"/>
  <c r="AN22" i="4"/>
  <c r="AM22" i="4"/>
  <c r="AL22" i="4"/>
  <c r="AK22" i="4"/>
  <c r="AJ22" i="4"/>
  <c r="AI22" i="4"/>
  <c r="AH22" i="4"/>
  <c r="AG22" i="4"/>
  <c r="AF22" i="4"/>
  <c r="AE22" i="4"/>
  <c r="AD22" i="4"/>
  <c r="AC22" i="4"/>
  <c r="AB22" i="4"/>
  <c r="AA22" i="4"/>
  <c r="Z22" i="4"/>
  <c r="Y22" i="4"/>
  <c r="X22" i="4"/>
  <c r="W22" i="4"/>
  <c r="V22" i="4"/>
  <c r="U22" i="4"/>
  <c r="T22" i="4"/>
  <c r="S22" i="4"/>
  <c r="R22" i="4"/>
  <c r="Q22" i="4"/>
  <c r="P22" i="4"/>
  <c r="O22" i="4"/>
  <c r="N22" i="4"/>
  <c r="M22" i="4"/>
  <c r="L22" i="4"/>
  <c r="K22" i="4"/>
  <c r="AO21" i="4"/>
  <c r="AN21" i="4"/>
  <c r="AM21" i="4"/>
  <c r="AL21" i="4"/>
  <c r="AK21" i="4"/>
  <c r="AJ21" i="4"/>
  <c r="AI21" i="4"/>
  <c r="AH21" i="4"/>
  <c r="AG21" i="4"/>
  <c r="AF21" i="4"/>
  <c r="AE21" i="4"/>
  <c r="AD21" i="4"/>
  <c r="AC21" i="4"/>
  <c r="AB21" i="4"/>
  <c r="AA21" i="4"/>
  <c r="Z21" i="4"/>
  <c r="Y21" i="4"/>
  <c r="X21" i="4"/>
  <c r="W21" i="4"/>
  <c r="V21" i="4"/>
  <c r="U21" i="4"/>
  <c r="T21" i="4"/>
  <c r="S21" i="4"/>
  <c r="R21" i="4"/>
  <c r="Q21" i="4"/>
  <c r="P21" i="4"/>
  <c r="O21" i="4"/>
  <c r="N21" i="4"/>
  <c r="M21" i="4"/>
  <c r="L21" i="4"/>
  <c r="K21" i="4"/>
  <c r="AO20" i="4"/>
  <c r="AN20" i="4"/>
  <c r="AM20" i="4"/>
  <c r="AL20" i="4"/>
  <c r="AK20" i="4"/>
  <c r="AJ20" i="4"/>
  <c r="AI20" i="4"/>
  <c r="AH20" i="4"/>
  <c r="AG20" i="4"/>
  <c r="AF20" i="4"/>
  <c r="AE20" i="4"/>
  <c r="AD20" i="4"/>
  <c r="AC20" i="4"/>
  <c r="AB20" i="4"/>
  <c r="AA20" i="4"/>
  <c r="Z20" i="4"/>
  <c r="Y20" i="4"/>
  <c r="X20" i="4"/>
  <c r="W20" i="4"/>
  <c r="V20" i="4"/>
  <c r="U20" i="4"/>
  <c r="T20" i="4"/>
  <c r="S20" i="4"/>
  <c r="R20" i="4"/>
  <c r="Q20" i="4"/>
  <c r="P20" i="4"/>
  <c r="O20" i="4"/>
  <c r="N20" i="4"/>
  <c r="M20" i="4"/>
  <c r="L20" i="4"/>
  <c r="K20" i="4"/>
  <c r="AO19" i="4"/>
  <c r="AN19" i="4"/>
  <c r="AM19" i="4"/>
  <c r="AL19" i="4"/>
  <c r="AK19" i="4"/>
  <c r="AJ19" i="4"/>
  <c r="AI19" i="4"/>
  <c r="AH19" i="4"/>
  <c r="AG19" i="4"/>
  <c r="AF19" i="4"/>
  <c r="AE19" i="4"/>
  <c r="AD19" i="4"/>
  <c r="AC19" i="4"/>
  <c r="AB19" i="4"/>
  <c r="AA19" i="4"/>
  <c r="Z19" i="4"/>
  <c r="Y19" i="4"/>
  <c r="X19" i="4"/>
  <c r="W19" i="4"/>
  <c r="V19" i="4"/>
  <c r="U19" i="4"/>
  <c r="T19" i="4"/>
  <c r="S19" i="4"/>
  <c r="R19" i="4"/>
  <c r="Q19" i="4"/>
  <c r="P19" i="4"/>
  <c r="O19" i="4"/>
  <c r="N19" i="4"/>
  <c r="M19" i="4"/>
  <c r="L19" i="4"/>
  <c r="K19" i="4"/>
  <c r="AO18" i="4"/>
  <c r="AN18" i="4"/>
  <c r="AM18" i="4"/>
  <c r="AL18" i="4"/>
  <c r="AK18" i="4"/>
  <c r="AJ18" i="4"/>
  <c r="AI18" i="4"/>
  <c r="AH18" i="4"/>
  <c r="AG18" i="4"/>
  <c r="AF18" i="4"/>
  <c r="AE18" i="4"/>
  <c r="AD18" i="4"/>
  <c r="AC18" i="4"/>
  <c r="AB18" i="4"/>
  <c r="AA18" i="4"/>
  <c r="Z18" i="4"/>
  <c r="Y18" i="4"/>
  <c r="X18" i="4"/>
  <c r="W18" i="4"/>
  <c r="V18" i="4"/>
  <c r="U18" i="4"/>
  <c r="T18" i="4"/>
  <c r="S18" i="4"/>
  <c r="R18" i="4"/>
  <c r="Q18" i="4"/>
  <c r="P18" i="4"/>
  <c r="O18" i="4"/>
  <c r="N18" i="4"/>
  <c r="M18" i="4"/>
  <c r="L18" i="4"/>
  <c r="K18" i="4"/>
  <c r="AO17" i="4"/>
  <c r="AN17" i="4"/>
  <c r="AM17" i="4"/>
  <c r="AL17" i="4"/>
  <c r="AK17" i="4"/>
  <c r="AJ17" i="4"/>
  <c r="AI17" i="4"/>
  <c r="AH17" i="4"/>
  <c r="AG17" i="4"/>
  <c r="AF17" i="4"/>
  <c r="AE17" i="4"/>
  <c r="AD17" i="4"/>
  <c r="AC17" i="4"/>
  <c r="AB17" i="4"/>
  <c r="AA17" i="4"/>
  <c r="Z17" i="4"/>
  <c r="Y17" i="4"/>
  <c r="X17" i="4"/>
  <c r="W17" i="4"/>
  <c r="V17" i="4"/>
  <c r="U17" i="4"/>
  <c r="T17" i="4"/>
  <c r="S17" i="4"/>
  <c r="R17" i="4"/>
  <c r="Q17" i="4"/>
  <c r="P17" i="4"/>
  <c r="O17" i="4"/>
  <c r="N17" i="4"/>
  <c r="M17" i="4"/>
  <c r="L17" i="4"/>
  <c r="K17" i="4"/>
  <c r="AO16" i="4"/>
  <c r="AN16" i="4"/>
  <c r="AM16" i="4"/>
  <c r="AL16" i="4"/>
  <c r="AK16" i="4"/>
  <c r="AJ16" i="4"/>
  <c r="AI16" i="4"/>
  <c r="AH16" i="4"/>
  <c r="AG16" i="4"/>
  <c r="AF16" i="4"/>
  <c r="AE16" i="4"/>
  <c r="AD16" i="4"/>
  <c r="AC16" i="4"/>
  <c r="AB16" i="4"/>
  <c r="AA16" i="4"/>
  <c r="Z16" i="4"/>
  <c r="Y16" i="4"/>
  <c r="X16" i="4"/>
  <c r="W16" i="4"/>
  <c r="V16" i="4"/>
  <c r="U16" i="4"/>
  <c r="T16" i="4"/>
  <c r="S16" i="4"/>
  <c r="R16" i="4"/>
  <c r="Q16" i="4"/>
  <c r="P16" i="4"/>
  <c r="O16" i="4"/>
  <c r="N16" i="4"/>
  <c r="M16" i="4"/>
  <c r="L16" i="4"/>
  <c r="K16" i="4"/>
  <c r="AO15" i="4"/>
  <c r="AN15" i="4"/>
  <c r="AM15" i="4"/>
  <c r="AL15" i="4"/>
  <c r="AK15" i="4"/>
  <c r="AJ15" i="4"/>
  <c r="AI15" i="4"/>
  <c r="AH15" i="4"/>
  <c r="AG15" i="4"/>
  <c r="AF15" i="4"/>
  <c r="AE15" i="4"/>
  <c r="AD15" i="4"/>
  <c r="AC15" i="4"/>
  <c r="AB15" i="4"/>
  <c r="AA15" i="4"/>
  <c r="Z15" i="4"/>
  <c r="Y15" i="4"/>
  <c r="X15" i="4"/>
  <c r="W15" i="4"/>
  <c r="V15" i="4"/>
  <c r="U15" i="4"/>
  <c r="T15" i="4"/>
  <c r="S15" i="4"/>
  <c r="R15" i="4"/>
  <c r="Q15" i="4"/>
  <c r="P15" i="4"/>
  <c r="O15" i="4"/>
  <c r="N15" i="4"/>
  <c r="M15" i="4"/>
  <c r="L15" i="4"/>
  <c r="K15" i="4"/>
  <c r="AO14" i="4"/>
  <c r="AN14" i="4"/>
  <c r="AM14" i="4"/>
  <c r="AL14" i="4"/>
  <c r="AK14" i="4"/>
  <c r="AJ14" i="4"/>
  <c r="AI14" i="4"/>
  <c r="AH14" i="4"/>
  <c r="AG14" i="4"/>
  <c r="AF14" i="4"/>
  <c r="AE14" i="4"/>
  <c r="AD14" i="4"/>
  <c r="AC14" i="4"/>
  <c r="AB14" i="4"/>
  <c r="AA14" i="4"/>
  <c r="Z14" i="4"/>
  <c r="Y14" i="4"/>
  <c r="X14" i="4"/>
  <c r="W14" i="4"/>
  <c r="V14" i="4"/>
  <c r="U14" i="4"/>
  <c r="T14" i="4"/>
  <c r="S14" i="4"/>
  <c r="R14" i="4"/>
  <c r="Q14" i="4"/>
  <c r="P14" i="4"/>
  <c r="O14" i="4"/>
  <c r="N14" i="4"/>
  <c r="M14" i="4"/>
  <c r="L14" i="4"/>
  <c r="K14" i="4"/>
  <c r="AO13" i="4"/>
  <c r="AN13" i="4"/>
  <c r="AM13" i="4"/>
  <c r="AL13" i="4"/>
  <c r="AK13" i="4"/>
  <c r="AJ13" i="4"/>
  <c r="AI13" i="4"/>
  <c r="AH13" i="4"/>
  <c r="AG13" i="4"/>
  <c r="AF13" i="4"/>
  <c r="AE13" i="4"/>
  <c r="AD13" i="4"/>
  <c r="AC13" i="4"/>
  <c r="AB13" i="4"/>
  <c r="AA13" i="4"/>
  <c r="Z13" i="4"/>
  <c r="Y13" i="4"/>
  <c r="X13" i="4"/>
  <c r="W13" i="4"/>
  <c r="V13" i="4"/>
  <c r="U13" i="4"/>
  <c r="T13" i="4"/>
  <c r="S13" i="4"/>
  <c r="R13" i="4"/>
  <c r="Q13" i="4"/>
  <c r="P13" i="4"/>
  <c r="O13" i="4"/>
  <c r="N13" i="4"/>
  <c r="M13" i="4"/>
  <c r="L13" i="4"/>
  <c r="K13" i="4"/>
  <c r="AO12" i="4"/>
  <c r="AN12" i="4"/>
  <c r="AM12" i="4"/>
  <c r="AL12" i="4"/>
  <c r="AK12" i="4"/>
  <c r="AJ12" i="4"/>
  <c r="AI12" i="4"/>
  <c r="AH12" i="4"/>
  <c r="AG12" i="4"/>
  <c r="AF12" i="4"/>
  <c r="AE12" i="4"/>
  <c r="AD12" i="4"/>
  <c r="AC12" i="4"/>
  <c r="AB12" i="4"/>
  <c r="AA12" i="4"/>
  <c r="Z12" i="4"/>
  <c r="Y12" i="4"/>
  <c r="X12" i="4"/>
  <c r="W12" i="4"/>
  <c r="V12" i="4"/>
  <c r="U12" i="4"/>
  <c r="T12" i="4"/>
  <c r="S12" i="4"/>
  <c r="R12" i="4"/>
  <c r="Q12" i="4"/>
  <c r="P12" i="4"/>
  <c r="O12" i="4"/>
  <c r="N12" i="4"/>
  <c r="M12" i="4"/>
  <c r="L12" i="4"/>
  <c r="K12" i="4"/>
  <c r="AO11" i="4"/>
  <c r="AN11" i="4"/>
  <c r="AM11" i="4"/>
  <c r="AL11" i="4"/>
  <c r="AK11" i="4"/>
  <c r="AJ11" i="4"/>
  <c r="AI11" i="4"/>
  <c r="AH11" i="4"/>
  <c r="AG11" i="4"/>
  <c r="AF11" i="4"/>
  <c r="AE11" i="4"/>
  <c r="AD11" i="4"/>
  <c r="AC11" i="4"/>
  <c r="AB11" i="4"/>
  <c r="AA11" i="4"/>
  <c r="Z11" i="4"/>
  <c r="Y11" i="4"/>
  <c r="X11" i="4"/>
  <c r="W11" i="4"/>
  <c r="V11" i="4"/>
  <c r="U11" i="4"/>
  <c r="T11" i="4"/>
  <c r="S11" i="4"/>
  <c r="R11" i="4"/>
  <c r="Q11" i="4"/>
  <c r="P11" i="4"/>
  <c r="O11" i="4"/>
  <c r="N11" i="4"/>
  <c r="M11" i="4"/>
  <c r="L11" i="4"/>
  <c r="K11" i="4"/>
  <c r="AO10" i="4"/>
  <c r="AN10" i="4"/>
  <c r="AM10" i="4"/>
  <c r="AL10" i="4"/>
  <c r="AK10" i="4"/>
  <c r="AJ10" i="4"/>
  <c r="AI10" i="4"/>
  <c r="AH10" i="4"/>
  <c r="AG10" i="4"/>
  <c r="AF10" i="4"/>
  <c r="AE10" i="4"/>
  <c r="AD10" i="4"/>
  <c r="AC10" i="4"/>
  <c r="AB10" i="4"/>
  <c r="AA10" i="4"/>
  <c r="Z10" i="4"/>
  <c r="Y10" i="4"/>
  <c r="X10" i="4"/>
  <c r="W10" i="4"/>
  <c r="V10" i="4"/>
  <c r="U10" i="4"/>
  <c r="T10" i="4"/>
  <c r="S10" i="4"/>
  <c r="R10" i="4"/>
  <c r="Q10" i="4"/>
  <c r="P10" i="4"/>
  <c r="O10" i="4"/>
  <c r="N10" i="4"/>
  <c r="M10" i="4"/>
  <c r="L10" i="4"/>
  <c r="K10" i="4"/>
  <c r="AO9" i="4"/>
  <c r="AN9" i="4"/>
  <c r="AM9" i="4"/>
  <c r="AL9" i="4"/>
  <c r="AK9" i="4"/>
  <c r="AJ9" i="4"/>
  <c r="AI9" i="4"/>
  <c r="AH9" i="4"/>
  <c r="AG9" i="4"/>
  <c r="AF9" i="4"/>
  <c r="AE9" i="4"/>
  <c r="AD9" i="4"/>
  <c r="AC9" i="4"/>
  <c r="AB9" i="4"/>
  <c r="AA9" i="4"/>
  <c r="Z9" i="4"/>
  <c r="Y9" i="4"/>
  <c r="X9" i="4"/>
  <c r="W9" i="4"/>
  <c r="V9" i="4"/>
  <c r="U9" i="4"/>
  <c r="T9" i="4"/>
  <c r="S9" i="4"/>
  <c r="R9" i="4"/>
  <c r="Q9" i="4"/>
  <c r="P9" i="4"/>
  <c r="O9" i="4"/>
  <c r="N9" i="4"/>
  <c r="M9" i="4"/>
  <c r="L9" i="4"/>
  <c r="K9" i="4"/>
  <c r="AO8" i="4"/>
  <c r="AN8" i="4"/>
  <c r="AM8" i="4"/>
  <c r="AL8" i="4"/>
  <c r="AK8" i="4"/>
  <c r="AJ8" i="4"/>
  <c r="AI8" i="4"/>
  <c r="AH8" i="4"/>
  <c r="AG8" i="4"/>
  <c r="AF8" i="4"/>
  <c r="AE8" i="4"/>
  <c r="AD8" i="4"/>
  <c r="AC8" i="4"/>
  <c r="AB8" i="4"/>
  <c r="AA8" i="4"/>
  <c r="Z8" i="4"/>
  <c r="Y8" i="4"/>
  <c r="X8" i="4"/>
  <c r="W8" i="4"/>
  <c r="V8" i="4"/>
  <c r="U8" i="4"/>
  <c r="T8" i="4"/>
  <c r="S8" i="4"/>
  <c r="R8" i="4"/>
  <c r="Q8" i="4"/>
  <c r="P8" i="4"/>
  <c r="O8" i="4"/>
  <c r="N8" i="4"/>
  <c r="M8" i="4"/>
  <c r="L8" i="4"/>
  <c r="K8" i="4"/>
  <c r="AO7" i="4"/>
  <c r="AN7" i="4"/>
  <c r="AM7" i="4"/>
  <c r="AL7" i="4"/>
  <c r="AK7" i="4"/>
  <c r="AJ7" i="4"/>
  <c r="AI7" i="4"/>
  <c r="AH7" i="4"/>
  <c r="AG7" i="4"/>
  <c r="AF7" i="4"/>
  <c r="AE7" i="4"/>
  <c r="AD7" i="4"/>
  <c r="AC7" i="4"/>
  <c r="AB7" i="4"/>
  <c r="AA7" i="4"/>
  <c r="Z7" i="4"/>
  <c r="Y7" i="4"/>
  <c r="X7" i="4"/>
  <c r="W7" i="4"/>
  <c r="V7" i="4"/>
  <c r="U7" i="4"/>
  <c r="T7" i="4"/>
  <c r="S7" i="4"/>
  <c r="R7" i="4"/>
  <c r="Q7" i="4"/>
  <c r="P7" i="4"/>
  <c r="O7" i="4"/>
  <c r="N7" i="4"/>
  <c r="M7" i="4"/>
  <c r="L7" i="4"/>
  <c r="K7" i="4"/>
  <c r="AO6" i="4"/>
  <c r="AN6" i="4"/>
  <c r="AM6" i="4"/>
  <c r="AL6" i="4"/>
  <c r="AK6" i="4"/>
  <c r="AJ6" i="4"/>
  <c r="AI6" i="4"/>
  <c r="AH6" i="4"/>
  <c r="AG6" i="4"/>
  <c r="AF6" i="4"/>
  <c r="AE6" i="4"/>
  <c r="AD6" i="4"/>
  <c r="AC6" i="4"/>
  <c r="AB6" i="4"/>
  <c r="AA6" i="4"/>
  <c r="Z6" i="4"/>
  <c r="Y6" i="4"/>
  <c r="X6" i="4"/>
  <c r="W6" i="4"/>
  <c r="V6" i="4"/>
  <c r="U6" i="4"/>
  <c r="T6" i="4"/>
  <c r="S6" i="4"/>
  <c r="R6" i="4"/>
  <c r="Q6" i="4"/>
  <c r="P6" i="4"/>
  <c r="O6" i="4"/>
  <c r="N6" i="4"/>
  <c r="M6" i="4"/>
  <c r="L6" i="4"/>
  <c r="K6" i="4"/>
  <c r="AO5" i="4"/>
  <c r="AN5" i="4"/>
  <c r="AM5" i="4"/>
  <c r="AL5" i="4"/>
  <c r="AK5" i="4"/>
  <c r="AJ5" i="4"/>
  <c r="AI5" i="4"/>
  <c r="AH5" i="4"/>
  <c r="AG5" i="4"/>
  <c r="AF5" i="4"/>
  <c r="AE5" i="4"/>
  <c r="AD5" i="4"/>
  <c r="AC5" i="4"/>
  <c r="AB5" i="4"/>
  <c r="AA5" i="4"/>
  <c r="Z5" i="4"/>
  <c r="Y5" i="4"/>
  <c r="X5" i="4"/>
  <c r="W5" i="4"/>
  <c r="V5" i="4"/>
  <c r="U5" i="4"/>
  <c r="T5" i="4"/>
  <c r="S5" i="4"/>
  <c r="R5" i="4"/>
  <c r="Q5" i="4"/>
  <c r="P5" i="4"/>
  <c r="O5" i="4"/>
  <c r="N5" i="4"/>
  <c r="M5" i="4"/>
  <c r="L5" i="4"/>
  <c r="K5" i="4"/>
  <c r="AO4" i="4"/>
  <c r="AN4" i="4"/>
  <c r="AM4" i="4"/>
  <c r="AL4" i="4"/>
  <c r="AK4" i="4"/>
  <c r="AJ4" i="4"/>
  <c r="AI4" i="4"/>
  <c r="AH4" i="4"/>
  <c r="AG4" i="4"/>
  <c r="AF4" i="4"/>
  <c r="AE4" i="4"/>
  <c r="AD4" i="4"/>
  <c r="AC4" i="4"/>
  <c r="AB4" i="4"/>
  <c r="AA4" i="4"/>
  <c r="Z4" i="4"/>
  <c r="Y4" i="4"/>
  <c r="X4" i="4"/>
  <c r="W4" i="4"/>
  <c r="V4" i="4"/>
  <c r="U4" i="4"/>
  <c r="T4" i="4"/>
  <c r="S4" i="4"/>
  <c r="R4" i="4"/>
  <c r="Q4" i="4"/>
  <c r="P4" i="4"/>
  <c r="O4" i="4"/>
  <c r="N4" i="4"/>
  <c r="M4" i="4"/>
  <c r="L4" i="4"/>
  <c r="K4" i="4"/>
  <c r="AO3" i="4"/>
  <c r="AN3" i="4"/>
  <c r="AM3" i="4"/>
  <c r="AL3" i="4"/>
  <c r="AK3" i="4"/>
  <c r="AJ3" i="4"/>
  <c r="AI3" i="4"/>
  <c r="AH3" i="4"/>
  <c r="AG3" i="4"/>
  <c r="AF3" i="4"/>
  <c r="AE3" i="4"/>
  <c r="AD3" i="4"/>
  <c r="AC3" i="4"/>
  <c r="AB3" i="4"/>
  <c r="AA3" i="4"/>
  <c r="Z3" i="4"/>
  <c r="Y3" i="4"/>
  <c r="X3" i="4"/>
  <c r="W3" i="4"/>
  <c r="V3" i="4"/>
  <c r="U3" i="4"/>
  <c r="T3" i="4"/>
  <c r="S3" i="4"/>
  <c r="R3" i="4"/>
  <c r="Q3" i="4"/>
  <c r="P3" i="4"/>
  <c r="O3" i="4"/>
  <c r="N3" i="4"/>
  <c r="M3" i="4"/>
  <c r="L3" i="4"/>
  <c r="K3" i="4"/>
  <c r="CK111" i="30"/>
  <c r="CJ111" i="30"/>
  <c r="CI111" i="30"/>
  <c r="CH111" i="30"/>
  <c r="CG111" i="30"/>
  <c r="CF111" i="30"/>
  <c r="CE111" i="30"/>
  <c r="CD111" i="30"/>
  <c r="CC111" i="30"/>
  <c r="CB111" i="30"/>
  <c r="CA111" i="30"/>
  <c r="BZ111" i="30"/>
  <c r="BY111" i="30"/>
  <c r="BX111" i="30"/>
  <c r="BW111" i="30"/>
  <c r="BV111" i="30"/>
  <c r="BU111" i="30"/>
  <c r="BT111" i="30"/>
  <c r="BS111" i="30"/>
  <c r="BR111" i="30"/>
  <c r="BQ111" i="30"/>
  <c r="BP111" i="30"/>
  <c r="BO111" i="30"/>
  <c r="BN111" i="30"/>
  <c r="BM111" i="30"/>
  <c r="BL111" i="30"/>
  <c r="BK111" i="30"/>
  <c r="BJ111" i="30"/>
  <c r="BI111" i="30"/>
  <c r="BH111" i="30"/>
  <c r="BG111" i="30"/>
  <c r="BF111" i="30"/>
  <c r="BE111" i="30"/>
  <c r="BD111" i="30"/>
  <c r="BC111" i="30"/>
  <c r="BB111" i="30"/>
  <c r="BA111" i="30"/>
  <c r="AZ111" i="30"/>
  <c r="AY111" i="30"/>
  <c r="AX111" i="30"/>
  <c r="AW111" i="30"/>
  <c r="AV111" i="30"/>
  <c r="AU111" i="30"/>
  <c r="AT111" i="30"/>
  <c r="AS111" i="30"/>
  <c r="AR111" i="30"/>
  <c r="AQ111" i="30"/>
  <c r="AP111" i="30"/>
  <c r="AO111" i="30"/>
  <c r="AN111" i="30"/>
  <c r="AM111" i="30"/>
  <c r="AL111" i="30"/>
  <c r="AK111" i="30"/>
  <c r="AJ111" i="30"/>
  <c r="AI111" i="30"/>
  <c r="AH111" i="30"/>
  <c r="AG111" i="30"/>
  <c r="AF111" i="30"/>
  <c r="AE111" i="30"/>
  <c r="AD111" i="30"/>
  <c r="AC111" i="30"/>
  <c r="AB111" i="30"/>
  <c r="AA111" i="30"/>
  <c r="Z111" i="30"/>
  <c r="Y111" i="30"/>
  <c r="X111" i="30"/>
  <c r="W111" i="30"/>
  <c r="V111" i="30"/>
  <c r="U111" i="30"/>
  <c r="T111" i="30"/>
  <c r="S111" i="30"/>
  <c r="R111" i="30"/>
  <c r="Q111" i="30"/>
  <c r="P111" i="30"/>
  <c r="O111" i="30"/>
  <c r="N111" i="30"/>
  <c r="M111" i="30"/>
  <c r="L111" i="30"/>
  <c r="K111" i="30"/>
  <c r="J111" i="30"/>
  <c r="I111" i="30"/>
  <c r="H111" i="30"/>
  <c r="G111" i="30"/>
  <c r="F111" i="30"/>
  <c r="E111" i="30"/>
  <c r="D111" i="30"/>
  <c r="C111" i="30"/>
  <c r="B111" i="30"/>
  <c r="A111" i="30"/>
  <c r="CK110" i="30"/>
  <c r="CJ110" i="30"/>
  <c r="CI110" i="30"/>
  <c r="CH110" i="30"/>
  <c r="CG110" i="30"/>
  <c r="CF110" i="30"/>
  <c r="CE110" i="30"/>
  <c r="CD110" i="30"/>
  <c r="CC110" i="30"/>
  <c r="CB110" i="30"/>
  <c r="CA110" i="30"/>
  <c r="BZ110" i="30"/>
  <c r="BY110" i="30"/>
  <c r="BX110" i="30"/>
  <c r="BW110" i="30"/>
  <c r="BV110" i="30"/>
  <c r="BU110" i="30"/>
  <c r="BT110" i="30"/>
  <c r="BS110" i="30"/>
  <c r="BR110" i="30"/>
  <c r="BQ110" i="30"/>
  <c r="BP110" i="30"/>
  <c r="BO110" i="30"/>
  <c r="BN110" i="30"/>
  <c r="BM110" i="30"/>
  <c r="BL110" i="30"/>
  <c r="BK110" i="30"/>
  <c r="BJ110" i="30"/>
  <c r="BI110" i="30"/>
  <c r="BH110" i="30"/>
  <c r="BG110" i="30"/>
  <c r="BF110" i="30"/>
  <c r="BE110" i="30"/>
  <c r="BD110" i="30"/>
  <c r="BC110" i="30"/>
  <c r="BB110" i="30"/>
  <c r="BA110" i="30"/>
  <c r="AZ110" i="30"/>
  <c r="AY110" i="30"/>
  <c r="AX110" i="30"/>
  <c r="AW110" i="30"/>
  <c r="AV110" i="30"/>
  <c r="AU110" i="30"/>
  <c r="AT110" i="30"/>
  <c r="AS110" i="30"/>
  <c r="AR110" i="30"/>
  <c r="AQ110" i="30"/>
  <c r="AP110" i="30"/>
  <c r="AO110" i="30"/>
  <c r="AN110" i="30"/>
  <c r="AM110" i="30"/>
  <c r="AL110" i="30"/>
  <c r="AK110" i="30"/>
  <c r="AJ110" i="30"/>
  <c r="AI110" i="30"/>
  <c r="AH110" i="30"/>
  <c r="AG110" i="30"/>
  <c r="AF110" i="30"/>
  <c r="AE110" i="30"/>
  <c r="AD110" i="30"/>
  <c r="AC110" i="30"/>
  <c r="AB110" i="30"/>
  <c r="AA110" i="30"/>
  <c r="Z110" i="30"/>
  <c r="Y110" i="30"/>
  <c r="X110" i="30"/>
  <c r="W110" i="30"/>
  <c r="V110" i="30"/>
  <c r="U110" i="30"/>
  <c r="T110" i="30"/>
  <c r="S110" i="30"/>
  <c r="R110" i="30"/>
  <c r="Q110" i="30"/>
  <c r="P110" i="30"/>
  <c r="O110" i="30"/>
  <c r="N110" i="30"/>
  <c r="M110" i="30"/>
  <c r="L110" i="30"/>
  <c r="K110" i="30"/>
  <c r="J110" i="30"/>
  <c r="I110" i="30"/>
  <c r="H110" i="30"/>
  <c r="G110" i="30"/>
  <c r="F110" i="30"/>
  <c r="E110" i="30"/>
  <c r="D110" i="30"/>
  <c r="C110" i="30"/>
  <c r="B110" i="30"/>
  <c r="A110" i="30"/>
  <c r="CK109" i="30"/>
  <c r="CJ109" i="30"/>
  <c r="CI109" i="30"/>
  <c r="CH109" i="30"/>
  <c r="CG109" i="30"/>
  <c r="CF109" i="30"/>
  <c r="CE109" i="30"/>
  <c r="CD109" i="30"/>
  <c r="CC109" i="30"/>
  <c r="CB109" i="30"/>
  <c r="CA109" i="30"/>
  <c r="BZ109" i="30"/>
  <c r="BY109" i="30"/>
  <c r="BX109" i="30"/>
  <c r="BW109" i="30"/>
  <c r="BV109" i="30"/>
  <c r="BU109" i="30"/>
  <c r="BT109" i="30"/>
  <c r="BS109" i="30"/>
  <c r="BR109" i="30"/>
  <c r="BQ109" i="30"/>
  <c r="BP109" i="30"/>
  <c r="BO109" i="30"/>
  <c r="BN109" i="30"/>
  <c r="BM109" i="30"/>
  <c r="BL109" i="30"/>
  <c r="BK109" i="30"/>
  <c r="BJ109" i="30"/>
  <c r="BI109" i="30"/>
  <c r="BH109" i="30"/>
  <c r="BG109" i="30"/>
  <c r="BF109" i="30"/>
  <c r="BE109" i="30"/>
  <c r="BD109" i="30"/>
  <c r="BC109" i="30"/>
  <c r="BB109" i="30"/>
  <c r="BA109" i="30"/>
  <c r="AZ109" i="30"/>
  <c r="AY109" i="30"/>
  <c r="AX109" i="30"/>
  <c r="AW109" i="30"/>
  <c r="AV109" i="30"/>
  <c r="AU109" i="30"/>
  <c r="AT109" i="30"/>
  <c r="AS109" i="30"/>
  <c r="AR109" i="30"/>
  <c r="AQ109" i="30"/>
  <c r="AP109" i="30"/>
  <c r="AO109" i="30"/>
  <c r="AN109" i="30"/>
  <c r="AM109" i="30"/>
  <c r="AL109" i="30"/>
  <c r="AK109" i="30"/>
  <c r="AJ109" i="30"/>
  <c r="AI109" i="30"/>
  <c r="AH109" i="30"/>
  <c r="AG109" i="30"/>
  <c r="AF109" i="30"/>
  <c r="AE109" i="30"/>
  <c r="AD109" i="30"/>
  <c r="AC109" i="30"/>
  <c r="AB109" i="30"/>
  <c r="AA109" i="30"/>
  <c r="Z109" i="30"/>
  <c r="Y109" i="30"/>
  <c r="X109" i="30"/>
  <c r="W109" i="30"/>
  <c r="V109" i="30"/>
  <c r="U109" i="30"/>
  <c r="T109" i="30"/>
  <c r="S109" i="30"/>
  <c r="R109" i="30"/>
  <c r="Q109" i="30"/>
  <c r="P109" i="30"/>
  <c r="O109" i="30"/>
  <c r="N109" i="30"/>
  <c r="M109" i="30"/>
  <c r="L109" i="30"/>
  <c r="K109" i="30"/>
  <c r="J109" i="30"/>
  <c r="I109" i="30"/>
  <c r="H109" i="30"/>
  <c r="G109" i="30"/>
  <c r="F109" i="30"/>
  <c r="E109" i="30"/>
  <c r="D109" i="30"/>
  <c r="C109" i="30"/>
  <c r="B109" i="30"/>
  <c r="A109" i="30"/>
  <c r="CK108" i="30"/>
  <c r="CJ108" i="30"/>
  <c r="CI108" i="30"/>
  <c r="CH108" i="30"/>
  <c r="CG108" i="30"/>
  <c r="CF108" i="30"/>
  <c r="CE108" i="30"/>
  <c r="CD108" i="30"/>
  <c r="CC108" i="30"/>
  <c r="CB108" i="30"/>
  <c r="CA108" i="30"/>
  <c r="BZ108" i="30"/>
  <c r="BY108" i="30"/>
  <c r="BX108" i="30"/>
  <c r="BW108" i="30"/>
  <c r="BV108" i="30"/>
  <c r="BU108" i="30"/>
  <c r="BT108" i="30"/>
  <c r="BS108" i="30"/>
  <c r="BR108" i="30"/>
  <c r="BQ108" i="30"/>
  <c r="BP108" i="30"/>
  <c r="BO108" i="30"/>
  <c r="BN108" i="30"/>
  <c r="BM108" i="30"/>
  <c r="BL108" i="30"/>
  <c r="BK108" i="30"/>
  <c r="BJ108" i="30"/>
  <c r="BI108" i="30"/>
  <c r="BH108" i="30"/>
  <c r="BG108" i="30"/>
  <c r="BF108" i="30"/>
  <c r="BE108" i="30"/>
  <c r="BD108" i="30"/>
  <c r="BC108" i="30"/>
  <c r="BB108" i="30"/>
  <c r="BA108" i="30"/>
  <c r="AZ108" i="30"/>
  <c r="AY108" i="30"/>
  <c r="AX108" i="30"/>
  <c r="AW108" i="30"/>
  <c r="AV108" i="30"/>
  <c r="AU108" i="30"/>
  <c r="AT108" i="30"/>
  <c r="AS108" i="30"/>
  <c r="AR108" i="30"/>
  <c r="AQ108" i="30"/>
  <c r="AP108" i="30"/>
  <c r="AO108" i="30"/>
  <c r="AN108" i="30"/>
  <c r="AM108" i="30"/>
  <c r="AL108" i="30"/>
  <c r="AK108" i="30"/>
  <c r="AJ108" i="30"/>
  <c r="AI108" i="30"/>
  <c r="AH108" i="30"/>
  <c r="AG108" i="30"/>
  <c r="AF108" i="30"/>
  <c r="AE108" i="30"/>
  <c r="AD108" i="30"/>
  <c r="AC108" i="30"/>
  <c r="AB108" i="30"/>
  <c r="AA108" i="30"/>
  <c r="Z108" i="30"/>
  <c r="Y108" i="30"/>
  <c r="X108" i="30"/>
  <c r="W108" i="30"/>
  <c r="V108" i="30"/>
  <c r="U108" i="30"/>
  <c r="T108" i="30"/>
  <c r="S108" i="30"/>
  <c r="R108" i="30"/>
  <c r="Q108" i="30"/>
  <c r="P108" i="30"/>
  <c r="O108" i="30"/>
  <c r="N108" i="30"/>
  <c r="M108" i="30"/>
  <c r="L108" i="30"/>
  <c r="K108" i="30"/>
  <c r="J108" i="30"/>
  <c r="I108" i="30"/>
  <c r="H108" i="30"/>
  <c r="G108" i="30"/>
  <c r="F108" i="30"/>
  <c r="E108" i="30"/>
  <c r="D108" i="30"/>
  <c r="C108" i="30"/>
  <c r="B108" i="30"/>
  <c r="A108" i="30"/>
  <c r="CK107" i="30"/>
  <c r="CJ107" i="30"/>
  <c r="CI107" i="30"/>
  <c r="CH107" i="30"/>
  <c r="CG107" i="30"/>
  <c r="CF107" i="30"/>
  <c r="CE107" i="30"/>
  <c r="CD107" i="30"/>
  <c r="CC107" i="30"/>
  <c r="CB107" i="30"/>
  <c r="CA107" i="30"/>
  <c r="BZ107" i="30"/>
  <c r="BY107" i="30"/>
  <c r="BX107" i="30"/>
  <c r="BW107" i="30"/>
  <c r="BV107" i="30"/>
  <c r="BU107" i="30"/>
  <c r="BT107" i="30"/>
  <c r="BS107" i="30"/>
  <c r="BR107" i="30"/>
  <c r="BQ107" i="30"/>
  <c r="BP107" i="30"/>
  <c r="BO107" i="30"/>
  <c r="BN107" i="30"/>
  <c r="BM107" i="30"/>
  <c r="BL107" i="30"/>
  <c r="BK107" i="30"/>
  <c r="BJ107" i="30"/>
  <c r="BI107" i="30"/>
  <c r="BH107" i="30"/>
  <c r="BG107" i="30"/>
  <c r="BF107" i="30"/>
  <c r="BE107" i="30"/>
  <c r="BD107" i="30"/>
  <c r="BC107" i="30"/>
  <c r="BB107" i="30"/>
  <c r="BA107" i="30"/>
  <c r="AZ107" i="30"/>
  <c r="AY107" i="30"/>
  <c r="AX107" i="30"/>
  <c r="AW107" i="30"/>
  <c r="AV107" i="30"/>
  <c r="AU107" i="30"/>
  <c r="AT107" i="30"/>
  <c r="AS107" i="30"/>
  <c r="AR107" i="30"/>
  <c r="AQ107" i="30"/>
  <c r="AP107" i="30"/>
  <c r="AO107" i="30"/>
  <c r="AN107" i="30"/>
  <c r="AM107" i="30"/>
  <c r="AL107" i="30"/>
  <c r="AK107" i="30"/>
  <c r="AJ107" i="30"/>
  <c r="AI107" i="30"/>
  <c r="AH107" i="30"/>
  <c r="AG107" i="30"/>
  <c r="AF107" i="30"/>
  <c r="AE107" i="30"/>
  <c r="AD107" i="30"/>
  <c r="AC107" i="30"/>
  <c r="AB107" i="30"/>
  <c r="AA107" i="30"/>
  <c r="Z107" i="30"/>
  <c r="Y107" i="30"/>
  <c r="X107" i="30"/>
  <c r="W107" i="30"/>
  <c r="V107" i="30"/>
  <c r="U107" i="30"/>
  <c r="T107" i="30"/>
  <c r="S107" i="30"/>
  <c r="R107" i="30"/>
  <c r="Q107" i="30"/>
  <c r="P107" i="30"/>
  <c r="O107" i="30"/>
  <c r="N107" i="30"/>
  <c r="M107" i="30"/>
  <c r="L107" i="30"/>
  <c r="K107" i="30"/>
  <c r="J107" i="30"/>
  <c r="I107" i="30"/>
  <c r="H107" i="30"/>
  <c r="G107" i="30"/>
  <c r="F107" i="30"/>
  <c r="E107" i="30"/>
  <c r="D107" i="30"/>
  <c r="C107" i="30"/>
  <c r="B107" i="30"/>
  <c r="A107" i="30"/>
  <c r="CK106" i="30"/>
  <c r="CJ106" i="30"/>
  <c r="CI106" i="30"/>
  <c r="CH106" i="30"/>
  <c r="CG106" i="30"/>
  <c r="CF106" i="30"/>
  <c r="CE106" i="30"/>
  <c r="CD106" i="30"/>
  <c r="CC106" i="30"/>
  <c r="CB106" i="30"/>
  <c r="CA106" i="30"/>
  <c r="BZ106" i="30"/>
  <c r="BY106" i="30"/>
  <c r="BX106" i="30"/>
  <c r="BW106" i="30"/>
  <c r="BV106" i="30"/>
  <c r="BU106" i="30"/>
  <c r="BT106" i="30"/>
  <c r="BS106" i="30"/>
  <c r="BR106" i="30"/>
  <c r="BQ106" i="30"/>
  <c r="BP106" i="30"/>
  <c r="BO106" i="30"/>
  <c r="BN106" i="30"/>
  <c r="BM106" i="30"/>
  <c r="BL106" i="30"/>
  <c r="BK106" i="30"/>
  <c r="BJ106" i="30"/>
  <c r="BI106" i="30"/>
  <c r="BH106" i="30"/>
  <c r="BG106" i="30"/>
  <c r="BF106" i="30"/>
  <c r="BE106" i="30"/>
  <c r="BD106" i="30"/>
  <c r="BC106" i="30"/>
  <c r="BB106" i="30"/>
  <c r="BA106" i="30"/>
  <c r="AZ106" i="30"/>
  <c r="AY106" i="30"/>
  <c r="AX106" i="30"/>
  <c r="AW106" i="30"/>
  <c r="AV106" i="30"/>
  <c r="AU106" i="30"/>
  <c r="AT106" i="30"/>
  <c r="AS106" i="30"/>
  <c r="AR106" i="30"/>
  <c r="AQ106" i="30"/>
  <c r="AP106" i="30"/>
  <c r="AO106" i="30"/>
  <c r="AN106" i="30"/>
  <c r="AM106" i="30"/>
  <c r="AL106" i="30"/>
  <c r="AK106" i="30"/>
  <c r="AJ106" i="30"/>
  <c r="AI106" i="30"/>
  <c r="AH106" i="30"/>
  <c r="AG106" i="30"/>
  <c r="AF106" i="30"/>
  <c r="AE106" i="30"/>
  <c r="AD106" i="30"/>
  <c r="AC106" i="30"/>
  <c r="AB106" i="30"/>
  <c r="AA106" i="30"/>
  <c r="Z106" i="30"/>
  <c r="Y106" i="30"/>
  <c r="X106" i="30"/>
  <c r="W106" i="30"/>
  <c r="V106" i="30"/>
  <c r="U106" i="30"/>
  <c r="T106" i="30"/>
  <c r="S106" i="30"/>
  <c r="R106" i="30"/>
  <c r="Q106" i="30"/>
  <c r="P106" i="30"/>
  <c r="O106" i="30"/>
  <c r="N106" i="30"/>
  <c r="M106" i="30"/>
  <c r="L106" i="30"/>
  <c r="K106" i="30"/>
  <c r="J106" i="30"/>
  <c r="I106" i="30"/>
  <c r="H106" i="30"/>
  <c r="G106" i="30"/>
  <c r="F106" i="30"/>
  <c r="E106" i="30"/>
  <c r="D106" i="30"/>
  <c r="C106" i="30"/>
  <c r="B106" i="30"/>
  <c r="A106" i="30"/>
  <c r="CK105" i="30"/>
  <c r="CJ105" i="30"/>
  <c r="CI105" i="30"/>
  <c r="CH105" i="30"/>
  <c r="CG105" i="30"/>
  <c r="CF105" i="30"/>
  <c r="CE105" i="30"/>
  <c r="CD105" i="30"/>
  <c r="CC105" i="30"/>
  <c r="CB105" i="30"/>
  <c r="CA105" i="30"/>
  <c r="BZ105" i="30"/>
  <c r="BY105" i="30"/>
  <c r="BX105" i="30"/>
  <c r="BW105" i="30"/>
  <c r="BV105" i="30"/>
  <c r="BU105" i="30"/>
  <c r="BT105" i="30"/>
  <c r="BS105" i="30"/>
  <c r="BR105" i="30"/>
  <c r="BQ105" i="30"/>
  <c r="BP105" i="30"/>
  <c r="BO105" i="30"/>
  <c r="BN105" i="30"/>
  <c r="BM105" i="30"/>
  <c r="BL105" i="30"/>
  <c r="BK105" i="30"/>
  <c r="BJ105" i="30"/>
  <c r="BI105" i="30"/>
  <c r="BH105" i="30"/>
  <c r="BG105" i="30"/>
  <c r="BF105" i="30"/>
  <c r="BE105" i="30"/>
  <c r="BD105" i="30"/>
  <c r="BC105" i="30"/>
  <c r="BB105" i="30"/>
  <c r="BA105" i="30"/>
  <c r="AZ105" i="30"/>
  <c r="AY105" i="30"/>
  <c r="AX105" i="30"/>
  <c r="AW105" i="30"/>
  <c r="AV105" i="30"/>
  <c r="AU105" i="30"/>
  <c r="AT105" i="30"/>
  <c r="AS105" i="30"/>
  <c r="AR105" i="30"/>
  <c r="AQ105" i="30"/>
  <c r="AP105" i="30"/>
  <c r="AO105" i="30"/>
  <c r="AN105" i="30"/>
  <c r="AM105" i="30"/>
  <c r="AL105" i="30"/>
  <c r="AK105" i="30"/>
  <c r="AJ105" i="30"/>
  <c r="AI105" i="30"/>
  <c r="AH105" i="30"/>
  <c r="AG105" i="30"/>
  <c r="AF105" i="30"/>
  <c r="AE105" i="30"/>
  <c r="AD105" i="30"/>
  <c r="AC105" i="30"/>
  <c r="AB105" i="30"/>
  <c r="AA105" i="30"/>
  <c r="Z105" i="30"/>
  <c r="Y105" i="30"/>
  <c r="X105" i="30"/>
  <c r="W105" i="30"/>
  <c r="V105" i="30"/>
  <c r="U105" i="30"/>
  <c r="T105" i="30"/>
  <c r="S105" i="30"/>
  <c r="R105" i="30"/>
  <c r="Q105" i="30"/>
  <c r="P105" i="30"/>
  <c r="O105" i="30"/>
  <c r="N105" i="30"/>
  <c r="M105" i="30"/>
  <c r="L105" i="30"/>
  <c r="K105" i="30"/>
  <c r="J105" i="30"/>
  <c r="I105" i="30"/>
  <c r="H105" i="30"/>
  <c r="G105" i="30"/>
  <c r="F105" i="30"/>
  <c r="E105" i="30"/>
  <c r="D105" i="30"/>
  <c r="C105" i="30"/>
  <c r="B105" i="30"/>
  <c r="A105" i="30"/>
  <c r="CK104" i="30"/>
  <c r="CJ104" i="30"/>
  <c r="CI104" i="30"/>
  <c r="CH104" i="30"/>
  <c r="CG104" i="30"/>
  <c r="CF104" i="30"/>
  <c r="CE104" i="30"/>
  <c r="CD104" i="30"/>
  <c r="CC104" i="30"/>
  <c r="CB104" i="30"/>
  <c r="CA104" i="30"/>
  <c r="BZ104" i="30"/>
  <c r="BY104" i="30"/>
  <c r="BX104" i="30"/>
  <c r="BW104" i="30"/>
  <c r="BV104" i="30"/>
  <c r="BU104" i="30"/>
  <c r="BT104" i="30"/>
  <c r="BS104" i="30"/>
  <c r="BR104" i="30"/>
  <c r="BQ104" i="30"/>
  <c r="BP104" i="30"/>
  <c r="BO104" i="30"/>
  <c r="BN104" i="30"/>
  <c r="BM104" i="30"/>
  <c r="BL104" i="30"/>
  <c r="BK104" i="30"/>
  <c r="BJ104" i="30"/>
  <c r="BI104" i="30"/>
  <c r="BH104" i="30"/>
  <c r="BG104" i="30"/>
  <c r="BF104" i="30"/>
  <c r="BE104" i="30"/>
  <c r="BD104" i="30"/>
  <c r="BC104" i="30"/>
  <c r="BB104" i="30"/>
  <c r="BA104" i="30"/>
  <c r="AZ104" i="30"/>
  <c r="AY104" i="30"/>
  <c r="AX104" i="30"/>
  <c r="AW104" i="30"/>
  <c r="AV104" i="30"/>
  <c r="AU104" i="30"/>
  <c r="AT104" i="30"/>
  <c r="AS104" i="30"/>
  <c r="AR104" i="30"/>
  <c r="AQ104" i="30"/>
  <c r="AP104" i="30"/>
  <c r="AO104" i="30"/>
  <c r="AN104" i="30"/>
  <c r="AM104" i="30"/>
  <c r="AL104" i="30"/>
  <c r="AK104" i="30"/>
  <c r="AJ104" i="30"/>
  <c r="AI104" i="30"/>
  <c r="AH104" i="30"/>
  <c r="AG104" i="30"/>
  <c r="AF104" i="30"/>
  <c r="AE104" i="30"/>
  <c r="AD104" i="30"/>
  <c r="AC104" i="30"/>
  <c r="AB104" i="30"/>
  <c r="AA104" i="30"/>
  <c r="Z104" i="30"/>
  <c r="Y104" i="30"/>
  <c r="X104" i="30"/>
  <c r="W104" i="30"/>
  <c r="V104" i="30"/>
  <c r="U104" i="30"/>
  <c r="T104" i="30"/>
  <c r="S104" i="30"/>
  <c r="R104" i="30"/>
  <c r="Q104" i="30"/>
  <c r="P104" i="30"/>
  <c r="O104" i="30"/>
  <c r="N104" i="30"/>
  <c r="M104" i="30"/>
  <c r="L104" i="30"/>
  <c r="K104" i="30"/>
  <c r="J104" i="30"/>
  <c r="I104" i="30"/>
  <c r="H104" i="30"/>
  <c r="G104" i="30"/>
  <c r="F104" i="30"/>
  <c r="E104" i="30"/>
  <c r="D104" i="30"/>
  <c r="C104" i="30"/>
  <c r="B104" i="30"/>
  <c r="A104" i="30"/>
  <c r="CK103" i="30"/>
  <c r="CJ103" i="30"/>
  <c r="CI103" i="30"/>
  <c r="CH103" i="30"/>
  <c r="CG103" i="30"/>
  <c r="CF103" i="30"/>
  <c r="CE103" i="30"/>
  <c r="CD103" i="30"/>
  <c r="CC103" i="30"/>
  <c r="CB103" i="30"/>
  <c r="CA103" i="30"/>
  <c r="BZ103" i="30"/>
  <c r="BY103" i="30"/>
  <c r="BX103" i="30"/>
  <c r="BW103" i="30"/>
  <c r="BV103" i="30"/>
  <c r="BU103" i="30"/>
  <c r="BT103" i="30"/>
  <c r="BS103" i="30"/>
  <c r="BR103" i="30"/>
  <c r="BQ103" i="30"/>
  <c r="BP103" i="30"/>
  <c r="BO103" i="30"/>
  <c r="BN103" i="30"/>
  <c r="BM103" i="30"/>
  <c r="BL103" i="30"/>
  <c r="BK103" i="30"/>
  <c r="BJ103" i="30"/>
  <c r="BI103" i="30"/>
  <c r="BH103" i="30"/>
  <c r="BG103" i="30"/>
  <c r="BF103" i="30"/>
  <c r="BE103" i="30"/>
  <c r="BD103" i="30"/>
  <c r="BC103" i="30"/>
  <c r="BB103" i="30"/>
  <c r="BA103" i="30"/>
  <c r="AZ103" i="30"/>
  <c r="AY103" i="30"/>
  <c r="AX103" i="30"/>
  <c r="AW103" i="30"/>
  <c r="AV103" i="30"/>
  <c r="AU103" i="30"/>
  <c r="AT103" i="30"/>
  <c r="AS103" i="30"/>
  <c r="AR103" i="30"/>
  <c r="AQ103" i="30"/>
  <c r="AP103" i="30"/>
  <c r="AO103" i="30"/>
  <c r="AN103" i="30"/>
  <c r="AM103" i="30"/>
  <c r="AL103" i="30"/>
  <c r="AK103" i="30"/>
  <c r="AJ103" i="30"/>
  <c r="AI103" i="30"/>
  <c r="AH103" i="30"/>
  <c r="AG103" i="30"/>
  <c r="AF103" i="30"/>
  <c r="AE103" i="30"/>
  <c r="AD103" i="30"/>
  <c r="AC103" i="30"/>
  <c r="AB103" i="30"/>
  <c r="AA103" i="30"/>
  <c r="Z103" i="30"/>
  <c r="Y103" i="30"/>
  <c r="X103" i="30"/>
  <c r="W103" i="30"/>
  <c r="V103" i="30"/>
  <c r="U103" i="30"/>
  <c r="T103" i="30"/>
  <c r="S103" i="30"/>
  <c r="R103" i="30"/>
  <c r="Q103" i="30"/>
  <c r="P103" i="30"/>
  <c r="O103" i="30"/>
  <c r="N103" i="30"/>
  <c r="M103" i="30"/>
  <c r="L103" i="30"/>
  <c r="K103" i="30"/>
  <c r="J103" i="30"/>
  <c r="I103" i="30"/>
  <c r="H103" i="30"/>
  <c r="G103" i="30"/>
  <c r="F103" i="30"/>
  <c r="E103" i="30"/>
  <c r="C103" i="30"/>
  <c r="B103" i="30"/>
  <c r="A103" i="30"/>
  <c r="CK102" i="30"/>
  <c r="CJ102" i="30"/>
  <c r="CI102" i="30"/>
  <c r="CH102" i="30"/>
  <c r="CG102" i="30"/>
  <c r="CF102" i="30"/>
  <c r="CE102" i="30"/>
  <c r="CD102" i="30"/>
  <c r="CC102" i="30"/>
  <c r="CB102" i="30"/>
  <c r="CA102" i="30"/>
  <c r="BZ102" i="30"/>
  <c r="BY102" i="30"/>
  <c r="BX102" i="30"/>
  <c r="BW102" i="30"/>
  <c r="BV102" i="30"/>
  <c r="BU102" i="30"/>
  <c r="BT102" i="30"/>
  <c r="BS102" i="30"/>
  <c r="BR102" i="30"/>
  <c r="BQ102" i="30"/>
  <c r="BP102" i="30"/>
  <c r="BO102" i="30"/>
  <c r="BN102" i="30"/>
  <c r="BM102" i="30"/>
  <c r="BL102" i="30"/>
  <c r="BK102" i="30"/>
  <c r="BJ102" i="30"/>
  <c r="BI102" i="30"/>
  <c r="BH102" i="30"/>
  <c r="BG102" i="30"/>
  <c r="BF102" i="30"/>
  <c r="BE102" i="30"/>
  <c r="BD102" i="30"/>
  <c r="BC102" i="30"/>
  <c r="BB102" i="30"/>
  <c r="BA102" i="30"/>
  <c r="AZ102" i="30"/>
  <c r="AY102" i="30"/>
  <c r="AX102" i="30"/>
  <c r="AW102" i="30"/>
  <c r="AV102" i="30"/>
  <c r="AU102" i="30"/>
  <c r="AT102" i="30"/>
  <c r="AS102" i="30"/>
  <c r="AR102" i="30"/>
  <c r="AQ102" i="30"/>
  <c r="AP102" i="30"/>
  <c r="AO102" i="30"/>
  <c r="AN102" i="30"/>
  <c r="AM102" i="30"/>
  <c r="AL102" i="30"/>
  <c r="AK102" i="30"/>
  <c r="AJ102" i="30"/>
  <c r="AI102" i="30"/>
  <c r="AH102" i="30"/>
  <c r="AG102" i="30"/>
  <c r="AF102" i="30"/>
  <c r="AE102" i="30"/>
  <c r="AD102" i="30"/>
  <c r="AC102" i="30"/>
  <c r="AB102" i="30"/>
  <c r="AA102" i="30"/>
  <c r="Z102" i="30"/>
  <c r="Y102" i="30"/>
  <c r="X102" i="30"/>
  <c r="W102" i="30"/>
  <c r="V102" i="30"/>
  <c r="U102" i="30"/>
  <c r="T102" i="30"/>
  <c r="S102" i="30"/>
  <c r="R102" i="30"/>
  <c r="Q102" i="30"/>
  <c r="P102" i="30"/>
  <c r="O102" i="30"/>
  <c r="N102" i="30"/>
  <c r="M102" i="30"/>
  <c r="L102" i="30"/>
  <c r="K102" i="30"/>
  <c r="J102" i="30"/>
  <c r="I102" i="30"/>
  <c r="H102" i="30"/>
  <c r="G102" i="30"/>
  <c r="F102" i="30"/>
  <c r="E102" i="30"/>
  <c r="C102" i="30"/>
  <c r="B102" i="30"/>
  <c r="A102" i="30"/>
  <c r="CK101" i="30"/>
  <c r="CJ101" i="30"/>
  <c r="CI101" i="30"/>
  <c r="CH101" i="30"/>
  <c r="CG101" i="30"/>
  <c r="CF101" i="30"/>
  <c r="CE101" i="30"/>
  <c r="CD101" i="30"/>
  <c r="CC101" i="30"/>
  <c r="CB101" i="30"/>
  <c r="CA101" i="30"/>
  <c r="BZ101" i="30"/>
  <c r="BY101" i="30"/>
  <c r="BX101" i="30"/>
  <c r="BW101" i="30"/>
  <c r="BV101" i="30"/>
  <c r="BU101" i="30"/>
  <c r="BT101" i="30"/>
  <c r="BS101" i="30"/>
  <c r="BR101" i="30"/>
  <c r="BQ101" i="30"/>
  <c r="BP101" i="30"/>
  <c r="BO101" i="30"/>
  <c r="BN101" i="30"/>
  <c r="BM101" i="30"/>
  <c r="BL101" i="30"/>
  <c r="BK101" i="30"/>
  <c r="BJ101" i="30"/>
  <c r="BI101" i="30"/>
  <c r="BH101" i="30"/>
  <c r="BG101" i="30"/>
  <c r="BF101" i="30"/>
  <c r="BE101" i="30"/>
  <c r="BD101" i="30"/>
  <c r="BC101" i="30"/>
  <c r="BB101" i="30"/>
  <c r="BA101" i="30"/>
  <c r="AZ101" i="30"/>
  <c r="AY101" i="30"/>
  <c r="AX101" i="30"/>
  <c r="AW101" i="30"/>
  <c r="AV101" i="30"/>
  <c r="AU101" i="30"/>
  <c r="AT101" i="30"/>
  <c r="AS101" i="30"/>
  <c r="AR101" i="30"/>
  <c r="AQ101" i="30"/>
  <c r="AP101" i="30"/>
  <c r="AO101" i="30"/>
  <c r="AN101" i="30"/>
  <c r="AM101" i="30"/>
  <c r="AL101" i="30"/>
  <c r="AK101" i="30"/>
  <c r="AJ101" i="30"/>
  <c r="AI101" i="30"/>
  <c r="AH101" i="30"/>
  <c r="AG101" i="30"/>
  <c r="AF101" i="30"/>
  <c r="AE101" i="30"/>
  <c r="AD101" i="30"/>
  <c r="AC101" i="30"/>
  <c r="AB101" i="30"/>
  <c r="AA101" i="30"/>
  <c r="Z101" i="30"/>
  <c r="Y101" i="30"/>
  <c r="X101" i="30"/>
  <c r="W101" i="30"/>
  <c r="V101" i="30"/>
  <c r="U101" i="30"/>
  <c r="T101" i="30"/>
  <c r="S101" i="30"/>
  <c r="R101" i="30"/>
  <c r="Q101" i="30"/>
  <c r="P101" i="30"/>
  <c r="O101" i="30"/>
  <c r="N101" i="30"/>
  <c r="M101" i="30"/>
  <c r="L101" i="30"/>
  <c r="K101" i="30"/>
  <c r="J101" i="30"/>
  <c r="I101" i="30"/>
  <c r="H101" i="30"/>
  <c r="G101" i="30"/>
  <c r="F101" i="30"/>
  <c r="E101" i="30"/>
  <c r="C101" i="30"/>
  <c r="B101" i="30"/>
  <c r="A101" i="30"/>
  <c r="CK100" i="30"/>
  <c r="CJ100" i="30"/>
  <c r="CI100" i="30"/>
  <c r="CH100" i="30"/>
  <c r="CG100" i="30"/>
  <c r="CF100" i="30"/>
  <c r="CE100" i="30"/>
  <c r="CD100" i="30"/>
  <c r="CC100" i="30"/>
  <c r="CB100" i="30"/>
  <c r="CA100" i="30"/>
  <c r="BZ100" i="30"/>
  <c r="BY100" i="30"/>
  <c r="BX100" i="30"/>
  <c r="BW100" i="30"/>
  <c r="BV100" i="30"/>
  <c r="BU100" i="30"/>
  <c r="BT100" i="30"/>
  <c r="BS100" i="30"/>
  <c r="BR100" i="30"/>
  <c r="BQ100" i="30"/>
  <c r="BP100" i="30"/>
  <c r="BO100" i="30"/>
  <c r="BN100" i="30"/>
  <c r="BM100" i="30"/>
  <c r="BL100" i="30"/>
  <c r="BK100" i="30"/>
  <c r="BJ100" i="30"/>
  <c r="BI100" i="30"/>
  <c r="BH100" i="30"/>
  <c r="BG100" i="30"/>
  <c r="BF100" i="30"/>
  <c r="BE100" i="30"/>
  <c r="BD100" i="30"/>
  <c r="BC100" i="30"/>
  <c r="BB100" i="30"/>
  <c r="BA100" i="30"/>
  <c r="AZ100" i="30"/>
  <c r="AY100" i="30"/>
  <c r="AX100" i="30"/>
  <c r="AW100" i="30"/>
  <c r="AV100" i="30"/>
  <c r="AU100" i="30"/>
  <c r="AT100" i="30"/>
  <c r="AS100" i="30"/>
  <c r="AR100" i="30"/>
  <c r="AQ100" i="30"/>
  <c r="AP100" i="30"/>
  <c r="AO100" i="30"/>
  <c r="AN100" i="30"/>
  <c r="AM100" i="30"/>
  <c r="AL100" i="30"/>
  <c r="AK100" i="30"/>
  <c r="AJ100" i="30"/>
  <c r="AI100" i="30"/>
  <c r="AH100" i="30"/>
  <c r="AG100" i="30"/>
  <c r="AF100" i="30"/>
  <c r="AE100" i="30"/>
  <c r="AD100" i="30"/>
  <c r="AC100" i="30"/>
  <c r="AB100" i="30"/>
  <c r="AA100" i="30"/>
  <c r="Z100" i="30"/>
  <c r="Y100" i="30"/>
  <c r="X100" i="30"/>
  <c r="W100" i="30"/>
  <c r="V100" i="30"/>
  <c r="U100" i="30"/>
  <c r="T100" i="30"/>
  <c r="S100" i="30"/>
  <c r="R100" i="30"/>
  <c r="Q100" i="30"/>
  <c r="P100" i="30"/>
  <c r="O100" i="30"/>
  <c r="N100" i="30"/>
  <c r="M100" i="30"/>
  <c r="L100" i="30"/>
  <c r="K100" i="30"/>
  <c r="J100" i="30"/>
  <c r="I100" i="30"/>
  <c r="H100" i="30"/>
  <c r="G100" i="30"/>
  <c r="F100" i="30"/>
  <c r="E100" i="30"/>
  <c r="C100" i="30"/>
  <c r="B100" i="30"/>
  <c r="A100" i="30"/>
  <c r="CK99" i="30"/>
  <c r="CJ99" i="30"/>
  <c r="CI99" i="30"/>
  <c r="CH99" i="30"/>
  <c r="CG99" i="30"/>
  <c r="CF99" i="30"/>
  <c r="CE99" i="30"/>
  <c r="CD99" i="30"/>
  <c r="CC99" i="30"/>
  <c r="CB99" i="30"/>
  <c r="CA99" i="30"/>
  <c r="BZ99" i="30"/>
  <c r="BY99" i="30"/>
  <c r="BX99" i="30"/>
  <c r="BW99" i="30"/>
  <c r="BV99" i="30"/>
  <c r="BU99" i="30"/>
  <c r="BT99" i="30"/>
  <c r="BS99" i="30"/>
  <c r="BR99" i="30"/>
  <c r="BQ99" i="30"/>
  <c r="BP99" i="30"/>
  <c r="BO99" i="30"/>
  <c r="BN99" i="30"/>
  <c r="BM99" i="30"/>
  <c r="BL99" i="30"/>
  <c r="BK99" i="30"/>
  <c r="BJ99" i="30"/>
  <c r="BI99" i="30"/>
  <c r="BH99" i="30"/>
  <c r="BG99" i="30"/>
  <c r="BF99" i="30"/>
  <c r="BE99" i="30"/>
  <c r="BD99" i="30"/>
  <c r="BC99" i="30"/>
  <c r="BB99" i="30"/>
  <c r="BA99" i="30"/>
  <c r="AZ99" i="30"/>
  <c r="AY99" i="30"/>
  <c r="AX99" i="30"/>
  <c r="AW99" i="30"/>
  <c r="AV99" i="30"/>
  <c r="AU99" i="30"/>
  <c r="AT99" i="30"/>
  <c r="AS99" i="30"/>
  <c r="AR99" i="30"/>
  <c r="AQ99" i="30"/>
  <c r="AP99" i="30"/>
  <c r="AO99" i="30"/>
  <c r="AN99" i="30"/>
  <c r="AM99" i="30"/>
  <c r="AL99" i="30"/>
  <c r="AK99" i="30"/>
  <c r="AJ99" i="30"/>
  <c r="AI99" i="30"/>
  <c r="AH99" i="30"/>
  <c r="AG99" i="30"/>
  <c r="AF99" i="30"/>
  <c r="AE99" i="30"/>
  <c r="AD99" i="30"/>
  <c r="AC99" i="30"/>
  <c r="AB99" i="30"/>
  <c r="AA99" i="30"/>
  <c r="Z99" i="30"/>
  <c r="Y99" i="30"/>
  <c r="X99" i="30"/>
  <c r="W99" i="30"/>
  <c r="V99" i="30"/>
  <c r="U99" i="30"/>
  <c r="T99" i="30"/>
  <c r="S99" i="30"/>
  <c r="R99" i="30"/>
  <c r="Q99" i="30"/>
  <c r="P99" i="30"/>
  <c r="O99" i="30"/>
  <c r="N99" i="30"/>
  <c r="M99" i="30"/>
  <c r="L99" i="30"/>
  <c r="K99" i="30"/>
  <c r="J99" i="30"/>
  <c r="I99" i="30"/>
  <c r="H99" i="30"/>
  <c r="G99" i="30"/>
  <c r="F99" i="30"/>
  <c r="E99" i="30"/>
  <c r="C99" i="30"/>
  <c r="B99" i="30"/>
  <c r="A99" i="30"/>
  <c r="CK98" i="30"/>
  <c r="CJ98" i="30"/>
  <c r="CI98" i="30"/>
  <c r="CH98" i="30"/>
  <c r="CG98" i="30"/>
  <c r="CF98" i="30"/>
  <c r="CE98" i="30"/>
  <c r="CD98" i="30"/>
  <c r="CC98" i="30"/>
  <c r="CB98" i="30"/>
  <c r="CA98" i="30"/>
  <c r="BZ98" i="30"/>
  <c r="BY98" i="30"/>
  <c r="BX98" i="30"/>
  <c r="BW98" i="30"/>
  <c r="BV98" i="30"/>
  <c r="BU98" i="30"/>
  <c r="BT98" i="30"/>
  <c r="BS98" i="30"/>
  <c r="BR98" i="30"/>
  <c r="BQ98" i="30"/>
  <c r="BP98" i="30"/>
  <c r="BO98" i="30"/>
  <c r="BN98" i="30"/>
  <c r="BM98" i="30"/>
  <c r="BL98" i="30"/>
  <c r="BK98" i="30"/>
  <c r="BJ98" i="30"/>
  <c r="BI98" i="30"/>
  <c r="BH98" i="30"/>
  <c r="BG98" i="30"/>
  <c r="BF98" i="30"/>
  <c r="BE98" i="30"/>
  <c r="BD98" i="30"/>
  <c r="BC98" i="30"/>
  <c r="BB98" i="30"/>
  <c r="BA98" i="30"/>
  <c r="AZ98" i="30"/>
  <c r="AY98" i="30"/>
  <c r="AX98" i="30"/>
  <c r="AW98" i="30"/>
  <c r="AV98" i="30"/>
  <c r="AU98" i="30"/>
  <c r="AT98" i="30"/>
  <c r="AS98" i="30"/>
  <c r="AR98" i="30"/>
  <c r="AQ98" i="30"/>
  <c r="AP98" i="30"/>
  <c r="AO98" i="30"/>
  <c r="AN98" i="30"/>
  <c r="AM98" i="30"/>
  <c r="AL98" i="30"/>
  <c r="AK98" i="30"/>
  <c r="AJ98" i="30"/>
  <c r="AI98" i="30"/>
  <c r="AH98" i="30"/>
  <c r="AG98" i="30"/>
  <c r="AF98" i="30"/>
  <c r="AE98" i="30"/>
  <c r="AD98" i="30"/>
  <c r="AC98" i="30"/>
  <c r="AB98" i="30"/>
  <c r="AA98" i="30"/>
  <c r="Z98" i="30"/>
  <c r="Y98" i="30"/>
  <c r="X98" i="30"/>
  <c r="W98" i="30"/>
  <c r="V98" i="30"/>
  <c r="U98" i="30"/>
  <c r="T98" i="30"/>
  <c r="S98" i="30"/>
  <c r="R98" i="30"/>
  <c r="Q98" i="30"/>
  <c r="P98" i="30"/>
  <c r="O98" i="30"/>
  <c r="N98" i="30"/>
  <c r="M98" i="30"/>
  <c r="L98" i="30"/>
  <c r="K98" i="30"/>
  <c r="J98" i="30"/>
  <c r="I98" i="30"/>
  <c r="H98" i="30"/>
  <c r="G98" i="30"/>
  <c r="F98" i="30"/>
  <c r="E98" i="30"/>
  <c r="C98" i="30"/>
  <c r="B98" i="30"/>
  <c r="A98" i="30"/>
  <c r="CK97" i="30"/>
  <c r="CJ97" i="30"/>
  <c r="CI97" i="30"/>
  <c r="CH97" i="30"/>
  <c r="CG97" i="30"/>
  <c r="CF97" i="30"/>
  <c r="CE97" i="30"/>
  <c r="CD97" i="30"/>
  <c r="CC97" i="30"/>
  <c r="CB97" i="30"/>
  <c r="CA97" i="30"/>
  <c r="BZ97" i="30"/>
  <c r="BY97" i="30"/>
  <c r="BX97" i="30"/>
  <c r="BW97" i="30"/>
  <c r="BV97" i="30"/>
  <c r="BU97" i="30"/>
  <c r="BT97" i="30"/>
  <c r="BS97" i="30"/>
  <c r="BR97" i="30"/>
  <c r="BQ97" i="30"/>
  <c r="BP97" i="30"/>
  <c r="BO97" i="30"/>
  <c r="BN97" i="30"/>
  <c r="BM97" i="30"/>
  <c r="BL97" i="30"/>
  <c r="BK97" i="30"/>
  <c r="BJ97" i="30"/>
  <c r="BI97" i="30"/>
  <c r="BH97" i="30"/>
  <c r="BG97" i="30"/>
  <c r="BF97" i="30"/>
  <c r="BE97" i="30"/>
  <c r="BD97" i="30"/>
  <c r="BC97" i="30"/>
  <c r="BB97" i="30"/>
  <c r="BA97" i="30"/>
  <c r="AZ97" i="30"/>
  <c r="AY97" i="30"/>
  <c r="AX97" i="30"/>
  <c r="AW97" i="30"/>
  <c r="AV97" i="30"/>
  <c r="AU97" i="30"/>
  <c r="AT97" i="30"/>
  <c r="AS97" i="30"/>
  <c r="AR97" i="30"/>
  <c r="AQ97" i="30"/>
  <c r="AP97" i="30"/>
  <c r="AO97" i="30"/>
  <c r="AN97" i="30"/>
  <c r="AM97" i="30"/>
  <c r="AL97" i="30"/>
  <c r="AK97" i="30"/>
  <c r="AJ97" i="30"/>
  <c r="AI97" i="30"/>
  <c r="AH97" i="30"/>
  <c r="AG97" i="30"/>
  <c r="AF97" i="30"/>
  <c r="AE97" i="30"/>
  <c r="AD97" i="30"/>
  <c r="AC97" i="30"/>
  <c r="AB97" i="30"/>
  <c r="AA97" i="30"/>
  <c r="Z97" i="30"/>
  <c r="Y97" i="30"/>
  <c r="X97" i="30"/>
  <c r="W97" i="30"/>
  <c r="V97" i="30"/>
  <c r="U97" i="30"/>
  <c r="T97" i="30"/>
  <c r="S97" i="30"/>
  <c r="R97" i="30"/>
  <c r="Q97" i="30"/>
  <c r="P97" i="30"/>
  <c r="O97" i="30"/>
  <c r="N97" i="30"/>
  <c r="M97" i="30"/>
  <c r="L97" i="30"/>
  <c r="K97" i="30"/>
  <c r="J97" i="30"/>
  <c r="I97" i="30"/>
  <c r="H97" i="30"/>
  <c r="G97" i="30"/>
  <c r="F97" i="30"/>
  <c r="E97" i="30"/>
  <c r="C97" i="30"/>
  <c r="B97" i="30"/>
  <c r="A97" i="30"/>
  <c r="CK96" i="30"/>
  <c r="CJ96" i="30"/>
  <c r="CI96" i="30"/>
  <c r="CH96" i="30"/>
  <c r="CG96" i="30"/>
  <c r="CF96" i="30"/>
  <c r="CE96" i="30"/>
  <c r="CD96" i="30"/>
  <c r="CC96" i="30"/>
  <c r="CB96" i="30"/>
  <c r="CA96" i="30"/>
  <c r="BZ96" i="30"/>
  <c r="BY96" i="30"/>
  <c r="BX96" i="30"/>
  <c r="BW96" i="30"/>
  <c r="BV96" i="30"/>
  <c r="BU96" i="30"/>
  <c r="BT96" i="30"/>
  <c r="BS96" i="30"/>
  <c r="BR96" i="30"/>
  <c r="BQ96" i="30"/>
  <c r="BP96" i="30"/>
  <c r="BO96" i="30"/>
  <c r="BN96" i="30"/>
  <c r="BM96" i="30"/>
  <c r="BL96" i="30"/>
  <c r="BK96" i="30"/>
  <c r="BJ96" i="30"/>
  <c r="BI96" i="30"/>
  <c r="BH96" i="30"/>
  <c r="BG96" i="30"/>
  <c r="BF96" i="30"/>
  <c r="BE96" i="30"/>
  <c r="BD96" i="30"/>
  <c r="BC96" i="30"/>
  <c r="BB96" i="30"/>
  <c r="BA96" i="30"/>
  <c r="AZ96" i="30"/>
  <c r="AY96" i="30"/>
  <c r="AX96" i="30"/>
  <c r="AW96" i="30"/>
  <c r="AV96" i="30"/>
  <c r="AU96" i="30"/>
  <c r="AT96" i="30"/>
  <c r="AS96" i="30"/>
  <c r="AR96" i="30"/>
  <c r="AQ96" i="30"/>
  <c r="AP96" i="30"/>
  <c r="AO96" i="30"/>
  <c r="AN96" i="30"/>
  <c r="AM96" i="30"/>
  <c r="AL96" i="30"/>
  <c r="AK96" i="30"/>
  <c r="AJ96" i="30"/>
  <c r="AI96" i="30"/>
  <c r="AH96" i="30"/>
  <c r="AG96" i="30"/>
  <c r="AF96" i="30"/>
  <c r="AE96" i="30"/>
  <c r="AD96" i="30"/>
  <c r="AC96" i="30"/>
  <c r="AB96" i="30"/>
  <c r="AA96" i="30"/>
  <c r="Z96" i="30"/>
  <c r="Y96" i="30"/>
  <c r="X96" i="30"/>
  <c r="W96" i="30"/>
  <c r="V96" i="30"/>
  <c r="U96" i="30"/>
  <c r="T96" i="30"/>
  <c r="S96" i="30"/>
  <c r="R96" i="30"/>
  <c r="Q96" i="30"/>
  <c r="P96" i="30"/>
  <c r="O96" i="30"/>
  <c r="N96" i="30"/>
  <c r="M96" i="30"/>
  <c r="L96" i="30"/>
  <c r="K96" i="30"/>
  <c r="J96" i="30"/>
  <c r="I96" i="30"/>
  <c r="H96" i="30"/>
  <c r="G96" i="30"/>
  <c r="F96" i="30"/>
  <c r="E96" i="30"/>
  <c r="C96" i="30"/>
  <c r="B96" i="30"/>
  <c r="A96" i="30"/>
  <c r="CK95" i="30"/>
  <c r="CJ95" i="30"/>
  <c r="CI95" i="30"/>
  <c r="CH95" i="30"/>
  <c r="CG95" i="30"/>
  <c r="CF95" i="30"/>
  <c r="CE95" i="30"/>
  <c r="CD95" i="30"/>
  <c r="CC95" i="30"/>
  <c r="CB95" i="30"/>
  <c r="CA95" i="30"/>
  <c r="BZ95" i="30"/>
  <c r="BY95" i="30"/>
  <c r="BX95" i="30"/>
  <c r="BW95" i="30"/>
  <c r="BV95" i="30"/>
  <c r="BU95" i="30"/>
  <c r="BT95" i="30"/>
  <c r="BS95" i="30"/>
  <c r="BR95" i="30"/>
  <c r="BQ95" i="30"/>
  <c r="BP95" i="30"/>
  <c r="BO95" i="30"/>
  <c r="BN95" i="30"/>
  <c r="BM95" i="30"/>
  <c r="BL95" i="30"/>
  <c r="BK95" i="30"/>
  <c r="BJ95" i="30"/>
  <c r="BI95" i="30"/>
  <c r="BH95" i="30"/>
  <c r="BG95" i="30"/>
  <c r="BF95" i="30"/>
  <c r="BE95" i="30"/>
  <c r="BD95" i="30"/>
  <c r="BC95" i="30"/>
  <c r="BB95" i="30"/>
  <c r="BA95" i="30"/>
  <c r="AZ95" i="30"/>
  <c r="AY95" i="30"/>
  <c r="AX95" i="30"/>
  <c r="AW95" i="30"/>
  <c r="AV95" i="30"/>
  <c r="AU95" i="30"/>
  <c r="AT95" i="30"/>
  <c r="AS95" i="30"/>
  <c r="AR95" i="30"/>
  <c r="AQ95" i="30"/>
  <c r="AP95" i="30"/>
  <c r="AO95" i="30"/>
  <c r="AN95" i="30"/>
  <c r="AM95" i="30"/>
  <c r="AL95" i="30"/>
  <c r="AK95" i="30"/>
  <c r="AJ95" i="30"/>
  <c r="AI95" i="30"/>
  <c r="AH95" i="30"/>
  <c r="AG95" i="30"/>
  <c r="AF95" i="30"/>
  <c r="AE95" i="30"/>
  <c r="AD95" i="30"/>
  <c r="AC95" i="30"/>
  <c r="AB95" i="30"/>
  <c r="AA95" i="30"/>
  <c r="Z95" i="30"/>
  <c r="Y95" i="30"/>
  <c r="X95" i="30"/>
  <c r="W95" i="30"/>
  <c r="V95" i="30"/>
  <c r="U95" i="30"/>
  <c r="T95" i="30"/>
  <c r="S95" i="30"/>
  <c r="R95" i="30"/>
  <c r="Q95" i="30"/>
  <c r="P95" i="30"/>
  <c r="O95" i="30"/>
  <c r="N95" i="30"/>
  <c r="M95" i="30"/>
  <c r="L95" i="30"/>
  <c r="K95" i="30"/>
  <c r="J95" i="30"/>
  <c r="I95" i="30"/>
  <c r="H95" i="30"/>
  <c r="G95" i="30"/>
  <c r="F95" i="30"/>
  <c r="E95" i="30"/>
  <c r="C95" i="30"/>
  <c r="B95" i="30"/>
  <c r="A95" i="30"/>
  <c r="CK94" i="30"/>
  <c r="CJ94" i="30"/>
  <c r="CI94" i="30"/>
  <c r="CH94" i="30"/>
  <c r="CG94" i="30"/>
  <c r="CF94" i="30"/>
  <c r="CE94" i="30"/>
  <c r="CD94" i="30"/>
  <c r="CC94" i="30"/>
  <c r="CB94" i="30"/>
  <c r="CA94" i="30"/>
  <c r="BZ94" i="30"/>
  <c r="BY94" i="30"/>
  <c r="BX94" i="30"/>
  <c r="BW94" i="30"/>
  <c r="BV94" i="30"/>
  <c r="BU94" i="30"/>
  <c r="BT94" i="30"/>
  <c r="BS94" i="30"/>
  <c r="BR94" i="30"/>
  <c r="BQ94" i="30"/>
  <c r="BP94" i="30"/>
  <c r="BO94" i="30"/>
  <c r="BN94" i="30"/>
  <c r="BM94" i="30"/>
  <c r="BL94" i="30"/>
  <c r="BK94" i="30"/>
  <c r="BJ94" i="30"/>
  <c r="BI94" i="30"/>
  <c r="BH94" i="30"/>
  <c r="BG94" i="30"/>
  <c r="BF94" i="30"/>
  <c r="BE94" i="30"/>
  <c r="BD94" i="30"/>
  <c r="BC94" i="30"/>
  <c r="BB94" i="30"/>
  <c r="BA94" i="30"/>
  <c r="AZ94" i="30"/>
  <c r="AY94" i="30"/>
  <c r="AX94" i="30"/>
  <c r="AW94" i="30"/>
  <c r="AV94" i="30"/>
  <c r="AU94" i="30"/>
  <c r="AT94" i="30"/>
  <c r="AS94" i="30"/>
  <c r="AR94" i="30"/>
  <c r="AQ94" i="30"/>
  <c r="AP94" i="30"/>
  <c r="AO94" i="30"/>
  <c r="AN94" i="30"/>
  <c r="AM94" i="30"/>
  <c r="AL94" i="30"/>
  <c r="AK94" i="30"/>
  <c r="AJ94" i="30"/>
  <c r="AI94" i="30"/>
  <c r="AH94" i="30"/>
  <c r="AG94" i="30"/>
  <c r="AF94" i="30"/>
  <c r="AE94" i="30"/>
  <c r="AD94" i="30"/>
  <c r="AC94" i="30"/>
  <c r="AB94" i="30"/>
  <c r="AA94" i="30"/>
  <c r="Z94" i="30"/>
  <c r="Y94" i="30"/>
  <c r="X94" i="30"/>
  <c r="W94" i="30"/>
  <c r="V94" i="30"/>
  <c r="U94" i="30"/>
  <c r="T94" i="30"/>
  <c r="S94" i="30"/>
  <c r="R94" i="30"/>
  <c r="Q94" i="30"/>
  <c r="P94" i="30"/>
  <c r="O94" i="30"/>
  <c r="N94" i="30"/>
  <c r="M94" i="30"/>
  <c r="L94" i="30"/>
  <c r="K94" i="30"/>
  <c r="J94" i="30"/>
  <c r="I94" i="30"/>
  <c r="H94" i="30"/>
  <c r="G94" i="30"/>
  <c r="F94" i="30"/>
  <c r="E94" i="30"/>
  <c r="C94" i="30"/>
  <c r="B94" i="30"/>
  <c r="A94" i="30"/>
  <c r="CK93" i="30"/>
  <c r="CJ93" i="30"/>
  <c r="CI93" i="30"/>
  <c r="CH93" i="30"/>
  <c r="CG93" i="30"/>
  <c r="CF93" i="30"/>
  <c r="CE93" i="30"/>
  <c r="CD93" i="30"/>
  <c r="CC93" i="30"/>
  <c r="CB93" i="30"/>
  <c r="CA93" i="30"/>
  <c r="BZ93" i="30"/>
  <c r="BY93" i="30"/>
  <c r="BX93" i="30"/>
  <c r="BW93" i="30"/>
  <c r="BV93" i="30"/>
  <c r="BU93" i="30"/>
  <c r="BT93" i="30"/>
  <c r="BS93" i="30"/>
  <c r="BR93" i="30"/>
  <c r="BQ93" i="30"/>
  <c r="BP93" i="30"/>
  <c r="BO93" i="30"/>
  <c r="BN93" i="30"/>
  <c r="BM93" i="30"/>
  <c r="BL93" i="30"/>
  <c r="BK93" i="30"/>
  <c r="BJ93" i="30"/>
  <c r="BI93" i="30"/>
  <c r="BH93" i="30"/>
  <c r="BG93" i="30"/>
  <c r="BF93" i="30"/>
  <c r="BE93" i="30"/>
  <c r="BD93" i="30"/>
  <c r="BC93" i="30"/>
  <c r="BB93" i="30"/>
  <c r="BA93" i="30"/>
  <c r="AZ93" i="30"/>
  <c r="AY93" i="30"/>
  <c r="AX93" i="30"/>
  <c r="AW93" i="30"/>
  <c r="AV93" i="30"/>
  <c r="AU93" i="30"/>
  <c r="AT93" i="30"/>
  <c r="AS93" i="30"/>
  <c r="AR93" i="30"/>
  <c r="AQ93" i="30"/>
  <c r="AP93" i="30"/>
  <c r="AO93" i="30"/>
  <c r="AN93" i="30"/>
  <c r="AM93" i="30"/>
  <c r="AL93" i="30"/>
  <c r="AK93" i="30"/>
  <c r="AJ93" i="30"/>
  <c r="AI93" i="30"/>
  <c r="AH93" i="30"/>
  <c r="AG93" i="30"/>
  <c r="AF93" i="30"/>
  <c r="AE93" i="30"/>
  <c r="AD93" i="30"/>
  <c r="AC93" i="30"/>
  <c r="AB93" i="30"/>
  <c r="AA93" i="30"/>
  <c r="Z93" i="30"/>
  <c r="Y93" i="30"/>
  <c r="X93" i="30"/>
  <c r="W93" i="30"/>
  <c r="V93" i="30"/>
  <c r="U93" i="30"/>
  <c r="T93" i="30"/>
  <c r="S93" i="30"/>
  <c r="R93" i="30"/>
  <c r="Q93" i="30"/>
  <c r="P93" i="30"/>
  <c r="O93" i="30"/>
  <c r="N93" i="30"/>
  <c r="M93" i="30"/>
  <c r="L93" i="30"/>
  <c r="K93" i="30"/>
  <c r="J93" i="30"/>
  <c r="I93" i="30"/>
  <c r="H93" i="30"/>
  <c r="G93" i="30"/>
  <c r="F93" i="30"/>
  <c r="E93" i="30"/>
  <c r="C93" i="30"/>
  <c r="B93" i="30"/>
  <c r="A93" i="30"/>
  <c r="CK92" i="30"/>
  <c r="CJ92" i="30"/>
  <c r="CI92" i="30"/>
  <c r="CH92" i="30"/>
  <c r="CG92" i="30"/>
  <c r="CF92" i="30"/>
  <c r="CE92" i="30"/>
  <c r="CD92" i="30"/>
  <c r="CC92" i="30"/>
  <c r="CB92" i="30"/>
  <c r="CA92" i="30"/>
  <c r="BZ92" i="30"/>
  <c r="BY92" i="30"/>
  <c r="BX92" i="30"/>
  <c r="BW92" i="30"/>
  <c r="BV92" i="30"/>
  <c r="BU92" i="30"/>
  <c r="BT92" i="30"/>
  <c r="BS92" i="30"/>
  <c r="BR92" i="30"/>
  <c r="BQ92" i="30"/>
  <c r="BP92" i="30"/>
  <c r="BO92" i="30"/>
  <c r="BN92" i="30"/>
  <c r="BM92" i="30"/>
  <c r="BL92" i="30"/>
  <c r="BK92" i="30"/>
  <c r="BJ92" i="30"/>
  <c r="BI92" i="30"/>
  <c r="BH92" i="30"/>
  <c r="BG92" i="30"/>
  <c r="BF92" i="30"/>
  <c r="BE92" i="30"/>
  <c r="BD92" i="30"/>
  <c r="BC92" i="30"/>
  <c r="BB92" i="30"/>
  <c r="BA92" i="30"/>
  <c r="AZ92" i="30"/>
  <c r="AY92" i="30"/>
  <c r="AX92" i="30"/>
  <c r="AW92" i="30"/>
  <c r="AV92" i="30"/>
  <c r="AU92" i="30"/>
  <c r="AT92" i="30"/>
  <c r="AS92" i="30"/>
  <c r="AR92" i="30"/>
  <c r="AQ92" i="30"/>
  <c r="AP92" i="30"/>
  <c r="AO92" i="30"/>
  <c r="AN92" i="30"/>
  <c r="AM92" i="30"/>
  <c r="AL92" i="30"/>
  <c r="AK92" i="30"/>
  <c r="AJ92" i="30"/>
  <c r="AI92" i="30"/>
  <c r="AH92" i="30"/>
  <c r="AG92" i="30"/>
  <c r="AF92" i="30"/>
  <c r="AE92" i="30"/>
  <c r="AD92" i="30"/>
  <c r="AC92" i="30"/>
  <c r="AB92" i="30"/>
  <c r="AA92" i="30"/>
  <c r="Z92" i="30"/>
  <c r="Y92" i="30"/>
  <c r="X92" i="30"/>
  <c r="W92" i="30"/>
  <c r="V92" i="30"/>
  <c r="U92" i="30"/>
  <c r="T92" i="30"/>
  <c r="S92" i="30"/>
  <c r="R92" i="30"/>
  <c r="Q92" i="30"/>
  <c r="P92" i="30"/>
  <c r="O92" i="30"/>
  <c r="N92" i="30"/>
  <c r="M92" i="30"/>
  <c r="L92" i="30"/>
  <c r="K92" i="30"/>
  <c r="J92" i="30"/>
  <c r="I92" i="30"/>
  <c r="H92" i="30"/>
  <c r="G92" i="30"/>
  <c r="F92" i="30"/>
  <c r="E92" i="30"/>
  <c r="C92" i="30"/>
  <c r="B92" i="30"/>
  <c r="A92" i="30"/>
  <c r="CK91" i="30"/>
  <c r="CJ91" i="30"/>
  <c r="CI91" i="30"/>
  <c r="CH91" i="30"/>
  <c r="CG91" i="30"/>
  <c r="CF91" i="30"/>
  <c r="CE91" i="30"/>
  <c r="CD91" i="30"/>
  <c r="CC91" i="30"/>
  <c r="CB91" i="30"/>
  <c r="CA91" i="30"/>
  <c r="BZ91" i="30"/>
  <c r="BY91" i="30"/>
  <c r="BX91" i="30"/>
  <c r="BW91" i="30"/>
  <c r="BV91" i="30"/>
  <c r="BU91" i="30"/>
  <c r="BT91" i="30"/>
  <c r="BS91" i="30"/>
  <c r="BR91" i="30"/>
  <c r="BQ91" i="30"/>
  <c r="BP91" i="30"/>
  <c r="BO91" i="30"/>
  <c r="BN91" i="30"/>
  <c r="BM91" i="30"/>
  <c r="BL91" i="30"/>
  <c r="BK91" i="30"/>
  <c r="BJ91" i="30"/>
  <c r="BI91" i="30"/>
  <c r="BH91" i="30"/>
  <c r="BG91" i="30"/>
  <c r="BF91" i="30"/>
  <c r="BE91" i="30"/>
  <c r="BD91" i="30"/>
  <c r="BC91" i="30"/>
  <c r="BB91" i="30"/>
  <c r="BA91" i="30"/>
  <c r="AZ91" i="30"/>
  <c r="AY91" i="30"/>
  <c r="AX91" i="30"/>
  <c r="AW91" i="30"/>
  <c r="AV91" i="30"/>
  <c r="AU91" i="30"/>
  <c r="AT91" i="30"/>
  <c r="AS91" i="30"/>
  <c r="AR91" i="30"/>
  <c r="AQ91" i="30"/>
  <c r="AP91" i="30"/>
  <c r="AO91" i="30"/>
  <c r="AN91" i="30"/>
  <c r="AM91" i="30"/>
  <c r="AL91" i="30"/>
  <c r="AK91" i="30"/>
  <c r="AJ91" i="30"/>
  <c r="AI91" i="30"/>
  <c r="AH91" i="30"/>
  <c r="AG91" i="30"/>
  <c r="AF91" i="30"/>
  <c r="AE91" i="30"/>
  <c r="AD91" i="30"/>
  <c r="AC91" i="30"/>
  <c r="AB91" i="30"/>
  <c r="AA91" i="30"/>
  <c r="Z91" i="30"/>
  <c r="Y91" i="30"/>
  <c r="X91" i="30"/>
  <c r="W91" i="30"/>
  <c r="V91" i="30"/>
  <c r="U91" i="30"/>
  <c r="T91" i="30"/>
  <c r="S91" i="30"/>
  <c r="R91" i="30"/>
  <c r="Q91" i="30"/>
  <c r="P91" i="30"/>
  <c r="O91" i="30"/>
  <c r="N91" i="30"/>
  <c r="M91" i="30"/>
  <c r="L91" i="30"/>
  <c r="K91" i="30"/>
  <c r="J91" i="30"/>
  <c r="I91" i="30"/>
  <c r="H91" i="30"/>
  <c r="G91" i="30"/>
  <c r="F91" i="30"/>
  <c r="E91" i="30"/>
  <c r="C91" i="30"/>
  <c r="B91" i="30"/>
  <c r="A91" i="30"/>
  <c r="CK90" i="30"/>
  <c r="CJ90" i="30"/>
  <c r="CI90" i="30"/>
  <c r="CH90" i="30"/>
  <c r="CG90" i="30"/>
  <c r="CF90" i="30"/>
  <c r="CE90" i="30"/>
  <c r="CD90" i="30"/>
  <c r="CC90" i="30"/>
  <c r="CB90" i="30"/>
  <c r="CA90" i="30"/>
  <c r="BZ90" i="30"/>
  <c r="BY90" i="30"/>
  <c r="BX90" i="30"/>
  <c r="BW90" i="30"/>
  <c r="BV90" i="30"/>
  <c r="BU90" i="30"/>
  <c r="BT90" i="30"/>
  <c r="BS90" i="30"/>
  <c r="BR90" i="30"/>
  <c r="BQ90" i="30"/>
  <c r="BP90" i="30"/>
  <c r="BO90" i="30"/>
  <c r="BN90" i="30"/>
  <c r="BM90" i="30"/>
  <c r="BL90" i="30"/>
  <c r="BK90" i="30"/>
  <c r="BJ90" i="30"/>
  <c r="BI90" i="30"/>
  <c r="BH90" i="30"/>
  <c r="BG90" i="30"/>
  <c r="BF90" i="30"/>
  <c r="BE90" i="30"/>
  <c r="BD90" i="30"/>
  <c r="BC90" i="30"/>
  <c r="BB90" i="30"/>
  <c r="BA90" i="30"/>
  <c r="AZ90" i="30"/>
  <c r="AY90" i="30"/>
  <c r="AX90" i="30"/>
  <c r="AW90" i="30"/>
  <c r="AV90" i="30"/>
  <c r="AU90" i="30"/>
  <c r="AT90" i="30"/>
  <c r="AS90" i="30"/>
  <c r="AR90" i="30"/>
  <c r="AQ90" i="30"/>
  <c r="AP90" i="30"/>
  <c r="AO90" i="30"/>
  <c r="AN90" i="30"/>
  <c r="AM90" i="30"/>
  <c r="AL90" i="30"/>
  <c r="AK90" i="30"/>
  <c r="AJ90" i="30"/>
  <c r="AI90" i="30"/>
  <c r="AH90" i="30"/>
  <c r="AG90" i="30"/>
  <c r="AF90" i="30"/>
  <c r="AE90" i="30"/>
  <c r="AD90" i="30"/>
  <c r="AC90" i="30"/>
  <c r="AB90" i="30"/>
  <c r="AA90" i="30"/>
  <c r="Z90" i="30"/>
  <c r="Y90" i="30"/>
  <c r="X90" i="30"/>
  <c r="W90" i="30"/>
  <c r="V90" i="30"/>
  <c r="U90" i="30"/>
  <c r="T90" i="30"/>
  <c r="S90" i="30"/>
  <c r="R90" i="30"/>
  <c r="Q90" i="30"/>
  <c r="P90" i="30"/>
  <c r="O90" i="30"/>
  <c r="N90" i="30"/>
  <c r="M90" i="30"/>
  <c r="L90" i="30"/>
  <c r="K90" i="30"/>
  <c r="J90" i="30"/>
  <c r="I90" i="30"/>
  <c r="H90" i="30"/>
  <c r="G90" i="30"/>
  <c r="F90" i="30"/>
  <c r="E90" i="30"/>
  <c r="C90" i="30"/>
  <c r="B90" i="30"/>
  <c r="A90" i="30"/>
  <c r="CK89" i="30"/>
  <c r="CJ89" i="30"/>
  <c r="CI89" i="30"/>
  <c r="CH89" i="30"/>
  <c r="CG89" i="30"/>
  <c r="CF89" i="30"/>
  <c r="CE89" i="30"/>
  <c r="CD89" i="30"/>
  <c r="CC89" i="30"/>
  <c r="CB89" i="30"/>
  <c r="CA89" i="30"/>
  <c r="BZ89" i="30"/>
  <c r="BY89" i="30"/>
  <c r="BX89" i="30"/>
  <c r="BW89" i="30"/>
  <c r="BV89" i="30"/>
  <c r="BU89" i="30"/>
  <c r="BT89" i="30"/>
  <c r="BS89" i="30"/>
  <c r="BR89" i="30"/>
  <c r="BQ89" i="30"/>
  <c r="BP89" i="30"/>
  <c r="BO89" i="30"/>
  <c r="BN89" i="30"/>
  <c r="BM89" i="30"/>
  <c r="BL89" i="30"/>
  <c r="BK89" i="30"/>
  <c r="BJ89" i="30"/>
  <c r="BI89" i="30"/>
  <c r="BH89" i="30"/>
  <c r="BG89" i="30"/>
  <c r="BF89" i="30"/>
  <c r="BE89" i="30"/>
  <c r="BD89" i="30"/>
  <c r="BC89" i="30"/>
  <c r="BB89" i="30"/>
  <c r="BA89" i="30"/>
  <c r="AZ89" i="30"/>
  <c r="AY89" i="30"/>
  <c r="AX89" i="30"/>
  <c r="AW89" i="30"/>
  <c r="AV89" i="30"/>
  <c r="AU89" i="30"/>
  <c r="AT89" i="30"/>
  <c r="AS89" i="30"/>
  <c r="AR89" i="30"/>
  <c r="AQ89" i="30"/>
  <c r="AP89" i="30"/>
  <c r="AO89" i="30"/>
  <c r="AN89" i="30"/>
  <c r="AM89" i="30"/>
  <c r="AL89" i="30"/>
  <c r="AK89" i="30"/>
  <c r="AJ89" i="30"/>
  <c r="AI89" i="30"/>
  <c r="AH89" i="30"/>
  <c r="AG89" i="30"/>
  <c r="AF89" i="30"/>
  <c r="AE89" i="30"/>
  <c r="AD89" i="30"/>
  <c r="AC89" i="30"/>
  <c r="AB89" i="30"/>
  <c r="AA89" i="30"/>
  <c r="Z89" i="30"/>
  <c r="Y89" i="30"/>
  <c r="X89" i="30"/>
  <c r="W89" i="30"/>
  <c r="V89" i="30"/>
  <c r="U89" i="30"/>
  <c r="T89" i="30"/>
  <c r="S89" i="30"/>
  <c r="R89" i="30"/>
  <c r="Q89" i="30"/>
  <c r="P89" i="30"/>
  <c r="O89" i="30"/>
  <c r="N89" i="30"/>
  <c r="M89" i="30"/>
  <c r="L89" i="30"/>
  <c r="K89" i="30"/>
  <c r="J89" i="30"/>
  <c r="I89" i="30"/>
  <c r="H89" i="30"/>
  <c r="G89" i="30"/>
  <c r="F89" i="30"/>
  <c r="E89" i="30"/>
  <c r="C89" i="30"/>
  <c r="B89" i="30"/>
  <c r="A89" i="30"/>
  <c r="CK88" i="30"/>
  <c r="CJ88" i="30"/>
  <c r="CI88" i="30"/>
  <c r="CH88" i="30"/>
  <c r="CG88" i="30"/>
  <c r="CF88" i="30"/>
  <c r="CE88" i="30"/>
  <c r="CD88" i="30"/>
  <c r="CC88" i="30"/>
  <c r="CB88" i="30"/>
  <c r="CA88" i="30"/>
  <c r="BZ88" i="30"/>
  <c r="BY88" i="30"/>
  <c r="BX88" i="30"/>
  <c r="BW88" i="30"/>
  <c r="BV88" i="30"/>
  <c r="BU88" i="30"/>
  <c r="BT88" i="30"/>
  <c r="BS88" i="30"/>
  <c r="BR88" i="30"/>
  <c r="BQ88" i="30"/>
  <c r="BP88" i="30"/>
  <c r="BO88" i="30"/>
  <c r="BN88" i="30"/>
  <c r="BM88" i="30"/>
  <c r="BL88" i="30"/>
  <c r="BK88" i="30"/>
  <c r="BJ88" i="30"/>
  <c r="BI88" i="30"/>
  <c r="BH88" i="30"/>
  <c r="BG88" i="30"/>
  <c r="BF88" i="30"/>
  <c r="BE88" i="30"/>
  <c r="BD88" i="30"/>
  <c r="BC88" i="30"/>
  <c r="BB88" i="30"/>
  <c r="BA88" i="30"/>
  <c r="AZ88" i="30"/>
  <c r="AY88" i="30"/>
  <c r="AX88" i="30"/>
  <c r="AW88" i="30"/>
  <c r="AV88" i="30"/>
  <c r="AU88" i="30"/>
  <c r="AT88" i="30"/>
  <c r="AS88" i="30"/>
  <c r="AR88" i="30"/>
  <c r="AQ88" i="30"/>
  <c r="AP88" i="30"/>
  <c r="AO88" i="30"/>
  <c r="AN88" i="30"/>
  <c r="AM88" i="30"/>
  <c r="AL88" i="30"/>
  <c r="AK88" i="30"/>
  <c r="AJ88" i="30"/>
  <c r="AI88" i="30"/>
  <c r="AH88" i="30"/>
  <c r="AG88" i="30"/>
  <c r="AF88" i="30"/>
  <c r="AE88" i="30"/>
  <c r="AD88" i="30"/>
  <c r="AC88" i="30"/>
  <c r="AB88" i="30"/>
  <c r="AA88" i="30"/>
  <c r="Z88" i="30"/>
  <c r="Y88" i="30"/>
  <c r="X88" i="30"/>
  <c r="W88" i="30"/>
  <c r="V88" i="30"/>
  <c r="U88" i="30"/>
  <c r="T88" i="30"/>
  <c r="S88" i="30"/>
  <c r="R88" i="30"/>
  <c r="Q88" i="30"/>
  <c r="P88" i="30"/>
  <c r="O88" i="30"/>
  <c r="N88" i="30"/>
  <c r="M88" i="30"/>
  <c r="L88" i="30"/>
  <c r="K88" i="30"/>
  <c r="J88" i="30"/>
  <c r="I88" i="30"/>
  <c r="H88" i="30"/>
  <c r="G88" i="30"/>
  <c r="F88" i="30"/>
  <c r="E88" i="30"/>
  <c r="C88" i="30"/>
  <c r="B88" i="30"/>
  <c r="A88" i="30"/>
  <c r="CK87" i="30"/>
  <c r="CJ87" i="30"/>
  <c r="CI87" i="30"/>
  <c r="CH87" i="30"/>
  <c r="CG87" i="30"/>
  <c r="CF87" i="30"/>
  <c r="CE87" i="30"/>
  <c r="CD87" i="30"/>
  <c r="CC87" i="30"/>
  <c r="CB87" i="30"/>
  <c r="CA87" i="30"/>
  <c r="BZ87" i="30"/>
  <c r="BY87" i="30"/>
  <c r="BX87" i="30"/>
  <c r="BW87" i="30"/>
  <c r="BV87" i="30"/>
  <c r="BU87" i="30"/>
  <c r="BT87" i="30"/>
  <c r="BS87" i="30"/>
  <c r="BR87" i="30"/>
  <c r="BQ87" i="30"/>
  <c r="BP87" i="30"/>
  <c r="BO87" i="30"/>
  <c r="BN87" i="30"/>
  <c r="BM87" i="30"/>
  <c r="BL87" i="30"/>
  <c r="BK87" i="30"/>
  <c r="BJ87" i="30"/>
  <c r="BI87" i="30"/>
  <c r="BH87" i="30"/>
  <c r="BG87" i="30"/>
  <c r="BF87" i="30"/>
  <c r="BE87" i="30"/>
  <c r="BD87" i="30"/>
  <c r="BC87" i="30"/>
  <c r="BB87" i="30"/>
  <c r="BA87" i="30"/>
  <c r="AZ87" i="30"/>
  <c r="AY87" i="30"/>
  <c r="AX87" i="30"/>
  <c r="AW87" i="30"/>
  <c r="AV87" i="30"/>
  <c r="AU87" i="30"/>
  <c r="AT87" i="30"/>
  <c r="AS87" i="30"/>
  <c r="AR87" i="30"/>
  <c r="AQ87" i="30"/>
  <c r="AP87" i="30"/>
  <c r="AO87" i="30"/>
  <c r="AN87" i="30"/>
  <c r="AM87" i="30"/>
  <c r="AL87" i="30"/>
  <c r="AK87" i="30"/>
  <c r="AJ87" i="30"/>
  <c r="AI87" i="30"/>
  <c r="AH87" i="30"/>
  <c r="AG87" i="30"/>
  <c r="AF87" i="30"/>
  <c r="AE87" i="30"/>
  <c r="AD87" i="30"/>
  <c r="AC87" i="30"/>
  <c r="AB87" i="30"/>
  <c r="AA87" i="30"/>
  <c r="Z87" i="30"/>
  <c r="Y87" i="30"/>
  <c r="X87" i="30"/>
  <c r="W87" i="30"/>
  <c r="V87" i="30"/>
  <c r="U87" i="30"/>
  <c r="T87" i="30"/>
  <c r="S87" i="30"/>
  <c r="R87" i="30"/>
  <c r="Q87" i="30"/>
  <c r="P87" i="30"/>
  <c r="O87" i="30"/>
  <c r="N87" i="30"/>
  <c r="M87" i="30"/>
  <c r="L87" i="30"/>
  <c r="K87" i="30"/>
  <c r="J87" i="30"/>
  <c r="I87" i="30"/>
  <c r="H87" i="30"/>
  <c r="G87" i="30"/>
  <c r="F87" i="30"/>
  <c r="E87" i="30"/>
  <c r="C87" i="30"/>
  <c r="B87" i="30"/>
  <c r="A87" i="30"/>
  <c r="CK86" i="30"/>
  <c r="CJ86" i="30"/>
  <c r="CI86" i="30"/>
  <c r="CH86" i="30"/>
  <c r="CG86" i="30"/>
  <c r="CF86" i="30"/>
  <c r="CE86" i="30"/>
  <c r="CD86" i="30"/>
  <c r="CC86" i="30"/>
  <c r="CB86" i="30"/>
  <c r="CA86" i="30"/>
  <c r="BZ86" i="30"/>
  <c r="BY86" i="30"/>
  <c r="BX86" i="30"/>
  <c r="BW86" i="30"/>
  <c r="BV86" i="30"/>
  <c r="BU86" i="30"/>
  <c r="BT86" i="30"/>
  <c r="BS86" i="30"/>
  <c r="BR86" i="30"/>
  <c r="BQ86" i="30"/>
  <c r="BP86" i="30"/>
  <c r="BO86" i="30"/>
  <c r="BN86" i="30"/>
  <c r="BM86" i="30"/>
  <c r="BL86" i="30"/>
  <c r="BK86" i="30"/>
  <c r="BJ86" i="30"/>
  <c r="BI86" i="30"/>
  <c r="BH86" i="30"/>
  <c r="BG86" i="30"/>
  <c r="BF86" i="30"/>
  <c r="BE86" i="30"/>
  <c r="BD86" i="30"/>
  <c r="BC86" i="30"/>
  <c r="BB86" i="30"/>
  <c r="BA86" i="30"/>
  <c r="AZ86" i="30"/>
  <c r="AY86" i="30"/>
  <c r="AX86" i="30"/>
  <c r="AW86" i="30"/>
  <c r="AV86" i="30"/>
  <c r="AU86" i="30"/>
  <c r="AT86" i="30"/>
  <c r="AS86" i="30"/>
  <c r="AR86" i="30"/>
  <c r="AQ86" i="30"/>
  <c r="AP86" i="30"/>
  <c r="AO86" i="30"/>
  <c r="AN86" i="30"/>
  <c r="AM86" i="30"/>
  <c r="AL86" i="30"/>
  <c r="AK86" i="30"/>
  <c r="AJ86" i="30"/>
  <c r="AI86" i="30"/>
  <c r="AH86" i="30"/>
  <c r="AG86" i="30"/>
  <c r="AF86" i="30"/>
  <c r="AE86" i="30"/>
  <c r="AD86" i="30"/>
  <c r="AC86" i="30"/>
  <c r="AB86" i="30"/>
  <c r="AA86" i="30"/>
  <c r="Z86" i="30"/>
  <c r="Y86" i="30"/>
  <c r="X86" i="30"/>
  <c r="W86" i="30"/>
  <c r="V86" i="30"/>
  <c r="U86" i="30"/>
  <c r="T86" i="30"/>
  <c r="S86" i="30"/>
  <c r="R86" i="30"/>
  <c r="Q86" i="30"/>
  <c r="P86" i="30"/>
  <c r="O86" i="30"/>
  <c r="N86" i="30"/>
  <c r="M86" i="30"/>
  <c r="L86" i="30"/>
  <c r="K86" i="30"/>
  <c r="J86" i="30"/>
  <c r="I86" i="30"/>
  <c r="H86" i="30"/>
  <c r="G86" i="30"/>
  <c r="F86" i="30"/>
  <c r="E86" i="30"/>
  <c r="C86" i="30"/>
  <c r="B86" i="30"/>
  <c r="A86" i="30"/>
  <c r="CK85" i="30"/>
  <c r="CJ85" i="30"/>
  <c r="CI85" i="30"/>
  <c r="CH85" i="30"/>
  <c r="CG85" i="30"/>
  <c r="CF85" i="30"/>
  <c r="CE85" i="30"/>
  <c r="CD85" i="30"/>
  <c r="CC85" i="30"/>
  <c r="CB85" i="30"/>
  <c r="CA85" i="30"/>
  <c r="BZ85" i="30"/>
  <c r="BY85" i="30"/>
  <c r="BX85" i="30"/>
  <c r="BW85" i="30"/>
  <c r="BV85" i="30"/>
  <c r="BU85" i="30"/>
  <c r="BT85" i="30"/>
  <c r="BS85" i="30"/>
  <c r="BR85" i="30"/>
  <c r="BQ85" i="30"/>
  <c r="BP85" i="30"/>
  <c r="BO85" i="30"/>
  <c r="BN85" i="30"/>
  <c r="BM85" i="30"/>
  <c r="BL85" i="30"/>
  <c r="BK85" i="30"/>
  <c r="BJ85" i="30"/>
  <c r="BI85" i="30"/>
  <c r="BH85" i="30"/>
  <c r="BG85" i="30"/>
  <c r="BF85" i="30"/>
  <c r="BE85" i="30"/>
  <c r="BD85" i="30"/>
  <c r="BC85" i="30"/>
  <c r="BB85" i="30"/>
  <c r="BA85" i="30"/>
  <c r="AZ85" i="30"/>
  <c r="AY85" i="30"/>
  <c r="AX85" i="30"/>
  <c r="AW85" i="30"/>
  <c r="AV85" i="30"/>
  <c r="AU85" i="30"/>
  <c r="AT85" i="30"/>
  <c r="AS85" i="30"/>
  <c r="AR85" i="30"/>
  <c r="AQ85" i="30"/>
  <c r="AP85" i="30"/>
  <c r="AO85" i="30"/>
  <c r="AN85" i="30"/>
  <c r="AM85" i="30"/>
  <c r="AL85" i="30"/>
  <c r="AK85" i="30"/>
  <c r="AJ85" i="30"/>
  <c r="AI85" i="30"/>
  <c r="AH85" i="30"/>
  <c r="AG85" i="30"/>
  <c r="AF85" i="30"/>
  <c r="AE85" i="30"/>
  <c r="AD85" i="30"/>
  <c r="AC85" i="30"/>
  <c r="AB85" i="30"/>
  <c r="AA85" i="30"/>
  <c r="Z85" i="30"/>
  <c r="Y85" i="30"/>
  <c r="X85" i="30"/>
  <c r="W85" i="30"/>
  <c r="V85" i="30"/>
  <c r="U85" i="30"/>
  <c r="T85" i="30"/>
  <c r="S85" i="30"/>
  <c r="R85" i="30"/>
  <c r="Q85" i="30"/>
  <c r="P85" i="30"/>
  <c r="O85" i="30"/>
  <c r="N85" i="30"/>
  <c r="M85" i="30"/>
  <c r="L85" i="30"/>
  <c r="K85" i="30"/>
  <c r="J85" i="30"/>
  <c r="I85" i="30"/>
  <c r="H85" i="30"/>
  <c r="G85" i="30"/>
  <c r="F85" i="30"/>
  <c r="E85" i="30"/>
  <c r="C85" i="30"/>
  <c r="B85" i="30"/>
  <c r="A85" i="30"/>
  <c r="CK84" i="30"/>
  <c r="CJ84" i="30"/>
  <c r="CI84" i="30"/>
  <c r="CH84" i="30"/>
  <c r="CG84" i="30"/>
  <c r="CF84" i="30"/>
  <c r="CE84" i="30"/>
  <c r="CD84" i="30"/>
  <c r="CC84" i="30"/>
  <c r="CB84" i="30"/>
  <c r="CA84" i="30"/>
  <c r="BZ84" i="30"/>
  <c r="BY84" i="30"/>
  <c r="BX84" i="30"/>
  <c r="BW84" i="30"/>
  <c r="BV84" i="30"/>
  <c r="BU84" i="30"/>
  <c r="BT84" i="30"/>
  <c r="BS84" i="30"/>
  <c r="BR84" i="30"/>
  <c r="BQ84" i="30"/>
  <c r="BP84" i="30"/>
  <c r="BO84" i="30"/>
  <c r="BN84" i="30"/>
  <c r="BM84" i="30"/>
  <c r="BL84" i="30"/>
  <c r="BK84" i="30"/>
  <c r="BJ84" i="30"/>
  <c r="BI84" i="30"/>
  <c r="BH84" i="30"/>
  <c r="BG84" i="30"/>
  <c r="BF84" i="30"/>
  <c r="BE84" i="30"/>
  <c r="BD84" i="30"/>
  <c r="BC84" i="30"/>
  <c r="BB84" i="30"/>
  <c r="BA84" i="30"/>
  <c r="AZ84" i="30"/>
  <c r="AY84" i="30"/>
  <c r="AX84" i="30"/>
  <c r="AW84" i="30"/>
  <c r="AV84" i="30"/>
  <c r="AU84" i="30"/>
  <c r="AT84" i="30"/>
  <c r="AS84" i="30"/>
  <c r="AR84" i="30"/>
  <c r="AQ84" i="30"/>
  <c r="AP84" i="30"/>
  <c r="AO84" i="30"/>
  <c r="AN84" i="30"/>
  <c r="AM84" i="30"/>
  <c r="AL84" i="30"/>
  <c r="AK84" i="30"/>
  <c r="AJ84" i="30"/>
  <c r="AI84" i="30"/>
  <c r="AH84" i="30"/>
  <c r="AG84" i="30"/>
  <c r="AF84" i="30"/>
  <c r="AE84" i="30"/>
  <c r="AD84" i="30"/>
  <c r="AC84" i="30"/>
  <c r="AB84" i="30"/>
  <c r="AA84" i="30"/>
  <c r="Z84" i="30"/>
  <c r="Y84" i="30"/>
  <c r="X84" i="30"/>
  <c r="W84" i="30"/>
  <c r="V84" i="30"/>
  <c r="U84" i="30"/>
  <c r="T84" i="30"/>
  <c r="S84" i="30"/>
  <c r="R84" i="30"/>
  <c r="Q84" i="30"/>
  <c r="P84" i="30"/>
  <c r="O84" i="30"/>
  <c r="N84" i="30"/>
  <c r="M84" i="30"/>
  <c r="L84" i="30"/>
  <c r="K84" i="30"/>
  <c r="J84" i="30"/>
  <c r="I84" i="30"/>
  <c r="H84" i="30"/>
  <c r="G84" i="30"/>
  <c r="F84" i="30"/>
  <c r="E84" i="30"/>
  <c r="C84" i="30"/>
  <c r="B84" i="30"/>
  <c r="A84" i="30"/>
  <c r="CK83" i="30"/>
  <c r="CJ83" i="30"/>
  <c r="CI83" i="30"/>
  <c r="CH83" i="30"/>
  <c r="CG83" i="30"/>
  <c r="CF83" i="30"/>
  <c r="CE83" i="30"/>
  <c r="CD83" i="30"/>
  <c r="CC83" i="30"/>
  <c r="CB83" i="30"/>
  <c r="CA83" i="30"/>
  <c r="BZ83" i="30"/>
  <c r="BY83" i="30"/>
  <c r="BX83" i="30"/>
  <c r="BW83" i="30"/>
  <c r="BV83" i="30"/>
  <c r="BU83" i="30"/>
  <c r="BT83" i="30"/>
  <c r="BS83" i="30"/>
  <c r="BR83" i="30"/>
  <c r="BQ83" i="30"/>
  <c r="BP83" i="30"/>
  <c r="BO83" i="30"/>
  <c r="BN83" i="30"/>
  <c r="BM83" i="30"/>
  <c r="BL83" i="30"/>
  <c r="BK83" i="30"/>
  <c r="BJ83" i="30"/>
  <c r="BI83" i="30"/>
  <c r="BH83" i="30"/>
  <c r="BG83" i="30"/>
  <c r="BF83" i="30"/>
  <c r="BE83" i="30"/>
  <c r="BD83" i="30"/>
  <c r="BC83" i="30"/>
  <c r="BB83" i="30"/>
  <c r="BA83" i="30"/>
  <c r="AZ83" i="30"/>
  <c r="AY83" i="30"/>
  <c r="AX83" i="30"/>
  <c r="AW83" i="30"/>
  <c r="AV83" i="30"/>
  <c r="AU83" i="30"/>
  <c r="AT83" i="30"/>
  <c r="AS83" i="30"/>
  <c r="AR83" i="30"/>
  <c r="AQ83" i="30"/>
  <c r="AP83" i="30"/>
  <c r="AO83" i="30"/>
  <c r="AN83" i="30"/>
  <c r="AM83" i="30"/>
  <c r="AL83" i="30"/>
  <c r="AK83" i="30"/>
  <c r="AJ83" i="30"/>
  <c r="AI83" i="30"/>
  <c r="AH83" i="30"/>
  <c r="AG83" i="30"/>
  <c r="AF83" i="30"/>
  <c r="AE83" i="30"/>
  <c r="AD83" i="30"/>
  <c r="AC83" i="30"/>
  <c r="AB83" i="30"/>
  <c r="AA83" i="30"/>
  <c r="Z83" i="30"/>
  <c r="Y83" i="30"/>
  <c r="X83" i="30"/>
  <c r="W83" i="30"/>
  <c r="V83" i="30"/>
  <c r="U83" i="30"/>
  <c r="T83" i="30"/>
  <c r="S83" i="30"/>
  <c r="R83" i="30"/>
  <c r="Q83" i="30"/>
  <c r="P83" i="30"/>
  <c r="O83" i="30"/>
  <c r="N83" i="30"/>
  <c r="M83" i="30"/>
  <c r="L83" i="30"/>
  <c r="K83" i="30"/>
  <c r="J83" i="30"/>
  <c r="I83" i="30"/>
  <c r="H83" i="30"/>
  <c r="G83" i="30"/>
  <c r="F83" i="30"/>
  <c r="E83" i="30"/>
  <c r="C83" i="30"/>
  <c r="B83" i="30"/>
  <c r="A83" i="30"/>
  <c r="CK82" i="30"/>
  <c r="CJ82" i="30"/>
  <c r="CI82" i="30"/>
  <c r="CH82" i="30"/>
  <c r="CG82" i="30"/>
  <c r="CF82" i="30"/>
  <c r="CE82" i="30"/>
  <c r="CD82" i="30"/>
  <c r="CC82" i="30"/>
  <c r="CB82" i="30"/>
  <c r="CA82" i="30"/>
  <c r="BZ82" i="30"/>
  <c r="BY82" i="30"/>
  <c r="BX82" i="30"/>
  <c r="BW82" i="30"/>
  <c r="BV82" i="30"/>
  <c r="BU82" i="30"/>
  <c r="BT82" i="30"/>
  <c r="BS82" i="30"/>
  <c r="BR82" i="30"/>
  <c r="BQ82" i="30"/>
  <c r="BP82" i="30"/>
  <c r="BO82" i="30"/>
  <c r="BN82" i="30"/>
  <c r="BM82" i="30"/>
  <c r="BL82" i="30"/>
  <c r="BK82" i="30"/>
  <c r="BJ82" i="30"/>
  <c r="BI82" i="30"/>
  <c r="BH82" i="30"/>
  <c r="BG82" i="30"/>
  <c r="BF82" i="30"/>
  <c r="BE82" i="30"/>
  <c r="BD82" i="30"/>
  <c r="BC82" i="30"/>
  <c r="BB82" i="30"/>
  <c r="BA82" i="30"/>
  <c r="AZ82" i="30"/>
  <c r="AY82" i="30"/>
  <c r="AX82" i="30"/>
  <c r="AW82" i="30"/>
  <c r="AV82" i="30"/>
  <c r="AU82" i="30"/>
  <c r="AT82" i="30"/>
  <c r="AS82" i="30"/>
  <c r="AR82" i="30"/>
  <c r="AQ82" i="30"/>
  <c r="AP82" i="30"/>
  <c r="AO82" i="30"/>
  <c r="AN82" i="30"/>
  <c r="AM82" i="30"/>
  <c r="AL82" i="30"/>
  <c r="AK82" i="30"/>
  <c r="AJ82" i="30"/>
  <c r="AI82" i="30"/>
  <c r="AH82" i="30"/>
  <c r="AG82" i="30"/>
  <c r="AF82" i="30"/>
  <c r="AE82" i="30"/>
  <c r="AD82" i="30"/>
  <c r="AC82" i="30"/>
  <c r="AB82" i="30"/>
  <c r="AA82" i="30"/>
  <c r="Z82" i="30"/>
  <c r="Y82" i="30"/>
  <c r="X82" i="30"/>
  <c r="W82" i="30"/>
  <c r="V82" i="30"/>
  <c r="U82" i="30"/>
  <c r="T82" i="30"/>
  <c r="S82" i="30"/>
  <c r="R82" i="30"/>
  <c r="Q82" i="30"/>
  <c r="P82" i="30"/>
  <c r="O82" i="30"/>
  <c r="N82" i="30"/>
  <c r="M82" i="30"/>
  <c r="L82" i="30"/>
  <c r="K82" i="30"/>
  <c r="J82" i="30"/>
  <c r="I82" i="30"/>
  <c r="H82" i="30"/>
  <c r="G82" i="30"/>
  <c r="F82" i="30"/>
  <c r="E82" i="30"/>
  <c r="C82" i="30"/>
  <c r="B82" i="30"/>
  <c r="A82" i="30"/>
  <c r="CK81" i="30"/>
  <c r="CJ81" i="30"/>
  <c r="CI81" i="30"/>
  <c r="CH81" i="30"/>
  <c r="CG81" i="30"/>
  <c r="CF81" i="30"/>
  <c r="CE81" i="30"/>
  <c r="CD81" i="30"/>
  <c r="CC81" i="30"/>
  <c r="CB81" i="30"/>
  <c r="CA81" i="30"/>
  <c r="BZ81" i="30"/>
  <c r="BY81" i="30"/>
  <c r="BX81" i="30"/>
  <c r="BW81" i="30"/>
  <c r="BV81" i="30"/>
  <c r="BU81" i="30"/>
  <c r="BT81" i="30"/>
  <c r="BS81" i="30"/>
  <c r="BR81" i="30"/>
  <c r="BQ81" i="30"/>
  <c r="BP81" i="30"/>
  <c r="BO81" i="30"/>
  <c r="BN81" i="30"/>
  <c r="BM81" i="30"/>
  <c r="BL81" i="30"/>
  <c r="BK81" i="30"/>
  <c r="BJ81" i="30"/>
  <c r="BI81" i="30"/>
  <c r="BH81" i="30"/>
  <c r="BG81" i="30"/>
  <c r="BF81" i="30"/>
  <c r="BE81" i="30"/>
  <c r="BD81" i="30"/>
  <c r="BC81" i="30"/>
  <c r="BB81" i="30"/>
  <c r="BA81" i="30"/>
  <c r="AZ81" i="30"/>
  <c r="AY81" i="30"/>
  <c r="AX81" i="30"/>
  <c r="AW81" i="30"/>
  <c r="AV81" i="30"/>
  <c r="AU81" i="30"/>
  <c r="AT81" i="30"/>
  <c r="AS81" i="30"/>
  <c r="AR81" i="30"/>
  <c r="AQ81" i="30"/>
  <c r="AP81" i="30"/>
  <c r="AO81" i="30"/>
  <c r="AN81" i="30"/>
  <c r="AM81" i="30"/>
  <c r="AL81" i="30"/>
  <c r="AK81" i="30"/>
  <c r="AJ81" i="30"/>
  <c r="AI81" i="30"/>
  <c r="AH81" i="30"/>
  <c r="AG81" i="30"/>
  <c r="AF81" i="30"/>
  <c r="AE81" i="30"/>
  <c r="AD81" i="30"/>
  <c r="AC81" i="30"/>
  <c r="AB81" i="30"/>
  <c r="AA81" i="30"/>
  <c r="Z81" i="30"/>
  <c r="Y81" i="30"/>
  <c r="X81" i="30"/>
  <c r="W81" i="30"/>
  <c r="V81" i="30"/>
  <c r="U81" i="30"/>
  <c r="T81" i="30"/>
  <c r="S81" i="30"/>
  <c r="R81" i="30"/>
  <c r="Q81" i="30"/>
  <c r="P81" i="30"/>
  <c r="O81" i="30"/>
  <c r="N81" i="30"/>
  <c r="M81" i="30"/>
  <c r="L81" i="30"/>
  <c r="K81" i="30"/>
  <c r="J81" i="30"/>
  <c r="I81" i="30"/>
  <c r="H81" i="30"/>
  <c r="G81" i="30"/>
  <c r="F81" i="30"/>
  <c r="E81" i="30"/>
  <c r="C81" i="30"/>
  <c r="B81" i="30"/>
  <c r="A81" i="30"/>
  <c r="CK80" i="30"/>
  <c r="CJ80" i="30"/>
  <c r="CI80" i="30"/>
  <c r="CH80" i="30"/>
  <c r="CG80" i="30"/>
  <c r="CF80" i="30"/>
  <c r="CE80" i="30"/>
  <c r="CD80" i="30"/>
  <c r="CC80" i="30"/>
  <c r="CB80" i="30"/>
  <c r="CA80" i="30"/>
  <c r="BZ80" i="30"/>
  <c r="BY80" i="30"/>
  <c r="BX80" i="30"/>
  <c r="BW80" i="30"/>
  <c r="BV80" i="30"/>
  <c r="BU80" i="30"/>
  <c r="BT80" i="30"/>
  <c r="BS80" i="30"/>
  <c r="BR80" i="30"/>
  <c r="BQ80" i="30"/>
  <c r="BP80" i="30"/>
  <c r="BO80" i="30"/>
  <c r="BN80" i="30"/>
  <c r="BM80" i="30"/>
  <c r="BL80" i="30"/>
  <c r="BK80" i="30"/>
  <c r="BJ80" i="30"/>
  <c r="BI80" i="30"/>
  <c r="BH80" i="30"/>
  <c r="BG80" i="30"/>
  <c r="BF80" i="30"/>
  <c r="BE80" i="30"/>
  <c r="BD80" i="30"/>
  <c r="BC80" i="30"/>
  <c r="BB80" i="30"/>
  <c r="BA80" i="30"/>
  <c r="AZ80" i="30"/>
  <c r="AY80" i="30"/>
  <c r="AX80" i="30"/>
  <c r="AW80" i="30"/>
  <c r="AV80" i="30"/>
  <c r="AU80" i="30"/>
  <c r="AT80" i="30"/>
  <c r="AS80" i="30"/>
  <c r="AR80" i="30"/>
  <c r="AQ80" i="30"/>
  <c r="AP80" i="30"/>
  <c r="AO80" i="30"/>
  <c r="AN80" i="30"/>
  <c r="AM80" i="30"/>
  <c r="AL80" i="30"/>
  <c r="AK80" i="30"/>
  <c r="AJ80" i="30"/>
  <c r="AI80" i="30"/>
  <c r="AH80" i="30"/>
  <c r="AG80" i="30"/>
  <c r="AF80" i="30"/>
  <c r="AE80" i="30"/>
  <c r="AD80" i="30"/>
  <c r="AC80" i="30"/>
  <c r="AB80" i="30"/>
  <c r="AA80" i="30"/>
  <c r="Z80" i="30"/>
  <c r="Y80" i="30"/>
  <c r="X80" i="30"/>
  <c r="W80" i="30"/>
  <c r="V80" i="30"/>
  <c r="U80" i="30"/>
  <c r="T80" i="30"/>
  <c r="S80" i="30"/>
  <c r="R80" i="30"/>
  <c r="Q80" i="30"/>
  <c r="P80" i="30"/>
  <c r="O80" i="30"/>
  <c r="N80" i="30"/>
  <c r="M80" i="30"/>
  <c r="L80" i="30"/>
  <c r="K80" i="30"/>
  <c r="J80" i="30"/>
  <c r="I80" i="30"/>
  <c r="H80" i="30"/>
  <c r="G80" i="30"/>
  <c r="F80" i="30"/>
  <c r="E80" i="30"/>
  <c r="C80" i="30"/>
  <c r="B80" i="30"/>
  <c r="A80" i="30"/>
  <c r="CK79" i="30"/>
  <c r="CJ79" i="30"/>
  <c r="CI79" i="30"/>
  <c r="CH79" i="30"/>
  <c r="CG79" i="30"/>
  <c r="CF79" i="30"/>
  <c r="CE79" i="30"/>
  <c r="CD79" i="30"/>
  <c r="CC79" i="30"/>
  <c r="CB79" i="30"/>
  <c r="CA79" i="30"/>
  <c r="BZ79" i="30"/>
  <c r="BY79" i="30"/>
  <c r="BX79" i="30"/>
  <c r="BW79" i="30"/>
  <c r="BV79" i="30"/>
  <c r="BU79" i="30"/>
  <c r="BT79" i="30"/>
  <c r="BS79" i="30"/>
  <c r="BR79" i="30"/>
  <c r="BQ79" i="30"/>
  <c r="BP79" i="30"/>
  <c r="BO79" i="30"/>
  <c r="BN79" i="30"/>
  <c r="BM79" i="30"/>
  <c r="BL79" i="30"/>
  <c r="BK79" i="30"/>
  <c r="BJ79" i="30"/>
  <c r="BI79" i="30"/>
  <c r="BH79" i="30"/>
  <c r="BG79" i="30"/>
  <c r="BF79" i="30"/>
  <c r="BE79" i="30"/>
  <c r="BD79" i="30"/>
  <c r="BC79" i="30"/>
  <c r="BB79" i="30"/>
  <c r="BA79" i="30"/>
  <c r="AZ79" i="30"/>
  <c r="AY79" i="30"/>
  <c r="AX79" i="30"/>
  <c r="AW79" i="30"/>
  <c r="AV79" i="30"/>
  <c r="AU79" i="30"/>
  <c r="AT79" i="30"/>
  <c r="AS79" i="30"/>
  <c r="AR79" i="30"/>
  <c r="AQ79" i="30"/>
  <c r="AP79" i="30"/>
  <c r="AO79" i="30"/>
  <c r="AN79" i="30"/>
  <c r="AM79" i="30"/>
  <c r="AL79" i="30"/>
  <c r="AK79" i="30"/>
  <c r="AJ79" i="30"/>
  <c r="AI79" i="30"/>
  <c r="AH79" i="30"/>
  <c r="AG79" i="30"/>
  <c r="AF79" i="30"/>
  <c r="AE79" i="30"/>
  <c r="AD79" i="30"/>
  <c r="AC79" i="30"/>
  <c r="AB79" i="30"/>
  <c r="AA79" i="30"/>
  <c r="Z79" i="30"/>
  <c r="Y79" i="30"/>
  <c r="X79" i="30"/>
  <c r="W79" i="30"/>
  <c r="V79" i="30"/>
  <c r="U79" i="30"/>
  <c r="T79" i="30"/>
  <c r="S79" i="30"/>
  <c r="R79" i="30"/>
  <c r="Q79" i="30"/>
  <c r="P79" i="30"/>
  <c r="O79" i="30"/>
  <c r="N79" i="30"/>
  <c r="M79" i="30"/>
  <c r="L79" i="30"/>
  <c r="K79" i="30"/>
  <c r="J79" i="30"/>
  <c r="I79" i="30"/>
  <c r="H79" i="30"/>
  <c r="G79" i="30"/>
  <c r="F79" i="30"/>
  <c r="E79" i="30"/>
  <c r="C79" i="30"/>
  <c r="B79" i="30"/>
  <c r="A79" i="30"/>
  <c r="CK78" i="30"/>
  <c r="CJ78" i="30"/>
  <c r="CI78" i="30"/>
  <c r="CH78" i="30"/>
  <c r="CG78" i="30"/>
  <c r="CF78" i="30"/>
  <c r="CE78" i="30"/>
  <c r="CD78" i="30"/>
  <c r="CC78" i="30"/>
  <c r="CB78" i="30"/>
  <c r="CA78" i="30"/>
  <c r="BZ78" i="30"/>
  <c r="BY78" i="30"/>
  <c r="BX78" i="30"/>
  <c r="BW78" i="30"/>
  <c r="BV78" i="30"/>
  <c r="BU78" i="30"/>
  <c r="BT78" i="30"/>
  <c r="BS78" i="30"/>
  <c r="BR78" i="30"/>
  <c r="BQ78" i="30"/>
  <c r="BP78" i="30"/>
  <c r="BO78" i="30"/>
  <c r="BN78" i="30"/>
  <c r="BM78" i="30"/>
  <c r="BL78" i="30"/>
  <c r="BK78" i="30"/>
  <c r="BJ78" i="30"/>
  <c r="BI78" i="30"/>
  <c r="BH78" i="30"/>
  <c r="BG78" i="30"/>
  <c r="BF78" i="30"/>
  <c r="BE78" i="30"/>
  <c r="BD78" i="30"/>
  <c r="BC78" i="30"/>
  <c r="BB78" i="30"/>
  <c r="BA78" i="30"/>
  <c r="AZ78" i="30"/>
  <c r="AY78" i="30"/>
  <c r="AX78" i="30"/>
  <c r="AW78" i="30"/>
  <c r="AV78" i="30"/>
  <c r="AU78" i="30"/>
  <c r="AT78" i="30"/>
  <c r="AS78" i="30"/>
  <c r="AR78" i="30"/>
  <c r="AQ78" i="30"/>
  <c r="AP78" i="30"/>
  <c r="AO78" i="30"/>
  <c r="AN78" i="30"/>
  <c r="AM78" i="30"/>
  <c r="AL78" i="30"/>
  <c r="AK78" i="30"/>
  <c r="AJ78" i="30"/>
  <c r="AI78" i="30"/>
  <c r="AH78" i="30"/>
  <c r="AG78" i="30"/>
  <c r="AF78" i="30"/>
  <c r="AE78" i="30"/>
  <c r="AD78" i="30"/>
  <c r="AC78" i="30"/>
  <c r="AB78" i="30"/>
  <c r="AA78" i="30"/>
  <c r="Z78" i="30"/>
  <c r="Y78" i="30"/>
  <c r="X78" i="30"/>
  <c r="W78" i="30"/>
  <c r="V78" i="30"/>
  <c r="U78" i="30"/>
  <c r="T78" i="30"/>
  <c r="S78" i="30"/>
  <c r="R78" i="30"/>
  <c r="Q78" i="30"/>
  <c r="P78" i="30"/>
  <c r="O78" i="30"/>
  <c r="N78" i="30"/>
  <c r="M78" i="30"/>
  <c r="L78" i="30"/>
  <c r="K78" i="30"/>
  <c r="J78" i="30"/>
  <c r="I78" i="30"/>
  <c r="H78" i="30"/>
  <c r="G78" i="30"/>
  <c r="F78" i="30"/>
  <c r="E78" i="30"/>
  <c r="C78" i="30"/>
  <c r="B78" i="30"/>
  <c r="A78" i="30"/>
  <c r="CK77" i="30"/>
  <c r="CJ77" i="30"/>
  <c r="CI77" i="30"/>
  <c r="CH77" i="30"/>
  <c r="CG77" i="30"/>
  <c r="CF77" i="30"/>
  <c r="CE77" i="30"/>
  <c r="CD77" i="30"/>
  <c r="CC77" i="30"/>
  <c r="CB77" i="30"/>
  <c r="CA77" i="30"/>
  <c r="BZ77" i="30"/>
  <c r="BY77" i="30"/>
  <c r="BX77" i="30"/>
  <c r="BW77" i="30"/>
  <c r="BV77" i="30"/>
  <c r="BU77" i="30"/>
  <c r="BT77" i="30"/>
  <c r="BS77" i="30"/>
  <c r="BR77" i="30"/>
  <c r="BQ77" i="30"/>
  <c r="BP77" i="30"/>
  <c r="BO77" i="30"/>
  <c r="BN77" i="30"/>
  <c r="BM77" i="30"/>
  <c r="BL77" i="30"/>
  <c r="BK77" i="30"/>
  <c r="BJ77" i="30"/>
  <c r="BI77" i="30"/>
  <c r="BH77" i="30"/>
  <c r="BG77" i="30"/>
  <c r="BF77" i="30"/>
  <c r="BE77" i="30"/>
  <c r="BD77" i="30"/>
  <c r="BC77" i="30"/>
  <c r="BB77" i="30"/>
  <c r="BA77" i="30"/>
  <c r="AZ77" i="30"/>
  <c r="AY77" i="30"/>
  <c r="AX77" i="30"/>
  <c r="AW77" i="30"/>
  <c r="AV77" i="30"/>
  <c r="AU77" i="30"/>
  <c r="AT77" i="30"/>
  <c r="AS77" i="30"/>
  <c r="AR77" i="30"/>
  <c r="AQ77" i="30"/>
  <c r="AP77" i="30"/>
  <c r="AO77" i="30"/>
  <c r="AN77" i="30"/>
  <c r="AM77" i="30"/>
  <c r="AL77" i="30"/>
  <c r="AK77" i="30"/>
  <c r="AJ77" i="30"/>
  <c r="AI77" i="30"/>
  <c r="AH77" i="30"/>
  <c r="AG77" i="30"/>
  <c r="AF77" i="30"/>
  <c r="AE77" i="30"/>
  <c r="AD77" i="30"/>
  <c r="AC77" i="30"/>
  <c r="AB77" i="30"/>
  <c r="AA77" i="30"/>
  <c r="Z77" i="30"/>
  <c r="Y77" i="30"/>
  <c r="X77" i="30"/>
  <c r="W77" i="30"/>
  <c r="V77" i="30"/>
  <c r="U77" i="30"/>
  <c r="T77" i="30"/>
  <c r="S77" i="30"/>
  <c r="R77" i="30"/>
  <c r="Q77" i="30"/>
  <c r="P77" i="30"/>
  <c r="O77" i="30"/>
  <c r="N77" i="30"/>
  <c r="M77" i="30"/>
  <c r="L77" i="30"/>
  <c r="K77" i="30"/>
  <c r="J77" i="30"/>
  <c r="I77" i="30"/>
  <c r="H77" i="30"/>
  <c r="G77" i="30"/>
  <c r="F77" i="30"/>
  <c r="E77" i="30"/>
  <c r="C77" i="30"/>
  <c r="B77" i="30"/>
  <c r="A77" i="30"/>
  <c r="CK76" i="30"/>
  <c r="CJ76" i="30"/>
  <c r="CI76" i="30"/>
  <c r="CH76" i="30"/>
  <c r="CG76" i="30"/>
  <c r="CF76" i="30"/>
  <c r="CE76" i="30"/>
  <c r="CD76" i="30"/>
  <c r="CC76" i="30"/>
  <c r="CB76" i="30"/>
  <c r="CA76" i="30"/>
  <c r="BZ76" i="30"/>
  <c r="BY76" i="30"/>
  <c r="BX76" i="30"/>
  <c r="BW76" i="30"/>
  <c r="BV76" i="30"/>
  <c r="BU76" i="30"/>
  <c r="BT76" i="30"/>
  <c r="BS76" i="30"/>
  <c r="BR76" i="30"/>
  <c r="BQ76" i="30"/>
  <c r="BP76" i="30"/>
  <c r="BO76" i="30"/>
  <c r="BN76" i="30"/>
  <c r="BM76" i="30"/>
  <c r="BL76" i="30"/>
  <c r="BK76" i="30"/>
  <c r="BJ76" i="30"/>
  <c r="BI76" i="30"/>
  <c r="BH76" i="30"/>
  <c r="BG76" i="30"/>
  <c r="BF76" i="30"/>
  <c r="BE76" i="30"/>
  <c r="BD76" i="30"/>
  <c r="BC76" i="30"/>
  <c r="BB76" i="30"/>
  <c r="BA76" i="30"/>
  <c r="AZ76" i="30"/>
  <c r="AY76" i="30"/>
  <c r="AX76" i="30"/>
  <c r="AW76" i="30"/>
  <c r="AV76" i="30"/>
  <c r="AU76" i="30"/>
  <c r="AT76" i="30"/>
  <c r="AS76" i="30"/>
  <c r="AR76" i="30"/>
  <c r="AQ76" i="30"/>
  <c r="AP76" i="30"/>
  <c r="AO76" i="30"/>
  <c r="AN76" i="30"/>
  <c r="AM76" i="30"/>
  <c r="AL76" i="30"/>
  <c r="AK76" i="30"/>
  <c r="AJ76" i="30"/>
  <c r="AI76" i="30"/>
  <c r="AH76" i="30"/>
  <c r="AG76" i="30"/>
  <c r="AF76" i="30"/>
  <c r="AE76" i="30"/>
  <c r="AD76" i="30"/>
  <c r="AC76" i="30"/>
  <c r="AB76" i="30"/>
  <c r="AA76" i="30"/>
  <c r="Z76" i="30"/>
  <c r="Y76" i="30"/>
  <c r="X76" i="30"/>
  <c r="W76" i="30"/>
  <c r="V76" i="30"/>
  <c r="U76" i="30"/>
  <c r="T76" i="30"/>
  <c r="S76" i="30"/>
  <c r="R76" i="30"/>
  <c r="Q76" i="30"/>
  <c r="P76" i="30"/>
  <c r="O76" i="30"/>
  <c r="N76" i="30"/>
  <c r="M76" i="30"/>
  <c r="L76" i="30"/>
  <c r="K76" i="30"/>
  <c r="J76" i="30"/>
  <c r="I76" i="30"/>
  <c r="H76" i="30"/>
  <c r="G76" i="30"/>
  <c r="F76" i="30"/>
  <c r="E76" i="30"/>
  <c r="D76" i="30"/>
  <c r="C76" i="30"/>
  <c r="B76" i="30"/>
  <c r="A76" i="30"/>
  <c r="CK75" i="30"/>
  <c r="CJ75" i="30"/>
  <c r="CI75" i="30"/>
  <c r="CH75" i="30"/>
  <c r="CG75" i="30"/>
  <c r="CF75" i="30"/>
  <c r="CE75" i="30"/>
  <c r="CD75" i="30"/>
  <c r="CC75" i="30"/>
  <c r="CB75" i="30"/>
  <c r="CA75" i="30"/>
  <c r="BZ75" i="30"/>
  <c r="BY75" i="30"/>
  <c r="BX75" i="30"/>
  <c r="BW75" i="30"/>
  <c r="BV75" i="30"/>
  <c r="BU75" i="30"/>
  <c r="BT75" i="30"/>
  <c r="BS75" i="30"/>
  <c r="BR75" i="30"/>
  <c r="BQ75" i="30"/>
  <c r="BP75" i="30"/>
  <c r="BO75" i="30"/>
  <c r="BN75" i="30"/>
  <c r="BM75" i="30"/>
  <c r="BL75" i="30"/>
  <c r="BK75" i="30"/>
  <c r="BJ75" i="30"/>
  <c r="BI75" i="30"/>
  <c r="BH75" i="30"/>
  <c r="BG75" i="30"/>
  <c r="BF75" i="30"/>
  <c r="BE75" i="30"/>
  <c r="BD75" i="30"/>
  <c r="BC75" i="30"/>
  <c r="BB75" i="30"/>
  <c r="BA75" i="30"/>
  <c r="AZ75" i="30"/>
  <c r="AY75" i="30"/>
  <c r="AX75" i="30"/>
  <c r="AW75" i="30"/>
  <c r="AV75" i="30"/>
  <c r="AU75" i="30"/>
  <c r="AT75" i="30"/>
  <c r="AS75" i="30"/>
  <c r="AR75" i="30"/>
  <c r="AQ75" i="30"/>
  <c r="AP75" i="30"/>
  <c r="AO75" i="30"/>
  <c r="AN75" i="30"/>
  <c r="AM75" i="30"/>
  <c r="AL75" i="30"/>
  <c r="AK75" i="30"/>
  <c r="AJ75" i="30"/>
  <c r="AI75" i="30"/>
  <c r="AH75" i="30"/>
  <c r="AG75" i="30"/>
  <c r="AF75" i="30"/>
  <c r="AE75" i="30"/>
  <c r="AD75" i="30"/>
  <c r="AC75" i="30"/>
  <c r="AB75" i="30"/>
  <c r="AA75" i="30"/>
  <c r="Z75" i="30"/>
  <c r="Y75" i="30"/>
  <c r="X75" i="30"/>
  <c r="W75" i="30"/>
  <c r="V75" i="30"/>
  <c r="U75" i="30"/>
  <c r="T75" i="30"/>
  <c r="S75" i="30"/>
  <c r="R75" i="30"/>
  <c r="Q75" i="30"/>
  <c r="P75" i="30"/>
  <c r="O75" i="30"/>
  <c r="N75" i="30"/>
  <c r="M75" i="30"/>
  <c r="L75" i="30"/>
  <c r="K75" i="30"/>
  <c r="J75" i="30"/>
  <c r="I75" i="30"/>
  <c r="H75" i="30"/>
  <c r="G75" i="30"/>
  <c r="F75" i="30"/>
  <c r="E75" i="30"/>
  <c r="C75" i="30"/>
  <c r="B75" i="30"/>
  <c r="A75" i="30"/>
  <c r="CK74" i="30"/>
  <c r="CJ74" i="30"/>
  <c r="CI74" i="30"/>
  <c r="CH74" i="30"/>
  <c r="CG74" i="30"/>
  <c r="CF74" i="30"/>
  <c r="CE74" i="30"/>
  <c r="CD74" i="30"/>
  <c r="CC74" i="30"/>
  <c r="CB74" i="30"/>
  <c r="CA74" i="30"/>
  <c r="BZ74" i="30"/>
  <c r="BY74" i="30"/>
  <c r="BX74" i="30"/>
  <c r="BW74" i="30"/>
  <c r="BV74" i="30"/>
  <c r="BU74" i="30"/>
  <c r="BT74" i="30"/>
  <c r="BS74" i="30"/>
  <c r="BR74" i="30"/>
  <c r="BQ74" i="30"/>
  <c r="BP74" i="30"/>
  <c r="BO74" i="30"/>
  <c r="BN74" i="30"/>
  <c r="BM74" i="30"/>
  <c r="BL74" i="30"/>
  <c r="BK74" i="30"/>
  <c r="BJ74" i="30"/>
  <c r="BI74" i="30"/>
  <c r="BH74" i="30"/>
  <c r="BG74" i="30"/>
  <c r="BF74" i="30"/>
  <c r="BE74" i="30"/>
  <c r="BD74" i="30"/>
  <c r="BC74" i="30"/>
  <c r="BB74" i="30"/>
  <c r="BA74" i="30"/>
  <c r="AZ74" i="30"/>
  <c r="AY74" i="30"/>
  <c r="AX74" i="30"/>
  <c r="AW74" i="30"/>
  <c r="AV74" i="30"/>
  <c r="AU74" i="30"/>
  <c r="AT74" i="30"/>
  <c r="AS74" i="30"/>
  <c r="AR74" i="30"/>
  <c r="AQ74" i="30"/>
  <c r="AP74" i="30"/>
  <c r="AO74" i="30"/>
  <c r="AN74" i="30"/>
  <c r="AM74" i="30"/>
  <c r="AL74" i="30"/>
  <c r="AK74" i="30"/>
  <c r="AJ74" i="30"/>
  <c r="AI74" i="30"/>
  <c r="AH74" i="30"/>
  <c r="AG74" i="30"/>
  <c r="AF74" i="30"/>
  <c r="AE74" i="30"/>
  <c r="AD74" i="30"/>
  <c r="AC74" i="30"/>
  <c r="AB74" i="30"/>
  <c r="AA74" i="30"/>
  <c r="Z74" i="30"/>
  <c r="Y74" i="30"/>
  <c r="X74" i="30"/>
  <c r="W74" i="30"/>
  <c r="V74" i="30"/>
  <c r="U74" i="30"/>
  <c r="T74" i="30"/>
  <c r="S74" i="30"/>
  <c r="R74" i="30"/>
  <c r="Q74" i="30"/>
  <c r="P74" i="30"/>
  <c r="O74" i="30"/>
  <c r="N74" i="30"/>
  <c r="M74" i="30"/>
  <c r="L74" i="30"/>
  <c r="K74" i="30"/>
  <c r="J74" i="30"/>
  <c r="I74" i="30"/>
  <c r="H74" i="30"/>
  <c r="G74" i="30"/>
  <c r="F74" i="30"/>
  <c r="E74" i="30"/>
  <c r="C74" i="30"/>
  <c r="B74" i="30"/>
  <c r="A74" i="30"/>
  <c r="CK73" i="30"/>
  <c r="CJ73" i="30"/>
  <c r="CI73" i="30"/>
  <c r="CH73" i="30"/>
  <c r="CG73" i="30"/>
  <c r="CF73" i="30"/>
  <c r="CE73" i="30"/>
  <c r="CD73" i="30"/>
  <c r="CC73" i="30"/>
  <c r="CB73" i="30"/>
  <c r="CA73" i="30"/>
  <c r="BZ73" i="30"/>
  <c r="BY73" i="30"/>
  <c r="BX73" i="30"/>
  <c r="BW73" i="30"/>
  <c r="BV73" i="30"/>
  <c r="BU73" i="30"/>
  <c r="BT73" i="30"/>
  <c r="BS73" i="30"/>
  <c r="BR73" i="30"/>
  <c r="BQ73" i="30"/>
  <c r="BP73" i="30"/>
  <c r="BO73" i="30"/>
  <c r="BN73" i="30"/>
  <c r="BM73" i="30"/>
  <c r="BL73" i="30"/>
  <c r="BK73" i="30"/>
  <c r="BJ73" i="30"/>
  <c r="BI73" i="30"/>
  <c r="BH73" i="30"/>
  <c r="BG73" i="30"/>
  <c r="BF73" i="30"/>
  <c r="BE73" i="30"/>
  <c r="BD73" i="30"/>
  <c r="BC73" i="30"/>
  <c r="BB73" i="30"/>
  <c r="BA73" i="30"/>
  <c r="AZ73" i="30"/>
  <c r="AY73" i="30"/>
  <c r="AX73" i="30"/>
  <c r="AW73" i="30"/>
  <c r="AV73" i="30"/>
  <c r="AU73" i="30"/>
  <c r="AT73" i="30"/>
  <c r="AS73" i="30"/>
  <c r="AR73" i="30"/>
  <c r="AQ73" i="30"/>
  <c r="AP73" i="30"/>
  <c r="AO73" i="30"/>
  <c r="AN73" i="30"/>
  <c r="AM73" i="30"/>
  <c r="AL73" i="30"/>
  <c r="AK73" i="30"/>
  <c r="AJ73" i="30"/>
  <c r="AI73" i="30"/>
  <c r="AH73" i="30"/>
  <c r="AG73" i="30"/>
  <c r="AF73" i="30"/>
  <c r="AE73" i="30"/>
  <c r="AD73" i="30"/>
  <c r="AC73" i="30"/>
  <c r="AB73" i="30"/>
  <c r="AA73" i="30"/>
  <c r="Z73" i="30"/>
  <c r="Y73" i="30"/>
  <c r="X73" i="30"/>
  <c r="W73" i="30"/>
  <c r="V73" i="30"/>
  <c r="U73" i="30"/>
  <c r="T73" i="30"/>
  <c r="S73" i="30"/>
  <c r="R73" i="30"/>
  <c r="Q73" i="30"/>
  <c r="P73" i="30"/>
  <c r="O73" i="30"/>
  <c r="N73" i="30"/>
  <c r="M73" i="30"/>
  <c r="L73" i="30"/>
  <c r="K73" i="30"/>
  <c r="J73" i="30"/>
  <c r="I73" i="30"/>
  <c r="H73" i="30"/>
  <c r="G73" i="30"/>
  <c r="F73" i="30"/>
  <c r="E73" i="30"/>
  <c r="C73" i="30"/>
  <c r="B73" i="30"/>
  <c r="A73" i="30"/>
  <c r="CK72" i="30"/>
  <c r="CJ72" i="30"/>
  <c r="CI72" i="30"/>
  <c r="CH72" i="30"/>
  <c r="CG72" i="30"/>
  <c r="CF72" i="30"/>
  <c r="CE72" i="30"/>
  <c r="CD72" i="30"/>
  <c r="CC72" i="30"/>
  <c r="CB72" i="30"/>
  <c r="CA72" i="30"/>
  <c r="BZ72" i="30"/>
  <c r="BY72" i="30"/>
  <c r="BX72" i="30"/>
  <c r="BW72" i="30"/>
  <c r="BV72" i="30"/>
  <c r="BU72" i="30"/>
  <c r="BT72" i="30"/>
  <c r="BS72" i="30"/>
  <c r="BR72" i="30"/>
  <c r="BQ72" i="30"/>
  <c r="BP72" i="30"/>
  <c r="BO72" i="30"/>
  <c r="BN72" i="30"/>
  <c r="BM72" i="30"/>
  <c r="BL72" i="30"/>
  <c r="BK72" i="30"/>
  <c r="BJ72" i="30"/>
  <c r="BI72" i="30"/>
  <c r="BH72" i="30"/>
  <c r="BG72" i="30"/>
  <c r="BF72" i="30"/>
  <c r="BE72" i="30"/>
  <c r="BD72" i="30"/>
  <c r="BC72" i="30"/>
  <c r="BB72" i="30"/>
  <c r="BA72" i="30"/>
  <c r="AZ72" i="30"/>
  <c r="AY72" i="30"/>
  <c r="AX72" i="30"/>
  <c r="AW72" i="30"/>
  <c r="AV72" i="30"/>
  <c r="AU72" i="30"/>
  <c r="AT72" i="30"/>
  <c r="AS72" i="30"/>
  <c r="AR72" i="30"/>
  <c r="AQ72" i="30"/>
  <c r="AP72" i="30"/>
  <c r="AO72" i="30"/>
  <c r="AN72" i="30"/>
  <c r="AM72" i="30"/>
  <c r="AL72" i="30"/>
  <c r="AK72" i="30"/>
  <c r="AJ72" i="30"/>
  <c r="AI72" i="30"/>
  <c r="AH72" i="30"/>
  <c r="AG72" i="30"/>
  <c r="AF72" i="30"/>
  <c r="AE72" i="30"/>
  <c r="AD72" i="30"/>
  <c r="AC72" i="30"/>
  <c r="AB72" i="30"/>
  <c r="AA72" i="30"/>
  <c r="Z72" i="30"/>
  <c r="Y72" i="30"/>
  <c r="X72" i="30"/>
  <c r="W72" i="30"/>
  <c r="V72" i="30"/>
  <c r="U72" i="30"/>
  <c r="T72" i="30"/>
  <c r="S72" i="30"/>
  <c r="R72" i="30"/>
  <c r="Q72" i="30"/>
  <c r="P72" i="30"/>
  <c r="O72" i="30"/>
  <c r="N72" i="30"/>
  <c r="M72" i="30"/>
  <c r="L72" i="30"/>
  <c r="K72" i="30"/>
  <c r="J72" i="30"/>
  <c r="I72" i="30"/>
  <c r="H72" i="30"/>
  <c r="G72" i="30"/>
  <c r="F72" i="30"/>
  <c r="E72" i="30"/>
  <c r="C72" i="30"/>
  <c r="B72" i="30"/>
  <c r="A72" i="30"/>
  <c r="CK71" i="30"/>
  <c r="CJ71" i="30"/>
  <c r="CI71" i="30"/>
  <c r="CH71" i="30"/>
  <c r="CG71" i="30"/>
  <c r="CF71" i="30"/>
  <c r="CE71" i="30"/>
  <c r="CD71" i="30"/>
  <c r="CC71" i="30"/>
  <c r="CB71" i="30"/>
  <c r="CA71" i="30"/>
  <c r="BZ71" i="30"/>
  <c r="BY71" i="30"/>
  <c r="BX71" i="30"/>
  <c r="BW71" i="30"/>
  <c r="BV71" i="30"/>
  <c r="BU71" i="30"/>
  <c r="BT71" i="30"/>
  <c r="BS71" i="30"/>
  <c r="BR71" i="30"/>
  <c r="BQ71" i="30"/>
  <c r="BP71" i="30"/>
  <c r="BO71" i="30"/>
  <c r="BN71" i="30"/>
  <c r="BM71" i="30"/>
  <c r="BL71" i="30"/>
  <c r="BK71" i="30"/>
  <c r="BJ71" i="30"/>
  <c r="BI71" i="30"/>
  <c r="BH71" i="30"/>
  <c r="BG71" i="30"/>
  <c r="BF71" i="30"/>
  <c r="BE71" i="30"/>
  <c r="BD71" i="30"/>
  <c r="BC71" i="30"/>
  <c r="BB71" i="30"/>
  <c r="BA71" i="30"/>
  <c r="AZ71" i="30"/>
  <c r="AY71" i="30"/>
  <c r="AX71" i="30"/>
  <c r="AW71" i="30"/>
  <c r="AV71" i="30"/>
  <c r="AU71" i="30"/>
  <c r="AT71" i="30"/>
  <c r="AS71" i="30"/>
  <c r="AR71" i="30"/>
  <c r="AQ71" i="30"/>
  <c r="AP71" i="30"/>
  <c r="AO71" i="30"/>
  <c r="AN71" i="30"/>
  <c r="AM71" i="30"/>
  <c r="AL71" i="30"/>
  <c r="AK71" i="30"/>
  <c r="AJ71" i="30"/>
  <c r="AI71" i="30"/>
  <c r="AH71" i="30"/>
  <c r="AG71" i="30"/>
  <c r="AF71" i="30"/>
  <c r="AE71" i="30"/>
  <c r="AD71" i="30"/>
  <c r="AC71" i="30"/>
  <c r="AB71" i="30"/>
  <c r="AA71" i="30"/>
  <c r="Z71" i="30"/>
  <c r="Y71" i="30"/>
  <c r="X71" i="30"/>
  <c r="W71" i="30"/>
  <c r="V71" i="30"/>
  <c r="U71" i="30"/>
  <c r="T71" i="30"/>
  <c r="S71" i="30"/>
  <c r="R71" i="30"/>
  <c r="Q71" i="30"/>
  <c r="P71" i="30"/>
  <c r="O71" i="30"/>
  <c r="N71" i="30"/>
  <c r="M71" i="30"/>
  <c r="L71" i="30"/>
  <c r="K71" i="30"/>
  <c r="J71" i="30"/>
  <c r="I71" i="30"/>
  <c r="H71" i="30"/>
  <c r="G71" i="30"/>
  <c r="F71" i="30"/>
  <c r="E71" i="30"/>
  <c r="C71" i="30"/>
  <c r="B71" i="30"/>
  <c r="A71" i="30"/>
  <c r="CK70" i="30"/>
  <c r="CJ70" i="30"/>
  <c r="CI70" i="30"/>
  <c r="CH70" i="30"/>
  <c r="CG70" i="30"/>
  <c r="CF70" i="30"/>
  <c r="CE70" i="30"/>
  <c r="CD70" i="30"/>
  <c r="CC70" i="30"/>
  <c r="CB70" i="30"/>
  <c r="CA70" i="30"/>
  <c r="BZ70" i="30"/>
  <c r="BY70" i="30"/>
  <c r="BX70" i="30"/>
  <c r="BW70" i="30"/>
  <c r="BV70" i="30"/>
  <c r="BU70" i="30"/>
  <c r="BT70" i="30"/>
  <c r="BS70" i="30"/>
  <c r="BR70" i="30"/>
  <c r="BQ70" i="30"/>
  <c r="BP70" i="30"/>
  <c r="BO70" i="30"/>
  <c r="BN70" i="30"/>
  <c r="BM70" i="30"/>
  <c r="BL70" i="30"/>
  <c r="BK70" i="30"/>
  <c r="BJ70" i="30"/>
  <c r="BI70" i="30"/>
  <c r="BH70" i="30"/>
  <c r="BG70" i="30"/>
  <c r="BF70" i="30"/>
  <c r="BE70" i="30"/>
  <c r="BD70" i="30"/>
  <c r="BC70" i="30"/>
  <c r="BB70" i="30"/>
  <c r="BA70" i="30"/>
  <c r="AZ70" i="30"/>
  <c r="AY70" i="30"/>
  <c r="AX70" i="30"/>
  <c r="AW70" i="30"/>
  <c r="AV70" i="30"/>
  <c r="AU70" i="30"/>
  <c r="AT70" i="30"/>
  <c r="AS70" i="30"/>
  <c r="AR70" i="30"/>
  <c r="AQ70" i="30"/>
  <c r="AP70" i="30"/>
  <c r="AO70" i="30"/>
  <c r="AN70" i="30"/>
  <c r="AM70" i="30"/>
  <c r="AL70" i="30"/>
  <c r="AK70" i="30"/>
  <c r="AJ70" i="30"/>
  <c r="AI70" i="30"/>
  <c r="AH70" i="30"/>
  <c r="AG70" i="30"/>
  <c r="AF70" i="30"/>
  <c r="AE70" i="30"/>
  <c r="AD70" i="30"/>
  <c r="AC70" i="30"/>
  <c r="AB70" i="30"/>
  <c r="AA70" i="30"/>
  <c r="Z70" i="30"/>
  <c r="Y70" i="30"/>
  <c r="X70" i="30"/>
  <c r="W70" i="30"/>
  <c r="V70" i="30"/>
  <c r="U70" i="30"/>
  <c r="T70" i="30"/>
  <c r="S70" i="30"/>
  <c r="R70" i="30"/>
  <c r="Q70" i="30"/>
  <c r="P70" i="30"/>
  <c r="O70" i="30"/>
  <c r="N70" i="30"/>
  <c r="M70" i="30"/>
  <c r="L70" i="30"/>
  <c r="K70" i="30"/>
  <c r="J70" i="30"/>
  <c r="I70" i="30"/>
  <c r="H70" i="30"/>
  <c r="G70" i="30"/>
  <c r="F70" i="30"/>
  <c r="E70" i="30"/>
  <c r="C70" i="30"/>
  <c r="B70" i="30"/>
  <c r="A70" i="30"/>
  <c r="CK69" i="30"/>
  <c r="CJ69" i="30"/>
  <c r="CI69" i="30"/>
  <c r="CH69" i="30"/>
  <c r="CG69" i="30"/>
  <c r="CF69" i="30"/>
  <c r="CE69" i="30"/>
  <c r="CD69" i="30"/>
  <c r="CC69" i="30"/>
  <c r="CB69" i="30"/>
  <c r="CA69" i="30"/>
  <c r="BZ69" i="30"/>
  <c r="BY69" i="30"/>
  <c r="BX69" i="30"/>
  <c r="BW69" i="30"/>
  <c r="BV69" i="30"/>
  <c r="BU69" i="30"/>
  <c r="BT69" i="30"/>
  <c r="BS69" i="30"/>
  <c r="BR69" i="30"/>
  <c r="BQ69" i="30"/>
  <c r="BP69" i="30"/>
  <c r="BO69" i="30"/>
  <c r="BN69" i="30"/>
  <c r="BM69" i="30"/>
  <c r="BL69" i="30"/>
  <c r="BK69" i="30"/>
  <c r="BJ69" i="30"/>
  <c r="BI69" i="30"/>
  <c r="BH69" i="30"/>
  <c r="BG69" i="30"/>
  <c r="BF69" i="30"/>
  <c r="BE69" i="30"/>
  <c r="BD69" i="30"/>
  <c r="BC69" i="30"/>
  <c r="BB69" i="30"/>
  <c r="BA69" i="30"/>
  <c r="AZ69" i="30"/>
  <c r="AY69" i="30"/>
  <c r="AX69" i="30"/>
  <c r="AW69" i="30"/>
  <c r="AV69" i="30"/>
  <c r="AU69" i="30"/>
  <c r="AT69" i="30"/>
  <c r="AS69" i="30"/>
  <c r="AR69" i="30"/>
  <c r="AQ69" i="30"/>
  <c r="AP69" i="30"/>
  <c r="AO69" i="30"/>
  <c r="AN69" i="30"/>
  <c r="AM69" i="30"/>
  <c r="AL69" i="30"/>
  <c r="AK69" i="30"/>
  <c r="AJ69" i="30"/>
  <c r="AI69" i="30"/>
  <c r="AH69" i="30"/>
  <c r="AG69" i="30"/>
  <c r="AF69" i="30"/>
  <c r="AE69" i="30"/>
  <c r="AD69" i="30"/>
  <c r="AC69" i="30"/>
  <c r="AB69" i="30"/>
  <c r="AA69" i="30"/>
  <c r="Z69" i="30"/>
  <c r="Y69" i="30"/>
  <c r="X69" i="30"/>
  <c r="W69" i="30"/>
  <c r="V69" i="30"/>
  <c r="U69" i="30"/>
  <c r="T69" i="30"/>
  <c r="S69" i="30"/>
  <c r="R69" i="30"/>
  <c r="Q69" i="30"/>
  <c r="P69" i="30"/>
  <c r="O69" i="30"/>
  <c r="N69" i="30"/>
  <c r="M69" i="30"/>
  <c r="L69" i="30"/>
  <c r="K69" i="30"/>
  <c r="J69" i="30"/>
  <c r="I69" i="30"/>
  <c r="H69" i="30"/>
  <c r="G69" i="30"/>
  <c r="F69" i="30"/>
  <c r="E69" i="30"/>
  <c r="C69" i="30"/>
  <c r="B69" i="30"/>
  <c r="A69" i="30"/>
  <c r="CK68" i="30"/>
  <c r="CJ68" i="30"/>
  <c r="CI68" i="30"/>
  <c r="CH68" i="30"/>
  <c r="CG68" i="30"/>
  <c r="CF68" i="30"/>
  <c r="CE68" i="30"/>
  <c r="CD68" i="30"/>
  <c r="CC68" i="30"/>
  <c r="CB68" i="30"/>
  <c r="CA68" i="30"/>
  <c r="BZ68" i="30"/>
  <c r="BY68" i="30"/>
  <c r="BX68" i="30"/>
  <c r="BW68" i="30"/>
  <c r="BV68" i="30"/>
  <c r="BU68" i="30"/>
  <c r="BT68" i="30"/>
  <c r="BS68" i="30"/>
  <c r="BR68" i="30"/>
  <c r="BQ68" i="30"/>
  <c r="BP68" i="30"/>
  <c r="BO68" i="30"/>
  <c r="BN68" i="30"/>
  <c r="BM68" i="30"/>
  <c r="BL68" i="30"/>
  <c r="BK68" i="30"/>
  <c r="BJ68" i="30"/>
  <c r="BI68" i="30"/>
  <c r="BH68" i="30"/>
  <c r="BG68" i="30"/>
  <c r="BF68" i="30"/>
  <c r="BE68" i="30"/>
  <c r="BD68" i="30"/>
  <c r="BC68" i="30"/>
  <c r="BB68" i="30"/>
  <c r="BA68" i="30"/>
  <c r="AZ68" i="30"/>
  <c r="AY68" i="30"/>
  <c r="AX68" i="30"/>
  <c r="AW68" i="30"/>
  <c r="AV68" i="30"/>
  <c r="AU68" i="30"/>
  <c r="AT68" i="30"/>
  <c r="AS68" i="30"/>
  <c r="AR68" i="30"/>
  <c r="AQ68" i="30"/>
  <c r="AP68" i="30"/>
  <c r="AO68" i="30"/>
  <c r="AN68" i="30"/>
  <c r="AM68" i="30"/>
  <c r="AL68" i="30"/>
  <c r="AK68" i="30"/>
  <c r="AJ68" i="30"/>
  <c r="AI68" i="30"/>
  <c r="AH68" i="30"/>
  <c r="AG68" i="30"/>
  <c r="AF68" i="30"/>
  <c r="AE68" i="30"/>
  <c r="AD68" i="30"/>
  <c r="AC68" i="30"/>
  <c r="AB68" i="30"/>
  <c r="AA68" i="30"/>
  <c r="Z68" i="30"/>
  <c r="Y68" i="30"/>
  <c r="X68" i="30"/>
  <c r="W68" i="30"/>
  <c r="V68" i="30"/>
  <c r="U68" i="30"/>
  <c r="T68" i="30"/>
  <c r="S68" i="30"/>
  <c r="R68" i="30"/>
  <c r="Q68" i="30"/>
  <c r="P68" i="30"/>
  <c r="O68" i="30"/>
  <c r="N68" i="30"/>
  <c r="M68" i="30"/>
  <c r="L68" i="30"/>
  <c r="K68" i="30"/>
  <c r="J68" i="30"/>
  <c r="I68" i="30"/>
  <c r="H68" i="30"/>
  <c r="G68" i="30"/>
  <c r="F68" i="30"/>
  <c r="E68" i="30"/>
  <c r="C68" i="30"/>
  <c r="B68" i="30"/>
  <c r="A68" i="30"/>
  <c r="CK67" i="30"/>
  <c r="CJ67" i="30"/>
  <c r="CI67" i="30"/>
  <c r="CH67" i="30"/>
  <c r="CG67" i="30"/>
  <c r="CF67" i="30"/>
  <c r="CE67" i="30"/>
  <c r="CD67" i="30"/>
  <c r="CC67" i="30"/>
  <c r="CB67" i="30"/>
  <c r="CA67" i="30"/>
  <c r="BZ67" i="30"/>
  <c r="BY67" i="30"/>
  <c r="BX67" i="30"/>
  <c r="BW67" i="30"/>
  <c r="BV67" i="30"/>
  <c r="BU67" i="30"/>
  <c r="BT67" i="30"/>
  <c r="BS67" i="30"/>
  <c r="BR67" i="30"/>
  <c r="BQ67" i="30"/>
  <c r="BP67" i="30"/>
  <c r="BO67" i="30"/>
  <c r="BN67" i="30"/>
  <c r="BM67" i="30"/>
  <c r="BL67" i="30"/>
  <c r="BK67" i="30"/>
  <c r="BJ67" i="30"/>
  <c r="BI67" i="30"/>
  <c r="BH67" i="30"/>
  <c r="BG67" i="30"/>
  <c r="BF67" i="30"/>
  <c r="BE67" i="30"/>
  <c r="BD67" i="30"/>
  <c r="BC67" i="30"/>
  <c r="BB67" i="30"/>
  <c r="BA67" i="30"/>
  <c r="AZ67" i="30"/>
  <c r="AY67" i="30"/>
  <c r="AX67" i="30"/>
  <c r="AW67" i="30"/>
  <c r="AV67" i="30"/>
  <c r="AU67" i="30"/>
  <c r="AT67" i="30"/>
  <c r="AS67" i="30"/>
  <c r="AR67" i="30"/>
  <c r="AQ67" i="30"/>
  <c r="AP67" i="30"/>
  <c r="AO67" i="30"/>
  <c r="AN67" i="30"/>
  <c r="AM67" i="30"/>
  <c r="AL67" i="30"/>
  <c r="AK67" i="30"/>
  <c r="AJ67" i="30"/>
  <c r="AI67" i="30"/>
  <c r="AH67" i="30"/>
  <c r="AG67" i="30"/>
  <c r="AF67" i="30"/>
  <c r="AE67" i="30"/>
  <c r="AD67" i="30"/>
  <c r="AC67" i="30"/>
  <c r="AB67" i="30"/>
  <c r="AA67" i="30"/>
  <c r="Z67" i="30"/>
  <c r="Y67" i="30"/>
  <c r="X67" i="30"/>
  <c r="W67" i="30"/>
  <c r="V67" i="30"/>
  <c r="U67" i="30"/>
  <c r="T67" i="30"/>
  <c r="S67" i="30"/>
  <c r="R67" i="30"/>
  <c r="Q67" i="30"/>
  <c r="P67" i="30"/>
  <c r="O67" i="30"/>
  <c r="N67" i="30"/>
  <c r="M67" i="30"/>
  <c r="L67" i="30"/>
  <c r="K67" i="30"/>
  <c r="J67" i="30"/>
  <c r="I67" i="30"/>
  <c r="H67" i="30"/>
  <c r="G67" i="30"/>
  <c r="F67" i="30"/>
  <c r="E67" i="30"/>
  <c r="C67" i="30"/>
  <c r="B67" i="30"/>
  <c r="A67" i="30"/>
  <c r="CK66" i="30"/>
  <c r="CJ66" i="30"/>
  <c r="CI66" i="30"/>
  <c r="CH66" i="30"/>
  <c r="CG66" i="30"/>
  <c r="CF66" i="30"/>
  <c r="CE66" i="30"/>
  <c r="CD66" i="30"/>
  <c r="CC66" i="30"/>
  <c r="CB66" i="30"/>
  <c r="CA66" i="30"/>
  <c r="BZ66" i="30"/>
  <c r="BY66" i="30"/>
  <c r="BX66" i="30"/>
  <c r="BW66" i="30"/>
  <c r="BV66" i="30"/>
  <c r="BU66" i="30"/>
  <c r="BT66" i="30"/>
  <c r="BS66" i="30"/>
  <c r="BR66" i="30"/>
  <c r="BQ66" i="30"/>
  <c r="BP66" i="30"/>
  <c r="BO66" i="30"/>
  <c r="BN66" i="30"/>
  <c r="BM66" i="30"/>
  <c r="BL66" i="30"/>
  <c r="BK66" i="30"/>
  <c r="BJ66" i="30"/>
  <c r="BI66" i="30"/>
  <c r="BH66" i="30"/>
  <c r="BG66" i="30"/>
  <c r="BF66" i="30"/>
  <c r="BE66" i="30"/>
  <c r="BD66" i="30"/>
  <c r="BC66" i="30"/>
  <c r="BB66" i="30"/>
  <c r="BA66" i="30"/>
  <c r="AZ66" i="30"/>
  <c r="AY66" i="30"/>
  <c r="AX66" i="30"/>
  <c r="AW66" i="30"/>
  <c r="AV66" i="30"/>
  <c r="AU66" i="30"/>
  <c r="AT66" i="30"/>
  <c r="AS66" i="30"/>
  <c r="AR66" i="30"/>
  <c r="AQ66" i="30"/>
  <c r="AP66" i="30"/>
  <c r="AO66" i="30"/>
  <c r="AN66" i="30"/>
  <c r="AM66" i="30"/>
  <c r="AL66" i="30"/>
  <c r="AK66" i="30"/>
  <c r="AJ66" i="30"/>
  <c r="AI66" i="30"/>
  <c r="AH66" i="30"/>
  <c r="AG66" i="30"/>
  <c r="AF66" i="30"/>
  <c r="AE66" i="30"/>
  <c r="AD66" i="30"/>
  <c r="AC66" i="30"/>
  <c r="AB66" i="30"/>
  <c r="AA66" i="30"/>
  <c r="Z66" i="30"/>
  <c r="Y66" i="30"/>
  <c r="X66" i="30"/>
  <c r="W66" i="30"/>
  <c r="V66" i="30"/>
  <c r="U66" i="30"/>
  <c r="T66" i="30"/>
  <c r="S66" i="30"/>
  <c r="R66" i="30"/>
  <c r="Q66" i="30"/>
  <c r="P66" i="30"/>
  <c r="O66" i="30"/>
  <c r="N66" i="30"/>
  <c r="M66" i="30"/>
  <c r="L66" i="30"/>
  <c r="K66" i="30"/>
  <c r="J66" i="30"/>
  <c r="I66" i="30"/>
  <c r="H66" i="30"/>
  <c r="G66" i="30"/>
  <c r="F66" i="30"/>
  <c r="E66" i="30"/>
  <c r="C66" i="30"/>
  <c r="B66" i="30"/>
  <c r="A66" i="30"/>
  <c r="CK65" i="30"/>
  <c r="CJ65" i="30"/>
  <c r="CI65" i="30"/>
  <c r="CH65" i="30"/>
  <c r="CG65" i="30"/>
  <c r="CF65" i="30"/>
  <c r="CE65" i="30"/>
  <c r="CD65" i="30"/>
  <c r="CC65" i="30"/>
  <c r="CB65" i="30"/>
  <c r="CA65" i="30"/>
  <c r="BZ65" i="30"/>
  <c r="BY65" i="30"/>
  <c r="BX65" i="30"/>
  <c r="BW65" i="30"/>
  <c r="BV65" i="30"/>
  <c r="BU65" i="30"/>
  <c r="BT65" i="30"/>
  <c r="BS65" i="30"/>
  <c r="BR65" i="30"/>
  <c r="BQ65" i="30"/>
  <c r="BP65" i="30"/>
  <c r="BO65" i="30"/>
  <c r="BN65" i="30"/>
  <c r="BM65" i="30"/>
  <c r="BL65" i="30"/>
  <c r="BK65" i="30"/>
  <c r="BJ65" i="30"/>
  <c r="BI65" i="30"/>
  <c r="BH65" i="30"/>
  <c r="BG65" i="30"/>
  <c r="BF65" i="30"/>
  <c r="BE65" i="30"/>
  <c r="BD65" i="30"/>
  <c r="BC65" i="30"/>
  <c r="BB65" i="30"/>
  <c r="BA65" i="30"/>
  <c r="AZ65" i="30"/>
  <c r="AY65" i="30"/>
  <c r="AX65" i="30"/>
  <c r="AW65" i="30"/>
  <c r="AV65" i="30"/>
  <c r="AU65" i="30"/>
  <c r="AT65" i="30"/>
  <c r="AS65" i="30"/>
  <c r="AR65" i="30"/>
  <c r="AQ65" i="30"/>
  <c r="AP65" i="30"/>
  <c r="AO65" i="30"/>
  <c r="AN65" i="30"/>
  <c r="AM65" i="30"/>
  <c r="AL65" i="30"/>
  <c r="AK65" i="30"/>
  <c r="AJ65" i="30"/>
  <c r="AI65" i="30"/>
  <c r="AH65" i="30"/>
  <c r="AG65" i="30"/>
  <c r="AF65" i="30"/>
  <c r="AE65" i="30"/>
  <c r="AD65" i="30"/>
  <c r="AC65" i="30"/>
  <c r="AB65" i="30"/>
  <c r="AA65" i="30"/>
  <c r="Z65" i="30"/>
  <c r="Y65" i="30"/>
  <c r="X65" i="30"/>
  <c r="W65" i="30"/>
  <c r="V65" i="30"/>
  <c r="U65" i="30"/>
  <c r="T65" i="30"/>
  <c r="S65" i="30"/>
  <c r="R65" i="30"/>
  <c r="Q65" i="30"/>
  <c r="P65" i="30"/>
  <c r="O65" i="30"/>
  <c r="N65" i="30"/>
  <c r="M65" i="30"/>
  <c r="L65" i="30"/>
  <c r="K65" i="30"/>
  <c r="J65" i="30"/>
  <c r="I65" i="30"/>
  <c r="H65" i="30"/>
  <c r="G65" i="30"/>
  <c r="F65" i="30"/>
  <c r="E65" i="30"/>
  <c r="C65" i="30"/>
  <c r="B65" i="30"/>
  <c r="A65" i="30"/>
  <c r="CK64" i="30"/>
  <c r="CJ64" i="30"/>
  <c r="CI64" i="30"/>
  <c r="CH64" i="30"/>
  <c r="CG64" i="30"/>
  <c r="CF64" i="30"/>
  <c r="CE64" i="30"/>
  <c r="CD64" i="30"/>
  <c r="CC64" i="30"/>
  <c r="CB64" i="30"/>
  <c r="CA64" i="30"/>
  <c r="BZ64" i="30"/>
  <c r="BY64" i="30"/>
  <c r="BX64" i="30"/>
  <c r="BW64" i="30"/>
  <c r="BV64" i="30"/>
  <c r="BU64" i="30"/>
  <c r="BT64" i="30"/>
  <c r="BS64" i="30"/>
  <c r="BR64" i="30"/>
  <c r="BQ64" i="30"/>
  <c r="BP64" i="30"/>
  <c r="BO64" i="30"/>
  <c r="BN64" i="30"/>
  <c r="BM64" i="30"/>
  <c r="BL64" i="30"/>
  <c r="BK64" i="30"/>
  <c r="BJ64" i="30"/>
  <c r="BI64" i="30"/>
  <c r="BH64" i="30"/>
  <c r="BG64" i="30"/>
  <c r="BF64" i="30"/>
  <c r="BE64" i="30"/>
  <c r="BD64" i="30"/>
  <c r="BC64" i="30"/>
  <c r="BB64" i="30"/>
  <c r="BA64" i="30"/>
  <c r="AZ64" i="30"/>
  <c r="AY64" i="30"/>
  <c r="AX64" i="30"/>
  <c r="AW64" i="30"/>
  <c r="AV64" i="30"/>
  <c r="AU64" i="30"/>
  <c r="AT64" i="30"/>
  <c r="AS64" i="30"/>
  <c r="AR64" i="30"/>
  <c r="AQ64" i="30"/>
  <c r="AP64" i="30"/>
  <c r="AO64" i="30"/>
  <c r="AN64" i="30"/>
  <c r="AM64" i="30"/>
  <c r="AL64" i="30"/>
  <c r="AK64" i="30"/>
  <c r="AJ64" i="30"/>
  <c r="AI64" i="30"/>
  <c r="AH64" i="30"/>
  <c r="AG64" i="30"/>
  <c r="AF64" i="30"/>
  <c r="AE64" i="30"/>
  <c r="AD64" i="30"/>
  <c r="AC64" i="30"/>
  <c r="AB64" i="30"/>
  <c r="AA64" i="30"/>
  <c r="Z64" i="30"/>
  <c r="Y64" i="30"/>
  <c r="X64" i="30"/>
  <c r="W64" i="30"/>
  <c r="V64" i="30"/>
  <c r="U64" i="30"/>
  <c r="T64" i="30"/>
  <c r="S64" i="30"/>
  <c r="R64" i="30"/>
  <c r="Q64" i="30"/>
  <c r="P64" i="30"/>
  <c r="O64" i="30"/>
  <c r="N64" i="30"/>
  <c r="M64" i="30"/>
  <c r="L64" i="30"/>
  <c r="K64" i="30"/>
  <c r="J64" i="30"/>
  <c r="I64" i="30"/>
  <c r="H64" i="30"/>
  <c r="G64" i="30"/>
  <c r="F64" i="30"/>
  <c r="E64" i="30"/>
  <c r="C64" i="30"/>
  <c r="B64" i="30"/>
  <c r="A64" i="30"/>
  <c r="CK63" i="30"/>
  <c r="CJ63" i="30"/>
  <c r="CI63" i="30"/>
  <c r="CH63" i="30"/>
  <c r="CG63" i="30"/>
  <c r="CF63" i="30"/>
  <c r="CE63" i="30"/>
  <c r="CD63" i="30"/>
  <c r="CC63" i="30"/>
  <c r="CB63" i="30"/>
  <c r="CA63" i="30"/>
  <c r="BZ63" i="30"/>
  <c r="BY63" i="30"/>
  <c r="BX63" i="30"/>
  <c r="BW63" i="30"/>
  <c r="BV63" i="30"/>
  <c r="BU63" i="30"/>
  <c r="BT63" i="30"/>
  <c r="BS63" i="30"/>
  <c r="BR63" i="30"/>
  <c r="BQ63" i="30"/>
  <c r="BP63" i="30"/>
  <c r="BO63" i="30"/>
  <c r="BN63" i="30"/>
  <c r="BM63" i="30"/>
  <c r="BL63" i="30"/>
  <c r="BK63" i="30"/>
  <c r="BJ63" i="30"/>
  <c r="BI63" i="30"/>
  <c r="BH63" i="30"/>
  <c r="BG63" i="30"/>
  <c r="BF63" i="30"/>
  <c r="BE63" i="30"/>
  <c r="BD63" i="30"/>
  <c r="BC63" i="30"/>
  <c r="BB63" i="30"/>
  <c r="BA63" i="30"/>
  <c r="AZ63" i="30"/>
  <c r="AY63" i="30"/>
  <c r="AX63" i="30"/>
  <c r="AW63" i="30"/>
  <c r="AV63" i="30"/>
  <c r="AU63" i="30"/>
  <c r="AT63" i="30"/>
  <c r="AS63" i="30"/>
  <c r="AR63" i="30"/>
  <c r="AQ63" i="30"/>
  <c r="AP63" i="30"/>
  <c r="AO63" i="30"/>
  <c r="AN63" i="30"/>
  <c r="AM63" i="30"/>
  <c r="AL63" i="30"/>
  <c r="AK63" i="30"/>
  <c r="AJ63" i="30"/>
  <c r="AI63" i="30"/>
  <c r="AH63" i="30"/>
  <c r="AG63" i="30"/>
  <c r="AF63" i="30"/>
  <c r="AE63" i="30"/>
  <c r="AD63" i="30"/>
  <c r="AC63" i="30"/>
  <c r="AB63" i="30"/>
  <c r="AA63" i="30"/>
  <c r="Z63" i="30"/>
  <c r="Y63" i="30"/>
  <c r="X63" i="30"/>
  <c r="W63" i="30"/>
  <c r="V63" i="30"/>
  <c r="U63" i="30"/>
  <c r="T63" i="30"/>
  <c r="S63" i="30"/>
  <c r="R63" i="30"/>
  <c r="Q63" i="30"/>
  <c r="P63" i="30"/>
  <c r="O63" i="30"/>
  <c r="N63" i="30"/>
  <c r="M63" i="30"/>
  <c r="L63" i="30"/>
  <c r="K63" i="30"/>
  <c r="J63" i="30"/>
  <c r="I63" i="30"/>
  <c r="H63" i="30"/>
  <c r="G63" i="30"/>
  <c r="F63" i="30"/>
  <c r="E63" i="30"/>
  <c r="C63" i="30"/>
  <c r="B63" i="30"/>
  <c r="A63" i="30"/>
  <c r="CK62" i="30"/>
  <c r="CJ62" i="30"/>
  <c r="CI62" i="30"/>
  <c r="CH62" i="30"/>
  <c r="CG62" i="30"/>
  <c r="CF62" i="30"/>
  <c r="CE62" i="30"/>
  <c r="CD62" i="30"/>
  <c r="CC62" i="30"/>
  <c r="CB62" i="30"/>
  <c r="CA62" i="30"/>
  <c r="BZ62" i="30"/>
  <c r="BY62" i="30"/>
  <c r="BX62" i="30"/>
  <c r="BW62" i="30"/>
  <c r="BV62" i="30"/>
  <c r="BU62" i="30"/>
  <c r="BT62" i="30"/>
  <c r="BS62" i="30"/>
  <c r="BR62" i="30"/>
  <c r="BQ62" i="30"/>
  <c r="BP62" i="30"/>
  <c r="BO62" i="30"/>
  <c r="BN62" i="30"/>
  <c r="BM62" i="30"/>
  <c r="BL62" i="30"/>
  <c r="BK62" i="30"/>
  <c r="BJ62" i="30"/>
  <c r="BI62" i="30"/>
  <c r="BH62" i="30"/>
  <c r="BG62" i="30"/>
  <c r="BF62" i="30"/>
  <c r="BE62" i="30"/>
  <c r="BD62" i="30"/>
  <c r="BC62" i="30"/>
  <c r="BB62" i="30"/>
  <c r="BA62" i="30"/>
  <c r="AZ62" i="30"/>
  <c r="AY62" i="30"/>
  <c r="AX62" i="30"/>
  <c r="AW62" i="30"/>
  <c r="AV62" i="30"/>
  <c r="AU62" i="30"/>
  <c r="AT62" i="30"/>
  <c r="AS62" i="30"/>
  <c r="AR62" i="30"/>
  <c r="AQ62" i="30"/>
  <c r="AP62" i="30"/>
  <c r="AO62" i="30"/>
  <c r="AN62" i="30"/>
  <c r="AM62" i="30"/>
  <c r="AL62" i="30"/>
  <c r="AK62" i="30"/>
  <c r="AJ62" i="30"/>
  <c r="AI62" i="30"/>
  <c r="AH62" i="30"/>
  <c r="AG62" i="30"/>
  <c r="AF62" i="30"/>
  <c r="AE62" i="30"/>
  <c r="AD62" i="30"/>
  <c r="AC62" i="30"/>
  <c r="AB62" i="30"/>
  <c r="AA62" i="30"/>
  <c r="Z62" i="30"/>
  <c r="Y62" i="30"/>
  <c r="X62" i="30"/>
  <c r="W62" i="30"/>
  <c r="V62" i="30"/>
  <c r="U62" i="30"/>
  <c r="T62" i="30"/>
  <c r="S62" i="30"/>
  <c r="R62" i="30"/>
  <c r="Q62" i="30"/>
  <c r="P62" i="30"/>
  <c r="O62" i="30"/>
  <c r="N62" i="30"/>
  <c r="M62" i="30"/>
  <c r="L62" i="30"/>
  <c r="K62" i="30"/>
  <c r="J62" i="30"/>
  <c r="I62" i="30"/>
  <c r="H62" i="30"/>
  <c r="G62" i="30"/>
  <c r="F62" i="30"/>
  <c r="E62" i="30"/>
  <c r="C62" i="30"/>
  <c r="B62" i="30"/>
  <c r="A62" i="30"/>
  <c r="CK61" i="30"/>
  <c r="CJ61" i="30"/>
  <c r="CI61" i="30"/>
  <c r="CH61" i="30"/>
  <c r="CG61" i="30"/>
  <c r="CF61" i="30"/>
  <c r="CE61" i="30"/>
  <c r="CD61" i="30"/>
  <c r="CC61" i="30"/>
  <c r="CB61" i="30"/>
  <c r="CA61" i="30"/>
  <c r="BZ61" i="30"/>
  <c r="BY61" i="30"/>
  <c r="BX61" i="30"/>
  <c r="BW61" i="30"/>
  <c r="BV61" i="30"/>
  <c r="BU61" i="30"/>
  <c r="BT61" i="30"/>
  <c r="BS61" i="30"/>
  <c r="BR61" i="30"/>
  <c r="BQ61" i="30"/>
  <c r="BP61" i="30"/>
  <c r="BO61" i="30"/>
  <c r="BN61" i="30"/>
  <c r="BM61" i="30"/>
  <c r="BL61" i="30"/>
  <c r="BK61" i="30"/>
  <c r="BJ61" i="30"/>
  <c r="BI61" i="30"/>
  <c r="BH61" i="30"/>
  <c r="BG61" i="30"/>
  <c r="BF61" i="30"/>
  <c r="BE61" i="30"/>
  <c r="BD61" i="30"/>
  <c r="BC61" i="30"/>
  <c r="BB61" i="30"/>
  <c r="BA61" i="30"/>
  <c r="AZ61" i="30"/>
  <c r="AY61" i="30"/>
  <c r="AX61" i="30"/>
  <c r="AW61" i="30"/>
  <c r="AV61" i="30"/>
  <c r="AU61" i="30"/>
  <c r="AT61" i="30"/>
  <c r="AS61" i="30"/>
  <c r="AR61" i="30"/>
  <c r="AQ61" i="30"/>
  <c r="AP61" i="30"/>
  <c r="AO61" i="30"/>
  <c r="AN61" i="30"/>
  <c r="AM61" i="30"/>
  <c r="AL61" i="30"/>
  <c r="AK61" i="30"/>
  <c r="AJ61" i="30"/>
  <c r="AI61" i="30"/>
  <c r="AH61" i="30"/>
  <c r="AG61" i="30"/>
  <c r="AF61" i="30"/>
  <c r="AE61" i="30"/>
  <c r="AD61" i="30"/>
  <c r="AC61" i="30"/>
  <c r="AB61" i="30"/>
  <c r="AA61" i="30"/>
  <c r="Z61" i="30"/>
  <c r="Y61" i="30"/>
  <c r="X61" i="30"/>
  <c r="W61" i="30"/>
  <c r="V61" i="30"/>
  <c r="U61" i="30"/>
  <c r="T61" i="30"/>
  <c r="S61" i="30"/>
  <c r="R61" i="30"/>
  <c r="Q61" i="30"/>
  <c r="P61" i="30"/>
  <c r="O61" i="30"/>
  <c r="N61" i="30"/>
  <c r="M61" i="30"/>
  <c r="L61" i="30"/>
  <c r="K61" i="30"/>
  <c r="J61" i="30"/>
  <c r="I61" i="30"/>
  <c r="H61" i="30"/>
  <c r="G61" i="30"/>
  <c r="F61" i="30"/>
  <c r="E61" i="30"/>
  <c r="C61" i="30"/>
  <c r="B61" i="30"/>
  <c r="A61" i="30"/>
  <c r="CK60" i="30"/>
  <c r="CJ60" i="30"/>
  <c r="CI60" i="30"/>
  <c r="CH60" i="30"/>
  <c r="CG60" i="30"/>
  <c r="CF60" i="30"/>
  <c r="CE60" i="30"/>
  <c r="CD60" i="30"/>
  <c r="CC60" i="30"/>
  <c r="CB60" i="30"/>
  <c r="CA60" i="30"/>
  <c r="BZ60" i="30"/>
  <c r="BY60" i="30"/>
  <c r="BX60" i="30"/>
  <c r="BW60" i="30"/>
  <c r="BV60" i="30"/>
  <c r="BU60" i="30"/>
  <c r="BT60" i="30"/>
  <c r="BS60" i="30"/>
  <c r="BR60" i="30"/>
  <c r="BQ60" i="30"/>
  <c r="BP60" i="30"/>
  <c r="BO60" i="30"/>
  <c r="BN60" i="30"/>
  <c r="BM60" i="30"/>
  <c r="BL60" i="30"/>
  <c r="BK60" i="30"/>
  <c r="BJ60" i="30"/>
  <c r="BI60" i="30"/>
  <c r="BH60" i="30"/>
  <c r="BG60" i="30"/>
  <c r="BF60" i="30"/>
  <c r="BE60" i="30"/>
  <c r="BD60" i="30"/>
  <c r="BC60" i="30"/>
  <c r="BB60" i="30"/>
  <c r="BA60" i="30"/>
  <c r="AZ60" i="30"/>
  <c r="AY60" i="30"/>
  <c r="AX60" i="30"/>
  <c r="AW60" i="30"/>
  <c r="AV60" i="30"/>
  <c r="AU60" i="30"/>
  <c r="AT60" i="30"/>
  <c r="AS60" i="30"/>
  <c r="AR60" i="30"/>
  <c r="AQ60" i="30"/>
  <c r="AP60" i="30"/>
  <c r="AO60" i="30"/>
  <c r="AN60" i="30"/>
  <c r="AM60" i="30"/>
  <c r="AL60" i="30"/>
  <c r="AK60" i="30"/>
  <c r="AJ60" i="30"/>
  <c r="AI60" i="30"/>
  <c r="AH60" i="30"/>
  <c r="AG60" i="30"/>
  <c r="AF60" i="30"/>
  <c r="AE60" i="30"/>
  <c r="AD60" i="30"/>
  <c r="AC60" i="30"/>
  <c r="AB60" i="30"/>
  <c r="AA60" i="30"/>
  <c r="Z60" i="30"/>
  <c r="Y60" i="30"/>
  <c r="X60" i="30"/>
  <c r="W60" i="30"/>
  <c r="V60" i="30"/>
  <c r="U60" i="30"/>
  <c r="T60" i="30"/>
  <c r="S60" i="30"/>
  <c r="R60" i="30"/>
  <c r="Q60" i="30"/>
  <c r="P60" i="30"/>
  <c r="O60" i="30"/>
  <c r="N60" i="30"/>
  <c r="M60" i="30"/>
  <c r="L60" i="30"/>
  <c r="K60" i="30"/>
  <c r="J60" i="30"/>
  <c r="I60" i="30"/>
  <c r="H60" i="30"/>
  <c r="G60" i="30"/>
  <c r="F60" i="30"/>
  <c r="E60" i="30"/>
  <c r="C60" i="30"/>
  <c r="B60" i="30"/>
  <c r="A60" i="30"/>
  <c r="CK59" i="30"/>
  <c r="CJ59" i="30"/>
  <c r="CI59" i="30"/>
  <c r="CH59" i="30"/>
  <c r="CG59" i="30"/>
  <c r="CF59" i="30"/>
  <c r="CE59" i="30"/>
  <c r="CD59" i="30"/>
  <c r="CC59" i="30"/>
  <c r="CB59" i="30"/>
  <c r="CA59" i="30"/>
  <c r="BZ59" i="30"/>
  <c r="BY59" i="30"/>
  <c r="BX59" i="30"/>
  <c r="BW59" i="30"/>
  <c r="BV59" i="30"/>
  <c r="BU59" i="30"/>
  <c r="BT59" i="30"/>
  <c r="BS59" i="30"/>
  <c r="BR59" i="30"/>
  <c r="BQ59" i="30"/>
  <c r="BP59" i="30"/>
  <c r="BO59" i="30"/>
  <c r="BN59" i="30"/>
  <c r="BM59" i="30"/>
  <c r="BL59" i="30"/>
  <c r="BK59" i="30"/>
  <c r="BJ59" i="30"/>
  <c r="BI59" i="30"/>
  <c r="BH59" i="30"/>
  <c r="BG59" i="30"/>
  <c r="BF59" i="30"/>
  <c r="BE59" i="30"/>
  <c r="BD59" i="30"/>
  <c r="BC59" i="30"/>
  <c r="BB59" i="30"/>
  <c r="BA59" i="30"/>
  <c r="AZ59" i="30"/>
  <c r="AY59" i="30"/>
  <c r="AX59" i="30"/>
  <c r="AW59" i="30"/>
  <c r="AV59" i="30"/>
  <c r="AU59" i="30"/>
  <c r="AT59" i="30"/>
  <c r="AS59" i="30"/>
  <c r="AR59" i="30"/>
  <c r="AQ59" i="30"/>
  <c r="AP59" i="30"/>
  <c r="AO59" i="30"/>
  <c r="AN59" i="30"/>
  <c r="AM59" i="30"/>
  <c r="AL59" i="30"/>
  <c r="AK59" i="30"/>
  <c r="AJ59" i="30"/>
  <c r="AI59" i="30"/>
  <c r="AH59" i="30"/>
  <c r="AG59" i="30"/>
  <c r="AF59" i="30"/>
  <c r="AE59" i="30"/>
  <c r="AD59" i="30"/>
  <c r="AC59" i="30"/>
  <c r="AB59" i="30"/>
  <c r="AA59" i="30"/>
  <c r="Z59" i="30"/>
  <c r="Y59" i="30"/>
  <c r="X59" i="30"/>
  <c r="W59" i="30"/>
  <c r="V59" i="30"/>
  <c r="U59" i="30"/>
  <c r="T59" i="30"/>
  <c r="S59" i="30"/>
  <c r="R59" i="30"/>
  <c r="Q59" i="30"/>
  <c r="P59" i="30"/>
  <c r="O59" i="30"/>
  <c r="N59" i="30"/>
  <c r="M59" i="30"/>
  <c r="L59" i="30"/>
  <c r="K59" i="30"/>
  <c r="J59" i="30"/>
  <c r="I59" i="30"/>
  <c r="H59" i="30"/>
  <c r="G59" i="30"/>
  <c r="F59" i="30"/>
  <c r="E59" i="30"/>
  <c r="C59" i="30"/>
  <c r="B59" i="30"/>
  <c r="A59" i="30"/>
  <c r="CK58" i="30"/>
  <c r="CJ58" i="30"/>
  <c r="CI58" i="30"/>
  <c r="CH58" i="30"/>
  <c r="CG58" i="30"/>
  <c r="CF58" i="30"/>
  <c r="CE58" i="30"/>
  <c r="CD58" i="30"/>
  <c r="CC58" i="30"/>
  <c r="CB58" i="30"/>
  <c r="CA58" i="30"/>
  <c r="BZ58" i="30"/>
  <c r="BY58" i="30"/>
  <c r="BX58" i="30"/>
  <c r="BW58" i="30"/>
  <c r="BV58" i="30"/>
  <c r="BU58" i="30"/>
  <c r="BT58" i="30"/>
  <c r="BS58" i="30"/>
  <c r="BR58" i="30"/>
  <c r="BQ58" i="30"/>
  <c r="BP58" i="30"/>
  <c r="BO58" i="30"/>
  <c r="BN58" i="30"/>
  <c r="BM58" i="30"/>
  <c r="BL58" i="30"/>
  <c r="BK58" i="30"/>
  <c r="BJ58" i="30"/>
  <c r="BI58" i="30"/>
  <c r="BH58" i="30"/>
  <c r="BG58" i="30"/>
  <c r="BF58" i="30"/>
  <c r="BE58" i="30"/>
  <c r="BD58" i="30"/>
  <c r="BC58" i="30"/>
  <c r="BB58" i="30"/>
  <c r="BA58" i="30"/>
  <c r="AZ58" i="30"/>
  <c r="AY58" i="30"/>
  <c r="AX58" i="30"/>
  <c r="AW58" i="30"/>
  <c r="AV58" i="30"/>
  <c r="AU58" i="30"/>
  <c r="AT58" i="30"/>
  <c r="AS58" i="30"/>
  <c r="AR58" i="30"/>
  <c r="AQ58" i="30"/>
  <c r="AP58" i="30"/>
  <c r="AO58" i="30"/>
  <c r="AN58" i="30"/>
  <c r="AM58" i="30"/>
  <c r="AL58" i="30"/>
  <c r="AK58" i="30"/>
  <c r="AJ58" i="30"/>
  <c r="AI58" i="30"/>
  <c r="AH58" i="30"/>
  <c r="AG58" i="30"/>
  <c r="AF58" i="30"/>
  <c r="AE58" i="30"/>
  <c r="AD58" i="30"/>
  <c r="AC58" i="30"/>
  <c r="AB58" i="30"/>
  <c r="AA58" i="30"/>
  <c r="Z58" i="30"/>
  <c r="Y58" i="30"/>
  <c r="X58" i="30"/>
  <c r="W58" i="30"/>
  <c r="V58" i="30"/>
  <c r="U58" i="30"/>
  <c r="T58" i="30"/>
  <c r="S58" i="30"/>
  <c r="R58" i="30"/>
  <c r="Q58" i="30"/>
  <c r="P58" i="30"/>
  <c r="O58" i="30"/>
  <c r="N58" i="30"/>
  <c r="M58" i="30"/>
  <c r="L58" i="30"/>
  <c r="K58" i="30"/>
  <c r="J58" i="30"/>
  <c r="I58" i="30"/>
  <c r="H58" i="30"/>
  <c r="G58" i="30"/>
  <c r="F58" i="30"/>
  <c r="E58" i="30"/>
  <c r="C58" i="30"/>
  <c r="B58" i="30"/>
  <c r="A58" i="30"/>
  <c r="CK57" i="30"/>
  <c r="CJ57" i="30"/>
  <c r="CI57" i="30"/>
  <c r="CH57" i="30"/>
  <c r="CG57" i="30"/>
  <c r="CF57" i="30"/>
  <c r="CE57" i="30"/>
  <c r="CD57" i="30"/>
  <c r="CC57" i="30"/>
  <c r="CB57" i="30"/>
  <c r="CA57" i="30"/>
  <c r="BZ57" i="30"/>
  <c r="BY57" i="30"/>
  <c r="BX57" i="30"/>
  <c r="BW57" i="30"/>
  <c r="BV57" i="30"/>
  <c r="BU57" i="30"/>
  <c r="BT57" i="30"/>
  <c r="BS57" i="30"/>
  <c r="BR57" i="30"/>
  <c r="BQ57" i="30"/>
  <c r="BP57" i="30"/>
  <c r="BO57" i="30"/>
  <c r="BN57" i="30"/>
  <c r="BM57" i="30"/>
  <c r="BL57" i="30"/>
  <c r="BK57" i="30"/>
  <c r="BJ57" i="30"/>
  <c r="BI57" i="30"/>
  <c r="BH57" i="30"/>
  <c r="BG57" i="30"/>
  <c r="BF57" i="30"/>
  <c r="BE57" i="30"/>
  <c r="BD57" i="30"/>
  <c r="BC57" i="30"/>
  <c r="BB57" i="30"/>
  <c r="BA57" i="30"/>
  <c r="AZ57" i="30"/>
  <c r="AY57" i="30"/>
  <c r="AX57" i="30"/>
  <c r="AW57" i="30"/>
  <c r="AV57" i="30"/>
  <c r="AU57" i="30"/>
  <c r="AT57" i="30"/>
  <c r="AS57" i="30"/>
  <c r="AR57" i="30"/>
  <c r="AQ57" i="30"/>
  <c r="AP57" i="30"/>
  <c r="AO57" i="30"/>
  <c r="AN57" i="30"/>
  <c r="AM57" i="30"/>
  <c r="AL57" i="30"/>
  <c r="AK57" i="30"/>
  <c r="AJ57" i="30"/>
  <c r="AI57" i="30"/>
  <c r="AH57" i="30"/>
  <c r="AG57" i="30"/>
  <c r="AF57" i="30"/>
  <c r="AE57" i="30"/>
  <c r="AD57" i="30"/>
  <c r="AC57" i="30"/>
  <c r="AB57" i="30"/>
  <c r="AA57" i="30"/>
  <c r="Z57" i="30"/>
  <c r="Y57" i="30"/>
  <c r="X57" i="30"/>
  <c r="W57" i="30"/>
  <c r="V57" i="30"/>
  <c r="U57" i="30"/>
  <c r="T57" i="30"/>
  <c r="S57" i="30"/>
  <c r="R57" i="30"/>
  <c r="Q57" i="30"/>
  <c r="P57" i="30"/>
  <c r="O57" i="30"/>
  <c r="N57" i="30"/>
  <c r="M57" i="30"/>
  <c r="L57" i="30"/>
  <c r="K57" i="30"/>
  <c r="J57" i="30"/>
  <c r="I57" i="30"/>
  <c r="H57" i="30"/>
  <c r="G57" i="30"/>
  <c r="F57" i="30"/>
  <c r="E57" i="30"/>
  <c r="C57" i="30"/>
  <c r="B57" i="30"/>
  <c r="A57" i="30"/>
  <c r="CK56" i="30"/>
  <c r="CJ56" i="30"/>
  <c r="CI56" i="30"/>
  <c r="CH56" i="30"/>
  <c r="CG56" i="30"/>
  <c r="CF56" i="30"/>
  <c r="CE56" i="30"/>
  <c r="CD56" i="30"/>
  <c r="CC56" i="30"/>
  <c r="CB56" i="30"/>
  <c r="CA56" i="30"/>
  <c r="BZ56" i="30"/>
  <c r="BY56" i="30"/>
  <c r="BX56" i="30"/>
  <c r="BW56" i="30"/>
  <c r="BV56" i="30"/>
  <c r="BU56" i="30"/>
  <c r="BT56" i="30"/>
  <c r="BS56" i="30"/>
  <c r="BR56" i="30"/>
  <c r="BQ56" i="30"/>
  <c r="BP56" i="30"/>
  <c r="BO56" i="30"/>
  <c r="BN56" i="30"/>
  <c r="BM56" i="30"/>
  <c r="BL56" i="30"/>
  <c r="BK56" i="30"/>
  <c r="BJ56" i="30"/>
  <c r="BI56" i="30"/>
  <c r="BH56" i="30"/>
  <c r="BG56" i="30"/>
  <c r="BF56" i="30"/>
  <c r="BE56" i="30"/>
  <c r="BD56" i="30"/>
  <c r="BC56" i="30"/>
  <c r="BB56" i="30"/>
  <c r="BA56" i="30"/>
  <c r="AZ56" i="30"/>
  <c r="AY56" i="30"/>
  <c r="AX56" i="30"/>
  <c r="AW56" i="30"/>
  <c r="AV56" i="30"/>
  <c r="AU56" i="30"/>
  <c r="AT56" i="30"/>
  <c r="AS56" i="30"/>
  <c r="AR56" i="30"/>
  <c r="AQ56" i="30"/>
  <c r="AP56" i="30"/>
  <c r="AO56" i="30"/>
  <c r="AN56" i="30"/>
  <c r="AM56" i="30"/>
  <c r="AL56" i="30"/>
  <c r="AK56" i="30"/>
  <c r="AJ56" i="30"/>
  <c r="AI56" i="30"/>
  <c r="AH56" i="30"/>
  <c r="AG56" i="30"/>
  <c r="AF56" i="30"/>
  <c r="AE56" i="30"/>
  <c r="AD56" i="30"/>
  <c r="AC56" i="30"/>
  <c r="AB56" i="30"/>
  <c r="AA56" i="30"/>
  <c r="Z56" i="30"/>
  <c r="Y56" i="30"/>
  <c r="X56" i="30"/>
  <c r="W56" i="30"/>
  <c r="V56" i="30"/>
  <c r="U56" i="30"/>
  <c r="T56" i="30"/>
  <c r="S56" i="30"/>
  <c r="R56" i="30"/>
  <c r="Q56" i="30"/>
  <c r="P56" i="30"/>
  <c r="O56" i="30"/>
  <c r="N56" i="30"/>
  <c r="M56" i="30"/>
  <c r="L56" i="30"/>
  <c r="K56" i="30"/>
  <c r="J56" i="30"/>
  <c r="I56" i="30"/>
  <c r="H56" i="30"/>
  <c r="G56" i="30"/>
  <c r="F56" i="30"/>
  <c r="E56" i="30"/>
  <c r="C56" i="30"/>
  <c r="B56" i="30"/>
  <c r="A56" i="30"/>
  <c r="CK55" i="30"/>
  <c r="CJ55" i="30"/>
  <c r="CI55" i="30"/>
  <c r="CH55" i="30"/>
  <c r="CG55" i="30"/>
  <c r="CF55" i="30"/>
  <c r="CE55" i="30"/>
  <c r="CD55" i="30"/>
  <c r="CC55" i="30"/>
  <c r="CB55" i="30"/>
  <c r="CA55" i="30"/>
  <c r="BZ55" i="30"/>
  <c r="BY55" i="30"/>
  <c r="BX55" i="30"/>
  <c r="BW55" i="30"/>
  <c r="BV55" i="30"/>
  <c r="BU55" i="30"/>
  <c r="BT55" i="30"/>
  <c r="BS55" i="30"/>
  <c r="BR55" i="30"/>
  <c r="BQ55" i="30"/>
  <c r="BP55" i="30"/>
  <c r="BO55" i="30"/>
  <c r="BN55" i="30"/>
  <c r="BM55" i="30"/>
  <c r="BL55" i="30"/>
  <c r="BK55" i="30"/>
  <c r="BJ55" i="30"/>
  <c r="BI55" i="30"/>
  <c r="BH55" i="30"/>
  <c r="BG55" i="30"/>
  <c r="BF55" i="30"/>
  <c r="BE55" i="30"/>
  <c r="BD55" i="30"/>
  <c r="BC55" i="30"/>
  <c r="BB55" i="30"/>
  <c r="BA55" i="30"/>
  <c r="AZ55" i="30"/>
  <c r="AY55" i="30"/>
  <c r="AX55" i="30"/>
  <c r="AW55" i="30"/>
  <c r="AV55" i="30"/>
  <c r="AU55" i="30"/>
  <c r="AT55" i="30"/>
  <c r="AS55" i="30"/>
  <c r="AR55" i="30"/>
  <c r="AQ55" i="30"/>
  <c r="AP55" i="30"/>
  <c r="AO55" i="30"/>
  <c r="AN55" i="30"/>
  <c r="AM55" i="30"/>
  <c r="AL55" i="30"/>
  <c r="AK55" i="30"/>
  <c r="AJ55" i="30"/>
  <c r="AI55" i="30"/>
  <c r="AH55" i="30"/>
  <c r="AG55" i="30"/>
  <c r="AF55" i="30"/>
  <c r="AE55" i="30"/>
  <c r="AD55" i="30"/>
  <c r="AC55" i="30"/>
  <c r="AB55" i="30"/>
  <c r="AA55" i="30"/>
  <c r="Z55" i="30"/>
  <c r="Y55" i="30"/>
  <c r="X55" i="30"/>
  <c r="W55" i="30"/>
  <c r="V55" i="30"/>
  <c r="U55" i="30"/>
  <c r="T55" i="30"/>
  <c r="S55" i="30"/>
  <c r="R55" i="30"/>
  <c r="Q55" i="30"/>
  <c r="P55" i="30"/>
  <c r="O55" i="30"/>
  <c r="N55" i="30"/>
  <c r="M55" i="30"/>
  <c r="L55" i="30"/>
  <c r="K55" i="30"/>
  <c r="J55" i="30"/>
  <c r="I55" i="30"/>
  <c r="H55" i="30"/>
  <c r="G55" i="30"/>
  <c r="F55" i="30"/>
  <c r="E55" i="30"/>
  <c r="C55" i="30"/>
  <c r="B55" i="30"/>
  <c r="A55" i="30"/>
  <c r="CK54" i="30"/>
  <c r="CJ54" i="30"/>
  <c r="CI54" i="30"/>
  <c r="CH54" i="30"/>
  <c r="CG54" i="30"/>
  <c r="CF54" i="30"/>
  <c r="CE54" i="30"/>
  <c r="CD54" i="30"/>
  <c r="CC54" i="30"/>
  <c r="CB54" i="30"/>
  <c r="CA54" i="30"/>
  <c r="BZ54" i="30"/>
  <c r="BY54" i="30"/>
  <c r="BX54" i="30"/>
  <c r="BW54" i="30"/>
  <c r="BV54" i="30"/>
  <c r="BU54" i="30"/>
  <c r="BT54" i="30"/>
  <c r="BS54" i="30"/>
  <c r="BR54" i="30"/>
  <c r="BQ54" i="30"/>
  <c r="BP54" i="30"/>
  <c r="BO54" i="30"/>
  <c r="BN54" i="30"/>
  <c r="BM54" i="30"/>
  <c r="BL54" i="30"/>
  <c r="BK54" i="30"/>
  <c r="BJ54" i="30"/>
  <c r="BI54" i="30"/>
  <c r="BH54" i="30"/>
  <c r="BG54" i="30"/>
  <c r="BF54" i="30"/>
  <c r="BE54" i="30"/>
  <c r="BD54" i="30"/>
  <c r="BC54" i="30"/>
  <c r="BB54" i="30"/>
  <c r="BA54" i="30"/>
  <c r="AZ54" i="30"/>
  <c r="AY54" i="30"/>
  <c r="AX54" i="30"/>
  <c r="AW54" i="30"/>
  <c r="AV54" i="30"/>
  <c r="AU54" i="30"/>
  <c r="AT54" i="30"/>
  <c r="AS54" i="30"/>
  <c r="AR54" i="30"/>
  <c r="AQ54" i="30"/>
  <c r="AP54" i="30"/>
  <c r="AO54" i="30"/>
  <c r="AN54" i="30"/>
  <c r="AM54" i="30"/>
  <c r="AL54" i="30"/>
  <c r="AK54" i="30"/>
  <c r="AJ54" i="30"/>
  <c r="AI54" i="30"/>
  <c r="AH54" i="30"/>
  <c r="AG54" i="30"/>
  <c r="AF54" i="30"/>
  <c r="AE54" i="30"/>
  <c r="AD54" i="30"/>
  <c r="AC54" i="30"/>
  <c r="AB54" i="30"/>
  <c r="AA54" i="30"/>
  <c r="Z54" i="30"/>
  <c r="Y54" i="30"/>
  <c r="X54" i="30"/>
  <c r="W54" i="30"/>
  <c r="V54" i="30"/>
  <c r="U54" i="30"/>
  <c r="T54" i="30"/>
  <c r="S54" i="30"/>
  <c r="R54" i="30"/>
  <c r="Q54" i="30"/>
  <c r="P54" i="30"/>
  <c r="O54" i="30"/>
  <c r="N54" i="30"/>
  <c r="M54" i="30"/>
  <c r="L54" i="30"/>
  <c r="K54" i="30"/>
  <c r="J54" i="30"/>
  <c r="I54" i="30"/>
  <c r="H54" i="30"/>
  <c r="G54" i="30"/>
  <c r="F54" i="30"/>
  <c r="E54" i="30"/>
  <c r="C54" i="30"/>
  <c r="B54" i="30"/>
  <c r="A54" i="30"/>
  <c r="CK53" i="30"/>
  <c r="CJ53" i="30"/>
  <c r="CI53" i="30"/>
  <c r="CH53" i="30"/>
  <c r="CG53" i="30"/>
  <c r="CF53" i="30"/>
  <c r="CE53" i="30"/>
  <c r="CD53" i="30"/>
  <c r="CC53" i="30"/>
  <c r="CB53" i="30"/>
  <c r="CA53" i="30"/>
  <c r="BZ53" i="30"/>
  <c r="BY53" i="30"/>
  <c r="BX53" i="30"/>
  <c r="BW53" i="30"/>
  <c r="BV53" i="30"/>
  <c r="BU53" i="30"/>
  <c r="BT53" i="30"/>
  <c r="BS53" i="30"/>
  <c r="BR53" i="30"/>
  <c r="BQ53" i="30"/>
  <c r="BP53" i="30"/>
  <c r="BO53" i="30"/>
  <c r="BN53" i="30"/>
  <c r="BM53" i="30"/>
  <c r="BL53" i="30"/>
  <c r="BK53" i="30"/>
  <c r="BJ53" i="30"/>
  <c r="BI53" i="30"/>
  <c r="BH53" i="30"/>
  <c r="BG53" i="30"/>
  <c r="BF53" i="30"/>
  <c r="BE53" i="30"/>
  <c r="BD53" i="30"/>
  <c r="BC53" i="30"/>
  <c r="BB53" i="30"/>
  <c r="BA53" i="30"/>
  <c r="AZ53" i="30"/>
  <c r="AY53" i="30"/>
  <c r="AX53" i="30"/>
  <c r="AW53" i="30"/>
  <c r="AV53" i="30"/>
  <c r="AU53" i="30"/>
  <c r="AT53" i="30"/>
  <c r="AS53" i="30"/>
  <c r="AR53" i="30"/>
  <c r="AQ53" i="30"/>
  <c r="AP53" i="30"/>
  <c r="AO53" i="30"/>
  <c r="AN53" i="30"/>
  <c r="AM53" i="30"/>
  <c r="AL53" i="30"/>
  <c r="AK53" i="30"/>
  <c r="AJ53" i="30"/>
  <c r="AI53" i="30"/>
  <c r="AH53" i="30"/>
  <c r="AG53" i="30"/>
  <c r="AF53" i="30"/>
  <c r="AE53" i="30"/>
  <c r="AD53" i="30"/>
  <c r="AC53" i="30"/>
  <c r="AB53" i="30"/>
  <c r="AA53" i="30"/>
  <c r="Z53" i="30"/>
  <c r="Y53" i="30"/>
  <c r="X53" i="30"/>
  <c r="W53" i="30"/>
  <c r="V53" i="30"/>
  <c r="U53" i="30"/>
  <c r="T53" i="30"/>
  <c r="S53" i="30"/>
  <c r="R53" i="30"/>
  <c r="Q53" i="30"/>
  <c r="P53" i="30"/>
  <c r="O53" i="30"/>
  <c r="N53" i="30"/>
  <c r="M53" i="30"/>
  <c r="L53" i="30"/>
  <c r="K53" i="30"/>
  <c r="J53" i="30"/>
  <c r="I53" i="30"/>
  <c r="H53" i="30"/>
  <c r="G53" i="30"/>
  <c r="F53" i="30"/>
  <c r="E53" i="30"/>
  <c r="C53" i="30"/>
  <c r="B53" i="30"/>
  <c r="A53" i="30"/>
  <c r="CK52" i="30"/>
  <c r="CJ52" i="30"/>
  <c r="CI52" i="30"/>
  <c r="CH52" i="30"/>
  <c r="CG52" i="30"/>
  <c r="CF52" i="30"/>
  <c r="CE52" i="30"/>
  <c r="CD52" i="30"/>
  <c r="CC52" i="30"/>
  <c r="CB52" i="30"/>
  <c r="CA52" i="30"/>
  <c r="BZ52" i="30"/>
  <c r="BY52" i="30"/>
  <c r="BX52" i="30"/>
  <c r="BW52" i="30"/>
  <c r="BV52" i="30"/>
  <c r="BU52" i="30"/>
  <c r="BT52" i="30"/>
  <c r="BS52" i="30"/>
  <c r="BR52" i="30"/>
  <c r="BQ52" i="30"/>
  <c r="BP52" i="30"/>
  <c r="BO52" i="30"/>
  <c r="BN52" i="30"/>
  <c r="BM52" i="30"/>
  <c r="BL52" i="30"/>
  <c r="BK52" i="30"/>
  <c r="BJ52" i="30"/>
  <c r="BI52" i="30"/>
  <c r="BH52" i="30"/>
  <c r="BG52" i="30"/>
  <c r="BF52" i="30"/>
  <c r="BE52" i="30"/>
  <c r="BD52" i="30"/>
  <c r="BC52" i="30"/>
  <c r="BB52" i="30"/>
  <c r="BA52" i="30"/>
  <c r="AZ52" i="30"/>
  <c r="AY52" i="30"/>
  <c r="AX52" i="30"/>
  <c r="AW52" i="30"/>
  <c r="AV52" i="30"/>
  <c r="AU52" i="30"/>
  <c r="AT52" i="30"/>
  <c r="AS52" i="30"/>
  <c r="AR52" i="30"/>
  <c r="AQ52" i="30"/>
  <c r="AP52" i="30"/>
  <c r="AO52" i="30"/>
  <c r="AN52" i="30"/>
  <c r="AM52" i="30"/>
  <c r="AL52" i="30"/>
  <c r="AK52" i="30"/>
  <c r="AJ52" i="30"/>
  <c r="AI52" i="30"/>
  <c r="AH52" i="30"/>
  <c r="AG52" i="30"/>
  <c r="AF52" i="30"/>
  <c r="AE52" i="30"/>
  <c r="AD52" i="30"/>
  <c r="AC52" i="30"/>
  <c r="AB52" i="30"/>
  <c r="AA52" i="30"/>
  <c r="Z52" i="30"/>
  <c r="Y52" i="30"/>
  <c r="X52" i="30"/>
  <c r="W52" i="30"/>
  <c r="V52" i="30"/>
  <c r="U52" i="30"/>
  <c r="T52" i="30"/>
  <c r="S52" i="30"/>
  <c r="R52" i="30"/>
  <c r="Q52" i="30"/>
  <c r="P52" i="30"/>
  <c r="O52" i="30"/>
  <c r="N52" i="30"/>
  <c r="M52" i="30"/>
  <c r="L52" i="30"/>
  <c r="K52" i="30"/>
  <c r="J52" i="30"/>
  <c r="I52" i="30"/>
  <c r="H52" i="30"/>
  <c r="G52" i="30"/>
  <c r="F52" i="30"/>
  <c r="E52" i="30"/>
  <c r="C52" i="30"/>
  <c r="B52" i="30"/>
  <c r="A52" i="30"/>
  <c r="CK51" i="30"/>
  <c r="CJ51" i="30"/>
  <c r="CI51" i="30"/>
  <c r="CH51" i="30"/>
  <c r="CG51" i="30"/>
  <c r="CF51" i="30"/>
  <c r="CE51" i="30"/>
  <c r="CD51" i="30"/>
  <c r="CC51" i="30"/>
  <c r="CB51" i="30"/>
  <c r="CA51" i="30"/>
  <c r="BZ51" i="30"/>
  <c r="BY51" i="30"/>
  <c r="BX51" i="30"/>
  <c r="BW51" i="30"/>
  <c r="BV51" i="30"/>
  <c r="BU51" i="30"/>
  <c r="BT51" i="30"/>
  <c r="BS51" i="30"/>
  <c r="BR51" i="30"/>
  <c r="BQ51" i="30"/>
  <c r="BP51" i="30"/>
  <c r="BO51" i="30"/>
  <c r="BN51" i="30"/>
  <c r="BM51" i="30"/>
  <c r="BL51" i="30"/>
  <c r="BK51" i="30"/>
  <c r="BJ51" i="30"/>
  <c r="BI51" i="30"/>
  <c r="BH51" i="30"/>
  <c r="BG51" i="30"/>
  <c r="BF51" i="30"/>
  <c r="BE51" i="30"/>
  <c r="BD51" i="30"/>
  <c r="BC51" i="30"/>
  <c r="BB51" i="30"/>
  <c r="BA51" i="30"/>
  <c r="AZ51" i="30"/>
  <c r="AY51" i="30"/>
  <c r="AX51" i="30"/>
  <c r="AW51" i="30"/>
  <c r="AV51" i="30"/>
  <c r="AU51" i="30"/>
  <c r="AT51" i="30"/>
  <c r="AS51" i="30"/>
  <c r="AR51" i="30"/>
  <c r="AQ51" i="30"/>
  <c r="AP51" i="30"/>
  <c r="AO51" i="30"/>
  <c r="AN51" i="30"/>
  <c r="AM51" i="30"/>
  <c r="AL51" i="30"/>
  <c r="AK51" i="30"/>
  <c r="AJ51" i="30"/>
  <c r="AI51" i="30"/>
  <c r="AH51" i="30"/>
  <c r="AG51" i="30"/>
  <c r="AF51" i="30"/>
  <c r="AE51" i="30"/>
  <c r="AD51" i="30"/>
  <c r="AC51" i="30"/>
  <c r="AB51" i="30"/>
  <c r="AA51" i="30"/>
  <c r="Z51" i="30"/>
  <c r="Y51" i="30"/>
  <c r="X51" i="30"/>
  <c r="W51" i="30"/>
  <c r="V51" i="30"/>
  <c r="U51" i="30"/>
  <c r="T51" i="30"/>
  <c r="S51" i="30"/>
  <c r="R51" i="30"/>
  <c r="Q51" i="30"/>
  <c r="P51" i="30"/>
  <c r="O51" i="30"/>
  <c r="N51" i="30"/>
  <c r="M51" i="30"/>
  <c r="L51" i="30"/>
  <c r="K51" i="30"/>
  <c r="J51" i="30"/>
  <c r="I51" i="30"/>
  <c r="H51" i="30"/>
  <c r="G51" i="30"/>
  <c r="F51" i="30"/>
  <c r="E51" i="30"/>
  <c r="C51" i="30"/>
  <c r="B51" i="30"/>
  <c r="A51" i="30"/>
  <c r="CK50" i="30"/>
  <c r="CJ50" i="30"/>
  <c r="CI50" i="30"/>
  <c r="CH50" i="30"/>
  <c r="CG50" i="30"/>
  <c r="CF50" i="30"/>
  <c r="CE50" i="30"/>
  <c r="CD50" i="30"/>
  <c r="CC50" i="30"/>
  <c r="CB50" i="30"/>
  <c r="CA50" i="30"/>
  <c r="BZ50" i="30"/>
  <c r="BY50" i="30"/>
  <c r="BX50" i="30"/>
  <c r="BW50" i="30"/>
  <c r="BV50" i="30"/>
  <c r="BU50" i="30"/>
  <c r="BT50" i="30"/>
  <c r="BS50" i="30"/>
  <c r="BR50" i="30"/>
  <c r="BQ50" i="30"/>
  <c r="BP50" i="30"/>
  <c r="BO50" i="30"/>
  <c r="BN50" i="30"/>
  <c r="BM50" i="30"/>
  <c r="BL50" i="30"/>
  <c r="BK50" i="30"/>
  <c r="BJ50" i="30"/>
  <c r="BI50" i="30"/>
  <c r="BH50" i="30"/>
  <c r="BG50" i="30"/>
  <c r="BF50" i="30"/>
  <c r="BE50" i="30"/>
  <c r="BD50" i="30"/>
  <c r="BC50" i="30"/>
  <c r="BB50" i="30"/>
  <c r="BA50" i="30"/>
  <c r="AZ50" i="30"/>
  <c r="AY50" i="30"/>
  <c r="AX50" i="30"/>
  <c r="AW50" i="30"/>
  <c r="AV50" i="30"/>
  <c r="AU50" i="30"/>
  <c r="AT50" i="30"/>
  <c r="AS50" i="30"/>
  <c r="AR50" i="30"/>
  <c r="AQ50" i="30"/>
  <c r="AP50" i="30"/>
  <c r="AO50" i="30"/>
  <c r="AN50" i="30"/>
  <c r="AM50" i="30"/>
  <c r="AL50" i="30"/>
  <c r="AK50" i="30"/>
  <c r="AJ50" i="30"/>
  <c r="AI50" i="30"/>
  <c r="AH50" i="30"/>
  <c r="AG50" i="30"/>
  <c r="AF50" i="30"/>
  <c r="AE50" i="30"/>
  <c r="AD50" i="30"/>
  <c r="AC50" i="30"/>
  <c r="AB50" i="30"/>
  <c r="AA50" i="30"/>
  <c r="Z50" i="30"/>
  <c r="Y50" i="30"/>
  <c r="X50" i="30"/>
  <c r="W50" i="30"/>
  <c r="V50" i="30"/>
  <c r="U50" i="30"/>
  <c r="T50" i="30"/>
  <c r="S50" i="30"/>
  <c r="R50" i="30"/>
  <c r="Q50" i="30"/>
  <c r="P50" i="30"/>
  <c r="O50" i="30"/>
  <c r="N50" i="30"/>
  <c r="M50" i="30"/>
  <c r="L50" i="30"/>
  <c r="K50" i="30"/>
  <c r="J50" i="30"/>
  <c r="I50" i="30"/>
  <c r="H50" i="30"/>
  <c r="G50" i="30"/>
  <c r="F50" i="30"/>
  <c r="E50" i="30"/>
  <c r="C50" i="30"/>
  <c r="B50" i="30"/>
  <c r="A50" i="30"/>
  <c r="CK49" i="30"/>
  <c r="CJ49" i="30"/>
  <c r="CI49" i="30"/>
  <c r="CH49" i="30"/>
  <c r="CG49" i="30"/>
  <c r="CF49" i="30"/>
  <c r="CE49" i="30"/>
  <c r="CD49" i="30"/>
  <c r="CC49" i="30"/>
  <c r="CB49" i="30"/>
  <c r="CA49" i="30"/>
  <c r="BZ49" i="30"/>
  <c r="BY49" i="30"/>
  <c r="BX49" i="30"/>
  <c r="BW49" i="30"/>
  <c r="BV49" i="30"/>
  <c r="BU49" i="30"/>
  <c r="BT49" i="30"/>
  <c r="BS49" i="30"/>
  <c r="BR49" i="30"/>
  <c r="BQ49" i="30"/>
  <c r="BP49" i="30"/>
  <c r="BO49" i="30"/>
  <c r="BN49" i="30"/>
  <c r="BM49" i="30"/>
  <c r="BL49" i="30"/>
  <c r="BK49" i="30"/>
  <c r="BJ49" i="30"/>
  <c r="BI49" i="30"/>
  <c r="BH49" i="30"/>
  <c r="BG49" i="30"/>
  <c r="BF49" i="30"/>
  <c r="BE49" i="30"/>
  <c r="BD49" i="30"/>
  <c r="BC49" i="30"/>
  <c r="BB49" i="30"/>
  <c r="BA49" i="30"/>
  <c r="AZ49" i="30"/>
  <c r="AY49" i="30"/>
  <c r="AX49" i="30"/>
  <c r="AW49" i="30"/>
  <c r="AV49" i="30"/>
  <c r="AU49" i="30"/>
  <c r="AT49" i="30"/>
  <c r="AS49" i="30"/>
  <c r="AR49" i="30"/>
  <c r="AQ49" i="30"/>
  <c r="AP49" i="30"/>
  <c r="AO49" i="30"/>
  <c r="AN49" i="30"/>
  <c r="AM49" i="30"/>
  <c r="AL49" i="30"/>
  <c r="AK49" i="30"/>
  <c r="AJ49" i="30"/>
  <c r="AI49" i="30"/>
  <c r="AH49" i="30"/>
  <c r="AG49" i="30"/>
  <c r="AF49" i="30"/>
  <c r="AE49" i="30"/>
  <c r="AD49" i="30"/>
  <c r="AC49" i="30"/>
  <c r="AB49" i="30"/>
  <c r="AA49" i="30"/>
  <c r="Z49" i="30"/>
  <c r="Y49" i="30"/>
  <c r="X49" i="30"/>
  <c r="W49" i="30"/>
  <c r="V49" i="30"/>
  <c r="U49" i="30"/>
  <c r="T49" i="30"/>
  <c r="S49" i="30"/>
  <c r="R49" i="30"/>
  <c r="Q49" i="30"/>
  <c r="P49" i="30"/>
  <c r="O49" i="30"/>
  <c r="N49" i="30"/>
  <c r="M49" i="30"/>
  <c r="L49" i="30"/>
  <c r="K49" i="30"/>
  <c r="J49" i="30"/>
  <c r="I49" i="30"/>
  <c r="H49" i="30"/>
  <c r="G49" i="30"/>
  <c r="F49" i="30"/>
  <c r="E49" i="30"/>
  <c r="C49" i="30"/>
  <c r="B49" i="30"/>
  <c r="A49" i="30"/>
  <c r="CK48" i="30"/>
  <c r="CJ48" i="30"/>
  <c r="CI48" i="30"/>
  <c r="CH48" i="30"/>
  <c r="CG48" i="30"/>
  <c r="CF48" i="30"/>
  <c r="CE48" i="30"/>
  <c r="CD48" i="30"/>
  <c r="CC48" i="30"/>
  <c r="CB48" i="30"/>
  <c r="CA48" i="30"/>
  <c r="BZ48" i="30"/>
  <c r="BY48" i="30"/>
  <c r="BX48" i="30"/>
  <c r="BW48" i="30"/>
  <c r="BV48" i="30"/>
  <c r="BU48" i="30"/>
  <c r="BT48" i="30"/>
  <c r="BS48" i="30"/>
  <c r="BR48" i="30"/>
  <c r="BQ48" i="30"/>
  <c r="BP48" i="30"/>
  <c r="BO48" i="30"/>
  <c r="BN48" i="30"/>
  <c r="BM48" i="30"/>
  <c r="BL48" i="30"/>
  <c r="BK48" i="30"/>
  <c r="BJ48" i="30"/>
  <c r="BI48" i="30"/>
  <c r="BH48" i="30"/>
  <c r="BG48" i="30"/>
  <c r="BF48" i="30"/>
  <c r="BE48" i="30"/>
  <c r="BD48" i="30"/>
  <c r="BC48" i="30"/>
  <c r="BB48" i="30"/>
  <c r="BA48" i="30"/>
  <c r="AZ48" i="30"/>
  <c r="AY48" i="30"/>
  <c r="AX48" i="30"/>
  <c r="AW48" i="30"/>
  <c r="AV48" i="30"/>
  <c r="AU48" i="30"/>
  <c r="AT48" i="30"/>
  <c r="AS48" i="30"/>
  <c r="AR48" i="30"/>
  <c r="AQ48" i="30"/>
  <c r="AP48" i="30"/>
  <c r="AO48" i="30"/>
  <c r="AN48" i="30"/>
  <c r="AM48" i="30"/>
  <c r="AL48" i="30"/>
  <c r="AK48" i="30"/>
  <c r="AJ48" i="30"/>
  <c r="AI48" i="30"/>
  <c r="AH48" i="30"/>
  <c r="AG48" i="30"/>
  <c r="AF48" i="30"/>
  <c r="AE48" i="30"/>
  <c r="AD48" i="30"/>
  <c r="AC48" i="30"/>
  <c r="AB48" i="30"/>
  <c r="AA48" i="30"/>
  <c r="Z48" i="30"/>
  <c r="Y48" i="30"/>
  <c r="X48" i="30"/>
  <c r="W48" i="30"/>
  <c r="V48" i="30"/>
  <c r="U48" i="30"/>
  <c r="T48" i="30"/>
  <c r="S48" i="30"/>
  <c r="R48" i="30"/>
  <c r="Q48" i="30"/>
  <c r="P48" i="30"/>
  <c r="O48" i="30"/>
  <c r="N48" i="30"/>
  <c r="M48" i="30"/>
  <c r="L48" i="30"/>
  <c r="K48" i="30"/>
  <c r="J48" i="30"/>
  <c r="I48" i="30"/>
  <c r="H48" i="30"/>
  <c r="G48" i="30"/>
  <c r="F48" i="30"/>
  <c r="E48" i="30"/>
  <c r="C48" i="30"/>
  <c r="B48" i="30"/>
  <c r="A48" i="30"/>
  <c r="CK47" i="30"/>
  <c r="CJ47" i="30"/>
  <c r="CI47" i="30"/>
  <c r="CH47" i="30"/>
  <c r="CG47" i="30"/>
  <c r="CF47" i="30"/>
  <c r="CE47" i="30"/>
  <c r="CD47" i="30"/>
  <c r="CC47" i="30"/>
  <c r="CB47" i="30"/>
  <c r="CA47" i="30"/>
  <c r="BZ47" i="30"/>
  <c r="BY47" i="30"/>
  <c r="BX47" i="30"/>
  <c r="BW47" i="30"/>
  <c r="BV47" i="30"/>
  <c r="BU47" i="30"/>
  <c r="BT47" i="30"/>
  <c r="BS47" i="30"/>
  <c r="BR47" i="30"/>
  <c r="BQ47" i="30"/>
  <c r="BP47" i="30"/>
  <c r="BO47" i="30"/>
  <c r="BN47" i="30"/>
  <c r="BM47" i="30"/>
  <c r="BL47" i="30"/>
  <c r="BK47" i="30"/>
  <c r="BJ47" i="30"/>
  <c r="BI47" i="30"/>
  <c r="BH47" i="30"/>
  <c r="BG47" i="30"/>
  <c r="BF47" i="30"/>
  <c r="BE47" i="30"/>
  <c r="BD47" i="30"/>
  <c r="BC47" i="30"/>
  <c r="BB47" i="30"/>
  <c r="BA47" i="30"/>
  <c r="AZ47" i="30"/>
  <c r="AY47" i="30"/>
  <c r="AX47" i="30"/>
  <c r="AW47" i="30"/>
  <c r="AV47" i="30"/>
  <c r="AU47" i="30"/>
  <c r="AT47" i="30"/>
  <c r="AS47" i="30"/>
  <c r="AR47" i="30"/>
  <c r="AQ47" i="30"/>
  <c r="AP47" i="30"/>
  <c r="AO47" i="30"/>
  <c r="AN47" i="30"/>
  <c r="AM47" i="30"/>
  <c r="AL47" i="30"/>
  <c r="AK47" i="30"/>
  <c r="AJ47" i="30"/>
  <c r="AI47" i="30"/>
  <c r="AH47" i="30"/>
  <c r="AG47" i="30"/>
  <c r="AF47" i="30"/>
  <c r="AE47" i="30"/>
  <c r="AD47" i="30"/>
  <c r="AC47" i="30"/>
  <c r="AB47" i="30"/>
  <c r="AA47" i="30"/>
  <c r="Z47" i="30"/>
  <c r="Y47" i="30"/>
  <c r="X47" i="30"/>
  <c r="W47" i="30"/>
  <c r="V47" i="30"/>
  <c r="U47" i="30"/>
  <c r="T47" i="30"/>
  <c r="S47" i="30"/>
  <c r="R47" i="30"/>
  <c r="Q47" i="30"/>
  <c r="P47" i="30"/>
  <c r="O47" i="30"/>
  <c r="N47" i="30"/>
  <c r="M47" i="30"/>
  <c r="L47" i="30"/>
  <c r="K47" i="30"/>
  <c r="J47" i="30"/>
  <c r="I47" i="30"/>
  <c r="H47" i="30"/>
  <c r="G47" i="30"/>
  <c r="F47" i="30"/>
  <c r="E47" i="30"/>
  <c r="C47" i="30"/>
  <c r="B47" i="30"/>
  <c r="A47" i="30"/>
  <c r="CK46" i="30"/>
  <c r="CJ46" i="30"/>
  <c r="CI46" i="30"/>
  <c r="CH46" i="30"/>
  <c r="CG46" i="30"/>
  <c r="CF46" i="30"/>
  <c r="CE46" i="30"/>
  <c r="CD46" i="30"/>
  <c r="CC46" i="30"/>
  <c r="CB46" i="30"/>
  <c r="CA46" i="30"/>
  <c r="BZ46" i="30"/>
  <c r="BY46" i="30"/>
  <c r="BX46" i="30"/>
  <c r="BW46" i="30"/>
  <c r="BV46" i="30"/>
  <c r="BU46" i="30"/>
  <c r="BT46" i="30"/>
  <c r="BS46" i="30"/>
  <c r="BR46" i="30"/>
  <c r="BQ46" i="30"/>
  <c r="BP46" i="30"/>
  <c r="BO46" i="30"/>
  <c r="BN46" i="30"/>
  <c r="BM46" i="30"/>
  <c r="BL46" i="30"/>
  <c r="BK46" i="30"/>
  <c r="BJ46" i="30"/>
  <c r="BI46" i="30"/>
  <c r="BH46" i="30"/>
  <c r="BG46" i="30"/>
  <c r="BF46" i="30"/>
  <c r="BE46" i="30"/>
  <c r="BD46" i="30"/>
  <c r="BC46" i="30"/>
  <c r="BB46" i="30"/>
  <c r="BA46" i="30"/>
  <c r="AZ46" i="30"/>
  <c r="AY46" i="30"/>
  <c r="AX46" i="30"/>
  <c r="AW46" i="30"/>
  <c r="AV46" i="30"/>
  <c r="AU46" i="30"/>
  <c r="AT46" i="30"/>
  <c r="AS46" i="30"/>
  <c r="AR46" i="30"/>
  <c r="AQ46" i="30"/>
  <c r="AP46" i="30"/>
  <c r="AO46" i="30"/>
  <c r="AN46" i="30"/>
  <c r="AM46" i="30"/>
  <c r="AL46" i="30"/>
  <c r="AK46" i="30"/>
  <c r="AJ46" i="30"/>
  <c r="AI46" i="30"/>
  <c r="AH46" i="30"/>
  <c r="AG46" i="30"/>
  <c r="AF46" i="30"/>
  <c r="AE46" i="30"/>
  <c r="AD46" i="30"/>
  <c r="AC46" i="30"/>
  <c r="AB46" i="30"/>
  <c r="AA46" i="30"/>
  <c r="Z46" i="30"/>
  <c r="Y46" i="30"/>
  <c r="X46" i="30"/>
  <c r="W46" i="30"/>
  <c r="V46" i="30"/>
  <c r="U46" i="30"/>
  <c r="T46" i="30"/>
  <c r="S46" i="30"/>
  <c r="R46" i="30"/>
  <c r="Q46" i="30"/>
  <c r="P46" i="30"/>
  <c r="O46" i="30"/>
  <c r="N46" i="30"/>
  <c r="M46" i="30"/>
  <c r="L46" i="30"/>
  <c r="K46" i="30"/>
  <c r="J46" i="30"/>
  <c r="I46" i="30"/>
  <c r="H46" i="30"/>
  <c r="G46" i="30"/>
  <c r="F46" i="30"/>
  <c r="E46" i="30"/>
  <c r="C46" i="30"/>
  <c r="B46" i="30"/>
  <c r="A46" i="30"/>
  <c r="CK45" i="30"/>
  <c r="CJ45" i="30"/>
  <c r="CI45" i="30"/>
  <c r="CH45" i="30"/>
  <c r="CG45" i="30"/>
  <c r="CF45" i="30"/>
  <c r="CE45" i="30"/>
  <c r="CD45" i="30"/>
  <c r="CC45" i="30"/>
  <c r="CB45" i="30"/>
  <c r="CA45" i="30"/>
  <c r="BZ45" i="30"/>
  <c r="BY45" i="30"/>
  <c r="BX45" i="30"/>
  <c r="BW45" i="30"/>
  <c r="BV45" i="30"/>
  <c r="BU45" i="30"/>
  <c r="BT45" i="30"/>
  <c r="BS45" i="30"/>
  <c r="BR45" i="30"/>
  <c r="BQ45" i="30"/>
  <c r="BP45" i="30"/>
  <c r="BO45" i="30"/>
  <c r="BN45" i="30"/>
  <c r="BM45" i="30"/>
  <c r="BL45" i="30"/>
  <c r="BK45" i="30"/>
  <c r="BJ45" i="30"/>
  <c r="BI45" i="30"/>
  <c r="BH45" i="30"/>
  <c r="BG45" i="30"/>
  <c r="BF45" i="30"/>
  <c r="BE45" i="30"/>
  <c r="BD45" i="30"/>
  <c r="BC45" i="30"/>
  <c r="BB45" i="30"/>
  <c r="BA45" i="30"/>
  <c r="AZ45" i="30"/>
  <c r="AY45" i="30"/>
  <c r="AX45" i="30"/>
  <c r="AW45" i="30"/>
  <c r="AV45" i="30"/>
  <c r="AU45" i="30"/>
  <c r="AT45" i="30"/>
  <c r="AS45" i="30"/>
  <c r="AR45" i="30"/>
  <c r="AQ45" i="30"/>
  <c r="AP45" i="30"/>
  <c r="AO45" i="30"/>
  <c r="AN45" i="30"/>
  <c r="AM45" i="30"/>
  <c r="AL45" i="30"/>
  <c r="AK45" i="30"/>
  <c r="AJ45" i="30"/>
  <c r="AI45" i="30"/>
  <c r="AH45" i="30"/>
  <c r="AG45" i="30"/>
  <c r="AF45" i="30"/>
  <c r="AE45" i="30"/>
  <c r="AD45" i="30"/>
  <c r="AC45" i="30"/>
  <c r="AB45" i="30"/>
  <c r="AA45" i="30"/>
  <c r="Z45" i="30"/>
  <c r="Y45" i="30"/>
  <c r="X45" i="30"/>
  <c r="W45" i="30"/>
  <c r="V45" i="30"/>
  <c r="U45" i="30"/>
  <c r="T45" i="30"/>
  <c r="S45" i="30"/>
  <c r="R45" i="30"/>
  <c r="Q45" i="30"/>
  <c r="P45" i="30"/>
  <c r="O45" i="30"/>
  <c r="N45" i="30"/>
  <c r="M45" i="30"/>
  <c r="L45" i="30"/>
  <c r="K45" i="30"/>
  <c r="J45" i="30"/>
  <c r="I45" i="30"/>
  <c r="H45" i="30"/>
  <c r="G45" i="30"/>
  <c r="F45" i="30"/>
  <c r="E45" i="30"/>
  <c r="C45" i="30"/>
  <c r="B45" i="30"/>
  <c r="A45" i="30"/>
  <c r="CK44" i="30"/>
  <c r="CJ44" i="30"/>
  <c r="CI44" i="30"/>
  <c r="CH44" i="30"/>
  <c r="CG44" i="30"/>
  <c r="CF44" i="30"/>
  <c r="CE44" i="30"/>
  <c r="CD44" i="30"/>
  <c r="CC44" i="30"/>
  <c r="CB44" i="30"/>
  <c r="CA44" i="30"/>
  <c r="BZ44" i="30"/>
  <c r="BY44" i="30"/>
  <c r="BX44" i="30"/>
  <c r="BW44" i="30"/>
  <c r="BV44" i="30"/>
  <c r="BU44" i="30"/>
  <c r="BT44" i="30"/>
  <c r="BS44" i="30"/>
  <c r="BR44" i="30"/>
  <c r="BQ44" i="30"/>
  <c r="BP44" i="30"/>
  <c r="BO44" i="30"/>
  <c r="BN44" i="30"/>
  <c r="BM44" i="30"/>
  <c r="BL44" i="30"/>
  <c r="BK44" i="30"/>
  <c r="BJ44" i="30"/>
  <c r="BI44" i="30"/>
  <c r="BH44" i="30"/>
  <c r="BG44" i="30"/>
  <c r="BF44" i="30"/>
  <c r="BE44" i="30"/>
  <c r="BD44" i="30"/>
  <c r="BC44" i="30"/>
  <c r="BB44" i="30"/>
  <c r="BA44" i="30"/>
  <c r="AZ44" i="30"/>
  <c r="AY44" i="30"/>
  <c r="AX44" i="30"/>
  <c r="AW44" i="30"/>
  <c r="AV44" i="30"/>
  <c r="AU44" i="30"/>
  <c r="AT44" i="30"/>
  <c r="AS44" i="30"/>
  <c r="AR44" i="30"/>
  <c r="AQ44" i="30"/>
  <c r="AP44" i="30"/>
  <c r="AO44" i="30"/>
  <c r="AN44" i="30"/>
  <c r="AM44" i="30"/>
  <c r="AL44" i="30"/>
  <c r="AK44" i="30"/>
  <c r="AJ44" i="30"/>
  <c r="AI44" i="30"/>
  <c r="AH44" i="30"/>
  <c r="AG44" i="30"/>
  <c r="AF44" i="30"/>
  <c r="AE44" i="30"/>
  <c r="AD44" i="30"/>
  <c r="AC44" i="30"/>
  <c r="AB44" i="30"/>
  <c r="AA44" i="30"/>
  <c r="Z44" i="30"/>
  <c r="Y44" i="30"/>
  <c r="X44" i="30"/>
  <c r="W44" i="30"/>
  <c r="V44" i="30"/>
  <c r="U44" i="30"/>
  <c r="T44" i="30"/>
  <c r="S44" i="30"/>
  <c r="R44" i="30"/>
  <c r="Q44" i="30"/>
  <c r="P44" i="30"/>
  <c r="O44" i="30"/>
  <c r="N44" i="30"/>
  <c r="M44" i="30"/>
  <c r="L44" i="30"/>
  <c r="K44" i="30"/>
  <c r="J44" i="30"/>
  <c r="I44" i="30"/>
  <c r="H44" i="30"/>
  <c r="G44" i="30"/>
  <c r="F44" i="30"/>
  <c r="E44" i="30"/>
  <c r="C44" i="30"/>
  <c r="B44" i="30"/>
  <c r="A44" i="30"/>
  <c r="CK43" i="30"/>
  <c r="CJ43" i="30"/>
  <c r="CI43" i="30"/>
  <c r="CH43" i="30"/>
  <c r="CG43" i="30"/>
  <c r="CF43" i="30"/>
  <c r="CE43" i="30"/>
  <c r="CD43" i="30"/>
  <c r="CC43" i="30"/>
  <c r="CB43" i="30"/>
  <c r="CA43" i="30"/>
  <c r="BZ43" i="30"/>
  <c r="BY43" i="30"/>
  <c r="BX43" i="30"/>
  <c r="BW43" i="30"/>
  <c r="BV43" i="30"/>
  <c r="BU43" i="30"/>
  <c r="BT43" i="30"/>
  <c r="BS43" i="30"/>
  <c r="BR43" i="30"/>
  <c r="BQ43" i="30"/>
  <c r="BP43" i="30"/>
  <c r="BO43" i="30"/>
  <c r="BN43" i="30"/>
  <c r="BM43" i="30"/>
  <c r="BL43" i="30"/>
  <c r="BK43" i="30"/>
  <c r="BJ43" i="30"/>
  <c r="BI43" i="30"/>
  <c r="BH43" i="30"/>
  <c r="BG43" i="30"/>
  <c r="BF43" i="30"/>
  <c r="BE43" i="30"/>
  <c r="BD43" i="30"/>
  <c r="BC43" i="30"/>
  <c r="BB43" i="30"/>
  <c r="BA43" i="30"/>
  <c r="AZ43" i="30"/>
  <c r="AY43" i="30"/>
  <c r="AX43" i="30"/>
  <c r="AW43" i="30"/>
  <c r="AV43" i="30"/>
  <c r="AU43" i="30"/>
  <c r="AT43" i="30"/>
  <c r="AS43" i="30"/>
  <c r="AR43" i="30"/>
  <c r="AQ43" i="30"/>
  <c r="AP43" i="30"/>
  <c r="AO43" i="30"/>
  <c r="AN43" i="30"/>
  <c r="AM43" i="30"/>
  <c r="AL43" i="30"/>
  <c r="AK43" i="30"/>
  <c r="AJ43" i="30"/>
  <c r="AI43" i="30"/>
  <c r="AH43" i="30"/>
  <c r="AG43" i="30"/>
  <c r="AF43" i="30"/>
  <c r="AE43" i="30"/>
  <c r="AD43" i="30"/>
  <c r="AC43" i="30"/>
  <c r="AB43" i="30"/>
  <c r="AA43" i="30"/>
  <c r="Z43" i="30"/>
  <c r="Y43" i="30"/>
  <c r="X43" i="30"/>
  <c r="W43" i="30"/>
  <c r="V43" i="30"/>
  <c r="U43" i="30"/>
  <c r="T43" i="30"/>
  <c r="S43" i="30"/>
  <c r="R43" i="30"/>
  <c r="Q43" i="30"/>
  <c r="P43" i="30"/>
  <c r="O43" i="30"/>
  <c r="N43" i="30"/>
  <c r="M43" i="30"/>
  <c r="L43" i="30"/>
  <c r="K43" i="30"/>
  <c r="J43" i="30"/>
  <c r="I43" i="30"/>
  <c r="H43" i="30"/>
  <c r="G43" i="30"/>
  <c r="F43" i="30"/>
  <c r="E43" i="30"/>
  <c r="C43" i="30"/>
  <c r="B43" i="30"/>
  <c r="A43" i="30"/>
  <c r="CK42" i="30"/>
  <c r="CJ42" i="30"/>
  <c r="CI42" i="30"/>
  <c r="CH42" i="30"/>
  <c r="CG42" i="30"/>
  <c r="CF42" i="30"/>
  <c r="CE42" i="30"/>
  <c r="CD42" i="30"/>
  <c r="CC42" i="30"/>
  <c r="CB42" i="30"/>
  <c r="CA42" i="30"/>
  <c r="BZ42" i="30"/>
  <c r="BY42" i="30"/>
  <c r="BX42" i="30"/>
  <c r="BW42" i="30"/>
  <c r="BV42" i="30"/>
  <c r="BU42" i="30"/>
  <c r="BT42" i="30"/>
  <c r="BS42" i="30"/>
  <c r="BR42" i="30"/>
  <c r="BQ42" i="30"/>
  <c r="BP42" i="30"/>
  <c r="BO42" i="30"/>
  <c r="BN42" i="30"/>
  <c r="BM42" i="30"/>
  <c r="BL42" i="30"/>
  <c r="BK42" i="30"/>
  <c r="BJ42" i="30"/>
  <c r="BI42" i="30"/>
  <c r="BH42" i="30"/>
  <c r="BG42" i="30"/>
  <c r="BF42" i="30"/>
  <c r="BE42" i="30"/>
  <c r="BD42" i="30"/>
  <c r="BC42" i="30"/>
  <c r="BB42" i="30"/>
  <c r="BA42" i="30"/>
  <c r="AZ42" i="30"/>
  <c r="AY42" i="30"/>
  <c r="AX42" i="30"/>
  <c r="AW42" i="30"/>
  <c r="AV42" i="30"/>
  <c r="AU42" i="30"/>
  <c r="AT42" i="30"/>
  <c r="AS42" i="30"/>
  <c r="AR42" i="30"/>
  <c r="AQ42" i="30"/>
  <c r="AP42" i="30"/>
  <c r="AO42" i="30"/>
  <c r="AN42" i="30"/>
  <c r="AM42" i="30"/>
  <c r="AL42" i="30"/>
  <c r="AK42" i="30"/>
  <c r="AJ42" i="30"/>
  <c r="AI42" i="30"/>
  <c r="AH42" i="30"/>
  <c r="AG42" i="30"/>
  <c r="AF42" i="30"/>
  <c r="AE42" i="30"/>
  <c r="AD42" i="30"/>
  <c r="AC42" i="30"/>
  <c r="AB42" i="30"/>
  <c r="AA42" i="30"/>
  <c r="Z42" i="30"/>
  <c r="Y42" i="30"/>
  <c r="X42" i="30"/>
  <c r="W42" i="30"/>
  <c r="V42" i="30"/>
  <c r="U42" i="30"/>
  <c r="T42" i="30"/>
  <c r="S42" i="30"/>
  <c r="R42" i="30"/>
  <c r="Q42" i="30"/>
  <c r="P42" i="30"/>
  <c r="O42" i="30"/>
  <c r="N42" i="30"/>
  <c r="M42" i="30"/>
  <c r="L42" i="30"/>
  <c r="K42" i="30"/>
  <c r="J42" i="30"/>
  <c r="I42" i="30"/>
  <c r="H42" i="30"/>
  <c r="G42" i="30"/>
  <c r="F42" i="30"/>
  <c r="E42" i="30"/>
  <c r="C42" i="30"/>
  <c r="B42" i="30"/>
  <c r="A42" i="30"/>
  <c r="CK41" i="30"/>
  <c r="CJ41" i="30"/>
  <c r="CI41" i="30"/>
  <c r="CH41" i="30"/>
  <c r="CG41" i="30"/>
  <c r="CF41" i="30"/>
  <c r="CE41" i="30"/>
  <c r="CD41" i="30"/>
  <c r="CC41" i="30"/>
  <c r="CB41" i="30"/>
  <c r="CA41" i="30"/>
  <c r="BZ41" i="30"/>
  <c r="BY41" i="30"/>
  <c r="BX41" i="30"/>
  <c r="BW41" i="30"/>
  <c r="BV41" i="30"/>
  <c r="BU41" i="30"/>
  <c r="BT41" i="30"/>
  <c r="BS41" i="30"/>
  <c r="BR41" i="30"/>
  <c r="BQ41" i="30"/>
  <c r="BP41" i="30"/>
  <c r="BO41" i="30"/>
  <c r="BN41" i="30"/>
  <c r="BM41" i="30"/>
  <c r="BL41" i="30"/>
  <c r="BK41" i="30"/>
  <c r="BJ41" i="30"/>
  <c r="BI41" i="30"/>
  <c r="BH41" i="30"/>
  <c r="BG41" i="30"/>
  <c r="BF41" i="30"/>
  <c r="BE41" i="30"/>
  <c r="BD41" i="30"/>
  <c r="BC41" i="30"/>
  <c r="BB41" i="30"/>
  <c r="BA41" i="30"/>
  <c r="AZ41" i="30"/>
  <c r="AY41" i="30"/>
  <c r="AX41" i="30"/>
  <c r="AW41" i="30"/>
  <c r="AV41" i="30"/>
  <c r="AU41" i="30"/>
  <c r="AT41" i="30"/>
  <c r="AS41" i="30"/>
  <c r="AR41" i="30"/>
  <c r="AQ41" i="30"/>
  <c r="AP41" i="30"/>
  <c r="AO41" i="30"/>
  <c r="AN41" i="30"/>
  <c r="AM41" i="30"/>
  <c r="AL41" i="30"/>
  <c r="AK41" i="30"/>
  <c r="AJ41" i="30"/>
  <c r="AI41" i="30"/>
  <c r="AH41" i="30"/>
  <c r="AG41" i="30"/>
  <c r="AF41" i="30"/>
  <c r="AE41" i="30"/>
  <c r="AD41" i="30"/>
  <c r="AC41" i="30"/>
  <c r="AB41" i="30"/>
  <c r="AA41" i="30"/>
  <c r="Z41" i="30"/>
  <c r="Y41" i="30"/>
  <c r="X41" i="30"/>
  <c r="W41" i="30"/>
  <c r="V41" i="30"/>
  <c r="U41" i="30"/>
  <c r="T41" i="30"/>
  <c r="S41" i="30"/>
  <c r="R41" i="30"/>
  <c r="Q41" i="30"/>
  <c r="P41" i="30"/>
  <c r="O41" i="30"/>
  <c r="N41" i="30"/>
  <c r="M41" i="30"/>
  <c r="L41" i="30"/>
  <c r="K41" i="30"/>
  <c r="J41" i="30"/>
  <c r="I41" i="30"/>
  <c r="H41" i="30"/>
  <c r="G41" i="30"/>
  <c r="F41" i="30"/>
  <c r="E41" i="30"/>
  <c r="C41" i="30"/>
  <c r="B41" i="30"/>
  <c r="A41" i="30"/>
  <c r="CK40" i="30"/>
  <c r="CJ40" i="30"/>
  <c r="CI40" i="30"/>
  <c r="CH40" i="30"/>
  <c r="CG40" i="30"/>
  <c r="CF40" i="30"/>
  <c r="CE40" i="30"/>
  <c r="CD40" i="30"/>
  <c r="CC40" i="30"/>
  <c r="CB40" i="30"/>
  <c r="CA40" i="30"/>
  <c r="BZ40" i="30"/>
  <c r="BY40" i="30"/>
  <c r="BX40" i="30"/>
  <c r="BW40" i="30"/>
  <c r="BV40" i="30"/>
  <c r="BU40" i="30"/>
  <c r="BT40" i="30"/>
  <c r="BS40" i="30"/>
  <c r="BR40" i="30"/>
  <c r="BQ40" i="30"/>
  <c r="BP40" i="30"/>
  <c r="BO40" i="30"/>
  <c r="BN40" i="30"/>
  <c r="BM40" i="30"/>
  <c r="BL40" i="30"/>
  <c r="BK40" i="30"/>
  <c r="BJ40" i="30"/>
  <c r="BI40" i="30"/>
  <c r="BH40" i="30"/>
  <c r="BG40" i="30"/>
  <c r="BF40" i="30"/>
  <c r="BE40" i="30"/>
  <c r="BD40" i="30"/>
  <c r="BC40" i="30"/>
  <c r="BB40" i="30"/>
  <c r="BA40" i="30"/>
  <c r="AZ40" i="30"/>
  <c r="AY40" i="30"/>
  <c r="AX40" i="30"/>
  <c r="AW40" i="30"/>
  <c r="AV40" i="30"/>
  <c r="AU40" i="30"/>
  <c r="AT40" i="30"/>
  <c r="AS40" i="30"/>
  <c r="AR40" i="30"/>
  <c r="AQ40" i="30"/>
  <c r="AP40" i="30"/>
  <c r="AO40" i="30"/>
  <c r="AN40" i="30"/>
  <c r="AM40" i="30"/>
  <c r="AL40" i="30"/>
  <c r="AK40" i="30"/>
  <c r="AJ40" i="30"/>
  <c r="AI40" i="30"/>
  <c r="AH40" i="30"/>
  <c r="AG40" i="30"/>
  <c r="AF40" i="30"/>
  <c r="AE40" i="30"/>
  <c r="AD40" i="30"/>
  <c r="AC40" i="30"/>
  <c r="AB40" i="30"/>
  <c r="AA40" i="30"/>
  <c r="Z40" i="30"/>
  <c r="Y40" i="30"/>
  <c r="X40" i="30"/>
  <c r="W40" i="30"/>
  <c r="V40" i="30"/>
  <c r="U40" i="30"/>
  <c r="T40" i="30"/>
  <c r="S40" i="30"/>
  <c r="R40" i="30"/>
  <c r="Q40" i="30"/>
  <c r="P40" i="30"/>
  <c r="O40" i="30"/>
  <c r="N40" i="30"/>
  <c r="M40" i="30"/>
  <c r="L40" i="30"/>
  <c r="K40" i="30"/>
  <c r="J40" i="30"/>
  <c r="I40" i="30"/>
  <c r="H40" i="30"/>
  <c r="G40" i="30"/>
  <c r="F40" i="30"/>
  <c r="E40" i="30"/>
  <c r="C40" i="30"/>
  <c r="B40" i="30"/>
  <c r="A40" i="30"/>
  <c r="CK39" i="30"/>
  <c r="CJ39" i="30"/>
  <c r="CI39" i="30"/>
  <c r="CH39" i="30"/>
  <c r="CG39" i="30"/>
  <c r="CF39" i="30"/>
  <c r="CE39" i="30"/>
  <c r="CD39" i="30"/>
  <c r="CC39" i="30"/>
  <c r="CB39" i="30"/>
  <c r="CA39" i="30"/>
  <c r="BZ39" i="30"/>
  <c r="BY39" i="30"/>
  <c r="BX39" i="30"/>
  <c r="BW39" i="30"/>
  <c r="BV39" i="30"/>
  <c r="BU39" i="30"/>
  <c r="BT39" i="30"/>
  <c r="BS39" i="30"/>
  <c r="BR39" i="30"/>
  <c r="BQ39" i="30"/>
  <c r="BP39" i="30"/>
  <c r="BO39" i="30"/>
  <c r="BN39" i="30"/>
  <c r="BM39" i="30"/>
  <c r="BL39" i="30"/>
  <c r="BK39" i="30"/>
  <c r="BJ39" i="30"/>
  <c r="BI39" i="30"/>
  <c r="BH39" i="30"/>
  <c r="BG39" i="30"/>
  <c r="BF39" i="30"/>
  <c r="BE39" i="30"/>
  <c r="BD39" i="30"/>
  <c r="BC39" i="30"/>
  <c r="BB39" i="30"/>
  <c r="BA39" i="30"/>
  <c r="AZ39" i="30"/>
  <c r="AY39" i="30"/>
  <c r="AX39" i="30"/>
  <c r="AW39" i="30"/>
  <c r="AV39" i="30"/>
  <c r="AU39" i="30"/>
  <c r="AT39" i="30"/>
  <c r="AS39" i="30"/>
  <c r="AR39" i="30"/>
  <c r="AQ39" i="30"/>
  <c r="AP39" i="30"/>
  <c r="AO39" i="30"/>
  <c r="AN39" i="30"/>
  <c r="AM39" i="30"/>
  <c r="AL39" i="30"/>
  <c r="AK39" i="30"/>
  <c r="AJ39" i="30"/>
  <c r="AI39" i="30"/>
  <c r="AH39" i="30"/>
  <c r="AG39" i="30"/>
  <c r="AF39" i="30"/>
  <c r="AE39" i="30"/>
  <c r="AD39" i="30"/>
  <c r="AC39" i="30"/>
  <c r="AB39" i="30"/>
  <c r="AA39" i="30"/>
  <c r="Z39" i="30"/>
  <c r="Y39" i="30"/>
  <c r="X39" i="30"/>
  <c r="W39" i="30"/>
  <c r="V39" i="30"/>
  <c r="U39" i="30"/>
  <c r="T39" i="30"/>
  <c r="S39" i="30"/>
  <c r="R39" i="30"/>
  <c r="Q39" i="30"/>
  <c r="P39" i="30"/>
  <c r="O39" i="30"/>
  <c r="N39" i="30"/>
  <c r="M39" i="30"/>
  <c r="L39" i="30"/>
  <c r="K39" i="30"/>
  <c r="J39" i="30"/>
  <c r="I39" i="30"/>
  <c r="H39" i="30"/>
  <c r="G39" i="30"/>
  <c r="F39" i="30"/>
  <c r="E39" i="30"/>
  <c r="C39" i="30"/>
  <c r="B39" i="30"/>
  <c r="A39" i="30"/>
  <c r="CK38" i="30"/>
  <c r="CJ38" i="30"/>
  <c r="CI38" i="30"/>
  <c r="CH38" i="30"/>
  <c r="CG38" i="30"/>
  <c r="CF38" i="30"/>
  <c r="CE38" i="30"/>
  <c r="CD38" i="30"/>
  <c r="CC38" i="30"/>
  <c r="CB38" i="30"/>
  <c r="CA38" i="30"/>
  <c r="BZ38" i="30"/>
  <c r="BY38" i="30"/>
  <c r="BX38" i="30"/>
  <c r="BW38" i="30"/>
  <c r="BV38" i="30"/>
  <c r="BU38" i="30"/>
  <c r="BT38" i="30"/>
  <c r="BS38" i="30"/>
  <c r="BR38" i="30"/>
  <c r="BQ38" i="30"/>
  <c r="BP38" i="30"/>
  <c r="BO38" i="30"/>
  <c r="BN38" i="30"/>
  <c r="BM38" i="30"/>
  <c r="BL38" i="30"/>
  <c r="BK38" i="30"/>
  <c r="BJ38" i="30"/>
  <c r="BI38" i="30"/>
  <c r="BH38" i="30"/>
  <c r="BG38" i="30"/>
  <c r="BF38" i="30"/>
  <c r="BE38" i="30"/>
  <c r="BD38" i="30"/>
  <c r="BC38" i="30"/>
  <c r="BB38" i="30"/>
  <c r="BA38" i="30"/>
  <c r="AZ38" i="30"/>
  <c r="AY38" i="30"/>
  <c r="AX38" i="30"/>
  <c r="AW38" i="30"/>
  <c r="AV38" i="30"/>
  <c r="AU38" i="30"/>
  <c r="AT38" i="30"/>
  <c r="AS38" i="30"/>
  <c r="AR38" i="30"/>
  <c r="AQ38" i="30"/>
  <c r="AP38" i="30"/>
  <c r="AO38" i="30"/>
  <c r="AN38" i="30"/>
  <c r="AM38" i="30"/>
  <c r="AL38" i="30"/>
  <c r="AK38" i="30"/>
  <c r="AJ38" i="30"/>
  <c r="AI38" i="30"/>
  <c r="AH38" i="30"/>
  <c r="AG38" i="30"/>
  <c r="AF38" i="30"/>
  <c r="AE38" i="30"/>
  <c r="AD38" i="30"/>
  <c r="AC38" i="30"/>
  <c r="AB38" i="30"/>
  <c r="AA38" i="30"/>
  <c r="Z38" i="30"/>
  <c r="Y38" i="30"/>
  <c r="X38" i="30"/>
  <c r="W38" i="30"/>
  <c r="V38" i="30"/>
  <c r="U38" i="30"/>
  <c r="T38" i="30"/>
  <c r="S38" i="30"/>
  <c r="R38" i="30"/>
  <c r="Q38" i="30"/>
  <c r="P38" i="30"/>
  <c r="O38" i="30"/>
  <c r="N38" i="30"/>
  <c r="M38" i="30"/>
  <c r="L38" i="30"/>
  <c r="K38" i="30"/>
  <c r="J38" i="30"/>
  <c r="I38" i="30"/>
  <c r="H38" i="30"/>
  <c r="G38" i="30"/>
  <c r="F38" i="30"/>
  <c r="E38" i="30"/>
  <c r="C38" i="30"/>
  <c r="B38" i="30"/>
  <c r="A38" i="30"/>
  <c r="CK37" i="30"/>
  <c r="CJ37" i="30"/>
  <c r="CI37" i="30"/>
  <c r="CH37" i="30"/>
  <c r="CG37" i="30"/>
  <c r="CF37" i="30"/>
  <c r="CE37" i="30"/>
  <c r="CD37" i="30"/>
  <c r="CC37" i="30"/>
  <c r="CB37" i="30"/>
  <c r="CA37" i="30"/>
  <c r="BZ37" i="30"/>
  <c r="BY37" i="30"/>
  <c r="BX37" i="30"/>
  <c r="BW37" i="30"/>
  <c r="BV37" i="30"/>
  <c r="BU37" i="30"/>
  <c r="BT37" i="30"/>
  <c r="BS37" i="30"/>
  <c r="BR37" i="30"/>
  <c r="BQ37" i="30"/>
  <c r="BP37" i="30"/>
  <c r="BO37" i="30"/>
  <c r="BN37" i="30"/>
  <c r="BM37" i="30"/>
  <c r="BL37" i="30"/>
  <c r="BK37" i="30"/>
  <c r="BJ37" i="30"/>
  <c r="BI37" i="30"/>
  <c r="BH37" i="30"/>
  <c r="BG37" i="30"/>
  <c r="BF37" i="30"/>
  <c r="BE37" i="30"/>
  <c r="BD37" i="30"/>
  <c r="BC37" i="30"/>
  <c r="BB37" i="30"/>
  <c r="BA37" i="30"/>
  <c r="AZ37" i="30"/>
  <c r="AY37" i="30"/>
  <c r="AX37" i="30"/>
  <c r="AW37" i="30"/>
  <c r="AV37" i="30"/>
  <c r="AU37" i="30"/>
  <c r="AT37" i="30"/>
  <c r="AS37" i="30"/>
  <c r="AR37" i="30"/>
  <c r="AQ37" i="30"/>
  <c r="AP37" i="30"/>
  <c r="AO37" i="30"/>
  <c r="AN37" i="30"/>
  <c r="AM37" i="30"/>
  <c r="AL37" i="30"/>
  <c r="AK37" i="30"/>
  <c r="AJ37" i="30"/>
  <c r="AI37" i="30"/>
  <c r="AH37" i="30"/>
  <c r="AG37" i="30"/>
  <c r="AF37" i="30"/>
  <c r="AE37" i="30"/>
  <c r="AD37" i="30"/>
  <c r="AC37" i="30"/>
  <c r="AB37" i="30"/>
  <c r="AA37" i="30"/>
  <c r="Z37" i="30"/>
  <c r="Y37" i="30"/>
  <c r="X37" i="30"/>
  <c r="W37" i="30"/>
  <c r="V37" i="30"/>
  <c r="U37" i="30"/>
  <c r="T37" i="30"/>
  <c r="S37" i="30"/>
  <c r="R37" i="30"/>
  <c r="Q37" i="30"/>
  <c r="P37" i="30"/>
  <c r="O37" i="30"/>
  <c r="N37" i="30"/>
  <c r="M37" i="30"/>
  <c r="L37" i="30"/>
  <c r="K37" i="30"/>
  <c r="J37" i="30"/>
  <c r="I37" i="30"/>
  <c r="H37" i="30"/>
  <c r="G37" i="30"/>
  <c r="F37" i="30"/>
  <c r="E37" i="30"/>
  <c r="C37" i="30"/>
  <c r="B37" i="30"/>
  <c r="A37" i="30"/>
  <c r="CK36" i="30"/>
  <c r="CJ36" i="30"/>
  <c r="CI36" i="30"/>
  <c r="CH36" i="30"/>
  <c r="CG36" i="30"/>
  <c r="CF36" i="30"/>
  <c r="CE36" i="30"/>
  <c r="CD36" i="30"/>
  <c r="CC36" i="30"/>
  <c r="CB36" i="30"/>
  <c r="CA36" i="30"/>
  <c r="BZ36" i="30"/>
  <c r="BY36" i="30"/>
  <c r="BX36" i="30"/>
  <c r="BW36" i="30"/>
  <c r="BV36" i="30"/>
  <c r="BU36" i="30"/>
  <c r="BT36" i="30"/>
  <c r="BS36" i="30"/>
  <c r="BR36" i="30"/>
  <c r="BQ36" i="30"/>
  <c r="BP36" i="30"/>
  <c r="BO36" i="30"/>
  <c r="BN36" i="30"/>
  <c r="BM36" i="30"/>
  <c r="BL36" i="30"/>
  <c r="BK36" i="30"/>
  <c r="BJ36" i="30"/>
  <c r="BI36" i="30"/>
  <c r="BH36" i="30"/>
  <c r="BG36" i="30"/>
  <c r="BF36" i="30"/>
  <c r="BE36" i="30"/>
  <c r="BD36" i="30"/>
  <c r="BC36" i="30"/>
  <c r="BB36" i="30"/>
  <c r="BA36" i="30"/>
  <c r="AZ36" i="30"/>
  <c r="AY36" i="30"/>
  <c r="AX36" i="30"/>
  <c r="AW36" i="30"/>
  <c r="AV36" i="30"/>
  <c r="AU36" i="30"/>
  <c r="AT36" i="30"/>
  <c r="AS36" i="30"/>
  <c r="AR36" i="30"/>
  <c r="AQ36" i="30"/>
  <c r="AP36" i="30"/>
  <c r="AO36" i="30"/>
  <c r="AN36" i="30"/>
  <c r="AM36" i="30"/>
  <c r="AL36" i="30"/>
  <c r="AK36" i="30"/>
  <c r="AJ36" i="30"/>
  <c r="AI36" i="30"/>
  <c r="AH36" i="30"/>
  <c r="AG36" i="30"/>
  <c r="AF36" i="30"/>
  <c r="AE36" i="30"/>
  <c r="AD36" i="30"/>
  <c r="AC36" i="30"/>
  <c r="AB36" i="30"/>
  <c r="AA36" i="30"/>
  <c r="Z36" i="30"/>
  <c r="Y36" i="30"/>
  <c r="X36" i="30"/>
  <c r="W36" i="30"/>
  <c r="V36" i="30"/>
  <c r="U36" i="30"/>
  <c r="T36" i="30"/>
  <c r="S36" i="30"/>
  <c r="R36" i="30"/>
  <c r="Q36" i="30"/>
  <c r="P36" i="30"/>
  <c r="O36" i="30"/>
  <c r="N36" i="30"/>
  <c r="M36" i="30"/>
  <c r="L36" i="30"/>
  <c r="K36" i="30"/>
  <c r="J36" i="30"/>
  <c r="I36" i="30"/>
  <c r="H36" i="30"/>
  <c r="G36" i="30"/>
  <c r="F36" i="30"/>
  <c r="E36" i="30"/>
  <c r="C36" i="30"/>
  <c r="B36" i="30"/>
  <c r="A36" i="30"/>
  <c r="CK35" i="30"/>
  <c r="CJ35" i="30"/>
  <c r="CI35" i="30"/>
  <c r="CH35" i="30"/>
  <c r="CG35" i="30"/>
  <c r="CF35" i="30"/>
  <c r="CE35" i="30"/>
  <c r="CD35" i="30"/>
  <c r="CC35" i="30"/>
  <c r="CB35" i="30"/>
  <c r="CA35" i="30"/>
  <c r="BZ35" i="30"/>
  <c r="BY35" i="30"/>
  <c r="BX35" i="30"/>
  <c r="BW35" i="30"/>
  <c r="BV35" i="30"/>
  <c r="BU35" i="30"/>
  <c r="BT35" i="30"/>
  <c r="BS35" i="30"/>
  <c r="BR35" i="30"/>
  <c r="BQ35" i="30"/>
  <c r="BP35" i="30"/>
  <c r="BO35" i="30"/>
  <c r="BN35" i="30"/>
  <c r="BM35" i="30"/>
  <c r="BL35" i="30"/>
  <c r="BK35" i="30"/>
  <c r="BJ35" i="30"/>
  <c r="BI35" i="30"/>
  <c r="BH35" i="30"/>
  <c r="BG35" i="30"/>
  <c r="BF35" i="30"/>
  <c r="BE35" i="30"/>
  <c r="BD35" i="30"/>
  <c r="BC35" i="30"/>
  <c r="BB35" i="30"/>
  <c r="BA35" i="30"/>
  <c r="AZ35" i="30"/>
  <c r="AY35" i="30"/>
  <c r="AX35" i="30"/>
  <c r="AW35" i="30"/>
  <c r="AV35" i="30"/>
  <c r="AU35" i="30"/>
  <c r="AT35" i="30"/>
  <c r="AS35" i="30"/>
  <c r="AR35" i="30"/>
  <c r="AQ35" i="30"/>
  <c r="AP35" i="30"/>
  <c r="AO35" i="30"/>
  <c r="AN35" i="30"/>
  <c r="AM35" i="30"/>
  <c r="AL35" i="30"/>
  <c r="AK35" i="30"/>
  <c r="AJ35" i="30"/>
  <c r="AI35" i="30"/>
  <c r="AH35" i="30"/>
  <c r="AG35" i="30"/>
  <c r="AF35" i="30"/>
  <c r="AE35" i="30"/>
  <c r="AD35" i="30"/>
  <c r="AC35" i="30"/>
  <c r="AB35" i="30"/>
  <c r="AA35" i="30"/>
  <c r="Z35" i="30"/>
  <c r="Y35" i="30"/>
  <c r="X35" i="30"/>
  <c r="W35" i="30"/>
  <c r="V35" i="30"/>
  <c r="U35" i="30"/>
  <c r="T35" i="30"/>
  <c r="S35" i="30"/>
  <c r="R35" i="30"/>
  <c r="Q35" i="30"/>
  <c r="P35" i="30"/>
  <c r="O35" i="30"/>
  <c r="N35" i="30"/>
  <c r="M35" i="30"/>
  <c r="L35" i="30"/>
  <c r="K35" i="30"/>
  <c r="J35" i="30"/>
  <c r="I35" i="30"/>
  <c r="H35" i="30"/>
  <c r="G35" i="30"/>
  <c r="F35" i="30"/>
  <c r="E35" i="30"/>
  <c r="D35" i="30"/>
  <c r="C35" i="30"/>
  <c r="B35" i="30"/>
  <c r="A35" i="30"/>
  <c r="CK34" i="30"/>
  <c r="CJ34" i="30"/>
  <c r="CI34" i="30"/>
  <c r="CH34" i="30"/>
  <c r="CG34" i="30"/>
  <c r="CF34" i="30"/>
  <c r="CE34" i="30"/>
  <c r="CD34" i="30"/>
  <c r="CC34" i="30"/>
  <c r="CB34" i="30"/>
  <c r="CA34" i="30"/>
  <c r="BZ34" i="30"/>
  <c r="BY34" i="30"/>
  <c r="BX34" i="30"/>
  <c r="BW34" i="30"/>
  <c r="BV34" i="30"/>
  <c r="BU34" i="30"/>
  <c r="BT34" i="30"/>
  <c r="BS34" i="30"/>
  <c r="BR34" i="30"/>
  <c r="BQ34" i="30"/>
  <c r="BP34" i="30"/>
  <c r="BO34" i="30"/>
  <c r="BN34" i="30"/>
  <c r="BM34" i="30"/>
  <c r="BL34" i="30"/>
  <c r="BK34" i="30"/>
  <c r="BJ34" i="30"/>
  <c r="BI34" i="30"/>
  <c r="BH34" i="30"/>
  <c r="BG34" i="30"/>
  <c r="BF34" i="30"/>
  <c r="BE34" i="30"/>
  <c r="BD34" i="30"/>
  <c r="BC34" i="30"/>
  <c r="BB34" i="30"/>
  <c r="BA34" i="30"/>
  <c r="AZ34" i="30"/>
  <c r="AY34" i="30"/>
  <c r="AX34" i="30"/>
  <c r="AW34" i="30"/>
  <c r="AV34" i="30"/>
  <c r="AU34" i="30"/>
  <c r="AT34" i="30"/>
  <c r="AS34" i="30"/>
  <c r="AR34" i="30"/>
  <c r="AQ34" i="30"/>
  <c r="AP34" i="30"/>
  <c r="AO34" i="30"/>
  <c r="AN34" i="30"/>
  <c r="AM34" i="30"/>
  <c r="AL34" i="30"/>
  <c r="AK34" i="30"/>
  <c r="AJ34" i="30"/>
  <c r="AI34" i="30"/>
  <c r="AH34" i="30"/>
  <c r="AG34" i="30"/>
  <c r="AF34" i="30"/>
  <c r="AE34" i="30"/>
  <c r="AD34" i="30"/>
  <c r="AC34" i="30"/>
  <c r="AB34" i="30"/>
  <c r="AA34" i="30"/>
  <c r="Z34" i="30"/>
  <c r="Y34" i="30"/>
  <c r="X34" i="30"/>
  <c r="W34" i="30"/>
  <c r="V34" i="30"/>
  <c r="U34" i="30"/>
  <c r="T34" i="30"/>
  <c r="S34" i="30"/>
  <c r="R34" i="30"/>
  <c r="Q34" i="30"/>
  <c r="P34" i="30"/>
  <c r="O34" i="30"/>
  <c r="N34" i="30"/>
  <c r="M34" i="30"/>
  <c r="L34" i="30"/>
  <c r="K34" i="30"/>
  <c r="J34" i="30"/>
  <c r="I34" i="30"/>
  <c r="H34" i="30"/>
  <c r="G34" i="30"/>
  <c r="F34" i="30"/>
  <c r="E34" i="30"/>
  <c r="C34" i="30"/>
  <c r="B34" i="30"/>
  <c r="A34" i="30"/>
  <c r="CK33" i="30"/>
  <c r="CJ33" i="30"/>
  <c r="CI33" i="30"/>
  <c r="CH33" i="30"/>
  <c r="CG33" i="30"/>
  <c r="CF33" i="30"/>
  <c r="CE33" i="30"/>
  <c r="CD33" i="30"/>
  <c r="CC33" i="30"/>
  <c r="CB33" i="30"/>
  <c r="CA33" i="30"/>
  <c r="BZ33" i="30"/>
  <c r="BY33" i="30"/>
  <c r="BX33" i="30"/>
  <c r="BW33" i="30"/>
  <c r="BV33" i="30"/>
  <c r="BU33" i="30"/>
  <c r="BT33" i="30"/>
  <c r="BS33" i="30"/>
  <c r="BR33" i="30"/>
  <c r="BQ33" i="30"/>
  <c r="BP33" i="30"/>
  <c r="BO33" i="30"/>
  <c r="BN33" i="30"/>
  <c r="BM33" i="30"/>
  <c r="BL33" i="30"/>
  <c r="BK33" i="30"/>
  <c r="BJ33" i="30"/>
  <c r="BI33" i="30"/>
  <c r="BH33" i="30"/>
  <c r="BG33" i="30"/>
  <c r="BF33" i="30"/>
  <c r="BE33" i="30"/>
  <c r="BD33" i="30"/>
  <c r="BC33" i="30"/>
  <c r="BB33" i="30"/>
  <c r="BA33" i="30"/>
  <c r="AZ33" i="30"/>
  <c r="AY33" i="30"/>
  <c r="AX33" i="30"/>
  <c r="AW33" i="30"/>
  <c r="AV33" i="30"/>
  <c r="AU33" i="30"/>
  <c r="AT33" i="30"/>
  <c r="AS33" i="30"/>
  <c r="AR33" i="30"/>
  <c r="AQ33" i="30"/>
  <c r="AP33" i="30"/>
  <c r="AO33" i="30"/>
  <c r="AN33" i="30"/>
  <c r="AM33" i="30"/>
  <c r="AL33" i="30"/>
  <c r="AK33" i="30"/>
  <c r="AJ33" i="30"/>
  <c r="AI33" i="30"/>
  <c r="AH33" i="30"/>
  <c r="AG33" i="30"/>
  <c r="AF33" i="30"/>
  <c r="AE33" i="30"/>
  <c r="AD33" i="30"/>
  <c r="AC33" i="30"/>
  <c r="AB33" i="30"/>
  <c r="AA33" i="30"/>
  <c r="Z33" i="30"/>
  <c r="Y33" i="30"/>
  <c r="X33" i="30"/>
  <c r="W33" i="30"/>
  <c r="V33" i="30"/>
  <c r="U33" i="30"/>
  <c r="T33" i="30"/>
  <c r="S33" i="30"/>
  <c r="R33" i="30"/>
  <c r="Q33" i="30"/>
  <c r="P33" i="30"/>
  <c r="O33" i="30"/>
  <c r="N33" i="30"/>
  <c r="M33" i="30"/>
  <c r="L33" i="30"/>
  <c r="K33" i="30"/>
  <c r="J33" i="30"/>
  <c r="I33" i="30"/>
  <c r="H33" i="30"/>
  <c r="G33" i="30"/>
  <c r="F33" i="30"/>
  <c r="E33" i="30"/>
  <c r="D33" i="30"/>
  <c r="C33" i="30"/>
  <c r="B33" i="30"/>
  <c r="A33" i="30"/>
  <c r="CK32" i="30"/>
  <c r="CJ32" i="30"/>
  <c r="CI32" i="30"/>
  <c r="CH32" i="30"/>
  <c r="CG32" i="30"/>
  <c r="CF32" i="30"/>
  <c r="CE32" i="30"/>
  <c r="CD32" i="30"/>
  <c r="CC32" i="30"/>
  <c r="CB32" i="30"/>
  <c r="CA32" i="30"/>
  <c r="BZ32" i="30"/>
  <c r="BY32" i="30"/>
  <c r="BX32" i="30"/>
  <c r="BW32" i="30"/>
  <c r="BV32" i="30"/>
  <c r="BU32" i="30"/>
  <c r="BT32" i="30"/>
  <c r="BS32" i="30"/>
  <c r="BR32" i="30"/>
  <c r="BQ32" i="30"/>
  <c r="BP32" i="30"/>
  <c r="BO32" i="30"/>
  <c r="BN32" i="30"/>
  <c r="BM32" i="30"/>
  <c r="BL32" i="30"/>
  <c r="BK32" i="30"/>
  <c r="BJ32" i="30"/>
  <c r="BI32" i="30"/>
  <c r="BH32" i="30"/>
  <c r="BG32" i="30"/>
  <c r="BF32" i="30"/>
  <c r="BE32" i="30"/>
  <c r="BD32" i="30"/>
  <c r="BC32" i="30"/>
  <c r="BB32" i="30"/>
  <c r="BA32" i="30"/>
  <c r="AZ32" i="30"/>
  <c r="AY32" i="30"/>
  <c r="AX32" i="30"/>
  <c r="AW32" i="30"/>
  <c r="AV32" i="30"/>
  <c r="AU32" i="30"/>
  <c r="AT32" i="30"/>
  <c r="AS32" i="30"/>
  <c r="AR32" i="30"/>
  <c r="AQ32" i="30"/>
  <c r="AP32" i="30"/>
  <c r="AO32" i="30"/>
  <c r="AN32" i="30"/>
  <c r="AM32" i="30"/>
  <c r="AL32" i="30"/>
  <c r="AK32" i="30"/>
  <c r="AJ32" i="30"/>
  <c r="AI32" i="30"/>
  <c r="AH32" i="30"/>
  <c r="AG32" i="30"/>
  <c r="AF32" i="30"/>
  <c r="AE32" i="30"/>
  <c r="AD32" i="30"/>
  <c r="AC32" i="30"/>
  <c r="AB32" i="30"/>
  <c r="AA32" i="30"/>
  <c r="Z32" i="30"/>
  <c r="Y32" i="30"/>
  <c r="X32" i="30"/>
  <c r="W32" i="30"/>
  <c r="V32" i="30"/>
  <c r="U32" i="30"/>
  <c r="T32" i="30"/>
  <c r="S32" i="30"/>
  <c r="R32" i="30"/>
  <c r="Q32" i="30"/>
  <c r="P32" i="30"/>
  <c r="O32" i="30"/>
  <c r="N32" i="30"/>
  <c r="M32" i="30"/>
  <c r="L32" i="30"/>
  <c r="K32" i="30"/>
  <c r="J32" i="30"/>
  <c r="I32" i="30"/>
  <c r="H32" i="30"/>
  <c r="G32" i="30"/>
  <c r="F32" i="30"/>
  <c r="E32" i="30"/>
  <c r="C32" i="30"/>
  <c r="B32" i="30"/>
  <c r="A32" i="30"/>
  <c r="CK31" i="30"/>
  <c r="CJ31" i="30"/>
  <c r="CI31" i="30"/>
  <c r="CH31" i="30"/>
  <c r="CG31" i="30"/>
  <c r="CF31" i="30"/>
  <c r="CE31" i="30"/>
  <c r="CD31" i="30"/>
  <c r="CC31" i="30"/>
  <c r="CB31" i="30"/>
  <c r="CA31" i="30"/>
  <c r="BZ31" i="30"/>
  <c r="BY31" i="30"/>
  <c r="BX31" i="30"/>
  <c r="BW31" i="30"/>
  <c r="BV31" i="30"/>
  <c r="BU31" i="30"/>
  <c r="BT31" i="30"/>
  <c r="BS31" i="30"/>
  <c r="BR31" i="30"/>
  <c r="BQ31" i="30"/>
  <c r="BP31" i="30"/>
  <c r="BO31" i="30"/>
  <c r="BN31" i="30"/>
  <c r="BM31" i="30"/>
  <c r="BL31" i="30"/>
  <c r="BK31" i="30"/>
  <c r="BJ31" i="30"/>
  <c r="BI31" i="30"/>
  <c r="BH31" i="30"/>
  <c r="BG31" i="30"/>
  <c r="BF31" i="30"/>
  <c r="BE31" i="30"/>
  <c r="BD31" i="30"/>
  <c r="BC31" i="30"/>
  <c r="BB31" i="30"/>
  <c r="BA31" i="30"/>
  <c r="AZ31" i="30"/>
  <c r="AY31" i="30"/>
  <c r="AX31" i="30"/>
  <c r="AW31" i="30"/>
  <c r="AV31" i="30"/>
  <c r="AU31" i="30"/>
  <c r="AT31" i="30"/>
  <c r="AS31" i="30"/>
  <c r="AR31" i="30"/>
  <c r="AQ31" i="30"/>
  <c r="AP31" i="30"/>
  <c r="AO31" i="30"/>
  <c r="AN31" i="30"/>
  <c r="AM31" i="30"/>
  <c r="AL31" i="30"/>
  <c r="AK31" i="30"/>
  <c r="AJ31" i="30"/>
  <c r="AI31" i="30"/>
  <c r="AH31" i="30"/>
  <c r="AG31" i="30"/>
  <c r="AF31" i="30"/>
  <c r="AE31" i="30"/>
  <c r="AD31" i="30"/>
  <c r="AC31" i="30"/>
  <c r="AB31" i="30"/>
  <c r="AA31" i="30"/>
  <c r="Z31" i="30"/>
  <c r="Y31" i="30"/>
  <c r="X31" i="30"/>
  <c r="W31" i="30"/>
  <c r="V31" i="30"/>
  <c r="U31" i="30"/>
  <c r="T31" i="30"/>
  <c r="S31" i="30"/>
  <c r="R31" i="30"/>
  <c r="Q31" i="30"/>
  <c r="P31" i="30"/>
  <c r="O31" i="30"/>
  <c r="N31" i="30"/>
  <c r="M31" i="30"/>
  <c r="L31" i="30"/>
  <c r="K31" i="30"/>
  <c r="J31" i="30"/>
  <c r="I31" i="30"/>
  <c r="H31" i="30"/>
  <c r="G31" i="30"/>
  <c r="F31" i="30"/>
  <c r="E31" i="30"/>
  <c r="D31" i="30"/>
  <c r="C31" i="30"/>
  <c r="B31" i="30"/>
  <c r="A31" i="30"/>
  <c r="CK30" i="30"/>
  <c r="CJ30" i="30"/>
  <c r="CI30" i="30"/>
  <c r="CH30" i="30"/>
  <c r="CG30" i="30"/>
  <c r="CF30" i="30"/>
  <c r="CE30" i="30"/>
  <c r="CD30" i="30"/>
  <c r="CC30" i="30"/>
  <c r="CB30" i="30"/>
  <c r="CA30" i="30"/>
  <c r="BZ30" i="30"/>
  <c r="BY30" i="30"/>
  <c r="BX30" i="30"/>
  <c r="BW30" i="30"/>
  <c r="BV30" i="30"/>
  <c r="BU30" i="30"/>
  <c r="BT30" i="30"/>
  <c r="BS30" i="30"/>
  <c r="BR30" i="30"/>
  <c r="BQ30" i="30"/>
  <c r="BP30" i="30"/>
  <c r="BO30" i="30"/>
  <c r="BN30" i="30"/>
  <c r="BM30" i="30"/>
  <c r="BL30" i="30"/>
  <c r="BK30" i="30"/>
  <c r="BJ30" i="30"/>
  <c r="BI30" i="30"/>
  <c r="BH30" i="30"/>
  <c r="BG30" i="30"/>
  <c r="BF30" i="30"/>
  <c r="BE30" i="30"/>
  <c r="BD30" i="30"/>
  <c r="BC30" i="30"/>
  <c r="BB30" i="30"/>
  <c r="BA30" i="30"/>
  <c r="AZ30" i="30"/>
  <c r="AY30" i="30"/>
  <c r="AX30" i="30"/>
  <c r="AW30" i="30"/>
  <c r="AV30" i="30"/>
  <c r="AU30" i="30"/>
  <c r="AT30" i="30"/>
  <c r="AS30" i="30"/>
  <c r="AR30" i="30"/>
  <c r="AQ30" i="30"/>
  <c r="AP30" i="30"/>
  <c r="AO30" i="30"/>
  <c r="AN30" i="30"/>
  <c r="AM30" i="30"/>
  <c r="AL30" i="30"/>
  <c r="AK30" i="30"/>
  <c r="AJ30" i="30"/>
  <c r="AI30" i="30"/>
  <c r="AH30" i="30"/>
  <c r="AG30" i="30"/>
  <c r="AF30" i="30"/>
  <c r="AE30" i="30"/>
  <c r="AD30" i="30"/>
  <c r="AC30" i="30"/>
  <c r="AB30" i="30"/>
  <c r="AA30" i="30"/>
  <c r="Z30" i="30"/>
  <c r="Y30" i="30"/>
  <c r="X30" i="30"/>
  <c r="W30" i="30"/>
  <c r="V30" i="30"/>
  <c r="U30" i="30"/>
  <c r="T30" i="30"/>
  <c r="S30" i="30"/>
  <c r="R30" i="30"/>
  <c r="Q30" i="30"/>
  <c r="P30" i="30"/>
  <c r="O30" i="30"/>
  <c r="N30" i="30"/>
  <c r="M30" i="30"/>
  <c r="L30" i="30"/>
  <c r="K30" i="30"/>
  <c r="J30" i="30"/>
  <c r="I30" i="30"/>
  <c r="H30" i="30"/>
  <c r="G30" i="30"/>
  <c r="F30" i="30"/>
  <c r="E30" i="30"/>
  <c r="C30" i="30"/>
  <c r="B30" i="30"/>
  <c r="A30" i="30"/>
  <c r="CK29" i="30"/>
  <c r="CJ29" i="30"/>
  <c r="CI29" i="30"/>
  <c r="CH29" i="30"/>
  <c r="CG29" i="30"/>
  <c r="CF29" i="30"/>
  <c r="CE29" i="30"/>
  <c r="CD29" i="30"/>
  <c r="CC29" i="30"/>
  <c r="CB29" i="30"/>
  <c r="CA29" i="30"/>
  <c r="BZ29" i="30"/>
  <c r="BY29" i="30"/>
  <c r="BX29" i="30"/>
  <c r="BW29" i="30"/>
  <c r="BV29" i="30"/>
  <c r="BU29" i="30"/>
  <c r="BT29" i="30"/>
  <c r="BS29" i="30"/>
  <c r="BR29" i="30"/>
  <c r="BQ29" i="30"/>
  <c r="BP29" i="30"/>
  <c r="BO29" i="30"/>
  <c r="BN29" i="30"/>
  <c r="BM29" i="30"/>
  <c r="BL29" i="30"/>
  <c r="BK29" i="30"/>
  <c r="BJ29" i="30"/>
  <c r="BI29" i="30"/>
  <c r="BH29" i="30"/>
  <c r="BG29" i="30"/>
  <c r="BF29" i="30"/>
  <c r="BE29" i="30"/>
  <c r="BD29" i="30"/>
  <c r="BC29" i="30"/>
  <c r="BB29" i="30"/>
  <c r="BA29" i="30"/>
  <c r="AZ29" i="30"/>
  <c r="AY29" i="30"/>
  <c r="AX29" i="30"/>
  <c r="AW29" i="30"/>
  <c r="AV29" i="30"/>
  <c r="AU29" i="30"/>
  <c r="AT29" i="30"/>
  <c r="AS29" i="30"/>
  <c r="AR29" i="30"/>
  <c r="AQ29" i="30"/>
  <c r="AP29" i="30"/>
  <c r="AO29" i="30"/>
  <c r="AN29" i="30"/>
  <c r="AM29" i="30"/>
  <c r="AL29" i="30"/>
  <c r="AK29" i="30"/>
  <c r="AJ29" i="30"/>
  <c r="AI29" i="30"/>
  <c r="AH29" i="30"/>
  <c r="AG29" i="30"/>
  <c r="AF29" i="30"/>
  <c r="AE29" i="30"/>
  <c r="AD29" i="30"/>
  <c r="AC29" i="30"/>
  <c r="AB29" i="30"/>
  <c r="AA29" i="30"/>
  <c r="Z29" i="30"/>
  <c r="Y29" i="30"/>
  <c r="X29" i="30"/>
  <c r="W29" i="30"/>
  <c r="V29" i="30"/>
  <c r="U29" i="30"/>
  <c r="T29" i="30"/>
  <c r="S29" i="30"/>
  <c r="R29" i="30"/>
  <c r="Q29" i="30"/>
  <c r="P29" i="30"/>
  <c r="O29" i="30"/>
  <c r="N29" i="30"/>
  <c r="M29" i="30"/>
  <c r="L29" i="30"/>
  <c r="K29" i="30"/>
  <c r="J29" i="30"/>
  <c r="I29" i="30"/>
  <c r="H29" i="30"/>
  <c r="G29" i="30"/>
  <c r="F29" i="30"/>
  <c r="E29" i="30"/>
  <c r="C29" i="30"/>
  <c r="B29" i="30"/>
  <c r="A29" i="30"/>
  <c r="CK28" i="30"/>
  <c r="CJ28" i="30"/>
  <c r="CI28" i="30"/>
  <c r="CH28" i="30"/>
  <c r="CG28" i="30"/>
  <c r="CF28" i="30"/>
  <c r="CE28" i="30"/>
  <c r="CD28" i="30"/>
  <c r="CC28" i="30"/>
  <c r="CB28" i="30"/>
  <c r="CA28" i="30"/>
  <c r="BZ28" i="30"/>
  <c r="BY28" i="30"/>
  <c r="BX28" i="30"/>
  <c r="BW28" i="30"/>
  <c r="BV28" i="30"/>
  <c r="BU28" i="30"/>
  <c r="BT28" i="30"/>
  <c r="BS28" i="30"/>
  <c r="BR28" i="30"/>
  <c r="BQ28" i="30"/>
  <c r="BP28" i="30"/>
  <c r="BO28" i="30"/>
  <c r="BN28" i="30"/>
  <c r="BM28" i="30"/>
  <c r="BL28" i="30"/>
  <c r="BK28" i="30"/>
  <c r="BJ28" i="30"/>
  <c r="BI28" i="30"/>
  <c r="BH28" i="30"/>
  <c r="BG28" i="30"/>
  <c r="BF28" i="30"/>
  <c r="BE28" i="30"/>
  <c r="BD28" i="30"/>
  <c r="BC28" i="30"/>
  <c r="BB28" i="30"/>
  <c r="BA28" i="30"/>
  <c r="AZ28" i="30"/>
  <c r="AY28" i="30"/>
  <c r="AX28" i="30"/>
  <c r="AW28" i="30"/>
  <c r="AV28" i="30"/>
  <c r="AU28" i="30"/>
  <c r="AT28" i="30"/>
  <c r="AS28" i="30"/>
  <c r="AR28" i="30"/>
  <c r="AQ28" i="30"/>
  <c r="AP28" i="30"/>
  <c r="AO28" i="30"/>
  <c r="AN28" i="30"/>
  <c r="AM28" i="30"/>
  <c r="AL28" i="30"/>
  <c r="AK28" i="30"/>
  <c r="AJ28" i="30"/>
  <c r="AI28" i="30"/>
  <c r="AH28" i="30"/>
  <c r="AG28" i="30"/>
  <c r="AF28" i="30"/>
  <c r="AE28" i="30"/>
  <c r="AD28" i="30"/>
  <c r="AC28" i="30"/>
  <c r="AB28" i="30"/>
  <c r="AA28" i="30"/>
  <c r="Z28" i="30"/>
  <c r="Y28" i="30"/>
  <c r="X28" i="30"/>
  <c r="W28" i="30"/>
  <c r="V28" i="30"/>
  <c r="U28" i="30"/>
  <c r="T28" i="30"/>
  <c r="S28" i="30"/>
  <c r="R28" i="30"/>
  <c r="Q28" i="30"/>
  <c r="P28" i="30"/>
  <c r="O28" i="30"/>
  <c r="N28" i="30"/>
  <c r="M28" i="30"/>
  <c r="L28" i="30"/>
  <c r="K28" i="30"/>
  <c r="J28" i="30"/>
  <c r="I28" i="30"/>
  <c r="H28" i="30"/>
  <c r="G28" i="30"/>
  <c r="F28" i="30"/>
  <c r="E28" i="30"/>
  <c r="C28" i="30"/>
  <c r="B28" i="30"/>
  <c r="A28" i="30"/>
  <c r="CK27" i="30"/>
  <c r="CJ27" i="30"/>
  <c r="CI27" i="30"/>
  <c r="CH27" i="30"/>
  <c r="CG27" i="30"/>
  <c r="CF27" i="30"/>
  <c r="CE27" i="30"/>
  <c r="CD27" i="30"/>
  <c r="CC27" i="30"/>
  <c r="CB27" i="30"/>
  <c r="CA27" i="30"/>
  <c r="BZ27" i="30"/>
  <c r="BY27" i="30"/>
  <c r="BX27" i="30"/>
  <c r="BW27" i="30"/>
  <c r="BV27" i="30"/>
  <c r="BU27" i="30"/>
  <c r="BT27" i="30"/>
  <c r="BS27" i="30"/>
  <c r="BR27" i="30"/>
  <c r="BQ27" i="30"/>
  <c r="BP27" i="30"/>
  <c r="BO27" i="30"/>
  <c r="BN27" i="30"/>
  <c r="BM27" i="30"/>
  <c r="BL27" i="30"/>
  <c r="BK27" i="30"/>
  <c r="BJ27" i="30"/>
  <c r="BI27" i="30"/>
  <c r="BH27" i="30"/>
  <c r="BG27" i="30"/>
  <c r="BF27" i="30"/>
  <c r="BE27" i="30"/>
  <c r="BD27" i="30"/>
  <c r="BC27" i="30"/>
  <c r="BB27" i="30"/>
  <c r="BA27" i="30"/>
  <c r="AZ27" i="30"/>
  <c r="AY27" i="30"/>
  <c r="AX27" i="30"/>
  <c r="AW27" i="30"/>
  <c r="AV27" i="30"/>
  <c r="AU27" i="30"/>
  <c r="AT27" i="30"/>
  <c r="AS27" i="30"/>
  <c r="AR27" i="30"/>
  <c r="AQ27" i="30"/>
  <c r="AP27" i="30"/>
  <c r="AO27" i="30"/>
  <c r="AN27" i="30"/>
  <c r="AM27" i="30"/>
  <c r="AL27" i="30"/>
  <c r="AK27" i="30"/>
  <c r="AJ27" i="30"/>
  <c r="AI27" i="30"/>
  <c r="AH27" i="30"/>
  <c r="AG27" i="30"/>
  <c r="AF27" i="30"/>
  <c r="AE27" i="30"/>
  <c r="AD27" i="30"/>
  <c r="AC27" i="30"/>
  <c r="AB27" i="30"/>
  <c r="AA27" i="30"/>
  <c r="Z27" i="30"/>
  <c r="Y27" i="30"/>
  <c r="X27" i="30"/>
  <c r="W27" i="30"/>
  <c r="V27" i="30"/>
  <c r="U27" i="30"/>
  <c r="T27" i="30"/>
  <c r="S27" i="30"/>
  <c r="R27" i="30"/>
  <c r="Q27" i="30"/>
  <c r="P27" i="30"/>
  <c r="O27" i="30"/>
  <c r="N27" i="30"/>
  <c r="M27" i="30"/>
  <c r="L27" i="30"/>
  <c r="K27" i="30"/>
  <c r="J27" i="30"/>
  <c r="I27" i="30"/>
  <c r="H27" i="30"/>
  <c r="G27" i="30"/>
  <c r="F27" i="30"/>
  <c r="E27" i="30"/>
  <c r="C27" i="30"/>
  <c r="B27" i="30"/>
  <c r="A27" i="30"/>
  <c r="CK26" i="30"/>
  <c r="CJ26" i="30"/>
  <c r="CI26" i="30"/>
  <c r="CH26" i="30"/>
  <c r="CG26" i="30"/>
  <c r="CF26" i="30"/>
  <c r="CE26" i="30"/>
  <c r="CD26" i="30"/>
  <c r="CC26" i="30"/>
  <c r="CB26" i="30"/>
  <c r="CA26" i="30"/>
  <c r="BZ26" i="30"/>
  <c r="BY26" i="30"/>
  <c r="BX26" i="30"/>
  <c r="BW26" i="30"/>
  <c r="BV26" i="30"/>
  <c r="BU26" i="30"/>
  <c r="BT26" i="30"/>
  <c r="BS26" i="30"/>
  <c r="BR26" i="30"/>
  <c r="BQ26" i="30"/>
  <c r="BP26" i="30"/>
  <c r="BO26" i="30"/>
  <c r="BN26" i="30"/>
  <c r="BM26" i="30"/>
  <c r="BL26" i="30"/>
  <c r="BK26" i="30"/>
  <c r="BJ26" i="30"/>
  <c r="BI26" i="30"/>
  <c r="BH26" i="30"/>
  <c r="BG26" i="30"/>
  <c r="BF26" i="30"/>
  <c r="BE26" i="30"/>
  <c r="BD26" i="30"/>
  <c r="BC26" i="30"/>
  <c r="BB26" i="30"/>
  <c r="BA26" i="30"/>
  <c r="AZ26" i="30"/>
  <c r="AY26" i="30"/>
  <c r="AX26" i="30"/>
  <c r="AW26" i="30"/>
  <c r="AV26" i="30"/>
  <c r="AU26" i="30"/>
  <c r="AT26" i="30"/>
  <c r="AS26" i="30"/>
  <c r="AR26" i="30"/>
  <c r="AQ26" i="30"/>
  <c r="AP26" i="30"/>
  <c r="AO26" i="30"/>
  <c r="AN26" i="30"/>
  <c r="AM26" i="30"/>
  <c r="AL26" i="30"/>
  <c r="AK26" i="30"/>
  <c r="AJ26" i="30"/>
  <c r="AI26" i="30"/>
  <c r="AH26" i="30"/>
  <c r="AG26" i="30"/>
  <c r="AF26" i="30"/>
  <c r="AE26" i="30"/>
  <c r="AD26" i="30"/>
  <c r="AC26" i="30"/>
  <c r="AB26" i="30"/>
  <c r="AA26" i="30"/>
  <c r="Z26" i="30"/>
  <c r="Y26" i="30"/>
  <c r="X26" i="30"/>
  <c r="W26" i="30"/>
  <c r="V26" i="30"/>
  <c r="U26" i="30"/>
  <c r="T26" i="30"/>
  <c r="S26" i="30"/>
  <c r="R26" i="30"/>
  <c r="Q26" i="30"/>
  <c r="P26" i="30"/>
  <c r="O26" i="30"/>
  <c r="N26" i="30"/>
  <c r="M26" i="30"/>
  <c r="L26" i="30"/>
  <c r="K26" i="30"/>
  <c r="J26" i="30"/>
  <c r="I26" i="30"/>
  <c r="H26" i="30"/>
  <c r="G26" i="30"/>
  <c r="F26" i="30"/>
  <c r="E26" i="30"/>
  <c r="C26" i="30"/>
  <c r="B26" i="30"/>
  <c r="A26" i="30"/>
  <c r="CK25" i="30"/>
  <c r="CJ25" i="30"/>
  <c r="CI25" i="30"/>
  <c r="CH25" i="30"/>
  <c r="CG25" i="30"/>
  <c r="CF25" i="30"/>
  <c r="CE25" i="30"/>
  <c r="CD25" i="30"/>
  <c r="CC25" i="30"/>
  <c r="CB25" i="30"/>
  <c r="CA25" i="30"/>
  <c r="BZ25" i="30"/>
  <c r="BY25" i="30"/>
  <c r="BX25" i="30"/>
  <c r="BW25" i="30"/>
  <c r="BV25" i="30"/>
  <c r="BU25" i="30"/>
  <c r="BT25" i="30"/>
  <c r="BS25" i="30"/>
  <c r="BR25" i="30"/>
  <c r="BQ25" i="30"/>
  <c r="BP25" i="30"/>
  <c r="BO25" i="30"/>
  <c r="BN25" i="30"/>
  <c r="BM25" i="30"/>
  <c r="BL25" i="30"/>
  <c r="BK25" i="30"/>
  <c r="BJ25" i="30"/>
  <c r="BI25" i="30"/>
  <c r="BH25" i="30"/>
  <c r="BG25" i="30"/>
  <c r="BF25" i="30"/>
  <c r="BE25" i="30"/>
  <c r="BD25" i="30"/>
  <c r="BC25" i="30"/>
  <c r="BB25" i="30"/>
  <c r="BA25" i="30"/>
  <c r="AZ25" i="30"/>
  <c r="AY25" i="30"/>
  <c r="AX25" i="30"/>
  <c r="AW25" i="30"/>
  <c r="AV25" i="30"/>
  <c r="AU25" i="30"/>
  <c r="AT25" i="30"/>
  <c r="AS25" i="30"/>
  <c r="AR25" i="30"/>
  <c r="AQ25" i="30"/>
  <c r="AP25" i="30"/>
  <c r="AO25" i="30"/>
  <c r="AN25" i="30"/>
  <c r="AM25" i="30"/>
  <c r="AL25" i="30"/>
  <c r="AK25" i="30"/>
  <c r="AJ25" i="30"/>
  <c r="AI25" i="30"/>
  <c r="AH25" i="30"/>
  <c r="AG25" i="30"/>
  <c r="AF25" i="30"/>
  <c r="AE25" i="30"/>
  <c r="AD25" i="30"/>
  <c r="AC25" i="30"/>
  <c r="AB25" i="30"/>
  <c r="AA25" i="30"/>
  <c r="Z25" i="30"/>
  <c r="Y25" i="30"/>
  <c r="X25" i="30"/>
  <c r="W25" i="30"/>
  <c r="V25" i="30"/>
  <c r="U25" i="30"/>
  <c r="T25" i="30"/>
  <c r="S25" i="30"/>
  <c r="R25" i="30"/>
  <c r="Q25" i="30"/>
  <c r="P25" i="30"/>
  <c r="O25" i="30"/>
  <c r="N25" i="30"/>
  <c r="M25" i="30"/>
  <c r="L25" i="30"/>
  <c r="K25" i="30"/>
  <c r="J25" i="30"/>
  <c r="I25" i="30"/>
  <c r="H25" i="30"/>
  <c r="G25" i="30"/>
  <c r="F25" i="30"/>
  <c r="E25" i="30"/>
  <c r="C25" i="30"/>
  <c r="B25" i="30"/>
  <c r="A25" i="30"/>
  <c r="CK24" i="30"/>
  <c r="CJ24" i="30"/>
  <c r="CI24" i="30"/>
  <c r="CH24" i="30"/>
  <c r="CG24" i="30"/>
  <c r="CF24" i="30"/>
  <c r="CE24" i="30"/>
  <c r="CD24" i="30"/>
  <c r="CC24" i="30"/>
  <c r="CB24" i="30"/>
  <c r="CA24" i="30"/>
  <c r="BZ24" i="30"/>
  <c r="BY24" i="30"/>
  <c r="BX24" i="30"/>
  <c r="BW24" i="30"/>
  <c r="BV24" i="30"/>
  <c r="BU24" i="30"/>
  <c r="BT24" i="30"/>
  <c r="BS24" i="30"/>
  <c r="BR24" i="30"/>
  <c r="BQ24" i="30"/>
  <c r="BP24" i="30"/>
  <c r="BO24" i="30"/>
  <c r="BN24" i="30"/>
  <c r="BM24" i="30"/>
  <c r="BL24" i="30"/>
  <c r="BK24" i="30"/>
  <c r="BJ24" i="30"/>
  <c r="BI24" i="30"/>
  <c r="BH24" i="30"/>
  <c r="BG24" i="30"/>
  <c r="BF24" i="30"/>
  <c r="BE24" i="30"/>
  <c r="BD24" i="30"/>
  <c r="BC24" i="30"/>
  <c r="BB24" i="30"/>
  <c r="BA24" i="30"/>
  <c r="AZ24" i="30"/>
  <c r="AY24" i="30"/>
  <c r="AX24" i="30"/>
  <c r="AW24" i="30"/>
  <c r="AV24" i="30"/>
  <c r="AU24" i="30"/>
  <c r="AT24" i="30"/>
  <c r="AS24" i="30"/>
  <c r="AR24" i="30"/>
  <c r="AQ24" i="30"/>
  <c r="AP24" i="30"/>
  <c r="AO24" i="30"/>
  <c r="AN24" i="30"/>
  <c r="AM24" i="30"/>
  <c r="AL24" i="30"/>
  <c r="AK24" i="30"/>
  <c r="AJ24" i="30"/>
  <c r="AI24" i="30"/>
  <c r="AH24" i="30"/>
  <c r="AG24" i="30"/>
  <c r="AF24" i="30"/>
  <c r="AE24" i="30"/>
  <c r="AD24" i="30"/>
  <c r="AC24" i="30"/>
  <c r="AB24" i="30"/>
  <c r="AA24" i="30"/>
  <c r="Z24" i="30"/>
  <c r="Y24" i="30"/>
  <c r="X24" i="30"/>
  <c r="W24" i="30"/>
  <c r="V24" i="30"/>
  <c r="U24" i="30"/>
  <c r="T24" i="30"/>
  <c r="S24" i="30"/>
  <c r="R24" i="30"/>
  <c r="Q24" i="30"/>
  <c r="P24" i="30"/>
  <c r="O24" i="30"/>
  <c r="N24" i="30"/>
  <c r="M24" i="30"/>
  <c r="L24" i="30"/>
  <c r="K24" i="30"/>
  <c r="J24" i="30"/>
  <c r="I24" i="30"/>
  <c r="H24" i="30"/>
  <c r="G24" i="30"/>
  <c r="F24" i="30"/>
  <c r="E24" i="30"/>
  <c r="C24" i="30"/>
  <c r="B24" i="30"/>
  <c r="A24" i="30"/>
  <c r="CK23" i="30"/>
  <c r="CJ23" i="30"/>
  <c r="CI23" i="30"/>
  <c r="CH23" i="30"/>
  <c r="CG23" i="30"/>
  <c r="CF23" i="30"/>
  <c r="CE23" i="30"/>
  <c r="CD23" i="30"/>
  <c r="CC23" i="30"/>
  <c r="CB23" i="30"/>
  <c r="CA23" i="30"/>
  <c r="BZ23" i="30"/>
  <c r="BY23" i="30"/>
  <c r="BX23" i="30"/>
  <c r="BW23" i="30"/>
  <c r="BV23" i="30"/>
  <c r="BU23" i="30"/>
  <c r="BT23" i="30"/>
  <c r="BS23" i="30"/>
  <c r="BR23" i="30"/>
  <c r="BQ23" i="30"/>
  <c r="BP23" i="30"/>
  <c r="BO23" i="30"/>
  <c r="BN23" i="30"/>
  <c r="BM23" i="30"/>
  <c r="BL23" i="30"/>
  <c r="BK23" i="30"/>
  <c r="BJ23" i="30"/>
  <c r="BI23" i="30"/>
  <c r="BH23" i="30"/>
  <c r="BG23" i="30"/>
  <c r="BF23" i="30"/>
  <c r="BE23" i="30"/>
  <c r="BD23" i="30"/>
  <c r="BC23" i="30"/>
  <c r="BB23" i="30"/>
  <c r="BA23" i="30"/>
  <c r="AZ23" i="30"/>
  <c r="AY23" i="30"/>
  <c r="AX23" i="30"/>
  <c r="AW23" i="30"/>
  <c r="AV23" i="30"/>
  <c r="AU23" i="30"/>
  <c r="AT23" i="30"/>
  <c r="AS23" i="30"/>
  <c r="AR23" i="30"/>
  <c r="AQ23" i="30"/>
  <c r="AP23" i="30"/>
  <c r="AO23" i="30"/>
  <c r="AN23" i="30"/>
  <c r="AM23" i="30"/>
  <c r="AL23" i="30"/>
  <c r="AK23" i="30"/>
  <c r="AJ23" i="30"/>
  <c r="AI23" i="30"/>
  <c r="AH23" i="30"/>
  <c r="AG23" i="30"/>
  <c r="AF23" i="30"/>
  <c r="AE23" i="30"/>
  <c r="AD23" i="30"/>
  <c r="AC23" i="30"/>
  <c r="AB23" i="30"/>
  <c r="AA23" i="30"/>
  <c r="Z23" i="30"/>
  <c r="Y23" i="30"/>
  <c r="X23" i="30"/>
  <c r="W23" i="30"/>
  <c r="V23" i="30"/>
  <c r="U23" i="30"/>
  <c r="T23" i="30"/>
  <c r="S23" i="30"/>
  <c r="R23" i="30"/>
  <c r="Q23" i="30"/>
  <c r="P23" i="30"/>
  <c r="O23" i="30"/>
  <c r="N23" i="30"/>
  <c r="M23" i="30"/>
  <c r="L23" i="30"/>
  <c r="K23" i="30"/>
  <c r="J23" i="30"/>
  <c r="I23" i="30"/>
  <c r="H23" i="30"/>
  <c r="G23" i="30"/>
  <c r="F23" i="30"/>
  <c r="E23" i="30"/>
  <c r="C23" i="30"/>
  <c r="B23" i="30"/>
  <c r="A23" i="30"/>
  <c r="CK22" i="30"/>
  <c r="CJ22" i="30"/>
  <c r="CI22" i="30"/>
  <c r="CH22" i="30"/>
  <c r="CG22" i="30"/>
  <c r="CF22" i="30"/>
  <c r="CE22" i="30"/>
  <c r="CD22" i="30"/>
  <c r="CC22" i="30"/>
  <c r="CB22" i="30"/>
  <c r="CA22" i="30"/>
  <c r="BZ22" i="30"/>
  <c r="BY22" i="30"/>
  <c r="BX22" i="30"/>
  <c r="BW22" i="30"/>
  <c r="BV22" i="30"/>
  <c r="BU22" i="30"/>
  <c r="BT22" i="30"/>
  <c r="BS22" i="30"/>
  <c r="BR22" i="30"/>
  <c r="BQ22" i="30"/>
  <c r="BP22" i="30"/>
  <c r="BO22" i="30"/>
  <c r="BN22" i="30"/>
  <c r="BM22" i="30"/>
  <c r="BL22" i="30"/>
  <c r="BK22" i="30"/>
  <c r="BJ22" i="30"/>
  <c r="BI22" i="30"/>
  <c r="BH22" i="30"/>
  <c r="BG22" i="30"/>
  <c r="BF22" i="30"/>
  <c r="BE22" i="30"/>
  <c r="BD22" i="30"/>
  <c r="BC22" i="30"/>
  <c r="BB22" i="30"/>
  <c r="BA22" i="30"/>
  <c r="AZ22" i="30"/>
  <c r="AY22" i="30"/>
  <c r="AX22" i="30"/>
  <c r="AW22" i="30"/>
  <c r="AV22" i="30"/>
  <c r="AU22" i="30"/>
  <c r="AT22" i="30"/>
  <c r="AS22" i="30"/>
  <c r="AR22" i="30"/>
  <c r="AQ22" i="30"/>
  <c r="AP22" i="30"/>
  <c r="AO22" i="30"/>
  <c r="AN22" i="30"/>
  <c r="AM22" i="30"/>
  <c r="AL22" i="30"/>
  <c r="AK22" i="30"/>
  <c r="AJ22" i="30"/>
  <c r="AI22" i="30"/>
  <c r="AH22" i="30"/>
  <c r="AG22" i="30"/>
  <c r="AF22" i="30"/>
  <c r="AE22" i="30"/>
  <c r="AD22" i="30"/>
  <c r="AC22" i="30"/>
  <c r="AB22" i="30"/>
  <c r="AA22" i="30"/>
  <c r="Z22" i="30"/>
  <c r="Y22" i="30"/>
  <c r="X22" i="30"/>
  <c r="W22" i="30"/>
  <c r="V22" i="30"/>
  <c r="U22" i="30"/>
  <c r="T22" i="30"/>
  <c r="S22" i="30"/>
  <c r="R22" i="30"/>
  <c r="Q22" i="30"/>
  <c r="P22" i="30"/>
  <c r="O22" i="30"/>
  <c r="N22" i="30"/>
  <c r="M22" i="30"/>
  <c r="L22" i="30"/>
  <c r="K22" i="30"/>
  <c r="J22" i="30"/>
  <c r="I22" i="30"/>
  <c r="H22" i="30"/>
  <c r="G22" i="30"/>
  <c r="F22" i="30"/>
  <c r="E22" i="30"/>
  <c r="C22" i="30"/>
  <c r="B22" i="30"/>
  <c r="A22" i="30"/>
  <c r="CK21" i="30"/>
  <c r="CJ21" i="30"/>
  <c r="CI21" i="30"/>
  <c r="CH21" i="30"/>
  <c r="CG21" i="30"/>
  <c r="CF21" i="30"/>
  <c r="CE21" i="30"/>
  <c r="CD21" i="30"/>
  <c r="CC21" i="30"/>
  <c r="CB21" i="30"/>
  <c r="CA21" i="30"/>
  <c r="BZ21" i="30"/>
  <c r="BY21" i="30"/>
  <c r="BX21" i="30"/>
  <c r="BW21" i="30"/>
  <c r="BV21" i="30"/>
  <c r="BU21" i="30"/>
  <c r="BT21" i="30"/>
  <c r="BS21" i="30"/>
  <c r="BR21" i="30"/>
  <c r="BQ21" i="30"/>
  <c r="BP21" i="30"/>
  <c r="BO21" i="30"/>
  <c r="BN21" i="30"/>
  <c r="BM21" i="30"/>
  <c r="BL21" i="30"/>
  <c r="BK21" i="30"/>
  <c r="BJ21" i="30"/>
  <c r="BI21" i="30"/>
  <c r="BH21" i="30"/>
  <c r="BG21" i="30"/>
  <c r="BF21" i="30"/>
  <c r="BE21" i="30"/>
  <c r="BD21" i="30"/>
  <c r="BC21" i="30"/>
  <c r="BB21" i="30"/>
  <c r="BA21" i="30"/>
  <c r="AZ21" i="30"/>
  <c r="AY21" i="30"/>
  <c r="AX21" i="30"/>
  <c r="AW21" i="30"/>
  <c r="AV21" i="30"/>
  <c r="AU21" i="30"/>
  <c r="AT21" i="30"/>
  <c r="AS21" i="30"/>
  <c r="AR21" i="30"/>
  <c r="AQ21" i="30"/>
  <c r="AP21" i="30"/>
  <c r="AO21" i="30"/>
  <c r="AN21" i="30"/>
  <c r="AM21" i="30"/>
  <c r="AL21" i="30"/>
  <c r="AK21" i="30"/>
  <c r="AJ21" i="30"/>
  <c r="AI21" i="30"/>
  <c r="AH21" i="30"/>
  <c r="AG21" i="30"/>
  <c r="AF21" i="30"/>
  <c r="AE21" i="30"/>
  <c r="AD21" i="30"/>
  <c r="AC21" i="30"/>
  <c r="AB21" i="30"/>
  <c r="AA21" i="30"/>
  <c r="Z21" i="30"/>
  <c r="Y21" i="30"/>
  <c r="X21" i="30"/>
  <c r="W21" i="30"/>
  <c r="V21" i="30"/>
  <c r="U21" i="30"/>
  <c r="T21" i="30"/>
  <c r="S21" i="30"/>
  <c r="R21" i="30"/>
  <c r="Q21" i="30"/>
  <c r="P21" i="30"/>
  <c r="O21" i="30"/>
  <c r="N21" i="30"/>
  <c r="M21" i="30"/>
  <c r="L21" i="30"/>
  <c r="K21" i="30"/>
  <c r="J21" i="30"/>
  <c r="I21" i="30"/>
  <c r="H21" i="30"/>
  <c r="G21" i="30"/>
  <c r="F21" i="30"/>
  <c r="E21" i="30"/>
  <c r="C21" i="30"/>
  <c r="B21" i="30"/>
  <c r="A21" i="30"/>
  <c r="CK20" i="30"/>
  <c r="CJ20" i="30"/>
  <c r="CI20" i="30"/>
  <c r="CH20" i="30"/>
  <c r="CG20" i="30"/>
  <c r="CF20" i="30"/>
  <c r="CE20" i="30"/>
  <c r="CD20" i="30"/>
  <c r="CC20" i="30"/>
  <c r="CB20" i="30"/>
  <c r="CA20" i="30"/>
  <c r="BZ20" i="30"/>
  <c r="BY20" i="30"/>
  <c r="BX20" i="30"/>
  <c r="BW20" i="30"/>
  <c r="BV20" i="30"/>
  <c r="BU20" i="30"/>
  <c r="BT20" i="30"/>
  <c r="BS20" i="30"/>
  <c r="BR20" i="30"/>
  <c r="BQ20" i="30"/>
  <c r="BP20" i="30"/>
  <c r="BO20" i="30"/>
  <c r="BN20" i="30"/>
  <c r="BM20" i="30"/>
  <c r="BL20" i="30"/>
  <c r="BK20" i="30"/>
  <c r="BJ20" i="30"/>
  <c r="BI20" i="30"/>
  <c r="BH20" i="30"/>
  <c r="BG20" i="30"/>
  <c r="BF20" i="30"/>
  <c r="BE20" i="30"/>
  <c r="BD20" i="30"/>
  <c r="BC20" i="30"/>
  <c r="BB20" i="30"/>
  <c r="BA20" i="30"/>
  <c r="AZ20" i="30"/>
  <c r="AY20" i="30"/>
  <c r="AX20" i="30"/>
  <c r="AW20" i="30"/>
  <c r="AV20" i="30"/>
  <c r="AU20" i="30"/>
  <c r="AT20" i="30"/>
  <c r="AS20" i="30"/>
  <c r="AR20" i="30"/>
  <c r="AQ20" i="30"/>
  <c r="AP20" i="30"/>
  <c r="AO20" i="30"/>
  <c r="AN20" i="30"/>
  <c r="AM20" i="30"/>
  <c r="AL20" i="30"/>
  <c r="AK20" i="30"/>
  <c r="AJ20" i="30"/>
  <c r="AI20" i="30"/>
  <c r="AH20" i="30"/>
  <c r="AG20" i="30"/>
  <c r="AF20" i="30"/>
  <c r="AE20" i="30"/>
  <c r="AD20" i="30"/>
  <c r="AC20" i="30"/>
  <c r="AB20" i="30"/>
  <c r="AA20" i="30"/>
  <c r="Z20" i="30"/>
  <c r="Y20" i="30"/>
  <c r="X20" i="30"/>
  <c r="W20" i="30"/>
  <c r="V20" i="30"/>
  <c r="U20" i="30"/>
  <c r="T20" i="30"/>
  <c r="S20" i="30"/>
  <c r="R20" i="30"/>
  <c r="Q20" i="30"/>
  <c r="P20" i="30"/>
  <c r="O20" i="30"/>
  <c r="N20" i="30"/>
  <c r="M20" i="30"/>
  <c r="L20" i="30"/>
  <c r="K20" i="30"/>
  <c r="J20" i="30"/>
  <c r="I20" i="30"/>
  <c r="H20" i="30"/>
  <c r="G20" i="30"/>
  <c r="F20" i="30"/>
  <c r="E20" i="30"/>
  <c r="C20" i="30"/>
  <c r="B20" i="30"/>
  <c r="A20" i="30"/>
  <c r="CK19" i="30"/>
  <c r="CJ19" i="30"/>
  <c r="CI19" i="30"/>
  <c r="CH19" i="30"/>
  <c r="CG19" i="30"/>
  <c r="CF19" i="30"/>
  <c r="CE19" i="30"/>
  <c r="CD19" i="30"/>
  <c r="CC19" i="30"/>
  <c r="CB19" i="30"/>
  <c r="CA19" i="30"/>
  <c r="BZ19" i="30"/>
  <c r="BY19" i="30"/>
  <c r="BX19" i="30"/>
  <c r="BW19" i="30"/>
  <c r="BV19" i="30"/>
  <c r="BU19" i="30"/>
  <c r="BT19" i="30"/>
  <c r="BS19" i="30"/>
  <c r="BR19" i="30"/>
  <c r="BQ19" i="30"/>
  <c r="BP19" i="30"/>
  <c r="BO19" i="30"/>
  <c r="BN19" i="30"/>
  <c r="BM19" i="30"/>
  <c r="BL19" i="30"/>
  <c r="BK19" i="30"/>
  <c r="BJ19" i="30"/>
  <c r="BI19" i="30"/>
  <c r="BH19" i="30"/>
  <c r="BG19" i="30"/>
  <c r="BF19" i="30"/>
  <c r="BE19" i="30"/>
  <c r="BD19" i="30"/>
  <c r="BC19" i="30"/>
  <c r="BB19" i="30"/>
  <c r="BA19" i="30"/>
  <c r="AZ19" i="30"/>
  <c r="AY19" i="30"/>
  <c r="AX19" i="30"/>
  <c r="AW19" i="30"/>
  <c r="AV19" i="30"/>
  <c r="AU19" i="30"/>
  <c r="AT19" i="30"/>
  <c r="AS19" i="30"/>
  <c r="AR19" i="30"/>
  <c r="AQ19" i="30"/>
  <c r="AP19" i="30"/>
  <c r="AO19" i="30"/>
  <c r="AN19" i="30"/>
  <c r="AM19" i="30"/>
  <c r="AL19" i="30"/>
  <c r="AK19" i="30"/>
  <c r="AJ19" i="30"/>
  <c r="AI19" i="30"/>
  <c r="AH19" i="30"/>
  <c r="AG19" i="30"/>
  <c r="AF19" i="30"/>
  <c r="AE19" i="30"/>
  <c r="AD19" i="30"/>
  <c r="AC19" i="30"/>
  <c r="AB19" i="30"/>
  <c r="AA19" i="30"/>
  <c r="Z19" i="30"/>
  <c r="Y19" i="30"/>
  <c r="X19" i="30"/>
  <c r="W19" i="30"/>
  <c r="V19" i="30"/>
  <c r="U19" i="30"/>
  <c r="T19" i="30"/>
  <c r="S19" i="30"/>
  <c r="R19" i="30"/>
  <c r="Q19" i="30"/>
  <c r="P19" i="30"/>
  <c r="O19" i="30"/>
  <c r="N19" i="30"/>
  <c r="M19" i="30"/>
  <c r="L19" i="30"/>
  <c r="K19" i="30"/>
  <c r="J19" i="30"/>
  <c r="I19" i="30"/>
  <c r="H19" i="30"/>
  <c r="G19" i="30"/>
  <c r="F19" i="30"/>
  <c r="E19" i="30"/>
  <c r="C19" i="30"/>
  <c r="B19" i="30"/>
  <c r="A19" i="30"/>
  <c r="CK18" i="30"/>
  <c r="CJ18" i="30"/>
  <c r="CI18" i="30"/>
  <c r="CH18" i="30"/>
  <c r="CG18" i="30"/>
  <c r="CF18" i="30"/>
  <c r="CE18" i="30"/>
  <c r="CD18" i="30"/>
  <c r="CC18" i="30"/>
  <c r="CB18" i="30"/>
  <c r="CA18" i="30"/>
  <c r="BZ18" i="30"/>
  <c r="BY18" i="30"/>
  <c r="BX18" i="30"/>
  <c r="BW18" i="30"/>
  <c r="BV18" i="30"/>
  <c r="BU18" i="30"/>
  <c r="BT18" i="30"/>
  <c r="BS18" i="30"/>
  <c r="BR18" i="30"/>
  <c r="BQ18" i="30"/>
  <c r="BP18" i="30"/>
  <c r="BO18" i="30"/>
  <c r="BN18" i="30"/>
  <c r="BM18" i="30"/>
  <c r="BL18" i="30"/>
  <c r="BK18" i="30"/>
  <c r="BJ18" i="30"/>
  <c r="BI18" i="30"/>
  <c r="BH18" i="30"/>
  <c r="BG18" i="30"/>
  <c r="BF18" i="30"/>
  <c r="BE18" i="30"/>
  <c r="BD18" i="30"/>
  <c r="BC18" i="30"/>
  <c r="BB18" i="30"/>
  <c r="BA18" i="30"/>
  <c r="AZ18" i="30"/>
  <c r="AY18" i="30"/>
  <c r="AX18" i="30"/>
  <c r="AW18" i="30"/>
  <c r="AV18" i="30"/>
  <c r="AU18" i="30"/>
  <c r="AT18" i="30"/>
  <c r="AS18" i="30"/>
  <c r="AR18" i="30"/>
  <c r="AQ18" i="30"/>
  <c r="AP18" i="30"/>
  <c r="AO18" i="30"/>
  <c r="AN18" i="30"/>
  <c r="AM18" i="30"/>
  <c r="AL18" i="30"/>
  <c r="AK18" i="30"/>
  <c r="AJ18" i="30"/>
  <c r="AI18" i="30"/>
  <c r="AH18" i="30"/>
  <c r="AG18" i="30"/>
  <c r="AF18" i="30"/>
  <c r="AE18" i="30"/>
  <c r="AD18" i="30"/>
  <c r="AC18" i="30"/>
  <c r="AB18" i="30"/>
  <c r="AA18" i="30"/>
  <c r="Z18" i="30"/>
  <c r="Y18" i="30"/>
  <c r="X18" i="30"/>
  <c r="W18" i="30"/>
  <c r="V18" i="30"/>
  <c r="U18" i="30"/>
  <c r="T18" i="30"/>
  <c r="S18" i="30"/>
  <c r="R18" i="30"/>
  <c r="Q18" i="30"/>
  <c r="P18" i="30"/>
  <c r="O18" i="30"/>
  <c r="N18" i="30"/>
  <c r="M18" i="30"/>
  <c r="L18" i="30"/>
  <c r="K18" i="30"/>
  <c r="J18" i="30"/>
  <c r="I18" i="30"/>
  <c r="H18" i="30"/>
  <c r="G18" i="30"/>
  <c r="F18" i="30"/>
  <c r="E18" i="30"/>
  <c r="D18" i="30"/>
  <c r="C18" i="30"/>
  <c r="B18" i="30"/>
  <c r="A18" i="30"/>
  <c r="CK17" i="30"/>
  <c r="CJ17" i="30"/>
  <c r="CI17" i="30"/>
  <c r="CH17" i="30"/>
  <c r="CG17" i="30"/>
  <c r="CF17" i="30"/>
  <c r="CE17" i="30"/>
  <c r="CD17" i="30"/>
  <c r="CC17" i="30"/>
  <c r="CB17" i="30"/>
  <c r="CA17" i="30"/>
  <c r="BZ17" i="30"/>
  <c r="BY17" i="30"/>
  <c r="BX17" i="30"/>
  <c r="BW17" i="30"/>
  <c r="BV17" i="30"/>
  <c r="BU17" i="30"/>
  <c r="BT17" i="30"/>
  <c r="BS17" i="30"/>
  <c r="BR17" i="30"/>
  <c r="BQ17" i="30"/>
  <c r="BP17" i="30"/>
  <c r="BO17" i="30"/>
  <c r="BN17" i="30"/>
  <c r="BM17" i="30"/>
  <c r="BL17" i="30"/>
  <c r="BK17" i="30"/>
  <c r="BJ17" i="30"/>
  <c r="BI17" i="30"/>
  <c r="BH17" i="30"/>
  <c r="BG17" i="30"/>
  <c r="BF17" i="30"/>
  <c r="BE17" i="30"/>
  <c r="BD17" i="30"/>
  <c r="BC17" i="30"/>
  <c r="BB17" i="30"/>
  <c r="BA17" i="30"/>
  <c r="AZ17" i="30"/>
  <c r="AY17" i="30"/>
  <c r="AX17" i="30"/>
  <c r="AW17" i="30"/>
  <c r="AV17" i="30"/>
  <c r="AU17" i="30"/>
  <c r="AT17" i="30"/>
  <c r="AS17" i="30"/>
  <c r="AR17" i="30"/>
  <c r="AQ17" i="30"/>
  <c r="AP17" i="30"/>
  <c r="AO17" i="30"/>
  <c r="AN17" i="30"/>
  <c r="AM17" i="30"/>
  <c r="AL17" i="30"/>
  <c r="AK17" i="30"/>
  <c r="AJ17" i="30"/>
  <c r="AI17" i="30"/>
  <c r="AH17" i="30"/>
  <c r="AG17" i="30"/>
  <c r="AF17" i="30"/>
  <c r="AE17" i="30"/>
  <c r="AD17" i="30"/>
  <c r="AC17" i="30"/>
  <c r="AB17" i="30"/>
  <c r="AA17" i="30"/>
  <c r="Z17" i="30"/>
  <c r="Y17" i="30"/>
  <c r="X17" i="30"/>
  <c r="W17" i="30"/>
  <c r="V17" i="30"/>
  <c r="U17" i="30"/>
  <c r="T17" i="30"/>
  <c r="S17" i="30"/>
  <c r="R17" i="30"/>
  <c r="Q17" i="30"/>
  <c r="P17" i="30"/>
  <c r="O17" i="30"/>
  <c r="N17" i="30"/>
  <c r="M17" i="30"/>
  <c r="L17" i="30"/>
  <c r="K17" i="30"/>
  <c r="J17" i="30"/>
  <c r="I17" i="30"/>
  <c r="H17" i="30"/>
  <c r="G17" i="30"/>
  <c r="F17" i="30"/>
  <c r="E17" i="30"/>
  <c r="C17" i="30"/>
  <c r="B17" i="30"/>
  <c r="A17" i="30"/>
  <c r="CK16" i="30"/>
  <c r="CJ16" i="30"/>
  <c r="CI16" i="30"/>
  <c r="CH16" i="30"/>
  <c r="CG16" i="30"/>
  <c r="CF16" i="30"/>
  <c r="CE16" i="30"/>
  <c r="CD16" i="30"/>
  <c r="CC16" i="30"/>
  <c r="CB16" i="30"/>
  <c r="CA16" i="30"/>
  <c r="BZ16" i="30"/>
  <c r="BY16" i="30"/>
  <c r="BX16" i="30"/>
  <c r="BW16" i="30"/>
  <c r="BV16" i="30"/>
  <c r="BU16" i="30"/>
  <c r="BT16" i="30"/>
  <c r="BS16" i="30"/>
  <c r="BR16" i="30"/>
  <c r="BQ16" i="30"/>
  <c r="BP16" i="30"/>
  <c r="BO16" i="30"/>
  <c r="BN16" i="30"/>
  <c r="BM16" i="30"/>
  <c r="BL16" i="30"/>
  <c r="BK16" i="30"/>
  <c r="BJ16" i="30"/>
  <c r="BI16" i="30"/>
  <c r="BH16" i="30"/>
  <c r="BG16" i="30"/>
  <c r="BF16" i="30"/>
  <c r="BE16" i="30"/>
  <c r="BD16" i="30"/>
  <c r="BC16" i="30"/>
  <c r="BB16" i="30"/>
  <c r="BA16" i="30"/>
  <c r="AZ16" i="30"/>
  <c r="AY16" i="30"/>
  <c r="AX16" i="30"/>
  <c r="AW16" i="30"/>
  <c r="AV16" i="30"/>
  <c r="AU16" i="30"/>
  <c r="AT16" i="30"/>
  <c r="AS16" i="30"/>
  <c r="AR16" i="30"/>
  <c r="AQ16" i="30"/>
  <c r="AP16" i="30"/>
  <c r="AO16" i="30"/>
  <c r="AN16" i="30"/>
  <c r="AM16" i="30"/>
  <c r="AL16" i="30"/>
  <c r="AK16" i="30"/>
  <c r="AJ16" i="30"/>
  <c r="AI16" i="30"/>
  <c r="AH16" i="30"/>
  <c r="AG16" i="30"/>
  <c r="AF16" i="30"/>
  <c r="AE16" i="30"/>
  <c r="AD16" i="30"/>
  <c r="AC16" i="30"/>
  <c r="AB16" i="30"/>
  <c r="AA16" i="30"/>
  <c r="Z16" i="30"/>
  <c r="Y16" i="30"/>
  <c r="X16" i="30"/>
  <c r="W16" i="30"/>
  <c r="V16" i="30"/>
  <c r="U16" i="30"/>
  <c r="T16" i="30"/>
  <c r="S16" i="30"/>
  <c r="R16" i="30"/>
  <c r="Q16" i="30"/>
  <c r="P16" i="30"/>
  <c r="O16" i="30"/>
  <c r="N16" i="30"/>
  <c r="M16" i="30"/>
  <c r="L16" i="30"/>
  <c r="K16" i="30"/>
  <c r="J16" i="30"/>
  <c r="I16" i="30"/>
  <c r="H16" i="30"/>
  <c r="G16" i="30"/>
  <c r="F16" i="30"/>
  <c r="E16" i="30"/>
  <c r="C16" i="30"/>
  <c r="B16" i="30"/>
  <c r="A16" i="30"/>
  <c r="CK15" i="30"/>
  <c r="CJ15" i="30"/>
  <c r="CI15" i="30"/>
  <c r="CH15" i="30"/>
  <c r="CG15" i="30"/>
  <c r="CF15" i="30"/>
  <c r="CE15" i="30"/>
  <c r="CD15" i="30"/>
  <c r="CC15" i="30"/>
  <c r="CB15" i="30"/>
  <c r="CA15" i="30"/>
  <c r="BZ15" i="30"/>
  <c r="BY15" i="30"/>
  <c r="BX15" i="30"/>
  <c r="BW15" i="30"/>
  <c r="BV15" i="30"/>
  <c r="BU15" i="30"/>
  <c r="BT15" i="30"/>
  <c r="BS15" i="30"/>
  <c r="BR15" i="30"/>
  <c r="BQ15" i="30"/>
  <c r="BP15" i="30"/>
  <c r="BO15" i="30"/>
  <c r="BN15" i="30"/>
  <c r="BM15" i="30"/>
  <c r="BL15" i="30"/>
  <c r="BK15" i="30"/>
  <c r="BJ15" i="30"/>
  <c r="BI15" i="30"/>
  <c r="BH15" i="30"/>
  <c r="BG15" i="30"/>
  <c r="BF15" i="30"/>
  <c r="BE15" i="30"/>
  <c r="BD15" i="30"/>
  <c r="BC15" i="30"/>
  <c r="BB15" i="30"/>
  <c r="BA15" i="30"/>
  <c r="AZ15" i="30"/>
  <c r="AY15" i="30"/>
  <c r="AX15" i="30"/>
  <c r="AW15" i="30"/>
  <c r="AV15" i="30"/>
  <c r="AU15" i="30"/>
  <c r="AT15" i="30"/>
  <c r="AS15" i="30"/>
  <c r="AR15" i="30"/>
  <c r="AQ15" i="30"/>
  <c r="AP15" i="30"/>
  <c r="AO15" i="30"/>
  <c r="AN15" i="30"/>
  <c r="AM15" i="30"/>
  <c r="AL15" i="30"/>
  <c r="AK15" i="30"/>
  <c r="AJ15" i="30"/>
  <c r="AI15" i="30"/>
  <c r="AH15" i="30"/>
  <c r="AG15" i="30"/>
  <c r="AF15" i="30"/>
  <c r="AE15" i="30"/>
  <c r="AD15" i="30"/>
  <c r="AC15" i="30"/>
  <c r="AB15" i="30"/>
  <c r="AA15" i="30"/>
  <c r="Z15" i="30"/>
  <c r="Y15" i="30"/>
  <c r="X15" i="30"/>
  <c r="W15" i="30"/>
  <c r="V15" i="30"/>
  <c r="U15" i="30"/>
  <c r="T15" i="30"/>
  <c r="S15" i="30"/>
  <c r="R15" i="30"/>
  <c r="Q15" i="30"/>
  <c r="P15" i="30"/>
  <c r="O15" i="30"/>
  <c r="N15" i="30"/>
  <c r="M15" i="30"/>
  <c r="L15" i="30"/>
  <c r="K15" i="30"/>
  <c r="J15" i="30"/>
  <c r="I15" i="30"/>
  <c r="H15" i="30"/>
  <c r="G15" i="30"/>
  <c r="F15" i="30"/>
  <c r="E15" i="30"/>
  <c r="C15" i="30"/>
  <c r="B15" i="30"/>
  <c r="A15" i="30"/>
  <c r="CK14" i="30"/>
  <c r="CJ14" i="30"/>
  <c r="CI14" i="30"/>
  <c r="CH14" i="30"/>
  <c r="CG14" i="30"/>
  <c r="CF14" i="30"/>
  <c r="CE14" i="30"/>
  <c r="CD14" i="30"/>
  <c r="CC14" i="30"/>
  <c r="CB14" i="30"/>
  <c r="CA14" i="30"/>
  <c r="BZ14" i="30"/>
  <c r="BY14" i="30"/>
  <c r="BX14" i="30"/>
  <c r="BW14" i="30"/>
  <c r="BV14" i="30"/>
  <c r="BU14" i="30"/>
  <c r="BT14" i="30"/>
  <c r="BS14" i="30"/>
  <c r="BR14" i="30"/>
  <c r="BQ14" i="30"/>
  <c r="BP14" i="30"/>
  <c r="BO14" i="30"/>
  <c r="BN14" i="30"/>
  <c r="BM14" i="30"/>
  <c r="BL14" i="30"/>
  <c r="BK14" i="30"/>
  <c r="BJ14" i="30"/>
  <c r="BI14" i="30"/>
  <c r="BH14" i="30"/>
  <c r="BG14" i="30"/>
  <c r="BF14" i="30"/>
  <c r="BE14" i="30"/>
  <c r="BD14" i="30"/>
  <c r="BC14" i="30"/>
  <c r="BB14" i="30"/>
  <c r="BA14" i="30"/>
  <c r="AZ14" i="30"/>
  <c r="AY14" i="30"/>
  <c r="AX14" i="30"/>
  <c r="AW14" i="30"/>
  <c r="AV14" i="30"/>
  <c r="AU14" i="30"/>
  <c r="AT14" i="30"/>
  <c r="AS14" i="30"/>
  <c r="AR14" i="30"/>
  <c r="AQ14" i="30"/>
  <c r="AP14" i="30"/>
  <c r="AO14" i="30"/>
  <c r="AN14" i="30"/>
  <c r="AM14" i="30"/>
  <c r="AL14" i="30"/>
  <c r="AK14" i="30"/>
  <c r="AJ14" i="30"/>
  <c r="AI14" i="30"/>
  <c r="AH14" i="30"/>
  <c r="AG14" i="30"/>
  <c r="AF14" i="30"/>
  <c r="AE14" i="30"/>
  <c r="AD14" i="30"/>
  <c r="AC14" i="30"/>
  <c r="AB14" i="30"/>
  <c r="AA14" i="30"/>
  <c r="Z14" i="30"/>
  <c r="Y14" i="30"/>
  <c r="X14" i="30"/>
  <c r="W14" i="30"/>
  <c r="V14" i="30"/>
  <c r="U14" i="30"/>
  <c r="T14" i="30"/>
  <c r="S14" i="30"/>
  <c r="R14" i="30"/>
  <c r="Q14" i="30"/>
  <c r="P14" i="30"/>
  <c r="O14" i="30"/>
  <c r="N14" i="30"/>
  <c r="M14" i="30"/>
  <c r="L14" i="30"/>
  <c r="K14" i="30"/>
  <c r="J14" i="30"/>
  <c r="I14" i="30"/>
  <c r="H14" i="30"/>
  <c r="G14" i="30"/>
  <c r="F14" i="30"/>
  <c r="E14" i="30"/>
  <c r="C14" i="30"/>
  <c r="B14" i="30"/>
  <c r="A14" i="30"/>
  <c r="CK13" i="30"/>
  <c r="CJ13" i="30"/>
  <c r="CI13" i="30"/>
  <c r="CH13" i="30"/>
  <c r="CG13" i="30"/>
  <c r="CF13" i="30"/>
  <c r="CE13" i="30"/>
  <c r="CD13" i="30"/>
  <c r="CC13" i="30"/>
  <c r="CB13" i="30"/>
  <c r="CA13" i="30"/>
  <c r="BZ13" i="30"/>
  <c r="BY13" i="30"/>
  <c r="BX13" i="30"/>
  <c r="BW13" i="30"/>
  <c r="BV13" i="30"/>
  <c r="BU13" i="30"/>
  <c r="BT13" i="30"/>
  <c r="BS13" i="30"/>
  <c r="BR13" i="30"/>
  <c r="BQ13" i="30"/>
  <c r="BP13" i="30"/>
  <c r="BO13" i="30"/>
  <c r="BN13" i="30"/>
  <c r="BM13" i="30"/>
  <c r="BL13" i="30"/>
  <c r="BK13" i="30"/>
  <c r="BJ13" i="30"/>
  <c r="BI13" i="30"/>
  <c r="BH13" i="30"/>
  <c r="BG13" i="30"/>
  <c r="BF13" i="30"/>
  <c r="BE13" i="30"/>
  <c r="BD13" i="30"/>
  <c r="BC13" i="30"/>
  <c r="BB13" i="30"/>
  <c r="BA13" i="30"/>
  <c r="AZ13" i="30"/>
  <c r="AY13" i="30"/>
  <c r="AX13" i="30"/>
  <c r="AW13" i="30"/>
  <c r="AV13" i="30"/>
  <c r="AU13" i="30"/>
  <c r="AT13" i="30"/>
  <c r="AS13" i="30"/>
  <c r="AR13" i="30"/>
  <c r="AQ13" i="30"/>
  <c r="AP13" i="30"/>
  <c r="AO13" i="30"/>
  <c r="AN13" i="30"/>
  <c r="AM13" i="30"/>
  <c r="AL13" i="30"/>
  <c r="AK13" i="30"/>
  <c r="AJ13" i="30"/>
  <c r="AI13" i="30"/>
  <c r="AH13" i="30"/>
  <c r="AG13" i="30"/>
  <c r="AF13" i="30"/>
  <c r="AE13" i="30"/>
  <c r="AD13" i="30"/>
  <c r="AC13" i="30"/>
  <c r="AB13" i="30"/>
  <c r="AA13" i="30"/>
  <c r="Z13" i="30"/>
  <c r="Y13" i="30"/>
  <c r="X13" i="30"/>
  <c r="W13" i="30"/>
  <c r="V13" i="30"/>
  <c r="U13" i="30"/>
  <c r="T13" i="30"/>
  <c r="S13" i="30"/>
  <c r="R13" i="30"/>
  <c r="Q13" i="30"/>
  <c r="P13" i="30"/>
  <c r="O13" i="30"/>
  <c r="N13" i="30"/>
  <c r="M13" i="30"/>
  <c r="L13" i="30"/>
  <c r="K13" i="30"/>
  <c r="J13" i="30"/>
  <c r="I13" i="30"/>
  <c r="H13" i="30"/>
  <c r="G13" i="30"/>
  <c r="F13" i="30"/>
  <c r="E13" i="30"/>
  <c r="C13" i="30"/>
  <c r="B13" i="30"/>
  <c r="A13" i="30"/>
  <c r="CK12" i="30"/>
  <c r="CJ12" i="30"/>
  <c r="CI12" i="30"/>
  <c r="CH12" i="30"/>
  <c r="CG12" i="30"/>
  <c r="CF12" i="30"/>
  <c r="CE12" i="30"/>
  <c r="CD12" i="30"/>
  <c r="CC12" i="30"/>
  <c r="CB12" i="30"/>
  <c r="CA12" i="30"/>
  <c r="BZ12" i="30"/>
  <c r="BY12" i="30"/>
  <c r="BX12" i="30"/>
  <c r="BW12" i="30"/>
  <c r="BV12" i="30"/>
  <c r="BU12" i="30"/>
  <c r="BT12" i="30"/>
  <c r="BS12" i="30"/>
  <c r="BR12" i="30"/>
  <c r="BQ12" i="30"/>
  <c r="BP12" i="30"/>
  <c r="BO12" i="30"/>
  <c r="BN12" i="30"/>
  <c r="BM12" i="30"/>
  <c r="BL12" i="30"/>
  <c r="BK12" i="30"/>
  <c r="BJ12" i="30"/>
  <c r="BI12" i="30"/>
  <c r="BH12" i="30"/>
  <c r="BG12" i="30"/>
  <c r="BF12" i="30"/>
  <c r="BE12" i="30"/>
  <c r="BD12" i="30"/>
  <c r="BC12" i="30"/>
  <c r="BB12" i="30"/>
  <c r="BA12" i="30"/>
  <c r="AZ12" i="30"/>
  <c r="AY12" i="30"/>
  <c r="AX12" i="30"/>
  <c r="AW12" i="30"/>
  <c r="AV12" i="30"/>
  <c r="AU12" i="30"/>
  <c r="AT12" i="30"/>
  <c r="AS12" i="30"/>
  <c r="AR12" i="30"/>
  <c r="AQ12" i="30"/>
  <c r="AP12" i="30"/>
  <c r="AO12" i="30"/>
  <c r="AN12" i="30"/>
  <c r="AM12" i="30"/>
  <c r="AL12" i="30"/>
  <c r="AK12" i="30"/>
  <c r="AJ12" i="30"/>
  <c r="AI12" i="30"/>
  <c r="AH12" i="30"/>
  <c r="AG12" i="30"/>
  <c r="AF12" i="30"/>
  <c r="AE12" i="30"/>
  <c r="AD12" i="30"/>
  <c r="AC12" i="30"/>
  <c r="AB12" i="30"/>
  <c r="AA12" i="30"/>
  <c r="Z12" i="30"/>
  <c r="Y12" i="30"/>
  <c r="X12" i="30"/>
  <c r="W12" i="30"/>
  <c r="V12" i="30"/>
  <c r="U12" i="30"/>
  <c r="T12" i="30"/>
  <c r="S12" i="30"/>
  <c r="R12" i="30"/>
  <c r="Q12" i="30"/>
  <c r="P12" i="30"/>
  <c r="O12" i="30"/>
  <c r="N12" i="30"/>
  <c r="M12" i="30"/>
  <c r="L12" i="30"/>
  <c r="K12" i="30"/>
  <c r="J12" i="30"/>
  <c r="I12" i="30"/>
  <c r="H12" i="30"/>
  <c r="G12" i="30"/>
  <c r="F12" i="30"/>
  <c r="E12" i="30"/>
  <c r="C12" i="30"/>
  <c r="B12" i="30"/>
  <c r="A12" i="30"/>
  <c r="CK11" i="30"/>
  <c r="CJ11" i="30"/>
  <c r="CI11" i="30"/>
  <c r="CH11" i="30"/>
  <c r="CG11" i="30"/>
  <c r="CF11" i="30"/>
  <c r="CE11" i="30"/>
  <c r="CD11" i="30"/>
  <c r="CC11" i="30"/>
  <c r="CB11" i="30"/>
  <c r="CA11" i="30"/>
  <c r="BZ11" i="30"/>
  <c r="BY11" i="30"/>
  <c r="BX11" i="30"/>
  <c r="BW11" i="30"/>
  <c r="BV11" i="30"/>
  <c r="BU11" i="30"/>
  <c r="BT11" i="30"/>
  <c r="BS11" i="30"/>
  <c r="BR11" i="30"/>
  <c r="BQ11" i="30"/>
  <c r="BP11" i="30"/>
  <c r="BO11" i="30"/>
  <c r="BN11" i="30"/>
  <c r="BM11" i="30"/>
  <c r="BL11" i="30"/>
  <c r="BK11" i="30"/>
  <c r="BJ11" i="30"/>
  <c r="BI11" i="30"/>
  <c r="BH11" i="30"/>
  <c r="BG11" i="30"/>
  <c r="BF11" i="30"/>
  <c r="BE11" i="30"/>
  <c r="BD11" i="30"/>
  <c r="BC11" i="30"/>
  <c r="BB11" i="30"/>
  <c r="BA11" i="30"/>
  <c r="AZ11" i="30"/>
  <c r="AY11" i="30"/>
  <c r="AX11" i="30"/>
  <c r="AW11" i="30"/>
  <c r="AV11" i="30"/>
  <c r="AU11" i="30"/>
  <c r="AT11" i="30"/>
  <c r="AS11" i="30"/>
  <c r="AR11" i="30"/>
  <c r="AQ11" i="30"/>
  <c r="AP11" i="30"/>
  <c r="AO11" i="30"/>
  <c r="AN11" i="30"/>
  <c r="AM11" i="30"/>
  <c r="AL11" i="30"/>
  <c r="AK11" i="30"/>
  <c r="AJ11" i="30"/>
  <c r="AI11" i="30"/>
  <c r="AH11" i="30"/>
  <c r="AG11" i="30"/>
  <c r="AF11" i="30"/>
  <c r="AE11" i="30"/>
  <c r="AD11" i="30"/>
  <c r="AC11" i="30"/>
  <c r="AB11" i="30"/>
  <c r="AA11" i="30"/>
  <c r="Z11" i="30"/>
  <c r="Y11" i="30"/>
  <c r="X11" i="30"/>
  <c r="W11" i="30"/>
  <c r="V11" i="30"/>
  <c r="U11" i="30"/>
  <c r="T11" i="30"/>
  <c r="S11" i="30"/>
  <c r="R11" i="30"/>
  <c r="Q11" i="30"/>
  <c r="P11" i="30"/>
  <c r="O11" i="30"/>
  <c r="N11" i="30"/>
  <c r="M11" i="30"/>
  <c r="L11" i="30"/>
  <c r="K11" i="30"/>
  <c r="J11" i="30"/>
  <c r="I11" i="30"/>
  <c r="H11" i="30"/>
  <c r="G11" i="30"/>
  <c r="F11" i="30"/>
  <c r="E11" i="30"/>
  <c r="D11" i="30"/>
  <c r="C11" i="30"/>
  <c r="B11" i="30"/>
  <c r="A11" i="30"/>
  <c r="CK10" i="30"/>
  <c r="CJ10" i="30"/>
  <c r="CI10" i="30"/>
  <c r="CH10" i="30"/>
  <c r="CG10" i="30"/>
  <c r="CF10" i="30"/>
  <c r="CE10" i="30"/>
  <c r="CD10" i="30"/>
  <c r="CC10" i="30"/>
  <c r="CB10" i="30"/>
  <c r="CA10" i="30"/>
  <c r="BZ10" i="30"/>
  <c r="BY10" i="30"/>
  <c r="BX10" i="30"/>
  <c r="BW10" i="30"/>
  <c r="BV10" i="30"/>
  <c r="BU10" i="30"/>
  <c r="BT10" i="30"/>
  <c r="BS10" i="30"/>
  <c r="BR10" i="30"/>
  <c r="BQ10" i="30"/>
  <c r="BP10" i="30"/>
  <c r="BO10" i="30"/>
  <c r="BN10" i="30"/>
  <c r="BM10" i="30"/>
  <c r="BL10" i="30"/>
  <c r="BK10" i="30"/>
  <c r="BJ10" i="30"/>
  <c r="BI10" i="30"/>
  <c r="BH10" i="30"/>
  <c r="BG10" i="30"/>
  <c r="BF10" i="30"/>
  <c r="BE10" i="30"/>
  <c r="BD10" i="30"/>
  <c r="BC10" i="30"/>
  <c r="BB10" i="30"/>
  <c r="BA10" i="30"/>
  <c r="AZ10" i="30"/>
  <c r="AY10" i="30"/>
  <c r="AX10" i="30"/>
  <c r="AW10" i="30"/>
  <c r="AV10" i="30"/>
  <c r="AU10" i="30"/>
  <c r="AT10" i="30"/>
  <c r="AS10" i="30"/>
  <c r="AR10" i="30"/>
  <c r="AQ10" i="30"/>
  <c r="AP10" i="30"/>
  <c r="AO10" i="30"/>
  <c r="AN10" i="30"/>
  <c r="AM10" i="30"/>
  <c r="AL10" i="30"/>
  <c r="AK10" i="30"/>
  <c r="AJ10" i="30"/>
  <c r="AI10" i="30"/>
  <c r="AH10" i="30"/>
  <c r="AG10" i="30"/>
  <c r="AF10" i="30"/>
  <c r="AE10" i="30"/>
  <c r="AD10" i="30"/>
  <c r="AC10" i="30"/>
  <c r="AB10" i="30"/>
  <c r="AA10" i="30"/>
  <c r="Z10" i="30"/>
  <c r="Y10" i="30"/>
  <c r="X10" i="30"/>
  <c r="W10" i="30"/>
  <c r="V10" i="30"/>
  <c r="U10" i="30"/>
  <c r="T10" i="30"/>
  <c r="S10" i="30"/>
  <c r="R10" i="30"/>
  <c r="Q10" i="30"/>
  <c r="P10" i="30"/>
  <c r="O10" i="30"/>
  <c r="N10" i="30"/>
  <c r="M10" i="30"/>
  <c r="L10" i="30"/>
  <c r="K10" i="30"/>
  <c r="J10" i="30"/>
  <c r="I10" i="30"/>
  <c r="H10" i="30"/>
  <c r="G10" i="30"/>
  <c r="F10" i="30"/>
  <c r="E10" i="30"/>
  <c r="C10" i="30"/>
  <c r="B10" i="30"/>
  <c r="A10" i="30"/>
  <c r="CK9" i="30"/>
  <c r="CJ9" i="30"/>
  <c r="CI9" i="30"/>
  <c r="CH9" i="30"/>
  <c r="CG9" i="30"/>
  <c r="CF9" i="30"/>
  <c r="CE9" i="30"/>
  <c r="CD9" i="30"/>
  <c r="CC9" i="30"/>
  <c r="CB9" i="30"/>
  <c r="CA9" i="30"/>
  <c r="BZ9" i="30"/>
  <c r="BY9" i="30"/>
  <c r="BX9" i="30"/>
  <c r="BW9" i="30"/>
  <c r="BV9" i="30"/>
  <c r="BU9" i="30"/>
  <c r="BT9" i="30"/>
  <c r="BS9" i="30"/>
  <c r="BR9" i="30"/>
  <c r="BQ9" i="30"/>
  <c r="BP9" i="30"/>
  <c r="BO9" i="30"/>
  <c r="BN9" i="30"/>
  <c r="BM9" i="30"/>
  <c r="BL9" i="30"/>
  <c r="BK9" i="30"/>
  <c r="BJ9" i="30"/>
  <c r="BI9" i="30"/>
  <c r="BH9" i="30"/>
  <c r="BG9" i="30"/>
  <c r="BF9" i="30"/>
  <c r="BE9" i="30"/>
  <c r="BD9" i="30"/>
  <c r="BC9" i="30"/>
  <c r="BB9" i="30"/>
  <c r="BA9" i="30"/>
  <c r="AZ9" i="30"/>
  <c r="AY9" i="30"/>
  <c r="AX9" i="30"/>
  <c r="AW9" i="30"/>
  <c r="AV9" i="30"/>
  <c r="AU9" i="30"/>
  <c r="AT9" i="30"/>
  <c r="AS9" i="30"/>
  <c r="AR9" i="30"/>
  <c r="AQ9" i="30"/>
  <c r="AP9" i="30"/>
  <c r="AO9" i="30"/>
  <c r="AN9" i="30"/>
  <c r="AM9" i="30"/>
  <c r="AL9" i="30"/>
  <c r="AK9" i="30"/>
  <c r="AJ9" i="30"/>
  <c r="AI9" i="30"/>
  <c r="AH9" i="30"/>
  <c r="AG9" i="30"/>
  <c r="AF9" i="30"/>
  <c r="AE9" i="30"/>
  <c r="AD9" i="30"/>
  <c r="AC9" i="30"/>
  <c r="AB9" i="30"/>
  <c r="AA9" i="30"/>
  <c r="Z9" i="30"/>
  <c r="Y9" i="30"/>
  <c r="X9" i="30"/>
  <c r="W9" i="30"/>
  <c r="V9" i="30"/>
  <c r="U9" i="30"/>
  <c r="T9" i="30"/>
  <c r="S9" i="30"/>
  <c r="R9" i="30"/>
  <c r="Q9" i="30"/>
  <c r="P9" i="30"/>
  <c r="O9" i="30"/>
  <c r="N9" i="30"/>
  <c r="M9" i="30"/>
  <c r="L9" i="30"/>
  <c r="K9" i="30"/>
  <c r="J9" i="30"/>
  <c r="I9" i="30"/>
  <c r="H9" i="30"/>
  <c r="G9" i="30"/>
  <c r="F9" i="30"/>
  <c r="E9" i="30"/>
  <c r="C9" i="30"/>
  <c r="B9" i="30"/>
  <c r="A9" i="30"/>
  <c r="CK8" i="30"/>
  <c r="CJ8" i="30"/>
  <c r="CI8" i="30"/>
  <c r="CH8" i="30"/>
  <c r="CG8" i="30"/>
  <c r="CF8" i="30"/>
  <c r="CE8" i="30"/>
  <c r="CD8" i="30"/>
  <c r="CC8" i="30"/>
  <c r="CB8" i="30"/>
  <c r="CA8" i="30"/>
  <c r="BZ8" i="30"/>
  <c r="BY8" i="30"/>
  <c r="BX8" i="30"/>
  <c r="BW8" i="30"/>
  <c r="BV8" i="30"/>
  <c r="BU8" i="30"/>
  <c r="BT8" i="30"/>
  <c r="BS8" i="30"/>
  <c r="BR8" i="30"/>
  <c r="BQ8" i="30"/>
  <c r="BP8" i="30"/>
  <c r="BO8" i="30"/>
  <c r="BN8" i="30"/>
  <c r="BM8" i="30"/>
  <c r="BL8" i="30"/>
  <c r="BK8" i="30"/>
  <c r="BJ8" i="30"/>
  <c r="BI8" i="30"/>
  <c r="BH8" i="30"/>
  <c r="BG8" i="30"/>
  <c r="BF8" i="30"/>
  <c r="BE8" i="30"/>
  <c r="BD8" i="30"/>
  <c r="BC8" i="30"/>
  <c r="BB8" i="30"/>
  <c r="BA8" i="30"/>
  <c r="AZ8" i="30"/>
  <c r="AY8" i="30"/>
  <c r="AX8" i="30"/>
  <c r="AW8" i="30"/>
  <c r="AV8" i="30"/>
  <c r="AU8" i="30"/>
  <c r="AT8" i="30"/>
  <c r="AS8" i="30"/>
  <c r="AR8" i="30"/>
  <c r="AQ8" i="30"/>
  <c r="AP8" i="30"/>
  <c r="AO8" i="30"/>
  <c r="AN8" i="30"/>
  <c r="AM8" i="30"/>
  <c r="AL8" i="30"/>
  <c r="AK8" i="30"/>
  <c r="AJ8" i="30"/>
  <c r="AI8" i="30"/>
  <c r="AH8" i="30"/>
  <c r="AG8" i="30"/>
  <c r="AF8" i="30"/>
  <c r="AE8" i="30"/>
  <c r="AD8" i="30"/>
  <c r="AC8" i="30"/>
  <c r="AB8" i="30"/>
  <c r="AA8" i="30"/>
  <c r="Z8" i="30"/>
  <c r="Y8" i="30"/>
  <c r="X8" i="30"/>
  <c r="W8" i="30"/>
  <c r="V8" i="30"/>
  <c r="U8" i="30"/>
  <c r="T8" i="30"/>
  <c r="S8" i="30"/>
  <c r="R8" i="30"/>
  <c r="Q8" i="30"/>
  <c r="P8" i="30"/>
  <c r="O8" i="30"/>
  <c r="N8" i="30"/>
  <c r="M8" i="30"/>
  <c r="L8" i="30"/>
  <c r="K8" i="30"/>
  <c r="J8" i="30"/>
  <c r="I8" i="30"/>
  <c r="H8" i="30"/>
  <c r="G8" i="30"/>
  <c r="F8" i="30"/>
  <c r="E8" i="30"/>
  <c r="C8" i="30"/>
  <c r="B8" i="30"/>
  <c r="A8" i="30"/>
  <c r="CK7" i="30"/>
  <c r="CJ7" i="30"/>
  <c r="CI7" i="30"/>
  <c r="CH7" i="30"/>
  <c r="CG7" i="30"/>
  <c r="CF7" i="30"/>
  <c r="CE7" i="30"/>
  <c r="CD7" i="30"/>
  <c r="CC7" i="30"/>
  <c r="CB7" i="30"/>
  <c r="CA7" i="30"/>
  <c r="BZ7" i="30"/>
  <c r="BY7" i="30"/>
  <c r="BX7" i="30"/>
  <c r="BW7" i="30"/>
  <c r="BV7" i="30"/>
  <c r="BU7" i="30"/>
  <c r="BT7" i="30"/>
  <c r="BS7" i="30"/>
  <c r="BR7" i="30"/>
  <c r="BQ7" i="30"/>
  <c r="BP7" i="30"/>
  <c r="BO7" i="30"/>
  <c r="BN7" i="30"/>
  <c r="BM7" i="30"/>
  <c r="BL7" i="30"/>
  <c r="BK7" i="30"/>
  <c r="BJ7" i="30"/>
  <c r="BI7" i="30"/>
  <c r="BH7" i="30"/>
  <c r="BG7" i="30"/>
  <c r="BF7" i="30"/>
  <c r="BE7" i="30"/>
  <c r="BD7" i="30"/>
  <c r="BC7" i="30"/>
  <c r="BB7" i="30"/>
  <c r="BA7" i="30"/>
  <c r="AZ7" i="30"/>
  <c r="AY7" i="30"/>
  <c r="AX7" i="30"/>
  <c r="AW7" i="30"/>
  <c r="AV7" i="30"/>
  <c r="AU7" i="30"/>
  <c r="AT7" i="30"/>
  <c r="AS7" i="30"/>
  <c r="AR7" i="30"/>
  <c r="AQ7" i="30"/>
  <c r="AP7" i="30"/>
  <c r="AO7" i="30"/>
  <c r="AN7" i="30"/>
  <c r="AM7" i="30"/>
  <c r="AL7" i="30"/>
  <c r="AK7" i="30"/>
  <c r="AJ7" i="30"/>
  <c r="AI7" i="30"/>
  <c r="AH7" i="30"/>
  <c r="AG7" i="30"/>
  <c r="AF7" i="30"/>
  <c r="AE7" i="30"/>
  <c r="AD7" i="30"/>
  <c r="AC7" i="30"/>
  <c r="AB7" i="30"/>
  <c r="AA7" i="30"/>
  <c r="Z7" i="30"/>
  <c r="Y7" i="30"/>
  <c r="X7" i="30"/>
  <c r="W7" i="30"/>
  <c r="V7" i="30"/>
  <c r="U7" i="30"/>
  <c r="T7" i="30"/>
  <c r="S7" i="30"/>
  <c r="R7" i="30"/>
  <c r="Q7" i="30"/>
  <c r="P7" i="30"/>
  <c r="O7" i="30"/>
  <c r="N7" i="30"/>
  <c r="M7" i="30"/>
  <c r="L7" i="30"/>
  <c r="K7" i="30"/>
  <c r="J7" i="30"/>
  <c r="I7" i="30"/>
  <c r="H7" i="30"/>
  <c r="G7" i="30"/>
  <c r="F7" i="30"/>
  <c r="E7" i="30"/>
  <c r="C7" i="30"/>
  <c r="B7" i="30"/>
  <c r="A7" i="30"/>
  <c r="CK6" i="30"/>
  <c r="CJ6" i="30"/>
  <c r="CI6" i="30"/>
  <c r="CH6" i="30"/>
  <c r="CG6" i="30"/>
  <c r="CF6" i="30"/>
  <c r="CE6" i="30"/>
  <c r="CD6" i="30"/>
  <c r="CC6" i="30"/>
  <c r="CB6" i="30"/>
  <c r="CA6" i="30"/>
  <c r="BZ6" i="30"/>
  <c r="BY6" i="30"/>
  <c r="BX6" i="30"/>
  <c r="BW6" i="30"/>
  <c r="BV6" i="30"/>
  <c r="BU6" i="30"/>
  <c r="BT6" i="30"/>
  <c r="BS6" i="30"/>
  <c r="BR6" i="30"/>
  <c r="BQ6" i="30"/>
  <c r="BP6" i="30"/>
  <c r="BO6" i="30"/>
  <c r="BN6" i="30"/>
  <c r="BM6" i="30"/>
  <c r="BL6" i="30"/>
  <c r="BK6" i="30"/>
  <c r="BJ6" i="30"/>
  <c r="BI6" i="30"/>
  <c r="BH6" i="30"/>
  <c r="BG6" i="30"/>
  <c r="BF6" i="30"/>
  <c r="BE6" i="30"/>
  <c r="BD6" i="30"/>
  <c r="BC6" i="30"/>
  <c r="BB6" i="30"/>
  <c r="BA6" i="30"/>
  <c r="AZ6" i="30"/>
  <c r="AY6" i="30"/>
  <c r="AX6" i="30"/>
  <c r="AW6" i="30"/>
  <c r="AV6" i="30"/>
  <c r="AU6" i="30"/>
  <c r="AT6" i="30"/>
  <c r="AS6" i="30"/>
  <c r="AR6" i="30"/>
  <c r="AQ6" i="30"/>
  <c r="AP6" i="30"/>
  <c r="AO6" i="30"/>
  <c r="AN6" i="30"/>
  <c r="AM6" i="30"/>
  <c r="AL6" i="30"/>
  <c r="AK6" i="30"/>
  <c r="AJ6" i="30"/>
  <c r="AI6" i="30"/>
  <c r="AH6" i="30"/>
  <c r="AG6" i="30"/>
  <c r="AF6" i="30"/>
  <c r="AE6" i="30"/>
  <c r="AD6" i="30"/>
  <c r="AC6" i="30"/>
  <c r="AB6" i="30"/>
  <c r="AA6" i="30"/>
  <c r="Z6" i="30"/>
  <c r="Y6" i="30"/>
  <c r="X6" i="30"/>
  <c r="W6" i="30"/>
  <c r="V6" i="30"/>
  <c r="U6" i="30"/>
  <c r="T6" i="30"/>
  <c r="S6" i="30"/>
  <c r="R6" i="30"/>
  <c r="Q6" i="30"/>
  <c r="P6" i="30"/>
  <c r="O6" i="30"/>
  <c r="N6" i="30"/>
  <c r="M6" i="30"/>
  <c r="L6" i="30"/>
  <c r="K6" i="30"/>
  <c r="J6" i="30"/>
  <c r="I6" i="30"/>
  <c r="H6" i="30"/>
  <c r="G6" i="30"/>
  <c r="F6" i="30"/>
  <c r="E6" i="30"/>
  <c r="C6" i="30"/>
  <c r="B6" i="30"/>
  <c r="A6" i="30"/>
  <c r="CK5" i="30"/>
  <c r="CJ5" i="30"/>
  <c r="CI5" i="30"/>
  <c r="CH5" i="30"/>
  <c r="CG5" i="30"/>
  <c r="CF5" i="30"/>
  <c r="CE5" i="30"/>
  <c r="CD5" i="30"/>
  <c r="CC5" i="30"/>
  <c r="CB5" i="30"/>
  <c r="CA5" i="30"/>
  <c r="BZ5" i="30"/>
  <c r="BY5" i="30"/>
  <c r="BX5" i="30"/>
  <c r="BW5" i="30"/>
  <c r="BV5" i="30"/>
  <c r="BU5" i="30"/>
  <c r="BT5" i="30"/>
  <c r="BS5" i="30"/>
  <c r="BR5" i="30"/>
  <c r="BQ5" i="30"/>
  <c r="BP5" i="30"/>
  <c r="BO5" i="30"/>
  <c r="BN5" i="30"/>
  <c r="BM5" i="30"/>
  <c r="BL5" i="30"/>
  <c r="BK5" i="30"/>
  <c r="BJ5" i="30"/>
  <c r="BI5" i="30"/>
  <c r="BH5" i="30"/>
  <c r="BG5" i="30"/>
  <c r="BF5" i="30"/>
  <c r="BE5" i="30"/>
  <c r="BD5" i="30"/>
  <c r="BC5" i="30"/>
  <c r="BB5" i="30"/>
  <c r="BA5" i="30"/>
  <c r="AZ5" i="30"/>
  <c r="AY5" i="30"/>
  <c r="AX5" i="30"/>
  <c r="AW5" i="30"/>
  <c r="AV5" i="30"/>
  <c r="AU5" i="30"/>
  <c r="AT5" i="30"/>
  <c r="AS5" i="30"/>
  <c r="AR5" i="30"/>
  <c r="AQ5" i="30"/>
  <c r="AP5" i="30"/>
  <c r="AO5" i="30"/>
  <c r="AN5" i="30"/>
  <c r="AM5" i="30"/>
  <c r="AL5" i="30"/>
  <c r="AK5" i="30"/>
  <c r="AJ5" i="30"/>
  <c r="AI5" i="30"/>
  <c r="AH5" i="30"/>
  <c r="AG5" i="30"/>
  <c r="AF5" i="30"/>
  <c r="AE5" i="30"/>
  <c r="AD5" i="30"/>
  <c r="AC5" i="30"/>
  <c r="AB5" i="30"/>
  <c r="AA5" i="30"/>
  <c r="Z5" i="30"/>
  <c r="Y5" i="30"/>
  <c r="X5" i="30"/>
  <c r="W5" i="30"/>
  <c r="V5" i="30"/>
  <c r="U5" i="30"/>
  <c r="T5" i="30"/>
  <c r="S5" i="30"/>
  <c r="R5" i="30"/>
  <c r="Q5" i="30"/>
  <c r="P5" i="30"/>
  <c r="O5" i="30"/>
  <c r="N5" i="30"/>
  <c r="M5" i="30"/>
  <c r="L5" i="30"/>
  <c r="K5" i="30"/>
  <c r="J5" i="30"/>
  <c r="I5" i="30"/>
  <c r="H5" i="30"/>
  <c r="G5" i="30"/>
  <c r="F5" i="30"/>
  <c r="E5" i="30"/>
  <c r="D5" i="30"/>
  <c r="C5" i="30"/>
  <c r="B5" i="30"/>
  <c r="A5" i="30"/>
  <c r="CK4" i="30"/>
  <c r="CJ4" i="30"/>
  <c r="CI4" i="30"/>
  <c r="CH4" i="30"/>
  <c r="CG4" i="30"/>
  <c r="CF4" i="30"/>
  <c r="CE4" i="30"/>
  <c r="CD4" i="30"/>
  <c r="CC4" i="30"/>
  <c r="CB4" i="30"/>
  <c r="CA4" i="30"/>
  <c r="BZ4" i="30"/>
  <c r="BY4" i="30"/>
  <c r="BX4" i="30"/>
  <c r="BW4" i="30"/>
  <c r="BV4" i="30"/>
  <c r="BU4" i="30"/>
  <c r="BT4" i="30"/>
  <c r="BS4" i="30"/>
  <c r="BR4" i="30"/>
  <c r="BQ4" i="30"/>
  <c r="BP4" i="30"/>
  <c r="BO4" i="30"/>
  <c r="BN4" i="30"/>
  <c r="BM4" i="30"/>
  <c r="BL4" i="30"/>
  <c r="BK4" i="30"/>
  <c r="BJ4" i="30"/>
  <c r="BI4" i="30"/>
  <c r="BH4" i="30"/>
  <c r="BG4" i="30"/>
  <c r="BF4" i="30"/>
  <c r="BD4" i="30"/>
  <c r="BC4" i="30"/>
  <c r="BB4" i="30"/>
  <c r="BA4" i="30"/>
  <c r="AZ4" i="30"/>
  <c r="AY4" i="30"/>
  <c r="AX4" i="30"/>
  <c r="AW4" i="30"/>
  <c r="AV4" i="30"/>
  <c r="AU4" i="30"/>
  <c r="AT4" i="30"/>
  <c r="AS4" i="30"/>
  <c r="AR4" i="30"/>
  <c r="AQ4" i="30"/>
  <c r="AP4" i="30"/>
  <c r="AO4" i="30"/>
  <c r="AN4" i="30"/>
  <c r="AM4" i="30"/>
  <c r="AL4" i="30"/>
  <c r="AK4" i="30"/>
  <c r="AJ4" i="30"/>
  <c r="AI4" i="30"/>
  <c r="AH4" i="30"/>
  <c r="AG4" i="30"/>
  <c r="AF4" i="30"/>
  <c r="AE4" i="30"/>
  <c r="AD4" i="30"/>
  <c r="AC4" i="30"/>
  <c r="AB4" i="30"/>
  <c r="AA4" i="30"/>
  <c r="Z4" i="30"/>
  <c r="Y4" i="30"/>
  <c r="X4" i="30"/>
  <c r="S4" i="30"/>
  <c r="R4" i="30"/>
  <c r="Q4" i="30"/>
  <c r="P4" i="30"/>
  <c r="L4" i="30"/>
  <c r="K4" i="30"/>
  <c r="J4" i="30"/>
  <c r="C4" i="30"/>
  <c r="B4" i="30"/>
  <c r="A4" i="30"/>
  <c r="CK3" i="30"/>
  <c r="CJ3" i="30"/>
  <c r="CI3" i="30"/>
  <c r="CH3" i="30"/>
  <c r="CG3" i="30"/>
  <c r="CF3" i="30"/>
  <c r="CE3" i="30"/>
  <c r="CD3" i="30"/>
  <c r="CC3" i="30"/>
  <c r="CB3" i="30"/>
  <c r="CA3" i="30"/>
  <c r="BZ3" i="30"/>
  <c r="BY3" i="30"/>
  <c r="BX3" i="30"/>
  <c r="BW3" i="30"/>
  <c r="BV3" i="30"/>
  <c r="BU3" i="30"/>
  <c r="BT3" i="30"/>
  <c r="BS3" i="30"/>
  <c r="BR3" i="30"/>
  <c r="BQ3" i="30"/>
  <c r="BP3" i="30"/>
  <c r="BO3" i="30"/>
  <c r="BN3" i="30"/>
  <c r="BM3" i="30"/>
  <c r="BL3" i="30"/>
  <c r="BK3" i="30"/>
  <c r="BJ3" i="30"/>
  <c r="BI3" i="30"/>
  <c r="BH3" i="30"/>
  <c r="BG3" i="30"/>
  <c r="BF3" i="30"/>
  <c r="BE3" i="30"/>
  <c r="Z3" i="30"/>
  <c r="Y3" i="30"/>
  <c r="X3" i="30"/>
  <c r="W3" i="30"/>
  <c r="V3" i="30"/>
  <c r="U3" i="30"/>
  <c r="T3" i="30"/>
  <c r="S3" i="30"/>
  <c r="R3" i="30"/>
  <c r="Q3" i="30"/>
  <c r="P3" i="30"/>
  <c r="O3" i="30"/>
  <c r="N3" i="30"/>
  <c r="M3" i="30"/>
  <c r="J3" i="30"/>
  <c r="I3" i="30"/>
  <c r="H3" i="30"/>
  <c r="G3" i="30"/>
  <c r="F3" i="30"/>
  <c r="E3" i="30"/>
  <c r="D3" i="30"/>
  <c r="C3" i="30"/>
  <c r="B3" i="30"/>
  <c r="A3" i="30"/>
  <c r="CK2" i="30"/>
  <c r="CJ2" i="30"/>
  <c r="CI2" i="30"/>
  <c r="CH2" i="30"/>
  <c r="CG2" i="30"/>
  <c r="CF2" i="30"/>
  <c r="CE2" i="30"/>
  <c r="CD2" i="30"/>
  <c r="CC2" i="30"/>
  <c r="CB2" i="30"/>
  <c r="CA2" i="30"/>
  <c r="BZ2" i="30"/>
  <c r="BY2" i="30"/>
  <c r="BX2" i="30"/>
  <c r="BW2" i="30"/>
  <c r="BV2" i="30"/>
  <c r="BU2" i="30"/>
  <c r="BT2" i="30"/>
  <c r="BS2" i="30"/>
  <c r="BR2" i="30"/>
  <c r="BQ2" i="30"/>
  <c r="BP2" i="30"/>
  <c r="BO2" i="30"/>
  <c r="BN2" i="30"/>
  <c r="BM2" i="30"/>
  <c r="BL2" i="30"/>
  <c r="BK2" i="30"/>
  <c r="BJ2" i="30"/>
  <c r="BI2" i="30"/>
  <c r="BH2" i="30"/>
  <c r="BG2" i="30"/>
  <c r="BF2" i="30"/>
  <c r="BE2" i="30"/>
  <c r="BD2" i="30"/>
  <c r="BC2" i="30"/>
  <c r="BB2" i="30"/>
  <c r="BA2" i="30"/>
  <c r="AZ2" i="30"/>
  <c r="AY2" i="30"/>
  <c r="AX2" i="30"/>
  <c r="AW2" i="30"/>
  <c r="AV2" i="30"/>
  <c r="AU2" i="30"/>
  <c r="AT2" i="30"/>
  <c r="AS2" i="30"/>
  <c r="AR2" i="30"/>
  <c r="AQ2" i="30"/>
  <c r="AP2" i="30"/>
  <c r="AO2" i="30"/>
  <c r="AN2" i="30"/>
  <c r="AM2" i="30"/>
  <c r="AL2" i="30"/>
  <c r="AK2" i="30"/>
  <c r="AJ2" i="30"/>
  <c r="AI2" i="30"/>
  <c r="AH2" i="30"/>
  <c r="AG2" i="30"/>
  <c r="AF2" i="30"/>
  <c r="AE2" i="30"/>
  <c r="AD2" i="30"/>
  <c r="AC2" i="30"/>
  <c r="AB2" i="30"/>
  <c r="AA2" i="30"/>
  <c r="Z2" i="30"/>
  <c r="Y2" i="30"/>
  <c r="X2" i="30"/>
  <c r="W2" i="30"/>
  <c r="V2" i="30"/>
  <c r="U2" i="30"/>
  <c r="T2" i="30"/>
  <c r="S2" i="30"/>
  <c r="R2" i="30"/>
  <c r="Q2" i="30"/>
  <c r="P2" i="30"/>
  <c r="O2" i="30"/>
  <c r="N2" i="30"/>
  <c r="M2" i="30"/>
  <c r="L2" i="30"/>
  <c r="K2" i="30"/>
  <c r="J2" i="30"/>
  <c r="I2" i="30"/>
  <c r="H2" i="30"/>
  <c r="G2" i="30"/>
  <c r="F2" i="30"/>
  <c r="E2" i="30"/>
  <c r="D2" i="30"/>
  <c r="C2" i="30"/>
  <c r="B2" i="30"/>
  <c r="A2" i="30"/>
  <c r="CK1" i="30"/>
  <c r="CJ1" i="30"/>
  <c r="CI1" i="30"/>
  <c r="CH1" i="30"/>
  <c r="CG1" i="30"/>
  <c r="CF1" i="30"/>
  <c r="CE1" i="30"/>
  <c r="CD1" i="30"/>
  <c r="CC1" i="30"/>
  <c r="CB1" i="30"/>
  <c r="CA1" i="30"/>
  <c r="BZ1" i="30"/>
  <c r="BY1" i="30"/>
  <c r="BX1" i="30"/>
  <c r="BW1" i="30"/>
  <c r="BV1" i="30"/>
  <c r="BU1" i="30"/>
  <c r="BT1" i="30"/>
  <c r="BS1" i="30"/>
  <c r="BR1" i="30"/>
  <c r="BQ1" i="30"/>
  <c r="BP1" i="30"/>
  <c r="BO1" i="30"/>
  <c r="BN1" i="30"/>
  <c r="BM1" i="30"/>
  <c r="BL1" i="30"/>
  <c r="BK1" i="30"/>
  <c r="BJ1" i="30"/>
  <c r="BI1" i="30"/>
  <c r="BH1" i="30"/>
  <c r="BG1" i="30"/>
  <c r="BF1" i="30"/>
  <c r="BE1" i="30"/>
  <c r="BD1" i="30"/>
  <c r="BC1" i="30"/>
  <c r="BB1" i="30"/>
  <c r="BA1" i="30"/>
  <c r="AZ1" i="30"/>
  <c r="AY1" i="30"/>
  <c r="AX1" i="30"/>
  <c r="AW1" i="30"/>
  <c r="AV1" i="30"/>
  <c r="AU1" i="30"/>
  <c r="AT1" i="30"/>
  <c r="AS1" i="30"/>
  <c r="AR1" i="30"/>
  <c r="AQ1" i="30"/>
  <c r="AP1" i="30"/>
  <c r="AO1" i="30"/>
  <c r="AN1" i="30"/>
  <c r="AM1" i="30"/>
  <c r="AL1" i="30"/>
  <c r="AK1" i="30"/>
  <c r="AJ1" i="30"/>
  <c r="AI1" i="30"/>
  <c r="AH1" i="30"/>
  <c r="AG1" i="30"/>
  <c r="AF1" i="30"/>
  <c r="AE1" i="30"/>
  <c r="AD1" i="30"/>
  <c r="AC1" i="30"/>
  <c r="AB1" i="30"/>
  <c r="AA1" i="30"/>
  <c r="Z1" i="30"/>
  <c r="Y1" i="30"/>
  <c r="X1" i="30"/>
  <c r="W1" i="30"/>
  <c r="V1" i="30"/>
  <c r="U1" i="30"/>
  <c r="T1" i="30"/>
  <c r="S1" i="30"/>
  <c r="R1" i="30"/>
  <c r="Q1" i="30"/>
  <c r="P1" i="30"/>
  <c r="O1" i="30"/>
  <c r="N1" i="30"/>
  <c r="M1" i="30"/>
  <c r="L1" i="30"/>
  <c r="K1" i="30"/>
  <c r="J1" i="30"/>
  <c r="I1" i="30"/>
  <c r="D1" i="30"/>
  <c r="C1" i="30"/>
  <c r="B1" i="30"/>
  <c r="A1" i="30"/>
  <c r="L172" i="4" l="1"/>
  <c r="CE74" i="27"/>
  <c r="CD74" i="27"/>
  <c r="CC74" i="27"/>
  <c r="CB74" i="27"/>
  <c r="CA74" i="27"/>
  <c r="BZ74" i="27"/>
  <c r="BY74" i="27"/>
  <c r="BX74" i="27"/>
  <c r="BW74" i="27"/>
  <c r="BV74" i="27"/>
  <c r="BU74" i="27"/>
  <c r="BT74" i="27"/>
  <c r="BS74" i="27"/>
  <c r="BR74" i="27"/>
  <c r="BQ74" i="27"/>
  <c r="BP74" i="27"/>
  <c r="BO74" i="27"/>
  <c r="BN74" i="27"/>
  <c r="BM74" i="27"/>
  <c r="BL74" i="27"/>
  <c r="BK74" i="27"/>
  <c r="BJ74" i="27"/>
  <c r="BI74" i="27"/>
  <c r="BH74" i="27"/>
  <c r="BG74" i="27"/>
  <c r="BF74" i="27"/>
  <c r="BE74" i="27"/>
  <c r="BD74" i="27"/>
  <c r="BC74" i="27"/>
  <c r="BB74" i="27"/>
  <c r="BA74" i="27"/>
  <c r="AZ74" i="27"/>
  <c r="AY74" i="27"/>
  <c r="AX74" i="27"/>
  <c r="AW74" i="27"/>
  <c r="AV74" i="27"/>
  <c r="AU74" i="27"/>
  <c r="AT74" i="27"/>
  <c r="AS74" i="27"/>
  <c r="AR74" i="27"/>
  <c r="AQ74" i="27"/>
  <c r="AP74" i="27"/>
  <c r="AO74" i="27"/>
  <c r="AN74" i="27"/>
  <c r="AM74" i="27"/>
  <c r="AL74" i="27"/>
  <c r="AK74" i="27"/>
  <c r="AJ74" i="27"/>
  <c r="AI74" i="27"/>
  <c r="AH74" i="27"/>
  <c r="AG74" i="27"/>
  <c r="AF74" i="27"/>
  <c r="AE74" i="27"/>
  <c r="AD74" i="27"/>
  <c r="AC74" i="27"/>
  <c r="AB74" i="27"/>
  <c r="AA74" i="27"/>
  <c r="Z74" i="27"/>
  <c r="Y74" i="27"/>
  <c r="X74" i="27"/>
  <c r="W74" i="27"/>
  <c r="V74" i="27"/>
  <c r="U74" i="27"/>
  <c r="T74" i="27"/>
  <c r="S74" i="27"/>
  <c r="R74" i="27"/>
  <c r="Q74" i="27"/>
  <c r="P74" i="27"/>
  <c r="O74" i="27"/>
  <c r="N74" i="27"/>
  <c r="M74" i="27"/>
  <c r="L74" i="27"/>
  <c r="K74" i="27"/>
  <c r="J74" i="27"/>
  <c r="I74" i="27"/>
  <c r="H74" i="27"/>
  <c r="G74" i="27"/>
  <c r="F74" i="27"/>
  <c r="E74" i="27"/>
  <c r="D74" i="27"/>
  <c r="C74" i="27"/>
  <c r="B74" i="27"/>
  <c r="A74" i="27"/>
  <c r="CE73" i="27"/>
  <c r="CD73" i="27"/>
  <c r="CC73" i="27"/>
  <c r="CB73" i="27"/>
  <c r="CA73" i="27"/>
  <c r="BZ73" i="27"/>
  <c r="BY73" i="27"/>
  <c r="BX73" i="27"/>
  <c r="BW73" i="27"/>
  <c r="BV73" i="27"/>
  <c r="BU73" i="27"/>
  <c r="BT73" i="27"/>
  <c r="BS73" i="27"/>
  <c r="BR73" i="27"/>
  <c r="BQ73" i="27"/>
  <c r="BP73" i="27"/>
  <c r="BO73" i="27"/>
  <c r="BN73" i="27"/>
  <c r="BM73" i="27"/>
  <c r="BL73" i="27"/>
  <c r="BK73" i="27"/>
  <c r="BJ73" i="27"/>
  <c r="BI73" i="27"/>
  <c r="BH73" i="27"/>
  <c r="BG73" i="27"/>
  <c r="BF73" i="27"/>
  <c r="BE73" i="27"/>
  <c r="BD73" i="27"/>
  <c r="BC73" i="27"/>
  <c r="BB73" i="27"/>
  <c r="BA73" i="27"/>
  <c r="AZ73" i="27"/>
  <c r="AY73" i="27"/>
  <c r="AX73" i="27"/>
  <c r="AW73" i="27"/>
  <c r="AV73" i="27"/>
  <c r="AU73" i="27"/>
  <c r="AT73" i="27"/>
  <c r="AS73" i="27"/>
  <c r="AR73" i="27"/>
  <c r="AQ73" i="27"/>
  <c r="AP73" i="27"/>
  <c r="AO73" i="27"/>
  <c r="AN73" i="27"/>
  <c r="AM73" i="27"/>
  <c r="AL73" i="27"/>
  <c r="AK73" i="27"/>
  <c r="AJ73" i="27"/>
  <c r="AI73" i="27"/>
  <c r="AH73" i="27"/>
  <c r="AG73" i="27"/>
  <c r="AF73" i="27"/>
  <c r="AE73" i="27"/>
  <c r="AD73" i="27"/>
  <c r="AC73" i="27"/>
  <c r="AB73" i="27"/>
  <c r="AA73" i="27"/>
  <c r="Z73" i="27"/>
  <c r="Y73" i="27"/>
  <c r="X73" i="27"/>
  <c r="W73" i="27"/>
  <c r="V73" i="27"/>
  <c r="U73" i="27"/>
  <c r="T73" i="27"/>
  <c r="S73" i="27"/>
  <c r="R73" i="27"/>
  <c r="Q73" i="27"/>
  <c r="P73" i="27"/>
  <c r="O73" i="27"/>
  <c r="N73" i="27"/>
  <c r="M73" i="27"/>
  <c r="L73" i="27"/>
  <c r="K73" i="27"/>
  <c r="J73" i="27"/>
  <c r="I73" i="27"/>
  <c r="H73" i="27"/>
  <c r="G73" i="27"/>
  <c r="F73" i="27"/>
  <c r="E73" i="27"/>
  <c r="D73" i="27"/>
  <c r="C73" i="27"/>
  <c r="B73" i="27"/>
  <c r="A73" i="27"/>
  <c r="CE72" i="27"/>
  <c r="CD72" i="27"/>
  <c r="CC72" i="27"/>
  <c r="CB72" i="27"/>
  <c r="CA72" i="27"/>
  <c r="BZ72" i="27"/>
  <c r="BY72" i="27"/>
  <c r="BX72" i="27"/>
  <c r="BW72" i="27"/>
  <c r="BV72" i="27"/>
  <c r="BU72" i="27"/>
  <c r="BT72" i="27"/>
  <c r="BS72" i="27"/>
  <c r="BR72" i="27"/>
  <c r="BQ72" i="27"/>
  <c r="BP72" i="27"/>
  <c r="BO72" i="27"/>
  <c r="BN72" i="27"/>
  <c r="BM72" i="27"/>
  <c r="BL72" i="27"/>
  <c r="BK72" i="27"/>
  <c r="BJ72" i="27"/>
  <c r="BI72" i="27"/>
  <c r="BH72" i="27"/>
  <c r="BG72" i="27"/>
  <c r="BF72" i="27"/>
  <c r="BE72" i="27"/>
  <c r="BD72" i="27"/>
  <c r="BC72" i="27"/>
  <c r="BB72" i="27"/>
  <c r="BA72" i="27"/>
  <c r="AZ72" i="27"/>
  <c r="AY72" i="27"/>
  <c r="AX72" i="27"/>
  <c r="AW72" i="27"/>
  <c r="AV72" i="27"/>
  <c r="AU72" i="27"/>
  <c r="AT72" i="27"/>
  <c r="AS72" i="27"/>
  <c r="AR72" i="27"/>
  <c r="AQ72" i="27"/>
  <c r="AP72" i="27"/>
  <c r="AO72" i="27"/>
  <c r="AN72" i="27"/>
  <c r="AM72" i="27"/>
  <c r="AL72" i="27"/>
  <c r="AK72" i="27"/>
  <c r="AJ72" i="27"/>
  <c r="AI72" i="27"/>
  <c r="AH72" i="27"/>
  <c r="AG72" i="27"/>
  <c r="AF72" i="27"/>
  <c r="AE72" i="27"/>
  <c r="AD72" i="27"/>
  <c r="AC72" i="27"/>
  <c r="AB72" i="27"/>
  <c r="AA72" i="27"/>
  <c r="Z72" i="27"/>
  <c r="Y72" i="27"/>
  <c r="X72" i="27"/>
  <c r="W72" i="27"/>
  <c r="V72" i="27"/>
  <c r="U72" i="27"/>
  <c r="T72" i="27"/>
  <c r="S72" i="27"/>
  <c r="R72" i="27"/>
  <c r="Q72" i="27"/>
  <c r="P72" i="27"/>
  <c r="O72" i="27"/>
  <c r="N72" i="27"/>
  <c r="M72" i="27"/>
  <c r="L72" i="27"/>
  <c r="K72" i="27"/>
  <c r="J72" i="27"/>
  <c r="I72" i="27"/>
  <c r="H72" i="27"/>
  <c r="G72" i="27"/>
  <c r="F72" i="27"/>
  <c r="E72" i="27"/>
  <c r="D72" i="27"/>
  <c r="C72" i="27"/>
  <c r="B72" i="27"/>
  <c r="A72" i="27"/>
  <c r="CE71" i="27"/>
  <c r="CD71" i="27"/>
  <c r="CC71" i="27"/>
  <c r="CB71" i="27"/>
  <c r="CA71" i="27"/>
  <c r="BZ71" i="27"/>
  <c r="BY71" i="27"/>
  <c r="BX71" i="27"/>
  <c r="BW71" i="27"/>
  <c r="BV71" i="27"/>
  <c r="BU71" i="27"/>
  <c r="BT71" i="27"/>
  <c r="BS71" i="27"/>
  <c r="BR71" i="27"/>
  <c r="BQ71" i="27"/>
  <c r="BP71" i="27"/>
  <c r="BO71" i="27"/>
  <c r="BN71" i="27"/>
  <c r="BM71" i="27"/>
  <c r="BL71" i="27"/>
  <c r="BK71" i="27"/>
  <c r="BJ71" i="27"/>
  <c r="BI71" i="27"/>
  <c r="BH71" i="27"/>
  <c r="BG71" i="27"/>
  <c r="BF71" i="27"/>
  <c r="BE71" i="27"/>
  <c r="BD71" i="27"/>
  <c r="BC71" i="27"/>
  <c r="BB71" i="27"/>
  <c r="BA71" i="27"/>
  <c r="AZ71" i="27"/>
  <c r="AY71" i="27"/>
  <c r="AX71" i="27"/>
  <c r="AW71" i="27"/>
  <c r="AV71" i="27"/>
  <c r="AU71" i="27"/>
  <c r="AT71" i="27"/>
  <c r="AS71" i="27"/>
  <c r="AR71" i="27"/>
  <c r="AQ71" i="27"/>
  <c r="AP71" i="27"/>
  <c r="AO71" i="27"/>
  <c r="AN71" i="27"/>
  <c r="AM71" i="27"/>
  <c r="AL71" i="27"/>
  <c r="AK71" i="27"/>
  <c r="AJ71" i="27"/>
  <c r="AI71" i="27"/>
  <c r="AH71" i="27"/>
  <c r="AG71" i="27"/>
  <c r="AF71" i="27"/>
  <c r="AE71" i="27"/>
  <c r="AD71" i="27"/>
  <c r="AC71" i="27"/>
  <c r="AB71" i="27"/>
  <c r="AA71" i="27"/>
  <c r="Z71" i="27"/>
  <c r="Y71" i="27"/>
  <c r="X71" i="27"/>
  <c r="W71" i="27"/>
  <c r="V71" i="27"/>
  <c r="U71" i="27"/>
  <c r="T71" i="27"/>
  <c r="S71" i="27"/>
  <c r="R71" i="27"/>
  <c r="Q71" i="27"/>
  <c r="P71" i="27"/>
  <c r="O71" i="27"/>
  <c r="N71" i="27"/>
  <c r="M71" i="27"/>
  <c r="L71" i="27"/>
  <c r="K71" i="27"/>
  <c r="J71" i="27"/>
  <c r="I71" i="27"/>
  <c r="H71" i="27"/>
  <c r="G71" i="27"/>
  <c r="F71" i="27"/>
  <c r="E71" i="27"/>
  <c r="D71" i="27"/>
  <c r="C71" i="27"/>
  <c r="B71" i="27"/>
  <c r="A71" i="27"/>
  <c r="CE70" i="27"/>
  <c r="CD70" i="27"/>
  <c r="CC70" i="27"/>
  <c r="CB70" i="27"/>
  <c r="CA70" i="27"/>
  <c r="BZ70" i="27"/>
  <c r="BY70" i="27"/>
  <c r="BX70" i="27"/>
  <c r="BW70" i="27"/>
  <c r="BV70" i="27"/>
  <c r="BU70" i="27"/>
  <c r="BT70" i="27"/>
  <c r="BS70" i="27"/>
  <c r="BR70" i="27"/>
  <c r="BQ70" i="27"/>
  <c r="BP70" i="27"/>
  <c r="BO70" i="27"/>
  <c r="BN70" i="27"/>
  <c r="BM70" i="27"/>
  <c r="BL70" i="27"/>
  <c r="BK70" i="27"/>
  <c r="BJ70" i="27"/>
  <c r="BI70" i="27"/>
  <c r="BH70" i="27"/>
  <c r="BG70" i="27"/>
  <c r="BF70" i="27"/>
  <c r="BE70" i="27"/>
  <c r="BD70" i="27"/>
  <c r="BC70" i="27"/>
  <c r="BB70" i="27"/>
  <c r="BA70" i="27"/>
  <c r="AZ70" i="27"/>
  <c r="AY70" i="27"/>
  <c r="AX70" i="27"/>
  <c r="AW70" i="27"/>
  <c r="AV70" i="27"/>
  <c r="AU70" i="27"/>
  <c r="AT70" i="27"/>
  <c r="AS70" i="27"/>
  <c r="AR70" i="27"/>
  <c r="AQ70" i="27"/>
  <c r="AP70" i="27"/>
  <c r="AO70" i="27"/>
  <c r="AN70" i="27"/>
  <c r="AM70" i="27"/>
  <c r="AL70" i="27"/>
  <c r="AK70" i="27"/>
  <c r="AJ70" i="27"/>
  <c r="AI70" i="27"/>
  <c r="AH70" i="27"/>
  <c r="AG70" i="27"/>
  <c r="AF70" i="27"/>
  <c r="AE70" i="27"/>
  <c r="AD70" i="27"/>
  <c r="AC70" i="27"/>
  <c r="AB70" i="27"/>
  <c r="AA70" i="27"/>
  <c r="Z70" i="27"/>
  <c r="Y70" i="27"/>
  <c r="X70" i="27"/>
  <c r="W70" i="27"/>
  <c r="V70" i="27"/>
  <c r="U70" i="27"/>
  <c r="T70" i="27"/>
  <c r="S70" i="27"/>
  <c r="R70" i="27"/>
  <c r="Q70" i="27"/>
  <c r="P70" i="27"/>
  <c r="O70" i="27"/>
  <c r="N70" i="27"/>
  <c r="M70" i="27"/>
  <c r="L70" i="27"/>
  <c r="K70" i="27"/>
  <c r="J70" i="27"/>
  <c r="I70" i="27"/>
  <c r="H70" i="27"/>
  <c r="G70" i="27"/>
  <c r="F70" i="27"/>
  <c r="E70" i="27"/>
  <c r="D70" i="27"/>
  <c r="C70" i="27"/>
  <c r="B70" i="27"/>
  <c r="A70" i="27"/>
  <c r="CE69" i="27"/>
  <c r="CD69" i="27"/>
  <c r="CC69" i="27"/>
  <c r="CB69" i="27"/>
  <c r="CA69" i="27"/>
  <c r="BZ69" i="27"/>
  <c r="BY69" i="27"/>
  <c r="BX69" i="27"/>
  <c r="BW69" i="27"/>
  <c r="BV69" i="27"/>
  <c r="BU69" i="27"/>
  <c r="BT69" i="27"/>
  <c r="BS69" i="27"/>
  <c r="BR69" i="27"/>
  <c r="BQ69" i="27"/>
  <c r="BP69" i="27"/>
  <c r="BO69" i="27"/>
  <c r="BN69" i="27"/>
  <c r="BM69" i="27"/>
  <c r="BL69" i="27"/>
  <c r="BK69" i="27"/>
  <c r="BJ69" i="27"/>
  <c r="BI69" i="27"/>
  <c r="BH69" i="27"/>
  <c r="BG69" i="27"/>
  <c r="BF69" i="27"/>
  <c r="BE69" i="27"/>
  <c r="BD69" i="27"/>
  <c r="BC69" i="27"/>
  <c r="BB69" i="27"/>
  <c r="BA69" i="27"/>
  <c r="AZ69" i="27"/>
  <c r="AY69" i="27"/>
  <c r="AX69" i="27"/>
  <c r="AW69" i="27"/>
  <c r="AV69" i="27"/>
  <c r="AU69" i="27"/>
  <c r="AT69" i="27"/>
  <c r="AS69" i="27"/>
  <c r="AR69" i="27"/>
  <c r="AQ69" i="27"/>
  <c r="AP69" i="27"/>
  <c r="AO69" i="27"/>
  <c r="AN69" i="27"/>
  <c r="AM69" i="27"/>
  <c r="AL69" i="27"/>
  <c r="AK69" i="27"/>
  <c r="AJ69" i="27"/>
  <c r="AI69" i="27"/>
  <c r="AH69" i="27"/>
  <c r="AG69" i="27"/>
  <c r="AF69" i="27"/>
  <c r="AE69" i="27"/>
  <c r="AD69" i="27"/>
  <c r="AC69" i="27"/>
  <c r="AB69" i="27"/>
  <c r="AA69" i="27"/>
  <c r="Z69" i="27"/>
  <c r="Y69" i="27"/>
  <c r="X69" i="27"/>
  <c r="W69" i="27"/>
  <c r="V69" i="27"/>
  <c r="U69" i="27"/>
  <c r="T69" i="27"/>
  <c r="S69" i="27"/>
  <c r="R69" i="27"/>
  <c r="Q69" i="27"/>
  <c r="P69" i="27"/>
  <c r="O69" i="27"/>
  <c r="N69" i="27"/>
  <c r="M69" i="27"/>
  <c r="L69" i="27"/>
  <c r="K69" i="27"/>
  <c r="J69" i="27"/>
  <c r="I69" i="27"/>
  <c r="H69" i="27"/>
  <c r="G69" i="27"/>
  <c r="F69" i="27"/>
  <c r="E69" i="27"/>
  <c r="D69" i="27"/>
  <c r="C69" i="27"/>
  <c r="B69" i="27"/>
  <c r="A69" i="27"/>
  <c r="CE68" i="27"/>
  <c r="CD68" i="27"/>
  <c r="CC68" i="27"/>
  <c r="CB68" i="27"/>
  <c r="CA68" i="27"/>
  <c r="BZ68" i="27"/>
  <c r="BY68" i="27"/>
  <c r="BX68" i="27"/>
  <c r="BW68" i="27"/>
  <c r="BV68" i="27"/>
  <c r="BU68" i="27"/>
  <c r="BT68" i="27"/>
  <c r="BS68" i="27"/>
  <c r="BR68" i="27"/>
  <c r="BQ68" i="27"/>
  <c r="BP68" i="27"/>
  <c r="BO68" i="27"/>
  <c r="BN68" i="27"/>
  <c r="BM68" i="27"/>
  <c r="BL68" i="27"/>
  <c r="BK68" i="27"/>
  <c r="BJ68" i="27"/>
  <c r="BI68" i="27"/>
  <c r="BH68" i="27"/>
  <c r="BG68" i="27"/>
  <c r="BF68" i="27"/>
  <c r="BE68" i="27"/>
  <c r="BD68" i="27"/>
  <c r="BC68" i="27"/>
  <c r="BB68" i="27"/>
  <c r="BA68" i="27"/>
  <c r="AZ68" i="27"/>
  <c r="AY68" i="27"/>
  <c r="AX68" i="27"/>
  <c r="AW68" i="27"/>
  <c r="AV68" i="27"/>
  <c r="AU68" i="27"/>
  <c r="AT68" i="27"/>
  <c r="AS68" i="27"/>
  <c r="AR68" i="27"/>
  <c r="AQ68" i="27"/>
  <c r="AP68" i="27"/>
  <c r="AO68" i="27"/>
  <c r="AN68" i="27"/>
  <c r="AM68" i="27"/>
  <c r="AL68" i="27"/>
  <c r="AK68" i="27"/>
  <c r="AJ68" i="27"/>
  <c r="AI68" i="27"/>
  <c r="AH68" i="27"/>
  <c r="AG68" i="27"/>
  <c r="AF68" i="27"/>
  <c r="AE68" i="27"/>
  <c r="AD68" i="27"/>
  <c r="AC68" i="27"/>
  <c r="AB68" i="27"/>
  <c r="AA68" i="27"/>
  <c r="Z68" i="27"/>
  <c r="Y68" i="27"/>
  <c r="X68" i="27"/>
  <c r="W68" i="27"/>
  <c r="V68" i="27"/>
  <c r="U68" i="27"/>
  <c r="T68" i="27"/>
  <c r="S68" i="27"/>
  <c r="R68" i="27"/>
  <c r="Q68" i="27"/>
  <c r="P68" i="27"/>
  <c r="O68" i="27"/>
  <c r="N68" i="27"/>
  <c r="M68" i="27"/>
  <c r="L68" i="27"/>
  <c r="K68" i="27"/>
  <c r="J68" i="27"/>
  <c r="I68" i="27"/>
  <c r="H68" i="27"/>
  <c r="G68" i="27"/>
  <c r="F68" i="27"/>
  <c r="E68" i="27"/>
  <c r="D68" i="27"/>
  <c r="C68" i="27"/>
  <c r="B68" i="27"/>
  <c r="A68" i="27"/>
  <c r="CE67" i="27"/>
  <c r="CD67" i="27"/>
  <c r="CC67" i="27"/>
  <c r="CB67" i="27"/>
  <c r="CA67" i="27"/>
  <c r="BZ67" i="27"/>
  <c r="BY67" i="27"/>
  <c r="BX67" i="27"/>
  <c r="BW67" i="27"/>
  <c r="BV67" i="27"/>
  <c r="BU67" i="27"/>
  <c r="BT67" i="27"/>
  <c r="BS67" i="27"/>
  <c r="BR67" i="27"/>
  <c r="BQ67" i="27"/>
  <c r="BP67" i="27"/>
  <c r="BO67" i="27"/>
  <c r="BN67" i="27"/>
  <c r="BM67" i="27"/>
  <c r="BL67" i="27"/>
  <c r="BK67" i="27"/>
  <c r="BJ67" i="27"/>
  <c r="BI67" i="27"/>
  <c r="BH67" i="27"/>
  <c r="BG67" i="27"/>
  <c r="BF67" i="27"/>
  <c r="BE67" i="27"/>
  <c r="BD67" i="27"/>
  <c r="BC67" i="27"/>
  <c r="BB67" i="27"/>
  <c r="BA67" i="27"/>
  <c r="AZ67" i="27"/>
  <c r="AY67" i="27"/>
  <c r="AX67" i="27"/>
  <c r="AW67" i="27"/>
  <c r="AV67" i="27"/>
  <c r="AU67" i="27"/>
  <c r="AT67" i="27"/>
  <c r="AS67" i="27"/>
  <c r="AR67" i="27"/>
  <c r="AQ67" i="27"/>
  <c r="AP67" i="27"/>
  <c r="AO67" i="27"/>
  <c r="AN67" i="27"/>
  <c r="AM67" i="27"/>
  <c r="AL67" i="27"/>
  <c r="AK67" i="27"/>
  <c r="AJ67" i="27"/>
  <c r="AI67" i="27"/>
  <c r="AH67" i="27"/>
  <c r="AG67" i="27"/>
  <c r="AF67" i="27"/>
  <c r="AE67" i="27"/>
  <c r="AD67" i="27"/>
  <c r="AC67" i="27"/>
  <c r="AB67" i="27"/>
  <c r="AA67" i="27"/>
  <c r="Z67" i="27"/>
  <c r="Y67" i="27"/>
  <c r="X67" i="27"/>
  <c r="W67" i="27"/>
  <c r="V67" i="27"/>
  <c r="U67" i="27"/>
  <c r="T67" i="27"/>
  <c r="S67" i="27"/>
  <c r="R67" i="27"/>
  <c r="Q67" i="27"/>
  <c r="P67" i="27"/>
  <c r="O67" i="27"/>
  <c r="N67" i="27"/>
  <c r="M67" i="27"/>
  <c r="L67" i="27"/>
  <c r="K67" i="27"/>
  <c r="J67" i="27"/>
  <c r="I67" i="27"/>
  <c r="H67" i="27"/>
  <c r="G67" i="27"/>
  <c r="F67" i="27"/>
  <c r="E67" i="27"/>
  <c r="D67" i="27"/>
  <c r="C67" i="27"/>
  <c r="B67" i="27"/>
  <c r="A67" i="27"/>
  <c r="CE66" i="27"/>
  <c r="CD66" i="27"/>
  <c r="CC66" i="27"/>
  <c r="CB66" i="27"/>
  <c r="CA66" i="27"/>
  <c r="BZ66" i="27"/>
  <c r="BY66" i="27"/>
  <c r="BX66" i="27"/>
  <c r="BW66" i="27"/>
  <c r="BV66" i="27"/>
  <c r="BU66" i="27"/>
  <c r="BT66" i="27"/>
  <c r="BS66" i="27"/>
  <c r="BR66" i="27"/>
  <c r="BQ66" i="27"/>
  <c r="BP66" i="27"/>
  <c r="BO66" i="27"/>
  <c r="BN66" i="27"/>
  <c r="BM66" i="27"/>
  <c r="BL66" i="27"/>
  <c r="BK66" i="27"/>
  <c r="BJ66" i="27"/>
  <c r="BI66" i="27"/>
  <c r="BH66" i="27"/>
  <c r="BG66" i="27"/>
  <c r="BF66" i="27"/>
  <c r="BE66" i="27"/>
  <c r="BD66" i="27"/>
  <c r="BC66" i="27"/>
  <c r="BB66" i="27"/>
  <c r="BA66" i="27"/>
  <c r="AZ66" i="27"/>
  <c r="AY66" i="27"/>
  <c r="AX66" i="27"/>
  <c r="AW66" i="27"/>
  <c r="AV66" i="27"/>
  <c r="AU66" i="27"/>
  <c r="AT66" i="27"/>
  <c r="AS66" i="27"/>
  <c r="AR66" i="27"/>
  <c r="AQ66" i="27"/>
  <c r="AP66" i="27"/>
  <c r="AO66" i="27"/>
  <c r="AN66" i="27"/>
  <c r="AM66" i="27"/>
  <c r="AL66" i="27"/>
  <c r="AK66" i="27"/>
  <c r="AJ66" i="27"/>
  <c r="AI66" i="27"/>
  <c r="AH66" i="27"/>
  <c r="AG66" i="27"/>
  <c r="AF66" i="27"/>
  <c r="AE66" i="27"/>
  <c r="AD66" i="27"/>
  <c r="AC66" i="27"/>
  <c r="AB66" i="27"/>
  <c r="AA66" i="27"/>
  <c r="Z66" i="27"/>
  <c r="Y66" i="27"/>
  <c r="X66" i="27"/>
  <c r="W66" i="27"/>
  <c r="V66" i="27"/>
  <c r="U66" i="27"/>
  <c r="T66" i="27"/>
  <c r="S66" i="27"/>
  <c r="R66" i="27"/>
  <c r="Q66" i="27"/>
  <c r="P66" i="27"/>
  <c r="O66" i="27"/>
  <c r="N66" i="27"/>
  <c r="M66" i="27"/>
  <c r="L66" i="27"/>
  <c r="K66" i="27"/>
  <c r="J66" i="27"/>
  <c r="I66" i="27"/>
  <c r="H66" i="27"/>
  <c r="G66" i="27"/>
  <c r="F66" i="27"/>
  <c r="E66" i="27"/>
  <c r="D66" i="27"/>
  <c r="C66" i="27"/>
  <c r="B66" i="27"/>
  <c r="A66" i="27"/>
  <c r="CE65" i="27"/>
  <c r="CD65" i="27"/>
  <c r="CC65" i="27"/>
  <c r="CB65" i="27"/>
  <c r="CA65" i="27"/>
  <c r="BZ65" i="27"/>
  <c r="BY65" i="27"/>
  <c r="BX65" i="27"/>
  <c r="BW65" i="27"/>
  <c r="BV65" i="27"/>
  <c r="BU65" i="27"/>
  <c r="BT65" i="27"/>
  <c r="BS65" i="27"/>
  <c r="BR65" i="27"/>
  <c r="BQ65" i="27"/>
  <c r="BP65" i="27"/>
  <c r="BO65" i="27"/>
  <c r="BN65" i="27"/>
  <c r="BM65" i="27"/>
  <c r="BL65" i="27"/>
  <c r="BK65" i="27"/>
  <c r="BJ65" i="27"/>
  <c r="BI65" i="27"/>
  <c r="BH65" i="27"/>
  <c r="BG65" i="27"/>
  <c r="BF65" i="27"/>
  <c r="BE65" i="27"/>
  <c r="BD65" i="27"/>
  <c r="BC65" i="27"/>
  <c r="BB65" i="27"/>
  <c r="BA65" i="27"/>
  <c r="AZ65" i="27"/>
  <c r="AY65" i="27"/>
  <c r="AX65" i="27"/>
  <c r="AW65" i="27"/>
  <c r="AV65" i="27"/>
  <c r="AU65" i="27"/>
  <c r="AT65" i="27"/>
  <c r="AS65" i="27"/>
  <c r="AR65" i="27"/>
  <c r="AQ65" i="27"/>
  <c r="AP65" i="27"/>
  <c r="AO65" i="27"/>
  <c r="AN65" i="27"/>
  <c r="AM65" i="27"/>
  <c r="AL65" i="27"/>
  <c r="AK65" i="27"/>
  <c r="AJ65" i="27"/>
  <c r="AI65" i="27"/>
  <c r="AH65" i="27"/>
  <c r="AG65" i="27"/>
  <c r="AF65" i="27"/>
  <c r="AE65" i="27"/>
  <c r="AD65" i="27"/>
  <c r="AC65" i="27"/>
  <c r="AB65" i="27"/>
  <c r="AA65" i="27"/>
  <c r="Z65" i="27"/>
  <c r="Y65" i="27"/>
  <c r="X65" i="27"/>
  <c r="W65" i="27"/>
  <c r="V65" i="27"/>
  <c r="U65" i="27"/>
  <c r="T65" i="27"/>
  <c r="S65" i="27"/>
  <c r="R65" i="27"/>
  <c r="Q65" i="27"/>
  <c r="P65" i="27"/>
  <c r="O65" i="27"/>
  <c r="N65" i="27"/>
  <c r="M65" i="27"/>
  <c r="L65" i="27"/>
  <c r="K65" i="27"/>
  <c r="J65" i="27"/>
  <c r="I65" i="27"/>
  <c r="H65" i="27"/>
  <c r="G65" i="27"/>
  <c r="F65" i="27"/>
  <c r="E65" i="27"/>
  <c r="D65" i="27"/>
  <c r="C65" i="27"/>
  <c r="B65" i="27"/>
  <c r="A65" i="27"/>
  <c r="CE64" i="27"/>
  <c r="CD64" i="27"/>
  <c r="CC64" i="27"/>
  <c r="CB64" i="27"/>
  <c r="CA64" i="27"/>
  <c r="BZ64" i="27"/>
  <c r="BY64" i="27"/>
  <c r="BX64" i="27"/>
  <c r="BW64" i="27"/>
  <c r="BV64" i="27"/>
  <c r="BU64" i="27"/>
  <c r="BT64" i="27"/>
  <c r="BS64" i="27"/>
  <c r="BR64" i="27"/>
  <c r="BQ64" i="27"/>
  <c r="BP64" i="27"/>
  <c r="BO64" i="27"/>
  <c r="BN64" i="27"/>
  <c r="BM64" i="27"/>
  <c r="BL64" i="27"/>
  <c r="BK64" i="27"/>
  <c r="BJ64" i="27"/>
  <c r="BI64" i="27"/>
  <c r="BH64" i="27"/>
  <c r="BG64" i="27"/>
  <c r="BF64" i="27"/>
  <c r="BE64" i="27"/>
  <c r="BD64" i="27"/>
  <c r="BC64" i="27"/>
  <c r="BB64" i="27"/>
  <c r="BA64" i="27"/>
  <c r="AZ64" i="27"/>
  <c r="AY64" i="27"/>
  <c r="AX64" i="27"/>
  <c r="AW64" i="27"/>
  <c r="AV64" i="27"/>
  <c r="AU64" i="27"/>
  <c r="AT64" i="27"/>
  <c r="AS64" i="27"/>
  <c r="AR64" i="27"/>
  <c r="AQ64" i="27"/>
  <c r="AP64" i="27"/>
  <c r="AO64" i="27"/>
  <c r="AN64" i="27"/>
  <c r="AM64" i="27"/>
  <c r="AL64" i="27"/>
  <c r="AK64" i="27"/>
  <c r="AJ64" i="27"/>
  <c r="AI64" i="27"/>
  <c r="AH64" i="27"/>
  <c r="AG64" i="27"/>
  <c r="AF64" i="27"/>
  <c r="AE64" i="27"/>
  <c r="AD64" i="27"/>
  <c r="AC64" i="27"/>
  <c r="AB64" i="27"/>
  <c r="AA64" i="27"/>
  <c r="Z64" i="27"/>
  <c r="Y64" i="27"/>
  <c r="X64" i="27"/>
  <c r="W64" i="27"/>
  <c r="V64" i="27"/>
  <c r="U64" i="27"/>
  <c r="T64" i="27"/>
  <c r="S64" i="27"/>
  <c r="R64" i="27"/>
  <c r="Q64" i="27"/>
  <c r="P64" i="27"/>
  <c r="O64" i="27"/>
  <c r="N64" i="27"/>
  <c r="M64" i="27"/>
  <c r="L64" i="27"/>
  <c r="K64" i="27"/>
  <c r="J64" i="27"/>
  <c r="I64" i="27"/>
  <c r="H64" i="27"/>
  <c r="G64" i="27"/>
  <c r="F64" i="27"/>
  <c r="E64" i="27"/>
  <c r="D64" i="27"/>
  <c r="C64" i="27"/>
  <c r="B64" i="27"/>
  <c r="A64" i="27"/>
  <c r="CE63" i="27"/>
  <c r="CD63" i="27"/>
  <c r="CC63" i="27"/>
  <c r="CB63" i="27"/>
  <c r="CA63" i="27"/>
  <c r="BZ63" i="27"/>
  <c r="BY63" i="27"/>
  <c r="BX63" i="27"/>
  <c r="BW63" i="27"/>
  <c r="BV63" i="27"/>
  <c r="BU63" i="27"/>
  <c r="BT63" i="27"/>
  <c r="BS63" i="27"/>
  <c r="BR63" i="27"/>
  <c r="BQ63" i="27"/>
  <c r="BP63" i="27"/>
  <c r="BO63" i="27"/>
  <c r="BN63" i="27"/>
  <c r="BM63" i="27"/>
  <c r="BL63" i="27"/>
  <c r="BK63" i="27"/>
  <c r="BJ63" i="27"/>
  <c r="BI63" i="27"/>
  <c r="BH63" i="27"/>
  <c r="BG63" i="27"/>
  <c r="BF63" i="27"/>
  <c r="BE63" i="27"/>
  <c r="BD63" i="27"/>
  <c r="BC63" i="27"/>
  <c r="BB63" i="27"/>
  <c r="BA63" i="27"/>
  <c r="AZ63" i="27"/>
  <c r="AY63" i="27"/>
  <c r="AX63" i="27"/>
  <c r="AW63" i="27"/>
  <c r="AV63" i="27"/>
  <c r="AU63" i="27"/>
  <c r="AT63" i="27"/>
  <c r="AS63" i="27"/>
  <c r="AR63" i="27"/>
  <c r="AQ63" i="27"/>
  <c r="AP63" i="27"/>
  <c r="AO63" i="27"/>
  <c r="AN63" i="27"/>
  <c r="AM63" i="27"/>
  <c r="AL63" i="27"/>
  <c r="AK63" i="27"/>
  <c r="AJ63" i="27"/>
  <c r="AI63" i="27"/>
  <c r="AH63" i="27"/>
  <c r="AG63" i="27"/>
  <c r="AF63" i="27"/>
  <c r="AE63" i="27"/>
  <c r="AD63" i="27"/>
  <c r="AC63" i="27"/>
  <c r="AB63" i="27"/>
  <c r="AA63" i="27"/>
  <c r="Z63" i="27"/>
  <c r="Y63" i="27"/>
  <c r="X63" i="27"/>
  <c r="W63" i="27"/>
  <c r="V63" i="27"/>
  <c r="U63" i="27"/>
  <c r="T63" i="27"/>
  <c r="S63" i="27"/>
  <c r="R63" i="27"/>
  <c r="Q63" i="27"/>
  <c r="P63" i="27"/>
  <c r="O63" i="27"/>
  <c r="N63" i="27"/>
  <c r="M63" i="27"/>
  <c r="L63" i="27"/>
  <c r="K63" i="27"/>
  <c r="J63" i="27"/>
  <c r="I63" i="27"/>
  <c r="H63" i="27"/>
  <c r="G63" i="27"/>
  <c r="F63" i="27"/>
  <c r="E63" i="27"/>
  <c r="D63" i="27"/>
  <c r="C63" i="27"/>
  <c r="B63" i="27"/>
  <c r="A63" i="27"/>
  <c r="CE62" i="27"/>
  <c r="CD62" i="27"/>
  <c r="CC62" i="27"/>
  <c r="CB62" i="27"/>
  <c r="CA62" i="27"/>
  <c r="BZ62" i="27"/>
  <c r="BY62" i="27"/>
  <c r="BX62" i="27"/>
  <c r="BW62" i="27"/>
  <c r="BV62" i="27"/>
  <c r="BU62" i="27"/>
  <c r="BT62" i="27"/>
  <c r="BS62" i="27"/>
  <c r="BR62" i="27"/>
  <c r="BQ62" i="27"/>
  <c r="BP62" i="27"/>
  <c r="BO62" i="27"/>
  <c r="BN62" i="27"/>
  <c r="BM62" i="27"/>
  <c r="BL62" i="27"/>
  <c r="BK62" i="27"/>
  <c r="BJ62" i="27"/>
  <c r="BI62" i="27"/>
  <c r="BH62" i="27"/>
  <c r="BG62" i="27"/>
  <c r="BF62" i="27"/>
  <c r="BE62" i="27"/>
  <c r="BD62" i="27"/>
  <c r="BC62" i="27"/>
  <c r="BB62" i="27"/>
  <c r="BA62" i="27"/>
  <c r="AZ62" i="27"/>
  <c r="AY62" i="27"/>
  <c r="AX62" i="27"/>
  <c r="AW62" i="27"/>
  <c r="AV62" i="27"/>
  <c r="AU62" i="27"/>
  <c r="AT62" i="27"/>
  <c r="AS62" i="27"/>
  <c r="AR62" i="27"/>
  <c r="AQ62" i="27"/>
  <c r="AP62" i="27"/>
  <c r="AO62" i="27"/>
  <c r="AN62" i="27"/>
  <c r="AM62" i="27"/>
  <c r="AL62" i="27"/>
  <c r="AK62" i="27"/>
  <c r="AJ62" i="27"/>
  <c r="AI62" i="27"/>
  <c r="AH62" i="27"/>
  <c r="AG62" i="27"/>
  <c r="AF62" i="27"/>
  <c r="AE62" i="27"/>
  <c r="AD62" i="27"/>
  <c r="AC62" i="27"/>
  <c r="AB62" i="27"/>
  <c r="AA62" i="27"/>
  <c r="Z62" i="27"/>
  <c r="Y62" i="27"/>
  <c r="X62" i="27"/>
  <c r="W62" i="27"/>
  <c r="V62" i="27"/>
  <c r="U62" i="27"/>
  <c r="T62" i="27"/>
  <c r="S62" i="27"/>
  <c r="R62" i="27"/>
  <c r="Q62" i="27"/>
  <c r="P62" i="27"/>
  <c r="O62" i="27"/>
  <c r="N62" i="27"/>
  <c r="M62" i="27"/>
  <c r="L62" i="27"/>
  <c r="K62" i="27"/>
  <c r="J62" i="27"/>
  <c r="I62" i="27"/>
  <c r="H62" i="27"/>
  <c r="G62" i="27"/>
  <c r="F62" i="27"/>
  <c r="E62" i="27"/>
  <c r="D62" i="27"/>
  <c r="C62" i="27"/>
  <c r="B62" i="27"/>
  <c r="A62" i="27"/>
  <c r="CE61" i="27"/>
  <c r="CD61" i="27"/>
  <c r="CC61" i="27"/>
  <c r="CB61" i="27"/>
  <c r="CA61" i="27"/>
  <c r="BZ61" i="27"/>
  <c r="BY61" i="27"/>
  <c r="BX61" i="27"/>
  <c r="BW61" i="27"/>
  <c r="BV61" i="27"/>
  <c r="BU61" i="27"/>
  <c r="BT61" i="27"/>
  <c r="BS61" i="27"/>
  <c r="BR61" i="27"/>
  <c r="BQ61" i="27"/>
  <c r="BP61" i="27"/>
  <c r="BO61" i="27"/>
  <c r="BN61" i="27"/>
  <c r="BM61" i="27"/>
  <c r="BL61" i="27"/>
  <c r="BK61" i="27"/>
  <c r="BJ61" i="27"/>
  <c r="BI61" i="27"/>
  <c r="BH61" i="27"/>
  <c r="BG61" i="27"/>
  <c r="BF61" i="27"/>
  <c r="BE61" i="27"/>
  <c r="BD61" i="27"/>
  <c r="BC61" i="27"/>
  <c r="BB61" i="27"/>
  <c r="BA61" i="27"/>
  <c r="AZ61" i="27"/>
  <c r="AY61" i="27"/>
  <c r="AX61" i="27"/>
  <c r="AW61" i="27"/>
  <c r="AV61" i="27"/>
  <c r="AU61" i="27"/>
  <c r="AT61" i="27"/>
  <c r="AS61" i="27"/>
  <c r="AR61" i="27"/>
  <c r="AQ61" i="27"/>
  <c r="AP61" i="27"/>
  <c r="AO61" i="27"/>
  <c r="AN61" i="27"/>
  <c r="AM61" i="27"/>
  <c r="AL61" i="27"/>
  <c r="AK61" i="27"/>
  <c r="AJ61" i="27"/>
  <c r="AI61" i="27"/>
  <c r="AH61" i="27"/>
  <c r="AG61" i="27"/>
  <c r="AF61" i="27"/>
  <c r="AE61" i="27"/>
  <c r="AD61" i="27"/>
  <c r="AC61" i="27"/>
  <c r="AB61" i="27"/>
  <c r="AA61" i="27"/>
  <c r="Z61" i="27"/>
  <c r="Y61" i="27"/>
  <c r="X61" i="27"/>
  <c r="W61" i="27"/>
  <c r="V61" i="27"/>
  <c r="U61" i="27"/>
  <c r="T61" i="27"/>
  <c r="S61" i="27"/>
  <c r="R61" i="27"/>
  <c r="Q61" i="27"/>
  <c r="P61" i="27"/>
  <c r="O61" i="27"/>
  <c r="N61" i="27"/>
  <c r="M61" i="27"/>
  <c r="L61" i="27"/>
  <c r="K61" i="27"/>
  <c r="J61" i="27"/>
  <c r="I61" i="27"/>
  <c r="H61" i="27"/>
  <c r="G61" i="27"/>
  <c r="F61" i="27"/>
  <c r="E61" i="27"/>
  <c r="D61" i="27"/>
  <c r="C61" i="27"/>
  <c r="B61" i="27"/>
  <c r="A61" i="27"/>
  <c r="CE60" i="27"/>
  <c r="CD60" i="27"/>
  <c r="CC60" i="27"/>
  <c r="CB60" i="27"/>
  <c r="CA60" i="27"/>
  <c r="BZ60" i="27"/>
  <c r="BY60" i="27"/>
  <c r="BX60" i="27"/>
  <c r="BW60" i="27"/>
  <c r="BV60" i="27"/>
  <c r="BU60" i="27"/>
  <c r="BT60" i="27"/>
  <c r="BS60" i="27"/>
  <c r="BR60" i="27"/>
  <c r="BQ60" i="27"/>
  <c r="BP60" i="27"/>
  <c r="BO60" i="27"/>
  <c r="BN60" i="27"/>
  <c r="BM60" i="27"/>
  <c r="BL60" i="27"/>
  <c r="BK60" i="27"/>
  <c r="BJ60" i="27"/>
  <c r="BI60" i="27"/>
  <c r="BH60" i="27"/>
  <c r="BG60" i="27"/>
  <c r="BF60" i="27"/>
  <c r="BE60" i="27"/>
  <c r="BD60" i="27"/>
  <c r="BC60" i="27"/>
  <c r="BB60" i="27"/>
  <c r="BA60" i="27"/>
  <c r="AZ60" i="27"/>
  <c r="AY60" i="27"/>
  <c r="AX60" i="27"/>
  <c r="AW60" i="27"/>
  <c r="AV60" i="27"/>
  <c r="AU60" i="27"/>
  <c r="AT60" i="27"/>
  <c r="AS60" i="27"/>
  <c r="AR60" i="27"/>
  <c r="AQ60" i="27"/>
  <c r="AP60" i="27"/>
  <c r="AO60" i="27"/>
  <c r="AN60" i="27"/>
  <c r="AM60" i="27"/>
  <c r="AL60" i="27"/>
  <c r="AK60" i="27"/>
  <c r="AJ60" i="27"/>
  <c r="AI60" i="27"/>
  <c r="AH60" i="27"/>
  <c r="AG60" i="27"/>
  <c r="AF60" i="27"/>
  <c r="AE60" i="27"/>
  <c r="AD60" i="27"/>
  <c r="AC60" i="27"/>
  <c r="AB60" i="27"/>
  <c r="AA60" i="27"/>
  <c r="Z60" i="27"/>
  <c r="Y60" i="27"/>
  <c r="X60" i="27"/>
  <c r="W60" i="27"/>
  <c r="V60" i="27"/>
  <c r="U60" i="27"/>
  <c r="T60" i="27"/>
  <c r="S60" i="27"/>
  <c r="R60" i="27"/>
  <c r="Q60" i="27"/>
  <c r="P60" i="27"/>
  <c r="O60" i="27"/>
  <c r="N60" i="27"/>
  <c r="M60" i="27"/>
  <c r="L60" i="27"/>
  <c r="K60" i="27"/>
  <c r="J60" i="27"/>
  <c r="I60" i="27"/>
  <c r="H60" i="27"/>
  <c r="G60" i="27"/>
  <c r="F60" i="27"/>
  <c r="E60" i="27"/>
  <c r="D60" i="27"/>
  <c r="C60" i="27"/>
  <c r="B60" i="27"/>
  <c r="A60" i="27"/>
  <c r="CE59" i="27"/>
  <c r="CD59" i="27"/>
  <c r="CC59" i="27"/>
  <c r="CB59" i="27"/>
  <c r="CA59" i="27"/>
  <c r="BZ59" i="27"/>
  <c r="BY59" i="27"/>
  <c r="BX59" i="27"/>
  <c r="BW59" i="27"/>
  <c r="BV59" i="27"/>
  <c r="BU59" i="27"/>
  <c r="BT59" i="27"/>
  <c r="BS59" i="27"/>
  <c r="BR59" i="27"/>
  <c r="BQ59" i="27"/>
  <c r="BP59" i="27"/>
  <c r="BO59" i="27"/>
  <c r="BN59" i="27"/>
  <c r="BM59" i="27"/>
  <c r="BL59" i="27"/>
  <c r="BK59" i="27"/>
  <c r="BJ59" i="27"/>
  <c r="BI59" i="27"/>
  <c r="BH59" i="27"/>
  <c r="BG59" i="27"/>
  <c r="BF59" i="27"/>
  <c r="BE59" i="27"/>
  <c r="BD59" i="27"/>
  <c r="BC59" i="27"/>
  <c r="BB59" i="27"/>
  <c r="BA59" i="27"/>
  <c r="AZ59" i="27"/>
  <c r="AY59" i="27"/>
  <c r="AX59" i="27"/>
  <c r="AW59" i="27"/>
  <c r="AV59" i="27"/>
  <c r="AU59" i="27"/>
  <c r="AT59" i="27"/>
  <c r="AS59" i="27"/>
  <c r="AR59" i="27"/>
  <c r="AQ59" i="27"/>
  <c r="AP59" i="27"/>
  <c r="AO59" i="27"/>
  <c r="AN59" i="27"/>
  <c r="AM59" i="27"/>
  <c r="AL59" i="27"/>
  <c r="AK59" i="27"/>
  <c r="AJ59" i="27"/>
  <c r="AI59" i="27"/>
  <c r="AH59" i="27"/>
  <c r="AG59" i="27"/>
  <c r="AF59" i="27"/>
  <c r="AE59" i="27"/>
  <c r="AD59" i="27"/>
  <c r="AC59" i="27"/>
  <c r="AB59" i="27"/>
  <c r="AA59" i="27"/>
  <c r="Z59" i="27"/>
  <c r="Y59" i="27"/>
  <c r="X59" i="27"/>
  <c r="W59" i="27"/>
  <c r="V59" i="27"/>
  <c r="U59" i="27"/>
  <c r="T59" i="27"/>
  <c r="S59" i="27"/>
  <c r="R59" i="27"/>
  <c r="Q59" i="27"/>
  <c r="P59" i="27"/>
  <c r="O59" i="27"/>
  <c r="N59" i="27"/>
  <c r="M59" i="27"/>
  <c r="L59" i="27"/>
  <c r="K59" i="27"/>
  <c r="J59" i="27"/>
  <c r="I59" i="27"/>
  <c r="H59" i="27"/>
  <c r="G59" i="27"/>
  <c r="F59" i="27"/>
  <c r="E59" i="27"/>
  <c r="D59" i="27"/>
  <c r="C59" i="27"/>
  <c r="B59" i="27"/>
  <c r="A59" i="27"/>
  <c r="CE58" i="27"/>
  <c r="CD58" i="27"/>
  <c r="CC58" i="27"/>
  <c r="CB58" i="27"/>
  <c r="CA58" i="27"/>
  <c r="BZ58" i="27"/>
  <c r="BY58" i="27"/>
  <c r="BX58" i="27"/>
  <c r="BW58" i="27"/>
  <c r="BV58" i="27"/>
  <c r="BU58" i="27"/>
  <c r="BT58" i="27"/>
  <c r="BS58" i="27"/>
  <c r="BR58" i="27"/>
  <c r="BQ58" i="27"/>
  <c r="BP58" i="27"/>
  <c r="BO58" i="27"/>
  <c r="BN58" i="27"/>
  <c r="BM58" i="27"/>
  <c r="BL58" i="27"/>
  <c r="BK58" i="27"/>
  <c r="BJ58" i="27"/>
  <c r="BI58" i="27"/>
  <c r="BH58" i="27"/>
  <c r="BG58" i="27"/>
  <c r="BF58" i="27"/>
  <c r="BE58" i="27"/>
  <c r="BD58" i="27"/>
  <c r="BC58" i="27"/>
  <c r="BB58" i="27"/>
  <c r="BA58" i="27"/>
  <c r="AZ58" i="27"/>
  <c r="AY58" i="27"/>
  <c r="AX58" i="27"/>
  <c r="AW58" i="27"/>
  <c r="AV58" i="27"/>
  <c r="AU58" i="27"/>
  <c r="AT58" i="27"/>
  <c r="AS58" i="27"/>
  <c r="AR58" i="27"/>
  <c r="AQ58" i="27"/>
  <c r="AP58" i="27"/>
  <c r="AO58" i="27"/>
  <c r="AN58" i="27"/>
  <c r="AM58" i="27"/>
  <c r="AL58" i="27"/>
  <c r="AK58" i="27"/>
  <c r="AJ58" i="27"/>
  <c r="AI58" i="27"/>
  <c r="AH58" i="27"/>
  <c r="AG58" i="27"/>
  <c r="AF58" i="27"/>
  <c r="AE58" i="27"/>
  <c r="AD58" i="27"/>
  <c r="AC58" i="27"/>
  <c r="AB58" i="27"/>
  <c r="AA58" i="27"/>
  <c r="Z58" i="27"/>
  <c r="Y58" i="27"/>
  <c r="X58" i="27"/>
  <c r="W58" i="27"/>
  <c r="V58" i="27"/>
  <c r="U58" i="27"/>
  <c r="T58" i="27"/>
  <c r="S58" i="27"/>
  <c r="R58" i="27"/>
  <c r="Q58" i="27"/>
  <c r="P58" i="27"/>
  <c r="O58" i="27"/>
  <c r="N58" i="27"/>
  <c r="M58" i="27"/>
  <c r="L58" i="27"/>
  <c r="K58" i="27"/>
  <c r="J58" i="27"/>
  <c r="I58" i="27"/>
  <c r="H58" i="27"/>
  <c r="G58" i="27"/>
  <c r="F58" i="27"/>
  <c r="E58" i="27"/>
  <c r="D58" i="27"/>
  <c r="C58" i="27"/>
  <c r="B58" i="27"/>
  <c r="A58" i="27"/>
  <c r="CE57" i="27"/>
  <c r="CD57" i="27"/>
  <c r="CC57" i="27"/>
  <c r="CB57" i="27"/>
  <c r="CA57" i="27"/>
  <c r="BZ57" i="27"/>
  <c r="BY57" i="27"/>
  <c r="BX57" i="27"/>
  <c r="BW57" i="27"/>
  <c r="BV57" i="27"/>
  <c r="BU57" i="27"/>
  <c r="BT57" i="27"/>
  <c r="BS57" i="27"/>
  <c r="BR57" i="27"/>
  <c r="BQ57" i="27"/>
  <c r="BP57" i="27"/>
  <c r="BO57" i="27"/>
  <c r="BN57" i="27"/>
  <c r="BM57" i="27"/>
  <c r="BL57" i="27"/>
  <c r="BK57" i="27"/>
  <c r="BJ57" i="27"/>
  <c r="BI57" i="27"/>
  <c r="BH57" i="27"/>
  <c r="BG57" i="27"/>
  <c r="BF57" i="27"/>
  <c r="BE57" i="27"/>
  <c r="BD57" i="27"/>
  <c r="BC57" i="27"/>
  <c r="BB57" i="27"/>
  <c r="BA57" i="27"/>
  <c r="AZ57" i="27"/>
  <c r="AY57" i="27"/>
  <c r="AX57" i="27"/>
  <c r="AW57" i="27"/>
  <c r="AV57" i="27"/>
  <c r="AU57" i="27"/>
  <c r="AT57" i="27"/>
  <c r="AS57" i="27"/>
  <c r="AR57" i="27"/>
  <c r="AQ57" i="27"/>
  <c r="AP57" i="27"/>
  <c r="AO57" i="27"/>
  <c r="AN57" i="27"/>
  <c r="AM57" i="27"/>
  <c r="AL57" i="27"/>
  <c r="AK57" i="27"/>
  <c r="AJ57" i="27"/>
  <c r="AI57" i="27"/>
  <c r="AH57" i="27"/>
  <c r="AG57" i="27"/>
  <c r="AF57" i="27"/>
  <c r="AE57" i="27"/>
  <c r="AD57" i="27"/>
  <c r="AC57" i="27"/>
  <c r="AB57" i="27"/>
  <c r="AA57" i="27"/>
  <c r="Z57" i="27"/>
  <c r="Y57" i="27"/>
  <c r="X57" i="27"/>
  <c r="W57" i="27"/>
  <c r="V57" i="27"/>
  <c r="U57" i="27"/>
  <c r="T57" i="27"/>
  <c r="S57" i="27"/>
  <c r="R57" i="27"/>
  <c r="Q57" i="27"/>
  <c r="P57" i="27"/>
  <c r="O57" i="27"/>
  <c r="N57" i="27"/>
  <c r="M57" i="27"/>
  <c r="L57" i="27"/>
  <c r="K57" i="27"/>
  <c r="J57" i="27"/>
  <c r="I57" i="27"/>
  <c r="H57" i="27"/>
  <c r="G57" i="27"/>
  <c r="F57" i="27"/>
  <c r="E57" i="27"/>
  <c r="D57" i="27"/>
  <c r="C57" i="27"/>
  <c r="B57" i="27"/>
  <c r="A57" i="27"/>
  <c r="CE56" i="27"/>
  <c r="CD56" i="27"/>
  <c r="CC56" i="27"/>
  <c r="CB56" i="27"/>
  <c r="CA56" i="27"/>
  <c r="BZ56" i="27"/>
  <c r="BY56" i="27"/>
  <c r="BX56" i="27"/>
  <c r="BW56" i="27"/>
  <c r="BV56" i="27"/>
  <c r="BU56" i="27"/>
  <c r="BT56" i="27"/>
  <c r="BS56" i="27"/>
  <c r="BR56" i="27"/>
  <c r="BQ56" i="27"/>
  <c r="BP56" i="27"/>
  <c r="BO56" i="27"/>
  <c r="BN56" i="27"/>
  <c r="BM56" i="27"/>
  <c r="BL56" i="27"/>
  <c r="BK56" i="27"/>
  <c r="BJ56" i="27"/>
  <c r="BI56" i="27"/>
  <c r="BH56" i="27"/>
  <c r="BG56" i="27"/>
  <c r="BF56" i="27"/>
  <c r="BE56" i="27"/>
  <c r="BD56" i="27"/>
  <c r="BC56" i="27"/>
  <c r="BB56" i="27"/>
  <c r="BA56" i="27"/>
  <c r="AZ56" i="27"/>
  <c r="AY56" i="27"/>
  <c r="AX56" i="27"/>
  <c r="AW56" i="27"/>
  <c r="AV56" i="27"/>
  <c r="AU56" i="27"/>
  <c r="AT56" i="27"/>
  <c r="AS56" i="27"/>
  <c r="AR56" i="27"/>
  <c r="AQ56" i="27"/>
  <c r="AP56" i="27"/>
  <c r="AO56" i="27"/>
  <c r="AN56" i="27"/>
  <c r="AM56" i="27"/>
  <c r="AL56" i="27"/>
  <c r="AK56" i="27"/>
  <c r="AJ56" i="27"/>
  <c r="AI56" i="27"/>
  <c r="AH56" i="27"/>
  <c r="AG56" i="27"/>
  <c r="AF56" i="27"/>
  <c r="AE56" i="27"/>
  <c r="AD56" i="27"/>
  <c r="AC56" i="27"/>
  <c r="AB56" i="27"/>
  <c r="AA56" i="27"/>
  <c r="Z56" i="27"/>
  <c r="Y56" i="27"/>
  <c r="X56" i="27"/>
  <c r="W56" i="27"/>
  <c r="V56" i="27"/>
  <c r="U56" i="27"/>
  <c r="T56" i="27"/>
  <c r="S56" i="27"/>
  <c r="R56" i="27"/>
  <c r="Q56" i="27"/>
  <c r="P56" i="27"/>
  <c r="O56" i="27"/>
  <c r="N56" i="27"/>
  <c r="M56" i="27"/>
  <c r="L56" i="27"/>
  <c r="K56" i="27"/>
  <c r="J56" i="27"/>
  <c r="I56" i="27"/>
  <c r="H56" i="27"/>
  <c r="G56" i="27"/>
  <c r="F56" i="27"/>
  <c r="E56" i="27"/>
  <c r="D56" i="27"/>
  <c r="C56" i="27"/>
  <c r="B56" i="27"/>
  <c r="A56" i="27"/>
  <c r="CE55" i="27"/>
  <c r="CD55" i="27"/>
  <c r="CC55" i="27"/>
  <c r="CB55" i="27"/>
  <c r="CA55" i="27"/>
  <c r="BZ55" i="27"/>
  <c r="BY55" i="27"/>
  <c r="BX55" i="27"/>
  <c r="BW55" i="27"/>
  <c r="BV55" i="27"/>
  <c r="BU55" i="27"/>
  <c r="BT55" i="27"/>
  <c r="BS55" i="27"/>
  <c r="BR55" i="27"/>
  <c r="BQ55" i="27"/>
  <c r="BP55" i="27"/>
  <c r="BO55" i="27"/>
  <c r="BN55" i="27"/>
  <c r="BM55" i="27"/>
  <c r="BL55" i="27"/>
  <c r="BK55" i="27"/>
  <c r="BJ55" i="27"/>
  <c r="BI55" i="27"/>
  <c r="BH55" i="27"/>
  <c r="BG55" i="27"/>
  <c r="BF55" i="27"/>
  <c r="BE55" i="27"/>
  <c r="BD55" i="27"/>
  <c r="BC55" i="27"/>
  <c r="BB55" i="27"/>
  <c r="BA55" i="27"/>
  <c r="AZ55" i="27"/>
  <c r="AY55" i="27"/>
  <c r="AX55" i="27"/>
  <c r="AW55" i="27"/>
  <c r="AV55" i="27"/>
  <c r="AU55" i="27"/>
  <c r="AT55" i="27"/>
  <c r="AS55" i="27"/>
  <c r="AR55" i="27"/>
  <c r="AQ55" i="27"/>
  <c r="AP55" i="27"/>
  <c r="AO55" i="27"/>
  <c r="AN55" i="27"/>
  <c r="AM55" i="27"/>
  <c r="AL55" i="27"/>
  <c r="AK55" i="27"/>
  <c r="AJ55" i="27"/>
  <c r="AI55" i="27"/>
  <c r="AH55" i="27"/>
  <c r="AG55" i="27"/>
  <c r="AF55" i="27"/>
  <c r="AE55" i="27"/>
  <c r="AD55" i="27"/>
  <c r="AC55" i="27"/>
  <c r="AB55" i="27"/>
  <c r="AA55" i="27"/>
  <c r="Z55" i="27"/>
  <c r="Y55" i="27"/>
  <c r="X55" i="27"/>
  <c r="W55" i="27"/>
  <c r="V55" i="27"/>
  <c r="U55" i="27"/>
  <c r="T55" i="27"/>
  <c r="S55" i="27"/>
  <c r="R55" i="27"/>
  <c r="Q55" i="27"/>
  <c r="P55" i="27"/>
  <c r="O55" i="27"/>
  <c r="N55" i="27"/>
  <c r="M55" i="27"/>
  <c r="L55" i="27"/>
  <c r="K55" i="27"/>
  <c r="J55" i="27"/>
  <c r="I55" i="27"/>
  <c r="H55" i="27"/>
  <c r="G55" i="27"/>
  <c r="F55" i="27"/>
  <c r="E55" i="27"/>
  <c r="D55" i="27"/>
  <c r="C55" i="27"/>
  <c r="B55" i="27"/>
  <c r="A55" i="27"/>
  <c r="CE54" i="27"/>
  <c r="CD54" i="27"/>
  <c r="CC54" i="27"/>
  <c r="CB54" i="27"/>
  <c r="CA54" i="27"/>
  <c r="BZ54" i="27"/>
  <c r="BY54" i="27"/>
  <c r="BX54" i="27"/>
  <c r="BW54" i="27"/>
  <c r="BV54" i="27"/>
  <c r="BU54" i="27"/>
  <c r="BT54" i="27"/>
  <c r="BS54" i="27"/>
  <c r="BR54" i="27"/>
  <c r="BQ54" i="27"/>
  <c r="BP54" i="27"/>
  <c r="BO54" i="27"/>
  <c r="BN54" i="27"/>
  <c r="BM54" i="27"/>
  <c r="BL54" i="27"/>
  <c r="BK54" i="27"/>
  <c r="BJ54" i="27"/>
  <c r="BI54" i="27"/>
  <c r="BH54" i="27"/>
  <c r="BG54" i="27"/>
  <c r="BF54" i="27"/>
  <c r="BE54" i="27"/>
  <c r="BD54" i="27"/>
  <c r="BC54" i="27"/>
  <c r="BB54" i="27"/>
  <c r="BA54" i="27"/>
  <c r="AZ54" i="27"/>
  <c r="AY54" i="27"/>
  <c r="AX54" i="27"/>
  <c r="AW54" i="27"/>
  <c r="AV54" i="27"/>
  <c r="AU54" i="27"/>
  <c r="AT54" i="27"/>
  <c r="AS54" i="27"/>
  <c r="AR54" i="27"/>
  <c r="AQ54" i="27"/>
  <c r="AP54" i="27"/>
  <c r="AO54" i="27"/>
  <c r="AN54" i="27"/>
  <c r="AM54" i="27"/>
  <c r="AL54" i="27"/>
  <c r="AK54" i="27"/>
  <c r="AJ54" i="27"/>
  <c r="AI54" i="27"/>
  <c r="AH54" i="27"/>
  <c r="AG54" i="27"/>
  <c r="AF54" i="27"/>
  <c r="AE54" i="27"/>
  <c r="AD54" i="27"/>
  <c r="AC54" i="27"/>
  <c r="AB54" i="27"/>
  <c r="AA54" i="27"/>
  <c r="Z54" i="27"/>
  <c r="Y54" i="27"/>
  <c r="X54" i="27"/>
  <c r="W54" i="27"/>
  <c r="V54" i="27"/>
  <c r="U54" i="27"/>
  <c r="T54" i="27"/>
  <c r="S54" i="27"/>
  <c r="R54" i="27"/>
  <c r="Q54" i="27"/>
  <c r="P54" i="27"/>
  <c r="O54" i="27"/>
  <c r="N54" i="27"/>
  <c r="M54" i="27"/>
  <c r="L54" i="27"/>
  <c r="K54" i="27"/>
  <c r="J54" i="27"/>
  <c r="I54" i="27"/>
  <c r="H54" i="27"/>
  <c r="G54" i="27"/>
  <c r="F54" i="27"/>
  <c r="E54" i="27"/>
  <c r="D54" i="27"/>
  <c r="C54" i="27"/>
  <c r="A54" i="27"/>
  <c r="CE53" i="27"/>
  <c r="CD53" i="27"/>
  <c r="CC53" i="27"/>
  <c r="CB53" i="27"/>
  <c r="CA53" i="27"/>
  <c r="BZ53" i="27"/>
  <c r="BY53" i="27"/>
  <c r="BX53" i="27"/>
  <c r="BW53" i="27"/>
  <c r="BV53" i="27"/>
  <c r="BU53" i="27"/>
  <c r="BT53" i="27"/>
  <c r="BS53" i="27"/>
  <c r="BR53" i="27"/>
  <c r="BQ53" i="27"/>
  <c r="BP53" i="27"/>
  <c r="BO53" i="27"/>
  <c r="BN53" i="27"/>
  <c r="BM53" i="27"/>
  <c r="BL53" i="27"/>
  <c r="BK53" i="27"/>
  <c r="BJ53" i="27"/>
  <c r="BI53" i="27"/>
  <c r="BH53" i="27"/>
  <c r="BG53" i="27"/>
  <c r="BF53" i="27"/>
  <c r="BE53" i="27"/>
  <c r="BD53" i="27"/>
  <c r="BC53" i="27"/>
  <c r="BB53" i="27"/>
  <c r="BA53" i="27"/>
  <c r="AZ53" i="27"/>
  <c r="AY53" i="27"/>
  <c r="AX53" i="27"/>
  <c r="AW53" i="27"/>
  <c r="AV53" i="27"/>
  <c r="AU53" i="27"/>
  <c r="AT53" i="27"/>
  <c r="AS53" i="27"/>
  <c r="AR53" i="27"/>
  <c r="AQ53" i="27"/>
  <c r="AP53" i="27"/>
  <c r="AO53" i="27"/>
  <c r="AN53" i="27"/>
  <c r="AM53" i="27"/>
  <c r="AL53" i="27"/>
  <c r="AK53" i="27"/>
  <c r="AJ53" i="27"/>
  <c r="AI53" i="27"/>
  <c r="AH53" i="27"/>
  <c r="AG53" i="27"/>
  <c r="AF53" i="27"/>
  <c r="AE53" i="27"/>
  <c r="AD53" i="27"/>
  <c r="AC53" i="27"/>
  <c r="AB53" i="27"/>
  <c r="AA53" i="27"/>
  <c r="Z53" i="27"/>
  <c r="Y53" i="27"/>
  <c r="X53" i="27"/>
  <c r="W53" i="27"/>
  <c r="V53" i="27"/>
  <c r="U53" i="27"/>
  <c r="T53" i="27"/>
  <c r="S53" i="27"/>
  <c r="R53" i="27"/>
  <c r="Q53" i="27"/>
  <c r="P53" i="27"/>
  <c r="O53" i="27"/>
  <c r="N53" i="27"/>
  <c r="M53" i="27"/>
  <c r="L53" i="27"/>
  <c r="K53" i="27"/>
  <c r="J53" i="27"/>
  <c r="I53" i="27"/>
  <c r="H53" i="27"/>
  <c r="G53" i="27"/>
  <c r="F53" i="27"/>
  <c r="E53" i="27"/>
  <c r="D53" i="27"/>
  <c r="C53" i="27"/>
  <c r="B53" i="27"/>
  <c r="A53" i="27"/>
  <c r="CE52" i="27"/>
  <c r="CD52" i="27"/>
  <c r="CC52" i="27"/>
  <c r="CB52" i="27"/>
  <c r="CA52" i="27"/>
  <c r="BZ52" i="27"/>
  <c r="BY52" i="27"/>
  <c r="BX52" i="27"/>
  <c r="BW52" i="27"/>
  <c r="BV52" i="27"/>
  <c r="BU52" i="27"/>
  <c r="BT52" i="27"/>
  <c r="BS52" i="27"/>
  <c r="BR52" i="27"/>
  <c r="BQ52" i="27"/>
  <c r="BP52" i="27"/>
  <c r="BO52" i="27"/>
  <c r="BN52" i="27"/>
  <c r="BM52" i="27"/>
  <c r="BL52" i="27"/>
  <c r="BK52" i="27"/>
  <c r="BJ52" i="27"/>
  <c r="BI52" i="27"/>
  <c r="BH52" i="27"/>
  <c r="BG52" i="27"/>
  <c r="BF52" i="27"/>
  <c r="BE52" i="27"/>
  <c r="BD52" i="27"/>
  <c r="BC52" i="27"/>
  <c r="BB52" i="27"/>
  <c r="BA52" i="27"/>
  <c r="AZ52" i="27"/>
  <c r="AY52" i="27"/>
  <c r="AX52" i="27"/>
  <c r="AW52" i="27"/>
  <c r="AV52" i="27"/>
  <c r="AU52" i="27"/>
  <c r="AT52" i="27"/>
  <c r="AS52" i="27"/>
  <c r="AR52" i="27"/>
  <c r="AQ52" i="27"/>
  <c r="AP52" i="27"/>
  <c r="AO52" i="27"/>
  <c r="AN52" i="27"/>
  <c r="AM52" i="27"/>
  <c r="AL52" i="27"/>
  <c r="AK52" i="27"/>
  <c r="AJ52" i="27"/>
  <c r="AI52" i="27"/>
  <c r="AH52" i="27"/>
  <c r="AG52" i="27"/>
  <c r="AF52" i="27"/>
  <c r="AE52" i="27"/>
  <c r="AD52" i="27"/>
  <c r="AC52" i="27"/>
  <c r="AB52" i="27"/>
  <c r="AA52" i="27"/>
  <c r="Z52" i="27"/>
  <c r="Y52" i="27"/>
  <c r="X52" i="27"/>
  <c r="W52" i="27"/>
  <c r="V52" i="27"/>
  <c r="U52" i="27"/>
  <c r="T52" i="27"/>
  <c r="S52" i="27"/>
  <c r="R52" i="27"/>
  <c r="Q52" i="27"/>
  <c r="P52" i="27"/>
  <c r="O52" i="27"/>
  <c r="N52" i="27"/>
  <c r="M52" i="27"/>
  <c r="L52" i="27"/>
  <c r="K52" i="27"/>
  <c r="J52" i="27"/>
  <c r="I52" i="27"/>
  <c r="H52" i="27"/>
  <c r="G52" i="27"/>
  <c r="F52" i="27"/>
  <c r="E52" i="27"/>
  <c r="D52" i="27"/>
  <c r="C52" i="27"/>
  <c r="A52" i="27"/>
  <c r="CE51" i="27"/>
  <c r="CD51" i="27"/>
  <c r="CC51" i="27"/>
  <c r="CB51" i="27"/>
  <c r="CA51" i="27"/>
  <c r="BZ51" i="27"/>
  <c r="BY51" i="27"/>
  <c r="BX51" i="27"/>
  <c r="BW51" i="27"/>
  <c r="BV51" i="27"/>
  <c r="BU51" i="27"/>
  <c r="BT51" i="27"/>
  <c r="BS51" i="27"/>
  <c r="BR51" i="27"/>
  <c r="BQ51" i="27"/>
  <c r="BP51" i="27"/>
  <c r="BO51" i="27"/>
  <c r="BN51" i="27"/>
  <c r="BM51" i="27"/>
  <c r="BL51" i="27"/>
  <c r="BK51" i="27"/>
  <c r="BJ51" i="27"/>
  <c r="BI51" i="27"/>
  <c r="BH51" i="27"/>
  <c r="BG51" i="27"/>
  <c r="BF51" i="27"/>
  <c r="BE51" i="27"/>
  <c r="BD51" i="27"/>
  <c r="BC51" i="27"/>
  <c r="BB51" i="27"/>
  <c r="BA51" i="27"/>
  <c r="AZ51" i="27"/>
  <c r="AY51" i="27"/>
  <c r="AX51" i="27"/>
  <c r="AW51" i="27"/>
  <c r="AV51" i="27"/>
  <c r="AU51" i="27"/>
  <c r="AT51" i="27"/>
  <c r="AS51" i="27"/>
  <c r="AR51" i="27"/>
  <c r="AQ51" i="27"/>
  <c r="AP51" i="27"/>
  <c r="AO51" i="27"/>
  <c r="AN51" i="27"/>
  <c r="AM51" i="27"/>
  <c r="AL51" i="27"/>
  <c r="AK51" i="27"/>
  <c r="AJ51" i="27"/>
  <c r="AI51" i="27"/>
  <c r="AH51" i="27"/>
  <c r="AG51" i="27"/>
  <c r="AF51" i="27"/>
  <c r="AE51" i="27"/>
  <c r="AD51" i="27"/>
  <c r="AC51" i="27"/>
  <c r="AB51" i="27"/>
  <c r="AA51" i="27"/>
  <c r="Z51" i="27"/>
  <c r="Y51" i="27"/>
  <c r="X51" i="27"/>
  <c r="W51" i="27"/>
  <c r="V51" i="27"/>
  <c r="U51" i="27"/>
  <c r="T51" i="27"/>
  <c r="S51" i="27"/>
  <c r="R51" i="27"/>
  <c r="Q51" i="27"/>
  <c r="P51" i="27"/>
  <c r="O51" i="27"/>
  <c r="N51" i="27"/>
  <c r="M51" i="27"/>
  <c r="L51" i="27"/>
  <c r="K51" i="27"/>
  <c r="J51" i="27"/>
  <c r="I51" i="27"/>
  <c r="H51" i="27"/>
  <c r="G51" i="27"/>
  <c r="F51" i="27"/>
  <c r="E51" i="27"/>
  <c r="D51" i="27"/>
  <c r="C51" i="27"/>
  <c r="B51" i="27"/>
  <c r="A51" i="27"/>
  <c r="CE50" i="27"/>
  <c r="CD50" i="27"/>
  <c r="CC50" i="27"/>
  <c r="CB50" i="27"/>
  <c r="CA50" i="27"/>
  <c r="BZ50" i="27"/>
  <c r="BY50" i="27"/>
  <c r="BX50" i="27"/>
  <c r="BW50" i="27"/>
  <c r="BV50" i="27"/>
  <c r="BU50" i="27"/>
  <c r="BT50" i="27"/>
  <c r="BS50" i="27"/>
  <c r="BR50" i="27"/>
  <c r="BQ50" i="27"/>
  <c r="BP50" i="27"/>
  <c r="BO50" i="27"/>
  <c r="BN50" i="27"/>
  <c r="BM50" i="27"/>
  <c r="BL50" i="27"/>
  <c r="BK50" i="27"/>
  <c r="BJ50" i="27"/>
  <c r="BI50" i="27"/>
  <c r="BH50" i="27"/>
  <c r="BG50" i="27"/>
  <c r="BF50" i="27"/>
  <c r="BE50" i="27"/>
  <c r="BD50" i="27"/>
  <c r="BC50" i="27"/>
  <c r="BB50" i="27"/>
  <c r="BA50" i="27"/>
  <c r="AZ50" i="27"/>
  <c r="AY50" i="27"/>
  <c r="AX50" i="27"/>
  <c r="AW50" i="27"/>
  <c r="AV50" i="27"/>
  <c r="AU50" i="27"/>
  <c r="AT50" i="27"/>
  <c r="AS50" i="27"/>
  <c r="AR50" i="27"/>
  <c r="AQ50" i="27"/>
  <c r="AP50" i="27"/>
  <c r="AO50" i="27"/>
  <c r="AN50" i="27"/>
  <c r="AM50" i="27"/>
  <c r="AL50" i="27"/>
  <c r="AK50" i="27"/>
  <c r="AJ50" i="27"/>
  <c r="AI50" i="27"/>
  <c r="AH50" i="27"/>
  <c r="AG50" i="27"/>
  <c r="AF50" i="27"/>
  <c r="AE50" i="27"/>
  <c r="AD50" i="27"/>
  <c r="AC50" i="27"/>
  <c r="AB50" i="27"/>
  <c r="AA50" i="27"/>
  <c r="Z50" i="27"/>
  <c r="Y50" i="27"/>
  <c r="X50" i="27"/>
  <c r="W50" i="27"/>
  <c r="V50" i="27"/>
  <c r="U50" i="27"/>
  <c r="T50" i="27"/>
  <c r="S50" i="27"/>
  <c r="R50" i="27"/>
  <c r="Q50" i="27"/>
  <c r="P50" i="27"/>
  <c r="O50" i="27"/>
  <c r="N50" i="27"/>
  <c r="M50" i="27"/>
  <c r="L50" i="27"/>
  <c r="K50" i="27"/>
  <c r="J50" i="27"/>
  <c r="I50" i="27"/>
  <c r="H50" i="27"/>
  <c r="G50" i="27"/>
  <c r="F50" i="27"/>
  <c r="E50" i="27"/>
  <c r="D50" i="27"/>
  <c r="C50" i="27"/>
  <c r="A50" i="27"/>
  <c r="CE49" i="27"/>
  <c r="CD49" i="27"/>
  <c r="CC49" i="27"/>
  <c r="CB49" i="27"/>
  <c r="CA49" i="27"/>
  <c r="BZ49" i="27"/>
  <c r="BY49" i="27"/>
  <c r="BX49" i="27"/>
  <c r="BW49" i="27"/>
  <c r="BV49" i="27"/>
  <c r="BU49" i="27"/>
  <c r="BT49" i="27"/>
  <c r="BS49" i="27"/>
  <c r="BR49" i="27"/>
  <c r="BQ49" i="27"/>
  <c r="BP49" i="27"/>
  <c r="BO49" i="27"/>
  <c r="BN49" i="27"/>
  <c r="BM49" i="27"/>
  <c r="BL49" i="27"/>
  <c r="BK49" i="27"/>
  <c r="BJ49" i="27"/>
  <c r="BI49" i="27"/>
  <c r="BH49" i="27"/>
  <c r="BG49" i="27"/>
  <c r="BF49" i="27"/>
  <c r="BE49" i="27"/>
  <c r="BD49" i="27"/>
  <c r="BC49" i="27"/>
  <c r="BB49" i="27"/>
  <c r="BA49" i="27"/>
  <c r="AZ49" i="27"/>
  <c r="AY49" i="27"/>
  <c r="AX49" i="27"/>
  <c r="AW49" i="27"/>
  <c r="AV49" i="27"/>
  <c r="AU49" i="27"/>
  <c r="AT49" i="27"/>
  <c r="AS49" i="27"/>
  <c r="AR49" i="27"/>
  <c r="AQ49" i="27"/>
  <c r="AP49" i="27"/>
  <c r="AO49" i="27"/>
  <c r="AN49" i="27"/>
  <c r="AM49" i="27"/>
  <c r="AL49" i="27"/>
  <c r="AK49" i="27"/>
  <c r="AJ49" i="27"/>
  <c r="AI49" i="27"/>
  <c r="AH49" i="27"/>
  <c r="AG49" i="27"/>
  <c r="AF49" i="27"/>
  <c r="AE49" i="27"/>
  <c r="AD49" i="27"/>
  <c r="AC49" i="27"/>
  <c r="AB49" i="27"/>
  <c r="AA49" i="27"/>
  <c r="Z49" i="27"/>
  <c r="Y49" i="27"/>
  <c r="X49" i="27"/>
  <c r="W49" i="27"/>
  <c r="V49" i="27"/>
  <c r="U49" i="27"/>
  <c r="T49" i="27"/>
  <c r="S49" i="27"/>
  <c r="R49" i="27"/>
  <c r="Q49" i="27"/>
  <c r="P49" i="27"/>
  <c r="O49" i="27"/>
  <c r="N49" i="27"/>
  <c r="M49" i="27"/>
  <c r="L49" i="27"/>
  <c r="K49" i="27"/>
  <c r="J49" i="27"/>
  <c r="I49" i="27"/>
  <c r="H49" i="27"/>
  <c r="G49" i="27"/>
  <c r="F49" i="27"/>
  <c r="E49" i="27"/>
  <c r="D49" i="27"/>
  <c r="C49" i="27"/>
  <c r="B49" i="27"/>
  <c r="A49" i="27"/>
  <c r="CE48" i="27"/>
  <c r="CD48" i="27"/>
  <c r="CC48" i="27"/>
  <c r="CB48" i="27"/>
  <c r="CA48" i="27"/>
  <c r="BZ48" i="27"/>
  <c r="BY48" i="27"/>
  <c r="BX48" i="27"/>
  <c r="BW48" i="27"/>
  <c r="BV48" i="27"/>
  <c r="BU48" i="27"/>
  <c r="BT48" i="27"/>
  <c r="BS48" i="27"/>
  <c r="BR48" i="27"/>
  <c r="BQ48" i="27"/>
  <c r="BP48" i="27"/>
  <c r="BO48" i="27"/>
  <c r="BN48" i="27"/>
  <c r="BM48" i="27"/>
  <c r="BL48" i="27"/>
  <c r="BK48" i="27"/>
  <c r="BJ48" i="27"/>
  <c r="BI48" i="27"/>
  <c r="BH48" i="27"/>
  <c r="BG48" i="27"/>
  <c r="BF48" i="27"/>
  <c r="BE48" i="27"/>
  <c r="BD48" i="27"/>
  <c r="BC48" i="27"/>
  <c r="BB48" i="27"/>
  <c r="BA48" i="27"/>
  <c r="AZ48" i="27"/>
  <c r="AY48" i="27"/>
  <c r="AX48" i="27"/>
  <c r="AW48" i="27"/>
  <c r="AV48" i="27"/>
  <c r="AU48" i="27"/>
  <c r="AT48" i="27"/>
  <c r="AS48" i="27"/>
  <c r="AR48" i="27"/>
  <c r="AQ48" i="27"/>
  <c r="AP48" i="27"/>
  <c r="AO48" i="27"/>
  <c r="AN48" i="27"/>
  <c r="AM48" i="27"/>
  <c r="AL48" i="27"/>
  <c r="AK48" i="27"/>
  <c r="AJ48" i="27"/>
  <c r="AI48" i="27"/>
  <c r="AH48" i="27"/>
  <c r="AG48" i="27"/>
  <c r="AF48" i="27"/>
  <c r="AE48" i="27"/>
  <c r="AD48" i="27"/>
  <c r="AC48" i="27"/>
  <c r="AB48" i="27"/>
  <c r="AA48" i="27"/>
  <c r="Z48" i="27"/>
  <c r="Y48" i="27"/>
  <c r="X48" i="27"/>
  <c r="W48" i="27"/>
  <c r="V48" i="27"/>
  <c r="U48" i="27"/>
  <c r="T48" i="27"/>
  <c r="S48" i="27"/>
  <c r="R48" i="27"/>
  <c r="Q48" i="27"/>
  <c r="P48" i="27"/>
  <c r="O48" i="27"/>
  <c r="N48" i="27"/>
  <c r="M48" i="27"/>
  <c r="L48" i="27"/>
  <c r="K48" i="27"/>
  <c r="J48" i="27"/>
  <c r="I48" i="27"/>
  <c r="H48" i="27"/>
  <c r="G48" i="27"/>
  <c r="F48" i="27"/>
  <c r="E48" i="27"/>
  <c r="D48" i="27"/>
  <c r="C48" i="27"/>
  <c r="A48" i="27"/>
  <c r="CE47" i="27"/>
  <c r="CD47" i="27"/>
  <c r="CC47" i="27"/>
  <c r="CB47" i="27"/>
  <c r="CA47" i="27"/>
  <c r="BZ47" i="27"/>
  <c r="BY47" i="27"/>
  <c r="BX47" i="27"/>
  <c r="BW47" i="27"/>
  <c r="BV47" i="27"/>
  <c r="BU47" i="27"/>
  <c r="BT47" i="27"/>
  <c r="BS47" i="27"/>
  <c r="BR47" i="27"/>
  <c r="BQ47" i="27"/>
  <c r="BP47" i="27"/>
  <c r="BO47" i="27"/>
  <c r="BN47" i="27"/>
  <c r="BM47" i="27"/>
  <c r="BL47" i="27"/>
  <c r="BK47" i="27"/>
  <c r="BJ47" i="27"/>
  <c r="BI47" i="27"/>
  <c r="BH47" i="27"/>
  <c r="BG47" i="27"/>
  <c r="BF47" i="27"/>
  <c r="BE47" i="27"/>
  <c r="BD47" i="27"/>
  <c r="BC47" i="27"/>
  <c r="BB47" i="27"/>
  <c r="BA47" i="27"/>
  <c r="AZ47" i="27"/>
  <c r="AY47" i="27"/>
  <c r="AX47" i="27"/>
  <c r="AW47" i="27"/>
  <c r="AV47" i="27"/>
  <c r="AU47" i="27"/>
  <c r="AT47" i="27"/>
  <c r="AS47" i="27"/>
  <c r="AR47" i="27"/>
  <c r="AQ47" i="27"/>
  <c r="AP47" i="27"/>
  <c r="AO47" i="27"/>
  <c r="AN47" i="27"/>
  <c r="AM47" i="27"/>
  <c r="AL47" i="27"/>
  <c r="AK47" i="27"/>
  <c r="AJ47" i="27"/>
  <c r="AI47" i="27"/>
  <c r="AH47" i="27"/>
  <c r="AG47" i="27"/>
  <c r="AF47" i="27"/>
  <c r="AE47" i="27"/>
  <c r="AD47" i="27"/>
  <c r="AC47" i="27"/>
  <c r="AB47" i="27"/>
  <c r="AA47" i="27"/>
  <c r="Z47" i="27"/>
  <c r="Y47" i="27"/>
  <c r="X47" i="27"/>
  <c r="W47" i="27"/>
  <c r="V47" i="27"/>
  <c r="U47" i="27"/>
  <c r="T47" i="27"/>
  <c r="S47" i="27"/>
  <c r="R47" i="27"/>
  <c r="Q47" i="27"/>
  <c r="P47" i="27"/>
  <c r="O47" i="27"/>
  <c r="N47" i="27"/>
  <c r="M47" i="27"/>
  <c r="L47" i="27"/>
  <c r="K47" i="27"/>
  <c r="J47" i="27"/>
  <c r="I47" i="27"/>
  <c r="H47" i="27"/>
  <c r="G47" i="27"/>
  <c r="F47" i="27"/>
  <c r="E47" i="27"/>
  <c r="D47" i="27"/>
  <c r="C47" i="27"/>
  <c r="A47" i="27"/>
  <c r="CE46" i="27"/>
  <c r="CD46" i="27"/>
  <c r="CC46" i="27"/>
  <c r="CB46" i="27"/>
  <c r="CA46" i="27"/>
  <c r="BZ46" i="27"/>
  <c r="BY46" i="27"/>
  <c r="BX46" i="27"/>
  <c r="BW46" i="27"/>
  <c r="BV46" i="27"/>
  <c r="BU46" i="27"/>
  <c r="BT46" i="27"/>
  <c r="BS46" i="27"/>
  <c r="BR46" i="27"/>
  <c r="BQ46" i="27"/>
  <c r="BP46" i="27"/>
  <c r="BO46" i="27"/>
  <c r="BN46" i="27"/>
  <c r="BM46" i="27"/>
  <c r="BL46" i="27"/>
  <c r="BK46" i="27"/>
  <c r="BJ46" i="27"/>
  <c r="BI46" i="27"/>
  <c r="BH46" i="27"/>
  <c r="BG46" i="27"/>
  <c r="BF46" i="27"/>
  <c r="BE46" i="27"/>
  <c r="BD46" i="27"/>
  <c r="BC46" i="27"/>
  <c r="BB46" i="27"/>
  <c r="BA46" i="27"/>
  <c r="AZ46" i="27"/>
  <c r="AY46" i="27"/>
  <c r="AX46" i="27"/>
  <c r="AW46" i="27"/>
  <c r="AV46" i="27"/>
  <c r="AU46" i="27"/>
  <c r="AT46" i="27"/>
  <c r="AS46" i="27"/>
  <c r="AR46" i="27"/>
  <c r="AQ46" i="27"/>
  <c r="AP46" i="27"/>
  <c r="AO46" i="27"/>
  <c r="AN46" i="27"/>
  <c r="AM46" i="27"/>
  <c r="AL46" i="27"/>
  <c r="AK46" i="27"/>
  <c r="AJ46" i="27"/>
  <c r="AI46" i="27"/>
  <c r="AH46" i="27"/>
  <c r="AG46" i="27"/>
  <c r="AF46" i="27"/>
  <c r="AE46" i="27"/>
  <c r="AD46" i="27"/>
  <c r="AC46" i="27"/>
  <c r="AB46" i="27"/>
  <c r="AA46" i="27"/>
  <c r="Z46" i="27"/>
  <c r="Y46" i="27"/>
  <c r="X46" i="27"/>
  <c r="W46" i="27"/>
  <c r="V46" i="27"/>
  <c r="U46" i="27"/>
  <c r="T46" i="27"/>
  <c r="S46" i="27"/>
  <c r="R46" i="27"/>
  <c r="Q46" i="27"/>
  <c r="P46" i="27"/>
  <c r="O46" i="27"/>
  <c r="N46" i="27"/>
  <c r="M46" i="27"/>
  <c r="L46" i="27"/>
  <c r="K46" i="27"/>
  <c r="J46" i="27"/>
  <c r="I46" i="27"/>
  <c r="H46" i="27"/>
  <c r="G46" i="27"/>
  <c r="F46" i="27"/>
  <c r="E46" i="27"/>
  <c r="D46" i="27"/>
  <c r="C46" i="27"/>
  <c r="A46" i="27"/>
  <c r="CE45" i="27"/>
  <c r="CD45" i="27"/>
  <c r="CC45" i="27"/>
  <c r="CB45" i="27"/>
  <c r="CA45" i="27"/>
  <c r="BZ45" i="27"/>
  <c r="BY45" i="27"/>
  <c r="BX45" i="27"/>
  <c r="BW45" i="27"/>
  <c r="BV45" i="27"/>
  <c r="BU45" i="27"/>
  <c r="BT45" i="27"/>
  <c r="BS45" i="27"/>
  <c r="BR45" i="27"/>
  <c r="BQ45" i="27"/>
  <c r="BP45" i="27"/>
  <c r="BO45" i="27"/>
  <c r="BN45" i="27"/>
  <c r="BM45" i="27"/>
  <c r="BL45" i="27"/>
  <c r="BK45" i="27"/>
  <c r="BJ45" i="27"/>
  <c r="BI45" i="27"/>
  <c r="BH45" i="27"/>
  <c r="BG45" i="27"/>
  <c r="BF45" i="27"/>
  <c r="BE45" i="27"/>
  <c r="BD45" i="27"/>
  <c r="BC45" i="27"/>
  <c r="BB45" i="27"/>
  <c r="BA45" i="27"/>
  <c r="AZ45" i="27"/>
  <c r="AY45" i="27"/>
  <c r="AX45" i="27"/>
  <c r="AW45" i="27"/>
  <c r="AV45" i="27"/>
  <c r="AU45" i="27"/>
  <c r="AT45" i="27"/>
  <c r="AS45" i="27"/>
  <c r="AR45" i="27"/>
  <c r="AQ45" i="27"/>
  <c r="AP45" i="27"/>
  <c r="AO45" i="27"/>
  <c r="AN45" i="27"/>
  <c r="AM45" i="27"/>
  <c r="AL45" i="27"/>
  <c r="AK45" i="27"/>
  <c r="AJ45" i="27"/>
  <c r="AI45" i="27"/>
  <c r="AH45" i="27"/>
  <c r="AG45" i="27"/>
  <c r="AF45" i="27"/>
  <c r="AE45" i="27"/>
  <c r="AD45" i="27"/>
  <c r="AC45" i="27"/>
  <c r="AB45" i="27"/>
  <c r="AA45" i="27"/>
  <c r="Z45" i="27"/>
  <c r="Y45" i="27"/>
  <c r="X45" i="27"/>
  <c r="W45" i="27"/>
  <c r="V45" i="27"/>
  <c r="U45" i="27"/>
  <c r="T45" i="27"/>
  <c r="S45" i="27"/>
  <c r="R45" i="27"/>
  <c r="Q45" i="27"/>
  <c r="P45" i="27"/>
  <c r="O45" i="27"/>
  <c r="N45" i="27"/>
  <c r="M45" i="27"/>
  <c r="L45" i="27"/>
  <c r="K45" i="27"/>
  <c r="J45" i="27"/>
  <c r="I45" i="27"/>
  <c r="H45" i="27"/>
  <c r="G45" i="27"/>
  <c r="F45" i="27"/>
  <c r="E45" i="27"/>
  <c r="D45" i="27"/>
  <c r="C45" i="27"/>
  <c r="B45" i="27"/>
  <c r="A45" i="27"/>
  <c r="CE44" i="27"/>
  <c r="CD44" i="27"/>
  <c r="CC44" i="27"/>
  <c r="CB44" i="27"/>
  <c r="CA44" i="27"/>
  <c r="BZ44" i="27"/>
  <c r="BY44" i="27"/>
  <c r="BX44" i="27"/>
  <c r="BW44" i="27"/>
  <c r="BV44" i="27"/>
  <c r="BU44" i="27"/>
  <c r="BT44" i="27"/>
  <c r="BS44" i="27"/>
  <c r="BR44" i="27"/>
  <c r="BQ44" i="27"/>
  <c r="BP44" i="27"/>
  <c r="BO44" i="27"/>
  <c r="BN44" i="27"/>
  <c r="BM44" i="27"/>
  <c r="BL44" i="27"/>
  <c r="BK44" i="27"/>
  <c r="BJ44" i="27"/>
  <c r="BI44" i="27"/>
  <c r="BH44" i="27"/>
  <c r="BG44" i="27"/>
  <c r="BF44" i="27"/>
  <c r="BE44" i="27"/>
  <c r="BD44" i="27"/>
  <c r="BC44" i="27"/>
  <c r="BB44" i="27"/>
  <c r="BA44" i="27"/>
  <c r="AZ44" i="27"/>
  <c r="AY44" i="27"/>
  <c r="AX44" i="27"/>
  <c r="AW44" i="27"/>
  <c r="AV44" i="27"/>
  <c r="AU44" i="27"/>
  <c r="AT44" i="27"/>
  <c r="AS44" i="27"/>
  <c r="AR44" i="27"/>
  <c r="AQ44" i="27"/>
  <c r="AP44" i="27"/>
  <c r="AO44" i="27"/>
  <c r="AN44" i="27"/>
  <c r="AM44" i="27"/>
  <c r="AL44" i="27"/>
  <c r="AK44" i="27"/>
  <c r="AJ44" i="27"/>
  <c r="AI44" i="27"/>
  <c r="AH44" i="27"/>
  <c r="AG44" i="27"/>
  <c r="AF44" i="27"/>
  <c r="AE44" i="27"/>
  <c r="AD44" i="27"/>
  <c r="AC44" i="27"/>
  <c r="AB44" i="27"/>
  <c r="AA44" i="27"/>
  <c r="Z44" i="27"/>
  <c r="Y44" i="27"/>
  <c r="X44" i="27"/>
  <c r="W44" i="27"/>
  <c r="V44" i="27"/>
  <c r="U44" i="27"/>
  <c r="T44" i="27"/>
  <c r="S44" i="27"/>
  <c r="R44" i="27"/>
  <c r="Q44" i="27"/>
  <c r="P44" i="27"/>
  <c r="O44" i="27"/>
  <c r="N44" i="27"/>
  <c r="M44" i="27"/>
  <c r="L44" i="27"/>
  <c r="K44" i="27"/>
  <c r="J44" i="27"/>
  <c r="I44" i="27"/>
  <c r="H44" i="27"/>
  <c r="G44" i="27"/>
  <c r="F44" i="27"/>
  <c r="E44" i="27"/>
  <c r="D44" i="27"/>
  <c r="C44" i="27"/>
  <c r="A44" i="27"/>
  <c r="CE43" i="27"/>
  <c r="CD43" i="27"/>
  <c r="CC43" i="27"/>
  <c r="CB43" i="27"/>
  <c r="CA43" i="27"/>
  <c r="BZ43" i="27"/>
  <c r="BY43" i="27"/>
  <c r="BX43" i="27"/>
  <c r="BW43" i="27"/>
  <c r="BV43" i="27"/>
  <c r="BU43" i="27"/>
  <c r="BT43" i="27"/>
  <c r="BS43" i="27"/>
  <c r="BR43" i="27"/>
  <c r="BQ43" i="27"/>
  <c r="BP43" i="27"/>
  <c r="BO43" i="27"/>
  <c r="BN43" i="27"/>
  <c r="BM43" i="27"/>
  <c r="BL43" i="27"/>
  <c r="BK43" i="27"/>
  <c r="BJ43" i="27"/>
  <c r="BI43" i="27"/>
  <c r="BH43" i="27"/>
  <c r="BG43" i="27"/>
  <c r="BF43" i="27"/>
  <c r="BE43" i="27"/>
  <c r="BD43" i="27"/>
  <c r="BC43" i="27"/>
  <c r="BB43" i="27"/>
  <c r="BA43" i="27"/>
  <c r="AZ43" i="27"/>
  <c r="AY43" i="27"/>
  <c r="AX43" i="27"/>
  <c r="AW43" i="27"/>
  <c r="AV43" i="27"/>
  <c r="AU43" i="27"/>
  <c r="AT43" i="27"/>
  <c r="AS43" i="27"/>
  <c r="AR43" i="27"/>
  <c r="AQ43" i="27"/>
  <c r="AP43" i="27"/>
  <c r="AO43" i="27"/>
  <c r="AN43" i="27"/>
  <c r="AM43" i="27"/>
  <c r="AL43" i="27"/>
  <c r="AK43" i="27"/>
  <c r="AJ43" i="27"/>
  <c r="AI43" i="27"/>
  <c r="AH43" i="27"/>
  <c r="AG43" i="27"/>
  <c r="AF43" i="27"/>
  <c r="AE43" i="27"/>
  <c r="AD43" i="27"/>
  <c r="AC43" i="27"/>
  <c r="AB43" i="27"/>
  <c r="AA43" i="27"/>
  <c r="Z43" i="27"/>
  <c r="Y43" i="27"/>
  <c r="X43" i="27"/>
  <c r="W43" i="27"/>
  <c r="V43" i="27"/>
  <c r="U43" i="27"/>
  <c r="T43" i="27"/>
  <c r="S43" i="27"/>
  <c r="R43" i="27"/>
  <c r="Q43" i="27"/>
  <c r="P43" i="27"/>
  <c r="O43" i="27"/>
  <c r="N43" i="27"/>
  <c r="M43" i="27"/>
  <c r="L43" i="27"/>
  <c r="K43" i="27"/>
  <c r="J43" i="27"/>
  <c r="I43" i="27"/>
  <c r="H43" i="27"/>
  <c r="G43" i="27"/>
  <c r="F43" i="27"/>
  <c r="E43" i="27"/>
  <c r="D43" i="27"/>
  <c r="C43" i="27"/>
  <c r="A43" i="27"/>
  <c r="CE42" i="27"/>
  <c r="CD42" i="27"/>
  <c r="CC42" i="27"/>
  <c r="CB42" i="27"/>
  <c r="CA42" i="27"/>
  <c r="BZ42" i="27"/>
  <c r="BY42" i="27"/>
  <c r="BX42" i="27"/>
  <c r="BW42" i="27"/>
  <c r="BV42" i="27"/>
  <c r="BU42" i="27"/>
  <c r="BT42" i="27"/>
  <c r="BS42" i="27"/>
  <c r="BR42" i="27"/>
  <c r="BQ42" i="27"/>
  <c r="BP42" i="27"/>
  <c r="BO42" i="27"/>
  <c r="BN42" i="27"/>
  <c r="BM42" i="27"/>
  <c r="BL42" i="27"/>
  <c r="BK42" i="27"/>
  <c r="BJ42" i="27"/>
  <c r="BI42" i="27"/>
  <c r="BH42" i="27"/>
  <c r="BG42" i="27"/>
  <c r="BF42" i="27"/>
  <c r="BE42" i="27"/>
  <c r="BD42" i="27"/>
  <c r="BC42" i="27"/>
  <c r="BB42" i="27"/>
  <c r="BA42" i="27"/>
  <c r="AZ42" i="27"/>
  <c r="AY42" i="27"/>
  <c r="AX42" i="27"/>
  <c r="AW42" i="27"/>
  <c r="AV42" i="27"/>
  <c r="AU42" i="27"/>
  <c r="AT42" i="27"/>
  <c r="AS42" i="27"/>
  <c r="AR42" i="27"/>
  <c r="AQ42" i="27"/>
  <c r="AP42" i="27"/>
  <c r="AO42" i="27"/>
  <c r="AN42" i="27"/>
  <c r="AM42" i="27"/>
  <c r="AL42" i="27"/>
  <c r="AK42" i="27"/>
  <c r="AJ42" i="27"/>
  <c r="AI42" i="27"/>
  <c r="AH42" i="27"/>
  <c r="AG42" i="27"/>
  <c r="AF42" i="27"/>
  <c r="AE42" i="27"/>
  <c r="AD42" i="27"/>
  <c r="AC42" i="27"/>
  <c r="AB42" i="27"/>
  <c r="AA42" i="27"/>
  <c r="Z42" i="27"/>
  <c r="Y42" i="27"/>
  <c r="X42" i="27"/>
  <c r="W42" i="27"/>
  <c r="V42" i="27"/>
  <c r="U42" i="27"/>
  <c r="T42" i="27"/>
  <c r="S42" i="27"/>
  <c r="R42" i="27"/>
  <c r="Q42" i="27"/>
  <c r="P42" i="27"/>
  <c r="O42" i="27"/>
  <c r="N42" i="27"/>
  <c r="M42" i="27"/>
  <c r="L42" i="27"/>
  <c r="K42" i="27"/>
  <c r="J42" i="27"/>
  <c r="I42" i="27"/>
  <c r="H42" i="27"/>
  <c r="G42" i="27"/>
  <c r="F42" i="27"/>
  <c r="E42" i="27"/>
  <c r="D42" i="27"/>
  <c r="C42" i="27"/>
  <c r="A42" i="27"/>
  <c r="CE41" i="27"/>
  <c r="CD41" i="27"/>
  <c r="CC41" i="27"/>
  <c r="CB41" i="27"/>
  <c r="CA41" i="27"/>
  <c r="BZ41" i="27"/>
  <c r="BY41" i="27"/>
  <c r="BX41" i="27"/>
  <c r="BW41" i="27"/>
  <c r="BV41" i="27"/>
  <c r="BU41" i="27"/>
  <c r="BT41" i="27"/>
  <c r="BS41" i="27"/>
  <c r="BR41" i="27"/>
  <c r="BQ41" i="27"/>
  <c r="BP41" i="27"/>
  <c r="BO41" i="27"/>
  <c r="BN41" i="27"/>
  <c r="BM41" i="27"/>
  <c r="BL41" i="27"/>
  <c r="BK41" i="27"/>
  <c r="BJ41" i="27"/>
  <c r="BI41" i="27"/>
  <c r="BH41" i="27"/>
  <c r="BG41" i="27"/>
  <c r="BF41" i="27"/>
  <c r="BE41" i="27"/>
  <c r="BD41" i="27"/>
  <c r="BC41" i="27"/>
  <c r="BB41" i="27"/>
  <c r="BA41" i="27"/>
  <c r="AZ41" i="27"/>
  <c r="AY41" i="27"/>
  <c r="AX41" i="27"/>
  <c r="AW41" i="27"/>
  <c r="AV41" i="27"/>
  <c r="AU41" i="27"/>
  <c r="AT41" i="27"/>
  <c r="AS41" i="27"/>
  <c r="AR41" i="27"/>
  <c r="AQ41" i="27"/>
  <c r="AP41" i="27"/>
  <c r="AO41" i="27"/>
  <c r="AN41" i="27"/>
  <c r="AM41" i="27"/>
  <c r="AL41" i="27"/>
  <c r="AK41" i="27"/>
  <c r="AJ41" i="27"/>
  <c r="AI41" i="27"/>
  <c r="AH41" i="27"/>
  <c r="AG41" i="27"/>
  <c r="AF41" i="27"/>
  <c r="AE41" i="27"/>
  <c r="AD41" i="27"/>
  <c r="AC41" i="27"/>
  <c r="AB41" i="27"/>
  <c r="AA41" i="27"/>
  <c r="Z41" i="27"/>
  <c r="Y41" i="27"/>
  <c r="X41" i="27"/>
  <c r="W41" i="27"/>
  <c r="V41" i="27"/>
  <c r="U41" i="27"/>
  <c r="T41" i="27"/>
  <c r="S41" i="27"/>
  <c r="R41" i="27"/>
  <c r="Q41" i="27"/>
  <c r="P41" i="27"/>
  <c r="O41" i="27"/>
  <c r="N41" i="27"/>
  <c r="M41" i="27"/>
  <c r="L41" i="27"/>
  <c r="K41" i="27"/>
  <c r="J41" i="27"/>
  <c r="I41" i="27"/>
  <c r="H41" i="27"/>
  <c r="G41" i="27"/>
  <c r="F41" i="27"/>
  <c r="E41" i="27"/>
  <c r="D41" i="27"/>
  <c r="C41" i="27"/>
  <c r="A41" i="27"/>
  <c r="CE40" i="27"/>
  <c r="CD40" i="27"/>
  <c r="CC40" i="27"/>
  <c r="CB40" i="27"/>
  <c r="CA40" i="27"/>
  <c r="BZ40" i="27"/>
  <c r="BY40" i="27"/>
  <c r="BX40" i="27"/>
  <c r="BW40" i="27"/>
  <c r="BV40" i="27"/>
  <c r="BU40" i="27"/>
  <c r="BT40" i="27"/>
  <c r="BS40" i="27"/>
  <c r="BR40" i="27"/>
  <c r="BQ40" i="27"/>
  <c r="BP40" i="27"/>
  <c r="BO40" i="27"/>
  <c r="BN40" i="27"/>
  <c r="BM40" i="27"/>
  <c r="BL40" i="27"/>
  <c r="BK40" i="27"/>
  <c r="BJ40" i="27"/>
  <c r="BI40" i="27"/>
  <c r="BH40" i="27"/>
  <c r="BG40" i="27"/>
  <c r="BF40" i="27"/>
  <c r="BE40" i="27"/>
  <c r="BD40" i="27"/>
  <c r="BC40" i="27"/>
  <c r="BB40" i="27"/>
  <c r="BA40" i="27"/>
  <c r="AZ40" i="27"/>
  <c r="AY40" i="27"/>
  <c r="AX40" i="27"/>
  <c r="AW40" i="27"/>
  <c r="AV40" i="27"/>
  <c r="AU40" i="27"/>
  <c r="AT40" i="27"/>
  <c r="AS40" i="27"/>
  <c r="AR40" i="27"/>
  <c r="AQ40" i="27"/>
  <c r="AP40" i="27"/>
  <c r="AO40" i="27"/>
  <c r="AN40" i="27"/>
  <c r="AM40" i="27"/>
  <c r="AL40" i="27"/>
  <c r="AK40" i="27"/>
  <c r="AJ40" i="27"/>
  <c r="AI40" i="27"/>
  <c r="AH40" i="27"/>
  <c r="AG40" i="27"/>
  <c r="AF40" i="27"/>
  <c r="AE40" i="27"/>
  <c r="AD40" i="27"/>
  <c r="AC40" i="27"/>
  <c r="AB40" i="27"/>
  <c r="AA40" i="27"/>
  <c r="Z40" i="27"/>
  <c r="Y40" i="27"/>
  <c r="X40" i="27"/>
  <c r="W40" i="27"/>
  <c r="V40" i="27"/>
  <c r="U40" i="27"/>
  <c r="T40" i="27"/>
  <c r="S40" i="27"/>
  <c r="R40" i="27"/>
  <c r="Q40" i="27"/>
  <c r="P40" i="27"/>
  <c r="O40" i="27"/>
  <c r="N40" i="27"/>
  <c r="M40" i="27"/>
  <c r="L40" i="27"/>
  <c r="K40" i="27"/>
  <c r="J40" i="27"/>
  <c r="I40" i="27"/>
  <c r="H40" i="27"/>
  <c r="G40" i="27"/>
  <c r="F40" i="27"/>
  <c r="E40" i="27"/>
  <c r="D40" i="27"/>
  <c r="C40" i="27"/>
  <c r="A40" i="27"/>
  <c r="CE39" i="27"/>
  <c r="CD39" i="27"/>
  <c r="CC39" i="27"/>
  <c r="CB39" i="27"/>
  <c r="CA39" i="27"/>
  <c r="BZ39" i="27"/>
  <c r="BY39" i="27"/>
  <c r="BX39" i="27"/>
  <c r="BW39" i="27"/>
  <c r="BV39" i="27"/>
  <c r="BU39" i="27"/>
  <c r="BT39" i="27"/>
  <c r="BS39" i="27"/>
  <c r="BR39" i="27"/>
  <c r="BQ39" i="27"/>
  <c r="BP39" i="27"/>
  <c r="BO39" i="27"/>
  <c r="BN39" i="27"/>
  <c r="BM39" i="27"/>
  <c r="BL39" i="27"/>
  <c r="BK39" i="27"/>
  <c r="BJ39" i="27"/>
  <c r="BI39" i="27"/>
  <c r="BH39" i="27"/>
  <c r="BG39" i="27"/>
  <c r="BF39" i="27"/>
  <c r="BE39" i="27"/>
  <c r="BD39" i="27"/>
  <c r="BC39" i="27"/>
  <c r="BB39" i="27"/>
  <c r="BA39" i="27"/>
  <c r="AZ39" i="27"/>
  <c r="AY39" i="27"/>
  <c r="AX39" i="27"/>
  <c r="AW39" i="27"/>
  <c r="AV39" i="27"/>
  <c r="AU39" i="27"/>
  <c r="AT39" i="27"/>
  <c r="AS39" i="27"/>
  <c r="AR39" i="27"/>
  <c r="AQ39" i="27"/>
  <c r="AP39" i="27"/>
  <c r="AO39" i="27"/>
  <c r="AN39" i="27"/>
  <c r="AM39" i="27"/>
  <c r="AL39" i="27"/>
  <c r="AK39" i="27"/>
  <c r="AJ39" i="27"/>
  <c r="AI39" i="27"/>
  <c r="AH39" i="27"/>
  <c r="AG39" i="27"/>
  <c r="AF39" i="27"/>
  <c r="AE39" i="27"/>
  <c r="AD39" i="27"/>
  <c r="AC39" i="27"/>
  <c r="AB39" i="27"/>
  <c r="AA39" i="27"/>
  <c r="Z39" i="27"/>
  <c r="Y39" i="27"/>
  <c r="X39" i="27"/>
  <c r="W39" i="27"/>
  <c r="V39" i="27"/>
  <c r="U39" i="27"/>
  <c r="T39" i="27"/>
  <c r="S39" i="27"/>
  <c r="R39" i="27"/>
  <c r="Q39" i="27"/>
  <c r="P39" i="27"/>
  <c r="O39" i="27"/>
  <c r="N39" i="27"/>
  <c r="M39" i="27"/>
  <c r="L39" i="27"/>
  <c r="K39" i="27"/>
  <c r="J39" i="27"/>
  <c r="I39" i="27"/>
  <c r="H39" i="27"/>
  <c r="G39" i="27"/>
  <c r="F39" i="27"/>
  <c r="E39" i="27"/>
  <c r="D39" i="27"/>
  <c r="C39" i="27"/>
  <c r="A39" i="27"/>
  <c r="CE38" i="27"/>
  <c r="CD38" i="27"/>
  <c r="CC38" i="27"/>
  <c r="CB38" i="27"/>
  <c r="CA38" i="27"/>
  <c r="BZ38" i="27"/>
  <c r="BY38" i="27"/>
  <c r="BX38" i="27"/>
  <c r="BW38" i="27"/>
  <c r="BV38" i="27"/>
  <c r="BU38" i="27"/>
  <c r="BT38" i="27"/>
  <c r="BS38" i="27"/>
  <c r="BR38" i="27"/>
  <c r="BQ38" i="27"/>
  <c r="BP38" i="27"/>
  <c r="BO38" i="27"/>
  <c r="BN38" i="27"/>
  <c r="BM38" i="27"/>
  <c r="BL38" i="27"/>
  <c r="BK38" i="27"/>
  <c r="BJ38" i="27"/>
  <c r="BI38" i="27"/>
  <c r="BH38" i="27"/>
  <c r="BG38" i="27"/>
  <c r="BF38" i="27"/>
  <c r="BE38" i="27"/>
  <c r="BD38" i="27"/>
  <c r="BC38" i="27"/>
  <c r="BB38" i="27"/>
  <c r="BA38" i="27"/>
  <c r="AZ38" i="27"/>
  <c r="AY38" i="27"/>
  <c r="AX38" i="27"/>
  <c r="AW38" i="27"/>
  <c r="AV38" i="27"/>
  <c r="AU38" i="27"/>
  <c r="AT38" i="27"/>
  <c r="AS38" i="27"/>
  <c r="AR38" i="27"/>
  <c r="AQ38" i="27"/>
  <c r="AP38" i="27"/>
  <c r="AO38" i="27"/>
  <c r="AN38" i="27"/>
  <c r="AM38" i="27"/>
  <c r="AL38" i="27"/>
  <c r="AK38" i="27"/>
  <c r="AJ38" i="27"/>
  <c r="AI38" i="27"/>
  <c r="AH38" i="27"/>
  <c r="AG38" i="27"/>
  <c r="AF38" i="27"/>
  <c r="AE38" i="27"/>
  <c r="AD38" i="27"/>
  <c r="AC38" i="27"/>
  <c r="AB38" i="27"/>
  <c r="AA38" i="27"/>
  <c r="Z38" i="27"/>
  <c r="Y38" i="27"/>
  <c r="X38" i="27"/>
  <c r="W38" i="27"/>
  <c r="V38" i="27"/>
  <c r="U38" i="27"/>
  <c r="T38" i="27"/>
  <c r="S38" i="27"/>
  <c r="R38" i="27"/>
  <c r="Q38" i="27"/>
  <c r="P38" i="27"/>
  <c r="O38" i="27"/>
  <c r="N38" i="27"/>
  <c r="M38" i="27"/>
  <c r="L38" i="27"/>
  <c r="K38" i="27"/>
  <c r="J38" i="27"/>
  <c r="I38" i="27"/>
  <c r="H38" i="27"/>
  <c r="G38" i="27"/>
  <c r="F38" i="27"/>
  <c r="E38" i="27"/>
  <c r="D38" i="27"/>
  <c r="C38" i="27"/>
  <c r="A38" i="27"/>
  <c r="CE37" i="27"/>
  <c r="CD37" i="27"/>
  <c r="CC37" i="27"/>
  <c r="CB37" i="27"/>
  <c r="CA37" i="27"/>
  <c r="BZ37" i="27"/>
  <c r="BY37" i="27"/>
  <c r="BX37" i="27"/>
  <c r="BW37" i="27"/>
  <c r="BV37" i="27"/>
  <c r="BU37" i="27"/>
  <c r="BT37" i="27"/>
  <c r="BS37" i="27"/>
  <c r="BR37" i="27"/>
  <c r="BQ37" i="27"/>
  <c r="BP37" i="27"/>
  <c r="BO37" i="27"/>
  <c r="BN37" i="27"/>
  <c r="BM37" i="27"/>
  <c r="BL37" i="27"/>
  <c r="BK37" i="27"/>
  <c r="BJ37" i="27"/>
  <c r="BI37" i="27"/>
  <c r="BH37" i="27"/>
  <c r="BG37" i="27"/>
  <c r="BF37" i="27"/>
  <c r="BE37" i="27"/>
  <c r="BD37" i="27"/>
  <c r="BC37" i="27"/>
  <c r="BB37" i="27"/>
  <c r="BA37" i="27"/>
  <c r="AZ37" i="27"/>
  <c r="AY37" i="27"/>
  <c r="AX37" i="27"/>
  <c r="AW37" i="27"/>
  <c r="AV37" i="27"/>
  <c r="AU37" i="27"/>
  <c r="AT37" i="27"/>
  <c r="AS37" i="27"/>
  <c r="AR37" i="27"/>
  <c r="AQ37" i="27"/>
  <c r="AP37" i="27"/>
  <c r="AO37" i="27"/>
  <c r="AN37" i="27"/>
  <c r="AM37" i="27"/>
  <c r="AL37" i="27"/>
  <c r="AK37" i="27"/>
  <c r="AJ37" i="27"/>
  <c r="AI37" i="27"/>
  <c r="AH37" i="27"/>
  <c r="AG37" i="27"/>
  <c r="AF37" i="27"/>
  <c r="AE37" i="27"/>
  <c r="AD37" i="27"/>
  <c r="AC37" i="27"/>
  <c r="AB37" i="27"/>
  <c r="AA37" i="27"/>
  <c r="Z37" i="27"/>
  <c r="Y37" i="27"/>
  <c r="X37" i="27"/>
  <c r="W37" i="27"/>
  <c r="V37" i="27"/>
  <c r="U37" i="27"/>
  <c r="T37" i="27"/>
  <c r="S37" i="27"/>
  <c r="R37" i="27"/>
  <c r="Q37" i="27"/>
  <c r="P37" i="27"/>
  <c r="O37" i="27"/>
  <c r="N37" i="27"/>
  <c r="M37" i="27"/>
  <c r="L37" i="27"/>
  <c r="K37" i="27"/>
  <c r="J37" i="27"/>
  <c r="I37" i="27"/>
  <c r="H37" i="27"/>
  <c r="G37" i="27"/>
  <c r="F37" i="27"/>
  <c r="E37" i="27"/>
  <c r="D37" i="27"/>
  <c r="C37" i="27"/>
  <c r="A37" i="27"/>
  <c r="CE36" i="27"/>
  <c r="CD36" i="27"/>
  <c r="CC36" i="27"/>
  <c r="CB36" i="27"/>
  <c r="CA36" i="27"/>
  <c r="BZ36" i="27"/>
  <c r="BY36" i="27"/>
  <c r="BX36" i="27"/>
  <c r="BW36" i="27"/>
  <c r="BV36" i="27"/>
  <c r="BU36" i="27"/>
  <c r="BT36" i="27"/>
  <c r="BS36" i="27"/>
  <c r="BR36" i="27"/>
  <c r="BQ36" i="27"/>
  <c r="BP36" i="27"/>
  <c r="BO36" i="27"/>
  <c r="BN36" i="27"/>
  <c r="BM36" i="27"/>
  <c r="BL36" i="27"/>
  <c r="BK36" i="27"/>
  <c r="BJ36" i="27"/>
  <c r="BI36" i="27"/>
  <c r="BH36" i="27"/>
  <c r="BG36" i="27"/>
  <c r="BF36" i="27"/>
  <c r="BE36" i="27"/>
  <c r="BD36" i="27"/>
  <c r="BC36" i="27"/>
  <c r="BB36" i="27"/>
  <c r="BA36" i="27"/>
  <c r="AZ36" i="27"/>
  <c r="AY36" i="27"/>
  <c r="AX36" i="27"/>
  <c r="AW36" i="27"/>
  <c r="AV36" i="27"/>
  <c r="AU36" i="27"/>
  <c r="AT36" i="27"/>
  <c r="AS36" i="27"/>
  <c r="AR36" i="27"/>
  <c r="AQ36" i="27"/>
  <c r="AP36" i="27"/>
  <c r="AO36" i="27"/>
  <c r="AN36" i="27"/>
  <c r="AM36" i="27"/>
  <c r="AL36" i="27"/>
  <c r="AK36" i="27"/>
  <c r="AJ36" i="27"/>
  <c r="AI36" i="27"/>
  <c r="AH36" i="27"/>
  <c r="AG36" i="27"/>
  <c r="AF36" i="27"/>
  <c r="AE36" i="27"/>
  <c r="AD36" i="27"/>
  <c r="AC36" i="27"/>
  <c r="AB36" i="27"/>
  <c r="AA36" i="27"/>
  <c r="Z36" i="27"/>
  <c r="Y36" i="27"/>
  <c r="X36" i="27"/>
  <c r="W36" i="27"/>
  <c r="V36" i="27"/>
  <c r="U36" i="27"/>
  <c r="T36" i="27"/>
  <c r="S36" i="27"/>
  <c r="R36" i="27"/>
  <c r="Q36" i="27"/>
  <c r="P36" i="27"/>
  <c r="O36" i="27"/>
  <c r="N36" i="27"/>
  <c r="M36" i="27"/>
  <c r="L36" i="27"/>
  <c r="K36" i="27"/>
  <c r="J36" i="27"/>
  <c r="I36" i="27"/>
  <c r="H36" i="27"/>
  <c r="G36" i="27"/>
  <c r="F36" i="27"/>
  <c r="E36" i="27"/>
  <c r="D36" i="27"/>
  <c r="C36" i="27"/>
  <c r="A36" i="27"/>
  <c r="CE35" i="27"/>
  <c r="CD35" i="27"/>
  <c r="CC35" i="27"/>
  <c r="CB35" i="27"/>
  <c r="CA35" i="27"/>
  <c r="BZ35" i="27"/>
  <c r="BY35" i="27"/>
  <c r="BX35" i="27"/>
  <c r="BW35" i="27"/>
  <c r="BV35" i="27"/>
  <c r="BU35" i="27"/>
  <c r="BT35" i="27"/>
  <c r="BS35" i="27"/>
  <c r="BR35" i="27"/>
  <c r="BQ35" i="27"/>
  <c r="BP35" i="27"/>
  <c r="BO35" i="27"/>
  <c r="BN35" i="27"/>
  <c r="BM35" i="27"/>
  <c r="BL35" i="27"/>
  <c r="BK35" i="27"/>
  <c r="BJ35" i="27"/>
  <c r="BI35" i="27"/>
  <c r="BH35" i="27"/>
  <c r="BG35" i="27"/>
  <c r="BF35" i="27"/>
  <c r="BE35" i="27"/>
  <c r="BD35" i="27"/>
  <c r="BC35" i="27"/>
  <c r="BB35" i="27"/>
  <c r="BA35" i="27"/>
  <c r="AZ35" i="27"/>
  <c r="AY35" i="27"/>
  <c r="AX35" i="27"/>
  <c r="AW35" i="27"/>
  <c r="AV35" i="27"/>
  <c r="AU35" i="27"/>
  <c r="AT35" i="27"/>
  <c r="AS35" i="27"/>
  <c r="AR35" i="27"/>
  <c r="AQ35" i="27"/>
  <c r="AP35" i="27"/>
  <c r="AO35" i="27"/>
  <c r="AN35" i="27"/>
  <c r="AM35" i="27"/>
  <c r="AL35" i="27"/>
  <c r="AK35" i="27"/>
  <c r="AJ35" i="27"/>
  <c r="AI35" i="27"/>
  <c r="AH35" i="27"/>
  <c r="AG35" i="27"/>
  <c r="AF35" i="27"/>
  <c r="AE35" i="27"/>
  <c r="AD35" i="27"/>
  <c r="AC35" i="27"/>
  <c r="AB35" i="27"/>
  <c r="AA35" i="27"/>
  <c r="Z35" i="27"/>
  <c r="Y35" i="27"/>
  <c r="X35" i="27"/>
  <c r="W35" i="27"/>
  <c r="V35" i="27"/>
  <c r="U35" i="27"/>
  <c r="T35" i="27"/>
  <c r="S35" i="27"/>
  <c r="R35" i="27"/>
  <c r="Q35" i="27"/>
  <c r="P35" i="27"/>
  <c r="O35" i="27"/>
  <c r="N35" i="27"/>
  <c r="M35" i="27"/>
  <c r="L35" i="27"/>
  <c r="K35" i="27"/>
  <c r="J35" i="27"/>
  <c r="I35" i="27"/>
  <c r="H35" i="27"/>
  <c r="G35" i="27"/>
  <c r="F35" i="27"/>
  <c r="E35" i="27"/>
  <c r="D35" i="27"/>
  <c r="C35" i="27"/>
  <c r="A35" i="27"/>
  <c r="CE34" i="27"/>
  <c r="CD34" i="27"/>
  <c r="CC34" i="27"/>
  <c r="CB34" i="27"/>
  <c r="CA34" i="27"/>
  <c r="BZ34" i="27"/>
  <c r="BY34" i="27"/>
  <c r="BX34" i="27"/>
  <c r="BW34" i="27"/>
  <c r="BV34" i="27"/>
  <c r="BU34" i="27"/>
  <c r="BT34" i="27"/>
  <c r="BS34" i="27"/>
  <c r="BR34" i="27"/>
  <c r="BQ34" i="27"/>
  <c r="BP34" i="27"/>
  <c r="BO34" i="27"/>
  <c r="BN34" i="27"/>
  <c r="BM34" i="27"/>
  <c r="BL34" i="27"/>
  <c r="BK34" i="27"/>
  <c r="BJ34" i="27"/>
  <c r="BI34" i="27"/>
  <c r="BH34" i="27"/>
  <c r="BG34" i="27"/>
  <c r="BF34" i="27"/>
  <c r="BE34" i="27"/>
  <c r="BD34" i="27"/>
  <c r="BC34" i="27"/>
  <c r="BB34" i="27"/>
  <c r="BA34" i="27"/>
  <c r="AZ34" i="27"/>
  <c r="AY34" i="27"/>
  <c r="AX34" i="27"/>
  <c r="AW34" i="27"/>
  <c r="AV34" i="27"/>
  <c r="AU34" i="27"/>
  <c r="AT34" i="27"/>
  <c r="AS34" i="27"/>
  <c r="AR34" i="27"/>
  <c r="AQ34" i="27"/>
  <c r="AP34" i="27"/>
  <c r="AO34" i="27"/>
  <c r="AN34" i="27"/>
  <c r="AM34" i="27"/>
  <c r="AL34" i="27"/>
  <c r="AK34" i="27"/>
  <c r="AJ34" i="27"/>
  <c r="AI34" i="27"/>
  <c r="AH34" i="27"/>
  <c r="AG34" i="27"/>
  <c r="AF34" i="27"/>
  <c r="AE34" i="27"/>
  <c r="AD34" i="27"/>
  <c r="AC34" i="27"/>
  <c r="AB34" i="27"/>
  <c r="AA34" i="27"/>
  <c r="Z34" i="27"/>
  <c r="Y34" i="27"/>
  <c r="X34" i="27"/>
  <c r="W34" i="27"/>
  <c r="V34" i="27"/>
  <c r="U34" i="27"/>
  <c r="T34" i="27"/>
  <c r="S34" i="27"/>
  <c r="R34" i="27"/>
  <c r="Q34" i="27"/>
  <c r="P34" i="27"/>
  <c r="O34" i="27"/>
  <c r="N34" i="27"/>
  <c r="M34" i="27"/>
  <c r="L34" i="27"/>
  <c r="K34" i="27"/>
  <c r="J34" i="27"/>
  <c r="I34" i="27"/>
  <c r="H34" i="27"/>
  <c r="G34" i="27"/>
  <c r="F34" i="27"/>
  <c r="E34" i="27"/>
  <c r="D34" i="27"/>
  <c r="C34" i="27"/>
  <c r="A34" i="27"/>
  <c r="CE33" i="27"/>
  <c r="CD33" i="27"/>
  <c r="CC33" i="27"/>
  <c r="CB33" i="27"/>
  <c r="CA33" i="27"/>
  <c r="BZ33" i="27"/>
  <c r="BY33" i="27"/>
  <c r="BX33" i="27"/>
  <c r="BW33" i="27"/>
  <c r="BV33" i="27"/>
  <c r="BU33" i="27"/>
  <c r="BT33" i="27"/>
  <c r="BS33" i="27"/>
  <c r="BR33" i="27"/>
  <c r="BQ33" i="27"/>
  <c r="BP33" i="27"/>
  <c r="BO33" i="27"/>
  <c r="BN33" i="27"/>
  <c r="BM33" i="27"/>
  <c r="BL33" i="27"/>
  <c r="BK33" i="27"/>
  <c r="BJ33" i="27"/>
  <c r="BI33" i="27"/>
  <c r="BH33" i="27"/>
  <c r="BG33" i="27"/>
  <c r="BF33" i="27"/>
  <c r="BE33" i="27"/>
  <c r="BD33" i="27"/>
  <c r="BC33" i="27"/>
  <c r="BB33" i="27"/>
  <c r="BA33" i="27"/>
  <c r="AZ33" i="27"/>
  <c r="AY33" i="27"/>
  <c r="AX33" i="27"/>
  <c r="AW33" i="27"/>
  <c r="AV33" i="27"/>
  <c r="AU33" i="27"/>
  <c r="AT33" i="27"/>
  <c r="AS33" i="27"/>
  <c r="AR33" i="27"/>
  <c r="AQ33" i="27"/>
  <c r="AP33" i="27"/>
  <c r="AO33" i="27"/>
  <c r="AN33" i="27"/>
  <c r="AM33" i="27"/>
  <c r="AL33" i="27"/>
  <c r="AK33" i="27"/>
  <c r="AJ33" i="27"/>
  <c r="AI33" i="27"/>
  <c r="AH33" i="27"/>
  <c r="AG33" i="27"/>
  <c r="AF33" i="27"/>
  <c r="AE33" i="27"/>
  <c r="AD33" i="27"/>
  <c r="AC33" i="27"/>
  <c r="AB33" i="27"/>
  <c r="AA33" i="27"/>
  <c r="Z33" i="27"/>
  <c r="Y33" i="27"/>
  <c r="X33" i="27"/>
  <c r="W33" i="27"/>
  <c r="V33" i="27"/>
  <c r="U33" i="27"/>
  <c r="T33" i="27"/>
  <c r="S33" i="27"/>
  <c r="R33" i="27"/>
  <c r="Q33" i="27"/>
  <c r="P33" i="27"/>
  <c r="O33" i="27"/>
  <c r="N33" i="27"/>
  <c r="M33" i="27"/>
  <c r="L33" i="27"/>
  <c r="K33" i="27"/>
  <c r="J33" i="27"/>
  <c r="I33" i="27"/>
  <c r="H33" i="27"/>
  <c r="G33" i="27"/>
  <c r="F33" i="27"/>
  <c r="E33" i="27"/>
  <c r="D33" i="27"/>
  <c r="C33" i="27"/>
  <c r="A33" i="27"/>
  <c r="CE32" i="27"/>
  <c r="CD32" i="27"/>
  <c r="CC32" i="27"/>
  <c r="CB32" i="27"/>
  <c r="CA32" i="27"/>
  <c r="BZ32" i="27"/>
  <c r="BY32" i="27"/>
  <c r="BX32" i="27"/>
  <c r="BW32" i="27"/>
  <c r="BV32" i="27"/>
  <c r="BU32" i="27"/>
  <c r="BT32" i="27"/>
  <c r="BS32" i="27"/>
  <c r="BR32" i="27"/>
  <c r="BQ32" i="27"/>
  <c r="BP32" i="27"/>
  <c r="BO32" i="27"/>
  <c r="BN32" i="27"/>
  <c r="BM32" i="27"/>
  <c r="BL32" i="27"/>
  <c r="BK32" i="27"/>
  <c r="BJ32" i="27"/>
  <c r="BI32" i="27"/>
  <c r="BH32" i="27"/>
  <c r="BG32" i="27"/>
  <c r="BF32" i="27"/>
  <c r="BE32" i="27"/>
  <c r="BD32" i="27"/>
  <c r="BC32" i="27"/>
  <c r="BB32" i="27"/>
  <c r="BA32" i="27"/>
  <c r="AZ32" i="27"/>
  <c r="AY32" i="27"/>
  <c r="AX32" i="27"/>
  <c r="AW32" i="27"/>
  <c r="AV32" i="27"/>
  <c r="AU32" i="27"/>
  <c r="AT32" i="27"/>
  <c r="AS32" i="27"/>
  <c r="AR32" i="27"/>
  <c r="AQ32" i="27"/>
  <c r="AP32" i="27"/>
  <c r="AO32" i="27"/>
  <c r="AN32" i="27"/>
  <c r="AM32" i="27"/>
  <c r="AL32" i="27"/>
  <c r="AK32" i="27"/>
  <c r="AJ32" i="27"/>
  <c r="AI32" i="27"/>
  <c r="AH32" i="27"/>
  <c r="AG32" i="27"/>
  <c r="AF32" i="27"/>
  <c r="AE32" i="27"/>
  <c r="AD32" i="27"/>
  <c r="AC32" i="27"/>
  <c r="AB32" i="27"/>
  <c r="AA32" i="27"/>
  <c r="Z32" i="27"/>
  <c r="Y32" i="27"/>
  <c r="X32" i="27"/>
  <c r="W32" i="27"/>
  <c r="V32" i="27"/>
  <c r="U32" i="27"/>
  <c r="T32" i="27"/>
  <c r="S32" i="27"/>
  <c r="R32" i="27"/>
  <c r="Q32" i="27"/>
  <c r="P32" i="27"/>
  <c r="O32" i="27"/>
  <c r="N32" i="27"/>
  <c r="M32" i="27"/>
  <c r="L32" i="27"/>
  <c r="K32" i="27"/>
  <c r="J32" i="27"/>
  <c r="I32" i="27"/>
  <c r="H32" i="27"/>
  <c r="G32" i="27"/>
  <c r="F32" i="27"/>
  <c r="E32" i="27"/>
  <c r="D32" i="27"/>
  <c r="C32" i="27"/>
  <c r="A32" i="27"/>
  <c r="CE31" i="27"/>
  <c r="CD31" i="27"/>
  <c r="CC31" i="27"/>
  <c r="CB31" i="27"/>
  <c r="CA31" i="27"/>
  <c r="BZ31" i="27"/>
  <c r="BY31" i="27"/>
  <c r="BX31" i="27"/>
  <c r="BW31" i="27"/>
  <c r="BV31" i="27"/>
  <c r="BU31" i="27"/>
  <c r="BT31" i="27"/>
  <c r="BS31" i="27"/>
  <c r="BR31" i="27"/>
  <c r="BQ31" i="27"/>
  <c r="BP31" i="27"/>
  <c r="BO31" i="27"/>
  <c r="BN31" i="27"/>
  <c r="BM31" i="27"/>
  <c r="BL31" i="27"/>
  <c r="BK31" i="27"/>
  <c r="BJ31" i="27"/>
  <c r="BI31" i="27"/>
  <c r="BH31" i="27"/>
  <c r="BG31" i="27"/>
  <c r="BF31" i="27"/>
  <c r="BE31" i="27"/>
  <c r="BD31" i="27"/>
  <c r="BC31" i="27"/>
  <c r="BB31" i="27"/>
  <c r="BA31" i="27"/>
  <c r="AZ31" i="27"/>
  <c r="AY31" i="27"/>
  <c r="AX31" i="27"/>
  <c r="AW31" i="27"/>
  <c r="AV31" i="27"/>
  <c r="AU31" i="27"/>
  <c r="AT31" i="27"/>
  <c r="AS31" i="27"/>
  <c r="AR31" i="27"/>
  <c r="AQ31" i="27"/>
  <c r="AP31" i="27"/>
  <c r="AO31" i="27"/>
  <c r="AN31" i="27"/>
  <c r="AM31" i="27"/>
  <c r="AL31" i="27"/>
  <c r="AK31" i="27"/>
  <c r="AJ31" i="27"/>
  <c r="AI31" i="27"/>
  <c r="AH31" i="27"/>
  <c r="AG31" i="27"/>
  <c r="AF31" i="27"/>
  <c r="AE31" i="27"/>
  <c r="AD31" i="27"/>
  <c r="AC31" i="27"/>
  <c r="AB31" i="27"/>
  <c r="AA31" i="27"/>
  <c r="Z31" i="27"/>
  <c r="Y31" i="27"/>
  <c r="X31" i="27"/>
  <c r="W31" i="27"/>
  <c r="V31" i="27"/>
  <c r="U31" i="27"/>
  <c r="T31" i="27"/>
  <c r="S31" i="27"/>
  <c r="R31" i="27"/>
  <c r="Q31" i="27"/>
  <c r="P31" i="27"/>
  <c r="O31" i="27"/>
  <c r="N31" i="27"/>
  <c r="M31" i="27"/>
  <c r="L31" i="27"/>
  <c r="K31" i="27"/>
  <c r="J31" i="27"/>
  <c r="I31" i="27"/>
  <c r="H31" i="27"/>
  <c r="G31" i="27"/>
  <c r="F31" i="27"/>
  <c r="E31" i="27"/>
  <c r="D31" i="27"/>
  <c r="C31" i="27"/>
  <c r="A31" i="27"/>
  <c r="CE30" i="27"/>
  <c r="CD30" i="27"/>
  <c r="CC30" i="27"/>
  <c r="CB30" i="27"/>
  <c r="CA30" i="27"/>
  <c r="BZ30" i="27"/>
  <c r="BY30" i="27"/>
  <c r="BX30" i="27"/>
  <c r="BW30" i="27"/>
  <c r="BV30" i="27"/>
  <c r="BU30" i="27"/>
  <c r="BT30" i="27"/>
  <c r="BS30" i="27"/>
  <c r="BR30" i="27"/>
  <c r="BQ30" i="27"/>
  <c r="BP30" i="27"/>
  <c r="BO30" i="27"/>
  <c r="BN30" i="27"/>
  <c r="BM30" i="27"/>
  <c r="BL30" i="27"/>
  <c r="BK30" i="27"/>
  <c r="BJ30" i="27"/>
  <c r="BI30" i="27"/>
  <c r="BH30" i="27"/>
  <c r="BG30" i="27"/>
  <c r="BF30" i="27"/>
  <c r="BE30" i="27"/>
  <c r="BD30" i="27"/>
  <c r="BC30" i="27"/>
  <c r="BB30" i="27"/>
  <c r="BA30" i="27"/>
  <c r="AZ30" i="27"/>
  <c r="AY30" i="27"/>
  <c r="AX30" i="27"/>
  <c r="AW30" i="27"/>
  <c r="AV30" i="27"/>
  <c r="AU30" i="27"/>
  <c r="AT30" i="27"/>
  <c r="AS30" i="27"/>
  <c r="AR30" i="27"/>
  <c r="AQ30" i="27"/>
  <c r="AP30" i="27"/>
  <c r="AO30" i="27"/>
  <c r="AN30" i="27"/>
  <c r="AM30" i="27"/>
  <c r="AL30" i="27"/>
  <c r="AK30" i="27"/>
  <c r="AJ30" i="27"/>
  <c r="AI30" i="27"/>
  <c r="AH30" i="27"/>
  <c r="AG30" i="27"/>
  <c r="AF30" i="27"/>
  <c r="AE30" i="27"/>
  <c r="AD30" i="27"/>
  <c r="AC30" i="27"/>
  <c r="AB30" i="27"/>
  <c r="AA30" i="27"/>
  <c r="Z30" i="27"/>
  <c r="Y30" i="27"/>
  <c r="X30" i="27"/>
  <c r="W30" i="27"/>
  <c r="V30" i="27"/>
  <c r="U30" i="27"/>
  <c r="T30" i="27"/>
  <c r="S30" i="27"/>
  <c r="R30" i="27"/>
  <c r="Q30" i="27"/>
  <c r="P30" i="27"/>
  <c r="O30" i="27"/>
  <c r="N30" i="27"/>
  <c r="M30" i="27"/>
  <c r="L30" i="27"/>
  <c r="K30" i="27"/>
  <c r="J30" i="27"/>
  <c r="I30" i="27"/>
  <c r="H30" i="27"/>
  <c r="G30" i="27"/>
  <c r="F30" i="27"/>
  <c r="E30" i="27"/>
  <c r="D30" i="27"/>
  <c r="C30" i="27"/>
  <c r="A30" i="27"/>
  <c r="CE29" i="27"/>
  <c r="CD29" i="27"/>
  <c r="CC29" i="27"/>
  <c r="CB29" i="27"/>
  <c r="CA29" i="27"/>
  <c r="BZ29" i="27"/>
  <c r="BY29" i="27"/>
  <c r="BX29" i="27"/>
  <c r="BW29" i="27"/>
  <c r="BV29" i="27"/>
  <c r="BU29" i="27"/>
  <c r="BT29" i="27"/>
  <c r="BS29" i="27"/>
  <c r="BR29" i="27"/>
  <c r="BQ29" i="27"/>
  <c r="BP29" i="27"/>
  <c r="BO29" i="27"/>
  <c r="BN29" i="27"/>
  <c r="BM29" i="27"/>
  <c r="BL29" i="27"/>
  <c r="BK29" i="27"/>
  <c r="BJ29" i="27"/>
  <c r="BI29" i="27"/>
  <c r="BH29" i="27"/>
  <c r="BG29" i="27"/>
  <c r="BF29" i="27"/>
  <c r="BE29" i="27"/>
  <c r="BD29" i="27"/>
  <c r="BC29" i="27"/>
  <c r="BB29" i="27"/>
  <c r="BA29" i="27"/>
  <c r="AZ29" i="27"/>
  <c r="AY29" i="27"/>
  <c r="AX29" i="27"/>
  <c r="AW29" i="27"/>
  <c r="AV29" i="27"/>
  <c r="AU29" i="27"/>
  <c r="AT29" i="27"/>
  <c r="AS29" i="27"/>
  <c r="AR29" i="27"/>
  <c r="AQ29" i="27"/>
  <c r="AP29" i="27"/>
  <c r="AO29" i="27"/>
  <c r="AN29" i="27"/>
  <c r="AM29" i="27"/>
  <c r="AL29" i="27"/>
  <c r="AK29" i="27"/>
  <c r="AJ29" i="27"/>
  <c r="AI29" i="27"/>
  <c r="AH29" i="27"/>
  <c r="AG29" i="27"/>
  <c r="AF29" i="27"/>
  <c r="AE29" i="27"/>
  <c r="AD29" i="27"/>
  <c r="AC29" i="27"/>
  <c r="AB29" i="27"/>
  <c r="AA29" i="27"/>
  <c r="Z29" i="27"/>
  <c r="Y29" i="27"/>
  <c r="X29" i="27"/>
  <c r="W29" i="27"/>
  <c r="V29" i="27"/>
  <c r="U29" i="27"/>
  <c r="T29" i="27"/>
  <c r="S29" i="27"/>
  <c r="R29" i="27"/>
  <c r="Q29" i="27"/>
  <c r="P29" i="27"/>
  <c r="O29" i="27"/>
  <c r="N29" i="27"/>
  <c r="M29" i="27"/>
  <c r="L29" i="27"/>
  <c r="K29" i="27"/>
  <c r="J29" i="27"/>
  <c r="I29" i="27"/>
  <c r="H29" i="27"/>
  <c r="G29" i="27"/>
  <c r="F29" i="27"/>
  <c r="E29" i="27"/>
  <c r="D29" i="27"/>
  <c r="C29" i="27"/>
  <c r="A29" i="27"/>
  <c r="CE28" i="27"/>
  <c r="CD28" i="27"/>
  <c r="CC28" i="27"/>
  <c r="CB28" i="27"/>
  <c r="CA28" i="27"/>
  <c r="BZ28" i="27"/>
  <c r="BY28" i="27"/>
  <c r="BX28" i="27"/>
  <c r="BW28" i="27"/>
  <c r="BV28" i="27"/>
  <c r="BU28" i="27"/>
  <c r="BT28" i="27"/>
  <c r="BS28" i="27"/>
  <c r="BR28" i="27"/>
  <c r="BQ28" i="27"/>
  <c r="BP28" i="27"/>
  <c r="BO28" i="27"/>
  <c r="BN28" i="27"/>
  <c r="BM28" i="27"/>
  <c r="BL28" i="27"/>
  <c r="BK28" i="27"/>
  <c r="BJ28" i="27"/>
  <c r="BI28" i="27"/>
  <c r="BH28" i="27"/>
  <c r="BG28" i="27"/>
  <c r="BF28" i="27"/>
  <c r="BE28" i="27"/>
  <c r="BD28" i="27"/>
  <c r="BC28" i="27"/>
  <c r="BB28" i="27"/>
  <c r="BA28" i="27"/>
  <c r="AZ28" i="27"/>
  <c r="AY28" i="27"/>
  <c r="AX28" i="27"/>
  <c r="AW28" i="27"/>
  <c r="AV28" i="27"/>
  <c r="AU28" i="27"/>
  <c r="AT28" i="27"/>
  <c r="AS28" i="27"/>
  <c r="AR28" i="27"/>
  <c r="AQ28" i="27"/>
  <c r="AP28" i="27"/>
  <c r="AO28" i="27"/>
  <c r="AN28" i="27"/>
  <c r="AM28" i="27"/>
  <c r="AL28" i="27"/>
  <c r="AK28" i="27"/>
  <c r="AJ28" i="27"/>
  <c r="AI28" i="27"/>
  <c r="AH28" i="27"/>
  <c r="AG28" i="27"/>
  <c r="AF28" i="27"/>
  <c r="AE28" i="27"/>
  <c r="AD28" i="27"/>
  <c r="AC28" i="27"/>
  <c r="AB28" i="27"/>
  <c r="AA28" i="27"/>
  <c r="Z28" i="27"/>
  <c r="Y28" i="27"/>
  <c r="X28" i="27"/>
  <c r="W28" i="27"/>
  <c r="V28" i="27"/>
  <c r="U28" i="27"/>
  <c r="T28" i="27"/>
  <c r="S28" i="27"/>
  <c r="R28" i="27"/>
  <c r="Q28" i="27"/>
  <c r="P28" i="27"/>
  <c r="O28" i="27"/>
  <c r="N28" i="27"/>
  <c r="M28" i="27"/>
  <c r="L28" i="27"/>
  <c r="K28" i="27"/>
  <c r="J28" i="27"/>
  <c r="I28" i="27"/>
  <c r="H28" i="27"/>
  <c r="G28" i="27"/>
  <c r="F28" i="27"/>
  <c r="E28" i="27"/>
  <c r="D28" i="27"/>
  <c r="C28" i="27"/>
  <c r="A28" i="27"/>
  <c r="CE27" i="27"/>
  <c r="CD27" i="27"/>
  <c r="CC27" i="27"/>
  <c r="CB27" i="27"/>
  <c r="CA27" i="27"/>
  <c r="BZ27" i="27"/>
  <c r="BY27" i="27"/>
  <c r="BX27" i="27"/>
  <c r="BW27" i="27"/>
  <c r="BV27" i="27"/>
  <c r="BU27" i="27"/>
  <c r="BT27" i="27"/>
  <c r="BS27" i="27"/>
  <c r="BR27" i="27"/>
  <c r="BQ27" i="27"/>
  <c r="BP27" i="27"/>
  <c r="BO27" i="27"/>
  <c r="BN27" i="27"/>
  <c r="BM27" i="27"/>
  <c r="BL27" i="27"/>
  <c r="BK27" i="27"/>
  <c r="BJ27" i="27"/>
  <c r="BI27" i="27"/>
  <c r="BH27" i="27"/>
  <c r="BG27" i="27"/>
  <c r="BF27" i="27"/>
  <c r="BE27" i="27"/>
  <c r="BD27" i="27"/>
  <c r="BC27" i="27"/>
  <c r="BB27" i="27"/>
  <c r="BA27" i="27"/>
  <c r="AZ27" i="27"/>
  <c r="AY27" i="27"/>
  <c r="AX27" i="27"/>
  <c r="AW27" i="27"/>
  <c r="AV27" i="27"/>
  <c r="AU27" i="27"/>
  <c r="AT27" i="27"/>
  <c r="AS27" i="27"/>
  <c r="AR27" i="27"/>
  <c r="AQ27" i="27"/>
  <c r="AP27" i="27"/>
  <c r="AO27" i="27"/>
  <c r="AN27" i="27"/>
  <c r="AM27" i="27"/>
  <c r="AL27" i="27"/>
  <c r="AK27" i="27"/>
  <c r="AJ27" i="27"/>
  <c r="AI27" i="27"/>
  <c r="AH27" i="27"/>
  <c r="AG27" i="27"/>
  <c r="AF27" i="27"/>
  <c r="AE27" i="27"/>
  <c r="AD27" i="27"/>
  <c r="AC27" i="27"/>
  <c r="AB27" i="27"/>
  <c r="AA27" i="27"/>
  <c r="Z27" i="27"/>
  <c r="Y27" i="27"/>
  <c r="X27" i="27"/>
  <c r="W27" i="27"/>
  <c r="V27" i="27"/>
  <c r="U27" i="27"/>
  <c r="T27" i="27"/>
  <c r="S27" i="27"/>
  <c r="R27" i="27"/>
  <c r="Q27" i="27"/>
  <c r="P27" i="27"/>
  <c r="O27" i="27"/>
  <c r="N27" i="27"/>
  <c r="M27" i="27"/>
  <c r="L27" i="27"/>
  <c r="K27" i="27"/>
  <c r="J27" i="27"/>
  <c r="I27" i="27"/>
  <c r="H27" i="27"/>
  <c r="G27" i="27"/>
  <c r="F27" i="27"/>
  <c r="E27" i="27"/>
  <c r="D27" i="27"/>
  <c r="C27" i="27"/>
  <c r="A27" i="27"/>
  <c r="CE26" i="27"/>
  <c r="CD26" i="27"/>
  <c r="CC26" i="27"/>
  <c r="CB26" i="27"/>
  <c r="CA26" i="27"/>
  <c r="BZ26" i="27"/>
  <c r="BY26" i="27"/>
  <c r="BX26" i="27"/>
  <c r="BW26" i="27"/>
  <c r="BV26" i="27"/>
  <c r="BU26" i="27"/>
  <c r="BT26" i="27"/>
  <c r="BS26" i="27"/>
  <c r="BR26" i="27"/>
  <c r="BQ26" i="27"/>
  <c r="BP26" i="27"/>
  <c r="BO26" i="27"/>
  <c r="BN26" i="27"/>
  <c r="BM26" i="27"/>
  <c r="BL26" i="27"/>
  <c r="BK26" i="27"/>
  <c r="BJ26" i="27"/>
  <c r="BI26" i="27"/>
  <c r="BH26" i="27"/>
  <c r="BG26" i="27"/>
  <c r="BF26" i="27"/>
  <c r="BE26" i="27"/>
  <c r="BD26" i="27"/>
  <c r="BC26" i="27"/>
  <c r="BB26" i="27"/>
  <c r="BA26" i="27"/>
  <c r="AZ26" i="27"/>
  <c r="AY26" i="27"/>
  <c r="AX26" i="27"/>
  <c r="AW26" i="27"/>
  <c r="AV26" i="27"/>
  <c r="AU26" i="27"/>
  <c r="AT26" i="27"/>
  <c r="AS26" i="27"/>
  <c r="AR26" i="27"/>
  <c r="AQ26" i="27"/>
  <c r="AP26" i="27"/>
  <c r="AO26" i="27"/>
  <c r="AN26" i="27"/>
  <c r="AM26" i="27"/>
  <c r="AL26" i="27"/>
  <c r="AK26" i="27"/>
  <c r="AJ26" i="27"/>
  <c r="AI26" i="27"/>
  <c r="AH26" i="27"/>
  <c r="AG26" i="27"/>
  <c r="AF26" i="27"/>
  <c r="AE26" i="27"/>
  <c r="AD26" i="27"/>
  <c r="AC26" i="27"/>
  <c r="AB26" i="27"/>
  <c r="AA26" i="27"/>
  <c r="Z26" i="27"/>
  <c r="Y26" i="27"/>
  <c r="X26" i="27"/>
  <c r="W26" i="27"/>
  <c r="V26" i="27"/>
  <c r="U26" i="27"/>
  <c r="T26" i="27"/>
  <c r="S26" i="27"/>
  <c r="R26" i="27"/>
  <c r="Q26" i="27"/>
  <c r="P26" i="27"/>
  <c r="O26" i="27"/>
  <c r="N26" i="27"/>
  <c r="M26" i="27"/>
  <c r="L26" i="27"/>
  <c r="K26" i="27"/>
  <c r="J26" i="27"/>
  <c r="I26" i="27"/>
  <c r="H26" i="27"/>
  <c r="G26" i="27"/>
  <c r="F26" i="27"/>
  <c r="E26" i="27"/>
  <c r="D26" i="27"/>
  <c r="C26" i="27"/>
  <c r="A26" i="27"/>
  <c r="CE25" i="27"/>
  <c r="CD25" i="27"/>
  <c r="CC25" i="27"/>
  <c r="CB25" i="27"/>
  <c r="CA25" i="27"/>
  <c r="BZ25" i="27"/>
  <c r="BY25" i="27"/>
  <c r="BX25" i="27"/>
  <c r="BW25" i="27"/>
  <c r="BV25" i="27"/>
  <c r="BU25" i="27"/>
  <c r="BT25" i="27"/>
  <c r="BS25" i="27"/>
  <c r="BR25" i="27"/>
  <c r="BQ25" i="27"/>
  <c r="BP25" i="27"/>
  <c r="BO25" i="27"/>
  <c r="BN25" i="27"/>
  <c r="BM25" i="27"/>
  <c r="BL25" i="27"/>
  <c r="BK25" i="27"/>
  <c r="BJ25" i="27"/>
  <c r="BI25" i="27"/>
  <c r="BH25" i="27"/>
  <c r="BG25" i="27"/>
  <c r="BF25" i="27"/>
  <c r="BE25" i="27"/>
  <c r="BD25" i="27"/>
  <c r="BC25" i="27"/>
  <c r="BB25" i="27"/>
  <c r="BA25" i="27"/>
  <c r="AZ25" i="27"/>
  <c r="AY25" i="27"/>
  <c r="AX25" i="27"/>
  <c r="AW25" i="27"/>
  <c r="AV25" i="27"/>
  <c r="AU25" i="27"/>
  <c r="AT25" i="27"/>
  <c r="AS25" i="27"/>
  <c r="AR25" i="27"/>
  <c r="AQ25" i="27"/>
  <c r="AP25" i="27"/>
  <c r="AO25" i="27"/>
  <c r="AN25" i="27"/>
  <c r="AM25" i="27"/>
  <c r="AL25" i="27"/>
  <c r="AK25" i="27"/>
  <c r="AJ25" i="27"/>
  <c r="AI25" i="27"/>
  <c r="AH25" i="27"/>
  <c r="AG25" i="27"/>
  <c r="AF25" i="27"/>
  <c r="AE25" i="27"/>
  <c r="AD25" i="27"/>
  <c r="AC25" i="27"/>
  <c r="AB25" i="27"/>
  <c r="AA25" i="27"/>
  <c r="Z25" i="27"/>
  <c r="Y25" i="27"/>
  <c r="X25" i="27"/>
  <c r="W25" i="27"/>
  <c r="V25" i="27"/>
  <c r="U25" i="27"/>
  <c r="T25" i="27"/>
  <c r="S25" i="27"/>
  <c r="R25" i="27"/>
  <c r="Q25" i="27"/>
  <c r="P25" i="27"/>
  <c r="O25" i="27"/>
  <c r="N25" i="27"/>
  <c r="M25" i="27"/>
  <c r="L25" i="27"/>
  <c r="K25" i="27"/>
  <c r="J25" i="27"/>
  <c r="I25" i="27"/>
  <c r="H25" i="27"/>
  <c r="G25" i="27"/>
  <c r="F25" i="27"/>
  <c r="E25" i="27"/>
  <c r="D25" i="27"/>
  <c r="C25" i="27"/>
  <c r="A25" i="27"/>
  <c r="CE24" i="27"/>
  <c r="CD24" i="27"/>
  <c r="CC24" i="27"/>
  <c r="CB24" i="27"/>
  <c r="CA24" i="27"/>
  <c r="BZ24" i="27"/>
  <c r="BY24" i="27"/>
  <c r="BX24" i="27"/>
  <c r="BW24" i="27"/>
  <c r="BV24" i="27"/>
  <c r="BU24" i="27"/>
  <c r="BT24" i="27"/>
  <c r="BS24" i="27"/>
  <c r="BR24" i="27"/>
  <c r="BQ24" i="27"/>
  <c r="BP24" i="27"/>
  <c r="BO24" i="27"/>
  <c r="BN24" i="27"/>
  <c r="BM24" i="27"/>
  <c r="BL24" i="27"/>
  <c r="BK24" i="27"/>
  <c r="BJ24" i="27"/>
  <c r="BI24" i="27"/>
  <c r="BH24" i="27"/>
  <c r="BG24" i="27"/>
  <c r="BF24" i="27"/>
  <c r="BE24" i="27"/>
  <c r="BD24" i="27"/>
  <c r="BC24" i="27"/>
  <c r="BB24" i="27"/>
  <c r="BA24" i="27"/>
  <c r="AZ24" i="27"/>
  <c r="AY24" i="27"/>
  <c r="AX24" i="27"/>
  <c r="AW24" i="27"/>
  <c r="AV24" i="27"/>
  <c r="AU24" i="27"/>
  <c r="AT24" i="27"/>
  <c r="AS24" i="27"/>
  <c r="AR24" i="27"/>
  <c r="AQ24" i="27"/>
  <c r="AP24" i="27"/>
  <c r="AO24" i="27"/>
  <c r="AN24" i="27"/>
  <c r="AM24" i="27"/>
  <c r="AL24" i="27"/>
  <c r="AK24" i="27"/>
  <c r="AJ24" i="27"/>
  <c r="AI24" i="27"/>
  <c r="AH24" i="27"/>
  <c r="AG24" i="27"/>
  <c r="AF24" i="27"/>
  <c r="AE24" i="27"/>
  <c r="AD24" i="27"/>
  <c r="AC24" i="27"/>
  <c r="AB24" i="27"/>
  <c r="AA24" i="27"/>
  <c r="Z24" i="27"/>
  <c r="Y24" i="27"/>
  <c r="X24" i="27"/>
  <c r="W24" i="27"/>
  <c r="V24" i="27"/>
  <c r="U24" i="27"/>
  <c r="T24" i="27"/>
  <c r="S24" i="27"/>
  <c r="R24" i="27"/>
  <c r="Q24" i="27"/>
  <c r="P24" i="27"/>
  <c r="O24" i="27"/>
  <c r="N24" i="27"/>
  <c r="M24" i="27"/>
  <c r="L24" i="27"/>
  <c r="K24" i="27"/>
  <c r="J24" i="27"/>
  <c r="I24" i="27"/>
  <c r="H24" i="27"/>
  <c r="G24" i="27"/>
  <c r="F24" i="27"/>
  <c r="E24" i="27"/>
  <c r="D24" i="27"/>
  <c r="C24" i="27"/>
  <c r="A24" i="27"/>
  <c r="CE23" i="27"/>
  <c r="CD23" i="27"/>
  <c r="CC23" i="27"/>
  <c r="CB23" i="27"/>
  <c r="CA23" i="27"/>
  <c r="BZ23" i="27"/>
  <c r="BY23" i="27"/>
  <c r="BX23" i="27"/>
  <c r="BW23" i="27"/>
  <c r="BV23" i="27"/>
  <c r="BU23" i="27"/>
  <c r="BT23" i="27"/>
  <c r="BS23" i="27"/>
  <c r="BR23" i="27"/>
  <c r="BQ23" i="27"/>
  <c r="BP23" i="27"/>
  <c r="BO23" i="27"/>
  <c r="BN23" i="27"/>
  <c r="BM23" i="27"/>
  <c r="BL23" i="27"/>
  <c r="BK23" i="27"/>
  <c r="BJ23" i="27"/>
  <c r="BI23" i="27"/>
  <c r="BH23" i="27"/>
  <c r="BG23" i="27"/>
  <c r="BF23" i="27"/>
  <c r="BE23" i="27"/>
  <c r="BD23" i="27"/>
  <c r="BC23" i="27"/>
  <c r="BB23" i="27"/>
  <c r="BA23" i="27"/>
  <c r="AZ23" i="27"/>
  <c r="AY23" i="27"/>
  <c r="AX23" i="27"/>
  <c r="AW23" i="27"/>
  <c r="AV23" i="27"/>
  <c r="AU23" i="27"/>
  <c r="AT23" i="27"/>
  <c r="AS23" i="27"/>
  <c r="AR23" i="27"/>
  <c r="AQ23" i="27"/>
  <c r="AP23" i="27"/>
  <c r="AO23" i="27"/>
  <c r="AN23" i="27"/>
  <c r="AM23" i="27"/>
  <c r="AL23" i="27"/>
  <c r="AK23" i="27"/>
  <c r="AJ23" i="27"/>
  <c r="AI23" i="27"/>
  <c r="AH23" i="27"/>
  <c r="AG23" i="27"/>
  <c r="AF23" i="27"/>
  <c r="AE23" i="27"/>
  <c r="AD23" i="27"/>
  <c r="AC23" i="27"/>
  <c r="AB23" i="27"/>
  <c r="AA23" i="27"/>
  <c r="Z23" i="27"/>
  <c r="Y23" i="27"/>
  <c r="X23" i="27"/>
  <c r="W23" i="27"/>
  <c r="V23" i="27"/>
  <c r="U23" i="27"/>
  <c r="T23" i="27"/>
  <c r="S23" i="27"/>
  <c r="R23" i="27"/>
  <c r="Q23" i="27"/>
  <c r="P23" i="27"/>
  <c r="O23" i="27"/>
  <c r="N23" i="27"/>
  <c r="M23" i="27"/>
  <c r="L23" i="27"/>
  <c r="K23" i="27"/>
  <c r="J23" i="27"/>
  <c r="I23" i="27"/>
  <c r="H23" i="27"/>
  <c r="G23" i="27"/>
  <c r="F23" i="27"/>
  <c r="E23" i="27"/>
  <c r="D23" i="27"/>
  <c r="C23" i="27"/>
  <c r="A23" i="27"/>
  <c r="CE22" i="27"/>
  <c r="CD22" i="27"/>
  <c r="CC22" i="27"/>
  <c r="CB22" i="27"/>
  <c r="CA22" i="27"/>
  <c r="BZ22" i="27"/>
  <c r="BY22" i="27"/>
  <c r="BX22" i="27"/>
  <c r="BW22" i="27"/>
  <c r="BV22" i="27"/>
  <c r="BU22" i="27"/>
  <c r="BT22" i="27"/>
  <c r="BS22" i="27"/>
  <c r="BR22" i="27"/>
  <c r="BQ22" i="27"/>
  <c r="BP22" i="27"/>
  <c r="BO22" i="27"/>
  <c r="BN22" i="27"/>
  <c r="BM22" i="27"/>
  <c r="BL22" i="27"/>
  <c r="BK22" i="27"/>
  <c r="BJ22" i="27"/>
  <c r="BI22" i="27"/>
  <c r="BH22" i="27"/>
  <c r="BG22" i="27"/>
  <c r="BF22" i="27"/>
  <c r="BE22" i="27"/>
  <c r="BD22" i="27"/>
  <c r="BC22" i="27"/>
  <c r="BB22" i="27"/>
  <c r="BA22" i="27"/>
  <c r="AZ22" i="27"/>
  <c r="AY22" i="27"/>
  <c r="AX22" i="27"/>
  <c r="AW22" i="27"/>
  <c r="AV22" i="27"/>
  <c r="AU22" i="27"/>
  <c r="AT22" i="27"/>
  <c r="AS22" i="27"/>
  <c r="AR22" i="27"/>
  <c r="AQ22" i="27"/>
  <c r="AP22" i="27"/>
  <c r="AO22" i="27"/>
  <c r="AN22" i="27"/>
  <c r="AM22" i="27"/>
  <c r="AL22" i="27"/>
  <c r="AK22" i="27"/>
  <c r="AJ22" i="27"/>
  <c r="AI22" i="27"/>
  <c r="AH22" i="27"/>
  <c r="AG22" i="27"/>
  <c r="AF22" i="27"/>
  <c r="AE22" i="27"/>
  <c r="AD22" i="27"/>
  <c r="AC22" i="27"/>
  <c r="AB22" i="27"/>
  <c r="AA22" i="27"/>
  <c r="Z22" i="27"/>
  <c r="Y22" i="27"/>
  <c r="X22" i="27"/>
  <c r="W22" i="27"/>
  <c r="V22" i="27"/>
  <c r="U22" i="27"/>
  <c r="T22" i="27"/>
  <c r="S22" i="27"/>
  <c r="R22" i="27"/>
  <c r="Q22" i="27"/>
  <c r="P22" i="27"/>
  <c r="O22" i="27"/>
  <c r="N22" i="27"/>
  <c r="M22" i="27"/>
  <c r="L22" i="27"/>
  <c r="K22" i="27"/>
  <c r="J22" i="27"/>
  <c r="I22" i="27"/>
  <c r="H22" i="27"/>
  <c r="G22" i="27"/>
  <c r="F22" i="27"/>
  <c r="E22" i="27"/>
  <c r="D22" i="27"/>
  <c r="C22" i="27"/>
  <c r="A22" i="27"/>
  <c r="CE21" i="27"/>
  <c r="CD21" i="27"/>
  <c r="CC21" i="27"/>
  <c r="CB21" i="27"/>
  <c r="CA21" i="27"/>
  <c r="BZ21" i="27"/>
  <c r="BY21" i="27"/>
  <c r="BX21" i="27"/>
  <c r="BW21" i="27"/>
  <c r="BV21" i="27"/>
  <c r="BU21" i="27"/>
  <c r="BT21" i="27"/>
  <c r="BS21" i="27"/>
  <c r="BR21" i="27"/>
  <c r="BQ21" i="27"/>
  <c r="BP21" i="27"/>
  <c r="BO21" i="27"/>
  <c r="BN21" i="27"/>
  <c r="BM21" i="27"/>
  <c r="BL21" i="27"/>
  <c r="BK21" i="27"/>
  <c r="BJ21" i="27"/>
  <c r="BI21" i="27"/>
  <c r="BH21" i="27"/>
  <c r="BG21" i="27"/>
  <c r="BF21" i="27"/>
  <c r="BE21" i="27"/>
  <c r="BD21" i="27"/>
  <c r="BC21" i="27"/>
  <c r="BB21" i="27"/>
  <c r="BA21" i="27"/>
  <c r="AZ21" i="27"/>
  <c r="AY21" i="27"/>
  <c r="AX21" i="27"/>
  <c r="AW21" i="27"/>
  <c r="AV21" i="27"/>
  <c r="AU21" i="27"/>
  <c r="AT21" i="27"/>
  <c r="AS21" i="27"/>
  <c r="AR21" i="27"/>
  <c r="AQ21" i="27"/>
  <c r="AP21" i="27"/>
  <c r="AO21" i="27"/>
  <c r="AN21" i="27"/>
  <c r="AM21" i="27"/>
  <c r="AL21" i="27"/>
  <c r="AK21" i="27"/>
  <c r="AJ21" i="27"/>
  <c r="AI21" i="27"/>
  <c r="AH21" i="27"/>
  <c r="AG21" i="27"/>
  <c r="AF21" i="27"/>
  <c r="AE21" i="27"/>
  <c r="AD21" i="27"/>
  <c r="AC21" i="27"/>
  <c r="AB21" i="27"/>
  <c r="AA21" i="27"/>
  <c r="Z21" i="27"/>
  <c r="Y21" i="27"/>
  <c r="X21" i="27"/>
  <c r="W21" i="27"/>
  <c r="V21" i="27"/>
  <c r="U21" i="27"/>
  <c r="T21" i="27"/>
  <c r="S21" i="27"/>
  <c r="R21" i="27"/>
  <c r="Q21" i="27"/>
  <c r="P21" i="27"/>
  <c r="O21" i="27"/>
  <c r="N21" i="27"/>
  <c r="M21" i="27"/>
  <c r="L21" i="27"/>
  <c r="K21" i="27"/>
  <c r="J21" i="27"/>
  <c r="I21" i="27"/>
  <c r="H21" i="27"/>
  <c r="G21" i="27"/>
  <c r="F21" i="27"/>
  <c r="E21" i="27"/>
  <c r="D21" i="27"/>
  <c r="C21" i="27"/>
  <c r="B21" i="27"/>
  <c r="A21" i="27"/>
  <c r="CE20" i="27"/>
  <c r="CD20" i="27"/>
  <c r="CC20" i="27"/>
  <c r="CB20" i="27"/>
  <c r="CA20" i="27"/>
  <c r="BZ20" i="27"/>
  <c r="BY20" i="27"/>
  <c r="BX20" i="27"/>
  <c r="BW20" i="27"/>
  <c r="BV20" i="27"/>
  <c r="BU20" i="27"/>
  <c r="BT20" i="27"/>
  <c r="BS20" i="27"/>
  <c r="BR20" i="27"/>
  <c r="BQ20" i="27"/>
  <c r="BP20" i="27"/>
  <c r="BO20" i="27"/>
  <c r="BN20" i="27"/>
  <c r="BM20" i="27"/>
  <c r="BL20" i="27"/>
  <c r="BK20" i="27"/>
  <c r="BJ20" i="27"/>
  <c r="BI20" i="27"/>
  <c r="BH20" i="27"/>
  <c r="BG20" i="27"/>
  <c r="BF20" i="27"/>
  <c r="BE20" i="27"/>
  <c r="BD20" i="27"/>
  <c r="BC20" i="27"/>
  <c r="BB20" i="27"/>
  <c r="BA20" i="27"/>
  <c r="AZ20" i="27"/>
  <c r="AY20" i="27"/>
  <c r="AX20" i="27"/>
  <c r="AW20" i="27"/>
  <c r="AV20" i="27"/>
  <c r="AU20" i="27"/>
  <c r="AT20" i="27"/>
  <c r="AS20" i="27"/>
  <c r="AR20" i="27"/>
  <c r="AQ20" i="27"/>
  <c r="AP20" i="27"/>
  <c r="AO20" i="27"/>
  <c r="AN20" i="27"/>
  <c r="AM20" i="27"/>
  <c r="AL20" i="27"/>
  <c r="AK20" i="27"/>
  <c r="AJ20" i="27"/>
  <c r="AI20" i="27"/>
  <c r="AH20" i="27"/>
  <c r="AG20" i="27"/>
  <c r="AF20" i="27"/>
  <c r="AE20" i="27"/>
  <c r="AD20" i="27"/>
  <c r="AC20" i="27"/>
  <c r="AB20" i="27"/>
  <c r="AA20" i="27"/>
  <c r="Z20" i="27"/>
  <c r="Y20" i="27"/>
  <c r="X20" i="27"/>
  <c r="W20" i="27"/>
  <c r="V20" i="27"/>
  <c r="U20" i="27"/>
  <c r="T20" i="27"/>
  <c r="S20" i="27"/>
  <c r="R20" i="27"/>
  <c r="Q20" i="27"/>
  <c r="P20" i="27"/>
  <c r="O20" i="27"/>
  <c r="N20" i="27"/>
  <c r="M20" i="27"/>
  <c r="L20" i="27"/>
  <c r="K20" i="27"/>
  <c r="J20" i="27"/>
  <c r="I20" i="27"/>
  <c r="H20" i="27"/>
  <c r="G20" i="27"/>
  <c r="F20" i="27"/>
  <c r="E20" i="27"/>
  <c r="D20" i="27"/>
  <c r="C20" i="27"/>
  <c r="A20" i="27"/>
  <c r="CE19" i="27"/>
  <c r="CD19" i="27"/>
  <c r="CC19" i="27"/>
  <c r="CB19" i="27"/>
  <c r="CA19" i="27"/>
  <c r="BZ19" i="27"/>
  <c r="BY19" i="27"/>
  <c r="BX19" i="27"/>
  <c r="BW19" i="27"/>
  <c r="BV19" i="27"/>
  <c r="BU19" i="27"/>
  <c r="BT19" i="27"/>
  <c r="BS19" i="27"/>
  <c r="BR19" i="27"/>
  <c r="BQ19" i="27"/>
  <c r="BP19" i="27"/>
  <c r="BO19" i="27"/>
  <c r="BN19" i="27"/>
  <c r="BM19" i="27"/>
  <c r="BL19" i="27"/>
  <c r="BK19" i="27"/>
  <c r="BJ19" i="27"/>
  <c r="BI19" i="27"/>
  <c r="BH19" i="27"/>
  <c r="BG19" i="27"/>
  <c r="BF19" i="27"/>
  <c r="BE19" i="27"/>
  <c r="BD19" i="27"/>
  <c r="BC19" i="27"/>
  <c r="BB19" i="27"/>
  <c r="BA19" i="27"/>
  <c r="AZ19" i="27"/>
  <c r="AY19" i="27"/>
  <c r="AX19" i="27"/>
  <c r="AW19" i="27"/>
  <c r="AV19" i="27"/>
  <c r="AU19" i="27"/>
  <c r="AT19" i="27"/>
  <c r="AS19" i="27"/>
  <c r="AR19" i="27"/>
  <c r="AQ19" i="27"/>
  <c r="AP19" i="27"/>
  <c r="AO19" i="27"/>
  <c r="AN19" i="27"/>
  <c r="AM19" i="27"/>
  <c r="AL19" i="27"/>
  <c r="AK19" i="27"/>
  <c r="AJ19" i="27"/>
  <c r="AI19" i="27"/>
  <c r="AH19" i="27"/>
  <c r="AG19" i="27"/>
  <c r="AF19" i="27"/>
  <c r="AE19" i="27"/>
  <c r="AD19" i="27"/>
  <c r="AC19" i="27"/>
  <c r="AB19" i="27"/>
  <c r="AA19" i="27"/>
  <c r="Z19" i="27"/>
  <c r="Y19" i="27"/>
  <c r="X19" i="27"/>
  <c r="W19" i="27"/>
  <c r="V19" i="27"/>
  <c r="U19" i="27"/>
  <c r="T19" i="27"/>
  <c r="S19" i="27"/>
  <c r="R19" i="27"/>
  <c r="Q19" i="27"/>
  <c r="P19" i="27"/>
  <c r="O19" i="27"/>
  <c r="N19" i="27"/>
  <c r="M19" i="27"/>
  <c r="L19" i="27"/>
  <c r="K19" i="27"/>
  <c r="J19" i="27"/>
  <c r="I19" i="27"/>
  <c r="H19" i="27"/>
  <c r="G19" i="27"/>
  <c r="F19" i="27"/>
  <c r="E19" i="27"/>
  <c r="D19" i="27"/>
  <c r="C19" i="27"/>
  <c r="A19" i="27"/>
  <c r="CE18" i="27"/>
  <c r="CD18" i="27"/>
  <c r="CC18" i="27"/>
  <c r="CB18" i="27"/>
  <c r="CA18" i="27"/>
  <c r="BZ18" i="27"/>
  <c r="BY18" i="27"/>
  <c r="BX18" i="27"/>
  <c r="BW18" i="27"/>
  <c r="BV18" i="27"/>
  <c r="BU18" i="27"/>
  <c r="BT18" i="27"/>
  <c r="BS18" i="27"/>
  <c r="BR18" i="27"/>
  <c r="BQ18" i="27"/>
  <c r="BP18" i="27"/>
  <c r="BO18" i="27"/>
  <c r="BN18" i="27"/>
  <c r="BM18" i="27"/>
  <c r="BL18" i="27"/>
  <c r="BK18" i="27"/>
  <c r="BJ18" i="27"/>
  <c r="BI18" i="27"/>
  <c r="BH18" i="27"/>
  <c r="BG18" i="27"/>
  <c r="BF18" i="27"/>
  <c r="BE18" i="27"/>
  <c r="BD18" i="27"/>
  <c r="BC18" i="27"/>
  <c r="BB18" i="27"/>
  <c r="BA18" i="27"/>
  <c r="AZ18" i="27"/>
  <c r="AY18" i="27"/>
  <c r="AX18" i="27"/>
  <c r="AW18" i="27"/>
  <c r="AV18" i="27"/>
  <c r="AU18" i="27"/>
  <c r="AT18" i="27"/>
  <c r="AS18" i="27"/>
  <c r="AR18" i="27"/>
  <c r="AQ18" i="27"/>
  <c r="AP18" i="27"/>
  <c r="AO18" i="27"/>
  <c r="AN18" i="27"/>
  <c r="AM18" i="27"/>
  <c r="AL18" i="27"/>
  <c r="AK18" i="27"/>
  <c r="AJ18" i="27"/>
  <c r="AI18" i="27"/>
  <c r="AH18" i="27"/>
  <c r="AG18" i="27"/>
  <c r="AF18" i="27"/>
  <c r="AE18" i="27"/>
  <c r="AD18" i="27"/>
  <c r="AC18" i="27"/>
  <c r="AB18" i="27"/>
  <c r="AA18" i="27"/>
  <c r="Z18" i="27"/>
  <c r="Y18" i="27"/>
  <c r="X18" i="27"/>
  <c r="W18" i="27"/>
  <c r="V18" i="27"/>
  <c r="U18" i="27"/>
  <c r="T18" i="27"/>
  <c r="S18" i="27"/>
  <c r="R18" i="27"/>
  <c r="Q18" i="27"/>
  <c r="P18" i="27"/>
  <c r="O18" i="27"/>
  <c r="N18" i="27"/>
  <c r="M18" i="27"/>
  <c r="L18" i="27"/>
  <c r="K18" i="27"/>
  <c r="J18" i="27"/>
  <c r="I18" i="27"/>
  <c r="H18" i="27"/>
  <c r="G18" i="27"/>
  <c r="F18" i="27"/>
  <c r="E18" i="27"/>
  <c r="D18" i="27"/>
  <c r="C18" i="27"/>
  <c r="A18" i="27"/>
  <c r="CE17" i="27"/>
  <c r="CD17" i="27"/>
  <c r="CC17" i="27"/>
  <c r="CB17" i="27"/>
  <c r="CA17" i="27"/>
  <c r="BZ17" i="27"/>
  <c r="BY17" i="27"/>
  <c r="BX17" i="27"/>
  <c r="BW17" i="27"/>
  <c r="BV17" i="27"/>
  <c r="BU17" i="27"/>
  <c r="BT17" i="27"/>
  <c r="BS17" i="27"/>
  <c r="BR17" i="27"/>
  <c r="BQ17" i="27"/>
  <c r="BP17" i="27"/>
  <c r="BO17" i="27"/>
  <c r="BN17" i="27"/>
  <c r="BM17" i="27"/>
  <c r="BL17" i="27"/>
  <c r="BK17" i="27"/>
  <c r="BJ17" i="27"/>
  <c r="BI17" i="27"/>
  <c r="BH17" i="27"/>
  <c r="BG17" i="27"/>
  <c r="BF17" i="27"/>
  <c r="BE17" i="27"/>
  <c r="BD17" i="27"/>
  <c r="BC17" i="27"/>
  <c r="BB17" i="27"/>
  <c r="BA17" i="27"/>
  <c r="AZ17" i="27"/>
  <c r="AY17" i="27"/>
  <c r="AX17" i="27"/>
  <c r="AW17" i="27"/>
  <c r="AV17" i="27"/>
  <c r="AU17" i="27"/>
  <c r="AT17" i="27"/>
  <c r="AS17" i="27"/>
  <c r="AR17" i="27"/>
  <c r="AQ17" i="27"/>
  <c r="AP17" i="27"/>
  <c r="AO17" i="27"/>
  <c r="AN17" i="27"/>
  <c r="AM17" i="27"/>
  <c r="AL17" i="27"/>
  <c r="AK17" i="27"/>
  <c r="AJ17" i="27"/>
  <c r="AI17" i="27"/>
  <c r="AH17" i="27"/>
  <c r="AG17" i="27"/>
  <c r="AF17" i="27"/>
  <c r="AE17" i="27"/>
  <c r="AD17" i="27"/>
  <c r="AC17" i="27"/>
  <c r="AB17" i="27"/>
  <c r="AA17" i="27"/>
  <c r="Z17" i="27"/>
  <c r="Y17" i="27"/>
  <c r="X17" i="27"/>
  <c r="W17" i="27"/>
  <c r="V17" i="27"/>
  <c r="U17" i="27"/>
  <c r="T17" i="27"/>
  <c r="S17" i="27"/>
  <c r="R17" i="27"/>
  <c r="Q17" i="27"/>
  <c r="P17" i="27"/>
  <c r="O17" i="27"/>
  <c r="N17" i="27"/>
  <c r="M17" i="27"/>
  <c r="L17" i="27"/>
  <c r="K17" i="27"/>
  <c r="J17" i="27"/>
  <c r="I17" i="27"/>
  <c r="H17" i="27"/>
  <c r="G17" i="27"/>
  <c r="F17" i="27"/>
  <c r="E17" i="27"/>
  <c r="D17" i="27"/>
  <c r="C17" i="27"/>
  <c r="A17" i="27"/>
  <c r="CE16" i="27"/>
  <c r="CD16" i="27"/>
  <c r="CC16" i="27"/>
  <c r="CB16" i="27"/>
  <c r="CA16" i="27"/>
  <c r="BZ16" i="27"/>
  <c r="BY16" i="27"/>
  <c r="BX16" i="27"/>
  <c r="BW16" i="27"/>
  <c r="BV16" i="27"/>
  <c r="BU16" i="27"/>
  <c r="BT16" i="27"/>
  <c r="BS16" i="27"/>
  <c r="BR16" i="27"/>
  <c r="BQ16" i="27"/>
  <c r="BP16" i="27"/>
  <c r="BO16" i="27"/>
  <c r="BN16" i="27"/>
  <c r="BM16" i="27"/>
  <c r="BL16" i="27"/>
  <c r="BK16" i="27"/>
  <c r="BJ16" i="27"/>
  <c r="BI16" i="27"/>
  <c r="BH16" i="27"/>
  <c r="BG16" i="27"/>
  <c r="BF16" i="27"/>
  <c r="BE16" i="27"/>
  <c r="BD16" i="27"/>
  <c r="BC16" i="27"/>
  <c r="BB16" i="27"/>
  <c r="BA16" i="27"/>
  <c r="AZ16" i="27"/>
  <c r="AY16" i="27"/>
  <c r="AX16" i="27"/>
  <c r="AW16" i="27"/>
  <c r="AV16" i="27"/>
  <c r="AU16" i="27"/>
  <c r="AT16" i="27"/>
  <c r="AS16" i="27"/>
  <c r="AR16" i="27"/>
  <c r="AQ16" i="27"/>
  <c r="AP16" i="27"/>
  <c r="AO16" i="27"/>
  <c r="AN16" i="27"/>
  <c r="AM16" i="27"/>
  <c r="AL16" i="27"/>
  <c r="AK16" i="27"/>
  <c r="AJ16" i="27"/>
  <c r="AI16" i="27"/>
  <c r="AH16" i="27"/>
  <c r="AG16" i="27"/>
  <c r="AF16" i="27"/>
  <c r="AE16" i="27"/>
  <c r="AD16" i="27"/>
  <c r="AC16" i="27"/>
  <c r="AB16" i="27"/>
  <c r="AA16" i="27"/>
  <c r="Z16" i="27"/>
  <c r="Y16" i="27"/>
  <c r="X16" i="27"/>
  <c r="W16" i="27"/>
  <c r="V16" i="27"/>
  <c r="U16" i="27"/>
  <c r="T16" i="27"/>
  <c r="S16" i="27"/>
  <c r="R16" i="27"/>
  <c r="Q16" i="27"/>
  <c r="P16" i="27"/>
  <c r="O16" i="27"/>
  <c r="N16" i="27"/>
  <c r="M16" i="27"/>
  <c r="L16" i="27"/>
  <c r="K16" i="27"/>
  <c r="J16" i="27"/>
  <c r="I16" i="27"/>
  <c r="H16" i="27"/>
  <c r="G16" i="27"/>
  <c r="F16" i="27"/>
  <c r="E16" i="27"/>
  <c r="D16" i="27"/>
  <c r="C16" i="27"/>
  <c r="A16" i="27"/>
  <c r="CE15" i="27"/>
  <c r="CD15" i="27"/>
  <c r="CC15" i="27"/>
  <c r="CB15" i="27"/>
  <c r="CA15" i="27"/>
  <c r="BZ15" i="27"/>
  <c r="BY15" i="27"/>
  <c r="BX15" i="27"/>
  <c r="BW15" i="27"/>
  <c r="BV15" i="27"/>
  <c r="BU15" i="27"/>
  <c r="BT15" i="27"/>
  <c r="BS15" i="27"/>
  <c r="BR15" i="27"/>
  <c r="BQ15" i="27"/>
  <c r="BP15" i="27"/>
  <c r="BO15" i="27"/>
  <c r="BN15" i="27"/>
  <c r="BM15" i="27"/>
  <c r="BL15" i="27"/>
  <c r="BK15" i="27"/>
  <c r="BJ15" i="27"/>
  <c r="BI15" i="27"/>
  <c r="BH15" i="27"/>
  <c r="BG15" i="27"/>
  <c r="BF15" i="27"/>
  <c r="BE15" i="27"/>
  <c r="BD15" i="27"/>
  <c r="BC15" i="27"/>
  <c r="BB15" i="27"/>
  <c r="BA15" i="27"/>
  <c r="AZ15" i="27"/>
  <c r="AY15" i="27"/>
  <c r="AX15" i="27"/>
  <c r="AW15" i="27"/>
  <c r="AV15" i="27"/>
  <c r="AU15" i="27"/>
  <c r="AT15" i="27"/>
  <c r="AS15" i="27"/>
  <c r="AR15" i="27"/>
  <c r="AQ15" i="27"/>
  <c r="AP15" i="27"/>
  <c r="AO15" i="27"/>
  <c r="AN15" i="27"/>
  <c r="AM15" i="27"/>
  <c r="AL15" i="27"/>
  <c r="AK15" i="27"/>
  <c r="AJ15" i="27"/>
  <c r="AI15" i="27"/>
  <c r="AH15" i="27"/>
  <c r="AG15" i="27"/>
  <c r="AF15" i="27"/>
  <c r="AE15" i="27"/>
  <c r="AD15" i="27"/>
  <c r="AC15" i="27"/>
  <c r="AB15" i="27"/>
  <c r="AA15" i="27"/>
  <c r="Z15" i="27"/>
  <c r="Y15" i="27"/>
  <c r="X15" i="27"/>
  <c r="W15" i="27"/>
  <c r="V15" i="27"/>
  <c r="U15" i="27"/>
  <c r="T15" i="27"/>
  <c r="S15" i="27"/>
  <c r="R15" i="27"/>
  <c r="Q15" i="27"/>
  <c r="P15" i="27"/>
  <c r="O15" i="27"/>
  <c r="N15" i="27"/>
  <c r="M15" i="27"/>
  <c r="L15" i="27"/>
  <c r="K15" i="27"/>
  <c r="J15" i="27"/>
  <c r="I15" i="27"/>
  <c r="H15" i="27"/>
  <c r="G15" i="27"/>
  <c r="F15" i="27"/>
  <c r="E15" i="27"/>
  <c r="D15" i="27"/>
  <c r="C15" i="27"/>
  <c r="A15" i="27"/>
  <c r="CE14" i="27"/>
  <c r="CD14" i="27"/>
  <c r="CC14" i="27"/>
  <c r="CB14" i="27"/>
  <c r="CA14" i="27"/>
  <c r="BZ14" i="27"/>
  <c r="BY14" i="27"/>
  <c r="BX14" i="27"/>
  <c r="BW14" i="27"/>
  <c r="BV14" i="27"/>
  <c r="BU14" i="27"/>
  <c r="BT14" i="27"/>
  <c r="BS14" i="27"/>
  <c r="BR14" i="27"/>
  <c r="BQ14" i="27"/>
  <c r="BP14" i="27"/>
  <c r="BO14" i="27"/>
  <c r="BN14" i="27"/>
  <c r="BM14" i="27"/>
  <c r="BL14" i="27"/>
  <c r="BK14" i="27"/>
  <c r="BJ14" i="27"/>
  <c r="BI14" i="27"/>
  <c r="BH14" i="27"/>
  <c r="BG14" i="27"/>
  <c r="BF14" i="27"/>
  <c r="BE14" i="27"/>
  <c r="BD14" i="27"/>
  <c r="BC14" i="27"/>
  <c r="BB14" i="27"/>
  <c r="BA14" i="27"/>
  <c r="AZ14" i="27"/>
  <c r="AY14" i="27"/>
  <c r="AX14" i="27"/>
  <c r="AW14" i="27"/>
  <c r="AV14" i="27"/>
  <c r="AU14" i="27"/>
  <c r="AT14" i="27"/>
  <c r="AS14" i="27"/>
  <c r="AR14" i="27"/>
  <c r="AQ14" i="27"/>
  <c r="AP14" i="27"/>
  <c r="AO14" i="27"/>
  <c r="AN14" i="27"/>
  <c r="AM14" i="27"/>
  <c r="AL14" i="27"/>
  <c r="AK14" i="27"/>
  <c r="AJ14" i="27"/>
  <c r="AI14" i="27"/>
  <c r="AH14" i="27"/>
  <c r="AG14" i="27"/>
  <c r="AF14" i="27"/>
  <c r="AE14" i="27"/>
  <c r="AD14" i="27"/>
  <c r="AC14" i="27"/>
  <c r="AB14" i="27"/>
  <c r="AA14" i="27"/>
  <c r="Z14" i="27"/>
  <c r="Y14" i="27"/>
  <c r="X14" i="27"/>
  <c r="W14" i="27"/>
  <c r="V14" i="27"/>
  <c r="U14" i="27"/>
  <c r="T14" i="27"/>
  <c r="S14" i="27"/>
  <c r="R14" i="27"/>
  <c r="Q14" i="27"/>
  <c r="P14" i="27"/>
  <c r="O14" i="27"/>
  <c r="N14" i="27"/>
  <c r="M14" i="27"/>
  <c r="L14" i="27"/>
  <c r="K14" i="27"/>
  <c r="J14" i="27"/>
  <c r="I14" i="27"/>
  <c r="H14" i="27"/>
  <c r="G14" i="27"/>
  <c r="F14" i="27"/>
  <c r="E14" i="27"/>
  <c r="D14" i="27"/>
  <c r="C14" i="27"/>
  <c r="A14" i="27"/>
  <c r="CE13" i="27"/>
  <c r="CD13" i="27"/>
  <c r="CC13" i="27"/>
  <c r="CB13" i="27"/>
  <c r="CA13" i="27"/>
  <c r="BZ13" i="27"/>
  <c r="BY13" i="27"/>
  <c r="BX13" i="27"/>
  <c r="BW13" i="27"/>
  <c r="BV13" i="27"/>
  <c r="BU13" i="27"/>
  <c r="BT13" i="27"/>
  <c r="BS13" i="27"/>
  <c r="BR13" i="27"/>
  <c r="BQ13" i="27"/>
  <c r="BP13" i="27"/>
  <c r="BO13" i="27"/>
  <c r="BN13" i="27"/>
  <c r="BM13" i="27"/>
  <c r="BL13" i="27"/>
  <c r="BK13" i="27"/>
  <c r="BJ13" i="27"/>
  <c r="BI13" i="27"/>
  <c r="BH13" i="27"/>
  <c r="BG13" i="27"/>
  <c r="BF13" i="27"/>
  <c r="BE13" i="27"/>
  <c r="BD13" i="27"/>
  <c r="BC13" i="27"/>
  <c r="BB13" i="27"/>
  <c r="BA13" i="27"/>
  <c r="AZ13" i="27"/>
  <c r="AY13" i="27"/>
  <c r="AX13" i="27"/>
  <c r="AW13" i="27"/>
  <c r="AV13" i="27"/>
  <c r="AU13" i="27"/>
  <c r="AT13" i="27"/>
  <c r="AS13" i="27"/>
  <c r="AR13" i="27"/>
  <c r="AQ13" i="27"/>
  <c r="AP13" i="27"/>
  <c r="AO13" i="27"/>
  <c r="AN13" i="27"/>
  <c r="AM13" i="27"/>
  <c r="AL13" i="27"/>
  <c r="AK13" i="27"/>
  <c r="AJ13" i="27"/>
  <c r="AI13" i="27"/>
  <c r="AH13" i="27"/>
  <c r="AG13" i="27"/>
  <c r="AF13" i="27"/>
  <c r="AE13" i="27"/>
  <c r="AD13" i="27"/>
  <c r="AC13" i="27"/>
  <c r="AB13" i="27"/>
  <c r="AA13" i="27"/>
  <c r="Z13" i="27"/>
  <c r="Y13" i="27"/>
  <c r="X13" i="27"/>
  <c r="W13" i="27"/>
  <c r="V13" i="27"/>
  <c r="U13" i="27"/>
  <c r="T13" i="27"/>
  <c r="S13" i="27"/>
  <c r="R13" i="27"/>
  <c r="Q13" i="27"/>
  <c r="P13" i="27"/>
  <c r="O13" i="27"/>
  <c r="N13" i="27"/>
  <c r="M13" i="27"/>
  <c r="L13" i="27"/>
  <c r="K13" i="27"/>
  <c r="J13" i="27"/>
  <c r="I13" i="27"/>
  <c r="H13" i="27"/>
  <c r="G13" i="27"/>
  <c r="F13" i="27"/>
  <c r="E13" i="27"/>
  <c r="D13" i="27"/>
  <c r="C13" i="27"/>
  <c r="A13" i="27"/>
  <c r="CE12" i="27"/>
  <c r="CD12" i="27"/>
  <c r="CC12" i="27"/>
  <c r="CB12" i="27"/>
  <c r="CA12" i="27"/>
  <c r="BZ12" i="27"/>
  <c r="BY12" i="27"/>
  <c r="BX12" i="27"/>
  <c r="BW12" i="27"/>
  <c r="BV12" i="27"/>
  <c r="BU12" i="27"/>
  <c r="BT12" i="27"/>
  <c r="BS12" i="27"/>
  <c r="BR12" i="27"/>
  <c r="BQ12" i="27"/>
  <c r="BP12" i="27"/>
  <c r="BO12" i="27"/>
  <c r="BN12" i="27"/>
  <c r="BM12" i="27"/>
  <c r="BL12" i="27"/>
  <c r="BK12" i="27"/>
  <c r="BJ12" i="27"/>
  <c r="BI12" i="27"/>
  <c r="BH12" i="27"/>
  <c r="BG12" i="27"/>
  <c r="BF12" i="27"/>
  <c r="BE12" i="27"/>
  <c r="BD12" i="27"/>
  <c r="BC12" i="27"/>
  <c r="BB12" i="27"/>
  <c r="BA12" i="27"/>
  <c r="AZ12" i="27"/>
  <c r="AY12" i="27"/>
  <c r="AX12" i="27"/>
  <c r="AW12" i="27"/>
  <c r="AV12" i="27"/>
  <c r="AU12" i="27"/>
  <c r="AT12" i="27"/>
  <c r="AS12" i="27"/>
  <c r="AR12" i="27"/>
  <c r="AQ12" i="27"/>
  <c r="AP12" i="27"/>
  <c r="AO12" i="27"/>
  <c r="AN12" i="27"/>
  <c r="AM12" i="27"/>
  <c r="AL12" i="27"/>
  <c r="AK12" i="27"/>
  <c r="AJ12" i="27"/>
  <c r="AI12" i="27"/>
  <c r="AH12" i="27"/>
  <c r="AG12" i="27"/>
  <c r="AF12" i="27"/>
  <c r="AE12" i="27"/>
  <c r="AD12" i="27"/>
  <c r="AC12" i="27"/>
  <c r="AB12" i="27"/>
  <c r="AA12" i="27"/>
  <c r="Z12" i="27"/>
  <c r="Y12" i="27"/>
  <c r="X12" i="27"/>
  <c r="W12" i="27"/>
  <c r="V12" i="27"/>
  <c r="U12" i="27"/>
  <c r="T12" i="27"/>
  <c r="S12" i="27"/>
  <c r="R12" i="27"/>
  <c r="Q12" i="27"/>
  <c r="P12" i="27"/>
  <c r="O12" i="27"/>
  <c r="N12" i="27"/>
  <c r="M12" i="27"/>
  <c r="L12" i="27"/>
  <c r="K12" i="27"/>
  <c r="J12" i="27"/>
  <c r="I12" i="27"/>
  <c r="H12" i="27"/>
  <c r="G12" i="27"/>
  <c r="F12" i="27"/>
  <c r="E12" i="27"/>
  <c r="D12" i="27"/>
  <c r="C12" i="27"/>
  <c r="A12" i="27"/>
  <c r="CE11" i="27"/>
  <c r="CD11" i="27"/>
  <c r="CC11" i="27"/>
  <c r="CB11" i="27"/>
  <c r="CA11" i="27"/>
  <c r="BZ11" i="27"/>
  <c r="BY11" i="27"/>
  <c r="BX11" i="27"/>
  <c r="BW11" i="27"/>
  <c r="BV11" i="27"/>
  <c r="BU11" i="27"/>
  <c r="BT11" i="27"/>
  <c r="BS11" i="27"/>
  <c r="BR11" i="27"/>
  <c r="BQ11" i="27"/>
  <c r="BP11" i="27"/>
  <c r="BO11" i="27"/>
  <c r="BN11" i="27"/>
  <c r="BM11" i="27"/>
  <c r="BL11" i="27"/>
  <c r="BK11" i="27"/>
  <c r="BJ11" i="27"/>
  <c r="BI11" i="27"/>
  <c r="BH11" i="27"/>
  <c r="BG11" i="27"/>
  <c r="BF11" i="27"/>
  <c r="BE11" i="27"/>
  <c r="BD11" i="27"/>
  <c r="BC11" i="27"/>
  <c r="BB11" i="27"/>
  <c r="BA11" i="27"/>
  <c r="AZ11" i="27"/>
  <c r="AY11" i="27"/>
  <c r="AX11" i="27"/>
  <c r="AW11" i="27"/>
  <c r="AV11" i="27"/>
  <c r="AU11" i="27"/>
  <c r="AT11" i="27"/>
  <c r="AS11" i="27"/>
  <c r="AR11" i="27"/>
  <c r="AQ11" i="27"/>
  <c r="AP11" i="27"/>
  <c r="AO11" i="27"/>
  <c r="AN11" i="27"/>
  <c r="AM11" i="27"/>
  <c r="AL11" i="27"/>
  <c r="AK11" i="27"/>
  <c r="AJ11" i="27"/>
  <c r="AI11" i="27"/>
  <c r="AH11" i="27"/>
  <c r="AG11" i="27"/>
  <c r="AF11" i="27"/>
  <c r="AE11" i="27"/>
  <c r="AD11" i="27"/>
  <c r="AC11" i="27"/>
  <c r="AB11" i="27"/>
  <c r="AA11" i="27"/>
  <c r="Z11" i="27"/>
  <c r="Y11" i="27"/>
  <c r="X11" i="27"/>
  <c r="W11" i="27"/>
  <c r="V11" i="27"/>
  <c r="U11" i="27"/>
  <c r="T11" i="27"/>
  <c r="S11" i="27"/>
  <c r="R11" i="27"/>
  <c r="Q11" i="27"/>
  <c r="P11" i="27"/>
  <c r="O11" i="27"/>
  <c r="N11" i="27"/>
  <c r="M11" i="27"/>
  <c r="L11" i="27"/>
  <c r="K11" i="27"/>
  <c r="J11" i="27"/>
  <c r="I11" i="27"/>
  <c r="H11" i="27"/>
  <c r="G11" i="27"/>
  <c r="F11" i="27"/>
  <c r="E11" i="27"/>
  <c r="D11" i="27"/>
  <c r="C11" i="27"/>
  <c r="A11" i="27"/>
  <c r="CE10" i="27"/>
  <c r="CD10" i="27"/>
  <c r="CC10" i="27"/>
  <c r="CB10" i="27"/>
  <c r="CA10" i="27"/>
  <c r="BZ10" i="27"/>
  <c r="BY10" i="27"/>
  <c r="BX10" i="27"/>
  <c r="BW10" i="27"/>
  <c r="BV10" i="27"/>
  <c r="BU10" i="27"/>
  <c r="BT10" i="27"/>
  <c r="BS10" i="27"/>
  <c r="BR10" i="27"/>
  <c r="BQ10" i="27"/>
  <c r="BP10" i="27"/>
  <c r="BO10" i="27"/>
  <c r="BN10" i="27"/>
  <c r="BM10" i="27"/>
  <c r="BL10" i="27"/>
  <c r="BK10" i="27"/>
  <c r="BJ10" i="27"/>
  <c r="BI10" i="27"/>
  <c r="BH10" i="27"/>
  <c r="BG10" i="27"/>
  <c r="BF10" i="27"/>
  <c r="BE10" i="27"/>
  <c r="BD10" i="27"/>
  <c r="BC10" i="27"/>
  <c r="BB10" i="27"/>
  <c r="BA10" i="27"/>
  <c r="AZ10" i="27"/>
  <c r="AY10" i="27"/>
  <c r="AX10" i="27"/>
  <c r="AW10" i="27"/>
  <c r="AV10" i="27"/>
  <c r="AU10" i="27"/>
  <c r="AT10" i="27"/>
  <c r="AS10" i="27"/>
  <c r="AR10" i="27"/>
  <c r="AQ10" i="27"/>
  <c r="AP10" i="27"/>
  <c r="AO10" i="27"/>
  <c r="AN10" i="27"/>
  <c r="AM10" i="27"/>
  <c r="AL10" i="27"/>
  <c r="AK10" i="27"/>
  <c r="AJ10" i="27"/>
  <c r="AI10" i="27"/>
  <c r="AH10" i="27"/>
  <c r="AG10" i="27"/>
  <c r="AF10" i="27"/>
  <c r="AE10" i="27"/>
  <c r="AD10" i="27"/>
  <c r="AC10" i="27"/>
  <c r="AB10" i="27"/>
  <c r="AA10" i="27"/>
  <c r="Z10" i="27"/>
  <c r="Y10" i="27"/>
  <c r="X10" i="27"/>
  <c r="W10" i="27"/>
  <c r="V10" i="27"/>
  <c r="U10" i="27"/>
  <c r="T10" i="27"/>
  <c r="S10" i="27"/>
  <c r="R10" i="27"/>
  <c r="Q10" i="27"/>
  <c r="P10" i="27"/>
  <c r="O10" i="27"/>
  <c r="N10" i="27"/>
  <c r="M10" i="27"/>
  <c r="L10" i="27"/>
  <c r="K10" i="27"/>
  <c r="J10" i="27"/>
  <c r="I10" i="27"/>
  <c r="H10" i="27"/>
  <c r="G10" i="27"/>
  <c r="F10" i="27"/>
  <c r="E10" i="27"/>
  <c r="D10" i="27"/>
  <c r="C10" i="27"/>
  <c r="B10" i="27"/>
  <c r="A10" i="27"/>
  <c r="CE9" i="27"/>
  <c r="CD9" i="27"/>
  <c r="CC9" i="27"/>
  <c r="CB9" i="27"/>
  <c r="CA9" i="27"/>
  <c r="BZ9" i="27"/>
  <c r="BY9" i="27"/>
  <c r="BX9" i="27"/>
  <c r="BW9" i="27"/>
  <c r="BV9" i="27"/>
  <c r="BU9" i="27"/>
  <c r="BT9" i="27"/>
  <c r="BS9" i="27"/>
  <c r="BR9" i="27"/>
  <c r="BQ9" i="27"/>
  <c r="BP9" i="27"/>
  <c r="BO9" i="27"/>
  <c r="BN9" i="27"/>
  <c r="BM9" i="27"/>
  <c r="BL9" i="27"/>
  <c r="BK9" i="27"/>
  <c r="BJ9" i="27"/>
  <c r="BI9" i="27"/>
  <c r="BH9" i="27"/>
  <c r="BG9" i="27"/>
  <c r="BF9" i="27"/>
  <c r="BE9" i="27"/>
  <c r="BD9" i="27"/>
  <c r="BC9" i="27"/>
  <c r="BB9" i="27"/>
  <c r="BA9" i="27"/>
  <c r="AZ9" i="27"/>
  <c r="AY9" i="27"/>
  <c r="AX9" i="27"/>
  <c r="AW9" i="27"/>
  <c r="AV9" i="27"/>
  <c r="AU9" i="27"/>
  <c r="AT9" i="27"/>
  <c r="AS9" i="27"/>
  <c r="AR9" i="27"/>
  <c r="AQ9" i="27"/>
  <c r="AP9" i="27"/>
  <c r="AO9" i="27"/>
  <c r="AN9" i="27"/>
  <c r="AM9" i="27"/>
  <c r="AL9" i="27"/>
  <c r="AK9" i="27"/>
  <c r="AJ9" i="27"/>
  <c r="AI9" i="27"/>
  <c r="AH9" i="27"/>
  <c r="AG9" i="27"/>
  <c r="AF9" i="27"/>
  <c r="AE9" i="27"/>
  <c r="AD9" i="27"/>
  <c r="AC9" i="27"/>
  <c r="AB9" i="27"/>
  <c r="AA9" i="27"/>
  <c r="Z9" i="27"/>
  <c r="Y9" i="27"/>
  <c r="X9" i="27"/>
  <c r="W9" i="27"/>
  <c r="V9" i="27"/>
  <c r="U9" i="27"/>
  <c r="T9" i="27"/>
  <c r="S9" i="27"/>
  <c r="R9" i="27"/>
  <c r="Q9" i="27"/>
  <c r="P9" i="27"/>
  <c r="O9" i="27"/>
  <c r="N9" i="27"/>
  <c r="M9" i="27"/>
  <c r="L9" i="27"/>
  <c r="K9" i="27"/>
  <c r="J9" i="27"/>
  <c r="I9" i="27"/>
  <c r="H9" i="27"/>
  <c r="G9" i="27"/>
  <c r="F9" i="27"/>
  <c r="E9" i="27"/>
  <c r="D9" i="27"/>
  <c r="C9" i="27"/>
  <c r="A9" i="27"/>
  <c r="CE8" i="27"/>
  <c r="CD8" i="27"/>
  <c r="CC8" i="27"/>
  <c r="CB8" i="27"/>
  <c r="CA8" i="27"/>
  <c r="BZ8" i="27"/>
  <c r="BY8" i="27"/>
  <c r="BX8" i="27"/>
  <c r="BW8" i="27"/>
  <c r="BV8" i="27"/>
  <c r="BU8" i="27"/>
  <c r="BT8" i="27"/>
  <c r="BS8" i="27"/>
  <c r="BR8" i="27"/>
  <c r="BQ8" i="27"/>
  <c r="BP8" i="27"/>
  <c r="BO8" i="27"/>
  <c r="BN8" i="27"/>
  <c r="BM8" i="27"/>
  <c r="BL8" i="27"/>
  <c r="BK8" i="27"/>
  <c r="BJ8" i="27"/>
  <c r="BI8" i="27"/>
  <c r="BH8" i="27"/>
  <c r="BG8" i="27"/>
  <c r="BF8" i="27"/>
  <c r="BE8" i="27"/>
  <c r="BD8" i="27"/>
  <c r="BC8" i="27"/>
  <c r="BB8" i="27"/>
  <c r="BA8" i="27"/>
  <c r="AZ8" i="27"/>
  <c r="AY8" i="27"/>
  <c r="AX8" i="27"/>
  <c r="AW8" i="27"/>
  <c r="AV8" i="27"/>
  <c r="AU8" i="27"/>
  <c r="AT8" i="27"/>
  <c r="AS8" i="27"/>
  <c r="AR8" i="27"/>
  <c r="AQ8" i="27"/>
  <c r="AP8" i="27"/>
  <c r="AO8" i="27"/>
  <c r="AN8" i="27"/>
  <c r="AM8" i="27"/>
  <c r="AL8" i="27"/>
  <c r="AK8" i="27"/>
  <c r="AJ8" i="27"/>
  <c r="AI8" i="27"/>
  <c r="AH8" i="27"/>
  <c r="AG8" i="27"/>
  <c r="AF8" i="27"/>
  <c r="AE8" i="27"/>
  <c r="AD8" i="27"/>
  <c r="AC8" i="27"/>
  <c r="AB8" i="27"/>
  <c r="AA8" i="27"/>
  <c r="Z8" i="27"/>
  <c r="Y8" i="27"/>
  <c r="X8" i="27"/>
  <c r="W8" i="27"/>
  <c r="V8" i="27"/>
  <c r="U8" i="27"/>
  <c r="T8" i="27"/>
  <c r="S8" i="27"/>
  <c r="R8" i="27"/>
  <c r="P8" i="27"/>
  <c r="O8" i="27"/>
  <c r="N8" i="27"/>
  <c r="M8" i="27"/>
  <c r="L8" i="27"/>
  <c r="K8" i="27"/>
  <c r="J8" i="27"/>
  <c r="I8" i="27"/>
  <c r="H8" i="27"/>
  <c r="G8" i="27"/>
  <c r="F8" i="27"/>
  <c r="E8" i="27"/>
  <c r="D8" i="27"/>
  <c r="C8" i="27"/>
  <c r="A8" i="27"/>
  <c r="CE7" i="27"/>
  <c r="CD7" i="27"/>
  <c r="CC7" i="27"/>
  <c r="CB7" i="27"/>
  <c r="CA7" i="27"/>
  <c r="BZ7" i="27"/>
  <c r="BY7" i="27"/>
  <c r="BX7" i="27"/>
  <c r="BW7" i="27"/>
  <c r="BV7" i="27"/>
  <c r="BU7" i="27"/>
  <c r="BT7" i="27"/>
  <c r="BS7" i="27"/>
  <c r="BR7" i="27"/>
  <c r="BQ7" i="27"/>
  <c r="BP7" i="27"/>
  <c r="BO7" i="27"/>
  <c r="BN7" i="27"/>
  <c r="BM7" i="27"/>
  <c r="BL7" i="27"/>
  <c r="BK7" i="27"/>
  <c r="BJ7" i="27"/>
  <c r="BI7" i="27"/>
  <c r="BH7" i="27"/>
  <c r="BG7" i="27"/>
  <c r="BF7" i="27"/>
  <c r="BE7" i="27"/>
  <c r="BD7" i="27"/>
  <c r="BC7" i="27"/>
  <c r="BB7" i="27"/>
  <c r="BA7" i="27"/>
  <c r="AZ7" i="27"/>
  <c r="AY7" i="27"/>
  <c r="AX7" i="27"/>
  <c r="AW7" i="27"/>
  <c r="AV7" i="27"/>
  <c r="AU7" i="27"/>
  <c r="AT7" i="27"/>
  <c r="AS7" i="27"/>
  <c r="AR7" i="27"/>
  <c r="AQ7" i="27"/>
  <c r="AP7" i="27"/>
  <c r="AO7" i="27"/>
  <c r="AN7" i="27"/>
  <c r="AM7" i="27"/>
  <c r="AL7" i="27"/>
  <c r="AK7" i="27"/>
  <c r="AJ7" i="27"/>
  <c r="AI7" i="27"/>
  <c r="AH7" i="27"/>
  <c r="AG7" i="27"/>
  <c r="AF7" i="27"/>
  <c r="AE7" i="27"/>
  <c r="AD7" i="27"/>
  <c r="AC7" i="27"/>
  <c r="AB7" i="27"/>
  <c r="AA7" i="27"/>
  <c r="Z7" i="27"/>
  <c r="Y7" i="27"/>
  <c r="X7" i="27"/>
  <c r="W7" i="27"/>
  <c r="V7" i="27"/>
  <c r="U7" i="27"/>
  <c r="T7" i="27"/>
  <c r="S7" i="27"/>
  <c r="R7" i="27"/>
  <c r="P7" i="27"/>
  <c r="O7" i="27"/>
  <c r="N7" i="27"/>
  <c r="M7" i="27"/>
  <c r="L7" i="27"/>
  <c r="K7" i="27"/>
  <c r="J7" i="27"/>
  <c r="I7" i="27"/>
  <c r="H7" i="27"/>
  <c r="G7" i="27"/>
  <c r="F7" i="27"/>
  <c r="E7" i="27"/>
  <c r="D7" i="27"/>
  <c r="C7" i="27"/>
  <c r="A7" i="27"/>
  <c r="CE6" i="27"/>
  <c r="CD6" i="27"/>
  <c r="CC6" i="27"/>
  <c r="CB6" i="27"/>
  <c r="CA6" i="27"/>
  <c r="BZ6" i="27"/>
  <c r="BY6" i="27"/>
  <c r="BX6" i="27"/>
  <c r="BW6" i="27"/>
  <c r="BV6" i="27"/>
  <c r="BU6" i="27"/>
  <c r="BT6" i="27"/>
  <c r="BS6" i="27"/>
  <c r="BR6" i="27"/>
  <c r="BQ6" i="27"/>
  <c r="BP6" i="27"/>
  <c r="BO6" i="27"/>
  <c r="BN6" i="27"/>
  <c r="BM6" i="27"/>
  <c r="BL6" i="27"/>
  <c r="BK6" i="27"/>
  <c r="BJ6" i="27"/>
  <c r="BI6" i="27"/>
  <c r="BH6" i="27"/>
  <c r="BG6" i="27"/>
  <c r="BF6" i="27"/>
  <c r="BE6" i="27"/>
  <c r="BD6" i="27"/>
  <c r="BC6" i="27"/>
  <c r="BB6" i="27"/>
  <c r="BA6" i="27"/>
  <c r="AZ6" i="27"/>
  <c r="AY6" i="27"/>
  <c r="AX6" i="27"/>
  <c r="AW6" i="27"/>
  <c r="AV6" i="27"/>
  <c r="AU6" i="27"/>
  <c r="AT6" i="27"/>
  <c r="AS6" i="27"/>
  <c r="AR6" i="27"/>
  <c r="AQ6" i="27"/>
  <c r="AP6" i="27"/>
  <c r="AO6" i="27"/>
  <c r="AN6" i="27"/>
  <c r="AM6" i="27"/>
  <c r="AL6" i="27"/>
  <c r="AK6" i="27"/>
  <c r="AJ6" i="27"/>
  <c r="AI6" i="27"/>
  <c r="AH6" i="27"/>
  <c r="AG6" i="27"/>
  <c r="AF6" i="27"/>
  <c r="AE6" i="27"/>
  <c r="AD6" i="27"/>
  <c r="AC6" i="27"/>
  <c r="AB6" i="27"/>
  <c r="AA6" i="27"/>
  <c r="Z6" i="27"/>
  <c r="Y6" i="27"/>
  <c r="X6" i="27"/>
  <c r="W6" i="27"/>
  <c r="V6" i="27"/>
  <c r="U6" i="27"/>
  <c r="T6" i="27"/>
  <c r="S6" i="27"/>
  <c r="R6" i="27"/>
  <c r="P6" i="27"/>
  <c r="O6" i="27"/>
  <c r="N6" i="27"/>
  <c r="M6" i="27"/>
  <c r="L6" i="27"/>
  <c r="K6" i="27"/>
  <c r="J6" i="27"/>
  <c r="I6" i="27"/>
  <c r="H6" i="27"/>
  <c r="G6" i="27"/>
  <c r="F6" i="27"/>
  <c r="E6" i="27"/>
  <c r="D6" i="27"/>
  <c r="C6" i="27"/>
  <c r="A6" i="27"/>
  <c r="CE5" i="27"/>
  <c r="CD5" i="27"/>
  <c r="CC5" i="27"/>
  <c r="CB5" i="27"/>
  <c r="CA5" i="27"/>
  <c r="BZ5" i="27"/>
  <c r="BY5" i="27"/>
  <c r="BX5" i="27"/>
  <c r="BW5" i="27"/>
  <c r="BV5" i="27"/>
  <c r="BU5" i="27"/>
  <c r="BT5" i="27"/>
  <c r="BS5" i="27"/>
  <c r="BR5" i="27"/>
  <c r="BQ5" i="27"/>
  <c r="BP5" i="27"/>
  <c r="BO5" i="27"/>
  <c r="BN5" i="27"/>
  <c r="BM5" i="27"/>
  <c r="BL5" i="27"/>
  <c r="BK5" i="27"/>
  <c r="BJ5" i="27"/>
  <c r="BI5" i="27"/>
  <c r="BH5" i="27"/>
  <c r="BG5" i="27"/>
  <c r="BF5" i="27"/>
  <c r="BE5" i="27"/>
  <c r="BD5" i="27"/>
  <c r="BC5" i="27"/>
  <c r="BB5" i="27"/>
  <c r="BA5" i="27"/>
  <c r="AZ5" i="27"/>
  <c r="AY5" i="27"/>
  <c r="AX5" i="27"/>
  <c r="AW5" i="27"/>
  <c r="AV5" i="27"/>
  <c r="AU5" i="27"/>
  <c r="AT5" i="27"/>
  <c r="AS5" i="27"/>
  <c r="AR5" i="27"/>
  <c r="AQ5" i="27"/>
  <c r="AP5" i="27"/>
  <c r="AO5" i="27"/>
  <c r="AN5" i="27"/>
  <c r="AM5" i="27"/>
  <c r="AL5" i="27"/>
  <c r="AK5" i="27"/>
  <c r="AJ5" i="27"/>
  <c r="AI5" i="27"/>
  <c r="AH5" i="27"/>
  <c r="AG5" i="27"/>
  <c r="AF5" i="27"/>
  <c r="AE5" i="27"/>
  <c r="AD5" i="27"/>
  <c r="AC5" i="27"/>
  <c r="AB5" i="27"/>
  <c r="AA5" i="27"/>
  <c r="Z5" i="27"/>
  <c r="Y5" i="27"/>
  <c r="X5" i="27"/>
  <c r="W5" i="27"/>
  <c r="V5" i="27"/>
  <c r="U5" i="27"/>
  <c r="T5" i="27"/>
  <c r="S5" i="27"/>
  <c r="R5" i="27"/>
  <c r="P5" i="27"/>
  <c r="O5" i="27"/>
  <c r="N5" i="27"/>
  <c r="M5" i="27"/>
  <c r="L5" i="27"/>
  <c r="K5" i="27"/>
  <c r="J5" i="27"/>
  <c r="I5" i="27"/>
  <c r="H5" i="27"/>
  <c r="G5" i="27"/>
  <c r="F5" i="27"/>
  <c r="E5" i="27"/>
  <c r="D5" i="27"/>
  <c r="C5" i="27"/>
  <c r="B5" i="27"/>
  <c r="A5" i="27"/>
  <c r="A4" i="27"/>
  <c r="B3" i="27"/>
  <c r="A3" i="27"/>
  <c r="B2" i="27"/>
  <c r="A2" i="27"/>
  <c r="B1" i="27"/>
  <c r="A1" i="27"/>
  <c r="Q8" i="27"/>
  <c r="Q7" i="27"/>
  <c r="Q6" i="27"/>
  <c r="Q5" i="27"/>
  <c r="F13" i="38"/>
  <c r="F10" i="38"/>
  <c r="D21" i="34"/>
  <c r="C10" i="38" s="1"/>
  <c r="I6" i="36" l="1"/>
  <c r="M7" i="36"/>
  <c r="Q7" i="36" s="1"/>
  <c r="I4" i="34"/>
  <c r="U7" i="36" l="1"/>
  <c r="Y7" i="36" l="1"/>
  <c r="AC7" i="36" l="1"/>
  <c r="AG7" i="36" l="1"/>
  <c r="AK7" i="36" l="1"/>
  <c r="AO7" i="36" l="1"/>
  <c r="AS7" i="36" l="1"/>
  <c r="AW7" i="36" l="1"/>
  <c r="BA7" i="36" l="1"/>
  <c r="BE7" i="36" l="1"/>
  <c r="BI7" i="36" l="1"/>
  <c r="BM7" i="36" l="1"/>
  <c r="BQ7" i="36" l="1"/>
  <c r="BU7" i="36" l="1"/>
  <c r="BY7" i="36" l="1"/>
  <c r="CC7" i="36" l="1"/>
  <c r="CG7" i="36" l="1"/>
  <c r="CK7" i="36" l="1"/>
  <c r="CO7" i="36" l="1"/>
  <c r="CS7" i="36" l="1"/>
  <c r="CW7" i="36" l="1"/>
  <c r="DA7" i="36" l="1"/>
  <c r="DE7" i="36" l="1"/>
  <c r="DI7" i="36" l="1"/>
  <c r="DM7" i="36" l="1"/>
  <c r="DQ7" i="36" l="1"/>
  <c r="DU7" i="36" l="1"/>
  <c r="DY7" i="36" l="1"/>
  <c r="D14" i="34" l="1"/>
  <c r="C8" i="38" s="1"/>
  <c r="D17" i="34"/>
  <c r="C9" i="38" s="1"/>
  <c r="D24" i="34"/>
  <c r="C11" i="38" s="1"/>
  <c r="D26" i="34"/>
  <c r="C12" i="38" s="1"/>
  <c r="D28" i="34"/>
  <c r="C13" i="38" s="1"/>
  <c r="D29" i="34" l="1"/>
  <c r="C14" i="38" s="1"/>
  <c r="F70" i="33"/>
  <c r="P67" i="34"/>
  <c r="T67" i="34"/>
  <c r="X67" i="34"/>
  <c r="AB67" i="34"/>
  <c r="AF67" i="34"/>
  <c r="AJ67" i="34"/>
  <c r="AN67" i="34"/>
  <c r="AR67" i="34"/>
  <c r="AV67" i="34"/>
  <c r="AZ67" i="34"/>
  <c r="BD67" i="34"/>
  <c r="BH67" i="34"/>
  <c r="BL67" i="34"/>
  <c r="BP67" i="34"/>
  <c r="BT67" i="34"/>
  <c r="BX67" i="34"/>
  <c r="CB67" i="34"/>
  <c r="CF67" i="34"/>
  <c r="CJ67" i="34"/>
  <c r="CN67" i="34"/>
  <c r="CR67" i="34"/>
  <c r="CV67" i="34"/>
  <c r="CZ67" i="34"/>
  <c r="DD67" i="34"/>
  <c r="DH67" i="34"/>
  <c r="DL67" i="34"/>
  <c r="DP67" i="34"/>
  <c r="DT67" i="34"/>
  <c r="DX67" i="34"/>
  <c r="EB67" i="34"/>
  <c r="P71" i="34"/>
  <c r="T71" i="34"/>
  <c r="X71" i="34"/>
  <c r="AB71" i="34"/>
  <c r="AF71" i="34"/>
  <c r="AJ71" i="34"/>
  <c r="AN71" i="34"/>
  <c r="AR71" i="34"/>
  <c r="AV71" i="34"/>
  <c r="AZ71" i="34"/>
  <c r="BD71" i="34"/>
  <c r="BH71" i="34"/>
  <c r="BL71" i="34"/>
  <c r="BP71" i="34"/>
  <c r="BT71" i="34"/>
  <c r="BX71" i="34"/>
  <c r="CB71" i="34"/>
  <c r="CF71" i="34"/>
  <c r="CJ71" i="34"/>
  <c r="CN71" i="34"/>
  <c r="CR71" i="34"/>
  <c r="CV71" i="34"/>
  <c r="CZ71" i="34"/>
  <c r="DD71" i="34"/>
  <c r="DH71" i="34"/>
  <c r="DL71" i="34"/>
  <c r="DP71" i="34"/>
  <c r="DT71" i="34"/>
  <c r="DX71" i="34"/>
  <c r="EB71" i="34"/>
  <c r="L71" i="34"/>
  <c r="L67" i="34"/>
  <c r="AI251" i="35"/>
  <c r="AI255" i="35"/>
  <c r="O81" i="34" l="1"/>
  <c r="P81" i="34" s="1"/>
  <c r="S81" i="34"/>
  <c r="T81" i="34" s="1"/>
  <c r="W81" i="34"/>
  <c r="X81" i="34" s="1"/>
  <c r="AA81" i="34"/>
  <c r="AB81" i="34" s="1"/>
  <c r="AE81" i="34"/>
  <c r="AF81" i="34" s="1"/>
  <c r="AI81" i="34"/>
  <c r="AJ81" i="34" s="1"/>
  <c r="AM81" i="34"/>
  <c r="AN81" i="34" s="1"/>
  <c r="AQ81" i="34"/>
  <c r="AR81" i="34" s="1"/>
  <c r="AU81" i="34"/>
  <c r="AV81" i="34" s="1"/>
  <c r="AY81" i="34"/>
  <c r="AZ81" i="34" s="1"/>
  <c r="BC81" i="34"/>
  <c r="BG81" i="34"/>
  <c r="BH81" i="34" s="1"/>
  <c r="BK81" i="34"/>
  <c r="BL81" i="34" s="1"/>
  <c r="BO81" i="34"/>
  <c r="BS81" i="34"/>
  <c r="BT81" i="34" s="1"/>
  <c r="BW81" i="34"/>
  <c r="BX81" i="34" s="1"/>
  <c r="CA81" i="34"/>
  <c r="CB81" i="34" s="1"/>
  <c r="CE81" i="34"/>
  <c r="CF81" i="34" s="1"/>
  <c r="CI81" i="34"/>
  <c r="CJ81" i="34" s="1"/>
  <c r="CM81" i="34"/>
  <c r="CN81" i="34" s="1"/>
  <c r="CQ81" i="34"/>
  <c r="CR81" i="34" s="1"/>
  <c r="CU81" i="34"/>
  <c r="CV81" i="34" s="1"/>
  <c r="CY81" i="34"/>
  <c r="CZ81" i="34" s="1"/>
  <c r="DC81" i="34"/>
  <c r="DD81" i="34" s="1"/>
  <c r="DG81" i="34"/>
  <c r="DH81" i="34" s="1"/>
  <c r="DK81" i="34"/>
  <c r="DL81" i="34" s="1"/>
  <c r="DO81" i="34"/>
  <c r="DP81" i="34" s="1"/>
  <c r="DS81" i="34"/>
  <c r="DT81" i="34" s="1"/>
  <c r="DW81" i="34"/>
  <c r="DX81" i="34" s="1"/>
  <c r="EA81" i="34"/>
  <c r="EB81" i="34" s="1"/>
  <c r="O82" i="34"/>
  <c r="P82" i="34" s="1"/>
  <c r="S82" i="34"/>
  <c r="T82" i="34" s="1"/>
  <c r="W82" i="34"/>
  <c r="X82" i="34" s="1"/>
  <c r="AA82" i="34"/>
  <c r="AB82" i="34" s="1"/>
  <c r="AE82" i="34"/>
  <c r="AI82" i="34"/>
  <c r="AJ82" i="34" s="1"/>
  <c r="AM82" i="34"/>
  <c r="AN82" i="34" s="1"/>
  <c r="AQ82" i="34"/>
  <c r="AU82" i="34"/>
  <c r="AV82" i="34" s="1"/>
  <c r="AY82" i="34"/>
  <c r="AZ82" i="34" s="1"/>
  <c r="BC82" i="34"/>
  <c r="BD82" i="34" s="1"/>
  <c r="BG82" i="34"/>
  <c r="BH82" i="34" s="1"/>
  <c r="BK82" i="34"/>
  <c r="BO82" i="34"/>
  <c r="BP82" i="34" s="1"/>
  <c r="BS82" i="34"/>
  <c r="BT82" i="34" s="1"/>
  <c r="BW82" i="34"/>
  <c r="BX82" i="34" s="1"/>
  <c r="CA82" i="34"/>
  <c r="CB82" i="34" s="1"/>
  <c r="CE82" i="34"/>
  <c r="CF82" i="34" s="1"/>
  <c r="CI82" i="34"/>
  <c r="CJ82" i="34" s="1"/>
  <c r="CM82" i="34"/>
  <c r="CN82" i="34" s="1"/>
  <c r="CQ82" i="34"/>
  <c r="CR82" i="34" s="1"/>
  <c r="CU82" i="34"/>
  <c r="CV82" i="34" s="1"/>
  <c r="CY82" i="34"/>
  <c r="CZ82" i="34" s="1"/>
  <c r="DC82" i="34"/>
  <c r="DD82" i="34" s="1"/>
  <c r="DG82" i="34"/>
  <c r="DH82" i="34" s="1"/>
  <c r="DK82" i="34"/>
  <c r="DL82" i="34" s="1"/>
  <c r="DO82" i="34"/>
  <c r="DP82" i="34" s="1"/>
  <c r="DS82" i="34"/>
  <c r="DT82" i="34" s="1"/>
  <c r="DW82" i="34"/>
  <c r="DX82" i="34" s="1"/>
  <c r="EA82" i="34"/>
  <c r="EB82" i="34" s="1"/>
  <c r="O83" i="34"/>
  <c r="P83" i="34" s="1"/>
  <c r="S83" i="34"/>
  <c r="W83" i="34"/>
  <c r="X83" i="34" s="1"/>
  <c r="AA83" i="34"/>
  <c r="AB83" i="34" s="1"/>
  <c r="AE83" i="34"/>
  <c r="AF83" i="34" s="1"/>
  <c r="AI83" i="34"/>
  <c r="AJ83" i="34" s="1"/>
  <c r="AM83" i="34"/>
  <c r="AQ83" i="34"/>
  <c r="AR83" i="34" s="1"/>
  <c r="AU83" i="34"/>
  <c r="AV83" i="34" s="1"/>
  <c r="AY83" i="34"/>
  <c r="BC83" i="34"/>
  <c r="BD83" i="34" s="1"/>
  <c r="BG83" i="34"/>
  <c r="BH83" i="34" s="1"/>
  <c r="BK83" i="34"/>
  <c r="BL83" i="34" s="1"/>
  <c r="BO83" i="34"/>
  <c r="BP83" i="34" s="1"/>
  <c r="BS83" i="34"/>
  <c r="BW83" i="34"/>
  <c r="BX83" i="34" s="1"/>
  <c r="CA83" i="34"/>
  <c r="CB83" i="34" s="1"/>
  <c r="CE83" i="34"/>
  <c r="CF83" i="34" s="1"/>
  <c r="CI83" i="34"/>
  <c r="CJ83" i="34" s="1"/>
  <c r="CM83" i="34"/>
  <c r="CN83" i="34" s="1"/>
  <c r="CQ83" i="34"/>
  <c r="CR83" i="34" s="1"/>
  <c r="CU83" i="34"/>
  <c r="CV83" i="34" s="1"/>
  <c r="CY83" i="34"/>
  <c r="CZ83" i="34" s="1"/>
  <c r="DC83" i="34"/>
  <c r="DD83" i="34" s="1"/>
  <c r="DG83" i="34"/>
  <c r="DH83" i="34" s="1"/>
  <c r="DK83" i="34"/>
  <c r="DL83" i="34" s="1"/>
  <c r="DO83" i="34"/>
  <c r="DP83" i="34" s="1"/>
  <c r="DS83" i="34"/>
  <c r="DT83" i="34" s="1"/>
  <c r="DW83" i="34"/>
  <c r="DX83" i="34" s="1"/>
  <c r="EA83" i="34"/>
  <c r="EB83" i="34" s="1"/>
  <c r="O84" i="34"/>
  <c r="S84" i="34"/>
  <c r="T84" i="34" s="1"/>
  <c r="W84" i="34"/>
  <c r="X84" i="34" s="1"/>
  <c r="AA84" i="34"/>
  <c r="AE84" i="34"/>
  <c r="AF84" i="34" s="1"/>
  <c r="AI84" i="34"/>
  <c r="AJ84" i="34" s="1"/>
  <c r="AM84" i="34"/>
  <c r="AN84" i="34" s="1"/>
  <c r="AQ84" i="34"/>
  <c r="AR84" i="34" s="1"/>
  <c r="AU84" i="34"/>
  <c r="AY84" i="34"/>
  <c r="AZ84" i="34" s="1"/>
  <c r="BC84" i="34"/>
  <c r="BD84" i="34" s="1"/>
  <c r="BG84" i="34"/>
  <c r="BK84" i="34"/>
  <c r="BL84" i="34" s="1"/>
  <c r="BO84" i="34"/>
  <c r="BP84" i="34" s="1"/>
  <c r="BS84" i="34"/>
  <c r="BT84" i="34" s="1"/>
  <c r="BW84" i="34"/>
  <c r="BX84" i="34" s="1"/>
  <c r="CA84" i="34"/>
  <c r="CB84" i="34" s="1"/>
  <c r="CE84" i="34"/>
  <c r="CF84" i="34" s="1"/>
  <c r="CI84" i="34"/>
  <c r="CJ84" i="34" s="1"/>
  <c r="CM84" i="34"/>
  <c r="CN84" i="34" s="1"/>
  <c r="CQ84" i="34"/>
  <c r="CR84" i="34" s="1"/>
  <c r="CU84" i="34"/>
  <c r="CV84" i="34" s="1"/>
  <c r="CY84" i="34"/>
  <c r="CZ84" i="34" s="1"/>
  <c r="DC84" i="34"/>
  <c r="DD84" i="34" s="1"/>
  <c r="DG84" i="34"/>
  <c r="DH84" i="34" s="1"/>
  <c r="DK84" i="34"/>
  <c r="DL84" i="34" s="1"/>
  <c r="DO84" i="34"/>
  <c r="DP84" i="34" s="1"/>
  <c r="DS84" i="34"/>
  <c r="DT84" i="34" s="1"/>
  <c r="DW84" i="34"/>
  <c r="DX84" i="34" s="1"/>
  <c r="EA84" i="34"/>
  <c r="EB84" i="34" s="1"/>
  <c r="O85" i="34"/>
  <c r="P85" i="34" s="1"/>
  <c r="S85" i="34"/>
  <c r="T85" i="34" s="1"/>
  <c r="W85" i="34"/>
  <c r="AA85" i="34"/>
  <c r="AB85" i="34" s="1"/>
  <c r="AE85" i="34"/>
  <c r="AF85" i="34" s="1"/>
  <c r="AI85" i="34"/>
  <c r="AM85" i="34"/>
  <c r="AN85" i="34" s="1"/>
  <c r="AQ85" i="34"/>
  <c r="AR85" i="34" s="1"/>
  <c r="AU85" i="34"/>
  <c r="AV85" i="34" s="1"/>
  <c r="AY85" i="34"/>
  <c r="AZ85" i="34" s="1"/>
  <c r="BC85" i="34"/>
  <c r="BD85" i="34" s="1"/>
  <c r="BG85" i="34"/>
  <c r="BH85" i="34" s="1"/>
  <c r="BK85" i="34"/>
  <c r="BL85" i="34" s="1"/>
  <c r="BO85" i="34"/>
  <c r="BP85" i="34" s="1"/>
  <c r="BS85" i="34"/>
  <c r="BT85" i="34" s="1"/>
  <c r="BW85" i="34"/>
  <c r="BX85" i="34" s="1"/>
  <c r="CA85" i="34"/>
  <c r="CB85" i="34" s="1"/>
  <c r="CE85" i="34"/>
  <c r="CF85" i="34" s="1"/>
  <c r="CI85" i="34"/>
  <c r="CJ85" i="34" s="1"/>
  <c r="CM85" i="34"/>
  <c r="CN85" i="34" s="1"/>
  <c r="CQ85" i="34"/>
  <c r="CR85" i="34" s="1"/>
  <c r="CU85" i="34"/>
  <c r="CV85" i="34" s="1"/>
  <c r="CY85" i="34"/>
  <c r="CZ85" i="34" s="1"/>
  <c r="DC85" i="34"/>
  <c r="DD85" i="34" s="1"/>
  <c r="DG85" i="34"/>
  <c r="DH85" i="34" s="1"/>
  <c r="DK85" i="34"/>
  <c r="DL85" i="34" s="1"/>
  <c r="DO85" i="34"/>
  <c r="DP85" i="34" s="1"/>
  <c r="DS85" i="34"/>
  <c r="DT85" i="34" s="1"/>
  <c r="DW85" i="34"/>
  <c r="DX85" i="34" s="1"/>
  <c r="EA85" i="34"/>
  <c r="EB85" i="34" s="1"/>
  <c r="O86" i="34"/>
  <c r="P86" i="34" s="1"/>
  <c r="S86" i="34"/>
  <c r="T86" i="34" s="1"/>
  <c r="W86" i="34"/>
  <c r="X86" i="34" s="1"/>
  <c r="AA86" i="34"/>
  <c r="AB86" i="34" s="1"/>
  <c r="AE86" i="34"/>
  <c r="AF86" i="34" s="1"/>
  <c r="AI86" i="34"/>
  <c r="AJ86" i="34" s="1"/>
  <c r="AM86" i="34"/>
  <c r="AN86" i="34" s="1"/>
  <c r="AQ86" i="34"/>
  <c r="AR86" i="34" s="1"/>
  <c r="AU86" i="34"/>
  <c r="AV86" i="34" s="1"/>
  <c r="AY86" i="34"/>
  <c r="AZ86" i="34" s="1"/>
  <c r="BC86" i="34"/>
  <c r="BD86" i="34" s="1"/>
  <c r="BG86" i="34"/>
  <c r="BH86" i="34" s="1"/>
  <c r="BK86" i="34"/>
  <c r="BL86" i="34" s="1"/>
  <c r="BO86" i="34"/>
  <c r="BP86" i="34" s="1"/>
  <c r="BS86" i="34"/>
  <c r="BT86" i="34" s="1"/>
  <c r="BW86" i="34"/>
  <c r="BX86" i="34" s="1"/>
  <c r="CA86" i="34"/>
  <c r="CB86" i="34" s="1"/>
  <c r="CE86" i="34"/>
  <c r="CF86" i="34" s="1"/>
  <c r="CI86" i="34"/>
  <c r="CJ86" i="34" s="1"/>
  <c r="CM86" i="34"/>
  <c r="CN86" i="34" s="1"/>
  <c r="CQ86" i="34"/>
  <c r="CR86" i="34" s="1"/>
  <c r="CU86" i="34"/>
  <c r="CV86" i="34" s="1"/>
  <c r="CY86" i="34"/>
  <c r="CZ86" i="34" s="1"/>
  <c r="DC86" i="34"/>
  <c r="DD86" i="34" s="1"/>
  <c r="DG86" i="34"/>
  <c r="DH86" i="34" s="1"/>
  <c r="DK86" i="34"/>
  <c r="DL86" i="34" s="1"/>
  <c r="DO86" i="34"/>
  <c r="DP86" i="34" s="1"/>
  <c r="DS86" i="34"/>
  <c r="DT86" i="34" s="1"/>
  <c r="DW86" i="34"/>
  <c r="DX86" i="34" s="1"/>
  <c r="EA86" i="34"/>
  <c r="EB86" i="34" s="1"/>
  <c r="O87" i="34"/>
  <c r="P87" i="34" s="1"/>
  <c r="S87" i="34"/>
  <c r="T87" i="34" s="1"/>
  <c r="W87" i="34"/>
  <c r="X87" i="34" s="1"/>
  <c r="AA87" i="34"/>
  <c r="AB87" i="34" s="1"/>
  <c r="AE87" i="34"/>
  <c r="AF87" i="34" s="1"/>
  <c r="AI87" i="34"/>
  <c r="AJ87" i="34" s="1"/>
  <c r="AM87" i="34"/>
  <c r="AN87" i="34" s="1"/>
  <c r="AQ87" i="34"/>
  <c r="AR87" i="34" s="1"/>
  <c r="AU87" i="34"/>
  <c r="AV87" i="34" s="1"/>
  <c r="AY87" i="34"/>
  <c r="AZ87" i="34" s="1"/>
  <c r="BC87" i="34"/>
  <c r="BD87" i="34" s="1"/>
  <c r="BG87" i="34"/>
  <c r="BH87" i="34" s="1"/>
  <c r="BK87" i="34"/>
  <c r="BL87" i="34" s="1"/>
  <c r="BO87" i="34"/>
  <c r="BP87" i="34" s="1"/>
  <c r="BS87" i="34"/>
  <c r="BT87" i="34" s="1"/>
  <c r="BW87" i="34"/>
  <c r="BX87" i="34" s="1"/>
  <c r="CA87" i="34"/>
  <c r="CB87" i="34" s="1"/>
  <c r="CE87" i="34"/>
  <c r="CF87" i="34" s="1"/>
  <c r="CI87" i="34"/>
  <c r="CJ87" i="34" s="1"/>
  <c r="CM87" i="34"/>
  <c r="CN87" i="34" s="1"/>
  <c r="CQ87" i="34"/>
  <c r="CR87" i="34" s="1"/>
  <c r="CU87" i="34"/>
  <c r="CV87" i="34" s="1"/>
  <c r="CY87" i="34"/>
  <c r="CZ87" i="34" s="1"/>
  <c r="DC87" i="34"/>
  <c r="DD87" i="34" s="1"/>
  <c r="DG87" i="34"/>
  <c r="DH87" i="34" s="1"/>
  <c r="DK87" i="34"/>
  <c r="DL87" i="34" s="1"/>
  <c r="DO87" i="34"/>
  <c r="DP87" i="34" s="1"/>
  <c r="DS87" i="34"/>
  <c r="DT87" i="34" s="1"/>
  <c r="DW87" i="34"/>
  <c r="DX87" i="34" s="1"/>
  <c r="EA87" i="34"/>
  <c r="EB87" i="34" s="1"/>
  <c r="O88" i="34"/>
  <c r="P88" i="34" s="1"/>
  <c r="S88" i="34"/>
  <c r="T88" i="34" s="1"/>
  <c r="W88" i="34"/>
  <c r="X88" i="34" s="1"/>
  <c r="AA88" i="34"/>
  <c r="AB88" i="34" s="1"/>
  <c r="AE88" i="34"/>
  <c r="AF88" i="34" s="1"/>
  <c r="AI88" i="34"/>
  <c r="AJ88" i="34" s="1"/>
  <c r="AM88" i="34"/>
  <c r="AN88" i="34" s="1"/>
  <c r="AQ88" i="34"/>
  <c r="AR88" i="34" s="1"/>
  <c r="AU88" i="34"/>
  <c r="AV88" i="34" s="1"/>
  <c r="AY88" i="34"/>
  <c r="AZ88" i="34" s="1"/>
  <c r="BC88" i="34"/>
  <c r="BD88" i="34" s="1"/>
  <c r="BG88" i="34"/>
  <c r="BH88" i="34" s="1"/>
  <c r="BK88" i="34"/>
  <c r="BL88" i="34" s="1"/>
  <c r="BO88" i="34"/>
  <c r="BP88" i="34" s="1"/>
  <c r="BS88" i="34"/>
  <c r="BT88" i="34" s="1"/>
  <c r="BW88" i="34"/>
  <c r="BX88" i="34" s="1"/>
  <c r="CA88" i="34"/>
  <c r="CB88" i="34" s="1"/>
  <c r="CE88" i="34"/>
  <c r="CF88" i="34" s="1"/>
  <c r="CI88" i="34"/>
  <c r="CJ88" i="34" s="1"/>
  <c r="CM88" i="34"/>
  <c r="CN88" i="34" s="1"/>
  <c r="CQ88" i="34"/>
  <c r="CR88" i="34" s="1"/>
  <c r="CU88" i="34"/>
  <c r="CV88" i="34" s="1"/>
  <c r="CY88" i="34"/>
  <c r="CZ88" i="34" s="1"/>
  <c r="DC88" i="34"/>
  <c r="DD88" i="34" s="1"/>
  <c r="DG88" i="34"/>
  <c r="DH88" i="34" s="1"/>
  <c r="DK88" i="34"/>
  <c r="DL88" i="34" s="1"/>
  <c r="DO88" i="34"/>
  <c r="DP88" i="34" s="1"/>
  <c r="DS88" i="34"/>
  <c r="DT88" i="34" s="1"/>
  <c r="DW88" i="34"/>
  <c r="DX88" i="34" s="1"/>
  <c r="EA88" i="34"/>
  <c r="EB88" i="34" s="1"/>
  <c r="M89" i="34"/>
  <c r="O89" i="34"/>
  <c r="Q89" i="34"/>
  <c r="S89" i="34"/>
  <c r="U89" i="34"/>
  <c r="W89" i="34"/>
  <c r="Y89" i="34"/>
  <c r="AA89" i="34"/>
  <c r="AC89" i="34"/>
  <c r="AE89" i="34"/>
  <c r="AG89" i="34"/>
  <c r="AI89" i="34"/>
  <c r="AK89" i="34"/>
  <c r="AM89" i="34"/>
  <c r="AO89" i="34"/>
  <c r="AQ89" i="34"/>
  <c r="AS89" i="34"/>
  <c r="AU89" i="34"/>
  <c r="AW89" i="34"/>
  <c r="AY89" i="34"/>
  <c r="BA89" i="34"/>
  <c r="BC89" i="34"/>
  <c r="BE89" i="34"/>
  <c r="BG89" i="34"/>
  <c r="BI89" i="34"/>
  <c r="BK89" i="34"/>
  <c r="BM89" i="34"/>
  <c r="BO89" i="34"/>
  <c r="BQ89" i="34"/>
  <c r="BS89" i="34"/>
  <c r="BU89" i="34"/>
  <c r="BW89" i="34"/>
  <c r="BY89" i="34"/>
  <c r="CA89" i="34"/>
  <c r="CC89" i="34"/>
  <c r="CE89" i="34"/>
  <c r="CG89" i="34"/>
  <c r="CI89" i="34"/>
  <c r="CK89" i="34"/>
  <c r="CM89" i="34"/>
  <c r="CO89" i="34"/>
  <c r="CQ89" i="34"/>
  <c r="CS89" i="34"/>
  <c r="CU89" i="34"/>
  <c r="CW89" i="34"/>
  <c r="CY89" i="34"/>
  <c r="DA89" i="34"/>
  <c r="DC89" i="34"/>
  <c r="DE89" i="34"/>
  <c r="DG89" i="34"/>
  <c r="DI89" i="34"/>
  <c r="DK89" i="34"/>
  <c r="DM89" i="34"/>
  <c r="DO89" i="34"/>
  <c r="DQ89" i="34"/>
  <c r="DS89" i="34"/>
  <c r="DU89" i="34"/>
  <c r="DW89" i="34"/>
  <c r="DY89" i="34"/>
  <c r="EA89" i="34"/>
  <c r="C21" i="36"/>
  <c r="G81" i="34" s="1"/>
  <c r="C25" i="36"/>
  <c r="G85" i="34" s="1"/>
  <c r="C27" i="36"/>
  <c r="G87" i="34" s="1"/>
  <c r="C22" i="36"/>
  <c r="G82" i="34" s="1"/>
  <c r="C26" i="36"/>
  <c r="G86" i="34" s="1"/>
  <c r="C23" i="36"/>
  <c r="G83" i="34" s="1"/>
  <c r="D89" i="34"/>
  <c r="E89" i="34"/>
  <c r="F89" i="34"/>
  <c r="I89" i="34"/>
  <c r="K87" i="34"/>
  <c r="L87" i="34" s="1"/>
  <c r="K86" i="34"/>
  <c r="L86" i="34" s="1"/>
  <c r="K85" i="34"/>
  <c r="L85" i="34" s="1"/>
  <c r="K84" i="34"/>
  <c r="L84" i="34" s="1"/>
  <c r="K83" i="34"/>
  <c r="L83" i="34" s="1"/>
  <c r="K82" i="34"/>
  <c r="L82" i="34" s="1"/>
  <c r="K81" i="34"/>
  <c r="K88" i="34"/>
  <c r="L88" i="34" s="1"/>
  <c r="DS10" i="36"/>
  <c r="DW10" i="36"/>
  <c r="EA10" i="36"/>
  <c r="EB10" i="36" s="1"/>
  <c r="DS11" i="36"/>
  <c r="DT11" i="36" s="1"/>
  <c r="DW11" i="36"/>
  <c r="DX11" i="36" s="1"/>
  <c r="EA11" i="36"/>
  <c r="DS12" i="36"/>
  <c r="DT12" i="36" s="1"/>
  <c r="DW12" i="36"/>
  <c r="DX12" i="36" s="1"/>
  <c r="EA12" i="36"/>
  <c r="EB12" i="36" s="1"/>
  <c r="DS13" i="36"/>
  <c r="DT13" i="36" s="1"/>
  <c r="DW13" i="36"/>
  <c r="DX13" i="36" s="1"/>
  <c r="EA13" i="36"/>
  <c r="EB13" i="36" s="1"/>
  <c r="DS14" i="36"/>
  <c r="DT14" i="36" s="1"/>
  <c r="DW14" i="36"/>
  <c r="DX14" i="36" s="1"/>
  <c r="EA14" i="36"/>
  <c r="EB14" i="36" s="1"/>
  <c r="DS15" i="36"/>
  <c r="DT15" i="36" s="1"/>
  <c r="DW15" i="36"/>
  <c r="DX15" i="36" s="1"/>
  <c r="EA15" i="36"/>
  <c r="EB15" i="36" s="1"/>
  <c r="DS16" i="36"/>
  <c r="DT16" i="36" s="1"/>
  <c r="DW16" i="36"/>
  <c r="DX16" i="36" s="1"/>
  <c r="EA16" i="36"/>
  <c r="EB16" i="36" s="1"/>
  <c r="DS17" i="36"/>
  <c r="DT17" i="36" s="1"/>
  <c r="DW17" i="36"/>
  <c r="DX17" i="36" s="1"/>
  <c r="EA17" i="36"/>
  <c r="EB17" i="36" s="1"/>
  <c r="S10" i="36"/>
  <c r="T10" i="36" s="1"/>
  <c r="W10" i="36"/>
  <c r="X10" i="36" s="1"/>
  <c r="AA10" i="36"/>
  <c r="AE10" i="36"/>
  <c r="AF10" i="36" s="1"/>
  <c r="AI10" i="36"/>
  <c r="AJ10" i="36" s="1"/>
  <c r="AM10" i="36"/>
  <c r="AN10" i="36" s="1"/>
  <c r="AQ10" i="36"/>
  <c r="AU10" i="36"/>
  <c r="AV10" i="36" s="1"/>
  <c r="AY10" i="36"/>
  <c r="AZ10" i="36" s="1"/>
  <c r="BC10" i="36"/>
  <c r="BD10" i="36" s="1"/>
  <c r="BG10" i="36"/>
  <c r="BK10" i="36"/>
  <c r="BO10" i="36"/>
  <c r="BP10" i="36" s="1"/>
  <c r="BS10" i="36"/>
  <c r="BT10" i="36" s="1"/>
  <c r="BW10" i="36"/>
  <c r="CA10" i="36"/>
  <c r="CB10" i="36" s="1"/>
  <c r="CE10" i="36"/>
  <c r="CF10" i="36" s="1"/>
  <c r="CI10" i="36"/>
  <c r="CJ10" i="36" s="1"/>
  <c r="CM10" i="36"/>
  <c r="CQ10" i="36"/>
  <c r="CR10" i="36" s="1"/>
  <c r="CU10" i="36"/>
  <c r="CV10" i="36" s="1"/>
  <c r="CY10" i="36"/>
  <c r="CZ10" i="36" s="1"/>
  <c r="DC10" i="36"/>
  <c r="DG10" i="36"/>
  <c r="DH10" i="36" s="1"/>
  <c r="DK10" i="36"/>
  <c r="DL10" i="36" s="1"/>
  <c r="DO10" i="36"/>
  <c r="DP10" i="36" s="1"/>
  <c r="S11" i="36"/>
  <c r="W11" i="36"/>
  <c r="X11" i="36" s="1"/>
  <c r="AA11" i="36"/>
  <c r="AB11" i="36" s="1"/>
  <c r="AE11" i="36"/>
  <c r="AF11" i="36" s="1"/>
  <c r="AI11" i="36"/>
  <c r="AM11" i="36"/>
  <c r="AN11" i="36" s="1"/>
  <c r="AQ11" i="36"/>
  <c r="AR11" i="36" s="1"/>
  <c r="AU11" i="36"/>
  <c r="AV11" i="36" s="1"/>
  <c r="AY11" i="36"/>
  <c r="BC11" i="36"/>
  <c r="BD11" i="36" s="1"/>
  <c r="BG11" i="36"/>
  <c r="BH11" i="36" s="1"/>
  <c r="BK11" i="36"/>
  <c r="BL11" i="36" s="1"/>
  <c r="BO11" i="36"/>
  <c r="BS11" i="36"/>
  <c r="BT11" i="36" s="1"/>
  <c r="BW11" i="36"/>
  <c r="BX11" i="36" s="1"/>
  <c r="CA11" i="36"/>
  <c r="CB11" i="36" s="1"/>
  <c r="CE11" i="36"/>
  <c r="CI11" i="36"/>
  <c r="CJ11" i="36" s="1"/>
  <c r="CM11" i="36"/>
  <c r="CN11" i="36" s="1"/>
  <c r="CQ11" i="36"/>
  <c r="CR11" i="36" s="1"/>
  <c r="CU11" i="36"/>
  <c r="CY11" i="36"/>
  <c r="CZ11" i="36" s="1"/>
  <c r="DC11" i="36"/>
  <c r="DD11" i="36" s="1"/>
  <c r="DG11" i="36"/>
  <c r="DH11" i="36" s="1"/>
  <c r="DK11" i="36"/>
  <c r="DO11" i="36"/>
  <c r="S12" i="36"/>
  <c r="T12" i="36" s="1"/>
  <c r="W12" i="36"/>
  <c r="X12" i="36" s="1"/>
  <c r="AA12" i="36"/>
  <c r="AB12" i="36" s="1"/>
  <c r="AE12" i="36"/>
  <c r="AF12" i="36" s="1"/>
  <c r="AI12" i="36"/>
  <c r="AJ12" i="36" s="1"/>
  <c r="AM12" i="36"/>
  <c r="AN12" i="36" s="1"/>
  <c r="AQ12" i="36"/>
  <c r="AR12" i="36" s="1"/>
  <c r="AU12" i="36"/>
  <c r="AV12" i="36" s="1"/>
  <c r="AY12" i="36"/>
  <c r="AZ12" i="36" s="1"/>
  <c r="BC12" i="36"/>
  <c r="BD12" i="36" s="1"/>
  <c r="BG12" i="36"/>
  <c r="BH12" i="36" s="1"/>
  <c r="BK12" i="36"/>
  <c r="BL12" i="36" s="1"/>
  <c r="BO12" i="36"/>
  <c r="BP12" i="36" s="1"/>
  <c r="BS12" i="36"/>
  <c r="BT12" i="36" s="1"/>
  <c r="BW12" i="36"/>
  <c r="BX12" i="36" s="1"/>
  <c r="CA12" i="36"/>
  <c r="CB12" i="36" s="1"/>
  <c r="CE12" i="36"/>
  <c r="CF12" i="36" s="1"/>
  <c r="CI12" i="36"/>
  <c r="CJ12" i="36" s="1"/>
  <c r="CM12" i="36"/>
  <c r="CN12" i="36" s="1"/>
  <c r="CQ12" i="36"/>
  <c r="CR12" i="36" s="1"/>
  <c r="CU12" i="36"/>
  <c r="CV12" i="36" s="1"/>
  <c r="CY12" i="36"/>
  <c r="CZ12" i="36" s="1"/>
  <c r="DC12" i="36"/>
  <c r="DD12" i="36" s="1"/>
  <c r="DG12" i="36"/>
  <c r="DH12" i="36" s="1"/>
  <c r="DK12" i="36"/>
  <c r="DL12" i="36" s="1"/>
  <c r="DO12" i="36"/>
  <c r="DP12" i="36" s="1"/>
  <c r="S13" i="36"/>
  <c r="T13" i="36" s="1"/>
  <c r="W13" i="36"/>
  <c r="X13" i="36" s="1"/>
  <c r="AA13" i="36"/>
  <c r="AB13" i="36" s="1"/>
  <c r="AE13" i="36"/>
  <c r="AF13" i="36" s="1"/>
  <c r="AI13" i="36"/>
  <c r="AJ13" i="36" s="1"/>
  <c r="AM13" i="36"/>
  <c r="AN13" i="36" s="1"/>
  <c r="AQ13" i="36"/>
  <c r="AR13" i="36" s="1"/>
  <c r="AU13" i="36"/>
  <c r="AV13" i="36" s="1"/>
  <c r="AY13" i="36"/>
  <c r="AZ13" i="36" s="1"/>
  <c r="BC13" i="36"/>
  <c r="BD13" i="36" s="1"/>
  <c r="BG13" i="36"/>
  <c r="BH13" i="36" s="1"/>
  <c r="BK13" i="36"/>
  <c r="BL13" i="36" s="1"/>
  <c r="BO13" i="36"/>
  <c r="BP13" i="36" s="1"/>
  <c r="BS13" i="36"/>
  <c r="BW13" i="36"/>
  <c r="BX13" i="36" s="1"/>
  <c r="CA13" i="36"/>
  <c r="CB13" i="36" s="1"/>
  <c r="CE13" i="36"/>
  <c r="CF13" i="36" s="1"/>
  <c r="CI13" i="36"/>
  <c r="CJ13" i="36" s="1"/>
  <c r="CM13" i="36"/>
  <c r="CN13" i="36" s="1"/>
  <c r="CQ13" i="36"/>
  <c r="CR13" i="36" s="1"/>
  <c r="CU13" i="36"/>
  <c r="CV13" i="36" s="1"/>
  <c r="CY13" i="36"/>
  <c r="CZ13" i="36" s="1"/>
  <c r="DC13" i="36"/>
  <c r="DD13" i="36" s="1"/>
  <c r="DG13" i="36"/>
  <c r="DH13" i="36" s="1"/>
  <c r="DK13" i="36"/>
  <c r="DL13" i="36" s="1"/>
  <c r="DO13" i="36"/>
  <c r="DP13" i="36" s="1"/>
  <c r="S14" i="36"/>
  <c r="T14" i="36" s="1"/>
  <c r="W14" i="36"/>
  <c r="X14" i="36" s="1"/>
  <c r="AA14" i="36"/>
  <c r="AB14" i="36" s="1"/>
  <c r="AE14" i="36"/>
  <c r="AF14" i="36" s="1"/>
  <c r="AI14" i="36"/>
  <c r="AJ14" i="36" s="1"/>
  <c r="AM14" i="36"/>
  <c r="AN14" i="36" s="1"/>
  <c r="AQ14" i="36"/>
  <c r="AR14" i="36" s="1"/>
  <c r="AU14" i="36"/>
  <c r="AV14" i="36" s="1"/>
  <c r="AY14" i="36"/>
  <c r="AZ14" i="36" s="1"/>
  <c r="BC14" i="36"/>
  <c r="BD14" i="36" s="1"/>
  <c r="BG14" i="36"/>
  <c r="BH14" i="36" s="1"/>
  <c r="BK14" i="36"/>
  <c r="BL14" i="36" s="1"/>
  <c r="BO14" i="36"/>
  <c r="BP14" i="36" s="1"/>
  <c r="BS14" i="36"/>
  <c r="BT14" i="36" s="1"/>
  <c r="BW14" i="36"/>
  <c r="BX14" i="36" s="1"/>
  <c r="CA14" i="36"/>
  <c r="CB14" i="36" s="1"/>
  <c r="CE14" i="36"/>
  <c r="CF14" i="36" s="1"/>
  <c r="CI14" i="36"/>
  <c r="CJ14" i="36" s="1"/>
  <c r="CM14" i="36"/>
  <c r="CN14" i="36" s="1"/>
  <c r="CQ14" i="36"/>
  <c r="CR14" i="36" s="1"/>
  <c r="CU14" i="36"/>
  <c r="CV14" i="36" s="1"/>
  <c r="CY14" i="36"/>
  <c r="CZ14" i="36" s="1"/>
  <c r="DC14" i="36"/>
  <c r="DD14" i="36" s="1"/>
  <c r="DG14" i="36"/>
  <c r="DH14" i="36" s="1"/>
  <c r="DK14" i="36"/>
  <c r="DL14" i="36" s="1"/>
  <c r="DO14" i="36"/>
  <c r="DP14" i="36" s="1"/>
  <c r="S15" i="36"/>
  <c r="T15" i="36" s="1"/>
  <c r="W15" i="36"/>
  <c r="X15" i="36" s="1"/>
  <c r="AA15" i="36"/>
  <c r="AB15" i="36" s="1"/>
  <c r="AE15" i="36"/>
  <c r="AF15" i="36" s="1"/>
  <c r="AI15" i="36"/>
  <c r="AJ15" i="36" s="1"/>
  <c r="AM15" i="36"/>
  <c r="AN15" i="36" s="1"/>
  <c r="AQ15" i="36"/>
  <c r="AR15" i="36" s="1"/>
  <c r="AU15" i="36"/>
  <c r="AV15" i="36" s="1"/>
  <c r="AY15" i="36"/>
  <c r="AZ15" i="36" s="1"/>
  <c r="BC15" i="36"/>
  <c r="BD15" i="36" s="1"/>
  <c r="BG15" i="36"/>
  <c r="BH15" i="36" s="1"/>
  <c r="BK15" i="36"/>
  <c r="BL15" i="36" s="1"/>
  <c r="BO15" i="36"/>
  <c r="BP15" i="36" s="1"/>
  <c r="BS15" i="36"/>
  <c r="BT15" i="36" s="1"/>
  <c r="BW15" i="36"/>
  <c r="BX15" i="36" s="1"/>
  <c r="CA15" i="36"/>
  <c r="CB15" i="36" s="1"/>
  <c r="CE15" i="36"/>
  <c r="CF15" i="36" s="1"/>
  <c r="CI15" i="36"/>
  <c r="CJ15" i="36" s="1"/>
  <c r="CM15" i="36"/>
  <c r="CN15" i="36" s="1"/>
  <c r="CQ15" i="36"/>
  <c r="CR15" i="36" s="1"/>
  <c r="CU15" i="36"/>
  <c r="CV15" i="36" s="1"/>
  <c r="CY15" i="36"/>
  <c r="CZ15" i="36" s="1"/>
  <c r="DC15" i="36"/>
  <c r="DD15" i="36" s="1"/>
  <c r="DG15" i="36"/>
  <c r="DH15" i="36" s="1"/>
  <c r="DK15" i="36"/>
  <c r="DL15" i="36" s="1"/>
  <c r="DO15" i="36"/>
  <c r="DP15" i="36" s="1"/>
  <c r="S16" i="36"/>
  <c r="T16" i="36" s="1"/>
  <c r="W16" i="36"/>
  <c r="AA16" i="36"/>
  <c r="AB16" i="36" s="1"/>
  <c r="AE16" i="36"/>
  <c r="AF16" i="36" s="1"/>
  <c r="AI16" i="36"/>
  <c r="AJ16" i="36" s="1"/>
  <c r="AM16" i="36"/>
  <c r="AN16" i="36" s="1"/>
  <c r="AQ16" i="36"/>
  <c r="AR16" i="36" s="1"/>
  <c r="AU16" i="36"/>
  <c r="AV16" i="36" s="1"/>
  <c r="AY16" i="36"/>
  <c r="AZ16" i="36" s="1"/>
  <c r="BC16" i="36"/>
  <c r="BG16" i="36"/>
  <c r="BH16" i="36" s="1"/>
  <c r="BK16" i="36"/>
  <c r="BL16" i="36" s="1"/>
  <c r="BO16" i="36"/>
  <c r="BP16" i="36" s="1"/>
  <c r="BS16" i="36"/>
  <c r="BT16" i="36" s="1"/>
  <c r="BW16" i="36"/>
  <c r="BX16" i="36" s="1"/>
  <c r="CA16" i="36"/>
  <c r="CB16" i="36" s="1"/>
  <c r="CE16" i="36"/>
  <c r="CF16" i="36" s="1"/>
  <c r="CI16" i="36"/>
  <c r="CJ16" i="36" s="1"/>
  <c r="CM16" i="36"/>
  <c r="CN16" i="36" s="1"/>
  <c r="CQ16" i="36"/>
  <c r="CR16" i="36" s="1"/>
  <c r="CU16" i="36"/>
  <c r="CV16" i="36" s="1"/>
  <c r="CY16" i="36"/>
  <c r="CZ16" i="36" s="1"/>
  <c r="DC16" i="36"/>
  <c r="DD16" i="36" s="1"/>
  <c r="DG16" i="36"/>
  <c r="DH16" i="36" s="1"/>
  <c r="DK16" i="36"/>
  <c r="DL16" i="36" s="1"/>
  <c r="DO16" i="36"/>
  <c r="DP16" i="36" s="1"/>
  <c r="S17" i="36"/>
  <c r="T17" i="36" s="1"/>
  <c r="W17" i="36"/>
  <c r="X17" i="36" s="1"/>
  <c r="AA17" i="36"/>
  <c r="AB17" i="36" s="1"/>
  <c r="AE17" i="36"/>
  <c r="AF17" i="36" s="1"/>
  <c r="AI17" i="36"/>
  <c r="AJ17" i="36" s="1"/>
  <c r="AM17" i="36"/>
  <c r="AQ17" i="36"/>
  <c r="AR17" i="36" s="1"/>
  <c r="AU17" i="36"/>
  <c r="AV17" i="36" s="1"/>
  <c r="AY17" i="36"/>
  <c r="AZ17" i="36" s="1"/>
  <c r="BC17" i="36"/>
  <c r="BD17" i="36" s="1"/>
  <c r="BG17" i="36"/>
  <c r="BH17" i="36" s="1"/>
  <c r="BK17" i="36"/>
  <c r="BL17" i="36" s="1"/>
  <c r="BO17" i="36"/>
  <c r="BP17" i="36" s="1"/>
  <c r="BS17" i="36"/>
  <c r="BT17" i="36" s="1"/>
  <c r="BW17" i="36"/>
  <c r="BX17" i="36" s="1"/>
  <c r="CA17" i="36"/>
  <c r="CB17" i="36" s="1"/>
  <c r="CE17" i="36"/>
  <c r="CF17" i="36" s="1"/>
  <c r="CI17" i="36"/>
  <c r="CJ17" i="36" s="1"/>
  <c r="CM17" i="36"/>
  <c r="CN17" i="36" s="1"/>
  <c r="CU17" i="36"/>
  <c r="CV17" i="36" s="1"/>
  <c r="CY17" i="36"/>
  <c r="CZ17" i="36" s="1"/>
  <c r="DC17" i="36"/>
  <c r="DD17" i="36" s="1"/>
  <c r="DG17" i="36"/>
  <c r="DH17" i="36" s="1"/>
  <c r="DK17" i="36"/>
  <c r="DL17" i="36" s="1"/>
  <c r="DO17" i="36"/>
  <c r="DP17" i="36" s="1"/>
  <c r="O10" i="36"/>
  <c r="P10" i="36" s="1"/>
  <c r="O11" i="36"/>
  <c r="O12" i="36"/>
  <c r="P12" i="36" s="1"/>
  <c r="O13" i="36"/>
  <c r="P13" i="36" s="1"/>
  <c r="O14" i="36"/>
  <c r="P14" i="36" s="1"/>
  <c r="O15" i="36"/>
  <c r="P15" i="36" s="1"/>
  <c r="O16" i="36"/>
  <c r="P16" i="36" s="1"/>
  <c r="O17" i="36"/>
  <c r="P17" i="36" s="1"/>
  <c r="K16" i="36"/>
  <c r="K15" i="36"/>
  <c r="K13" i="36"/>
  <c r="K12" i="36"/>
  <c r="L12" i="36" s="1"/>
  <c r="K11" i="36"/>
  <c r="K17" i="36"/>
  <c r="J89" i="34" l="1"/>
  <c r="C28" i="36"/>
  <c r="G88" i="34" s="1"/>
  <c r="C24" i="36"/>
  <c r="G84" i="34" s="1"/>
  <c r="CT18" i="36"/>
  <c r="AX18" i="36"/>
  <c r="BZ89" i="34"/>
  <c r="AH18" i="36"/>
  <c r="CJ89" i="34"/>
  <c r="DR89" i="34"/>
  <c r="CZ89" i="34"/>
  <c r="EB89" i="34"/>
  <c r="DV18" i="36"/>
  <c r="DH89" i="34"/>
  <c r="BB18" i="36"/>
  <c r="CP18" i="36"/>
  <c r="BV89" i="34"/>
  <c r="CR89" i="34"/>
  <c r="BK18" i="36"/>
  <c r="BL10" i="36"/>
  <c r="BL18" i="36" s="1"/>
  <c r="DP11" i="36"/>
  <c r="DP18" i="36" s="1"/>
  <c r="DO18" i="36"/>
  <c r="AF18" i="36"/>
  <c r="BT13" i="36"/>
  <c r="BT18" i="36" s="1"/>
  <c r="BS18" i="36"/>
  <c r="CH18" i="36"/>
  <c r="BR18" i="36"/>
  <c r="AD18" i="36"/>
  <c r="DF18" i="36"/>
  <c r="AU18" i="36"/>
  <c r="DR18" i="36"/>
  <c r="DV89" i="34"/>
  <c r="DB89" i="34"/>
  <c r="DN18" i="36"/>
  <c r="DJ18" i="36"/>
  <c r="CD18" i="36"/>
  <c r="BN18" i="36"/>
  <c r="AT18" i="36"/>
  <c r="V18" i="36"/>
  <c r="CL89" i="34"/>
  <c r="CX18" i="36"/>
  <c r="BZ18" i="36"/>
  <c r="BJ18" i="36"/>
  <c r="AL18" i="36"/>
  <c r="R18" i="36"/>
  <c r="CQ17" i="36"/>
  <c r="CR17" i="36" s="1"/>
  <c r="CR18" i="36" s="1"/>
  <c r="AJ85" i="34"/>
  <c r="AJ89" i="34" s="1"/>
  <c r="AH89" i="34"/>
  <c r="DL89" i="34"/>
  <c r="DF89" i="34"/>
  <c r="CP89" i="34"/>
  <c r="CB89" i="34"/>
  <c r="BT83" i="34"/>
  <c r="BT89" i="34" s="1"/>
  <c r="BR89" i="34"/>
  <c r="BL82" i="34"/>
  <c r="BL89" i="34" s="1"/>
  <c r="BJ89" i="34"/>
  <c r="CV89" i="34"/>
  <c r="CF89" i="34"/>
  <c r="BD81" i="34"/>
  <c r="BD89" i="34" s="1"/>
  <c r="BB89" i="34"/>
  <c r="DZ89" i="34"/>
  <c r="DJ89" i="34"/>
  <c r="CT89" i="34"/>
  <c r="CD89" i="34"/>
  <c r="AV84" i="34"/>
  <c r="AV89" i="34" s="1"/>
  <c r="AT89" i="34"/>
  <c r="AN83" i="34"/>
  <c r="AN89" i="34" s="1"/>
  <c r="AL89" i="34"/>
  <c r="AF82" i="34"/>
  <c r="AF89" i="34" s="1"/>
  <c r="AD89" i="34"/>
  <c r="DT89" i="34"/>
  <c r="DD89" i="34"/>
  <c r="BP81" i="34"/>
  <c r="BP89" i="34" s="1"/>
  <c r="BN89" i="34"/>
  <c r="AB84" i="34"/>
  <c r="AB89" i="34" s="1"/>
  <c r="Z89" i="34"/>
  <c r="T83" i="34"/>
  <c r="T89" i="34" s="1"/>
  <c r="R89" i="34"/>
  <c r="DN89" i="34"/>
  <c r="CX89" i="34"/>
  <c r="CH89" i="34"/>
  <c r="X85" i="34"/>
  <c r="X89" i="34" s="1"/>
  <c r="V89" i="34"/>
  <c r="BH84" i="34"/>
  <c r="BH89" i="34" s="1"/>
  <c r="BF89" i="34"/>
  <c r="P84" i="34"/>
  <c r="P89" i="34" s="1"/>
  <c r="N89" i="34"/>
  <c r="AZ83" i="34"/>
  <c r="AZ89" i="34" s="1"/>
  <c r="AX89" i="34"/>
  <c r="DX89" i="34"/>
  <c r="AR82" i="34"/>
  <c r="AR89" i="34" s="1"/>
  <c r="AP89" i="34"/>
  <c r="DP89" i="34"/>
  <c r="CN89" i="34"/>
  <c r="BX89" i="34"/>
  <c r="K89" i="34"/>
  <c r="L81" i="34"/>
  <c r="EB11" i="36"/>
  <c r="EB18" i="36" s="1"/>
  <c r="EA18" i="36"/>
  <c r="DS18" i="36"/>
  <c r="DT10" i="36"/>
  <c r="DT18" i="36" s="1"/>
  <c r="DW18" i="36"/>
  <c r="DX10" i="36"/>
  <c r="DX18" i="36" s="1"/>
  <c r="DZ18" i="36"/>
  <c r="CJ18" i="36"/>
  <c r="AN17" i="36"/>
  <c r="AN18" i="36" s="1"/>
  <c r="AM18" i="36"/>
  <c r="BD16" i="36"/>
  <c r="BD18" i="36" s="1"/>
  <c r="BC18" i="36"/>
  <c r="CV11" i="36"/>
  <c r="CV18" i="36" s="1"/>
  <c r="CU18" i="36"/>
  <c r="BP11" i="36"/>
  <c r="BP18" i="36" s="1"/>
  <c r="BO18" i="36"/>
  <c r="AJ11" i="36"/>
  <c r="AJ18" i="36" s="1"/>
  <c r="AI18" i="36"/>
  <c r="DD10" i="36"/>
  <c r="DD18" i="36" s="1"/>
  <c r="DC18" i="36"/>
  <c r="BX10" i="36"/>
  <c r="BX18" i="36" s="1"/>
  <c r="BW18" i="36"/>
  <c r="AR10" i="36"/>
  <c r="AR18" i="36" s="1"/>
  <c r="AQ18" i="36"/>
  <c r="AE18" i="36"/>
  <c r="CY18" i="36"/>
  <c r="CI18" i="36"/>
  <c r="CZ18" i="36"/>
  <c r="DH18" i="36"/>
  <c r="CB18" i="36"/>
  <c r="AV18" i="36"/>
  <c r="X16" i="36"/>
  <c r="X18" i="36" s="1"/>
  <c r="W18" i="36"/>
  <c r="DL11" i="36"/>
  <c r="DL18" i="36" s="1"/>
  <c r="DK18" i="36"/>
  <c r="CF11" i="36"/>
  <c r="CF18" i="36" s="1"/>
  <c r="CE18" i="36"/>
  <c r="AZ11" i="36"/>
  <c r="AZ18" i="36" s="1"/>
  <c r="AY18" i="36"/>
  <c r="T11" i="36"/>
  <c r="T18" i="36" s="1"/>
  <c r="S18" i="36"/>
  <c r="DG18" i="36"/>
  <c r="CN10" i="36"/>
  <c r="CN18" i="36" s="1"/>
  <c r="CM18" i="36"/>
  <c r="CA18" i="36"/>
  <c r="BH10" i="36"/>
  <c r="BH18" i="36" s="1"/>
  <c r="BG18" i="36"/>
  <c r="AB10" i="36"/>
  <c r="AB18" i="36" s="1"/>
  <c r="AA18" i="36"/>
  <c r="DB18" i="36"/>
  <c r="CL18" i="36"/>
  <c r="BV18" i="36"/>
  <c r="BF18" i="36"/>
  <c r="AP18" i="36"/>
  <c r="Z18" i="36"/>
  <c r="P11" i="36"/>
  <c r="P18" i="36" s="1"/>
  <c r="O18" i="36"/>
  <c r="N18" i="36"/>
  <c r="J18" i="36"/>
  <c r="K10" i="36"/>
  <c r="L17" i="36"/>
  <c r="L13" i="36"/>
  <c r="L16" i="36"/>
  <c r="L11" i="36"/>
  <c r="K14" i="36"/>
  <c r="G89" i="34" l="1"/>
  <c r="CQ18" i="36"/>
  <c r="L89" i="34"/>
  <c r="L10" i="36"/>
  <c r="K18" i="36"/>
  <c r="L14" i="36"/>
  <c r="L15" i="36"/>
  <c r="L18" i="36" l="1"/>
  <c r="M6" i="36" l="1"/>
  <c r="Q6" i="36" s="1"/>
  <c r="U6" i="36" s="1"/>
  <c r="Y6" i="36" s="1"/>
  <c r="AC6" i="36" s="1"/>
  <c r="AG6" i="36" s="1"/>
  <c r="AK6" i="36" s="1"/>
  <c r="AO6" i="36" s="1"/>
  <c r="AS6" i="36" s="1"/>
  <c r="AW6" i="36" s="1"/>
  <c r="BA6" i="36" s="1"/>
  <c r="BE6" i="36" s="1"/>
  <c r="BI6" i="36" s="1"/>
  <c r="BM6" i="36" s="1"/>
  <c r="BQ6" i="36" s="1"/>
  <c r="BU6" i="36" s="1"/>
  <c r="BY6" i="36" s="1"/>
  <c r="CC6" i="36" s="1"/>
  <c r="CG6" i="36" s="1"/>
  <c r="CK6" i="36" s="1"/>
  <c r="CO6" i="36" s="1"/>
  <c r="CS6" i="36" s="1"/>
  <c r="CW6" i="36" s="1"/>
  <c r="DA6" i="36" s="1"/>
  <c r="DE6" i="36" s="1"/>
  <c r="DI6" i="36" s="1"/>
  <c r="DM6" i="36" s="1"/>
  <c r="DQ6" i="36" s="1"/>
  <c r="DU6" i="36" s="1"/>
  <c r="DY6" i="36" s="1"/>
  <c r="D256" i="35" l="1"/>
  <c r="AI256" i="35" s="1"/>
  <c r="D252" i="35"/>
  <c r="AI252" i="35" s="1"/>
  <c r="E247" i="35"/>
  <c r="F247" i="35" s="1"/>
  <c r="G247" i="35" s="1"/>
  <c r="H247" i="35" s="1"/>
  <c r="I247" i="35" s="1"/>
  <c r="J247" i="35" s="1"/>
  <c r="K247" i="35" s="1"/>
  <c r="L247" i="35" s="1"/>
  <c r="M247" i="35" s="1"/>
  <c r="N247" i="35" s="1"/>
  <c r="O247" i="35" s="1"/>
  <c r="P247" i="35" s="1"/>
  <c r="Q247" i="35" s="1"/>
  <c r="R247" i="35" s="1"/>
  <c r="S247" i="35" s="1"/>
  <c r="T247" i="35" s="1"/>
  <c r="U247" i="35" s="1"/>
  <c r="V247" i="35" s="1"/>
  <c r="W247" i="35" s="1"/>
  <c r="X247" i="35" s="1"/>
  <c r="Y247" i="35" s="1"/>
  <c r="Z247" i="35" s="1"/>
  <c r="AA247" i="35" s="1"/>
  <c r="AB247" i="35" s="1"/>
  <c r="AC247" i="35" s="1"/>
  <c r="AD247" i="35" s="1"/>
  <c r="AE247" i="35" s="1"/>
  <c r="AF247" i="35" s="1"/>
  <c r="AG247" i="35" s="1"/>
  <c r="AH247" i="35" s="1"/>
  <c r="D248" i="35"/>
  <c r="E248" i="35" s="1"/>
  <c r="F248" i="35" s="1"/>
  <c r="G248" i="35" s="1"/>
  <c r="H248" i="35" s="1"/>
  <c r="I248" i="35" s="1"/>
  <c r="J248" i="35" s="1"/>
  <c r="K248" i="35" s="1"/>
  <c r="L248" i="35" s="1"/>
  <c r="M248" i="35" s="1"/>
  <c r="N248" i="35" s="1"/>
  <c r="O248" i="35" s="1"/>
  <c r="P248" i="35" s="1"/>
  <c r="Q248" i="35" s="1"/>
  <c r="R248" i="35" s="1"/>
  <c r="S248" i="35" s="1"/>
  <c r="T248" i="35" s="1"/>
  <c r="U248" i="35" s="1"/>
  <c r="V248" i="35" s="1"/>
  <c r="W248" i="35" s="1"/>
  <c r="X248" i="35" s="1"/>
  <c r="Y248" i="35" s="1"/>
  <c r="Z248" i="35" s="1"/>
  <c r="AA248" i="35" s="1"/>
  <c r="AB248" i="35" s="1"/>
  <c r="AC248" i="35" s="1"/>
  <c r="AD248" i="35" s="1"/>
  <c r="AE248" i="35" s="1"/>
  <c r="AF248" i="35" s="1"/>
  <c r="AG248" i="35" s="1"/>
  <c r="AH248" i="35" s="1"/>
  <c r="D227" i="35"/>
  <c r="E227" i="35" s="1"/>
  <c r="F227" i="35" s="1"/>
  <c r="G227" i="35" s="1"/>
  <c r="H227" i="35" s="1"/>
  <c r="I227" i="35" s="1"/>
  <c r="J227" i="35" s="1"/>
  <c r="K227" i="35" s="1"/>
  <c r="L227" i="35" s="1"/>
  <c r="M227" i="35" s="1"/>
  <c r="N227" i="35" s="1"/>
  <c r="O227" i="35" s="1"/>
  <c r="P227" i="35" s="1"/>
  <c r="Q227" i="35" s="1"/>
  <c r="R227" i="35" s="1"/>
  <c r="S227" i="35" s="1"/>
  <c r="T227" i="35" s="1"/>
  <c r="U227" i="35" s="1"/>
  <c r="V227" i="35" s="1"/>
  <c r="W227" i="35" s="1"/>
  <c r="X227" i="35" s="1"/>
  <c r="Y227" i="35" s="1"/>
  <c r="Z227" i="35" s="1"/>
  <c r="AA227" i="35" s="1"/>
  <c r="AB227" i="35" s="1"/>
  <c r="AC227" i="35" s="1"/>
  <c r="AD227" i="35" s="1"/>
  <c r="AE227" i="35" s="1"/>
  <c r="AF227" i="35" s="1"/>
  <c r="AG227" i="35" s="1"/>
  <c r="AH227" i="35" s="1"/>
  <c r="E226" i="35"/>
  <c r="D205" i="35"/>
  <c r="E205" i="35" s="1"/>
  <c r="F205" i="35" s="1"/>
  <c r="G205" i="35" s="1"/>
  <c r="H205" i="35" s="1"/>
  <c r="I205" i="35" s="1"/>
  <c r="J205" i="35" s="1"/>
  <c r="K205" i="35" s="1"/>
  <c r="L205" i="35" s="1"/>
  <c r="M205" i="35" s="1"/>
  <c r="N205" i="35" s="1"/>
  <c r="O205" i="35" s="1"/>
  <c r="P205" i="35" s="1"/>
  <c r="Q205" i="35" s="1"/>
  <c r="R205" i="35" s="1"/>
  <c r="S205" i="35" s="1"/>
  <c r="T205" i="35" s="1"/>
  <c r="U205" i="35" s="1"/>
  <c r="V205" i="35" s="1"/>
  <c r="W205" i="35" s="1"/>
  <c r="X205" i="35" s="1"/>
  <c r="Y205" i="35" s="1"/>
  <c r="Z205" i="35" s="1"/>
  <c r="AA205" i="35" s="1"/>
  <c r="AB205" i="35" s="1"/>
  <c r="AC205" i="35" s="1"/>
  <c r="AD205" i="35" s="1"/>
  <c r="AE205" i="35" s="1"/>
  <c r="AF205" i="35" s="1"/>
  <c r="AG205" i="35" s="1"/>
  <c r="AH205" i="35" s="1"/>
  <c r="E204" i="35"/>
  <c r="F204" i="35" s="1"/>
  <c r="G204" i="35" s="1"/>
  <c r="H204" i="35" s="1"/>
  <c r="I204" i="35" s="1"/>
  <c r="J204" i="35" s="1"/>
  <c r="K204" i="35" s="1"/>
  <c r="L204" i="35" s="1"/>
  <c r="M204" i="35" s="1"/>
  <c r="N204" i="35" s="1"/>
  <c r="O204" i="35" s="1"/>
  <c r="P204" i="35" s="1"/>
  <c r="Q204" i="35" s="1"/>
  <c r="R204" i="35" s="1"/>
  <c r="S204" i="35" s="1"/>
  <c r="T204" i="35" s="1"/>
  <c r="U204" i="35" s="1"/>
  <c r="V204" i="35" s="1"/>
  <c r="W204" i="35" s="1"/>
  <c r="X204" i="35" s="1"/>
  <c r="Y204" i="35" s="1"/>
  <c r="Z204" i="35" s="1"/>
  <c r="AA204" i="35" s="1"/>
  <c r="AB204" i="35" s="1"/>
  <c r="AC204" i="35" s="1"/>
  <c r="AD204" i="35" s="1"/>
  <c r="AE204" i="35" s="1"/>
  <c r="AF204" i="35" s="1"/>
  <c r="AG204" i="35" s="1"/>
  <c r="AH204" i="35" s="1"/>
  <c r="F226" i="35" l="1"/>
  <c r="G226" i="35" l="1"/>
  <c r="I77" i="34"/>
  <c r="M77" i="34" s="1"/>
  <c r="Q77" i="34" s="1"/>
  <c r="U77" i="34" s="1"/>
  <c r="Y77" i="34" s="1"/>
  <c r="AC77" i="34" s="1"/>
  <c r="AG77" i="34" s="1"/>
  <c r="AK77" i="34" s="1"/>
  <c r="AO77" i="34" s="1"/>
  <c r="AS77" i="34" s="1"/>
  <c r="AW77" i="34" s="1"/>
  <c r="BA77" i="34" s="1"/>
  <c r="BE77" i="34" s="1"/>
  <c r="BI77" i="34" s="1"/>
  <c r="BM77" i="34" s="1"/>
  <c r="BQ77" i="34" s="1"/>
  <c r="BU77" i="34" s="1"/>
  <c r="BY77" i="34" s="1"/>
  <c r="CC77" i="34" s="1"/>
  <c r="CG77" i="34" s="1"/>
  <c r="CK77" i="34" s="1"/>
  <c r="CO77" i="34" s="1"/>
  <c r="CS77" i="34" s="1"/>
  <c r="CW77" i="34" s="1"/>
  <c r="DA77" i="34" s="1"/>
  <c r="DE77" i="34" s="1"/>
  <c r="DI77" i="34" s="1"/>
  <c r="DM77" i="34" s="1"/>
  <c r="DQ77" i="34" s="1"/>
  <c r="DU77" i="34" s="1"/>
  <c r="DY77" i="34" s="1"/>
  <c r="I60" i="34"/>
  <c r="M60" i="34" s="1"/>
  <c r="Q60" i="34" s="1"/>
  <c r="U60" i="34" s="1"/>
  <c r="Y60" i="34" s="1"/>
  <c r="AC60" i="34" s="1"/>
  <c r="AG60" i="34" s="1"/>
  <c r="AK60" i="34" s="1"/>
  <c r="AO60" i="34" s="1"/>
  <c r="AS60" i="34" s="1"/>
  <c r="AW60" i="34" s="1"/>
  <c r="BA60" i="34" s="1"/>
  <c r="BE60" i="34" s="1"/>
  <c r="BI60" i="34" s="1"/>
  <c r="BM60" i="34" s="1"/>
  <c r="BQ60" i="34" s="1"/>
  <c r="BU60" i="34" s="1"/>
  <c r="BY60" i="34" s="1"/>
  <c r="CC60" i="34" s="1"/>
  <c r="CG60" i="34" s="1"/>
  <c r="CK60" i="34" s="1"/>
  <c r="CO60" i="34" s="1"/>
  <c r="CS60" i="34" s="1"/>
  <c r="CW60" i="34" s="1"/>
  <c r="DA60" i="34" s="1"/>
  <c r="DE60" i="34" s="1"/>
  <c r="DI60" i="34" s="1"/>
  <c r="DM60" i="34" s="1"/>
  <c r="DQ60" i="34" s="1"/>
  <c r="DU60" i="34" s="1"/>
  <c r="DY60" i="34" s="1"/>
  <c r="I34" i="34"/>
  <c r="M34" i="34" s="1"/>
  <c r="Q34" i="34" s="1"/>
  <c r="U34" i="34" s="1"/>
  <c r="Y34" i="34" s="1"/>
  <c r="AC34" i="34" s="1"/>
  <c r="AG34" i="34" s="1"/>
  <c r="AK34" i="34" s="1"/>
  <c r="AO34" i="34" s="1"/>
  <c r="AS34" i="34" s="1"/>
  <c r="AW34" i="34" s="1"/>
  <c r="BA34" i="34" s="1"/>
  <c r="BE34" i="34" s="1"/>
  <c r="BI34" i="34" s="1"/>
  <c r="BM34" i="34" s="1"/>
  <c r="BQ34" i="34" s="1"/>
  <c r="BU34" i="34" s="1"/>
  <c r="BY34" i="34" s="1"/>
  <c r="CC34" i="34" s="1"/>
  <c r="CG34" i="34" s="1"/>
  <c r="CK34" i="34" s="1"/>
  <c r="CO34" i="34" s="1"/>
  <c r="CS34" i="34" s="1"/>
  <c r="CW34" i="34" s="1"/>
  <c r="DA34" i="34" s="1"/>
  <c r="DE34" i="34" s="1"/>
  <c r="DI34" i="34" s="1"/>
  <c r="DM34" i="34" s="1"/>
  <c r="DQ34" i="34" s="1"/>
  <c r="DU34" i="34" s="1"/>
  <c r="DY34" i="34" s="1"/>
  <c r="H226" i="35" l="1"/>
  <c r="D180" i="35"/>
  <c r="E180" i="35" s="1"/>
  <c r="F180" i="35" s="1"/>
  <c r="G180" i="35" s="1"/>
  <c r="H180" i="35" s="1"/>
  <c r="I180" i="35" s="1"/>
  <c r="J180" i="35" s="1"/>
  <c r="K180" i="35" s="1"/>
  <c r="L180" i="35" s="1"/>
  <c r="M180" i="35" s="1"/>
  <c r="N180" i="35" s="1"/>
  <c r="O180" i="35" s="1"/>
  <c r="P180" i="35" s="1"/>
  <c r="Q180" i="35" s="1"/>
  <c r="R180" i="35" s="1"/>
  <c r="S180" i="35" s="1"/>
  <c r="T180" i="35" s="1"/>
  <c r="U180" i="35" s="1"/>
  <c r="V180" i="35" s="1"/>
  <c r="W180" i="35" s="1"/>
  <c r="X180" i="35" s="1"/>
  <c r="Y180" i="35" s="1"/>
  <c r="Z180" i="35" s="1"/>
  <c r="AA180" i="35" s="1"/>
  <c r="AB180" i="35" s="1"/>
  <c r="AC180" i="35" s="1"/>
  <c r="AD180" i="35" s="1"/>
  <c r="AE180" i="35" s="1"/>
  <c r="AF180" i="35" s="1"/>
  <c r="AG180" i="35" s="1"/>
  <c r="AH180" i="35" s="1"/>
  <c r="I226" i="35" l="1"/>
  <c r="E155" i="35"/>
  <c r="D156" i="35"/>
  <c r="E156" i="35" s="1"/>
  <c r="F156" i="35" s="1"/>
  <c r="G156" i="35" s="1"/>
  <c r="H156" i="35" s="1"/>
  <c r="I156" i="35" s="1"/>
  <c r="J156" i="35" s="1"/>
  <c r="K156" i="35" s="1"/>
  <c r="L156" i="35" s="1"/>
  <c r="M156" i="35" s="1"/>
  <c r="N156" i="35" s="1"/>
  <c r="O156" i="35" s="1"/>
  <c r="P156" i="35" s="1"/>
  <c r="Q156" i="35" s="1"/>
  <c r="R156" i="35" s="1"/>
  <c r="S156" i="35" s="1"/>
  <c r="T156" i="35" s="1"/>
  <c r="U156" i="35" s="1"/>
  <c r="V156" i="35" s="1"/>
  <c r="W156" i="35" s="1"/>
  <c r="X156" i="35" s="1"/>
  <c r="Y156" i="35" s="1"/>
  <c r="Z156" i="35" s="1"/>
  <c r="AA156" i="35" s="1"/>
  <c r="AB156" i="35" s="1"/>
  <c r="AC156" i="35" s="1"/>
  <c r="AD156" i="35" s="1"/>
  <c r="AE156" i="35" s="1"/>
  <c r="AF156" i="35" s="1"/>
  <c r="AG156" i="35" s="1"/>
  <c r="AH156" i="35" s="1"/>
  <c r="D167" i="35"/>
  <c r="E169" i="35"/>
  <c r="D172" i="35"/>
  <c r="D169" i="35"/>
  <c r="E168" i="35"/>
  <c r="E176" i="35"/>
  <c r="E162" i="35"/>
  <c r="D168" i="35"/>
  <c r="D165" i="35"/>
  <c r="D176" i="35"/>
  <c r="E167" i="35"/>
  <c r="D162" i="35"/>
  <c r="F155" i="35" l="1"/>
  <c r="J226" i="35"/>
  <c r="O27" i="34"/>
  <c r="O28" i="34" s="1"/>
  <c r="O19" i="34"/>
  <c r="O13" i="34"/>
  <c r="O20" i="34"/>
  <c r="O18" i="34"/>
  <c r="K13" i="34"/>
  <c r="K16" i="34"/>
  <c r="K19" i="34"/>
  <c r="K18" i="34"/>
  <c r="K20" i="34"/>
  <c r="K23" i="34"/>
  <c r="K27" i="34"/>
  <c r="E177" i="35"/>
  <c r="E170" i="35"/>
  <c r="D170" i="35"/>
  <c r="D177" i="35"/>
  <c r="K226" i="35" l="1"/>
  <c r="G155" i="35"/>
  <c r="O21" i="34"/>
  <c r="K28" i="34"/>
  <c r="K21" i="34"/>
  <c r="D105" i="35"/>
  <c r="E105" i="35" s="1"/>
  <c r="F105" i="35" s="1"/>
  <c r="G105" i="35" s="1"/>
  <c r="H105" i="35" s="1"/>
  <c r="I105" i="35" s="1"/>
  <c r="J105" i="35" s="1"/>
  <c r="K105" i="35" s="1"/>
  <c r="L105" i="35" s="1"/>
  <c r="M105" i="35" s="1"/>
  <c r="N105" i="35" s="1"/>
  <c r="O105" i="35" s="1"/>
  <c r="P105" i="35" s="1"/>
  <c r="Q105" i="35" s="1"/>
  <c r="R105" i="35" s="1"/>
  <c r="S105" i="35" s="1"/>
  <c r="T105" i="35" s="1"/>
  <c r="U105" i="35" s="1"/>
  <c r="V105" i="35" s="1"/>
  <c r="W105" i="35" s="1"/>
  <c r="X105" i="35" s="1"/>
  <c r="Y105" i="35" s="1"/>
  <c r="Z105" i="35" s="1"/>
  <c r="AA105" i="35" s="1"/>
  <c r="AB105" i="35" s="1"/>
  <c r="AC105" i="35" s="1"/>
  <c r="AD105" i="35" s="1"/>
  <c r="AE105" i="35" s="1"/>
  <c r="AF105" i="35" s="1"/>
  <c r="AG105" i="35" s="1"/>
  <c r="AH105" i="35" s="1"/>
  <c r="E104" i="35"/>
  <c r="D131" i="35"/>
  <c r="E131" i="35" s="1"/>
  <c r="F131" i="35" s="1"/>
  <c r="G131" i="35" s="1"/>
  <c r="H131" i="35" s="1"/>
  <c r="I131" i="35" s="1"/>
  <c r="J131" i="35" s="1"/>
  <c r="K131" i="35" s="1"/>
  <c r="L131" i="35" s="1"/>
  <c r="M131" i="35" s="1"/>
  <c r="N131" i="35" s="1"/>
  <c r="O131" i="35" s="1"/>
  <c r="P131" i="35" s="1"/>
  <c r="Q131" i="35" s="1"/>
  <c r="R131" i="35" s="1"/>
  <c r="S131" i="35" s="1"/>
  <c r="T131" i="35" s="1"/>
  <c r="U131" i="35" s="1"/>
  <c r="V131" i="35" s="1"/>
  <c r="W131" i="35" s="1"/>
  <c r="X131" i="35" s="1"/>
  <c r="Y131" i="35" s="1"/>
  <c r="Z131" i="35" s="1"/>
  <c r="AA131" i="35" s="1"/>
  <c r="AB131" i="35" s="1"/>
  <c r="AC131" i="35" s="1"/>
  <c r="AD131" i="35" s="1"/>
  <c r="AE131" i="35" s="1"/>
  <c r="AF131" i="35" s="1"/>
  <c r="AG131" i="35" s="1"/>
  <c r="AH131" i="35" s="1"/>
  <c r="H155" i="35" l="1"/>
  <c r="L226" i="35"/>
  <c r="F104" i="35"/>
  <c r="D29" i="35"/>
  <c r="E29" i="35" s="1"/>
  <c r="F29" i="35" s="1"/>
  <c r="G29" i="35" s="1"/>
  <c r="H29" i="35" s="1"/>
  <c r="I29" i="35" s="1"/>
  <c r="J29" i="35" s="1"/>
  <c r="K29" i="35" s="1"/>
  <c r="L29" i="35" s="1"/>
  <c r="M29" i="35" s="1"/>
  <c r="N29" i="35" s="1"/>
  <c r="O29" i="35" s="1"/>
  <c r="P29" i="35" s="1"/>
  <c r="Q29" i="35" s="1"/>
  <c r="R29" i="35" s="1"/>
  <c r="S29" i="35" s="1"/>
  <c r="T29" i="35" s="1"/>
  <c r="U29" i="35" s="1"/>
  <c r="V29" i="35" s="1"/>
  <c r="W29" i="35" s="1"/>
  <c r="X29" i="35" s="1"/>
  <c r="Y29" i="35" s="1"/>
  <c r="Z29" i="35" s="1"/>
  <c r="AA29" i="35" s="1"/>
  <c r="AB29" i="35" s="1"/>
  <c r="AC29" i="35" s="1"/>
  <c r="AD29" i="35" s="1"/>
  <c r="AE29" i="35" s="1"/>
  <c r="AF29" i="35" s="1"/>
  <c r="AG29" i="35" s="1"/>
  <c r="AH29" i="35" s="1"/>
  <c r="E28" i="35"/>
  <c r="I155" i="35" l="1"/>
  <c r="M226" i="35"/>
  <c r="G104" i="35"/>
  <c r="F28" i="35"/>
  <c r="N226" i="35" l="1"/>
  <c r="J155" i="35"/>
  <c r="H104" i="35"/>
  <c r="G28" i="35"/>
  <c r="R218" i="35"/>
  <c r="R220" i="35"/>
  <c r="AE207" i="35"/>
  <c r="U207" i="35"/>
  <c r="AF218" i="35"/>
  <c r="K209" i="35"/>
  <c r="AF221" i="35"/>
  <c r="I215" i="35"/>
  <c r="D215" i="35"/>
  <c r="W215" i="35"/>
  <c r="H220" i="35"/>
  <c r="S220" i="35"/>
  <c r="Y211" i="35"/>
  <c r="T207" i="35"/>
  <c r="Q209" i="35"/>
  <c r="O215" i="35"/>
  <c r="E215" i="35"/>
  <c r="AH209" i="35"/>
  <c r="I211" i="35"/>
  <c r="J206" i="35"/>
  <c r="N207" i="35"/>
  <c r="T221" i="35"/>
  <c r="K213" i="35"/>
  <c r="S209" i="35"/>
  <c r="Q215" i="35"/>
  <c r="G165" i="35"/>
  <c r="D110" i="35"/>
  <c r="Z220" i="35"/>
  <c r="AG209" i="35"/>
  <c r="G207" i="35"/>
  <c r="Y207" i="35"/>
  <c r="AG215" i="35"/>
  <c r="D213" i="35"/>
  <c r="I217" i="35"/>
  <c r="D125" i="35"/>
  <c r="AC217" i="35"/>
  <c r="AB220" i="35"/>
  <c r="I249" i="35"/>
  <c r="Y218" i="35"/>
  <c r="I167" i="35"/>
  <c r="V217" i="35"/>
  <c r="D118" i="35"/>
  <c r="D211" i="35"/>
  <c r="AB221" i="35"/>
  <c r="W206" i="35"/>
  <c r="M221" i="35"/>
  <c r="O220" i="35"/>
  <c r="I209" i="35"/>
  <c r="P213" i="35"/>
  <c r="X213" i="35"/>
  <c r="F215" i="35"/>
  <c r="D120" i="35"/>
  <c r="AF217" i="35"/>
  <c r="F220" i="35"/>
  <c r="AE220" i="35"/>
  <c r="K217" i="35"/>
  <c r="R221" i="35"/>
  <c r="AH221" i="35"/>
  <c r="AF207" i="35"/>
  <c r="AA211" i="35"/>
  <c r="AH218" i="35"/>
  <c r="N217" i="35"/>
  <c r="I165" i="35"/>
  <c r="F167" i="35"/>
  <c r="L218" i="35"/>
  <c r="L213" i="35"/>
  <c r="G209" i="35"/>
  <c r="D217" i="35"/>
  <c r="Q220" i="35"/>
  <c r="AB211" i="35"/>
  <c r="K221" i="35"/>
  <c r="AG217" i="35"/>
  <c r="AB218" i="35"/>
  <c r="Z218" i="35"/>
  <c r="R249" i="35"/>
  <c r="S215" i="35"/>
  <c r="D128" i="35"/>
  <c r="W217" i="35"/>
  <c r="W207" i="35"/>
  <c r="D106" i="35"/>
  <c r="X206" i="35"/>
  <c r="G220" i="35"/>
  <c r="V207" i="35"/>
  <c r="AH220" i="35"/>
  <c r="S249" i="35"/>
  <c r="X211" i="35"/>
  <c r="E217" i="35"/>
  <c r="E209" i="35"/>
  <c r="D207" i="35"/>
  <c r="I221" i="35"/>
  <c r="AD217" i="35"/>
  <c r="Q249" i="35"/>
  <c r="H168" i="35"/>
  <c r="O206" i="35"/>
  <c r="H215" i="35"/>
  <c r="AH213" i="35"/>
  <c r="J218" i="35"/>
  <c r="AG207" i="35"/>
  <c r="D109" i="35"/>
  <c r="H167" i="35"/>
  <c r="D218" i="35"/>
  <c r="J220" i="35"/>
  <c r="E249" i="35"/>
  <c r="D84" i="35"/>
  <c r="D111" i="35"/>
  <c r="AC218" i="35"/>
  <c r="L207" i="35"/>
  <c r="AF220" i="35"/>
  <c r="D78" i="35"/>
  <c r="H165" i="35"/>
  <c r="F211" i="35"/>
  <c r="Z217" i="35"/>
  <c r="AC211" i="35"/>
  <c r="N221" i="35"/>
  <c r="AA209" i="35"/>
  <c r="P207" i="35"/>
  <c r="AD249" i="35"/>
  <c r="K215" i="35"/>
  <c r="AG221" i="35"/>
  <c r="L206" i="35"/>
  <c r="Y217" i="35"/>
  <c r="Q211" i="35"/>
  <c r="AE209" i="35"/>
  <c r="R213" i="35"/>
  <c r="N249" i="35"/>
  <c r="AF215" i="35"/>
  <c r="L220" i="35"/>
  <c r="D206" i="35"/>
  <c r="Z206" i="35"/>
  <c r="D86" i="35"/>
  <c r="AG206" i="35"/>
  <c r="Y215" i="35"/>
  <c r="I162" i="35"/>
  <c r="I169" i="35"/>
  <c r="H217" i="35"/>
  <c r="M211" i="35"/>
  <c r="O209" i="35"/>
  <c r="AD207" i="35"/>
  <c r="K211" i="35"/>
  <c r="U209" i="35"/>
  <c r="P211" i="35"/>
  <c r="AG218" i="35"/>
  <c r="H221" i="35"/>
  <c r="AH207" i="35"/>
  <c r="H162" i="35"/>
  <c r="AH211" i="35"/>
  <c r="AC215" i="35"/>
  <c r="Q217" i="35"/>
  <c r="O207" i="35"/>
  <c r="AB215" i="35"/>
  <c r="D221" i="35"/>
  <c r="F169" i="35"/>
  <c r="M206" i="35"/>
  <c r="O211" i="35"/>
  <c r="Y221" i="35"/>
  <c r="N218" i="35"/>
  <c r="O217" i="35"/>
  <c r="L209" i="35"/>
  <c r="AB206" i="35"/>
  <c r="F221" i="35"/>
  <c r="V220" i="35"/>
  <c r="H211" i="35"/>
  <c r="I176" i="35"/>
  <c r="N213" i="35"/>
  <c r="T249" i="35"/>
  <c r="J213" i="35"/>
  <c r="AA221" i="35"/>
  <c r="N215" i="35"/>
  <c r="S221" i="35"/>
  <c r="H169" i="35"/>
  <c r="W209" i="35"/>
  <c r="D220" i="35"/>
  <c r="G213" i="35"/>
  <c r="O213" i="35"/>
  <c r="H206" i="35"/>
  <c r="F206" i="35"/>
  <c r="D114" i="35"/>
  <c r="Z213" i="35"/>
  <c r="H218" i="35"/>
  <c r="AA213" i="35"/>
  <c r="P209" i="35"/>
  <c r="AD206" i="35"/>
  <c r="G167" i="35"/>
  <c r="U211" i="35"/>
  <c r="F162" i="35"/>
  <c r="L221" i="35"/>
  <c r="L215" i="35"/>
  <c r="R206" i="35"/>
  <c r="K206" i="35"/>
  <c r="T217" i="35"/>
  <c r="V211" i="35"/>
  <c r="Y220" i="35"/>
  <c r="T213" i="35"/>
  <c r="D81" i="35"/>
  <c r="K220" i="35"/>
  <c r="AA206" i="35"/>
  <c r="D121" i="35"/>
  <c r="Y206" i="35"/>
  <c r="Z221" i="35"/>
  <c r="AA215" i="35"/>
  <c r="P206" i="35"/>
  <c r="F217" i="35"/>
  <c r="W211" i="35"/>
  <c r="AF213" i="35"/>
  <c r="U218" i="35"/>
  <c r="R209" i="35"/>
  <c r="U249" i="35"/>
  <c r="E221" i="35"/>
  <c r="AF209" i="35"/>
  <c r="N209" i="35"/>
  <c r="AD220" i="35"/>
  <c r="G168" i="35"/>
  <c r="AF206" i="35"/>
  <c r="L217" i="35"/>
  <c r="J249" i="35"/>
  <c r="J211" i="35"/>
  <c r="P220" i="35"/>
  <c r="U215" i="35"/>
  <c r="J215" i="35"/>
  <c r="O221" i="35"/>
  <c r="D85" i="35"/>
  <c r="AC209" i="35"/>
  <c r="S211" i="35"/>
  <c r="AG249" i="35"/>
  <c r="S217" i="35"/>
  <c r="AE215" i="35"/>
  <c r="AB213" i="35"/>
  <c r="M220" i="35"/>
  <c r="T211" i="35"/>
  <c r="D116" i="35"/>
  <c r="S213" i="35"/>
  <c r="P218" i="35"/>
  <c r="P249" i="35"/>
  <c r="D209" i="35"/>
  <c r="Q206" i="35"/>
  <c r="R217" i="35"/>
  <c r="D249" i="35"/>
  <c r="Q213" i="35"/>
  <c r="Y249" i="35"/>
  <c r="G215" i="35"/>
  <c r="AC213" i="35"/>
  <c r="D83" i="35"/>
  <c r="AF249" i="35"/>
  <c r="AB207" i="35"/>
  <c r="AA217" i="35"/>
  <c r="F207" i="35"/>
  <c r="Y213" i="35"/>
  <c r="AB217" i="35"/>
  <c r="AD211" i="35"/>
  <c r="D117" i="35"/>
  <c r="M209" i="35"/>
  <c r="V215" i="35"/>
  <c r="E213" i="35"/>
  <c r="E172" i="35"/>
  <c r="I218" i="35"/>
  <c r="W221" i="35"/>
  <c r="M213" i="35"/>
  <c r="AB249" i="35"/>
  <c r="V249" i="35"/>
  <c r="U221" i="35"/>
  <c r="Z215" i="35"/>
  <c r="T220" i="35"/>
  <c r="D113" i="35"/>
  <c r="G162" i="35"/>
  <c r="AH206" i="35"/>
  <c r="L211" i="35"/>
  <c r="G217" i="35"/>
  <c r="F176" i="35"/>
  <c r="AE217" i="35"/>
  <c r="D82" i="35"/>
  <c r="V218" i="35"/>
  <c r="L249" i="35"/>
  <c r="S218" i="35"/>
  <c r="I168" i="35"/>
  <c r="E165" i="35"/>
  <c r="E218" i="35"/>
  <c r="AC206" i="35"/>
  <c r="N220" i="35"/>
  <c r="AE211" i="35"/>
  <c r="T209" i="35"/>
  <c r="H213" i="35"/>
  <c r="AA218" i="35"/>
  <c r="G211" i="35"/>
  <c r="G218" i="35"/>
  <c r="AC220" i="35"/>
  <c r="AD209" i="35"/>
  <c r="O218" i="35"/>
  <c r="AA207" i="35"/>
  <c r="J217" i="35"/>
  <c r="H172" i="35"/>
  <c r="G176" i="35"/>
  <c r="U220" i="35"/>
  <c r="U213" i="35"/>
  <c r="G206" i="35"/>
  <c r="F213" i="35"/>
  <c r="F168" i="35"/>
  <c r="F165" i="35"/>
  <c r="AD215" i="35"/>
  <c r="V209" i="35"/>
  <c r="J221" i="35"/>
  <c r="F218" i="35"/>
  <c r="P217" i="35"/>
  <c r="X209" i="35"/>
  <c r="S207" i="35"/>
  <c r="M218" i="35"/>
  <c r="W213" i="35"/>
  <c r="G221" i="35"/>
  <c r="K218" i="35"/>
  <c r="X207" i="35"/>
  <c r="I172" i="35"/>
  <c r="D79" i="35"/>
  <c r="W220" i="35"/>
  <c r="D108" i="35"/>
  <c r="AH215" i="35"/>
  <c r="Z211" i="35"/>
  <c r="U206" i="35"/>
  <c r="AD213" i="35"/>
  <c r="Q207" i="35"/>
  <c r="X221" i="35"/>
  <c r="AH249" i="35"/>
  <c r="X215" i="35"/>
  <c r="AG213" i="35"/>
  <c r="E211" i="35"/>
  <c r="AA249" i="35"/>
  <c r="O249" i="35"/>
  <c r="R215" i="35"/>
  <c r="AD221" i="35"/>
  <c r="H209" i="35"/>
  <c r="Z209" i="35"/>
  <c r="Y209" i="35"/>
  <c r="M215" i="35"/>
  <c r="M249" i="35"/>
  <c r="Z207" i="35"/>
  <c r="AE249" i="35"/>
  <c r="M217" i="35"/>
  <c r="AC249" i="35"/>
  <c r="Z249" i="35"/>
  <c r="T206" i="35"/>
  <c r="H249" i="35"/>
  <c r="AB209" i="35"/>
  <c r="E220" i="35"/>
  <c r="T218" i="35"/>
  <c r="AE206" i="35"/>
  <c r="H176" i="35"/>
  <c r="P221" i="35"/>
  <c r="P215" i="35"/>
  <c r="AF211" i="35"/>
  <c r="V221" i="35"/>
  <c r="AE218" i="35"/>
  <c r="AH217" i="35"/>
  <c r="S206" i="35"/>
  <c r="X217" i="35"/>
  <c r="W218" i="35"/>
  <c r="N206" i="35"/>
  <c r="F209" i="35"/>
  <c r="Q218" i="35"/>
  <c r="V206" i="35"/>
  <c r="I206" i="35"/>
  <c r="AA220" i="35"/>
  <c r="F249" i="35"/>
  <c r="M207" i="35"/>
  <c r="K249" i="35"/>
  <c r="E207" i="35"/>
  <c r="T215" i="35"/>
  <c r="AG220" i="35"/>
  <c r="D80" i="35"/>
  <c r="AE221" i="35"/>
  <c r="J209" i="35"/>
  <c r="AD218" i="35"/>
  <c r="R207" i="35"/>
  <c r="AC221" i="35"/>
  <c r="V213" i="35"/>
  <c r="X218" i="35"/>
  <c r="G249" i="35"/>
  <c r="AE213" i="35"/>
  <c r="J207" i="35"/>
  <c r="X249" i="35"/>
  <c r="N211" i="35"/>
  <c r="K207" i="35"/>
  <c r="X220" i="35"/>
  <c r="AC207" i="35"/>
  <c r="U217" i="35"/>
  <c r="I220" i="35"/>
  <c r="D123" i="35"/>
  <c r="D77" i="35"/>
  <c r="G169" i="35"/>
  <c r="R211" i="35"/>
  <c r="G172" i="35"/>
  <c r="H207" i="35"/>
  <c r="E206" i="35"/>
  <c r="Q221" i="35"/>
  <c r="F172" i="35"/>
  <c r="D107" i="35"/>
  <c r="AG211" i="35"/>
  <c r="W249" i="35"/>
  <c r="I213" i="35"/>
  <c r="I207" i="35"/>
  <c r="CT39" i="34" l="1"/>
  <c r="BJ53" i="34"/>
  <c r="BN39" i="34"/>
  <c r="G208" i="35"/>
  <c r="V38" i="34"/>
  <c r="AP49" i="34"/>
  <c r="L219" i="35"/>
  <c r="Q222" i="35"/>
  <c r="BJ52" i="34"/>
  <c r="AH47" i="34"/>
  <c r="AH48" i="34" s="1"/>
  <c r="J216" i="35"/>
  <c r="W219" i="35"/>
  <c r="CH49" i="34"/>
  <c r="S23" i="34"/>
  <c r="AT49" i="34"/>
  <c r="M219" i="35"/>
  <c r="DF38" i="34"/>
  <c r="AC208" i="35"/>
  <c r="AD50" i="34"/>
  <c r="AA219" i="35"/>
  <c r="CX49" i="34"/>
  <c r="CP45" i="34"/>
  <c r="CP46" i="34" s="1"/>
  <c r="Y214" i="35"/>
  <c r="AC214" i="35"/>
  <c r="DF45" i="34"/>
  <c r="DF46" i="34" s="1"/>
  <c r="CD41" i="34"/>
  <c r="CD42" i="34" s="1"/>
  <c r="V210" i="35"/>
  <c r="V212" i="35"/>
  <c r="CD43" i="34"/>
  <c r="CD44" i="34" s="1"/>
  <c r="P250" i="35"/>
  <c r="BH64" i="34"/>
  <c r="BH65" i="34" s="1"/>
  <c r="AT45" i="34"/>
  <c r="AT46" i="34" s="1"/>
  <c r="M214" i="35"/>
  <c r="E250" i="35"/>
  <c r="P64" i="34"/>
  <c r="P65" i="34" s="1"/>
  <c r="BJ39" i="34"/>
  <c r="Z208" i="35"/>
  <c r="CT38" i="34"/>
  <c r="DR39" i="34"/>
  <c r="BV50" i="34"/>
  <c r="AD212" i="35"/>
  <c r="DJ43" i="34"/>
  <c r="DJ44" i="34" s="1"/>
  <c r="N219" i="35"/>
  <c r="AX49" i="34"/>
  <c r="CX43" i="34"/>
  <c r="CX44" i="34" s="1"/>
  <c r="AA212" i="35"/>
  <c r="AD214" i="35"/>
  <c r="DJ45" i="34"/>
  <c r="DJ46" i="34" s="1"/>
  <c r="DP64" i="34"/>
  <c r="DP65" i="34" s="1"/>
  <c r="AE250" i="35"/>
  <c r="DB50" i="34"/>
  <c r="AH210" i="35"/>
  <c r="DZ41" i="34"/>
  <c r="DZ42" i="34" s="1"/>
  <c r="T216" i="35"/>
  <c r="BV47" i="34"/>
  <c r="BV48" i="34" s="1"/>
  <c r="E214" i="35"/>
  <c r="N45" i="34"/>
  <c r="N46" i="34" s="1"/>
  <c r="S16" i="34"/>
  <c r="R38" i="34"/>
  <c r="F208" i="35"/>
  <c r="AL41" i="34"/>
  <c r="AL42" i="34" s="1"/>
  <c r="K210" i="35"/>
  <c r="AF208" i="35"/>
  <c r="DR38" i="34"/>
  <c r="DN45" i="34"/>
  <c r="DN46" i="34" s="1"/>
  <c r="AE214" i="35"/>
  <c r="J47" i="34"/>
  <c r="J48" i="34" s="1"/>
  <c r="D216" i="35"/>
  <c r="AI215" i="35"/>
  <c r="AX43" i="34"/>
  <c r="AX44" i="34" s="1"/>
  <c r="N212" i="35"/>
  <c r="BB49" i="34"/>
  <c r="O219" i="35"/>
  <c r="AD210" i="35"/>
  <c r="DJ41" i="34"/>
  <c r="DJ42" i="34" s="1"/>
  <c r="AP47" i="34"/>
  <c r="AP48" i="34" s="1"/>
  <c r="L216" i="35"/>
  <c r="AC216" i="35"/>
  <c r="DF47" i="34"/>
  <c r="DF48" i="34" s="1"/>
  <c r="L214" i="35"/>
  <c r="AP45" i="34"/>
  <c r="AP46" i="34" s="1"/>
  <c r="AB210" i="35"/>
  <c r="DB41" i="34"/>
  <c r="DB42" i="34" s="1"/>
  <c r="CH39" i="34"/>
  <c r="CX41" i="34"/>
  <c r="CX42" i="34" s="1"/>
  <c r="AA210" i="35"/>
  <c r="CV64" i="34"/>
  <c r="CV65" i="34" s="1"/>
  <c r="Z250" i="35"/>
  <c r="AH250" i="35"/>
  <c r="EB64" i="34"/>
  <c r="EB65" i="34" s="1"/>
  <c r="CL49" i="34"/>
  <c r="X219" i="35"/>
  <c r="AD41" i="34"/>
  <c r="AD42" i="34" s="1"/>
  <c r="I210" i="35"/>
  <c r="DR50" i="34"/>
  <c r="Z45" i="34"/>
  <c r="Z46" i="34" s="1"/>
  <c r="H214" i="35"/>
  <c r="AL50" i="34"/>
  <c r="BV38" i="34"/>
  <c r="T208" i="35"/>
  <c r="CX38" i="34"/>
  <c r="AA208" i="35"/>
  <c r="DF41" i="34"/>
  <c r="DF42" i="34" s="1"/>
  <c r="AC210" i="35"/>
  <c r="CP39" i="34"/>
  <c r="BZ53" i="34"/>
  <c r="AL53" i="34"/>
  <c r="CT50" i="34"/>
  <c r="Q216" i="35"/>
  <c r="BJ47" i="34"/>
  <c r="BJ48" i="34" s="1"/>
  <c r="CD50" i="34"/>
  <c r="CZ64" i="34"/>
  <c r="CZ65" i="34" s="1"/>
  <c r="AA250" i="35"/>
  <c r="AI221" i="35"/>
  <c r="J53" i="34"/>
  <c r="K222" i="35"/>
  <c r="AL52" i="34"/>
  <c r="Z222" i="35"/>
  <c r="CT52" i="34"/>
  <c r="BZ38" i="34"/>
  <c r="U208" i="35"/>
  <c r="V39" i="34"/>
  <c r="AB219" i="35"/>
  <c r="DB49" i="34"/>
  <c r="AG208" i="35"/>
  <c r="DV38" i="34"/>
  <c r="DF50" i="34"/>
  <c r="DB43" i="34"/>
  <c r="DB44" i="34" s="1"/>
  <c r="AB212" i="35"/>
  <c r="AG214" i="35"/>
  <c r="DV45" i="34"/>
  <c r="DV46" i="34" s="1"/>
  <c r="AD45" i="34"/>
  <c r="AD46" i="34" s="1"/>
  <c r="I214" i="35"/>
  <c r="P222" i="35"/>
  <c r="BF52" i="34"/>
  <c r="DZ43" i="34"/>
  <c r="DZ44" i="34" s="1"/>
  <c r="AH212" i="35"/>
  <c r="O210" i="35"/>
  <c r="BB41" i="34"/>
  <c r="BB42" i="34" s="1"/>
  <c r="AH53" i="34"/>
  <c r="BF39" i="34"/>
  <c r="CP49" i="34"/>
  <c r="Y219" i="35"/>
  <c r="O222" i="35"/>
  <c r="BB52" i="34"/>
  <c r="BB45" i="34"/>
  <c r="BB46" i="34" s="1"/>
  <c r="O214" i="35"/>
  <c r="O23" i="34"/>
  <c r="BR47" i="34"/>
  <c r="BR48" i="34" s="1"/>
  <c r="S216" i="35"/>
  <c r="H219" i="35"/>
  <c r="Z49" i="34"/>
  <c r="BR39" i="34"/>
  <c r="N52" i="34"/>
  <c r="E222" i="35"/>
  <c r="CF64" i="34"/>
  <c r="CF65" i="34" s="1"/>
  <c r="V250" i="35"/>
  <c r="BF50" i="34"/>
  <c r="DJ47" i="34"/>
  <c r="DJ48" i="34" s="1"/>
  <c r="AD216" i="35"/>
  <c r="R47" i="34"/>
  <c r="R48" i="34" s="1"/>
  <c r="F216" i="35"/>
  <c r="DR52" i="34"/>
  <c r="AF222" i="35"/>
  <c r="R43" i="34"/>
  <c r="R44" i="34" s="1"/>
  <c r="F212" i="35"/>
  <c r="AF64" i="34"/>
  <c r="AF65" i="34" s="1"/>
  <c r="I250" i="35"/>
  <c r="O212" i="35"/>
  <c r="BB43" i="34"/>
  <c r="BB44" i="34" s="1"/>
  <c r="DR53" i="34"/>
  <c r="DN50" i="34"/>
  <c r="AX45" i="34"/>
  <c r="AX46" i="34" s="1"/>
  <c r="N214" i="35"/>
  <c r="J214" i="35"/>
  <c r="AH45" i="34"/>
  <c r="AH46" i="34" s="1"/>
  <c r="BB50" i="34"/>
  <c r="CD45" i="34"/>
  <c r="CD46" i="34" s="1"/>
  <c r="V214" i="35"/>
  <c r="W27" i="34"/>
  <c r="W28" i="34" s="1"/>
  <c r="G177" i="35"/>
  <c r="BV52" i="34"/>
  <c r="T222" i="35"/>
  <c r="R212" i="35"/>
  <c r="BN43" i="34"/>
  <c r="BN44" i="34" s="1"/>
  <c r="DV50" i="34"/>
  <c r="Z50" i="34"/>
  <c r="CL50" i="34"/>
  <c r="CH45" i="34"/>
  <c r="CH46" i="34" s="1"/>
  <c r="W214" i="35"/>
  <c r="AL43" i="34"/>
  <c r="AL44" i="34" s="1"/>
  <c r="K212" i="35"/>
  <c r="CH52" i="34"/>
  <c r="W222" i="35"/>
  <c r="AH214" i="35"/>
  <c r="DZ45" i="34"/>
  <c r="DZ46" i="34" s="1"/>
  <c r="Y216" i="35"/>
  <c r="CP47" i="34"/>
  <c r="CP48" i="34" s="1"/>
  <c r="V52" i="34"/>
  <c r="G222" i="35"/>
  <c r="BV53" i="34"/>
  <c r="N53" i="34"/>
  <c r="AB216" i="35"/>
  <c r="DB47" i="34"/>
  <c r="DB48" i="34" s="1"/>
  <c r="G170" i="35"/>
  <c r="W18" i="34"/>
  <c r="W13" i="34"/>
  <c r="CL52" i="34"/>
  <c r="X222" i="35"/>
  <c r="P208" i="35"/>
  <c r="BF38" i="34"/>
  <c r="BR45" i="34"/>
  <c r="BR46" i="34" s="1"/>
  <c r="S214" i="35"/>
  <c r="O208" i="35"/>
  <c r="BB38" i="34"/>
  <c r="DB53" i="34"/>
  <c r="AA216" i="35"/>
  <c r="CX47" i="34"/>
  <c r="CX48" i="34" s="1"/>
  <c r="T250" i="35"/>
  <c r="BX64" i="34"/>
  <c r="BX65" i="34" s="1"/>
  <c r="CL43" i="34"/>
  <c r="CL44" i="34" s="1"/>
  <c r="X212" i="35"/>
  <c r="S13" i="34"/>
  <c r="AD53" i="34"/>
  <c r="CP53" i="34"/>
  <c r="K219" i="35"/>
  <c r="AL49" i="34"/>
  <c r="AG219" i="35"/>
  <c r="DV49" i="34"/>
  <c r="J43" i="34"/>
  <c r="J44" i="34" s="1"/>
  <c r="AI211" i="35"/>
  <c r="D212" i="35"/>
  <c r="AC250" i="35"/>
  <c r="DH64" i="34"/>
  <c r="DH65" i="34" s="1"/>
  <c r="DZ38" i="34"/>
  <c r="AH208" i="35"/>
  <c r="AX38" i="34"/>
  <c r="N208" i="35"/>
  <c r="R210" i="35"/>
  <c r="BN41" i="34"/>
  <c r="BN42" i="34" s="1"/>
  <c r="Z212" i="35"/>
  <c r="CT43" i="34"/>
  <c r="CT44" i="34" s="1"/>
  <c r="CP52" i="34"/>
  <c r="Y222" i="35"/>
  <c r="DN39" i="34"/>
  <c r="H170" i="35"/>
  <c r="AA18" i="34"/>
  <c r="H216" i="35"/>
  <c r="Z47" i="34"/>
  <c r="Z48" i="34" s="1"/>
  <c r="X216" i="35"/>
  <c r="CL47" i="34"/>
  <c r="CL48" i="34" s="1"/>
  <c r="CD47" i="34"/>
  <c r="CD48" i="34" s="1"/>
  <c r="V216" i="35"/>
  <c r="S20" i="34"/>
  <c r="BN53" i="34"/>
  <c r="BD64" i="34"/>
  <c r="BD65" i="34" s="1"/>
  <c r="O250" i="35"/>
  <c r="DB39" i="34"/>
  <c r="BZ50" i="34"/>
  <c r="CP38" i="34"/>
  <c r="Y208" i="35"/>
  <c r="AP53" i="34"/>
  <c r="E208" i="35"/>
  <c r="N38" i="34"/>
  <c r="T214" i="35"/>
  <c r="BV45" i="34"/>
  <c r="BV46" i="34" s="1"/>
  <c r="BN50" i="34"/>
  <c r="S19" i="34"/>
  <c r="AT38" i="34"/>
  <c r="M208" i="35"/>
  <c r="BN47" i="34"/>
  <c r="BN48" i="34" s="1"/>
  <c r="R216" i="35"/>
  <c r="CT41" i="34"/>
  <c r="CT42" i="34" s="1"/>
  <c r="Z210" i="35"/>
  <c r="BR50" i="34"/>
  <c r="P219" i="35"/>
  <c r="BF49" i="34"/>
  <c r="V219" i="35"/>
  <c r="CD49" i="34"/>
  <c r="J212" i="35"/>
  <c r="AH43" i="34"/>
  <c r="AH44" i="34" s="1"/>
  <c r="BF43" i="34"/>
  <c r="BF44" i="34" s="1"/>
  <c r="P212" i="35"/>
  <c r="AA16" i="34"/>
  <c r="F214" i="35"/>
  <c r="R45" i="34"/>
  <c r="R46" i="34" s="1"/>
  <c r="Q212" i="35"/>
  <c r="BJ43" i="34"/>
  <c r="BJ44" i="34" s="1"/>
  <c r="AH49" i="34"/>
  <c r="J219" i="35"/>
  <c r="I219" i="35"/>
  <c r="AD49" i="34"/>
  <c r="K250" i="35"/>
  <c r="AN64" i="34"/>
  <c r="AN65" i="34" s="1"/>
  <c r="CH43" i="34"/>
  <c r="CH44" i="34" s="1"/>
  <c r="W212" i="35"/>
  <c r="AZ64" i="34"/>
  <c r="AZ65" i="34" s="1"/>
  <c r="N250" i="35"/>
  <c r="E219" i="35"/>
  <c r="N49" i="34"/>
  <c r="CJ64" i="34"/>
  <c r="CJ65" i="34" s="1"/>
  <c r="W250" i="35"/>
  <c r="CX45" i="34"/>
  <c r="CX46" i="34" s="1"/>
  <c r="AA214" i="35"/>
  <c r="DX64" i="34"/>
  <c r="DX65" i="34" s="1"/>
  <c r="AG250" i="35"/>
  <c r="BN45" i="34"/>
  <c r="BN46" i="34" s="1"/>
  <c r="R214" i="35"/>
  <c r="F177" i="35"/>
  <c r="S27" i="34"/>
  <c r="S28" i="34" s="1"/>
  <c r="O216" i="35"/>
  <c r="BB47" i="34"/>
  <c r="BB48" i="34" s="1"/>
  <c r="W20" i="34"/>
  <c r="BR38" i="34"/>
  <c r="S208" i="35"/>
  <c r="Q210" i="35"/>
  <c r="BJ41" i="34"/>
  <c r="BJ42" i="34" s="1"/>
  <c r="BZ43" i="34"/>
  <c r="BZ44" i="34" s="1"/>
  <c r="U212" i="35"/>
  <c r="AP50" i="34"/>
  <c r="AI207" i="35"/>
  <c r="J39" i="34"/>
  <c r="F222" i="35"/>
  <c r="R52" i="34"/>
  <c r="O16" i="34"/>
  <c r="M210" i="35"/>
  <c r="AT41" i="34"/>
  <c r="AT42" i="34" s="1"/>
  <c r="DN47" i="34"/>
  <c r="DN48" i="34" s="1"/>
  <c r="AE216" i="35"/>
  <c r="BF53" i="34"/>
  <c r="DD64" i="34"/>
  <c r="DD65" i="34" s="1"/>
  <c r="AB250" i="35"/>
  <c r="BR53" i="34"/>
  <c r="F219" i="35"/>
  <c r="R49" i="34"/>
  <c r="J38" i="34"/>
  <c r="D208" i="35"/>
  <c r="AI206" i="35"/>
  <c r="AG210" i="35"/>
  <c r="DV41" i="34"/>
  <c r="DV42" i="34" s="1"/>
  <c r="N47" i="34"/>
  <c r="N48" i="34" s="1"/>
  <c r="E216" i="35"/>
  <c r="AP38" i="34"/>
  <c r="L208" i="35"/>
  <c r="BJ50" i="34"/>
  <c r="DZ53" i="34"/>
  <c r="CD38" i="34"/>
  <c r="V208" i="35"/>
  <c r="CT53" i="34"/>
  <c r="AA19" i="34"/>
  <c r="DF49" i="34"/>
  <c r="AC219" i="35"/>
  <c r="R219" i="35"/>
  <c r="BN49" i="34"/>
  <c r="AC222" i="35"/>
  <c r="DF52" i="34"/>
  <c r="Y210" i="35"/>
  <c r="CP41" i="34"/>
  <c r="CP42" i="34" s="1"/>
  <c r="Q214" i="35"/>
  <c r="BJ45" i="34"/>
  <c r="BJ46" i="34" s="1"/>
  <c r="E210" i="35"/>
  <c r="N41" i="34"/>
  <c r="N42" i="34" s="1"/>
  <c r="N222" i="35"/>
  <c r="AX52" i="34"/>
  <c r="DR41" i="34"/>
  <c r="DR42" i="34" s="1"/>
  <c r="AF210" i="35"/>
  <c r="R50" i="34"/>
  <c r="CN64" i="34"/>
  <c r="CN65" i="34" s="1"/>
  <c r="X250" i="35"/>
  <c r="AI218" i="35"/>
  <c r="J50" i="34"/>
  <c r="AP39" i="34"/>
  <c r="AD219" i="35"/>
  <c r="DJ49" i="34"/>
  <c r="AT50" i="34"/>
  <c r="AI213" i="35"/>
  <c r="J45" i="34"/>
  <c r="J46" i="34" s="1"/>
  <c r="D214" i="35"/>
  <c r="M250" i="35"/>
  <c r="AV64" i="34"/>
  <c r="AV65" i="34" s="1"/>
  <c r="AF216" i="35"/>
  <c r="DR47" i="34"/>
  <c r="DR48" i="34" s="1"/>
  <c r="AL39" i="34"/>
  <c r="Y212" i="35"/>
  <c r="CP43" i="34"/>
  <c r="CP44" i="34" s="1"/>
  <c r="AD47" i="34"/>
  <c r="AD48" i="34" s="1"/>
  <c r="I216" i="35"/>
  <c r="DV53" i="34"/>
  <c r="L222" i="35"/>
  <c r="AP52" i="34"/>
  <c r="DR49" i="34"/>
  <c r="AF219" i="35"/>
  <c r="BF47" i="34"/>
  <c r="BF48" i="34" s="1"/>
  <c r="P216" i="35"/>
  <c r="N50" i="34"/>
  <c r="DV43" i="34"/>
  <c r="DV44" i="34" s="1"/>
  <c r="AG212" i="35"/>
  <c r="AT43" i="34"/>
  <c r="AT44" i="34" s="1"/>
  <c r="M212" i="35"/>
  <c r="AA222" i="35"/>
  <c r="CX52" i="34"/>
  <c r="K216" i="35"/>
  <c r="AL47" i="34"/>
  <c r="AL48" i="34" s="1"/>
  <c r="DR45" i="34"/>
  <c r="DR46" i="34" s="1"/>
  <c r="AF214" i="35"/>
  <c r="E212" i="35"/>
  <c r="N43" i="34"/>
  <c r="N44" i="34" s="1"/>
  <c r="DN53" i="34"/>
  <c r="DF39" i="34"/>
  <c r="G250" i="35"/>
  <c r="X64" i="34"/>
  <c r="X65" i="34" s="1"/>
  <c r="DJ50" i="34"/>
  <c r="R53" i="34"/>
  <c r="CT49" i="34"/>
  <c r="Z219" i="35"/>
  <c r="DB52" i="34"/>
  <c r="AB222" i="35"/>
  <c r="AD39" i="34"/>
  <c r="CH38" i="34"/>
  <c r="W208" i="35"/>
  <c r="DN49" i="34"/>
  <c r="AE219" i="35"/>
  <c r="Z39" i="34"/>
  <c r="R250" i="35"/>
  <c r="BP64" i="34"/>
  <c r="BP65" i="34" s="1"/>
  <c r="AI249" i="35"/>
  <c r="L64" i="34"/>
  <c r="L65" i="34" s="1"/>
  <c r="D250" i="35"/>
  <c r="BR41" i="34"/>
  <c r="BR42" i="34" s="1"/>
  <c r="S210" i="35"/>
  <c r="M216" i="35"/>
  <c r="AT47" i="34"/>
  <c r="AT48" i="34" s="1"/>
  <c r="W210" i="35"/>
  <c r="CH41" i="34"/>
  <c r="CH42" i="34" s="1"/>
  <c r="DF43" i="34"/>
  <c r="DF44" i="34" s="1"/>
  <c r="AC212" i="35"/>
  <c r="DZ50" i="34"/>
  <c r="V43" i="34"/>
  <c r="V44" i="34" s="1"/>
  <c r="G212" i="35"/>
  <c r="X214" i="35"/>
  <c r="CL45" i="34"/>
  <c r="CL46" i="34" s="1"/>
  <c r="AH52" i="34"/>
  <c r="J222" i="35"/>
  <c r="CX53" i="34"/>
  <c r="BL64" i="34"/>
  <c r="BL65" i="34" s="1"/>
  <c r="Q250" i="35"/>
  <c r="DZ49" i="34"/>
  <c r="AH219" i="35"/>
  <c r="H250" i="35"/>
  <c r="AB64" i="34"/>
  <c r="AB65" i="34" s="1"/>
  <c r="DL64" i="34"/>
  <c r="DL65" i="34" s="1"/>
  <c r="AD250" i="35"/>
  <c r="DF53" i="34"/>
  <c r="H212" i="35"/>
  <c r="Z43" i="34"/>
  <c r="Z44" i="34" s="1"/>
  <c r="BV39" i="34"/>
  <c r="AH222" i="35"/>
  <c r="DZ52" i="34"/>
  <c r="AA23" i="34"/>
  <c r="I212" i="35"/>
  <c r="AD43" i="34"/>
  <c r="AD44" i="34" s="1"/>
  <c r="CD39" i="34"/>
  <c r="Z38" i="34"/>
  <c r="H208" i="35"/>
  <c r="BR49" i="34"/>
  <c r="S219" i="35"/>
  <c r="G219" i="35"/>
  <c r="V49" i="34"/>
  <c r="D219" i="35"/>
  <c r="AI217" i="35"/>
  <c r="J49" i="34"/>
  <c r="AF212" i="35"/>
  <c r="DR43" i="34"/>
  <c r="DR44" i="34" s="1"/>
  <c r="AE212" i="35"/>
  <c r="DN43" i="34"/>
  <c r="DN44" i="34" s="1"/>
  <c r="L250" i="35"/>
  <c r="AR64" i="34"/>
  <c r="AR65" i="34" s="1"/>
  <c r="U222" i="35"/>
  <c r="BZ52" i="34"/>
  <c r="Z216" i="35"/>
  <c r="CT47" i="34"/>
  <c r="CT48" i="34" s="1"/>
  <c r="V50" i="34"/>
  <c r="N210" i="35"/>
  <c r="AX41" i="34"/>
  <c r="AX42" i="34" s="1"/>
  <c r="AD38" i="34"/>
  <c r="I208" i="35"/>
  <c r="Y250" i="35"/>
  <c r="CR64" i="34"/>
  <c r="CR65" i="34" s="1"/>
  <c r="BN52" i="34"/>
  <c r="R222" i="35"/>
  <c r="CH53" i="34"/>
  <c r="CX50" i="34"/>
  <c r="BZ49" i="34"/>
  <c r="U219" i="35"/>
  <c r="AH216" i="35"/>
  <c r="DZ47" i="34"/>
  <c r="DZ48" i="34" s="1"/>
  <c r="W16" i="34"/>
  <c r="X210" i="35"/>
  <c r="CL41" i="34"/>
  <c r="CL42" i="34" s="1"/>
  <c r="BV41" i="34"/>
  <c r="BV42" i="34" s="1"/>
  <c r="T210" i="35"/>
  <c r="AD52" i="34"/>
  <c r="I222" i="35"/>
  <c r="K208" i="35"/>
  <c r="AL38" i="34"/>
  <c r="G214" i="35"/>
  <c r="V45" i="34"/>
  <c r="V46" i="34" s="1"/>
  <c r="DJ53" i="34"/>
  <c r="Z52" i="34"/>
  <c r="H222" i="35"/>
  <c r="CT45" i="34"/>
  <c r="CT46" i="34" s="1"/>
  <c r="Z214" i="35"/>
  <c r="Z41" i="34"/>
  <c r="Z42" i="34" s="1"/>
  <c r="H210" i="35"/>
  <c r="CH47" i="34"/>
  <c r="CH48" i="34" s="1"/>
  <c r="W216" i="35"/>
  <c r="CL53" i="34"/>
  <c r="AX53" i="34"/>
  <c r="J52" i="34"/>
  <c r="AI220" i="35"/>
  <c r="D222" i="35"/>
  <c r="BV43" i="34"/>
  <c r="BV44" i="34" s="1"/>
  <c r="T212" i="35"/>
  <c r="BT64" i="34"/>
  <c r="BT65" i="34" s="1"/>
  <c r="S250" i="35"/>
  <c r="AI209" i="35"/>
  <c r="D210" i="35"/>
  <c r="J41" i="34"/>
  <c r="J42" i="34" s="1"/>
  <c r="V222" i="35"/>
  <c r="CD52" i="34"/>
  <c r="DN41" i="34"/>
  <c r="DN42" i="34" s="1"/>
  <c r="AE210" i="35"/>
  <c r="DJ52" i="34"/>
  <c r="AD222" i="35"/>
  <c r="Z53" i="34"/>
  <c r="BJ49" i="34"/>
  <c r="Q219" i="35"/>
  <c r="BF45" i="34"/>
  <c r="BF46" i="34" s="1"/>
  <c r="P214" i="35"/>
  <c r="N216" i="35"/>
  <c r="AX47" i="34"/>
  <c r="AX48" i="34" s="1"/>
  <c r="S18" i="34"/>
  <c r="F170" i="35"/>
  <c r="BZ39" i="34"/>
  <c r="AT53" i="34"/>
  <c r="DJ39" i="34"/>
  <c r="AE208" i="35"/>
  <c r="DN38" i="34"/>
  <c r="AA20" i="34"/>
  <c r="DV52" i="34"/>
  <c r="AG222" i="35"/>
  <c r="BR43" i="34"/>
  <c r="BR44" i="34" s="1"/>
  <c r="S212" i="35"/>
  <c r="DN52" i="34"/>
  <c r="AE222" i="35"/>
  <c r="BB39" i="34"/>
  <c r="AT39" i="34"/>
  <c r="P210" i="35"/>
  <c r="BF41" i="34"/>
  <c r="BF42" i="34" s="1"/>
  <c r="BZ45" i="34"/>
  <c r="BZ46" i="34" s="1"/>
  <c r="U214" i="35"/>
  <c r="R39" i="34"/>
  <c r="M222" i="35"/>
  <c r="AT52" i="34"/>
  <c r="AD208" i="35"/>
  <c r="DJ38" i="34"/>
  <c r="V41" i="34"/>
  <c r="V42" i="34" s="1"/>
  <c r="G210" i="35"/>
  <c r="T64" i="34"/>
  <c r="T65" i="34" s="1"/>
  <c r="F250" i="35"/>
  <c r="V53" i="34"/>
  <c r="BN38" i="34"/>
  <c r="R208" i="35"/>
  <c r="J210" i="35"/>
  <c r="AH41" i="34"/>
  <c r="AH42" i="34" s="1"/>
  <c r="DZ39" i="34"/>
  <c r="DB38" i="34"/>
  <c r="AB208" i="35"/>
  <c r="AX39" i="34"/>
  <c r="BV49" i="34"/>
  <c r="T219" i="35"/>
  <c r="H177" i="35"/>
  <c r="AA27" i="34"/>
  <c r="AA28" i="34" s="1"/>
  <c r="AB214" i="35"/>
  <c r="DB45" i="34"/>
  <c r="DB46" i="34" s="1"/>
  <c r="AP43" i="34"/>
  <c r="AP44" i="34" s="1"/>
  <c r="L212" i="35"/>
  <c r="V47" i="34"/>
  <c r="V48" i="34" s="1"/>
  <c r="G216" i="35"/>
  <c r="CL39" i="34"/>
  <c r="N39" i="34"/>
  <c r="J250" i="35"/>
  <c r="AJ64" i="34"/>
  <c r="AJ65" i="34" s="1"/>
  <c r="U210" i="35"/>
  <c r="BZ41" i="34"/>
  <c r="BZ42" i="34" s="1"/>
  <c r="BZ47" i="34"/>
  <c r="BZ48" i="34" s="1"/>
  <c r="U216" i="35"/>
  <c r="AA13" i="34"/>
  <c r="AF250" i="35"/>
  <c r="DT64" i="34"/>
  <c r="DT65" i="34" s="1"/>
  <c r="W19" i="34"/>
  <c r="AH50" i="34"/>
  <c r="AX50" i="34"/>
  <c r="CB64" i="34"/>
  <c r="CB65" i="34" s="1"/>
  <c r="U250" i="35"/>
  <c r="F210" i="35"/>
  <c r="R41" i="34"/>
  <c r="R42" i="34" s="1"/>
  <c r="CH50" i="34"/>
  <c r="AG216" i="35"/>
  <c r="DV47" i="34"/>
  <c r="DV48" i="34" s="1"/>
  <c r="W23" i="34"/>
  <c r="AL45" i="34"/>
  <c r="AL46" i="34" s="1"/>
  <c r="K214" i="35"/>
  <c r="AH39" i="34"/>
  <c r="BB53" i="34"/>
  <c r="S222" i="35"/>
  <c r="BR52" i="34"/>
  <c r="L210" i="35"/>
  <c r="AP41" i="34"/>
  <c r="AP42" i="34" s="1"/>
  <c r="CX39" i="34"/>
  <c r="Q208" i="35"/>
  <c r="BJ38" i="34"/>
  <c r="CD53" i="34"/>
  <c r="AH38" i="34"/>
  <c r="J208" i="35"/>
  <c r="CP50" i="34"/>
  <c r="DV39" i="34"/>
  <c r="CL38" i="34"/>
  <c r="X208" i="35"/>
  <c r="AE19" i="34"/>
  <c r="AE20" i="34"/>
  <c r="AE13" i="34"/>
  <c r="AE23" i="34"/>
  <c r="AE18" i="34"/>
  <c r="I170" i="35"/>
  <c r="AE27" i="34"/>
  <c r="AE28" i="34" s="1"/>
  <c r="I177" i="35"/>
  <c r="AE16" i="34"/>
  <c r="K155" i="35"/>
  <c r="O226" i="35"/>
  <c r="I104" i="35"/>
  <c r="H28" i="35"/>
  <c r="J169" i="35"/>
  <c r="J176" i="35"/>
  <c r="J167" i="35"/>
  <c r="J172" i="35"/>
  <c r="J162" i="35"/>
  <c r="J168" i="35"/>
  <c r="J165" i="35"/>
  <c r="J54" i="34" l="1"/>
  <c r="CH54" i="34"/>
  <c r="CP40" i="34"/>
  <c r="CL54" i="34"/>
  <c r="BV40" i="34"/>
  <c r="N51" i="34"/>
  <c r="E53" i="34"/>
  <c r="E52" i="34"/>
  <c r="F64" i="34"/>
  <c r="F65" i="34" s="1"/>
  <c r="E45" i="34"/>
  <c r="E49" i="34"/>
  <c r="E38" i="34"/>
  <c r="E43" i="34"/>
  <c r="E41" i="34"/>
  <c r="E50" i="34"/>
  <c r="E39" i="34"/>
  <c r="E47" i="34"/>
  <c r="DN51" i="34"/>
  <c r="DF40" i="34"/>
  <c r="V40" i="34"/>
  <c r="CT40" i="34"/>
  <c r="AD54" i="34"/>
  <c r="DV40" i="34"/>
  <c r="BV54" i="34"/>
  <c r="R40" i="34"/>
  <c r="DF51" i="34"/>
  <c r="AD51" i="34"/>
  <c r="AT51" i="34"/>
  <c r="BZ54" i="34"/>
  <c r="CD40" i="34"/>
  <c r="DV51" i="34"/>
  <c r="CX40" i="34"/>
  <c r="N54" i="34"/>
  <c r="CT54" i="34"/>
  <c r="DV54" i="34"/>
  <c r="AP51" i="34"/>
  <c r="AT40" i="34"/>
  <c r="CH51" i="34"/>
  <c r="BN40" i="34"/>
  <c r="BN54" i="34"/>
  <c r="DR51" i="34"/>
  <c r="CL51" i="34"/>
  <c r="BJ54" i="34"/>
  <c r="BV51" i="34"/>
  <c r="N40" i="34"/>
  <c r="CP51" i="34"/>
  <c r="BB54" i="34"/>
  <c r="AX40" i="34"/>
  <c r="CX54" i="34"/>
  <c r="Z54" i="34"/>
  <c r="AP40" i="34"/>
  <c r="AL54" i="34"/>
  <c r="R51" i="34"/>
  <c r="AH51" i="34"/>
  <c r="DJ40" i="34"/>
  <c r="DN54" i="34"/>
  <c r="AL40" i="34"/>
  <c r="CX51" i="34"/>
  <c r="AD40" i="34"/>
  <c r="E223" i="35"/>
  <c r="DB54" i="34"/>
  <c r="W21" i="34"/>
  <c r="BJ51" i="34"/>
  <c r="BF54" i="34"/>
  <c r="CD51" i="34"/>
  <c r="S21" i="34"/>
  <c r="BR54" i="34"/>
  <c r="DB40" i="34"/>
  <c r="O223" i="35"/>
  <c r="V51" i="34"/>
  <c r="S223" i="35"/>
  <c r="Z223" i="35"/>
  <c r="K223" i="35"/>
  <c r="AT54" i="34"/>
  <c r="U223" i="35"/>
  <c r="J51" i="34"/>
  <c r="Z40" i="34"/>
  <c r="BR40" i="34"/>
  <c r="AG223" i="35"/>
  <c r="AD223" i="35"/>
  <c r="AP54" i="34"/>
  <c r="AH40" i="34"/>
  <c r="G223" i="35"/>
  <c r="CP54" i="34"/>
  <c r="AL51" i="34"/>
  <c r="BF40" i="34"/>
  <c r="Z51" i="34"/>
  <c r="DB51" i="34"/>
  <c r="DR40" i="34"/>
  <c r="AE223" i="35"/>
  <c r="AA223" i="35"/>
  <c r="D223" i="35"/>
  <c r="DZ54" i="34"/>
  <c r="I223" i="35"/>
  <c r="Q223" i="35"/>
  <c r="BR51" i="34"/>
  <c r="BN51" i="34"/>
  <c r="AI208" i="35"/>
  <c r="BZ51" i="34"/>
  <c r="AA21" i="34"/>
  <c r="BB40" i="34"/>
  <c r="V54" i="34"/>
  <c r="DR54" i="34"/>
  <c r="Y223" i="35"/>
  <c r="CT51" i="34"/>
  <c r="X223" i="35"/>
  <c r="CH40" i="34"/>
  <c r="BB51" i="34"/>
  <c r="AI222" i="35"/>
  <c r="AI210" i="35"/>
  <c r="AX51" i="34"/>
  <c r="BJ40" i="34"/>
  <c r="L223" i="35"/>
  <c r="CL40" i="34"/>
  <c r="AB223" i="35"/>
  <c r="P223" i="35"/>
  <c r="AH223" i="35"/>
  <c r="N223" i="35"/>
  <c r="DZ51" i="34"/>
  <c r="DJ51" i="34"/>
  <c r="J40" i="34"/>
  <c r="CD54" i="34"/>
  <c r="H223" i="35"/>
  <c r="AI219" i="35"/>
  <c r="J223" i="35"/>
  <c r="AI212" i="35"/>
  <c r="AI216" i="35"/>
  <c r="AI250" i="35"/>
  <c r="W223" i="35"/>
  <c r="AF223" i="35"/>
  <c r="AX54" i="34"/>
  <c r="DF54" i="34"/>
  <c r="AC223" i="35"/>
  <c r="R54" i="34"/>
  <c r="R223" i="35"/>
  <c r="F223" i="35"/>
  <c r="T223" i="35"/>
  <c r="V223" i="35"/>
  <c r="DN40" i="34"/>
  <c r="DJ54" i="34"/>
  <c r="AI214" i="35"/>
  <c r="M223" i="35"/>
  <c r="DZ40" i="34"/>
  <c r="BZ40" i="34"/>
  <c r="BF51" i="34"/>
  <c r="AH54" i="34"/>
  <c r="AE21" i="34"/>
  <c r="AI16" i="34"/>
  <c r="AI20" i="34"/>
  <c r="AI23" i="34"/>
  <c r="AI27" i="34"/>
  <c r="AI28" i="34" s="1"/>
  <c r="J177" i="35"/>
  <c r="J170" i="35"/>
  <c r="AI18" i="34"/>
  <c r="AI13" i="34"/>
  <c r="AI19" i="34"/>
  <c r="L155" i="35"/>
  <c r="P226" i="35"/>
  <c r="J104" i="35"/>
  <c r="I28" i="35"/>
  <c r="K165" i="35"/>
  <c r="K172" i="35"/>
  <c r="K176" i="35"/>
  <c r="K168" i="35"/>
  <c r="K169" i="35"/>
  <c r="K162" i="35"/>
  <c r="K167" i="35"/>
  <c r="CH55" i="34" l="1"/>
  <c r="R55" i="34"/>
  <c r="N55" i="34"/>
  <c r="E54" i="34"/>
  <c r="E46" i="34"/>
  <c r="E48" i="34"/>
  <c r="E44" i="34"/>
  <c r="E51" i="34"/>
  <c r="E42" i="34"/>
  <c r="E40" i="34"/>
  <c r="BF55" i="34"/>
  <c r="BV55" i="34"/>
  <c r="DN55" i="34"/>
  <c r="CD55" i="34"/>
  <c r="BN55" i="34"/>
  <c r="DF55" i="34"/>
  <c r="CX55" i="34"/>
  <c r="AD55" i="34"/>
  <c r="DV55" i="34"/>
  <c r="CP55" i="34"/>
  <c r="CT55" i="34"/>
  <c r="CL55" i="34"/>
  <c r="AT55" i="34"/>
  <c r="AP55" i="34"/>
  <c r="AL55" i="34"/>
  <c r="BJ55" i="34"/>
  <c r="DJ55" i="34"/>
  <c r="DB55" i="34"/>
  <c r="AX55" i="34"/>
  <c r="V55" i="34"/>
  <c r="Z55" i="34"/>
  <c r="J55" i="34"/>
  <c r="BB55" i="34"/>
  <c r="BR55" i="34"/>
  <c r="AH55" i="34"/>
  <c r="DZ55" i="34"/>
  <c r="DR55" i="34"/>
  <c r="BZ55" i="34"/>
  <c r="AI223" i="35"/>
  <c r="AM18" i="34"/>
  <c r="K170" i="35"/>
  <c r="AM19" i="34"/>
  <c r="AM23" i="34"/>
  <c r="AM16" i="34"/>
  <c r="AM20" i="34"/>
  <c r="AM13" i="34"/>
  <c r="K177" i="35"/>
  <c r="AM27" i="34"/>
  <c r="AM28" i="34" s="1"/>
  <c r="M155" i="35"/>
  <c r="Q226" i="35"/>
  <c r="AI21" i="34"/>
  <c r="K104" i="35"/>
  <c r="J28" i="35"/>
  <c r="L172" i="35"/>
  <c r="L167" i="35"/>
  <c r="L176" i="35"/>
  <c r="L168" i="35"/>
  <c r="L162" i="35"/>
  <c r="L165" i="35"/>
  <c r="L169" i="35"/>
  <c r="E55" i="34" l="1"/>
  <c r="AQ16" i="34"/>
  <c r="AQ19" i="34"/>
  <c r="AQ18" i="34"/>
  <c r="L170" i="35"/>
  <c r="AQ20" i="34"/>
  <c r="AQ13" i="34"/>
  <c r="AQ23" i="34"/>
  <c r="AQ27" i="34"/>
  <c r="AQ28" i="34" s="1"/>
  <c r="L177" i="35"/>
  <c r="N155" i="35"/>
  <c r="R226" i="35"/>
  <c r="AM21" i="34"/>
  <c r="L104" i="35"/>
  <c r="K28" i="35"/>
  <c r="M172" i="35"/>
  <c r="M162" i="35"/>
  <c r="M165" i="35"/>
  <c r="M169" i="35"/>
  <c r="M167" i="35"/>
  <c r="M168" i="35"/>
  <c r="M176" i="35"/>
  <c r="AU18" i="34" l="1"/>
  <c r="M170" i="35"/>
  <c r="AU13" i="34"/>
  <c r="AU19" i="34"/>
  <c r="M177" i="35"/>
  <c r="AU27" i="34"/>
  <c r="AU28" i="34" s="1"/>
  <c r="AU16" i="34"/>
  <c r="AU20" i="34"/>
  <c r="AU23" i="34"/>
  <c r="O155" i="35"/>
  <c r="S226" i="35"/>
  <c r="AQ21" i="34"/>
  <c r="M104" i="35"/>
  <c r="L28" i="35"/>
  <c r="N162" i="35"/>
  <c r="N172" i="35"/>
  <c r="N176" i="35"/>
  <c r="N169" i="35"/>
  <c r="N165" i="35"/>
  <c r="N167" i="35"/>
  <c r="N168" i="35"/>
  <c r="AY27" i="34" l="1"/>
  <c r="AY28" i="34" s="1"/>
  <c r="N177" i="35"/>
  <c r="AY13" i="34"/>
  <c r="AY20" i="34"/>
  <c r="N170" i="35"/>
  <c r="AY18" i="34"/>
  <c r="AY23" i="34"/>
  <c r="AY19" i="34"/>
  <c r="AY16" i="34"/>
  <c r="P155" i="35"/>
  <c r="T226" i="35"/>
  <c r="AU21" i="34"/>
  <c r="N104" i="35"/>
  <c r="O104" i="35" s="1"/>
  <c r="P104" i="35" s="1"/>
  <c r="Q104" i="35" s="1"/>
  <c r="R104" i="35" s="1"/>
  <c r="S104" i="35" s="1"/>
  <c r="T104" i="35" s="1"/>
  <c r="U104" i="35" s="1"/>
  <c r="V104" i="35" s="1"/>
  <c r="W104" i="35" s="1"/>
  <c r="X104" i="35" s="1"/>
  <c r="Y104" i="35" s="1"/>
  <c r="Z104" i="35" s="1"/>
  <c r="AA104" i="35" s="1"/>
  <c r="AB104" i="35" s="1"/>
  <c r="AC104" i="35" s="1"/>
  <c r="AD104" i="35" s="1"/>
  <c r="AE104" i="35" s="1"/>
  <c r="AF104" i="35" s="1"/>
  <c r="AG104" i="35" s="1"/>
  <c r="AH104" i="35" s="1"/>
  <c r="AI104" i="35" s="1"/>
  <c r="M28" i="35"/>
  <c r="O165" i="35"/>
  <c r="O172" i="35"/>
  <c r="O176" i="35"/>
  <c r="O162" i="35"/>
  <c r="O169" i="35"/>
  <c r="O168" i="35"/>
  <c r="O167" i="35"/>
  <c r="BC18" i="34" l="1"/>
  <c r="O170" i="35"/>
  <c r="BC16" i="34"/>
  <c r="BC23" i="34"/>
  <c r="BC20" i="34"/>
  <c r="BC27" i="34"/>
  <c r="BC28" i="34" s="1"/>
  <c r="O177" i="35"/>
  <c r="BC19" i="34"/>
  <c r="BC13" i="34"/>
  <c r="Q155" i="35"/>
  <c r="U226" i="35"/>
  <c r="AY21" i="34"/>
  <c r="N28" i="35"/>
  <c r="P167" i="35"/>
  <c r="P172" i="35"/>
  <c r="P169" i="35"/>
  <c r="P168" i="35"/>
  <c r="P165" i="35"/>
  <c r="P162" i="35"/>
  <c r="P176" i="35"/>
  <c r="BG27" i="34" l="1"/>
  <c r="BG28" i="34" s="1"/>
  <c r="P177" i="35"/>
  <c r="BG20" i="34"/>
  <c r="BG18" i="34"/>
  <c r="P170" i="35"/>
  <c r="BG16" i="34"/>
  <c r="BG23" i="34"/>
  <c r="BG13" i="34"/>
  <c r="BG19" i="34"/>
  <c r="R155" i="35"/>
  <c r="V226" i="35"/>
  <c r="BC21" i="34"/>
  <c r="O28" i="35"/>
  <c r="Q168" i="35"/>
  <c r="Q169" i="35"/>
  <c r="Q176" i="35"/>
  <c r="Q172" i="35"/>
  <c r="Q162" i="35"/>
  <c r="Q165" i="35"/>
  <c r="Q167" i="35"/>
  <c r="BG21" i="34" l="1"/>
  <c r="BK16" i="34"/>
  <c r="BK13" i="34"/>
  <c r="BK20" i="34"/>
  <c r="BK18" i="34"/>
  <c r="Q170" i="35"/>
  <c r="BK23" i="34"/>
  <c r="BK19" i="34"/>
  <c r="Q177" i="35"/>
  <c r="BK27" i="34"/>
  <c r="BK28" i="34" s="1"/>
  <c r="S155" i="35"/>
  <c r="W226" i="35"/>
  <c r="P28" i="35"/>
  <c r="R168" i="35"/>
  <c r="R165" i="35"/>
  <c r="R176" i="35"/>
  <c r="R169" i="35"/>
  <c r="R172" i="35"/>
  <c r="R162" i="35"/>
  <c r="R167" i="35"/>
  <c r="BO27" i="34" l="1"/>
  <c r="BO28" i="34" s="1"/>
  <c r="R177" i="35"/>
  <c r="BO20" i="34"/>
  <c r="R170" i="35"/>
  <c r="BO18" i="34"/>
  <c r="BO23" i="34"/>
  <c r="BO13" i="34"/>
  <c r="BO19" i="34"/>
  <c r="BO16" i="34"/>
  <c r="T155" i="35"/>
  <c r="X226" i="35"/>
  <c r="BK21" i="34"/>
  <c r="Q28" i="35"/>
  <c r="S165" i="35"/>
  <c r="S172" i="35"/>
  <c r="S168" i="35"/>
  <c r="S167" i="35"/>
  <c r="S169" i="35"/>
  <c r="S176" i="35"/>
  <c r="S162" i="35"/>
  <c r="BO21" i="34" l="1"/>
  <c r="S170" i="35"/>
  <c r="BS18" i="34"/>
  <c r="BS27" i="34"/>
  <c r="BS28" i="34" s="1"/>
  <c r="S177" i="35"/>
  <c r="BS20" i="34"/>
  <c r="BS19" i="34"/>
  <c r="BS23" i="34"/>
  <c r="BS13" i="34"/>
  <c r="BS16" i="34"/>
  <c r="U155" i="35"/>
  <c r="Y226" i="35"/>
  <c r="R28" i="35"/>
  <c r="T172" i="35"/>
  <c r="T165" i="35"/>
  <c r="T169" i="35"/>
  <c r="T168" i="35"/>
  <c r="T167" i="35"/>
  <c r="T162" i="35"/>
  <c r="T176" i="35"/>
  <c r="T170" i="35" l="1"/>
  <c r="BW18" i="34"/>
  <c r="BW19" i="34"/>
  <c r="BW27" i="34"/>
  <c r="BW28" i="34" s="1"/>
  <c r="T177" i="35"/>
  <c r="BW16" i="34"/>
  <c r="BW13" i="34"/>
  <c r="BW20" i="34"/>
  <c r="BW23" i="34"/>
  <c r="V155" i="35"/>
  <c r="Z226" i="35"/>
  <c r="BS21" i="34"/>
  <c r="S28" i="35"/>
  <c r="U165" i="35"/>
  <c r="U169" i="35"/>
  <c r="U162" i="35"/>
  <c r="U168" i="35"/>
  <c r="U176" i="35"/>
  <c r="U172" i="35"/>
  <c r="U167" i="35"/>
  <c r="CA18" i="34" l="1"/>
  <c r="U170" i="35"/>
  <c r="CA19" i="34"/>
  <c r="CA13" i="34"/>
  <c r="CA27" i="34"/>
  <c r="CA28" i="34" s="1"/>
  <c r="U177" i="35"/>
  <c r="CA20" i="34"/>
  <c r="CA16" i="34"/>
  <c r="CA23" i="34"/>
  <c r="W155" i="35"/>
  <c r="AA226" i="35"/>
  <c r="BW21" i="34"/>
  <c r="T28" i="35"/>
  <c r="V168" i="35"/>
  <c r="V165" i="35"/>
  <c r="V176" i="35"/>
  <c r="V172" i="35"/>
  <c r="V167" i="35"/>
  <c r="V162" i="35"/>
  <c r="V169" i="35"/>
  <c r="CA21" i="34" l="1"/>
  <c r="CE20" i="34"/>
  <c r="CE13" i="34"/>
  <c r="CE23" i="34"/>
  <c r="CE19" i="34"/>
  <c r="V170" i="35"/>
  <c r="CE18" i="34"/>
  <c r="CE16" i="34"/>
  <c r="CE27" i="34"/>
  <c r="CE28" i="34" s="1"/>
  <c r="V177" i="35"/>
  <c r="X155" i="35"/>
  <c r="AB226" i="35"/>
  <c r="U28" i="35"/>
  <c r="W165" i="35"/>
  <c r="W172" i="35"/>
  <c r="W169" i="35"/>
  <c r="W176" i="35"/>
  <c r="W167" i="35"/>
  <c r="W162" i="35"/>
  <c r="W168" i="35"/>
  <c r="CI18" i="34" l="1"/>
  <c r="W170" i="35"/>
  <c r="CI13" i="34"/>
  <c r="CI23" i="34"/>
  <c r="CI16" i="34"/>
  <c r="CI19" i="34"/>
  <c r="CI27" i="34"/>
  <c r="CI28" i="34" s="1"/>
  <c r="W177" i="35"/>
  <c r="CI20" i="34"/>
  <c r="Y155" i="35"/>
  <c r="AC226" i="35"/>
  <c r="CE21" i="34"/>
  <c r="V28" i="35"/>
  <c r="X169" i="35"/>
  <c r="X168" i="35"/>
  <c r="X176" i="35"/>
  <c r="X172" i="35"/>
  <c r="X167" i="35"/>
  <c r="X162" i="35"/>
  <c r="X165" i="35"/>
  <c r="X170" i="35" l="1"/>
  <c r="CM18" i="34"/>
  <c r="CM27" i="34"/>
  <c r="CM28" i="34" s="1"/>
  <c r="X177" i="35"/>
  <c r="CM23" i="34"/>
  <c r="CM19" i="34"/>
  <c r="CM16" i="34"/>
  <c r="CM20" i="34"/>
  <c r="CM13" i="34"/>
  <c r="AD226" i="35"/>
  <c r="Z155" i="35"/>
  <c r="CI21" i="34"/>
  <c r="W28" i="35"/>
  <c r="Y176" i="35"/>
  <c r="Y165" i="35"/>
  <c r="Y168" i="35"/>
  <c r="Y167" i="35"/>
  <c r="Y162" i="35"/>
  <c r="Y172" i="35"/>
  <c r="Y169" i="35"/>
  <c r="CQ23" i="34" l="1"/>
  <c r="CQ18" i="34"/>
  <c r="Y170" i="35"/>
  <c r="CQ19" i="34"/>
  <c r="CQ16" i="34"/>
  <c r="CQ20" i="34"/>
  <c r="CQ13" i="34"/>
  <c r="CQ27" i="34"/>
  <c r="CQ28" i="34" s="1"/>
  <c r="Y177" i="35"/>
  <c r="AA155" i="35"/>
  <c r="AE226" i="35"/>
  <c r="CM21" i="34"/>
  <c r="X28" i="35"/>
  <c r="Z169" i="35"/>
  <c r="Z165" i="35"/>
  <c r="Z167" i="35"/>
  <c r="Z176" i="35"/>
  <c r="Z172" i="35"/>
  <c r="Z168" i="35"/>
  <c r="Z162" i="35"/>
  <c r="CU19" i="34" l="1"/>
  <c r="Z170" i="35"/>
  <c r="CU18" i="34"/>
  <c r="CU20" i="34"/>
  <c r="CU23" i="34"/>
  <c r="CU27" i="34"/>
  <c r="CU28" i="34" s="1"/>
  <c r="Z177" i="35"/>
  <c r="CU16" i="34"/>
  <c r="CU13" i="34"/>
  <c r="AB155" i="35"/>
  <c r="AF226" i="35"/>
  <c r="CQ21" i="34"/>
  <c r="Y28" i="35"/>
  <c r="AA169" i="35"/>
  <c r="AA165" i="35"/>
  <c r="AA168" i="35"/>
  <c r="AA176" i="35"/>
  <c r="AA167" i="35"/>
  <c r="AA172" i="35"/>
  <c r="AA162" i="35"/>
  <c r="CY18" i="34" l="1"/>
  <c r="AA170" i="35"/>
  <c r="CY19" i="34"/>
  <c r="CY13" i="34"/>
  <c r="CY20" i="34"/>
  <c r="CY27" i="34"/>
  <c r="CY28" i="34" s="1"/>
  <c r="AA177" i="35"/>
  <c r="CY23" i="34"/>
  <c r="CY16" i="34"/>
  <c r="AC155" i="35"/>
  <c r="AG226" i="35"/>
  <c r="CU21" i="34"/>
  <c r="Z28" i="35"/>
  <c r="AB162" i="35"/>
  <c r="AB167" i="35"/>
  <c r="AB169" i="35"/>
  <c r="AB165" i="35"/>
  <c r="AB172" i="35"/>
  <c r="AB168" i="35"/>
  <c r="AB176" i="35"/>
  <c r="DC16" i="34" l="1"/>
  <c r="DC13" i="34"/>
  <c r="DC27" i="34"/>
  <c r="DC28" i="34" s="1"/>
  <c r="AB177" i="35"/>
  <c r="DC20" i="34"/>
  <c r="DC23" i="34"/>
  <c r="DC19" i="34"/>
  <c r="DC18" i="34"/>
  <c r="AB170" i="35"/>
  <c r="AD155" i="35"/>
  <c r="AH226" i="35"/>
  <c r="CY21" i="34"/>
  <c r="AA28" i="35"/>
  <c r="AC169" i="35"/>
  <c r="AC167" i="35"/>
  <c r="AC168" i="35"/>
  <c r="AC176" i="35"/>
  <c r="AC165" i="35"/>
  <c r="AC172" i="35"/>
  <c r="AC162" i="35"/>
  <c r="DG20" i="34" l="1"/>
  <c r="AC177" i="35"/>
  <c r="DG27" i="34"/>
  <c r="DG28" i="34" s="1"/>
  <c r="DG23" i="34"/>
  <c r="DG13" i="34"/>
  <c r="DG18" i="34"/>
  <c r="AC170" i="35"/>
  <c r="DG16" i="34"/>
  <c r="DG19" i="34"/>
  <c r="AE155" i="35"/>
  <c r="DC21" i="34"/>
  <c r="AB28" i="35"/>
  <c r="AD169" i="35"/>
  <c r="AD172" i="35"/>
  <c r="AD167" i="35"/>
  <c r="AD168" i="35"/>
  <c r="AD176" i="35"/>
  <c r="AD165" i="35"/>
  <c r="AD162" i="35"/>
  <c r="DK20" i="34" l="1"/>
  <c r="AD170" i="35"/>
  <c r="DK18" i="34"/>
  <c r="DK27" i="34"/>
  <c r="DK28" i="34" s="1"/>
  <c r="AD177" i="35"/>
  <c r="DK19" i="34"/>
  <c r="DK16" i="34"/>
  <c r="DK23" i="34"/>
  <c r="DK13" i="34"/>
  <c r="AF155" i="35"/>
  <c r="DG21" i="34"/>
  <c r="AC28" i="35"/>
  <c r="AE162" i="35"/>
  <c r="AE165" i="35"/>
  <c r="AE167" i="35"/>
  <c r="AE169" i="35"/>
  <c r="AE172" i="35"/>
  <c r="AE168" i="35"/>
  <c r="AE176" i="35"/>
  <c r="DO20" i="34" l="1"/>
  <c r="DO18" i="34"/>
  <c r="AE170" i="35"/>
  <c r="DO19" i="34"/>
  <c r="DO16" i="34"/>
  <c r="DO27" i="34"/>
  <c r="DO28" i="34" s="1"/>
  <c r="AE177" i="35"/>
  <c r="DO13" i="34"/>
  <c r="DO23" i="34"/>
  <c r="AG155" i="35"/>
  <c r="DK21" i="34"/>
  <c r="AD28" i="35"/>
  <c r="AF176" i="35"/>
  <c r="AF172" i="35"/>
  <c r="AF165" i="35"/>
  <c r="AF167" i="35"/>
  <c r="AF162" i="35"/>
  <c r="AF168" i="35"/>
  <c r="AF169" i="35"/>
  <c r="DS16" i="34" l="1"/>
  <c r="DS18" i="34"/>
  <c r="AF170" i="35"/>
  <c r="DS27" i="34"/>
  <c r="DS28" i="34" s="1"/>
  <c r="AF177" i="35"/>
  <c r="DS23" i="34"/>
  <c r="DS19" i="34"/>
  <c r="DS13" i="34"/>
  <c r="DS20" i="34"/>
  <c r="AH155" i="35"/>
  <c r="DO21" i="34"/>
  <c r="AE28" i="35"/>
  <c r="AG176" i="35"/>
  <c r="AG167" i="35"/>
  <c r="AG168" i="35"/>
  <c r="AG165" i="35"/>
  <c r="AG172" i="35"/>
  <c r="AG169" i="35"/>
  <c r="AG162" i="35"/>
  <c r="DS21" i="34" l="1"/>
  <c r="DW16" i="34"/>
  <c r="AG170" i="35"/>
  <c r="DW18" i="34"/>
  <c r="DW23" i="34"/>
  <c r="DW13" i="34"/>
  <c r="AG177" i="35"/>
  <c r="DW27" i="34"/>
  <c r="DW28" i="34" s="1"/>
  <c r="DW20" i="34"/>
  <c r="DW19" i="34"/>
  <c r="AF28" i="35"/>
  <c r="AH167" i="35"/>
  <c r="AH165" i="35"/>
  <c r="AH168" i="35"/>
  <c r="AH172" i="35"/>
  <c r="AH169" i="35"/>
  <c r="AH162" i="35"/>
  <c r="AH176" i="35"/>
  <c r="DW21" i="34" l="1"/>
  <c r="EA13" i="34"/>
  <c r="EA16" i="34"/>
  <c r="AH170" i="35"/>
  <c r="EA18" i="34"/>
  <c r="EA20" i="34"/>
  <c r="EA23" i="34"/>
  <c r="EA27" i="34"/>
  <c r="EA28" i="34" s="1"/>
  <c r="AH177" i="35"/>
  <c r="EA19" i="34"/>
  <c r="AG28" i="35"/>
  <c r="EA21" i="34" l="1"/>
  <c r="AH28" i="35"/>
  <c r="AI28" i="35" l="1"/>
  <c r="AI162" i="35" l="1"/>
  <c r="AI168" i="35"/>
  <c r="AI169" i="35"/>
  <c r="AI165" i="35"/>
  <c r="AI176" i="35"/>
  <c r="AI167" i="35"/>
  <c r="AI172" i="35"/>
  <c r="D91" i="35"/>
  <c r="E91" i="35" s="1"/>
  <c r="F91" i="35" s="1"/>
  <c r="G91" i="35" s="1"/>
  <c r="H91" i="35" s="1"/>
  <c r="I91" i="35" s="1"/>
  <c r="J91" i="35" s="1"/>
  <c r="K91" i="35" s="1"/>
  <c r="L91" i="35" s="1"/>
  <c r="M91" i="35" s="1"/>
  <c r="N91" i="35" s="1"/>
  <c r="O91" i="35" s="1"/>
  <c r="P91" i="35" s="1"/>
  <c r="Q91" i="35" s="1"/>
  <c r="R91" i="35" s="1"/>
  <c r="S91" i="35" s="1"/>
  <c r="T91" i="35" s="1"/>
  <c r="U91" i="35" s="1"/>
  <c r="V91" i="35" s="1"/>
  <c r="W91" i="35" s="1"/>
  <c r="X91" i="35" s="1"/>
  <c r="Y91" i="35" s="1"/>
  <c r="Z91" i="35" s="1"/>
  <c r="AA91" i="35" s="1"/>
  <c r="AB91" i="35" s="1"/>
  <c r="AC91" i="35" s="1"/>
  <c r="AD91" i="35" s="1"/>
  <c r="AE91" i="35" s="1"/>
  <c r="AF91" i="35" s="1"/>
  <c r="AG91" i="35" s="1"/>
  <c r="AH91" i="35" s="1"/>
  <c r="E90" i="35"/>
  <c r="F90" i="35" s="1"/>
  <c r="G90" i="35" s="1"/>
  <c r="H90" i="35" s="1"/>
  <c r="I90" i="35" s="1"/>
  <c r="J90" i="35" s="1"/>
  <c r="K90" i="35" s="1"/>
  <c r="L90" i="35" s="1"/>
  <c r="M90" i="35" s="1"/>
  <c r="N90" i="35" s="1"/>
  <c r="O90" i="35" s="1"/>
  <c r="P90" i="35" s="1"/>
  <c r="Q90" i="35" s="1"/>
  <c r="R90" i="35" s="1"/>
  <c r="S90" i="35" s="1"/>
  <c r="T90" i="35" s="1"/>
  <c r="U90" i="35" s="1"/>
  <c r="V90" i="35" s="1"/>
  <c r="W90" i="35" s="1"/>
  <c r="X90" i="35" s="1"/>
  <c r="Y90" i="35" s="1"/>
  <c r="Z90" i="35" s="1"/>
  <c r="AA90" i="35" s="1"/>
  <c r="AB90" i="35" s="1"/>
  <c r="AC90" i="35" s="1"/>
  <c r="AD90" i="35" s="1"/>
  <c r="AE90" i="35" s="1"/>
  <c r="AF90" i="35" s="1"/>
  <c r="AG90" i="35" s="1"/>
  <c r="AH90" i="35" s="1"/>
  <c r="D76" i="35"/>
  <c r="E76" i="35" s="1"/>
  <c r="F76" i="35" s="1"/>
  <c r="G76" i="35" s="1"/>
  <c r="H76" i="35" s="1"/>
  <c r="I76" i="35" s="1"/>
  <c r="J76" i="35" s="1"/>
  <c r="K76" i="35" s="1"/>
  <c r="L76" i="35" s="1"/>
  <c r="M76" i="35" s="1"/>
  <c r="N76" i="35" s="1"/>
  <c r="O76" i="35" s="1"/>
  <c r="P76" i="35" s="1"/>
  <c r="Q76" i="35" s="1"/>
  <c r="R76" i="35" s="1"/>
  <c r="S76" i="35" s="1"/>
  <c r="T76" i="35" s="1"/>
  <c r="U76" i="35" s="1"/>
  <c r="V76" i="35" s="1"/>
  <c r="W76" i="35" s="1"/>
  <c r="X76" i="35" s="1"/>
  <c r="Y76" i="35" s="1"/>
  <c r="Z76" i="35" s="1"/>
  <c r="AA76" i="35" s="1"/>
  <c r="AB76" i="35" s="1"/>
  <c r="AC76" i="35" s="1"/>
  <c r="AD76" i="35" s="1"/>
  <c r="AE76" i="35" s="1"/>
  <c r="AF76" i="35" s="1"/>
  <c r="AG76" i="35" s="1"/>
  <c r="AH76" i="35" s="1"/>
  <c r="E75" i="35"/>
  <c r="E62" i="35"/>
  <c r="F62" i="35" s="1"/>
  <c r="G62" i="35" s="1"/>
  <c r="H62" i="35" s="1"/>
  <c r="I62" i="35" s="1"/>
  <c r="J62" i="35" s="1"/>
  <c r="K62" i="35" s="1"/>
  <c r="L62" i="35" s="1"/>
  <c r="M62" i="35" s="1"/>
  <c r="N62" i="35" s="1"/>
  <c r="O62" i="35" s="1"/>
  <c r="P62" i="35" s="1"/>
  <c r="Q62" i="35" s="1"/>
  <c r="R62" i="35" s="1"/>
  <c r="S62" i="35" s="1"/>
  <c r="T62" i="35" s="1"/>
  <c r="U62" i="35" s="1"/>
  <c r="V62" i="35" s="1"/>
  <c r="W62" i="35" s="1"/>
  <c r="X62" i="35" s="1"/>
  <c r="Y62" i="35" s="1"/>
  <c r="Z62" i="35" s="1"/>
  <c r="AA62" i="35" s="1"/>
  <c r="AB62" i="35" s="1"/>
  <c r="AC62" i="35" s="1"/>
  <c r="AD62" i="35" s="1"/>
  <c r="AE62" i="35" s="1"/>
  <c r="AF62" i="35" s="1"/>
  <c r="AG62" i="35" s="1"/>
  <c r="AH62" i="35" s="1"/>
  <c r="D63" i="35"/>
  <c r="E63" i="35" s="1"/>
  <c r="F63" i="35" s="1"/>
  <c r="G63" i="35" s="1"/>
  <c r="H63" i="35" s="1"/>
  <c r="I63" i="35" s="1"/>
  <c r="J63" i="35" s="1"/>
  <c r="K63" i="35" s="1"/>
  <c r="L63" i="35" s="1"/>
  <c r="M63" i="35" s="1"/>
  <c r="N63" i="35" s="1"/>
  <c r="O63" i="35" s="1"/>
  <c r="P63" i="35" s="1"/>
  <c r="Q63" i="35" s="1"/>
  <c r="R63" i="35" s="1"/>
  <c r="S63" i="35" s="1"/>
  <c r="T63" i="35" s="1"/>
  <c r="U63" i="35" s="1"/>
  <c r="V63" i="35" s="1"/>
  <c r="W63" i="35" s="1"/>
  <c r="X63" i="35" s="1"/>
  <c r="Y63" i="35" s="1"/>
  <c r="Z63" i="35" s="1"/>
  <c r="AA63" i="35" s="1"/>
  <c r="AB63" i="35" s="1"/>
  <c r="AC63" i="35" s="1"/>
  <c r="AD63" i="35" s="1"/>
  <c r="AE63" i="35" s="1"/>
  <c r="AF63" i="35" s="1"/>
  <c r="AG63" i="35" s="1"/>
  <c r="AH63" i="35" s="1"/>
  <c r="D54" i="35"/>
  <c r="E54" i="35" s="1"/>
  <c r="F54" i="35" s="1"/>
  <c r="G54" i="35" s="1"/>
  <c r="H54" i="35" s="1"/>
  <c r="I54" i="35" s="1"/>
  <c r="J54" i="35" s="1"/>
  <c r="K54" i="35" s="1"/>
  <c r="L54" i="35" s="1"/>
  <c r="M54" i="35" s="1"/>
  <c r="N54" i="35" s="1"/>
  <c r="O54" i="35" s="1"/>
  <c r="P54" i="35" s="1"/>
  <c r="Q54" i="35" s="1"/>
  <c r="R54" i="35" s="1"/>
  <c r="S54" i="35" s="1"/>
  <c r="T54" i="35" s="1"/>
  <c r="U54" i="35" s="1"/>
  <c r="V54" i="35" s="1"/>
  <c r="W54" i="35" s="1"/>
  <c r="X54" i="35" s="1"/>
  <c r="Y54" i="35" s="1"/>
  <c r="Z54" i="35" s="1"/>
  <c r="AA54" i="35" s="1"/>
  <c r="AB54" i="35" s="1"/>
  <c r="AC54" i="35" s="1"/>
  <c r="AD54" i="35" s="1"/>
  <c r="AE54" i="35" s="1"/>
  <c r="AF54" i="35" s="1"/>
  <c r="AG54" i="35" s="1"/>
  <c r="AH54" i="35" s="1"/>
  <c r="E53" i="35"/>
  <c r="F53" i="35" s="1"/>
  <c r="G53" i="35" s="1"/>
  <c r="H53" i="35" s="1"/>
  <c r="I53" i="35" s="1"/>
  <c r="J53" i="35" s="1"/>
  <c r="K53" i="35" s="1"/>
  <c r="L53" i="35" s="1"/>
  <c r="M53" i="35" s="1"/>
  <c r="N53" i="35" s="1"/>
  <c r="O53" i="35" s="1"/>
  <c r="P53" i="35" s="1"/>
  <c r="Q53" i="35" s="1"/>
  <c r="R53" i="35" s="1"/>
  <c r="S53" i="35" s="1"/>
  <c r="T53" i="35" s="1"/>
  <c r="U53" i="35" s="1"/>
  <c r="V53" i="35" s="1"/>
  <c r="W53" i="35" s="1"/>
  <c r="X53" i="35" s="1"/>
  <c r="Y53" i="35" s="1"/>
  <c r="Z53" i="35" s="1"/>
  <c r="AA53" i="35" s="1"/>
  <c r="AB53" i="35" s="1"/>
  <c r="AC53" i="35" s="1"/>
  <c r="AD53" i="35" s="1"/>
  <c r="AE53" i="35" s="1"/>
  <c r="AF53" i="35" s="1"/>
  <c r="AG53" i="35" s="1"/>
  <c r="AH53" i="35" s="1"/>
  <c r="D4" i="35"/>
  <c r="E4" i="35" s="1"/>
  <c r="F4" i="35" s="1"/>
  <c r="G4" i="35" s="1"/>
  <c r="H4" i="35" s="1"/>
  <c r="I4" i="35" s="1"/>
  <c r="J4" i="35" s="1"/>
  <c r="K4" i="35" s="1"/>
  <c r="L4" i="35" s="1"/>
  <c r="M4" i="35" s="1"/>
  <c r="N4" i="35" s="1"/>
  <c r="O4" i="35" s="1"/>
  <c r="P4" i="35" s="1"/>
  <c r="Q4" i="35" s="1"/>
  <c r="R4" i="35" s="1"/>
  <c r="S4" i="35" s="1"/>
  <c r="T4" i="35" s="1"/>
  <c r="U4" i="35" s="1"/>
  <c r="V4" i="35" s="1"/>
  <c r="W4" i="35" s="1"/>
  <c r="X4" i="35" s="1"/>
  <c r="Y4" i="35" s="1"/>
  <c r="Z4" i="35" s="1"/>
  <c r="AA4" i="35" s="1"/>
  <c r="AB4" i="35" s="1"/>
  <c r="AC4" i="35" s="1"/>
  <c r="AD4" i="35" s="1"/>
  <c r="AE4" i="35" s="1"/>
  <c r="AF4" i="35" s="1"/>
  <c r="AG4" i="35" s="1"/>
  <c r="AH4" i="35" s="1"/>
  <c r="E84" i="35"/>
  <c r="AI177" i="35" l="1"/>
  <c r="AI170" i="35"/>
  <c r="F75" i="35"/>
  <c r="F345" i="33"/>
  <c r="F344" i="33"/>
  <c r="F339" i="33"/>
  <c r="F336" i="33"/>
  <c r="F335" i="33"/>
  <c r="E3" i="35"/>
  <c r="E86" i="35"/>
  <c r="E117" i="35"/>
  <c r="F118" i="35"/>
  <c r="F79" i="35"/>
  <c r="F106" i="35"/>
  <c r="E123" i="35"/>
  <c r="F120" i="35"/>
  <c r="F81" i="35"/>
  <c r="E78" i="35"/>
  <c r="F77" i="35"/>
  <c r="F117" i="35"/>
  <c r="E108" i="35"/>
  <c r="E113" i="35"/>
  <c r="E110" i="35"/>
  <c r="E109" i="35"/>
  <c r="F125" i="35"/>
  <c r="E83" i="35"/>
  <c r="E82" i="35"/>
  <c r="E121" i="35"/>
  <c r="F109" i="35"/>
  <c r="F84" i="35"/>
  <c r="F116" i="35"/>
  <c r="E111" i="35"/>
  <c r="E107" i="35"/>
  <c r="E114" i="35"/>
  <c r="F121" i="35"/>
  <c r="E120" i="35"/>
  <c r="E80" i="35"/>
  <c r="E85" i="35"/>
  <c r="F108" i="35"/>
  <c r="F78" i="35"/>
  <c r="E106" i="35"/>
  <c r="F114" i="35"/>
  <c r="E79" i="35"/>
  <c r="F80" i="35"/>
  <c r="E128" i="35"/>
  <c r="F85" i="35"/>
  <c r="E118" i="35"/>
  <c r="F107" i="35"/>
  <c r="E77" i="35"/>
  <c r="E81" i="35"/>
  <c r="F113" i="35"/>
  <c r="F110" i="35"/>
  <c r="E125" i="35"/>
  <c r="E116" i="35"/>
  <c r="E115" i="35" l="1"/>
  <c r="E119" i="35"/>
  <c r="E112" i="35"/>
  <c r="E122" i="35"/>
  <c r="E124" i="35"/>
  <c r="E126" i="35"/>
  <c r="F119" i="35"/>
  <c r="F122" i="35"/>
  <c r="F115" i="35"/>
  <c r="F126" i="35"/>
  <c r="G75" i="35"/>
  <c r="F3" i="35"/>
  <c r="F82" i="35"/>
  <c r="G85" i="35"/>
  <c r="F86" i="35"/>
  <c r="F123" i="35"/>
  <c r="F111" i="35"/>
  <c r="F83" i="35"/>
  <c r="F128" i="35"/>
  <c r="E127" i="35" l="1"/>
  <c r="F112" i="35"/>
  <c r="F124" i="35"/>
  <c r="H75" i="35"/>
  <c r="G3" i="35"/>
  <c r="G77" i="35"/>
  <c r="G84" i="35"/>
  <c r="G128" i="35"/>
  <c r="H109" i="35"/>
  <c r="G123" i="35"/>
  <c r="G113" i="35"/>
  <c r="G125" i="35"/>
  <c r="G109" i="35"/>
  <c r="G121" i="35"/>
  <c r="G82" i="35"/>
  <c r="G81" i="35"/>
  <c r="G79" i="35"/>
  <c r="H78" i="35"/>
  <c r="G83" i="35"/>
  <c r="G108" i="35"/>
  <c r="G111" i="35"/>
  <c r="G110" i="35"/>
  <c r="G80" i="35"/>
  <c r="G107" i="35"/>
  <c r="G86" i="35"/>
  <c r="H107" i="35"/>
  <c r="G120" i="35"/>
  <c r="H118" i="35"/>
  <c r="G106" i="35"/>
  <c r="H85" i="35"/>
  <c r="G116" i="35"/>
  <c r="G117" i="35"/>
  <c r="G114" i="35"/>
  <c r="G78" i="35"/>
  <c r="G118" i="35"/>
  <c r="F127" i="35" l="1"/>
  <c r="G124" i="35"/>
  <c r="G115" i="35"/>
  <c r="G122" i="35"/>
  <c r="G126" i="35"/>
  <c r="G112" i="35"/>
  <c r="G119" i="35"/>
  <c r="I75" i="35"/>
  <c r="H3" i="35"/>
  <c r="H84" i="35"/>
  <c r="H120" i="35"/>
  <c r="H111" i="35"/>
  <c r="H114" i="35"/>
  <c r="H86" i="35"/>
  <c r="H77" i="35"/>
  <c r="H83" i="35"/>
  <c r="H79" i="35"/>
  <c r="H117" i="35"/>
  <c r="H116" i="35"/>
  <c r="H123" i="35"/>
  <c r="H128" i="35"/>
  <c r="H110" i="35"/>
  <c r="H121" i="35"/>
  <c r="H106" i="35"/>
  <c r="H81" i="35"/>
  <c r="H80" i="35"/>
  <c r="H82" i="35"/>
  <c r="H125" i="35"/>
  <c r="I125" i="35"/>
  <c r="H113" i="35"/>
  <c r="I77" i="35"/>
  <c r="H108" i="35"/>
  <c r="G127" i="35" l="1"/>
  <c r="H112" i="35"/>
  <c r="H119" i="35"/>
  <c r="H122" i="35"/>
  <c r="H126" i="35"/>
  <c r="H115" i="35"/>
  <c r="H124" i="35"/>
  <c r="I126" i="35"/>
  <c r="J75" i="35"/>
  <c r="I3" i="35"/>
  <c r="J109" i="35"/>
  <c r="I106" i="35"/>
  <c r="I114" i="35"/>
  <c r="I107" i="35"/>
  <c r="I109" i="35"/>
  <c r="I79" i="35"/>
  <c r="I117" i="35"/>
  <c r="I123" i="35"/>
  <c r="I111" i="35"/>
  <c r="I82" i="35"/>
  <c r="I80" i="35"/>
  <c r="I113" i="35"/>
  <c r="I121" i="35"/>
  <c r="I108" i="35"/>
  <c r="I128" i="35"/>
  <c r="I84" i="35"/>
  <c r="I78" i="35"/>
  <c r="I116" i="35"/>
  <c r="I120" i="35"/>
  <c r="I110" i="35"/>
  <c r="I118" i="35"/>
  <c r="I86" i="35"/>
  <c r="I83" i="35"/>
  <c r="I81" i="35"/>
  <c r="I85" i="35"/>
  <c r="I122" i="35" l="1"/>
  <c r="I124" i="35"/>
  <c r="I115" i="35"/>
  <c r="H127" i="35"/>
  <c r="I112" i="35"/>
  <c r="I119" i="35"/>
  <c r="K75" i="35"/>
  <c r="J3" i="35"/>
  <c r="J85" i="35"/>
  <c r="J107" i="35"/>
  <c r="J81" i="35"/>
  <c r="J86" i="35"/>
  <c r="J125" i="35"/>
  <c r="J128" i="35"/>
  <c r="J106" i="35"/>
  <c r="J80" i="35"/>
  <c r="J118" i="35"/>
  <c r="J77" i="35"/>
  <c r="K114" i="35"/>
  <c r="J108" i="35"/>
  <c r="J79" i="35"/>
  <c r="J123" i="35"/>
  <c r="J121" i="35"/>
  <c r="J84" i="35"/>
  <c r="J82" i="35"/>
  <c r="J110" i="35"/>
  <c r="J113" i="35"/>
  <c r="J114" i="35"/>
  <c r="J116" i="35"/>
  <c r="J117" i="35"/>
  <c r="J120" i="35"/>
  <c r="J83" i="35"/>
  <c r="J78" i="35"/>
  <c r="J111" i="35"/>
  <c r="J122" i="35" l="1"/>
  <c r="J126" i="35"/>
  <c r="J115" i="35"/>
  <c r="J124" i="35"/>
  <c r="I127" i="35"/>
  <c r="J119" i="35"/>
  <c r="J112" i="35"/>
  <c r="L75" i="35"/>
  <c r="K3" i="35"/>
  <c r="L82" i="35"/>
  <c r="K125" i="35"/>
  <c r="K86" i="35"/>
  <c r="K78" i="35"/>
  <c r="K120" i="35"/>
  <c r="L110" i="35"/>
  <c r="K109" i="35"/>
  <c r="K83" i="35"/>
  <c r="K111" i="35"/>
  <c r="K106" i="35"/>
  <c r="K108" i="35"/>
  <c r="K123" i="35"/>
  <c r="K80" i="35"/>
  <c r="K85" i="35"/>
  <c r="K113" i="35"/>
  <c r="K107" i="35"/>
  <c r="K84" i="35"/>
  <c r="K117" i="35"/>
  <c r="K128" i="35"/>
  <c r="K81" i="35"/>
  <c r="K118" i="35"/>
  <c r="K121" i="35"/>
  <c r="K77" i="35"/>
  <c r="K116" i="35"/>
  <c r="K79" i="35"/>
  <c r="K82" i="35"/>
  <c r="K110" i="35"/>
  <c r="K124" i="35" l="1"/>
  <c r="K119" i="35"/>
  <c r="J127" i="35"/>
  <c r="K122" i="35"/>
  <c r="K126" i="35"/>
  <c r="K115" i="35"/>
  <c r="K112" i="35"/>
  <c r="M75" i="35"/>
  <c r="L3" i="35"/>
  <c r="L111" i="35"/>
  <c r="L85" i="35"/>
  <c r="L106" i="35"/>
  <c r="L80" i="35"/>
  <c r="L118" i="35"/>
  <c r="L78" i="35"/>
  <c r="M83" i="35"/>
  <c r="L113" i="35"/>
  <c r="L84" i="35"/>
  <c r="L117" i="35"/>
  <c r="L109" i="35"/>
  <c r="L123" i="35"/>
  <c r="L120" i="35"/>
  <c r="L125" i="35"/>
  <c r="L128" i="35"/>
  <c r="L86" i="35"/>
  <c r="L114" i="35"/>
  <c r="L116" i="35"/>
  <c r="L77" i="35"/>
  <c r="M106" i="35"/>
  <c r="L83" i="35"/>
  <c r="L108" i="35"/>
  <c r="L79" i="35"/>
  <c r="M86" i="35"/>
  <c r="L121" i="35"/>
  <c r="L107" i="35"/>
  <c r="L81" i="35"/>
  <c r="K127" i="35" l="1"/>
  <c r="L124" i="35"/>
  <c r="L112" i="35"/>
  <c r="L122" i="35"/>
  <c r="L115" i="35"/>
  <c r="L119" i="35"/>
  <c r="L126" i="35"/>
  <c r="N75" i="35"/>
  <c r="M3" i="35"/>
  <c r="M81" i="35"/>
  <c r="M110" i="35"/>
  <c r="M123" i="35"/>
  <c r="M77" i="35"/>
  <c r="M113" i="35"/>
  <c r="M82" i="35"/>
  <c r="N77" i="35"/>
  <c r="M85" i="35"/>
  <c r="M114" i="35"/>
  <c r="M79" i="35"/>
  <c r="M117" i="35"/>
  <c r="M108" i="35"/>
  <c r="M128" i="35"/>
  <c r="M111" i="35"/>
  <c r="M120" i="35"/>
  <c r="M107" i="35"/>
  <c r="M109" i="35"/>
  <c r="M80" i="35"/>
  <c r="M78" i="35"/>
  <c r="M121" i="35"/>
  <c r="M118" i="35"/>
  <c r="M116" i="35"/>
  <c r="M84" i="35"/>
  <c r="M125" i="35"/>
  <c r="M126" i="35" l="1"/>
  <c r="L127" i="35"/>
  <c r="M119" i="35"/>
  <c r="M124" i="35"/>
  <c r="M122" i="35"/>
  <c r="M115" i="35"/>
  <c r="M112" i="35"/>
  <c r="O75" i="35"/>
  <c r="N3" i="35"/>
  <c r="N118" i="35"/>
  <c r="N113" i="35"/>
  <c r="N81" i="35"/>
  <c r="N125" i="35"/>
  <c r="N84" i="35"/>
  <c r="N79" i="35"/>
  <c r="N85" i="35"/>
  <c r="N116" i="35"/>
  <c r="N128" i="35"/>
  <c r="N80" i="35"/>
  <c r="N108" i="35"/>
  <c r="N110" i="35"/>
  <c r="N83" i="35"/>
  <c r="N117" i="35"/>
  <c r="N86" i="35"/>
  <c r="N121" i="35"/>
  <c r="O80" i="35"/>
  <c r="N120" i="35"/>
  <c r="N109" i="35"/>
  <c r="N114" i="35"/>
  <c r="N123" i="35"/>
  <c r="N82" i="35"/>
  <c r="N106" i="35"/>
  <c r="N107" i="35"/>
  <c r="N111" i="35"/>
  <c r="N78" i="35"/>
  <c r="N122" i="35" l="1"/>
  <c r="N124" i="35"/>
  <c r="N112" i="35"/>
  <c r="N115" i="35"/>
  <c r="N126" i="35"/>
  <c r="N119" i="35"/>
  <c r="M127" i="35"/>
  <c r="P75" i="35"/>
  <c r="O3" i="35"/>
  <c r="O77" i="35"/>
  <c r="O82" i="35"/>
  <c r="O79" i="35"/>
  <c r="O110" i="35"/>
  <c r="O109" i="35"/>
  <c r="O114" i="35"/>
  <c r="O84" i="35"/>
  <c r="O83" i="35"/>
  <c r="O106" i="35"/>
  <c r="O85" i="35"/>
  <c r="O121" i="35"/>
  <c r="O116" i="35"/>
  <c r="O128" i="35"/>
  <c r="O125" i="35"/>
  <c r="O120" i="35"/>
  <c r="O107" i="35"/>
  <c r="O123" i="35"/>
  <c r="O78" i="35"/>
  <c r="O118" i="35"/>
  <c r="P77" i="35"/>
  <c r="O81" i="35"/>
  <c r="O108" i="35"/>
  <c r="O86" i="35"/>
  <c r="O111" i="35"/>
  <c r="O113" i="35"/>
  <c r="O117" i="35"/>
  <c r="N127" i="35" l="1"/>
  <c r="O122" i="35"/>
  <c r="O119" i="35"/>
  <c r="O112" i="35"/>
  <c r="O126" i="35"/>
  <c r="O115" i="35"/>
  <c r="O124" i="35"/>
  <c r="Q75" i="35"/>
  <c r="P3" i="35"/>
  <c r="P128" i="35"/>
  <c r="P80" i="35"/>
  <c r="P125" i="35"/>
  <c r="P84" i="35"/>
  <c r="P78" i="35"/>
  <c r="P82" i="35"/>
  <c r="P123" i="35"/>
  <c r="P83" i="35"/>
  <c r="P108" i="35"/>
  <c r="P120" i="35"/>
  <c r="P107" i="35"/>
  <c r="P113" i="35"/>
  <c r="P85" i="35"/>
  <c r="P109" i="35"/>
  <c r="P106" i="35"/>
  <c r="P121" i="35"/>
  <c r="P110" i="35"/>
  <c r="P114" i="35"/>
  <c r="P118" i="35"/>
  <c r="P116" i="35"/>
  <c r="P111" i="35"/>
  <c r="Q111" i="35"/>
  <c r="P79" i="35"/>
  <c r="P117" i="35"/>
  <c r="P81" i="35"/>
  <c r="P86" i="35"/>
  <c r="P122" i="35" l="1"/>
  <c r="P126" i="35"/>
  <c r="P115" i="35"/>
  <c r="O127" i="35"/>
  <c r="P119" i="35"/>
  <c r="P124" i="35"/>
  <c r="P112" i="35"/>
  <c r="R75" i="35"/>
  <c r="Q3" i="35"/>
  <c r="Q81" i="35"/>
  <c r="R78" i="35"/>
  <c r="Q117" i="35"/>
  <c r="Q110" i="35"/>
  <c r="Q86" i="35"/>
  <c r="Q118" i="35"/>
  <c r="Q120" i="35"/>
  <c r="Q78" i="35"/>
  <c r="Q83" i="35"/>
  <c r="Q84" i="35"/>
  <c r="Q82" i="35"/>
  <c r="Q106" i="35"/>
  <c r="Q85" i="35"/>
  <c r="Q125" i="35"/>
  <c r="Q123" i="35"/>
  <c r="Q113" i="35"/>
  <c r="Q114" i="35"/>
  <c r="Q79" i="35"/>
  <c r="Q77" i="35"/>
  <c r="Q116" i="35"/>
  <c r="Q108" i="35"/>
  <c r="Q107" i="35"/>
  <c r="Q80" i="35"/>
  <c r="Q128" i="35"/>
  <c r="Q109" i="35"/>
  <c r="Q121" i="35"/>
  <c r="Q124" i="35" l="1"/>
  <c r="Q122" i="35"/>
  <c r="Q126" i="35"/>
  <c r="P127" i="35"/>
  <c r="Q112" i="35"/>
  <c r="Q115" i="35"/>
  <c r="Q119" i="35"/>
  <c r="S75" i="35"/>
  <c r="R3" i="35"/>
  <c r="R125" i="35"/>
  <c r="R128" i="35"/>
  <c r="R82" i="35"/>
  <c r="R107" i="35"/>
  <c r="R79" i="35"/>
  <c r="R120" i="35"/>
  <c r="R110" i="35"/>
  <c r="R116" i="35"/>
  <c r="R117" i="35"/>
  <c r="R111" i="35"/>
  <c r="R123" i="35"/>
  <c r="R77" i="35"/>
  <c r="R113" i="35"/>
  <c r="R121" i="35"/>
  <c r="R85" i="35"/>
  <c r="S79" i="35"/>
  <c r="R106" i="35"/>
  <c r="R108" i="35"/>
  <c r="R118" i="35"/>
  <c r="R81" i="35"/>
  <c r="R86" i="35"/>
  <c r="R83" i="35"/>
  <c r="R109" i="35"/>
  <c r="R114" i="35"/>
  <c r="R84" i="35"/>
  <c r="R80" i="35"/>
  <c r="R124" i="35" l="1"/>
  <c r="Q127" i="35"/>
  <c r="R122" i="35"/>
  <c r="R126" i="35"/>
  <c r="R119" i="35"/>
  <c r="R115" i="35"/>
  <c r="R112" i="35"/>
  <c r="T75" i="35"/>
  <c r="S3" i="35"/>
  <c r="S106" i="35"/>
  <c r="S113" i="35"/>
  <c r="S123" i="35"/>
  <c r="S83" i="35"/>
  <c r="S86" i="35"/>
  <c r="S85" i="35"/>
  <c r="S117" i="35"/>
  <c r="S84" i="35"/>
  <c r="S81" i="35"/>
  <c r="S125" i="35"/>
  <c r="S120" i="35"/>
  <c r="S128" i="35"/>
  <c r="T86" i="35"/>
  <c r="S77" i="35"/>
  <c r="S116" i="35"/>
  <c r="S109" i="35"/>
  <c r="S111" i="35"/>
  <c r="S82" i="35"/>
  <c r="S108" i="35"/>
  <c r="S107" i="35"/>
  <c r="S121" i="35"/>
  <c r="S78" i="35"/>
  <c r="S80" i="35"/>
  <c r="S118" i="35"/>
  <c r="S110" i="35"/>
  <c r="S114" i="35"/>
  <c r="S124" i="35" l="1"/>
  <c r="S119" i="35"/>
  <c r="S126" i="35"/>
  <c r="R127" i="35"/>
  <c r="S112" i="35"/>
  <c r="S122" i="35"/>
  <c r="S115" i="35"/>
  <c r="U75" i="35"/>
  <c r="T3" i="35"/>
  <c r="T82" i="35"/>
  <c r="T116" i="35"/>
  <c r="T128" i="35"/>
  <c r="T78" i="35"/>
  <c r="T108" i="35"/>
  <c r="T77" i="35"/>
  <c r="T121" i="35"/>
  <c r="T83" i="35"/>
  <c r="U110" i="35"/>
  <c r="T109" i="35"/>
  <c r="T110" i="35"/>
  <c r="T123" i="35"/>
  <c r="T111" i="35"/>
  <c r="T85" i="35"/>
  <c r="T80" i="35"/>
  <c r="T107" i="35"/>
  <c r="T125" i="35"/>
  <c r="T79" i="35"/>
  <c r="T81" i="35"/>
  <c r="T114" i="35"/>
  <c r="T106" i="35"/>
  <c r="T120" i="35"/>
  <c r="T118" i="35"/>
  <c r="T84" i="35"/>
  <c r="T113" i="35"/>
  <c r="T117" i="35"/>
  <c r="T122" i="35" l="1"/>
  <c r="T126" i="35"/>
  <c r="T124" i="35"/>
  <c r="S127" i="35"/>
  <c r="T115" i="35"/>
  <c r="T112" i="35"/>
  <c r="T119" i="35"/>
  <c r="V75" i="35"/>
  <c r="U3" i="35"/>
  <c r="U79" i="35"/>
  <c r="U128" i="35"/>
  <c r="U121" i="35"/>
  <c r="U123" i="35"/>
  <c r="U107" i="35"/>
  <c r="U81" i="35"/>
  <c r="U84" i="35"/>
  <c r="U111" i="35"/>
  <c r="U117" i="35"/>
  <c r="U125" i="35"/>
  <c r="U108" i="35"/>
  <c r="U85" i="35"/>
  <c r="U80" i="35"/>
  <c r="U83" i="35"/>
  <c r="U120" i="35"/>
  <c r="U114" i="35"/>
  <c r="U78" i="35"/>
  <c r="U106" i="35"/>
  <c r="U116" i="35"/>
  <c r="U118" i="35"/>
  <c r="U86" i="35"/>
  <c r="U82" i="35"/>
  <c r="V128" i="35"/>
  <c r="U109" i="35"/>
  <c r="U77" i="35"/>
  <c r="U113" i="35"/>
  <c r="U115" i="35" l="1"/>
  <c r="U124" i="35"/>
  <c r="U122" i="35"/>
  <c r="U112" i="35"/>
  <c r="U126" i="35"/>
  <c r="U119" i="35"/>
  <c r="T127" i="35"/>
  <c r="W75" i="35"/>
  <c r="V3" i="35"/>
  <c r="V117" i="35"/>
  <c r="V81" i="35"/>
  <c r="V118" i="35"/>
  <c r="V84" i="35"/>
  <c r="V121" i="35"/>
  <c r="V110" i="35"/>
  <c r="V107" i="35"/>
  <c r="V82" i="35"/>
  <c r="V111" i="35"/>
  <c r="V83" i="35"/>
  <c r="W121" i="35"/>
  <c r="V86" i="35"/>
  <c r="V123" i="35"/>
  <c r="V80" i="35"/>
  <c r="V114" i="35"/>
  <c r="V85" i="35"/>
  <c r="V77" i="35"/>
  <c r="V78" i="35"/>
  <c r="V116" i="35"/>
  <c r="V106" i="35"/>
  <c r="V120" i="35"/>
  <c r="V108" i="35"/>
  <c r="V109" i="35"/>
  <c r="V125" i="35"/>
  <c r="V113" i="35"/>
  <c r="W85" i="35"/>
  <c r="V79" i="35"/>
  <c r="U127" i="35" l="1"/>
  <c r="V115" i="35"/>
  <c r="V112" i="35"/>
  <c r="V124" i="35"/>
  <c r="V122" i="35"/>
  <c r="V126" i="35"/>
  <c r="V119" i="35"/>
  <c r="X75" i="35"/>
  <c r="W3" i="35"/>
  <c r="W77" i="35"/>
  <c r="W117" i="35"/>
  <c r="W109" i="35"/>
  <c r="W128" i="35"/>
  <c r="W108" i="35"/>
  <c r="W81" i="35"/>
  <c r="W83" i="35"/>
  <c r="W107" i="35"/>
  <c r="W84" i="35"/>
  <c r="W120" i="35"/>
  <c r="W125" i="35"/>
  <c r="W110" i="35"/>
  <c r="W78" i="35"/>
  <c r="W86" i="35"/>
  <c r="W113" i="35"/>
  <c r="W82" i="35"/>
  <c r="W106" i="35"/>
  <c r="W118" i="35"/>
  <c r="W80" i="35"/>
  <c r="W111" i="35"/>
  <c r="W79" i="35"/>
  <c r="W114" i="35"/>
  <c r="W116" i="35"/>
  <c r="W123" i="35"/>
  <c r="X79" i="35"/>
  <c r="W126" i="35" l="1"/>
  <c r="W124" i="35"/>
  <c r="W122" i="35"/>
  <c r="V127" i="35"/>
  <c r="W115" i="35"/>
  <c r="W112" i="35"/>
  <c r="W119" i="35"/>
  <c r="Y75" i="35"/>
  <c r="X3" i="35"/>
  <c r="X110" i="35"/>
  <c r="X116" i="35"/>
  <c r="X118" i="35"/>
  <c r="X83" i="35"/>
  <c r="X78" i="35"/>
  <c r="X123" i="35"/>
  <c r="Y77" i="35"/>
  <c r="X84" i="35"/>
  <c r="X81" i="35"/>
  <c r="X109" i="35"/>
  <c r="X125" i="35"/>
  <c r="X77" i="35"/>
  <c r="X113" i="35"/>
  <c r="X80" i="35"/>
  <c r="X86" i="35"/>
  <c r="X82" i="35"/>
  <c r="X107" i="35"/>
  <c r="X117" i="35"/>
  <c r="X114" i="35"/>
  <c r="X111" i="35"/>
  <c r="X108" i="35"/>
  <c r="X128" i="35"/>
  <c r="X120" i="35"/>
  <c r="X85" i="35"/>
  <c r="X106" i="35"/>
  <c r="X121" i="35"/>
  <c r="X124" i="35" l="1"/>
  <c r="X122" i="35"/>
  <c r="X115" i="35"/>
  <c r="W127" i="35"/>
  <c r="X119" i="35"/>
  <c r="X112" i="35"/>
  <c r="X126" i="35"/>
  <c r="Z75" i="35"/>
  <c r="Y3" i="35"/>
  <c r="Y128" i="35"/>
  <c r="Y117" i="35"/>
  <c r="Y107" i="35"/>
  <c r="Y125" i="35"/>
  <c r="Y85" i="35"/>
  <c r="Y110" i="35"/>
  <c r="Y106" i="35"/>
  <c r="Y116" i="35"/>
  <c r="Y80" i="35"/>
  <c r="Y113" i="35"/>
  <c r="Y108" i="35"/>
  <c r="Z83" i="35"/>
  <c r="Y123" i="35"/>
  <c r="Y78" i="35"/>
  <c r="Y114" i="35"/>
  <c r="Y79" i="35"/>
  <c r="Y84" i="35"/>
  <c r="Y83" i="35"/>
  <c r="Y121" i="35"/>
  <c r="Y111" i="35"/>
  <c r="Z114" i="35"/>
  <c r="Y81" i="35"/>
  <c r="Y109" i="35"/>
  <c r="Y118" i="35"/>
  <c r="Z109" i="35"/>
  <c r="Y82" i="35"/>
  <c r="Y120" i="35"/>
  <c r="Z84" i="35"/>
  <c r="Y86" i="35"/>
  <c r="Y126" i="35" l="1"/>
  <c r="Y124" i="35"/>
  <c r="Y122" i="35"/>
  <c r="X127" i="35"/>
  <c r="Y112" i="35"/>
  <c r="Y115" i="35"/>
  <c r="Y119" i="35"/>
  <c r="AA75" i="35"/>
  <c r="Z3" i="35"/>
  <c r="AA116" i="35"/>
  <c r="Z79" i="35"/>
  <c r="Z123" i="35"/>
  <c r="Z118" i="35"/>
  <c r="Z77" i="35"/>
  <c r="Z86" i="35"/>
  <c r="Z110" i="35"/>
  <c r="Z120" i="35"/>
  <c r="Z78" i="35"/>
  <c r="Z113" i="35"/>
  <c r="Z111" i="35"/>
  <c r="Z85" i="35"/>
  <c r="Z116" i="35"/>
  <c r="Z80" i="35"/>
  <c r="Z128" i="35"/>
  <c r="Z125" i="35"/>
  <c r="Z81" i="35"/>
  <c r="Z107" i="35"/>
  <c r="Z121" i="35"/>
  <c r="Z82" i="35"/>
  <c r="Z106" i="35"/>
  <c r="Z117" i="35"/>
  <c r="Z108" i="35"/>
  <c r="Z115" i="35" l="1"/>
  <c r="Z122" i="35"/>
  <c r="Z124" i="35"/>
  <c r="Z112" i="35"/>
  <c r="Z126" i="35"/>
  <c r="Y127" i="35"/>
  <c r="Z119" i="35"/>
  <c r="AB75" i="35"/>
  <c r="AA3" i="35"/>
  <c r="AB107" i="35"/>
  <c r="AA117" i="35"/>
  <c r="AA81" i="35"/>
  <c r="AA86" i="35"/>
  <c r="AA113" i="35"/>
  <c r="AA123" i="35"/>
  <c r="AA106" i="35"/>
  <c r="AA108" i="35"/>
  <c r="AA84" i="35"/>
  <c r="AA125" i="35"/>
  <c r="AA80" i="35"/>
  <c r="AA118" i="35"/>
  <c r="AA111" i="35"/>
  <c r="AA85" i="35"/>
  <c r="AA114" i="35"/>
  <c r="AA121" i="35"/>
  <c r="AA107" i="35"/>
  <c r="AA82" i="35"/>
  <c r="AA77" i="35"/>
  <c r="AA78" i="35"/>
  <c r="AA128" i="35"/>
  <c r="AA83" i="35"/>
  <c r="AA109" i="35"/>
  <c r="AA79" i="35"/>
  <c r="AA120" i="35"/>
  <c r="AA110" i="35"/>
  <c r="Z127" i="35" l="1"/>
  <c r="AA112" i="35"/>
  <c r="AA119" i="35"/>
  <c r="AA126" i="35"/>
  <c r="AA124" i="35"/>
  <c r="AA122" i="35"/>
  <c r="AA115" i="35"/>
  <c r="AC75" i="35"/>
  <c r="AB3" i="35"/>
  <c r="AB120" i="35"/>
  <c r="AC114" i="35"/>
  <c r="AB128" i="35"/>
  <c r="AB82" i="35"/>
  <c r="AB118" i="35"/>
  <c r="AB114" i="35"/>
  <c r="AB108" i="35"/>
  <c r="AB106" i="35"/>
  <c r="AB84" i="35"/>
  <c r="AB85" i="35"/>
  <c r="AB83" i="35"/>
  <c r="AB80" i="35"/>
  <c r="AB109" i="35"/>
  <c r="AC113" i="35"/>
  <c r="AB121" i="35"/>
  <c r="AB111" i="35"/>
  <c r="AB78" i="35"/>
  <c r="AB116" i="35"/>
  <c r="AB77" i="35"/>
  <c r="AB113" i="35"/>
  <c r="AB81" i="35"/>
  <c r="AB110" i="35"/>
  <c r="AB125" i="35"/>
  <c r="AB123" i="35"/>
  <c r="AB117" i="35"/>
  <c r="AB79" i="35"/>
  <c r="AB86" i="35"/>
  <c r="AB126" i="35" l="1"/>
  <c r="AB124" i="35"/>
  <c r="AB119" i="35"/>
  <c r="AB115" i="35"/>
  <c r="AA127" i="35"/>
  <c r="AB122" i="35"/>
  <c r="AB112" i="35"/>
  <c r="AC115" i="35"/>
  <c r="AD75" i="35"/>
  <c r="AC3" i="35"/>
  <c r="AC108" i="35"/>
  <c r="AD77" i="35"/>
  <c r="AC125" i="35"/>
  <c r="AC107" i="35"/>
  <c r="AD123" i="35"/>
  <c r="AD118" i="35"/>
  <c r="AC120" i="35"/>
  <c r="AC117" i="35"/>
  <c r="AC79" i="35"/>
  <c r="AC80" i="35"/>
  <c r="AC82" i="35"/>
  <c r="AC106" i="35"/>
  <c r="AC121" i="35"/>
  <c r="AC77" i="35"/>
  <c r="AC81" i="35"/>
  <c r="AC83" i="35"/>
  <c r="AC118" i="35"/>
  <c r="AC84" i="35"/>
  <c r="AC85" i="35"/>
  <c r="AC109" i="35"/>
  <c r="AC111" i="35"/>
  <c r="AC128" i="35"/>
  <c r="AC116" i="35"/>
  <c r="AC110" i="35"/>
  <c r="AC78" i="35"/>
  <c r="AC86" i="35"/>
  <c r="AC123" i="35"/>
  <c r="AC122" i="35" l="1"/>
  <c r="AC112" i="35"/>
  <c r="AB127" i="35"/>
  <c r="AC119" i="35"/>
  <c r="AC124" i="35"/>
  <c r="AC126" i="35"/>
  <c r="AD124" i="35"/>
  <c r="AE75" i="35"/>
  <c r="AD3" i="35"/>
  <c r="AD113" i="35"/>
  <c r="AD106" i="35"/>
  <c r="AD81" i="35"/>
  <c r="AD114" i="35"/>
  <c r="AE83" i="35"/>
  <c r="AD111" i="35"/>
  <c r="AD117" i="35"/>
  <c r="AD120" i="35"/>
  <c r="AD107" i="35"/>
  <c r="AD128" i="35"/>
  <c r="AD85" i="35"/>
  <c r="AD78" i="35"/>
  <c r="AD121" i="35"/>
  <c r="AD108" i="35"/>
  <c r="AD116" i="35"/>
  <c r="AD109" i="35"/>
  <c r="AD83" i="35"/>
  <c r="AD82" i="35"/>
  <c r="AE106" i="35"/>
  <c r="AD80" i="35"/>
  <c r="AD84" i="35"/>
  <c r="AD125" i="35"/>
  <c r="AD79" i="35"/>
  <c r="AD110" i="35"/>
  <c r="AD86" i="35"/>
  <c r="AD122" i="35" l="1"/>
  <c r="AD126" i="35"/>
  <c r="AC127" i="35"/>
  <c r="AD112" i="35"/>
  <c r="AD119" i="35"/>
  <c r="AD115" i="35"/>
  <c r="AF75" i="35"/>
  <c r="AE3" i="35"/>
  <c r="AE128" i="35"/>
  <c r="AE114" i="35"/>
  <c r="AE77" i="35"/>
  <c r="AE121" i="35"/>
  <c r="AE118" i="35"/>
  <c r="AE116" i="35"/>
  <c r="AE113" i="35"/>
  <c r="AE108" i="35"/>
  <c r="AE123" i="35"/>
  <c r="AE84" i="35"/>
  <c r="AE120" i="35"/>
  <c r="AE78" i="35"/>
  <c r="AE85" i="35"/>
  <c r="AE125" i="35"/>
  <c r="AE110" i="35"/>
  <c r="AF78" i="35"/>
  <c r="AE107" i="35"/>
  <c r="AF80" i="35"/>
  <c r="AE81" i="35"/>
  <c r="AE80" i="35"/>
  <c r="AE109" i="35"/>
  <c r="AF86" i="35"/>
  <c r="AE111" i="35"/>
  <c r="AE117" i="35"/>
  <c r="AE86" i="35"/>
  <c r="AE82" i="35"/>
  <c r="AE79" i="35"/>
  <c r="AE126" i="35" l="1"/>
  <c r="AE115" i="35"/>
  <c r="AE124" i="35"/>
  <c r="AD127" i="35"/>
  <c r="AE119" i="35"/>
  <c r="AE112" i="35"/>
  <c r="AE122" i="35"/>
  <c r="AG75" i="35"/>
  <c r="AF3" i="35"/>
  <c r="AF82" i="35"/>
  <c r="AF84" i="35"/>
  <c r="AF116" i="35"/>
  <c r="AF113" i="35"/>
  <c r="AF120" i="35"/>
  <c r="AF108" i="35"/>
  <c r="AF117" i="35"/>
  <c r="AF79" i="35"/>
  <c r="AF128" i="35"/>
  <c r="AF118" i="35"/>
  <c r="AF109" i="35"/>
  <c r="AF85" i="35"/>
  <c r="AF81" i="35"/>
  <c r="AF110" i="35"/>
  <c r="AF121" i="35"/>
  <c r="AF125" i="35"/>
  <c r="AF83" i="35"/>
  <c r="AF106" i="35"/>
  <c r="AG80" i="35"/>
  <c r="AF77" i="35"/>
  <c r="AF111" i="35"/>
  <c r="AF107" i="35"/>
  <c r="AF123" i="35"/>
  <c r="AF114" i="35"/>
  <c r="AF115" i="35" l="1"/>
  <c r="AF119" i="35"/>
  <c r="AF126" i="35"/>
  <c r="AF124" i="35"/>
  <c r="AF122" i="35"/>
  <c r="AE127" i="35"/>
  <c r="AF112" i="35"/>
  <c r="AH75" i="35"/>
  <c r="AG3" i="35"/>
  <c r="AH111" i="35"/>
  <c r="AG84" i="35"/>
  <c r="AG79" i="35"/>
  <c r="AG128" i="35"/>
  <c r="AG85" i="35"/>
  <c r="AH83" i="35"/>
  <c r="AG107" i="35"/>
  <c r="AH85" i="35"/>
  <c r="AG110" i="35"/>
  <c r="AG118" i="35"/>
  <c r="AG116" i="35"/>
  <c r="AG77" i="35"/>
  <c r="AG125" i="35"/>
  <c r="AG117" i="35"/>
  <c r="AH125" i="35"/>
  <c r="AG81" i="35"/>
  <c r="AG111" i="35"/>
  <c r="AG109" i="35"/>
  <c r="AG121" i="35"/>
  <c r="AG78" i="35"/>
  <c r="AG114" i="35"/>
  <c r="AG106" i="35"/>
  <c r="AG120" i="35"/>
  <c r="AG86" i="35"/>
  <c r="AG82" i="35"/>
  <c r="AG123" i="35"/>
  <c r="AH114" i="35"/>
  <c r="AG83" i="35"/>
  <c r="AG113" i="35"/>
  <c r="AH80" i="35"/>
  <c r="AG108" i="35"/>
  <c r="AG126" i="35" l="1"/>
  <c r="AF127" i="35"/>
  <c r="AG122" i="35"/>
  <c r="AG112" i="35"/>
  <c r="AG115" i="35"/>
  <c r="AG119" i="35"/>
  <c r="AG124" i="35"/>
  <c r="AH126" i="35"/>
  <c r="AH3" i="35"/>
  <c r="AH78" i="35"/>
  <c r="AH116" i="35"/>
  <c r="AH123" i="35"/>
  <c r="AH79" i="35"/>
  <c r="AH121" i="35"/>
  <c r="AH113" i="35"/>
  <c r="AH118" i="35"/>
  <c r="AH82" i="35"/>
  <c r="AH84" i="35"/>
  <c r="AH77" i="35"/>
  <c r="AH107" i="35"/>
  <c r="AH86" i="35"/>
  <c r="AH109" i="35"/>
  <c r="AH108" i="35"/>
  <c r="AH128" i="35"/>
  <c r="AH117" i="35"/>
  <c r="AH110" i="35"/>
  <c r="AH106" i="35"/>
  <c r="AH81" i="35"/>
  <c r="AH120" i="35"/>
  <c r="AH115" i="35" l="1"/>
  <c r="AH119" i="35"/>
  <c r="AH122" i="35"/>
  <c r="AH124" i="35"/>
  <c r="AH112" i="35"/>
  <c r="AI128" i="35"/>
  <c r="AG127" i="35"/>
  <c r="AI3" i="35"/>
  <c r="AH127" i="35" l="1"/>
  <c r="M4" i="34"/>
  <c r="Q4" i="34" s="1"/>
  <c r="U4" i="34" s="1"/>
  <c r="Y4" i="34" s="1"/>
  <c r="AC4" i="34" s="1"/>
  <c r="AG4" i="34" s="1"/>
  <c r="AK4" i="34" s="1"/>
  <c r="AO4" i="34" s="1"/>
  <c r="AS4" i="34" s="1"/>
  <c r="AW4" i="34" s="1"/>
  <c r="BA4" i="34" s="1"/>
  <c r="BE4" i="34" s="1"/>
  <c r="BI4" i="34" s="1"/>
  <c r="BM4" i="34" s="1"/>
  <c r="BQ4" i="34" s="1"/>
  <c r="BU4" i="34" s="1"/>
  <c r="BY4" i="34" s="1"/>
  <c r="CC4" i="34" s="1"/>
  <c r="CG4" i="34" s="1"/>
  <c r="CK4" i="34" s="1"/>
  <c r="CO4" i="34" s="1"/>
  <c r="CS4" i="34" s="1"/>
  <c r="CW4" i="34" s="1"/>
  <c r="DA4" i="34" s="1"/>
  <c r="DE4" i="34" s="1"/>
  <c r="DI4" i="34" s="1"/>
  <c r="DM4" i="34" s="1"/>
  <c r="DQ4" i="34" s="1"/>
  <c r="DU4" i="34" s="1"/>
  <c r="DY4" i="34" s="1"/>
  <c r="H76" i="28" l="1"/>
  <c r="L76" i="28" s="1"/>
  <c r="P76" i="28" s="1"/>
  <c r="T76" i="28" s="1"/>
  <c r="X76" i="28" s="1"/>
  <c r="AB76" i="28" s="1"/>
  <c r="AF76" i="28" s="1"/>
  <c r="AJ76" i="28" s="1"/>
  <c r="AN76" i="28" s="1"/>
  <c r="AR76" i="28" s="1"/>
  <c r="AV76" i="28" s="1"/>
  <c r="AZ76" i="28" s="1"/>
  <c r="BD76" i="28" s="1"/>
  <c r="BH76" i="28" s="1"/>
  <c r="BL76" i="28" s="1"/>
  <c r="BP76" i="28" s="1"/>
  <c r="BT76" i="28" s="1"/>
  <c r="BX76" i="28" s="1"/>
  <c r="CB76" i="28" s="1"/>
  <c r="CF76" i="28" s="1"/>
  <c r="CJ76" i="28" s="1"/>
  <c r="CN76" i="28" s="1"/>
  <c r="CR76" i="28" s="1"/>
  <c r="CV76" i="28" s="1"/>
  <c r="CZ76" i="28" s="1"/>
  <c r="DD76" i="28" s="1"/>
  <c r="DH76" i="28" s="1"/>
  <c r="DL76" i="28" s="1"/>
  <c r="DP76" i="28" s="1"/>
  <c r="DT76" i="28" s="1"/>
  <c r="DX76" i="28" s="1"/>
  <c r="H59" i="28"/>
  <c r="L59" i="28" s="1"/>
  <c r="P59" i="28" s="1"/>
  <c r="T59" i="28" s="1"/>
  <c r="X59" i="28" s="1"/>
  <c r="AB59" i="28" s="1"/>
  <c r="AF59" i="28" s="1"/>
  <c r="AJ59" i="28" s="1"/>
  <c r="AN59" i="28" s="1"/>
  <c r="AR59" i="28" s="1"/>
  <c r="AV59" i="28" s="1"/>
  <c r="AZ59" i="28" s="1"/>
  <c r="BD59" i="28" s="1"/>
  <c r="BH59" i="28" s="1"/>
  <c r="BL59" i="28" s="1"/>
  <c r="BP59" i="28" s="1"/>
  <c r="BT59" i="28" s="1"/>
  <c r="BX59" i="28" s="1"/>
  <c r="CB59" i="28" s="1"/>
  <c r="CF59" i="28" s="1"/>
  <c r="CJ59" i="28" s="1"/>
  <c r="CN59" i="28" s="1"/>
  <c r="CR59" i="28" s="1"/>
  <c r="CV59" i="28" s="1"/>
  <c r="CZ59" i="28" s="1"/>
  <c r="DD59" i="28" s="1"/>
  <c r="DH59" i="28" s="1"/>
  <c r="DL59" i="28" s="1"/>
  <c r="DP59" i="28" s="1"/>
  <c r="DT59" i="28" s="1"/>
  <c r="DX59" i="28" s="1"/>
  <c r="H35" i="28"/>
  <c r="H33" i="28"/>
  <c r="L33" i="28" s="1"/>
  <c r="P33" i="28" s="1"/>
  <c r="T33" i="28" s="1"/>
  <c r="X33" i="28" s="1"/>
  <c r="AB33" i="28" s="1"/>
  <c r="AF33" i="28" s="1"/>
  <c r="AJ33" i="28" s="1"/>
  <c r="AN33" i="28" s="1"/>
  <c r="AR33" i="28" s="1"/>
  <c r="AV33" i="28" s="1"/>
  <c r="AZ33" i="28" s="1"/>
  <c r="BD33" i="28" s="1"/>
  <c r="BH33" i="28" s="1"/>
  <c r="BL33" i="28" s="1"/>
  <c r="BP33" i="28" s="1"/>
  <c r="BT33" i="28" s="1"/>
  <c r="BX33" i="28" s="1"/>
  <c r="CB33" i="28" s="1"/>
  <c r="CF33" i="28" s="1"/>
  <c r="CJ33" i="28" s="1"/>
  <c r="CN33" i="28" s="1"/>
  <c r="CR33" i="28" s="1"/>
  <c r="CV33" i="28" s="1"/>
  <c r="CZ33" i="28" s="1"/>
  <c r="DD33" i="28" s="1"/>
  <c r="DH33" i="28" s="1"/>
  <c r="DL33" i="28" s="1"/>
  <c r="DP33" i="28" s="1"/>
  <c r="DT33" i="28" s="1"/>
  <c r="DX33" i="28" s="1"/>
  <c r="AM69" i="33" l="1"/>
  <c r="AL296" i="33"/>
  <c r="AM296" i="33" s="1"/>
  <c r="H1" i="33" l="1"/>
  <c r="F3" i="33"/>
  <c r="F4" i="33"/>
  <c r="F5" i="33"/>
  <c r="F6" i="33"/>
  <c r="F7" i="33"/>
  <c r="F8" i="33"/>
  <c r="F9" i="33"/>
  <c r="F10" i="33"/>
  <c r="F11" i="33"/>
  <c r="F12" i="33"/>
  <c r="F13" i="33"/>
  <c r="F14" i="33"/>
  <c r="F15" i="33"/>
  <c r="F16" i="33"/>
  <c r="F17" i="33"/>
  <c r="F18" i="33"/>
  <c r="F19" i="33"/>
  <c r="F20" i="33"/>
  <c r="F21" i="33"/>
  <c r="F22" i="33"/>
  <c r="F23" i="33"/>
  <c r="F24" i="33"/>
  <c r="F25" i="33"/>
  <c r="F26" i="33"/>
  <c r="F27" i="33"/>
  <c r="F28" i="33"/>
  <c r="F29" i="33"/>
  <c r="F30" i="33"/>
  <c r="F31" i="33"/>
  <c r="F32" i="33"/>
  <c r="F33" i="33"/>
  <c r="F34" i="33"/>
  <c r="F35" i="33"/>
  <c r="F36" i="33"/>
  <c r="F37" i="33"/>
  <c r="F38" i="33"/>
  <c r="F39" i="33"/>
  <c r="F40" i="33"/>
  <c r="F41" i="33"/>
  <c r="F42" i="33"/>
  <c r="F43" i="33"/>
  <c r="F44" i="33"/>
  <c r="F45" i="33"/>
  <c r="F46" i="33"/>
  <c r="F47" i="33"/>
  <c r="F48" i="33"/>
  <c r="F49" i="33"/>
  <c r="F50" i="33"/>
  <c r="F51" i="33"/>
  <c r="F52" i="33"/>
  <c r="F61" i="33"/>
  <c r="F62" i="33"/>
  <c r="F63" i="33"/>
  <c r="F64" i="33"/>
  <c r="F65" i="33"/>
  <c r="F66" i="33"/>
  <c r="F67" i="33"/>
  <c r="F68" i="33"/>
  <c r="AO69" i="33"/>
  <c r="AP69" i="33"/>
  <c r="AQ69" i="33"/>
  <c r="AR69" i="33"/>
  <c r="AS69" i="33"/>
  <c r="AT69" i="33"/>
  <c r="AU69" i="33"/>
  <c r="AV69" i="33"/>
  <c r="AW69" i="33"/>
  <c r="AX69" i="33"/>
  <c r="AY69" i="33"/>
  <c r="AZ69" i="33"/>
  <c r="BA69" i="33"/>
  <c r="BB69" i="33"/>
  <c r="BC69" i="33"/>
  <c r="BD69" i="33"/>
  <c r="BE69" i="33"/>
  <c r="BF69" i="33"/>
  <c r="BG69" i="33"/>
  <c r="BH69" i="33"/>
  <c r="BI69" i="33"/>
  <c r="BJ69" i="33"/>
  <c r="BK69" i="33"/>
  <c r="BL69" i="33"/>
  <c r="BM69" i="33"/>
  <c r="BN69" i="33"/>
  <c r="BO69" i="33"/>
  <c r="BP69" i="33"/>
  <c r="BQ69" i="33"/>
  <c r="BR69" i="33"/>
  <c r="BS69" i="33"/>
  <c r="F71" i="33"/>
  <c r="F72" i="33"/>
  <c r="F73" i="33"/>
  <c r="F74" i="33"/>
  <c r="F75" i="33"/>
  <c r="F76" i="33"/>
  <c r="F77" i="33"/>
  <c r="F78" i="33"/>
  <c r="F79" i="33"/>
  <c r="F80" i="33"/>
  <c r="F81" i="33"/>
  <c r="F82" i="33"/>
  <c r="F83" i="33"/>
  <c r="F84" i="33"/>
  <c r="F85" i="33"/>
  <c r="F86" i="33"/>
  <c r="F87" i="33"/>
  <c r="F88" i="33"/>
  <c r="F89" i="33"/>
  <c r="F90" i="33"/>
  <c r="F91" i="33"/>
  <c r="F92" i="33"/>
  <c r="F93" i="33"/>
  <c r="F94" i="33"/>
  <c r="F95" i="33"/>
  <c r="F96" i="33"/>
  <c r="F97" i="33"/>
  <c r="F98" i="33"/>
  <c r="F99" i="33"/>
  <c r="F100" i="33"/>
  <c r="F101" i="33"/>
  <c r="F102" i="33"/>
  <c r="F103" i="33"/>
  <c r="F104" i="33"/>
  <c r="F105" i="33"/>
  <c r="F106" i="33"/>
  <c r="F107" i="33"/>
  <c r="F108" i="33"/>
  <c r="F109" i="33"/>
  <c r="F110" i="33"/>
  <c r="F111" i="33"/>
  <c r="F112" i="33"/>
  <c r="F113" i="33"/>
  <c r="F114" i="33"/>
  <c r="F115" i="33"/>
  <c r="F116" i="33"/>
  <c r="F117" i="33"/>
  <c r="F118" i="33"/>
  <c r="F119" i="33"/>
  <c r="F120" i="33"/>
  <c r="F121" i="33"/>
  <c r="F122" i="33"/>
  <c r="F123" i="33"/>
  <c r="F124" i="33"/>
  <c r="F125" i="33"/>
  <c r="F126" i="33"/>
  <c r="F127" i="33"/>
  <c r="F128" i="33"/>
  <c r="F129" i="33"/>
  <c r="F130" i="33"/>
  <c r="F131" i="33"/>
  <c r="F132" i="33"/>
  <c r="F133" i="33"/>
  <c r="F134" i="33"/>
  <c r="F135" i="33"/>
  <c r="F136" i="33"/>
  <c r="F137" i="33"/>
  <c r="F138" i="33"/>
  <c r="F139" i="33"/>
  <c r="F140" i="33"/>
  <c r="F141" i="33"/>
  <c r="F142" i="33"/>
  <c r="F143" i="33"/>
  <c r="F144" i="33"/>
  <c r="F145" i="33"/>
  <c r="F146" i="33"/>
  <c r="F147" i="33"/>
  <c r="F148" i="33"/>
  <c r="F149" i="33"/>
  <c r="F150" i="33"/>
  <c r="F151" i="33"/>
  <c r="F152" i="33"/>
  <c r="F153" i="33"/>
  <c r="F154" i="33"/>
  <c r="F155" i="33"/>
  <c r="F156" i="33"/>
  <c r="F157" i="33"/>
  <c r="F158" i="33"/>
  <c r="F159" i="33"/>
  <c r="F160" i="33"/>
  <c r="F161" i="33"/>
  <c r="F162" i="33"/>
  <c r="F163" i="33"/>
  <c r="F164" i="33"/>
  <c r="F165" i="33"/>
  <c r="F166" i="33"/>
  <c r="F167" i="33"/>
  <c r="F168" i="33"/>
  <c r="F169" i="33"/>
  <c r="F170" i="33"/>
  <c r="F171" i="33"/>
  <c r="F172" i="33"/>
  <c r="F173" i="33"/>
  <c r="F174" i="33"/>
  <c r="F175" i="33"/>
  <c r="F176" i="33"/>
  <c r="F177" i="33"/>
  <c r="F178" i="33"/>
  <c r="F179" i="33"/>
  <c r="F180" i="33"/>
  <c r="F181" i="33"/>
  <c r="F182" i="33"/>
  <c r="F183" i="33"/>
  <c r="F184" i="33"/>
  <c r="F185" i="33"/>
  <c r="F186" i="33"/>
  <c r="F187" i="33"/>
  <c r="F188" i="33"/>
  <c r="F189" i="33"/>
  <c r="F190" i="33"/>
  <c r="F191" i="33"/>
  <c r="F192" i="33"/>
  <c r="F193" i="33"/>
  <c r="F194" i="33"/>
  <c r="F195" i="33"/>
  <c r="F196" i="33"/>
  <c r="F197" i="33"/>
  <c r="F198" i="33"/>
  <c r="F199" i="33"/>
  <c r="F200" i="33"/>
  <c r="F201" i="33"/>
  <c r="F202" i="33"/>
  <c r="F203" i="33"/>
  <c r="F204" i="33"/>
  <c r="F205" i="33"/>
  <c r="F206" i="33"/>
  <c r="F207" i="33"/>
  <c r="F208" i="33"/>
  <c r="F209" i="33"/>
  <c r="F210" i="33"/>
  <c r="F211" i="33"/>
  <c r="F212" i="33"/>
  <c r="F213" i="33"/>
  <c r="F214" i="33"/>
  <c r="F215" i="33"/>
  <c r="F216" i="33"/>
  <c r="F217" i="33"/>
  <c r="F218" i="33"/>
  <c r="F219" i="33"/>
  <c r="F220" i="33"/>
  <c r="F221" i="33"/>
  <c r="F222" i="33"/>
  <c r="F223" i="33"/>
  <c r="F224" i="33"/>
  <c r="F225" i="33"/>
  <c r="F226" i="33"/>
  <c r="F227" i="33"/>
  <c r="F228" i="33"/>
  <c r="F229" i="33"/>
  <c r="F230" i="33"/>
  <c r="F231" i="33"/>
  <c r="F282" i="33"/>
  <c r="F288" i="33"/>
  <c r="F289" i="33"/>
  <c r="F290" i="33"/>
  <c r="F291" i="33"/>
  <c r="F292" i="33"/>
  <c r="F293" i="33"/>
  <c r="F294" i="33"/>
  <c r="F295" i="33"/>
  <c r="AO296" i="33"/>
  <c r="AP296" i="33"/>
  <c r="AQ296" i="33"/>
  <c r="AR296" i="33"/>
  <c r="AS296" i="33"/>
  <c r="AT296" i="33"/>
  <c r="AU296" i="33"/>
  <c r="AV296" i="33"/>
  <c r="AW296" i="33"/>
  <c r="AX296" i="33"/>
  <c r="AY296" i="33"/>
  <c r="AZ296" i="33"/>
  <c r="BA296" i="33"/>
  <c r="BB296" i="33"/>
  <c r="BC296" i="33"/>
  <c r="BD296" i="33"/>
  <c r="BE296" i="33"/>
  <c r="BF296" i="33"/>
  <c r="BG296" i="33"/>
  <c r="BH296" i="33"/>
  <c r="BI296" i="33"/>
  <c r="BJ296" i="33"/>
  <c r="BK296" i="33"/>
  <c r="BL296" i="33"/>
  <c r="BM296" i="33"/>
  <c r="BN296" i="33"/>
  <c r="BO296" i="33"/>
  <c r="BP296" i="33"/>
  <c r="BQ296" i="33"/>
  <c r="BR296" i="33"/>
  <c r="BS296" i="33"/>
  <c r="F297" i="33"/>
  <c r="F298" i="33"/>
  <c r="F299" i="33"/>
  <c r="F301" i="33"/>
  <c r="F315" i="33"/>
  <c r="F316" i="33"/>
  <c r="F317" i="33"/>
  <c r="F318" i="33"/>
  <c r="F319" i="33"/>
  <c r="F320" i="33"/>
  <c r="F321" i="33"/>
  <c r="F322" i="33"/>
  <c r="F323" i="33"/>
  <c r="F324" i="33"/>
  <c r="F328" i="33"/>
  <c r="F329" i="33"/>
  <c r="F330" i="33"/>
  <c r="F331" i="33"/>
  <c r="F332" i="33"/>
  <c r="F333" i="33"/>
  <c r="F337" i="33"/>
  <c r="F340" i="33"/>
  <c r="F341" i="33"/>
  <c r="F342" i="33"/>
  <c r="F346" i="33"/>
  <c r="F348" i="33"/>
  <c r="F349" i="33"/>
  <c r="F350" i="33"/>
  <c r="F354" i="33"/>
  <c r="F355" i="33"/>
  <c r="F356" i="33"/>
  <c r="F357" i="33"/>
  <c r="F365" i="33"/>
  <c r="F366" i="33"/>
  <c r="F367" i="33"/>
  <c r="F368" i="33"/>
  <c r="F369" i="33"/>
  <c r="H223" i="33" l="1"/>
  <c r="H228" i="33"/>
  <c r="H221" i="33"/>
  <c r="H226" i="33"/>
  <c r="H231" i="33"/>
  <c r="H224" i="33"/>
  <c r="H229" i="33"/>
  <c r="H227" i="33"/>
  <c r="H225" i="33"/>
  <c r="H230" i="33"/>
  <c r="H212" i="33"/>
  <c r="H200" i="33"/>
  <c r="H188" i="33"/>
  <c r="H217" i="33"/>
  <c r="H205" i="33"/>
  <c r="H193" i="33"/>
  <c r="H210" i="33"/>
  <c r="H198" i="33"/>
  <c r="H215" i="33"/>
  <c r="H203" i="33"/>
  <c r="H191" i="33"/>
  <c r="H222" i="33"/>
  <c r="H220" i="33"/>
  <c r="H208" i="33"/>
  <c r="H196" i="33"/>
  <c r="H213" i="33"/>
  <c r="H201" i="33"/>
  <c r="H189" i="33"/>
  <c r="H218" i="33"/>
  <c r="H206" i="33"/>
  <c r="H194" i="33"/>
  <c r="H211" i="33"/>
  <c r="H199" i="33"/>
  <c r="H216" i="33"/>
  <c r="H204" i="33"/>
  <c r="H192" i="33"/>
  <c r="H209" i="33"/>
  <c r="H197" i="33"/>
  <c r="H214" i="33"/>
  <c r="H202" i="33"/>
  <c r="H190" i="33"/>
  <c r="H219" i="33"/>
  <c r="H207" i="33"/>
  <c r="H195" i="33"/>
  <c r="H178" i="33"/>
  <c r="H166" i="33"/>
  <c r="H183" i="33"/>
  <c r="H171" i="33"/>
  <c r="H159" i="33"/>
  <c r="H176" i="33"/>
  <c r="H164" i="33"/>
  <c r="H181" i="33"/>
  <c r="H169" i="33"/>
  <c r="H157" i="33"/>
  <c r="H186" i="33"/>
  <c r="H174" i="33"/>
  <c r="H162" i="33"/>
  <c r="H179" i="33"/>
  <c r="H167" i="33"/>
  <c r="H184" i="33"/>
  <c r="H172" i="33"/>
  <c r="H160" i="33"/>
  <c r="H177" i="33"/>
  <c r="H165" i="33"/>
  <c r="H182" i="33"/>
  <c r="H170" i="33"/>
  <c r="H158" i="33"/>
  <c r="H187" i="33"/>
  <c r="H175" i="33"/>
  <c r="H163" i="33"/>
  <c r="H180" i="33"/>
  <c r="H168" i="33"/>
  <c r="H156" i="33"/>
  <c r="H185" i="33"/>
  <c r="H173" i="33"/>
  <c r="H161" i="33"/>
  <c r="H155" i="33"/>
  <c r="H149" i="33"/>
  <c r="H137" i="33"/>
  <c r="H125" i="33"/>
  <c r="H154" i="33"/>
  <c r="H142" i="33"/>
  <c r="H130" i="33"/>
  <c r="H147" i="33"/>
  <c r="H135" i="33"/>
  <c r="H123" i="33"/>
  <c r="H152" i="33"/>
  <c r="H140" i="33"/>
  <c r="H128" i="33"/>
  <c r="H145" i="33"/>
  <c r="H133" i="33"/>
  <c r="H150" i="33"/>
  <c r="H138" i="33"/>
  <c r="H126" i="33"/>
  <c r="H143" i="33"/>
  <c r="H131" i="33"/>
  <c r="H148" i="33"/>
  <c r="H136" i="33"/>
  <c r="H124" i="33"/>
  <c r="H153" i="33"/>
  <c r="H141" i="33"/>
  <c r="H129" i="33"/>
  <c r="H146" i="33"/>
  <c r="H134" i="33"/>
  <c r="H122" i="33"/>
  <c r="H151" i="33"/>
  <c r="H139" i="33"/>
  <c r="H127" i="33"/>
  <c r="H144" i="33"/>
  <c r="H132" i="33"/>
  <c r="H118" i="33"/>
  <c r="H106" i="33"/>
  <c r="H94" i="33"/>
  <c r="H111" i="33"/>
  <c r="H99" i="33"/>
  <c r="H116" i="33"/>
  <c r="H104" i="33"/>
  <c r="H92" i="33"/>
  <c r="H109" i="33"/>
  <c r="H97" i="33"/>
  <c r="H121" i="33"/>
  <c r="H114" i="33"/>
  <c r="H102" i="33"/>
  <c r="H90" i="33"/>
  <c r="H119" i="33"/>
  <c r="H107" i="33"/>
  <c r="H95" i="33"/>
  <c r="H112" i="33"/>
  <c r="H100" i="33"/>
  <c r="H88" i="33"/>
  <c r="H117" i="33"/>
  <c r="H105" i="33"/>
  <c r="H93" i="33"/>
  <c r="H110" i="33"/>
  <c r="H98" i="33"/>
  <c r="H115" i="33"/>
  <c r="H103" i="33"/>
  <c r="H91" i="33"/>
  <c r="H120" i="33"/>
  <c r="H108" i="33"/>
  <c r="H96" i="33"/>
  <c r="H113" i="33"/>
  <c r="H101" i="33"/>
  <c r="H81" i="33"/>
  <c r="H68" i="33"/>
  <c r="H86" i="33"/>
  <c r="H74" i="33"/>
  <c r="H79" i="33"/>
  <c r="H66" i="33"/>
  <c r="H89" i="33"/>
  <c r="H84" i="33"/>
  <c r="H72" i="33"/>
  <c r="H77" i="33"/>
  <c r="H64" i="33"/>
  <c r="H82" i="33"/>
  <c r="H70" i="33"/>
  <c r="H87" i="33"/>
  <c r="H75" i="33"/>
  <c r="H62" i="33"/>
  <c r="H80" i="33"/>
  <c r="H67" i="33"/>
  <c r="H85" i="33"/>
  <c r="H73" i="33"/>
  <c r="H83" i="33"/>
  <c r="H71" i="33"/>
  <c r="H76" i="33"/>
  <c r="H65" i="33"/>
  <c r="H63" i="33"/>
  <c r="H78" i="33"/>
  <c r="I1" i="33"/>
  <c r="J1" i="33" s="1"/>
  <c r="AP386" i="33"/>
  <c r="BT69" i="33"/>
  <c r="BT296" i="33"/>
  <c r="AO386" i="33"/>
  <c r="D24" i="35"/>
  <c r="I228" i="33" l="1"/>
  <c r="I226" i="33"/>
  <c r="I231" i="33"/>
  <c r="I224" i="33"/>
  <c r="I229" i="33"/>
  <c r="I222" i="33"/>
  <c r="I227" i="33"/>
  <c r="I225" i="33"/>
  <c r="I230" i="33"/>
  <c r="I223" i="33"/>
  <c r="I217" i="33"/>
  <c r="I205" i="33"/>
  <c r="I193" i="33"/>
  <c r="I210" i="33"/>
  <c r="I198" i="33"/>
  <c r="I215" i="33"/>
  <c r="I203" i="33"/>
  <c r="I191" i="33"/>
  <c r="I220" i="33"/>
  <c r="I208" i="33"/>
  <c r="I196" i="33"/>
  <c r="I213" i="33"/>
  <c r="I201" i="33"/>
  <c r="I189" i="33"/>
  <c r="I218" i="33"/>
  <c r="I206" i="33"/>
  <c r="I194" i="33"/>
  <c r="I211" i="33"/>
  <c r="I199" i="33"/>
  <c r="I221" i="33"/>
  <c r="I216" i="33"/>
  <c r="I204" i="33"/>
  <c r="I192" i="33"/>
  <c r="I209" i="33"/>
  <c r="I197" i="33"/>
  <c r="I214" i="33"/>
  <c r="I202" i="33"/>
  <c r="I190" i="33"/>
  <c r="I219" i="33"/>
  <c r="I207" i="33"/>
  <c r="I195" i="33"/>
  <c r="I212" i="33"/>
  <c r="I200" i="33"/>
  <c r="I183" i="33"/>
  <c r="I171" i="33"/>
  <c r="I159" i="33"/>
  <c r="I176" i="33"/>
  <c r="I164" i="33"/>
  <c r="I181" i="33"/>
  <c r="I169" i="33"/>
  <c r="I157" i="33"/>
  <c r="I188" i="33"/>
  <c r="I186" i="33"/>
  <c r="I174" i="33"/>
  <c r="I162" i="33"/>
  <c r="I179" i="33"/>
  <c r="I167" i="33"/>
  <c r="I184" i="33"/>
  <c r="I172" i="33"/>
  <c r="I160" i="33"/>
  <c r="I177" i="33"/>
  <c r="I165" i="33"/>
  <c r="I182" i="33"/>
  <c r="I170" i="33"/>
  <c r="I158" i="33"/>
  <c r="I187" i="33"/>
  <c r="I175" i="33"/>
  <c r="I163" i="33"/>
  <c r="I180" i="33"/>
  <c r="I168" i="33"/>
  <c r="I156" i="33"/>
  <c r="I185" i="33"/>
  <c r="I173" i="33"/>
  <c r="I161" i="33"/>
  <c r="I178" i="33"/>
  <c r="I166" i="33"/>
  <c r="I154" i="33"/>
  <c r="I142" i="33"/>
  <c r="I130" i="33"/>
  <c r="I147" i="33"/>
  <c r="I135" i="33"/>
  <c r="I123" i="33"/>
  <c r="I152" i="33"/>
  <c r="I140" i="33"/>
  <c r="I128" i="33"/>
  <c r="I145" i="33"/>
  <c r="I133" i="33"/>
  <c r="I121" i="33"/>
  <c r="I150" i="33"/>
  <c r="I138" i="33"/>
  <c r="I126" i="33"/>
  <c r="I143" i="33"/>
  <c r="I131" i="33"/>
  <c r="I148" i="33"/>
  <c r="I136" i="33"/>
  <c r="I124" i="33"/>
  <c r="I153" i="33"/>
  <c r="I141" i="33"/>
  <c r="I129" i="33"/>
  <c r="I146" i="33"/>
  <c r="I134" i="33"/>
  <c r="I151" i="33"/>
  <c r="I139" i="33"/>
  <c r="I127" i="33"/>
  <c r="I144" i="33"/>
  <c r="I132" i="33"/>
  <c r="I155" i="33"/>
  <c r="I149" i="33"/>
  <c r="I137" i="33"/>
  <c r="I125" i="33"/>
  <c r="I111" i="33"/>
  <c r="I99" i="33"/>
  <c r="I116" i="33"/>
  <c r="I104" i="33"/>
  <c r="I92" i="33"/>
  <c r="I109" i="33"/>
  <c r="I97" i="33"/>
  <c r="I122" i="33"/>
  <c r="I114" i="33"/>
  <c r="I102" i="33"/>
  <c r="I90" i="33"/>
  <c r="I119" i="33"/>
  <c r="I107" i="33"/>
  <c r="I95" i="33"/>
  <c r="I112" i="33"/>
  <c r="I100" i="33"/>
  <c r="I117" i="33"/>
  <c r="I105" i="33"/>
  <c r="I93" i="33"/>
  <c r="I110" i="33"/>
  <c r="I98" i="33"/>
  <c r="I115" i="33"/>
  <c r="I103" i="33"/>
  <c r="I91" i="33"/>
  <c r="I120" i="33"/>
  <c r="I108" i="33"/>
  <c r="I96" i="33"/>
  <c r="I113" i="33"/>
  <c r="I101" i="33"/>
  <c r="I89" i="33"/>
  <c r="I118" i="33"/>
  <c r="I106" i="33"/>
  <c r="I94" i="33"/>
  <c r="I86" i="33"/>
  <c r="I74" i="33"/>
  <c r="I79" i="33"/>
  <c r="I66" i="33"/>
  <c r="I84" i="33"/>
  <c r="I72" i="33"/>
  <c r="I88" i="33"/>
  <c r="I77" i="33"/>
  <c r="I64" i="33"/>
  <c r="I82" i="33"/>
  <c r="I70" i="33"/>
  <c r="I87" i="33"/>
  <c r="I75" i="33"/>
  <c r="I62" i="33"/>
  <c r="I80" i="33"/>
  <c r="I67" i="33"/>
  <c r="I85" i="33"/>
  <c r="I73" i="33"/>
  <c r="I78" i="33"/>
  <c r="I65" i="33"/>
  <c r="I76" i="33"/>
  <c r="I63" i="33"/>
  <c r="I81" i="33"/>
  <c r="I83" i="33"/>
  <c r="I71" i="33"/>
  <c r="I68" i="33"/>
  <c r="J221" i="33"/>
  <c r="J226" i="33"/>
  <c r="J231" i="33"/>
  <c r="J224" i="33"/>
  <c r="J229" i="33"/>
  <c r="J227" i="33"/>
  <c r="J225" i="33"/>
  <c r="J230" i="33"/>
  <c r="J228" i="33"/>
  <c r="J210" i="33"/>
  <c r="J198" i="33"/>
  <c r="J215" i="33"/>
  <c r="J203" i="33"/>
  <c r="J191" i="33"/>
  <c r="J220" i="33"/>
  <c r="J208" i="33"/>
  <c r="J196" i="33"/>
  <c r="J222" i="33"/>
  <c r="J213" i="33"/>
  <c r="J201" i="33"/>
  <c r="J218" i="33"/>
  <c r="J206" i="33"/>
  <c r="J194" i="33"/>
  <c r="J211" i="33"/>
  <c r="J199" i="33"/>
  <c r="J216" i="33"/>
  <c r="J204" i="33"/>
  <c r="J192" i="33"/>
  <c r="J209" i="33"/>
  <c r="J197" i="33"/>
  <c r="J214" i="33"/>
  <c r="J202" i="33"/>
  <c r="J219" i="33"/>
  <c r="J207" i="33"/>
  <c r="J195" i="33"/>
  <c r="J212" i="33"/>
  <c r="J200" i="33"/>
  <c r="J223" i="33"/>
  <c r="J217" i="33"/>
  <c r="J205" i="33"/>
  <c r="J193" i="33"/>
  <c r="J176" i="33"/>
  <c r="J164" i="33"/>
  <c r="J181" i="33"/>
  <c r="J169" i="33"/>
  <c r="J157" i="33"/>
  <c r="J188" i="33"/>
  <c r="J186" i="33"/>
  <c r="J174" i="33"/>
  <c r="J162" i="33"/>
  <c r="J179" i="33"/>
  <c r="J167" i="33"/>
  <c r="J190" i="33"/>
  <c r="J184" i="33"/>
  <c r="J172" i="33"/>
  <c r="J160" i="33"/>
  <c r="J177" i="33"/>
  <c r="J165" i="33"/>
  <c r="J182" i="33"/>
  <c r="J170" i="33"/>
  <c r="J158" i="33"/>
  <c r="J187" i="33"/>
  <c r="J175" i="33"/>
  <c r="J163" i="33"/>
  <c r="J180" i="33"/>
  <c r="J168" i="33"/>
  <c r="J185" i="33"/>
  <c r="J173" i="33"/>
  <c r="J161" i="33"/>
  <c r="J178" i="33"/>
  <c r="J166" i="33"/>
  <c r="J189" i="33"/>
  <c r="J183" i="33"/>
  <c r="J171" i="33"/>
  <c r="J159" i="33"/>
  <c r="J147" i="33"/>
  <c r="J135" i="33"/>
  <c r="J123" i="33"/>
  <c r="J152" i="33"/>
  <c r="J140" i="33"/>
  <c r="J128" i="33"/>
  <c r="J156" i="33"/>
  <c r="J145" i="33"/>
  <c r="J133" i="33"/>
  <c r="J150" i="33"/>
  <c r="J138" i="33"/>
  <c r="J126" i="33"/>
  <c r="J143" i="33"/>
  <c r="J131" i="33"/>
  <c r="J148" i="33"/>
  <c r="J136" i="33"/>
  <c r="J124" i="33"/>
  <c r="J153" i="33"/>
  <c r="J141" i="33"/>
  <c r="J129" i="33"/>
  <c r="J146" i="33"/>
  <c r="J134" i="33"/>
  <c r="J122" i="33"/>
  <c r="J151" i="33"/>
  <c r="J139" i="33"/>
  <c r="J127" i="33"/>
  <c r="J144" i="33"/>
  <c r="J132" i="33"/>
  <c r="J155" i="33"/>
  <c r="J149" i="33"/>
  <c r="J137" i="33"/>
  <c r="J125" i="33"/>
  <c r="J154" i="33"/>
  <c r="J142" i="33"/>
  <c r="J130" i="33"/>
  <c r="J116" i="33"/>
  <c r="J104" i="33"/>
  <c r="J92" i="33"/>
  <c r="J109" i="33"/>
  <c r="J97" i="33"/>
  <c r="J114" i="33"/>
  <c r="J102" i="33"/>
  <c r="J90" i="33"/>
  <c r="J121" i="33"/>
  <c r="J119" i="33"/>
  <c r="J107" i="33"/>
  <c r="J95" i="33"/>
  <c r="J112" i="33"/>
  <c r="J100" i="33"/>
  <c r="J88" i="33"/>
  <c r="J117" i="33"/>
  <c r="J105" i="33"/>
  <c r="J93" i="33"/>
  <c r="J110" i="33"/>
  <c r="J98" i="33"/>
  <c r="J115" i="33"/>
  <c r="J103" i="33"/>
  <c r="J91" i="33"/>
  <c r="J120" i="33"/>
  <c r="J108" i="33"/>
  <c r="J96" i="33"/>
  <c r="J113" i="33"/>
  <c r="J101" i="33"/>
  <c r="J89" i="33"/>
  <c r="J118" i="33"/>
  <c r="J106" i="33"/>
  <c r="J94" i="33"/>
  <c r="J111" i="33"/>
  <c r="J99" i="33"/>
  <c r="J79" i="33"/>
  <c r="J66" i="33"/>
  <c r="J84" i="33"/>
  <c r="J72" i="33"/>
  <c r="J77" i="33"/>
  <c r="J64" i="33"/>
  <c r="J82" i="33"/>
  <c r="J70" i="33"/>
  <c r="J87" i="33"/>
  <c r="J75" i="33"/>
  <c r="J62" i="33"/>
  <c r="J80" i="33"/>
  <c r="J67" i="33"/>
  <c r="J85" i="33"/>
  <c r="J73" i="33"/>
  <c r="J78" i="33"/>
  <c r="J65" i="33"/>
  <c r="J83" i="33"/>
  <c r="J71" i="33"/>
  <c r="J81" i="33"/>
  <c r="J68" i="33"/>
  <c r="J86" i="33"/>
  <c r="J74" i="33"/>
  <c r="J76" i="33"/>
  <c r="J63" i="33"/>
  <c r="AR386" i="33"/>
  <c r="AQ386" i="33"/>
  <c r="I27" i="34"/>
  <c r="I28" i="34" s="1"/>
  <c r="D126" i="35"/>
  <c r="K1" i="33"/>
  <c r="E24" i="35"/>
  <c r="G24" i="35"/>
  <c r="F24" i="35"/>
  <c r="K226" i="33" l="1"/>
  <c r="K231" i="33"/>
  <c r="K224" i="33"/>
  <c r="K229" i="33"/>
  <c r="K227" i="33"/>
  <c r="K225" i="33"/>
  <c r="K230" i="33"/>
  <c r="K223" i="33"/>
  <c r="K228" i="33"/>
  <c r="K221" i="33"/>
  <c r="K215" i="33"/>
  <c r="K203" i="33"/>
  <c r="K191" i="33"/>
  <c r="K220" i="33"/>
  <c r="K208" i="33"/>
  <c r="K196" i="33"/>
  <c r="K222" i="33"/>
  <c r="K213" i="33"/>
  <c r="K201" i="33"/>
  <c r="K189" i="33"/>
  <c r="K218" i="33"/>
  <c r="K206" i="33"/>
  <c r="K194" i="33"/>
  <c r="K211" i="33"/>
  <c r="K199" i="33"/>
  <c r="K216" i="33"/>
  <c r="K204" i="33"/>
  <c r="K192" i="33"/>
  <c r="K209" i="33"/>
  <c r="K197" i="33"/>
  <c r="K214" i="33"/>
  <c r="K202" i="33"/>
  <c r="K190" i="33"/>
  <c r="K219" i="33"/>
  <c r="K207" i="33"/>
  <c r="K195" i="33"/>
  <c r="K212" i="33"/>
  <c r="K200" i="33"/>
  <c r="K188" i="33"/>
  <c r="K217" i="33"/>
  <c r="K205" i="33"/>
  <c r="K193" i="33"/>
  <c r="K210" i="33"/>
  <c r="K198" i="33"/>
  <c r="K181" i="33"/>
  <c r="K169" i="33"/>
  <c r="K157" i="33"/>
  <c r="K186" i="33"/>
  <c r="K174" i="33"/>
  <c r="K162" i="33"/>
  <c r="K179" i="33"/>
  <c r="K167" i="33"/>
  <c r="K155" i="33"/>
  <c r="K184" i="33"/>
  <c r="K172" i="33"/>
  <c r="K160" i="33"/>
  <c r="K177" i="33"/>
  <c r="K165" i="33"/>
  <c r="K182" i="33"/>
  <c r="K170" i="33"/>
  <c r="K158" i="33"/>
  <c r="K187" i="33"/>
  <c r="K175" i="33"/>
  <c r="K163" i="33"/>
  <c r="K180" i="33"/>
  <c r="K168" i="33"/>
  <c r="K156" i="33"/>
  <c r="K185" i="33"/>
  <c r="K173" i="33"/>
  <c r="K161" i="33"/>
  <c r="K178" i="33"/>
  <c r="K166" i="33"/>
  <c r="K183" i="33"/>
  <c r="K171" i="33"/>
  <c r="K159" i="33"/>
  <c r="K176" i="33"/>
  <c r="K164" i="33"/>
  <c r="K152" i="33"/>
  <c r="K140" i="33"/>
  <c r="K128" i="33"/>
  <c r="K145" i="33"/>
  <c r="K133" i="33"/>
  <c r="K150" i="33"/>
  <c r="K138" i="33"/>
  <c r="K126" i="33"/>
  <c r="K143" i="33"/>
  <c r="K131" i="33"/>
  <c r="K148" i="33"/>
  <c r="K136" i="33"/>
  <c r="K124" i="33"/>
  <c r="K153" i="33"/>
  <c r="K141" i="33"/>
  <c r="K129" i="33"/>
  <c r="K146" i="33"/>
  <c r="K134" i="33"/>
  <c r="K122" i="33"/>
  <c r="K151" i="33"/>
  <c r="K139" i="33"/>
  <c r="K127" i="33"/>
  <c r="K144" i="33"/>
  <c r="K132" i="33"/>
  <c r="K149" i="33"/>
  <c r="K137" i="33"/>
  <c r="K125" i="33"/>
  <c r="K154" i="33"/>
  <c r="K142" i="33"/>
  <c r="K130" i="33"/>
  <c r="K147" i="33"/>
  <c r="K135" i="33"/>
  <c r="K123" i="33"/>
  <c r="K109" i="33"/>
  <c r="K97" i="33"/>
  <c r="K114" i="33"/>
  <c r="K102" i="33"/>
  <c r="K90" i="33"/>
  <c r="K121" i="33"/>
  <c r="K119" i="33"/>
  <c r="K107" i="33"/>
  <c r="K95" i="33"/>
  <c r="K112" i="33"/>
  <c r="K100" i="33"/>
  <c r="K88" i="33"/>
  <c r="K117" i="33"/>
  <c r="K105" i="33"/>
  <c r="K93" i="33"/>
  <c r="K110" i="33"/>
  <c r="K98" i="33"/>
  <c r="K115" i="33"/>
  <c r="K103" i="33"/>
  <c r="K91" i="33"/>
  <c r="K120" i="33"/>
  <c r="K108" i="33"/>
  <c r="K96" i="33"/>
  <c r="K113" i="33"/>
  <c r="K101" i="33"/>
  <c r="K89" i="33"/>
  <c r="K118" i="33"/>
  <c r="K106" i="33"/>
  <c r="K94" i="33"/>
  <c r="K111" i="33"/>
  <c r="K99" i="33"/>
  <c r="K116" i="33"/>
  <c r="K104" i="33"/>
  <c r="K92" i="33"/>
  <c r="K84" i="33"/>
  <c r="K72" i="33"/>
  <c r="K77" i="33"/>
  <c r="K64" i="33"/>
  <c r="K82" i="33"/>
  <c r="K70" i="33"/>
  <c r="K87" i="33"/>
  <c r="K75" i="33"/>
  <c r="K62" i="33"/>
  <c r="K80" i="33"/>
  <c r="K67" i="33"/>
  <c r="K85" i="33"/>
  <c r="K73" i="33"/>
  <c r="K78" i="33"/>
  <c r="K65" i="33"/>
  <c r="K83" i="33"/>
  <c r="K71" i="33"/>
  <c r="K76" i="33"/>
  <c r="K63" i="33"/>
  <c r="K86" i="33"/>
  <c r="K74" i="33"/>
  <c r="K79" i="33"/>
  <c r="K68" i="33"/>
  <c r="K81" i="33"/>
  <c r="K66" i="33"/>
  <c r="Q27" i="34"/>
  <c r="Q28" i="34" s="1"/>
  <c r="AS386" i="33"/>
  <c r="U27" i="34"/>
  <c r="M27" i="34"/>
  <c r="L1" i="33"/>
  <c r="H24" i="35"/>
  <c r="L231" i="33" l="1"/>
  <c r="L224" i="33"/>
  <c r="L229" i="33"/>
  <c r="L227" i="33"/>
  <c r="L225" i="33"/>
  <c r="L230" i="33"/>
  <c r="L223" i="33"/>
  <c r="L228" i="33"/>
  <c r="L226" i="33"/>
  <c r="L220" i="33"/>
  <c r="L208" i="33"/>
  <c r="L196" i="33"/>
  <c r="L222" i="33"/>
  <c r="L213" i="33"/>
  <c r="L201" i="33"/>
  <c r="L218" i="33"/>
  <c r="L206" i="33"/>
  <c r="L194" i="33"/>
  <c r="L211" i="33"/>
  <c r="L199" i="33"/>
  <c r="L216" i="33"/>
  <c r="L204" i="33"/>
  <c r="L192" i="33"/>
  <c r="L209" i="33"/>
  <c r="L197" i="33"/>
  <c r="L221" i="33"/>
  <c r="L214" i="33"/>
  <c r="L202" i="33"/>
  <c r="L190" i="33"/>
  <c r="L219" i="33"/>
  <c r="L207" i="33"/>
  <c r="L195" i="33"/>
  <c r="L212" i="33"/>
  <c r="L200" i="33"/>
  <c r="L217" i="33"/>
  <c r="L205" i="33"/>
  <c r="L193" i="33"/>
  <c r="L210" i="33"/>
  <c r="L198" i="33"/>
  <c r="L215" i="33"/>
  <c r="L203" i="33"/>
  <c r="L191" i="33"/>
  <c r="L186" i="33"/>
  <c r="L174" i="33"/>
  <c r="L162" i="33"/>
  <c r="L188" i="33"/>
  <c r="L179" i="33"/>
  <c r="L167" i="33"/>
  <c r="L155" i="33"/>
  <c r="L184" i="33"/>
  <c r="L172" i="33"/>
  <c r="L160" i="33"/>
  <c r="L177" i="33"/>
  <c r="L165" i="33"/>
  <c r="L182" i="33"/>
  <c r="L170" i="33"/>
  <c r="L158" i="33"/>
  <c r="L187" i="33"/>
  <c r="L175" i="33"/>
  <c r="L163" i="33"/>
  <c r="L180" i="33"/>
  <c r="L168" i="33"/>
  <c r="L156" i="33"/>
  <c r="L185" i="33"/>
  <c r="L173" i="33"/>
  <c r="L161" i="33"/>
  <c r="L178" i="33"/>
  <c r="L166" i="33"/>
  <c r="L183" i="33"/>
  <c r="L171" i="33"/>
  <c r="L159" i="33"/>
  <c r="L189" i="33"/>
  <c r="L176" i="33"/>
  <c r="L164" i="33"/>
  <c r="L181" i="33"/>
  <c r="L169" i="33"/>
  <c r="L157" i="33"/>
  <c r="L145" i="33"/>
  <c r="L133" i="33"/>
  <c r="L121" i="33"/>
  <c r="L150" i="33"/>
  <c r="L138" i="33"/>
  <c r="L126" i="33"/>
  <c r="L143" i="33"/>
  <c r="L131" i="33"/>
  <c r="L148" i="33"/>
  <c r="L136" i="33"/>
  <c r="L124" i="33"/>
  <c r="L153" i="33"/>
  <c r="L141" i="33"/>
  <c r="L129" i="33"/>
  <c r="L146" i="33"/>
  <c r="L134" i="33"/>
  <c r="L122" i="33"/>
  <c r="L151" i="33"/>
  <c r="L139" i="33"/>
  <c r="L127" i="33"/>
  <c r="L144" i="33"/>
  <c r="L132" i="33"/>
  <c r="L149" i="33"/>
  <c r="L137" i="33"/>
  <c r="L125" i="33"/>
  <c r="L154" i="33"/>
  <c r="L142" i="33"/>
  <c r="L130" i="33"/>
  <c r="L147" i="33"/>
  <c r="L135" i="33"/>
  <c r="L123" i="33"/>
  <c r="L152" i="33"/>
  <c r="L140" i="33"/>
  <c r="L128" i="33"/>
  <c r="L114" i="33"/>
  <c r="L102" i="33"/>
  <c r="L90" i="33"/>
  <c r="L119" i="33"/>
  <c r="L107" i="33"/>
  <c r="L95" i="33"/>
  <c r="L112" i="33"/>
  <c r="L100" i="33"/>
  <c r="L117" i="33"/>
  <c r="L105" i="33"/>
  <c r="L93" i="33"/>
  <c r="L110" i="33"/>
  <c r="L98" i="33"/>
  <c r="L115" i="33"/>
  <c r="L103" i="33"/>
  <c r="L91" i="33"/>
  <c r="L120" i="33"/>
  <c r="L108" i="33"/>
  <c r="L96" i="33"/>
  <c r="L113" i="33"/>
  <c r="L101" i="33"/>
  <c r="L89" i="33"/>
  <c r="L118" i="33"/>
  <c r="L106" i="33"/>
  <c r="L94" i="33"/>
  <c r="L111" i="33"/>
  <c r="L99" i="33"/>
  <c r="L116" i="33"/>
  <c r="L104" i="33"/>
  <c r="L92" i="33"/>
  <c r="L109" i="33"/>
  <c r="L97" i="33"/>
  <c r="L77" i="33"/>
  <c r="L64" i="33"/>
  <c r="L82" i="33"/>
  <c r="L70" i="33"/>
  <c r="L88" i="33"/>
  <c r="L87" i="33"/>
  <c r="L75" i="33"/>
  <c r="L62" i="33"/>
  <c r="L80" i="33"/>
  <c r="L67" i="33"/>
  <c r="L85" i="33"/>
  <c r="L73" i="33"/>
  <c r="L78" i="33"/>
  <c r="L65" i="33"/>
  <c r="L83" i="33"/>
  <c r="L71" i="33"/>
  <c r="L76" i="33"/>
  <c r="L63" i="33"/>
  <c r="L81" i="33"/>
  <c r="L68" i="33"/>
  <c r="L79" i="33"/>
  <c r="L66" i="33"/>
  <c r="L84" i="33"/>
  <c r="L72" i="33"/>
  <c r="L74" i="33"/>
  <c r="L86" i="33"/>
  <c r="AT386" i="33"/>
  <c r="Y27" i="34"/>
  <c r="M28" i="34"/>
  <c r="U28" i="34"/>
  <c r="M1" i="33"/>
  <c r="I24" i="35"/>
  <c r="M224" i="33" l="1"/>
  <c r="M229" i="33"/>
  <c r="M222" i="33"/>
  <c r="M227" i="33"/>
  <c r="M225" i="33"/>
  <c r="M230" i="33"/>
  <c r="M228" i="33"/>
  <c r="M221" i="33"/>
  <c r="M226" i="33"/>
  <c r="M231" i="33"/>
  <c r="M213" i="33"/>
  <c r="M201" i="33"/>
  <c r="M189" i="33"/>
  <c r="M218" i="33"/>
  <c r="M206" i="33"/>
  <c r="M194" i="33"/>
  <c r="M211" i="33"/>
  <c r="M199" i="33"/>
  <c r="M216" i="33"/>
  <c r="M204" i="33"/>
  <c r="M192" i="33"/>
  <c r="M209" i="33"/>
  <c r="M197" i="33"/>
  <c r="M214" i="33"/>
  <c r="M202" i="33"/>
  <c r="M190" i="33"/>
  <c r="M219" i="33"/>
  <c r="M207" i="33"/>
  <c r="M195" i="33"/>
  <c r="M212" i="33"/>
  <c r="M200" i="33"/>
  <c r="M217" i="33"/>
  <c r="M205" i="33"/>
  <c r="M193" i="33"/>
  <c r="M210" i="33"/>
  <c r="M198" i="33"/>
  <c r="M223" i="33"/>
  <c r="M215" i="33"/>
  <c r="M203" i="33"/>
  <c r="M191" i="33"/>
  <c r="M220" i="33"/>
  <c r="M208" i="33"/>
  <c r="M196" i="33"/>
  <c r="M188" i="33"/>
  <c r="M179" i="33"/>
  <c r="M167" i="33"/>
  <c r="M155" i="33"/>
  <c r="M184" i="33"/>
  <c r="M172" i="33"/>
  <c r="M160" i="33"/>
  <c r="M177" i="33"/>
  <c r="M165" i="33"/>
  <c r="M182" i="33"/>
  <c r="M170" i="33"/>
  <c r="M158" i="33"/>
  <c r="M187" i="33"/>
  <c r="M175" i="33"/>
  <c r="M163" i="33"/>
  <c r="M180" i="33"/>
  <c r="M168" i="33"/>
  <c r="M156" i="33"/>
  <c r="M185" i="33"/>
  <c r="M173" i="33"/>
  <c r="M161" i="33"/>
  <c r="M178" i="33"/>
  <c r="M166" i="33"/>
  <c r="M183" i="33"/>
  <c r="M171" i="33"/>
  <c r="M159" i="33"/>
  <c r="M176" i="33"/>
  <c r="M164" i="33"/>
  <c r="M181" i="33"/>
  <c r="M169" i="33"/>
  <c r="M157" i="33"/>
  <c r="M186" i="33"/>
  <c r="M174" i="33"/>
  <c r="M162" i="33"/>
  <c r="M150" i="33"/>
  <c r="M138" i="33"/>
  <c r="M126" i="33"/>
  <c r="M143" i="33"/>
  <c r="M131" i="33"/>
  <c r="M148" i="33"/>
  <c r="M136" i="33"/>
  <c r="M124" i="33"/>
  <c r="M153" i="33"/>
  <c r="M141" i="33"/>
  <c r="M129" i="33"/>
  <c r="M146" i="33"/>
  <c r="M134" i="33"/>
  <c r="M122" i="33"/>
  <c r="M151" i="33"/>
  <c r="M139" i="33"/>
  <c r="M127" i="33"/>
  <c r="M144" i="33"/>
  <c r="M132" i="33"/>
  <c r="M149" i="33"/>
  <c r="M137" i="33"/>
  <c r="M125" i="33"/>
  <c r="M154" i="33"/>
  <c r="M142" i="33"/>
  <c r="M130" i="33"/>
  <c r="M147" i="33"/>
  <c r="M135" i="33"/>
  <c r="M123" i="33"/>
  <c r="M152" i="33"/>
  <c r="M140" i="33"/>
  <c r="M128" i="33"/>
  <c r="M145" i="33"/>
  <c r="M133" i="33"/>
  <c r="M119" i="33"/>
  <c r="M107" i="33"/>
  <c r="M95" i="33"/>
  <c r="M121" i="33"/>
  <c r="M112" i="33"/>
  <c r="M100" i="33"/>
  <c r="M117" i="33"/>
  <c r="M105" i="33"/>
  <c r="M93" i="33"/>
  <c r="M110" i="33"/>
  <c r="M98" i="33"/>
  <c r="M115" i="33"/>
  <c r="M103" i="33"/>
  <c r="M91" i="33"/>
  <c r="M120" i="33"/>
  <c r="M108" i="33"/>
  <c r="M96" i="33"/>
  <c r="M113" i="33"/>
  <c r="M101" i="33"/>
  <c r="M89" i="33"/>
  <c r="M118" i="33"/>
  <c r="M106" i="33"/>
  <c r="M94" i="33"/>
  <c r="M111" i="33"/>
  <c r="M99" i="33"/>
  <c r="M116" i="33"/>
  <c r="M104" i="33"/>
  <c r="M92" i="33"/>
  <c r="M109" i="33"/>
  <c r="M97" i="33"/>
  <c r="M114" i="33"/>
  <c r="M102" i="33"/>
  <c r="M82" i="33"/>
  <c r="M70" i="33"/>
  <c r="M88" i="33"/>
  <c r="M87" i="33"/>
  <c r="M75" i="33"/>
  <c r="M62" i="33"/>
  <c r="M80" i="33"/>
  <c r="M67" i="33"/>
  <c r="M85" i="33"/>
  <c r="M73" i="33"/>
  <c r="M78" i="33"/>
  <c r="M65" i="33"/>
  <c r="M83" i="33"/>
  <c r="M71" i="33"/>
  <c r="M76" i="33"/>
  <c r="M63" i="33"/>
  <c r="M81" i="33"/>
  <c r="M68" i="33"/>
  <c r="M86" i="33"/>
  <c r="M74" i="33"/>
  <c r="M84" i="33"/>
  <c r="M72" i="33"/>
  <c r="M90" i="33"/>
  <c r="M77" i="33"/>
  <c r="M79" i="33"/>
  <c r="M66" i="33"/>
  <c r="M64" i="33"/>
  <c r="AC27" i="34"/>
  <c r="Y28" i="34"/>
  <c r="N1" i="33"/>
  <c r="N229" i="33" l="1"/>
  <c r="N227" i="33"/>
  <c r="N225" i="33"/>
  <c r="N230" i="33"/>
  <c r="N223" i="33"/>
  <c r="N228" i="33"/>
  <c r="N221" i="33"/>
  <c r="N226" i="33"/>
  <c r="N231" i="33"/>
  <c r="N224" i="33"/>
  <c r="N222" i="33"/>
  <c r="N218" i="33"/>
  <c r="N206" i="33"/>
  <c r="N194" i="33"/>
  <c r="N211" i="33"/>
  <c r="N199" i="33"/>
  <c r="N216" i="33"/>
  <c r="N204" i="33"/>
  <c r="N192" i="33"/>
  <c r="N209" i="33"/>
  <c r="N197" i="33"/>
  <c r="N214" i="33"/>
  <c r="N202" i="33"/>
  <c r="N190" i="33"/>
  <c r="N219" i="33"/>
  <c r="N207" i="33"/>
  <c r="N195" i="33"/>
  <c r="N212" i="33"/>
  <c r="N200" i="33"/>
  <c r="N217" i="33"/>
  <c r="N205" i="33"/>
  <c r="N193" i="33"/>
  <c r="N210" i="33"/>
  <c r="N198" i="33"/>
  <c r="N215" i="33"/>
  <c r="N203" i="33"/>
  <c r="N191" i="33"/>
  <c r="N220" i="33"/>
  <c r="N208" i="33"/>
  <c r="N196" i="33"/>
  <c r="N213" i="33"/>
  <c r="N201" i="33"/>
  <c r="N189" i="33"/>
  <c r="N184" i="33"/>
  <c r="N172" i="33"/>
  <c r="N160" i="33"/>
  <c r="N177" i="33"/>
  <c r="N165" i="33"/>
  <c r="N182" i="33"/>
  <c r="N170" i="33"/>
  <c r="N158" i="33"/>
  <c r="N187" i="33"/>
  <c r="N175" i="33"/>
  <c r="N163" i="33"/>
  <c r="N180" i="33"/>
  <c r="N168" i="33"/>
  <c r="N156" i="33"/>
  <c r="N185" i="33"/>
  <c r="N173" i="33"/>
  <c r="N161" i="33"/>
  <c r="N178" i="33"/>
  <c r="N166" i="33"/>
  <c r="N183" i="33"/>
  <c r="N171" i="33"/>
  <c r="N159" i="33"/>
  <c r="N176" i="33"/>
  <c r="N164" i="33"/>
  <c r="N181" i="33"/>
  <c r="N169" i="33"/>
  <c r="N157" i="33"/>
  <c r="N186" i="33"/>
  <c r="N174" i="33"/>
  <c r="N162" i="33"/>
  <c r="N188" i="33"/>
  <c r="N179" i="33"/>
  <c r="N167" i="33"/>
  <c r="N143" i="33"/>
  <c r="N131" i="33"/>
  <c r="N148" i="33"/>
  <c r="N136" i="33"/>
  <c r="N124" i="33"/>
  <c r="N153" i="33"/>
  <c r="N141" i="33"/>
  <c r="N129" i="33"/>
  <c r="N146" i="33"/>
  <c r="N134" i="33"/>
  <c r="N122" i="33"/>
  <c r="N151" i="33"/>
  <c r="N139" i="33"/>
  <c r="N127" i="33"/>
  <c r="N144" i="33"/>
  <c r="N132" i="33"/>
  <c r="N149" i="33"/>
  <c r="N137" i="33"/>
  <c r="N125" i="33"/>
  <c r="N154" i="33"/>
  <c r="N142" i="33"/>
  <c r="N130" i="33"/>
  <c r="N147" i="33"/>
  <c r="N135" i="33"/>
  <c r="N123" i="33"/>
  <c r="N155" i="33"/>
  <c r="N152" i="33"/>
  <c r="N140" i="33"/>
  <c r="N128" i="33"/>
  <c r="N145" i="33"/>
  <c r="N133" i="33"/>
  <c r="N121" i="33"/>
  <c r="N150" i="33"/>
  <c r="N138" i="33"/>
  <c r="N126" i="33"/>
  <c r="N112" i="33"/>
  <c r="N100" i="33"/>
  <c r="N88" i="33"/>
  <c r="N117" i="33"/>
  <c r="N105" i="33"/>
  <c r="N93" i="33"/>
  <c r="N110" i="33"/>
  <c r="N98" i="33"/>
  <c r="N115" i="33"/>
  <c r="N103" i="33"/>
  <c r="N91" i="33"/>
  <c r="N120" i="33"/>
  <c r="N108" i="33"/>
  <c r="N96" i="33"/>
  <c r="N113" i="33"/>
  <c r="N101" i="33"/>
  <c r="N89" i="33"/>
  <c r="N118" i="33"/>
  <c r="N106" i="33"/>
  <c r="N94" i="33"/>
  <c r="N111" i="33"/>
  <c r="N99" i="33"/>
  <c r="N116" i="33"/>
  <c r="N104" i="33"/>
  <c r="N92" i="33"/>
  <c r="N109" i="33"/>
  <c r="N97" i="33"/>
  <c r="N114" i="33"/>
  <c r="N102" i="33"/>
  <c r="N90" i="33"/>
  <c r="N119" i="33"/>
  <c r="N107" i="33"/>
  <c r="N95" i="33"/>
  <c r="N87" i="33"/>
  <c r="N75" i="33"/>
  <c r="N62" i="33"/>
  <c r="N80" i="33"/>
  <c r="N67" i="33"/>
  <c r="N85" i="33"/>
  <c r="N73" i="33"/>
  <c r="N78" i="33"/>
  <c r="N65" i="33"/>
  <c r="N83" i="33"/>
  <c r="N71" i="33"/>
  <c r="N76" i="33"/>
  <c r="N63" i="33"/>
  <c r="N81" i="33"/>
  <c r="N68" i="33"/>
  <c r="N86" i="33"/>
  <c r="N74" i="33"/>
  <c r="N79" i="33"/>
  <c r="N66" i="33"/>
  <c r="N77" i="33"/>
  <c r="N64" i="33"/>
  <c r="N82" i="33"/>
  <c r="N84" i="33"/>
  <c r="N70" i="33"/>
  <c r="N72" i="33"/>
  <c r="AV386" i="33"/>
  <c r="AC28" i="34"/>
  <c r="O1" i="33"/>
  <c r="AU386" i="33"/>
  <c r="J24" i="35"/>
  <c r="K24" i="35"/>
  <c r="O222" i="33" l="1"/>
  <c r="O227" i="33"/>
  <c r="O220" i="33"/>
  <c r="O225" i="33"/>
  <c r="O230" i="33"/>
  <c r="O228" i="33"/>
  <c r="O226" i="33"/>
  <c r="O231" i="33"/>
  <c r="O224" i="33"/>
  <c r="O229" i="33"/>
  <c r="O211" i="33"/>
  <c r="O199" i="33"/>
  <c r="O216" i="33"/>
  <c r="O204" i="33"/>
  <c r="O192" i="33"/>
  <c r="O209" i="33"/>
  <c r="O197" i="33"/>
  <c r="O214" i="33"/>
  <c r="O202" i="33"/>
  <c r="O190" i="33"/>
  <c r="O219" i="33"/>
  <c r="O207" i="33"/>
  <c r="O195" i="33"/>
  <c r="O221" i="33"/>
  <c r="O212" i="33"/>
  <c r="O200" i="33"/>
  <c r="O188" i="33"/>
  <c r="O217" i="33"/>
  <c r="O205" i="33"/>
  <c r="O193" i="33"/>
  <c r="O210" i="33"/>
  <c r="O198" i="33"/>
  <c r="O215" i="33"/>
  <c r="O203" i="33"/>
  <c r="O191" i="33"/>
  <c r="O223" i="33"/>
  <c r="O208" i="33"/>
  <c r="O196" i="33"/>
  <c r="O213" i="33"/>
  <c r="O201" i="33"/>
  <c r="O189" i="33"/>
  <c r="O218" i="33"/>
  <c r="O206" i="33"/>
  <c r="O194" i="33"/>
  <c r="O177" i="33"/>
  <c r="O165" i="33"/>
  <c r="O182" i="33"/>
  <c r="O170" i="33"/>
  <c r="O158" i="33"/>
  <c r="O187" i="33"/>
  <c r="O175" i="33"/>
  <c r="O163" i="33"/>
  <c r="O180" i="33"/>
  <c r="O168" i="33"/>
  <c r="O156" i="33"/>
  <c r="O185" i="33"/>
  <c r="O173" i="33"/>
  <c r="O161" i="33"/>
  <c r="O178" i="33"/>
  <c r="O166" i="33"/>
  <c r="O183" i="33"/>
  <c r="O171" i="33"/>
  <c r="O159" i="33"/>
  <c r="O176" i="33"/>
  <c r="O164" i="33"/>
  <c r="O181" i="33"/>
  <c r="O169" i="33"/>
  <c r="O157" i="33"/>
  <c r="O186" i="33"/>
  <c r="O174" i="33"/>
  <c r="O162" i="33"/>
  <c r="O179" i="33"/>
  <c r="O167" i="33"/>
  <c r="O155" i="33"/>
  <c r="O184" i="33"/>
  <c r="O172" i="33"/>
  <c r="O160" i="33"/>
  <c r="O148" i="33"/>
  <c r="O136" i="33"/>
  <c r="O124" i="33"/>
  <c r="O153" i="33"/>
  <c r="O141" i="33"/>
  <c r="O129" i="33"/>
  <c r="O146" i="33"/>
  <c r="O134" i="33"/>
  <c r="O122" i="33"/>
  <c r="O151" i="33"/>
  <c r="O139" i="33"/>
  <c r="O127" i="33"/>
  <c r="O144" i="33"/>
  <c r="O132" i="33"/>
  <c r="O149" i="33"/>
  <c r="O137" i="33"/>
  <c r="O125" i="33"/>
  <c r="O154" i="33"/>
  <c r="O142" i="33"/>
  <c r="O130" i="33"/>
  <c r="O147" i="33"/>
  <c r="O135" i="33"/>
  <c r="O123" i="33"/>
  <c r="O152" i="33"/>
  <c r="O140" i="33"/>
  <c r="O128" i="33"/>
  <c r="O145" i="33"/>
  <c r="O133" i="33"/>
  <c r="O150" i="33"/>
  <c r="O138" i="33"/>
  <c r="O126" i="33"/>
  <c r="O143" i="33"/>
  <c r="O131" i="33"/>
  <c r="O121" i="33"/>
  <c r="O117" i="33"/>
  <c r="O105" i="33"/>
  <c r="O93" i="33"/>
  <c r="O110" i="33"/>
  <c r="O98" i="33"/>
  <c r="O115" i="33"/>
  <c r="O103" i="33"/>
  <c r="O91" i="33"/>
  <c r="O120" i="33"/>
  <c r="O108" i="33"/>
  <c r="O96" i="33"/>
  <c r="O113" i="33"/>
  <c r="O101" i="33"/>
  <c r="O89" i="33"/>
  <c r="O118" i="33"/>
  <c r="O106" i="33"/>
  <c r="O94" i="33"/>
  <c r="O111" i="33"/>
  <c r="O99" i="33"/>
  <c r="O116" i="33"/>
  <c r="O104" i="33"/>
  <c r="O92" i="33"/>
  <c r="O109" i="33"/>
  <c r="O97" i="33"/>
  <c r="O114" i="33"/>
  <c r="O102" i="33"/>
  <c r="O90" i="33"/>
  <c r="O119" i="33"/>
  <c r="O107" i="33"/>
  <c r="O95" i="33"/>
  <c r="O112" i="33"/>
  <c r="O100" i="33"/>
  <c r="O88" i="33"/>
  <c r="O80" i="33"/>
  <c r="O67" i="33"/>
  <c r="O85" i="33"/>
  <c r="O73" i="33"/>
  <c r="O78" i="33"/>
  <c r="O65" i="33"/>
  <c r="O83" i="33"/>
  <c r="O71" i="33"/>
  <c r="O76" i="33"/>
  <c r="O63" i="33"/>
  <c r="O81" i="33"/>
  <c r="O68" i="33"/>
  <c r="O86" i="33"/>
  <c r="O74" i="33"/>
  <c r="O79" i="33"/>
  <c r="O66" i="33"/>
  <c r="O84" i="33"/>
  <c r="O72" i="33"/>
  <c r="O82" i="33"/>
  <c r="O70" i="33"/>
  <c r="O87" i="33"/>
  <c r="O75" i="33"/>
  <c r="O77" i="33"/>
  <c r="O64" i="33"/>
  <c r="O62" i="33"/>
  <c r="AW386" i="33"/>
  <c r="AG27" i="34"/>
  <c r="AK27" i="34"/>
  <c r="P1" i="33"/>
  <c r="L24" i="35"/>
  <c r="P227" i="33" l="1"/>
  <c r="P225" i="33"/>
  <c r="P230" i="33"/>
  <c r="P228" i="33"/>
  <c r="P221" i="33"/>
  <c r="P226" i="33"/>
  <c r="P231" i="33"/>
  <c r="P224" i="33"/>
  <c r="P229" i="33"/>
  <c r="P222" i="33"/>
  <c r="P216" i="33"/>
  <c r="P204" i="33"/>
  <c r="P192" i="33"/>
  <c r="P209" i="33"/>
  <c r="P197" i="33"/>
  <c r="P214" i="33"/>
  <c r="P202" i="33"/>
  <c r="P190" i="33"/>
  <c r="P219" i="33"/>
  <c r="P207" i="33"/>
  <c r="P195" i="33"/>
  <c r="P212" i="33"/>
  <c r="P200" i="33"/>
  <c r="P188" i="33"/>
  <c r="P217" i="33"/>
  <c r="P205" i="33"/>
  <c r="P193" i="33"/>
  <c r="P210" i="33"/>
  <c r="P198" i="33"/>
  <c r="P215" i="33"/>
  <c r="P203" i="33"/>
  <c r="P191" i="33"/>
  <c r="P223" i="33"/>
  <c r="P208" i="33"/>
  <c r="P196" i="33"/>
  <c r="P220" i="33"/>
  <c r="P213" i="33"/>
  <c r="P201" i="33"/>
  <c r="P189" i="33"/>
  <c r="P218" i="33"/>
  <c r="P206" i="33"/>
  <c r="P194" i="33"/>
  <c r="P211" i="33"/>
  <c r="P199" i="33"/>
  <c r="P182" i="33"/>
  <c r="P170" i="33"/>
  <c r="P158" i="33"/>
  <c r="P187" i="33"/>
  <c r="P175" i="33"/>
  <c r="P163" i="33"/>
  <c r="P180" i="33"/>
  <c r="P168" i="33"/>
  <c r="P156" i="33"/>
  <c r="P185" i="33"/>
  <c r="P173" i="33"/>
  <c r="P161" i="33"/>
  <c r="P178" i="33"/>
  <c r="P166" i="33"/>
  <c r="P183" i="33"/>
  <c r="P171" i="33"/>
  <c r="P159" i="33"/>
  <c r="P176" i="33"/>
  <c r="P164" i="33"/>
  <c r="P181" i="33"/>
  <c r="P169" i="33"/>
  <c r="P157" i="33"/>
  <c r="P186" i="33"/>
  <c r="P174" i="33"/>
  <c r="P162" i="33"/>
  <c r="P179" i="33"/>
  <c r="P167" i="33"/>
  <c r="P155" i="33"/>
  <c r="P184" i="33"/>
  <c r="P172" i="33"/>
  <c r="P160" i="33"/>
  <c r="P177" i="33"/>
  <c r="P165" i="33"/>
  <c r="P153" i="33"/>
  <c r="P141" i="33"/>
  <c r="P129" i="33"/>
  <c r="P146" i="33"/>
  <c r="P134" i="33"/>
  <c r="P122" i="33"/>
  <c r="P151" i="33"/>
  <c r="P139" i="33"/>
  <c r="P127" i="33"/>
  <c r="P144" i="33"/>
  <c r="P132" i="33"/>
  <c r="P149" i="33"/>
  <c r="P137" i="33"/>
  <c r="P125" i="33"/>
  <c r="P154" i="33"/>
  <c r="P142" i="33"/>
  <c r="P130" i="33"/>
  <c r="P147" i="33"/>
  <c r="P135" i="33"/>
  <c r="P123" i="33"/>
  <c r="P152" i="33"/>
  <c r="P140" i="33"/>
  <c r="P128" i="33"/>
  <c r="P145" i="33"/>
  <c r="P133" i="33"/>
  <c r="P150" i="33"/>
  <c r="P138" i="33"/>
  <c r="P126" i="33"/>
  <c r="P143" i="33"/>
  <c r="P131" i="33"/>
  <c r="P148" i="33"/>
  <c r="P136" i="33"/>
  <c r="P124" i="33"/>
  <c r="P110" i="33"/>
  <c r="P98" i="33"/>
  <c r="P115" i="33"/>
  <c r="P103" i="33"/>
  <c r="P91" i="33"/>
  <c r="P120" i="33"/>
  <c r="P108" i="33"/>
  <c r="P96" i="33"/>
  <c r="P113" i="33"/>
  <c r="P101" i="33"/>
  <c r="P89" i="33"/>
  <c r="P118" i="33"/>
  <c r="P106" i="33"/>
  <c r="P94" i="33"/>
  <c r="P111" i="33"/>
  <c r="P99" i="33"/>
  <c r="P116" i="33"/>
  <c r="P104" i="33"/>
  <c r="P92" i="33"/>
  <c r="P109" i="33"/>
  <c r="P97" i="33"/>
  <c r="P114" i="33"/>
  <c r="P102" i="33"/>
  <c r="P90" i="33"/>
  <c r="P119" i="33"/>
  <c r="P107" i="33"/>
  <c r="P95" i="33"/>
  <c r="P112" i="33"/>
  <c r="P100" i="33"/>
  <c r="P121" i="33"/>
  <c r="P117" i="33"/>
  <c r="P105" i="33"/>
  <c r="P93" i="33"/>
  <c r="P85" i="33"/>
  <c r="P73" i="33"/>
  <c r="P78" i="33"/>
  <c r="P65" i="33"/>
  <c r="P83" i="33"/>
  <c r="P71" i="33"/>
  <c r="P76" i="33"/>
  <c r="P63" i="33"/>
  <c r="P81" i="33"/>
  <c r="P68" i="33"/>
  <c r="P86" i="33"/>
  <c r="P74" i="33"/>
  <c r="P79" i="33"/>
  <c r="P66" i="33"/>
  <c r="P84" i="33"/>
  <c r="P72" i="33"/>
  <c r="P77" i="33"/>
  <c r="P64" i="33"/>
  <c r="P87" i="33"/>
  <c r="P75" i="33"/>
  <c r="P62" i="33"/>
  <c r="P88" i="33"/>
  <c r="P80" i="33"/>
  <c r="P70" i="33"/>
  <c r="P67" i="33"/>
  <c r="P82" i="33"/>
  <c r="AX386" i="33"/>
  <c r="AO27" i="34"/>
  <c r="AG28" i="34"/>
  <c r="AK28" i="34"/>
  <c r="Q1" i="33"/>
  <c r="M24" i="35"/>
  <c r="Q225" i="33" l="1"/>
  <c r="Q230" i="33"/>
  <c r="Q223" i="33"/>
  <c r="Q228" i="33"/>
  <c r="Q226" i="33"/>
  <c r="Q231" i="33"/>
  <c r="Q224" i="33"/>
  <c r="Q229" i="33"/>
  <c r="Q227" i="33"/>
  <c r="Q209" i="33"/>
  <c r="Q197" i="33"/>
  <c r="Q214" i="33"/>
  <c r="Q202" i="33"/>
  <c r="Q190" i="33"/>
  <c r="Q219" i="33"/>
  <c r="Q207" i="33"/>
  <c r="Q195" i="33"/>
  <c r="Q212" i="33"/>
  <c r="Q200" i="33"/>
  <c r="Q221" i="33"/>
  <c r="Q217" i="33"/>
  <c r="Q205" i="33"/>
  <c r="Q193" i="33"/>
  <c r="Q210" i="33"/>
  <c r="Q198" i="33"/>
  <c r="Q215" i="33"/>
  <c r="Q203" i="33"/>
  <c r="Q191" i="33"/>
  <c r="Q208" i="33"/>
  <c r="Q196" i="33"/>
  <c r="Q220" i="33"/>
  <c r="Q213" i="33"/>
  <c r="Q201" i="33"/>
  <c r="Q218" i="33"/>
  <c r="Q206" i="33"/>
  <c r="Q194" i="33"/>
  <c r="Q211" i="33"/>
  <c r="Q199" i="33"/>
  <c r="Q222" i="33"/>
  <c r="Q216" i="33"/>
  <c r="Q204" i="33"/>
  <c r="Q192" i="33"/>
  <c r="Q187" i="33"/>
  <c r="Q175" i="33"/>
  <c r="Q163" i="33"/>
  <c r="Q180" i="33"/>
  <c r="Q168" i="33"/>
  <c r="Q156" i="33"/>
  <c r="Q185" i="33"/>
  <c r="Q173" i="33"/>
  <c r="Q161" i="33"/>
  <c r="Q178" i="33"/>
  <c r="Q166" i="33"/>
  <c r="Q183" i="33"/>
  <c r="Q171" i="33"/>
  <c r="Q159" i="33"/>
  <c r="Q176" i="33"/>
  <c r="Q164" i="33"/>
  <c r="Q181" i="33"/>
  <c r="Q169" i="33"/>
  <c r="Q157" i="33"/>
  <c r="Q186" i="33"/>
  <c r="Q174" i="33"/>
  <c r="Q162" i="33"/>
  <c r="Q179" i="33"/>
  <c r="Q167" i="33"/>
  <c r="Q189" i="33"/>
  <c r="Q184" i="33"/>
  <c r="Q172" i="33"/>
  <c r="Q160" i="33"/>
  <c r="Q188" i="33"/>
  <c r="Q177" i="33"/>
  <c r="Q165" i="33"/>
  <c r="Q182" i="33"/>
  <c r="Q170" i="33"/>
  <c r="Q158" i="33"/>
  <c r="Q146" i="33"/>
  <c r="Q134" i="33"/>
  <c r="Q122" i="33"/>
  <c r="Q151" i="33"/>
  <c r="Q139" i="33"/>
  <c r="Q127" i="33"/>
  <c r="Q144" i="33"/>
  <c r="Q132" i="33"/>
  <c r="Q149" i="33"/>
  <c r="Q137" i="33"/>
  <c r="Q125" i="33"/>
  <c r="Q154" i="33"/>
  <c r="Q142" i="33"/>
  <c r="Q130" i="33"/>
  <c r="Q147" i="33"/>
  <c r="Q135" i="33"/>
  <c r="Q123" i="33"/>
  <c r="Q152" i="33"/>
  <c r="Q140" i="33"/>
  <c r="Q128" i="33"/>
  <c r="Q145" i="33"/>
  <c r="Q133" i="33"/>
  <c r="Q155" i="33"/>
  <c r="Q150" i="33"/>
  <c r="Q138" i="33"/>
  <c r="Q126" i="33"/>
  <c r="Q143" i="33"/>
  <c r="Q131" i="33"/>
  <c r="Q148" i="33"/>
  <c r="Q136" i="33"/>
  <c r="Q124" i="33"/>
  <c r="Q153" i="33"/>
  <c r="Q141" i="33"/>
  <c r="Q129" i="33"/>
  <c r="Q115" i="33"/>
  <c r="Q103" i="33"/>
  <c r="Q91" i="33"/>
  <c r="Q120" i="33"/>
  <c r="Q108" i="33"/>
  <c r="Q96" i="33"/>
  <c r="Q113" i="33"/>
  <c r="Q101" i="33"/>
  <c r="Q89" i="33"/>
  <c r="Q118" i="33"/>
  <c r="Q106" i="33"/>
  <c r="Q94" i="33"/>
  <c r="Q111" i="33"/>
  <c r="Q99" i="33"/>
  <c r="Q116" i="33"/>
  <c r="Q104" i="33"/>
  <c r="Q92" i="33"/>
  <c r="Q109" i="33"/>
  <c r="Q97" i="33"/>
  <c r="Q114" i="33"/>
  <c r="Q102" i="33"/>
  <c r="Q90" i="33"/>
  <c r="Q119" i="33"/>
  <c r="Q107" i="33"/>
  <c r="Q95" i="33"/>
  <c r="Q112" i="33"/>
  <c r="Q100" i="33"/>
  <c r="Q88" i="33"/>
  <c r="Q121" i="33"/>
  <c r="Q117" i="33"/>
  <c r="Q105" i="33"/>
  <c r="Q93" i="33"/>
  <c r="Q110" i="33"/>
  <c r="Q98" i="33"/>
  <c r="Q78" i="33"/>
  <c r="Q65" i="33"/>
  <c r="Q83" i="33"/>
  <c r="Q71" i="33"/>
  <c r="Q76" i="33"/>
  <c r="Q63" i="33"/>
  <c r="Q81" i="33"/>
  <c r="Q68" i="33"/>
  <c r="Q86" i="33"/>
  <c r="Q74" i="33"/>
  <c r="Q79" i="33"/>
  <c r="Q66" i="33"/>
  <c r="Q84" i="33"/>
  <c r="Q72" i="33"/>
  <c r="Q77" i="33"/>
  <c r="Q64" i="33"/>
  <c r="Q82" i="33"/>
  <c r="Q70" i="33"/>
  <c r="Q80" i="33"/>
  <c r="Q67" i="33"/>
  <c r="Q85" i="33"/>
  <c r="Q73" i="33"/>
  <c r="Q87" i="33"/>
  <c r="Q75" i="33"/>
  <c r="Q62" i="33"/>
  <c r="AY386" i="33"/>
  <c r="AS27" i="34"/>
  <c r="AO28" i="34"/>
  <c r="R1" i="33"/>
  <c r="N24" i="35"/>
  <c r="R225" i="33" l="1"/>
  <c r="R230" i="33"/>
  <c r="R223" i="33"/>
  <c r="R228" i="33"/>
  <c r="R226" i="33"/>
  <c r="R231" i="33"/>
  <c r="R224" i="33"/>
  <c r="R229" i="33"/>
  <c r="R222" i="33"/>
  <c r="R227" i="33"/>
  <c r="R214" i="33"/>
  <c r="R202" i="33"/>
  <c r="R190" i="33"/>
  <c r="R219" i="33"/>
  <c r="R207" i="33"/>
  <c r="R195" i="33"/>
  <c r="R212" i="33"/>
  <c r="R200" i="33"/>
  <c r="R188" i="33"/>
  <c r="R221" i="33"/>
  <c r="R217" i="33"/>
  <c r="R205" i="33"/>
  <c r="R193" i="33"/>
  <c r="R210" i="33"/>
  <c r="R198" i="33"/>
  <c r="R215" i="33"/>
  <c r="R203" i="33"/>
  <c r="R191" i="33"/>
  <c r="R208" i="33"/>
  <c r="R196" i="33"/>
  <c r="R220" i="33"/>
  <c r="R213" i="33"/>
  <c r="R201" i="33"/>
  <c r="R218" i="33"/>
  <c r="R206" i="33"/>
  <c r="R194" i="33"/>
  <c r="R211" i="33"/>
  <c r="R199" i="33"/>
  <c r="R216" i="33"/>
  <c r="R204" i="33"/>
  <c r="R192" i="33"/>
  <c r="R209" i="33"/>
  <c r="R197" i="33"/>
  <c r="R180" i="33"/>
  <c r="R168" i="33"/>
  <c r="R156" i="33"/>
  <c r="R185" i="33"/>
  <c r="R173" i="33"/>
  <c r="R161" i="33"/>
  <c r="R178" i="33"/>
  <c r="R166" i="33"/>
  <c r="R183" i="33"/>
  <c r="R171" i="33"/>
  <c r="R159" i="33"/>
  <c r="R176" i="33"/>
  <c r="R164" i="33"/>
  <c r="R181" i="33"/>
  <c r="R169" i="33"/>
  <c r="R157" i="33"/>
  <c r="R186" i="33"/>
  <c r="R174" i="33"/>
  <c r="R162" i="33"/>
  <c r="R179" i="33"/>
  <c r="R167" i="33"/>
  <c r="R155" i="33"/>
  <c r="R189" i="33"/>
  <c r="R184" i="33"/>
  <c r="R172" i="33"/>
  <c r="R160" i="33"/>
  <c r="R177" i="33"/>
  <c r="R165" i="33"/>
  <c r="R182" i="33"/>
  <c r="R170" i="33"/>
  <c r="R158" i="33"/>
  <c r="R187" i="33"/>
  <c r="R175" i="33"/>
  <c r="R163" i="33"/>
  <c r="R151" i="33"/>
  <c r="R139" i="33"/>
  <c r="R127" i="33"/>
  <c r="R144" i="33"/>
  <c r="R132" i="33"/>
  <c r="R149" i="33"/>
  <c r="R137" i="33"/>
  <c r="R125" i="33"/>
  <c r="R154" i="33"/>
  <c r="R142" i="33"/>
  <c r="R130" i="33"/>
  <c r="R147" i="33"/>
  <c r="R135" i="33"/>
  <c r="R123" i="33"/>
  <c r="R152" i="33"/>
  <c r="R140" i="33"/>
  <c r="R128" i="33"/>
  <c r="R145" i="33"/>
  <c r="R133" i="33"/>
  <c r="R121" i="33"/>
  <c r="R150" i="33"/>
  <c r="R138" i="33"/>
  <c r="R126" i="33"/>
  <c r="R143" i="33"/>
  <c r="R131" i="33"/>
  <c r="R148" i="33"/>
  <c r="R136" i="33"/>
  <c r="R124" i="33"/>
  <c r="R153" i="33"/>
  <c r="R141" i="33"/>
  <c r="R129" i="33"/>
  <c r="R146" i="33"/>
  <c r="R134" i="33"/>
  <c r="R120" i="33"/>
  <c r="R108" i="33"/>
  <c r="R96" i="33"/>
  <c r="R113" i="33"/>
  <c r="R101" i="33"/>
  <c r="R89" i="33"/>
  <c r="R122" i="33"/>
  <c r="R118" i="33"/>
  <c r="R106" i="33"/>
  <c r="R94" i="33"/>
  <c r="R111" i="33"/>
  <c r="R99" i="33"/>
  <c r="R116" i="33"/>
  <c r="R104" i="33"/>
  <c r="R92" i="33"/>
  <c r="R109" i="33"/>
  <c r="R97" i="33"/>
  <c r="R114" i="33"/>
  <c r="R102" i="33"/>
  <c r="R90" i="33"/>
  <c r="R119" i="33"/>
  <c r="R107" i="33"/>
  <c r="R95" i="33"/>
  <c r="R112" i="33"/>
  <c r="R100" i="33"/>
  <c r="R117" i="33"/>
  <c r="R105" i="33"/>
  <c r="R93" i="33"/>
  <c r="R110" i="33"/>
  <c r="R98" i="33"/>
  <c r="R115" i="33"/>
  <c r="R103" i="33"/>
  <c r="R83" i="33"/>
  <c r="R71" i="33"/>
  <c r="R76" i="33"/>
  <c r="R63" i="33"/>
  <c r="R81" i="33"/>
  <c r="R68" i="33"/>
  <c r="R86" i="33"/>
  <c r="R74" i="33"/>
  <c r="R79" i="33"/>
  <c r="R66" i="33"/>
  <c r="R84" i="33"/>
  <c r="R72" i="33"/>
  <c r="R77" i="33"/>
  <c r="R64" i="33"/>
  <c r="R91" i="33"/>
  <c r="R82" i="33"/>
  <c r="R70" i="33"/>
  <c r="R87" i="33"/>
  <c r="R75" i="33"/>
  <c r="R62" i="33"/>
  <c r="R88" i="33"/>
  <c r="R85" i="33"/>
  <c r="R73" i="33"/>
  <c r="R78" i="33"/>
  <c r="R80" i="33"/>
  <c r="R67" i="33"/>
  <c r="R65" i="33"/>
  <c r="AZ386" i="33"/>
  <c r="AW27" i="34"/>
  <c r="AS28" i="34"/>
  <c r="S1" i="33"/>
  <c r="O24" i="35"/>
  <c r="S230" i="33" l="1"/>
  <c r="S228" i="33"/>
  <c r="S226" i="33"/>
  <c r="S231" i="33"/>
  <c r="S224" i="33"/>
  <c r="S229" i="33"/>
  <c r="S222" i="33"/>
  <c r="S227" i="33"/>
  <c r="S225" i="33"/>
  <c r="S219" i="33"/>
  <c r="S207" i="33"/>
  <c r="S195" i="33"/>
  <c r="S212" i="33"/>
  <c r="S200" i="33"/>
  <c r="S221" i="33"/>
  <c r="S217" i="33"/>
  <c r="S205" i="33"/>
  <c r="S193" i="33"/>
  <c r="S210" i="33"/>
  <c r="S198" i="33"/>
  <c r="S215" i="33"/>
  <c r="S203" i="33"/>
  <c r="S191" i="33"/>
  <c r="S208" i="33"/>
  <c r="S196" i="33"/>
  <c r="S220" i="33"/>
  <c r="S213" i="33"/>
  <c r="S201" i="33"/>
  <c r="S189" i="33"/>
  <c r="S223" i="33"/>
  <c r="S218" i="33"/>
  <c r="S206" i="33"/>
  <c r="S194" i="33"/>
  <c r="S211" i="33"/>
  <c r="S199" i="33"/>
  <c r="S216" i="33"/>
  <c r="S204" i="33"/>
  <c r="S192" i="33"/>
  <c r="S209" i="33"/>
  <c r="S197" i="33"/>
  <c r="S214" i="33"/>
  <c r="S202" i="33"/>
  <c r="S190" i="33"/>
  <c r="S185" i="33"/>
  <c r="S173" i="33"/>
  <c r="S161" i="33"/>
  <c r="S178" i="33"/>
  <c r="S166" i="33"/>
  <c r="S183" i="33"/>
  <c r="S171" i="33"/>
  <c r="S159" i="33"/>
  <c r="S176" i="33"/>
  <c r="S164" i="33"/>
  <c r="S181" i="33"/>
  <c r="S169" i="33"/>
  <c r="S157" i="33"/>
  <c r="S186" i="33"/>
  <c r="S174" i="33"/>
  <c r="S162" i="33"/>
  <c r="S179" i="33"/>
  <c r="S167" i="33"/>
  <c r="S184" i="33"/>
  <c r="S172" i="33"/>
  <c r="S160" i="33"/>
  <c r="S177" i="33"/>
  <c r="S165" i="33"/>
  <c r="S188" i="33"/>
  <c r="S182" i="33"/>
  <c r="S170" i="33"/>
  <c r="S158" i="33"/>
  <c r="S187" i="33"/>
  <c r="S175" i="33"/>
  <c r="S163" i="33"/>
  <c r="S180" i="33"/>
  <c r="S168" i="33"/>
  <c r="S156" i="33"/>
  <c r="S144" i="33"/>
  <c r="S132" i="33"/>
  <c r="S149" i="33"/>
  <c r="S137" i="33"/>
  <c r="S125" i="33"/>
  <c r="S154" i="33"/>
  <c r="S142" i="33"/>
  <c r="S130" i="33"/>
  <c r="S147" i="33"/>
  <c r="S135" i="33"/>
  <c r="S123" i="33"/>
  <c r="S152" i="33"/>
  <c r="S140" i="33"/>
  <c r="S128" i="33"/>
  <c r="S145" i="33"/>
  <c r="S133" i="33"/>
  <c r="S150" i="33"/>
  <c r="S138" i="33"/>
  <c r="S126" i="33"/>
  <c r="S155" i="33"/>
  <c r="S143" i="33"/>
  <c r="S131" i="33"/>
  <c r="S148" i="33"/>
  <c r="S136" i="33"/>
  <c r="S124" i="33"/>
  <c r="S153" i="33"/>
  <c r="S141" i="33"/>
  <c r="S129" i="33"/>
  <c r="S146" i="33"/>
  <c r="S134" i="33"/>
  <c r="S122" i="33"/>
  <c r="S151" i="33"/>
  <c r="S139" i="33"/>
  <c r="S127" i="33"/>
  <c r="S113" i="33"/>
  <c r="S101" i="33"/>
  <c r="S89" i="33"/>
  <c r="S118" i="33"/>
  <c r="S106" i="33"/>
  <c r="S94" i="33"/>
  <c r="S111" i="33"/>
  <c r="S99" i="33"/>
  <c r="S116" i="33"/>
  <c r="S104" i="33"/>
  <c r="S92" i="33"/>
  <c r="S109" i="33"/>
  <c r="S97" i="33"/>
  <c r="S114" i="33"/>
  <c r="S102" i="33"/>
  <c r="S90" i="33"/>
  <c r="S119" i="33"/>
  <c r="S107" i="33"/>
  <c r="S95" i="33"/>
  <c r="S112" i="33"/>
  <c r="S100" i="33"/>
  <c r="S88" i="33"/>
  <c r="S117" i="33"/>
  <c r="S105" i="33"/>
  <c r="S93" i="33"/>
  <c r="S121" i="33"/>
  <c r="S110" i="33"/>
  <c r="S98" i="33"/>
  <c r="S115" i="33"/>
  <c r="S103" i="33"/>
  <c r="S91" i="33"/>
  <c r="S120" i="33"/>
  <c r="S108" i="33"/>
  <c r="S96" i="33"/>
  <c r="S76" i="33"/>
  <c r="S63" i="33"/>
  <c r="S81" i="33"/>
  <c r="S68" i="33"/>
  <c r="S86" i="33"/>
  <c r="S74" i="33"/>
  <c r="S79" i="33"/>
  <c r="S66" i="33"/>
  <c r="S84" i="33"/>
  <c r="S72" i="33"/>
  <c r="S77" i="33"/>
  <c r="S64" i="33"/>
  <c r="S82" i="33"/>
  <c r="S70" i="33"/>
  <c r="S87" i="33"/>
  <c r="S75" i="33"/>
  <c r="S62" i="33"/>
  <c r="S80" i="33"/>
  <c r="S67" i="33"/>
  <c r="S78" i="33"/>
  <c r="S65" i="33"/>
  <c r="S83" i="33"/>
  <c r="S73" i="33"/>
  <c r="S85" i="33"/>
  <c r="S71" i="33"/>
  <c r="BA386" i="33"/>
  <c r="BA27" i="34"/>
  <c r="AW28" i="34"/>
  <c r="T1" i="33"/>
  <c r="P24" i="35"/>
  <c r="T223" i="33" l="1"/>
  <c r="T228" i="33"/>
  <c r="T221" i="33"/>
  <c r="T226" i="33"/>
  <c r="T231" i="33"/>
  <c r="T224" i="33"/>
  <c r="T229" i="33"/>
  <c r="T227" i="33"/>
  <c r="T220" i="33"/>
  <c r="T225" i="33"/>
  <c r="T230" i="33"/>
  <c r="T212" i="33"/>
  <c r="T200" i="33"/>
  <c r="T188" i="33"/>
  <c r="T217" i="33"/>
  <c r="T205" i="33"/>
  <c r="T193" i="33"/>
  <c r="T210" i="33"/>
  <c r="T198" i="33"/>
  <c r="T215" i="33"/>
  <c r="T203" i="33"/>
  <c r="T191" i="33"/>
  <c r="T208" i="33"/>
  <c r="T196" i="33"/>
  <c r="T213" i="33"/>
  <c r="T201" i="33"/>
  <c r="T189" i="33"/>
  <c r="T218" i="33"/>
  <c r="T206" i="33"/>
  <c r="T194" i="33"/>
  <c r="T211" i="33"/>
  <c r="T199" i="33"/>
  <c r="T216" i="33"/>
  <c r="T204" i="33"/>
  <c r="T192" i="33"/>
  <c r="T209" i="33"/>
  <c r="T197" i="33"/>
  <c r="T222" i="33"/>
  <c r="T214" i="33"/>
  <c r="T202" i="33"/>
  <c r="T190" i="33"/>
  <c r="T219" i="33"/>
  <c r="T207" i="33"/>
  <c r="T195" i="33"/>
  <c r="T178" i="33"/>
  <c r="T166" i="33"/>
  <c r="T154" i="33"/>
  <c r="T183" i="33"/>
  <c r="T171" i="33"/>
  <c r="T159" i="33"/>
  <c r="T176" i="33"/>
  <c r="T164" i="33"/>
  <c r="T181" i="33"/>
  <c r="T169" i="33"/>
  <c r="T157" i="33"/>
  <c r="T186" i="33"/>
  <c r="T174" i="33"/>
  <c r="T162" i="33"/>
  <c r="T179" i="33"/>
  <c r="T167" i="33"/>
  <c r="T155" i="33"/>
  <c r="T184" i="33"/>
  <c r="T172" i="33"/>
  <c r="T160" i="33"/>
  <c r="T177" i="33"/>
  <c r="T165" i="33"/>
  <c r="T182" i="33"/>
  <c r="T170" i="33"/>
  <c r="T158" i="33"/>
  <c r="T187" i="33"/>
  <c r="T175" i="33"/>
  <c r="T163" i="33"/>
  <c r="T180" i="33"/>
  <c r="T168" i="33"/>
  <c r="T156" i="33"/>
  <c r="T185" i="33"/>
  <c r="T173" i="33"/>
  <c r="T161" i="33"/>
  <c r="T149" i="33"/>
  <c r="T137" i="33"/>
  <c r="T125" i="33"/>
  <c r="T142" i="33"/>
  <c r="T130" i="33"/>
  <c r="T147" i="33"/>
  <c r="T135" i="33"/>
  <c r="T123" i="33"/>
  <c r="T152" i="33"/>
  <c r="T140" i="33"/>
  <c r="T128" i="33"/>
  <c r="T145" i="33"/>
  <c r="T133" i="33"/>
  <c r="T121" i="33"/>
  <c r="T150" i="33"/>
  <c r="T138" i="33"/>
  <c r="T126" i="33"/>
  <c r="T143" i="33"/>
  <c r="T131" i="33"/>
  <c r="T148" i="33"/>
  <c r="T136" i="33"/>
  <c r="T124" i="33"/>
  <c r="T153" i="33"/>
  <c r="T141" i="33"/>
  <c r="T129" i="33"/>
  <c r="T146" i="33"/>
  <c r="T134" i="33"/>
  <c r="T122" i="33"/>
  <c r="T151" i="33"/>
  <c r="T139" i="33"/>
  <c r="T127" i="33"/>
  <c r="T144" i="33"/>
  <c r="T132" i="33"/>
  <c r="T118" i="33"/>
  <c r="T106" i="33"/>
  <c r="T94" i="33"/>
  <c r="T111" i="33"/>
  <c r="T99" i="33"/>
  <c r="T116" i="33"/>
  <c r="T104" i="33"/>
  <c r="T92" i="33"/>
  <c r="T109" i="33"/>
  <c r="T97" i="33"/>
  <c r="T114" i="33"/>
  <c r="T102" i="33"/>
  <c r="T90" i="33"/>
  <c r="T119" i="33"/>
  <c r="T107" i="33"/>
  <c r="T95" i="33"/>
  <c r="T112" i="33"/>
  <c r="T100" i="33"/>
  <c r="T88" i="33"/>
  <c r="T117" i="33"/>
  <c r="T105" i="33"/>
  <c r="T93" i="33"/>
  <c r="T110" i="33"/>
  <c r="T98" i="33"/>
  <c r="T115" i="33"/>
  <c r="T103" i="33"/>
  <c r="T91" i="33"/>
  <c r="T120" i="33"/>
  <c r="T108" i="33"/>
  <c r="T96" i="33"/>
  <c r="T113" i="33"/>
  <c r="T101" i="33"/>
  <c r="T81" i="33"/>
  <c r="T68" i="33"/>
  <c r="T86" i="33"/>
  <c r="T74" i="33"/>
  <c r="T89" i="33"/>
  <c r="T79" i="33"/>
  <c r="T66" i="33"/>
  <c r="T84" i="33"/>
  <c r="T72" i="33"/>
  <c r="T77" i="33"/>
  <c r="T64" i="33"/>
  <c r="T82" i="33"/>
  <c r="T70" i="33"/>
  <c r="T87" i="33"/>
  <c r="T75" i="33"/>
  <c r="T62" i="33"/>
  <c r="T80" i="33"/>
  <c r="T67" i="33"/>
  <c r="T85" i="33"/>
  <c r="T73" i="33"/>
  <c r="T83" i="33"/>
  <c r="T71" i="33"/>
  <c r="T76" i="33"/>
  <c r="T65" i="33"/>
  <c r="T63" i="33"/>
  <c r="T78" i="33"/>
  <c r="BB386" i="33"/>
  <c r="BE27" i="34"/>
  <c r="BA28" i="34"/>
  <c r="U1" i="33"/>
  <c r="Q24" i="35"/>
  <c r="U228" i="33" l="1"/>
  <c r="U226" i="33"/>
  <c r="U231" i="33"/>
  <c r="U224" i="33"/>
  <c r="U229" i="33"/>
  <c r="U222" i="33"/>
  <c r="U227" i="33"/>
  <c r="U220" i="33"/>
  <c r="U225" i="33"/>
  <c r="U230" i="33"/>
  <c r="U223" i="33"/>
  <c r="U217" i="33"/>
  <c r="U205" i="33"/>
  <c r="U193" i="33"/>
  <c r="U221" i="33"/>
  <c r="U210" i="33"/>
  <c r="U198" i="33"/>
  <c r="U215" i="33"/>
  <c r="U203" i="33"/>
  <c r="U191" i="33"/>
  <c r="U208" i="33"/>
  <c r="U196" i="33"/>
  <c r="U213" i="33"/>
  <c r="U201" i="33"/>
  <c r="U189" i="33"/>
  <c r="U218" i="33"/>
  <c r="U206" i="33"/>
  <c r="U194" i="33"/>
  <c r="U211" i="33"/>
  <c r="U199" i="33"/>
  <c r="U216" i="33"/>
  <c r="U204" i="33"/>
  <c r="U192" i="33"/>
  <c r="U209" i="33"/>
  <c r="U197" i="33"/>
  <c r="U214" i="33"/>
  <c r="U202" i="33"/>
  <c r="U190" i="33"/>
  <c r="U219" i="33"/>
  <c r="U207" i="33"/>
  <c r="U195" i="33"/>
  <c r="U212" i="33"/>
  <c r="U200" i="33"/>
  <c r="U183" i="33"/>
  <c r="U171" i="33"/>
  <c r="U159" i="33"/>
  <c r="U176" i="33"/>
  <c r="U164" i="33"/>
  <c r="U181" i="33"/>
  <c r="U169" i="33"/>
  <c r="U157" i="33"/>
  <c r="U186" i="33"/>
  <c r="U174" i="33"/>
  <c r="U162" i="33"/>
  <c r="U179" i="33"/>
  <c r="U167" i="33"/>
  <c r="U184" i="33"/>
  <c r="U172" i="33"/>
  <c r="U160" i="33"/>
  <c r="U177" i="33"/>
  <c r="U165" i="33"/>
  <c r="U182" i="33"/>
  <c r="U170" i="33"/>
  <c r="U158" i="33"/>
  <c r="U188" i="33"/>
  <c r="U187" i="33"/>
  <c r="U175" i="33"/>
  <c r="U163" i="33"/>
  <c r="U180" i="33"/>
  <c r="U168" i="33"/>
  <c r="U156" i="33"/>
  <c r="U185" i="33"/>
  <c r="U173" i="33"/>
  <c r="U161" i="33"/>
  <c r="U178" i="33"/>
  <c r="U166" i="33"/>
  <c r="U142" i="33"/>
  <c r="U130" i="33"/>
  <c r="U154" i="33"/>
  <c r="U147" i="33"/>
  <c r="U135" i="33"/>
  <c r="U123" i="33"/>
  <c r="U152" i="33"/>
  <c r="U140" i="33"/>
  <c r="U128" i="33"/>
  <c r="U145" i="33"/>
  <c r="U133" i="33"/>
  <c r="U121" i="33"/>
  <c r="U150" i="33"/>
  <c r="U138" i="33"/>
  <c r="U126" i="33"/>
  <c r="U143" i="33"/>
  <c r="U131" i="33"/>
  <c r="U155" i="33"/>
  <c r="U148" i="33"/>
  <c r="U136" i="33"/>
  <c r="U124" i="33"/>
  <c r="U153" i="33"/>
  <c r="U141" i="33"/>
  <c r="U129" i="33"/>
  <c r="U146" i="33"/>
  <c r="U134" i="33"/>
  <c r="U151" i="33"/>
  <c r="U139" i="33"/>
  <c r="U127" i="33"/>
  <c r="U144" i="33"/>
  <c r="U132" i="33"/>
  <c r="U149" i="33"/>
  <c r="U137" i="33"/>
  <c r="U125" i="33"/>
  <c r="U111" i="33"/>
  <c r="U99" i="33"/>
  <c r="U122" i="33"/>
  <c r="U116" i="33"/>
  <c r="U104" i="33"/>
  <c r="U92" i="33"/>
  <c r="U109" i="33"/>
  <c r="U97" i="33"/>
  <c r="U114" i="33"/>
  <c r="U102" i="33"/>
  <c r="U90" i="33"/>
  <c r="U119" i="33"/>
  <c r="U107" i="33"/>
  <c r="U95" i="33"/>
  <c r="U112" i="33"/>
  <c r="U100" i="33"/>
  <c r="U88" i="33"/>
  <c r="U117" i="33"/>
  <c r="U105" i="33"/>
  <c r="U93" i="33"/>
  <c r="U110" i="33"/>
  <c r="U98" i="33"/>
  <c r="U115" i="33"/>
  <c r="U103" i="33"/>
  <c r="U91" i="33"/>
  <c r="U120" i="33"/>
  <c r="U108" i="33"/>
  <c r="U96" i="33"/>
  <c r="U113" i="33"/>
  <c r="U101" i="33"/>
  <c r="U89" i="33"/>
  <c r="U118" i="33"/>
  <c r="U106" i="33"/>
  <c r="U94" i="33"/>
  <c r="U86" i="33"/>
  <c r="U74" i="33"/>
  <c r="U79" i="33"/>
  <c r="U66" i="33"/>
  <c r="U84" i="33"/>
  <c r="U72" i="33"/>
  <c r="U77" i="33"/>
  <c r="U64" i="33"/>
  <c r="U82" i="33"/>
  <c r="U70" i="33"/>
  <c r="U87" i="33"/>
  <c r="U75" i="33"/>
  <c r="U62" i="33"/>
  <c r="U80" i="33"/>
  <c r="U67" i="33"/>
  <c r="U85" i="33"/>
  <c r="U73" i="33"/>
  <c r="U78" i="33"/>
  <c r="U65" i="33"/>
  <c r="U76" i="33"/>
  <c r="U63" i="33"/>
  <c r="U81" i="33"/>
  <c r="U83" i="33"/>
  <c r="U71" i="33"/>
  <c r="U68" i="33"/>
  <c r="BC386" i="33"/>
  <c r="BI27" i="34"/>
  <c r="BE28" i="34"/>
  <c r="V1" i="33"/>
  <c r="R24" i="35"/>
  <c r="V221" i="33" l="1"/>
  <c r="V226" i="33"/>
  <c r="V231" i="33"/>
  <c r="V224" i="33"/>
  <c r="V229" i="33"/>
  <c r="V227" i="33"/>
  <c r="V225" i="33"/>
  <c r="V230" i="33"/>
  <c r="V223" i="33"/>
  <c r="V228" i="33"/>
  <c r="V210" i="33"/>
  <c r="V198" i="33"/>
  <c r="V215" i="33"/>
  <c r="V203" i="33"/>
  <c r="V191" i="33"/>
  <c r="V208" i="33"/>
  <c r="V196" i="33"/>
  <c r="V213" i="33"/>
  <c r="V201" i="33"/>
  <c r="V189" i="33"/>
  <c r="V218" i="33"/>
  <c r="V206" i="33"/>
  <c r="V194" i="33"/>
  <c r="V220" i="33"/>
  <c r="V211" i="33"/>
  <c r="V199" i="33"/>
  <c r="V216" i="33"/>
  <c r="V204" i="33"/>
  <c r="V192" i="33"/>
  <c r="V209" i="33"/>
  <c r="V197" i="33"/>
  <c r="V214" i="33"/>
  <c r="V202" i="33"/>
  <c r="V190" i="33"/>
  <c r="V222" i="33"/>
  <c r="V219" i="33"/>
  <c r="V207" i="33"/>
  <c r="V195" i="33"/>
  <c r="V212" i="33"/>
  <c r="V200" i="33"/>
  <c r="V188" i="33"/>
  <c r="V217" i="33"/>
  <c r="V205" i="33"/>
  <c r="V193" i="33"/>
  <c r="V176" i="33"/>
  <c r="V164" i="33"/>
  <c r="V181" i="33"/>
  <c r="V169" i="33"/>
  <c r="V157" i="33"/>
  <c r="V186" i="33"/>
  <c r="V174" i="33"/>
  <c r="V162" i="33"/>
  <c r="V179" i="33"/>
  <c r="V167" i="33"/>
  <c r="V155" i="33"/>
  <c r="V184" i="33"/>
  <c r="V172" i="33"/>
  <c r="V160" i="33"/>
  <c r="V177" i="33"/>
  <c r="V165" i="33"/>
  <c r="V182" i="33"/>
  <c r="V170" i="33"/>
  <c r="V158" i="33"/>
  <c r="V187" i="33"/>
  <c r="V175" i="33"/>
  <c r="V163" i="33"/>
  <c r="V180" i="33"/>
  <c r="V168" i="33"/>
  <c r="V156" i="33"/>
  <c r="V185" i="33"/>
  <c r="V173" i="33"/>
  <c r="V161" i="33"/>
  <c r="V178" i="33"/>
  <c r="V166" i="33"/>
  <c r="V183" i="33"/>
  <c r="V171" i="33"/>
  <c r="V159" i="33"/>
  <c r="V154" i="33"/>
  <c r="V147" i="33"/>
  <c r="V135" i="33"/>
  <c r="V123" i="33"/>
  <c r="V152" i="33"/>
  <c r="V140" i="33"/>
  <c r="V128" i="33"/>
  <c r="V145" i="33"/>
  <c r="V133" i="33"/>
  <c r="V150" i="33"/>
  <c r="V138" i="33"/>
  <c r="V126" i="33"/>
  <c r="V143" i="33"/>
  <c r="V131" i="33"/>
  <c r="V148" i="33"/>
  <c r="V136" i="33"/>
  <c r="V124" i="33"/>
  <c r="V153" i="33"/>
  <c r="V141" i="33"/>
  <c r="V129" i="33"/>
  <c r="V146" i="33"/>
  <c r="V134" i="33"/>
  <c r="V122" i="33"/>
  <c r="V151" i="33"/>
  <c r="V139" i="33"/>
  <c r="V127" i="33"/>
  <c r="V144" i="33"/>
  <c r="V132" i="33"/>
  <c r="V149" i="33"/>
  <c r="V137" i="33"/>
  <c r="V125" i="33"/>
  <c r="V142" i="33"/>
  <c r="V130" i="33"/>
  <c r="V116" i="33"/>
  <c r="V104" i="33"/>
  <c r="V92" i="33"/>
  <c r="V109" i="33"/>
  <c r="V97" i="33"/>
  <c r="V114" i="33"/>
  <c r="V102" i="33"/>
  <c r="V90" i="33"/>
  <c r="V119" i="33"/>
  <c r="V107" i="33"/>
  <c r="V95" i="33"/>
  <c r="V112" i="33"/>
  <c r="V100" i="33"/>
  <c r="V88" i="33"/>
  <c r="V117" i="33"/>
  <c r="V105" i="33"/>
  <c r="V93" i="33"/>
  <c r="V110" i="33"/>
  <c r="V98" i="33"/>
  <c r="V115" i="33"/>
  <c r="V103" i="33"/>
  <c r="V91" i="33"/>
  <c r="V121" i="33"/>
  <c r="V120" i="33"/>
  <c r="V108" i="33"/>
  <c r="V96" i="33"/>
  <c r="V113" i="33"/>
  <c r="V101" i="33"/>
  <c r="V89" i="33"/>
  <c r="V118" i="33"/>
  <c r="V106" i="33"/>
  <c r="V94" i="33"/>
  <c r="V111" i="33"/>
  <c r="V99" i="33"/>
  <c r="V79" i="33"/>
  <c r="V66" i="33"/>
  <c r="V84" i="33"/>
  <c r="V72" i="33"/>
  <c r="V77" i="33"/>
  <c r="V64" i="33"/>
  <c r="V82" i="33"/>
  <c r="V70" i="33"/>
  <c r="V87" i="33"/>
  <c r="V75" i="33"/>
  <c r="V62" i="33"/>
  <c r="V80" i="33"/>
  <c r="V67" i="33"/>
  <c r="V85" i="33"/>
  <c r="V73" i="33"/>
  <c r="V78" i="33"/>
  <c r="V65" i="33"/>
  <c r="V83" i="33"/>
  <c r="V71" i="33"/>
  <c r="V81" i="33"/>
  <c r="V68" i="33"/>
  <c r="V86" i="33"/>
  <c r="V74" i="33"/>
  <c r="V63" i="33"/>
  <c r="V76" i="33"/>
  <c r="BD386" i="33"/>
  <c r="BM27" i="34"/>
  <c r="BI28" i="34"/>
  <c r="W1" i="33"/>
  <c r="S24" i="35"/>
  <c r="W226" i="33" l="1"/>
  <c r="W231" i="33"/>
  <c r="W224" i="33"/>
  <c r="W229" i="33"/>
  <c r="W227" i="33"/>
  <c r="W220" i="33"/>
  <c r="W225" i="33"/>
  <c r="W230" i="33"/>
  <c r="W223" i="33"/>
  <c r="W228" i="33"/>
  <c r="W221" i="33"/>
  <c r="W215" i="33"/>
  <c r="W203" i="33"/>
  <c r="W191" i="33"/>
  <c r="W208" i="33"/>
  <c r="W196" i="33"/>
  <c r="W213" i="33"/>
  <c r="W201" i="33"/>
  <c r="W189" i="33"/>
  <c r="W218" i="33"/>
  <c r="W206" i="33"/>
  <c r="W194" i="33"/>
  <c r="W211" i="33"/>
  <c r="W199" i="33"/>
  <c r="W216" i="33"/>
  <c r="W204" i="33"/>
  <c r="W192" i="33"/>
  <c r="W209" i="33"/>
  <c r="W197" i="33"/>
  <c r="W214" i="33"/>
  <c r="W202" i="33"/>
  <c r="W190" i="33"/>
  <c r="W222" i="33"/>
  <c r="W219" i="33"/>
  <c r="W207" i="33"/>
  <c r="W195" i="33"/>
  <c r="W212" i="33"/>
  <c r="W200" i="33"/>
  <c r="W188" i="33"/>
  <c r="W217" i="33"/>
  <c r="W205" i="33"/>
  <c r="W193" i="33"/>
  <c r="W210" i="33"/>
  <c r="W198" i="33"/>
  <c r="W181" i="33"/>
  <c r="W169" i="33"/>
  <c r="W157" i="33"/>
  <c r="W186" i="33"/>
  <c r="W174" i="33"/>
  <c r="W162" i="33"/>
  <c r="W179" i="33"/>
  <c r="W167" i="33"/>
  <c r="W155" i="33"/>
  <c r="W184" i="33"/>
  <c r="W172" i="33"/>
  <c r="W160" i="33"/>
  <c r="W177" i="33"/>
  <c r="W165" i="33"/>
  <c r="W182" i="33"/>
  <c r="W170" i="33"/>
  <c r="W158" i="33"/>
  <c r="W187" i="33"/>
  <c r="W175" i="33"/>
  <c r="W163" i="33"/>
  <c r="W180" i="33"/>
  <c r="W168" i="33"/>
  <c r="W156" i="33"/>
  <c r="W185" i="33"/>
  <c r="W173" i="33"/>
  <c r="W161" i="33"/>
  <c r="W178" i="33"/>
  <c r="W166" i="33"/>
  <c r="W154" i="33"/>
  <c r="W183" i="33"/>
  <c r="W171" i="33"/>
  <c r="W159" i="33"/>
  <c r="W176" i="33"/>
  <c r="W164" i="33"/>
  <c r="W152" i="33"/>
  <c r="W140" i="33"/>
  <c r="W128" i="33"/>
  <c r="W145" i="33"/>
  <c r="W133" i="33"/>
  <c r="W121" i="33"/>
  <c r="W150" i="33"/>
  <c r="W138" i="33"/>
  <c r="W126" i="33"/>
  <c r="W143" i="33"/>
  <c r="W131" i="33"/>
  <c r="W148" i="33"/>
  <c r="W136" i="33"/>
  <c r="W124" i="33"/>
  <c r="W153" i="33"/>
  <c r="W141" i="33"/>
  <c r="W129" i="33"/>
  <c r="W146" i="33"/>
  <c r="W134" i="33"/>
  <c r="W122" i="33"/>
  <c r="W151" i="33"/>
  <c r="W139" i="33"/>
  <c r="W127" i="33"/>
  <c r="W144" i="33"/>
  <c r="W132" i="33"/>
  <c r="W149" i="33"/>
  <c r="W137" i="33"/>
  <c r="W125" i="33"/>
  <c r="W142" i="33"/>
  <c r="W130" i="33"/>
  <c r="W147" i="33"/>
  <c r="W135" i="33"/>
  <c r="W123" i="33"/>
  <c r="W109" i="33"/>
  <c r="W97" i="33"/>
  <c r="W114" i="33"/>
  <c r="W102" i="33"/>
  <c r="W90" i="33"/>
  <c r="W119" i="33"/>
  <c r="W107" i="33"/>
  <c r="W95" i="33"/>
  <c r="W112" i="33"/>
  <c r="W100" i="33"/>
  <c r="W88" i="33"/>
  <c r="W117" i="33"/>
  <c r="W105" i="33"/>
  <c r="W93" i="33"/>
  <c r="W110" i="33"/>
  <c r="W98" i="33"/>
  <c r="W115" i="33"/>
  <c r="W103" i="33"/>
  <c r="W91" i="33"/>
  <c r="W120" i="33"/>
  <c r="W108" i="33"/>
  <c r="W96" i="33"/>
  <c r="W113" i="33"/>
  <c r="W101" i="33"/>
  <c r="W89" i="33"/>
  <c r="W118" i="33"/>
  <c r="W106" i="33"/>
  <c r="W94" i="33"/>
  <c r="W111" i="33"/>
  <c r="W99" i="33"/>
  <c r="W116" i="33"/>
  <c r="W104" i="33"/>
  <c r="W92" i="33"/>
  <c r="W84" i="33"/>
  <c r="W72" i="33"/>
  <c r="W77" i="33"/>
  <c r="W64" i="33"/>
  <c r="W82" i="33"/>
  <c r="W70" i="33"/>
  <c r="W87" i="33"/>
  <c r="W75" i="33"/>
  <c r="W62" i="33"/>
  <c r="W80" i="33"/>
  <c r="W67" i="33"/>
  <c r="W85" i="33"/>
  <c r="W73" i="33"/>
  <c r="W78" i="33"/>
  <c r="W65" i="33"/>
  <c r="W83" i="33"/>
  <c r="W71" i="33"/>
  <c r="W76" i="33"/>
  <c r="W63" i="33"/>
  <c r="W86" i="33"/>
  <c r="W74" i="33"/>
  <c r="W79" i="33"/>
  <c r="W68" i="33"/>
  <c r="W66" i="33"/>
  <c r="W81" i="33"/>
  <c r="BE386" i="33"/>
  <c r="BQ27" i="34"/>
  <c r="BM28" i="34"/>
  <c r="X1" i="33"/>
  <c r="T24" i="35"/>
  <c r="X231" i="33" l="1"/>
  <c r="X224" i="33"/>
  <c r="X229" i="33"/>
  <c r="X227" i="33"/>
  <c r="X225" i="33"/>
  <c r="X230" i="33"/>
  <c r="X223" i="33"/>
  <c r="X228" i="33"/>
  <c r="X226" i="33"/>
  <c r="X221" i="33"/>
  <c r="X208" i="33"/>
  <c r="X196" i="33"/>
  <c r="X213" i="33"/>
  <c r="X201" i="33"/>
  <c r="X218" i="33"/>
  <c r="X206" i="33"/>
  <c r="X194" i="33"/>
  <c r="X211" i="33"/>
  <c r="X199" i="33"/>
  <c r="X220" i="33"/>
  <c r="X216" i="33"/>
  <c r="X204" i="33"/>
  <c r="X192" i="33"/>
  <c r="X209" i="33"/>
  <c r="X197" i="33"/>
  <c r="X214" i="33"/>
  <c r="X202" i="33"/>
  <c r="X190" i="33"/>
  <c r="X222" i="33"/>
  <c r="X219" i="33"/>
  <c r="X207" i="33"/>
  <c r="X195" i="33"/>
  <c r="X212" i="33"/>
  <c r="X200" i="33"/>
  <c r="X217" i="33"/>
  <c r="X205" i="33"/>
  <c r="X193" i="33"/>
  <c r="X210" i="33"/>
  <c r="X198" i="33"/>
  <c r="X215" i="33"/>
  <c r="X203" i="33"/>
  <c r="X191" i="33"/>
  <c r="X186" i="33"/>
  <c r="X174" i="33"/>
  <c r="X162" i="33"/>
  <c r="X179" i="33"/>
  <c r="X167" i="33"/>
  <c r="X155" i="33"/>
  <c r="X184" i="33"/>
  <c r="X172" i="33"/>
  <c r="X160" i="33"/>
  <c r="X177" i="33"/>
  <c r="X165" i="33"/>
  <c r="X182" i="33"/>
  <c r="X170" i="33"/>
  <c r="X158" i="33"/>
  <c r="X187" i="33"/>
  <c r="X175" i="33"/>
  <c r="X163" i="33"/>
  <c r="X180" i="33"/>
  <c r="X168" i="33"/>
  <c r="X156" i="33"/>
  <c r="X189" i="33"/>
  <c r="X188" i="33"/>
  <c r="X185" i="33"/>
  <c r="X173" i="33"/>
  <c r="X161" i="33"/>
  <c r="X178" i="33"/>
  <c r="X166" i="33"/>
  <c r="X183" i="33"/>
  <c r="X171" i="33"/>
  <c r="X159" i="33"/>
  <c r="X176" i="33"/>
  <c r="X164" i="33"/>
  <c r="X181" i="33"/>
  <c r="X169" i="33"/>
  <c r="X157" i="33"/>
  <c r="X145" i="33"/>
  <c r="X133" i="33"/>
  <c r="X121" i="33"/>
  <c r="X150" i="33"/>
  <c r="X138" i="33"/>
  <c r="X126" i="33"/>
  <c r="X143" i="33"/>
  <c r="X131" i="33"/>
  <c r="X148" i="33"/>
  <c r="X136" i="33"/>
  <c r="X124" i="33"/>
  <c r="X153" i="33"/>
  <c r="X141" i="33"/>
  <c r="X129" i="33"/>
  <c r="X146" i="33"/>
  <c r="X134" i="33"/>
  <c r="X122" i="33"/>
  <c r="X151" i="33"/>
  <c r="X139" i="33"/>
  <c r="X127" i="33"/>
  <c r="X144" i="33"/>
  <c r="X132" i="33"/>
  <c r="X149" i="33"/>
  <c r="X137" i="33"/>
  <c r="X125" i="33"/>
  <c r="X142" i="33"/>
  <c r="X130" i="33"/>
  <c r="X147" i="33"/>
  <c r="X135" i="33"/>
  <c r="X123" i="33"/>
  <c r="X154" i="33"/>
  <c r="X152" i="33"/>
  <c r="X140" i="33"/>
  <c r="X128" i="33"/>
  <c r="X114" i="33"/>
  <c r="X102" i="33"/>
  <c r="X90" i="33"/>
  <c r="X119" i="33"/>
  <c r="X107" i="33"/>
  <c r="X95" i="33"/>
  <c r="X112" i="33"/>
  <c r="X100" i="33"/>
  <c r="X117" i="33"/>
  <c r="X105" i="33"/>
  <c r="X93" i="33"/>
  <c r="X110" i="33"/>
  <c r="X98" i="33"/>
  <c r="X115" i="33"/>
  <c r="X103" i="33"/>
  <c r="X91" i="33"/>
  <c r="X120" i="33"/>
  <c r="X108" i="33"/>
  <c r="X96" i="33"/>
  <c r="X113" i="33"/>
  <c r="X101" i="33"/>
  <c r="X89" i="33"/>
  <c r="X118" i="33"/>
  <c r="X106" i="33"/>
  <c r="X94" i="33"/>
  <c r="X111" i="33"/>
  <c r="X99" i="33"/>
  <c r="X87" i="33"/>
  <c r="X116" i="33"/>
  <c r="X104" i="33"/>
  <c r="X92" i="33"/>
  <c r="X109" i="33"/>
  <c r="X97" i="33"/>
  <c r="X77" i="33"/>
  <c r="X64" i="33"/>
  <c r="X82" i="33"/>
  <c r="X70" i="33"/>
  <c r="X75" i="33"/>
  <c r="X62" i="33"/>
  <c r="X80" i="33"/>
  <c r="X67" i="33"/>
  <c r="X85" i="33"/>
  <c r="X73" i="33"/>
  <c r="X78" i="33"/>
  <c r="X65" i="33"/>
  <c r="X83" i="33"/>
  <c r="X71" i="33"/>
  <c r="X76" i="33"/>
  <c r="X63" i="33"/>
  <c r="X81" i="33"/>
  <c r="X68" i="33"/>
  <c r="X79" i="33"/>
  <c r="X66" i="33"/>
  <c r="X84" i="33"/>
  <c r="X72" i="33"/>
  <c r="X86" i="33"/>
  <c r="X88" i="33"/>
  <c r="X74" i="33"/>
  <c r="BF386" i="33"/>
  <c r="BU27" i="34"/>
  <c r="BQ28" i="34"/>
  <c r="Y1" i="33"/>
  <c r="U24" i="35"/>
  <c r="Y224" i="33" l="1"/>
  <c r="Y229" i="33"/>
  <c r="Y222" i="33"/>
  <c r="Y227" i="33"/>
  <c r="Y225" i="33"/>
  <c r="Y230" i="33"/>
  <c r="Y223" i="33"/>
  <c r="Y228" i="33"/>
  <c r="Y221" i="33"/>
  <c r="Y226" i="33"/>
  <c r="Y231" i="33"/>
  <c r="Y213" i="33"/>
  <c r="Y201" i="33"/>
  <c r="Y189" i="33"/>
  <c r="Y218" i="33"/>
  <c r="Y206" i="33"/>
  <c r="Y194" i="33"/>
  <c r="Y211" i="33"/>
  <c r="Y199" i="33"/>
  <c r="Y220" i="33"/>
  <c r="Y216" i="33"/>
  <c r="Y204" i="33"/>
  <c r="Y192" i="33"/>
  <c r="Y209" i="33"/>
  <c r="Y197" i="33"/>
  <c r="Y214" i="33"/>
  <c r="Y202" i="33"/>
  <c r="Y190" i="33"/>
  <c r="Y219" i="33"/>
  <c r="Y207" i="33"/>
  <c r="Y195" i="33"/>
  <c r="Y212" i="33"/>
  <c r="Y200" i="33"/>
  <c r="Y217" i="33"/>
  <c r="Y205" i="33"/>
  <c r="Y193" i="33"/>
  <c r="Y210" i="33"/>
  <c r="Y198" i="33"/>
  <c r="Y215" i="33"/>
  <c r="Y203" i="33"/>
  <c r="Y191" i="33"/>
  <c r="Y208" i="33"/>
  <c r="Y196" i="33"/>
  <c r="Y179" i="33"/>
  <c r="Y167" i="33"/>
  <c r="Y155" i="33"/>
  <c r="Y184" i="33"/>
  <c r="Y172" i="33"/>
  <c r="Y160" i="33"/>
  <c r="Y177" i="33"/>
  <c r="Y165" i="33"/>
  <c r="Y182" i="33"/>
  <c r="Y170" i="33"/>
  <c r="Y158" i="33"/>
  <c r="Y187" i="33"/>
  <c r="Y175" i="33"/>
  <c r="Y163" i="33"/>
  <c r="Y180" i="33"/>
  <c r="Y168" i="33"/>
  <c r="Y156" i="33"/>
  <c r="Y188" i="33"/>
  <c r="Y185" i="33"/>
  <c r="Y173" i="33"/>
  <c r="Y161" i="33"/>
  <c r="Y178" i="33"/>
  <c r="Y166" i="33"/>
  <c r="Y183" i="33"/>
  <c r="Y171" i="33"/>
  <c r="Y159" i="33"/>
  <c r="Y176" i="33"/>
  <c r="Y164" i="33"/>
  <c r="Y181" i="33"/>
  <c r="Y169" i="33"/>
  <c r="Y157" i="33"/>
  <c r="Y186" i="33"/>
  <c r="Y174" i="33"/>
  <c r="Y162" i="33"/>
  <c r="Y150" i="33"/>
  <c r="Y138" i="33"/>
  <c r="Y126" i="33"/>
  <c r="Y143" i="33"/>
  <c r="Y131" i="33"/>
  <c r="Y148" i="33"/>
  <c r="Y136" i="33"/>
  <c r="Y124" i="33"/>
  <c r="Y153" i="33"/>
  <c r="Y141" i="33"/>
  <c r="Y129" i="33"/>
  <c r="Y146" i="33"/>
  <c r="Y134" i="33"/>
  <c r="Y122" i="33"/>
  <c r="Y151" i="33"/>
  <c r="Y139" i="33"/>
  <c r="Y127" i="33"/>
  <c r="Y144" i="33"/>
  <c r="Y132" i="33"/>
  <c r="Y149" i="33"/>
  <c r="Y137" i="33"/>
  <c r="Y125" i="33"/>
  <c r="Y142" i="33"/>
  <c r="Y130" i="33"/>
  <c r="Y147" i="33"/>
  <c r="Y135" i="33"/>
  <c r="Y123" i="33"/>
  <c r="Y154" i="33"/>
  <c r="Y152" i="33"/>
  <c r="Y140" i="33"/>
  <c r="Y128" i="33"/>
  <c r="Y145" i="33"/>
  <c r="Y133" i="33"/>
  <c r="Y119" i="33"/>
  <c r="Y107" i="33"/>
  <c r="Y95" i="33"/>
  <c r="Y112" i="33"/>
  <c r="Y100" i="33"/>
  <c r="Y88" i="33"/>
  <c r="Y117" i="33"/>
  <c r="Y105" i="33"/>
  <c r="Y93" i="33"/>
  <c r="Y110" i="33"/>
  <c r="Y98" i="33"/>
  <c r="Y115" i="33"/>
  <c r="Y103" i="33"/>
  <c r="Y91" i="33"/>
  <c r="Y120" i="33"/>
  <c r="Y108" i="33"/>
  <c r="Y96" i="33"/>
  <c r="Y113" i="33"/>
  <c r="Y101" i="33"/>
  <c r="Y89" i="33"/>
  <c r="Y121" i="33"/>
  <c r="Y118" i="33"/>
  <c r="Y106" i="33"/>
  <c r="Y94" i="33"/>
  <c r="Y111" i="33"/>
  <c r="Y99" i="33"/>
  <c r="Y116" i="33"/>
  <c r="Y104" i="33"/>
  <c r="Y92" i="33"/>
  <c r="Y109" i="33"/>
  <c r="Y97" i="33"/>
  <c r="Y114" i="33"/>
  <c r="Y102" i="33"/>
  <c r="Y82" i="33"/>
  <c r="Y70" i="33"/>
  <c r="Y75" i="33"/>
  <c r="Y62" i="33"/>
  <c r="Y87" i="33"/>
  <c r="Y80" i="33"/>
  <c r="Y67" i="33"/>
  <c r="Y85" i="33"/>
  <c r="Y73" i="33"/>
  <c r="Y78" i="33"/>
  <c r="Y65" i="33"/>
  <c r="Y83" i="33"/>
  <c r="Y71" i="33"/>
  <c r="Y76" i="33"/>
  <c r="Y63" i="33"/>
  <c r="Y81" i="33"/>
  <c r="Y68" i="33"/>
  <c r="Y86" i="33"/>
  <c r="Y74" i="33"/>
  <c r="Y90" i="33"/>
  <c r="Y84" i="33"/>
  <c r="Y72" i="33"/>
  <c r="Y77" i="33"/>
  <c r="Y79" i="33"/>
  <c r="Y66" i="33"/>
  <c r="Y64" i="33"/>
  <c r="BG386" i="33"/>
  <c r="BY27" i="34"/>
  <c r="BU28" i="34"/>
  <c r="Z1" i="33"/>
  <c r="V24" i="35"/>
  <c r="Z229" i="33" l="1"/>
  <c r="Z227" i="33"/>
  <c r="Z225" i="33"/>
  <c r="Z230" i="33"/>
  <c r="Z223" i="33"/>
  <c r="Z228" i="33"/>
  <c r="Z221" i="33"/>
  <c r="Z226" i="33"/>
  <c r="Z231" i="33"/>
  <c r="Z224" i="33"/>
  <c r="Z218" i="33"/>
  <c r="Z206" i="33"/>
  <c r="Z194" i="33"/>
  <c r="Z211" i="33"/>
  <c r="Z199" i="33"/>
  <c r="Z220" i="33"/>
  <c r="Z216" i="33"/>
  <c r="Z204" i="33"/>
  <c r="Z192" i="33"/>
  <c r="Z209" i="33"/>
  <c r="Z197" i="33"/>
  <c r="Z214" i="33"/>
  <c r="Z202" i="33"/>
  <c r="Z190" i="33"/>
  <c r="Z219" i="33"/>
  <c r="Z207" i="33"/>
  <c r="Z195" i="33"/>
  <c r="Z222" i="33"/>
  <c r="Z212" i="33"/>
  <c r="Z200" i="33"/>
  <c r="Z188" i="33"/>
  <c r="Z217" i="33"/>
  <c r="Z205" i="33"/>
  <c r="Z193" i="33"/>
  <c r="Z210" i="33"/>
  <c r="Z198" i="33"/>
  <c r="Z215" i="33"/>
  <c r="Z203" i="33"/>
  <c r="Z191" i="33"/>
  <c r="Z208" i="33"/>
  <c r="Z196" i="33"/>
  <c r="Z213" i="33"/>
  <c r="Z201" i="33"/>
  <c r="Z189" i="33"/>
  <c r="Z184" i="33"/>
  <c r="Z172" i="33"/>
  <c r="Z160" i="33"/>
  <c r="Z177" i="33"/>
  <c r="Z165" i="33"/>
  <c r="Z182" i="33"/>
  <c r="Z170" i="33"/>
  <c r="Z158" i="33"/>
  <c r="Z187" i="33"/>
  <c r="Z175" i="33"/>
  <c r="Z163" i="33"/>
  <c r="Z180" i="33"/>
  <c r="Z168" i="33"/>
  <c r="Z156" i="33"/>
  <c r="Z185" i="33"/>
  <c r="Z173" i="33"/>
  <c r="Z161" i="33"/>
  <c r="Z178" i="33"/>
  <c r="Z166" i="33"/>
  <c r="Z183" i="33"/>
  <c r="Z171" i="33"/>
  <c r="Z159" i="33"/>
  <c r="Z176" i="33"/>
  <c r="Z164" i="33"/>
  <c r="Z181" i="33"/>
  <c r="Z169" i="33"/>
  <c r="Z157" i="33"/>
  <c r="Z186" i="33"/>
  <c r="Z174" i="33"/>
  <c r="Z162" i="33"/>
  <c r="Z179" i="33"/>
  <c r="Z167" i="33"/>
  <c r="Z143" i="33"/>
  <c r="Z131" i="33"/>
  <c r="Z148" i="33"/>
  <c r="Z136" i="33"/>
  <c r="Z124" i="33"/>
  <c r="Z153" i="33"/>
  <c r="Z141" i="33"/>
  <c r="Z129" i="33"/>
  <c r="Z146" i="33"/>
  <c r="Z134" i="33"/>
  <c r="Z122" i="33"/>
  <c r="Z151" i="33"/>
  <c r="Z139" i="33"/>
  <c r="Z127" i="33"/>
  <c r="Z155" i="33"/>
  <c r="Z144" i="33"/>
  <c r="Z132" i="33"/>
  <c r="Z149" i="33"/>
  <c r="Z137" i="33"/>
  <c r="Z125" i="33"/>
  <c r="Z142" i="33"/>
  <c r="Z130" i="33"/>
  <c r="Z147" i="33"/>
  <c r="Z135" i="33"/>
  <c r="Z123" i="33"/>
  <c r="Z154" i="33"/>
  <c r="Z152" i="33"/>
  <c r="Z140" i="33"/>
  <c r="Z128" i="33"/>
  <c r="Z145" i="33"/>
  <c r="Z133" i="33"/>
  <c r="Z121" i="33"/>
  <c r="Z150" i="33"/>
  <c r="Z138" i="33"/>
  <c r="Z126" i="33"/>
  <c r="Z112" i="33"/>
  <c r="Z100" i="33"/>
  <c r="Z88" i="33"/>
  <c r="Z117" i="33"/>
  <c r="Z105" i="33"/>
  <c r="Z93" i="33"/>
  <c r="Z110" i="33"/>
  <c r="Z98" i="33"/>
  <c r="Z115" i="33"/>
  <c r="Z103" i="33"/>
  <c r="Z91" i="33"/>
  <c r="Z120" i="33"/>
  <c r="Z108" i="33"/>
  <c r="Z96" i="33"/>
  <c r="Z113" i="33"/>
  <c r="Z101" i="33"/>
  <c r="Z89" i="33"/>
  <c r="Z118" i="33"/>
  <c r="Z106" i="33"/>
  <c r="Z94" i="33"/>
  <c r="Z111" i="33"/>
  <c r="Z99" i="33"/>
  <c r="Z116" i="33"/>
  <c r="Z104" i="33"/>
  <c r="Z92" i="33"/>
  <c r="Z109" i="33"/>
  <c r="Z97" i="33"/>
  <c r="Z114" i="33"/>
  <c r="Z102" i="33"/>
  <c r="Z90" i="33"/>
  <c r="Z119" i="33"/>
  <c r="Z107" i="33"/>
  <c r="Z95" i="33"/>
  <c r="Z75" i="33"/>
  <c r="Z62" i="33"/>
  <c r="Z87" i="33"/>
  <c r="Z80" i="33"/>
  <c r="Z67" i="33"/>
  <c r="Z85" i="33"/>
  <c r="Z73" i="33"/>
  <c r="Z78" i="33"/>
  <c r="Z65" i="33"/>
  <c r="Z83" i="33"/>
  <c r="Z71" i="33"/>
  <c r="Z76" i="33"/>
  <c r="Z63" i="33"/>
  <c r="Z81" i="33"/>
  <c r="Z68" i="33"/>
  <c r="Z86" i="33"/>
  <c r="Z74" i="33"/>
  <c r="Z79" i="33"/>
  <c r="Z66" i="33"/>
  <c r="Z77" i="33"/>
  <c r="Z64" i="33"/>
  <c r="Z82" i="33"/>
  <c r="Z70" i="33"/>
  <c r="Z72" i="33"/>
  <c r="Z84" i="33"/>
  <c r="BH386" i="33"/>
  <c r="CC27" i="34"/>
  <c r="BY28" i="34"/>
  <c r="AA1" i="33"/>
  <c r="W24" i="35"/>
  <c r="AA222" i="33" l="1"/>
  <c r="AA227" i="33"/>
  <c r="AA220" i="33"/>
  <c r="AA225" i="33"/>
  <c r="AA230" i="33"/>
  <c r="AA223" i="33"/>
  <c r="AA228" i="33"/>
  <c r="AA226" i="33"/>
  <c r="AA231" i="33"/>
  <c r="AA224" i="33"/>
  <c r="AA229" i="33"/>
  <c r="AA211" i="33"/>
  <c r="AA199" i="33"/>
  <c r="AA216" i="33"/>
  <c r="AA204" i="33"/>
  <c r="AA192" i="33"/>
  <c r="AA209" i="33"/>
  <c r="AA197" i="33"/>
  <c r="AA214" i="33"/>
  <c r="AA202" i="33"/>
  <c r="AA190" i="33"/>
  <c r="AA219" i="33"/>
  <c r="AA207" i="33"/>
  <c r="AA195" i="33"/>
  <c r="AA212" i="33"/>
  <c r="AA200" i="33"/>
  <c r="AA188" i="33"/>
  <c r="AA217" i="33"/>
  <c r="AA205" i="33"/>
  <c r="AA193" i="33"/>
  <c r="AA210" i="33"/>
  <c r="AA198" i="33"/>
  <c r="AA215" i="33"/>
  <c r="AA203" i="33"/>
  <c r="AA191" i="33"/>
  <c r="AA208" i="33"/>
  <c r="AA196" i="33"/>
  <c r="AA213" i="33"/>
  <c r="AA201" i="33"/>
  <c r="AA189" i="33"/>
  <c r="AA221" i="33"/>
  <c r="AA218" i="33"/>
  <c r="AA206" i="33"/>
  <c r="AA194" i="33"/>
  <c r="AA177" i="33"/>
  <c r="AA165" i="33"/>
  <c r="AA182" i="33"/>
  <c r="AA170" i="33"/>
  <c r="AA158" i="33"/>
  <c r="AA187" i="33"/>
  <c r="AA175" i="33"/>
  <c r="AA163" i="33"/>
  <c r="AA180" i="33"/>
  <c r="AA168" i="33"/>
  <c r="AA156" i="33"/>
  <c r="AA185" i="33"/>
  <c r="AA173" i="33"/>
  <c r="AA161" i="33"/>
  <c r="AA178" i="33"/>
  <c r="AA166" i="33"/>
  <c r="AA183" i="33"/>
  <c r="AA171" i="33"/>
  <c r="AA159" i="33"/>
  <c r="AA176" i="33"/>
  <c r="AA164" i="33"/>
  <c r="AA181" i="33"/>
  <c r="AA169" i="33"/>
  <c r="AA157" i="33"/>
  <c r="AA186" i="33"/>
  <c r="AA174" i="33"/>
  <c r="AA162" i="33"/>
  <c r="AA179" i="33"/>
  <c r="AA167" i="33"/>
  <c r="AA155" i="33"/>
  <c r="AA184" i="33"/>
  <c r="AA172" i="33"/>
  <c r="AA160" i="33"/>
  <c r="AA148" i="33"/>
  <c r="AA136" i="33"/>
  <c r="AA124" i="33"/>
  <c r="AA153" i="33"/>
  <c r="AA141" i="33"/>
  <c r="AA129" i="33"/>
  <c r="AA146" i="33"/>
  <c r="AA134" i="33"/>
  <c r="AA122" i="33"/>
  <c r="AA151" i="33"/>
  <c r="AA139" i="33"/>
  <c r="AA127" i="33"/>
  <c r="AA144" i="33"/>
  <c r="AA132" i="33"/>
  <c r="AA149" i="33"/>
  <c r="AA137" i="33"/>
  <c r="AA125" i="33"/>
  <c r="AA142" i="33"/>
  <c r="AA130" i="33"/>
  <c r="AA147" i="33"/>
  <c r="AA135" i="33"/>
  <c r="AA123" i="33"/>
  <c r="AA154" i="33"/>
  <c r="AA152" i="33"/>
  <c r="AA140" i="33"/>
  <c r="AA128" i="33"/>
  <c r="AA145" i="33"/>
  <c r="AA133" i="33"/>
  <c r="AA121" i="33"/>
  <c r="AA150" i="33"/>
  <c r="AA138" i="33"/>
  <c r="AA126" i="33"/>
  <c r="AA143" i="33"/>
  <c r="AA131" i="33"/>
  <c r="AA117" i="33"/>
  <c r="AA105" i="33"/>
  <c r="AA93" i="33"/>
  <c r="AA110" i="33"/>
  <c r="AA98" i="33"/>
  <c r="AA115" i="33"/>
  <c r="AA103" i="33"/>
  <c r="AA91" i="33"/>
  <c r="AA120" i="33"/>
  <c r="AA108" i="33"/>
  <c r="AA96" i="33"/>
  <c r="AA113" i="33"/>
  <c r="AA101" i="33"/>
  <c r="AA89" i="33"/>
  <c r="AA118" i="33"/>
  <c r="AA106" i="33"/>
  <c r="AA94" i="33"/>
  <c r="AA111" i="33"/>
  <c r="AA99" i="33"/>
  <c r="AA87" i="33"/>
  <c r="AA116" i="33"/>
  <c r="AA104" i="33"/>
  <c r="AA92" i="33"/>
  <c r="AA109" i="33"/>
  <c r="AA97" i="33"/>
  <c r="AA114" i="33"/>
  <c r="AA102" i="33"/>
  <c r="AA90" i="33"/>
  <c r="AA119" i="33"/>
  <c r="AA107" i="33"/>
  <c r="AA95" i="33"/>
  <c r="AA112" i="33"/>
  <c r="AA100" i="33"/>
  <c r="AA80" i="33"/>
  <c r="AA67" i="33"/>
  <c r="AA85" i="33"/>
  <c r="AA73" i="33"/>
  <c r="AA78" i="33"/>
  <c r="AA65" i="33"/>
  <c r="AA83" i="33"/>
  <c r="AA71" i="33"/>
  <c r="AA76" i="33"/>
  <c r="AA63" i="33"/>
  <c r="AA81" i="33"/>
  <c r="AA68" i="33"/>
  <c r="AA86" i="33"/>
  <c r="AA74" i="33"/>
  <c r="AA79" i="33"/>
  <c r="AA66" i="33"/>
  <c r="AA88" i="33"/>
  <c r="AA84" i="33"/>
  <c r="AA72" i="33"/>
  <c r="AA82" i="33"/>
  <c r="AA70" i="33"/>
  <c r="AA75" i="33"/>
  <c r="AA77" i="33"/>
  <c r="AA64" i="33"/>
  <c r="AA62" i="33"/>
  <c r="BI386" i="33"/>
  <c r="CG27" i="34"/>
  <c r="CC28" i="34"/>
  <c r="AB1" i="33"/>
  <c r="X24" i="35"/>
  <c r="AB227" i="33" l="1"/>
  <c r="AB225" i="33"/>
  <c r="AB230" i="33"/>
  <c r="AB223" i="33"/>
  <c r="AB228" i="33"/>
  <c r="AB221" i="33"/>
  <c r="AB226" i="33"/>
  <c r="AB231" i="33"/>
  <c r="AB224" i="33"/>
  <c r="AB229" i="33"/>
  <c r="AB222" i="33"/>
  <c r="AB216" i="33"/>
  <c r="AB204" i="33"/>
  <c r="AB192" i="33"/>
  <c r="AB220" i="33"/>
  <c r="AB209" i="33"/>
  <c r="AB197" i="33"/>
  <c r="AB214" i="33"/>
  <c r="AB202" i="33"/>
  <c r="AB190" i="33"/>
  <c r="AB219" i="33"/>
  <c r="AB207" i="33"/>
  <c r="AB195" i="33"/>
  <c r="AB212" i="33"/>
  <c r="AB200" i="33"/>
  <c r="AB188" i="33"/>
  <c r="AB217" i="33"/>
  <c r="AB205" i="33"/>
  <c r="AB193" i="33"/>
  <c r="AB210" i="33"/>
  <c r="AB198" i="33"/>
  <c r="AB215" i="33"/>
  <c r="AB203" i="33"/>
  <c r="AB191" i="33"/>
  <c r="AB208" i="33"/>
  <c r="AB196" i="33"/>
  <c r="AB213" i="33"/>
  <c r="AB201" i="33"/>
  <c r="AB189" i="33"/>
  <c r="AB218" i="33"/>
  <c r="AB206" i="33"/>
  <c r="AB194" i="33"/>
  <c r="AB211" i="33"/>
  <c r="AB199" i="33"/>
  <c r="AB182" i="33"/>
  <c r="AB170" i="33"/>
  <c r="AB158" i="33"/>
  <c r="AB187" i="33"/>
  <c r="AB175" i="33"/>
  <c r="AB163" i="33"/>
  <c r="AB180" i="33"/>
  <c r="AB168" i="33"/>
  <c r="AB156" i="33"/>
  <c r="AB185" i="33"/>
  <c r="AB173" i="33"/>
  <c r="AB161" i="33"/>
  <c r="AB178" i="33"/>
  <c r="AB166" i="33"/>
  <c r="AB183" i="33"/>
  <c r="AB171" i="33"/>
  <c r="AB159" i="33"/>
  <c r="AB176" i="33"/>
  <c r="AB164" i="33"/>
  <c r="AB181" i="33"/>
  <c r="AB169" i="33"/>
  <c r="AB157" i="33"/>
  <c r="AB186" i="33"/>
  <c r="AB174" i="33"/>
  <c r="AB162" i="33"/>
  <c r="AB179" i="33"/>
  <c r="AB167" i="33"/>
  <c r="AB155" i="33"/>
  <c r="AB184" i="33"/>
  <c r="AB172" i="33"/>
  <c r="AB160" i="33"/>
  <c r="AB177" i="33"/>
  <c r="AB165" i="33"/>
  <c r="AB153" i="33"/>
  <c r="AB141" i="33"/>
  <c r="AB129" i="33"/>
  <c r="AB146" i="33"/>
  <c r="AB134" i="33"/>
  <c r="AB122" i="33"/>
  <c r="AB151" i="33"/>
  <c r="AB139" i="33"/>
  <c r="AB127" i="33"/>
  <c r="AB144" i="33"/>
  <c r="AB132" i="33"/>
  <c r="AB149" i="33"/>
  <c r="AB137" i="33"/>
  <c r="AB125" i="33"/>
  <c r="AB142" i="33"/>
  <c r="AB130" i="33"/>
  <c r="AB147" i="33"/>
  <c r="AB135" i="33"/>
  <c r="AB123" i="33"/>
  <c r="AB154" i="33"/>
  <c r="AB152" i="33"/>
  <c r="AB140" i="33"/>
  <c r="AB128" i="33"/>
  <c r="AB145" i="33"/>
  <c r="AB133" i="33"/>
  <c r="AB150" i="33"/>
  <c r="AB138" i="33"/>
  <c r="AB126" i="33"/>
  <c r="AB143" i="33"/>
  <c r="AB131" i="33"/>
  <c r="AB148" i="33"/>
  <c r="AB136" i="33"/>
  <c r="AB124" i="33"/>
  <c r="AB110" i="33"/>
  <c r="AB98" i="33"/>
  <c r="AB115" i="33"/>
  <c r="AB103" i="33"/>
  <c r="AB91" i="33"/>
  <c r="AB120" i="33"/>
  <c r="AB108" i="33"/>
  <c r="AB96" i="33"/>
  <c r="AB113" i="33"/>
  <c r="AB101" i="33"/>
  <c r="AB89" i="33"/>
  <c r="AB118" i="33"/>
  <c r="AB106" i="33"/>
  <c r="AB94" i="33"/>
  <c r="AB111" i="33"/>
  <c r="AB99" i="33"/>
  <c r="AB121" i="33"/>
  <c r="AB116" i="33"/>
  <c r="AB104" i="33"/>
  <c r="AB92" i="33"/>
  <c r="AB109" i="33"/>
  <c r="AB97" i="33"/>
  <c r="AB114" i="33"/>
  <c r="AB102" i="33"/>
  <c r="AB90" i="33"/>
  <c r="AB119" i="33"/>
  <c r="AB107" i="33"/>
  <c r="AB95" i="33"/>
  <c r="AB112" i="33"/>
  <c r="AB100" i="33"/>
  <c r="AB117" i="33"/>
  <c r="AB105" i="33"/>
  <c r="AB93" i="33"/>
  <c r="AB87" i="33"/>
  <c r="AB85" i="33"/>
  <c r="AB73" i="33"/>
  <c r="AB78" i="33"/>
  <c r="AB65" i="33"/>
  <c r="AB83" i="33"/>
  <c r="AB71" i="33"/>
  <c r="AB76" i="33"/>
  <c r="AB63" i="33"/>
  <c r="AB81" i="33"/>
  <c r="AB68" i="33"/>
  <c r="AB86" i="33"/>
  <c r="AB74" i="33"/>
  <c r="AB79" i="33"/>
  <c r="AB66" i="33"/>
  <c r="AB88" i="33"/>
  <c r="AB84" i="33"/>
  <c r="AB72" i="33"/>
  <c r="AB77" i="33"/>
  <c r="AB64" i="33"/>
  <c r="AB75" i="33"/>
  <c r="AB62" i="33"/>
  <c r="AB80" i="33"/>
  <c r="AB70" i="33"/>
  <c r="AB67" i="33"/>
  <c r="AB82" i="33"/>
  <c r="BJ386" i="33"/>
  <c r="CK27" i="34"/>
  <c r="CG28" i="34"/>
  <c r="AC1" i="33"/>
  <c r="Y24" i="35"/>
  <c r="AC220" i="33" l="1"/>
  <c r="AC225" i="33"/>
  <c r="AC230" i="33"/>
  <c r="AC223" i="33"/>
  <c r="AC228" i="33"/>
  <c r="AC226" i="33"/>
  <c r="AC231" i="33"/>
  <c r="AC224" i="33"/>
  <c r="AC229" i="33"/>
  <c r="AC227" i="33"/>
  <c r="AC209" i="33"/>
  <c r="AC197" i="33"/>
  <c r="AC214" i="33"/>
  <c r="AC202" i="33"/>
  <c r="AC190" i="33"/>
  <c r="AC219" i="33"/>
  <c r="AC207" i="33"/>
  <c r="AC195" i="33"/>
  <c r="AC212" i="33"/>
  <c r="AC200" i="33"/>
  <c r="AC217" i="33"/>
  <c r="AC205" i="33"/>
  <c r="AC193" i="33"/>
  <c r="AC222" i="33"/>
  <c r="AC210" i="33"/>
  <c r="AC198" i="33"/>
  <c r="AC215" i="33"/>
  <c r="AC203" i="33"/>
  <c r="AC191" i="33"/>
  <c r="AC208" i="33"/>
  <c r="AC196" i="33"/>
  <c r="AC213" i="33"/>
  <c r="AC201" i="33"/>
  <c r="AC218" i="33"/>
  <c r="AC206" i="33"/>
  <c r="AC194" i="33"/>
  <c r="AC221" i="33"/>
  <c r="AC211" i="33"/>
  <c r="AC199" i="33"/>
  <c r="AC216" i="33"/>
  <c r="AC204" i="33"/>
  <c r="AC192" i="33"/>
  <c r="AC187" i="33"/>
  <c r="AC175" i="33"/>
  <c r="AC163" i="33"/>
  <c r="AC180" i="33"/>
  <c r="AC168" i="33"/>
  <c r="AC156" i="33"/>
  <c r="AC185" i="33"/>
  <c r="AC173" i="33"/>
  <c r="AC161" i="33"/>
  <c r="AC178" i="33"/>
  <c r="AC166" i="33"/>
  <c r="AC183" i="33"/>
  <c r="AC171" i="33"/>
  <c r="AC159" i="33"/>
  <c r="AC188" i="33"/>
  <c r="AC176" i="33"/>
  <c r="AC164" i="33"/>
  <c r="AC189" i="33"/>
  <c r="AC181" i="33"/>
  <c r="AC169" i="33"/>
  <c r="AC157" i="33"/>
  <c r="AC186" i="33"/>
  <c r="AC174" i="33"/>
  <c r="AC162" i="33"/>
  <c r="AC179" i="33"/>
  <c r="AC167" i="33"/>
  <c r="AC184" i="33"/>
  <c r="AC172" i="33"/>
  <c r="AC160" i="33"/>
  <c r="AC177" i="33"/>
  <c r="AC165" i="33"/>
  <c r="AC182" i="33"/>
  <c r="AC170" i="33"/>
  <c r="AC158" i="33"/>
  <c r="AC146" i="33"/>
  <c r="AC134" i="33"/>
  <c r="AC122" i="33"/>
  <c r="AC151" i="33"/>
  <c r="AC139" i="33"/>
  <c r="AC127" i="33"/>
  <c r="AC144" i="33"/>
  <c r="AC132" i="33"/>
  <c r="AC149" i="33"/>
  <c r="AC137" i="33"/>
  <c r="AC125" i="33"/>
  <c r="AC155" i="33"/>
  <c r="AC142" i="33"/>
  <c r="AC130" i="33"/>
  <c r="AC147" i="33"/>
  <c r="AC135" i="33"/>
  <c r="AC123" i="33"/>
  <c r="AC154" i="33"/>
  <c r="AC152" i="33"/>
  <c r="AC140" i="33"/>
  <c r="AC128" i="33"/>
  <c r="AC145" i="33"/>
  <c r="AC133" i="33"/>
  <c r="AC121" i="33"/>
  <c r="AC150" i="33"/>
  <c r="AC138" i="33"/>
  <c r="AC126" i="33"/>
  <c r="AC143" i="33"/>
  <c r="AC131" i="33"/>
  <c r="AC148" i="33"/>
  <c r="AC136" i="33"/>
  <c r="AC124" i="33"/>
  <c r="AC153" i="33"/>
  <c r="AC141" i="33"/>
  <c r="AC129" i="33"/>
  <c r="AC115" i="33"/>
  <c r="AC103" i="33"/>
  <c r="AC91" i="33"/>
  <c r="AC120" i="33"/>
  <c r="AC108" i="33"/>
  <c r="AC96" i="33"/>
  <c r="AC113" i="33"/>
  <c r="AC101" i="33"/>
  <c r="AC89" i="33"/>
  <c r="AC118" i="33"/>
  <c r="AC106" i="33"/>
  <c r="AC94" i="33"/>
  <c r="AC111" i="33"/>
  <c r="AC99" i="33"/>
  <c r="AC116" i="33"/>
  <c r="AC104" i="33"/>
  <c r="AC92" i="33"/>
  <c r="AC109" i="33"/>
  <c r="AC97" i="33"/>
  <c r="AC114" i="33"/>
  <c r="AC102" i="33"/>
  <c r="AC90" i="33"/>
  <c r="AC119" i="33"/>
  <c r="AC107" i="33"/>
  <c r="AC95" i="33"/>
  <c r="AC112" i="33"/>
  <c r="AC100" i="33"/>
  <c r="AC88" i="33"/>
  <c r="AC117" i="33"/>
  <c r="AC105" i="33"/>
  <c r="AC93" i="33"/>
  <c r="AC110" i="33"/>
  <c r="AC98" i="33"/>
  <c r="AC78" i="33"/>
  <c r="AC65" i="33"/>
  <c r="AC83" i="33"/>
  <c r="AC71" i="33"/>
  <c r="AC76" i="33"/>
  <c r="AC63" i="33"/>
  <c r="AC81" i="33"/>
  <c r="AC68" i="33"/>
  <c r="AC86" i="33"/>
  <c r="AC74" i="33"/>
  <c r="AC79" i="33"/>
  <c r="AC66" i="33"/>
  <c r="AC84" i="33"/>
  <c r="AC72" i="33"/>
  <c r="AC77" i="33"/>
  <c r="AC64" i="33"/>
  <c r="AC82" i="33"/>
  <c r="AC70" i="33"/>
  <c r="AC80" i="33"/>
  <c r="AC67" i="33"/>
  <c r="AC87" i="33"/>
  <c r="AC85" i="33"/>
  <c r="AC73" i="33"/>
  <c r="AC75" i="33"/>
  <c r="AC62" i="33"/>
  <c r="BK386" i="33"/>
  <c r="CO27" i="34"/>
  <c r="CK28" i="34"/>
  <c r="AD1" i="33"/>
  <c r="Z24" i="35"/>
  <c r="AD225" i="33" l="1"/>
  <c r="AD230" i="33"/>
  <c r="AD223" i="33"/>
  <c r="AD228" i="33"/>
  <c r="AD226" i="33"/>
  <c r="AD231" i="33"/>
  <c r="AD224" i="33"/>
  <c r="AD229" i="33"/>
  <c r="AD222" i="33"/>
  <c r="AD227" i="33"/>
  <c r="AD220" i="33"/>
  <c r="AD214" i="33"/>
  <c r="AD202" i="33"/>
  <c r="AD190" i="33"/>
  <c r="AD219" i="33"/>
  <c r="AD207" i="33"/>
  <c r="AD195" i="33"/>
  <c r="AD212" i="33"/>
  <c r="AD200" i="33"/>
  <c r="AD188" i="33"/>
  <c r="AD217" i="33"/>
  <c r="AD205" i="33"/>
  <c r="AD193" i="33"/>
  <c r="AD210" i="33"/>
  <c r="AD198" i="33"/>
  <c r="AD215" i="33"/>
  <c r="AD203" i="33"/>
  <c r="AD191" i="33"/>
  <c r="AD208" i="33"/>
  <c r="AD196" i="33"/>
  <c r="AD213" i="33"/>
  <c r="AD201" i="33"/>
  <c r="AD189" i="33"/>
  <c r="AD218" i="33"/>
  <c r="AD206" i="33"/>
  <c r="AD194" i="33"/>
  <c r="AD221" i="33"/>
  <c r="AD211" i="33"/>
  <c r="AD199" i="33"/>
  <c r="AD216" i="33"/>
  <c r="AD204" i="33"/>
  <c r="AD192" i="33"/>
  <c r="AD209" i="33"/>
  <c r="AD197" i="33"/>
  <c r="AD180" i="33"/>
  <c r="AD168" i="33"/>
  <c r="AD156" i="33"/>
  <c r="AD185" i="33"/>
  <c r="AD173" i="33"/>
  <c r="AD161" i="33"/>
  <c r="AD178" i="33"/>
  <c r="AD166" i="33"/>
  <c r="AD154" i="33"/>
  <c r="AD183" i="33"/>
  <c r="AD171" i="33"/>
  <c r="AD159" i="33"/>
  <c r="AD176" i="33"/>
  <c r="AD164" i="33"/>
  <c r="AD181" i="33"/>
  <c r="AD169" i="33"/>
  <c r="AD157" i="33"/>
  <c r="AD186" i="33"/>
  <c r="AD174" i="33"/>
  <c r="AD162" i="33"/>
  <c r="AD179" i="33"/>
  <c r="AD167" i="33"/>
  <c r="AD155" i="33"/>
  <c r="AD184" i="33"/>
  <c r="AD172" i="33"/>
  <c r="AD160" i="33"/>
  <c r="AD177" i="33"/>
  <c r="AD165" i="33"/>
  <c r="AD182" i="33"/>
  <c r="AD170" i="33"/>
  <c r="AD158" i="33"/>
  <c r="AD187" i="33"/>
  <c r="AD175" i="33"/>
  <c r="AD163" i="33"/>
  <c r="AD151" i="33"/>
  <c r="AD139" i="33"/>
  <c r="AD127" i="33"/>
  <c r="AD144" i="33"/>
  <c r="AD132" i="33"/>
  <c r="AD149" i="33"/>
  <c r="AD137" i="33"/>
  <c r="AD125" i="33"/>
  <c r="AD142" i="33"/>
  <c r="AD130" i="33"/>
  <c r="AD147" i="33"/>
  <c r="AD135" i="33"/>
  <c r="AD123" i="33"/>
  <c r="AD152" i="33"/>
  <c r="AD140" i="33"/>
  <c r="AD128" i="33"/>
  <c r="AD145" i="33"/>
  <c r="AD133" i="33"/>
  <c r="AD121" i="33"/>
  <c r="AD150" i="33"/>
  <c r="AD138" i="33"/>
  <c r="AD126" i="33"/>
  <c r="AD143" i="33"/>
  <c r="AD131" i="33"/>
  <c r="AD148" i="33"/>
  <c r="AD136" i="33"/>
  <c r="AD124" i="33"/>
  <c r="AD153" i="33"/>
  <c r="AD141" i="33"/>
  <c r="AD129" i="33"/>
  <c r="AD146" i="33"/>
  <c r="AD134" i="33"/>
  <c r="AD122" i="33"/>
  <c r="AD120" i="33"/>
  <c r="AD108" i="33"/>
  <c r="AD96" i="33"/>
  <c r="AD113" i="33"/>
  <c r="AD101" i="33"/>
  <c r="AD89" i="33"/>
  <c r="AD118" i="33"/>
  <c r="AD106" i="33"/>
  <c r="AD94" i="33"/>
  <c r="AD111" i="33"/>
  <c r="AD99" i="33"/>
  <c r="AD87" i="33"/>
  <c r="AD116" i="33"/>
  <c r="AD104" i="33"/>
  <c r="AD92" i="33"/>
  <c r="AD109" i="33"/>
  <c r="AD97" i="33"/>
  <c r="AD114" i="33"/>
  <c r="AD102" i="33"/>
  <c r="AD90" i="33"/>
  <c r="AD119" i="33"/>
  <c r="AD107" i="33"/>
  <c r="AD95" i="33"/>
  <c r="AD112" i="33"/>
  <c r="AD100" i="33"/>
  <c r="AD117" i="33"/>
  <c r="AD105" i="33"/>
  <c r="AD93" i="33"/>
  <c r="AD110" i="33"/>
  <c r="AD98" i="33"/>
  <c r="AD115" i="33"/>
  <c r="AD103" i="33"/>
  <c r="AD91" i="33"/>
  <c r="AD83" i="33"/>
  <c r="AD71" i="33"/>
  <c r="AD76" i="33"/>
  <c r="AD63" i="33"/>
  <c r="AD81" i="33"/>
  <c r="AD68" i="33"/>
  <c r="AD86" i="33"/>
  <c r="AD74" i="33"/>
  <c r="AD79" i="33"/>
  <c r="AD66" i="33"/>
  <c r="AD84" i="33"/>
  <c r="AD72" i="33"/>
  <c r="AD88" i="33"/>
  <c r="AD77" i="33"/>
  <c r="AD64" i="33"/>
  <c r="AD82" i="33"/>
  <c r="AD70" i="33"/>
  <c r="AD75" i="33"/>
  <c r="AD62" i="33"/>
  <c r="AD85" i="33"/>
  <c r="AD73" i="33"/>
  <c r="AD78" i="33"/>
  <c r="AD80" i="33"/>
  <c r="AD67" i="33"/>
  <c r="AD65" i="33"/>
  <c r="BL386" i="33"/>
  <c r="CS27" i="34"/>
  <c r="CO28" i="34"/>
  <c r="AE1" i="33"/>
  <c r="AA24" i="35"/>
  <c r="AE230" i="33" l="1"/>
  <c r="AE223" i="33"/>
  <c r="AE228" i="33"/>
  <c r="AE226" i="33"/>
  <c r="AE231" i="33"/>
  <c r="AE224" i="33"/>
  <c r="AE229" i="33"/>
  <c r="AE222" i="33"/>
  <c r="AE227" i="33"/>
  <c r="AE225" i="33"/>
  <c r="AE220" i="33"/>
  <c r="AE219" i="33"/>
  <c r="AE207" i="33"/>
  <c r="AE195" i="33"/>
  <c r="AE212" i="33"/>
  <c r="AE200" i="33"/>
  <c r="AE217" i="33"/>
  <c r="AE205" i="33"/>
  <c r="AE193" i="33"/>
  <c r="AE210" i="33"/>
  <c r="AE198" i="33"/>
  <c r="AE215" i="33"/>
  <c r="AE203" i="33"/>
  <c r="AE191" i="33"/>
  <c r="AE208" i="33"/>
  <c r="AE196" i="33"/>
  <c r="AE213" i="33"/>
  <c r="AE201" i="33"/>
  <c r="AE189" i="33"/>
  <c r="AE218" i="33"/>
  <c r="AE206" i="33"/>
  <c r="AE194" i="33"/>
  <c r="AE221" i="33"/>
  <c r="AE211" i="33"/>
  <c r="AE199" i="33"/>
  <c r="AE216" i="33"/>
  <c r="AE204" i="33"/>
  <c r="AE192" i="33"/>
  <c r="AE209" i="33"/>
  <c r="AE197" i="33"/>
  <c r="AE214" i="33"/>
  <c r="AE202" i="33"/>
  <c r="AE190" i="33"/>
  <c r="AE185" i="33"/>
  <c r="AE173" i="33"/>
  <c r="AE161" i="33"/>
  <c r="AE178" i="33"/>
  <c r="AE166" i="33"/>
  <c r="AE154" i="33"/>
  <c r="AE183" i="33"/>
  <c r="AE171" i="33"/>
  <c r="AE159" i="33"/>
  <c r="AE176" i="33"/>
  <c r="AE164" i="33"/>
  <c r="AE188" i="33"/>
  <c r="AE181" i="33"/>
  <c r="AE169" i="33"/>
  <c r="AE157" i="33"/>
  <c r="AE186" i="33"/>
  <c r="AE174" i="33"/>
  <c r="AE162" i="33"/>
  <c r="AE179" i="33"/>
  <c r="AE167" i="33"/>
  <c r="AE155" i="33"/>
  <c r="AE184" i="33"/>
  <c r="AE172" i="33"/>
  <c r="AE160" i="33"/>
  <c r="AE177" i="33"/>
  <c r="AE165" i="33"/>
  <c r="AE182" i="33"/>
  <c r="AE170" i="33"/>
  <c r="AE158" i="33"/>
  <c r="AE187" i="33"/>
  <c r="AE175" i="33"/>
  <c r="AE163" i="33"/>
  <c r="AE180" i="33"/>
  <c r="AE168" i="33"/>
  <c r="AE156" i="33"/>
  <c r="AE144" i="33"/>
  <c r="AE132" i="33"/>
  <c r="AE120" i="33"/>
  <c r="AE149" i="33"/>
  <c r="AE137" i="33"/>
  <c r="AE125" i="33"/>
  <c r="AE142" i="33"/>
  <c r="AE130" i="33"/>
  <c r="AE147" i="33"/>
  <c r="AE135" i="33"/>
  <c r="AE123" i="33"/>
  <c r="AE152" i="33"/>
  <c r="AE140" i="33"/>
  <c r="AE128" i="33"/>
  <c r="AE145" i="33"/>
  <c r="AE133" i="33"/>
  <c r="AE121" i="33"/>
  <c r="AE150" i="33"/>
  <c r="AE138" i="33"/>
  <c r="AE126" i="33"/>
  <c r="AE143" i="33"/>
  <c r="AE131" i="33"/>
  <c r="AE148" i="33"/>
  <c r="AE136" i="33"/>
  <c r="AE124" i="33"/>
  <c r="AE153" i="33"/>
  <c r="AE141" i="33"/>
  <c r="AE129" i="33"/>
  <c r="AE146" i="33"/>
  <c r="AE134" i="33"/>
  <c r="AE122" i="33"/>
  <c r="AE151" i="33"/>
  <c r="AE139" i="33"/>
  <c r="AE127" i="33"/>
  <c r="AE113" i="33"/>
  <c r="AE101" i="33"/>
  <c r="AE89" i="33"/>
  <c r="AE118" i="33"/>
  <c r="AE106" i="33"/>
  <c r="AE94" i="33"/>
  <c r="AE111" i="33"/>
  <c r="AE99" i="33"/>
  <c r="AE116" i="33"/>
  <c r="AE104" i="33"/>
  <c r="AE92" i="33"/>
  <c r="AE109" i="33"/>
  <c r="AE97" i="33"/>
  <c r="AE114" i="33"/>
  <c r="AE102" i="33"/>
  <c r="AE90" i="33"/>
  <c r="AE119" i="33"/>
  <c r="AE107" i="33"/>
  <c r="AE95" i="33"/>
  <c r="AE112" i="33"/>
  <c r="AE100" i="33"/>
  <c r="AE88" i="33"/>
  <c r="AE117" i="33"/>
  <c r="AE105" i="33"/>
  <c r="AE93" i="33"/>
  <c r="AE110" i="33"/>
  <c r="AE98" i="33"/>
  <c r="AE115" i="33"/>
  <c r="AE103" i="33"/>
  <c r="AE91" i="33"/>
  <c r="AE108" i="33"/>
  <c r="AE96" i="33"/>
  <c r="AE76" i="33"/>
  <c r="AE63" i="33"/>
  <c r="AE81" i="33"/>
  <c r="AE68" i="33"/>
  <c r="AE86" i="33"/>
  <c r="AE74" i="33"/>
  <c r="AE79" i="33"/>
  <c r="AE66" i="33"/>
  <c r="AE84" i="33"/>
  <c r="AE72" i="33"/>
  <c r="AE77" i="33"/>
  <c r="AE64" i="33"/>
  <c r="AE82" i="33"/>
  <c r="AE70" i="33"/>
  <c r="AE75" i="33"/>
  <c r="AE62" i="33"/>
  <c r="AE80" i="33"/>
  <c r="AE67" i="33"/>
  <c r="AE87" i="33"/>
  <c r="AE78" i="33"/>
  <c r="AE65" i="33"/>
  <c r="AE83" i="33"/>
  <c r="AE71" i="33"/>
  <c r="AE73" i="33"/>
  <c r="AE85" i="33"/>
  <c r="BM386" i="33"/>
  <c r="CW27" i="34"/>
  <c r="CS28" i="34"/>
  <c r="AF1" i="33"/>
  <c r="AB24" i="35"/>
  <c r="AF223" i="33" l="1"/>
  <c r="AF228" i="33"/>
  <c r="AF221" i="33"/>
  <c r="AF226" i="33"/>
  <c r="AF231" i="33"/>
  <c r="AF224" i="33"/>
  <c r="AF229" i="33"/>
  <c r="AF227" i="33"/>
  <c r="AF220" i="33"/>
  <c r="AF225" i="33"/>
  <c r="AF230" i="33"/>
  <c r="AF212" i="33"/>
  <c r="AF200" i="33"/>
  <c r="AF188" i="33"/>
  <c r="AF217" i="33"/>
  <c r="AF205" i="33"/>
  <c r="AF193" i="33"/>
  <c r="AF210" i="33"/>
  <c r="AF198" i="33"/>
  <c r="AF215" i="33"/>
  <c r="AF203" i="33"/>
  <c r="AF191" i="33"/>
  <c r="AF222" i="33"/>
  <c r="AF208" i="33"/>
  <c r="AF196" i="33"/>
  <c r="AF213" i="33"/>
  <c r="AF201" i="33"/>
  <c r="AF189" i="33"/>
  <c r="AF218" i="33"/>
  <c r="AF206" i="33"/>
  <c r="AF194" i="33"/>
  <c r="AF211" i="33"/>
  <c r="AF199" i="33"/>
  <c r="AF216" i="33"/>
  <c r="AF204" i="33"/>
  <c r="AF192" i="33"/>
  <c r="AF209" i="33"/>
  <c r="AF197" i="33"/>
  <c r="AF214" i="33"/>
  <c r="AF202" i="33"/>
  <c r="AF190" i="33"/>
  <c r="AF219" i="33"/>
  <c r="AF207" i="33"/>
  <c r="AF195" i="33"/>
  <c r="AF178" i="33"/>
  <c r="AF166" i="33"/>
  <c r="AF154" i="33"/>
  <c r="AF183" i="33"/>
  <c r="AF171" i="33"/>
  <c r="AF159" i="33"/>
  <c r="AF176" i="33"/>
  <c r="AF164" i="33"/>
  <c r="AF181" i="33"/>
  <c r="AF169" i="33"/>
  <c r="AF157" i="33"/>
  <c r="AF186" i="33"/>
  <c r="AF174" i="33"/>
  <c r="AF162" i="33"/>
  <c r="AF179" i="33"/>
  <c r="AF167" i="33"/>
  <c r="AF155" i="33"/>
  <c r="AF184" i="33"/>
  <c r="AF172" i="33"/>
  <c r="AF160" i="33"/>
  <c r="AF177" i="33"/>
  <c r="AF165" i="33"/>
  <c r="AF182" i="33"/>
  <c r="AF170" i="33"/>
  <c r="AF158" i="33"/>
  <c r="AF187" i="33"/>
  <c r="AF175" i="33"/>
  <c r="AF163" i="33"/>
  <c r="AF180" i="33"/>
  <c r="AF168" i="33"/>
  <c r="AF156" i="33"/>
  <c r="AF185" i="33"/>
  <c r="AF173" i="33"/>
  <c r="AF161" i="33"/>
  <c r="AF149" i="33"/>
  <c r="AF137" i="33"/>
  <c r="AF125" i="33"/>
  <c r="AF142" i="33"/>
  <c r="AF130" i="33"/>
  <c r="AF147" i="33"/>
  <c r="AF135" i="33"/>
  <c r="AF123" i="33"/>
  <c r="AF152" i="33"/>
  <c r="AF140" i="33"/>
  <c r="AF128" i="33"/>
  <c r="AF145" i="33"/>
  <c r="AF133" i="33"/>
  <c r="AF121" i="33"/>
  <c r="AF150" i="33"/>
  <c r="AF138" i="33"/>
  <c r="AF126" i="33"/>
  <c r="AF143" i="33"/>
  <c r="AF131" i="33"/>
  <c r="AF148" i="33"/>
  <c r="AF136" i="33"/>
  <c r="AF124" i="33"/>
  <c r="AF153" i="33"/>
  <c r="AF141" i="33"/>
  <c r="AF129" i="33"/>
  <c r="AF146" i="33"/>
  <c r="AF134" i="33"/>
  <c r="AF122" i="33"/>
  <c r="AF151" i="33"/>
  <c r="AF139" i="33"/>
  <c r="AF127" i="33"/>
  <c r="AF144" i="33"/>
  <c r="AF132" i="33"/>
  <c r="AF118" i="33"/>
  <c r="AF106" i="33"/>
  <c r="AF94" i="33"/>
  <c r="AF111" i="33"/>
  <c r="AF99" i="33"/>
  <c r="AF116" i="33"/>
  <c r="AF104" i="33"/>
  <c r="AF92" i="33"/>
  <c r="AF109" i="33"/>
  <c r="AF97" i="33"/>
  <c r="AF114" i="33"/>
  <c r="AF102" i="33"/>
  <c r="AF90" i="33"/>
  <c r="AF119" i="33"/>
  <c r="AF107" i="33"/>
  <c r="AF95" i="33"/>
  <c r="AF112" i="33"/>
  <c r="AF100" i="33"/>
  <c r="AF88" i="33"/>
  <c r="AF117" i="33"/>
  <c r="AF105" i="33"/>
  <c r="AF93" i="33"/>
  <c r="AF110" i="33"/>
  <c r="AF98" i="33"/>
  <c r="AF115" i="33"/>
  <c r="AF103" i="33"/>
  <c r="AF91" i="33"/>
  <c r="AF108" i="33"/>
  <c r="AF96" i="33"/>
  <c r="AF120" i="33"/>
  <c r="AF113" i="33"/>
  <c r="AF101" i="33"/>
  <c r="AF81" i="33"/>
  <c r="AF68" i="33"/>
  <c r="AF89" i="33"/>
  <c r="AF86" i="33"/>
  <c r="AF74" i="33"/>
  <c r="AF79" i="33"/>
  <c r="AF66" i="33"/>
  <c r="AF84" i="33"/>
  <c r="AF72" i="33"/>
  <c r="AF77" i="33"/>
  <c r="AF64" i="33"/>
  <c r="AF82" i="33"/>
  <c r="AF70" i="33"/>
  <c r="AF75" i="33"/>
  <c r="AF62" i="33"/>
  <c r="AF80" i="33"/>
  <c r="AF67" i="33"/>
  <c r="AF85" i="33"/>
  <c r="AF73" i="33"/>
  <c r="AF83" i="33"/>
  <c r="AF71" i="33"/>
  <c r="AF76" i="33"/>
  <c r="AF87" i="33"/>
  <c r="AF65" i="33"/>
  <c r="AF63" i="33"/>
  <c r="AF78" i="33"/>
  <c r="BN386" i="33"/>
  <c r="DA27" i="34"/>
  <c r="CW28" i="34"/>
  <c r="AG1" i="33"/>
  <c r="AC24" i="35"/>
  <c r="AG228" i="33" l="1"/>
  <c r="AG226" i="33"/>
  <c r="AG231" i="33"/>
  <c r="AG224" i="33"/>
  <c r="AG229" i="33"/>
  <c r="AG222" i="33"/>
  <c r="AG227" i="33"/>
  <c r="AG220" i="33"/>
  <c r="AG225" i="33"/>
  <c r="AG230" i="33"/>
  <c r="AG223" i="33"/>
  <c r="AG217" i="33"/>
  <c r="AG205" i="33"/>
  <c r="AG193" i="33"/>
  <c r="AG210" i="33"/>
  <c r="AG198" i="33"/>
  <c r="AG215" i="33"/>
  <c r="AG203" i="33"/>
  <c r="AG191" i="33"/>
  <c r="AG208" i="33"/>
  <c r="AG196" i="33"/>
  <c r="AG213" i="33"/>
  <c r="AG201" i="33"/>
  <c r="AG189" i="33"/>
  <c r="AG218" i="33"/>
  <c r="AG206" i="33"/>
  <c r="AG194" i="33"/>
  <c r="AG211" i="33"/>
  <c r="AG199" i="33"/>
  <c r="AG221" i="33"/>
  <c r="AG216" i="33"/>
  <c r="AG204" i="33"/>
  <c r="AG192" i="33"/>
  <c r="AG209" i="33"/>
  <c r="AG197" i="33"/>
  <c r="AG214" i="33"/>
  <c r="AG202" i="33"/>
  <c r="AG190" i="33"/>
  <c r="AG219" i="33"/>
  <c r="AG207" i="33"/>
  <c r="AG195" i="33"/>
  <c r="AG212" i="33"/>
  <c r="AG200" i="33"/>
  <c r="AG183" i="33"/>
  <c r="AG171" i="33"/>
  <c r="AG159" i="33"/>
  <c r="AG176" i="33"/>
  <c r="AG164" i="33"/>
  <c r="AG181" i="33"/>
  <c r="AG169" i="33"/>
  <c r="AG157" i="33"/>
  <c r="AG188" i="33"/>
  <c r="AG186" i="33"/>
  <c r="AG174" i="33"/>
  <c r="AG162" i="33"/>
  <c r="AG179" i="33"/>
  <c r="AG167" i="33"/>
  <c r="AG155" i="33"/>
  <c r="AG184" i="33"/>
  <c r="AG172" i="33"/>
  <c r="AG160" i="33"/>
  <c r="AG177" i="33"/>
  <c r="AG165" i="33"/>
  <c r="AG182" i="33"/>
  <c r="AG170" i="33"/>
  <c r="AG158" i="33"/>
  <c r="AG187" i="33"/>
  <c r="AG175" i="33"/>
  <c r="AG163" i="33"/>
  <c r="AG180" i="33"/>
  <c r="AG168" i="33"/>
  <c r="AG156" i="33"/>
  <c r="AG185" i="33"/>
  <c r="AG173" i="33"/>
  <c r="AG161" i="33"/>
  <c r="AG178" i="33"/>
  <c r="AG166" i="33"/>
  <c r="AG142" i="33"/>
  <c r="AG130" i="33"/>
  <c r="AG147" i="33"/>
  <c r="AG135" i="33"/>
  <c r="AG123" i="33"/>
  <c r="AG152" i="33"/>
  <c r="AG140" i="33"/>
  <c r="AG128" i="33"/>
  <c r="AG145" i="33"/>
  <c r="AG133" i="33"/>
  <c r="AG121" i="33"/>
  <c r="AG150" i="33"/>
  <c r="AG138" i="33"/>
  <c r="AG126" i="33"/>
  <c r="AG154" i="33"/>
  <c r="AG143" i="33"/>
  <c r="AG131" i="33"/>
  <c r="AG148" i="33"/>
  <c r="AG136" i="33"/>
  <c r="AG124" i="33"/>
  <c r="AG153" i="33"/>
  <c r="AG141" i="33"/>
  <c r="AG129" i="33"/>
  <c r="AG146" i="33"/>
  <c r="AG134" i="33"/>
  <c r="AG122" i="33"/>
  <c r="AG151" i="33"/>
  <c r="AG139" i="33"/>
  <c r="AG127" i="33"/>
  <c r="AG144" i="33"/>
  <c r="AG132" i="33"/>
  <c r="AG149" i="33"/>
  <c r="AG137" i="33"/>
  <c r="AG125" i="33"/>
  <c r="AG111" i="33"/>
  <c r="AG99" i="33"/>
  <c r="AG116" i="33"/>
  <c r="AG104" i="33"/>
  <c r="AG92" i="33"/>
  <c r="AG109" i="33"/>
  <c r="AG97" i="33"/>
  <c r="AG114" i="33"/>
  <c r="AG102" i="33"/>
  <c r="AG90" i="33"/>
  <c r="AG119" i="33"/>
  <c r="AG107" i="33"/>
  <c r="AG95" i="33"/>
  <c r="AG112" i="33"/>
  <c r="AG100" i="33"/>
  <c r="AG88" i="33"/>
  <c r="AG117" i="33"/>
  <c r="AG105" i="33"/>
  <c r="AG93" i="33"/>
  <c r="AG110" i="33"/>
  <c r="AG98" i="33"/>
  <c r="AG115" i="33"/>
  <c r="AG103" i="33"/>
  <c r="AG91" i="33"/>
  <c r="AG108" i="33"/>
  <c r="AG96" i="33"/>
  <c r="AG120" i="33"/>
  <c r="AG113" i="33"/>
  <c r="AG101" i="33"/>
  <c r="AG89" i="33"/>
  <c r="AG118" i="33"/>
  <c r="AG106" i="33"/>
  <c r="AG94" i="33"/>
  <c r="AG86" i="33"/>
  <c r="AG74" i="33"/>
  <c r="AG79" i="33"/>
  <c r="AG66" i="33"/>
  <c r="AG84" i="33"/>
  <c r="AG72" i="33"/>
  <c r="AG77" i="33"/>
  <c r="AG64" i="33"/>
  <c r="AG82" i="33"/>
  <c r="AG70" i="33"/>
  <c r="AG75" i="33"/>
  <c r="AG62" i="33"/>
  <c r="AG80" i="33"/>
  <c r="AG67" i="33"/>
  <c r="AG85" i="33"/>
  <c r="AG73" i="33"/>
  <c r="AG87" i="33"/>
  <c r="AG78" i="33"/>
  <c r="AG65" i="33"/>
  <c r="AG76" i="33"/>
  <c r="AG63" i="33"/>
  <c r="AG81" i="33"/>
  <c r="AG83" i="33"/>
  <c r="AG68" i="33"/>
  <c r="AG71" i="33"/>
  <c r="BO386" i="33"/>
  <c r="DE27" i="34"/>
  <c r="DA28" i="34"/>
  <c r="AH1" i="33"/>
  <c r="AD24" i="35"/>
  <c r="AH221" i="33" l="1"/>
  <c r="AH226" i="33"/>
  <c r="AH231" i="33"/>
  <c r="AH224" i="33"/>
  <c r="AH229" i="33"/>
  <c r="AH227" i="33"/>
  <c r="AH225" i="33"/>
  <c r="AH230" i="33"/>
  <c r="AH223" i="33"/>
  <c r="AH228" i="33"/>
  <c r="AH210" i="33"/>
  <c r="AH198" i="33"/>
  <c r="AH215" i="33"/>
  <c r="AH203" i="33"/>
  <c r="AH191" i="33"/>
  <c r="AH208" i="33"/>
  <c r="AH196" i="33"/>
  <c r="AH222" i="33"/>
  <c r="AH213" i="33"/>
  <c r="AH201" i="33"/>
  <c r="AH189" i="33"/>
  <c r="AH218" i="33"/>
  <c r="AH206" i="33"/>
  <c r="AH194" i="33"/>
  <c r="AH211" i="33"/>
  <c r="AH199" i="33"/>
  <c r="AH187" i="33"/>
  <c r="AH216" i="33"/>
  <c r="AH204" i="33"/>
  <c r="AH192" i="33"/>
  <c r="AH209" i="33"/>
  <c r="AH197" i="33"/>
  <c r="AH214" i="33"/>
  <c r="AH202" i="33"/>
  <c r="AH190" i="33"/>
  <c r="AH219" i="33"/>
  <c r="AH207" i="33"/>
  <c r="AH195" i="33"/>
  <c r="AH212" i="33"/>
  <c r="AH200" i="33"/>
  <c r="AH188" i="33"/>
  <c r="AH220" i="33"/>
  <c r="AH217" i="33"/>
  <c r="AH205" i="33"/>
  <c r="AH193" i="33"/>
  <c r="AH176" i="33"/>
  <c r="AH164" i="33"/>
  <c r="AH181" i="33"/>
  <c r="AH169" i="33"/>
  <c r="AH157" i="33"/>
  <c r="AH186" i="33"/>
  <c r="AH174" i="33"/>
  <c r="AH162" i="33"/>
  <c r="AH179" i="33"/>
  <c r="AH167" i="33"/>
  <c r="AH155" i="33"/>
  <c r="AH184" i="33"/>
  <c r="AH172" i="33"/>
  <c r="AH160" i="33"/>
  <c r="AH177" i="33"/>
  <c r="AH165" i="33"/>
  <c r="AH182" i="33"/>
  <c r="AH170" i="33"/>
  <c r="AH158" i="33"/>
  <c r="AH175" i="33"/>
  <c r="AH163" i="33"/>
  <c r="AH180" i="33"/>
  <c r="AH168" i="33"/>
  <c r="AH156" i="33"/>
  <c r="AH185" i="33"/>
  <c r="AH173" i="33"/>
  <c r="AH161" i="33"/>
  <c r="AH178" i="33"/>
  <c r="AH166" i="33"/>
  <c r="AH183" i="33"/>
  <c r="AH171" i="33"/>
  <c r="AH159" i="33"/>
  <c r="AH147" i="33"/>
  <c r="AH135" i="33"/>
  <c r="AH123" i="33"/>
  <c r="AH152" i="33"/>
  <c r="AH140" i="33"/>
  <c r="AH128" i="33"/>
  <c r="AH145" i="33"/>
  <c r="AH133" i="33"/>
  <c r="AH121" i="33"/>
  <c r="AH150" i="33"/>
  <c r="AH138" i="33"/>
  <c r="AH126" i="33"/>
  <c r="AH154" i="33"/>
  <c r="AH143" i="33"/>
  <c r="AH131" i="33"/>
  <c r="AH148" i="33"/>
  <c r="AH136" i="33"/>
  <c r="AH124" i="33"/>
  <c r="AH153" i="33"/>
  <c r="AH141" i="33"/>
  <c r="AH129" i="33"/>
  <c r="AH146" i="33"/>
  <c r="AH134" i="33"/>
  <c r="AH122" i="33"/>
  <c r="AH151" i="33"/>
  <c r="AH139" i="33"/>
  <c r="AH127" i="33"/>
  <c r="AH144" i="33"/>
  <c r="AH132" i="33"/>
  <c r="AH149" i="33"/>
  <c r="AH137" i="33"/>
  <c r="AH125" i="33"/>
  <c r="AH142" i="33"/>
  <c r="AH130" i="33"/>
  <c r="AH116" i="33"/>
  <c r="AH104" i="33"/>
  <c r="AH92" i="33"/>
  <c r="AH109" i="33"/>
  <c r="AH97" i="33"/>
  <c r="AH114" i="33"/>
  <c r="AH102" i="33"/>
  <c r="AH90" i="33"/>
  <c r="AH119" i="33"/>
  <c r="AH107" i="33"/>
  <c r="AH95" i="33"/>
  <c r="AH112" i="33"/>
  <c r="AH100" i="33"/>
  <c r="AH88" i="33"/>
  <c r="AH117" i="33"/>
  <c r="AH105" i="33"/>
  <c r="AH93" i="33"/>
  <c r="AH110" i="33"/>
  <c r="AH98" i="33"/>
  <c r="AH115" i="33"/>
  <c r="AH103" i="33"/>
  <c r="AH91" i="33"/>
  <c r="AH108" i="33"/>
  <c r="AH96" i="33"/>
  <c r="AH120" i="33"/>
  <c r="AH113" i="33"/>
  <c r="AH101" i="33"/>
  <c r="AH89" i="33"/>
  <c r="AH118" i="33"/>
  <c r="AH106" i="33"/>
  <c r="AH94" i="33"/>
  <c r="AH111" i="33"/>
  <c r="AH99" i="33"/>
  <c r="AH79" i="33"/>
  <c r="AH66" i="33"/>
  <c r="AH84" i="33"/>
  <c r="AH72" i="33"/>
  <c r="AH77" i="33"/>
  <c r="AH64" i="33"/>
  <c r="AH82" i="33"/>
  <c r="AH70" i="33"/>
  <c r="AH75" i="33"/>
  <c r="AH62" i="33"/>
  <c r="AH80" i="33"/>
  <c r="AH67" i="33"/>
  <c r="AH85" i="33"/>
  <c r="AH73" i="33"/>
  <c r="AH87" i="33"/>
  <c r="AH78" i="33"/>
  <c r="AH65" i="33"/>
  <c r="AH83" i="33"/>
  <c r="AH71" i="33"/>
  <c r="AH81" i="33"/>
  <c r="AH68" i="33"/>
  <c r="AH86" i="33"/>
  <c r="AH74" i="33"/>
  <c r="AH63" i="33"/>
  <c r="AH76" i="33"/>
  <c r="BP386" i="33"/>
  <c r="DI27" i="34"/>
  <c r="DE28" i="34"/>
  <c r="AI1" i="33"/>
  <c r="AE24" i="35"/>
  <c r="AI226" i="33" l="1"/>
  <c r="AI231" i="33"/>
  <c r="AI224" i="33"/>
  <c r="AI229" i="33"/>
  <c r="AI227" i="33"/>
  <c r="AI220" i="33"/>
  <c r="AI225" i="33"/>
  <c r="AI230" i="33"/>
  <c r="AI223" i="33"/>
  <c r="AI228" i="33"/>
  <c r="AI221" i="33"/>
  <c r="AI215" i="33"/>
  <c r="AI203" i="33"/>
  <c r="AI191" i="33"/>
  <c r="AI208" i="33"/>
  <c r="AI196" i="33"/>
  <c r="AI222" i="33"/>
  <c r="AI213" i="33"/>
  <c r="AI201" i="33"/>
  <c r="AI189" i="33"/>
  <c r="AI218" i="33"/>
  <c r="AI206" i="33"/>
  <c r="AI194" i="33"/>
  <c r="AI211" i="33"/>
  <c r="AI199" i="33"/>
  <c r="AI216" i="33"/>
  <c r="AI204" i="33"/>
  <c r="AI192" i="33"/>
  <c r="AI209" i="33"/>
  <c r="AI197" i="33"/>
  <c r="AI214" i="33"/>
  <c r="AI202" i="33"/>
  <c r="AI190" i="33"/>
  <c r="AI219" i="33"/>
  <c r="AI207" i="33"/>
  <c r="AI195" i="33"/>
  <c r="AI212" i="33"/>
  <c r="AI200" i="33"/>
  <c r="AI188" i="33"/>
  <c r="AI217" i="33"/>
  <c r="AI205" i="33"/>
  <c r="AI193" i="33"/>
  <c r="AI210" i="33"/>
  <c r="AI198" i="33"/>
  <c r="AI181" i="33"/>
  <c r="AI169" i="33"/>
  <c r="AI157" i="33"/>
  <c r="AI186" i="33"/>
  <c r="AI174" i="33"/>
  <c r="AI162" i="33"/>
  <c r="AI179" i="33"/>
  <c r="AI167" i="33"/>
  <c r="AI155" i="33"/>
  <c r="AI184" i="33"/>
  <c r="AI172" i="33"/>
  <c r="AI160" i="33"/>
  <c r="AI177" i="33"/>
  <c r="AI165" i="33"/>
  <c r="AI182" i="33"/>
  <c r="AI170" i="33"/>
  <c r="AI158" i="33"/>
  <c r="AI175" i="33"/>
  <c r="AI163" i="33"/>
  <c r="AI187" i="33"/>
  <c r="AI180" i="33"/>
  <c r="AI168" i="33"/>
  <c r="AI156" i="33"/>
  <c r="AI185" i="33"/>
  <c r="AI173" i="33"/>
  <c r="AI161" i="33"/>
  <c r="AI178" i="33"/>
  <c r="AI166" i="33"/>
  <c r="AI154" i="33"/>
  <c r="AI183" i="33"/>
  <c r="AI171" i="33"/>
  <c r="AI159" i="33"/>
  <c r="AI176" i="33"/>
  <c r="AI164" i="33"/>
  <c r="AI152" i="33"/>
  <c r="AI140" i="33"/>
  <c r="AI128" i="33"/>
  <c r="AI145" i="33"/>
  <c r="AI133" i="33"/>
  <c r="AI121" i="33"/>
  <c r="AI150" i="33"/>
  <c r="AI138" i="33"/>
  <c r="AI126" i="33"/>
  <c r="AI143" i="33"/>
  <c r="AI131" i="33"/>
  <c r="AI148" i="33"/>
  <c r="AI136" i="33"/>
  <c r="AI124" i="33"/>
  <c r="AI153" i="33"/>
  <c r="AI141" i="33"/>
  <c r="AI129" i="33"/>
  <c r="AI146" i="33"/>
  <c r="AI134" i="33"/>
  <c r="AI122" i="33"/>
  <c r="AI151" i="33"/>
  <c r="AI139" i="33"/>
  <c r="AI127" i="33"/>
  <c r="AI144" i="33"/>
  <c r="AI132" i="33"/>
  <c r="AI149" i="33"/>
  <c r="AI137" i="33"/>
  <c r="AI125" i="33"/>
  <c r="AI142" i="33"/>
  <c r="AI130" i="33"/>
  <c r="AI147" i="33"/>
  <c r="AI135" i="33"/>
  <c r="AI123" i="33"/>
  <c r="AI109" i="33"/>
  <c r="AI97" i="33"/>
  <c r="AI114" i="33"/>
  <c r="AI102" i="33"/>
  <c r="AI90" i="33"/>
  <c r="AI119" i="33"/>
  <c r="AI107" i="33"/>
  <c r="AI95" i="33"/>
  <c r="AI112" i="33"/>
  <c r="AI100" i="33"/>
  <c r="AI88" i="33"/>
  <c r="AI117" i="33"/>
  <c r="AI105" i="33"/>
  <c r="AI93" i="33"/>
  <c r="AI110" i="33"/>
  <c r="AI98" i="33"/>
  <c r="AI115" i="33"/>
  <c r="AI103" i="33"/>
  <c r="AI91" i="33"/>
  <c r="AI108" i="33"/>
  <c r="AI96" i="33"/>
  <c r="AI120" i="33"/>
  <c r="AI113" i="33"/>
  <c r="AI101" i="33"/>
  <c r="AI89" i="33"/>
  <c r="AI118" i="33"/>
  <c r="AI106" i="33"/>
  <c r="AI94" i="33"/>
  <c r="AI111" i="33"/>
  <c r="AI99" i="33"/>
  <c r="AI116" i="33"/>
  <c r="AI104" i="33"/>
  <c r="AI92" i="33"/>
  <c r="AI84" i="33"/>
  <c r="AI72" i="33"/>
  <c r="AI77" i="33"/>
  <c r="AI64" i="33"/>
  <c r="AI82" i="33"/>
  <c r="AI70" i="33"/>
  <c r="AI75" i="33"/>
  <c r="AI62" i="33"/>
  <c r="AI80" i="33"/>
  <c r="AI67" i="33"/>
  <c r="AI85" i="33"/>
  <c r="AI73" i="33"/>
  <c r="AI87" i="33"/>
  <c r="AI78" i="33"/>
  <c r="AI65" i="33"/>
  <c r="AI83" i="33"/>
  <c r="AI71" i="33"/>
  <c r="AI76" i="33"/>
  <c r="AI63" i="33"/>
  <c r="AI86" i="33"/>
  <c r="AI74" i="33"/>
  <c r="AI79" i="33"/>
  <c r="AI68" i="33"/>
  <c r="AI66" i="33"/>
  <c r="AI81" i="33"/>
  <c r="BQ386" i="33"/>
  <c r="DM27" i="34"/>
  <c r="DI28" i="34"/>
  <c r="AJ1" i="33"/>
  <c r="AF24" i="35"/>
  <c r="AJ231" i="33" l="1"/>
  <c r="AJ224" i="33"/>
  <c r="AJ229" i="33"/>
  <c r="AJ227" i="33"/>
  <c r="AJ225" i="33"/>
  <c r="AJ230" i="33"/>
  <c r="AJ223" i="33"/>
  <c r="AJ228" i="33"/>
  <c r="AJ226" i="33"/>
  <c r="AJ208" i="33"/>
  <c r="AJ196" i="33"/>
  <c r="AJ222" i="33"/>
  <c r="AJ213" i="33"/>
  <c r="AJ201" i="33"/>
  <c r="AJ189" i="33"/>
  <c r="AJ218" i="33"/>
  <c r="AJ206" i="33"/>
  <c r="AJ194" i="33"/>
  <c r="AJ211" i="33"/>
  <c r="AJ199" i="33"/>
  <c r="AJ216" i="33"/>
  <c r="AJ204" i="33"/>
  <c r="AJ192" i="33"/>
  <c r="AJ209" i="33"/>
  <c r="AJ197" i="33"/>
  <c r="AJ221" i="33"/>
  <c r="AJ214" i="33"/>
  <c r="AJ202" i="33"/>
  <c r="AJ190" i="33"/>
  <c r="AJ219" i="33"/>
  <c r="AJ207" i="33"/>
  <c r="AJ195" i="33"/>
  <c r="AJ212" i="33"/>
  <c r="AJ200" i="33"/>
  <c r="AJ217" i="33"/>
  <c r="AJ205" i="33"/>
  <c r="AJ193" i="33"/>
  <c r="AJ220" i="33"/>
  <c r="AJ210" i="33"/>
  <c r="AJ198" i="33"/>
  <c r="AJ215" i="33"/>
  <c r="AJ203" i="33"/>
  <c r="AJ191" i="33"/>
  <c r="AJ186" i="33"/>
  <c r="AJ174" i="33"/>
  <c r="AJ162" i="33"/>
  <c r="AJ179" i="33"/>
  <c r="AJ167" i="33"/>
  <c r="AJ155" i="33"/>
  <c r="AJ188" i="33"/>
  <c r="AJ184" i="33"/>
  <c r="AJ172" i="33"/>
  <c r="AJ160" i="33"/>
  <c r="AJ177" i="33"/>
  <c r="AJ165" i="33"/>
  <c r="AJ182" i="33"/>
  <c r="AJ170" i="33"/>
  <c r="AJ158" i="33"/>
  <c r="AJ175" i="33"/>
  <c r="AJ163" i="33"/>
  <c r="AJ187" i="33"/>
  <c r="AJ180" i="33"/>
  <c r="AJ168" i="33"/>
  <c r="AJ156" i="33"/>
  <c r="AJ185" i="33"/>
  <c r="AJ173" i="33"/>
  <c r="AJ161" i="33"/>
  <c r="AJ178" i="33"/>
  <c r="AJ166" i="33"/>
  <c r="AJ183" i="33"/>
  <c r="AJ171" i="33"/>
  <c r="AJ159" i="33"/>
  <c r="AJ176" i="33"/>
  <c r="AJ164" i="33"/>
  <c r="AJ181" i="33"/>
  <c r="AJ169" i="33"/>
  <c r="AJ157" i="33"/>
  <c r="AJ145" i="33"/>
  <c r="AJ133" i="33"/>
  <c r="AJ121" i="33"/>
  <c r="AJ150" i="33"/>
  <c r="AJ138" i="33"/>
  <c r="AJ126" i="33"/>
  <c r="AJ143" i="33"/>
  <c r="AJ131" i="33"/>
  <c r="AJ154" i="33"/>
  <c r="AJ148" i="33"/>
  <c r="AJ136" i="33"/>
  <c r="AJ124" i="33"/>
  <c r="AJ153" i="33"/>
  <c r="AJ141" i="33"/>
  <c r="AJ129" i="33"/>
  <c r="AJ146" i="33"/>
  <c r="AJ134" i="33"/>
  <c r="AJ122" i="33"/>
  <c r="AJ151" i="33"/>
  <c r="AJ139" i="33"/>
  <c r="AJ127" i="33"/>
  <c r="AJ144" i="33"/>
  <c r="AJ132" i="33"/>
  <c r="AJ149" i="33"/>
  <c r="AJ137" i="33"/>
  <c r="AJ125" i="33"/>
  <c r="AJ142" i="33"/>
  <c r="AJ130" i="33"/>
  <c r="AJ147" i="33"/>
  <c r="AJ135" i="33"/>
  <c r="AJ123" i="33"/>
  <c r="AJ152" i="33"/>
  <c r="AJ140" i="33"/>
  <c r="AJ128" i="33"/>
  <c r="AJ114" i="33"/>
  <c r="AJ102" i="33"/>
  <c r="AJ90" i="33"/>
  <c r="AJ119" i="33"/>
  <c r="AJ107" i="33"/>
  <c r="AJ95" i="33"/>
  <c r="AJ112" i="33"/>
  <c r="AJ100" i="33"/>
  <c r="AJ117" i="33"/>
  <c r="AJ105" i="33"/>
  <c r="AJ93" i="33"/>
  <c r="AJ110" i="33"/>
  <c r="AJ98" i="33"/>
  <c r="AJ115" i="33"/>
  <c r="AJ103" i="33"/>
  <c r="AJ91" i="33"/>
  <c r="AJ108" i="33"/>
  <c r="AJ96" i="33"/>
  <c r="AJ120" i="33"/>
  <c r="AJ113" i="33"/>
  <c r="AJ101" i="33"/>
  <c r="AJ89" i="33"/>
  <c r="AJ118" i="33"/>
  <c r="AJ106" i="33"/>
  <c r="AJ94" i="33"/>
  <c r="AJ111" i="33"/>
  <c r="AJ99" i="33"/>
  <c r="AJ87" i="33"/>
  <c r="AJ116" i="33"/>
  <c r="AJ104" i="33"/>
  <c r="AJ92" i="33"/>
  <c r="AJ109" i="33"/>
  <c r="AJ97" i="33"/>
  <c r="AJ77" i="33"/>
  <c r="AJ64" i="33"/>
  <c r="AJ82" i="33"/>
  <c r="AJ70" i="33"/>
  <c r="AJ75" i="33"/>
  <c r="AJ62" i="33"/>
  <c r="AJ80" i="33"/>
  <c r="AJ67" i="33"/>
  <c r="AJ85" i="33"/>
  <c r="AJ73" i="33"/>
  <c r="AJ88" i="33"/>
  <c r="AJ78" i="33"/>
  <c r="AJ65" i="33"/>
  <c r="AJ83" i="33"/>
  <c r="AJ71" i="33"/>
  <c r="AJ76" i="33"/>
  <c r="AJ63" i="33"/>
  <c r="AJ81" i="33"/>
  <c r="AJ68" i="33"/>
  <c r="AJ79" i="33"/>
  <c r="AJ66" i="33"/>
  <c r="AJ84" i="33"/>
  <c r="AJ72" i="33"/>
  <c r="AJ86" i="33"/>
  <c r="AJ74" i="33"/>
  <c r="BR386" i="33"/>
  <c r="DQ27" i="34"/>
  <c r="DM28" i="34"/>
  <c r="AK1" i="33"/>
  <c r="AG24" i="35"/>
  <c r="AK224" i="33" l="1"/>
  <c r="AK229" i="33"/>
  <c r="AK222" i="33"/>
  <c r="AK227" i="33"/>
  <c r="AK225" i="33"/>
  <c r="AK230" i="33"/>
  <c r="AK223" i="33"/>
  <c r="AK228" i="33"/>
  <c r="AK221" i="33"/>
  <c r="AK226" i="33"/>
  <c r="AK231" i="33"/>
  <c r="AK213" i="33"/>
  <c r="AK201" i="33"/>
  <c r="AK189" i="33"/>
  <c r="AK218" i="33"/>
  <c r="AK206" i="33"/>
  <c r="AK194" i="33"/>
  <c r="AK211" i="33"/>
  <c r="AK199" i="33"/>
  <c r="AK216" i="33"/>
  <c r="AK204" i="33"/>
  <c r="AK192" i="33"/>
  <c r="AK209" i="33"/>
  <c r="AK197" i="33"/>
  <c r="AK214" i="33"/>
  <c r="AK202" i="33"/>
  <c r="AK190" i="33"/>
  <c r="AK219" i="33"/>
  <c r="AK207" i="33"/>
  <c r="AK195" i="33"/>
  <c r="AK212" i="33"/>
  <c r="AK200" i="33"/>
  <c r="AK217" i="33"/>
  <c r="AK205" i="33"/>
  <c r="AK193" i="33"/>
  <c r="AK220" i="33"/>
  <c r="AK210" i="33"/>
  <c r="AK198" i="33"/>
  <c r="AK215" i="33"/>
  <c r="AK203" i="33"/>
  <c r="AK191" i="33"/>
  <c r="AK208" i="33"/>
  <c r="AK196" i="33"/>
  <c r="AK179" i="33"/>
  <c r="AK167" i="33"/>
  <c r="AK155" i="33"/>
  <c r="AK188" i="33"/>
  <c r="AK184" i="33"/>
  <c r="AK172" i="33"/>
  <c r="AK160" i="33"/>
  <c r="AK177" i="33"/>
  <c r="AK165" i="33"/>
  <c r="AK182" i="33"/>
  <c r="AK170" i="33"/>
  <c r="AK158" i="33"/>
  <c r="AK175" i="33"/>
  <c r="AK163" i="33"/>
  <c r="AK187" i="33"/>
  <c r="AK180" i="33"/>
  <c r="AK168" i="33"/>
  <c r="AK156" i="33"/>
  <c r="AK185" i="33"/>
  <c r="AK173" i="33"/>
  <c r="AK161" i="33"/>
  <c r="AK178" i="33"/>
  <c r="AK166" i="33"/>
  <c r="AK183" i="33"/>
  <c r="AK171" i="33"/>
  <c r="AK159" i="33"/>
  <c r="AK176" i="33"/>
  <c r="AK164" i="33"/>
  <c r="AK181" i="33"/>
  <c r="AK169" i="33"/>
  <c r="AK157" i="33"/>
  <c r="AK186" i="33"/>
  <c r="AK174" i="33"/>
  <c r="AK162" i="33"/>
  <c r="AK150" i="33"/>
  <c r="AK138" i="33"/>
  <c r="AK126" i="33"/>
  <c r="AK143" i="33"/>
  <c r="AK131" i="33"/>
  <c r="AK154" i="33"/>
  <c r="AK148" i="33"/>
  <c r="AK136" i="33"/>
  <c r="AK124" i="33"/>
  <c r="AK153" i="33"/>
  <c r="AK141" i="33"/>
  <c r="AK129" i="33"/>
  <c r="AK146" i="33"/>
  <c r="AK134" i="33"/>
  <c r="AK122" i="33"/>
  <c r="AK151" i="33"/>
  <c r="AK139" i="33"/>
  <c r="AK127" i="33"/>
  <c r="AK144" i="33"/>
  <c r="AK132" i="33"/>
  <c r="AK149" i="33"/>
  <c r="AK137" i="33"/>
  <c r="AK125" i="33"/>
  <c r="AK142" i="33"/>
  <c r="AK130" i="33"/>
  <c r="AK147" i="33"/>
  <c r="AK135" i="33"/>
  <c r="AK123" i="33"/>
  <c r="AK152" i="33"/>
  <c r="AK140" i="33"/>
  <c r="AK128" i="33"/>
  <c r="AK145" i="33"/>
  <c r="AK133" i="33"/>
  <c r="AK119" i="33"/>
  <c r="AK107" i="33"/>
  <c r="AK95" i="33"/>
  <c r="AK112" i="33"/>
  <c r="AK100" i="33"/>
  <c r="AK88" i="33"/>
  <c r="AK117" i="33"/>
  <c r="AK105" i="33"/>
  <c r="AK93" i="33"/>
  <c r="AK110" i="33"/>
  <c r="AK98" i="33"/>
  <c r="AK115" i="33"/>
  <c r="AK103" i="33"/>
  <c r="AK91" i="33"/>
  <c r="AK121" i="33"/>
  <c r="AK108" i="33"/>
  <c r="AK96" i="33"/>
  <c r="AK120" i="33"/>
  <c r="AK113" i="33"/>
  <c r="AK101" i="33"/>
  <c r="AK89" i="33"/>
  <c r="AK118" i="33"/>
  <c r="AK106" i="33"/>
  <c r="AK94" i="33"/>
  <c r="AK111" i="33"/>
  <c r="AK99" i="33"/>
  <c r="AK116" i="33"/>
  <c r="AK104" i="33"/>
  <c r="AK92" i="33"/>
  <c r="AK109" i="33"/>
  <c r="AK97" i="33"/>
  <c r="AK114" i="33"/>
  <c r="AK102" i="33"/>
  <c r="AK82" i="33"/>
  <c r="AK70" i="33"/>
  <c r="AK75" i="33"/>
  <c r="AK62" i="33"/>
  <c r="AK80" i="33"/>
  <c r="AK67" i="33"/>
  <c r="AK85" i="33"/>
  <c r="AK73" i="33"/>
  <c r="AK78" i="33"/>
  <c r="AK65" i="33"/>
  <c r="AK87" i="33"/>
  <c r="AK83" i="33"/>
  <c r="AK71" i="33"/>
  <c r="AK76" i="33"/>
  <c r="AK63" i="33"/>
  <c r="AK81" i="33"/>
  <c r="AK68" i="33"/>
  <c r="AK86" i="33"/>
  <c r="AK74" i="33"/>
  <c r="AK84" i="33"/>
  <c r="AK72" i="33"/>
  <c r="AK77" i="33"/>
  <c r="AK79" i="33"/>
  <c r="AK66" i="33"/>
  <c r="AK64" i="33"/>
  <c r="AK90" i="33"/>
  <c r="DU27" i="34"/>
  <c r="DQ28" i="34"/>
  <c r="AI86" i="35"/>
  <c r="AI81" i="35"/>
  <c r="AF87" i="35"/>
  <c r="AB87" i="35"/>
  <c r="X87" i="35"/>
  <c r="T87" i="35"/>
  <c r="P87" i="35"/>
  <c r="L87" i="35"/>
  <c r="H87" i="35"/>
  <c r="AI77" i="35"/>
  <c r="D87" i="35"/>
  <c r="AI82" i="35"/>
  <c r="AE87" i="35"/>
  <c r="AA87" i="35"/>
  <c r="W87" i="35"/>
  <c r="S87" i="35"/>
  <c r="O87" i="35"/>
  <c r="K87" i="35"/>
  <c r="G87" i="35"/>
  <c r="AI78" i="35"/>
  <c r="AI85" i="35"/>
  <c r="AI84" i="35"/>
  <c r="AI79" i="35"/>
  <c r="AI80" i="35"/>
  <c r="AH87" i="35"/>
  <c r="AD87" i="35"/>
  <c r="Z87" i="35"/>
  <c r="V87" i="35"/>
  <c r="R87" i="35"/>
  <c r="N87" i="35"/>
  <c r="J87" i="35"/>
  <c r="F87" i="35"/>
  <c r="AI83" i="35"/>
  <c r="AG87" i="35"/>
  <c r="AC87" i="35"/>
  <c r="Y87" i="35"/>
  <c r="U87" i="35"/>
  <c r="Q87" i="35"/>
  <c r="M87" i="35"/>
  <c r="I87" i="35"/>
  <c r="E87" i="35"/>
  <c r="AX106" i="27"/>
  <c r="AW106" i="27"/>
  <c r="AV106" i="27"/>
  <c r="AU106" i="27"/>
  <c r="AT106" i="27"/>
  <c r="AS106" i="27"/>
  <c r="AR106" i="27"/>
  <c r="AQ106" i="27"/>
  <c r="AP106" i="27"/>
  <c r="AO106" i="27"/>
  <c r="AN106" i="27"/>
  <c r="AM106" i="27"/>
  <c r="AL106" i="27"/>
  <c r="AK106" i="27"/>
  <c r="AJ106" i="27"/>
  <c r="AI106" i="27"/>
  <c r="AH106" i="27"/>
  <c r="AG106" i="27"/>
  <c r="AF106" i="27"/>
  <c r="AE106" i="27"/>
  <c r="AD106" i="27"/>
  <c r="AC106" i="27"/>
  <c r="AB106" i="27"/>
  <c r="AA106" i="27"/>
  <c r="Z106" i="27"/>
  <c r="Y106" i="27"/>
  <c r="X106" i="27"/>
  <c r="W106" i="27"/>
  <c r="V106" i="27"/>
  <c r="U106" i="27"/>
  <c r="T106" i="27"/>
  <c r="AY106" i="27" s="1"/>
  <c r="AX105" i="27"/>
  <c r="AW105" i="27"/>
  <c r="AV105" i="27"/>
  <c r="AU105" i="27"/>
  <c r="AT105" i="27"/>
  <c r="AS105" i="27"/>
  <c r="AR105" i="27"/>
  <c r="AQ105" i="27"/>
  <c r="AP105" i="27"/>
  <c r="AO105" i="27"/>
  <c r="AN105" i="27"/>
  <c r="AM105" i="27"/>
  <c r="AL105" i="27"/>
  <c r="AK105" i="27"/>
  <c r="AJ105" i="27"/>
  <c r="AI105" i="27"/>
  <c r="AH105" i="27"/>
  <c r="AG105" i="27"/>
  <c r="AF105" i="27"/>
  <c r="AE105" i="27"/>
  <c r="AD105" i="27"/>
  <c r="AC105" i="27"/>
  <c r="AB105" i="27"/>
  <c r="AA105" i="27"/>
  <c r="Z105" i="27"/>
  <c r="Y105" i="27"/>
  <c r="X105" i="27"/>
  <c r="W105" i="27"/>
  <c r="V105" i="27"/>
  <c r="U105" i="27"/>
  <c r="T105" i="27"/>
  <c r="AY105" i="27" s="1"/>
  <c r="AX104" i="27"/>
  <c r="AW104" i="27"/>
  <c r="AV104" i="27"/>
  <c r="AU104" i="27"/>
  <c r="AT104" i="27"/>
  <c r="AS104" i="27"/>
  <c r="AR104" i="27"/>
  <c r="AQ104" i="27"/>
  <c r="AP104" i="27"/>
  <c r="AO104" i="27"/>
  <c r="AN104" i="27"/>
  <c r="AM104" i="27"/>
  <c r="AL104" i="27"/>
  <c r="AK104" i="27"/>
  <c r="AJ104" i="27"/>
  <c r="AI104" i="27"/>
  <c r="AH104" i="27"/>
  <c r="AG104" i="27"/>
  <c r="AF104" i="27"/>
  <c r="AE104" i="27"/>
  <c r="AD104" i="27"/>
  <c r="AC104" i="27"/>
  <c r="AB104" i="27"/>
  <c r="AA104" i="27"/>
  <c r="Z104" i="27"/>
  <c r="Y104" i="27"/>
  <c r="X104" i="27"/>
  <c r="W104" i="27"/>
  <c r="V104" i="27"/>
  <c r="U104" i="27"/>
  <c r="T104" i="27"/>
  <c r="AY104" i="27" s="1"/>
  <c r="AP102" i="27" l="1"/>
  <c r="DU28" i="34"/>
  <c r="AE102" i="27"/>
  <c r="AI87" i="35"/>
  <c r="Y101" i="27"/>
  <c r="AL386" i="33"/>
  <c r="AM386" i="33" s="1"/>
  <c r="BS386" i="33"/>
  <c r="AS101" i="27"/>
  <c r="AV103" i="27"/>
  <c r="AM103" i="27"/>
  <c r="AJ100" i="27"/>
  <c r="T103" i="27"/>
  <c r="AV101" i="27"/>
  <c r="AR101" i="27"/>
  <c r="AN101" i="27"/>
  <c r="AJ101" i="27"/>
  <c r="AF101" i="27"/>
  <c r="AB101" i="27"/>
  <c r="X101" i="27"/>
  <c r="T101" i="27"/>
  <c r="AW101" i="27"/>
  <c r="AQ101" i="27"/>
  <c r="AL101" i="27"/>
  <c r="AG101" i="27"/>
  <c r="AA101" i="27"/>
  <c r="V101" i="27"/>
  <c r="AX101" i="27"/>
  <c r="AP101" i="27"/>
  <c r="AI101" i="27"/>
  <c r="AC101" i="27"/>
  <c r="U101" i="27"/>
  <c r="AU101" i="27"/>
  <c r="AM101" i="27"/>
  <c r="AD101" i="27"/>
  <c r="AT101" i="27"/>
  <c r="AK101" i="27"/>
  <c r="Z101" i="27"/>
  <c r="AU100" i="27"/>
  <c r="AQ100" i="27"/>
  <c r="AM100" i="27"/>
  <c r="AI100" i="27"/>
  <c r="AE100" i="27"/>
  <c r="AA100" i="27"/>
  <c r="W100" i="27"/>
  <c r="AV100" i="27"/>
  <c r="AP100" i="27"/>
  <c r="AK100" i="27"/>
  <c r="AF100" i="27"/>
  <c r="Z100" i="27"/>
  <c r="U100" i="27"/>
  <c r="AS100" i="27"/>
  <c r="AL100" i="27"/>
  <c r="AD100" i="27"/>
  <c r="X100" i="27"/>
  <c r="AX100" i="27"/>
  <c r="AO100" i="27"/>
  <c r="AG100" i="27"/>
  <c r="V100" i="27"/>
  <c r="AW100" i="27"/>
  <c r="AN100" i="27"/>
  <c r="AC100" i="27"/>
  <c r="T100" i="27"/>
  <c r="AR100" i="27"/>
  <c r="AE101" i="27"/>
  <c r="AL102" i="27"/>
  <c r="AU103" i="27"/>
  <c r="AB100" i="27"/>
  <c r="AT100" i="27"/>
  <c r="AH101" i="27"/>
  <c r="V102" i="27"/>
  <c r="AB103" i="27"/>
  <c r="AX103" i="27"/>
  <c r="AT103" i="27"/>
  <c r="AP103" i="27"/>
  <c r="AL103" i="27"/>
  <c r="AH103" i="27"/>
  <c r="AD103" i="27"/>
  <c r="Z103" i="27"/>
  <c r="V103" i="27"/>
  <c r="AS103" i="27"/>
  <c r="AN103" i="27"/>
  <c r="AI103" i="27"/>
  <c r="AC103" i="27"/>
  <c r="X103" i="27"/>
  <c r="AR103" i="27"/>
  <c r="AK103" i="27"/>
  <c r="AE103" i="27"/>
  <c r="W103" i="27"/>
  <c r="AQ103" i="27"/>
  <c r="AG103" i="27"/>
  <c r="Y103" i="27"/>
  <c r="AW103" i="27"/>
  <c r="AO103" i="27"/>
  <c r="AF103" i="27"/>
  <c r="U103" i="27"/>
  <c r="AW102" i="27"/>
  <c r="AS102" i="27"/>
  <c r="AO102" i="27"/>
  <c r="AK102" i="27"/>
  <c r="AG102" i="27"/>
  <c r="AC102" i="27"/>
  <c r="Y102" i="27"/>
  <c r="U102" i="27"/>
  <c r="AX102" i="27"/>
  <c r="AR102" i="27"/>
  <c r="AM102" i="27"/>
  <c r="AH102" i="27"/>
  <c r="AB102" i="27"/>
  <c r="W102" i="27"/>
  <c r="AU102" i="27"/>
  <c r="AN102" i="27"/>
  <c r="AF102" i="27"/>
  <c r="Z102" i="27"/>
  <c r="AT102" i="27"/>
  <c r="AJ102" i="27"/>
  <c r="AA102" i="27"/>
  <c r="AQ102" i="27"/>
  <c r="AI102" i="27"/>
  <c r="X102" i="27"/>
  <c r="Y100" i="27"/>
  <c r="T102" i="27"/>
  <c r="AA103" i="27"/>
  <c r="AH100" i="27"/>
  <c r="W101" i="27"/>
  <c r="AO101" i="27"/>
  <c r="AD102" i="27"/>
  <c r="AV102" i="27"/>
  <c r="AJ103" i="27"/>
  <c r="AI125" i="35" l="1"/>
  <c r="AI126" i="35" s="1"/>
  <c r="BT386" i="33"/>
  <c r="AY103" i="27"/>
  <c r="AY102" i="27"/>
  <c r="AY100" i="27"/>
  <c r="AY101" i="27"/>
  <c r="S40" i="35"/>
  <c r="W30" i="35"/>
  <c r="M42" i="35"/>
  <c r="Y40" i="35"/>
  <c r="AB33" i="35"/>
  <c r="U41" i="35"/>
  <c r="R42" i="35"/>
  <c r="J47" i="35"/>
  <c r="V47" i="35"/>
  <c r="F31" i="35"/>
  <c r="E38" i="35"/>
  <c r="AG47" i="35"/>
  <c r="L34" i="35"/>
  <c r="K35" i="35"/>
  <c r="E34" i="35"/>
  <c r="M38" i="35"/>
  <c r="S38" i="35"/>
  <c r="H40" i="35"/>
  <c r="AC37" i="35"/>
  <c r="N37" i="35"/>
  <c r="P42" i="35"/>
  <c r="AF34" i="35"/>
  <c r="AB49" i="35"/>
  <c r="AF41" i="35"/>
  <c r="U44" i="35"/>
  <c r="V32" i="35"/>
  <c r="AF47" i="35"/>
  <c r="AE45" i="35"/>
  <c r="S34" i="35"/>
  <c r="H45" i="35"/>
  <c r="K32" i="35"/>
  <c r="AG37" i="35"/>
  <c r="H32" i="35"/>
  <c r="E44" i="35"/>
  <c r="X34" i="35"/>
  <c r="J37" i="35"/>
  <c r="AG49" i="35"/>
  <c r="N30" i="35"/>
  <c r="K42" i="35"/>
  <c r="Z41" i="35"/>
  <c r="AG44" i="35"/>
  <c r="Z42" i="35"/>
  <c r="U33" i="35"/>
  <c r="AA35" i="35"/>
  <c r="AD31" i="35"/>
  <c r="X32" i="35"/>
  <c r="M37" i="35"/>
  <c r="D31" i="35"/>
  <c r="S32" i="35"/>
  <c r="M34" i="35"/>
  <c r="N45" i="35"/>
  <c r="E41" i="35"/>
  <c r="W42" i="35"/>
  <c r="W38" i="35"/>
  <c r="R41" i="35"/>
  <c r="G38" i="35"/>
  <c r="U49" i="35"/>
  <c r="AE47" i="35"/>
  <c r="P40" i="35"/>
  <c r="N34" i="35"/>
  <c r="AA38" i="35"/>
  <c r="O35" i="35"/>
  <c r="O40" i="35"/>
  <c r="D38" i="35"/>
  <c r="G32" i="35"/>
  <c r="F35" i="35"/>
  <c r="Z35" i="35"/>
  <c r="R32" i="35"/>
  <c r="J49" i="35"/>
  <c r="F33" i="35"/>
  <c r="J35" i="35"/>
  <c r="AF31" i="35"/>
  <c r="T31" i="35"/>
  <c r="K37" i="35"/>
  <c r="N44" i="35"/>
  <c r="P45" i="35"/>
  <c r="G40" i="35"/>
  <c r="H37" i="35"/>
  <c r="D32" i="35"/>
  <c r="AC42" i="35"/>
  <c r="P35" i="35"/>
  <c r="AH44" i="35"/>
  <c r="Q30" i="35"/>
  <c r="K44" i="35"/>
  <c r="R40" i="35"/>
  <c r="AA45" i="35"/>
  <c r="F37" i="35"/>
  <c r="AB34" i="35"/>
  <c r="N41" i="35"/>
  <c r="AG33" i="35"/>
  <c r="Z47" i="35"/>
  <c r="P34" i="35"/>
  <c r="M49" i="35"/>
  <c r="M32" i="35"/>
  <c r="AD35" i="35"/>
  <c r="AB45" i="35"/>
  <c r="Y41" i="35"/>
  <c r="AA44" i="35"/>
  <c r="W35" i="35"/>
  <c r="J44" i="35"/>
  <c r="O30" i="35"/>
  <c r="T33" i="35"/>
  <c r="U34" i="35"/>
  <c r="AF37" i="35"/>
  <c r="AE42" i="35"/>
  <c r="N35" i="35"/>
  <c r="T47" i="35"/>
  <c r="E49" i="35"/>
  <c r="R30" i="35"/>
  <c r="AH33" i="35"/>
  <c r="V30" i="35"/>
  <c r="E31" i="35"/>
  <c r="AG34" i="35"/>
  <c r="W34" i="35"/>
  <c r="T37" i="35"/>
  <c r="Z49" i="35"/>
  <c r="G49" i="35"/>
  <c r="X42" i="35"/>
  <c r="P47" i="35"/>
  <c r="Q45" i="35"/>
  <c r="F30" i="35"/>
  <c r="AE33" i="35"/>
  <c r="Q44" i="35"/>
  <c r="AE44" i="35"/>
  <c r="G47" i="35"/>
  <c r="H44" i="35"/>
  <c r="AF30" i="35"/>
  <c r="Y32" i="35"/>
  <c r="AG41" i="35"/>
  <c r="J34" i="35"/>
  <c r="V38" i="35"/>
  <c r="AC34" i="35"/>
  <c r="L40" i="35"/>
  <c r="M40" i="35"/>
  <c r="U35" i="35"/>
  <c r="E47" i="35"/>
  <c r="AC31" i="35"/>
  <c r="D37" i="35"/>
  <c r="AH49" i="35"/>
  <c r="AE49" i="35"/>
  <c r="I34" i="35"/>
  <c r="AH37" i="35"/>
  <c r="AC45" i="35"/>
  <c r="L45" i="35"/>
  <c r="AC32" i="35"/>
  <c r="G42" i="35"/>
  <c r="AC35" i="35"/>
  <c r="Z31" i="35"/>
  <c r="H34" i="35"/>
  <c r="AA34" i="35"/>
  <c r="G31" i="35"/>
  <c r="L30" i="35"/>
  <c r="K49" i="35"/>
  <c r="J38" i="35"/>
  <c r="M35" i="35"/>
  <c r="W33" i="35"/>
  <c r="L41" i="35"/>
  <c r="AB41" i="35"/>
  <c r="S37" i="35"/>
  <c r="AH30" i="35"/>
  <c r="W44" i="35"/>
  <c r="P32" i="35"/>
  <c r="I49" i="35"/>
  <c r="W49" i="35"/>
  <c r="D34" i="35"/>
  <c r="N31" i="35"/>
  <c r="I47" i="35"/>
  <c r="U30" i="35"/>
  <c r="F32" i="35"/>
  <c r="E45" i="35"/>
  <c r="H42" i="35"/>
  <c r="U31" i="35"/>
  <c r="O41" i="35"/>
  <c r="E32" i="35"/>
  <c r="L37" i="35"/>
  <c r="I45" i="35"/>
  <c r="E40" i="35"/>
  <c r="Y34" i="35"/>
  <c r="M47" i="35"/>
  <c r="N33" i="35"/>
  <c r="T34" i="35"/>
  <c r="L42" i="35"/>
  <c r="AH24" i="35"/>
  <c r="X41" i="35"/>
  <c r="K45" i="35"/>
  <c r="AE30" i="35"/>
  <c r="P30" i="35"/>
  <c r="Z40" i="35"/>
  <c r="AC44" i="35"/>
  <c r="S47" i="35"/>
  <c r="O33" i="35"/>
  <c r="T32" i="35"/>
  <c r="R45" i="35"/>
  <c r="K40" i="35"/>
  <c r="R33" i="35"/>
  <c r="D42" i="35"/>
  <c r="J41" i="35"/>
  <c r="X47" i="35"/>
  <c r="R47" i="35"/>
  <c r="L35" i="35"/>
  <c r="AA40" i="35"/>
  <c r="AA33" i="35"/>
  <c r="Y38" i="35"/>
  <c r="L47" i="35"/>
  <c r="U38" i="35"/>
  <c r="AB44" i="35"/>
  <c r="M44" i="35"/>
  <c r="Y49" i="35"/>
  <c r="AB32" i="35"/>
  <c r="AE40" i="35"/>
  <c r="AH45" i="35"/>
  <c r="D44" i="35"/>
  <c r="P31" i="35"/>
  <c r="D35" i="35"/>
  <c r="AC30" i="35"/>
  <c r="E42" i="35"/>
  <c r="H35" i="35"/>
  <c r="V41" i="35"/>
  <c r="G45" i="35"/>
  <c r="AD49" i="35"/>
  <c r="O42" i="35"/>
  <c r="X40" i="35"/>
  <c r="E33" i="35"/>
  <c r="S30" i="35"/>
  <c r="T44" i="35"/>
  <c r="AF44" i="35"/>
  <c r="S35" i="35"/>
  <c r="G44" i="35"/>
  <c r="K31" i="35"/>
  <c r="AG40" i="35"/>
  <c r="AA49" i="35"/>
  <c r="AD47" i="35"/>
  <c r="AB37" i="35"/>
  <c r="AA31" i="35"/>
  <c r="AE41" i="35"/>
  <c r="J40" i="35"/>
  <c r="T41" i="35"/>
  <c r="AE35" i="35"/>
  <c r="I35" i="35"/>
  <c r="AF35" i="35"/>
  <c r="P38" i="35"/>
  <c r="AG42" i="35"/>
  <c r="R31" i="35"/>
  <c r="AC38" i="35"/>
  <c r="U32" i="35"/>
  <c r="AF33" i="35"/>
  <c r="R34" i="35"/>
  <c r="AE37" i="35"/>
  <c r="V31" i="35"/>
  <c r="M45" i="35"/>
  <c r="AG45" i="35"/>
  <c r="R49" i="35"/>
  <c r="S31" i="35"/>
  <c r="N49" i="35"/>
  <c r="AA41" i="35"/>
  <c r="W37" i="35"/>
  <c r="N40" i="35"/>
  <c r="AC47" i="35"/>
  <c r="O47" i="35"/>
  <c r="K33" i="35"/>
  <c r="F38" i="35"/>
  <c r="W45" i="35"/>
  <c r="AF45" i="35"/>
  <c r="F49" i="35"/>
  <c r="AE38" i="35"/>
  <c r="F34" i="35"/>
  <c r="G37" i="35"/>
  <c r="S44" i="35"/>
  <c r="J30" i="35"/>
  <c r="AC40" i="35"/>
  <c r="P41" i="35"/>
  <c r="AD40" i="35"/>
  <c r="G34" i="35"/>
  <c r="K41" i="35"/>
  <c r="Q37" i="35"/>
  <c r="W40" i="35"/>
  <c r="T30" i="35"/>
  <c r="O45" i="35"/>
  <c r="V40" i="35"/>
  <c r="AF49" i="35"/>
  <c r="X35" i="35"/>
  <c r="Y35" i="35"/>
  <c r="Q34" i="35"/>
  <c r="U45" i="35"/>
  <c r="X49" i="35"/>
  <c r="G33" i="35"/>
  <c r="I42" i="35"/>
  <c r="AB42" i="35"/>
  <c r="M30" i="35"/>
  <c r="Y44" i="35"/>
  <c r="W47" i="35"/>
  <c r="L32" i="35"/>
  <c r="AF42" i="35"/>
  <c r="AD32" i="35"/>
  <c r="Z33" i="35"/>
  <c r="AE32" i="35"/>
  <c r="J33" i="35"/>
  <c r="AE34" i="35"/>
  <c r="I38" i="35"/>
  <c r="O49" i="35"/>
  <c r="AB30" i="35"/>
  <c r="I33" i="35"/>
  <c r="AG35" i="35"/>
  <c r="U47" i="35"/>
  <c r="T35" i="35"/>
  <c r="AH35" i="35"/>
  <c r="T38" i="35"/>
  <c r="F45" i="35"/>
  <c r="X30" i="35"/>
  <c r="AH34" i="35"/>
  <c r="W31" i="35"/>
  <c r="O32" i="35"/>
  <c r="N32" i="35"/>
  <c r="Q33" i="35"/>
  <c r="AH42" i="35"/>
  <c r="AG30" i="35"/>
  <c r="Q38" i="35"/>
  <c r="AE31" i="35"/>
  <c r="X38" i="35"/>
  <c r="V49" i="35"/>
  <c r="Y30" i="35"/>
  <c r="D41" i="35"/>
  <c r="Z34" i="35"/>
  <c r="T40" i="35"/>
  <c r="X44" i="35"/>
  <c r="T42" i="35"/>
  <c r="AD44" i="35"/>
  <c r="AF38" i="35"/>
  <c r="E37" i="35"/>
  <c r="AD38" i="35"/>
  <c r="G35" i="35"/>
  <c r="H41" i="35"/>
  <c r="N47" i="35"/>
  <c r="S45" i="35"/>
  <c r="V35" i="35"/>
  <c r="W41" i="35"/>
  <c r="AG38" i="35"/>
  <c r="I37" i="35"/>
  <c r="P33" i="35"/>
  <c r="M33" i="35"/>
  <c r="R37" i="35"/>
  <c r="AD41" i="35"/>
  <c r="Z30" i="35"/>
  <c r="T45" i="35"/>
  <c r="AB40" i="35"/>
  <c r="O31" i="35"/>
  <c r="F40" i="35"/>
  <c r="J42" i="35"/>
  <c r="Z38" i="35"/>
  <c r="V44" i="35"/>
  <c r="AA32" i="35"/>
  <c r="L44" i="35"/>
  <c r="K38" i="35"/>
  <c r="S33" i="35"/>
  <c r="R44" i="35"/>
  <c r="G30" i="35"/>
  <c r="Q35" i="35"/>
  <c r="AA47" i="35"/>
  <c r="AD33" i="35"/>
  <c r="AH32" i="35"/>
  <c r="W32" i="35"/>
  <c r="X31" i="35"/>
  <c r="L49" i="35"/>
  <c r="Y45" i="35"/>
  <c r="U40" i="35"/>
  <c r="AC49" i="35"/>
  <c r="D45" i="35"/>
  <c r="I40" i="35"/>
  <c r="X33" i="35"/>
  <c r="Z32" i="35"/>
  <c r="O37" i="35"/>
  <c r="P44" i="35"/>
  <c r="J45" i="35"/>
  <c r="U37" i="35"/>
  <c r="X37" i="35"/>
  <c r="Q47" i="35"/>
  <c r="M31" i="35"/>
  <c r="E35" i="35"/>
  <c r="N38" i="35"/>
  <c r="Q41" i="35"/>
  <c r="AA30" i="35"/>
  <c r="S49" i="35"/>
  <c r="AA42" i="35"/>
  <c r="I30" i="35"/>
  <c r="F42" i="35"/>
  <c r="Y42" i="35"/>
  <c r="Z45" i="35"/>
  <c r="D30" i="35"/>
  <c r="V37" i="35"/>
  <c r="AD45" i="35"/>
  <c r="K30" i="35"/>
  <c r="O34" i="35"/>
  <c r="AD34" i="35"/>
  <c r="AC41" i="35"/>
  <c r="AH47" i="35"/>
  <c r="V45" i="35"/>
  <c r="L33" i="35"/>
  <c r="J32" i="35"/>
  <c r="AB47" i="35"/>
  <c r="AH38" i="35"/>
  <c r="AH41" i="35"/>
  <c r="H47" i="35"/>
  <c r="V42" i="35"/>
  <c r="D33" i="35"/>
  <c r="AH40" i="35"/>
  <c r="R35" i="35"/>
  <c r="AB38" i="35"/>
  <c r="Q40" i="35"/>
  <c r="Q32" i="35"/>
  <c r="AA37" i="35"/>
  <c r="AD30" i="35"/>
  <c r="I31" i="35"/>
  <c r="AH31" i="35"/>
  <c r="Q49" i="35"/>
  <c r="AB31" i="35"/>
  <c r="L31" i="35"/>
  <c r="U42" i="35"/>
  <c r="H33" i="35"/>
  <c r="E30" i="35"/>
  <c r="T49" i="35"/>
  <c r="AF40" i="35"/>
  <c r="K34" i="35"/>
  <c r="S41" i="35"/>
  <c r="H38" i="35"/>
  <c r="F44" i="35"/>
  <c r="Z37" i="35"/>
  <c r="D40" i="35"/>
  <c r="AF32" i="35"/>
  <c r="X45" i="35"/>
  <c r="I41" i="35"/>
  <c r="H31" i="35"/>
  <c r="Y33" i="35"/>
  <c r="H49" i="35"/>
  <c r="Q31" i="35"/>
  <c r="Y37" i="35"/>
  <c r="AB35" i="35"/>
  <c r="N42" i="35"/>
  <c r="Q42" i="35"/>
  <c r="AC33" i="35"/>
  <c r="J31" i="35"/>
  <c r="AG31" i="35"/>
  <c r="S42" i="35"/>
  <c r="Z44" i="35"/>
  <c r="G41" i="35"/>
  <c r="O38" i="35"/>
  <c r="Y47" i="35"/>
  <c r="F47" i="35"/>
  <c r="D49" i="35"/>
  <c r="V34" i="35"/>
  <c r="V33" i="35"/>
  <c r="I44" i="35"/>
  <c r="Y31" i="35"/>
  <c r="D47" i="35"/>
  <c r="P49" i="35"/>
  <c r="H30" i="35"/>
  <c r="O44" i="35"/>
  <c r="F41" i="35"/>
  <c r="R38" i="35"/>
  <c r="P37" i="35"/>
  <c r="AG32" i="35"/>
  <c r="AD37" i="35"/>
  <c r="K47" i="35"/>
  <c r="L38" i="35"/>
  <c r="I32" i="35"/>
  <c r="M41" i="35"/>
  <c r="AD42" i="35"/>
  <c r="DY27" i="34" l="1"/>
  <c r="DY28" i="34" s="1"/>
  <c r="AD142" i="35"/>
  <c r="AD43" i="35"/>
  <c r="T144" i="35"/>
  <c r="AH43" i="35"/>
  <c r="AH142" i="35"/>
  <c r="I144" i="35"/>
  <c r="R149" i="35"/>
  <c r="R48" i="35"/>
  <c r="AD135" i="35"/>
  <c r="R134" i="35"/>
  <c r="P143" i="35"/>
  <c r="X136" i="35"/>
  <c r="W139" i="35"/>
  <c r="W39" i="35"/>
  <c r="V134" i="35"/>
  <c r="AA144" i="35"/>
  <c r="AD132" i="35"/>
  <c r="AD36" i="35"/>
  <c r="R36" i="35"/>
  <c r="R132" i="35"/>
  <c r="K144" i="35"/>
  <c r="L39" i="35"/>
  <c r="L139" i="35"/>
  <c r="O137" i="35"/>
  <c r="P142" i="35"/>
  <c r="P43" i="35"/>
  <c r="AE136" i="35"/>
  <c r="Q137" i="35"/>
  <c r="Y50" i="35"/>
  <c r="Y151" i="35"/>
  <c r="Y142" i="35"/>
  <c r="Y43" i="35"/>
  <c r="Z136" i="35"/>
  <c r="W133" i="35"/>
  <c r="E36" i="35"/>
  <c r="E132" i="35"/>
  <c r="Q136" i="35"/>
  <c r="AF143" i="35"/>
  <c r="Z143" i="35"/>
  <c r="K134" i="35"/>
  <c r="I134" i="35"/>
  <c r="U140" i="35"/>
  <c r="AC136" i="35"/>
  <c r="AH137" i="35"/>
  <c r="I132" i="35"/>
  <c r="I36" i="35"/>
  <c r="AC144" i="35"/>
  <c r="AF39" i="35"/>
  <c r="AF139" i="35"/>
  <c r="T135" i="35"/>
  <c r="G142" i="35"/>
  <c r="G43" i="35"/>
  <c r="S48" i="35"/>
  <c r="S149" i="35"/>
  <c r="AB50" i="35"/>
  <c r="AB151" i="35"/>
  <c r="E142" i="35"/>
  <c r="E43" i="35"/>
  <c r="F136" i="35"/>
  <c r="G132" i="35"/>
  <c r="G36" i="35"/>
  <c r="W142" i="35"/>
  <c r="W43" i="35"/>
  <c r="G50" i="35"/>
  <c r="G151" i="35"/>
  <c r="L136" i="35"/>
  <c r="AC135" i="35"/>
  <c r="V136" i="35"/>
  <c r="O46" i="35"/>
  <c r="O146" i="35"/>
  <c r="AH151" i="35"/>
  <c r="AH50" i="35"/>
  <c r="G133" i="35"/>
  <c r="AH146" i="35"/>
  <c r="AH46" i="35"/>
  <c r="N132" i="35"/>
  <c r="N36" i="35"/>
  <c r="AA134" i="35"/>
  <c r="Y134" i="35"/>
  <c r="I46" i="35"/>
  <c r="I146" i="35"/>
  <c r="N140" i="35"/>
  <c r="M135" i="35"/>
  <c r="AE146" i="35"/>
  <c r="AE46" i="35"/>
  <c r="AD133" i="35"/>
  <c r="P36" i="35"/>
  <c r="P132" i="35"/>
  <c r="Y48" i="35"/>
  <c r="Y149" i="35"/>
  <c r="AI38" i="35"/>
  <c r="D140" i="35"/>
  <c r="AE135" i="35"/>
  <c r="G139" i="35"/>
  <c r="G39" i="35"/>
  <c r="I142" i="35"/>
  <c r="I43" i="35"/>
  <c r="M144" i="35"/>
  <c r="O147" i="35"/>
  <c r="F134" i="35"/>
  <c r="J136" i="35"/>
  <c r="P39" i="35"/>
  <c r="P139" i="35"/>
  <c r="R43" i="35"/>
  <c r="R142" i="35"/>
  <c r="V144" i="35"/>
  <c r="K132" i="35"/>
  <c r="K36" i="35"/>
  <c r="O134" i="35"/>
  <c r="S136" i="35"/>
  <c r="U39" i="35"/>
  <c r="U139" i="35"/>
  <c r="AA142" i="35"/>
  <c r="AA43" i="35"/>
  <c r="AE144" i="35"/>
  <c r="L134" i="35"/>
  <c r="P144" i="35"/>
  <c r="K50" i="35"/>
  <c r="K151" i="35"/>
  <c r="AD48" i="35"/>
  <c r="AD149" i="35"/>
  <c r="Z39" i="35"/>
  <c r="Z139" i="35"/>
  <c r="L149" i="35"/>
  <c r="L48" i="35"/>
  <c r="AD137" i="35"/>
  <c r="F135" i="35"/>
  <c r="AB146" i="35"/>
  <c r="AB46" i="35"/>
  <c r="M50" i="35"/>
  <c r="M151" i="35"/>
  <c r="N149" i="35"/>
  <c r="N48" i="35"/>
  <c r="D135" i="35"/>
  <c r="AI33" i="35"/>
  <c r="M132" i="35"/>
  <c r="M36" i="35"/>
  <c r="Q134" i="35"/>
  <c r="U136" i="35"/>
  <c r="AA139" i="35"/>
  <c r="AA39" i="35"/>
  <c r="AC142" i="35"/>
  <c r="AC43" i="35"/>
  <c r="AG144" i="35"/>
  <c r="V132" i="35"/>
  <c r="V36" i="35"/>
  <c r="Z134" i="35"/>
  <c r="AD136" i="35"/>
  <c r="F140" i="35"/>
  <c r="H143" i="35"/>
  <c r="J146" i="35"/>
  <c r="J46" i="35"/>
  <c r="AE132" i="35"/>
  <c r="AE36" i="35"/>
  <c r="E135" i="35"/>
  <c r="I137" i="35"/>
  <c r="K140" i="35"/>
  <c r="Q143" i="35"/>
  <c r="W146" i="35"/>
  <c r="W46" i="35"/>
  <c r="AF136" i="35"/>
  <c r="W147" i="35"/>
  <c r="AE151" i="35"/>
  <c r="AE50" i="35"/>
  <c r="AB132" i="35"/>
  <c r="AB36" i="35"/>
  <c r="R143" i="35"/>
  <c r="AF48" i="35"/>
  <c r="AF149" i="35"/>
  <c r="AD147" i="35"/>
  <c r="Z137" i="35"/>
  <c r="AG147" i="35"/>
  <c r="AG151" i="35"/>
  <c r="AG50" i="35"/>
  <c r="AI49" i="35"/>
  <c r="AI50" i="35" s="1"/>
  <c r="D151" i="35"/>
  <c r="D50" i="35"/>
  <c r="T134" i="35"/>
  <c r="I50" i="35"/>
  <c r="I151" i="35"/>
  <c r="D132" i="35"/>
  <c r="AI30" i="35"/>
  <c r="D36" i="35"/>
  <c r="AG36" i="35"/>
  <c r="AG132" i="35"/>
  <c r="G135" i="35"/>
  <c r="K137" i="35"/>
  <c r="Q140" i="35"/>
  <c r="S143" i="35"/>
  <c r="U146" i="35"/>
  <c r="U46" i="35"/>
  <c r="L133" i="35"/>
  <c r="P135" i="35"/>
  <c r="T137" i="35"/>
  <c r="Z140" i="35"/>
  <c r="AB143" i="35"/>
  <c r="AD146" i="35"/>
  <c r="AD46" i="35"/>
  <c r="U133" i="35"/>
  <c r="Y135" i="35"/>
  <c r="AC137" i="35"/>
  <c r="AE140" i="35"/>
  <c r="G144" i="35"/>
  <c r="M147" i="35"/>
  <c r="H140" i="35"/>
  <c r="O149" i="35"/>
  <c r="O48" i="35"/>
  <c r="H142" i="35"/>
  <c r="H43" i="35"/>
  <c r="R135" i="35"/>
  <c r="J147" i="35"/>
  <c r="X151" i="35"/>
  <c r="X50" i="35"/>
  <c r="Z50" i="35"/>
  <c r="Z151" i="35"/>
  <c r="T43" i="35"/>
  <c r="T142" i="35"/>
  <c r="U48" i="35"/>
  <c r="U149" i="35"/>
  <c r="AH139" i="35"/>
  <c r="AH39" i="35"/>
  <c r="D142" i="35"/>
  <c r="D43" i="35"/>
  <c r="AI40" i="35"/>
  <c r="AA132" i="35"/>
  <c r="AA36" i="35"/>
  <c r="G140" i="35"/>
  <c r="AA151" i="35"/>
  <c r="AA50" i="35"/>
  <c r="AB149" i="35"/>
  <c r="AB48" i="35"/>
  <c r="AC147" i="35"/>
  <c r="D136" i="35"/>
  <c r="AI34" i="35"/>
  <c r="M140" i="35"/>
  <c r="L135" i="35"/>
  <c r="X143" i="35"/>
  <c r="Z46" i="35"/>
  <c r="Z146" i="35"/>
  <c r="Q133" i="35"/>
  <c r="U135" i="35"/>
  <c r="Y137" i="35"/>
  <c r="AA140" i="35"/>
  <c r="AG143" i="35"/>
  <c r="I147" i="35"/>
  <c r="V139" i="35"/>
  <c r="V39" i="35"/>
  <c r="K48" i="35"/>
  <c r="K149" i="35"/>
  <c r="R39" i="35"/>
  <c r="R139" i="35"/>
  <c r="AF134" i="35"/>
  <c r="X146" i="35"/>
  <c r="X46" i="35"/>
  <c r="T151" i="35"/>
  <c r="T50" i="35"/>
  <c r="J50" i="35"/>
  <c r="J151" i="35"/>
  <c r="AF140" i="35"/>
  <c r="Q149" i="35"/>
  <c r="Q48" i="35"/>
  <c r="N137" i="35"/>
  <c r="D143" i="35"/>
  <c r="AI41" i="35"/>
  <c r="AD39" i="35"/>
  <c r="AD139" i="35"/>
  <c r="H134" i="35"/>
  <c r="K133" i="35"/>
  <c r="S133" i="35"/>
  <c r="W135" i="35"/>
  <c r="AA137" i="35"/>
  <c r="AG140" i="35"/>
  <c r="E144" i="35"/>
  <c r="G147" i="35"/>
  <c r="AB133" i="35"/>
  <c r="AF135" i="35"/>
  <c r="H139" i="35"/>
  <c r="H39" i="35"/>
  <c r="J43" i="35"/>
  <c r="J142" i="35"/>
  <c r="N144" i="35"/>
  <c r="P147" i="35"/>
  <c r="G134" i="35"/>
  <c r="K136" i="35"/>
  <c r="M139" i="35"/>
  <c r="M39" i="35"/>
  <c r="S142" i="35"/>
  <c r="S43" i="35"/>
  <c r="W144" i="35"/>
  <c r="J133" i="35"/>
  <c r="N143" i="35"/>
  <c r="AE48" i="35"/>
  <c r="AE149" i="35"/>
  <c r="F149" i="35"/>
  <c r="F48" i="35"/>
  <c r="V137" i="35"/>
  <c r="AF147" i="35"/>
  <c r="J135" i="35"/>
  <c r="AH133" i="35"/>
  <c r="X144" i="35"/>
  <c r="E151" i="35"/>
  <c r="E50" i="35"/>
  <c r="V147" i="35"/>
  <c r="D133" i="35"/>
  <c r="AI31" i="35"/>
  <c r="AE134" i="35"/>
  <c r="M143" i="35"/>
  <c r="P136" i="35"/>
  <c r="L132" i="35"/>
  <c r="L36" i="35"/>
  <c r="R147" i="35"/>
  <c r="AC151" i="35"/>
  <c r="AC50" i="35"/>
  <c r="AC36" i="35"/>
  <c r="AC132" i="35"/>
  <c r="G137" i="35"/>
  <c r="Q46" i="35"/>
  <c r="Q146" i="35"/>
  <c r="P137" i="35"/>
  <c r="K135" i="35"/>
  <c r="Y133" i="35"/>
  <c r="Q147" i="35"/>
  <c r="AH135" i="35"/>
  <c r="AA135" i="35"/>
  <c r="K147" i="35"/>
  <c r="N142" i="35"/>
  <c r="N43" i="35"/>
  <c r="O136" i="35"/>
  <c r="Z133" i="35"/>
  <c r="J139" i="35"/>
  <c r="J39" i="35"/>
  <c r="P133" i="35"/>
  <c r="S139" i="35"/>
  <c r="S39" i="35"/>
  <c r="W36" i="35"/>
  <c r="W132" i="35"/>
  <c r="F147" i="35"/>
  <c r="X48" i="35"/>
  <c r="X149" i="35"/>
  <c r="Y146" i="35"/>
  <c r="Y46" i="35"/>
  <c r="M136" i="35"/>
  <c r="AB39" i="35"/>
  <c r="AB139" i="35"/>
  <c r="I143" i="35"/>
  <c r="E140" i="35"/>
  <c r="AH134" i="35"/>
  <c r="R46" i="35"/>
  <c r="R146" i="35"/>
  <c r="S140" i="35"/>
  <c r="AE147" i="35"/>
  <c r="L50" i="35"/>
  <c r="L151" i="35"/>
  <c r="F143" i="35"/>
  <c r="X43" i="35"/>
  <c r="X142" i="35"/>
  <c r="AA133" i="35"/>
  <c r="AG136" i="35"/>
  <c r="I140" i="35"/>
  <c r="K143" i="35"/>
  <c r="M46" i="35"/>
  <c r="M146" i="35"/>
  <c r="AH36" i="35"/>
  <c r="AH132" i="35"/>
  <c r="H135" i="35"/>
  <c r="L137" i="35"/>
  <c r="R140" i="35"/>
  <c r="T143" i="35"/>
  <c r="V146" i="35"/>
  <c r="V46" i="35"/>
  <c r="M133" i="35"/>
  <c r="Q135" i="35"/>
  <c r="U137" i="35"/>
  <c r="W140" i="35"/>
  <c r="AC143" i="35"/>
  <c r="E147" i="35"/>
  <c r="F39" i="35"/>
  <c r="F139" i="35"/>
  <c r="G48" i="35"/>
  <c r="G149" i="35"/>
  <c r="AB136" i="35"/>
  <c r="P134" i="35"/>
  <c r="H46" i="35"/>
  <c r="H146" i="35"/>
  <c r="P151" i="35"/>
  <c r="P50" i="35"/>
  <c r="AH149" i="35"/>
  <c r="AH48" i="35"/>
  <c r="P140" i="35"/>
  <c r="M48" i="35"/>
  <c r="M149" i="35"/>
  <c r="Z135" i="35"/>
  <c r="D144" i="35"/>
  <c r="AI42" i="35"/>
  <c r="Y36" i="35"/>
  <c r="Y132" i="35"/>
  <c r="O133" i="35"/>
  <c r="S135" i="35"/>
  <c r="W137" i="35"/>
  <c r="AC140" i="35"/>
  <c r="AE143" i="35"/>
  <c r="AG146" i="35"/>
  <c r="AG46" i="35"/>
  <c r="X133" i="35"/>
  <c r="AB135" i="35"/>
  <c r="AF137" i="35"/>
  <c r="F142" i="35"/>
  <c r="F43" i="35"/>
  <c r="J144" i="35"/>
  <c r="L147" i="35"/>
  <c r="AG133" i="35"/>
  <c r="G136" i="35"/>
  <c r="I39" i="35"/>
  <c r="I139" i="35"/>
  <c r="O142" i="35"/>
  <c r="O43" i="35"/>
  <c r="S144" i="35"/>
  <c r="X132" i="35"/>
  <c r="X36" i="35"/>
  <c r="AB43" i="35"/>
  <c r="AB142" i="35"/>
  <c r="AA149" i="35"/>
  <c r="AA48" i="35"/>
  <c r="Z147" i="35"/>
  <c r="F137" i="35"/>
  <c r="AB147" i="35"/>
  <c r="T36" i="35"/>
  <c r="T132" i="35"/>
  <c r="R133" i="35"/>
  <c r="H144" i="35"/>
  <c r="AG149" i="35"/>
  <c r="AG48" i="35"/>
  <c r="P146" i="35"/>
  <c r="P46" i="35"/>
  <c r="D137" i="35"/>
  <c r="AI35" i="35"/>
  <c r="L46" i="35"/>
  <c r="L146" i="35"/>
  <c r="AH147" i="35"/>
  <c r="AC134" i="35"/>
  <c r="E134" i="35"/>
  <c r="I136" i="35"/>
  <c r="O139" i="35"/>
  <c r="O39" i="35"/>
  <c r="Q142" i="35"/>
  <c r="Q43" i="35"/>
  <c r="U144" i="35"/>
  <c r="J132" i="35"/>
  <c r="J36" i="35"/>
  <c r="N134" i="35"/>
  <c r="R136" i="35"/>
  <c r="X39" i="35"/>
  <c r="X139" i="35"/>
  <c r="Z142" i="35"/>
  <c r="Z43" i="35"/>
  <c r="AD144" i="35"/>
  <c r="S132" i="35"/>
  <c r="S36" i="35"/>
  <c r="W134" i="35"/>
  <c r="AA136" i="35"/>
  <c r="AC139" i="35"/>
  <c r="AC39" i="35"/>
  <c r="E143" i="35"/>
  <c r="K146" i="35"/>
  <c r="K46" i="35"/>
  <c r="N135" i="35"/>
  <c r="T146" i="35"/>
  <c r="T46" i="35"/>
  <c r="S151" i="35"/>
  <c r="S50" i="35"/>
  <c r="V151" i="35"/>
  <c r="V50" i="35"/>
  <c r="AB140" i="35"/>
  <c r="T149" i="35"/>
  <c r="T48" i="35"/>
  <c r="J143" i="35"/>
  <c r="H136" i="35"/>
  <c r="U147" i="35"/>
  <c r="U50" i="35"/>
  <c r="U151" i="35"/>
  <c r="N50" i="35"/>
  <c r="N151" i="35"/>
  <c r="AI45" i="35"/>
  <c r="D147" i="35"/>
  <c r="F146" i="35"/>
  <c r="F46" i="35"/>
  <c r="E137" i="35"/>
  <c r="S146" i="35"/>
  <c r="S46" i="35"/>
  <c r="S147" i="35"/>
  <c r="AF142" i="35"/>
  <c r="AF43" i="35"/>
  <c r="J137" i="35"/>
  <c r="AD50" i="35"/>
  <c r="AD151" i="35"/>
  <c r="AG134" i="35"/>
  <c r="O143" i="35"/>
  <c r="H133" i="35"/>
  <c r="V140" i="35"/>
  <c r="W143" i="35"/>
  <c r="AG137" i="35"/>
  <c r="X140" i="35"/>
  <c r="T147" i="35"/>
  <c r="AE137" i="35"/>
  <c r="AF133" i="35"/>
  <c r="R144" i="35"/>
  <c r="Q139" i="35"/>
  <c r="Q39" i="35"/>
  <c r="AD143" i="35"/>
  <c r="H48" i="35"/>
  <c r="H149" i="35"/>
  <c r="AD140" i="35"/>
  <c r="Y144" i="35"/>
  <c r="AG139" i="35"/>
  <c r="AG39" i="35"/>
  <c r="W50" i="35"/>
  <c r="W151" i="35"/>
  <c r="AB144" i="35"/>
  <c r="X137" i="35"/>
  <c r="U142" i="35"/>
  <c r="U43" i="35"/>
  <c r="AH144" i="35"/>
  <c r="U132" i="35"/>
  <c r="U36" i="35"/>
  <c r="G143" i="35"/>
  <c r="H137" i="35"/>
  <c r="I133" i="35"/>
  <c r="Y143" i="35"/>
  <c r="X134" i="35"/>
  <c r="V149" i="35"/>
  <c r="V48" i="35"/>
  <c r="Y147" i="35"/>
  <c r="R50" i="35"/>
  <c r="R151" i="35"/>
  <c r="O135" i="35"/>
  <c r="S137" i="35"/>
  <c r="Y140" i="35"/>
  <c r="AA143" i="35"/>
  <c r="AC46" i="35"/>
  <c r="AC146" i="35"/>
  <c r="T133" i="35"/>
  <c r="X135" i="35"/>
  <c r="AB137" i="35"/>
  <c r="AH140" i="35"/>
  <c r="F144" i="35"/>
  <c r="H147" i="35"/>
  <c r="AC133" i="35"/>
  <c r="AG135" i="35"/>
  <c r="E139" i="35"/>
  <c r="E39" i="35"/>
  <c r="K142" i="35"/>
  <c r="K43" i="35"/>
  <c r="O144" i="35"/>
  <c r="H132" i="35"/>
  <c r="H36" i="35"/>
  <c r="L142" i="35"/>
  <c r="L43" i="35"/>
  <c r="W149" i="35"/>
  <c r="W48" i="35"/>
  <c r="AF46" i="35"/>
  <c r="AF146" i="35"/>
  <c r="T136" i="35"/>
  <c r="X147" i="35"/>
  <c r="AF151" i="35"/>
  <c r="AF50" i="35"/>
  <c r="AF132" i="35"/>
  <c r="AF36" i="35"/>
  <c r="V143" i="35"/>
  <c r="AC149" i="35"/>
  <c r="AC48" i="35"/>
  <c r="L144" i="35"/>
  <c r="AI37" i="35"/>
  <c r="D39" i="35"/>
  <c r="D139" i="35"/>
  <c r="M134" i="35"/>
  <c r="AE133" i="35"/>
  <c r="E136" i="35"/>
  <c r="K139" i="35"/>
  <c r="K39" i="35"/>
  <c r="M142" i="35"/>
  <c r="M43" i="35"/>
  <c r="Q144" i="35"/>
  <c r="F36" i="35"/>
  <c r="F132" i="35"/>
  <c r="J134" i="35"/>
  <c r="N136" i="35"/>
  <c r="T139" i="35"/>
  <c r="T39" i="35"/>
  <c r="V43" i="35"/>
  <c r="V142" i="35"/>
  <c r="Z144" i="35"/>
  <c r="O132" i="35"/>
  <c r="O36" i="35"/>
  <c r="S134" i="35"/>
  <c r="W136" i="35"/>
  <c r="Y139" i="35"/>
  <c r="Y39" i="35"/>
  <c r="AE43" i="35"/>
  <c r="AE142" i="35"/>
  <c r="G146" i="35"/>
  <c r="G46" i="35"/>
  <c r="AB134" i="35"/>
  <c r="AF144" i="35"/>
  <c r="O50" i="35"/>
  <c r="O151" i="35"/>
  <c r="F151" i="35"/>
  <c r="F50" i="35"/>
  <c r="L140" i="35"/>
  <c r="P149" i="35"/>
  <c r="P48" i="35"/>
  <c r="T140" i="35"/>
  <c r="V135" i="35"/>
  <c r="N147" i="35"/>
  <c r="Q151" i="35"/>
  <c r="Q50" i="35"/>
  <c r="Z48" i="35"/>
  <c r="Z149" i="35"/>
  <c r="D134" i="35"/>
  <c r="AI32" i="35"/>
  <c r="I149" i="35"/>
  <c r="I48" i="35"/>
  <c r="D46" i="35"/>
  <c r="AI44" i="35"/>
  <c r="AI46" i="35" s="1"/>
  <c r="D146" i="35"/>
  <c r="Q132" i="35"/>
  <c r="Q36" i="35"/>
  <c r="U134" i="35"/>
  <c r="Y136" i="35"/>
  <c r="AE39" i="35"/>
  <c r="AE139" i="35"/>
  <c r="AG43" i="35"/>
  <c r="AG142" i="35"/>
  <c r="E46" i="35"/>
  <c r="E146" i="35"/>
  <c r="Z132" i="35"/>
  <c r="Z36" i="35"/>
  <c r="AD134" i="35"/>
  <c r="AH136" i="35"/>
  <c r="J140" i="35"/>
  <c r="L143" i="35"/>
  <c r="N46" i="35"/>
  <c r="N146" i="35"/>
  <c r="E133" i="35"/>
  <c r="I135" i="35"/>
  <c r="M137" i="35"/>
  <c r="O140" i="35"/>
  <c r="U143" i="35"/>
  <c r="AA46" i="35"/>
  <c r="AA146" i="35"/>
  <c r="R137" i="35"/>
  <c r="AA147" i="35"/>
  <c r="F133" i="35"/>
  <c r="N133" i="35"/>
  <c r="AH143" i="35"/>
  <c r="H50" i="35"/>
  <c r="H151" i="35"/>
  <c r="J149" i="35"/>
  <c r="J48" i="35"/>
  <c r="N39" i="35"/>
  <c r="N139" i="35"/>
  <c r="E149" i="35"/>
  <c r="E48" i="35"/>
  <c r="V133" i="35"/>
  <c r="D149" i="35"/>
  <c r="AI47" i="35"/>
  <c r="AI48" i="35" s="1"/>
  <c r="D48" i="35"/>
  <c r="E11" i="38" l="1"/>
  <c r="E13" i="38"/>
  <c r="G13" i="38" s="1"/>
  <c r="E12" i="38"/>
  <c r="J16" i="34"/>
  <c r="S150" i="35"/>
  <c r="H191" i="35"/>
  <c r="AB192" i="35"/>
  <c r="L150" i="35"/>
  <c r="Q186" i="35"/>
  <c r="M196" i="35"/>
  <c r="I186" i="35"/>
  <c r="AG193" i="35"/>
  <c r="U141" i="35"/>
  <c r="CT8" i="34"/>
  <c r="CT27" i="34"/>
  <c r="CV27" i="34" s="1"/>
  <c r="CV28" i="34" s="1"/>
  <c r="V20" i="34"/>
  <c r="BN19" i="34"/>
  <c r="N11" i="34"/>
  <c r="M200" i="35"/>
  <c r="K200" i="35"/>
  <c r="AL8" i="34"/>
  <c r="AT11" i="34"/>
  <c r="R12" i="34"/>
  <c r="BB16" i="34"/>
  <c r="N22" i="34"/>
  <c r="AX12" i="34"/>
  <c r="J15" i="34"/>
  <c r="BV12" i="34"/>
  <c r="CX19" i="34"/>
  <c r="BZ23" i="34"/>
  <c r="AX11" i="34"/>
  <c r="CT18" i="34"/>
  <c r="AD12" i="34"/>
  <c r="Z20" i="34"/>
  <c r="CL8" i="34"/>
  <c r="DR13" i="34"/>
  <c r="BF10" i="34"/>
  <c r="DV12" i="34"/>
  <c r="AH11" i="34"/>
  <c r="V23" i="34"/>
  <c r="AX13" i="34"/>
  <c r="DN16" i="34"/>
  <c r="BZ22" i="34"/>
  <c r="BV10" i="34"/>
  <c r="DF18" i="34"/>
  <c r="V15" i="34"/>
  <c r="BB22" i="34"/>
  <c r="CH9" i="34"/>
  <c r="BN10" i="34"/>
  <c r="BZ19" i="34"/>
  <c r="AT10" i="34"/>
  <c r="AD9" i="34"/>
  <c r="Z12" i="34"/>
  <c r="CL15" i="34"/>
  <c r="BN9" i="34"/>
  <c r="DB11" i="34"/>
  <c r="D193" i="35"/>
  <c r="DB12" i="34"/>
  <c r="CX9" i="34"/>
  <c r="CP9" i="34"/>
  <c r="AP8" i="34"/>
  <c r="DR23" i="34"/>
  <c r="AT15" i="34"/>
  <c r="N20" i="34"/>
  <c r="CL19" i="34"/>
  <c r="CX8" i="34"/>
  <c r="DF13" i="34"/>
  <c r="BR19" i="34"/>
  <c r="DB8" i="34"/>
  <c r="DN8" i="34"/>
  <c r="BN18" i="34"/>
  <c r="DN11" i="34"/>
  <c r="AD22" i="34"/>
  <c r="AD8" i="34"/>
  <c r="CT12" i="34"/>
  <c r="DJ11" i="34"/>
  <c r="CD11" i="34"/>
  <c r="BV16" i="34"/>
  <c r="DR18" i="34"/>
  <c r="D192" i="35"/>
  <c r="CP20" i="34"/>
  <c r="N10" i="34"/>
  <c r="H200" i="35"/>
  <c r="AD11" i="34"/>
  <c r="AG145" i="35"/>
  <c r="AG194" i="35" s="1"/>
  <c r="AD25" i="34"/>
  <c r="AD26" i="34" s="1"/>
  <c r="AP16" i="34"/>
  <c r="CP15" i="34"/>
  <c r="R8" i="34"/>
  <c r="DV11" i="34"/>
  <c r="BR13" i="34"/>
  <c r="DJ16" i="34"/>
  <c r="AH19" i="34"/>
  <c r="AL22" i="34"/>
  <c r="DF10" i="34"/>
  <c r="BV8" i="34"/>
  <c r="CL9" i="34"/>
  <c r="CT11" i="34"/>
  <c r="V25" i="34"/>
  <c r="V26" i="34" s="1"/>
  <c r="BV19" i="34"/>
  <c r="CL18" i="34"/>
  <c r="DB15" i="34"/>
  <c r="BF9" i="34"/>
  <c r="AL11" i="34"/>
  <c r="BF12" i="34"/>
  <c r="CD13" i="34"/>
  <c r="AL12" i="34"/>
  <c r="DV16" i="34"/>
  <c r="BJ25" i="34"/>
  <c r="BJ26" i="34" s="1"/>
  <c r="AP11" i="34"/>
  <c r="X200" i="35"/>
  <c r="CP11" i="34"/>
  <c r="BJ16" i="34"/>
  <c r="D200" i="35"/>
  <c r="CX15" i="34"/>
  <c r="AP10" i="34"/>
  <c r="D189" i="35"/>
  <c r="CD12" i="34"/>
  <c r="BN8" i="34"/>
  <c r="AH25" i="34"/>
  <c r="AH26" i="34" s="1"/>
  <c r="AT13" i="34"/>
  <c r="BF25" i="34"/>
  <c r="BF26" i="34" s="1"/>
  <c r="AH10" i="34"/>
  <c r="DR22" i="34"/>
  <c r="N9" i="34"/>
  <c r="CH12" i="34"/>
  <c r="DF9" i="34"/>
  <c r="BB11" i="34"/>
  <c r="BZ8" i="34"/>
  <c r="CD16" i="34"/>
  <c r="N19" i="34"/>
  <c r="BN12" i="34"/>
  <c r="DZ23" i="34"/>
  <c r="BB18" i="34"/>
  <c r="AT25" i="34"/>
  <c r="AT26" i="34" s="1"/>
  <c r="V10" i="34"/>
  <c r="CX13" i="34"/>
  <c r="DR16" i="34"/>
  <c r="AT16" i="34"/>
  <c r="AH23" i="34"/>
  <c r="BZ9" i="34"/>
  <c r="AL13" i="34"/>
  <c r="AE200" i="35"/>
  <c r="AH22" i="34"/>
  <c r="BZ12" i="34"/>
  <c r="R11" i="34"/>
  <c r="BF15" i="34"/>
  <c r="CP10" i="34"/>
  <c r="DF11" i="34"/>
  <c r="DF12" i="34"/>
  <c r="DZ10" i="34"/>
  <c r="Z9" i="34"/>
  <c r="BV25" i="34"/>
  <c r="BV26" i="34" s="1"/>
  <c r="AX10" i="34"/>
  <c r="AP22" i="34"/>
  <c r="DB23" i="34"/>
  <c r="DV22" i="34"/>
  <c r="R15" i="34"/>
  <c r="AP13" i="34"/>
  <c r="AT12" i="34"/>
  <c r="AH15" i="34"/>
  <c r="DN10" i="34"/>
  <c r="R25" i="34"/>
  <c r="R26" i="34" s="1"/>
  <c r="BF23" i="34"/>
  <c r="CH11" i="34"/>
  <c r="AH27" i="34"/>
  <c r="AH28" i="34" s="1"/>
  <c r="CD15" i="34"/>
  <c r="D191" i="35"/>
  <c r="BN11" i="34"/>
  <c r="V11" i="34"/>
  <c r="CH23" i="34"/>
  <c r="Z19" i="34"/>
  <c r="BJ10" i="34"/>
  <c r="DJ13" i="34"/>
  <c r="CP25" i="34"/>
  <c r="CP26" i="34" s="1"/>
  <c r="CX10" i="34"/>
  <c r="AP12" i="34"/>
  <c r="BR25" i="34"/>
  <c r="BR26" i="34" s="1"/>
  <c r="AD20" i="34"/>
  <c r="CL23" i="34"/>
  <c r="BB15" i="34"/>
  <c r="BR18" i="34"/>
  <c r="DB16" i="34"/>
  <c r="DF15" i="34"/>
  <c r="R13" i="34"/>
  <c r="DN19" i="34"/>
  <c r="BF16" i="34"/>
  <c r="Z11" i="34"/>
  <c r="L200" i="35"/>
  <c r="CT9" i="34"/>
  <c r="DN25" i="34"/>
  <c r="DN26" i="34" s="1"/>
  <c r="AX20" i="34"/>
  <c r="BR9" i="34"/>
  <c r="AD23" i="34"/>
  <c r="J12" i="34"/>
  <c r="DJ22" i="34"/>
  <c r="DV8" i="34"/>
  <c r="DV27" i="34"/>
  <c r="DX27" i="34" s="1"/>
  <c r="DX28" i="34" s="1"/>
  <c r="DR12" i="34"/>
  <c r="AH12" i="34"/>
  <c r="V27" i="34"/>
  <c r="AD10" i="34"/>
  <c r="DJ8" i="34"/>
  <c r="K191" i="35"/>
  <c r="BV23" i="34"/>
  <c r="DV25" i="34"/>
  <c r="DV26" i="34" s="1"/>
  <c r="DZ9" i="34"/>
  <c r="AX9" i="34"/>
  <c r="DF25" i="34"/>
  <c r="DF26" i="34" s="1"/>
  <c r="R20" i="34"/>
  <c r="DJ19" i="34"/>
  <c r="J25" i="34"/>
  <c r="J26" i="34" s="1"/>
  <c r="R9" i="34"/>
  <c r="AP19" i="34"/>
  <c r="CP12" i="34"/>
  <c r="BB8" i="34"/>
  <c r="CD19" i="34"/>
  <c r="AP18" i="34"/>
  <c r="AH141" i="35"/>
  <c r="Y148" i="35"/>
  <c r="BZ18" i="34"/>
  <c r="DV10" i="34"/>
  <c r="D196" i="35"/>
  <c r="CX12" i="34"/>
  <c r="AH8" i="34"/>
  <c r="CT23" i="34"/>
  <c r="V12" i="34"/>
  <c r="DF16" i="34"/>
  <c r="N23" i="34"/>
  <c r="DZ8" i="34"/>
  <c r="BB12" i="34"/>
  <c r="J9" i="34"/>
  <c r="AH18" i="34"/>
  <c r="AL9" i="34"/>
  <c r="DV19" i="34"/>
  <c r="DZ15" i="34"/>
  <c r="Z18" i="34"/>
  <c r="DB19" i="34"/>
  <c r="DJ12" i="34"/>
  <c r="AT8" i="34"/>
  <c r="AP25" i="34"/>
  <c r="AP26" i="34" s="1"/>
  <c r="BZ15" i="34"/>
  <c r="R10" i="34"/>
  <c r="BF8" i="34"/>
  <c r="AX8" i="34"/>
  <c r="AL10" i="34"/>
  <c r="BJ13" i="34"/>
  <c r="DN15" i="34"/>
  <c r="F200" i="35"/>
  <c r="CX23" i="34"/>
  <c r="CT20" i="34"/>
  <c r="BJ15" i="34"/>
  <c r="AD200" i="35"/>
  <c r="V152" i="35"/>
  <c r="V201" i="35" s="1"/>
  <c r="CH10" i="34"/>
  <c r="BZ20" i="34"/>
  <c r="D186" i="35"/>
  <c r="DV9" i="34"/>
  <c r="CH13" i="34"/>
  <c r="DF19" i="34"/>
  <c r="CL25" i="34"/>
  <c r="CL26" i="34" s="1"/>
  <c r="DF8" i="34"/>
  <c r="CD23" i="34"/>
  <c r="AX19" i="34"/>
  <c r="Z10" i="34"/>
  <c r="T200" i="35"/>
  <c r="CX16" i="34"/>
  <c r="BZ25" i="34"/>
  <c r="BZ26" i="34" s="1"/>
  <c r="CT16" i="34"/>
  <c r="CH22" i="34"/>
  <c r="CT10" i="34"/>
  <c r="CT15" i="34"/>
  <c r="BB23" i="34"/>
  <c r="DN12" i="34"/>
  <c r="CD10" i="34"/>
  <c r="BV22" i="34"/>
  <c r="R18" i="34"/>
  <c r="DB9" i="34"/>
  <c r="AX22" i="34"/>
  <c r="J10" i="34"/>
  <c r="BJ20" i="34"/>
  <c r="CD9" i="34"/>
  <c r="BZ10" i="34"/>
  <c r="DB13" i="34"/>
  <c r="BN13" i="34"/>
  <c r="BJ27" i="34"/>
  <c r="BJ28" i="34" s="1"/>
  <c r="DB10" i="34"/>
  <c r="DB20" i="34"/>
  <c r="BN20" i="34"/>
  <c r="N152" i="35"/>
  <c r="N201" i="35" s="1"/>
  <c r="CX25" i="34"/>
  <c r="CX26" i="34" s="1"/>
  <c r="AP23" i="34"/>
  <c r="BR11" i="34"/>
  <c r="AT22" i="34"/>
  <c r="AH9" i="34"/>
  <c r="CP13" i="34"/>
  <c r="BB25" i="34"/>
  <c r="BB26" i="34" s="1"/>
  <c r="BV13" i="34"/>
  <c r="DJ23" i="34"/>
  <c r="BJ19" i="34"/>
  <c r="J11" i="34"/>
  <c r="BR12" i="34"/>
  <c r="DJ9" i="34"/>
  <c r="BV11" i="34"/>
  <c r="DR19" i="34"/>
  <c r="BV15" i="34"/>
  <c r="BV17" i="34" s="1"/>
  <c r="AT9" i="34"/>
  <c r="DZ11" i="34"/>
  <c r="BN23" i="34"/>
  <c r="V16" i="34"/>
  <c r="V17" i="34" s="1"/>
  <c r="DZ19" i="34"/>
  <c r="BR10" i="34"/>
  <c r="AH16" i="34"/>
  <c r="DR20" i="34"/>
  <c r="DZ12" i="34"/>
  <c r="AL15" i="34"/>
  <c r="DR8" i="34"/>
  <c r="Z8" i="34"/>
  <c r="CL11" i="34"/>
  <c r="N25" i="34"/>
  <c r="N26" i="34" s="1"/>
  <c r="CX22" i="34"/>
  <c r="DJ10" i="34"/>
  <c r="BJ8" i="34"/>
  <c r="AX23" i="34"/>
  <c r="N12" i="34"/>
  <c r="BB20" i="34"/>
  <c r="BV9" i="34"/>
  <c r="CL10" i="34"/>
  <c r="W200" i="35"/>
  <c r="DR9" i="34"/>
  <c r="AH13" i="34"/>
  <c r="S200" i="35"/>
  <c r="BR8" i="34"/>
  <c r="BJ18" i="34"/>
  <c r="BF22" i="34"/>
  <c r="BB9" i="34"/>
  <c r="BF27" i="34"/>
  <c r="BF28" i="34" s="1"/>
  <c r="BZ13" i="34"/>
  <c r="BN22" i="34"/>
  <c r="N27" i="34"/>
  <c r="P27" i="34" s="1"/>
  <c r="P28" i="34" s="1"/>
  <c r="CH20" i="34"/>
  <c r="Z15" i="34"/>
  <c r="CL22" i="34"/>
  <c r="BZ11" i="34"/>
  <c r="BV18" i="34"/>
  <c r="Z16" i="34"/>
  <c r="BF11" i="34"/>
  <c r="J8" i="34"/>
  <c r="CD8" i="34"/>
  <c r="DJ25" i="34"/>
  <c r="DJ26" i="34" s="1"/>
  <c r="BB10" i="34"/>
  <c r="V9" i="34"/>
  <c r="DR15" i="34"/>
  <c r="BJ12" i="34"/>
  <c r="CH15" i="34"/>
  <c r="AX15" i="34"/>
  <c r="V22" i="34"/>
  <c r="DN9" i="34"/>
  <c r="U200" i="35"/>
  <c r="DJ20" i="34"/>
  <c r="CP8" i="34"/>
  <c r="Z22" i="34"/>
  <c r="BJ11" i="34"/>
  <c r="AL19" i="34"/>
  <c r="CH8" i="34"/>
  <c r="CX11" i="34"/>
  <c r="DF27" i="34"/>
  <c r="DF28" i="34" s="1"/>
  <c r="CL20" i="34"/>
  <c r="DR11" i="34"/>
  <c r="DR10" i="34"/>
  <c r="BJ9" i="34"/>
  <c r="AT23" i="34"/>
  <c r="AP9" i="34"/>
  <c r="I200" i="35"/>
  <c r="AD13" i="34"/>
  <c r="DV20" i="34"/>
  <c r="V8" i="34"/>
  <c r="N8" i="34"/>
  <c r="CL12" i="34"/>
  <c r="AP15" i="34"/>
  <c r="BF19" i="34"/>
  <c r="I152" i="35"/>
  <c r="I201" i="35" s="1"/>
  <c r="J191" i="35"/>
  <c r="AG192" i="35"/>
  <c r="D152" i="35"/>
  <c r="D201" i="35" s="1"/>
  <c r="AC148" i="35"/>
  <c r="F148" i="35"/>
  <c r="AF192" i="35"/>
  <c r="I193" i="35"/>
  <c r="AC191" i="35"/>
  <c r="AD196" i="35"/>
  <c r="G196" i="35"/>
  <c r="W196" i="35"/>
  <c r="G152" i="35"/>
  <c r="G201" i="35" s="1"/>
  <c r="P196" i="35"/>
  <c r="R191" i="35"/>
  <c r="H189" i="35"/>
  <c r="E193" i="35"/>
  <c r="S192" i="35"/>
  <c r="X192" i="35"/>
  <c r="CL27" i="34"/>
  <c r="CL28" i="34" s="1"/>
  <c r="AC189" i="35"/>
  <c r="J27" i="34"/>
  <c r="J28" i="34" s="1"/>
  <c r="AG189" i="35"/>
  <c r="X145" i="35"/>
  <c r="X194" i="35" s="1"/>
  <c r="V186" i="35"/>
  <c r="Q189" i="35"/>
  <c r="AD27" i="34"/>
  <c r="AD28" i="34" s="1"/>
  <c r="Q150" i="35"/>
  <c r="X152" i="35"/>
  <c r="X201" i="35" s="1"/>
  <c r="G150" i="35"/>
  <c r="X191" i="35"/>
  <c r="X193" i="35"/>
  <c r="J23" i="34"/>
  <c r="I145" i="35"/>
  <c r="I194" i="35" s="1"/>
  <c r="E152" i="35"/>
  <c r="E201" i="35" s="1"/>
  <c r="AE150" i="35"/>
  <c r="P189" i="35"/>
  <c r="AG152" i="35"/>
  <c r="AG201" i="35" s="1"/>
  <c r="I196" i="35"/>
  <c r="BR27" i="34"/>
  <c r="BR28" i="34" s="1"/>
  <c r="G200" i="35"/>
  <c r="W193" i="35"/>
  <c r="AC186" i="35"/>
  <c r="AE192" i="35"/>
  <c r="N193" i="35"/>
  <c r="AD51" i="35"/>
  <c r="W141" i="35"/>
  <c r="AF196" i="35"/>
  <c r="H141" i="35"/>
  <c r="I148" i="35"/>
  <c r="T191" i="35"/>
  <c r="AG200" i="35"/>
  <c r="E200" i="35"/>
  <c r="U186" i="35"/>
  <c r="AD150" i="35"/>
  <c r="J19" i="34"/>
  <c r="J18" i="34"/>
  <c r="Y150" i="35"/>
  <c r="L148" i="35"/>
  <c r="H192" i="35"/>
  <c r="AD186" i="35"/>
  <c r="AG148" i="35"/>
  <c r="AE189" i="35"/>
  <c r="T186" i="35"/>
  <c r="AD148" i="35"/>
  <c r="Y186" i="35"/>
  <c r="O150" i="35"/>
  <c r="AF186" i="35"/>
  <c r="Q192" i="35"/>
  <c r="W145" i="35"/>
  <c r="W194" i="35" s="1"/>
  <c r="AB193" i="35"/>
  <c r="AB141" i="35"/>
  <c r="J20" i="34"/>
  <c r="Q191" i="35"/>
  <c r="AC141" i="35"/>
  <c r="F193" i="35"/>
  <c r="S152" i="35"/>
  <c r="S201" i="35" s="1"/>
  <c r="AF138" i="35"/>
  <c r="U196" i="35"/>
  <c r="M148" i="35"/>
  <c r="L196" i="35"/>
  <c r="AB196" i="35"/>
  <c r="Q200" i="35"/>
  <c r="L138" i="35"/>
  <c r="AA192" i="35"/>
  <c r="F150" i="35"/>
  <c r="AD145" i="35"/>
  <c r="AD194" i="35" s="1"/>
  <c r="W152" i="35"/>
  <c r="W201" i="35" s="1"/>
  <c r="J186" i="35"/>
  <c r="F152" i="35"/>
  <c r="F201" i="35" s="1"/>
  <c r="AB189" i="35"/>
  <c r="Z191" i="35"/>
  <c r="P148" i="35"/>
  <c r="AE145" i="35"/>
  <c r="AE194" i="35" s="1"/>
  <c r="L51" i="35"/>
  <c r="R27" i="34"/>
  <c r="R28" i="34" s="1"/>
  <c r="N186" i="35"/>
  <c r="H145" i="35"/>
  <c r="H194" i="35" s="1"/>
  <c r="CH27" i="34"/>
  <c r="CH28" i="34" s="1"/>
  <c r="F186" i="35"/>
  <c r="O193" i="35"/>
  <c r="Y193" i="35"/>
  <c r="K138" i="35"/>
  <c r="R51" i="35"/>
  <c r="DN27" i="34"/>
  <c r="DP27" i="34" s="1"/>
  <c r="DP28" i="34" s="1"/>
  <c r="W186" i="35"/>
  <c r="Z141" i="35"/>
  <c r="AF148" i="35"/>
  <c r="K141" i="35"/>
  <c r="I150" i="35"/>
  <c r="U191" i="35"/>
  <c r="N196" i="35"/>
  <c r="AH192" i="35"/>
  <c r="AD192" i="35"/>
  <c r="L191" i="35"/>
  <c r="G141" i="35"/>
  <c r="Q138" i="35"/>
  <c r="Q51" i="35"/>
  <c r="J145" i="35"/>
  <c r="J194" i="35" s="1"/>
  <c r="V192" i="35"/>
  <c r="AD193" i="35"/>
  <c r="Z27" i="34"/>
  <c r="Z28" i="34" s="1"/>
  <c r="U152" i="35"/>
  <c r="U201" i="35" s="1"/>
  <c r="T192" i="35"/>
  <c r="AI36" i="35"/>
  <c r="J138" i="35"/>
  <c r="V145" i="35"/>
  <c r="V194" i="35" s="1"/>
  <c r="S186" i="35"/>
  <c r="G148" i="35"/>
  <c r="K192" i="35"/>
  <c r="J192" i="35"/>
  <c r="D150" i="35"/>
  <c r="L189" i="35"/>
  <c r="Y138" i="35"/>
  <c r="K148" i="35"/>
  <c r="BZ27" i="34"/>
  <c r="BZ28" i="34" s="1"/>
  <c r="E196" i="35"/>
  <c r="Z196" i="35"/>
  <c r="AD189" i="35"/>
  <c r="H148" i="35"/>
  <c r="AI43" i="35"/>
  <c r="L141" i="35"/>
  <c r="AD138" i="35"/>
  <c r="K51" i="35"/>
  <c r="L145" i="35"/>
  <c r="L194" i="35" s="1"/>
  <c r="Z51" i="35"/>
  <c r="AH51" i="35"/>
  <c r="P138" i="35"/>
  <c r="O51" i="35"/>
  <c r="P51" i="35"/>
  <c r="G145" i="35"/>
  <c r="G194" i="35" s="1"/>
  <c r="Y145" i="35"/>
  <c r="Y194" i="35" s="1"/>
  <c r="T145" i="35"/>
  <c r="T194" i="35" s="1"/>
  <c r="AI151" i="35"/>
  <c r="AI152" i="35" s="1"/>
  <c r="M141" i="35"/>
  <c r="G138" i="35"/>
  <c r="AE138" i="35"/>
  <c r="AT27" i="34"/>
  <c r="AT28" i="34" s="1"/>
  <c r="G193" i="35"/>
  <c r="M150" i="35"/>
  <c r="Q141" i="35"/>
  <c r="N145" i="35"/>
  <c r="N194" i="35" s="1"/>
  <c r="J196" i="35"/>
  <c r="Z152" i="35"/>
  <c r="Z201" i="35" s="1"/>
  <c r="AF189" i="35"/>
  <c r="AH196" i="35"/>
  <c r="K186" i="35"/>
  <c r="D138" i="35"/>
  <c r="K152" i="35"/>
  <c r="K201" i="35" s="1"/>
  <c r="BV27" i="34"/>
  <c r="BV28" i="34" s="1"/>
  <c r="AL27" i="34"/>
  <c r="AL28" i="34" s="1"/>
  <c r="AA186" i="35"/>
  <c r="P192" i="35"/>
  <c r="M152" i="35"/>
  <c r="M201" i="35" s="1"/>
  <c r="O141" i="35"/>
  <c r="V196" i="35"/>
  <c r="Z189" i="35"/>
  <c r="G189" i="35"/>
  <c r="O148" i="35"/>
  <c r="W148" i="35"/>
  <c r="AA141" i="35"/>
  <c r="N192" i="35"/>
  <c r="J148" i="35"/>
  <c r="X150" i="35"/>
  <c r="M186" i="35"/>
  <c r="E51" i="35"/>
  <c r="L192" i="35"/>
  <c r="N141" i="35"/>
  <c r="D148" i="35"/>
  <c r="AE51" i="35"/>
  <c r="Q193" i="35"/>
  <c r="R138" i="35"/>
  <c r="D141" i="35"/>
  <c r="AH145" i="35"/>
  <c r="AH194" i="35" s="1"/>
  <c r="AH138" i="35"/>
  <c r="N148" i="35"/>
  <c r="H138" i="35"/>
  <c r="F138" i="35"/>
  <c r="N51" i="35"/>
  <c r="AF51" i="35"/>
  <c r="AC51" i="35"/>
  <c r="U51" i="35"/>
  <c r="F51" i="35"/>
  <c r="AA51" i="35"/>
  <c r="X51" i="35"/>
  <c r="Y51" i="35"/>
  <c r="G51" i="35"/>
  <c r="AB51" i="35"/>
  <c r="Z148" i="35"/>
  <c r="T51" i="35"/>
  <c r="W51" i="35"/>
  <c r="J51" i="35"/>
  <c r="V51" i="35"/>
  <c r="D51" i="35"/>
  <c r="AI39" i="35"/>
  <c r="H51" i="35"/>
  <c r="AG51" i="35"/>
  <c r="AA148" i="35"/>
  <c r="X141" i="35"/>
  <c r="S51" i="35"/>
  <c r="M51" i="35"/>
  <c r="V141" i="35"/>
  <c r="X148" i="35"/>
  <c r="AC138" i="35"/>
  <c r="Z138" i="35"/>
  <c r="J13" i="34"/>
  <c r="E192" i="35"/>
  <c r="T196" i="35"/>
  <c r="E138" i="35"/>
  <c r="F191" i="35"/>
  <c r="U138" i="35"/>
  <c r="AH148" i="35"/>
  <c r="Z193" i="35"/>
  <c r="AC145" i="35"/>
  <c r="AC194" i="35" s="1"/>
  <c r="Q152" i="35"/>
  <c r="Q201" i="35" s="1"/>
  <c r="D145" i="35"/>
  <c r="D194" i="35" s="1"/>
  <c r="AA196" i="35"/>
  <c r="S145" i="35"/>
  <c r="S194" i="35" s="1"/>
  <c r="Q145" i="35"/>
  <c r="Q194" i="35" s="1"/>
  <c r="CD27" i="34"/>
  <c r="CF27" i="34" s="1"/>
  <c r="CF28" i="34" s="1"/>
  <c r="U148" i="35"/>
  <c r="U192" i="35"/>
  <c r="S191" i="35"/>
  <c r="AG138" i="35"/>
  <c r="M138" i="35"/>
  <c r="DJ27" i="34"/>
  <c r="DJ28" i="34" s="1"/>
  <c r="U193" i="35"/>
  <c r="E148" i="35"/>
  <c r="F145" i="35"/>
  <c r="F194" i="35" s="1"/>
  <c r="I138" i="35"/>
  <c r="N200" i="35"/>
  <c r="T148" i="35"/>
  <c r="AA138" i="35"/>
  <c r="V189" i="35"/>
  <c r="AX27" i="34"/>
  <c r="AZ27" i="34" s="1"/>
  <c r="AZ28" i="34" s="1"/>
  <c r="R196" i="35"/>
  <c r="O145" i="35"/>
  <c r="O194" i="35" s="1"/>
  <c r="AB138" i="35"/>
  <c r="Z200" i="35"/>
  <c r="AA189" i="35"/>
  <c r="AB148" i="35"/>
  <c r="R192" i="35"/>
  <c r="J141" i="35"/>
  <c r="AE152" i="35"/>
  <c r="AE201" i="35" s="1"/>
  <c r="T189" i="35"/>
  <c r="AA150" i="35"/>
  <c r="U150" i="35"/>
  <c r="F141" i="35"/>
  <c r="M189" i="35"/>
  <c r="L186" i="35"/>
  <c r="P141" i="35"/>
  <c r="I51" i="35"/>
  <c r="Y141" i="35"/>
  <c r="E145" i="35"/>
  <c r="E194" i="35" s="1"/>
  <c r="AF145" i="35"/>
  <c r="AF194" i="35" s="1"/>
  <c r="O138" i="35"/>
  <c r="X196" i="35"/>
  <c r="O189" i="35"/>
  <c r="V148" i="35"/>
  <c r="V200" i="35"/>
  <c r="S138" i="35"/>
  <c r="T138" i="35"/>
  <c r="X138" i="35"/>
  <c r="AA145" i="35"/>
  <c r="AA194" i="35" s="1"/>
  <c r="U145" i="35"/>
  <c r="U194" i="35" s="1"/>
  <c r="AB186" i="35"/>
  <c r="AD152" i="35"/>
  <c r="AD201" i="35" s="1"/>
  <c r="R145" i="35"/>
  <c r="R194" i="35" s="1"/>
  <c r="W138" i="35"/>
  <c r="AG150" i="35"/>
  <c r="AF141" i="35"/>
  <c r="V138" i="35"/>
  <c r="AF191" i="35"/>
  <c r="AB145" i="35"/>
  <c r="AB194" i="35" s="1"/>
  <c r="R148" i="35"/>
  <c r="AE141" i="35"/>
  <c r="T150" i="35"/>
  <c r="O191" i="35"/>
  <c r="H193" i="35"/>
  <c r="J189" i="35"/>
  <c r="AF193" i="35"/>
  <c r="T152" i="35"/>
  <c r="T201" i="35" s="1"/>
  <c r="T141" i="35"/>
  <c r="Z145" i="35"/>
  <c r="Z194" i="35" s="1"/>
  <c r="R193" i="35"/>
  <c r="AC192" i="35"/>
  <c r="O196" i="35"/>
  <c r="N138" i="35"/>
  <c r="P150" i="35"/>
  <c r="H152" i="35"/>
  <c r="H201" i="35" s="1"/>
  <c r="J22" i="34"/>
  <c r="AC150" i="35"/>
  <c r="E150" i="35"/>
  <c r="J150" i="35"/>
  <c r="R186" i="35"/>
  <c r="DN18" i="34"/>
  <c r="AE191" i="35"/>
  <c r="AP20" i="34"/>
  <c r="L193" i="35"/>
  <c r="AL18" i="34"/>
  <c r="K145" i="35"/>
  <c r="K194" i="35" s="1"/>
  <c r="CL13" i="34"/>
  <c r="X186" i="35"/>
  <c r="Z25" i="34"/>
  <c r="Z26" i="34" s="1"/>
  <c r="H150" i="35"/>
  <c r="N13" i="34"/>
  <c r="E186" i="35"/>
  <c r="DZ25" i="34"/>
  <c r="DZ26" i="34" s="1"/>
  <c r="AH150" i="35"/>
  <c r="BN16" i="34"/>
  <c r="R189" i="35"/>
  <c r="AD16" i="34"/>
  <c r="I189" i="35"/>
  <c r="DN23" i="34"/>
  <c r="AE196" i="35"/>
  <c r="BF13" i="34"/>
  <c r="P186" i="35"/>
  <c r="AT19" i="34"/>
  <c r="M192" i="35"/>
  <c r="BN15" i="34"/>
  <c r="R141" i="35"/>
  <c r="CT22" i="34"/>
  <c r="CT13" i="34"/>
  <c r="Z186" i="35"/>
  <c r="DN20" i="34"/>
  <c r="AE193" i="35"/>
  <c r="AH152" i="35"/>
  <c r="AH201" i="35" s="1"/>
  <c r="AH200" i="35"/>
  <c r="DZ27" i="34"/>
  <c r="V18" i="34"/>
  <c r="G191" i="35"/>
  <c r="DF20" i="34"/>
  <c r="AC193" i="35"/>
  <c r="CT19" i="34"/>
  <c r="Z192" i="35"/>
  <c r="CP18" i="34"/>
  <c r="Y191" i="35"/>
  <c r="BN25" i="34"/>
  <c r="BN26" i="34" s="1"/>
  <c r="R150" i="35"/>
  <c r="BV20" i="34"/>
  <c r="T193" i="35"/>
  <c r="CD18" i="34"/>
  <c r="V191" i="35"/>
  <c r="CH25" i="34"/>
  <c r="CH26" i="34" s="1"/>
  <c r="W150" i="35"/>
  <c r="Z23" i="34"/>
  <c r="H196" i="35"/>
  <c r="R152" i="35"/>
  <c r="R201" i="35" s="1"/>
  <c r="BN27" i="34"/>
  <c r="R200" i="35"/>
  <c r="CD25" i="34"/>
  <c r="CD26" i="34" s="1"/>
  <c r="V150" i="35"/>
  <c r="Z13" i="34"/>
  <c r="H186" i="35"/>
  <c r="DZ20" i="34"/>
  <c r="AH193" i="35"/>
  <c r="DV15" i="34"/>
  <c r="AG141" i="35"/>
  <c r="CL16" i="34"/>
  <c r="X189" i="35"/>
  <c r="BR23" i="34"/>
  <c r="S196" i="35"/>
  <c r="AD15" i="34"/>
  <c r="I141" i="35"/>
  <c r="CH16" i="34"/>
  <c r="W189" i="35"/>
  <c r="R19" i="34"/>
  <c r="F192" i="35"/>
  <c r="BR16" i="34"/>
  <c r="S189" i="35"/>
  <c r="N16" i="34"/>
  <c r="E189" i="35"/>
  <c r="AX18" i="34"/>
  <c r="N191" i="35"/>
  <c r="BJ23" i="34"/>
  <c r="Q196" i="35"/>
  <c r="BJ22" i="34"/>
  <c r="Q148" i="35"/>
  <c r="DJ15" i="34"/>
  <c r="AD141" i="35"/>
  <c r="J200" i="35"/>
  <c r="J152" i="35"/>
  <c r="J201" i="35" s="1"/>
  <c r="DB25" i="34"/>
  <c r="DB26" i="34" s="1"/>
  <c r="AB150" i="35"/>
  <c r="CD20" i="34"/>
  <c r="V193" i="35"/>
  <c r="AT20" i="34"/>
  <c r="M193" i="35"/>
  <c r="AX16" i="34"/>
  <c r="N189" i="35"/>
  <c r="DZ22" i="34"/>
  <c r="CH18" i="34"/>
  <c r="W191" i="35"/>
  <c r="BZ16" i="34"/>
  <c r="U189" i="35"/>
  <c r="Y200" i="35"/>
  <c r="CP27" i="34"/>
  <c r="Y152" i="35"/>
  <c r="Y201" i="35" s="1"/>
  <c r="CT25" i="34"/>
  <c r="CT26" i="34" s="1"/>
  <c r="Z150" i="35"/>
  <c r="O152" i="35"/>
  <c r="O201" i="35" s="1"/>
  <c r="O200" i="35"/>
  <c r="BB27" i="34"/>
  <c r="N15" i="34"/>
  <c r="E141" i="35"/>
  <c r="CP16" i="34"/>
  <c r="Y189" i="35"/>
  <c r="V19" i="34"/>
  <c r="G192" i="35"/>
  <c r="DV13" i="34"/>
  <c r="AG186" i="35"/>
  <c r="BB19" i="34"/>
  <c r="O192" i="35"/>
  <c r="R22" i="34"/>
  <c r="DB18" i="34"/>
  <c r="AB191" i="35"/>
  <c r="BR20" i="34"/>
  <c r="S193" i="35"/>
  <c r="AH20" i="34"/>
  <c r="J193" i="35"/>
  <c r="P200" i="35"/>
  <c r="P152" i="35"/>
  <c r="P201" i="35" s="1"/>
  <c r="CD22" i="34"/>
  <c r="L152" i="35"/>
  <c r="L201" i="35" s="1"/>
  <c r="AP27" i="34"/>
  <c r="AD19" i="34"/>
  <c r="I192" i="35"/>
  <c r="R23" i="34"/>
  <c r="F196" i="35"/>
  <c r="BR15" i="34"/>
  <c r="S141" i="35"/>
  <c r="AL23" i="34"/>
  <c r="K196" i="35"/>
  <c r="AL25" i="34"/>
  <c r="AL26" i="34" s="1"/>
  <c r="K150" i="35"/>
  <c r="DR25" i="34"/>
  <c r="DR26" i="34" s="1"/>
  <c r="AF150" i="35"/>
  <c r="AL16" i="34"/>
  <c r="K189" i="35"/>
  <c r="R16" i="34"/>
  <c r="F189" i="35"/>
  <c r="BF20" i="34"/>
  <c r="P193" i="35"/>
  <c r="CX18" i="34"/>
  <c r="AA191" i="35"/>
  <c r="N18" i="34"/>
  <c r="E191" i="35"/>
  <c r="BF18" i="34"/>
  <c r="P191" i="35"/>
  <c r="P145" i="35"/>
  <c r="P194" i="35" s="1"/>
  <c r="AL20" i="34"/>
  <c r="K193" i="35"/>
  <c r="DZ18" i="34"/>
  <c r="AH191" i="35"/>
  <c r="DJ18" i="34"/>
  <c r="AD191" i="35"/>
  <c r="DV18" i="34"/>
  <c r="AG191" i="35"/>
  <c r="AT18" i="34"/>
  <c r="M191" i="35"/>
  <c r="M145" i="35"/>
  <c r="M194" i="35" s="1"/>
  <c r="AF200" i="35"/>
  <c r="DR27" i="34"/>
  <c r="AF152" i="35"/>
  <c r="AF201" i="35" s="1"/>
  <c r="DZ16" i="34"/>
  <c r="AH189" i="35"/>
  <c r="DF22" i="34"/>
  <c r="CP23" i="34"/>
  <c r="Y196" i="35"/>
  <c r="CP19" i="34"/>
  <c r="Y192" i="35"/>
  <c r="DN13" i="34"/>
  <c r="AE186" i="35"/>
  <c r="CH19" i="34"/>
  <c r="W192" i="35"/>
  <c r="BR22" i="34"/>
  <c r="S148" i="35"/>
  <c r="CP22" i="34"/>
  <c r="V13" i="34"/>
  <c r="G186" i="35"/>
  <c r="AC200" i="35"/>
  <c r="AC152" i="35"/>
  <c r="AC201" i="35" s="1"/>
  <c r="DF23" i="34"/>
  <c r="AC196" i="35"/>
  <c r="AA200" i="35"/>
  <c r="CX27" i="34"/>
  <c r="AA152" i="35"/>
  <c r="AA201" i="35" s="1"/>
  <c r="DV23" i="34"/>
  <c r="AG196" i="35"/>
  <c r="AX25" i="34"/>
  <c r="AX26" i="34" s="1"/>
  <c r="N150" i="35"/>
  <c r="DB22" i="34"/>
  <c r="AD18" i="34"/>
  <c r="I191" i="35"/>
  <c r="DN22" i="34"/>
  <c r="AE148" i="35"/>
  <c r="DB27" i="34"/>
  <c r="AB152" i="35"/>
  <c r="AB201" i="35" s="1"/>
  <c r="AB200" i="35"/>
  <c r="DZ13" i="34"/>
  <c r="AH186" i="35"/>
  <c r="BB13" i="34"/>
  <c r="O186" i="35"/>
  <c r="CX20" i="34"/>
  <c r="AA193" i="35"/>
  <c r="C27" i="28"/>
  <c r="C25" i="28"/>
  <c r="C23" i="28"/>
  <c r="C21" i="28"/>
  <c r="C17" i="28"/>
  <c r="C14" i="28"/>
  <c r="H4" i="28"/>
  <c r="L4" i="28" s="1"/>
  <c r="P4" i="28" s="1"/>
  <c r="T4" i="28" s="1"/>
  <c r="X4" i="28" s="1"/>
  <c r="AB4" i="28" s="1"/>
  <c r="AF4" i="28" s="1"/>
  <c r="AJ4" i="28" s="1"/>
  <c r="AN4" i="28" s="1"/>
  <c r="AR4" i="28" s="1"/>
  <c r="AV4" i="28" s="1"/>
  <c r="AZ4" i="28" s="1"/>
  <c r="BD4" i="28" s="1"/>
  <c r="BH4" i="28" s="1"/>
  <c r="BL4" i="28" s="1"/>
  <c r="BP4" i="28" s="1"/>
  <c r="BT4" i="28" s="1"/>
  <c r="BX4" i="28" s="1"/>
  <c r="CB4" i="28" s="1"/>
  <c r="CF4" i="28" s="1"/>
  <c r="CJ4" i="28" s="1"/>
  <c r="CN4" i="28" s="1"/>
  <c r="CR4" i="28" s="1"/>
  <c r="CV4" i="28" s="1"/>
  <c r="CZ4" i="28" s="1"/>
  <c r="DD4" i="28" s="1"/>
  <c r="DH4" i="28" s="1"/>
  <c r="DL4" i="28" s="1"/>
  <c r="DP4" i="28" s="1"/>
  <c r="DT4" i="28" s="1"/>
  <c r="DX4" i="28" s="1"/>
  <c r="E9" i="38" l="1"/>
  <c r="E10" i="38"/>
  <c r="G10" i="38" s="1"/>
  <c r="E8" i="38"/>
  <c r="CL17" i="34"/>
  <c r="DR17" i="34"/>
  <c r="AH21" i="34"/>
  <c r="CT24" i="34"/>
  <c r="AJ27" i="34"/>
  <c r="AJ28" i="34" s="1"/>
  <c r="AL24" i="34"/>
  <c r="R17" i="34"/>
  <c r="CD24" i="34"/>
  <c r="DV14" i="34"/>
  <c r="CX17" i="34"/>
  <c r="AT17" i="34"/>
  <c r="AP17" i="34"/>
  <c r="CH24" i="34"/>
  <c r="CT28" i="34"/>
  <c r="J17" i="34"/>
  <c r="DN17" i="34"/>
  <c r="BB21" i="34"/>
  <c r="DV28" i="34"/>
  <c r="CT14" i="34"/>
  <c r="BZ17" i="34"/>
  <c r="Z24" i="34"/>
  <c r="AP21" i="34"/>
  <c r="BL27" i="34"/>
  <c r="BL28" i="34" s="1"/>
  <c r="AH17" i="34"/>
  <c r="DZ14" i="34"/>
  <c r="DB24" i="34"/>
  <c r="CT17" i="34"/>
  <c r="BZ21" i="34"/>
  <c r="Z21" i="34"/>
  <c r="DR24" i="34"/>
  <c r="CD17" i="34"/>
  <c r="DF21" i="34"/>
  <c r="BF24" i="34"/>
  <c r="DJ24" i="34"/>
  <c r="AL17" i="34"/>
  <c r="CP17" i="34"/>
  <c r="DJ17" i="34"/>
  <c r="DZ17" i="34"/>
  <c r="DV21" i="34"/>
  <c r="BR21" i="34"/>
  <c r="AX17" i="34"/>
  <c r="AP14" i="34"/>
  <c r="V24" i="34"/>
  <c r="BB24" i="34"/>
  <c r="R14" i="34"/>
  <c r="DF17" i="34"/>
  <c r="N21" i="34"/>
  <c r="V14" i="34"/>
  <c r="CT21" i="34"/>
  <c r="AP24" i="34"/>
  <c r="BN21" i="34"/>
  <c r="AX21" i="34"/>
  <c r="AD14" i="34"/>
  <c r="CH14" i="34"/>
  <c r="DJ21" i="34"/>
  <c r="BB14" i="34"/>
  <c r="DV17" i="34"/>
  <c r="DB21" i="34"/>
  <c r="CL24" i="34"/>
  <c r="CP14" i="34"/>
  <c r="BB17" i="34"/>
  <c r="BV24" i="34"/>
  <c r="BJ21" i="34"/>
  <c r="DZ24" i="34"/>
  <c r="BN14" i="34"/>
  <c r="Z14" i="34"/>
  <c r="N14" i="34"/>
  <c r="BH27" i="34"/>
  <c r="BH28" i="34" s="1"/>
  <c r="R21" i="34"/>
  <c r="DV24" i="34"/>
  <c r="AD24" i="34"/>
  <c r="CX24" i="34"/>
  <c r="DN24" i="34"/>
  <c r="AH24" i="34"/>
  <c r="BJ14" i="34"/>
  <c r="AX24" i="34"/>
  <c r="N17" i="34"/>
  <c r="DR21" i="34"/>
  <c r="CX14" i="34"/>
  <c r="BJ17" i="34"/>
  <c r="AL14" i="34"/>
  <c r="CL21" i="34"/>
  <c r="DF14" i="34"/>
  <c r="DJ14" i="34"/>
  <c r="BF17" i="34"/>
  <c r="BZ14" i="34"/>
  <c r="Z17" i="34"/>
  <c r="AT14" i="34"/>
  <c r="DB14" i="34"/>
  <c r="AH14" i="34"/>
  <c r="AX14" i="34"/>
  <c r="BR14" i="34"/>
  <c r="CH17" i="34"/>
  <c r="DH27" i="34"/>
  <c r="DH28" i="34" s="1"/>
  <c r="DR14" i="34"/>
  <c r="CD14" i="34"/>
  <c r="BN24" i="34"/>
  <c r="N24" i="34"/>
  <c r="DB17" i="34"/>
  <c r="BV14" i="34"/>
  <c r="BZ24" i="34"/>
  <c r="AT24" i="34"/>
  <c r="X27" i="34"/>
  <c r="X28" i="34" s="1"/>
  <c r="V28" i="34"/>
  <c r="DN14" i="34"/>
  <c r="BV21" i="34"/>
  <c r="BF14" i="34"/>
  <c r="J24" i="34"/>
  <c r="CL14" i="34"/>
  <c r="N28" i="34"/>
  <c r="J14" i="34"/>
  <c r="CN27" i="34"/>
  <c r="CN28" i="34" s="1"/>
  <c r="AF27" i="34"/>
  <c r="AF28" i="34" s="1"/>
  <c r="BT27" i="34"/>
  <c r="BT28" i="34" s="1"/>
  <c r="CB27" i="34"/>
  <c r="CB28" i="34" s="1"/>
  <c r="J21" i="34"/>
  <c r="AV27" i="34"/>
  <c r="AV28" i="34" s="1"/>
  <c r="DN28" i="34"/>
  <c r="CD28" i="34"/>
  <c r="D153" i="35"/>
  <c r="G153" i="35"/>
  <c r="CJ27" i="34"/>
  <c r="CJ28" i="34" s="1"/>
  <c r="BX27" i="34"/>
  <c r="BX28" i="34" s="1"/>
  <c r="DL27" i="34"/>
  <c r="DL28" i="34" s="1"/>
  <c r="T27" i="34"/>
  <c r="T28" i="34" s="1"/>
  <c r="U153" i="35"/>
  <c r="T153" i="35"/>
  <c r="AN27" i="34"/>
  <c r="AN28" i="34" s="1"/>
  <c r="R153" i="35"/>
  <c r="AE153" i="35"/>
  <c r="I153" i="35"/>
  <c r="AI51" i="35"/>
  <c r="AB27" i="34"/>
  <c r="AB28" i="34" s="1"/>
  <c r="F153" i="35"/>
  <c r="X153" i="35"/>
  <c r="AX28" i="34"/>
  <c r="N153" i="35"/>
  <c r="AH153" i="35"/>
  <c r="W153" i="35"/>
  <c r="Z153" i="35"/>
  <c r="AG153" i="35"/>
  <c r="H153" i="35"/>
  <c r="Q153" i="35"/>
  <c r="L153" i="35"/>
  <c r="CH21" i="34"/>
  <c r="K153" i="35"/>
  <c r="AD153" i="35"/>
  <c r="V153" i="35"/>
  <c r="AI189" i="35"/>
  <c r="R24" i="34"/>
  <c r="O153" i="35"/>
  <c r="BJ24" i="34"/>
  <c r="AI186" i="35"/>
  <c r="AI192" i="35"/>
  <c r="AB153" i="35"/>
  <c r="CP24" i="34"/>
  <c r="AF153" i="35"/>
  <c r="BN17" i="34"/>
  <c r="S153" i="35"/>
  <c r="AI193" i="35"/>
  <c r="M153" i="35"/>
  <c r="AI196" i="35"/>
  <c r="AI191" i="35"/>
  <c r="DZ21" i="34"/>
  <c r="E153" i="35"/>
  <c r="CX21" i="34"/>
  <c r="AL21" i="34"/>
  <c r="AI200" i="35"/>
  <c r="DT27" i="34"/>
  <c r="DT28" i="34" s="1"/>
  <c r="DR28" i="34"/>
  <c r="BR17" i="34"/>
  <c r="AA153" i="35"/>
  <c r="DD27" i="34"/>
  <c r="DD28" i="34" s="1"/>
  <c r="DB28" i="34"/>
  <c r="CX28" i="34"/>
  <c r="CZ27" i="34"/>
  <c r="CZ28" i="34" s="1"/>
  <c r="BF21" i="34"/>
  <c r="J153" i="35"/>
  <c r="AC153" i="35"/>
  <c r="P153" i="35"/>
  <c r="BR24" i="34"/>
  <c r="BB28" i="34"/>
  <c r="BD27" i="34"/>
  <c r="BD28" i="34" s="1"/>
  <c r="CD21" i="34"/>
  <c r="V21" i="34"/>
  <c r="BN28" i="34"/>
  <c r="BP27" i="34"/>
  <c r="BP28" i="34" s="1"/>
  <c r="DZ28" i="34"/>
  <c r="EB27" i="34"/>
  <c r="EB28" i="34" s="1"/>
  <c r="DF24" i="34"/>
  <c r="CR27" i="34"/>
  <c r="CR28" i="34" s="1"/>
  <c r="CP28" i="34"/>
  <c r="CP21" i="34"/>
  <c r="AT21" i="34"/>
  <c r="Y153" i="35"/>
  <c r="AD21" i="34"/>
  <c r="AP28" i="34"/>
  <c r="AR27" i="34"/>
  <c r="AR28" i="34" s="1"/>
  <c r="AD17" i="34"/>
  <c r="DN21" i="34"/>
  <c r="C28" i="28"/>
  <c r="J114" i="4"/>
  <c r="AU114" i="4" s="1"/>
  <c r="J115" i="4"/>
  <c r="BB115" i="4" s="1"/>
  <c r="J116" i="4"/>
  <c r="AR116" i="4" s="1"/>
  <c r="J117" i="4"/>
  <c r="J118" i="4"/>
  <c r="AR118" i="4" s="1"/>
  <c r="J119" i="4"/>
  <c r="AX119" i="4" s="1"/>
  <c r="J120" i="4"/>
  <c r="J121" i="4"/>
  <c r="BJ121" i="4" s="1"/>
  <c r="J122" i="4"/>
  <c r="J123" i="4"/>
  <c r="J124" i="4"/>
  <c r="E115" i="4"/>
  <c r="E116" i="4" s="1"/>
  <c r="E117" i="4" s="1"/>
  <c r="E118" i="4" s="1"/>
  <c r="E119" i="4" s="1"/>
  <c r="E120" i="4" s="1"/>
  <c r="E121" i="4" s="1"/>
  <c r="E122" i="4" s="1"/>
  <c r="E123" i="4" s="1"/>
  <c r="E124" i="4" s="1"/>
  <c r="E125" i="4" s="1"/>
  <c r="E126" i="4" s="1"/>
  <c r="E127" i="4" s="1"/>
  <c r="E128" i="4" s="1"/>
  <c r="E129" i="4" s="1"/>
  <c r="E130" i="4" s="1"/>
  <c r="E131" i="4" s="1"/>
  <c r="E132" i="4" s="1"/>
  <c r="E133" i="4" s="1"/>
  <c r="E134" i="4" s="1"/>
  <c r="E135" i="4" s="1"/>
  <c r="E136" i="4" s="1"/>
  <c r="E137" i="4" s="1"/>
  <c r="E138" i="4" s="1"/>
  <c r="E139" i="4" s="1"/>
  <c r="E140" i="4" s="1"/>
  <c r="E141" i="4" s="1"/>
  <c r="E142" i="4" s="1"/>
  <c r="E143" i="4" s="1"/>
  <c r="E144" i="4" s="1"/>
  <c r="E145" i="4" s="1"/>
  <c r="E146" i="4" s="1"/>
  <c r="E147" i="4" s="1"/>
  <c r="E148" i="4" s="1"/>
  <c r="E149" i="4" s="1"/>
  <c r="E150" i="4" s="1"/>
  <c r="E151" i="4" s="1"/>
  <c r="E152" i="4" s="1"/>
  <c r="E153" i="4" s="1"/>
  <c r="E154" i="4" s="1"/>
  <c r="E155" i="4" s="1"/>
  <c r="E156" i="4" s="1"/>
  <c r="E157" i="4" s="1"/>
  <c r="E14" i="38" l="1"/>
  <c r="AP29" i="34"/>
  <c r="CT29" i="34"/>
  <c r="DF29" i="34"/>
  <c r="DB29" i="34"/>
  <c r="CL29" i="34"/>
  <c r="BV29" i="34"/>
  <c r="DJ29" i="34"/>
  <c r="DV29" i="34"/>
  <c r="AX29" i="34"/>
  <c r="AL29" i="34"/>
  <c r="CH29" i="34"/>
  <c r="DN29" i="34"/>
  <c r="BJ29" i="34"/>
  <c r="BB29" i="34"/>
  <c r="R29" i="34"/>
  <c r="Z29" i="34"/>
  <c r="AT29" i="34"/>
  <c r="DR29" i="34"/>
  <c r="BF29" i="34"/>
  <c r="AH29" i="34"/>
  <c r="AS123" i="4"/>
  <c r="BZ29" i="34"/>
  <c r="BD120" i="4"/>
  <c r="N29" i="34"/>
  <c r="F23" i="34"/>
  <c r="F27" i="34"/>
  <c r="F16" i="34"/>
  <c r="J29" i="34"/>
  <c r="F20" i="34"/>
  <c r="F19" i="34"/>
  <c r="V29" i="34"/>
  <c r="F13" i="34"/>
  <c r="F18" i="34"/>
  <c r="CD29" i="34"/>
  <c r="AI201" i="35"/>
  <c r="BN29" i="34"/>
  <c r="BR29" i="34"/>
  <c r="AD29" i="34"/>
  <c r="AI194" i="35"/>
  <c r="DZ29" i="34"/>
  <c r="CX29" i="34"/>
  <c r="CP29" i="34"/>
  <c r="BC117" i="4"/>
  <c r="AX114" i="4"/>
  <c r="AQ117" i="4"/>
  <c r="BO118" i="4"/>
  <c r="BU117" i="4"/>
  <c r="BI117" i="4"/>
  <c r="AW117" i="4"/>
  <c r="BO114" i="4"/>
  <c r="BC114" i="4"/>
  <c r="BA117" i="4"/>
  <c r="BC124" i="4"/>
  <c r="AU117" i="4"/>
  <c r="BU114" i="4"/>
  <c r="BJ117" i="4"/>
  <c r="AX117" i="4"/>
  <c r="BP114" i="4"/>
  <c r="BD114" i="4"/>
  <c r="AR114" i="4"/>
  <c r="BS114" i="4"/>
  <c r="BM118" i="4"/>
  <c r="BM114" i="4"/>
  <c r="BG118" i="4"/>
  <c r="BJ114" i="4"/>
  <c r="AW118" i="4"/>
  <c r="BI114" i="4"/>
  <c r="BS117" i="4"/>
  <c r="BG114" i="4"/>
  <c r="BQ117" i="4"/>
  <c r="BE117" i="4"/>
  <c r="AS117" i="4"/>
  <c r="BK114" i="4"/>
  <c r="AY114" i="4"/>
  <c r="BO117" i="4"/>
  <c r="BA114" i="4"/>
  <c r="BM117" i="4"/>
  <c r="AW114" i="4"/>
  <c r="BP117" i="4"/>
  <c r="BG117" i="4"/>
  <c r="BD117" i="4"/>
  <c r="AR117" i="4"/>
  <c r="AQ114" i="4"/>
  <c r="BH118" i="4"/>
  <c r="AV118" i="4"/>
  <c r="BN117" i="4"/>
  <c r="BB117" i="4"/>
  <c r="BT114" i="4"/>
  <c r="BH114" i="4"/>
  <c r="AV114" i="4"/>
  <c r="AT122" i="4"/>
  <c r="BF122" i="4"/>
  <c r="BR122" i="4"/>
  <c r="AZ122" i="4"/>
  <c r="BL122" i="4"/>
  <c r="BB122" i="4"/>
  <c r="BN122" i="4"/>
  <c r="AS122" i="4"/>
  <c r="BE122" i="4"/>
  <c r="BQ122" i="4"/>
  <c r="AQ124" i="4"/>
  <c r="BM124" i="4"/>
  <c r="AV124" i="4"/>
  <c r="BG123" i="4"/>
  <c r="BT122" i="4"/>
  <c r="BA122" i="4"/>
  <c r="BN121" i="4"/>
  <c r="AU121" i="4"/>
  <c r="BH120" i="4"/>
  <c r="BS119" i="4"/>
  <c r="BB119" i="4"/>
  <c r="BT116" i="4"/>
  <c r="AX116" i="4"/>
  <c r="BG115" i="4"/>
  <c r="BK124" i="4"/>
  <c r="AU124" i="4"/>
  <c r="BE123" i="4"/>
  <c r="BS122" i="4"/>
  <c r="AY122" i="4"/>
  <c r="BM121" i="4"/>
  <c r="AS121" i="4"/>
  <c r="BG120" i="4"/>
  <c r="BQ119" i="4"/>
  <c r="BA119" i="4"/>
  <c r="BK118" i="4"/>
  <c r="AU118" i="4"/>
  <c r="BS116" i="4"/>
  <c r="AW116" i="4"/>
  <c r="BE115" i="4"/>
  <c r="BJ124" i="4"/>
  <c r="BP122" i="4"/>
  <c r="AV116" i="4"/>
  <c r="AZ121" i="4"/>
  <c r="BL121" i="4"/>
  <c r="AT121" i="4"/>
  <c r="BF121" i="4"/>
  <c r="BR121" i="4"/>
  <c r="AQ121" i="4"/>
  <c r="AV121" i="4"/>
  <c r="BH121" i="4"/>
  <c r="BT121" i="4"/>
  <c r="AY121" i="4"/>
  <c r="BK121" i="4"/>
  <c r="AT120" i="4"/>
  <c r="BF120" i="4"/>
  <c r="BR120" i="4"/>
  <c r="AZ120" i="4"/>
  <c r="BL120" i="4"/>
  <c r="BB120" i="4"/>
  <c r="BN120" i="4"/>
  <c r="AS120" i="4"/>
  <c r="BE120" i="4"/>
  <c r="BQ120" i="4"/>
  <c r="AZ119" i="4"/>
  <c r="BL119" i="4"/>
  <c r="AT119" i="4"/>
  <c r="BF119" i="4"/>
  <c r="BR119" i="4"/>
  <c r="AV119" i="4"/>
  <c r="BH119" i="4"/>
  <c r="BT119" i="4"/>
  <c r="AQ119" i="4"/>
  <c r="AY119" i="4"/>
  <c r="BK119" i="4"/>
  <c r="AT118" i="4"/>
  <c r="BF118" i="4"/>
  <c r="BR118" i="4"/>
  <c r="AZ118" i="4"/>
  <c r="BL118" i="4"/>
  <c r="BB118" i="4"/>
  <c r="BN118" i="4"/>
  <c r="AS118" i="4"/>
  <c r="BE118" i="4"/>
  <c r="BQ118" i="4"/>
  <c r="AR124" i="4"/>
  <c r="BD123" i="4"/>
  <c r="AX122" i="4"/>
  <c r="AR121" i="4"/>
  <c r="BP119" i="4"/>
  <c r="BJ118" i="4"/>
  <c r="BP116" i="4"/>
  <c r="BD115" i="4"/>
  <c r="AZ117" i="4"/>
  <c r="AQ118" i="4"/>
  <c r="BI124" i="4"/>
  <c r="BU123" i="4"/>
  <c r="BC123" i="4"/>
  <c r="BO122" i="4"/>
  <c r="AW122" i="4"/>
  <c r="BI121" i="4"/>
  <c r="BU120" i="4"/>
  <c r="BC120" i="4"/>
  <c r="BO119" i="4"/>
  <c r="AW119" i="4"/>
  <c r="BI118" i="4"/>
  <c r="BM116" i="4"/>
  <c r="AU116" i="4"/>
  <c r="BC115" i="4"/>
  <c r="AQ120" i="4"/>
  <c r="BH124" i="4"/>
  <c r="BS123" i="4"/>
  <c r="BB123" i="4"/>
  <c r="BM122" i="4"/>
  <c r="AV122" i="4"/>
  <c r="BG121" i="4"/>
  <c r="BT120" i="4"/>
  <c r="BA120" i="4"/>
  <c r="BN119" i="4"/>
  <c r="AU119" i="4"/>
  <c r="BK116" i="4"/>
  <c r="AT116" i="4"/>
  <c r="BF116" i="4"/>
  <c r="BR116" i="4"/>
  <c r="AZ116" i="4"/>
  <c r="BL116" i="4"/>
  <c r="BB116" i="4"/>
  <c r="BN116" i="4"/>
  <c r="BC116" i="4"/>
  <c r="BO116" i="4"/>
  <c r="AS116" i="4"/>
  <c r="BE116" i="4"/>
  <c r="BQ116" i="4"/>
  <c r="AQ116" i="4"/>
  <c r="AZ115" i="4"/>
  <c r="BL115" i="4"/>
  <c r="AQ115" i="4"/>
  <c r="AT115" i="4"/>
  <c r="BF115" i="4"/>
  <c r="BR115" i="4"/>
  <c r="AV115" i="4"/>
  <c r="BH115" i="4"/>
  <c r="BT115" i="4"/>
  <c r="AW115" i="4"/>
  <c r="BI115" i="4"/>
  <c r="BU115" i="4"/>
  <c r="AY115" i="4"/>
  <c r="BK115" i="4"/>
  <c r="AQ122" i="4"/>
  <c r="BQ123" i="4"/>
  <c r="BK122" i="4"/>
  <c r="BE121" i="4"/>
  <c r="AY120" i="4"/>
  <c r="AS119" i="4"/>
  <c r="BG124" i="4"/>
  <c r="BA123" i="4"/>
  <c r="AU122" i="4"/>
  <c r="BS120" i="4"/>
  <c r="BM119" i="4"/>
  <c r="BJ116" i="4"/>
  <c r="BS115" i="4"/>
  <c r="BA115" i="4"/>
  <c r="AT114" i="4"/>
  <c r="AQ123" i="4"/>
  <c r="BD124" i="4"/>
  <c r="BP123" i="4"/>
  <c r="AX123" i="4"/>
  <c r="BJ122" i="4"/>
  <c r="AR122" i="4"/>
  <c r="BD121" i="4"/>
  <c r="BP120" i="4"/>
  <c r="AX120" i="4"/>
  <c r="BJ119" i="4"/>
  <c r="AR119" i="4"/>
  <c r="BD118" i="4"/>
  <c r="BI116" i="4"/>
  <c r="BQ115" i="4"/>
  <c r="AX115" i="4"/>
  <c r="BU124" i="4"/>
  <c r="BO123" i="4"/>
  <c r="AW123" i="4"/>
  <c r="BI122" i="4"/>
  <c r="BU121" i="4"/>
  <c r="BC121" i="4"/>
  <c r="BO120" i="4"/>
  <c r="AW120" i="4"/>
  <c r="BI119" i="4"/>
  <c r="BU118" i="4"/>
  <c r="BC118" i="4"/>
  <c r="BH116" i="4"/>
  <c r="BP115" i="4"/>
  <c r="AU115" i="4"/>
  <c r="AT124" i="4"/>
  <c r="BF124" i="4"/>
  <c r="BR124" i="4"/>
  <c r="AZ124" i="4"/>
  <c r="BL124" i="4"/>
  <c r="BB124" i="4"/>
  <c r="BN124" i="4"/>
  <c r="AS124" i="4"/>
  <c r="BE124" i="4"/>
  <c r="BQ124" i="4"/>
  <c r="BT124" i="4"/>
  <c r="BA124" i="4"/>
  <c r="BN123" i="4"/>
  <c r="AU123" i="4"/>
  <c r="BH122" i="4"/>
  <c r="BS121" i="4"/>
  <c r="BB121" i="4"/>
  <c r="BM120" i="4"/>
  <c r="AV120" i="4"/>
  <c r="BG119" i="4"/>
  <c r="BT118" i="4"/>
  <c r="BA118" i="4"/>
  <c r="BG116" i="4"/>
  <c r="BO115" i="4"/>
  <c r="AS115" i="4"/>
  <c r="BS124" i="4"/>
  <c r="AY124" i="4"/>
  <c r="BM123" i="4"/>
  <c r="BG122" i="4"/>
  <c r="BQ121" i="4"/>
  <c r="BA121" i="4"/>
  <c r="BK120" i="4"/>
  <c r="AU120" i="4"/>
  <c r="BE119" i="4"/>
  <c r="BS118" i="4"/>
  <c r="AY118" i="4"/>
  <c r="BD116" i="4"/>
  <c r="BN115" i="4"/>
  <c r="AR115" i="4"/>
  <c r="AZ123" i="4"/>
  <c r="BL123" i="4"/>
  <c r="AT123" i="4"/>
  <c r="BF123" i="4"/>
  <c r="BR123" i="4"/>
  <c r="AV123" i="4"/>
  <c r="BH123" i="4"/>
  <c r="BT123" i="4"/>
  <c r="AY123" i="4"/>
  <c r="BK123" i="4"/>
  <c r="BP124" i="4"/>
  <c r="AX124" i="4"/>
  <c r="BJ123" i="4"/>
  <c r="AR123" i="4"/>
  <c r="BD122" i="4"/>
  <c r="BP121" i="4"/>
  <c r="AX121" i="4"/>
  <c r="BJ120" i="4"/>
  <c r="AR120" i="4"/>
  <c r="BD119" i="4"/>
  <c r="BP118" i="4"/>
  <c r="AX118" i="4"/>
  <c r="BA116" i="4"/>
  <c r="BM115" i="4"/>
  <c r="BO124" i="4"/>
  <c r="AW124" i="4"/>
  <c r="BI123" i="4"/>
  <c r="BU122" i="4"/>
  <c r="BC122" i="4"/>
  <c r="BO121" i="4"/>
  <c r="AW121" i="4"/>
  <c r="BI120" i="4"/>
  <c r="BU119" i="4"/>
  <c r="BC119" i="4"/>
  <c r="BU116" i="4"/>
  <c r="AY116" i="4"/>
  <c r="BJ115" i="4"/>
  <c r="BK117" i="4"/>
  <c r="AY117" i="4"/>
  <c r="BQ114" i="4"/>
  <c r="BE114" i="4"/>
  <c r="AS114" i="4"/>
  <c r="BT117" i="4"/>
  <c r="BH117" i="4"/>
  <c r="AV117" i="4"/>
  <c r="BN114" i="4"/>
  <c r="BB114" i="4"/>
  <c r="BR117" i="4"/>
  <c r="BF117" i="4"/>
  <c r="AT117" i="4"/>
  <c r="BL114" i="4"/>
  <c r="AZ114" i="4"/>
  <c r="BL117" i="4"/>
  <c r="BR114" i="4"/>
  <c r="BF114" i="4"/>
  <c r="L19" i="3"/>
  <c r="M27" i="3"/>
  <c r="L21" i="3"/>
  <c r="L27" i="3"/>
  <c r="L17" i="3"/>
  <c r="M17" i="3"/>
  <c r="M21" i="3"/>
  <c r="M19" i="3"/>
  <c r="L20" i="3"/>
  <c r="M20" i="3"/>
  <c r="F28" i="34" l="1"/>
  <c r="F21" i="34"/>
  <c r="J26" i="28"/>
  <c r="J27" i="28" s="1"/>
  <c r="J20" i="28"/>
  <c r="I26" i="28"/>
  <c r="I27" i="28" s="1"/>
  <c r="I9" i="28"/>
  <c r="I20" i="28"/>
  <c r="I10" i="28"/>
  <c r="J18" i="28"/>
  <c r="I8" i="28"/>
  <c r="I13" i="28"/>
  <c r="I12" i="28"/>
  <c r="I22" i="28"/>
  <c r="I23" i="28" s="1"/>
  <c r="J16" i="28"/>
  <c r="I18" i="28"/>
  <c r="I16" i="28"/>
  <c r="I11" i="28"/>
  <c r="I19" i="28"/>
  <c r="I15" i="28"/>
  <c r="I24" i="28"/>
  <c r="I25" i="28" s="1"/>
  <c r="J19" i="28"/>
  <c r="BV117" i="4"/>
  <c r="BV118" i="4"/>
  <c r="BV123" i="4"/>
  <c r="BV122" i="4"/>
  <c r="BV115" i="4"/>
  <c r="BV116" i="4"/>
  <c r="BV120" i="4"/>
  <c r="BV119" i="4"/>
  <c r="BV121" i="4"/>
  <c r="BV114" i="4"/>
  <c r="BV124" i="4"/>
  <c r="L27" i="34" l="1"/>
  <c r="L28" i="34" s="1"/>
  <c r="M24" i="28"/>
  <c r="M25" i="28" s="1"/>
  <c r="N20" i="28"/>
  <c r="N16" i="28"/>
  <c r="M20" i="28"/>
  <c r="I17" i="28"/>
  <c r="M15" i="28"/>
  <c r="R16" i="28"/>
  <c r="M18" i="28"/>
  <c r="M10" i="28"/>
  <c r="R18" i="28"/>
  <c r="M16" i="28"/>
  <c r="V19" i="28"/>
  <c r="R26" i="28"/>
  <c r="R27" i="28" s="1"/>
  <c r="N19" i="28"/>
  <c r="M9" i="28"/>
  <c r="M8" i="28"/>
  <c r="M26" i="28"/>
  <c r="M27" i="28" s="1"/>
  <c r="M12" i="28"/>
  <c r="R20" i="28"/>
  <c r="M13" i="28"/>
  <c r="M22" i="28"/>
  <c r="M23" i="28" s="1"/>
  <c r="N18" i="28"/>
  <c r="M11" i="28"/>
  <c r="R19" i="28"/>
  <c r="N26" i="28"/>
  <c r="N27" i="28" s="1"/>
  <c r="M19" i="28"/>
  <c r="I21" i="28"/>
  <c r="J21" i="28"/>
  <c r="I14" i="28"/>
  <c r="Q16" i="28" l="1"/>
  <c r="Q24" i="28"/>
  <c r="Q25" i="28" s="1"/>
  <c r="Q10" i="28"/>
  <c r="I28" i="28"/>
  <c r="N21" i="28"/>
  <c r="M14" i="28"/>
  <c r="Q18" i="28"/>
  <c r="Q11" i="28"/>
  <c r="Q15" i="28"/>
  <c r="Q20" i="28"/>
  <c r="Q22" i="28"/>
  <c r="Q23" i="28" s="1"/>
  <c r="V26" i="28"/>
  <c r="V27" i="28" s="1"/>
  <c r="V16" i="28"/>
  <c r="V20" i="28"/>
  <c r="Q8" i="28"/>
  <c r="V18" i="28"/>
  <c r="Q19" i="28"/>
  <c r="Q13" i="28"/>
  <c r="Q12" i="28"/>
  <c r="Q9" i="28"/>
  <c r="Q26" i="28"/>
  <c r="Q27" i="28" s="1"/>
  <c r="M21" i="28"/>
  <c r="R21" i="28"/>
  <c r="M17" i="28"/>
  <c r="Q17" i="28" l="1"/>
  <c r="U24" i="28"/>
  <c r="U25" i="28" s="1"/>
  <c r="M28" i="28"/>
  <c r="V21" i="28"/>
  <c r="U19" i="28"/>
  <c r="U22" i="28"/>
  <c r="U23" i="28" s="1"/>
  <c r="U18" i="28"/>
  <c r="U20" i="28"/>
  <c r="U8" i="28"/>
  <c r="Z19" i="28"/>
  <c r="U15" i="28"/>
  <c r="Z16" i="28"/>
  <c r="Z20" i="28"/>
  <c r="U11" i="28"/>
  <c r="U9" i="28"/>
  <c r="U26" i="28"/>
  <c r="U27" i="28" s="1"/>
  <c r="U10" i="28"/>
  <c r="U12" i="28"/>
  <c r="Z18" i="28"/>
  <c r="U16" i="28"/>
  <c r="Z26" i="28"/>
  <c r="Z27" i="28" s="1"/>
  <c r="U13" i="28"/>
  <c r="Q14" i="28"/>
  <c r="Q21" i="28"/>
  <c r="Y24" i="28" l="1"/>
  <c r="Y25" i="28" s="1"/>
  <c r="Y15" i="28"/>
  <c r="U21" i="28"/>
  <c r="Z21" i="28"/>
  <c r="Y26" i="28"/>
  <c r="Y27" i="28" s="1"/>
  <c r="Y22" i="28"/>
  <c r="Y23" i="28" s="1"/>
  <c r="Y8" i="28"/>
  <c r="Y9" i="28"/>
  <c r="Y16" i="28"/>
  <c r="Y11" i="28"/>
  <c r="AD20" i="28"/>
  <c r="Y10" i="28"/>
  <c r="Y19" i="28"/>
  <c r="AD16" i="28"/>
  <c r="Y13" i="28"/>
  <c r="AD26" i="28"/>
  <c r="AD27" i="28" s="1"/>
  <c r="AD19" i="28"/>
  <c r="Y18" i="28"/>
  <c r="Y20" i="28"/>
  <c r="Y12" i="28"/>
  <c r="AD18" i="28"/>
  <c r="U17" i="28"/>
  <c r="U14" i="28"/>
  <c r="Q28" i="28"/>
  <c r="AC8" i="28" l="1"/>
  <c r="AC24" i="28"/>
  <c r="AC25" i="28" s="1"/>
  <c r="Y17" i="28"/>
  <c r="AD21" i="28"/>
  <c r="Y21" i="28"/>
  <c r="AC26" i="28"/>
  <c r="AC27" i="28" s="1"/>
  <c r="AH20" i="28"/>
  <c r="AC13" i="28"/>
  <c r="AC10" i="28"/>
  <c r="AH18" i="28"/>
  <c r="AC22" i="28"/>
  <c r="AC23" i="28" s="1"/>
  <c r="AC20" i="28"/>
  <c r="AC15" i="28"/>
  <c r="AC19" i="28"/>
  <c r="AC16" i="28"/>
  <c r="AC11" i="28"/>
  <c r="AH26" i="28"/>
  <c r="AH27" i="28" s="1"/>
  <c r="AH16" i="28"/>
  <c r="AC12" i="28"/>
  <c r="AC9" i="28"/>
  <c r="AC18" i="28"/>
  <c r="AH19" i="28"/>
  <c r="Y14" i="28"/>
  <c r="U28" i="28"/>
  <c r="AG19" i="28" l="1"/>
  <c r="Y28" i="28"/>
  <c r="AC14" i="28"/>
  <c r="AG13" i="28"/>
  <c r="AL26" i="28"/>
  <c r="AL27" i="28" s="1"/>
  <c r="AG9" i="28"/>
  <c r="AL18" i="28"/>
  <c r="AG18" i="28"/>
  <c r="AG16" i="28"/>
  <c r="AL16" i="28"/>
  <c r="AG22" i="28"/>
  <c r="AG23" i="28" s="1"/>
  <c r="AG15" i="28"/>
  <c r="AG20" i="28"/>
  <c r="AL19" i="28"/>
  <c r="AG8" i="28"/>
  <c r="AG11" i="28"/>
  <c r="AG10" i="28"/>
  <c r="AL20" i="28"/>
  <c r="AG12" i="28"/>
  <c r="AG26" i="28"/>
  <c r="AG27" i="28" s="1"/>
  <c r="AG24" i="28"/>
  <c r="AG25" i="28" s="1"/>
  <c r="AC17" i="28"/>
  <c r="AC21" i="28"/>
  <c r="AH21" i="28"/>
  <c r="AK20" i="28" l="1"/>
  <c r="AK24" i="28"/>
  <c r="AK25" i="28" s="1"/>
  <c r="AC28" i="28"/>
  <c r="AK12" i="28"/>
  <c r="AP26" i="28"/>
  <c r="AP27" i="28" s="1"/>
  <c r="AK26" i="28"/>
  <c r="AK27" i="28" s="1"/>
  <c r="AK15" i="28"/>
  <c r="AK13" i="28"/>
  <c r="AP20" i="28"/>
  <c r="AP19" i="28"/>
  <c r="AP16" i="28"/>
  <c r="AK8" i="28"/>
  <c r="AK10" i="28"/>
  <c r="AK9" i="28"/>
  <c r="AK16" i="28"/>
  <c r="AK22" i="28"/>
  <c r="AK23" i="28" s="1"/>
  <c r="AK11" i="28"/>
  <c r="AK18" i="28"/>
  <c r="AP18" i="28"/>
  <c r="AK19" i="28"/>
  <c r="AG14" i="28"/>
  <c r="AL21" i="28"/>
  <c r="AG17" i="28"/>
  <c r="AG21" i="28"/>
  <c r="AO24" i="28" l="1"/>
  <c r="AO25" i="28" s="1"/>
  <c r="AP21" i="28"/>
  <c r="AO20" i="28"/>
  <c r="AO16" i="28"/>
  <c r="AT19" i="28"/>
  <c r="AO11" i="28"/>
  <c r="AT26" i="28"/>
  <c r="AT27" i="28" s="1"/>
  <c r="AT16" i="28"/>
  <c r="AO8" i="28"/>
  <c r="AO19" i="28"/>
  <c r="AO15" i="28"/>
  <c r="AO18" i="28"/>
  <c r="AT20" i="28"/>
  <c r="AO9" i="28"/>
  <c r="AT18" i="28"/>
  <c r="AO10" i="28"/>
  <c r="AO13" i="28"/>
  <c r="AO22" i="28"/>
  <c r="AO23" i="28" s="1"/>
  <c r="AO12" i="28"/>
  <c r="AO26" i="28"/>
  <c r="AO27" i="28" s="1"/>
  <c r="AK21" i="28"/>
  <c r="AK17" i="28"/>
  <c r="AG28" i="28"/>
  <c r="AK14" i="28"/>
  <c r="AS24" i="28" l="1"/>
  <c r="AS25" i="28" s="1"/>
  <c r="AK28" i="28"/>
  <c r="AO21" i="28"/>
  <c r="AO17" i="28"/>
  <c r="AT21" i="28"/>
  <c r="AS15" i="28"/>
  <c r="AS13" i="28"/>
  <c r="AX16" i="28"/>
  <c r="AS26" i="28"/>
  <c r="AS27" i="28" s="1"/>
  <c r="AS18" i="28"/>
  <c r="AX19" i="28"/>
  <c r="AX20" i="28"/>
  <c r="AS8" i="28"/>
  <c r="AS12" i="28"/>
  <c r="AS19" i="28"/>
  <c r="AX18" i="28"/>
  <c r="AX26" i="28"/>
  <c r="AX27" i="28" s="1"/>
  <c r="AS10" i="28"/>
  <c r="AS20" i="28"/>
  <c r="AS11" i="28"/>
  <c r="AS16" i="28"/>
  <c r="AS9" i="28"/>
  <c r="AS22" i="28"/>
  <c r="AS23" i="28" s="1"/>
  <c r="AO14" i="28"/>
  <c r="AW24" i="28" l="1"/>
  <c r="AW25" i="28" s="1"/>
  <c r="AO28" i="28"/>
  <c r="AX21" i="28"/>
  <c r="AW11" i="28"/>
  <c r="AW9" i="28"/>
  <c r="BB18" i="28"/>
  <c r="AW22" i="28"/>
  <c r="AW23" i="28" s="1"/>
  <c r="AW26" i="28"/>
  <c r="AW27" i="28" s="1"/>
  <c r="AW8" i="28"/>
  <c r="AW16" i="28"/>
  <c r="BB16" i="28"/>
  <c r="BB26" i="28"/>
  <c r="BB27" i="28" s="1"/>
  <c r="AW20" i="28"/>
  <c r="AW19" i="28"/>
  <c r="AW10" i="28"/>
  <c r="AW18" i="28"/>
  <c r="BB20" i="28"/>
  <c r="AW12" i="28"/>
  <c r="AW15" i="28"/>
  <c r="AW13" i="28"/>
  <c r="BB19" i="28"/>
  <c r="AS14" i="28"/>
  <c r="AS21" i="28"/>
  <c r="AS17" i="28"/>
  <c r="BA24" i="28" l="1"/>
  <c r="BA25" i="28" s="1"/>
  <c r="AS28" i="28"/>
  <c r="BA12" i="28"/>
  <c r="BA10" i="28"/>
  <c r="BA18" i="28"/>
  <c r="BA9" i="28"/>
  <c r="BA19" i="28"/>
  <c r="BA20" i="28"/>
  <c r="BF18" i="28"/>
  <c r="BF19" i="28"/>
  <c r="BF26" i="28"/>
  <c r="BF27" i="28" s="1"/>
  <c r="BF20" i="28"/>
  <c r="BA26" i="28"/>
  <c r="BA27" i="28" s="1"/>
  <c r="BA11" i="28"/>
  <c r="BA16" i="28"/>
  <c r="BA22" i="28"/>
  <c r="BA23" i="28" s="1"/>
  <c r="BF16" i="28"/>
  <c r="BA15" i="28"/>
  <c r="BA13" i="28"/>
  <c r="BA8" i="28"/>
  <c r="AW14" i="28"/>
  <c r="BB21" i="28"/>
  <c r="AW21" i="28"/>
  <c r="AW17" i="28"/>
  <c r="BE24" i="28" l="1"/>
  <c r="BE25" i="28" s="1"/>
  <c r="BE12" i="28"/>
  <c r="BJ18" i="28"/>
  <c r="BE18" i="28"/>
  <c r="BE16" i="28"/>
  <c r="BE13" i="28"/>
  <c r="BE15" i="28"/>
  <c r="BJ20" i="28"/>
  <c r="BJ19" i="28"/>
  <c r="BJ16" i="28"/>
  <c r="BJ26" i="28"/>
  <c r="BJ27" i="28" s="1"/>
  <c r="BE9" i="28"/>
  <c r="BE11" i="28"/>
  <c r="BE10" i="28"/>
  <c r="BE22" i="28"/>
  <c r="BE23" i="28" s="1"/>
  <c r="BE8" i="28"/>
  <c r="BE26" i="28"/>
  <c r="BE27" i="28" s="1"/>
  <c r="BE19" i="28"/>
  <c r="BE20" i="28"/>
  <c r="BA14" i="28"/>
  <c r="BF21" i="28"/>
  <c r="BA21" i="28"/>
  <c r="AW28" i="28"/>
  <c r="BA17" i="28"/>
  <c r="BI26" i="28" l="1"/>
  <c r="BI27" i="28" s="1"/>
  <c r="BE17" i="28"/>
  <c r="BI11" i="28"/>
  <c r="BI12" i="28"/>
  <c r="BN19" i="28"/>
  <c r="BI24" i="28"/>
  <c r="BI25" i="28" s="1"/>
  <c r="BI22" i="28"/>
  <c r="BI23" i="28" s="1"/>
  <c r="BN20" i="28"/>
  <c r="BI19" i="28"/>
  <c r="BI16" i="28"/>
  <c r="BN26" i="28"/>
  <c r="BN27" i="28" s="1"/>
  <c r="BI9" i="28"/>
  <c r="BI15" i="28"/>
  <c r="BN16" i="28"/>
  <c r="BI18" i="28"/>
  <c r="BI10" i="28"/>
  <c r="BI8" i="28"/>
  <c r="BI13" i="28"/>
  <c r="BN18" i="28"/>
  <c r="BI20" i="28"/>
  <c r="BA28" i="28"/>
  <c r="BE14" i="28"/>
  <c r="BE21" i="28"/>
  <c r="BJ21" i="28"/>
  <c r="BM24" i="28" l="1"/>
  <c r="BM25" i="28" s="1"/>
  <c r="BM20" i="28"/>
  <c r="BM26" i="28"/>
  <c r="BM27" i="28" s="1"/>
  <c r="BM8" i="28"/>
  <c r="BM22" i="28"/>
  <c r="BM23" i="28" s="1"/>
  <c r="BM19" i="28"/>
  <c r="BR18" i="28"/>
  <c r="BR26" i="28"/>
  <c r="BR27" i="28" s="1"/>
  <c r="BR16" i="28"/>
  <c r="BM11" i="28"/>
  <c r="BR19" i="28"/>
  <c r="BM9" i="28"/>
  <c r="BM13" i="28"/>
  <c r="BM10" i="28"/>
  <c r="BM18" i="28"/>
  <c r="BR20" i="28"/>
  <c r="BM16" i="28"/>
  <c r="BM12" i="28"/>
  <c r="BM15" i="28"/>
  <c r="BI14" i="28"/>
  <c r="BI17" i="28"/>
  <c r="BN21" i="28"/>
  <c r="BI21" i="28"/>
  <c r="BE28" i="28"/>
  <c r="BQ24" i="28" l="1"/>
  <c r="BQ25" i="28" s="1"/>
  <c r="BQ11" i="28"/>
  <c r="BM21" i="28"/>
  <c r="BV26" i="28"/>
  <c r="BV27" i="28" s="1"/>
  <c r="BV20" i="28"/>
  <c r="BQ12" i="28"/>
  <c r="BQ20" i="28"/>
  <c r="BV19" i="28"/>
  <c r="BQ8" i="28"/>
  <c r="BV18" i="28"/>
  <c r="BQ26" i="28"/>
  <c r="BQ27" i="28" s="1"/>
  <c r="BQ16" i="28"/>
  <c r="BQ13" i="28"/>
  <c r="BQ9" i="28"/>
  <c r="BQ22" i="28"/>
  <c r="BQ23" i="28" s="1"/>
  <c r="BQ15" i="28"/>
  <c r="BV16" i="28"/>
  <c r="BQ19" i="28"/>
  <c r="BQ10" i="28"/>
  <c r="BQ18" i="28"/>
  <c r="BM17" i="28"/>
  <c r="BR21" i="28"/>
  <c r="BM14" i="28"/>
  <c r="BI28" i="28"/>
  <c r="BU24" i="28" l="1"/>
  <c r="BU25" i="28" s="1"/>
  <c r="BU26" i="28"/>
  <c r="BU27" i="28" s="1"/>
  <c r="BQ17" i="28"/>
  <c r="BM28" i="28"/>
  <c r="BU12" i="28"/>
  <c r="BU22" i="28"/>
  <c r="BU23" i="28" s="1"/>
  <c r="BU20" i="28"/>
  <c r="BU18" i="28"/>
  <c r="BU8" i="28"/>
  <c r="BU9" i="28"/>
  <c r="BZ16" i="28"/>
  <c r="BU11" i="28"/>
  <c r="BU13" i="28"/>
  <c r="BU10" i="28"/>
  <c r="BU15" i="28"/>
  <c r="BU19" i="28"/>
  <c r="BZ20" i="28"/>
  <c r="BU16" i="28"/>
  <c r="BZ18" i="28"/>
  <c r="BZ26" i="28"/>
  <c r="BZ27" i="28" s="1"/>
  <c r="BZ19" i="28"/>
  <c r="BQ21" i="28"/>
  <c r="BV21" i="28"/>
  <c r="BQ14" i="28"/>
  <c r="BY9" i="28" l="1"/>
  <c r="BZ21" i="28"/>
  <c r="BQ28" i="28"/>
  <c r="CD16" i="28"/>
  <c r="CD20" i="28"/>
  <c r="CD18" i="28"/>
  <c r="BY20" i="28"/>
  <c r="BY19" i="28"/>
  <c r="BY13" i="28"/>
  <c r="BY15" i="28"/>
  <c r="BY12" i="28"/>
  <c r="BY24" i="28"/>
  <c r="BY25" i="28" s="1"/>
  <c r="BY16" i="28"/>
  <c r="BY10" i="28"/>
  <c r="BY26" i="28"/>
  <c r="BY27" i="28" s="1"/>
  <c r="CD26" i="28"/>
  <c r="CD27" i="28" s="1"/>
  <c r="BY11" i="28"/>
  <c r="CD19" i="28"/>
  <c r="BY8" i="28"/>
  <c r="BY22" i="28"/>
  <c r="BY23" i="28" s="1"/>
  <c r="BY18" i="28"/>
  <c r="BU17" i="28"/>
  <c r="BU21" i="28"/>
  <c r="BU14" i="28"/>
  <c r="CC22" i="28" l="1"/>
  <c r="CC23" i="28" s="1"/>
  <c r="BU28" i="28"/>
  <c r="BY21" i="28"/>
  <c r="BY14" i="28"/>
  <c r="CC11" i="28"/>
  <c r="CH20" i="28"/>
  <c r="CC20" i="28"/>
  <c r="CC9" i="28"/>
  <c r="CH16" i="28"/>
  <c r="CC18" i="28"/>
  <c r="CC12" i="28"/>
  <c r="CH26" i="28"/>
  <c r="CH27" i="28" s="1"/>
  <c r="CC26" i="28"/>
  <c r="CC27" i="28" s="1"/>
  <c r="CC15" i="28"/>
  <c r="CC13" i="28"/>
  <c r="CC24" i="28"/>
  <c r="CC25" i="28" s="1"/>
  <c r="CC8" i="28"/>
  <c r="CH18" i="28"/>
  <c r="CC16" i="28"/>
  <c r="CH19" i="28"/>
  <c r="CC19" i="28"/>
  <c r="CC10" i="28"/>
  <c r="BY17" i="28"/>
  <c r="CD21" i="28"/>
  <c r="CG8" i="28" l="1"/>
  <c r="BY28" i="28"/>
  <c r="CH21" i="28"/>
  <c r="CG22" i="28"/>
  <c r="CG23" i="28" s="1"/>
  <c r="CG26" i="28"/>
  <c r="CG27" i="28" s="1"/>
  <c r="CG13" i="28"/>
  <c r="CG10" i="28"/>
  <c r="CL20" i="28"/>
  <c r="CG19" i="28"/>
  <c r="CG15" i="28"/>
  <c r="CL26" i="28"/>
  <c r="CL27" i="28" s="1"/>
  <c r="CG24" i="28"/>
  <c r="CG25" i="28" s="1"/>
  <c r="CL18" i="28"/>
  <c r="CL16" i="28"/>
  <c r="CG18" i="28"/>
  <c r="CG16" i="28"/>
  <c r="CG9" i="28"/>
  <c r="CG11" i="28"/>
  <c r="CL19" i="28"/>
  <c r="CG12" i="28"/>
  <c r="CG20" i="28"/>
  <c r="CC17" i="28"/>
  <c r="CC21" i="28"/>
  <c r="CC14" i="28"/>
  <c r="CK13" i="28" l="1"/>
  <c r="CG14" i="28"/>
  <c r="CL21" i="28"/>
  <c r="CK24" i="28"/>
  <c r="CK25" i="28" s="1"/>
  <c r="CK20" i="28"/>
  <c r="CK18" i="28"/>
  <c r="CK22" i="28"/>
  <c r="CK23" i="28" s="1"/>
  <c r="CK12" i="28"/>
  <c r="CK11" i="28"/>
  <c r="CK16" i="28"/>
  <c r="CK10" i="28"/>
  <c r="CP26" i="28"/>
  <c r="CP27" i="28" s="1"/>
  <c r="CK19" i="28"/>
  <c r="CK8" i="28"/>
  <c r="CP20" i="28"/>
  <c r="CK26" i="28"/>
  <c r="CK27" i="28" s="1"/>
  <c r="CK15" i="28"/>
  <c r="CK9" i="28"/>
  <c r="CP16" i="28"/>
  <c r="CP18" i="28"/>
  <c r="CP19" i="28"/>
  <c r="CC28" i="28"/>
  <c r="CG17" i="28"/>
  <c r="CG21" i="28"/>
  <c r="CO24" i="28" l="1"/>
  <c r="CO25" i="28" s="1"/>
  <c r="CK17" i="28"/>
  <c r="CG28" i="28"/>
  <c r="CK14" i="28"/>
  <c r="CK21" i="28"/>
  <c r="CO16" i="28"/>
  <c r="CT19" i="28"/>
  <c r="CO13" i="28"/>
  <c r="CT26" i="28"/>
  <c r="CT27" i="28" s="1"/>
  <c r="CO12" i="28"/>
  <c r="CO8" i="28"/>
  <c r="CT18" i="28"/>
  <c r="CO11" i="28"/>
  <c r="CO15" i="28"/>
  <c r="CT20" i="28"/>
  <c r="CO19" i="28"/>
  <c r="CO26" i="28"/>
  <c r="CO27" i="28" s="1"/>
  <c r="CT16" i="28"/>
  <c r="CO18" i="28"/>
  <c r="CO10" i="28"/>
  <c r="CO9" i="28"/>
  <c r="CO20" i="28"/>
  <c r="CO22" i="28"/>
  <c r="CO23" i="28" s="1"/>
  <c r="CP21" i="28"/>
  <c r="CS24" i="28" l="1"/>
  <c r="CS25" i="28" s="1"/>
  <c r="CO17" i="28"/>
  <c r="CK28" i="28"/>
  <c r="CO21" i="28"/>
  <c r="CT21" i="28"/>
  <c r="CX16" i="28"/>
  <c r="CS10" i="28"/>
  <c r="CS8" i="28"/>
  <c r="CS15" i="28"/>
  <c r="CS9" i="28"/>
  <c r="CX18" i="28"/>
  <c r="CS11" i="28"/>
  <c r="CX19" i="28"/>
  <c r="CX20" i="28"/>
  <c r="CS20" i="28"/>
  <c r="CS18" i="28"/>
  <c r="CX26" i="28"/>
  <c r="CX27" i="28" s="1"/>
  <c r="CS13" i="28"/>
  <c r="CS26" i="28"/>
  <c r="CS27" i="28" s="1"/>
  <c r="CS19" i="28"/>
  <c r="CS16" i="28"/>
  <c r="CS12" i="28"/>
  <c r="CS22" i="28"/>
  <c r="CS23" i="28" s="1"/>
  <c r="CO14" i="28"/>
  <c r="CW24" i="28" l="1"/>
  <c r="CW25" i="28" s="1"/>
  <c r="CO28" i="28"/>
  <c r="CS17" i="28"/>
  <c r="CW22" i="28"/>
  <c r="CW23" i="28" s="1"/>
  <c r="CW13" i="28"/>
  <c r="DB20" i="28"/>
  <c r="DB26" i="28"/>
  <c r="DB27" i="28" s="1"/>
  <c r="CW19" i="28"/>
  <c r="DB19" i="28"/>
  <c r="CW12" i="28"/>
  <c r="CW18" i="28"/>
  <c r="CW10" i="28"/>
  <c r="CW26" i="28"/>
  <c r="CW27" i="28" s="1"/>
  <c r="CW8" i="28"/>
  <c r="CW16" i="28"/>
  <c r="CW9" i="28"/>
  <c r="CW20" i="28"/>
  <c r="CW15" i="28"/>
  <c r="DB18" i="28"/>
  <c r="CW11" i="28"/>
  <c r="DB16" i="28"/>
  <c r="CS21" i="28"/>
  <c r="CS14" i="28"/>
  <c r="CX21" i="28"/>
  <c r="DA24" i="28" l="1"/>
  <c r="DA25" i="28" s="1"/>
  <c r="CW17" i="28"/>
  <c r="DB21" i="28"/>
  <c r="CW14" i="28"/>
  <c r="CW21" i="28"/>
  <c r="DA10" i="28"/>
  <c r="DF18" i="28"/>
  <c r="DA18" i="28"/>
  <c r="DF20" i="28"/>
  <c r="DA16" i="28"/>
  <c r="DA22" i="28"/>
  <c r="DA23" i="28" s="1"/>
  <c r="DA15" i="28"/>
  <c r="DA12" i="28"/>
  <c r="DF16" i="28"/>
  <c r="DA19" i="28"/>
  <c r="DA11" i="28"/>
  <c r="DF19" i="28"/>
  <c r="DA20" i="28"/>
  <c r="DA8" i="28"/>
  <c r="DA13" i="28"/>
  <c r="DA26" i="28"/>
  <c r="DA27" i="28" s="1"/>
  <c r="DA9" i="28"/>
  <c r="DF26" i="28"/>
  <c r="DF27" i="28" s="1"/>
  <c r="CS28" i="28"/>
  <c r="DE24" i="28" l="1"/>
  <c r="DE25" i="28" s="1"/>
  <c r="CW28" i="28"/>
  <c r="DA17" i="28"/>
  <c r="DA14" i="28"/>
  <c r="DF21" i="28"/>
  <c r="DE20" i="28"/>
  <c r="DJ19" i="28"/>
  <c r="DJ20" i="28"/>
  <c r="DJ18" i="28"/>
  <c r="DE16" i="28"/>
  <c r="DE18" i="28"/>
  <c r="DE11" i="28"/>
  <c r="DJ16" i="28"/>
  <c r="DE9" i="28"/>
  <c r="DE15" i="28"/>
  <c r="DE26" i="28"/>
  <c r="DE27" i="28" s="1"/>
  <c r="DE19" i="28"/>
  <c r="DE12" i="28"/>
  <c r="DE10" i="28"/>
  <c r="DE13" i="28"/>
  <c r="DE8" i="28"/>
  <c r="DE22" i="28"/>
  <c r="DE23" i="28" s="1"/>
  <c r="DJ26" i="28"/>
  <c r="DJ27" i="28" s="1"/>
  <c r="DA21" i="28"/>
  <c r="DI19" i="28" l="1"/>
  <c r="DA28" i="28"/>
  <c r="DE17" i="28"/>
  <c r="DE21" i="28"/>
  <c r="DI8" i="28"/>
  <c r="DN20" i="28"/>
  <c r="DN19" i="28"/>
  <c r="DN18" i="28"/>
  <c r="DI20" i="28"/>
  <c r="DI26" i="28"/>
  <c r="DI27" i="28" s="1"/>
  <c r="DI12" i="28"/>
  <c r="DI24" i="28"/>
  <c r="DI25" i="28" s="1"/>
  <c r="DN26" i="28"/>
  <c r="DN27" i="28" s="1"/>
  <c r="DN16" i="28"/>
  <c r="DI13" i="28"/>
  <c r="DI15" i="28"/>
  <c r="DI9" i="28"/>
  <c r="DI18" i="28"/>
  <c r="DI16" i="28"/>
  <c r="DI10" i="28"/>
  <c r="DI22" i="28"/>
  <c r="DI23" i="28" s="1"/>
  <c r="DI11" i="28"/>
  <c r="DJ21" i="28"/>
  <c r="DE14" i="28"/>
  <c r="DM18" i="28" l="1"/>
  <c r="DI21" i="28"/>
  <c r="DI17" i="28"/>
  <c r="DE28" i="28"/>
  <c r="DM22" i="28"/>
  <c r="DM23" i="28" s="1"/>
  <c r="DM24" i="28"/>
  <c r="DM25" i="28" s="1"/>
  <c r="DR19" i="28"/>
  <c r="DM16" i="28"/>
  <c r="DM26" i="28"/>
  <c r="DM27" i="28" s="1"/>
  <c r="DM11" i="28"/>
  <c r="DM19" i="28"/>
  <c r="DM9" i="28"/>
  <c r="DR16" i="28"/>
  <c r="DM10" i="28"/>
  <c r="DM8" i="28"/>
  <c r="DR20" i="28"/>
  <c r="DR18" i="28"/>
  <c r="DM15" i="28"/>
  <c r="DM12" i="28"/>
  <c r="DR26" i="28"/>
  <c r="DR27" i="28" s="1"/>
  <c r="DM13" i="28"/>
  <c r="DM20" i="28"/>
  <c r="DN21" i="28"/>
  <c r="DI14" i="28"/>
  <c r="DM21" i="28" l="1"/>
  <c r="DQ24" i="28"/>
  <c r="DQ25" i="28" s="1"/>
  <c r="DM17" i="28"/>
  <c r="DI28" i="28"/>
  <c r="DQ22" i="28"/>
  <c r="DQ23" i="28" s="1"/>
  <c r="DQ15" i="28"/>
  <c r="DQ16" i="28"/>
  <c r="DQ18" i="28"/>
  <c r="DQ26" i="28"/>
  <c r="DQ27" i="28" s="1"/>
  <c r="DV18" i="28"/>
  <c r="DV20" i="28"/>
  <c r="DQ20" i="28"/>
  <c r="DQ13" i="28"/>
  <c r="DV19" i="28"/>
  <c r="DQ9" i="28"/>
  <c r="DQ12" i="28"/>
  <c r="DV26" i="28"/>
  <c r="DV27" i="28" s="1"/>
  <c r="DV16" i="28"/>
  <c r="DQ19" i="28"/>
  <c r="DQ10" i="28"/>
  <c r="DQ11" i="28"/>
  <c r="DQ8" i="28"/>
  <c r="DM14" i="28"/>
  <c r="DR21" i="28"/>
  <c r="DU9" i="28" l="1"/>
  <c r="DM28" i="28"/>
  <c r="DV21" i="28"/>
  <c r="DQ17" i="28"/>
  <c r="DZ19" i="28"/>
  <c r="DU18" i="28"/>
  <c r="DU13" i="28"/>
  <c r="DU26" i="28"/>
  <c r="DU27" i="28" s="1"/>
  <c r="DU10" i="28"/>
  <c r="DU19" i="28"/>
  <c r="DZ16" i="28"/>
  <c r="DU24" i="28"/>
  <c r="DU25" i="28" s="1"/>
  <c r="DU11" i="28"/>
  <c r="DU22" i="28"/>
  <c r="DU23" i="28" s="1"/>
  <c r="DU16" i="28"/>
  <c r="DU12" i="28"/>
  <c r="DZ20" i="28"/>
  <c r="DZ18" i="28"/>
  <c r="DZ26" i="28"/>
  <c r="DZ27" i="28" s="1"/>
  <c r="DU20" i="28"/>
  <c r="DU15" i="28"/>
  <c r="DU8" i="28"/>
  <c r="DQ21" i="28"/>
  <c r="DQ14" i="28"/>
  <c r="DY24" i="28" l="1"/>
  <c r="DY25" i="28" s="1"/>
  <c r="DZ21" i="28"/>
  <c r="DU17" i="28"/>
  <c r="DU14" i="28"/>
  <c r="DY12" i="28"/>
  <c r="DY10" i="28"/>
  <c r="DY19" i="28"/>
  <c r="DY15" i="28"/>
  <c r="DY20" i="28"/>
  <c r="DY8" i="28"/>
  <c r="DY26" i="28"/>
  <c r="DY27" i="28" s="1"/>
  <c r="DY13" i="28"/>
  <c r="DY16" i="28"/>
  <c r="DY11" i="28"/>
  <c r="DY9" i="28"/>
  <c r="DY18" i="28"/>
  <c r="DY22" i="28"/>
  <c r="DY23" i="28" s="1"/>
  <c r="DU21" i="28"/>
  <c r="DQ28" i="28"/>
  <c r="E26" i="28" l="1"/>
  <c r="E27" i="28" s="1"/>
  <c r="E16" i="28"/>
  <c r="E19" i="28"/>
  <c r="E18" i="28"/>
  <c r="E20" i="28"/>
  <c r="DU28" i="28"/>
  <c r="DY21" i="28"/>
  <c r="DY17" i="28"/>
  <c r="DY14" i="28"/>
  <c r="K27" i="3"/>
  <c r="K25" i="3"/>
  <c r="K23" i="3"/>
  <c r="K21" i="3"/>
  <c r="K20" i="3"/>
  <c r="K19" i="3"/>
  <c r="K17" i="3"/>
  <c r="K16" i="3"/>
  <c r="K14" i="3"/>
  <c r="K13" i="3"/>
  <c r="K12" i="3"/>
  <c r="K11" i="3"/>
  <c r="K10" i="3"/>
  <c r="K9" i="3"/>
  <c r="I16" i="3"/>
  <c r="I13" i="3"/>
  <c r="J11" i="3"/>
  <c r="J14" i="3"/>
  <c r="I12" i="3"/>
  <c r="I11" i="3"/>
  <c r="J10" i="3"/>
  <c r="I27" i="3"/>
  <c r="J16" i="3"/>
  <c r="I21" i="3"/>
  <c r="J25" i="3"/>
  <c r="J23" i="3"/>
  <c r="J17" i="3"/>
  <c r="J12" i="3"/>
  <c r="I14" i="3"/>
  <c r="J27" i="3"/>
  <c r="I9" i="3"/>
  <c r="I17" i="3"/>
  <c r="I19" i="3"/>
  <c r="I10" i="3"/>
  <c r="I25" i="3"/>
  <c r="J21" i="3"/>
  <c r="J20" i="3"/>
  <c r="J9" i="3"/>
  <c r="I23" i="3"/>
  <c r="I20" i="3"/>
  <c r="J13" i="3"/>
  <c r="J19" i="3"/>
  <c r="E21" i="28" l="1"/>
  <c r="DY28" i="28"/>
  <c r="F8" i="3"/>
  <c r="I8" i="3" l="1"/>
  <c r="J8" i="3"/>
  <c r="M8" i="3"/>
  <c r="Q8" i="3" s="1"/>
  <c r="P8" i="3" s="1"/>
  <c r="E8" i="3"/>
  <c r="L8" i="3" s="1"/>
  <c r="F19" i="21" l="1"/>
  <c r="J19" i="21"/>
  <c r="E19" i="21"/>
  <c r="N27" i="3"/>
  <c r="N21" i="3"/>
  <c r="N20" i="3"/>
  <c r="N19" i="3"/>
  <c r="N17" i="3"/>
  <c r="P17" i="3" l="1"/>
  <c r="P19" i="3"/>
  <c r="P20" i="3"/>
  <c r="P21" i="3"/>
  <c r="P27" i="3"/>
  <c r="I28" i="3"/>
  <c r="I26" i="3"/>
  <c r="I24" i="3"/>
  <c r="I22" i="3"/>
  <c r="I18" i="3"/>
  <c r="I15" i="3"/>
  <c r="L22" i="3"/>
  <c r="L28" i="3"/>
  <c r="D19" i="21"/>
  <c r="C19" i="21"/>
  <c r="R17" i="3"/>
  <c r="R27" i="3"/>
  <c r="R20" i="3"/>
  <c r="R21" i="3"/>
  <c r="M28" i="3"/>
  <c r="J28" i="3"/>
  <c r="Q27" i="3"/>
  <c r="J24" i="3"/>
  <c r="J18" i="3"/>
  <c r="J15" i="3"/>
  <c r="P28" i="3" l="1"/>
  <c r="P22" i="3"/>
  <c r="I29" i="3"/>
  <c r="B19" i="21"/>
  <c r="G19" i="21" s="1"/>
  <c r="I19" i="21" s="1"/>
  <c r="Q28" i="3"/>
  <c r="M22" i="3"/>
  <c r="Q17" i="3"/>
  <c r="Q20" i="3"/>
  <c r="Q21" i="3"/>
  <c r="H19" i="21" l="1"/>
  <c r="D23" i="3"/>
  <c r="D21" i="3"/>
  <c r="D17" i="3"/>
  <c r="D14" i="3"/>
  <c r="D13" i="3"/>
  <c r="D12" i="3"/>
  <c r="D11" i="3"/>
  <c r="D10" i="3"/>
  <c r="D9" i="3"/>
  <c r="D19" i="3" l="1"/>
  <c r="D20" i="3"/>
  <c r="D27" i="3"/>
  <c r="D16" i="3" l="1"/>
  <c r="D25" i="3" l="1"/>
  <c r="AR108" i="4" l="1"/>
  <c r="AS108" i="4"/>
  <c r="AT108" i="4"/>
  <c r="AU108" i="4"/>
  <c r="AV108" i="4"/>
  <c r="AW108" i="4"/>
  <c r="AX108" i="4"/>
  <c r="AY108" i="4"/>
  <c r="AZ108" i="4"/>
  <c r="BA108" i="4"/>
  <c r="BB108" i="4"/>
  <c r="BC108" i="4"/>
  <c r="BD108" i="4"/>
  <c r="BE108" i="4"/>
  <c r="BF108" i="4"/>
  <c r="BG108" i="4"/>
  <c r="BH108" i="4"/>
  <c r="BI108" i="4"/>
  <c r="BJ108" i="4"/>
  <c r="BK108" i="4"/>
  <c r="BL108" i="4"/>
  <c r="BM108" i="4"/>
  <c r="BN108" i="4"/>
  <c r="BO108" i="4"/>
  <c r="BP108" i="4"/>
  <c r="BQ108" i="4"/>
  <c r="BR108" i="4"/>
  <c r="BS108" i="4"/>
  <c r="BT108" i="4"/>
  <c r="BU108" i="4"/>
  <c r="AQ108" i="4"/>
  <c r="J3" i="4"/>
  <c r="BV108" i="4" l="1"/>
  <c r="BO3" i="4"/>
  <c r="K159" i="4"/>
  <c r="AQ3" i="4"/>
  <c r="BC3" i="4"/>
  <c r="BN3" i="4"/>
  <c r="BB3" i="4"/>
  <c r="BM3" i="4"/>
  <c r="BA3" i="4"/>
  <c r="BL3" i="4"/>
  <c r="AZ3" i="4"/>
  <c r="BK3" i="4"/>
  <c r="AY3" i="4"/>
  <c r="BJ3" i="4"/>
  <c r="AX3" i="4"/>
  <c r="BU3" i="4"/>
  <c r="BI3" i="4"/>
  <c r="AW3" i="4"/>
  <c r="BT3" i="4"/>
  <c r="BH3" i="4"/>
  <c r="AV3" i="4"/>
  <c r="BS3" i="4"/>
  <c r="BG3" i="4"/>
  <c r="AU3" i="4"/>
  <c r="BR3" i="4"/>
  <c r="BF3" i="4"/>
  <c r="AT3" i="4"/>
  <c r="BQ3" i="4"/>
  <c r="BE3" i="4"/>
  <c r="AS3" i="4"/>
  <c r="BP3" i="4"/>
  <c r="BD3" i="4"/>
  <c r="AR3" i="4"/>
  <c r="BV3" i="4" l="1"/>
  <c r="AK130" i="18" l="1"/>
  <c r="AJ130" i="18"/>
  <c r="AI130" i="18"/>
  <c r="AH130" i="18"/>
  <c r="AG130" i="18"/>
  <c r="AF130" i="18"/>
  <c r="AE130" i="18"/>
  <c r="AD130" i="18"/>
  <c r="AC130" i="18"/>
  <c r="AB130" i="18"/>
  <c r="AA130" i="18"/>
  <c r="Z130" i="18"/>
  <c r="Y130" i="18"/>
  <c r="X130" i="18"/>
  <c r="W130" i="18"/>
  <c r="V130" i="18"/>
  <c r="U130" i="18"/>
  <c r="T130" i="18"/>
  <c r="S130" i="18"/>
  <c r="R130" i="18"/>
  <c r="Q130" i="18"/>
  <c r="P130" i="18"/>
  <c r="O130" i="18"/>
  <c r="N130" i="18"/>
  <c r="M130" i="18"/>
  <c r="L130" i="18"/>
  <c r="K130" i="18"/>
  <c r="J130" i="18"/>
  <c r="I130" i="18"/>
  <c r="H130" i="18"/>
  <c r="G130" i="18"/>
  <c r="AK128" i="18"/>
  <c r="AJ128" i="18"/>
  <c r="AI128" i="18"/>
  <c r="AH128" i="18"/>
  <c r="AG128" i="18"/>
  <c r="AF128" i="18"/>
  <c r="AE128" i="18"/>
  <c r="AD128" i="18"/>
  <c r="AC128" i="18"/>
  <c r="AB128" i="18"/>
  <c r="AA128" i="18"/>
  <c r="Z128" i="18"/>
  <c r="Y128" i="18"/>
  <c r="X128" i="18"/>
  <c r="W128" i="18"/>
  <c r="V128" i="18"/>
  <c r="U128" i="18"/>
  <c r="T128" i="18"/>
  <c r="S128" i="18"/>
  <c r="R128" i="18"/>
  <c r="Q128" i="18"/>
  <c r="P128" i="18"/>
  <c r="O128" i="18"/>
  <c r="N128" i="18"/>
  <c r="M128" i="18"/>
  <c r="L128" i="18"/>
  <c r="K128" i="18"/>
  <c r="J128" i="18"/>
  <c r="I128" i="18"/>
  <c r="H128" i="18"/>
  <c r="G128" i="18"/>
  <c r="AK126" i="18"/>
  <c r="AJ126" i="18"/>
  <c r="AI126" i="18"/>
  <c r="AH126" i="18"/>
  <c r="AG126" i="18"/>
  <c r="AF126" i="18"/>
  <c r="AE126" i="18"/>
  <c r="AD126" i="18"/>
  <c r="AC126" i="18"/>
  <c r="AB126" i="18"/>
  <c r="AA126" i="18"/>
  <c r="Z126" i="18"/>
  <c r="Y126" i="18"/>
  <c r="X126" i="18"/>
  <c r="W126" i="18"/>
  <c r="V126" i="18"/>
  <c r="U126" i="18"/>
  <c r="T126" i="18"/>
  <c r="S126" i="18"/>
  <c r="R126" i="18"/>
  <c r="Q126" i="18"/>
  <c r="P126" i="18"/>
  <c r="O126" i="18"/>
  <c r="N126" i="18"/>
  <c r="M126" i="18"/>
  <c r="L126" i="18"/>
  <c r="K126" i="18"/>
  <c r="J126" i="18"/>
  <c r="I126" i="18"/>
  <c r="H126" i="18"/>
  <c r="G126" i="18"/>
  <c r="AK124" i="18"/>
  <c r="AJ124" i="18"/>
  <c r="AI124" i="18"/>
  <c r="AH124" i="18"/>
  <c r="AG124" i="18"/>
  <c r="AF124" i="18"/>
  <c r="AE124" i="18"/>
  <c r="AD124" i="18"/>
  <c r="AC124" i="18"/>
  <c r="AB124" i="18"/>
  <c r="AA124" i="18"/>
  <c r="Z124" i="18"/>
  <c r="Y124" i="18"/>
  <c r="X124" i="18"/>
  <c r="W124" i="18"/>
  <c r="V124" i="18"/>
  <c r="U124" i="18"/>
  <c r="T124" i="18"/>
  <c r="S124" i="18"/>
  <c r="R124" i="18"/>
  <c r="Q124" i="18"/>
  <c r="P124" i="18"/>
  <c r="O124" i="18"/>
  <c r="N124" i="18"/>
  <c r="M124" i="18"/>
  <c r="L124" i="18"/>
  <c r="K124" i="18"/>
  <c r="J124" i="18"/>
  <c r="I124" i="18"/>
  <c r="H124" i="18"/>
  <c r="G124" i="18"/>
  <c r="AK122" i="18"/>
  <c r="AJ122" i="18"/>
  <c r="AI122" i="18"/>
  <c r="AH122" i="18"/>
  <c r="AG122" i="18"/>
  <c r="AF122" i="18"/>
  <c r="AE122" i="18"/>
  <c r="AD122" i="18"/>
  <c r="AC122" i="18"/>
  <c r="AB122" i="18"/>
  <c r="AA122" i="18"/>
  <c r="Z122" i="18"/>
  <c r="Y122" i="18"/>
  <c r="X122" i="18"/>
  <c r="W122" i="18"/>
  <c r="V122" i="18"/>
  <c r="U122" i="18"/>
  <c r="T122" i="18"/>
  <c r="S122" i="18"/>
  <c r="R122" i="18"/>
  <c r="Q122" i="18"/>
  <c r="P122" i="18"/>
  <c r="O122" i="18"/>
  <c r="N122" i="18"/>
  <c r="M122" i="18"/>
  <c r="L122" i="18"/>
  <c r="K122" i="18"/>
  <c r="J122" i="18"/>
  <c r="AK120" i="18"/>
  <c r="AJ120" i="18"/>
  <c r="AI120" i="18"/>
  <c r="AH120" i="18"/>
  <c r="AG120" i="18"/>
  <c r="AF120" i="18"/>
  <c r="AE120" i="18"/>
  <c r="AD120" i="18"/>
  <c r="AC120" i="18"/>
  <c r="AB120" i="18"/>
  <c r="AA120" i="18"/>
  <c r="Z120" i="18"/>
  <c r="Y120" i="18"/>
  <c r="X120" i="18"/>
  <c r="W120" i="18"/>
  <c r="V120" i="18"/>
  <c r="U120" i="18"/>
  <c r="T120" i="18"/>
  <c r="S120" i="18"/>
  <c r="R120" i="18"/>
  <c r="Q120" i="18"/>
  <c r="P120" i="18"/>
  <c r="O120" i="18"/>
  <c r="N120" i="18"/>
  <c r="M120" i="18"/>
  <c r="L120" i="18"/>
  <c r="K120" i="18"/>
  <c r="J120" i="18"/>
  <c r="I120" i="18"/>
  <c r="H120" i="18"/>
  <c r="G120" i="18"/>
  <c r="AK118" i="18"/>
  <c r="AJ118" i="18"/>
  <c r="AI118" i="18"/>
  <c r="AH118" i="18"/>
  <c r="AG118" i="18"/>
  <c r="AF118" i="18"/>
  <c r="AE118" i="18"/>
  <c r="AD118" i="18"/>
  <c r="AC118" i="18"/>
  <c r="AB118" i="18"/>
  <c r="AA118" i="18"/>
  <c r="Z118" i="18"/>
  <c r="Y118" i="18"/>
  <c r="X118" i="18"/>
  <c r="W118" i="18"/>
  <c r="V118" i="18"/>
  <c r="U118" i="18"/>
  <c r="T118" i="18"/>
  <c r="S118" i="18"/>
  <c r="R118" i="18"/>
  <c r="Q118" i="18"/>
  <c r="P118" i="18"/>
  <c r="O118" i="18"/>
  <c r="N118" i="18"/>
  <c r="M118" i="18"/>
  <c r="L118" i="18"/>
  <c r="K118" i="18"/>
  <c r="J118" i="18"/>
  <c r="I118" i="18"/>
  <c r="H118" i="18"/>
  <c r="G118" i="18"/>
  <c r="AK116" i="18"/>
  <c r="AJ116" i="18"/>
  <c r="AI116" i="18"/>
  <c r="AH116" i="18"/>
  <c r="AG116" i="18"/>
  <c r="AF116" i="18"/>
  <c r="AE116" i="18"/>
  <c r="AD116" i="18"/>
  <c r="AC116" i="18"/>
  <c r="AB116" i="18"/>
  <c r="AA116" i="18"/>
  <c r="Z116" i="18"/>
  <c r="Y116" i="18"/>
  <c r="X116" i="18"/>
  <c r="W116" i="18"/>
  <c r="V116" i="18"/>
  <c r="U116" i="18"/>
  <c r="T116" i="18"/>
  <c r="S116" i="18"/>
  <c r="R116" i="18"/>
  <c r="Q116" i="18"/>
  <c r="P116" i="18"/>
  <c r="O116" i="18"/>
  <c r="N116" i="18"/>
  <c r="M116" i="18"/>
  <c r="L116" i="18"/>
  <c r="K116" i="18"/>
  <c r="J116" i="18"/>
  <c r="I116" i="18"/>
  <c r="H116" i="18"/>
  <c r="G116" i="18"/>
  <c r="AK110" i="18"/>
  <c r="AJ110" i="18"/>
  <c r="AI110" i="18"/>
  <c r="AH110" i="18"/>
  <c r="AG110" i="18"/>
  <c r="AF110" i="18"/>
  <c r="AE110" i="18"/>
  <c r="AD110" i="18"/>
  <c r="AC110" i="18"/>
  <c r="AB110" i="18"/>
  <c r="AA110" i="18"/>
  <c r="Z110" i="18"/>
  <c r="Y110" i="18"/>
  <c r="X110" i="18"/>
  <c r="W110" i="18"/>
  <c r="V110" i="18"/>
  <c r="U110" i="18"/>
  <c r="T110" i="18"/>
  <c r="S110" i="18"/>
  <c r="R110" i="18"/>
  <c r="Q110" i="18"/>
  <c r="P110" i="18"/>
  <c r="O110" i="18"/>
  <c r="N110" i="18"/>
  <c r="M110" i="18"/>
  <c r="L110" i="18"/>
  <c r="K110" i="18"/>
  <c r="J110" i="18"/>
  <c r="I110" i="18"/>
  <c r="H110" i="18"/>
  <c r="G110" i="18"/>
  <c r="AK108" i="18"/>
  <c r="AJ108" i="18"/>
  <c r="AI108" i="18"/>
  <c r="AH108" i="18"/>
  <c r="AG108" i="18"/>
  <c r="AF108" i="18"/>
  <c r="AE108" i="18"/>
  <c r="AD108" i="18"/>
  <c r="AC108" i="18"/>
  <c r="AB108" i="18"/>
  <c r="AA108" i="18"/>
  <c r="Z108" i="18"/>
  <c r="Y108" i="18"/>
  <c r="X108" i="18"/>
  <c r="W108" i="18"/>
  <c r="V108" i="18"/>
  <c r="U108" i="18"/>
  <c r="T108" i="18"/>
  <c r="S108" i="18"/>
  <c r="R108" i="18"/>
  <c r="Q108" i="18"/>
  <c r="P108" i="18"/>
  <c r="O108" i="18"/>
  <c r="N108" i="18"/>
  <c r="M108" i="18"/>
  <c r="L108" i="18"/>
  <c r="K108" i="18"/>
  <c r="J108" i="18"/>
  <c r="I108" i="18"/>
  <c r="H108" i="18"/>
  <c r="G108" i="18"/>
  <c r="AK106" i="18"/>
  <c r="AJ106" i="18"/>
  <c r="AI106" i="18"/>
  <c r="AH106" i="18"/>
  <c r="AG106" i="18"/>
  <c r="AF106" i="18"/>
  <c r="AE106" i="18"/>
  <c r="AD106" i="18"/>
  <c r="AC106" i="18"/>
  <c r="AB106" i="18"/>
  <c r="AA106" i="18"/>
  <c r="Z106" i="18"/>
  <c r="Y106" i="18"/>
  <c r="X106" i="18"/>
  <c r="W106" i="18"/>
  <c r="V106" i="18"/>
  <c r="U106" i="18"/>
  <c r="T106" i="18"/>
  <c r="S106" i="18"/>
  <c r="R106" i="18"/>
  <c r="Q106" i="18"/>
  <c r="P106" i="18"/>
  <c r="O106" i="18"/>
  <c r="N106" i="18"/>
  <c r="M106" i="18"/>
  <c r="L106" i="18"/>
  <c r="K106" i="18"/>
  <c r="J106" i="18"/>
  <c r="I106" i="18"/>
  <c r="H106" i="18"/>
  <c r="G106" i="18"/>
  <c r="AK104" i="18"/>
  <c r="AJ104" i="18"/>
  <c r="AI104" i="18"/>
  <c r="AH104" i="18"/>
  <c r="AG104" i="18"/>
  <c r="AF104" i="18"/>
  <c r="AE104" i="18"/>
  <c r="AD104" i="18"/>
  <c r="AC104" i="18"/>
  <c r="AB104" i="18"/>
  <c r="AA104" i="18"/>
  <c r="Z104" i="18"/>
  <c r="Y104" i="18"/>
  <c r="X104" i="18"/>
  <c r="W104" i="18"/>
  <c r="V104" i="18"/>
  <c r="U104" i="18"/>
  <c r="T104" i="18"/>
  <c r="S104" i="18"/>
  <c r="R104" i="18"/>
  <c r="Q104" i="18"/>
  <c r="P104" i="18"/>
  <c r="O104" i="18"/>
  <c r="N104" i="18"/>
  <c r="M104" i="18"/>
  <c r="L104" i="18"/>
  <c r="K104" i="18"/>
  <c r="J104" i="18"/>
  <c r="I104" i="18"/>
  <c r="H104" i="18"/>
  <c r="G104" i="18"/>
  <c r="AK63" i="18"/>
  <c r="AJ63" i="18"/>
  <c r="AI63" i="18"/>
  <c r="AH63" i="18"/>
  <c r="AG63" i="18"/>
  <c r="AF63" i="18"/>
  <c r="AE63" i="18"/>
  <c r="AD63" i="18"/>
  <c r="AC63" i="18"/>
  <c r="AB63" i="18"/>
  <c r="AA63" i="18"/>
  <c r="Z63" i="18"/>
  <c r="Y63" i="18"/>
  <c r="X63" i="18"/>
  <c r="W63" i="18"/>
  <c r="V63" i="18"/>
  <c r="U63" i="18"/>
  <c r="T63" i="18"/>
  <c r="S63" i="18"/>
  <c r="R63" i="18"/>
  <c r="Q63" i="18"/>
  <c r="P63" i="18"/>
  <c r="O63" i="18"/>
  <c r="N63" i="18"/>
  <c r="M63" i="18"/>
  <c r="L63" i="18"/>
  <c r="K63" i="18"/>
  <c r="J63" i="18"/>
  <c r="I63" i="18"/>
  <c r="H63" i="18"/>
  <c r="G63" i="18"/>
  <c r="AK61" i="18"/>
  <c r="AJ61" i="18"/>
  <c r="AI61" i="18"/>
  <c r="AH61" i="18"/>
  <c r="AG61" i="18"/>
  <c r="AF61" i="18"/>
  <c r="AE61" i="18"/>
  <c r="AD61" i="18"/>
  <c r="AC61" i="18"/>
  <c r="AB61" i="18"/>
  <c r="AA61" i="18"/>
  <c r="Z61" i="18"/>
  <c r="Y61" i="18"/>
  <c r="X61" i="18"/>
  <c r="W61" i="18"/>
  <c r="V61" i="18"/>
  <c r="U61" i="18"/>
  <c r="T61" i="18"/>
  <c r="S61" i="18"/>
  <c r="R61" i="18"/>
  <c r="Q61" i="18"/>
  <c r="P61" i="18"/>
  <c r="O61" i="18"/>
  <c r="N61" i="18"/>
  <c r="M61" i="18"/>
  <c r="L61" i="18"/>
  <c r="K61" i="18"/>
  <c r="J61" i="18"/>
  <c r="I61" i="18"/>
  <c r="H61" i="18"/>
  <c r="G61" i="18"/>
  <c r="AK59" i="18"/>
  <c r="AJ59" i="18"/>
  <c r="AI59" i="18"/>
  <c r="AH59" i="18"/>
  <c r="AG59" i="18"/>
  <c r="AF59" i="18"/>
  <c r="AE59" i="18"/>
  <c r="AD59" i="18"/>
  <c r="AC59" i="18"/>
  <c r="AB59" i="18"/>
  <c r="AA59" i="18"/>
  <c r="Z59" i="18"/>
  <c r="Y59" i="18"/>
  <c r="X59" i="18"/>
  <c r="W59" i="18"/>
  <c r="V59" i="18"/>
  <c r="U59" i="18"/>
  <c r="T59" i="18"/>
  <c r="S59" i="18"/>
  <c r="R59" i="18"/>
  <c r="Q59" i="18"/>
  <c r="P59" i="18"/>
  <c r="O59" i="18"/>
  <c r="N59" i="18"/>
  <c r="M59" i="18"/>
  <c r="L59" i="18"/>
  <c r="K59" i="18"/>
  <c r="J59" i="18"/>
  <c r="I59" i="18"/>
  <c r="H59" i="18"/>
  <c r="G59" i="18"/>
  <c r="AK57" i="18"/>
  <c r="AJ57" i="18"/>
  <c r="AI57" i="18"/>
  <c r="AH57" i="18"/>
  <c r="AG57" i="18"/>
  <c r="AF57" i="18"/>
  <c r="AE57" i="18"/>
  <c r="AD57" i="18"/>
  <c r="AC57" i="18"/>
  <c r="AB57" i="18"/>
  <c r="AA57" i="18"/>
  <c r="Z57" i="18"/>
  <c r="Y57" i="18"/>
  <c r="X57" i="18"/>
  <c r="W57" i="18"/>
  <c r="V57" i="18"/>
  <c r="U57" i="18"/>
  <c r="T57" i="18"/>
  <c r="S57" i="18"/>
  <c r="R57" i="18"/>
  <c r="Q57" i="18"/>
  <c r="P57" i="18"/>
  <c r="O57" i="18"/>
  <c r="N57" i="18"/>
  <c r="M57" i="18"/>
  <c r="L57" i="18"/>
  <c r="K57" i="18"/>
  <c r="J57" i="18"/>
  <c r="I57" i="18"/>
  <c r="H57" i="18"/>
  <c r="G57" i="18"/>
  <c r="I122" i="18"/>
  <c r="H122" i="18"/>
  <c r="G122" i="18"/>
  <c r="AK95" i="17"/>
  <c r="AJ95" i="17"/>
  <c r="AI95" i="17"/>
  <c r="AH95" i="17"/>
  <c r="AG95" i="17"/>
  <c r="AF95" i="17"/>
  <c r="AE95" i="17"/>
  <c r="AD95" i="17"/>
  <c r="AC95" i="17"/>
  <c r="AB95" i="17"/>
  <c r="AA95" i="17"/>
  <c r="Z95" i="17"/>
  <c r="Y95" i="17"/>
  <c r="X95" i="17"/>
  <c r="W95" i="17"/>
  <c r="V95" i="17"/>
  <c r="U95" i="17"/>
  <c r="T95" i="17"/>
  <c r="S95" i="17"/>
  <c r="R95" i="17"/>
  <c r="Q95" i="17"/>
  <c r="P95" i="17"/>
  <c r="O95" i="17"/>
  <c r="N95" i="17"/>
  <c r="M95" i="17"/>
  <c r="L95" i="17"/>
  <c r="K95" i="17"/>
  <c r="J95" i="17"/>
  <c r="I95" i="17"/>
  <c r="H95" i="17"/>
  <c r="G95" i="17"/>
  <c r="AK93" i="17"/>
  <c r="AJ93" i="17"/>
  <c r="AI93" i="17"/>
  <c r="AH93" i="17"/>
  <c r="AG93" i="17"/>
  <c r="AF93" i="17"/>
  <c r="AE93" i="17"/>
  <c r="AD93" i="17"/>
  <c r="AC93" i="17"/>
  <c r="AB93" i="17"/>
  <c r="AA93" i="17"/>
  <c r="Z93" i="17"/>
  <c r="Y93" i="17"/>
  <c r="X93" i="17"/>
  <c r="W93" i="17"/>
  <c r="V93" i="17"/>
  <c r="U93" i="17"/>
  <c r="T93" i="17"/>
  <c r="S93" i="17"/>
  <c r="R93" i="17"/>
  <c r="Q93" i="17"/>
  <c r="P93" i="17"/>
  <c r="O93" i="17"/>
  <c r="N93" i="17"/>
  <c r="M93" i="17"/>
  <c r="L93" i="17"/>
  <c r="K93" i="17"/>
  <c r="J93" i="17"/>
  <c r="I93" i="17"/>
  <c r="H93" i="17"/>
  <c r="G93" i="17"/>
  <c r="AK91" i="17"/>
  <c r="AJ91" i="17"/>
  <c r="AI91" i="17"/>
  <c r="AH91" i="17"/>
  <c r="AG91" i="17"/>
  <c r="AF91" i="17"/>
  <c r="AE91" i="17"/>
  <c r="AD91" i="17"/>
  <c r="AC91" i="17"/>
  <c r="AB91" i="17"/>
  <c r="AA91" i="17"/>
  <c r="Z91" i="17"/>
  <c r="Y91" i="17"/>
  <c r="X91" i="17"/>
  <c r="W91" i="17"/>
  <c r="V91" i="17"/>
  <c r="U91" i="17"/>
  <c r="T91" i="17"/>
  <c r="S91" i="17"/>
  <c r="R91" i="17"/>
  <c r="Q91" i="17"/>
  <c r="P91" i="17"/>
  <c r="O91" i="17"/>
  <c r="N91" i="17"/>
  <c r="M91" i="17"/>
  <c r="L91" i="17"/>
  <c r="K91" i="17"/>
  <c r="J91" i="17"/>
  <c r="I91" i="17"/>
  <c r="H91" i="17"/>
  <c r="G91" i="17"/>
  <c r="AK89" i="17"/>
  <c r="AJ89" i="17"/>
  <c r="AI89" i="17"/>
  <c r="AH89" i="17"/>
  <c r="AG89" i="17"/>
  <c r="AF89" i="17"/>
  <c r="AE89" i="17"/>
  <c r="AD89" i="17"/>
  <c r="AC89" i="17"/>
  <c r="AB89" i="17"/>
  <c r="AA89" i="17"/>
  <c r="Z89" i="17"/>
  <c r="Y89" i="17"/>
  <c r="X89" i="17"/>
  <c r="W89" i="17"/>
  <c r="V89" i="17"/>
  <c r="U89" i="17"/>
  <c r="T89" i="17"/>
  <c r="S89" i="17"/>
  <c r="R89" i="17"/>
  <c r="Q89" i="17"/>
  <c r="P89" i="17"/>
  <c r="O89" i="17"/>
  <c r="N89" i="17"/>
  <c r="M89" i="17"/>
  <c r="L89" i="17"/>
  <c r="K89" i="17"/>
  <c r="J89" i="17"/>
  <c r="I89" i="17"/>
  <c r="H89" i="17"/>
  <c r="G89" i="17"/>
  <c r="AK87" i="17"/>
  <c r="AJ87" i="17"/>
  <c r="AI87" i="17"/>
  <c r="AH87" i="17"/>
  <c r="AG87" i="17"/>
  <c r="AF87" i="17"/>
  <c r="AE87" i="17"/>
  <c r="AD87" i="17"/>
  <c r="AC87" i="17"/>
  <c r="AB87" i="17"/>
  <c r="AA87" i="17"/>
  <c r="Z87" i="17"/>
  <c r="Y87" i="17"/>
  <c r="X87" i="17"/>
  <c r="W87" i="17"/>
  <c r="V87" i="17"/>
  <c r="U87" i="17"/>
  <c r="T87" i="17"/>
  <c r="S87" i="17"/>
  <c r="R87" i="17"/>
  <c r="Q87" i="17"/>
  <c r="P87" i="17"/>
  <c r="O87" i="17"/>
  <c r="N87" i="17"/>
  <c r="M87" i="17"/>
  <c r="L87" i="17"/>
  <c r="K87" i="17"/>
  <c r="J87" i="17"/>
  <c r="I87" i="17"/>
  <c r="H87" i="17"/>
  <c r="G87" i="17"/>
  <c r="AK85" i="17"/>
  <c r="AJ85" i="17"/>
  <c r="AI85" i="17"/>
  <c r="AH85" i="17"/>
  <c r="AG85" i="17"/>
  <c r="AF85" i="17"/>
  <c r="AE85" i="17"/>
  <c r="AD85" i="17"/>
  <c r="AC85" i="17"/>
  <c r="AB85" i="17"/>
  <c r="AA85" i="17"/>
  <c r="Z85" i="17"/>
  <c r="Y85" i="17"/>
  <c r="X85" i="17"/>
  <c r="W85" i="17"/>
  <c r="V85" i="17"/>
  <c r="U85" i="17"/>
  <c r="T85" i="17"/>
  <c r="S85" i="17"/>
  <c r="R85" i="17"/>
  <c r="Q85" i="17"/>
  <c r="P85" i="17"/>
  <c r="O85" i="17"/>
  <c r="N85" i="17"/>
  <c r="M85" i="17"/>
  <c r="L85" i="17"/>
  <c r="K85" i="17"/>
  <c r="J85" i="17"/>
  <c r="I85" i="17"/>
  <c r="H85" i="17"/>
  <c r="G85" i="17"/>
  <c r="AK83" i="17"/>
  <c r="AJ83" i="17"/>
  <c r="AI83" i="17"/>
  <c r="AH83" i="17"/>
  <c r="AG83" i="17"/>
  <c r="AF83" i="17"/>
  <c r="AE83" i="17"/>
  <c r="AD83" i="17"/>
  <c r="AC83" i="17"/>
  <c r="AB83" i="17"/>
  <c r="AA83" i="17"/>
  <c r="Z83" i="17"/>
  <c r="Y83" i="17"/>
  <c r="X83" i="17"/>
  <c r="W83" i="17"/>
  <c r="V83" i="17"/>
  <c r="U83" i="17"/>
  <c r="T83" i="17"/>
  <c r="S83" i="17"/>
  <c r="R83" i="17"/>
  <c r="Q83" i="17"/>
  <c r="P83" i="17"/>
  <c r="O83" i="17"/>
  <c r="N83" i="17"/>
  <c r="M83" i="17"/>
  <c r="L83" i="17"/>
  <c r="K83" i="17"/>
  <c r="J83" i="17"/>
  <c r="I83" i="17"/>
  <c r="H83" i="17"/>
  <c r="G83" i="17"/>
  <c r="AK533" i="16"/>
  <c r="AJ533" i="16"/>
  <c r="AI533" i="16"/>
  <c r="AH533" i="16"/>
  <c r="AG533" i="16"/>
  <c r="AF533" i="16"/>
  <c r="AE533" i="16"/>
  <c r="AD533" i="16"/>
  <c r="AC533" i="16"/>
  <c r="AB533" i="16"/>
  <c r="AA533" i="16"/>
  <c r="Z533" i="16"/>
  <c r="Y533" i="16"/>
  <c r="X533" i="16"/>
  <c r="W533" i="16"/>
  <c r="V533" i="16"/>
  <c r="U533" i="16"/>
  <c r="T533" i="16"/>
  <c r="S533" i="16"/>
  <c r="R533" i="16"/>
  <c r="Q533" i="16"/>
  <c r="P533" i="16"/>
  <c r="O533" i="16"/>
  <c r="N533" i="16"/>
  <c r="M533" i="16"/>
  <c r="L533" i="16"/>
  <c r="K533" i="16"/>
  <c r="J533" i="16"/>
  <c r="I533" i="16"/>
  <c r="H533" i="16"/>
  <c r="G533" i="16"/>
  <c r="AK531" i="16"/>
  <c r="AJ531" i="16"/>
  <c r="AI531" i="16"/>
  <c r="AH531" i="16"/>
  <c r="AG531" i="16"/>
  <c r="AF531" i="16"/>
  <c r="AE531" i="16"/>
  <c r="AD531" i="16"/>
  <c r="AC531" i="16"/>
  <c r="AB531" i="16"/>
  <c r="AA531" i="16"/>
  <c r="Z531" i="16"/>
  <c r="Y531" i="16"/>
  <c r="X531" i="16"/>
  <c r="W531" i="16"/>
  <c r="V531" i="16"/>
  <c r="U531" i="16"/>
  <c r="T531" i="16"/>
  <c r="S531" i="16"/>
  <c r="R531" i="16"/>
  <c r="Q531" i="16"/>
  <c r="P531" i="16"/>
  <c r="O531" i="16"/>
  <c r="N531" i="16"/>
  <c r="M531" i="16"/>
  <c r="L531" i="16"/>
  <c r="K531" i="16"/>
  <c r="J531" i="16"/>
  <c r="I531" i="16"/>
  <c r="H531" i="16"/>
  <c r="G531" i="16"/>
  <c r="AK529" i="16"/>
  <c r="AJ529" i="16"/>
  <c r="AI529" i="16"/>
  <c r="AH529" i="16"/>
  <c r="AG529" i="16"/>
  <c r="AF529" i="16"/>
  <c r="AE529" i="16"/>
  <c r="AD529" i="16"/>
  <c r="AC529" i="16"/>
  <c r="AB529" i="16"/>
  <c r="AA529" i="16"/>
  <c r="Z529" i="16"/>
  <c r="Y529" i="16"/>
  <c r="X529" i="16"/>
  <c r="W529" i="16"/>
  <c r="V529" i="16"/>
  <c r="U529" i="16"/>
  <c r="T529" i="16"/>
  <c r="S529" i="16"/>
  <c r="R529" i="16"/>
  <c r="Q529" i="16"/>
  <c r="P529" i="16"/>
  <c r="O529" i="16"/>
  <c r="N529" i="16"/>
  <c r="M529" i="16"/>
  <c r="L529" i="16"/>
  <c r="K529" i="16"/>
  <c r="J529" i="16"/>
  <c r="I529" i="16"/>
  <c r="H529" i="16"/>
  <c r="G529" i="16"/>
  <c r="AK527" i="16"/>
  <c r="AJ527" i="16"/>
  <c r="AI527" i="16"/>
  <c r="AH527" i="16"/>
  <c r="AG527" i="16"/>
  <c r="AF527" i="16"/>
  <c r="AE527" i="16"/>
  <c r="AD527" i="16"/>
  <c r="AC527" i="16"/>
  <c r="AB527" i="16"/>
  <c r="AA527" i="16"/>
  <c r="Z527" i="16"/>
  <c r="Y527" i="16"/>
  <c r="X527" i="16"/>
  <c r="W527" i="16"/>
  <c r="V527" i="16"/>
  <c r="U527" i="16"/>
  <c r="T527" i="16"/>
  <c r="S527" i="16"/>
  <c r="R527" i="16"/>
  <c r="Q527" i="16"/>
  <c r="P527" i="16"/>
  <c r="O527" i="16"/>
  <c r="N527" i="16"/>
  <c r="M527" i="16"/>
  <c r="L527" i="16"/>
  <c r="K527" i="16"/>
  <c r="J527" i="16"/>
  <c r="I527" i="16"/>
  <c r="H527" i="16"/>
  <c r="G527" i="16"/>
  <c r="AK205" i="16"/>
  <c r="AJ205" i="16"/>
  <c r="AI205" i="16"/>
  <c r="AH205" i="16"/>
  <c r="AG205" i="16"/>
  <c r="AF205" i="16"/>
  <c r="AE205" i="16"/>
  <c r="AD205" i="16"/>
  <c r="AC205" i="16"/>
  <c r="AB205" i="16"/>
  <c r="AA205" i="16"/>
  <c r="Z205" i="16"/>
  <c r="Y205" i="16"/>
  <c r="X205" i="16"/>
  <c r="W205" i="16"/>
  <c r="V205" i="16"/>
  <c r="U205" i="16"/>
  <c r="T205" i="16"/>
  <c r="S205" i="16"/>
  <c r="R205" i="16"/>
  <c r="Q205" i="16"/>
  <c r="P205" i="16"/>
  <c r="O205" i="16"/>
  <c r="N205" i="16"/>
  <c r="M205" i="16"/>
  <c r="L205" i="16"/>
  <c r="K205" i="16"/>
  <c r="J205" i="16"/>
  <c r="I205" i="16"/>
  <c r="H205" i="16"/>
  <c r="G205" i="16"/>
  <c r="AK203" i="16"/>
  <c r="AJ203" i="16"/>
  <c r="AI203" i="16"/>
  <c r="AH203" i="16"/>
  <c r="AG203" i="16"/>
  <c r="AF203" i="16"/>
  <c r="AE203" i="16"/>
  <c r="AD203" i="16"/>
  <c r="AC203" i="16"/>
  <c r="AB203" i="16"/>
  <c r="AA203" i="16"/>
  <c r="Z203" i="16"/>
  <c r="Y203" i="16"/>
  <c r="X203" i="16"/>
  <c r="W203" i="16"/>
  <c r="V203" i="16"/>
  <c r="U203" i="16"/>
  <c r="T203" i="16"/>
  <c r="S203" i="16"/>
  <c r="R203" i="16"/>
  <c r="Q203" i="16"/>
  <c r="P203" i="16"/>
  <c r="O203" i="16"/>
  <c r="N203" i="16"/>
  <c r="M203" i="16"/>
  <c r="L203" i="16"/>
  <c r="K203" i="16"/>
  <c r="J203" i="16"/>
  <c r="I203" i="16"/>
  <c r="H203" i="16"/>
  <c r="G203" i="16"/>
  <c r="AK201" i="16"/>
  <c r="AJ201" i="16"/>
  <c r="AI201" i="16"/>
  <c r="AH201" i="16"/>
  <c r="AG201" i="16"/>
  <c r="AF201" i="16"/>
  <c r="AE201" i="16"/>
  <c r="AD201" i="16"/>
  <c r="AC201" i="16"/>
  <c r="AB201" i="16"/>
  <c r="AA201" i="16"/>
  <c r="Z201" i="16"/>
  <c r="Y201" i="16"/>
  <c r="X201" i="16"/>
  <c r="W201" i="16"/>
  <c r="V201" i="16"/>
  <c r="U201" i="16"/>
  <c r="T201" i="16"/>
  <c r="S201" i="16"/>
  <c r="R201" i="16"/>
  <c r="Q201" i="16"/>
  <c r="P201" i="16"/>
  <c r="O201" i="16"/>
  <c r="N201" i="16"/>
  <c r="M201" i="16"/>
  <c r="L201" i="16"/>
  <c r="K201" i="16"/>
  <c r="J201" i="16"/>
  <c r="I201" i="16"/>
  <c r="H201" i="16"/>
  <c r="G201" i="16"/>
  <c r="AK199" i="16"/>
  <c r="AJ199" i="16"/>
  <c r="AI199" i="16"/>
  <c r="AH199" i="16"/>
  <c r="AG199" i="16"/>
  <c r="AF199" i="16"/>
  <c r="AE199" i="16"/>
  <c r="AD199" i="16"/>
  <c r="AC199" i="16"/>
  <c r="AB199" i="16"/>
  <c r="AA199" i="16"/>
  <c r="Z199" i="16"/>
  <c r="Y199" i="16"/>
  <c r="X199" i="16"/>
  <c r="W199" i="16"/>
  <c r="V199" i="16"/>
  <c r="U199" i="16"/>
  <c r="T199" i="16"/>
  <c r="S199" i="16"/>
  <c r="R199" i="16"/>
  <c r="Q199" i="16"/>
  <c r="P199" i="16"/>
  <c r="O199" i="16"/>
  <c r="N199" i="16"/>
  <c r="M199" i="16"/>
  <c r="L199" i="16"/>
  <c r="K199" i="16"/>
  <c r="J199" i="16"/>
  <c r="I199" i="16"/>
  <c r="H199" i="16"/>
  <c r="G199" i="16"/>
  <c r="AK159" i="16"/>
  <c r="AJ159" i="16"/>
  <c r="AI159" i="16"/>
  <c r="AH159" i="16"/>
  <c r="AG159" i="16"/>
  <c r="AF159" i="16"/>
  <c r="AE159" i="16"/>
  <c r="AD159" i="16"/>
  <c r="AC159" i="16"/>
  <c r="AB159" i="16"/>
  <c r="AA159" i="16"/>
  <c r="Z159" i="16"/>
  <c r="Y159" i="16"/>
  <c r="X159" i="16"/>
  <c r="W159" i="16"/>
  <c r="V159" i="16"/>
  <c r="U159" i="16"/>
  <c r="T159" i="16"/>
  <c r="S159" i="16"/>
  <c r="R159" i="16"/>
  <c r="Q159" i="16"/>
  <c r="P159" i="16"/>
  <c r="O159" i="16"/>
  <c r="N159" i="16"/>
  <c r="M159" i="16"/>
  <c r="L159" i="16"/>
  <c r="K159" i="16"/>
  <c r="J159" i="16"/>
  <c r="I159" i="16"/>
  <c r="H159" i="16"/>
  <c r="G159" i="16"/>
  <c r="AK157" i="16"/>
  <c r="AJ157" i="16"/>
  <c r="AI157" i="16"/>
  <c r="AH157" i="16"/>
  <c r="AG157" i="16"/>
  <c r="AF157" i="16"/>
  <c r="AE157" i="16"/>
  <c r="AD157" i="16"/>
  <c r="AC157" i="16"/>
  <c r="AB157" i="16"/>
  <c r="AA157" i="16"/>
  <c r="Z157" i="16"/>
  <c r="Y157" i="16"/>
  <c r="X157" i="16"/>
  <c r="W157" i="16"/>
  <c r="V157" i="16"/>
  <c r="U157" i="16"/>
  <c r="T157" i="16"/>
  <c r="S157" i="16"/>
  <c r="R157" i="16"/>
  <c r="Q157" i="16"/>
  <c r="P157" i="16"/>
  <c r="O157" i="16"/>
  <c r="N157" i="16"/>
  <c r="M157" i="16"/>
  <c r="L157" i="16"/>
  <c r="K157" i="16"/>
  <c r="J157" i="16"/>
  <c r="I157" i="16"/>
  <c r="H157" i="16"/>
  <c r="G157" i="16"/>
  <c r="AK155" i="16"/>
  <c r="AJ155" i="16"/>
  <c r="AI155" i="16"/>
  <c r="AH155" i="16"/>
  <c r="AG155" i="16"/>
  <c r="AF155" i="16"/>
  <c r="AE155" i="16"/>
  <c r="AD155" i="16"/>
  <c r="AC155" i="16"/>
  <c r="AB155" i="16"/>
  <c r="AA155" i="16"/>
  <c r="Z155" i="16"/>
  <c r="Y155" i="16"/>
  <c r="X155" i="16"/>
  <c r="W155" i="16"/>
  <c r="V155" i="16"/>
  <c r="U155" i="16"/>
  <c r="T155" i="16"/>
  <c r="S155" i="16"/>
  <c r="R155" i="16"/>
  <c r="Q155" i="16"/>
  <c r="P155" i="16"/>
  <c r="O155" i="16"/>
  <c r="N155" i="16"/>
  <c r="M155" i="16"/>
  <c r="L155" i="16"/>
  <c r="K155" i="16"/>
  <c r="J155" i="16"/>
  <c r="I155" i="16"/>
  <c r="H155" i="16"/>
  <c r="G155" i="16"/>
  <c r="AK153" i="16"/>
  <c r="AJ153" i="16"/>
  <c r="AI153" i="16"/>
  <c r="AH153" i="16"/>
  <c r="AG153" i="16"/>
  <c r="AF153" i="16"/>
  <c r="AE153" i="16"/>
  <c r="AD153" i="16"/>
  <c r="AC153" i="16"/>
  <c r="AB153" i="16"/>
  <c r="AA153" i="16"/>
  <c r="Z153" i="16"/>
  <c r="Y153" i="16"/>
  <c r="X153" i="16"/>
  <c r="W153" i="16"/>
  <c r="V153" i="16"/>
  <c r="U153" i="16"/>
  <c r="T153" i="16"/>
  <c r="S153" i="16"/>
  <c r="R153" i="16"/>
  <c r="Q153" i="16"/>
  <c r="P153" i="16"/>
  <c r="O153" i="16"/>
  <c r="N153" i="16"/>
  <c r="M153" i="16"/>
  <c r="L153" i="16"/>
  <c r="K153" i="16"/>
  <c r="J153" i="16"/>
  <c r="I153" i="16"/>
  <c r="H153" i="16"/>
  <c r="G153" i="16"/>
  <c r="AK95" i="16"/>
  <c r="AJ95" i="16"/>
  <c r="AI95" i="16"/>
  <c r="AH95" i="16"/>
  <c r="AG95" i="16"/>
  <c r="AF95" i="16"/>
  <c r="AE95" i="16"/>
  <c r="AD95" i="16"/>
  <c r="AC95" i="16"/>
  <c r="AB95" i="16"/>
  <c r="AA95" i="16"/>
  <c r="Z95" i="16"/>
  <c r="Y95" i="16"/>
  <c r="X95" i="16"/>
  <c r="W95" i="16"/>
  <c r="V95" i="16"/>
  <c r="U95" i="16"/>
  <c r="T95" i="16"/>
  <c r="S95" i="16"/>
  <c r="R95" i="16"/>
  <c r="Q95" i="16"/>
  <c r="P95" i="16"/>
  <c r="O95" i="16"/>
  <c r="N95" i="16"/>
  <c r="M95" i="16"/>
  <c r="L95" i="16"/>
  <c r="K95" i="16"/>
  <c r="J95" i="16"/>
  <c r="I95" i="16"/>
  <c r="H95" i="16"/>
  <c r="G95" i="16"/>
  <c r="AK93" i="16"/>
  <c r="AJ93" i="16"/>
  <c r="AI93" i="16"/>
  <c r="AH93" i="16"/>
  <c r="AG93" i="16"/>
  <c r="AF93" i="16"/>
  <c r="AE93" i="16"/>
  <c r="AD93" i="16"/>
  <c r="AC93" i="16"/>
  <c r="AB93" i="16"/>
  <c r="AA93" i="16"/>
  <c r="Z93" i="16"/>
  <c r="Y93" i="16"/>
  <c r="X93" i="16"/>
  <c r="W93" i="16"/>
  <c r="V93" i="16"/>
  <c r="U93" i="16"/>
  <c r="T93" i="16"/>
  <c r="S93" i="16"/>
  <c r="R93" i="16"/>
  <c r="Q93" i="16"/>
  <c r="P93" i="16"/>
  <c r="O93" i="16"/>
  <c r="N93" i="16"/>
  <c r="M93" i="16"/>
  <c r="L93" i="16"/>
  <c r="K93" i="16"/>
  <c r="J93" i="16"/>
  <c r="I93" i="16"/>
  <c r="H93" i="16"/>
  <c r="G93" i="16"/>
  <c r="AK91" i="16"/>
  <c r="AJ91" i="16"/>
  <c r="AI91" i="16"/>
  <c r="AH91" i="16"/>
  <c r="AG91" i="16"/>
  <c r="AF91" i="16"/>
  <c r="AE91" i="16"/>
  <c r="AD91" i="16"/>
  <c r="AC91" i="16"/>
  <c r="AB91" i="16"/>
  <c r="AA91" i="16"/>
  <c r="Z91" i="16"/>
  <c r="Y91" i="16"/>
  <c r="X91" i="16"/>
  <c r="W91" i="16"/>
  <c r="V91" i="16"/>
  <c r="U91" i="16"/>
  <c r="T91" i="16"/>
  <c r="S91" i="16"/>
  <c r="R91" i="16"/>
  <c r="Q91" i="16"/>
  <c r="P91" i="16"/>
  <c r="O91" i="16"/>
  <c r="N91" i="16"/>
  <c r="M91" i="16"/>
  <c r="L91" i="16"/>
  <c r="K91" i="16"/>
  <c r="J91" i="16"/>
  <c r="I91" i="16"/>
  <c r="H91" i="16"/>
  <c r="G91" i="16"/>
  <c r="AK89" i="16"/>
  <c r="AJ89" i="16"/>
  <c r="AI89" i="16"/>
  <c r="AH89" i="16"/>
  <c r="AG89" i="16"/>
  <c r="AF89" i="16"/>
  <c r="AE89" i="16"/>
  <c r="AD89" i="16"/>
  <c r="AC89" i="16"/>
  <c r="AB89" i="16"/>
  <c r="AA89" i="16"/>
  <c r="Z89" i="16"/>
  <c r="Y89" i="16"/>
  <c r="X89" i="16"/>
  <c r="W89" i="16"/>
  <c r="V89" i="16"/>
  <c r="U89" i="16"/>
  <c r="T89" i="16"/>
  <c r="S89" i="16"/>
  <c r="R89" i="16"/>
  <c r="Q89" i="16"/>
  <c r="P89" i="16"/>
  <c r="O89" i="16"/>
  <c r="N89" i="16"/>
  <c r="M89" i="16"/>
  <c r="L89" i="16"/>
  <c r="K89" i="16"/>
  <c r="J89" i="16"/>
  <c r="I89" i="16"/>
  <c r="H89" i="16"/>
  <c r="G89" i="16"/>
  <c r="AK87" i="16"/>
  <c r="AJ87" i="16"/>
  <c r="AI87" i="16"/>
  <c r="AH87" i="16"/>
  <c r="AG87" i="16"/>
  <c r="AF87" i="16"/>
  <c r="AE87" i="16"/>
  <c r="AD87" i="16"/>
  <c r="AC87" i="16"/>
  <c r="AB87" i="16"/>
  <c r="AA87" i="16"/>
  <c r="Z87" i="16"/>
  <c r="Y87" i="16"/>
  <c r="X87" i="16"/>
  <c r="W87" i="16"/>
  <c r="V87" i="16"/>
  <c r="U87" i="16"/>
  <c r="T87" i="16"/>
  <c r="S87" i="16"/>
  <c r="R87" i="16"/>
  <c r="Q87" i="16"/>
  <c r="P87" i="16"/>
  <c r="O87" i="16"/>
  <c r="N87" i="16"/>
  <c r="M87" i="16"/>
  <c r="L87" i="16"/>
  <c r="K87" i="16"/>
  <c r="J87" i="16"/>
  <c r="I87" i="16"/>
  <c r="H87" i="16"/>
  <c r="G87" i="16"/>
  <c r="AK85" i="16"/>
  <c r="AJ85" i="16"/>
  <c r="AI85" i="16"/>
  <c r="AH85" i="16"/>
  <c r="AG85" i="16"/>
  <c r="AF85" i="16"/>
  <c r="AE85" i="16"/>
  <c r="AD85" i="16"/>
  <c r="AC85" i="16"/>
  <c r="AB85" i="16"/>
  <c r="AA85" i="16"/>
  <c r="Z85" i="16"/>
  <c r="Y85" i="16"/>
  <c r="X85" i="16"/>
  <c r="W85" i="16"/>
  <c r="V85" i="16"/>
  <c r="U85" i="16"/>
  <c r="T85" i="16"/>
  <c r="S85" i="16"/>
  <c r="R85" i="16"/>
  <c r="Q85" i="16"/>
  <c r="P85" i="16"/>
  <c r="O85" i="16"/>
  <c r="N85" i="16"/>
  <c r="M85" i="16"/>
  <c r="L85" i="16"/>
  <c r="K85" i="16"/>
  <c r="J85" i="16"/>
  <c r="I85" i="16"/>
  <c r="H85" i="16"/>
  <c r="G85" i="16"/>
  <c r="AK83" i="16"/>
  <c r="AJ83" i="16"/>
  <c r="AI83" i="16"/>
  <c r="AH83" i="16"/>
  <c r="AG83" i="16"/>
  <c r="AF83" i="16"/>
  <c r="AE83" i="16"/>
  <c r="AD83" i="16"/>
  <c r="AC83" i="16"/>
  <c r="AB83" i="16"/>
  <c r="AA83" i="16"/>
  <c r="Z83" i="16"/>
  <c r="Y83" i="16"/>
  <c r="X83" i="16"/>
  <c r="W83" i="16"/>
  <c r="V83" i="16"/>
  <c r="U83" i="16"/>
  <c r="T83" i="16"/>
  <c r="S83" i="16"/>
  <c r="R83" i="16"/>
  <c r="Q83" i="16"/>
  <c r="P83" i="16"/>
  <c r="O83" i="16"/>
  <c r="N83" i="16"/>
  <c r="M83" i="16"/>
  <c r="L83" i="16"/>
  <c r="K83" i="16"/>
  <c r="J83" i="16"/>
  <c r="I83" i="16"/>
  <c r="H83" i="16"/>
  <c r="G83" i="16"/>
  <c r="E27" i="3"/>
  <c r="F27" i="3"/>
  <c r="BP26" i="28" l="1"/>
  <c r="CR26" i="28"/>
  <c r="CZ26" i="28"/>
  <c r="T26" i="28"/>
  <c r="CF26" i="28"/>
  <c r="P26" i="28"/>
  <c r="DT26" i="28"/>
  <c r="BT26" i="28"/>
  <c r="AZ26" i="28"/>
  <c r="CN26" i="28"/>
  <c r="BL26" i="28"/>
  <c r="DP26" i="28"/>
  <c r="AV26" i="28"/>
  <c r="CJ26" i="28"/>
  <c r="DL26" i="28"/>
  <c r="H26" i="28"/>
  <c r="BH26" i="28"/>
  <c r="CV26" i="28"/>
  <c r="AB26" i="28"/>
  <c r="BD26" i="28"/>
  <c r="DD26" i="28"/>
  <c r="DX26" i="28"/>
  <c r="AJ26" i="28"/>
  <c r="AR26" i="28"/>
  <c r="BX26" i="28"/>
  <c r="AF26" i="28"/>
  <c r="L26" i="28"/>
  <c r="AN26" i="28"/>
  <c r="DH26" i="28"/>
  <c r="CB26" i="28"/>
  <c r="X26" i="28"/>
  <c r="E28" i="3"/>
  <c r="H129" i="18"/>
  <c r="N127" i="18"/>
  <c r="I125" i="18"/>
  <c r="H123" i="18"/>
  <c r="K127" i="18"/>
  <c r="I121" i="18"/>
  <c r="H119" i="18"/>
  <c r="J125" i="18"/>
  <c r="H117" i="18"/>
  <c r="I117" i="18"/>
  <c r="J117" i="18"/>
  <c r="K117" i="18"/>
  <c r="L117" i="18"/>
  <c r="N117" i="18"/>
  <c r="O117" i="18"/>
  <c r="P117" i="18"/>
  <c r="Q117" i="18"/>
  <c r="R117" i="18"/>
  <c r="S117" i="18"/>
  <c r="T117" i="18"/>
  <c r="U117" i="18"/>
  <c r="V117" i="18"/>
  <c r="W117" i="18"/>
  <c r="X117" i="18"/>
  <c r="Z117" i="18"/>
  <c r="AA117" i="18"/>
  <c r="AB117" i="18"/>
  <c r="AC117" i="18"/>
  <c r="AD117" i="18"/>
  <c r="AE117" i="18"/>
  <c r="AF117" i="18"/>
  <c r="AG117" i="18"/>
  <c r="AH117" i="18"/>
  <c r="AI117" i="18"/>
  <c r="AJ117" i="18"/>
  <c r="M117" i="18"/>
  <c r="Y117" i="18"/>
  <c r="AK117" i="18"/>
  <c r="I119" i="18"/>
  <c r="J119" i="18"/>
  <c r="K119" i="18"/>
  <c r="M119" i="18"/>
  <c r="N119" i="18"/>
  <c r="O119" i="18"/>
  <c r="Q119" i="18"/>
  <c r="R119" i="18"/>
  <c r="S119" i="18"/>
  <c r="U119" i="18"/>
  <c r="V119" i="18"/>
  <c r="W119" i="18"/>
  <c r="Y119" i="18"/>
  <c r="Z119" i="18"/>
  <c r="AA119" i="18"/>
  <c r="AC119" i="18"/>
  <c r="AD119" i="18"/>
  <c r="AE119" i="18"/>
  <c r="AG119" i="18"/>
  <c r="AH119" i="18"/>
  <c r="AI119" i="18"/>
  <c r="AJ119" i="18"/>
  <c r="AK119" i="18"/>
  <c r="H121" i="18"/>
  <c r="L121" i="18"/>
  <c r="P121" i="18"/>
  <c r="T121" i="18"/>
  <c r="X121" i="18"/>
  <c r="AB121" i="18"/>
  <c r="AF121" i="18"/>
  <c r="AJ121" i="18"/>
  <c r="I123" i="18"/>
  <c r="K123" i="18"/>
  <c r="L123" i="18"/>
  <c r="M123" i="18"/>
  <c r="N123" i="18"/>
  <c r="O123" i="18"/>
  <c r="P123" i="18"/>
  <c r="Q123" i="18"/>
  <c r="R123" i="18"/>
  <c r="S123" i="18"/>
  <c r="T123" i="18"/>
  <c r="U123" i="18"/>
  <c r="V123" i="18"/>
  <c r="W123" i="18"/>
  <c r="X123" i="18"/>
  <c r="Y123" i="18"/>
  <c r="Z123" i="18"/>
  <c r="AA123" i="18"/>
  <c r="AB123" i="18"/>
  <c r="AC123" i="18"/>
  <c r="AD123" i="18"/>
  <c r="AE123" i="18"/>
  <c r="AF123" i="18"/>
  <c r="AG123" i="18"/>
  <c r="AH123" i="18"/>
  <c r="AI123" i="18"/>
  <c r="AJ123" i="18"/>
  <c r="AK123" i="18"/>
  <c r="J123" i="18"/>
  <c r="M125" i="18"/>
  <c r="Q125" i="18"/>
  <c r="U125" i="18"/>
  <c r="AC125" i="18"/>
  <c r="AG125" i="18"/>
  <c r="AK125" i="18"/>
  <c r="J127" i="18"/>
  <c r="M127" i="18"/>
  <c r="R127" i="18"/>
  <c r="U127" i="18"/>
  <c r="Z127" i="18"/>
  <c r="AC127" i="18"/>
  <c r="AH127" i="18"/>
  <c r="AK127" i="18"/>
  <c r="K129" i="18"/>
  <c r="O129" i="18"/>
  <c r="S129" i="18"/>
  <c r="W129" i="18"/>
  <c r="AA129" i="18"/>
  <c r="AE129" i="18"/>
  <c r="AI129" i="18"/>
  <c r="H131" i="18"/>
  <c r="I131" i="18"/>
  <c r="J131" i="18"/>
  <c r="K131" i="18"/>
  <c r="L131" i="18"/>
  <c r="M131" i="18"/>
  <c r="N131" i="18"/>
  <c r="O131" i="18"/>
  <c r="P131" i="18"/>
  <c r="Q131" i="18"/>
  <c r="S131" i="18"/>
  <c r="T131" i="18"/>
  <c r="U131" i="18"/>
  <c r="V131" i="18"/>
  <c r="W131" i="18"/>
  <c r="X131" i="18"/>
  <c r="Y131" i="18"/>
  <c r="Z131" i="18"/>
  <c r="AA131" i="18"/>
  <c r="AB131" i="18"/>
  <c r="AC131" i="18"/>
  <c r="AD131" i="18"/>
  <c r="AE131" i="18"/>
  <c r="AF131" i="18"/>
  <c r="AG131" i="18"/>
  <c r="AH131" i="18"/>
  <c r="AI131" i="18"/>
  <c r="AJ131" i="18"/>
  <c r="AK131" i="18"/>
  <c r="R131" i="18"/>
  <c r="G117" i="18"/>
  <c r="G131" i="18"/>
  <c r="G125" i="18"/>
  <c r="G123" i="18"/>
  <c r="G121" i="18"/>
  <c r="G119" i="18"/>
  <c r="AK534" i="16"/>
  <c r="AJ534" i="16"/>
  <c r="AI534" i="16"/>
  <c r="AH534" i="16"/>
  <c r="AG534" i="16"/>
  <c r="AF534" i="16"/>
  <c r="AE534" i="16"/>
  <c r="AD534" i="16"/>
  <c r="AC534" i="16"/>
  <c r="AB534" i="16"/>
  <c r="AA534" i="16"/>
  <c r="Z534" i="16"/>
  <c r="Y534" i="16"/>
  <c r="X534" i="16"/>
  <c r="W534" i="16"/>
  <c r="V534" i="16"/>
  <c r="U534" i="16"/>
  <c r="T534" i="16"/>
  <c r="S534" i="16"/>
  <c r="R534" i="16"/>
  <c r="Q534" i="16"/>
  <c r="P534" i="16"/>
  <c r="O534" i="16"/>
  <c r="N534" i="16"/>
  <c r="M534" i="16"/>
  <c r="L534" i="16"/>
  <c r="J534" i="16"/>
  <c r="I534" i="16"/>
  <c r="H534" i="16"/>
  <c r="G534" i="16"/>
  <c r="AK532" i="16"/>
  <c r="AJ532" i="16"/>
  <c r="AI532" i="16"/>
  <c r="AH532" i="16"/>
  <c r="AG532" i="16"/>
  <c r="AF532" i="16"/>
  <c r="AE532" i="16"/>
  <c r="AD532" i="16"/>
  <c r="AC532" i="16"/>
  <c r="AB532" i="16"/>
  <c r="AA532" i="16"/>
  <c r="Z532" i="16"/>
  <c r="Y532" i="16"/>
  <c r="X532" i="16"/>
  <c r="W532" i="16"/>
  <c r="V532" i="16"/>
  <c r="U532" i="16"/>
  <c r="T532" i="16"/>
  <c r="S532" i="16"/>
  <c r="R532" i="16"/>
  <c r="P532" i="16"/>
  <c r="O532" i="16"/>
  <c r="N532" i="16"/>
  <c r="M532" i="16"/>
  <c r="L532" i="16"/>
  <c r="K532" i="16"/>
  <c r="J532" i="16"/>
  <c r="I532" i="16"/>
  <c r="H532" i="16"/>
  <c r="G532" i="16"/>
  <c r="K534" i="16"/>
  <c r="Q532" i="16"/>
  <c r="F319" i="19"/>
  <c r="E319" i="19"/>
  <c r="D319" i="19"/>
  <c r="F317" i="19"/>
  <c r="E317" i="19"/>
  <c r="D317" i="19"/>
  <c r="F315" i="19"/>
  <c r="E315" i="19"/>
  <c r="D315" i="19"/>
  <c r="F313" i="19"/>
  <c r="E313" i="19"/>
  <c r="D313" i="19"/>
  <c r="F311" i="19"/>
  <c r="E311" i="19"/>
  <c r="D311" i="19"/>
  <c r="F309" i="19"/>
  <c r="E309" i="19"/>
  <c r="D309" i="19"/>
  <c r="F307" i="19"/>
  <c r="E307" i="19"/>
  <c r="D307" i="19"/>
  <c r="F305" i="19"/>
  <c r="E305" i="19"/>
  <c r="D305" i="19"/>
  <c r="F303" i="19"/>
  <c r="E303" i="19"/>
  <c r="D303" i="19"/>
  <c r="F301" i="19"/>
  <c r="E301" i="19"/>
  <c r="D301" i="19"/>
  <c r="F299" i="19"/>
  <c r="E299" i="19"/>
  <c r="D299" i="19"/>
  <c r="F297" i="19"/>
  <c r="E297" i="19"/>
  <c r="D297" i="19"/>
  <c r="F295" i="19"/>
  <c r="E295" i="19"/>
  <c r="D295" i="19"/>
  <c r="F293" i="19"/>
  <c r="E293" i="19"/>
  <c r="D293" i="19"/>
  <c r="F291" i="19"/>
  <c r="E291" i="19"/>
  <c r="D291" i="19"/>
  <c r="F289" i="19"/>
  <c r="E289" i="19"/>
  <c r="D289" i="19"/>
  <c r="F287" i="19"/>
  <c r="E287" i="19"/>
  <c r="D287" i="19"/>
  <c r="F285" i="19"/>
  <c r="E285" i="19"/>
  <c r="D285" i="19"/>
  <c r="F283" i="19"/>
  <c r="E283" i="19"/>
  <c r="D283" i="19"/>
  <c r="F281" i="19"/>
  <c r="E281" i="19"/>
  <c r="D281" i="19"/>
  <c r="F279" i="19"/>
  <c r="E279" i="19"/>
  <c r="D279" i="19"/>
  <c r="F277" i="19"/>
  <c r="E277" i="19"/>
  <c r="D277" i="19"/>
  <c r="F275" i="19"/>
  <c r="E275" i="19"/>
  <c r="D275" i="19"/>
  <c r="F273" i="19"/>
  <c r="E273" i="19"/>
  <c r="D273" i="19"/>
  <c r="F271" i="19"/>
  <c r="E271" i="19"/>
  <c r="D271" i="19"/>
  <c r="F269" i="19"/>
  <c r="E269" i="19"/>
  <c r="D269" i="19"/>
  <c r="F267" i="19"/>
  <c r="E267" i="19"/>
  <c r="D267" i="19"/>
  <c r="F265" i="19"/>
  <c r="E265" i="19"/>
  <c r="D265" i="19"/>
  <c r="F263" i="19"/>
  <c r="E263" i="19"/>
  <c r="D263" i="19"/>
  <c r="F261" i="19"/>
  <c r="E261" i="19"/>
  <c r="D261" i="19"/>
  <c r="F259" i="19"/>
  <c r="E259" i="19"/>
  <c r="D259" i="19"/>
  <c r="F257" i="19"/>
  <c r="E257" i="19"/>
  <c r="D257" i="19"/>
  <c r="F255" i="19"/>
  <c r="E255" i="19"/>
  <c r="D255" i="19"/>
  <c r="F251" i="19"/>
  <c r="E251" i="19"/>
  <c r="D251" i="19"/>
  <c r="F249" i="19"/>
  <c r="E249" i="19"/>
  <c r="D249" i="19"/>
  <c r="F247" i="19"/>
  <c r="E247" i="19"/>
  <c r="D247" i="19"/>
  <c r="F245" i="19"/>
  <c r="E245" i="19"/>
  <c r="D245" i="19"/>
  <c r="F243" i="19"/>
  <c r="E243" i="19"/>
  <c r="D243" i="19"/>
  <c r="F241" i="19"/>
  <c r="E241" i="19"/>
  <c r="D241" i="19"/>
  <c r="F239" i="19"/>
  <c r="E239" i="19"/>
  <c r="D239" i="19"/>
  <c r="F237" i="19"/>
  <c r="E237" i="19"/>
  <c r="D237" i="19"/>
  <c r="F235" i="19"/>
  <c r="E235" i="19"/>
  <c r="D235" i="19"/>
  <c r="F233" i="19"/>
  <c r="E233" i="19"/>
  <c r="D233" i="19"/>
  <c r="F231" i="19"/>
  <c r="E231" i="19"/>
  <c r="D231" i="19"/>
  <c r="F229" i="19"/>
  <c r="E229" i="19"/>
  <c r="D229" i="19"/>
  <c r="F227" i="19"/>
  <c r="E227" i="19"/>
  <c r="D227" i="19"/>
  <c r="F225" i="19"/>
  <c r="E225" i="19"/>
  <c r="D225" i="19"/>
  <c r="F223" i="19"/>
  <c r="E223" i="19"/>
  <c r="D223" i="19"/>
  <c r="F221" i="19"/>
  <c r="E221" i="19"/>
  <c r="D221" i="19"/>
  <c r="F219" i="19"/>
  <c r="E219" i="19"/>
  <c r="D219" i="19"/>
  <c r="F217" i="19"/>
  <c r="E217" i="19"/>
  <c r="D217" i="19"/>
  <c r="F215" i="19"/>
  <c r="E215" i="19"/>
  <c r="D215" i="19"/>
  <c r="F213" i="19"/>
  <c r="E213" i="19"/>
  <c r="D213" i="19"/>
  <c r="F211" i="19"/>
  <c r="E211" i="19"/>
  <c r="D211" i="19"/>
  <c r="F209" i="19"/>
  <c r="E209" i="19"/>
  <c r="D209" i="19"/>
  <c r="F207" i="19"/>
  <c r="E207" i="19"/>
  <c r="D207" i="19"/>
  <c r="F203" i="19"/>
  <c r="D203" i="19"/>
  <c r="F201" i="19"/>
  <c r="E201" i="19"/>
  <c r="D201" i="19"/>
  <c r="F199" i="19"/>
  <c r="E199" i="19"/>
  <c r="D199" i="19"/>
  <c r="F197" i="19"/>
  <c r="E197" i="19"/>
  <c r="D197" i="19"/>
  <c r="F195" i="19"/>
  <c r="E195" i="19"/>
  <c r="D195" i="19"/>
  <c r="F193" i="19"/>
  <c r="E193" i="19"/>
  <c r="D193" i="19"/>
  <c r="F191" i="19"/>
  <c r="E191" i="19"/>
  <c r="D191" i="19"/>
  <c r="F189" i="19"/>
  <c r="E189" i="19"/>
  <c r="D189" i="19"/>
  <c r="F187" i="19"/>
  <c r="E187" i="19"/>
  <c r="D187" i="19"/>
  <c r="F185" i="19"/>
  <c r="E185" i="19"/>
  <c r="D185" i="19"/>
  <c r="F183" i="19"/>
  <c r="E183" i="19"/>
  <c r="D183" i="19"/>
  <c r="F181" i="19"/>
  <c r="E181" i="19"/>
  <c r="D181" i="19"/>
  <c r="F179" i="19"/>
  <c r="E179" i="19"/>
  <c r="D179" i="19"/>
  <c r="F177" i="19"/>
  <c r="E177" i="19"/>
  <c r="D177" i="19"/>
  <c r="F175" i="19"/>
  <c r="E175" i="19"/>
  <c r="D175" i="19"/>
  <c r="F173" i="19"/>
  <c r="E173" i="19"/>
  <c r="D173" i="19"/>
  <c r="F171" i="19"/>
  <c r="E171" i="19"/>
  <c r="D171" i="19"/>
  <c r="F169" i="19"/>
  <c r="E169" i="19"/>
  <c r="D169" i="19"/>
  <c r="F167" i="19"/>
  <c r="E167" i="19"/>
  <c r="D167" i="19"/>
  <c r="F165" i="19"/>
  <c r="E165" i="19"/>
  <c r="D165" i="19"/>
  <c r="F163" i="19"/>
  <c r="E163" i="19"/>
  <c r="D163" i="19"/>
  <c r="F161" i="19"/>
  <c r="E161" i="19"/>
  <c r="D161" i="19"/>
  <c r="F159" i="19"/>
  <c r="E159" i="19"/>
  <c r="D159" i="19"/>
  <c r="F157" i="19"/>
  <c r="E157" i="19"/>
  <c r="D157" i="19"/>
  <c r="F155" i="19"/>
  <c r="E155" i="19"/>
  <c r="D155" i="19"/>
  <c r="F153" i="19"/>
  <c r="E153" i="19"/>
  <c r="D153" i="19"/>
  <c r="F151" i="19"/>
  <c r="E151" i="19"/>
  <c r="D151" i="19"/>
  <c r="F149" i="19"/>
  <c r="E149" i="19"/>
  <c r="D149" i="19"/>
  <c r="F147" i="19"/>
  <c r="E147" i="19"/>
  <c r="D147" i="19"/>
  <c r="F145" i="19"/>
  <c r="E145" i="19"/>
  <c r="D145" i="19"/>
  <c r="F143" i="19"/>
  <c r="E143" i="19"/>
  <c r="D143" i="19"/>
  <c r="F141" i="19"/>
  <c r="E141" i="19"/>
  <c r="D141" i="19"/>
  <c r="F139" i="19"/>
  <c r="E139" i="19"/>
  <c r="D139" i="19"/>
  <c r="F137" i="19"/>
  <c r="E137" i="19"/>
  <c r="D137" i="19"/>
  <c r="F135" i="19"/>
  <c r="E135" i="19"/>
  <c r="D135" i="19"/>
  <c r="F133" i="19"/>
  <c r="E133" i="19"/>
  <c r="D133" i="19"/>
  <c r="E131" i="19"/>
  <c r="D131" i="19"/>
  <c r="F129" i="19"/>
  <c r="E129" i="19"/>
  <c r="D129" i="19"/>
  <c r="F127" i="19"/>
  <c r="E127" i="19"/>
  <c r="D127" i="19"/>
  <c r="F125" i="19"/>
  <c r="E125" i="19"/>
  <c r="D125" i="19"/>
  <c r="F123" i="19"/>
  <c r="E123" i="19"/>
  <c r="D123" i="19"/>
  <c r="F121" i="19"/>
  <c r="E121" i="19"/>
  <c r="D121" i="19"/>
  <c r="F119" i="19"/>
  <c r="E119" i="19"/>
  <c r="D119" i="19"/>
  <c r="F117" i="19"/>
  <c r="E117" i="19"/>
  <c r="D117" i="19"/>
  <c r="F115" i="19"/>
  <c r="E115" i="19"/>
  <c r="D115" i="19"/>
  <c r="F113" i="19"/>
  <c r="E113" i="19"/>
  <c r="D113" i="19"/>
  <c r="F111" i="19"/>
  <c r="E111" i="19"/>
  <c r="D111" i="19"/>
  <c r="F109" i="19"/>
  <c r="E109" i="19"/>
  <c r="D109" i="19"/>
  <c r="F107" i="19"/>
  <c r="E107" i="19"/>
  <c r="D107" i="19"/>
  <c r="F105" i="19"/>
  <c r="E105" i="19"/>
  <c r="D105" i="19"/>
  <c r="F103" i="19"/>
  <c r="E103" i="19"/>
  <c r="D103" i="19"/>
  <c r="F101" i="19"/>
  <c r="E101" i="19"/>
  <c r="D101" i="19"/>
  <c r="F99" i="19"/>
  <c r="E99" i="19"/>
  <c r="D99" i="19"/>
  <c r="F97" i="19"/>
  <c r="E97" i="19"/>
  <c r="D97" i="19"/>
  <c r="F95" i="19"/>
  <c r="E95" i="19"/>
  <c r="D95" i="19"/>
  <c r="F93" i="19"/>
  <c r="E93" i="19"/>
  <c r="D93" i="19"/>
  <c r="F91" i="19"/>
  <c r="E91" i="19"/>
  <c r="D91" i="19"/>
  <c r="F89" i="19"/>
  <c r="E89" i="19"/>
  <c r="D89" i="19"/>
  <c r="F87" i="19"/>
  <c r="E87" i="19"/>
  <c r="D87" i="19"/>
  <c r="F85" i="19"/>
  <c r="E85" i="19"/>
  <c r="D85" i="19"/>
  <c r="F83" i="19"/>
  <c r="E83" i="19"/>
  <c r="D83" i="19"/>
  <c r="F81" i="19"/>
  <c r="E81" i="19"/>
  <c r="D81" i="19"/>
  <c r="F79" i="19"/>
  <c r="E79" i="19"/>
  <c r="D79" i="19"/>
  <c r="F77" i="19"/>
  <c r="E77" i="19"/>
  <c r="D77" i="19"/>
  <c r="F75" i="19"/>
  <c r="E75" i="19"/>
  <c r="D75" i="19"/>
  <c r="F73" i="19"/>
  <c r="E73" i="19"/>
  <c r="D73" i="19"/>
  <c r="F71" i="19"/>
  <c r="E71" i="19"/>
  <c r="D71" i="19"/>
  <c r="F69" i="19"/>
  <c r="E69" i="19"/>
  <c r="D69" i="19"/>
  <c r="F67" i="19"/>
  <c r="E67" i="19"/>
  <c r="D67" i="19"/>
  <c r="F65" i="19"/>
  <c r="E65" i="19"/>
  <c r="D65" i="19"/>
  <c r="F63" i="19"/>
  <c r="E63" i="19"/>
  <c r="D63" i="19"/>
  <c r="F61" i="19"/>
  <c r="E61" i="19"/>
  <c r="D61" i="19"/>
  <c r="F59" i="19"/>
  <c r="E59" i="19"/>
  <c r="D59" i="19"/>
  <c r="F57" i="19"/>
  <c r="F55" i="19"/>
  <c r="E55" i="19"/>
  <c r="D55" i="19"/>
  <c r="F53" i="19"/>
  <c r="E53" i="19"/>
  <c r="D53" i="19"/>
  <c r="F51" i="19"/>
  <c r="E51" i="19"/>
  <c r="D51" i="19"/>
  <c r="F49" i="19"/>
  <c r="E49" i="19"/>
  <c r="D49" i="19"/>
  <c r="F47" i="19"/>
  <c r="E47" i="19"/>
  <c r="D47" i="19"/>
  <c r="F45" i="19"/>
  <c r="E45" i="19"/>
  <c r="D45" i="19"/>
  <c r="F43" i="19"/>
  <c r="E43" i="19"/>
  <c r="D43" i="19"/>
  <c r="F41" i="19"/>
  <c r="E41" i="19"/>
  <c r="D41" i="19"/>
  <c r="F39" i="19"/>
  <c r="E39" i="19"/>
  <c r="D39" i="19"/>
  <c r="F37" i="19"/>
  <c r="E37" i="19"/>
  <c r="D37" i="19"/>
  <c r="F35" i="19"/>
  <c r="E35" i="19"/>
  <c r="D35" i="19"/>
  <c r="F33" i="19"/>
  <c r="E33" i="19"/>
  <c r="D33" i="19"/>
  <c r="F31" i="19"/>
  <c r="E31" i="19"/>
  <c r="D31" i="19"/>
  <c r="F29" i="19"/>
  <c r="E29" i="19"/>
  <c r="D29" i="19"/>
  <c r="F27" i="19"/>
  <c r="E27" i="19"/>
  <c r="D27" i="19"/>
  <c r="F25" i="19"/>
  <c r="E25" i="19"/>
  <c r="D25" i="19"/>
  <c r="F23" i="19"/>
  <c r="E23" i="19"/>
  <c r="D23" i="19"/>
  <c r="F21" i="19"/>
  <c r="E21" i="19"/>
  <c r="D21" i="19"/>
  <c r="F19" i="19"/>
  <c r="E19" i="19"/>
  <c r="D19" i="19"/>
  <c r="F17" i="19"/>
  <c r="E17" i="19"/>
  <c r="D17" i="19"/>
  <c r="F15" i="19"/>
  <c r="E15" i="19"/>
  <c r="D15" i="19"/>
  <c r="F13" i="19"/>
  <c r="E13" i="19"/>
  <c r="D13" i="19"/>
  <c r="F11" i="19"/>
  <c r="E11" i="19"/>
  <c r="D11" i="19"/>
  <c r="F9" i="19"/>
  <c r="E9" i="19"/>
  <c r="D9" i="19"/>
  <c r="F7" i="19"/>
  <c r="E7" i="19"/>
  <c r="D7" i="19"/>
  <c r="F5" i="19"/>
  <c r="E5" i="19"/>
  <c r="D5" i="19"/>
  <c r="F3" i="19"/>
  <c r="E3" i="19"/>
  <c r="D3" i="19"/>
  <c r="F108" i="18"/>
  <c r="F106" i="18"/>
  <c r="F104" i="18"/>
  <c r="F102" i="18"/>
  <c r="F100" i="18"/>
  <c r="F98" i="18"/>
  <c r="F96" i="18"/>
  <c r="F94" i="18"/>
  <c r="F92" i="18"/>
  <c r="F90" i="18"/>
  <c r="F88" i="18"/>
  <c r="F86" i="18"/>
  <c r="F84" i="18"/>
  <c r="F82" i="18"/>
  <c r="F80" i="18"/>
  <c r="F78" i="18"/>
  <c r="F76" i="18"/>
  <c r="F74" i="18"/>
  <c r="F72" i="18"/>
  <c r="F70" i="18"/>
  <c r="F68" i="18"/>
  <c r="F63" i="18"/>
  <c r="F61" i="18"/>
  <c r="F59" i="18"/>
  <c r="F57" i="18"/>
  <c r="F55" i="18"/>
  <c r="F53" i="18"/>
  <c r="F47" i="18"/>
  <c r="F45" i="18"/>
  <c r="F43" i="18"/>
  <c r="F41" i="18"/>
  <c r="F39" i="18"/>
  <c r="F37" i="18"/>
  <c r="F35" i="18"/>
  <c r="F33" i="18"/>
  <c r="F31" i="18"/>
  <c r="F29" i="18"/>
  <c r="F27" i="18"/>
  <c r="F25" i="18"/>
  <c r="F23" i="18"/>
  <c r="F19" i="18"/>
  <c r="F17" i="18"/>
  <c r="F15" i="18"/>
  <c r="F13" i="18"/>
  <c r="F11" i="18"/>
  <c r="F9" i="18"/>
  <c r="F7" i="18"/>
  <c r="F5" i="18"/>
  <c r="F3" i="18"/>
  <c r="F95" i="17"/>
  <c r="S96" i="17" s="1"/>
  <c r="F93" i="17"/>
  <c r="F91" i="17"/>
  <c r="F89" i="17"/>
  <c r="F87" i="17"/>
  <c r="F85" i="17"/>
  <c r="F83" i="17"/>
  <c r="F81" i="17"/>
  <c r="F79" i="17"/>
  <c r="F77" i="17"/>
  <c r="F75" i="17"/>
  <c r="F73" i="17"/>
  <c r="F71" i="17"/>
  <c r="F69" i="17"/>
  <c r="F67" i="17"/>
  <c r="F65" i="17"/>
  <c r="F63" i="17"/>
  <c r="F61" i="17"/>
  <c r="F59" i="17"/>
  <c r="F57" i="17"/>
  <c r="F55" i="17"/>
  <c r="F53" i="17"/>
  <c r="F51" i="17"/>
  <c r="F49" i="17"/>
  <c r="F47" i="17"/>
  <c r="F45" i="17"/>
  <c r="F43" i="17"/>
  <c r="F41" i="17"/>
  <c r="F39" i="17"/>
  <c r="F37" i="17"/>
  <c r="F35" i="17"/>
  <c r="F33" i="17"/>
  <c r="F31" i="17"/>
  <c r="F29" i="17"/>
  <c r="F27" i="17"/>
  <c r="F25" i="17"/>
  <c r="F23" i="17"/>
  <c r="F21" i="17"/>
  <c r="F19" i="17"/>
  <c r="F17" i="17"/>
  <c r="F15" i="17"/>
  <c r="F13" i="17"/>
  <c r="F11" i="17"/>
  <c r="F9" i="17"/>
  <c r="F7" i="17"/>
  <c r="F5" i="17"/>
  <c r="F3" i="17"/>
  <c r="F529" i="16"/>
  <c r="E529" i="16"/>
  <c r="D529" i="16"/>
  <c r="F527" i="16"/>
  <c r="E527" i="16"/>
  <c r="D527" i="16"/>
  <c r="F523" i="16"/>
  <c r="E523" i="16"/>
  <c r="D523" i="16"/>
  <c r="F521" i="16"/>
  <c r="E521" i="16"/>
  <c r="D521" i="16"/>
  <c r="F519" i="16"/>
  <c r="E519" i="16"/>
  <c r="D519" i="16"/>
  <c r="F517" i="16"/>
  <c r="E517" i="16"/>
  <c r="D517" i="16"/>
  <c r="F515" i="16"/>
  <c r="E515" i="16"/>
  <c r="D515" i="16"/>
  <c r="F513" i="16"/>
  <c r="E513" i="16"/>
  <c r="D513" i="16"/>
  <c r="F511" i="16"/>
  <c r="E511" i="16"/>
  <c r="D511" i="16"/>
  <c r="F509" i="16"/>
  <c r="E509" i="16"/>
  <c r="D509" i="16"/>
  <c r="F507" i="16"/>
  <c r="E507" i="16"/>
  <c r="D507" i="16"/>
  <c r="F505" i="16"/>
  <c r="E505" i="16"/>
  <c r="D505" i="16"/>
  <c r="F503" i="16"/>
  <c r="E503" i="16"/>
  <c r="D503" i="16"/>
  <c r="F501" i="16"/>
  <c r="E501" i="16"/>
  <c r="D501" i="16"/>
  <c r="F499" i="16"/>
  <c r="E499" i="16"/>
  <c r="D499" i="16"/>
  <c r="F497" i="16"/>
  <c r="E497" i="16"/>
  <c r="D497" i="16"/>
  <c r="F495" i="16"/>
  <c r="E495" i="16"/>
  <c r="D495" i="16"/>
  <c r="F493" i="16"/>
  <c r="E493" i="16"/>
  <c r="D493" i="16"/>
  <c r="F491" i="16"/>
  <c r="E491" i="16"/>
  <c r="D491" i="16"/>
  <c r="F489" i="16"/>
  <c r="E489" i="16"/>
  <c r="D489" i="16"/>
  <c r="F487" i="16"/>
  <c r="E487" i="16"/>
  <c r="D487" i="16"/>
  <c r="F485" i="16"/>
  <c r="E485" i="16"/>
  <c r="D485" i="16"/>
  <c r="F483" i="16"/>
  <c r="E483" i="16"/>
  <c r="D483" i="16"/>
  <c r="F481" i="16"/>
  <c r="E481" i="16"/>
  <c r="D481" i="16"/>
  <c r="F479" i="16"/>
  <c r="E479" i="16"/>
  <c r="D479" i="16"/>
  <c r="F477" i="16"/>
  <c r="E477" i="16"/>
  <c r="D477" i="16"/>
  <c r="F475" i="16"/>
  <c r="E475" i="16"/>
  <c r="D475" i="16"/>
  <c r="F473" i="16"/>
  <c r="E473" i="16"/>
  <c r="D473" i="16"/>
  <c r="F471" i="16"/>
  <c r="E471" i="16"/>
  <c r="D471" i="16"/>
  <c r="F469" i="16"/>
  <c r="E469" i="16"/>
  <c r="D469" i="16"/>
  <c r="F467" i="16"/>
  <c r="E467" i="16"/>
  <c r="D467" i="16"/>
  <c r="F465" i="16"/>
  <c r="E465" i="16"/>
  <c r="D465" i="16"/>
  <c r="F463" i="16"/>
  <c r="E463" i="16"/>
  <c r="D463" i="16"/>
  <c r="F461" i="16"/>
  <c r="E461" i="16"/>
  <c r="D461" i="16"/>
  <c r="F459" i="16"/>
  <c r="E459" i="16"/>
  <c r="D459" i="16"/>
  <c r="F457" i="16"/>
  <c r="E457" i="16"/>
  <c r="D457" i="16"/>
  <c r="F455" i="16"/>
  <c r="E455" i="16"/>
  <c r="D455" i="16"/>
  <c r="F453" i="16"/>
  <c r="E453" i="16"/>
  <c r="D453" i="16"/>
  <c r="F451" i="16"/>
  <c r="E451" i="16"/>
  <c r="D451" i="16"/>
  <c r="F449" i="16"/>
  <c r="E449" i="16"/>
  <c r="D449" i="16"/>
  <c r="F447" i="16"/>
  <c r="E447" i="16"/>
  <c r="D447" i="16"/>
  <c r="F445" i="16"/>
  <c r="E445" i="16"/>
  <c r="D445" i="16"/>
  <c r="F443" i="16"/>
  <c r="E443" i="16"/>
  <c r="D443" i="16"/>
  <c r="F441" i="16"/>
  <c r="E441" i="16"/>
  <c r="D441" i="16"/>
  <c r="F439" i="16"/>
  <c r="E439" i="16"/>
  <c r="D439" i="16"/>
  <c r="F437" i="16"/>
  <c r="E437" i="16"/>
  <c r="D437" i="16"/>
  <c r="F435" i="16"/>
  <c r="E435" i="16"/>
  <c r="D435" i="16"/>
  <c r="F433" i="16"/>
  <c r="E433" i="16"/>
  <c r="D433" i="16"/>
  <c r="F431" i="16"/>
  <c r="E431" i="16"/>
  <c r="D431" i="16"/>
  <c r="F429" i="16"/>
  <c r="E429" i="16"/>
  <c r="D429" i="16"/>
  <c r="F427" i="16"/>
  <c r="E427" i="16"/>
  <c r="D427" i="16"/>
  <c r="F425" i="16"/>
  <c r="E425" i="16"/>
  <c r="D425" i="16"/>
  <c r="F423" i="16"/>
  <c r="E423" i="16"/>
  <c r="D423" i="16"/>
  <c r="F421" i="16"/>
  <c r="E421" i="16"/>
  <c r="D421" i="16"/>
  <c r="F419" i="16"/>
  <c r="E419" i="16"/>
  <c r="D419" i="16"/>
  <c r="F417" i="16"/>
  <c r="E417" i="16"/>
  <c r="D417" i="16"/>
  <c r="F415" i="16"/>
  <c r="E415" i="16"/>
  <c r="D415" i="16"/>
  <c r="F413" i="16"/>
  <c r="E413" i="16"/>
  <c r="D413" i="16"/>
  <c r="F409" i="16"/>
  <c r="D409" i="16"/>
  <c r="F407" i="16"/>
  <c r="E407" i="16"/>
  <c r="D407" i="16"/>
  <c r="F405" i="16"/>
  <c r="E405" i="16"/>
  <c r="D405" i="16"/>
  <c r="F403" i="16"/>
  <c r="E403" i="16"/>
  <c r="D403" i="16"/>
  <c r="F401" i="16"/>
  <c r="E401" i="16"/>
  <c r="D401" i="16"/>
  <c r="F399" i="16"/>
  <c r="E399" i="16"/>
  <c r="D399" i="16"/>
  <c r="F397" i="16"/>
  <c r="E397" i="16"/>
  <c r="D397" i="16"/>
  <c r="F395" i="16"/>
  <c r="E395" i="16"/>
  <c r="D395" i="16"/>
  <c r="F393" i="16"/>
  <c r="E393" i="16"/>
  <c r="D393" i="16"/>
  <c r="F391" i="16"/>
  <c r="E391" i="16"/>
  <c r="D391" i="16"/>
  <c r="F389" i="16"/>
  <c r="E389" i="16"/>
  <c r="D389" i="16"/>
  <c r="F387" i="16"/>
  <c r="E387" i="16"/>
  <c r="D387" i="16"/>
  <c r="F385" i="16"/>
  <c r="E385" i="16"/>
  <c r="D385" i="16"/>
  <c r="F383" i="16"/>
  <c r="E383" i="16"/>
  <c r="D383" i="16"/>
  <c r="F381" i="16"/>
  <c r="E381" i="16"/>
  <c r="D381" i="16"/>
  <c r="F379" i="16"/>
  <c r="E379" i="16"/>
  <c r="D379" i="16"/>
  <c r="F377" i="16"/>
  <c r="E377" i="16"/>
  <c r="D377" i="16"/>
  <c r="F375" i="16"/>
  <c r="E375" i="16"/>
  <c r="D375" i="16"/>
  <c r="F373" i="16"/>
  <c r="E373" i="16"/>
  <c r="D373" i="16"/>
  <c r="F371" i="16"/>
  <c r="E371" i="16"/>
  <c r="D371" i="16"/>
  <c r="F369" i="16"/>
  <c r="E369" i="16"/>
  <c r="D369" i="16"/>
  <c r="F367" i="16"/>
  <c r="E367" i="16"/>
  <c r="D367" i="16"/>
  <c r="F365" i="16"/>
  <c r="E365" i="16"/>
  <c r="D365" i="16"/>
  <c r="F363" i="16"/>
  <c r="E363" i="16"/>
  <c r="D363" i="16"/>
  <c r="F361" i="16"/>
  <c r="E361" i="16"/>
  <c r="D361" i="16"/>
  <c r="F359" i="16"/>
  <c r="E359" i="16"/>
  <c r="D359" i="16"/>
  <c r="F357" i="16"/>
  <c r="E357" i="16"/>
  <c r="D357" i="16"/>
  <c r="F355" i="16"/>
  <c r="E355" i="16"/>
  <c r="D355" i="16"/>
  <c r="F353" i="16"/>
  <c r="E353" i="16"/>
  <c r="D353" i="16"/>
  <c r="F351" i="16"/>
  <c r="E351" i="16"/>
  <c r="D351" i="16"/>
  <c r="F349" i="16"/>
  <c r="E349" i="16"/>
  <c r="D349" i="16"/>
  <c r="F347" i="16"/>
  <c r="E347" i="16"/>
  <c r="D347" i="16"/>
  <c r="F345" i="16"/>
  <c r="E345" i="16"/>
  <c r="D345" i="16"/>
  <c r="F343" i="16"/>
  <c r="E343" i="16"/>
  <c r="D343" i="16"/>
  <c r="F341" i="16"/>
  <c r="E341" i="16"/>
  <c r="D341" i="16"/>
  <c r="F339" i="16"/>
  <c r="E339" i="16"/>
  <c r="D339" i="16"/>
  <c r="E337" i="16"/>
  <c r="D337" i="16"/>
  <c r="F335" i="16"/>
  <c r="E335" i="16"/>
  <c r="D335" i="16"/>
  <c r="F333" i="16"/>
  <c r="E333" i="16"/>
  <c r="D333" i="16"/>
  <c r="F331" i="16"/>
  <c r="E331" i="16"/>
  <c r="D331" i="16"/>
  <c r="F329" i="16"/>
  <c r="E329" i="16"/>
  <c r="D329" i="16"/>
  <c r="F327" i="16"/>
  <c r="E327" i="16"/>
  <c r="D327" i="16"/>
  <c r="F325" i="16"/>
  <c r="E325" i="16"/>
  <c r="D325" i="16"/>
  <c r="F323" i="16"/>
  <c r="E323" i="16"/>
  <c r="D323" i="16"/>
  <c r="F321" i="16"/>
  <c r="E321" i="16"/>
  <c r="D321" i="16"/>
  <c r="F319" i="16"/>
  <c r="E319" i="16"/>
  <c r="D319" i="16"/>
  <c r="F317" i="16"/>
  <c r="E317" i="16"/>
  <c r="D317" i="16"/>
  <c r="F315" i="16"/>
  <c r="E315" i="16"/>
  <c r="D315" i="16"/>
  <c r="F313" i="16"/>
  <c r="E313" i="16"/>
  <c r="D313" i="16"/>
  <c r="F311" i="16"/>
  <c r="E311" i="16"/>
  <c r="D311" i="16"/>
  <c r="F309" i="16"/>
  <c r="E309" i="16"/>
  <c r="D309" i="16"/>
  <c r="F307" i="16"/>
  <c r="E307" i="16"/>
  <c r="D307" i="16"/>
  <c r="F305" i="16"/>
  <c r="E305" i="16"/>
  <c r="D305" i="16"/>
  <c r="F303" i="16"/>
  <c r="E303" i="16"/>
  <c r="D303" i="16"/>
  <c r="F301" i="16"/>
  <c r="E301" i="16"/>
  <c r="D301" i="16"/>
  <c r="F299" i="16"/>
  <c r="E299" i="16"/>
  <c r="D299" i="16"/>
  <c r="F297" i="16"/>
  <c r="E297" i="16"/>
  <c r="D297" i="16"/>
  <c r="F295" i="16"/>
  <c r="E295" i="16"/>
  <c r="D295" i="16"/>
  <c r="F293" i="16"/>
  <c r="E293" i="16"/>
  <c r="D293" i="16"/>
  <c r="F291" i="16"/>
  <c r="E291" i="16"/>
  <c r="D291" i="16"/>
  <c r="F289" i="16"/>
  <c r="E289" i="16"/>
  <c r="D289" i="16"/>
  <c r="F287" i="16"/>
  <c r="E287" i="16"/>
  <c r="D287" i="16"/>
  <c r="F285" i="16"/>
  <c r="E285" i="16"/>
  <c r="D285" i="16"/>
  <c r="F283" i="16"/>
  <c r="E283" i="16"/>
  <c r="D283" i="16"/>
  <c r="F281" i="16"/>
  <c r="E281" i="16"/>
  <c r="D281" i="16"/>
  <c r="F279" i="16"/>
  <c r="E279" i="16"/>
  <c r="D279" i="16"/>
  <c r="F277" i="16"/>
  <c r="E277" i="16"/>
  <c r="D277" i="16"/>
  <c r="F275" i="16"/>
  <c r="E275" i="16"/>
  <c r="D275" i="16"/>
  <c r="F273" i="16"/>
  <c r="E273" i="16"/>
  <c r="D273" i="16"/>
  <c r="F271" i="16"/>
  <c r="E271" i="16"/>
  <c r="D271" i="16"/>
  <c r="F269" i="16"/>
  <c r="E269" i="16"/>
  <c r="D269" i="16"/>
  <c r="F267" i="16"/>
  <c r="E267" i="16"/>
  <c r="D267" i="16"/>
  <c r="F265" i="16"/>
  <c r="E265" i="16"/>
  <c r="D265" i="16"/>
  <c r="F263" i="16"/>
  <c r="F261" i="16"/>
  <c r="E261" i="16"/>
  <c r="D261" i="16"/>
  <c r="F259" i="16"/>
  <c r="E259" i="16"/>
  <c r="D259" i="16"/>
  <c r="F257" i="16"/>
  <c r="E257" i="16"/>
  <c r="D257" i="16"/>
  <c r="F255" i="16"/>
  <c r="E255" i="16"/>
  <c r="D255" i="16"/>
  <c r="F253" i="16"/>
  <c r="E253" i="16"/>
  <c r="D253" i="16"/>
  <c r="F251" i="16"/>
  <c r="E251" i="16"/>
  <c r="D251" i="16"/>
  <c r="F249" i="16"/>
  <c r="E249" i="16"/>
  <c r="D249" i="16"/>
  <c r="F247" i="16"/>
  <c r="E247" i="16"/>
  <c r="D247" i="16"/>
  <c r="F245" i="16"/>
  <c r="E245" i="16"/>
  <c r="D245" i="16"/>
  <c r="F243" i="16"/>
  <c r="E243" i="16"/>
  <c r="D243" i="16"/>
  <c r="F241" i="16"/>
  <c r="E241" i="16"/>
  <c r="D241" i="16"/>
  <c r="F239" i="16"/>
  <c r="E239" i="16"/>
  <c r="D239" i="16"/>
  <c r="F237" i="16"/>
  <c r="E237" i="16"/>
  <c r="D237" i="16"/>
  <c r="F235" i="16"/>
  <c r="E235" i="16"/>
  <c r="D235" i="16"/>
  <c r="F233" i="16"/>
  <c r="E233" i="16"/>
  <c r="D233" i="16"/>
  <c r="F231" i="16"/>
  <c r="E231" i="16"/>
  <c r="D231" i="16"/>
  <c r="F229" i="16"/>
  <c r="E229" i="16"/>
  <c r="D229" i="16"/>
  <c r="F227" i="16"/>
  <c r="E227" i="16"/>
  <c r="D227" i="16"/>
  <c r="F225" i="16"/>
  <c r="E225" i="16"/>
  <c r="D225" i="16"/>
  <c r="F223" i="16"/>
  <c r="E223" i="16"/>
  <c r="D223" i="16"/>
  <c r="F221" i="16"/>
  <c r="E221" i="16"/>
  <c r="D221" i="16"/>
  <c r="F219" i="16"/>
  <c r="E219" i="16"/>
  <c r="D219" i="16"/>
  <c r="F217" i="16"/>
  <c r="E217" i="16"/>
  <c r="D217" i="16"/>
  <c r="F215" i="16"/>
  <c r="E215" i="16"/>
  <c r="D215" i="16"/>
  <c r="F213" i="16"/>
  <c r="E213" i="16"/>
  <c r="D213" i="16"/>
  <c r="F211" i="16"/>
  <c r="E211" i="16"/>
  <c r="D211" i="16"/>
  <c r="F209" i="16"/>
  <c r="E209" i="16"/>
  <c r="D209" i="16"/>
  <c r="F205" i="16"/>
  <c r="F203" i="16"/>
  <c r="F201" i="16"/>
  <c r="F199" i="16"/>
  <c r="F197" i="16"/>
  <c r="F195" i="16"/>
  <c r="F193" i="16"/>
  <c r="F191" i="16"/>
  <c r="F189" i="16"/>
  <c r="F187" i="16"/>
  <c r="F185" i="16"/>
  <c r="F183" i="16"/>
  <c r="F181" i="16"/>
  <c r="F179" i="16"/>
  <c r="F177" i="16"/>
  <c r="F175" i="16"/>
  <c r="F173" i="16"/>
  <c r="F171" i="16"/>
  <c r="F169" i="16"/>
  <c r="F167" i="16"/>
  <c r="F165" i="16"/>
  <c r="F163" i="16"/>
  <c r="F159" i="16"/>
  <c r="F157" i="16"/>
  <c r="F155" i="16"/>
  <c r="F153" i="16"/>
  <c r="F151" i="16"/>
  <c r="F149" i="16"/>
  <c r="F147" i="16"/>
  <c r="F145" i="16"/>
  <c r="F143" i="16"/>
  <c r="F141" i="16"/>
  <c r="F139" i="16"/>
  <c r="F137" i="16"/>
  <c r="F135" i="16"/>
  <c r="F133" i="16"/>
  <c r="F131" i="16"/>
  <c r="F129" i="16"/>
  <c r="F127" i="16"/>
  <c r="F125" i="16"/>
  <c r="F123" i="16"/>
  <c r="F121" i="16"/>
  <c r="F119" i="16"/>
  <c r="F115" i="16"/>
  <c r="F113" i="16"/>
  <c r="F111" i="16"/>
  <c r="F109" i="16"/>
  <c r="F107" i="16"/>
  <c r="F105" i="16"/>
  <c r="F103" i="16"/>
  <c r="F101" i="16"/>
  <c r="F99" i="16"/>
  <c r="F95" i="16"/>
  <c r="F93" i="16"/>
  <c r="F91" i="16"/>
  <c r="F89" i="16"/>
  <c r="F87" i="16"/>
  <c r="F85" i="16"/>
  <c r="F83" i="16"/>
  <c r="F81" i="16"/>
  <c r="F79" i="16"/>
  <c r="F77" i="16"/>
  <c r="F75" i="16"/>
  <c r="F73" i="16"/>
  <c r="F71" i="16"/>
  <c r="F69" i="16"/>
  <c r="F67" i="16"/>
  <c r="F65" i="16"/>
  <c r="F63" i="16"/>
  <c r="F61" i="16"/>
  <c r="F59" i="16"/>
  <c r="F57" i="16"/>
  <c r="F55" i="16"/>
  <c r="F53" i="16"/>
  <c r="F51" i="16"/>
  <c r="F49" i="16"/>
  <c r="F47" i="16"/>
  <c r="F45" i="16"/>
  <c r="F43" i="16"/>
  <c r="F41" i="16"/>
  <c r="F39" i="16"/>
  <c r="F37" i="16"/>
  <c r="F35" i="16"/>
  <c r="F33" i="16"/>
  <c r="F31" i="16"/>
  <c r="F29" i="16"/>
  <c r="F27" i="16"/>
  <c r="F25" i="16"/>
  <c r="F23" i="16"/>
  <c r="F21" i="16"/>
  <c r="F19" i="16"/>
  <c r="F17" i="16"/>
  <c r="F15" i="16"/>
  <c r="F13" i="16"/>
  <c r="F11" i="16"/>
  <c r="F9" i="16"/>
  <c r="F7" i="16"/>
  <c r="F5" i="16"/>
  <c r="F3" i="16"/>
  <c r="I26" i="15"/>
  <c r="F26" i="15"/>
  <c r="L25" i="15"/>
  <c r="L26" i="15" s="1"/>
  <c r="E25" i="15"/>
  <c r="E26" i="15" s="1"/>
  <c r="I24" i="15"/>
  <c r="F24" i="15"/>
  <c r="L23" i="15"/>
  <c r="L24" i="15" s="1"/>
  <c r="E23" i="15"/>
  <c r="E24" i="15" s="1"/>
  <c r="I22" i="15"/>
  <c r="F22" i="15"/>
  <c r="L21" i="15"/>
  <c r="L22" i="15" s="1"/>
  <c r="E21" i="15"/>
  <c r="E22" i="15" s="1"/>
  <c r="I20" i="15"/>
  <c r="F20" i="15"/>
  <c r="L19" i="15"/>
  <c r="E19" i="15"/>
  <c r="D19" i="15"/>
  <c r="L18" i="15"/>
  <c r="E18" i="15"/>
  <c r="L17" i="15"/>
  <c r="E17" i="15"/>
  <c r="I16" i="15"/>
  <c r="F16" i="15"/>
  <c r="L15" i="15"/>
  <c r="E15" i="15"/>
  <c r="D15" i="15"/>
  <c r="L14" i="15"/>
  <c r="E14" i="15"/>
  <c r="I13" i="15"/>
  <c r="F13" i="15"/>
  <c r="L12" i="15"/>
  <c r="E12" i="15"/>
  <c r="D12" i="15"/>
  <c r="L11" i="15"/>
  <c r="E11" i="15"/>
  <c r="D11" i="15"/>
  <c r="L10" i="15"/>
  <c r="E10" i="15"/>
  <c r="D10" i="15"/>
  <c r="L9" i="15"/>
  <c r="E9" i="15"/>
  <c r="D9" i="15"/>
  <c r="L8" i="15"/>
  <c r="E8" i="15"/>
  <c r="L7" i="15"/>
  <c r="E7" i="15"/>
  <c r="AQ26" i="28" l="1"/>
  <c r="AQ27" i="28" s="1"/>
  <c r="AN27" i="28"/>
  <c r="AU26" i="28"/>
  <c r="AU27" i="28" s="1"/>
  <c r="AR27" i="28"/>
  <c r="BG26" i="28"/>
  <c r="BG27" i="28" s="1"/>
  <c r="BD27" i="28"/>
  <c r="H27" i="28"/>
  <c r="K26" i="28"/>
  <c r="K27" i="28" s="1"/>
  <c r="DS26" i="28"/>
  <c r="DS27" i="28" s="1"/>
  <c r="DP27" i="28"/>
  <c r="BW26" i="28"/>
  <c r="BW27" i="28" s="1"/>
  <c r="BT27" i="28"/>
  <c r="T27" i="28"/>
  <c r="W26" i="28"/>
  <c r="W27" i="28" s="1"/>
  <c r="X27" i="28"/>
  <c r="AA26" i="28"/>
  <c r="AA27" i="28" s="1"/>
  <c r="L27" i="28"/>
  <c r="O26" i="28"/>
  <c r="O27" i="28" s="1"/>
  <c r="AJ27" i="28"/>
  <c r="AM26" i="28"/>
  <c r="AM27" i="28" s="1"/>
  <c r="AB27" i="28"/>
  <c r="AE26" i="28"/>
  <c r="AE27" i="28" s="1"/>
  <c r="DO26" i="28"/>
  <c r="DO27" i="28" s="1"/>
  <c r="DL27" i="28"/>
  <c r="BO26" i="28"/>
  <c r="BO27" i="28" s="1"/>
  <c r="BL27" i="28"/>
  <c r="DW26" i="28"/>
  <c r="DW27" i="28" s="1"/>
  <c r="DT27" i="28"/>
  <c r="DC26" i="28"/>
  <c r="DC27" i="28" s="1"/>
  <c r="CZ27" i="28"/>
  <c r="CE26" i="28"/>
  <c r="CE27" i="28" s="1"/>
  <c r="CB27" i="28"/>
  <c r="AF27" i="28"/>
  <c r="AI26" i="28"/>
  <c r="AI27" i="28" s="1"/>
  <c r="EA26" i="28"/>
  <c r="EA27" i="28" s="1"/>
  <c r="DX27" i="28"/>
  <c r="CY26" i="28"/>
  <c r="CY27" i="28" s="1"/>
  <c r="CV27" i="28"/>
  <c r="CM26" i="28"/>
  <c r="CM27" i="28" s="1"/>
  <c r="CJ27" i="28"/>
  <c r="CQ26" i="28"/>
  <c r="CQ27" i="28" s="1"/>
  <c r="CN27" i="28"/>
  <c r="P27" i="28"/>
  <c r="S26" i="28"/>
  <c r="S27" i="28" s="1"/>
  <c r="CU26" i="28"/>
  <c r="CU27" i="28" s="1"/>
  <c r="CR27" i="28"/>
  <c r="DK26" i="28"/>
  <c r="DK27" i="28" s="1"/>
  <c r="DH27" i="28"/>
  <c r="CA26" i="28"/>
  <c r="CA27" i="28" s="1"/>
  <c r="BX27" i="28"/>
  <c r="DG26" i="28"/>
  <c r="DG27" i="28" s="1"/>
  <c r="DD27" i="28"/>
  <c r="BK26" i="28"/>
  <c r="BK27" i="28" s="1"/>
  <c r="BH27" i="28"/>
  <c r="AY26" i="28"/>
  <c r="AY27" i="28" s="1"/>
  <c r="AV27" i="28"/>
  <c r="BC26" i="28"/>
  <c r="BC27" i="28" s="1"/>
  <c r="AZ27" i="28"/>
  <c r="CI26" i="28"/>
  <c r="CI27" i="28" s="1"/>
  <c r="CF27" i="28"/>
  <c r="BS26" i="28"/>
  <c r="BS27" i="28" s="1"/>
  <c r="BP27" i="28"/>
  <c r="AE96" i="17"/>
  <c r="G96" i="17"/>
  <c r="G127" i="18"/>
  <c r="AG127" i="18"/>
  <c r="Y127" i="18"/>
  <c r="Q127" i="18"/>
  <c r="I127" i="18"/>
  <c r="AD127" i="18"/>
  <c r="V127" i="18"/>
  <c r="G129" i="18"/>
  <c r="AH129" i="18"/>
  <c r="Z129" i="18"/>
  <c r="V129" i="18"/>
  <c r="R129" i="18"/>
  <c r="J129" i="18"/>
  <c r="AK129" i="18"/>
  <c r="AG129" i="18"/>
  <c r="AC129" i="18"/>
  <c r="Y129" i="18"/>
  <c r="U129" i="18"/>
  <c r="Q129" i="18"/>
  <c r="M129" i="18"/>
  <c r="I129" i="18"/>
  <c r="AJ127" i="18"/>
  <c r="AF127" i="18"/>
  <c r="AB127" i="18"/>
  <c r="X127" i="18"/>
  <c r="T127" i="18"/>
  <c r="P127" i="18"/>
  <c r="L127" i="18"/>
  <c r="H127" i="18"/>
  <c r="AD129" i="18"/>
  <c r="N129" i="18"/>
  <c r="AJ129" i="18"/>
  <c r="AF129" i="18"/>
  <c r="AB129" i="18"/>
  <c r="X129" i="18"/>
  <c r="T129" i="18"/>
  <c r="P129" i="18"/>
  <c r="L129" i="18"/>
  <c r="AI127" i="18"/>
  <c r="AE127" i="18"/>
  <c r="AA127" i="18"/>
  <c r="W127" i="18"/>
  <c r="S127" i="18"/>
  <c r="O127" i="18"/>
  <c r="Y125" i="18"/>
  <c r="AI121" i="18"/>
  <c r="AE121" i="18"/>
  <c r="AA121" i="18"/>
  <c r="W121" i="18"/>
  <c r="S121" i="18"/>
  <c r="O121" i="18"/>
  <c r="K121" i="18"/>
  <c r="AH121" i="18"/>
  <c r="AD121" i="18"/>
  <c r="Z121" i="18"/>
  <c r="V121" i="18"/>
  <c r="R121" i="18"/>
  <c r="N121" i="18"/>
  <c r="J121" i="18"/>
  <c r="AK121" i="18"/>
  <c r="AG121" i="18"/>
  <c r="AC121" i="18"/>
  <c r="Y121" i="18"/>
  <c r="U121" i="18"/>
  <c r="Q121" i="18"/>
  <c r="M121" i="18"/>
  <c r="AF119" i="18"/>
  <c r="AB119" i="18"/>
  <c r="X119" i="18"/>
  <c r="T119" i="18"/>
  <c r="P119" i="18"/>
  <c r="L119" i="18"/>
  <c r="AJ125" i="18"/>
  <c r="AF125" i="18"/>
  <c r="AB125" i="18"/>
  <c r="X125" i="18"/>
  <c r="T125" i="18"/>
  <c r="P125" i="18"/>
  <c r="L125" i="18"/>
  <c r="H125" i="18"/>
  <c r="AI125" i="18"/>
  <c r="AE125" i="18"/>
  <c r="AA125" i="18"/>
  <c r="W125" i="18"/>
  <c r="S125" i="18"/>
  <c r="O125" i="18"/>
  <c r="K125" i="18"/>
  <c r="AH125" i="18"/>
  <c r="AD125" i="18"/>
  <c r="Z125" i="18"/>
  <c r="V125" i="18"/>
  <c r="R125" i="18"/>
  <c r="N125" i="18"/>
  <c r="AL123" i="18"/>
  <c r="AL131" i="18"/>
  <c r="AL130" i="18"/>
  <c r="AL122" i="18"/>
  <c r="AJ92" i="17"/>
  <c r="Q92" i="17"/>
  <c r="AC92" i="17"/>
  <c r="G90" i="16"/>
  <c r="AF86" i="17"/>
  <c r="H86" i="17"/>
  <c r="S90" i="16"/>
  <c r="S96" i="16"/>
  <c r="T86" i="17"/>
  <c r="AE90" i="16"/>
  <c r="AE96" i="16"/>
  <c r="W90" i="16"/>
  <c r="K96" i="16"/>
  <c r="AI96" i="16"/>
  <c r="G96" i="16"/>
  <c r="K90" i="16"/>
  <c r="AI90" i="16"/>
  <c r="W96" i="16"/>
  <c r="AI94" i="17"/>
  <c r="H86" i="16"/>
  <c r="T86" i="16"/>
  <c r="AF86" i="16"/>
  <c r="H96" i="16"/>
  <c r="P96" i="16"/>
  <c r="T96" i="16"/>
  <c r="AB96" i="16"/>
  <c r="AF96" i="16"/>
  <c r="Q86" i="16"/>
  <c r="AC86" i="16"/>
  <c r="I94" i="16"/>
  <c r="U94" i="16"/>
  <c r="AG94" i="16"/>
  <c r="AJ88" i="16"/>
  <c r="X94" i="16"/>
  <c r="L94" i="16"/>
  <c r="K60" i="18"/>
  <c r="W60" i="18"/>
  <c r="AI60" i="18"/>
  <c r="AJ94" i="16"/>
  <c r="AA88" i="16"/>
  <c r="L88" i="16"/>
  <c r="I64" i="18"/>
  <c r="X88" i="16"/>
  <c r="O88" i="16"/>
  <c r="G19" i="15"/>
  <c r="H19" i="15" s="1"/>
  <c r="L58" i="18"/>
  <c r="X58" i="18"/>
  <c r="AJ58" i="18"/>
  <c r="L64" i="18"/>
  <c r="X64" i="18"/>
  <c r="AJ64" i="18"/>
  <c r="O58" i="18"/>
  <c r="S60" i="18"/>
  <c r="AE60" i="18"/>
  <c r="G10" i="15"/>
  <c r="H10" i="15" s="1"/>
  <c r="K96" i="17"/>
  <c r="W96" i="17"/>
  <c r="AI96" i="17"/>
  <c r="G12" i="15"/>
  <c r="H12" i="15" s="1"/>
  <c r="E13" i="15"/>
  <c r="W530" i="16"/>
  <c r="I86" i="16"/>
  <c r="AG86" i="16"/>
  <c r="U86" i="16"/>
  <c r="M84" i="17"/>
  <c r="Q84" i="17"/>
  <c r="Y84" i="17"/>
  <c r="AC84" i="17"/>
  <c r="AK84" i="17"/>
  <c r="AJ90" i="16"/>
  <c r="L86" i="16"/>
  <c r="AJ86" i="16"/>
  <c r="AB88" i="16"/>
  <c r="P94" i="16"/>
  <c r="AB94" i="16"/>
  <c r="I92" i="17"/>
  <c r="U92" i="17"/>
  <c r="AG92" i="17"/>
  <c r="G58" i="18"/>
  <c r="S58" i="18"/>
  <c r="AE58" i="18"/>
  <c r="X86" i="16"/>
  <c r="P88" i="16"/>
  <c r="E20" i="15"/>
  <c r="M86" i="16"/>
  <c r="Y86" i="16"/>
  <c r="AK86" i="16"/>
  <c r="Q94" i="16"/>
  <c r="AC94" i="16"/>
  <c r="H58" i="18"/>
  <c r="T58" i="18"/>
  <c r="AF58" i="18"/>
  <c r="H64" i="18"/>
  <c r="T64" i="18"/>
  <c r="AF64" i="18"/>
  <c r="AA88" i="17"/>
  <c r="U64" i="18"/>
  <c r="AG64" i="18"/>
  <c r="E16" i="15"/>
  <c r="O88" i="17"/>
  <c r="S88" i="16"/>
  <c r="L86" i="17"/>
  <c r="X86" i="17"/>
  <c r="AJ86" i="17"/>
  <c r="P94" i="17"/>
  <c r="AB94" i="17"/>
  <c r="F27" i="15"/>
  <c r="L16" i="15"/>
  <c r="G88" i="16"/>
  <c r="AE88" i="16"/>
  <c r="G15" i="15"/>
  <c r="H15" i="15" s="1"/>
  <c r="L20" i="15"/>
  <c r="P86" i="16"/>
  <c r="AB86" i="16"/>
  <c r="H88" i="16"/>
  <c r="T88" i="16"/>
  <c r="AF88" i="16"/>
  <c r="H94" i="16"/>
  <c r="T94" i="16"/>
  <c r="AF94" i="16"/>
  <c r="L96" i="16"/>
  <c r="X96" i="16"/>
  <c r="AJ96" i="16"/>
  <c r="I84" i="17"/>
  <c r="U84" i="17"/>
  <c r="AG84" i="17"/>
  <c r="M92" i="17"/>
  <c r="Y92" i="17"/>
  <c r="AK92" i="17"/>
  <c r="K58" i="18"/>
  <c r="W58" i="18"/>
  <c r="AI58" i="18"/>
  <c r="O60" i="18"/>
  <c r="AA60" i="18"/>
  <c r="G88" i="17"/>
  <c r="S88" i="17"/>
  <c r="AE88" i="17"/>
  <c r="M64" i="18"/>
  <c r="Y64" i="18"/>
  <c r="AK64" i="18"/>
  <c r="L13" i="15"/>
  <c r="K88" i="16"/>
  <c r="W88" i="16"/>
  <c r="AI88" i="16"/>
  <c r="O90" i="16"/>
  <c r="AA90" i="16"/>
  <c r="O96" i="16"/>
  <c r="AA96" i="16"/>
  <c r="P86" i="17"/>
  <c r="AB86" i="17"/>
  <c r="H94" i="17"/>
  <c r="T94" i="17"/>
  <c r="AF94" i="17"/>
  <c r="AA58" i="18"/>
  <c r="I27" i="15"/>
  <c r="M94" i="16"/>
  <c r="AK94" i="16"/>
  <c r="AI86" i="17"/>
  <c r="P58" i="18"/>
  <c r="AB58" i="18"/>
  <c r="P64" i="18"/>
  <c r="AB64" i="18"/>
  <c r="Y94" i="16"/>
  <c r="G11" i="15"/>
  <c r="H11" i="15" s="1"/>
  <c r="K88" i="17"/>
  <c r="W88" i="17"/>
  <c r="AI88" i="17"/>
  <c r="O96" i="17"/>
  <c r="AA96" i="17"/>
  <c r="Q64" i="18"/>
  <c r="AC64" i="18"/>
  <c r="L94" i="17"/>
  <c r="X94" i="17"/>
  <c r="AJ94" i="17"/>
  <c r="AJ84" i="17"/>
  <c r="AL89" i="17"/>
  <c r="AL90" i="17" s="1"/>
  <c r="AL85" i="16"/>
  <c r="AL86" i="16" s="1"/>
  <c r="AL93" i="16"/>
  <c r="AL94" i="16" s="1"/>
  <c r="AI84" i="16"/>
  <c r="AL83" i="16"/>
  <c r="AL84" i="16" s="1"/>
  <c r="AK88" i="16"/>
  <c r="AI92" i="16"/>
  <c r="AL91" i="16"/>
  <c r="AL92" i="16" s="1"/>
  <c r="AK96" i="16"/>
  <c r="AL83" i="17"/>
  <c r="AL84" i="17" s="1"/>
  <c r="AL85" i="17"/>
  <c r="AL86" i="17" s="1"/>
  <c r="AL91" i="17"/>
  <c r="AL92" i="17" s="1"/>
  <c r="AL93" i="17"/>
  <c r="AL94" i="17" s="1"/>
  <c r="AL59" i="18"/>
  <c r="AL60" i="18" s="1"/>
  <c r="AL63" i="18"/>
  <c r="AL64" i="18" s="1"/>
  <c r="AL104" i="18"/>
  <c r="AL105" i="18" s="1"/>
  <c r="AL106" i="18"/>
  <c r="AL107" i="18" s="1"/>
  <c r="AL108" i="18"/>
  <c r="AL109" i="18" s="1"/>
  <c r="AL110" i="18"/>
  <c r="AL111" i="18" s="1"/>
  <c r="AK156" i="16"/>
  <c r="AJ158" i="16"/>
  <c r="AI160" i="16"/>
  <c r="AI200" i="16"/>
  <c r="AK204" i="16"/>
  <c r="AJ206" i="16"/>
  <c r="AL153" i="16"/>
  <c r="AL154" i="16" s="1"/>
  <c r="AL155" i="16"/>
  <c r="AL156" i="16" s="1"/>
  <c r="AL157" i="16"/>
  <c r="AL158" i="16" s="1"/>
  <c r="AL159" i="16"/>
  <c r="AL160" i="16" s="1"/>
  <c r="AL199" i="16"/>
  <c r="AL200" i="16" s="1"/>
  <c r="AL201" i="16"/>
  <c r="AL202" i="16" s="1"/>
  <c r="AL203" i="16"/>
  <c r="AL204" i="16" s="1"/>
  <c r="AL205" i="16"/>
  <c r="AL206" i="16" s="1"/>
  <c r="AK62" i="18"/>
  <c r="AL61" i="18"/>
  <c r="AL62" i="18" s="1"/>
  <c r="AI64" i="18"/>
  <c r="AJ105" i="18"/>
  <c r="AI107" i="18"/>
  <c r="AK111" i="18"/>
  <c r="G9" i="15"/>
  <c r="H9" i="15" s="1"/>
  <c r="H84" i="16"/>
  <c r="L84" i="16"/>
  <c r="P84" i="16"/>
  <c r="T84" i="16"/>
  <c r="X84" i="16"/>
  <c r="AB84" i="16"/>
  <c r="AF84" i="16"/>
  <c r="AJ84" i="16"/>
  <c r="G86" i="16"/>
  <c r="K86" i="16"/>
  <c r="O86" i="16"/>
  <c r="S86" i="16"/>
  <c r="W86" i="16"/>
  <c r="AA86" i="16"/>
  <c r="AE86" i="16"/>
  <c r="AI86" i="16"/>
  <c r="AL87" i="16"/>
  <c r="AL88" i="16" s="1"/>
  <c r="J88" i="16"/>
  <c r="N88" i="16"/>
  <c r="R88" i="16"/>
  <c r="V88" i="16"/>
  <c r="Z88" i="16"/>
  <c r="AD88" i="16"/>
  <c r="AH88" i="16"/>
  <c r="I90" i="16"/>
  <c r="M90" i="16"/>
  <c r="Q90" i="16"/>
  <c r="U90" i="16"/>
  <c r="Y90" i="16"/>
  <c r="AC90" i="16"/>
  <c r="AG90" i="16"/>
  <c r="AK90" i="16"/>
  <c r="H92" i="16"/>
  <c r="L92" i="16"/>
  <c r="P92" i="16"/>
  <c r="T92" i="16"/>
  <c r="X92" i="16"/>
  <c r="AB92" i="16"/>
  <c r="AF92" i="16"/>
  <c r="AJ92" i="16"/>
  <c r="G94" i="16"/>
  <c r="K94" i="16"/>
  <c r="O94" i="16"/>
  <c r="S94" i="16"/>
  <c r="W94" i="16"/>
  <c r="AA94" i="16"/>
  <c r="AE94" i="16"/>
  <c r="AI94" i="16"/>
  <c r="AL95" i="16"/>
  <c r="AL96" i="16" s="1"/>
  <c r="J96" i="16"/>
  <c r="N96" i="16"/>
  <c r="R96" i="16"/>
  <c r="V96" i="16"/>
  <c r="Z96" i="16"/>
  <c r="AD96" i="16"/>
  <c r="AH96" i="16"/>
  <c r="I84" i="16"/>
  <c r="M84" i="16"/>
  <c r="Q84" i="16"/>
  <c r="U84" i="16"/>
  <c r="Y84" i="16"/>
  <c r="AC84" i="16"/>
  <c r="AG84" i="16"/>
  <c r="AK84" i="16"/>
  <c r="AL89" i="16"/>
  <c r="AL90" i="16" s="1"/>
  <c r="J90" i="16"/>
  <c r="N90" i="16"/>
  <c r="R90" i="16"/>
  <c r="V90" i="16"/>
  <c r="Z90" i="16"/>
  <c r="AD90" i="16"/>
  <c r="AH90" i="16"/>
  <c r="I92" i="16"/>
  <c r="M92" i="16"/>
  <c r="Q92" i="16"/>
  <c r="U92" i="16"/>
  <c r="Y92" i="16"/>
  <c r="AC92" i="16"/>
  <c r="AG92" i="16"/>
  <c r="AK92" i="16"/>
  <c r="J84" i="16"/>
  <c r="N84" i="16"/>
  <c r="R84" i="16"/>
  <c r="V84" i="16"/>
  <c r="Z84" i="16"/>
  <c r="AD84" i="16"/>
  <c r="AH84" i="16"/>
  <c r="J92" i="16"/>
  <c r="N92" i="16"/>
  <c r="R92" i="16"/>
  <c r="V92" i="16"/>
  <c r="Z92" i="16"/>
  <c r="AD92" i="16"/>
  <c r="AH92" i="16"/>
  <c r="G84" i="16"/>
  <c r="K84" i="16"/>
  <c r="O84" i="16"/>
  <c r="S84" i="16"/>
  <c r="W84" i="16"/>
  <c r="AA84" i="16"/>
  <c r="AE84" i="16"/>
  <c r="J86" i="16"/>
  <c r="N86" i="16"/>
  <c r="R86" i="16"/>
  <c r="V86" i="16"/>
  <c r="Z86" i="16"/>
  <c r="AD86" i="16"/>
  <c r="AH86" i="16"/>
  <c r="I88" i="16"/>
  <c r="M88" i="16"/>
  <c r="Q88" i="16"/>
  <c r="U88" i="16"/>
  <c r="Y88" i="16"/>
  <c r="AC88" i="16"/>
  <c r="AG88" i="16"/>
  <c r="H90" i="16"/>
  <c r="L90" i="16"/>
  <c r="P90" i="16"/>
  <c r="T90" i="16"/>
  <c r="X90" i="16"/>
  <c r="AB90" i="16"/>
  <c r="AF90" i="16"/>
  <c r="G92" i="16"/>
  <c r="K92" i="16"/>
  <c r="O92" i="16"/>
  <c r="S92" i="16"/>
  <c r="W92" i="16"/>
  <c r="AA92" i="16"/>
  <c r="AE92" i="16"/>
  <c r="J94" i="16"/>
  <c r="N94" i="16"/>
  <c r="R94" i="16"/>
  <c r="V94" i="16"/>
  <c r="Z94" i="16"/>
  <c r="AD94" i="16"/>
  <c r="AH94" i="16"/>
  <c r="I96" i="16"/>
  <c r="M96" i="16"/>
  <c r="Q96" i="16"/>
  <c r="U96" i="16"/>
  <c r="Y96" i="16"/>
  <c r="AC96" i="16"/>
  <c r="AG96" i="16"/>
  <c r="G154" i="16"/>
  <c r="K154" i="16"/>
  <c r="O154" i="16"/>
  <c r="S154" i="16"/>
  <c r="W154" i="16"/>
  <c r="AA154" i="16"/>
  <c r="AE154" i="16"/>
  <c r="AI154" i="16"/>
  <c r="J156" i="16"/>
  <c r="N156" i="16"/>
  <c r="R156" i="16"/>
  <c r="V156" i="16"/>
  <c r="Z156" i="16"/>
  <c r="AD156" i="16"/>
  <c r="AH156" i="16"/>
  <c r="I158" i="16"/>
  <c r="M158" i="16"/>
  <c r="Q158" i="16"/>
  <c r="U158" i="16"/>
  <c r="Y158" i="16"/>
  <c r="AC158" i="16"/>
  <c r="AG158" i="16"/>
  <c r="AK158" i="16"/>
  <c r="H160" i="16"/>
  <c r="L160" i="16"/>
  <c r="P160" i="16"/>
  <c r="T160" i="16"/>
  <c r="X160" i="16"/>
  <c r="AB160" i="16"/>
  <c r="AF160" i="16"/>
  <c r="AJ160" i="16"/>
  <c r="H200" i="16"/>
  <c r="L200" i="16"/>
  <c r="P200" i="16"/>
  <c r="T200" i="16"/>
  <c r="X200" i="16"/>
  <c r="AB200" i="16"/>
  <c r="AF200" i="16"/>
  <c r="AJ200" i="16"/>
  <c r="G202" i="16"/>
  <c r="K202" i="16"/>
  <c r="O202" i="16"/>
  <c r="S202" i="16"/>
  <c r="W202" i="16"/>
  <c r="AA202" i="16"/>
  <c r="AE202" i="16"/>
  <c r="AI202" i="16"/>
  <c r="J204" i="16"/>
  <c r="N204" i="16"/>
  <c r="R204" i="16"/>
  <c r="V204" i="16"/>
  <c r="Z204" i="16"/>
  <c r="AD204" i="16"/>
  <c r="AH204" i="16"/>
  <c r="I206" i="16"/>
  <c r="M206" i="16"/>
  <c r="Q206" i="16"/>
  <c r="U206" i="16"/>
  <c r="Y206" i="16"/>
  <c r="AC206" i="16"/>
  <c r="AG206" i="16"/>
  <c r="AK206" i="16"/>
  <c r="H154" i="16"/>
  <c r="L154" i="16"/>
  <c r="P154" i="16"/>
  <c r="T154" i="16"/>
  <c r="X154" i="16"/>
  <c r="AB154" i="16"/>
  <c r="AF154" i="16"/>
  <c r="AJ154" i="16"/>
  <c r="G156" i="16"/>
  <c r="K156" i="16"/>
  <c r="O156" i="16"/>
  <c r="S156" i="16"/>
  <c r="W156" i="16"/>
  <c r="AA156" i="16"/>
  <c r="AE156" i="16"/>
  <c r="AI156" i="16"/>
  <c r="J158" i="16"/>
  <c r="N158" i="16"/>
  <c r="R158" i="16"/>
  <c r="V158" i="16"/>
  <c r="Z158" i="16"/>
  <c r="AD158" i="16"/>
  <c r="AH158" i="16"/>
  <c r="I160" i="16"/>
  <c r="M160" i="16"/>
  <c r="Q160" i="16"/>
  <c r="U160" i="16"/>
  <c r="Y160" i="16"/>
  <c r="AC160" i="16"/>
  <c r="AG160" i="16"/>
  <c r="AK160" i="16"/>
  <c r="I200" i="16"/>
  <c r="M200" i="16"/>
  <c r="Q200" i="16"/>
  <c r="U200" i="16"/>
  <c r="Y200" i="16"/>
  <c r="AC200" i="16"/>
  <c r="AG200" i="16"/>
  <c r="AK200" i="16"/>
  <c r="H202" i="16"/>
  <c r="L202" i="16"/>
  <c r="P202" i="16"/>
  <c r="T202" i="16"/>
  <c r="X202" i="16"/>
  <c r="AB202" i="16"/>
  <c r="AF202" i="16"/>
  <c r="AJ202" i="16"/>
  <c r="G204" i="16"/>
  <c r="K204" i="16"/>
  <c r="O204" i="16"/>
  <c r="S204" i="16"/>
  <c r="W204" i="16"/>
  <c r="AA204" i="16"/>
  <c r="AE204" i="16"/>
  <c r="AI204" i="16"/>
  <c r="J206" i="16"/>
  <c r="N206" i="16"/>
  <c r="R206" i="16"/>
  <c r="V206" i="16"/>
  <c r="Z206" i="16"/>
  <c r="AD206" i="16"/>
  <c r="AH206" i="16"/>
  <c r="I154" i="16"/>
  <c r="M154" i="16"/>
  <c r="Q154" i="16"/>
  <c r="U154" i="16"/>
  <c r="Y154" i="16"/>
  <c r="AC154" i="16"/>
  <c r="AG154" i="16"/>
  <c r="AK154" i="16"/>
  <c r="H156" i="16"/>
  <c r="L156" i="16"/>
  <c r="P156" i="16"/>
  <c r="T156" i="16"/>
  <c r="X156" i="16"/>
  <c r="AB156" i="16"/>
  <c r="AF156" i="16"/>
  <c r="AJ156" i="16"/>
  <c r="G158" i="16"/>
  <c r="K158" i="16"/>
  <c r="O158" i="16"/>
  <c r="S158" i="16"/>
  <c r="W158" i="16"/>
  <c r="AA158" i="16"/>
  <c r="AE158" i="16"/>
  <c r="AI158" i="16"/>
  <c r="J160" i="16"/>
  <c r="N160" i="16"/>
  <c r="R160" i="16"/>
  <c r="V160" i="16"/>
  <c r="Z160" i="16"/>
  <c r="AD160" i="16"/>
  <c r="AH160" i="16"/>
  <c r="J200" i="16"/>
  <c r="N200" i="16"/>
  <c r="R200" i="16"/>
  <c r="V200" i="16"/>
  <c r="Z200" i="16"/>
  <c r="AD200" i="16"/>
  <c r="AH200" i="16"/>
  <c r="I202" i="16"/>
  <c r="M202" i="16"/>
  <c r="Q202" i="16"/>
  <c r="U202" i="16"/>
  <c r="Y202" i="16"/>
  <c r="AC202" i="16"/>
  <c r="AG202" i="16"/>
  <c r="AK202" i="16"/>
  <c r="H204" i="16"/>
  <c r="L204" i="16"/>
  <c r="P204" i="16"/>
  <c r="T204" i="16"/>
  <c r="X204" i="16"/>
  <c r="AB204" i="16"/>
  <c r="AF204" i="16"/>
  <c r="AJ204" i="16"/>
  <c r="G206" i="16"/>
  <c r="K206" i="16"/>
  <c r="O206" i="16"/>
  <c r="S206" i="16"/>
  <c r="W206" i="16"/>
  <c r="AA206" i="16"/>
  <c r="AE206" i="16"/>
  <c r="AI206" i="16"/>
  <c r="J154" i="16"/>
  <c r="N154" i="16"/>
  <c r="R154" i="16"/>
  <c r="V154" i="16"/>
  <c r="Z154" i="16"/>
  <c r="AD154" i="16"/>
  <c r="AH154" i="16"/>
  <c r="I156" i="16"/>
  <c r="M156" i="16"/>
  <c r="Q156" i="16"/>
  <c r="U156" i="16"/>
  <c r="Y156" i="16"/>
  <c r="AC156" i="16"/>
  <c r="AG156" i="16"/>
  <c r="H158" i="16"/>
  <c r="L158" i="16"/>
  <c r="P158" i="16"/>
  <c r="T158" i="16"/>
  <c r="X158" i="16"/>
  <c r="AB158" i="16"/>
  <c r="AF158" i="16"/>
  <c r="G160" i="16"/>
  <c r="K160" i="16"/>
  <c r="O160" i="16"/>
  <c r="S160" i="16"/>
  <c r="W160" i="16"/>
  <c r="AA160" i="16"/>
  <c r="AE160" i="16"/>
  <c r="G200" i="16"/>
  <c r="K200" i="16"/>
  <c r="O200" i="16"/>
  <c r="S200" i="16"/>
  <c r="W200" i="16"/>
  <c r="AA200" i="16"/>
  <c r="AE200" i="16"/>
  <c r="J202" i="16"/>
  <c r="N202" i="16"/>
  <c r="R202" i="16"/>
  <c r="V202" i="16"/>
  <c r="Z202" i="16"/>
  <c r="AD202" i="16"/>
  <c r="AH202" i="16"/>
  <c r="I204" i="16"/>
  <c r="M204" i="16"/>
  <c r="Q204" i="16"/>
  <c r="U204" i="16"/>
  <c r="Y204" i="16"/>
  <c r="AC204" i="16"/>
  <c r="AG204" i="16"/>
  <c r="H206" i="16"/>
  <c r="L206" i="16"/>
  <c r="P206" i="16"/>
  <c r="T206" i="16"/>
  <c r="X206" i="16"/>
  <c r="AB206" i="16"/>
  <c r="AF206" i="16"/>
  <c r="P528" i="16"/>
  <c r="I530" i="16"/>
  <c r="U530" i="16"/>
  <c r="I528" i="16"/>
  <c r="U528" i="16"/>
  <c r="R530" i="16"/>
  <c r="L530" i="16"/>
  <c r="P530" i="16"/>
  <c r="J84" i="17"/>
  <c r="N84" i="17"/>
  <c r="R84" i="17"/>
  <c r="V84" i="17"/>
  <c r="Z84" i="17"/>
  <c r="AD84" i="17"/>
  <c r="AH84" i="17"/>
  <c r="I86" i="17"/>
  <c r="M86" i="17"/>
  <c r="Q86" i="17"/>
  <c r="U86" i="17"/>
  <c r="Y86" i="17"/>
  <c r="AC86" i="17"/>
  <c r="AG86" i="17"/>
  <c r="AK86" i="17"/>
  <c r="H88" i="17"/>
  <c r="L88" i="17"/>
  <c r="P88" i="17"/>
  <c r="T88" i="17"/>
  <c r="X88" i="17"/>
  <c r="AB88" i="17"/>
  <c r="AF88" i="17"/>
  <c r="AJ88" i="17"/>
  <c r="G90" i="17"/>
  <c r="K90" i="17"/>
  <c r="O90" i="17"/>
  <c r="S90" i="17"/>
  <c r="W90" i="17"/>
  <c r="AA90" i="17"/>
  <c r="AE90" i="17"/>
  <c r="AI90" i="17"/>
  <c r="J92" i="17"/>
  <c r="N92" i="17"/>
  <c r="R92" i="17"/>
  <c r="V92" i="17"/>
  <c r="Z92" i="17"/>
  <c r="AD92" i="17"/>
  <c r="AH92" i="17"/>
  <c r="I94" i="17"/>
  <c r="M94" i="17"/>
  <c r="Q94" i="17"/>
  <c r="U94" i="17"/>
  <c r="Y94" i="17"/>
  <c r="AC94" i="17"/>
  <c r="AG94" i="17"/>
  <c r="AK94" i="17"/>
  <c r="H96" i="17"/>
  <c r="L96" i="17"/>
  <c r="P96" i="17"/>
  <c r="T96" i="17"/>
  <c r="X96" i="17"/>
  <c r="AB96" i="17"/>
  <c r="AF96" i="17"/>
  <c r="AJ96" i="17"/>
  <c r="G84" i="17"/>
  <c r="K84" i="17"/>
  <c r="O84" i="17"/>
  <c r="S84" i="17"/>
  <c r="W84" i="17"/>
  <c r="AA84" i="17"/>
  <c r="AE84" i="17"/>
  <c r="AI84" i="17"/>
  <c r="J86" i="17"/>
  <c r="N86" i="17"/>
  <c r="R86" i="17"/>
  <c r="V86" i="17"/>
  <c r="Z86" i="17"/>
  <c r="AD86" i="17"/>
  <c r="AH86" i="17"/>
  <c r="I88" i="17"/>
  <c r="M88" i="17"/>
  <c r="Q88" i="17"/>
  <c r="U88" i="17"/>
  <c r="Y88" i="17"/>
  <c r="AC88" i="17"/>
  <c r="AG88" i="17"/>
  <c r="AK88" i="17"/>
  <c r="H90" i="17"/>
  <c r="L90" i="17"/>
  <c r="P90" i="17"/>
  <c r="T90" i="17"/>
  <c r="X90" i="17"/>
  <c r="AB90" i="17"/>
  <c r="AF90" i="17"/>
  <c r="AJ90" i="17"/>
  <c r="G92" i="17"/>
  <c r="K92" i="17"/>
  <c r="O92" i="17"/>
  <c r="S92" i="17"/>
  <c r="W92" i="17"/>
  <c r="AA92" i="17"/>
  <c r="AE92" i="17"/>
  <c r="AI92" i="17"/>
  <c r="J94" i="17"/>
  <c r="N94" i="17"/>
  <c r="R94" i="17"/>
  <c r="V94" i="17"/>
  <c r="Z94" i="17"/>
  <c r="AD94" i="17"/>
  <c r="AH94" i="17"/>
  <c r="I96" i="17"/>
  <c r="M96" i="17"/>
  <c r="Q96" i="17"/>
  <c r="U96" i="17"/>
  <c r="Y96" i="17"/>
  <c r="AC96" i="17"/>
  <c r="AG96" i="17"/>
  <c r="AK96" i="17"/>
  <c r="H84" i="17"/>
  <c r="L84" i="17"/>
  <c r="P84" i="17"/>
  <c r="T84" i="17"/>
  <c r="X84" i="17"/>
  <c r="AB84" i="17"/>
  <c r="AF84" i="17"/>
  <c r="G86" i="17"/>
  <c r="K86" i="17"/>
  <c r="O86" i="17"/>
  <c r="S86" i="17"/>
  <c r="W86" i="17"/>
  <c r="AA86" i="17"/>
  <c r="AE86" i="17"/>
  <c r="AL87" i="17"/>
  <c r="AL88" i="17" s="1"/>
  <c r="J88" i="17"/>
  <c r="N88" i="17"/>
  <c r="R88" i="17"/>
  <c r="V88" i="17"/>
  <c r="Z88" i="17"/>
  <c r="AD88" i="17"/>
  <c r="AH88" i="17"/>
  <c r="I90" i="17"/>
  <c r="M90" i="17"/>
  <c r="Q90" i="17"/>
  <c r="U90" i="17"/>
  <c r="Y90" i="17"/>
  <c r="AC90" i="17"/>
  <c r="AG90" i="17"/>
  <c r="AK90" i="17"/>
  <c r="H92" i="17"/>
  <c r="L92" i="17"/>
  <c r="P92" i="17"/>
  <c r="T92" i="17"/>
  <c r="X92" i="17"/>
  <c r="AB92" i="17"/>
  <c r="AF92" i="17"/>
  <c r="G94" i="17"/>
  <c r="K94" i="17"/>
  <c r="O94" i="17"/>
  <c r="S94" i="17"/>
  <c r="W94" i="17"/>
  <c r="AA94" i="17"/>
  <c r="AE94" i="17"/>
  <c r="AL95" i="17"/>
  <c r="AL96" i="17" s="1"/>
  <c r="J96" i="17"/>
  <c r="N96" i="17"/>
  <c r="R96" i="17"/>
  <c r="V96" i="17"/>
  <c r="Z96" i="17"/>
  <c r="AD96" i="17"/>
  <c r="AH96" i="17"/>
  <c r="J90" i="17"/>
  <c r="N90" i="17"/>
  <c r="R90" i="17"/>
  <c r="V90" i="17"/>
  <c r="Z90" i="17"/>
  <c r="AD90" i="17"/>
  <c r="AH90" i="17"/>
  <c r="G60" i="18"/>
  <c r="J62" i="18"/>
  <c r="N62" i="18"/>
  <c r="R62" i="18"/>
  <c r="V62" i="18"/>
  <c r="Z62" i="18"/>
  <c r="AD62" i="18"/>
  <c r="AH62" i="18"/>
  <c r="I58" i="18"/>
  <c r="M58" i="18"/>
  <c r="Q58" i="18"/>
  <c r="U58" i="18"/>
  <c r="Y58" i="18"/>
  <c r="AC58" i="18"/>
  <c r="AG58" i="18"/>
  <c r="AK58" i="18"/>
  <c r="H60" i="18"/>
  <c r="L60" i="18"/>
  <c r="P60" i="18"/>
  <c r="T60" i="18"/>
  <c r="X60" i="18"/>
  <c r="AB60" i="18"/>
  <c r="AF60" i="18"/>
  <c r="AJ60" i="18"/>
  <c r="G62" i="18"/>
  <c r="K62" i="18"/>
  <c r="O62" i="18"/>
  <c r="S62" i="18"/>
  <c r="W62" i="18"/>
  <c r="AA62" i="18"/>
  <c r="AE62" i="18"/>
  <c r="AI62" i="18"/>
  <c r="J64" i="18"/>
  <c r="N64" i="18"/>
  <c r="R64" i="18"/>
  <c r="V64" i="18"/>
  <c r="Z64" i="18"/>
  <c r="AD64" i="18"/>
  <c r="AH64" i="18"/>
  <c r="AL57" i="18"/>
  <c r="AL58" i="18" s="1"/>
  <c r="J58" i="18"/>
  <c r="N58" i="18"/>
  <c r="R58" i="18"/>
  <c r="V58" i="18"/>
  <c r="Z58" i="18"/>
  <c r="AD58" i="18"/>
  <c r="AH58" i="18"/>
  <c r="I60" i="18"/>
  <c r="M60" i="18"/>
  <c r="Q60" i="18"/>
  <c r="U60" i="18"/>
  <c r="Y60" i="18"/>
  <c r="AC60" i="18"/>
  <c r="AG60" i="18"/>
  <c r="AK60" i="18"/>
  <c r="H62" i="18"/>
  <c r="L62" i="18"/>
  <c r="P62" i="18"/>
  <c r="T62" i="18"/>
  <c r="X62" i="18"/>
  <c r="AB62" i="18"/>
  <c r="AF62" i="18"/>
  <c r="AJ62" i="18"/>
  <c r="G64" i="18"/>
  <c r="K64" i="18"/>
  <c r="O64" i="18"/>
  <c r="S64" i="18"/>
  <c r="W64" i="18"/>
  <c r="AA64" i="18"/>
  <c r="AE64" i="18"/>
  <c r="J60" i="18"/>
  <c r="N60" i="18"/>
  <c r="R60" i="18"/>
  <c r="V60" i="18"/>
  <c r="Z60" i="18"/>
  <c r="AD60" i="18"/>
  <c r="AH60" i="18"/>
  <c r="I62" i="18"/>
  <c r="M62" i="18"/>
  <c r="Q62" i="18"/>
  <c r="U62" i="18"/>
  <c r="Y62" i="18"/>
  <c r="AC62" i="18"/>
  <c r="AG62" i="18"/>
  <c r="I105" i="18"/>
  <c r="M105" i="18"/>
  <c r="Q105" i="18"/>
  <c r="U105" i="18"/>
  <c r="Y105" i="18"/>
  <c r="AC105" i="18"/>
  <c r="AG105" i="18"/>
  <c r="AK105" i="18"/>
  <c r="H107" i="18"/>
  <c r="L107" i="18"/>
  <c r="P107" i="18"/>
  <c r="T107" i="18"/>
  <c r="X107" i="18"/>
  <c r="AB107" i="18"/>
  <c r="AF107" i="18"/>
  <c r="AJ107" i="18"/>
  <c r="G109" i="18"/>
  <c r="K109" i="18"/>
  <c r="O109" i="18"/>
  <c r="S109" i="18"/>
  <c r="W109" i="18"/>
  <c r="AA109" i="18"/>
  <c r="AE109" i="18"/>
  <c r="AI109" i="18"/>
  <c r="J111" i="18"/>
  <c r="N111" i="18"/>
  <c r="R111" i="18"/>
  <c r="V111" i="18"/>
  <c r="Z111" i="18"/>
  <c r="AD111" i="18"/>
  <c r="AH111" i="18"/>
  <c r="J105" i="18"/>
  <c r="N105" i="18"/>
  <c r="R105" i="18"/>
  <c r="V105" i="18"/>
  <c r="Z105" i="18"/>
  <c r="AD105" i="18"/>
  <c r="AH105" i="18"/>
  <c r="I107" i="18"/>
  <c r="M107" i="18"/>
  <c r="Q107" i="18"/>
  <c r="U107" i="18"/>
  <c r="Y107" i="18"/>
  <c r="AC107" i="18"/>
  <c r="AG107" i="18"/>
  <c r="AK107" i="18"/>
  <c r="H109" i="18"/>
  <c r="L109" i="18"/>
  <c r="P109" i="18"/>
  <c r="T109" i="18"/>
  <c r="X109" i="18"/>
  <c r="AB109" i="18"/>
  <c r="AF109" i="18"/>
  <c r="AJ109" i="18"/>
  <c r="G111" i="18"/>
  <c r="K111" i="18"/>
  <c r="O111" i="18"/>
  <c r="S111" i="18"/>
  <c r="W111" i="18"/>
  <c r="AA111" i="18"/>
  <c r="AE111" i="18"/>
  <c r="AI111" i="18"/>
  <c r="G105" i="18"/>
  <c r="K105" i="18"/>
  <c r="O105" i="18"/>
  <c r="S105" i="18"/>
  <c r="W105" i="18"/>
  <c r="AA105" i="18"/>
  <c r="AE105" i="18"/>
  <c r="AI105" i="18"/>
  <c r="J107" i="18"/>
  <c r="N107" i="18"/>
  <c r="R107" i="18"/>
  <c r="V107" i="18"/>
  <c r="Z107" i="18"/>
  <c r="AD107" i="18"/>
  <c r="AH107" i="18"/>
  <c r="I109" i="18"/>
  <c r="M109" i="18"/>
  <c r="Q109" i="18"/>
  <c r="U109" i="18"/>
  <c r="Y109" i="18"/>
  <c r="AC109" i="18"/>
  <c r="AG109" i="18"/>
  <c r="AK109" i="18"/>
  <c r="H111" i="18"/>
  <c r="L111" i="18"/>
  <c r="P111" i="18"/>
  <c r="T111" i="18"/>
  <c r="X111" i="18"/>
  <c r="AB111" i="18"/>
  <c r="AF111" i="18"/>
  <c r="AJ111" i="18"/>
  <c r="H105" i="18"/>
  <c r="L105" i="18"/>
  <c r="P105" i="18"/>
  <c r="T105" i="18"/>
  <c r="X105" i="18"/>
  <c r="AB105" i="18"/>
  <c r="AF105" i="18"/>
  <c r="G107" i="18"/>
  <c r="K107" i="18"/>
  <c r="O107" i="18"/>
  <c r="S107" i="18"/>
  <c r="W107" i="18"/>
  <c r="AA107" i="18"/>
  <c r="AE107" i="18"/>
  <c r="J109" i="18"/>
  <c r="N109" i="18"/>
  <c r="R109" i="18"/>
  <c r="V109" i="18"/>
  <c r="Z109" i="18"/>
  <c r="AD109" i="18"/>
  <c r="AH109" i="18"/>
  <c r="I111" i="18"/>
  <c r="M111" i="18"/>
  <c r="Q111" i="18"/>
  <c r="U111" i="18"/>
  <c r="Y111" i="18"/>
  <c r="AC111" i="18"/>
  <c r="AG111" i="18"/>
  <c r="H132" i="18" l="1"/>
  <c r="U132" i="18"/>
  <c r="U133" i="18" s="1"/>
  <c r="AK132" i="18"/>
  <c r="O132" i="18"/>
  <c r="AE132" i="18"/>
  <c r="M132" i="18"/>
  <c r="AL119" i="18"/>
  <c r="X132" i="18"/>
  <c r="AC132" i="18"/>
  <c r="AG132" i="18"/>
  <c r="Y132" i="18"/>
  <c r="I132" i="18"/>
  <c r="I133" i="18" s="1"/>
  <c r="T132" i="18"/>
  <c r="AJ132" i="18"/>
  <c r="P132" i="18"/>
  <c r="P133" i="18" s="1"/>
  <c r="AF132" i="18"/>
  <c r="J132" i="18"/>
  <c r="Z132" i="18"/>
  <c r="AI132" i="18"/>
  <c r="AL124" i="18"/>
  <c r="AL121" i="18"/>
  <c r="AL127" i="18"/>
  <c r="K132" i="18"/>
  <c r="AD132" i="18"/>
  <c r="V132" i="18"/>
  <c r="AA132" i="18"/>
  <c r="AB132" i="18"/>
  <c r="AL129" i="18"/>
  <c r="AL128" i="18"/>
  <c r="AL120" i="18"/>
  <c r="AL126" i="18"/>
  <c r="S132" i="18"/>
  <c r="G132" i="18"/>
  <c r="L132" i="18"/>
  <c r="Q132" i="18"/>
  <c r="AL125" i="18"/>
  <c r="N132" i="18"/>
  <c r="W132" i="18"/>
  <c r="R132" i="18"/>
  <c r="AH132" i="18"/>
  <c r="T103" i="17"/>
  <c r="AF103" i="17"/>
  <c r="X103" i="17"/>
  <c r="H103" i="17"/>
  <c r="E27" i="15"/>
  <c r="Y103" i="17"/>
  <c r="AJ103" i="17"/>
  <c r="Q103" i="17"/>
  <c r="M103" i="17"/>
  <c r="AG103" i="17"/>
  <c r="P103" i="17"/>
  <c r="L103" i="17"/>
  <c r="AK103" i="17"/>
  <c r="I535" i="16"/>
  <c r="L27" i="15"/>
  <c r="U103" i="17"/>
  <c r="AC103" i="17"/>
  <c r="AI103" i="17"/>
  <c r="I103" i="17"/>
  <c r="AB103" i="17"/>
  <c r="U535" i="16"/>
  <c r="V103" i="17"/>
  <c r="AH103" i="17"/>
  <c r="R103" i="17"/>
  <c r="AA103" i="17"/>
  <c r="K103" i="17"/>
  <c r="AE103" i="17"/>
  <c r="O103" i="17"/>
  <c r="P535" i="16"/>
  <c r="W103" i="17"/>
  <c r="G103" i="17"/>
  <c r="AD103" i="17"/>
  <c r="N103" i="17"/>
  <c r="S103" i="17"/>
  <c r="Z103" i="17"/>
  <c r="J103" i="17"/>
  <c r="M25" i="15"/>
  <c r="AL103" i="17" l="1"/>
  <c r="AL104" i="17" s="1"/>
  <c r="O28" i="3" l="1"/>
  <c r="O26" i="3"/>
  <c r="O24" i="3"/>
  <c r="O22" i="3"/>
  <c r="O18" i="3"/>
  <c r="O15" i="3"/>
  <c r="O29" i="3" l="1"/>
  <c r="J41" i="4" l="1"/>
  <c r="J42" i="4"/>
  <c r="J43" i="4"/>
  <c r="J44" i="4"/>
  <c r="BI44" i="4" l="1"/>
  <c r="AW44" i="4"/>
  <c r="AQ44" i="4"/>
  <c r="BH44" i="4"/>
  <c r="BU44" i="4"/>
  <c r="BC44" i="4"/>
  <c r="AS44" i="4"/>
  <c r="BN44" i="4"/>
  <c r="BS44" i="4"/>
  <c r="BP44" i="4"/>
  <c r="BB44" i="4"/>
  <c r="BG44" i="4"/>
  <c r="BD44" i="4"/>
  <c r="AV44" i="4"/>
  <c r="BR44" i="4"/>
  <c r="BF44" i="4"/>
  <c r="BK44" i="4"/>
  <c r="BO44" i="4"/>
  <c r="BL44" i="4"/>
  <c r="AY44" i="4"/>
  <c r="AT44" i="4"/>
  <c r="AZ44" i="4"/>
  <c r="AU44" i="4"/>
  <c r="AR44" i="4"/>
  <c r="BM44" i="4"/>
  <c r="AX44" i="4"/>
  <c r="BT44" i="4"/>
  <c r="BQ44" i="4"/>
  <c r="BE44" i="4"/>
  <c r="BA44" i="4"/>
  <c r="BJ44" i="4"/>
  <c r="BO43" i="4"/>
  <c r="BC43" i="4"/>
  <c r="BU43" i="4"/>
  <c r="BN43" i="4"/>
  <c r="AW43" i="4"/>
  <c r="BB43" i="4"/>
  <c r="AZ43" i="4"/>
  <c r="BI43" i="4"/>
  <c r="BK43" i="4"/>
  <c r="AY43" i="4"/>
  <c r="BT43" i="4"/>
  <c r="AQ43" i="4"/>
  <c r="BQ43" i="4"/>
  <c r="BL43" i="4"/>
  <c r="BR43" i="4"/>
  <c r="BE43" i="4"/>
  <c r="BH43" i="4"/>
  <c r="BF43" i="4"/>
  <c r="AS43" i="4"/>
  <c r="BA43" i="4"/>
  <c r="AX43" i="4"/>
  <c r="BS43" i="4"/>
  <c r="BG43" i="4"/>
  <c r="BP43" i="4"/>
  <c r="AU43" i="4"/>
  <c r="BD43" i="4"/>
  <c r="AR43" i="4"/>
  <c r="AV43" i="4"/>
  <c r="BJ43" i="4"/>
  <c r="AT43" i="4"/>
  <c r="BM43" i="4"/>
  <c r="BU42" i="4"/>
  <c r="AW42" i="4"/>
  <c r="BI42" i="4"/>
  <c r="BH42" i="4"/>
  <c r="AV42" i="4"/>
  <c r="AQ42" i="4"/>
  <c r="BO42" i="4"/>
  <c r="BR42" i="4"/>
  <c r="BF42" i="4"/>
  <c r="BC42" i="4"/>
  <c r="BS42" i="4"/>
  <c r="BP42" i="4"/>
  <c r="BB42" i="4"/>
  <c r="AU42" i="4"/>
  <c r="AR42" i="4"/>
  <c r="BT42" i="4"/>
  <c r="AS42" i="4"/>
  <c r="AT42" i="4"/>
  <c r="BN42" i="4"/>
  <c r="BL42" i="4"/>
  <c r="AY42" i="4"/>
  <c r="BG42" i="4"/>
  <c r="BD42" i="4"/>
  <c r="AZ42" i="4"/>
  <c r="BM42" i="4"/>
  <c r="BK42" i="4"/>
  <c r="BQ42" i="4"/>
  <c r="BE42" i="4"/>
  <c r="AX42" i="4"/>
  <c r="BA42" i="4"/>
  <c r="BJ42" i="4"/>
  <c r="BC41" i="4"/>
  <c r="BO41" i="4"/>
  <c r="BB41" i="4"/>
  <c r="AQ41" i="4"/>
  <c r="BK41" i="4"/>
  <c r="BH41" i="4"/>
  <c r="BM41" i="4"/>
  <c r="BJ41" i="4"/>
  <c r="AV41" i="4"/>
  <c r="BG41" i="4"/>
  <c r="BP41" i="4"/>
  <c r="AY41" i="4"/>
  <c r="AU41" i="4"/>
  <c r="BD41" i="4"/>
  <c r="AR41" i="4"/>
  <c r="BU41" i="4"/>
  <c r="AZ41" i="4"/>
  <c r="AW41" i="4"/>
  <c r="BT41" i="4"/>
  <c r="BQ41" i="4"/>
  <c r="BA41" i="4"/>
  <c r="AX41" i="4"/>
  <c r="BR41" i="4"/>
  <c r="BE41" i="4"/>
  <c r="BN41" i="4"/>
  <c r="BF41" i="4"/>
  <c r="AS41" i="4"/>
  <c r="BL41" i="4"/>
  <c r="AT41" i="4"/>
  <c r="BI41" i="4"/>
  <c r="BS41" i="4"/>
  <c r="J132" i="4"/>
  <c r="J133" i="4"/>
  <c r="J134" i="4"/>
  <c r="J135" i="4"/>
  <c r="J136" i="4"/>
  <c r="J137" i="4"/>
  <c r="J138" i="4"/>
  <c r="J139" i="4"/>
  <c r="BC136" i="4" l="1"/>
  <c r="BN136" i="4"/>
  <c r="BO136" i="4"/>
  <c r="BA136" i="4"/>
  <c r="BL136" i="4"/>
  <c r="AZ136" i="4"/>
  <c r="BM136" i="4"/>
  <c r="BB136" i="4"/>
  <c r="BI136" i="4"/>
  <c r="BH136" i="4"/>
  <c r="BG136" i="4"/>
  <c r="AX136" i="4"/>
  <c r="BK136" i="4"/>
  <c r="BJ136" i="4"/>
  <c r="AW136" i="4"/>
  <c r="AY136" i="4"/>
  <c r="AQ136" i="4"/>
  <c r="BS136" i="4"/>
  <c r="AU136" i="4"/>
  <c r="AS136" i="4"/>
  <c r="BD136" i="4"/>
  <c r="BR136" i="4"/>
  <c r="AR136" i="4"/>
  <c r="BF136" i="4"/>
  <c r="AT136" i="4"/>
  <c r="BP136" i="4"/>
  <c r="BQ136" i="4"/>
  <c r="BT136" i="4"/>
  <c r="AV136" i="4"/>
  <c r="BE136" i="4"/>
  <c r="BU136" i="4"/>
  <c r="BV42" i="4"/>
  <c r="BG135" i="4"/>
  <c r="BH135" i="4"/>
  <c r="BU135" i="4"/>
  <c r="BQ135" i="4"/>
  <c r="AU135" i="4"/>
  <c r="BT135" i="4"/>
  <c r="BF135" i="4"/>
  <c r="BO135" i="4"/>
  <c r="BN135" i="4"/>
  <c r="BM135" i="4"/>
  <c r="AW135" i="4"/>
  <c r="AS135" i="4"/>
  <c r="AV135" i="4"/>
  <c r="BL135" i="4"/>
  <c r="BS135" i="4"/>
  <c r="BP135" i="4"/>
  <c r="BC135" i="4"/>
  <c r="AZ135" i="4"/>
  <c r="BD135" i="4"/>
  <c r="BR135" i="4"/>
  <c r="AR135" i="4"/>
  <c r="AT135" i="4"/>
  <c r="BI135" i="4"/>
  <c r="BA135" i="4"/>
  <c r="BE135" i="4"/>
  <c r="BB135" i="4"/>
  <c r="BK135" i="4"/>
  <c r="AQ135" i="4"/>
  <c r="BJ135" i="4"/>
  <c r="AY135" i="4"/>
  <c r="AX135" i="4"/>
  <c r="BV43" i="4"/>
  <c r="BR133" i="4"/>
  <c r="AW133" i="4"/>
  <c r="BF133" i="4"/>
  <c r="BO133" i="4"/>
  <c r="BN133" i="4"/>
  <c r="AT133" i="4"/>
  <c r="BP133" i="4"/>
  <c r="BC133" i="4"/>
  <c r="BB133" i="4"/>
  <c r="BH133" i="4"/>
  <c r="AQ133" i="4"/>
  <c r="BD133" i="4"/>
  <c r="BU133" i="4"/>
  <c r="BG133" i="4"/>
  <c r="BI133" i="4"/>
  <c r="BT133" i="4"/>
  <c r="AS133" i="4"/>
  <c r="AU133" i="4"/>
  <c r="BS133" i="4"/>
  <c r="BE133" i="4"/>
  <c r="BK133" i="4"/>
  <c r="AR133" i="4"/>
  <c r="BQ133" i="4"/>
  <c r="BM133" i="4"/>
  <c r="BA133" i="4"/>
  <c r="BL133" i="4"/>
  <c r="BJ133" i="4"/>
  <c r="AV133" i="4"/>
  <c r="AY133" i="4"/>
  <c r="AX133" i="4"/>
  <c r="AZ133" i="4"/>
  <c r="BJ134" i="4"/>
  <c r="AW134" i="4"/>
  <c r="AV134" i="4"/>
  <c r="AU134" i="4"/>
  <c r="AY134" i="4"/>
  <c r="AX134" i="4"/>
  <c r="BN134" i="4"/>
  <c r="BB134" i="4"/>
  <c r="BK134" i="4"/>
  <c r="BL134" i="4"/>
  <c r="BC134" i="4"/>
  <c r="BE134" i="4"/>
  <c r="BP134" i="4"/>
  <c r="AS134" i="4"/>
  <c r="BD134" i="4"/>
  <c r="BM134" i="4"/>
  <c r="BU134" i="4"/>
  <c r="BR134" i="4"/>
  <c r="AR134" i="4"/>
  <c r="BI134" i="4"/>
  <c r="AZ134" i="4"/>
  <c r="AQ134" i="4"/>
  <c r="BT134" i="4"/>
  <c r="BS134" i="4"/>
  <c r="BF134" i="4"/>
  <c r="BA134" i="4"/>
  <c r="BO134" i="4"/>
  <c r="BG134" i="4"/>
  <c r="AT134" i="4"/>
  <c r="BQ134" i="4"/>
  <c r="BH134" i="4"/>
  <c r="BK132" i="4"/>
  <c r="BN132" i="4"/>
  <c r="BB132" i="4"/>
  <c r="BC132" i="4"/>
  <c r="BU132" i="4"/>
  <c r="BO132" i="4"/>
  <c r="AY132" i="4"/>
  <c r="BL132" i="4"/>
  <c r="AX132" i="4"/>
  <c r="BM132" i="4"/>
  <c r="BA132" i="4"/>
  <c r="AZ132" i="4"/>
  <c r="BH132" i="4"/>
  <c r="AU132" i="4"/>
  <c r="AQ132" i="4"/>
  <c r="AV132" i="4"/>
  <c r="BI132" i="4"/>
  <c r="BJ132" i="4"/>
  <c r="AW132" i="4"/>
  <c r="BF132" i="4"/>
  <c r="AT132" i="4"/>
  <c r="BS132" i="4"/>
  <c r="BR132" i="4"/>
  <c r="BP132" i="4"/>
  <c r="BQ132" i="4"/>
  <c r="BD132" i="4"/>
  <c r="BT132" i="4"/>
  <c r="BG132" i="4"/>
  <c r="AR132" i="4"/>
  <c r="BE132" i="4"/>
  <c r="AS132" i="4"/>
  <c r="BD139" i="4"/>
  <c r="BC139" i="4"/>
  <c r="AW139" i="4"/>
  <c r="AR139" i="4"/>
  <c r="BH139" i="4"/>
  <c r="AT139" i="4"/>
  <c r="BG139" i="4"/>
  <c r="AV139" i="4"/>
  <c r="BU139" i="4"/>
  <c r="BI139" i="4"/>
  <c r="AS139" i="4"/>
  <c r="AU139" i="4"/>
  <c r="BR139" i="4"/>
  <c r="BE139" i="4"/>
  <c r="BQ139" i="4"/>
  <c r="BS139" i="4"/>
  <c r="AY139" i="4"/>
  <c r="BT139" i="4"/>
  <c r="BM139" i="4"/>
  <c r="BJ139" i="4"/>
  <c r="BN139" i="4"/>
  <c r="BL139" i="4"/>
  <c r="AX139" i="4"/>
  <c r="BB139" i="4"/>
  <c r="BF139" i="4"/>
  <c r="BP139" i="4"/>
  <c r="BK139" i="4"/>
  <c r="BO139" i="4"/>
  <c r="AZ139" i="4"/>
  <c r="BA139" i="4"/>
  <c r="AQ139" i="4"/>
  <c r="BV44" i="4"/>
  <c r="AR138" i="4"/>
  <c r="BB138" i="4"/>
  <c r="BT138" i="4"/>
  <c r="BS138" i="4"/>
  <c r="BC138" i="4"/>
  <c r="AY138" i="4"/>
  <c r="BI138" i="4"/>
  <c r="BH138" i="4"/>
  <c r="BG138" i="4"/>
  <c r="BJ138" i="4"/>
  <c r="AW138" i="4"/>
  <c r="AV138" i="4"/>
  <c r="AU138" i="4"/>
  <c r="AX138" i="4"/>
  <c r="BO138" i="4"/>
  <c r="BN138" i="4"/>
  <c r="BL138" i="4"/>
  <c r="BK138" i="4"/>
  <c r="BM138" i="4"/>
  <c r="AQ138" i="4"/>
  <c r="BQ138" i="4"/>
  <c r="BE138" i="4"/>
  <c r="BU138" i="4"/>
  <c r="AT138" i="4"/>
  <c r="BD138" i="4"/>
  <c r="AS138" i="4"/>
  <c r="BA138" i="4"/>
  <c r="AZ138" i="4"/>
  <c r="BP138" i="4"/>
  <c r="BR138" i="4"/>
  <c r="BF138" i="4"/>
  <c r="AS137" i="4"/>
  <c r="AV137" i="4"/>
  <c r="BF137" i="4"/>
  <c r="BU137" i="4"/>
  <c r="BO137" i="4"/>
  <c r="AT137" i="4"/>
  <c r="BS137" i="4"/>
  <c r="BH137" i="4"/>
  <c r="AR137" i="4"/>
  <c r="BG137" i="4"/>
  <c r="BE137" i="4"/>
  <c r="AU137" i="4"/>
  <c r="AQ137" i="4"/>
  <c r="BT137" i="4"/>
  <c r="BM137" i="4"/>
  <c r="BA137" i="4"/>
  <c r="AW137" i="4"/>
  <c r="BN137" i="4"/>
  <c r="BB137" i="4"/>
  <c r="AZ137" i="4"/>
  <c r="BI137" i="4"/>
  <c r="BL137" i="4"/>
  <c r="BJ137" i="4"/>
  <c r="BK137" i="4"/>
  <c r="AX137" i="4"/>
  <c r="AY137" i="4"/>
  <c r="BR137" i="4"/>
  <c r="BP137" i="4"/>
  <c r="BQ137" i="4"/>
  <c r="BD137" i="4"/>
  <c r="BC137" i="4"/>
  <c r="BV41" i="4"/>
  <c r="R28" i="3"/>
  <c r="L165" i="4"/>
  <c r="M165" i="4"/>
  <c r="N165" i="4"/>
  <c r="O165" i="4"/>
  <c r="P165" i="4"/>
  <c r="Q165" i="4"/>
  <c r="R165" i="4"/>
  <c r="S165" i="4"/>
  <c r="T165" i="4"/>
  <c r="U165" i="4"/>
  <c r="V165" i="4"/>
  <c r="W165" i="4"/>
  <c r="X165" i="4"/>
  <c r="Y165" i="4"/>
  <c r="Z165" i="4"/>
  <c r="AA165" i="4"/>
  <c r="AB165" i="4"/>
  <c r="AC165" i="4"/>
  <c r="AD165" i="4"/>
  <c r="AE165" i="4"/>
  <c r="AF165" i="4"/>
  <c r="AG165" i="4"/>
  <c r="AH165" i="4"/>
  <c r="AI165" i="4"/>
  <c r="AJ165" i="4"/>
  <c r="AK165" i="4"/>
  <c r="AL165" i="4"/>
  <c r="AM165" i="4"/>
  <c r="AN165" i="4"/>
  <c r="AO165" i="4"/>
  <c r="K165" i="4"/>
  <c r="AF71" i="35"/>
  <c r="J71" i="35"/>
  <c r="Z253" i="35"/>
  <c r="T253" i="35"/>
  <c r="U71" i="35"/>
  <c r="H253" i="35"/>
  <c r="L71" i="35"/>
  <c r="G253" i="35"/>
  <c r="AG253" i="35"/>
  <c r="D253" i="35"/>
  <c r="W71" i="35"/>
  <c r="D71" i="35"/>
  <c r="AH253" i="35"/>
  <c r="AA71" i="35"/>
  <c r="S71" i="35"/>
  <c r="AF253" i="35"/>
  <c r="P71" i="35"/>
  <c r="K18" i="21"/>
  <c r="V253" i="35"/>
  <c r="M253" i="35"/>
  <c r="L253" i="35"/>
  <c r="AC71" i="35"/>
  <c r="AE253" i="35"/>
  <c r="X71" i="35"/>
  <c r="R253" i="35"/>
  <c r="P253" i="35"/>
  <c r="AD253" i="35"/>
  <c r="H71" i="35"/>
  <c r="AG71" i="35"/>
  <c r="Z71" i="35"/>
  <c r="Q253" i="35"/>
  <c r="Y253" i="35"/>
  <c r="AC253" i="35"/>
  <c r="Y71" i="35"/>
  <c r="S253" i="35"/>
  <c r="N253" i="35"/>
  <c r="O253" i="35"/>
  <c r="U253" i="35"/>
  <c r="E253" i="35"/>
  <c r="AD71" i="35"/>
  <c r="AA253" i="35"/>
  <c r="AB253" i="35"/>
  <c r="AE71" i="35"/>
  <c r="AB71" i="35"/>
  <c r="E71" i="35"/>
  <c r="O71" i="35"/>
  <c r="K253" i="35"/>
  <c r="F71" i="35"/>
  <c r="K71" i="35"/>
  <c r="J253" i="35"/>
  <c r="G71" i="35"/>
  <c r="F253" i="35"/>
  <c r="V71" i="35"/>
  <c r="AH71" i="35"/>
  <c r="R71" i="35"/>
  <c r="M71" i="35"/>
  <c r="T71" i="35"/>
  <c r="N71" i="35"/>
  <c r="X253" i="35"/>
  <c r="I71" i="35"/>
  <c r="W253" i="35"/>
  <c r="Q71" i="35"/>
  <c r="I253" i="35"/>
  <c r="V254" i="35" l="1"/>
  <c r="V257" i="35" s="1"/>
  <c r="CF68" i="34"/>
  <c r="CF69" i="34" s="1"/>
  <c r="CF72" i="34" s="1"/>
  <c r="T254" i="35"/>
  <c r="T257" i="35" s="1"/>
  <c r="BX68" i="34"/>
  <c r="BX69" i="34" s="1"/>
  <c r="BX72" i="34" s="1"/>
  <c r="I254" i="35"/>
  <c r="I257" i="35" s="1"/>
  <c r="AF68" i="34"/>
  <c r="AF69" i="34" s="1"/>
  <c r="AF72" i="34" s="1"/>
  <c r="P254" i="35"/>
  <c r="P257" i="35" s="1"/>
  <c r="BH68" i="34"/>
  <c r="BH69" i="34" s="1"/>
  <c r="BH72" i="34" s="1"/>
  <c r="E254" i="35"/>
  <c r="E257" i="35" s="1"/>
  <c r="P68" i="34"/>
  <c r="P69" i="34" s="1"/>
  <c r="P72" i="34" s="1"/>
  <c r="AH254" i="35"/>
  <c r="AH257" i="35" s="1"/>
  <c r="EB68" i="34"/>
  <c r="EB69" i="34" s="1"/>
  <c r="EB72" i="34" s="1"/>
  <c r="DX68" i="34"/>
  <c r="DX69" i="34" s="1"/>
  <c r="DX72" i="34" s="1"/>
  <c r="AG254" i="35"/>
  <c r="AG257" i="35" s="1"/>
  <c r="L68" i="34"/>
  <c r="L69" i="34" s="1"/>
  <c r="L72" i="34" s="1"/>
  <c r="AI253" i="35"/>
  <c r="D254" i="35"/>
  <c r="O254" i="35"/>
  <c r="O257" i="35" s="1"/>
  <c r="BD68" i="34"/>
  <c r="BD69" i="34" s="1"/>
  <c r="BD72" i="34" s="1"/>
  <c r="BL68" i="34"/>
  <c r="BL69" i="34" s="1"/>
  <c r="BL72" i="34" s="1"/>
  <c r="Q254" i="35"/>
  <c r="Q257" i="35" s="1"/>
  <c r="H254" i="35"/>
  <c r="H257" i="35" s="1"/>
  <c r="AB68" i="34"/>
  <c r="AB69" i="34" s="1"/>
  <c r="AB72" i="34" s="1"/>
  <c r="AA254" i="35"/>
  <c r="AA257" i="35" s="1"/>
  <c r="CZ68" i="34"/>
  <c r="CZ69" i="34" s="1"/>
  <c r="CZ72" i="34" s="1"/>
  <c r="AD254" i="35"/>
  <c r="AD257" i="35" s="1"/>
  <c r="DL68" i="34"/>
  <c r="DL69" i="34" s="1"/>
  <c r="DL72" i="34" s="1"/>
  <c r="CB68" i="34"/>
  <c r="CB69" i="34" s="1"/>
  <c r="CB72" i="34" s="1"/>
  <c r="U254" i="35"/>
  <c r="U257" i="35" s="1"/>
  <c r="CN68" i="34"/>
  <c r="CN69" i="34" s="1"/>
  <c r="CN72" i="34" s="1"/>
  <c r="X254" i="35"/>
  <c r="X257" i="35" s="1"/>
  <c r="DH68" i="34"/>
  <c r="DH69" i="34" s="1"/>
  <c r="DH72" i="34" s="1"/>
  <c r="AC254" i="35"/>
  <c r="AC257" i="35" s="1"/>
  <c r="AV68" i="34"/>
  <c r="AV69" i="34" s="1"/>
  <c r="AV72" i="34" s="1"/>
  <c r="M254" i="35"/>
  <c r="M257" i="35" s="1"/>
  <c r="R254" i="35"/>
  <c r="R257" i="35" s="1"/>
  <c r="BP68" i="34"/>
  <c r="BP69" i="34" s="1"/>
  <c r="BP72" i="34" s="1"/>
  <c r="AE254" i="35"/>
  <c r="AE257" i="35" s="1"/>
  <c r="DP68" i="34"/>
  <c r="DP69" i="34" s="1"/>
  <c r="DP72" i="34" s="1"/>
  <c r="N254" i="35"/>
  <c r="N257" i="35" s="1"/>
  <c r="AZ68" i="34"/>
  <c r="AZ69" i="34" s="1"/>
  <c r="AZ72" i="34" s="1"/>
  <c r="DT68" i="34"/>
  <c r="DT69" i="34" s="1"/>
  <c r="DT72" i="34" s="1"/>
  <c r="AF254" i="35"/>
  <c r="AF257" i="35" s="1"/>
  <c r="Z254" i="35"/>
  <c r="Z257" i="35" s="1"/>
  <c r="CV68" i="34"/>
  <c r="CV69" i="34" s="1"/>
  <c r="CV72" i="34" s="1"/>
  <c r="DD68" i="34"/>
  <c r="DD69" i="34" s="1"/>
  <c r="DD72" i="34" s="1"/>
  <c r="AB254" i="35"/>
  <c r="AB257" i="35" s="1"/>
  <c r="X68" i="34"/>
  <c r="X69" i="34" s="1"/>
  <c r="X72" i="34" s="1"/>
  <c r="G254" i="35"/>
  <c r="G257" i="35" s="1"/>
  <c r="K254" i="35"/>
  <c r="K257" i="35" s="1"/>
  <c r="AN68" i="34"/>
  <c r="AN69" i="34" s="1"/>
  <c r="AN72" i="34" s="1"/>
  <c r="S254" i="35"/>
  <c r="S257" i="35" s="1"/>
  <c r="BT68" i="34"/>
  <c r="BT69" i="34" s="1"/>
  <c r="BT72" i="34" s="1"/>
  <c r="CR68" i="34"/>
  <c r="CR69" i="34" s="1"/>
  <c r="CR72" i="34" s="1"/>
  <c r="Y254" i="35"/>
  <c r="Y257" i="35" s="1"/>
  <c r="W254" i="35"/>
  <c r="W257" i="35" s="1"/>
  <c r="CJ68" i="34"/>
  <c r="CJ69" i="34" s="1"/>
  <c r="CJ72" i="34" s="1"/>
  <c r="T68" i="34"/>
  <c r="T69" i="34" s="1"/>
  <c r="T72" i="34" s="1"/>
  <c r="F254" i="35"/>
  <c r="F257" i="35" s="1"/>
  <c r="AJ68" i="34"/>
  <c r="AJ69" i="34" s="1"/>
  <c r="AJ72" i="34" s="1"/>
  <c r="J254" i="35"/>
  <c r="J257" i="35" s="1"/>
  <c r="L254" i="35"/>
  <c r="L257" i="35" s="1"/>
  <c r="AR68" i="34"/>
  <c r="AR69" i="34" s="1"/>
  <c r="AR72" i="34" s="1"/>
  <c r="AI71" i="35"/>
  <c r="BV135" i="4"/>
  <c r="BV132" i="4"/>
  <c r="BV134" i="4"/>
  <c r="BV139" i="4"/>
  <c r="BV137" i="4"/>
  <c r="BV138" i="4"/>
  <c r="BV136" i="4"/>
  <c r="BV133" i="4"/>
  <c r="D15" i="3"/>
  <c r="D22" i="3"/>
  <c r="D18" i="3"/>
  <c r="D24" i="3"/>
  <c r="D26" i="3"/>
  <c r="D28" i="3"/>
  <c r="J4" i="4"/>
  <c r="J5" i="4"/>
  <c r="J6" i="4"/>
  <c r="J7" i="4"/>
  <c r="J8" i="4"/>
  <c r="J9" i="4"/>
  <c r="J10" i="4"/>
  <c r="J11" i="4"/>
  <c r="J12" i="4"/>
  <c r="J13" i="4"/>
  <c r="J14" i="4"/>
  <c r="J15" i="4"/>
  <c r="J16" i="4"/>
  <c r="J17" i="4"/>
  <c r="J18" i="4"/>
  <c r="J19" i="4"/>
  <c r="J20" i="4"/>
  <c r="J21" i="4"/>
  <c r="J22" i="4"/>
  <c r="J23" i="4"/>
  <c r="J24" i="4"/>
  <c r="J25" i="4"/>
  <c r="J26" i="4"/>
  <c r="J27" i="4"/>
  <c r="J28" i="4"/>
  <c r="J29" i="4"/>
  <c r="J30" i="4"/>
  <c r="J31" i="4"/>
  <c r="J32" i="4"/>
  <c r="J33" i="4"/>
  <c r="J34" i="4"/>
  <c r="J35" i="4"/>
  <c r="J36" i="4"/>
  <c r="J37" i="4"/>
  <c r="J38" i="4"/>
  <c r="J39" i="4"/>
  <c r="J40" i="4"/>
  <c r="J45" i="4"/>
  <c r="J46" i="4"/>
  <c r="J47" i="4"/>
  <c r="J48" i="4"/>
  <c r="J49" i="4"/>
  <c r="J50" i="4"/>
  <c r="J51" i="4"/>
  <c r="J52" i="4"/>
  <c r="J53" i="4"/>
  <c r="J54" i="4"/>
  <c r="J55" i="4"/>
  <c r="J56" i="4"/>
  <c r="J57" i="4"/>
  <c r="J58" i="4"/>
  <c r="J59" i="4"/>
  <c r="J60" i="4"/>
  <c r="J61" i="4"/>
  <c r="J62" i="4"/>
  <c r="J63" i="4"/>
  <c r="J64" i="4"/>
  <c r="J65" i="4"/>
  <c r="J66" i="4"/>
  <c r="J67" i="4"/>
  <c r="J68" i="4"/>
  <c r="J69" i="4"/>
  <c r="J70" i="4"/>
  <c r="J71" i="4"/>
  <c r="J72" i="4"/>
  <c r="J73" i="4"/>
  <c r="J74" i="4"/>
  <c r="J75" i="4"/>
  <c r="J76" i="4"/>
  <c r="J77" i="4"/>
  <c r="J78" i="4"/>
  <c r="J79" i="4"/>
  <c r="J80" i="4"/>
  <c r="J81" i="4"/>
  <c r="J82" i="4"/>
  <c r="J83" i="4"/>
  <c r="J84" i="4"/>
  <c r="J85" i="4"/>
  <c r="J86" i="4"/>
  <c r="J87" i="4"/>
  <c r="J88" i="4"/>
  <c r="J89" i="4"/>
  <c r="J90" i="4"/>
  <c r="J91" i="4"/>
  <c r="J92" i="4"/>
  <c r="J93" i="4"/>
  <c r="J94" i="4"/>
  <c r="J95" i="4"/>
  <c r="J96" i="4"/>
  <c r="J97" i="4"/>
  <c r="J98" i="4"/>
  <c r="J99" i="4"/>
  <c r="J100" i="4"/>
  <c r="J101" i="4"/>
  <c r="J102" i="4"/>
  <c r="J103" i="4"/>
  <c r="J104" i="4"/>
  <c r="J105" i="4"/>
  <c r="J106" i="4"/>
  <c r="J107" i="4"/>
  <c r="J109" i="4"/>
  <c r="J110" i="4"/>
  <c r="J111" i="4"/>
  <c r="J112" i="4"/>
  <c r="J113" i="4"/>
  <c r="J125" i="4"/>
  <c r="J126" i="4"/>
  <c r="J127" i="4"/>
  <c r="J128" i="4"/>
  <c r="J129" i="4"/>
  <c r="J130" i="4"/>
  <c r="J131" i="4"/>
  <c r="BZ133" i="4" l="1"/>
  <c r="BY133" i="4" s="1"/>
  <c r="BY132" i="4"/>
  <c r="F68" i="34"/>
  <c r="F69" i="34" s="1"/>
  <c r="AI254" i="35"/>
  <c r="D257" i="35"/>
  <c r="AI257" i="35" s="1"/>
  <c r="L18" i="21"/>
  <c r="BO13" i="4"/>
  <c r="AQ13" i="4"/>
  <c r="BC13" i="4"/>
  <c r="BN13" i="4"/>
  <c r="BB13" i="4"/>
  <c r="BJ13" i="4"/>
  <c r="BM13" i="4"/>
  <c r="BL13" i="4"/>
  <c r="BA13" i="4"/>
  <c r="AZ13" i="4"/>
  <c r="BU13" i="4"/>
  <c r="BK13" i="4"/>
  <c r="BI13" i="4"/>
  <c r="AY13" i="4"/>
  <c r="AW13" i="4"/>
  <c r="BS13" i="4"/>
  <c r="BF13" i="4"/>
  <c r="BQ13" i="4"/>
  <c r="BG13" i="4"/>
  <c r="AT13" i="4"/>
  <c r="BE13" i="4"/>
  <c r="AU13" i="4"/>
  <c r="AS13" i="4"/>
  <c r="BH13" i="4"/>
  <c r="AX13" i="4"/>
  <c r="BT13" i="4"/>
  <c r="AV13" i="4"/>
  <c r="BP13" i="4"/>
  <c r="BD13" i="4"/>
  <c r="BR13" i="4"/>
  <c r="AR13" i="4"/>
  <c r="AV100" i="4"/>
  <c r="BQ100" i="4"/>
  <c r="BI100" i="4"/>
  <c r="AW100" i="4"/>
  <c r="BE100" i="4"/>
  <c r="BS100" i="4"/>
  <c r="AU100" i="4"/>
  <c r="AS100" i="4"/>
  <c r="BU100" i="4"/>
  <c r="BF100" i="4"/>
  <c r="AQ100" i="4"/>
  <c r="BR100" i="4"/>
  <c r="AZ100" i="4"/>
  <c r="BK100" i="4"/>
  <c r="AT100" i="4"/>
  <c r="AY100" i="4"/>
  <c r="BP100" i="4"/>
  <c r="BT100" i="4"/>
  <c r="BH100" i="4"/>
  <c r="BD100" i="4"/>
  <c r="AX100" i="4"/>
  <c r="AR100" i="4"/>
  <c r="BO100" i="4"/>
  <c r="BC100" i="4"/>
  <c r="BN100" i="4"/>
  <c r="BL100" i="4"/>
  <c r="BM100" i="4"/>
  <c r="BA100" i="4"/>
  <c r="BG100" i="4"/>
  <c r="BJ100" i="4"/>
  <c r="BB100" i="4"/>
  <c r="AW88" i="4"/>
  <c r="BQ88" i="4"/>
  <c r="BS88" i="4"/>
  <c r="AV88" i="4"/>
  <c r="BJ88" i="4"/>
  <c r="BI88" i="4"/>
  <c r="AX88" i="4"/>
  <c r="AU88" i="4"/>
  <c r="BR88" i="4"/>
  <c r="BE88" i="4"/>
  <c r="BG88" i="4"/>
  <c r="AQ88" i="4"/>
  <c r="BU88" i="4"/>
  <c r="BN88" i="4"/>
  <c r="BT88" i="4"/>
  <c r="BB88" i="4"/>
  <c r="BH88" i="4"/>
  <c r="BF88" i="4"/>
  <c r="AS88" i="4"/>
  <c r="BK88" i="4"/>
  <c r="AY88" i="4"/>
  <c r="BM88" i="4"/>
  <c r="AT88" i="4"/>
  <c r="BA88" i="4"/>
  <c r="BP88" i="4"/>
  <c r="BL88" i="4"/>
  <c r="BD88" i="4"/>
  <c r="AZ88" i="4"/>
  <c r="BO88" i="4"/>
  <c r="BC88" i="4"/>
  <c r="AR88" i="4"/>
  <c r="AQ76" i="4"/>
  <c r="BI76" i="4"/>
  <c r="BU76" i="4"/>
  <c r="BG76" i="4"/>
  <c r="AW76" i="4"/>
  <c r="AU76" i="4"/>
  <c r="BH76" i="4"/>
  <c r="AV76" i="4"/>
  <c r="BQ76" i="4"/>
  <c r="BR76" i="4"/>
  <c r="BE76" i="4"/>
  <c r="BS76" i="4"/>
  <c r="BF76" i="4"/>
  <c r="AS76" i="4"/>
  <c r="BP76" i="4"/>
  <c r="BC76" i="4"/>
  <c r="AR76" i="4"/>
  <c r="AZ76" i="4"/>
  <c r="BO76" i="4"/>
  <c r="BJ76" i="4"/>
  <c r="AX76" i="4"/>
  <c r="BN76" i="4"/>
  <c r="BA76" i="4"/>
  <c r="AY76" i="4"/>
  <c r="AT76" i="4"/>
  <c r="BT76" i="4"/>
  <c r="BM76" i="4"/>
  <c r="BB76" i="4"/>
  <c r="BK76" i="4"/>
  <c r="BD76" i="4"/>
  <c r="BL76" i="4"/>
  <c r="BS64" i="4"/>
  <c r="BU64" i="4"/>
  <c r="AW64" i="4"/>
  <c r="AU64" i="4"/>
  <c r="BI64" i="4"/>
  <c r="BG64" i="4"/>
  <c r="BT64" i="4"/>
  <c r="AQ64" i="4"/>
  <c r="BH64" i="4"/>
  <c r="AV64" i="4"/>
  <c r="BO64" i="4"/>
  <c r="BR64" i="4"/>
  <c r="AT64" i="4"/>
  <c r="BQ64" i="4"/>
  <c r="BE64" i="4"/>
  <c r="BD64" i="4"/>
  <c r="BM64" i="4"/>
  <c r="AR64" i="4"/>
  <c r="BA64" i="4"/>
  <c r="BN64" i="4"/>
  <c r="BF64" i="4"/>
  <c r="BB64" i="4"/>
  <c r="BC64" i="4"/>
  <c r="BJ64" i="4"/>
  <c r="AX64" i="4"/>
  <c r="AZ64" i="4"/>
  <c r="BP64" i="4"/>
  <c r="AS64" i="4"/>
  <c r="BK64" i="4"/>
  <c r="BL64" i="4"/>
  <c r="AY64" i="4"/>
  <c r="BU52" i="4"/>
  <c r="AU52" i="4"/>
  <c r="BG52" i="4"/>
  <c r="AW52" i="4"/>
  <c r="BS52" i="4"/>
  <c r="BH52" i="4"/>
  <c r="AV52" i="4"/>
  <c r="AQ52" i="4"/>
  <c r="BF52" i="4"/>
  <c r="AT52" i="4"/>
  <c r="BQ52" i="4"/>
  <c r="BI52" i="4"/>
  <c r="BT52" i="4"/>
  <c r="BO52" i="4"/>
  <c r="BC52" i="4"/>
  <c r="BR52" i="4"/>
  <c r="BE52" i="4"/>
  <c r="AS52" i="4"/>
  <c r="BD52" i="4"/>
  <c r="BK52" i="4"/>
  <c r="BP52" i="4"/>
  <c r="BB52" i="4"/>
  <c r="AZ52" i="4"/>
  <c r="AR52" i="4"/>
  <c r="BM52" i="4"/>
  <c r="BA52" i="4"/>
  <c r="BJ52" i="4"/>
  <c r="BN52" i="4"/>
  <c r="AX52" i="4"/>
  <c r="AY52" i="4"/>
  <c r="BL52" i="4"/>
  <c r="AQ36" i="4"/>
  <c r="BI36" i="4"/>
  <c r="BU36" i="4"/>
  <c r="AW36" i="4"/>
  <c r="BT36" i="4"/>
  <c r="BH36" i="4"/>
  <c r="AV36" i="4"/>
  <c r="AT36" i="4"/>
  <c r="BQ36" i="4"/>
  <c r="AS36" i="4"/>
  <c r="BN36" i="4"/>
  <c r="BS36" i="4"/>
  <c r="BP36" i="4"/>
  <c r="BB36" i="4"/>
  <c r="BF36" i="4"/>
  <c r="BC36" i="4"/>
  <c r="BM36" i="4"/>
  <c r="BA36" i="4"/>
  <c r="BJ36" i="4"/>
  <c r="BG36" i="4"/>
  <c r="BD36" i="4"/>
  <c r="AX36" i="4"/>
  <c r="AU36" i="4"/>
  <c r="AR36" i="4"/>
  <c r="BE36" i="4"/>
  <c r="BL36" i="4"/>
  <c r="BK36" i="4"/>
  <c r="BR36" i="4"/>
  <c r="AY36" i="4"/>
  <c r="AZ36" i="4"/>
  <c r="BO36" i="4"/>
  <c r="BI24" i="4"/>
  <c r="AW24" i="4"/>
  <c r="AQ24" i="4"/>
  <c r="BU24" i="4"/>
  <c r="BT24" i="4"/>
  <c r="BH24" i="4"/>
  <c r="BP24" i="4"/>
  <c r="BD24" i="4"/>
  <c r="BS24" i="4"/>
  <c r="BR24" i="4"/>
  <c r="AR24" i="4"/>
  <c r="BG24" i="4"/>
  <c r="BF24" i="4"/>
  <c r="AU24" i="4"/>
  <c r="AT24" i="4"/>
  <c r="BQ24" i="4"/>
  <c r="BO24" i="4"/>
  <c r="AV24" i="4"/>
  <c r="AS24" i="4"/>
  <c r="BE24" i="4"/>
  <c r="BN24" i="4"/>
  <c r="AX24" i="4"/>
  <c r="BB24" i="4"/>
  <c r="BJ24" i="4"/>
  <c r="BC24" i="4"/>
  <c r="AY24" i="4"/>
  <c r="BL24" i="4"/>
  <c r="BM24" i="4"/>
  <c r="AZ24" i="4"/>
  <c r="BK24" i="4"/>
  <c r="BA24" i="4"/>
  <c r="BI12" i="4"/>
  <c r="AW12" i="4"/>
  <c r="AQ12" i="4"/>
  <c r="BU12" i="4"/>
  <c r="BT12" i="4"/>
  <c r="AS12" i="4"/>
  <c r="BP12" i="4"/>
  <c r="BD12" i="4"/>
  <c r="BH12" i="4"/>
  <c r="BS12" i="4"/>
  <c r="BR12" i="4"/>
  <c r="AR12" i="4"/>
  <c r="AV12" i="4"/>
  <c r="BG12" i="4"/>
  <c r="BF12" i="4"/>
  <c r="BO12" i="4"/>
  <c r="AX12" i="4"/>
  <c r="BC12" i="4"/>
  <c r="BK12" i="4"/>
  <c r="BL12" i="4"/>
  <c r="AU12" i="4"/>
  <c r="BM12" i="4"/>
  <c r="AZ12" i="4"/>
  <c r="BA12" i="4"/>
  <c r="AY12" i="4"/>
  <c r="AT12" i="4"/>
  <c r="BQ12" i="4"/>
  <c r="BN12" i="4"/>
  <c r="BE12" i="4"/>
  <c r="BB12" i="4"/>
  <c r="BJ12" i="4"/>
  <c r="BO37" i="4"/>
  <c r="AQ37" i="4"/>
  <c r="BN37" i="4"/>
  <c r="BB37" i="4"/>
  <c r="BC37" i="4"/>
  <c r="BU37" i="4"/>
  <c r="BL37" i="4"/>
  <c r="BI37" i="4"/>
  <c r="BH37" i="4"/>
  <c r="BA37" i="4"/>
  <c r="AX37" i="4"/>
  <c r="BT37" i="4"/>
  <c r="AR37" i="4"/>
  <c r="BM37" i="4"/>
  <c r="BJ37" i="4"/>
  <c r="AV37" i="4"/>
  <c r="AY37" i="4"/>
  <c r="BR37" i="4"/>
  <c r="BE37" i="4"/>
  <c r="BF37" i="4"/>
  <c r="AS37" i="4"/>
  <c r="AT37" i="4"/>
  <c r="BS37" i="4"/>
  <c r="BG37" i="4"/>
  <c r="BP37" i="4"/>
  <c r="AU37" i="4"/>
  <c r="BD37" i="4"/>
  <c r="AZ37" i="4"/>
  <c r="BK37" i="4"/>
  <c r="BQ37" i="4"/>
  <c r="AW37" i="4"/>
  <c r="BT112" i="4"/>
  <c r="BS112" i="4"/>
  <c r="BH112" i="4"/>
  <c r="AQ112" i="4"/>
  <c r="AV112" i="4"/>
  <c r="BQ112" i="4"/>
  <c r="AS112" i="4"/>
  <c r="BO112" i="4"/>
  <c r="BC112" i="4"/>
  <c r="AW112" i="4"/>
  <c r="AT112" i="4"/>
  <c r="BE112" i="4"/>
  <c r="BI112" i="4"/>
  <c r="BD112" i="4"/>
  <c r="BB112" i="4"/>
  <c r="AR112" i="4"/>
  <c r="BM112" i="4"/>
  <c r="BA112" i="4"/>
  <c r="AU112" i="4"/>
  <c r="AX112" i="4"/>
  <c r="BK112" i="4"/>
  <c r="AY112" i="4"/>
  <c r="BG112" i="4"/>
  <c r="BL112" i="4"/>
  <c r="BJ112" i="4"/>
  <c r="BU112" i="4"/>
  <c r="BR112" i="4"/>
  <c r="BF112" i="4"/>
  <c r="BN112" i="4"/>
  <c r="BP112" i="4"/>
  <c r="AZ112" i="4"/>
  <c r="BA51" i="4"/>
  <c r="BC51" i="4"/>
  <c r="BN51" i="4"/>
  <c r="AQ51" i="4"/>
  <c r="BO51" i="4"/>
  <c r="BM51" i="4"/>
  <c r="AY51" i="4"/>
  <c r="BU51" i="4"/>
  <c r="BI51" i="4"/>
  <c r="AW51" i="4"/>
  <c r="BL51" i="4"/>
  <c r="AZ51" i="4"/>
  <c r="BK51" i="4"/>
  <c r="BT51" i="4"/>
  <c r="BJ51" i="4"/>
  <c r="AV51" i="4"/>
  <c r="AX51" i="4"/>
  <c r="AU51" i="4"/>
  <c r="BD51" i="4"/>
  <c r="AR51" i="4"/>
  <c r="BQ51" i="4"/>
  <c r="BH51" i="4"/>
  <c r="BR51" i="4"/>
  <c r="BE51" i="4"/>
  <c r="BF51" i="4"/>
  <c r="AS51" i="4"/>
  <c r="AT51" i="4"/>
  <c r="BS51" i="4"/>
  <c r="BG51" i="4"/>
  <c r="BP51" i="4"/>
  <c r="BB51" i="4"/>
  <c r="BO35" i="4"/>
  <c r="AQ35" i="4"/>
  <c r="BN35" i="4"/>
  <c r="BB35" i="4"/>
  <c r="BM35" i="4"/>
  <c r="BJ35" i="4"/>
  <c r="AV35" i="4"/>
  <c r="BA35" i="4"/>
  <c r="AX35" i="4"/>
  <c r="BC35" i="4"/>
  <c r="BU35" i="4"/>
  <c r="AZ35" i="4"/>
  <c r="AW35" i="4"/>
  <c r="BK35" i="4"/>
  <c r="BL35" i="4"/>
  <c r="BI35" i="4"/>
  <c r="BT35" i="4"/>
  <c r="BS35" i="4"/>
  <c r="BH35" i="4"/>
  <c r="BG35" i="4"/>
  <c r="BP35" i="4"/>
  <c r="AU35" i="4"/>
  <c r="BD35" i="4"/>
  <c r="AY35" i="4"/>
  <c r="BQ35" i="4"/>
  <c r="AR35" i="4"/>
  <c r="BR35" i="4"/>
  <c r="BF35" i="4"/>
  <c r="AT35" i="4"/>
  <c r="BE35" i="4"/>
  <c r="AS35" i="4"/>
  <c r="BO23" i="4"/>
  <c r="AQ23" i="4"/>
  <c r="BC23" i="4"/>
  <c r="BB23" i="4"/>
  <c r="BJ23" i="4"/>
  <c r="AX23" i="4"/>
  <c r="BA23" i="4"/>
  <c r="AZ23" i="4"/>
  <c r="BU23" i="4"/>
  <c r="BN23" i="4"/>
  <c r="BK23" i="4"/>
  <c r="BI23" i="4"/>
  <c r="AY23" i="4"/>
  <c r="AW23" i="4"/>
  <c r="BG23" i="4"/>
  <c r="AT23" i="4"/>
  <c r="BE23" i="4"/>
  <c r="AU23" i="4"/>
  <c r="AS23" i="4"/>
  <c r="BT23" i="4"/>
  <c r="BL23" i="4"/>
  <c r="BH23" i="4"/>
  <c r="AV23" i="4"/>
  <c r="BP23" i="4"/>
  <c r="BD23" i="4"/>
  <c r="BM23" i="4"/>
  <c r="AR23" i="4"/>
  <c r="BR23" i="4"/>
  <c r="BS23" i="4"/>
  <c r="BF23" i="4"/>
  <c r="BQ23" i="4"/>
  <c r="AQ11" i="4"/>
  <c r="BO11" i="4"/>
  <c r="BC11" i="4"/>
  <c r="BB11" i="4"/>
  <c r="BA11" i="4"/>
  <c r="AZ11" i="4"/>
  <c r="BU11" i="4"/>
  <c r="BK11" i="4"/>
  <c r="BI11" i="4"/>
  <c r="AY11" i="4"/>
  <c r="AW11" i="4"/>
  <c r="BJ11" i="4"/>
  <c r="BL11" i="4"/>
  <c r="BP11" i="4"/>
  <c r="BN11" i="4"/>
  <c r="BD11" i="4"/>
  <c r="AR11" i="4"/>
  <c r="BQ11" i="4"/>
  <c r="BS11" i="4"/>
  <c r="BM11" i="4"/>
  <c r="BR11" i="4"/>
  <c r="AX11" i="4"/>
  <c r="BF11" i="4"/>
  <c r="BG11" i="4"/>
  <c r="AT11" i="4"/>
  <c r="BE11" i="4"/>
  <c r="AU11" i="4"/>
  <c r="AS11" i="4"/>
  <c r="BH11" i="4"/>
  <c r="AV11" i="4"/>
  <c r="BT11" i="4"/>
  <c r="AQ25" i="4"/>
  <c r="BC25" i="4"/>
  <c r="BO25" i="4"/>
  <c r="BN25" i="4"/>
  <c r="BM25" i="4"/>
  <c r="BL25" i="4"/>
  <c r="BA25" i="4"/>
  <c r="AZ25" i="4"/>
  <c r="BU25" i="4"/>
  <c r="BK25" i="4"/>
  <c r="BI25" i="4"/>
  <c r="AY25" i="4"/>
  <c r="AW25" i="4"/>
  <c r="AV25" i="4"/>
  <c r="BP25" i="4"/>
  <c r="AR25" i="4"/>
  <c r="BD25" i="4"/>
  <c r="BR25" i="4"/>
  <c r="BS25" i="4"/>
  <c r="BF25" i="4"/>
  <c r="BQ25" i="4"/>
  <c r="BG25" i="4"/>
  <c r="AT25" i="4"/>
  <c r="BE25" i="4"/>
  <c r="BJ25" i="4"/>
  <c r="AU25" i="4"/>
  <c r="AS25" i="4"/>
  <c r="BH25" i="4"/>
  <c r="BB25" i="4"/>
  <c r="AX25" i="4"/>
  <c r="BT25" i="4"/>
  <c r="BN99" i="4"/>
  <c r="BB99" i="4"/>
  <c r="BM99" i="4"/>
  <c r="BA99" i="4"/>
  <c r="BO99" i="4"/>
  <c r="BK99" i="4"/>
  <c r="BC99" i="4"/>
  <c r="AQ99" i="4"/>
  <c r="BR99" i="4"/>
  <c r="BL99" i="4"/>
  <c r="BF99" i="4"/>
  <c r="AY99" i="4"/>
  <c r="AZ99" i="4"/>
  <c r="AW99" i="4"/>
  <c r="BG99" i="4"/>
  <c r="AU99" i="4"/>
  <c r="BQ99" i="4"/>
  <c r="BP99" i="4"/>
  <c r="BJ99" i="4"/>
  <c r="BE99" i="4"/>
  <c r="BD99" i="4"/>
  <c r="AX99" i="4"/>
  <c r="BU99" i="4"/>
  <c r="AR99" i="4"/>
  <c r="BI99" i="4"/>
  <c r="BT99" i="4"/>
  <c r="AV99" i="4"/>
  <c r="BS99" i="4"/>
  <c r="AT99" i="4"/>
  <c r="BH99" i="4"/>
  <c r="AS99" i="4"/>
  <c r="BA63" i="4"/>
  <c r="BM63" i="4"/>
  <c r="BO63" i="4"/>
  <c r="AQ63" i="4"/>
  <c r="BN63" i="4"/>
  <c r="BC63" i="4"/>
  <c r="BB63" i="4"/>
  <c r="AW63" i="4"/>
  <c r="BT63" i="4"/>
  <c r="BL63" i="4"/>
  <c r="AY63" i="4"/>
  <c r="BD63" i="4"/>
  <c r="AR63" i="4"/>
  <c r="BH63" i="4"/>
  <c r="BJ63" i="4"/>
  <c r="AV63" i="4"/>
  <c r="BS63" i="4"/>
  <c r="AZ63" i="4"/>
  <c r="BI63" i="4"/>
  <c r="BQ63" i="4"/>
  <c r="BP63" i="4"/>
  <c r="BR63" i="4"/>
  <c r="BE63" i="4"/>
  <c r="BF63" i="4"/>
  <c r="AS63" i="4"/>
  <c r="AT63" i="4"/>
  <c r="AX63" i="4"/>
  <c r="BU63" i="4"/>
  <c r="BK63" i="4"/>
  <c r="AU63" i="4"/>
  <c r="BG63" i="4"/>
  <c r="BS74" i="4"/>
  <c r="AW74" i="4"/>
  <c r="BI74" i="4"/>
  <c r="BU74" i="4"/>
  <c r="AU74" i="4"/>
  <c r="AQ74" i="4"/>
  <c r="BG74" i="4"/>
  <c r="BO74" i="4"/>
  <c r="BP74" i="4"/>
  <c r="BC74" i="4"/>
  <c r="BF74" i="4"/>
  <c r="BR74" i="4"/>
  <c r="BE74" i="4"/>
  <c r="BT74" i="4"/>
  <c r="AS74" i="4"/>
  <c r="BM74" i="4"/>
  <c r="BK74" i="4"/>
  <c r="BA74" i="4"/>
  <c r="AY74" i="4"/>
  <c r="BD74" i="4"/>
  <c r="AR74" i="4"/>
  <c r="BL74" i="4"/>
  <c r="AZ74" i="4"/>
  <c r="BH74" i="4"/>
  <c r="AT74" i="4"/>
  <c r="BJ74" i="4"/>
  <c r="AV74" i="4"/>
  <c r="AX74" i="4"/>
  <c r="BQ74" i="4"/>
  <c r="BN74" i="4"/>
  <c r="BB74" i="4"/>
  <c r="AU62" i="4"/>
  <c r="AQ62" i="4"/>
  <c r="BI62" i="4"/>
  <c r="BS62" i="4"/>
  <c r="BU62" i="4"/>
  <c r="BG62" i="4"/>
  <c r="AV62" i="4"/>
  <c r="BF62" i="4"/>
  <c r="AT62" i="4"/>
  <c r="BQ62" i="4"/>
  <c r="BE62" i="4"/>
  <c r="BT62" i="4"/>
  <c r="BH62" i="4"/>
  <c r="BC62" i="4"/>
  <c r="AS62" i="4"/>
  <c r="AW62" i="4"/>
  <c r="BR62" i="4"/>
  <c r="AR62" i="4"/>
  <c r="BA62" i="4"/>
  <c r="BO62" i="4"/>
  <c r="BM62" i="4"/>
  <c r="BK62" i="4"/>
  <c r="BN62" i="4"/>
  <c r="BL62" i="4"/>
  <c r="AY62" i="4"/>
  <c r="BD62" i="4"/>
  <c r="BJ62" i="4"/>
  <c r="AX62" i="4"/>
  <c r="AZ62" i="4"/>
  <c r="BP62" i="4"/>
  <c r="BB62" i="4"/>
  <c r="BI50" i="4"/>
  <c r="AU50" i="4"/>
  <c r="BG50" i="4"/>
  <c r="BS50" i="4"/>
  <c r="AW50" i="4"/>
  <c r="BO50" i="4"/>
  <c r="BC50" i="4"/>
  <c r="BU50" i="4"/>
  <c r="AQ50" i="4"/>
  <c r="BF50" i="4"/>
  <c r="BT50" i="4"/>
  <c r="BE50" i="4"/>
  <c r="BH50" i="4"/>
  <c r="AS50" i="4"/>
  <c r="AR50" i="4"/>
  <c r="BR50" i="4"/>
  <c r="BQ50" i="4"/>
  <c r="AV50" i="4"/>
  <c r="BN50" i="4"/>
  <c r="BM50" i="4"/>
  <c r="BA50" i="4"/>
  <c r="BJ50" i="4"/>
  <c r="AX50" i="4"/>
  <c r="BP50" i="4"/>
  <c r="BB50" i="4"/>
  <c r="BD50" i="4"/>
  <c r="BK50" i="4"/>
  <c r="BL50" i="4"/>
  <c r="AY50" i="4"/>
  <c r="AZ50" i="4"/>
  <c r="AT50" i="4"/>
  <c r="AW34" i="4"/>
  <c r="AQ34" i="4"/>
  <c r="BU34" i="4"/>
  <c r="BI34" i="4"/>
  <c r="BT34" i="4"/>
  <c r="BH34" i="4"/>
  <c r="AV34" i="4"/>
  <c r="BE34" i="4"/>
  <c r="AS34" i="4"/>
  <c r="BN34" i="4"/>
  <c r="BS34" i="4"/>
  <c r="BR34" i="4"/>
  <c r="BO34" i="4"/>
  <c r="BD34" i="4"/>
  <c r="AR34" i="4"/>
  <c r="BF34" i="4"/>
  <c r="BC34" i="4"/>
  <c r="AT34" i="4"/>
  <c r="BG34" i="4"/>
  <c r="BJ34" i="4"/>
  <c r="BQ34" i="4"/>
  <c r="BB34" i="4"/>
  <c r="BP34" i="4"/>
  <c r="AX34" i="4"/>
  <c r="BL34" i="4"/>
  <c r="BM34" i="4"/>
  <c r="AZ34" i="4"/>
  <c r="BK34" i="4"/>
  <c r="BA34" i="4"/>
  <c r="AY34" i="4"/>
  <c r="AU34" i="4"/>
  <c r="AW22" i="4"/>
  <c r="AQ22" i="4"/>
  <c r="BT22" i="4"/>
  <c r="BH22" i="4"/>
  <c r="BU22" i="4"/>
  <c r="BI22" i="4"/>
  <c r="BD22" i="4"/>
  <c r="BS22" i="4"/>
  <c r="BR22" i="4"/>
  <c r="AR22" i="4"/>
  <c r="AV22" i="4"/>
  <c r="BG22" i="4"/>
  <c r="BF22" i="4"/>
  <c r="AU22" i="4"/>
  <c r="AT22" i="4"/>
  <c r="BQ22" i="4"/>
  <c r="BO22" i="4"/>
  <c r="BE22" i="4"/>
  <c r="BL22" i="4"/>
  <c r="AY22" i="4"/>
  <c r="AS22" i="4"/>
  <c r="BM22" i="4"/>
  <c r="AZ22" i="4"/>
  <c r="BK22" i="4"/>
  <c r="BA22" i="4"/>
  <c r="BC22" i="4"/>
  <c r="BN22" i="4"/>
  <c r="BB22" i="4"/>
  <c r="AX22" i="4"/>
  <c r="BJ22" i="4"/>
  <c r="BP22" i="4"/>
  <c r="AW10" i="4"/>
  <c r="AQ10" i="4"/>
  <c r="BU10" i="4"/>
  <c r="BI10" i="4"/>
  <c r="BH10" i="4"/>
  <c r="AV10" i="4"/>
  <c r="BD10" i="4"/>
  <c r="BS10" i="4"/>
  <c r="BR10" i="4"/>
  <c r="AR10" i="4"/>
  <c r="BG10" i="4"/>
  <c r="BF10" i="4"/>
  <c r="AU10" i="4"/>
  <c r="AT10" i="4"/>
  <c r="BQ10" i="4"/>
  <c r="BO10" i="4"/>
  <c r="BE10" i="4"/>
  <c r="BN10" i="4"/>
  <c r="AX10" i="4"/>
  <c r="BB10" i="4"/>
  <c r="BT10" i="4"/>
  <c r="BC10" i="4"/>
  <c r="BJ10" i="4"/>
  <c r="BP10" i="4"/>
  <c r="BL10" i="4"/>
  <c r="BM10" i="4"/>
  <c r="AZ10" i="4"/>
  <c r="BK10" i="4"/>
  <c r="AS10" i="4"/>
  <c r="BA10" i="4"/>
  <c r="AY10" i="4"/>
  <c r="BM53" i="4"/>
  <c r="AQ53" i="4"/>
  <c r="BA53" i="4"/>
  <c r="BO53" i="4"/>
  <c r="BN53" i="4"/>
  <c r="AY53" i="4"/>
  <c r="BC53" i="4"/>
  <c r="BI53" i="4"/>
  <c r="BL53" i="4"/>
  <c r="BT53" i="4"/>
  <c r="AZ53" i="4"/>
  <c r="BK53" i="4"/>
  <c r="BH53" i="4"/>
  <c r="BB53" i="4"/>
  <c r="BQ53" i="4"/>
  <c r="BR53" i="4"/>
  <c r="BE53" i="4"/>
  <c r="BF53" i="4"/>
  <c r="AS53" i="4"/>
  <c r="BJ53" i="4"/>
  <c r="AV53" i="4"/>
  <c r="AT53" i="4"/>
  <c r="BG53" i="4"/>
  <c r="BP53" i="4"/>
  <c r="AU53" i="4"/>
  <c r="BD53" i="4"/>
  <c r="AR53" i="4"/>
  <c r="BU53" i="4"/>
  <c r="AW53" i="4"/>
  <c r="AX53" i="4"/>
  <c r="BS53" i="4"/>
  <c r="BO75" i="4"/>
  <c r="BA75" i="4"/>
  <c r="AQ75" i="4"/>
  <c r="BM75" i="4"/>
  <c r="BC75" i="4"/>
  <c r="BN75" i="4"/>
  <c r="AX75" i="4"/>
  <c r="BH75" i="4"/>
  <c r="BL75" i="4"/>
  <c r="AY75" i="4"/>
  <c r="BB75" i="4"/>
  <c r="BJ75" i="4"/>
  <c r="BU75" i="4"/>
  <c r="BR75" i="4"/>
  <c r="BI75" i="4"/>
  <c r="BF75" i="4"/>
  <c r="AW75" i="4"/>
  <c r="AT75" i="4"/>
  <c r="BP75" i="4"/>
  <c r="BK75" i="4"/>
  <c r="BD75" i="4"/>
  <c r="BT75" i="4"/>
  <c r="AV75" i="4"/>
  <c r="BS75" i="4"/>
  <c r="BQ75" i="4"/>
  <c r="AR75" i="4"/>
  <c r="AZ75" i="4"/>
  <c r="BE75" i="4"/>
  <c r="AS75" i="4"/>
  <c r="BG75" i="4"/>
  <c r="AU75" i="4"/>
  <c r="BM111" i="4"/>
  <c r="BC111" i="4"/>
  <c r="BO111" i="4"/>
  <c r="BN111" i="4"/>
  <c r="AY111" i="4"/>
  <c r="BB111" i="4"/>
  <c r="BK111" i="4"/>
  <c r="AW111" i="4"/>
  <c r="AZ111" i="4"/>
  <c r="BL111" i="4"/>
  <c r="AS111" i="4"/>
  <c r="BT111" i="4"/>
  <c r="BA111" i="4"/>
  <c r="BJ111" i="4"/>
  <c r="BH111" i="4"/>
  <c r="BU111" i="4"/>
  <c r="BI111" i="4"/>
  <c r="BS111" i="4"/>
  <c r="AV111" i="4"/>
  <c r="BP111" i="4"/>
  <c r="BD111" i="4"/>
  <c r="BQ111" i="4"/>
  <c r="AR111" i="4"/>
  <c r="BG111" i="4"/>
  <c r="BE111" i="4"/>
  <c r="AX111" i="4"/>
  <c r="BR111" i="4"/>
  <c r="BF111" i="4"/>
  <c r="AQ111" i="4"/>
  <c r="AU111" i="4"/>
  <c r="AT111" i="4"/>
  <c r="BA97" i="4"/>
  <c r="BK97" i="4"/>
  <c r="AY97" i="4"/>
  <c r="BM97" i="4"/>
  <c r="AQ97" i="4"/>
  <c r="BN97" i="4"/>
  <c r="BB97" i="4"/>
  <c r="BI97" i="4"/>
  <c r="AV97" i="4"/>
  <c r="BG97" i="4"/>
  <c r="BC97" i="4"/>
  <c r="AW97" i="4"/>
  <c r="AU97" i="4"/>
  <c r="BP97" i="4"/>
  <c r="BO97" i="4"/>
  <c r="BS97" i="4"/>
  <c r="BJ97" i="4"/>
  <c r="AR97" i="4"/>
  <c r="AZ97" i="4"/>
  <c r="BR97" i="4"/>
  <c r="BF97" i="4"/>
  <c r="BT97" i="4"/>
  <c r="BH97" i="4"/>
  <c r="BQ97" i="4"/>
  <c r="BU97" i="4"/>
  <c r="BE97" i="4"/>
  <c r="AT97" i="4"/>
  <c r="AS97" i="4"/>
  <c r="BL97" i="4"/>
  <c r="AX97" i="4"/>
  <c r="BD97" i="4"/>
  <c r="BO49" i="4"/>
  <c r="AQ49" i="4"/>
  <c r="BC49" i="4"/>
  <c r="BB49" i="4"/>
  <c r="BH49" i="4"/>
  <c r="BJ49" i="4"/>
  <c r="AV49" i="4"/>
  <c r="BM49" i="4"/>
  <c r="AX49" i="4"/>
  <c r="BU49" i="4"/>
  <c r="BI49" i="4"/>
  <c r="AW49" i="4"/>
  <c r="AY49" i="4"/>
  <c r="BL49" i="4"/>
  <c r="BN49" i="4"/>
  <c r="AZ49" i="4"/>
  <c r="BR49" i="4"/>
  <c r="BE49" i="4"/>
  <c r="BF49" i="4"/>
  <c r="AS49" i="4"/>
  <c r="BK49" i="4"/>
  <c r="AT49" i="4"/>
  <c r="BS49" i="4"/>
  <c r="BG49" i="4"/>
  <c r="BP49" i="4"/>
  <c r="AR49" i="4"/>
  <c r="BT49" i="4"/>
  <c r="BQ49" i="4"/>
  <c r="AU49" i="4"/>
  <c r="BD49" i="4"/>
  <c r="BA49" i="4"/>
  <c r="BO33" i="4"/>
  <c r="BC33" i="4"/>
  <c r="AQ33" i="4"/>
  <c r="BB33" i="4"/>
  <c r="BL33" i="4"/>
  <c r="BI33" i="4"/>
  <c r="AZ33" i="4"/>
  <c r="BK33" i="4"/>
  <c r="BN33" i="4"/>
  <c r="BA33" i="4"/>
  <c r="BJ33" i="4"/>
  <c r="BU33" i="4"/>
  <c r="AX33" i="4"/>
  <c r="BM33" i="4"/>
  <c r="AW33" i="4"/>
  <c r="AU33" i="4"/>
  <c r="AS33" i="4"/>
  <c r="BP33" i="4"/>
  <c r="BT33" i="4"/>
  <c r="BH33" i="4"/>
  <c r="AV33" i="4"/>
  <c r="BE33" i="4"/>
  <c r="BD33" i="4"/>
  <c r="AR33" i="4"/>
  <c r="AT33" i="4"/>
  <c r="BF33" i="4"/>
  <c r="AY33" i="4"/>
  <c r="BR33" i="4"/>
  <c r="BS33" i="4"/>
  <c r="BQ33" i="4"/>
  <c r="BG33" i="4"/>
  <c r="BC21" i="4"/>
  <c r="BO21" i="4"/>
  <c r="AQ21" i="4"/>
  <c r="BK21" i="4"/>
  <c r="BI21" i="4"/>
  <c r="AY21" i="4"/>
  <c r="AW21" i="4"/>
  <c r="BJ21" i="4"/>
  <c r="BN21" i="4"/>
  <c r="AX21" i="4"/>
  <c r="BD21" i="4"/>
  <c r="AR21" i="4"/>
  <c r="AT21" i="4"/>
  <c r="BE21" i="4"/>
  <c r="BR21" i="4"/>
  <c r="BS21" i="4"/>
  <c r="BF21" i="4"/>
  <c r="BQ21" i="4"/>
  <c r="BL21" i="4"/>
  <c r="BG21" i="4"/>
  <c r="AZ21" i="4"/>
  <c r="AU21" i="4"/>
  <c r="AS21" i="4"/>
  <c r="BP21" i="4"/>
  <c r="BU21" i="4"/>
  <c r="BT21" i="4"/>
  <c r="AV21" i="4"/>
  <c r="BM21" i="4"/>
  <c r="BH21" i="4"/>
  <c r="BB21" i="4"/>
  <c r="BA21" i="4"/>
  <c r="BO9" i="4"/>
  <c r="BC9" i="4"/>
  <c r="AQ9" i="4"/>
  <c r="BN9" i="4"/>
  <c r="BB9" i="4"/>
  <c r="BJ9" i="4"/>
  <c r="AX9" i="4"/>
  <c r="BM9" i="4"/>
  <c r="BL9" i="4"/>
  <c r="BK9" i="4"/>
  <c r="BI9" i="4"/>
  <c r="AY9" i="4"/>
  <c r="AW9" i="4"/>
  <c r="AU9" i="4"/>
  <c r="AS9" i="4"/>
  <c r="BE9" i="4"/>
  <c r="AZ9" i="4"/>
  <c r="BT9" i="4"/>
  <c r="BP9" i="4"/>
  <c r="BU9" i="4"/>
  <c r="BH9" i="4"/>
  <c r="BA9" i="4"/>
  <c r="AV9" i="4"/>
  <c r="BD9" i="4"/>
  <c r="AR9" i="4"/>
  <c r="BQ9" i="4"/>
  <c r="BS9" i="4"/>
  <c r="BF9" i="4"/>
  <c r="BG9" i="4"/>
  <c r="BR9" i="4"/>
  <c r="AT9" i="4"/>
  <c r="BC77" i="4"/>
  <c r="BO77" i="4"/>
  <c r="BM77" i="4"/>
  <c r="BL77" i="4"/>
  <c r="AY77" i="4"/>
  <c r="AZ77" i="4"/>
  <c r="BU77" i="4"/>
  <c r="BI77" i="4"/>
  <c r="BN77" i="4"/>
  <c r="BK77" i="4"/>
  <c r="AW77" i="4"/>
  <c r="BB77" i="4"/>
  <c r="AX77" i="4"/>
  <c r="BH77" i="4"/>
  <c r="AV77" i="4"/>
  <c r="BP77" i="4"/>
  <c r="BD77" i="4"/>
  <c r="AR77" i="4"/>
  <c r="BS77" i="4"/>
  <c r="BQ77" i="4"/>
  <c r="BT77" i="4"/>
  <c r="BG77" i="4"/>
  <c r="BE77" i="4"/>
  <c r="AU77" i="4"/>
  <c r="AS77" i="4"/>
  <c r="BR77" i="4"/>
  <c r="BF77" i="4"/>
  <c r="BA77" i="4"/>
  <c r="AQ77" i="4"/>
  <c r="BJ77" i="4"/>
  <c r="AT77" i="4"/>
  <c r="BM65" i="4"/>
  <c r="BA65" i="4"/>
  <c r="BO65" i="4"/>
  <c r="BC65" i="4"/>
  <c r="AW65" i="4"/>
  <c r="BT65" i="4"/>
  <c r="BL65" i="4"/>
  <c r="AQ65" i="4"/>
  <c r="BK65" i="4"/>
  <c r="BN65" i="4"/>
  <c r="BB65" i="4"/>
  <c r="BH65" i="4"/>
  <c r="AV65" i="4"/>
  <c r="AZ65" i="4"/>
  <c r="BU65" i="4"/>
  <c r="BI65" i="4"/>
  <c r="BP65" i="4"/>
  <c r="AR65" i="4"/>
  <c r="AY65" i="4"/>
  <c r="BJ65" i="4"/>
  <c r="BS65" i="4"/>
  <c r="AX65" i="4"/>
  <c r="BQ65" i="4"/>
  <c r="BG65" i="4"/>
  <c r="BR65" i="4"/>
  <c r="BE65" i="4"/>
  <c r="AU65" i="4"/>
  <c r="BF65" i="4"/>
  <c r="AS65" i="4"/>
  <c r="AT65" i="4"/>
  <c r="BD65" i="4"/>
  <c r="BI113" i="4"/>
  <c r="BC113" i="4"/>
  <c r="BK113" i="4"/>
  <c r="BO113" i="4"/>
  <c r="AW113" i="4"/>
  <c r="AY113" i="4"/>
  <c r="BL113" i="4"/>
  <c r="AZ113" i="4"/>
  <c r="BA113" i="4"/>
  <c r="AQ113" i="4"/>
  <c r="BN113" i="4"/>
  <c r="BM113" i="4"/>
  <c r="BD113" i="4"/>
  <c r="BS113" i="4"/>
  <c r="AR113" i="4"/>
  <c r="BG113" i="4"/>
  <c r="BU113" i="4"/>
  <c r="AU113" i="4"/>
  <c r="BT113" i="4"/>
  <c r="AS113" i="4"/>
  <c r="BB113" i="4"/>
  <c r="BR113" i="4"/>
  <c r="BF113" i="4"/>
  <c r="AX113" i="4"/>
  <c r="BH113" i="4"/>
  <c r="BQ113" i="4"/>
  <c r="BP113" i="4"/>
  <c r="BE113" i="4"/>
  <c r="AV113" i="4"/>
  <c r="AT113" i="4"/>
  <c r="BJ113" i="4"/>
  <c r="BM87" i="4"/>
  <c r="BC87" i="4"/>
  <c r="BB87" i="4"/>
  <c r="BO87" i="4"/>
  <c r="BN87" i="4"/>
  <c r="AZ87" i="4"/>
  <c r="BU87" i="4"/>
  <c r="BH87" i="4"/>
  <c r="BI87" i="4"/>
  <c r="AV87" i="4"/>
  <c r="AW87" i="4"/>
  <c r="BA87" i="4"/>
  <c r="BP87" i="4"/>
  <c r="BS87" i="4"/>
  <c r="BD87" i="4"/>
  <c r="BT87" i="4"/>
  <c r="AR87" i="4"/>
  <c r="AQ87" i="4"/>
  <c r="BJ87" i="4"/>
  <c r="BK87" i="4"/>
  <c r="AY87" i="4"/>
  <c r="BQ87" i="4"/>
  <c r="BE87" i="4"/>
  <c r="BL87" i="4"/>
  <c r="BG87" i="4"/>
  <c r="AS87" i="4"/>
  <c r="AU87" i="4"/>
  <c r="AX87" i="4"/>
  <c r="BF87" i="4"/>
  <c r="AT87" i="4"/>
  <c r="BR87" i="4"/>
  <c r="AQ98" i="4"/>
  <c r="BG98" i="4"/>
  <c r="BT98" i="4"/>
  <c r="BS98" i="4"/>
  <c r="BI98" i="4"/>
  <c r="BQ98" i="4"/>
  <c r="AU98" i="4"/>
  <c r="AX98" i="4"/>
  <c r="AW98" i="4"/>
  <c r="BE98" i="4"/>
  <c r="BF98" i="4"/>
  <c r="BD98" i="4"/>
  <c r="BN98" i="4"/>
  <c r="AT98" i="4"/>
  <c r="BU98" i="4"/>
  <c r="BM98" i="4"/>
  <c r="BA98" i="4"/>
  <c r="BP98" i="4"/>
  <c r="BJ98" i="4"/>
  <c r="AS98" i="4"/>
  <c r="BR98" i="4"/>
  <c r="BC98" i="4"/>
  <c r="BL98" i="4"/>
  <c r="BB98" i="4"/>
  <c r="AV98" i="4"/>
  <c r="BK98" i="4"/>
  <c r="AY98" i="4"/>
  <c r="BO98" i="4"/>
  <c r="AZ98" i="4"/>
  <c r="AR98" i="4"/>
  <c r="BH98" i="4"/>
  <c r="AW86" i="4"/>
  <c r="BS86" i="4"/>
  <c r="BG86" i="4"/>
  <c r="AU86" i="4"/>
  <c r="BQ86" i="4"/>
  <c r="BT86" i="4"/>
  <c r="BR86" i="4"/>
  <c r="BE86" i="4"/>
  <c r="BH86" i="4"/>
  <c r="BF86" i="4"/>
  <c r="AS86" i="4"/>
  <c r="BN86" i="4"/>
  <c r="AV86" i="4"/>
  <c r="BU86" i="4"/>
  <c r="BI86" i="4"/>
  <c r="AT86" i="4"/>
  <c r="BO86" i="4"/>
  <c r="BC86" i="4"/>
  <c r="AQ86" i="4"/>
  <c r="BP86" i="4"/>
  <c r="BD86" i="4"/>
  <c r="BB86" i="4"/>
  <c r="BJ86" i="4"/>
  <c r="AX86" i="4"/>
  <c r="BK86" i="4"/>
  <c r="BA86" i="4"/>
  <c r="AR86" i="4"/>
  <c r="BM86" i="4"/>
  <c r="BL86" i="4"/>
  <c r="AZ86" i="4"/>
  <c r="AY86" i="4"/>
  <c r="BQ110" i="4"/>
  <c r="BG110" i="4"/>
  <c r="AU110" i="4"/>
  <c r="BU110" i="4"/>
  <c r="BE110" i="4"/>
  <c r="AS110" i="4"/>
  <c r="AW110" i="4"/>
  <c r="BT110" i="4"/>
  <c r="BH110" i="4"/>
  <c r="AQ110" i="4"/>
  <c r="BC110" i="4"/>
  <c r="BS110" i="4"/>
  <c r="AV110" i="4"/>
  <c r="BL110" i="4"/>
  <c r="BR110" i="4"/>
  <c r="AZ110" i="4"/>
  <c r="BK110" i="4"/>
  <c r="BF110" i="4"/>
  <c r="AT110" i="4"/>
  <c r="BN110" i="4"/>
  <c r="BB110" i="4"/>
  <c r="BO110" i="4"/>
  <c r="BJ110" i="4"/>
  <c r="BM110" i="4"/>
  <c r="BI110" i="4"/>
  <c r="BP110" i="4"/>
  <c r="BD110" i="4"/>
  <c r="AR110" i="4"/>
  <c r="AY110" i="4"/>
  <c r="AX110" i="4"/>
  <c r="BA110" i="4"/>
  <c r="BN85" i="4"/>
  <c r="BC85" i="4"/>
  <c r="BB85" i="4"/>
  <c r="BA85" i="4"/>
  <c r="BO85" i="4"/>
  <c r="BM85" i="4"/>
  <c r="BK85" i="4"/>
  <c r="BL85" i="4"/>
  <c r="AY85" i="4"/>
  <c r="AV85" i="4"/>
  <c r="AZ85" i="4"/>
  <c r="BU85" i="4"/>
  <c r="BI85" i="4"/>
  <c r="AW85" i="4"/>
  <c r="BS85" i="4"/>
  <c r="BR85" i="4"/>
  <c r="BF85" i="4"/>
  <c r="AT85" i="4"/>
  <c r="BT85" i="4"/>
  <c r="BH85" i="4"/>
  <c r="BP85" i="4"/>
  <c r="BD85" i="4"/>
  <c r="AR85" i="4"/>
  <c r="AQ85" i="4"/>
  <c r="BQ85" i="4"/>
  <c r="BG85" i="4"/>
  <c r="BE85" i="4"/>
  <c r="AS85" i="4"/>
  <c r="AU85" i="4"/>
  <c r="BJ85" i="4"/>
  <c r="AX85" i="4"/>
  <c r="BM73" i="4"/>
  <c r="BC73" i="4"/>
  <c r="BO73" i="4"/>
  <c r="AQ73" i="4"/>
  <c r="BA73" i="4"/>
  <c r="BB73" i="4"/>
  <c r="BN73" i="4"/>
  <c r="AX73" i="4"/>
  <c r="BH73" i="4"/>
  <c r="BL73" i="4"/>
  <c r="AZ73" i="4"/>
  <c r="BT73" i="4"/>
  <c r="AR73" i="4"/>
  <c r="AV73" i="4"/>
  <c r="BS73" i="4"/>
  <c r="BG73" i="4"/>
  <c r="BJ73" i="4"/>
  <c r="BU73" i="4"/>
  <c r="AU73" i="4"/>
  <c r="BI73" i="4"/>
  <c r="AW73" i="4"/>
  <c r="BR73" i="4"/>
  <c r="BK73" i="4"/>
  <c r="AT73" i="4"/>
  <c r="AY73" i="4"/>
  <c r="BE73" i="4"/>
  <c r="AS73" i="4"/>
  <c r="BP73" i="4"/>
  <c r="BD73" i="4"/>
  <c r="BF73" i="4"/>
  <c r="BQ73" i="4"/>
  <c r="BA61" i="4"/>
  <c r="BM61" i="4"/>
  <c r="BC61" i="4"/>
  <c r="AQ61" i="4"/>
  <c r="BN61" i="4"/>
  <c r="BB61" i="4"/>
  <c r="BO61" i="4"/>
  <c r="BL61" i="4"/>
  <c r="AZ61" i="4"/>
  <c r="BU61" i="4"/>
  <c r="BK61" i="4"/>
  <c r="AY61" i="4"/>
  <c r="BH61" i="4"/>
  <c r="AX61" i="4"/>
  <c r="BG61" i="4"/>
  <c r="AU61" i="4"/>
  <c r="AR61" i="4"/>
  <c r="BS61" i="4"/>
  <c r="BI61" i="4"/>
  <c r="BT61" i="4"/>
  <c r="BR61" i="4"/>
  <c r="BE61" i="4"/>
  <c r="AW61" i="4"/>
  <c r="BJ61" i="4"/>
  <c r="AV61" i="4"/>
  <c r="BF61" i="4"/>
  <c r="AS61" i="4"/>
  <c r="AT61" i="4"/>
  <c r="BQ61" i="4"/>
  <c r="BP61" i="4"/>
  <c r="BD61" i="4"/>
  <c r="BC109" i="4"/>
  <c r="BL109" i="4"/>
  <c r="BA109" i="4"/>
  <c r="AZ109" i="4"/>
  <c r="BO109" i="4"/>
  <c r="BK109" i="4"/>
  <c r="BM109" i="4"/>
  <c r="AY109" i="4"/>
  <c r="BN109" i="4"/>
  <c r="BB109" i="4"/>
  <c r="BR109" i="4"/>
  <c r="BI109" i="4"/>
  <c r="AX109" i="4"/>
  <c r="AV109" i="4"/>
  <c r="BG109" i="4"/>
  <c r="AW109" i="4"/>
  <c r="BJ109" i="4"/>
  <c r="AT109" i="4"/>
  <c r="AQ109" i="4"/>
  <c r="BT109" i="4"/>
  <c r="BH109" i="4"/>
  <c r="BQ109" i="4"/>
  <c r="BP109" i="4"/>
  <c r="BS109" i="4"/>
  <c r="AS109" i="4"/>
  <c r="AR109" i="4"/>
  <c r="AU109" i="4"/>
  <c r="BE109" i="4"/>
  <c r="BD109" i="4"/>
  <c r="BU109" i="4"/>
  <c r="BF109" i="4"/>
  <c r="BE96" i="4"/>
  <c r="BU96" i="4"/>
  <c r="BS96" i="4"/>
  <c r="BG96" i="4"/>
  <c r="BI96" i="4"/>
  <c r="AQ96" i="4"/>
  <c r="BT96" i="4"/>
  <c r="BR96" i="4"/>
  <c r="BP96" i="4"/>
  <c r="BH96" i="4"/>
  <c r="BF96" i="4"/>
  <c r="BD96" i="4"/>
  <c r="BN96" i="4"/>
  <c r="AV96" i="4"/>
  <c r="AT96" i="4"/>
  <c r="AR96" i="4"/>
  <c r="BO96" i="4"/>
  <c r="BB96" i="4"/>
  <c r="BM96" i="4"/>
  <c r="AU96" i="4"/>
  <c r="BQ96" i="4"/>
  <c r="AS96" i="4"/>
  <c r="AW96" i="4"/>
  <c r="AZ96" i="4"/>
  <c r="BC96" i="4"/>
  <c r="AX96" i="4"/>
  <c r="BA96" i="4"/>
  <c r="BL96" i="4"/>
  <c r="BK96" i="4"/>
  <c r="AY96" i="4"/>
  <c r="BJ96" i="4"/>
  <c r="AW84" i="4"/>
  <c r="AQ84" i="4"/>
  <c r="BS84" i="4"/>
  <c r="BT84" i="4"/>
  <c r="AU84" i="4"/>
  <c r="BH84" i="4"/>
  <c r="BI84" i="4"/>
  <c r="BU84" i="4"/>
  <c r="AV84" i="4"/>
  <c r="AT84" i="4"/>
  <c r="BO84" i="4"/>
  <c r="BP84" i="4"/>
  <c r="BQ84" i="4"/>
  <c r="BD84" i="4"/>
  <c r="BR84" i="4"/>
  <c r="BE84" i="4"/>
  <c r="BF84" i="4"/>
  <c r="AS84" i="4"/>
  <c r="AR84" i="4"/>
  <c r="BA84" i="4"/>
  <c r="AY84" i="4"/>
  <c r="BL84" i="4"/>
  <c r="AZ84" i="4"/>
  <c r="BN84" i="4"/>
  <c r="BB84" i="4"/>
  <c r="AX84" i="4"/>
  <c r="BK84" i="4"/>
  <c r="BG84" i="4"/>
  <c r="BM84" i="4"/>
  <c r="BJ84" i="4"/>
  <c r="BC84" i="4"/>
  <c r="BI72" i="4"/>
  <c r="BU72" i="4"/>
  <c r="AW72" i="4"/>
  <c r="BS72" i="4"/>
  <c r="AQ72" i="4"/>
  <c r="BG72" i="4"/>
  <c r="BT72" i="4"/>
  <c r="AT72" i="4"/>
  <c r="BH72" i="4"/>
  <c r="BE72" i="4"/>
  <c r="AV72" i="4"/>
  <c r="AS72" i="4"/>
  <c r="BO72" i="4"/>
  <c r="BD72" i="4"/>
  <c r="BN72" i="4"/>
  <c r="AR72" i="4"/>
  <c r="BB72" i="4"/>
  <c r="BJ72" i="4"/>
  <c r="AX72" i="4"/>
  <c r="BP72" i="4"/>
  <c r="BM72" i="4"/>
  <c r="BA72" i="4"/>
  <c r="BR72" i="4"/>
  <c r="BL72" i="4"/>
  <c r="BF72" i="4"/>
  <c r="AZ72" i="4"/>
  <c r="AU72" i="4"/>
  <c r="BC72" i="4"/>
  <c r="BK72" i="4"/>
  <c r="AY72" i="4"/>
  <c r="BQ72" i="4"/>
  <c r="AQ60" i="4"/>
  <c r="AU60" i="4"/>
  <c r="BI60" i="4"/>
  <c r="BU60" i="4"/>
  <c r="AW60" i="4"/>
  <c r="BS60" i="4"/>
  <c r="BG60" i="4"/>
  <c r="BC60" i="4"/>
  <c r="BR60" i="4"/>
  <c r="BH60" i="4"/>
  <c r="AT60" i="4"/>
  <c r="BQ60" i="4"/>
  <c r="AS60" i="4"/>
  <c r="BO60" i="4"/>
  <c r="BT60" i="4"/>
  <c r="AV60" i="4"/>
  <c r="BE60" i="4"/>
  <c r="BN60" i="4"/>
  <c r="BP60" i="4"/>
  <c r="BB60" i="4"/>
  <c r="BJ60" i="4"/>
  <c r="BF60" i="4"/>
  <c r="BM60" i="4"/>
  <c r="AX60" i="4"/>
  <c r="BA60" i="4"/>
  <c r="BD60" i="4"/>
  <c r="BK60" i="4"/>
  <c r="AR60" i="4"/>
  <c r="BL60" i="4"/>
  <c r="AY60" i="4"/>
  <c r="AZ60" i="4"/>
  <c r="BU48" i="4"/>
  <c r="BI48" i="4"/>
  <c r="AQ48" i="4"/>
  <c r="AW48" i="4"/>
  <c r="BT48" i="4"/>
  <c r="BH48" i="4"/>
  <c r="AV48" i="4"/>
  <c r="BE48" i="4"/>
  <c r="AS48" i="4"/>
  <c r="BO48" i="4"/>
  <c r="AT48" i="4"/>
  <c r="BN48" i="4"/>
  <c r="BC48" i="4"/>
  <c r="BQ48" i="4"/>
  <c r="AU48" i="4"/>
  <c r="AR48" i="4"/>
  <c r="BK48" i="4"/>
  <c r="BL48" i="4"/>
  <c r="AY48" i="4"/>
  <c r="AZ48" i="4"/>
  <c r="BM48" i="4"/>
  <c r="BA48" i="4"/>
  <c r="BJ48" i="4"/>
  <c r="BR48" i="4"/>
  <c r="AX48" i="4"/>
  <c r="BF48" i="4"/>
  <c r="BP48" i="4"/>
  <c r="BB48" i="4"/>
  <c r="BD48" i="4"/>
  <c r="BS48" i="4"/>
  <c r="BG48" i="4"/>
  <c r="BU32" i="4"/>
  <c r="BT32" i="4"/>
  <c r="BH32" i="4"/>
  <c r="AQ32" i="4"/>
  <c r="BI32" i="4"/>
  <c r="BR32" i="4"/>
  <c r="AV32" i="4"/>
  <c r="AW32" i="4"/>
  <c r="BF32" i="4"/>
  <c r="BP32" i="4"/>
  <c r="AR32" i="4"/>
  <c r="BS32" i="4"/>
  <c r="BG32" i="4"/>
  <c r="AU32" i="4"/>
  <c r="BO32" i="4"/>
  <c r="BE32" i="4"/>
  <c r="BC32" i="4"/>
  <c r="BL32" i="4"/>
  <c r="BM32" i="4"/>
  <c r="AZ32" i="4"/>
  <c r="BK32" i="4"/>
  <c r="BA32" i="4"/>
  <c r="AY32" i="4"/>
  <c r="AT32" i="4"/>
  <c r="BD32" i="4"/>
  <c r="BN32" i="4"/>
  <c r="BB32" i="4"/>
  <c r="AS32" i="4"/>
  <c r="BJ32" i="4"/>
  <c r="BQ32" i="4"/>
  <c r="AX32" i="4"/>
  <c r="BU20" i="4"/>
  <c r="AQ20" i="4"/>
  <c r="BI20" i="4"/>
  <c r="AW20" i="4"/>
  <c r="BT20" i="4"/>
  <c r="AV20" i="4"/>
  <c r="BS20" i="4"/>
  <c r="BR20" i="4"/>
  <c r="AR20" i="4"/>
  <c r="BG20" i="4"/>
  <c r="BF20" i="4"/>
  <c r="AU20" i="4"/>
  <c r="AT20" i="4"/>
  <c r="BQ20" i="4"/>
  <c r="BO20" i="4"/>
  <c r="BE20" i="4"/>
  <c r="BC20" i="4"/>
  <c r="AS20" i="4"/>
  <c r="BD20" i="4"/>
  <c r="BB20" i="4"/>
  <c r="AX20" i="4"/>
  <c r="BJ20" i="4"/>
  <c r="BL20" i="4"/>
  <c r="BH20" i="4"/>
  <c r="BM20" i="4"/>
  <c r="AZ20" i="4"/>
  <c r="BK20" i="4"/>
  <c r="BP20" i="4"/>
  <c r="BA20" i="4"/>
  <c r="AY20" i="4"/>
  <c r="BN20" i="4"/>
  <c r="BU8" i="4"/>
  <c r="AQ8" i="4"/>
  <c r="BI8" i="4"/>
  <c r="AW8" i="4"/>
  <c r="BT8" i="4"/>
  <c r="BH8" i="4"/>
  <c r="AV8" i="4"/>
  <c r="BP8" i="4"/>
  <c r="BS8" i="4"/>
  <c r="BR8" i="4"/>
  <c r="AR8" i="4"/>
  <c r="BG8" i="4"/>
  <c r="BF8" i="4"/>
  <c r="AU8" i="4"/>
  <c r="AT8" i="4"/>
  <c r="BQ8" i="4"/>
  <c r="BO8" i="4"/>
  <c r="BE8" i="4"/>
  <c r="BC8" i="4"/>
  <c r="BL8" i="4"/>
  <c r="BM8" i="4"/>
  <c r="AZ8" i="4"/>
  <c r="BK8" i="4"/>
  <c r="BA8" i="4"/>
  <c r="AY8" i="4"/>
  <c r="BN8" i="4"/>
  <c r="BB8" i="4"/>
  <c r="BD8" i="4"/>
  <c r="BJ8" i="4"/>
  <c r="AS8" i="4"/>
  <c r="AX8" i="4"/>
  <c r="BA71" i="4"/>
  <c r="BM71" i="4"/>
  <c r="BO71" i="4"/>
  <c r="AQ71" i="4"/>
  <c r="BN71" i="4"/>
  <c r="BB71" i="4"/>
  <c r="BC71" i="4"/>
  <c r="BL71" i="4"/>
  <c r="AZ71" i="4"/>
  <c r="BU71" i="4"/>
  <c r="BI71" i="4"/>
  <c r="AY71" i="4"/>
  <c r="BF71" i="4"/>
  <c r="AT71" i="4"/>
  <c r="BT71" i="4"/>
  <c r="BH71" i="4"/>
  <c r="BP71" i="4"/>
  <c r="AV71" i="4"/>
  <c r="BD71" i="4"/>
  <c r="AR71" i="4"/>
  <c r="BJ71" i="4"/>
  <c r="AW71" i="4"/>
  <c r="BG71" i="4"/>
  <c r="AU71" i="4"/>
  <c r="BR71" i="4"/>
  <c r="BQ71" i="4"/>
  <c r="AS71" i="4"/>
  <c r="BK71" i="4"/>
  <c r="BS71" i="4"/>
  <c r="BE71" i="4"/>
  <c r="AX71" i="4"/>
  <c r="BA59" i="4"/>
  <c r="BM59" i="4"/>
  <c r="AQ59" i="4"/>
  <c r="BC59" i="4"/>
  <c r="BO59" i="4"/>
  <c r="BU59" i="4"/>
  <c r="BN59" i="4"/>
  <c r="AZ59" i="4"/>
  <c r="BB59" i="4"/>
  <c r="BK59" i="4"/>
  <c r="BJ59" i="4"/>
  <c r="AV59" i="4"/>
  <c r="BS59" i="4"/>
  <c r="BI59" i="4"/>
  <c r="AX59" i="4"/>
  <c r="BG59" i="4"/>
  <c r="AW59" i="4"/>
  <c r="AY59" i="4"/>
  <c r="BL59" i="4"/>
  <c r="BF59" i="4"/>
  <c r="AS59" i="4"/>
  <c r="AT59" i="4"/>
  <c r="BP59" i="4"/>
  <c r="AU59" i="4"/>
  <c r="BD59" i="4"/>
  <c r="BT59" i="4"/>
  <c r="BH59" i="4"/>
  <c r="BQ59" i="4"/>
  <c r="BR59" i="4"/>
  <c r="BE59" i="4"/>
  <c r="AR59" i="4"/>
  <c r="BC47" i="4"/>
  <c r="AQ47" i="4"/>
  <c r="BN47" i="4"/>
  <c r="BB47" i="4"/>
  <c r="BO47" i="4"/>
  <c r="BU47" i="4"/>
  <c r="BI47" i="4"/>
  <c r="BL47" i="4"/>
  <c r="AZ47" i="4"/>
  <c r="BM47" i="4"/>
  <c r="BJ47" i="4"/>
  <c r="AV47" i="4"/>
  <c r="BH47" i="4"/>
  <c r="BA47" i="4"/>
  <c r="AX47" i="4"/>
  <c r="BK47" i="4"/>
  <c r="AY47" i="4"/>
  <c r="BQ47" i="4"/>
  <c r="BF47" i="4"/>
  <c r="AS47" i="4"/>
  <c r="AT47" i="4"/>
  <c r="BS47" i="4"/>
  <c r="BG47" i="4"/>
  <c r="BP47" i="4"/>
  <c r="AW47" i="4"/>
  <c r="BR47" i="4"/>
  <c r="BE47" i="4"/>
  <c r="BT47" i="4"/>
  <c r="AU47" i="4"/>
  <c r="BD47" i="4"/>
  <c r="AR47" i="4"/>
  <c r="BO31" i="4"/>
  <c r="BC31" i="4"/>
  <c r="AQ31" i="4"/>
  <c r="BN31" i="4"/>
  <c r="BB31" i="4"/>
  <c r="AY31" i="4"/>
  <c r="AW31" i="4"/>
  <c r="BJ31" i="4"/>
  <c r="AX31" i="4"/>
  <c r="BM31" i="4"/>
  <c r="BL31" i="4"/>
  <c r="BU31" i="4"/>
  <c r="AR31" i="4"/>
  <c r="BI31" i="4"/>
  <c r="BQ31" i="4"/>
  <c r="BR31" i="4"/>
  <c r="BA31" i="4"/>
  <c r="BS31" i="4"/>
  <c r="BF31" i="4"/>
  <c r="BD31" i="4"/>
  <c r="BG31" i="4"/>
  <c r="AT31" i="4"/>
  <c r="BE31" i="4"/>
  <c r="AU31" i="4"/>
  <c r="AS31" i="4"/>
  <c r="BT31" i="4"/>
  <c r="BK31" i="4"/>
  <c r="BH31" i="4"/>
  <c r="BP31" i="4"/>
  <c r="AV31" i="4"/>
  <c r="AZ31" i="4"/>
  <c r="BO19" i="4"/>
  <c r="BC19" i="4"/>
  <c r="AQ19" i="4"/>
  <c r="BN19" i="4"/>
  <c r="BB19" i="4"/>
  <c r="BJ19" i="4"/>
  <c r="AX19" i="4"/>
  <c r="BM19" i="4"/>
  <c r="BL19" i="4"/>
  <c r="BA19" i="4"/>
  <c r="AZ19" i="4"/>
  <c r="BU19" i="4"/>
  <c r="AY19" i="4"/>
  <c r="AW19" i="4"/>
  <c r="BP19" i="4"/>
  <c r="BT19" i="4"/>
  <c r="BH19" i="4"/>
  <c r="BK19" i="4"/>
  <c r="AV19" i="4"/>
  <c r="BD19" i="4"/>
  <c r="AR19" i="4"/>
  <c r="AS19" i="4"/>
  <c r="BI19" i="4"/>
  <c r="BR19" i="4"/>
  <c r="BG19" i="4"/>
  <c r="BS19" i="4"/>
  <c r="BF19" i="4"/>
  <c r="BQ19" i="4"/>
  <c r="AT19" i="4"/>
  <c r="BE19" i="4"/>
  <c r="AU19" i="4"/>
  <c r="BO7" i="4"/>
  <c r="AQ7" i="4"/>
  <c r="BC7" i="4"/>
  <c r="AY7" i="4"/>
  <c r="BN7" i="4"/>
  <c r="BB7" i="4"/>
  <c r="BJ7" i="4"/>
  <c r="AX7" i="4"/>
  <c r="BM7" i="4"/>
  <c r="BL7" i="4"/>
  <c r="AR7" i="4"/>
  <c r="BF7" i="4"/>
  <c r="BQ7" i="4"/>
  <c r="AZ7" i="4"/>
  <c r="BR7" i="4"/>
  <c r="BS7" i="4"/>
  <c r="BI7" i="4"/>
  <c r="AS7" i="4"/>
  <c r="BU7" i="4"/>
  <c r="BG7" i="4"/>
  <c r="AT7" i="4"/>
  <c r="BE7" i="4"/>
  <c r="AU7" i="4"/>
  <c r="BD7" i="4"/>
  <c r="BA7" i="4"/>
  <c r="AW7" i="4"/>
  <c r="BT7" i="4"/>
  <c r="BH7" i="4"/>
  <c r="BP7" i="4"/>
  <c r="AV7" i="4"/>
  <c r="BK7" i="4"/>
  <c r="BO89" i="4"/>
  <c r="BN89" i="4"/>
  <c r="BK89" i="4"/>
  <c r="BB89" i="4"/>
  <c r="AY89" i="4"/>
  <c r="AQ89" i="4"/>
  <c r="BC89" i="4"/>
  <c r="BR89" i="4"/>
  <c r="BA89" i="4"/>
  <c r="BI89" i="4"/>
  <c r="AV89" i="4"/>
  <c r="BM89" i="4"/>
  <c r="BH89" i="4"/>
  <c r="AR89" i="4"/>
  <c r="BJ89" i="4"/>
  <c r="AX89" i="4"/>
  <c r="AZ89" i="4"/>
  <c r="BU89" i="4"/>
  <c r="BS89" i="4"/>
  <c r="AW89" i="4"/>
  <c r="BG89" i="4"/>
  <c r="AS89" i="4"/>
  <c r="AU89" i="4"/>
  <c r="BL89" i="4"/>
  <c r="BF89" i="4"/>
  <c r="BP89" i="4"/>
  <c r="AT89" i="4"/>
  <c r="BT89" i="4"/>
  <c r="BD89" i="4"/>
  <c r="BQ89" i="4"/>
  <c r="BE89" i="4"/>
  <c r="AY130" i="4"/>
  <c r="BK130" i="4"/>
  <c r="BO130" i="4"/>
  <c r="AZ130" i="4"/>
  <c r="BB130" i="4"/>
  <c r="BM130" i="4"/>
  <c r="BU130" i="4"/>
  <c r="BT130" i="4"/>
  <c r="BS130" i="4"/>
  <c r="BA130" i="4"/>
  <c r="BR130" i="4"/>
  <c r="AR130" i="4"/>
  <c r="BF130" i="4"/>
  <c r="BG130" i="4"/>
  <c r="AT130" i="4"/>
  <c r="BL130" i="4"/>
  <c r="BH130" i="4"/>
  <c r="AU130" i="4"/>
  <c r="AV130" i="4"/>
  <c r="BJ130" i="4"/>
  <c r="AW130" i="4"/>
  <c r="BQ130" i="4"/>
  <c r="BN130" i="4"/>
  <c r="BD130" i="4"/>
  <c r="AS130" i="4"/>
  <c r="BI130" i="4"/>
  <c r="AX130" i="4"/>
  <c r="AQ130" i="4"/>
  <c r="BC130" i="4"/>
  <c r="BP130" i="4"/>
  <c r="BE130" i="4"/>
  <c r="AQ82" i="4"/>
  <c r="AW82" i="4"/>
  <c r="BG82" i="4"/>
  <c r="BH82" i="4"/>
  <c r="BU82" i="4"/>
  <c r="BS82" i="4"/>
  <c r="BF82" i="4"/>
  <c r="AS82" i="4"/>
  <c r="AT82" i="4"/>
  <c r="BO82" i="4"/>
  <c r="BI82" i="4"/>
  <c r="BC82" i="4"/>
  <c r="AU82" i="4"/>
  <c r="BT82" i="4"/>
  <c r="BQ82" i="4"/>
  <c r="BP82" i="4"/>
  <c r="AR82" i="4"/>
  <c r="BB82" i="4"/>
  <c r="BJ82" i="4"/>
  <c r="AV82" i="4"/>
  <c r="AX82" i="4"/>
  <c r="BE82" i="4"/>
  <c r="BD82" i="4"/>
  <c r="BM82" i="4"/>
  <c r="BK82" i="4"/>
  <c r="BA82" i="4"/>
  <c r="AY82" i="4"/>
  <c r="BL82" i="4"/>
  <c r="BN82" i="4"/>
  <c r="AZ82" i="4"/>
  <c r="BR82" i="4"/>
  <c r="BS70" i="4"/>
  <c r="AU70" i="4"/>
  <c r="AW70" i="4"/>
  <c r="BI70" i="4"/>
  <c r="AQ70" i="4"/>
  <c r="BU70" i="4"/>
  <c r="BG70" i="4"/>
  <c r="BT70" i="4"/>
  <c r="BD70" i="4"/>
  <c r="BN70" i="4"/>
  <c r="AR70" i="4"/>
  <c r="BH70" i="4"/>
  <c r="BR70" i="4"/>
  <c r="AV70" i="4"/>
  <c r="BF70" i="4"/>
  <c r="BE70" i="4"/>
  <c r="BQ70" i="4"/>
  <c r="AS70" i="4"/>
  <c r="BL70" i="4"/>
  <c r="AZ70" i="4"/>
  <c r="BB70" i="4"/>
  <c r="BJ70" i="4"/>
  <c r="BP70" i="4"/>
  <c r="BO70" i="4"/>
  <c r="BM70" i="4"/>
  <c r="AT70" i="4"/>
  <c r="BA70" i="4"/>
  <c r="BC70" i="4"/>
  <c r="BK70" i="4"/>
  <c r="AY70" i="4"/>
  <c r="AX70" i="4"/>
  <c r="BG58" i="4"/>
  <c r="AU58" i="4"/>
  <c r="BU58" i="4"/>
  <c r="AW58" i="4"/>
  <c r="AQ58" i="4"/>
  <c r="BI58" i="4"/>
  <c r="BS58" i="4"/>
  <c r="BT58" i="4"/>
  <c r="BH58" i="4"/>
  <c r="AS58" i="4"/>
  <c r="BC58" i="4"/>
  <c r="BR58" i="4"/>
  <c r="BN58" i="4"/>
  <c r="BP58" i="4"/>
  <c r="BB58" i="4"/>
  <c r="BO58" i="4"/>
  <c r="AV58" i="4"/>
  <c r="BQ58" i="4"/>
  <c r="BF58" i="4"/>
  <c r="BK58" i="4"/>
  <c r="BL58" i="4"/>
  <c r="AY58" i="4"/>
  <c r="AT58" i="4"/>
  <c r="AZ58" i="4"/>
  <c r="BA58" i="4"/>
  <c r="BJ58" i="4"/>
  <c r="AX58" i="4"/>
  <c r="BD58" i="4"/>
  <c r="AR58" i="4"/>
  <c r="BE58" i="4"/>
  <c r="BM58" i="4"/>
  <c r="AQ46" i="4"/>
  <c r="BI46" i="4"/>
  <c r="BU46" i="4"/>
  <c r="AW46" i="4"/>
  <c r="BT46" i="4"/>
  <c r="BH46" i="4"/>
  <c r="AV46" i="4"/>
  <c r="BE46" i="4"/>
  <c r="BO46" i="4"/>
  <c r="BS46" i="4"/>
  <c r="BP46" i="4"/>
  <c r="BB46" i="4"/>
  <c r="BC46" i="4"/>
  <c r="BG46" i="4"/>
  <c r="BD46" i="4"/>
  <c r="AT46" i="4"/>
  <c r="BA46" i="4"/>
  <c r="BJ46" i="4"/>
  <c r="BN46" i="4"/>
  <c r="AX46" i="4"/>
  <c r="AU46" i="4"/>
  <c r="AR46" i="4"/>
  <c r="BQ46" i="4"/>
  <c r="AS46" i="4"/>
  <c r="BK46" i="4"/>
  <c r="BL46" i="4"/>
  <c r="AY46" i="4"/>
  <c r="AZ46" i="4"/>
  <c r="BR46" i="4"/>
  <c r="BF46" i="4"/>
  <c r="BM46" i="4"/>
  <c r="BU30" i="4"/>
  <c r="BI30" i="4"/>
  <c r="AW30" i="4"/>
  <c r="AV30" i="4"/>
  <c r="AQ30" i="4"/>
  <c r="BT30" i="4"/>
  <c r="BH30" i="4"/>
  <c r="BG30" i="4"/>
  <c r="BF30" i="4"/>
  <c r="AU30" i="4"/>
  <c r="AT30" i="4"/>
  <c r="BQ30" i="4"/>
  <c r="BO30" i="4"/>
  <c r="BE30" i="4"/>
  <c r="BC30" i="4"/>
  <c r="AS30" i="4"/>
  <c r="BP30" i="4"/>
  <c r="BR30" i="4"/>
  <c r="BJ30" i="4"/>
  <c r="AX30" i="4"/>
  <c r="BS30" i="4"/>
  <c r="BD30" i="4"/>
  <c r="BL30" i="4"/>
  <c r="AR30" i="4"/>
  <c r="BM30" i="4"/>
  <c r="AZ30" i="4"/>
  <c r="BK30" i="4"/>
  <c r="BB30" i="4"/>
  <c r="BA30" i="4"/>
  <c r="AY30" i="4"/>
  <c r="BN30" i="4"/>
  <c r="BU18" i="4"/>
  <c r="BI18" i="4"/>
  <c r="AW18" i="4"/>
  <c r="AQ18" i="4"/>
  <c r="BH18" i="4"/>
  <c r="AV18" i="4"/>
  <c r="BT18" i="4"/>
  <c r="BP18" i="4"/>
  <c r="BD18" i="4"/>
  <c r="BG18" i="4"/>
  <c r="BF18" i="4"/>
  <c r="AU18" i="4"/>
  <c r="AT18" i="4"/>
  <c r="BQ18" i="4"/>
  <c r="BO18" i="4"/>
  <c r="BE18" i="4"/>
  <c r="BC18" i="4"/>
  <c r="AS18" i="4"/>
  <c r="BM18" i="4"/>
  <c r="AZ18" i="4"/>
  <c r="BK18" i="4"/>
  <c r="AR18" i="4"/>
  <c r="BA18" i="4"/>
  <c r="AY18" i="4"/>
  <c r="BB18" i="4"/>
  <c r="BN18" i="4"/>
  <c r="BR18" i="4"/>
  <c r="BJ18" i="4"/>
  <c r="AX18" i="4"/>
  <c r="BS18" i="4"/>
  <c r="BL18" i="4"/>
  <c r="BU6" i="4"/>
  <c r="AW6" i="4"/>
  <c r="AQ6" i="4"/>
  <c r="BH6" i="4"/>
  <c r="BI6" i="4"/>
  <c r="BG6" i="4"/>
  <c r="BF6" i="4"/>
  <c r="AU6" i="4"/>
  <c r="AT6" i="4"/>
  <c r="BQ6" i="4"/>
  <c r="BO6" i="4"/>
  <c r="BE6" i="4"/>
  <c r="BC6" i="4"/>
  <c r="AS6" i="4"/>
  <c r="BT6" i="4"/>
  <c r="BP6" i="4"/>
  <c r="BJ6" i="4"/>
  <c r="AX6" i="4"/>
  <c r="AV6" i="4"/>
  <c r="BR6" i="4"/>
  <c r="BL6" i="4"/>
  <c r="BM6" i="4"/>
  <c r="AZ6" i="4"/>
  <c r="BK6" i="4"/>
  <c r="BS6" i="4"/>
  <c r="BA6" i="4"/>
  <c r="AY6" i="4"/>
  <c r="BD6" i="4"/>
  <c r="BN6" i="4"/>
  <c r="BB6" i="4"/>
  <c r="AR6" i="4"/>
  <c r="BA101" i="4"/>
  <c r="BM101" i="4"/>
  <c r="BK101" i="4"/>
  <c r="BO101" i="4"/>
  <c r="AZ101" i="4"/>
  <c r="AY101" i="4"/>
  <c r="BN101" i="4"/>
  <c r="BC101" i="4"/>
  <c r="AQ101" i="4"/>
  <c r="BJ101" i="4"/>
  <c r="BT101" i="4"/>
  <c r="AX101" i="4"/>
  <c r="BU101" i="4"/>
  <c r="BH101" i="4"/>
  <c r="BS101" i="4"/>
  <c r="BI101" i="4"/>
  <c r="AV101" i="4"/>
  <c r="BG101" i="4"/>
  <c r="AW101" i="4"/>
  <c r="AS101" i="4"/>
  <c r="BR101" i="4"/>
  <c r="BF101" i="4"/>
  <c r="BL101" i="4"/>
  <c r="AT101" i="4"/>
  <c r="AU101" i="4"/>
  <c r="BP101" i="4"/>
  <c r="BB101" i="4"/>
  <c r="BD101" i="4"/>
  <c r="BQ101" i="4"/>
  <c r="AR101" i="4"/>
  <c r="BE101" i="4"/>
  <c r="BM107" i="4"/>
  <c r="AY107" i="4"/>
  <c r="BL107" i="4"/>
  <c r="BO107" i="4"/>
  <c r="BK107" i="4"/>
  <c r="AZ107" i="4"/>
  <c r="BC107" i="4"/>
  <c r="BB107" i="4"/>
  <c r="AW107" i="4"/>
  <c r="AU107" i="4"/>
  <c r="BP107" i="4"/>
  <c r="BD107" i="4"/>
  <c r="BA107" i="4"/>
  <c r="BJ107" i="4"/>
  <c r="BR107" i="4"/>
  <c r="AX107" i="4"/>
  <c r="BU107" i="4"/>
  <c r="BF107" i="4"/>
  <c r="BI107" i="4"/>
  <c r="AT107" i="4"/>
  <c r="BH107" i="4"/>
  <c r="AQ107" i="4"/>
  <c r="BQ107" i="4"/>
  <c r="AR107" i="4"/>
  <c r="BE107" i="4"/>
  <c r="AS107" i="4"/>
  <c r="BT107" i="4"/>
  <c r="BS107" i="4"/>
  <c r="BG107" i="4"/>
  <c r="AV107" i="4"/>
  <c r="BN107" i="4"/>
  <c r="AW106" i="4"/>
  <c r="BS106" i="4"/>
  <c r="BG106" i="4"/>
  <c r="BI106" i="4"/>
  <c r="BE106" i="4"/>
  <c r="AU106" i="4"/>
  <c r="BQ106" i="4"/>
  <c r="AS106" i="4"/>
  <c r="AQ106" i="4"/>
  <c r="AT106" i="4"/>
  <c r="BU106" i="4"/>
  <c r="BH106" i="4"/>
  <c r="BT106" i="4"/>
  <c r="BD106" i="4"/>
  <c r="BN106" i="4"/>
  <c r="AV106" i="4"/>
  <c r="AR106" i="4"/>
  <c r="BO106" i="4"/>
  <c r="BB106" i="4"/>
  <c r="BM106" i="4"/>
  <c r="BC106" i="4"/>
  <c r="BA106" i="4"/>
  <c r="BR106" i="4"/>
  <c r="BF106" i="4"/>
  <c r="BK106" i="4"/>
  <c r="AY106" i="4"/>
  <c r="BP106" i="4"/>
  <c r="BL106" i="4"/>
  <c r="BJ106" i="4"/>
  <c r="AX106" i="4"/>
  <c r="AZ106" i="4"/>
  <c r="BM105" i="4"/>
  <c r="BK105" i="4"/>
  <c r="BC105" i="4"/>
  <c r="BA105" i="4"/>
  <c r="AZ105" i="4"/>
  <c r="BO105" i="4"/>
  <c r="AT105" i="4"/>
  <c r="BE105" i="4"/>
  <c r="AY105" i="4"/>
  <c r="AS105" i="4"/>
  <c r="BN105" i="4"/>
  <c r="BJ105" i="4"/>
  <c r="BT105" i="4"/>
  <c r="BB105" i="4"/>
  <c r="BL105" i="4"/>
  <c r="BS105" i="4"/>
  <c r="BP105" i="4"/>
  <c r="BG105" i="4"/>
  <c r="BD105" i="4"/>
  <c r="AU105" i="4"/>
  <c r="BQ105" i="4"/>
  <c r="AR105" i="4"/>
  <c r="AX105" i="4"/>
  <c r="BU105" i="4"/>
  <c r="AW105" i="4"/>
  <c r="BR105" i="4"/>
  <c r="AQ105" i="4"/>
  <c r="BH105" i="4"/>
  <c r="AV105" i="4"/>
  <c r="BI105" i="4"/>
  <c r="BF105" i="4"/>
  <c r="AY93" i="4"/>
  <c r="BM93" i="4"/>
  <c r="BO93" i="4"/>
  <c r="BK93" i="4"/>
  <c r="BA93" i="4"/>
  <c r="BD93" i="4"/>
  <c r="AR93" i="4"/>
  <c r="BC93" i="4"/>
  <c r="BN93" i="4"/>
  <c r="BB93" i="4"/>
  <c r="BL93" i="4"/>
  <c r="BJ93" i="4"/>
  <c r="BT93" i="4"/>
  <c r="AQ93" i="4"/>
  <c r="AZ93" i="4"/>
  <c r="AX93" i="4"/>
  <c r="BU93" i="4"/>
  <c r="BI93" i="4"/>
  <c r="BP93" i="4"/>
  <c r="AW93" i="4"/>
  <c r="BR93" i="4"/>
  <c r="BF93" i="4"/>
  <c r="AV93" i="4"/>
  <c r="BQ93" i="4"/>
  <c r="BE93" i="4"/>
  <c r="BH93" i="4"/>
  <c r="AS93" i="4"/>
  <c r="AT93" i="4"/>
  <c r="BS93" i="4"/>
  <c r="AU93" i="4"/>
  <c r="BG93" i="4"/>
  <c r="BO81" i="4"/>
  <c r="BA81" i="4"/>
  <c r="BC81" i="4"/>
  <c r="BK81" i="4"/>
  <c r="BL81" i="4"/>
  <c r="AY81" i="4"/>
  <c r="BM81" i="4"/>
  <c r="BN81" i="4"/>
  <c r="AQ81" i="4"/>
  <c r="BB81" i="4"/>
  <c r="AZ81" i="4"/>
  <c r="BU81" i="4"/>
  <c r="BI81" i="4"/>
  <c r="BJ81" i="4"/>
  <c r="BT81" i="4"/>
  <c r="AW81" i="4"/>
  <c r="AT81" i="4"/>
  <c r="BP81" i="4"/>
  <c r="BD81" i="4"/>
  <c r="AX81" i="4"/>
  <c r="AR81" i="4"/>
  <c r="BS81" i="4"/>
  <c r="BQ81" i="4"/>
  <c r="AU81" i="4"/>
  <c r="AS81" i="4"/>
  <c r="BE81" i="4"/>
  <c r="BH81" i="4"/>
  <c r="AV81" i="4"/>
  <c r="BR81" i="4"/>
  <c r="BF81" i="4"/>
  <c r="BG81" i="4"/>
  <c r="BO69" i="4"/>
  <c r="BC69" i="4"/>
  <c r="BA69" i="4"/>
  <c r="BM69" i="4"/>
  <c r="BU69" i="4"/>
  <c r="BI69" i="4"/>
  <c r="BB69" i="4"/>
  <c r="BL69" i="4"/>
  <c r="BK69" i="4"/>
  <c r="AY69" i="4"/>
  <c r="AZ69" i="4"/>
  <c r="BS69" i="4"/>
  <c r="BG69" i="4"/>
  <c r="AU69" i="4"/>
  <c r="BR69" i="4"/>
  <c r="BF69" i="4"/>
  <c r="BT69" i="4"/>
  <c r="AT69" i="4"/>
  <c r="AV69" i="4"/>
  <c r="BP69" i="4"/>
  <c r="BJ69" i="4"/>
  <c r="BD69" i="4"/>
  <c r="AX69" i="4"/>
  <c r="AW69" i="4"/>
  <c r="AR69" i="4"/>
  <c r="BN69" i="4"/>
  <c r="BH69" i="4"/>
  <c r="BQ69" i="4"/>
  <c r="BE69" i="4"/>
  <c r="AS69" i="4"/>
  <c r="AQ69" i="4"/>
  <c r="BA57" i="4"/>
  <c r="BO57" i="4"/>
  <c r="BB57" i="4"/>
  <c r="BC57" i="4"/>
  <c r="BL57" i="4"/>
  <c r="AZ57" i="4"/>
  <c r="BM57" i="4"/>
  <c r="BK57" i="4"/>
  <c r="AQ57" i="4"/>
  <c r="BI57" i="4"/>
  <c r="AW57" i="4"/>
  <c r="BU57" i="4"/>
  <c r="BN57" i="4"/>
  <c r="AX57" i="4"/>
  <c r="AY57" i="4"/>
  <c r="BJ57" i="4"/>
  <c r="AV57" i="4"/>
  <c r="BQ57" i="4"/>
  <c r="BR57" i="4"/>
  <c r="BE57" i="4"/>
  <c r="AT57" i="4"/>
  <c r="BS57" i="4"/>
  <c r="BG57" i="4"/>
  <c r="BP57" i="4"/>
  <c r="AU57" i="4"/>
  <c r="BD57" i="4"/>
  <c r="BT57" i="4"/>
  <c r="AR57" i="4"/>
  <c r="BH57" i="4"/>
  <c r="BF57" i="4"/>
  <c r="AS57" i="4"/>
  <c r="BO45" i="4"/>
  <c r="BC45" i="4"/>
  <c r="BU45" i="4"/>
  <c r="BI45" i="4"/>
  <c r="BN45" i="4"/>
  <c r="BA45" i="4"/>
  <c r="AX45" i="4"/>
  <c r="BL45" i="4"/>
  <c r="BK45" i="4"/>
  <c r="AY45" i="4"/>
  <c r="BT45" i="4"/>
  <c r="AW45" i="4"/>
  <c r="AT45" i="4"/>
  <c r="AZ45" i="4"/>
  <c r="BS45" i="4"/>
  <c r="BH45" i="4"/>
  <c r="BG45" i="4"/>
  <c r="BP45" i="4"/>
  <c r="BM45" i="4"/>
  <c r="BJ45" i="4"/>
  <c r="AV45" i="4"/>
  <c r="AU45" i="4"/>
  <c r="BD45" i="4"/>
  <c r="AQ45" i="4"/>
  <c r="AR45" i="4"/>
  <c r="BQ45" i="4"/>
  <c r="BR45" i="4"/>
  <c r="BE45" i="4"/>
  <c r="BF45" i="4"/>
  <c r="AS45" i="4"/>
  <c r="BB45" i="4"/>
  <c r="BC29" i="4"/>
  <c r="AQ29" i="4"/>
  <c r="BO29" i="4"/>
  <c r="BN29" i="4"/>
  <c r="BB29" i="4"/>
  <c r="BJ29" i="4"/>
  <c r="AX29" i="4"/>
  <c r="BM29" i="4"/>
  <c r="BL29" i="4"/>
  <c r="BA29" i="4"/>
  <c r="AZ29" i="4"/>
  <c r="BU29" i="4"/>
  <c r="BK29" i="4"/>
  <c r="BI29" i="4"/>
  <c r="BT29" i="4"/>
  <c r="BH29" i="4"/>
  <c r="BP29" i="4"/>
  <c r="AW29" i="4"/>
  <c r="AV29" i="4"/>
  <c r="BD29" i="4"/>
  <c r="AR29" i="4"/>
  <c r="BR29" i="4"/>
  <c r="BS29" i="4"/>
  <c r="BF29" i="4"/>
  <c r="BQ29" i="4"/>
  <c r="AU29" i="4"/>
  <c r="AS29" i="4"/>
  <c r="AY29" i="4"/>
  <c r="BG29" i="4"/>
  <c r="AT29" i="4"/>
  <c r="BE29" i="4"/>
  <c r="BC17" i="4"/>
  <c r="BO17" i="4"/>
  <c r="AQ17" i="4"/>
  <c r="BN17" i="4"/>
  <c r="BB17" i="4"/>
  <c r="BJ17" i="4"/>
  <c r="AX17" i="4"/>
  <c r="BM17" i="4"/>
  <c r="BL17" i="4"/>
  <c r="BA17" i="4"/>
  <c r="AZ17" i="4"/>
  <c r="BU17" i="4"/>
  <c r="BR17" i="4"/>
  <c r="BS17" i="4"/>
  <c r="BF17" i="4"/>
  <c r="BQ17" i="4"/>
  <c r="BG17" i="4"/>
  <c r="AT17" i="4"/>
  <c r="BE17" i="4"/>
  <c r="AY17" i="4"/>
  <c r="BK17" i="4"/>
  <c r="AU17" i="4"/>
  <c r="AS17" i="4"/>
  <c r="BT17" i="4"/>
  <c r="BH17" i="4"/>
  <c r="BD17" i="4"/>
  <c r="AV17" i="4"/>
  <c r="BI17" i="4"/>
  <c r="BP17" i="4"/>
  <c r="AW17" i="4"/>
  <c r="AR17" i="4"/>
  <c r="BC5" i="4"/>
  <c r="BO5" i="4"/>
  <c r="AQ5" i="4"/>
  <c r="BN5" i="4"/>
  <c r="BB5" i="4"/>
  <c r="BJ5" i="4"/>
  <c r="AX5" i="4"/>
  <c r="BM5" i="4"/>
  <c r="BL5" i="4"/>
  <c r="BA5" i="4"/>
  <c r="AZ5" i="4"/>
  <c r="BK5" i="4"/>
  <c r="AY5" i="4"/>
  <c r="BT5" i="4"/>
  <c r="AR5" i="4"/>
  <c r="BH5" i="4"/>
  <c r="BP5" i="4"/>
  <c r="AV5" i="4"/>
  <c r="BD5" i="4"/>
  <c r="BU5" i="4"/>
  <c r="BR5" i="4"/>
  <c r="BI5" i="4"/>
  <c r="BS5" i="4"/>
  <c r="BF5" i="4"/>
  <c r="BQ5" i="4"/>
  <c r="AW5" i="4"/>
  <c r="BG5" i="4"/>
  <c r="AT5" i="4"/>
  <c r="BE5" i="4"/>
  <c r="AU5" i="4"/>
  <c r="AS5" i="4"/>
  <c r="BG125" i="4"/>
  <c r="BS125" i="4"/>
  <c r="BF125" i="4"/>
  <c r="AS125" i="4"/>
  <c r="AT125" i="4"/>
  <c r="BI125" i="4"/>
  <c r="BU125" i="4"/>
  <c r="AW125" i="4"/>
  <c r="BH125" i="4"/>
  <c r="BQ125" i="4"/>
  <c r="BA125" i="4"/>
  <c r="AU125" i="4"/>
  <c r="BO125" i="4"/>
  <c r="AQ125" i="4"/>
  <c r="BC125" i="4"/>
  <c r="BL125" i="4"/>
  <c r="BE125" i="4"/>
  <c r="AR125" i="4"/>
  <c r="BT125" i="4"/>
  <c r="BR125" i="4"/>
  <c r="AV125" i="4"/>
  <c r="AZ125" i="4"/>
  <c r="BP125" i="4"/>
  <c r="BD125" i="4"/>
  <c r="BB125" i="4"/>
  <c r="BK125" i="4"/>
  <c r="BJ125" i="4"/>
  <c r="AY125" i="4"/>
  <c r="AX125" i="4"/>
  <c r="BN125" i="4"/>
  <c r="BM125" i="4"/>
  <c r="BM95" i="4"/>
  <c r="BB95" i="4"/>
  <c r="AQ95" i="4"/>
  <c r="BA95" i="4"/>
  <c r="BO95" i="4"/>
  <c r="AY95" i="4"/>
  <c r="BC95" i="4"/>
  <c r="BF95" i="4"/>
  <c r="AT95" i="4"/>
  <c r="BN95" i="4"/>
  <c r="BK95" i="4"/>
  <c r="BT95" i="4"/>
  <c r="BH95" i="4"/>
  <c r="BR95" i="4"/>
  <c r="AV95" i="4"/>
  <c r="BS95" i="4"/>
  <c r="BJ95" i="4"/>
  <c r="BL95" i="4"/>
  <c r="AX95" i="4"/>
  <c r="BU95" i="4"/>
  <c r="BP95" i="4"/>
  <c r="AZ95" i="4"/>
  <c r="BD95" i="4"/>
  <c r="AR95" i="4"/>
  <c r="BG95" i="4"/>
  <c r="BI95" i="4"/>
  <c r="AW95" i="4"/>
  <c r="AU95" i="4"/>
  <c r="BE95" i="4"/>
  <c r="AS95" i="4"/>
  <c r="BQ95" i="4"/>
  <c r="AW94" i="4"/>
  <c r="BT94" i="4"/>
  <c r="BH94" i="4"/>
  <c r="AV94" i="4"/>
  <c r="BS94" i="4"/>
  <c r="BE94" i="4"/>
  <c r="AQ94" i="4"/>
  <c r="AS94" i="4"/>
  <c r="BQ94" i="4"/>
  <c r="BU94" i="4"/>
  <c r="BI94" i="4"/>
  <c r="BL94" i="4"/>
  <c r="AU94" i="4"/>
  <c r="BG94" i="4"/>
  <c r="BC94" i="4"/>
  <c r="BF94" i="4"/>
  <c r="AR94" i="4"/>
  <c r="BO94" i="4"/>
  <c r="BJ94" i="4"/>
  <c r="AT94" i="4"/>
  <c r="AX94" i="4"/>
  <c r="AZ94" i="4"/>
  <c r="BN94" i="4"/>
  <c r="BB94" i="4"/>
  <c r="BM94" i="4"/>
  <c r="BA94" i="4"/>
  <c r="BR94" i="4"/>
  <c r="BP94" i="4"/>
  <c r="BD94" i="4"/>
  <c r="BK94" i="4"/>
  <c r="AY94" i="4"/>
  <c r="BG92" i="4"/>
  <c r="BS92" i="4"/>
  <c r="BT92" i="4"/>
  <c r="AU92" i="4"/>
  <c r="AW92" i="4"/>
  <c r="BQ92" i="4"/>
  <c r="AV92" i="4"/>
  <c r="AT92" i="4"/>
  <c r="BO92" i="4"/>
  <c r="BB92" i="4"/>
  <c r="BC92" i="4"/>
  <c r="BI92" i="4"/>
  <c r="BH92" i="4"/>
  <c r="BU92" i="4"/>
  <c r="BM92" i="4"/>
  <c r="AS92" i="4"/>
  <c r="BR92" i="4"/>
  <c r="BF92" i="4"/>
  <c r="BJ92" i="4"/>
  <c r="AX92" i="4"/>
  <c r="BL92" i="4"/>
  <c r="BD92" i="4"/>
  <c r="BP92" i="4"/>
  <c r="AR92" i="4"/>
  <c r="BN92" i="4"/>
  <c r="BK92" i="4"/>
  <c r="AQ92" i="4"/>
  <c r="AY92" i="4"/>
  <c r="BE92" i="4"/>
  <c r="BA92" i="4"/>
  <c r="AZ92" i="4"/>
  <c r="AU56" i="4"/>
  <c r="BS56" i="4"/>
  <c r="BI56" i="4"/>
  <c r="BT56" i="4"/>
  <c r="BH56" i="4"/>
  <c r="AW56" i="4"/>
  <c r="AV56" i="4"/>
  <c r="BU56" i="4"/>
  <c r="BR56" i="4"/>
  <c r="BF56" i="4"/>
  <c r="BG56" i="4"/>
  <c r="AT56" i="4"/>
  <c r="AS56" i="4"/>
  <c r="AQ56" i="4"/>
  <c r="BO56" i="4"/>
  <c r="BC56" i="4"/>
  <c r="BN56" i="4"/>
  <c r="BD56" i="4"/>
  <c r="BQ56" i="4"/>
  <c r="AR56" i="4"/>
  <c r="BE56" i="4"/>
  <c r="AX56" i="4"/>
  <c r="BP56" i="4"/>
  <c r="BB56" i="4"/>
  <c r="BK56" i="4"/>
  <c r="BL56" i="4"/>
  <c r="AY56" i="4"/>
  <c r="AZ56" i="4"/>
  <c r="BM56" i="4"/>
  <c r="BA56" i="4"/>
  <c r="BJ56" i="4"/>
  <c r="AW40" i="4"/>
  <c r="AQ40" i="4"/>
  <c r="BU40" i="4"/>
  <c r="BI40" i="4"/>
  <c r="BT40" i="4"/>
  <c r="BH40" i="4"/>
  <c r="AV40" i="4"/>
  <c r="BG40" i="4"/>
  <c r="BD40" i="4"/>
  <c r="AU40" i="4"/>
  <c r="AR40" i="4"/>
  <c r="BR40" i="4"/>
  <c r="BO40" i="4"/>
  <c r="AT40" i="4"/>
  <c r="BQ40" i="4"/>
  <c r="BE40" i="4"/>
  <c r="AZ40" i="4"/>
  <c r="AS40" i="4"/>
  <c r="BM40" i="4"/>
  <c r="BA40" i="4"/>
  <c r="BJ40" i="4"/>
  <c r="AX40" i="4"/>
  <c r="BF40" i="4"/>
  <c r="BC40" i="4"/>
  <c r="BN40" i="4"/>
  <c r="BS40" i="4"/>
  <c r="BP40" i="4"/>
  <c r="BB40" i="4"/>
  <c r="BK40" i="4"/>
  <c r="BL40" i="4"/>
  <c r="AY40" i="4"/>
  <c r="AQ28" i="4"/>
  <c r="BU28" i="4"/>
  <c r="BI28" i="4"/>
  <c r="AW28" i="4"/>
  <c r="AV28" i="4"/>
  <c r="BT28" i="4"/>
  <c r="BH28" i="4"/>
  <c r="BP28" i="4"/>
  <c r="BD28" i="4"/>
  <c r="BS28" i="4"/>
  <c r="BR28" i="4"/>
  <c r="AR28" i="4"/>
  <c r="AU28" i="4"/>
  <c r="AT28" i="4"/>
  <c r="BQ28" i="4"/>
  <c r="BO28" i="4"/>
  <c r="BE28" i="4"/>
  <c r="BC28" i="4"/>
  <c r="AS28" i="4"/>
  <c r="BA28" i="4"/>
  <c r="AY28" i="4"/>
  <c r="BF28" i="4"/>
  <c r="BN28" i="4"/>
  <c r="BB28" i="4"/>
  <c r="BG28" i="4"/>
  <c r="BJ28" i="4"/>
  <c r="BM28" i="4"/>
  <c r="AZ28" i="4"/>
  <c r="AX28" i="4"/>
  <c r="BK28" i="4"/>
  <c r="BL28" i="4"/>
  <c r="AQ16" i="4"/>
  <c r="BI16" i="4"/>
  <c r="BU16" i="4"/>
  <c r="AW16" i="4"/>
  <c r="AV16" i="4"/>
  <c r="AU16" i="4"/>
  <c r="AT16" i="4"/>
  <c r="BQ16" i="4"/>
  <c r="BO16" i="4"/>
  <c r="BE16" i="4"/>
  <c r="BC16" i="4"/>
  <c r="AS16" i="4"/>
  <c r="BT16" i="4"/>
  <c r="BH16" i="4"/>
  <c r="BP16" i="4"/>
  <c r="BD16" i="4"/>
  <c r="BS16" i="4"/>
  <c r="BJ16" i="4"/>
  <c r="BM16" i="4"/>
  <c r="BG16" i="4"/>
  <c r="AX16" i="4"/>
  <c r="AR16" i="4"/>
  <c r="AZ16" i="4"/>
  <c r="BL16" i="4"/>
  <c r="BK16" i="4"/>
  <c r="BA16" i="4"/>
  <c r="AY16" i="4"/>
  <c r="BR16" i="4"/>
  <c r="BF16" i="4"/>
  <c r="BN16" i="4"/>
  <c r="BB16" i="4"/>
  <c r="BU4" i="4"/>
  <c r="BI4" i="4"/>
  <c r="AW4" i="4"/>
  <c r="AV4" i="4"/>
  <c r="AQ4" i="4"/>
  <c r="BP4" i="4"/>
  <c r="BD4" i="4"/>
  <c r="BS4" i="4"/>
  <c r="BR4" i="4"/>
  <c r="AR4" i="4"/>
  <c r="BT4" i="4"/>
  <c r="AU4" i="4"/>
  <c r="AT4" i="4"/>
  <c r="BQ4" i="4"/>
  <c r="BO4" i="4"/>
  <c r="BH4" i="4"/>
  <c r="BE4" i="4"/>
  <c r="BC4" i="4"/>
  <c r="AS4" i="4"/>
  <c r="BA4" i="4"/>
  <c r="AY4" i="4"/>
  <c r="BN4" i="4"/>
  <c r="BF4" i="4"/>
  <c r="BB4" i="4"/>
  <c r="BJ4" i="4"/>
  <c r="AZ4" i="4"/>
  <c r="AX4" i="4"/>
  <c r="BL4" i="4"/>
  <c r="BK4" i="4"/>
  <c r="BG4" i="4"/>
  <c r="BM4" i="4"/>
  <c r="BO83" i="4"/>
  <c r="BM83" i="4"/>
  <c r="BB83" i="4"/>
  <c r="BA83" i="4"/>
  <c r="AW83" i="4"/>
  <c r="AQ83" i="4"/>
  <c r="BN83" i="4"/>
  <c r="BC83" i="4"/>
  <c r="BK83" i="4"/>
  <c r="AZ83" i="4"/>
  <c r="BU83" i="4"/>
  <c r="AV83" i="4"/>
  <c r="BJ83" i="4"/>
  <c r="BS83" i="4"/>
  <c r="BQ83" i="4"/>
  <c r="AY83" i="4"/>
  <c r="AX83" i="4"/>
  <c r="BG83" i="4"/>
  <c r="BE83" i="4"/>
  <c r="AU83" i="4"/>
  <c r="AS83" i="4"/>
  <c r="BR83" i="4"/>
  <c r="BL83" i="4"/>
  <c r="BF83" i="4"/>
  <c r="BH83" i="4"/>
  <c r="BP83" i="4"/>
  <c r="BI83" i="4"/>
  <c r="BT83" i="4"/>
  <c r="BD83" i="4"/>
  <c r="AR83" i="4"/>
  <c r="AT83" i="4"/>
  <c r="BN128" i="4"/>
  <c r="BK128" i="4"/>
  <c r="BB128" i="4"/>
  <c r="BC128" i="4"/>
  <c r="BU128" i="4"/>
  <c r="BT128" i="4"/>
  <c r="BI128" i="4"/>
  <c r="BH128" i="4"/>
  <c r="AW128" i="4"/>
  <c r="BO128" i="4"/>
  <c r="BM128" i="4"/>
  <c r="AY128" i="4"/>
  <c r="AX128" i="4"/>
  <c r="BL128" i="4"/>
  <c r="AZ128" i="4"/>
  <c r="BS128" i="4"/>
  <c r="BA128" i="4"/>
  <c r="AV128" i="4"/>
  <c r="BP128" i="4"/>
  <c r="BD128" i="4"/>
  <c r="AR128" i="4"/>
  <c r="BQ128" i="4"/>
  <c r="BE128" i="4"/>
  <c r="BG128" i="4"/>
  <c r="BR128" i="4"/>
  <c r="AU128" i="4"/>
  <c r="AQ128" i="4"/>
  <c r="BF128" i="4"/>
  <c r="AT128" i="4"/>
  <c r="BJ128" i="4"/>
  <c r="AS128" i="4"/>
  <c r="BG68" i="4"/>
  <c r="BS68" i="4"/>
  <c r="BI68" i="4"/>
  <c r="AU68" i="4"/>
  <c r="BU68" i="4"/>
  <c r="AW68" i="4"/>
  <c r="BH68" i="4"/>
  <c r="AV68" i="4"/>
  <c r="BD68" i="4"/>
  <c r="BN68" i="4"/>
  <c r="AQ68" i="4"/>
  <c r="BR68" i="4"/>
  <c r="BF68" i="4"/>
  <c r="AR68" i="4"/>
  <c r="BO68" i="4"/>
  <c r="AX68" i="4"/>
  <c r="AT68" i="4"/>
  <c r="BC68" i="4"/>
  <c r="BM68" i="4"/>
  <c r="BQ68" i="4"/>
  <c r="BE68" i="4"/>
  <c r="AS68" i="4"/>
  <c r="AZ68" i="4"/>
  <c r="BB68" i="4"/>
  <c r="BK68" i="4"/>
  <c r="BP68" i="4"/>
  <c r="AY68" i="4"/>
  <c r="BL68" i="4"/>
  <c r="BA68" i="4"/>
  <c r="BJ68" i="4"/>
  <c r="BT68" i="4"/>
  <c r="BA103" i="4"/>
  <c r="BL103" i="4"/>
  <c r="AZ103" i="4"/>
  <c r="BC103" i="4"/>
  <c r="BM103" i="4"/>
  <c r="BN103" i="4"/>
  <c r="BO103" i="4"/>
  <c r="BK103" i="4"/>
  <c r="AR103" i="4"/>
  <c r="BB103" i="4"/>
  <c r="AX103" i="4"/>
  <c r="BU103" i="4"/>
  <c r="BH103" i="4"/>
  <c r="BS103" i="4"/>
  <c r="AY103" i="4"/>
  <c r="BT103" i="4"/>
  <c r="AV103" i="4"/>
  <c r="AU103" i="4"/>
  <c r="BE103" i="4"/>
  <c r="BD103" i="4"/>
  <c r="AQ103" i="4"/>
  <c r="BJ103" i="4"/>
  <c r="BR103" i="4"/>
  <c r="BI103" i="4"/>
  <c r="BF103" i="4"/>
  <c r="AW103" i="4"/>
  <c r="AT103" i="4"/>
  <c r="BQ103" i="4"/>
  <c r="BP103" i="4"/>
  <c r="AS103" i="4"/>
  <c r="BG103" i="4"/>
  <c r="BM91" i="4"/>
  <c r="BA91" i="4"/>
  <c r="BC91" i="4"/>
  <c r="BK91" i="4"/>
  <c r="BL91" i="4"/>
  <c r="BT91" i="4"/>
  <c r="BO91" i="4"/>
  <c r="AZ91" i="4"/>
  <c r="BU91" i="4"/>
  <c r="BH91" i="4"/>
  <c r="BB91" i="4"/>
  <c r="BN91" i="4"/>
  <c r="AY91" i="4"/>
  <c r="BI91" i="4"/>
  <c r="BD91" i="4"/>
  <c r="AV91" i="4"/>
  <c r="BR91" i="4"/>
  <c r="BJ91" i="4"/>
  <c r="BF91" i="4"/>
  <c r="AX91" i="4"/>
  <c r="AU91" i="4"/>
  <c r="BP91" i="4"/>
  <c r="AR91" i="4"/>
  <c r="BQ91" i="4"/>
  <c r="AW91" i="4"/>
  <c r="BE91" i="4"/>
  <c r="AT91" i="4"/>
  <c r="AQ91" i="4"/>
  <c r="BS91" i="4"/>
  <c r="BG91" i="4"/>
  <c r="AS91" i="4"/>
  <c r="BA79" i="4"/>
  <c r="BO79" i="4"/>
  <c r="BN79" i="4"/>
  <c r="BC79" i="4"/>
  <c r="AZ79" i="4"/>
  <c r="BU79" i="4"/>
  <c r="AQ79" i="4"/>
  <c r="BL79" i="4"/>
  <c r="AY79" i="4"/>
  <c r="BI79" i="4"/>
  <c r="AW79" i="4"/>
  <c r="BJ79" i="4"/>
  <c r="BB79" i="4"/>
  <c r="BG79" i="4"/>
  <c r="BE79" i="4"/>
  <c r="BT79" i="4"/>
  <c r="AU79" i="4"/>
  <c r="AS79" i="4"/>
  <c r="BH79" i="4"/>
  <c r="AV79" i="4"/>
  <c r="BR79" i="4"/>
  <c r="BF79" i="4"/>
  <c r="BK79" i="4"/>
  <c r="AT79" i="4"/>
  <c r="BM79" i="4"/>
  <c r="BD79" i="4"/>
  <c r="AR79" i="4"/>
  <c r="BQ79" i="4"/>
  <c r="BS79" i="4"/>
  <c r="AX79" i="4"/>
  <c r="BP79" i="4"/>
  <c r="BA67" i="4"/>
  <c r="BC67" i="4"/>
  <c r="BO67" i="4"/>
  <c r="BM67" i="4"/>
  <c r="AQ67" i="4"/>
  <c r="AZ67" i="4"/>
  <c r="BK67" i="4"/>
  <c r="AY67" i="4"/>
  <c r="BU67" i="4"/>
  <c r="BN67" i="4"/>
  <c r="BJ67" i="4"/>
  <c r="AW67" i="4"/>
  <c r="BT67" i="4"/>
  <c r="BB67" i="4"/>
  <c r="BH67" i="4"/>
  <c r="BP67" i="4"/>
  <c r="BL67" i="4"/>
  <c r="BI67" i="4"/>
  <c r="BD67" i="4"/>
  <c r="AU67" i="4"/>
  <c r="BR67" i="4"/>
  <c r="AX67" i="4"/>
  <c r="BQ67" i="4"/>
  <c r="BF67" i="4"/>
  <c r="BE67" i="4"/>
  <c r="AS67" i="4"/>
  <c r="BG67" i="4"/>
  <c r="AR67" i="4"/>
  <c r="AV67" i="4"/>
  <c r="AT67" i="4"/>
  <c r="BS67" i="4"/>
  <c r="BM55" i="4"/>
  <c r="BA55" i="4"/>
  <c r="BC55" i="4"/>
  <c r="BN55" i="4"/>
  <c r="BI55" i="4"/>
  <c r="BB55" i="4"/>
  <c r="AW55" i="4"/>
  <c r="AQ55" i="4"/>
  <c r="AZ55" i="4"/>
  <c r="AY55" i="4"/>
  <c r="BO55" i="4"/>
  <c r="BT55" i="4"/>
  <c r="BH55" i="4"/>
  <c r="BS55" i="4"/>
  <c r="BK55" i="4"/>
  <c r="BG55" i="4"/>
  <c r="BP55" i="4"/>
  <c r="BJ55" i="4"/>
  <c r="AV55" i="4"/>
  <c r="AU55" i="4"/>
  <c r="BD55" i="4"/>
  <c r="AX55" i="4"/>
  <c r="AR55" i="4"/>
  <c r="BL55" i="4"/>
  <c r="BU55" i="4"/>
  <c r="BQ55" i="4"/>
  <c r="BR55" i="4"/>
  <c r="BE55" i="4"/>
  <c r="AT55" i="4"/>
  <c r="BF55" i="4"/>
  <c r="AS55" i="4"/>
  <c r="AQ39" i="4"/>
  <c r="BC39" i="4"/>
  <c r="BO39" i="4"/>
  <c r="BN39" i="4"/>
  <c r="AY39" i="4"/>
  <c r="BT39" i="4"/>
  <c r="BH39" i="4"/>
  <c r="BM39" i="4"/>
  <c r="BJ39" i="4"/>
  <c r="AV39" i="4"/>
  <c r="BU39" i="4"/>
  <c r="BL39" i="4"/>
  <c r="BI39" i="4"/>
  <c r="BQ39" i="4"/>
  <c r="BR39" i="4"/>
  <c r="BE39" i="4"/>
  <c r="BF39" i="4"/>
  <c r="AS39" i="4"/>
  <c r="BK39" i="4"/>
  <c r="AT39" i="4"/>
  <c r="BS39" i="4"/>
  <c r="AU39" i="4"/>
  <c r="BD39" i="4"/>
  <c r="AR39" i="4"/>
  <c r="AZ39" i="4"/>
  <c r="AW39" i="4"/>
  <c r="BB39" i="4"/>
  <c r="AX39" i="4"/>
  <c r="BG39" i="4"/>
  <c r="BP39" i="4"/>
  <c r="BA39" i="4"/>
  <c r="AQ27" i="4"/>
  <c r="BN27" i="4"/>
  <c r="BO27" i="4"/>
  <c r="BC27" i="4"/>
  <c r="BB27" i="4"/>
  <c r="AX27" i="4"/>
  <c r="BM27" i="4"/>
  <c r="BL27" i="4"/>
  <c r="BA27" i="4"/>
  <c r="AZ27" i="4"/>
  <c r="BU27" i="4"/>
  <c r="BK27" i="4"/>
  <c r="BI27" i="4"/>
  <c r="BR27" i="4"/>
  <c r="BS27" i="4"/>
  <c r="BF27" i="4"/>
  <c r="BQ27" i="4"/>
  <c r="AS27" i="4"/>
  <c r="BG27" i="4"/>
  <c r="AT27" i="4"/>
  <c r="BE27" i="4"/>
  <c r="AW27" i="4"/>
  <c r="AU27" i="4"/>
  <c r="BT27" i="4"/>
  <c r="BH27" i="4"/>
  <c r="BJ27" i="4"/>
  <c r="AV27" i="4"/>
  <c r="BP27" i="4"/>
  <c r="BD27" i="4"/>
  <c r="AY27" i="4"/>
  <c r="AR27" i="4"/>
  <c r="AQ15" i="4"/>
  <c r="BO15" i="4"/>
  <c r="BC15" i="4"/>
  <c r="BB15" i="4"/>
  <c r="AX15" i="4"/>
  <c r="BM15" i="4"/>
  <c r="BL15" i="4"/>
  <c r="BA15" i="4"/>
  <c r="AZ15" i="4"/>
  <c r="BU15" i="4"/>
  <c r="BK15" i="4"/>
  <c r="BI15" i="4"/>
  <c r="AY15" i="4"/>
  <c r="AW15" i="4"/>
  <c r="BN15" i="4"/>
  <c r="BH15" i="4"/>
  <c r="AV15" i="4"/>
  <c r="BD15" i="4"/>
  <c r="BP15" i="4"/>
  <c r="BJ15" i="4"/>
  <c r="AR15" i="4"/>
  <c r="BR15" i="4"/>
  <c r="BT15" i="4"/>
  <c r="BS15" i="4"/>
  <c r="BF15" i="4"/>
  <c r="BQ15" i="4"/>
  <c r="BG15" i="4"/>
  <c r="AT15" i="4"/>
  <c r="BE15" i="4"/>
  <c r="AU15" i="4"/>
  <c r="AS15" i="4"/>
  <c r="BS131" i="4"/>
  <c r="BU131" i="4"/>
  <c r="BG131" i="4"/>
  <c r="AS131" i="4"/>
  <c r="AQ131" i="4"/>
  <c r="BT131" i="4"/>
  <c r="BH131" i="4"/>
  <c r="AV131" i="4"/>
  <c r="BO131" i="4"/>
  <c r="BN131" i="4"/>
  <c r="BM131" i="4"/>
  <c r="BR131" i="4"/>
  <c r="BD131" i="4"/>
  <c r="BF131" i="4"/>
  <c r="BA131" i="4"/>
  <c r="BI131" i="4"/>
  <c r="AT131" i="4"/>
  <c r="BB131" i="4"/>
  <c r="AW131" i="4"/>
  <c r="BQ131" i="4"/>
  <c r="AY131" i="4"/>
  <c r="BJ131" i="4"/>
  <c r="AU131" i="4"/>
  <c r="AX131" i="4"/>
  <c r="BC131" i="4"/>
  <c r="BK131" i="4"/>
  <c r="BP131" i="4"/>
  <c r="BE131" i="4"/>
  <c r="AR131" i="4"/>
  <c r="BL131" i="4"/>
  <c r="AZ131" i="4"/>
  <c r="BC129" i="4"/>
  <c r="BB129" i="4"/>
  <c r="BA129" i="4"/>
  <c r="AU129" i="4"/>
  <c r="BE129" i="4"/>
  <c r="BR129" i="4"/>
  <c r="BI129" i="4"/>
  <c r="BF129" i="4"/>
  <c r="AT129" i="4"/>
  <c r="AW129" i="4"/>
  <c r="BU129" i="4"/>
  <c r="BS129" i="4"/>
  <c r="AS129" i="4"/>
  <c r="BH129" i="4"/>
  <c r="BJ129" i="4"/>
  <c r="BQ129" i="4"/>
  <c r="BG129" i="4"/>
  <c r="AX129" i="4"/>
  <c r="BM129" i="4"/>
  <c r="AQ129" i="4"/>
  <c r="BN129" i="4"/>
  <c r="AV129" i="4"/>
  <c r="BP129" i="4"/>
  <c r="BO129" i="4"/>
  <c r="AZ129" i="4"/>
  <c r="BT129" i="4"/>
  <c r="BK129" i="4"/>
  <c r="AY129" i="4"/>
  <c r="BD129" i="4"/>
  <c r="BL129" i="4"/>
  <c r="AR129" i="4"/>
  <c r="BT104" i="4"/>
  <c r="AU104" i="4"/>
  <c r="BH104" i="4"/>
  <c r="AV104" i="4"/>
  <c r="BU104" i="4"/>
  <c r="BQ104" i="4"/>
  <c r="BE104" i="4"/>
  <c r="BS104" i="4"/>
  <c r="AS104" i="4"/>
  <c r="BI104" i="4"/>
  <c r="BG104" i="4"/>
  <c r="BL104" i="4"/>
  <c r="AZ104" i="4"/>
  <c r="BF104" i="4"/>
  <c r="AQ104" i="4"/>
  <c r="AT104" i="4"/>
  <c r="BR104" i="4"/>
  <c r="BM104" i="4"/>
  <c r="BK104" i="4"/>
  <c r="BJ104" i="4"/>
  <c r="BA104" i="4"/>
  <c r="AY104" i="4"/>
  <c r="AX104" i="4"/>
  <c r="BD104" i="4"/>
  <c r="BC104" i="4"/>
  <c r="AW104" i="4"/>
  <c r="BP104" i="4"/>
  <c r="AR104" i="4"/>
  <c r="BN104" i="4"/>
  <c r="BB104" i="4"/>
  <c r="BO104" i="4"/>
  <c r="BI80" i="4"/>
  <c r="BT80" i="4"/>
  <c r="BU80" i="4"/>
  <c r="BH80" i="4"/>
  <c r="AV80" i="4"/>
  <c r="AW80" i="4"/>
  <c r="BG80" i="4"/>
  <c r="AU80" i="4"/>
  <c r="BS80" i="4"/>
  <c r="BC80" i="4"/>
  <c r="AR80" i="4"/>
  <c r="BB80" i="4"/>
  <c r="BQ80" i="4"/>
  <c r="AQ80" i="4"/>
  <c r="BR80" i="4"/>
  <c r="BE80" i="4"/>
  <c r="BN80" i="4"/>
  <c r="BO80" i="4"/>
  <c r="BL80" i="4"/>
  <c r="AZ80" i="4"/>
  <c r="AS80" i="4"/>
  <c r="BP80" i="4"/>
  <c r="BJ80" i="4"/>
  <c r="BD80" i="4"/>
  <c r="AX80" i="4"/>
  <c r="BF80" i="4"/>
  <c r="AT80" i="4"/>
  <c r="BM80" i="4"/>
  <c r="BK80" i="4"/>
  <c r="AY80" i="4"/>
  <c r="BA80" i="4"/>
  <c r="BU127" i="4"/>
  <c r="AS127" i="4"/>
  <c r="BI127" i="4"/>
  <c r="BE127" i="4"/>
  <c r="BT127" i="4"/>
  <c r="BH127" i="4"/>
  <c r="BG127" i="4"/>
  <c r="BQ127" i="4"/>
  <c r="AV127" i="4"/>
  <c r="BR127" i="4"/>
  <c r="AU127" i="4"/>
  <c r="AT127" i="4"/>
  <c r="AW127" i="4"/>
  <c r="BS127" i="4"/>
  <c r="BP127" i="4"/>
  <c r="BD127" i="4"/>
  <c r="BB127" i="4"/>
  <c r="BM127" i="4"/>
  <c r="BA127" i="4"/>
  <c r="AQ127" i="4"/>
  <c r="AR127" i="4"/>
  <c r="AZ127" i="4"/>
  <c r="BN127" i="4"/>
  <c r="BO127" i="4"/>
  <c r="BC127" i="4"/>
  <c r="BJ127" i="4"/>
  <c r="AX127" i="4"/>
  <c r="BK127" i="4"/>
  <c r="BF127" i="4"/>
  <c r="BL127" i="4"/>
  <c r="AY127" i="4"/>
  <c r="BK126" i="4"/>
  <c r="BO126" i="4"/>
  <c r="AY126" i="4"/>
  <c r="BN126" i="4"/>
  <c r="BB126" i="4"/>
  <c r="BC126" i="4"/>
  <c r="BA126" i="4"/>
  <c r="BU126" i="4"/>
  <c r="BT126" i="4"/>
  <c r="BS126" i="4"/>
  <c r="AW126" i="4"/>
  <c r="AU126" i="4"/>
  <c r="BI126" i="4"/>
  <c r="AQ126" i="4"/>
  <c r="BF126" i="4"/>
  <c r="BQ126" i="4"/>
  <c r="AT126" i="4"/>
  <c r="BE126" i="4"/>
  <c r="AS126" i="4"/>
  <c r="BM126" i="4"/>
  <c r="AZ126" i="4"/>
  <c r="BH126" i="4"/>
  <c r="BJ126" i="4"/>
  <c r="BR126" i="4"/>
  <c r="AX126" i="4"/>
  <c r="AV126" i="4"/>
  <c r="BD126" i="4"/>
  <c r="BL126" i="4"/>
  <c r="BG126" i="4"/>
  <c r="BP126" i="4"/>
  <c r="AR126" i="4"/>
  <c r="BR102" i="4"/>
  <c r="BG102" i="4"/>
  <c r="BS102" i="4"/>
  <c r="BF102" i="4"/>
  <c r="AW102" i="4"/>
  <c r="BI102" i="4"/>
  <c r="BQ102" i="4"/>
  <c r="AS102" i="4"/>
  <c r="BH102" i="4"/>
  <c r="BU102" i="4"/>
  <c r="BC102" i="4"/>
  <c r="BA102" i="4"/>
  <c r="BJ102" i="4"/>
  <c r="BE102" i="4"/>
  <c r="BT102" i="4"/>
  <c r="AZ102" i="4"/>
  <c r="AU102" i="4"/>
  <c r="AT102" i="4"/>
  <c r="BN102" i="4"/>
  <c r="BB102" i="4"/>
  <c r="AQ102" i="4"/>
  <c r="AV102" i="4"/>
  <c r="BK102" i="4"/>
  <c r="BP102" i="4"/>
  <c r="AY102" i="4"/>
  <c r="BO102" i="4"/>
  <c r="BL102" i="4"/>
  <c r="BD102" i="4"/>
  <c r="AR102" i="4"/>
  <c r="AX102" i="4"/>
  <c r="BM102" i="4"/>
  <c r="BQ90" i="4"/>
  <c r="BS90" i="4"/>
  <c r="BH90" i="4"/>
  <c r="BU90" i="4"/>
  <c r="BE90" i="4"/>
  <c r="AV90" i="4"/>
  <c r="AS90" i="4"/>
  <c r="AU90" i="4"/>
  <c r="BI90" i="4"/>
  <c r="AW90" i="4"/>
  <c r="BG90" i="4"/>
  <c r="AQ90" i="4"/>
  <c r="BL90" i="4"/>
  <c r="AZ90" i="4"/>
  <c r="BT90" i="4"/>
  <c r="BR90" i="4"/>
  <c r="AT90" i="4"/>
  <c r="BO90" i="4"/>
  <c r="BM90" i="4"/>
  <c r="BJ90" i="4"/>
  <c r="BN90" i="4"/>
  <c r="AX90" i="4"/>
  <c r="BA90" i="4"/>
  <c r="BF90" i="4"/>
  <c r="BP90" i="4"/>
  <c r="BD90" i="4"/>
  <c r="BB90" i="4"/>
  <c r="AR90" i="4"/>
  <c r="BK90" i="4"/>
  <c r="AY90" i="4"/>
  <c r="BC90" i="4"/>
  <c r="BI78" i="4"/>
  <c r="AU78" i="4"/>
  <c r="AW78" i="4"/>
  <c r="BC78" i="4"/>
  <c r="BS78" i="4"/>
  <c r="BU78" i="4"/>
  <c r="BG78" i="4"/>
  <c r="AV78" i="4"/>
  <c r="BQ78" i="4"/>
  <c r="AQ78" i="4"/>
  <c r="BR78" i="4"/>
  <c r="BE78" i="4"/>
  <c r="BF78" i="4"/>
  <c r="AS78" i="4"/>
  <c r="AT78" i="4"/>
  <c r="BO78" i="4"/>
  <c r="BT78" i="4"/>
  <c r="AR78" i="4"/>
  <c r="BB78" i="4"/>
  <c r="BM78" i="4"/>
  <c r="BK78" i="4"/>
  <c r="BA78" i="4"/>
  <c r="AY78" i="4"/>
  <c r="BN78" i="4"/>
  <c r="BH78" i="4"/>
  <c r="BL78" i="4"/>
  <c r="BP78" i="4"/>
  <c r="BD78" i="4"/>
  <c r="BJ78" i="4"/>
  <c r="AX78" i="4"/>
  <c r="AZ78" i="4"/>
  <c r="BS66" i="4"/>
  <c r="BG66" i="4"/>
  <c r="BI66" i="4"/>
  <c r="AW66" i="4"/>
  <c r="AQ66" i="4"/>
  <c r="BT66" i="4"/>
  <c r="AU66" i="4"/>
  <c r="BH66" i="4"/>
  <c r="AV66" i="4"/>
  <c r="BU66" i="4"/>
  <c r="BR66" i="4"/>
  <c r="BF66" i="4"/>
  <c r="AT66" i="4"/>
  <c r="BO66" i="4"/>
  <c r="BB66" i="4"/>
  <c r="BC66" i="4"/>
  <c r="BQ66" i="4"/>
  <c r="BP66" i="4"/>
  <c r="AS66" i="4"/>
  <c r="AR66" i="4"/>
  <c r="BA66" i="4"/>
  <c r="BD66" i="4"/>
  <c r="BL66" i="4"/>
  <c r="AY66" i="4"/>
  <c r="BM66" i="4"/>
  <c r="AZ66" i="4"/>
  <c r="BE66" i="4"/>
  <c r="BJ66" i="4"/>
  <c r="BK66" i="4"/>
  <c r="BN66" i="4"/>
  <c r="AX66" i="4"/>
  <c r="AU54" i="4"/>
  <c r="BG54" i="4"/>
  <c r="BU54" i="4"/>
  <c r="AW54" i="4"/>
  <c r="BS54" i="4"/>
  <c r="BI54" i="4"/>
  <c r="AV54" i="4"/>
  <c r="AQ54" i="4"/>
  <c r="BT54" i="4"/>
  <c r="BH54" i="4"/>
  <c r="BF54" i="4"/>
  <c r="AT54" i="4"/>
  <c r="BQ54" i="4"/>
  <c r="BR54" i="4"/>
  <c r="BE54" i="4"/>
  <c r="BP54" i="4"/>
  <c r="BB54" i="4"/>
  <c r="AS54" i="4"/>
  <c r="BD54" i="4"/>
  <c r="AR54" i="4"/>
  <c r="BO54" i="4"/>
  <c r="BC54" i="4"/>
  <c r="BL54" i="4"/>
  <c r="AY54" i="4"/>
  <c r="AZ54" i="4"/>
  <c r="BN54" i="4"/>
  <c r="BM54" i="4"/>
  <c r="BA54" i="4"/>
  <c r="BJ54" i="4"/>
  <c r="AX54" i="4"/>
  <c r="BK54" i="4"/>
  <c r="BI38" i="4"/>
  <c r="BU38" i="4"/>
  <c r="AQ38" i="4"/>
  <c r="AW38" i="4"/>
  <c r="BT38" i="4"/>
  <c r="AV38" i="4"/>
  <c r="BH38" i="4"/>
  <c r="BF38" i="4"/>
  <c r="BC38" i="4"/>
  <c r="AT38" i="4"/>
  <c r="BQ38" i="4"/>
  <c r="BE38" i="4"/>
  <c r="AU38" i="4"/>
  <c r="AR38" i="4"/>
  <c r="BG38" i="4"/>
  <c r="BD38" i="4"/>
  <c r="BK38" i="4"/>
  <c r="AS38" i="4"/>
  <c r="BL38" i="4"/>
  <c r="AY38" i="4"/>
  <c r="BM38" i="4"/>
  <c r="BA38" i="4"/>
  <c r="BJ38" i="4"/>
  <c r="BR38" i="4"/>
  <c r="BO38" i="4"/>
  <c r="AX38" i="4"/>
  <c r="BN38" i="4"/>
  <c r="BP38" i="4"/>
  <c r="BB38" i="4"/>
  <c r="AZ38" i="4"/>
  <c r="BS38" i="4"/>
  <c r="BU26" i="4"/>
  <c r="AW26" i="4"/>
  <c r="AQ26" i="4"/>
  <c r="BI26" i="4"/>
  <c r="BE26" i="4"/>
  <c r="BC26" i="4"/>
  <c r="AS26" i="4"/>
  <c r="BT26" i="4"/>
  <c r="BH26" i="4"/>
  <c r="AV26" i="4"/>
  <c r="BP26" i="4"/>
  <c r="BD26" i="4"/>
  <c r="BS26" i="4"/>
  <c r="BR26" i="4"/>
  <c r="AR26" i="4"/>
  <c r="AX26" i="4"/>
  <c r="BA26" i="4"/>
  <c r="BF26" i="4"/>
  <c r="AT26" i="4"/>
  <c r="BL26" i="4"/>
  <c r="AY26" i="4"/>
  <c r="BO26" i="4"/>
  <c r="BM26" i="4"/>
  <c r="AZ26" i="4"/>
  <c r="BK26" i="4"/>
  <c r="BG26" i="4"/>
  <c r="AU26" i="4"/>
  <c r="BN26" i="4"/>
  <c r="BQ26" i="4"/>
  <c r="BJ26" i="4"/>
  <c r="BB26" i="4"/>
  <c r="BU14" i="4"/>
  <c r="BI14" i="4"/>
  <c r="AW14" i="4"/>
  <c r="AQ14" i="4"/>
  <c r="BT14" i="4"/>
  <c r="BP14" i="4"/>
  <c r="BD14" i="4"/>
  <c r="BS14" i="4"/>
  <c r="BR14" i="4"/>
  <c r="AR14" i="4"/>
  <c r="BG14" i="4"/>
  <c r="BF14" i="4"/>
  <c r="BH14" i="4"/>
  <c r="BE14" i="4"/>
  <c r="BC14" i="4"/>
  <c r="AV14" i="4"/>
  <c r="AS14" i="4"/>
  <c r="AU14" i="4"/>
  <c r="BN14" i="4"/>
  <c r="AY14" i="4"/>
  <c r="BB14" i="4"/>
  <c r="BJ14" i="4"/>
  <c r="BQ14" i="4"/>
  <c r="AX14" i="4"/>
  <c r="BA14" i="4"/>
  <c r="AT14" i="4"/>
  <c r="BK14" i="4"/>
  <c r="BO14" i="4"/>
  <c r="BL14" i="4"/>
  <c r="BM14" i="4"/>
  <c r="AZ14" i="4"/>
  <c r="S21" i="3"/>
  <c r="S17" i="3"/>
  <c r="D29" i="3"/>
  <c r="N28" i="3"/>
  <c r="N22" i="3"/>
  <c r="L168" i="4"/>
  <c r="P168" i="4"/>
  <c r="T168" i="4"/>
  <c r="X168" i="4"/>
  <c r="O168" i="4"/>
  <c r="U168" i="4"/>
  <c r="Z168" i="4"/>
  <c r="AD168" i="4"/>
  <c r="AH168" i="4"/>
  <c r="AL168" i="4"/>
  <c r="Q168" i="4"/>
  <c r="V168" i="4"/>
  <c r="AA168" i="4"/>
  <c r="AE168" i="4"/>
  <c r="AI168" i="4"/>
  <c r="AM168" i="4"/>
  <c r="M168" i="4"/>
  <c r="R168" i="4"/>
  <c r="W168" i="4"/>
  <c r="AB168" i="4"/>
  <c r="AF168" i="4"/>
  <c r="AJ168" i="4"/>
  <c r="AN168" i="4"/>
  <c r="N168" i="4"/>
  <c r="S168" i="4"/>
  <c r="Y168" i="4"/>
  <c r="AC168" i="4"/>
  <c r="AG168" i="4"/>
  <c r="AK168" i="4"/>
  <c r="AO168" i="4"/>
  <c r="K168" i="4"/>
  <c r="AC228" i="35"/>
  <c r="J171" i="35"/>
  <c r="U171" i="35"/>
  <c r="N231" i="35"/>
  <c r="U239" i="35"/>
  <c r="AF101" i="35"/>
  <c r="V231" i="35"/>
  <c r="AF239" i="35"/>
  <c r="AA233" i="35"/>
  <c r="M233" i="35"/>
  <c r="AE231" i="35"/>
  <c r="H101" i="35"/>
  <c r="F239" i="35"/>
  <c r="D228" i="35"/>
  <c r="O229" i="35"/>
  <c r="R171" i="35"/>
  <c r="L240" i="35"/>
  <c r="AG235" i="35"/>
  <c r="P233" i="35"/>
  <c r="H240" i="35"/>
  <c r="Y239" i="35"/>
  <c r="T171" i="35"/>
  <c r="E237" i="35"/>
  <c r="V171" i="35"/>
  <c r="I233" i="35"/>
  <c r="AD237" i="35"/>
  <c r="M243" i="35"/>
  <c r="O235" i="35"/>
  <c r="O237" i="35"/>
  <c r="G243" i="35"/>
  <c r="AC243" i="35"/>
  <c r="AE101" i="35"/>
  <c r="AC229" i="35"/>
  <c r="J101" i="35"/>
  <c r="G233" i="35"/>
  <c r="S235" i="35"/>
  <c r="Z101" i="35"/>
  <c r="AF235" i="35"/>
  <c r="S237" i="35"/>
  <c r="Q235" i="35"/>
  <c r="I239" i="35"/>
  <c r="Z235" i="35"/>
  <c r="AC101" i="35"/>
  <c r="AH242" i="35"/>
  <c r="P235" i="35"/>
  <c r="AH228" i="35"/>
  <c r="E239" i="35"/>
  <c r="P240" i="35"/>
  <c r="AD171" i="35"/>
  <c r="N229" i="35"/>
  <c r="I228" i="35"/>
  <c r="N171" i="35"/>
  <c r="S242" i="35"/>
  <c r="AC242" i="35"/>
  <c r="T235" i="35"/>
  <c r="AA171" i="35"/>
  <c r="G228" i="35"/>
  <c r="AG242" i="35"/>
  <c r="M229" i="35"/>
  <c r="D229" i="35"/>
  <c r="W229" i="35"/>
  <c r="AF233" i="35"/>
  <c r="Y229" i="35"/>
  <c r="AE171" i="35"/>
  <c r="V235" i="35"/>
  <c r="AC233" i="35"/>
  <c r="Q233" i="35"/>
  <c r="AA237" i="35"/>
  <c r="Y242" i="35"/>
  <c r="K237" i="35"/>
  <c r="Q237" i="35"/>
  <c r="E231" i="35"/>
  <c r="AG239" i="35"/>
  <c r="N239" i="35"/>
  <c r="R231" i="35"/>
  <c r="M228" i="35"/>
  <c r="Y231" i="35"/>
  <c r="AH101" i="35"/>
  <c r="U242" i="35"/>
  <c r="AG240" i="35"/>
  <c r="AB237" i="35"/>
  <c r="R240" i="35"/>
  <c r="W242" i="35"/>
  <c r="S239" i="35"/>
  <c r="W237" i="35"/>
  <c r="J229" i="35"/>
  <c r="Y101" i="35"/>
  <c r="N101" i="35"/>
  <c r="N243" i="35"/>
  <c r="AC231" i="35"/>
  <c r="T228" i="35"/>
  <c r="S233" i="35"/>
  <c r="P243" i="35"/>
  <c r="O171" i="35"/>
  <c r="Q229" i="35"/>
  <c r="Z239" i="35"/>
  <c r="AB229" i="35"/>
  <c r="U240" i="35"/>
  <c r="K171" i="35"/>
  <c r="H233" i="35"/>
  <c r="AA240" i="35"/>
  <c r="R235" i="35"/>
  <c r="Q231" i="35"/>
  <c r="O101" i="35"/>
  <c r="AG101" i="35"/>
  <c r="R229" i="35"/>
  <c r="N240" i="35"/>
  <c r="AC239" i="35"/>
  <c r="T233" i="35"/>
  <c r="L242" i="35"/>
  <c r="G240" i="35"/>
  <c r="E235" i="35"/>
  <c r="AA231" i="35"/>
  <c r="V101" i="35"/>
  <c r="H171" i="35"/>
  <c r="G229" i="35"/>
  <c r="AB240" i="35"/>
  <c r="U235" i="35"/>
  <c r="AE229" i="35"/>
  <c r="O242" i="35"/>
  <c r="AB239" i="35"/>
  <c r="Z228" i="35"/>
  <c r="U233" i="35"/>
  <c r="G171" i="35"/>
  <c r="G235" i="35"/>
  <c r="Y228" i="35"/>
  <c r="M239" i="35"/>
  <c r="V233" i="35"/>
  <c r="F233" i="35"/>
  <c r="J240" i="35"/>
  <c r="L235" i="35"/>
  <c r="I243" i="35"/>
  <c r="S171" i="35"/>
  <c r="H229" i="35"/>
  <c r="Q171" i="35"/>
  <c r="Q242" i="35"/>
  <c r="G231" i="35"/>
  <c r="X239" i="35"/>
  <c r="AB242" i="35"/>
  <c r="K228" i="35"/>
  <c r="AF171" i="35"/>
  <c r="AE240" i="35"/>
  <c r="I242" i="35"/>
  <c r="Q243" i="35"/>
  <c r="R233" i="35"/>
  <c r="AF240" i="35"/>
  <c r="F243" i="35"/>
  <c r="X171" i="35"/>
  <c r="J228" i="35"/>
  <c r="G242" i="35"/>
  <c r="I237" i="35"/>
  <c r="W239" i="35"/>
  <c r="L229" i="35"/>
  <c r="Y243" i="35"/>
  <c r="AH233" i="35"/>
  <c r="R242" i="35"/>
  <c r="AD240" i="35"/>
  <c r="AC171" i="35"/>
  <c r="AG229" i="35"/>
  <c r="U101" i="35"/>
  <c r="I240" i="35"/>
  <c r="J237" i="35"/>
  <c r="AD243" i="35"/>
  <c r="T239" i="35"/>
  <c r="T237" i="35"/>
  <c r="E233" i="35"/>
  <c r="O233" i="35"/>
  <c r="I229" i="35"/>
  <c r="Z240" i="35"/>
  <c r="P171" i="35"/>
  <c r="AG233" i="35"/>
  <c r="E242" i="35"/>
  <c r="V242" i="35"/>
  <c r="L233" i="35"/>
  <c r="S229" i="35"/>
  <c r="Z171" i="35"/>
  <c r="U237" i="35"/>
  <c r="AB171" i="35"/>
  <c r="G239" i="35"/>
  <c r="D233" i="35"/>
  <c r="AD229" i="35"/>
  <c r="AE243" i="35"/>
  <c r="AF237" i="35"/>
  <c r="AG171" i="35"/>
  <c r="AF243" i="35"/>
  <c r="U231" i="35"/>
  <c r="AB233" i="35"/>
  <c r="F237" i="35"/>
  <c r="K231" i="35"/>
  <c r="AE242" i="35"/>
  <c r="AF242" i="35"/>
  <c r="L231" i="35"/>
  <c r="AC240" i="35"/>
  <c r="D231" i="35"/>
  <c r="K101" i="35"/>
  <c r="F240" i="35"/>
  <c r="S228" i="35"/>
  <c r="D239" i="35"/>
  <c r="K233" i="35"/>
  <c r="Z237" i="35"/>
  <c r="W240" i="35"/>
  <c r="AD228" i="35"/>
  <c r="AE228" i="35"/>
  <c r="N228" i="35"/>
  <c r="L228" i="35"/>
  <c r="M235" i="35"/>
  <c r="M101" i="35"/>
  <c r="L101" i="35"/>
  <c r="D237" i="35"/>
  <c r="H231" i="35"/>
  <c r="AA239" i="35"/>
  <c r="S243" i="35"/>
  <c r="K235" i="35"/>
  <c r="R101" i="35"/>
  <c r="AB243" i="35"/>
  <c r="AB231" i="35"/>
  <c r="T243" i="35"/>
  <c r="AF229" i="35"/>
  <c r="D240" i="35"/>
  <c r="W243" i="35"/>
  <c r="K240" i="35"/>
  <c r="AD235" i="35"/>
  <c r="AH239" i="35"/>
  <c r="E229" i="35"/>
  <c r="E228" i="35"/>
  <c r="W171" i="35"/>
  <c r="AG231" i="35"/>
  <c r="P237" i="35"/>
  <c r="AB101" i="35"/>
  <c r="AD242" i="35"/>
  <c r="AE239" i="35"/>
  <c r="AA228" i="35"/>
  <c r="T229" i="35"/>
  <c r="L171" i="35"/>
  <c r="U229" i="35"/>
  <c r="AB235" i="35"/>
  <c r="O239" i="35"/>
  <c r="Z229" i="35"/>
  <c r="T101" i="35"/>
  <c r="AH229" i="35"/>
  <c r="X235" i="35"/>
  <c r="X242" i="35"/>
  <c r="P239" i="35"/>
  <c r="AA229" i="35"/>
  <c r="U228" i="35"/>
  <c r="AA243" i="35"/>
  <c r="J239" i="35"/>
  <c r="W235" i="35"/>
  <c r="R237" i="35"/>
  <c r="T240" i="35"/>
  <c r="X228" i="35"/>
  <c r="V239" i="35"/>
  <c r="X233" i="35"/>
  <c r="F231" i="35"/>
  <c r="S101" i="35"/>
  <c r="AH231" i="35"/>
  <c r="V228" i="35"/>
  <c r="P229" i="35"/>
  <c r="I171" i="35"/>
  <c r="V240" i="35"/>
  <c r="L239" i="35"/>
  <c r="Q240" i="35"/>
  <c r="E171" i="35"/>
  <c r="AF231" i="35"/>
  <c r="F171" i="35"/>
  <c r="H242" i="35"/>
  <c r="Y240" i="35"/>
  <c r="T242" i="35"/>
  <c r="AH243" i="35"/>
  <c r="Z233" i="35"/>
  <c r="X101" i="35"/>
  <c r="I101" i="35"/>
  <c r="R243" i="35"/>
  <c r="X240" i="35"/>
  <c r="E101" i="35"/>
  <c r="AA235" i="35"/>
  <c r="Y171" i="35"/>
  <c r="P101" i="35"/>
  <c r="M240" i="35"/>
  <c r="AH235" i="35"/>
  <c r="D101" i="35"/>
  <c r="F229" i="35"/>
  <c r="AC237" i="35"/>
  <c r="D171" i="35"/>
  <c r="E240" i="35"/>
  <c r="M171" i="35"/>
  <c r="Q228" i="35"/>
  <c r="W101" i="35"/>
  <c r="AG228" i="35"/>
  <c r="AD239" i="35"/>
  <c r="T231" i="35"/>
  <c r="V237" i="35"/>
  <c r="R239" i="35"/>
  <c r="J235" i="35"/>
  <c r="M237" i="35"/>
  <c r="AE233" i="35"/>
  <c r="Y233" i="35"/>
  <c r="G237" i="35"/>
  <c r="Q101" i="35"/>
  <c r="D243" i="35"/>
  <c r="N233" i="35"/>
  <c r="N237" i="35"/>
  <c r="S240" i="35"/>
  <c r="J231" i="35"/>
  <c r="AG243" i="35"/>
  <c r="X231" i="35"/>
  <c r="F235" i="35"/>
  <c r="L237" i="35"/>
  <c r="AA101" i="35"/>
  <c r="K229" i="35"/>
  <c r="M231" i="35"/>
  <c r="X237" i="35"/>
  <c r="D242" i="35"/>
  <c r="AC235" i="35"/>
  <c r="K242" i="35"/>
  <c r="V229" i="35"/>
  <c r="F101" i="35"/>
  <c r="U243" i="35"/>
  <c r="AE235" i="35"/>
  <c r="AD231" i="35"/>
  <c r="J242" i="35"/>
  <c r="F242" i="35"/>
  <c r="AH240" i="35"/>
  <c r="I235" i="35"/>
  <c r="E243" i="35"/>
  <c r="Z231" i="35"/>
  <c r="AB228" i="35"/>
  <c r="D235" i="35"/>
  <c r="J243" i="35"/>
  <c r="Z243" i="35"/>
  <c r="L243" i="35"/>
  <c r="P231" i="35"/>
  <c r="P242" i="35"/>
  <c r="G101" i="35"/>
  <c r="S231" i="35"/>
  <c r="O240" i="35"/>
  <c r="P228" i="35"/>
  <c r="AG237" i="35"/>
  <c r="H228" i="35"/>
  <c r="R228" i="35"/>
  <c r="M242" i="35"/>
  <c r="H235" i="35"/>
  <c r="Y237" i="35"/>
  <c r="Q239" i="35"/>
  <c r="V243" i="35"/>
  <c r="O231" i="35"/>
  <c r="AH237" i="35"/>
  <c r="AH171" i="35"/>
  <c r="N235" i="35"/>
  <c r="Y235" i="35"/>
  <c r="J233" i="35"/>
  <c r="W233" i="35"/>
  <c r="N242" i="35"/>
  <c r="O228" i="35"/>
  <c r="I231" i="35"/>
  <c r="AD101" i="35"/>
  <c r="H239" i="35"/>
  <c r="W228" i="35"/>
  <c r="K239" i="35"/>
  <c r="O243" i="35"/>
  <c r="W231" i="35"/>
  <c r="H237" i="35"/>
  <c r="AA242" i="35"/>
  <c r="AE237" i="35"/>
  <c r="X243" i="35"/>
  <c r="X229" i="35"/>
  <c r="AF228" i="35"/>
  <c r="Z242" i="35"/>
  <c r="AD233" i="35"/>
  <c r="F228" i="35"/>
  <c r="K243" i="35"/>
  <c r="H243" i="35"/>
  <c r="BY134" i="4" l="1"/>
  <c r="BO53" i="34"/>
  <c r="BP53" i="34" s="1"/>
  <c r="BC53" i="34"/>
  <c r="BD53" i="34" s="1"/>
  <c r="CE53" i="34"/>
  <c r="CF53" i="34" s="1"/>
  <c r="AU53" i="34"/>
  <c r="AV53" i="34" s="1"/>
  <c r="DC53" i="34"/>
  <c r="DD53" i="34" s="1"/>
  <c r="BW53" i="34"/>
  <c r="BX53" i="34" s="1"/>
  <c r="CU53" i="34"/>
  <c r="CV53" i="34" s="1"/>
  <c r="W53" i="34"/>
  <c r="X53" i="34" s="1"/>
  <c r="DS53" i="34"/>
  <c r="DT53" i="34" s="1"/>
  <c r="AQ53" i="34"/>
  <c r="AR53" i="34" s="1"/>
  <c r="BS53" i="34"/>
  <c r="BT53" i="34" s="1"/>
  <c r="CQ53" i="34"/>
  <c r="CR53" i="34" s="1"/>
  <c r="DO53" i="34"/>
  <c r="DP53" i="34" s="1"/>
  <c r="BK53" i="34"/>
  <c r="BL53" i="34" s="1"/>
  <c r="EA53" i="34"/>
  <c r="EB53" i="34" s="1"/>
  <c r="AY53" i="34"/>
  <c r="AZ53" i="34" s="1"/>
  <c r="AE53" i="34"/>
  <c r="AF53" i="34" s="1"/>
  <c r="O53" i="34"/>
  <c r="P53" i="34" s="1"/>
  <c r="CA53" i="34"/>
  <c r="CB53" i="34" s="1"/>
  <c r="AM53" i="34"/>
  <c r="AN53" i="34" s="1"/>
  <c r="S53" i="34"/>
  <c r="T53" i="34" s="1"/>
  <c r="AA53" i="34"/>
  <c r="AB53" i="34" s="1"/>
  <c r="CY53" i="34"/>
  <c r="CZ53" i="34" s="1"/>
  <c r="DG53" i="34"/>
  <c r="DH53" i="34" s="1"/>
  <c r="DW53" i="34"/>
  <c r="DX53" i="34" s="1"/>
  <c r="CM53" i="34"/>
  <c r="CN53" i="34" s="1"/>
  <c r="DK53" i="34"/>
  <c r="DL53" i="34" s="1"/>
  <c r="K53" i="34"/>
  <c r="L53" i="34" s="1"/>
  <c r="AI243" i="35"/>
  <c r="AI101" i="35"/>
  <c r="CI53" i="34"/>
  <c r="CJ53" i="34" s="1"/>
  <c r="BG53" i="34"/>
  <c r="BH53" i="34" s="1"/>
  <c r="AI53" i="34"/>
  <c r="AJ53" i="34" s="1"/>
  <c r="BO45" i="34"/>
  <c r="R236" i="35"/>
  <c r="X232" i="35"/>
  <c r="CM41" i="34"/>
  <c r="DK22" i="34"/>
  <c r="DK24" i="34" s="1"/>
  <c r="AD173" i="35"/>
  <c r="AD197" i="35" s="1"/>
  <c r="AD195" i="35"/>
  <c r="AC244" i="35"/>
  <c r="DG52" i="34"/>
  <c r="BS38" i="34"/>
  <c r="S230" i="35"/>
  <c r="AI39" i="34"/>
  <c r="AJ39" i="34" s="1"/>
  <c r="AI47" i="34"/>
  <c r="J238" i="35"/>
  <c r="AU45" i="34"/>
  <c r="M236" i="35"/>
  <c r="AB236" i="35"/>
  <c r="DC45" i="34"/>
  <c r="BW45" i="34"/>
  <c r="T236" i="35"/>
  <c r="O232" i="35"/>
  <c r="BC41" i="34"/>
  <c r="AB232" i="35"/>
  <c r="DC41" i="34"/>
  <c r="BW41" i="34"/>
  <c r="T232" i="35"/>
  <c r="I173" i="35"/>
  <c r="I197" i="35" s="1"/>
  <c r="AE22" i="34"/>
  <c r="AE24" i="34" s="1"/>
  <c r="I195" i="35"/>
  <c r="BS22" i="34"/>
  <c r="BS24" i="34" s="1"/>
  <c r="S173" i="35"/>
  <c r="S197" i="35" s="1"/>
  <c r="S195" i="35"/>
  <c r="D173" i="35"/>
  <c r="D197" i="35" s="1"/>
  <c r="K22" i="34"/>
  <c r="K24" i="34" s="1"/>
  <c r="AI171" i="35"/>
  <c r="AI173" i="35" s="1"/>
  <c r="D195" i="35"/>
  <c r="S244" i="35"/>
  <c r="BS52" i="34"/>
  <c r="BW52" i="34"/>
  <c r="T244" i="35"/>
  <c r="AA244" i="35"/>
  <c r="CY52" i="34"/>
  <c r="AI239" i="35"/>
  <c r="D241" i="35"/>
  <c r="K49" i="34"/>
  <c r="L49" i="34" s="1"/>
  <c r="I241" i="35"/>
  <c r="AE49" i="34"/>
  <c r="AF49" i="34" s="1"/>
  <c r="O241" i="35"/>
  <c r="BC49" i="34"/>
  <c r="BD49" i="34" s="1"/>
  <c r="AM50" i="34"/>
  <c r="CQ50" i="34"/>
  <c r="BW50" i="34"/>
  <c r="CI38" i="34"/>
  <c r="W230" i="35"/>
  <c r="DO38" i="34"/>
  <c r="AE230" i="35"/>
  <c r="S43" i="34"/>
  <c r="F234" i="35"/>
  <c r="AM43" i="34"/>
  <c r="K234" i="35"/>
  <c r="P234" i="35"/>
  <c r="BG43" i="34"/>
  <c r="BS39" i="34"/>
  <c r="BT39" i="34" s="1"/>
  <c r="CE39" i="34"/>
  <c r="CF39" i="34" s="1"/>
  <c r="BG39" i="34"/>
  <c r="BH39" i="34" s="1"/>
  <c r="CM47" i="34"/>
  <c r="X238" i="35"/>
  <c r="BG47" i="34"/>
  <c r="P238" i="35"/>
  <c r="BC45" i="34"/>
  <c r="O236" i="35"/>
  <c r="V173" i="35"/>
  <c r="V197" i="35" s="1"/>
  <c r="CE22" i="34"/>
  <c r="CE24" i="34" s="1"/>
  <c r="V195" i="35"/>
  <c r="F244" i="35"/>
  <c r="S52" i="34"/>
  <c r="E234" i="35"/>
  <c r="O43" i="34"/>
  <c r="DG39" i="34"/>
  <c r="DH39" i="34" s="1"/>
  <c r="AQ47" i="34"/>
  <c r="L238" i="35"/>
  <c r="Z236" i="35"/>
  <c r="CU45" i="34"/>
  <c r="W45" i="34"/>
  <c r="G236" i="35"/>
  <c r="AF236" i="35"/>
  <c r="DS45" i="34"/>
  <c r="Q232" i="35"/>
  <c r="BK41" i="34"/>
  <c r="H232" i="35"/>
  <c r="AA41" i="34"/>
  <c r="Q173" i="35"/>
  <c r="Q197" i="35" s="1"/>
  <c r="BK22" i="34"/>
  <c r="BK24" i="34" s="1"/>
  <c r="Q195" i="35"/>
  <c r="DS22" i="34"/>
  <c r="DS24" i="34" s="1"/>
  <c r="AF173" i="35"/>
  <c r="AF197" i="35" s="1"/>
  <c r="AF195" i="35"/>
  <c r="AB173" i="35"/>
  <c r="AB197" i="35" s="1"/>
  <c r="DC22" i="34"/>
  <c r="DC24" i="34" s="1"/>
  <c r="AB195" i="35"/>
  <c r="BO52" i="34"/>
  <c r="R244" i="35"/>
  <c r="CA52" i="34"/>
  <c r="U244" i="35"/>
  <c r="CE52" i="34"/>
  <c r="V244" i="35"/>
  <c r="F241" i="35"/>
  <c r="S49" i="34"/>
  <c r="T49" i="34" s="1"/>
  <c r="G241" i="35"/>
  <c r="W49" i="34"/>
  <c r="X49" i="34" s="1"/>
  <c r="V241" i="35"/>
  <c r="CE49" i="34"/>
  <c r="CF49" i="34" s="1"/>
  <c r="AQ50" i="34"/>
  <c r="S50" i="34"/>
  <c r="EA50" i="34"/>
  <c r="O230" i="35"/>
  <c r="BC38" i="34"/>
  <c r="BG38" i="34"/>
  <c r="P230" i="35"/>
  <c r="AF234" i="35"/>
  <c r="DS43" i="34"/>
  <c r="V234" i="35"/>
  <c r="CE43" i="34"/>
  <c r="AA39" i="34"/>
  <c r="AB39" i="34" s="1"/>
  <c r="EA39" i="34"/>
  <c r="EB39" i="34" s="1"/>
  <c r="DC39" i="34"/>
  <c r="DD39" i="34" s="1"/>
  <c r="K238" i="35"/>
  <c r="AM47" i="34"/>
  <c r="DC47" i="34"/>
  <c r="AB238" i="35"/>
  <c r="CE45" i="34"/>
  <c r="V236" i="35"/>
  <c r="DG49" i="34"/>
  <c r="DH49" i="34" s="1"/>
  <c r="AC241" i="35"/>
  <c r="AQ45" i="34"/>
  <c r="L236" i="35"/>
  <c r="S236" i="35"/>
  <c r="BS45" i="34"/>
  <c r="AC232" i="35"/>
  <c r="DG41" i="34"/>
  <c r="N232" i="35"/>
  <c r="AY41" i="34"/>
  <c r="CA22" i="34"/>
  <c r="CA24" i="34" s="1"/>
  <c r="U173" i="35"/>
  <c r="U197" i="35" s="1"/>
  <c r="U195" i="35"/>
  <c r="AE173" i="35"/>
  <c r="AE197" i="35" s="1"/>
  <c r="DO22" i="34"/>
  <c r="DO24" i="34" s="1"/>
  <c r="AE195" i="35"/>
  <c r="P173" i="35"/>
  <c r="P197" i="35" s="1"/>
  <c r="BG22" i="34"/>
  <c r="BG24" i="34" s="1"/>
  <c r="P195" i="35"/>
  <c r="DO52" i="34"/>
  <c r="AE244" i="35"/>
  <c r="AF244" i="35"/>
  <c r="DS52" i="34"/>
  <c r="AH244" i="35"/>
  <c r="EA52" i="34"/>
  <c r="BO49" i="34"/>
  <c r="BP49" i="34" s="1"/>
  <c r="R241" i="35"/>
  <c r="AG241" i="35"/>
  <c r="DW49" i="34"/>
  <c r="DX49" i="34" s="1"/>
  <c r="AH241" i="35"/>
  <c r="EA49" i="34"/>
  <c r="EB49" i="34" s="1"/>
  <c r="CM50" i="34"/>
  <c r="DK50" i="34"/>
  <c r="K50" i="34"/>
  <c r="AI240" i="35"/>
  <c r="AU38" i="34"/>
  <c r="M230" i="35"/>
  <c r="AC230" i="35"/>
  <c r="DG38" i="34"/>
  <c r="BW38" i="34"/>
  <c r="T230" i="35"/>
  <c r="AC234" i="35"/>
  <c r="DG43" i="34"/>
  <c r="DO43" i="34"/>
  <c r="AE234" i="35"/>
  <c r="BO39" i="34"/>
  <c r="BP39" i="34" s="1"/>
  <c r="AU39" i="34"/>
  <c r="AV39" i="34" s="1"/>
  <c r="AY39" i="34"/>
  <c r="AZ39" i="34" s="1"/>
  <c r="AU47" i="34"/>
  <c r="M238" i="35"/>
  <c r="H238" i="35"/>
  <c r="AA47" i="34"/>
  <c r="F238" i="35"/>
  <c r="S47" i="34"/>
  <c r="AF232" i="35"/>
  <c r="DS41" i="34"/>
  <c r="AA173" i="35"/>
  <c r="AA197" i="35" s="1"/>
  <c r="CY22" i="34"/>
  <c r="CY24" i="34" s="1"/>
  <c r="AA195" i="35"/>
  <c r="AY52" i="34"/>
  <c r="N244" i="35"/>
  <c r="Y241" i="35"/>
  <c r="CQ49" i="34"/>
  <c r="CR49" i="34" s="1"/>
  <c r="CA38" i="34"/>
  <c r="U230" i="35"/>
  <c r="I234" i="35"/>
  <c r="AE43" i="34"/>
  <c r="Y236" i="35"/>
  <c r="CQ45" i="34"/>
  <c r="AE236" i="35"/>
  <c r="DO45" i="34"/>
  <c r="AU41" i="34"/>
  <c r="M232" i="35"/>
  <c r="DK41" i="34"/>
  <c r="AD232" i="35"/>
  <c r="AG173" i="35"/>
  <c r="AG197" i="35" s="1"/>
  <c r="DW22" i="34"/>
  <c r="DW24" i="34" s="1"/>
  <c r="AG195" i="35"/>
  <c r="EA22" i="34"/>
  <c r="EA24" i="34" s="1"/>
  <c r="AH173" i="35"/>
  <c r="AH197" i="35" s="1"/>
  <c r="AH195" i="35"/>
  <c r="AD244" i="35"/>
  <c r="DK52" i="34"/>
  <c r="AU52" i="34"/>
  <c r="M244" i="35"/>
  <c r="BG52" i="34"/>
  <c r="P244" i="35"/>
  <c r="DK49" i="34"/>
  <c r="DL49" i="34" s="1"/>
  <c r="AD241" i="35"/>
  <c r="S241" i="35"/>
  <c r="BS49" i="34"/>
  <c r="BT49" i="34" s="1"/>
  <c r="Z241" i="35"/>
  <c r="CU49" i="34"/>
  <c r="CV49" i="34" s="1"/>
  <c r="BG50" i="34"/>
  <c r="BO50" i="34"/>
  <c r="CE50" i="34"/>
  <c r="AQ38" i="34"/>
  <c r="L230" i="35"/>
  <c r="AA230" i="35"/>
  <c r="CY38" i="34"/>
  <c r="AF230" i="35"/>
  <c r="DS38" i="34"/>
  <c r="DK43" i="34"/>
  <c r="AD234" i="35"/>
  <c r="BC43" i="34"/>
  <c r="O234" i="35"/>
  <c r="DO39" i="34"/>
  <c r="DP39" i="34" s="1"/>
  <c r="AE39" i="34"/>
  <c r="AF39" i="34" s="1"/>
  <c r="CU39" i="34"/>
  <c r="CV39" i="34" s="1"/>
  <c r="AC238" i="35"/>
  <c r="DG47" i="34"/>
  <c r="N238" i="35"/>
  <c r="AY47" i="34"/>
  <c r="DK47" i="34"/>
  <c r="AD238" i="35"/>
  <c r="Q236" i="35"/>
  <c r="BK45" i="34"/>
  <c r="EA45" i="34"/>
  <c r="AH236" i="35"/>
  <c r="AE41" i="34"/>
  <c r="I232" i="35"/>
  <c r="U232" i="35"/>
  <c r="CA41" i="34"/>
  <c r="S22" i="34"/>
  <c r="S24" i="34" s="1"/>
  <c r="F173" i="35"/>
  <c r="F197" i="35" s="1"/>
  <c r="F195" i="35"/>
  <c r="M173" i="35"/>
  <c r="M197" i="35" s="1"/>
  <c r="AU22" i="34"/>
  <c r="AU24" i="34" s="1"/>
  <c r="M195" i="35"/>
  <c r="O52" i="34"/>
  <c r="E244" i="35"/>
  <c r="W52" i="34"/>
  <c r="G244" i="35"/>
  <c r="DC52" i="34"/>
  <c r="AB244" i="35"/>
  <c r="U241" i="35"/>
  <c r="CA49" i="34"/>
  <c r="CB49" i="34" s="1"/>
  <c r="DO49" i="34"/>
  <c r="DP49" i="34" s="1"/>
  <c r="AE241" i="35"/>
  <c r="N241" i="35"/>
  <c r="AY49" i="34"/>
  <c r="AZ49" i="34" s="1"/>
  <c r="AY50" i="34"/>
  <c r="BS50" i="34"/>
  <c r="AI50" i="34"/>
  <c r="AJ50" i="34" s="1"/>
  <c r="Y230" i="35"/>
  <c r="CQ38" i="34"/>
  <c r="R230" i="35"/>
  <c r="BO38" i="34"/>
  <c r="J230" i="35"/>
  <c r="AI38" i="34"/>
  <c r="CA43" i="34"/>
  <c r="U234" i="35"/>
  <c r="CY43" i="34"/>
  <c r="AA234" i="35"/>
  <c r="BW39" i="34"/>
  <c r="BX39" i="34" s="1"/>
  <c r="CA39" i="34"/>
  <c r="CB39" i="34" s="1"/>
  <c r="CY47" i="34"/>
  <c r="AA238" i="35"/>
  <c r="Z238" i="35"/>
  <c r="CU47" i="34"/>
  <c r="I238" i="35"/>
  <c r="AE47" i="34"/>
  <c r="N236" i="35"/>
  <c r="AY45" i="34"/>
  <c r="I236" i="35"/>
  <c r="AE45" i="34"/>
  <c r="AE232" i="35"/>
  <c r="DO41" i="34"/>
  <c r="AI41" i="34"/>
  <c r="J232" i="35"/>
  <c r="H173" i="35"/>
  <c r="H197" i="35" s="1"/>
  <c r="AA22" i="34"/>
  <c r="AA24" i="34" s="1"/>
  <c r="H195" i="35"/>
  <c r="AY22" i="34"/>
  <c r="AY24" i="34" s="1"/>
  <c r="N173" i="35"/>
  <c r="N197" i="35" s="1"/>
  <c r="N195" i="35"/>
  <c r="K52" i="34"/>
  <c r="D244" i="35"/>
  <c r="AI242" i="35"/>
  <c r="AI52" i="34"/>
  <c r="J244" i="35"/>
  <c r="CY49" i="34"/>
  <c r="CZ49" i="34" s="1"/>
  <c r="AA241" i="35"/>
  <c r="H241" i="35"/>
  <c r="AA49" i="34"/>
  <c r="AB49" i="34" s="1"/>
  <c r="BG49" i="34"/>
  <c r="BH49" i="34" s="1"/>
  <c r="P241" i="35"/>
  <c r="W50" i="34"/>
  <c r="AE50" i="34"/>
  <c r="AA50" i="34"/>
  <c r="E230" i="35"/>
  <c r="O38" i="34"/>
  <c r="I230" i="35"/>
  <c r="AE38" i="34"/>
  <c r="AH230" i="35"/>
  <c r="EA38" i="34"/>
  <c r="DW43" i="34"/>
  <c r="AG234" i="35"/>
  <c r="AQ43" i="34"/>
  <c r="L234" i="35"/>
  <c r="DK39" i="34"/>
  <c r="DL39" i="34" s="1"/>
  <c r="BC39" i="34"/>
  <c r="BD39" i="34" s="1"/>
  <c r="BS47" i="34"/>
  <c r="S238" i="35"/>
  <c r="O47" i="34"/>
  <c r="E238" i="35"/>
  <c r="AI237" i="35"/>
  <c r="K47" i="34"/>
  <c r="D238" i="35"/>
  <c r="AU50" i="34"/>
  <c r="O45" i="34"/>
  <c r="E236" i="35"/>
  <c r="CA45" i="34"/>
  <c r="U236" i="35"/>
  <c r="CU41" i="34"/>
  <c r="Z232" i="35"/>
  <c r="AG232" i="35"/>
  <c r="DW41" i="34"/>
  <c r="EA41" i="34"/>
  <c r="AH232" i="35"/>
  <c r="X173" i="35"/>
  <c r="X197" i="35" s="1"/>
  <c r="CM22" i="34"/>
  <c r="CM24" i="34" s="1"/>
  <c r="X195" i="35"/>
  <c r="CQ22" i="34"/>
  <c r="CQ24" i="34" s="1"/>
  <c r="Y173" i="35"/>
  <c r="Y197" i="35" s="1"/>
  <c r="Y195" i="35"/>
  <c r="Q244" i="35"/>
  <c r="BK52" i="34"/>
  <c r="DW52" i="34"/>
  <c r="AG244" i="35"/>
  <c r="E241" i="35"/>
  <c r="O49" i="34"/>
  <c r="P49" i="34" s="1"/>
  <c r="BW49" i="34"/>
  <c r="BX49" i="34" s="1"/>
  <c r="T241" i="35"/>
  <c r="DC49" i="34"/>
  <c r="DD49" i="34" s="1"/>
  <c r="AB241" i="35"/>
  <c r="CU50" i="34"/>
  <c r="DO50" i="34"/>
  <c r="DS50" i="34"/>
  <c r="X230" i="35"/>
  <c r="CM38" i="34"/>
  <c r="DW38" i="34"/>
  <c r="AG230" i="35"/>
  <c r="CE38" i="34"/>
  <c r="V230" i="35"/>
  <c r="BS43" i="34"/>
  <c r="S234" i="35"/>
  <c r="D234" i="35"/>
  <c r="K43" i="34"/>
  <c r="AI233" i="35"/>
  <c r="CU43" i="34"/>
  <c r="Z234" i="35"/>
  <c r="AM39" i="34"/>
  <c r="AN39" i="34" s="1"/>
  <c r="CY39" i="34"/>
  <c r="CZ39" i="34" s="1"/>
  <c r="DO47" i="34"/>
  <c r="AE238" i="35"/>
  <c r="O238" i="35"/>
  <c r="BC47" i="34"/>
  <c r="CA47" i="34"/>
  <c r="U238" i="35"/>
  <c r="DW50" i="34"/>
  <c r="AM45" i="34"/>
  <c r="K236" i="35"/>
  <c r="S45" i="34"/>
  <c r="F236" i="35"/>
  <c r="H236" i="35"/>
  <c r="AA45" i="34"/>
  <c r="AA232" i="35"/>
  <c r="CY41" i="34"/>
  <c r="E232" i="35"/>
  <c r="O41" i="34"/>
  <c r="CE41" i="34"/>
  <c r="V232" i="35"/>
  <c r="AQ22" i="34"/>
  <c r="AQ24" i="34" s="1"/>
  <c r="L173" i="35"/>
  <c r="L197" i="35" s="1"/>
  <c r="L195" i="35"/>
  <c r="CU22" i="34"/>
  <c r="CU24" i="34" s="1"/>
  <c r="Z173" i="35"/>
  <c r="Z197" i="35" s="1"/>
  <c r="Z195" i="35"/>
  <c r="AA52" i="34"/>
  <c r="H244" i="35"/>
  <c r="AQ52" i="34"/>
  <c r="L244" i="35"/>
  <c r="AI49" i="34"/>
  <c r="J241" i="35"/>
  <c r="AF241" i="35"/>
  <c r="DS49" i="34"/>
  <c r="DT49" i="34" s="1"/>
  <c r="DC50" i="34"/>
  <c r="CA50" i="34"/>
  <c r="BK38" i="34"/>
  <c r="Q230" i="35"/>
  <c r="DC38" i="34"/>
  <c r="AB230" i="35"/>
  <c r="AA38" i="34"/>
  <c r="H230" i="35"/>
  <c r="AH234" i="35"/>
  <c r="EA43" i="34"/>
  <c r="W43" i="34"/>
  <c r="G234" i="35"/>
  <c r="CM43" i="34"/>
  <c r="X234" i="35"/>
  <c r="DS39" i="34"/>
  <c r="DT39" i="34" s="1"/>
  <c r="CM39" i="34"/>
  <c r="CN39" i="34" s="1"/>
  <c r="AH238" i="35"/>
  <c r="EA47" i="34"/>
  <c r="BK47" i="34"/>
  <c r="Q238" i="35"/>
  <c r="DS47" i="34"/>
  <c r="AF238" i="35"/>
  <c r="AA236" i="35"/>
  <c r="CY45" i="34"/>
  <c r="DG45" i="34"/>
  <c r="AC236" i="35"/>
  <c r="DW45" i="34"/>
  <c r="AG236" i="35"/>
  <c r="K232" i="35"/>
  <c r="AM41" i="34"/>
  <c r="BO41" i="34"/>
  <c r="R232" i="35"/>
  <c r="W41" i="34"/>
  <c r="G232" i="35"/>
  <c r="E173" i="35"/>
  <c r="E197" i="35" s="1"/>
  <c r="O22" i="34"/>
  <c r="O24" i="34" s="1"/>
  <c r="E195" i="35"/>
  <c r="R173" i="35"/>
  <c r="R197" i="35" s="1"/>
  <c r="BO22" i="34"/>
  <c r="BO24" i="34" s="1"/>
  <c r="R195" i="35"/>
  <c r="AM22" i="34"/>
  <c r="AM24" i="34" s="1"/>
  <c r="K173" i="35"/>
  <c r="K197" i="35" s="1"/>
  <c r="K195" i="35"/>
  <c r="AE52" i="34"/>
  <c r="I244" i="35"/>
  <c r="CM52" i="34"/>
  <c r="X244" i="35"/>
  <c r="K241" i="35"/>
  <c r="AM49" i="34"/>
  <c r="AN49" i="34" s="1"/>
  <c r="AU49" i="34"/>
  <c r="AV49" i="34" s="1"/>
  <c r="M241" i="35"/>
  <c r="DG50" i="34"/>
  <c r="O50" i="34"/>
  <c r="N230" i="35"/>
  <c r="AY38" i="34"/>
  <c r="F230" i="35"/>
  <c r="S38" i="34"/>
  <c r="K38" i="34"/>
  <c r="AI228" i="35"/>
  <c r="D230" i="35"/>
  <c r="BK43" i="34"/>
  <c r="Q234" i="35"/>
  <c r="CI43" i="34"/>
  <c r="W234" i="35"/>
  <c r="AB234" i="35"/>
  <c r="DC43" i="34"/>
  <c r="CI39" i="34"/>
  <c r="CJ39" i="34" s="1"/>
  <c r="K39" i="34"/>
  <c r="L39" i="34" s="1"/>
  <c r="AI229" i="35"/>
  <c r="W238" i="35"/>
  <c r="CI47" i="34"/>
  <c r="V238" i="35"/>
  <c r="CE47" i="34"/>
  <c r="AG238" i="35"/>
  <c r="DW47" i="34"/>
  <c r="K41" i="34"/>
  <c r="AI231" i="35"/>
  <c r="D232" i="35"/>
  <c r="Y234" i="35"/>
  <c r="CQ43" i="34"/>
  <c r="S39" i="34"/>
  <c r="T39" i="34" s="1"/>
  <c r="X236" i="35"/>
  <c r="CM45" i="34"/>
  <c r="AD236" i="35"/>
  <c r="DK45" i="34"/>
  <c r="AI235" i="35"/>
  <c r="D236" i="35"/>
  <c r="K45" i="34"/>
  <c r="AQ41" i="34"/>
  <c r="L232" i="35"/>
  <c r="CQ41" i="34"/>
  <c r="Y232" i="35"/>
  <c r="S41" i="34"/>
  <c r="F232" i="35"/>
  <c r="J173" i="35"/>
  <c r="J197" i="35" s="1"/>
  <c r="AI22" i="34"/>
  <c r="AI24" i="34" s="1"/>
  <c r="J195" i="35"/>
  <c r="W22" i="34"/>
  <c r="W24" i="34" s="1"/>
  <c r="G173" i="35"/>
  <c r="G197" i="35" s="1"/>
  <c r="G195" i="35"/>
  <c r="CI22" i="34"/>
  <c r="CI24" i="34" s="1"/>
  <c r="W173" i="35"/>
  <c r="W197" i="35" s="1"/>
  <c r="W195" i="35"/>
  <c r="CI52" i="34"/>
  <c r="W244" i="35"/>
  <c r="CQ52" i="34"/>
  <c r="Y244" i="35"/>
  <c r="Q241" i="35"/>
  <c r="BK49" i="34"/>
  <c r="BL49" i="34" s="1"/>
  <c r="AQ49" i="34"/>
  <c r="AR49" i="34" s="1"/>
  <c r="L241" i="35"/>
  <c r="CI50" i="34"/>
  <c r="CY50" i="34"/>
  <c r="AM38" i="34"/>
  <c r="K230" i="35"/>
  <c r="AD230" i="35"/>
  <c r="DK38" i="34"/>
  <c r="R234" i="35"/>
  <c r="BO43" i="34"/>
  <c r="AI43" i="34"/>
  <c r="J234" i="35"/>
  <c r="M234" i="35"/>
  <c r="AU43" i="34"/>
  <c r="BK39" i="34"/>
  <c r="BL39" i="34" s="1"/>
  <c r="AQ39" i="34"/>
  <c r="AR39" i="34" s="1"/>
  <c r="CQ39" i="34"/>
  <c r="CR39" i="34" s="1"/>
  <c r="Y238" i="35"/>
  <c r="CQ47" i="34"/>
  <c r="BO47" i="34"/>
  <c r="R238" i="35"/>
  <c r="CI45" i="34"/>
  <c r="W236" i="35"/>
  <c r="BG45" i="34"/>
  <c r="P236" i="35"/>
  <c r="AI45" i="34"/>
  <c r="J236" i="35"/>
  <c r="CI41" i="34"/>
  <c r="W232" i="35"/>
  <c r="BG41" i="34"/>
  <c r="P232" i="35"/>
  <c r="S232" i="35"/>
  <c r="BS41" i="34"/>
  <c r="AC173" i="35"/>
  <c r="AC197" i="35" s="1"/>
  <c r="DG22" i="34"/>
  <c r="DG24" i="34" s="1"/>
  <c r="AC195" i="35"/>
  <c r="T173" i="35"/>
  <c r="T197" i="35" s="1"/>
  <c r="BW22" i="34"/>
  <c r="BW24" i="34" s="1"/>
  <c r="T195" i="35"/>
  <c r="BC22" i="34"/>
  <c r="BC24" i="34" s="1"/>
  <c r="O173" i="35"/>
  <c r="O197" i="35" s="1"/>
  <c r="O195" i="35"/>
  <c r="BC52" i="34"/>
  <c r="O244" i="35"/>
  <c r="CU52" i="34"/>
  <c r="Z244" i="35"/>
  <c r="AM52" i="34"/>
  <c r="K244" i="35"/>
  <c r="W241" i="35"/>
  <c r="CI49" i="34"/>
  <c r="CJ49" i="34" s="1"/>
  <c r="X241" i="35"/>
  <c r="CM49" i="34"/>
  <c r="CN49" i="34" s="1"/>
  <c r="BC50" i="34"/>
  <c r="BK50" i="34"/>
  <c r="Z230" i="35"/>
  <c r="CU38" i="34"/>
  <c r="G230" i="35"/>
  <c r="W38" i="34"/>
  <c r="AA43" i="34"/>
  <c r="H234" i="35"/>
  <c r="T234" i="35"/>
  <c r="BW43" i="34"/>
  <c r="N234" i="35"/>
  <c r="AY43" i="34"/>
  <c r="W39" i="34"/>
  <c r="X39" i="34" s="1"/>
  <c r="O39" i="34"/>
  <c r="P39" i="34" s="1"/>
  <c r="DW39" i="34"/>
  <c r="DX39" i="34" s="1"/>
  <c r="BW47" i="34"/>
  <c r="T238" i="35"/>
  <c r="G238" i="35"/>
  <c r="W47" i="34"/>
  <c r="BV56" i="4"/>
  <c r="BV110" i="4"/>
  <c r="BV74" i="4"/>
  <c r="BV99" i="4"/>
  <c r="BV64" i="4"/>
  <c r="BV22" i="4"/>
  <c r="BV93" i="4"/>
  <c r="BV29" i="4"/>
  <c r="BV107" i="4"/>
  <c r="BV60" i="4"/>
  <c r="BV87" i="4"/>
  <c r="BV65" i="4"/>
  <c r="BV12" i="4"/>
  <c r="BV38" i="4"/>
  <c r="BV66" i="4"/>
  <c r="BV68" i="4"/>
  <c r="BV7" i="4"/>
  <c r="BV84" i="4"/>
  <c r="BV75" i="4"/>
  <c r="BV25" i="4"/>
  <c r="BV76" i="4"/>
  <c r="BV89" i="4"/>
  <c r="BV31" i="4"/>
  <c r="BV20" i="4"/>
  <c r="BV85" i="4"/>
  <c r="BV21" i="4"/>
  <c r="BV23" i="4"/>
  <c r="BV51" i="4"/>
  <c r="BV54" i="4"/>
  <c r="BV78" i="4"/>
  <c r="BV15" i="4"/>
  <c r="BV67" i="4"/>
  <c r="BV16" i="4"/>
  <c r="BV125" i="4"/>
  <c r="BV18" i="4"/>
  <c r="BV48" i="4"/>
  <c r="BV72" i="4"/>
  <c r="BV73" i="4"/>
  <c r="BV113" i="4"/>
  <c r="BV58" i="4"/>
  <c r="BV104" i="4"/>
  <c r="BV131" i="4"/>
  <c r="BV128" i="4"/>
  <c r="BV4" i="4"/>
  <c r="BV40" i="4"/>
  <c r="BV17" i="4"/>
  <c r="BV69" i="4"/>
  <c r="BV59" i="4"/>
  <c r="BV96" i="4"/>
  <c r="BV111" i="4"/>
  <c r="BV10" i="4"/>
  <c r="BV36" i="4"/>
  <c r="BV52" i="4"/>
  <c r="BV39" i="4"/>
  <c r="BV55" i="4"/>
  <c r="BV92" i="4"/>
  <c r="BV105" i="4"/>
  <c r="BV82" i="4"/>
  <c r="BV49" i="4"/>
  <c r="BV100" i="4"/>
  <c r="BV26" i="4"/>
  <c r="BV102" i="4"/>
  <c r="BV129" i="4"/>
  <c r="BV91" i="4"/>
  <c r="BV106" i="4"/>
  <c r="BV70" i="4"/>
  <c r="BV34" i="4"/>
  <c r="BV50" i="4"/>
  <c r="BV37" i="4"/>
  <c r="BV95" i="4"/>
  <c r="BV57" i="4"/>
  <c r="BV19" i="4"/>
  <c r="BV8" i="4"/>
  <c r="BV32" i="4"/>
  <c r="BV9" i="4"/>
  <c r="BV24" i="4"/>
  <c r="BV90" i="4"/>
  <c r="BV126" i="4"/>
  <c r="BV79" i="4"/>
  <c r="BV103" i="4"/>
  <c r="BV83" i="4"/>
  <c r="BV94" i="4"/>
  <c r="BV101" i="4"/>
  <c r="BV46" i="4"/>
  <c r="BV61" i="4"/>
  <c r="BV62" i="4"/>
  <c r="BV63" i="4"/>
  <c r="BV11" i="4"/>
  <c r="BV127" i="4"/>
  <c r="BV5" i="4"/>
  <c r="BV45" i="4"/>
  <c r="BV81" i="4"/>
  <c r="BV6" i="4"/>
  <c r="BV30" i="4"/>
  <c r="BV130" i="4"/>
  <c r="BV86" i="4"/>
  <c r="BV33" i="4"/>
  <c r="BV97" i="4"/>
  <c r="BV53" i="4"/>
  <c r="BV35" i="4"/>
  <c r="BV112" i="4"/>
  <c r="BV88" i="4"/>
  <c r="BV13" i="4"/>
  <c r="BV14" i="4"/>
  <c r="BV80" i="4"/>
  <c r="BV27" i="4"/>
  <c r="BV28" i="4"/>
  <c r="BV47" i="4"/>
  <c r="BV71" i="4"/>
  <c r="BV109" i="4"/>
  <c r="BV98" i="4"/>
  <c r="BV77" i="4"/>
  <c r="AF160" i="4"/>
  <c r="P160" i="4"/>
  <c r="AM160" i="4"/>
  <c r="W160" i="4"/>
  <c r="AH160" i="4"/>
  <c r="R160" i="4"/>
  <c r="AG160" i="4"/>
  <c r="Q160" i="4"/>
  <c r="M164" i="4"/>
  <c r="U164" i="4"/>
  <c r="AO164" i="4"/>
  <c r="K160" i="4"/>
  <c r="AI160" i="4"/>
  <c r="S160" i="4"/>
  <c r="AD160" i="4"/>
  <c r="N160" i="4"/>
  <c r="AC160" i="4"/>
  <c r="M160" i="4"/>
  <c r="AB160" i="4"/>
  <c r="L160" i="4"/>
  <c r="AK164" i="4"/>
  <c r="Y164" i="4"/>
  <c r="K172" i="4"/>
  <c r="K173" i="4" s="1"/>
  <c r="AE160" i="4"/>
  <c r="O160" i="4"/>
  <c r="Z160" i="4"/>
  <c r="AO160" i="4"/>
  <c r="Y160" i="4"/>
  <c r="AN160" i="4"/>
  <c r="X160" i="4"/>
  <c r="Z164" i="4"/>
  <c r="K163" i="4"/>
  <c r="K176" i="4"/>
  <c r="K177" i="4" s="1"/>
  <c r="AC164" i="4"/>
  <c r="AJ172" i="4"/>
  <c r="AJ173" i="4" s="1"/>
  <c r="T172" i="4"/>
  <c r="T173" i="4" s="1"/>
  <c r="AI172" i="4"/>
  <c r="AI173" i="4" s="1"/>
  <c r="S172" i="4"/>
  <c r="S173" i="4" s="1"/>
  <c r="AD172" i="4"/>
  <c r="AD173" i="4" s="1"/>
  <c r="N172" i="4"/>
  <c r="N173" i="4" s="1"/>
  <c r="AC172" i="4"/>
  <c r="AC173" i="4" s="1"/>
  <c r="M172" i="4"/>
  <c r="M173" i="4" s="1"/>
  <c r="N159" i="4"/>
  <c r="M159" i="4"/>
  <c r="AO159" i="4"/>
  <c r="AN159" i="4"/>
  <c r="X159" i="4"/>
  <c r="AM159" i="4"/>
  <c r="W159" i="4"/>
  <c r="AK176" i="4"/>
  <c r="AK177" i="4" s="1"/>
  <c r="U176" i="4"/>
  <c r="U177" i="4" s="1"/>
  <c r="AJ176" i="4"/>
  <c r="AJ177" i="4" s="1"/>
  <c r="T176" i="4"/>
  <c r="T177" i="4" s="1"/>
  <c r="AI176" i="4"/>
  <c r="AI177" i="4" s="1"/>
  <c r="S176" i="4"/>
  <c r="S177" i="4" s="1"/>
  <c r="AD176" i="4"/>
  <c r="AD177" i="4" s="1"/>
  <c r="N176" i="4"/>
  <c r="N177" i="4" s="1"/>
  <c r="AC163" i="4"/>
  <c r="M163" i="4"/>
  <c r="AB163" i="4"/>
  <c r="L163" i="4"/>
  <c r="AA163" i="4"/>
  <c r="AL163" i="4"/>
  <c r="V163" i="4"/>
  <c r="W164" i="4"/>
  <c r="AM164" i="4"/>
  <c r="K174" i="4"/>
  <c r="K175" i="4" s="1"/>
  <c r="AD174" i="4"/>
  <c r="AD175" i="4" s="1"/>
  <c r="V174" i="4"/>
  <c r="V175" i="4" s="1"/>
  <c r="AC174" i="4"/>
  <c r="AC175" i="4" s="1"/>
  <c r="M174" i="4"/>
  <c r="M175" i="4" s="1"/>
  <c r="AB174" i="4"/>
  <c r="AB175" i="4" s="1"/>
  <c r="L174" i="4"/>
  <c r="L175" i="4" s="1"/>
  <c r="AA174" i="4"/>
  <c r="AA175" i="4" s="1"/>
  <c r="AF164" i="4"/>
  <c r="X164" i="4"/>
  <c r="Q164" i="4"/>
  <c r="AG164" i="4"/>
  <c r="AA160" i="4"/>
  <c r="AL160" i="4"/>
  <c r="V160" i="4"/>
  <c r="AK160" i="4"/>
  <c r="U160" i="4"/>
  <c r="AJ160" i="4"/>
  <c r="T160" i="4"/>
  <c r="AF172" i="4"/>
  <c r="AF173" i="4" s="1"/>
  <c r="P172" i="4"/>
  <c r="P173" i="4" s="1"/>
  <c r="AE172" i="4"/>
  <c r="AE173" i="4" s="1"/>
  <c r="O172" i="4"/>
  <c r="O173" i="4" s="1"/>
  <c r="Z172" i="4"/>
  <c r="Z173" i="4" s="1"/>
  <c r="AO172" i="4"/>
  <c r="AO173" i="4" s="1"/>
  <c r="Y172" i="4"/>
  <c r="Y173" i="4" s="1"/>
  <c r="AL159" i="4"/>
  <c r="AK159" i="4"/>
  <c r="AH159" i="4"/>
  <c r="AG159" i="4"/>
  <c r="AJ159" i="4"/>
  <c r="T159" i="4"/>
  <c r="AI159" i="4"/>
  <c r="S159" i="4"/>
  <c r="N164" i="4"/>
  <c r="AD164" i="4"/>
  <c r="AG176" i="4"/>
  <c r="AG177" i="4" s="1"/>
  <c r="Q176" i="4"/>
  <c r="Q177" i="4" s="1"/>
  <c r="AF176" i="4"/>
  <c r="AF177" i="4" s="1"/>
  <c r="P176" i="4"/>
  <c r="P177" i="4" s="1"/>
  <c r="AE176" i="4"/>
  <c r="AE177" i="4" s="1"/>
  <c r="O176" i="4"/>
  <c r="O177" i="4" s="1"/>
  <c r="Z176" i="4"/>
  <c r="Z177" i="4" s="1"/>
  <c r="AO163" i="4"/>
  <c r="Y163" i="4"/>
  <c r="AN163" i="4"/>
  <c r="X163" i="4"/>
  <c r="AM163" i="4"/>
  <c r="W163" i="4"/>
  <c r="AH163" i="4"/>
  <c r="R163" i="4"/>
  <c r="AA164" i="4"/>
  <c r="N174" i="4"/>
  <c r="N175" i="4" s="1"/>
  <c r="AO174" i="4"/>
  <c r="AO175" i="4" s="1"/>
  <c r="Y174" i="4"/>
  <c r="Y175" i="4" s="1"/>
  <c r="AN174" i="4"/>
  <c r="AN175" i="4" s="1"/>
  <c r="X174" i="4"/>
  <c r="X175" i="4" s="1"/>
  <c r="AM174" i="4"/>
  <c r="AM175" i="4" s="1"/>
  <c r="W174" i="4"/>
  <c r="W175" i="4" s="1"/>
  <c r="AN164" i="4"/>
  <c r="L164" i="4"/>
  <c r="AB172" i="4"/>
  <c r="AB173" i="4" s="1"/>
  <c r="L173" i="4"/>
  <c r="AA172" i="4"/>
  <c r="AA173" i="4" s="1"/>
  <c r="AL172" i="4"/>
  <c r="AL173" i="4" s="1"/>
  <c r="V172" i="4"/>
  <c r="V173" i="4" s="1"/>
  <c r="AK172" i="4"/>
  <c r="AK173" i="4" s="1"/>
  <c r="U172" i="4"/>
  <c r="U173" i="4" s="1"/>
  <c r="AD159" i="4"/>
  <c r="AC159" i="4"/>
  <c r="Z159" i="4"/>
  <c r="Y159" i="4"/>
  <c r="AF159" i="4"/>
  <c r="P159" i="4"/>
  <c r="AE159" i="4"/>
  <c r="O159" i="4"/>
  <c r="R164" i="4"/>
  <c r="AH164" i="4"/>
  <c r="AC176" i="4"/>
  <c r="AC177" i="4" s="1"/>
  <c r="M176" i="4"/>
  <c r="M177" i="4" s="1"/>
  <c r="AB176" i="4"/>
  <c r="AB177" i="4" s="1"/>
  <c r="L176" i="4"/>
  <c r="L177" i="4" s="1"/>
  <c r="AA176" i="4"/>
  <c r="AA177" i="4" s="1"/>
  <c r="AL176" i="4"/>
  <c r="AL177" i="4" s="1"/>
  <c r="V176" i="4"/>
  <c r="V177" i="4" s="1"/>
  <c r="AK163" i="4"/>
  <c r="U163" i="4"/>
  <c r="AJ163" i="4"/>
  <c r="T163" i="4"/>
  <c r="AI163" i="4"/>
  <c r="S163" i="4"/>
  <c r="AD163" i="4"/>
  <c r="N163" i="4"/>
  <c r="O164" i="4"/>
  <c r="AE164" i="4"/>
  <c r="AH174" i="4"/>
  <c r="AH175" i="4" s="1"/>
  <c r="Z174" i="4"/>
  <c r="Z175" i="4" s="1"/>
  <c r="AK174" i="4"/>
  <c r="AK175" i="4" s="1"/>
  <c r="U174" i="4"/>
  <c r="U175" i="4" s="1"/>
  <c r="AJ174" i="4"/>
  <c r="AJ175" i="4" s="1"/>
  <c r="T174" i="4"/>
  <c r="T175" i="4" s="1"/>
  <c r="AI174" i="4"/>
  <c r="AI175" i="4" s="1"/>
  <c r="S174" i="4"/>
  <c r="S175" i="4" s="1"/>
  <c r="T164" i="4"/>
  <c r="AB164" i="4"/>
  <c r="AN172" i="4"/>
  <c r="AN173" i="4" s="1"/>
  <c r="X172" i="4"/>
  <c r="X173" i="4" s="1"/>
  <c r="AM172" i="4"/>
  <c r="AM173" i="4" s="1"/>
  <c r="W172" i="4"/>
  <c r="W173" i="4" s="1"/>
  <c r="AH172" i="4"/>
  <c r="AH173" i="4" s="1"/>
  <c r="R172" i="4"/>
  <c r="R173" i="4" s="1"/>
  <c r="AG172" i="4"/>
  <c r="AG173" i="4" s="1"/>
  <c r="Q172" i="4"/>
  <c r="Q173" i="4" s="1"/>
  <c r="V159" i="4"/>
  <c r="U159" i="4"/>
  <c r="R159" i="4"/>
  <c r="Q159" i="4"/>
  <c r="AB159" i="4"/>
  <c r="L159" i="4"/>
  <c r="AA159" i="4"/>
  <c r="V164" i="4"/>
  <c r="AL164" i="4"/>
  <c r="AO176" i="4"/>
  <c r="AO177" i="4" s="1"/>
  <c r="Y176" i="4"/>
  <c r="Y177" i="4" s="1"/>
  <c r="AN176" i="4"/>
  <c r="AN177" i="4" s="1"/>
  <c r="X176" i="4"/>
  <c r="X177" i="4" s="1"/>
  <c r="AM176" i="4"/>
  <c r="AM177" i="4" s="1"/>
  <c r="W176" i="4"/>
  <c r="W177" i="4" s="1"/>
  <c r="AH176" i="4"/>
  <c r="AH177" i="4" s="1"/>
  <c r="R176" i="4"/>
  <c r="R177" i="4" s="1"/>
  <c r="AG163" i="4"/>
  <c r="Q163" i="4"/>
  <c r="AF163" i="4"/>
  <c r="P163" i="4"/>
  <c r="AE163" i="4"/>
  <c r="O163" i="4"/>
  <c r="Z163" i="4"/>
  <c r="S164" i="4"/>
  <c r="AI164" i="4"/>
  <c r="R174" i="4"/>
  <c r="R175" i="4" s="1"/>
  <c r="AL174" i="4"/>
  <c r="AL175" i="4" s="1"/>
  <c r="AG174" i="4"/>
  <c r="AG175" i="4" s="1"/>
  <c r="Q174" i="4"/>
  <c r="Q175" i="4" s="1"/>
  <c r="AF174" i="4"/>
  <c r="AF175" i="4" s="1"/>
  <c r="P174" i="4"/>
  <c r="P175" i="4" s="1"/>
  <c r="AE174" i="4"/>
  <c r="AE175" i="4" s="1"/>
  <c r="O174" i="4"/>
  <c r="O175" i="4" s="1"/>
  <c r="P164" i="4"/>
  <c r="AJ164" i="4"/>
  <c r="K164" i="4"/>
  <c r="AB167" i="4"/>
  <c r="L167" i="4"/>
  <c r="AO166" i="4"/>
  <c r="O166" i="4"/>
  <c r="AL167" i="4"/>
  <c r="S167" i="4"/>
  <c r="AK166" i="4"/>
  <c r="U167" i="4"/>
  <c r="T166" i="4"/>
  <c r="AH166" i="4"/>
  <c r="R167" i="4"/>
  <c r="AG170" i="4"/>
  <c r="AG169" i="4"/>
  <c r="N170" i="4"/>
  <c r="N169" i="4"/>
  <c r="AB169" i="4"/>
  <c r="AB170" i="4"/>
  <c r="AM169" i="4"/>
  <c r="AM170" i="4"/>
  <c r="V170" i="4"/>
  <c r="V169" i="4"/>
  <c r="AD170" i="4"/>
  <c r="AD169" i="4"/>
  <c r="X169" i="4"/>
  <c r="X170" i="4"/>
  <c r="AG166" i="4"/>
  <c r="AG167" i="4"/>
  <c r="P167" i="4"/>
  <c r="P166" i="4"/>
  <c r="W166" i="4"/>
  <c r="W167" i="4"/>
  <c r="AD166" i="4"/>
  <c r="AD167" i="4"/>
  <c r="N166" i="4"/>
  <c r="N167" i="4"/>
  <c r="AC166" i="4"/>
  <c r="AC167" i="4"/>
  <c r="M166" i="4"/>
  <c r="M167" i="4"/>
  <c r="AB166" i="4"/>
  <c r="AC170" i="4"/>
  <c r="AC169" i="4"/>
  <c r="AN169" i="4"/>
  <c r="AN170" i="4"/>
  <c r="W169" i="4"/>
  <c r="W170" i="4"/>
  <c r="AI169" i="4"/>
  <c r="AI170" i="4"/>
  <c r="Q170" i="4"/>
  <c r="Q169" i="4"/>
  <c r="Z170" i="4"/>
  <c r="Z169" i="4"/>
  <c r="T169" i="4"/>
  <c r="T170" i="4"/>
  <c r="AM166" i="4"/>
  <c r="AM167" i="4"/>
  <c r="Q166" i="4"/>
  <c r="Q167" i="4"/>
  <c r="K166" i="4"/>
  <c r="K167" i="4"/>
  <c r="AA166" i="4"/>
  <c r="AA167" i="4"/>
  <c r="AO167" i="4"/>
  <c r="AN167" i="4"/>
  <c r="AN166" i="4"/>
  <c r="AO170" i="4"/>
  <c r="AO169" i="4"/>
  <c r="Y170" i="4"/>
  <c r="Y169" i="4"/>
  <c r="AJ169" i="4"/>
  <c r="AJ170" i="4"/>
  <c r="R170" i="4"/>
  <c r="R169" i="4"/>
  <c r="AE169" i="4"/>
  <c r="AE170" i="4"/>
  <c r="AL170" i="4"/>
  <c r="AL169" i="4"/>
  <c r="U170" i="4"/>
  <c r="U169" i="4"/>
  <c r="P169" i="4"/>
  <c r="P170" i="4"/>
  <c r="AE166" i="4"/>
  <c r="AE167" i="4"/>
  <c r="R166" i="4"/>
  <c r="AF167" i="4"/>
  <c r="AF166" i="4"/>
  <c r="AI166" i="4"/>
  <c r="AI167" i="4"/>
  <c r="Z166" i="4"/>
  <c r="Z167" i="4"/>
  <c r="Y166" i="4"/>
  <c r="Y167" i="4"/>
  <c r="X167" i="4"/>
  <c r="X166" i="4"/>
  <c r="V166" i="4"/>
  <c r="V167" i="4"/>
  <c r="AJ167" i="4"/>
  <c r="AJ166" i="4"/>
  <c r="T167" i="4"/>
  <c r="K170" i="4"/>
  <c r="K169" i="4"/>
  <c r="AK170" i="4"/>
  <c r="AK169" i="4"/>
  <c r="S169" i="4"/>
  <c r="S170" i="4"/>
  <c r="AF169" i="4"/>
  <c r="AF170" i="4"/>
  <c r="M170" i="4"/>
  <c r="M169" i="4"/>
  <c r="AA169" i="4"/>
  <c r="AA170" i="4"/>
  <c r="AH170" i="4"/>
  <c r="AH169" i="4"/>
  <c r="O169" i="4"/>
  <c r="O170" i="4"/>
  <c r="L169" i="4"/>
  <c r="L170" i="4"/>
  <c r="F12" i="38" l="1"/>
  <c r="G12" i="38" s="1"/>
  <c r="F53" i="34"/>
  <c r="G53" i="34" s="1"/>
  <c r="F41" i="34"/>
  <c r="G41" i="34" s="1"/>
  <c r="F47" i="34"/>
  <c r="G47" i="34" s="1"/>
  <c r="F45" i="34"/>
  <c r="G45" i="34" s="1"/>
  <c r="F52" i="34"/>
  <c r="G52" i="34" s="1"/>
  <c r="F50" i="34"/>
  <c r="G50" i="34" s="1"/>
  <c r="F38" i="34"/>
  <c r="G38" i="34" s="1"/>
  <c r="F43" i="34"/>
  <c r="G43" i="34" s="1"/>
  <c r="F39" i="34"/>
  <c r="G39" i="34" s="1"/>
  <c r="H245" i="35"/>
  <c r="F49" i="34"/>
  <c r="G49" i="34" s="1"/>
  <c r="K245" i="35"/>
  <c r="BG46" i="34"/>
  <c r="BH46" i="34" s="1"/>
  <c r="BH45" i="34"/>
  <c r="DK46" i="34"/>
  <c r="DL46" i="34" s="1"/>
  <c r="DL45" i="34"/>
  <c r="CE48" i="34"/>
  <c r="CF48" i="34" s="1"/>
  <c r="CF47" i="34"/>
  <c r="BK44" i="34"/>
  <c r="BL44" i="34" s="1"/>
  <c r="BL43" i="34"/>
  <c r="DG46" i="34"/>
  <c r="DH46" i="34" s="1"/>
  <c r="DH45" i="34"/>
  <c r="CM44" i="34"/>
  <c r="CN44" i="34" s="1"/>
  <c r="CN43" i="34"/>
  <c r="DC51" i="34"/>
  <c r="DD51" i="34" s="1"/>
  <c r="DD50" i="34"/>
  <c r="S46" i="34"/>
  <c r="T46" i="34" s="1"/>
  <c r="T45" i="34"/>
  <c r="BK54" i="34"/>
  <c r="BL52" i="34"/>
  <c r="O40" i="34"/>
  <c r="P40" i="34" s="1"/>
  <c r="P38" i="34"/>
  <c r="AI54" i="34"/>
  <c r="AJ52" i="34"/>
  <c r="DO42" i="34"/>
  <c r="DP42" i="34" s="1"/>
  <c r="DP41" i="34"/>
  <c r="W54" i="34"/>
  <c r="X52" i="34"/>
  <c r="AE42" i="34"/>
  <c r="AF42" i="34" s="1"/>
  <c r="AF41" i="34"/>
  <c r="CE51" i="34"/>
  <c r="CF51" i="34" s="1"/>
  <c r="CF50" i="34"/>
  <c r="AU54" i="34"/>
  <c r="AV52" i="34"/>
  <c r="AU42" i="34"/>
  <c r="AV42" i="34" s="1"/>
  <c r="AV41" i="34"/>
  <c r="AY54" i="34"/>
  <c r="AZ52" i="34"/>
  <c r="AU40" i="34"/>
  <c r="AV40" i="34" s="1"/>
  <c r="AV38" i="34"/>
  <c r="AH245" i="35"/>
  <c r="W46" i="34"/>
  <c r="X46" i="34" s="1"/>
  <c r="X45" i="34"/>
  <c r="AI195" i="35"/>
  <c r="DC42" i="34"/>
  <c r="DD42" i="34" s="1"/>
  <c r="DD41" i="34"/>
  <c r="W48" i="34"/>
  <c r="X48" i="34" s="1"/>
  <c r="X47" i="34"/>
  <c r="AA44" i="34"/>
  <c r="AB44" i="34" s="1"/>
  <c r="AB43" i="34"/>
  <c r="AM54" i="34"/>
  <c r="AN52" i="34"/>
  <c r="AI44" i="34"/>
  <c r="AJ44" i="34" s="1"/>
  <c r="AJ43" i="34"/>
  <c r="AI230" i="35"/>
  <c r="CY46" i="34"/>
  <c r="CZ46" i="34" s="1"/>
  <c r="CZ45" i="34"/>
  <c r="CU44" i="34"/>
  <c r="CV44" i="34" s="1"/>
  <c r="CV43" i="34"/>
  <c r="DS51" i="34"/>
  <c r="DT51" i="34" s="1"/>
  <c r="DT50" i="34"/>
  <c r="Q245" i="35"/>
  <c r="CU42" i="34"/>
  <c r="CV42" i="34" s="1"/>
  <c r="CV41" i="34"/>
  <c r="BS48" i="34"/>
  <c r="BT48" i="34" s="1"/>
  <c r="BT47" i="34"/>
  <c r="BS51" i="34"/>
  <c r="BT51" i="34" s="1"/>
  <c r="BT50" i="34"/>
  <c r="E245" i="35"/>
  <c r="BO51" i="34"/>
  <c r="BP51" i="34" s="1"/>
  <c r="BP50" i="34"/>
  <c r="DK54" i="34"/>
  <c r="DL52" i="34"/>
  <c r="DO46" i="34"/>
  <c r="DP46" i="34" s="1"/>
  <c r="DP45" i="34"/>
  <c r="DS54" i="34"/>
  <c r="DT52" i="34"/>
  <c r="CE46" i="34"/>
  <c r="CF46" i="34" s="1"/>
  <c r="CF45" i="34"/>
  <c r="CU46" i="34"/>
  <c r="CV46" i="34" s="1"/>
  <c r="CV45" i="34"/>
  <c r="AM44" i="34"/>
  <c r="AN44" i="34" s="1"/>
  <c r="AN43" i="34"/>
  <c r="W40" i="34"/>
  <c r="X40" i="34" s="1"/>
  <c r="X38" i="34"/>
  <c r="Z245" i="35"/>
  <c r="CI46" i="34"/>
  <c r="CJ46" i="34" s="1"/>
  <c r="CJ45" i="34"/>
  <c r="BO44" i="34"/>
  <c r="BP44" i="34" s="1"/>
  <c r="BP43" i="34"/>
  <c r="Y245" i="35"/>
  <c r="CM46" i="34"/>
  <c r="CN46" i="34" s="1"/>
  <c r="CN45" i="34"/>
  <c r="CI48" i="34"/>
  <c r="CJ48" i="34" s="1"/>
  <c r="CJ47" i="34"/>
  <c r="X245" i="35"/>
  <c r="W44" i="34"/>
  <c r="X44" i="34" s="1"/>
  <c r="X43" i="34"/>
  <c r="AM46" i="34"/>
  <c r="AN46" i="34" s="1"/>
  <c r="AN45" i="34"/>
  <c r="DO51" i="34"/>
  <c r="DP51" i="34" s="1"/>
  <c r="DP50" i="34"/>
  <c r="AA51" i="34"/>
  <c r="AB51" i="34" s="1"/>
  <c r="AB50" i="34"/>
  <c r="D245" i="35"/>
  <c r="AI244" i="35"/>
  <c r="AE46" i="34"/>
  <c r="AF46" i="34" s="1"/>
  <c r="AF45" i="34"/>
  <c r="AY51" i="34"/>
  <c r="AZ51" i="34" s="1"/>
  <c r="AZ50" i="34"/>
  <c r="O54" i="34"/>
  <c r="P52" i="34"/>
  <c r="EA46" i="34"/>
  <c r="EB46" i="34" s="1"/>
  <c r="EB45" i="34"/>
  <c r="BG51" i="34"/>
  <c r="BH51" i="34" s="1"/>
  <c r="BH50" i="34"/>
  <c r="AD245" i="35"/>
  <c r="K51" i="34"/>
  <c r="L51" i="34" s="1"/>
  <c r="L50" i="34"/>
  <c r="AF245" i="35"/>
  <c r="AY42" i="34"/>
  <c r="AZ42" i="34" s="1"/>
  <c r="AZ41" i="34"/>
  <c r="BG40" i="34"/>
  <c r="BH40" i="34" s="1"/>
  <c r="BH38" i="34"/>
  <c r="V245" i="35"/>
  <c r="BC46" i="34"/>
  <c r="BD46" i="34" s="1"/>
  <c r="BD45" i="34"/>
  <c r="BC42" i="34"/>
  <c r="BD42" i="34" s="1"/>
  <c r="BD41" i="34"/>
  <c r="BS40" i="34"/>
  <c r="BT40" i="34" s="1"/>
  <c r="BT38" i="34"/>
  <c r="CU54" i="34"/>
  <c r="CV52" i="34"/>
  <c r="BS42" i="34"/>
  <c r="BT42" i="34" s="1"/>
  <c r="BT41" i="34"/>
  <c r="CQ54" i="34"/>
  <c r="CR54" i="34" s="1"/>
  <c r="CR52" i="34"/>
  <c r="K40" i="34"/>
  <c r="L40" i="34" s="1"/>
  <c r="L38" i="34"/>
  <c r="CM54" i="34"/>
  <c r="CN52" i="34"/>
  <c r="EA44" i="34"/>
  <c r="EB44" i="34" s="1"/>
  <c r="EB43" i="34"/>
  <c r="DW51" i="34"/>
  <c r="DX51" i="34" s="1"/>
  <c r="DX50" i="34"/>
  <c r="K44" i="34"/>
  <c r="L44" i="34" s="1"/>
  <c r="L43" i="34"/>
  <c r="CU51" i="34"/>
  <c r="CV51" i="34" s="1"/>
  <c r="CV50" i="34"/>
  <c r="CA46" i="34"/>
  <c r="CB46" i="34" s="1"/>
  <c r="CB45" i="34"/>
  <c r="AE51" i="34"/>
  <c r="AF51" i="34" s="1"/>
  <c r="AF50" i="34"/>
  <c r="K54" i="34"/>
  <c r="L52" i="34"/>
  <c r="CY44" i="34"/>
  <c r="CZ44" i="34" s="1"/>
  <c r="CZ43" i="34"/>
  <c r="BK46" i="34"/>
  <c r="BL46" i="34" s="1"/>
  <c r="BL45" i="34"/>
  <c r="BC44" i="34"/>
  <c r="BD44" i="34" s="1"/>
  <c r="BD43" i="34"/>
  <c r="CQ46" i="34"/>
  <c r="CR46" i="34" s="1"/>
  <c r="CR45" i="34"/>
  <c r="DK51" i="34"/>
  <c r="DL51" i="34" s="1"/>
  <c r="DL50" i="34"/>
  <c r="AE245" i="35"/>
  <c r="DC48" i="34"/>
  <c r="DD48" i="34" s="1"/>
  <c r="DD47" i="34"/>
  <c r="BC40" i="34"/>
  <c r="BD40" i="34" s="1"/>
  <c r="BD38" i="34"/>
  <c r="CE54" i="34"/>
  <c r="CF52" i="34"/>
  <c r="S44" i="34"/>
  <c r="T44" i="34" s="1"/>
  <c r="T43" i="34"/>
  <c r="DG54" i="34"/>
  <c r="DH52" i="34"/>
  <c r="BW48" i="34"/>
  <c r="BX48" i="34" s="1"/>
  <c r="BX47" i="34"/>
  <c r="CU40" i="34"/>
  <c r="CV40" i="34" s="1"/>
  <c r="CV38" i="34"/>
  <c r="O245" i="35"/>
  <c r="BO48" i="34"/>
  <c r="BP48" i="34" s="1"/>
  <c r="BP47" i="34"/>
  <c r="DK40" i="34"/>
  <c r="DL40" i="34" s="1"/>
  <c r="DL38" i="34"/>
  <c r="W245" i="35"/>
  <c r="S42" i="34"/>
  <c r="T42" i="34" s="1"/>
  <c r="T41" i="34"/>
  <c r="S40" i="34"/>
  <c r="T40" i="34" s="1"/>
  <c r="T38" i="34"/>
  <c r="I245" i="35"/>
  <c r="W42" i="34"/>
  <c r="X42" i="34" s="1"/>
  <c r="X41" i="34"/>
  <c r="DS48" i="34"/>
  <c r="DT48" i="34" s="1"/>
  <c r="DT47" i="34"/>
  <c r="AI51" i="34"/>
  <c r="AJ51" i="34" s="1"/>
  <c r="AJ49" i="34"/>
  <c r="CE42" i="34"/>
  <c r="CF42" i="34" s="1"/>
  <c r="CF41" i="34"/>
  <c r="AI234" i="35"/>
  <c r="W51" i="34"/>
  <c r="X51" i="34" s="1"/>
  <c r="X50" i="34"/>
  <c r="AY46" i="34"/>
  <c r="AZ46" i="34" s="1"/>
  <c r="AZ45" i="34"/>
  <c r="DS42" i="34"/>
  <c r="DT42" i="34" s="1"/>
  <c r="DT41" i="34"/>
  <c r="DO44" i="34"/>
  <c r="DP44" i="34" s="1"/>
  <c r="DP43" i="34"/>
  <c r="CM51" i="34"/>
  <c r="CN51" i="34" s="1"/>
  <c r="CN50" i="34"/>
  <c r="DO54" i="34"/>
  <c r="DP52" i="34"/>
  <c r="DG42" i="34"/>
  <c r="DH42" i="34" s="1"/>
  <c r="DH41" i="34"/>
  <c r="AM48" i="34"/>
  <c r="AN48" i="34" s="1"/>
  <c r="AN47" i="34"/>
  <c r="U245" i="35"/>
  <c r="AQ48" i="34"/>
  <c r="AR48" i="34" s="1"/>
  <c r="AR47" i="34"/>
  <c r="BG48" i="34"/>
  <c r="BH48" i="34" s="1"/>
  <c r="BH47" i="34"/>
  <c r="AI241" i="35"/>
  <c r="AC245" i="35"/>
  <c r="BC54" i="34"/>
  <c r="BD52" i="34"/>
  <c r="CQ48" i="34"/>
  <c r="CR48" i="34" s="1"/>
  <c r="CR47" i="34"/>
  <c r="CI54" i="34"/>
  <c r="CJ52" i="34"/>
  <c r="CQ44" i="34"/>
  <c r="CR44" i="34" s="1"/>
  <c r="CR43" i="34"/>
  <c r="AE54" i="34"/>
  <c r="AF52" i="34"/>
  <c r="L245" i="35"/>
  <c r="O42" i="34"/>
  <c r="P42" i="34" s="1"/>
  <c r="P41" i="34"/>
  <c r="CA48" i="34"/>
  <c r="CB48" i="34" s="1"/>
  <c r="CB47" i="34"/>
  <c r="O46" i="34"/>
  <c r="P46" i="34" s="1"/>
  <c r="P45" i="34"/>
  <c r="AQ44" i="34"/>
  <c r="AR44" i="34" s="1"/>
  <c r="AR43" i="34"/>
  <c r="CA44" i="34"/>
  <c r="CB44" i="34" s="1"/>
  <c r="CB43" i="34"/>
  <c r="DK44" i="34"/>
  <c r="DL44" i="34" s="1"/>
  <c r="DL43" i="34"/>
  <c r="AE44" i="34"/>
  <c r="AF44" i="34" s="1"/>
  <c r="AF43" i="34"/>
  <c r="DG44" i="34"/>
  <c r="DH44" i="34" s="1"/>
  <c r="DH43" i="34"/>
  <c r="EA51" i="34"/>
  <c r="EB51" i="34" s="1"/>
  <c r="EB50" i="34"/>
  <c r="CA54" i="34"/>
  <c r="CB52" i="34"/>
  <c r="AA42" i="34"/>
  <c r="AB42" i="34" s="1"/>
  <c r="AB41" i="34"/>
  <c r="DO40" i="34"/>
  <c r="DP40" i="34" s="1"/>
  <c r="DP38" i="34"/>
  <c r="BW46" i="34"/>
  <c r="BX46" i="34" s="1"/>
  <c r="BX45" i="34"/>
  <c r="BK51" i="34"/>
  <c r="BL51" i="34" s="1"/>
  <c r="BL50" i="34"/>
  <c r="BG42" i="34"/>
  <c r="BH42" i="34" s="1"/>
  <c r="BH41" i="34"/>
  <c r="CQ42" i="34"/>
  <c r="CR42" i="34" s="1"/>
  <c r="CR41" i="34"/>
  <c r="AY40" i="34"/>
  <c r="AZ40" i="34" s="1"/>
  <c r="AZ38" i="34"/>
  <c r="BO42" i="34"/>
  <c r="BP42" i="34" s="1"/>
  <c r="BP41" i="34"/>
  <c r="BK48" i="34"/>
  <c r="BL48" i="34" s="1"/>
  <c r="BL47" i="34"/>
  <c r="AA40" i="34"/>
  <c r="AB40" i="34" s="1"/>
  <c r="AB38" i="34"/>
  <c r="AQ54" i="34"/>
  <c r="AR52" i="34"/>
  <c r="BC48" i="34"/>
  <c r="BD48" i="34" s="1"/>
  <c r="BD47" i="34"/>
  <c r="BS44" i="34"/>
  <c r="BT44" i="34" s="1"/>
  <c r="BT43" i="34"/>
  <c r="AU51" i="34"/>
  <c r="AV51" i="34" s="1"/>
  <c r="AV50" i="34"/>
  <c r="AE48" i="34"/>
  <c r="AF48" i="34" s="1"/>
  <c r="AF47" i="34"/>
  <c r="AI40" i="34"/>
  <c r="AJ40" i="34" s="1"/>
  <c r="AJ38" i="34"/>
  <c r="DK48" i="34"/>
  <c r="DL48" i="34" s="1"/>
  <c r="DL47" i="34"/>
  <c r="DS40" i="34"/>
  <c r="DT40" i="34" s="1"/>
  <c r="DT38" i="34"/>
  <c r="S48" i="34"/>
  <c r="T48" i="34" s="1"/>
  <c r="T47" i="34"/>
  <c r="BS46" i="34"/>
  <c r="BT46" i="34" s="1"/>
  <c r="BT45" i="34"/>
  <c r="S51" i="34"/>
  <c r="T51" i="34" s="1"/>
  <c r="T50" i="34"/>
  <c r="R245" i="35"/>
  <c r="O44" i="34"/>
  <c r="P44" i="34" s="1"/>
  <c r="P43" i="34"/>
  <c r="CM48" i="34"/>
  <c r="CN48" i="34" s="1"/>
  <c r="CN47" i="34"/>
  <c r="CY54" i="34"/>
  <c r="CZ52" i="34"/>
  <c r="DC46" i="34"/>
  <c r="DD46" i="34" s="1"/>
  <c r="DD45" i="34"/>
  <c r="BC51" i="34"/>
  <c r="BD51" i="34" s="1"/>
  <c r="BD50" i="34"/>
  <c r="AM40" i="34"/>
  <c r="AN40" i="34" s="1"/>
  <c r="AN38" i="34"/>
  <c r="AI232" i="35"/>
  <c r="DC44" i="34"/>
  <c r="DD44" i="34" s="1"/>
  <c r="DD43" i="34"/>
  <c r="AM42" i="34"/>
  <c r="AN42" i="34" s="1"/>
  <c r="AN41" i="34"/>
  <c r="EA48" i="34"/>
  <c r="EB48" i="34" s="1"/>
  <c r="EB47" i="34"/>
  <c r="CY42" i="34"/>
  <c r="CZ42" i="34" s="1"/>
  <c r="CZ41" i="34"/>
  <c r="AI238" i="35"/>
  <c r="DW44" i="34"/>
  <c r="DX44" i="34" s="1"/>
  <c r="DX43" i="34"/>
  <c r="AY48" i="34"/>
  <c r="AZ48" i="34" s="1"/>
  <c r="AZ47" i="34"/>
  <c r="AQ51" i="34"/>
  <c r="AR51" i="34" s="1"/>
  <c r="AR50" i="34"/>
  <c r="BO54" i="34"/>
  <c r="BP52" i="34"/>
  <c r="BK42" i="34"/>
  <c r="BL42" i="34" s="1"/>
  <c r="BL41" i="34"/>
  <c r="CI40" i="34"/>
  <c r="CJ40" i="34" s="1"/>
  <c r="CJ38" i="34"/>
  <c r="AA245" i="35"/>
  <c r="AY44" i="34"/>
  <c r="AZ44" i="34" s="1"/>
  <c r="AZ43" i="34"/>
  <c r="CI42" i="34"/>
  <c r="CJ42" i="34" s="1"/>
  <c r="CJ41" i="34"/>
  <c r="CY51" i="34"/>
  <c r="CZ51" i="34" s="1"/>
  <c r="CZ50" i="34"/>
  <c r="AQ42" i="34"/>
  <c r="AR42" i="34" s="1"/>
  <c r="AR41" i="34"/>
  <c r="O51" i="34"/>
  <c r="P51" i="34" s="1"/>
  <c r="P50" i="34"/>
  <c r="DC40" i="34"/>
  <c r="DD40" i="34" s="1"/>
  <c r="DD38" i="34"/>
  <c r="AA54" i="34"/>
  <c r="AB52" i="34"/>
  <c r="CE40" i="34"/>
  <c r="CF40" i="34" s="1"/>
  <c r="CF38" i="34"/>
  <c r="K48" i="34"/>
  <c r="L48" i="34" s="1"/>
  <c r="L47" i="34"/>
  <c r="EA40" i="34"/>
  <c r="EB40" i="34" s="1"/>
  <c r="EB38" i="34"/>
  <c r="CU48" i="34"/>
  <c r="CV48" i="34" s="1"/>
  <c r="CV47" i="34"/>
  <c r="BO40" i="34"/>
  <c r="BP40" i="34" s="1"/>
  <c r="BP38" i="34"/>
  <c r="CY40" i="34"/>
  <c r="CZ40" i="34" s="1"/>
  <c r="CZ38" i="34"/>
  <c r="CA40" i="34"/>
  <c r="CB40" i="34" s="1"/>
  <c r="CB38" i="34"/>
  <c r="AA48" i="34"/>
  <c r="AB48" i="34" s="1"/>
  <c r="AB47" i="34"/>
  <c r="BW40" i="34"/>
  <c r="BX40" i="34" s="1"/>
  <c r="BX38" i="34"/>
  <c r="S54" i="34"/>
  <c r="T52" i="34"/>
  <c r="BW51" i="34"/>
  <c r="BX51" i="34" s="1"/>
  <c r="BX50" i="34"/>
  <c r="T245" i="35"/>
  <c r="CM42" i="34"/>
  <c r="CN42" i="34" s="1"/>
  <c r="CN41" i="34"/>
  <c r="CI51" i="34"/>
  <c r="CJ51" i="34" s="1"/>
  <c r="CJ50" i="34"/>
  <c r="K46" i="34"/>
  <c r="L46" i="34" s="1"/>
  <c r="L45" i="34"/>
  <c r="K42" i="34"/>
  <c r="L42" i="34" s="1"/>
  <c r="L41" i="34"/>
  <c r="DG51" i="34"/>
  <c r="DH51" i="34" s="1"/>
  <c r="DH50" i="34"/>
  <c r="AA46" i="34"/>
  <c r="AB46" i="34" s="1"/>
  <c r="AB45" i="34"/>
  <c r="DO48" i="34"/>
  <c r="DP48" i="34" s="1"/>
  <c r="DP47" i="34"/>
  <c r="EA42" i="34"/>
  <c r="EB42" i="34" s="1"/>
  <c r="EB41" i="34"/>
  <c r="AB245" i="35"/>
  <c r="CA42" i="34"/>
  <c r="CB42" i="34" s="1"/>
  <c r="CB41" i="34"/>
  <c r="DG48" i="34"/>
  <c r="DH48" i="34" s="1"/>
  <c r="DH47" i="34"/>
  <c r="P245" i="35"/>
  <c r="DG40" i="34"/>
  <c r="DH40" i="34" s="1"/>
  <c r="DH38" i="34"/>
  <c r="AQ46" i="34"/>
  <c r="AR46" i="34" s="1"/>
  <c r="AR45" i="34"/>
  <c r="CE44" i="34"/>
  <c r="CF44" i="34" s="1"/>
  <c r="CF43" i="34"/>
  <c r="DS46" i="34"/>
  <c r="DT46" i="34" s="1"/>
  <c r="DT45" i="34"/>
  <c r="F245" i="35"/>
  <c r="CQ51" i="34"/>
  <c r="CR50" i="34"/>
  <c r="BX52" i="34"/>
  <c r="BW54" i="34"/>
  <c r="AU46" i="34"/>
  <c r="AV46" i="34" s="1"/>
  <c r="AV45" i="34"/>
  <c r="BW44" i="34"/>
  <c r="BX44" i="34" s="1"/>
  <c r="BX43" i="34"/>
  <c r="AI46" i="34"/>
  <c r="AJ46" i="34" s="1"/>
  <c r="AJ45" i="34"/>
  <c r="AU44" i="34"/>
  <c r="AV44" i="34" s="1"/>
  <c r="AV43" i="34"/>
  <c r="AI236" i="35"/>
  <c r="DW48" i="34"/>
  <c r="DX48" i="34" s="1"/>
  <c r="DX47" i="34"/>
  <c r="CI44" i="34"/>
  <c r="CJ44" i="34" s="1"/>
  <c r="CJ43" i="34"/>
  <c r="DW46" i="34"/>
  <c r="DX46" i="34" s="1"/>
  <c r="DX45" i="34"/>
  <c r="BK40" i="34"/>
  <c r="BL40" i="34" s="1"/>
  <c r="BL38" i="34"/>
  <c r="DW40" i="34"/>
  <c r="DX40" i="34" s="1"/>
  <c r="DX38" i="34"/>
  <c r="AG245" i="35"/>
  <c r="DW42" i="34"/>
  <c r="DX42" i="34" s="1"/>
  <c r="DX41" i="34"/>
  <c r="AE40" i="34"/>
  <c r="AF40" i="34" s="1"/>
  <c r="AF38" i="34"/>
  <c r="CQ40" i="34"/>
  <c r="CR40" i="34" s="1"/>
  <c r="CR38" i="34"/>
  <c r="DC54" i="34"/>
  <c r="DD52" i="34"/>
  <c r="BG54" i="34"/>
  <c r="BH52" i="34"/>
  <c r="DK42" i="34"/>
  <c r="DL42" i="34" s="1"/>
  <c r="DL41" i="34"/>
  <c r="BG44" i="34"/>
  <c r="BH44" i="34" s="1"/>
  <c r="BH43" i="34"/>
  <c r="AM51" i="34"/>
  <c r="AN51" i="34" s="1"/>
  <c r="AN50" i="34"/>
  <c r="BS54" i="34"/>
  <c r="BT52" i="34"/>
  <c r="CA51" i="34"/>
  <c r="CB51" i="34" s="1"/>
  <c r="CB50" i="34"/>
  <c r="CM40" i="34"/>
  <c r="CN40" i="34" s="1"/>
  <c r="CN38" i="34"/>
  <c r="DW54" i="34"/>
  <c r="DX52" i="34"/>
  <c r="O48" i="34"/>
  <c r="P48" i="34" s="1"/>
  <c r="P47" i="34"/>
  <c r="J245" i="35"/>
  <c r="AI42" i="34"/>
  <c r="AJ42" i="34" s="1"/>
  <c r="AJ41" i="34"/>
  <c r="CY48" i="34"/>
  <c r="CZ48" i="34" s="1"/>
  <c r="CZ47" i="34"/>
  <c r="G245" i="35"/>
  <c r="AQ40" i="34"/>
  <c r="AR40" i="34" s="1"/>
  <c r="AR38" i="34"/>
  <c r="M245" i="35"/>
  <c r="N245" i="35"/>
  <c r="AU48" i="34"/>
  <c r="AV48" i="34" s="1"/>
  <c r="AV47" i="34"/>
  <c r="EA54" i="34"/>
  <c r="EB52" i="34"/>
  <c r="DS44" i="34"/>
  <c r="DT44" i="34" s="1"/>
  <c r="DT43" i="34"/>
  <c r="S245" i="35"/>
  <c r="BW42" i="34"/>
  <c r="BX42" i="34" s="1"/>
  <c r="BX41" i="34"/>
  <c r="AI48" i="34"/>
  <c r="AJ48" i="34" s="1"/>
  <c r="AJ47" i="34"/>
  <c r="BO46" i="34"/>
  <c r="BP46" i="34" s="1"/>
  <c r="BP45" i="34"/>
  <c r="L13" i="21"/>
  <c r="L15" i="21"/>
  <c r="L14" i="21"/>
  <c r="L9" i="21"/>
  <c r="L17" i="21"/>
  <c r="L12" i="21"/>
  <c r="L8" i="21"/>
  <c r="L11" i="21"/>
  <c r="L16" i="21"/>
  <c r="N10" i="3"/>
  <c r="R10" i="3" s="1"/>
  <c r="N16" i="3"/>
  <c r="R16" i="3" s="1"/>
  <c r="N13" i="3"/>
  <c r="R13" i="3" s="1"/>
  <c r="N25" i="3"/>
  <c r="N9" i="3"/>
  <c r="R9" i="3" s="1"/>
  <c r="N23" i="3"/>
  <c r="R23" i="3" s="1"/>
  <c r="N14" i="3"/>
  <c r="R14" i="3" s="1"/>
  <c r="H159" i="4"/>
  <c r="H160" i="4"/>
  <c r="AH167" i="4"/>
  <c r="H163" i="4"/>
  <c r="H172" i="4"/>
  <c r="H174" i="4"/>
  <c r="H164" i="4"/>
  <c r="H176" i="4"/>
  <c r="AL166" i="4"/>
  <c r="U166" i="4"/>
  <c r="S166" i="4"/>
  <c r="L166" i="4"/>
  <c r="O167" i="4"/>
  <c r="AK167" i="4"/>
  <c r="F42" i="34" l="1"/>
  <c r="G42" i="34" s="1"/>
  <c r="F54" i="34"/>
  <c r="G54" i="34" s="1"/>
  <c r="F44" i="34"/>
  <c r="G44" i="34" s="1"/>
  <c r="F48" i="34"/>
  <c r="G48" i="34" s="1"/>
  <c r="F40" i="34"/>
  <c r="G40" i="34" s="1"/>
  <c r="F51" i="34"/>
  <c r="G51" i="34" s="1"/>
  <c r="F46" i="34"/>
  <c r="G46" i="34" s="1"/>
  <c r="BG55" i="34"/>
  <c r="BH55" i="34" s="1"/>
  <c r="BH54" i="34"/>
  <c r="CA55" i="34"/>
  <c r="CB55" i="34" s="1"/>
  <c r="CB54" i="34"/>
  <c r="AY55" i="34"/>
  <c r="AZ55" i="34" s="1"/>
  <c r="AZ54" i="34"/>
  <c r="CI55" i="34"/>
  <c r="CJ55" i="34" s="1"/>
  <c r="CJ54" i="34"/>
  <c r="CU55" i="34"/>
  <c r="CV55" i="34" s="1"/>
  <c r="CV54" i="34"/>
  <c r="DK55" i="34"/>
  <c r="DL55" i="34" s="1"/>
  <c r="DL54" i="34"/>
  <c r="DC55" i="34"/>
  <c r="DD55" i="34" s="1"/>
  <c r="DD54" i="34"/>
  <c r="AQ55" i="34"/>
  <c r="AR55" i="34" s="1"/>
  <c r="AR54" i="34"/>
  <c r="AI55" i="34"/>
  <c r="AJ55" i="34" s="1"/>
  <c r="AJ54" i="34"/>
  <c r="K55" i="34"/>
  <c r="L55" i="34" s="1"/>
  <c r="L54" i="34"/>
  <c r="BS55" i="34"/>
  <c r="BT55" i="34" s="1"/>
  <c r="BT54" i="34"/>
  <c r="AA55" i="34"/>
  <c r="AB55" i="34" s="1"/>
  <c r="AB54" i="34"/>
  <c r="AI245" i="35"/>
  <c r="AU55" i="34"/>
  <c r="AV55" i="34" s="1"/>
  <c r="AV54" i="34"/>
  <c r="BW55" i="34"/>
  <c r="BX55" i="34" s="1"/>
  <c r="BX54" i="34"/>
  <c r="BC55" i="34"/>
  <c r="BD55" i="34" s="1"/>
  <c r="BD54" i="34"/>
  <c r="CM55" i="34"/>
  <c r="CN55" i="34" s="1"/>
  <c r="CN54" i="34"/>
  <c r="F22" i="34"/>
  <c r="AI197" i="35"/>
  <c r="EA55" i="34"/>
  <c r="EB55" i="34" s="1"/>
  <c r="EB54" i="34"/>
  <c r="DO55" i="34"/>
  <c r="DP55" i="34" s="1"/>
  <c r="DP54" i="34"/>
  <c r="DG55" i="34"/>
  <c r="DH55" i="34" s="1"/>
  <c r="DH54" i="34"/>
  <c r="BK55" i="34"/>
  <c r="BL55" i="34" s="1"/>
  <c r="BL54" i="34"/>
  <c r="CQ55" i="34"/>
  <c r="CR55" i="34" s="1"/>
  <c r="CR51" i="34"/>
  <c r="S55" i="34"/>
  <c r="T55" i="34" s="1"/>
  <c r="T54" i="34"/>
  <c r="AE55" i="34"/>
  <c r="AF55" i="34" s="1"/>
  <c r="AF54" i="34"/>
  <c r="DS55" i="34"/>
  <c r="DT55" i="34" s="1"/>
  <c r="DT54" i="34"/>
  <c r="DW55" i="34"/>
  <c r="DX55" i="34" s="1"/>
  <c r="DX54" i="34"/>
  <c r="CE55" i="34"/>
  <c r="CF55" i="34" s="1"/>
  <c r="CF54" i="34"/>
  <c r="O55" i="34"/>
  <c r="P55" i="34" s="1"/>
  <c r="P54" i="34"/>
  <c r="AM55" i="34"/>
  <c r="AN55" i="34" s="1"/>
  <c r="AN54" i="34"/>
  <c r="W55" i="34"/>
  <c r="X55" i="34" s="1"/>
  <c r="X54" i="34"/>
  <c r="BO55" i="34"/>
  <c r="BP55" i="34" s="1"/>
  <c r="BP54" i="34"/>
  <c r="CY55" i="34"/>
  <c r="CZ55" i="34" s="1"/>
  <c r="CZ54" i="34"/>
  <c r="R18" i="3"/>
  <c r="R24" i="3"/>
  <c r="N26" i="3"/>
  <c r="N24" i="3"/>
  <c r="F24" i="34" l="1"/>
  <c r="F55" i="34"/>
  <c r="G55" i="34" s="1"/>
  <c r="N18" i="3"/>
  <c r="E4" i="4"/>
  <c r="E5" i="4" s="1"/>
  <c r="E6" i="4" s="1"/>
  <c r="E7" i="4" s="1"/>
  <c r="E8" i="4" s="1"/>
  <c r="E9" i="4" s="1"/>
  <c r="E10" i="4" s="1"/>
  <c r="E11" i="4" s="1"/>
  <c r="E12" i="4" s="1"/>
  <c r="E13" i="4" s="1"/>
  <c r="E14" i="4" s="1"/>
  <c r="E15" i="4" s="1"/>
  <c r="E17" i="4" l="1"/>
  <c r="E18" i="4" s="1"/>
  <c r="E19" i="4" s="1"/>
  <c r="E20" i="4" s="1"/>
  <c r="E21" i="4" s="1"/>
  <c r="E22" i="4" s="1"/>
  <c r="E23" i="4" s="1"/>
  <c r="E24" i="4" s="1"/>
  <c r="E25" i="4" s="1"/>
  <c r="E26" i="4" s="1"/>
  <c r="E27" i="4" s="1"/>
  <c r="E28" i="4" s="1"/>
  <c r="E29" i="4" s="1"/>
  <c r="E30" i="4" s="1"/>
  <c r="E31" i="4" s="1"/>
  <c r="E32" i="4" s="1"/>
  <c r="E16" i="4"/>
  <c r="E33" i="4" l="1"/>
  <c r="E34" i="4" s="1"/>
  <c r="E35" i="4" s="1"/>
  <c r="E36" i="4" s="1"/>
  <c r="E37" i="4" s="1"/>
  <c r="E38" i="4" s="1"/>
  <c r="E39" i="4" s="1"/>
  <c r="E40" i="4" s="1"/>
  <c r="E41" i="4" l="1"/>
  <c r="E42" i="4" s="1"/>
  <c r="E43" i="4" s="1"/>
  <c r="E44" i="4" s="1"/>
  <c r="E45" i="4" s="1"/>
  <c r="E46" i="4" s="1"/>
  <c r="E47" i="4" s="1"/>
  <c r="E48" i="4" s="1"/>
  <c r="E49" i="4" s="1"/>
  <c r="E50" i="4" s="1"/>
  <c r="E51" i="4" s="1"/>
  <c r="E52" i="4" s="1"/>
  <c r="E53" i="4" s="1"/>
  <c r="E54" i="4" s="1"/>
  <c r="E55" i="4" s="1"/>
  <c r="E56" i="4" s="1"/>
  <c r="E57" i="4" s="1"/>
  <c r="E58" i="4" s="1"/>
  <c r="E59" i="4" s="1"/>
  <c r="E60" i="4" s="1"/>
  <c r="E61" i="4" s="1"/>
  <c r="E62" i="4" s="1"/>
  <c r="E63" i="4" s="1"/>
  <c r="E64" i="4" s="1"/>
  <c r="E65" i="4" s="1"/>
  <c r="E66" i="4" s="1"/>
  <c r="E67" i="4" s="1"/>
  <c r="E68" i="4" s="1"/>
  <c r="E69" i="4" s="1"/>
  <c r="E70" i="4" s="1"/>
  <c r="E71" i="4" s="1"/>
  <c r="E72" i="4" s="1"/>
  <c r="E73" i="4" s="1"/>
  <c r="E74" i="4" s="1"/>
  <c r="E75" i="4" s="1"/>
  <c r="E76" i="4" s="1"/>
  <c r="E77" i="4" s="1"/>
  <c r="E78" i="4" s="1"/>
  <c r="E79" i="4" s="1"/>
  <c r="E80" i="4" s="1"/>
  <c r="E81" i="4" s="1"/>
  <c r="E82" i="4" s="1"/>
  <c r="E83" i="4" s="1"/>
  <c r="E84" i="4" s="1"/>
  <c r="E85" i="4" s="1"/>
  <c r="E86" i="4" s="1"/>
  <c r="E87" i="4" s="1"/>
  <c r="E88" i="4" s="1"/>
  <c r="E89" i="4" s="1"/>
  <c r="E90" i="4" s="1"/>
  <c r="E91" i="4" s="1"/>
  <c r="E92" i="4" s="1"/>
  <c r="E93" i="4" s="1"/>
  <c r="E94" i="4" s="1"/>
  <c r="E95" i="4" s="1"/>
  <c r="E96" i="4" s="1"/>
  <c r="E97" i="4" s="1"/>
  <c r="E98" i="4" s="1"/>
  <c r="E99" i="4" s="1"/>
  <c r="E100" i="4" s="1"/>
  <c r="E101" i="4" s="1"/>
  <c r="E102" i="4" s="1"/>
  <c r="E103" i="4" s="1"/>
  <c r="E104" i="4" s="1"/>
  <c r="E105" i="4" s="1"/>
  <c r="E106" i="4" s="1"/>
  <c r="E107" i="4" s="1"/>
  <c r="E108" i="4" s="1"/>
  <c r="E109" i="4" s="1"/>
  <c r="E110" i="4" s="1"/>
  <c r="E111" i="4" s="1"/>
  <c r="E112" i="4" s="1"/>
  <c r="E113" i="4" s="1"/>
  <c r="Y530" i="16" l="1"/>
  <c r="D8" i="15" l="1"/>
  <c r="G8" i="15" s="1"/>
  <c r="H8" i="15" s="1"/>
  <c r="D25" i="15" l="1"/>
  <c r="D26" i="15" l="1"/>
  <c r="G25" i="15"/>
  <c r="K28" i="3"/>
  <c r="S27" i="3" l="1"/>
  <c r="S28" i="3"/>
  <c r="G26" i="15"/>
  <c r="H26" i="15" s="1"/>
  <c r="H25" i="15"/>
  <c r="D7" i="15" l="1"/>
  <c r="K15" i="3" l="1"/>
  <c r="G7" i="15"/>
  <c r="D13" i="15"/>
  <c r="H7" i="15" l="1"/>
  <c r="G13" i="15"/>
  <c r="H13" i="15" s="1"/>
  <c r="V67" i="35"/>
  <c r="O161" i="35"/>
  <c r="J68" i="35"/>
  <c r="AE64" i="35"/>
  <c r="X65" i="35"/>
  <c r="I96" i="35"/>
  <c r="AA94" i="35"/>
  <c r="K174" i="35"/>
  <c r="Q97" i="35"/>
  <c r="L99" i="35"/>
  <c r="E164" i="35"/>
  <c r="AD68" i="35"/>
  <c r="AD98" i="35"/>
  <c r="U67" i="35"/>
  <c r="Y60" i="35"/>
  <c r="D100" i="35"/>
  <c r="O98" i="35"/>
  <c r="AC161" i="35"/>
  <c r="I56" i="35"/>
  <c r="AC68" i="35"/>
  <c r="P60" i="35"/>
  <c r="R65" i="35"/>
  <c r="V164" i="35"/>
  <c r="K99" i="35"/>
  <c r="W69" i="35"/>
  <c r="W164" i="35"/>
  <c r="G55" i="35"/>
  <c r="AE68" i="35"/>
  <c r="I70" i="35"/>
  <c r="F59" i="35"/>
  <c r="V157" i="35"/>
  <c r="F68" i="35"/>
  <c r="AG93" i="35"/>
  <c r="Y157" i="35"/>
  <c r="W55" i="35"/>
  <c r="Q157" i="35"/>
  <c r="E56" i="35"/>
  <c r="AA174" i="35"/>
  <c r="L60" i="35"/>
  <c r="AH174" i="35"/>
  <c r="U99" i="35"/>
  <c r="AH161" i="35"/>
  <c r="M96" i="35"/>
  <c r="N94" i="35"/>
  <c r="I174" i="35"/>
  <c r="Y158" i="35"/>
  <c r="R161" i="35"/>
  <c r="K161" i="35"/>
  <c r="Z94" i="35"/>
  <c r="F65" i="35"/>
  <c r="D68" i="35"/>
  <c r="F92" i="35"/>
  <c r="N67" i="35"/>
  <c r="N96" i="35"/>
  <c r="J97" i="35"/>
  <c r="AC98" i="35"/>
  <c r="W65" i="35"/>
  <c r="AC95" i="35"/>
  <c r="U92" i="35"/>
  <c r="N56" i="35"/>
  <c r="AH67" i="35"/>
  <c r="AD92" i="35"/>
  <c r="Q94" i="35"/>
  <c r="AF92" i="35"/>
  <c r="AC55" i="35"/>
  <c r="AH70" i="35"/>
  <c r="AD96" i="35"/>
  <c r="AG69" i="35"/>
  <c r="P67" i="35"/>
  <c r="AC59" i="35"/>
  <c r="D157" i="35"/>
  <c r="AE158" i="35"/>
  <c r="S97" i="35"/>
  <c r="N98" i="35"/>
  <c r="K97" i="35"/>
  <c r="M164" i="35"/>
  <c r="D55" i="35"/>
  <c r="K68" i="35"/>
  <c r="X98" i="35"/>
  <c r="D56" i="35"/>
  <c r="Z64" i="35"/>
  <c r="Y99" i="35"/>
  <c r="AA65" i="35"/>
  <c r="I97" i="35"/>
  <c r="AH69" i="35"/>
  <c r="AC60" i="35"/>
  <c r="Z59" i="35"/>
  <c r="Q59" i="35"/>
  <c r="F55" i="35"/>
  <c r="R100" i="35"/>
  <c r="U56" i="35"/>
  <c r="K60" i="35"/>
  <c r="V97" i="35"/>
  <c r="Y94" i="35"/>
  <c r="S98" i="35"/>
  <c r="O68" i="35"/>
  <c r="U60" i="35"/>
  <c r="R60" i="35"/>
  <c r="Z99" i="35"/>
  <c r="N55" i="35"/>
  <c r="K157" i="35"/>
  <c r="V65" i="35"/>
  <c r="T65" i="35"/>
  <c r="AB56" i="35"/>
  <c r="G93" i="35"/>
  <c r="L92" i="35"/>
  <c r="P174" i="35"/>
  <c r="I93" i="35"/>
  <c r="AA164" i="35"/>
  <c r="G174" i="35"/>
  <c r="K95" i="35"/>
  <c r="I60" i="35"/>
  <c r="Z164" i="35"/>
  <c r="R66" i="35"/>
  <c r="M70" i="35"/>
  <c r="AE59" i="35"/>
  <c r="AF66" i="35"/>
  <c r="X67" i="35"/>
  <c r="AF95" i="35"/>
  <c r="L174" i="35"/>
  <c r="Y95" i="35"/>
  <c r="Y59" i="35"/>
  <c r="X164" i="35"/>
  <c r="W56" i="35"/>
  <c r="N95" i="35"/>
  <c r="H64" i="35"/>
  <c r="AH158" i="35"/>
  <c r="Z174" i="35"/>
  <c r="O164" i="35"/>
  <c r="AE174" i="35"/>
  <c r="V70" i="35"/>
  <c r="P95" i="35"/>
  <c r="I157" i="35"/>
  <c r="AF64" i="35"/>
  <c r="AF99" i="35"/>
  <c r="I164" i="35"/>
  <c r="AG98" i="35"/>
  <c r="AF70" i="35"/>
  <c r="AF158" i="35"/>
  <c r="AH66" i="35"/>
  <c r="T98" i="35"/>
  <c r="Z92" i="35"/>
  <c r="AE65" i="35"/>
  <c r="AG55" i="35"/>
  <c r="AH56" i="35"/>
  <c r="I99" i="35"/>
  <c r="Q66" i="35"/>
  <c r="F56" i="35"/>
  <c r="L93" i="35"/>
  <c r="P99" i="35"/>
  <c r="K65" i="35"/>
  <c r="Z66" i="35"/>
  <c r="Y100" i="35"/>
  <c r="N174" i="35"/>
  <c r="G99" i="35"/>
  <c r="M161" i="35"/>
  <c r="S96" i="35"/>
  <c r="W64" i="35"/>
  <c r="H96" i="35"/>
  <c r="P93" i="35"/>
  <c r="F67" i="35"/>
  <c r="AD95" i="35"/>
  <c r="T64" i="35"/>
  <c r="AB65" i="35"/>
  <c r="J94" i="35"/>
  <c r="Q56" i="35"/>
  <c r="N92" i="35"/>
  <c r="M100" i="35"/>
  <c r="V55" i="35"/>
  <c r="AF164" i="35"/>
  <c r="E59" i="35"/>
  <c r="X97" i="35"/>
  <c r="U161" i="35"/>
  <c r="V64" i="35"/>
  <c r="U174" i="35"/>
  <c r="D93" i="35"/>
  <c r="E98" i="35"/>
  <c r="Y68" i="35"/>
  <c r="D69" i="35"/>
  <c r="I67" i="35"/>
  <c r="N68" i="35"/>
  <c r="Y97" i="35"/>
  <c r="T100" i="35"/>
  <c r="AD69" i="35"/>
  <c r="E68" i="35"/>
  <c r="P56" i="35"/>
  <c r="N60" i="35"/>
  <c r="E55" i="35"/>
  <c r="Y98" i="35"/>
  <c r="J98" i="35"/>
  <c r="P92" i="35"/>
  <c r="AB55" i="35"/>
  <c r="U98" i="35"/>
  <c r="P94" i="35"/>
  <c r="E94" i="35"/>
  <c r="Y65" i="35"/>
  <c r="Z158" i="35"/>
  <c r="O69" i="35"/>
  <c r="L158" i="35"/>
  <c r="W157" i="35"/>
  <c r="H65" i="35"/>
  <c r="F174" i="35"/>
  <c r="N158" i="35"/>
  <c r="L96" i="35"/>
  <c r="AD67" i="35"/>
  <c r="AB164" i="35"/>
  <c r="T67" i="35"/>
  <c r="R93" i="35"/>
  <c r="AA98" i="35"/>
  <c r="Q95" i="35"/>
  <c r="F95" i="35"/>
  <c r="J65" i="35"/>
  <c r="AC158" i="35"/>
  <c r="Z65" i="35"/>
  <c r="AA97" i="35"/>
  <c r="AG97" i="35"/>
  <c r="M65" i="35"/>
  <c r="AD99" i="35"/>
  <c r="H100" i="35"/>
  <c r="Y64" i="35"/>
  <c r="G94" i="35"/>
  <c r="H60" i="35"/>
  <c r="Q68" i="35"/>
  <c r="M158" i="35"/>
  <c r="F94" i="35"/>
  <c r="N64" i="35"/>
  <c r="AG56" i="35"/>
  <c r="V158" i="35"/>
  <c r="T161" i="35"/>
  <c r="X66" i="35"/>
  <c r="X93" i="35"/>
  <c r="E161" i="35"/>
  <c r="AC56" i="35"/>
  <c r="N69" i="35"/>
  <c r="Q92" i="35"/>
  <c r="W97" i="35"/>
  <c r="Q164" i="35"/>
  <c r="E65" i="35"/>
  <c r="M157" i="35"/>
  <c r="AB174" i="35"/>
  <c r="K92" i="35"/>
  <c r="R64" i="35"/>
  <c r="W99" i="35"/>
  <c r="AF174" i="35"/>
  <c r="N70" i="35"/>
  <c r="D66" i="35"/>
  <c r="O157" i="35"/>
  <c r="X99" i="35"/>
  <c r="L66" i="35"/>
  <c r="AG164" i="35"/>
  <c r="L95" i="35"/>
  <c r="F161" i="35"/>
  <c r="H69" i="35"/>
  <c r="P97" i="35"/>
  <c r="T96" i="35"/>
  <c r="AF65" i="35"/>
  <c r="AG161" i="35"/>
  <c r="J95" i="35"/>
  <c r="R174" i="35"/>
  <c r="O94" i="35"/>
  <c r="AE92" i="35"/>
  <c r="M92" i="35"/>
  <c r="G59" i="35"/>
  <c r="U95" i="35"/>
  <c r="W93" i="35"/>
  <c r="AG174" i="35"/>
  <c r="AH59" i="35"/>
  <c r="D164" i="35"/>
  <c r="AB92" i="35"/>
  <c r="O70" i="35"/>
  <c r="O55" i="35"/>
  <c r="AC66" i="35"/>
  <c r="P59" i="35"/>
  <c r="Q64" i="35"/>
  <c r="AA70" i="35"/>
  <c r="P161" i="35"/>
  <c r="K59" i="35"/>
  <c r="AF59" i="35"/>
  <c r="J158" i="35"/>
  <c r="G95" i="35"/>
  <c r="R56" i="35"/>
  <c r="M69" i="35"/>
  <c r="E158" i="35"/>
  <c r="AB94" i="35"/>
  <c r="H95" i="35"/>
  <c r="AC99" i="35"/>
  <c r="AB64" i="35"/>
  <c r="E67" i="35"/>
  <c r="S67" i="35"/>
  <c r="Y164" i="35"/>
  <c r="AH98" i="35"/>
  <c r="AC96" i="35"/>
  <c r="P157" i="35"/>
  <c r="X64" i="35"/>
  <c r="L98" i="35"/>
  <c r="S65" i="35"/>
  <c r="D98" i="35"/>
  <c r="U164" i="35"/>
  <c r="AH94" i="35"/>
  <c r="O60" i="35"/>
  <c r="AG157" i="35"/>
  <c r="U64" i="35"/>
  <c r="T93" i="35"/>
  <c r="K55" i="35"/>
  <c r="L94" i="35"/>
  <c r="W100" i="35"/>
  <c r="AE100" i="35"/>
  <c r="J100" i="35"/>
  <c r="K56" i="35"/>
  <c r="AD56" i="35"/>
  <c r="AB95" i="35"/>
  <c r="S64" i="35"/>
  <c r="AD70" i="35"/>
  <c r="W59" i="35"/>
  <c r="E69" i="35"/>
  <c r="H97" i="35"/>
  <c r="Y70" i="35"/>
  <c r="S100" i="35"/>
  <c r="V98" i="35"/>
  <c r="AB70" i="35"/>
  <c r="N161" i="35"/>
  <c r="S158" i="35"/>
  <c r="K67" i="35"/>
  <c r="V69" i="35"/>
  <c r="AF98" i="35"/>
  <c r="H56" i="35"/>
  <c r="X69" i="35"/>
  <c r="D70" i="35"/>
  <c r="V99" i="35"/>
  <c r="M60" i="35"/>
  <c r="AA96" i="35"/>
  <c r="M97" i="35"/>
  <c r="J174" i="35"/>
  <c r="L69" i="35"/>
  <c r="J92" i="35"/>
  <c r="G67" i="35"/>
  <c r="Q67" i="35"/>
  <c r="I68" i="35"/>
  <c r="T164" i="35"/>
  <c r="F64" i="35"/>
  <c r="Z56" i="35"/>
  <c r="J60" i="35"/>
  <c r="AC92" i="35"/>
  <c r="E95" i="35"/>
  <c r="V93" i="35"/>
  <c r="I98" i="35"/>
  <c r="Q65" i="35"/>
  <c r="AF96" i="35"/>
  <c r="AA64" i="35"/>
  <c r="H67" i="35"/>
  <c r="AH68" i="35"/>
  <c r="S55" i="35"/>
  <c r="R68" i="35"/>
  <c r="W94" i="35"/>
  <c r="P100" i="35"/>
  <c r="Z98" i="35"/>
  <c r="G65" i="35"/>
  <c r="V68" i="35"/>
  <c r="I69" i="35"/>
  <c r="AB157" i="35"/>
  <c r="H161" i="35"/>
  <c r="AD93" i="35"/>
  <c r="Q99" i="35"/>
  <c r="I95" i="35"/>
  <c r="T99" i="35"/>
  <c r="AC174" i="35"/>
  <c r="P65" i="35"/>
  <c r="X158" i="35"/>
  <c r="AB161" i="35"/>
  <c r="L164" i="35"/>
  <c r="H55" i="35"/>
  <c r="W95" i="35"/>
  <c r="Y67" i="35"/>
  <c r="I100" i="35"/>
  <c r="G158" i="35"/>
  <c r="AF56" i="35"/>
  <c r="E157" i="35"/>
  <c r="Z55" i="35"/>
  <c r="O64" i="35"/>
  <c r="Z161" i="35"/>
  <c r="AA100" i="35"/>
  <c r="AB68" i="35"/>
  <c r="AG95" i="35"/>
  <c r="X70" i="35"/>
  <c r="AD161" i="35"/>
  <c r="J67" i="35"/>
  <c r="S60" i="35"/>
  <c r="AC157" i="35"/>
  <c r="T157" i="35"/>
  <c r="H158" i="35"/>
  <c r="AC164" i="35"/>
  <c r="AF97" i="35"/>
  <c r="AG67" i="35"/>
  <c r="M174" i="35"/>
  <c r="AD100" i="35"/>
  <c r="V96" i="35"/>
  <c r="T94" i="35"/>
  <c r="O59" i="35"/>
  <c r="R67" i="35"/>
  <c r="I161" i="35"/>
  <c r="F96" i="35"/>
  <c r="D174" i="35"/>
  <c r="AA60" i="35"/>
  <c r="L55" i="35"/>
  <c r="M94" i="35"/>
  <c r="H59" i="35"/>
  <c r="AB60" i="35"/>
  <c r="O99" i="35"/>
  <c r="P55" i="35"/>
  <c r="T66" i="35"/>
  <c r="AF94" i="35"/>
  <c r="S95" i="35"/>
  <c r="X157" i="35"/>
  <c r="V59" i="35"/>
  <c r="P68" i="35"/>
  <c r="AH64" i="35"/>
  <c r="R70" i="35"/>
  <c r="J55" i="35"/>
  <c r="M64" i="35"/>
  <c r="U69" i="35"/>
  <c r="F66" i="35"/>
  <c r="F100" i="35"/>
  <c r="AG94" i="35"/>
  <c r="O67" i="35"/>
  <c r="AD94" i="35"/>
  <c r="H157" i="35"/>
  <c r="AE164" i="35"/>
  <c r="U70" i="35"/>
  <c r="U66" i="35"/>
  <c r="E60" i="35"/>
  <c r="O97" i="35"/>
  <c r="G70" i="35"/>
  <c r="AE157" i="35"/>
  <c r="AH157" i="35"/>
  <c r="E174" i="35"/>
  <c r="L64" i="35"/>
  <c r="AE70" i="35"/>
  <c r="H94" i="35"/>
  <c r="AC93" i="35"/>
  <c r="Y92" i="35"/>
  <c r="R96" i="35"/>
  <c r="T59" i="35"/>
  <c r="R157" i="35"/>
  <c r="AH92" i="35"/>
  <c r="W60" i="35"/>
  <c r="W161" i="35"/>
  <c r="F97" i="35"/>
  <c r="Q158" i="35"/>
  <c r="S161" i="35"/>
  <c r="H164" i="35"/>
  <c r="AC69" i="35"/>
  <c r="F70" i="35"/>
  <c r="G60" i="35"/>
  <c r="W70" i="35"/>
  <c r="F99" i="35"/>
  <c r="Y55" i="35"/>
  <c r="AD157" i="35"/>
  <c r="J59" i="35"/>
  <c r="AH55" i="35"/>
  <c r="L161" i="35"/>
  <c r="AB99" i="35"/>
  <c r="X100" i="35"/>
  <c r="K69" i="35"/>
  <c r="Z157" i="35"/>
  <c r="AG64" i="35"/>
  <c r="AA161" i="35"/>
  <c r="AB96" i="35"/>
  <c r="AB98" i="35"/>
  <c r="O66" i="35"/>
  <c r="Q96" i="35"/>
  <c r="AE55" i="35"/>
  <c r="W68" i="35"/>
  <c r="AA158" i="35"/>
  <c r="S99" i="35"/>
  <c r="O65" i="35"/>
  <c r="AA67" i="35"/>
  <c r="AD65" i="35"/>
  <c r="AA55" i="35"/>
  <c r="U94" i="35"/>
  <c r="N157" i="35"/>
  <c r="Y66" i="35"/>
  <c r="D59" i="35"/>
  <c r="AD174" i="35"/>
  <c r="AH93" i="35"/>
  <c r="F98" i="35"/>
  <c r="AC65" i="35"/>
  <c r="AG59" i="35"/>
  <c r="V95" i="35"/>
  <c r="AF67" i="35"/>
  <c r="R55" i="35"/>
  <c r="L70" i="35"/>
  <c r="T174" i="35"/>
  <c r="M98" i="35"/>
  <c r="AF60" i="35"/>
  <c r="AG65" i="35"/>
  <c r="D161" i="35"/>
  <c r="AF157" i="35"/>
  <c r="AH164" i="35"/>
  <c r="AC64" i="35"/>
  <c r="Z97" i="35"/>
  <c r="AG92" i="35"/>
  <c r="W67" i="35"/>
  <c r="G56" i="35"/>
  <c r="H99" i="35"/>
  <c r="W158" i="35"/>
  <c r="AF69" i="35"/>
  <c r="AE96" i="35"/>
  <c r="AD66" i="35"/>
  <c r="D65" i="35"/>
  <c r="AE94" i="35"/>
  <c r="W66" i="35"/>
  <c r="U96" i="35"/>
  <c r="H174" i="35"/>
  <c r="AC100" i="35"/>
  <c r="V60" i="35"/>
  <c r="AB67" i="35"/>
  <c r="AG96" i="35"/>
  <c r="T55" i="35"/>
  <c r="T60" i="35"/>
  <c r="P164" i="35"/>
  <c r="U59" i="35"/>
  <c r="X161" i="35"/>
  <c r="AD55" i="35"/>
  <c r="T70" i="35"/>
  <c r="R69" i="35"/>
  <c r="AA92" i="35"/>
  <c r="T69" i="35"/>
  <c r="J69" i="35"/>
  <c r="AE67" i="35"/>
  <c r="Q69" i="35"/>
  <c r="E93" i="35"/>
  <c r="R98" i="35"/>
  <c r="AE56" i="35"/>
  <c r="P69" i="35"/>
  <c r="I59" i="35"/>
  <c r="AG100" i="35"/>
  <c r="M99" i="35"/>
  <c r="F164" i="35"/>
  <c r="L68" i="35"/>
  <c r="J161" i="35"/>
  <c r="V100" i="35"/>
  <c r="AA93" i="35"/>
  <c r="O95" i="35"/>
  <c r="AH96" i="35"/>
  <c r="V174" i="35"/>
  <c r="T68" i="35"/>
  <c r="K158" i="35"/>
  <c r="Q98" i="35"/>
  <c r="O56" i="35"/>
  <c r="J70" i="35"/>
  <c r="S69" i="35"/>
  <c r="G92" i="35"/>
  <c r="K96" i="35"/>
  <c r="D158" i="35"/>
  <c r="N100" i="35"/>
  <c r="N65" i="35"/>
  <c r="L56" i="35"/>
  <c r="Z93" i="35"/>
  <c r="X174" i="35"/>
  <c r="G100" i="35"/>
  <c r="AC67" i="35"/>
  <c r="M55" i="35"/>
  <c r="I55" i="35"/>
  <c r="S92" i="35"/>
  <c r="K94" i="35"/>
  <c r="Z96" i="35"/>
  <c r="D96" i="35"/>
  <c r="AB100" i="35"/>
  <c r="AB59" i="35"/>
  <c r="J64" i="35"/>
  <c r="U158" i="35"/>
  <c r="S56" i="35"/>
  <c r="AA99" i="35"/>
  <c r="I94" i="35"/>
  <c r="P96" i="35"/>
  <c r="F60" i="35"/>
  <c r="O96" i="35"/>
  <c r="AE99" i="35"/>
  <c r="D64" i="35"/>
  <c r="L97" i="35"/>
  <c r="K66" i="35"/>
  <c r="E100" i="35"/>
  <c r="E97" i="35"/>
  <c r="G157" i="35"/>
  <c r="W174" i="35"/>
  <c r="Z60" i="35"/>
  <c r="AA59" i="35"/>
  <c r="J157" i="35"/>
  <c r="X60" i="35"/>
  <c r="O93" i="35"/>
  <c r="J99" i="35"/>
  <c r="E99" i="35"/>
  <c r="F158" i="35"/>
  <c r="D95" i="35"/>
  <c r="H68" i="35"/>
  <c r="AG158" i="35"/>
  <c r="Q100" i="35"/>
  <c r="Z67" i="35"/>
  <c r="X55" i="35"/>
  <c r="Q93" i="35"/>
  <c r="X94" i="35"/>
  <c r="AF161" i="35"/>
  <c r="G69" i="35"/>
  <c r="AA157" i="35"/>
  <c r="H70" i="35"/>
  <c r="N97" i="35"/>
  <c r="H98" i="35"/>
  <c r="F157" i="35"/>
  <c r="X96" i="35"/>
  <c r="AD158" i="35"/>
  <c r="H66" i="35"/>
  <c r="G97" i="35"/>
  <c r="O158" i="35"/>
  <c r="Z100" i="35"/>
  <c r="D94" i="35"/>
  <c r="AB158" i="35"/>
  <c r="V92" i="35"/>
  <c r="AC97" i="35"/>
  <c r="AH97" i="35"/>
  <c r="V56" i="35"/>
  <c r="R92" i="35"/>
  <c r="G161" i="35"/>
  <c r="U68" i="35"/>
  <c r="AB69" i="35"/>
  <c r="U93" i="35"/>
  <c r="Z70" i="35"/>
  <c r="T158" i="35"/>
  <c r="AG68" i="35"/>
  <c r="AE98" i="35"/>
  <c r="S70" i="35"/>
  <c r="S164" i="35"/>
  <c r="G98" i="35"/>
  <c r="V161" i="35"/>
  <c r="D99" i="35"/>
  <c r="AD60" i="35"/>
  <c r="AH100" i="35"/>
  <c r="Q70" i="35"/>
  <c r="G96" i="35"/>
  <c r="AA66" i="35"/>
  <c r="Y69" i="35"/>
  <c r="R95" i="35"/>
  <c r="J93" i="35"/>
  <c r="X59" i="35"/>
  <c r="G64" i="35"/>
  <c r="Q174" i="35"/>
  <c r="D92" i="35"/>
  <c r="AB93" i="35"/>
  <c r="J164" i="35"/>
  <c r="Z69" i="35"/>
  <c r="S94" i="35"/>
  <c r="W92" i="35"/>
  <c r="AF55" i="35"/>
  <c r="AH65" i="35"/>
  <c r="Y56" i="35"/>
  <c r="J56" i="35"/>
  <c r="N99" i="35"/>
  <c r="P70" i="35"/>
  <c r="K93" i="35"/>
  <c r="G164" i="35"/>
  <c r="D97" i="35"/>
  <c r="S68" i="35"/>
  <c r="S174" i="35"/>
  <c r="K164" i="35"/>
  <c r="AF93" i="35"/>
  <c r="Y161" i="35"/>
  <c r="AH60" i="35"/>
  <c r="T92" i="35"/>
  <c r="AC94" i="35"/>
  <c r="AH95" i="35"/>
  <c r="D60" i="35"/>
  <c r="AE69" i="35"/>
  <c r="H92" i="35"/>
  <c r="AE95" i="35"/>
  <c r="X68" i="35"/>
  <c r="M67" i="35"/>
  <c r="I65" i="35"/>
  <c r="AD59" i="35"/>
  <c r="F93" i="35"/>
  <c r="AF68" i="35"/>
  <c r="K70" i="35"/>
  <c r="T56" i="35"/>
  <c r="E64" i="35"/>
  <c r="P158" i="35"/>
  <c r="E92" i="35"/>
  <c r="V66" i="35"/>
  <c r="K64" i="35"/>
  <c r="R164" i="35"/>
  <c r="M59" i="35"/>
  <c r="U97" i="35"/>
  <c r="AA69" i="35"/>
  <c r="O100" i="35"/>
  <c r="AG70" i="35"/>
  <c r="J96" i="35"/>
  <c r="J66" i="35"/>
  <c r="AE97" i="35"/>
  <c r="AA56" i="35"/>
  <c r="AE60" i="35"/>
  <c r="AH99" i="35"/>
  <c r="AD64" i="35"/>
  <c r="G68" i="35"/>
  <c r="P64" i="35"/>
  <c r="P66" i="35"/>
  <c r="G66" i="35"/>
  <c r="X56" i="35"/>
  <c r="L100" i="35"/>
  <c r="U55" i="35"/>
  <c r="Y93" i="35"/>
  <c r="R94" i="35"/>
  <c r="R59" i="35"/>
  <c r="X95" i="35"/>
  <c r="V94" i="35"/>
  <c r="E66" i="35"/>
  <c r="AC70" i="35"/>
  <c r="S157" i="35"/>
  <c r="AA68" i="35"/>
  <c r="R97" i="35"/>
  <c r="N164" i="35"/>
  <c r="D67" i="35"/>
  <c r="S66" i="35"/>
  <c r="S93" i="35"/>
  <c r="AE66" i="35"/>
  <c r="AA95" i="35"/>
  <c r="AB66" i="35"/>
  <c r="R158" i="35"/>
  <c r="Q55" i="35"/>
  <c r="O174" i="35"/>
  <c r="N66" i="35"/>
  <c r="N93" i="35"/>
  <c r="Q161" i="35"/>
  <c r="W98" i="35"/>
  <c r="AG66" i="35"/>
  <c r="AD97" i="35"/>
  <c r="AE93" i="35"/>
  <c r="L59" i="35"/>
  <c r="M56" i="35"/>
  <c r="L67" i="35"/>
  <c r="I158" i="35"/>
  <c r="Z95" i="35"/>
  <c r="X92" i="35"/>
  <c r="M68" i="35"/>
  <c r="P98" i="35"/>
  <c r="I92" i="35"/>
  <c r="K100" i="35"/>
  <c r="K98" i="35"/>
  <c r="U157" i="35"/>
  <c r="L65" i="35"/>
  <c r="O92" i="35"/>
  <c r="AE161" i="35"/>
  <c r="U65" i="35"/>
  <c r="R99" i="35"/>
  <c r="Z68" i="35"/>
  <c r="M95" i="35"/>
  <c r="E70" i="35"/>
  <c r="U100" i="35"/>
  <c r="H93" i="35"/>
  <c r="S59" i="35"/>
  <c r="L157" i="35"/>
  <c r="M66" i="35"/>
  <c r="I64" i="35"/>
  <c r="AG60" i="35"/>
  <c r="AB97" i="35"/>
  <c r="N59" i="35"/>
  <c r="F69" i="35"/>
  <c r="Y96" i="35"/>
  <c r="I66" i="35"/>
  <c r="M93" i="35"/>
  <c r="Q60" i="35"/>
  <c r="T95" i="35"/>
  <c r="E96" i="35"/>
  <c r="AG99" i="35"/>
  <c r="T97" i="35"/>
  <c r="Y174" i="35"/>
  <c r="W96" i="35"/>
  <c r="AF100" i="35"/>
  <c r="AD164" i="35"/>
  <c r="AI8" i="34" l="1"/>
  <c r="J181" i="35"/>
  <c r="U102" i="35"/>
  <c r="G166" i="35"/>
  <c r="G190" i="35" s="1"/>
  <c r="G188" i="35"/>
  <c r="W15" i="34"/>
  <c r="W17" i="34" s="1"/>
  <c r="AH72" i="35"/>
  <c r="AI12" i="34"/>
  <c r="J185" i="35"/>
  <c r="DK12" i="34"/>
  <c r="AD185" i="35"/>
  <c r="BO12" i="34"/>
  <c r="R185" i="35"/>
  <c r="AM15" i="34"/>
  <c r="AM17" i="34" s="1"/>
  <c r="K166" i="35"/>
  <c r="K190" i="35" s="1"/>
  <c r="K188" i="35"/>
  <c r="AE8" i="34"/>
  <c r="I181" i="35"/>
  <c r="F185" i="35"/>
  <c r="S12" i="34"/>
  <c r="Z72" i="35"/>
  <c r="AE166" i="35"/>
  <c r="AE190" i="35" s="1"/>
  <c r="AE188" i="35"/>
  <c r="DO15" i="34"/>
  <c r="DO17" i="34" s="1"/>
  <c r="AB102" i="35"/>
  <c r="AI93" i="35"/>
  <c r="CI8" i="34"/>
  <c r="W181" i="35"/>
  <c r="BC12" i="34"/>
  <c r="O185" i="35"/>
  <c r="AB185" i="35"/>
  <c r="DC12" i="34"/>
  <c r="AI9" i="34"/>
  <c r="J182" i="35"/>
  <c r="BW12" i="34"/>
  <c r="T185" i="35"/>
  <c r="L102" i="35"/>
  <c r="Y102" i="35"/>
  <c r="I72" i="35"/>
  <c r="M181" i="35"/>
  <c r="AU8" i="34"/>
  <c r="BO8" i="34"/>
  <c r="R181" i="35"/>
  <c r="W25" i="34"/>
  <c r="W26" i="34" s="1"/>
  <c r="G198" i="35"/>
  <c r="G175" i="35"/>
  <c r="G199" i="35" s="1"/>
  <c r="CY15" i="34"/>
  <c r="CY17" i="34" s="1"/>
  <c r="AA188" i="35"/>
  <c r="AA166" i="35"/>
  <c r="AA190" i="35" s="1"/>
  <c r="L181" i="35"/>
  <c r="AQ8" i="34"/>
  <c r="CI25" i="34"/>
  <c r="CI26" i="34" s="1"/>
  <c r="W198" i="35"/>
  <c r="W175" i="35"/>
  <c r="W199" i="35" s="1"/>
  <c r="T166" i="35"/>
  <c r="T190" i="35" s="1"/>
  <c r="T188" i="35"/>
  <c r="BW15" i="34"/>
  <c r="BW17" i="34" s="1"/>
  <c r="AU9" i="34"/>
  <c r="M182" i="35"/>
  <c r="AI94" i="35"/>
  <c r="AI98" i="35"/>
  <c r="AI25" i="34"/>
  <c r="AI26" i="34" s="1"/>
  <c r="J175" i="35"/>
  <c r="J199" i="35" s="1"/>
  <c r="J198" i="35"/>
  <c r="Q181" i="35"/>
  <c r="BK8" i="34"/>
  <c r="AY12" i="34"/>
  <c r="N185" i="35"/>
  <c r="AU12" i="34"/>
  <c r="M185" i="35"/>
  <c r="AI56" i="35"/>
  <c r="Z175" i="35"/>
  <c r="Z199" i="35" s="1"/>
  <c r="Z198" i="35"/>
  <c r="CU25" i="34"/>
  <c r="CU26" i="34" s="1"/>
  <c r="P166" i="35"/>
  <c r="P190" i="35" s="1"/>
  <c r="BG15" i="34"/>
  <c r="BG17" i="34" s="1"/>
  <c r="P188" i="35"/>
  <c r="T181" i="35"/>
  <c r="BW8" i="34"/>
  <c r="Z182" i="35"/>
  <c r="CU9" i="34"/>
  <c r="H185" i="35"/>
  <c r="AA12" i="34"/>
  <c r="BC8" i="34"/>
  <c r="O181" i="35"/>
  <c r="J72" i="35"/>
  <c r="AH181" i="35"/>
  <c r="EA8" i="34"/>
  <c r="AD102" i="35"/>
  <c r="AC198" i="35"/>
  <c r="AC175" i="35"/>
  <c r="AC199" i="35" s="1"/>
  <c r="DG25" i="34"/>
  <c r="DG26" i="34" s="1"/>
  <c r="CY12" i="34"/>
  <c r="AA185" i="35"/>
  <c r="AI100" i="35"/>
  <c r="AI70" i="35"/>
  <c r="O12" i="34"/>
  <c r="E185" i="35"/>
  <c r="E72" i="35"/>
  <c r="U72" i="35"/>
  <c r="O198" i="35"/>
  <c r="BC25" i="34"/>
  <c r="BC26" i="34" s="1"/>
  <c r="O175" i="35"/>
  <c r="O199" i="35" s="1"/>
  <c r="E182" i="35"/>
  <c r="O9" i="34"/>
  <c r="AF185" i="35"/>
  <c r="DS12" i="34"/>
  <c r="AF182" i="35"/>
  <c r="DS9" i="34"/>
  <c r="CM25" i="34"/>
  <c r="CM26" i="34" s="1"/>
  <c r="X175" i="35"/>
  <c r="X199" i="35" s="1"/>
  <c r="X198" i="35"/>
  <c r="T72" i="35"/>
  <c r="CE8" i="34"/>
  <c r="V181" i="35"/>
  <c r="V72" i="35"/>
  <c r="BS8" i="34"/>
  <c r="S181" i="35"/>
  <c r="W9" i="34"/>
  <c r="G182" i="35"/>
  <c r="U175" i="35"/>
  <c r="U199" i="35" s="1"/>
  <c r="U198" i="35"/>
  <c r="CA25" i="34"/>
  <c r="CA26" i="34" s="1"/>
  <c r="CE15" i="34"/>
  <c r="CE17" i="34" s="1"/>
  <c r="V188" i="35"/>
  <c r="V166" i="35"/>
  <c r="V190" i="35" s="1"/>
  <c r="S198" i="35"/>
  <c r="BS25" i="34"/>
  <c r="BS26" i="34" s="1"/>
  <c r="S175" i="35"/>
  <c r="S199" i="35" s="1"/>
  <c r="F181" i="35"/>
  <c r="S8" i="34"/>
  <c r="M188" i="35"/>
  <c r="M166" i="35"/>
  <c r="M190" i="35" s="1"/>
  <c r="AU15" i="34"/>
  <c r="AU17" i="34" s="1"/>
  <c r="K182" i="35"/>
  <c r="AM9" i="34"/>
  <c r="S102" i="35"/>
  <c r="CM8" i="34"/>
  <c r="X181" i="35"/>
  <c r="Z188" i="35"/>
  <c r="Z166" i="35"/>
  <c r="Z190" i="35" s="1"/>
  <c r="CU15" i="34"/>
  <c r="CU17" i="34" s="1"/>
  <c r="AI174" i="35"/>
  <c r="AI175" i="35" s="1"/>
  <c r="D175" i="35"/>
  <c r="D199" i="35" s="1"/>
  <c r="D198" i="35"/>
  <c r="K25" i="34"/>
  <c r="K26" i="34" s="1"/>
  <c r="G102" i="35"/>
  <c r="AB72" i="35"/>
  <c r="BS12" i="34"/>
  <c r="S185" i="35"/>
  <c r="AC181" i="35"/>
  <c r="DG8" i="34"/>
  <c r="Z181" i="35"/>
  <c r="CU8" i="34"/>
  <c r="AI95" i="35"/>
  <c r="AI92" i="35"/>
  <c r="D102" i="35"/>
  <c r="L72" i="35"/>
  <c r="AI68" i="35"/>
  <c r="G185" i="35"/>
  <c r="W12" i="34"/>
  <c r="AF166" i="35"/>
  <c r="AF190" i="35" s="1"/>
  <c r="AF188" i="35"/>
  <c r="DS15" i="34"/>
  <c r="DS17" i="34" s="1"/>
  <c r="AE9" i="34"/>
  <c r="I182" i="35"/>
  <c r="U181" i="35"/>
  <c r="CA8" i="34"/>
  <c r="P181" i="35"/>
  <c r="BG8" i="34"/>
  <c r="G181" i="35"/>
  <c r="W8" i="34"/>
  <c r="AH102" i="35"/>
  <c r="CQ8" i="34"/>
  <c r="Y181" i="35"/>
  <c r="I175" i="35"/>
  <c r="I199" i="35" s="1"/>
  <c r="I198" i="35"/>
  <c r="AE25" i="34"/>
  <c r="AE26" i="34" s="1"/>
  <c r="BG9" i="34"/>
  <c r="P182" i="35"/>
  <c r="AF198" i="35"/>
  <c r="AF175" i="35"/>
  <c r="AF199" i="35" s="1"/>
  <c r="DS25" i="34"/>
  <c r="DS26" i="34" s="1"/>
  <c r="DC8" i="34"/>
  <c r="AB181" i="35"/>
  <c r="AI96" i="35"/>
  <c r="AF72" i="35"/>
  <c r="X72" i="35"/>
  <c r="Z185" i="35"/>
  <c r="CU12" i="34"/>
  <c r="AA102" i="35"/>
  <c r="I102" i="35"/>
  <c r="H102" i="35"/>
  <c r="R72" i="35"/>
  <c r="BO9" i="34"/>
  <c r="R182" i="35"/>
  <c r="L182" i="35"/>
  <c r="AQ9" i="34"/>
  <c r="AD72" i="35"/>
  <c r="F198" i="35"/>
  <c r="S25" i="34"/>
  <c r="S26" i="34" s="1"/>
  <c r="F175" i="35"/>
  <c r="F199" i="35" s="1"/>
  <c r="AI97" i="35"/>
  <c r="W102" i="35"/>
  <c r="AD198" i="35"/>
  <c r="AD175" i="35"/>
  <c r="AD199" i="35" s="1"/>
  <c r="DK25" i="34"/>
  <c r="DK26" i="34" s="1"/>
  <c r="AE72" i="35"/>
  <c r="AH185" i="35"/>
  <c r="EA12" i="34"/>
  <c r="Y72" i="35"/>
  <c r="X102" i="35"/>
  <c r="R175" i="35"/>
  <c r="R199" i="35" s="1"/>
  <c r="R198" i="35"/>
  <c r="BO25" i="34"/>
  <c r="BO26" i="34" s="1"/>
  <c r="AC185" i="35"/>
  <c r="DG12" i="34"/>
  <c r="AI60" i="35"/>
  <c r="G72" i="35"/>
  <c r="AI67" i="35"/>
  <c r="X182" i="35"/>
  <c r="CM9" i="34"/>
  <c r="BK12" i="34"/>
  <c r="Q185" i="35"/>
  <c r="DW12" i="34"/>
  <c r="AG185" i="35"/>
  <c r="K198" i="35"/>
  <c r="AM25" i="34"/>
  <c r="AM26" i="34" s="1"/>
  <c r="K175" i="35"/>
  <c r="K199" i="35" s="1"/>
  <c r="AA15" i="34"/>
  <c r="AA17" i="34" s="1"/>
  <c r="H166" i="35"/>
  <c r="H190" i="35" s="1"/>
  <c r="H188" i="35"/>
  <c r="R166" i="35"/>
  <c r="R190" i="35" s="1"/>
  <c r="BO15" i="34"/>
  <c r="BO17" i="34" s="1"/>
  <c r="R188" i="35"/>
  <c r="DW9" i="34"/>
  <c r="AG182" i="35"/>
  <c r="CE12" i="34"/>
  <c r="V185" i="35"/>
  <c r="AY8" i="34"/>
  <c r="N181" i="35"/>
  <c r="O188" i="35"/>
  <c r="O166" i="35"/>
  <c r="O190" i="35" s="1"/>
  <c r="BC15" i="34"/>
  <c r="BC17" i="34" s="1"/>
  <c r="AI164" i="35"/>
  <c r="AI166" i="35" s="1"/>
  <c r="K15" i="34"/>
  <c r="K17" i="34" s="1"/>
  <c r="D166" i="35"/>
  <c r="D190" i="35" s="1"/>
  <c r="D188" i="35"/>
  <c r="Q72" i="35"/>
  <c r="X188" i="35"/>
  <c r="X166" i="35"/>
  <c r="X190" i="35" s="1"/>
  <c r="CM15" i="34"/>
  <c r="CM17" i="34" s="1"/>
  <c r="AE185" i="35"/>
  <c r="DO12" i="34"/>
  <c r="BK9" i="34"/>
  <c r="Q182" i="35"/>
  <c r="AI64" i="35"/>
  <c r="D72" i="35"/>
  <c r="AB198" i="35"/>
  <c r="DC25" i="34"/>
  <c r="DC26" i="34" s="1"/>
  <c r="AB175" i="35"/>
  <c r="AB199" i="35" s="1"/>
  <c r="P72" i="35"/>
  <c r="CY9" i="34"/>
  <c r="AA182" i="35"/>
  <c r="AI55" i="35"/>
  <c r="BK25" i="34"/>
  <c r="BK26" i="34" s="1"/>
  <c r="Q198" i="35"/>
  <c r="Q175" i="35"/>
  <c r="Q199" i="35" s="1"/>
  <c r="AE15" i="34"/>
  <c r="AE17" i="34" s="1"/>
  <c r="I166" i="35"/>
  <c r="I190" i="35" s="1"/>
  <c r="I188" i="35"/>
  <c r="F188" i="35"/>
  <c r="F166" i="35"/>
  <c r="F190" i="35" s="1"/>
  <c r="S15" i="34"/>
  <c r="S17" i="34" s="1"/>
  <c r="L185" i="35"/>
  <c r="AQ12" i="34"/>
  <c r="DK9" i="34"/>
  <c r="AD182" i="35"/>
  <c r="AE102" i="35"/>
  <c r="AG72" i="35"/>
  <c r="BG12" i="34"/>
  <c r="P185" i="35"/>
  <c r="DK15" i="34"/>
  <c r="DK17" i="34" s="1"/>
  <c r="AD188" i="35"/>
  <c r="AD166" i="35"/>
  <c r="AD190" i="35" s="1"/>
  <c r="AM8" i="34"/>
  <c r="K181" i="35"/>
  <c r="AI66" i="35"/>
  <c r="J188" i="35"/>
  <c r="J166" i="35"/>
  <c r="J190" i="35" s="1"/>
  <c r="AI15" i="34"/>
  <c r="AI17" i="34" s="1"/>
  <c r="CI12" i="34"/>
  <c r="W185" i="35"/>
  <c r="AQ15" i="34"/>
  <c r="AQ17" i="34" s="1"/>
  <c r="L188" i="35"/>
  <c r="L166" i="35"/>
  <c r="L190" i="35" s="1"/>
  <c r="P102" i="35"/>
  <c r="E102" i="35"/>
  <c r="K185" i="35"/>
  <c r="AM12" i="34"/>
  <c r="BS9" i="34"/>
  <c r="S182" i="35"/>
  <c r="P175" i="35"/>
  <c r="P199" i="35" s="1"/>
  <c r="BG25" i="34"/>
  <c r="BG26" i="34" s="1"/>
  <c r="P198" i="35"/>
  <c r="O15" i="34"/>
  <c r="O17" i="34" s="1"/>
  <c r="E188" i="35"/>
  <c r="E166" i="35"/>
  <c r="E190" i="35" s="1"/>
  <c r="L175" i="35"/>
  <c r="L199" i="35" s="1"/>
  <c r="AQ25" i="34"/>
  <c r="AQ26" i="34" s="1"/>
  <c r="L198" i="35"/>
  <c r="Y185" i="35"/>
  <c r="CQ12" i="34"/>
  <c r="CQ15" i="34"/>
  <c r="CQ17" i="34" s="1"/>
  <c r="Y166" i="35"/>
  <c r="Y190" i="35" s="1"/>
  <c r="Y188" i="35"/>
  <c r="Q166" i="35"/>
  <c r="Q190" i="35" s="1"/>
  <c r="Q188" i="35"/>
  <c r="BK15" i="34"/>
  <c r="BK17" i="34" s="1"/>
  <c r="K102" i="35"/>
  <c r="D185" i="35"/>
  <c r="K12" i="34"/>
  <c r="AI161" i="35"/>
  <c r="F72" i="35"/>
  <c r="N72" i="35"/>
  <c r="AY9" i="34"/>
  <c r="N182" i="35"/>
  <c r="DC9" i="34"/>
  <c r="AB182" i="35"/>
  <c r="N166" i="35"/>
  <c r="N190" i="35" s="1"/>
  <c r="AY15" i="34"/>
  <c r="AY17" i="34" s="1"/>
  <c r="N188" i="35"/>
  <c r="K9" i="34"/>
  <c r="D182" i="35"/>
  <c r="AI158" i="35"/>
  <c r="CA15" i="34"/>
  <c r="CA17" i="34" s="1"/>
  <c r="U166" i="35"/>
  <c r="U190" i="35" s="1"/>
  <c r="U188" i="35"/>
  <c r="I185" i="35"/>
  <c r="AE12" i="34"/>
  <c r="DC15" i="34"/>
  <c r="DC17" i="34" s="1"/>
  <c r="AB166" i="35"/>
  <c r="AB190" i="35" s="1"/>
  <c r="AB188" i="35"/>
  <c r="AE182" i="35"/>
  <c r="DO9" i="34"/>
  <c r="AY25" i="34"/>
  <c r="AY26" i="34" s="1"/>
  <c r="N175" i="35"/>
  <c r="N199" i="35" s="1"/>
  <c r="N198" i="35"/>
  <c r="N102" i="35"/>
  <c r="S72" i="35"/>
  <c r="F102" i="35"/>
  <c r="V102" i="35"/>
  <c r="F182" i="35"/>
  <c r="S9" i="34"/>
  <c r="CY8" i="34"/>
  <c r="AA181" i="35"/>
  <c r="AI59" i="35"/>
  <c r="Y198" i="35"/>
  <c r="CQ25" i="34"/>
  <c r="CQ26" i="34" s="1"/>
  <c r="Y175" i="35"/>
  <c r="Y199" i="35" s="1"/>
  <c r="AF102" i="35"/>
  <c r="CA12" i="34"/>
  <c r="U185" i="35"/>
  <c r="CA9" i="34"/>
  <c r="U182" i="35"/>
  <c r="Q102" i="35"/>
  <c r="AI157" i="35"/>
  <c r="K8" i="34"/>
  <c r="D181" i="35"/>
  <c r="R102" i="35"/>
  <c r="J102" i="35"/>
  <c r="K72" i="35"/>
  <c r="AI99" i="35"/>
  <c r="W166" i="35"/>
  <c r="W190" i="35" s="1"/>
  <c r="W188" i="35"/>
  <c r="CI15" i="34"/>
  <c r="CI17" i="34" s="1"/>
  <c r="AF181" i="35"/>
  <c r="DS8" i="34"/>
  <c r="W182" i="35"/>
  <c r="CI9" i="34"/>
  <c r="AI65" i="35"/>
  <c r="AG175" i="35"/>
  <c r="AG199" i="35" s="1"/>
  <c r="DW25" i="34"/>
  <c r="DW26" i="34" s="1"/>
  <c r="AG198" i="35"/>
  <c r="V182" i="35"/>
  <c r="CE9" i="34"/>
  <c r="E175" i="35"/>
  <c r="E199" i="35" s="1"/>
  <c r="E198" i="35"/>
  <c r="O25" i="34"/>
  <c r="O26" i="34" s="1"/>
  <c r="T102" i="35"/>
  <c r="EA15" i="34"/>
  <c r="EA17" i="34" s="1"/>
  <c r="AH166" i="35"/>
  <c r="AH190" i="35" s="1"/>
  <c r="AH188" i="35"/>
  <c r="BC9" i="34"/>
  <c r="O182" i="35"/>
  <c r="AG188" i="35"/>
  <c r="DW15" i="34"/>
  <c r="DW17" i="34" s="1"/>
  <c r="AG166" i="35"/>
  <c r="AG190" i="35" s="1"/>
  <c r="AC102" i="35"/>
  <c r="AA198" i="35"/>
  <c r="CY25" i="34"/>
  <c r="CY26" i="34" s="1"/>
  <c r="AA175" i="35"/>
  <c r="AA199" i="35" s="1"/>
  <c r="Z102" i="35"/>
  <c r="AD181" i="35"/>
  <c r="DK8" i="34"/>
  <c r="AU25" i="34"/>
  <c r="AU26" i="34" s="1"/>
  <c r="M175" i="35"/>
  <c r="M199" i="35" s="1"/>
  <c r="M198" i="35"/>
  <c r="T182" i="35"/>
  <c r="BW9" i="34"/>
  <c r="AA25" i="34"/>
  <c r="AA26" i="34" s="1"/>
  <c r="H198" i="35"/>
  <c r="H175" i="35"/>
  <c r="H199" i="35" s="1"/>
  <c r="AE181" i="35"/>
  <c r="DO8" i="34"/>
  <c r="AC166" i="35"/>
  <c r="AC190" i="35" s="1"/>
  <c r="AC188" i="35"/>
  <c r="DG15" i="34"/>
  <c r="DG17" i="34" s="1"/>
  <c r="E181" i="35"/>
  <c r="O8" i="34"/>
  <c r="EA9" i="34"/>
  <c r="AH182" i="35"/>
  <c r="H182" i="35"/>
  <c r="AA9" i="34"/>
  <c r="EA25" i="34"/>
  <c r="EA26" i="34" s="1"/>
  <c r="AH198" i="35"/>
  <c r="AH175" i="35"/>
  <c r="AH199" i="35" s="1"/>
  <c r="S166" i="35"/>
  <c r="S190" i="35" s="1"/>
  <c r="S188" i="35"/>
  <c r="BS15" i="34"/>
  <c r="BS17" i="34" s="1"/>
  <c r="T198" i="35"/>
  <c r="T175" i="35"/>
  <c r="T199" i="35" s="1"/>
  <c r="BW25" i="34"/>
  <c r="BW26" i="34" s="1"/>
  <c r="AA8" i="34"/>
  <c r="H181" i="35"/>
  <c r="O102" i="35"/>
  <c r="W72" i="35"/>
  <c r="DW8" i="34"/>
  <c r="AG181" i="35"/>
  <c r="AG102" i="35"/>
  <c r="AC72" i="35"/>
  <c r="AA72" i="35"/>
  <c r="M102" i="35"/>
  <c r="AI69" i="35"/>
  <c r="CQ9" i="34"/>
  <c r="Y182" i="35"/>
  <c r="AC182" i="35"/>
  <c r="DG9" i="34"/>
  <c r="CM12" i="34"/>
  <c r="X185" i="35"/>
  <c r="O72" i="35"/>
  <c r="DO25" i="34"/>
  <c r="DO26" i="34" s="1"/>
  <c r="AE198" i="35"/>
  <c r="AE175" i="35"/>
  <c r="AE199" i="35" s="1"/>
  <c r="M72" i="35"/>
  <c r="V175" i="35"/>
  <c r="V199" i="35" s="1"/>
  <c r="V198" i="35"/>
  <c r="CE25" i="34"/>
  <c r="CE26" i="34" s="1"/>
  <c r="H72" i="35"/>
  <c r="D18" i="15"/>
  <c r="G18" i="15" s="1"/>
  <c r="H18" i="15" s="1"/>
  <c r="D21" i="15"/>
  <c r="M14" i="3"/>
  <c r="K11" i="21"/>
  <c r="M10" i="3"/>
  <c r="K9" i="21"/>
  <c r="L16" i="3"/>
  <c r="K14" i="21"/>
  <c r="M9" i="3"/>
  <c r="M23" i="3"/>
  <c r="M13" i="3"/>
  <c r="K8" i="21"/>
  <c r="K12" i="21"/>
  <c r="L23" i="3"/>
  <c r="L10" i="3"/>
  <c r="K17" i="21"/>
  <c r="L25" i="3"/>
  <c r="M16" i="3"/>
  <c r="L9" i="3"/>
  <c r="L13" i="3"/>
  <c r="K16" i="21"/>
  <c r="M25" i="3"/>
  <c r="K13" i="21"/>
  <c r="K15" i="21"/>
  <c r="L14" i="3"/>
  <c r="F11" i="38" l="1"/>
  <c r="G11" i="38" s="1"/>
  <c r="F9" i="38"/>
  <c r="G9" i="38" s="1"/>
  <c r="AI72" i="35"/>
  <c r="AI102" i="35"/>
  <c r="AI185" i="35"/>
  <c r="AI182" i="35"/>
  <c r="AI198" i="35"/>
  <c r="AI188" i="35"/>
  <c r="AI181" i="35"/>
  <c r="DV9" i="28"/>
  <c r="BN12" i="28"/>
  <c r="BZ22" i="28"/>
  <c r="BZ23" i="28" s="1"/>
  <c r="BV12" i="28"/>
  <c r="DJ24" i="28"/>
  <c r="DJ25" i="28" s="1"/>
  <c r="AT9" i="28"/>
  <c r="Q10" i="3"/>
  <c r="S10" i="3" s="1"/>
  <c r="CH13" i="28"/>
  <c r="BV22" i="28"/>
  <c r="BV23" i="28" s="1"/>
  <c r="DR12" i="28"/>
  <c r="DF15" i="28"/>
  <c r="DF17" i="28" s="1"/>
  <c r="AD12" i="28"/>
  <c r="CL15" i="28"/>
  <c r="CL17" i="28" s="1"/>
  <c r="L18" i="3"/>
  <c r="P18" i="3" s="1"/>
  <c r="P16" i="3"/>
  <c r="DJ22" i="28"/>
  <c r="DJ23" i="28" s="1"/>
  <c r="AX24" i="28"/>
  <c r="AX25" i="28" s="1"/>
  <c r="CD24" i="28"/>
  <c r="CD25" i="28" s="1"/>
  <c r="AL13" i="28"/>
  <c r="CL12" i="28"/>
  <c r="DZ9" i="28"/>
  <c r="AP22" i="28"/>
  <c r="AP23" i="28" s="1"/>
  <c r="V24" i="28"/>
  <c r="V25" i="28" s="1"/>
  <c r="CX12" i="28"/>
  <c r="DF22" i="28"/>
  <c r="DF23" i="28" s="1"/>
  <c r="DN15" i="28"/>
  <c r="DN17" i="28" s="1"/>
  <c r="Z9" i="28"/>
  <c r="BJ15" i="28"/>
  <c r="BJ17" i="28" s="1"/>
  <c r="AD15" i="28"/>
  <c r="AD17" i="28" s="1"/>
  <c r="V8" i="28"/>
  <c r="AL15" i="28"/>
  <c r="AL17" i="28" s="1"/>
  <c r="AD22" i="28"/>
  <c r="AD23" i="28" s="1"/>
  <c r="R9" i="28"/>
  <c r="AT8" i="28"/>
  <c r="CL9" i="28"/>
  <c r="CH12" i="28"/>
  <c r="DR22" i="28"/>
  <c r="DR23" i="28" s="1"/>
  <c r="BN8" i="28"/>
  <c r="AT24" i="28"/>
  <c r="AT25" i="28" s="1"/>
  <c r="DB24" i="28"/>
  <c r="DB25" i="28" s="1"/>
  <c r="DN13" i="28"/>
  <c r="Z13" i="28"/>
  <c r="DR9" i="28"/>
  <c r="AL9" i="28"/>
  <c r="BF22" i="28"/>
  <c r="BF23" i="28" s="1"/>
  <c r="CX15" i="28"/>
  <c r="CX17" i="28" s="1"/>
  <c r="BV13" i="28"/>
  <c r="DR15" i="28"/>
  <c r="DR17" i="28" s="1"/>
  <c r="BF9" i="28"/>
  <c r="CH22" i="28"/>
  <c r="CH23" i="28" s="1"/>
  <c r="BZ8" i="28"/>
  <c r="BZ15" i="28"/>
  <c r="BZ17" i="28" s="1"/>
  <c r="R8" i="28"/>
  <c r="AD9" i="28"/>
  <c r="DV15" i="28"/>
  <c r="DV17" i="28" s="1"/>
  <c r="CL13" i="28"/>
  <c r="AH8" i="28"/>
  <c r="AX13" i="28"/>
  <c r="DF9" i="28"/>
  <c r="BB8" i="28"/>
  <c r="L26" i="3"/>
  <c r="P26" i="3" s="1"/>
  <c r="P25" i="3"/>
  <c r="DB13" i="28"/>
  <c r="BB15" i="28"/>
  <c r="BB17" i="28" s="1"/>
  <c r="BR22" i="28"/>
  <c r="BR23" i="28" s="1"/>
  <c r="Z24" i="28"/>
  <c r="Z25" i="28" s="1"/>
  <c r="CP13" i="28"/>
  <c r="BN15" i="28"/>
  <c r="BN17" i="28" s="1"/>
  <c r="DZ8" i="28"/>
  <c r="DF8" i="28"/>
  <c r="DB22" i="28"/>
  <c r="DB23" i="28" s="1"/>
  <c r="DJ9" i="28"/>
  <c r="Q23" i="3"/>
  <c r="M24" i="3"/>
  <c r="Q24" i="3" s="1"/>
  <c r="J9" i="28"/>
  <c r="AH15" i="28"/>
  <c r="AH17" i="28" s="1"/>
  <c r="AX22" i="28"/>
  <c r="AX23" i="28" s="1"/>
  <c r="DB15" i="28"/>
  <c r="DB17" i="28" s="1"/>
  <c r="BR8" i="28"/>
  <c r="J8" i="28"/>
  <c r="AL8" i="28"/>
  <c r="DN24" i="28"/>
  <c r="DN25" i="28" s="1"/>
  <c r="CT15" i="28"/>
  <c r="CT17" i="28" s="1"/>
  <c r="DV24" i="28"/>
  <c r="DV25" i="28" s="1"/>
  <c r="BN9" i="28"/>
  <c r="BV9" i="28"/>
  <c r="CP24" i="28"/>
  <c r="CP25" i="28" s="1"/>
  <c r="BJ22" i="28"/>
  <c r="BJ23" i="28" s="1"/>
  <c r="Z15" i="28"/>
  <c r="Z17" i="28" s="1"/>
  <c r="BB9" i="28"/>
  <c r="DV12" i="28"/>
  <c r="J24" i="28"/>
  <c r="J25" i="28" s="1"/>
  <c r="E12" i="28"/>
  <c r="J12" i="28"/>
  <c r="BB24" i="28"/>
  <c r="BB25" i="28" s="1"/>
  <c r="CH24" i="28"/>
  <c r="CH25" i="28" s="1"/>
  <c r="CD13" i="28"/>
  <c r="CT24" i="28"/>
  <c r="CT25" i="28" s="1"/>
  <c r="AL24" i="28"/>
  <c r="AL25" i="28" s="1"/>
  <c r="BJ9" i="28"/>
  <c r="CT22" i="28"/>
  <c r="CT23" i="28" s="1"/>
  <c r="R22" i="28"/>
  <c r="R23" i="28" s="1"/>
  <c r="BZ24" i="28"/>
  <c r="BZ25" i="28" s="1"/>
  <c r="CP12" i="28"/>
  <c r="AP12" i="28"/>
  <c r="CH15" i="28"/>
  <c r="CH17" i="28" s="1"/>
  <c r="P9" i="3"/>
  <c r="BR24" i="28"/>
  <c r="BR25" i="28" s="1"/>
  <c r="CH9" i="28"/>
  <c r="BZ13" i="28"/>
  <c r="BJ12" i="28"/>
  <c r="BB22" i="28"/>
  <c r="BB23" i="28" s="1"/>
  <c r="N9" i="28"/>
  <c r="Z22" i="28"/>
  <c r="Z23" i="28" s="1"/>
  <c r="DZ15" i="28"/>
  <c r="DZ17" i="28" s="1"/>
  <c r="V22" i="28"/>
  <c r="V23" i="28" s="1"/>
  <c r="AP8" i="28"/>
  <c r="AT13" i="28"/>
  <c r="BF24" i="28"/>
  <c r="BF25" i="28" s="1"/>
  <c r="V13" i="28"/>
  <c r="CX24" i="28"/>
  <c r="CX25" i="28" s="1"/>
  <c r="V9" i="28"/>
  <c r="AX15" i="28"/>
  <c r="AX17" i="28" s="1"/>
  <c r="DB12" i="28"/>
  <c r="DR8" i="28"/>
  <c r="AP15" i="28"/>
  <c r="AP17" i="28" s="1"/>
  <c r="DN9" i="28"/>
  <c r="DJ13" i="28"/>
  <c r="BR9" i="28"/>
  <c r="N8" i="28"/>
  <c r="BV8" i="28"/>
  <c r="J22" i="28"/>
  <c r="J23" i="28" s="1"/>
  <c r="BV24" i="28"/>
  <c r="BV25" i="28" s="1"/>
  <c r="CT12" i="28"/>
  <c r="BF8" i="28"/>
  <c r="BR15" i="28"/>
  <c r="BR17" i="28" s="1"/>
  <c r="CX9" i="28"/>
  <c r="Z8" i="28"/>
  <c r="R12" i="28"/>
  <c r="N24" i="28"/>
  <c r="N25" i="28" s="1"/>
  <c r="DJ12" i="28"/>
  <c r="N12" i="28"/>
  <c r="AH22" i="28"/>
  <c r="AH23" i="28" s="1"/>
  <c r="DZ22" i="28"/>
  <c r="DZ23" i="28" s="1"/>
  <c r="V12" i="28"/>
  <c r="AT22" i="28"/>
  <c r="AT23" i="28" s="1"/>
  <c r="BV15" i="28"/>
  <c r="BV17" i="28" s="1"/>
  <c r="AL22" i="28"/>
  <c r="AL23" i="28" s="1"/>
  <c r="CP8" i="28"/>
  <c r="J15" i="28"/>
  <c r="J17" i="28" s="1"/>
  <c r="P14" i="3"/>
  <c r="BR12" i="28"/>
  <c r="M26" i="3"/>
  <c r="CT8" i="28"/>
  <c r="BB12" i="28"/>
  <c r="DV8" i="28"/>
  <c r="AD13" i="28"/>
  <c r="DV13" i="28"/>
  <c r="DZ13" i="28"/>
  <c r="DR24" i="28"/>
  <c r="DR25" i="28" s="1"/>
  <c r="DF24" i="28"/>
  <c r="DF25" i="28" s="1"/>
  <c r="CL24" i="28"/>
  <c r="CL25" i="28" s="1"/>
  <c r="CX13" i="28"/>
  <c r="DF12" i="28"/>
  <c r="BJ8" i="28"/>
  <c r="BF13" i="28"/>
  <c r="CL8" i="28"/>
  <c r="CX8" i="28"/>
  <c r="DN12" i="28"/>
  <c r="P10" i="3"/>
  <c r="CP22" i="28"/>
  <c r="CP23" i="28" s="1"/>
  <c r="CP9" i="28"/>
  <c r="AX9" i="28"/>
  <c r="Z12" i="28"/>
  <c r="BB13" i="28"/>
  <c r="DV22" i="28"/>
  <c r="DV23" i="28" s="1"/>
  <c r="CD22" i="28"/>
  <c r="CD23" i="28" s="1"/>
  <c r="DZ12" i="28"/>
  <c r="BF12" i="28"/>
  <c r="AP24" i="28"/>
  <c r="AP25" i="28" s="1"/>
  <c r="DF13" i="28"/>
  <c r="DN8" i="28"/>
  <c r="CD8" i="28"/>
  <c r="BF15" i="28"/>
  <c r="BF17" i="28" s="1"/>
  <c r="DJ15" i="28"/>
  <c r="DJ17" i="28" s="1"/>
  <c r="DN22" i="28"/>
  <c r="DN23" i="28" s="1"/>
  <c r="AP13" i="28"/>
  <c r="AH9" i="28"/>
  <c r="N22" i="28"/>
  <c r="N23" i="28" s="1"/>
  <c r="CT13" i="28"/>
  <c r="P13" i="3"/>
  <c r="M18" i="3"/>
  <c r="Q18" i="3" s="1"/>
  <c r="Q16" i="3"/>
  <c r="CD9" i="28"/>
  <c r="R13" i="28"/>
  <c r="AH12" i="28"/>
  <c r="N15" i="28"/>
  <c r="N17" i="28" s="1"/>
  <c r="Q13" i="3"/>
  <c r="S13" i="3" s="1"/>
  <c r="AD24" i="28"/>
  <c r="AD25" i="28" s="1"/>
  <c r="AT15" i="28"/>
  <c r="AT17" i="28" s="1"/>
  <c r="AX12" i="28"/>
  <c r="AH24" i="28"/>
  <c r="AH25" i="28" s="1"/>
  <c r="BN22" i="28"/>
  <c r="BN23" i="28" s="1"/>
  <c r="CP15" i="28"/>
  <c r="CP17" i="28" s="1"/>
  <c r="AD8" i="28"/>
  <c r="V15" i="28"/>
  <c r="V17" i="28" s="1"/>
  <c r="CL22" i="28"/>
  <c r="CL23" i="28" s="1"/>
  <c r="Q9" i="3"/>
  <c r="S9" i="3" s="1"/>
  <c r="DJ8" i="28"/>
  <c r="AP9" i="28"/>
  <c r="Q14" i="3"/>
  <c r="S14" i="3" s="1"/>
  <c r="BZ12" i="28"/>
  <c r="DZ24" i="28"/>
  <c r="DZ25" i="28" s="1"/>
  <c r="P23" i="3"/>
  <c r="L24" i="3"/>
  <c r="P24" i="3" s="1"/>
  <c r="CD12" i="28"/>
  <c r="BJ24" i="28"/>
  <c r="BJ25" i="28" s="1"/>
  <c r="BZ9" i="28"/>
  <c r="AT12" i="28"/>
  <c r="BN13" i="28"/>
  <c r="CD15" i="28"/>
  <c r="CD17" i="28" s="1"/>
  <c r="J13" i="28"/>
  <c r="DB9" i="28"/>
  <c r="R24" i="28"/>
  <c r="R25" i="28" s="1"/>
  <c r="BN24" i="28"/>
  <c r="BN25" i="28" s="1"/>
  <c r="CT9" i="28"/>
  <c r="AH13" i="28"/>
  <c r="BJ13" i="28"/>
  <c r="CH8" i="28"/>
  <c r="N13" i="28"/>
  <c r="DB8" i="28"/>
  <c r="CX22" i="28"/>
  <c r="CX23" i="28" s="1"/>
  <c r="BR13" i="28"/>
  <c r="R15" i="28"/>
  <c r="R17" i="28" s="1"/>
  <c r="AX8" i="28"/>
  <c r="AL12" i="28"/>
  <c r="DR13" i="28"/>
  <c r="K24" i="3"/>
  <c r="D22" i="15"/>
  <c r="G21" i="15"/>
  <c r="S20" i="3"/>
  <c r="AI190" i="35" l="1"/>
  <c r="F25" i="34"/>
  <c r="F9" i="34"/>
  <c r="F12" i="34"/>
  <c r="F8" i="34"/>
  <c r="AI199" i="35"/>
  <c r="F15" i="34"/>
  <c r="E8" i="28"/>
  <c r="E13" i="28"/>
  <c r="E15" i="28"/>
  <c r="E17" i="28" s="1"/>
  <c r="E22" i="28"/>
  <c r="E23" i="28" s="1"/>
  <c r="E9" i="28"/>
  <c r="E24" i="28"/>
  <c r="E25" i="28" s="1"/>
  <c r="S23" i="3"/>
  <c r="S24" i="3"/>
  <c r="G22" i="15"/>
  <c r="H22" i="15" s="1"/>
  <c r="H21" i="15"/>
  <c r="F26" i="34" l="1"/>
  <c r="F17" i="34"/>
  <c r="R133" i="18"/>
  <c r="R528" i="16"/>
  <c r="R535" i="16" s="1"/>
  <c r="AE528" i="16"/>
  <c r="AA530" i="16"/>
  <c r="K530" i="16"/>
  <c r="X530" i="16"/>
  <c r="AK530" i="16"/>
  <c r="AC528" i="16"/>
  <c r="T530" i="16"/>
  <c r="AD528" i="16"/>
  <c r="X528" i="16"/>
  <c r="M528" i="16"/>
  <c r="N528" i="16"/>
  <c r="Z528" i="16"/>
  <c r="J528" i="16"/>
  <c r="H528" i="16"/>
  <c r="AJ528" i="16"/>
  <c r="Q528" i="16"/>
  <c r="T528" i="16"/>
  <c r="Y528" i="16"/>
  <c r="Y535" i="16" s="1"/>
  <c r="Y133" i="18"/>
  <c r="AE530" i="16"/>
  <c r="O530" i="16"/>
  <c r="AD530" i="16"/>
  <c r="AI530" i="16"/>
  <c r="S528" i="16"/>
  <c r="AB530" i="16"/>
  <c r="S530" i="16"/>
  <c r="Z530" i="16"/>
  <c r="AG528" i="16"/>
  <c r="J530" i="16"/>
  <c r="AG530" i="16"/>
  <c r="AH528" i="16"/>
  <c r="AI528" i="16"/>
  <c r="AH530" i="16"/>
  <c r="L133" i="18"/>
  <c r="L528" i="16"/>
  <c r="L535" i="16" s="1"/>
  <c r="AJ530" i="16"/>
  <c r="K528" i="16"/>
  <c r="M530" i="16"/>
  <c r="AC530" i="16"/>
  <c r="AK528" i="16"/>
  <c r="Q530" i="16"/>
  <c r="AF530" i="16"/>
  <c r="H530" i="16"/>
  <c r="O528" i="16"/>
  <c r="V530" i="16"/>
  <c r="N530" i="16"/>
  <c r="AB528" i="16"/>
  <c r="AA528" i="16"/>
  <c r="V528" i="16"/>
  <c r="W133" i="18"/>
  <c r="W528" i="16"/>
  <c r="W535" i="16" s="1"/>
  <c r="AF528" i="16"/>
  <c r="T535" i="16" l="1"/>
  <c r="AF535" i="16"/>
  <c r="X535" i="16"/>
  <c r="AF133" i="18"/>
  <c r="O133" i="18"/>
  <c r="K133" i="18"/>
  <c r="AK535" i="16"/>
  <c r="AA535" i="16"/>
  <c r="O535" i="16"/>
  <c r="K535" i="16"/>
  <c r="T133" i="18"/>
  <c r="AB535" i="16"/>
  <c r="V535" i="16"/>
  <c r="X133" i="18"/>
  <c r="AB133" i="18"/>
  <c r="AK133" i="18"/>
  <c r="AI133" i="18"/>
  <c r="AA133" i="18"/>
  <c r="AI535" i="16"/>
  <c r="V133" i="18"/>
  <c r="Q535" i="16"/>
  <c r="H133" i="18"/>
  <c r="J133" i="18"/>
  <c r="M535" i="16"/>
  <c r="G530" i="16"/>
  <c r="AL529" i="16"/>
  <c r="AL530" i="16" s="1"/>
  <c r="AE133" i="18"/>
  <c r="AL116" i="18"/>
  <c r="AL117" i="18" s="1"/>
  <c r="AH535" i="16"/>
  <c r="AG133" i="18"/>
  <c r="AJ535" i="16"/>
  <c r="H535" i="16"/>
  <c r="M133" i="18"/>
  <c r="AC535" i="16"/>
  <c r="AL527" i="16"/>
  <c r="AL528" i="16" s="1"/>
  <c r="G528" i="16"/>
  <c r="S535" i="16"/>
  <c r="Q133" i="18"/>
  <c r="AJ133" i="18"/>
  <c r="N535" i="16"/>
  <c r="AD133" i="18"/>
  <c r="AC133" i="18"/>
  <c r="AG535" i="16"/>
  <c r="S133" i="18"/>
  <c r="J535" i="16"/>
  <c r="Z535" i="16"/>
  <c r="N133" i="18"/>
  <c r="AD535" i="16"/>
  <c r="AE535" i="16"/>
  <c r="G27" i="3" l="1"/>
  <c r="G28" i="3" s="1"/>
  <c r="AH133" i="18"/>
  <c r="Z133" i="18"/>
  <c r="G535" i="16"/>
  <c r="D26" i="28" l="1"/>
  <c r="D27" i="28" s="1"/>
  <c r="T27" i="3"/>
  <c r="H27" i="3"/>
  <c r="T28" i="3"/>
  <c r="AL535" i="16"/>
  <c r="F26" i="28" l="1"/>
  <c r="G27" i="28"/>
  <c r="G26" i="28" s="1"/>
  <c r="F27" i="28"/>
  <c r="AL536" i="16"/>
  <c r="D17" i="15" l="1"/>
  <c r="D23" i="15"/>
  <c r="G17" i="15" l="1"/>
  <c r="D20" i="15"/>
  <c r="D24" i="15"/>
  <c r="G23" i="15"/>
  <c r="H17" i="15" l="1"/>
  <c r="G20" i="15"/>
  <c r="H20" i="15" s="1"/>
  <c r="G24" i="15"/>
  <c r="H23" i="15"/>
  <c r="H24" i="15" l="1"/>
  <c r="D14" i="15" l="1"/>
  <c r="K18" i="3" l="1"/>
  <c r="D16" i="15"/>
  <c r="D27" i="15" s="1"/>
  <c r="G14" i="15"/>
  <c r="H14" i="15" l="1"/>
  <c r="G16" i="15"/>
  <c r="S16" i="3"/>
  <c r="S18" i="3" l="1"/>
  <c r="H16" i="15"/>
  <c r="G27" i="15"/>
  <c r="H27" i="15" s="1"/>
  <c r="AL533" i="16" l="1"/>
  <c r="AL534" i="16" s="1"/>
  <c r="AL531" i="16"/>
  <c r="AL532" i="16" s="1"/>
  <c r="J25" i="15"/>
  <c r="K25" i="15" s="1"/>
  <c r="F28" i="3"/>
  <c r="J26" i="15" l="1"/>
  <c r="K26" i="15" s="1"/>
  <c r="H28" i="3"/>
  <c r="M26" i="15" l="1"/>
  <c r="N26" i="15" s="1"/>
  <c r="N25" i="15"/>
  <c r="AL118" i="18" l="1"/>
  <c r="G133" i="18" l="1"/>
  <c r="AL133" i="18" s="1"/>
  <c r="AL132" i="18"/>
  <c r="K5" i="17" l="1"/>
  <c r="K6" i="17" s="1"/>
  <c r="K5" i="16"/>
  <c r="K6" i="16" s="1"/>
  <c r="J43" i="16"/>
  <c r="J44" i="16" s="1"/>
  <c r="J43" i="17"/>
  <c r="J44" i="17" s="1"/>
  <c r="P17" i="16"/>
  <c r="P18" i="16" s="1"/>
  <c r="P17" i="17"/>
  <c r="P18" i="17" s="1"/>
  <c r="AA37" i="17"/>
  <c r="AA38" i="17" s="1"/>
  <c r="AA37" i="16"/>
  <c r="AA38" i="16" s="1"/>
  <c r="AD25" i="17"/>
  <c r="AD26" i="17" s="1"/>
  <c r="AD25" i="16"/>
  <c r="AD26" i="16" s="1"/>
  <c r="H37" i="17"/>
  <c r="H38" i="17" s="1"/>
  <c r="H37" i="16"/>
  <c r="H38" i="16" s="1"/>
  <c r="Z19" i="16"/>
  <c r="Z20" i="16" s="1"/>
  <c r="Z19" i="17"/>
  <c r="Z20" i="17" s="1"/>
  <c r="N27" i="16"/>
  <c r="N28" i="16" s="1"/>
  <c r="N27" i="17"/>
  <c r="N28" i="17" s="1"/>
  <c r="H57" i="16"/>
  <c r="H58" i="16" s="1"/>
  <c r="H57" i="17"/>
  <c r="H58" i="17" s="1"/>
  <c r="Y45" i="16"/>
  <c r="Y46" i="16" s="1"/>
  <c r="Y45" i="17"/>
  <c r="Y46" i="17" s="1"/>
  <c r="U47" i="17"/>
  <c r="U48" i="17" s="1"/>
  <c r="U47" i="16"/>
  <c r="U48" i="16" s="1"/>
  <c r="N21" i="16"/>
  <c r="N22" i="16" s="1"/>
  <c r="N21" i="17"/>
  <c r="N22" i="17" s="1"/>
  <c r="AI19" i="16"/>
  <c r="AI20" i="16" s="1"/>
  <c r="AI19" i="17"/>
  <c r="AI20" i="17" s="1"/>
  <c r="W55" i="17"/>
  <c r="W56" i="17" s="1"/>
  <c r="W100" i="17" s="1"/>
  <c r="W55" i="16"/>
  <c r="W56" i="16" s="1"/>
  <c r="AA19" i="16"/>
  <c r="AA20" i="16" s="1"/>
  <c r="AA19" i="17"/>
  <c r="AA20" i="17" s="1"/>
  <c r="X11" i="17"/>
  <c r="X12" i="17" s="1"/>
  <c r="X11" i="16"/>
  <c r="X12" i="16" s="1"/>
  <c r="AD11" i="16"/>
  <c r="AD12" i="16" s="1"/>
  <c r="AD11" i="17"/>
  <c r="AD12" i="17" s="1"/>
  <c r="H53" i="16"/>
  <c r="H54" i="16" s="1"/>
  <c r="H53" i="17"/>
  <c r="H54" i="17" s="1"/>
  <c r="H25" i="17"/>
  <c r="H26" i="17" s="1"/>
  <c r="H25" i="16"/>
  <c r="H26" i="16" s="1"/>
  <c r="Z75" i="16"/>
  <c r="Z76" i="16" s="1"/>
  <c r="Z75" i="17"/>
  <c r="Z76" i="17" s="1"/>
  <c r="AG53" i="17"/>
  <c r="AG54" i="17" s="1"/>
  <c r="AG53" i="16"/>
  <c r="AG54" i="16" s="1"/>
  <c r="P33" i="16"/>
  <c r="P34" i="16" s="1"/>
  <c r="P33" i="17"/>
  <c r="P34" i="17" s="1"/>
  <c r="I29" i="17"/>
  <c r="I30" i="17" s="1"/>
  <c r="I29" i="16"/>
  <c r="I30" i="16" s="1"/>
  <c r="H51" i="17"/>
  <c r="H52" i="17" s="1"/>
  <c r="H51" i="16"/>
  <c r="H52" i="16" s="1"/>
  <c r="N15" i="17"/>
  <c r="N16" i="17" s="1"/>
  <c r="N15" i="16"/>
  <c r="N16" i="16" s="1"/>
  <c r="AD13" i="16"/>
  <c r="AD14" i="16" s="1"/>
  <c r="AD13" i="17"/>
  <c r="AD14" i="17" s="1"/>
  <c r="AF45" i="16"/>
  <c r="AF46" i="16" s="1"/>
  <c r="AF45" i="17"/>
  <c r="AF46" i="17" s="1"/>
  <c r="AF5" i="17"/>
  <c r="AF6" i="17" s="1"/>
  <c r="AF5" i="16"/>
  <c r="AF6" i="16" s="1"/>
  <c r="AJ5" i="17"/>
  <c r="AJ6" i="17" s="1"/>
  <c r="AJ5" i="16"/>
  <c r="AJ6" i="16" s="1"/>
  <c r="AC59" i="16"/>
  <c r="AC60" i="16" s="1"/>
  <c r="AC59" i="17"/>
  <c r="AC60" i="17" s="1"/>
  <c r="I49" i="16"/>
  <c r="I50" i="16" s="1"/>
  <c r="I49" i="17"/>
  <c r="I50" i="17" s="1"/>
  <c r="N39" i="17"/>
  <c r="N40" i="17" s="1"/>
  <c r="N39" i="16"/>
  <c r="N40" i="16" s="1"/>
  <c r="I31" i="16"/>
  <c r="I32" i="16" s="1"/>
  <c r="I31" i="17"/>
  <c r="I32" i="17" s="1"/>
  <c r="AJ23" i="17"/>
  <c r="AJ24" i="17" s="1"/>
  <c r="AJ23" i="16"/>
  <c r="AJ24" i="16" s="1"/>
  <c r="V23" i="17"/>
  <c r="V24" i="17" s="1"/>
  <c r="V23" i="16"/>
  <c r="V24" i="16" s="1"/>
  <c r="I39" i="16"/>
  <c r="I40" i="16" s="1"/>
  <c r="I39" i="17"/>
  <c r="I40" i="17" s="1"/>
  <c r="AA49" i="17"/>
  <c r="AA50" i="17" s="1"/>
  <c r="AA49" i="16"/>
  <c r="AA50" i="16" s="1"/>
  <c r="W61" i="17"/>
  <c r="W62" i="17" s="1"/>
  <c r="W61" i="16"/>
  <c r="W62" i="16" s="1"/>
  <c r="J25" i="17"/>
  <c r="J26" i="17" s="1"/>
  <c r="J25" i="16"/>
  <c r="J26" i="16" s="1"/>
  <c r="K27" i="16"/>
  <c r="K28" i="16" s="1"/>
  <c r="K27" i="17"/>
  <c r="K28" i="17" s="1"/>
  <c r="P73" i="17"/>
  <c r="P74" i="17" s="1"/>
  <c r="P73" i="16"/>
  <c r="P74" i="16" s="1"/>
  <c r="T17" i="17"/>
  <c r="T18" i="17" s="1"/>
  <c r="T17" i="16"/>
  <c r="T18" i="16" s="1"/>
  <c r="R47" i="16"/>
  <c r="R48" i="16" s="1"/>
  <c r="R47" i="17"/>
  <c r="R48" i="17" s="1"/>
  <c r="Z57" i="17"/>
  <c r="Z58" i="17" s="1"/>
  <c r="Z57" i="16"/>
  <c r="Z58" i="16" s="1"/>
  <c r="N33" i="17"/>
  <c r="N34" i="17" s="1"/>
  <c r="N33" i="16"/>
  <c r="N34" i="16" s="1"/>
  <c r="K79" i="17"/>
  <c r="K80" i="17" s="1"/>
  <c r="K79" i="16"/>
  <c r="K80" i="16" s="1"/>
  <c r="AC3" i="17"/>
  <c r="AC4" i="17" s="1"/>
  <c r="AC3" i="16"/>
  <c r="AC4" i="16" s="1"/>
  <c r="AK41" i="17"/>
  <c r="AK42" i="17" s="1"/>
  <c r="AK41" i="16"/>
  <c r="AK42" i="16" s="1"/>
  <c r="Q7" i="16"/>
  <c r="Q8" i="16" s="1"/>
  <c r="Q7" i="17"/>
  <c r="Q8" i="17" s="1"/>
  <c r="S27" i="17"/>
  <c r="S28" i="17" s="1"/>
  <c r="S27" i="16"/>
  <c r="S28" i="16" s="1"/>
  <c r="Q81" i="17"/>
  <c r="Q82" i="17" s="1"/>
  <c r="Q81" i="16"/>
  <c r="Q82" i="16" s="1"/>
  <c r="H39" i="16"/>
  <c r="H40" i="16" s="1"/>
  <c r="H39" i="17"/>
  <c r="H40" i="17" s="1"/>
  <c r="W57" i="17"/>
  <c r="W58" i="17" s="1"/>
  <c r="W57" i="16"/>
  <c r="W58" i="16" s="1"/>
  <c r="AA35" i="16"/>
  <c r="AA36" i="16" s="1"/>
  <c r="AA35" i="17"/>
  <c r="AA36" i="17" s="1"/>
  <c r="K51" i="17"/>
  <c r="K52" i="17" s="1"/>
  <c r="K51" i="16"/>
  <c r="K52" i="16" s="1"/>
  <c r="H5" i="17"/>
  <c r="H6" i="17" s="1"/>
  <c r="H5" i="16"/>
  <c r="H6" i="16" s="1"/>
  <c r="U5" i="16"/>
  <c r="U6" i="16" s="1"/>
  <c r="U5" i="17"/>
  <c r="U6" i="17" s="1"/>
  <c r="AE17" i="16"/>
  <c r="AE18" i="16" s="1"/>
  <c r="AE17" i="17"/>
  <c r="AE18" i="17" s="1"/>
  <c r="AF25" i="16"/>
  <c r="AF26" i="16" s="1"/>
  <c r="AF25" i="17"/>
  <c r="AF26" i="17" s="1"/>
  <c r="AA65" i="16"/>
  <c r="AA66" i="16" s="1"/>
  <c r="AA65" i="17"/>
  <c r="AA66" i="17" s="1"/>
  <c r="AA69" i="16"/>
  <c r="AA70" i="16" s="1"/>
  <c r="AA69" i="17"/>
  <c r="AA70" i="17" s="1"/>
  <c r="J45" i="17"/>
  <c r="J46" i="17" s="1"/>
  <c r="J45" i="16"/>
  <c r="J46" i="16" s="1"/>
  <c r="N45" i="17"/>
  <c r="N46" i="17" s="1"/>
  <c r="N45" i="16"/>
  <c r="N46" i="16" s="1"/>
  <c r="AD23" i="17"/>
  <c r="AD24" i="17" s="1"/>
  <c r="AD23" i="16"/>
  <c r="AD24" i="16" s="1"/>
  <c r="O61" i="17"/>
  <c r="O62" i="17" s="1"/>
  <c r="O61" i="16"/>
  <c r="O62" i="16" s="1"/>
  <c r="Y17" i="16"/>
  <c r="Y18" i="16" s="1"/>
  <c r="Y17" i="17"/>
  <c r="Y18" i="17" s="1"/>
  <c r="T79" i="17"/>
  <c r="T80" i="17" s="1"/>
  <c r="T79" i="16"/>
  <c r="T80" i="16" s="1"/>
  <c r="AE31" i="16"/>
  <c r="AE32" i="16" s="1"/>
  <c r="AE31" i="17"/>
  <c r="AE32" i="17" s="1"/>
  <c r="AF15" i="17"/>
  <c r="AF16" i="17" s="1"/>
  <c r="AF15" i="16"/>
  <c r="AF16" i="16" s="1"/>
  <c r="AG57" i="17"/>
  <c r="AG58" i="17" s="1"/>
  <c r="AG57" i="16"/>
  <c r="AG58" i="16" s="1"/>
  <c r="S45" i="17"/>
  <c r="S46" i="17" s="1"/>
  <c r="S45" i="16"/>
  <c r="S46" i="16" s="1"/>
  <c r="G55" i="17"/>
  <c r="G55" i="16"/>
  <c r="AF33" i="17"/>
  <c r="AF34" i="17" s="1"/>
  <c r="AF33" i="16"/>
  <c r="AF34" i="16" s="1"/>
  <c r="AG39" i="16"/>
  <c r="AG40" i="16" s="1"/>
  <c r="AG39" i="17"/>
  <c r="AG40" i="17" s="1"/>
  <c r="AK65" i="17"/>
  <c r="AK66" i="17" s="1"/>
  <c r="AK65" i="16"/>
  <c r="AK66" i="16" s="1"/>
  <c r="AK69" i="17"/>
  <c r="AK70" i="17" s="1"/>
  <c r="AK69" i="16"/>
  <c r="AK70" i="16" s="1"/>
  <c r="Y55" i="16"/>
  <c r="Y56" i="16" s="1"/>
  <c r="Y55" i="17"/>
  <c r="Y56" i="17" s="1"/>
  <c r="Y100" i="17" s="1"/>
  <c r="Y7" i="17"/>
  <c r="Y8" i="17" s="1"/>
  <c r="Y7" i="16"/>
  <c r="Y8" i="16" s="1"/>
  <c r="I43" i="17"/>
  <c r="I44" i="17" s="1"/>
  <c r="I43" i="16"/>
  <c r="I44" i="16" s="1"/>
  <c r="AA45" i="17"/>
  <c r="AA46" i="17" s="1"/>
  <c r="AA45" i="16"/>
  <c r="AA46" i="16" s="1"/>
  <c r="H9" i="17"/>
  <c r="H10" i="17" s="1"/>
  <c r="H9" i="16"/>
  <c r="H10" i="16" s="1"/>
  <c r="N37" i="17"/>
  <c r="N38" i="17" s="1"/>
  <c r="N37" i="16"/>
  <c r="N38" i="16" s="1"/>
  <c r="AD49" i="17"/>
  <c r="AD50" i="17" s="1"/>
  <c r="AD49" i="16"/>
  <c r="AD50" i="16" s="1"/>
  <c r="N19" i="16"/>
  <c r="N20" i="16" s="1"/>
  <c r="N19" i="17"/>
  <c r="N20" i="17" s="1"/>
  <c r="U37" i="16"/>
  <c r="U38" i="16" s="1"/>
  <c r="U37" i="17"/>
  <c r="U38" i="17" s="1"/>
  <c r="M75" i="17"/>
  <c r="M76" i="17" s="1"/>
  <c r="M75" i="16"/>
  <c r="M76" i="16" s="1"/>
  <c r="AG47" i="17"/>
  <c r="AG48" i="17" s="1"/>
  <c r="AG47" i="16"/>
  <c r="AG48" i="16" s="1"/>
  <c r="AF21" i="17"/>
  <c r="AF22" i="17" s="1"/>
  <c r="AF21" i="16"/>
  <c r="AF22" i="16" s="1"/>
  <c r="AF41" i="16"/>
  <c r="AF42" i="16" s="1"/>
  <c r="AF41" i="17"/>
  <c r="AF42" i="17" s="1"/>
  <c r="M5" i="17"/>
  <c r="M6" i="17" s="1"/>
  <c r="M5" i="16"/>
  <c r="M6" i="16" s="1"/>
  <c r="L27" i="17"/>
  <c r="L28" i="17" s="1"/>
  <c r="L27" i="16"/>
  <c r="L28" i="16" s="1"/>
  <c r="AF81" i="17"/>
  <c r="AF82" i="17" s="1"/>
  <c r="AF81" i="16"/>
  <c r="AF82" i="16" s="1"/>
  <c r="AB47" i="17"/>
  <c r="AB48" i="17" s="1"/>
  <c r="AB47" i="16"/>
  <c r="AB48" i="16" s="1"/>
  <c r="T77" i="17"/>
  <c r="T78" i="17" s="1"/>
  <c r="T77" i="16"/>
  <c r="T78" i="16" s="1"/>
  <c r="Z81" i="17"/>
  <c r="Z82" i="17" s="1"/>
  <c r="Z81" i="16"/>
  <c r="Z82" i="16" s="1"/>
  <c r="AJ11" i="16"/>
  <c r="AJ12" i="16" s="1"/>
  <c r="AJ11" i="17"/>
  <c r="AJ12" i="17" s="1"/>
  <c r="AA29" i="17"/>
  <c r="AA30" i="17" s="1"/>
  <c r="AA29" i="16"/>
  <c r="AA30" i="16" s="1"/>
  <c r="AB43" i="17"/>
  <c r="AB44" i="17" s="1"/>
  <c r="AB43" i="16"/>
  <c r="AB44" i="16" s="1"/>
  <c r="AI47" i="17"/>
  <c r="AI48" i="17" s="1"/>
  <c r="AI47" i="16"/>
  <c r="AI48" i="16" s="1"/>
  <c r="Z59" i="17"/>
  <c r="Z60" i="17" s="1"/>
  <c r="Z59" i="16"/>
  <c r="Z60" i="16" s="1"/>
  <c r="T47" i="17"/>
  <c r="T48" i="17" s="1"/>
  <c r="T47" i="16"/>
  <c r="T48" i="16" s="1"/>
  <c r="O23" i="16"/>
  <c r="O24" i="16" s="1"/>
  <c r="O23" i="17"/>
  <c r="O24" i="17" s="1"/>
  <c r="K81" i="16"/>
  <c r="K82" i="16" s="1"/>
  <c r="K81" i="17"/>
  <c r="K82" i="17" s="1"/>
  <c r="S23" i="17"/>
  <c r="S24" i="17" s="1"/>
  <c r="S23" i="16"/>
  <c r="S24" i="16" s="1"/>
  <c r="AI51" i="17"/>
  <c r="AI52" i="17" s="1"/>
  <c r="AI51" i="16"/>
  <c r="AI52" i="16" s="1"/>
  <c r="T29" i="16"/>
  <c r="T30" i="16" s="1"/>
  <c r="T29" i="17"/>
  <c r="T30" i="17" s="1"/>
  <c r="AJ67" i="17"/>
  <c r="AJ68" i="17" s="1"/>
  <c r="AJ63" i="16"/>
  <c r="AJ64" i="16" s="1"/>
  <c r="AJ67" i="16"/>
  <c r="AJ68" i="16" s="1"/>
  <c r="AJ63" i="17"/>
  <c r="AJ64" i="17" s="1"/>
  <c r="AG43" i="17"/>
  <c r="AG44" i="17" s="1"/>
  <c r="AG43" i="16"/>
  <c r="AG44" i="16" s="1"/>
  <c r="AG77" i="17"/>
  <c r="AG78" i="17" s="1"/>
  <c r="AG77" i="16"/>
  <c r="AG78" i="16" s="1"/>
  <c r="R41" i="17"/>
  <c r="R42" i="17" s="1"/>
  <c r="R41" i="16"/>
  <c r="R42" i="16" s="1"/>
  <c r="U29" i="17"/>
  <c r="U30" i="17" s="1"/>
  <c r="U29" i="16"/>
  <c r="U30" i="16" s="1"/>
  <c r="AC57" i="16"/>
  <c r="AC58" i="16" s="1"/>
  <c r="AC57" i="17"/>
  <c r="AC58" i="17" s="1"/>
  <c r="AK33" i="17"/>
  <c r="AK34" i="17" s="1"/>
  <c r="AK33" i="16"/>
  <c r="AK34" i="16" s="1"/>
  <c r="M65" i="17"/>
  <c r="M66" i="17" s="1"/>
  <c r="M69" i="16"/>
  <c r="M70" i="16" s="1"/>
  <c r="M65" i="16"/>
  <c r="M66" i="16" s="1"/>
  <c r="M69" i="17"/>
  <c r="M70" i="17" s="1"/>
  <c r="K11" i="17"/>
  <c r="K12" i="17" s="1"/>
  <c r="K11" i="16"/>
  <c r="K12" i="16" s="1"/>
  <c r="AI63" i="16"/>
  <c r="AI64" i="16" s="1"/>
  <c r="AI67" i="17"/>
  <c r="AI68" i="17" s="1"/>
  <c r="AI63" i="17"/>
  <c r="AI64" i="17" s="1"/>
  <c r="AI67" i="16"/>
  <c r="AI68" i="16" s="1"/>
  <c r="H67" i="16"/>
  <c r="H68" i="16" s="1"/>
  <c r="H67" i="17"/>
  <c r="H68" i="17" s="1"/>
  <c r="H63" i="17"/>
  <c r="H64" i="17" s="1"/>
  <c r="H63" i="16"/>
  <c r="H64" i="16" s="1"/>
  <c r="AG5" i="17"/>
  <c r="AG6" i="17" s="1"/>
  <c r="AG5" i="16"/>
  <c r="AG6" i="16" s="1"/>
  <c r="AH25" i="16"/>
  <c r="AH26" i="16" s="1"/>
  <c r="AH25" i="17"/>
  <c r="AH26" i="17" s="1"/>
  <c r="P81" i="16"/>
  <c r="P82" i="16" s="1"/>
  <c r="P81" i="17"/>
  <c r="P82" i="17" s="1"/>
  <c r="AF7" i="17"/>
  <c r="AF8" i="17" s="1"/>
  <c r="AF7" i="16"/>
  <c r="AF8" i="16" s="1"/>
  <c r="K49" i="17"/>
  <c r="K50" i="17" s="1"/>
  <c r="K49" i="16"/>
  <c r="K50" i="16" s="1"/>
  <c r="AH61" i="17"/>
  <c r="AH62" i="17" s="1"/>
  <c r="AH61" i="16"/>
  <c r="AH62" i="16" s="1"/>
  <c r="S17" i="17"/>
  <c r="S18" i="17" s="1"/>
  <c r="S17" i="16"/>
  <c r="S18" i="16" s="1"/>
  <c r="AK75" i="17"/>
  <c r="AK76" i="17" s="1"/>
  <c r="AK75" i="16"/>
  <c r="AK76" i="16" s="1"/>
  <c r="L55" i="17"/>
  <c r="L56" i="17" s="1"/>
  <c r="L100" i="17" s="1"/>
  <c r="L55" i="16"/>
  <c r="L56" i="16" s="1"/>
  <c r="V11" i="17"/>
  <c r="V12" i="17" s="1"/>
  <c r="V11" i="16"/>
  <c r="V12" i="16" s="1"/>
  <c r="AI61" i="16"/>
  <c r="AI62" i="16" s="1"/>
  <c r="AI61" i="17"/>
  <c r="AI62" i="17" s="1"/>
  <c r="AK81" i="17"/>
  <c r="AK82" i="17" s="1"/>
  <c r="AK81" i="16"/>
  <c r="AK82" i="16" s="1"/>
  <c r="K29" i="16"/>
  <c r="K30" i="16" s="1"/>
  <c r="K29" i="17"/>
  <c r="K30" i="17" s="1"/>
  <c r="U73" i="17"/>
  <c r="U74" i="17" s="1"/>
  <c r="U73" i="16"/>
  <c r="U74" i="16" s="1"/>
  <c r="AI25" i="17"/>
  <c r="AI26" i="17" s="1"/>
  <c r="AI25" i="16"/>
  <c r="AI26" i="16" s="1"/>
  <c r="AK15" i="16"/>
  <c r="AK16" i="16" s="1"/>
  <c r="AK15" i="17"/>
  <c r="AK16" i="17" s="1"/>
  <c r="J37" i="17"/>
  <c r="J38" i="17" s="1"/>
  <c r="J37" i="16"/>
  <c r="J38" i="16" s="1"/>
  <c r="AI17" i="17"/>
  <c r="AI18" i="17" s="1"/>
  <c r="AI17" i="16"/>
  <c r="AI18" i="16" s="1"/>
  <c r="I53" i="17"/>
  <c r="I54" i="17" s="1"/>
  <c r="I53" i="16"/>
  <c r="I54" i="16" s="1"/>
  <c r="G21" i="17"/>
  <c r="G21" i="16"/>
  <c r="M3" i="17"/>
  <c r="M4" i="17" s="1"/>
  <c r="M3" i="16"/>
  <c r="M4" i="16" s="1"/>
  <c r="AG81" i="17"/>
  <c r="AG82" i="17" s="1"/>
  <c r="AG81" i="16"/>
  <c r="AG82" i="16" s="1"/>
  <c r="AI41" i="17"/>
  <c r="AI42" i="17" s="1"/>
  <c r="AI41" i="16"/>
  <c r="AI42" i="16" s="1"/>
  <c r="X27" i="17"/>
  <c r="X28" i="17" s="1"/>
  <c r="X27" i="16"/>
  <c r="X28" i="16" s="1"/>
  <c r="Q3" i="16"/>
  <c r="Q4" i="16" s="1"/>
  <c r="Q3" i="17"/>
  <c r="Q4" i="17" s="1"/>
  <c r="AI79" i="16"/>
  <c r="AI80" i="16" s="1"/>
  <c r="AI79" i="17"/>
  <c r="AI80" i="17" s="1"/>
  <c r="O59" i="17"/>
  <c r="O60" i="17" s="1"/>
  <c r="O59" i="16"/>
  <c r="O60" i="16" s="1"/>
  <c r="AF43" i="17"/>
  <c r="AF44" i="17" s="1"/>
  <c r="AF43" i="16"/>
  <c r="AF44" i="16" s="1"/>
  <c r="K47" i="16"/>
  <c r="K48" i="16" s="1"/>
  <c r="K47" i="17"/>
  <c r="K48" i="17" s="1"/>
  <c r="Q25" i="16"/>
  <c r="Q26" i="16" s="1"/>
  <c r="Q25" i="17"/>
  <c r="Q26" i="17" s="1"/>
  <c r="J49" i="17"/>
  <c r="J50" i="17" s="1"/>
  <c r="J49" i="16"/>
  <c r="J50" i="16" s="1"/>
  <c r="AC67" i="16"/>
  <c r="AC68" i="16" s="1"/>
  <c r="AC63" i="16"/>
  <c r="AC64" i="16" s="1"/>
  <c r="AC67" i="17"/>
  <c r="AC68" i="17" s="1"/>
  <c r="AC63" i="17"/>
  <c r="AC64" i="17" s="1"/>
  <c r="Y67" i="17"/>
  <c r="Y68" i="17" s="1"/>
  <c r="Y63" i="16"/>
  <c r="Y64" i="16" s="1"/>
  <c r="Y67" i="16"/>
  <c r="Y68" i="16" s="1"/>
  <c r="Y63" i="17"/>
  <c r="Y64" i="17" s="1"/>
  <c r="I35" i="16"/>
  <c r="I36" i="16" s="1"/>
  <c r="I35" i="17"/>
  <c r="I36" i="17" s="1"/>
  <c r="AG27" i="16"/>
  <c r="AG28" i="16" s="1"/>
  <c r="AG27" i="17"/>
  <c r="AG28" i="17" s="1"/>
  <c r="Y37" i="16"/>
  <c r="Y38" i="16" s="1"/>
  <c r="Y37" i="17"/>
  <c r="Y38" i="17" s="1"/>
  <c r="AE67" i="17"/>
  <c r="AE68" i="17" s="1"/>
  <c r="AE63" i="16"/>
  <c r="AE64" i="16" s="1"/>
  <c r="AE67" i="16"/>
  <c r="AE68" i="16" s="1"/>
  <c r="AE63" i="17"/>
  <c r="AE64" i="17" s="1"/>
  <c r="Z25" i="16"/>
  <c r="Z26" i="16" s="1"/>
  <c r="Z25" i="17"/>
  <c r="Z26" i="17" s="1"/>
  <c r="AB29" i="17"/>
  <c r="AB30" i="17" s="1"/>
  <c r="AB29" i="16"/>
  <c r="AB30" i="16" s="1"/>
  <c r="V25" i="17"/>
  <c r="V26" i="17" s="1"/>
  <c r="V25" i="16"/>
  <c r="V26" i="16" s="1"/>
  <c r="L79" i="16"/>
  <c r="L80" i="16" s="1"/>
  <c r="L79" i="17"/>
  <c r="L80" i="17" s="1"/>
  <c r="X25" i="17"/>
  <c r="X26" i="17" s="1"/>
  <c r="X25" i="16"/>
  <c r="X26" i="16" s="1"/>
  <c r="Z53" i="17"/>
  <c r="Z54" i="17" s="1"/>
  <c r="Z53" i="16"/>
  <c r="Z54" i="16" s="1"/>
  <c r="V43" i="16"/>
  <c r="V44" i="16" s="1"/>
  <c r="V43" i="17"/>
  <c r="V44" i="17" s="1"/>
  <c r="O9" i="17"/>
  <c r="O10" i="17" s="1"/>
  <c r="O9" i="16"/>
  <c r="O10" i="16" s="1"/>
  <c r="L35" i="16"/>
  <c r="L36" i="16" s="1"/>
  <c r="L35" i="17"/>
  <c r="L36" i="17" s="1"/>
  <c r="I17" i="16"/>
  <c r="I18" i="16" s="1"/>
  <c r="I17" i="17"/>
  <c r="I18" i="17" s="1"/>
  <c r="Y9" i="16"/>
  <c r="Y10" i="16" s="1"/>
  <c r="Y9" i="17"/>
  <c r="Y10" i="17" s="1"/>
  <c r="O77" i="16"/>
  <c r="O78" i="16" s="1"/>
  <c r="O77" i="17"/>
  <c r="O78" i="17" s="1"/>
  <c r="Q55" i="17"/>
  <c r="Q56" i="17" s="1"/>
  <c r="Q100" i="17" s="1"/>
  <c r="Q55" i="16"/>
  <c r="Q56" i="16" s="1"/>
  <c r="I9" i="16"/>
  <c r="I10" i="16" s="1"/>
  <c r="I9" i="17"/>
  <c r="I10" i="17" s="1"/>
  <c r="N23" i="17"/>
  <c r="N24" i="17" s="1"/>
  <c r="N23" i="16"/>
  <c r="N24" i="16" s="1"/>
  <c r="AG7" i="16"/>
  <c r="AG8" i="16" s="1"/>
  <c r="AG7" i="17"/>
  <c r="AG8" i="17" s="1"/>
  <c r="M55" i="16"/>
  <c r="M56" i="16" s="1"/>
  <c r="M55" i="17"/>
  <c r="M56" i="17" s="1"/>
  <c r="M100" i="17" s="1"/>
  <c r="Y79" i="17"/>
  <c r="Y80" i="17" s="1"/>
  <c r="Y79" i="16"/>
  <c r="Y80" i="16" s="1"/>
  <c r="U65" i="17"/>
  <c r="U66" i="17" s="1"/>
  <c r="U69" i="16"/>
  <c r="U70" i="16" s="1"/>
  <c r="U69" i="17"/>
  <c r="U70" i="17" s="1"/>
  <c r="U65" i="16"/>
  <c r="U66" i="16" s="1"/>
  <c r="W63" i="17"/>
  <c r="W64" i="17" s="1"/>
  <c r="W67" i="17"/>
  <c r="W68" i="17" s="1"/>
  <c r="W67" i="16"/>
  <c r="W68" i="16" s="1"/>
  <c r="W63" i="16"/>
  <c r="W64" i="16" s="1"/>
  <c r="AC75" i="17"/>
  <c r="AC76" i="17" s="1"/>
  <c r="AC75" i="16"/>
  <c r="AC76" i="16" s="1"/>
  <c r="J3" i="17"/>
  <c r="J4" i="17" s="1"/>
  <c r="J3" i="16"/>
  <c r="J4" i="16" s="1"/>
  <c r="AF17" i="17"/>
  <c r="AF18" i="17" s="1"/>
  <c r="AF17" i="16"/>
  <c r="AF18" i="16" s="1"/>
  <c r="M45" i="17"/>
  <c r="M46" i="17" s="1"/>
  <c r="M45" i="16"/>
  <c r="M46" i="16" s="1"/>
  <c r="K25" i="16"/>
  <c r="K26" i="16" s="1"/>
  <c r="K25" i="17"/>
  <c r="K26" i="17" s="1"/>
  <c r="Q29" i="17"/>
  <c r="Q30" i="17" s="1"/>
  <c r="Q29" i="16"/>
  <c r="Q30" i="16" s="1"/>
  <c r="H13" i="17"/>
  <c r="H14" i="17" s="1"/>
  <c r="H13" i="16"/>
  <c r="H14" i="16" s="1"/>
  <c r="AI59" i="16"/>
  <c r="AI60" i="16" s="1"/>
  <c r="AI59" i="17"/>
  <c r="AI60" i="17" s="1"/>
  <c r="AC31" i="16"/>
  <c r="AC32" i="16" s="1"/>
  <c r="AC31" i="17"/>
  <c r="AC32" i="17" s="1"/>
  <c r="M7" i="17"/>
  <c r="M8" i="17" s="1"/>
  <c r="M7" i="16"/>
  <c r="M8" i="16" s="1"/>
  <c r="L19" i="16"/>
  <c r="L20" i="16" s="1"/>
  <c r="L19" i="17"/>
  <c r="L20" i="17" s="1"/>
  <c r="AF67" i="16"/>
  <c r="AF68" i="16" s="1"/>
  <c r="AF67" i="17"/>
  <c r="AF68" i="17" s="1"/>
  <c r="AF63" i="16"/>
  <c r="AF64" i="16" s="1"/>
  <c r="AF63" i="17"/>
  <c r="AF64" i="17" s="1"/>
  <c r="AH27" i="17"/>
  <c r="AH28" i="17" s="1"/>
  <c r="AH27" i="16"/>
  <c r="AH28" i="16" s="1"/>
  <c r="AD47" i="16"/>
  <c r="AD48" i="16" s="1"/>
  <c r="AD47" i="17"/>
  <c r="AD48" i="17" s="1"/>
  <c r="L21" i="17"/>
  <c r="L22" i="17" s="1"/>
  <c r="L21" i="16"/>
  <c r="L22" i="16" s="1"/>
  <c r="Y53" i="17"/>
  <c r="Y54" i="17" s="1"/>
  <c r="Y53" i="16"/>
  <c r="Y54" i="16" s="1"/>
  <c r="N25" i="17"/>
  <c r="N26" i="17" s="1"/>
  <c r="N25" i="16"/>
  <c r="N26" i="16" s="1"/>
  <c r="W11" i="16"/>
  <c r="W12" i="16" s="1"/>
  <c r="W11" i="17"/>
  <c r="W12" i="17" s="1"/>
  <c r="L81" i="17"/>
  <c r="L82" i="17" s="1"/>
  <c r="L81" i="16"/>
  <c r="L82" i="16" s="1"/>
  <c r="X45" i="17"/>
  <c r="X46" i="17" s="1"/>
  <c r="X45" i="16"/>
  <c r="X46" i="16" s="1"/>
  <c r="S43" i="17"/>
  <c r="S44" i="17" s="1"/>
  <c r="S43" i="16"/>
  <c r="S44" i="16" s="1"/>
  <c r="H33" i="17"/>
  <c r="H34" i="17" s="1"/>
  <c r="H33" i="16"/>
  <c r="H34" i="16" s="1"/>
  <c r="R9" i="16"/>
  <c r="R10" i="16" s="1"/>
  <c r="R9" i="17"/>
  <c r="R10" i="17" s="1"/>
  <c r="T75" i="16"/>
  <c r="T76" i="16" s="1"/>
  <c r="T75" i="17"/>
  <c r="T76" i="17" s="1"/>
  <c r="I23" i="16"/>
  <c r="I24" i="16" s="1"/>
  <c r="I23" i="17"/>
  <c r="I24" i="17" s="1"/>
  <c r="K37" i="17"/>
  <c r="K38" i="17" s="1"/>
  <c r="K37" i="16"/>
  <c r="K38" i="16" s="1"/>
  <c r="S49" i="16"/>
  <c r="S50" i="16" s="1"/>
  <c r="S49" i="17"/>
  <c r="S50" i="17" s="1"/>
  <c r="AD63" i="17"/>
  <c r="AD64" i="17" s="1"/>
  <c r="AD63" i="16"/>
  <c r="AD64" i="16" s="1"/>
  <c r="AD67" i="17"/>
  <c r="AD68" i="17" s="1"/>
  <c r="AD67" i="16"/>
  <c r="AD68" i="16" s="1"/>
  <c r="L29" i="17"/>
  <c r="L30" i="17" s="1"/>
  <c r="L29" i="16"/>
  <c r="L30" i="16" s="1"/>
  <c r="W53" i="17"/>
  <c r="W54" i="17" s="1"/>
  <c r="W53" i="16"/>
  <c r="W54" i="16" s="1"/>
  <c r="AI73" i="17"/>
  <c r="AI74" i="17" s="1"/>
  <c r="AI73" i="16"/>
  <c r="AI74" i="16" s="1"/>
  <c r="AK37" i="17"/>
  <c r="AK38" i="17" s="1"/>
  <c r="AK37" i="16"/>
  <c r="AK38" i="16" s="1"/>
  <c r="W39" i="16"/>
  <c r="W40" i="16" s="1"/>
  <c r="W39" i="17"/>
  <c r="W40" i="17" s="1"/>
  <c r="S79" i="17"/>
  <c r="S80" i="17" s="1"/>
  <c r="S79" i="16"/>
  <c r="S80" i="16" s="1"/>
  <c r="AC33" i="17"/>
  <c r="AC34" i="17" s="1"/>
  <c r="AC33" i="16"/>
  <c r="AC34" i="16" s="1"/>
  <c r="AD37" i="16"/>
  <c r="AD38" i="16" s="1"/>
  <c r="AD37" i="17"/>
  <c r="AD38" i="17" s="1"/>
  <c r="AE21" i="17"/>
  <c r="AE22" i="17" s="1"/>
  <c r="AE21" i="16"/>
  <c r="AE22" i="16" s="1"/>
  <c r="S59" i="17"/>
  <c r="S60" i="17" s="1"/>
  <c r="S59" i="16"/>
  <c r="S60" i="16" s="1"/>
  <c r="AG3" i="17"/>
  <c r="AG4" i="17" s="1"/>
  <c r="AG3" i="16"/>
  <c r="AG4" i="16" s="1"/>
  <c r="AH67" i="16"/>
  <c r="AH68" i="16" s="1"/>
  <c r="AH67" i="17"/>
  <c r="AH68" i="17" s="1"/>
  <c r="AH63" i="17"/>
  <c r="AH64" i="17" s="1"/>
  <c r="AH63" i="16"/>
  <c r="AH64" i="16" s="1"/>
  <c r="M13" i="17"/>
  <c r="M14" i="17" s="1"/>
  <c r="M13" i="16"/>
  <c r="M14" i="16" s="1"/>
  <c r="U31" i="17"/>
  <c r="U32" i="17" s="1"/>
  <c r="U31" i="16"/>
  <c r="U32" i="16" s="1"/>
  <c r="M41" i="17"/>
  <c r="M42" i="17" s="1"/>
  <c r="M41" i="16"/>
  <c r="M42" i="16" s="1"/>
  <c r="AC5" i="17"/>
  <c r="AC6" i="17" s="1"/>
  <c r="AC5" i="16"/>
  <c r="AC6" i="16" s="1"/>
  <c r="U27" i="17"/>
  <c r="U28" i="17" s="1"/>
  <c r="U27" i="16"/>
  <c r="U28" i="16" s="1"/>
  <c r="AD73" i="16"/>
  <c r="AD74" i="16" s="1"/>
  <c r="AD73" i="17"/>
  <c r="AD74" i="17" s="1"/>
  <c r="R11" i="16"/>
  <c r="R12" i="16" s="1"/>
  <c r="R11" i="17"/>
  <c r="R12" i="17" s="1"/>
  <c r="AC79" i="17"/>
  <c r="AC80" i="17" s="1"/>
  <c r="AC79" i="16"/>
  <c r="AC80" i="16" s="1"/>
  <c r="AB77" i="17"/>
  <c r="AB78" i="17" s="1"/>
  <c r="AB77" i="16"/>
  <c r="AB78" i="16" s="1"/>
  <c r="AI55" i="16"/>
  <c r="AI56" i="16" s="1"/>
  <c r="AI55" i="17"/>
  <c r="AI56" i="17" s="1"/>
  <c r="AI100" i="17" s="1"/>
  <c r="AH13" i="16"/>
  <c r="AH14" i="16" s="1"/>
  <c r="AH13" i="17"/>
  <c r="AH14" i="17" s="1"/>
  <c r="AI27" i="17"/>
  <c r="AI28" i="17" s="1"/>
  <c r="AI27" i="16"/>
  <c r="AI28" i="16" s="1"/>
  <c r="AH41" i="16"/>
  <c r="AH42" i="16" s="1"/>
  <c r="AH41" i="17"/>
  <c r="AH42" i="17" s="1"/>
  <c r="AD7" i="16"/>
  <c r="AD8" i="16" s="1"/>
  <c r="AD7" i="17"/>
  <c r="AD8" i="17" s="1"/>
  <c r="V65" i="16"/>
  <c r="V66" i="16" s="1"/>
  <c r="V69" i="17"/>
  <c r="V70" i="17" s="1"/>
  <c r="V65" i="17"/>
  <c r="V66" i="17" s="1"/>
  <c r="V69" i="16"/>
  <c r="V70" i="16" s="1"/>
  <c r="AD19" i="17"/>
  <c r="AD20" i="17" s="1"/>
  <c r="AD19" i="16"/>
  <c r="AD20" i="16" s="1"/>
  <c r="P21" i="17"/>
  <c r="P22" i="17" s="1"/>
  <c r="P21" i="16"/>
  <c r="P22" i="16" s="1"/>
  <c r="Y27" i="17"/>
  <c r="Y28" i="17" s="1"/>
  <c r="Y27" i="16"/>
  <c r="Y28" i="16" s="1"/>
  <c r="AF57" i="16"/>
  <c r="AF58" i="16" s="1"/>
  <c r="AF57" i="17"/>
  <c r="AF58" i="17" s="1"/>
  <c r="J57" i="17"/>
  <c r="J58" i="17" s="1"/>
  <c r="J57" i="16"/>
  <c r="J58" i="16" s="1"/>
  <c r="T55" i="16"/>
  <c r="T56" i="16" s="1"/>
  <c r="T55" i="17"/>
  <c r="T56" i="17" s="1"/>
  <c r="T100" i="17" s="1"/>
  <c r="O11" i="17"/>
  <c r="O12" i="17" s="1"/>
  <c r="O11" i="16"/>
  <c r="O12" i="16" s="1"/>
  <c r="AJ39" i="17"/>
  <c r="AJ40" i="17" s="1"/>
  <c r="AJ39" i="16"/>
  <c r="AJ40" i="16" s="1"/>
  <c r="R31" i="17"/>
  <c r="R32" i="17" s="1"/>
  <c r="R31" i="16"/>
  <c r="R32" i="16" s="1"/>
  <c r="I47" i="16"/>
  <c r="I48" i="16" s="1"/>
  <c r="I47" i="17"/>
  <c r="I48" i="17" s="1"/>
  <c r="AA9" i="17"/>
  <c r="AA10" i="17" s="1"/>
  <c r="AA9" i="16"/>
  <c r="AA10" i="16" s="1"/>
  <c r="N13" i="16"/>
  <c r="N14" i="16" s="1"/>
  <c r="N13" i="17"/>
  <c r="N14" i="17" s="1"/>
  <c r="AB17" i="16"/>
  <c r="AB18" i="16" s="1"/>
  <c r="AB17" i="17"/>
  <c r="AB18" i="17" s="1"/>
  <c r="U11" i="16"/>
  <c r="U12" i="16" s="1"/>
  <c r="U11" i="17"/>
  <c r="U12" i="17" s="1"/>
  <c r="H59" i="16"/>
  <c r="H60" i="16" s="1"/>
  <c r="H59" i="17"/>
  <c r="H60" i="17" s="1"/>
  <c r="AG15" i="17"/>
  <c r="AG16" i="17" s="1"/>
  <c r="AG15" i="16"/>
  <c r="AG16" i="16" s="1"/>
  <c r="K17" i="16"/>
  <c r="K18" i="16" s="1"/>
  <c r="K17" i="17"/>
  <c r="K18" i="17" s="1"/>
  <c r="AJ57" i="17"/>
  <c r="AJ58" i="17" s="1"/>
  <c r="AJ57" i="16"/>
  <c r="AJ58" i="16" s="1"/>
  <c r="H3" i="16"/>
  <c r="H4" i="16" s="1"/>
  <c r="H3" i="17"/>
  <c r="H4" i="17" s="1"/>
  <c r="N55" i="17"/>
  <c r="N56" i="17" s="1"/>
  <c r="N100" i="17" s="1"/>
  <c r="N55" i="16"/>
  <c r="N56" i="16" s="1"/>
  <c r="AJ79" i="17"/>
  <c r="AJ80" i="17" s="1"/>
  <c r="AJ79" i="16"/>
  <c r="AJ80" i="16" s="1"/>
  <c r="Z69" i="17"/>
  <c r="Z70" i="17" s="1"/>
  <c r="Z65" i="17"/>
  <c r="Z66" i="17" s="1"/>
  <c r="Z69" i="16"/>
  <c r="Z70" i="16" s="1"/>
  <c r="Z65" i="16"/>
  <c r="Z66" i="16" s="1"/>
  <c r="AG37" i="16"/>
  <c r="AG38" i="16" s="1"/>
  <c r="AG37" i="17"/>
  <c r="AG38" i="17" s="1"/>
  <c r="Y51" i="17"/>
  <c r="Y52" i="17" s="1"/>
  <c r="Y51" i="16"/>
  <c r="Y52" i="16" s="1"/>
  <c r="X41" i="17"/>
  <c r="X42" i="17" s="1"/>
  <c r="X41" i="16"/>
  <c r="X42" i="16" s="1"/>
  <c r="T65" i="17"/>
  <c r="T66" i="17" s="1"/>
  <c r="T65" i="16"/>
  <c r="T66" i="16" s="1"/>
  <c r="T69" i="17"/>
  <c r="T70" i="17" s="1"/>
  <c r="T69" i="16"/>
  <c r="T70" i="16" s="1"/>
  <c r="R61" i="16"/>
  <c r="R62" i="16" s="1"/>
  <c r="R61" i="17"/>
  <c r="R62" i="17" s="1"/>
  <c r="N51" i="16"/>
  <c r="N52" i="16" s="1"/>
  <c r="N51" i="17"/>
  <c r="N52" i="17" s="1"/>
  <c r="AH31" i="17"/>
  <c r="AH32" i="17" s="1"/>
  <c r="AH31" i="16"/>
  <c r="AH32" i="16" s="1"/>
  <c r="AI11" i="17"/>
  <c r="AI12" i="17" s="1"/>
  <c r="AI11" i="16"/>
  <c r="AI12" i="16" s="1"/>
  <c r="N47" i="17"/>
  <c r="N48" i="17" s="1"/>
  <c r="N47" i="16"/>
  <c r="N48" i="16" s="1"/>
  <c r="O57" i="17"/>
  <c r="O58" i="17" s="1"/>
  <c r="O57" i="16"/>
  <c r="O58" i="16" s="1"/>
  <c r="V59" i="17"/>
  <c r="V60" i="17" s="1"/>
  <c r="V59" i="16"/>
  <c r="V60" i="16" s="1"/>
  <c r="AD27" i="16"/>
  <c r="AD28" i="16" s="1"/>
  <c r="AD27" i="17"/>
  <c r="AD28" i="17" s="1"/>
  <c r="AG13" i="17"/>
  <c r="AG14" i="17" s="1"/>
  <c r="AG13" i="16"/>
  <c r="AG14" i="16" s="1"/>
  <c r="Q27" i="17"/>
  <c r="Q28" i="17" s="1"/>
  <c r="Q27" i="16"/>
  <c r="Q28" i="16" s="1"/>
  <c r="AJ41" i="17"/>
  <c r="AJ42" i="17" s="1"/>
  <c r="AJ41" i="16"/>
  <c r="AJ42" i="16" s="1"/>
  <c r="X5" i="17"/>
  <c r="X6" i="17" s="1"/>
  <c r="X5" i="16"/>
  <c r="X6" i="16" s="1"/>
  <c r="O19" i="16"/>
  <c r="O20" i="16" s="1"/>
  <c r="O19" i="17"/>
  <c r="O20" i="17" s="1"/>
  <c r="K59" i="17"/>
  <c r="K60" i="17" s="1"/>
  <c r="K59" i="16"/>
  <c r="K60" i="16" s="1"/>
  <c r="L43" i="16"/>
  <c r="L44" i="16" s="1"/>
  <c r="L43" i="17"/>
  <c r="L44" i="17" s="1"/>
  <c r="Q5" i="17"/>
  <c r="Q6" i="17" s="1"/>
  <c r="Q5" i="16"/>
  <c r="Q6" i="16" s="1"/>
  <c r="J75" i="16"/>
  <c r="J76" i="16" s="1"/>
  <c r="J75" i="17"/>
  <c r="J76" i="17" s="1"/>
  <c r="AG29" i="17"/>
  <c r="AG30" i="17" s="1"/>
  <c r="AG29" i="16"/>
  <c r="AG30" i="16" s="1"/>
  <c r="AA3" i="17"/>
  <c r="AA4" i="17" s="1"/>
  <c r="AA3" i="16"/>
  <c r="AA4" i="16" s="1"/>
  <c r="AH53" i="16"/>
  <c r="AH54" i="16" s="1"/>
  <c r="AH53" i="17"/>
  <c r="AH54" i="17" s="1"/>
  <c r="AA33" i="17"/>
  <c r="AA34" i="17" s="1"/>
  <c r="AA33" i="16"/>
  <c r="AA34" i="16" s="1"/>
  <c r="AD55" i="17"/>
  <c r="AD56" i="17" s="1"/>
  <c r="AD100" i="17" s="1"/>
  <c r="AD55" i="16"/>
  <c r="AD56" i="16" s="1"/>
  <c r="AI77" i="17"/>
  <c r="AI78" i="17" s="1"/>
  <c r="AI77" i="16"/>
  <c r="AI78" i="16" s="1"/>
  <c r="AD79" i="16"/>
  <c r="AD80" i="16" s="1"/>
  <c r="AD79" i="17"/>
  <c r="AD80" i="17" s="1"/>
  <c r="N69" i="16"/>
  <c r="N70" i="16" s="1"/>
  <c r="N69" i="17"/>
  <c r="N70" i="17" s="1"/>
  <c r="N65" i="17"/>
  <c r="N66" i="17" s="1"/>
  <c r="N65" i="16"/>
  <c r="N66" i="16" s="1"/>
  <c r="K13" i="16"/>
  <c r="K14" i="16" s="1"/>
  <c r="K13" i="17"/>
  <c r="K14" i="17" s="1"/>
  <c r="W15" i="17"/>
  <c r="W16" i="17" s="1"/>
  <c r="W15" i="16"/>
  <c r="W16" i="16" s="1"/>
  <c r="W59" i="17"/>
  <c r="W60" i="17" s="1"/>
  <c r="W59" i="16"/>
  <c r="W60" i="16" s="1"/>
  <c r="V39" i="16"/>
  <c r="V40" i="16" s="1"/>
  <c r="V39" i="17"/>
  <c r="V40" i="17" s="1"/>
  <c r="T59" i="17"/>
  <c r="T60" i="17" s="1"/>
  <c r="T59" i="16"/>
  <c r="T60" i="16" s="1"/>
  <c r="V13" i="17"/>
  <c r="V14" i="17" s="1"/>
  <c r="V13" i="16"/>
  <c r="V14" i="16" s="1"/>
  <c r="O27" i="16"/>
  <c r="O28" i="16" s="1"/>
  <c r="O27" i="17"/>
  <c r="O28" i="17" s="1"/>
  <c r="I33" i="17"/>
  <c r="I34" i="17" s="1"/>
  <c r="I33" i="16"/>
  <c r="I34" i="16" s="1"/>
  <c r="R63" i="16"/>
  <c r="R64" i="16" s="1"/>
  <c r="R67" i="16"/>
  <c r="R68" i="16" s="1"/>
  <c r="R63" i="17"/>
  <c r="R64" i="17" s="1"/>
  <c r="R67" i="17"/>
  <c r="R68" i="17" s="1"/>
  <c r="M15" i="16"/>
  <c r="M16" i="16" s="1"/>
  <c r="M15" i="17"/>
  <c r="M16" i="17" s="1"/>
  <c r="AH69" i="17"/>
  <c r="AH70" i="17" s="1"/>
  <c r="AH69" i="16"/>
  <c r="AH70" i="16" s="1"/>
  <c r="AH65" i="16"/>
  <c r="AH66" i="16" s="1"/>
  <c r="AH65" i="17"/>
  <c r="AH66" i="17" s="1"/>
  <c r="AK53" i="17"/>
  <c r="AK54" i="17" s="1"/>
  <c r="AK53" i="16"/>
  <c r="AK54" i="16" s="1"/>
  <c r="S15" i="17"/>
  <c r="S16" i="17" s="1"/>
  <c r="S15" i="16"/>
  <c r="S16" i="16" s="1"/>
  <c r="Q43" i="16"/>
  <c r="Q44" i="16" s="1"/>
  <c r="Q43" i="17"/>
  <c r="Q44" i="17" s="1"/>
  <c r="AK21" i="17"/>
  <c r="AK22" i="17" s="1"/>
  <c r="AK21" i="16"/>
  <c r="AK22" i="16" s="1"/>
  <c r="AE61" i="17"/>
  <c r="AE62" i="17" s="1"/>
  <c r="AE61" i="16"/>
  <c r="AE62" i="16" s="1"/>
  <c r="V3" i="17"/>
  <c r="V4" i="17" s="1"/>
  <c r="V3" i="16"/>
  <c r="V4" i="16" s="1"/>
  <c r="N3" i="17"/>
  <c r="N4" i="17" s="1"/>
  <c r="N3" i="16"/>
  <c r="N4" i="16" s="1"/>
  <c r="AE29" i="16"/>
  <c r="AE30" i="16" s="1"/>
  <c r="AE29" i="17"/>
  <c r="AE30" i="17" s="1"/>
  <c r="P11" i="17"/>
  <c r="P12" i="17" s="1"/>
  <c r="P11" i="16"/>
  <c r="P12" i="16" s="1"/>
  <c r="AG17" i="17"/>
  <c r="AG18" i="17" s="1"/>
  <c r="AG17" i="16"/>
  <c r="AG18" i="16" s="1"/>
  <c r="AB9" i="16"/>
  <c r="AB10" i="16" s="1"/>
  <c r="AB9" i="17"/>
  <c r="AB10" i="17" s="1"/>
  <c r="L61" i="16"/>
  <c r="L62" i="16" s="1"/>
  <c r="L61" i="17"/>
  <c r="L62" i="17" s="1"/>
  <c r="M33" i="16"/>
  <c r="M34" i="16" s="1"/>
  <c r="M33" i="17"/>
  <c r="M34" i="17" s="1"/>
  <c r="AA61" i="17"/>
  <c r="AA62" i="17" s="1"/>
  <c r="AA61" i="16"/>
  <c r="AA62" i="16" s="1"/>
  <c r="K7" i="17"/>
  <c r="K8" i="17" s="1"/>
  <c r="K7" i="16"/>
  <c r="K8" i="16" s="1"/>
  <c r="P27" i="17"/>
  <c r="P28" i="17" s="1"/>
  <c r="P27" i="16"/>
  <c r="P28" i="16" s="1"/>
  <c r="T9" i="16"/>
  <c r="T10" i="16" s="1"/>
  <c r="T9" i="17"/>
  <c r="T10" i="17" s="1"/>
  <c r="AF9" i="17"/>
  <c r="AF10" i="17" s="1"/>
  <c r="AF9" i="16"/>
  <c r="AF10" i="16" s="1"/>
  <c r="O43" i="17"/>
  <c r="O44" i="17" s="1"/>
  <c r="O43" i="16"/>
  <c r="O44" i="16" s="1"/>
  <c r="P13" i="17"/>
  <c r="P14" i="17" s="1"/>
  <c r="P13" i="16"/>
  <c r="P14" i="16" s="1"/>
  <c r="Y25" i="17"/>
  <c r="Y26" i="17" s="1"/>
  <c r="Y25" i="16"/>
  <c r="Y26" i="16" s="1"/>
  <c r="T37" i="16"/>
  <c r="T38" i="16" s="1"/>
  <c r="T37" i="17"/>
  <c r="T38" i="17" s="1"/>
  <c r="V29" i="17"/>
  <c r="V30" i="17" s="1"/>
  <c r="V29" i="16"/>
  <c r="V30" i="16" s="1"/>
  <c r="AF79" i="17"/>
  <c r="AF80" i="17" s="1"/>
  <c r="AF79" i="16"/>
  <c r="AF80" i="16" s="1"/>
  <c r="Q47" i="17"/>
  <c r="Q48" i="17" s="1"/>
  <c r="Q47" i="16"/>
  <c r="Q48" i="16" s="1"/>
  <c r="AA5" i="17"/>
  <c r="AA6" i="17" s="1"/>
  <c r="AA5" i="16"/>
  <c r="AA6" i="16" s="1"/>
  <c r="AF11" i="16"/>
  <c r="AF12" i="16" s="1"/>
  <c r="AF11" i="17"/>
  <c r="AF12" i="17" s="1"/>
  <c r="T51" i="17"/>
  <c r="T52" i="17" s="1"/>
  <c r="T51" i="16"/>
  <c r="T52" i="16" s="1"/>
  <c r="Q23" i="17"/>
  <c r="Q24" i="17" s="1"/>
  <c r="Q23" i="16"/>
  <c r="Q24" i="16" s="1"/>
  <c r="AA21" i="17"/>
  <c r="AA22" i="17" s="1"/>
  <c r="AA21" i="16"/>
  <c r="AA22" i="16" s="1"/>
  <c r="S35" i="17"/>
  <c r="S36" i="17" s="1"/>
  <c r="S35" i="16"/>
  <c r="S36" i="16" s="1"/>
  <c r="H73" i="17"/>
  <c r="H74" i="17" s="1"/>
  <c r="H73" i="16"/>
  <c r="H74" i="16" s="1"/>
  <c r="T19" i="17"/>
  <c r="T20" i="17" s="1"/>
  <c r="T19" i="16"/>
  <c r="T20" i="16" s="1"/>
  <c r="W19" i="16"/>
  <c r="W20" i="16" s="1"/>
  <c r="W19" i="17"/>
  <c r="W20" i="17" s="1"/>
  <c r="J9" i="17"/>
  <c r="J10" i="17" s="1"/>
  <c r="J9" i="16"/>
  <c r="J10" i="16" s="1"/>
  <c r="H55" i="17"/>
  <c r="H56" i="17" s="1"/>
  <c r="H100" i="17" s="1"/>
  <c r="H55" i="16"/>
  <c r="H56" i="16" s="1"/>
  <c r="P59" i="17"/>
  <c r="P60" i="17" s="1"/>
  <c r="P59" i="16"/>
  <c r="P60" i="16" s="1"/>
  <c r="AH77" i="17"/>
  <c r="AH78" i="17" s="1"/>
  <c r="AH77" i="16"/>
  <c r="AH78" i="16" s="1"/>
  <c r="R57" i="17"/>
  <c r="R58" i="17" s="1"/>
  <c r="R57" i="16"/>
  <c r="R58" i="16" s="1"/>
  <c r="M17" i="16"/>
  <c r="M18" i="16" s="1"/>
  <c r="M17" i="17"/>
  <c r="M18" i="17" s="1"/>
  <c r="J27" i="17"/>
  <c r="J28" i="17" s="1"/>
  <c r="J27" i="16"/>
  <c r="J28" i="16" s="1"/>
  <c r="Q33" i="16"/>
  <c r="Q34" i="16" s="1"/>
  <c r="Q33" i="17"/>
  <c r="Q34" i="17" s="1"/>
  <c r="AH7" i="17"/>
  <c r="AH8" i="17" s="1"/>
  <c r="AH7" i="16"/>
  <c r="AH8" i="16" s="1"/>
  <c r="X3" i="16"/>
  <c r="X4" i="16" s="1"/>
  <c r="X3" i="17"/>
  <c r="X4" i="17" s="1"/>
  <c r="AJ13" i="17"/>
  <c r="AJ14" i="17" s="1"/>
  <c r="AJ13" i="16"/>
  <c r="AJ14" i="16" s="1"/>
  <c r="AI13" i="16"/>
  <c r="AI14" i="16" s="1"/>
  <c r="AI13" i="17"/>
  <c r="AI14" i="17" s="1"/>
  <c r="AF75" i="17"/>
  <c r="AF76" i="17" s="1"/>
  <c r="AF75" i="16"/>
  <c r="AF76" i="16" s="1"/>
  <c r="M79" i="16"/>
  <c r="M80" i="16" s="1"/>
  <c r="M79" i="17"/>
  <c r="M80" i="17" s="1"/>
  <c r="P7" i="16"/>
  <c r="P8" i="16" s="1"/>
  <c r="P7" i="17"/>
  <c r="P8" i="17" s="1"/>
  <c r="AG69" i="16"/>
  <c r="AG70" i="16" s="1"/>
  <c r="AG65" i="16"/>
  <c r="AG66" i="16" s="1"/>
  <c r="AG65" i="17"/>
  <c r="AG66" i="17" s="1"/>
  <c r="AG69" i="17"/>
  <c r="AG70" i="17" s="1"/>
  <c r="AA79" i="17"/>
  <c r="AA80" i="17" s="1"/>
  <c r="AA79" i="16"/>
  <c r="AA80" i="16" s="1"/>
  <c r="V45" i="17"/>
  <c r="V46" i="17" s="1"/>
  <c r="V45" i="16"/>
  <c r="V46" i="16" s="1"/>
  <c r="AC35" i="16"/>
  <c r="AC36" i="16" s="1"/>
  <c r="AC35" i="17"/>
  <c r="AC36" i="17" s="1"/>
  <c r="K31" i="16"/>
  <c r="K32" i="16" s="1"/>
  <c r="K31" i="17"/>
  <c r="K32" i="17" s="1"/>
  <c r="AK45" i="17"/>
  <c r="AK46" i="17" s="1"/>
  <c r="AK45" i="16"/>
  <c r="AK46" i="16" s="1"/>
  <c r="X17" i="16"/>
  <c r="X18" i="16" s="1"/>
  <c r="X17" i="17"/>
  <c r="X18" i="17" s="1"/>
  <c r="J13" i="17"/>
  <c r="J14" i="17" s="1"/>
  <c r="J13" i="16"/>
  <c r="J14" i="16" s="1"/>
  <c r="G7" i="17"/>
  <c r="G7" i="16"/>
  <c r="AH73" i="17"/>
  <c r="AH74" i="17" s="1"/>
  <c r="AH73" i="16"/>
  <c r="AH74" i="16" s="1"/>
  <c r="U15" i="17"/>
  <c r="U16" i="17" s="1"/>
  <c r="U15" i="16"/>
  <c r="U16" i="16" s="1"/>
  <c r="Y5" i="16"/>
  <c r="Y6" i="16" s="1"/>
  <c r="Y5" i="17"/>
  <c r="Y6" i="17" s="1"/>
  <c r="W5" i="17"/>
  <c r="W6" i="17" s="1"/>
  <c r="W5" i="16"/>
  <c r="W6" i="16" s="1"/>
  <c r="W45" i="17"/>
  <c r="W46" i="17" s="1"/>
  <c r="W45" i="16"/>
  <c r="W46" i="16" s="1"/>
  <c r="AA51" i="17"/>
  <c r="AA52" i="17" s="1"/>
  <c r="AA51" i="16"/>
  <c r="AA52" i="16" s="1"/>
  <c r="AD33" i="17"/>
  <c r="AD34" i="17" s="1"/>
  <c r="AD33" i="16"/>
  <c r="AD34" i="16" s="1"/>
  <c r="AG23" i="17"/>
  <c r="AG24" i="17" s="1"/>
  <c r="AG23" i="16"/>
  <c r="AG24" i="16" s="1"/>
  <c r="I7" i="17"/>
  <c r="I8" i="17" s="1"/>
  <c r="I7" i="16"/>
  <c r="I8" i="16" s="1"/>
  <c r="S73" i="16"/>
  <c r="S74" i="16" s="1"/>
  <c r="S73" i="17"/>
  <c r="S74" i="17" s="1"/>
  <c r="AK11" i="17"/>
  <c r="AK12" i="17" s="1"/>
  <c r="AK11" i="16"/>
  <c r="AK12" i="16" s="1"/>
  <c r="V41" i="17"/>
  <c r="V42" i="17" s="1"/>
  <c r="V41" i="16"/>
  <c r="V42" i="16" s="1"/>
  <c r="X15" i="16"/>
  <c r="X16" i="16" s="1"/>
  <c r="X15" i="17"/>
  <c r="X16" i="17" s="1"/>
  <c r="J41" i="17"/>
  <c r="J42" i="17" s="1"/>
  <c r="J41" i="16"/>
  <c r="J42" i="16" s="1"/>
  <c r="P31" i="16"/>
  <c r="P32" i="16" s="1"/>
  <c r="P31" i="17"/>
  <c r="P32" i="17" s="1"/>
  <c r="AG51" i="16"/>
  <c r="AG52" i="16" s="1"/>
  <c r="AG51" i="17"/>
  <c r="AG52" i="17" s="1"/>
  <c r="W47" i="16"/>
  <c r="W48" i="16" s="1"/>
  <c r="W47" i="17"/>
  <c r="W48" i="17" s="1"/>
  <c r="Q21" i="17"/>
  <c r="Q22" i="17" s="1"/>
  <c r="Q21" i="16"/>
  <c r="Q22" i="16" s="1"/>
  <c r="H49" i="16"/>
  <c r="H50" i="16" s="1"/>
  <c r="H49" i="17"/>
  <c r="H50" i="17" s="1"/>
  <c r="N73" i="17"/>
  <c r="N74" i="17" s="1"/>
  <c r="N73" i="16"/>
  <c r="N74" i="16" s="1"/>
  <c r="AB75" i="16"/>
  <c r="AB76" i="16" s="1"/>
  <c r="AB75" i="17"/>
  <c r="AB76" i="17" s="1"/>
  <c r="T25" i="17"/>
  <c r="T26" i="17" s="1"/>
  <c r="T25" i="16"/>
  <c r="T26" i="16" s="1"/>
  <c r="AK7" i="17"/>
  <c r="AK8" i="17" s="1"/>
  <c r="AK7" i="16"/>
  <c r="AK8" i="16" s="1"/>
  <c r="O75" i="16"/>
  <c r="O76" i="16" s="1"/>
  <c r="O75" i="17"/>
  <c r="O76" i="17" s="1"/>
  <c r="AI15" i="17"/>
  <c r="AI16" i="17" s="1"/>
  <c r="AI15" i="16"/>
  <c r="AI16" i="16" s="1"/>
  <c r="V51" i="17"/>
  <c r="V52" i="17" s="1"/>
  <c r="V51" i="16"/>
  <c r="V52" i="16" s="1"/>
  <c r="Y61" i="16"/>
  <c r="Y62" i="16" s="1"/>
  <c r="Y61" i="17"/>
  <c r="Y62" i="17" s="1"/>
  <c r="AK39" i="17"/>
  <c r="AK40" i="17" s="1"/>
  <c r="AK39" i="16"/>
  <c r="AK40" i="16" s="1"/>
  <c r="M11" i="16"/>
  <c r="M12" i="16" s="1"/>
  <c r="M11" i="17"/>
  <c r="M12" i="17" s="1"/>
  <c r="Q61" i="16"/>
  <c r="Q62" i="16" s="1"/>
  <c r="Q61" i="17"/>
  <c r="Q62" i="17" s="1"/>
  <c r="AA75" i="17"/>
  <c r="AA76" i="17" s="1"/>
  <c r="AA75" i="16"/>
  <c r="AA76" i="16" s="1"/>
  <c r="S39" i="17"/>
  <c r="S40" i="17" s="1"/>
  <c r="S39" i="16"/>
  <c r="S40" i="16" s="1"/>
  <c r="H19" i="17"/>
  <c r="H20" i="17" s="1"/>
  <c r="H19" i="16"/>
  <c r="H20" i="16" s="1"/>
  <c r="O13" i="17"/>
  <c r="O14" i="17" s="1"/>
  <c r="O13" i="16"/>
  <c r="O14" i="16" s="1"/>
  <c r="O15" i="17"/>
  <c r="O16" i="17" s="1"/>
  <c r="O15" i="16"/>
  <c r="O16" i="16" s="1"/>
  <c r="Z47" i="16"/>
  <c r="Z48" i="16" s="1"/>
  <c r="Z47" i="17"/>
  <c r="Z48" i="17" s="1"/>
  <c r="AF27" i="17"/>
  <c r="AF28" i="17" s="1"/>
  <c r="AF27" i="16"/>
  <c r="AF28" i="16" s="1"/>
  <c r="N29" i="17"/>
  <c r="N30" i="17" s="1"/>
  <c r="N29" i="16"/>
  <c r="N30" i="16" s="1"/>
  <c r="U3" i="16"/>
  <c r="U4" i="16" s="1"/>
  <c r="U3" i="17"/>
  <c r="U4" i="17" s="1"/>
  <c r="W79" i="17"/>
  <c r="W80" i="17" s="1"/>
  <c r="W79" i="16"/>
  <c r="W80" i="16" s="1"/>
  <c r="L9" i="16"/>
  <c r="L10" i="16" s="1"/>
  <c r="L9" i="17"/>
  <c r="L10" i="17" s="1"/>
  <c r="X33" i="16"/>
  <c r="X34" i="16" s="1"/>
  <c r="X33" i="17"/>
  <c r="X34" i="17" s="1"/>
  <c r="W43" i="17"/>
  <c r="W44" i="17" s="1"/>
  <c r="W43" i="16"/>
  <c r="W44" i="16" s="1"/>
  <c r="U33" i="17"/>
  <c r="U34" i="17" s="1"/>
  <c r="U33" i="16"/>
  <c r="U34" i="16" s="1"/>
  <c r="AB81" i="17"/>
  <c r="AB82" i="17" s="1"/>
  <c r="AB81" i="16"/>
  <c r="AB82" i="16" s="1"/>
  <c r="M81" i="16"/>
  <c r="M82" i="16" s="1"/>
  <c r="M81" i="17"/>
  <c r="M82" i="17" s="1"/>
  <c r="AG33" i="17"/>
  <c r="AG34" i="17" s="1"/>
  <c r="AG33" i="16"/>
  <c r="AG34" i="16" s="1"/>
  <c r="G29" i="17"/>
  <c r="G29" i="16"/>
  <c r="N81" i="16"/>
  <c r="N82" i="16" s="1"/>
  <c r="N81" i="17"/>
  <c r="N82" i="17" s="1"/>
  <c r="AC23" i="17"/>
  <c r="AC24" i="17" s="1"/>
  <c r="AC23" i="16"/>
  <c r="AC24" i="16" s="1"/>
  <c r="T41" i="16"/>
  <c r="T42" i="16" s="1"/>
  <c r="T41" i="17"/>
  <c r="T42" i="17" s="1"/>
  <c r="M39" i="17"/>
  <c r="M40" i="17" s="1"/>
  <c r="M39" i="16"/>
  <c r="M40" i="16" s="1"/>
  <c r="Z21" i="16"/>
  <c r="Z22" i="16" s="1"/>
  <c r="Z21" i="17"/>
  <c r="Z22" i="17" s="1"/>
  <c r="G65" i="17"/>
  <c r="G69" i="16"/>
  <c r="G69" i="17"/>
  <c r="G65" i="16"/>
  <c r="P57" i="17"/>
  <c r="P58" i="17" s="1"/>
  <c r="P57" i="16"/>
  <c r="P58" i="16" s="1"/>
  <c r="AB61" i="16"/>
  <c r="AB62" i="16" s="1"/>
  <c r="AB61" i="17"/>
  <c r="AB62" i="17" s="1"/>
  <c r="S53" i="17"/>
  <c r="S54" i="17" s="1"/>
  <c r="S53" i="16"/>
  <c r="S54" i="16" s="1"/>
  <c r="G77" i="17"/>
  <c r="G77" i="16"/>
  <c r="AD57" i="17"/>
  <c r="AD58" i="17" s="1"/>
  <c r="AD57" i="16"/>
  <c r="AD58" i="16" s="1"/>
  <c r="AE39" i="17"/>
  <c r="AE40" i="17" s="1"/>
  <c r="AE39" i="16"/>
  <c r="AE40" i="16" s="1"/>
  <c r="L13" i="17"/>
  <c r="L14" i="17" s="1"/>
  <c r="L13" i="16"/>
  <c r="L14" i="16" s="1"/>
  <c r="V19" i="16"/>
  <c r="V20" i="16" s="1"/>
  <c r="V19" i="17"/>
  <c r="V20" i="17" s="1"/>
  <c r="AJ17" i="17"/>
  <c r="AJ18" i="17" s="1"/>
  <c r="AJ17" i="16"/>
  <c r="AJ18" i="16" s="1"/>
  <c r="AE15" i="17"/>
  <c r="AE16" i="17" s="1"/>
  <c r="AE15" i="16"/>
  <c r="AE16" i="16" s="1"/>
  <c r="M31" i="17"/>
  <c r="M32" i="17" s="1"/>
  <c r="M31" i="16"/>
  <c r="M32" i="16" s="1"/>
  <c r="AB79" i="17"/>
  <c r="AB80" i="17" s="1"/>
  <c r="AB79" i="16"/>
  <c r="AB80" i="16" s="1"/>
  <c r="AI45" i="17"/>
  <c r="AI46" i="17" s="1"/>
  <c r="AI45" i="16"/>
  <c r="AI46" i="16" s="1"/>
  <c r="T81" i="17"/>
  <c r="T82" i="17" s="1"/>
  <c r="T81" i="16"/>
  <c r="T82" i="16" s="1"/>
  <c r="AI53" i="16"/>
  <c r="AI54" i="16" s="1"/>
  <c r="AI53" i="17"/>
  <c r="AI54" i="17" s="1"/>
  <c r="T57" i="17"/>
  <c r="T58" i="17" s="1"/>
  <c r="T57" i="16"/>
  <c r="T58" i="16" s="1"/>
  <c r="G63" i="16"/>
  <c r="G67" i="16"/>
  <c r="G63" i="17"/>
  <c r="G67" i="17"/>
  <c r="AB3" i="16"/>
  <c r="AB4" i="16" s="1"/>
  <c r="AB3" i="17"/>
  <c r="AB4" i="17" s="1"/>
  <c r="J73" i="17"/>
  <c r="J74" i="17" s="1"/>
  <c r="J73" i="16"/>
  <c r="J74" i="16" s="1"/>
  <c r="AK13" i="16"/>
  <c r="AK14" i="16" s="1"/>
  <c r="AK13" i="17"/>
  <c r="AK14" i="17" s="1"/>
  <c r="V15" i="17"/>
  <c r="V16" i="17" s="1"/>
  <c r="V15" i="16"/>
  <c r="V16" i="16" s="1"/>
  <c r="N43" i="16"/>
  <c r="N44" i="16" s="1"/>
  <c r="N43" i="17"/>
  <c r="N44" i="17" s="1"/>
  <c r="K43" i="16"/>
  <c r="K44" i="16" s="1"/>
  <c r="K43" i="17"/>
  <c r="K44" i="17" s="1"/>
  <c r="AI81" i="17"/>
  <c r="AI82" i="17" s="1"/>
  <c r="AI81" i="16"/>
  <c r="AI82" i="16" s="1"/>
  <c r="AJ33" i="17"/>
  <c r="AJ34" i="17" s="1"/>
  <c r="AJ33" i="16"/>
  <c r="AJ34" i="16" s="1"/>
  <c r="H15" i="17"/>
  <c r="H16" i="17" s="1"/>
  <c r="H15" i="16"/>
  <c r="H16" i="16" s="1"/>
  <c r="M35" i="17"/>
  <c r="M36" i="17" s="1"/>
  <c r="M35" i="16"/>
  <c r="M36" i="16" s="1"/>
  <c r="Y21" i="17"/>
  <c r="Y22" i="17" s="1"/>
  <c r="Y21" i="16"/>
  <c r="Y22" i="16" s="1"/>
  <c r="AJ61" i="16"/>
  <c r="AJ62" i="16" s="1"/>
  <c r="AJ61" i="17"/>
  <c r="AJ62" i="17" s="1"/>
  <c r="AB45" i="17"/>
  <c r="AB46" i="17" s="1"/>
  <c r="AB45" i="16"/>
  <c r="AB46" i="16" s="1"/>
  <c r="Y77" i="17"/>
  <c r="Y78" i="17" s="1"/>
  <c r="Y77" i="16"/>
  <c r="Y78" i="16" s="1"/>
  <c r="J81" i="17"/>
  <c r="J82" i="17" s="1"/>
  <c r="J81" i="16"/>
  <c r="J82" i="16" s="1"/>
  <c r="AI43" i="16"/>
  <c r="AI44" i="16" s="1"/>
  <c r="AI43" i="17"/>
  <c r="AI44" i="17" s="1"/>
  <c r="G15" i="16"/>
  <c r="G15" i="17"/>
  <c r="K63" i="17"/>
  <c r="K64" i="17" s="1"/>
  <c r="K67" i="16"/>
  <c r="K68" i="16" s="1"/>
  <c r="K67" i="17"/>
  <c r="K68" i="17" s="1"/>
  <c r="K63" i="16"/>
  <c r="K64" i="16" s="1"/>
  <c r="O21" i="16"/>
  <c r="O22" i="16" s="1"/>
  <c r="O21" i="17"/>
  <c r="O22" i="17" s="1"/>
  <c r="AK9" i="17"/>
  <c r="AK10" i="17" s="1"/>
  <c r="AK9" i="16"/>
  <c r="AK10" i="16" s="1"/>
  <c r="P5" i="16"/>
  <c r="P6" i="16" s="1"/>
  <c r="P5" i="17"/>
  <c r="P6" i="17" s="1"/>
  <c r="AK47" i="17"/>
  <c r="AK48" i="17" s="1"/>
  <c r="AK47" i="16"/>
  <c r="AK48" i="16" s="1"/>
  <c r="K73" i="17"/>
  <c r="K74" i="17" s="1"/>
  <c r="K73" i="16"/>
  <c r="K74" i="16" s="1"/>
  <c r="Y41" i="16"/>
  <c r="Y42" i="16" s="1"/>
  <c r="Y41" i="17"/>
  <c r="Y42" i="17" s="1"/>
  <c r="H27" i="17"/>
  <c r="H28" i="17" s="1"/>
  <c r="H27" i="16"/>
  <c r="H28" i="16" s="1"/>
  <c r="X19" i="17"/>
  <c r="X20" i="17" s="1"/>
  <c r="X19" i="16"/>
  <c r="X20" i="16" s="1"/>
  <c r="R23" i="16"/>
  <c r="R24" i="16" s="1"/>
  <c r="R23" i="17"/>
  <c r="R24" i="17" s="1"/>
  <c r="AB11" i="16"/>
  <c r="AB12" i="16" s="1"/>
  <c r="AB11" i="17"/>
  <c r="AB12" i="17" s="1"/>
  <c r="R45" i="16"/>
  <c r="R46" i="16" s="1"/>
  <c r="R45" i="17"/>
  <c r="R46" i="17" s="1"/>
  <c r="O33" i="17"/>
  <c r="O34" i="17" s="1"/>
  <c r="O33" i="16"/>
  <c r="O34" i="16" s="1"/>
  <c r="X67" i="16"/>
  <c r="X68" i="16" s="1"/>
  <c r="X63" i="16"/>
  <c r="X64" i="16" s="1"/>
  <c r="X63" i="17"/>
  <c r="X64" i="17" s="1"/>
  <c r="X67" i="17"/>
  <c r="X68" i="17" s="1"/>
  <c r="O67" i="16"/>
  <c r="O68" i="16" s="1"/>
  <c r="O63" i="16"/>
  <c r="O64" i="16" s="1"/>
  <c r="O67" i="17"/>
  <c r="O68" i="17" s="1"/>
  <c r="O63" i="17"/>
  <c r="O64" i="17" s="1"/>
  <c r="L59" i="17"/>
  <c r="L60" i="17" s="1"/>
  <c r="L59" i="16"/>
  <c r="L60" i="16" s="1"/>
  <c r="V47" i="16"/>
  <c r="V48" i="16" s="1"/>
  <c r="V47" i="17"/>
  <c r="V48" i="17" s="1"/>
  <c r="AA81" i="17"/>
  <c r="AA82" i="17" s="1"/>
  <c r="AA81" i="16"/>
  <c r="AA82" i="16" s="1"/>
  <c r="AK79" i="17"/>
  <c r="AK80" i="17" s="1"/>
  <c r="AK79" i="16"/>
  <c r="AK80" i="16" s="1"/>
  <c r="P43" i="17"/>
  <c r="P44" i="17" s="1"/>
  <c r="P43" i="16"/>
  <c r="P44" i="16" s="1"/>
  <c r="G23" i="17"/>
  <c r="G23" i="16"/>
  <c r="AE9" i="17"/>
  <c r="AE10" i="17" s="1"/>
  <c r="AE9" i="16"/>
  <c r="AE10" i="16" s="1"/>
  <c r="Y75" i="17"/>
  <c r="Y76" i="17" s="1"/>
  <c r="Y75" i="16"/>
  <c r="Y76" i="16" s="1"/>
  <c r="AH45" i="16"/>
  <c r="AH46" i="16" s="1"/>
  <c r="AH45" i="17"/>
  <c r="AH46" i="17" s="1"/>
  <c r="AB33" i="16"/>
  <c r="AB34" i="16" s="1"/>
  <c r="AB33" i="17"/>
  <c r="AB34" i="17" s="1"/>
  <c r="S63" i="16"/>
  <c r="S64" i="16" s="1"/>
  <c r="S63" i="17"/>
  <c r="S64" i="17" s="1"/>
  <c r="S67" i="16"/>
  <c r="S68" i="16" s="1"/>
  <c r="S67" i="17"/>
  <c r="S68" i="17" s="1"/>
  <c r="AA39" i="17"/>
  <c r="AA40" i="17" s="1"/>
  <c r="AA39" i="16"/>
  <c r="AA40" i="16" s="1"/>
  <c r="Q57" i="17"/>
  <c r="Q58" i="17" s="1"/>
  <c r="Q57" i="16"/>
  <c r="Q58" i="16" s="1"/>
  <c r="AC47" i="16"/>
  <c r="AC48" i="16" s="1"/>
  <c r="AC47" i="17"/>
  <c r="AC48" i="17" s="1"/>
  <c r="AA27" i="16"/>
  <c r="AA28" i="16" s="1"/>
  <c r="AA27" i="17"/>
  <c r="AA28" i="17" s="1"/>
  <c r="H79" i="16"/>
  <c r="H80" i="16" s="1"/>
  <c r="H79" i="17"/>
  <c r="H80" i="17" s="1"/>
  <c r="H17" i="17"/>
  <c r="H18" i="17" s="1"/>
  <c r="H17" i="16"/>
  <c r="H18" i="16" s="1"/>
  <c r="AI29" i="17"/>
  <c r="AI30" i="17" s="1"/>
  <c r="AI29" i="16"/>
  <c r="AI30" i="16" s="1"/>
  <c r="Q41" i="16"/>
  <c r="Q42" i="16" s="1"/>
  <c r="Q41" i="17"/>
  <c r="Q42" i="17" s="1"/>
  <c r="V5" i="17"/>
  <c r="V6" i="17" s="1"/>
  <c r="V5" i="16"/>
  <c r="V6" i="16" s="1"/>
  <c r="K53" i="16"/>
  <c r="K54" i="16" s="1"/>
  <c r="K53" i="17"/>
  <c r="K54" i="17" s="1"/>
  <c r="S29" i="17"/>
  <c r="S30" i="17" s="1"/>
  <c r="S29" i="16"/>
  <c r="S30" i="16" s="1"/>
  <c r="N61" i="17"/>
  <c r="N62" i="17" s="1"/>
  <c r="N61" i="16"/>
  <c r="N62" i="16" s="1"/>
  <c r="AK73" i="17"/>
  <c r="AK74" i="17" s="1"/>
  <c r="AK73" i="16"/>
  <c r="AK74" i="16" s="1"/>
  <c r="K19" i="16"/>
  <c r="K20" i="16" s="1"/>
  <c r="K19" i="17"/>
  <c r="K20" i="17" s="1"/>
  <c r="H45" i="17"/>
  <c r="H46" i="17" s="1"/>
  <c r="H45" i="16"/>
  <c r="H46" i="16" s="1"/>
  <c r="X79" i="17"/>
  <c r="X80" i="17" s="1"/>
  <c r="X79" i="16"/>
  <c r="X80" i="16" s="1"/>
  <c r="J51" i="16"/>
  <c r="J52" i="16" s="1"/>
  <c r="J51" i="17"/>
  <c r="J52" i="17" s="1"/>
  <c r="AF59" i="17"/>
  <c r="AF60" i="17" s="1"/>
  <c r="AF59" i="16"/>
  <c r="AF60" i="16" s="1"/>
  <c r="AC49" i="17"/>
  <c r="AC50" i="17" s="1"/>
  <c r="AC49" i="16"/>
  <c r="AC50" i="16" s="1"/>
  <c r="AC29" i="17"/>
  <c r="AC30" i="17" s="1"/>
  <c r="AC29" i="16"/>
  <c r="AC30" i="16" s="1"/>
  <c r="AC21" i="17"/>
  <c r="AC22" i="17" s="1"/>
  <c r="AC21" i="16"/>
  <c r="AC22" i="16" s="1"/>
  <c r="AI9" i="17"/>
  <c r="AI10" i="17" s="1"/>
  <c r="AI9" i="16"/>
  <c r="AI10" i="16" s="1"/>
  <c r="J7" i="17"/>
  <c r="J8" i="17" s="1"/>
  <c r="J7" i="16"/>
  <c r="J8" i="16" s="1"/>
  <c r="AC9" i="17"/>
  <c r="AC10" i="17" s="1"/>
  <c r="AC9" i="16"/>
  <c r="AC10" i="16" s="1"/>
  <c r="X37" i="16"/>
  <c r="X38" i="16" s="1"/>
  <c r="X37" i="17"/>
  <c r="X38" i="17" s="1"/>
  <c r="L11" i="16"/>
  <c r="L12" i="16" s="1"/>
  <c r="L11" i="17"/>
  <c r="L12" i="17" s="1"/>
  <c r="L15" i="17"/>
  <c r="L16" i="17" s="1"/>
  <c r="L15" i="16"/>
  <c r="L16" i="16" s="1"/>
  <c r="AJ7" i="16"/>
  <c r="AJ8" i="16" s="1"/>
  <c r="AJ7" i="17"/>
  <c r="AJ8" i="17" s="1"/>
  <c r="U53" i="17"/>
  <c r="U54" i="17" s="1"/>
  <c r="U53" i="16"/>
  <c r="U54" i="16" s="1"/>
  <c r="X73" i="17"/>
  <c r="X74" i="17" s="1"/>
  <c r="X73" i="16"/>
  <c r="X74" i="16" s="1"/>
  <c r="P75" i="17"/>
  <c r="P76" i="17" s="1"/>
  <c r="P75" i="16"/>
  <c r="P76" i="16" s="1"/>
  <c r="O49" i="16"/>
  <c r="O50" i="16" s="1"/>
  <c r="O49" i="17"/>
  <c r="O50" i="17" s="1"/>
  <c r="P25" i="17"/>
  <c r="P26" i="17" s="1"/>
  <c r="P25" i="16"/>
  <c r="P26" i="16" s="1"/>
  <c r="AK61" i="17"/>
  <c r="AK62" i="17" s="1"/>
  <c r="AK61" i="16"/>
  <c r="AK62" i="16" s="1"/>
  <c r="I79" i="17"/>
  <c r="I80" i="17" s="1"/>
  <c r="I79" i="16"/>
  <c r="I80" i="16" s="1"/>
  <c r="AA47" i="17"/>
  <c r="AA48" i="17" s="1"/>
  <c r="AA47" i="16"/>
  <c r="AA48" i="16" s="1"/>
  <c r="AJ21" i="16"/>
  <c r="AJ22" i="16" s="1"/>
  <c r="AJ21" i="17"/>
  <c r="AJ22" i="17" s="1"/>
  <c r="M19" i="16"/>
  <c r="M20" i="16" s="1"/>
  <c r="M19" i="17"/>
  <c r="M20" i="17" s="1"/>
  <c r="AH43" i="17"/>
  <c r="AH44" i="17" s="1"/>
  <c r="AH43" i="16"/>
  <c r="AH44" i="16" s="1"/>
  <c r="V57" i="16"/>
  <c r="V58" i="16" s="1"/>
  <c r="V57" i="17"/>
  <c r="V58" i="17" s="1"/>
  <c r="M51" i="16"/>
  <c r="M52" i="16" s="1"/>
  <c r="M51" i="17"/>
  <c r="M52" i="17" s="1"/>
  <c r="AF35" i="16"/>
  <c r="AF36" i="16" s="1"/>
  <c r="AF35" i="17"/>
  <c r="AF36" i="17" s="1"/>
  <c r="I45" i="17"/>
  <c r="I46" i="17" s="1"/>
  <c r="I45" i="16"/>
  <c r="I46" i="16" s="1"/>
  <c r="O73" i="17"/>
  <c r="O74" i="17" s="1"/>
  <c r="O73" i="16"/>
  <c r="O74" i="16" s="1"/>
  <c r="AE81" i="16"/>
  <c r="AE82" i="16" s="1"/>
  <c r="AE81" i="17"/>
  <c r="AE82" i="17" s="1"/>
  <c r="AJ81" i="17"/>
  <c r="AJ82" i="17" s="1"/>
  <c r="AJ81" i="16"/>
  <c r="AJ82" i="16" s="1"/>
  <c r="O79" i="16"/>
  <c r="O80" i="16" s="1"/>
  <c r="O79" i="17"/>
  <c r="O80" i="17" s="1"/>
  <c r="AD5" i="16"/>
  <c r="AD6" i="16" s="1"/>
  <c r="AD5" i="17"/>
  <c r="AD6" i="17" s="1"/>
  <c r="J5" i="17"/>
  <c r="J6" i="17" s="1"/>
  <c r="J5" i="16"/>
  <c r="J6" i="16" s="1"/>
  <c r="P53" i="16"/>
  <c r="P54" i="16" s="1"/>
  <c r="P53" i="17"/>
  <c r="P54" i="17" s="1"/>
  <c r="S31" i="17"/>
  <c r="S32" i="17" s="1"/>
  <c r="S31" i="16"/>
  <c r="S32" i="16" s="1"/>
  <c r="R51" i="17"/>
  <c r="R52" i="17" s="1"/>
  <c r="R51" i="16"/>
  <c r="R52" i="16" s="1"/>
  <c r="AG63" i="16"/>
  <c r="AG64" i="16" s="1"/>
  <c r="AG63" i="17"/>
  <c r="AG64" i="17" s="1"/>
  <c r="AG67" i="17"/>
  <c r="AG68" i="17" s="1"/>
  <c r="AG67" i="16"/>
  <c r="AG68" i="16" s="1"/>
  <c r="Z33" i="17"/>
  <c r="Z34" i="17" s="1"/>
  <c r="Z33" i="16"/>
  <c r="Z34" i="16" s="1"/>
  <c r="T35" i="16"/>
  <c r="T36" i="16" s="1"/>
  <c r="T35" i="17"/>
  <c r="T36" i="17" s="1"/>
  <c r="U7" i="17"/>
  <c r="U8" i="17" s="1"/>
  <c r="U7" i="16"/>
  <c r="U8" i="16" s="1"/>
  <c r="J19" i="16"/>
  <c r="J20" i="16" s="1"/>
  <c r="J19" i="17"/>
  <c r="J20" i="17" s="1"/>
  <c r="AI75" i="17"/>
  <c r="AI76" i="17" s="1"/>
  <c r="AI75" i="16"/>
  <c r="AI76" i="16" s="1"/>
  <c r="AJ3" i="16"/>
  <c r="AJ4" i="16" s="1"/>
  <c r="AJ3" i="17"/>
  <c r="AJ4" i="17" s="1"/>
  <c r="N5" i="17"/>
  <c r="N6" i="17" s="1"/>
  <c r="N5" i="16"/>
  <c r="N6" i="16" s="1"/>
  <c r="X61" i="16"/>
  <c r="X62" i="16" s="1"/>
  <c r="X61" i="17"/>
  <c r="X62" i="17" s="1"/>
  <c r="V53" i="17"/>
  <c r="V54" i="17" s="1"/>
  <c r="V53" i="16"/>
  <c r="V54" i="16" s="1"/>
  <c r="Y73" i="16"/>
  <c r="Y74" i="16" s="1"/>
  <c r="Y73" i="17"/>
  <c r="Y74" i="17" s="1"/>
  <c r="R69" i="17"/>
  <c r="R70" i="17" s="1"/>
  <c r="R65" i="17"/>
  <c r="R66" i="17" s="1"/>
  <c r="R65" i="16"/>
  <c r="R66" i="16" s="1"/>
  <c r="R69" i="16"/>
  <c r="R70" i="16" s="1"/>
  <c r="J53" i="17"/>
  <c r="J54" i="17" s="1"/>
  <c r="J53" i="16"/>
  <c r="J54" i="16" s="1"/>
  <c r="AG49" i="17"/>
  <c r="AG50" i="17" s="1"/>
  <c r="AG49" i="16"/>
  <c r="AG50" i="16" s="1"/>
  <c r="AB27" i="16"/>
  <c r="AB28" i="16" s="1"/>
  <c r="AB27" i="17"/>
  <c r="AB28" i="17" s="1"/>
  <c r="V73" i="17"/>
  <c r="V74" i="17" s="1"/>
  <c r="V73" i="16"/>
  <c r="V74" i="16" s="1"/>
  <c r="AA53" i="16"/>
  <c r="AA54" i="16" s="1"/>
  <c r="AA53" i="17"/>
  <c r="AA54" i="17" s="1"/>
  <c r="AD43" i="17"/>
  <c r="AD44" i="17" s="1"/>
  <c r="AD43" i="16"/>
  <c r="AD44" i="16" s="1"/>
  <c r="AB15" i="16"/>
  <c r="AB16" i="16" s="1"/>
  <c r="AB15" i="17"/>
  <c r="AB16" i="17" s="1"/>
  <c r="AH9" i="17"/>
  <c r="AH10" i="17" s="1"/>
  <c r="AH9" i="16"/>
  <c r="AH10" i="16" s="1"/>
  <c r="AJ77" i="17"/>
  <c r="AJ78" i="17" s="1"/>
  <c r="AJ77" i="16"/>
  <c r="AJ78" i="16" s="1"/>
  <c r="L73" i="16"/>
  <c r="L74" i="16" s="1"/>
  <c r="L73" i="17"/>
  <c r="L74" i="17" s="1"/>
  <c r="AA17" i="17"/>
  <c r="AA18" i="17" s="1"/>
  <c r="AA17" i="16"/>
  <c r="AA18" i="16" s="1"/>
  <c r="AF19" i="17"/>
  <c r="AF20" i="17" s="1"/>
  <c r="AF19" i="16"/>
  <c r="AF20" i="16" s="1"/>
  <c r="R37" i="17"/>
  <c r="R38" i="17" s="1"/>
  <c r="R37" i="16"/>
  <c r="R38" i="16" s="1"/>
  <c r="R15" i="17"/>
  <c r="R16" i="17" s="1"/>
  <c r="R15" i="16"/>
  <c r="R16" i="16" s="1"/>
  <c r="P51" i="16"/>
  <c r="P52" i="16" s="1"/>
  <c r="P51" i="17"/>
  <c r="P52" i="17" s="1"/>
  <c r="K15" i="17"/>
  <c r="K16" i="17" s="1"/>
  <c r="K15" i="16"/>
  <c r="K16" i="16" s="1"/>
  <c r="Q39" i="16"/>
  <c r="Q40" i="16" s="1"/>
  <c r="Q39" i="17"/>
  <c r="Q40" i="17" s="1"/>
  <c r="G45" i="17"/>
  <c r="G45" i="16"/>
  <c r="AB57" i="17"/>
  <c r="AB58" i="17" s="1"/>
  <c r="AB57" i="16"/>
  <c r="AB58" i="16" s="1"/>
  <c r="I81" i="16"/>
  <c r="I82" i="16" s="1"/>
  <c r="I81" i="17"/>
  <c r="I82" i="17" s="1"/>
  <c r="H11" i="17"/>
  <c r="H12" i="17" s="1"/>
  <c r="H11" i="16"/>
  <c r="H12" i="16" s="1"/>
  <c r="S3" i="17"/>
  <c r="S4" i="17" s="1"/>
  <c r="S3" i="16"/>
  <c r="S4" i="16" s="1"/>
  <c r="N35" i="17"/>
  <c r="N36" i="17" s="1"/>
  <c r="N35" i="16"/>
  <c r="N36" i="16" s="1"/>
  <c r="J23" i="16"/>
  <c r="J24" i="16" s="1"/>
  <c r="J23" i="17"/>
  <c r="J24" i="17" s="1"/>
  <c r="H21" i="16"/>
  <c r="H22" i="16" s="1"/>
  <c r="H21" i="17"/>
  <c r="H22" i="17" s="1"/>
  <c r="S7" i="16"/>
  <c r="S8" i="16" s="1"/>
  <c r="S7" i="17"/>
  <c r="S8" i="17" s="1"/>
  <c r="R53" i="17"/>
  <c r="R54" i="17" s="1"/>
  <c r="R53" i="16"/>
  <c r="R54" i="16" s="1"/>
  <c r="N67" i="16"/>
  <c r="N68" i="16" s="1"/>
  <c r="N67" i="17"/>
  <c r="N68" i="17" s="1"/>
  <c r="N63" i="16"/>
  <c r="N64" i="16" s="1"/>
  <c r="N63" i="17"/>
  <c r="N64" i="17" s="1"/>
  <c r="AD35" i="17"/>
  <c r="AD36" i="17" s="1"/>
  <c r="AD35" i="16"/>
  <c r="AD36" i="16" s="1"/>
  <c r="G41" i="17"/>
  <c r="G41" i="16"/>
  <c r="S69" i="17"/>
  <c r="S70" i="17" s="1"/>
  <c r="S69" i="16"/>
  <c r="S70" i="16" s="1"/>
  <c r="S65" i="16"/>
  <c r="S66" i="16" s="1"/>
  <c r="S65" i="17"/>
  <c r="S66" i="17" s="1"/>
  <c r="P79" i="17"/>
  <c r="P80" i="17" s="1"/>
  <c r="P79" i="16"/>
  <c r="P80" i="16" s="1"/>
  <c r="Y65" i="16"/>
  <c r="Y66" i="16" s="1"/>
  <c r="Y65" i="17"/>
  <c r="Y66" i="17" s="1"/>
  <c r="Y69" i="16"/>
  <c r="Y70" i="16" s="1"/>
  <c r="Y69" i="17"/>
  <c r="Y70" i="17" s="1"/>
  <c r="AJ59" i="17"/>
  <c r="AJ60" i="17" s="1"/>
  <c r="AJ59" i="16"/>
  <c r="AJ60" i="16" s="1"/>
  <c r="O45" i="17"/>
  <c r="O46" i="17" s="1"/>
  <c r="O45" i="16"/>
  <c r="O46" i="16" s="1"/>
  <c r="Z9" i="16"/>
  <c r="Z10" i="16" s="1"/>
  <c r="Z9" i="17"/>
  <c r="Z10" i="17" s="1"/>
  <c r="I65" i="16"/>
  <c r="I66" i="16" s="1"/>
  <c r="I69" i="16"/>
  <c r="I70" i="16" s="1"/>
  <c r="I65" i="17"/>
  <c r="I66" i="17" s="1"/>
  <c r="I69" i="17"/>
  <c r="I70" i="17" s="1"/>
  <c r="AF77" i="16"/>
  <c r="AF78" i="16" s="1"/>
  <c r="AF77" i="17"/>
  <c r="AF78" i="17" s="1"/>
  <c r="AJ47" i="16"/>
  <c r="AJ48" i="16" s="1"/>
  <c r="AJ47" i="17"/>
  <c r="AJ48" i="17" s="1"/>
  <c r="I59" i="16"/>
  <c r="I60" i="16" s="1"/>
  <c r="I59" i="17"/>
  <c r="I60" i="17" s="1"/>
  <c r="R49" i="17"/>
  <c r="R50" i="17" s="1"/>
  <c r="R49" i="16"/>
  <c r="R50" i="16" s="1"/>
  <c r="M21" i="16"/>
  <c r="M22" i="16" s="1"/>
  <c r="M21" i="17"/>
  <c r="M22" i="17" s="1"/>
  <c r="G47" i="16"/>
  <c r="G47" i="17"/>
  <c r="AK55" i="16"/>
  <c r="AK56" i="16" s="1"/>
  <c r="AK55" i="17"/>
  <c r="AK56" i="17" s="1"/>
  <c r="AK100" i="17" s="1"/>
  <c r="AE57" i="17"/>
  <c r="AE58" i="17" s="1"/>
  <c r="AE57" i="16"/>
  <c r="AE58" i="16" s="1"/>
  <c r="W7" i="16"/>
  <c r="W8" i="16" s="1"/>
  <c r="W7" i="17"/>
  <c r="W8" i="17" s="1"/>
  <c r="W13" i="17"/>
  <c r="W14" i="17" s="1"/>
  <c r="W13" i="16"/>
  <c r="W14" i="16" s="1"/>
  <c r="U51" i="17"/>
  <c r="U52" i="17" s="1"/>
  <c r="U51" i="16"/>
  <c r="U52" i="16" s="1"/>
  <c r="AJ69" i="17"/>
  <c r="AJ70" i="17" s="1"/>
  <c r="AJ69" i="16"/>
  <c r="AJ70" i="16" s="1"/>
  <c r="AJ65" i="17"/>
  <c r="AJ66" i="17" s="1"/>
  <c r="AJ65" i="16"/>
  <c r="AJ66" i="16" s="1"/>
  <c r="P47" i="17"/>
  <c r="P48" i="17" s="1"/>
  <c r="P47" i="16"/>
  <c r="P48" i="16" s="1"/>
  <c r="AC53" i="16"/>
  <c r="AC54" i="16" s="1"/>
  <c r="AC53" i="17"/>
  <c r="AC54" i="17" s="1"/>
  <c r="W25" i="17"/>
  <c r="W26" i="17" s="1"/>
  <c r="W25" i="16"/>
  <c r="W26" i="16" s="1"/>
  <c r="AE25" i="17"/>
  <c r="AE26" i="17" s="1"/>
  <c r="AE25" i="16"/>
  <c r="AE26" i="16" s="1"/>
  <c r="T67" i="17"/>
  <c r="T68" i="17" s="1"/>
  <c r="T63" i="16"/>
  <c r="T64" i="16" s="1"/>
  <c r="T63" i="17"/>
  <c r="T64" i="17" s="1"/>
  <c r="T67" i="16"/>
  <c r="T68" i="16" s="1"/>
  <c r="U59" i="17"/>
  <c r="U60" i="17" s="1"/>
  <c r="U59" i="16"/>
  <c r="U60" i="16" s="1"/>
  <c r="V9" i="17"/>
  <c r="V10" i="17" s="1"/>
  <c r="V9" i="16"/>
  <c r="V10" i="16" s="1"/>
  <c r="AA67" i="17"/>
  <c r="AA68" i="17" s="1"/>
  <c r="AA63" i="16"/>
  <c r="AA64" i="16" s="1"/>
  <c r="AA67" i="16"/>
  <c r="AA68" i="16" s="1"/>
  <c r="AA63" i="17"/>
  <c r="AA64" i="17" s="1"/>
  <c r="Z63" i="16"/>
  <c r="Z64" i="16" s="1"/>
  <c r="Z67" i="16"/>
  <c r="Z68" i="16" s="1"/>
  <c r="Z67" i="17"/>
  <c r="Z68" i="17" s="1"/>
  <c r="Z63" i="17"/>
  <c r="Z64" i="17" s="1"/>
  <c r="AD77" i="17"/>
  <c r="AD78" i="17" s="1"/>
  <c r="AD77" i="16"/>
  <c r="AD78" i="16" s="1"/>
  <c r="Z7" i="16"/>
  <c r="Z8" i="16" s="1"/>
  <c r="Z7" i="17"/>
  <c r="Z8" i="17" s="1"/>
  <c r="G17" i="16"/>
  <c r="G17" i="17"/>
  <c r="I55" i="16"/>
  <c r="I56" i="16" s="1"/>
  <c r="I55" i="17"/>
  <c r="I56" i="17" s="1"/>
  <c r="I100" i="17" s="1"/>
  <c r="G59" i="17"/>
  <c r="G59" i="16"/>
  <c r="W75" i="16"/>
  <c r="W76" i="16" s="1"/>
  <c r="W75" i="17"/>
  <c r="W76" i="17" s="1"/>
  <c r="W27" i="17"/>
  <c r="W28" i="17" s="1"/>
  <c r="W27" i="16"/>
  <c r="W28" i="16" s="1"/>
  <c r="AE43" i="17"/>
  <c r="AE44" i="17" s="1"/>
  <c r="AE43" i="16"/>
  <c r="AE44" i="16" s="1"/>
  <c r="W73" i="16"/>
  <c r="W74" i="16" s="1"/>
  <c r="W73" i="17"/>
  <c r="W74" i="17" s="1"/>
  <c r="V33" i="17"/>
  <c r="V34" i="17" s="1"/>
  <c r="V33" i="16"/>
  <c r="V34" i="16" s="1"/>
  <c r="H7" i="17"/>
  <c r="H8" i="17" s="1"/>
  <c r="H7" i="16"/>
  <c r="H8" i="16" s="1"/>
  <c r="H61" i="16"/>
  <c r="H62" i="16" s="1"/>
  <c r="H61" i="17"/>
  <c r="H62" i="17" s="1"/>
  <c r="AH3" i="17"/>
  <c r="AH4" i="17" s="1"/>
  <c r="AH3" i="16"/>
  <c r="AH4" i="16" s="1"/>
  <c r="AD51" i="17"/>
  <c r="AD52" i="17" s="1"/>
  <c r="AD51" i="16"/>
  <c r="AD52" i="16" s="1"/>
  <c r="AE37" i="17"/>
  <c r="AE38" i="17" s="1"/>
  <c r="AE37" i="16"/>
  <c r="AE38" i="16" s="1"/>
  <c r="AC17" i="17"/>
  <c r="AC18" i="17" s="1"/>
  <c r="AC17" i="16"/>
  <c r="AC18" i="16" s="1"/>
  <c r="Q13" i="17"/>
  <c r="Q14" i="17" s="1"/>
  <c r="Q13" i="16"/>
  <c r="Q14" i="16" s="1"/>
  <c r="O47" i="17"/>
  <c r="O48" i="17" s="1"/>
  <c r="O47" i="16"/>
  <c r="O48" i="16" s="1"/>
  <c r="T5" i="16"/>
  <c r="T6" i="16" s="1"/>
  <c r="T5" i="17"/>
  <c r="T6" i="17" s="1"/>
  <c r="AJ25" i="17"/>
  <c r="AJ26" i="17" s="1"/>
  <c r="AJ25" i="16"/>
  <c r="AJ26" i="16" s="1"/>
  <c r="O17" i="16"/>
  <c r="O18" i="16" s="1"/>
  <c r="O17" i="17"/>
  <c r="O18" i="17" s="1"/>
  <c r="AG21" i="17"/>
  <c r="AG22" i="17" s="1"/>
  <c r="AG21" i="16"/>
  <c r="AG22" i="16" s="1"/>
  <c r="AE41" i="17"/>
  <c r="AE42" i="17" s="1"/>
  <c r="AE41" i="16"/>
  <c r="AE42" i="16" s="1"/>
  <c r="Z15" i="17"/>
  <c r="Z16" i="17" s="1"/>
  <c r="Z15" i="16"/>
  <c r="Z16" i="16" s="1"/>
  <c r="V37" i="17"/>
  <c r="V38" i="17" s="1"/>
  <c r="V37" i="16"/>
  <c r="V38" i="16" s="1"/>
  <c r="I63" i="17"/>
  <c r="I64" i="17" s="1"/>
  <c r="I67" i="16"/>
  <c r="I68" i="16" s="1"/>
  <c r="I67" i="17"/>
  <c r="I68" i="17" s="1"/>
  <c r="I63" i="16"/>
  <c r="I64" i="16" s="1"/>
  <c r="O41" i="16"/>
  <c r="O42" i="16" s="1"/>
  <c r="O41" i="17"/>
  <c r="O42" i="17" s="1"/>
  <c r="X49" i="16"/>
  <c r="X50" i="16" s="1"/>
  <c r="X49" i="17"/>
  <c r="X50" i="17" s="1"/>
  <c r="M27" i="16"/>
  <c r="M28" i="16" s="1"/>
  <c r="M27" i="17"/>
  <c r="M28" i="17" s="1"/>
  <c r="R19" i="17"/>
  <c r="R20" i="17" s="1"/>
  <c r="R19" i="16"/>
  <c r="R20" i="16" s="1"/>
  <c r="Q17" i="17"/>
  <c r="Q18" i="17" s="1"/>
  <c r="Q17" i="16"/>
  <c r="Q18" i="16" s="1"/>
  <c r="AH11" i="17"/>
  <c r="AH12" i="17" s="1"/>
  <c r="AH11" i="16"/>
  <c r="AH12" i="16" s="1"/>
  <c r="AE19" i="17"/>
  <c r="AE20" i="17" s="1"/>
  <c r="AE19" i="16"/>
  <c r="AE20" i="16" s="1"/>
  <c r="K75" i="17"/>
  <c r="K76" i="17" s="1"/>
  <c r="K75" i="16"/>
  <c r="K76" i="16" s="1"/>
  <c r="V75" i="17"/>
  <c r="V76" i="17" s="1"/>
  <c r="V75" i="16"/>
  <c r="V76" i="16" s="1"/>
  <c r="W23" i="17"/>
  <c r="W24" i="17" s="1"/>
  <c r="W23" i="16"/>
  <c r="W24" i="16" s="1"/>
  <c r="AA59" i="17"/>
  <c r="AA60" i="17" s="1"/>
  <c r="AA59" i="16"/>
  <c r="AA60" i="16" s="1"/>
  <c r="M37" i="16"/>
  <c r="M38" i="16" s="1"/>
  <c r="M37" i="17"/>
  <c r="M38" i="17" s="1"/>
  <c r="G51" i="16"/>
  <c r="G51" i="17"/>
  <c r="G19" i="16"/>
  <c r="G19" i="17"/>
  <c r="AG25" i="16"/>
  <c r="AG26" i="16" s="1"/>
  <c r="AG25" i="17"/>
  <c r="AG26" i="17" s="1"/>
  <c r="AC43" i="17"/>
  <c r="AC44" i="17" s="1"/>
  <c r="AC43" i="16"/>
  <c r="AC44" i="16" s="1"/>
  <c r="AE79" i="16"/>
  <c r="AE80" i="16" s="1"/>
  <c r="AE79" i="17"/>
  <c r="AE80" i="17" s="1"/>
  <c r="N79" i="17"/>
  <c r="N80" i="17" s="1"/>
  <c r="N79" i="16"/>
  <c r="N80" i="16" s="1"/>
  <c r="Y23" i="16"/>
  <c r="Y24" i="16" s="1"/>
  <c r="Y23" i="17"/>
  <c r="Y24" i="17" s="1"/>
  <c r="P15" i="17"/>
  <c r="P16" i="17" s="1"/>
  <c r="P15" i="16"/>
  <c r="P16" i="16" s="1"/>
  <c r="U19" i="17"/>
  <c r="U20" i="17" s="1"/>
  <c r="U19" i="16"/>
  <c r="U20" i="16" s="1"/>
  <c r="S57" i="16"/>
  <c r="S58" i="16" s="1"/>
  <c r="S57" i="17"/>
  <c r="S58" i="17" s="1"/>
  <c r="V67" i="16"/>
  <c r="V68" i="16" s="1"/>
  <c r="V63" i="17"/>
  <c r="V64" i="17" s="1"/>
  <c r="V63" i="16"/>
  <c r="V64" i="16" s="1"/>
  <c r="V67" i="17"/>
  <c r="V68" i="17" s="1"/>
  <c r="AJ53" i="16"/>
  <c r="AJ54" i="16" s="1"/>
  <c r="AJ53" i="17"/>
  <c r="AJ54" i="17" s="1"/>
  <c r="Q69" i="16"/>
  <c r="Q70" i="16" s="1"/>
  <c r="Q65" i="17"/>
  <c r="Q66" i="17" s="1"/>
  <c r="Q69" i="17"/>
  <c r="Q70" i="17" s="1"/>
  <c r="Q65" i="16"/>
  <c r="Q66" i="16" s="1"/>
  <c r="L49" i="17"/>
  <c r="L50" i="17" s="1"/>
  <c r="L49" i="16"/>
  <c r="L50" i="16" s="1"/>
  <c r="P55" i="17"/>
  <c r="P56" i="17" s="1"/>
  <c r="P100" i="17" s="1"/>
  <c r="P55" i="16"/>
  <c r="P56" i="16" s="1"/>
  <c r="AG61" i="16"/>
  <c r="AG62" i="16" s="1"/>
  <c r="AG61" i="17"/>
  <c r="AG62" i="17" s="1"/>
  <c r="G13" i="17"/>
  <c r="G13" i="16"/>
  <c r="K57" i="17"/>
  <c r="K58" i="17" s="1"/>
  <c r="K57" i="16"/>
  <c r="K58" i="16" s="1"/>
  <c r="R3" i="17"/>
  <c r="R4" i="17" s="1"/>
  <c r="R3" i="16"/>
  <c r="R4" i="16" s="1"/>
  <c r="K33" i="17"/>
  <c r="K34" i="17" s="1"/>
  <c r="K33" i="16"/>
  <c r="K34" i="16" s="1"/>
  <c r="AG73" i="17"/>
  <c r="AG74" i="17" s="1"/>
  <c r="AG73" i="16"/>
  <c r="AG74" i="16" s="1"/>
  <c r="K45" i="16"/>
  <c r="K46" i="16" s="1"/>
  <c r="K45" i="17"/>
  <c r="K46" i="17" s="1"/>
  <c r="T33" i="16"/>
  <c r="T34" i="16" s="1"/>
  <c r="T33" i="17"/>
  <c r="T34" i="17" s="1"/>
  <c r="T21" i="17"/>
  <c r="T22" i="17" s="1"/>
  <c r="T21" i="16"/>
  <c r="T22" i="16" s="1"/>
  <c r="AH21" i="16"/>
  <c r="AH22" i="16" s="1"/>
  <c r="AH21" i="17"/>
  <c r="AH22" i="17" s="1"/>
  <c r="M67" i="17"/>
  <c r="M68" i="17" s="1"/>
  <c r="M63" i="16"/>
  <c r="M64" i="16" s="1"/>
  <c r="M67" i="16"/>
  <c r="M68" i="16" s="1"/>
  <c r="M63" i="17"/>
  <c r="M64" i="17" s="1"/>
  <c r="AH51" i="16"/>
  <c r="AH52" i="16" s="1"/>
  <c r="AH51" i="17"/>
  <c r="AH52" i="17" s="1"/>
  <c r="X29" i="16"/>
  <c r="X30" i="16" s="1"/>
  <c r="X29" i="17"/>
  <c r="X30" i="17" s="1"/>
  <c r="P35" i="17"/>
  <c r="P36" i="17" s="1"/>
  <c r="P35" i="16"/>
  <c r="P36" i="16" s="1"/>
  <c r="P45" i="17"/>
  <c r="P46" i="17" s="1"/>
  <c r="P45" i="16"/>
  <c r="P46" i="16" s="1"/>
  <c r="S9" i="17"/>
  <c r="S10" i="17" s="1"/>
  <c r="S9" i="16"/>
  <c r="S10" i="16" s="1"/>
  <c r="AK51" i="17"/>
  <c r="AK52" i="17" s="1"/>
  <c r="AK51" i="16"/>
  <c r="AK52" i="16" s="1"/>
  <c r="AD45" i="17"/>
  <c r="AD46" i="17" s="1"/>
  <c r="AD45" i="16"/>
  <c r="AD46" i="16" s="1"/>
  <c r="T11" i="17"/>
  <c r="T12" i="17" s="1"/>
  <c r="T11" i="16"/>
  <c r="T12" i="16" s="1"/>
  <c r="Q37" i="17"/>
  <c r="Q38" i="17" s="1"/>
  <c r="Q37" i="16"/>
  <c r="Q38" i="16" s="1"/>
  <c r="Y13" i="17"/>
  <c r="Y14" i="17" s="1"/>
  <c r="Y13" i="16"/>
  <c r="Y14" i="16" s="1"/>
  <c r="AJ73" i="17"/>
  <c r="AJ74" i="17" s="1"/>
  <c r="AJ73" i="16"/>
  <c r="AJ74" i="16" s="1"/>
  <c r="AI3" i="17"/>
  <c r="AI4" i="17" s="1"/>
  <c r="AI3" i="16"/>
  <c r="AI4" i="16" s="1"/>
  <c r="X7" i="17"/>
  <c r="X8" i="17" s="1"/>
  <c r="X7" i="16"/>
  <c r="X8" i="16" s="1"/>
  <c r="AB5" i="17"/>
  <c r="AB6" i="17" s="1"/>
  <c r="AB5" i="16"/>
  <c r="AB6" i="16" s="1"/>
  <c r="Z17" i="16"/>
  <c r="Z18" i="16" s="1"/>
  <c r="Z17" i="17"/>
  <c r="Z18" i="17" s="1"/>
  <c r="M43" i="16"/>
  <c r="M44" i="16" s="1"/>
  <c r="M43" i="17"/>
  <c r="M44" i="17" s="1"/>
  <c r="AD75" i="17"/>
  <c r="AD76" i="17" s="1"/>
  <c r="AD75" i="16"/>
  <c r="AD76" i="16" s="1"/>
  <c r="L77" i="16"/>
  <c r="L78" i="16" s="1"/>
  <c r="L77" i="17"/>
  <c r="L78" i="17" s="1"/>
  <c r="AC19" i="16"/>
  <c r="AC20" i="16" s="1"/>
  <c r="AC19" i="17"/>
  <c r="AC20" i="17" s="1"/>
  <c r="AB31" i="16"/>
  <c r="AB32" i="16" s="1"/>
  <c r="AB31" i="17"/>
  <c r="AB32" i="17" s="1"/>
  <c r="J15" i="16"/>
  <c r="J16" i="16" s="1"/>
  <c r="J15" i="17"/>
  <c r="J16" i="17" s="1"/>
  <c r="L63" i="16"/>
  <c r="L64" i="16" s="1"/>
  <c r="L67" i="17"/>
  <c r="L68" i="17" s="1"/>
  <c r="L63" i="17"/>
  <c r="L64" i="17" s="1"/>
  <c r="L67" i="16"/>
  <c r="L68" i="16" s="1"/>
  <c r="Q45" i="16"/>
  <c r="Q46" i="16" s="1"/>
  <c r="Q45" i="17"/>
  <c r="Q46" i="17" s="1"/>
  <c r="W81" i="16"/>
  <c r="W82" i="16" s="1"/>
  <c r="W81" i="17"/>
  <c r="W82" i="17" s="1"/>
  <c r="AE77" i="17"/>
  <c r="AE78" i="17" s="1"/>
  <c r="AE77" i="16"/>
  <c r="AE78" i="16" s="1"/>
  <c r="P77" i="17"/>
  <c r="P78" i="17" s="1"/>
  <c r="P77" i="16"/>
  <c r="P78" i="16" s="1"/>
  <c r="AE3" i="16"/>
  <c r="AE4" i="16" s="1"/>
  <c r="AE3" i="17"/>
  <c r="AE4" i="17" s="1"/>
  <c r="L75" i="17"/>
  <c r="L76" i="17" s="1"/>
  <c r="L75" i="16"/>
  <c r="L76" i="16" s="1"/>
  <c r="AJ55" i="17"/>
  <c r="AJ56" i="17" s="1"/>
  <c r="AJ100" i="17" s="1"/>
  <c r="AJ55" i="16"/>
  <c r="AJ56" i="16" s="1"/>
  <c r="K77" i="17"/>
  <c r="K78" i="17" s="1"/>
  <c r="K77" i="16"/>
  <c r="K78" i="16" s="1"/>
  <c r="AK35" i="16"/>
  <c r="AK36" i="16" s="1"/>
  <c r="AK35" i="17"/>
  <c r="AK36" i="17" s="1"/>
  <c r="J31" i="17"/>
  <c r="J32" i="17" s="1"/>
  <c r="J31" i="16"/>
  <c r="J32" i="16" s="1"/>
  <c r="AH79" i="16"/>
  <c r="AH80" i="16" s="1"/>
  <c r="AH79" i="17"/>
  <c r="AH80" i="17" s="1"/>
  <c r="Z23" i="16"/>
  <c r="Z24" i="16" s="1"/>
  <c r="Z23" i="17"/>
  <c r="Z24" i="17" s="1"/>
  <c r="O35" i="17"/>
  <c r="O36" i="17" s="1"/>
  <c r="O35" i="16"/>
  <c r="O36" i="16" s="1"/>
  <c r="AA57" i="17"/>
  <c r="AA58" i="17" s="1"/>
  <c r="AA57" i="16"/>
  <c r="AA58" i="16" s="1"/>
  <c r="W29" i="17"/>
  <c r="W30" i="17" s="1"/>
  <c r="W29" i="16"/>
  <c r="W30" i="16" s="1"/>
  <c r="AI49" i="17"/>
  <c r="AI50" i="17" s="1"/>
  <c r="AI49" i="16"/>
  <c r="AI50" i="16" s="1"/>
  <c r="AJ29" i="16"/>
  <c r="AJ30" i="16" s="1"/>
  <c r="AJ29" i="17"/>
  <c r="AJ30" i="17" s="1"/>
  <c r="AB39" i="17"/>
  <c r="AB40" i="17" s="1"/>
  <c r="AB39" i="16"/>
  <c r="AB40" i="16" s="1"/>
  <c r="AC81" i="16"/>
  <c r="AC82" i="16" s="1"/>
  <c r="AC81" i="17"/>
  <c r="AC82" i="17" s="1"/>
  <c r="P63" i="16"/>
  <c r="P64" i="16" s="1"/>
  <c r="P63" i="17"/>
  <c r="P64" i="17" s="1"/>
  <c r="P67" i="17"/>
  <c r="P68" i="17" s="1"/>
  <c r="P67" i="16"/>
  <c r="P68" i="16" s="1"/>
  <c r="T53" i="17"/>
  <c r="T54" i="17" s="1"/>
  <c r="T53" i="16"/>
  <c r="T54" i="16" s="1"/>
  <c r="U75" i="16"/>
  <c r="U76" i="16" s="1"/>
  <c r="U75" i="17"/>
  <c r="U76" i="17" s="1"/>
  <c r="AH75" i="17"/>
  <c r="AH76" i="17" s="1"/>
  <c r="AH75" i="16"/>
  <c r="AH76" i="16" s="1"/>
  <c r="W35" i="17"/>
  <c r="W36" i="17" s="1"/>
  <c r="W35" i="16"/>
  <c r="W36" i="16" s="1"/>
  <c r="L69" i="16"/>
  <c r="L70" i="16" s="1"/>
  <c r="L69" i="17"/>
  <c r="L70" i="17" s="1"/>
  <c r="L65" i="17"/>
  <c r="L66" i="17" s="1"/>
  <c r="L65" i="16"/>
  <c r="L66" i="16" s="1"/>
  <c r="V27" i="17"/>
  <c r="V28" i="17" s="1"/>
  <c r="V27" i="16"/>
  <c r="V28" i="16" s="1"/>
  <c r="AK17" i="17"/>
  <c r="AK18" i="17" s="1"/>
  <c r="AK17" i="16"/>
  <c r="AK18" i="16" s="1"/>
  <c r="AF51" i="17"/>
  <c r="AF52" i="17" s="1"/>
  <c r="AF51" i="16"/>
  <c r="AF52" i="16" s="1"/>
  <c r="L33" i="17"/>
  <c r="L34" i="17" s="1"/>
  <c r="L33" i="16"/>
  <c r="L34" i="16" s="1"/>
  <c r="V79" i="17"/>
  <c r="V80" i="17" s="1"/>
  <c r="V79" i="16"/>
  <c r="V80" i="16" s="1"/>
  <c r="Q77" i="17"/>
  <c r="Q78" i="17" s="1"/>
  <c r="Q77" i="16"/>
  <c r="Q78" i="16" s="1"/>
  <c r="W31" i="17"/>
  <c r="W32" i="17" s="1"/>
  <c r="W31" i="16"/>
  <c r="W32" i="16" s="1"/>
  <c r="R5" i="17"/>
  <c r="R6" i="17" s="1"/>
  <c r="R5" i="16"/>
  <c r="R6" i="16" s="1"/>
  <c r="U25" i="17"/>
  <c r="U26" i="17" s="1"/>
  <c r="U25" i="16"/>
  <c r="U26" i="16" s="1"/>
  <c r="T49" i="16"/>
  <c r="T50" i="16" s="1"/>
  <c r="T49" i="17"/>
  <c r="T50" i="17" s="1"/>
  <c r="L53" i="16"/>
  <c r="L54" i="16" s="1"/>
  <c r="L53" i="17"/>
  <c r="L54" i="17" s="1"/>
  <c r="X51" i="16"/>
  <c r="X52" i="16" s="1"/>
  <c r="X51" i="17"/>
  <c r="X52" i="17" s="1"/>
  <c r="AG31" i="16"/>
  <c r="AG32" i="16" s="1"/>
  <c r="AG31" i="17"/>
  <c r="AG32" i="17" s="1"/>
  <c r="O55" i="16"/>
  <c r="O56" i="16" s="1"/>
  <c r="O55" i="17"/>
  <c r="O56" i="17" s="1"/>
  <c r="O100" i="17" s="1"/>
  <c r="J35" i="17"/>
  <c r="J36" i="17" s="1"/>
  <c r="J35" i="16"/>
  <c r="J36" i="16" s="1"/>
  <c r="AE69" i="16"/>
  <c r="AE70" i="16" s="1"/>
  <c r="AE69" i="17"/>
  <c r="AE70" i="17" s="1"/>
  <c r="AE65" i="16"/>
  <c r="AE66" i="16" s="1"/>
  <c r="AE65" i="17"/>
  <c r="AE66" i="17" s="1"/>
  <c r="Z49" i="17"/>
  <c r="Z50" i="17" s="1"/>
  <c r="Z49" i="16"/>
  <c r="Z50" i="16" s="1"/>
  <c r="I73" i="16"/>
  <c r="I74" i="16" s="1"/>
  <c r="I73" i="17"/>
  <c r="I74" i="17" s="1"/>
  <c r="H77" i="16"/>
  <c r="H78" i="16" s="1"/>
  <c r="H77" i="17"/>
  <c r="H78" i="17" s="1"/>
  <c r="U23" i="17"/>
  <c r="U24" i="17" s="1"/>
  <c r="U23" i="16"/>
  <c r="U24" i="16" s="1"/>
  <c r="T13" i="16"/>
  <c r="T14" i="16" s="1"/>
  <c r="T13" i="17"/>
  <c r="T14" i="17" s="1"/>
  <c r="AG45" i="16"/>
  <c r="AG46" i="16" s="1"/>
  <c r="AG45" i="17"/>
  <c r="AG46" i="17" s="1"/>
  <c r="AA31" i="16"/>
  <c r="AA32" i="16" s="1"/>
  <c r="AA31" i="17"/>
  <c r="AA32" i="17" s="1"/>
  <c r="N7" i="16"/>
  <c r="N8" i="16" s="1"/>
  <c r="N7" i="17"/>
  <c r="N8" i="17" s="1"/>
  <c r="O25" i="17"/>
  <c r="O26" i="17" s="1"/>
  <c r="O25" i="16"/>
  <c r="O26" i="16" s="1"/>
  <c r="L25" i="17"/>
  <c r="L26" i="17" s="1"/>
  <c r="L25" i="16"/>
  <c r="L26" i="16" s="1"/>
  <c r="Q63" i="16"/>
  <c r="Q64" i="16" s="1"/>
  <c r="Q67" i="16"/>
  <c r="Q68" i="16" s="1"/>
  <c r="Q67" i="17"/>
  <c r="Q68" i="17" s="1"/>
  <c r="Q63" i="17"/>
  <c r="Q64" i="17" s="1"/>
  <c r="AB37" i="17"/>
  <c r="AB38" i="17" s="1"/>
  <c r="AB37" i="16"/>
  <c r="AB38" i="16" s="1"/>
  <c r="AK3" i="16"/>
  <c r="AK4" i="16" s="1"/>
  <c r="AK3" i="17"/>
  <c r="AK4" i="17" s="1"/>
  <c r="S37" i="17"/>
  <c r="S38" i="17" s="1"/>
  <c r="S37" i="16"/>
  <c r="S38" i="16" s="1"/>
  <c r="J17" i="16"/>
  <c r="J18" i="16" s="1"/>
  <c r="J17" i="17"/>
  <c r="J18" i="17" s="1"/>
  <c r="AD17" i="17"/>
  <c r="AD18" i="17" s="1"/>
  <c r="AD17" i="16"/>
  <c r="AD18" i="16" s="1"/>
  <c r="U45" i="17"/>
  <c r="U46" i="17" s="1"/>
  <c r="U45" i="16"/>
  <c r="U46" i="16" s="1"/>
  <c r="G81" i="16"/>
  <c r="G81" i="17"/>
  <c r="AB49" i="17"/>
  <c r="AB50" i="17" s="1"/>
  <c r="AB49" i="16"/>
  <c r="AB50" i="16" s="1"/>
  <c r="V77" i="17"/>
  <c r="V78" i="17" s="1"/>
  <c r="V77" i="16"/>
  <c r="V78" i="16" s="1"/>
  <c r="AF13" i="16"/>
  <c r="AF14" i="16" s="1"/>
  <c r="AF13" i="17"/>
  <c r="AF14" i="17" s="1"/>
  <c r="J65" i="17"/>
  <c r="J66" i="17" s="1"/>
  <c r="J65" i="16"/>
  <c r="J66" i="16" s="1"/>
  <c r="J69" i="16"/>
  <c r="J70" i="16" s="1"/>
  <c r="J69" i="17"/>
  <c r="J70" i="17" s="1"/>
  <c r="M73" i="16"/>
  <c r="M74" i="16" s="1"/>
  <c r="M73" i="17"/>
  <c r="M74" i="17" s="1"/>
  <c r="S21" i="16"/>
  <c r="S22" i="16" s="1"/>
  <c r="S21" i="17"/>
  <c r="S22" i="17" s="1"/>
  <c r="G57" i="16"/>
  <c r="G57" i="17"/>
  <c r="M9" i="16"/>
  <c r="M10" i="16" s="1"/>
  <c r="M9" i="17"/>
  <c r="M10" i="17" s="1"/>
  <c r="H65" i="17"/>
  <c r="H66" i="17" s="1"/>
  <c r="H69" i="17"/>
  <c r="H70" i="17" s="1"/>
  <c r="H69" i="16"/>
  <c r="H70" i="16" s="1"/>
  <c r="H65" i="16"/>
  <c r="H66" i="16" s="1"/>
  <c r="R21" i="17"/>
  <c r="R22" i="17" s="1"/>
  <c r="R21" i="16"/>
  <c r="R22" i="16" s="1"/>
  <c r="AB59" i="16"/>
  <c r="AB60" i="16" s="1"/>
  <c r="AB59" i="17"/>
  <c r="AB60" i="17" s="1"/>
  <c r="Y43" i="16"/>
  <c r="Y44" i="16" s="1"/>
  <c r="Y43" i="17"/>
  <c r="Y44" i="17" s="1"/>
  <c r="V7" i="16"/>
  <c r="V8" i="16" s="1"/>
  <c r="V7" i="17"/>
  <c r="V8" i="17" s="1"/>
  <c r="T27" i="16"/>
  <c r="T28" i="16" s="1"/>
  <c r="T27" i="17"/>
  <c r="T28" i="17" s="1"/>
  <c r="I51" i="17"/>
  <c r="I52" i="17" s="1"/>
  <c r="I51" i="16"/>
  <c r="I52" i="16" s="1"/>
  <c r="AB25" i="17"/>
  <c r="AB26" i="17" s="1"/>
  <c r="AB25" i="16"/>
  <c r="AB26" i="16" s="1"/>
  <c r="S77" i="17"/>
  <c r="S78" i="17" s="1"/>
  <c r="S77" i="16"/>
  <c r="S78" i="16" s="1"/>
  <c r="T39" i="17"/>
  <c r="T40" i="17" s="1"/>
  <c r="T39" i="16"/>
  <c r="T40" i="16" s="1"/>
  <c r="Y11" i="17"/>
  <c r="Y12" i="17" s="1"/>
  <c r="Y11" i="16"/>
  <c r="Y12" i="16" s="1"/>
  <c r="Y35" i="16"/>
  <c r="Y36" i="16" s="1"/>
  <c r="Y35" i="17"/>
  <c r="Y36" i="17" s="1"/>
  <c r="AJ9" i="16"/>
  <c r="AJ10" i="16" s="1"/>
  <c r="AJ9" i="17"/>
  <c r="AJ10" i="17" s="1"/>
  <c r="AC55" i="17"/>
  <c r="AC56" i="17" s="1"/>
  <c r="AC100" i="17" s="1"/>
  <c r="AC55" i="16"/>
  <c r="AC56" i="16" s="1"/>
  <c r="AF23" i="17"/>
  <c r="AF24" i="17" s="1"/>
  <c r="AF23" i="16"/>
  <c r="AF24" i="16" s="1"/>
  <c r="O37" i="16"/>
  <c r="O38" i="16" s="1"/>
  <c r="O37" i="17"/>
  <c r="O38" i="17" s="1"/>
  <c r="G53" i="16"/>
  <c r="G53" i="17"/>
  <c r="T61" i="17"/>
  <c r="T62" i="17" s="1"/>
  <c r="T61" i="16"/>
  <c r="T62" i="16" s="1"/>
  <c r="R29" i="17"/>
  <c r="R30" i="17" s="1"/>
  <c r="R29" i="16"/>
  <c r="R30" i="16" s="1"/>
  <c r="U41" i="16"/>
  <c r="U42" i="16" s="1"/>
  <c r="U41" i="17"/>
  <c r="U42" i="17" s="1"/>
  <c r="AC73" i="16"/>
  <c r="AC74" i="16" s="1"/>
  <c r="AC73" i="17"/>
  <c r="AC74" i="17" s="1"/>
  <c r="S51" i="17"/>
  <c r="S52" i="17" s="1"/>
  <c r="S51" i="16"/>
  <c r="S52" i="16" s="1"/>
  <c r="AE7" i="16"/>
  <c r="AE8" i="16" s="1"/>
  <c r="AE7" i="17"/>
  <c r="AE8" i="17" s="1"/>
  <c r="W33" i="17"/>
  <c r="W34" i="17" s="1"/>
  <c r="W33" i="16"/>
  <c r="W34" i="16" s="1"/>
  <c r="Q9" i="17"/>
  <c r="Q10" i="17" s="1"/>
  <c r="Q9" i="16"/>
  <c r="Q10" i="16" s="1"/>
  <c r="X53" i="16"/>
  <c r="X54" i="16" s="1"/>
  <c r="X53" i="17"/>
  <c r="X54" i="17" s="1"/>
  <c r="U81" i="17"/>
  <c r="U82" i="17" s="1"/>
  <c r="U81" i="16"/>
  <c r="U82" i="16" s="1"/>
  <c r="U79" i="17"/>
  <c r="U80" i="17" s="1"/>
  <c r="U79" i="16"/>
  <c r="U80" i="16" s="1"/>
  <c r="O65" i="16"/>
  <c r="O66" i="16" s="1"/>
  <c r="O69" i="16"/>
  <c r="O70" i="16" s="1"/>
  <c r="O69" i="17"/>
  <c r="O70" i="17" s="1"/>
  <c r="O65" i="17"/>
  <c r="O66" i="17" s="1"/>
  <c r="R55" i="17"/>
  <c r="R56" i="17" s="1"/>
  <c r="R100" i="17" s="1"/>
  <c r="R55" i="16"/>
  <c r="R56" i="16" s="1"/>
  <c r="H41" i="17"/>
  <c r="H42" i="17" s="1"/>
  <c r="H41" i="16"/>
  <c r="H42" i="16" s="1"/>
  <c r="I41" i="17"/>
  <c r="I42" i="17" s="1"/>
  <c r="I41" i="16"/>
  <c r="I42" i="16" s="1"/>
  <c r="AK25" i="16"/>
  <c r="AK26" i="16" s="1"/>
  <c r="AK25" i="17"/>
  <c r="AK26" i="17" s="1"/>
  <c r="AK5" i="17"/>
  <c r="AK6" i="17" s="1"/>
  <c r="AK5" i="16"/>
  <c r="AK6" i="16" s="1"/>
  <c r="AF69" i="16"/>
  <c r="AF70" i="16" s="1"/>
  <c r="AF65" i="16"/>
  <c r="AF66" i="16" s="1"/>
  <c r="AF65" i="17"/>
  <c r="AF66" i="17" s="1"/>
  <c r="AF69" i="17"/>
  <c r="AF70" i="17" s="1"/>
  <c r="AJ35" i="16"/>
  <c r="AJ36" i="16" s="1"/>
  <c r="AJ35" i="17"/>
  <c r="AJ36" i="17" s="1"/>
  <c r="T43" i="16"/>
  <c r="T44" i="16" s="1"/>
  <c r="T43" i="17"/>
  <c r="T44" i="17" s="1"/>
  <c r="AJ51" i="17"/>
  <c r="AJ52" i="17" s="1"/>
  <c r="AJ51" i="16"/>
  <c r="AJ52" i="16" s="1"/>
  <c r="Z79" i="17"/>
  <c r="Z80" i="17" s="1"/>
  <c r="Z79" i="16"/>
  <c r="Z80" i="16" s="1"/>
  <c r="S41" i="17"/>
  <c r="S42" i="17" s="1"/>
  <c r="S41" i="16"/>
  <c r="S42" i="16" s="1"/>
  <c r="U9" i="17"/>
  <c r="U10" i="17" s="1"/>
  <c r="U9" i="16"/>
  <c r="U10" i="16" s="1"/>
  <c r="I13" i="16"/>
  <c r="I14" i="16" s="1"/>
  <c r="I13" i="17"/>
  <c r="I14" i="17" s="1"/>
  <c r="S13" i="16"/>
  <c r="S14" i="16" s="1"/>
  <c r="S13" i="17"/>
  <c r="S14" i="17" s="1"/>
  <c r="AH39" i="16"/>
  <c r="AH40" i="16" s="1"/>
  <c r="AH39" i="17"/>
  <c r="AH40" i="17" s="1"/>
  <c r="AH15" i="17"/>
  <c r="AH16" i="17" s="1"/>
  <c r="AH15" i="16"/>
  <c r="AH16" i="16" s="1"/>
  <c r="V61" i="16"/>
  <c r="V62" i="16" s="1"/>
  <c r="V61" i="17"/>
  <c r="V62" i="17" s="1"/>
  <c r="Y59" i="16"/>
  <c r="Y60" i="16" s="1"/>
  <c r="Y59" i="17"/>
  <c r="Y60" i="17" s="1"/>
  <c r="G49" i="16"/>
  <c r="G49" i="17"/>
  <c r="AJ37" i="17"/>
  <c r="AJ38" i="17" s="1"/>
  <c r="AJ37" i="16"/>
  <c r="AJ38" i="16" s="1"/>
  <c r="Z73" i="17"/>
  <c r="Z74" i="17" s="1"/>
  <c r="Z73" i="16"/>
  <c r="Z74" i="16" s="1"/>
  <c r="Y49" i="16"/>
  <c r="Y50" i="16" s="1"/>
  <c r="Y49" i="17"/>
  <c r="Y50" i="17" s="1"/>
  <c r="AH55" i="17"/>
  <c r="AH56" i="17" s="1"/>
  <c r="AH100" i="17" s="1"/>
  <c r="AH55" i="16"/>
  <c r="AH56" i="16" s="1"/>
  <c r="AC51" i="17"/>
  <c r="AC52" i="17" s="1"/>
  <c r="AC51" i="16"/>
  <c r="AC52" i="16" s="1"/>
  <c r="I37" i="17"/>
  <c r="I38" i="17" s="1"/>
  <c r="I37" i="16"/>
  <c r="I38" i="16" s="1"/>
  <c r="AI35" i="17"/>
  <c r="AI36" i="17" s="1"/>
  <c r="AI35" i="16"/>
  <c r="AI36" i="16" s="1"/>
  <c r="G73" i="16"/>
  <c r="G73" i="17"/>
  <c r="AB19" i="17"/>
  <c r="AB20" i="17" s="1"/>
  <c r="AB19" i="16"/>
  <c r="AB20" i="16" s="1"/>
  <c r="AK49" i="16"/>
  <c r="AK50" i="16" s="1"/>
  <c r="AK49" i="17"/>
  <c r="AK50" i="17" s="1"/>
  <c r="AF29" i="17"/>
  <c r="AF30" i="17" s="1"/>
  <c r="AF29" i="16"/>
  <c r="AF30" i="16" s="1"/>
  <c r="AC13" i="17"/>
  <c r="AC14" i="17" s="1"/>
  <c r="AC13" i="16"/>
  <c r="AC14" i="16" s="1"/>
  <c r="G33" i="17"/>
  <c r="G33" i="16"/>
  <c r="L5" i="16"/>
  <c r="L6" i="16" s="1"/>
  <c r="L5" i="17"/>
  <c r="L6" i="17" s="1"/>
  <c r="J47" i="17"/>
  <c r="J48" i="17" s="1"/>
  <c r="J47" i="16"/>
  <c r="J48" i="16" s="1"/>
  <c r="AA55" i="17"/>
  <c r="AA56" i="17" s="1"/>
  <c r="AA100" i="17" s="1"/>
  <c r="AA55" i="16"/>
  <c r="AA56" i="16" s="1"/>
  <c r="R73" i="17"/>
  <c r="R74" i="17" s="1"/>
  <c r="R73" i="16"/>
  <c r="R74" i="16" s="1"/>
  <c r="K41" i="16"/>
  <c r="K42" i="16" s="1"/>
  <c r="K41" i="17"/>
  <c r="K42" i="17" s="1"/>
  <c r="R77" i="17"/>
  <c r="R78" i="17" s="1"/>
  <c r="R77" i="16"/>
  <c r="R78" i="16" s="1"/>
  <c r="AH17" i="16"/>
  <c r="AH18" i="16" s="1"/>
  <c r="AH17" i="17"/>
  <c r="AH18" i="17" s="1"/>
  <c r="S11" i="16"/>
  <c r="S12" i="16" s="1"/>
  <c r="S11" i="17"/>
  <c r="S12" i="17" s="1"/>
  <c r="O3" i="17"/>
  <c r="O4" i="17" s="1"/>
  <c r="O3" i="16"/>
  <c r="O4" i="16" s="1"/>
  <c r="AH37" i="17"/>
  <c r="AH38" i="17" s="1"/>
  <c r="AH37" i="16"/>
  <c r="AH38" i="16" s="1"/>
  <c r="M59" i="16"/>
  <c r="M60" i="16" s="1"/>
  <c r="M59" i="17"/>
  <c r="M60" i="17" s="1"/>
  <c r="AH29" i="16"/>
  <c r="AH30" i="16" s="1"/>
  <c r="AH29" i="17"/>
  <c r="AH30" i="17" s="1"/>
  <c r="I27" i="16"/>
  <c r="I28" i="16" s="1"/>
  <c r="I27" i="17"/>
  <c r="I28" i="17" s="1"/>
  <c r="I11" i="17"/>
  <c r="I12" i="17" s="1"/>
  <c r="I11" i="16"/>
  <c r="I12" i="16" s="1"/>
  <c r="Q53" i="17"/>
  <c r="Q54" i="17" s="1"/>
  <c r="Q53" i="16"/>
  <c r="Q54" i="16" s="1"/>
  <c r="X47" i="17"/>
  <c r="X48" i="17" s="1"/>
  <c r="X47" i="16"/>
  <c r="X48" i="16" s="1"/>
  <c r="AF39" i="16"/>
  <c r="AF40" i="16" s="1"/>
  <c r="AF39" i="17"/>
  <c r="AF40" i="17" s="1"/>
  <c r="Q35" i="17"/>
  <c r="Q36" i="17" s="1"/>
  <c r="Q35" i="16"/>
  <c r="Q36" i="16" s="1"/>
  <c r="M29" i="16"/>
  <c r="M30" i="16" s="1"/>
  <c r="M29" i="17"/>
  <c r="M30" i="17" s="1"/>
  <c r="V49" i="16"/>
  <c r="V50" i="16" s="1"/>
  <c r="V49" i="17"/>
  <c r="V50" i="17" s="1"/>
  <c r="Z55" i="16"/>
  <c r="Z56" i="16" s="1"/>
  <c r="Z55" i="17"/>
  <c r="Z56" i="17" s="1"/>
  <c r="Z100" i="17" s="1"/>
  <c r="G75" i="17"/>
  <c r="G75" i="16"/>
  <c r="AI7" i="17"/>
  <c r="AI8" i="17" s="1"/>
  <c r="AI7" i="16"/>
  <c r="AI8" i="16" s="1"/>
  <c r="W17" i="16"/>
  <c r="W18" i="16" s="1"/>
  <c r="W17" i="17"/>
  <c r="W18" i="17" s="1"/>
  <c r="AE33" i="16"/>
  <c r="AE34" i="16" s="1"/>
  <c r="AE33" i="17"/>
  <c r="AE34" i="17" s="1"/>
  <c r="Z13" i="17"/>
  <c r="Z14" i="17" s="1"/>
  <c r="Z13" i="16"/>
  <c r="Z14" i="16" s="1"/>
  <c r="AI65" i="17"/>
  <c r="AI66" i="17" s="1"/>
  <c r="AI65" i="16"/>
  <c r="AI66" i="16" s="1"/>
  <c r="AI69" i="16"/>
  <c r="AI70" i="16" s="1"/>
  <c r="AI69" i="17"/>
  <c r="AI70" i="17" s="1"/>
  <c r="AA77" i="16"/>
  <c r="AA78" i="16" s="1"/>
  <c r="AA77" i="17"/>
  <c r="AA78" i="17" s="1"/>
  <c r="AH35" i="16"/>
  <c r="AH36" i="16" s="1"/>
  <c r="AH35" i="17"/>
  <c r="AH36" i="17" s="1"/>
  <c r="V55" i="17"/>
  <c r="V56" i="17" s="1"/>
  <c r="V100" i="17" s="1"/>
  <c r="V55" i="16"/>
  <c r="V56" i="16" s="1"/>
  <c r="J39" i="16"/>
  <c r="J40" i="16" s="1"/>
  <c r="J39" i="17"/>
  <c r="J40" i="17" s="1"/>
  <c r="P49" i="17"/>
  <c r="P50" i="17" s="1"/>
  <c r="P49" i="16"/>
  <c r="P50" i="16" s="1"/>
  <c r="J33" i="17"/>
  <c r="J34" i="17" s="1"/>
  <c r="J33" i="16"/>
  <c r="J34" i="16" s="1"/>
  <c r="AA23" i="17"/>
  <c r="AA24" i="17" s="1"/>
  <c r="AA23" i="16"/>
  <c r="AA24" i="16" s="1"/>
  <c r="AK31" i="17"/>
  <c r="AK32" i="17" s="1"/>
  <c r="AK31" i="16"/>
  <c r="AK32" i="16" s="1"/>
  <c r="AA15" i="16"/>
  <c r="AA16" i="16" s="1"/>
  <c r="AA15" i="17"/>
  <c r="AA16" i="17" s="1"/>
  <c r="AG35" i="17"/>
  <c r="AG36" i="17" s="1"/>
  <c r="AG35" i="16"/>
  <c r="AG36" i="16" s="1"/>
  <c r="AE59" i="16"/>
  <c r="AE60" i="16" s="1"/>
  <c r="AE59" i="17"/>
  <c r="AE60" i="17" s="1"/>
  <c r="S55" i="17"/>
  <c r="S56" i="17" s="1"/>
  <c r="S100" i="17" s="1"/>
  <c r="S55" i="16"/>
  <c r="S56" i="16" s="1"/>
  <c r="H75" i="17"/>
  <c r="H76" i="17" s="1"/>
  <c r="H75" i="16"/>
  <c r="H76" i="16" s="1"/>
  <c r="O5" i="17"/>
  <c r="O6" i="17" s="1"/>
  <c r="O5" i="16"/>
  <c r="O6" i="16" s="1"/>
  <c r="H23" i="16"/>
  <c r="H24" i="16" s="1"/>
  <c r="H23" i="17"/>
  <c r="H24" i="17" s="1"/>
  <c r="P23" i="17"/>
  <c r="P24" i="17" s="1"/>
  <c r="P23" i="16"/>
  <c r="P24" i="16" s="1"/>
  <c r="AE27" i="17"/>
  <c r="AE28" i="17" s="1"/>
  <c r="AE27" i="16"/>
  <c r="AE28" i="16" s="1"/>
  <c r="S33" i="17"/>
  <c r="S34" i="17" s="1"/>
  <c r="S33" i="16"/>
  <c r="S34" i="16" s="1"/>
  <c r="AD15" i="16"/>
  <c r="AD16" i="16" s="1"/>
  <c r="AD15" i="17"/>
  <c r="AD16" i="17" s="1"/>
  <c r="AA73" i="17"/>
  <c r="AA74" i="17" s="1"/>
  <c r="AA73" i="16"/>
  <c r="AA74" i="16" s="1"/>
  <c r="AC27" i="17"/>
  <c r="AC28" i="17" s="1"/>
  <c r="AC27" i="16"/>
  <c r="AC28" i="16" s="1"/>
  <c r="Z29" i="17"/>
  <c r="Z30" i="17" s="1"/>
  <c r="Z29" i="16"/>
  <c r="Z30" i="16" s="1"/>
  <c r="J77" i="17"/>
  <c r="J78" i="17" s="1"/>
  <c r="J77" i="16"/>
  <c r="J78" i="16" s="1"/>
  <c r="U13" i="17"/>
  <c r="U14" i="17" s="1"/>
  <c r="U13" i="16"/>
  <c r="U14" i="16" s="1"/>
  <c r="AI37" i="16"/>
  <c r="AI38" i="16" s="1"/>
  <c r="AI37" i="17"/>
  <c r="AI38" i="17" s="1"/>
  <c r="H31" i="17"/>
  <c r="H32" i="17" s="1"/>
  <c r="H31" i="16"/>
  <c r="H32" i="16" s="1"/>
  <c r="T23" i="17"/>
  <c r="T24" i="17" s="1"/>
  <c r="T23" i="16"/>
  <c r="T24" i="16" s="1"/>
  <c r="AD21" i="17"/>
  <c r="AD22" i="17" s="1"/>
  <c r="AD21" i="16"/>
  <c r="AD22" i="16" s="1"/>
  <c r="X31" i="16"/>
  <c r="X32" i="16" s="1"/>
  <c r="X31" i="17"/>
  <c r="X32" i="17" s="1"/>
  <c r="Z11" i="17"/>
  <c r="Z12" i="17" s="1"/>
  <c r="Z11" i="16"/>
  <c r="Z12" i="16" s="1"/>
  <c r="G79" i="16"/>
  <c r="G79" i="17"/>
  <c r="X57" i="17"/>
  <c r="X58" i="17" s="1"/>
  <c r="X57" i="16"/>
  <c r="X58" i="16" s="1"/>
  <c r="I57" i="17"/>
  <c r="I58" i="17" s="1"/>
  <c r="I57" i="16"/>
  <c r="I58" i="16" s="1"/>
  <c r="I21" i="16"/>
  <c r="I22" i="16" s="1"/>
  <c r="I21" i="17"/>
  <c r="I22" i="17" s="1"/>
  <c r="AC7" i="17"/>
  <c r="AC8" i="17" s="1"/>
  <c r="AC7" i="16"/>
  <c r="AC8" i="16" s="1"/>
  <c r="K21" i="16"/>
  <c r="K22" i="16" s="1"/>
  <c r="K21" i="17"/>
  <c r="K22" i="17" s="1"/>
  <c r="P61" i="17"/>
  <c r="P62" i="17" s="1"/>
  <c r="P61" i="16"/>
  <c r="P62" i="16" s="1"/>
  <c r="R39" i="17"/>
  <c r="R40" i="17" s="1"/>
  <c r="R39" i="16"/>
  <c r="R40" i="16" s="1"/>
  <c r="AK19" i="17"/>
  <c r="AK20" i="17" s="1"/>
  <c r="AK19" i="16"/>
  <c r="AK20" i="16" s="1"/>
  <c r="Q79" i="16"/>
  <c r="Q80" i="16" s="1"/>
  <c r="Q79" i="17"/>
  <c r="Q80" i="17" s="1"/>
  <c r="P39" i="17"/>
  <c r="P40" i="17" s="1"/>
  <c r="P39" i="16"/>
  <c r="P40" i="16" s="1"/>
  <c r="U35" i="16"/>
  <c r="U36" i="16" s="1"/>
  <c r="U35" i="17"/>
  <c r="U36" i="17" s="1"/>
  <c r="Q73" i="16"/>
  <c r="Q74" i="16" s="1"/>
  <c r="Q73" i="17"/>
  <c r="Q74" i="17" s="1"/>
  <c r="J29" i="16"/>
  <c r="J30" i="16" s="1"/>
  <c r="J29" i="17"/>
  <c r="J30" i="17" s="1"/>
  <c r="AE45" i="17"/>
  <c r="AE46" i="17" s="1"/>
  <c r="AE45" i="16"/>
  <c r="AE46" i="16" s="1"/>
  <c r="L57" i="17"/>
  <c r="L58" i="17" s="1"/>
  <c r="L57" i="16"/>
  <c r="L58" i="16" s="1"/>
  <c r="W3" i="16"/>
  <c r="W4" i="16" s="1"/>
  <c r="W3" i="17"/>
  <c r="W4" i="17" s="1"/>
  <c r="Y15" i="17"/>
  <c r="Y16" i="17" s="1"/>
  <c r="Y15" i="16"/>
  <c r="Y16" i="16" s="1"/>
  <c r="AE23" i="16"/>
  <c r="AE24" i="16" s="1"/>
  <c r="AE23" i="17"/>
  <c r="AE24" i="17" s="1"/>
  <c r="W37" i="17"/>
  <c r="W38" i="17" s="1"/>
  <c r="W37" i="16"/>
  <c r="W38" i="16" s="1"/>
  <c r="W21" i="17"/>
  <c r="W22" i="17" s="1"/>
  <c r="W21" i="16"/>
  <c r="W22" i="16" s="1"/>
  <c r="AI57" i="17"/>
  <c r="AI58" i="17" s="1"/>
  <c r="AI57" i="16"/>
  <c r="AI58" i="16" s="1"/>
  <c r="AI21" i="17"/>
  <c r="AI22" i="17" s="1"/>
  <c r="AI21" i="16"/>
  <c r="AI22" i="16" s="1"/>
  <c r="I25" i="17"/>
  <c r="I26" i="17" s="1"/>
  <c r="I25" i="16"/>
  <c r="I26" i="16" s="1"/>
  <c r="U77" i="16"/>
  <c r="U78" i="16" s="1"/>
  <c r="U77" i="17"/>
  <c r="U78" i="17" s="1"/>
  <c r="AH81" i="17"/>
  <c r="AH82" i="17" s="1"/>
  <c r="AH81" i="16"/>
  <c r="AH82" i="16" s="1"/>
  <c r="X39" i="16"/>
  <c r="X40" i="16" s="1"/>
  <c r="X39" i="17"/>
  <c r="X40" i="17" s="1"/>
  <c r="AE5" i="16"/>
  <c r="AE6" i="16" s="1"/>
  <c r="AE5" i="17"/>
  <c r="AE6" i="17" s="1"/>
  <c r="AE13" i="17"/>
  <c r="AE14" i="17" s="1"/>
  <c r="AE13" i="16"/>
  <c r="AE14" i="16" s="1"/>
  <c r="J61" i="17"/>
  <c r="J62" i="17" s="1"/>
  <c r="J61" i="16"/>
  <c r="J62" i="16" s="1"/>
  <c r="G31" i="17"/>
  <c r="G31" i="16"/>
  <c r="AC11" i="16"/>
  <c r="AC12" i="16" s="1"/>
  <c r="AC11" i="17"/>
  <c r="AC12" i="17" s="1"/>
  <c r="H81" i="17"/>
  <c r="H82" i="17" s="1"/>
  <c r="H81" i="16"/>
  <c r="H82" i="16" s="1"/>
  <c r="X35" i="16"/>
  <c r="X36" i="16" s="1"/>
  <c r="X35" i="17"/>
  <c r="X36" i="17" s="1"/>
  <c r="K55" i="17"/>
  <c r="K56" i="17" s="1"/>
  <c r="K100" i="17" s="1"/>
  <c r="K55" i="16"/>
  <c r="K56" i="16" s="1"/>
  <c r="Z3" i="17"/>
  <c r="Z4" i="17" s="1"/>
  <c r="Z3" i="16"/>
  <c r="Z4" i="16" s="1"/>
  <c r="K39" i="17"/>
  <c r="K40" i="17" s="1"/>
  <c r="K39" i="16"/>
  <c r="K40" i="16" s="1"/>
  <c r="X77" i="17"/>
  <c r="X78" i="17" s="1"/>
  <c r="X77" i="16"/>
  <c r="X78" i="16" s="1"/>
  <c r="I5" i="17"/>
  <c r="I6" i="17" s="1"/>
  <c r="I5" i="16"/>
  <c r="I6" i="16" s="1"/>
  <c r="AG55" i="16"/>
  <c r="AG56" i="16" s="1"/>
  <c r="AG55" i="17"/>
  <c r="AG56" i="17" s="1"/>
  <c r="AG100" i="17" s="1"/>
  <c r="J67" i="16"/>
  <c r="J68" i="16" s="1"/>
  <c r="J67" i="17"/>
  <c r="J68" i="17" s="1"/>
  <c r="J63" i="16"/>
  <c r="J64" i="16" s="1"/>
  <c r="J63" i="17"/>
  <c r="J64" i="17" s="1"/>
  <c r="S61" i="17"/>
  <c r="S62" i="17" s="1"/>
  <c r="S61" i="16"/>
  <c r="S62" i="16" s="1"/>
  <c r="L37" i="16"/>
  <c r="L38" i="16" s="1"/>
  <c r="L37" i="17"/>
  <c r="L38" i="17" s="1"/>
  <c r="AD3" i="16"/>
  <c r="AD4" i="16" s="1"/>
  <c r="AD3" i="17"/>
  <c r="AD4" i="17" s="1"/>
  <c r="AB7" i="17"/>
  <c r="AB8" i="17" s="1"/>
  <c r="AB7" i="16"/>
  <c r="AB8" i="16" s="1"/>
  <c r="AI5" i="16"/>
  <c r="AI6" i="16" s="1"/>
  <c r="AI5" i="17"/>
  <c r="AI6" i="17" s="1"/>
  <c r="H47" i="17"/>
  <c r="H48" i="17" s="1"/>
  <c r="H47" i="16"/>
  <c r="H48" i="16" s="1"/>
  <c r="Z35" i="17"/>
  <c r="Z36" i="17" s="1"/>
  <c r="Z35" i="16"/>
  <c r="Z36" i="16" s="1"/>
  <c r="L31" i="17"/>
  <c r="L32" i="17" s="1"/>
  <c r="L31" i="16"/>
  <c r="L32" i="16" s="1"/>
  <c r="M47" i="16"/>
  <c r="M48" i="16" s="1"/>
  <c r="M47" i="17"/>
  <c r="M48" i="17" s="1"/>
  <c r="L7" i="17"/>
  <c r="L8" i="17" s="1"/>
  <c r="L7" i="16"/>
  <c r="L8" i="16" s="1"/>
  <c r="AC41" i="17"/>
  <c r="AC42" i="17" s="1"/>
  <c r="AC41" i="16"/>
  <c r="AC42" i="16" s="1"/>
  <c r="AB53" i="17"/>
  <c r="AB54" i="17" s="1"/>
  <c r="AB53" i="16"/>
  <c r="AB54" i="16" s="1"/>
  <c r="L41" i="17"/>
  <c r="L42" i="17" s="1"/>
  <c r="L41" i="16"/>
  <c r="L42" i="16" s="1"/>
  <c r="G11" i="16"/>
  <c r="G11" i="17"/>
  <c r="R27" i="17"/>
  <c r="R28" i="17" s="1"/>
  <c r="R27" i="16"/>
  <c r="R28" i="16" s="1"/>
  <c r="AH59" i="17"/>
  <c r="AH60" i="17" s="1"/>
  <c r="AH59" i="16"/>
  <c r="AH60" i="16" s="1"/>
  <c r="R25" i="16"/>
  <c r="R26" i="16" s="1"/>
  <c r="R25" i="17"/>
  <c r="R26" i="17" s="1"/>
  <c r="AC37" i="16"/>
  <c r="AC38" i="16" s="1"/>
  <c r="AC37" i="17"/>
  <c r="AC38" i="17" s="1"/>
  <c r="G35" i="17"/>
  <c r="G35" i="16"/>
  <c r="W9" i="17"/>
  <c r="W10" i="17" s="1"/>
  <c r="W9" i="16"/>
  <c r="W10" i="16" s="1"/>
  <c r="AD59" i="17"/>
  <c r="AD60" i="17" s="1"/>
  <c r="AD59" i="16"/>
  <c r="AD60" i="16" s="1"/>
  <c r="Z61" i="16"/>
  <c r="Z62" i="16" s="1"/>
  <c r="Z61" i="17"/>
  <c r="Z62" i="17" s="1"/>
  <c r="V17" i="16"/>
  <c r="V18" i="16" s="1"/>
  <c r="V17" i="17"/>
  <c r="V18" i="17" s="1"/>
  <c r="G3" i="17"/>
  <c r="G3" i="16"/>
  <c r="AB69" i="17"/>
  <c r="AB70" i="17" s="1"/>
  <c r="AB65" i="16"/>
  <c r="AB66" i="16" s="1"/>
  <c r="AB69" i="16"/>
  <c r="AB70" i="16" s="1"/>
  <c r="AB65" i="17"/>
  <c r="AB66" i="17" s="1"/>
  <c r="U55" i="17"/>
  <c r="U56" i="17" s="1"/>
  <c r="U100" i="17" s="1"/>
  <c r="U55" i="16"/>
  <c r="U56" i="16" s="1"/>
  <c r="N11" i="16"/>
  <c r="N12" i="16" s="1"/>
  <c r="N11" i="17"/>
  <c r="N12" i="17" s="1"/>
  <c r="AE55" i="17"/>
  <c r="AE56" i="17" s="1"/>
  <c r="AE100" i="17" s="1"/>
  <c r="AE55" i="16"/>
  <c r="AE56" i="16" s="1"/>
  <c r="P19" i="17"/>
  <c r="P20" i="17" s="1"/>
  <c r="P19" i="16"/>
  <c r="P20" i="16" s="1"/>
  <c r="AE35" i="16"/>
  <c r="AE36" i="16" s="1"/>
  <c r="AE35" i="17"/>
  <c r="AE36" i="17" s="1"/>
  <c r="W65" i="16"/>
  <c r="W66" i="16" s="1"/>
  <c r="W65" i="17"/>
  <c r="W66" i="17" s="1"/>
  <c r="W69" i="17"/>
  <c r="W70" i="17" s="1"/>
  <c r="W69" i="16"/>
  <c r="W70" i="16" s="1"/>
  <c r="N57" i="17"/>
  <c r="N58" i="17" s="1"/>
  <c r="N57" i="16"/>
  <c r="N58" i="16" s="1"/>
  <c r="Z43" i="17"/>
  <c r="Z44" i="17" s="1"/>
  <c r="Z43" i="16"/>
  <c r="Z44" i="16" s="1"/>
  <c r="T73" i="16"/>
  <c r="T74" i="16" s="1"/>
  <c r="T73" i="17"/>
  <c r="T74" i="17" s="1"/>
  <c r="Z39" i="16"/>
  <c r="Z40" i="16" s="1"/>
  <c r="Z39" i="17"/>
  <c r="Z40" i="17" s="1"/>
  <c r="Q49" i="16"/>
  <c r="Q50" i="16" s="1"/>
  <c r="Q49" i="17"/>
  <c r="Q50" i="17" s="1"/>
  <c r="P41" i="16"/>
  <c r="P42" i="16" s="1"/>
  <c r="P41" i="17"/>
  <c r="P42" i="17" s="1"/>
  <c r="AH33" i="16"/>
  <c r="AH34" i="16" s="1"/>
  <c r="AH33" i="17"/>
  <c r="AH34" i="17" s="1"/>
  <c r="Z51" i="16"/>
  <c r="Z52" i="16" s="1"/>
  <c r="Z51" i="17"/>
  <c r="Z52" i="17" s="1"/>
  <c r="AF37" i="17"/>
  <c r="AF38" i="17" s="1"/>
  <c r="AF37" i="16"/>
  <c r="AF38" i="16" s="1"/>
  <c r="AH57" i="17"/>
  <c r="AH58" i="17" s="1"/>
  <c r="AH57" i="16"/>
  <c r="AH58" i="16" s="1"/>
  <c r="AF73" i="16"/>
  <c r="AF74" i="16" s="1"/>
  <c r="AF73" i="17"/>
  <c r="AF74" i="17" s="1"/>
  <c r="AK77" i="16"/>
  <c r="AK78" i="16" s="1"/>
  <c r="AK77" i="17"/>
  <c r="AK78" i="17" s="1"/>
  <c r="AD31" i="17"/>
  <c r="AD32" i="17" s="1"/>
  <c r="AD31" i="16"/>
  <c r="AD32" i="16" s="1"/>
  <c r="AG79" i="16"/>
  <c r="AG80" i="16" s="1"/>
  <c r="AG79" i="17"/>
  <c r="AG80" i="17" s="1"/>
  <c r="AG75" i="16"/>
  <c r="AG76" i="16" s="1"/>
  <c r="AG75" i="17"/>
  <c r="AG76" i="17" s="1"/>
  <c r="AI39" i="17"/>
  <c r="AI40" i="17" s="1"/>
  <c r="AI39" i="16"/>
  <c r="AI40" i="16" s="1"/>
  <c r="J21" i="17"/>
  <c r="J22" i="17" s="1"/>
  <c r="J21" i="16"/>
  <c r="J22" i="16" s="1"/>
  <c r="AF55" i="17"/>
  <c r="AF56" i="17" s="1"/>
  <c r="AF100" i="17" s="1"/>
  <c r="AF55" i="16"/>
  <c r="AF56" i="16" s="1"/>
  <c r="S25" i="17"/>
  <c r="S26" i="17" s="1"/>
  <c r="S25" i="16"/>
  <c r="S26" i="16" s="1"/>
  <c r="R13" i="17"/>
  <c r="R14" i="17" s="1"/>
  <c r="R13" i="16"/>
  <c r="R14" i="16" s="1"/>
  <c r="L51" i="17"/>
  <c r="L52" i="17" s="1"/>
  <c r="L51" i="16"/>
  <c r="L52" i="16" s="1"/>
  <c r="R75" i="16"/>
  <c r="R76" i="16" s="1"/>
  <c r="R75" i="17"/>
  <c r="R76" i="17" s="1"/>
  <c r="S75" i="16"/>
  <c r="S76" i="16" s="1"/>
  <c r="S75" i="17"/>
  <c r="S76" i="17" s="1"/>
  <c r="G37" i="16"/>
  <c r="G37" i="17"/>
  <c r="Z41" i="17"/>
  <c r="Z42" i="17" s="1"/>
  <c r="Z41" i="16"/>
  <c r="Z42" i="16" s="1"/>
  <c r="AK27" i="17"/>
  <c r="AK28" i="17" s="1"/>
  <c r="AK27" i="16"/>
  <c r="AK28" i="16" s="1"/>
  <c r="L47" i="17"/>
  <c r="L48" i="17" s="1"/>
  <c r="L47" i="16"/>
  <c r="L48" i="16" s="1"/>
  <c r="AC69" i="17"/>
  <c r="AC70" i="17" s="1"/>
  <c r="AC69" i="16"/>
  <c r="AC70" i="16" s="1"/>
  <c r="AC65" i="17"/>
  <c r="AC66" i="17" s="1"/>
  <c r="AC65" i="16"/>
  <c r="AC66" i="16" s="1"/>
  <c r="T45" i="16"/>
  <c r="T46" i="16" s="1"/>
  <c r="T45" i="17"/>
  <c r="T46" i="17" s="1"/>
  <c r="Y31" i="17"/>
  <c r="Y32" i="17" s="1"/>
  <c r="Y31" i="16"/>
  <c r="Y32" i="16" s="1"/>
  <c r="AD61" i="17"/>
  <c r="AD62" i="17" s="1"/>
  <c r="AD61" i="16"/>
  <c r="AD62" i="16" s="1"/>
  <c r="G5" i="17"/>
  <c r="G5" i="16"/>
  <c r="T31" i="17"/>
  <c r="T32" i="17" s="1"/>
  <c r="T31" i="16"/>
  <c r="T32" i="16" s="1"/>
  <c r="U57" i="16"/>
  <c r="U58" i="16" s="1"/>
  <c r="U57" i="17"/>
  <c r="U58" i="17" s="1"/>
  <c r="G9" i="16"/>
  <c r="G9" i="17"/>
  <c r="V35" i="17"/>
  <c r="V36" i="17" s="1"/>
  <c r="V35" i="16"/>
  <c r="V36" i="16" s="1"/>
  <c r="V81" i="17"/>
  <c r="V82" i="17" s="1"/>
  <c r="V81" i="16"/>
  <c r="V82" i="16" s="1"/>
  <c r="AH23" i="17"/>
  <c r="AH24" i="17" s="1"/>
  <c r="AH23" i="16"/>
  <c r="AH24" i="16" s="1"/>
  <c r="G61" i="17"/>
  <c r="G61" i="16"/>
  <c r="AA43" i="17"/>
  <c r="AA44" i="17" s="1"/>
  <c r="AA43" i="16"/>
  <c r="AA44" i="16" s="1"/>
  <c r="AK59" i="16"/>
  <c r="AK60" i="16" s="1"/>
  <c r="AK59" i="17"/>
  <c r="AK60" i="17" s="1"/>
  <c r="AC15" i="16"/>
  <c r="AC16" i="16" s="1"/>
  <c r="AC15" i="17"/>
  <c r="AC16" i="17" s="1"/>
  <c r="AG11" i="16"/>
  <c r="AG12" i="16" s="1"/>
  <c r="AG11" i="17"/>
  <c r="AG12" i="17" s="1"/>
  <c r="L17" i="17"/>
  <c r="L18" i="17" s="1"/>
  <c r="L17" i="16"/>
  <c r="L18" i="16" s="1"/>
  <c r="R17" i="17"/>
  <c r="R18" i="17" s="1"/>
  <c r="R17" i="16"/>
  <c r="R18" i="16" s="1"/>
  <c r="AI31" i="16"/>
  <c r="AI32" i="16" s="1"/>
  <c r="AI31" i="17"/>
  <c r="AI32" i="17" s="1"/>
  <c r="AD9" i="16"/>
  <c r="AD10" i="16" s="1"/>
  <c r="AD9" i="17"/>
  <c r="AD10" i="17" s="1"/>
  <c r="AB35" i="17"/>
  <c r="AB36" i="17" s="1"/>
  <c r="AB35" i="16"/>
  <c r="AB36" i="16" s="1"/>
  <c r="X21" i="17"/>
  <c r="X22" i="17" s="1"/>
  <c r="X21" i="16"/>
  <c r="X22" i="16" s="1"/>
  <c r="AB13" i="16"/>
  <c r="AB14" i="16" s="1"/>
  <c r="AB13" i="17"/>
  <c r="AB14" i="17" s="1"/>
  <c r="P3" i="17"/>
  <c r="P4" i="17" s="1"/>
  <c r="P3" i="16"/>
  <c r="P4" i="16" s="1"/>
  <c r="AD53" i="17"/>
  <c r="AD54" i="17" s="1"/>
  <c r="AD53" i="16"/>
  <c r="AD54" i="16" s="1"/>
  <c r="P69" i="16"/>
  <c r="P70" i="16" s="1"/>
  <c r="P65" i="16"/>
  <c r="P66" i="16" s="1"/>
  <c r="P69" i="17"/>
  <c r="P70" i="17" s="1"/>
  <c r="P65" i="17"/>
  <c r="P66" i="17" s="1"/>
  <c r="P37" i="17"/>
  <c r="P38" i="17" s="1"/>
  <c r="P37" i="16"/>
  <c r="P38" i="16" s="1"/>
  <c r="AJ75" i="16"/>
  <c r="AJ76" i="16" s="1"/>
  <c r="AJ75" i="17"/>
  <c r="AJ76" i="17" s="1"/>
  <c r="AE75" i="17"/>
  <c r="AE76" i="17" s="1"/>
  <c r="AE75" i="16"/>
  <c r="AE76" i="16" s="1"/>
  <c r="X43" i="17"/>
  <c r="X44" i="17" s="1"/>
  <c r="X43" i="16"/>
  <c r="X44" i="16" s="1"/>
  <c r="S47" i="16"/>
  <c r="S48" i="16" s="1"/>
  <c r="S47" i="17"/>
  <c r="S48" i="17" s="1"/>
  <c r="Y3" i="17"/>
  <c r="Y4" i="17" s="1"/>
  <c r="Y3" i="16"/>
  <c r="Y4" i="16" s="1"/>
  <c r="M25" i="17"/>
  <c r="M26" i="17" s="1"/>
  <c r="M25" i="16"/>
  <c r="M26" i="16" s="1"/>
  <c r="Y57" i="17"/>
  <c r="Y58" i="17" s="1"/>
  <c r="Y57" i="16"/>
  <c r="Y58" i="16" s="1"/>
  <c r="AF53" i="17"/>
  <c r="AF54" i="17" s="1"/>
  <c r="AF53" i="16"/>
  <c r="AF54" i="16" s="1"/>
  <c r="Z5" i="17"/>
  <c r="Z6" i="17" s="1"/>
  <c r="Z5" i="16"/>
  <c r="Z6" i="16" s="1"/>
  <c r="I75" i="17"/>
  <c r="I76" i="17" s="1"/>
  <c r="I75" i="16"/>
  <c r="I76" i="16" s="1"/>
  <c r="N77" i="16"/>
  <c r="N78" i="16" s="1"/>
  <c r="N77" i="17"/>
  <c r="N78" i="17" s="1"/>
  <c r="AI33" i="17"/>
  <c r="AI34" i="17" s="1"/>
  <c r="AI33" i="16"/>
  <c r="AI34" i="16" s="1"/>
  <c r="AF3" i="17"/>
  <c r="AF4" i="17" s="1"/>
  <c r="AF3" i="16"/>
  <c r="AF4" i="16" s="1"/>
  <c r="AH5" i="17"/>
  <c r="AH6" i="17" s="1"/>
  <c r="AH5" i="16"/>
  <c r="AH6" i="16" s="1"/>
  <c r="O29" i="17"/>
  <c r="O30" i="17" s="1"/>
  <c r="O29" i="16"/>
  <c r="O30" i="16" s="1"/>
  <c r="AC77" i="17"/>
  <c r="AC78" i="17" s="1"/>
  <c r="AC77" i="16"/>
  <c r="AC78" i="16" s="1"/>
  <c r="AJ43" i="17"/>
  <c r="AJ44" i="17" s="1"/>
  <c r="AJ43" i="16"/>
  <c r="AJ44" i="16" s="1"/>
  <c r="AE11" i="17"/>
  <c r="AE12" i="17" s="1"/>
  <c r="AE11" i="16"/>
  <c r="AE12" i="16" s="1"/>
  <c r="P9" i="17"/>
  <c r="P10" i="17" s="1"/>
  <c r="P9" i="16"/>
  <c r="P10" i="16" s="1"/>
  <c r="G39" i="16"/>
  <c r="G39" i="17"/>
  <c r="AB51" i="16"/>
  <c r="AB52" i="16" s="1"/>
  <c r="AB51" i="17"/>
  <c r="AB52" i="17" s="1"/>
  <c r="U67" i="16"/>
  <c r="U68" i="16" s="1"/>
  <c r="U67" i="17"/>
  <c r="U68" i="17" s="1"/>
  <c r="U63" i="17"/>
  <c r="U64" i="17" s="1"/>
  <c r="U63" i="16"/>
  <c r="U64" i="16" s="1"/>
  <c r="K65" i="17"/>
  <c r="K66" i="17" s="1"/>
  <c r="K65" i="16"/>
  <c r="K66" i="16" s="1"/>
  <c r="K69" i="16"/>
  <c r="K70" i="16" s="1"/>
  <c r="K69" i="17"/>
  <c r="K70" i="17" s="1"/>
  <c r="AG19" i="16"/>
  <c r="AG20" i="16" s="1"/>
  <c r="AG19" i="17"/>
  <c r="AG20" i="17" s="1"/>
  <c r="AH19" i="17"/>
  <c r="AH20" i="17" s="1"/>
  <c r="AH19" i="16"/>
  <c r="AH20" i="16" s="1"/>
  <c r="R79" i="16"/>
  <c r="R80" i="16" s="1"/>
  <c r="R79" i="17"/>
  <c r="R80" i="17" s="1"/>
  <c r="N31" i="16"/>
  <c r="N32" i="16" s="1"/>
  <c r="N31" i="17"/>
  <c r="N32" i="17" s="1"/>
  <c r="AJ31" i="16"/>
  <c r="AJ32" i="16" s="1"/>
  <c r="AJ31" i="17"/>
  <c r="AJ32" i="17" s="1"/>
  <c r="I61" i="16"/>
  <c r="I62" i="16" s="1"/>
  <c r="I61" i="17"/>
  <c r="I62" i="17" s="1"/>
  <c r="AD41" i="17"/>
  <c r="AD42" i="17" s="1"/>
  <c r="AD41" i="16"/>
  <c r="AD42" i="16" s="1"/>
  <c r="AH47" i="17"/>
  <c r="AH48" i="17" s="1"/>
  <c r="AH47" i="16"/>
  <c r="AH48" i="16" s="1"/>
  <c r="X69" i="16"/>
  <c r="X70" i="16" s="1"/>
  <c r="X65" i="17"/>
  <c r="X66" i="17" s="1"/>
  <c r="X65" i="16"/>
  <c r="X66" i="16" s="1"/>
  <c r="X69" i="17"/>
  <c r="X70" i="17" s="1"/>
  <c r="X55" i="16"/>
  <c r="X56" i="16" s="1"/>
  <c r="X55" i="17"/>
  <c r="X56" i="17" s="1"/>
  <c r="X100" i="17" s="1"/>
  <c r="AB23" i="17"/>
  <c r="AB24" i="17" s="1"/>
  <c r="AB23" i="16"/>
  <c r="AB24" i="16" s="1"/>
  <c r="I15" i="16"/>
  <c r="I16" i="16" s="1"/>
  <c r="I15" i="17"/>
  <c r="I16" i="17" s="1"/>
  <c r="K61" i="16"/>
  <c r="K62" i="16" s="1"/>
  <c r="K61" i="17"/>
  <c r="K62" i="17" s="1"/>
  <c r="K35" i="17"/>
  <c r="K36" i="17" s="1"/>
  <c r="K35" i="16"/>
  <c r="K36" i="16" s="1"/>
  <c r="AF47" i="17"/>
  <c r="AF48" i="17" s="1"/>
  <c r="AF47" i="16"/>
  <c r="AF48" i="16" s="1"/>
  <c r="S81" i="17"/>
  <c r="S82" i="17" s="1"/>
  <c r="S81" i="16"/>
  <c r="S82" i="16" s="1"/>
  <c r="Q11" i="16"/>
  <c r="Q12" i="16" s="1"/>
  <c r="Q11" i="17"/>
  <c r="Q12" i="17" s="1"/>
  <c r="M57" i="17"/>
  <c r="M58" i="17" s="1"/>
  <c r="M57" i="16"/>
  <c r="M58" i="16" s="1"/>
  <c r="AF31" i="17"/>
  <c r="AF32" i="17" s="1"/>
  <c r="AF31" i="16"/>
  <c r="AF32" i="16" s="1"/>
  <c r="X23" i="17"/>
  <c r="X24" i="17" s="1"/>
  <c r="X23" i="16"/>
  <c r="X24" i="16" s="1"/>
  <c r="R33" i="17"/>
  <c r="R34" i="17" s="1"/>
  <c r="R33" i="16"/>
  <c r="R34" i="16" s="1"/>
  <c r="X9" i="16"/>
  <c r="X10" i="16" s="1"/>
  <c r="X9" i="17"/>
  <c r="X10" i="17" s="1"/>
  <c r="AC45" i="17"/>
  <c r="AC46" i="17" s="1"/>
  <c r="AC45" i="16"/>
  <c r="AC46" i="16" s="1"/>
  <c r="R35" i="17"/>
  <c r="R36" i="17" s="1"/>
  <c r="R35" i="16"/>
  <c r="R36" i="16" s="1"/>
  <c r="N75" i="17"/>
  <c r="N76" i="17" s="1"/>
  <c r="N75" i="16"/>
  <c r="N76" i="16" s="1"/>
  <c r="AA7" i="17"/>
  <c r="AA8" i="17" s="1"/>
  <c r="AA7" i="16"/>
  <c r="AA8" i="16" s="1"/>
  <c r="M53" i="16"/>
  <c r="M54" i="16" s="1"/>
  <c r="M53" i="17"/>
  <c r="M54" i="17" s="1"/>
  <c r="AC25" i="17"/>
  <c r="AC26" i="17" s="1"/>
  <c r="AC25" i="16"/>
  <c r="AC26" i="16" s="1"/>
  <c r="T7" i="16"/>
  <c r="T8" i="16" s="1"/>
  <c r="T7" i="17"/>
  <c r="T8" i="17" s="1"/>
  <c r="O53" i="17"/>
  <c r="O54" i="17" s="1"/>
  <c r="O53" i="16"/>
  <c r="O54" i="16" s="1"/>
  <c r="Y19" i="17"/>
  <c r="Y20" i="17" s="1"/>
  <c r="Y19" i="16"/>
  <c r="Y20" i="16" s="1"/>
  <c r="AC39" i="16"/>
  <c r="AC40" i="16" s="1"/>
  <c r="AC39" i="17"/>
  <c r="AC40" i="17" s="1"/>
  <c r="O31" i="16"/>
  <c r="O32" i="16" s="1"/>
  <c r="O31" i="17"/>
  <c r="O32" i="17" s="1"/>
  <c r="S5" i="17"/>
  <c r="S6" i="17" s="1"/>
  <c r="S5" i="16"/>
  <c r="S6" i="16" s="1"/>
  <c r="O39" i="17"/>
  <c r="O40" i="17" s="1"/>
  <c r="O39" i="16"/>
  <c r="O40" i="16" s="1"/>
  <c r="Y29" i="17"/>
  <c r="Y30" i="17" s="1"/>
  <c r="Y29" i="16"/>
  <c r="Y30" i="16" s="1"/>
  <c r="AE47" i="16"/>
  <c r="AE48" i="16" s="1"/>
  <c r="AE47" i="17"/>
  <c r="AE48" i="17" s="1"/>
  <c r="AC61" i="16"/>
  <c r="AC62" i="16" s="1"/>
  <c r="AC61" i="17"/>
  <c r="AC62" i="17" s="1"/>
  <c r="AJ49" i="17"/>
  <c r="AJ50" i="17" s="1"/>
  <c r="AJ49" i="16"/>
  <c r="AJ50" i="16" s="1"/>
  <c r="U17" i="17"/>
  <c r="U18" i="17" s="1"/>
  <c r="U17" i="16"/>
  <c r="U18" i="16" s="1"/>
  <c r="AJ19" i="16"/>
  <c r="AJ20" i="16" s="1"/>
  <c r="AJ19" i="17"/>
  <c r="AJ20" i="17" s="1"/>
  <c r="Z27" i="17"/>
  <c r="Z28" i="17" s="1"/>
  <c r="Z27" i="16"/>
  <c r="Z28" i="16" s="1"/>
  <c r="U43" i="16"/>
  <c r="U44" i="16" s="1"/>
  <c r="U43" i="17"/>
  <c r="U44" i="17" s="1"/>
  <c r="AJ45" i="17"/>
  <c r="AJ46" i="17" s="1"/>
  <c r="AJ45" i="16"/>
  <c r="AJ46" i="16" s="1"/>
  <c r="P29" i="17"/>
  <c r="P30" i="17" s="1"/>
  <c r="P29" i="16"/>
  <c r="P30" i="16" s="1"/>
  <c r="T3" i="17"/>
  <c r="T4" i="17" s="1"/>
  <c r="T3" i="16"/>
  <c r="T4" i="16" s="1"/>
  <c r="G43" i="17"/>
  <c r="G43" i="16"/>
  <c r="R59" i="17"/>
  <c r="R60" i="17" s="1"/>
  <c r="R59" i="16"/>
  <c r="R60" i="16" s="1"/>
  <c r="Q59" i="17"/>
  <c r="Q60" i="17" s="1"/>
  <c r="Q59" i="16"/>
  <c r="Q60" i="16" s="1"/>
  <c r="AE51" i="16"/>
  <c r="AE52" i="16" s="1"/>
  <c r="AE51" i="17"/>
  <c r="AE52" i="17" s="1"/>
  <c r="AE49" i="17"/>
  <c r="AE50" i="17" s="1"/>
  <c r="AE49" i="16"/>
  <c r="AE50" i="16" s="1"/>
  <c r="Q19" i="17"/>
  <c r="Q20" i="17" s="1"/>
  <c r="Q19" i="16"/>
  <c r="Q20" i="16" s="1"/>
  <c r="U49" i="16"/>
  <c r="U50" i="16" s="1"/>
  <c r="U49" i="17"/>
  <c r="U50" i="17" s="1"/>
  <c r="AK63" i="17"/>
  <c r="AK64" i="17" s="1"/>
  <c r="AK63" i="16"/>
  <c r="AK64" i="16" s="1"/>
  <c r="AK67" i="16"/>
  <c r="AK68" i="16" s="1"/>
  <c r="AK67" i="17"/>
  <c r="AK68" i="17" s="1"/>
  <c r="I19" i="16"/>
  <c r="I20" i="16" s="1"/>
  <c r="I19" i="17"/>
  <c r="I20" i="17" s="1"/>
  <c r="Z45" i="17"/>
  <c r="Z46" i="17" s="1"/>
  <c r="Z45" i="16"/>
  <c r="Z46" i="16" s="1"/>
  <c r="V31" i="17"/>
  <c r="V32" i="17" s="1"/>
  <c r="V31" i="16"/>
  <c r="V32" i="16" s="1"/>
  <c r="G25" i="16"/>
  <c r="G25" i="17"/>
  <c r="L39" i="17"/>
  <c r="L40" i="17" s="1"/>
  <c r="L39" i="16"/>
  <c r="L40" i="16" s="1"/>
  <c r="Q51" i="17"/>
  <c r="Q52" i="17" s="1"/>
  <c r="Q51" i="16"/>
  <c r="Q52" i="16" s="1"/>
  <c r="AF61" i="16"/>
  <c r="AF62" i="16" s="1"/>
  <c r="AF61" i="17"/>
  <c r="AF62" i="17" s="1"/>
  <c r="O7" i="17"/>
  <c r="O8" i="17" s="1"/>
  <c r="O7" i="16"/>
  <c r="O8" i="16" s="1"/>
  <c r="H29" i="16"/>
  <c r="H30" i="16" s="1"/>
  <c r="H29" i="17"/>
  <c r="H30" i="17" s="1"/>
  <c r="I3" i="16"/>
  <c r="I4" i="16" s="1"/>
  <c r="I3" i="17"/>
  <c r="I4" i="17" s="1"/>
  <c r="M23" i="17"/>
  <c r="M24" i="17" s="1"/>
  <c r="M23" i="16"/>
  <c r="M24" i="16" s="1"/>
  <c r="U61" i="17"/>
  <c r="U62" i="17" s="1"/>
  <c r="U61" i="16"/>
  <c r="U62" i="16" s="1"/>
  <c r="N9" i="16"/>
  <c r="N10" i="16" s="1"/>
  <c r="N9" i="17"/>
  <c r="N10" i="17" s="1"/>
  <c r="U39" i="17"/>
  <c r="U40" i="17" s="1"/>
  <c r="U39" i="16"/>
  <c r="U40" i="16" s="1"/>
  <c r="X81" i="16"/>
  <c r="X82" i="16" s="1"/>
  <c r="X81" i="17"/>
  <c r="X82" i="17" s="1"/>
  <c r="X75" i="17"/>
  <c r="X76" i="17" s="1"/>
  <c r="X75" i="16"/>
  <c r="X76" i="16" s="1"/>
  <c r="W41" i="17"/>
  <c r="W42" i="17" s="1"/>
  <c r="W41" i="16"/>
  <c r="W42" i="16" s="1"/>
  <c r="T15" i="17"/>
  <c r="T16" i="17" s="1"/>
  <c r="T15" i="16"/>
  <c r="T16" i="16" s="1"/>
  <c r="H35" i="17"/>
  <c r="H36" i="17" s="1"/>
  <c r="H35" i="16"/>
  <c r="H36" i="16" s="1"/>
  <c r="AD69" i="16"/>
  <c r="AD70" i="16" s="1"/>
  <c r="AD69" i="17"/>
  <c r="AD70" i="17" s="1"/>
  <c r="AD65" i="17"/>
  <c r="AD66" i="17" s="1"/>
  <c r="AD65" i="16"/>
  <c r="AD66" i="16" s="1"/>
  <c r="K23" i="16"/>
  <c r="K24" i="16" s="1"/>
  <c r="K23" i="17"/>
  <c r="K24" i="17" s="1"/>
  <c r="AE73" i="16"/>
  <c r="AE74" i="16" s="1"/>
  <c r="AE73" i="17"/>
  <c r="AE74" i="17" s="1"/>
  <c r="X13" i="16"/>
  <c r="X14" i="16" s="1"/>
  <c r="X13" i="17"/>
  <c r="X14" i="17" s="1"/>
  <c r="N53" i="16"/>
  <c r="N54" i="16" s="1"/>
  <c r="N53" i="17"/>
  <c r="N54" i="17" s="1"/>
  <c r="O81" i="17"/>
  <c r="O82" i="17" s="1"/>
  <c r="O81" i="16"/>
  <c r="O82" i="16" s="1"/>
  <c r="M61" i="16"/>
  <c r="M62" i="16" s="1"/>
  <c r="M61" i="17"/>
  <c r="M62" i="17" s="1"/>
  <c r="J59" i="16"/>
  <c r="J60" i="16" s="1"/>
  <c r="J59" i="17"/>
  <c r="J60" i="17" s="1"/>
  <c r="W49" i="17"/>
  <c r="W50" i="17" s="1"/>
  <c r="W49" i="16"/>
  <c r="W50" i="16" s="1"/>
  <c r="AB21" i="16"/>
  <c r="AB22" i="16" s="1"/>
  <c r="AB21" i="17"/>
  <c r="AB22" i="17" s="1"/>
  <c r="X59" i="17"/>
  <c r="X60" i="17" s="1"/>
  <c r="X59" i="16"/>
  <c r="X60" i="16" s="1"/>
  <c r="Z77" i="17"/>
  <c r="Z78" i="17" s="1"/>
  <c r="Z77" i="16"/>
  <c r="Z78" i="16" s="1"/>
  <c r="AF49" i="17"/>
  <c r="AF50" i="17" s="1"/>
  <c r="AF49" i="16"/>
  <c r="AF50" i="16" s="1"/>
  <c r="AK43" i="17"/>
  <c r="AK44" i="17" s="1"/>
  <c r="AK43" i="16"/>
  <c r="AK44" i="16" s="1"/>
  <c r="M77" i="16"/>
  <c r="M78" i="16" s="1"/>
  <c r="M77" i="17"/>
  <c r="M78" i="17" s="1"/>
  <c r="N49" i="17"/>
  <c r="N50" i="17" s="1"/>
  <c r="N49" i="16"/>
  <c r="N50" i="16" s="1"/>
  <c r="AA41" i="16"/>
  <c r="AA42" i="16" s="1"/>
  <c r="AA41" i="17"/>
  <c r="AA42" i="17" s="1"/>
  <c r="AK57" i="17"/>
  <c r="AK58" i="17" s="1"/>
  <c r="AK57" i="16"/>
  <c r="AK58" i="16" s="1"/>
  <c r="M49" i="17"/>
  <c r="M50" i="17" s="1"/>
  <c r="M49" i="16"/>
  <c r="M50" i="16" s="1"/>
  <c r="AB73" i="16"/>
  <c r="AB74" i="16" s="1"/>
  <c r="AB73" i="17"/>
  <c r="AB74" i="17" s="1"/>
  <c r="Y39" i="16"/>
  <c r="Y40" i="16" s="1"/>
  <c r="Y39" i="17"/>
  <c r="Y40" i="17" s="1"/>
  <c r="AG59" i="17"/>
  <c r="AG60" i="17" s="1"/>
  <c r="AG59" i="16"/>
  <c r="AG60" i="16" s="1"/>
  <c r="R7" i="16"/>
  <c r="R8" i="16" s="1"/>
  <c r="R7" i="17"/>
  <c r="R8" i="17" s="1"/>
  <c r="I77" i="16"/>
  <c r="I78" i="16" s="1"/>
  <c r="I77" i="17"/>
  <c r="I78" i="17" s="1"/>
  <c r="N17" i="17"/>
  <c r="N18" i="17" s="1"/>
  <c r="N17" i="16"/>
  <c r="N18" i="16" s="1"/>
  <c r="L3" i="17"/>
  <c r="L4" i="17" s="1"/>
  <c r="L3" i="16"/>
  <c r="L4" i="16" s="1"/>
  <c r="AD81" i="17"/>
  <c r="AD82" i="17" s="1"/>
  <c r="AD81" i="16"/>
  <c r="AD82" i="16" s="1"/>
  <c r="AB41" i="16"/>
  <c r="AB42" i="16" s="1"/>
  <c r="AB41" i="17"/>
  <c r="AB42" i="17" s="1"/>
  <c r="H43" i="17"/>
  <c r="H44" i="17" s="1"/>
  <c r="H43" i="16"/>
  <c r="H44" i="16" s="1"/>
  <c r="AE53" i="17"/>
  <c r="AE54" i="17" s="1"/>
  <c r="AE53" i="16"/>
  <c r="AE54" i="16" s="1"/>
  <c r="AK23" i="17"/>
  <c r="AK24" i="17" s="1"/>
  <c r="AK23" i="16"/>
  <c r="AK24" i="16" s="1"/>
  <c r="N41" i="16"/>
  <c r="N42" i="16" s="1"/>
  <c r="N41" i="17"/>
  <c r="N42" i="17" s="1"/>
  <c r="Y47" i="16"/>
  <c r="Y48" i="16" s="1"/>
  <c r="Y47" i="17"/>
  <c r="Y48" i="17" s="1"/>
  <c r="AG41" i="17"/>
  <c r="AG42" i="17" s="1"/>
  <c r="AG41" i="16"/>
  <c r="AG42" i="16" s="1"/>
  <c r="K9" i="16"/>
  <c r="K10" i="16" s="1"/>
  <c r="K9" i="17"/>
  <c r="K10" i="17" s="1"/>
  <c r="J79" i="17"/>
  <c r="J80" i="17" s="1"/>
  <c r="J79" i="16"/>
  <c r="J80" i="16" s="1"/>
  <c r="AB55" i="17"/>
  <c r="AB56" i="17" s="1"/>
  <c r="AB100" i="17" s="1"/>
  <c r="AB55" i="16"/>
  <c r="AB56" i="16" s="1"/>
  <c r="AD39" i="17"/>
  <c r="AD40" i="17" s="1"/>
  <c r="AD39" i="16"/>
  <c r="AD40" i="16" s="1"/>
  <c r="K3" i="17"/>
  <c r="K4" i="17" s="1"/>
  <c r="K3" i="16"/>
  <c r="K4" i="16" s="1"/>
  <c r="AA13" i="16"/>
  <c r="AA14" i="16" s="1"/>
  <c r="AA13" i="17"/>
  <c r="AA14" i="17" s="1"/>
  <c r="AA25" i="17"/>
  <c r="AA26" i="17" s="1"/>
  <c r="AA25" i="16"/>
  <c r="AA26" i="16" s="1"/>
  <c r="AI23" i="16"/>
  <c r="AI24" i="16" s="1"/>
  <c r="AI23" i="17"/>
  <c r="AI24" i="17" s="1"/>
  <c r="G27" i="17"/>
  <c r="G27" i="16"/>
  <c r="AA11" i="17"/>
  <c r="AA12" i="17" s="1"/>
  <c r="AA11" i="16"/>
  <c r="AA12" i="16" s="1"/>
  <c r="Z31" i="17"/>
  <c r="Z32" i="17" s="1"/>
  <c r="Z31" i="16"/>
  <c r="Z32" i="16" s="1"/>
  <c r="S19" i="17"/>
  <c r="S20" i="17" s="1"/>
  <c r="S19" i="16"/>
  <c r="S20" i="16" s="1"/>
  <c r="AH49" i="16"/>
  <c r="AH50" i="16" s="1"/>
  <c r="AH49" i="17"/>
  <c r="AH50" i="17" s="1"/>
  <c r="AD29" i="16"/>
  <c r="AD30" i="16" s="1"/>
  <c r="AD29" i="17"/>
  <c r="AD30" i="17" s="1"/>
  <c r="Q15" i="17"/>
  <c r="Q16" i="17" s="1"/>
  <c r="Q15" i="16"/>
  <c r="Q16" i="16" s="1"/>
  <c r="Q75" i="17"/>
  <c r="Q76" i="17" s="1"/>
  <c r="Q75" i="16"/>
  <c r="Q76" i="16" s="1"/>
  <c r="R43" i="17"/>
  <c r="R44" i="17" s="1"/>
  <c r="R43" i="16"/>
  <c r="R44" i="16" s="1"/>
  <c r="W77" i="17"/>
  <c r="W78" i="17" s="1"/>
  <c r="W77" i="16"/>
  <c r="W78" i="16" s="1"/>
  <c r="W51" i="16"/>
  <c r="W52" i="16" s="1"/>
  <c r="W51" i="17"/>
  <c r="W52" i="17" s="1"/>
  <c r="O51" i="17"/>
  <c r="O52" i="17" s="1"/>
  <c r="O51" i="16"/>
  <c r="O52" i="16" s="1"/>
  <c r="AK29" i="17"/>
  <c r="AK30" i="17" s="1"/>
  <c r="AK29" i="16"/>
  <c r="AK30" i="16" s="1"/>
  <c r="Y33" i="16"/>
  <c r="Y34" i="16" s="1"/>
  <c r="Y33" i="17"/>
  <c r="Y34" i="17" s="1"/>
  <c r="U21" i="16"/>
  <c r="U22" i="16" s="1"/>
  <c r="U21" i="17"/>
  <c r="U22" i="17" s="1"/>
  <c r="Q31" i="16"/>
  <c r="Q32" i="16" s="1"/>
  <c r="Q31" i="17"/>
  <c r="Q32" i="17" s="1"/>
  <c r="J11" i="17"/>
  <c r="J12" i="17" s="1"/>
  <c r="J11" i="16"/>
  <c r="J12" i="16" s="1"/>
  <c r="Z37" i="16"/>
  <c r="Z38" i="16" s="1"/>
  <c r="Z37" i="17"/>
  <c r="Z38" i="17" s="1"/>
  <c r="AG9" i="17"/>
  <c r="AG10" i="17" s="1"/>
  <c r="AG9" i="16"/>
  <c r="AG10" i="16" s="1"/>
  <c r="Y81" i="17"/>
  <c r="Y82" i="17" s="1"/>
  <c r="Y81" i="16"/>
  <c r="Y82" i="16" s="1"/>
  <c r="AJ15" i="17"/>
  <c r="AJ16" i="17" s="1"/>
  <c r="AJ15" i="16"/>
  <c r="AJ16" i="16" s="1"/>
  <c r="L45" i="17"/>
  <c r="L46" i="17" s="1"/>
  <c r="L45" i="16"/>
  <c r="L46" i="16" s="1"/>
  <c r="AB63" i="16"/>
  <c r="AB64" i="16" s="1"/>
  <c r="AB63" i="17"/>
  <c r="AB64" i="17" s="1"/>
  <c r="AB67" i="16"/>
  <c r="AB68" i="16" s="1"/>
  <c r="AB67" i="17"/>
  <c r="AB68" i="17" s="1"/>
  <c r="J55" i="17"/>
  <c r="J56" i="17" s="1"/>
  <c r="J100" i="17" s="1"/>
  <c r="J55" i="16"/>
  <c r="J56" i="16" s="1"/>
  <c r="R81" i="16"/>
  <c r="R82" i="16" s="1"/>
  <c r="R81" i="17"/>
  <c r="R82" i="17" s="1"/>
  <c r="L23" i="16"/>
  <c r="L24" i="16" s="1"/>
  <c r="L23" i="17"/>
  <c r="L24" i="17" s="1"/>
  <c r="V21" i="17"/>
  <c r="V22" i="17" s="1"/>
  <c r="V21" i="16"/>
  <c r="V22" i="16" s="1"/>
  <c r="AJ27" i="16"/>
  <c r="AJ28" i="16" s="1"/>
  <c r="AJ27" i="17"/>
  <c r="AJ28" i="17" s="1"/>
  <c r="N59" i="17"/>
  <c r="N60" i="17" s="1"/>
  <c r="N59" i="16"/>
  <c r="N60" i="16" s="1"/>
  <c r="M8" i="15"/>
  <c r="K97" i="17" l="1"/>
  <c r="J99" i="17"/>
  <c r="AF98" i="17"/>
  <c r="K99" i="17"/>
  <c r="W97" i="17"/>
  <c r="O102" i="17"/>
  <c r="I97" i="17"/>
  <c r="Z98" i="17"/>
  <c r="AD99" i="17"/>
  <c r="L97" i="17"/>
  <c r="AJ102" i="17"/>
  <c r="U99" i="17"/>
  <c r="AC99" i="17"/>
  <c r="AI99" i="17"/>
  <c r="AD102" i="17"/>
  <c r="K102" i="17"/>
  <c r="P98" i="17"/>
  <c r="W102" i="17"/>
  <c r="N8" i="15"/>
  <c r="G28" i="16"/>
  <c r="AL27" i="16"/>
  <c r="AL28" i="16" s="1"/>
  <c r="L99" i="17"/>
  <c r="P102" i="17"/>
  <c r="G62" i="17"/>
  <c r="AL61" i="17"/>
  <c r="AL62" i="17" s="1"/>
  <c r="G10" i="16"/>
  <c r="AL9" i="16"/>
  <c r="AL10" i="16" s="1"/>
  <c r="G38" i="16"/>
  <c r="AL37" i="16"/>
  <c r="AL38" i="16" s="1"/>
  <c r="AL11" i="17"/>
  <c r="AL12" i="17" s="1"/>
  <c r="G12" i="17"/>
  <c r="O97" i="17"/>
  <c r="AL33" i="16"/>
  <c r="AL34" i="16" s="1"/>
  <c r="G34" i="16"/>
  <c r="AL53" i="17"/>
  <c r="AL54" i="17" s="1"/>
  <c r="G54" i="17"/>
  <c r="O98" i="17"/>
  <c r="H102" i="17"/>
  <c r="AK97" i="17"/>
  <c r="AB98" i="17"/>
  <c r="AB99" i="17"/>
  <c r="AL19" i="17"/>
  <c r="AL20" i="17" s="1"/>
  <c r="G20" i="17"/>
  <c r="AL51" i="17"/>
  <c r="AL52" i="17" s="1"/>
  <c r="G52" i="17"/>
  <c r="AE98" i="17"/>
  <c r="AL59" i="17"/>
  <c r="AL60" i="17" s="1"/>
  <c r="G60" i="17"/>
  <c r="AL17" i="17"/>
  <c r="AL18" i="17" s="1"/>
  <c r="G18" i="17"/>
  <c r="AL47" i="16"/>
  <c r="AL48" i="16" s="1"/>
  <c r="G48" i="16"/>
  <c r="Y102" i="17"/>
  <c r="AJ97" i="17"/>
  <c r="G78" i="17"/>
  <c r="AL77" i="17"/>
  <c r="AL78" i="17" s="1"/>
  <c r="S99" i="17"/>
  <c r="AG102" i="17"/>
  <c r="V99" i="17"/>
  <c r="W99" i="17"/>
  <c r="Q97" i="17"/>
  <c r="AL21" i="16"/>
  <c r="AL22" i="16" s="1"/>
  <c r="G22" i="16"/>
  <c r="AG99" i="17"/>
  <c r="I99" i="17"/>
  <c r="H98" i="17"/>
  <c r="AL27" i="17"/>
  <c r="AL28" i="17" s="1"/>
  <c r="G28" i="17"/>
  <c r="T97" i="17"/>
  <c r="AL39" i="16"/>
  <c r="AL40" i="16" s="1"/>
  <c r="G40" i="16"/>
  <c r="P97" i="17"/>
  <c r="G6" i="16"/>
  <c r="AL5" i="16"/>
  <c r="AL6" i="16" s="1"/>
  <c r="AC102" i="17"/>
  <c r="AB102" i="17"/>
  <c r="AL35" i="16"/>
  <c r="AL36" i="16" s="1"/>
  <c r="G36" i="16"/>
  <c r="AC98" i="17"/>
  <c r="X99" i="17"/>
  <c r="G80" i="16"/>
  <c r="AL79" i="16"/>
  <c r="AL80" i="16" s="1"/>
  <c r="AI98" i="17"/>
  <c r="G76" i="16"/>
  <c r="AL75" i="16"/>
  <c r="AL76" i="16" s="1"/>
  <c r="AL33" i="17"/>
  <c r="AL34" i="17" s="1"/>
  <c r="G34" i="17"/>
  <c r="G74" i="16"/>
  <c r="AL73" i="16"/>
  <c r="AL74" i="16" s="1"/>
  <c r="AL49" i="16"/>
  <c r="AL50" i="16" s="1"/>
  <c r="G50" i="16"/>
  <c r="AL53" i="16"/>
  <c r="AL54" i="16" s="1"/>
  <c r="G54" i="16"/>
  <c r="G58" i="17"/>
  <c r="AL57" i="17"/>
  <c r="AL58" i="17" s="1"/>
  <c r="AL81" i="17"/>
  <c r="AL82" i="17" s="1"/>
  <c r="G82" i="17"/>
  <c r="AE102" i="17"/>
  <c r="AL51" i="16"/>
  <c r="AL52" i="16" s="1"/>
  <c r="G52" i="16"/>
  <c r="AH97" i="17"/>
  <c r="I102" i="17"/>
  <c r="S102" i="17"/>
  <c r="Q99" i="17"/>
  <c r="R98" i="17"/>
  <c r="X98" i="17"/>
  <c r="AB97" i="17"/>
  <c r="G68" i="17"/>
  <c r="AL67" i="17"/>
  <c r="AL68" i="17" s="1"/>
  <c r="AL63" i="16"/>
  <c r="AL64" i="16" s="1"/>
  <c r="G64" i="16"/>
  <c r="G70" i="17"/>
  <c r="AL69" i="17"/>
  <c r="AL70" i="17" s="1"/>
  <c r="M99" i="17"/>
  <c r="U97" i="17"/>
  <c r="G8" i="16"/>
  <c r="AL7" i="16"/>
  <c r="AL8" i="16" s="1"/>
  <c r="X97" i="17"/>
  <c r="V97" i="17"/>
  <c r="AG98" i="17"/>
  <c r="Z102" i="17"/>
  <c r="H97" i="17"/>
  <c r="K98" i="17"/>
  <c r="AL21" i="17"/>
  <c r="AL22" i="17" s="1"/>
  <c r="G22" i="17"/>
  <c r="N98" i="17"/>
  <c r="H99" i="17"/>
  <c r="AC97" i="17"/>
  <c r="Y99" i="17"/>
  <c r="G26" i="17"/>
  <c r="AL25" i="17"/>
  <c r="AL26" i="17" s="1"/>
  <c r="G44" i="16"/>
  <c r="AL43" i="16"/>
  <c r="AL44" i="16" s="1"/>
  <c r="AF97" i="17"/>
  <c r="Y97" i="17"/>
  <c r="G6" i="17"/>
  <c r="AL5" i="17"/>
  <c r="AL6" i="17" s="1"/>
  <c r="AL3" i="16"/>
  <c r="AL4" i="16" s="1"/>
  <c r="G4" i="16"/>
  <c r="AL35" i="17"/>
  <c r="AL36" i="17" s="1"/>
  <c r="G36" i="17"/>
  <c r="G12" i="16"/>
  <c r="AL11" i="16"/>
  <c r="AL12" i="16" s="1"/>
  <c r="L98" i="17"/>
  <c r="G32" i="16"/>
  <c r="AL31" i="16"/>
  <c r="AL32" i="16" s="1"/>
  <c r="P99" i="17"/>
  <c r="G76" i="17"/>
  <c r="AL75" i="17"/>
  <c r="AL76" i="17" s="1"/>
  <c r="AH98" i="17"/>
  <c r="I98" i="17"/>
  <c r="AJ98" i="17"/>
  <c r="J102" i="17"/>
  <c r="S98" i="17"/>
  <c r="AE97" i="17"/>
  <c r="AI97" i="17"/>
  <c r="Q98" i="17"/>
  <c r="R97" i="17"/>
  <c r="G14" i="16"/>
  <c r="AL13" i="16"/>
  <c r="AL14" i="16" s="1"/>
  <c r="G20" i="16"/>
  <c r="AL19" i="16"/>
  <c r="AL20" i="16" s="1"/>
  <c r="M98" i="17"/>
  <c r="V98" i="17"/>
  <c r="G18" i="16"/>
  <c r="AL17" i="16"/>
  <c r="AL18" i="16" s="1"/>
  <c r="AL41" i="16"/>
  <c r="AL42" i="16" s="1"/>
  <c r="G42" i="16"/>
  <c r="S97" i="17"/>
  <c r="G46" i="16"/>
  <c r="AL45" i="16"/>
  <c r="AL46" i="16" s="1"/>
  <c r="AL23" i="16"/>
  <c r="AL24" i="16" s="1"/>
  <c r="G24" i="16"/>
  <c r="AL15" i="17"/>
  <c r="AL16" i="17" s="1"/>
  <c r="G16" i="17"/>
  <c r="AL63" i="17"/>
  <c r="AL64" i="17" s="1"/>
  <c r="G64" i="17"/>
  <c r="AE99" i="17"/>
  <c r="AL69" i="16"/>
  <c r="AL70" i="16" s="1"/>
  <c r="G70" i="16"/>
  <c r="G30" i="16"/>
  <c r="AL29" i="16"/>
  <c r="AL30" i="16" s="1"/>
  <c r="AL7" i="17"/>
  <c r="AL8" i="17" s="1"/>
  <c r="G8" i="17"/>
  <c r="N97" i="17"/>
  <c r="AH102" i="17"/>
  <c r="N102" i="17"/>
  <c r="T102" i="17"/>
  <c r="AJ99" i="17"/>
  <c r="V102" i="17"/>
  <c r="AG97" i="17"/>
  <c r="AD98" i="17"/>
  <c r="U102" i="17"/>
  <c r="Y98" i="17"/>
  <c r="M97" i="17"/>
  <c r="J98" i="17"/>
  <c r="M102" i="17"/>
  <c r="G56" i="16"/>
  <c r="AL55" i="16"/>
  <c r="AL56" i="16" s="1"/>
  <c r="AA102" i="17"/>
  <c r="N99" i="17"/>
  <c r="AA98" i="17"/>
  <c r="AL25" i="16"/>
  <c r="AL26" i="16" s="1"/>
  <c r="G26" i="16"/>
  <c r="AL43" i="17"/>
  <c r="AL44" i="17" s="1"/>
  <c r="G44" i="17"/>
  <c r="O99" i="17"/>
  <c r="X102" i="17"/>
  <c r="G40" i="17"/>
  <c r="AL39" i="17"/>
  <c r="AL40" i="17" s="1"/>
  <c r="AL61" i="16"/>
  <c r="AL62" i="16" s="1"/>
  <c r="G62" i="16"/>
  <c r="AL9" i="17"/>
  <c r="AL10" i="17" s="1"/>
  <c r="G10" i="17"/>
  <c r="AL37" i="17"/>
  <c r="AL38" i="17" s="1"/>
  <c r="G38" i="17"/>
  <c r="Z99" i="17"/>
  <c r="AL3" i="17"/>
  <c r="AL4" i="17" s="1"/>
  <c r="G4" i="17"/>
  <c r="AD97" i="17"/>
  <c r="Z97" i="17"/>
  <c r="AL31" i="17"/>
  <c r="AL32" i="17" s="1"/>
  <c r="G32" i="17"/>
  <c r="W98" i="17"/>
  <c r="R99" i="17"/>
  <c r="AL79" i="17"/>
  <c r="AL80" i="17" s="1"/>
  <c r="G80" i="17"/>
  <c r="AI102" i="17"/>
  <c r="AF99" i="17"/>
  <c r="G74" i="17"/>
  <c r="AL73" i="17"/>
  <c r="AL74" i="17" s="1"/>
  <c r="G50" i="17"/>
  <c r="AL49" i="17"/>
  <c r="AL50" i="17" s="1"/>
  <c r="AH99" i="17"/>
  <c r="AF102" i="17"/>
  <c r="T99" i="17"/>
  <c r="AL57" i="16"/>
  <c r="AL58" i="16" s="1"/>
  <c r="G58" i="16"/>
  <c r="G82" i="16"/>
  <c r="AL81" i="16"/>
  <c r="AL82" i="16" s="1"/>
  <c r="L102" i="17"/>
  <c r="AL13" i="17"/>
  <c r="AL14" i="17" s="1"/>
  <c r="G14" i="17"/>
  <c r="Q102" i="17"/>
  <c r="G60" i="16"/>
  <c r="AL59" i="16"/>
  <c r="AL60" i="16" s="1"/>
  <c r="AL47" i="17"/>
  <c r="AL48" i="17" s="1"/>
  <c r="G48" i="17"/>
  <c r="AL41" i="17"/>
  <c r="AL42" i="17" s="1"/>
  <c r="G42" i="17"/>
  <c r="G46" i="17"/>
  <c r="AL45" i="17"/>
  <c r="AL46" i="17" s="1"/>
  <c r="R102" i="17"/>
  <c r="AA99" i="17"/>
  <c r="G24" i="17"/>
  <c r="AL23" i="17"/>
  <c r="AL24" i="17" s="1"/>
  <c r="G16" i="16"/>
  <c r="AL15" i="16"/>
  <c r="AL16" i="16" s="1"/>
  <c r="AL67" i="16"/>
  <c r="AL68" i="16" s="1"/>
  <c r="G68" i="16"/>
  <c r="AL77" i="16"/>
  <c r="AL78" i="16" s="1"/>
  <c r="G78" i="16"/>
  <c r="AL65" i="16"/>
  <c r="AL66" i="16" s="1"/>
  <c r="G66" i="16"/>
  <c r="AL65" i="17"/>
  <c r="AL66" i="17" s="1"/>
  <c r="G66" i="17"/>
  <c r="AL29" i="17"/>
  <c r="AL30" i="17" s="1"/>
  <c r="G30" i="17"/>
  <c r="AK99" i="17"/>
  <c r="T98" i="17"/>
  <c r="AA97" i="17"/>
  <c r="AK98" i="17"/>
  <c r="J97" i="17"/>
  <c r="U98" i="17"/>
  <c r="AK102" i="17"/>
  <c r="AL55" i="17"/>
  <c r="AL56" i="17" s="1"/>
  <c r="G56" i="17"/>
  <c r="G100" i="17" s="1"/>
  <c r="M11" i="15"/>
  <c r="M10" i="15"/>
  <c r="M9" i="15"/>
  <c r="M12" i="15"/>
  <c r="G98" i="17" l="1"/>
  <c r="N12" i="15"/>
  <c r="N9" i="15"/>
  <c r="N10" i="15"/>
  <c r="N11" i="15"/>
  <c r="G97" i="17"/>
  <c r="G99" i="17"/>
  <c r="G102" i="17"/>
  <c r="I75" i="19" l="1"/>
  <c r="I76" i="19" s="1"/>
  <c r="I281" i="16"/>
  <c r="I282" i="16" s="1"/>
  <c r="AH143" i="19"/>
  <c r="AH144" i="19" s="1"/>
  <c r="AH349" i="16"/>
  <c r="AH350" i="16" s="1"/>
  <c r="H227" i="16"/>
  <c r="H228" i="16" s="1"/>
  <c r="H21" i="19"/>
  <c r="H22" i="19" s="1"/>
  <c r="AJ437" i="16"/>
  <c r="AJ438" i="16" s="1"/>
  <c r="AJ231" i="19"/>
  <c r="AJ232" i="19" s="1"/>
  <c r="M221" i="19"/>
  <c r="M222" i="19" s="1"/>
  <c r="M427" i="16"/>
  <c r="M428" i="16" s="1"/>
  <c r="P187" i="19"/>
  <c r="P188" i="19" s="1"/>
  <c r="P393" i="16"/>
  <c r="P394" i="16" s="1"/>
  <c r="T121" i="19"/>
  <c r="T122" i="19" s="1"/>
  <c r="T327" i="16"/>
  <c r="T328" i="16" s="1"/>
  <c r="AC151" i="19"/>
  <c r="AC152" i="19" s="1"/>
  <c r="AC357" i="16"/>
  <c r="AC358" i="16" s="1"/>
  <c r="AA293" i="16"/>
  <c r="AA294" i="16" s="1"/>
  <c r="AA87" i="19"/>
  <c r="AA88" i="19" s="1"/>
  <c r="AJ203" i="19"/>
  <c r="AJ204" i="19" s="1"/>
  <c r="AJ409" i="16"/>
  <c r="AJ410" i="16" s="1"/>
  <c r="AF189" i="19"/>
  <c r="AF190" i="19" s="1"/>
  <c r="AF395" i="16"/>
  <c r="AF396" i="16" s="1"/>
  <c r="AI11" i="19"/>
  <c r="AI12" i="19" s="1"/>
  <c r="AI217" i="16"/>
  <c r="AI218" i="16" s="1"/>
  <c r="J25" i="19"/>
  <c r="J26" i="19" s="1"/>
  <c r="J231" i="16"/>
  <c r="J232" i="16" s="1"/>
  <c r="T161" i="19"/>
  <c r="T162" i="19" s="1"/>
  <c r="T367" i="16"/>
  <c r="T368" i="16" s="1"/>
  <c r="AG277" i="19"/>
  <c r="AG278" i="19" s="1"/>
  <c r="AG481" i="16"/>
  <c r="AG482" i="16" s="1"/>
  <c r="L77" i="19"/>
  <c r="L78" i="19" s="1"/>
  <c r="L283" i="16"/>
  <c r="L284" i="16" s="1"/>
  <c r="V219" i="19"/>
  <c r="V220" i="19" s="1"/>
  <c r="V425" i="16"/>
  <c r="V426" i="16" s="1"/>
  <c r="Q27" i="19"/>
  <c r="Q28" i="19" s="1"/>
  <c r="Q233" i="16"/>
  <c r="Q234" i="16" s="1"/>
  <c r="AG269" i="16"/>
  <c r="AG270" i="16" s="1"/>
  <c r="AG63" i="19"/>
  <c r="AG64" i="19" s="1"/>
  <c r="Q351" i="16"/>
  <c r="Q352" i="16" s="1"/>
  <c r="Q145" i="19"/>
  <c r="Q146" i="19" s="1"/>
  <c r="AF67" i="19"/>
  <c r="AF68" i="19" s="1"/>
  <c r="AF273" i="16"/>
  <c r="AF274" i="16" s="1"/>
  <c r="Z305" i="19"/>
  <c r="Z306" i="19" s="1"/>
  <c r="Z509" i="16"/>
  <c r="Z510" i="16" s="1"/>
  <c r="S59" i="19"/>
  <c r="S60" i="19" s="1"/>
  <c r="S313" i="19"/>
  <c r="S314" i="19" s="1"/>
  <c r="S265" i="16"/>
  <c r="S266" i="16" s="1"/>
  <c r="S517" i="16"/>
  <c r="S518" i="16" s="1"/>
  <c r="J43" i="19"/>
  <c r="J44" i="19" s="1"/>
  <c r="J249" i="16"/>
  <c r="J250" i="16" s="1"/>
  <c r="AE167" i="19"/>
  <c r="AE168" i="19" s="1"/>
  <c r="AE373" i="16"/>
  <c r="AE374" i="16" s="1"/>
  <c r="O65" i="19"/>
  <c r="O66" i="19" s="1"/>
  <c r="O271" i="16"/>
  <c r="O272" i="16" s="1"/>
  <c r="I239" i="16"/>
  <c r="I240" i="16" s="1"/>
  <c r="I33" i="19"/>
  <c r="I34" i="19" s="1"/>
  <c r="AG119" i="19"/>
  <c r="AG120" i="19" s="1"/>
  <c r="AG325" i="16"/>
  <c r="AG326" i="16" s="1"/>
  <c r="AA269" i="19"/>
  <c r="AA270" i="19" s="1"/>
  <c r="AA473" i="16"/>
  <c r="AA474" i="16" s="1"/>
  <c r="Q61" i="19"/>
  <c r="Q62" i="19" s="1"/>
  <c r="Q267" i="16"/>
  <c r="Q268" i="16" s="1"/>
  <c r="AK341" i="16"/>
  <c r="AK342" i="16" s="1"/>
  <c r="AK135" i="19"/>
  <c r="AK136" i="19" s="1"/>
  <c r="AH309" i="16"/>
  <c r="AH310" i="16" s="1"/>
  <c r="AH103" i="19"/>
  <c r="AH104" i="19" s="1"/>
  <c r="W295" i="16"/>
  <c r="W296" i="16" s="1"/>
  <c r="W89" i="19"/>
  <c r="W90" i="19" s="1"/>
  <c r="L241" i="19"/>
  <c r="L242" i="19" s="1"/>
  <c r="L447" i="16"/>
  <c r="L448" i="16" s="1"/>
  <c r="G369" i="16"/>
  <c r="G163" i="19"/>
  <c r="M217" i="19"/>
  <c r="M218" i="19" s="1"/>
  <c r="M423" i="16"/>
  <c r="M424" i="16" s="1"/>
  <c r="AC145" i="19"/>
  <c r="AC146" i="19" s="1"/>
  <c r="AC351" i="16"/>
  <c r="AC352" i="16" s="1"/>
  <c r="AC239" i="19"/>
  <c r="AC240" i="19" s="1"/>
  <c r="AC445" i="16"/>
  <c r="AC446" i="16" s="1"/>
  <c r="Y469" i="16"/>
  <c r="Y470" i="16" s="1"/>
  <c r="Y265" i="19"/>
  <c r="Y266" i="19" s="1"/>
  <c r="AG219" i="16"/>
  <c r="AG220" i="16" s="1"/>
  <c r="AG13" i="19"/>
  <c r="AG14" i="19" s="1"/>
  <c r="M13" i="19"/>
  <c r="M14" i="19" s="1"/>
  <c r="M219" i="16"/>
  <c r="M220" i="16" s="1"/>
  <c r="AD17" i="19"/>
  <c r="AD18" i="19" s="1"/>
  <c r="AD223" i="16"/>
  <c r="AD224" i="16" s="1"/>
  <c r="H349" i="16"/>
  <c r="H350" i="16" s="1"/>
  <c r="H143" i="19"/>
  <c r="H144" i="19" s="1"/>
  <c r="U89" i="19"/>
  <c r="U90" i="19" s="1"/>
  <c r="U295" i="16"/>
  <c r="U296" i="16" s="1"/>
  <c r="O3" i="19"/>
  <c r="O4" i="19" s="1"/>
  <c r="O209" i="16"/>
  <c r="O210" i="16" s="1"/>
  <c r="U91" i="19"/>
  <c r="U92" i="19" s="1"/>
  <c r="U297" i="16"/>
  <c r="U298" i="16" s="1"/>
  <c r="S193" i="19"/>
  <c r="S194" i="19" s="1"/>
  <c r="S399" i="16"/>
  <c r="S400" i="16" s="1"/>
  <c r="U55" i="19"/>
  <c r="U56" i="19" s="1"/>
  <c r="U261" i="16"/>
  <c r="U262" i="16" s="1"/>
  <c r="W265" i="19"/>
  <c r="W266" i="19" s="1"/>
  <c r="W469" i="16"/>
  <c r="W470" i="16" s="1"/>
  <c r="AJ277" i="16"/>
  <c r="AJ278" i="16" s="1"/>
  <c r="AJ71" i="19"/>
  <c r="AJ72" i="19" s="1"/>
  <c r="X203" i="19"/>
  <c r="X204" i="19" s="1"/>
  <c r="X409" i="16"/>
  <c r="X410" i="16" s="1"/>
  <c r="Q127" i="19"/>
  <c r="Q128" i="19" s="1"/>
  <c r="Q333" i="16"/>
  <c r="Q334" i="16" s="1"/>
  <c r="AD279" i="16"/>
  <c r="AD280" i="16" s="1"/>
  <c r="AD73" i="19"/>
  <c r="AD74" i="19" s="1"/>
  <c r="P77" i="19"/>
  <c r="P78" i="19" s="1"/>
  <c r="P283" i="16"/>
  <c r="P284" i="16" s="1"/>
  <c r="AD121" i="19"/>
  <c r="AD122" i="19" s="1"/>
  <c r="AD327" i="16"/>
  <c r="AD328" i="16" s="1"/>
  <c r="R155" i="19"/>
  <c r="R156" i="19" s="1"/>
  <c r="R361" i="16"/>
  <c r="R362" i="16" s="1"/>
  <c r="K189" i="19"/>
  <c r="K190" i="19" s="1"/>
  <c r="K395" i="16"/>
  <c r="K396" i="16" s="1"/>
  <c r="AB85" i="19"/>
  <c r="AB86" i="19" s="1"/>
  <c r="AB291" i="16"/>
  <c r="AB292" i="16" s="1"/>
  <c r="AK193" i="19"/>
  <c r="AK194" i="19" s="1"/>
  <c r="AK399" i="16"/>
  <c r="AK400" i="16" s="1"/>
  <c r="X231" i="19"/>
  <c r="X232" i="19" s="1"/>
  <c r="X437" i="16"/>
  <c r="X438" i="16" s="1"/>
  <c r="O173" i="19"/>
  <c r="O174" i="19" s="1"/>
  <c r="O379" i="16"/>
  <c r="O380" i="16" s="1"/>
  <c r="AE429" i="16"/>
  <c r="AE430" i="16" s="1"/>
  <c r="AE223" i="19"/>
  <c r="AE224" i="19" s="1"/>
  <c r="H103" i="19"/>
  <c r="H104" i="19" s="1"/>
  <c r="H309" i="16"/>
  <c r="H310" i="16" s="1"/>
  <c r="O73" i="19"/>
  <c r="O74" i="19" s="1"/>
  <c r="O279" i="16"/>
  <c r="O280" i="16" s="1"/>
  <c r="M333" i="16"/>
  <c r="M334" i="16" s="1"/>
  <c r="M127" i="19"/>
  <c r="M128" i="19" s="1"/>
  <c r="L501" i="16"/>
  <c r="L502" i="16" s="1"/>
  <c r="L297" i="19"/>
  <c r="L298" i="19" s="1"/>
  <c r="AD7" i="19"/>
  <c r="AD8" i="19" s="1"/>
  <c r="AD213" i="16"/>
  <c r="AD214" i="16" s="1"/>
  <c r="AK23" i="19"/>
  <c r="AK24" i="19" s="1"/>
  <c r="AK229" i="16"/>
  <c r="AK230" i="16" s="1"/>
  <c r="O47" i="19"/>
  <c r="O48" i="19" s="1"/>
  <c r="O253" i="16"/>
  <c r="O254" i="16" s="1"/>
  <c r="X127" i="19"/>
  <c r="X128" i="19" s="1"/>
  <c r="X333" i="16"/>
  <c r="X334" i="16" s="1"/>
  <c r="AA319" i="16"/>
  <c r="AA320" i="16" s="1"/>
  <c r="AA113" i="19"/>
  <c r="AA114" i="19" s="1"/>
  <c r="AD151" i="19"/>
  <c r="AD152" i="19" s="1"/>
  <c r="AD357" i="16"/>
  <c r="AD358" i="16" s="1"/>
  <c r="Y175" i="19"/>
  <c r="Y176" i="19" s="1"/>
  <c r="Y381" i="16"/>
  <c r="Y382" i="16" s="1"/>
  <c r="X345" i="16"/>
  <c r="X346" i="16" s="1"/>
  <c r="X139" i="19"/>
  <c r="X140" i="19" s="1"/>
  <c r="AE5" i="19"/>
  <c r="AE6" i="19" s="1"/>
  <c r="AE211" i="16"/>
  <c r="AE212" i="16" s="1"/>
  <c r="R39" i="19"/>
  <c r="R40" i="19" s="1"/>
  <c r="R245" i="16"/>
  <c r="R246" i="16" s="1"/>
  <c r="AB251" i="19"/>
  <c r="AB252" i="19" s="1"/>
  <c r="AB457" i="16"/>
  <c r="AB458" i="16" s="1"/>
  <c r="I189" i="19"/>
  <c r="I190" i="19" s="1"/>
  <c r="I395" i="16"/>
  <c r="I396" i="16" s="1"/>
  <c r="T221" i="19"/>
  <c r="T222" i="19" s="1"/>
  <c r="T427" i="16"/>
  <c r="T428" i="16" s="1"/>
  <c r="W237" i="19"/>
  <c r="W238" i="19" s="1"/>
  <c r="W443" i="16"/>
  <c r="W444" i="16" s="1"/>
  <c r="O257" i="19"/>
  <c r="O258" i="19" s="1"/>
  <c r="O461" i="16"/>
  <c r="O462" i="16" s="1"/>
  <c r="AF167" i="19"/>
  <c r="AF168" i="19" s="1"/>
  <c r="AF373" i="16"/>
  <c r="AF374" i="16" s="1"/>
  <c r="AG383" i="16"/>
  <c r="AG384" i="16" s="1"/>
  <c r="AG177" i="19"/>
  <c r="AG178" i="19" s="1"/>
  <c r="AD87" i="19"/>
  <c r="AD88" i="19" s="1"/>
  <c r="AD293" i="16"/>
  <c r="AD294" i="16" s="1"/>
  <c r="R215" i="16"/>
  <c r="R216" i="16" s="1"/>
  <c r="R9" i="19"/>
  <c r="R10" i="19" s="1"/>
  <c r="W245" i="19"/>
  <c r="W246" i="19" s="1"/>
  <c r="W451" i="16"/>
  <c r="W452" i="16" s="1"/>
  <c r="N299" i="16"/>
  <c r="N300" i="16" s="1"/>
  <c r="N93" i="19"/>
  <c r="N94" i="19" s="1"/>
  <c r="W213" i="16"/>
  <c r="W214" i="16" s="1"/>
  <c r="W7" i="19"/>
  <c r="W8" i="19" s="1"/>
  <c r="AB171" i="19"/>
  <c r="AB172" i="19" s="1"/>
  <c r="AB377" i="16"/>
  <c r="AB378" i="16" s="1"/>
  <c r="AD155" i="19"/>
  <c r="AD156" i="19" s="1"/>
  <c r="AD361" i="16"/>
  <c r="AD362" i="16" s="1"/>
  <c r="M249" i="19"/>
  <c r="M250" i="19" s="1"/>
  <c r="M455" i="16"/>
  <c r="M456" i="16" s="1"/>
  <c r="Y95" i="19"/>
  <c r="Y96" i="19" s="1"/>
  <c r="Y301" i="16"/>
  <c r="Y302" i="16" s="1"/>
  <c r="M253" i="16"/>
  <c r="M254" i="16" s="1"/>
  <c r="M47" i="19"/>
  <c r="M48" i="19" s="1"/>
  <c r="Y405" i="16"/>
  <c r="Y406" i="16" s="1"/>
  <c r="Y199" i="19"/>
  <c r="Y200" i="19" s="1"/>
  <c r="Y33" i="19"/>
  <c r="Y34" i="19" s="1"/>
  <c r="Y239" i="16"/>
  <c r="Y240" i="16" s="1"/>
  <c r="AD235" i="16"/>
  <c r="AD236" i="16" s="1"/>
  <c r="AD29" i="19"/>
  <c r="AD30" i="19" s="1"/>
  <c r="AH11" i="19"/>
  <c r="AH12" i="19" s="1"/>
  <c r="AH217" i="16"/>
  <c r="AH218" i="16" s="1"/>
  <c r="Z37" i="19"/>
  <c r="Z38" i="19" s="1"/>
  <c r="Z243" i="16"/>
  <c r="Z244" i="16" s="1"/>
  <c r="AH25" i="19"/>
  <c r="AH26" i="19" s="1"/>
  <c r="AH231" i="16"/>
  <c r="AH232" i="16" s="1"/>
  <c r="J279" i="19"/>
  <c r="J280" i="19" s="1"/>
  <c r="J483" i="16"/>
  <c r="J484" i="16" s="1"/>
  <c r="Y401" i="16"/>
  <c r="Y402" i="16" s="1"/>
  <c r="Y195" i="19"/>
  <c r="Y196" i="19" s="1"/>
  <c r="L143" i="19"/>
  <c r="L144" i="19" s="1"/>
  <c r="L349" i="16"/>
  <c r="L350" i="16" s="1"/>
  <c r="Y89" i="19"/>
  <c r="Y90" i="19" s="1"/>
  <c r="Y295" i="16"/>
  <c r="Y296" i="16" s="1"/>
  <c r="Q3" i="19"/>
  <c r="Q4" i="19" s="1"/>
  <c r="Q209" i="16"/>
  <c r="Q210" i="16" s="1"/>
  <c r="L107" i="19"/>
  <c r="L108" i="19" s="1"/>
  <c r="L313" i="16"/>
  <c r="L314" i="16" s="1"/>
  <c r="M229" i="19"/>
  <c r="M230" i="19" s="1"/>
  <c r="M435" i="16"/>
  <c r="M436" i="16" s="1"/>
  <c r="O237" i="19"/>
  <c r="O238" i="19" s="1"/>
  <c r="O443" i="16"/>
  <c r="O444" i="16" s="1"/>
  <c r="O155" i="19"/>
  <c r="O156" i="19" s="1"/>
  <c r="O361" i="16"/>
  <c r="O362" i="16" s="1"/>
  <c r="J449" i="16"/>
  <c r="J450" i="16" s="1"/>
  <c r="J243" i="19"/>
  <c r="J244" i="19" s="1"/>
  <c r="AB265" i="19"/>
  <c r="AB266" i="19" s="1"/>
  <c r="AB469" i="16"/>
  <c r="AB470" i="16" s="1"/>
  <c r="P129" i="19"/>
  <c r="P130" i="19" s="1"/>
  <c r="P131" i="19" s="1"/>
  <c r="P132" i="19" s="1"/>
  <c r="P335" i="16"/>
  <c r="P336" i="16" s="1"/>
  <c r="P337" i="16" s="1"/>
  <c r="P338" i="16" s="1"/>
  <c r="R25" i="19"/>
  <c r="R26" i="19" s="1"/>
  <c r="R231" i="16"/>
  <c r="R232" i="16" s="1"/>
  <c r="Q159" i="19"/>
  <c r="Q160" i="19" s="1"/>
  <c r="Q365" i="16"/>
  <c r="Q366" i="16" s="1"/>
  <c r="T379" i="16"/>
  <c r="T380" i="16" s="1"/>
  <c r="T173" i="19"/>
  <c r="T174" i="19" s="1"/>
  <c r="X255" i="16"/>
  <c r="X256" i="16" s="1"/>
  <c r="X49" i="19"/>
  <c r="X50" i="19" s="1"/>
  <c r="U115" i="19"/>
  <c r="U116" i="19" s="1"/>
  <c r="U321" i="16"/>
  <c r="U322" i="16" s="1"/>
  <c r="X237" i="16"/>
  <c r="X238" i="16" s="1"/>
  <c r="X31" i="19"/>
  <c r="X32" i="19" s="1"/>
  <c r="AK235" i="16"/>
  <c r="AK236" i="16" s="1"/>
  <c r="AK29" i="19"/>
  <c r="AK30" i="19" s="1"/>
  <c r="Z329" i="16"/>
  <c r="Z330" i="16" s="1"/>
  <c r="Z123" i="19"/>
  <c r="Z124" i="19" s="1"/>
  <c r="AG305" i="19"/>
  <c r="AG306" i="19" s="1"/>
  <c r="AG509" i="16"/>
  <c r="AG510" i="16" s="1"/>
  <c r="Q319" i="16"/>
  <c r="Q320" i="16" s="1"/>
  <c r="Q113" i="19"/>
  <c r="Q114" i="19" s="1"/>
  <c r="AJ405" i="16"/>
  <c r="AJ406" i="16" s="1"/>
  <c r="AJ199" i="19"/>
  <c r="AJ200" i="19" s="1"/>
  <c r="T27" i="19"/>
  <c r="T28" i="19" s="1"/>
  <c r="T233" i="16"/>
  <c r="T234" i="16" s="1"/>
  <c r="X447" i="16"/>
  <c r="X448" i="16" s="1"/>
  <c r="X241" i="19"/>
  <c r="X242" i="19" s="1"/>
  <c r="W171" i="19"/>
  <c r="W172" i="19" s="1"/>
  <c r="W377" i="16"/>
  <c r="W378" i="16" s="1"/>
  <c r="AA241" i="16"/>
  <c r="AA242" i="16" s="1"/>
  <c r="AA35" i="19"/>
  <c r="AA36" i="19" s="1"/>
  <c r="AI179" i="19"/>
  <c r="AI180" i="19" s="1"/>
  <c r="AI385" i="16"/>
  <c r="AI386" i="16" s="1"/>
  <c r="J519" i="16"/>
  <c r="J520" i="16" s="1"/>
  <c r="J263" i="16"/>
  <c r="J264" i="16" s="1"/>
  <c r="J57" i="19"/>
  <c r="J58" i="19" s="1"/>
  <c r="J315" i="19"/>
  <c r="J316" i="19" s="1"/>
  <c r="R23" i="19"/>
  <c r="R24" i="19" s="1"/>
  <c r="R229" i="16"/>
  <c r="R230" i="16" s="1"/>
  <c r="AA243" i="19"/>
  <c r="AA244" i="19" s="1"/>
  <c r="AA449" i="16"/>
  <c r="AA450" i="16" s="1"/>
  <c r="AH81" i="19"/>
  <c r="AH82" i="19" s="1"/>
  <c r="AH287" i="16"/>
  <c r="AH288" i="16" s="1"/>
  <c r="U237" i="16"/>
  <c r="U238" i="16" s="1"/>
  <c r="U31" i="19"/>
  <c r="U32" i="19" s="1"/>
  <c r="Y247" i="19"/>
  <c r="Y248" i="19" s="1"/>
  <c r="Y453" i="16"/>
  <c r="Y454" i="16" s="1"/>
  <c r="M171" i="19"/>
  <c r="M172" i="19" s="1"/>
  <c r="M377" i="16"/>
  <c r="M378" i="16" s="1"/>
  <c r="N219" i="19"/>
  <c r="N220" i="19" s="1"/>
  <c r="N425" i="16"/>
  <c r="N426" i="16" s="1"/>
  <c r="AD43" i="19"/>
  <c r="AD44" i="19" s="1"/>
  <c r="AD249" i="16"/>
  <c r="AD250" i="16" s="1"/>
  <c r="AG35" i="19"/>
  <c r="AG36" i="19" s="1"/>
  <c r="AG241" i="16"/>
  <c r="AG242" i="16" s="1"/>
  <c r="AB257" i="16"/>
  <c r="AB258" i="16" s="1"/>
  <c r="AB51" i="19"/>
  <c r="AB52" i="19" s="1"/>
  <c r="R111" i="19"/>
  <c r="R112" i="19" s="1"/>
  <c r="R317" i="16"/>
  <c r="R318" i="16" s="1"/>
  <c r="O145" i="19"/>
  <c r="O146" i="19" s="1"/>
  <c r="O351" i="16"/>
  <c r="O352" i="16" s="1"/>
  <c r="H493" i="16"/>
  <c r="H494" i="16" s="1"/>
  <c r="H289" i="19"/>
  <c r="H290" i="19" s="1"/>
  <c r="H331" i="16"/>
  <c r="H332" i="16" s="1"/>
  <c r="H125" i="19"/>
  <c r="H126" i="19" s="1"/>
  <c r="O231" i="19"/>
  <c r="O232" i="19" s="1"/>
  <c r="O437" i="16"/>
  <c r="O438" i="16" s="1"/>
  <c r="V37" i="19"/>
  <c r="V38" i="19" s="1"/>
  <c r="V243" i="16"/>
  <c r="V244" i="16" s="1"/>
  <c r="AH303" i="16"/>
  <c r="AH304" i="16" s="1"/>
  <c r="AH97" i="19"/>
  <c r="AH98" i="19" s="1"/>
  <c r="I5" i="19"/>
  <c r="I6" i="19" s="1"/>
  <c r="I211" i="16"/>
  <c r="I212" i="16" s="1"/>
  <c r="X117" i="19"/>
  <c r="X118" i="19" s="1"/>
  <c r="X323" i="16"/>
  <c r="X324" i="16" s="1"/>
  <c r="O333" i="16"/>
  <c r="O334" i="16" s="1"/>
  <c r="O127" i="19"/>
  <c r="O128" i="19" s="1"/>
  <c r="AI161" i="19"/>
  <c r="AI162" i="19" s="1"/>
  <c r="AI367" i="16"/>
  <c r="AI368" i="16" s="1"/>
  <c r="AJ9" i="19"/>
  <c r="AJ10" i="19" s="1"/>
  <c r="AJ215" i="16"/>
  <c r="AJ216" i="16" s="1"/>
  <c r="J73" i="19"/>
  <c r="J74" i="19" s="1"/>
  <c r="J279" i="16"/>
  <c r="J280" i="16" s="1"/>
  <c r="M241" i="16"/>
  <c r="M242" i="16" s="1"/>
  <c r="M35" i="19"/>
  <c r="M36" i="19" s="1"/>
  <c r="O97" i="19"/>
  <c r="O98" i="19" s="1"/>
  <c r="O303" i="16"/>
  <c r="O304" i="16" s="1"/>
  <c r="M231" i="16"/>
  <c r="M232" i="16" s="1"/>
  <c r="M25" i="19"/>
  <c r="M26" i="19" s="1"/>
  <c r="AB305" i="16"/>
  <c r="AB306" i="16" s="1"/>
  <c r="AB99" i="19"/>
  <c r="AB100" i="19" s="1"/>
  <c r="S161" i="19"/>
  <c r="S162" i="19" s="1"/>
  <c r="S367" i="16"/>
  <c r="S368" i="16" s="1"/>
  <c r="H175" i="19"/>
  <c r="H176" i="19" s="1"/>
  <c r="H381" i="16"/>
  <c r="H382" i="16" s="1"/>
  <c r="R363" i="16"/>
  <c r="R364" i="16" s="1"/>
  <c r="R157" i="19"/>
  <c r="R158" i="19" s="1"/>
  <c r="AK247" i="16"/>
  <c r="AK248" i="16" s="1"/>
  <c r="AK41" i="19"/>
  <c r="AK42" i="19" s="1"/>
  <c r="I229" i="16"/>
  <c r="I230" i="16" s="1"/>
  <c r="I23" i="19"/>
  <c r="I24" i="19" s="1"/>
  <c r="K421" i="16"/>
  <c r="K422" i="16" s="1"/>
  <c r="K215" i="19"/>
  <c r="K216" i="19" s="1"/>
  <c r="I105" i="19"/>
  <c r="I106" i="19" s="1"/>
  <c r="I311" i="16"/>
  <c r="I312" i="16" s="1"/>
  <c r="H19" i="19"/>
  <c r="H20" i="19" s="1"/>
  <c r="H225" i="16"/>
  <c r="H226" i="16" s="1"/>
  <c r="P285" i="19"/>
  <c r="P286" i="19" s="1"/>
  <c r="P489" i="16"/>
  <c r="P490" i="16" s="1"/>
  <c r="U23" i="19"/>
  <c r="U24" i="19" s="1"/>
  <c r="U229" i="16"/>
  <c r="U230" i="16" s="1"/>
  <c r="N11" i="19"/>
  <c r="N12" i="19" s="1"/>
  <c r="N217" i="16"/>
  <c r="N218" i="16" s="1"/>
  <c r="AC29" i="19"/>
  <c r="AC30" i="19" s="1"/>
  <c r="AC235" i="16"/>
  <c r="AC236" i="16" s="1"/>
  <c r="P99" i="19"/>
  <c r="P100" i="19" s="1"/>
  <c r="P305" i="16"/>
  <c r="P306" i="16" s="1"/>
  <c r="H63" i="19"/>
  <c r="H64" i="19" s="1"/>
  <c r="H269" i="16"/>
  <c r="H270" i="16" s="1"/>
  <c r="W149" i="19"/>
  <c r="W150" i="19" s="1"/>
  <c r="W355" i="16"/>
  <c r="W356" i="16" s="1"/>
  <c r="AC347" i="16"/>
  <c r="AC348" i="16" s="1"/>
  <c r="AC141" i="19"/>
  <c r="AC142" i="19" s="1"/>
  <c r="Y133" i="19"/>
  <c r="Y134" i="19" s="1"/>
  <c r="Y339" i="16"/>
  <c r="Y340" i="16" s="1"/>
  <c r="AD221" i="19"/>
  <c r="AD222" i="19" s="1"/>
  <c r="AD427" i="16"/>
  <c r="AD428" i="16" s="1"/>
  <c r="T247" i="19"/>
  <c r="T248" i="19" s="1"/>
  <c r="T453" i="16"/>
  <c r="T454" i="16" s="1"/>
  <c r="X319" i="19"/>
  <c r="X320" i="19" s="1"/>
  <c r="X523" i="16"/>
  <c r="X524" i="16" s="1"/>
  <c r="AA517" i="16"/>
  <c r="AA518" i="16" s="1"/>
  <c r="AA313" i="19"/>
  <c r="AA314" i="19" s="1"/>
  <c r="AA265" i="16"/>
  <c r="AA266" i="16" s="1"/>
  <c r="AA59" i="19"/>
  <c r="AA60" i="19" s="1"/>
  <c r="K235" i="16"/>
  <c r="K236" i="16" s="1"/>
  <c r="K29" i="19"/>
  <c r="K30" i="19" s="1"/>
  <c r="N303" i="19"/>
  <c r="N304" i="19" s="1"/>
  <c r="N507" i="16"/>
  <c r="N508" i="16" s="1"/>
  <c r="Y251" i="19"/>
  <c r="Y252" i="19" s="1"/>
  <c r="Y457" i="16"/>
  <c r="Y458" i="16" s="1"/>
  <c r="AD311" i="16"/>
  <c r="AD312" i="16" s="1"/>
  <c r="AD105" i="19"/>
  <c r="AD106" i="19" s="1"/>
  <c r="AK37" i="19"/>
  <c r="AK38" i="19" s="1"/>
  <c r="AK243" i="16"/>
  <c r="AK244" i="16" s="1"/>
  <c r="U281" i="19"/>
  <c r="U282" i="19" s="1"/>
  <c r="U485" i="16"/>
  <c r="U486" i="16" s="1"/>
  <c r="X213" i="16"/>
  <c r="X214" i="16" s="1"/>
  <c r="X7" i="19"/>
  <c r="X8" i="19" s="1"/>
  <c r="N85" i="19"/>
  <c r="N86" i="19" s="1"/>
  <c r="N291" i="16"/>
  <c r="N292" i="16" s="1"/>
  <c r="L503" i="16"/>
  <c r="L504" i="16" s="1"/>
  <c r="L299" i="19"/>
  <c r="L300" i="19" s="1"/>
  <c r="Y209" i="19"/>
  <c r="Y210" i="19" s="1"/>
  <c r="Y415" i="16"/>
  <c r="Y416" i="16" s="1"/>
  <c r="V79" i="19"/>
  <c r="V80" i="19" s="1"/>
  <c r="V285" i="16"/>
  <c r="V286" i="16" s="1"/>
  <c r="AI249" i="16"/>
  <c r="AI250" i="16" s="1"/>
  <c r="AI43" i="19"/>
  <c r="AI44" i="19" s="1"/>
  <c r="J75" i="19"/>
  <c r="J76" i="19" s="1"/>
  <c r="J281" i="16"/>
  <c r="J282" i="16" s="1"/>
  <c r="AB43" i="19"/>
  <c r="AB44" i="19" s="1"/>
  <c r="AB249" i="16"/>
  <c r="AB250" i="16" s="1"/>
  <c r="Y303" i="19"/>
  <c r="Y304" i="19" s="1"/>
  <c r="Y507" i="16"/>
  <c r="Y508" i="16" s="1"/>
  <c r="R129" i="19"/>
  <c r="R130" i="19" s="1"/>
  <c r="R131" i="19" s="1"/>
  <c r="R132" i="19" s="1"/>
  <c r="R335" i="16"/>
  <c r="R336" i="16" s="1"/>
  <c r="R337" i="16" s="1"/>
  <c r="R338" i="16" s="1"/>
  <c r="AE189" i="19"/>
  <c r="AE190" i="19" s="1"/>
  <c r="AE395" i="16"/>
  <c r="AE396" i="16" s="1"/>
  <c r="P265" i="19"/>
  <c r="P266" i="19" s="1"/>
  <c r="P469" i="16"/>
  <c r="P470" i="16" s="1"/>
  <c r="V301" i="19"/>
  <c r="V302" i="19" s="1"/>
  <c r="V505" i="16"/>
  <c r="V506" i="16" s="1"/>
  <c r="U209" i="19"/>
  <c r="U210" i="19" s="1"/>
  <c r="U415" i="16"/>
  <c r="U416" i="16" s="1"/>
  <c r="H283" i="16"/>
  <c r="H284" i="16" s="1"/>
  <c r="H77" i="19"/>
  <c r="H78" i="19" s="1"/>
  <c r="S145" i="19"/>
  <c r="S146" i="19" s="1"/>
  <c r="S351" i="16"/>
  <c r="S352" i="16" s="1"/>
  <c r="J11" i="19"/>
  <c r="J12" i="19" s="1"/>
  <c r="J217" i="16"/>
  <c r="J218" i="16" s="1"/>
  <c r="AI135" i="19"/>
  <c r="AI136" i="19" s="1"/>
  <c r="AI341" i="16"/>
  <c r="AI342" i="16" s="1"/>
  <c r="AC261" i="16"/>
  <c r="AC262" i="16" s="1"/>
  <c r="AC55" i="19"/>
  <c r="AC56" i="19" s="1"/>
  <c r="T299" i="16"/>
  <c r="T300" i="16" s="1"/>
  <c r="T93" i="19"/>
  <c r="T94" i="19" s="1"/>
  <c r="U333" i="16"/>
  <c r="U334" i="16" s="1"/>
  <c r="U127" i="19"/>
  <c r="U128" i="19" s="1"/>
  <c r="M145" i="19"/>
  <c r="M146" i="19" s="1"/>
  <c r="M351" i="16"/>
  <c r="M352" i="16" s="1"/>
  <c r="L147" i="19"/>
  <c r="L148" i="19" s="1"/>
  <c r="L353" i="16"/>
  <c r="L354" i="16" s="1"/>
  <c r="AI243" i="16"/>
  <c r="AI244" i="16" s="1"/>
  <c r="AI37" i="19"/>
  <c r="AI38" i="19" s="1"/>
  <c r="AI19" i="19"/>
  <c r="AI20" i="19" s="1"/>
  <c r="AI225" i="16"/>
  <c r="AI226" i="16" s="1"/>
  <c r="I133" i="19"/>
  <c r="I134" i="19" s="1"/>
  <c r="I339" i="16"/>
  <c r="I340" i="16" s="1"/>
  <c r="Q243" i="16"/>
  <c r="Q244" i="16" s="1"/>
  <c r="Q37" i="19"/>
  <c r="Q38" i="19" s="1"/>
  <c r="AG151" i="19"/>
  <c r="AG152" i="19" s="1"/>
  <c r="AG357" i="16"/>
  <c r="AG358" i="16" s="1"/>
  <c r="H81" i="19"/>
  <c r="H82" i="19" s="1"/>
  <c r="H287" i="16"/>
  <c r="H288" i="16" s="1"/>
  <c r="X233" i="19"/>
  <c r="X234" i="19" s="1"/>
  <c r="X439" i="16"/>
  <c r="X440" i="16" s="1"/>
  <c r="L173" i="19"/>
  <c r="L174" i="19" s="1"/>
  <c r="L379" i="16"/>
  <c r="L380" i="16" s="1"/>
  <c r="AF269" i="16"/>
  <c r="AF270" i="16" s="1"/>
  <c r="AF63" i="19"/>
  <c r="AF64" i="19" s="1"/>
  <c r="S163" i="19"/>
  <c r="S164" i="19" s="1"/>
  <c r="S369" i="16"/>
  <c r="S370" i="16" s="1"/>
  <c r="G233" i="16"/>
  <c r="G27" i="19"/>
  <c r="M429" i="16"/>
  <c r="M430" i="16" s="1"/>
  <c r="M223" i="19"/>
  <c r="M224" i="19" s="1"/>
  <c r="R293" i="16"/>
  <c r="R294" i="16" s="1"/>
  <c r="R87" i="19"/>
  <c r="R88" i="19" s="1"/>
  <c r="W161" i="19"/>
  <c r="W162" i="19" s="1"/>
  <c r="W367" i="16"/>
  <c r="W368" i="16" s="1"/>
  <c r="W101" i="19"/>
  <c r="W102" i="19" s="1"/>
  <c r="W307" i="16"/>
  <c r="W308" i="16" s="1"/>
  <c r="G261" i="16"/>
  <c r="G55" i="19"/>
  <c r="AI71" i="19"/>
  <c r="AI72" i="19" s="1"/>
  <c r="AI277" i="16"/>
  <c r="AI278" i="16" s="1"/>
  <c r="AC57" i="19"/>
  <c r="AC58" i="19" s="1"/>
  <c r="AC519" i="16"/>
  <c r="AC520" i="16" s="1"/>
  <c r="AC263" i="16"/>
  <c r="AC264" i="16" s="1"/>
  <c r="AC315" i="19"/>
  <c r="AC316" i="19" s="1"/>
  <c r="AA119" i="19"/>
  <c r="AA120" i="19" s="1"/>
  <c r="AA325" i="16"/>
  <c r="AA326" i="16" s="1"/>
  <c r="AB387" i="16"/>
  <c r="AB388" i="16" s="1"/>
  <c r="AB181" i="19"/>
  <c r="AB182" i="19" s="1"/>
  <c r="AC211" i="19"/>
  <c r="AC212" i="19" s="1"/>
  <c r="AC417" i="16"/>
  <c r="AC418" i="16" s="1"/>
  <c r="G311" i="16"/>
  <c r="G105" i="19"/>
  <c r="AI253" i="19"/>
  <c r="AI254" i="19" s="1"/>
  <c r="AC27" i="19"/>
  <c r="AC28" i="19" s="1"/>
  <c r="AC233" i="16"/>
  <c r="AC234" i="16" s="1"/>
  <c r="X101" i="19"/>
  <c r="X102" i="19" s="1"/>
  <c r="X307" i="16"/>
  <c r="X308" i="16" s="1"/>
  <c r="H75" i="19"/>
  <c r="H76" i="19" s="1"/>
  <c r="H281" i="16"/>
  <c r="H282" i="16" s="1"/>
  <c r="X15" i="19"/>
  <c r="X16" i="19" s="1"/>
  <c r="X221" i="16"/>
  <c r="X222" i="16" s="1"/>
  <c r="AA65" i="19"/>
  <c r="AA66" i="19" s="1"/>
  <c r="AA271" i="16"/>
  <c r="AA272" i="16" s="1"/>
  <c r="T65" i="19"/>
  <c r="T66" i="19" s="1"/>
  <c r="T271" i="16"/>
  <c r="T272" i="16" s="1"/>
  <c r="AF347" i="16"/>
  <c r="AF348" i="16" s="1"/>
  <c r="AF141" i="19"/>
  <c r="AF142" i="19" s="1"/>
  <c r="W61" i="19"/>
  <c r="W62" i="19" s="1"/>
  <c r="W267" i="16"/>
  <c r="W268" i="16" s="1"/>
  <c r="AH183" i="19"/>
  <c r="AH184" i="19" s="1"/>
  <c r="AH389" i="16"/>
  <c r="AH390" i="16" s="1"/>
  <c r="Z159" i="19"/>
  <c r="Z160" i="19" s="1"/>
  <c r="Z365" i="16"/>
  <c r="Z366" i="16" s="1"/>
  <c r="AA21" i="19"/>
  <c r="AA22" i="19" s="1"/>
  <c r="AA227" i="16"/>
  <c r="AA228" i="16" s="1"/>
  <c r="N353" i="16"/>
  <c r="N354" i="16" s="1"/>
  <c r="N147" i="19"/>
  <c r="N148" i="19" s="1"/>
  <c r="Q135" i="19"/>
  <c r="Q136" i="19" s="1"/>
  <c r="Q341" i="16"/>
  <c r="Q342" i="16" s="1"/>
  <c r="K41" i="19"/>
  <c r="K42" i="19" s="1"/>
  <c r="K247" i="16"/>
  <c r="K248" i="16" s="1"/>
  <c r="AJ393" i="16"/>
  <c r="AJ394" i="16" s="1"/>
  <c r="AJ187" i="19"/>
  <c r="AJ188" i="19" s="1"/>
  <c r="S13" i="19"/>
  <c r="S14" i="19" s="1"/>
  <c r="S219" i="16"/>
  <c r="S220" i="16" s="1"/>
  <c r="J23" i="19"/>
  <c r="J24" i="19" s="1"/>
  <c r="J229" i="16"/>
  <c r="J230" i="16" s="1"/>
  <c r="AF519" i="16"/>
  <c r="AF520" i="16" s="1"/>
  <c r="AF263" i="16"/>
  <c r="AF264" i="16" s="1"/>
  <c r="AF315" i="19"/>
  <c r="AF316" i="19" s="1"/>
  <c r="AF57" i="19"/>
  <c r="AF58" i="19" s="1"/>
  <c r="AA53" i="19"/>
  <c r="AA54" i="19" s="1"/>
  <c r="AA259" i="16"/>
  <c r="AA260" i="16" s="1"/>
  <c r="AB11" i="19"/>
  <c r="AB12" i="19" s="1"/>
  <c r="AB217" i="16"/>
  <c r="AB218" i="16" s="1"/>
  <c r="P353" i="16"/>
  <c r="P354" i="16" s="1"/>
  <c r="P147" i="19"/>
  <c r="P148" i="19" s="1"/>
  <c r="AF375" i="16"/>
  <c r="AF376" i="16" s="1"/>
  <c r="AF169" i="19"/>
  <c r="AF170" i="19" s="1"/>
  <c r="Z231" i="16"/>
  <c r="Z232" i="16" s="1"/>
  <c r="Z25" i="19"/>
  <c r="Z26" i="19" s="1"/>
  <c r="Z51" i="19"/>
  <c r="Z52" i="19" s="1"/>
  <c r="Z257" i="16"/>
  <c r="Z258" i="16" s="1"/>
  <c r="W287" i="16"/>
  <c r="W288" i="16" s="1"/>
  <c r="W81" i="19"/>
  <c r="W82" i="19" s="1"/>
  <c r="M507" i="16"/>
  <c r="M508" i="16" s="1"/>
  <c r="M303" i="19"/>
  <c r="M304" i="19" s="1"/>
  <c r="O103" i="19"/>
  <c r="O104" i="19" s="1"/>
  <c r="O309" i="16"/>
  <c r="O310" i="16" s="1"/>
  <c r="AB269" i="19"/>
  <c r="AB270" i="19" s="1"/>
  <c r="AB473" i="16"/>
  <c r="AB474" i="16" s="1"/>
  <c r="R15" i="19"/>
  <c r="R16" i="19" s="1"/>
  <c r="R221" i="16"/>
  <c r="R222" i="16" s="1"/>
  <c r="AJ217" i="16"/>
  <c r="AJ218" i="16" s="1"/>
  <c r="AJ11" i="19"/>
  <c r="AJ12" i="19" s="1"/>
  <c r="AI129" i="19"/>
  <c r="AI130" i="19" s="1"/>
  <c r="AI131" i="19" s="1"/>
  <c r="AI132" i="19" s="1"/>
  <c r="AI335" i="16"/>
  <c r="AI336" i="16" s="1"/>
  <c r="AI337" i="16" s="1"/>
  <c r="AI338" i="16" s="1"/>
  <c r="U327" i="16"/>
  <c r="U328" i="16" s="1"/>
  <c r="U121" i="19"/>
  <c r="U122" i="19" s="1"/>
  <c r="O23" i="19"/>
  <c r="O24" i="19" s="1"/>
  <c r="O229" i="16"/>
  <c r="O230" i="16" s="1"/>
  <c r="S287" i="16"/>
  <c r="S288" i="16" s="1"/>
  <c r="S81" i="19"/>
  <c r="S82" i="19" s="1"/>
  <c r="AE519" i="16"/>
  <c r="AE520" i="16" s="1"/>
  <c r="AE263" i="16"/>
  <c r="AE264" i="16" s="1"/>
  <c r="AE57" i="19"/>
  <c r="AE58" i="19" s="1"/>
  <c r="AE315" i="19"/>
  <c r="AE316" i="19" s="1"/>
  <c r="AF31" i="19"/>
  <c r="AF32" i="19" s="1"/>
  <c r="AF237" i="16"/>
  <c r="AF238" i="16" s="1"/>
  <c r="AA453" i="16"/>
  <c r="AA454" i="16" s="1"/>
  <c r="AA247" i="19"/>
  <c r="AA248" i="19" s="1"/>
  <c r="G293" i="19"/>
  <c r="G497" i="16"/>
  <c r="Y25" i="19"/>
  <c r="Y26" i="19" s="1"/>
  <c r="Y231" i="16"/>
  <c r="Y232" i="16" s="1"/>
  <c r="N155" i="19"/>
  <c r="N156" i="19" s="1"/>
  <c r="N361" i="16"/>
  <c r="N362" i="16" s="1"/>
  <c r="AG247" i="16"/>
  <c r="AG248" i="16" s="1"/>
  <c r="AG41" i="19"/>
  <c r="AG42" i="19" s="1"/>
  <c r="AA91" i="19"/>
  <c r="AA92" i="19" s="1"/>
  <c r="AA297" i="16"/>
  <c r="AA298" i="16" s="1"/>
  <c r="O153" i="19"/>
  <c r="O154" i="19" s="1"/>
  <c r="O359" i="16"/>
  <c r="O360" i="16" s="1"/>
  <c r="AA455" i="16"/>
  <c r="AA456" i="16" s="1"/>
  <c r="AA249" i="19"/>
  <c r="AA250" i="19" s="1"/>
  <c r="AA189" i="19"/>
  <c r="AA190" i="19" s="1"/>
  <c r="AA395" i="16"/>
  <c r="AA396" i="16" s="1"/>
  <c r="G229" i="16"/>
  <c r="G23" i="19"/>
  <c r="AC23" i="19"/>
  <c r="AC24" i="19" s="1"/>
  <c r="AC229" i="16"/>
  <c r="AC230" i="16" s="1"/>
  <c r="G5" i="19"/>
  <c r="G211" i="16"/>
  <c r="N405" i="16"/>
  <c r="N406" i="16" s="1"/>
  <c r="N199" i="19"/>
  <c r="N200" i="19" s="1"/>
  <c r="AD231" i="19"/>
  <c r="AD232" i="19" s="1"/>
  <c r="AD437" i="16"/>
  <c r="AD438" i="16" s="1"/>
  <c r="X153" i="19"/>
  <c r="X154" i="19" s="1"/>
  <c r="X359" i="16"/>
  <c r="X360" i="16" s="1"/>
  <c r="AG45" i="19"/>
  <c r="AG46" i="19" s="1"/>
  <c r="AG251" i="16"/>
  <c r="AG252" i="16" s="1"/>
  <c r="AB235" i="16"/>
  <c r="AB236" i="16" s="1"/>
  <c r="AB29" i="19"/>
  <c r="AB30" i="19" s="1"/>
  <c r="AD161" i="19"/>
  <c r="AD162" i="19" s="1"/>
  <c r="AD367" i="16"/>
  <c r="AD368" i="16" s="1"/>
  <c r="L189" i="19"/>
  <c r="L190" i="19" s="1"/>
  <c r="L395" i="16"/>
  <c r="L396" i="16" s="1"/>
  <c r="Y7" i="19"/>
  <c r="Y8" i="19" s="1"/>
  <c r="Y213" i="16"/>
  <c r="Y214" i="16" s="1"/>
  <c r="T371" i="16"/>
  <c r="T372" i="16" s="1"/>
  <c r="T165" i="19"/>
  <c r="T166" i="19" s="1"/>
  <c r="V175" i="19"/>
  <c r="V176" i="19" s="1"/>
  <c r="V381" i="16"/>
  <c r="V382" i="16" s="1"/>
  <c r="Q261" i="16"/>
  <c r="Q262" i="16" s="1"/>
  <c r="Q55" i="19"/>
  <c r="Q56" i="19" s="1"/>
  <c r="S259" i="19"/>
  <c r="S260" i="19" s="1"/>
  <c r="S463" i="16"/>
  <c r="S464" i="16" s="1"/>
  <c r="V9" i="19"/>
  <c r="V10" i="19" s="1"/>
  <c r="V215" i="16"/>
  <c r="V216" i="16" s="1"/>
  <c r="P33" i="19"/>
  <c r="P34" i="19" s="1"/>
  <c r="P239" i="16"/>
  <c r="P240" i="16" s="1"/>
  <c r="R117" i="19"/>
  <c r="R118" i="19" s="1"/>
  <c r="R323" i="16"/>
  <c r="R324" i="16" s="1"/>
  <c r="K313" i="19"/>
  <c r="K314" i="19" s="1"/>
  <c r="K59" i="19"/>
  <c r="K60" i="19" s="1"/>
  <c r="K265" i="16"/>
  <c r="K266" i="16" s="1"/>
  <c r="K517" i="16"/>
  <c r="K518" i="16" s="1"/>
  <c r="N193" i="19"/>
  <c r="N194" i="19" s="1"/>
  <c r="N399" i="16"/>
  <c r="N400" i="16" s="1"/>
  <c r="R299" i="16"/>
  <c r="R300" i="16" s="1"/>
  <c r="R93" i="19"/>
  <c r="R94" i="19" s="1"/>
  <c r="W39" i="19"/>
  <c r="W40" i="19" s="1"/>
  <c r="W245" i="16"/>
  <c r="W246" i="16" s="1"/>
  <c r="Q335" i="16"/>
  <c r="Q336" i="16" s="1"/>
  <c r="Q337" i="16" s="1"/>
  <c r="Q338" i="16" s="1"/>
  <c r="Q129" i="19"/>
  <c r="Q130" i="19" s="1"/>
  <c r="Q131" i="19" s="1"/>
  <c r="Q132" i="19" s="1"/>
  <c r="AH315" i="16"/>
  <c r="AH316" i="16" s="1"/>
  <c r="AH109" i="19"/>
  <c r="AH110" i="19" s="1"/>
  <c r="O265" i="19"/>
  <c r="O266" i="19" s="1"/>
  <c r="O469" i="16"/>
  <c r="O470" i="16" s="1"/>
  <c r="K283" i="16"/>
  <c r="K284" i="16" s="1"/>
  <c r="K77" i="19"/>
  <c r="K78" i="19" s="1"/>
  <c r="AD509" i="16"/>
  <c r="AD510" i="16" s="1"/>
  <c r="AD305" i="19"/>
  <c r="AD306" i="19" s="1"/>
  <c r="X21" i="19"/>
  <c r="X22" i="19" s="1"/>
  <c r="X227" i="16"/>
  <c r="X228" i="16" s="1"/>
  <c r="U341" i="16"/>
  <c r="U342" i="16" s="1"/>
  <c r="U135" i="19"/>
  <c r="U136" i="19" s="1"/>
  <c r="J135" i="19"/>
  <c r="J136" i="19" s="1"/>
  <c r="J341" i="16"/>
  <c r="J342" i="16" s="1"/>
  <c r="T141" i="19"/>
  <c r="T142" i="19" s="1"/>
  <c r="T347" i="16"/>
  <c r="T348" i="16" s="1"/>
  <c r="H341" i="16"/>
  <c r="H342" i="16" s="1"/>
  <c r="H135" i="19"/>
  <c r="H136" i="19" s="1"/>
  <c r="W189" i="19"/>
  <c r="W190" i="19" s="1"/>
  <c r="W395" i="16"/>
  <c r="W396" i="16" s="1"/>
  <c r="AG69" i="19"/>
  <c r="AG70" i="19" s="1"/>
  <c r="AG275" i="16"/>
  <c r="AG276" i="16" s="1"/>
  <c r="W117" i="19"/>
  <c r="W118" i="19" s="1"/>
  <c r="W323" i="16"/>
  <c r="W324" i="16" s="1"/>
  <c r="AA211" i="16"/>
  <c r="AA212" i="16" s="1"/>
  <c r="AA5" i="19"/>
  <c r="AA6" i="19" s="1"/>
  <c r="Z233" i="19"/>
  <c r="Z234" i="19" s="1"/>
  <c r="Z439" i="16"/>
  <c r="Z440" i="16" s="1"/>
  <c r="N213" i="19"/>
  <c r="N214" i="19" s="1"/>
  <c r="N419" i="16"/>
  <c r="N420" i="16" s="1"/>
  <c r="S315" i="16"/>
  <c r="S316" i="16" s="1"/>
  <c r="S109" i="19"/>
  <c r="S110" i="19" s="1"/>
  <c r="R43" i="19"/>
  <c r="R44" i="19" s="1"/>
  <c r="R249" i="16"/>
  <c r="R250" i="16" s="1"/>
  <c r="L223" i="19"/>
  <c r="L224" i="19" s="1"/>
  <c r="L429" i="16"/>
  <c r="L430" i="16" s="1"/>
  <c r="AG39" i="19"/>
  <c r="AG40" i="19" s="1"/>
  <c r="AG245" i="16"/>
  <c r="AG246" i="16" s="1"/>
  <c r="S205" i="19"/>
  <c r="S206" i="19" s="1"/>
  <c r="S411" i="16"/>
  <c r="S412" i="16" s="1"/>
  <c r="Y67" i="19"/>
  <c r="Y68" i="19" s="1"/>
  <c r="Y273" i="16"/>
  <c r="Y274" i="16" s="1"/>
  <c r="AE141" i="19"/>
  <c r="AE142" i="19" s="1"/>
  <c r="AE347" i="16"/>
  <c r="AE348" i="16" s="1"/>
  <c r="AJ329" i="16"/>
  <c r="AJ330" i="16" s="1"/>
  <c r="AJ123" i="19"/>
  <c r="AJ124" i="19" s="1"/>
  <c r="J293" i="16"/>
  <c r="J294" i="16" s="1"/>
  <c r="J87" i="19"/>
  <c r="J88" i="19" s="1"/>
  <c r="U283" i="19"/>
  <c r="U284" i="19" s="1"/>
  <c r="U487" i="16"/>
  <c r="U488" i="16" s="1"/>
  <c r="U495" i="16"/>
  <c r="U496" i="16" s="1"/>
  <c r="U291" i="19"/>
  <c r="U292" i="19" s="1"/>
  <c r="AJ3" i="19"/>
  <c r="AJ4" i="19" s="1"/>
  <c r="AJ209" i="16"/>
  <c r="AJ210" i="16" s="1"/>
  <c r="AA159" i="19"/>
  <c r="AA160" i="19" s="1"/>
  <c r="AA365" i="16"/>
  <c r="AA366" i="16" s="1"/>
  <c r="Q121" i="19"/>
  <c r="Q122" i="19" s="1"/>
  <c r="Q327" i="16"/>
  <c r="Q328" i="16" s="1"/>
  <c r="W429" i="16"/>
  <c r="W430" i="16" s="1"/>
  <c r="W223" i="19"/>
  <c r="W224" i="19" s="1"/>
  <c r="N345" i="16"/>
  <c r="N346" i="16" s="1"/>
  <c r="N139" i="19"/>
  <c r="N140" i="19" s="1"/>
  <c r="AB415" i="16"/>
  <c r="AB416" i="16" s="1"/>
  <c r="AB209" i="19"/>
  <c r="AB210" i="19" s="1"/>
  <c r="X457" i="16"/>
  <c r="X458" i="16" s="1"/>
  <c r="X251" i="19"/>
  <c r="X252" i="19" s="1"/>
  <c r="X349" i="16"/>
  <c r="X350" i="16" s="1"/>
  <c r="X143" i="19"/>
  <c r="X144" i="19" s="1"/>
  <c r="W63" i="19"/>
  <c r="W64" i="19" s="1"/>
  <c r="W269" i="16"/>
  <c r="W270" i="16" s="1"/>
  <c r="H235" i="19"/>
  <c r="H236" i="19" s="1"/>
  <c r="H441" i="16"/>
  <c r="H442" i="16" s="1"/>
  <c r="I277" i="19"/>
  <c r="I278" i="19" s="1"/>
  <c r="I481" i="16"/>
  <c r="I482" i="16" s="1"/>
  <c r="AK331" i="16"/>
  <c r="AK332" i="16" s="1"/>
  <c r="AK125" i="19"/>
  <c r="AK126" i="19" s="1"/>
  <c r="AA173" i="19"/>
  <c r="AA174" i="19" s="1"/>
  <c r="AA379" i="16"/>
  <c r="AA380" i="16" s="1"/>
  <c r="G17" i="19"/>
  <c r="G223" i="16"/>
  <c r="S311" i="19"/>
  <c r="S312" i="19" s="1"/>
  <c r="S515" i="16"/>
  <c r="S516" i="16" s="1"/>
  <c r="R331" i="16"/>
  <c r="R332" i="16" s="1"/>
  <c r="R125" i="19"/>
  <c r="R126" i="19" s="1"/>
  <c r="I15" i="19"/>
  <c r="I16" i="19" s="1"/>
  <c r="I221" i="16"/>
  <c r="I222" i="16" s="1"/>
  <c r="AH431" i="16"/>
  <c r="AH432" i="16" s="1"/>
  <c r="AH225" i="19"/>
  <c r="AH226" i="19" s="1"/>
  <c r="H243" i="19"/>
  <c r="H244" i="19" s="1"/>
  <c r="H449" i="16"/>
  <c r="H450" i="16" s="1"/>
  <c r="P65" i="19"/>
  <c r="P66" i="19" s="1"/>
  <c r="P271" i="16"/>
  <c r="P272" i="16" s="1"/>
  <c r="AH475" i="16"/>
  <c r="AH476" i="16" s="1"/>
  <c r="AH271" i="19"/>
  <c r="AH272" i="19" s="1"/>
  <c r="N3" i="19"/>
  <c r="N4" i="19" s="1"/>
  <c r="N209" i="16"/>
  <c r="N210" i="16" s="1"/>
  <c r="G145" i="19"/>
  <c r="G351" i="16"/>
  <c r="U471" i="16"/>
  <c r="U472" i="16" s="1"/>
  <c r="U267" i="19"/>
  <c r="U268" i="19" s="1"/>
  <c r="N231" i="16"/>
  <c r="N232" i="16" s="1"/>
  <c r="N25" i="19"/>
  <c r="N26" i="19" s="1"/>
  <c r="AK253" i="16"/>
  <c r="AK254" i="16" s="1"/>
  <c r="AK47" i="19"/>
  <c r="AK48" i="19" s="1"/>
  <c r="AB195" i="19"/>
  <c r="AB196" i="19" s="1"/>
  <c r="AB401" i="16"/>
  <c r="AB402" i="16" s="1"/>
  <c r="Z519" i="16"/>
  <c r="Z520" i="16" s="1"/>
  <c r="Z57" i="19"/>
  <c r="Z58" i="19" s="1"/>
  <c r="Z263" i="16"/>
  <c r="Z264" i="16" s="1"/>
  <c r="Z315" i="19"/>
  <c r="Z316" i="19" s="1"/>
  <c r="J39" i="19"/>
  <c r="J40" i="19" s="1"/>
  <c r="J245" i="16"/>
  <c r="J246" i="16" s="1"/>
  <c r="AG211" i="19"/>
  <c r="AG212" i="19" s="1"/>
  <c r="AG417" i="16"/>
  <c r="AG418" i="16" s="1"/>
  <c r="AK105" i="19"/>
  <c r="AK106" i="19" s="1"/>
  <c r="AK311" i="16"/>
  <c r="AK312" i="16" s="1"/>
  <c r="Q225" i="16"/>
  <c r="Q226" i="16" s="1"/>
  <c r="Q19" i="19"/>
  <c r="Q20" i="19" s="1"/>
  <c r="L243" i="16"/>
  <c r="L244" i="16" s="1"/>
  <c r="L37" i="19"/>
  <c r="L38" i="19" s="1"/>
  <c r="H209" i="19"/>
  <c r="H210" i="19" s="1"/>
  <c r="H415" i="16"/>
  <c r="H416" i="16" s="1"/>
  <c r="K293" i="16"/>
  <c r="K294" i="16" s="1"/>
  <c r="K87" i="19"/>
  <c r="K88" i="19" s="1"/>
  <c r="W455" i="16"/>
  <c r="W456" i="16" s="1"/>
  <c r="W249" i="19"/>
  <c r="W250" i="19" s="1"/>
  <c r="AJ353" i="16"/>
  <c r="AJ354" i="16" s="1"/>
  <c r="AJ147" i="19"/>
  <c r="AJ148" i="19" s="1"/>
  <c r="Y85" i="19"/>
  <c r="Y86" i="19" s="1"/>
  <c r="Y291" i="16"/>
  <c r="Y292" i="16" s="1"/>
  <c r="S275" i="16"/>
  <c r="S276" i="16" s="1"/>
  <c r="S69" i="19"/>
  <c r="S70" i="19" s="1"/>
  <c r="P299" i="16"/>
  <c r="P300" i="16" s="1"/>
  <c r="P93" i="19"/>
  <c r="P94" i="19" s="1"/>
  <c r="AD147" i="19"/>
  <c r="AD148" i="19" s="1"/>
  <c r="AD353" i="16"/>
  <c r="AD354" i="16" s="1"/>
  <c r="AI241" i="16"/>
  <c r="AI242" i="16" s="1"/>
  <c r="AI35" i="19"/>
  <c r="AI36" i="19" s="1"/>
  <c r="K105" i="19"/>
  <c r="K106" i="19" s="1"/>
  <c r="K311" i="16"/>
  <c r="K312" i="16" s="1"/>
  <c r="AK227" i="16"/>
  <c r="AK228" i="16" s="1"/>
  <c r="AK21" i="19"/>
  <c r="AK22" i="19" s="1"/>
  <c r="X91" i="19"/>
  <c r="X92" i="19" s="1"/>
  <c r="X297" i="16"/>
  <c r="X298" i="16" s="1"/>
  <c r="T115" i="19"/>
  <c r="T116" i="19" s="1"/>
  <c r="T321" i="16"/>
  <c r="T322" i="16" s="1"/>
  <c r="AD219" i="19"/>
  <c r="AD220" i="19" s="1"/>
  <c r="AD425" i="16"/>
  <c r="AD426" i="16" s="1"/>
  <c r="AI125" i="19"/>
  <c r="AI126" i="19" s="1"/>
  <c r="AI331" i="16"/>
  <c r="AI332" i="16" s="1"/>
  <c r="Q33" i="19"/>
  <c r="Q34" i="19" s="1"/>
  <c r="Q239" i="16"/>
  <c r="Q240" i="16" s="1"/>
  <c r="AJ281" i="16"/>
  <c r="AJ282" i="16" s="1"/>
  <c r="AJ75" i="19"/>
  <c r="AJ76" i="19" s="1"/>
  <c r="U15" i="19"/>
  <c r="U16" i="19" s="1"/>
  <c r="U221" i="16"/>
  <c r="U222" i="16" s="1"/>
  <c r="AE213" i="19"/>
  <c r="AE214" i="19" s="1"/>
  <c r="AE419" i="16"/>
  <c r="AE420" i="16" s="1"/>
  <c r="J151" i="19"/>
  <c r="J152" i="19" s="1"/>
  <c r="J357" i="16"/>
  <c r="J358" i="16" s="1"/>
  <c r="S245" i="19"/>
  <c r="S246" i="19" s="1"/>
  <c r="S451" i="16"/>
  <c r="S452" i="16" s="1"/>
  <c r="T215" i="19"/>
  <c r="T216" i="19" s="1"/>
  <c r="T421" i="16"/>
  <c r="T422" i="16" s="1"/>
  <c r="T303" i="19"/>
  <c r="T304" i="19" s="1"/>
  <c r="T507" i="16"/>
  <c r="T508" i="16" s="1"/>
  <c r="G33" i="19"/>
  <c r="G239" i="16"/>
  <c r="O79" i="19"/>
  <c r="O80" i="19" s="1"/>
  <c r="O285" i="16"/>
  <c r="O286" i="16" s="1"/>
  <c r="K265" i="19"/>
  <c r="K266" i="19" s="1"/>
  <c r="K469" i="16"/>
  <c r="K470" i="16" s="1"/>
  <c r="H17" i="19"/>
  <c r="H18" i="19" s="1"/>
  <c r="H223" i="16"/>
  <c r="H224" i="16" s="1"/>
  <c r="W303" i="19"/>
  <c r="W304" i="19" s="1"/>
  <c r="W507" i="16"/>
  <c r="W508" i="16" s="1"/>
  <c r="J129" i="19"/>
  <c r="J130" i="19" s="1"/>
  <c r="J131" i="19" s="1"/>
  <c r="J132" i="19" s="1"/>
  <c r="J335" i="16"/>
  <c r="J336" i="16" s="1"/>
  <c r="J337" i="16" s="1"/>
  <c r="J338" i="16" s="1"/>
  <c r="I97" i="19"/>
  <c r="I98" i="19" s="1"/>
  <c r="I303" i="16"/>
  <c r="I304" i="16" s="1"/>
  <c r="AF239" i="19"/>
  <c r="AF240" i="19" s="1"/>
  <c r="AF445" i="16"/>
  <c r="AF446" i="16" s="1"/>
  <c r="Z393" i="16"/>
  <c r="Z394" i="16" s="1"/>
  <c r="Z187" i="19"/>
  <c r="Z188" i="19" s="1"/>
  <c r="AD375" i="16"/>
  <c r="AD376" i="16" s="1"/>
  <c r="AD169" i="19"/>
  <c r="AD170" i="19" s="1"/>
  <c r="R273" i="16"/>
  <c r="R274" i="16" s="1"/>
  <c r="R67" i="19"/>
  <c r="R68" i="19" s="1"/>
  <c r="W267" i="19"/>
  <c r="W268" i="19" s="1"/>
  <c r="W471" i="16"/>
  <c r="W472" i="16" s="1"/>
  <c r="Z155" i="19"/>
  <c r="Z156" i="19" s="1"/>
  <c r="Z361" i="16"/>
  <c r="Z362" i="16" s="1"/>
  <c r="AD31" i="19"/>
  <c r="AD32" i="19" s="1"/>
  <c r="AD237" i="16"/>
  <c r="AD238" i="16" s="1"/>
  <c r="O363" i="16"/>
  <c r="O364" i="16" s="1"/>
  <c r="O157" i="19"/>
  <c r="O158" i="19" s="1"/>
  <c r="S9" i="19"/>
  <c r="S10" i="19" s="1"/>
  <c r="S215" i="16"/>
  <c r="S216" i="16" s="1"/>
  <c r="V431" i="16"/>
  <c r="V432" i="16" s="1"/>
  <c r="V225" i="19"/>
  <c r="V226" i="19" s="1"/>
  <c r="P363" i="16"/>
  <c r="P364" i="16" s="1"/>
  <c r="P157" i="19"/>
  <c r="P158" i="19" s="1"/>
  <c r="R307" i="16"/>
  <c r="R308" i="16" s="1"/>
  <c r="R101" i="19"/>
  <c r="R102" i="19" s="1"/>
  <c r="X85" i="19"/>
  <c r="X86" i="19" s="1"/>
  <c r="X291" i="16"/>
  <c r="X292" i="16" s="1"/>
  <c r="V341" i="16"/>
  <c r="V342" i="16" s="1"/>
  <c r="V135" i="19"/>
  <c r="V136" i="19" s="1"/>
  <c r="M453" i="16"/>
  <c r="M454" i="16" s="1"/>
  <c r="M247" i="19"/>
  <c r="M248" i="19" s="1"/>
  <c r="L119" i="19"/>
  <c r="L120" i="19" s="1"/>
  <c r="L325" i="16"/>
  <c r="L326" i="16" s="1"/>
  <c r="Q45" i="19"/>
  <c r="Q46" i="19" s="1"/>
  <c r="Q251" i="16"/>
  <c r="Q252" i="16" s="1"/>
  <c r="S209" i="19"/>
  <c r="S210" i="19" s="1"/>
  <c r="S415" i="16"/>
  <c r="S416" i="16" s="1"/>
  <c r="M293" i="16"/>
  <c r="M294" i="16" s="1"/>
  <c r="M87" i="19"/>
  <c r="M88" i="19" s="1"/>
  <c r="W491" i="16"/>
  <c r="W492" i="16" s="1"/>
  <c r="W287" i="19"/>
  <c r="W288" i="19" s="1"/>
  <c r="AD189" i="19"/>
  <c r="AD190" i="19" s="1"/>
  <c r="AD395" i="16"/>
  <c r="AD396" i="16" s="1"/>
  <c r="X63" i="19"/>
  <c r="X64" i="19" s="1"/>
  <c r="X269" i="16"/>
  <c r="X270" i="16" s="1"/>
  <c r="AJ39" i="19"/>
  <c r="AJ40" i="19" s="1"/>
  <c r="AJ245" i="16"/>
  <c r="AJ246" i="16" s="1"/>
  <c r="Y481" i="16"/>
  <c r="Y482" i="16" s="1"/>
  <c r="Y277" i="19"/>
  <c r="Y278" i="19" s="1"/>
  <c r="AI457" i="16"/>
  <c r="AI458" i="16" s="1"/>
  <c r="AI251" i="19"/>
  <c r="AI252" i="19" s="1"/>
  <c r="O187" i="19"/>
  <c r="O188" i="19" s="1"/>
  <c r="O393" i="16"/>
  <c r="O394" i="16" s="1"/>
  <c r="AG225" i="16"/>
  <c r="AG226" i="16" s="1"/>
  <c r="AG19" i="19"/>
  <c r="AG20" i="19" s="1"/>
  <c r="G103" i="19"/>
  <c r="G309" i="16"/>
  <c r="AF371" i="16"/>
  <c r="AF372" i="16" s="1"/>
  <c r="AF165" i="19"/>
  <c r="AF166" i="19" s="1"/>
  <c r="AK111" i="19"/>
  <c r="AK112" i="19" s="1"/>
  <c r="AK317" i="16"/>
  <c r="AK318" i="16" s="1"/>
  <c r="Q13" i="19"/>
  <c r="Q14" i="19" s="1"/>
  <c r="Q219" i="16"/>
  <c r="Q220" i="16" s="1"/>
  <c r="AJ323" i="16"/>
  <c r="AJ324" i="16" s="1"/>
  <c r="AJ117" i="19"/>
  <c r="AJ118" i="19" s="1"/>
  <c r="AA263" i="19"/>
  <c r="AA264" i="19" s="1"/>
  <c r="AA467" i="16"/>
  <c r="AA468" i="16" s="1"/>
  <c r="AI103" i="19"/>
  <c r="AI104" i="19" s="1"/>
  <c r="AI309" i="16"/>
  <c r="AI310" i="16" s="1"/>
  <c r="AF19" i="19"/>
  <c r="AF20" i="19" s="1"/>
  <c r="AF225" i="16"/>
  <c r="AF226" i="16" s="1"/>
  <c r="X97" i="19"/>
  <c r="X98" i="19" s="1"/>
  <c r="X303" i="16"/>
  <c r="X304" i="16" s="1"/>
  <c r="N73" i="19"/>
  <c r="N74" i="19" s="1"/>
  <c r="N279" i="16"/>
  <c r="N280" i="16" s="1"/>
  <c r="K183" i="19"/>
  <c r="K184" i="19" s="1"/>
  <c r="K389" i="16"/>
  <c r="K390" i="16" s="1"/>
  <c r="AA295" i="19"/>
  <c r="AA296" i="19" s="1"/>
  <c r="AA499" i="16"/>
  <c r="AA500" i="16" s="1"/>
  <c r="P105" i="19"/>
  <c r="P106" i="19" s="1"/>
  <c r="P311" i="16"/>
  <c r="P312" i="16" s="1"/>
  <c r="G487" i="16"/>
  <c r="G291" i="19"/>
  <c r="G283" i="19"/>
  <c r="G495" i="16"/>
  <c r="K55" i="19"/>
  <c r="K56" i="19" s="1"/>
  <c r="K261" i="16"/>
  <c r="K262" i="16" s="1"/>
  <c r="AI173" i="19"/>
  <c r="AI174" i="19" s="1"/>
  <c r="AI379" i="16"/>
  <c r="AI380" i="16" s="1"/>
  <c r="AD47" i="19"/>
  <c r="AD48" i="19" s="1"/>
  <c r="AD253" i="16"/>
  <c r="AD254" i="16" s="1"/>
  <c r="AC73" i="19"/>
  <c r="AC74" i="19" s="1"/>
  <c r="AC279" i="16"/>
  <c r="AC280" i="16" s="1"/>
  <c r="Q41" i="19"/>
  <c r="Q42" i="19" s="1"/>
  <c r="Q247" i="16"/>
  <c r="Q248" i="16" s="1"/>
  <c r="O311" i="16"/>
  <c r="O312" i="16" s="1"/>
  <c r="O105" i="19"/>
  <c r="O106" i="19" s="1"/>
  <c r="AG365" i="16"/>
  <c r="AG366" i="16" s="1"/>
  <c r="AG159" i="19"/>
  <c r="AG160" i="19" s="1"/>
  <c r="Q255" i="16"/>
  <c r="Q256" i="16" s="1"/>
  <c r="Q49" i="19"/>
  <c r="Q50" i="19" s="1"/>
  <c r="O49" i="19"/>
  <c r="O50" i="19" s="1"/>
  <c r="O255" i="16"/>
  <c r="O256" i="16" s="1"/>
  <c r="V83" i="19"/>
  <c r="V84" i="19" s="1"/>
  <c r="V289" i="16"/>
  <c r="V290" i="16" s="1"/>
  <c r="AB91" i="19"/>
  <c r="AB92" i="19" s="1"/>
  <c r="AB297" i="16"/>
  <c r="AB298" i="16" s="1"/>
  <c r="P107" i="19"/>
  <c r="P108" i="19" s="1"/>
  <c r="P313" i="16"/>
  <c r="P314" i="16" s="1"/>
  <c r="O281" i="16"/>
  <c r="O282" i="16" s="1"/>
  <c r="O75" i="19"/>
  <c r="O76" i="19" s="1"/>
  <c r="Z489" i="16"/>
  <c r="Z490" i="16" s="1"/>
  <c r="Z285" i="19"/>
  <c r="Z286" i="19" s="1"/>
  <c r="W53" i="19"/>
  <c r="W54" i="19" s="1"/>
  <c r="W259" i="16"/>
  <c r="W260" i="16" s="1"/>
  <c r="N421" i="16"/>
  <c r="N422" i="16" s="1"/>
  <c r="N215" i="19"/>
  <c r="N216" i="19" s="1"/>
  <c r="P183" i="19"/>
  <c r="P184" i="19" s="1"/>
  <c r="P389" i="16"/>
  <c r="P390" i="16" s="1"/>
  <c r="P275" i="16"/>
  <c r="P276" i="16" s="1"/>
  <c r="P69" i="19"/>
  <c r="P70" i="19" s="1"/>
  <c r="AH15" i="19"/>
  <c r="AH16" i="19" s="1"/>
  <c r="AH221" i="16"/>
  <c r="AH222" i="16" s="1"/>
  <c r="AG149" i="19"/>
  <c r="AG150" i="19" s="1"/>
  <c r="AG355" i="16"/>
  <c r="AG356" i="16" s="1"/>
  <c r="AK465" i="16"/>
  <c r="AK466" i="16" s="1"/>
  <c r="AK261" i="19"/>
  <c r="AK262" i="19" s="1"/>
  <c r="AE265" i="19"/>
  <c r="AE266" i="19" s="1"/>
  <c r="AE469" i="16"/>
  <c r="AE470" i="16" s="1"/>
  <c r="AK133" i="19"/>
  <c r="AK134" i="19" s="1"/>
  <c r="AK339" i="16"/>
  <c r="AK340" i="16" s="1"/>
  <c r="X5" i="19"/>
  <c r="X6" i="19" s="1"/>
  <c r="X211" i="16"/>
  <c r="X212" i="16" s="1"/>
  <c r="P117" i="19"/>
  <c r="P118" i="19" s="1"/>
  <c r="P323" i="16"/>
  <c r="P324" i="16" s="1"/>
  <c r="G195" i="19"/>
  <c r="G401" i="16"/>
  <c r="AK93" i="19"/>
  <c r="AK94" i="19" s="1"/>
  <c r="AK299" i="16"/>
  <c r="AK300" i="16" s="1"/>
  <c r="T213" i="16"/>
  <c r="T214" i="16" s="1"/>
  <c r="T7" i="19"/>
  <c r="T8" i="19" s="1"/>
  <c r="J147" i="19"/>
  <c r="J148" i="19" s="1"/>
  <c r="J353" i="16"/>
  <c r="J354" i="16" s="1"/>
  <c r="Q257" i="16"/>
  <c r="Q258" i="16" s="1"/>
  <c r="Q51" i="19"/>
  <c r="Q52" i="19" s="1"/>
  <c r="O77" i="19"/>
  <c r="O78" i="19" s="1"/>
  <c r="O283" i="16"/>
  <c r="O284" i="16" s="1"/>
  <c r="AD365" i="16"/>
  <c r="AD366" i="16" s="1"/>
  <c r="AD159" i="19"/>
  <c r="AD160" i="19" s="1"/>
  <c r="W411" i="16"/>
  <c r="W412" i="16" s="1"/>
  <c r="W205" i="19"/>
  <c r="W206" i="19" s="1"/>
  <c r="M7" i="19"/>
  <c r="M8" i="19" s="1"/>
  <c r="M213" i="16"/>
  <c r="M214" i="16" s="1"/>
  <c r="G443" i="16"/>
  <c r="G237" i="19"/>
  <c r="H237" i="16"/>
  <c r="H238" i="16" s="1"/>
  <c r="H31" i="19"/>
  <c r="H32" i="19" s="1"/>
  <c r="W311" i="16"/>
  <c r="W312" i="16" s="1"/>
  <c r="W105" i="19"/>
  <c r="W106" i="19" s="1"/>
  <c r="V133" i="19"/>
  <c r="V134" i="19" s="1"/>
  <c r="V339" i="16"/>
  <c r="V340" i="16" s="1"/>
  <c r="U271" i="16"/>
  <c r="U272" i="16" s="1"/>
  <c r="U65" i="19"/>
  <c r="U66" i="19" s="1"/>
  <c r="AA419" i="16"/>
  <c r="AA420" i="16" s="1"/>
  <c r="AA213" i="19"/>
  <c r="AA214" i="19" s="1"/>
  <c r="H469" i="16"/>
  <c r="H470" i="16" s="1"/>
  <c r="H265" i="19"/>
  <c r="H266" i="19" s="1"/>
  <c r="R139" i="19"/>
  <c r="R140" i="19" s="1"/>
  <c r="R345" i="16"/>
  <c r="R346" i="16" s="1"/>
  <c r="R197" i="19"/>
  <c r="R198" i="19" s="1"/>
  <c r="R403" i="16"/>
  <c r="R404" i="16" s="1"/>
  <c r="K109" i="19"/>
  <c r="K110" i="19" s="1"/>
  <c r="K315" i="16"/>
  <c r="K316" i="16" s="1"/>
  <c r="O29" i="19"/>
  <c r="O30" i="19" s="1"/>
  <c r="O235" i="16"/>
  <c r="O236" i="16" s="1"/>
  <c r="AK375" i="16"/>
  <c r="AK376" i="16" s="1"/>
  <c r="AK169" i="19"/>
  <c r="AK170" i="19" s="1"/>
  <c r="N261" i="19"/>
  <c r="N262" i="19" s="1"/>
  <c r="N465" i="16"/>
  <c r="N466" i="16" s="1"/>
  <c r="T91" i="19"/>
  <c r="T92" i="19" s="1"/>
  <c r="T297" i="16"/>
  <c r="T298" i="16" s="1"/>
  <c r="K375" i="16"/>
  <c r="K376" i="16" s="1"/>
  <c r="K169" i="19"/>
  <c r="K170" i="19" s="1"/>
  <c r="I195" i="19"/>
  <c r="I196" i="19" s="1"/>
  <c r="I401" i="16"/>
  <c r="I402" i="16" s="1"/>
  <c r="L157" i="19"/>
  <c r="L158" i="19" s="1"/>
  <c r="L363" i="16"/>
  <c r="L364" i="16" s="1"/>
  <c r="K255" i="16"/>
  <c r="K256" i="16" s="1"/>
  <c r="K49" i="19"/>
  <c r="K50" i="19" s="1"/>
  <c r="V121" i="19"/>
  <c r="V122" i="19" s="1"/>
  <c r="V327" i="16"/>
  <c r="V328" i="16" s="1"/>
  <c r="P145" i="19"/>
  <c r="P146" i="19" s="1"/>
  <c r="P351" i="16"/>
  <c r="P352" i="16" s="1"/>
  <c r="I281" i="19"/>
  <c r="I282" i="19" s="1"/>
  <c r="I485" i="16"/>
  <c r="I486" i="16" s="1"/>
  <c r="T223" i="16"/>
  <c r="T224" i="16" s="1"/>
  <c r="T17" i="19"/>
  <c r="T18" i="19" s="1"/>
  <c r="M249" i="16"/>
  <c r="M250" i="16" s="1"/>
  <c r="M43" i="19"/>
  <c r="M44" i="19" s="1"/>
  <c r="V69" i="19"/>
  <c r="V70" i="19" s="1"/>
  <c r="V275" i="16"/>
  <c r="V276" i="16" s="1"/>
  <c r="S377" i="16"/>
  <c r="S378" i="16" s="1"/>
  <c r="S171" i="19"/>
  <c r="S172" i="19" s="1"/>
  <c r="S51" i="19"/>
  <c r="S52" i="19" s="1"/>
  <c r="S257" i="16"/>
  <c r="S258" i="16" s="1"/>
  <c r="AG71" i="19"/>
  <c r="AG72" i="19" s="1"/>
  <c r="AG277" i="16"/>
  <c r="AG278" i="16" s="1"/>
  <c r="R227" i="19"/>
  <c r="R228" i="19" s="1"/>
  <c r="R433" i="16"/>
  <c r="R434" i="16" s="1"/>
  <c r="Q285" i="16"/>
  <c r="Q286" i="16" s="1"/>
  <c r="Q79" i="19"/>
  <c r="Q80" i="19" s="1"/>
  <c r="AK383" i="16"/>
  <c r="AK384" i="16" s="1"/>
  <c r="AK177" i="19"/>
  <c r="AK178" i="19" s="1"/>
  <c r="AJ73" i="19"/>
  <c r="AJ74" i="19" s="1"/>
  <c r="AJ279" i="16"/>
  <c r="AJ280" i="16" s="1"/>
  <c r="AG435" i="16"/>
  <c r="AG436" i="16" s="1"/>
  <c r="AG229" i="19"/>
  <c r="AG230" i="19" s="1"/>
  <c r="J211" i="19"/>
  <c r="J212" i="19" s="1"/>
  <c r="J417" i="16"/>
  <c r="J418" i="16" s="1"/>
  <c r="J429" i="16"/>
  <c r="J430" i="16" s="1"/>
  <c r="J223" i="19"/>
  <c r="J224" i="19" s="1"/>
  <c r="R245" i="19"/>
  <c r="R246" i="19" s="1"/>
  <c r="R451" i="16"/>
  <c r="R452" i="16" s="1"/>
  <c r="T521" i="16"/>
  <c r="T522" i="16" s="1"/>
  <c r="T317" i="19"/>
  <c r="T318" i="19" s="1"/>
  <c r="T19" i="19"/>
  <c r="T20" i="19" s="1"/>
  <c r="T225" i="16"/>
  <c r="T226" i="16" s="1"/>
  <c r="N319" i="16"/>
  <c r="N320" i="16" s="1"/>
  <c r="N113" i="19"/>
  <c r="N114" i="19" s="1"/>
  <c r="R319" i="19"/>
  <c r="R320" i="19" s="1"/>
  <c r="R523" i="16"/>
  <c r="R524" i="16" s="1"/>
  <c r="AE65" i="19"/>
  <c r="AE66" i="19" s="1"/>
  <c r="AE271" i="16"/>
  <c r="AE272" i="16" s="1"/>
  <c r="M37" i="19"/>
  <c r="M38" i="19" s="1"/>
  <c r="M243" i="16"/>
  <c r="M244" i="16" s="1"/>
  <c r="AC411" i="16"/>
  <c r="AC412" i="16" s="1"/>
  <c r="AC205" i="19"/>
  <c r="AC206" i="19" s="1"/>
  <c r="AC267" i="16"/>
  <c r="AC268" i="16" s="1"/>
  <c r="AC61" i="19"/>
  <c r="AC62" i="19" s="1"/>
  <c r="R35" i="19"/>
  <c r="R36" i="19" s="1"/>
  <c r="R241" i="16"/>
  <c r="R242" i="16" s="1"/>
  <c r="Y99" i="19"/>
  <c r="Y100" i="19" s="1"/>
  <c r="Y305" i="16"/>
  <c r="Y306" i="16" s="1"/>
  <c r="M269" i="19"/>
  <c r="M270" i="19" s="1"/>
  <c r="M473" i="16"/>
  <c r="M474" i="16" s="1"/>
  <c r="AJ181" i="19"/>
  <c r="AJ182" i="19" s="1"/>
  <c r="AJ387" i="16"/>
  <c r="AJ388" i="16" s="1"/>
  <c r="AH365" i="16"/>
  <c r="AH366" i="16" s="1"/>
  <c r="AH159" i="19"/>
  <c r="AH160" i="19" s="1"/>
  <c r="AH161" i="19"/>
  <c r="AH162" i="19" s="1"/>
  <c r="AH367" i="16"/>
  <c r="AH368" i="16" s="1"/>
  <c r="Y31" i="19"/>
  <c r="Y32" i="19" s="1"/>
  <c r="Y237" i="16"/>
  <c r="Y238" i="16" s="1"/>
  <c r="Z383" i="16"/>
  <c r="Z384" i="16" s="1"/>
  <c r="Z177" i="19"/>
  <c r="Z178" i="19" s="1"/>
  <c r="AG287" i="16"/>
  <c r="AG288" i="16" s="1"/>
  <c r="AG81" i="19"/>
  <c r="AG82" i="19" s="1"/>
  <c r="AF317" i="19"/>
  <c r="AF318" i="19" s="1"/>
  <c r="AF521" i="16"/>
  <c r="AF522" i="16" s="1"/>
  <c r="S137" i="19"/>
  <c r="S138" i="19" s="1"/>
  <c r="S343" i="16"/>
  <c r="S344" i="16" s="1"/>
  <c r="AA137" i="19"/>
  <c r="AA138" i="19" s="1"/>
  <c r="AA343" i="16"/>
  <c r="AA344" i="16" s="1"/>
  <c r="AD97" i="19"/>
  <c r="AD98" i="19" s="1"/>
  <c r="AD303" i="16"/>
  <c r="AD304" i="16" s="1"/>
  <c r="AF297" i="16"/>
  <c r="AF298" i="16" s="1"/>
  <c r="AF91" i="19"/>
  <c r="AF92" i="19" s="1"/>
  <c r="K67" i="19"/>
  <c r="K68" i="19" s="1"/>
  <c r="K273" i="16"/>
  <c r="K274" i="16" s="1"/>
  <c r="AG317" i="16"/>
  <c r="AG318" i="16" s="1"/>
  <c r="AG111" i="19"/>
  <c r="AG112" i="19" s="1"/>
  <c r="M319" i="19"/>
  <c r="M320" i="19" s="1"/>
  <c r="M523" i="16"/>
  <c r="M524" i="16" s="1"/>
  <c r="AG105" i="19"/>
  <c r="AG106" i="19" s="1"/>
  <c r="AG311" i="16"/>
  <c r="AG312" i="16" s="1"/>
  <c r="Q377" i="16"/>
  <c r="Q378" i="16" s="1"/>
  <c r="Q171" i="19"/>
  <c r="Q172" i="19" s="1"/>
  <c r="X125" i="19"/>
  <c r="X126" i="19" s="1"/>
  <c r="X331" i="16"/>
  <c r="X332" i="16" s="1"/>
  <c r="V195" i="19"/>
  <c r="V196" i="19" s="1"/>
  <c r="V401" i="16"/>
  <c r="V402" i="16" s="1"/>
  <c r="X315" i="16"/>
  <c r="X316" i="16" s="1"/>
  <c r="X109" i="19"/>
  <c r="X110" i="19" s="1"/>
  <c r="P289" i="19"/>
  <c r="P290" i="19" s="1"/>
  <c r="P493" i="16"/>
  <c r="P494" i="16" s="1"/>
  <c r="AK181" i="19"/>
  <c r="AK182" i="19" s="1"/>
  <c r="AK387" i="16"/>
  <c r="AK388" i="16" s="1"/>
  <c r="P199" i="19"/>
  <c r="P200" i="19" s="1"/>
  <c r="P405" i="16"/>
  <c r="P406" i="16" s="1"/>
  <c r="AD313" i="16"/>
  <c r="AD314" i="16" s="1"/>
  <c r="AD107" i="19"/>
  <c r="AD108" i="19" s="1"/>
  <c r="AJ451" i="16"/>
  <c r="AJ452" i="16" s="1"/>
  <c r="AJ245" i="19"/>
  <c r="AJ246" i="19" s="1"/>
  <c r="AA361" i="16"/>
  <c r="AA362" i="16" s="1"/>
  <c r="AA155" i="19"/>
  <c r="AA156" i="19" s="1"/>
  <c r="L227" i="19"/>
  <c r="L228" i="19" s="1"/>
  <c r="L433" i="16"/>
  <c r="L434" i="16" s="1"/>
  <c r="AA375" i="16"/>
  <c r="AA376" i="16" s="1"/>
  <c r="AA169" i="19"/>
  <c r="AA170" i="19" s="1"/>
  <c r="L11" i="19"/>
  <c r="L12" i="19" s="1"/>
  <c r="L217" i="16"/>
  <c r="L218" i="16" s="1"/>
  <c r="Y317" i="19"/>
  <c r="Y318" i="19" s="1"/>
  <c r="Y521" i="16"/>
  <c r="Y522" i="16" s="1"/>
  <c r="Q25" i="19"/>
  <c r="Q26" i="19" s="1"/>
  <c r="Q231" i="16"/>
  <c r="Q232" i="16" s="1"/>
  <c r="R289" i="16"/>
  <c r="R290" i="16" s="1"/>
  <c r="R83" i="19"/>
  <c r="R84" i="19" s="1"/>
  <c r="AA151" i="19"/>
  <c r="AA152" i="19" s="1"/>
  <c r="AA357" i="16"/>
  <c r="AA358" i="16" s="1"/>
  <c r="J439" i="16"/>
  <c r="J440" i="16" s="1"/>
  <c r="J233" i="19"/>
  <c r="J234" i="19" s="1"/>
  <c r="AB125" i="19"/>
  <c r="AB126" i="19" s="1"/>
  <c r="AB331" i="16"/>
  <c r="AB332" i="16" s="1"/>
  <c r="G277" i="19"/>
  <c r="G481" i="16"/>
  <c r="L305" i="19"/>
  <c r="L306" i="19" s="1"/>
  <c r="L509" i="16"/>
  <c r="L510" i="16" s="1"/>
  <c r="AE45" i="19"/>
  <c r="AE46" i="19" s="1"/>
  <c r="AE251" i="16"/>
  <c r="AE252" i="16" s="1"/>
  <c r="K39" i="19"/>
  <c r="K40" i="19" s="1"/>
  <c r="K245" i="16"/>
  <c r="K246" i="16" s="1"/>
  <c r="O99" i="19"/>
  <c r="O100" i="19" s="1"/>
  <c r="O305" i="16"/>
  <c r="O306" i="16" s="1"/>
  <c r="K113" i="19"/>
  <c r="K114" i="19" s="1"/>
  <c r="K319" i="16"/>
  <c r="K320" i="16" s="1"/>
  <c r="Z181" i="19"/>
  <c r="Z182" i="19" s="1"/>
  <c r="Z387" i="16"/>
  <c r="Z388" i="16" s="1"/>
  <c r="Z417" i="16"/>
  <c r="Z418" i="16" s="1"/>
  <c r="Z211" i="19"/>
  <c r="Z212" i="19" s="1"/>
  <c r="Z91" i="19"/>
  <c r="Z92" i="19" s="1"/>
  <c r="Z297" i="16"/>
  <c r="Z298" i="16" s="1"/>
  <c r="S289" i="19"/>
  <c r="S290" i="19" s="1"/>
  <c r="S493" i="16"/>
  <c r="S494" i="16" s="1"/>
  <c r="AK463" i="16"/>
  <c r="AK464" i="16" s="1"/>
  <c r="AK259" i="19"/>
  <c r="AK260" i="19" s="1"/>
  <c r="I317" i="19"/>
  <c r="I318" i="19" s="1"/>
  <c r="I521" i="16"/>
  <c r="I522" i="16" s="1"/>
  <c r="L81" i="19"/>
  <c r="L82" i="19" s="1"/>
  <c r="L287" i="16"/>
  <c r="L288" i="16" s="1"/>
  <c r="Y3" i="19"/>
  <c r="Y4" i="19" s="1"/>
  <c r="Y209" i="16"/>
  <c r="Y210" i="16" s="1"/>
  <c r="AH73" i="19"/>
  <c r="AH74" i="19" s="1"/>
  <c r="AH279" i="16"/>
  <c r="AH280" i="16" s="1"/>
  <c r="AI503" i="16"/>
  <c r="AI504" i="16" s="1"/>
  <c r="AI299" i="19"/>
  <c r="AI300" i="19" s="1"/>
  <c r="Z213" i="16"/>
  <c r="Z214" i="16" s="1"/>
  <c r="Z7" i="19"/>
  <c r="Z8" i="19" s="1"/>
  <c r="I303" i="19"/>
  <c r="I304" i="19" s="1"/>
  <c r="I507" i="16"/>
  <c r="I508" i="16" s="1"/>
  <c r="AC307" i="16"/>
  <c r="AC308" i="16" s="1"/>
  <c r="AC101" i="19"/>
  <c r="AC102" i="19" s="1"/>
  <c r="N235" i="19"/>
  <c r="N236" i="19" s="1"/>
  <c r="N441" i="16"/>
  <c r="N442" i="16" s="1"/>
  <c r="AG103" i="19"/>
  <c r="AG104" i="19" s="1"/>
  <c r="AG309" i="16"/>
  <c r="AG310" i="16" s="1"/>
  <c r="N275" i="16"/>
  <c r="N276" i="16" s="1"/>
  <c r="N69" i="19"/>
  <c r="N70" i="19" s="1"/>
  <c r="AB229" i="16"/>
  <c r="AB230" i="16" s="1"/>
  <c r="AB23" i="19"/>
  <c r="AB24" i="19" s="1"/>
  <c r="AF233" i="16"/>
  <c r="AF234" i="16" s="1"/>
  <c r="AF27" i="19"/>
  <c r="AF28" i="19" s="1"/>
  <c r="P257" i="16"/>
  <c r="P258" i="16" s="1"/>
  <c r="P51" i="19"/>
  <c r="P52" i="19" s="1"/>
  <c r="L17" i="19"/>
  <c r="L18" i="19" s="1"/>
  <c r="L223" i="16"/>
  <c r="L224" i="16" s="1"/>
  <c r="AF11" i="19"/>
  <c r="AF12" i="19" s="1"/>
  <c r="AF217" i="16"/>
  <c r="AF218" i="16" s="1"/>
  <c r="G115" i="19"/>
  <c r="G321" i="16"/>
  <c r="O51" i="19"/>
  <c r="O52" i="19" s="1"/>
  <c r="O257" i="16"/>
  <c r="O258" i="16" s="1"/>
  <c r="Z87" i="19"/>
  <c r="Z88" i="19" s="1"/>
  <c r="Z293" i="16"/>
  <c r="Z294" i="16" s="1"/>
  <c r="J275" i="19"/>
  <c r="J276" i="19" s="1"/>
  <c r="J479" i="16"/>
  <c r="J480" i="16" s="1"/>
  <c r="I421" i="16"/>
  <c r="I422" i="16" s="1"/>
  <c r="I215" i="19"/>
  <c r="I216" i="19" s="1"/>
  <c r="R69" i="19"/>
  <c r="R70" i="19" s="1"/>
  <c r="R275" i="16"/>
  <c r="R276" i="16" s="1"/>
  <c r="AG209" i="19"/>
  <c r="AG210" i="19" s="1"/>
  <c r="AG415" i="16"/>
  <c r="AG416" i="16" s="1"/>
  <c r="L453" i="16"/>
  <c r="L454" i="16" s="1"/>
  <c r="L247" i="19"/>
  <c r="L248" i="19" s="1"/>
  <c r="V399" i="16"/>
  <c r="V400" i="16" s="1"/>
  <c r="V193" i="19"/>
  <c r="V194" i="19" s="1"/>
  <c r="R251" i="19"/>
  <c r="R252" i="19" s="1"/>
  <c r="R457" i="16"/>
  <c r="R458" i="16" s="1"/>
  <c r="H343" i="16"/>
  <c r="H344" i="16" s="1"/>
  <c r="H137" i="19"/>
  <c r="H138" i="19" s="1"/>
  <c r="P173" i="19"/>
  <c r="P174" i="19" s="1"/>
  <c r="P379" i="16"/>
  <c r="P380" i="16" s="1"/>
  <c r="Q203" i="19"/>
  <c r="Q204" i="19" s="1"/>
  <c r="Q409" i="16"/>
  <c r="Q410" i="16" s="1"/>
  <c r="T401" i="16"/>
  <c r="T402" i="16" s="1"/>
  <c r="T195" i="19"/>
  <c r="T196" i="19" s="1"/>
  <c r="G363" i="16"/>
  <c r="G157" i="19"/>
  <c r="Y365" i="16"/>
  <c r="Y366" i="16" s="1"/>
  <c r="Y159" i="19"/>
  <c r="Y160" i="19" s="1"/>
  <c r="AF111" i="19"/>
  <c r="AF112" i="19" s="1"/>
  <c r="AF317" i="16"/>
  <c r="AF318" i="16" s="1"/>
  <c r="AE521" i="16"/>
  <c r="AE522" i="16" s="1"/>
  <c r="AE317" i="19"/>
  <c r="AE318" i="19" s="1"/>
  <c r="K163" i="19"/>
  <c r="K164" i="19" s="1"/>
  <c r="K369" i="16"/>
  <c r="K370" i="16" s="1"/>
  <c r="G107" i="19"/>
  <c r="G313" i="16"/>
  <c r="AE175" i="19"/>
  <c r="AE176" i="19" s="1"/>
  <c r="AE381" i="16"/>
  <c r="AE382" i="16" s="1"/>
  <c r="I355" i="16"/>
  <c r="I356" i="16" s="1"/>
  <c r="I149" i="19"/>
  <c r="I150" i="19" s="1"/>
  <c r="V153" i="19"/>
  <c r="V154" i="19" s="1"/>
  <c r="V359" i="16"/>
  <c r="V360" i="16" s="1"/>
  <c r="AG211" i="16"/>
  <c r="AG212" i="16" s="1"/>
  <c r="AG5" i="19"/>
  <c r="AG6" i="19" s="1"/>
  <c r="T125" i="19"/>
  <c r="T126" i="19" s="1"/>
  <c r="T331" i="16"/>
  <c r="T332" i="16" s="1"/>
  <c r="AE135" i="19"/>
  <c r="AE136" i="19" s="1"/>
  <c r="AE341" i="16"/>
  <c r="AE342" i="16" s="1"/>
  <c r="O413" i="16"/>
  <c r="O414" i="16" s="1"/>
  <c r="O207" i="19"/>
  <c r="O208" i="19" s="1"/>
  <c r="AG259" i="19"/>
  <c r="AG260" i="19" s="1"/>
  <c r="AG463" i="16"/>
  <c r="AG464" i="16" s="1"/>
  <c r="K211" i="16"/>
  <c r="K212" i="16" s="1"/>
  <c r="K5" i="19"/>
  <c r="K6" i="19" s="1"/>
  <c r="N119" i="19"/>
  <c r="N120" i="19" s="1"/>
  <c r="N325" i="16"/>
  <c r="N326" i="16" s="1"/>
  <c r="G283" i="16"/>
  <c r="G77" i="19"/>
  <c r="L3" i="19"/>
  <c r="L4" i="19" s="1"/>
  <c r="L209" i="16"/>
  <c r="L210" i="16" s="1"/>
  <c r="AE81" i="19"/>
  <c r="AE82" i="19" s="1"/>
  <c r="AE287" i="16"/>
  <c r="AE288" i="16" s="1"/>
  <c r="V23" i="19"/>
  <c r="V24" i="19" s="1"/>
  <c r="V229" i="16"/>
  <c r="V230" i="16" s="1"/>
  <c r="AE51" i="19"/>
  <c r="AE52" i="19" s="1"/>
  <c r="AE257" i="16"/>
  <c r="AE258" i="16" s="1"/>
  <c r="Q221" i="19"/>
  <c r="Q222" i="19" s="1"/>
  <c r="Q427" i="16"/>
  <c r="Q428" i="16" s="1"/>
  <c r="Z121" i="19"/>
  <c r="Z122" i="19" s="1"/>
  <c r="Z327" i="16"/>
  <c r="Z328" i="16" s="1"/>
  <c r="AG173" i="19"/>
  <c r="AG174" i="19" s="1"/>
  <c r="AG379" i="16"/>
  <c r="AG380" i="16" s="1"/>
  <c r="J397" i="16"/>
  <c r="J398" i="16" s="1"/>
  <c r="J191" i="19"/>
  <c r="J192" i="19" s="1"/>
  <c r="AG167" i="19"/>
  <c r="AG168" i="19" s="1"/>
  <c r="AG373" i="16"/>
  <c r="AG374" i="16" s="1"/>
  <c r="AF105" i="19"/>
  <c r="AF106" i="19" s="1"/>
  <c r="AF311" i="16"/>
  <c r="AF312" i="16" s="1"/>
  <c r="N203" i="19"/>
  <c r="N204" i="19" s="1"/>
  <c r="N409" i="16"/>
  <c r="N410" i="16" s="1"/>
  <c r="I91" i="19"/>
  <c r="I92" i="19" s="1"/>
  <c r="I297" i="16"/>
  <c r="I298" i="16" s="1"/>
  <c r="AJ229" i="19"/>
  <c r="AJ230" i="19" s="1"/>
  <c r="AJ435" i="16"/>
  <c r="AJ436" i="16" s="1"/>
  <c r="AB461" i="16"/>
  <c r="AB462" i="16" s="1"/>
  <c r="AB257" i="19"/>
  <c r="AB258" i="19" s="1"/>
  <c r="P355" i="16"/>
  <c r="P356" i="16" s="1"/>
  <c r="P149" i="19"/>
  <c r="P150" i="19" s="1"/>
  <c r="K299" i="16"/>
  <c r="K300" i="16" s="1"/>
  <c r="K93" i="19"/>
  <c r="K94" i="19" s="1"/>
  <c r="AB271" i="16"/>
  <c r="AB272" i="16" s="1"/>
  <c r="AB65" i="19"/>
  <c r="AB66" i="19" s="1"/>
  <c r="AI23" i="19"/>
  <c r="AI24" i="19" s="1"/>
  <c r="AI229" i="16"/>
  <c r="AI230" i="16" s="1"/>
  <c r="G243" i="19"/>
  <c r="G449" i="16"/>
  <c r="V125" i="19"/>
  <c r="V126" i="19" s="1"/>
  <c r="V331" i="16"/>
  <c r="V332" i="16" s="1"/>
  <c r="R211" i="19"/>
  <c r="R212" i="19" s="1"/>
  <c r="R417" i="16"/>
  <c r="R418" i="16" s="1"/>
  <c r="P57" i="19"/>
  <c r="P58" i="19" s="1"/>
  <c r="P315" i="19"/>
  <c r="P316" i="19" s="1"/>
  <c r="P263" i="16"/>
  <c r="P264" i="16" s="1"/>
  <c r="P519" i="16"/>
  <c r="P520" i="16" s="1"/>
  <c r="I51" i="19"/>
  <c r="I52" i="19" s="1"/>
  <c r="I257" i="16"/>
  <c r="I258" i="16" s="1"/>
  <c r="AH93" i="19"/>
  <c r="AH94" i="19" s="1"/>
  <c r="AH299" i="16"/>
  <c r="AH300" i="16" s="1"/>
  <c r="G395" i="16"/>
  <c r="G189" i="19"/>
  <c r="AE89" i="19"/>
  <c r="AE90" i="19" s="1"/>
  <c r="AE295" i="16"/>
  <c r="AE296" i="16" s="1"/>
  <c r="AB81" i="19"/>
  <c r="AB82" i="19" s="1"/>
  <c r="AB287" i="16"/>
  <c r="AB288" i="16" s="1"/>
  <c r="N175" i="19"/>
  <c r="N176" i="19" s="1"/>
  <c r="N381" i="16"/>
  <c r="N382" i="16" s="1"/>
  <c r="Q109" i="19"/>
  <c r="Q110" i="19" s="1"/>
  <c r="Q315" i="16"/>
  <c r="Q316" i="16" s="1"/>
  <c r="T73" i="19"/>
  <c r="T74" i="19" s="1"/>
  <c r="T279" i="16"/>
  <c r="T280" i="16" s="1"/>
  <c r="AC395" i="16"/>
  <c r="AC396" i="16" s="1"/>
  <c r="AC189" i="19"/>
  <c r="AC190" i="19" s="1"/>
  <c r="AH291" i="16"/>
  <c r="AH292" i="16" s="1"/>
  <c r="AH85" i="19"/>
  <c r="AH86" i="19" s="1"/>
  <c r="X249" i="19"/>
  <c r="X250" i="19" s="1"/>
  <c r="X455" i="16"/>
  <c r="X456" i="16" s="1"/>
  <c r="AF173" i="19"/>
  <c r="AF174" i="19" s="1"/>
  <c r="AF379" i="16"/>
  <c r="AF380" i="16" s="1"/>
  <c r="Z151" i="19"/>
  <c r="Z152" i="19" s="1"/>
  <c r="Z357" i="16"/>
  <c r="Z358" i="16" s="1"/>
  <c r="V165" i="19"/>
  <c r="V166" i="19" s="1"/>
  <c r="V371" i="16"/>
  <c r="V372" i="16" s="1"/>
  <c r="P303" i="19"/>
  <c r="P304" i="19" s="1"/>
  <c r="P507" i="16"/>
  <c r="P508" i="16" s="1"/>
  <c r="AG327" i="16"/>
  <c r="AG328" i="16" s="1"/>
  <c r="AG121" i="19"/>
  <c r="AG122" i="19" s="1"/>
  <c r="I211" i="19"/>
  <c r="I212" i="19" s="1"/>
  <c r="I417" i="16"/>
  <c r="I418" i="16" s="1"/>
  <c r="Q417" i="16"/>
  <c r="Q418" i="16" s="1"/>
  <c r="Q211" i="19"/>
  <c r="Q212" i="19" s="1"/>
  <c r="AE91" i="19"/>
  <c r="AE92" i="19" s="1"/>
  <c r="AE297" i="16"/>
  <c r="AE298" i="16" s="1"/>
  <c r="I147" i="19"/>
  <c r="I148" i="19" s="1"/>
  <c r="I353" i="16"/>
  <c r="I354" i="16" s="1"/>
  <c r="AB417" i="16"/>
  <c r="AB418" i="16" s="1"/>
  <c r="AB211" i="19"/>
  <c r="AB212" i="19" s="1"/>
  <c r="I69" i="19"/>
  <c r="I70" i="19" s="1"/>
  <c r="I275" i="16"/>
  <c r="I276" i="16" s="1"/>
  <c r="Y253" i="19"/>
  <c r="Y254" i="19" s="1"/>
  <c r="AB233" i="19"/>
  <c r="AB234" i="19" s="1"/>
  <c r="AB439" i="16"/>
  <c r="AB440" i="16" s="1"/>
  <c r="AC269" i="16"/>
  <c r="AC270" i="16" s="1"/>
  <c r="AC63" i="19"/>
  <c r="AC64" i="19" s="1"/>
  <c r="V187" i="19"/>
  <c r="V188" i="19" s="1"/>
  <c r="V393" i="16"/>
  <c r="V394" i="16" s="1"/>
  <c r="G245" i="16"/>
  <c r="G39" i="19"/>
  <c r="AJ77" i="19"/>
  <c r="AJ78" i="19" s="1"/>
  <c r="AJ283" i="16"/>
  <c r="AJ284" i="16" s="1"/>
  <c r="G111" i="19"/>
  <c r="G317" i="16"/>
  <c r="Q495" i="16"/>
  <c r="Q496" i="16" s="1"/>
  <c r="Q283" i="19"/>
  <c r="Q284" i="19" s="1"/>
  <c r="Q291" i="19"/>
  <c r="Q292" i="19" s="1"/>
  <c r="Q487" i="16"/>
  <c r="Q488" i="16" s="1"/>
  <c r="O199" i="19"/>
  <c r="O200" i="19" s="1"/>
  <c r="O405" i="16"/>
  <c r="O406" i="16" s="1"/>
  <c r="Z303" i="16"/>
  <c r="Z304" i="16" s="1"/>
  <c r="Z97" i="19"/>
  <c r="Z98" i="19" s="1"/>
  <c r="I113" i="19"/>
  <c r="I114" i="19" s="1"/>
  <c r="I319" i="16"/>
  <c r="I320" i="16" s="1"/>
  <c r="H345" i="16"/>
  <c r="H346" i="16" s="1"/>
  <c r="H139" i="19"/>
  <c r="H140" i="19" s="1"/>
  <c r="AK15" i="19"/>
  <c r="AK16" i="19" s="1"/>
  <c r="AK221" i="16"/>
  <c r="AK222" i="16" s="1"/>
  <c r="T249" i="16"/>
  <c r="T250" i="16" s="1"/>
  <c r="T43" i="19"/>
  <c r="T44" i="19" s="1"/>
  <c r="S181" i="19"/>
  <c r="S182" i="19" s="1"/>
  <c r="S387" i="16"/>
  <c r="S388" i="16" s="1"/>
  <c r="AG203" i="19"/>
  <c r="AG204" i="19" s="1"/>
  <c r="AG409" i="16"/>
  <c r="AG410" i="16" s="1"/>
  <c r="AG175" i="19"/>
  <c r="AG176" i="19" s="1"/>
  <c r="AG381" i="16"/>
  <c r="AG382" i="16" s="1"/>
  <c r="AK3" i="19"/>
  <c r="AK4" i="19" s="1"/>
  <c r="AK209" i="16"/>
  <c r="AK210" i="16" s="1"/>
  <c r="AB59" i="19"/>
  <c r="AB60" i="19" s="1"/>
  <c r="AB517" i="16"/>
  <c r="AB518" i="16" s="1"/>
  <c r="AB265" i="16"/>
  <c r="AB266" i="16" s="1"/>
  <c r="AB313" i="19"/>
  <c r="AB314" i="19" s="1"/>
  <c r="H219" i="16"/>
  <c r="H220" i="16" s="1"/>
  <c r="H13" i="19"/>
  <c r="H14" i="19" s="1"/>
  <c r="AE165" i="19"/>
  <c r="AE166" i="19" s="1"/>
  <c r="AE371" i="16"/>
  <c r="AE372" i="16" s="1"/>
  <c r="Q331" i="16"/>
  <c r="Q332" i="16" s="1"/>
  <c r="Q125" i="19"/>
  <c r="Q126" i="19" s="1"/>
  <c r="N71" i="19"/>
  <c r="N72" i="19" s="1"/>
  <c r="N277" i="16"/>
  <c r="N278" i="16" s="1"/>
  <c r="U263" i="19"/>
  <c r="U264" i="19" s="1"/>
  <c r="U467" i="16"/>
  <c r="U468" i="16" s="1"/>
  <c r="AF283" i="16"/>
  <c r="AF284" i="16" s="1"/>
  <c r="AF77" i="19"/>
  <c r="AF78" i="19" s="1"/>
  <c r="AH41" i="19"/>
  <c r="AH42" i="19" s="1"/>
  <c r="AH247" i="16"/>
  <c r="AH248" i="16" s="1"/>
  <c r="H39" i="19"/>
  <c r="H40" i="19" s="1"/>
  <c r="H245" i="16"/>
  <c r="H246" i="16" s="1"/>
  <c r="I193" i="19"/>
  <c r="I194" i="19" s="1"/>
  <c r="I399" i="16"/>
  <c r="I400" i="16" s="1"/>
  <c r="H407" i="16"/>
  <c r="H408" i="16" s="1"/>
  <c r="H201" i="19"/>
  <c r="H202" i="19" s="1"/>
  <c r="S159" i="19"/>
  <c r="S160" i="19" s="1"/>
  <c r="S365" i="16"/>
  <c r="S366" i="16" s="1"/>
  <c r="AK319" i="16"/>
  <c r="AK320" i="16" s="1"/>
  <c r="AK113" i="19"/>
  <c r="AK114" i="19" s="1"/>
  <c r="U255" i="19"/>
  <c r="U256" i="19" s="1"/>
  <c r="U459" i="16"/>
  <c r="U460" i="16" s="1"/>
  <c r="P501" i="16"/>
  <c r="P502" i="16" s="1"/>
  <c r="P297" i="19"/>
  <c r="P298" i="19" s="1"/>
  <c r="N177" i="19"/>
  <c r="N178" i="19" s="1"/>
  <c r="N383" i="16"/>
  <c r="N384" i="16" s="1"/>
  <c r="V263" i="19"/>
  <c r="V264" i="19" s="1"/>
  <c r="V467" i="16"/>
  <c r="V468" i="16" s="1"/>
  <c r="G177" i="19"/>
  <c r="G383" i="16"/>
  <c r="Q217" i="19"/>
  <c r="Q218" i="19" s="1"/>
  <c r="Q423" i="16"/>
  <c r="Q424" i="16" s="1"/>
  <c r="AE281" i="16"/>
  <c r="AE282" i="16" s="1"/>
  <c r="AE75" i="19"/>
  <c r="AE76" i="19" s="1"/>
  <c r="I49" i="19"/>
  <c r="I50" i="19" s="1"/>
  <c r="I255" i="16"/>
  <c r="I256" i="16" s="1"/>
  <c r="AA221" i="19"/>
  <c r="AA222" i="19" s="1"/>
  <c r="AA427" i="16"/>
  <c r="AA428" i="16" s="1"/>
  <c r="J365" i="16"/>
  <c r="J366" i="16" s="1"/>
  <c r="J159" i="19"/>
  <c r="J160" i="19" s="1"/>
  <c r="AJ63" i="19"/>
  <c r="AJ64" i="19" s="1"/>
  <c r="AJ269" i="16"/>
  <c r="AJ270" i="16" s="1"/>
  <c r="T223" i="19"/>
  <c r="T224" i="19" s="1"/>
  <c r="T429" i="16"/>
  <c r="T430" i="16" s="1"/>
  <c r="S509" i="16"/>
  <c r="S510" i="16" s="1"/>
  <c r="S305" i="19"/>
  <c r="S306" i="19" s="1"/>
  <c r="AI357" i="16"/>
  <c r="AI358" i="16" s="1"/>
  <c r="AI151" i="19"/>
  <c r="AI152" i="19" s="1"/>
  <c r="H95" i="19"/>
  <c r="H96" i="19" s="1"/>
  <c r="H301" i="16"/>
  <c r="H302" i="16" s="1"/>
  <c r="P9" i="19"/>
  <c r="P10" i="19" s="1"/>
  <c r="P215" i="16"/>
  <c r="P216" i="16" s="1"/>
  <c r="J509" i="16"/>
  <c r="J510" i="16" s="1"/>
  <c r="J305" i="19"/>
  <c r="J306" i="19" s="1"/>
  <c r="O43" i="19"/>
  <c r="O44" i="19" s="1"/>
  <c r="O249" i="16"/>
  <c r="O250" i="16" s="1"/>
  <c r="AG335" i="16"/>
  <c r="AG336" i="16" s="1"/>
  <c r="AG337" i="16" s="1"/>
  <c r="AG338" i="16" s="1"/>
  <c r="AG129" i="19"/>
  <c r="AG130" i="19" s="1"/>
  <c r="AG131" i="19" s="1"/>
  <c r="AG132" i="19" s="1"/>
  <c r="P7" i="19"/>
  <c r="P8" i="19" s="1"/>
  <c r="P213" i="16"/>
  <c r="P214" i="16" s="1"/>
  <c r="AC137" i="19"/>
  <c r="AC138" i="19" s="1"/>
  <c r="AC343" i="16"/>
  <c r="AC344" i="16" s="1"/>
  <c r="P331" i="16"/>
  <c r="P332" i="16" s="1"/>
  <c r="P125" i="19"/>
  <c r="P126" i="19" s="1"/>
  <c r="AG297" i="16"/>
  <c r="AG298" i="16" s="1"/>
  <c r="AG91" i="19"/>
  <c r="AG92" i="19" s="1"/>
  <c r="AF149" i="19"/>
  <c r="AF150" i="19" s="1"/>
  <c r="AF355" i="16"/>
  <c r="AF356" i="16" s="1"/>
  <c r="L321" i="16"/>
  <c r="L322" i="16" s="1"/>
  <c r="L115" i="19"/>
  <c r="L116" i="19" s="1"/>
  <c r="AJ69" i="19"/>
  <c r="AJ70" i="19" s="1"/>
  <c r="AJ275" i="16"/>
  <c r="AJ276" i="16" s="1"/>
  <c r="T41" i="19"/>
  <c r="T42" i="19" s="1"/>
  <c r="T247" i="16"/>
  <c r="T248" i="16" s="1"/>
  <c r="L287" i="19"/>
  <c r="L288" i="19" s="1"/>
  <c r="L491" i="16"/>
  <c r="L492" i="16" s="1"/>
  <c r="H261" i="16"/>
  <c r="H262" i="16" s="1"/>
  <c r="H55" i="19"/>
  <c r="H56" i="19" s="1"/>
  <c r="G301" i="19"/>
  <c r="G505" i="16"/>
  <c r="M45" i="19"/>
  <c r="M46" i="19" s="1"/>
  <c r="M251" i="16"/>
  <c r="M252" i="16" s="1"/>
  <c r="AB93" i="19"/>
  <c r="AB94" i="19" s="1"/>
  <c r="AB299" i="16"/>
  <c r="AB300" i="16" s="1"/>
  <c r="AB119" i="19"/>
  <c r="AB120" i="19" s="1"/>
  <c r="AB325" i="16"/>
  <c r="AB326" i="16" s="1"/>
  <c r="AB295" i="16"/>
  <c r="AB296" i="16" s="1"/>
  <c r="AB89" i="19"/>
  <c r="AB90" i="19" s="1"/>
  <c r="R219" i="16"/>
  <c r="R220" i="16" s="1"/>
  <c r="R13" i="19"/>
  <c r="R14" i="19" s="1"/>
  <c r="S217" i="19"/>
  <c r="S218" i="19" s="1"/>
  <c r="S423" i="16"/>
  <c r="S424" i="16" s="1"/>
  <c r="M237" i="16"/>
  <c r="M238" i="16" s="1"/>
  <c r="M31" i="19"/>
  <c r="M32" i="19" s="1"/>
  <c r="M125" i="19"/>
  <c r="M126" i="19" s="1"/>
  <c r="M331" i="16"/>
  <c r="M332" i="16" s="1"/>
  <c r="AE95" i="19"/>
  <c r="AE96" i="19" s="1"/>
  <c r="AE301" i="16"/>
  <c r="AE302" i="16" s="1"/>
  <c r="R213" i="19"/>
  <c r="R214" i="19" s="1"/>
  <c r="R419" i="16"/>
  <c r="R420" i="16" s="1"/>
  <c r="N315" i="19"/>
  <c r="N316" i="19" s="1"/>
  <c r="N519" i="16"/>
  <c r="N520" i="16" s="1"/>
  <c r="N57" i="19"/>
  <c r="N58" i="19" s="1"/>
  <c r="N263" i="16"/>
  <c r="N264" i="16" s="1"/>
  <c r="N143" i="19"/>
  <c r="N144" i="19" s="1"/>
  <c r="N349" i="16"/>
  <c r="N350" i="16" s="1"/>
  <c r="O269" i="19"/>
  <c r="O270" i="19" s="1"/>
  <c r="O473" i="16"/>
  <c r="O474" i="16" s="1"/>
  <c r="AH339" i="16"/>
  <c r="AH340" i="16" s="1"/>
  <c r="AH133" i="19"/>
  <c r="AH134" i="19" s="1"/>
  <c r="P223" i="16"/>
  <c r="P224" i="16" s="1"/>
  <c r="P17" i="19"/>
  <c r="P18" i="19" s="1"/>
  <c r="G433" i="16"/>
  <c r="G227" i="19"/>
  <c r="J207" i="19"/>
  <c r="J208" i="19" s="1"/>
  <c r="J413" i="16"/>
  <c r="J414" i="16" s="1"/>
  <c r="T333" i="16"/>
  <c r="T334" i="16" s="1"/>
  <c r="T127" i="19"/>
  <c r="T128" i="19" s="1"/>
  <c r="O107" i="19"/>
  <c r="O108" i="19" s="1"/>
  <c r="O313" i="16"/>
  <c r="O314" i="16" s="1"/>
  <c r="AC129" i="19"/>
  <c r="AC130" i="19" s="1"/>
  <c r="AC131" i="19" s="1"/>
  <c r="AC132" i="19" s="1"/>
  <c r="AC335" i="16"/>
  <c r="AC336" i="16" s="1"/>
  <c r="AC337" i="16" s="1"/>
  <c r="AC338" i="16" s="1"/>
  <c r="AJ515" i="16"/>
  <c r="AJ516" i="16" s="1"/>
  <c r="AJ311" i="19"/>
  <c r="AJ312" i="19" s="1"/>
  <c r="W49" i="19"/>
  <c r="W50" i="19" s="1"/>
  <c r="W255" i="16"/>
  <c r="W256" i="16" s="1"/>
  <c r="AK99" i="19"/>
  <c r="AK100" i="19" s="1"/>
  <c r="AK305" i="16"/>
  <c r="AK306" i="16" s="1"/>
  <c r="Z455" i="16"/>
  <c r="Z456" i="16" s="1"/>
  <c r="Z249" i="19"/>
  <c r="Z250" i="19" s="1"/>
  <c r="AI271" i="19"/>
  <c r="AI272" i="19" s="1"/>
  <c r="AI475" i="16"/>
  <c r="AI476" i="16" s="1"/>
  <c r="AK65" i="19"/>
  <c r="AK66" i="19" s="1"/>
  <c r="AK271" i="16"/>
  <c r="AK272" i="16" s="1"/>
  <c r="M265" i="19"/>
  <c r="M266" i="19" s="1"/>
  <c r="M469" i="16"/>
  <c r="M470" i="16" s="1"/>
  <c r="N29" i="19"/>
  <c r="N30" i="19" s="1"/>
  <c r="N235" i="16"/>
  <c r="N236" i="16" s="1"/>
  <c r="AI207" i="19"/>
  <c r="AI208" i="19" s="1"/>
  <c r="AI413" i="16"/>
  <c r="AI414" i="16" s="1"/>
  <c r="S27" i="19"/>
  <c r="S28" i="19" s="1"/>
  <c r="S233" i="16"/>
  <c r="S234" i="16" s="1"/>
  <c r="H121" i="19"/>
  <c r="H122" i="19" s="1"/>
  <c r="H327" i="16"/>
  <c r="H328" i="16" s="1"/>
  <c r="Y69" i="19"/>
  <c r="Y70" i="19" s="1"/>
  <c r="Y275" i="16"/>
  <c r="Y276" i="16" s="1"/>
  <c r="AD99" i="19"/>
  <c r="AD100" i="19" s="1"/>
  <c r="AD305" i="16"/>
  <c r="AD306" i="16" s="1"/>
  <c r="AI47" i="19"/>
  <c r="AI48" i="19" s="1"/>
  <c r="AI253" i="16"/>
  <c r="AI254" i="16" s="1"/>
  <c r="V7" i="19"/>
  <c r="V8" i="19" s="1"/>
  <c r="V213" i="16"/>
  <c r="V214" i="16" s="1"/>
  <c r="AD23" i="19"/>
  <c r="AD24" i="19" s="1"/>
  <c r="AD229" i="16"/>
  <c r="AD230" i="16" s="1"/>
  <c r="AI305" i="19"/>
  <c r="AI306" i="19" s="1"/>
  <c r="AI509" i="16"/>
  <c r="AI510" i="16" s="1"/>
  <c r="K191" i="19"/>
  <c r="K192" i="19" s="1"/>
  <c r="K397" i="16"/>
  <c r="K398" i="16" s="1"/>
  <c r="AE197" i="19"/>
  <c r="AE198" i="19" s="1"/>
  <c r="AE403" i="16"/>
  <c r="AE404" i="16" s="1"/>
  <c r="J49" i="19"/>
  <c r="J50" i="19" s="1"/>
  <c r="J255" i="16"/>
  <c r="J256" i="16" s="1"/>
  <c r="AC309" i="16"/>
  <c r="AC310" i="16" s="1"/>
  <c r="AC103" i="19"/>
  <c r="AC104" i="19" s="1"/>
  <c r="H171" i="19"/>
  <c r="H172" i="19" s="1"/>
  <c r="H377" i="16"/>
  <c r="H378" i="16" s="1"/>
  <c r="J241" i="19"/>
  <c r="J242" i="19" s="1"/>
  <c r="J447" i="16"/>
  <c r="J448" i="16" s="1"/>
  <c r="J163" i="19"/>
  <c r="J164" i="19" s="1"/>
  <c r="J369" i="16"/>
  <c r="J370" i="16" s="1"/>
  <c r="N33" i="19"/>
  <c r="N34" i="19" s="1"/>
  <c r="N239" i="16"/>
  <c r="N240" i="16" s="1"/>
  <c r="G143" i="19"/>
  <c r="G349" i="16"/>
  <c r="AE249" i="16"/>
  <c r="AE250" i="16" s="1"/>
  <c r="AE43" i="19"/>
  <c r="AE44" i="19" s="1"/>
  <c r="X299" i="16"/>
  <c r="X300" i="16" s="1"/>
  <c r="X93" i="19"/>
  <c r="X94" i="19" s="1"/>
  <c r="V65" i="19"/>
  <c r="V66" i="19" s="1"/>
  <c r="V271" i="16"/>
  <c r="V272" i="16" s="1"/>
  <c r="S257" i="19"/>
  <c r="S258" i="19" s="1"/>
  <c r="S461" i="16"/>
  <c r="S462" i="16" s="1"/>
  <c r="N53" i="19"/>
  <c r="N54" i="19" s="1"/>
  <c r="N259" i="16"/>
  <c r="N260" i="16" s="1"/>
  <c r="R423" i="16"/>
  <c r="R424" i="16" s="1"/>
  <c r="R217" i="19"/>
  <c r="R218" i="19" s="1"/>
  <c r="AI9" i="19"/>
  <c r="AI10" i="19" s="1"/>
  <c r="AI215" i="16"/>
  <c r="AI216" i="16" s="1"/>
  <c r="AH179" i="19"/>
  <c r="AH180" i="19" s="1"/>
  <c r="AH385" i="16"/>
  <c r="AH386" i="16" s="1"/>
  <c r="AF59" i="19"/>
  <c r="AF60" i="19" s="1"/>
  <c r="AF265" i="16"/>
  <c r="AF266" i="16" s="1"/>
  <c r="AF313" i="19"/>
  <c r="AF314" i="19" s="1"/>
  <c r="AF517" i="16"/>
  <c r="AF518" i="16" s="1"/>
  <c r="AC327" i="16"/>
  <c r="AC328" i="16" s="1"/>
  <c r="AC121" i="19"/>
  <c r="AC122" i="19" s="1"/>
  <c r="X367" i="16"/>
  <c r="X368" i="16" s="1"/>
  <c r="X161" i="19"/>
  <c r="X162" i="19" s="1"/>
  <c r="AK507" i="16"/>
  <c r="AK508" i="16" s="1"/>
  <c r="AK303" i="19"/>
  <c r="AK304" i="19" s="1"/>
  <c r="H161" i="19"/>
  <c r="H162" i="19" s="1"/>
  <c r="H367" i="16"/>
  <c r="H368" i="16" s="1"/>
  <c r="K121" i="19"/>
  <c r="K122" i="19" s="1"/>
  <c r="K327" i="16"/>
  <c r="K328" i="16" s="1"/>
  <c r="AC153" i="19"/>
  <c r="AC154" i="19" s="1"/>
  <c r="AC359" i="16"/>
  <c r="AC360" i="16" s="1"/>
  <c r="AB303" i="19"/>
  <c r="AB304" i="19" s="1"/>
  <c r="AB507" i="16"/>
  <c r="AB508" i="16" s="1"/>
  <c r="U391" i="16"/>
  <c r="U392" i="16" s="1"/>
  <c r="U185" i="19"/>
  <c r="U186" i="19" s="1"/>
  <c r="AD349" i="16"/>
  <c r="AD350" i="16" s="1"/>
  <c r="AD143" i="19"/>
  <c r="AD144" i="19" s="1"/>
  <c r="K89" i="19"/>
  <c r="K90" i="19" s="1"/>
  <c r="K295" i="16"/>
  <c r="K296" i="16" s="1"/>
  <c r="S125" i="19"/>
  <c r="S126" i="19" s="1"/>
  <c r="S331" i="16"/>
  <c r="S332" i="16" s="1"/>
  <c r="I197" i="19"/>
  <c r="I198" i="19" s="1"/>
  <c r="I403" i="16"/>
  <c r="I404" i="16" s="1"/>
  <c r="N145" i="19"/>
  <c r="N146" i="19" s="1"/>
  <c r="N351" i="16"/>
  <c r="N352" i="16" s="1"/>
  <c r="AD233" i="19"/>
  <c r="AD234" i="19" s="1"/>
  <c r="AD439" i="16"/>
  <c r="AD440" i="16" s="1"/>
  <c r="O37" i="19"/>
  <c r="O38" i="19" s="1"/>
  <c r="O243" i="16"/>
  <c r="O244" i="16" s="1"/>
  <c r="H47" i="19"/>
  <c r="H48" i="19" s="1"/>
  <c r="H253" i="16"/>
  <c r="H254" i="16" s="1"/>
  <c r="Y19" i="19"/>
  <c r="Y20" i="19" s="1"/>
  <c r="Y225" i="16"/>
  <c r="Y226" i="16" s="1"/>
  <c r="AE13" i="19"/>
  <c r="AE14" i="19" s="1"/>
  <c r="AE219" i="16"/>
  <c r="AE220" i="16" s="1"/>
  <c r="J339" i="16"/>
  <c r="J340" i="16" s="1"/>
  <c r="J133" i="19"/>
  <c r="J134" i="19" s="1"/>
  <c r="O7" i="19"/>
  <c r="O8" i="19" s="1"/>
  <c r="O213" i="16"/>
  <c r="O214" i="16" s="1"/>
  <c r="N31" i="19"/>
  <c r="N32" i="19" s="1"/>
  <c r="N237" i="16"/>
  <c r="N238" i="16" s="1"/>
  <c r="O25" i="19"/>
  <c r="O26" i="19" s="1"/>
  <c r="O231" i="16"/>
  <c r="O232" i="16" s="1"/>
  <c r="W477" i="16"/>
  <c r="W478" i="16" s="1"/>
  <c r="W273" i="19"/>
  <c r="W274" i="19" s="1"/>
  <c r="AC53" i="19"/>
  <c r="AC54" i="19" s="1"/>
  <c r="AC259" i="16"/>
  <c r="AC260" i="16" s="1"/>
  <c r="U357" i="16"/>
  <c r="U358" i="16" s="1"/>
  <c r="U151" i="19"/>
  <c r="U152" i="19" s="1"/>
  <c r="Q233" i="19"/>
  <c r="Q234" i="19" s="1"/>
  <c r="Q439" i="16"/>
  <c r="Q440" i="16" s="1"/>
  <c r="X145" i="19"/>
  <c r="X146" i="19" s="1"/>
  <c r="X351" i="16"/>
  <c r="X352" i="16" s="1"/>
  <c r="AB73" i="19"/>
  <c r="AB74" i="19" s="1"/>
  <c r="AB279" i="16"/>
  <c r="AB280" i="16" s="1"/>
  <c r="J99" i="19"/>
  <c r="J100" i="19" s="1"/>
  <c r="J305" i="16"/>
  <c r="J306" i="16" s="1"/>
  <c r="AF235" i="16"/>
  <c r="AF236" i="16" s="1"/>
  <c r="AF29" i="19"/>
  <c r="AF30" i="19" s="1"/>
  <c r="I221" i="19"/>
  <c r="I222" i="19" s="1"/>
  <c r="I427" i="16"/>
  <c r="I428" i="16" s="1"/>
  <c r="Y423" i="16"/>
  <c r="Y424" i="16" s="1"/>
  <c r="Y217" i="19"/>
  <c r="Y218" i="19" s="1"/>
  <c r="Y45" i="19"/>
  <c r="Y46" i="19" s="1"/>
  <c r="Y251" i="16"/>
  <c r="Y252" i="16" s="1"/>
  <c r="H113" i="19"/>
  <c r="H114" i="19" s="1"/>
  <c r="H319" i="16"/>
  <c r="H320" i="16" s="1"/>
  <c r="Y97" i="19"/>
  <c r="Y98" i="19" s="1"/>
  <c r="Y303" i="16"/>
  <c r="Y304" i="16" s="1"/>
  <c r="S357" i="16"/>
  <c r="S358" i="16" s="1"/>
  <c r="S151" i="19"/>
  <c r="S152" i="19" s="1"/>
  <c r="AK9" i="19"/>
  <c r="AK10" i="19" s="1"/>
  <c r="AK215" i="16"/>
  <c r="AK216" i="16" s="1"/>
  <c r="O355" i="16"/>
  <c r="O356" i="16" s="1"/>
  <c r="O149" i="19"/>
  <c r="O150" i="19" s="1"/>
  <c r="AD273" i="16"/>
  <c r="AD274" i="16" s="1"/>
  <c r="AD67" i="19"/>
  <c r="AD68" i="19" s="1"/>
  <c r="AG257" i="16"/>
  <c r="AG258" i="16" s="1"/>
  <c r="AG51" i="19"/>
  <c r="AG52" i="19" s="1"/>
  <c r="U253" i="19"/>
  <c r="U254" i="19" s="1"/>
  <c r="S333" i="16"/>
  <c r="S334" i="16" s="1"/>
  <c r="S127" i="19"/>
  <c r="S128" i="19" s="1"/>
  <c r="W305" i="16"/>
  <c r="W306" i="16" s="1"/>
  <c r="W99" i="19"/>
  <c r="W100" i="19" s="1"/>
  <c r="AC111" i="19"/>
  <c r="AC112" i="19" s="1"/>
  <c r="AC317" i="16"/>
  <c r="AC318" i="16" s="1"/>
  <c r="I203" i="19"/>
  <c r="I204" i="19" s="1"/>
  <c r="I409" i="16"/>
  <c r="I410" i="16" s="1"/>
  <c r="G253" i="16"/>
  <c r="G47" i="19"/>
  <c r="W93" i="19"/>
  <c r="W94" i="19" s="1"/>
  <c r="W299" i="16"/>
  <c r="W300" i="16" s="1"/>
  <c r="G219" i="19"/>
  <c r="G425" i="16"/>
  <c r="W313" i="16"/>
  <c r="W314" i="16" s="1"/>
  <c r="W107" i="19"/>
  <c r="W108" i="19" s="1"/>
  <c r="AG341" i="16"/>
  <c r="AG342" i="16" s="1"/>
  <c r="AG135" i="19"/>
  <c r="AG136" i="19" s="1"/>
  <c r="K249" i="16"/>
  <c r="K250" i="16" s="1"/>
  <c r="K43" i="19"/>
  <c r="K44" i="19" s="1"/>
  <c r="Q307" i="16"/>
  <c r="Q308" i="16" s="1"/>
  <c r="Q101" i="19"/>
  <c r="Q102" i="19" s="1"/>
  <c r="T199" i="19"/>
  <c r="T200" i="19" s="1"/>
  <c r="T405" i="16"/>
  <c r="T406" i="16" s="1"/>
  <c r="AC285" i="16"/>
  <c r="AC286" i="16" s="1"/>
  <c r="AC79" i="19"/>
  <c r="AC80" i="19" s="1"/>
  <c r="AJ175" i="19"/>
  <c r="AJ176" i="19" s="1"/>
  <c r="AJ381" i="16"/>
  <c r="AJ382" i="16" s="1"/>
  <c r="AK163" i="19"/>
  <c r="AK164" i="19" s="1"/>
  <c r="AK369" i="16"/>
  <c r="AK370" i="16" s="1"/>
  <c r="W177" i="19"/>
  <c r="W178" i="19" s="1"/>
  <c r="W383" i="16"/>
  <c r="W384" i="16" s="1"/>
  <c r="S43" i="19"/>
  <c r="S44" i="19" s="1"/>
  <c r="S249" i="16"/>
  <c r="S250" i="16" s="1"/>
  <c r="AB159" i="19"/>
  <c r="AB160" i="19" s="1"/>
  <c r="AB365" i="16"/>
  <c r="AB366" i="16" s="1"/>
  <c r="AH283" i="19"/>
  <c r="AH284" i="19" s="1"/>
  <c r="AH291" i="19"/>
  <c r="AH292" i="19" s="1"/>
  <c r="AH487" i="16"/>
  <c r="AH488" i="16" s="1"/>
  <c r="AH495" i="16"/>
  <c r="AH496" i="16" s="1"/>
  <c r="AG389" i="16"/>
  <c r="AG390" i="16" s="1"/>
  <c r="AG183" i="19"/>
  <c r="AG184" i="19" s="1"/>
  <c r="Q91" i="19"/>
  <c r="Q92" i="19" s="1"/>
  <c r="Q297" i="16"/>
  <c r="Q298" i="16" s="1"/>
  <c r="R237" i="16"/>
  <c r="R238" i="16" s="1"/>
  <c r="R31" i="19"/>
  <c r="R32" i="19" s="1"/>
  <c r="AB83" i="19"/>
  <c r="AB84" i="19" s="1"/>
  <c r="AB289" i="16"/>
  <c r="AB290" i="16" s="1"/>
  <c r="M325" i="16"/>
  <c r="M326" i="16" s="1"/>
  <c r="M119" i="19"/>
  <c r="M120" i="19" s="1"/>
  <c r="R369" i="16"/>
  <c r="R370" i="16" s="1"/>
  <c r="R163" i="19"/>
  <c r="R164" i="19" s="1"/>
  <c r="AF231" i="19"/>
  <c r="AF232" i="19" s="1"/>
  <c r="AF437" i="16"/>
  <c r="AF438" i="16" s="1"/>
  <c r="R409" i="16"/>
  <c r="R410" i="16" s="1"/>
  <c r="R203" i="19"/>
  <c r="R204" i="19" s="1"/>
  <c r="AJ239" i="19"/>
  <c r="AJ240" i="19" s="1"/>
  <c r="AJ445" i="16"/>
  <c r="AJ446" i="16" s="1"/>
  <c r="L181" i="19"/>
  <c r="L182" i="19" s="1"/>
  <c r="L387" i="16"/>
  <c r="L388" i="16" s="1"/>
  <c r="X217" i="19"/>
  <c r="X218" i="19" s="1"/>
  <c r="X423" i="16"/>
  <c r="X424" i="16" s="1"/>
  <c r="M89" i="19"/>
  <c r="M90" i="19" s="1"/>
  <c r="M295" i="16"/>
  <c r="M296" i="16" s="1"/>
  <c r="M241" i="19"/>
  <c r="M242" i="19" s="1"/>
  <c r="M447" i="16"/>
  <c r="M448" i="16" s="1"/>
  <c r="M387" i="16"/>
  <c r="M388" i="16" s="1"/>
  <c r="M181" i="19"/>
  <c r="M182" i="19" s="1"/>
  <c r="AK417" i="16"/>
  <c r="AK418" i="16" s="1"/>
  <c r="AK211" i="19"/>
  <c r="AK212" i="19" s="1"/>
  <c r="O215" i="16"/>
  <c r="O216" i="16" s="1"/>
  <c r="O9" i="19"/>
  <c r="O10" i="19" s="1"/>
  <c r="Q29" i="19"/>
  <c r="Q30" i="19" s="1"/>
  <c r="Q235" i="16"/>
  <c r="Q236" i="16" s="1"/>
  <c r="W279" i="19"/>
  <c r="W280" i="19" s="1"/>
  <c r="W483" i="16"/>
  <c r="W484" i="16" s="1"/>
  <c r="AI69" i="19"/>
  <c r="AI70" i="19" s="1"/>
  <c r="AI275" i="16"/>
  <c r="AI276" i="16" s="1"/>
  <c r="AC183" i="19"/>
  <c r="AC184" i="19" s="1"/>
  <c r="AC389" i="16"/>
  <c r="AC390" i="16" s="1"/>
  <c r="AD49" i="19"/>
  <c r="AD50" i="19" s="1"/>
  <c r="AD255" i="16"/>
  <c r="AD256" i="16" s="1"/>
  <c r="W175" i="19"/>
  <c r="W176" i="19" s="1"/>
  <c r="W381" i="16"/>
  <c r="W382" i="16" s="1"/>
  <c r="J165" i="19"/>
  <c r="J166" i="19" s="1"/>
  <c r="J371" i="16"/>
  <c r="J372" i="16" s="1"/>
  <c r="Z391" i="16"/>
  <c r="Z392" i="16" s="1"/>
  <c r="Z185" i="19"/>
  <c r="Z186" i="19" s="1"/>
  <c r="AF87" i="19"/>
  <c r="AF88" i="19" s="1"/>
  <c r="AF293" i="16"/>
  <c r="AF294" i="16" s="1"/>
  <c r="J275" i="16"/>
  <c r="J276" i="16" s="1"/>
  <c r="J69" i="19"/>
  <c r="J70" i="19" s="1"/>
  <c r="O293" i="16"/>
  <c r="O294" i="16" s="1"/>
  <c r="O87" i="19"/>
  <c r="O88" i="19" s="1"/>
  <c r="N183" i="19"/>
  <c r="N184" i="19" s="1"/>
  <c r="N389" i="16"/>
  <c r="N390" i="16" s="1"/>
  <c r="I413" i="16"/>
  <c r="I414" i="16" s="1"/>
  <c r="I207" i="19"/>
  <c r="I208" i="19" s="1"/>
  <c r="AD135" i="19"/>
  <c r="AD136" i="19" s="1"/>
  <c r="AD341" i="16"/>
  <c r="AD342" i="16" s="1"/>
  <c r="U413" i="16"/>
  <c r="U414" i="16" s="1"/>
  <c r="U207" i="19"/>
  <c r="U208" i="19" s="1"/>
  <c r="L451" i="16"/>
  <c r="L452" i="16" s="1"/>
  <c r="L245" i="19"/>
  <c r="L246" i="19" s="1"/>
  <c r="AA327" i="16"/>
  <c r="AA328" i="16" s="1"/>
  <c r="AA121" i="19"/>
  <c r="AA122" i="19" s="1"/>
  <c r="AE119" i="19"/>
  <c r="AE120" i="19" s="1"/>
  <c r="AE325" i="16"/>
  <c r="AE326" i="16" s="1"/>
  <c r="S19" i="19"/>
  <c r="S20" i="19" s="1"/>
  <c r="S225" i="16"/>
  <c r="S226" i="16" s="1"/>
  <c r="J523" i="16"/>
  <c r="J524" i="16" s="1"/>
  <c r="J319" i="19"/>
  <c r="J320" i="19" s="1"/>
  <c r="G173" i="19"/>
  <c r="G379" i="16"/>
  <c r="S179" i="19"/>
  <c r="S180" i="19" s="1"/>
  <c r="S385" i="16"/>
  <c r="S386" i="16" s="1"/>
  <c r="AG109" i="19"/>
  <c r="AG110" i="19" s="1"/>
  <c r="AG315" i="16"/>
  <c r="AG316" i="16" s="1"/>
  <c r="I109" i="19"/>
  <c r="I110" i="19" s="1"/>
  <c r="I315" i="16"/>
  <c r="I316" i="16" s="1"/>
  <c r="P329" i="16"/>
  <c r="P330" i="16" s="1"/>
  <c r="P123" i="19"/>
  <c r="P124" i="19" s="1"/>
  <c r="M185" i="19"/>
  <c r="M186" i="19" s="1"/>
  <c r="M391" i="16"/>
  <c r="M392" i="16" s="1"/>
  <c r="Y243" i="19"/>
  <c r="Y244" i="19" s="1"/>
  <c r="Y449" i="16"/>
  <c r="Y450" i="16" s="1"/>
  <c r="G153" i="19"/>
  <c r="G359" i="16"/>
  <c r="AI99" i="19"/>
  <c r="AI100" i="19" s="1"/>
  <c r="AI305" i="16"/>
  <c r="AI306" i="16" s="1"/>
  <c r="U265" i="16"/>
  <c r="U266" i="16" s="1"/>
  <c r="U517" i="16"/>
  <c r="U518" i="16" s="1"/>
  <c r="U313" i="19"/>
  <c r="U314" i="19" s="1"/>
  <c r="U59" i="19"/>
  <c r="U60" i="19" s="1"/>
  <c r="R73" i="19"/>
  <c r="R74" i="19" s="1"/>
  <c r="R279" i="16"/>
  <c r="R280" i="16" s="1"/>
  <c r="AH283" i="16"/>
  <c r="AH284" i="16" s="1"/>
  <c r="AH77" i="19"/>
  <c r="AH78" i="19" s="1"/>
  <c r="AF45" i="19"/>
  <c r="AF46" i="19" s="1"/>
  <c r="AF251" i="16"/>
  <c r="AF252" i="16" s="1"/>
  <c r="M33" i="19"/>
  <c r="M34" i="19" s="1"/>
  <c r="M239" i="16"/>
  <c r="M240" i="16" s="1"/>
  <c r="AE289" i="19"/>
  <c r="AE290" i="19" s="1"/>
  <c r="AE493" i="16"/>
  <c r="AE494" i="16" s="1"/>
  <c r="X219" i="16"/>
  <c r="X220" i="16" s="1"/>
  <c r="X13" i="19"/>
  <c r="X14" i="19" s="1"/>
  <c r="H15" i="19"/>
  <c r="H16" i="19" s="1"/>
  <c r="H221" i="16"/>
  <c r="H222" i="16" s="1"/>
  <c r="V55" i="19"/>
  <c r="V56" i="19" s="1"/>
  <c r="V261" i="16"/>
  <c r="V262" i="16" s="1"/>
  <c r="AH9" i="19"/>
  <c r="AH10" i="19" s="1"/>
  <c r="AH215" i="16"/>
  <c r="AH216" i="16" s="1"/>
  <c r="AF95" i="19"/>
  <c r="AF96" i="19" s="1"/>
  <c r="AF301" i="16"/>
  <c r="AF302" i="16" s="1"/>
  <c r="AH305" i="16"/>
  <c r="AH306" i="16" s="1"/>
  <c r="AH99" i="19"/>
  <c r="AH100" i="19" s="1"/>
  <c r="AG439" i="16"/>
  <c r="AG440" i="16" s="1"/>
  <c r="AG233" i="19"/>
  <c r="AG234" i="19" s="1"/>
  <c r="G121" i="19"/>
  <c r="G327" i="16"/>
  <c r="N457" i="16"/>
  <c r="N458" i="16" s="1"/>
  <c r="N251" i="19"/>
  <c r="N252" i="19" s="1"/>
  <c r="L281" i="16"/>
  <c r="L282" i="16" s="1"/>
  <c r="L75" i="19"/>
  <c r="L76" i="19" s="1"/>
  <c r="O219" i="19"/>
  <c r="O220" i="19" s="1"/>
  <c r="O425" i="16"/>
  <c r="O426" i="16" s="1"/>
  <c r="H481" i="16"/>
  <c r="H482" i="16" s="1"/>
  <c r="H277" i="19"/>
  <c r="H278" i="19" s="1"/>
  <c r="AI245" i="19"/>
  <c r="AI246" i="19" s="1"/>
  <c r="AI451" i="16"/>
  <c r="AI452" i="16" s="1"/>
  <c r="T435" i="16"/>
  <c r="T436" i="16" s="1"/>
  <c r="T229" i="19"/>
  <c r="T230" i="19" s="1"/>
  <c r="AK411" i="16"/>
  <c r="AK412" i="16" s="1"/>
  <c r="AK205" i="19"/>
  <c r="AK206" i="19" s="1"/>
  <c r="G179" i="19"/>
  <c r="G385" i="16"/>
  <c r="AI205" i="19"/>
  <c r="AI206" i="19" s="1"/>
  <c r="AI411" i="16"/>
  <c r="AI412" i="16" s="1"/>
  <c r="G113" i="19"/>
  <c r="G319" i="16"/>
  <c r="T77" i="19"/>
  <c r="T78" i="19" s="1"/>
  <c r="T283" i="16"/>
  <c r="T284" i="16" s="1"/>
  <c r="AG431" i="16"/>
  <c r="AG432" i="16" s="1"/>
  <c r="AG225" i="19"/>
  <c r="AG226" i="19" s="1"/>
  <c r="AK187" i="19"/>
  <c r="AK188" i="19" s="1"/>
  <c r="AK393" i="16"/>
  <c r="AK394" i="16" s="1"/>
  <c r="K179" i="19"/>
  <c r="K180" i="19" s="1"/>
  <c r="K385" i="16"/>
  <c r="K386" i="16" s="1"/>
  <c r="AA309" i="19"/>
  <c r="AA310" i="19" s="1"/>
  <c r="AA513" i="16"/>
  <c r="AA514" i="16" s="1"/>
  <c r="J91" i="19"/>
  <c r="J92" i="19" s="1"/>
  <c r="J297" i="16"/>
  <c r="J298" i="16" s="1"/>
  <c r="AC187" i="19"/>
  <c r="AC188" i="19" s="1"/>
  <c r="AC393" i="16"/>
  <c r="AC394" i="16" s="1"/>
  <c r="H245" i="19"/>
  <c r="H246" i="19" s="1"/>
  <c r="H451" i="16"/>
  <c r="H452" i="16" s="1"/>
  <c r="O269" i="16"/>
  <c r="O270" i="16" s="1"/>
  <c r="O63" i="19"/>
  <c r="O64" i="19" s="1"/>
  <c r="M265" i="16"/>
  <c r="M266" i="16" s="1"/>
  <c r="M59" i="19"/>
  <c r="M60" i="19" s="1"/>
  <c r="M313" i="19"/>
  <c r="M314" i="19" s="1"/>
  <c r="M517" i="16"/>
  <c r="M518" i="16" s="1"/>
  <c r="P127" i="19"/>
  <c r="P128" i="19" s="1"/>
  <c r="P333" i="16"/>
  <c r="P334" i="16" s="1"/>
  <c r="AA197" i="19"/>
  <c r="AA198" i="19" s="1"/>
  <c r="AA403" i="16"/>
  <c r="AA404" i="16" s="1"/>
  <c r="AF99" i="19"/>
  <c r="AF100" i="19" s="1"/>
  <c r="AF305" i="16"/>
  <c r="AF306" i="16" s="1"/>
  <c r="O411" i="16"/>
  <c r="O412" i="16" s="1"/>
  <c r="O205" i="19"/>
  <c r="O206" i="19" s="1"/>
  <c r="S149" i="19"/>
  <c r="S150" i="19" s="1"/>
  <c r="S355" i="16"/>
  <c r="S356" i="16" s="1"/>
  <c r="AB157" i="19"/>
  <c r="AB158" i="19" s="1"/>
  <c r="AB363" i="16"/>
  <c r="AB364" i="16" s="1"/>
  <c r="T257" i="16"/>
  <c r="T258" i="16" s="1"/>
  <c r="T51" i="19"/>
  <c r="T52" i="19" s="1"/>
  <c r="Z253" i="16"/>
  <c r="Z254" i="16" s="1"/>
  <c r="Z47" i="19"/>
  <c r="Z48" i="19" s="1"/>
  <c r="W261" i="16"/>
  <c r="W262" i="16" s="1"/>
  <c r="W55" i="19"/>
  <c r="W56" i="19" s="1"/>
  <c r="T277" i="16"/>
  <c r="T278" i="16" s="1"/>
  <c r="T71" i="19"/>
  <c r="T72" i="19" s="1"/>
  <c r="AC459" i="16"/>
  <c r="AC460" i="16" s="1"/>
  <c r="AC255" i="19"/>
  <c r="AC256" i="19" s="1"/>
  <c r="V93" i="19"/>
  <c r="V94" i="19" s="1"/>
  <c r="V299" i="16"/>
  <c r="V300" i="16" s="1"/>
  <c r="AA267" i="16"/>
  <c r="AA268" i="16" s="1"/>
  <c r="AA61" i="19"/>
  <c r="AA62" i="19" s="1"/>
  <c r="K233" i="16"/>
  <c r="K234" i="16" s="1"/>
  <c r="K27" i="19"/>
  <c r="K28" i="19" s="1"/>
  <c r="W391" i="16"/>
  <c r="W392" i="16" s="1"/>
  <c r="W185" i="19"/>
  <c r="W186" i="19" s="1"/>
  <c r="T255" i="19"/>
  <c r="T256" i="19" s="1"/>
  <c r="T459" i="16"/>
  <c r="T460" i="16" s="1"/>
  <c r="AI237" i="16"/>
  <c r="AI238" i="16" s="1"/>
  <c r="AI31" i="19"/>
  <c r="AI32" i="19" s="1"/>
  <c r="M165" i="19"/>
  <c r="M166" i="19" s="1"/>
  <c r="M371" i="16"/>
  <c r="M372" i="16" s="1"/>
  <c r="M111" i="19"/>
  <c r="M112" i="19" s="1"/>
  <c r="M317" i="16"/>
  <c r="M318" i="16" s="1"/>
  <c r="P279" i="19"/>
  <c r="P280" i="19" s="1"/>
  <c r="P483" i="16"/>
  <c r="P484" i="16" s="1"/>
  <c r="AA367" i="16"/>
  <c r="AA368" i="16" s="1"/>
  <c r="AA161" i="19"/>
  <c r="AA162" i="19" s="1"/>
  <c r="W85" i="19"/>
  <c r="W86" i="19" s="1"/>
  <c r="W291" i="16"/>
  <c r="W292" i="16" s="1"/>
  <c r="K111" i="19"/>
  <c r="K112" i="19" s="1"/>
  <c r="K317" i="16"/>
  <c r="K318" i="16" s="1"/>
  <c r="AG77" i="19"/>
  <c r="AG78" i="19" s="1"/>
  <c r="AG283" i="16"/>
  <c r="AG284" i="16" s="1"/>
  <c r="O137" i="19"/>
  <c r="O138" i="19" s="1"/>
  <c r="O343" i="16"/>
  <c r="O344" i="16" s="1"/>
  <c r="AC451" i="16"/>
  <c r="AC452" i="16" s="1"/>
  <c r="AC245" i="19"/>
  <c r="AC246" i="19" s="1"/>
  <c r="N163" i="19"/>
  <c r="N164" i="19" s="1"/>
  <c r="N369" i="16"/>
  <c r="N370" i="16" s="1"/>
  <c r="Y181" i="19"/>
  <c r="Y182" i="19" s="1"/>
  <c r="Y387" i="16"/>
  <c r="Y388" i="16" s="1"/>
  <c r="AB281" i="16"/>
  <c r="AB282" i="16" s="1"/>
  <c r="AB75" i="19"/>
  <c r="AB76" i="19" s="1"/>
  <c r="AA23" i="19"/>
  <c r="AA24" i="19" s="1"/>
  <c r="AA229" i="16"/>
  <c r="AA230" i="16" s="1"/>
  <c r="G303" i="19"/>
  <c r="G507" i="16"/>
  <c r="H37" i="19"/>
  <c r="H38" i="19" s="1"/>
  <c r="H243" i="16"/>
  <c r="H244" i="16" s="1"/>
  <c r="H297" i="19"/>
  <c r="H298" i="19" s="1"/>
  <c r="H501" i="16"/>
  <c r="H502" i="16" s="1"/>
  <c r="Y139" i="19"/>
  <c r="Y140" i="19" s="1"/>
  <c r="Y345" i="16"/>
  <c r="Y346" i="16" s="1"/>
  <c r="W87" i="19"/>
  <c r="W88" i="19" s="1"/>
  <c r="W293" i="16"/>
  <c r="W294" i="16" s="1"/>
  <c r="L171" i="19"/>
  <c r="L172" i="19" s="1"/>
  <c r="L377" i="16"/>
  <c r="L378" i="16" s="1"/>
  <c r="I519" i="16"/>
  <c r="I520" i="16" s="1"/>
  <c r="I57" i="19"/>
  <c r="I58" i="19" s="1"/>
  <c r="I263" i="16"/>
  <c r="I264" i="16" s="1"/>
  <c r="I315" i="19"/>
  <c r="I316" i="19" s="1"/>
  <c r="O407" i="16"/>
  <c r="O408" i="16" s="1"/>
  <c r="O201" i="19"/>
  <c r="O202" i="19" s="1"/>
  <c r="G175" i="19"/>
  <c r="G381" i="16"/>
  <c r="K47" i="19"/>
  <c r="K48" i="19" s="1"/>
  <c r="K253" i="16"/>
  <c r="K254" i="16" s="1"/>
  <c r="V97" i="19"/>
  <c r="V98" i="19" s="1"/>
  <c r="V303" i="16"/>
  <c r="V304" i="16" s="1"/>
  <c r="AI175" i="19"/>
  <c r="AI176" i="19" s="1"/>
  <c r="AI381" i="16"/>
  <c r="AI382" i="16" s="1"/>
  <c r="V355" i="16"/>
  <c r="V356" i="16" s="1"/>
  <c r="V149" i="19"/>
  <c r="V150" i="19" s="1"/>
  <c r="H33" i="19"/>
  <c r="H34" i="19" s="1"/>
  <c r="H239" i="16"/>
  <c r="H240" i="16" s="1"/>
  <c r="R161" i="19"/>
  <c r="R162" i="19" s="1"/>
  <c r="R367" i="16"/>
  <c r="R368" i="16" s="1"/>
  <c r="H259" i="19"/>
  <c r="H260" i="19" s="1"/>
  <c r="H463" i="16"/>
  <c r="H464" i="16" s="1"/>
  <c r="AB289" i="19"/>
  <c r="AB290" i="19" s="1"/>
  <c r="AB493" i="16"/>
  <c r="AB494" i="16" s="1"/>
  <c r="T271" i="19"/>
  <c r="T272" i="19" s="1"/>
  <c r="T475" i="16"/>
  <c r="T476" i="16" s="1"/>
  <c r="Y211" i="16"/>
  <c r="Y212" i="16" s="1"/>
  <c r="Y5" i="19"/>
  <c r="Y6" i="19" s="1"/>
  <c r="Q393" i="16"/>
  <c r="Q394" i="16" s="1"/>
  <c r="Q187" i="19"/>
  <c r="Q188" i="19" s="1"/>
  <c r="V33" i="19"/>
  <c r="V34" i="19" s="1"/>
  <c r="V239" i="16"/>
  <c r="V240" i="16" s="1"/>
  <c r="AD455" i="16"/>
  <c r="AD456" i="16" s="1"/>
  <c r="AD249" i="19"/>
  <c r="AD250" i="19" s="1"/>
  <c r="AB5" i="19"/>
  <c r="AB6" i="19" s="1"/>
  <c r="AB211" i="16"/>
  <c r="AB212" i="16" s="1"/>
  <c r="N37" i="19"/>
  <c r="N38" i="19" s="1"/>
  <c r="N243" i="16"/>
  <c r="N244" i="16" s="1"/>
  <c r="H101" i="19"/>
  <c r="H102" i="19" s="1"/>
  <c r="H307" i="16"/>
  <c r="H308" i="16" s="1"/>
  <c r="AK347" i="16"/>
  <c r="AK348" i="16" s="1"/>
  <c r="AK141" i="19"/>
  <c r="AK142" i="19" s="1"/>
  <c r="G345" i="16"/>
  <c r="G139" i="19"/>
  <c r="AJ29" i="19"/>
  <c r="AJ30" i="19" s="1"/>
  <c r="AJ235" i="16"/>
  <c r="AJ236" i="16" s="1"/>
  <c r="K371" i="16"/>
  <c r="K372" i="16" s="1"/>
  <c r="K165" i="19"/>
  <c r="K166" i="19" s="1"/>
  <c r="AI293" i="19"/>
  <c r="AI294" i="19" s="1"/>
  <c r="AI497" i="16"/>
  <c r="AI498" i="16" s="1"/>
  <c r="AB241" i="16"/>
  <c r="AB242" i="16" s="1"/>
  <c r="AB35" i="19"/>
  <c r="AB36" i="19" s="1"/>
  <c r="AE251" i="19"/>
  <c r="AE252" i="19" s="1"/>
  <c r="AE457" i="16"/>
  <c r="AE458" i="16" s="1"/>
  <c r="R77" i="19"/>
  <c r="R78" i="19" s="1"/>
  <c r="R283" i="16"/>
  <c r="R284" i="16" s="1"/>
  <c r="AI223" i="16"/>
  <c r="AI224" i="16" s="1"/>
  <c r="AI17" i="19"/>
  <c r="AI18" i="19" s="1"/>
  <c r="Q165" i="19"/>
  <c r="Q166" i="19" s="1"/>
  <c r="Q371" i="16"/>
  <c r="Q372" i="16" s="1"/>
  <c r="AB185" i="19"/>
  <c r="AB186" i="19" s="1"/>
  <c r="AB391" i="16"/>
  <c r="AB392" i="16" s="1"/>
  <c r="N323" i="16"/>
  <c r="N324" i="16" s="1"/>
  <c r="N117" i="19"/>
  <c r="N118" i="19" s="1"/>
  <c r="G31" i="19"/>
  <c r="G237" i="16"/>
  <c r="K217" i="19"/>
  <c r="K218" i="19" s="1"/>
  <c r="K423" i="16"/>
  <c r="K424" i="16" s="1"/>
  <c r="V369" i="16"/>
  <c r="V370" i="16" s="1"/>
  <c r="V163" i="19"/>
  <c r="V164" i="19" s="1"/>
  <c r="N509" i="16"/>
  <c r="N510" i="16" s="1"/>
  <c r="N305" i="19"/>
  <c r="N306" i="19" s="1"/>
  <c r="W365" i="16"/>
  <c r="W366" i="16" s="1"/>
  <c r="W159" i="19"/>
  <c r="W160" i="19" s="1"/>
  <c r="AI51" i="19"/>
  <c r="AI52" i="19" s="1"/>
  <c r="AI257" i="16"/>
  <c r="AI258" i="16" s="1"/>
  <c r="AJ115" i="19"/>
  <c r="AJ116" i="19" s="1"/>
  <c r="AJ321" i="16"/>
  <c r="AJ322" i="16" s="1"/>
  <c r="AA231" i="16"/>
  <c r="AA232" i="16" s="1"/>
  <c r="AA25" i="19"/>
  <c r="AA26" i="19" s="1"/>
  <c r="K125" i="19"/>
  <c r="K126" i="19" s="1"/>
  <c r="K331" i="16"/>
  <c r="K332" i="16" s="1"/>
  <c r="AE267" i="16"/>
  <c r="AE268" i="16" s="1"/>
  <c r="AE61" i="19"/>
  <c r="AE62" i="19" s="1"/>
  <c r="M483" i="16"/>
  <c r="M484" i="16" s="1"/>
  <c r="M279" i="19"/>
  <c r="M280" i="19" s="1"/>
  <c r="T293" i="19"/>
  <c r="T294" i="19" s="1"/>
  <c r="T497" i="16"/>
  <c r="T498" i="16" s="1"/>
  <c r="P433" i="16"/>
  <c r="P434" i="16" s="1"/>
  <c r="P227" i="19"/>
  <c r="P228" i="19" s="1"/>
  <c r="Y47" i="19"/>
  <c r="Y48" i="19" s="1"/>
  <c r="Y253" i="16"/>
  <c r="Y254" i="16" s="1"/>
  <c r="S187" i="19"/>
  <c r="S188" i="19" s="1"/>
  <c r="S393" i="16"/>
  <c r="S394" i="16" s="1"/>
  <c r="AJ161" i="19"/>
  <c r="AJ162" i="19" s="1"/>
  <c r="AJ367" i="16"/>
  <c r="AJ368" i="16" s="1"/>
  <c r="AH509" i="16"/>
  <c r="AH510" i="16" s="1"/>
  <c r="AH305" i="19"/>
  <c r="AH306" i="19" s="1"/>
  <c r="AE313" i="16"/>
  <c r="AE314" i="16" s="1"/>
  <c r="AE107" i="19"/>
  <c r="AE108" i="19" s="1"/>
  <c r="P479" i="16"/>
  <c r="P480" i="16" s="1"/>
  <c r="P275" i="19"/>
  <c r="P276" i="19" s="1"/>
  <c r="AE53" i="19"/>
  <c r="AE54" i="19" s="1"/>
  <c r="AE259" i="16"/>
  <c r="AE260" i="16" s="1"/>
  <c r="M183" i="19"/>
  <c r="M184" i="19" s="1"/>
  <c r="M389" i="16"/>
  <c r="M390" i="16" s="1"/>
  <c r="H339" i="16"/>
  <c r="H340" i="16" s="1"/>
  <c r="H133" i="19"/>
  <c r="H134" i="19" s="1"/>
  <c r="Q71" i="19"/>
  <c r="Q72" i="19" s="1"/>
  <c r="Q277" i="16"/>
  <c r="Q278" i="16" s="1"/>
  <c r="AF129" i="19"/>
  <c r="AF130" i="19" s="1"/>
  <c r="AF131" i="19" s="1"/>
  <c r="AF132" i="19" s="1"/>
  <c r="AF335" i="16"/>
  <c r="AF336" i="16" s="1"/>
  <c r="AF337" i="16" s="1"/>
  <c r="AF338" i="16" s="1"/>
  <c r="P287" i="16"/>
  <c r="P288" i="16" s="1"/>
  <c r="P81" i="19"/>
  <c r="P82" i="19" s="1"/>
  <c r="AB343" i="16"/>
  <c r="AB344" i="16" s="1"/>
  <c r="AB137" i="19"/>
  <c r="AB138" i="19" s="1"/>
  <c r="X37" i="19"/>
  <c r="X38" i="19" s="1"/>
  <c r="X243" i="16"/>
  <c r="X244" i="16" s="1"/>
  <c r="V159" i="19"/>
  <c r="V160" i="19" s="1"/>
  <c r="V365" i="16"/>
  <c r="V366" i="16" s="1"/>
  <c r="V73" i="19"/>
  <c r="V74" i="19" s="1"/>
  <c r="V279" i="16"/>
  <c r="V280" i="16" s="1"/>
  <c r="S275" i="19"/>
  <c r="S276" i="19" s="1"/>
  <c r="S479" i="16"/>
  <c r="S480" i="16" s="1"/>
  <c r="AB247" i="19"/>
  <c r="AB248" i="19" s="1"/>
  <c r="AB453" i="16"/>
  <c r="AB454" i="16" s="1"/>
  <c r="AF267" i="16"/>
  <c r="AF268" i="16" s="1"/>
  <c r="AF61" i="19"/>
  <c r="AF62" i="19" s="1"/>
  <c r="L13" i="19"/>
  <c r="L14" i="19" s="1"/>
  <c r="L219" i="16"/>
  <c r="L220" i="16" s="1"/>
  <c r="Z369" i="16"/>
  <c r="Z370" i="16" s="1"/>
  <c r="Z163" i="19"/>
  <c r="Z164" i="19" s="1"/>
  <c r="W261" i="19"/>
  <c r="W262" i="19" s="1"/>
  <c r="W465" i="16"/>
  <c r="W466" i="16" s="1"/>
  <c r="I365" i="16"/>
  <c r="I366" i="16" s="1"/>
  <c r="I159" i="19"/>
  <c r="I160" i="19" s="1"/>
  <c r="Q191" i="19"/>
  <c r="Q192" i="19" s="1"/>
  <c r="Q397" i="16"/>
  <c r="Q398" i="16" s="1"/>
  <c r="AH227" i="19"/>
  <c r="AH228" i="19" s="1"/>
  <c r="AH433" i="16"/>
  <c r="AH434" i="16" s="1"/>
  <c r="L261" i="16"/>
  <c r="L262" i="16" s="1"/>
  <c r="L55" i="19"/>
  <c r="L56" i="19" s="1"/>
  <c r="U293" i="16"/>
  <c r="U294" i="16" s="1"/>
  <c r="U87" i="19"/>
  <c r="U88" i="19" s="1"/>
  <c r="S129" i="19"/>
  <c r="S130" i="19" s="1"/>
  <c r="S131" i="19" s="1"/>
  <c r="S132" i="19" s="1"/>
  <c r="S335" i="16"/>
  <c r="S336" i="16" s="1"/>
  <c r="S337" i="16" s="1"/>
  <c r="S338" i="16" s="1"/>
  <c r="Z271" i="19"/>
  <c r="Z272" i="19" s="1"/>
  <c r="Z475" i="16"/>
  <c r="Z476" i="16" s="1"/>
  <c r="Y73" i="19"/>
  <c r="Y74" i="19" s="1"/>
  <c r="Y279" i="16"/>
  <c r="Y280" i="16" s="1"/>
  <c r="Q53" i="19"/>
  <c r="Q54" i="19" s="1"/>
  <c r="Q259" i="16"/>
  <c r="Q260" i="16" s="1"/>
  <c r="AC297" i="16"/>
  <c r="AC298" i="16" s="1"/>
  <c r="AC91" i="19"/>
  <c r="AC92" i="19" s="1"/>
  <c r="Q231" i="19"/>
  <c r="Q232" i="19" s="1"/>
  <c r="Q437" i="16"/>
  <c r="Q438" i="16" s="1"/>
  <c r="T5" i="19"/>
  <c r="T6" i="19" s="1"/>
  <c r="T211" i="16"/>
  <c r="T212" i="16" s="1"/>
  <c r="AF263" i="19"/>
  <c r="AF264" i="19" s="1"/>
  <c r="AF467" i="16"/>
  <c r="AF468" i="16" s="1"/>
  <c r="Q83" i="19"/>
  <c r="Q84" i="19" s="1"/>
  <c r="Q289" i="16"/>
  <c r="Q290" i="16" s="1"/>
  <c r="AJ209" i="19"/>
  <c r="AJ210" i="19" s="1"/>
  <c r="AJ415" i="16"/>
  <c r="AJ416" i="16" s="1"/>
  <c r="AF377" i="16"/>
  <c r="AF378" i="16" s="1"/>
  <c r="AF171" i="19"/>
  <c r="AF172" i="19" s="1"/>
  <c r="AI215" i="19"/>
  <c r="AI216" i="19" s="1"/>
  <c r="AI421" i="16"/>
  <c r="AI422" i="16" s="1"/>
  <c r="Y219" i="16"/>
  <c r="Y220" i="16" s="1"/>
  <c r="Y13" i="19"/>
  <c r="Y14" i="19" s="1"/>
  <c r="P213" i="19"/>
  <c r="P214" i="19" s="1"/>
  <c r="P419" i="16"/>
  <c r="P420" i="16" s="1"/>
  <c r="R63" i="19"/>
  <c r="R64" i="19" s="1"/>
  <c r="R269" i="16"/>
  <c r="R270" i="16" s="1"/>
  <c r="N239" i="19"/>
  <c r="N240" i="19" s="1"/>
  <c r="N445" i="16"/>
  <c r="N446" i="16" s="1"/>
  <c r="S309" i="19"/>
  <c r="S310" i="19" s="1"/>
  <c r="S513" i="16"/>
  <c r="S514" i="16" s="1"/>
  <c r="Y333" i="16"/>
  <c r="Y334" i="16" s="1"/>
  <c r="Y127" i="19"/>
  <c r="Y128" i="19" s="1"/>
  <c r="I35" i="19"/>
  <c r="I36" i="19" s="1"/>
  <c r="I241" i="16"/>
  <c r="I242" i="16" s="1"/>
  <c r="K201" i="19"/>
  <c r="K202" i="19" s="1"/>
  <c r="K407" i="16"/>
  <c r="K408" i="16" s="1"/>
  <c r="G149" i="19"/>
  <c r="G355" i="16"/>
  <c r="T69" i="19"/>
  <c r="T70" i="19" s="1"/>
  <c r="T275" i="16"/>
  <c r="T276" i="16" s="1"/>
  <c r="AH311" i="19"/>
  <c r="AH312" i="19" s="1"/>
  <c r="AH515" i="16"/>
  <c r="AH516" i="16" s="1"/>
  <c r="AA329" i="16"/>
  <c r="AA330" i="16" s="1"/>
  <c r="AA123" i="19"/>
  <c r="AA124" i="19" s="1"/>
  <c r="T113" i="19"/>
  <c r="T114" i="19" s="1"/>
  <c r="T319" i="16"/>
  <c r="T320" i="16" s="1"/>
  <c r="V13" i="19"/>
  <c r="V14" i="19" s="1"/>
  <c r="V219" i="16"/>
  <c r="V220" i="16" s="1"/>
  <c r="J79" i="19"/>
  <c r="J80" i="19" s="1"/>
  <c r="J285" i="16"/>
  <c r="J286" i="16" s="1"/>
  <c r="R295" i="16"/>
  <c r="R296" i="16" s="1"/>
  <c r="R89" i="19"/>
  <c r="R90" i="19" s="1"/>
  <c r="Y151" i="19"/>
  <c r="Y152" i="19" s="1"/>
  <c r="Y357" i="16"/>
  <c r="Y358" i="16" s="1"/>
  <c r="O101" i="19"/>
  <c r="O102" i="19" s="1"/>
  <c r="O307" i="16"/>
  <c r="O308" i="16" s="1"/>
  <c r="AI311" i="16"/>
  <c r="AI312" i="16" s="1"/>
  <c r="AI105" i="19"/>
  <c r="AI106" i="19" s="1"/>
  <c r="Q247" i="19"/>
  <c r="Q248" i="19" s="1"/>
  <c r="Q453" i="16"/>
  <c r="Q454" i="16" s="1"/>
  <c r="AK265" i="16"/>
  <c r="AK266" i="16" s="1"/>
  <c r="AK313" i="19"/>
  <c r="AK314" i="19" s="1"/>
  <c r="AK59" i="19"/>
  <c r="AK60" i="19" s="1"/>
  <c r="AK517" i="16"/>
  <c r="AK518" i="16" s="1"/>
  <c r="I293" i="19"/>
  <c r="I294" i="19" s="1"/>
  <c r="I497" i="16"/>
  <c r="I498" i="16" s="1"/>
  <c r="AD95" i="19"/>
  <c r="AD96" i="19" s="1"/>
  <c r="AD301" i="16"/>
  <c r="AD302" i="16" s="1"/>
  <c r="AK223" i="19"/>
  <c r="AK224" i="19" s="1"/>
  <c r="AK429" i="16"/>
  <c r="AK430" i="16" s="1"/>
  <c r="AI169" i="19"/>
  <c r="AI170" i="19" s="1"/>
  <c r="AI375" i="16"/>
  <c r="AI376" i="16" s="1"/>
  <c r="X27" i="19"/>
  <c r="X28" i="19" s="1"/>
  <c r="X233" i="16"/>
  <c r="X234" i="16" s="1"/>
  <c r="W271" i="19"/>
  <c r="W272" i="19" s="1"/>
  <c r="W475" i="16"/>
  <c r="W476" i="16" s="1"/>
  <c r="T227" i="16"/>
  <c r="T228" i="16" s="1"/>
  <c r="T21" i="19"/>
  <c r="T22" i="19" s="1"/>
  <c r="N91" i="19"/>
  <c r="N92" i="19" s="1"/>
  <c r="N297" i="16"/>
  <c r="N298" i="16" s="1"/>
  <c r="U99" i="19"/>
  <c r="U100" i="19" s="1"/>
  <c r="U305" i="16"/>
  <c r="U306" i="16" s="1"/>
  <c r="H163" i="19"/>
  <c r="H164" i="19" s="1"/>
  <c r="H369" i="16"/>
  <c r="H370" i="16" s="1"/>
  <c r="Z179" i="19"/>
  <c r="Z180" i="19" s="1"/>
  <c r="Z385" i="16"/>
  <c r="Z386" i="16" s="1"/>
  <c r="AE187" i="19"/>
  <c r="AE188" i="19" s="1"/>
  <c r="AE393" i="16"/>
  <c r="AE394" i="16" s="1"/>
  <c r="N221" i="19"/>
  <c r="N222" i="19" s="1"/>
  <c r="N427" i="16"/>
  <c r="N428" i="16" s="1"/>
  <c r="AK213" i="19"/>
  <c r="AK214" i="19" s="1"/>
  <c r="AK419" i="16"/>
  <c r="AK420" i="16" s="1"/>
  <c r="AI285" i="16"/>
  <c r="AI286" i="16" s="1"/>
  <c r="AI79" i="19"/>
  <c r="AI80" i="19" s="1"/>
  <c r="G503" i="16"/>
  <c r="G299" i="19"/>
  <c r="U267" i="16"/>
  <c r="U268" i="16" s="1"/>
  <c r="U61" i="19"/>
  <c r="U62" i="19" s="1"/>
  <c r="W393" i="16"/>
  <c r="W394" i="16" s="1"/>
  <c r="W187" i="19"/>
  <c r="W188" i="19" s="1"/>
  <c r="J119" i="19"/>
  <c r="J120" i="19" s="1"/>
  <c r="J325" i="16"/>
  <c r="J326" i="16" s="1"/>
  <c r="M113" i="19"/>
  <c r="M114" i="19" s="1"/>
  <c r="M319" i="16"/>
  <c r="M320" i="16" s="1"/>
  <c r="Q425" i="16"/>
  <c r="Q426" i="16" s="1"/>
  <c r="Q219" i="19"/>
  <c r="Q220" i="19" s="1"/>
  <c r="AJ103" i="19"/>
  <c r="AJ104" i="19" s="1"/>
  <c r="AJ309" i="16"/>
  <c r="AJ310" i="16" s="1"/>
  <c r="O13" i="19"/>
  <c r="O14" i="19" s="1"/>
  <c r="O219" i="16"/>
  <c r="O220" i="16" s="1"/>
  <c r="AJ111" i="19"/>
  <c r="AJ112" i="19" s="1"/>
  <c r="AJ317" i="16"/>
  <c r="AJ318" i="16" s="1"/>
  <c r="AD359" i="16"/>
  <c r="AD360" i="16" s="1"/>
  <c r="AD153" i="19"/>
  <c r="AD154" i="19" s="1"/>
  <c r="Y109" i="19"/>
  <c r="Y110" i="19" s="1"/>
  <c r="Y315" i="16"/>
  <c r="Y316" i="16" s="1"/>
  <c r="V279" i="19"/>
  <c r="V280" i="19" s="1"/>
  <c r="V483" i="16"/>
  <c r="V484" i="16" s="1"/>
  <c r="AJ37" i="19"/>
  <c r="AJ38" i="19" s="1"/>
  <c r="AJ243" i="16"/>
  <c r="AJ244" i="16" s="1"/>
  <c r="V255" i="16"/>
  <c r="V256" i="16" s="1"/>
  <c r="V49" i="19"/>
  <c r="V50" i="19" s="1"/>
  <c r="AA129" i="19"/>
  <c r="AA130" i="19" s="1"/>
  <c r="AA131" i="19" s="1"/>
  <c r="AA132" i="19" s="1"/>
  <c r="AA335" i="16"/>
  <c r="AA336" i="16" s="1"/>
  <c r="AA337" i="16" s="1"/>
  <c r="AA338" i="16" s="1"/>
  <c r="Y115" i="19"/>
  <c r="Y116" i="19" s="1"/>
  <c r="Y321" i="16"/>
  <c r="Y322" i="16" s="1"/>
  <c r="W195" i="19"/>
  <c r="W196" i="19" s="1"/>
  <c r="W401" i="16"/>
  <c r="W402" i="16" s="1"/>
  <c r="L207" i="19"/>
  <c r="L208" i="19" s="1"/>
  <c r="L413" i="16"/>
  <c r="L414" i="16" s="1"/>
  <c r="AA9" i="19"/>
  <c r="AA10" i="19" s="1"/>
  <c r="AA215" i="16"/>
  <c r="AA216" i="16" s="1"/>
  <c r="G193" i="19"/>
  <c r="G399" i="16"/>
  <c r="AA77" i="19"/>
  <c r="AA78" i="19" s="1"/>
  <c r="AA283" i="16"/>
  <c r="AA284" i="16" s="1"/>
  <c r="S189" i="19"/>
  <c r="S190" i="19" s="1"/>
  <c r="S395" i="16"/>
  <c r="S396" i="16" s="1"/>
  <c r="AC243" i="16"/>
  <c r="AC244" i="16" s="1"/>
  <c r="AC37" i="19"/>
  <c r="AC38" i="19" s="1"/>
  <c r="AF341" i="16"/>
  <c r="AF342" i="16" s="1"/>
  <c r="AF135" i="19"/>
  <c r="AF136" i="19" s="1"/>
  <c r="Q447" i="16"/>
  <c r="Q448" i="16" s="1"/>
  <c r="Q241" i="19"/>
  <c r="Q242" i="19" s="1"/>
  <c r="I223" i="19"/>
  <c r="I224" i="19" s="1"/>
  <c r="I429" i="16"/>
  <c r="I430" i="16" s="1"/>
  <c r="AA195" i="19"/>
  <c r="AA196" i="19" s="1"/>
  <c r="AA401" i="16"/>
  <c r="AA402" i="16" s="1"/>
  <c r="M275" i="19"/>
  <c r="M276" i="19" s="1"/>
  <c r="M479" i="16"/>
  <c r="M480" i="16" s="1"/>
  <c r="I65" i="19"/>
  <c r="I66" i="19" s="1"/>
  <c r="I271" i="16"/>
  <c r="I272" i="16" s="1"/>
  <c r="N283" i="19"/>
  <c r="N284" i="19" s="1"/>
  <c r="N487" i="16"/>
  <c r="N488" i="16" s="1"/>
  <c r="N495" i="16"/>
  <c r="N496" i="16" s="1"/>
  <c r="N291" i="19"/>
  <c r="N292" i="19" s="1"/>
  <c r="S271" i="16"/>
  <c r="S272" i="16" s="1"/>
  <c r="S65" i="19"/>
  <c r="S66" i="19" s="1"/>
  <c r="AI289" i="19"/>
  <c r="AI290" i="19" s="1"/>
  <c r="AI493" i="16"/>
  <c r="AI494" i="16" s="1"/>
  <c r="G265" i="19"/>
  <c r="G469" i="16"/>
  <c r="K139" i="19"/>
  <c r="K140" i="19" s="1"/>
  <c r="K345" i="16"/>
  <c r="K346" i="16" s="1"/>
  <c r="Y283" i="16"/>
  <c r="Y284" i="16" s="1"/>
  <c r="Y77" i="19"/>
  <c r="Y78" i="19" s="1"/>
  <c r="S39" i="19"/>
  <c r="S40" i="19" s="1"/>
  <c r="S245" i="16"/>
  <c r="S246" i="16" s="1"/>
  <c r="P453" i="16"/>
  <c r="P454" i="16" s="1"/>
  <c r="P247" i="19"/>
  <c r="P248" i="19" s="1"/>
  <c r="AI249" i="19"/>
  <c r="AI250" i="19" s="1"/>
  <c r="AI455" i="16"/>
  <c r="AI456" i="16" s="1"/>
  <c r="G371" i="16"/>
  <c r="G165" i="19"/>
  <c r="J217" i="19"/>
  <c r="J218" i="19" s="1"/>
  <c r="J423" i="16"/>
  <c r="J424" i="16" s="1"/>
  <c r="Q193" i="19"/>
  <c r="Q194" i="19" s="1"/>
  <c r="Q399" i="16"/>
  <c r="Q400" i="16" s="1"/>
  <c r="G37" i="19"/>
  <c r="G243" i="16"/>
  <c r="K277" i="19"/>
  <c r="K278" i="19" s="1"/>
  <c r="K481" i="16"/>
  <c r="K482" i="16" s="1"/>
  <c r="J63" i="19"/>
  <c r="J64" i="19" s="1"/>
  <c r="J269" i="16"/>
  <c r="J270" i="16" s="1"/>
  <c r="AJ231" i="16"/>
  <c r="AJ232" i="16" s="1"/>
  <c r="AJ25" i="19"/>
  <c r="AJ26" i="19" s="1"/>
  <c r="AD409" i="16"/>
  <c r="AD410" i="16" s="1"/>
  <c r="AD203" i="19"/>
  <c r="AD204" i="19" s="1"/>
  <c r="J291" i="16"/>
  <c r="J292" i="16" s="1"/>
  <c r="J85" i="19"/>
  <c r="J86" i="19" s="1"/>
  <c r="Y17" i="19"/>
  <c r="Y18" i="19" s="1"/>
  <c r="Y223" i="16"/>
  <c r="Y224" i="16" s="1"/>
  <c r="W513" i="16"/>
  <c r="W514" i="16" s="1"/>
  <c r="W309" i="19"/>
  <c r="W310" i="19" s="1"/>
  <c r="V25" i="19"/>
  <c r="V26" i="19" s="1"/>
  <c r="V231" i="16"/>
  <c r="V232" i="16" s="1"/>
  <c r="AD281" i="19"/>
  <c r="AD282" i="19" s="1"/>
  <c r="AD485" i="16"/>
  <c r="AD486" i="16" s="1"/>
  <c r="V15" i="19"/>
  <c r="V16" i="19" s="1"/>
  <c r="V221" i="16"/>
  <c r="V222" i="16" s="1"/>
  <c r="O285" i="19"/>
  <c r="O286" i="19" s="1"/>
  <c r="O489" i="16"/>
  <c r="O490" i="16" s="1"/>
  <c r="P321" i="16"/>
  <c r="P322" i="16" s="1"/>
  <c r="P115" i="19"/>
  <c r="P116" i="19" s="1"/>
  <c r="R255" i="16"/>
  <c r="R256" i="16" s="1"/>
  <c r="R49" i="19"/>
  <c r="R50" i="19" s="1"/>
  <c r="AB237" i="19"/>
  <c r="AB238" i="19" s="1"/>
  <c r="AB443" i="16"/>
  <c r="AB444" i="16" s="1"/>
  <c r="Z283" i="16"/>
  <c r="Z284" i="16" s="1"/>
  <c r="Z77" i="19"/>
  <c r="Z78" i="19" s="1"/>
  <c r="AI383" i="16"/>
  <c r="AI384" i="16" s="1"/>
  <c r="AI177" i="19"/>
  <c r="AI178" i="19" s="1"/>
  <c r="G7" i="19"/>
  <c r="G213" i="16"/>
  <c r="J51" i="19"/>
  <c r="J52" i="19" s="1"/>
  <c r="J257" i="16"/>
  <c r="J258" i="16" s="1"/>
  <c r="AE307" i="16"/>
  <c r="AE308" i="16" s="1"/>
  <c r="AE101" i="19"/>
  <c r="AE102" i="19" s="1"/>
  <c r="K209" i="16"/>
  <c r="K210" i="16" s="1"/>
  <c r="K3" i="19"/>
  <c r="K4" i="19" s="1"/>
  <c r="G247" i="19"/>
  <c r="G453" i="16"/>
  <c r="W125" i="19"/>
  <c r="W126" i="19" s="1"/>
  <c r="W331" i="16"/>
  <c r="W332" i="16" s="1"/>
  <c r="H173" i="19"/>
  <c r="H174" i="19" s="1"/>
  <c r="H379" i="16"/>
  <c r="H380" i="16" s="1"/>
  <c r="Q189" i="19"/>
  <c r="Q190" i="19" s="1"/>
  <c r="Q395" i="16"/>
  <c r="Q396" i="16" s="1"/>
  <c r="P403" i="16"/>
  <c r="P404" i="16" s="1"/>
  <c r="P197" i="19"/>
  <c r="P198" i="19" s="1"/>
  <c r="AC241" i="19"/>
  <c r="AC242" i="19" s="1"/>
  <c r="AC447" i="16"/>
  <c r="AC448" i="16" s="1"/>
  <c r="N89" i="19"/>
  <c r="N90" i="19" s="1"/>
  <c r="N295" i="16"/>
  <c r="N296" i="16" s="1"/>
  <c r="V113" i="19"/>
  <c r="V114" i="19" s="1"/>
  <c r="V319" i="16"/>
  <c r="V320" i="16" s="1"/>
  <c r="K155" i="19"/>
  <c r="K156" i="19" s="1"/>
  <c r="K361" i="16"/>
  <c r="K362" i="16" s="1"/>
  <c r="Z247" i="16"/>
  <c r="Z248" i="16" s="1"/>
  <c r="Z41" i="19"/>
  <c r="Z42" i="19" s="1"/>
  <c r="AB47" i="19"/>
  <c r="AB48" i="19" s="1"/>
  <c r="AB253" i="16"/>
  <c r="AB254" i="16" s="1"/>
  <c r="M477" i="16"/>
  <c r="M478" i="16" s="1"/>
  <c r="M273" i="19"/>
  <c r="M274" i="19" s="1"/>
  <c r="H513" i="16"/>
  <c r="H514" i="16" s="1"/>
  <c r="H309" i="19"/>
  <c r="H310" i="19" s="1"/>
  <c r="Q415" i="16"/>
  <c r="Q416" i="16" s="1"/>
  <c r="Q209" i="19"/>
  <c r="Q210" i="19" s="1"/>
  <c r="M271" i="16"/>
  <c r="M272" i="16" s="1"/>
  <c r="M65" i="19"/>
  <c r="M66" i="19" s="1"/>
  <c r="AG297" i="19"/>
  <c r="AG298" i="19" s="1"/>
  <c r="AG501" i="16"/>
  <c r="AG502" i="16" s="1"/>
  <c r="J351" i="16"/>
  <c r="J352" i="16" s="1"/>
  <c r="J145" i="19"/>
  <c r="J146" i="19" s="1"/>
  <c r="J323" i="16"/>
  <c r="J324" i="16" s="1"/>
  <c r="J117" i="19"/>
  <c r="J118" i="19" s="1"/>
  <c r="W33" i="19"/>
  <c r="W34" i="19" s="1"/>
  <c r="W239" i="16"/>
  <c r="W240" i="16" s="1"/>
  <c r="U51" i="19"/>
  <c r="U52" i="19" s="1"/>
  <c r="U257" i="16"/>
  <c r="U258" i="16" s="1"/>
  <c r="K81" i="19"/>
  <c r="K82" i="19" s="1"/>
  <c r="K287" i="16"/>
  <c r="K288" i="16" s="1"/>
  <c r="AE385" i="16"/>
  <c r="AE386" i="16" s="1"/>
  <c r="AE179" i="19"/>
  <c r="AE180" i="19" s="1"/>
  <c r="Y225" i="19"/>
  <c r="Y226" i="19" s="1"/>
  <c r="Y431" i="16"/>
  <c r="Y432" i="16" s="1"/>
  <c r="R19" i="19"/>
  <c r="R20" i="19" s="1"/>
  <c r="R225" i="16"/>
  <c r="R226" i="16" s="1"/>
  <c r="K75" i="19"/>
  <c r="K76" i="19" s="1"/>
  <c r="K281" i="16"/>
  <c r="K282" i="16" s="1"/>
  <c r="AH271" i="16"/>
  <c r="AH272" i="16" s="1"/>
  <c r="AH65" i="19"/>
  <c r="AH66" i="19" s="1"/>
  <c r="H291" i="16"/>
  <c r="H292" i="16" s="1"/>
  <c r="H85" i="19"/>
  <c r="H86" i="19" s="1"/>
  <c r="AK203" i="19"/>
  <c r="AK204" i="19" s="1"/>
  <c r="AK409" i="16"/>
  <c r="AK410" i="16" s="1"/>
  <c r="S505" i="16"/>
  <c r="S506" i="16" s="1"/>
  <c r="S301" i="19"/>
  <c r="S302" i="19" s="1"/>
  <c r="X287" i="16"/>
  <c r="X288" i="16" s="1"/>
  <c r="X81" i="19"/>
  <c r="X82" i="19" s="1"/>
  <c r="S271" i="19"/>
  <c r="S272" i="19" s="1"/>
  <c r="S475" i="16"/>
  <c r="S476" i="16" s="1"/>
  <c r="X185" i="19"/>
  <c r="X186" i="19" s="1"/>
  <c r="X391" i="16"/>
  <c r="X392" i="16" s="1"/>
  <c r="AJ109" i="19"/>
  <c r="AJ110" i="19" s="1"/>
  <c r="AJ315" i="16"/>
  <c r="AJ316" i="16" s="1"/>
  <c r="S105" i="19"/>
  <c r="S106" i="19" s="1"/>
  <c r="S311" i="16"/>
  <c r="S312" i="16" s="1"/>
  <c r="H97" i="19"/>
  <c r="H98" i="19" s="1"/>
  <c r="H303" i="16"/>
  <c r="H304" i="16" s="1"/>
  <c r="S167" i="19"/>
  <c r="S168" i="19" s="1"/>
  <c r="S373" i="16"/>
  <c r="S374" i="16" s="1"/>
  <c r="Y21" i="19"/>
  <c r="Y22" i="19" s="1"/>
  <c r="Y227" i="16"/>
  <c r="Y228" i="16" s="1"/>
  <c r="S15" i="19"/>
  <c r="S16" i="19" s="1"/>
  <c r="S221" i="16"/>
  <c r="S222" i="16" s="1"/>
  <c r="P281" i="16"/>
  <c r="P282" i="16" s="1"/>
  <c r="P75" i="19"/>
  <c r="P76" i="19" s="1"/>
  <c r="R269" i="19"/>
  <c r="R270" i="19" s="1"/>
  <c r="R473" i="16"/>
  <c r="R474" i="16" s="1"/>
  <c r="AD393" i="16"/>
  <c r="AD394" i="16" s="1"/>
  <c r="AD187" i="19"/>
  <c r="AD188" i="19" s="1"/>
  <c r="AB283" i="16"/>
  <c r="AB284" i="16" s="1"/>
  <c r="AB77" i="19"/>
  <c r="AB78" i="19" s="1"/>
  <c r="AE505" i="16"/>
  <c r="AE506" i="16" s="1"/>
  <c r="AE301" i="19"/>
  <c r="AE302" i="19" s="1"/>
  <c r="V267" i="19"/>
  <c r="V268" i="19" s="1"/>
  <c r="V471" i="16"/>
  <c r="V472" i="16" s="1"/>
  <c r="L247" i="16"/>
  <c r="L248" i="16" s="1"/>
  <c r="L41" i="19"/>
  <c r="L42" i="19" s="1"/>
  <c r="AF69" i="19"/>
  <c r="AF70" i="19" s="1"/>
  <c r="AF275" i="16"/>
  <c r="AF276" i="16" s="1"/>
  <c r="AH301" i="19"/>
  <c r="AH302" i="19" s="1"/>
  <c r="AH505" i="16"/>
  <c r="AH506" i="16" s="1"/>
  <c r="AG27" i="19"/>
  <c r="AG28" i="19" s="1"/>
  <c r="AG233" i="16"/>
  <c r="AG234" i="16" s="1"/>
  <c r="T23" i="19"/>
  <c r="T24" i="19" s="1"/>
  <c r="T229" i="16"/>
  <c r="T230" i="16" s="1"/>
  <c r="T413" i="16"/>
  <c r="T414" i="16" s="1"/>
  <c r="T207" i="19"/>
  <c r="T208" i="19" s="1"/>
  <c r="AG191" i="19"/>
  <c r="AG192" i="19" s="1"/>
  <c r="AG397" i="16"/>
  <c r="AG398" i="16" s="1"/>
  <c r="Z275" i="19"/>
  <c r="Z276" i="19" s="1"/>
  <c r="Z479" i="16"/>
  <c r="Z480" i="16" s="1"/>
  <c r="AE237" i="16"/>
  <c r="AE238" i="16" s="1"/>
  <c r="AE31" i="19"/>
  <c r="AE32" i="19" s="1"/>
  <c r="T389" i="16"/>
  <c r="T390" i="16" s="1"/>
  <c r="T183" i="19"/>
  <c r="T184" i="19" s="1"/>
  <c r="V85" i="19"/>
  <c r="V86" i="19" s="1"/>
  <c r="V291" i="16"/>
  <c r="V292" i="16" s="1"/>
  <c r="AK343" i="16"/>
  <c r="AK344" i="16" s="1"/>
  <c r="AK137" i="19"/>
  <c r="AK138" i="19" s="1"/>
  <c r="G287" i="19"/>
  <c r="G491" i="16"/>
  <c r="H511" i="16"/>
  <c r="H512" i="16" s="1"/>
  <c r="H307" i="19"/>
  <c r="H308" i="19" s="1"/>
  <c r="AK139" i="19"/>
  <c r="AK140" i="19" s="1"/>
  <c r="AK345" i="16"/>
  <c r="AK346" i="16" s="1"/>
  <c r="Z67" i="19"/>
  <c r="Z68" i="19" s="1"/>
  <c r="Z273" i="16"/>
  <c r="Z274" i="16" s="1"/>
  <c r="S117" i="19"/>
  <c r="S118" i="19" s="1"/>
  <c r="S323" i="16"/>
  <c r="S324" i="16" s="1"/>
  <c r="L91" i="19"/>
  <c r="L92" i="19" s="1"/>
  <c r="L297" i="16"/>
  <c r="L298" i="16" s="1"/>
  <c r="U249" i="16"/>
  <c r="U250" i="16" s="1"/>
  <c r="U43" i="19"/>
  <c r="U44" i="19" s="1"/>
  <c r="AH101" i="19"/>
  <c r="AH102" i="19" s="1"/>
  <c r="AH307" i="16"/>
  <c r="AH308" i="16" s="1"/>
  <c r="Y65" i="19"/>
  <c r="Y66" i="19" s="1"/>
  <c r="Y271" i="16"/>
  <c r="Y272" i="16" s="1"/>
  <c r="AE35" i="19"/>
  <c r="AE36" i="19" s="1"/>
  <c r="AE241" i="16"/>
  <c r="AE242" i="16" s="1"/>
  <c r="N269" i="16"/>
  <c r="N270" i="16" s="1"/>
  <c r="N63" i="19"/>
  <c r="N64" i="19" s="1"/>
  <c r="U335" i="16"/>
  <c r="U336" i="16" s="1"/>
  <c r="U337" i="16" s="1"/>
  <c r="U338" i="16" s="1"/>
  <c r="U129" i="19"/>
  <c r="U130" i="19" s="1"/>
  <c r="U131" i="19" s="1"/>
  <c r="U132" i="19" s="1"/>
  <c r="AC135" i="19"/>
  <c r="AC136" i="19" s="1"/>
  <c r="AC341" i="16"/>
  <c r="AC342" i="16" s="1"/>
  <c r="L113" i="19"/>
  <c r="L114" i="19" s="1"/>
  <c r="L319" i="16"/>
  <c r="L320" i="16" s="1"/>
  <c r="AC331" i="16"/>
  <c r="AC332" i="16" s="1"/>
  <c r="AC125" i="19"/>
  <c r="AC126" i="19" s="1"/>
  <c r="AJ233" i="16"/>
  <c r="AJ234" i="16" s="1"/>
  <c r="AJ27" i="19"/>
  <c r="AJ28" i="19" s="1"/>
  <c r="AE243" i="19"/>
  <c r="AE244" i="19" s="1"/>
  <c r="AE449" i="16"/>
  <c r="AE450" i="16" s="1"/>
  <c r="AI407" i="16"/>
  <c r="AI408" i="16" s="1"/>
  <c r="AI201" i="19"/>
  <c r="AI202" i="19" s="1"/>
  <c r="AD277" i="16"/>
  <c r="AD278" i="16" s="1"/>
  <c r="AD71" i="19"/>
  <c r="AD72" i="19" s="1"/>
  <c r="U345" i="16"/>
  <c r="U346" i="16" s="1"/>
  <c r="U139" i="19"/>
  <c r="U140" i="19" s="1"/>
  <c r="N75" i="19"/>
  <c r="N76" i="19" s="1"/>
  <c r="N281" i="16"/>
  <c r="N282" i="16" s="1"/>
  <c r="G85" i="19"/>
  <c r="G291" i="16"/>
  <c r="AJ95" i="19"/>
  <c r="AJ96" i="19" s="1"/>
  <c r="AJ301" i="16"/>
  <c r="AJ302" i="16" s="1"/>
  <c r="P85" i="19"/>
  <c r="P86" i="19" s="1"/>
  <c r="P291" i="16"/>
  <c r="P292" i="16" s="1"/>
  <c r="AG73" i="19"/>
  <c r="AG74" i="19" s="1"/>
  <c r="AG279" i="16"/>
  <c r="AG280" i="16" s="1"/>
  <c r="AK95" i="19"/>
  <c r="AK96" i="19" s="1"/>
  <c r="AK301" i="16"/>
  <c r="AK302" i="16" s="1"/>
  <c r="W319" i="19"/>
  <c r="W320" i="19" s="1"/>
  <c r="W523" i="16"/>
  <c r="W524" i="16" s="1"/>
  <c r="AE79" i="19"/>
  <c r="AE80" i="19" s="1"/>
  <c r="AE285" i="16"/>
  <c r="AE286" i="16" s="1"/>
  <c r="N371" i="16"/>
  <c r="N372" i="16" s="1"/>
  <c r="N165" i="19"/>
  <c r="N166" i="19" s="1"/>
  <c r="T111" i="19"/>
  <c r="T112" i="19" s="1"/>
  <c r="T317" i="16"/>
  <c r="T318" i="16" s="1"/>
  <c r="AB519" i="16"/>
  <c r="AB520" i="16" s="1"/>
  <c r="AB263" i="16"/>
  <c r="AB264" i="16" s="1"/>
  <c r="AB315" i="19"/>
  <c r="AB316" i="19" s="1"/>
  <c r="AB57" i="19"/>
  <c r="AB58" i="19" s="1"/>
  <c r="AH345" i="16"/>
  <c r="AH346" i="16" s="1"/>
  <c r="AH139" i="19"/>
  <c r="AH140" i="19" s="1"/>
  <c r="P319" i="16"/>
  <c r="P320" i="16" s="1"/>
  <c r="P113" i="19"/>
  <c r="P114" i="19" s="1"/>
  <c r="K31" i="19"/>
  <c r="K32" i="19" s="1"/>
  <c r="K237" i="16"/>
  <c r="K238" i="16" s="1"/>
  <c r="U275" i="16"/>
  <c r="U276" i="16" s="1"/>
  <c r="U69" i="19"/>
  <c r="U70" i="19" s="1"/>
  <c r="P209" i="19"/>
  <c r="P210" i="19" s="1"/>
  <c r="P415" i="16"/>
  <c r="P416" i="16" s="1"/>
  <c r="AI5" i="19"/>
  <c r="AI6" i="19" s="1"/>
  <c r="AI211" i="16"/>
  <c r="AI212" i="16" s="1"/>
  <c r="K51" i="19"/>
  <c r="K52" i="19" s="1"/>
  <c r="K257" i="16"/>
  <c r="K258" i="16" s="1"/>
  <c r="AD521" i="16"/>
  <c r="AD522" i="16" s="1"/>
  <c r="AD317" i="19"/>
  <c r="AD318" i="19" s="1"/>
  <c r="AI317" i="16"/>
  <c r="AI318" i="16" s="1"/>
  <c r="AI111" i="19"/>
  <c r="AI112" i="19" s="1"/>
  <c r="AB385" i="16"/>
  <c r="AB386" i="16" s="1"/>
  <c r="AB179" i="19"/>
  <c r="AB180" i="19" s="1"/>
  <c r="AH111" i="19"/>
  <c r="AH112" i="19" s="1"/>
  <c r="AH317" i="16"/>
  <c r="AH318" i="16" s="1"/>
  <c r="AI233" i="16"/>
  <c r="AI234" i="16" s="1"/>
  <c r="AI27" i="19"/>
  <c r="AI28" i="19" s="1"/>
  <c r="S269" i="16"/>
  <c r="S270" i="16" s="1"/>
  <c r="S63" i="19"/>
  <c r="S64" i="19" s="1"/>
  <c r="Z231" i="19"/>
  <c r="Z232" i="19" s="1"/>
  <c r="Z437" i="16"/>
  <c r="Z438" i="16" s="1"/>
  <c r="J507" i="16"/>
  <c r="J508" i="16" s="1"/>
  <c r="J303" i="19"/>
  <c r="J304" i="19" s="1"/>
  <c r="AE127" i="19"/>
  <c r="AE128" i="19" s="1"/>
  <c r="AE333" i="16"/>
  <c r="AE334" i="16" s="1"/>
  <c r="AK445" i="16"/>
  <c r="AK446" i="16" s="1"/>
  <c r="AK239" i="19"/>
  <c r="AK240" i="19" s="1"/>
  <c r="AI73" i="19"/>
  <c r="AI74" i="19" s="1"/>
  <c r="AI279" i="16"/>
  <c r="AI280" i="16" s="1"/>
  <c r="AG413" i="16"/>
  <c r="AG414" i="16" s="1"/>
  <c r="AG207" i="19"/>
  <c r="AG208" i="19" s="1"/>
  <c r="AK121" i="19"/>
  <c r="AK122" i="19" s="1"/>
  <c r="AK327" i="16"/>
  <c r="AK328" i="16" s="1"/>
  <c r="W233" i="16"/>
  <c r="W234" i="16" s="1"/>
  <c r="W27" i="19"/>
  <c r="W28" i="19" s="1"/>
  <c r="S101" i="19"/>
  <c r="S102" i="19" s="1"/>
  <c r="S307" i="16"/>
  <c r="S308" i="16" s="1"/>
  <c r="O245" i="19"/>
  <c r="O246" i="19" s="1"/>
  <c r="O451" i="16"/>
  <c r="O452" i="16" s="1"/>
  <c r="Z287" i="16"/>
  <c r="Z288" i="16" s="1"/>
  <c r="Z81" i="19"/>
  <c r="Z82" i="19" s="1"/>
  <c r="Z61" i="19"/>
  <c r="Z62" i="19" s="1"/>
  <c r="Z267" i="16"/>
  <c r="Z268" i="16" s="1"/>
  <c r="AH245" i="19"/>
  <c r="AH246" i="19" s="1"/>
  <c r="AH451" i="16"/>
  <c r="AH452" i="16" s="1"/>
  <c r="AA69" i="19"/>
  <c r="AA70" i="19" s="1"/>
  <c r="AA275" i="16"/>
  <c r="AA276" i="16" s="1"/>
  <c r="P37" i="19"/>
  <c r="P38" i="19" s="1"/>
  <c r="P243" i="16"/>
  <c r="P244" i="16" s="1"/>
  <c r="Y233" i="19"/>
  <c r="Y234" i="19" s="1"/>
  <c r="Y439" i="16"/>
  <c r="Y440" i="16" s="1"/>
  <c r="R441" i="16"/>
  <c r="R442" i="16" s="1"/>
  <c r="R235" i="19"/>
  <c r="R236" i="19" s="1"/>
  <c r="U251" i="16"/>
  <c r="U252" i="16" s="1"/>
  <c r="U45" i="19"/>
  <c r="U46" i="19" s="1"/>
  <c r="R305" i="16"/>
  <c r="R306" i="16" s="1"/>
  <c r="R99" i="19"/>
  <c r="R100" i="19" s="1"/>
  <c r="I123" i="19"/>
  <c r="I124" i="19" s="1"/>
  <c r="I329" i="16"/>
  <c r="I330" i="16" s="1"/>
  <c r="AE151" i="19"/>
  <c r="AE152" i="19" s="1"/>
  <c r="AE357" i="16"/>
  <c r="AE358" i="16" s="1"/>
  <c r="H177" i="19"/>
  <c r="H178" i="19" s="1"/>
  <c r="H383" i="16"/>
  <c r="H384" i="16" s="1"/>
  <c r="K213" i="19"/>
  <c r="K214" i="19" s="1"/>
  <c r="K419" i="16"/>
  <c r="K420" i="16" s="1"/>
  <c r="AH233" i="16"/>
  <c r="AH234" i="16" s="1"/>
  <c r="AH27" i="19"/>
  <c r="AH28" i="19" s="1"/>
  <c r="AC227" i="16"/>
  <c r="AC228" i="16" s="1"/>
  <c r="AC21" i="19"/>
  <c r="AC22" i="19" s="1"/>
  <c r="AA127" i="19"/>
  <c r="AA128" i="19" s="1"/>
  <c r="AA333" i="16"/>
  <c r="AA334" i="16" s="1"/>
  <c r="T85" i="19"/>
  <c r="T86" i="19" s="1"/>
  <c r="T291" i="16"/>
  <c r="T292" i="16" s="1"/>
  <c r="I191" i="19"/>
  <c r="I192" i="19" s="1"/>
  <c r="I397" i="16"/>
  <c r="I398" i="16" s="1"/>
  <c r="AK81" i="19"/>
  <c r="AK82" i="19" s="1"/>
  <c r="AK287" i="16"/>
  <c r="AK288" i="16" s="1"/>
  <c r="AC439" i="16"/>
  <c r="AC440" i="16" s="1"/>
  <c r="AC233" i="19"/>
  <c r="AC234" i="19" s="1"/>
  <c r="AF97" i="19"/>
  <c r="AF98" i="19" s="1"/>
  <c r="AF303" i="16"/>
  <c r="AF304" i="16" s="1"/>
  <c r="T237" i="16"/>
  <c r="T238" i="16" s="1"/>
  <c r="T31" i="19"/>
  <c r="T32" i="19" s="1"/>
  <c r="I297" i="19"/>
  <c r="I298" i="19" s="1"/>
  <c r="I501" i="16"/>
  <c r="I502" i="16" s="1"/>
  <c r="AH371" i="16"/>
  <c r="AH372" i="16" s="1"/>
  <c r="AH165" i="19"/>
  <c r="AH166" i="19" s="1"/>
  <c r="X151" i="19"/>
  <c r="X152" i="19" s="1"/>
  <c r="X357" i="16"/>
  <c r="X358" i="16" s="1"/>
  <c r="W385" i="16"/>
  <c r="W386" i="16" s="1"/>
  <c r="W179" i="19"/>
  <c r="W180" i="19" s="1"/>
  <c r="O71" i="19"/>
  <c r="O72" i="19" s="1"/>
  <c r="O277" i="16"/>
  <c r="O278" i="16" s="1"/>
  <c r="X83" i="19"/>
  <c r="X84" i="19" s="1"/>
  <c r="X289" i="16"/>
  <c r="X290" i="16" s="1"/>
  <c r="L225" i="19"/>
  <c r="L226" i="19" s="1"/>
  <c r="L431" i="16"/>
  <c r="L432" i="16" s="1"/>
  <c r="AA305" i="16"/>
  <c r="AA306" i="16" s="1"/>
  <c r="AA99" i="19"/>
  <c r="AA100" i="19" s="1"/>
  <c r="AH39" i="19"/>
  <c r="AH40" i="19" s="1"/>
  <c r="AH245" i="16"/>
  <c r="AH246" i="16" s="1"/>
  <c r="Y221" i="16"/>
  <c r="Y222" i="16" s="1"/>
  <c r="Y15" i="19"/>
  <c r="Y16" i="19" s="1"/>
  <c r="W3" i="19"/>
  <c r="W4" i="19" s="1"/>
  <c r="W209" i="16"/>
  <c r="W210" i="16" s="1"/>
  <c r="AH333" i="16"/>
  <c r="AH334" i="16" s="1"/>
  <c r="AH127" i="19"/>
  <c r="AH128" i="19" s="1"/>
  <c r="T397" i="16"/>
  <c r="T398" i="16" s="1"/>
  <c r="T191" i="19"/>
  <c r="T192" i="19" s="1"/>
  <c r="AB231" i="16"/>
  <c r="AB232" i="16" s="1"/>
  <c r="AB25" i="19"/>
  <c r="AB26" i="19" s="1"/>
  <c r="AE209" i="19"/>
  <c r="AE210" i="19" s="1"/>
  <c r="AE415" i="16"/>
  <c r="AE416" i="16" s="1"/>
  <c r="AG253" i="19"/>
  <c r="AG254" i="19" s="1"/>
  <c r="AH419" i="16"/>
  <c r="AH420" i="16" s="1"/>
  <c r="AH213" i="19"/>
  <c r="AH214" i="19" s="1"/>
  <c r="AK453" i="16"/>
  <c r="AK454" i="16" s="1"/>
  <c r="AK247" i="19"/>
  <c r="AK248" i="19" s="1"/>
  <c r="R261" i="16"/>
  <c r="R262" i="16" s="1"/>
  <c r="R55" i="19"/>
  <c r="R56" i="19" s="1"/>
  <c r="T363" i="16"/>
  <c r="T364" i="16" s="1"/>
  <c r="T157" i="19"/>
  <c r="T158" i="19" s="1"/>
  <c r="U317" i="16"/>
  <c r="U318" i="16" s="1"/>
  <c r="U111" i="19"/>
  <c r="U112" i="19" s="1"/>
  <c r="G213" i="19"/>
  <c r="G419" i="16"/>
  <c r="Y87" i="19"/>
  <c r="Y88" i="19" s="1"/>
  <c r="Y293" i="16"/>
  <c r="Y294" i="16" s="1"/>
  <c r="K193" i="19"/>
  <c r="K194" i="19" s="1"/>
  <c r="K399" i="16"/>
  <c r="K400" i="16" s="1"/>
  <c r="AG229" i="16"/>
  <c r="AG230" i="16" s="1"/>
  <c r="AG23" i="19"/>
  <c r="AG24" i="19" s="1"/>
  <c r="P325" i="16"/>
  <c r="P326" i="16" s="1"/>
  <c r="P119" i="19"/>
  <c r="P120" i="19" s="1"/>
  <c r="AC185" i="19"/>
  <c r="AC186" i="19" s="1"/>
  <c r="AC391" i="16"/>
  <c r="AC392" i="16" s="1"/>
  <c r="I217" i="16"/>
  <c r="I218" i="16" s="1"/>
  <c r="I11" i="19"/>
  <c r="I12" i="19" s="1"/>
  <c r="AK149" i="19"/>
  <c r="AK150" i="19" s="1"/>
  <c r="AK355" i="16"/>
  <c r="AK356" i="16" s="1"/>
  <c r="W23" i="19"/>
  <c r="W24" i="19" s="1"/>
  <c r="W229" i="16"/>
  <c r="W230" i="16" s="1"/>
  <c r="K143" i="19"/>
  <c r="K144" i="19" s="1"/>
  <c r="K349" i="16"/>
  <c r="K350" i="16" s="1"/>
  <c r="W249" i="16"/>
  <c r="W250" i="16" s="1"/>
  <c r="W43" i="19"/>
  <c r="W44" i="19" s="1"/>
  <c r="Z165" i="19"/>
  <c r="Z166" i="19" s="1"/>
  <c r="Z371" i="16"/>
  <c r="Z372" i="16" s="1"/>
  <c r="N497" i="16"/>
  <c r="N498" i="16" s="1"/>
  <c r="N293" i="19"/>
  <c r="N294" i="19" s="1"/>
  <c r="AJ83" i="19"/>
  <c r="AJ84" i="19" s="1"/>
  <c r="AJ289" i="16"/>
  <c r="AJ290" i="16" s="1"/>
  <c r="T241" i="19"/>
  <c r="T242" i="19" s="1"/>
  <c r="T447" i="16"/>
  <c r="T448" i="16" s="1"/>
  <c r="AB213" i="19"/>
  <c r="AB214" i="19" s="1"/>
  <c r="AB419" i="16"/>
  <c r="AB420" i="16" s="1"/>
  <c r="V519" i="16"/>
  <c r="V520" i="16" s="1"/>
  <c r="V263" i="16"/>
  <c r="V264" i="16" s="1"/>
  <c r="V315" i="19"/>
  <c r="V316" i="19" s="1"/>
  <c r="V57" i="19"/>
  <c r="V58" i="19" s="1"/>
  <c r="AE125" i="19"/>
  <c r="AE126" i="19" s="1"/>
  <c r="AE331" i="16"/>
  <c r="AE332" i="16" s="1"/>
  <c r="AJ225" i="19"/>
  <c r="AJ226" i="19" s="1"/>
  <c r="AJ431" i="16"/>
  <c r="AJ432" i="16" s="1"/>
  <c r="AH269" i="19"/>
  <c r="AH270" i="19" s="1"/>
  <c r="AH473" i="16"/>
  <c r="AH474" i="16" s="1"/>
  <c r="AB329" i="16"/>
  <c r="AB330" i="16" s="1"/>
  <c r="AB123" i="19"/>
  <c r="AB124" i="19" s="1"/>
  <c r="AD79" i="19"/>
  <c r="AD80" i="19" s="1"/>
  <c r="AD285" i="16"/>
  <c r="AD286" i="16" s="1"/>
  <c r="X113" i="19"/>
  <c r="X114" i="19" s="1"/>
  <c r="X319" i="16"/>
  <c r="X320" i="16" s="1"/>
  <c r="N227" i="19"/>
  <c r="N228" i="19" s="1"/>
  <c r="N433" i="16"/>
  <c r="N434" i="16" s="1"/>
  <c r="N237" i="19"/>
  <c r="N238" i="19" s="1"/>
  <c r="N443" i="16"/>
  <c r="N444" i="16" s="1"/>
  <c r="U179" i="19"/>
  <c r="U180" i="19" s="1"/>
  <c r="U385" i="16"/>
  <c r="U386" i="16" s="1"/>
  <c r="AB437" i="16"/>
  <c r="AB438" i="16" s="1"/>
  <c r="AB231" i="19"/>
  <c r="AB232" i="19" s="1"/>
  <c r="AE27" i="19"/>
  <c r="AE28" i="19" s="1"/>
  <c r="AE233" i="16"/>
  <c r="AE234" i="16" s="1"/>
  <c r="U499" i="16"/>
  <c r="U500" i="16" s="1"/>
  <c r="U295" i="19"/>
  <c r="U296" i="19" s="1"/>
  <c r="O139" i="19"/>
  <c r="O140" i="19" s="1"/>
  <c r="O345" i="16"/>
  <c r="O346" i="16" s="1"/>
  <c r="T119" i="19"/>
  <c r="T120" i="19" s="1"/>
  <c r="T325" i="16"/>
  <c r="T326" i="16" s="1"/>
  <c r="Q167" i="19"/>
  <c r="Q168" i="19" s="1"/>
  <c r="Q373" i="16"/>
  <c r="Q374" i="16" s="1"/>
  <c r="AD501" i="16"/>
  <c r="AD502" i="16" s="1"/>
  <c r="AD297" i="19"/>
  <c r="AD298" i="19" s="1"/>
  <c r="K275" i="19"/>
  <c r="K276" i="19" s="1"/>
  <c r="K479" i="16"/>
  <c r="K480" i="16" s="1"/>
  <c r="Y309" i="16"/>
  <c r="Y310" i="16" s="1"/>
  <c r="Y103" i="19"/>
  <c r="Y104" i="19" s="1"/>
  <c r="O235" i="19"/>
  <c r="O236" i="19" s="1"/>
  <c r="O441" i="16"/>
  <c r="O442" i="16" s="1"/>
  <c r="AD315" i="16"/>
  <c r="AD316" i="16" s="1"/>
  <c r="AD109" i="19"/>
  <c r="AD110" i="19" s="1"/>
  <c r="H285" i="16"/>
  <c r="H286" i="16" s="1"/>
  <c r="H79" i="19"/>
  <c r="H80" i="19" s="1"/>
  <c r="AI339" i="16"/>
  <c r="AI340" i="16" s="1"/>
  <c r="AI133" i="19"/>
  <c r="AI134" i="19" s="1"/>
  <c r="Z167" i="19"/>
  <c r="Z168" i="19" s="1"/>
  <c r="Z373" i="16"/>
  <c r="Z374" i="16" s="1"/>
  <c r="AB285" i="19"/>
  <c r="AB286" i="19" s="1"/>
  <c r="AB489" i="16"/>
  <c r="AB490" i="16" s="1"/>
  <c r="U403" i="16"/>
  <c r="U404" i="16" s="1"/>
  <c r="U197" i="19"/>
  <c r="U198" i="19" s="1"/>
  <c r="W199" i="19"/>
  <c r="W200" i="19" s="1"/>
  <c r="W405" i="16"/>
  <c r="W406" i="16" s="1"/>
  <c r="AC127" i="19"/>
  <c r="AC128" i="19" s="1"/>
  <c r="AC333" i="16"/>
  <c r="AC334" i="16" s="1"/>
  <c r="AG185" i="19"/>
  <c r="AG186" i="19" s="1"/>
  <c r="AG391" i="16"/>
  <c r="AG392" i="16" s="1"/>
  <c r="K13" i="19"/>
  <c r="K14" i="19" s="1"/>
  <c r="K219" i="16"/>
  <c r="K220" i="16" s="1"/>
  <c r="H271" i="16"/>
  <c r="H272" i="16" s="1"/>
  <c r="H65" i="19"/>
  <c r="H66" i="19" s="1"/>
  <c r="R85" i="19"/>
  <c r="R86" i="19" s="1"/>
  <c r="R291" i="16"/>
  <c r="R292" i="16" s="1"/>
  <c r="AJ55" i="19"/>
  <c r="AJ56" i="19" s="1"/>
  <c r="AJ261" i="16"/>
  <c r="AJ262" i="16" s="1"/>
  <c r="H89" i="19"/>
  <c r="H90" i="19" s="1"/>
  <c r="H295" i="16"/>
  <c r="H296" i="16" s="1"/>
  <c r="AJ255" i="16"/>
  <c r="AJ256" i="16" s="1"/>
  <c r="AJ49" i="19"/>
  <c r="AJ50" i="19" s="1"/>
  <c r="Z203" i="19"/>
  <c r="Z204" i="19" s="1"/>
  <c r="Z409" i="16"/>
  <c r="Z410" i="16" s="1"/>
  <c r="AJ519" i="16"/>
  <c r="AJ520" i="16" s="1"/>
  <c r="AJ57" i="19"/>
  <c r="AJ58" i="19" s="1"/>
  <c r="AJ263" i="16"/>
  <c r="AJ264" i="16" s="1"/>
  <c r="AJ315" i="19"/>
  <c r="AJ316" i="19" s="1"/>
  <c r="L407" i="16"/>
  <c r="L408" i="16" s="1"/>
  <c r="L201" i="19"/>
  <c r="L202" i="19" s="1"/>
  <c r="P221" i="19"/>
  <c r="P222" i="19" s="1"/>
  <c r="P427" i="16"/>
  <c r="P428" i="16" s="1"/>
  <c r="AG125" i="19"/>
  <c r="AG126" i="19" s="1"/>
  <c r="AG331" i="16"/>
  <c r="AG332" i="16" s="1"/>
  <c r="Q381" i="16"/>
  <c r="Q382" i="16" s="1"/>
  <c r="Q175" i="19"/>
  <c r="Q176" i="19" s="1"/>
  <c r="AI313" i="16"/>
  <c r="AI314" i="16" s="1"/>
  <c r="AI107" i="19"/>
  <c r="AI108" i="19" s="1"/>
  <c r="AK119" i="19"/>
  <c r="AK120" i="19" s="1"/>
  <c r="AK325" i="16"/>
  <c r="AK326" i="16" s="1"/>
  <c r="Q223" i="16"/>
  <c r="Q224" i="16" s="1"/>
  <c r="Q17" i="19"/>
  <c r="Q18" i="19" s="1"/>
  <c r="U489" i="16"/>
  <c r="U490" i="16" s="1"/>
  <c r="U285" i="19"/>
  <c r="U286" i="19" s="1"/>
  <c r="H7" i="19"/>
  <c r="H8" i="19" s="1"/>
  <c r="H213" i="16"/>
  <c r="H214" i="16" s="1"/>
  <c r="AJ243" i="19"/>
  <c r="AJ244" i="19" s="1"/>
  <c r="AJ449" i="16"/>
  <c r="AJ450" i="16" s="1"/>
  <c r="G209" i="19"/>
  <c r="G415" i="16"/>
  <c r="U307" i="16"/>
  <c r="U308" i="16" s="1"/>
  <c r="U101" i="19"/>
  <c r="U102" i="19" s="1"/>
  <c r="I67" i="19"/>
  <c r="I68" i="19" s="1"/>
  <c r="I273" i="16"/>
  <c r="I274" i="16" s="1"/>
  <c r="P367" i="16"/>
  <c r="P368" i="16" s="1"/>
  <c r="P161" i="19"/>
  <c r="P162" i="19" s="1"/>
  <c r="P103" i="19"/>
  <c r="P104" i="19" s="1"/>
  <c r="P309" i="16"/>
  <c r="P310" i="16" s="1"/>
  <c r="AH225" i="16"/>
  <c r="AH226" i="16" s="1"/>
  <c r="AH19" i="19"/>
  <c r="AH20" i="19" s="1"/>
  <c r="AK461" i="16"/>
  <c r="AK462" i="16" s="1"/>
  <c r="AK257" i="19"/>
  <c r="AK258" i="19" s="1"/>
  <c r="AK175" i="19"/>
  <c r="AK176" i="19" s="1"/>
  <c r="AK381" i="16"/>
  <c r="AK382" i="16" s="1"/>
  <c r="AK89" i="19"/>
  <c r="AK90" i="19" s="1"/>
  <c r="AK295" i="16"/>
  <c r="AK296" i="16" s="1"/>
  <c r="S371" i="16"/>
  <c r="S372" i="16" s="1"/>
  <c r="S165" i="19"/>
  <c r="S166" i="19" s="1"/>
  <c r="X235" i="16"/>
  <c r="X236" i="16" s="1"/>
  <c r="X29" i="19"/>
  <c r="X30" i="19" s="1"/>
  <c r="S73" i="19"/>
  <c r="S74" i="19" s="1"/>
  <c r="S279" i="16"/>
  <c r="S280" i="16" s="1"/>
  <c r="AH341" i="16"/>
  <c r="AH342" i="16" s="1"/>
  <c r="AH135" i="19"/>
  <c r="AH136" i="19" s="1"/>
  <c r="W9" i="19"/>
  <c r="W10" i="19" s="1"/>
  <c r="W215" i="16"/>
  <c r="W216" i="16" s="1"/>
  <c r="AI301" i="16"/>
  <c r="AI302" i="16" s="1"/>
  <c r="AI95" i="19"/>
  <c r="AI96" i="19" s="1"/>
  <c r="X55" i="19"/>
  <c r="X56" i="19" s="1"/>
  <c r="X261" i="16"/>
  <c r="X262" i="16" s="1"/>
  <c r="R115" i="19"/>
  <c r="R116" i="19" s="1"/>
  <c r="R321" i="16"/>
  <c r="R322" i="16" s="1"/>
  <c r="AI221" i="19"/>
  <c r="AI222" i="19" s="1"/>
  <c r="AI427" i="16"/>
  <c r="AI428" i="16" s="1"/>
  <c r="AH327" i="16"/>
  <c r="AH328" i="16" s="1"/>
  <c r="AH121" i="19"/>
  <c r="AH122" i="19" s="1"/>
  <c r="AC81" i="19"/>
  <c r="AC82" i="19" s="1"/>
  <c r="AC287" i="16"/>
  <c r="AC288" i="16" s="1"/>
  <c r="U85" i="19"/>
  <c r="U86" i="19" s="1"/>
  <c r="U291" i="16"/>
  <c r="U292" i="16" s="1"/>
  <c r="I161" i="19"/>
  <c r="I162" i="19" s="1"/>
  <c r="I367" i="16"/>
  <c r="I368" i="16" s="1"/>
  <c r="J409" i="16"/>
  <c r="J410" i="16" s="1"/>
  <c r="J203" i="19"/>
  <c r="J204" i="19" s="1"/>
  <c r="U39" i="19"/>
  <c r="U40" i="19" s="1"/>
  <c r="U245" i="16"/>
  <c r="U246" i="16" s="1"/>
  <c r="Y135" i="19"/>
  <c r="Y136" i="19" s="1"/>
  <c r="Y341" i="16"/>
  <c r="Y342" i="16" s="1"/>
  <c r="R439" i="16"/>
  <c r="R440" i="16" s="1"/>
  <c r="R233" i="19"/>
  <c r="R234" i="19" s="1"/>
  <c r="I219" i="16"/>
  <c r="I220" i="16" s="1"/>
  <c r="I13" i="19"/>
  <c r="I14" i="19" s="1"/>
  <c r="S225" i="19"/>
  <c r="S226" i="19" s="1"/>
  <c r="S431" i="16"/>
  <c r="S432" i="16" s="1"/>
  <c r="K285" i="19"/>
  <c r="K286" i="19" s="1"/>
  <c r="K489" i="16"/>
  <c r="K490" i="16" s="1"/>
  <c r="H53" i="19"/>
  <c r="H54" i="19" s="1"/>
  <c r="H259" i="16"/>
  <c r="H260" i="16" s="1"/>
  <c r="U443" i="16"/>
  <c r="U444" i="16" s="1"/>
  <c r="U237" i="19"/>
  <c r="U238" i="19" s="1"/>
  <c r="AK281" i="16"/>
  <c r="AK282" i="16" s="1"/>
  <c r="AK75" i="19"/>
  <c r="AK76" i="19" s="1"/>
  <c r="J327" i="16"/>
  <c r="J328" i="16" s="1"/>
  <c r="J121" i="19"/>
  <c r="J122" i="19" s="1"/>
  <c r="U117" i="19"/>
  <c r="U118" i="19" s="1"/>
  <c r="U323" i="16"/>
  <c r="U324" i="16" s="1"/>
  <c r="G73" i="19"/>
  <c r="G279" i="16"/>
  <c r="K221" i="19"/>
  <c r="K222" i="19" s="1"/>
  <c r="K427" i="16"/>
  <c r="K428" i="16" s="1"/>
  <c r="Z195" i="19"/>
  <c r="Z196" i="19" s="1"/>
  <c r="Z401" i="16"/>
  <c r="Z402" i="16" s="1"/>
  <c r="H221" i="19"/>
  <c r="H222" i="19" s="1"/>
  <c r="H427" i="16"/>
  <c r="H428" i="16" s="1"/>
  <c r="N309" i="19"/>
  <c r="N310" i="19" s="1"/>
  <c r="N513" i="16"/>
  <c r="N514" i="16" s="1"/>
  <c r="L33" i="19"/>
  <c r="L34" i="19" s="1"/>
  <c r="L239" i="16"/>
  <c r="L240" i="16" s="1"/>
  <c r="AA43" i="19"/>
  <c r="AA44" i="19" s="1"/>
  <c r="AA249" i="16"/>
  <c r="AA250" i="16" s="1"/>
  <c r="H295" i="19"/>
  <c r="H296" i="19" s="1"/>
  <c r="H499" i="16"/>
  <c r="H500" i="16" s="1"/>
  <c r="O35" i="19"/>
  <c r="O36" i="19" s="1"/>
  <c r="O241" i="16"/>
  <c r="O242" i="16" s="1"/>
  <c r="R309" i="16"/>
  <c r="R310" i="16" s="1"/>
  <c r="R103" i="19"/>
  <c r="R104" i="19" s="1"/>
  <c r="J9" i="19"/>
  <c r="J10" i="19" s="1"/>
  <c r="J215" i="16"/>
  <c r="J216" i="16" s="1"/>
  <c r="AH219" i="19"/>
  <c r="AH220" i="19" s="1"/>
  <c r="AH425" i="16"/>
  <c r="AH426" i="16" s="1"/>
  <c r="AJ371" i="16"/>
  <c r="AJ372" i="16" s="1"/>
  <c r="AJ165" i="19"/>
  <c r="AJ166" i="19" s="1"/>
  <c r="O301" i="19"/>
  <c r="O302" i="19" s="1"/>
  <c r="O505" i="16"/>
  <c r="O506" i="16" s="1"/>
  <c r="S97" i="19"/>
  <c r="S98" i="19" s="1"/>
  <c r="S303" i="16"/>
  <c r="S304" i="16" s="1"/>
  <c r="O117" i="19"/>
  <c r="O118" i="19" s="1"/>
  <c r="O323" i="16"/>
  <c r="O324" i="16" s="1"/>
  <c r="X89" i="19"/>
  <c r="X90" i="19" s="1"/>
  <c r="X295" i="16"/>
  <c r="X296" i="16" s="1"/>
  <c r="Q303" i="19"/>
  <c r="Q304" i="19" s="1"/>
  <c r="Q507" i="16"/>
  <c r="Q508" i="16" s="1"/>
  <c r="R21" i="19"/>
  <c r="R22" i="19" s="1"/>
  <c r="R227" i="16"/>
  <c r="R228" i="16" s="1"/>
  <c r="Z309" i="16"/>
  <c r="Z310" i="16" s="1"/>
  <c r="Z103" i="19"/>
  <c r="Z104" i="19" s="1"/>
  <c r="Y283" i="19"/>
  <c r="Y284" i="19" s="1"/>
  <c r="Y495" i="16"/>
  <c r="Y496" i="16" s="1"/>
  <c r="Y487" i="16"/>
  <c r="Y488" i="16" s="1"/>
  <c r="Y291" i="19"/>
  <c r="Y292" i="19" s="1"/>
  <c r="O91" i="19"/>
  <c r="O92" i="19" s="1"/>
  <c r="O297" i="16"/>
  <c r="O298" i="16" s="1"/>
  <c r="AD385" i="16"/>
  <c r="AD386" i="16" s="1"/>
  <c r="AD179" i="19"/>
  <c r="AD180" i="19" s="1"/>
  <c r="AH521" i="16"/>
  <c r="AH522" i="16" s="1"/>
  <c r="AH317" i="19"/>
  <c r="AH318" i="19" s="1"/>
  <c r="M147" i="19"/>
  <c r="M148" i="19" s="1"/>
  <c r="M353" i="16"/>
  <c r="M354" i="16" s="1"/>
  <c r="P449" i="16"/>
  <c r="P450" i="16" s="1"/>
  <c r="P243" i="19"/>
  <c r="P244" i="19" s="1"/>
  <c r="X223" i="16"/>
  <c r="X224" i="16" s="1"/>
  <c r="X17" i="19"/>
  <c r="X18" i="19" s="1"/>
  <c r="AE499" i="16"/>
  <c r="AE500" i="16" s="1"/>
  <c r="AE295" i="19"/>
  <c r="AE296" i="19" s="1"/>
  <c r="Q151" i="19"/>
  <c r="Q152" i="19" s="1"/>
  <c r="Q357" i="16"/>
  <c r="Q358" i="16" s="1"/>
  <c r="AA223" i="16"/>
  <c r="AA224" i="16" s="1"/>
  <c r="AA17" i="19"/>
  <c r="AA18" i="19" s="1"/>
  <c r="I345" i="16"/>
  <c r="I346" i="16" s="1"/>
  <c r="I139" i="19"/>
  <c r="I140" i="19" s="1"/>
  <c r="G183" i="19"/>
  <c r="G389" i="16"/>
  <c r="AA105" i="19"/>
  <c r="AA106" i="19" s="1"/>
  <c r="AA311" i="16"/>
  <c r="AA312" i="16" s="1"/>
  <c r="AF161" i="19"/>
  <c r="AF162" i="19" s="1"/>
  <c r="AF367" i="16"/>
  <c r="AF368" i="16" s="1"/>
  <c r="AB151" i="19"/>
  <c r="AB152" i="19" s="1"/>
  <c r="AB357" i="16"/>
  <c r="AB358" i="16" s="1"/>
  <c r="AB111" i="19"/>
  <c r="AB112" i="19" s="1"/>
  <c r="AB317" i="16"/>
  <c r="AB318" i="16" s="1"/>
  <c r="Z93" i="19"/>
  <c r="Z94" i="19" s="1"/>
  <c r="Z299" i="16"/>
  <c r="Z300" i="16" s="1"/>
  <c r="K83" i="19"/>
  <c r="K84" i="19" s="1"/>
  <c r="K289" i="16"/>
  <c r="K290" i="16" s="1"/>
  <c r="H109" i="19"/>
  <c r="H110" i="19" s="1"/>
  <c r="H315" i="16"/>
  <c r="H316" i="16" s="1"/>
  <c r="I389" i="16"/>
  <c r="I390" i="16" s="1"/>
  <c r="I183" i="19"/>
  <c r="I184" i="19" s="1"/>
  <c r="AF333" i="16"/>
  <c r="AF334" i="16" s="1"/>
  <c r="AF127" i="19"/>
  <c r="AF128" i="19" s="1"/>
  <c r="Y105" i="19"/>
  <c r="Y106" i="19" s="1"/>
  <c r="Y311" i="16"/>
  <c r="Y312" i="16" s="1"/>
  <c r="AC5" i="19"/>
  <c r="AC6" i="19" s="1"/>
  <c r="AC211" i="16"/>
  <c r="AC212" i="16" s="1"/>
  <c r="AD251" i="19"/>
  <c r="AD252" i="19" s="1"/>
  <c r="AD457" i="16"/>
  <c r="AD458" i="16" s="1"/>
  <c r="AD81" i="19"/>
  <c r="AD82" i="19" s="1"/>
  <c r="AD287" i="16"/>
  <c r="AD288" i="16" s="1"/>
  <c r="Y363" i="16"/>
  <c r="Y364" i="16" s="1"/>
  <c r="Y157" i="19"/>
  <c r="Y158" i="19" s="1"/>
  <c r="X39" i="19"/>
  <c r="X40" i="19" s="1"/>
  <c r="X245" i="16"/>
  <c r="X246" i="16" s="1"/>
  <c r="AA477" i="16"/>
  <c r="AA478" i="16" s="1"/>
  <c r="AA273" i="19"/>
  <c r="AA274" i="19" s="1"/>
  <c r="W73" i="19"/>
  <c r="W74" i="19" s="1"/>
  <c r="W279" i="16"/>
  <c r="W280" i="16" s="1"/>
  <c r="G499" i="16"/>
  <c r="G295" i="19"/>
  <c r="AE199" i="19"/>
  <c r="AE200" i="19" s="1"/>
  <c r="AE405" i="16"/>
  <c r="AE406" i="16" s="1"/>
  <c r="AF523" i="16"/>
  <c r="AF524" i="16" s="1"/>
  <c r="AF319" i="19"/>
  <c r="AF320" i="19" s="1"/>
  <c r="N309" i="16"/>
  <c r="N310" i="16" s="1"/>
  <c r="N103" i="19"/>
  <c r="N104" i="19" s="1"/>
  <c r="J241" i="16"/>
  <c r="J242" i="16" s="1"/>
  <c r="J35" i="19"/>
  <c r="J36" i="19" s="1"/>
  <c r="I259" i="16"/>
  <c r="I260" i="16" s="1"/>
  <c r="I53" i="19"/>
  <c r="I54" i="19" s="1"/>
  <c r="AE203" i="19"/>
  <c r="AE204" i="19" s="1"/>
  <c r="AE409" i="16"/>
  <c r="AE410" i="16" s="1"/>
  <c r="AG307" i="19"/>
  <c r="AG308" i="19" s="1"/>
  <c r="AG511" i="16"/>
  <c r="AG512" i="16" s="1"/>
  <c r="AE109" i="19"/>
  <c r="AE110" i="19" s="1"/>
  <c r="AE315" i="16"/>
  <c r="AE316" i="16" s="1"/>
  <c r="Z411" i="16"/>
  <c r="Z412" i="16" s="1"/>
  <c r="Z205" i="19"/>
  <c r="Z206" i="19" s="1"/>
  <c r="Z115" i="19"/>
  <c r="Z116" i="19" s="1"/>
  <c r="Z321" i="16"/>
  <c r="Z322" i="16" s="1"/>
  <c r="U83" i="19"/>
  <c r="U84" i="19" s="1"/>
  <c r="U289" i="16"/>
  <c r="U290" i="16" s="1"/>
  <c r="AJ237" i="16"/>
  <c r="AJ238" i="16" s="1"/>
  <c r="AJ31" i="19"/>
  <c r="AJ32" i="19" s="1"/>
  <c r="AG307" i="16"/>
  <c r="AG308" i="16" s="1"/>
  <c r="AG101" i="19"/>
  <c r="AG102" i="19" s="1"/>
  <c r="AI243" i="19"/>
  <c r="AI244" i="19" s="1"/>
  <c r="AI449" i="16"/>
  <c r="AI450" i="16" s="1"/>
  <c r="AJ65" i="19"/>
  <c r="AJ66" i="19" s="1"/>
  <c r="AJ271" i="16"/>
  <c r="AJ272" i="16" s="1"/>
  <c r="V477" i="16"/>
  <c r="V478" i="16" s="1"/>
  <c r="V273" i="19"/>
  <c r="V274" i="19" s="1"/>
  <c r="G45" i="19"/>
  <c r="G251" i="16"/>
  <c r="AC457" i="16"/>
  <c r="AC458" i="16" s="1"/>
  <c r="AC251" i="19"/>
  <c r="AC252" i="19" s="1"/>
  <c r="AG201" i="19"/>
  <c r="AG202" i="19" s="1"/>
  <c r="AG407" i="16"/>
  <c r="AG408" i="16" s="1"/>
  <c r="Q283" i="16"/>
  <c r="Q284" i="16" s="1"/>
  <c r="Q77" i="19"/>
  <c r="Q78" i="19" s="1"/>
  <c r="J441" i="16"/>
  <c r="J442" i="16" s="1"/>
  <c r="J235" i="19"/>
  <c r="J236" i="19" s="1"/>
  <c r="AE233" i="19"/>
  <c r="AE234" i="19" s="1"/>
  <c r="AE439" i="16"/>
  <c r="AE440" i="16" s="1"/>
  <c r="G255" i="16"/>
  <c r="G49" i="19"/>
  <c r="K239" i="16"/>
  <c r="K240" i="16" s="1"/>
  <c r="K33" i="19"/>
  <c r="K34" i="19" s="1"/>
  <c r="G289" i="19"/>
  <c r="G493" i="16"/>
  <c r="X23" i="19"/>
  <c r="X24" i="19" s="1"/>
  <c r="X229" i="16"/>
  <c r="X230" i="16" s="1"/>
  <c r="AC283" i="16"/>
  <c r="AC284" i="16" s="1"/>
  <c r="AC77" i="19"/>
  <c r="AC78" i="19" s="1"/>
  <c r="U447" i="16"/>
  <c r="U448" i="16" s="1"/>
  <c r="U241" i="19"/>
  <c r="U242" i="19" s="1"/>
  <c r="Q387" i="16"/>
  <c r="Q388" i="16" s="1"/>
  <c r="Q181" i="19"/>
  <c r="Q182" i="19" s="1"/>
  <c r="AK143" i="19"/>
  <c r="AK144" i="19" s="1"/>
  <c r="AK349" i="16"/>
  <c r="AK350" i="16" s="1"/>
  <c r="AI21" i="19"/>
  <c r="AI22" i="19" s="1"/>
  <c r="AI227" i="16"/>
  <c r="AI228" i="16" s="1"/>
  <c r="T11" i="19"/>
  <c r="T12" i="19" s="1"/>
  <c r="T217" i="16"/>
  <c r="T218" i="16" s="1"/>
  <c r="I253" i="16"/>
  <c r="I254" i="16" s="1"/>
  <c r="I47" i="19"/>
  <c r="I48" i="19" s="1"/>
  <c r="S231" i="19"/>
  <c r="S232" i="19" s="1"/>
  <c r="S437" i="16"/>
  <c r="S438" i="16" s="1"/>
  <c r="X399" i="16"/>
  <c r="X400" i="16" s="1"/>
  <c r="X193" i="19"/>
  <c r="X194" i="19" s="1"/>
  <c r="H35" i="19"/>
  <c r="H36" i="19" s="1"/>
  <c r="H241" i="16"/>
  <c r="H242" i="16" s="1"/>
  <c r="Z111" i="19"/>
  <c r="Z112" i="19" s="1"/>
  <c r="Z317" i="16"/>
  <c r="Z318" i="16" s="1"/>
  <c r="R61" i="19"/>
  <c r="R62" i="19" s="1"/>
  <c r="R267" i="16"/>
  <c r="R268" i="16" s="1"/>
  <c r="AG349" i="16"/>
  <c r="AG350" i="16" s="1"/>
  <c r="AG143" i="19"/>
  <c r="AG144" i="19" s="1"/>
  <c r="X251" i="16"/>
  <c r="X252" i="16" s="1"/>
  <c r="X45" i="19"/>
  <c r="X46" i="19" s="1"/>
  <c r="S353" i="16"/>
  <c r="S354" i="16" s="1"/>
  <c r="S147" i="19"/>
  <c r="S148" i="19" s="1"/>
  <c r="H317" i="16"/>
  <c r="H318" i="16" s="1"/>
  <c r="H111" i="19"/>
  <c r="H112" i="19" s="1"/>
  <c r="AF259" i="19"/>
  <c r="AF260" i="19" s="1"/>
  <c r="AF463" i="16"/>
  <c r="AF464" i="16" s="1"/>
  <c r="S295" i="16"/>
  <c r="S296" i="16" s="1"/>
  <c r="S89" i="19"/>
  <c r="S90" i="19" s="1"/>
  <c r="J95" i="19"/>
  <c r="J96" i="19" s="1"/>
  <c r="J301" i="16"/>
  <c r="J302" i="16" s="1"/>
  <c r="I445" i="16"/>
  <c r="I446" i="16" s="1"/>
  <c r="I239" i="19"/>
  <c r="I240" i="19" s="1"/>
  <c r="V21" i="19"/>
  <c r="V22" i="19" s="1"/>
  <c r="V227" i="16"/>
  <c r="V228" i="16" s="1"/>
  <c r="X419" i="16"/>
  <c r="X420" i="16" s="1"/>
  <c r="X213" i="19"/>
  <c r="X214" i="19" s="1"/>
  <c r="AB149" i="19"/>
  <c r="AB150" i="19" s="1"/>
  <c r="AB355" i="16"/>
  <c r="AB356" i="16" s="1"/>
  <c r="H217" i="16"/>
  <c r="H218" i="16" s="1"/>
  <c r="H11" i="19"/>
  <c r="H12" i="19" s="1"/>
  <c r="H409" i="16"/>
  <c r="H410" i="16" s="1"/>
  <c r="H203" i="19"/>
  <c r="H204" i="19" s="1"/>
  <c r="U35" i="19"/>
  <c r="U36" i="19" s="1"/>
  <c r="U241" i="16"/>
  <c r="U242" i="16" s="1"/>
  <c r="AF349" i="16"/>
  <c r="AF350" i="16" s="1"/>
  <c r="AF143" i="19"/>
  <c r="AF144" i="19" s="1"/>
  <c r="AJ87" i="19"/>
  <c r="AJ88" i="19" s="1"/>
  <c r="AJ293" i="16"/>
  <c r="AJ294" i="16" s="1"/>
  <c r="G235" i="19"/>
  <c r="G441" i="16"/>
  <c r="Z211" i="16"/>
  <c r="Z212" i="16" s="1"/>
  <c r="Z5" i="19"/>
  <c r="Z6" i="19" s="1"/>
  <c r="P191" i="19"/>
  <c r="P192" i="19" s="1"/>
  <c r="P397" i="16"/>
  <c r="P398" i="16" s="1"/>
  <c r="X207" i="19"/>
  <c r="X208" i="19" s="1"/>
  <c r="X413" i="16"/>
  <c r="X414" i="16" s="1"/>
  <c r="P139" i="19"/>
  <c r="P140" i="19" s="1"/>
  <c r="P345" i="16"/>
  <c r="P346" i="16" s="1"/>
  <c r="AE183" i="19"/>
  <c r="AE184" i="19" s="1"/>
  <c r="AE389" i="16"/>
  <c r="AE390" i="16" s="1"/>
  <c r="T105" i="19"/>
  <c r="T106" i="19" s="1"/>
  <c r="T311" i="16"/>
  <c r="T312" i="16" s="1"/>
  <c r="R303" i="16"/>
  <c r="R304" i="16" s="1"/>
  <c r="R97" i="19"/>
  <c r="R98" i="19" s="1"/>
  <c r="T15" i="19"/>
  <c r="T16" i="19" s="1"/>
  <c r="T221" i="16"/>
  <c r="T222" i="16" s="1"/>
  <c r="I253" i="19"/>
  <c r="I254" i="19" s="1"/>
  <c r="AF47" i="19"/>
  <c r="AF48" i="19" s="1"/>
  <c r="AF253" i="16"/>
  <c r="AF254" i="16" s="1"/>
  <c r="O499" i="16"/>
  <c r="O500" i="16" s="1"/>
  <c r="O295" i="19"/>
  <c r="O296" i="19" s="1"/>
  <c r="AF279" i="16"/>
  <c r="AF280" i="16" s="1"/>
  <c r="AF73" i="19"/>
  <c r="AF74" i="19" s="1"/>
  <c r="J383" i="16"/>
  <c r="J384" i="16" s="1"/>
  <c r="J177" i="19"/>
  <c r="J178" i="19" s="1"/>
  <c r="AK215" i="19"/>
  <c r="AK216" i="19" s="1"/>
  <c r="AK421" i="16"/>
  <c r="AK422" i="16" s="1"/>
  <c r="AI365" i="16"/>
  <c r="AI366" i="16" s="1"/>
  <c r="AI159" i="19"/>
  <c r="AI160" i="19" s="1"/>
  <c r="O211" i="19"/>
  <c r="O212" i="19" s="1"/>
  <c r="O417" i="16"/>
  <c r="O418" i="16" s="1"/>
  <c r="G253" i="19"/>
  <c r="G254" i="19" s="1"/>
  <c r="M195" i="19"/>
  <c r="M196" i="19" s="1"/>
  <c r="M401" i="16"/>
  <c r="M402" i="16" s="1"/>
  <c r="AC3" i="19"/>
  <c r="AC4" i="19" s="1"/>
  <c r="AC209" i="16"/>
  <c r="AC210" i="16" s="1"/>
  <c r="AG89" i="19"/>
  <c r="AG90" i="19" s="1"/>
  <c r="AG295" i="16"/>
  <c r="AG296" i="16" s="1"/>
  <c r="T407" i="16"/>
  <c r="T408" i="16" s="1"/>
  <c r="T201" i="19"/>
  <c r="T202" i="19" s="1"/>
  <c r="AD289" i="16"/>
  <c r="AD290" i="16" s="1"/>
  <c r="AD83" i="19"/>
  <c r="AD84" i="19" s="1"/>
  <c r="N47" i="19"/>
  <c r="N48" i="19" s="1"/>
  <c r="N253" i="16"/>
  <c r="N254" i="16" s="1"/>
  <c r="AJ189" i="19"/>
  <c r="AJ190" i="19" s="1"/>
  <c r="AJ395" i="16"/>
  <c r="AJ396" i="16" s="1"/>
  <c r="T307" i="16"/>
  <c r="T308" i="16" s="1"/>
  <c r="T101" i="19"/>
  <c r="T102" i="19" s="1"/>
  <c r="U281" i="16"/>
  <c r="U282" i="16" s="1"/>
  <c r="U75" i="19"/>
  <c r="U76" i="19" s="1"/>
  <c r="O427" i="16"/>
  <c r="O428" i="16" s="1"/>
  <c r="O221" i="19"/>
  <c r="O222" i="19" s="1"/>
  <c r="H105" i="19"/>
  <c r="H106" i="19" s="1"/>
  <c r="H311" i="16"/>
  <c r="H312" i="16" s="1"/>
  <c r="T419" i="16"/>
  <c r="T420" i="16" s="1"/>
  <c r="T213" i="19"/>
  <c r="T214" i="19" s="1"/>
  <c r="J331" i="16"/>
  <c r="J332" i="16" s="1"/>
  <c r="J125" i="19"/>
  <c r="J126" i="19" s="1"/>
  <c r="S25" i="19"/>
  <c r="S26" i="19" s="1"/>
  <c r="S231" i="16"/>
  <c r="S232" i="16" s="1"/>
  <c r="AJ45" i="19"/>
  <c r="AJ46" i="19" s="1"/>
  <c r="AJ251" i="16"/>
  <c r="AJ252" i="16" s="1"/>
  <c r="AC381" i="16"/>
  <c r="AC382" i="16" s="1"/>
  <c r="AC175" i="19"/>
  <c r="AC176" i="19" s="1"/>
  <c r="AK103" i="19"/>
  <c r="AK104" i="19" s="1"/>
  <c r="AK309" i="16"/>
  <c r="AK310" i="16" s="1"/>
  <c r="V303" i="19"/>
  <c r="V304" i="19" s="1"/>
  <c r="V507" i="16"/>
  <c r="V508" i="16" s="1"/>
  <c r="M99" i="19"/>
  <c r="M100" i="19" s="1"/>
  <c r="M305" i="16"/>
  <c r="M306" i="16" s="1"/>
  <c r="Y317" i="16"/>
  <c r="Y318" i="16" s="1"/>
  <c r="Y111" i="19"/>
  <c r="Y112" i="19" s="1"/>
  <c r="AG287" i="19"/>
  <c r="AG288" i="19" s="1"/>
  <c r="AG491" i="16"/>
  <c r="AG492" i="16" s="1"/>
  <c r="AK151" i="19"/>
  <c r="AK152" i="19" s="1"/>
  <c r="AK357" i="16"/>
  <c r="AK358" i="16" s="1"/>
  <c r="N317" i="16"/>
  <c r="N318" i="16" s="1"/>
  <c r="N111" i="19"/>
  <c r="N112" i="19" s="1"/>
  <c r="AE173" i="19"/>
  <c r="AE174" i="19" s="1"/>
  <c r="AE379" i="16"/>
  <c r="AE380" i="16" s="1"/>
  <c r="P305" i="19"/>
  <c r="P306" i="19" s="1"/>
  <c r="P509" i="16"/>
  <c r="P510" i="16" s="1"/>
  <c r="X497" i="16"/>
  <c r="X498" i="16" s="1"/>
  <c r="X293" i="19"/>
  <c r="X294" i="19" s="1"/>
  <c r="X221" i="19"/>
  <c r="X222" i="19" s="1"/>
  <c r="X427" i="16"/>
  <c r="X428" i="16" s="1"/>
  <c r="L217" i="19"/>
  <c r="L218" i="19" s="1"/>
  <c r="L423" i="16"/>
  <c r="L424" i="16" s="1"/>
  <c r="V275" i="19"/>
  <c r="V276" i="19" s="1"/>
  <c r="V479" i="16"/>
  <c r="V480" i="16" s="1"/>
  <c r="AF55" i="19"/>
  <c r="AF56" i="19" s="1"/>
  <c r="AF261" i="16"/>
  <c r="AF262" i="16" s="1"/>
  <c r="AD261" i="19"/>
  <c r="AD262" i="19" s="1"/>
  <c r="AD465" i="16"/>
  <c r="AD466" i="16" s="1"/>
  <c r="M73" i="19"/>
  <c r="M74" i="19" s="1"/>
  <c r="M279" i="16"/>
  <c r="M280" i="16" s="1"/>
  <c r="AF209" i="19"/>
  <c r="AF210" i="19" s="1"/>
  <c r="AF415" i="16"/>
  <c r="AF416" i="16" s="1"/>
  <c r="V29" i="19"/>
  <c r="V30" i="19" s="1"/>
  <c r="V235" i="16"/>
  <c r="V236" i="16" s="1"/>
  <c r="AF247" i="16"/>
  <c r="AF248" i="16" s="1"/>
  <c r="AF41" i="19"/>
  <c r="AF42" i="19" s="1"/>
  <c r="U81" i="19"/>
  <c r="U82" i="19" s="1"/>
  <c r="U287" i="16"/>
  <c r="U288" i="16" s="1"/>
  <c r="X361" i="16"/>
  <c r="X362" i="16" s="1"/>
  <c r="X155" i="19"/>
  <c r="X156" i="19" s="1"/>
  <c r="V441" i="16"/>
  <c r="V442" i="16" s="1"/>
  <c r="V235" i="19"/>
  <c r="V236" i="19" s="1"/>
  <c r="I305" i="19"/>
  <c r="I306" i="19" s="1"/>
  <c r="I509" i="16"/>
  <c r="I510" i="16" s="1"/>
  <c r="Y247" i="16"/>
  <c r="Y248" i="16" s="1"/>
  <c r="Y41" i="19"/>
  <c r="Y42" i="19" s="1"/>
  <c r="AE327" i="16"/>
  <c r="AE328" i="16" s="1"/>
  <c r="AE121" i="19"/>
  <c r="AE122" i="19" s="1"/>
  <c r="AG291" i="16"/>
  <c r="AG292" i="16" s="1"/>
  <c r="AG85" i="19"/>
  <c r="AG86" i="19" s="1"/>
  <c r="L381" i="16"/>
  <c r="L382" i="16" s="1"/>
  <c r="L175" i="19"/>
  <c r="L176" i="19" s="1"/>
  <c r="AK297" i="16"/>
  <c r="AK298" i="16" s="1"/>
  <c r="AK91" i="19"/>
  <c r="AK92" i="19" s="1"/>
  <c r="AK161" i="19"/>
  <c r="AK162" i="19" s="1"/>
  <c r="AK367" i="16"/>
  <c r="AK368" i="16" s="1"/>
  <c r="AA185" i="19"/>
  <c r="AA186" i="19" s="1"/>
  <c r="AA391" i="16"/>
  <c r="AA392" i="16" s="1"/>
  <c r="T37" i="19"/>
  <c r="T38" i="19" s="1"/>
  <c r="T243" i="16"/>
  <c r="T244" i="16" s="1"/>
  <c r="AI257" i="19"/>
  <c r="AI258" i="19" s="1"/>
  <c r="AI461" i="16"/>
  <c r="AI462" i="16" s="1"/>
  <c r="AF255" i="16"/>
  <c r="AF256" i="16" s="1"/>
  <c r="AF49" i="19"/>
  <c r="AF50" i="19" s="1"/>
  <c r="U167" i="19"/>
  <c r="U168" i="19" s="1"/>
  <c r="U373" i="16"/>
  <c r="U374" i="16" s="1"/>
  <c r="S93" i="19"/>
  <c r="S94" i="19" s="1"/>
  <c r="S299" i="16"/>
  <c r="S300" i="16" s="1"/>
  <c r="Z147" i="19"/>
  <c r="Z148" i="19" s="1"/>
  <c r="Z353" i="16"/>
  <c r="Z354" i="16" s="1"/>
  <c r="AC25" i="19"/>
  <c r="AC26" i="19" s="1"/>
  <c r="AC231" i="16"/>
  <c r="AC232" i="16" s="1"/>
  <c r="M237" i="19"/>
  <c r="M238" i="19" s="1"/>
  <c r="M443" i="16"/>
  <c r="M444" i="16" s="1"/>
  <c r="V295" i="19"/>
  <c r="V296" i="19" s="1"/>
  <c r="V499" i="16"/>
  <c r="V500" i="16" s="1"/>
  <c r="V111" i="19"/>
  <c r="V112" i="19" s="1"/>
  <c r="V317" i="16"/>
  <c r="V318" i="16" s="1"/>
  <c r="O261" i="16"/>
  <c r="O262" i="16" s="1"/>
  <c r="O55" i="19"/>
  <c r="O56" i="19" s="1"/>
  <c r="AF285" i="16"/>
  <c r="AF286" i="16" s="1"/>
  <c r="AF79" i="19"/>
  <c r="AF80" i="19" s="1"/>
  <c r="AC201" i="19"/>
  <c r="AC202" i="19" s="1"/>
  <c r="AC407" i="16"/>
  <c r="AC408" i="16" s="1"/>
  <c r="AE361" i="16"/>
  <c r="AE362" i="16" s="1"/>
  <c r="AE155" i="19"/>
  <c r="AE156" i="19" s="1"/>
  <c r="I327" i="16"/>
  <c r="I328" i="16" s="1"/>
  <c r="I121" i="19"/>
  <c r="I122" i="19" s="1"/>
  <c r="L339" i="16"/>
  <c r="L340" i="16" s="1"/>
  <c r="L133" i="19"/>
  <c r="L134" i="19" s="1"/>
  <c r="AK471" i="16"/>
  <c r="AK472" i="16" s="1"/>
  <c r="AK267" i="19"/>
  <c r="AK268" i="19" s="1"/>
  <c r="AD137" i="19"/>
  <c r="AD138" i="19" s="1"/>
  <c r="AD343" i="16"/>
  <c r="AD344" i="16" s="1"/>
  <c r="Z217" i="16"/>
  <c r="Z218" i="16" s="1"/>
  <c r="Z11" i="19"/>
  <c r="Z12" i="19" s="1"/>
  <c r="AK5" i="19"/>
  <c r="AK6" i="19" s="1"/>
  <c r="AK211" i="16"/>
  <c r="AK212" i="16" s="1"/>
  <c r="AB155" i="19"/>
  <c r="AB156" i="19" s="1"/>
  <c r="AB361" i="16"/>
  <c r="AB362" i="16" s="1"/>
  <c r="Z127" i="19"/>
  <c r="Z128" i="19" s="1"/>
  <c r="Z333" i="16"/>
  <c r="Z334" i="16" s="1"/>
  <c r="H151" i="19"/>
  <c r="H152" i="19" s="1"/>
  <c r="H357" i="16"/>
  <c r="H358" i="16" s="1"/>
  <c r="O287" i="16"/>
  <c r="O288" i="16" s="1"/>
  <c r="O81" i="19"/>
  <c r="O82" i="19" s="1"/>
  <c r="T483" i="16"/>
  <c r="T484" i="16" s="1"/>
  <c r="T279" i="19"/>
  <c r="T280" i="19" s="1"/>
  <c r="S31" i="19"/>
  <c r="S32" i="19" s="1"/>
  <c r="S237" i="16"/>
  <c r="S238" i="16" s="1"/>
  <c r="AI423" i="16"/>
  <c r="AI424" i="16" s="1"/>
  <c r="AI217" i="19"/>
  <c r="AI218" i="19" s="1"/>
  <c r="AE221" i="19"/>
  <c r="AE222" i="19" s="1"/>
  <c r="AE427" i="16"/>
  <c r="AE428" i="16" s="1"/>
  <c r="AK145" i="19"/>
  <c r="AK146" i="19" s="1"/>
  <c r="AK351" i="16"/>
  <c r="AK352" i="16" s="1"/>
  <c r="AK43" i="19"/>
  <c r="AK44" i="19" s="1"/>
  <c r="AK249" i="16"/>
  <c r="AK250" i="16" s="1"/>
  <c r="AH145" i="19"/>
  <c r="AH146" i="19" s="1"/>
  <c r="AH351" i="16"/>
  <c r="AH352" i="16" s="1"/>
  <c r="AC149" i="19"/>
  <c r="AC150" i="19" s="1"/>
  <c r="AC355" i="16"/>
  <c r="AC356" i="16" s="1"/>
  <c r="T163" i="19"/>
  <c r="T164" i="19" s="1"/>
  <c r="T369" i="16"/>
  <c r="T370" i="16" s="1"/>
  <c r="I157" i="19"/>
  <c r="I158" i="19" s="1"/>
  <c r="I363" i="16"/>
  <c r="I364" i="16" s="1"/>
  <c r="J103" i="19"/>
  <c r="J104" i="19" s="1"/>
  <c r="J309" i="16"/>
  <c r="J310" i="16" s="1"/>
  <c r="L149" i="19"/>
  <c r="L150" i="19" s="1"/>
  <c r="L355" i="16"/>
  <c r="L356" i="16" s="1"/>
  <c r="U73" i="19"/>
  <c r="U74" i="19" s="1"/>
  <c r="U279" i="16"/>
  <c r="U280" i="16" s="1"/>
  <c r="Y161" i="19"/>
  <c r="Y162" i="19" s="1"/>
  <c r="Y367" i="16"/>
  <c r="Y368" i="16" s="1"/>
  <c r="M245" i="16"/>
  <c r="M246" i="16" s="1"/>
  <c r="M39" i="19"/>
  <c r="M40" i="19" s="1"/>
  <c r="AF155" i="19"/>
  <c r="AF156" i="19" s="1"/>
  <c r="AF361" i="16"/>
  <c r="AF362" i="16" s="1"/>
  <c r="AI143" i="19"/>
  <c r="AI144" i="19" s="1"/>
  <c r="AI349" i="16"/>
  <c r="AI350" i="16" s="1"/>
  <c r="R237" i="19"/>
  <c r="R238" i="19" s="1"/>
  <c r="R443" i="16"/>
  <c r="R444" i="16" s="1"/>
  <c r="AK115" i="19"/>
  <c r="AK116" i="19" s="1"/>
  <c r="AK321" i="16"/>
  <c r="AK322" i="16" s="1"/>
  <c r="AH267" i="19"/>
  <c r="AH268" i="19" s="1"/>
  <c r="AH471" i="16"/>
  <c r="AH472" i="16" s="1"/>
  <c r="N187" i="19"/>
  <c r="N188" i="19" s="1"/>
  <c r="N393" i="16"/>
  <c r="N394" i="16" s="1"/>
  <c r="AE169" i="19"/>
  <c r="AE170" i="19" s="1"/>
  <c r="AE375" i="16"/>
  <c r="AE376" i="16" s="1"/>
  <c r="N447" i="16"/>
  <c r="N448" i="16" s="1"/>
  <c r="N241" i="19"/>
  <c r="N242" i="19" s="1"/>
  <c r="M481" i="16"/>
  <c r="M482" i="16" s="1"/>
  <c r="M277" i="19"/>
  <c r="M278" i="19" s="1"/>
  <c r="M225" i="16"/>
  <c r="M226" i="16" s="1"/>
  <c r="M19" i="19"/>
  <c r="M20" i="19" s="1"/>
  <c r="AK359" i="16"/>
  <c r="AK360" i="16" s="1"/>
  <c r="AK153" i="19"/>
  <c r="AK154" i="19" s="1"/>
  <c r="K465" i="16"/>
  <c r="K466" i="16" s="1"/>
  <c r="K261" i="19"/>
  <c r="K262" i="19" s="1"/>
  <c r="S57" i="19"/>
  <c r="S58" i="19" s="1"/>
  <c r="S519" i="16"/>
  <c r="S520" i="16" s="1"/>
  <c r="S315" i="19"/>
  <c r="S316" i="19" s="1"/>
  <c r="S263" i="16"/>
  <c r="S264" i="16" s="1"/>
  <c r="M197" i="19"/>
  <c r="M198" i="19" s="1"/>
  <c r="M403" i="16"/>
  <c r="M404" i="16" s="1"/>
  <c r="L45" i="19"/>
  <c r="L46" i="19" s="1"/>
  <c r="L251" i="16"/>
  <c r="L252" i="16" s="1"/>
  <c r="L187" i="19"/>
  <c r="L188" i="19" s="1"/>
  <c r="L393" i="16"/>
  <c r="L394" i="16" s="1"/>
  <c r="V449" i="16"/>
  <c r="V450" i="16" s="1"/>
  <c r="V243" i="19"/>
  <c r="V244" i="19" s="1"/>
  <c r="M405" i="16"/>
  <c r="M406" i="16" s="1"/>
  <c r="M199" i="19"/>
  <c r="M200" i="19" s="1"/>
  <c r="T167" i="19"/>
  <c r="T168" i="19" s="1"/>
  <c r="T373" i="16"/>
  <c r="T374" i="16" s="1"/>
  <c r="M23" i="19"/>
  <c r="M24" i="19" s="1"/>
  <c r="M229" i="16"/>
  <c r="M230" i="16" s="1"/>
  <c r="K471" i="16"/>
  <c r="K472" i="16" s="1"/>
  <c r="K267" i="19"/>
  <c r="K268" i="19" s="1"/>
  <c r="AH447" i="16"/>
  <c r="AH448" i="16" s="1"/>
  <c r="AH241" i="19"/>
  <c r="AH242" i="19" s="1"/>
  <c r="AD261" i="16"/>
  <c r="AD262" i="16" s="1"/>
  <c r="AD55" i="19"/>
  <c r="AD56" i="19" s="1"/>
  <c r="Y305" i="19"/>
  <c r="Y306" i="19" s="1"/>
  <c r="Y509" i="16"/>
  <c r="Y510" i="16" s="1"/>
  <c r="Y261" i="19"/>
  <c r="Y262" i="19" s="1"/>
  <c r="Y465" i="16"/>
  <c r="Y466" i="16" s="1"/>
  <c r="U5" i="19"/>
  <c r="U6" i="19" s="1"/>
  <c r="U211" i="16"/>
  <c r="U212" i="16" s="1"/>
  <c r="Y383" i="16"/>
  <c r="Y384" i="16" s="1"/>
  <c r="Y177" i="19"/>
  <c r="Y178" i="19" s="1"/>
  <c r="I31" i="19"/>
  <c r="I32" i="19" s="1"/>
  <c r="I237" i="16"/>
  <c r="I238" i="16" s="1"/>
  <c r="Q265" i="19"/>
  <c r="Q266" i="19" s="1"/>
  <c r="Q469" i="16"/>
  <c r="Q470" i="16" s="1"/>
  <c r="AE321" i="16"/>
  <c r="AE322" i="16" s="1"/>
  <c r="AE115" i="19"/>
  <c r="AE116" i="19" s="1"/>
  <c r="AE261" i="19"/>
  <c r="AE262" i="19" s="1"/>
  <c r="AE465" i="16"/>
  <c r="AE466" i="16" s="1"/>
  <c r="V157" i="19"/>
  <c r="V158" i="19" s="1"/>
  <c r="V363" i="16"/>
  <c r="V364" i="16" s="1"/>
  <c r="X327" i="16"/>
  <c r="X328" i="16" s="1"/>
  <c r="X121" i="19"/>
  <c r="X122" i="19" s="1"/>
  <c r="AB297" i="19"/>
  <c r="AB298" i="19" s="1"/>
  <c r="AB501" i="16"/>
  <c r="AB502" i="16" s="1"/>
  <c r="Q253" i="16"/>
  <c r="Q254" i="16" s="1"/>
  <c r="Q47" i="19"/>
  <c r="Q48" i="19" s="1"/>
  <c r="AJ205" i="19"/>
  <c r="AJ206" i="19" s="1"/>
  <c r="AJ411" i="16"/>
  <c r="AJ412" i="16" s="1"/>
  <c r="Z299" i="19"/>
  <c r="Z300" i="19" s="1"/>
  <c r="Z503" i="16"/>
  <c r="Z504" i="16" s="1"/>
  <c r="AA183" i="19"/>
  <c r="AA184" i="19" s="1"/>
  <c r="AA389" i="16"/>
  <c r="AA390" i="16" s="1"/>
  <c r="AE299" i="19"/>
  <c r="AE300" i="19" s="1"/>
  <c r="AE503" i="16"/>
  <c r="AE504" i="16" s="1"/>
  <c r="AI137" i="19"/>
  <c r="AI138" i="19" s="1"/>
  <c r="AI343" i="16"/>
  <c r="AI344" i="16" s="1"/>
  <c r="AA247" i="16"/>
  <c r="AA248" i="16" s="1"/>
  <c r="AA41" i="19"/>
  <c r="AA42" i="19" s="1"/>
  <c r="S207" i="19"/>
  <c r="S208" i="19" s="1"/>
  <c r="S413" i="16"/>
  <c r="S414" i="16" s="1"/>
  <c r="P143" i="19"/>
  <c r="P144" i="19" s="1"/>
  <c r="P349" i="16"/>
  <c r="P350" i="16" s="1"/>
  <c r="N55" i="19"/>
  <c r="N56" i="19" s="1"/>
  <c r="N261" i="16"/>
  <c r="N262" i="16" s="1"/>
  <c r="AG467" i="16"/>
  <c r="AG468" i="16" s="1"/>
  <c r="AG263" i="19"/>
  <c r="AG264" i="19" s="1"/>
  <c r="N95" i="19"/>
  <c r="N96" i="19" s="1"/>
  <c r="N301" i="16"/>
  <c r="N302" i="16" s="1"/>
  <c r="L15" i="19"/>
  <c r="L16" i="19" s="1"/>
  <c r="L221" i="16"/>
  <c r="L222" i="16" s="1"/>
  <c r="Y165" i="19"/>
  <c r="Y166" i="19" s="1"/>
  <c r="Y371" i="16"/>
  <c r="Y372" i="16" s="1"/>
  <c r="AD111" i="19"/>
  <c r="AD112" i="19" s="1"/>
  <c r="AD317" i="16"/>
  <c r="AD318" i="16" s="1"/>
  <c r="AJ41" i="19"/>
  <c r="AJ42" i="19" s="1"/>
  <c r="AJ247" i="16"/>
  <c r="AJ248" i="16" s="1"/>
  <c r="AD435" i="16"/>
  <c r="AD436" i="16" s="1"/>
  <c r="AD229" i="19"/>
  <c r="AD230" i="19" s="1"/>
  <c r="AK515" i="16"/>
  <c r="AK516" i="16" s="1"/>
  <c r="AK311" i="19"/>
  <c r="AK312" i="19" s="1"/>
  <c r="AD139" i="19"/>
  <c r="AD140" i="19" s="1"/>
  <c r="AD345" i="16"/>
  <c r="AD346" i="16" s="1"/>
  <c r="AE145" i="19"/>
  <c r="AE146" i="19" s="1"/>
  <c r="AE351" i="16"/>
  <c r="AE352" i="16" s="1"/>
  <c r="N297" i="19"/>
  <c r="N298" i="19" s="1"/>
  <c r="N501" i="16"/>
  <c r="N502" i="16" s="1"/>
  <c r="N149" i="19"/>
  <c r="N150" i="19" s="1"/>
  <c r="N355" i="16"/>
  <c r="N356" i="16" s="1"/>
  <c r="H435" i="16"/>
  <c r="H436" i="16" s="1"/>
  <c r="H229" i="19"/>
  <c r="H230" i="19" s="1"/>
  <c r="AC377" i="16"/>
  <c r="AC378" i="16" s="1"/>
  <c r="AC171" i="19"/>
  <c r="AC172" i="19" s="1"/>
  <c r="H165" i="19"/>
  <c r="H166" i="19" s="1"/>
  <c r="H371" i="16"/>
  <c r="H372" i="16" s="1"/>
  <c r="X43" i="19"/>
  <c r="X44" i="19" s="1"/>
  <c r="X249" i="16"/>
  <c r="X250" i="16" s="1"/>
  <c r="N171" i="19"/>
  <c r="N172" i="19" s="1"/>
  <c r="N377" i="16"/>
  <c r="N378" i="16" s="1"/>
  <c r="T197" i="19"/>
  <c r="T198" i="19" s="1"/>
  <c r="T403" i="16"/>
  <c r="T404" i="16" s="1"/>
  <c r="Q289" i="19"/>
  <c r="Q290" i="19" s="1"/>
  <c r="Q493" i="16"/>
  <c r="Q494" i="16" s="1"/>
  <c r="AI295" i="19"/>
  <c r="AI296" i="19" s="1"/>
  <c r="AI499" i="16"/>
  <c r="AI500" i="16" s="1"/>
  <c r="AK271" i="19"/>
  <c r="AK272" i="19" s="1"/>
  <c r="AK475" i="16"/>
  <c r="AK476" i="16" s="1"/>
  <c r="U95" i="19"/>
  <c r="U96" i="19" s="1"/>
  <c r="U301" i="16"/>
  <c r="U302" i="16" s="1"/>
  <c r="AI401" i="16"/>
  <c r="AI402" i="16" s="1"/>
  <c r="AI195" i="19"/>
  <c r="AI196" i="19" s="1"/>
  <c r="M151" i="19"/>
  <c r="M152" i="19" s="1"/>
  <c r="M357" i="16"/>
  <c r="M358" i="16" s="1"/>
  <c r="J67" i="19"/>
  <c r="J68" i="19" s="1"/>
  <c r="J273" i="16"/>
  <c r="J274" i="16" s="1"/>
  <c r="V297" i="16"/>
  <c r="V298" i="16" s="1"/>
  <c r="V91" i="19"/>
  <c r="V92" i="19" s="1"/>
  <c r="K187" i="19"/>
  <c r="K188" i="19" s="1"/>
  <c r="K393" i="16"/>
  <c r="K394" i="16" s="1"/>
  <c r="H197" i="19"/>
  <c r="H198" i="19" s="1"/>
  <c r="H403" i="16"/>
  <c r="H404" i="16" s="1"/>
  <c r="AC215" i="19"/>
  <c r="AC216" i="19" s="1"/>
  <c r="AC421" i="16"/>
  <c r="AC422" i="16" s="1"/>
  <c r="AI211" i="19"/>
  <c r="AI212" i="19" s="1"/>
  <c r="AI417" i="16"/>
  <c r="AI418" i="16" s="1"/>
  <c r="M463" i="16"/>
  <c r="M464" i="16" s="1"/>
  <c r="M259" i="19"/>
  <c r="M260" i="19" s="1"/>
  <c r="T295" i="16"/>
  <c r="T296" i="16" s="1"/>
  <c r="T89" i="19"/>
  <c r="T90" i="19" s="1"/>
  <c r="Z433" i="16"/>
  <c r="Z434" i="16" s="1"/>
  <c r="Z227" i="19"/>
  <c r="Z228" i="19" s="1"/>
  <c r="R271" i="19"/>
  <c r="R272" i="19" s="1"/>
  <c r="R475" i="16"/>
  <c r="R476" i="16" s="1"/>
  <c r="Z381" i="16"/>
  <c r="Z382" i="16" s="1"/>
  <c r="Z175" i="19"/>
  <c r="Z176" i="19" s="1"/>
  <c r="P265" i="16"/>
  <c r="P266" i="16" s="1"/>
  <c r="P59" i="19"/>
  <c r="P60" i="19" s="1"/>
  <c r="P517" i="16"/>
  <c r="P518" i="16" s="1"/>
  <c r="P313" i="19"/>
  <c r="P314" i="19" s="1"/>
  <c r="L65" i="19"/>
  <c r="L66" i="19" s="1"/>
  <c r="L271" i="16"/>
  <c r="L272" i="16" s="1"/>
  <c r="W157" i="19"/>
  <c r="W158" i="19" s="1"/>
  <c r="W363" i="16"/>
  <c r="W364" i="16" s="1"/>
  <c r="L21" i="19"/>
  <c r="L22" i="19" s="1"/>
  <c r="L227" i="16"/>
  <c r="L228" i="16" s="1"/>
  <c r="N375" i="16"/>
  <c r="N376" i="16" s="1"/>
  <c r="N169" i="19"/>
  <c r="N170" i="19" s="1"/>
  <c r="Q263" i="16"/>
  <c r="Q264" i="16" s="1"/>
  <c r="Q315" i="19"/>
  <c r="Q316" i="19" s="1"/>
  <c r="Q57" i="19"/>
  <c r="Q58" i="19" s="1"/>
  <c r="Q519" i="16"/>
  <c r="Q520" i="16" s="1"/>
  <c r="R81" i="19"/>
  <c r="R82" i="19" s="1"/>
  <c r="R287" i="16"/>
  <c r="R288" i="16" s="1"/>
  <c r="AE117" i="19"/>
  <c r="AE118" i="19" s="1"/>
  <c r="AE323" i="16"/>
  <c r="AE324" i="16" s="1"/>
  <c r="V109" i="19"/>
  <c r="V110" i="19" s="1"/>
  <c r="V315" i="16"/>
  <c r="V316" i="16" s="1"/>
  <c r="P111" i="19"/>
  <c r="P112" i="19" s="1"/>
  <c r="P317" i="16"/>
  <c r="P318" i="16" s="1"/>
  <c r="AA177" i="19"/>
  <c r="AA178" i="19" s="1"/>
  <c r="AA383" i="16"/>
  <c r="AA384" i="16" s="1"/>
  <c r="K311" i="19"/>
  <c r="K312" i="19" s="1"/>
  <c r="K515" i="16"/>
  <c r="K516" i="16" s="1"/>
  <c r="L505" i="16"/>
  <c r="L506" i="16" s="1"/>
  <c r="L301" i="19"/>
  <c r="L302" i="19" s="1"/>
  <c r="I185" i="19"/>
  <c r="I186" i="19" s="1"/>
  <c r="I391" i="16"/>
  <c r="I392" i="16" s="1"/>
  <c r="Q195" i="19"/>
  <c r="Q196" i="19" s="1"/>
  <c r="Q401" i="16"/>
  <c r="Q402" i="16" s="1"/>
  <c r="AC339" i="16"/>
  <c r="AC340" i="16" s="1"/>
  <c r="AC133" i="19"/>
  <c r="AC134" i="19" s="1"/>
  <c r="AH323" i="16"/>
  <c r="AH324" i="16" s="1"/>
  <c r="AH117" i="19"/>
  <c r="AH118" i="19" s="1"/>
  <c r="L19" i="19"/>
  <c r="L20" i="19" s="1"/>
  <c r="L225" i="16"/>
  <c r="L226" i="16" s="1"/>
  <c r="AB109" i="19"/>
  <c r="AB110" i="19" s="1"/>
  <c r="AB315" i="16"/>
  <c r="AB316" i="16" s="1"/>
  <c r="M339" i="16"/>
  <c r="M340" i="16" s="1"/>
  <c r="M133" i="19"/>
  <c r="M134" i="19" s="1"/>
  <c r="Y265" i="16"/>
  <c r="Y266" i="16" s="1"/>
  <c r="Y59" i="19"/>
  <c r="Y60" i="19" s="1"/>
  <c r="Y517" i="16"/>
  <c r="Y518" i="16" s="1"/>
  <c r="Y313" i="19"/>
  <c r="Y314" i="19" s="1"/>
  <c r="Q23" i="19"/>
  <c r="Q24" i="19" s="1"/>
  <c r="Q229" i="16"/>
  <c r="Q230" i="16" s="1"/>
  <c r="Q155" i="19"/>
  <c r="Q156" i="19" s="1"/>
  <c r="Q361" i="16"/>
  <c r="Q362" i="16" s="1"/>
  <c r="AA501" i="16"/>
  <c r="AA502" i="16" s="1"/>
  <c r="AA297" i="19"/>
  <c r="AA298" i="19" s="1"/>
  <c r="L215" i="19"/>
  <c r="L216" i="19" s="1"/>
  <c r="L421" i="16"/>
  <c r="L422" i="16" s="1"/>
  <c r="AB427" i="16"/>
  <c r="AB428" i="16" s="1"/>
  <c r="AB221" i="19"/>
  <c r="AB222" i="19" s="1"/>
  <c r="W211" i="16"/>
  <c r="W212" i="16" s="1"/>
  <c r="W5" i="19"/>
  <c r="W6" i="19" s="1"/>
  <c r="AH215" i="19"/>
  <c r="AH216" i="19" s="1"/>
  <c r="AH421" i="16"/>
  <c r="AH422" i="16" s="1"/>
  <c r="AA79" i="19"/>
  <c r="AA80" i="19" s="1"/>
  <c r="AA285" i="16"/>
  <c r="AA286" i="16" s="1"/>
  <c r="M71" i="19"/>
  <c r="M72" i="19" s="1"/>
  <c r="M277" i="16"/>
  <c r="M278" i="16" s="1"/>
  <c r="O385" i="16"/>
  <c r="O386" i="16" s="1"/>
  <c r="O179" i="19"/>
  <c r="O180" i="19" s="1"/>
  <c r="Z441" i="16"/>
  <c r="Z442" i="16" s="1"/>
  <c r="Z235" i="19"/>
  <c r="Z236" i="19" s="1"/>
  <c r="AD149" i="19"/>
  <c r="AD150" i="19" s="1"/>
  <c r="AD355" i="16"/>
  <c r="AD356" i="16" s="1"/>
  <c r="O111" i="19"/>
  <c r="O112" i="19" s="1"/>
  <c r="O317" i="16"/>
  <c r="O318" i="16" s="1"/>
  <c r="AB37" i="19"/>
  <c r="AB38" i="19" s="1"/>
  <c r="AB243" i="16"/>
  <c r="AB244" i="16" s="1"/>
  <c r="AK117" i="19"/>
  <c r="AK118" i="19" s="1"/>
  <c r="AK323" i="16"/>
  <c r="AK324" i="16" s="1"/>
  <c r="AA89" i="19"/>
  <c r="AA90" i="19" s="1"/>
  <c r="AA295" i="16"/>
  <c r="AA296" i="16" s="1"/>
  <c r="U11" i="19"/>
  <c r="U12" i="19" s="1"/>
  <c r="U217" i="16"/>
  <c r="U218" i="16" s="1"/>
  <c r="AH91" i="19"/>
  <c r="AH92" i="19" s="1"/>
  <c r="AH297" i="16"/>
  <c r="AH298" i="16" s="1"/>
  <c r="X429" i="16"/>
  <c r="X430" i="16" s="1"/>
  <c r="X223" i="19"/>
  <c r="X224" i="19" s="1"/>
  <c r="V229" i="19"/>
  <c r="V230" i="19" s="1"/>
  <c r="V435" i="16"/>
  <c r="V436" i="16" s="1"/>
  <c r="S213" i="19"/>
  <c r="S214" i="19" s="1"/>
  <c r="S419" i="16"/>
  <c r="S420" i="16" s="1"/>
  <c r="L445" i="16"/>
  <c r="L446" i="16" s="1"/>
  <c r="L239" i="19"/>
  <c r="L240" i="19" s="1"/>
  <c r="AA193" i="19"/>
  <c r="AA194" i="19" s="1"/>
  <c r="AA399" i="16"/>
  <c r="AA400" i="16" s="1"/>
  <c r="K247" i="19"/>
  <c r="K248" i="19" s="1"/>
  <c r="K453" i="16"/>
  <c r="K454" i="16" s="1"/>
  <c r="AG65" i="19"/>
  <c r="AG66" i="19" s="1"/>
  <c r="AG271" i="16"/>
  <c r="AG272" i="16" s="1"/>
  <c r="T455" i="16"/>
  <c r="T456" i="16" s="1"/>
  <c r="T249" i="19"/>
  <c r="T250" i="19" s="1"/>
  <c r="L35" i="19"/>
  <c r="L36" i="19" s="1"/>
  <c r="L241" i="16"/>
  <c r="L242" i="16" s="1"/>
  <c r="AI193" i="19"/>
  <c r="AI194" i="19" s="1"/>
  <c r="AI399" i="16"/>
  <c r="AI400" i="16" s="1"/>
  <c r="AC511" i="16"/>
  <c r="AC512" i="16" s="1"/>
  <c r="AC307" i="19"/>
  <c r="AC308" i="19" s="1"/>
  <c r="V141" i="19"/>
  <c r="V142" i="19" s="1"/>
  <c r="V347" i="16"/>
  <c r="V348" i="16" s="1"/>
  <c r="AF505" i="16"/>
  <c r="AF506" i="16" s="1"/>
  <c r="AF301" i="19"/>
  <c r="AF302" i="19" s="1"/>
  <c r="O223" i="19"/>
  <c r="O224" i="19" s="1"/>
  <c r="O429" i="16"/>
  <c r="O430" i="16" s="1"/>
  <c r="N197" i="19"/>
  <c r="N198" i="19" s="1"/>
  <c r="N403" i="16"/>
  <c r="N404" i="16" s="1"/>
  <c r="S157" i="19"/>
  <c r="S158" i="19" s="1"/>
  <c r="S363" i="16"/>
  <c r="S364" i="16" s="1"/>
  <c r="P101" i="19"/>
  <c r="P102" i="19" s="1"/>
  <c r="P307" i="16"/>
  <c r="P308" i="16" s="1"/>
  <c r="G223" i="19"/>
  <c r="G429" i="16"/>
  <c r="H181" i="19"/>
  <c r="H182" i="19" s="1"/>
  <c r="H387" i="16"/>
  <c r="H388" i="16" s="1"/>
  <c r="AI45" i="19"/>
  <c r="AI46" i="19" s="1"/>
  <c r="AI251" i="16"/>
  <c r="AI252" i="16" s="1"/>
  <c r="AJ89" i="19"/>
  <c r="AJ90" i="19" s="1"/>
  <c r="AJ295" i="16"/>
  <c r="AJ296" i="16" s="1"/>
  <c r="X321" i="16"/>
  <c r="X322" i="16" s="1"/>
  <c r="X115" i="19"/>
  <c r="X116" i="19" s="1"/>
  <c r="AK297" i="19"/>
  <c r="AK298" i="19" s="1"/>
  <c r="AK501" i="16"/>
  <c r="AK502" i="16" s="1"/>
  <c r="R3" i="19"/>
  <c r="R4" i="19" s="1"/>
  <c r="R209" i="16"/>
  <c r="R210" i="16" s="1"/>
  <c r="R339" i="16"/>
  <c r="R340" i="16" s="1"/>
  <c r="R133" i="19"/>
  <c r="R134" i="19" s="1"/>
  <c r="L47" i="19"/>
  <c r="L48" i="19" s="1"/>
  <c r="L253" i="16"/>
  <c r="L254" i="16" s="1"/>
  <c r="AK519" i="16"/>
  <c r="AK520" i="16" s="1"/>
  <c r="AK57" i="19"/>
  <c r="AK58" i="19" s="1"/>
  <c r="AK315" i="19"/>
  <c r="AK316" i="19" s="1"/>
  <c r="AK263" i="16"/>
  <c r="AK264" i="16" s="1"/>
  <c r="AD275" i="19"/>
  <c r="AD276" i="19" s="1"/>
  <c r="AD479" i="16"/>
  <c r="AD480" i="16" s="1"/>
  <c r="I115" i="19"/>
  <c r="I116" i="19" s="1"/>
  <c r="I321" i="16"/>
  <c r="I322" i="16" s="1"/>
  <c r="AA153" i="19"/>
  <c r="AA154" i="19" s="1"/>
  <c r="AA359" i="16"/>
  <c r="AA360" i="16" s="1"/>
  <c r="R223" i="19"/>
  <c r="R224" i="19" s="1"/>
  <c r="R429" i="16"/>
  <c r="R430" i="16" s="1"/>
  <c r="Z35" i="19"/>
  <c r="Z36" i="19" s="1"/>
  <c r="Z241" i="16"/>
  <c r="Z242" i="16" s="1"/>
  <c r="AC147" i="19"/>
  <c r="AC148" i="19" s="1"/>
  <c r="AC353" i="16"/>
  <c r="AC354" i="16" s="1"/>
  <c r="P61" i="19"/>
  <c r="P62" i="19" s="1"/>
  <c r="P267" i="16"/>
  <c r="P268" i="16" s="1"/>
  <c r="Y325" i="16"/>
  <c r="Y326" i="16" s="1"/>
  <c r="Y119" i="19"/>
  <c r="Y120" i="19" s="1"/>
  <c r="W17" i="19"/>
  <c r="W18" i="19" s="1"/>
  <c r="W223" i="16"/>
  <c r="W224" i="16" s="1"/>
  <c r="I165" i="19"/>
  <c r="I166" i="19" s="1"/>
  <c r="I371" i="16"/>
  <c r="I372" i="16" s="1"/>
  <c r="AI409" i="16"/>
  <c r="AI410" i="16" s="1"/>
  <c r="AI203" i="19"/>
  <c r="AI204" i="19" s="1"/>
  <c r="AF195" i="19"/>
  <c r="AF196" i="19" s="1"/>
  <c r="AF401" i="16"/>
  <c r="AF402" i="16" s="1"/>
  <c r="M459" i="16"/>
  <c r="M460" i="16" s="1"/>
  <c r="M255" i="19"/>
  <c r="M256" i="19" s="1"/>
  <c r="Q63" i="19"/>
  <c r="Q64" i="19" s="1"/>
  <c r="Q269" i="16"/>
  <c r="Q270" i="16" s="1"/>
  <c r="M263" i="19"/>
  <c r="M264" i="19" s="1"/>
  <c r="M467" i="16"/>
  <c r="M468" i="16" s="1"/>
  <c r="Z303" i="19"/>
  <c r="Z304" i="19" s="1"/>
  <c r="Z507" i="16"/>
  <c r="Z508" i="16" s="1"/>
  <c r="G185" i="19"/>
  <c r="G391" i="16"/>
  <c r="AH75" i="19"/>
  <c r="AH76" i="19" s="1"/>
  <c r="AH281" i="16"/>
  <c r="AH282" i="16" s="1"/>
  <c r="AJ303" i="16"/>
  <c r="AJ304" i="16" s="1"/>
  <c r="AJ97" i="19"/>
  <c r="AJ98" i="19" s="1"/>
  <c r="V19" i="19"/>
  <c r="V20" i="19" s="1"/>
  <c r="V225" i="16"/>
  <c r="V226" i="16" s="1"/>
  <c r="N115" i="19"/>
  <c r="N116" i="19" s="1"/>
  <c r="N321" i="16"/>
  <c r="N322" i="16" s="1"/>
  <c r="P153" i="19"/>
  <c r="P154" i="19" s="1"/>
  <c r="P359" i="16"/>
  <c r="P360" i="16" s="1"/>
  <c r="AI311" i="19"/>
  <c r="AI312" i="19" s="1"/>
  <c r="AI515" i="16"/>
  <c r="AI516" i="16" s="1"/>
  <c r="S443" i="16"/>
  <c r="S444" i="16" s="1"/>
  <c r="S237" i="19"/>
  <c r="S238" i="19" s="1"/>
  <c r="J307" i="16"/>
  <c r="J308" i="16" s="1"/>
  <c r="J101" i="19"/>
  <c r="J102" i="19" s="1"/>
  <c r="Y235" i="19"/>
  <c r="Y236" i="19" s="1"/>
  <c r="Y441" i="16"/>
  <c r="Y442" i="16" s="1"/>
  <c r="V185" i="19"/>
  <c r="V186" i="19" s="1"/>
  <c r="V391" i="16"/>
  <c r="V392" i="16" s="1"/>
  <c r="AI123" i="19"/>
  <c r="AI124" i="19" s="1"/>
  <c r="AI329" i="16"/>
  <c r="AI330" i="16" s="1"/>
  <c r="P159" i="19"/>
  <c r="P160" i="19" s="1"/>
  <c r="P365" i="16"/>
  <c r="P366" i="16" s="1"/>
  <c r="AK451" i="16"/>
  <c r="AK452" i="16" s="1"/>
  <c r="AK245" i="19"/>
  <c r="AK246" i="19" s="1"/>
  <c r="O445" i="16"/>
  <c r="O446" i="16" s="1"/>
  <c r="O239" i="19"/>
  <c r="O240" i="19" s="1"/>
  <c r="AD103" i="19"/>
  <c r="AD104" i="19" s="1"/>
  <c r="AD309" i="16"/>
  <c r="AD310" i="16" s="1"/>
  <c r="W115" i="19"/>
  <c r="W116" i="19" s="1"/>
  <c r="W321" i="16"/>
  <c r="W322" i="16" s="1"/>
  <c r="W41" i="19"/>
  <c r="W42" i="19" s="1"/>
  <c r="W247" i="16"/>
  <c r="W248" i="16" s="1"/>
  <c r="T75" i="19"/>
  <c r="T76" i="19" s="1"/>
  <c r="T281" i="16"/>
  <c r="T282" i="16" s="1"/>
  <c r="M485" i="16"/>
  <c r="M486" i="16" s="1"/>
  <c r="M281" i="19"/>
  <c r="M282" i="19" s="1"/>
  <c r="AA19" i="19"/>
  <c r="AA20" i="19" s="1"/>
  <c r="AA225" i="16"/>
  <c r="AA226" i="16" s="1"/>
  <c r="N343" i="16"/>
  <c r="N344" i="16" s="1"/>
  <c r="N137" i="19"/>
  <c r="N138" i="19" s="1"/>
  <c r="X105" i="19"/>
  <c r="X106" i="19" s="1"/>
  <c r="X311" i="16"/>
  <c r="X312" i="16" s="1"/>
  <c r="AA345" i="16"/>
  <c r="AA346" i="16" s="1"/>
  <c r="AA139" i="19"/>
  <c r="AA140" i="19" s="1"/>
  <c r="Q303" i="16"/>
  <c r="Q304" i="16" s="1"/>
  <c r="Q97" i="19"/>
  <c r="Q98" i="19" s="1"/>
  <c r="V31" i="19"/>
  <c r="V32" i="19" s="1"/>
  <c r="V237" i="16"/>
  <c r="V238" i="16" s="1"/>
  <c r="AI115" i="19"/>
  <c r="AI116" i="19" s="1"/>
  <c r="AI321" i="16"/>
  <c r="AI322" i="16" s="1"/>
  <c r="AI3" i="19"/>
  <c r="AI4" i="19" s="1"/>
  <c r="AI209" i="16"/>
  <c r="AI210" i="16" s="1"/>
  <c r="G59" i="19"/>
  <c r="G517" i="16"/>
  <c r="G265" i="16"/>
  <c r="G313" i="19"/>
  <c r="L215" i="16"/>
  <c r="L216" i="16" s="1"/>
  <c r="L9" i="19"/>
  <c r="L10" i="19" s="1"/>
  <c r="AJ101" i="19"/>
  <c r="AJ102" i="19" s="1"/>
  <c r="AJ307" i="16"/>
  <c r="AJ308" i="16" s="1"/>
  <c r="AF215" i="19"/>
  <c r="AF216" i="19" s="1"/>
  <c r="AF421" i="16"/>
  <c r="AF422" i="16" s="1"/>
  <c r="Y83" i="19"/>
  <c r="Y84" i="19" s="1"/>
  <c r="Y289" i="16"/>
  <c r="Y290" i="16" s="1"/>
  <c r="W251" i="16"/>
  <c r="W252" i="16" s="1"/>
  <c r="W45" i="19"/>
  <c r="W46" i="19" s="1"/>
  <c r="AA145" i="19"/>
  <c r="AA146" i="19" s="1"/>
  <c r="AA351" i="16"/>
  <c r="AA352" i="16" s="1"/>
  <c r="M211" i="19"/>
  <c r="M212" i="19" s="1"/>
  <c r="M417" i="16"/>
  <c r="M418" i="16" s="1"/>
  <c r="P45" i="19"/>
  <c r="P46" i="19" s="1"/>
  <c r="P251" i="16"/>
  <c r="P252" i="16" s="1"/>
  <c r="P193" i="19"/>
  <c r="P194" i="19" s="1"/>
  <c r="P399" i="16"/>
  <c r="P400" i="16" s="1"/>
  <c r="Y149" i="19"/>
  <c r="Y150" i="19" s="1"/>
  <c r="Y355" i="16"/>
  <c r="Y356" i="16" s="1"/>
  <c r="AB67" i="19"/>
  <c r="AB68" i="19" s="1"/>
  <c r="AB273" i="16"/>
  <c r="AB274" i="16" s="1"/>
  <c r="N233" i="16"/>
  <c r="N234" i="16" s="1"/>
  <c r="N27" i="19"/>
  <c r="N28" i="19" s="1"/>
  <c r="AJ183" i="19"/>
  <c r="AJ184" i="19" s="1"/>
  <c r="AJ389" i="16"/>
  <c r="AJ390" i="16" s="1"/>
  <c r="AA133" i="19"/>
  <c r="AA134" i="19" s="1"/>
  <c r="AA339" i="16"/>
  <c r="AA340" i="16" s="1"/>
  <c r="H325" i="16"/>
  <c r="H326" i="16" s="1"/>
  <c r="H119" i="19"/>
  <c r="H120" i="19" s="1"/>
  <c r="AI85" i="19"/>
  <c r="AI86" i="19" s="1"/>
  <c r="AI291" i="16"/>
  <c r="AI292" i="16" s="1"/>
  <c r="X257" i="19"/>
  <c r="X258" i="19" s="1"/>
  <c r="X461" i="16"/>
  <c r="X462" i="16" s="1"/>
  <c r="AA381" i="16"/>
  <c r="AA382" i="16" s="1"/>
  <c r="AA175" i="19"/>
  <c r="AA176" i="19" s="1"/>
  <c r="AK33" i="19"/>
  <c r="AK34" i="19" s="1"/>
  <c r="AK239" i="16"/>
  <c r="AK240" i="16" s="1"/>
  <c r="AH391" i="16"/>
  <c r="AH392" i="16" s="1"/>
  <c r="AH185" i="19"/>
  <c r="AH186" i="19" s="1"/>
  <c r="T311" i="19"/>
  <c r="T312" i="19" s="1"/>
  <c r="T515" i="16"/>
  <c r="T516" i="16" s="1"/>
  <c r="N249" i="16"/>
  <c r="N250" i="16" s="1"/>
  <c r="N43" i="19"/>
  <c r="N44" i="19" s="1"/>
  <c r="AI15" i="19"/>
  <c r="AI16" i="19" s="1"/>
  <c r="AI221" i="16"/>
  <c r="AI222" i="16" s="1"/>
  <c r="Y185" i="19"/>
  <c r="Y186" i="19" s="1"/>
  <c r="Y391" i="16"/>
  <c r="Y392" i="16" s="1"/>
  <c r="Z3" i="19"/>
  <c r="Z4" i="19" s="1"/>
  <c r="Z209" i="16"/>
  <c r="Z210" i="16" s="1"/>
  <c r="AH49" i="19"/>
  <c r="AH50" i="19" s="1"/>
  <c r="AH255" i="16"/>
  <c r="AH256" i="16" s="1"/>
  <c r="M3" i="19"/>
  <c r="M4" i="19" s="1"/>
  <c r="M209" i="16"/>
  <c r="M210" i="16" s="1"/>
  <c r="AJ249" i="16"/>
  <c r="AJ250" i="16" s="1"/>
  <c r="AJ43" i="19"/>
  <c r="AJ44" i="19" s="1"/>
  <c r="O229" i="19"/>
  <c r="O230" i="19" s="1"/>
  <c r="O435" i="16"/>
  <c r="O436" i="16" s="1"/>
  <c r="AF259" i="16"/>
  <c r="AF260" i="16" s="1"/>
  <c r="AF53" i="19"/>
  <c r="AF54" i="19" s="1"/>
  <c r="AH43" i="19"/>
  <c r="AH44" i="19" s="1"/>
  <c r="AH249" i="16"/>
  <c r="AH250" i="16" s="1"/>
  <c r="Q103" i="19"/>
  <c r="Q104" i="19" s="1"/>
  <c r="Q309" i="16"/>
  <c r="Q310" i="16" s="1"/>
  <c r="U175" i="19"/>
  <c r="U176" i="19" s="1"/>
  <c r="U381" i="16"/>
  <c r="U382" i="16" s="1"/>
  <c r="T151" i="19"/>
  <c r="T152" i="19" s="1"/>
  <c r="T357" i="16"/>
  <c r="T358" i="16" s="1"/>
  <c r="K241" i="16"/>
  <c r="K242" i="16" s="1"/>
  <c r="K35" i="19"/>
  <c r="K36" i="19" s="1"/>
  <c r="AA109" i="19"/>
  <c r="AA110" i="19" s="1"/>
  <c r="AA315" i="16"/>
  <c r="AA316" i="16" s="1"/>
  <c r="AH335" i="16"/>
  <c r="AH336" i="16" s="1"/>
  <c r="AH337" i="16" s="1"/>
  <c r="AH338" i="16" s="1"/>
  <c r="AH129" i="19"/>
  <c r="AH130" i="19" s="1"/>
  <c r="AH131" i="19" s="1"/>
  <c r="AH132" i="19" s="1"/>
  <c r="H303" i="19"/>
  <c r="H304" i="19" s="1"/>
  <c r="H507" i="16"/>
  <c r="H508" i="16" s="1"/>
  <c r="H263" i="16"/>
  <c r="H264" i="16" s="1"/>
  <c r="H315" i="19"/>
  <c r="H316" i="19" s="1"/>
  <c r="H57" i="19"/>
  <c r="H58" i="19" s="1"/>
  <c r="H519" i="16"/>
  <c r="H520" i="16" s="1"/>
  <c r="I215" i="16"/>
  <c r="I216" i="16" s="1"/>
  <c r="I9" i="19"/>
  <c r="I10" i="19" s="1"/>
  <c r="AC313" i="19"/>
  <c r="AC314" i="19" s="1"/>
  <c r="AC517" i="16"/>
  <c r="AC518" i="16" s="1"/>
  <c r="AC59" i="19"/>
  <c r="AC60" i="19" s="1"/>
  <c r="AC265" i="16"/>
  <c r="AC266" i="16" s="1"/>
  <c r="AF115" i="19"/>
  <c r="AF116" i="19" s="1"/>
  <c r="AF321" i="16"/>
  <c r="AF322" i="16" s="1"/>
  <c r="X191" i="19"/>
  <c r="X192" i="19" s="1"/>
  <c r="X397" i="16"/>
  <c r="X398" i="16" s="1"/>
  <c r="AD247" i="16"/>
  <c r="AD248" i="16" s="1"/>
  <c r="AD41" i="19"/>
  <c r="AD42" i="19" s="1"/>
  <c r="H127" i="19"/>
  <c r="H128" i="19" s="1"/>
  <c r="H333" i="16"/>
  <c r="H334" i="16" s="1"/>
  <c r="M177" i="19"/>
  <c r="M178" i="19" s="1"/>
  <c r="M383" i="16"/>
  <c r="M384" i="16" s="1"/>
  <c r="G133" i="19"/>
  <c r="G339" i="16"/>
  <c r="AB203" i="19"/>
  <c r="AB204" i="19" s="1"/>
  <c r="AB409" i="16"/>
  <c r="AB410" i="16" s="1"/>
  <c r="Z273" i="19"/>
  <c r="Z274" i="19" s="1"/>
  <c r="Z477" i="16"/>
  <c r="Z478" i="16" s="1"/>
  <c r="M217" i="16"/>
  <c r="M218" i="16" s="1"/>
  <c r="M11" i="19"/>
  <c r="M12" i="19" s="1"/>
  <c r="P301" i="19"/>
  <c r="P302" i="19" s="1"/>
  <c r="P505" i="16"/>
  <c r="P506" i="16" s="1"/>
  <c r="L401" i="16"/>
  <c r="L402" i="16" s="1"/>
  <c r="L195" i="19"/>
  <c r="L196" i="19" s="1"/>
  <c r="AA483" i="16"/>
  <c r="AA484" i="16" s="1"/>
  <c r="AA279" i="19"/>
  <c r="AA280" i="19" s="1"/>
  <c r="T67" i="19"/>
  <c r="T68" i="19" s="1"/>
  <c r="T273" i="16"/>
  <c r="T274" i="16" s="1"/>
  <c r="H317" i="19"/>
  <c r="H318" i="19" s="1"/>
  <c r="H521" i="16"/>
  <c r="H522" i="16" s="1"/>
  <c r="U109" i="19"/>
  <c r="U110" i="19" s="1"/>
  <c r="U315" i="16"/>
  <c r="U316" i="16" s="1"/>
  <c r="S61" i="19"/>
  <c r="S62" i="19" s="1"/>
  <c r="S267" i="16"/>
  <c r="S268" i="16" s="1"/>
  <c r="U103" i="19"/>
  <c r="U104" i="19" s="1"/>
  <c r="U309" i="16"/>
  <c r="U310" i="16" s="1"/>
  <c r="T81" i="19"/>
  <c r="T82" i="19" s="1"/>
  <c r="T287" i="16"/>
  <c r="T288" i="16" s="1"/>
  <c r="AJ439" i="16"/>
  <c r="AJ440" i="16" s="1"/>
  <c r="AJ233" i="19"/>
  <c r="AJ234" i="19" s="1"/>
  <c r="R119" i="19"/>
  <c r="R120" i="19" s="1"/>
  <c r="R325" i="16"/>
  <c r="R326" i="16" s="1"/>
  <c r="Y335" i="16"/>
  <c r="Y336" i="16" s="1"/>
  <c r="Y337" i="16" s="1"/>
  <c r="Y338" i="16" s="1"/>
  <c r="Y129" i="19"/>
  <c r="Y130" i="19" s="1"/>
  <c r="Y131" i="19" s="1"/>
  <c r="Y132" i="19" s="1"/>
  <c r="H49" i="19"/>
  <c r="H50" i="19" s="1"/>
  <c r="H255" i="16"/>
  <c r="H256" i="16" s="1"/>
  <c r="O85" i="19"/>
  <c r="O86" i="19" s="1"/>
  <c r="O291" i="16"/>
  <c r="O292" i="16" s="1"/>
  <c r="AF227" i="16"/>
  <c r="AF228" i="16" s="1"/>
  <c r="AF21" i="19"/>
  <c r="AF22" i="19" s="1"/>
  <c r="Q435" i="16"/>
  <c r="Q436" i="16" s="1"/>
  <c r="Q229" i="19"/>
  <c r="Q230" i="19" s="1"/>
  <c r="AH491" i="16"/>
  <c r="AH492" i="16" s="1"/>
  <c r="AH287" i="19"/>
  <c r="AH288" i="19" s="1"/>
  <c r="N335" i="16"/>
  <c r="N336" i="16" s="1"/>
  <c r="N337" i="16" s="1"/>
  <c r="N338" i="16" s="1"/>
  <c r="N129" i="19"/>
  <c r="N130" i="19" s="1"/>
  <c r="N131" i="19" s="1"/>
  <c r="N132" i="19" s="1"/>
  <c r="P27" i="19"/>
  <c r="P28" i="19" s="1"/>
  <c r="P233" i="16"/>
  <c r="P234" i="16" s="1"/>
  <c r="AI235" i="16"/>
  <c r="AI236" i="16" s="1"/>
  <c r="AI29" i="19"/>
  <c r="AI30" i="19" s="1"/>
  <c r="I439" i="16"/>
  <c r="I440" i="16" s="1"/>
  <c r="I233" i="19"/>
  <c r="I234" i="19" s="1"/>
  <c r="O39" i="19"/>
  <c r="O40" i="19" s="1"/>
  <c r="O245" i="16"/>
  <c r="O246" i="16" s="1"/>
  <c r="L257" i="19"/>
  <c r="L258" i="19" s="1"/>
  <c r="L461" i="16"/>
  <c r="L462" i="16" s="1"/>
  <c r="Y479" i="16"/>
  <c r="Y480" i="16" s="1"/>
  <c r="Y275" i="19"/>
  <c r="Y276" i="19" s="1"/>
  <c r="AA313" i="16"/>
  <c r="AA314" i="16" s="1"/>
  <c r="AA107" i="19"/>
  <c r="AA108" i="19" s="1"/>
  <c r="Y93" i="19"/>
  <c r="Y94" i="19" s="1"/>
  <c r="Y299" i="16"/>
  <c r="Y300" i="16" s="1"/>
  <c r="AE111" i="19"/>
  <c r="AE112" i="19" s="1"/>
  <c r="AE317" i="16"/>
  <c r="AE318" i="16" s="1"/>
  <c r="AK253" i="19"/>
  <c r="AK254" i="19" s="1"/>
  <c r="K115" i="19"/>
  <c r="K116" i="19" s="1"/>
  <c r="K321" i="16"/>
  <c r="K322" i="16" s="1"/>
  <c r="AH201" i="19"/>
  <c r="AH202" i="19" s="1"/>
  <c r="AH407" i="16"/>
  <c r="AH408" i="16" s="1"/>
  <c r="W357" i="16"/>
  <c r="W358" i="16" s="1"/>
  <c r="W151" i="19"/>
  <c r="W152" i="19" s="1"/>
  <c r="I289" i="16"/>
  <c r="I290" i="16" s="1"/>
  <c r="I83" i="19"/>
  <c r="I84" i="19" s="1"/>
  <c r="AC477" i="16"/>
  <c r="AC478" i="16" s="1"/>
  <c r="AC273" i="19"/>
  <c r="AC274" i="19" s="1"/>
  <c r="S283" i="16"/>
  <c r="S284" i="16" s="1"/>
  <c r="S77" i="19"/>
  <c r="S78" i="19" s="1"/>
  <c r="AB263" i="19"/>
  <c r="AB264" i="19" s="1"/>
  <c r="AB467" i="16"/>
  <c r="AB468" i="16" s="1"/>
  <c r="AE501" i="16"/>
  <c r="AE502" i="16" s="1"/>
  <c r="AE297" i="19"/>
  <c r="AE298" i="19" s="1"/>
  <c r="V115" i="19"/>
  <c r="V116" i="19" s="1"/>
  <c r="V321" i="16"/>
  <c r="V322" i="16" s="1"/>
  <c r="T391" i="16"/>
  <c r="T392" i="16" s="1"/>
  <c r="T185" i="19"/>
  <c r="T186" i="19" s="1"/>
  <c r="R175" i="19"/>
  <c r="R176" i="19" s="1"/>
  <c r="R381" i="16"/>
  <c r="R382" i="16" s="1"/>
  <c r="I457" i="16"/>
  <c r="I458" i="16" s="1"/>
  <c r="I251" i="19"/>
  <c r="I252" i="19" s="1"/>
  <c r="Z429" i="16"/>
  <c r="Z430" i="16" s="1"/>
  <c r="Z223" i="19"/>
  <c r="Z224" i="19" s="1"/>
  <c r="G171" i="19"/>
  <c r="G377" i="16"/>
  <c r="H273" i="16"/>
  <c r="H274" i="16" s="1"/>
  <c r="H67" i="19"/>
  <c r="H68" i="19" s="1"/>
  <c r="O263" i="19"/>
  <c r="O264" i="19" s="1"/>
  <c r="O467" i="16"/>
  <c r="O468" i="16" s="1"/>
  <c r="G277" i="16"/>
  <c r="G71" i="19"/>
  <c r="W25" i="19"/>
  <c r="W26" i="19" s="1"/>
  <c r="W231" i="16"/>
  <c r="W232" i="16" s="1"/>
  <c r="AG213" i="16"/>
  <c r="AG214" i="16" s="1"/>
  <c r="AG7" i="19"/>
  <c r="AG8" i="19" s="1"/>
  <c r="W501" i="16"/>
  <c r="W502" i="16" s="1"/>
  <c r="W297" i="19"/>
  <c r="W298" i="19" s="1"/>
  <c r="I135" i="19"/>
  <c r="I136" i="19" s="1"/>
  <c r="I341" i="16"/>
  <c r="I342" i="16" s="1"/>
  <c r="O339" i="16"/>
  <c r="O340" i="16" s="1"/>
  <c r="O133" i="19"/>
  <c r="O134" i="19" s="1"/>
  <c r="AD219" i="16"/>
  <c r="AD220" i="16" s="1"/>
  <c r="AD13" i="19"/>
  <c r="AD14" i="19" s="1"/>
  <c r="AA141" i="19"/>
  <c r="AA142" i="19" s="1"/>
  <c r="AA347" i="16"/>
  <c r="AA348" i="16" s="1"/>
  <c r="H465" i="16"/>
  <c r="H466" i="16" s="1"/>
  <c r="H261" i="19"/>
  <c r="H262" i="19" s="1"/>
  <c r="W109" i="19"/>
  <c r="W110" i="19" s="1"/>
  <c r="W315" i="16"/>
  <c r="W316" i="16" s="1"/>
  <c r="X299" i="19"/>
  <c r="X300" i="19" s="1"/>
  <c r="X503" i="16"/>
  <c r="X504" i="16" s="1"/>
  <c r="AE67" i="19"/>
  <c r="AE68" i="19" s="1"/>
  <c r="AE273" i="16"/>
  <c r="AE274" i="16" s="1"/>
  <c r="H211" i="19"/>
  <c r="H212" i="19" s="1"/>
  <c r="H417" i="16"/>
  <c r="H418" i="16" s="1"/>
  <c r="X33" i="19"/>
  <c r="X34" i="19" s="1"/>
  <c r="X239" i="16"/>
  <c r="X240" i="16" s="1"/>
  <c r="L343" i="16"/>
  <c r="L344" i="16" s="1"/>
  <c r="L137" i="19"/>
  <c r="L138" i="19" s="1"/>
  <c r="AK51" i="19"/>
  <c r="AK52" i="19" s="1"/>
  <c r="AK257" i="16"/>
  <c r="AK258" i="16" s="1"/>
  <c r="K211" i="19"/>
  <c r="K212" i="19" s="1"/>
  <c r="K417" i="16"/>
  <c r="K418" i="16" s="1"/>
  <c r="AI97" i="19"/>
  <c r="AI98" i="19" s="1"/>
  <c r="AI303" i="16"/>
  <c r="AI304" i="16" s="1"/>
  <c r="N515" i="16"/>
  <c r="N516" i="16" s="1"/>
  <c r="N311" i="19"/>
  <c r="N312" i="19" s="1"/>
  <c r="H27" i="19"/>
  <c r="H28" i="19" s="1"/>
  <c r="H233" i="16"/>
  <c r="H234" i="16" s="1"/>
  <c r="H251" i="16"/>
  <c r="H252" i="16" s="1"/>
  <c r="H45" i="19"/>
  <c r="H46" i="19" s="1"/>
  <c r="X215" i="16"/>
  <c r="X216" i="16" s="1"/>
  <c r="X9" i="19"/>
  <c r="X10" i="19" s="1"/>
  <c r="AD19" i="19"/>
  <c r="AD20" i="19" s="1"/>
  <c r="AD225" i="16"/>
  <c r="AD226" i="16" s="1"/>
  <c r="AF117" i="19"/>
  <c r="AF118" i="19" s="1"/>
  <c r="AF323" i="16"/>
  <c r="AF324" i="16" s="1"/>
  <c r="AC49" i="19"/>
  <c r="AC50" i="19" s="1"/>
  <c r="AC255" i="16"/>
  <c r="AC256" i="16" s="1"/>
  <c r="S83" i="19"/>
  <c r="S84" i="19" s="1"/>
  <c r="S289" i="16"/>
  <c r="S290" i="16" s="1"/>
  <c r="H287" i="19"/>
  <c r="H288" i="19" s="1"/>
  <c r="H491" i="16"/>
  <c r="H492" i="16" s="1"/>
  <c r="L229" i="16"/>
  <c r="L230" i="16" s="1"/>
  <c r="L23" i="19"/>
  <c r="L24" i="19" s="1"/>
  <c r="AH31" i="19"/>
  <c r="AH32" i="19" s="1"/>
  <c r="AH237" i="16"/>
  <c r="AH238" i="16" s="1"/>
  <c r="U37" i="19"/>
  <c r="U38" i="19" s="1"/>
  <c r="U243" i="16"/>
  <c r="U244" i="16" s="1"/>
  <c r="AF185" i="19"/>
  <c r="AF186" i="19" s="1"/>
  <c r="AF391" i="16"/>
  <c r="AF392" i="16" s="1"/>
  <c r="X385" i="16"/>
  <c r="X386" i="16" s="1"/>
  <c r="X179" i="19"/>
  <c r="X180" i="19" s="1"/>
  <c r="W311" i="19"/>
  <c r="W312" i="19" s="1"/>
  <c r="W515" i="16"/>
  <c r="W516" i="16" s="1"/>
  <c r="P315" i="16"/>
  <c r="P316" i="16" s="1"/>
  <c r="P109" i="19"/>
  <c r="P110" i="19" s="1"/>
  <c r="Q5" i="19"/>
  <c r="Q6" i="19" s="1"/>
  <c r="Q211" i="16"/>
  <c r="Q212" i="16" s="1"/>
  <c r="X159" i="19"/>
  <c r="X160" i="19" s="1"/>
  <c r="X365" i="16"/>
  <c r="X366" i="16" s="1"/>
  <c r="X19" i="19"/>
  <c r="X20" i="19" s="1"/>
  <c r="X225" i="16"/>
  <c r="X226" i="16" s="1"/>
  <c r="U159" i="19"/>
  <c r="U160" i="19" s="1"/>
  <c r="U365" i="16"/>
  <c r="U366" i="16" s="1"/>
  <c r="S191" i="19"/>
  <c r="S192" i="19" s="1"/>
  <c r="S397" i="16"/>
  <c r="S398" i="16" s="1"/>
  <c r="AE147" i="19"/>
  <c r="AE148" i="19" s="1"/>
  <c r="AE353" i="16"/>
  <c r="AE354" i="16" s="1"/>
  <c r="AC289" i="19"/>
  <c r="AC290" i="19" s="1"/>
  <c r="AC493" i="16"/>
  <c r="AC494" i="16" s="1"/>
  <c r="O19" i="19"/>
  <c r="O20" i="19" s="1"/>
  <c r="O225" i="16"/>
  <c r="O226" i="16" s="1"/>
  <c r="I295" i="16"/>
  <c r="I296" i="16" s="1"/>
  <c r="I89" i="19"/>
  <c r="I90" i="19" s="1"/>
  <c r="K129" i="19"/>
  <c r="K130" i="19" s="1"/>
  <c r="K131" i="19" s="1"/>
  <c r="K132" i="19" s="1"/>
  <c r="K335" i="16"/>
  <c r="K336" i="16" s="1"/>
  <c r="K337" i="16" s="1"/>
  <c r="K338" i="16" s="1"/>
  <c r="O389" i="16"/>
  <c r="O390" i="16" s="1"/>
  <c r="O183" i="19"/>
  <c r="O184" i="19" s="1"/>
  <c r="AI75" i="19"/>
  <c r="AI76" i="19" s="1"/>
  <c r="AI281" i="16"/>
  <c r="AI282" i="16" s="1"/>
  <c r="X119" i="19"/>
  <c r="X120" i="19" s="1"/>
  <c r="X325" i="16"/>
  <c r="X326" i="16" s="1"/>
  <c r="I21" i="19"/>
  <c r="I22" i="19" s="1"/>
  <c r="I227" i="16"/>
  <c r="I228" i="16" s="1"/>
  <c r="I77" i="19"/>
  <c r="I78" i="19" s="1"/>
  <c r="I283" i="16"/>
  <c r="I284" i="16" s="1"/>
  <c r="U9" i="19"/>
  <c r="U10" i="19" s="1"/>
  <c r="U215" i="16"/>
  <c r="U216" i="16" s="1"/>
  <c r="AA63" i="19"/>
  <c r="AA64" i="19" s="1"/>
  <c r="AA269" i="16"/>
  <c r="AA270" i="16" s="1"/>
  <c r="AJ407" i="16"/>
  <c r="AJ408" i="16" s="1"/>
  <c r="AJ201" i="19"/>
  <c r="AJ202" i="19" s="1"/>
  <c r="I255" i="19"/>
  <c r="I256" i="19" s="1"/>
  <c r="I459" i="16"/>
  <c r="I460" i="16" s="1"/>
  <c r="N35" i="19"/>
  <c r="N36" i="19" s="1"/>
  <c r="N241" i="16"/>
  <c r="N242" i="16" s="1"/>
  <c r="I61" i="19"/>
  <c r="I62" i="19" s="1"/>
  <c r="I267" i="16"/>
  <c r="I268" i="16" s="1"/>
  <c r="AI239" i="19"/>
  <c r="AI240" i="19" s="1"/>
  <c r="AI445" i="16"/>
  <c r="AI446" i="16" s="1"/>
  <c r="I319" i="19"/>
  <c r="I320" i="19" s="1"/>
  <c r="I523" i="16"/>
  <c r="I524" i="16" s="1"/>
  <c r="G21" i="19"/>
  <c r="G227" i="16"/>
  <c r="H253" i="19"/>
  <c r="H254" i="19" s="1"/>
  <c r="G215" i="16"/>
  <c r="G9" i="19"/>
  <c r="L165" i="19"/>
  <c r="L166" i="19" s="1"/>
  <c r="L371" i="16"/>
  <c r="L372" i="16" s="1"/>
  <c r="AB63" i="19"/>
  <c r="AB64" i="19" s="1"/>
  <c r="AB269" i="16"/>
  <c r="AB270" i="16" s="1"/>
  <c r="AF229" i="19"/>
  <c r="AF230" i="19" s="1"/>
  <c r="AF435" i="16"/>
  <c r="AF436" i="16" s="1"/>
  <c r="H211" i="16"/>
  <c r="H212" i="16" s="1"/>
  <c r="H5" i="19"/>
  <c r="H6" i="19" s="1"/>
  <c r="AC405" i="16"/>
  <c r="AC406" i="16" s="1"/>
  <c r="AC199" i="19"/>
  <c r="AC200" i="19" s="1"/>
  <c r="X227" i="19"/>
  <c r="X228" i="19" s="1"/>
  <c r="X433" i="16"/>
  <c r="X434" i="16" s="1"/>
  <c r="L101" i="19"/>
  <c r="L102" i="19" s="1"/>
  <c r="L307" i="16"/>
  <c r="L308" i="16" s="1"/>
  <c r="R405" i="16"/>
  <c r="R406" i="16" s="1"/>
  <c r="R199" i="19"/>
  <c r="R200" i="19" s="1"/>
  <c r="I245" i="16"/>
  <c r="I246" i="16" s="1"/>
  <c r="I39" i="19"/>
  <c r="I40" i="19" s="1"/>
  <c r="AE275" i="19"/>
  <c r="AE276" i="19" s="1"/>
  <c r="AE479" i="16"/>
  <c r="AE480" i="16" s="1"/>
  <c r="R505" i="16"/>
  <c r="R506" i="16" s="1"/>
  <c r="R301" i="19"/>
  <c r="R302" i="19" s="1"/>
  <c r="N107" i="19"/>
  <c r="N108" i="19" s="1"/>
  <c r="N313" i="16"/>
  <c r="N314" i="16" s="1"/>
  <c r="H319" i="19"/>
  <c r="H320" i="19" s="1"/>
  <c r="H523" i="16"/>
  <c r="H524" i="16" s="1"/>
  <c r="I269" i="16"/>
  <c r="I270" i="16" s="1"/>
  <c r="I63" i="19"/>
  <c r="I64" i="19" s="1"/>
  <c r="AE387" i="16"/>
  <c r="AE388" i="16" s="1"/>
  <c r="AE181" i="19"/>
  <c r="AE182" i="19" s="1"/>
  <c r="M261" i="16"/>
  <c r="M262" i="16" s="1"/>
  <c r="M55" i="19"/>
  <c r="M56" i="19" s="1"/>
  <c r="W183" i="19"/>
  <c r="W184" i="19" s="1"/>
  <c r="W389" i="16"/>
  <c r="W390" i="16" s="1"/>
  <c r="N471" i="16"/>
  <c r="N472" i="16" s="1"/>
  <c r="N267" i="19"/>
  <c r="N268" i="19" s="1"/>
  <c r="AA239" i="19"/>
  <c r="AA240" i="19" s="1"/>
  <c r="AA445" i="16"/>
  <c r="AA446" i="16" s="1"/>
  <c r="AK259" i="16"/>
  <c r="AK260" i="16" s="1"/>
  <c r="AK53" i="19"/>
  <c r="AK54" i="19" s="1"/>
  <c r="R285" i="16"/>
  <c r="R286" i="16" s="1"/>
  <c r="R79" i="19"/>
  <c r="R80" i="19" s="1"/>
  <c r="AB69" i="19"/>
  <c r="AB70" i="19" s="1"/>
  <c r="AB275" i="16"/>
  <c r="AB276" i="16" s="1"/>
  <c r="AH277" i="16"/>
  <c r="AH278" i="16" s="1"/>
  <c r="AH71" i="19"/>
  <c r="AH72" i="19" s="1"/>
  <c r="AG171" i="19"/>
  <c r="AG172" i="19" s="1"/>
  <c r="AG377" i="16"/>
  <c r="AG378" i="16" s="1"/>
  <c r="AC501" i="16"/>
  <c r="AC502" i="16" s="1"/>
  <c r="AC297" i="19"/>
  <c r="AC298" i="19" s="1"/>
  <c r="AC305" i="16"/>
  <c r="AC306" i="16" s="1"/>
  <c r="AC99" i="19"/>
  <c r="AC100" i="19" s="1"/>
  <c r="AJ135" i="19"/>
  <c r="AJ136" i="19" s="1"/>
  <c r="AJ341" i="16"/>
  <c r="AJ342" i="16" s="1"/>
  <c r="U17" i="19"/>
  <c r="U18" i="19" s="1"/>
  <c r="U223" i="16"/>
  <c r="U224" i="16" s="1"/>
  <c r="W303" i="16"/>
  <c r="W304" i="16" s="1"/>
  <c r="W97" i="19"/>
  <c r="W98" i="19" s="1"/>
  <c r="AD27" i="19"/>
  <c r="AD28" i="19" s="1"/>
  <c r="AD233" i="16"/>
  <c r="AD234" i="16" s="1"/>
  <c r="AC113" i="19"/>
  <c r="AC114" i="19" s="1"/>
  <c r="AC319" i="16"/>
  <c r="AC320" i="16" s="1"/>
  <c r="T203" i="19"/>
  <c r="T204" i="19" s="1"/>
  <c r="T409" i="16"/>
  <c r="T410" i="16" s="1"/>
  <c r="AD37" i="19"/>
  <c r="AD38" i="19" s="1"/>
  <c r="AD243" i="16"/>
  <c r="AD244" i="16" s="1"/>
  <c r="T259" i="19"/>
  <c r="T260" i="19" s="1"/>
  <c r="T463" i="16"/>
  <c r="T464" i="16" s="1"/>
  <c r="Z279" i="16"/>
  <c r="Z280" i="16" s="1"/>
  <c r="Z73" i="19"/>
  <c r="Z74" i="19" s="1"/>
  <c r="O119" i="19"/>
  <c r="O120" i="19" s="1"/>
  <c r="O325" i="16"/>
  <c r="O326" i="16" s="1"/>
  <c r="AC203" i="19"/>
  <c r="AC204" i="19" s="1"/>
  <c r="AC409" i="16"/>
  <c r="AC410" i="16" s="1"/>
  <c r="J467" i="16"/>
  <c r="J468" i="16" s="1"/>
  <c r="J263" i="19"/>
  <c r="J264" i="19" s="1"/>
  <c r="AG257" i="19"/>
  <c r="AG258" i="19" s="1"/>
  <c r="AG461" i="16"/>
  <c r="AG462" i="16" s="1"/>
  <c r="Q137" i="19"/>
  <c r="Q138" i="19" s="1"/>
  <c r="Q343" i="16"/>
  <c r="Q344" i="16" s="1"/>
  <c r="R95" i="19"/>
  <c r="R96" i="19" s="1"/>
  <c r="R301" i="16"/>
  <c r="R302" i="16" s="1"/>
  <c r="AF413" i="16"/>
  <c r="AF414" i="16" s="1"/>
  <c r="AF207" i="19"/>
  <c r="AF208" i="19" s="1"/>
  <c r="K401" i="16"/>
  <c r="K402" i="16" s="1"/>
  <c r="K195" i="19"/>
  <c r="K196" i="19" s="1"/>
  <c r="X157" i="19"/>
  <c r="X158" i="19" s="1"/>
  <c r="X363" i="16"/>
  <c r="X364" i="16" s="1"/>
  <c r="Z29" i="19"/>
  <c r="Z30" i="19" s="1"/>
  <c r="Z235" i="16"/>
  <c r="Z236" i="16" s="1"/>
  <c r="AK157" i="19"/>
  <c r="AK158" i="19" s="1"/>
  <c r="AK363" i="16"/>
  <c r="AK364" i="16" s="1"/>
  <c r="S133" i="19"/>
  <c r="S134" i="19" s="1"/>
  <c r="S339" i="16"/>
  <c r="S340" i="16" s="1"/>
  <c r="U145" i="19"/>
  <c r="U146" i="19" s="1"/>
  <c r="U351" i="16"/>
  <c r="U352" i="16" s="1"/>
  <c r="AJ197" i="19"/>
  <c r="AJ198" i="19" s="1"/>
  <c r="AJ403" i="16"/>
  <c r="AJ404" i="16" s="1"/>
  <c r="AH87" i="19"/>
  <c r="AH88" i="19" s="1"/>
  <c r="AH293" i="16"/>
  <c r="AH294" i="16" s="1"/>
  <c r="AE491" i="16"/>
  <c r="AE492" i="16" s="1"/>
  <c r="AE287" i="19"/>
  <c r="AE288" i="19" s="1"/>
  <c r="L305" i="16"/>
  <c r="L306" i="16" s="1"/>
  <c r="L99" i="19"/>
  <c r="L100" i="19" s="1"/>
  <c r="G397" i="16"/>
  <c r="G191" i="19"/>
  <c r="K445" i="16"/>
  <c r="K446" i="16" s="1"/>
  <c r="K239" i="19"/>
  <c r="K240" i="19" s="1"/>
  <c r="AG239" i="19"/>
  <c r="AG240" i="19" s="1"/>
  <c r="AG445" i="16"/>
  <c r="AG446" i="16" s="1"/>
  <c r="R373" i="16"/>
  <c r="R374" i="16" s="1"/>
  <c r="R167" i="19"/>
  <c r="R168" i="19" s="1"/>
  <c r="AC305" i="19"/>
  <c r="AC306" i="19" s="1"/>
  <c r="AC509" i="16"/>
  <c r="AC510" i="16" s="1"/>
  <c r="G257" i="19"/>
  <c r="G461" i="16"/>
  <c r="J313" i="19"/>
  <c r="J314" i="19" s="1"/>
  <c r="J517" i="16"/>
  <c r="J518" i="16" s="1"/>
  <c r="J59" i="19"/>
  <c r="J60" i="19" s="1"/>
  <c r="J265" i="16"/>
  <c r="J266" i="16" s="1"/>
  <c r="V183" i="19"/>
  <c r="V184" i="19" s="1"/>
  <c r="V389" i="16"/>
  <c r="V390" i="16" s="1"/>
  <c r="AI89" i="19"/>
  <c r="AI90" i="19" s="1"/>
  <c r="AI295" i="16"/>
  <c r="AI296" i="16" s="1"/>
  <c r="R377" i="16"/>
  <c r="R378" i="16" s="1"/>
  <c r="R171" i="19"/>
  <c r="R172" i="19" s="1"/>
  <c r="U53" i="19"/>
  <c r="U54" i="19" s="1"/>
  <c r="U259" i="16"/>
  <c r="U260" i="16" s="1"/>
  <c r="U457" i="16"/>
  <c r="U458" i="16" s="1"/>
  <c r="U251" i="19"/>
  <c r="U252" i="19" s="1"/>
  <c r="AC75" i="19"/>
  <c r="AC76" i="19" s="1"/>
  <c r="AC281" i="16"/>
  <c r="AC282" i="16" s="1"/>
  <c r="T297" i="19"/>
  <c r="T298" i="19" s="1"/>
  <c r="T501" i="16"/>
  <c r="T502" i="16" s="1"/>
  <c r="T253" i="16"/>
  <c r="T254" i="16" s="1"/>
  <c r="T47" i="19"/>
  <c r="T48" i="19" s="1"/>
  <c r="AB319" i="16"/>
  <c r="AB320" i="16" s="1"/>
  <c r="AB113" i="19"/>
  <c r="AB114" i="19" s="1"/>
  <c r="AD493" i="16"/>
  <c r="AD494" i="16" s="1"/>
  <c r="AD289" i="19"/>
  <c r="AD290" i="19" s="1"/>
  <c r="S29" i="19"/>
  <c r="S30" i="19" s="1"/>
  <c r="S235" i="16"/>
  <c r="S236" i="16" s="1"/>
  <c r="AF339" i="16"/>
  <c r="AF340" i="16" s="1"/>
  <c r="AF133" i="19"/>
  <c r="AF134" i="19" s="1"/>
  <c r="M235" i="19"/>
  <c r="M236" i="19" s="1"/>
  <c r="M441" i="16"/>
  <c r="M442" i="16" s="1"/>
  <c r="AG165" i="19"/>
  <c r="AG166" i="19" s="1"/>
  <c r="AG371" i="16"/>
  <c r="AG372" i="16" s="1"/>
  <c r="AG301" i="19"/>
  <c r="AG302" i="19" s="1"/>
  <c r="AG505" i="16"/>
  <c r="AG506" i="16" s="1"/>
  <c r="Z213" i="19"/>
  <c r="Z214" i="19" s="1"/>
  <c r="Z419" i="16"/>
  <c r="Z420" i="16" s="1"/>
  <c r="Y313" i="16"/>
  <c r="Y314" i="16" s="1"/>
  <c r="Y107" i="19"/>
  <c r="Y108" i="19" s="1"/>
  <c r="G99" i="19"/>
  <c r="G305" i="16"/>
  <c r="AD191" i="19"/>
  <c r="AD192" i="19" s="1"/>
  <c r="AD397" i="16"/>
  <c r="AD398" i="16" s="1"/>
  <c r="X199" i="19"/>
  <c r="X200" i="19" s="1"/>
  <c r="X405" i="16"/>
  <c r="X406" i="16" s="1"/>
  <c r="AE49" i="19"/>
  <c r="AE50" i="19" s="1"/>
  <c r="AE255" i="16"/>
  <c r="AE256" i="16" s="1"/>
  <c r="AI371" i="16"/>
  <c r="AI372" i="16" s="1"/>
  <c r="AI165" i="19"/>
  <c r="AI166" i="19" s="1"/>
  <c r="H311" i="19"/>
  <c r="H312" i="19" s="1"/>
  <c r="H515" i="16"/>
  <c r="H516" i="16" s="1"/>
  <c r="J333" i="16"/>
  <c r="J334" i="16" s="1"/>
  <c r="J127" i="19"/>
  <c r="J128" i="19" s="1"/>
  <c r="Q353" i="16"/>
  <c r="Q354" i="16" s="1"/>
  <c r="Q147" i="19"/>
  <c r="Q148" i="19" s="1"/>
  <c r="K225" i="19"/>
  <c r="K226" i="19" s="1"/>
  <c r="K431" i="16"/>
  <c r="K432" i="16" s="1"/>
  <c r="R215" i="19"/>
  <c r="R216" i="19" s="1"/>
  <c r="R421" i="16"/>
  <c r="R422" i="16" s="1"/>
  <c r="AJ21" i="19"/>
  <c r="AJ22" i="19" s="1"/>
  <c r="AJ227" i="16"/>
  <c r="AJ228" i="16" s="1"/>
  <c r="AK273" i="19"/>
  <c r="AK274" i="19" s="1"/>
  <c r="AK477" i="16"/>
  <c r="AK478" i="16" s="1"/>
  <c r="N9" i="19"/>
  <c r="N10" i="19" s="1"/>
  <c r="N215" i="16"/>
  <c r="N216" i="16" s="1"/>
  <c r="P211" i="16"/>
  <c r="P212" i="16" s="1"/>
  <c r="P5" i="19"/>
  <c r="P6" i="19" s="1"/>
  <c r="R145" i="19"/>
  <c r="R146" i="19" s="1"/>
  <c r="R351" i="16"/>
  <c r="R352" i="16" s="1"/>
  <c r="R71" i="19"/>
  <c r="R72" i="19" s="1"/>
  <c r="R277" i="16"/>
  <c r="R278" i="16" s="1"/>
  <c r="W163" i="19"/>
  <c r="W164" i="19" s="1"/>
  <c r="W369" i="16"/>
  <c r="W370" i="16" s="1"/>
  <c r="Y261" i="16"/>
  <c r="Y262" i="16" s="1"/>
  <c r="Y55" i="19"/>
  <c r="Y56" i="19" s="1"/>
  <c r="AI255" i="19"/>
  <c r="AI256" i="19" s="1"/>
  <c r="AI459" i="16"/>
  <c r="AI460" i="16" s="1"/>
  <c r="T335" i="16"/>
  <c r="T336" i="16" s="1"/>
  <c r="T337" i="16" s="1"/>
  <c r="T338" i="16" s="1"/>
  <c r="T129" i="19"/>
  <c r="T130" i="19" s="1"/>
  <c r="T131" i="19" s="1"/>
  <c r="T132" i="19" s="1"/>
  <c r="M51" i="19"/>
  <c r="M52" i="19" s="1"/>
  <c r="M257" i="16"/>
  <c r="M258" i="16" s="1"/>
  <c r="H353" i="16"/>
  <c r="H354" i="16" s="1"/>
  <c r="H147" i="19"/>
  <c r="H148" i="19" s="1"/>
  <c r="AK285" i="16"/>
  <c r="AK286" i="16" s="1"/>
  <c r="AK79" i="19"/>
  <c r="AK80" i="19" s="1"/>
  <c r="Y233" i="16"/>
  <c r="Y234" i="16" s="1"/>
  <c r="Y27" i="19"/>
  <c r="Y28" i="19" s="1"/>
  <c r="U221" i="19"/>
  <c r="U222" i="19" s="1"/>
  <c r="U427" i="16"/>
  <c r="U428" i="16" s="1"/>
  <c r="I301" i="19"/>
  <c r="I302" i="19" s="1"/>
  <c r="I505" i="16"/>
  <c r="I506" i="16" s="1"/>
  <c r="AH325" i="16"/>
  <c r="AH326" i="16" s="1"/>
  <c r="AH119" i="19"/>
  <c r="AH120" i="19" s="1"/>
  <c r="AF245" i="19"/>
  <c r="AF246" i="19" s="1"/>
  <c r="AF451" i="16"/>
  <c r="AF452" i="16" s="1"/>
  <c r="G43" i="19"/>
  <c r="G249" i="16"/>
  <c r="M335" i="16"/>
  <c r="M336" i="16" s="1"/>
  <c r="M337" i="16" s="1"/>
  <c r="M338" i="16" s="1"/>
  <c r="M129" i="19"/>
  <c r="M130" i="19" s="1"/>
  <c r="M131" i="19" s="1"/>
  <c r="M132" i="19" s="1"/>
  <c r="J83" i="19"/>
  <c r="J84" i="19" s="1"/>
  <c r="J289" i="16"/>
  <c r="J290" i="16" s="1"/>
  <c r="P287" i="19"/>
  <c r="P288" i="19" s="1"/>
  <c r="P491" i="16"/>
  <c r="P492" i="16" s="1"/>
  <c r="T343" i="16"/>
  <c r="T344" i="16" s="1"/>
  <c r="T137" i="19"/>
  <c r="T138" i="19" s="1"/>
  <c r="Q11" i="19"/>
  <c r="Q12" i="19" s="1"/>
  <c r="Q217" i="16"/>
  <c r="Q218" i="16" s="1"/>
  <c r="AB431" i="16"/>
  <c r="AB432" i="16" s="1"/>
  <c r="AB225" i="19"/>
  <c r="AB226" i="19" s="1"/>
  <c r="M521" i="16"/>
  <c r="M522" i="16" s="1"/>
  <c r="M317" i="19"/>
  <c r="M318" i="19" s="1"/>
  <c r="AK49" i="19"/>
  <c r="AK50" i="19" s="1"/>
  <c r="AK255" i="16"/>
  <c r="AK256" i="16" s="1"/>
  <c r="W467" i="16"/>
  <c r="W468" i="16" s="1"/>
  <c r="W263" i="19"/>
  <c r="W264" i="19" s="1"/>
  <c r="AE105" i="19"/>
  <c r="AE106" i="19" s="1"/>
  <c r="AE311" i="16"/>
  <c r="AE312" i="16" s="1"/>
  <c r="N401" i="16"/>
  <c r="N402" i="16" s="1"/>
  <c r="N195" i="19"/>
  <c r="N196" i="19" s="1"/>
  <c r="G41" i="19"/>
  <c r="G247" i="16"/>
  <c r="H219" i="19"/>
  <c r="H220" i="19" s="1"/>
  <c r="H425" i="16"/>
  <c r="H426" i="16" s="1"/>
  <c r="AK63" i="19"/>
  <c r="AK64" i="19" s="1"/>
  <c r="AK269" i="16"/>
  <c r="AK270" i="16" s="1"/>
  <c r="X137" i="19"/>
  <c r="X138" i="19" s="1"/>
  <c r="X343" i="16"/>
  <c r="X344" i="16" s="1"/>
  <c r="K463" i="16"/>
  <c r="K464" i="16" s="1"/>
  <c r="K259" i="19"/>
  <c r="K260" i="19" s="1"/>
  <c r="I317" i="16"/>
  <c r="I318" i="16" s="1"/>
  <c r="I111" i="19"/>
  <c r="I112" i="19" s="1"/>
  <c r="T411" i="16"/>
  <c r="T412" i="16" s="1"/>
  <c r="T205" i="19"/>
  <c r="T206" i="19" s="1"/>
  <c r="N413" i="16"/>
  <c r="N414" i="16" s="1"/>
  <c r="N207" i="19"/>
  <c r="N208" i="19" s="1"/>
  <c r="AE435" i="16"/>
  <c r="AE436" i="16" s="1"/>
  <c r="AE229" i="19"/>
  <c r="AE230" i="19" s="1"/>
  <c r="AC415" i="16"/>
  <c r="AC416" i="16" s="1"/>
  <c r="AC209" i="19"/>
  <c r="AC210" i="19" s="1"/>
  <c r="AE425" i="16"/>
  <c r="AE426" i="16" s="1"/>
  <c r="AE219" i="19"/>
  <c r="AE220" i="19" s="1"/>
  <c r="AA39" i="19"/>
  <c r="AA40" i="19" s="1"/>
  <c r="AA245" i="16"/>
  <c r="AA246" i="16" s="1"/>
  <c r="U21" i="19"/>
  <c r="U22" i="19" s="1"/>
  <c r="U227" i="16"/>
  <c r="U228" i="16" s="1"/>
  <c r="M83" i="19"/>
  <c r="M84" i="19" s="1"/>
  <c r="M289" i="16"/>
  <c r="M290" i="16" s="1"/>
  <c r="AA267" i="19"/>
  <c r="AA268" i="19" s="1"/>
  <c r="AA471" i="16"/>
  <c r="AA472" i="16" s="1"/>
  <c r="AC71" i="19"/>
  <c r="AC72" i="19" s="1"/>
  <c r="AC277" i="16"/>
  <c r="AC278" i="16" s="1"/>
  <c r="AG29" i="19"/>
  <c r="AG30" i="19" s="1"/>
  <c r="AG235" i="16"/>
  <c r="AG236" i="16" s="1"/>
  <c r="T231" i="19"/>
  <c r="T232" i="19" s="1"/>
  <c r="T437" i="16"/>
  <c r="T438" i="16" s="1"/>
  <c r="I155" i="19"/>
  <c r="I156" i="19" s="1"/>
  <c r="I361" i="16"/>
  <c r="I362" i="16" s="1"/>
  <c r="AI117" i="19"/>
  <c r="AI118" i="19" s="1"/>
  <c r="AI323" i="16"/>
  <c r="AI324" i="16" s="1"/>
  <c r="O309" i="19"/>
  <c r="O310" i="19" s="1"/>
  <c r="O513" i="16"/>
  <c r="O514" i="16" s="1"/>
  <c r="K319" i="19"/>
  <c r="K320" i="19" s="1"/>
  <c r="K523" i="16"/>
  <c r="K524" i="16" s="1"/>
  <c r="H43" i="19"/>
  <c r="H44" i="19" s="1"/>
  <c r="H249" i="16"/>
  <c r="H250" i="16" s="1"/>
  <c r="AD217" i="16"/>
  <c r="AD218" i="16" s="1"/>
  <c r="AD11" i="19"/>
  <c r="AD12" i="19" s="1"/>
  <c r="AJ141" i="19"/>
  <c r="AJ142" i="19" s="1"/>
  <c r="AJ347" i="16"/>
  <c r="AJ348" i="16" s="1"/>
  <c r="Z431" i="16"/>
  <c r="Z432" i="16" s="1"/>
  <c r="Z225" i="19"/>
  <c r="Z226" i="19" s="1"/>
  <c r="AD85" i="19"/>
  <c r="AD86" i="19" s="1"/>
  <c r="AD291" i="16"/>
  <c r="AD292" i="16" s="1"/>
  <c r="W169" i="19"/>
  <c r="W170" i="19" s="1"/>
  <c r="W375" i="16"/>
  <c r="W376" i="16" s="1"/>
  <c r="AJ195" i="19"/>
  <c r="AJ196" i="19" s="1"/>
  <c r="AJ401" i="16"/>
  <c r="AJ402" i="16" s="1"/>
  <c r="V211" i="16"/>
  <c r="V212" i="16" s="1"/>
  <c r="V5" i="19"/>
  <c r="V6" i="19" s="1"/>
  <c r="AB87" i="19"/>
  <c r="AB88" i="19" s="1"/>
  <c r="AB293" i="16"/>
  <c r="AB294" i="16" s="1"/>
  <c r="Q9" i="19"/>
  <c r="Q10" i="19" s="1"/>
  <c r="Q215" i="16"/>
  <c r="Q216" i="16" s="1"/>
  <c r="AG363" i="16"/>
  <c r="AG364" i="16" s="1"/>
  <c r="AG157" i="19"/>
  <c r="AG158" i="19" s="1"/>
  <c r="Y147" i="19"/>
  <c r="Y148" i="19" s="1"/>
  <c r="Y353" i="16"/>
  <c r="Y354" i="16" s="1"/>
  <c r="AI93" i="19"/>
  <c r="AI94" i="19" s="1"/>
  <c r="AI299" i="16"/>
  <c r="AI300" i="16" s="1"/>
  <c r="AE255" i="19"/>
  <c r="AE256" i="19" s="1"/>
  <c r="AE459" i="16"/>
  <c r="AE460" i="16" s="1"/>
  <c r="AI319" i="19"/>
  <c r="AI320" i="19" s="1"/>
  <c r="AI523" i="16"/>
  <c r="AI524" i="16" s="1"/>
  <c r="V139" i="19"/>
  <c r="V140" i="19" s="1"/>
  <c r="V345" i="16"/>
  <c r="V346" i="16" s="1"/>
  <c r="Y519" i="16"/>
  <c r="Y520" i="16" s="1"/>
  <c r="Y57" i="19"/>
  <c r="Y58" i="19" s="1"/>
  <c r="Y315" i="19"/>
  <c r="Y316" i="19" s="1"/>
  <c r="Y263" i="16"/>
  <c r="Y264" i="16" s="1"/>
  <c r="AG179" i="19"/>
  <c r="AG180" i="19" s="1"/>
  <c r="AG385" i="16"/>
  <c r="AG386" i="16" s="1"/>
  <c r="AA405" i="16"/>
  <c r="AA406" i="16" s="1"/>
  <c r="AA199" i="19"/>
  <c r="AA200" i="19" s="1"/>
  <c r="AJ53" i="19"/>
  <c r="AJ54" i="19" s="1"/>
  <c r="AJ259" i="16"/>
  <c r="AJ260" i="16" s="1"/>
  <c r="AA255" i="19"/>
  <c r="AA256" i="19" s="1"/>
  <c r="AA459" i="16"/>
  <c r="AA460" i="16" s="1"/>
  <c r="K219" i="19"/>
  <c r="K220" i="19" s="1"/>
  <c r="K425" i="16"/>
  <c r="K426" i="16" s="1"/>
  <c r="AA217" i="19"/>
  <c r="AA218" i="19" s="1"/>
  <c r="AA423" i="16"/>
  <c r="AA424" i="16" s="1"/>
  <c r="AA497" i="16"/>
  <c r="AA498" i="16" s="1"/>
  <c r="AA293" i="19"/>
  <c r="AA294" i="19" s="1"/>
  <c r="Y121" i="19"/>
  <c r="Y122" i="19" s="1"/>
  <c r="Y327" i="16"/>
  <c r="Y328" i="16" s="1"/>
  <c r="AJ163" i="19"/>
  <c r="AJ164" i="19" s="1"/>
  <c r="AJ369" i="16"/>
  <c r="AJ370" i="16" s="1"/>
  <c r="G405" i="16"/>
  <c r="G199" i="19"/>
  <c r="AE269" i="19"/>
  <c r="AE270" i="19" s="1"/>
  <c r="AE473" i="16"/>
  <c r="AE474" i="16" s="1"/>
  <c r="Y125" i="19"/>
  <c r="Y126" i="19" s="1"/>
  <c r="Y331" i="16"/>
  <c r="Y332" i="16" s="1"/>
  <c r="R425" i="16"/>
  <c r="R426" i="16" s="1"/>
  <c r="R219" i="19"/>
  <c r="R220" i="19" s="1"/>
  <c r="V317" i="19"/>
  <c r="V318" i="19" s="1"/>
  <c r="V521" i="16"/>
  <c r="V522" i="16" s="1"/>
  <c r="O163" i="19"/>
  <c r="O164" i="19" s="1"/>
  <c r="O369" i="16"/>
  <c r="O370" i="16" s="1"/>
  <c r="Q265" i="16"/>
  <c r="Q266" i="16" s="1"/>
  <c r="Q313" i="19"/>
  <c r="Q314" i="19" s="1"/>
  <c r="Q59" i="19"/>
  <c r="Q60" i="19" s="1"/>
  <c r="Q517" i="16"/>
  <c r="Q518" i="16" s="1"/>
  <c r="W213" i="19"/>
  <c r="W214" i="19" s="1"/>
  <c r="W419" i="16"/>
  <c r="W420" i="16" s="1"/>
  <c r="AH53" i="19"/>
  <c r="AH54" i="19" s="1"/>
  <c r="AH259" i="16"/>
  <c r="AH260" i="16" s="1"/>
  <c r="L229" i="19"/>
  <c r="L230" i="19" s="1"/>
  <c r="L435" i="16"/>
  <c r="L436" i="16" s="1"/>
  <c r="AJ173" i="19"/>
  <c r="AJ174" i="19" s="1"/>
  <c r="AJ379" i="16"/>
  <c r="AJ380" i="16" s="1"/>
  <c r="G97" i="19"/>
  <c r="G303" i="16"/>
  <c r="AC433" i="16"/>
  <c r="AC434" i="16" s="1"/>
  <c r="AC227" i="19"/>
  <c r="AC228" i="19" s="1"/>
  <c r="Q421" i="16"/>
  <c r="Q422" i="16" s="1"/>
  <c r="Q215" i="19"/>
  <c r="Q216" i="19" s="1"/>
  <c r="AJ61" i="19"/>
  <c r="AJ62" i="19" s="1"/>
  <c r="AJ267" i="16"/>
  <c r="AJ268" i="16" s="1"/>
  <c r="S203" i="19"/>
  <c r="S204" i="19" s="1"/>
  <c r="S409" i="16"/>
  <c r="S410" i="16" s="1"/>
  <c r="O209" i="19"/>
  <c r="O210" i="19" s="1"/>
  <c r="O415" i="16"/>
  <c r="O416" i="16" s="1"/>
  <c r="X51" i="19"/>
  <c r="X52" i="19" s="1"/>
  <c r="X257" i="16"/>
  <c r="X258" i="16" s="1"/>
  <c r="AD265" i="19"/>
  <c r="AD266" i="19" s="1"/>
  <c r="AD469" i="16"/>
  <c r="AD470" i="16" s="1"/>
  <c r="AH69" i="19"/>
  <c r="AH70" i="19" s="1"/>
  <c r="AH275" i="16"/>
  <c r="AH276" i="16" s="1"/>
  <c r="AA49" i="19"/>
  <c r="AA50" i="19" s="1"/>
  <c r="AA255" i="16"/>
  <c r="AA256" i="16" s="1"/>
  <c r="U71" i="19"/>
  <c r="U72" i="19" s="1"/>
  <c r="U277" i="16"/>
  <c r="U278" i="16" s="1"/>
  <c r="N271" i="16"/>
  <c r="N272" i="16" s="1"/>
  <c r="N65" i="19"/>
  <c r="N66" i="19" s="1"/>
  <c r="R353" i="16"/>
  <c r="R354" i="16" s="1"/>
  <c r="R147" i="19"/>
  <c r="R148" i="19" s="1"/>
  <c r="L57" i="19"/>
  <c r="L58" i="19" s="1"/>
  <c r="L263" i="16"/>
  <c r="L264" i="16" s="1"/>
  <c r="L315" i="19"/>
  <c r="L316" i="19" s="1"/>
  <c r="L519" i="16"/>
  <c r="L520" i="16" s="1"/>
  <c r="AB71" i="19"/>
  <c r="AB72" i="19" s="1"/>
  <c r="AB277" i="16"/>
  <c r="AB278" i="16" s="1"/>
  <c r="AB217" i="19"/>
  <c r="AB218" i="19" s="1"/>
  <c r="AB423" i="16"/>
  <c r="AB424" i="16" s="1"/>
  <c r="X77" i="19"/>
  <c r="X78" i="19" s="1"/>
  <c r="X283" i="16"/>
  <c r="X284" i="16" s="1"/>
  <c r="G239" i="19"/>
  <c r="G445" i="16"/>
  <c r="K23" i="19"/>
  <c r="K24" i="19" s="1"/>
  <c r="K229" i="16"/>
  <c r="K230" i="16" s="1"/>
  <c r="P385" i="16"/>
  <c r="P386" i="16" s="1"/>
  <c r="P179" i="19"/>
  <c r="P180" i="19" s="1"/>
  <c r="V277" i="19"/>
  <c r="V278" i="19" s="1"/>
  <c r="V481" i="16"/>
  <c r="V482" i="16" s="1"/>
  <c r="AD77" i="19"/>
  <c r="AD78" i="19" s="1"/>
  <c r="AD283" i="16"/>
  <c r="AD284" i="16" s="1"/>
  <c r="H233" i="19"/>
  <c r="H234" i="19" s="1"/>
  <c r="H439" i="16"/>
  <c r="H440" i="16" s="1"/>
  <c r="H93" i="19"/>
  <c r="H94" i="19" s="1"/>
  <c r="H299" i="16"/>
  <c r="H300" i="16" s="1"/>
  <c r="AK171" i="19"/>
  <c r="AK172" i="19" s="1"/>
  <c r="AK377" i="16"/>
  <c r="AK378" i="16" s="1"/>
  <c r="G169" i="19"/>
  <c r="G375" i="16"/>
  <c r="Q367" i="16"/>
  <c r="Q368" i="16" s="1"/>
  <c r="Q161" i="19"/>
  <c r="Q162" i="19" s="1"/>
  <c r="AF175" i="19"/>
  <c r="AF176" i="19" s="1"/>
  <c r="AF381" i="16"/>
  <c r="AF382" i="16" s="1"/>
  <c r="R165" i="19"/>
  <c r="R166" i="19" s="1"/>
  <c r="R371" i="16"/>
  <c r="R372" i="16" s="1"/>
  <c r="AE71" i="19"/>
  <c r="AE72" i="19" s="1"/>
  <c r="AE277" i="16"/>
  <c r="AE278" i="16" s="1"/>
  <c r="S347" i="16"/>
  <c r="S348" i="16" s="1"/>
  <c r="S141" i="19"/>
  <c r="S142" i="19" s="1"/>
  <c r="AB267" i="19"/>
  <c r="AB268" i="19" s="1"/>
  <c r="AB471" i="16"/>
  <c r="AB472" i="16" s="1"/>
  <c r="AJ421" i="16"/>
  <c r="AJ422" i="16" s="1"/>
  <c r="AJ215" i="19"/>
  <c r="AJ216" i="19" s="1"/>
  <c r="AC293" i="16"/>
  <c r="AC294" i="16" s="1"/>
  <c r="AC87" i="19"/>
  <c r="AC88" i="19" s="1"/>
  <c r="T289" i="16"/>
  <c r="T290" i="16" s="1"/>
  <c r="T83" i="19"/>
  <c r="T84" i="19" s="1"/>
  <c r="AC13" i="19"/>
  <c r="AC14" i="19" s="1"/>
  <c r="AC219" i="16"/>
  <c r="AC220" i="16" s="1"/>
  <c r="V103" i="19"/>
  <c r="V104" i="19" s="1"/>
  <c r="V309" i="16"/>
  <c r="V310" i="16" s="1"/>
  <c r="U47" i="19"/>
  <c r="U48" i="19" s="1"/>
  <c r="U253" i="16"/>
  <c r="U254" i="16" s="1"/>
  <c r="I43" i="19"/>
  <c r="I44" i="19" s="1"/>
  <c r="I249" i="16"/>
  <c r="I250" i="16" s="1"/>
  <c r="O197" i="19"/>
  <c r="O198" i="19" s="1"/>
  <c r="O403" i="16"/>
  <c r="O404" i="16" s="1"/>
  <c r="X279" i="16"/>
  <c r="X280" i="16" s="1"/>
  <c r="X73" i="19"/>
  <c r="X74" i="19" s="1"/>
  <c r="X99" i="19"/>
  <c r="X100" i="19" s="1"/>
  <c r="X305" i="16"/>
  <c r="X306" i="16" s="1"/>
  <c r="AH295" i="16"/>
  <c r="AH296" i="16" s="1"/>
  <c r="AH89" i="19"/>
  <c r="AH90" i="19" s="1"/>
  <c r="P233" i="19"/>
  <c r="P234" i="19" s="1"/>
  <c r="P439" i="16"/>
  <c r="P440" i="16" s="1"/>
  <c r="AB21" i="19"/>
  <c r="AB22" i="19" s="1"/>
  <c r="AB227" i="16"/>
  <c r="AB228" i="16" s="1"/>
  <c r="AD489" i="16"/>
  <c r="AD490" i="16" s="1"/>
  <c r="AD285" i="19"/>
  <c r="AD286" i="19" s="1"/>
  <c r="Q285" i="19"/>
  <c r="Q286" i="19" s="1"/>
  <c r="Q489" i="16"/>
  <c r="Q490" i="16" s="1"/>
  <c r="R27" i="19"/>
  <c r="R28" i="19" s="1"/>
  <c r="R233" i="16"/>
  <c r="R234" i="16" s="1"/>
  <c r="T345" i="16"/>
  <c r="T346" i="16" s="1"/>
  <c r="T139" i="19"/>
  <c r="T140" i="19" s="1"/>
  <c r="AF101" i="19"/>
  <c r="AF102" i="19" s="1"/>
  <c r="AF307" i="16"/>
  <c r="AF308" i="16" s="1"/>
  <c r="U299" i="19"/>
  <c r="U300" i="19" s="1"/>
  <c r="U503" i="16"/>
  <c r="U504" i="16" s="1"/>
  <c r="AG403" i="16"/>
  <c r="AG404" i="16" s="1"/>
  <c r="AG197" i="19"/>
  <c r="AG198" i="19" s="1"/>
  <c r="I357" i="16"/>
  <c r="I358" i="16" s="1"/>
  <c r="I151" i="19"/>
  <c r="I152" i="19" s="1"/>
  <c r="K235" i="19"/>
  <c r="K236" i="19" s="1"/>
  <c r="K441" i="16"/>
  <c r="K442" i="16" s="1"/>
  <c r="AF187" i="19"/>
  <c r="AF188" i="19" s="1"/>
  <c r="AF393" i="16"/>
  <c r="AF394" i="16" s="1"/>
  <c r="AA81" i="19"/>
  <c r="AA82" i="19" s="1"/>
  <c r="AA287" i="16"/>
  <c r="AA288" i="16" s="1"/>
  <c r="AC385" i="16"/>
  <c r="AC386" i="16" s="1"/>
  <c r="AC179" i="19"/>
  <c r="AC180" i="19" s="1"/>
  <c r="L219" i="19"/>
  <c r="L220" i="19" s="1"/>
  <c r="L425" i="16"/>
  <c r="L426" i="16" s="1"/>
  <c r="G65" i="19"/>
  <c r="G271" i="16"/>
  <c r="K157" i="19"/>
  <c r="K158" i="19" s="1"/>
  <c r="K363" i="16"/>
  <c r="K364" i="16" s="1"/>
  <c r="J123" i="19"/>
  <c r="J124" i="19" s="1"/>
  <c r="J329" i="16"/>
  <c r="J330" i="16" s="1"/>
  <c r="M175" i="19"/>
  <c r="M176" i="19" s="1"/>
  <c r="M381" i="16"/>
  <c r="M382" i="16" s="1"/>
  <c r="Z17" i="19"/>
  <c r="Z18" i="19" s="1"/>
  <c r="Z223" i="16"/>
  <c r="Z224" i="16" s="1"/>
  <c r="AF241" i="16"/>
  <c r="AF242" i="16" s="1"/>
  <c r="AF35" i="19"/>
  <c r="AF36" i="19" s="1"/>
  <c r="Z109" i="19"/>
  <c r="Z110" i="19" s="1"/>
  <c r="Z315" i="16"/>
  <c r="Z316" i="16" s="1"/>
  <c r="T387" i="16"/>
  <c r="T388" i="16" s="1"/>
  <c r="T181" i="19"/>
  <c r="T182" i="19" s="1"/>
  <c r="AB45" i="19"/>
  <c r="AB46" i="19" s="1"/>
  <c r="AB251" i="16"/>
  <c r="AB252" i="16" s="1"/>
  <c r="G423" i="16"/>
  <c r="G217" i="19"/>
  <c r="N101" i="19"/>
  <c r="N102" i="19" s="1"/>
  <c r="N307" i="16"/>
  <c r="N308" i="16" s="1"/>
  <c r="AA203" i="19"/>
  <c r="AA204" i="19" s="1"/>
  <c r="AA409" i="16"/>
  <c r="AA410" i="16" s="1"/>
  <c r="P241" i="16"/>
  <c r="P242" i="16" s="1"/>
  <c r="P35" i="19"/>
  <c r="P36" i="19" s="1"/>
  <c r="I87" i="19"/>
  <c r="I88" i="19" s="1"/>
  <c r="I293" i="16"/>
  <c r="I294" i="16" s="1"/>
  <c r="L25" i="19"/>
  <c r="L26" i="19" s="1"/>
  <c r="L231" i="16"/>
  <c r="L232" i="16" s="1"/>
  <c r="J317" i="16"/>
  <c r="J318" i="16" s="1"/>
  <c r="J111" i="19"/>
  <c r="J112" i="19" s="1"/>
  <c r="P357" i="16"/>
  <c r="P358" i="16" s="1"/>
  <c r="P151" i="19"/>
  <c r="P152" i="19" s="1"/>
  <c r="O125" i="19"/>
  <c r="O126" i="19" s="1"/>
  <c r="O331" i="16"/>
  <c r="O332" i="16" s="1"/>
  <c r="U483" i="16"/>
  <c r="U484" i="16" s="1"/>
  <c r="U279" i="19"/>
  <c r="U280" i="19" s="1"/>
  <c r="AF3" i="19"/>
  <c r="AF4" i="19" s="1"/>
  <c r="AF209" i="16"/>
  <c r="AF210" i="16" s="1"/>
  <c r="AD193" i="19"/>
  <c r="AD194" i="19" s="1"/>
  <c r="AD399" i="16"/>
  <c r="AD400" i="16" s="1"/>
  <c r="AA257" i="16"/>
  <c r="AA258" i="16" s="1"/>
  <c r="AA51" i="19"/>
  <c r="AA52" i="19" s="1"/>
  <c r="AG141" i="19"/>
  <c r="AG142" i="19" s="1"/>
  <c r="AG347" i="16"/>
  <c r="AG348" i="16" s="1"/>
  <c r="O251" i="19"/>
  <c r="O252" i="19" s="1"/>
  <c r="O457" i="16"/>
  <c r="O458" i="16" s="1"/>
  <c r="T315" i="19"/>
  <c r="T316" i="19" s="1"/>
  <c r="T519" i="16"/>
  <c r="T520" i="16" s="1"/>
  <c r="T263" i="16"/>
  <c r="T264" i="16" s="1"/>
  <c r="T57" i="19"/>
  <c r="T58" i="19" s="1"/>
  <c r="O221" i="16"/>
  <c r="O222" i="16" s="1"/>
  <c r="O15" i="19"/>
  <c r="O16" i="19" s="1"/>
  <c r="Q111" i="19"/>
  <c r="Q112" i="19" s="1"/>
  <c r="Q317" i="16"/>
  <c r="Q318" i="16" s="1"/>
  <c r="P3" i="19"/>
  <c r="P4" i="19" s="1"/>
  <c r="P209" i="16"/>
  <c r="P210" i="16" s="1"/>
  <c r="I129" i="19"/>
  <c r="I130" i="19" s="1"/>
  <c r="I131" i="19" s="1"/>
  <c r="I132" i="19" s="1"/>
  <c r="I335" i="16"/>
  <c r="I336" i="16" s="1"/>
  <c r="I337" i="16" s="1"/>
  <c r="I338" i="16" s="1"/>
  <c r="AH83" i="19"/>
  <c r="AH84" i="19" s="1"/>
  <c r="AH289" i="16"/>
  <c r="AH290" i="16" s="1"/>
  <c r="J287" i="16"/>
  <c r="J288" i="16" s="1"/>
  <c r="J81" i="19"/>
  <c r="J82" i="19" s="1"/>
  <c r="AF119" i="19"/>
  <c r="AF120" i="19" s="1"/>
  <c r="AF325" i="16"/>
  <c r="AF326" i="16" s="1"/>
  <c r="AI145" i="19"/>
  <c r="AI146" i="19" s="1"/>
  <c r="AI351" i="16"/>
  <c r="AI352" i="16" s="1"/>
  <c r="Z207" i="19"/>
  <c r="Z208" i="19" s="1"/>
  <c r="Z413" i="16"/>
  <c r="Z414" i="16" s="1"/>
  <c r="P245" i="19"/>
  <c r="P246" i="19" s="1"/>
  <c r="P451" i="16"/>
  <c r="P452" i="16" s="1"/>
  <c r="AF13" i="19"/>
  <c r="AF14" i="19" s="1"/>
  <c r="AF219" i="16"/>
  <c r="AF220" i="16" s="1"/>
  <c r="AA227" i="19"/>
  <c r="AA228" i="19" s="1"/>
  <c r="AA433" i="16"/>
  <c r="AA434" i="16" s="1"/>
  <c r="W47" i="19"/>
  <c r="W48" i="19" s="1"/>
  <c r="W253" i="16"/>
  <c r="W254" i="16" s="1"/>
  <c r="V95" i="19"/>
  <c r="V96" i="19" s="1"/>
  <c r="V301" i="16"/>
  <c r="V302" i="16" s="1"/>
  <c r="S121" i="19"/>
  <c r="S122" i="19" s="1"/>
  <c r="S327" i="16"/>
  <c r="S328" i="16" s="1"/>
  <c r="R5" i="19"/>
  <c r="R6" i="19" s="1"/>
  <c r="R211" i="16"/>
  <c r="R212" i="16" s="1"/>
  <c r="O123" i="19"/>
  <c r="O124" i="19" s="1"/>
  <c r="O329" i="16"/>
  <c r="O330" i="16" s="1"/>
  <c r="AB161" i="19"/>
  <c r="AB162" i="19" s="1"/>
  <c r="AB367" i="16"/>
  <c r="AB368" i="16" s="1"/>
  <c r="N213" i="16"/>
  <c r="N214" i="16" s="1"/>
  <c r="N7" i="19"/>
  <c r="N8" i="19" s="1"/>
  <c r="AB309" i="19"/>
  <c r="AB310" i="19" s="1"/>
  <c r="AB513" i="16"/>
  <c r="AB514" i="16" s="1"/>
  <c r="X65" i="19"/>
  <c r="X66" i="19" s="1"/>
  <c r="X271" i="16"/>
  <c r="X272" i="16" s="1"/>
  <c r="V273" i="16"/>
  <c r="V274" i="16" s="1"/>
  <c r="V67" i="19"/>
  <c r="V68" i="19" s="1"/>
  <c r="AC67" i="19"/>
  <c r="AC68" i="19" s="1"/>
  <c r="AC273" i="16"/>
  <c r="AC274" i="16" s="1"/>
  <c r="O213" i="19"/>
  <c r="O214" i="19" s="1"/>
  <c r="O419" i="16"/>
  <c r="O420" i="16" s="1"/>
  <c r="AC119" i="19"/>
  <c r="AC120" i="19" s="1"/>
  <c r="AC325" i="16"/>
  <c r="AC326" i="16" s="1"/>
  <c r="J169" i="19"/>
  <c r="J170" i="19" s="1"/>
  <c r="J375" i="16"/>
  <c r="J376" i="16" s="1"/>
  <c r="V387" i="16"/>
  <c r="V388" i="16" s="1"/>
  <c r="V181" i="19"/>
  <c r="V182" i="19" s="1"/>
  <c r="AA277" i="19"/>
  <c r="AA278" i="19" s="1"/>
  <c r="AA481" i="16"/>
  <c r="AA482" i="16" s="1"/>
  <c r="AG115" i="19"/>
  <c r="AG116" i="19" s="1"/>
  <c r="AG321" i="16"/>
  <c r="AG322" i="16" s="1"/>
  <c r="Z221" i="16"/>
  <c r="Z222" i="16" s="1"/>
  <c r="Z15" i="19"/>
  <c r="Z16" i="19" s="1"/>
  <c r="P249" i="16"/>
  <c r="P250" i="16" s="1"/>
  <c r="P43" i="19"/>
  <c r="P44" i="19" s="1"/>
  <c r="G29" i="19"/>
  <c r="G235" i="16"/>
  <c r="Y215" i="19"/>
  <c r="Y216" i="19" s="1"/>
  <c r="Y421" i="16"/>
  <c r="Y422" i="16" s="1"/>
  <c r="O439" i="16"/>
  <c r="O440" i="16" s="1"/>
  <c r="O233" i="19"/>
  <c r="O234" i="19" s="1"/>
  <c r="J373" i="16"/>
  <c r="J374" i="16" s="1"/>
  <c r="J167" i="19"/>
  <c r="J168" i="19" s="1"/>
  <c r="AH231" i="19"/>
  <c r="AH232" i="19" s="1"/>
  <c r="AH437" i="16"/>
  <c r="AH438" i="16" s="1"/>
  <c r="K7" i="19"/>
  <c r="K8" i="19" s="1"/>
  <c r="K213" i="16"/>
  <c r="K214" i="16" s="1"/>
  <c r="R283" i="19"/>
  <c r="R284" i="19" s="1"/>
  <c r="R291" i="19"/>
  <c r="R292" i="19" s="1"/>
  <c r="R495" i="16"/>
  <c r="R496" i="16" s="1"/>
  <c r="R487" i="16"/>
  <c r="R488" i="16" s="1"/>
  <c r="AA253" i="19"/>
  <c r="AA254" i="19" s="1"/>
  <c r="AI327" i="16"/>
  <c r="AI328" i="16" s="1"/>
  <c r="AI121" i="19"/>
  <c r="AI122" i="19" s="1"/>
  <c r="W435" i="16"/>
  <c r="W436" i="16" s="1"/>
  <c r="W229" i="19"/>
  <c r="W230" i="19" s="1"/>
  <c r="G197" i="19"/>
  <c r="G403" i="16"/>
  <c r="S503" i="16"/>
  <c r="S504" i="16" s="1"/>
  <c r="S299" i="19"/>
  <c r="S300" i="19" s="1"/>
  <c r="Q85" i="19"/>
  <c r="Q86" i="19" s="1"/>
  <c r="Q291" i="16"/>
  <c r="Q292" i="16" s="1"/>
  <c r="AE329" i="16"/>
  <c r="AE330" i="16" s="1"/>
  <c r="AE123" i="19"/>
  <c r="AE124" i="19" s="1"/>
  <c r="Q87" i="19"/>
  <c r="Q88" i="19" s="1"/>
  <c r="Q293" i="16"/>
  <c r="Q294" i="16" s="1"/>
  <c r="Z227" i="16"/>
  <c r="Z228" i="16" s="1"/>
  <c r="Z21" i="19"/>
  <c r="Z22" i="19" s="1"/>
  <c r="M301" i="16"/>
  <c r="M302" i="16" s="1"/>
  <c r="M95" i="19"/>
  <c r="M96" i="19" s="1"/>
  <c r="J391" i="16"/>
  <c r="J392" i="16" s="1"/>
  <c r="J185" i="19"/>
  <c r="J186" i="19" s="1"/>
  <c r="L139" i="19"/>
  <c r="L140" i="19" s="1"/>
  <c r="L345" i="16"/>
  <c r="L346" i="16" s="1"/>
  <c r="AD519" i="16"/>
  <c r="AD520" i="16" s="1"/>
  <c r="AD315" i="19"/>
  <c r="AD316" i="19" s="1"/>
  <c r="AD263" i="16"/>
  <c r="AD264" i="16" s="1"/>
  <c r="AD57" i="19"/>
  <c r="AD58" i="19" s="1"/>
  <c r="K205" i="19"/>
  <c r="K206" i="19" s="1"/>
  <c r="K411" i="16"/>
  <c r="K412" i="16" s="1"/>
  <c r="Q141" i="19"/>
  <c r="Q142" i="19" s="1"/>
  <c r="Q347" i="16"/>
  <c r="Q348" i="16" s="1"/>
  <c r="T433" i="16"/>
  <c r="T434" i="16" s="1"/>
  <c r="T227" i="19"/>
  <c r="T228" i="19" s="1"/>
  <c r="V59" i="19"/>
  <c r="V60" i="19" s="1"/>
  <c r="V517" i="16"/>
  <c r="V518" i="16" s="1"/>
  <c r="V265" i="16"/>
  <c r="V266" i="16" s="1"/>
  <c r="V313" i="19"/>
  <c r="V314" i="19" s="1"/>
  <c r="AI39" i="19"/>
  <c r="AI40" i="19" s="1"/>
  <c r="AI245" i="16"/>
  <c r="AI246" i="16" s="1"/>
  <c r="R191" i="19"/>
  <c r="R192" i="19" s="1"/>
  <c r="R397" i="16"/>
  <c r="R398" i="16" s="1"/>
  <c r="Y155" i="19"/>
  <c r="Y156" i="19" s="1"/>
  <c r="Y361" i="16"/>
  <c r="Y362" i="16" s="1"/>
  <c r="AB503" i="16"/>
  <c r="AB504" i="16" s="1"/>
  <c r="AB299" i="19"/>
  <c r="AB300" i="19" s="1"/>
  <c r="AF201" i="19"/>
  <c r="AF202" i="19" s="1"/>
  <c r="AF407" i="16"/>
  <c r="AF408" i="16" s="1"/>
  <c r="U105" i="19"/>
  <c r="U106" i="19" s="1"/>
  <c r="U311" i="16"/>
  <c r="U312" i="16" s="1"/>
  <c r="U339" i="16"/>
  <c r="U340" i="16" s="1"/>
  <c r="U133" i="19"/>
  <c r="U134" i="19" s="1"/>
  <c r="AD115" i="19"/>
  <c r="AD116" i="19" s="1"/>
  <c r="AD321" i="16"/>
  <c r="AD322" i="16" s="1"/>
  <c r="AD471" i="16"/>
  <c r="AD472" i="16" s="1"/>
  <c r="AD267" i="19"/>
  <c r="AD268" i="19" s="1"/>
  <c r="AA221" i="16"/>
  <c r="AA222" i="16" s="1"/>
  <c r="AA15" i="19"/>
  <c r="AA16" i="19" s="1"/>
  <c r="AE235" i="19"/>
  <c r="AE236" i="19" s="1"/>
  <c r="AE441" i="16"/>
  <c r="AE442" i="16" s="1"/>
  <c r="I285" i="19"/>
  <c r="I286" i="19" s="1"/>
  <c r="I489" i="16"/>
  <c r="I490" i="16" s="1"/>
  <c r="S429" i="16"/>
  <c r="S430" i="16" s="1"/>
  <c r="S223" i="19"/>
  <c r="S224" i="19" s="1"/>
  <c r="H153" i="19"/>
  <c r="H154" i="19" s="1"/>
  <c r="H359" i="16"/>
  <c r="H360" i="16" s="1"/>
  <c r="AE157" i="19"/>
  <c r="AE158" i="19" s="1"/>
  <c r="AE363" i="16"/>
  <c r="AE364" i="16" s="1"/>
  <c r="X373" i="16"/>
  <c r="X374" i="16" s="1"/>
  <c r="X167" i="19"/>
  <c r="X168" i="19" s="1"/>
  <c r="Q385" i="16"/>
  <c r="Q386" i="16" s="1"/>
  <c r="Q179" i="19"/>
  <c r="Q180" i="19" s="1"/>
  <c r="AK77" i="19"/>
  <c r="AK78" i="19" s="1"/>
  <c r="AK283" i="16"/>
  <c r="AK284" i="16" s="1"/>
  <c r="J17" i="19"/>
  <c r="J18" i="19" s="1"/>
  <c r="J223" i="16"/>
  <c r="J224" i="16" s="1"/>
  <c r="W141" i="19"/>
  <c r="W142" i="19" s="1"/>
  <c r="W347" i="16"/>
  <c r="W348" i="16" s="1"/>
  <c r="P343" i="16"/>
  <c r="P344" i="16" s="1"/>
  <c r="P137" i="19"/>
  <c r="P138" i="19" s="1"/>
  <c r="AF387" i="16"/>
  <c r="AF388" i="16" s="1"/>
  <c r="AF181" i="19"/>
  <c r="AF182" i="19" s="1"/>
  <c r="AB3" i="19"/>
  <c r="AB4" i="19" s="1"/>
  <c r="AB209" i="16"/>
  <c r="AB210" i="16" s="1"/>
  <c r="AH17" i="19"/>
  <c r="AH18" i="19" s="1"/>
  <c r="AH223" i="16"/>
  <c r="AH224" i="16" s="1"/>
  <c r="AG231" i="19"/>
  <c r="AG232" i="19" s="1"/>
  <c r="AG437" i="16"/>
  <c r="AG438" i="16" s="1"/>
  <c r="AG11" i="19"/>
  <c r="AG12" i="19" s="1"/>
  <c r="AG217" i="16"/>
  <c r="AG218" i="16" s="1"/>
  <c r="H281" i="19"/>
  <c r="H282" i="19" s="1"/>
  <c r="H485" i="16"/>
  <c r="H486" i="16" s="1"/>
  <c r="AI237" i="19"/>
  <c r="AI238" i="19" s="1"/>
  <c r="AI443" i="16"/>
  <c r="AI444" i="16" s="1"/>
  <c r="L161" i="19"/>
  <c r="L162" i="19" s="1"/>
  <c r="L367" i="16"/>
  <c r="L368" i="16" s="1"/>
  <c r="T239" i="16"/>
  <c r="T240" i="16" s="1"/>
  <c r="T33" i="19"/>
  <c r="T34" i="19" s="1"/>
  <c r="AK167" i="19"/>
  <c r="AK168" i="19" s="1"/>
  <c r="AK373" i="16"/>
  <c r="AK374" i="16" s="1"/>
  <c r="V71" i="19"/>
  <c r="V72" i="19" s="1"/>
  <c r="V277" i="16"/>
  <c r="V278" i="16" s="1"/>
  <c r="L329" i="16"/>
  <c r="L330" i="16" s="1"/>
  <c r="L123" i="19"/>
  <c r="L124" i="19" s="1"/>
  <c r="P253" i="19"/>
  <c r="P254" i="19" s="1"/>
  <c r="L471" i="16"/>
  <c r="L472" i="16" s="1"/>
  <c r="L267" i="19"/>
  <c r="L268" i="19" s="1"/>
  <c r="T301" i="19"/>
  <c r="T302" i="19" s="1"/>
  <c r="T505" i="16"/>
  <c r="T506" i="16" s="1"/>
  <c r="AG411" i="16"/>
  <c r="AG412" i="16" s="1"/>
  <c r="AG205" i="19"/>
  <c r="AG206" i="19" s="1"/>
  <c r="L87" i="19"/>
  <c r="L88" i="19" s="1"/>
  <c r="L293" i="16"/>
  <c r="L294" i="16" s="1"/>
  <c r="Q465" i="16"/>
  <c r="Q466" i="16" s="1"/>
  <c r="Q261" i="19"/>
  <c r="Q262" i="19" s="1"/>
  <c r="K257" i="19"/>
  <c r="K258" i="19" s="1"/>
  <c r="K461" i="16"/>
  <c r="K462" i="16" s="1"/>
  <c r="AB321" i="16"/>
  <c r="AB322" i="16" s="1"/>
  <c r="AB115" i="19"/>
  <c r="AB116" i="19" s="1"/>
  <c r="L281" i="19"/>
  <c r="L282" i="19" s="1"/>
  <c r="L485" i="16"/>
  <c r="L486" i="16" s="1"/>
  <c r="AF85" i="19"/>
  <c r="AF86" i="19" s="1"/>
  <c r="AF291" i="16"/>
  <c r="AF292" i="16" s="1"/>
  <c r="X401" i="16"/>
  <c r="X402" i="16" s="1"/>
  <c r="X195" i="19"/>
  <c r="X196" i="19" s="1"/>
  <c r="G269" i="16"/>
  <c r="G63" i="19"/>
  <c r="V497" i="16"/>
  <c r="V498" i="16" s="1"/>
  <c r="V293" i="19"/>
  <c r="V294" i="19" s="1"/>
  <c r="S317" i="16"/>
  <c r="S318" i="16" s="1"/>
  <c r="S111" i="19"/>
  <c r="S112" i="19" s="1"/>
  <c r="M307" i="19"/>
  <c r="M308" i="19" s="1"/>
  <c r="M511" i="16"/>
  <c r="M512" i="16" s="1"/>
  <c r="J3" i="19"/>
  <c r="J4" i="19" s="1"/>
  <c r="J209" i="16"/>
  <c r="J210" i="16" s="1"/>
  <c r="R249" i="19"/>
  <c r="R250" i="19" s="1"/>
  <c r="R455" i="16"/>
  <c r="R456" i="16" s="1"/>
  <c r="AI101" i="19"/>
  <c r="AI102" i="19" s="1"/>
  <c r="AI307" i="16"/>
  <c r="AI308" i="16" s="1"/>
  <c r="AJ35" i="19"/>
  <c r="AJ36" i="19" s="1"/>
  <c r="AJ241" i="16"/>
  <c r="AJ242" i="16" s="1"/>
  <c r="AC503" i="16"/>
  <c r="AC504" i="16" s="1"/>
  <c r="AC299" i="19"/>
  <c r="AC300" i="19" s="1"/>
  <c r="H41" i="19"/>
  <c r="H42" i="19" s="1"/>
  <c r="H247" i="16"/>
  <c r="H248" i="16" s="1"/>
  <c r="AH149" i="19"/>
  <c r="AH150" i="19" s="1"/>
  <c r="AH355" i="16"/>
  <c r="AH356" i="16" s="1"/>
  <c r="AK55" i="19"/>
  <c r="AK56" i="19" s="1"/>
  <c r="AK261" i="16"/>
  <c r="AK262" i="16" s="1"/>
  <c r="AF205" i="19"/>
  <c r="AF206" i="19" s="1"/>
  <c r="AF411" i="16"/>
  <c r="AF412" i="16" s="1"/>
  <c r="U261" i="19"/>
  <c r="U262" i="19" s="1"/>
  <c r="U465" i="16"/>
  <c r="U466" i="16" s="1"/>
  <c r="AB303" i="16"/>
  <c r="AB304" i="16" s="1"/>
  <c r="AB97" i="19"/>
  <c r="AB98" i="19" s="1"/>
  <c r="Z13" i="19"/>
  <c r="Z14" i="19" s="1"/>
  <c r="Z219" i="16"/>
  <c r="Z220" i="16" s="1"/>
  <c r="AA275" i="19"/>
  <c r="AA276" i="19" s="1"/>
  <c r="AA479" i="16"/>
  <c r="AA480" i="16" s="1"/>
  <c r="Q39" i="19"/>
  <c r="Q40" i="19" s="1"/>
  <c r="Q245" i="16"/>
  <c r="Q246" i="16" s="1"/>
  <c r="M143" i="19"/>
  <c r="M144" i="19" s="1"/>
  <c r="M349" i="16"/>
  <c r="M350" i="16" s="1"/>
  <c r="R141" i="19"/>
  <c r="R142" i="19" s="1"/>
  <c r="R347" i="16"/>
  <c r="R348" i="16" s="1"/>
  <c r="W165" i="19"/>
  <c r="W166" i="19" s="1"/>
  <c r="W371" i="16"/>
  <c r="W372" i="16" s="1"/>
  <c r="AF359" i="16"/>
  <c r="AF360" i="16" s="1"/>
  <c r="AF153" i="19"/>
  <c r="AF154" i="19" s="1"/>
  <c r="AE245" i="16"/>
  <c r="AE246" i="16" s="1"/>
  <c r="AE39" i="19"/>
  <c r="AE40" i="19" s="1"/>
  <c r="Y203" i="19"/>
  <c r="Y204" i="19" s="1"/>
  <c r="Y409" i="16"/>
  <c r="Y410" i="16" s="1"/>
  <c r="S173" i="19"/>
  <c r="S174" i="19" s="1"/>
  <c r="S379" i="16"/>
  <c r="S380" i="16" s="1"/>
  <c r="R153" i="19"/>
  <c r="R154" i="19" s="1"/>
  <c r="R359" i="16"/>
  <c r="R360" i="16" s="1"/>
  <c r="P249" i="19"/>
  <c r="P250" i="19" s="1"/>
  <c r="P455" i="16"/>
  <c r="P456" i="16" s="1"/>
  <c r="W219" i="16"/>
  <c r="W220" i="16" s="1"/>
  <c r="W13" i="19"/>
  <c r="W14" i="19" s="1"/>
  <c r="AK279" i="16"/>
  <c r="AK280" i="16" s="1"/>
  <c r="AK73" i="19"/>
  <c r="AK74" i="19" s="1"/>
  <c r="U523" i="16"/>
  <c r="U524" i="16" s="1"/>
  <c r="U319" i="19"/>
  <c r="U320" i="19" s="1"/>
  <c r="X187" i="19"/>
  <c r="X188" i="19" s="1"/>
  <c r="X393" i="16"/>
  <c r="X394" i="16" s="1"/>
  <c r="V81" i="19"/>
  <c r="V82" i="19" s="1"/>
  <c r="V287" i="16"/>
  <c r="V288" i="16" s="1"/>
  <c r="L487" i="16"/>
  <c r="L488" i="16" s="1"/>
  <c r="L283" i="19"/>
  <c r="L284" i="19" s="1"/>
  <c r="L291" i="19"/>
  <c r="L292" i="19" s="1"/>
  <c r="L495" i="16"/>
  <c r="L496" i="16" s="1"/>
  <c r="I45" i="19"/>
  <c r="I46" i="19" s="1"/>
  <c r="I251" i="16"/>
  <c r="I252" i="16" s="1"/>
  <c r="J55" i="19"/>
  <c r="J56" i="19" s="1"/>
  <c r="J261" i="16"/>
  <c r="J262" i="16" s="1"/>
  <c r="AB175" i="19"/>
  <c r="AB176" i="19" s="1"/>
  <c r="AB381" i="16"/>
  <c r="AB382" i="16" s="1"/>
  <c r="S55" i="19"/>
  <c r="S56" i="19" s="1"/>
  <c r="S261" i="16"/>
  <c r="S262" i="16" s="1"/>
  <c r="AF177" i="19"/>
  <c r="AF178" i="19" s="1"/>
  <c r="AF383" i="16"/>
  <c r="AF384" i="16" s="1"/>
  <c r="S7" i="19"/>
  <c r="S8" i="19" s="1"/>
  <c r="S213" i="16"/>
  <c r="S214" i="16" s="1"/>
  <c r="AE19" i="19"/>
  <c r="AE20" i="19" s="1"/>
  <c r="AE225" i="16"/>
  <c r="AE226" i="16" s="1"/>
  <c r="M15" i="19"/>
  <c r="M16" i="19" s="1"/>
  <c r="M221" i="16"/>
  <c r="M222" i="16" s="1"/>
  <c r="Q249" i="16"/>
  <c r="Q250" i="16" s="1"/>
  <c r="Q43" i="19"/>
  <c r="Q44" i="19" s="1"/>
  <c r="H83" i="19"/>
  <c r="H84" i="19" s="1"/>
  <c r="H289" i="16"/>
  <c r="H290" i="16" s="1"/>
  <c r="X313" i="16"/>
  <c r="X314" i="16" s="1"/>
  <c r="X107" i="19"/>
  <c r="X108" i="19" s="1"/>
  <c r="K243" i="16"/>
  <c r="K244" i="16" s="1"/>
  <c r="K37" i="19"/>
  <c r="K38" i="19" s="1"/>
  <c r="U169" i="19"/>
  <c r="U170" i="19" s="1"/>
  <c r="U375" i="16"/>
  <c r="U376" i="16" s="1"/>
  <c r="Z469" i="16"/>
  <c r="Z470" i="16" s="1"/>
  <c r="Z265" i="19"/>
  <c r="Z266" i="19" s="1"/>
  <c r="O247" i="16"/>
  <c r="O248" i="16" s="1"/>
  <c r="O41" i="19"/>
  <c r="O42" i="19" s="1"/>
  <c r="Y207" i="19"/>
  <c r="Y208" i="19" s="1"/>
  <c r="Y413" i="16"/>
  <c r="Y414" i="16" s="1"/>
  <c r="AG421" i="16"/>
  <c r="AG422" i="16" s="1"/>
  <c r="AG215" i="19"/>
  <c r="AG216" i="19" s="1"/>
  <c r="AB95" i="19"/>
  <c r="AB96" i="19" s="1"/>
  <c r="AB301" i="16"/>
  <c r="AB302" i="16" s="1"/>
  <c r="AC223" i="16"/>
  <c r="AC224" i="16" s="1"/>
  <c r="AC17" i="19"/>
  <c r="AC18" i="19" s="1"/>
  <c r="I261" i="16"/>
  <c r="I262" i="16" s="1"/>
  <c r="I55" i="19"/>
  <c r="I56" i="19" s="1"/>
  <c r="P223" i="19"/>
  <c r="P224" i="19" s="1"/>
  <c r="P429" i="16"/>
  <c r="P430" i="16" s="1"/>
  <c r="AC287" i="19"/>
  <c r="AC288" i="19" s="1"/>
  <c r="AC491" i="16"/>
  <c r="AC492" i="16" s="1"/>
  <c r="Z501" i="16"/>
  <c r="Z502" i="16" s="1"/>
  <c r="Z297" i="19"/>
  <c r="Z298" i="19" s="1"/>
  <c r="M321" i="16"/>
  <c r="M322" i="16" s="1"/>
  <c r="M115" i="19"/>
  <c r="M116" i="19" s="1"/>
  <c r="Z95" i="19"/>
  <c r="Z96" i="19" s="1"/>
  <c r="Z301" i="16"/>
  <c r="Z302" i="16" s="1"/>
  <c r="V305" i="16"/>
  <c r="V306" i="16" s="1"/>
  <c r="V99" i="19"/>
  <c r="V100" i="19" s="1"/>
  <c r="Z345" i="16"/>
  <c r="Z346" i="16" s="1"/>
  <c r="Z139" i="19"/>
  <c r="Z140" i="19" s="1"/>
  <c r="V35" i="19"/>
  <c r="V36" i="19" s="1"/>
  <c r="V241" i="16"/>
  <c r="V242" i="16" s="1"/>
  <c r="T255" i="16"/>
  <c r="T256" i="16" s="1"/>
  <c r="T49" i="19"/>
  <c r="T50" i="19" s="1"/>
  <c r="T45" i="19"/>
  <c r="T46" i="19" s="1"/>
  <c r="T251" i="16"/>
  <c r="T252" i="16" s="1"/>
  <c r="L129" i="19"/>
  <c r="L130" i="19" s="1"/>
  <c r="L131" i="19" s="1"/>
  <c r="L132" i="19" s="1"/>
  <c r="L335" i="16"/>
  <c r="L336" i="16" s="1"/>
  <c r="L337" i="16" s="1"/>
  <c r="L338" i="16" s="1"/>
  <c r="U239" i="19"/>
  <c r="U240" i="19" s="1"/>
  <c r="U445" i="16"/>
  <c r="U446" i="16" s="1"/>
  <c r="V189" i="19"/>
  <c r="V190" i="19" s="1"/>
  <c r="V395" i="16"/>
  <c r="V396" i="16" s="1"/>
  <c r="AE55" i="19"/>
  <c r="AE56" i="19" s="1"/>
  <c r="AE261" i="16"/>
  <c r="AE262" i="16" s="1"/>
  <c r="AD291" i="19"/>
  <c r="AD292" i="19" s="1"/>
  <c r="AD283" i="19"/>
  <c r="AD284" i="19" s="1"/>
  <c r="AD487" i="16"/>
  <c r="AD488" i="16" s="1"/>
  <c r="AD495" i="16"/>
  <c r="AD496" i="16" s="1"/>
  <c r="AB49" i="19"/>
  <c r="AB50" i="19" s="1"/>
  <c r="AB255" i="16"/>
  <c r="AB256" i="16" s="1"/>
  <c r="M139" i="19"/>
  <c r="M140" i="19" s="1"/>
  <c r="M345" i="16"/>
  <c r="M346" i="16" s="1"/>
  <c r="AJ397" i="16"/>
  <c r="AJ398" i="16" s="1"/>
  <c r="AJ191" i="19"/>
  <c r="AJ192" i="19" s="1"/>
  <c r="S253" i="19"/>
  <c r="S254" i="19" s="1"/>
  <c r="I261" i="19"/>
  <c r="I262" i="19" s="1"/>
  <c r="I465" i="16"/>
  <c r="I466" i="16" s="1"/>
  <c r="W237" i="16"/>
  <c r="W238" i="16" s="1"/>
  <c r="W31" i="19"/>
  <c r="W32" i="19" s="1"/>
  <c r="J143" i="19"/>
  <c r="J144" i="19" s="1"/>
  <c r="J349" i="16"/>
  <c r="J350" i="16" s="1"/>
  <c r="P21" i="19"/>
  <c r="P22" i="19" s="1"/>
  <c r="P227" i="16"/>
  <c r="P228" i="16" s="1"/>
  <c r="O193" i="19"/>
  <c r="O194" i="19" s="1"/>
  <c r="O399" i="16"/>
  <c r="O400" i="16" s="1"/>
  <c r="J385" i="16"/>
  <c r="J386" i="16" s="1"/>
  <c r="J179" i="19"/>
  <c r="J180" i="19" s="1"/>
  <c r="AA377" i="16"/>
  <c r="AA378" i="16" s="1"/>
  <c r="AA171" i="19"/>
  <c r="AA172" i="19" s="1"/>
  <c r="AD269" i="16"/>
  <c r="AD270" i="16" s="1"/>
  <c r="AD63" i="19"/>
  <c r="AD64" i="19" s="1"/>
  <c r="P447" i="16"/>
  <c r="P448" i="16" s="1"/>
  <c r="P241" i="19"/>
  <c r="P242" i="19" s="1"/>
  <c r="H267" i="19"/>
  <c r="H268" i="19" s="1"/>
  <c r="H471" i="16"/>
  <c r="H472" i="16" s="1"/>
  <c r="AI429" i="16"/>
  <c r="AI430" i="16" s="1"/>
  <c r="AI223" i="19"/>
  <c r="AI224" i="19" s="1"/>
  <c r="AG49" i="19"/>
  <c r="AG50" i="19" s="1"/>
  <c r="AG255" i="16"/>
  <c r="AG256" i="16" s="1"/>
  <c r="V325" i="16"/>
  <c r="V326" i="16" s="1"/>
  <c r="V119" i="19"/>
  <c r="V120" i="19" s="1"/>
  <c r="Z191" i="19"/>
  <c r="Z192" i="19" s="1"/>
  <c r="Z397" i="16"/>
  <c r="Z398" i="16" s="1"/>
  <c r="Z149" i="19"/>
  <c r="Z150" i="19" s="1"/>
  <c r="Z355" i="16"/>
  <c r="Z356" i="16" s="1"/>
  <c r="AJ319" i="19"/>
  <c r="AJ320" i="19" s="1"/>
  <c r="AJ523" i="16"/>
  <c r="AJ524" i="16" s="1"/>
  <c r="M281" i="16"/>
  <c r="M282" i="16" s="1"/>
  <c r="M75" i="19"/>
  <c r="M76" i="19" s="1"/>
  <c r="AA75" i="19"/>
  <c r="AA76" i="19" s="1"/>
  <c r="AA281" i="16"/>
  <c r="AA282" i="16" s="1"/>
  <c r="AF457" i="16"/>
  <c r="AF458" i="16" s="1"/>
  <c r="AF251" i="19"/>
  <c r="AF252" i="19" s="1"/>
  <c r="AF241" i="19"/>
  <c r="AF242" i="19" s="1"/>
  <c r="AF447" i="16"/>
  <c r="AF448" i="16" s="1"/>
  <c r="AG303" i="16"/>
  <c r="AG304" i="16" s="1"/>
  <c r="AG97" i="19"/>
  <c r="AG98" i="19" s="1"/>
  <c r="AC397" i="16"/>
  <c r="AC398" i="16" s="1"/>
  <c r="AC191" i="19"/>
  <c r="AC192" i="19" s="1"/>
  <c r="AJ253" i="19"/>
  <c r="AJ254" i="19" s="1"/>
  <c r="AE99" i="19"/>
  <c r="AE100" i="19" s="1"/>
  <c r="AE305" i="16"/>
  <c r="AE306" i="16" s="1"/>
  <c r="Z117" i="19"/>
  <c r="Z118" i="19" s="1"/>
  <c r="Z323" i="16"/>
  <c r="Z324" i="16" s="1"/>
  <c r="R137" i="19"/>
  <c r="R138" i="19" s="1"/>
  <c r="R343" i="16"/>
  <c r="R344" i="16" s="1"/>
  <c r="S183" i="19"/>
  <c r="S184" i="19" s="1"/>
  <c r="S389" i="16"/>
  <c r="S390" i="16" s="1"/>
  <c r="Y81" i="19"/>
  <c r="Y82" i="19" s="1"/>
  <c r="Y287" i="16"/>
  <c r="Y288" i="16" s="1"/>
  <c r="AA143" i="19"/>
  <c r="AA144" i="19" s="1"/>
  <c r="AA349" i="16"/>
  <c r="AA350" i="16" s="1"/>
  <c r="AF37" i="19"/>
  <c r="AF38" i="19" s="1"/>
  <c r="AF243" i="16"/>
  <c r="AF244" i="16" s="1"/>
  <c r="P91" i="19"/>
  <c r="P92" i="19" s="1"/>
  <c r="P297" i="16"/>
  <c r="P298" i="16" s="1"/>
  <c r="AF15" i="19"/>
  <c r="AF16" i="19" s="1"/>
  <c r="AF221" i="16"/>
  <c r="AF222" i="16" s="1"/>
  <c r="G479" i="16"/>
  <c r="G275" i="19"/>
  <c r="AH61" i="19"/>
  <c r="AH62" i="19" s="1"/>
  <c r="AH267" i="16"/>
  <c r="AH268" i="16" s="1"/>
  <c r="L197" i="19"/>
  <c r="L198" i="19" s="1"/>
  <c r="L403" i="16"/>
  <c r="L404" i="16" s="1"/>
  <c r="AD497" i="16"/>
  <c r="AD498" i="16" s="1"/>
  <c r="AD293" i="19"/>
  <c r="AD294" i="19" s="1"/>
  <c r="M225" i="19"/>
  <c r="M226" i="19" s="1"/>
  <c r="M431" i="16"/>
  <c r="M432" i="16" s="1"/>
  <c r="J215" i="19"/>
  <c r="J216" i="19" s="1"/>
  <c r="J421" i="16"/>
  <c r="J422" i="16" s="1"/>
  <c r="O53" i="19"/>
  <c r="O54" i="19" s="1"/>
  <c r="O259" i="16"/>
  <c r="O260" i="16" s="1"/>
  <c r="M233" i="19"/>
  <c r="M234" i="19" s="1"/>
  <c r="M439" i="16"/>
  <c r="M440" i="16" s="1"/>
  <c r="O121" i="19"/>
  <c r="O122" i="19" s="1"/>
  <c r="O327" i="16"/>
  <c r="O328" i="16" s="1"/>
  <c r="AE17" i="19"/>
  <c r="AE18" i="19" s="1"/>
  <c r="AE223" i="16"/>
  <c r="AE224" i="16" s="1"/>
  <c r="K11" i="19"/>
  <c r="K12" i="19" s="1"/>
  <c r="K217" i="16"/>
  <c r="K218" i="16" s="1"/>
  <c r="AB285" i="16"/>
  <c r="AB286" i="16" s="1"/>
  <c r="AB79" i="19"/>
  <c r="AB80" i="19" s="1"/>
  <c r="W121" i="19"/>
  <c r="W122" i="19" s="1"/>
  <c r="W327" i="16"/>
  <c r="W328" i="16" s="1"/>
  <c r="AG285" i="19"/>
  <c r="AG286" i="19" s="1"/>
  <c r="AG489" i="16"/>
  <c r="AG490" i="16" s="1"/>
  <c r="L235" i="19"/>
  <c r="L236" i="19" s="1"/>
  <c r="L441" i="16"/>
  <c r="L442" i="16" s="1"/>
  <c r="AJ307" i="19"/>
  <c r="AJ308" i="19" s="1"/>
  <c r="AJ511" i="16"/>
  <c r="AJ512" i="16" s="1"/>
  <c r="R287" i="19"/>
  <c r="R288" i="19" s="1"/>
  <c r="R491" i="16"/>
  <c r="R492" i="16" s="1"/>
  <c r="Y427" i="16"/>
  <c r="Y428" i="16" s="1"/>
  <c r="Y221" i="19"/>
  <c r="Y222" i="19" s="1"/>
  <c r="AK225" i="19"/>
  <c r="AK226" i="19" s="1"/>
  <c r="AK431" i="16"/>
  <c r="AK432" i="16" s="1"/>
  <c r="S209" i="16"/>
  <c r="S210" i="16" s="1"/>
  <c r="S3" i="19"/>
  <c r="S4" i="19" s="1"/>
  <c r="G11" i="19"/>
  <c r="G217" i="16"/>
  <c r="AD307" i="19"/>
  <c r="AD308" i="19" s="1"/>
  <c r="AD511" i="16"/>
  <c r="AD512" i="16" s="1"/>
  <c r="AH211" i="19"/>
  <c r="AH212" i="19" s="1"/>
  <c r="AH417" i="16"/>
  <c r="AH418" i="16" s="1"/>
  <c r="O203" i="19"/>
  <c r="O204" i="19" s="1"/>
  <c r="O409" i="16"/>
  <c r="O410" i="16" s="1"/>
  <c r="AD217" i="19"/>
  <c r="AD218" i="19" s="1"/>
  <c r="AD423" i="16"/>
  <c r="AD424" i="16" s="1"/>
  <c r="AC51" i="19"/>
  <c r="AC52" i="19" s="1"/>
  <c r="AC257" i="16"/>
  <c r="AC258" i="16" s="1"/>
  <c r="V475" i="16"/>
  <c r="V476" i="16" s="1"/>
  <c r="V271" i="19"/>
  <c r="V272" i="19" s="1"/>
  <c r="K161" i="19"/>
  <c r="K162" i="19" s="1"/>
  <c r="K367" i="16"/>
  <c r="K368" i="16" s="1"/>
  <c r="M81" i="19"/>
  <c r="M82" i="19" s="1"/>
  <c r="M287" i="16"/>
  <c r="M288" i="16" s="1"/>
  <c r="V237" i="19"/>
  <c r="V238" i="19" s="1"/>
  <c r="V443" i="16"/>
  <c r="V444" i="16" s="1"/>
  <c r="AI389" i="16"/>
  <c r="AI390" i="16" s="1"/>
  <c r="AI183" i="19"/>
  <c r="AI184" i="19" s="1"/>
  <c r="Y213" i="19"/>
  <c r="Y214" i="19" s="1"/>
  <c r="Y419" i="16"/>
  <c r="Y420" i="16" s="1"/>
  <c r="X489" i="16"/>
  <c r="X490" i="16" s="1"/>
  <c r="X285" i="19"/>
  <c r="X286" i="19" s="1"/>
  <c r="M169" i="19"/>
  <c r="M170" i="19" s="1"/>
  <c r="M375" i="16"/>
  <c r="M376" i="16" s="1"/>
  <c r="Y179" i="19"/>
  <c r="Y180" i="19" s="1"/>
  <c r="Y385" i="16"/>
  <c r="Y386" i="16" s="1"/>
  <c r="T449" i="16"/>
  <c r="T450" i="16" s="1"/>
  <c r="T243" i="19"/>
  <c r="T244" i="19" s="1"/>
  <c r="Z19" i="19"/>
  <c r="Z20" i="19" s="1"/>
  <c r="Z225" i="16"/>
  <c r="Z226" i="16" s="1"/>
  <c r="AB107" i="19"/>
  <c r="AB108" i="19" s="1"/>
  <c r="AB313" i="16"/>
  <c r="AB314" i="16" s="1"/>
  <c r="L73" i="19"/>
  <c r="L74" i="19" s="1"/>
  <c r="L279" i="16"/>
  <c r="L280" i="16" s="1"/>
  <c r="Y297" i="16"/>
  <c r="Y298" i="16" s="1"/>
  <c r="Y91" i="19"/>
  <c r="Y92" i="19" s="1"/>
  <c r="Y29" i="19"/>
  <c r="Y30" i="19" s="1"/>
  <c r="Y235" i="16"/>
  <c r="Y236" i="16" s="1"/>
  <c r="S153" i="19"/>
  <c r="S154" i="19" s="1"/>
  <c r="S359" i="16"/>
  <c r="S360" i="16" s="1"/>
  <c r="J377" i="16"/>
  <c r="J378" i="16" s="1"/>
  <c r="J171" i="19"/>
  <c r="J172" i="19" s="1"/>
  <c r="AC9" i="19"/>
  <c r="AC10" i="19" s="1"/>
  <c r="AC215" i="16"/>
  <c r="AC216" i="16" s="1"/>
  <c r="AA219" i="19"/>
  <c r="AA220" i="19" s="1"/>
  <c r="AA425" i="16"/>
  <c r="AA426" i="16" s="1"/>
  <c r="AD269" i="19"/>
  <c r="AD270" i="19" s="1"/>
  <c r="AD473" i="16"/>
  <c r="AD474" i="16" s="1"/>
  <c r="V309" i="19"/>
  <c r="V310" i="19" s="1"/>
  <c r="V513" i="16"/>
  <c r="V514" i="16" s="1"/>
  <c r="M215" i="19"/>
  <c r="M216" i="19" s="1"/>
  <c r="M421" i="16"/>
  <c r="M422" i="16" s="1"/>
  <c r="AA217" i="16"/>
  <c r="AA218" i="16" s="1"/>
  <c r="AA11" i="19"/>
  <c r="AA12" i="19" s="1"/>
  <c r="AB233" i="16"/>
  <c r="AB234" i="16" s="1"/>
  <c r="AB27" i="19"/>
  <c r="AB28" i="19" s="1"/>
  <c r="L67" i="19"/>
  <c r="L68" i="19" s="1"/>
  <c r="L273" i="16"/>
  <c r="L274" i="16" s="1"/>
  <c r="G257" i="16"/>
  <c r="G51" i="19"/>
  <c r="AC93" i="19"/>
  <c r="AC94" i="19" s="1"/>
  <c r="AC299" i="16"/>
  <c r="AC300" i="16" s="1"/>
  <c r="X387" i="16"/>
  <c r="X388" i="16" s="1"/>
  <c r="X181" i="19"/>
  <c r="X182" i="19" s="1"/>
  <c r="AD39" i="19"/>
  <c r="AD40" i="19" s="1"/>
  <c r="AD245" i="16"/>
  <c r="AD246" i="16" s="1"/>
  <c r="X219" i="19"/>
  <c r="X220" i="19" s="1"/>
  <c r="X425" i="16"/>
  <c r="X426" i="16" s="1"/>
  <c r="J105" i="19"/>
  <c r="J106" i="19" s="1"/>
  <c r="J311" i="16"/>
  <c r="J312" i="16" s="1"/>
  <c r="AA165" i="19"/>
  <c r="AA166" i="19" s="1"/>
  <c r="AA371" i="16"/>
  <c r="AA372" i="16" s="1"/>
  <c r="S267" i="19"/>
  <c r="S268" i="19" s="1"/>
  <c r="S471" i="16"/>
  <c r="S472" i="16" s="1"/>
  <c r="H209" i="16"/>
  <c r="H210" i="16" s="1"/>
  <c r="H3" i="19"/>
  <c r="H4" i="19" s="1"/>
  <c r="L169" i="19"/>
  <c r="L170" i="19" s="1"/>
  <c r="L375" i="16"/>
  <c r="L376" i="16" s="1"/>
  <c r="T307" i="19"/>
  <c r="T308" i="19" s="1"/>
  <c r="T511" i="16"/>
  <c r="T512" i="16" s="1"/>
  <c r="Z119" i="19"/>
  <c r="Z120" i="19" s="1"/>
  <c r="Z325" i="16"/>
  <c r="Z326" i="16" s="1"/>
  <c r="K373" i="16"/>
  <c r="K374" i="16" s="1"/>
  <c r="K167" i="19"/>
  <c r="K168" i="19" s="1"/>
  <c r="V423" i="16"/>
  <c r="V424" i="16" s="1"/>
  <c r="V217" i="19"/>
  <c r="V218" i="19" s="1"/>
  <c r="P421" i="16"/>
  <c r="P422" i="16" s="1"/>
  <c r="P215" i="19"/>
  <c r="P216" i="19" s="1"/>
  <c r="K347" i="16"/>
  <c r="K348" i="16" s="1"/>
  <c r="K141" i="19"/>
  <c r="K142" i="19" s="1"/>
  <c r="G229" i="19"/>
  <c r="G435" i="16"/>
  <c r="AA317" i="19"/>
  <c r="AA318" i="19" s="1"/>
  <c r="AA521" i="16"/>
  <c r="AA522" i="16" s="1"/>
  <c r="M79" i="19"/>
  <c r="M80" i="19" s="1"/>
  <c r="M285" i="16"/>
  <c r="M286" i="16" s="1"/>
  <c r="AI463" i="16"/>
  <c r="AI464" i="16" s="1"/>
  <c r="AI259" i="19"/>
  <c r="AI260" i="19" s="1"/>
  <c r="N231" i="19"/>
  <c r="N232" i="19" s="1"/>
  <c r="N437" i="16"/>
  <c r="N438" i="16" s="1"/>
  <c r="T153" i="19"/>
  <c r="T154" i="19" s="1"/>
  <c r="T359" i="16"/>
  <c r="T360" i="16" s="1"/>
  <c r="AC41" i="19"/>
  <c r="AC42" i="19" s="1"/>
  <c r="AC247" i="16"/>
  <c r="AC248" i="16" s="1"/>
  <c r="AK269" i="19"/>
  <c r="AK270" i="19" s="1"/>
  <c r="AK473" i="16"/>
  <c r="AK474" i="16" s="1"/>
  <c r="S483" i="16"/>
  <c r="S484" i="16" s="1"/>
  <c r="S279" i="19"/>
  <c r="S280" i="19" s="1"/>
  <c r="O165" i="19"/>
  <c r="O166" i="19" s="1"/>
  <c r="O371" i="16"/>
  <c r="O372" i="16" s="1"/>
  <c r="AJ433" i="16"/>
  <c r="AJ434" i="16" s="1"/>
  <c r="AJ227" i="19"/>
  <c r="AJ228" i="19" s="1"/>
  <c r="W221" i="19"/>
  <c r="W222" i="19" s="1"/>
  <c r="W427" i="16"/>
  <c r="W428" i="16" s="1"/>
  <c r="X59" i="19"/>
  <c r="X60" i="19" s="1"/>
  <c r="X313" i="19"/>
  <c r="X314" i="19" s="1"/>
  <c r="X517" i="16"/>
  <c r="X518" i="16" s="1"/>
  <c r="X265" i="16"/>
  <c r="X266" i="16" s="1"/>
  <c r="H129" i="19"/>
  <c r="H130" i="19" s="1"/>
  <c r="H131" i="19" s="1"/>
  <c r="H132" i="19" s="1"/>
  <c r="H335" i="16"/>
  <c r="H336" i="16" s="1"/>
  <c r="H337" i="16" s="1"/>
  <c r="H338" i="16" s="1"/>
  <c r="AE303" i="19"/>
  <c r="AE304" i="19" s="1"/>
  <c r="AE507" i="16"/>
  <c r="AE508" i="16" s="1"/>
  <c r="W209" i="19"/>
  <c r="W210" i="19" s="1"/>
  <c r="W415" i="16"/>
  <c r="W416" i="16" s="1"/>
  <c r="M5" i="19"/>
  <c r="M6" i="19" s="1"/>
  <c r="M211" i="16"/>
  <c r="M212" i="16" s="1"/>
  <c r="P273" i="16"/>
  <c r="P274" i="16" s="1"/>
  <c r="P67" i="19"/>
  <c r="P68" i="19" s="1"/>
  <c r="L419" i="16"/>
  <c r="L420" i="16" s="1"/>
  <c r="L213" i="19"/>
  <c r="L214" i="19" s="1"/>
  <c r="K25" i="19"/>
  <c r="K26" i="19" s="1"/>
  <c r="K231" i="16"/>
  <c r="K232" i="16" s="1"/>
  <c r="AJ139" i="19"/>
  <c r="AJ140" i="19" s="1"/>
  <c r="AJ345" i="16"/>
  <c r="AJ346" i="16" s="1"/>
  <c r="AI425" i="16"/>
  <c r="AI426" i="16" s="1"/>
  <c r="AI219" i="19"/>
  <c r="AI220" i="19" s="1"/>
  <c r="Q281" i="19"/>
  <c r="Q282" i="19" s="1"/>
  <c r="Q485" i="16"/>
  <c r="Q486" i="16" s="1"/>
  <c r="AC513" i="16"/>
  <c r="AC514" i="16" s="1"/>
  <c r="AC309" i="19"/>
  <c r="AC310" i="19" s="1"/>
  <c r="N255" i="19"/>
  <c r="N256" i="19" s="1"/>
  <c r="N459" i="16"/>
  <c r="N460" i="16" s="1"/>
  <c r="V319" i="19"/>
  <c r="V523" i="16"/>
  <c r="V524" i="16" s="1"/>
  <c r="J29" i="19"/>
  <c r="J30" i="19" s="1"/>
  <c r="J235" i="16"/>
  <c r="J236" i="16" s="1"/>
  <c r="N339" i="16"/>
  <c r="N340" i="16" s="1"/>
  <c r="N133" i="19"/>
  <c r="N134" i="19" s="1"/>
  <c r="N23" i="19"/>
  <c r="N24" i="19" s="1"/>
  <c r="N229" i="16"/>
  <c r="N230" i="16" s="1"/>
  <c r="G61" i="19"/>
  <c r="G267" i="16"/>
  <c r="AF193" i="19"/>
  <c r="AF194" i="19" s="1"/>
  <c r="AF399" i="16"/>
  <c r="AF400" i="16" s="1"/>
  <c r="W143" i="19"/>
  <c r="W144" i="19" s="1"/>
  <c r="W349" i="16"/>
  <c r="W350" i="16" s="1"/>
  <c r="AE269" i="16"/>
  <c r="AE270" i="16" s="1"/>
  <c r="AE63" i="19"/>
  <c r="AE64" i="19" s="1"/>
  <c r="Q93" i="19"/>
  <c r="Q94" i="19" s="1"/>
  <c r="Q299" i="16"/>
  <c r="Q300" i="16" s="1"/>
  <c r="Q463" i="16"/>
  <c r="Q464" i="16" s="1"/>
  <c r="Q259" i="19"/>
  <c r="Q260" i="19" s="1"/>
  <c r="J407" i="16"/>
  <c r="J408" i="16" s="1"/>
  <c r="J201" i="19"/>
  <c r="J202" i="19" s="1"/>
  <c r="S401" i="16"/>
  <c r="S402" i="16" s="1"/>
  <c r="S195" i="19"/>
  <c r="S196" i="19" s="1"/>
  <c r="AI303" i="19"/>
  <c r="AI304" i="19" s="1"/>
  <c r="AI507" i="16"/>
  <c r="AI508" i="16" s="1"/>
  <c r="M141" i="19"/>
  <c r="M142" i="19" s="1"/>
  <c r="M347" i="16"/>
  <c r="M348" i="16" s="1"/>
  <c r="Q269" i="19"/>
  <c r="Q270" i="19" s="1"/>
  <c r="Q473" i="16"/>
  <c r="Q474" i="16" s="1"/>
  <c r="X171" i="19"/>
  <c r="X172" i="19" s="1"/>
  <c r="X377" i="16"/>
  <c r="X378" i="16" s="1"/>
  <c r="J31" i="19"/>
  <c r="J32" i="19" s="1"/>
  <c r="J237" i="16"/>
  <c r="J238" i="16" s="1"/>
  <c r="S243" i="16"/>
  <c r="S244" i="16" s="1"/>
  <c r="S37" i="19"/>
  <c r="S38" i="19" s="1"/>
  <c r="AF213" i="19"/>
  <c r="AF214" i="19" s="1"/>
  <c r="AF419" i="16"/>
  <c r="AF420" i="16" s="1"/>
  <c r="AF75" i="19"/>
  <c r="AF76" i="19" s="1"/>
  <c r="AF281" i="16"/>
  <c r="AF282" i="16" s="1"/>
  <c r="AK307" i="19"/>
  <c r="AK308" i="19" s="1"/>
  <c r="AK511" i="16"/>
  <c r="AK512" i="16" s="1"/>
  <c r="H495" i="16"/>
  <c r="H496" i="16" s="1"/>
  <c r="H487" i="16"/>
  <c r="H488" i="16" s="1"/>
  <c r="H283" i="19"/>
  <c r="H284" i="19" s="1"/>
  <c r="H291" i="19"/>
  <c r="H292" i="19" s="1"/>
  <c r="AH29" i="19"/>
  <c r="AH30" i="19" s="1"/>
  <c r="AH235" i="16"/>
  <c r="AH236" i="16" s="1"/>
  <c r="AD299" i="16"/>
  <c r="AD300" i="16" s="1"/>
  <c r="AD93" i="19"/>
  <c r="AD94" i="19" s="1"/>
  <c r="G315" i="16"/>
  <c r="G109" i="19"/>
  <c r="W135" i="19"/>
  <c r="W136" i="19" s="1"/>
  <c r="W341" i="16"/>
  <c r="W342" i="16" s="1"/>
  <c r="R279" i="19"/>
  <c r="R280" i="19" s="1"/>
  <c r="R483" i="16"/>
  <c r="R484" i="16" s="1"/>
  <c r="H443" i="16"/>
  <c r="H444" i="16" s="1"/>
  <c r="H237" i="19"/>
  <c r="H238" i="19" s="1"/>
  <c r="T399" i="16"/>
  <c r="T400" i="16" s="1"/>
  <c r="T193" i="19"/>
  <c r="T194" i="19" s="1"/>
  <c r="Q21" i="19"/>
  <c r="Q22" i="19" s="1"/>
  <c r="Q227" i="16"/>
  <c r="Q228" i="16" s="1"/>
  <c r="Z137" i="19"/>
  <c r="Z138" i="19" s="1"/>
  <c r="Z343" i="16"/>
  <c r="Z344" i="16" s="1"/>
  <c r="V353" i="16"/>
  <c r="V354" i="16" s="1"/>
  <c r="V147" i="19"/>
  <c r="V148" i="19" s="1"/>
  <c r="O493" i="16"/>
  <c r="O494" i="16" s="1"/>
  <c r="O289" i="19"/>
  <c r="O290" i="19" s="1"/>
  <c r="I235" i="19"/>
  <c r="I236" i="19" s="1"/>
  <c r="I441" i="16"/>
  <c r="I442" i="16" s="1"/>
  <c r="P443" i="16"/>
  <c r="P444" i="16" s="1"/>
  <c r="P237" i="19"/>
  <c r="P238" i="19" s="1"/>
  <c r="AJ167" i="19"/>
  <c r="AJ168" i="19" s="1"/>
  <c r="AJ373" i="16"/>
  <c r="AJ374" i="16" s="1"/>
  <c r="AC169" i="19"/>
  <c r="AC170" i="19" s="1"/>
  <c r="AC375" i="16"/>
  <c r="AC376" i="16" s="1"/>
  <c r="G159" i="19"/>
  <c r="G365" i="16"/>
  <c r="AC263" i="19"/>
  <c r="AC264" i="19" s="1"/>
  <c r="AC467" i="16"/>
  <c r="AC468" i="16" s="1"/>
  <c r="L463" i="16"/>
  <c r="L464" i="16" s="1"/>
  <c r="L259" i="19"/>
  <c r="L260" i="19" s="1"/>
  <c r="AF397" i="16"/>
  <c r="AF398" i="16" s="1"/>
  <c r="AF191" i="19"/>
  <c r="AF192" i="19" s="1"/>
  <c r="H235" i="16"/>
  <c r="H236" i="16" s="1"/>
  <c r="H29" i="19"/>
  <c r="H30" i="19" s="1"/>
  <c r="Y117" i="19"/>
  <c r="Y118" i="19" s="1"/>
  <c r="Y323" i="16"/>
  <c r="Y324" i="16" s="1"/>
  <c r="V87" i="19"/>
  <c r="V88" i="19" s="1"/>
  <c r="V293" i="16"/>
  <c r="V294" i="16" s="1"/>
  <c r="AJ305" i="19"/>
  <c r="AJ306" i="19" s="1"/>
  <c r="AJ509" i="16"/>
  <c r="AJ510" i="16" s="1"/>
  <c r="Y193" i="19"/>
  <c r="Y194" i="19" s="1"/>
  <c r="Y399" i="16"/>
  <c r="Y400" i="16" s="1"/>
  <c r="Z209" i="19"/>
  <c r="Z210" i="19" s="1"/>
  <c r="Z415" i="16"/>
  <c r="Z416" i="16" s="1"/>
  <c r="N45" i="19"/>
  <c r="N46" i="19" s="1"/>
  <c r="N251" i="16"/>
  <c r="N252" i="16" s="1"/>
  <c r="AA163" i="19"/>
  <c r="AA164" i="19" s="1"/>
  <c r="AA369" i="16"/>
  <c r="AA370" i="16" s="1"/>
  <c r="T63" i="19"/>
  <c r="T64" i="19" s="1"/>
  <c r="T269" i="16"/>
  <c r="T270" i="16" s="1"/>
  <c r="V511" i="16"/>
  <c r="V512" i="16" s="1"/>
  <c r="V307" i="19"/>
  <c r="V308" i="19" s="1"/>
  <c r="AI293" i="16"/>
  <c r="AI294" i="16" s="1"/>
  <c r="AI87" i="19"/>
  <c r="AI88" i="19" s="1"/>
  <c r="AD145" i="19"/>
  <c r="AD146" i="19" s="1"/>
  <c r="AD351" i="16"/>
  <c r="AD352" i="16" s="1"/>
  <c r="AC311" i="16"/>
  <c r="AC312" i="16" s="1"/>
  <c r="AC105" i="19"/>
  <c r="AC106" i="19" s="1"/>
  <c r="AJ213" i="19"/>
  <c r="AJ214" i="19" s="1"/>
  <c r="AJ419" i="16"/>
  <c r="AJ420" i="16" s="1"/>
  <c r="AI265" i="19"/>
  <c r="AI266" i="19" s="1"/>
  <c r="AI469" i="16"/>
  <c r="AI470" i="16" s="1"/>
  <c r="AG55" i="19"/>
  <c r="AG56" i="19" s="1"/>
  <c r="AG261" i="16"/>
  <c r="AG262" i="16" s="1"/>
  <c r="H229" i="16"/>
  <c r="H230" i="16" s="1"/>
  <c r="H23" i="19"/>
  <c r="H24" i="19" s="1"/>
  <c r="AB487" i="16"/>
  <c r="AB488" i="16" s="1"/>
  <c r="AB495" i="16"/>
  <c r="AB496" i="16" s="1"/>
  <c r="AB291" i="19"/>
  <c r="AB292" i="19" s="1"/>
  <c r="AB283" i="19"/>
  <c r="AB284" i="19" s="1"/>
  <c r="G309" i="19"/>
  <c r="G513" i="16"/>
  <c r="P55" i="19"/>
  <c r="P56" i="19" s="1"/>
  <c r="P261" i="16"/>
  <c r="P262" i="16" s="1"/>
  <c r="Z289" i="16"/>
  <c r="Z290" i="16" s="1"/>
  <c r="Z83" i="19"/>
  <c r="Z84" i="19" s="1"/>
  <c r="L85" i="19"/>
  <c r="L86" i="19" s="1"/>
  <c r="L291" i="16"/>
  <c r="L292" i="16" s="1"/>
  <c r="Q317" i="19"/>
  <c r="Q318" i="19" s="1"/>
  <c r="Q521" i="16"/>
  <c r="Q522" i="16" s="1"/>
  <c r="O11" i="19"/>
  <c r="O12" i="19" s="1"/>
  <c r="O217" i="16"/>
  <c r="O218" i="16" s="1"/>
  <c r="AD227" i="16"/>
  <c r="AD228" i="16" s="1"/>
  <c r="AD21" i="19"/>
  <c r="AD22" i="19" s="1"/>
  <c r="W67" i="19"/>
  <c r="W68" i="19" s="1"/>
  <c r="W273" i="16"/>
  <c r="W274" i="16" s="1"/>
  <c r="Q115" i="19"/>
  <c r="Q116" i="19" s="1"/>
  <c r="Q321" i="16"/>
  <c r="Q322" i="16" s="1"/>
  <c r="K343" i="16"/>
  <c r="K344" i="16" s="1"/>
  <c r="K137" i="19"/>
  <c r="K138" i="19" s="1"/>
  <c r="P277" i="19"/>
  <c r="P278" i="19" s="1"/>
  <c r="P481" i="16"/>
  <c r="P482" i="16" s="1"/>
  <c r="I17" i="19"/>
  <c r="I18" i="19" s="1"/>
  <c r="I223" i="16"/>
  <c r="I224" i="16" s="1"/>
  <c r="S495" i="16"/>
  <c r="S496" i="16" s="1"/>
  <c r="S283" i="19"/>
  <c r="S284" i="19" s="1"/>
  <c r="S487" i="16"/>
  <c r="S488" i="16" s="1"/>
  <c r="S291" i="19"/>
  <c r="S292" i="19" s="1"/>
  <c r="AA111" i="19"/>
  <c r="AA112" i="19" s="1"/>
  <c r="AA317" i="16"/>
  <c r="AA318" i="16" s="1"/>
  <c r="Z399" i="16"/>
  <c r="Z400" i="16" s="1"/>
  <c r="Z193" i="19"/>
  <c r="Z194" i="19" s="1"/>
  <c r="I241" i="19"/>
  <c r="I242" i="19" s="1"/>
  <c r="I447" i="16"/>
  <c r="I448" i="16" s="1"/>
  <c r="AB39" i="19"/>
  <c r="AB40" i="19" s="1"/>
  <c r="AB245" i="16"/>
  <c r="AB246" i="16" s="1"/>
  <c r="R201" i="19"/>
  <c r="R202" i="19" s="1"/>
  <c r="R407" i="16"/>
  <c r="R408" i="16" s="1"/>
  <c r="U119" i="19"/>
  <c r="U120" i="19" s="1"/>
  <c r="U325" i="16"/>
  <c r="U326" i="16" s="1"/>
  <c r="T469" i="16"/>
  <c r="T470" i="16" s="1"/>
  <c r="T265" i="19"/>
  <c r="T266" i="19" s="1"/>
  <c r="AJ99" i="19"/>
  <c r="AJ100" i="19" s="1"/>
  <c r="AJ305" i="16"/>
  <c r="AJ306" i="16" s="1"/>
  <c r="AJ91" i="19"/>
  <c r="AJ92" i="19" s="1"/>
  <c r="AJ297" i="16"/>
  <c r="AJ298" i="16" s="1"/>
  <c r="AH23" i="19"/>
  <c r="AH24" i="19" s="1"/>
  <c r="AH229" i="16"/>
  <c r="AH230" i="16" s="1"/>
  <c r="H351" i="16"/>
  <c r="H352" i="16" s="1"/>
  <c r="H145" i="19"/>
  <c r="H146" i="19" s="1"/>
  <c r="J497" i="16"/>
  <c r="J498" i="16" s="1"/>
  <c r="J293" i="19"/>
  <c r="J294" i="19" s="1"/>
  <c r="AG53" i="19"/>
  <c r="AG54" i="19" s="1"/>
  <c r="AG259" i="16"/>
  <c r="AG260" i="16" s="1"/>
  <c r="Q243" i="19"/>
  <c r="Q244" i="19" s="1"/>
  <c r="Q449" i="16"/>
  <c r="Q450" i="16" s="1"/>
  <c r="AD253" i="19"/>
  <c r="AD254" i="19" s="1"/>
  <c r="AG443" i="16"/>
  <c r="AG444" i="16" s="1"/>
  <c r="AG237" i="19"/>
  <c r="AG238" i="19" s="1"/>
  <c r="N211" i="19"/>
  <c r="N212" i="19" s="1"/>
  <c r="N417" i="16"/>
  <c r="N418" i="16" s="1"/>
  <c r="V3" i="19"/>
  <c r="V4" i="19" s="1"/>
  <c r="V209" i="16"/>
  <c r="V210" i="16" s="1"/>
  <c r="J271" i="19"/>
  <c r="J272" i="19" s="1"/>
  <c r="J475" i="16"/>
  <c r="J476" i="16" s="1"/>
  <c r="M69" i="19"/>
  <c r="M70" i="19" s="1"/>
  <c r="M275" i="16"/>
  <c r="M276" i="16" s="1"/>
  <c r="V143" i="19"/>
  <c r="V144" i="19" s="1"/>
  <c r="V349" i="16"/>
  <c r="V350" i="16" s="1"/>
  <c r="W265" i="16"/>
  <c r="W266" i="16" s="1"/>
  <c r="W59" i="19"/>
  <c r="W60" i="19" s="1"/>
  <c r="W517" i="16"/>
  <c r="W518" i="16" s="1"/>
  <c r="W313" i="19"/>
  <c r="W314" i="19" s="1"/>
  <c r="R503" i="16"/>
  <c r="R504" i="16" s="1"/>
  <c r="R299" i="19"/>
  <c r="R300" i="19" s="1"/>
  <c r="J405" i="16"/>
  <c r="J406" i="16" s="1"/>
  <c r="J199" i="19"/>
  <c r="J200" i="19" s="1"/>
  <c r="X163" i="19"/>
  <c r="X164" i="19" s="1"/>
  <c r="X369" i="16"/>
  <c r="X370" i="16" s="1"/>
  <c r="AJ23" i="19"/>
  <c r="AJ24" i="19" s="1"/>
  <c r="AJ229" i="16"/>
  <c r="AJ230" i="16" s="1"/>
  <c r="W147" i="19"/>
  <c r="W148" i="19" s="1"/>
  <c r="W353" i="16"/>
  <c r="W354" i="16" s="1"/>
  <c r="J343" i="16"/>
  <c r="J344" i="16" s="1"/>
  <c r="J137" i="19"/>
  <c r="J138" i="19" s="1"/>
  <c r="K229" i="19"/>
  <c r="K230" i="19" s="1"/>
  <c r="K435" i="16"/>
  <c r="K436" i="16" s="1"/>
  <c r="L385" i="16"/>
  <c r="L386" i="16" s="1"/>
  <c r="L179" i="19"/>
  <c r="L180" i="19" s="1"/>
  <c r="AJ159" i="19"/>
  <c r="AJ160" i="19" s="1"/>
  <c r="AJ365" i="16"/>
  <c r="AJ366" i="16" s="1"/>
  <c r="I103" i="19"/>
  <c r="I104" i="19" s="1"/>
  <c r="I309" i="16"/>
  <c r="I310" i="16" s="1"/>
  <c r="V251" i="19"/>
  <c r="V252" i="19" s="1"/>
  <c r="V457" i="16"/>
  <c r="V458" i="16" s="1"/>
  <c r="AJ465" i="16"/>
  <c r="AJ466" i="16" s="1"/>
  <c r="AJ261" i="19"/>
  <c r="AJ262" i="19" s="1"/>
  <c r="AK303" i="16"/>
  <c r="AK304" i="16" s="1"/>
  <c r="AK97" i="19"/>
  <c r="AK98" i="19" s="1"/>
  <c r="AE11" i="19"/>
  <c r="AE12" i="19" s="1"/>
  <c r="AE217" i="16"/>
  <c r="AE218" i="16" s="1"/>
  <c r="AH223" i="19"/>
  <c r="AH224" i="19" s="1"/>
  <c r="AH429" i="16"/>
  <c r="AH430" i="16" s="1"/>
  <c r="AA47" i="19"/>
  <c r="AA48" i="19" s="1"/>
  <c r="AA253" i="16"/>
  <c r="AA254" i="16" s="1"/>
  <c r="R293" i="19"/>
  <c r="R294" i="19" s="1"/>
  <c r="R497" i="16"/>
  <c r="R498" i="16" s="1"/>
  <c r="H115" i="19"/>
  <c r="H116" i="19" s="1"/>
  <c r="H321" i="16"/>
  <c r="H322" i="16" s="1"/>
  <c r="Z255" i="19"/>
  <c r="Z256" i="19" s="1"/>
  <c r="Z459" i="16"/>
  <c r="Z460" i="16" s="1"/>
  <c r="O215" i="19"/>
  <c r="O216" i="19" s="1"/>
  <c r="O421" i="16"/>
  <c r="O422" i="16" s="1"/>
  <c r="U313" i="16"/>
  <c r="U314" i="16" s="1"/>
  <c r="U107" i="19"/>
  <c r="U108" i="19" s="1"/>
  <c r="R189" i="19"/>
  <c r="R190" i="19" s="1"/>
  <c r="R395" i="16"/>
  <c r="R396" i="16" s="1"/>
  <c r="AJ285" i="19"/>
  <c r="AJ286" i="19" s="1"/>
  <c r="AJ489" i="16"/>
  <c r="AJ490" i="16" s="1"/>
  <c r="I271" i="19"/>
  <c r="I272" i="19" s="1"/>
  <c r="I475" i="16"/>
  <c r="I476" i="16" s="1"/>
  <c r="S407" i="16"/>
  <c r="S408" i="16" s="1"/>
  <c r="S201" i="19"/>
  <c r="S202" i="19" s="1"/>
  <c r="H305" i="19"/>
  <c r="H306" i="19" s="1"/>
  <c r="H509" i="16"/>
  <c r="H510" i="16" s="1"/>
  <c r="W153" i="19"/>
  <c r="W154" i="19" s="1"/>
  <c r="W359" i="16"/>
  <c r="W360" i="16" s="1"/>
  <c r="K95" i="19"/>
  <c r="K96" i="19" s="1"/>
  <c r="K301" i="16"/>
  <c r="K302" i="16" s="1"/>
  <c r="P73" i="19"/>
  <c r="P74" i="19" s="1"/>
  <c r="P279" i="16"/>
  <c r="P280" i="16" s="1"/>
  <c r="I101" i="19"/>
  <c r="I102" i="19" s="1"/>
  <c r="I307" i="16"/>
  <c r="I308" i="16" s="1"/>
  <c r="V105" i="19"/>
  <c r="V106" i="19" s="1"/>
  <c r="V311" i="16"/>
  <c r="V312" i="16" s="1"/>
  <c r="AD319" i="19"/>
  <c r="AD320" i="19" s="1"/>
  <c r="AD523" i="16"/>
  <c r="AD524" i="16" s="1"/>
  <c r="K353" i="16"/>
  <c r="K354" i="16" s="1"/>
  <c r="K147" i="19"/>
  <c r="K148" i="19" s="1"/>
  <c r="AF239" i="16"/>
  <c r="AF240" i="16" s="1"/>
  <c r="AF33" i="19"/>
  <c r="AF34" i="19" s="1"/>
  <c r="N475" i="16"/>
  <c r="N476" i="16" s="1"/>
  <c r="N271" i="19"/>
  <c r="N272" i="19" s="1"/>
  <c r="L443" i="16"/>
  <c r="L444" i="16" s="1"/>
  <c r="L237" i="19"/>
  <c r="L238" i="19" s="1"/>
  <c r="U79" i="19"/>
  <c r="U80" i="19" s="1"/>
  <c r="U285" i="16"/>
  <c r="U286" i="16" s="1"/>
  <c r="T35" i="19"/>
  <c r="T36" i="19" s="1"/>
  <c r="T241" i="16"/>
  <c r="T242" i="16" s="1"/>
  <c r="U475" i="16"/>
  <c r="U476" i="16" s="1"/>
  <c r="U271" i="19"/>
  <c r="U272" i="19" s="1"/>
  <c r="AI53" i="19"/>
  <c r="AI54" i="19" s="1"/>
  <c r="AI259" i="16"/>
  <c r="AI260" i="16" s="1"/>
  <c r="V177" i="19"/>
  <c r="V178" i="19" s="1"/>
  <c r="V383" i="16"/>
  <c r="V384" i="16" s="1"/>
  <c r="R225" i="19"/>
  <c r="R226" i="19" s="1"/>
  <c r="R431" i="16"/>
  <c r="R432" i="16" s="1"/>
  <c r="AF183" i="19"/>
  <c r="AF184" i="19" s="1"/>
  <c r="AF389" i="16"/>
  <c r="AF390" i="16" s="1"/>
  <c r="R151" i="19"/>
  <c r="R152" i="19" s="1"/>
  <c r="R357" i="16"/>
  <c r="R358" i="16" s="1"/>
  <c r="AH273" i="16"/>
  <c r="AH274" i="16" s="1"/>
  <c r="AH67" i="19"/>
  <c r="AH68" i="19" s="1"/>
  <c r="W217" i="19"/>
  <c r="W218" i="19" s="1"/>
  <c r="W423" i="16"/>
  <c r="W424" i="16" s="1"/>
  <c r="N79" i="19"/>
  <c r="N80" i="19" s="1"/>
  <c r="N285" i="16"/>
  <c r="N286" i="16" s="1"/>
  <c r="AK39" i="19"/>
  <c r="AK40" i="19" s="1"/>
  <c r="AK245" i="16"/>
  <c r="AK246" i="16" s="1"/>
  <c r="V63" i="19"/>
  <c r="V64" i="19" s="1"/>
  <c r="V269" i="16"/>
  <c r="V270" i="16" s="1"/>
  <c r="I179" i="19"/>
  <c r="I180" i="19" s="1"/>
  <c r="I385" i="16"/>
  <c r="I386" i="16" s="1"/>
  <c r="P231" i="16"/>
  <c r="P232" i="16" s="1"/>
  <c r="P25" i="19"/>
  <c r="P26" i="19" s="1"/>
  <c r="S421" i="16"/>
  <c r="S422" i="16" s="1"/>
  <c r="S215" i="19"/>
  <c r="S216" i="19" s="1"/>
  <c r="G515" i="16"/>
  <c r="G311" i="19"/>
  <c r="S217" i="16"/>
  <c r="S218" i="16" s="1"/>
  <c r="S11" i="19"/>
  <c r="S12" i="19" s="1"/>
  <c r="V311" i="19"/>
  <c r="V312" i="19" s="1"/>
  <c r="V515" i="16"/>
  <c r="V516" i="16" s="1"/>
  <c r="W83" i="19"/>
  <c r="W84" i="19" s="1"/>
  <c r="W289" i="16"/>
  <c r="W290" i="16" s="1"/>
  <c r="AA73" i="19"/>
  <c r="AA74" i="19" s="1"/>
  <c r="AA279" i="16"/>
  <c r="AA280" i="16" s="1"/>
  <c r="O387" i="16"/>
  <c r="O388" i="16" s="1"/>
  <c r="O181" i="19"/>
  <c r="O182" i="19" s="1"/>
  <c r="AC95" i="19"/>
  <c r="AC96" i="19" s="1"/>
  <c r="AC301" i="16"/>
  <c r="AC302" i="16" s="1"/>
  <c r="N273" i="19"/>
  <c r="N274" i="19" s="1"/>
  <c r="N477" i="16"/>
  <c r="N478" i="16" s="1"/>
  <c r="I311" i="19"/>
  <c r="I312" i="19" s="1"/>
  <c r="I515" i="16"/>
  <c r="I516" i="16" s="1"/>
  <c r="W11" i="19"/>
  <c r="W12" i="19" s="1"/>
  <c r="W217" i="16"/>
  <c r="W218" i="16" s="1"/>
  <c r="S99" i="19"/>
  <c r="S100" i="19" s="1"/>
  <c r="S305" i="16"/>
  <c r="S306" i="16" s="1"/>
  <c r="S291" i="16"/>
  <c r="S292" i="16" s="1"/>
  <c r="S85" i="19"/>
  <c r="S86" i="19" s="1"/>
  <c r="AJ281" i="19"/>
  <c r="AJ282" i="19" s="1"/>
  <c r="AJ485" i="16"/>
  <c r="AJ486" i="16" s="1"/>
  <c r="AC231" i="19"/>
  <c r="AC232" i="19" s="1"/>
  <c r="AC437" i="16"/>
  <c r="AC438" i="16" s="1"/>
  <c r="J265" i="19"/>
  <c r="J266" i="19" s="1"/>
  <c r="J469" i="16"/>
  <c r="J470" i="16" s="1"/>
  <c r="Q431" i="16"/>
  <c r="Q432" i="16" s="1"/>
  <c r="Q225" i="19"/>
  <c r="Q226" i="19" s="1"/>
  <c r="AD123" i="19"/>
  <c r="AD124" i="19" s="1"/>
  <c r="AD329" i="16"/>
  <c r="AD330" i="16" s="1"/>
  <c r="AE265" i="16"/>
  <c r="AE266" i="16" s="1"/>
  <c r="AE313" i="19"/>
  <c r="AE314" i="19" s="1"/>
  <c r="AE517" i="16"/>
  <c r="AE518" i="16" s="1"/>
  <c r="AE59" i="19"/>
  <c r="AE60" i="19" s="1"/>
  <c r="J261" i="19"/>
  <c r="J262" i="19" s="1"/>
  <c r="J465" i="16"/>
  <c r="J466" i="16" s="1"/>
  <c r="AD205" i="19"/>
  <c r="AD206" i="19" s="1"/>
  <c r="AD411" i="16"/>
  <c r="AD412" i="16" s="1"/>
  <c r="G335" i="16"/>
  <c r="G129" i="19"/>
  <c r="AG221" i="16"/>
  <c r="AG222" i="16" s="1"/>
  <c r="AG15" i="19"/>
  <c r="AG16" i="19" s="1"/>
  <c r="M411" i="16"/>
  <c r="M412" i="16" s="1"/>
  <c r="M205" i="19"/>
  <c r="M206" i="19" s="1"/>
  <c r="AJ219" i="19"/>
  <c r="AJ220" i="19" s="1"/>
  <c r="AJ425" i="16"/>
  <c r="AJ426" i="16" s="1"/>
  <c r="AA299" i="19"/>
  <c r="AA300" i="19" s="1"/>
  <c r="AA503" i="16"/>
  <c r="AA504" i="16" s="1"/>
  <c r="AI33" i="19"/>
  <c r="AI34" i="19" s="1"/>
  <c r="AI239" i="16"/>
  <c r="AI240" i="16" s="1"/>
  <c r="AJ217" i="19"/>
  <c r="AJ218" i="19" s="1"/>
  <c r="AJ423" i="16"/>
  <c r="AJ424" i="16" s="1"/>
  <c r="S41" i="19"/>
  <c r="S42" i="19" s="1"/>
  <c r="S247" i="16"/>
  <c r="S248" i="16" s="1"/>
  <c r="G75" i="19"/>
  <c r="G281" i="16"/>
  <c r="AK155" i="19"/>
  <c r="AK156" i="19" s="1"/>
  <c r="AK361" i="16"/>
  <c r="AK362" i="16" s="1"/>
  <c r="AF229" i="16"/>
  <c r="AF230" i="16" s="1"/>
  <c r="AF23" i="19"/>
  <c r="AF24" i="19" s="1"/>
  <c r="M259" i="16"/>
  <c r="M260" i="16" s="1"/>
  <c r="M53" i="19"/>
  <c r="M54" i="19" s="1"/>
  <c r="AK147" i="19"/>
  <c r="AK148" i="19" s="1"/>
  <c r="AK353" i="16"/>
  <c r="AK354" i="16" s="1"/>
  <c r="K273" i="19"/>
  <c r="K274" i="19" s="1"/>
  <c r="K477" i="16"/>
  <c r="K478" i="16" s="1"/>
  <c r="U383" i="16"/>
  <c r="U384" i="16" s="1"/>
  <c r="U177" i="19"/>
  <c r="U178" i="19" s="1"/>
  <c r="I231" i="19"/>
  <c r="I232" i="19" s="1"/>
  <c r="I437" i="16"/>
  <c r="I438" i="16" s="1"/>
  <c r="W277" i="19"/>
  <c r="W278" i="19" s="1"/>
  <c r="W481" i="16"/>
  <c r="W482" i="16" s="1"/>
  <c r="T29" i="19"/>
  <c r="T30" i="19" s="1"/>
  <c r="T235" i="16"/>
  <c r="T236" i="16" s="1"/>
  <c r="AG181" i="19"/>
  <c r="AG182" i="19" s="1"/>
  <c r="AG387" i="16"/>
  <c r="AG388" i="16" s="1"/>
  <c r="Z269" i="16"/>
  <c r="Z270" i="16" s="1"/>
  <c r="Z63" i="19"/>
  <c r="Z64" i="19" s="1"/>
  <c r="AH313" i="16"/>
  <c r="AH314" i="16" s="1"/>
  <c r="AH107" i="19"/>
  <c r="AH108" i="19" s="1"/>
  <c r="K439" i="16"/>
  <c r="K440" i="16" s="1"/>
  <c r="K233" i="19"/>
  <c r="K234" i="19" s="1"/>
  <c r="R255" i="19"/>
  <c r="R256" i="19" s="1"/>
  <c r="R459" i="16"/>
  <c r="R460" i="16" s="1"/>
  <c r="Y53" i="19"/>
  <c r="Y54" i="19" s="1"/>
  <c r="Y259" i="16"/>
  <c r="Y260" i="16" s="1"/>
  <c r="J175" i="19"/>
  <c r="J176" i="19" s="1"/>
  <c r="J381" i="16"/>
  <c r="J382" i="16" s="1"/>
  <c r="Q273" i="19"/>
  <c r="Q274" i="19" s="1"/>
  <c r="Q477" i="16"/>
  <c r="Q478" i="16" s="1"/>
  <c r="AA263" i="16"/>
  <c r="AA264" i="16" s="1"/>
  <c r="AA315" i="19"/>
  <c r="AA316" i="19" s="1"/>
  <c r="AA519" i="16"/>
  <c r="AA520" i="16" s="1"/>
  <c r="AA57" i="19"/>
  <c r="AA58" i="19" s="1"/>
  <c r="Y61" i="19"/>
  <c r="Y62" i="19" s="1"/>
  <c r="Y267" i="16"/>
  <c r="Y268" i="16" s="1"/>
  <c r="R47" i="19"/>
  <c r="R48" i="19" s="1"/>
  <c r="R253" i="16"/>
  <c r="R254" i="16" s="1"/>
  <c r="S103" i="19"/>
  <c r="S104" i="19" s="1"/>
  <c r="S309" i="16"/>
  <c r="S310" i="16" s="1"/>
  <c r="AE217" i="19"/>
  <c r="AE218" i="19" s="1"/>
  <c r="AE423" i="16"/>
  <c r="AE424" i="16" s="1"/>
  <c r="AD199" i="19"/>
  <c r="AD200" i="19" s="1"/>
  <c r="AD405" i="16"/>
  <c r="AD406" i="16" s="1"/>
  <c r="U287" i="19"/>
  <c r="U288" i="19" s="1"/>
  <c r="U491" i="16"/>
  <c r="U492" i="16" s="1"/>
  <c r="S253" i="16"/>
  <c r="S254" i="16" s="1"/>
  <c r="S47" i="19"/>
  <c r="S48" i="19" s="1"/>
  <c r="U49" i="19"/>
  <c r="U50" i="19" s="1"/>
  <c r="U255" i="16"/>
  <c r="U256" i="16" s="1"/>
  <c r="Z237" i="19"/>
  <c r="Z238" i="19" s="1"/>
  <c r="Z443" i="16"/>
  <c r="Z444" i="16" s="1"/>
  <c r="K9" i="19"/>
  <c r="K10" i="19" s="1"/>
  <c r="K215" i="16"/>
  <c r="K216" i="16" s="1"/>
  <c r="AD373" i="16"/>
  <c r="AD374" i="16" s="1"/>
  <c r="AD167" i="19"/>
  <c r="AD168" i="19" s="1"/>
  <c r="M49" i="19"/>
  <c r="M50" i="19" s="1"/>
  <c r="M255" i="16"/>
  <c r="M256" i="16" s="1"/>
  <c r="W447" i="16"/>
  <c r="W448" i="16" s="1"/>
  <c r="W241" i="19"/>
  <c r="W242" i="19" s="1"/>
  <c r="AH217" i="19"/>
  <c r="AH218" i="19" s="1"/>
  <c r="AH423" i="16"/>
  <c r="AH424" i="16" s="1"/>
  <c r="Y23" i="19"/>
  <c r="Y24" i="19" s="1"/>
  <c r="Y229" i="16"/>
  <c r="Y230" i="16" s="1"/>
  <c r="Y141" i="19"/>
  <c r="Y142" i="19" s="1"/>
  <c r="Y347" i="16"/>
  <c r="Y348" i="16" s="1"/>
  <c r="AH211" i="16"/>
  <c r="AH212" i="16" s="1"/>
  <c r="AH5" i="19"/>
  <c r="AH6" i="19" s="1"/>
  <c r="Q383" i="16"/>
  <c r="Q384" i="16" s="1"/>
  <c r="Q177" i="19"/>
  <c r="Q178" i="19" s="1"/>
  <c r="H373" i="16"/>
  <c r="H374" i="16" s="1"/>
  <c r="H167" i="19"/>
  <c r="H168" i="19" s="1"/>
  <c r="S67" i="19"/>
  <c r="S68" i="19" s="1"/>
  <c r="S273" i="16"/>
  <c r="S274" i="16" s="1"/>
  <c r="AE23" i="19"/>
  <c r="AE24" i="19" s="1"/>
  <c r="AE229" i="16"/>
  <c r="AE230" i="16" s="1"/>
  <c r="Y281" i="16"/>
  <c r="Y282" i="16" s="1"/>
  <c r="Y75" i="19"/>
  <c r="Y76" i="19" s="1"/>
  <c r="Q99" i="19"/>
  <c r="Q100" i="19" s="1"/>
  <c r="Q305" i="16"/>
  <c r="Q306" i="16" s="1"/>
  <c r="W197" i="19"/>
  <c r="W198" i="19" s="1"/>
  <c r="W403" i="16"/>
  <c r="W404" i="16" s="1"/>
  <c r="T479" i="16"/>
  <c r="T480" i="16" s="1"/>
  <c r="T275" i="19"/>
  <c r="T276" i="19" s="1"/>
  <c r="S95" i="19"/>
  <c r="S96" i="19" s="1"/>
  <c r="S301" i="16"/>
  <c r="S302" i="16" s="1"/>
  <c r="AD9" i="19"/>
  <c r="AD10" i="19" s="1"/>
  <c r="AD215" i="16"/>
  <c r="AD216" i="16" s="1"/>
  <c r="O31" i="19"/>
  <c r="O32" i="19" s="1"/>
  <c r="O237" i="16"/>
  <c r="O238" i="16" s="1"/>
  <c r="AK277" i="16"/>
  <c r="AK278" i="16" s="1"/>
  <c r="AK71" i="19"/>
  <c r="AK72" i="19" s="1"/>
  <c r="O33" i="19"/>
  <c r="O34" i="19" s="1"/>
  <c r="O239" i="16"/>
  <c r="O240" i="16" s="1"/>
  <c r="Q81" i="19"/>
  <c r="Q82" i="19" s="1"/>
  <c r="Q287" i="16"/>
  <c r="Q288" i="16" s="1"/>
  <c r="AE235" i="16"/>
  <c r="AE236" i="16" s="1"/>
  <c r="AE29" i="19"/>
  <c r="AE30" i="19" s="1"/>
  <c r="AD45" i="19"/>
  <c r="AD46" i="19" s="1"/>
  <c r="AD251" i="16"/>
  <c r="AD252" i="16" s="1"/>
  <c r="AF121" i="19"/>
  <c r="AF122" i="19" s="1"/>
  <c r="AF327" i="16"/>
  <c r="AF328" i="16" s="1"/>
  <c r="S211" i="19"/>
  <c r="S212" i="19" s="1"/>
  <c r="S417" i="16"/>
  <c r="S418" i="16" s="1"/>
  <c r="Z201" i="19"/>
  <c r="Z202" i="19" s="1"/>
  <c r="Z407" i="16"/>
  <c r="Z408" i="16" s="1"/>
  <c r="G95" i="19"/>
  <c r="G301" i="16"/>
  <c r="M91" i="19"/>
  <c r="M92" i="19" s="1"/>
  <c r="M297" i="16"/>
  <c r="M298" i="16" s="1"/>
  <c r="Q221" i="16"/>
  <c r="Q222" i="16" s="1"/>
  <c r="Q15" i="19"/>
  <c r="Q16" i="19" s="1"/>
  <c r="AA231" i="19"/>
  <c r="AA232" i="19" s="1"/>
  <c r="AA437" i="16"/>
  <c r="AA438" i="16" s="1"/>
  <c r="Y299" i="19"/>
  <c r="Y300" i="19" s="1"/>
  <c r="Y503" i="16"/>
  <c r="Y504" i="16" s="1"/>
  <c r="AC427" i="16"/>
  <c r="AC428" i="16" s="1"/>
  <c r="AC221" i="19"/>
  <c r="AC222" i="19" s="1"/>
  <c r="AB163" i="19"/>
  <c r="AB164" i="19" s="1"/>
  <c r="AB369" i="16"/>
  <c r="AB370" i="16" s="1"/>
  <c r="R229" i="19"/>
  <c r="R230" i="19" s="1"/>
  <c r="R435" i="16"/>
  <c r="R436" i="16" s="1"/>
  <c r="L177" i="19"/>
  <c r="L178" i="19" s="1"/>
  <c r="L383" i="16"/>
  <c r="L384" i="16" s="1"/>
  <c r="I377" i="16"/>
  <c r="I378" i="16" s="1"/>
  <c r="I171" i="19"/>
  <c r="I172" i="19" s="1"/>
  <c r="K277" i="16"/>
  <c r="K278" i="16" s="1"/>
  <c r="K71" i="19"/>
  <c r="K72" i="19" s="1"/>
  <c r="O233" i="16"/>
  <c r="O234" i="16" s="1"/>
  <c r="O27" i="19"/>
  <c r="O28" i="19" s="1"/>
  <c r="G211" i="19"/>
  <c r="G417" i="16"/>
  <c r="AI171" i="19"/>
  <c r="AI172" i="19" s="1"/>
  <c r="AI377" i="16"/>
  <c r="AI378" i="16" s="1"/>
  <c r="U277" i="19"/>
  <c r="U278" i="19" s="1"/>
  <c r="U481" i="16"/>
  <c r="U482" i="16" s="1"/>
  <c r="AF43" i="19"/>
  <c r="AF44" i="19" s="1"/>
  <c r="AF249" i="16"/>
  <c r="AF250" i="16" s="1"/>
  <c r="AD243" i="19"/>
  <c r="AD244" i="19" s="1"/>
  <c r="AD449" i="16"/>
  <c r="AD450" i="16" s="1"/>
  <c r="AA209" i="16"/>
  <c r="AA210" i="16" s="1"/>
  <c r="AA3" i="19"/>
  <c r="AA4" i="19" s="1"/>
  <c r="R263" i="19"/>
  <c r="R264" i="19" s="1"/>
  <c r="R467" i="16"/>
  <c r="R468" i="16" s="1"/>
  <c r="AD477" i="16"/>
  <c r="AD478" i="16" s="1"/>
  <c r="AD273" i="19"/>
  <c r="AD274" i="19" s="1"/>
  <c r="AG83" i="19"/>
  <c r="AG84" i="19" s="1"/>
  <c r="AG289" i="16"/>
  <c r="AG290" i="16" s="1"/>
  <c r="N385" i="16"/>
  <c r="N386" i="16" s="1"/>
  <c r="N179" i="19"/>
  <c r="N180" i="19" s="1"/>
  <c r="K73" i="19"/>
  <c r="K74" i="19" s="1"/>
  <c r="K279" i="16"/>
  <c r="K280" i="16" s="1"/>
  <c r="U405" i="16"/>
  <c r="U406" i="16" s="1"/>
  <c r="U199" i="19"/>
  <c r="U200" i="19" s="1"/>
  <c r="L489" i="16"/>
  <c r="L490" i="16" s="1"/>
  <c r="L285" i="19"/>
  <c r="L286" i="19" s="1"/>
  <c r="Y447" i="16"/>
  <c r="Y448" i="16" s="1"/>
  <c r="Y241" i="19"/>
  <c r="Y242" i="19" s="1"/>
  <c r="P267" i="19"/>
  <c r="P268" i="19" s="1"/>
  <c r="P471" i="16"/>
  <c r="P472" i="16" s="1"/>
  <c r="L203" i="19"/>
  <c r="L204" i="19" s="1"/>
  <c r="L409" i="16"/>
  <c r="L410" i="16" s="1"/>
  <c r="H257" i="19"/>
  <c r="H258" i="19" s="1"/>
  <c r="H461" i="16"/>
  <c r="H462" i="16" s="1"/>
  <c r="Y231" i="19"/>
  <c r="Y232" i="19" s="1"/>
  <c r="Y437" i="16"/>
  <c r="Y438" i="16" s="1"/>
  <c r="S243" i="19"/>
  <c r="S244" i="19" s="1"/>
  <c r="S449" i="16"/>
  <c r="S450" i="16" s="1"/>
  <c r="V223" i="16"/>
  <c r="V224" i="16" s="1"/>
  <c r="V17" i="19"/>
  <c r="V18" i="19" s="1"/>
  <c r="T171" i="19"/>
  <c r="T172" i="19" s="1"/>
  <c r="T377" i="16"/>
  <c r="T378" i="16" s="1"/>
  <c r="AI247" i="19"/>
  <c r="AI248" i="19" s="1"/>
  <c r="AI453" i="16"/>
  <c r="AI454" i="16" s="1"/>
  <c r="N99" i="19"/>
  <c r="N100" i="19" s="1"/>
  <c r="N305" i="16"/>
  <c r="N306" i="16" s="1"/>
  <c r="U303" i="16"/>
  <c r="U304" i="16" s="1"/>
  <c r="U97" i="19"/>
  <c r="U98" i="19" s="1"/>
  <c r="U521" i="16"/>
  <c r="U522" i="16" s="1"/>
  <c r="U317" i="19"/>
  <c r="U318" i="19" s="1"/>
  <c r="I453" i="16"/>
  <c r="I454" i="16" s="1"/>
  <c r="I247" i="19"/>
  <c r="I248" i="19" s="1"/>
  <c r="Z435" i="16"/>
  <c r="Z436" i="16" s="1"/>
  <c r="Z229" i="19"/>
  <c r="Z230" i="19" s="1"/>
  <c r="X235" i="19"/>
  <c r="X236" i="19" s="1"/>
  <c r="X441" i="16"/>
  <c r="X442" i="16" s="1"/>
  <c r="I177" i="19"/>
  <c r="I178" i="19" s="1"/>
  <c r="I383" i="16"/>
  <c r="I384" i="16" s="1"/>
  <c r="AE227" i="19"/>
  <c r="AE228" i="19" s="1"/>
  <c r="AE433" i="16"/>
  <c r="AE434" i="16" s="1"/>
  <c r="AC453" i="16"/>
  <c r="AC454" i="16" s="1"/>
  <c r="AC247" i="19"/>
  <c r="AC248" i="19" s="1"/>
  <c r="AF497" i="16"/>
  <c r="AF498" i="16" s="1"/>
  <c r="AF293" i="19"/>
  <c r="AF294" i="19" s="1"/>
  <c r="T503" i="16"/>
  <c r="T504" i="16" s="1"/>
  <c r="T299" i="19"/>
  <c r="T300" i="19" s="1"/>
  <c r="AF125" i="19"/>
  <c r="AF126" i="19" s="1"/>
  <c r="AF331" i="16"/>
  <c r="AF332" i="16" s="1"/>
  <c r="AK227" i="19"/>
  <c r="AK228" i="19" s="1"/>
  <c r="AK433" i="16"/>
  <c r="AK434" i="16" s="1"/>
  <c r="AJ143" i="19"/>
  <c r="AJ144" i="19" s="1"/>
  <c r="AJ349" i="16"/>
  <c r="AJ350" i="16" s="1"/>
  <c r="AE21" i="19"/>
  <c r="AE22" i="19" s="1"/>
  <c r="AE227" i="16"/>
  <c r="AE228" i="16" s="1"/>
  <c r="X75" i="19"/>
  <c r="X76" i="19" s="1"/>
  <c r="X281" i="16"/>
  <c r="X282" i="16" s="1"/>
  <c r="I205" i="19"/>
  <c r="I206" i="19" s="1"/>
  <c r="I411" i="16"/>
  <c r="I412" i="16" s="1"/>
  <c r="X297" i="19"/>
  <c r="X298" i="19" s="1"/>
  <c r="X501" i="16"/>
  <c r="X502" i="16" s="1"/>
  <c r="X169" i="19"/>
  <c r="X170" i="19" s="1"/>
  <c r="X375" i="16"/>
  <c r="X376" i="16" s="1"/>
  <c r="O297" i="19"/>
  <c r="O298" i="19" s="1"/>
  <c r="O501" i="16"/>
  <c r="O502" i="16" s="1"/>
  <c r="AK457" i="16"/>
  <c r="AK458" i="16" s="1"/>
  <c r="AK251" i="19"/>
  <c r="AK252" i="19" s="1"/>
  <c r="Q319" i="19"/>
  <c r="Q320" i="19" s="1"/>
  <c r="Q523" i="16"/>
  <c r="Q524" i="16" s="1"/>
  <c r="Z23" i="19"/>
  <c r="Z24" i="19" s="1"/>
  <c r="Z229" i="16"/>
  <c r="Z230" i="16" s="1"/>
  <c r="N97" i="19"/>
  <c r="N98" i="19" s="1"/>
  <c r="N303" i="16"/>
  <c r="N304" i="16" s="1"/>
  <c r="AJ327" i="16"/>
  <c r="AJ328" i="16" s="1"/>
  <c r="AJ121" i="19"/>
  <c r="AJ122" i="19" s="1"/>
  <c r="T55" i="19"/>
  <c r="T56" i="19" s="1"/>
  <c r="T261" i="16"/>
  <c r="T262" i="16" s="1"/>
  <c r="Y295" i="19"/>
  <c r="Y296" i="19" s="1"/>
  <c r="Y499" i="16"/>
  <c r="Y500" i="16" s="1"/>
  <c r="V357" i="16"/>
  <c r="V358" i="16" s="1"/>
  <c r="V151" i="19"/>
  <c r="V152" i="19" s="1"/>
  <c r="AH155" i="19"/>
  <c r="AH156" i="19" s="1"/>
  <c r="AH361" i="16"/>
  <c r="AH362" i="16" s="1"/>
  <c r="Q271" i="16"/>
  <c r="Q272" i="16" s="1"/>
  <c r="Q65" i="19"/>
  <c r="Q66" i="19" s="1"/>
  <c r="AG67" i="19"/>
  <c r="AG68" i="19" s="1"/>
  <c r="AG273" i="16"/>
  <c r="AG274" i="16" s="1"/>
  <c r="AK415" i="16"/>
  <c r="AK416" i="16" s="1"/>
  <c r="AK209" i="19"/>
  <c r="AK210" i="19" s="1"/>
  <c r="AG223" i="16"/>
  <c r="AG224" i="16" s="1"/>
  <c r="AG17" i="19"/>
  <c r="AG18" i="19" s="1"/>
  <c r="AB187" i="19"/>
  <c r="AB188" i="19" s="1"/>
  <c r="AB393" i="16"/>
  <c r="AB394" i="16" s="1"/>
  <c r="M207" i="19"/>
  <c r="M208" i="19" s="1"/>
  <c r="M413" i="16"/>
  <c r="M414" i="16" s="1"/>
  <c r="S273" i="19"/>
  <c r="S274" i="19" s="1"/>
  <c r="S477" i="16"/>
  <c r="S478" i="16" s="1"/>
  <c r="H205" i="19"/>
  <c r="H206" i="19" s="1"/>
  <c r="H411" i="16"/>
  <c r="H412" i="16" s="1"/>
  <c r="Q429" i="16"/>
  <c r="Q430" i="16" s="1"/>
  <c r="Q223" i="19"/>
  <c r="Q224" i="19" s="1"/>
  <c r="H397" i="16"/>
  <c r="H398" i="16" s="1"/>
  <c r="H191" i="19"/>
  <c r="H192" i="19" s="1"/>
  <c r="T423" i="16"/>
  <c r="T424" i="16" s="1"/>
  <c r="T217" i="19"/>
  <c r="T218" i="19" s="1"/>
  <c r="G151" i="19"/>
  <c r="G357" i="16"/>
  <c r="AH415" i="16"/>
  <c r="AH416" i="16" s="1"/>
  <c r="AH209" i="19"/>
  <c r="AH210" i="19" s="1"/>
  <c r="L411" i="16"/>
  <c r="L412" i="16" s="1"/>
  <c r="L205" i="19"/>
  <c r="L206" i="19" s="1"/>
  <c r="J443" i="16"/>
  <c r="J444" i="16" s="1"/>
  <c r="J237" i="19"/>
  <c r="J238" i="19" s="1"/>
  <c r="J227" i="19"/>
  <c r="J228" i="19" s="1"/>
  <c r="J433" i="16"/>
  <c r="J434" i="16" s="1"/>
  <c r="AH189" i="19"/>
  <c r="AH190" i="19" s="1"/>
  <c r="AH395" i="16"/>
  <c r="AH396" i="16" s="1"/>
  <c r="AG301" i="16"/>
  <c r="AG302" i="16" s="1"/>
  <c r="AG95" i="19"/>
  <c r="AG96" i="19" s="1"/>
  <c r="G93" i="19"/>
  <c r="G299" i="16"/>
  <c r="T135" i="19"/>
  <c r="T136" i="19" s="1"/>
  <c r="T341" i="16"/>
  <c r="T342" i="16" s="1"/>
  <c r="AK305" i="19"/>
  <c r="AK306" i="19" s="1"/>
  <c r="AK509" i="16"/>
  <c r="AK510" i="16" s="1"/>
  <c r="AB61" i="19"/>
  <c r="AB62" i="19" s="1"/>
  <c r="AB267" i="16"/>
  <c r="AB268" i="16" s="1"/>
  <c r="AF81" i="19"/>
  <c r="AF82" i="19" s="1"/>
  <c r="AF287" i="16"/>
  <c r="AF288" i="16" s="1"/>
  <c r="K263" i="16"/>
  <c r="K264" i="16" s="1"/>
  <c r="K315" i="19"/>
  <c r="K316" i="19" s="1"/>
  <c r="K57" i="19"/>
  <c r="K58" i="19" s="1"/>
  <c r="K519" i="16"/>
  <c r="K520" i="16" s="1"/>
  <c r="AG519" i="16"/>
  <c r="AG520" i="16" s="1"/>
  <c r="AG263" i="16"/>
  <c r="AG264" i="16" s="1"/>
  <c r="AG315" i="19"/>
  <c r="AG316" i="19" s="1"/>
  <c r="AG57" i="19"/>
  <c r="AG58" i="19" s="1"/>
  <c r="AF219" i="19"/>
  <c r="AF220" i="19" s="1"/>
  <c r="AF425" i="16"/>
  <c r="AF426" i="16" s="1"/>
  <c r="S285" i="16"/>
  <c r="S286" i="16" s="1"/>
  <c r="S79" i="19"/>
  <c r="S80" i="19" s="1"/>
  <c r="G89" i="19"/>
  <c r="G295" i="16"/>
  <c r="K199" i="19"/>
  <c r="K200" i="19" s="1"/>
  <c r="K405" i="16"/>
  <c r="K406" i="16" s="1"/>
  <c r="AK87" i="19"/>
  <c r="AK88" i="19" s="1"/>
  <c r="AK293" i="16"/>
  <c r="AK294" i="16" s="1"/>
  <c r="AK237" i="16"/>
  <c r="AK238" i="16" s="1"/>
  <c r="AK31" i="19"/>
  <c r="AK32" i="19" s="1"/>
  <c r="H293" i="19"/>
  <c r="H294" i="19" s="1"/>
  <c r="H497" i="16"/>
  <c r="H498" i="16" s="1"/>
  <c r="H475" i="16"/>
  <c r="H476" i="16" s="1"/>
  <c r="H271" i="19"/>
  <c r="H272" i="19" s="1"/>
  <c r="AJ255" i="19"/>
  <c r="AJ256" i="19" s="1"/>
  <c r="AJ459" i="16"/>
  <c r="AJ460" i="16" s="1"/>
  <c r="L89" i="19"/>
  <c r="L90" i="19" s="1"/>
  <c r="L295" i="16"/>
  <c r="L296" i="16" s="1"/>
  <c r="V329" i="16"/>
  <c r="V330" i="16" s="1"/>
  <c r="V123" i="19"/>
  <c r="V124" i="19" s="1"/>
  <c r="AF417" i="16"/>
  <c r="AF418" i="16" s="1"/>
  <c r="AF211" i="19"/>
  <c r="AF212" i="19" s="1"/>
  <c r="AE241" i="19"/>
  <c r="AE242" i="19" s="1"/>
  <c r="AE447" i="16"/>
  <c r="AE448" i="16" s="1"/>
  <c r="M291" i="19"/>
  <c r="M292" i="19" s="1"/>
  <c r="M487" i="16"/>
  <c r="M488" i="16" s="1"/>
  <c r="M495" i="16"/>
  <c r="M496" i="16" s="1"/>
  <c r="M283" i="19"/>
  <c r="M284" i="19" s="1"/>
  <c r="W495" i="16"/>
  <c r="W496" i="16" s="1"/>
  <c r="W283" i="19"/>
  <c r="W284" i="19" s="1"/>
  <c r="W291" i="19"/>
  <c r="W292" i="19" s="1"/>
  <c r="W487" i="16"/>
  <c r="W488" i="16" s="1"/>
  <c r="N49" i="19"/>
  <c r="N50" i="19" s="1"/>
  <c r="N255" i="16"/>
  <c r="N256" i="16" s="1"/>
  <c r="AA27" i="19"/>
  <c r="AA28" i="19" s="1"/>
  <c r="AA233" i="16"/>
  <c r="AA234" i="16" s="1"/>
  <c r="K305" i="16"/>
  <c r="K306" i="16" s="1"/>
  <c r="K99" i="19"/>
  <c r="K100" i="19" s="1"/>
  <c r="AH115" i="19"/>
  <c r="AH116" i="19" s="1"/>
  <c r="AH321" i="16"/>
  <c r="AH322" i="16" s="1"/>
  <c r="O69" i="19"/>
  <c r="O70" i="19" s="1"/>
  <c r="O275" i="16"/>
  <c r="O276" i="16" s="1"/>
  <c r="L43" i="19"/>
  <c r="L44" i="19" s="1"/>
  <c r="L249" i="16"/>
  <c r="L250" i="16" s="1"/>
  <c r="L327" i="16"/>
  <c r="L328" i="16" s="1"/>
  <c r="L121" i="19"/>
  <c r="L122" i="19" s="1"/>
  <c r="AG155" i="19"/>
  <c r="AG156" i="19" s="1"/>
  <c r="AG361" i="16"/>
  <c r="AG362" i="16" s="1"/>
  <c r="AC435" i="16"/>
  <c r="AC436" i="16" s="1"/>
  <c r="AC229" i="19"/>
  <c r="AC230" i="19" s="1"/>
  <c r="U143" i="19"/>
  <c r="U144" i="19" s="1"/>
  <c r="U349" i="16"/>
  <c r="U350" i="16" s="1"/>
  <c r="L71" i="19"/>
  <c r="L72" i="19" s="1"/>
  <c r="L277" i="16"/>
  <c r="L278" i="16" s="1"/>
  <c r="P97" i="19"/>
  <c r="P98" i="19" s="1"/>
  <c r="P303" i="16"/>
  <c r="P304" i="16" s="1"/>
  <c r="AE485" i="16"/>
  <c r="AE486" i="16" s="1"/>
  <c r="AE281" i="19"/>
  <c r="AE282" i="19" s="1"/>
  <c r="W235" i="16"/>
  <c r="W236" i="16" s="1"/>
  <c r="W29" i="19"/>
  <c r="W30" i="19" s="1"/>
  <c r="AF511" i="16"/>
  <c r="AF512" i="16" s="1"/>
  <c r="AF307" i="19"/>
  <c r="AF308" i="19" s="1"/>
  <c r="N431" i="16"/>
  <c r="N432" i="16" s="1"/>
  <c r="N225" i="19"/>
  <c r="N226" i="19" s="1"/>
  <c r="K297" i="19"/>
  <c r="K298" i="19" s="1"/>
  <c r="K501" i="16"/>
  <c r="K502" i="16" s="1"/>
  <c r="J45" i="19"/>
  <c r="J46" i="19" s="1"/>
  <c r="J251" i="16"/>
  <c r="J252" i="16" s="1"/>
  <c r="N245" i="19"/>
  <c r="N246" i="19" s="1"/>
  <c r="N451" i="16"/>
  <c r="N452" i="16" s="1"/>
  <c r="AJ271" i="19"/>
  <c r="AJ272" i="19" s="1"/>
  <c r="AJ475" i="16"/>
  <c r="AJ476" i="16" s="1"/>
  <c r="Z85" i="19"/>
  <c r="Z86" i="19" s="1"/>
  <c r="Z291" i="16"/>
  <c r="Z292" i="16" s="1"/>
  <c r="Z49" i="19"/>
  <c r="Z50" i="19" s="1"/>
  <c r="Z255" i="16"/>
  <c r="Z256" i="16" s="1"/>
  <c r="Z267" i="19"/>
  <c r="Z268" i="19" s="1"/>
  <c r="Z471" i="16"/>
  <c r="Z472" i="16" s="1"/>
  <c r="T309" i="16"/>
  <c r="T310" i="16" s="1"/>
  <c r="T103" i="19"/>
  <c r="T104" i="19" s="1"/>
  <c r="H169" i="19"/>
  <c r="H170" i="19" s="1"/>
  <c r="H375" i="16"/>
  <c r="H376" i="16" s="1"/>
  <c r="AK267" i="16"/>
  <c r="AK268" i="16" s="1"/>
  <c r="AK61" i="19"/>
  <c r="AK62" i="19" s="1"/>
  <c r="L309" i="19"/>
  <c r="L310" i="19" s="1"/>
  <c r="L513" i="16"/>
  <c r="L514" i="16" s="1"/>
  <c r="K223" i="16"/>
  <c r="K224" i="16" s="1"/>
  <c r="K17" i="19"/>
  <c r="K18" i="19" s="1"/>
  <c r="AF235" i="19"/>
  <c r="AF236" i="19" s="1"/>
  <c r="AF441" i="16"/>
  <c r="AF442" i="16" s="1"/>
  <c r="Z31" i="19"/>
  <c r="Z32" i="19" s="1"/>
  <c r="Z237" i="16"/>
  <c r="Z238" i="16" s="1"/>
  <c r="AJ313" i="16"/>
  <c r="AJ314" i="16" s="1"/>
  <c r="AJ107" i="19"/>
  <c r="AJ108" i="19" s="1"/>
  <c r="G259" i="19"/>
  <c r="G463" i="16"/>
  <c r="Y101" i="19"/>
  <c r="Y102" i="19" s="1"/>
  <c r="Y307" i="16"/>
  <c r="Y308" i="16" s="1"/>
  <c r="V335" i="16"/>
  <c r="V336" i="16" s="1"/>
  <c r="V337" i="16" s="1"/>
  <c r="V338" i="16" s="1"/>
  <c r="V129" i="19"/>
  <c r="V130" i="19" s="1"/>
  <c r="V131" i="19" s="1"/>
  <c r="V132" i="19" s="1"/>
  <c r="K297" i="16"/>
  <c r="K298" i="16" s="1"/>
  <c r="K91" i="19"/>
  <c r="K92" i="19" s="1"/>
  <c r="Z113" i="19"/>
  <c r="Z114" i="19" s="1"/>
  <c r="Z319" i="16"/>
  <c r="Z320" i="16" s="1"/>
  <c r="O243" i="19"/>
  <c r="O244" i="19" s="1"/>
  <c r="O449" i="16"/>
  <c r="O450" i="16" s="1"/>
  <c r="AG367" i="16"/>
  <c r="AG368" i="16" s="1"/>
  <c r="AG161" i="19"/>
  <c r="AG162" i="19" s="1"/>
  <c r="H393" i="16"/>
  <c r="H394" i="16" s="1"/>
  <c r="H187" i="19"/>
  <c r="H188" i="19" s="1"/>
  <c r="R169" i="19"/>
  <c r="R170" i="19" s="1"/>
  <c r="R375" i="16"/>
  <c r="R376" i="16" s="1"/>
  <c r="U193" i="19"/>
  <c r="U194" i="19" s="1"/>
  <c r="U399" i="16"/>
  <c r="U400" i="16" s="1"/>
  <c r="AA115" i="19"/>
  <c r="AA116" i="19" s="1"/>
  <c r="AA321" i="16"/>
  <c r="AA322" i="16" s="1"/>
  <c r="I167" i="19"/>
  <c r="I168" i="19" s="1"/>
  <c r="I373" i="16"/>
  <c r="I374" i="16" s="1"/>
  <c r="V433" i="16"/>
  <c r="V434" i="16" s="1"/>
  <c r="V227" i="19"/>
  <c r="V228" i="19" s="1"/>
  <c r="M117" i="19"/>
  <c r="M118" i="19" s="1"/>
  <c r="M323" i="16"/>
  <c r="M324" i="16" s="1"/>
  <c r="W127" i="19"/>
  <c r="W128" i="19" s="1"/>
  <c r="W333" i="16"/>
  <c r="W334" i="16" s="1"/>
  <c r="Q169" i="19"/>
  <c r="Q170" i="19" s="1"/>
  <c r="Q375" i="16"/>
  <c r="Q376" i="16" s="1"/>
  <c r="N301" i="19"/>
  <c r="N302" i="19" s="1"/>
  <c r="N505" i="16"/>
  <c r="N506" i="16" s="1"/>
  <c r="AF147" i="19"/>
  <c r="AF148" i="19" s="1"/>
  <c r="AF353" i="16"/>
  <c r="AF354" i="16" s="1"/>
  <c r="Y223" i="19"/>
  <c r="Y224" i="19" s="1"/>
  <c r="Y429" i="16"/>
  <c r="Y430" i="16" s="1"/>
  <c r="Y215" i="16"/>
  <c r="Y216" i="16" s="1"/>
  <c r="Y9" i="19"/>
  <c r="Y10" i="19" s="1"/>
  <c r="AA103" i="19"/>
  <c r="AA104" i="19" s="1"/>
  <c r="AA309" i="16"/>
  <c r="AA310" i="16" s="1"/>
  <c r="L289" i="16"/>
  <c r="L290" i="16" s="1"/>
  <c r="L83" i="19"/>
  <c r="L84" i="19" s="1"/>
  <c r="G167" i="19"/>
  <c r="G373" i="16"/>
  <c r="T303" i="16"/>
  <c r="T304" i="16" s="1"/>
  <c r="T97" i="19"/>
  <c r="T98" i="19" s="1"/>
  <c r="W343" i="16"/>
  <c r="W344" i="16" s="1"/>
  <c r="W137" i="19"/>
  <c r="W138" i="19" s="1"/>
  <c r="AI435" i="16"/>
  <c r="AI436" i="16" s="1"/>
  <c r="AI229" i="19"/>
  <c r="AI230" i="19" s="1"/>
  <c r="Z307" i="16"/>
  <c r="Z308" i="16" s="1"/>
  <c r="Z101" i="19"/>
  <c r="Z102" i="19" s="1"/>
  <c r="W95" i="19"/>
  <c r="W96" i="19" s="1"/>
  <c r="W301" i="16"/>
  <c r="W302" i="16" s="1"/>
  <c r="N263" i="19"/>
  <c r="N264" i="19" s="1"/>
  <c r="N467" i="16"/>
  <c r="N468" i="16" s="1"/>
  <c r="S53" i="19"/>
  <c r="S54" i="19" s="1"/>
  <c r="S259" i="16"/>
  <c r="S260" i="16" s="1"/>
  <c r="K173" i="19"/>
  <c r="K174" i="19" s="1"/>
  <c r="K379" i="16"/>
  <c r="K380" i="16" s="1"/>
  <c r="V245" i="16"/>
  <c r="V246" i="16" s="1"/>
  <c r="V39" i="19"/>
  <c r="V40" i="19" s="1"/>
  <c r="AH251" i="19"/>
  <c r="AH252" i="19" s="1"/>
  <c r="AH457" i="16"/>
  <c r="AH458" i="16" s="1"/>
  <c r="T149" i="19"/>
  <c r="T150" i="19" s="1"/>
  <c r="T355" i="16"/>
  <c r="T356" i="16" s="1"/>
  <c r="AG31" i="19"/>
  <c r="AG32" i="19" s="1"/>
  <c r="AG237" i="16"/>
  <c r="AG238" i="16" s="1"/>
  <c r="N67" i="19"/>
  <c r="N68" i="19" s="1"/>
  <c r="N273" i="16"/>
  <c r="N274" i="16" s="1"/>
  <c r="T349" i="16"/>
  <c r="T350" i="16" s="1"/>
  <c r="T143" i="19"/>
  <c r="T144" i="19" s="1"/>
  <c r="N21" i="19"/>
  <c r="N22" i="19" s="1"/>
  <c r="N227" i="16"/>
  <c r="N228" i="16" s="1"/>
  <c r="H213" i="19"/>
  <c r="H214" i="19" s="1"/>
  <c r="H419" i="16"/>
  <c r="H420" i="16" s="1"/>
  <c r="W231" i="19"/>
  <c r="W232" i="19" s="1"/>
  <c r="W437" i="16"/>
  <c r="W438" i="16" s="1"/>
  <c r="R281" i="19"/>
  <c r="R282" i="19" s="1"/>
  <c r="R485" i="16"/>
  <c r="R486" i="16" s="1"/>
  <c r="AA237" i="16"/>
  <c r="AA238" i="16" s="1"/>
  <c r="AA31" i="19"/>
  <c r="AA32" i="19" s="1"/>
  <c r="AI127" i="19"/>
  <c r="AI128" i="19" s="1"/>
  <c r="AI333" i="16"/>
  <c r="AI334" i="16" s="1"/>
  <c r="P155" i="19"/>
  <c r="P156" i="19" s="1"/>
  <c r="P361" i="16"/>
  <c r="P362" i="16" s="1"/>
  <c r="O267" i="16"/>
  <c r="O268" i="16" s="1"/>
  <c r="O61" i="19"/>
  <c r="O62" i="19" s="1"/>
  <c r="T99" i="19"/>
  <c r="T100" i="19" s="1"/>
  <c r="T305" i="16"/>
  <c r="T306" i="16" s="1"/>
  <c r="P309" i="19"/>
  <c r="P310" i="19" s="1"/>
  <c r="P513" i="16"/>
  <c r="P514" i="16" s="1"/>
  <c r="W227" i="19"/>
  <c r="W228" i="19" s="1"/>
  <c r="W433" i="16"/>
  <c r="W434" i="16" s="1"/>
  <c r="Q249" i="19"/>
  <c r="Q250" i="19" s="1"/>
  <c r="Q455" i="16"/>
  <c r="Q456" i="16" s="1"/>
  <c r="Q307" i="19"/>
  <c r="Q308" i="19" s="1"/>
  <c r="Q511" i="16"/>
  <c r="Q512" i="16" s="1"/>
  <c r="L255" i="16"/>
  <c r="L256" i="16" s="1"/>
  <c r="L49" i="19"/>
  <c r="L50" i="19" s="1"/>
  <c r="L29" i="19"/>
  <c r="L30" i="19" s="1"/>
  <c r="L235" i="16"/>
  <c r="L236" i="16" s="1"/>
  <c r="Q227" i="19"/>
  <c r="Q228" i="19" s="1"/>
  <c r="Q433" i="16"/>
  <c r="Q434" i="16" s="1"/>
  <c r="L105" i="19"/>
  <c r="L106" i="19" s="1"/>
  <c r="L311" i="16"/>
  <c r="L312" i="16" s="1"/>
  <c r="AK17" i="19"/>
  <c r="AK18" i="19" s="1"/>
  <c r="AK223" i="16"/>
  <c r="AK224" i="16" s="1"/>
  <c r="AC107" i="19"/>
  <c r="AC108" i="19" s="1"/>
  <c r="AC313" i="16"/>
  <c r="AC314" i="16" s="1"/>
  <c r="S501" i="16"/>
  <c r="S502" i="16" s="1"/>
  <c r="S297" i="19"/>
  <c r="S298" i="19" s="1"/>
  <c r="AF197" i="19"/>
  <c r="AF198" i="19" s="1"/>
  <c r="AF403" i="16"/>
  <c r="AF404" i="16" s="1"/>
  <c r="R213" i="16"/>
  <c r="R214" i="16" s="1"/>
  <c r="R7" i="19"/>
  <c r="R8" i="19" s="1"/>
  <c r="L27" i="19"/>
  <c r="L28" i="19" s="1"/>
  <c r="L233" i="16"/>
  <c r="L234" i="16" s="1"/>
  <c r="J213" i="19"/>
  <c r="J214" i="19" s="1"/>
  <c r="J419" i="16"/>
  <c r="J420" i="16" s="1"/>
  <c r="X229" i="19"/>
  <c r="X230" i="19" s="1"/>
  <c r="X435" i="16"/>
  <c r="X436" i="16" s="1"/>
  <c r="AK159" i="19"/>
  <c r="AK160" i="19" s="1"/>
  <c r="AK365" i="16"/>
  <c r="AK366" i="16" s="1"/>
  <c r="G3" i="19"/>
  <c r="G209" i="16"/>
  <c r="Z79" i="19"/>
  <c r="Z80" i="19" s="1"/>
  <c r="Z285" i="16"/>
  <c r="Z286" i="16" s="1"/>
  <c r="V191" i="19"/>
  <c r="V192" i="19" s="1"/>
  <c r="V397" i="16"/>
  <c r="V398" i="16" s="1"/>
  <c r="U227" i="19"/>
  <c r="U228" i="19" s="1"/>
  <c r="U433" i="16"/>
  <c r="U434" i="16" s="1"/>
  <c r="X493" i="16"/>
  <c r="X494" i="16" s="1"/>
  <c r="X289" i="19"/>
  <c r="X290" i="19" s="1"/>
  <c r="G219" i="16"/>
  <c r="G13" i="19"/>
  <c r="AJ427" i="16"/>
  <c r="AJ428" i="16" s="1"/>
  <c r="AJ221" i="19"/>
  <c r="AJ222" i="19" s="1"/>
  <c r="AC7" i="19"/>
  <c r="AC8" i="19" s="1"/>
  <c r="AC213" i="16"/>
  <c r="AC214" i="16" s="1"/>
  <c r="AD453" i="16"/>
  <c r="AD454" i="16" s="1"/>
  <c r="AD247" i="19"/>
  <c r="AD248" i="19" s="1"/>
  <c r="Z55" i="19"/>
  <c r="Z56" i="19" s="1"/>
  <c r="Z261" i="16"/>
  <c r="Z262" i="16" s="1"/>
  <c r="S227" i="16"/>
  <c r="S228" i="16" s="1"/>
  <c r="S21" i="19"/>
  <c r="S22" i="19" s="1"/>
  <c r="AF51" i="19"/>
  <c r="AF52" i="19" s="1"/>
  <c r="AF257" i="16"/>
  <c r="AF258" i="16" s="1"/>
  <c r="X209" i="16"/>
  <c r="X210" i="16" s="1"/>
  <c r="X3" i="19"/>
  <c r="X4" i="19" s="1"/>
  <c r="S329" i="16"/>
  <c r="S330" i="16" s="1"/>
  <c r="S123" i="19"/>
  <c r="S124" i="19" s="1"/>
  <c r="AD3" i="19"/>
  <c r="AD4" i="19" s="1"/>
  <c r="AD209" i="16"/>
  <c r="AD210" i="16" s="1"/>
  <c r="S433" i="16"/>
  <c r="S434" i="16" s="1"/>
  <c r="S227" i="19"/>
  <c r="S228" i="19" s="1"/>
  <c r="O395" i="16"/>
  <c r="O396" i="16" s="1"/>
  <c r="O189" i="19"/>
  <c r="O190" i="19" s="1"/>
  <c r="Q95" i="19"/>
  <c r="Q96" i="19" s="1"/>
  <c r="Q301" i="16"/>
  <c r="Q302" i="16" s="1"/>
  <c r="AK231" i="16"/>
  <c r="AK232" i="16" s="1"/>
  <c r="AK25" i="19"/>
  <c r="AK26" i="19" s="1"/>
  <c r="I225" i="19"/>
  <c r="I226" i="19" s="1"/>
  <c r="I431" i="16"/>
  <c r="I432" i="16" s="1"/>
  <c r="AG75" i="19"/>
  <c r="AG76" i="19" s="1"/>
  <c r="AG281" i="16"/>
  <c r="AG282" i="16" s="1"/>
  <c r="M63" i="19"/>
  <c r="M64" i="19" s="1"/>
  <c r="M269" i="16"/>
  <c r="M270" i="16" s="1"/>
  <c r="W71" i="19"/>
  <c r="W72" i="19" s="1"/>
  <c r="W277" i="16"/>
  <c r="W278" i="16" s="1"/>
  <c r="AK301" i="19"/>
  <c r="AK302" i="19" s="1"/>
  <c r="AK505" i="16"/>
  <c r="AK506" i="16" s="1"/>
  <c r="R401" i="16"/>
  <c r="R402" i="16" s="1"/>
  <c r="R195" i="19"/>
  <c r="R196" i="19" s="1"/>
  <c r="M189" i="19"/>
  <c r="M190" i="19" s="1"/>
  <c r="M395" i="16"/>
  <c r="M396" i="16" s="1"/>
  <c r="V41" i="19"/>
  <c r="V42" i="19" s="1"/>
  <c r="V247" i="16"/>
  <c r="V248" i="16" s="1"/>
  <c r="AD91" i="19"/>
  <c r="AD92" i="19" s="1"/>
  <c r="AD297" i="16"/>
  <c r="AD298" i="16" s="1"/>
  <c r="W139" i="19"/>
  <c r="W140" i="19" s="1"/>
  <c r="W345" i="16"/>
  <c r="W346" i="16" s="1"/>
  <c r="AB165" i="19"/>
  <c r="AB166" i="19" s="1"/>
  <c r="AB371" i="16"/>
  <c r="AB372" i="16" s="1"/>
  <c r="Z445" i="16"/>
  <c r="Z446" i="16" s="1"/>
  <c r="Z239" i="19"/>
  <c r="Z240" i="19" s="1"/>
  <c r="N341" i="16"/>
  <c r="N342" i="16" s="1"/>
  <c r="N135" i="19"/>
  <c r="N136" i="19" s="1"/>
  <c r="V509" i="16"/>
  <c r="V510" i="16" s="1"/>
  <c r="V305" i="19"/>
  <c r="V306" i="19" s="1"/>
  <c r="S269" i="19"/>
  <c r="S270" i="19" s="1"/>
  <c r="S473" i="16"/>
  <c r="S474" i="16" s="1"/>
  <c r="AG223" i="19"/>
  <c r="AG224" i="19" s="1"/>
  <c r="AG429" i="16"/>
  <c r="AG430" i="16" s="1"/>
  <c r="I425" i="16"/>
  <c r="I426" i="16" s="1"/>
  <c r="I219" i="19"/>
  <c r="I220" i="19" s="1"/>
  <c r="L257" i="16"/>
  <c r="L258" i="16" s="1"/>
  <c r="L51" i="19"/>
  <c r="L52" i="19" s="1"/>
  <c r="AJ471" i="16"/>
  <c r="AJ472" i="16" s="1"/>
  <c r="AJ267" i="19"/>
  <c r="AJ268" i="19" s="1"/>
  <c r="G147" i="19"/>
  <c r="G353" i="16"/>
  <c r="H61" i="19"/>
  <c r="H62" i="19" s="1"/>
  <c r="H267" i="16"/>
  <c r="H268" i="16" s="1"/>
  <c r="H183" i="19"/>
  <c r="H184" i="19" s="1"/>
  <c r="H389" i="16"/>
  <c r="H390" i="16" s="1"/>
  <c r="X247" i="16"/>
  <c r="X248" i="16" s="1"/>
  <c r="X41" i="19"/>
  <c r="X42" i="19" s="1"/>
  <c r="Q205" i="19"/>
  <c r="Q206" i="19" s="1"/>
  <c r="Q411" i="16"/>
  <c r="Q412" i="16" s="1"/>
  <c r="AF501" i="16"/>
  <c r="AF502" i="16" s="1"/>
  <c r="AF297" i="19"/>
  <c r="AF298" i="19" s="1"/>
  <c r="Y255" i="19"/>
  <c r="Y256" i="19" s="1"/>
  <c r="Y459" i="16"/>
  <c r="Y460" i="16" s="1"/>
  <c r="AE271" i="19"/>
  <c r="AE272" i="19" s="1"/>
  <c r="AE475" i="16"/>
  <c r="AE476" i="16" s="1"/>
  <c r="R181" i="19"/>
  <c r="R182" i="19" s="1"/>
  <c r="R387" i="16"/>
  <c r="R388" i="16" s="1"/>
  <c r="J221" i="16"/>
  <c r="J222" i="16" s="1"/>
  <c r="J15" i="19"/>
  <c r="J16" i="19" s="1"/>
  <c r="W37" i="19"/>
  <c r="W38" i="19" s="1"/>
  <c r="W243" i="16"/>
  <c r="W244" i="16" s="1"/>
  <c r="AK249" i="19"/>
  <c r="AK250" i="19" s="1"/>
  <c r="AK455" i="16"/>
  <c r="AK456" i="16" s="1"/>
  <c r="AB17" i="19"/>
  <c r="AB18" i="19" s="1"/>
  <c r="AB223" i="16"/>
  <c r="AB224" i="16" s="1"/>
  <c r="AC261" i="19"/>
  <c r="AC262" i="19" s="1"/>
  <c r="AC465" i="16"/>
  <c r="AC466" i="16" s="1"/>
  <c r="AH319" i="16"/>
  <c r="AH320" i="16" s="1"/>
  <c r="AH113" i="19"/>
  <c r="AH114" i="19" s="1"/>
  <c r="T87" i="19"/>
  <c r="T88" i="19" s="1"/>
  <c r="T293" i="16"/>
  <c r="T294" i="16" s="1"/>
  <c r="AA201" i="19"/>
  <c r="AA202" i="19" s="1"/>
  <c r="AA407" i="16"/>
  <c r="AA408" i="16" s="1"/>
  <c r="Z247" i="19"/>
  <c r="Z248" i="19" s="1"/>
  <c r="Z453" i="16"/>
  <c r="Z454" i="16" s="1"/>
  <c r="V27" i="19"/>
  <c r="V28" i="19" s="1"/>
  <c r="V233" i="16"/>
  <c r="V234" i="16" s="1"/>
  <c r="AB147" i="19"/>
  <c r="AB148" i="19" s="1"/>
  <c r="AB353" i="16"/>
  <c r="AB354" i="16" s="1"/>
  <c r="AG37" i="19"/>
  <c r="AG38" i="19" s="1"/>
  <c r="AG243" i="16"/>
  <c r="AG244" i="16" s="1"/>
  <c r="U29" i="19"/>
  <c r="U30" i="19" s="1"/>
  <c r="U235" i="16"/>
  <c r="U236" i="16" s="1"/>
  <c r="AC157" i="19"/>
  <c r="AC158" i="19" s="1"/>
  <c r="AC363" i="16"/>
  <c r="AC364" i="16" s="1"/>
  <c r="AG271" i="19"/>
  <c r="AG272" i="19" s="1"/>
  <c r="AG475" i="16"/>
  <c r="AG476" i="16" s="1"/>
  <c r="G387" i="16"/>
  <c r="G181" i="19"/>
  <c r="AJ153" i="19"/>
  <c r="AJ154" i="19" s="1"/>
  <c r="AJ359" i="16"/>
  <c r="AJ360" i="16" s="1"/>
  <c r="L523" i="16"/>
  <c r="L524" i="16" s="1"/>
  <c r="L319" i="19"/>
  <c r="L320" i="19" s="1"/>
  <c r="P369" i="16"/>
  <c r="P370" i="16" s="1"/>
  <c r="P163" i="19"/>
  <c r="P164" i="19" s="1"/>
  <c r="AH125" i="19"/>
  <c r="AH126" i="19" s="1"/>
  <c r="AH331" i="16"/>
  <c r="AH332" i="16" s="1"/>
  <c r="L61" i="19"/>
  <c r="L62" i="19" s="1"/>
  <c r="L267" i="16"/>
  <c r="L268" i="16" s="1"/>
  <c r="G281" i="19"/>
  <c r="G485" i="16"/>
  <c r="T417" i="16"/>
  <c r="T418" i="16" s="1"/>
  <c r="T211" i="19"/>
  <c r="T212" i="19" s="1"/>
  <c r="J297" i="19"/>
  <c r="J298" i="19" s="1"/>
  <c r="J501" i="16"/>
  <c r="J502" i="16" s="1"/>
  <c r="I359" i="16"/>
  <c r="I360" i="16" s="1"/>
  <c r="I153" i="19"/>
  <c r="I154" i="19" s="1"/>
  <c r="Y169" i="19"/>
  <c r="Y170" i="19" s="1"/>
  <c r="Y375" i="16"/>
  <c r="Y376" i="16" s="1"/>
  <c r="AB177" i="19"/>
  <c r="AB178" i="19" s="1"/>
  <c r="AB383" i="16"/>
  <c r="AB384" i="16" s="1"/>
  <c r="AA301" i="19"/>
  <c r="AA302" i="19" s="1"/>
  <c r="AA505" i="16"/>
  <c r="AA506" i="16" s="1"/>
  <c r="Z161" i="19"/>
  <c r="Z162" i="19" s="1"/>
  <c r="Z367" i="16"/>
  <c r="Z368" i="16" s="1"/>
  <c r="T233" i="19"/>
  <c r="T234" i="19" s="1"/>
  <c r="T439" i="16"/>
  <c r="T440" i="16" s="1"/>
  <c r="W203" i="19"/>
  <c r="W204" i="19" s="1"/>
  <c r="W409" i="16"/>
  <c r="W410" i="16" s="1"/>
  <c r="L245" i="16"/>
  <c r="L246" i="16" s="1"/>
  <c r="L39" i="19"/>
  <c r="L40" i="19" s="1"/>
  <c r="I349" i="16"/>
  <c r="I350" i="16" s="1"/>
  <c r="I143" i="19"/>
  <c r="I144" i="19" s="1"/>
  <c r="AK521" i="16"/>
  <c r="AK522" i="16" s="1"/>
  <c r="AK317" i="19"/>
  <c r="AK318" i="19" s="1"/>
  <c r="K267" i="16"/>
  <c r="K268" i="16" s="1"/>
  <c r="K61" i="19"/>
  <c r="K62" i="19" s="1"/>
  <c r="AA411" i="16"/>
  <c r="AA412" i="16" s="1"/>
  <c r="AA205" i="19"/>
  <c r="AA206" i="19" s="1"/>
  <c r="V333" i="16"/>
  <c r="V334" i="16" s="1"/>
  <c r="V127" i="19"/>
  <c r="V128" i="19" s="1"/>
  <c r="R315" i="16"/>
  <c r="R316" i="16" s="1"/>
  <c r="R109" i="19"/>
  <c r="R110" i="19" s="1"/>
  <c r="AH175" i="19"/>
  <c r="AH176" i="19" s="1"/>
  <c r="AH381" i="16"/>
  <c r="AH382" i="16" s="1"/>
  <c r="Q7" i="19"/>
  <c r="Q8" i="19" s="1"/>
  <c r="Q213" i="16"/>
  <c r="Q214" i="16" s="1"/>
  <c r="AK395" i="16"/>
  <c r="AK396" i="16" s="1"/>
  <c r="AK189" i="19"/>
  <c r="AK190" i="19" s="1"/>
  <c r="J107" i="19"/>
  <c r="J108" i="19" s="1"/>
  <c r="J313" i="16"/>
  <c r="J314" i="16" s="1"/>
  <c r="L213" i="16"/>
  <c r="L214" i="16" s="1"/>
  <c r="L7" i="19"/>
  <c r="L8" i="19" s="1"/>
  <c r="AA285" i="19"/>
  <c r="AA286" i="19" s="1"/>
  <c r="AA489" i="16"/>
  <c r="AA490" i="16" s="1"/>
  <c r="R37" i="19"/>
  <c r="R38" i="19" s="1"/>
  <c r="R243" i="16"/>
  <c r="R244" i="16" s="1"/>
  <c r="O299" i="19"/>
  <c r="O300" i="19" s="1"/>
  <c r="O503" i="16"/>
  <c r="O504" i="16" s="1"/>
  <c r="AJ81" i="19"/>
  <c r="AJ82" i="19" s="1"/>
  <c r="AJ287" i="16"/>
  <c r="AJ288" i="16" s="1"/>
  <c r="W449" i="16"/>
  <c r="W450" i="16" s="1"/>
  <c r="W243" i="19"/>
  <c r="W244" i="19" s="1"/>
  <c r="L477" i="16"/>
  <c r="L478" i="16" s="1"/>
  <c r="L273" i="19"/>
  <c r="L274" i="19" s="1"/>
  <c r="N61" i="19"/>
  <c r="N62" i="19" s="1"/>
  <c r="N267" i="16"/>
  <c r="N268" i="16" s="1"/>
  <c r="H257" i="16"/>
  <c r="H258" i="16" s="1"/>
  <c r="H51" i="19"/>
  <c r="H52" i="19" s="1"/>
  <c r="H489" i="16"/>
  <c r="H490" i="16" s="1"/>
  <c r="H285" i="19"/>
  <c r="H286" i="19" s="1"/>
  <c r="Y205" i="19"/>
  <c r="Y206" i="19" s="1"/>
  <c r="Y411" i="16"/>
  <c r="Y412" i="16" s="1"/>
  <c r="Z269" i="19"/>
  <c r="Z270" i="19" s="1"/>
  <c r="Z473" i="16"/>
  <c r="Z474" i="16" s="1"/>
  <c r="AK277" i="19"/>
  <c r="AK278" i="19" s="1"/>
  <c r="AK481" i="16"/>
  <c r="AK482" i="16" s="1"/>
  <c r="R501" i="16"/>
  <c r="R502" i="16" s="1"/>
  <c r="R297" i="19"/>
  <c r="R298" i="19" s="1"/>
  <c r="I163" i="19"/>
  <c r="I164" i="19" s="1"/>
  <c r="I369" i="16"/>
  <c r="I370" i="16" s="1"/>
  <c r="J301" i="19"/>
  <c r="J302" i="19" s="1"/>
  <c r="J505" i="16"/>
  <c r="J506" i="16" s="1"/>
  <c r="M109" i="19"/>
  <c r="M110" i="19" s="1"/>
  <c r="M315" i="16"/>
  <c r="M316" i="16" s="1"/>
  <c r="Y43" i="19"/>
  <c r="Y44" i="19" s="1"/>
  <c r="Y249" i="16"/>
  <c r="Y250" i="16" s="1"/>
  <c r="J285" i="19"/>
  <c r="J286" i="19" s="1"/>
  <c r="J489" i="16"/>
  <c r="J490" i="16" s="1"/>
  <c r="U153" i="19"/>
  <c r="U154" i="19" s="1"/>
  <c r="U359" i="16"/>
  <c r="U360" i="16" s="1"/>
  <c r="AD177" i="19"/>
  <c r="AD178" i="19" s="1"/>
  <c r="AD383" i="16"/>
  <c r="AD384" i="16" s="1"/>
  <c r="V413" i="16"/>
  <c r="V414" i="16" s="1"/>
  <c r="V207" i="19"/>
  <c r="V208" i="19" s="1"/>
  <c r="P89" i="19"/>
  <c r="P90" i="19" s="1"/>
  <c r="P295" i="16"/>
  <c r="P296" i="16" s="1"/>
  <c r="K339" i="16"/>
  <c r="K340" i="16" s="1"/>
  <c r="K133" i="19"/>
  <c r="K134" i="19" s="1"/>
  <c r="AG305" i="16"/>
  <c r="AG306" i="16" s="1"/>
  <c r="AG99" i="19"/>
  <c r="AG100" i="19" s="1"/>
  <c r="Z135" i="19"/>
  <c r="Z136" i="19" s="1"/>
  <c r="Z341" i="16"/>
  <c r="Z342" i="16" s="1"/>
  <c r="J253" i="19"/>
  <c r="J254" i="19" s="1"/>
  <c r="Y285" i="16"/>
  <c r="Y286" i="16" s="1"/>
  <c r="Y79" i="19"/>
  <c r="Y80" i="19" s="1"/>
  <c r="AJ331" i="16"/>
  <c r="AJ332" i="16" s="1"/>
  <c r="AJ125" i="19"/>
  <c r="AJ126" i="19" s="1"/>
  <c r="AJ265" i="16"/>
  <c r="AJ266" i="16" s="1"/>
  <c r="AJ313" i="19"/>
  <c r="AJ314" i="19" s="1"/>
  <c r="AJ517" i="16"/>
  <c r="AJ518" i="16" s="1"/>
  <c r="AJ59" i="19"/>
  <c r="AJ60" i="19" s="1"/>
  <c r="U243" i="19"/>
  <c r="U244" i="19" s="1"/>
  <c r="U449" i="16"/>
  <c r="U450" i="16" s="1"/>
  <c r="AB143" i="19"/>
  <c r="AB144" i="19" s="1"/>
  <c r="AB349" i="16"/>
  <c r="AB350" i="16" s="1"/>
  <c r="N157" i="19"/>
  <c r="N158" i="19" s="1"/>
  <c r="N363" i="16"/>
  <c r="N364" i="16" s="1"/>
  <c r="N151" i="19"/>
  <c r="N152" i="19" s="1"/>
  <c r="N357" i="16"/>
  <c r="N358" i="16" s="1"/>
  <c r="AD171" i="19"/>
  <c r="AD172" i="19" s="1"/>
  <c r="AD377" i="16"/>
  <c r="AD378" i="16" s="1"/>
  <c r="AA303" i="16"/>
  <c r="AA304" i="16" s="1"/>
  <c r="AA97" i="19"/>
  <c r="AA98" i="19" s="1"/>
  <c r="U27" i="19"/>
  <c r="U28" i="19" s="1"/>
  <c r="U233" i="16"/>
  <c r="U234" i="16" s="1"/>
  <c r="X417" i="16"/>
  <c r="X418" i="16" s="1"/>
  <c r="X211" i="19"/>
  <c r="X212" i="19" s="1"/>
  <c r="AH171" i="19"/>
  <c r="AH172" i="19" s="1"/>
  <c r="AH377" i="16"/>
  <c r="AH378" i="16" s="1"/>
  <c r="Q67" i="19"/>
  <c r="Q68" i="19" s="1"/>
  <c r="Q273" i="16"/>
  <c r="Q274" i="16" s="1"/>
  <c r="L127" i="19"/>
  <c r="L128" i="19" s="1"/>
  <c r="L333" i="16"/>
  <c r="L334" i="16" s="1"/>
  <c r="AB205" i="19"/>
  <c r="AB206" i="19" s="1"/>
  <c r="AB411" i="16"/>
  <c r="AB412" i="16" s="1"/>
  <c r="J243" i="16"/>
  <c r="J244" i="16" s="1"/>
  <c r="J37" i="19"/>
  <c r="J38" i="19" s="1"/>
  <c r="S229" i="19"/>
  <c r="S230" i="19" s="1"/>
  <c r="S435" i="16"/>
  <c r="S436" i="16" s="1"/>
  <c r="K505" i="16"/>
  <c r="K506" i="16" s="1"/>
  <c r="K301" i="19"/>
  <c r="K302" i="19" s="1"/>
  <c r="AD33" i="19"/>
  <c r="AD34" i="19" s="1"/>
  <c r="AD239" i="16"/>
  <c r="AD240" i="16" s="1"/>
  <c r="J139" i="19"/>
  <c r="J140" i="19" s="1"/>
  <c r="J345" i="16"/>
  <c r="J346" i="16" s="1"/>
  <c r="V233" i="19"/>
  <c r="V234" i="19" s="1"/>
  <c r="V439" i="16"/>
  <c r="V440" i="16" s="1"/>
  <c r="AA229" i="19"/>
  <c r="AA230" i="19" s="1"/>
  <c r="AA435" i="16"/>
  <c r="AA436" i="16" s="1"/>
  <c r="J109" i="19"/>
  <c r="J110" i="19" s="1"/>
  <c r="J315" i="16"/>
  <c r="J316" i="16" s="1"/>
  <c r="G79" i="19"/>
  <c r="G285" i="16"/>
  <c r="S457" i="16"/>
  <c r="S458" i="16" s="1"/>
  <c r="S251" i="19"/>
  <c r="S252" i="19" s="1"/>
  <c r="X451" i="16"/>
  <c r="X452" i="16" s="1"/>
  <c r="X245" i="19"/>
  <c r="X246" i="19" s="1"/>
  <c r="P473" i="16"/>
  <c r="P474" i="16" s="1"/>
  <c r="P269" i="19"/>
  <c r="P270" i="19" s="1"/>
  <c r="I387" i="16"/>
  <c r="I388" i="16" s="1"/>
  <c r="I181" i="19"/>
  <c r="I182" i="19" s="1"/>
  <c r="W167" i="19"/>
  <c r="W168" i="19" s="1"/>
  <c r="W373" i="16"/>
  <c r="W374" i="16" s="1"/>
  <c r="AC473" i="16"/>
  <c r="AC474" i="16" s="1"/>
  <c r="AC269" i="19"/>
  <c r="AC270" i="19" s="1"/>
  <c r="Z251" i="16"/>
  <c r="Z252" i="16" s="1"/>
  <c r="Z45" i="19"/>
  <c r="Z46" i="19" s="1"/>
  <c r="AI297" i="19"/>
  <c r="AI298" i="19" s="1"/>
  <c r="AI501" i="16"/>
  <c r="AI502" i="16" s="1"/>
  <c r="AG351" i="16"/>
  <c r="AG352" i="16" s="1"/>
  <c r="AG145" i="19"/>
  <c r="AG146" i="19" s="1"/>
  <c r="S87" i="19"/>
  <c r="S88" i="19" s="1"/>
  <c r="S293" i="16"/>
  <c r="S294" i="16" s="1"/>
  <c r="K437" i="16"/>
  <c r="K438" i="16" s="1"/>
  <c r="K231" i="19"/>
  <c r="K232" i="19" s="1"/>
  <c r="O391" i="16"/>
  <c r="O392" i="16" s="1"/>
  <c r="O185" i="19"/>
  <c r="O186" i="19" s="1"/>
  <c r="Q149" i="19"/>
  <c r="Q150" i="19" s="1"/>
  <c r="Q355" i="16"/>
  <c r="Q356" i="16" s="1"/>
  <c r="K509" i="16"/>
  <c r="K510" i="16" s="1"/>
  <c r="K305" i="19"/>
  <c r="K306" i="19" s="1"/>
  <c r="U25" i="19"/>
  <c r="U26" i="19" s="1"/>
  <c r="U231" i="16"/>
  <c r="U232" i="16" s="1"/>
  <c r="T209" i="19"/>
  <c r="T210" i="19" s="1"/>
  <c r="T415" i="16"/>
  <c r="T416" i="16" s="1"/>
  <c r="U269" i="16"/>
  <c r="U270" i="16" s="1"/>
  <c r="U63" i="19"/>
  <c r="U64" i="19" s="1"/>
  <c r="I265" i="19"/>
  <c r="I266" i="19" s="1"/>
  <c r="I469" i="16"/>
  <c r="I470" i="16" s="1"/>
  <c r="R135" i="19"/>
  <c r="R136" i="19" s="1"/>
  <c r="R341" i="16"/>
  <c r="R342" i="16" s="1"/>
  <c r="M425" i="16"/>
  <c r="M426" i="16" s="1"/>
  <c r="M219" i="19"/>
  <c r="M220" i="19" s="1"/>
  <c r="V295" i="16"/>
  <c r="V296" i="16" s="1"/>
  <c r="V89" i="19"/>
  <c r="V90" i="19" s="1"/>
  <c r="AC443" i="16"/>
  <c r="AC444" i="16" s="1"/>
  <c r="AC237" i="19"/>
  <c r="AC238" i="19" s="1"/>
  <c r="AB341" i="16"/>
  <c r="AB342" i="16" s="1"/>
  <c r="AB135" i="19"/>
  <c r="AB136" i="19" s="1"/>
  <c r="AE243" i="16"/>
  <c r="AE244" i="16" s="1"/>
  <c r="AE37" i="19"/>
  <c r="AE38" i="19" s="1"/>
  <c r="N229" i="19"/>
  <c r="N230" i="19" s="1"/>
  <c r="N435" i="16"/>
  <c r="N436" i="16" s="1"/>
  <c r="I467" i="16"/>
  <c r="I468" i="16" s="1"/>
  <c r="I263" i="19"/>
  <c r="I264" i="19" s="1"/>
  <c r="T107" i="19"/>
  <c r="T108" i="19" s="1"/>
  <c r="T313" i="16"/>
  <c r="T314" i="16" s="1"/>
  <c r="L303" i="19"/>
  <c r="L304" i="19" s="1"/>
  <c r="L507" i="16"/>
  <c r="L508" i="16" s="1"/>
  <c r="Q143" i="19"/>
  <c r="Q144" i="19" s="1"/>
  <c r="Q349" i="16"/>
  <c r="Q350" i="16" s="1"/>
  <c r="H179" i="19"/>
  <c r="H180" i="19" s="1"/>
  <c r="H385" i="16"/>
  <c r="H386" i="16" s="1"/>
  <c r="W145" i="19"/>
  <c r="W146" i="19" s="1"/>
  <c r="W351" i="16"/>
  <c r="W352" i="16" s="1"/>
  <c r="AG153" i="19"/>
  <c r="AG154" i="19" s="1"/>
  <c r="AG359" i="16"/>
  <c r="AG360" i="16" s="1"/>
  <c r="R185" i="19"/>
  <c r="R186" i="19" s="1"/>
  <c r="R391" i="16"/>
  <c r="R392" i="16" s="1"/>
  <c r="O521" i="16"/>
  <c r="O522" i="16" s="1"/>
  <c r="O317" i="19"/>
  <c r="O318" i="19" s="1"/>
  <c r="AG279" i="19"/>
  <c r="AG280" i="19" s="1"/>
  <c r="AG483" i="16"/>
  <c r="AG484" i="16" s="1"/>
  <c r="K127" i="19"/>
  <c r="K128" i="19" s="1"/>
  <c r="K333" i="16"/>
  <c r="K334" i="16" s="1"/>
  <c r="R385" i="16"/>
  <c r="R386" i="16" s="1"/>
  <c r="R179" i="19"/>
  <c r="R180" i="19" s="1"/>
  <c r="V171" i="19"/>
  <c r="V172" i="19" s="1"/>
  <c r="V377" i="16"/>
  <c r="V378" i="16" s="1"/>
  <c r="V323" i="16"/>
  <c r="V324" i="16" s="1"/>
  <c r="V117" i="19"/>
  <c r="V118" i="19" s="1"/>
  <c r="U273" i="19"/>
  <c r="U274" i="19" s="1"/>
  <c r="U477" i="16"/>
  <c r="U478" i="16" s="1"/>
  <c r="AE129" i="19"/>
  <c r="AE130" i="19" s="1"/>
  <c r="AE131" i="19" s="1"/>
  <c r="AE132" i="19" s="1"/>
  <c r="AE335" i="16"/>
  <c r="AE336" i="16" s="1"/>
  <c r="AE337" i="16" s="1"/>
  <c r="AE338" i="16" s="1"/>
  <c r="AB275" i="19"/>
  <c r="AB276" i="19" s="1"/>
  <c r="AB479" i="16"/>
  <c r="AB480" i="16" s="1"/>
  <c r="Y153" i="19"/>
  <c r="Y154" i="19" s="1"/>
  <c r="Y359" i="16"/>
  <c r="Y360" i="16" s="1"/>
  <c r="Q305" i="19"/>
  <c r="Q306" i="19" s="1"/>
  <c r="Q509" i="16"/>
  <c r="Q510" i="16" s="1"/>
  <c r="H413" i="16"/>
  <c r="H414" i="16" s="1"/>
  <c r="H207" i="19"/>
  <c r="H208" i="19" s="1"/>
  <c r="AC475" i="16"/>
  <c r="AC476" i="16" s="1"/>
  <c r="AC271" i="19"/>
  <c r="AC272" i="19" s="1"/>
  <c r="V145" i="19"/>
  <c r="V146" i="19" s="1"/>
  <c r="V351" i="16"/>
  <c r="V352" i="16" s="1"/>
  <c r="K415" i="16"/>
  <c r="K416" i="16" s="1"/>
  <c r="K209" i="19"/>
  <c r="K210" i="19" s="1"/>
  <c r="AA235" i="19"/>
  <c r="AA236" i="19" s="1"/>
  <c r="AA441" i="16"/>
  <c r="AA442" i="16" s="1"/>
  <c r="Q389" i="16"/>
  <c r="Q390" i="16" s="1"/>
  <c r="Q183" i="19"/>
  <c r="Q184" i="19" s="1"/>
  <c r="R127" i="19"/>
  <c r="R128" i="19" s="1"/>
  <c r="R333" i="16"/>
  <c r="R334" i="16" s="1"/>
  <c r="AC521" i="16"/>
  <c r="AC522" i="16" s="1"/>
  <c r="AC317" i="19"/>
  <c r="AC318" i="19" s="1"/>
  <c r="Y249" i="19"/>
  <c r="Y250" i="19" s="1"/>
  <c r="Y455" i="16"/>
  <c r="Y456" i="16" s="1"/>
  <c r="W233" i="19"/>
  <c r="W234" i="19" s="1"/>
  <c r="W439" i="16"/>
  <c r="W440" i="16" s="1"/>
  <c r="AJ251" i="19"/>
  <c r="AJ252" i="19" s="1"/>
  <c r="AJ457" i="16"/>
  <c r="AJ458" i="16" s="1"/>
  <c r="V201" i="19"/>
  <c r="V202" i="19" s="1"/>
  <c r="V407" i="16"/>
  <c r="V408" i="16" s="1"/>
  <c r="AG517" i="16"/>
  <c r="AG518" i="16" s="1"/>
  <c r="AG265" i="16"/>
  <c r="AG266" i="16" s="1"/>
  <c r="AG313" i="19"/>
  <c r="AG314" i="19" s="1"/>
  <c r="AG59" i="19"/>
  <c r="AG60" i="19" s="1"/>
  <c r="I491" i="16"/>
  <c r="I492" i="16" s="1"/>
  <c r="I287" i="19"/>
  <c r="I288" i="19" s="1"/>
  <c r="AA319" i="19"/>
  <c r="AA320" i="19" s="1"/>
  <c r="AA523" i="16"/>
  <c r="AA524" i="16" s="1"/>
  <c r="G249" i="19"/>
  <c r="G455" i="16"/>
  <c r="AA451" i="16"/>
  <c r="AA452" i="16" s="1"/>
  <c r="AA245" i="19"/>
  <c r="AA246" i="19" s="1"/>
  <c r="H293" i="16"/>
  <c r="H294" i="16" s="1"/>
  <c r="H87" i="19"/>
  <c r="H88" i="19" s="1"/>
  <c r="V403" i="16"/>
  <c r="V404" i="16" s="1"/>
  <c r="V197" i="19"/>
  <c r="V198" i="19" s="1"/>
  <c r="AF159" i="19"/>
  <c r="AF160" i="19" s="1"/>
  <c r="AF365" i="16"/>
  <c r="AF366" i="16" s="1"/>
  <c r="V385" i="16"/>
  <c r="V386" i="16" s="1"/>
  <c r="V179" i="19"/>
  <c r="V180" i="19" s="1"/>
  <c r="K299" i="19"/>
  <c r="K300" i="19" s="1"/>
  <c r="K503" i="16"/>
  <c r="K504" i="16" s="1"/>
  <c r="AC109" i="19"/>
  <c r="AC110" i="19" s="1"/>
  <c r="AC315" i="16"/>
  <c r="AC316" i="16" s="1"/>
  <c r="Z53" i="19"/>
  <c r="Z54" i="19" s="1"/>
  <c r="Z259" i="16"/>
  <c r="Z260" i="16" s="1"/>
  <c r="AJ149" i="19"/>
  <c r="AJ150" i="19" s="1"/>
  <c r="AJ355" i="16"/>
  <c r="AJ356" i="16" s="1"/>
  <c r="U249" i="19"/>
  <c r="U250" i="19" s="1"/>
  <c r="U455" i="16"/>
  <c r="U456" i="16" s="1"/>
  <c r="Y51" i="19"/>
  <c r="Y52" i="19" s="1"/>
  <c r="Y257" i="16"/>
  <c r="Y258" i="16" s="1"/>
  <c r="J267" i="16"/>
  <c r="J268" i="16" s="1"/>
  <c r="J61" i="19"/>
  <c r="J62" i="19" s="1"/>
  <c r="N311" i="16"/>
  <c r="N312" i="16" s="1"/>
  <c r="N105" i="19"/>
  <c r="N106" i="19" s="1"/>
  <c r="S295" i="19"/>
  <c r="S296" i="19" s="1"/>
  <c r="S499" i="16"/>
  <c r="S500" i="16" s="1"/>
  <c r="AK69" i="19"/>
  <c r="AK70" i="19" s="1"/>
  <c r="AK275" i="16"/>
  <c r="AK276" i="16" s="1"/>
  <c r="J233" i="16"/>
  <c r="J234" i="16" s="1"/>
  <c r="J27" i="19"/>
  <c r="J28" i="19" s="1"/>
  <c r="R121" i="19"/>
  <c r="R122" i="19" s="1"/>
  <c r="R327" i="16"/>
  <c r="R328" i="16" s="1"/>
  <c r="J495" i="16"/>
  <c r="J496" i="16" s="1"/>
  <c r="J487" i="16"/>
  <c r="J488" i="16" s="1"/>
  <c r="J291" i="19"/>
  <c r="J292" i="19" s="1"/>
  <c r="J283" i="19"/>
  <c r="J284" i="19" s="1"/>
  <c r="K181" i="19"/>
  <c r="K182" i="19" s="1"/>
  <c r="K387" i="16"/>
  <c r="K388" i="16" s="1"/>
  <c r="J97" i="19"/>
  <c r="J98" i="19" s="1"/>
  <c r="J303" i="16"/>
  <c r="J304" i="16" s="1"/>
  <c r="U19" i="19"/>
  <c r="U20" i="19" s="1"/>
  <c r="U225" i="16"/>
  <c r="U226" i="16" s="1"/>
  <c r="O305" i="19"/>
  <c r="O306" i="19" s="1"/>
  <c r="O509" i="16"/>
  <c r="O510" i="16" s="1"/>
  <c r="AH477" i="16"/>
  <c r="AH478" i="16" s="1"/>
  <c r="AH273" i="19"/>
  <c r="AH274" i="19" s="1"/>
  <c r="R241" i="19"/>
  <c r="R242" i="19" s="1"/>
  <c r="R447" i="16"/>
  <c r="R448" i="16" s="1"/>
  <c r="J403" i="16"/>
  <c r="J404" i="16" s="1"/>
  <c r="J197" i="19"/>
  <c r="J198" i="19" s="1"/>
  <c r="AB19" i="19"/>
  <c r="AB20" i="19" s="1"/>
  <c r="AB225" i="16"/>
  <c r="AB226" i="16" s="1"/>
  <c r="I19" i="19"/>
  <c r="I20" i="19" s="1"/>
  <c r="I225" i="16"/>
  <c r="I226" i="16" s="1"/>
  <c r="M153" i="19"/>
  <c r="M154" i="19" s="1"/>
  <c r="M359" i="16"/>
  <c r="M360" i="16" s="1"/>
  <c r="H477" i="16"/>
  <c r="H478" i="16" s="1"/>
  <c r="H273" i="19"/>
  <c r="H274" i="19" s="1"/>
  <c r="AI65" i="19"/>
  <c r="AI66" i="19" s="1"/>
  <c r="AI271" i="16"/>
  <c r="AI272" i="16" s="1"/>
  <c r="R437" i="16"/>
  <c r="R438" i="16" s="1"/>
  <c r="R231" i="19"/>
  <c r="R232" i="19" s="1"/>
  <c r="AE193" i="19"/>
  <c r="AE194" i="19" s="1"/>
  <c r="AE399" i="16"/>
  <c r="AE400" i="16" s="1"/>
  <c r="P23" i="19"/>
  <c r="P24" i="19" s="1"/>
  <c r="P229" i="16"/>
  <c r="P230" i="16" s="1"/>
  <c r="X197" i="19"/>
  <c r="X198" i="19" s="1"/>
  <c r="X403" i="16"/>
  <c r="X404" i="16" s="1"/>
  <c r="O241" i="19"/>
  <c r="O242" i="19" s="1"/>
  <c r="O447" i="16"/>
  <c r="O448" i="16" s="1"/>
  <c r="S155" i="19"/>
  <c r="S156" i="19" s="1"/>
  <c r="S361" i="16"/>
  <c r="S362" i="16" s="1"/>
  <c r="W281" i="19"/>
  <c r="W282" i="19" s="1"/>
  <c r="W485" i="16"/>
  <c r="W486" i="16" s="1"/>
  <c r="U293" i="19"/>
  <c r="U294" i="19" s="1"/>
  <c r="U497" i="16"/>
  <c r="U498" i="16" s="1"/>
  <c r="AK293" i="19"/>
  <c r="AK294" i="19" s="1"/>
  <c r="AK497" i="16"/>
  <c r="AK498" i="16" s="1"/>
  <c r="M299" i="16"/>
  <c r="M300" i="16" s="1"/>
  <c r="M93" i="19"/>
  <c r="M94" i="19" s="1"/>
  <c r="N189" i="19"/>
  <c r="N190" i="19" s="1"/>
  <c r="N395" i="16"/>
  <c r="N396" i="16" s="1"/>
  <c r="AB193" i="19"/>
  <c r="AB194" i="19" s="1"/>
  <c r="AB399" i="16"/>
  <c r="AB400" i="16" s="1"/>
  <c r="H159" i="19"/>
  <c r="H160" i="19" s="1"/>
  <c r="H365" i="16"/>
  <c r="H366" i="16" s="1"/>
  <c r="O175" i="19"/>
  <c r="O176" i="19" s="1"/>
  <c r="O381" i="16"/>
  <c r="O382" i="16" s="1"/>
  <c r="K101" i="19"/>
  <c r="K102" i="19" s="1"/>
  <c r="K307" i="16"/>
  <c r="K308" i="16" s="1"/>
  <c r="AC39" i="19"/>
  <c r="AC40" i="19" s="1"/>
  <c r="AC245" i="16"/>
  <c r="AC246" i="16" s="1"/>
  <c r="M299" i="19"/>
  <c r="M300" i="19" s="1"/>
  <c r="M503" i="16"/>
  <c r="M504" i="16" s="1"/>
  <c r="N407" i="16"/>
  <c r="N408" i="16" s="1"/>
  <c r="N201" i="19"/>
  <c r="N202" i="19" s="1"/>
  <c r="I169" i="19"/>
  <c r="I170" i="19" s="1"/>
  <c r="I375" i="16"/>
  <c r="I376" i="16" s="1"/>
  <c r="AG311" i="19"/>
  <c r="AG312" i="19" s="1"/>
  <c r="AG515" i="16"/>
  <c r="AG516" i="16" s="1"/>
  <c r="M273" i="16"/>
  <c r="M274" i="16" s="1"/>
  <c r="M67" i="19"/>
  <c r="M68" i="19" s="1"/>
  <c r="U219" i="19"/>
  <c r="U220" i="19" s="1"/>
  <c r="U425" i="16"/>
  <c r="U426" i="16" s="1"/>
  <c r="Y113" i="19"/>
  <c r="Y114" i="19" s="1"/>
  <c r="Y319" i="16"/>
  <c r="Y320" i="16" s="1"/>
  <c r="Z403" i="16"/>
  <c r="Z404" i="16" s="1"/>
  <c r="Z197" i="19"/>
  <c r="Z198" i="19" s="1"/>
  <c r="AJ301" i="19"/>
  <c r="AJ302" i="19" s="1"/>
  <c r="AJ505" i="16"/>
  <c r="AJ506" i="16" s="1"/>
  <c r="AE221" i="16"/>
  <c r="AE222" i="16" s="1"/>
  <c r="AE15" i="19"/>
  <c r="AE16" i="19" s="1"/>
  <c r="AI355" i="16"/>
  <c r="AI356" i="16" s="1"/>
  <c r="AI149" i="19"/>
  <c r="AI150" i="19" s="1"/>
  <c r="O287" i="19"/>
  <c r="O288" i="19" s="1"/>
  <c r="O491" i="16"/>
  <c r="O492" i="16" s="1"/>
  <c r="G221" i="19"/>
  <c r="G427" i="16"/>
  <c r="N521" i="16"/>
  <c r="N522" i="16" s="1"/>
  <c r="N317" i="19"/>
  <c r="N318" i="19" s="1"/>
  <c r="V161" i="19"/>
  <c r="V162" i="19" s="1"/>
  <c r="V367" i="16"/>
  <c r="V368" i="16" s="1"/>
  <c r="AB245" i="19"/>
  <c r="AB246" i="19" s="1"/>
  <c r="AB451" i="16"/>
  <c r="AB452" i="16" s="1"/>
  <c r="P211" i="19"/>
  <c r="P212" i="19" s="1"/>
  <c r="P417" i="16"/>
  <c r="P418" i="16" s="1"/>
  <c r="I343" i="16"/>
  <c r="I344" i="16" s="1"/>
  <c r="I137" i="19"/>
  <c r="I138" i="19" s="1"/>
  <c r="X263" i="16"/>
  <c r="X264" i="16" s="1"/>
  <c r="X57" i="19"/>
  <c r="X58" i="19" s="1"/>
  <c r="X519" i="16"/>
  <c r="X520" i="16" s="1"/>
  <c r="X315" i="19"/>
  <c r="X316" i="19" s="1"/>
  <c r="W201" i="19"/>
  <c r="W202" i="19" s="1"/>
  <c r="W407" i="16"/>
  <c r="W408" i="16" s="1"/>
  <c r="P347" i="16"/>
  <c r="P348" i="16" s="1"/>
  <c r="P141" i="19"/>
  <c r="P142" i="19" s="1"/>
  <c r="AA147" i="19"/>
  <c r="AA148" i="19" s="1"/>
  <c r="AA353" i="16"/>
  <c r="AA354" i="16" s="1"/>
  <c r="AG319" i="19"/>
  <c r="AG320" i="19" s="1"/>
  <c r="AG523" i="16"/>
  <c r="AG524" i="16" s="1"/>
  <c r="G225" i="16"/>
  <c r="G19" i="19"/>
  <c r="P87" i="19"/>
  <c r="P88" i="19" s="1"/>
  <c r="P293" i="16"/>
  <c r="P294" i="16" s="1"/>
  <c r="Z71" i="19"/>
  <c r="Z72" i="19" s="1"/>
  <c r="Z277" i="16"/>
  <c r="Z278" i="16" s="1"/>
  <c r="U171" i="19"/>
  <c r="U172" i="19" s="1"/>
  <c r="U377" i="16"/>
  <c r="U378" i="16" s="1"/>
  <c r="AG117" i="19"/>
  <c r="AG118" i="19" s="1"/>
  <c r="AG323" i="16"/>
  <c r="AG324" i="16" s="1"/>
  <c r="T109" i="19"/>
  <c r="T110" i="19" s="1"/>
  <c r="T315" i="16"/>
  <c r="T316" i="16" s="1"/>
  <c r="Z169" i="19"/>
  <c r="Z170" i="19" s="1"/>
  <c r="Z375" i="16"/>
  <c r="Z376" i="16" s="1"/>
  <c r="AF329" i="16"/>
  <c r="AF330" i="16" s="1"/>
  <c r="AF123" i="19"/>
  <c r="AF124" i="19" s="1"/>
  <c r="K65" i="19"/>
  <c r="K66" i="19" s="1"/>
  <c r="K271" i="16"/>
  <c r="K272" i="16" s="1"/>
  <c r="R217" i="16"/>
  <c r="R218" i="16" s="1"/>
  <c r="R11" i="19"/>
  <c r="R12" i="19" s="1"/>
  <c r="AD381" i="16"/>
  <c r="AD382" i="16" s="1"/>
  <c r="AD175" i="19"/>
  <c r="AD176" i="19" s="1"/>
  <c r="U183" i="19"/>
  <c r="U184" i="19" s="1"/>
  <c r="U389" i="16"/>
  <c r="U390" i="16" s="1"/>
  <c r="AF39" i="19"/>
  <c r="AF40" i="19" s="1"/>
  <c r="AF245" i="16"/>
  <c r="AF246" i="16" s="1"/>
  <c r="S35" i="19"/>
  <c r="S36" i="19" s="1"/>
  <c r="S241" i="16"/>
  <c r="S242" i="16" s="1"/>
  <c r="AD331" i="16"/>
  <c r="AD332" i="16" s="1"/>
  <c r="AD125" i="19"/>
  <c r="AD126" i="19" s="1"/>
  <c r="AF427" i="16"/>
  <c r="AF428" i="16" s="1"/>
  <c r="AF221" i="19"/>
  <c r="AF222" i="19" s="1"/>
  <c r="V245" i="19"/>
  <c r="V246" i="19" s="1"/>
  <c r="V451" i="16"/>
  <c r="V452" i="16" s="1"/>
  <c r="L253" i="19"/>
  <c r="L254" i="19" s="1"/>
  <c r="Z27" i="19"/>
  <c r="Z28" i="19" s="1"/>
  <c r="Z233" i="16"/>
  <c r="Z234" i="16" s="1"/>
  <c r="AH253" i="19"/>
  <c r="AH254" i="19" s="1"/>
  <c r="T493" i="16"/>
  <c r="T494" i="16" s="1"/>
  <c r="T289" i="19"/>
  <c r="T290" i="19" s="1"/>
  <c r="R355" i="16"/>
  <c r="R356" i="16" s="1"/>
  <c r="R149" i="19"/>
  <c r="R150" i="19" s="1"/>
  <c r="I249" i="19"/>
  <c r="I250" i="19" s="1"/>
  <c r="I455" i="16"/>
  <c r="I456" i="16" s="1"/>
  <c r="V167" i="19"/>
  <c r="V168" i="19" s="1"/>
  <c r="V373" i="16"/>
  <c r="V374" i="16" s="1"/>
  <c r="AA363" i="16"/>
  <c r="AA364" i="16" s="1"/>
  <c r="AA157" i="19"/>
  <c r="AA158" i="19" s="1"/>
  <c r="L249" i="19"/>
  <c r="L250" i="19" s="1"/>
  <c r="L455" i="16"/>
  <c r="L456" i="16" s="1"/>
  <c r="L145" i="19"/>
  <c r="L146" i="19" s="1"/>
  <c r="L351" i="16"/>
  <c r="L352" i="16" s="1"/>
  <c r="AC115" i="19"/>
  <c r="AC116" i="19" s="1"/>
  <c r="AC321" i="16"/>
  <c r="AC322" i="16" s="1"/>
  <c r="AH239" i="19"/>
  <c r="AH240" i="19" s="1"/>
  <c r="AH445" i="16"/>
  <c r="AH446" i="16" s="1"/>
  <c r="AC161" i="19"/>
  <c r="AC162" i="19" s="1"/>
  <c r="AC367" i="16"/>
  <c r="AC368" i="16" s="1"/>
  <c r="R415" i="16"/>
  <c r="R416" i="16" s="1"/>
  <c r="R209" i="19"/>
  <c r="R210" i="19" s="1"/>
  <c r="I313" i="16"/>
  <c r="I314" i="16" s="1"/>
  <c r="I107" i="19"/>
  <c r="I108" i="19" s="1"/>
  <c r="J401" i="16"/>
  <c r="J402" i="16" s="1"/>
  <c r="J195" i="19"/>
  <c r="J196" i="19" s="1"/>
  <c r="S251" i="16"/>
  <c r="S252" i="16" s="1"/>
  <c r="S45" i="19"/>
  <c r="S46" i="19" s="1"/>
  <c r="O141" i="19"/>
  <c r="O142" i="19" s="1"/>
  <c r="O347" i="16"/>
  <c r="O348" i="16" s="1"/>
  <c r="S249" i="19"/>
  <c r="S250" i="19" s="1"/>
  <c r="S455" i="16"/>
  <c r="S456" i="16" s="1"/>
  <c r="O151" i="19"/>
  <c r="O152" i="19" s="1"/>
  <c r="O357" i="16"/>
  <c r="O358" i="16" s="1"/>
  <c r="J225" i="16"/>
  <c r="J226" i="16" s="1"/>
  <c r="J19" i="19"/>
  <c r="J20" i="19" s="1"/>
  <c r="P299" i="19"/>
  <c r="P300" i="19" s="1"/>
  <c r="P503" i="16"/>
  <c r="P504" i="16" s="1"/>
  <c r="AB277" i="19"/>
  <c r="AB278" i="19" s="1"/>
  <c r="AB481" i="16"/>
  <c r="AB482" i="16" s="1"/>
  <c r="AI231" i="19"/>
  <c r="AI232" i="19" s="1"/>
  <c r="AI437" i="16"/>
  <c r="AI438" i="16" s="1"/>
  <c r="AE283" i="16"/>
  <c r="AE284" i="16" s="1"/>
  <c r="AE77" i="19"/>
  <c r="AE78" i="19" s="1"/>
  <c r="AK107" i="19"/>
  <c r="AK108" i="19" s="1"/>
  <c r="AK313" i="16"/>
  <c r="AK314" i="16" s="1"/>
  <c r="R413" i="16"/>
  <c r="R414" i="16" s="1"/>
  <c r="R207" i="19"/>
  <c r="R208" i="19" s="1"/>
  <c r="AJ239" i="16"/>
  <c r="AJ240" i="16" s="1"/>
  <c r="AJ33" i="19"/>
  <c r="AJ34" i="19" s="1"/>
  <c r="M361" i="16"/>
  <c r="M362" i="16" s="1"/>
  <c r="M155" i="19"/>
  <c r="M156" i="19" s="1"/>
  <c r="AA289" i="16"/>
  <c r="AA290" i="16" s="1"/>
  <c r="AA83" i="19"/>
  <c r="AA84" i="19" s="1"/>
  <c r="AB229" i="19"/>
  <c r="AB230" i="19" s="1"/>
  <c r="AB435" i="16"/>
  <c r="AB436" i="16" s="1"/>
  <c r="L275" i="16"/>
  <c r="L276" i="16" s="1"/>
  <c r="L69" i="19"/>
  <c r="L70" i="19" s="1"/>
  <c r="R315" i="19"/>
  <c r="R316" i="19" s="1"/>
  <c r="R263" i="16"/>
  <c r="R264" i="16" s="1"/>
  <c r="R57" i="19"/>
  <c r="R58" i="19" s="1"/>
  <c r="R519" i="16"/>
  <c r="R520" i="16" s="1"/>
  <c r="AE279" i="19"/>
  <c r="AE280" i="19" s="1"/>
  <c r="AE483" i="16"/>
  <c r="AE484" i="16" s="1"/>
  <c r="R517" i="16"/>
  <c r="R518" i="16" s="1"/>
  <c r="R59" i="19"/>
  <c r="R60" i="19" s="1"/>
  <c r="R313" i="19"/>
  <c r="R314" i="19" s="1"/>
  <c r="R265" i="16"/>
  <c r="R266" i="16" s="1"/>
  <c r="K69" i="19"/>
  <c r="K70" i="19" s="1"/>
  <c r="K275" i="16"/>
  <c r="K276" i="16" s="1"/>
  <c r="X521" i="16"/>
  <c r="X522" i="16" s="1"/>
  <c r="X317" i="19"/>
  <c r="X318" i="19" s="1"/>
  <c r="J205" i="19"/>
  <c r="J206" i="19" s="1"/>
  <c r="J411" i="16"/>
  <c r="J412" i="16" s="1"/>
  <c r="AJ463" i="16"/>
  <c r="AJ464" i="16" s="1"/>
  <c r="AJ259" i="19"/>
  <c r="AJ260" i="19" s="1"/>
  <c r="P441" i="16"/>
  <c r="P442" i="16" s="1"/>
  <c r="P235" i="19"/>
  <c r="P236" i="19" s="1"/>
  <c r="J225" i="19"/>
  <c r="J226" i="19" s="1"/>
  <c r="J431" i="16"/>
  <c r="J432" i="16" s="1"/>
  <c r="H453" i="16"/>
  <c r="H454" i="16" s="1"/>
  <c r="H247" i="19"/>
  <c r="H248" i="19" s="1"/>
  <c r="AI233" i="19"/>
  <c r="AI234" i="19" s="1"/>
  <c r="AI439" i="16"/>
  <c r="AI440" i="16" s="1"/>
  <c r="AB15" i="19"/>
  <c r="AB16" i="19" s="1"/>
  <c r="AB221" i="16"/>
  <c r="AB222" i="16" s="1"/>
  <c r="AI391" i="16"/>
  <c r="AI392" i="16" s="1"/>
  <c r="AI185" i="19"/>
  <c r="AI186" i="19" s="1"/>
  <c r="AE25" i="19"/>
  <c r="AE26" i="19" s="1"/>
  <c r="AE231" i="16"/>
  <c r="AE232" i="16" s="1"/>
  <c r="M243" i="19"/>
  <c r="M244" i="19" s="1"/>
  <c r="M449" i="16"/>
  <c r="M450" i="16" s="1"/>
  <c r="J33" i="19"/>
  <c r="J34" i="19" s="1"/>
  <c r="J239" i="16"/>
  <c r="J240" i="16" s="1"/>
  <c r="AG497" i="16"/>
  <c r="AG498" i="16" s="1"/>
  <c r="AG293" i="19"/>
  <c r="AG294" i="19" s="1"/>
  <c r="J229" i="19"/>
  <c r="J230" i="19" s="1"/>
  <c r="J435" i="16"/>
  <c r="J436" i="16" s="1"/>
  <c r="T267" i="19"/>
  <c r="T268" i="19" s="1"/>
  <c r="T471" i="16"/>
  <c r="T472" i="16" s="1"/>
  <c r="H149" i="19"/>
  <c r="H150" i="19" s="1"/>
  <c r="H355" i="16"/>
  <c r="H356" i="16" s="1"/>
  <c r="M227" i="16"/>
  <c r="M228" i="16" s="1"/>
  <c r="M21" i="19"/>
  <c r="M22" i="19" s="1"/>
  <c r="H297" i="16"/>
  <c r="H298" i="16" s="1"/>
  <c r="H91" i="19"/>
  <c r="H92" i="19" s="1"/>
  <c r="H185" i="19"/>
  <c r="H186" i="19" s="1"/>
  <c r="H391" i="16"/>
  <c r="H392" i="16" s="1"/>
  <c r="K295" i="19"/>
  <c r="K296" i="19" s="1"/>
  <c r="K499" i="16"/>
  <c r="K500" i="16" s="1"/>
  <c r="V217" i="16"/>
  <c r="V218" i="16" s="1"/>
  <c r="V11" i="19"/>
  <c r="V12" i="19" s="1"/>
  <c r="L271" i="19"/>
  <c r="L272" i="19" s="1"/>
  <c r="L475" i="16"/>
  <c r="L476" i="16" s="1"/>
  <c r="AK467" i="16"/>
  <c r="AK468" i="16" s="1"/>
  <c r="AK263" i="19"/>
  <c r="AK264" i="19" s="1"/>
  <c r="M247" i="16"/>
  <c r="M248" i="16" s="1"/>
  <c r="M41" i="19"/>
  <c r="M42" i="19" s="1"/>
  <c r="L479" i="16"/>
  <c r="L480" i="16" s="1"/>
  <c r="L275" i="19"/>
  <c r="L276" i="19" s="1"/>
  <c r="T117" i="19"/>
  <c r="T118" i="19" s="1"/>
  <c r="T323" i="16"/>
  <c r="T324" i="16" s="1"/>
  <c r="O301" i="16"/>
  <c r="O302" i="16" s="1"/>
  <c r="O95" i="19"/>
  <c r="O96" i="19" s="1"/>
  <c r="Y163" i="19"/>
  <c r="Y164" i="19" s="1"/>
  <c r="Y369" i="16"/>
  <c r="Y370" i="16" s="1"/>
  <c r="O367" i="16"/>
  <c r="O368" i="16" s="1"/>
  <c r="O161" i="19"/>
  <c r="O162" i="19" s="1"/>
  <c r="AE153" i="19"/>
  <c r="AE154" i="19" s="1"/>
  <c r="AE359" i="16"/>
  <c r="AE360" i="16" s="1"/>
  <c r="V231" i="19"/>
  <c r="V232" i="19" s="1"/>
  <c r="V437" i="16"/>
  <c r="V438" i="16" s="1"/>
  <c r="L347" i="16"/>
  <c r="L348" i="16" s="1"/>
  <c r="L141" i="19"/>
  <c r="L142" i="19" s="1"/>
  <c r="M251" i="19"/>
  <c r="M252" i="19" s="1"/>
  <c r="M457" i="16"/>
  <c r="M458" i="16" s="1"/>
  <c r="AJ303" i="19"/>
  <c r="AJ304" i="19" s="1"/>
  <c r="AJ507" i="16"/>
  <c r="AJ508" i="16" s="1"/>
  <c r="H459" i="16"/>
  <c r="H460" i="16" s="1"/>
  <c r="H255" i="19"/>
  <c r="H256" i="19" s="1"/>
  <c r="AI231" i="16"/>
  <c r="AI232" i="16" s="1"/>
  <c r="AI25" i="19"/>
  <c r="AI26" i="19" s="1"/>
  <c r="S49" i="19"/>
  <c r="S50" i="19" s="1"/>
  <c r="S255" i="16"/>
  <c r="S256" i="16" s="1"/>
  <c r="AF25" i="19"/>
  <c r="AF26" i="19" s="1"/>
  <c r="AF231" i="16"/>
  <c r="AF232" i="16" s="1"/>
  <c r="AA179" i="19"/>
  <c r="AA180" i="19" s="1"/>
  <c r="AA385" i="16"/>
  <c r="AA386" i="16" s="1"/>
  <c r="Q275" i="19"/>
  <c r="Q276" i="19" s="1"/>
  <c r="Q479" i="16"/>
  <c r="Q480" i="16" s="1"/>
  <c r="K245" i="19"/>
  <c r="K246" i="19" s="1"/>
  <c r="K451" i="16"/>
  <c r="K452" i="16" s="1"/>
  <c r="AD201" i="19"/>
  <c r="AD202" i="19" s="1"/>
  <c r="AD407" i="16"/>
  <c r="AD408" i="16" s="1"/>
  <c r="Y49" i="19"/>
  <c r="Y50" i="19" s="1"/>
  <c r="Y255" i="16"/>
  <c r="Y256" i="16" s="1"/>
  <c r="AJ51" i="19"/>
  <c r="AJ52" i="19" s="1"/>
  <c r="AJ257" i="16"/>
  <c r="AJ258" i="16" s="1"/>
  <c r="AJ15" i="19"/>
  <c r="AJ16" i="19" s="1"/>
  <c r="AJ221" i="16"/>
  <c r="AJ222" i="16" s="1"/>
  <c r="AG147" i="19"/>
  <c r="AG148" i="19" s="1"/>
  <c r="AG353" i="16"/>
  <c r="AG354" i="16" s="1"/>
  <c r="L493" i="16"/>
  <c r="L494" i="16" s="1"/>
  <c r="L289" i="19"/>
  <c r="L290" i="19" s="1"/>
  <c r="Q201" i="19"/>
  <c r="Q202" i="19" s="1"/>
  <c r="Q407" i="16"/>
  <c r="Q408" i="16" s="1"/>
  <c r="V259" i="16"/>
  <c r="V260" i="16" s="1"/>
  <c r="V53" i="19"/>
  <c r="V54" i="19" s="1"/>
  <c r="AK109" i="19"/>
  <c r="AK110" i="19" s="1"/>
  <c r="AK315" i="16"/>
  <c r="AK316" i="16" s="1"/>
  <c r="L53" i="19"/>
  <c r="L54" i="19" s="1"/>
  <c r="L259" i="16"/>
  <c r="L260" i="16" s="1"/>
  <c r="J183" i="19"/>
  <c r="J184" i="19" s="1"/>
  <c r="J389" i="16"/>
  <c r="J390" i="16" s="1"/>
  <c r="N123" i="19"/>
  <c r="N124" i="19" s="1"/>
  <c r="N329" i="16"/>
  <c r="N330" i="16" s="1"/>
  <c r="H249" i="19"/>
  <c r="H250" i="19" s="1"/>
  <c r="H455" i="16"/>
  <c r="H456" i="16" s="1"/>
  <c r="G259" i="16"/>
  <c r="G53" i="19"/>
  <c r="AI393" i="16"/>
  <c r="AI394" i="16" s="1"/>
  <c r="AI187" i="19"/>
  <c r="AI188" i="19" s="1"/>
  <c r="N167" i="19"/>
  <c r="N168" i="19" s="1"/>
  <c r="N373" i="16"/>
  <c r="N374" i="16" s="1"/>
  <c r="K381" i="16"/>
  <c r="K382" i="16" s="1"/>
  <c r="K175" i="19"/>
  <c r="K176" i="19" s="1"/>
  <c r="AE237" i="19"/>
  <c r="AE238" i="19" s="1"/>
  <c r="AE443" i="16"/>
  <c r="AE444" i="16" s="1"/>
  <c r="X303" i="19"/>
  <c r="X304" i="19" s="1"/>
  <c r="X507" i="16"/>
  <c r="X508" i="16" s="1"/>
  <c r="R113" i="19"/>
  <c r="R114" i="19" s="1"/>
  <c r="R319" i="16"/>
  <c r="R320" i="16" s="1"/>
  <c r="P133" i="19"/>
  <c r="P134" i="19" s="1"/>
  <c r="P339" i="16"/>
  <c r="P340" i="16" s="1"/>
  <c r="AB307" i="19"/>
  <c r="AB308" i="19" s="1"/>
  <c r="AB511" i="16"/>
  <c r="AB512" i="16" s="1"/>
  <c r="P237" i="16"/>
  <c r="P238" i="16" s="1"/>
  <c r="P31" i="19"/>
  <c r="P32" i="19" s="1"/>
  <c r="P83" i="19"/>
  <c r="P84" i="19" s="1"/>
  <c r="P289" i="16"/>
  <c r="P290" i="16" s="1"/>
  <c r="P437" i="16"/>
  <c r="P438" i="16" s="1"/>
  <c r="P231" i="19"/>
  <c r="P232" i="19" s="1"/>
  <c r="AG473" i="16"/>
  <c r="AG474" i="16" s="1"/>
  <c r="AG269" i="19"/>
  <c r="AG270" i="19" s="1"/>
  <c r="M137" i="19"/>
  <c r="M138" i="19" s="1"/>
  <c r="M343" i="16"/>
  <c r="M344" i="16" s="1"/>
  <c r="X11" i="19"/>
  <c r="X12" i="19" s="1"/>
  <c r="X217" i="16"/>
  <c r="X218" i="16" s="1"/>
  <c r="AE279" i="16"/>
  <c r="AE280" i="16" s="1"/>
  <c r="AE73" i="19"/>
  <c r="AE74" i="19" s="1"/>
  <c r="Q457" i="16"/>
  <c r="Q458" i="16" s="1"/>
  <c r="Q251" i="19"/>
  <c r="Q252" i="19" s="1"/>
  <c r="N87" i="19"/>
  <c r="N88" i="19" s="1"/>
  <c r="N293" i="16"/>
  <c r="N294" i="16" s="1"/>
  <c r="AA301" i="16"/>
  <c r="AA302" i="16" s="1"/>
  <c r="AA95" i="19"/>
  <c r="AA96" i="19" s="1"/>
  <c r="S321" i="16"/>
  <c r="S322" i="16" s="1"/>
  <c r="S115" i="19"/>
  <c r="S116" i="19" s="1"/>
  <c r="AE391" i="16"/>
  <c r="AE392" i="16" s="1"/>
  <c r="AE185" i="19"/>
  <c r="AE186" i="19" s="1"/>
  <c r="AE9" i="19"/>
  <c r="AE10" i="19" s="1"/>
  <c r="AE215" i="16"/>
  <c r="AE216" i="16" s="1"/>
  <c r="O59" i="19"/>
  <c r="O60" i="19" s="1"/>
  <c r="O313" i="19"/>
  <c r="O314" i="19" s="1"/>
  <c r="O517" i="16"/>
  <c r="O518" i="16" s="1"/>
  <c r="O265" i="16"/>
  <c r="O266" i="16" s="1"/>
  <c r="AI315" i="19"/>
  <c r="AI316" i="19" s="1"/>
  <c r="AI519" i="16"/>
  <c r="AI520" i="16" s="1"/>
  <c r="AI57" i="19"/>
  <c r="AI58" i="19" s="1"/>
  <c r="AI263" i="16"/>
  <c r="AI264" i="16" s="1"/>
  <c r="AH47" i="19"/>
  <c r="AH48" i="19" s="1"/>
  <c r="AH253" i="16"/>
  <c r="AH254" i="16" s="1"/>
  <c r="N331" i="16"/>
  <c r="N332" i="16" s="1"/>
  <c r="N125" i="19"/>
  <c r="N126" i="19" s="1"/>
  <c r="AJ225" i="16"/>
  <c r="AJ226" i="16" s="1"/>
  <c r="AJ19" i="19"/>
  <c r="AJ20" i="19" s="1"/>
  <c r="H305" i="16"/>
  <c r="H306" i="16" s="1"/>
  <c r="H99" i="19"/>
  <c r="H100" i="19" s="1"/>
  <c r="AK319" i="19"/>
  <c r="AK320" i="19" s="1"/>
  <c r="AK523" i="16"/>
  <c r="AK524" i="16" s="1"/>
  <c r="L415" i="16"/>
  <c r="L416" i="16" s="1"/>
  <c r="L209" i="19"/>
  <c r="L210" i="19" s="1"/>
  <c r="P19" i="19"/>
  <c r="P20" i="19" s="1"/>
  <c r="P225" i="16"/>
  <c r="P226" i="16" s="1"/>
  <c r="AJ93" i="19"/>
  <c r="AJ94" i="19" s="1"/>
  <c r="AJ299" i="16"/>
  <c r="AJ300" i="16" s="1"/>
  <c r="X381" i="16"/>
  <c r="X382" i="16" s="1"/>
  <c r="X175" i="19"/>
  <c r="X176" i="19" s="1"/>
  <c r="K317" i="19"/>
  <c r="K318" i="19" s="1"/>
  <c r="K521" i="16"/>
  <c r="K522" i="16" s="1"/>
  <c r="T253" i="19"/>
  <c r="T254" i="19" s="1"/>
  <c r="AJ491" i="16"/>
  <c r="AJ492" i="16" s="1"/>
  <c r="AJ287" i="19"/>
  <c r="AJ288" i="19" s="1"/>
  <c r="X273" i="19"/>
  <c r="X274" i="19" s="1"/>
  <c r="X477" i="16"/>
  <c r="X478" i="16" s="1"/>
  <c r="X237" i="19"/>
  <c r="X238" i="19" s="1"/>
  <c r="X443" i="16"/>
  <c r="X444" i="16" s="1"/>
  <c r="I233" i="16"/>
  <c r="I234" i="16" s="1"/>
  <c r="I27" i="19"/>
  <c r="I28" i="19" s="1"/>
  <c r="K507" i="16"/>
  <c r="K508" i="16" s="1"/>
  <c r="K303" i="19"/>
  <c r="K304" i="19" s="1"/>
  <c r="AC177" i="19"/>
  <c r="AC178" i="19" s="1"/>
  <c r="AC383" i="16"/>
  <c r="AC384" i="16" s="1"/>
  <c r="X135" i="19"/>
  <c r="X136" i="19" s="1"/>
  <c r="X341" i="16"/>
  <c r="X342" i="16" s="1"/>
  <c r="I231" i="16"/>
  <c r="I232" i="16" s="1"/>
  <c r="I25" i="19"/>
  <c r="I26" i="19" s="1"/>
  <c r="J481" i="16"/>
  <c r="J482" i="16" s="1"/>
  <c r="J277" i="19"/>
  <c r="J278" i="19" s="1"/>
  <c r="I145" i="19"/>
  <c r="I146" i="19" s="1"/>
  <c r="I351" i="16"/>
  <c r="I352" i="16" s="1"/>
  <c r="AH247" i="19"/>
  <c r="AH248" i="19" s="1"/>
  <c r="AH453" i="16"/>
  <c r="AH454" i="16" s="1"/>
  <c r="AC15" i="19"/>
  <c r="AC16" i="19" s="1"/>
  <c r="AC221" i="16"/>
  <c r="AC222" i="16" s="1"/>
  <c r="T39" i="19"/>
  <c r="T40" i="19" s="1"/>
  <c r="T245" i="16"/>
  <c r="T246" i="16" s="1"/>
  <c r="G307" i="16"/>
  <c r="G101" i="19"/>
  <c r="AH227" i="16"/>
  <c r="AH228" i="16" s="1"/>
  <c r="AH21" i="19"/>
  <c r="AH22" i="19" s="1"/>
  <c r="Z145" i="19"/>
  <c r="Z146" i="19" s="1"/>
  <c r="Z351" i="16"/>
  <c r="Z352" i="16" s="1"/>
  <c r="K413" i="16"/>
  <c r="K414" i="16" s="1"/>
  <c r="K207" i="19"/>
  <c r="K208" i="19" s="1"/>
  <c r="AI41" i="19"/>
  <c r="AI42" i="19" s="1"/>
  <c r="AI247" i="16"/>
  <c r="AI248" i="16" s="1"/>
  <c r="Z363" i="16"/>
  <c r="Z364" i="16" s="1"/>
  <c r="Z157" i="19"/>
  <c r="Z158" i="19" s="1"/>
  <c r="V77" i="19"/>
  <c r="V78" i="19" s="1"/>
  <c r="V283" i="16"/>
  <c r="V284" i="16" s="1"/>
  <c r="AH219" i="16"/>
  <c r="AH220" i="16" s="1"/>
  <c r="AH13" i="19"/>
  <c r="AH14" i="19" s="1"/>
  <c r="X53" i="19"/>
  <c r="X54" i="19" s="1"/>
  <c r="X259" i="16"/>
  <c r="X260" i="16" s="1"/>
  <c r="AK225" i="16"/>
  <c r="AK226" i="16" s="1"/>
  <c r="AK19" i="19"/>
  <c r="AK20" i="19" s="1"/>
  <c r="AK85" i="19"/>
  <c r="AK86" i="19" s="1"/>
  <c r="AK291" i="16"/>
  <c r="AK292" i="16" s="1"/>
  <c r="M57" i="19"/>
  <c r="M58" i="19" s="1"/>
  <c r="M315" i="19"/>
  <c r="M316" i="19" s="1"/>
  <c r="M519" i="16"/>
  <c r="M520" i="16" s="1"/>
  <c r="M263" i="16"/>
  <c r="M264" i="16" s="1"/>
  <c r="P477" i="16"/>
  <c r="P478" i="16" s="1"/>
  <c r="P273" i="19"/>
  <c r="P274" i="19" s="1"/>
  <c r="L59" i="19"/>
  <c r="L60" i="19" s="1"/>
  <c r="L313" i="19"/>
  <c r="L314" i="19" s="1"/>
  <c r="L517" i="16"/>
  <c r="L518" i="16" s="1"/>
  <c r="L265" i="16"/>
  <c r="L266" i="16" s="1"/>
  <c r="J283" i="16"/>
  <c r="J284" i="16" s="1"/>
  <c r="J77" i="19"/>
  <c r="J78" i="19" s="1"/>
  <c r="L193" i="19"/>
  <c r="L194" i="19" s="1"/>
  <c r="L399" i="16"/>
  <c r="L400" i="16" s="1"/>
  <c r="AC349" i="16"/>
  <c r="AC350" i="16" s="1"/>
  <c r="AC143" i="19"/>
  <c r="AC144" i="19" s="1"/>
  <c r="G279" i="19"/>
  <c r="G483" i="16"/>
  <c r="I217" i="19"/>
  <c r="I218" i="19" s="1"/>
  <c r="I423" i="16"/>
  <c r="I424" i="16" s="1"/>
  <c r="Q31" i="19"/>
  <c r="Q32" i="19" s="1"/>
  <c r="Q237" i="16"/>
  <c r="Q238" i="16" s="1"/>
  <c r="AE247" i="16"/>
  <c r="AE248" i="16" s="1"/>
  <c r="AE41" i="19"/>
  <c r="AE42" i="19" s="1"/>
  <c r="I125" i="19"/>
  <c r="I126" i="19" s="1"/>
  <c r="I331" i="16"/>
  <c r="I332" i="16" s="1"/>
  <c r="N161" i="19"/>
  <c r="N162" i="19" s="1"/>
  <c r="N367" i="16"/>
  <c r="N368" i="16" s="1"/>
  <c r="Y373" i="16"/>
  <c r="Y374" i="16" s="1"/>
  <c r="Y167" i="19"/>
  <c r="Y168" i="19" s="1"/>
  <c r="Y451" i="16"/>
  <c r="Y452" i="16" s="1"/>
  <c r="Y245" i="19"/>
  <c r="Y246" i="19" s="1"/>
  <c r="G127" i="19"/>
  <c r="G333" i="16"/>
  <c r="AG267" i="19"/>
  <c r="AG268" i="19" s="1"/>
  <c r="AG471" i="16"/>
  <c r="AG472" i="16" s="1"/>
  <c r="AE245" i="19"/>
  <c r="AE246" i="19" s="1"/>
  <c r="AE451" i="16"/>
  <c r="AE452" i="16" s="1"/>
  <c r="T489" i="16"/>
  <c r="T490" i="16" s="1"/>
  <c r="T285" i="19"/>
  <c r="T286" i="19" s="1"/>
  <c r="O217" i="19"/>
  <c r="O218" i="19" s="1"/>
  <c r="O423" i="16"/>
  <c r="O424" i="16" s="1"/>
  <c r="AJ223" i="19"/>
  <c r="AJ224" i="19" s="1"/>
  <c r="AJ429" i="16"/>
  <c r="AJ430" i="16" s="1"/>
  <c r="X149" i="19"/>
  <c r="X150" i="19" s="1"/>
  <c r="X355" i="16"/>
  <c r="X356" i="16" s="1"/>
  <c r="P319" i="19"/>
  <c r="P320" i="19" s="1"/>
  <c r="P523" i="16"/>
  <c r="P524" i="16" s="1"/>
  <c r="AJ413" i="16"/>
  <c r="AJ414" i="16" s="1"/>
  <c r="AJ207" i="19"/>
  <c r="AJ208" i="19" s="1"/>
  <c r="AK281" i="19"/>
  <c r="AK282" i="19" s="1"/>
  <c r="AK485" i="16"/>
  <c r="AK486" i="16" s="1"/>
  <c r="AD51" i="19"/>
  <c r="AD52" i="19" s="1"/>
  <c r="AD257" i="16"/>
  <c r="AD258" i="16" s="1"/>
  <c r="K103" i="19"/>
  <c r="K104" i="19" s="1"/>
  <c r="K309" i="16"/>
  <c r="K310" i="16" s="1"/>
  <c r="I473" i="16"/>
  <c r="I474" i="16" s="1"/>
  <c r="I269" i="19"/>
  <c r="I270" i="19" s="1"/>
  <c r="AG123" i="19"/>
  <c r="AG124" i="19" s="1"/>
  <c r="AG329" i="16"/>
  <c r="AG330" i="16" s="1"/>
  <c r="AH507" i="16"/>
  <c r="AH508" i="16" s="1"/>
  <c r="AH303" i="19"/>
  <c r="AH304" i="19" s="1"/>
  <c r="AB403" i="16"/>
  <c r="AB404" i="16" s="1"/>
  <c r="AB197" i="19"/>
  <c r="AB198" i="19" s="1"/>
  <c r="AJ67" i="19"/>
  <c r="AJ68" i="19" s="1"/>
  <c r="AJ273" i="16"/>
  <c r="AJ274" i="16" s="1"/>
  <c r="AJ333" i="16"/>
  <c r="AJ334" i="16" s="1"/>
  <c r="AJ127" i="19"/>
  <c r="AJ128" i="19" s="1"/>
  <c r="AG235" i="19"/>
  <c r="AG236" i="19" s="1"/>
  <c r="AG441" i="16"/>
  <c r="AG442" i="16" s="1"/>
  <c r="W269" i="19"/>
  <c r="W270" i="19" s="1"/>
  <c r="W473" i="16"/>
  <c r="W474" i="16" s="1"/>
  <c r="W463" i="16"/>
  <c r="W464" i="16" s="1"/>
  <c r="W259" i="19"/>
  <c r="W260" i="19" s="1"/>
  <c r="I37" i="19"/>
  <c r="I38" i="19" s="1"/>
  <c r="I243" i="16"/>
  <c r="I244" i="16" s="1"/>
  <c r="AE83" i="19"/>
  <c r="AE84" i="19" s="1"/>
  <c r="AE289" i="16"/>
  <c r="AE290" i="16" s="1"/>
  <c r="AC319" i="19"/>
  <c r="AC320" i="19" s="1"/>
  <c r="AC523" i="16"/>
  <c r="AC524" i="16" s="1"/>
  <c r="AF89" i="19"/>
  <c r="AF90" i="19" s="1"/>
  <c r="AF295" i="16"/>
  <c r="AF296" i="16" s="1"/>
  <c r="I299" i="19"/>
  <c r="I300" i="19" s="1"/>
  <c r="I503" i="16"/>
  <c r="I504" i="16" s="1"/>
  <c r="K271" i="19"/>
  <c r="K272" i="19" s="1"/>
  <c r="K475" i="16"/>
  <c r="K476" i="16" s="1"/>
  <c r="AJ157" i="19"/>
  <c r="AJ158" i="19" s="1"/>
  <c r="AJ363" i="16"/>
  <c r="AJ364" i="16" s="1"/>
  <c r="AE291" i="16"/>
  <c r="AE292" i="16" s="1"/>
  <c r="AE85" i="19"/>
  <c r="AE86" i="19" s="1"/>
  <c r="AI441" i="16"/>
  <c r="AI442" i="16" s="1"/>
  <c r="AI235" i="19"/>
  <c r="AI236" i="19" s="1"/>
  <c r="S293" i="19"/>
  <c r="S294" i="19" s="1"/>
  <c r="S497" i="16"/>
  <c r="S498" i="16" s="1"/>
  <c r="L369" i="16"/>
  <c r="L370" i="16" s="1"/>
  <c r="L163" i="19"/>
  <c r="L164" i="19" s="1"/>
  <c r="R105" i="19"/>
  <c r="R106" i="19" s="1"/>
  <c r="R311" i="16"/>
  <c r="R312" i="16" s="1"/>
  <c r="G207" i="19"/>
  <c r="G413" i="16"/>
  <c r="O307" i="19"/>
  <c r="O308" i="19" s="1"/>
  <c r="O511" i="16"/>
  <c r="O512" i="16" s="1"/>
  <c r="Q363" i="16"/>
  <c r="Q364" i="16" s="1"/>
  <c r="Q157" i="19"/>
  <c r="Q158" i="19" s="1"/>
  <c r="AF71" i="19"/>
  <c r="AF72" i="19" s="1"/>
  <c r="AF277" i="16"/>
  <c r="AF278" i="16" s="1"/>
  <c r="J287" i="19"/>
  <c r="J288" i="19" s="1"/>
  <c r="J491" i="16"/>
  <c r="J492" i="16" s="1"/>
  <c r="S91" i="19"/>
  <c r="S92" i="19" s="1"/>
  <c r="S297" i="16"/>
  <c r="S298" i="16" s="1"/>
  <c r="Y173" i="19"/>
  <c r="Y174" i="19" s="1"/>
  <c r="Y379" i="16"/>
  <c r="Y380" i="16" s="1"/>
  <c r="J211" i="16"/>
  <c r="J212" i="16" s="1"/>
  <c r="J5" i="19"/>
  <c r="J6" i="19" s="1"/>
  <c r="N243" i="19"/>
  <c r="N244" i="19" s="1"/>
  <c r="N449" i="16"/>
  <c r="N450" i="16" s="1"/>
  <c r="G241" i="16"/>
  <c r="G35" i="19"/>
  <c r="S139" i="19"/>
  <c r="S140" i="19" s="1"/>
  <c r="S345" i="16"/>
  <c r="S346" i="16" s="1"/>
  <c r="Y211" i="19"/>
  <c r="Y212" i="19" s="1"/>
  <c r="Y417" i="16"/>
  <c r="Y418" i="16" s="1"/>
  <c r="U223" i="19"/>
  <c r="U224" i="19" s="1"/>
  <c r="U429" i="16"/>
  <c r="U430" i="16" s="1"/>
  <c r="I449" i="16"/>
  <c r="I450" i="16" s="1"/>
  <c r="I243" i="19"/>
  <c r="I244" i="19" s="1"/>
  <c r="V253" i="19"/>
  <c r="V254" i="19" s="1"/>
  <c r="AI225" i="19"/>
  <c r="AI226" i="19" s="1"/>
  <c r="AI431" i="16"/>
  <c r="AI432" i="16" s="1"/>
  <c r="V51" i="19"/>
  <c r="V52" i="19" s="1"/>
  <c r="V257" i="16"/>
  <c r="V258" i="16" s="1"/>
  <c r="S233" i="19"/>
  <c r="S234" i="19" s="1"/>
  <c r="S439" i="16"/>
  <c r="S440" i="16" s="1"/>
  <c r="W51" i="19"/>
  <c r="W52" i="19" s="1"/>
  <c r="W257" i="16"/>
  <c r="W258" i="16" s="1"/>
  <c r="P239" i="19"/>
  <c r="P240" i="19" s="1"/>
  <c r="P445" i="16"/>
  <c r="P446" i="16" s="1"/>
  <c r="AF455" i="16"/>
  <c r="AF456" i="16" s="1"/>
  <c r="AF249" i="19"/>
  <c r="AF250" i="19" s="1"/>
  <c r="H25" i="19"/>
  <c r="H26" i="19" s="1"/>
  <c r="H231" i="16"/>
  <c r="H232" i="16" s="1"/>
  <c r="Q119" i="19"/>
  <c r="Q120" i="19" s="1"/>
  <c r="Q325" i="16"/>
  <c r="Q326" i="16" s="1"/>
  <c r="P13" i="19"/>
  <c r="P14" i="19" s="1"/>
  <c r="P219" i="16"/>
  <c r="P220" i="16" s="1"/>
  <c r="M97" i="19"/>
  <c r="M98" i="19" s="1"/>
  <c r="M303" i="16"/>
  <c r="M304" i="16" s="1"/>
  <c r="G267" i="19"/>
  <c r="G471" i="16"/>
  <c r="G297" i="19"/>
  <c r="G501" i="16"/>
  <c r="AC167" i="19"/>
  <c r="AC168" i="19" s="1"/>
  <c r="AC373" i="16"/>
  <c r="AC374" i="16" s="1"/>
  <c r="I245" i="19"/>
  <c r="I246" i="19" s="1"/>
  <c r="I451" i="16"/>
  <c r="I452" i="16" s="1"/>
  <c r="V215" i="19"/>
  <c r="V216" i="19" s="1"/>
  <c r="V421" i="16"/>
  <c r="V422" i="16" s="1"/>
  <c r="AD117" i="19"/>
  <c r="AD118" i="19" s="1"/>
  <c r="AD323" i="16"/>
  <c r="AD324" i="16" s="1"/>
  <c r="S75" i="19"/>
  <c r="S76" i="19" s="1"/>
  <c r="S281" i="16"/>
  <c r="S282" i="16" s="1"/>
  <c r="AI467" i="16"/>
  <c r="AI468" i="16" s="1"/>
  <c r="AI263" i="19"/>
  <c r="AI264" i="19" s="1"/>
  <c r="I79" i="19"/>
  <c r="I80" i="19" s="1"/>
  <c r="I285" i="16"/>
  <c r="I286" i="16" s="1"/>
  <c r="AI307" i="19"/>
  <c r="AI308" i="19" s="1"/>
  <c r="AI511" i="16"/>
  <c r="AI512" i="16" s="1"/>
  <c r="N209" i="19"/>
  <c r="N210" i="19" s="1"/>
  <c r="N415" i="16"/>
  <c r="N416" i="16" s="1"/>
  <c r="P39" i="19"/>
  <c r="P40" i="19" s="1"/>
  <c r="P245" i="16"/>
  <c r="P246" i="16" s="1"/>
  <c r="X111" i="19"/>
  <c r="X112" i="19" s="1"/>
  <c r="X317" i="16"/>
  <c r="X318" i="16" s="1"/>
  <c r="Y307" i="19"/>
  <c r="Y308" i="19" s="1"/>
  <c r="Y511" i="16"/>
  <c r="Y512" i="16" s="1"/>
  <c r="AG219" i="19"/>
  <c r="AG220" i="19" s="1"/>
  <c r="AG425" i="16"/>
  <c r="AG426" i="16" s="1"/>
  <c r="M213" i="19"/>
  <c r="M214" i="19" s="1"/>
  <c r="M419" i="16"/>
  <c r="M420" i="16" s="1"/>
  <c r="O279" i="19"/>
  <c r="O280" i="19" s="1"/>
  <c r="O483" i="16"/>
  <c r="O484" i="16" s="1"/>
  <c r="K251" i="16"/>
  <c r="K252" i="16" s="1"/>
  <c r="K45" i="19"/>
  <c r="K46" i="19" s="1"/>
  <c r="AD5" i="19"/>
  <c r="AD6" i="19" s="1"/>
  <c r="AD211" i="16"/>
  <c r="AD212" i="16" s="1"/>
  <c r="W505" i="16"/>
  <c r="W506" i="16" s="1"/>
  <c r="W301" i="19"/>
  <c r="W302" i="19" s="1"/>
  <c r="AE161" i="19"/>
  <c r="AE162" i="19" s="1"/>
  <c r="AE367" i="16"/>
  <c r="AE368" i="16" s="1"/>
  <c r="R399" i="16"/>
  <c r="R400" i="16" s="1"/>
  <c r="R193" i="19"/>
  <c r="R194" i="19" s="1"/>
  <c r="AD309" i="19"/>
  <c r="AD310" i="19" s="1"/>
  <c r="AD513" i="16"/>
  <c r="AD514" i="16" s="1"/>
  <c r="S107" i="19"/>
  <c r="S108" i="19" s="1"/>
  <c r="S313" i="16"/>
  <c r="S314" i="16" s="1"/>
  <c r="J247" i="19"/>
  <c r="J248" i="19" s="1"/>
  <c r="J453" i="16"/>
  <c r="J454" i="16" s="1"/>
  <c r="T353" i="16"/>
  <c r="T354" i="16" s="1"/>
  <c r="T147" i="19"/>
  <c r="T148" i="19" s="1"/>
  <c r="AJ469" i="16"/>
  <c r="AJ470" i="16" s="1"/>
  <c r="AJ265" i="19"/>
  <c r="AJ266" i="19" s="1"/>
  <c r="AF409" i="16"/>
  <c r="AF410" i="16" s="1"/>
  <c r="AF203" i="19"/>
  <c r="AF204" i="19" s="1"/>
  <c r="AJ377" i="16"/>
  <c r="AJ378" i="16" s="1"/>
  <c r="AJ171" i="19"/>
  <c r="AJ172" i="19" s="1"/>
  <c r="W295" i="19"/>
  <c r="W296" i="19" s="1"/>
  <c r="W499" i="16"/>
  <c r="W500" i="16" s="1"/>
  <c r="Z105" i="19"/>
  <c r="Z106" i="19" s="1"/>
  <c r="Z311" i="16"/>
  <c r="Z312" i="16" s="1"/>
  <c r="AG227" i="16"/>
  <c r="AG228" i="16" s="1"/>
  <c r="AG21" i="19"/>
  <c r="AG22" i="19" s="1"/>
  <c r="AG521" i="16"/>
  <c r="AG522" i="16" s="1"/>
  <c r="AG317" i="19"/>
  <c r="AG318" i="19" s="1"/>
  <c r="K15" i="19"/>
  <c r="K16" i="19" s="1"/>
  <c r="K221" i="16"/>
  <c r="K222" i="16" s="1"/>
  <c r="AG239" i="16"/>
  <c r="AG240" i="16" s="1"/>
  <c r="AG33" i="19"/>
  <c r="AG34" i="19" s="1"/>
  <c r="AC89" i="19"/>
  <c r="AC90" i="19" s="1"/>
  <c r="AC295" i="16"/>
  <c r="AC296" i="16" s="1"/>
  <c r="AK35" i="19"/>
  <c r="AK36" i="19" s="1"/>
  <c r="AK241" i="16"/>
  <c r="AK242" i="16" s="1"/>
  <c r="V61" i="19"/>
  <c r="V62" i="19" s="1"/>
  <c r="V267" i="16"/>
  <c r="V268" i="16" s="1"/>
  <c r="U191" i="19"/>
  <c r="U192" i="19" s="1"/>
  <c r="U397" i="16"/>
  <c r="U398" i="16" s="1"/>
  <c r="I347" i="16"/>
  <c r="I348" i="16" s="1"/>
  <c r="I141" i="19"/>
  <c r="I142" i="19" s="1"/>
  <c r="I93" i="19"/>
  <c r="I94" i="19" s="1"/>
  <c r="I299" i="16"/>
  <c r="I300" i="16" s="1"/>
  <c r="AI13" i="19"/>
  <c r="AI14" i="19" s="1"/>
  <c r="AI219" i="16"/>
  <c r="AI220" i="16" s="1"/>
  <c r="AJ501" i="16"/>
  <c r="AJ502" i="16" s="1"/>
  <c r="AJ297" i="19"/>
  <c r="AJ298" i="19" s="1"/>
  <c r="Q461" i="16"/>
  <c r="Q462" i="16" s="1"/>
  <c r="Q257" i="19"/>
  <c r="Q258" i="19" s="1"/>
  <c r="H227" i="19"/>
  <c r="H228" i="19" s="1"/>
  <c r="H433" i="16"/>
  <c r="H434" i="16" s="1"/>
  <c r="G477" i="16"/>
  <c r="G273" i="19"/>
  <c r="U155" i="19"/>
  <c r="U156" i="19" s="1"/>
  <c r="U361" i="16"/>
  <c r="U362" i="16" s="1"/>
  <c r="J455" i="16"/>
  <c r="J456" i="16" s="1"/>
  <c r="J249" i="19"/>
  <c r="J250" i="19" s="1"/>
  <c r="AH413" i="16"/>
  <c r="AH414" i="16" s="1"/>
  <c r="AH207" i="19"/>
  <c r="AH208" i="19" s="1"/>
  <c r="Y229" i="19"/>
  <c r="Y230" i="19" s="1"/>
  <c r="Y435" i="16"/>
  <c r="Y436" i="16" s="1"/>
  <c r="Z141" i="19"/>
  <c r="Z142" i="19" s="1"/>
  <c r="Z347" i="16"/>
  <c r="Z348" i="16" s="1"/>
  <c r="O135" i="19"/>
  <c r="O136" i="19" s="1"/>
  <c r="O341" i="16"/>
  <c r="O342" i="16" s="1"/>
  <c r="AB139" i="19"/>
  <c r="AB140" i="19" s="1"/>
  <c r="AB345" i="16"/>
  <c r="AB346" i="16" s="1"/>
  <c r="AG217" i="19"/>
  <c r="AG218" i="19" s="1"/>
  <c r="AG423" i="16"/>
  <c r="AG424" i="16" s="1"/>
  <c r="W509" i="16"/>
  <c r="W510" i="16" s="1"/>
  <c r="W305" i="19"/>
  <c r="W306" i="19" s="1"/>
  <c r="X395" i="16"/>
  <c r="X396" i="16" s="1"/>
  <c r="X189" i="19"/>
  <c r="X190" i="19" s="1"/>
  <c r="AB515" i="16"/>
  <c r="AB516" i="16" s="1"/>
  <c r="AB311" i="19"/>
  <c r="AB312" i="19" s="1"/>
  <c r="U215" i="19"/>
  <c r="U216" i="19" s="1"/>
  <c r="U421" i="16"/>
  <c r="U422" i="16" s="1"/>
  <c r="AD379" i="16"/>
  <c r="AD380" i="16" s="1"/>
  <c r="AD173" i="19"/>
  <c r="AD174" i="19" s="1"/>
  <c r="U213" i="19"/>
  <c r="U214" i="19" s="1"/>
  <c r="U419" i="16"/>
  <c r="U420" i="16" s="1"/>
  <c r="AD133" i="19"/>
  <c r="AD134" i="19" s="1"/>
  <c r="AD339" i="16"/>
  <c r="AD340" i="16" s="1"/>
  <c r="AJ17" i="19"/>
  <c r="AJ18" i="19" s="1"/>
  <c r="AJ223" i="16"/>
  <c r="AJ224" i="16" s="1"/>
  <c r="AI369" i="16"/>
  <c r="AI370" i="16" s="1"/>
  <c r="AI163" i="19"/>
  <c r="AI164" i="19" s="1"/>
  <c r="AK279" i="19"/>
  <c r="AK280" i="19" s="1"/>
  <c r="AK483" i="16"/>
  <c r="AK484" i="16" s="1"/>
  <c r="Z425" i="16"/>
  <c r="Z426" i="16" s="1"/>
  <c r="Z219" i="19"/>
  <c r="Z220" i="19" s="1"/>
  <c r="AC235" i="19"/>
  <c r="AC236" i="19" s="1"/>
  <c r="AC441" i="16"/>
  <c r="AC442" i="16" s="1"/>
  <c r="W111" i="19"/>
  <c r="W112" i="19" s="1"/>
  <c r="W317" i="16"/>
  <c r="W318" i="16" s="1"/>
  <c r="M85" i="19"/>
  <c r="M86" i="19" s="1"/>
  <c r="M291" i="16"/>
  <c r="M292" i="16" s="1"/>
  <c r="AB273" i="19"/>
  <c r="AB274" i="19" s="1"/>
  <c r="AB477" i="16"/>
  <c r="AB478" i="16" s="1"/>
  <c r="AA167" i="19"/>
  <c r="AA168" i="19" s="1"/>
  <c r="AA373" i="16"/>
  <c r="AA374" i="16" s="1"/>
  <c r="X465" i="16"/>
  <c r="X466" i="16" s="1"/>
  <c r="X261" i="19"/>
  <c r="X262" i="19" s="1"/>
  <c r="R289" i="19"/>
  <c r="R290" i="19" s="1"/>
  <c r="R493" i="16"/>
  <c r="R494" i="16" s="1"/>
  <c r="U57" i="19"/>
  <c r="U58" i="19" s="1"/>
  <c r="U519" i="16"/>
  <c r="U520" i="16" s="1"/>
  <c r="U263" i="16"/>
  <c r="U264" i="16" s="1"/>
  <c r="U315" i="19"/>
  <c r="U316" i="19" s="1"/>
  <c r="S33" i="19"/>
  <c r="S34" i="19" s="1"/>
  <c r="S239" i="16"/>
  <c r="S240" i="16" s="1"/>
  <c r="S235" i="19"/>
  <c r="S236" i="19" s="1"/>
  <c r="S441" i="16"/>
  <c r="S442" i="16" s="1"/>
  <c r="AH263" i="19"/>
  <c r="AH264" i="19" s="1"/>
  <c r="AH467" i="16"/>
  <c r="AH468" i="16" s="1"/>
  <c r="R285" i="19"/>
  <c r="R286" i="19" s="1"/>
  <c r="R489" i="16"/>
  <c r="R490" i="16" s="1"/>
  <c r="I323" i="16"/>
  <c r="I324" i="16" s="1"/>
  <c r="I117" i="19"/>
  <c r="I118" i="19" s="1"/>
  <c r="J359" i="16"/>
  <c r="J360" i="16" s="1"/>
  <c r="J153" i="19"/>
  <c r="J154" i="19" s="1"/>
  <c r="N223" i="16"/>
  <c r="N224" i="16" s="1"/>
  <c r="N17" i="19"/>
  <c r="N18" i="19" s="1"/>
  <c r="X133" i="19"/>
  <c r="X134" i="19" s="1"/>
  <c r="X339" i="16"/>
  <c r="X340" i="16" s="1"/>
  <c r="AF233" i="19"/>
  <c r="AF234" i="19" s="1"/>
  <c r="AF439" i="16"/>
  <c r="AF440" i="16" s="1"/>
  <c r="AK7" i="19"/>
  <c r="AK8" i="19" s="1"/>
  <c r="AK213" i="16"/>
  <c r="AK214" i="16" s="1"/>
  <c r="AC479" i="16"/>
  <c r="AC480" i="16" s="1"/>
  <c r="AC275" i="19"/>
  <c r="AC276" i="19" s="1"/>
  <c r="O515" i="16"/>
  <c r="O516" i="16" s="1"/>
  <c r="O311" i="19"/>
  <c r="O312" i="19" s="1"/>
  <c r="N289" i="19"/>
  <c r="N290" i="19" s="1"/>
  <c r="N493" i="16"/>
  <c r="N494" i="16" s="1"/>
  <c r="T209" i="16"/>
  <c r="T210" i="16" s="1"/>
  <c r="T3" i="19"/>
  <c r="T4" i="19" s="1"/>
  <c r="AB207" i="19"/>
  <c r="AB208" i="19" s="1"/>
  <c r="AB413" i="16"/>
  <c r="AB414" i="16" s="1"/>
  <c r="U355" i="16"/>
  <c r="U356" i="16" s="1"/>
  <c r="U149" i="19"/>
  <c r="U150" i="19" s="1"/>
  <c r="W361" i="16"/>
  <c r="W362" i="16" s="1"/>
  <c r="W155" i="19"/>
  <c r="W156" i="19" s="1"/>
  <c r="N245" i="16"/>
  <c r="N246" i="16" s="1"/>
  <c r="N39" i="19"/>
  <c r="N40" i="19" s="1"/>
  <c r="T295" i="19"/>
  <c r="T296" i="19" s="1"/>
  <c r="T499" i="16"/>
  <c r="T500" i="16" s="1"/>
  <c r="AC365" i="16"/>
  <c r="AC366" i="16" s="1"/>
  <c r="AC159" i="19"/>
  <c r="AC160" i="19" s="1"/>
  <c r="J93" i="19"/>
  <c r="J94" i="19" s="1"/>
  <c r="J299" i="16"/>
  <c r="J300" i="16" s="1"/>
  <c r="AK423" i="16"/>
  <c r="AK424" i="16" s="1"/>
  <c r="AK217" i="19"/>
  <c r="AK218" i="19" s="1"/>
  <c r="J13" i="19"/>
  <c r="J14" i="19" s="1"/>
  <c r="J219" i="16"/>
  <c r="J220" i="16" s="1"/>
  <c r="N153" i="19"/>
  <c r="N154" i="19" s="1"/>
  <c r="N359" i="16"/>
  <c r="N360" i="16" s="1"/>
  <c r="J387" i="16"/>
  <c r="J388" i="16" s="1"/>
  <c r="J181" i="19"/>
  <c r="J182" i="19" s="1"/>
  <c r="AG393" i="16"/>
  <c r="AG394" i="16" s="1"/>
  <c r="AG187" i="19"/>
  <c r="AG188" i="19" s="1"/>
  <c r="P225" i="19"/>
  <c r="P226" i="19" s="1"/>
  <c r="P431" i="16"/>
  <c r="P432" i="16" s="1"/>
  <c r="AA135" i="19"/>
  <c r="AA136" i="19" s="1"/>
  <c r="AA341" i="16"/>
  <c r="AA342" i="16" s="1"/>
  <c r="AE239" i="16"/>
  <c r="AE240" i="16" s="1"/>
  <c r="AE33" i="19"/>
  <c r="AE34" i="19" s="1"/>
  <c r="S221" i="19"/>
  <c r="S222" i="19" s="1"/>
  <c r="S427" i="16"/>
  <c r="S428" i="16" s="1"/>
  <c r="I287" i="16"/>
  <c r="I288" i="16" s="1"/>
  <c r="I81" i="19"/>
  <c r="I82" i="19" s="1"/>
  <c r="AA235" i="16"/>
  <c r="AA236" i="16" s="1"/>
  <c r="AA29" i="19"/>
  <c r="AA30" i="19" s="1"/>
  <c r="AI213" i="19"/>
  <c r="AI214" i="19" s="1"/>
  <c r="AI419" i="16"/>
  <c r="AI420" i="16" s="1"/>
  <c r="U407" i="16"/>
  <c r="U408" i="16" s="1"/>
  <c r="U201" i="19"/>
  <c r="U202" i="19" s="1"/>
  <c r="AJ185" i="19"/>
  <c r="AJ186" i="19" s="1"/>
  <c r="AJ391" i="16"/>
  <c r="AJ392" i="16" s="1"/>
  <c r="T25" i="19"/>
  <c r="T26" i="19" s="1"/>
  <c r="T231" i="16"/>
  <c r="T232" i="16" s="1"/>
  <c r="AJ237" i="19"/>
  <c r="AJ238" i="19" s="1"/>
  <c r="AJ443" i="16"/>
  <c r="AJ444" i="16" s="1"/>
  <c r="V251" i="16"/>
  <c r="V252" i="16" s="1"/>
  <c r="V45" i="19"/>
  <c r="V46" i="19" s="1"/>
  <c r="K391" i="16"/>
  <c r="K392" i="16" s="1"/>
  <c r="K185" i="19"/>
  <c r="K186" i="19" s="1"/>
  <c r="AE139" i="19"/>
  <c r="AE140" i="19" s="1"/>
  <c r="AE345" i="16"/>
  <c r="AE346" i="16" s="1"/>
  <c r="Z183" i="19"/>
  <c r="Z184" i="19" s="1"/>
  <c r="Z389" i="16"/>
  <c r="Z390" i="16" s="1"/>
  <c r="J499" i="16"/>
  <c r="J500" i="16" s="1"/>
  <c r="J295" i="19"/>
  <c r="J296" i="19" s="1"/>
  <c r="AA271" i="19"/>
  <c r="AA272" i="19" s="1"/>
  <c r="AA475" i="16"/>
  <c r="AA476" i="16" s="1"/>
  <c r="Q207" i="19"/>
  <c r="Q208" i="19" s="1"/>
  <c r="Q413" i="16"/>
  <c r="Q414" i="16" s="1"/>
  <c r="AF179" i="19"/>
  <c r="AF180" i="19" s="1"/>
  <c r="AF385" i="16"/>
  <c r="AF386" i="16" s="1"/>
  <c r="AB253" i="19"/>
  <c r="AB254" i="19" s="1"/>
  <c r="AB153" i="19"/>
  <c r="AB154" i="19" s="1"/>
  <c r="AB359" i="16"/>
  <c r="AB360" i="16" s="1"/>
  <c r="S17" i="19"/>
  <c r="S18" i="19" s="1"/>
  <c r="S223" i="16"/>
  <c r="S224" i="16" s="1"/>
  <c r="AH275" i="19"/>
  <c r="AH276" i="19" s="1"/>
  <c r="AH479" i="16"/>
  <c r="AH480" i="16" s="1"/>
  <c r="Y319" i="19"/>
  <c r="Y320" i="19" s="1"/>
  <c r="Y523" i="16"/>
  <c r="Y524" i="16" s="1"/>
  <c r="T189" i="19"/>
  <c r="T190" i="19" s="1"/>
  <c r="T395" i="16"/>
  <c r="T396" i="16" s="1"/>
  <c r="R481" i="16"/>
  <c r="R482" i="16" s="1"/>
  <c r="R277" i="19"/>
  <c r="R278" i="19" s="1"/>
  <c r="N307" i="19"/>
  <c r="N308" i="19" s="1"/>
  <c r="N511" i="16"/>
  <c r="N512" i="16" s="1"/>
  <c r="AE47" i="19"/>
  <c r="AE48" i="19" s="1"/>
  <c r="AE253" i="16"/>
  <c r="AE254" i="16" s="1"/>
  <c r="S307" i="19"/>
  <c r="S308" i="19" s="1"/>
  <c r="S511" i="16"/>
  <c r="S512" i="16" s="1"/>
  <c r="J115" i="19"/>
  <c r="J116" i="19" s="1"/>
  <c r="J321" i="16"/>
  <c r="J322" i="16" s="1"/>
  <c r="W21" i="19"/>
  <c r="W22" i="19" s="1"/>
  <c r="W227" i="16"/>
  <c r="W228" i="16" s="1"/>
  <c r="AG137" i="19"/>
  <c r="AG138" i="19" s="1"/>
  <c r="AG343" i="16"/>
  <c r="AG344" i="16" s="1"/>
  <c r="AH33" i="19"/>
  <c r="AH34" i="19" s="1"/>
  <c r="AH239" i="16"/>
  <c r="AH240" i="16" s="1"/>
  <c r="W329" i="16"/>
  <c r="W330" i="16" s="1"/>
  <c r="W123" i="19"/>
  <c r="W124" i="19" s="1"/>
  <c r="Q313" i="16"/>
  <c r="Q314" i="16" s="1"/>
  <c r="Q107" i="19"/>
  <c r="Q108" i="19" s="1"/>
  <c r="H421" i="16"/>
  <c r="H422" i="16" s="1"/>
  <c r="H215" i="19"/>
  <c r="H216" i="19" s="1"/>
  <c r="W211" i="19"/>
  <c r="W212" i="19" s="1"/>
  <c r="W417" i="16"/>
  <c r="W418" i="16" s="1"/>
  <c r="P511" i="16"/>
  <c r="P512" i="16" s="1"/>
  <c r="P307" i="19"/>
  <c r="P308" i="19" s="1"/>
  <c r="N327" i="16"/>
  <c r="N328" i="16" s="1"/>
  <c r="N121" i="19"/>
  <c r="N122" i="19" s="1"/>
  <c r="J161" i="19"/>
  <c r="J162" i="19" s="1"/>
  <c r="J367" i="16"/>
  <c r="J368" i="16" s="1"/>
  <c r="AK83" i="19"/>
  <c r="AK84" i="19" s="1"/>
  <c r="AK289" i="16"/>
  <c r="AK290" i="16" s="1"/>
  <c r="W103" i="19"/>
  <c r="W104" i="19" s="1"/>
  <c r="W309" i="16"/>
  <c r="W310" i="16" s="1"/>
  <c r="Z423" i="16"/>
  <c r="Z424" i="16" s="1"/>
  <c r="Z217" i="19"/>
  <c r="Z218" i="19" s="1"/>
  <c r="W503" i="16"/>
  <c r="W504" i="16" s="1"/>
  <c r="W299" i="19"/>
  <c r="W300" i="19" s="1"/>
  <c r="K289" i="19"/>
  <c r="K290" i="19" s="1"/>
  <c r="K493" i="16"/>
  <c r="K494" i="16" s="1"/>
  <c r="L317" i="19"/>
  <c r="L318" i="19" s="1"/>
  <c r="L521" i="16"/>
  <c r="L522" i="16" s="1"/>
  <c r="AI269" i="16"/>
  <c r="AI270" i="16" s="1"/>
  <c r="AI63" i="19"/>
  <c r="AI64" i="19" s="1"/>
  <c r="I85" i="19"/>
  <c r="I86" i="19" s="1"/>
  <c r="I291" i="16"/>
  <c r="I292" i="16" s="1"/>
  <c r="AF17" i="19"/>
  <c r="AF18" i="19" s="1"/>
  <c r="AF223" i="16"/>
  <c r="AF224" i="16" s="1"/>
  <c r="AC117" i="19"/>
  <c r="AC118" i="19" s="1"/>
  <c r="AC323" i="16"/>
  <c r="AC324" i="16" s="1"/>
  <c r="AD515" i="16"/>
  <c r="AD516" i="16" s="1"/>
  <c r="AD311" i="19"/>
  <c r="AD312" i="19" s="1"/>
  <c r="V447" i="16"/>
  <c r="V448" i="16" s="1"/>
  <c r="V241" i="19"/>
  <c r="V242" i="19" s="1"/>
  <c r="P79" i="19"/>
  <c r="P80" i="19" s="1"/>
  <c r="P285" i="16"/>
  <c r="P286" i="16" s="1"/>
  <c r="AK489" i="16"/>
  <c r="AK490" i="16" s="1"/>
  <c r="AK285" i="19"/>
  <c r="AK286" i="19" s="1"/>
  <c r="M415" i="16"/>
  <c r="M416" i="16" s="1"/>
  <c r="M209" i="19"/>
  <c r="M210" i="19" s="1"/>
  <c r="M77" i="19"/>
  <c r="M78" i="19" s="1"/>
  <c r="M283" i="16"/>
  <c r="M284" i="16" s="1"/>
  <c r="AB459" i="16"/>
  <c r="AB460" i="16" s="1"/>
  <c r="AB255" i="19"/>
  <c r="AB256" i="19" s="1"/>
  <c r="U513" i="16"/>
  <c r="U514" i="16" s="1"/>
  <c r="U309" i="19"/>
  <c r="U310" i="19" s="1"/>
  <c r="AA429" i="16"/>
  <c r="AA430" i="16" s="1"/>
  <c r="AA223" i="19"/>
  <c r="AA224" i="19" s="1"/>
  <c r="X301" i="19"/>
  <c r="X302" i="19" s="1"/>
  <c r="X505" i="16"/>
  <c r="X506" i="16" s="1"/>
  <c r="AE349" i="16"/>
  <c r="AE350" i="16" s="1"/>
  <c r="AE143" i="19"/>
  <c r="AE144" i="19" s="1"/>
  <c r="V137" i="19"/>
  <c r="V138" i="19" s="1"/>
  <c r="V343" i="16"/>
  <c r="V344" i="16" s="1"/>
  <c r="AC399" i="16"/>
  <c r="AC400" i="16" s="1"/>
  <c r="AC193" i="19"/>
  <c r="AC194" i="19" s="1"/>
  <c r="U203" i="19"/>
  <c r="U204" i="19" s="1"/>
  <c r="U409" i="16"/>
  <c r="U410" i="16" s="1"/>
  <c r="AD207" i="19"/>
  <c r="AD208" i="19" s="1"/>
  <c r="AD413" i="16"/>
  <c r="AD414" i="16" s="1"/>
  <c r="Z279" i="19"/>
  <c r="Z280" i="19" s="1"/>
  <c r="Z483" i="16"/>
  <c r="Z484" i="16" s="1"/>
  <c r="U181" i="19"/>
  <c r="U182" i="19" s="1"/>
  <c r="U387" i="16"/>
  <c r="U388" i="16" s="1"/>
  <c r="AH409" i="16"/>
  <c r="AH410" i="16" s="1"/>
  <c r="AH203" i="19"/>
  <c r="AH204" i="19" s="1"/>
  <c r="AD227" i="19"/>
  <c r="AD228" i="19" s="1"/>
  <c r="AD433" i="16"/>
  <c r="AD434" i="16" s="1"/>
  <c r="R247" i="19"/>
  <c r="R248" i="19" s="1"/>
  <c r="R453" i="16"/>
  <c r="R454" i="16" s="1"/>
  <c r="G289" i="16"/>
  <c r="G83" i="19"/>
  <c r="T237" i="19"/>
  <c r="T238" i="19" s="1"/>
  <c r="T443" i="16"/>
  <c r="T444" i="16" s="1"/>
  <c r="AH241" i="16"/>
  <c r="AH242" i="16" s="1"/>
  <c r="AH35" i="19"/>
  <c r="AH36" i="19" s="1"/>
  <c r="G215" i="19"/>
  <c r="G421" i="16"/>
  <c r="AF431" i="16"/>
  <c r="AF432" i="16" s="1"/>
  <c r="AF225" i="19"/>
  <c r="AF226" i="19" s="1"/>
  <c r="N5" i="19"/>
  <c r="N6" i="19" s="1"/>
  <c r="N211" i="16"/>
  <c r="N212" i="16" s="1"/>
  <c r="W113" i="19"/>
  <c r="W114" i="19" s="1"/>
  <c r="W319" i="16"/>
  <c r="W320" i="16" s="1"/>
  <c r="AB287" i="19"/>
  <c r="AB288" i="19" s="1"/>
  <c r="AB491" i="16"/>
  <c r="AB492" i="16" s="1"/>
  <c r="P47" i="19"/>
  <c r="P48" i="19" s="1"/>
  <c r="P253" i="16"/>
  <c r="P254" i="16" s="1"/>
  <c r="G457" i="16"/>
  <c r="G251" i="19"/>
  <c r="M369" i="16"/>
  <c r="M370" i="16" s="1"/>
  <c r="M163" i="19"/>
  <c r="M164" i="19" s="1"/>
  <c r="G347" i="16"/>
  <c r="G141" i="19"/>
  <c r="AI465" i="16"/>
  <c r="AI466" i="16" s="1"/>
  <c r="AI261" i="19"/>
  <c r="AI262" i="19" s="1"/>
  <c r="K97" i="19"/>
  <c r="K98" i="19" s="1"/>
  <c r="K303" i="16"/>
  <c r="K304" i="16" s="1"/>
  <c r="AB327" i="16"/>
  <c r="AB328" i="16" s="1"/>
  <c r="AB121" i="19"/>
  <c r="AB122" i="19" s="1"/>
  <c r="T61" i="19"/>
  <c r="T62" i="19" s="1"/>
  <c r="T267" i="16"/>
  <c r="T268" i="16" s="1"/>
  <c r="U7" i="19"/>
  <c r="U8" i="19" s="1"/>
  <c r="U213" i="16"/>
  <c r="U214" i="16" s="1"/>
  <c r="P381" i="16"/>
  <c r="P382" i="16" s="1"/>
  <c r="P175" i="19"/>
  <c r="P176" i="19" s="1"/>
  <c r="S197" i="19"/>
  <c r="S198" i="19" s="1"/>
  <c r="S403" i="16"/>
  <c r="S404" i="16" s="1"/>
  <c r="AC35" i="19"/>
  <c r="AC36" i="19" s="1"/>
  <c r="AC241" i="16"/>
  <c r="AC242" i="16" s="1"/>
  <c r="Q297" i="19"/>
  <c r="Q298" i="19" s="1"/>
  <c r="Q501" i="16"/>
  <c r="Q502" i="16" s="1"/>
  <c r="AD369" i="16"/>
  <c r="AD370" i="16" s="1"/>
  <c r="AD163" i="19"/>
  <c r="AD164" i="19" s="1"/>
  <c r="U195" i="19"/>
  <c r="U196" i="19" s="1"/>
  <c r="U401" i="16"/>
  <c r="U402" i="16" s="1"/>
  <c r="L125" i="19"/>
  <c r="L126" i="19" s="1"/>
  <c r="L331" i="16"/>
  <c r="L332" i="16" s="1"/>
  <c r="AK11" i="19"/>
  <c r="AK12" i="19" s="1"/>
  <c r="AK217" i="16"/>
  <c r="AK218" i="16" s="1"/>
  <c r="L323" i="16"/>
  <c r="L324" i="16" s="1"/>
  <c r="L117" i="19"/>
  <c r="L118" i="19" s="1"/>
  <c r="W241" i="16"/>
  <c r="W242" i="16" s="1"/>
  <c r="W35" i="19"/>
  <c r="W36" i="19" s="1"/>
  <c r="AA291" i="19"/>
  <c r="AA292" i="19" s="1"/>
  <c r="AA283" i="19"/>
  <c r="AA284" i="19" s="1"/>
  <c r="AA495" i="16"/>
  <c r="AA496" i="16" s="1"/>
  <c r="AA487" i="16"/>
  <c r="AA488" i="16" s="1"/>
  <c r="M231" i="19"/>
  <c r="M232" i="19" s="1"/>
  <c r="M437" i="16"/>
  <c r="M438" i="16" s="1"/>
  <c r="H401" i="16"/>
  <c r="H402" i="16" s="1"/>
  <c r="H195" i="19"/>
  <c r="H196" i="19" s="1"/>
  <c r="AH387" i="16"/>
  <c r="AH388" i="16" s="1"/>
  <c r="AH181" i="19"/>
  <c r="AH182" i="19" s="1"/>
  <c r="P411" i="16"/>
  <c r="P412" i="16" s="1"/>
  <c r="P205" i="19"/>
  <c r="P206" i="19" s="1"/>
  <c r="M501" i="16"/>
  <c r="M502" i="16" s="1"/>
  <c r="M297" i="19"/>
  <c r="M298" i="19" s="1"/>
  <c r="AA311" i="19"/>
  <c r="AA312" i="19" s="1"/>
  <c r="AA515" i="16"/>
  <c r="AA516" i="16" s="1"/>
  <c r="P167" i="19"/>
  <c r="P168" i="19" s="1"/>
  <c r="P373" i="16"/>
  <c r="P374" i="16" s="1"/>
  <c r="S263" i="19"/>
  <c r="S264" i="19" s="1"/>
  <c r="S467" i="16"/>
  <c r="S468" i="16" s="1"/>
  <c r="AE437" i="16"/>
  <c r="AE438" i="16" s="1"/>
  <c r="AE231" i="19"/>
  <c r="AE232" i="19" s="1"/>
  <c r="AA265" i="19"/>
  <c r="AA266" i="19" s="1"/>
  <c r="AA469" i="16"/>
  <c r="AA470" i="16" s="1"/>
  <c r="AI83" i="19"/>
  <c r="AI84" i="19" s="1"/>
  <c r="AI289" i="16"/>
  <c r="AI290" i="16" s="1"/>
  <c r="P395" i="16"/>
  <c r="P396" i="16" s="1"/>
  <c r="P189" i="19"/>
  <c r="P190" i="19" s="1"/>
  <c r="AA213" i="16"/>
  <c r="AA214" i="16" s="1"/>
  <c r="AA7" i="19"/>
  <c r="AA8" i="19" s="1"/>
  <c r="H189" i="19"/>
  <c r="H190" i="19" s="1"/>
  <c r="H395" i="16"/>
  <c r="H396" i="16" s="1"/>
  <c r="X259" i="19"/>
  <c r="X260" i="19" s="1"/>
  <c r="X463" i="16"/>
  <c r="X464" i="16" s="1"/>
  <c r="N387" i="16"/>
  <c r="N388" i="16" s="1"/>
  <c r="N181" i="19"/>
  <c r="N182" i="19" s="1"/>
  <c r="Q197" i="19"/>
  <c r="Q198" i="19" s="1"/>
  <c r="Q403" i="16"/>
  <c r="Q404" i="16" s="1"/>
  <c r="AI373" i="16"/>
  <c r="AI374" i="16" s="1"/>
  <c r="AI167" i="19"/>
  <c r="AI168" i="19" s="1"/>
  <c r="V247" i="19"/>
  <c r="V248" i="19" s="1"/>
  <c r="V453" i="16"/>
  <c r="V454" i="16" s="1"/>
  <c r="L109" i="19"/>
  <c r="L110" i="19" s="1"/>
  <c r="L315" i="16"/>
  <c r="L316" i="16" s="1"/>
  <c r="AE257" i="19"/>
  <c r="AE258" i="19" s="1"/>
  <c r="AE461" i="16"/>
  <c r="AE462" i="16" s="1"/>
  <c r="AK413" i="16"/>
  <c r="AK414" i="16" s="1"/>
  <c r="AK207" i="19"/>
  <c r="AK208" i="19" s="1"/>
  <c r="AI147" i="19"/>
  <c r="AI148" i="19" s="1"/>
  <c r="AI353" i="16"/>
  <c r="AI354" i="16" s="1"/>
  <c r="T13" i="19"/>
  <c r="T14" i="19" s="1"/>
  <c r="T219" i="16"/>
  <c r="T220" i="16" s="1"/>
  <c r="W431" i="16"/>
  <c r="W432" i="16" s="1"/>
  <c r="W225" i="19"/>
  <c r="W226" i="19" s="1"/>
  <c r="Z317" i="19"/>
  <c r="Z318" i="19" s="1"/>
  <c r="Z521" i="16"/>
  <c r="Z522" i="16" s="1"/>
  <c r="AC225" i="16"/>
  <c r="AC226" i="16" s="1"/>
  <c r="AC19" i="19"/>
  <c r="AC20" i="19" s="1"/>
  <c r="S285" i="19"/>
  <c r="S286" i="19" s="1"/>
  <c r="S489" i="16"/>
  <c r="S490" i="16" s="1"/>
  <c r="U369" i="16"/>
  <c r="U370" i="16" s="1"/>
  <c r="U163" i="19"/>
  <c r="U164" i="19" s="1"/>
  <c r="AD263" i="19"/>
  <c r="AD264" i="19" s="1"/>
  <c r="AD467" i="16"/>
  <c r="AD468" i="16" s="1"/>
  <c r="AI267" i="19"/>
  <c r="AI268" i="19" s="1"/>
  <c r="AI471" i="16"/>
  <c r="AI472" i="16" s="1"/>
  <c r="AD259" i="16"/>
  <c r="AD260" i="16" s="1"/>
  <c r="AD53" i="19"/>
  <c r="AD54" i="19" s="1"/>
  <c r="AA33" i="19"/>
  <c r="AA34" i="19" s="1"/>
  <c r="AA239" i="16"/>
  <c r="AA240" i="16" s="1"/>
  <c r="R461" i="16"/>
  <c r="R462" i="16" s="1"/>
  <c r="R257" i="19"/>
  <c r="R258" i="19" s="1"/>
  <c r="AD69" i="19"/>
  <c r="AD70" i="19" s="1"/>
  <c r="AD275" i="16"/>
  <c r="AD276" i="16" s="1"/>
  <c r="AK127" i="19"/>
  <c r="AK128" i="19" s="1"/>
  <c r="AK333" i="16"/>
  <c r="AK334" i="16" s="1"/>
  <c r="AC223" i="19"/>
  <c r="AC224" i="19" s="1"/>
  <c r="AC429" i="16"/>
  <c r="AC430" i="16" s="1"/>
  <c r="AJ351" i="16"/>
  <c r="AJ352" i="16" s="1"/>
  <c r="AJ145" i="19"/>
  <c r="AJ146" i="19" s="1"/>
  <c r="W91" i="19"/>
  <c r="W92" i="19" s="1"/>
  <c r="W297" i="16"/>
  <c r="W298" i="16" s="1"/>
  <c r="AE113" i="19"/>
  <c r="AE114" i="19" s="1"/>
  <c r="AE319" i="16"/>
  <c r="AE320" i="16" s="1"/>
  <c r="X309" i="16"/>
  <c r="X310" i="16" s="1"/>
  <c r="X103" i="19"/>
  <c r="X104" i="19" s="1"/>
  <c r="AK219" i="19"/>
  <c r="AK220" i="19" s="1"/>
  <c r="AK425" i="16"/>
  <c r="AK426" i="16" s="1"/>
  <c r="R45" i="19"/>
  <c r="R46" i="19" s="1"/>
  <c r="R251" i="16"/>
  <c r="R252" i="16" s="1"/>
  <c r="M245" i="19"/>
  <c r="M246" i="19" s="1"/>
  <c r="M451" i="16"/>
  <c r="M452" i="16" s="1"/>
  <c r="Z515" i="16"/>
  <c r="Z516" i="16" s="1"/>
  <c r="Z311" i="19"/>
  <c r="Z312" i="19" s="1"/>
  <c r="AE489" i="16"/>
  <c r="AE490" i="16" s="1"/>
  <c r="AE285" i="19"/>
  <c r="AE286" i="19" s="1"/>
  <c r="Q253" i="19"/>
  <c r="Q254" i="19" s="1"/>
  <c r="AH233" i="19"/>
  <c r="AH234" i="19" s="1"/>
  <c r="AH439" i="16"/>
  <c r="AH440" i="16" s="1"/>
  <c r="P135" i="19"/>
  <c r="P136" i="19" s="1"/>
  <c r="P341" i="16"/>
  <c r="P342" i="16" s="1"/>
  <c r="K153" i="19"/>
  <c r="K154" i="19" s="1"/>
  <c r="K359" i="16"/>
  <c r="K360" i="16" s="1"/>
  <c r="AF107" i="19"/>
  <c r="AF108" i="19" s="1"/>
  <c r="AF313" i="16"/>
  <c r="AF314" i="16" s="1"/>
  <c r="AB301" i="19"/>
  <c r="AB302" i="19" s="1"/>
  <c r="AB505" i="16"/>
  <c r="AB506" i="16" s="1"/>
  <c r="P41" i="19"/>
  <c r="P42" i="19" s="1"/>
  <c r="P247" i="16"/>
  <c r="P248" i="16" s="1"/>
  <c r="R253" i="19"/>
  <c r="R254" i="19" s="1"/>
  <c r="N13" i="19"/>
  <c r="N14" i="19" s="1"/>
  <c r="N219" i="16"/>
  <c r="N220" i="16" s="1"/>
  <c r="Z245" i="19"/>
  <c r="Z246" i="19" s="1"/>
  <c r="Z451" i="16"/>
  <c r="Z452" i="16" s="1"/>
  <c r="T179" i="19"/>
  <c r="T180" i="19" s="1"/>
  <c r="T385" i="16"/>
  <c r="T386" i="16" s="1"/>
  <c r="AH157" i="19"/>
  <c r="AH158" i="19" s="1"/>
  <c r="AH363" i="16"/>
  <c r="AH364" i="16" s="1"/>
  <c r="AC455" i="16"/>
  <c r="AC456" i="16" s="1"/>
  <c r="AC249" i="19"/>
  <c r="AC250" i="19" s="1"/>
  <c r="Y277" i="16"/>
  <c r="Y278" i="16" s="1"/>
  <c r="Y71" i="19"/>
  <c r="Y72" i="19" s="1"/>
  <c r="AH7" i="19"/>
  <c r="AH8" i="19" s="1"/>
  <c r="AH213" i="16"/>
  <c r="AH214" i="16" s="1"/>
  <c r="M313" i="16"/>
  <c r="M314" i="16" s="1"/>
  <c r="M107" i="19"/>
  <c r="M108" i="19" s="1"/>
  <c r="U125" i="19"/>
  <c r="U126" i="19" s="1"/>
  <c r="U331" i="16"/>
  <c r="U332" i="16" s="1"/>
  <c r="H69" i="19"/>
  <c r="H70" i="19" s="1"/>
  <c r="H275" i="16"/>
  <c r="H276" i="16" s="1"/>
  <c r="AH435" i="16"/>
  <c r="AH436" i="16" s="1"/>
  <c r="AH229" i="19"/>
  <c r="AH230" i="19" s="1"/>
  <c r="AK45" i="19"/>
  <c r="AK46" i="19" s="1"/>
  <c r="AK251" i="16"/>
  <c r="AK252" i="16" s="1"/>
  <c r="AE305" i="19"/>
  <c r="AE306" i="19" s="1"/>
  <c r="AE509" i="16"/>
  <c r="AE510" i="16" s="1"/>
  <c r="J271" i="16"/>
  <c r="J272" i="16" s="1"/>
  <c r="J65" i="19"/>
  <c r="J66" i="19" s="1"/>
  <c r="G25" i="19"/>
  <c r="G231" i="16"/>
  <c r="M161" i="19"/>
  <c r="M162" i="19" s="1"/>
  <c r="M367" i="16"/>
  <c r="M368" i="16" s="1"/>
  <c r="AJ293" i="19"/>
  <c r="AJ294" i="19" s="1"/>
  <c r="AJ497" i="16"/>
  <c r="AJ498" i="16" s="1"/>
  <c r="AC97" i="19"/>
  <c r="AC98" i="19" s="1"/>
  <c r="AC303" i="16"/>
  <c r="AC304" i="16" s="1"/>
  <c r="N481" i="16"/>
  <c r="N482" i="16" s="1"/>
  <c r="N277" i="19"/>
  <c r="N278" i="19" s="1"/>
  <c r="X47" i="19"/>
  <c r="X48" i="19" s="1"/>
  <c r="X253" i="16"/>
  <c r="X254" i="16" s="1"/>
  <c r="V285" i="19"/>
  <c r="V286" i="19" s="1"/>
  <c r="V489" i="16"/>
  <c r="V490" i="16" s="1"/>
  <c r="AD245" i="19"/>
  <c r="AD246" i="19" s="1"/>
  <c r="AD451" i="16"/>
  <c r="AD452" i="16" s="1"/>
  <c r="Z513" i="16"/>
  <c r="Z514" i="16" s="1"/>
  <c r="Z309" i="19"/>
  <c r="Z310" i="19" s="1"/>
  <c r="AH79" i="19"/>
  <c r="AH80" i="19" s="1"/>
  <c r="AH285" i="16"/>
  <c r="AH286" i="16" s="1"/>
  <c r="AD299" i="19"/>
  <c r="AD300" i="19" s="1"/>
  <c r="AD503" i="16"/>
  <c r="AD504" i="16" s="1"/>
  <c r="Y311" i="19"/>
  <c r="Y312" i="19" s="1"/>
  <c r="Y515" i="16"/>
  <c r="Y516" i="16" s="1"/>
  <c r="I213" i="16"/>
  <c r="I214" i="16" s="1"/>
  <c r="I7" i="19"/>
  <c r="I8" i="19" s="1"/>
  <c r="AH313" i="19"/>
  <c r="AH314" i="19" s="1"/>
  <c r="AH59" i="19"/>
  <c r="AH60" i="19" s="1"/>
  <c r="AH517" i="16"/>
  <c r="AH518" i="16" s="1"/>
  <c r="AH265" i="16"/>
  <c r="AH266" i="16" s="1"/>
  <c r="R521" i="16"/>
  <c r="R522" i="16" s="1"/>
  <c r="R317" i="19"/>
  <c r="R318" i="19" s="1"/>
  <c r="U511" i="16"/>
  <c r="U512" i="16" s="1"/>
  <c r="U307" i="19"/>
  <c r="U308" i="19" s="1"/>
  <c r="AC499" i="16"/>
  <c r="AC500" i="16" s="1"/>
  <c r="AC295" i="19"/>
  <c r="AC296" i="19" s="1"/>
  <c r="AI119" i="19"/>
  <c r="AI120" i="19" s="1"/>
  <c r="AI325" i="16"/>
  <c r="AI326" i="16" s="1"/>
  <c r="AI241" i="19"/>
  <c r="AI242" i="19" s="1"/>
  <c r="AI447" i="16"/>
  <c r="AI448" i="16" s="1"/>
  <c r="W425" i="16"/>
  <c r="W426" i="16" s="1"/>
  <c r="W219" i="19"/>
  <c r="W220" i="19" s="1"/>
  <c r="AK231" i="19"/>
  <c r="AK232" i="19" s="1"/>
  <c r="AK437" i="16"/>
  <c r="AK438" i="16" s="1"/>
  <c r="AF237" i="19"/>
  <c r="AF238" i="19" s="1"/>
  <c r="AF443" i="16"/>
  <c r="AF444" i="16" s="1"/>
  <c r="AH343" i="16"/>
  <c r="AH344" i="16" s="1"/>
  <c r="AH137" i="19"/>
  <c r="AH138" i="19" s="1"/>
  <c r="AC265" i="19"/>
  <c r="AC266" i="19" s="1"/>
  <c r="AC469" i="16"/>
  <c r="AC470" i="16" s="1"/>
  <c r="R75" i="19"/>
  <c r="R76" i="19" s="1"/>
  <c r="R281" i="16"/>
  <c r="R282" i="16" s="1"/>
  <c r="Y239" i="19"/>
  <c r="Y240" i="19" s="1"/>
  <c r="Y445" i="16"/>
  <c r="Y446" i="16" s="1"/>
  <c r="T381" i="16"/>
  <c r="T382" i="16" s="1"/>
  <c r="T175" i="19"/>
  <c r="T176" i="19" s="1"/>
  <c r="O83" i="19"/>
  <c r="O84" i="19" s="1"/>
  <c r="O289" i="16"/>
  <c r="O290" i="16" s="1"/>
  <c r="AH37" i="19"/>
  <c r="AH38" i="19" s="1"/>
  <c r="AH243" i="16"/>
  <c r="AH244" i="16" s="1"/>
  <c r="Y11" i="19"/>
  <c r="Y12" i="19" s="1"/>
  <c r="Y217" i="16"/>
  <c r="Y218" i="16" s="1"/>
  <c r="O477" i="16"/>
  <c r="O478" i="16" s="1"/>
  <c r="O273" i="19"/>
  <c r="O274" i="19" s="1"/>
  <c r="AI363" i="16"/>
  <c r="AI364" i="16" s="1"/>
  <c r="AI157" i="19"/>
  <c r="AI158" i="19" s="1"/>
  <c r="AC291" i="19"/>
  <c r="AC292" i="19" s="1"/>
  <c r="AC495" i="16"/>
  <c r="AC496" i="16" s="1"/>
  <c r="AC283" i="19"/>
  <c r="AC284" i="19" s="1"/>
  <c r="AC487" i="16"/>
  <c r="AC488" i="16" s="1"/>
  <c r="AF475" i="16"/>
  <c r="AF476" i="16" s="1"/>
  <c r="AF271" i="19"/>
  <c r="AF272" i="19" s="1"/>
  <c r="V101" i="19"/>
  <c r="V102" i="19" s="1"/>
  <c r="V307" i="16"/>
  <c r="V308" i="16" s="1"/>
  <c r="AK233" i="16"/>
  <c r="AK234" i="16" s="1"/>
  <c r="AK27" i="19"/>
  <c r="AK28" i="19" s="1"/>
  <c r="G273" i="16"/>
  <c r="G67" i="19"/>
  <c r="Q311" i="19"/>
  <c r="Q312" i="19" s="1"/>
  <c r="Q515" i="16"/>
  <c r="Q516" i="16" s="1"/>
  <c r="X205" i="19"/>
  <c r="X206" i="19" s="1"/>
  <c r="X411" i="16"/>
  <c r="X412" i="16" s="1"/>
  <c r="M105" i="19"/>
  <c r="M106" i="19" s="1"/>
  <c r="M311" i="16"/>
  <c r="M312" i="16" s="1"/>
  <c r="T169" i="19"/>
  <c r="T170" i="19" s="1"/>
  <c r="T375" i="16"/>
  <c r="T376" i="16" s="1"/>
  <c r="AA55" i="19"/>
  <c r="AA56" i="19" s="1"/>
  <c r="AA261" i="16"/>
  <c r="AA262" i="16" s="1"/>
  <c r="AB405" i="16"/>
  <c r="AB406" i="16" s="1"/>
  <c r="AB199" i="19"/>
  <c r="AB200" i="19" s="1"/>
  <c r="AF103" i="19"/>
  <c r="AF104" i="19" s="1"/>
  <c r="AF309" i="16"/>
  <c r="AF310" i="16" s="1"/>
  <c r="K123" i="19"/>
  <c r="K124" i="19" s="1"/>
  <c r="K329" i="16"/>
  <c r="K330" i="16" s="1"/>
  <c r="AI139" i="19"/>
  <c r="AI140" i="19" s="1"/>
  <c r="AI345" i="16"/>
  <c r="AI346" i="16" s="1"/>
  <c r="S319" i="16"/>
  <c r="S320" i="16" s="1"/>
  <c r="S113" i="19"/>
  <c r="S114" i="19" s="1"/>
  <c r="AH503" i="16"/>
  <c r="AH504" i="16" s="1"/>
  <c r="AH299" i="19"/>
  <c r="AH300" i="19" s="1"/>
  <c r="Q185" i="19"/>
  <c r="Q186" i="19" s="1"/>
  <c r="Q391" i="16"/>
  <c r="Q392" i="16" s="1"/>
  <c r="AI517" i="16"/>
  <c r="AI518" i="16" s="1"/>
  <c r="AI313" i="19"/>
  <c r="AI314" i="19" s="1"/>
  <c r="AI59" i="19"/>
  <c r="AI60" i="19" s="1"/>
  <c r="AI265" i="16"/>
  <c r="AI266" i="16" s="1"/>
  <c r="I119" i="19"/>
  <c r="I120" i="19" s="1"/>
  <c r="I325" i="16"/>
  <c r="I326" i="16" s="1"/>
  <c r="P49" i="19"/>
  <c r="P50" i="19" s="1"/>
  <c r="P255" i="16"/>
  <c r="P256" i="16" s="1"/>
  <c r="AF485" i="16"/>
  <c r="AF486" i="16" s="1"/>
  <c r="AF281" i="19"/>
  <c r="AF282" i="19" s="1"/>
  <c r="G271" i="19"/>
  <c r="G475" i="16"/>
  <c r="AF113" i="19"/>
  <c r="AF114" i="19" s="1"/>
  <c r="AF319" i="16"/>
  <c r="AF320" i="16" s="1"/>
  <c r="AI315" i="16"/>
  <c r="AI316" i="16" s="1"/>
  <c r="AI109" i="19"/>
  <c r="AI110" i="19" s="1"/>
  <c r="G317" i="19"/>
  <c r="G521" i="16"/>
  <c r="AD119" i="19"/>
  <c r="AD120" i="19" s="1"/>
  <c r="AD325" i="16"/>
  <c r="AD326" i="16" s="1"/>
  <c r="T53" i="19"/>
  <c r="T54" i="19" s="1"/>
  <c r="T259" i="16"/>
  <c r="T260" i="16" s="1"/>
  <c r="Y289" i="19"/>
  <c r="Y290" i="19" s="1"/>
  <c r="Y493" i="16"/>
  <c r="Y494" i="16" s="1"/>
  <c r="G161" i="19"/>
  <c r="G367" i="16"/>
  <c r="K457" i="16"/>
  <c r="K458" i="16" s="1"/>
  <c r="K251" i="19"/>
  <c r="K252" i="19" s="1"/>
  <c r="AC311" i="19"/>
  <c r="AC312" i="19" s="1"/>
  <c r="AC515" i="16"/>
  <c r="AC516" i="16" s="1"/>
  <c r="AG401" i="16"/>
  <c r="AG402" i="16" s="1"/>
  <c r="AG195" i="19"/>
  <c r="AG196" i="19" s="1"/>
  <c r="W129" i="19"/>
  <c r="W130" i="19" s="1"/>
  <c r="W131" i="19" s="1"/>
  <c r="W132" i="19" s="1"/>
  <c r="W335" i="16"/>
  <c r="W336" i="16" s="1"/>
  <c r="W337" i="16" s="1"/>
  <c r="W338" i="16" s="1"/>
  <c r="AK295" i="19"/>
  <c r="AK296" i="19" s="1"/>
  <c r="AK499" i="16"/>
  <c r="AK500" i="16" s="1"/>
  <c r="AK183" i="19"/>
  <c r="AK184" i="19" s="1"/>
  <c r="AK389" i="16"/>
  <c r="AK390" i="16" s="1"/>
  <c r="T305" i="19"/>
  <c r="T306" i="19" s="1"/>
  <c r="T509" i="16"/>
  <c r="T510" i="16" s="1"/>
  <c r="T361" i="16"/>
  <c r="T362" i="16" s="1"/>
  <c r="T155" i="19"/>
  <c r="T156" i="19" s="1"/>
  <c r="AH257" i="16"/>
  <c r="AH258" i="16" s="1"/>
  <c r="AH51" i="19"/>
  <c r="AH52" i="19" s="1"/>
  <c r="AG285" i="16"/>
  <c r="AG286" i="16" s="1"/>
  <c r="AG79" i="19"/>
  <c r="AG80" i="19" s="1"/>
  <c r="AF7" i="19"/>
  <c r="AF8" i="19" s="1"/>
  <c r="AF213" i="16"/>
  <c r="AF214" i="16" s="1"/>
  <c r="AH249" i="19"/>
  <c r="AH250" i="19" s="1"/>
  <c r="AH455" i="16"/>
  <c r="AH456" i="16" s="1"/>
  <c r="AK197" i="19"/>
  <c r="AK198" i="19" s="1"/>
  <c r="AK403" i="16"/>
  <c r="AK404" i="16" s="1"/>
  <c r="P311" i="19"/>
  <c r="P312" i="19" s="1"/>
  <c r="P515" i="16"/>
  <c r="P516" i="16" s="1"/>
  <c r="Q199" i="19"/>
  <c r="Q200" i="19" s="1"/>
  <c r="Q405" i="16"/>
  <c r="Q406" i="16" s="1"/>
  <c r="L439" i="16"/>
  <c r="L440" i="16" s="1"/>
  <c r="L233" i="19"/>
  <c r="L234" i="19" s="1"/>
  <c r="H155" i="19"/>
  <c r="H156" i="19" s="1"/>
  <c r="H361" i="16"/>
  <c r="H362" i="16" s="1"/>
  <c r="AH57" i="19"/>
  <c r="AH58" i="19" s="1"/>
  <c r="AH263" i="16"/>
  <c r="AH264" i="16" s="1"/>
  <c r="AH519" i="16"/>
  <c r="AH520" i="16" s="1"/>
  <c r="AH315" i="19"/>
  <c r="AH316" i="19" s="1"/>
  <c r="Y237" i="19"/>
  <c r="Y238" i="19" s="1"/>
  <c r="Y443" i="16"/>
  <c r="Y444" i="16" s="1"/>
  <c r="L299" i="16"/>
  <c r="L300" i="16" s="1"/>
  <c r="L93" i="19"/>
  <c r="L94" i="19" s="1"/>
  <c r="L449" i="16"/>
  <c r="L450" i="16" s="1"/>
  <c r="L243" i="19"/>
  <c r="L244" i="19" s="1"/>
  <c r="X307" i="19"/>
  <c r="X308" i="19" s="1"/>
  <c r="X511" i="16"/>
  <c r="X512" i="16" s="1"/>
  <c r="W79" i="19"/>
  <c r="W80" i="19" s="1"/>
  <c r="W285" i="16"/>
  <c r="W286" i="16" s="1"/>
  <c r="AB105" i="19"/>
  <c r="AB106" i="19" s="1"/>
  <c r="AB311" i="16"/>
  <c r="AB312" i="16" s="1"/>
  <c r="M301" i="19"/>
  <c r="M302" i="19" s="1"/>
  <c r="M505" i="16"/>
  <c r="M506" i="16" s="1"/>
  <c r="AK335" i="16"/>
  <c r="AK336" i="16" s="1"/>
  <c r="AK337" i="16" s="1"/>
  <c r="AK338" i="16" s="1"/>
  <c r="AK129" i="19"/>
  <c r="AK130" i="19" s="1"/>
  <c r="AK131" i="19" s="1"/>
  <c r="AK132" i="19" s="1"/>
  <c r="L185" i="19"/>
  <c r="L186" i="19" s="1"/>
  <c r="L391" i="16"/>
  <c r="L392" i="16" s="1"/>
  <c r="X253" i="19"/>
  <c r="X254" i="19" s="1"/>
  <c r="J245" i="19"/>
  <c r="J246" i="19" s="1"/>
  <c r="J451" i="16"/>
  <c r="J452" i="16" s="1"/>
  <c r="R259" i="16"/>
  <c r="R260" i="16" s="1"/>
  <c r="R53" i="19"/>
  <c r="R54" i="19" s="1"/>
  <c r="AA299" i="16"/>
  <c r="AA300" i="16" s="1"/>
  <c r="AA93" i="19"/>
  <c r="AA94" i="19" s="1"/>
  <c r="AA281" i="19"/>
  <c r="AA282" i="19" s="1"/>
  <c r="AA485" i="16"/>
  <c r="AA486" i="16" s="1"/>
  <c r="K287" i="19"/>
  <c r="K288" i="19" s="1"/>
  <c r="K491" i="16"/>
  <c r="K492" i="16" s="1"/>
  <c r="AI277" i="19"/>
  <c r="AI278" i="19" s="1"/>
  <c r="AI481" i="16"/>
  <c r="AI482" i="16" s="1"/>
  <c r="AK459" i="16"/>
  <c r="AK460" i="16" s="1"/>
  <c r="AK255" i="19"/>
  <c r="AK256" i="19" s="1"/>
  <c r="Y145" i="19"/>
  <c r="Y146" i="19" s="1"/>
  <c r="Y351" i="16"/>
  <c r="Y352" i="16" s="1"/>
  <c r="AH261" i="19"/>
  <c r="AH262" i="19" s="1"/>
  <c r="AH465" i="16"/>
  <c r="AH466" i="16" s="1"/>
  <c r="M289" i="19"/>
  <c r="M290" i="19" s="1"/>
  <c r="M493" i="16"/>
  <c r="M494" i="16" s="1"/>
  <c r="U423" i="16"/>
  <c r="U424" i="16" s="1"/>
  <c r="U217" i="19"/>
  <c r="U218" i="19" s="1"/>
  <c r="N269" i="19"/>
  <c r="N270" i="19" s="1"/>
  <c r="N473" i="16"/>
  <c r="N474" i="16" s="1"/>
  <c r="Y473" i="16"/>
  <c r="Y474" i="16" s="1"/>
  <c r="Y269" i="19"/>
  <c r="Y270" i="19" s="1"/>
  <c r="T383" i="16"/>
  <c r="T384" i="16" s="1"/>
  <c r="T177" i="19"/>
  <c r="T178" i="19" s="1"/>
  <c r="AK235" i="19"/>
  <c r="AK236" i="19" s="1"/>
  <c r="AK441" i="16"/>
  <c r="AK442" i="16" s="1"/>
  <c r="J155" i="19"/>
  <c r="J156" i="19" s="1"/>
  <c r="J361" i="16"/>
  <c r="J362" i="16" s="1"/>
  <c r="AK179" i="19"/>
  <c r="AK180" i="19" s="1"/>
  <c r="AK385" i="16"/>
  <c r="AK386" i="16" s="1"/>
  <c r="AK307" i="16"/>
  <c r="AK308" i="16" s="1"/>
  <c r="AK101" i="19"/>
  <c r="AK102" i="19" s="1"/>
  <c r="AG273" i="19"/>
  <c r="AG274" i="19" s="1"/>
  <c r="AG477" i="16"/>
  <c r="AG478" i="16" s="1"/>
  <c r="AI81" i="19"/>
  <c r="AI82" i="19" s="1"/>
  <c r="AI287" i="16"/>
  <c r="AI288" i="16" s="1"/>
  <c r="O321" i="16"/>
  <c r="O322" i="16" s="1"/>
  <c r="O115" i="19"/>
  <c r="O116" i="19" s="1"/>
  <c r="AF273" i="19"/>
  <c r="AF274" i="19" s="1"/>
  <c r="AF477" i="16"/>
  <c r="AF478" i="16" s="1"/>
  <c r="X69" i="19"/>
  <c r="X70" i="19" s="1"/>
  <c r="X275" i="16"/>
  <c r="X276" i="16" s="1"/>
  <c r="AC217" i="16"/>
  <c r="AC218" i="16" s="1"/>
  <c r="AC11" i="19"/>
  <c r="AC12" i="19" s="1"/>
  <c r="X123" i="19"/>
  <c r="X124" i="19" s="1"/>
  <c r="X329" i="16"/>
  <c r="X330" i="16" s="1"/>
  <c r="X183" i="19"/>
  <c r="X184" i="19" s="1"/>
  <c r="X389" i="16"/>
  <c r="X390" i="16" s="1"/>
  <c r="L159" i="19"/>
  <c r="L160" i="19" s="1"/>
  <c r="L365" i="16"/>
  <c r="L366" i="16" s="1"/>
  <c r="AG455" i="16"/>
  <c r="AG456" i="16" s="1"/>
  <c r="AG249" i="19"/>
  <c r="AG250" i="19" s="1"/>
  <c r="AC243" i="19"/>
  <c r="AC244" i="19" s="1"/>
  <c r="AC449" i="16"/>
  <c r="AC450" i="16" s="1"/>
  <c r="Q329" i="16"/>
  <c r="Q330" i="16" s="1"/>
  <c r="Q123" i="19"/>
  <c r="Q124" i="19" s="1"/>
  <c r="X309" i="19"/>
  <c r="X310" i="19" s="1"/>
  <c r="X513" i="16"/>
  <c r="X514" i="16" s="1"/>
  <c r="W257" i="19"/>
  <c r="W258" i="19" s="1"/>
  <c r="W461" i="16"/>
  <c r="W462" i="16" s="1"/>
  <c r="N313" i="19"/>
  <c r="N314" i="19" s="1"/>
  <c r="N517" i="16"/>
  <c r="N518" i="16" s="1"/>
  <c r="N265" i="16"/>
  <c r="N266" i="16" s="1"/>
  <c r="N59" i="19"/>
  <c r="N60" i="19" s="1"/>
  <c r="V463" i="16"/>
  <c r="V464" i="16" s="1"/>
  <c r="V259" i="19"/>
  <c r="V260" i="19" s="1"/>
  <c r="AI91" i="19"/>
  <c r="AI92" i="19" s="1"/>
  <c r="AI297" i="16"/>
  <c r="AI298" i="16" s="1"/>
  <c r="P217" i="16"/>
  <c r="P218" i="16" s="1"/>
  <c r="P11" i="19"/>
  <c r="P12" i="19" s="1"/>
  <c r="R143" i="19"/>
  <c r="R144" i="19" s="1"/>
  <c r="R349" i="16"/>
  <c r="R350" i="16" s="1"/>
  <c r="AD165" i="19"/>
  <c r="AD166" i="19" s="1"/>
  <c r="AD371" i="16"/>
  <c r="AD372" i="16" s="1"/>
  <c r="S219" i="19"/>
  <c r="S220" i="19" s="1"/>
  <c r="S425" i="16"/>
  <c r="S426" i="16" s="1"/>
  <c r="W289" i="19"/>
  <c r="W290" i="19" s="1"/>
  <c r="W493" i="16"/>
  <c r="W494" i="16" s="1"/>
  <c r="AJ521" i="16"/>
  <c r="AJ522" i="16" s="1"/>
  <c r="AJ317" i="19"/>
  <c r="AJ318" i="19" s="1"/>
  <c r="P261" i="19"/>
  <c r="P262" i="19" s="1"/>
  <c r="P465" i="16"/>
  <c r="P466" i="16" s="1"/>
  <c r="AF363" i="16"/>
  <c r="AF364" i="16" s="1"/>
  <c r="AF157" i="19"/>
  <c r="AF158" i="19" s="1"/>
  <c r="N109" i="19"/>
  <c r="N110" i="19" s="1"/>
  <c r="N315" i="16"/>
  <c r="N316" i="16" s="1"/>
  <c r="AH169" i="19"/>
  <c r="AH170" i="19" s="1"/>
  <c r="AH375" i="16"/>
  <c r="AH376" i="16" s="1"/>
  <c r="G205" i="19"/>
  <c r="G411" i="16"/>
  <c r="Z241" i="19"/>
  <c r="Z242" i="19" s="1"/>
  <c r="Z447" i="16"/>
  <c r="Z448" i="16" s="1"/>
  <c r="Z9" i="19"/>
  <c r="Z10" i="19" s="1"/>
  <c r="Z215" i="16"/>
  <c r="Z216" i="16" s="1"/>
  <c r="AB247" i="16"/>
  <c r="AB248" i="16" s="1"/>
  <c r="AB41" i="19"/>
  <c r="AB42" i="19" s="1"/>
  <c r="X379" i="16"/>
  <c r="X380" i="16" s="1"/>
  <c r="X173" i="19"/>
  <c r="X174" i="19" s="1"/>
  <c r="Q235" i="19"/>
  <c r="Q236" i="19" s="1"/>
  <c r="Q441" i="16"/>
  <c r="Q442" i="16" s="1"/>
  <c r="I29" i="19"/>
  <c r="I30" i="19" s="1"/>
  <c r="I235" i="16"/>
  <c r="I236" i="16" s="1"/>
  <c r="AA85" i="19"/>
  <c r="AA86" i="19" s="1"/>
  <c r="AA291" i="16"/>
  <c r="AA292" i="16" s="1"/>
  <c r="AD459" i="16"/>
  <c r="AD460" i="16" s="1"/>
  <c r="AD255" i="19"/>
  <c r="AD256" i="19" s="1"/>
  <c r="AF369" i="16"/>
  <c r="AF370" i="16" s="1"/>
  <c r="AF163" i="19"/>
  <c r="AF164" i="19" s="1"/>
  <c r="AF345" i="16"/>
  <c r="AF346" i="16" s="1"/>
  <c r="AF139" i="19"/>
  <c r="AF140" i="19" s="1"/>
  <c r="V239" i="19"/>
  <c r="V240" i="19" s="1"/>
  <c r="V445" i="16"/>
  <c r="V446" i="16" s="1"/>
  <c r="S169" i="19"/>
  <c r="S170" i="19" s="1"/>
  <c r="S375" i="16"/>
  <c r="S376" i="16" s="1"/>
  <c r="S391" i="16"/>
  <c r="S392" i="16" s="1"/>
  <c r="S185" i="19"/>
  <c r="S186" i="19" s="1"/>
  <c r="AD301" i="19"/>
  <c r="AD302" i="19" s="1"/>
  <c r="AD505" i="16"/>
  <c r="AD506" i="16" s="1"/>
  <c r="AI227" i="19"/>
  <c r="AI228" i="19" s="1"/>
  <c r="AI433" i="16"/>
  <c r="AI434" i="16" s="1"/>
  <c r="R173" i="19"/>
  <c r="R174" i="19" s="1"/>
  <c r="R379" i="16"/>
  <c r="R380" i="16" s="1"/>
  <c r="AC31" i="19"/>
  <c r="AC32" i="19" s="1"/>
  <c r="AC237" i="16"/>
  <c r="AC238" i="16" s="1"/>
  <c r="AK283" i="19"/>
  <c r="AK284" i="19" s="1"/>
  <c r="AK291" i="19"/>
  <c r="AK292" i="19" s="1"/>
  <c r="AK487" i="16"/>
  <c r="AK488" i="16" s="1"/>
  <c r="AK495" i="16"/>
  <c r="AK496" i="16" s="1"/>
  <c r="AA243" i="16"/>
  <c r="AA244" i="16" s="1"/>
  <c r="AA37" i="19"/>
  <c r="AA38" i="19" s="1"/>
  <c r="T487" i="16"/>
  <c r="T488" i="16" s="1"/>
  <c r="T283" i="19"/>
  <c r="T284" i="19" s="1"/>
  <c r="T291" i="19"/>
  <c r="T292" i="19" s="1"/>
  <c r="T495" i="16"/>
  <c r="T496" i="16" s="1"/>
  <c r="AI279" i="19"/>
  <c r="AI280" i="19" s="1"/>
  <c r="AI483" i="16"/>
  <c r="AI484" i="16" s="1"/>
  <c r="G465" i="16"/>
  <c r="G261" i="19"/>
  <c r="AE291" i="19"/>
  <c r="AE292" i="19" s="1"/>
  <c r="AE283" i="19"/>
  <c r="AE284" i="19" s="1"/>
  <c r="AE487" i="16"/>
  <c r="AE488" i="16" s="1"/>
  <c r="AE495" i="16"/>
  <c r="AE496" i="16" s="1"/>
  <c r="N141" i="19"/>
  <c r="N142" i="19" s="1"/>
  <c r="N347" i="16"/>
  <c r="N348" i="16" s="1"/>
  <c r="AH55" i="19"/>
  <c r="AH56" i="19" s="1"/>
  <c r="AH261" i="16"/>
  <c r="AH262" i="16" s="1"/>
  <c r="AD127" i="19"/>
  <c r="AD128" i="19" s="1"/>
  <c r="AD333" i="16"/>
  <c r="AD334" i="16" s="1"/>
  <c r="R445" i="16"/>
  <c r="R446" i="16" s="1"/>
  <c r="R239" i="19"/>
  <c r="R240" i="19" s="1"/>
  <c r="AG209" i="16"/>
  <c r="AG210" i="16" s="1"/>
  <c r="AG3" i="19"/>
  <c r="AG4" i="19" s="1"/>
  <c r="N247" i="19"/>
  <c r="N248" i="19" s="1"/>
  <c r="N453" i="16"/>
  <c r="N454" i="16" s="1"/>
  <c r="M191" i="19"/>
  <c r="M192" i="19" s="1"/>
  <c r="M397" i="16"/>
  <c r="M398" i="16" s="1"/>
  <c r="AG281" i="19"/>
  <c r="AG282" i="19" s="1"/>
  <c r="AG485" i="16"/>
  <c r="AG486" i="16" s="1"/>
  <c r="T523" i="16"/>
  <c r="T524" i="16" s="1"/>
  <c r="T319" i="19"/>
  <c r="T320" i="19" s="1"/>
  <c r="I259" i="19"/>
  <c r="I260" i="19" s="1"/>
  <c r="I463" i="16"/>
  <c r="I464" i="16" s="1"/>
  <c r="AC43" i="19"/>
  <c r="AC44" i="19" s="1"/>
  <c r="AC249" i="16"/>
  <c r="AC250" i="16" s="1"/>
  <c r="AC463" i="16"/>
  <c r="AC464" i="16" s="1"/>
  <c r="AC259" i="19"/>
  <c r="AC260" i="19" s="1"/>
  <c r="R33" i="19"/>
  <c r="R34" i="19" s="1"/>
  <c r="R239" i="16"/>
  <c r="R240" i="16" s="1"/>
  <c r="S277" i="19"/>
  <c r="S278" i="19" s="1"/>
  <c r="S481" i="16"/>
  <c r="S482" i="16" s="1"/>
  <c r="M149" i="19"/>
  <c r="M150" i="19" s="1"/>
  <c r="M355" i="16"/>
  <c r="M356" i="16" s="1"/>
  <c r="AH497" i="16"/>
  <c r="AH498" i="16" s="1"/>
  <c r="AH293" i="19"/>
  <c r="AH294" i="19" s="1"/>
  <c r="AA209" i="19"/>
  <c r="AA210" i="19" s="1"/>
  <c r="AA415" i="16"/>
  <c r="AA416" i="16" s="1"/>
  <c r="AI77" i="19"/>
  <c r="AI78" i="19" s="1"/>
  <c r="AI283" i="16"/>
  <c r="AI284" i="16" s="1"/>
  <c r="Y309" i="19"/>
  <c r="Y310" i="19" s="1"/>
  <c r="Y513" i="16"/>
  <c r="Y514" i="16" s="1"/>
  <c r="X295" i="19"/>
  <c r="X296" i="19" s="1"/>
  <c r="X499" i="16"/>
  <c r="X500" i="16" s="1"/>
  <c r="AK371" i="16"/>
  <c r="AK372" i="16" s="1"/>
  <c r="AK165" i="19"/>
  <c r="AK166" i="19" s="1"/>
  <c r="Q239" i="19"/>
  <c r="Q240" i="19" s="1"/>
  <c r="Q445" i="16"/>
  <c r="Q446" i="16" s="1"/>
  <c r="Y39" i="19"/>
  <c r="Y40" i="19" s="1"/>
  <c r="Y245" i="16"/>
  <c r="Y246" i="16" s="1"/>
  <c r="AG245" i="19"/>
  <c r="AG246" i="19" s="1"/>
  <c r="AG451" i="16"/>
  <c r="AG452" i="16" s="1"/>
  <c r="H313" i="16"/>
  <c r="H314" i="16" s="1"/>
  <c r="H107" i="19"/>
  <c r="H108" i="19" s="1"/>
  <c r="P229" i="19"/>
  <c r="P230" i="19" s="1"/>
  <c r="P435" i="16"/>
  <c r="P436" i="16" s="1"/>
  <c r="AB241" i="19"/>
  <c r="AB242" i="19" s="1"/>
  <c r="AB447" i="16"/>
  <c r="AB448" i="16" s="1"/>
  <c r="X479" i="16"/>
  <c r="X480" i="16" s="1"/>
  <c r="X275" i="19"/>
  <c r="X276" i="19" s="1"/>
  <c r="S319" i="19"/>
  <c r="S320" i="19" s="1"/>
  <c r="S523" i="16"/>
  <c r="S524" i="16" s="1"/>
  <c r="AH329" i="16"/>
  <c r="AH330" i="16" s="1"/>
  <c r="AH123" i="19"/>
  <c r="AH124" i="19" s="1"/>
  <c r="W133" i="19"/>
  <c r="W134" i="19" s="1"/>
  <c r="W339" i="16"/>
  <c r="W340" i="16" s="1"/>
  <c r="AC267" i="19"/>
  <c r="AC268" i="19" s="1"/>
  <c r="AC471" i="16"/>
  <c r="AC472" i="16" s="1"/>
  <c r="P221" i="16"/>
  <c r="P222" i="16" s="1"/>
  <c r="P15" i="19"/>
  <c r="P16" i="19" s="1"/>
  <c r="J379" i="16"/>
  <c r="J380" i="16" s="1"/>
  <c r="J173" i="19"/>
  <c r="J174" i="19" s="1"/>
  <c r="Y425" i="16"/>
  <c r="Y426" i="16" s="1"/>
  <c r="Y219" i="19"/>
  <c r="Y220" i="19" s="1"/>
  <c r="G269" i="19"/>
  <c r="G473" i="16"/>
  <c r="Q275" i="16"/>
  <c r="Q276" i="16" s="1"/>
  <c r="Q69" i="19"/>
  <c r="Q70" i="19" s="1"/>
  <c r="W75" i="19"/>
  <c r="W76" i="19" s="1"/>
  <c r="W281" i="16"/>
  <c r="W282" i="16" s="1"/>
  <c r="AJ453" i="16"/>
  <c r="AJ454" i="16" s="1"/>
  <c r="AJ247" i="19"/>
  <c r="AJ248" i="19" s="1"/>
  <c r="AE97" i="19"/>
  <c r="AE98" i="19" s="1"/>
  <c r="AE303" i="16"/>
  <c r="AE304" i="16" s="1"/>
  <c r="Y287" i="19"/>
  <c r="Y288" i="19" s="1"/>
  <c r="Y491" i="16"/>
  <c r="Y492" i="16" s="1"/>
  <c r="AJ7" i="19"/>
  <c r="AJ8" i="19" s="1"/>
  <c r="AJ213" i="16"/>
  <c r="AJ214" i="16" s="1"/>
  <c r="J157" i="19"/>
  <c r="J158" i="19" s="1"/>
  <c r="J363" i="16"/>
  <c r="J364" i="16" s="1"/>
  <c r="AB101" i="19"/>
  <c r="AB102" i="19" s="1"/>
  <c r="AB307" i="16"/>
  <c r="AB308" i="16" s="1"/>
  <c r="N265" i="19"/>
  <c r="N266" i="19" s="1"/>
  <c r="N469" i="16"/>
  <c r="N470" i="16" s="1"/>
  <c r="H223" i="19"/>
  <c r="H224" i="19" s="1"/>
  <c r="H429" i="16"/>
  <c r="H430" i="16" s="1"/>
  <c r="AH195" i="19"/>
  <c r="AH196" i="19" s="1"/>
  <c r="AH401" i="16"/>
  <c r="AH402" i="16" s="1"/>
  <c r="J47" i="19"/>
  <c r="J48" i="19" s="1"/>
  <c r="J253" i="16"/>
  <c r="J254" i="16" s="1"/>
  <c r="N83" i="19"/>
  <c r="N84" i="19" s="1"/>
  <c r="N289" i="16"/>
  <c r="N290" i="16" s="1"/>
  <c r="L303" i="16"/>
  <c r="L304" i="16" s="1"/>
  <c r="L97" i="19"/>
  <c r="L98" i="19" s="1"/>
  <c r="G509" i="16"/>
  <c r="G305" i="19"/>
  <c r="O353" i="16"/>
  <c r="O354" i="16" s="1"/>
  <c r="O147" i="19"/>
  <c r="O148" i="19" s="1"/>
  <c r="O93" i="19"/>
  <c r="O94" i="19" s="1"/>
  <c r="O299" i="16"/>
  <c r="O300" i="16" s="1"/>
  <c r="U211" i="19"/>
  <c r="U212" i="19" s="1"/>
  <c r="U417" i="16"/>
  <c r="U418" i="16" s="1"/>
  <c r="I95" i="19"/>
  <c r="I96" i="19" s="1"/>
  <c r="I301" i="16"/>
  <c r="I302" i="16" s="1"/>
  <c r="G467" i="16"/>
  <c r="G263" i="19"/>
  <c r="AG375" i="16"/>
  <c r="AG376" i="16" s="1"/>
  <c r="AG169" i="19"/>
  <c r="AG170" i="19" s="1"/>
  <c r="AJ383" i="16"/>
  <c r="AJ384" i="16" s="1"/>
  <c r="AJ177" i="19"/>
  <c r="AJ178" i="19" s="1"/>
  <c r="J437" i="16"/>
  <c r="J438" i="16" s="1"/>
  <c r="J231" i="19"/>
  <c r="J232" i="19" s="1"/>
  <c r="AG215" i="16"/>
  <c r="AG216" i="16" s="1"/>
  <c r="AG9" i="19"/>
  <c r="AG10" i="19" s="1"/>
  <c r="N411" i="16"/>
  <c r="N412" i="16" s="1"/>
  <c r="N205" i="19"/>
  <c r="N206" i="19" s="1"/>
  <c r="X263" i="19"/>
  <c r="X264" i="19" s="1"/>
  <c r="X467" i="16"/>
  <c r="X468" i="16" s="1"/>
  <c r="O17" i="19"/>
  <c r="O18" i="19" s="1"/>
  <c r="O223" i="16"/>
  <c r="O224" i="16" s="1"/>
  <c r="AB235" i="19"/>
  <c r="AB236" i="19" s="1"/>
  <c r="AB441" i="16"/>
  <c r="AB442" i="16" s="1"/>
  <c r="Z313" i="16"/>
  <c r="Z314" i="16" s="1"/>
  <c r="Z107" i="19"/>
  <c r="Z108" i="19" s="1"/>
  <c r="Y485" i="16"/>
  <c r="Y486" i="16" s="1"/>
  <c r="Y281" i="19"/>
  <c r="Y282" i="19" s="1"/>
  <c r="AF109" i="19"/>
  <c r="AF110" i="19" s="1"/>
  <c r="AF315" i="16"/>
  <c r="AF316" i="16" s="1"/>
  <c r="Z199" i="19"/>
  <c r="Z200" i="19" s="1"/>
  <c r="Z405" i="16"/>
  <c r="Z406" i="16" s="1"/>
  <c r="R329" i="16"/>
  <c r="R330" i="16" s="1"/>
  <c r="R123" i="19"/>
  <c r="R124" i="19" s="1"/>
  <c r="R205" i="19"/>
  <c r="R206" i="19" s="1"/>
  <c r="R411" i="16"/>
  <c r="R412" i="16" s="1"/>
  <c r="AG127" i="19"/>
  <c r="AG128" i="19" s="1"/>
  <c r="AG333" i="16"/>
  <c r="AG334" i="16" s="1"/>
  <c r="AE299" i="16"/>
  <c r="AE300" i="16" s="1"/>
  <c r="AE93" i="19"/>
  <c r="AE94" i="19" s="1"/>
  <c r="AK233" i="19"/>
  <c r="AK234" i="19" s="1"/>
  <c r="AK439" i="16"/>
  <c r="AK440" i="16" s="1"/>
  <c r="Z481" i="16"/>
  <c r="Z482" i="16" s="1"/>
  <c r="Z277" i="19"/>
  <c r="Z278" i="19" s="1"/>
  <c r="AH251" i="16"/>
  <c r="AH252" i="16" s="1"/>
  <c r="AH45" i="19"/>
  <c r="AH46" i="19" s="1"/>
  <c r="G459" i="16"/>
  <c r="G255" i="19"/>
  <c r="G123" i="19"/>
  <c r="G329" i="16"/>
  <c r="AD491" i="16"/>
  <c r="AD492" i="16" s="1"/>
  <c r="AD287" i="19"/>
  <c r="AD288" i="19" s="1"/>
  <c r="V43" i="19"/>
  <c r="V44" i="19" s="1"/>
  <c r="V249" i="16"/>
  <c r="V250" i="16" s="1"/>
  <c r="AH513" i="16"/>
  <c r="AH514" i="16" s="1"/>
  <c r="AH309" i="19"/>
  <c r="AH310" i="19" s="1"/>
  <c r="I273" i="19"/>
  <c r="I274" i="19" s="1"/>
  <c r="I477" i="16"/>
  <c r="I478" i="16" s="1"/>
  <c r="J187" i="19"/>
  <c r="J188" i="19" s="1"/>
  <c r="J393" i="16"/>
  <c r="J394" i="16" s="1"/>
  <c r="P177" i="19"/>
  <c r="P178" i="19" s="1"/>
  <c r="P383" i="16"/>
  <c r="P384" i="16" s="1"/>
  <c r="Z497" i="16"/>
  <c r="Z498" i="16" s="1"/>
  <c r="Z293" i="19"/>
  <c r="Z294" i="19" s="1"/>
  <c r="N319" i="19"/>
  <c r="N320" i="19" s="1"/>
  <c r="N523" i="16"/>
  <c r="N524" i="16" s="1"/>
  <c r="T473" i="16"/>
  <c r="T474" i="16" s="1"/>
  <c r="T269" i="19"/>
  <c r="T270" i="19" s="1"/>
  <c r="O159" i="19"/>
  <c r="O160" i="19" s="1"/>
  <c r="O365" i="16"/>
  <c r="O366" i="16" s="1"/>
  <c r="AD211" i="19"/>
  <c r="AD212" i="19" s="1"/>
  <c r="AD417" i="16"/>
  <c r="AD418" i="16" s="1"/>
  <c r="AG479" i="16"/>
  <c r="AG480" i="16" s="1"/>
  <c r="AG275" i="19"/>
  <c r="AG276" i="19" s="1"/>
  <c r="AE195" i="19"/>
  <c r="AE196" i="19" s="1"/>
  <c r="AE401" i="16"/>
  <c r="AE402" i="16" s="1"/>
  <c r="U393" i="16"/>
  <c r="U394" i="16" s="1"/>
  <c r="U187" i="19"/>
  <c r="U188" i="19" s="1"/>
  <c r="Z253" i="19"/>
  <c r="Z254" i="19" s="1"/>
  <c r="P219" i="19"/>
  <c r="P220" i="19" s="1"/>
  <c r="P425" i="16"/>
  <c r="P426" i="16" s="1"/>
  <c r="X61" i="19"/>
  <c r="X62" i="19" s="1"/>
  <c r="X267" i="16"/>
  <c r="X268" i="16" s="1"/>
  <c r="X273" i="16"/>
  <c r="X274" i="16" s="1"/>
  <c r="X67" i="19"/>
  <c r="X68" i="19" s="1"/>
  <c r="Q133" i="19"/>
  <c r="Q134" i="19" s="1"/>
  <c r="Q339" i="16"/>
  <c r="Q340" i="16" s="1"/>
  <c r="L277" i="19"/>
  <c r="L278" i="19" s="1"/>
  <c r="L481" i="16"/>
  <c r="L482" i="16" s="1"/>
  <c r="T425" i="16"/>
  <c r="T426" i="16" s="1"/>
  <c r="T219" i="19"/>
  <c r="T220" i="19" s="1"/>
  <c r="J189" i="19"/>
  <c r="J190" i="19" s="1"/>
  <c r="J395" i="16"/>
  <c r="J396" i="16" s="1"/>
  <c r="W15" i="19"/>
  <c r="W16" i="19" s="1"/>
  <c r="W221" i="16"/>
  <c r="W222" i="16" s="1"/>
  <c r="M285" i="19"/>
  <c r="M286" i="19" s="1"/>
  <c r="M489" i="16"/>
  <c r="M490" i="16" s="1"/>
  <c r="P259" i="16"/>
  <c r="P260" i="16" s="1"/>
  <c r="P53" i="19"/>
  <c r="P54" i="19" s="1"/>
  <c r="AA393" i="16"/>
  <c r="AA394" i="16" s="1"/>
  <c r="AA187" i="19"/>
  <c r="AA188" i="19" s="1"/>
  <c r="Z75" i="19"/>
  <c r="Z76" i="19" s="1"/>
  <c r="Z281" i="16"/>
  <c r="Z282" i="16" s="1"/>
  <c r="AC181" i="19"/>
  <c r="AC182" i="19" s="1"/>
  <c r="AC387" i="16"/>
  <c r="AC388" i="16" s="1"/>
  <c r="AC329" i="16"/>
  <c r="AC330" i="16" s="1"/>
  <c r="AC123" i="19"/>
  <c r="AC124" i="19" s="1"/>
  <c r="K135" i="19"/>
  <c r="K136" i="19" s="1"/>
  <c r="K341" i="16"/>
  <c r="K342" i="16" s="1"/>
  <c r="X215" i="19"/>
  <c r="X216" i="19" s="1"/>
  <c r="X421" i="16"/>
  <c r="X422" i="16" s="1"/>
  <c r="S277" i="16"/>
  <c r="S278" i="16" s="1"/>
  <c r="S71" i="19"/>
  <c r="S72" i="19" s="1"/>
  <c r="H431" i="16"/>
  <c r="H432" i="16" s="1"/>
  <c r="H225" i="19"/>
  <c r="H226" i="19" s="1"/>
  <c r="I41" i="19"/>
  <c r="I42" i="19" s="1"/>
  <c r="I247" i="16"/>
  <c r="I248" i="16" s="1"/>
  <c r="Q263" i="19"/>
  <c r="Q264" i="19" s="1"/>
  <c r="Q467" i="16"/>
  <c r="Q468" i="16" s="1"/>
  <c r="AC65" i="19"/>
  <c r="AC66" i="19" s="1"/>
  <c r="AC271" i="16"/>
  <c r="AC272" i="16" s="1"/>
  <c r="AE309" i="16"/>
  <c r="AE310" i="16" s="1"/>
  <c r="AE103" i="19"/>
  <c r="AE104" i="19" s="1"/>
  <c r="AH197" i="19"/>
  <c r="AH198" i="19" s="1"/>
  <c r="AH403" i="16"/>
  <c r="AH404" i="16" s="1"/>
  <c r="AB243" i="19"/>
  <c r="AB244" i="19" s="1"/>
  <c r="AB449" i="16"/>
  <c r="AB450" i="16" s="1"/>
  <c r="S247" i="19"/>
  <c r="S248" i="19" s="1"/>
  <c r="S453" i="16"/>
  <c r="S454" i="16" s="1"/>
  <c r="I71" i="19"/>
  <c r="I72" i="19" s="1"/>
  <c r="I277" i="16"/>
  <c r="I278" i="16" s="1"/>
  <c r="AH105" i="19"/>
  <c r="AH106" i="19" s="1"/>
  <c r="AH311" i="16"/>
  <c r="AH312" i="16" s="1"/>
  <c r="G275" i="16"/>
  <c r="G69" i="19"/>
  <c r="AI275" i="19"/>
  <c r="AI276" i="19" s="1"/>
  <c r="AI479" i="16"/>
  <c r="AI480" i="16" s="1"/>
  <c r="O113" i="19"/>
  <c r="O114" i="19" s="1"/>
  <c r="O319" i="16"/>
  <c r="O320" i="16" s="1"/>
  <c r="Q105" i="19"/>
  <c r="Q106" i="19" s="1"/>
  <c r="Q311" i="16"/>
  <c r="Q312" i="16" s="1"/>
  <c r="W65" i="19"/>
  <c r="W66" i="19" s="1"/>
  <c r="W271" i="16"/>
  <c r="W272" i="16" s="1"/>
  <c r="R177" i="19"/>
  <c r="R178" i="19" s="1"/>
  <c r="R383" i="16"/>
  <c r="R384" i="16" s="1"/>
  <c r="AB407" i="16"/>
  <c r="AB408" i="16" s="1"/>
  <c r="AB201" i="19"/>
  <c r="AB202" i="19" s="1"/>
  <c r="Q89" i="19"/>
  <c r="Q90" i="19" s="1"/>
  <c r="Q295" i="16"/>
  <c r="Q296" i="16" s="1"/>
  <c r="Y187" i="19"/>
  <c r="Y188" i="19" s="1"/>
  <c r="Y393" i="16"/>
  <c r="Y394" i="16" s="1"/>
  <c r="AG487" i="16"/>
  <c r="AG488" i="16" s="1"/>
  <c r="AG291" i="19"/>
  <c r="AG292" i="19" s="1"/>
  <c r="AG283" i="19"/>
  <c r="AG284" i="19" s="1"/>
  <c r="AG495" i="16"/>
  <c r="AG496" i="16" s="1"/>
  <c r="AF223" i="19"/>
  <c r="AF224" i="19" s="1"/>
  <c r="AF429" i="16"/>
  <c r="AF430" i="16" s="1"/>
  <c r="AE213" i="16"/>
  <c r="AE214" i="16" s="1"/>
  <c r="AE7" i="19"/>
  <c r="AE8" i="19" s="1"/>
  <c r="X201" i="19"/>
  <c r="X202" i="19" s="1"/>
  <c r="X407" i="16"/>
  <c r="X408" i="16" s="1"/>
  <c r="W397" i="16"/>
  <c r="W398" i="16" s="1"/>
  <c r="W191" i="19"/>
  <c r="W192" i="19" s="1"/>
  <c r="V173" i="19"/>
  <c r="V174" i="19" s="1"/>
  <c r="V379" i="16"/>
  <c r="V380" i="16" s="1"/>
  <c r="O169" i="19"/>
  <c r="O170" i="19" s="1"/>
  <c r="O375" i="16"/>
  <c r="O376" i="16" s="1"/>
  <c r="AH269" i="16"/>
  <c r="AH270" i="16" s="1"/>
  <c r="AH63" i="19"/>
  <c r="AH64" i="19" s="1"/>
  <c r="Q513" i="16"/>
  <c r="Q514" i="16" s="1"/>
  <c r="Q309" i="19"/>
  <c r="Q310" i="19" s="1"/>
  <c r="Z215" i="19"/>
  <c r="Z216" i="19" s="1"/>
  <c r="Z421" i="16"/>
  <c r="Z422" i="16" s="1"/>
  <c r="M27" i="19"/>
  <c r="M28" i="19" s="1"/>
  <c r="M233" i="16"/>
  <c r="M234" i="16" s="1"/>
  <c r="AA225" i="19"/>
  <c r="AA226" i="19" s="1"/>
  <c r="AA431" i="16"/>
  <c r="AA432" i="16" s="1"/>
  <c r="AG93" i="19"/>
  <c r="AG94" i="19" s="1"/>
  <c r="AG299" i="16"/>
  <c r="AG300" i="16" s="1"/>
  <c r="Q293" i="19"/>
  <c r="Q294" i="19" s="1"/>
  <c r="Q497" i="16"/>
  <c r="Q498" i="16" s="1"/>
  <c r="X301" i="16"/>
  <c r="X302" i="16" s="1"/>
  <c r="X95" i="19"/>
  <c r="X96" i="19" s="1"/>
  <c r="AH173" i="19"/>
  <c r="AH174" i="19" s="1"/>
  <c r="AH379" i="16"/>
  <c r="AH380" i="16" s="1"/>
  <c r="J277" i="16"/>
  <c r="J278" i="16" s="1"/>
  <c r="J71" i="19"/>
  <c r="J72" i="19" s="1"/>
  <c r="H445" i="16"/>
  <c r="H446" i="16" s="1"/>
  <c r="H239" i="19"/>
  <c r="H240" i="19" s="1"/>
  <c r="T145" i="19"/>
  <c r="T146" i="19" s="1"/>
  <c r="T351" i="16"/>
  <c r="T352" i="16" s="1"/>
  <c r="L295" i="19"/>
  <c r="L296" i="19" s="1"/>
  <c r="L499" i="16"/>
  <c r="L500" i="16" s="1"/>
  <c r="Y123" i="19"/>
  <c r="Y124" i="19" s="1"/>
  <c r="Y329" i="16"/>
  <c r="Y330" i="16" s="1"/>
  <c r="Z265" i="16"/>
  <c r="Z266" i="16" s="1"/>
  <c r="Z59" i="19"/>
  <c r="Z60" i="19" s="1"/>
  <c r="Z517" i="16"/>
  <c r="Z518" i="16" s="1"/>
  <c r="Z313" i="19"/>
  <c r="Z314" i="19" s="1"/>
  <c r="Z259" i="19"/>
  <c r="Z260" i="19" s="1"/>
  <c r="Z463" i="16"/>
  <c r="Z464" i="16" s="1"/>
  <c r="Y189" i="19"/>
  <c r="Y190" i="19" s="1"/>
  <c r="Y395" i="16"/>
  <c r="Y396" i="16" s="1"/>
  <c r="W215" i="19"/>
  <c r="W216" i="19" s="1"/>
  <c r="W421" i="16"/>
  <c r="W422" i="16" s="1"/>
  <c r="J307" i="19"/>
  <c r="J308" i="19" s="1"/>
  <c r="J511" i="16"/>
  <c r="J512" i="16" s="1"/>
  <c r="Z39" i="19"/>
  <c r="Z40" i="19" s="1"/>
  <c r="Z245" i="16"/>
  <c r="Z246" i="16" s="1"/>
  <c r="N503" i="16"/>
  <c r="N504" i="16" s="1"/>
  <c r="N299" i="19"/>
  <c r="N300" i="19" s="1"/>
  <c r="M187" i="19"/>
  <c r="M188" i="19" s="1"/>
  <c r="M393" i="16"/>
  <c r="M394" i="16" s="1"/>
  <c r="AF137" i="19"/>
  <c r="AF138" i="19" s="1"/>
  <c r="AF343" i="16"/>
  <c r="AF344" i="16" s="1"/>
  <c r="AD183" i="19"/>
  <c r="AD184" i="19" s="1"/>
  <c r="AD389" i="16"/>
  <c r="AD390" i="16" s="1"/>
  <c r="AK479" i="16"/>
  <c r="AK480" i="16" s="1"/>
  <c r="AK275" i="19"/>
  <c r="AK276" i="19" s="1"/>
  <c r="AC251" i="16"/>
  <c r="AC252" i="16" s="1"/>
  <c r="AC45" i="19"/>
  <c r="AC46" i="19" s="1"/>
  <c r="AF269" i="19"/>
  <c r="AF270" i="19" s="1"/>
  <c r="AF473" i="16"/>
  <c r="AF474" i="16" s="1"/>
  <c r="AB425" i="16"/>
  <c r="AB426" i="16" s="1"/>
  <c r="AB219" i="19"/>
  <c r="AB220" i="19" s="1"/>
  <c r="J221" i="19"/>
  <c r="J222" i="19" s="1"/>
  <c r="J427" i="16"/>
  <c r="J428" i="16" s="1"/>
  <c r="J213" i="16"/>
  <c r="J214" i="16" s="1"/>
  <c r="J7" i="19"/>
  <c r="J8" i="19" s="1"/>
  <c r="AD307" i="16"/>
  <c r="AD308" i="16" s="1"/>
  <c r="AD101" i="19"/>
  <c r="AD102" i="19" s="1"/>
  <c r="G201" i="19"/>
  <c r="G407" i="16"/>
  <c r="AD363" i="16"/>
  <c r="AD364" i="16" s="1"/>
  <c r="AD157" i="19"/>
  <c r="AD158" i="19" s="1"/>
  <c r="AG289" i="19"/>
  <c r="AG290" i="19" s="1"/>
  <c r="AG493" i="16"/>
  <c r="AG494" i="16" s="1"/>
  <c r="M157" i="19"/>
  <c r="M158" i="19" s="1"/>
  <c r="M363" i="16"/>
  <c r="M364" i="16" s="1"/>
  <c r="AA71" i="19"/>
  <c r="AA72" i="19" s="1"/>
  <c r="AA277" i="16"/>
  <c r="AA278" i="16" s="1"/>
  <c r="AJ249" i="19"/>
  <c r="AJ250" i="19" s="1"/>
  <c r="AJ455" i="16"/>
  <c r="AJ456" i="16" s="1"/>
  <c r="L211" i="19"/>
  <c r="L212" i="19" s="1"/>
  <c r="L417" i="16"/>
  <c r="L418" i="16" s="1"/>
  <c r="L221" i="19"/>
  <c r="L222" i="19" s="1"/>
  <c r="L427" i="16"/>
  <c r="L428" i="16" s="1"/>
  <c r="X287" i="19"/>
  <c r="X288" i="19" s="1"/>
  <c r="X491" i="16"/>
  <c r="X492" i="16" s="1"/>
  <c r="K243" i="19"/>
  <c r="K244" i="19" s="1"/>
  <c r="K449" i="16"/>
  <c r="K450" i="16" s="1"/>
  <c r="M103" i="19"/>
  <c r="M104" i="19" s="1"/>
  <c r="M309" i="16"/>
  <c r="M310" i="16" s="1"/>
  <c r="AE365" i="16"/>
  <c r="AE366" i="16" s="1"/>
  <c r="AE159" i="19"/>
  <c r="AE160" i="19" s="1"/>
  <c r="G91" i="19"/>
  <c r="G297" i="16"/>
  <c r="AA463" i="16"/>
  <c r="AA464" i="16" s="1"/>
  <c r="AA259" i="19"/>
  <c r="AA260" i="19" s="1"/>
  <c r="AH511" i="16"/>
  <c r="AH512" i="16" s="1"/>
  <c r="AH307" i="19"/>
  <c r="AH308" i="19" s="1"/>
  <c r="V209" i="19"/>
  <c r="V210" i="19" s="1"/>
  <c r="V415" i="16"/>
  <c r="V416" i="16" s="1"/>
  <c r="AH209" i="16"/>
  <c r="AH210" i="16" s="1"/>
  <c r="AH3" i="19"/>
  <c r="AH4" i="19" s="1"/>
  <c r="AF65" i="19"/>
  <c r="AF66" i="19" s="1"/>
  <c r="AF271" i="16"/>
  <c r="AF272" i="16" s="1"/>
  <c r="AI113" i="19"/>
  <c r="AI114" i="19" s="1"/>
  <c r="AI319" i="16"/>
  <c r="AI320" i="16" s="1"/>
  <c r="G119" i="19"/>
  <c r="G325" i="16"/>
  <c r="AA13" i="19"/>
  <c r="AA14" i="19" s="1"/>
  <c r="AA219" i="16"/>
  <c r="AA220" i="16" s="1"/>
  <c r="AE3" i="19"/>
  <c r="AE4" i="19" s="1"/>
  <c r="AE209" i="16"/>
  <c r="AE210" i="16" s="1"/>
  <c r="AF227" i="19"/>
  <c r="AF228" i="19" s="1"/>
  <c r="AF433" i="16"/>
  <c r="AF434" i="16" s="1"/>
  <c r="T277" i="19"/>
  <c r="T278" i="19" s="1"/>
  <c r="T481" i="16"/>
  <c r="T482" i="16" s="1"/>
  <c r="U173" i="19"/>
  <c r="U174" i="19" s="1"/>
  <c r="U379" i="16"/>
  <c r="U380" i="16" s="1"/>
  <c r="AH255" i="19"/>
  <c r="AH256" i="19" s="1"/>
  <c r="AH459" i="16"/>
  <c r="AH460" i="16" s="1"/>
  <c r="AA493" i="16"/>
  <c r="AA494" i="16" s="1"/>
  <c r="AA289" i="19"/>
  <c r="AA290" i="19" s="1"/>
  <c r="AJ375" i="16"/>
  <c r="AJ376" i="16" s="1"/>
  <c r="AJ169" i="19"/>
  <c r="AJ170" i="19" s="1"/>
  <c r="V249" i="19"/>
  <c r="V250" i="19" s="1"/>
  <c r="V455" i="16"/>
  <c r="V456" i="16" s="1"/>
  <c r="AK407" i="16"/>
  <c r="AK408" i="16" s="1"/>
  <c r="AK201" i="19"/>
  <c r="AK202" i="19" s="1"/>
  <c r="AE249" i="19"/>
  <c r="AE250" i="19" s="1"/>
  <c r="AE455" i="16"/>
  <c r="AE456" i="16" s="1"/>
  <c r="U311" i="19"/>
  <c r="U312" i="19" s="1"/>
  <c r="U515" i="16"/>
  <c r="U516" i="16" s="1"/>
  <c r="Z89" i="19"/>
  <c r="Z90" i="19" s="1"/>
  <c r="Z295" i="16"/>
  <c r="Z296" i="16" s="1"/>
  <c r="Y201" i="19"/>
  <c r="Y202" i="19" s="1"/>
  <c r="Y407" i="16"/>
  <c r="Y408" i="16" s="1"/>
  <c r="M159" i="19"/>
  <c r="M160" i="19" s="1"/>
  <c r="M365" i="16"/>
  <c r="M366" i="16" s="1"/>
  <c r="AB191" i="19"/>
  <c r="AB192" i="19" s="1"/>
  <c r="AB397" i="16"/>
  <c r="AB398" i="16" s="1"/>
  <c r="N429" i="16"/>
  <c r="N430" i="16" s="1"/>
  <c r="N223" i="19"/>
  <c r="N224" i="19" s="1"/>
  <c r="AC33" i="19"/>
  <c r="AC34" i="19" s="1"/>
  <c r="AC239" i="16"/>
  <c r="AC240" i="16" s="1"/>
  <c r="X353" i="16"/>
  <c r="X354" i="16" s="1"/>
  <c r="X147" i="19"/>
  <c r="X148" i="19" s="1"/>
  <c r="O195" i="19"/>
  <c r="O196" i="19" s="1"/>
  <c r="O401" i="16"/>
  <c r="O402" i="16" s="1"/>
  <c r="AK191" i="19"/>
  <c r="AK192" i="19" s="1"/>
  <c r="AK397" i="16"/>
  <c r="AK398" i="16" s="1"/>
  <c r="I499" i="16"/>
  <c r="I500" i="16" s="1"/>
  <c r="I295" i="19"/>
  <c r="I296" i="19" s="1"/>
  <c r="K149" i="19"/>
  <c r="K150" i="19" s="1"/>
  <c r="K355" i="16"/>
  <c r="K356" i="16" s="1"/>
  <c r="AF295" i="19"/>
  <c r="AF296" i="19" s="1"/>
  <c r="AF499" i="16"/>
  <c r="AF500" i="16" s="1"/>
  <c r="AH353" i="16"/>
  <c r="AH354" i="16" s="1"/>
  <c r="AH147" i="19"/>
  <c r="AH148" i="19" s="1"/>
  <c r="AG107" i="19"/>
  <c r="AG108" i="19" s="1"/>
  <c r="AG313" i="16"/>
  <c r="AG314" i="16" s="1"/>
  <c r="N379" i="16"/>
  <c r="N380" i="16" s="1"/>
  <c r="N173" i="19"/>
  <c r="N174" i="19" s="1"/>
  <c r="AI7" i="19"/>
  <c r="AI8" i="19" s="1"/>
  <c r="AI213" i="16"/>
  <c r="AI214" i="16" s="1"/>
  <c r="Z221" i="19"/>
  <c r="Z222" i="19" s="1"/>
  <c r="Z427" i="16"/>
  <c r="Z428" i="16" s="1"/>
  <c r="Q237" i="19"/>
  <c r="Q238" i="19" s="1"/>
  <c r="Q443" i="16"/>
  <c r="Q444" i="16" s="1"/>
  <c r="O5" i="19"/>
  <c r="O6" i="19" s="1"/>
  <c r="O211" i="16"/>
  <c r="O212" i="16" s="1"/>
  <c r="AJ285" i="16"/>
  <c r="AJ286" i="16" s="1"/>
  <c r="AJ79" i="19"/>
  <c r="AJ80" i="19" s="1"/>
  <c r="M239" i="19"/>
  <c r="M240" i="19" s="1"/>
  <c r="M445" i="16"/>
  <c r="M446" i="16" s="1"/>
  <c r="J459" i="16"/>
  <c r="J460" i="16" s="1"/>
  <c r="J255" i="19"/>
  <c r="J256" i="19" s="1"/>
  <c r="X311" i="19"/>
  <c r="X312" i="19" s="1"/>
  <c r="X515" i="16"/>
  <c r="X516" i="16" s="1"/>
  <c r="M29" i="19"/>
  <c r="M30" i="19" s="1"/>
  <c r="M235" i="16"/>
  <c r="M236" i="16" s="1"/>
  <c r="AI473" i="16"/>
  <c r="AI474" i="16" s="1"/>
  <c r="AI269" i="19"/>
  <c r="AI270" i="19" s="1"/>
  <c r="AF257" i="19"/>
  <c r="AF258" i="19" s="1"/>
  <c r="AF461" i="16"/>
  <c r="AF462" i="16" s="1"/>
  <c r="M121" i="19"/>
  <c r="M122" i="19" s="1"/>
  <c r="M327" i="16"/>
  <c r="M328" i="16" s="1"/>
  <c r="J463" i="16"/>
  <c r="J464" i="16" s="1"/>
  <c r="J259" i="19"/>
  <c r="J260" i="19" s="1"/>
  <c r="Z257" i="19"/>
  <c r="Z258" i="19" s="1"/>
  <c r="Z461" i="16"/>
  <c r="Z462" i="16" s="1"/>
  <c r="H517" i="16"/>
  <c r="H518" i="16" s="1"/>
  <c r="H265" i="16"/>
  <c r="H266" i="16" s="1"/>
  <c r="H59" i="19"/>
  <c r="H60" i="19" s="1"/>
  <c r="H313" i="19"/>
  <c r="H314" i="19" s="1"/>
  <c r="AF279" i="19"/>
  <c r="AF280" i="19" s="1"/>
  <c r="AF483" i="16"/>
  <c r="AF484" i="16" s="1"/>
  <c r="H193" i="19"/>
  <c r="H194" i="19" s="1"/>
  <c r="H399" i="16"/>
  <c r="H400" i="16" s="1"/>
  <c r="AB31" i="19"/>
  <c r="AB32" i="19" s="1"/>
  <c r="AB237" i="16"/>
  <c r="AB238" i="16" s="1"/>
  <c r="G519" i="16"/>
  <c r="G315" i="19"/>
  <c r="G57" i="19"/>
  <c r="G263" i="16"/>
  <c r="AF289" i="19"/>
  <c r="AF290" i="19" s="1"/>
  <c r="AF493" i="16"/>
  <c r="AF494" i="16" s="1"/>
  <c r="U189" i="19"/>
  <c r="U190" i="19" s="1"/>
  <c r="U395" i="16"/>
  <c r="U396" i="16" s="1"/>
  <c r="O273" i="16"/>
  <c r="O274" i="16" s="1"/>
  <c r="O67" i="19"/>
  <c r="O68" i="19" s="1"/>
  <c r="O249" i="19"/>
  <c r="O250" i="19" s="1"/>
  <c r="O455" i="16"/>
  <c r="O456" i="16" s="1"/>
  <c r="AJ493" i="16"/>
  <c r="AJ494" i="16" s="1"/>
  <c r="AJ289" i="19"/>
  <c r="AJ290" i="19" s="1"/>
  <c r="R17" i="19"/>
  <c r="R18" i="19" s="1"/>
  <c r="R223" i="16"/>
  <c r="R224" i="16" s="1"/>
  <c r="AG231" i="16"/>
  <c r="AG232" i="16" s="1"/>
  <c r="AG25" i="19"/>
  <c r="AG26" i="19" s="1"/>
  <c r="P195" i="19"/>
  <c r="P196" i="19" s="1"/>
  <c r="P401" i="16"/>
  <c r="P402" i="16" s="1"/>
  <c r="AD235" i="19"/>
  <c r="AD236" i="19" s="1"/>
  <c r="AD441" i="16"/>
  <c r="AD442" i="16" s="1"/>
  <c r="K53" i="19"/>
  <c r="K54" i="19" s="1"/>
  <c r="K259" i="16"/>
  <c r="K260" i="16" s="1"/>
  <c r="AE263" i="19"/>
  <c r="AE264" i="19" s="1"/>
  <c r="AE467" i="16"/>
  <c r="AE468" i="16" s="1"/>
  <c r="R393" i="16"/>
  <c r="R394" i="16" s="1"/>
  <c r="R187" i="19"/>
  <c r="R188" i="19" s="1"/>
  <c r="I289" i="19"/>
  <c r="I290" i="19" s="1"/>
  <c r="I493" i="16"/>
  <c r="I494" i="16" s="1"/>
  <c r="N259" i="19"/>
  <c r="N260" i="19" s="1"/>
  <c r="N463" i="16"/>
  <c r="N464" i="16" s="1"/>
  <c r="Y403" i="16"/>
  <c r="Y404" i="16" s="1"/>
  <c r="Y197" i="19"/>
  <c r="Y198" i="19" s="1"/>
  <c r="R303" i="19"/>
  <c r="R304" i="19" s="1"/>
  <c r="R507" i="16"/>
  <c r="R508" i="16" s="1"/>
  <c r="P281" i="19"/>
  <c r="P282" i="19" s="1"/>
  <c r="P485" i="16"/>
  <c r="P486" i="16" s="1"/>
  <c r="AB333" i="16"/>
  <c r="AB334" i="16" s="1"/>
  <c r="AB127" i="19"/>
  <c r="AB128" i="19" s="1"/>
  <c r="R427" i="16"/>
  <c r="R428" i="16" s="1"/>
  <c r="R221" i="19"/>
  <c r="R222" i="19" s="1"/>
  <c r="Y35" i="19"/>
  <c r="Y36" i="19" s="1"/>
  <c r="Y241" i="16"/>
  <c r="Y242" i="16" s="1"/>
  <c r="AF277" i="19"/>
  <c r="AF278" i="19" s="1"/>
  <c r="AF481" i="16"/>
  <c r="AF482" i="16" s="1"/>
  <c r="I461" i="16"/>
  <c r="I462" i="16" s="1"/>
  <c r="I257" i="19"/>
  <c r="I258" i="19" s="1"/>
  <c r="U225" i="19"/>
  <c r="U226" i="19" s="1"/>
  <c r="U431" i="16"/>
  <c r="U432" i="16" s="1"/>
  <c r="AH449" i="16"/>
  <c r="AH450" i="16" s="1"/>
  <c r="AH243" i="19"/>
  <c r="AH244" i="19" s="1"/>
  <c r="AF253" i="19"/>
  <c r="AF254" i="19" s="1"/>
  <c r="W285" i="19"/>
  <c r="W286" i="19" s="1"/>
  <c r="W489" i="16"/>
  <c r="W490" i="16" s="1"/>
  <c r="U205" i="19"/>
  <c r="U206" i="19" s="1"/>
  <c r="U411" i="16"/>
  <c r="U412" i="16" s="1"/>
  <c r="AA251" i="19"/>
  <c r="AA252" i="19" s="1"/>
  <c r="AA457" i="16"/>
  <c r="AA458" i="16" s="1"/>
  <c r="K145" i="19"/>
  <c r="K146" i="19" s="1"/>
  <c r="K351" i="16"/>
  <c r="K352" i="16" s="1"/>
  <c r="T309" i="19"/>
  <c r="T310" i="19" s="1"/>
  <c r="T513" i="16"/>
  <c r="T514" i="16" s="1"/>
  <c r="Z335" i="16"/>
  <c r="Z336" i="16" s="1"/>
  <c r="Z337" i="16" s="1"/>
  <c r="Z338" i="16" s="1"/>
  <c r="Z129" i="19"/>
  <c r="Z130" i="19" s="1"/>
  <c r="Z131" i="19" s="1"/>
  <c r="Z132" i="19" s="1"/>
  <c r="O453" i="16"/>
  <c r="O454" i="16" s="1"/>
  <c r="O247" i="19"/>
  <c r="O248" i="19" s="1"/>
  <c r="AD35" i="19"/>
  <c r="AD36" i="19" s="1"/>
  <c r="AD241" i="16"/>
  <c r="AD242" i="16" s="1"/>
  <c r="L111" i="19"/>
  <c r="L112" i="19" s="1"/>
  <c r="L317" i="16"/>
  <c r="L318" i="16" s="1"/>
  <c r="AJ263" i="19"/>
  <c r="AJ264" i="19" s="1"/>
  <c r="AJ467" i="16"/>
  <c r="AJ468" i="16" s="1"/>
  <c r="AG457" i="16"/>
  <c r="AG458" i="16" s="1"/>
  <c r="AG251" i="19"/>
  <c r="AG252" i="19" s="1"/>
  <c r="H251" i="19"/>
  <c r="H252" i="19" s="1"/>
  <c r="H457" i="16"/>
  <c r="H458" i="16" s="1"/>
  <c r="AB189" i="19"/>
  <c r="AB190" i="19" s="1"/>
  <c r="AB395" i="16"/>
  <c r="AB396" i="16" s="1"/>
  <c r="Y143" i="19"/>
  <c r="Y144" i="19" s="1"/>
  <c r="Y349" i="16"/>
  <c r="Y350" i="16" s="1"/>
  <c r="Q213" i="19"/>
  <c r="Q214" i="19" s="1"/>
  <c r="Q419" i="16"/>
  <c r="Q420" i="16" s="1"/>
  <c r="P71" i="19"/>
  <c r="P72" i="19" s="1"/>
  <c r="P277" i="16"/>
  <c r="P278" i="16" s="1"/>
  <c r="AG189" i="19"/>
  <c r="AG190" i="19" s="1"/>
  <c r="AG395" i="16"/>
  <c r="AG396" i="16" s="1"/>
  <c r="AH277" i="19"/>
  <c r="AH278" i="19" s="1"/>
  <c r="AH481" i="16"/>
  <c r="AH482" i="16" s="1"/>
  <c r="AC289" i="16"/>
  <c r="AC290" i="16" s="1"/>
  <c r="AC83" i="19"/>
  <c r="AC84" i="19" s="1"/>
  <c r="Q75" i="19"/>
  <c r="Q76" i="19" s="1"/>
  <c r="Q281" i="16"/>
  <c r="Q282" i="16" s="1"/>
  <c r="H505" i="16"/>
  <c r="H506" i="16" s="1"/>
  <c r="H301" i="19"/>
  <c r="H302" i="19" s="1"/>
  <c r="AD213" i="19"/>
  <c r="AD214" i="19" s="1"/>
  <c r="AD419" i="16"/>
  <c r="AD420" i="16" s="1"/>
  <c r="L469" i="16"/>
  <c r="L470" i="16" s="1"/>
  <c r="L265" i="19"/>
  <c r="L266" i="19" s="1"/>
  <c r="AE407" i="16"/>
  <c r="AE408" i="16" s="1"/>
  <c r="AE201" i="19"/>
  <c r="AE202" i="19" s="1"/>
  <c r="X243" i="19"/>
  <c r="X244" i="19" s="1"/>
  <c r="X449" i="16"/>
  <c r="X450" i="16" s="1"/>
  <c r="AC173" i="19"/>
  <c r="AC174" i="19" s="1"/>
  <c r="AC379" i="16"/>
  <c r="AC380" i="16" s="1"/>
  <c r="Q359" i="16"/>
  <c r="Q360" i="16" s="1"/>
  <c r="Q153" i="19"/>
  <c r="Q154" i="19" s="1"/>
  <c r="P467" i="16"/>
  <c r="P468" i="16" s="1"/>
  <c r="P263" i="19"/>
  <c r="P264" i="19" s="1"/>
  <c r="AI489" i="16"/>
  <c r="AI490" i="16" s="1"/>
  <c r="AI285" i="19"/>
  <c r="AI286" i="19" s="1"/>
  <c r="AB227" i="19"/>
  <c r="AB228" i="19" s="1"/>
  <c r="AB433" i="16"/>
  <c r="AB434" i="16" s="1"/>
  <c r="O293" i="19"/>
  <c r="O294" i="19" s="1"/>
  <c r="O497" i="16"/>
  <c r="O498" i="16" s="1"/>
  <c r="AG241" i="19"/>
  <c r="AG242" i="19" s="1"/>
  <c r="AG447" i="16"/>
  <c r="AG448" i="16" s="1"/>
  <c r="Z33" i="19"/>
  <c r="Z34" i="19" s="1"/>
  <c r="Z239" i="16"/>
  <c r="Z240" i="16" s="1"/>
  <c r="Q287" i="19"/>
  <c r="Q288" i="19" s="1"/>
  <c r="Q491" i="16"/>
  <c r="Q492" i="16" s="1"/>
  <c r="AB9" i="19"/>
  <c r="AB10" i="19" s="1"/>
  <c r="AB215" i="16"/>
  <c r="AB216" i="16" s="1"/>
  <c r="AI487" i="16"/>
  <c r="AI488" i="16" s="1"/>
  <c r="AI291" i="19"/>
  <c r="AI292" i="19" s="1"/>
  <c r="AI283" i="19"/>
  <c r="AI284" i="19" s="1"/>
  <c r="AI495" i="16"/>
  <c r="AI496" i="16" s="1"/>
  <c r="AE277" i="19"/>
  <c r="AE278" i="19" s="1"/>
  <c r="AE481" i="16"/>
  <c r="AE482" i="16" s="1"/>
  <c r="AD403" i="16"/>
  <c r="AD404" i="16" s="1"/>
  <c r="AD197" i="19"/>
  <c r="AD198" i="19" s="1"/>
  <c r="Q117" i="19"/>
  <c r="Q118" i="19" s="1"/>
  <c r="Q323" i="16"/>
  <c r="Q324" i="16" s="1"/>
  <c r="AA387" i="16"/>
  <c r="AA388" i="16" s="1"/>
  <c r="AA181" i="19"/>
  <c r="AA182" i="19" s="1"/>
  <c r="V213" i="19"/>
  <c r="V214" i="19" s="1"/>
  <c r="V419" i="16"/>
  <c r="V420" i="16" s="1"/>
  <c r="X277" i="19"/>
  <c r="X278" i="19" s="1"/>
  <c r="X481" i="16"/>
  <c r="X482" i="16" s="1"/>
  <c r="Q35" i="19"/>
  <c r="Q36" i="19" s="1"/>
  <c r="Q241" i="16"/>
  <c r="Q242" i="16" s="1"/>
  <c r="AJ325" i="16"/>
  <c r="AJ326" i="16" s="1"/>
  <c r="AJ119" i="19"/>
  <c r="AJ120" i="19" s="1"/>
  <c r="K281" i="19"/>
  <c r="K282" i="19" s="1"/>
  <c r="K485" i="16"/>
  <c r="K486" i="16" s="1"/>
  <c r="X231" i="16"/>
  <c r="X232" i="16" s="1"/>
  <c r="X25" i="19"/>
  <c r="X26" i="19" s="1"/>
  <c r="P271" i="19"/>
  <c r="P272" i="19" s="1"/>
  <c r="P475" i="16"/>
  <c r="P476" i="16" s="1"/>
  <c r="AB213" i="16"/>
  <c r="AB214" i="16" s="1"/>
  <c r="AB7" i="19"/>
  <c r="AB8" i="19" s="1"/>
  <c r="X279" i="19"/>
  <c r="X280" i="19" s="1"/>
  <c r="X483" i="16"/>
  <c r="X484" i="16" s="1"/>
  <c r="V205" i="19"/>
  <c r="V206" i="19" s="1"/>
  <c r="V411" i="16"/>
  <c r="V412" i="16" s="1"/>
  <c r="J269" i="19"/>
  <c r="J270" i="19" s="1"/>
  <c r="J473" i="16"/>
  <c r="J474" i="16" s="1"/>
  <c r="L307" i="19"/>
  <c r="L308" i="19" s="1"/>
  <c r="L511" i="16"/>
  <c r="L512" i="16" s="1"/>
  <c r="W193" i="19"/>
  <c r="W194" i="19" s="1"/>
  <c r="W399" i="16"/>
  <c r="W400" i="16" s="1"/>
  <c r="AJ137" i="19"/>
  <c r="AJ138" i="19" s="1"/>
  <c r="AJ343" i="16"/>
  <c r="AJ344" i="16" s="1"/>
  <c r="AF199" i="19"/>
  <c r="AF200" i="19" s="1"/>
  <c r="AF405" i="16"/>
  <c r="AF406" i="16" s="1"/>
  <c r="AE267" i="19"/>
  <c r="AE268" i="19" s="1"/>
  <c r="AE471" i="16"/>
  <c r="AE472" i="16" s="1"/>
  <c r="AB261" i="19"/>
  <c r="AB262" i="19" s="1"/>
  <c r="AB465" i="16"/>
  <c r="AB466" i="16" s="1"/>
  <c r="L389" i="16"/>
  <c r="L390" i="16" s="1"/>
  <c r="L183" i="19"/>
  <c r="L184" i="19" s="1"/>
  <c r="H215" i="16"/>
  <c r="H216" i="16" s="1"/>
  <c r="H9" i="19"/>
  <c r="H10" i="19" s="1"/>
  <c r="T461" i="16"/>
  <c r="T462" i="16" s="1"/>
  <c r="T257" i="19"/>
  <c r="T258" i="19" s="1"/>
  <c r="AD75" i="19"/>
  <c r="AD76" i="19" s="1"/>
  <c r="AD281" i="16"/>
  <c r="AD282" i="16" s="1"/>
  <c r="AJ487" i="16"/>
  <c r="AJ488" i="16" s="1"/>
  <c r="AJ495" i="16"/>
  <c r="AJ496" i="16" s="1"/>
  <c r="AJ283" i="19"/>
  <c r="AJ284" i="19" s="1"/>
  <c r="AJ291" i="19"/>
  <c r="AJ292" i="19" s="1"/>
  <c r="AJ113" i="19"/>
  <c r="AJ114" i="19" s="1"/>
  <c r="AJ319" i="16"/>
  <c r="AJ320" i="16" s="1"/>
  <c r="AA67" i="19"/>
  <c r="AA68" i="19" s="1"/>
  <c r="AA273" i="16"/>
  <c r="AA274" i="16" s="1"/>
  <c r="AB145" i="19"/>
  <c r="AB146" i="19" s="1"/>
  <c r="AB351" i="16"/>
  <c r="AB352" i="16" s="1"/>
  <c r="V299" i="19"/>
  <c r="V300" i="19" s="1"/>
  <c r="V503" i="16"/>
  <c r="V504" i="16" s="1"/>
  <c r="AJ151" i="19"/>
  <c r="AJ152" i="19" s="1"/>
  <c r="AJ357" i="16"/>
  <c r="AJ358" i="16" s="1"/>
  <c r="X509" i="16"/>
  <c r="X510" i="16" s="1"/>
  <c r="X305" i="19"/>
  <c r="X306" i="19" s="1"/>
  <c r="Y483" i="16"/>
  <c r="Y484" i="16" s="1"/>
  <c r="Y279" i="19"/>
  <c r="Y280" i="19" s="1"/>
  <c r="Z43" i="19"/>
  <c r="Z44" i="19" s="1"/>
  <c r="Z249" i="16"/>
  <c r="Z250" i="16" s="1"/>
  <c r="AD215" i="19"/>
  <c r="AD216" i="19" s="1"/>
  <c r="AD421" i="16"/>
  <c r="AD422" i="16" s="1"/>
  <c r="U161" i="19"/>
  <c r="U162" i="19" s="1"/>
  <c r="U367" i="16"/>
  <c r="U368" i="16" s="1"/>
  <c r="I201" i="19"/>
  <c r="I202" i="19" s="1"/>
  <c r="I407" i="16"/>
  <c r="I408" i="16" s="1"/>
  <c r="O171" i="19"/>
  <c r="O172" i="19" s="1"/>
  <c r="O377" i="16"/>
  <c r="O378" i="16" s="1"/>
  <c r="AH281" i="19"/>
  <c r="AH282" i="19" s="1"/>
  <c r="AH485" i="16"/>
  <c r="AH486" i="16" s="1"/>
  <c r="K447" i="16"/>
  <c r="K448" i="16" s="1"/>
  <c r="K241" i="19"/>
  <c r="K242" i="19" s="1"/>
  <c r="AH259" i="19"/>
  <c r="AH260" i="19" s="1"/>
  <c r="AH463" i="16"/>
  <c r="AH464" i="16" s="1"/>
  <c r="AE275" i="16"/>
  <c r="AE276" i="16" s="1"/>
  <c r="AE69" i="19"/>
  <c r="AE70" i="19" s="1"/>
  <c r="AB259" i="19"/>
  <c r="AB260" i="19" s="1"/>
  <c r="AB463" i="16"/>
  <c r="AB464" i="16" s="1"/>
  <c r="AJ417" i="16"/>
  <c r="AJ418" i="16" s="1"/>
  <c r="AJ211" i="19"/>
  <c r="AJ212" i="19" s="1"/>
  <c r="T9" i="19"/>
  <c r="T10" i="19" s="1"/>
  <c r="T215" i="16"/>
  <c r="T216" i="16" s="1"/>
  <c r="S261" i="19"/>
  <c r="S262" i="19" s="1"/>
  <c r="S465" i="16"/>
  <c r="S466" i="16" s="1"/>
  <c r="AB183" i="19"/>
  <c r="AB184" i="19" s="1"/>
  <c r="AB389" i="16"/>
  <c r="AB390" i="16" s="1"/>
  <c r="X141" i="19"/>
  <c r="X142" i="19" s="1"/>
  <c r="X347" i="16"/>
  <c r="X348" i="16" s="1"/>
  <c r="O89" i="19"/>
  <c r="O90" i="19" s="1"/>
  <c r="O295" i="16"/>
  <c r="O296" i="16" s="1"/>
  <c r="J477" i="16"/>
  <c r="J478" i="16" s="1"/>
  <c r="J273" i="19"/>
  <c r="J274" i="19" s="1"/>
  <c r="Y243" i="16"/>
  <c r="Y244" i="16" s="1"/>
  <c r="Y37" i="19"/>
  <c r="Y38" i="19" s="1"/>
  <c r="M9" i="19"/>
  <c r="M10" i="19" s="1"/>
  <c r="M215" i="16"/>
  <c r="M216" i="16" s="1"/>
  <c r="Z271" i="16"/>
  <c r="Z272" i="16" s="1"/>
  <c r="Z65" i="19"/>
  <c r="Z66" i="19" s="1"/>
  <c r="AB249" i="19"/>
  <c r="AB250" i="19" s="1"/>
  <c r="AB455" i="16"/>
  <c r="AB456" i="16" s="1"/>
  <c r="K285" i="16"/>
  <c r="K286" i="16" s="1"/>
  <c r="K79" i="19"/>
  <c r="K80" i="19" s="1"/>
  <c r="S177" i="19"/>
  <c r="S178" i="19" s="1"/>
  <c r="S383" i="16"/>
  <c r="S384" i="16" s="1"/>
  <c r="AA323" i="16"/>
  <c r="AA324" i="16" s="1"/>
  <c r="AA117" i="19"/>
  <c r="AA118" i="19" s="1"/>
  <c r="I279" i="19"/>
  <c r="I280" i="19" s="1"/>
  <c r="I483" i="16"/>
  <c r="I484" i="16" s="1"/>
  <c r="R499" i="16"/>
  <c r="R500" i="16" s="1"/>
  <c r="R295" i="19"/>
  <c r="R296" i="19" s="1"/>
  <c r="V211" i="19"/>
  <c r="V212" i="19" s="1"/>
  <c r="V417" i="16"/>
  <c r="V418" i="16" s="1"/>
  <c r="AF503" i="16"/>
  <c r="AF504" i="16" s="1"/>
  <c r="AF299" i="19"/>
  <c r="AF300" i="19" s="1"/>
  <c r="Q299" i="19"/>
  <c r="Q300" i="19" s="1"/>
  <c r="Q503" i="16"/>
  <c r="Q504" i="16" s="1"/>
  <c r="Z287" i="19"/>
  <c r="Z288" i="19" s="1"/>
  <c r="Z491" i="16"/>
  <c r="Z492" i="16" s="1"/>
  <c r="AB33" i="19"/>
  <c r="AB34" i="19" s="1"/>
  <c r="AB239" i="16"/>
  <c r="AB240" i="16" s="1"/>
  <c r="Q295" i="19"/>
  <c r="Q296" i="19" s="1"/>
  <c r="Q499" i="16"/>
  <c r="Q500" i="16" s="1"/>
  <c r="H199" i="19"/>
  <c r="H200" i="19" s="1"/>
  <c r="H405" i="16"/>
  <c r="H406" i="16" s="1"/>
  <c r="AG139" i="19"/>
  <c r="AG140" i="19" s="1"/>
  <c r="AG345" i="16"/>
  <c r="AG346" i="16" s="1"/>
  <c r="L135" i="19"/>
  <c r="L136" i="19" s="1"/>
  <c r="L341" i="16"/>
  <c r="L342" i="16" s="1"/>
  <c r="G245" i="19"/>
  <c r="G451" i="16"/>
  <c r="Z171" i="19"/>
  <c r="Z172" i="19" s="1"/>
  <c r="Z377" i="16"/>
  <c r="Z378" i="16" s="1"/>
  <c r="L293" i="19"/>
  <c r="L294" i="19" s="1"/>
  <c r="L497" i="16"/>
  <c r="L498" i="16" s="1"/>
  <c r="W479" i="16"/>
  <c r="W480" i="16" s="1"/>
  <c r="W275" i="19"/>
  <c r="W276" i="19" s="1"/>
  <c r="AB53" i="19"/>
  <c r="AB54" i="19" s="1"/>
  <c r="AB259" i="16"/>
  <c r="AB260" i="16" s="1"/>
  <c r="O481" i="16"/>
  <c r="O482" i="16" s="1"/>
  <c r="O277" i="19"/>
  <c r="O278" i="19" s="1"/>
  <c r="N253" i="19"/>
  <c r="N254" i="19" s="1"/>
  <c r="G187" i="19"/>
  <c r="G393" i="16"/>
  <c r="M305" i="19"/>
  <c r="M306" i="19" s="1"/>
  <c r="M509" i="16"/>
  <c r="M510" i="16" s="1"/>
  <c r="G125" i="19"/>
  <c r="G331" i="16"/>
  <c r="L31" i="19"/>
  <c r="L32" i="19" s="1"/>
  <c r="L237" i="16"/>
  <c r="L238" i="16" s="1"/>
  <c r="R273" i="19"/>
  <c r="R274" i="19" s="1"/>
  <c r="R477" i="16"/>
  <c r="R478" i="16" s="1"/>
  <c r="AE497" i="16"/>
  <c r="AE498" i="16" s="1"/>
  <c r="AE293" i="19"/>
  <c r="AE294" i="19" s="1"/>
  <c r="AF423" i="16"/>
  <c r="AF424" i="16" s="1"/>
  <c r="AF217" i="19"/>
  <c r="AF218" i="19" s="1"/>
  <c r="AD443" i="16"/>
  <c r="AD444" i="16" s="1"/>
  <c r="AD237" i="19"/>
  <c r="AD238" i="19" s="1"/>
  <c r="O519" i="16"/>
  <c r="O520" i="16" s="1"/>
  <c r="O57" i="19"/>
  <c r="O58" i="19" s="1"/>
  <c r="O263" i="16"/>
  <c r="O264" i="16" s="1"/>
  <c r="O315" i="19"/>
  <c r="O316" i="19" s="1"/>
  <c r="Q451" i="16"/>
  <c r="Q452" i="16" s="1"/>
  <c r="Q245" i="19"/>
  <c r="Q246" i="19" s="1"/>
  <c r="T285" i="16"/>
  <c r="T286" i="16" s="1"/>
  <c r="T79" i="19"/>
  <c r="T80" i="19" s="1"/>
  <c r="G203" i="19"/>
  <c r="G409" i="16"/>
  <c r="P207" i="19"/>
  <c r="P208" i="19" s="1"/>
  <c r="P413" i="16"/>
  <c r="P414" i="16" s="1"/>
  <c r="AJ133" i="19"/>
  <c r="AJ134" i="19" s="1"/>
  <c r="AJ339" i="16"/>
  <c r="AJ340" i="16" s="1"/>
  <c r="AG113" i="19"/>
  <c r="AG114" i="19" s="1"/>
  <c r="AG319" i="16"/>
  <c r="AG320" i="16" s="1"/>
  <c r="AF303" i="19"/>
  <c r="AF304" i="19" s="1"/>
  <c r="AF507" i="16"/>
  <c r="AF508" i="16" s="1"/>
  <c r="U165" i="19"/>
  <c r="U166" i="19" s="1"/>
  <c r="U371" i="16"/>
  <c r="U372" i="16" s="1"/>
  <c r="J311" i="19"/>
  <c r="J312" i="19" s="1"/>
  <c r="J515" i="16"/>
  <c r="J516" i="16" s="1"/>
  <c r="G135" i="19"/>
  <c r="G341" i="16"/>
  <c r="L231" i="19"/>
  <c r="L232" i="19" s="1"/>
  <c r="L437" i="16"/>
  <c r="L438" i="16" s="1"/>
  <c r="J251" i="19"/>
  <c r="J252" i="19" s="1"/>
  <c r="J457" i="16"/>
  <c r="J458" i="16" s="1"/>
  <c r="U453" i="16"/>
  <c r="U454" i="16" s="1"/>
  <c r="U247" i="19"/>
  <c r="U248" i="19" s="1"/>
  <c r="R235" i="16"/>
  <c r="R236" i="16" s="1"/>
  <c r="R29" i="19"/>
  <c r="R30" i="19" s="1"/>
  <c r="O227" i="19"/>
  <c r="O228" i="19" s="1"/>
  <c r="O433" i="16"/>
  <c r="O434" i="16" s="1"/>
  <c r="U493" i="16"/>
  <c r="U494" i="16" s="1"/>
  <c r="U289" i="19"/>
  <c r="U290" i="19" s="1"/>
  <c r="P409" i="16"/>
  <c r="P410" i="16" s="1"/>
  <c r="P203" i="19"/>
  <c r="P204" i="19" s="1"/>
  <c r="P375" i="16"/>
  <c r="P376" i="16" s="1"/>
  <c r="P169" i="19"/>
  <c r="P170" i="19" s="1"/>
  <c r="AJ253" i="16"/>
  <c r="AJ254" i="16" s="1"/>
  <c r="AJ47" i="19"/>
  <c r="AJ48" i="19" s="1"/>
  <c r="K197" i="19"/>
  <c r="K198" i="19" s="1"/>
  <c r="K403" i="16"/>
  <c r="K404" i="16" s="1"/>
  <c r="P257" i="19"/>
  <c r="P258" i="19" s="1"/>
  <c r="P461" i="16"/>
  <c r="P462" i="16" s="1"/>
  <c r="S199" i="19"/>
  <c r="S200" i="19" s="1"/>
  <c r="S405" i="16"/>
  <c r="S406" i="16" s="1"/>
  <c r="Z69" i="19"/>
  <c r="Z70" i="19" s="1"/>
  <c r="Z275" i="16"/>
  <c r="Z276" i="16" s="1"/>
  <c r="AH177" i="19"/>
  <c r="AH178" i="19" s="1"/>
  <c r="AH383" i="16"/>
  <c r="AH384" i="16" s="1"/>
  <c r="O471" i="16"/>
  <c r="O472" i="16" s="1"/>
  <c r="O267" i="19"/>
  <c r="O268" i="19" s="1"/>
  <c r="AF309" i="19"/>
  <c r="AF310" i="19" s="1"/>
  <c r="AF513" i="16"/>
  <c r="AF514" i="16" s="1"/>
  <c r="AG339" i="16"/>
  <c r="AG340" i="16" s="1"/>
  <c r="AG133" i="19"/>
  <c r="AG134" i="19" s="1"/>
  <c r="AF83" i="19"/>
  <c r="AF84" i="19" s="1"/>
  <c r="AF289" i="16"/>
  <c r="AF290" i="16" s="1"/>
  <c r="O291" i="19"/>
  <c r="O292" i="19" s="1"/>
  <c r="O283" i="19"/>
  <c r="O284" i="19" s="1"/>
  <c r="O487" i="16"/>
  <c r="O488" i="16" s="1"/>
  <c r="O495" i="16"/>
  <c r="O496" i="16" s="1"/>
  <c r="J209" i="19"/>
  <c r="J210" i="19" s="1"/>
  <c r="J415" i="16"/>
  <c r="J416" i="16" s="1"/>
  <c r="J113" i="19"/>
  <c r="J114" i="19" s="1"/>
  <c r="J319" i="16"/>
  <c r="J320" i="16" s="1"/>
  <c r="Y183" i="19"/>
  <c r="Y184" i="19" s="1"/>
  <c r="Y389" i="16"/>
  <c r="Y390" i="16" s="1"/>
  <c r="N41" i="19"/>
  <c r="N42" i="19" s="1"/>
  <c r="N247" i="16"/>
  <c r="N248" i="16" s="1"/>
  <c r="M267" i="19"/>
  <c r="M268" i="19" s="1"/>
  <c r="M471" i="16"/>
  <c r="M472" i="16" s="1"/>
  <c r="AD15" i="19"/>
  <c r="AD16" i="19" s="1"/>
  <c r="AD221" i="16"/>
  <c r="AD222" i="16" s="1"/>
  <c r="Z307" i="19"/>
  <c r="Z308" i="19" s="1"/>
  <c r="Z511" i="16"/>
  <c r="Z512" i="16" s="1"/>
  <c r="R305" i="19"/>
  <c r="R306" i="19" s="1"/>
  <c r="R509" i="16"/>
  <c r="R510" i="16" s="1"/>
  <c r="AJ179" i="19"/>
  <c r="AJ180" i="19" s="1"/>
  <c r="AJ385" i="16"/>
  <c r="AJ386" i="16" s="1"/>
  <c r="AG293" i="16"/>
  <c r="AG294" i="16" s="1"/>
  <c r="AG87" i="19"/>
  <c r="AG88" i="19" s="1"/>
  <c r="AC489" i="16"/>
  <c r="AC490" i="16" s="1"/>
  <c r="AC285" i="19"/>
  <c r="AC286" i="19" s="1"/>
  <c r="AI209" i="19"/>
  <c r="AI210" i="19" s="1"/>
  <c r="AI415" i="16"/>
  <c r="AI416" i="16" s="1"/>
  <c r="I305" i="16"/>
  <c r="I306" i="16" s="1"/>
  <c r="I99" i="19"/>
  <c r="I100" i="19" s="1"/>
  <c r="AA241" i="19"/>
  <c r="AA242" i="19" s="1"/>
  <c r="AA447" i="16"/>
  <c r="AA448" i="16" s="1"/>
  <c r="H363" i="16"/>
  <c r="H364" i="16" s="1"/>
  <c r="H157" i="19"/>
  <c r="H158" i="19" s="1"/>
  <c r="Q73" i="19"/>
  <c r="Q74" i="19" s="1"/>
  <c r="Q279" i="16"/>
  <c r="Q280" i="16" s="1"/>
  <c r="N221" i="16"/>
  <c r="N222" i="16" s="1"/>
  <c r="N15" i="19"/>
  <c r="N16" i="19" s="1"/>
  <c r="AG507" i="16"/>
  <c r="AG508" i="16" s="1"/>
  <c r="AG303" i="19"/>
  <c r="AG304" i="19" s="1"/>
  <c r="AE149" i="19"/>
  <c r="AE150" i="19" s="1"/>
  <c r="AE355" i="16"/>
  <c r="AE356" i="16" s="1"/>
  <c r="M203" i="19"/>
  <c r="M204" i="19" s="1"/>
  <c r="M409" i="16"/>
  <c r="M410" i="16" s="1"/>
  <c r="AF283" i="19"/>
  <c r="AF284" i="19" s="1"/>
  <c r="AF495" i="16"/>
  <c r="AF496" i="16" s="1"/>
  <c r="AF487" i="16"/>
  <c r="AF488" i="16" s="1"/>
  <c r="AF291" i="19"/>
  <c r="AF292" i="19" s="1"/>
  <c r="K473" i="16"/>
  <c r="K474" i="16" s="1"/>
  <c r="K269" i="19"/>
  <c r="K270" i="19" s="1"/>
  <c r="W181" i="19"/>
  <c r="W182" i="19" s="1"/>
  <c r="W387" i="16"/>
  <c r="W388" i="16" s="1"/>
  <c r="U233" i="19"/>
  <c r="U234" i="19" s="1"/>
  <c r="U439" i="16"/>
  <c r="U440" i="16" s="1"/>
  <c r="AI155" i="19"/>
  <c r="AI156" i="19" s="1"/>
  <c r="AI361" i="16"/>
  <c r="AI362" i="16" s="1"/>
  <c r="R41" i="19"/>
  <c r="R42" i="19" s="1"/>
  <c r="R247" i="16"/>
  <c r="R248" i="16" s="1"/>
  <c r="AE411" i="16"/>
  <c r="AE412" i="16" s="1"/>
  <c r="AE205" i="19"/>
  <c r="AE206" i="19" s="1"/>
  <c r="AK299" i="19"/>
  <c r="AK300" i="19" s="1"/>
  <c r="AK503" i="16"/>
  <c r="AK504" i="16" s="1"/>
  <c r="AH493" i="16"/>
  <c r="AH494" i="16" s="1"/>
  <c r="AH289" i="19"/>
  <c r="AH290" i="19" s="1"/>
  <c r="AH153" i="19"/>
  <c r="AH154" i="19" s="1"/>
  <c r="AH359" i="16"/>
  <c r="AH360" i="16" s="1"/>
  <c r="AA257" i="19"/>
  <c r="AA258" i="19" s="1"/>
  <c r="AA461" i="16"/>
  <c r="AA462" i="16" s="1"/>
  <c r="AC507" i="16"/>
  <c r="AC508" i="16" s="1"/>
  <c r="AC303" i="19"/>
  <c r="AC304" i="19" s="1"/>
  <c r="AJ85" i="19"/>
  <c r="AJ86" i="19" s="1"/>
  <c r="AJ291" i="16"/>
  <c r="AJ292" i="16" s="1"/>
  <c r="V47" i="19"/>
  <c r="V48" i="19" s="1"/>
  <c r="V253" i="16"/>
  <c r="V254" i="16" s="1"/>
  <c r="AF261" i="19"/>
  <c r="AF262" i="19" s="1"/>
  <c r="AF465" i="16"/>
  <c r="AF466" i="16" s="1"/>
  <c r="H329" i="16"/>
  <c r="H330" i="16" s="1"/>
  <c r="H123" i="19"/>
  <c r="H124" i="19" s="1"/>
  <c r="AD295" i="16"/>
  <c r="AD296" i="16" s="1"/>
  <c r="AD89" i="19"/>
  <c r="AD90" i="19" s="1"/>
  <c r="H347" i="16"/>
  <c r="H348" i="16" s="1"/>
  <c r="H141" i="19"/>
  <c r="H142" i="19" s="1"/>
  <c r="P521" i="16"/>
  <c r="P522" i="16" s="1"/>
  <c r="P317" i="19"/>
  <c r="P318" i="19" s="1"/>
  <c r="U229" i="19"/>
  <c r="U230" i="19" s="1"/>
  <c r="U435" i="16"/>
  <c r="U436" i="16" s="1"/>
  <c r="AK241" i="19"/>
  <c r="AK242" i="19" s="1"/>
  <c r="AK447" i="16"/>
  <c r="AK448" i="16" s="1"/>
  <c r="M135" i="19"/>
  <c r="M136" i="19" s="1"/>
  <c r="M341" i="16"/>
  <c r="M342" i="16" s="1"/>
  <c r="K255" i="19"/>
  <c r="K256" i="19" s="1"/>
  <c r="K459" i="16"/>
  <c r="K460" i="16" s="1"/>
  <c r="U41" i="19"/>
  <c r="U42" i="19" s="1"/>
  <c r="U247" i="16"/>
  <c r="U248" i="16" s="1"/>
  <c r="W77" i="19"/>
  <c r="W78" i="19" s="1"/>
  <c r="W283" i="16"/>
  <c r="W284" i="16" s="1"/>
  <c r="X335" i="16"/>
  <c r="X336" i="16" s="1"/>
  <c r="X337" i="16" s="1"/>
  <c r="X338" i="16" s="1"/>
  <c r="X129" i="19"/>
  <c r="X130" i="19" s="1"/>
  <c r="X131" i="19" s="1"/>
  <c r="X132" i="19" s="1"/>
  <c r="AJ279" i="19"/>
  <c r="AJ280" i="19" s="1"/>
  <c r="AJ483" i="16"/>
  <c r="AJ484" i="16" s="1"/>
  <c r="AE163" i="19"/>
  <c r="AE164" i="19" s="1"/>
  <c r="AE369" i="16"/>
  <c r="AE370" i="16" s="1"/>
  <c r="AB223" i="19"/>
  <c r="AB224" i="19" s="1"/>
  <c r="AB429" i="16"/>
  <c r="AB430" i="16" s="1"/>
  <c r="W69" i="19"/>
  <c r="W70" i="19" s="1"/>
  <c r="W275" i="16"/>
  <c r="W276" i="16" s="1"/>
  <c r="I513" i="16"/>
  <c r="I514" i="16" s="1"/>
  <c r="I309" i="19"/>
  <c r="I310" i="19" s="1"/>
  <c r="K429" i="16"/>
  <c r="K430" i="16" s="1"/>
  <c r="K223" i="19"/>
  <c r="K224" i="19" s="1"/>
  <c r="T261" i="19"/>
  <c r="T262" i="19" s="1"/>
  <c r="T465" i="16"/>
  <c r="T466" i="16" s="1"/>
  <c r="L153" i="19"/>
  <c r="L154" i="19" s="1"/>
  <c r="L359" i="16"/>
  <c r="L360" i="16" s="1"/>
  <c r="AJ361" i="16"/>
  <c r="AJ362" i="16" s="1"/>
  <c r="AJ155" i="19"/>
  <c r="AJ156" i="19" s="1"/>
  <c r="V261" i="19"/>
  <c r="V262" i="19" s="1"/>
  <c r="V465" i="16"/>
  <c r="V466" i="16" s="1"/>
  <c r="O303" i="19"/>
  <c r="O304" i="19" s="1"/>
  <c r="O507" i="16"/>
  <c r="O508" i="16" s="1"/>
  <c r="N225" i="16"/>
  <c r="N226" i="16" s="1"/>
  <c r="N19" i="19"/>
  <c r="N20" i="19" s="1"/>
  <c r="R259" i="19"/>
  <c r="R260" i="19" s="1"/>
  <c r="R463" i="16"/>
  <c r="R464" i="16" s="1"/>
  <c r="N283" i="16"/>
  <c r="N284" i="16" s="1"/>
  <c r="N77" i="19"/>
  <c r="N78" i="19" s="1"/>
  <c r="U363" i="16"/>
  <c r="U364" i="16" s="1"/>
  <c r="U157" i="19"/>
  <c r="U158" i="19" s="1"/>
  <c r="N127" i="19"/>
  <c r="N128" i="19" s="1"/>
  <c r="N333" i="16"/>
  <c r="N334" i="16" s="1"/>
  <c r="W235" i="19"/>
  <c r="W236" i="19" s="1"/>
  <c r="W441" i="16"/>
  <c r="W442" i="16" s="1"/>
  <c r="AJ105" i="19"/>
  <c r="AJ106" i="19" s="1"/>
  <c r="AJ311" i="16"/>
  <c r="AJ312" i="16" s="1"/>
  <c r="O463" i="16"/>
  <c r="O464" i="16" s="1"/>
  <c r="O259" i="19"/>
  <c r="O260" i="19" s="1"/>
  <c r="J257" i="19"/>
  <c r="J258" i="19" s="1"/>
  <c r="J461" i="16"/>
  <c r="J462" i="16" s="1"/>
  <c r="O225" i="19"/>
  <c r="O226" i="19" s="1"/>
  <c r="O431" i="16"/>
  <c r="O432" i="16" s="1"/>
  <c r="H71" i="19"/>
  <c r="H72" i="19" s="1"/>
  <c r="H277" i="16"/>
  <c r="H278" i="16" s="1"/>
  <c r="AH141" i="19"/>
  <c r="AH142" i="19" s="1"/>
  <c r="AH347" i="16"/>
  <c r="AH348" i="16" s="1"/>
  <c r="AH441" i="16"/>
  <c r="AH442" i="16" s="1"/>
  <c r="AH235" i="19"/>
  <c r="AH236" i="19" s="1"/>
  <c r="AD267" i="16"/>
  <c r="AD268" i="16" s="1"/>
  <c r="AD61" i="19"/>
  <c r="AD62" i="19" s="1"/>
  <c r="V269" i="19"/>
  <c r="V270" i="19" s="1"/>
  <c r="V473" i="16"/>
  <c r="V474" i="16" s="1"/>
  <c r="AI387" i="16"/>
  <c r="AI388" i="16" s="1"/>
  <c r="AI181" i="19"/>
  <c r="AI182" i="19" s="1"/>
  <c r="L515" i="16"/>
  <c r="L516" i="16" s="1"/>
  <c r="L311" i="19"/>
  <c r="L312" i="19" s="1"/>
  <c r="AH489" i="16"/>
  <c r="AH490" i="16" s="1"/>
  <c r="AH285" i="19"/>
  <c r="AH286" i="19" s="1"/>
  <c r="AF247" i="19"/>
  <c r="AF248" i="19" s="1"/>
  <c r="AF453" i="16"/>
  <c r="AF454" i="16" s="1"/>
  <c r="Y269" i="16"/>
  <c r="Y270" i="16" s="1"/>
  <c r="Y63" i="19"/>
  <c r="Y64" i="19" s="1"/>
  <c r="M227" i="19"/>
  <c r="M228" i="19" s="1"/>
  <c r="M433" i="16"/>
  <c r="M434" i="16" s="1"/>
  <c r="U297" i="19"/>
  <c r="U298" i="19" s="1"/>
  <c r="U501" i="16"/>
  <c r="U502" i="16" s="1"/>
  <c r="G231" i="19"/>
  <c r="G437" i="16"/>
  <c r="K249" i="19"/>
  <c r="K250" i="19" s="1"/>
  <c r="K455" i="16"/>
  <c r="K456" i="16" s="1"/>
  <c r="K313" i="16"/>
  <c r="K314" i="16" s="1"/>
  <c r="K107" i="19"/>
  <c r="K108" i="19" s="1"/>
  <c r="H479" i="16"/>
  <c r="H480" i="16" s="1"/>
  <c r="H275" i="19"/>
  <c r="H276" i="19" s="1"/>
  <c r="O315" i="16"/>
  <c r="O316" i="16" s="1"/>
  <c r="O109" i="19"/>
  <c r="O110" i="19" s="1"/>
  <c r="AC139" i="19"/>
  <c r="AC140" i="19" s="1"/>
  <c r="AC345" i="16"/>
  <c r="AC346" i="16" s="1"/>
  <c r="AC483" i="16"/>
  <c r="AC484" i="16" s="1"/>
  <c r="AC279" i="19"/>
  <c r="AC280" i="19" s="1"/>
  <c r="U235" i="19"/>
  <c r="U236" i="19" s="1"/>
  <c r="U441" i="16"/>
  <c r="U442" i="16" s="1"/>
  <c r="AH193" i="19"/>
  <c r="AH194" i="19" s="1"/>
  <c r="AH399" i="16"/>
  <c r="AH400" i="16" s="1"/>
  <c r="Q173" i="19"/>
  <c r="Q174" i="19" s="1"/>
  <c r="Q379" i="16"/>
  <c r="Q380" i="16" s="1"/>
  <c r="Y257" i="19"/>
  <c r="Y258" i="19" s="1"/>
  <c r="Y461" i="16"/>
  <c r="Y462" i="16" s="1"/>
  <c r="I275" i="19"/>
  <c r="I276" i="19" s="1"/>
  <c r="I479" i="16"/>
  <c r="I480" i="16" s="1"/>
  <c r="V361" i="16"/>
  <c r="V362" i="16" s="1"/>
  <c r="V155" i="19"/>
  <c r="V156" i="19" s="1"/>
  <c r="M167" i="19"/>
  <c r="M168" i="19" s="1"/>
  <c r="M373" i="16"/>
  <c r="M374" i="16" s="1"/>
  <c r="G155" i="19"/>
  <c r="G361" i="16"/>
  <c r="W255" i="19"/>
  <c r="W256" i="19" s="1"/>
  <c r="W459" i="16"/>
  <c r="W460" i="16" s="1"/>
  <c r="AI261" i="16"/>
  <c r="AI262" i="16" s="1"/>
  <c r="AI55" i="19"/>
  <c r="AI56" i="19" s="1"/>
  <c r="L199" i="19"/>
  <c r="L200" i="19" s="1"/>
  <c r="L405" i="16"/>
  <c r="L406" i="16" s="1"/>
  <c r="AD429" i="16"/>
  <c r="AD430" i="16" s="1"/>
  <c r="AD223" i="19"/>
  <c r="AD224" i="19" s="1"/>
  <c r="U265" i="19"/>
  <c r="U266" i="19" s="1"/>
  <c r="U469" i="16"/>
  <c r="U470" i="16" s="1"/>
  <c r="U479" i="16"/>
  <c r="U480" i="16" s="1"/>
  <c r="U275" i="19"/>
  <c r="U276" i="19" s="1"/>
  <c r="AD271" i="19"/>
  <c r="AD272" i="19" s="1"/>
  <c r="AD475" i="16"/>
  <c r="AD476" i="16" s="1"/>
  <c r="O349" i="16"/>
  <c r="O350" i="16" s="1"/>
  <c r="O143" i="19"/>
  <c r="O144" i="19" s="1"/>
  <c r="V289" i="19"/>
  <c r="V290" i="19" s="1"/>
  <c r="V493" i="16"/>
  <c r="V494" i="16" s="1"/>
  <c r="AJ309" i="19"/>
  <c r="AJ310" i="19" s="1"/>
  <c r="AJ513" i="16"/>
  <c r="AJ514" i="16" s="1"/>
  <c r="X281" i="19"/>
  <c r="X282" i="19" s="1"/>
  <c r="X485" i="16"/>
  <c r="X486" i="16" s="1"/>
  <c r="Q255" i="19"/>
  <c r="Q256" i="19" s="1"/>
  <c r="Q459" i="16"/>
  <c r="Q460" i="16" s="1"/>
  <c r="N285" i="19"/>
  <c r="N286" i="19" s="1"/>
  <c r="N489" i="16"/>
  <c r="N490" i="16" s="1"/>
  <c r="R183" i="19"/>
  <c r="R184" i="19" s="1"/>
  <c r="R389" i="16"/>
  <c r="R390" i="16" s="1"/>
  <c r="L301" i="16"/>
  <c r="L302" i="16" s="1"/>
  <c r="L95" i="19"/>
  <c r="L96" i="19" s="1"/>
  <c r="L155" i="19"/>
  <c r="L156" i="19" s="1"/>
  <c r="L361" i="16"/>
  <c r="L362" i="16" s="1"/>
  <c r="W497" i="16"/>
  <c r="W498" i="16" s="1"/>
  <c r="W293" i="19"/>
  <c r="W294" i="19" s="1"/>
  <c r="AC281" i="19"/>
  <c r="AC282" i="19" s="1"/>
  <c r="AC485" i="16"/>
  <c r="AC486" i="16" s="1"/>
  <c r="AH373" i="16"/>
  <c r="AH374" i="16" s="1"/>
  <c r="AH167" i="19"/>
  <c r="AH168" i="19" s="1"/>
  <c r="R469" i="16"/>
  <c r="R470" i="16" s="1"/>
  <c r="R265" i="19"/>
  <c r="R266" i="19" s="1"/>
  <c r="J445" i="16"/>
  <c r="J446" i="16" s="1"/>
  <c r="J239" i="19"/>
  <c r="J240" i="19" s="1"/>
  <c r="H323" i="16"/>
  <c r="H324" i="16" s="1"/>
  <c r="H117" i="19"/>
  <c r="H118" i="19" s="1"/>
  <c r="J149" i="19"/>
  <c r="J150" i="19" s="1"/>
  <c r="J355" i="16"/>
  <c r="J356" i="16" s="1"/>
  <c r="AG255" i="19"/>
  <c r="AG256" i="19" s="1"/>
  <c r="AG459" i="16"/>
  <c r="AG460" i="16" s="1"/>
  <c r="X383" i="16"/>
  <c r="X384" i="16" s="1"/>
  <c r="X177" i="19"/>
  <c r="X178" i="19" s="1"/>
  <c r="AD271" i="16"/>
  <c r="AD272" i="16" s="1"/>
  <c r="AD65" i="19"/>
  <c r="AD66" i="19" s="1"/>
  <c r="AG163" i="19"/>
  <c r="AG164" i="19" s="1"/>
  <c r="AG369" i="16"/>
  <c r="AG370" i="16" s="1"/>
  <c r="K307" i="19"/>
  <c r="K308" i="19" s="1"/>
  <c r="K511" i="16"/>
  <c r="K512" i="16" s="1"/>
  <c r="T329" i="16"/>
  <c r="T330" i="16" s="1"/>
  <c r="T123" i="19"/>
  <c r="T124" i="19" s="1"/>
  <c r="AB129" i="19"/>
  <c r="AB130" i="19" s="1"/>
  <c r="AB131" i="19" s="1"/>
  <c r="AB132" i="19" s="1"/>
  <c r="AB335" i="16"/>
  <c r="AB336" i="16" s="1"/>
  <c r="AB337" i="16" s="1"/>
  <c r="AB338" i="16" s="1"/>
  <c r="I175" i="19"/>
  <c r="I176" i="19" s="1"/>
  <c r="I381" i="16"/>
  <c r="I382" i="16" s="1"/>
  <c r="N423" i="16"/>
  <c r="N424" i="16" s="1"/>
  <c r="N217" i="19"/>
  <c r="N218" i="19" s="1"/>
  <c r="Z251" i="19"/>
  <c r="Z252" i="19" s="1"/>
  <c r="Z457" i="16"/>
  <c r="Z458" i="16" s="1"/>
  <c r="AB55" i="19"/>
  <c r="AB56" i="19" s="1"/>
  <c r="AB261" i="16"/>
  <c r="AB262" i="16" s="1"/>
  <c r="U505" i="16"/>
  <c r="U506" i="16" s="1"/>
  <c r="U301" i="19"/>
  <c r="U302" i="19" s="1"/>
  <c r="AC481" i="16"/>
  <c r="AC482" i="16" s="1"/>
  <c r="AC277" i="19"/>
  <c r="AC278" i="19" s="1"/>
  <c r="U113" i="19"/>
  <c r="U114" i="19" s="1"/>
  <c r="U319" i="16"/>
  <c r="U320" i="16" s="1"/>
  <c r="AA511" i="16"/>
  <c r="AA512" i="16" s="1"/>
  <c r="AA307" i="19"/>
  <c r="AA308" i="19" s="1"/>
  <c r="AG419" i="16"/>
  <c r="AG420" i="16" s="1"/>
  <c r="AG213" i="19"/>
  <c r="AG214" i="19" s="1"/>
  <c r="AI287" i="19"/>
  <c r="AI288" i="19" s="1"/>
  <c r="AI491" i="16"/>
  <c r="AI492" i="16" s="1"/>
  <c r="W315" i="19"/>
  <c r="W316" i="19" s="1"/>
  <c r="W519" i="16"/>
  <c r="W520" i="16" s="1"/>
  <c r="W57" i="19"/>
  <c r="W58" i="19" s="1"/>
  <c r="W263" i="16"/>
  <c r="W264" i="16" s="1"/>
  <c r="AE293" i="16"/>
  <c r="AE294" i="16" s="1"/>
  <c r="AE87" i="19"/>
  <c r="AE88" i="19" s="1"/>
  <c r="T159" i="19"/>
  <c r="T160" i="19" s="1"/>
  <c r="T365" i="16"/>
  <c r="T366" i="16" s="1"/>
  <c r="R107" i="19"/>
  <c r="R108" i="19" s="1"/>
  <c r="R313" i="16"/>
  <c r="R314" i="16" s="1"/>
  <c r="Y271" i="19"/>
  <c r="Y272" i="19" s="1"/>
  <c r="Y475" i="16"/>
  <c r="Y476" i="16" s="1"/>
  <c r="AC461" i="16"/>
  <c r="AC462" i="16" s="1"/>
  <c r="AC257" i="19"/>
  <c r="AC258" i="19" s="1"/>
  <c r="O21" i="19"/>
  <c r="O22" i="19" s="1"/>
  <c r="O227" i="16"/>
  <c r="O228" i="16" s="1"/>
  <c r="O167" i="19"/>
  <c r="O168" i="19" s="1"/>
  <c r="O373" i="16"/>
  <c r="O374" i="16" s="1"/>
  <c r="AE133" i="19"/>
  <c r="AE134" i="19" s="1"/>
  <c r="AE339" i="16"/>
  <c r="AE340" i="16" s="1"/>
  <c r="AK265" i="19"/>
  <c r="AK266" i="19" s="1"/>
  <c r="AK469" i="16"/>
  <c r="AK470" i="16" s="1"/>
  <c r="X271" i="19"/>
  <c r="X272" i="19" s="1"/>
  <c r="X475" i="16"/>
  <c r="X476" i="16" s="1"/>
  <c r="AH199" i="19"/>
  <c r="AH200" i="19" s="1"/>
  <c r="AH405" i="16"/>
  <c r="AH406" i="16" s="1"/>
  <c r="AK219" i="16"/>
  <c r="AK220" i="16" s="1"/>
  <c r="AK13" i="19"/>
  <c r="AK14" i="19" s="1"/>
  <c r="M309" i="19"/>
  <c r="M310" i="19" s="1"/>
  <c r="M513" i="16"/>
  <c r="M514" i="16" s="1"/>
  <c r="U77" i="19"/>
  <c r="U78" i="19" s="1"/>
  <c r="U283" i="16"/>
  <c r="U284" i="16" s="1"/>
  <c r="W173" i="19"/>
  <c r="W174" i="19" s="1"/>
  <c r="W379" i="16"/>
  <c r="W380" i="16" s="1"/>
  <c r="P185" i="19"/>
  <c r="P186" i="19" s="1"/>
  <c r="P391" i="16"/>
  <c r="P392" i="16" s="1"/>
  <c r="X469" i="16"/>
  <c r="X470" i="16" s="1"/>
  <c r="X265" i="19"/>
  <c r="X266" i="19" s="1"/>
  <c r="AE343" i="16"/>
  <c r="AE344" i="16" s="1"/>
  <c r="AE137" i="19"/>
  <c r="AE138" i="19" s="1"/>
  <c r="AH501" i="16"/>
  <c r="AH502" i="16" s="1"/>
  <c r="AH297" i="19"/>
  <c r="AH298" i="19" s="1"/>
  <c r="S281" i="19"/>
  <c r="S282" i="19" s="1"/>
  <c r="S485" i="16"/>
  <c r="S486" i="16" s="1"/>
  <c r="P251" i="19"/>
  <c r="P252" i="19" s="1"/>
  <c r="P457" i="16"/>
  <c r="P458" i="16" s="1"/>
  <c r="I405" i="16"/>
  <c r="I406" i="16" s="1"/>
  <c r="I199" i="19"/>
  <c r="I200" i="19" s="1"/>
  <c r="R309" i="19"/>
  <c r="R310" i="19" s="1"/>
  <c r="R513" i="16"/>
  <c r="R514" i="16" s="1"/>
  <c r="AF93" i="19"/>
  <c r="AF94" i="19" s="1"/>
  <c r="AF299" i="16"/>
  <c r="AF300" i="16" s="1"/>
  <c r="AK195" i="19"/>
  <c r="AK196" i="19" s="1"/>
  <c r="AK401" i="16"/>
  <c r="AK402" i="16" s="1"/>
  <c r="AB13" i="19"/>
  <c r="AB14" i="19" s="1"/>
  <c r="AB219" i="16"/>
  <c r="AB220" i="16" s="1"/>
  <c r="V169" i="19"/>
  <c r="V170" i="19" s="1"/>
  <c r="V375" i="16"/>
  <c r="V376" i="16" s="1"/>
  <c r="O459" i="16"/>
  <c r="O460" i="16" s="1"/>
  <c r="O255" i="19"/>
  <c r="O256" i="19" s="1"/>
  <c r="Y259" i="19"/>
  <c r="Y260" i="19" s="1"/>
  <c r="Y463" i="16"/>
  <c r="Y464" i="16" s="1"/>
  <c r="AE309" i="19"/>
  <c r="AE310" i="19" s="1"/>
  <c r="AE513" i="16"/>
  <c r="AE514" i="16" s="1"/>
  <c r="U3" i="19"/>
  <c r="U4" i="19" s="1"/>
  <c r="U209" i="16"/>
  <c r="U210" i="16" s="1"/>
  <c r="P255" i="19"/>
  <c r="P256" i="19" s="1"/>
  <c r="P459" i="16"/>
  <c r="P460" i="16" s="1"/>
  <c r="AD319" i="16"/>
  <c r="AD320" i="16" s="1"/>
  <c r="AD113" i="19"/>
  <c r="AD114" i="19" s="1"/>
  <c r="AK513" i="16"/>
  <c r="AK514" i="16" s="1"/>
  <c r="AK309" i="19"/>
  <c r="AK310" i="19" s="1"/>
  <c r="M101" i="19"/>
  <c r="M102" i="19" s="1"/>
  <c r="M307" i="16"/>
  <c r="M308" i="16" s="1"/>
  <c r="L63" i="19"/>
  <c r="L64" i="19" s="1"/>
  <c r="L269" i="16"/>
  <c r="L270" i="16" s="1"/>
  <c r="V221" i="19"/>
  <c r="V222" i="19" s="1"/>
  <c r="V427" i="16"/>
  <c r="V428" i="16" s="1"/>
  <c r="W251" i="19"/>
  <c r="W252" i="19" s="1"/>
  <c r="W457" i="16"/>
  <c r="W458" i="16" s="1"/>
  <c r="AI403" i="16"/>
  <c r="AI404" i="16" s="1"/>
  <c r="AI197" i="19"/>
  <c r="AI198" i="19" s="1"/>
  <c r="L167" i="19"/>
  <c r="L168" i="19" s="1"/>
  <c r="L373" i="16"/>
  <c r="L374" i="16" s="1"/>
  <c r="AH301" i="16"/>
  <c r="AH302" i="16" s="1"/>
  <c r="AH95" i="19"/>
  <c r="AH96" i="19" s="1"/>
  <c r="Y397" i="16"/>
  <c r="Y398" i="16" s="1"/>
  <c r="Y191" i="19"/>
  <c r="Y192" i="19" s="1"/>
  <c r="N279" i="19"/>
  <c r="N280" i="19" s="1"/>
  <c r="N483" i="16"/>
  <c r="N484" i="16" s="1"/>
  <c r="AJ299" i="19"/>
  <c r="AJ300" i="19" s="1"/>
  <c r="AJ503" i="16"/>
  <c r="AJ504" i="16" s="1"/>
  <c r="AC197" i="19"/>
  <c r="AC198" i="19" s="1"/>
  <c r="AC403" i="16"/>
  <c r="AC404" i="16" s="1"/>
  <c r="U463" i="16"/>
  <c r="U464" i="16" s="1"/>
  <c r="U259" i="19"/>
  <c r="U260" i="19" s="1"/>
  <c r="AF151" i="19"/>
  <c r="AF152" i="19" s="1"/>
  <c r="AF357" i="16"/>
  <c r="AF358" i="16" s="1"/>
  <c r="X165" i="19"/>
  <c r="X166" i="19" s="1"/>
  <c r="X371" i="16"/>
  <c r="X372" i="16" s="1"/>
  <c r="P235" i="16"/>
  <c r="P236" i="16" s="1"/>
  <c r="P29" i="19"/>
  <c r="P30" i="19" s="1"/>
  <c r="AB319" i="19"/>
  <c r="AB320" i="19" s="1"/>
  <c r="AB523" i="16"/>
  <c r="AB524" i="16" s="1"/>
  <c r="W253" i="19"/>
  <c r="W254" i="19" s="1"/>
  <c r="W119" i="19"/>
  <c r="W120" i="19" s="1"/>
  <c r="W325" i="16"/>
  <c r="W326" i="16" s="1"/>
  <c r="AJ481" i="16"/>
  <c r="AJ482" i="16" s="1"/>
  <c r="AJ277" i="19"/>
  <c r="AJ278" i="19" s="1"/>
  <c r="H217" i="19"/>
  <c r="H218" i="19" s="1"/>
  <c r="H423" i="16"/>
  <c r="H424" i="16" s="1"/>
  <c r="N491" i="16"/>
  <c r="N492" i="16" s="1"/>
  <c r="N287" i="19"/>
  <c r="N288" i="19" s="1"/>
  <c r="G511" i="16"/>
  <c r="G307" i="19"/>
  <c r="S175" i="19"/>
  <c r="S176" i="19" s="1"/>
  <c r="S381" i="16"/>
  <c r="S382" i="16" s="1"/>
  <c r="Z173" i="19"/>
  <c r="Z174" i="19" s="1"/>
  <c r="Z379" i="16"/>
  <c r="Z380" i="16" s="1"/>
  <c r="AA421" i="16"/>
  <c r="AA422" i="16" s="1"/>
  <c r="AA215" i="19"/>
  <c r="AA216" i="19" s="1"/>
  <c r="AH221" i="19"/>
  <c r="AH222" i="19" s="1"/>
  <c r="AH427" i="16"/>
  <c r="AH428" i="16" s="1"/>
  <c r="K253" i="19"/>
  <c r="K254" i="19" s="1"/>
  <c r="AE445" i="16"/>
  <c r="AE446" i="16" s="1"/>
  <c r="AE239" i="19"/>
  <c r="AE240" i="19" s="1"/>
  <c r="R271" i="16"/>
  <c r="R272" i="16" s="1"/>
  <c r="R65" i="19"/>
  <c r="R66" i="19" s="1"/>
  <c r="Z243" i="19"/>
  <c r="Z244" i="19" s="1"/>
  <c r="Z449" i="16"/>
  <c r="Z450" i="16" s="1"/>
  <c r="R515" i="16"/>
  <c r="R516" i="16" s="1"/>
  <c r="R311" i="19"/>
  <c r="R312" i="19" s="1"/>
  <c r="AB373" i="16"/>
  <c r="AB374" i="16" s="1"/>
  <c r="AB167" i="19"/>
  <c r="AB168" i="19" s="1"/>
  <c r="AE191" i="19"/>
  <c r="AE192" i="19" s="1"/>
  <c r="AE397" i="16"/>
  <c r="AE398" i="16" s="1"/>
  <c r="AA507" i="16"/>
  <c r="AA508" i="16" s="1"/>
  <c r="AA303" i="19"/>
  <c r="AA304" i="19" s="1"/>
  <c r="U303" i="19"/>
  <c r="U304" i="19" s="1"/>
  <c r="U507" i="16"/>
  <c r="U508" i="16" s="1"/>
  <c r="V281" i="19"/>
  <c r="V282" i="19" s="1"/>
  <c r="V485" i="16"/>
  <c r="V486" i="16" s="1"/>
  <c r="AE177" i="19"/>
  <c r="AE178" i="19" s="1"/>
  <c r="AE383" i="16"/>
  <c r="AE384" i="16" s="1"/>
  <c r="N191" i="19"/>
  <c r="N192" i="19" s="1"/>
  <c r="N397" i="16"/>
  <c r="N398" i="16" s="1"/>
  <c r="N295" i="19"/>
  <c r="N296" i="19" s="1"/>
  <c r="N499" i="16"/>
  <c r="N500" i="16" s="1"/>
  <c r="AA305" i="19"/>
  <c r="AA306" i="19" s="1"/>
  <c r="AA509" i="16"/>
  <c r="AA510" i="16" s="1"/>
  <c r="AG221" i="19"/>
  <c r="AG222" i="19" s="1"/>
  <c r="AG427" i="16"/>
  <c r="AG428" i="16" s="1"/>
  <c r="V199" i="19"/>
  <c r="V200" i="19" s="1"/>
  <c r="V405" i="16"/>
  <c r="V406" i="16" s="1"/>
  <c r="AG503" i="16"/>
  <c r="AG504" i="16" s="1"/>
  <c r="AG299" i="19"/>
  <c r="AG300" i="19" s="1"/>
  <c r="L269" i="19"/>
  <c r="L270" i="19" s="1"/>
  <c r="L473" i="16"/>
  <c r="L474" i="16" s="1"/>
  <c r="G15" i="19"/>
  <c r="G221" i="16"/>
  <c r="AF287" i="19"/>
  <c r="AF288" i="19" s="1"/>
  <c r="AF491" i="16"/>
  <c r="AF492" i="16" s="1"/>
  <c r="AG513" i="16"/>
  <c r="AG514" i="16" s="1"/>
  <c r="AG309" i="19"/>
  <c r="AG310" i="19" s="1"/>
  <c r="AK173" i="19"/>
  <c r="AK174" i="19" s="1"/>
  <c r="AK379" i="16"/>
  <c r="AK380" i="16" s="1"/>
  <c r="AC301" i="19"/>
  <c r="AC302" i="19" s="1"/>
  <c r="AC505" i="16"/>
  <c r="AC506" i="16" s="1"/>
  <c r="AC217" i="19"/>
  <c r="AC218" i="19" s="1"/>
  <c r="AC423" i="16"/>
  <c r="AC424" i="16" s="1"/>
  <c r="P181" i="19"/>
  <c r="P182" i="19" s="1"/>
  <c r="P387" i="16"/>
  <c r="P388" i="16" s="1"/>
  <c r="V313" i="16"/>
  <c r="V314" i="16" s="1"/>
  <c r="V107" i="19"/>
  <c r="V108" i="19" s="1"/>
  <c r="Z143" i="19"/>
  <c r="Z144" i="19" s="1"/>
  <c r="Z349" i="16"/>
  <c r="Z350" i="16" s="1"/>
  <c r="AK221" i="19"/>
  <c r="AK222" i="19" s="1"/>
  <c r="AK427" i="16"/>
  <c r="AK428" i="16" s="1"/>
  <c r="AI49" i="19"/>
  <c r="AI50" i="19" s="1"/>
  <c r="AI255" i="16"/>
  <c r="AI256" i="16" s="1"/>
  <c r="I187" i="19"/>
  <c r="I188" i="19" s="1"/>
  <c r="I393" i="16"/>
  <c r="I394" i="16" s="1"/>
  <c r="M257" i="19"/>
  <c r="M258" i="19" s="1"/>
  <c r="M461" i="16"/>
  <c r="M462" i="16" s="1"/>
  <c r="R449" i="16"/>
  <c r="R450" i="16" s="1"/>
  <c r="R243" i="19"/>
  <c r="R244" i="19" s="1"/>
  <c r="P371" i="16"/>
  <c r="P372" i="16" s="1"/>
  <c r="P165" i="19"/>
  <c r="P166" i="19" s="1"/>
  <c r="AD195" i="19"/>
  <c r="AD196" i="19" s="1"/>
  <c r="AD401" i="16"/>
  <c r="AD402" i="16" s="1"/>
  <c r="V203" i="19"/>
  <c r="V204" i="19" s="1"/>
  <c r="V409" i="16"/>
  <c r="V410" i="16" s="1"/>
  <c r="Z125" i="19"/>
  <c r="Z126" i="19" s="1"/>
  <c r="Z331" i="16"/>
  <c r="Z332" i="16" s="1"/>
  <c r="L467" i="16"/>
  <c r="L468" i="16" s="1"/>
  <c r="L263" i="19"/>
  <c r="L264" i="19" s="1"/>
  <c r="X79" i="19"/>
  <c r="X80" i="19" s="1"/>
  <c r="X285" i="16"/>
  <c r="X286" i="16" s="1"/>
  <c r="AD303" i="19"/>
  <c r="AD304" i="19" s="1"/>
  <c r="AD507" i="16"/>
  <c r="AD508" i="16" s="1"/>
  <c r="L261" i="19"/>
  <c r="L262" i="19" s="1"/>
  <c r="L465" i="16"/>
  <c r="L466" i="16" s="1"/>
  <c r="AI477" i="16"/>
  <c r="AI478" i="16" s="1"/>
  <c r="AI273" i="19"/>
  <c r="AI274" i="19" s="1"/>
  <c r="M475" i="16"/>
  <c r="M476" i="16" s="1"/>
  <c r="M271" i="19"/>
  <c r="M272" i="19" s="1"/>
  <c r="I379" i="16"/>
  <c r="I380" i="16" s="1"/>
  <c r="I173" i="19"/>
  <c r="I174" i="19" s="1"/>
  <c r="M499" i="16"/>
  <c r="M500" i="16" s="1"/>
  <c r="M295" i="19"/>
  <c r="M296" i="19" s="1"/>
  <c r="P327" i="16"/>
  <c r="P328" i="16" s="1"/>
  <c r="P121" i="19"/>
  <c r="P122" i="19" s="1"/>
  <c r="Y301" i="19"/>
  <c r="Y302" i="19" s="1"/>
  <c r="Y505" i="16"/>
  <c r="Y506" i="16" s="1"/>
  <c r="J317" i="19"/>
  <c r="J318" i="19" s="1"/>
  <c r="J521" i="16"/>
  <c r="J522" i="16" s="1"/>
  <c r="R267" i="19"/>
  <c r="R268" i="19" s="1"/>
  <c r="R471" i="16"/>
  <c r="R472" i="16" s="1"/>
  <c r="G117" i="19"/>
  <c r="G323" i="16"/>
  <c r="T281" i="19"/>
  <c r="T282" i="19" s="1"/>
  <c r="T485" i="16"/>
  <c r="T486" i="16" s="1"/>
  <c r="L279" i="19"/>
  <c r="L280" i="19" s="1"/>
  <c r="L483" i="16"/>
  <c r="L484" i="16" s="1"/>
  <c r="S445" i="16"/>
  <c r="S446" i="16" s="1"/>
  <c r="S239" i="19"/>
  <c r="S240" i="19" s="1"/>
  <c r="AD335" i="16"/>
  <c r="AD336" i="16" s="1"/>
  <c r="AD337" i="16" s="1"/>
  <c r="AD338" i="16" s="1"/>
  <c r="AD129" i="19"/>
  <c r="AD130" i="19" s="1"/>
  <c r="AD131" i="19" s="1"/>
  <c r="AD132" i="19" s="1"/>
  <c r="K377" i="16"/>
  <c r="K378" i="16" s="1"/>
  <c r="K171" i="19"/>
  <c r="K172" i="19" s="1"/>
  <c r="Z281" i="19"/>
  <c r="Z282" i="19" s="1"/>
  <c r="Z485" i="16"/>
  <c r="Z486" i="16" s="1"/>
  <c r="AG295" i="19"/>
  <c r="AG296" i="19" s="1"/>
  <c r="AG499" i="16"/>
  <c r="AG500" i="16" s="1"/>
  <c r="AJ129" i="19"/>
  <c r="AJ130" i="19" s="1"/>
  <c r="AJ131" i="19" s="1"/>
  <c r="AJ132" i="19" s="1"/>
  <c r="AJ335" i="16"/>
  <c r="AJ336" i="16" s="1"/>
  <c r="AJ337" i="16" s="1"/>
  <c r="AJ338" i="16" s="1"/>
  <c r="K225" i="16"/>
  <c r="K226" i="16" s="1"/>
  <c r="K19" i="19"/>
  <c r="K20" i="19" s="1"/>
  <c r="U219" i="16"/>
  <c r="U220" i="16" s="1"/>
  <c r="U13" i="19"/>
  <c r="U14" i="19" s="1"/>
  <c r="O275" i="19"/>
  <c r="O276" i="19" s="1"/>
  <c r="O479" i="16"/>
  <c r="O480" i="16" s="1"/>
  <c r="K433" i="16"/>
  <c r="K434" i="16" s="1"/>
  <c r="K227" i="19"/>
  <c r="K228" i="19" s="1"/>
  <c r="L103" i="19"/>
  <c r="L104" i="19" s="1"/>
  <c r="L309" i="16"/>
  <c r="L310" i="16" s="1"/>
  <c r="O319" i="19"/>
  <c r="O320" i="19" s="1"/>
  <c r="O523" i="16"/>
  <c r="O524" i="16" s="1"/>
  <c r="U137" i="19"/>
  <c r="U138" i="19" s="1"/>
  <c r="U343" i="16"/>
  <c r="U344" i="16" s="1"/>
  <c r="T251" i="19"/>
  <c r="T252" i="19" s="1"/>
  <c r="T457" i="16"/>
  <c r="T458" i="16" s="1"/>
  <c r="I209" i="19"/>
  <c r="I210" i="19" s="1"/>
  <c r="I415" i="16"/>
  <c r="I416" i="16" s="1"/>
  <c r="Y137" i="19"/>
  <c r="Y138" i="19" s="1"/>
  <c r="Y343" i="16"/>
  <c r="Y344" i="16" s="1"/>
  <c r="AG243" i="19"/>
  <c r="AG244" i="19" s="1"/>
  <c r="AG449" i="16"/>
  <c r="AG450" i="16" s="1"/>
  <c r="I73" i="19"/>
  <c r="I74" i="19" s="1"/>
  <c r="I279" i="16"/>
  <c r="I280" i="16" s="1"/>
  <c r="J289" i="19"/>
  <c r="J290" i="19" s="1"/>
  <c r="J493" i="16"/>
  <c r="J494" i="16" s="1"/>
  <c r="AE207" i="19"/>
  <c r="AE208" i="19" s="1"/>
  <c r="AE413" i="16"/>
  <c r="AE414" i="16" s="1"/>
  <c r="T187" i="19"/>
  <c r="T188" i="19" s="1"/>
  <c r="T393" i="16"/>
  <c r="T394" i="16" s="1"/>
  <c r="V459" i="16"/>
  <c r="V460" i="16" s="1"/>
  <c r="V255" i="19"/>
  <c r="V256" i="19" s="1"/>
  <c r="N461" i="16"/>
  <c r="N462" i="16" s="1"/>
  <c r="N257" i="19"/>
  <c r="N258" i="19" s="1"/>
  <c r="S119" i="19"/>
  <c r="S120" i="19" s="1"/>
  <c r="S325" i="16"/>
  <c r="S326" i="16" s="1"/>
  <c r="AH205" i="19"/>
  <c r="AH206" i="19" s="1"/>
  <c r="AH411" i="16"/>
  <c r="AH412" i="16" s="1"/>
  <c r="AC213" i="19"/>
  <c r="AC214" i="19" s="1"/>
  <c r="AC419" i="16"/>
  <c r="AC420" i="16" s="1"/>
  <c r="AC413" i="16"/>
  <c r="AC414" i="16" s="1"/>
  <c r="AC207" i="19"/>
  <c r="AC208" i="19" s="1"/>
  <c r="I333" i="16"/>
  <c r="I334" i="16" s="1"/>
  <c r="I127" i="19"/>
  <c r="I128" i="19" s="1"/>
  <c r="AB309" i="16"/>
  <c r="AB310" i="16" s="1"/>
  <c r="AB103" i="19"/>
  <c r="AB104" i="19" s="1"/>
  <c r="O253" i="19"/>
  <c r="O254" i="19" s="1"/>
  <c r="AK123" i="19"/>
  <c r="AK124" i="19" s="1"/>
  <c r="AK329" i="16"/>
  <c r="AK330" i="16" s="1"/>
  <c r="Y293" i="19"/>
  <c r="Y294" i="19" s="1"/>
  <c r="Y497" i="16"/>
  <c r="Y498" i="16" s="1"/>
  <c r="AK243" i="19"/>
  <c r="AK244" i="19" s="1"/>
  <c r="AK449" i="16"/>
  <c r="AK450" i="16" s="1"/>
  <c r="I227" i="19"/>
  <c r="I228" i="19" s="1"/>
  <c r="I433" i="16"/>
  <c r="I434" i="16" s="1"/>
  <c r="AF449" i="16"/>
  <c r="AF450" i="16" s="1"/>
  <c r="AF243" i="19"/>
  <c r="AF244" i="19" s="1"/>
  <c r="U461" i="16"/>
  <c r="U462" i="16" s="1"/>
  <c r="U257" i="19"/>
  <c r="U258" i="19" s="1"/>
  <c r="I419" i="16"/>
  <c r="I420" i="16" s="1"/>
  <c r="I213" i="19"/>
  <c r="I214" i="19" s="1"/>
  <c r="AC225" i="19"/>
  <c r="AC226" i="19" s="1"/>
  <c r="AC431" i="16"/>
  <c r="AC432" i="16" s="1"/>
  <c r="AH279" i="19"/>
  <c r="AH280" i="19" s="1"/>
  <c r="AH483" i="16"/>
  <c r="AH484" i="16" s="1"/>
  <c r="T245" i="19"/>
  <c r="T246" i="19" s="1"/>
  <c r="T451" i="16"/>
  <c r="T452" i="16" s="1"/>
  <c r="AE421" i="16"/>
  <c r="AE422" i="16" s="1"/>
  <c r="AE215" i="19"/>
  <c r="AE216" i="19" s="1"/>
  <c r="Q163" i="19"/>
  <c r="Q164" i="19" s="1"/>
  <c r="Q369" i="16"/>
  <c r="Q370" i="16" s="1"/>
  <c r="H231" i="19"/>
  <c r="H232" i="19" s="1"/>
  <c r="H437" i="16"/>
  <c r="H438" i="16" s="1"/>
  <c r="W225" i="16"/>
  <c r="W226" i="16" s="1"/>
  <c r="W19" i="19"/>
  <c r="W20" i="19" s="1"/>
  <c r="AA251" i="16"/>
  <c r="AA252" i="16" s="1"/>
  <c r="AA45" i="19"/>
  <c r="AA46" i="19" s="1"/>
  <c r="AJ461" i="16"/>
  <c r="AJ462" i="16" s="1"/>
  <c r="AJ257" i="19"/>
  <c r="AJ258" i="19" s="1"/>
  <c r="AB133" i="19"/>
  <c r="AB134" i="19" s="1"/>
  <c r="AB339" i="16"/>
  <c r="AB340" i="16" s="1"/>
  <c r="I517" i="16"/>
  <c r="I518" i="16" s="1"/>
  <c r="I265" i="16"/>
  <c r="I266" i="16" s="1"/>
  <c r="I313" i="19"/>
  <c r="I314" i="19" s="1"/>
  <c r="I59" i="19"/>
  <c r="I60" i="19" s="1"/>
  <c r="U347" i="16"/>
  <c r="U348" i="16" s="1"/>
  <c r="U141" i="19"/>
  <c r="U142" i="19" s="1"/>
  <c r="T263" i="19"/>
  <c r="T264" i="19" s="1"/>
  <c r="T467" i="16"/>
  <c r="T468" i="16" s="1"/>
  <c r="U305" i="19"/>
  <c r="U306" i="19" s="1"/>
  <c r="U509" i="16"/>
  <c r="U510" i="16" s="1"/>
  <c r="AE211" i="19"/>
  <c r="AE212" i="19" s="1"/>
  <c r="AE417" i="16"/>
  <c r="AE418" i="16" s="1"/>
  <c r="T273" i="19"/>
  <c r="T274" i="19" s="1"/>
  <c r="T477" i="16"/>
  <c r="T478" i="16" s="1"/>
  <c r="T235" i="19"/>
  <c r="T236" i="19" s="1"/>
  <c r="T441" i="16"/>
  <c r="T442" i="16" s="1"/>
  <c r="S229" i="16"/>
  <c r="S230" i="16" s="1"/>
  <c r="S23" i="19"/>
  <c r="S24" i="19" s="1"/>
  <c r="AA355" i="16"/>
  <c r="AA356" i="16" s="1"/>
  <c r="AA149" i="19"/>
  <c r="AA150" i="19" s="1"/>
  <c r="W307" i="19"/>
  <c r="W308" i="19" s="1"/>
  <c r="W511" i="16"/>
  <c r="W512" i="16" s="1"/>
  <c r="AA233" i="19"/>
  <c r="AA234" i="19" s="1"/>
  <c r="AA439" i="16"/>
  <c r="AA440" i="16" s="1"/>
  <c r="R465" i="16"/>
  <c r="R466" i="16" s="1"/>
  <c r="R261" i="19"/>
  <c r="R262" i="19" s="1"/>
  <c r="J281" i="19"/>
  <c r="J282" i="19" s="1"/>
  <c r="J485" i="16"/>
  <c r="J486" i="16" s="1"/>
  <c r="N51" i="19"/>
  <c r="N52" i="19" s="1"/>
  <c r="N257" i="16"/>
  <c r="N258" i="16" s="1"/>
  <c r="K177" i="19"/>
  <c r="K178" i="19" s="1"/>
  <c r="K383" i="16"/>
  <c r="K384" i="16" s="1"/>
  <c r="T491" i="16"/>
  <c r="T492" i="16" s="1"/>
  <c r="T287" i="19"/>
  <c r="T288" i="19" s="1"/>
  <c r="U67" i="19"/>
  <c r="U68" i="19" s="1"/>
  <c r="U273" i="16"/>
  <c r="U274" i="16" s="1"/>
  <c r="AJ13" i="19"/>
  <c r="AJ14" i="19" s="1"/>
  <c r="AJ219" i="16"/>
  <c r="AJ220" i="16" s="1"/>
  <c r="Z359" i="16"/>
  <c r="Z360" i="16" s="1"/>
  <c r="Z153" i="19"/>
  <c r="Z154" i="19" s="1"/>
  <c r="AH191" i="19"/>
  <c r="AH192" i="19" s="1"/>
  <c r="AH397" i="16"/>
  <c r="AH398" i="16" s="1"/>
  <c r="X267" i="19"/>
  <c r="X268" i="19" s="1"/>
  <c r="X471" i="16"/>
  <c r="X472" i="16" s="1"/>
  <c r="X241" i="16"/>
  <c r="X242" i="16" s="1"/>
  <c r="X35" i="19"/>
  <c r="X36" i="19" s="1"/>
  <c r="M293" i="19"/>
  <c r="M294" i="19" s="1"/>
  <c r="M497" i="16"/>
  <c r="M498" i="16" s="1"/>
  <c r="AK491" i="16"/>
  <c r="AK492" i="16" s="1"/>
  <c r="AK287" i="19"/>
  <c r="AK288" i="19" s="1"/>
  <c r="AB281" i="19"/>
  <c r="AB282" i="19" s="1"/>
  <c r="AB485" i="16"/>
  <c r="AB486" i="16" s="1"/>
  <c r="AH163" i="19"/>
  <c r="AH164" i="19" s="1"/>
  <c r="AH369" i="16"/>
  <c r="AH370" i="16" s="1"/>
  <c r="AD347" i="16"/>
  <c r="AD348" i="16" s="1"/>
  <c r="AD141" i="19"/>
  <c r="AD142" i="19" s="1"/>
  <c r="AB215" i="19"/>
  <c r="AB216" i="19" s="1"/>
  <c r="AB421" i="16"/>
  <c r="AB422" i="16" s="1"/>
  <c r="K263" i="19"/>
  <c r="K264" i="19" s="1"/>
  <c r="K467" i="16"/>
  <c r="K468" i="16" s="1"/>
  <c r="K291" i="19"/>
  <c r="K292" i="19" s="1"/>
  <c r="K487" i="16"/>
  <c r="K488" i="16" s="1"/>
  <c r="K495" i="16"/>
  <c r="K496" i="16" s="1"/>
  <c r="K283" i="19"/>
  <c r="K284" i="19" s="1"/>
  <c r="X473" i="16"/>
  <c r="X474" i="16" s="1"/>
  <c r="X269" i="19"/>
  <c r="X270" i="19" s="1"/>
  <c r="N275" i="19"/>
  <c r="N276" i="19" s="1"/>
  <c r="N479" i="16"/>
  <c r="N480" i="16" s="1"/>
  <c r="AF9" i="19"/>
  <c r="AF10" i="19" s="1"/>
  <c r="AF215" i="16"/>
  <c r="AF216" i="16" s="1"/>
  <c r="J399" i="16"/>
  <c r="J400" i="16" s="1"/>
  <c r="J193" i="19"/>
  <c r="J194" i="19" s="1"/>
  <c r="AH151" i="19"/>
  <c r="AH152" i="19" s="1"/>
  <c r="AH357" i="16"/>
  <c r="AH358" i="16" s="1"/>
  <c r="AD225" i="19"/>
  <c r="AD226" i="19" s="1"/>
  <c r="AD431" i="16"/>
  <c r="AD432" i="16" s="1"/>
  <c r="AI521" i="16"/>
  <c r="AI522" i="16" s="1"/>
  <c r="AI317" i="19"/>
  <c r="AI318" i="19" s="1"/>
  <c r="AI189" i="19"/>
  <c r="AI190" i="19" s="1"/>
  <c r="AI395" i="16"/>
  <c r="AI396" i="16" s="1"/>
  <c r="I471" i="16"/>
  <c r="I472" i="16" s="1"/>
  <c r="I267" i="19"/>
  <c r="I268" i="19" s="1"/>
  <c r="AB317" i="19"/>
  <c r="AB318" i="19" s="1"/>
  <c r="AB521" i="16"/>
  <c r="AB522" i="16" s="1"/>
  <c r="AD257" i="19"/>
  <c r="AD258" i="19" s="1"/>
  <c r="AD461" i="16"/>
  <c r="AD462" i="16" s="1"/>
  <c r="M515" i="16"/>
  <c r="M516" i="16" s="1"/>
  <c r="M311" i="19"/>
  <c r="M312" i="19" s="1"/>
  <c r="AC497" i="16"/>
  <c r="AC498" i="16" s="1"/>
  <c r="AC293" i="19"/>
  <c r="AC294" i="19" s="1"/>
  <c r="Z493" i="16"/>
  <c r="Z494" i="16" s="1"/>
  <c r="Z289" i="19"/>
  <c r="Z290" i="19" s="1"/>
  <c r="I3" i="19"/>
  <c r="I4" i="19" s="1"/>
  <c r="I209" i="16"/>
  <c r="I210" i="16" s="1"/>
  <c r="N233" i="19"/>
  <c r="N234" i="19" s="1"/>
  <c r="N439" i="16"/>
  <c r="N440" i="16" s="1"/>
  <c r="K63" i="19"/>
  <c r="K64" i="19" s="1"/>
  <c r="K269" i="16"/>
  <c r="K270" i="16" s="1"/>
  <c r="AJ273" i="19"/>
  <c r="AJ274" i="19" s="1"/>
  <c r="AJ477" i="16"/>
  <c r="AJ478" i="16" s="1"/>
  <c r="AC371" i="16"/>
  <c r="AC372" i="16" s="1"/>
  <c r="AC165" i="19"/>
  <c r="AC166" i="19" s="1"/>
  <c r="R511" i="16"/>
  <c r="R512" i="16" s="1"/>
  <c r="R307" i="19"/>
  <c r="R308" i="19" s="1"/>
  <c r="X247" i="19"/>
  <c r="X248" i="19" s="1"/>
  <c r="X453" i="16"/>
  <c r="X454" i="16" s="1"/>
  <c r="P423" i="16"/>
  <c r="P424" i="16" s="1"/>
  <c r="P217" i="19"/>
  <c r="P218" i="19" s="1"/>
  <c r="N485" i="16"/>
  <c r="N486" i="16" s="1"/>
  <c r="N281" i="19"/>
  <c r="N282" i="19" s="1"/>
  <c r="AF255" i="19"/>
  <c r="AF256" i="19" s="1"/>
  <c r="AF459" i="16"/>
  <c r="AF460" i="16" s="1"/>
  <c r="N81" i="19"/>
  <c r="N82" i="19" s="1"/>
  <c r="N287" i="16"/>
  <c r="N288" i="16" s="1"/>
  <c r="AE253" i="19"/>
  <c r="AE254" i="19" s="1"/>
  <c r="X87" i="19"/>
  <c r="X88" i="19" s="1"/>
  <c r="X293" i="16"/>
  <c r="X294" i="16" s="1"/>
  <c r="AB375" i="16"/>
  <c r="AB376" i="16" s="1"/>
  <c r="AB169" i="19"/>
  <c r="AB170" i="19" s="1"/>
  <c r="AA101" i="19"/>
  <c r="AA102" i="19" s="1"/>
  <c r="AA307" i="16"/>
  <c r="AA308" i="16" s="1"/>
  <c r="AF267" i="19"/>
  <c r="AF268" i="19" s="1"/>
  <c r="AF471" i="16"/>
  <c r="AF472" i="16" s="1"/>
  <c r="V491" i="16"/>
  <c r="V492" i="16" s="1"/>
  <c r="V287" i="19"/>
  <c r="V288" i="19" s="1"/>
  <c r="T301" i="16"/>
  <c r="T302" i="16" s="1"/>
  <c r="T95" i="19"/>
  <c r="T96" i="19" s="1"/>
  <c r="AC369" i="16"/>
  <c r="AC370" i="16" s="1"/>
  <c r="AC163" i="19"/>
  <c r="AC164" i="19" s="1"/>
  <c r="S287" i="19"/>
  <c r="S288" i="19" s="1"/>
  <c r="S491" i="16"/>
  <c r="S492" i="16" s="1"/>
  <c r="AD231" i="16"/>
  <c r="AD232" i="16" s="1"/>
  <c r="AD25" i="19"/>
  <c r="AD26" i="19" s="1"/>
  <c r="AJ235" i="19"/>
  <c r="AJ236" i="19" s="1"/>
  <c r="AJ441" i="16"/>
  <c r="AJ442" i="16" s="1"/>
  <c r="Y171" i="19"/>
  <c r="Y172" i="19" s="1"/>
  <c r="Y377" i="16"/>
  <c r="Y378" i="16" s="1"/>
  <c r="AA331" i="16"/>
  <c r="AA332" i="16" s="1"/>
  <c r="AA125" i="19"/>
  <c r="AA126" i="19" s="1"/>
  <c r="AA443" i="16"/>
  <c r="AA444" i="16" s="1"/>
  <c r="AA237" i="19"/>
  <c r="AA238" i="19" s="1"/>
  <c r="Q481" i="16"/>
  <c r="Q482" i="16" s="1"/>
  <c r="Q277" i="19"/>
  <c r="Q278" i="19" s="1"/>
  <c r="Z99" i="19"/>
  <c r="Z100" i="19" s="1"/>
  <c r="Z305" i="16"/>
  <c r="Z306" i="16" s="1"/>
  <c r="J53" i="19"/>
  <c r="J54" i="19" s="1"/>
  <c r="J259" i="16"/>
  <c r="J260" i="16" s="1"/>
  <c r="N159" i="19"/>
  <c r="N160" i="19" s="1"/>
  <c r="N365" i="16"/>
  <c r="N366" i="16" s="1"/>
  <c r="O177" i="19"/>
  <c r="O178" i="19" s="1"/>
  <c r="O383" i="16"/>
  <c r="O384" i="16" s="1"/>
  <c r="X431" i="16"/>
  <c r="X432" i="16" s="1"/>
  <c r="X225" i="19"/>
  <c r="X226" i="19" s="1"/>
  <c r="AF489" i="16"/>
  <c r="AF490" i="16" s="1"/>
  <c r="AF285" i="19"/>
  <c r="AF286" i="19" s="1"/>
  <c r="AG261" i="19"/>
  <c r="AG262" i="19" s="1"/>
  <c r="AG465" i="16"/>
  <c r="AG466" i="16" s="1"/>
  <c r="G489" i="16"/>
  <c r="G285" i="19"/>
  <c r="U93" i="19"/>
  <c r="U94" i="19" s="1"/>
  <c r="U299" i="16"/>
  <c r="U300" i="16" s="1"/>
  <c r="Y273" i="19"/>
  <c r="Y274" i="19" s="1"/>
  <c r="Y477" i="16"/>
  <c r="Y478" i="16" s="1"/>
  <c r="Y489" i="16"/>
  <c r="Y490" i="16" s="1"/>
  <c r="Y285" i="19"/>
  <c r="Y286" i="19" s="1"/>
  <c r="AB295" i="19"/>
  <c r="AB296" i="19" s="1"/>
  <c r="AB499" i="16"/>
  <c r="AB500" i="16" s="1"/>
  <c r="AI153" i="19"/>
  <c r="AI154" i="19" s="1"/>
  <c r="AI359" i="16"/>
  <c r="AI360" i="16" s="1"/>
  <c r="R479" i="16"/>
  <c r="R480" i="16" s="1"/>
  <c r="R275" i="19"/>
  <c r="R276" i="19" s="1"/>
  <c r="AI397" i="16"/>
  <c r="AI398" i="16" s="1"/>
  <c r="AI191" i="19"/>
  <c r="AI192" i="19" s="1"/>
  <c r="V281" i="16"/>
  <c r="V282" i="16" s="1"/>
  <c r="V75" i="19"/>
  <c r="V76" i="19" s="1"/>
  <c r="AC219" i="19"/>
  <c r="AC220" i="19" s="1"/>
  <c r="AC425" i="16"/>
  <c r="AC426" i="16" s="1"/>
  <c r="S303" i="19"/>
  <c r="S304" i="19" s="1"/>
  <c r="S507" i="16"/>
  <c r="S508" i="16" s="1"/>
  <c r="AF469" i="16"/>
  <c r="AF470" i="16" s="1"/>
  <c r="AF265" i="19"/>
  <c r="AF266" i="19" s="1"/>
  <c r="L255" i="19"/>
  <c r="L256" i="19" s="1"/>
  <c r="L459" i="16"/>
  <c r="L460" i="16" s="1"/>
  <c r="Q267" i="19"/>
  <c r="Q268" i="19" s="1"/>
  <c r="Q471" i="16"/>
  <c r="Q472" i="16" s="1"/>
  <c r="J347" i="16"/>
  <c r="J348" i="16" s="1"/>
  <c r="J141" i="19"/>
  <c r="J142" i="19" s="1"/>
  <c r="AD277" i="19"/>
  <c r="AD278" i="19" s="1"/>
  <c r="AD481" i="16"/>
  <c r="AD482" i="16" s="1"/>
  <c r="K483" i="16"/>
  <c r="K484" i="16" s="1"/>
  <c r="K279" i="19"/>
  <c r="K280" i="19" s="1"/>
  <c r="AB483" i="16"/>
  <c r="AB484" i="16" s="1"/>
  <c r="AB279" i="19"/>
  <c r="AB280" i="19" s="1"/>
  <c r="AF211" i="16"/>
  <c r="AF212" i="16" s="1"/>
  <c r="AF5" i="19"/>
  <c r="AF6" i="19" s="1"/>
  <c r="X415" i="16"/>
  <c r="X416" i="16" s="1"/>
  <c r="X209" i="19"/>
  <c r="X210" i="19" s="1"/>
  <c r="X291" i="19"/>
  <c r="X292" i="19" s="1"/>
  <c r="X487" i="16"/>
  <c r="X488" i="16" s="1"/>
  <c r="X283" i="19"/>
  <c r="X284" i="19" s="1"/>
  <c r="X495" i="16"/>
  <c r="X496" i="16" s="1"/>
  <c r="N249" i="19"/>
  <c r="N250" i="19" s="1"/>
  <c r="N455" i="16"/>
  <c r="N456" i="16" s="1"/>
  <c r="AH295" i="19"/>
  <c r="AH296" i="19" s="1"/>
  <c r="AH499" i="16"/>
  <c r="AH500" i="16" s="1"/>
  <c r="L211" i="16"/>
  <c r="L212" i="16" s="1"/>
  <c r="L5" i="19"/>
  <c r="L6" i="19" s="1"/>
  <c r="R159" i="19"/>
  <c r="R160" i="19" s="1"/>
  <c r="R365" i="16"/>
  <c r="R366" i="16" s="1"/>
  <c r="W207" i="19"/>
  <c r="W208" i="19" s="1"/>
  <c r="W413" i="16"/>
  <c r="W414" i="16" s="1"/>
  <c r="S469" i="16"/>
  <c r="S470" i="16" s="1"/>
  <c r="S265" i="19"/>
  <c r="S266" i="19" s="1"/>
  <c r="AD313" i="19"/>
  <c r="AD314" i="19" s="1"/>
  <c r="AD517" i="16"/>
  <c r="AD518" i="16" s="1"/>
  <c r="AD265" i="16"/>
  <c r="AD266" i="16" s="1"/>
  <c r="AD59" i="19"/>
  <c r="AD60" i="19" s="1"/>
  <c r="P171" i="19"/>
  <c r="P172" i="19" s="1"/>
  <c r="P377" i="16"/>
  <c r="P378" i="16" s="1"/>
  <c r="T133" i="19"/>
  <c r="T134" i="19" s="1"/>
  <c r="T339" i="16"/>
  <c r="T340" i="16" s="1"/>
  <c r="AD499" i="16"/>
  <c r="AD500" i="16" s="1"/>
  <c r="AD295" i="19"/>
  <c r="AD296" i="19" s="1"/>
  <c r="AJ275" i="19"/>
  <c r="AJ276" i="19" s="1"/>
  <c r="AJ479" i="16"/>
  <c r="AJ480" i="16" s="1"/>
  <c r="P293" i="19"/>
  <c r="P294" i="19" s="1"/>
  <c r="P497" i="16"/>
  <c r="P498" i="16" s="1"/>
  <c r="M201" i="19"/>
  <c r="M202" i="19" s="1"/>
  <c r="M407" i="16"/>
  <c r="M408" i="16" s="1"/>
  <c r="AC361" i="16"/>
  <c r="AC362" i="16" s="1"/>
  <c r="AC155" i="19"/>
  <c r="AC156" i="19" s="1"/>
  <c r="AA211" i="19"/>
  <c r="AA212" i="19" s="1"/>
  <c r="AA417" i="16"/>
  <c r="AA418" i="16" s="1"/>
  <c r="S459" i="16"/>
  <c r="S460" i="16" s="1"/>
  <c r="S255" i="19"/>
  <c r="S256" i="19" s="1"/>
  <c r="Z291" i="19"/>
  <c r="Z292" i="19" s="1"/>
  <c r="Z487" i="16"/>
  <c r="Z488" i="16" s="1"/>
  <c r="Z283" i="19"/>
  <c r="Z284" i="19" s="1"/>
  <c r="Z495" i="16"/>
  <c r="Z496" i="16" s="1"/>
  <c r="V429" i="16"/>
  <c r="V430" i="16" s="1"/>
  <c r="V223" i="19"/>
  <c r="V224" i="19" s="1"/>
  <c r="T59" i="19"/>
  <c r="T60" i="19" s="1"/>
  <c r="T517" i="16"/>
  <c r="T518" i="16" s="1"/>
  <c r="T313" i="19"/>
  <c r="T314" i="19" s="1"/>
  <c r="T265" i="16"/>
  <c r="T266" i="16" s="1"/>
  <c r="Q279" i="19"/>
  <c r="Q280" i="19" s="1"/>
  <c r="Q483" i="16"/>
  <c r="Q484" i="16" s="1"/>
  <c r="M287" i="19"/>
  <c r="M288" i="19" s="1"/>
  <c r="M491" i="16"/>
  <c r="M492" i="16" s="1"/>
  <c r="G241" i="19"/>
  <c r="G447" i="16"/>
  <c r="AD387" i="16"/>
  <c r="AD388" i="16" s="1"/>
  <c r="AD181" i="19"/>
  <c r="AD182" i="19" s="1"/>
  <c r="AI505" i="16"/>
  <c r="AI506" i="16" s="1"/>
  <c r="AI301" i="19"/>
  <c r="AI302" i="19" s="1"/>
  <c r="AA413" i="16"/>
  <c r="AA414" i="16" s="1"/>
  <c r="AA207" i="19"/>
  <c r="AA208" i="19" s="1"/>
  <c r="K159" i="19"/>
  <c r="K160" i="19" s="1"/>
  <c r="K365" i="16"/>
  <c r="K366" i="16" s="1"/>
  <c r="N185" i="19"/>
  <c r="N186" i="19" s="1"/>
  <c r="N391" i="16"/>
  <c r="N392" i="16" s="1"/>
  <c r="AA261" i="19"/>
  <c r="AA262" i="19" s="1"/>
  <c r="AA465" i="16"/>
  <c r="AA466" i="16" s="1"/>
  <c r="AJ499" i="16"/>
  <c r="AJ500" i="16" s="1"/>
  <c r="AJ295" i="19"/>
  <c r="AJ296" i="19" s="1"/>
  <c r="AE259" i="19"/>
  <c r="AE260" i="19" s="1"/>
  <c r="AE463" i="16"/>
  <c r="AE464" i="16" s="1"/>
  <c r="AE273" i="19"/>
  <c r="AE274" i="19" s="1"/>
  <c r="AE477" i="16"/>
  <c r="AE478" i="16" s="1"/>
  <c r="W247" i="19"/>
  <c r="W248" i="19" s="1"/>
  <c r="W453" i="16"/>
  <c r="W454" i="16" s="1"/>
  <c r="K151" i="19"/>
  <c r="K152" i="19" s="1"/>
  <c r="K357" i="16"/>
  <c r="K358" i="16" s="1"/>
  <c r="L357" i="16"/>
  <c r="L358" i="16" s="1"/>
  <c r="L151" i="19"/>
  <c r="L152" i="19" s="1"/>
  <c r="X255" i="19"/>
  <c r="X256" i="19" s="1"/>
  <c r="X459" i="16"/>
  <c r="X460" i="16" s="1"/>
  <c r="Z523" i="16"/>
  <c r="Z524" i="16" s="1"/>
  <c r="Z319" i="19"/>
  <c r="Z320" i="19" s="1"/>
  <c r="M253" i="19"/>
  <c r="M254" i="19" s="1"/>
  <c r="AI199" i="19"/>
  <c r="AI200" i="19" s="1"/>
  <c r="AI405" i="16"/>
  <c r="AI406" i="16" s="1"/>
  <c r="AI513" i="16"/>
  <c r="AI514" i="16" s="1"/>
  <c r="AI309" i="19"/>
  <c r="AI310" i="19" s="1"/>
  <c r="J219" i="19"/>
  <c r="J220" i="19" s="1"/>
  <c r="J425" i="16"/>
  <c r="J426" i="16" s="1"/>
  <c r="AG199" i="19"/>
  <c r="AG200" i="19" s="1"/>
  <c r="AG405" i="16"/>
  <c r="AG406" i="16" s="1"/>
  <c r="Z263" i="19"/>
  <c r="Z264" i="19" s="1"/>
  <c r="Z467" i="16"/>
  <c r="Z468" i="16" s="1"/>
  <c r="AD279" i="19"/>
  <c r="AD280" i="19" s="1"/>
  <c r="AD483" i="16"/>
  <c r="AD484" i="16" s="1"/>
  <c r="AD415" i="16"/>
  <c r="AD416" i="16" s="1"/>
  <c r="AD209" i="19"/>
  <c r="AD210" i="19" s="1"/>
  <c r="AF351" i="16"/>
  <c r="AF352" i="16" s="1"/>
  <c r="AF145" i="19"/>
  <c r="AF146" i="19" s="1"/>
  <c r="P95" i="19"/>
  <c r="P96" i="19" s="1"/>
  <c r="P301" i="16"/>
  <c r="P302" i="16" s="1"/>
  <c r="AJ5" i="19"/>
  <c r="AJ6" i="19" s="1"/>
  <c r="AJ211" i="16"/>
  <c r="AJ212" i="16" s="1"/>
  <c r="J21" i="19"/>
  <c r="J22" i="19" s="1"/>
  <c r="J227" i="16"/>
  <c r="J228" i="16" s="1"/>
  <c r="AC401" i="16"/>
  <c r="AC402" i="16" s="1"/>
  <c r="AC195" i="19"/>
  <c r="AC196" i="19" s="1"/>
  <c r="T431" i="16"/>
  <c r="T432" i="16" s="1"/>
  <c r="T225" i="19"/>
  <c r="T226" i="19" s="1"/>
  <c r="AD241" i="19"/>
  <c r="AD242" i="19" s="1"/>
  <c r="AD447" i="16"/>
  <c r="AD448" i="16" s="1"/>
  <c r="G137" i="19"/>
  <c r="G343" i="16"/>
  <c r="Q301" i="19"/>
  <c r="Q302" i="19" s="1"/>
  <c r="Q505" i="16"/>
  <c r="Q506" i="16" s="1"/>
  <c r="AH461" i="16"/>
  <c r="AH462" i="16" s="1"/>
  <c r="AH257" i="19"/>
  <c r="AH258" i="19" s="1"/>
  <c r="AG249" i="16"/>
  <c r="AG250" i="16" s="1"/>
  <c r="AG43" i="19"/>
  <c r="AG44" i="19" s="1"/>
  <c r="AK229" i="19"/>
  <c r="AK230" i="19" s="1"/>
  <c r="AK435" i="16"/>
  <c r="AK436" i="16" s="1"/>
  <c r="AH469" i="16"/>
  <c r="AH470" i="16" s="1"/>
  <c r="AH265" i="19"/>
  <c r="AH266" i="19" s="1"/>
  <c r="K117" i="19"/>
  <c r="K118" i="19" s="1"/>
  <c r="K323" i="16"/>
  <c r="K324" i="16" s="1"/>
  <c r="K513" i="16"/>
  <c r="K514" i="16" s="1"/>
  <c r="K309" i="19"/>
  <c r="K310" i="19" s="1"/>
  <c r="AB239" i="19"/>
  <c r="AB240" i="19" s="1"/>
  <c r="AB445" i="16"/>
  <c r="AB446" i="16" s="1"/>
  <c r="L191" i="19"/>
  <c r="L192" i="19" s="1"/>
  <c r="L397" i="16"/>
  <c r="L398" i="16" s="1"/>
  <c r="AG469" i="16"/>
  <c r="AG470" i="16" s="1"/>
  <c r="AG265" i="19"/>
  <c r="AG266" i="19" s="1"/>
  <c r="Z133" i="19"/>
  <c r="Z134" i="19" s="1"/>
  <c r="Z339" i="16"/>
  <c r="Z340" i="16" s="1"/>
  <c r="AE307" i="19"/>
  <c r="AE308" i="19" s="1"/>
  <c r="AE511" i="16"/>
  <c r="AE512" i="16" s="1"/>
  <c r="I495" i="16"/>
  <c r="I496" i="16" s="1"/>
  <c r="I283" i="19"/>
  <c r="I284" i="19" s="1"/>
  <c r="I291" i="19"/>
  <c r="I292" i="19" s="1"/>
  <c r="I487" i="16"/>
  <c r="I488" i="16" s="1"/>
  <c r="U245" i="19"/>
  <c r="U246" i="19" s="1"/>
  <c r="U451" i="16"/>
  <c r="U452" i="16" s="1"/>
  <c r="I443" i="16"/>
  <c r="I444" i="16" s="1"/>
  <c r="I237" i="19"/>
  <c r="I238" i="19" s="1"/>
  <c r="G287" i="16"/>
  <c r="G81" i="19"/>
  <c r="AF311" i="19"/>
  <c r="AF312" i="19" s="1"/>
  <c r="AF515" i="16"/>
  <c r="AF516" i="16" s="1"/>
  <c r="Z261" i="19"/>
  <c r="Z262" i="19" s="1"/>
  <c r="Z465" i="16"/>
  <c r="Z466" i="16" s="1"/>
  <c r="AB141" i="19"/>
  <c r="AB142" i="19" s="1"/>
  <c r="AB347" i="16"/>
  <c r="AB348" i="16" s="1"/>
  <c r="AB271" i="19"/>
  <c r="AB272" i="19" s="1"/>
  <c r="AB475" i="16"/>
  <c r="AB476" i="16" s="1"/>
  <c r="U231" i="19"/>
  <c r="U232" i="19" s="1"/>
  <c r="U437" i="16"/>
  <c r="U438" i="16" s="1"/>
  <c r="Y267" i="19"/>
  <c r="Y268" i="19" s="1"/>
  <c r="Y471" i="16"/>
  <c r="Y472" i="16" s="1"/>
  <c r="AE247" i="19"/>
  <c r="AE248" i="19" s="1"/>
  <c r="AE453" i="16"/>
  <c r="AE454" i="16" s="1"/>
  <c r="H263" i="19"/>
  <c r="H264" i="19" s="1"/>
  <c r="H467" i="16"/>
  <c r="H468" i="16" s="1"/>
  <c r="K443" i="16"/>
  <c r="K444" i="16" s="1"/>
  <c r="K237" i="19"/>
  <c r="K238" i="19" s="1"/>
  <c r="G233" i="19"/>
  <c r="G439" i="16"/>
  <c r="U147" i="19"/>
  <c r="U148" i="19" s="1"/>
  <c r="U353" i="16"/>
  <c r="U354" i="16" s="1"/>
  <c r="I307" i="19"/>
  <c r="I308" i="19" s="1"/>
  <c r="I511" i="16"/>
  <c r="I512" i="16" s="1"/>
  <c r="P499" i="16"/>
  <c r="P500" i="16" s="1"/>
  <c r="P295" i="19"/>
  <c r="P296" i="19" s="1"/>
  <c r="G225" i="19"/>
  <c r="G431" i="16"/>
  <c r="AK289" i="19"/>
  <c r="AK290" i="19" s="1"/>
  <c r="AK493" i="16"/>
  <c r="AK494" i="16" s="1"/>
  <c r="O465" i="16"/>
  <c r="O466" i="16" s="1"/>
  <c r="O261" i="19"/>
  <c r="O262" i="19" s="1"/>
  <c r="S521" i="16"/>
  <c r="S522" i="16" s="1"/>
  <c r="S317" i="19"/>
  <c r="S318" i="19" s="1"/>
  <c r="P269" i="16"/>
  <c r="P270" i="16" s="1"/>
  <c r="P63" i="19"/>
  <c r="P64" i="19" s="1"/>
  <c r="AG193" i="19"/>
  <c r="AG194" i="19" s="1"/>
  <c r="AG399" i="16"/>
  <c r="AG400" i="16" s="1"/>
  <c r="K119" i="19"/>
  <c r="K120" i="19" s="1"/>
  <c r="K325" i="16"/>
  <c r="K326" i="16" s="1"/>
  <c r="W521" i="16"/>
  <c r="W522" i="16" s="1"/>
  <c r="W317" i="19"/>
  <c r="W318" i="19" s="1"/>
  <c r="AE319" i="19"/>
  <c r="AE320" i="19" s="1"/>
  <c r="AE523" i="16"/>
  <c r="AE524" i="16" s="1"/>
  <c r="G319" i="19"/>
  <c r="G523" i="16"/>
  <c r="AK185" i="19"/>
  <c r="AK186" i="19" s="1"/>
  <c r="AK391" i="16"/>
  <c r="AK392" i="16" s="1"/>
  <c r="AG247" i="19"/>
  <c r="AG248" i="19" s="1"/>
  <c r="AG453" i="16"/>
  <c r="AG454" i="16" s="1"/>
  <c r="AJ269" i="19"/>
  <c r="AJ270" i="19" s="1"/>
  <c r="AJ473" i="16"/>
  <c r="AJ474" i="16" s="1"/>
  <c r="V461" i="16"/>
  <c r="V462" i="16" s="1"/>
  <c r="V257" i="19"/>
  <c r="V258" i="19" s="1"/>
  <c r="H279" i="19"/>
  <c r="H280" i="19" s="1"/>
  <c r="H483" i="16"/>
  <c r="H484" i="16" s="1"/>
  <c r="AI485" i="16"/>
  <c r="AI486" i="16" s="1"/>
  <c r="AI281" i="19"/>
  <c r="AI282" i="19" s="1"/>
  <c r="AE171" i="19"/>
  <c r="AE172" i="19" s="1"/>
  <c r="AE377" i="16"/>
  <c r="AE378" i="16" s="1"/>
  <c r="Y227" i="19"/>
  <c r="Y228" i="19" s="1"/>
  <c r="Y433" i="16"/>
  <c r="Y434" i="16" s="1"/>
  <c r="AD391" i="16"/>
  <c r="AD392" i="16" s="1"/>
  <c r="AD185" i="19"/>
  <c r="AD186" i="19" s="1"/>
  <c r="M173" i="19"/>
  <c r="M174" i="19" s="1"/>
  <c r="M379" i="16"/>
  <c r="M380" i="16" s="1"/>
  <c r="J471" i="16"/>
  <c r="J472" i="16" s="1"/>
  <c r="J267" i="19"/>
  <c r="J268" i="19" s="1"/>
  <c r="M223" i="16"/>
  <c r="M224" i="16" s="1"/>
  <c r="M17" i="19"/>
  <c r="M18" i="19" s="1"/>
  <c r="AC69" i="19"/>
  <c r="AC70" i="19" s="1"/>
  <c r="AC275" i="16"/>
  <c r="AC276" i="16" s="1"/>
  <c r="Q139" i="19"/>
  <c r="Q140" i="19" s="1"/>
  <c r="Q345" i="16"/>
  <c r="Q346" i="16" s="1"/>
  <c r="AE515" i="16"/>
  <c r="AE516" i="16" s="1"/>
  <c r="AE311" i="19"/>
  <c r="AE312" i="19" s="1"/>
  <c r="H299" i="19"/>
  <c r="H300" i="19" s="1"/>
  <c r="H503" i="16"/>
  <c r="H504" i="16" s="1"/>
  <c r="AK199" i="19"/>
  <c r="AK200" i="19" s="1"/>
  <c r="AK405" i="16"/>
  <c r="AK406" i="16" s="1"/>
  <c r="AE225" i="19"/>
  <c r="AE226" i="19" s="1"/>
  <c r="AE431" i="16"/>
  <c r="AE432" i="16" s="1"/>
  <c r="X277" i="16"/>
  <c r="X278" i="16" s="1"/>
  <c r="X71" i="19"/>
  <c r="X72" i="19" s="1"/>
  <c r="AB173" i="19"/>
  <c r="AB174" i="19" s="1"/>
  <c r="AB379" i="16"/>
  <c r="AB380" i="16" s="1"/>
  <c r="S143" i="19"/>
  <c r="S144" i="19" s="1"/>
  <c r="S349" i="16"/>
  <c r="S350" i="16" s="1"/>
  <c r="H73" i="19"/>
  <c r="H74" i="19" s="1"/>
  <c r="H279" i="16"/>
  <c r="H280" i="16" s="1"/>
  <c r="G87" i="19"/>
  <c r="G293" i="16"/>
  <c r="L79" i="19"/>
  <c r="L80" i="19" s="1"/>
  <c r="L285" i="16"/>
  <c r="L286" i="16" s="1"/>
  <c r="U123" i="19"/>
  <c r="U124" i="19" s="1"/>
  <c r="U329" i="16"/>
  <c r="U330" i="16" s="1"/>
  <c r="U269" i="19"/>
  <c r="U270" i="19" s="1"/>
  <c r="U473" i="16"/>
  <c r="U474" i="16" s="1"/>
  <c r="S241" i="19"/>
  <c r="S242" i="19" s="1"/>
  <c r="S447" i="16"/>
  <c r="S448" i="16" s="1"/>
  <c r="I229" i="19"/>
  <c r="I230" i="19" s="1"/>
  <c r="I435" i="16"/>
  <c r="I436" i="16" s="1"/>
  <c r="AH393" i="16"/>
  <c r="AH394" i="16" s="1"/>
  <c r="AH187" i="19"/>
  <c r="AH188" i="19" s="1"/>
  <c r="M193" i="19"/>
  <c r="M194" i="19" s="1"/>
  <c r="M399" i="16"/>
  <c r="M400" i="16" s="1"/>
  <c r="AJ193" i="19"/>
  <c r="AJ194" i="19" s="1"/>
  <c r="AJ399" i="16"/>
  <c r="AJ400" i="16" s="1"/>
  <c r="AF305" i="19"/>
  <c r="AF306" i="19" s="1"/>
  <c r="AF509" i="16"/>
  <c r="AF510" i="16" s="1"/>
  <c r="AJ447" i="16"/>
  <c r="AJ448" i="16" s="1"/>
  <c r="AJ241" i="19"/>
  <c r="AJ242" i="19" s="1"/>
  <c r="AH237" i="19"/>
  <c r="AH238" i="19" s="1"/>
  <c r="AH443" i="16"/>
  <c r="AH444" i="16" s="1"/>
  <c r="O271" i="19"/>
  <c r="O272" i="19" s="1"/>
  <c r="O475" i="16"/>
  <c r="O476" i="16" s="1"/>
  <c r="M267" i="16"/>
  <c r="M268" i="16" s="1"/>
  <c r="M61" i="19"/>
  <c r="M62" i="19" s="1"/>
  <c r="AF275" i="19"/>
  <c r="AF276" i="19" s="1"/>
  <c r="AF479" i="16"/>
  <c r="AF480" i="16" s="1"/>
  <c r="S5" i="19"/>
  <c r="S6" i="19" s="1"/>
  <c r="S211" i="16"/>
  <c r="S212" i="16" s="1"/>
  <c r="O251" i="16"/>
  <c r="O252" i="16" s="1"/>
  <c r="O45" i="19"/>
  <c r="O46" i="19" s="1"/>
  <c r="AI61" i="19"/>
  <c r="AI62" i="19" s="1"/>
  <c r="AI267" i="16"/>
  <c r="AI268" i="16" s="1"/>
  <c r="AD463" i="16"/>
  <c r="AD464" i="16" s="1"/>
  <c r="AD259" i="19"/>
  <c r="AD260" i="19" s="1"/>
  <c r="AG227" i="19"/>
  <c r="AG228" i="19" s="1"/>
  <c r="AG433" i="16"/>
  <c r="AG434" i="16" s="1"/>
  <c r="O129" i="19"/>
  <c r="O130" i="19" s="1"/>
  <c r="O131" i="19" s="1"/>
  <c r="O132" i="19" s="1"/>
  <c r="O335" i="16"/>
  <c r="O336" i="16" s="1"/>
  <c r="O337" i="16" s="1"/>
  <c r="O338" i="16" s="1"/>
  <c r="AH319" i="19"/>
  <c r="AH320" i="19" s="1"/>
  <c r="AH523" i="16"/>
  <c r="AH524" i="16" s="1"/>
  <c r="AA191" i="19"/>
  <c r="AA192" i="19" s="1"/>
  <c r="AA397" i="16"/>
  <c r="AA398" i="16" s="1"/>
  <c r="AI141" i="19"/>
  <c r="AI142" i="19" s="1"/>
  <c r="AI347" i="16"/>
  <c r="AI348" i="16" s="1"/>
  <c r="AB305" i="19"/>
  <c r="AB306" i="19" s="1"/>
  <c r="AB509" i="16"/>
  <c r="AB510" i="16" s="1"/>
  <c r="K293" i="19"/>
  <c r="K294" i="19" s="1"/>
  <c r="K497" i="16"/>
  <c r="K498" i="16" s="1"/>
  <c r="AK237" i="19"/>
  <c r="AK238" i="19" s="1"/>
  <c r="AK443" i="16"/>
  <c r="AK444" i="16" s="1"/>
  <c r="K203" i="19"/>
  <c r="K204" i="19" s="1"/>
  <c r="K409" i="16"/>
  <c r="K410" i="16" s="1"/>
  <c r="U239" i="16"/>
  <c r="U240" i="16" s="1"/>
  <c r="U33" i="19"/>
  <c r="U34" i="19" s="1"/>
  <c r="M179" i="19"/>
  <c r="M180" i="19" s="1"/>
  <c r="M385" i="16"/>
  <c r="M386" i="16" s="1"/>
  <c r="Y467" i="16"/>
  <c r="Y468" i="16" s="1"/>
  <c r="Y263" i="19"/>
  <c r="Y264" i="19" s="1"/>
  <c r="T445" i="16"/>
  <c r="T446" i="16" s="1"/>
  <c r="T239" i="19"/>
  <c r="T240" i="19" s="1"/>
  <c r="AC291" i="16"/>
  <c r="AC292" i="16" s="1"/>
  <c r="AC85" i="19"/>
  <c r="AC86" i="19" s="1"/>
  <c r="AA287" i="19"/>
  <c r="AA288" i="19" s="1"/>
  <c r="AA491" i="16"/>
  <c r="AA492" i="16" s="1"/>
  <c r="AD445" i="16"/>
  <c r="AD446" i="16" s="1"/>
  <c r="AD239" i="19"/>
  <c r="AD240" i="19" s="1"/>
  <c r="R297" i="16"/>
  <c r="R298" i="16" s="1"/>
  <c r="R91" i="19"/>
  <c r="R92" i="19" s="1"/>
  <c r="S135" i="19"/>
  <c r="S136" i="19" s="1"/>
  <c r="S341" i="16"/>
  <c r="S342" i="16" s="1"/>
  <c r="AC253" i="19"/>
  <c r="AC254" i="19" s="1"/>
  <c r="AI67" i="19"/>
  <c r="AI68" i="19" s="1"/>
  <c r="AI273" i="16"/>
  <c r="AI274" i="16" s="1"/>
  <c r="AK67" i="19"/>
  <c r="AK68" i="19" s="1"/>
  <c r="AK273" i="16"/>
  <c r="AK274" i="16" s="1"/>
  <c r="H241" i="19"/>
  <c r="H242" i="19" s="1"/>
  <c r="H447" i="16"/>
  <c r="H448" i="16" s="1"/>
  <c r="O281" i="19"/>
  <c r="O282" i="19" s="1"/>
  <c r="O485" i="16"/>
  <c r="O486" i="16" s="1"/>
  <c r="P291" i="19"/>
  <c r="P292" i="19" s="1"/>
  <c r="P283" i="19"/>
  <c r="P284" i="19" s="1"/>
  <c r="P487" i="16"/>
  <c r="P488" i="16" s="1"/>
  <c r="P495" i="16"/>
  <c r="P496" i="16" s="1"/>
  <c r="M261" i="19"/>
  <c r="M262" i="19" s="1"/>
  <c r="M465" i="16"/>
  <c r="M466" i="16" s="1"/>
  <c r="AC47" i="19"/>
  <c r="AC48" i="19" s="1"/>
  <c r="AC253" i="16"/>
  <c r="AC254" i="16" s="1"/>
  <c r="V265" i="19"/>
  <c r="V266" i="19" s="1"/>
  <c r="V469" i="16"/>
  <c r="V470" i="16" s="1"/>
  <c r="Z301" i="19"/>
  <c r="Z302" i="19" s="1"/>
  <c r="Z505" i="16"/>
  <c r="Z506" i="16" s="1"/>
  <c r="J309" i="19"/>
  <c r="J310" i="19" s="1"/>
  <c r="J513" i="16"/>
  <c r="J514" i="16" s="1"/>
  <c r="AB293" i="19"/>
  <c r="AB294" i="19" s="1"/>
  <c r="AB497" i="16"/>
  <c r="AB498" i="16" s="1"/>
  <c r="P463" i="16"/>
  <c r="P464" i="16" s="1"/>
  <c r="P259" i="19"/>
  <c r="P260" i="19" s="1"/>
  <c r="Z499" i="16"/>
  <c r="Z500" i="16" s="1"/>
  <c r="Z295" i="19"/>
  <c r="Z296" i="19" s="1"/>
  <c r="R257" i="16"/>
  <c r="R258" i="16" s="1"/>
  <c r="R51" i="19"/>
  <c r="R52" i="19" s="1"/>
  <c r="K291" i="16"/>
  <c r="K292" i="16" s="1"/>
  <c r="K85" i="19"/>
  <c r="K86" i="19" s="1"/>
  <c r="O191" i="19"/>
  <c r="O192" i="19" s="1"/>
  <c r="O397" i="16"/>
  <c r="O398" i="16" s="1"/>
  <c r="V487" i="16"/>
  <c r="V488" i="16" s="1"/>
  <c r="V291" i="19"/>
  <c r="V292" i="19" s="1"/>
  <c r="V283" i="19"/>
  <c r="V284" i="19" s="1"/>
  <c r="V495" i="16"/>
  <c r="V496" i="16" s="1"/>
  <c r="AG47" i="19"/>
  <c r="AG48" i="19" s="1"/>
  <c r="AG253" i="16"/>
  <c r="AG254" i="16" s="1"/>
  <c r="J295" i="16"/>
  <c r="J296" i="16" s="1"/>
  <c r="J89" i="19"/>
  <c r="J90" i="19" s="1"/>
  <c r="X239" i="19"/>
  <c r="X240" i="19" s="1"/>
  <c r="X445" i="16"/>
  <c r="X446" i="16" s="1"/>
  <c r="J41" i="19"/>
  <c r="J42" i="19" s="1"/>
  <c r="J247" i="16"/>
  <c r="J248" i="16" s="1"/>
  <c r="K21" i="19"/>
  <c r="K22" i="19" s="1"/>
  <c r="K227" i="16"/>
  <c r="K228" i="16" s="1"/>
  <c r="L457" i="16"/>
  <c r="L458" i="16" s="1"/>
  <c r="L251" i="19"/>
  <c r="L252" i="19" s="1"/>
  <c r="Q271" i="19"/>
  <c r="Q272" i="19" s="1"/>
  <c r="Q475" i="16"/>
  <c r="Q476" i="16" s="1"/>
  <c r="Z189" i="19"/>
  <c r="Z190" i="19" s="1"/>
  <c r="Z395" i="16"/>
  <c r="Z396" i="16" s="1"/>
  <c r="H269" i="19"/>
  <c r="H270" i="19" s="1"/>
  <c r="H473" i="16"/>
  <c r="H474" i="16" s="1"/>
  <c r="AG61" i="19"/>
  <c r="AG62" i="19" s="1"/>
  <c r="AG267" i="16"/>
  <c r="AG268" i="16" s="1"/>
  <c r="M123" i="19"/>
  <c r="M124" i="19" s="1"/>
  <c r="M329" i="16"/>
  <c r="M330" i="16" s="1"/>
  <c r="W239" i="19"/>
  <c r="W240" i="19" s="1"/>
  <c r="W445" i="16"/>
  <c r="W446" i="16" s="1"/>
  <c r="V501" i="16"/>
  <c r="V502" i="16" s="1"/>
  <c r="V297" i="19"/>
  <c r="V298" i="19" s="1"/>
  <c r="J299" i="19"/>
  <c r="J300" i="19" s="1"/>
  <c r="J503" i="16"/>
  <c r="J504" i="16" s="1"/>
  <c r="Y501" i="16"/>
  <c r="Y502" i="16" s="1"/>
  <c r="Y297" i="19"/>
  <c r="Y298" i="19" s="1"/>
  <c r="AB323" i="16"/>
  <c r="AB324" i="16" s="1"/>
  <c r="AB117" i="19"/>
  <c r="AB118" i="19" s="1"/>
  <c r="P407" i="16"/>
  <c r="P408" i="16" s="1"/>
  <c r="P201" i="19"/>
  <c r="P202" i="19" s="1"/>
  <c r="M23" i="15"/>
  <c r="N23" i="15" l="1"/>
  <c r="M24" i="15"/>
  <c r="N24" i="15" s="1"/>
  <c r="G320" i="19"/>
  <c r="AL319" i="19"/>
  <c r="AL320" i="19" s="1"/>
  <c r="G138" i="19"/>
  <c r="AL137" i="19"/>
  <c r="AL138" i="19" s="1"/>
  <c r="AL285" i="19"/>
  <c r="AL286" i="19" s="1"/>
  <c r="G286" i="19"/>
  <c r="G324" i="16"/>
  <c r="AL323" i="16"/>
  <c r="AL324" i="16" s="1"/>
  <c r="AL307" i="19"/>
  <c r="AL308" i="19" s="1"/>
  <c r="G308" i="19"/>
  <c r="G232" i="19"/>
  <c r="AL231" i="19"/>
  <c r="AL232" i="19" s="1"/>
  <c r="AL203" i="19"/>
  <c r="AL204" i="19" s="1"/>
  <c r="G204" i="19"/>
  <c r="G188" i="19"/>
  <c r="AL187" i="19"/>
  <c r="AL188" i="19" s="1"/>
  <c r="G264" i="16"/>
  <c r="AL263" i="16"/>
  <c r="AL264" i="16" s="1"/>
  <c r="AL519" i="16"/>
  <c r="AL520" i="16" s="1"/>
  <c r="G520" i="16"/>
  <c r="AL325" i="16"/>
  <c r="AL326" i="16" s="1"/>
  <c r="G326" i="16"/>
  <c r="AH322" i="19"/>
  <c r="AH321" i="19"/>
  <c r="AL297" i="16"/>
  <c r="AL298" i="16" s="1"/>
  <c r="G298" i="16"/>
  <c r="G408" i="16"/>
  <c r="AL407" i="16"/>
  <c r="AL408" i="16" s="1"/>
  <c r="AL123" i="19"/>
  <c r="AL124" i="19" s="1"/>
  <c r="G124" i="19"/>
  <c r="AG525" i="16"/>
  <c r="AL205" i="19"/>
  <c r="AL206" i="19" s="1"/>
  <c r="G206" i="19"/>
  <c r="G272" i="19"/>
  <c r="AL271" i="19"/>
  <c r="AL272" i="19" s="1"/>
  <c r="G68" i="19"/>
  <c r="AL67" i="19"/>
  <c r="AL68" i="19" s="1"/>
  <c r="G142" i="19"/>
  <c r="AL141" i="19"/>
  <c r="AL142" i="19" s="1"/>
  <c r="G458" i="16"/>
  <c r="AL457" i="16"/>
  <c r="AL458" i="16" s="1"/>
  <c r="AL421" i="16"/>
  <c r="AL422" i="16" s="1"/>
  <c r="G422" i="16"/>
  <c r="T322" i="19"/>
  <c r="T321" i="19"/>
  <c r="G478" i="16"/>
  <c r="AL477" i="16"/>
  <c r="AL478" i="16" s="1"/>
  <c r="AL297" i="19"/>
  <c r="AL298" i="19" s="1"/>
  <c r="G298" i="19"/>
  <c r="AL207" i="19"/>
  <c r="AL208" i="19" s="1"/>
  <c r="G208" i="19"/>
  <c r="G308" i="16"/>
  <c r="AL307" i="16"/>
  <c r="AL308" i="16" s="1"/>
  <c r="G260" i="16"/>
  <c r="AL259" i="16"/>
  <c r="AL260" i="16" s="1"/>
  <c r="G182" i="19"/>
  <c r="AL181" i="19"/>
  <c r="AL182" i="19" s="1"/>
  <c r="AD525" i="16"/>
  <c r="X525" i="16"/>
  <c r="AL463" i="16"/>
  <c r="AL464" i="16" s="1"/>
  <c r="G464" i="16"/>
  <c r="AL357" i="16"/>
  <c r="AL358" i="16" s="1"/>
  <c r="G358" i="16"/>
  <c r="AA525" i="16"/>
  <c r="AL311" i="19"/>
  <c r="AL312" i="19" s="1"/>
  <c r="G312" i="19"/>
  <c r="AL267" i="16"/>
  <c r="AL268" i="16" s="1"/>
  <c r="G268" i="16"/>
  <c r="H525" i="16"/>
  <c r="AL257" i="16"/>
  <c r="AL258" i="16" s="1"/>
  <c r="G258" i="16"/>
  <c r="G12" i="19"/>
  <c r="AL11" i="19"/>
  <c r="AL12" i="19" s="1"/>
  <c r="S525" i="16"/>
  <c r="AL403" i="16"/>
  <c r="AL404" i="16" s="1"/>
  <c r="G404" i="16"/>
  <c r="AF525" i="16"/>
  <c r="G424" i="16"/>
  <c r="AL423" i="16"/>
  <c r="AL424" i="16" s="1"/>
  <c r="G376" i="16"/>
  <c r="AL375" i="16"/>
  <c r="AL376" i="16" s="1"/>
  <c r="G98" i="19"/>
  <c r="AL97" i="19"/>
  <c r="AL98" i="19" s="1"/>
  <c r="G406" i="16"/>
  <c r="AL405" i="16"/>
  <c r="AL406" i="16" s="1"/>
  <c r="AL191" i="19"/>
  <c r="AL192" i="19" s="1"/>
  <c r="G192" i="19"/>
  <c r="G10" i="19"/>
  <c r="AL9" i="19"/>
  <c r="AL10" i="19" s="1"/>
  <c r="G228" i="16"/>
  <c r="AL227" i="16"/>
  <c r="AL228" i="16" s="1"/>
  <c r="G172" i="19"/>
  <c r="AL171" i="19"/>
  <c r="AL172" i="19" s="1"/>
  <c r="G340" i="16"/>
  <c r="AL339" i="16"/>
  <c r="AL340" i="16" s="1"/>
  <c r="M322" i="19"/>
  <c r="M321" i="19"/>
  <c r="G314" i="19"/>
  <c r="AL313" i="19"/>
  <c r="AL314" i="19" s="1"/>
  <c r="G60" i="19"/>
  <c r="AL59" i="19"/>
  <c r="AL60" i="19" s="1"/>
  <c r="G224" i="19"/>
  <c r="AL223" i="19"/>
  <c r="AL224" i="19" s="1"/>
  <c r="AL289" i="19"/>
  <c r="AL290" i="19" s="1"/>
  <c r="G290" i="19"/>
  <c r="AL251" i="16"/>
  <c r="AL252" i="16" s="1"/>
  <c r="G252" i="16"/>
  <c r="G500" i="16"/>
  <c r="AL499" i="16"/>
  <c r="AL500" i="16" s="1"/>
  <c r="AL389" i="16"/>
  <c r="AL390" i="16" s="1"/>
  <c r="G390" i="16"/>
  <c r="AL279" i="16"/>
  <c r="AL280" i="16" s="1"/>
  <c r="G280" i="16"/>
  <c r="K321" i="19"/>
  <c r="K322" i="19"/>
  <c r="AL243" i="16"/>
  <c r="AL244" i="16" s="1"/>
  <c r="G244" i="16"/>
  <c r="AL469" i="16"/>
  <c r="AL470" i="16" s="1"/>
  <c r="G470" i="16"/>
  <c r="AL503" i="16"/>
  <c r="AL504" i="16" s="1"/>
  <c r="G504" i="16"/>
  <c r="G346" i="16"/>
  <c r="AL345" i="16"/>
  <c r="AL346" i="16" s="1"/>
  <c r="G382" i="16"/>
  <c r="AL381" i="16"/>
  <c r="AL382" i="16" s="1"/>
  <c r="G304" i="19"/>
  <c r="AL303" i="19"/>
  <c r="AL304" i="19" s="1"/>
  <c r="AL385" i="16"/>
  <c r="AL386" i="16" s="1"/>
  <c r="G386" i="16"/>
  <c r="G328" i="16"/>
  <c r="AL327" i="16"/>
  <c r="AL328" i="16" s="1"/>
  <c r="G154" i="19"/>
  <c r="AL153" i="19"/>
  <c r="AL154" i="19" s="1"/>
  <c r="AL219" i="19"/>
  <c r="AL220" i="19" s="1"/>
  <c r="G220" i="19"/>
  <c r="AL47" i="19"/>
  <c r="AL48" i="19" s="1"/>
  <c r="G48" i="19"/>
  <c r="AL227" i="19"/>
  <c r="AL228" i="19" s="1"/>
  <c r="G228" i="19"/>
  <c r="G506" i="16"/>
  <c r="AL505" i="16"/>
  <c r="AL506" i="16" s="1"/>
  <c r="G178" i="19"/>
  <c r="AL177" i="19"/>
  <c r="AL178" i="19" s="1"/>
  <c r="AK321" i="19"/>
  <c r="AK322" i="19"/>
  <c r="G318" i="16"/>
  <c r="AL317" i="16"/>
  <c r="AL318" i="16" s="1"/>
  <c r="AL449" i="16"/>
  <c r="AL450" i="16" s="1"/>
  <c r="G450" i="16"/>
  <c r="L322" i="19"/>
  <c r="L321" i="19"/>
  <c r="AL115" i="19"/>
  <c r="AL116" i="19" s="1"/>
  <c r="G116" i="19"/>
  <c r="G482" i="16"/>
  <c r="AL481" i="16"/>
  <c r="AL482" i="16" s="1"/>
  <c r="G238" i="19"/>
  <c r="AL237" i="19"/>
  <c r="AL238" i="19" s="1"/>
  <c r="G402" i="16"/>
  <c r="AL401" i="16"/>
  <c r="AL402" i="16" s="1"/>
  <c r="AL291" i="19"/>
  <c r="AL292" i="19" s="1"/>
  <c r="G292" i="19"/>
  <c r="G104" i="19"/>
  <c r="AL103" i="19"/>
  <c r="AL104" i="19" s="1"/>
  <c r="AJ525" i="16"/>
  <c r="AL229" i="16"/>
  <c r="AL230" i="16" s="1"/>
  <c r="G230" i="16"/>
  <c r="AL55" i="19"/>
  <c r="AL56" i="19" s="1"/>
  <c r="G56" i="19"/>
  <c r="G164" i="19"/>
  <c r="AL163" i="19"/>
  <c r="AL164" i="19" s="1"/>
  <c r="AL117" i="19"/>
  <c r="AL118" i="19" s="1"/>
  <c r="G118" i="19"/>
  <c r="AL361" i="16"/>
  <c r="AL362" i="16" s="1"/>
  <c r="G362" i="16"/>
  <c r="AL331" i="16"/>
  <c r="AL332" i="16" s="1"/>
  <c r="G332" i="16"/>
  <c r="G452" i="16"/>
  <c r="AL451" i="16"/>
  <c r="AL452" i="16" s="1"/>
  <c r="G58" i="19"/>
  <c r="AL57" i="19"/>
  <c r="AL58" i="19" s="1"/>
  <c r="AE525" i="16"/>
  <c r="AL119" i="19"/>
  <c r="AL120" i="19" s="1"/>
  <c r="G120" i="19"/>
  <c r="G92" i="19"/>
  <c r="AL91" i="19"/>
  <c r="AL92" i="19" s="1"/>
  <c r="G202" i="19"/>
  <c r="AL201" i="19"/>
  <c r="AL202" i="19" s="1"/>
  <c r="G276" i="16"/>
  <c r="AL275" i="16"/>
  <c r="AL276" i="16" s="1"/>
  <c r="AL255" i="19"/>
  <c r="AL256" i="19" s="1"/>
  <c r="G256" i="19"/>
  <c r="AL263" i="19"/>
  <c r="AL264" i="19" s="1"/>
  <c r="G264" i="19"/>
  <c r="G306" i="19"/>
  <c r="AL305" i="19"/>
  <c r="AL306" i="19" s="1"/>
  <c r="G474" i="16"/>
  <c r="AL473" i="16"/>
  <c r="AL474" i="16" s="1"/>
  <c r="G466" i="16"/>
  <c r="AL465" i="16"/>
  <c r="AL466" i="16" s="1"/>
  <c r="G368" i="16"/>
  <c r="AL367" i="16"/>
  <c r="AL368" i="16" s="1"/>
  <c r="AL83" i="19"/>
  <c r="AL84" i="19" s="1"/>
  <c r="G84" i="19"/>
  <c r="AL471" i="16"/>
  <c r="AL472" i="16" s="1"/>
  <c r="G472" i="16"/>
  <c r="G242" i="16"/>
  <c r="AL241" i="16"/>
  <c r="AL242" i="16" s="1"/>
  <c r="AL333" i="16"/>
  <c r="AL334" i="16" s="1"/>
  <c r="G334" i="16"/>
  <c r="AL483" i="16"/>
  <c r="AL484" i="16" s="1"/>
  <c r="G484" i="16"/>
  <c r="G20" i="19"/>
  <c r="AL19" i="19"/>
  <c r="AL20" i="19" s="1"/>
  <c r="AL427" i="16"/>
  <c r="AL428" i="16" s="1"/>
  <c r="G428" i="16"/>
  <c r="AL285" i="16"/>
  <c r="AL286" i="16" s="1"/>
  <c r="G286" i="16"/>
  <c r="AL387" i="16"/>
  <c r="AL388" i="16" s="1"/>
  <c r="G388" i="16"/>
  <c r="G354" i="16"/>
  <c r="AL353" i="16"/>
  <c r="AL354" i="16" s="1"/>
  <c r="AD322" i="19"/>
  <c r="AD321" i="19"/>
  <c r="AL219" i="16"/>
  <c r="AL220" i="16" s="1"/>
  <c r="G220" i="16"/>
  <c r="G374" i="16"/>
  <c r="AL373" i="16"/>
  <c r="AL374" i="16" s="1"/>
  <c r="AL259" i="19"/>
  <c r="AL260" i="19" s="1"/>
  <c r="G260" i="19"/>
  <c r="G296" i="16"/>
  <c r="AL295" i="16"/>
  <c r="AL296" i="16" s="1"/>
  <c r="G152" i="19"/>
  <c r="AL151" i="19"/>
  <c r="AL152" i="19" s="1"/>
  <c r="G418" i="16"/>
  <c r="AL417" i="16"/>
  <c r="AL418" i="16" s="1"/>
  <c r="AL301" i="16"/>
  <c r="AL302" i="16" s="1"/>
  <c r="G302" i="16"/>
  <c r="G282" i="16"/>
  <c r="AL281" i="16"/>
  <c r="AL282" i="16" s="1"/>
  <c r="G130" i="19"/>
  <c r="G131" i="19" s="1"/>
  <c r="AL129" i="19"/>
  <c r="AL130" i="19" s="1"/>
  <c r="AL109" i="19"/>
  <c r="AL110" i="19" s="1"/>
  <c r="G110" i="19"/>
  <c r="G62" i="19"/>
  <c r="AL61" i="19"/>
  <c r="AL62" i="19" s="1"/>
  <c r="AL479" i="16"/>
  <c r="AL480" i="16" s="1"/>
  <c r="G480" i="16"/>
  <c r="J525" i="16"/>
  <c r="G64" i="19"/>
  <c r="AL63" i="19"/>
  <c r="AL64" i="19" s="1"/>
  <c r="AL197" i="19"/>
  <c r="AL198" i="19" s="1"/>
  <c r="G198" i="19"/>
  <c r="P525" i="16"/>
  <c r="AF321" i="19"/>
  <c r="AF322" i="19"/>
  <c r="AL169" i="19"/>
  <c r="AL170" i="19" s="1"/>
  <c r="G170" i="19"/>
  <c r="AL445" i="16"/>
  <c r="AL446" i="16" s="1"/>
  <c r="G446" i="16"/>
  <c r="G248" i="16"/>
  <c r="AL247" i="16"/>
  <c r="AL248" i="16" s="1"/>
  <c r="G250" i="16"/>
  <c r="AL249" i="16"/>
  <c r="AL250" i="16" s="1"/>
  <c r="G306" i="16"/>
  <c r="AL305" i="16"/>
  <c r="AL306" i="16" s="1"/>
  <c r="AL215" i="16"/>
  <c r="AL216" i="16" s="1"/>
  <c r="G216" i="16"/>
  <c r="G22" i="19"/>
  <c r="AL21" i="19"/>
  <c r="AL22" i="19" s="1"/>
  <c r="G134" i="19"/>
  <c r="AL133" i="19"/>
  <c r="AL134" i="19" s="1"/>
  <c r="Z525" i="16"/>
  <c r="G266" i="16"/>
  <c r="AL265" i="16"/>
  <c r="AL266" i="16" s="1"/>
  <c r="R525" i="16"/>
  <c r="AC525" i="16"/>
  <c r="G442" i="16"/>
  <c r="AL441" i="16"/>
  <c r="AL442" i="16" s="1"/>
  <c r="G50" i="19"/>
  <c r="AL49" i="19"/>
  <c r="AL50" i="19" s="1"/>
  <c r="G46" i="19"/>
  <c r="AL45" i="19"/>
  <c r="AL46" i="19" s="1"/>
  <c r="AL183" i="19"/>
  <c r="AL184" i="19" s="1"/>
  <c r="G184" i="19"/>
  <c r="AL73" i="19"/>
  <c r="AL74" i="19" s="1"/>
  <c r="G74" i="19"/>
  <c r="W525" i="16"/>
  <c r="K525" i="16"/>
  <c r="AL37" i="19"/>
  <c r="AL38" i="19" s="1"/>
  <c r="G38" i="19"/>
  <c r="G166" i="19"/>
  <c r="AL165" i="19"/>
  <c r="AL166" i="19" s="1"/>
  <c r="AL265" i="19"/>
  <c r="AL266" i="19" s="1"/>
  <c r="G266" i="19"/>
  <c r="G400" i="16"/>
  <c r="AL399" i="16"/>
  <c r="AL400" i="16" s="1"/>
  <c r="AL355" i="16"/>
  <c r="AL356" i="16" s="1"/>
  <c r="G356" i="16"/>
  <c r="G176" i="19"/>
  <c r="AL175" i="19"/>
  <c r="AL176" i="19" s="1"/>
  <c r="G180" i="19"/>
  <c r="AL179" i="19"/>
  <c r="AL180" i="19" s="1"/>
  <c r="AL121" i="19"/>
  <c r="AL122" i="19" s="1"/>
  <c r="G122" i="19"/>
  <c r="G380" i="16"/>
  <c r="AL379" i="16"/>
  <c r="AL380" i="16" s="1"/>
  <c r="G302" i="19"/>
  <c r="AL301" i="19"/>
  <c r="AL302" i="19" s="1"/>
  <c r="AL111" i="19"/>
  <c r="AL112" i="19" s="1"/>
  <c r="G112" i="19"/>
  <c r="G40" i="19"/>
  <c r="AL39" i="19"/>
  <c r="AL40" i="19" s="1"/>
  <c r="G396" i="16"/>
  <c r="AL395" i="16"/>
  <c r="AL396" i="16" s="1"/>
  <c r="G244" i="19"/>
  <c r="AL243" i="19"/>
  <c r="AL244" i="19" s="1"/>
  <c r="AL77" i="19"/>
  <c r="AL78" i="19" s="1"/>
  <c r="G78" i="19"/>
  <c r="G158" i="19"/>
  <c r="AL157" i="19"/>
  <c r="AL158" i="19" s="1"/>
  <c r="G278" i="19"/>
  <c r="AL277" i="19"/>
  <c r="AL278" i="19" s="1"/>
  <c r="AL195" i="19"/>
  <c r="AL196" i="19" s="1"/>
  <c r="G196" i="19"/>
  <c r="G496" i="16"/>
  <c r="AL495" i="16"/>
  <c r="AL496" i="16" s="1"/>
  <c r="AL239" i="16"/>
  <c r="AL240" i="16" s="1"/>
  <c r="G240" i="16"/>
  <c r="AL223" i="16"/>
  <c r="AL224" i="16" s="1"/>
  <c r="G224" i="16"/>
  <c r="G212" i="16"/>
  <c r="AL211" i="16"/>
  <c r="AL212" i="16" s="1"/>
  <c r="G312" i="16"/>
  <c r="AL311" i="16"/>
  <c r="AL312" i="16" s="1"/>
  <c r="AL233" i="16"/>
  <c r="AL234" i="16" s="1"/>
  <c r="G234" i="16"/>
  <c r="G432" i="16"/>
  <c r="AL431" i="16"/>
  <c r="AL432" i="16" s="1"/>
  <c r="G288" i="16"/>
  <c r="AL287" i="16"/>
  <c r="AL288" i="16" s="1"/>
  <c r="AL293" i="16"/>
  <c r="AL294" i="16" s="1"/>
  <c r="G294" i="16"/>
  <c r="G226" i="19"/>
  <c r="AL225" i="19"/>
  <c r="AL226" i="19" s="1"/>
  <c r="AL233" i="19"/>
  <c r="AL234" i="19" s="1"/>
  <c r="G234" i="19"/>
  <c r="G448" i="16"/>
  <c r="AL447" i="16"/>
  <c r="AL448" i="16" s="1"/>
  <c r="AL489" i="16"/>
  <c r="AL490" i="16" s="1"/>
  <c r="G490" i="16"/>
  <c r="I525" i="16"/>
  <c r="AL221" i="16"/>
  <c r="AL222" i="16" s="1"/>
  <c r="G222" i="16"/>
  <c r="G512" i="16"/>
  <c r="AL511" i="16"/>
  <c r="AL512" i="16" s="1"/>
  <c r="U525" i="16"/>
  <c r="AL155" i="19"/>
  <c r="AL156" i="19" s="1"/>
  <c r="G156" i="19"/>
  <c r="G342" i="16"/>
  <c r="AL341" i="16"/>
  <c r="AL342" i="16" s="1"/>
  <c r="AL125" i="19"/>
  <c r="AL126" i="19" s="1"/>
  <c r="G126" i="19"/>
  <c r="AL245" i="19"/>
  <c r="AL246" i="19" s="1"/>
  <c r="G246" i="19"/>
  <c r="G316" i="19"/>
  <c r="AL315" i="19"/>
  <c r="AL316" i="19" s="1"/>
  <c r="AE322" i="19"/>
  <c r="AE321" i="19"/>
  <c r="AH525" i="16"/>
  <c r="G510" i="16"/>
  <c r="AL509" i="16"/>
  <c r="AL510" i="16" s="1"/>
  <c r="AG322" i="19"/>
  <c r="AG321" i="19"/>
  <c r="AL161" i="19"/>
  <c r="AL162" i="19" s="1"/>
  <c r="G162" i="19"/>
  <c r="G522" i="16"/>
  <c r="AL521" i="16"/>
  <c r="AL522" i="16" s="1"/>
  <c r="G274" i="16"/>
  <c r="AL273" i="16"/>
  <c r="AL274" i="16" s="1"/>
  <c r="G232" i="16"/>
  <c r="AL231" i="16"/>
  <c r="AL232" i="16" s="1"/>
  <c r="AL347" i="16"/>
  <c r="AL348" i="16" s="1"/>
  <c r="G348" i="16"/>
  <c r="G252" i="19"/>
  <c r="AL251" i="19"/>
  <c r="AL252" i="19" s="1"/>
  <c r="AL215" i="19"/>
  <c r="AL216" i="19" s="1"/>
  <c r="G216" i="19"/>
  <c r="T525" i="16"/>
  <c r="AL273" i="19"/>
  <c r="AL274" i="19" s="1"/>
  <c r="G274" i="19"/>
  <c r="AL267" i="19"/>
  <c r="AL268" i="19" s="1"/>
  <c r="G268" i="19"/>
  <c r="AL127" i="19"/>
  <c r="AL128" i="19" s="1"/>
  <c r="G128" i="19"/>
  <c r="G280" i="19"/>
  <c r="AL279" i="19"/>
  <c r="AL280" i="19" s="1"/>
  <c r="AL101" i="19"/>
  <c r="AL102" i="19" s="1"/>
  <c r="G102" i="19"/>
  <c r="G54" i="19"/>
  <c r="AL53" i="19"/>
  <c r="AL54" i="19" s="1"/>
  <c r="G222" i="19"/>
  <c r="AL221" i="19"/>
  <c r="AL222" i="19" s="1"/>
  <c r="AL455" i="16"/>
  <c r="AL456" i="16" s="1"/>
  <c r="G456" i="16"/>
  <c r="AL79" i="19"/>
  <c r="AL80" i="19" s="1"/>
  <c r="G80" i="19"/>
  <c r="AL485" i="16"/>
  <c r="AL486" i="16" s="1"/>
  <c r="G486" i="16"/>
  <c r="G148" i="19"/>
  <c r="AL147" i="19"/>
  <c r="AL148" i="19" s="1"/>
  <c r="X322" i="19"/>
  <c r="X321" i="19"/>
  <c r="AL209" i="16"/>
  <c r="AL210" i="16" s="1"/>
  <c r="G210" i="16"/>
  <c r="G168" i="19"/>
  <c r="AL167" i="19"/>
  <c r="AL168" i="19" s="1"/>
  <c r="AL89" i="19"/>
  <c r="AL90" i="19" s="1"/>
  <c r="G90" i="19"/>
  <c r="G300" i="16"/>
  <c r="AL299" i="16"/>
  <c r="AL300" i="16" s="1"/>
  <c r="AA322" i="19"/>
  <c r="AA321" i="19"/>
  <c r="AL211" i="19"/>
  <c r="AL212" i="19" s="1"/>
  <c r="G212" i="19"/>
  <c r="G96" i="19"/>
  <c r="AL95" i="19"/>
  <c r="AL96" i="19" s="1"/>
  <c r="G76" i="19"/>
  <c r="AL75" i="19"/>
  <c r="AL76" i="19" s="1"/>
  <c r="AL515" i="16"/>
  <c r="AL516" i="16" s="1"/>
  <c r="G516" i="16"/>
  <c r="AL513" i="16"/>
  <c r="AL514" i="16" s="1"/>
  <c r="G514" i="16"/>
  <c r="AL365" i="16"/>
  <c r="AL366" i="16" s="1"/>
  <c r="G366" i="16"/>
  <c r="V320" i="19"/>
  <c r="V322" i="19" s="1"/>
  <c r="G436" i="16"/>
  <c r="AL435" i="16"/>
  <c r="AL436" i="16" s="1"/>
  <c r="H322" i="19"/>
  <c r="H321" i="19"/>
  <c r="AL51" i="19"/>
  <c r="AL52" i="19" s="1"/>
  <c r="G52" i="19"/>
  <c r="S322" i="19"/>
  <c r="S321" i="19"/>
  <c r="J321" i="19"/>
  <c r="J322" i="19"/>
  <c r="AB525" i="16"/>
  <c r="AL235" i="16"/>
  <c r="AL236" i="16" s="1"/>
  <c r="G236" i="16"/>
  <c r="P322" i="19"/>
  <c r="P321" i="19"/>
  <c r="G218" i="19"/>
  <c r="AL217" i="19"/>
  <c r="AL218" i="19" s="1"/>
  <c r="AL271" i="16"/>
  <c r="AL272" i="16" s="1"/>
  <c r="G272" i="16"/>
  <c r="G240" i="19"/>
  <c r="AL239" i="19"/>
  <c r="AL240" i="19" s="1"/>
  <c r="G200" i="19"/>
  <c r="AL199" i="19"/>
  <c r="AL200" i="19" s="1"/>
  <c r="G42" i="19"/>
  <c r="AL41" i="19"/>
  <c r="AL42" i="19" s="1"/>
  <c r="G44" i="19"/>
  <c r="AL43" i="19"/>
  <c r="AL44" i="19" s="1"/>
  <c r="AL99" i="19"/>
  <c r="AL100" i="19" s="1"/>
  <c r="G100" i="19"/>
  <c r="AL461" i="16"/>
  <c r="AL462" i="16" s="1"/>
  <c r="G462" i="16"/>
  <c r="AL397" i="16"/>
  <c r="AL398" i="16" s="1"/>
  <c r="G398" i="16"/>
  <c r="AL71" i="19"/>
  <c r="AL72" i="19" s="1"/>
  <c r="G72" i="19"/>
  <c r="Z321" i="19"/>
  <c r="Z322" i="19"/>
  <c r="AI525" i="16"/>
  <c r="G392" i="16"/>
  <c r="AL391" i="16"/>
  <c r="AL392" i="16" s="1"/>
  <c r="R321" i="19"/>
  <c r="R322" i="19"/>
  <c r="AC321" i="19"/>
  <c r="AC322" i="19"/>
  <c r="AL295" i="19"/>
  <c r="AL296" i="19" s="1"/>
  <c r="G296" i="19"/>
  <c r="G416" i="16"/>
  <c r="AL415" i="16"/>
  <c r="AL416" i="16" s="1"/>
  <c r="AL419" i="16"/>
  <c r="AL420" i="16" s="1"/>
  <c r="G420" i="16"/>
  <c r="W321" i="19"/>
  <c r="W322" i="19"/>
  <c r="AL291" i="16"/>
  <c r="AL292" i="16" s="1"/>
  <c r="G292" i="16"/>
  <c r="G492" i="16"/>
  <c r="AL491" i="16"/>
  <c r="AL492" i="16" s="1"/>
  <c r="AL453" i="16"/>
  <c r="AL454" i="16" s="1"/>
  <c r="G454" i="16"/>
  <c r="G214" i="16"/>
  <c r="AL213" i="16"/>
  <c r="AL214" i="16" s="1"/>
  <c r="G194" i="19"/>
  <c r="AL193" i="19"/>
  <c r="AL194" i="19" s="1"/>
  <c r="G300" i="19"/>
  <c r="AL299" i="19"/>
  <c r="AL300" i="19" s="1"/>
  <c r="AL149" i="19"/>
  <c r="AL150" i="19" s="1"/>
  <c r="G150" i="19"/>
  <c r="AL237" i="16"/>
  <c r="AL238" i="16" s="1"/>
  <c r="G238" i="16"/>
  <c r="G140" i="19"/>
  <c r="AL139" i="19"/>
  <c r="AL140" i="19" s="1"/>
  <c r="G320" i="16"/>
  <c r="AL319" i="16"/>
  <c r="AL320" i="16" s="1"/>
  <c r="G174" i="19"/>
  <c r="AL173" i="19"/>
  <c r="AL174" i="19" s="1"/>
  <c r="AL253" i="16"/>
  <c r="AL254" i="16" s="1"/>
  <c r="G254" i="16"/>
  <c r="G350" i="16"/>
  <c r="AL349" i="16"/>
  <c r="AL350" i="16" s="1"/>
  <c r="AL433" i="16"/>
  <c r="AL434" i="16" s="1"/>
  <c r="G434" i="16"/>
  <c r="AL313" i="16"/>
  <c r="AL314" i="16" s="1"/>
  <c r="G314" i="16"/>
  <c r="Y525" i="16"/>
  <c r="G444" i="16"/>
  <c r="AL443" i="16"/>
  <c r="AL444" i="16" s="1"/>
  <c r="G488" i="16"/>
  <c r="AL487" i="16"/>
  <c r="AL488" i="16" s="1"/>
  <c r="AL33" i="19"/>
  <c r="AL34" i="19" s="1"/>
  <c r="G34" i="19"/>
  <c r="AL351" i="16"/>
  <c r="AL352" i="16" s="1"/>
  <c r="G352" i="16"/>
  <c r="N525" i="16"/>
  <c r="AL17" i="19"/>
  <c r="AL18" i="19" s="1"/>
  <c r="G18" i="19"/>
  <c r="AJ321" i="19"/>
  <c r="AJ322" i="19"/>
  <c r="G6" i="19"/>
  <c r="AL5" i="19"/>
  <c r="AL6" i="19" s="1"/>
  <c r="AL23" i="19"/>
  <c r="AL24" i="19" s="1"/>
  <c r="G24" i="19"/>
  <c r="AL497" i="16"/>
  <c r="AL498" i="16" s="1"/>
  <c r="G498" i="16"/>
  <c r="G262" i="16"/>
  <c r="AL261" i="16"/>
  <c r="AL262" i="16" s="1"/>
  <c r="Q525" i="16"/>
  <c r="O525" i="16"/>
  <c r="G370" i="16"/>
  <c r="AL369" i="16"/>
  <c r="AL370" i="16" s="1"/>
  <c r="AL439" i="16"/>
  <c r="AL440" i="16" s="1"/>
  <c r="G440" i="16"/>
  <c r="G88" i="19"/>
  <c r="AL87" i="19"/>
  <c r="AL88" i="19" s="1"/>
  <c r="G524" i="16"/>
  <c r="AL523" i="16"/>
  <c r="AL524" i="16" s="1"/>
  <c r="AL81" i="19"/>
  <c r="AL82" i="19" s="1"/>
  <c r="G82" i="19"/>
  <c r="AL343" i="16"/>
  <c r="AL344" i="16" s="1"/>
  <c r="G344" i="16"/>
  <c r="AL241" i="19"/>
  <c r="AL242" i="19" s="1"/>
  <c r="G242" i="19"/>
  <c r="I321" i="19"/>
  <c r="I322" i="19"/>
  <c r="G16" i="19"/>
  <c r="AL15" i="19"/>
  <c r="AL16" i="19" s="1"/>
  <c r="U322" i="19"/>
  <c r="U321" i="19"/>
  <c r="AL437" i="16"/>
  <c r="AL438" i="16" s="1"/>
  <c r="G438" i="16"/>
  <c r="G136" i="19"/>
  <c r="AL135" i="19"/>
  <c r="AL136" i="19" s="1"/>
  <c r="G410" i="16"/>
  <c r="AL409" i="16"/>
  <c r="AL410" i="16" s="1"/>
  <c r="G394" i="16"/>
  <c r="AL393" i="16"/>
  <c r="AL394" i="16" s="1"/>
  <c r="AL69" i="19"/>
  <c r="AL70" i="19" s="1"/>
  <c r="G70" i="19"/>
  <c r="AL329" i="16"/>
  <c r="AL330" i="16" s="1"/>
  <c r="G330" i="16"/>
  <c r="G460" i="16"/>
  <c r="AL459" i="16"/>
  <c r="AL460" i="16" s="1"/>
  <c r="AL467" i="16"/>
  <c r="AL468" i="16" s="1"/>
  <c r="G468" i="16"/>
  <c r="G270" i="19"/>
  <c r="AL269" i="19"/>
  <c r="AL270" i="19" s="1"/>
  <c r="AL261" i="19"/>
  <c r="AL262" i="19" s="1"/>
  <c r="G262" i="19"/>
  <c r="G412" i="16"/>
  <c r="AL411" i="16"/>
  <c r="AL412" i="16" s="1"/>
  <c r="AL317" i="19"/>
  <c r="AL318" i="19" s="1"/>
  <c r="G318" i="19"/>
  <c r="AL475" i="16"/>
  <c r="AL476" i="16" s="1"/>
  <c r="G476" i="16"/>
  <c r="AL25" i="19"/>
  <c r="AL26" i="19" s="1"/>
  <c r="G26" i="19"/>
  <c r="AL289" i="16"/>
  <c r="AL290" i="16" s="1"/>
  <c r="G290" i="16"/>
  <c r="AL501" i="16"/>
  <c r="AL502" i="16" s="1"/>
  <c r="G502" i="16"/>
  <c r="AL35" i="19"/>
  <c r="AL36" i="19" s="1"/>
  <c r="G36" i="19"/>
  <c r="G414" i="16"/>
  <c r="AL413" i="16"/>
  <c r="AL414" i="16" s="1"/>
  <c r="AL225" i="16"/>
  <c r="AL226" i="16" s="1"/>
  <c r="G226" i="16"/>
  <c r="G250" i="19"/>
  <c r="AL249" i="19"/>
  <c r="AL250" i="19" s="1"/>
  <c r="AL281" i="19"/>
  <c r="AL282" i="19" s="1"/>
  <c r="G282" i="19"/>
  <c r="G14" i="19"/>
  <c r="AL13" i="19"/>
  <c r="AL14" i="19" s="1"/>
  <c r="AL3" i="19"/>
  <c r="AL4" i="19" s="1"/>
  <c r="G4" i="19"/>
  <c r="G94" i="19"/>
  <c r="AL93" i="19"/>
  <c r="AL94" i="19" s="1"/>
  <c r="AL335" i="16"/>
  <c r="AL336" i="16" s="1"/>
  <c r="G336" i="16"/>
  <c r="G337" i="16" s="1"/>
  <c r="V525" i="16"/>
  <c r="AL309" i="19"/>
  <c r="AL310" i="19" s="1"/>
  <c r="G310" i="19"/>
  <c r="AL159" i="19"/>
  <c r="AL160" i="19" s="1"/>
  <c r="G160" i="19"/>
  <c r="AL315" i="16"/>
  <c r="AL316" i="16" s="1"/>
  <c r="G316" i="16"/>
  <c r="AL229" i="19"/>
  <c r="AL230" i="19" s="1"/>
  <c r="G230" i="19"/>
  <c r="G218" i="16"/>
  <c r="AL217" i="16"/>
  <c r="AL218" i="16" s="1"/>
  <c r="G276" i="19"/>
  <c r="AL275" i="19"/>
  <c r="AL276" i="19" s="1"/>
  <c r="G270" i="16"/>
  <c r="AL269" i="16"/>
  <c r="AL270" i="16" s="1"/>
  <c r="AB322" i="19"/>
  <c r="AB321" i="19"/>
  <c r="AL29" i="19"/>
  <c r="AL30" i="19" s="1"/>
  <c r="G30" i="19"/>
  <c r="AL65" i="19"/>
  <c r="AL66" i="19" s="1"/>
  <c r="G66" i="19"/>
  <c r="G304" i="16"/>
  <c r="AL303" i="16"/>
  <c r="AL304" i="16" s="1"/>
  <c r="G258" i="19"/>
  <c r="AL257" i="19"/>
  <c r="AL258" i="19" s="1"/>
  <c r="G278" i="16"/>
  <c r="AL277" i="16"/>
  <c r="AL278" i="16" s="1"/>
  <c r="G378" i="16"/>
  <c r="AL377" i="16"/>
  <c r="AL378" i="16" s="1"/>
  <c r="M525" i="16"/>
  <c r="AL517" i="16"/>
  <c r="AL518" i="16" s="1"/>
  <c r="G518" i="16"/>
  <c r="AI322" i="19"/>
  <c r="AI321" i="19"/>
  <c r="AL185" i="19"/>
  <c r="AL186" i="19" s="1"/>
  <c r="G186" i="19"/>
  <c r="G430" i="16"/>
  <c r="AL429" i="16"/>
  <c r="AL430" i="16" s="1"/>
  <c r="G236" i="19"/>
  <c r="AL235" i="19"/>
  <c r="AL236" i="19" s="1"/>
  <c r="AL493" i="16"/>
  <c r="AL494" i="16" s="1"/>
  <c r="G494" i="16"/>
  <c r="AL255" i="16"/>
  <c r="AL256" i="16" s="1"/>
  <c r="G256" i="16"/>
  <c r="AL209" i="19"/>
  <c r="AL210" i="19" s="1"/>
  <c r="G210" i="19"/>
  <c r="G214" i="19"/>
  <c r="AL213" i="19"/>
  <c r="AL214" i="19" s="1"/>
  <c r="AL85" i="19"/>
  <c r="AL86" i="19" s="1"/>
  <c r="G86" i="19"/>
  <c r="AL287" i="19"/>
  <c r="AL288" i="19" s="1"/>
  <c r="G288" i="19"/>
  <c r="G248" i="19"/>
  <c r="AL247" i="19"/>
  <c r="AL248" i="19" s="1"/>
  <c r="AL7" i="19"/>
  <c r="AL8" i="19" s="1"/>
  <c r="G8" i="19"/>
  <c r="AL371" i="16"/>
  <c r="AL372" i="16" s="1"/>
  <c r="G372" i="16"/>
  <c r="G32" i="19"/>
  <c r="AL31" i="19"/>
  <c r="AL32" i="19" s="1"/>
  <c r="AL507" i="16"/>
  <c r="AL508" i="16" s="1"/>
  <c r="G508" i="16"/>
  <c r="AL113" i="19"/>
  <c r="AL114" i="19" s="1"/>
  <c r="G114" i="19"/>
  <c r="AL359" i="16"/>
  <c r="AL360" i="16" s="1"/>
  <c r="G360" i="16"/>
  <c r="AL425" i="16"/>
  <c r="AL426" i="16" s="1"/>
  <c r="G426" i="16"/>
  <c r="G144" i="19"/>
  <c r="AL143" i="19"/>
  <c r="AL144" i="19" s="1"/>
  <c r="AL383" i="16"/>
  <c r="AL384" i="16" s="1"/>
  <c r="G384" i="16"/>
  <c r="AK525" i="16"/>
  <c r="AL245" i="16"/>
  <c r="AL246" i="16" s="1"/>
  <c r="G246" i="16"/>
  <c r="AL189" i="19"/>
  <c r="AL190" i="19" s="1"/>
  <c r="G190" i="19"/>
  <c r="L525" i="16"/>
  <c r="G284" i="16"/>
  <c r="AL283" i="16"/>
  <c r="AL284" i="16" s="1"/>
  <c r="G108" i="19"/>
  <c r="AL107" i="19"/>
  <c r="AL108" i="19" s="1"/>
  <c r="G364" i="16"/>
  <c r="AL363" i="16"/>
  <c r="AL364" i="16" s="1"/>
  <c r="AL321" i="16"/>
  <c r="AL322" i="16" s="1"/>
  <c r="G322" i="16"/>
  <c r="Y321" i="19"/>
  <c r="Y322" i="19"/>
  <c r="AL283" i="19"/>
  <c r="AL284" i="19" s="1"/>
  <c r="G284" i="19"/>
  <c r="AL309" i="16"/>
  <c r="AL310" i="16" s="1"/>
  <c r="G310" i="16"/>
  <c r="G146" i="19"/>
  <c r="AL145" i="19"/>
  <c r="AL146" i="19" s="1"/>
  <c r="N321" i="19"/>
  <c r="N322" i="19"/>
  <c r="G294" i="19"/>
  <c r="AL293" i="19"/>
  <c r="AL294" i="19" s="1"/>
  <c r="AL105" i="19"/>
  <c r="AL106" i="19" s="1"/>
  <c r="G106" i="19"/>
  <c r="AL27" i="19"/>
  <c r="AL28" i="19" s="1"/>
  <c r="G28" i="19"/>
  <c r="Q321" i="19"/>
  <c r="Q322" i="19"/>
  <c r="O322" i="19"/>
  <c r="O321" i="19"/>
  <c r="AL131" i="19" l="1"/>
  <c r="AL132" i="19" s="1"/>
  <c r="G132" i="19"/>
  <c r="G322" i="19" s="1"/>
  <c r="AL322" i="19" s="1"/>
  <c r="V321" i="19"/>
  <c r="G321" i="19"/>
  <c r="AL337" i="16"/>
  <c r="AL338" i="16" s="1"/>
  <c r="G338" i="16"/>
  <c r="G525" i="16" s="1"/>
  <c r="AL525" i="16" l="1"/>
  <c r="AL321" i="19"/>
  <c r="AL526" i="16" l="1"/>
  <c r="X169" i="16" l="1"/>
  <c r="X170" i="16" s="1"/>
  <c r="X74" i="18"/>
  <c r="X75" i="18" s="1"/>
  <c r="AE105" i="16"/>
  <c r="AE106" i="16" s="1"/>
  <c r="AE9" i="18"/>
  <c r="AE10" i="18" s="1"/>
  <c r="U78" i="18"/>
  <c r="U79" i="18" s="1"/>
  <c r="U173" i="16"/>
  <c r="U174" i="16" s="1"/>
  <c r="R39" i="18"/>
  <c r="R40" i="18" s="1"/>
  <c r="R135" i="16"/>
  <c r="R136" i="16" s="1"/>
  <c r="S82" i="18"/>
  <c r="S83" i="18" s="1"/>
  <c r="S177" i="16"/>
  <c r="S178" i="16" s="1"/>
  <c r="X55" i="18"/>
  <c r="X56" i="18" s="1"/>
  <c r="X151" i="16"/>
  <c r="X152" i="16" s="1"/>
  <c r="AJ177" i="16"/>
  <c r="AJ178" i="16" s="1"/>
  <c r="AJ82" i="18"/>
  <c r="AJ83" i="18" s="1"/>
  <c r="V76" i="18"/>
  <c r="V77" i="18" s="1"/>
  <c r="V171" i="16"/>
  <c r="V172" i="16" s="1"/>
  <c r="AA51" i="18"/>
  <c r="AA52" i="18" s="1"/>
  <c r="AA147" i="16"/>
  <c r="AA148" i="16" s="1"/>
  <c r="AB37" i="18"/>
  <c r="AB38" i="18" s="1"/>
  <c r="AB133" i="16"/>
  <c r="AB134" i="16" s="1"/>
  <c r="N49" i="18"/>
  <c r="N50" i="18" s="1"/>
  <c r="N145" i="16"/>
  <c r="N146" i="16" s="1"/>
  <c r="I115" i="16"/>
  <c r="I116" i="16" s="1"/>
  <c r="I19" i="18"/>
  <c r="I20" i="18" s="1"/>
  <c r="K127" i="16"/>
  <c r="K128" i="16" s="1"/>
  <c r="K31" i="18"/>
  <c r="K32" i="18" s="1"/>
  <c r="Q84" i="18"/>
  <c r="Q85" i="18" s="1"/>
  <c r="Q179" i="16"/>
  <c r="Q180" i="16" s="1"/>
  <c r="Q49" i="18"/>
  <c r="Q50" i="18" s="1"/>
  <c r="Q145" i="16"/>
  <c r="Q146" i="16" s="1"/>
  <c r="N35" i="18"/>
  <c r="N36" i="18" s="1"/>
  <c r="N131" i="16"/>
  <c r="N132" i="16" s="1"/>
  <c r="G137" i="16"/>
  <c r="G41" i="18"/>
  <c r="U71" i="16"/>
  <c r="U71" i="17"/>
  <c r="U72" i="17" s="1"/>
  <c r="U101" i="17" s="1"/>
  <c r="U104" i="17" s="1"/>
  <c r="AG53" i="18"/>
  <c r="AG54" i="18" s="1"/>
  <c r="AG149" i="16"/>
  <c r="AG150" i="16" s="1"/>
  <c r="N45" i="18"/>
  <c r="N46" i="18" s="1"/>
  <c r="N141" i="16"/>
  <c r="N142" i="16" s="1"/>
  <c r="AC103" i="16"/>
  <c r="AC104" i="16" s="1"/>
  <c r="AC7" i="18"/>
  <c r="AC8" i="18" s="1"/>
  <c r="Q137" i="16"/>
  <c r="Q138" i="16" s="1"/>
  <c r="Q41" i="18"/>
  <c r="Q42" i="18" s="1"/>
  <c r="I102" i="18"/>
  <c r="I103" i="18" s="1"/>
  <c r="I197" i="16"/>
  <c r="I198" i="16" s="1"/>
  <c r="AK143" i="16"/>
  <c r="AK144" i="16" s="1"/>
  <c r="AK47" i="18"/>
  <c r="AK48" i="18" s="1"/>
  <c r="AE185" i="16"/>
  <c r="AE186" i="16" s="1"/>
  <c r="AE90" i="18"/>
  <c r="AE91" i="18" s="1"/>
  <c r="I43" i="18"/>
  <c r="I44" i="18" s="1"/>
  <c r="I139" i="16"/>
  <c r="I140" i="16" s="1"/>
  <c r="Q55" i="18"/>
  <c r="Q56" i="18" s="1"/>
  <c r="Q151" i="16"/>
  <c r="Q152" i="16" s="1"/>
  <c r="Q70" i="18"/>
  <c r="Q71" i="18" s="1"/>
  <c r="Q113" i="18" s="1"/>
  <c r="Q165" i="16"/>
  <c r="Q166" i="16" s="1"/>
  <c r="L92" i="18"/>
  <c r="L93" i="18" s="1"/>
  <c r="L187" i="16"/>
  <c r="L188" i="16" s="1"/>
  <c r="T102" i="18"/>
  <c r="T103" i="18" s="1"/>
  <c r="T197" i="16"/>
  <c r="T198" i="16" s="1"/>
  <c r="X37" i="18"/>
  <c r="X38" i="18" s="1"/>
  <c r="X133" i="16"/>
  <c r="X134" i="16" s="1"/>
  <c r="AC145" i="16"/>
  <c r="AC146" i="16" s="1"/>
  <c r="AC49" i="18"/>
  <c r="AC50" i="18" s="1"/>
  <c r="AH103" i="16"/>
  <c r="AH104" i="16" s="1"/>
  <c r="AH7" i="18"/>
  <c r="AH8" i="18" s="1"/>
  <c r="U171" i="16"/>
  <c r="U172" i="16" s="1"/>
  <c r="U76" i="18"/>
  <c r="U77" i="18" s="1"/>
  <c r="U84" i="18"/>
  <c r="U85" i="18" s="1"/>
  <c r="U179" i="16"/>
  <c r="U180" i="16" s="1"/>
  <c r="X33" i="18"/>
  <c r="X34" i="18" s="1"/>
  <c r="X129" i="16"/>
  <c r="X130" i="16" s="1"/>
  <c r="Q53" i="18"/>
  <c r="Q54" i="18" s="1"/>
  <c r="Q149" i="16"/>
  <c r="Q150" i="16" s="1"/>
  <c r="G141" i="16"/>
  <c r="G45" i="18"/>
  <c r="AK151" i="16"/>
  <c r="AK152" i="16" s="1"/>
  <c r="AK55" i="18"/>
  <c r="AK56" i="18" s="1"/>
  <c r="L111" i="16"/>
  <c r="L112" i="16" s="1"/>
  <c r="L15" i="18"/>
  <c r="L16" i="18" s="1"/>
  <c r="R43" i="18"/>
  <c r="R44" i="18" s="1"/>
  <c r="R139" i="16"/>
  <c r="R140" i="16" s="1"/>
  <c r="P15" i="18"/>
  <c r="P16" i="18" s="1"/>
  <c r="P111" i="16"/>
  <c r="P112" i="16" s="1"/>
  <c r="AF165" i="16"/>
  <c r="AF166" i="16" s="1"/>
  <c r="AF70" i="18"/>
  <c r="AF71" i="18" s="1"/>
  <c r="AF113" i="18" s="1"/>
  <c r="M102" i="18"/>
  <c r="M103" i="18" s="1"/>
  <c r="M197" i="16"/>
  <c r="M198" i="16" s="1"/>
  <c r="W102" i="18"/>
  <c r="W103" i="18" s="1"/>
  <c r="W197" i="16"/>
  <c r="W198" i="16" s="1"/>
  <c r="O151" i="16"/>
  <c r="O152" i="16" s="1"/>
  <c r="O55" i="18"/>
  <c r="O56" i="18" s="1"/>
  <c r="Y3" i="18"/>
  <c r="Y4" i="18" s="1"/>
  <c r="Y99" i="16"/>
  <c r="Y100" i="16" s="1"/>
  <c r="AD51" i="18"/>
  <c r="AD52" i="18" s="1"/>
  <c r="AD147" i="16"/>
  <c r="AD148" i="16" s="1"/>
  <c r="AJ107" i="16"/>
  <c r="AJ108" i="16" s="1"/>
  <c r="AJ11" i="18"/>
  <c r="AJ12" i="18" s="1"/>
  <c r="S92" i="18"/>
  <c r="S93" i="18" s="1"/>
  <c r="S187" i="16"/>
  <c r="S188" i="16" s="1"/>
  <c r="X99" i="16"/>
  <c r="X100" i="16" s="1"/>
  <c r="X3" i="18"/>
  <c r="X4" i="18" s="1"/>
  <c r="G96" i="18"/>
  <c r="G183" i="16"/>
  <c r="G88" i="18"/>
  <c r="G191" i="16"/>
  <c r="L103" i="16"/>
  <c r="L104" i="16" s="1"/>
  <c r="L7" i="18"/>
  <c r="L8" i="18" s="1"/>
  <c r="Q71" i="17"/>
  <c r="Q72" i="17" s="1"/>
  <c r="Q101" i="17" s="1"/>
  <c r="Q104" i="17" s="1"/>
  <c r="Q71" i="16"/>
  <c r="AE135" i="16"/>
  <c r="AE136" i="16" s="1"/>
  <c r="AE39" i="18"/>
  <c r="AE40" i="18" s="1"/>
  <c r="U27" i="18"/>
  <c r="U28" i="18" s="1"/>
  <c r="U123" i="16"/>
  <c r="U124" i="16" s="1"/>
  <c r="X86" i="18"/>
  <c r="X87" i="18" s="1"/>
  <c r="X181" i="16"/>
  <c r="X182" i="16" s="1"/>
  <c r="AJ68" i="18"/>
  <c r="AJ69" i="18" s="1"/>
  <c r="AJ112" i="18" s="1"/>
  <c r="AJ163" i="16"/>
  <c r="AJ164" i="16" s="1"/>
  <c r="W71" i="16"/>
  <c r="W71" i="17"/>
  <c r="W72" i="17" s="1"/>
  <c r="W101" i="17" s="1"/>
  <c r="W104" i="17" s="1"/>
  <c r="AF7" i="18"/>
  <c r="AF8" i="18" s="1"/>
  <c r="AF103" i="16"/>
  <c r="AF104" i="16" s="1"/>
  <c r="M33" i="18"/>
  <c r="M34" i="18" s="1"/>
  <c r="M129" i="16"/>
  <c r="M130" i="16" s="1"/>
  <c r="AC9" i="18"/>
  <c r="AC10" i="18" s="1"/>
  <c r="AC105" i="16"/>
  <c r="AC106" i="16" s="1"/>
  <c r="I94" i="18"/>
  <c r="I95" i="18" s="1"/>
  <c r="I189" i="16"/>
  <c r="I190" i="16" s="1"/>
  <c r="X68" i="18"/>
  <c r="X69" i="18" s="1"/>
  <c r="X112" i="18" s="1"/>
  <c r="X163" i="16"/>
  <c r="X164" i="16" s="1"/>
  <c r="AF43" i="18"/>
  <c r="AF44" i="18" s="1"/>
  <c r="AF139" i="16"/>
  <c r="AF140" i="16" s="1"/>
  <c r="Q96" i="18"/>
  <c r="Q97" i="18" s="1"/>
  <c r="Q183" i="16"/>
  <c r="Q184" i="16" s="1"/>
  <c r="Q191" i="16"/>
  <c r="Q192" i="16" s="1"/>
  <c r="Q88" i="18"/>
  <c r="Q89" i="18" s="1"/>
  <c r="AK121" i="16"/>
  <c r="AK122" i="16" s="1"/>
  <c r="AK25" i="18"/>
  <c r="AK26" i="18" s="1"/>
  <c r="AJ35" i="18"/>
  <c r="AJ36" i="18" s="1"/>
  <c r="AJ131" i="16"/>
  <c r="AJ132" i="16" s="1"/>
  <c r="O76" i="18"/>
  <c r="O77" i="18" s="1"/>
  <c r="O171" i="16"/>
  <c r="O172" i="16" s="1"/>
  <c r="Y17" i="18"/>
  <c r="Y18" i="18" s="1"/>
  <c r="Y113" i="16"/>
  <c r="Y114" i="16" s="1"/>
  <c r="AG171" i="16"/>
  <c r="AG172" i="16" s="1"/>
  <c r="AG76" i="18"/>
  <c r="AG77" i="18" s="1"/>
  <c r="Y92" i="18"/>
  <c r="Y93" i="18" s="1"/>
  <c r="Y187" i="16"/>
  <c r="Y188" i="16" s="1"/>
  <c r="Z127" i="16"/>
  <c r="Z128" i="16" s="1"/>
  <c r="Z31" i="18"/>
  <c r="Z32" i="18" s="1"/>
  <c r="J109" i="16"/>
  <c r="J110" i="16" s="1"/>
  <c r="J13" i="18"/>
  <c r="J14" i="18" s="1"/>
  <c r="R88" i="18"/>
  <c r="R89" i="18" s="1"/>
  <c r="R96" i="18"/>
  <c r="R97" i="18" s="1"/>
  <c r="R191" i="16"/>
  <c r="R192" i="16" s="1"/>
  <c r="R183" i="16"/>
  <c r="R184" i="16" s="1"/>
  <c r="T31" i="18"/>
  <c r="T32" i="18" s="1"/>
  <c r="T127" i="16"/>
  <c r="T128" i="16" s="1"/>
  <c r="AH90" i="18"/>
  <c r="AH91" i="18" s="1"/>
  <c r="AH185" i="16"/>
  <c r="AH186" i="16" s="1"/>
  <c r="H103" i="16"/>
  <c r="H104" i="16" s="1"/>
  <c r="H7" i="18"/>
  <c r="H8" i="18" s="1"/>
  <c r="AC11" i="18"/>
  <c r="AC12" i="18" s="1"/>
  <c r="AC107" i="16"/>
  <c r="AC108" i="16" s="1"/>
  <c r="AJ165" i="16"/>
  <c r="AJ166" i="16" s="1"/>
  <c r="AJ70" i="18"/>
  <c r="AJ71" i="18" s="1"/>
  <c r="AJ113" i="18" s="1"/>
  <c r="V78" i="18"/>
  <c r="V79" i="18" s="1"/>
  <c r="V173" i="16"/>
  <c r="V174" i="16" s="1"/>
  <c r="R70" i="18"/>
  <c r="R71" i="18" s="1"/>
  <c r="R113" i="18" s="1"/>
  <c r="R165" i="16"/>
  <c r="R166" i="16" s="1"/>
  <c r="AB129" i="16"/>
  <c r="AB130" i="16" s="1"/>
  <c r="AB33" i="18"/>
  <c r="AB34" i="18" s="1"/>
  <c r="R17" i="18"/>
  <c r="R18" i="18" s="1"/>
  <c r="R113" i="16"/>
  <c r="R114" i="16" s="1"/>
  <c r="K13" i="18"/>
  <c r="K14" i="18" s="1"/>
  <c r="K109" i="16"/>
  <c r="K110" i="16" s="1"/>
  <c r="AK105" i="16"/>
  <c r="AK106" i="16" s="1"/>
  <c r="AK9" i="18"/>
  <c r="AK10" i="18" s="1"/>
  <c r="H11" i="18"/>
  <c r="H12" i="18" s="1"/>
  <c r="H107" i="16"/>
  <c r="H108" i="16" s="1"/>
  <c r="AD29" i="18"/>
  <c r="AD30" i="18" s="1"/>
  <c r="AD125" i="16"/>
  <c r="AD126" i="16" s="1"/>
  <c r="N173" i="16"/>
  <c r="N174" i="16" s="1"/>
  <c r="N78" i="18"/>
  <c r="N79" i="18" s="1"/>
  <c r="V127" i="16"/>
  <c r="V128" i="16" s="1"/>
  <c r="V31" i="18"/>
  <c r="V32" i="18" s="1"/>
  <c r="O39" i="18"/>
  <c r="O40" i="18" s="1"/>
  <c r="O135" i="16"/>
  <c r="O136" i="16" s="1"/>
  <c r="AF31" i="18"/>
  <c r="AF32" i="18" s="1"/>
  <c r="AF127" i="16"/>
  <c r="AF128" i="16" s="1"/>
  <c r="AG35" i="18"/>
  <c r="AG36" i="18" s="1"/>
  <c r="AG131" i="16"/>
  <c r="AG132" i="16" s="1"/>
  <c r="AK31" i="18"/>
  <c r="AK32" i="18" s="1"/>
  <c r="AK127" i="16"/>
  <c r="AK128" i="16" s="1"/>
  <c r="U107" i="16"/>
  <c r="U108" i="16" s="1"/>
  <c r="U11" i="18"/>
  <c r="U12" i="18" s="1"/>
  <c r="Y133" i="16"/>
  <c r="Y134" i="16" s="1"/>
  <c r="Y37" i="18"/>
  <c r="Y38" i="18" s="1"/>
  <c r="AE74" i="18"/>
  <c r="AE75" i="18" s="1"/>
  <c r="AE169" i="16"/>
  <c r="AE170" i="16" s="1"/>
  <c r="AK33" i="18"/>
  <c r="AK34" i="18" s="1"/>
  <c r="AK129" i="16"/>
  <c r="AK130" i="16" s="1"/>
  <c r="N167" i="16"/>
  <c r="N168" i="16" s="1"/>
  <c r="N72" i="18"/>
  <c r="N73" i="18" s="1"/>
  <c r="AC127" i="16"/>
  <c r="AC128" i="16" s="1"/>
  <c r="AC31" i="18"/>
  <c r="AC32" i="18" s="1"/>
  <c r="P187" i="16"/>
  <c r="P188" i="16" s="1"/>
  <c r="P92" i="18"/>
  <c r="P93" i="18" s="1"/>
  <c r="Z147" i="16"/>
  <c r="Z148" i="16" s="1"/>
  <c r="Z51" i="18"/>
  <c r="Z52" i="18" s="1"/>
  <c r="AG37" i="18"/>
  <c r="AG38" i="18" s="1"/>
  <c r="AG133" i="16"/>
  <c r="AG134" i="16" s="1"/>
  <c r="R133" i="16"/>
  <c r="R134" i="16" s="1"/>
  <c r="R37" i="18"/>
  <c r="R38" i="18" s="1"/>
  <c r="T15" i="18"/>
  <c r="T16" i="18" s="1"/>
  <c r="T111" i="16"/>
  <c r="T112" i="16" s="1"/>
  <c r="AB19" i="18"/>
  <c r="AB20" i="18" s="1"/>
  <c r="AB115" i="16"/>
  <c r="AB116" i="16" s="1"/>
  <c r="R3" i="18"/>
  <c r="R4" i="18" s="1"/>
  <c r="R99" i="16"/>
  <c r="R100" i="16" s="1"/>
  <c r="AB127" i="16"/>
  <c r="AB128" i="16" s="1"/>
  <c r="AB31" i="18"/>
  <c r="AB32" i="18" s="1"/>
  <c r="AI43" i="18"/>
  <c r="AI44" i="18" s="1"/>
  <c r="AI139" i="16"/>
  <c r="AI140" i="16" s="1"/>
  <c r="Y35" i="18"/>
  <c r="Y36" i="18" s="1"/>
  <c r="Y131" i="16"/>
  <c r="Y132" i="16" s="1"/>
  <c r="X191" i="16"/>
  <c r="X192" i="16" s="1"/>
  <c r="X183" i="16"/>
  <c r="X184" i="16" s="1"/>
  <c r="X96" i="18"/>
  <c r="X97" i="18" s="1"/>
  <c r="X88" i="18"/>
  <c r="X89" i="18" s="1"/>
  <c r="AC3" i="18"/>
  <c r="AC4" i="18" s="1"/>
  <c r="AC99" i="16"/>
  <c r="AC100" i="16" s="1"/>
  <c r="AA27" i="18"/>
  <c r="AA28" i="18" s="1"/>
  <c r="AA123" i="16"/>
  <c r="AA124" i="16" s="1"/>
  <c r="L17" i="18"/>
  <c r="L18" i="18" s="1"/>
  <c r="L113" i="16"/>
  <c r="L114" i="16" s="1"/>
  <c r="T76" i="18"/>
  <c r="T77" i="18" s="1"/>
  <c r="T171" i="16"/>
  <c r="T172" i="16" s="1"/>
  <c r="Y127" i="16"/>
  <c r="Y128" i="16" s="1"/>
  <c r="Y31" i="18"/>
  <c r="Y32" i="18" s="1"/>
  <c r="Q45" i="18"/>
  <c r="Q46" i="18" s="1"/>
  <c r="Q141" i="16"/>
  <c r="Q142" i="16" s="1"/>
  <c r="J107" i="16"/>
  <c r="J108" i="16" s="1"/>
  <c r="J11" i="18"/>
  <c r="J12" i="18" s="1"/>
  <c r="G29" i="18"/>
  <c r="G125" i="16"/>
  <c r="R102" i="18"/>
  <c r="R103" i="18" s="1"/>
  <c r="R197" i="16"/>
  <c r="R198" i="16" s="1"/>
  <c r="M151" i="16"/>
  <c r="M152" i="16" s="1"/>
  <c r="M55" i="18"/>
  <c r="M56" i="18" s="1"/>
  <c r="J37" i="18"/>
  <c r="J38" i="18" s="1"/>
  <c r="J133" i="16"/>
  <c r="J134" i="16" s="1"/>
  <c r="P25" i="18"/>
  <c r="P26" i="18" s="1"/>
  <c r="P121" i="16"/>
  <c r="P122" i="16" s="1"/>
  <c r="T45" i="18"/>
  <c r="T46" i="18" s="1"/>
  <c r="T141" i="16"/>
  <c r="T142" i="16" s="1"/>
  <c r="AE43" i="18"/>
  <c r="AE44" i="18" s="1"/>
  <c r="AE139" i="16"/>
  <c r="AE140" i="16" s="1"/>
  <c r="AG90" i="18"/>
  <c r="AG91" i="18" s="1"/>
  <c r="AG185" i="16"/>
  <c r="AG186" i="16" s="1"/>
  <c r="AD111" i="16"/>
  <c r="AD112" i="16" s="1"/>
  <c r="AD15" i="18"/>
  <c r="AD16" i="18" s="1"/>
  <c r="AD72" i="18"/>
  <c r="AD73" i="18" s="1"/>
  <c r="AD167" i="16"/>
  <c r="AD168" i="16" s="1"/>
  <c r="AA90" i="18"/>
  <c r="AA91" i="18" s="1"/>
  <c r="AA185" i="16"/>
  <c r="AA186" i="16" s="1"/>
  <c r="K103" i="16"/>
  <c r="K104" i="16" s="1"/>
  <c r="K7" i="18"/>
  <c r="K8" i="18" s="1"/>
  <c r="R125" i="16"/>
  <c r="R126" i="16" s="1"/>
  <c r="R29" i="18"/>
  <c r="R30" i="18" s="1"/>
  <c r="AH167" i="16"/>
  <c r="AH168" i="16" s="1"/>
  <c r="AH72" i="18"/>
  <c r="AH73" i="18" s="1"/>
  <c r="AI105" i="16"/>
  <c r="AI106" i="16" s="1"/>
  <c r="AI9" i="18"/>
  <c r="AI10" i="18" s="1"/>
  <c r="AI51" i="18"/>
  <c r="AI52" i="18" s="1"/>
  <c r="AI147" i="16"/>
  <c r="AI148" i="16" s="1"/>
  <c r="J19" i="18"/>
  <c r="J20" i="18" s="1"/>
  <c r="J115" i="16"/>
  <c r="J116" i="16" s="1"/>
  <c r="AF175" i="16"/>
  <c r="AF176" i="16" s="1"/>
  <c r="AF80" i="18"/>
  <c r="AF81" i="18" s="1"/>
  <c r="L137" i="16"/>
  <c r="L138" i="16" s="1"/>
  <c r="L41" i="18"/>
  <c r="L42" i="18" s="1"/>
  <c r="J33" i="18"/>
  <c r="J34" i="18" s="1"/>
  <c r="J129" i="16"/>
  <c r="J130" i="16" s="1"/>
  <c r="P125" i="16"/>
  <c r="P126" i="16" s="1"/>
  <c r="P29" i="18"/>
  <c r="P30" i="18" s="1"/>
  <c r="AE17" i="18"/>
  <c r="AE18" i="18" s="1"/>
  <c r="AE113" i="16"/>
  <c r="AE114" i="16" s="1"/>
  <c r="U187" i="16"/>
  <c r="U188" i="16" s="1"/>
  <c r="U92" i="18"/>
  <c r="U93" i="18" s="1"/>
  <c r="S15" i="18"/>
  <c r="S16" i="18" s="1"/>
  <c r="S111" i="16"/>
  <c r="S112" i="16" s="1"/>
  <c r="P51" i="18"/>
  <c r="P52" i="18" s="1"/>
  <c r="P147" i="16"/>
  <c r="P148" i="16" s="1"/>
  <c r="AK37" i="18"/>
  <c r="AK38" i="18" s="1"/>
  <c r="AK133" i="16"/>
  <c r="AK134" i="16" s="1"/>
  <c r="Q19" i="18"/>
  <c r="Q20" i="18" s="1"/>
  <c r="Q115" i="16"/>
  <c r="Q116" i="16" s="1"/>
  <c r="AJ181" i="16"/>
  <c r="AJ182" i="16" s="1"/>
  <c r="AJ86" i="18"/>
  <c r="AJ87" i="18" s="1"/>
  <c r="J78" i="18"/>
  <c r="J79" i="18" s="1"/>
  <c r="J173" i="16"/>
  <c r="J174" i="16" s="1"/>
  <c r="X100" i="18"/>
  <c r="X101" i="18" s="1"/>
  <c r="X193" i="16"/>
  <c r="X194" i="16" s="1"/>
  <c r="X98" i="18"/>
  <c r="X99" i="18" s="1"/>
  <c r="X195" i="16"/>
  <c r="X196" i="16" s="1"/>
  <c r="X17" i="18"/>
  <c r="X18" i="18" s="1"/>
  <c r="X113" i="16"/>
  <c r="X114" i="16" s="1"/>
  <c r="P173" i="16"/>
  <c r="P174" i="16" s="1"/>
  <c r="P78" i="18"/>
  <c r="P79" i="18" s="1"/>
  <c r="AI74" i="18"/>
  <c r="AI75" i="18" s="1"/>
  <c r="AI169" i="16"/>
  <c r="AI170" i="16" s="1"/>
  <c r="W173" i="16"/>
  <c r="W174" i="16" s="1"/>
  <c r="W78" i="18"/>
  <c r="W79" i="18" s="1"/>
  <c r="Q103" i="16"/>
  <c r="Q104" i="16" s="1"/>
  <c r="Q7" i="18"/>
  <c r="Q8" i="18" s="1"/>
  <c r="U9" i="18"/>
  <c r="U10" i="18" s="1"/>
  <c r="U105" i="16"/>
  <c r="U106" i="16" s="1"/>
  <c r="AJ90" i="18"/>
  <c r="AJ91" i="18" s="1"/>
  <c r="AJ185" i="16"/>
  <c r="AJ186" i="16" s="1"/>
  <c r="AF90" i="18"/>
  <c r="AF91" i="18" s="1"/>
  <c r="AF185" i="16"/>
  <c r="AF186" i="16" s="1"/>
  <c r="AC137" i="16"/>
  <c r="AC138" i="16" s="1"/>
  <c r="AC41" i="18"/>
  <c r="AC42" i="18" s="1"/>
  <c r="I175" i="16"/>
  <c r="I176" i="16" s="1"/>
  <c r="I80" i="18"/>
  <c r="I81" i="18" s="1"/>
  <c r="G133" i="16"/>
  <c r="G37" i="18"/>
  <c r="J41" i="18"/>
  <c r="J42" i="18" s="1"/>
  <c r="J137" i="16"/>
  <c r="J138" i="16" s="1"/>
  <c r="Y9" i="18"/>
  <c r="Y10" i="18" s="1"/>
  <c r="Y105" i="16"/>
  <c r="Y106" i="16" s="1"/>
  <c r="S9" i="18"/>
  <c r="S10" i="18" s="1"/>
  <c r="S105" i="16"/>
  <c r="S106" i="16" s="1"/>
  <c r="AH53" i="18"/>
  <c r="AH54" i="18" s="1"/>
  <c r="AH149" i="16"/>
  <c r="AH150" i="16" s="1"/>
  <c r="AB151" i="16"/>
  <c r="AB152" i="16" s="1"/>
  <c r="AB55" i="18"/>
  <c r="AB56" i="18" s="1"/>
  <c r="AI45" i="18"/>
  <c r="AI46" i="18" s="1"/>
  <c r="AI141" i="16"/>
  <c r="AI142" i="16" s="1"/>
  <c r="U3" i="18"/>
  <c r="U4" i="18" s="1"/>
  <c r="U99" i="16"/>
  <c r="U100" i="16" s="1"/>
  <c r="U39" i="18"/>
  <c r="U40" i="18" s="1"/>
  <c r="U135" i="16"/>
  <c r="U136" i="16" s="1"/>
  <c r="O145" i="16"/>
  <c r="O146" i="16" s="1"/>
  <c r="O49" i="18"/>
  <c r="O50" i="18" s="1"/>
  <c r="K3" i="18"/>
  <c r="K4" i="18" s="1"/>
  <c r="K99" i="16"/>
  <c r="K100" i="16" s="1"/>
  <c r="AI29" i="18"/>
  <c r="AI30" i="18" s="1"/>
  <c r="AI125" i="16"/>
  <c r="AI126" i="16" s="1"/>
  <c r="AA71" i="17"/>
  <c r="AA72" i="17" s="1"/>
  <c r="AA101" i="17" s="1"/>
  <c r="AA104" i="17" s="1"/>
  <c r="AA71" i="16"/>
  <c r="Z35" i="18"/>
  <c r="Z36" i="18" s="1"/>
  <c r="Z131" i="16"/>
  <c r="Z132" i="16" s="1"/>
  <c r="U103" i="16"/>
  <c r="U104" i="16" s="1"/>
  <c r="U7" i="18"/>
  <c r="U8" i="18" s="1"/>
  <c r="AG3" i="18"/>
  <c r="AG4" i="18" s="1"/>
  <c r="AG99" i="16"/>
  <c r="AG100" i="16" s="1"/>
  <c r="G100" i="18"/>
  <c r="G98" i="18"/>
  <c r="G195" i="16"/>
  <c r="G193" i="16"/>
  <c r="I111" i="16"/>
  <c r="I112" i="16" s="1"/>
  <c r="I15" i="18"/>
  <c r="I16" i="18" s="1"/>
  <c r="AJ47" i="18"/>
  <c r="AJ48" i="18" s="1"/>
  <c r="AJ143" i="16"/>
  <c r="AJ144" i="16" s="1"/>
  <c r="AJ175" i="16"/>
  <c r="AJ176" i="16" s="1"/>
  <c r="AJ80" i="18"/>
  <c r="AJ81" i="18" s="1"/>
  <c r="AE94" i="18"/>
  <c r="AE95" i="18" s="1"/>
  <c r="AE189" i="16"/>
  <c r="AE190" i="16" s="1"/>
  <c r="S183" i="16"/>
  <c r="S184" i="16" s="1"/>
  <c r="S88" i="18"/>
  <c r="S89" i="18" s="1"/>
  <c r="S191" i="16"/>
  <c r="S192" i="16" s="1"/>
  <c r="S96" i="18"/>
  <c r="S97" i="18" s="1"/>
  <c r="O90" i="18"/>
  <c r="O91" i="18" s="1"/>
  <c r="O185" i="16"/>
  <c r="O186" i="16" s="1"/>
  <c r="N39" i="18"/>
  <c r="N40" i="18" s="1"/>
  <c r="N135" i="16"/>
  <c r="N136" i="16" s="1"/>
  <c r="M49" i="18"/>
  <c r="M50" i="18" s="1"/>
  <c r="M145" i="16"/>
  <c r="M146" i="16" s="1"/>
  <c r="N121" i="16"/>
  <c r="N122" i="16" s="1"/>
  <c r="N25" i="18"/>
  <c r="N26" i="18" s="1"/>
  <c r="M51" i="18"/>
  <c r="M52" i="18" s="1"/>
  <c r="M147" i="16"/>
  <c r="M148" i="16" s="1"/>
  <c r="AE80" i="18"/>
  <c r="AE81" i="18" s="1"/>
  <c r="AE175" i="16"/>
  <c r="AE176" i="16" s="1"/>
  <c r="K129" i="16"/>
  <c r="K130" i="16" s="1"/>
  <c r="K33" i="18"/>
  <c r="K34" i="18" s="1"/>
  <c r="I37" i="18"/>
  <c r="I38" i="18" s="1"/>
  <c r="I133" i="16"/>
  <c r="I134" i="16" s="1"/>
  <c r="R109" i="16"/>
  <c r="R110" i="16" s="1"/>
  <c r="R13" i="18"/>
  <c r="R14" i="18" s="1"/>
  <c r="AB47" i="18"/>
  <c r="AB48" i="18" s="1"/>
  <c r="AB143" i="16"/>
  <c r="AB144" i="16" s="1"/>
  <c r="AD55" i="18"/>
  <c r="AD56" i="18" s="1"/>
  <c r="AD151" i="16"/>
  <c r="AD152" i="16" s="1"/>
  <c r="AI17" i="18"/>
  <c r="AI18" i="18" s="1"/>
  <c r="AI113" i="16"/>
  <c r="AI114" i="16" s="1"/>
  <c r="AJ102" i="18"/>
  <c r="AJ103" i="18" s="1"/>
  <c r="AJ197" i="16"/>
  <c r="AJ198" i="16" s="1"/>
  <c r="S86" i="18"/>
  <c r="S87" i="18" s="1"/>
  <c r="S181" i="16"/>
  <c r="S182" i="16" s="1"/>
  <c r="Z7" i="18"/>
  <c r="Z8" i="18" s="1"/>
  <c r="Z103" i="16"/>
  <c r="Z104" i="16" s="1"/>
  <c r="L167" i="16"/>
  <c r="L168" i="16" s="1"/>
  <c r="L72" i="18"/>
  <c r="L73" i="18" s="1"/>
  <c r="G84" i="18"/>
  <c r="G179" i="16"/>
  <c r="V23" i="18"/>
  <c r="V24" i="18" s="1"/>
  <c r="V119" i="16"/>
  <c r="V120" i="16" s="1"/>
  <c r="AH41" i="18"/>
  <c r="AH42" i="18" s="1"/>
  <c r="AH137" i="16"/>
  <c r="AH138" i="16" s="1"/>
  <c r="W94" i="18"/>
  <c r="W95" i="18" s="1"/>
  <c r="W189" i="16"/>
  <c r="W190" i="16" s="1"/>
  <c r="AJ193" i="16"/>
  <c r="AJ194" i="16" s="1"/>
  <c r="AJ195" i="16"/>
  <c r="AJ196" i="16" s="1"/>
  <c r="AJ98" i="18"/>
  <c r="AJ99" i="18" s="1"/>
  <c r="AJ100" i="18"/>
  <c r="AJ101" i="18" s="1"/>
  <c r="V94" i="18"/>
  <c r="V95" i="18" s="1"/>
  <c r="V189" i="16"/>
  <c r="V190" i="16" s="1"/>
  <c r="I9" i="18"/>
  <c r="I10" i="18" s="1"/>
  <c r="I105" i="16"/>
  <c r="I106" i="16" s="1"/>
  <c r="P179" i="16"/>
  <c r="P180" i="16" s="1"/>
  <c r="P84" i="18"/>
  <c r="P85" i="18" s="1"/>
  <c r="AI3" i="18"/>
  <c r="AI4" i="18" s="1"/>
  <c r="AI99" i="16"/>
  <c r="AI100" i="16" s="1"/>
  <c r="H189" i="16"/>
  <c r="H190" i="16" s="1"/>
  <c r="H94" i="18"/>
  <c r="H95" i="18" s="1"/>
  <c r="R147" i="16"/>
  <c r="R148" i="16" s="1"/>
  <c r="R51" i="18"/>
  <c r="R52" i="18" s="1"/>
  <c r="AE187" i="16"/>
  <c r="AE188" i="16" s="1"/>
  <c r="AE92" i="18"/>
  <c r="AE93" i="18" s="1"/>
  <c r="X53" i="18"/>
  <c r="X54" i="18" s="1"/>
  <c r="X149" i="16"/>
  <c r="X150" i="16" s="1"/>
  <c r="K119" i="16"/>
  <c r="K120" i="16" s="1"/>
  <c r="K23" i="18"/>
  <c r="K24" i="18" s="1"/>
  <c r="AK171" i="16"/>
  <c r="AK172" i="16" s="1"/>
  <c r="AK76" i="18"/>
  <c r="AK77" i="18" s="1"/>
  <c r="AI71" i="17"/>
  <c r="AI72" i="17" s="1"/>
  <c r="AI101" i="17" s="1"/>
  <c r="AI104" i="17" s="1"/>
  <c r="AI71" i="16"/>
  <c r="AG17" i="18"/>
  <c r="AG18" i="18" s="1"/>
  <c r="AG113" i="16"/>
  <c r="AG114" i="16" s="1"/>
  <c r="Q72" i="18"/>
  <c r="Q73" i="18" s="1"/>
  <c r="Q167" i="16"/>
  <c r="Q168" i="16" s="1"/>
  <c r="AK86" i="18"/>
  <c r="AK87" i="18" s="1"/>
  <c r="AK181" i="16"/>
  <c r="AK182" i="16" s="1"/>
  <c r="O195" i="16"/>
  <c r="O196" i="16" s="1"/>
  <c r="O100" i="18"/>
  <c r="O101" i="18" s="1"/>
  <c r="O98" i="18"/>
  <c r="O99" i="18" s="1"/>
  <c r="O193" i="16"/>
  <c r="O194" i="16" s="1"/>
  <c r="W133" i="16"/>
  <c r="W134" i="16" s="1"/>
  <c r="W37" i="18"/>
  <c r="W38" i="18" s="1"/>
  <c r="AJ55" i="18"/>
  <c r="AJ56" i="18" s="1"/>
  <c r="AJ151" i="16"/>
  <c r="AJ152" i="16" s="1"/>
  <c r="X43" i="18"/>
  <c r="X44" i="18" s="1"/>
  <c r="X139" i="16"/>
  <c r="X140" i="16" s="1"/>
  <c r="O41" i="18"/>
  <c r="O42" i="18" s="1"/>
  <c r="O137" i="16"/>
  <c r="O138" i="16" s="1"/>
  <c r="AD37" i="18"/>
  <c r="AD38" i="18" s="1"/>
  <c r="AD133" i="16"/>
  <c r="AD134" i="16" s="1"/>
  <c r="N105" i="16"/>
  <c r="N106" i="16" s="1"/>
  <c r="N9" i="18"/>
  <c r="N10" i="18" s="1"/>
  <c r="Z129" i="16"/>
  <c r="Z130" i="16" s="1"/>
  <c r="Z33" i="18"/>
  <c r="Z34" i="18" s="1"/>
  <c r="AK41" i="18"/>
  <c r="AK42" i="18" s="1"/>
  <c r="AK137" i="16"/>
  <c r="AK138" i="16" s="1"/>
  <c r="N149" i="16"/>
  <c r="N150" i="16" s="1"/>
  <c r="N53" i="18"/>
  <c r="N54" i="18" s="1"/>
  <c r="K92" i="18"/>
  <c r="K93" i="18" s="1"/>
  <c r="K187" i="16"/>
  <c r="K188" i="16" s="1"/>
  <c r="X41" i="18"/>
  <c r="X42" i="18" s="1"/>
  <c r="X137" i="16"/>
  <c r="X138" i="16" s="1"/>
  <c r="AK92" i="18"/>
  <c r="AK93" i="18" s="1"/>
  <c r="AK187" i="16"/>
  <c r="AK188" i="16" s="1"/>
  <c r="Y86" i="18"/>
  <c r="Y87" i="18" s="1"/>
  <c r="Y181" i="16"/>
  <c r="Y182" i="16" s="1"/>
  <c r="AA11" i="18"/>
  <c r="AA12" i="18" s="1"/>
  <c r="AA107" i="16"/>
  <c r="AA108" i="16" s="1"/>
  <c r="AF51" i="18"/>
  <c r="AF52" i="18" s="1"/>
  <c r="AF147" i="16"/>
  <c r="AF148" i="16" s="1"/>
  <c r="W27" i="18"/>
  <c r="W28" i="18" s="1"/>
  <c r="W123" i="16"/>
  <c r="W124" i="16" s="1"/>
  <c r="AF94" i="18"/>
  <c r="AF95" i="18" s="1"/>
  <c r="AF189" i="16"/>
  <c r="AF190" i="16" s="1"/>
  <c r="J111" i="16"/>
  <c r="J112" i="16" s="1"/>
  <c r="J15" i="18"/>
  <c r="J16" i="18" s="1"/>
  <c r="H76" i="18"/>
  <c r="H77" i="18" s="1"/>
  <c r="H171" i="16"/>
  <c r="H172" i="16" s="1"/>
  <c r="Z90" i="18"/>
  <c r="Z91" i="18" s="1"/>
  <c r="Z185" i="16"/>
  <c r="Z186" i="16" s="1"/>
  <c r="N107" i="16"/>
  <c r="N108" i="16" s="1"/>
  <c r="N11" i="18"/>
  <c r="N12" i="18" s="1"/>
  <c r="AJ99" i="16"/>
  <c r="AJ100" i="16" s="1"/>
  <c r="AJ3" i="18"/>
  <c r="AJ4" i="18" s="1"/>
  <c r="AK3" i="18"/>
  <c r="AK4" i="18" s="1"/>
  <c r="AK99" i="16"/>
  <c r="AK100" i="16" s="1"/>
  <c r="P193" i="16"/>
  <c r="P194" i="16" s="1"/>
  <c r="P195" i="16"/>
  <c r="P196" i="16" s="1"/>
  <c r="P98" i="18"/>
  <c r="P99" i="18" s="1"/>
  <c r="P100" i="18"/>
  <c r="P101" i="18" s="1"/>
  <c r="Q51" i="18"/>
  <c r="Q52" i="18" s="1"/>
  <c r="Q147" i="16"/>
  <c r="Q148" i="16" s="1"/>
  <c r="T71" i="16"/>
  <c r="T71" i="17"/>
  <c r="T72" i="17" s="1"/>
  <c r="T101" i="17" s="1"/>
  <c r="T104" i="17" s="1"/>
  <c r="H111" i="16"/>
  <c r="H112" i="16" s="1"/>
  <c r="H15" i="18"/>
  <c r="H16" i="18" s="1"/>
  <c r="T177" i="16"/>
  <c r="T178" i="16" s="1"/>
  <c r="T82" i="18"/>
  <c r="T83" i="18" s="1"/>
  <c r="S151" i="16"/>
  <c r="S152" i="16" s="1"/>
  <c r="S55" i="18"/>
  <c r="S56" i="18" s="1"/>
  <c r="R131" i="16"/>
  <c r="R132" i="16" s="1"/>
  <c r="R35" i="18"/>
  <c r="R36" i="18" s="1"/>
  <c r="U102" i="18"/>
  <c r="U103" i="18" s="1"/>
  <c r="U197" i="16"/>
  <c r="U198" i="16" s="1"/>
  <c r="L119" i="16"/>
  <c r="L120" i="16" s="1"/>
  <c r="L23" i="18"/>
  <c r="L24" i="18" s="1"/>
  <c r="W31" i="18"/>
  <c r="W32" i="18" s="1"/>
  <c r="W127" i="16"/>
  <c r="W128" i="16" s="1"/>
  <c r="Q197" i="16"/>
  <c r="Q198" i="16" s="1"/>
  <c r="Q102" i="18"/>
  <c r="Q103" i="18" s="1"/>
  <c r="W76" i="18"/>
  <c r="W77" i="18" s="1"/>
  <c r="W171" i="16"/>
  <c r="W172" i="16" s="1"/>
  <c r="AK90" i="18"/>
  <c r="AK91" i="18" s="1"/>
  <c r="AK185" i="16"/>
  <c r="AK186" i="16" s="1"/>
  <c r="K191" i="16"/>
  <c r="K192" i="16" s="1"/>
  <c r="K183" i="16"/>
  <c r="K184" i="16" s="1"/>
  <c r="K88" i="18"/>
  <c r="K89" i="18" s="1"/>
  <c r="K96" i="18"/>
  <c r="K97" i="18" s="1"/>
  <c r="H109" i="16"/>
  <c r="H110" i="16" s="1"/>
  <c r="H13" i="18"/>
  <c r="H14" i="18" s="1"/>
  <c r="AF109" i="16"/>
  <c r="AF110" i="16" s="1"/>
  <c r="AF13" i="18"/>
  <c r="AF14" i="18" s="1"/>
  <c r="G189" i="16"/>
  <c r="G94" i="18"/>
  <c r="L123" i="16"/>
  <c r="L124" i="16" s="1"/>
  <c r="L27" i="18"/>
  <c r="L28" i="18" s="1"/>
  <c r="AH100" i="18"/>
  <c r="AH101" i="18" s="1"/>
  <c r="AH98" i="18"/>
  <c r="AH99" i="18" s="1"/>
  <c r="AH195" i="16"/>
  <c r="AH196" i="16" s="1"/>
  <c r="AH193" i="16"/>
  <c r="AH194" i="16" s="1"/>
  <c r="AG49" i="18"/>
  <c r="AG50" i="18" s="1"/>
  <c r="AG145" i="16"/>
  <c r="AG146" i="16" s="1"/>
  <c r="R47" i="18"/>
  <c r="R48" i="18" s="1"/>
  <c r="R143" i="16"/>
  <c r="R144" i="16" s="1"/>
  <c r="AA23" i="18"/>
  <c r="AA24" i="18" s="1"/>
  <c r="AA119" i="16"/>
  <c r="AA120" i="16" s="1"/>
  <c r="AD31" i="18"/>
  <c r="AD32" i="18" s="1"/>
  <c r="AD127" i="16"/>
  <c r="AD128" i="16" s="1"/>
  <c r="G7" i="18"/>
  <c r="G103" i="16"/>
  <c r="O169" i="16"/>
  <c r="O170" i="16" s="1"/>
  <c r="O74" i="18"/>
  <c r="O75" i="18" s="1"/>
  <c r="P102" i="18"/>
  <c r="P103" i="18" s="1"/>
  <c r="P197" i="16"/>
  <c r="P198" i="16" s="1"/>
  <c r="AD17" i="18"/>
  <c r="AD18" i="18" s="1"/>
  <c r="AD113" i="16"/>
  <c r="AD114" i="16" s="1"/>
  <c r="Q76" i="18"/>
  <c r="Q77" i="18" s="1"/>
  <c r="Q171" i="16"/>
  <c r="Q172" i="16" s="1"/>
  <c r="R151" i="16"/>
  <c r="R152" i="16" s="1"/>
  <c r="R55" i="18"/>
  <c r="R56" i="18" s="1"/>
  <c r="AJ167" i="16"/>
  <c r="AJ168" i="16" s="1"/>
  <c r="AJ72" i="18"/>
  <c r="AJ73" i="18" s="1"/>
  <c r="AE3" i="18"/>
  <c r="AE4" i="18" s="1"/>
  <c r="AE99" i="16"/>
  <c r="AE100" i="16" s="1"/>
  <c r="X84" i="18"/>
  <c r="X85" i="18" s="1"/>
  <c r="X179" i="16"/>
  <c r="X180" i="16" s="1"/>
  <c r="AG31" i="18"/>
  <c r="AG32" i="18" s="1"/>
  <c r="AG127" i="16"/>
  <c r="AG128" i="16" s="1"/>
  <c r="AF143" i="16"/>
  <c r="AF144" i="16" s="1"/>
  <c r="AF47" i="18"/>
  <c r="AF48" i="18" s="1"/>
  <c r="U70" i="18"/>
  <c r="U71" i="18" s="1"/>
  <c r="U113" i="18" s="1"/>
  <c r="U165" i="16"/>
  <c r="U166" i="16" s="1"/>
  <c r="AH23" i="18"/>
  <c r="AH24" i="18" s="1"/>
  <c r="AH119" i="16"/>
  <c r="AH120" i="16" s="1"/>
  <c r="AD193" i="16"/>
  <c r="AD194" i="16" s="1"/>
  <c r="AD100" i="18"/>
  <c r="AD101" i="18" s="1"/>
  <c r="AD98" i="18"/>
  <c r="AD99" i="18" s="1"/>
  <c r="AD195" i="16"/>
  <c r="AD196" i="16" s="1"/>
  <c r="AF39" i="18"/>
  <c r="AF40" i="18" s="1"/>
  <c r="AF135" i="16"/>
  <c r="AF136" i="16" s="1"/>
  <c r="V80" i="18"/>
  <c r="V81" i="18" s="1"/>
  <c r="V175" i="16"/>
  <c r="V176" i="16" s="1"/>
  <c r="Y191" i="16"/>
  <c r="Y192" i="16" s="1"/>
  <c r="Y183" i="16"/>
  <c r="Y184" i="16" s="1"/>
  <c r="Y96" i="18"/>
  <c r="Y97" i="18" s="1"/>
  <c r="Y88" i="18"/>
  <c r="Y89" i="18" s="1"/>
  <c r="S145" i="16"/>
  <c r="S146" i="16" s="1"/>
  <c r="S49" i="18"/>
  <c r="S50" i="18" s="1"/>
  <c r="L86" i="18"/>
  <c r="L87" i="18" s="1"/>
  <c r="L181" i="16"/>
  <c r="L182" i="16" s="1"/>
  <c r="X145" i="16"/>
  <c r="X146" i="16" s="1"/>
  <c r="X49" i="18"/>
  <c r="X50" i="18" s="1"/>
  <c r="L31" i="18"/>
  <c r="L32" i="18" s="1"/>
  <c r="L127" i="16"/>
  <c r="L128" i="16" s="1"/>
  <c r="AB94" i="18"/>
  <c r="AB95" i="18" s="1"/>
  <c r="AB189" i="16"/>
  <c r="AB190" i="16" s="1"/>
  <c r="AF27" i="18"/>
  <c r="AF28" i="18" s="1"/>
  <c r="AF123" i="16"/>
  <c r="AF124" i="16" s="1"/>
  <c r="AC71" i="16"/>
  <c r="AC71" i="17"/>
  <c r="AC72" i="17" s="1"/>
  <c r="AC101" i="17" s="1"/>
  <c r="AC104" i="17" s="1"/>
  <c r="M17" i="18"/>
  <c r="M18" i="18" s="1"/>
  <c r="M113" i="16"/>
  <c r="M114" i="16" s="1"/>
  <c r="U96" i="18"/>
  <c r="U97" i="18" s="1"/>
  <c r="U88" i="18"/>
  <c r="U89" i="18" s="1"/>
  <c r="U183" i="16"/>
  <c r="U184" i="16" s="1"/>
  <c r="U191" i="16"/>
  <c r="U192" i="16" s="1"/>
  <c r="L183" i="16"/>
  <c r="L184" i="16" s="1"/>
  <c r="L96" i="18"/>
  <c r="L97" i="18" s="1"/>
  <c r="L191" i="16"/>
  <c r="L192" i="16" s="1"/>
  <c r="L88" i="18"/>
  <c r="L89" i="18" s="1"/>
  <c r="N51" i="18"/>
  <c r="N52" i="18" s="1"/>
  <c r="N147" i="16"/>
  <c r="N148" i="16" s="1"/>
  <c r="W55" i="18"/>
  <c r="W56" i="18" s="1"/>
  <c r="W151" i="16"/>
  <c r="W152" i="16" s="1"/>
  <c r="P70" i="18"/>
  <c r="P71" i="18" s="1"/>
  <c r="P113" i="18" s="1"/>
  <c r="P165" i="16"/>
  <c r="P166" i="16" s="1"/>
  <c r="S189" i="16"/>
  <c r="S190" i="16" s="1"/>
  <c r="S94" i="18"/>
  <c r="S95" i="18" s="1"/>
  <c r="O197" i="16"/>
  <c r="O198" i="16" s="1"/>
  <c r="O102" i="18"/>
  <c r="O103" i="18" s="1"/>
  <c r="AH151" i="16"/>
  <c r="AH152" i="16" s="1"/>
  <c r="AH55" i="18"/>
  <c r="AH56" i="18" s="1"/>
  <c r="Q29" i="18"/>
  <c r="Q30" i="18" s="1"/>
  <c r="Q125" i="16"/>
  <c r="Q126" i="16" s="1"/>
  <c r="AB51" i="18"/>
  <c r="AB52" i="18" s="1"/>
  <c r="AB147" i="16"/>
  <c r="AB148" i="16" s="1"/>
  <c r="AC111" i="16"/>
  <c r="AC112" i="16" s="1"/>
  <c r="AC15" i="18"/>
  <c r="AC16" i="18" s="1"/>
  <c r="U147" i="16"/>
  <c r="U148" i="16" s="1"/>
  <c r="U51" i="18"/>
  <c r="U52" i="18" s="1"/>
  <c r="AD9" i="18"/>
  <c r="AD10" i="18" s="1"/>
  <c r="AD105" i="16"/>
  <c r="AD106" i="16" s="1"/>
  <c r="L76" i="18"/>
  <c r="L77" i="18" s="1"/>
  <c r="L171" i="16"/>
  <c r="L172" i="16" s="1"/>
  <c r="W13" i="18"/>
  <c r="W14" i="18" s="1"/>
  <c r="W109" i="16"/>
  <c r="W110" i="16" s="1"/>
  <c r="S103" i="16"/>
  <c r="S104" i="16" s="1"/>
  <c r="S7" i="18"/>
  <c r="S8" i="18" s="1"/>
  <c r="W17" i="18"/>
  <c r="W18" i="18" s="1"/>
  <c r="W113" i="16"/>
  <c r="W114" i="16" s="1"/>
  <c r="AA137" i="16"/>
  <c r="AA138" i="16" s="1"/>
  <c r="AA41" i="18"/>
  <c r="AA42" i="18" s="1"/>
  <c r="H135" i="16"/>
  <c r="H136" i="16" s="1"/>
  <c r="H39" i="18"/>
  <c r="H40" i="18" s="1"/>
  <c r="T133" i="16"/>
  <c r="T134" i="16" s="1"/>
  <c r="T37" i="18"/>
  <c r="T38" i="18" s="1"/>
  <c r="V13" i="18"/>
  <c r="V14" i="18" s="1"/>
  <c r="V109" i="16"/>
  <c r="V110" i="16" s="1"/>
  <c r="Z71" i="17"/>
  <c r="Z72" i="17" s="1"/>
  <c r="Z101" i="17" s="1"/>
  <c r="Z104" i="17" s="1"/>
  <c r="Z71" i="16"/>
  <c r="K74" i="18"/>
  <c r="K75" i="18" s="1"/>
  <c r="K169" i="16"/>
  <c r="K170" i="16" s="1"/>
  <c r="AA53" i="18"/>
  <c r="AA54" i="18" s="1"/>
  <c r="AA149" i="16"/>
  <c r="AA150" i="16" s="1"/>
  <c r="AC175" i="16"/>
  <c r="AC176" i="16" s="1"/>
  <c r="AC80" i="18"/>
  <c r="AC81" i="18" s="1"/>
  <c r="Z76" i="18"/>
  <c r="Z77" i="18" s="1"/>
  <c r="Z171" i="16"/>
  <c r="Z172" i="16" s="1"/>
  <c r="N41" i="18"/>
  <c r="N42" i="18" s="1"/>
  <c r="N137" i="16"/>
  <c r="N138" i="16" s="1"/>
  <c r="M163" i="16"/>
  <c r="M164" i="16" s="1"/>
  <c r="M68" i="18"/>
  <c r="M69" i="18" s="1"/>
  <c r="M112" i="18" s="1"/>
  <c r="Y76" i="18"/>
  <c r="Y77" i="18" s="1"/>
  <c r="Y171" i="16"/>
  <c r="Y172" i="16" s="1"/>
  <c r="AI72" i="18"/>
  <c r="AI73" i="18" s="1"/>
  <c r="AI167" i="16"/>
  <c r="AI168" i="16" s="1"/>
  <c r="W70" i="18"/>
  <c r="W71" i="18" s="1"/>
  <c r="W113" i="18" s="1"/>
  <c r="W165" i="16"/>
  <c r="W166" i="16" s="1"/>
  <c r="L53" i="18"/>
  <c r="L54" i="18" s="1"/>
  <c r="L149" i="16"/>
  <c r="L150" i="16" s="1"/>
  <c r="AA72" i="18"/>
  <c r="AA73" i="18" s="1"/>
  <c r="AA167" i="16"/>
  <c r="AA168" i="16" s="1"/>
  <c r="Q47" i="18"/>
  <c r="Q48" i="18" s="1"/>
  <c r="Q143" i="16"/>
  <c r="Q144" i="16" s="1"/>
  <c r="P82" i="18"/>
  <c r="P83" i="18" s="1"/>
  <c r="P177" i="16"/>
  <c r="P178" i="16" s="1"/>
  <c r="AI19" i="18"/>
  <c r="AI20" i="18" s="1"/>
  <c r="AI115" i="16"/>
  <c r="AI116" i="16" s="1"/>
  <c r="R177" i="16"/>
  <c r="R178" i="16" s="1"/>
  <c r="R82" i="18"/>
  <c r="R83" i="18" s="1"/>
  <c r="S113" i="16"/>
  <c r="S114" i="16" s="1"/>
  <c r="S17" i="18"/>
  <c r="S18" i="18" s="1"/>
  <c r="J51" i="18"/>
  <c r="J52" i="18" s="1"/>
  <c r="J147" i="16"/>
  <c r="J148" i="16" s="1"/>
  <c r="Y78" i="18"/>
  <c r="Y79" i="18" s="1"/>
  <c r="Y173" i="16"/>
  <c r="Y174" i="16" s="1"/>
  <c r="AE23" i="18"/>
  <c r="AE24" i="18" s="1"/>
  <c r="AE119" i="16"/>
  <c r="AE120" i="16" s="1"/>
  <c r="I185" i="16"/>
  <c r="I186" i="16" s="1"/>
  <c r="I90" i="18"/>
  <c r="I91" i="18" s="1"/>
  <c r="T51" i="18"/>
  <c r="T52" i="18" s="1"/>
  <c r="T147" i="16"/>
  <c r="T148" i="16" s="1"/>
  <c r="V179" i="16"/>
  <c r="V180" i="16" s="1"/>
  <c r="V84" i="18"/>
  <c r="V85" i="18" s="1"/>
  <c r="K123" i="16"/>
  <c r="K124" i="16" s="1"/>
  <c r="K27" i="18"/>
  <c r="K28" i="18" s="1"/>
  <c r="AK183" i="16"/>
  <c r="AK184" i="16" s="1"/>
  <c r="AK191" i="16"/>
  <c r="AK192" i="16" s="1"/>
  <c r="AK88" i="18"/>
  <c r="AK89" i="18" s="1"/>
  <c r="AK96" i="18"/>
  <c r="AK97" i="18" s="1"/>
  <c r="R149" i="16"/>
  <c r="R150" i="16" s="1"/>
  <c r="R53" i="18"/>
  <c r="R54" i="18" s="1"/>
  <c r="Z181" i="16"/>
  <c r="Z182" i="16" s="1"/>
  <c r="Z86" i="18"/>
  <c r="Z87" i="18" s="1"/>
  <c r="N33" i="18"/>
  <c r="N34" i="18" s="1"/>
  <c r="N129" i="16"/>
  <c r="N130" i="16" s="1"/>
  <c r="K111" i="16"/>
  <c r="K112" i="16" s="1"/>
  <c r="K15" i="18"/>
  <c r="K16" i="18" s="1"/>
  <c r="V86" i="18"/>
  <c r="V87" i="18" s="1"/>
  <c r="V181" i="16"/>
  <c r="V182" i="16" s="1"/>
  <c r="Y102" i="18"/>
  <c r="Y103" i="18" s="1"/>
  <c r="Y197" i="16"/>
  <c r="Y198" i="16" s="1"/>
  <c r="M25" i="18"/>
  <c r="M26" i="18" s="1"/>
  <c r="M121" i="16"/>
  <c r="M122" i="16" s="1"/>
  <c r="AE29" i="18"/>
  <c r="AE30" i="18" s="1"/>
  <c r="AE125" i="16"/>
  <c r="AE126" i="16" s="1"/>
  <c r="AC19" i="18"/>
  <c r="AC20" i="18" s="1"/>
  <c r="AC115" i="16"/>
  <c r="AC116" i="16" s="1"/>
  <c r="S78" i="18"/>
  <c r="S79" i="18" s="1"/>
  <c r="S173" i="16"/>
  <c r="S174" i="16" s="1"/>
  <c r="AK39" i="18"/>
  <c r="AK40" i="18" s="1"/>
  <c r="AK135" i="16"/>
  <c r="AK136" i="16" s="1"/>
  <c r="V11" i="18"/>
  <c r="V12" i="18" s="1"/>
  <c r="V107" i="16"/>
  <c r="V108" i="16" s="1"/>
  <c r="S169" i="16"/>
  <c r="S170" i="16" s="1"/>
  <c r="S74" i="18"/>
  <c r="S75" i="18" s="1"/>
  <c r="Y135" i="16"/>
  <c r="Y136" i="16" s="1"/>
  <c r="Y39" i="18"/>
  <c r="Y40" i="18" s="1"/>
  <c r="G23" i="18"/>
  <c r="G119" i="16"/>
  <c r="P88" i="18"/>
  <c r="P89" i="18" s="1"/>
  <c r="P191" i="16"/>
  <c r="P192" i="16" s="1"/>
  <c r="P183" i="16"/>
  <c r="P184" i="16" s="1"/>
  <c r="P96" i="18"/>
  <c r="P97" i="18" s="1"/>
  <c r="W29" i="18"/>
  <c r="W30" i="18" s="1"/>
  <c r="W125" i="16"/>
  <c r="W126" i="16" s="1"/>
  <c r="O7" i="18"/>
  <c r="O8" i="18" s="1"/>
  <c r="O103" i="16"/>
  <c r="O104" i="16" s="1"/>
  <c r="AB71" i="17"/>
  <c r="AB72" i="17" s="1"/>
  <c r="AB101" i="17" s="1"/>
  <c r="AB104" i="17" s="1"/>
  <c r="AB71" i="16"/>
  <c r="K19" i="18"/>
  <c r="K20" i="18" s="1"/>
  <c r="K115" i="16"/>
  <c r="K116" i="16" s="1"/>
  <c r="J47" i="18"/>
  <c r="J48" i="18" s="1"/>
  <c r="J143" i="16"/>
  <c r="J144" i="16" s="1"/>
  <c r="P86" i="18"/>
  <c r="P87" i="18" s="1"/>
  <c r="P181" i="16"/>
  <c r="P182" i="16" s="1"/>
  <c r="AC102" i="18"/>
  <c r="AC103" i="18" s="1"/>
  <c r="AC197" i="16"/>
  <c r="AC198" i="16" s="1"/>
  <c r="H78" i="18"/>
  <c r="H79" i="18" s="1"/>
  <c r="H173" i="16"/>
  <c r="H174" i="16" s="1"/>
  <c r="H53" i="18"/>
  <c r="H54" i="18" s="1"/>
  <c r="H149" i="16"/>
  <c r="H150" i="16" s="1"/>
  <c r="AG107" i="16"/>
  <c r="AG108" i="16" s="1"/>
  <c r="AG11" i="18"/>
  <c r="AG12" i="18" s="1"/>
  <c r="P71" i="17"/>
  <c r="P72" i="17" s="1"/>
  <c r="P101" i="17" s="1"/>
  <c r="P104" i="17" s="1"/>
  <c r="P71" i="16"/>
  <c r="P37" i="18"/>
  <c r="P38" i="18" s="1"/>
  <c r="P133" i="16"/>
  <c r="P134" i="16" s="1"/>
  <c r="L39" i="18"/>
  <c r="L40" i="18" s="1"/>
  <c r="L135" i="16"/>
  <c r="L136" i="16" s="1"/>
  <c r="S133" i="16"/>
  <c r="S134" i="16" s="1"/>
  <c r="S37" i="18"/>
  <c r="S38" i="18" s="1"/>
  <c r="I7" i="18"/>
  <c r="I8" i="18" s="1"/>
  <c r="I103" i="16"/>
  <c r="I104" i="16" s="1"/>
  <c r="AB68" i="18"/>
  <c r="AB69" i="18" s="1"/>
  <c r="AB112" i="18" s="1"/>
  <c r="AB163" i="16"/>
  <c r="AB164" i="16" s="1"/>
  <c r="W9" i="18"/>
  <c r="W10" i="18" s="1"/>
  <c r="W105" i="16"/>
  <c r="W106" i="16" s="1"/>
  <c r="AF23" i="18"/>
  <c r="AF24" i="18" s="1"/>
  <c r="AF119" i="16"/>
  <c r="AF120" i="16" s="1"/>
  <c r="AG94" i="18"/>
  <c r="AG95" i="18" s="1"/>
  <c r="AG189" i="16"/>
  <c r="AG190" i="16" s="1"/>
  <c r="O129" i="16"/>
  <c r="O130" i="16" s="1"/>
  <c r="O33" i="18"/>
  <c r="O34" i="18" s="1"/>
  <c r="J71" i="17"/>
  <c r="J72" i="17" s="1"/>
  <c r="J101" i="17" s="1"/>
  <c r="J104" i="17" s="1"/>
  <c r="J71" i="16"/>
  <c r="N71" i="16"/>
  <c r="N71" i="17"/>
  <c r="N72" i="17" s="1"/>
  <c r="N101" i="17" s="1"/>
  <c r="N104" i="17" s="1"/>
  <c r="V111" i="16"/>
  <c r="V112" i="16" s="1"/>
  <c r="V15" i="18"/>
  <c r="V16" i="18" s="1"/>
  <c r="AA173" i="16"/>
  <c r="AA174" i="16" s="1"/>
  <c r="AA78" i="18"/>
  <c r="AA79" i="18" s="1"/>
  <c r="Q181" i="16"/>
  <c r="Q182" i="16" s="1"/>
  <c r="Q86" i="18"/>
  <c r="Q87" i="18" s="1"/>
  <c r="AD90" i="18"/>
  <c r="AD91" i="18" s="1"/>
  <c r="AD185" i="16"/>
  <c r="AD186" i="16" s="1"/>
  <c r="S19" i="18"/>
  <c r="S20" i="18" s="1"/>
  <c r="S115" i="16"/>
  <c r="S116" i="16" s="1"/>
  <c r="AC109" i="16"/>
  <c r="AC110" i="16" s="1"/>
  <c r="AC13" i="18"/>
  <c r="AC14" i="18" s="1"/>
  <c r="AJ51" i="18"/>
  <c r="AJ52" i="18" s="1"/>
  <c r="AJ147" i="16"/>
  <c r="AJ148" i="16" s="1"/>
  <c r="R41" i="18"/>
  <c r="R42" i="18" s="1"/>
  <c r="R137" i="16"/>
  <c r="R138" i="16" s="1"/>
  <c r="N70" i="18"/>
  <c r="N71" i="18" s="1"/>
  <c r="N113" i="18" s="1"/>
  <c r="N165" i="16"/>
  <c r="N166" i="16" s="1"/>
  <c r="AH145" i="16"/>
  <c r="AH146" i="16" s="1"/>
  <c r="AH49" i="18"/>
  <c r="AH50" i="18" s="1"/>
  <c r="AH68" i="18"/>
  <c r="AH69" i="18" s="1"/>
  <c r="AH112" i="18" s="1"/>
  <c r="AH163" i="16"/>
  <c r="AH164" i="16" s="1"/>
  <c r="R181" i="16"/>
  <c r="R182" i="16" s="1"/>
  <c r="R86" i="18"/>
  <c r="R87" i="18" s="1"/>
  <c r="J103" i="16"/>
  <c r="J104" i="16" s="1"/>
  <c r="J7" i="18"/>
  <c r="J8" i="18" s="1"/>
  <c r="N74" i="18"/>
  <c r="N75" i="18" s="1"/>
  <c r="N169" i="16"/>
  <c r="N170" i="16" s="1"/>
  <c r="AK17" i="18"/>
  <c r="AK18" i="18" s="1"/>
  <c r="AK113" i="16"/>
  <c r="AK114" i="16" s="1"/>
  <c r="AI149" i="16"/>
  <c r="AI150" i="16" s="1"/>
  <c r="AI53" i="18"/>
  <c r="AI54" i="18" s="1"/>
  <c r="X185" i="16"/>
  <c r="X186" i="16" s="1"/>
  <c r="X90" i="18"/>
  <c r="X91" i="18" s="1"/>
  <c r="AK123" i="16"/>
  <c r="AK124" i="16" s="1"/>
  <c r="AK27" i="18"/>
  <c r="AK28" i="18" s="1"/>
  <c r="Y45" i="18"/>
  <c r="Y46" i="18" s="1"/>
  <c r="Y141" i="16"/>
  <c r="Y142" i="16" s="1"/>
  <c r="AF15" i="18"/>
  <c r="AF16" i="18" s="1"/>
  <c r="AF111" i="16"/>
  <c r="AF112" i="16" s="1"/>
  <c r="P53" i="18"/>
  <c r="P54" i="18" s="1"/>
  <c r="P149" i="16"/>
  <c r="P150" i="16" s="1"/>
  <c r="K84" i="18"/>
  <c r="K85" i="18" s="1"/>
  <c r="K179" i="16"/>
  <c r="K180" i="16" s="1"/>
  <c r="O27" i="18"/>
  <c r="O28" i="18" s="1"/>
  <c r="O123" i="16"/>
  <c r="O124" i="16" s="1"/>
  <c r="AK43" i="18"/>
  <c r="AK44" i="18" s="1"/>
  <c r="AK139" i="16"/>
  <c r="AK140" i="16" s="1"/>
  <c r="K51" i="18"/>
  <c r="K52" i="18" s="1"/>
  <c r="K147" i="16"/>
  <c r="K148" i="16" s="1"/>
  <c r="N27" i="18"/>
  <c r="N28" i="18" s="1"/>
  <c r="N123" i="16"/>
  <c r="N124" i="16" s="1"/>
  <c r="AI129" i="16"/>
  <c r="AI130" i="16" s="1"/>
  <c r="AI33" i="18"/>
  <c r="AI34" i="18" s="1"/>
  <c r="AH11" i="18"/>
  <c r="AH12" i="18" s="1"/>
  <c r="AH107" i="16"/>
  <c r="AH108" i="16" s="1"/>
  <c r="V149" i="16"/>
  <c r="V150" i="16" s="1"/>
  <c r="V53" i="18"/>
  <c r="V54" i="18" s="1"/>
  <c r="AJ169" i="16"/>
  <c r="AJ170" i="16" s="1"/>
  <c r="AJ74" i="18"/>
  <c r="AJ75" i="18" s="1"/>
  <c r="J25" i="18"/>
  <c r="J26" i="18" s="1"/>
  <c r="J121" i="16"/>
  <c r="J122" i="16" s="1"/>
  <c r="AG68" i="18"/>
  <c r="AG69" i="18" s="1"/>
  <c r="AG112" i="18" s="1"/>
  <c r="AG163" i="16"/>
  <c r="AG164" i="16" s="1"/>
  <c r="H45" i="18"/>
  <c r="H46" i="18" s="1"/>
  <c r="H141" i="16"/>
  <c r="H142" i="16" s="1"/>
  <c r="AB141" i="16"/>
  <c r="AB142" i="16" s="1"/>
  <c r="AB45" i="18"/>
  <c r="AB46" i="18" s="1"/>
  <c r="O71" i="17"/>
  <c r="O72" i="17" s="1"/>
  <c r="O101" i="17" s="1"/>
  <c r="O104" i="17" s="1"/>
  <c r="O71" i="16"/>
  <c r="P167" i="16"/>
  <c r="P168" i="16" s="1"/>
  <c r="P72" i="18"/>
  <c r="P73" i="18" s="1"/>
  <c r="AA43" i="18"/>
  <c r="AA44" i="18" s="1"/>
  <c r="AA139" i="16"/>
  <c r="AA140" i="16" s="1"/>
  <c r="W88" i="18"/>
  <c r="W89" i="18" s="1"/>
  <c r="W96" i="18"/>
  <c r="W97" i="18" s="1"/>
  <c r="W183" i="16"/>
  <c r="W184" i="16" s="1"/>
  <c r="W191" i="16"/>
  <c r="W192" i="16" s="1"/>
  <c r="J31" i="18"/>
  <c r="J32" i="18" s="1"/>
  <c r="J127" i="16"/>
  <c r="J128" i="16" s="1"/>
  <c r="AE13" i="18"/>
  <c r="AE14" i="18" s="1"/>
  <c r="AE109" i="16"/>
  <c r="AE110" i="16" s="1"/>
  <c r="V183" i="16"/>
  <c r="V184" i="16" s="1"/>
  <c r="V191" i="16"/>
  <c r="V192" i="16" s="1"/>
  <c r="V88" i="18"/>
  <c r="V89" i="18" s="1"/>
  <c r="V96" i="18"/>
  <c r="V97" i="18" s="1"/>
  <c r="H179" i="16"/>
  <c r="H180" i="16" s="1"/>
  <c r="H84" i="18"/>
  <c r="H85" i="18" s="1"/>
  <c r="AI15" i="18"/>
  <c r="AI16" i="18" s="1"/>
  <c r="AI111" i="16"/>
  <c r="AI112" i="16" s="1"/>
  <c r="N86" i="18"/>
  <c r="N87" i="18" s="1"/>
  <c r="N181" i="16"/>
  <c r="N182" i="16" s="1"/>
  <c r="T80" i="18"/>
  <c r="T81" i="18" s="1"/>
  <c r="T175" i="16"/>
  <c r="T176" i="16" s="1"/>
  <c r="O94" i="18"/>
  <c r="O95" i="18" s="1"/>
  <c r="O189" i="16"/>
  <c r="O190" i="16" s="1"/>
  <c r="AI55" i="18"/>
  <c r="AI56" i="18" s="1"/>
  <c r="AI151" i="16"/>
  <c r="AI152" i="16" s="1"/>
  <c r="S143" i="16"/>
  <c r="S144" i="16" s="1"/>
  <c r="S47" i="18"/>
  <c r="S48" i="18" s="1"/>
  <c r="Z27" i="18"/>
  <c r="Z28" i="18" s="1"/>
  <c r="Z123" i="16"/>
  <c r="Z124" i="16" s="1"/>
  <c r="T19" i="18"/>
  <c r="T20" i="18" s="1"/>
  <c r="T115" i="16"/>
  <c r="T116" i="16" s="1"/>
  <c r="W49" i="18"/>
  <c r="W50" i="18" s="1"/>
  <c r="W145" i="16"/>
  <c r="W146" i="16" s="1"/>
  <c r="AJ127" i="16"/>
  <c r="AJ128" i="16" s="1"/>
  <c r="AJ31" i="18"/>
  <c r="AJ32" i="18" s="1"/>
  <c r="O47" i="18"/>
  <c r="O48" i="18" s="1"/>
  <c r="O143" i="16"/>
  <c r="O144" i="16" s="1"/>
  <c r="T167" i="16"/>
  <c r="T168" i="16" s="1"/>
  <c r="T72" i="18"/>
  <c r="T73" i="18" s="1"/>
  <c r="V185" i="16"/>
  <c r="V186" i="16" s="1"/>
  <c r="V90" i="18"/>
  <c r="V91" i="18" s="1"/>
  <c r="AH197" i="16"/>
  <c r="AH198" i="16" s="1"/>
  <c r="AH102" i="18"/>
  <c r="AH103" i="18" s="1"/>
  <c r="T92" i="18"/>
  <c r="T93" i="18" s="1"/>
  <c r="T187" i="16"/>
  <c r="T188" i="16" s="1"/>
  <c r="I113" i="16"/>
  <c r="I114" i="16" s="1"/>
  <c r="I17" i="18"/>
  <c r="I18" i="18" s="1"/>
  <c r="K53" i="18"/>
  <c r="K54" i="18" s="1"/>
  <c r="K149" i="16"/>
  <c r="K150" i="16" s="1"/>
  <c r="Z102" i="18"/>
  <c r="Z103" i="18" s="1"/>
  <c r="Z197" i="16"/>
  <c r="Z198" i="16" s="1"/>
  <c r="AC17" i="18"/>
  <c r="AC18" i="18" s="1"/>
  <c r="AC113" i="16"/>
  <c r="AC114" i="16" s="1"/>
  <c r="AI84" i="18"/>
  <c r="AI85" i="18" s="1"/>
  <c r="AI179" i="16"/>
  <c r="AI180" i="16" s="1"/>
  <c r="U139" i="16"/>
  <c r="U140" i="16" s="1"/>
  <c r="U43" i="18"/>
  <c r="U44" i="18" s="1"/>
  <c r="M131" i="16"/>
  <c r="M132" i="16" s="1"/>
  <c r="M35" i="18"/>
  <c r="M36" i="18" s="1"/>
  <c r="H74" i="18"/>
  <c r="H75" i="18" s="1"/>
  <c r="H169" i="16"/>
  <c r="H170" i="16" s="1"/>
  <c r="Z39" i="18"/>
  <c r="Z40" i="18" s="1"/>
  <c r="Z135" i="16"/>
  <c r="Z136" i="16" s="1"/>
  <c r="M31" i="18"/>
  <c r="M32" i="18" s="1"/>
  <c r="M127" i="16"/>
  <c r="M128" i="16" s="1"/>
  <c r="AI78" i="18"/>
  <c r="AI79" i="18" s="1"/>
  <c r="AI173" i="16"/>
  <c r="AI174" i="16" s="1"/>
  <c r="P31" i="18"/>
  <c r="P32" i="18" s="1"/>
  <c r="P127" i="16"/>
  <c r="P128" i="16" s="1"/>
  <c r="X29" i="18"/>
  <c r="X30" i="18" s="1"/>
  <c r="X125" i="16"/>
  <c r="X126" i="16" s="1"/>
  <c r="M167" i="16"/>
  <c r="M168" i="16" s="1"/>
  <c r="M72" i="18"/>
  <c r="M73" i="18" s="1"/>
  <c r="Y51" i="18"/>
  <c r="Y52" i="18" s="1"/>
  <c r="Y147" i="16"/>
  <c r="Y148" i="16" s="1"/>
  <c r="O175" i="16"/>
  <c r="O176" i="16" s="1"/>
  <c r="O80" i="18"/>
  <c r="O81" i="18" s="1"/>
  <c r="AH183" i="16"/>
  <c r="AH184" i="16" s="1"/>
  <c r="AH96" i="18"/>
  <c r="AH97" i="18" s="1"/>
  <c r="AH88" i="18"/>
  <c r="AH89" i="18" s="1"/>
  <c r="AH191" i="16"/>
  <c r="AH192" i="16" s="1"/>
  <c r="AB74" i="18"/>
  <c r="AB75" i="18" s="1"/>
  <c r="AB169" i="16"/>
  <c r="AB170" i="16" s="1"/>
  <c r="N197" i="16"/>
  <c r="N198" i="16" s="1"/>
  <c r="N102" i="18"/>
  <c r="N103" i="18" s="1"/>
  <c r="W129" i="16"/>
  <c r="W130" i="16" s="1"/>
  <c r="W33" i="18"/>
  <c r="W34" i="18" s="1"/>
  <c r="AJ7" i="18"/>
  <c r="AJ8" i="18" s="1"/>
  <c r="AJ103" i="16"/>
  <c r="AJ104" i="16" s="1"/>
  <c r="AF133" i="16"/>
  <c r="AF134" i="16" s="1"/>
  <c r="AF37" i="18"/>
  <c r="AF38" i="18" s="1"/>
  <c r="O15" i="18"/>
  <c r="O16" i="18" s="1"/>
  <c r="O111" i="16"/>
  <c r="O112" i="16" s="1"/>
  <c r="AJ179" i="16"/>
  <c r="AJ180" i="16" s="1"/>
  <c r="AJ84" i="18"/>
  <c r="AJ85" i="18" s="1"/>
  <c r="AC183" i="16"/>
  <c r="AC184" i="16" s="1"/>
  <c r="AC191" i="16"/>
  <c r="AC192" i="16" s="1"/>
  <c r="AC88" i="18"/>
  <c r="AC89" i="18" s="1"/>
  <c r="AC96" i="18"/>
  <c r="AC97" i="18" s="1"/>
  <c r="AH113" i="16"/>
  <c r="AH114" i="16" s="1"/>
  <c r="AH17" i="18"/>
  <c r="AH18" i="18" s="1"/>
  <c r="V145" i="16"/>
  <c r="V146" i="16" s="1"/>
  <c r="V49" i="18"/>
  <c r="V50" i="18" s="1"/>
  <c r="Z187" i="16"/>
  <c r="Z188" i="16" s="1"/>
  <c r="Z92" i="18"/>
  <c r="Z93" i="18" s="1"/>
  <c r="W119" i="16"/>
  <c r="W120" i="16" s="1"/>
  <c r="W23" i="18"/>
  <c r="W24" i="18" s="1"/>
  <c r="G39" i="18"/>
  <c r="G135" i="16"/>
  <c r="AH47" i="18"/>
  <c r="AH48" i="18" s="1"/>
  <c r="AH143" i="16"/>
  <c r="AH144" i="16" s="1"/>
  <c r="N119" i="16"/>
  <c r="N120" i="16" s="1"/>
  <c r="N23" i="18"/>
  <c r="N24" i="18" s="1"/>
  <c r="AG103" i="16"/>
  <c r="AG104" i="16" s="1"/>
  <c r="AG7" i="18"/>
  <c r="AG8" i="18" s="1"/>
  <c r="AD121" i="16"/>
  <c r="AD122" i="16" s="1"/>
  <c r="AD25" i="18"/>
  <c r="AD26" i="18" s="1"/>
  <c r="H70" i="18"/>
  <c r="H71" i="18" s="1"/>
  <c r="H113" i="18" s="1"/>
  <c r="H165" i="16"/>
  <c r="H166" i="16" s="1"/>
  <c r="AB173" i="16"/>
  <c r="AB174" i="16" s="1"/>
  <c r="AB78" i="18"/>
  <c r="AB79" i="18" s="1"/>
  <c r="R76" i="18"/>
  <c r="R77" i="18" s="1"/>
  <c r="R171" i="16"/>
  <c r="R172" i="16" s="1"/>
  <c r="AF163" i="16"/>
  <c r="AF164" i="16" s="1"/>
  <c r="AF68" i="18"/>
  <c r="AF69" i="18" s="1"/>
  <c r="AF112" i="18" s="1"/>
  <c r="AF86" i="18"/>
  <c r="AF87" i="18" s="1"/>
  <c r="AF181" i="16"/>
  <c r="AF182" i="16" s="1"/>
  <c r="AD53" i="18"/>
  <c r="AD54" i="18" s="1"/>
  <c r="AD149" i="16"/>
  <c r="AD150" i="16" s="1"/>
  <c r="G70" i="18"/>
  <c r="G165" i="16"/>
  <c r="G3" i="18"/>
  <c r="G99" i="16"/>
  <c r="K80" i="18"/>
  <c r="K81" i="18" s="1"/>
  <c r="K175" i="16"/>
  <c r="K176" i="16" s="1"/>
  <c r="N143" i="16"/>
  <c r="N144" i="16" s="1"/>
  <c r="N47" i="18"/>
  <c r="N48" i="18" s="1"/>
  <c r="AH135" i="16"/>
  <c r="AH136" i="16" s="1"/>
  <c r="AH39" i="18"/>
  <c r="AH40" i="18" s="1"/>
  <c r="R90" i="18"/>
  <c r="R91" i="18" s="1"/>
  <c r="R185" i="16"/>
  <c r="R186" i="16" s="1"/>
  <c r="V72" i="18"/>
  <c r="V73" i="18" s="1"/>
  <c r="V167" i="16"/>
  <c r="V168" i="16" s="1"/>
  <c r="I187" i="16"/>
  <c r="I188" i="16" s="1"/>
  <c r="I92" i="18"/>
  <c r="I93" i="18" s="1"/>
  <c r="M9" i="18"/>
  <c r="M10" i="18" s="1"/>
  <c r="M105" i="16"/>
  <c r="M106" i="16" s="1"/>
  <c r="AA145" i="16"/>
  <c r="AA146" i="16" s="1"/>
  <c r="AA49" i="18"/>
  <c r="AA50" i="18" s="1"/>
  <c r="AA135" i="16"/>
  <c r="AA136" i="16" s="1"/>
  <c r="AA39" i="18"/>
  <c r="AA40" i="18" s="1"/>
  <c r="AD94" i="18"/>
  <c r="AD95" i="18" s="1"/>
  <c r="AD189" i="16"/>
  <c r="AD190" i="16" s="1"/>
  <c r="AH129" i="16"/>
  <c r="AH130" i="16" s="1"/>
  <c r="AH33" i="18"/>
  <c r="AH34" i="18" s="1"/>
  <c r="G51" i="18"/>
  <c r="G147" i="16"/>
  <c r="M193" i="16"/>
  <c r="M194" i="16" s="1"/>
  <c r="M100" i="18"/>
  <c r="M101" i="18" s="1"/>
  <c r="M98" i="18"/>
  <c r="M99" i="18" s="1"/>
  <c r="M195" i="16"/>
  <c r="M196" i="16" s="1"/>
  <c r="T105" i="16"/>
  <c r="T106" i="16" s="1"/>
  <c r="T9" i="18"/>
  <c r="T10" i="18" s="1"/>
  <c r="Q113" i="16"/>
  <c r="Q114" i="16" s="1"/>
  <c r="Q17" i="18"/>
  <c r="Q18" i="18" s="1"/>
  <c r="AF72" i="18"/>
  <c r="AF73" i="18" s="1"/>
  <c r="AF167" i="16"/>
  <c r="AF168" i="16" s="1"/>
  <c r="T74" i="18"/>
  <c r="T75" i="18" s="1"/>
  <c r="T169" i="16"/>
  <c r="T170" i="16" s="1"/>
  <c r="R45" i="18"/>
  <c r="R46" i="18" s="1"/>
  <c r="R141" i="16"/>
  <c r="R142" i="16" s="1"/>
  <c r="V195" i="16"/>
  <c r="V196" i="16" s="1"/>
  <c r="V100" i="18"/>
  <c r="V101" i="18" s="1"/>
  <c r="V98" i="18"/>
  <c r="V99" i="18" s="1"/>
  <c r="V193" i="16"/>
  <c r="V194" i="16" s="1"/>
  <c r="X35" i="18"/>
  <c r="X36" i="18" s="1"/>
  <c r="X131" i="16"/>
  <c r="X132" i="16" s="1"/>
  <c r="J119" i="16"/>
  <c r="J120" i="16" s="1"/>
  <c r="J23" i="18"/>
  <c r="J24" i="18" s="1"/>
  <c r="R179" i="16"/>
  <c r="R180" i="16" s="1"/>
  <c r="R84" i="18"/>
  <c r="R85" i="18" s="1"/>
  <c r="AK189" i="16"/>
  <c r="AK190" i="16" s="1"/>
  <c r="AK94" i="18"/>
  <c r="AK95" i="18" s="1"/>
  <c r="AJ78" i="18"/>
  <c r="AJ79" i="18" s="1"/>
  <c r="AJ173" i="16"/>
  <c r="AJ174" i="16" s="1"/>
  <c r="AC43" i="18"/>
  <c r="AC44" i="18" s="1"/>
  <c r="AC139" i="16"/>
  <c r="AC140" i="16" s="1"/>
  <c r="Z13" i="18"/>
  <c r="Z14" i="18" s="1"/>
  <c r="Z109" i="16"/>
  <c r="Z110" i="16" s="1"/>
  <c r="AA74" i="18"/>
  <c r="AA75" i="18" s="1"/>
  <c r="AA169" i="16"/>
  <c r="AA170" i="16" s="1"/>
  <c r="L80" i="18"/>
  <c r="L81" i="18" s="1"/>
  <c r="L175" i="16"/>
  <c r="L176" i="16" s="1"/>
  <c r="AC173" i="16"/>
  <c r="AC174" i="16" s="1"/>
  <c r="AC78" i="18"/>
  <c r="AC79" i="18" s="1"/>
  <c r="I78" i="18"/>
  <c r="I79" i="18" s="1"/>
  <c r="I173" i="16"/>
  <c r="I174" i="16" s="1"/>
  <c r="O92" i="18"/>
  <c r="O93" i="18" s="1"/>
  <c r="O187" i="16"/>
  <c r="O188" i="16" s="1"/>
  <c r="L70" i="18"/>
  <c r="L71" i="18" s="1"/>
  <c r="L113" i="18" s="1"/>
  <c r="L165" i="16"/>
  <c r="L166" i="16" s="1"/>
  <c r="AI31" i="18"/>
  <c r="AI32" i="18" s="1"/>
  <c r="AI127" i="16"/>
  <c r="AI128" i="16" s="1"/>
  <c r="G43" i="18"/>
  <c r="G139" i="16"/>
  <c r="O139" i="16"/>
  <c r="O140" i="16" s="1"/>
  <c r="O43" i="18"/>
  <c r="O44" i="18" s="1"/>
  <c r="K9" i="18"/>
  <c r="K10" i="18" s="1"/>
  <c r="K105" i="16"/>
  <c r="K106" i="16" s="1"/>
  <c r="AH109" i="16"/>
  <c r="AH110" i="16" s="1"/>
  <c r="AH13" i="18"/>
  <c r="AH14" i="18" s="1"/>
  <c r="P105" i="16"/>
  <c r="P106" i="16" s="1"/>
  <c r="P9" i="18"/>
  <c r="P10" i="18" s="1"/>
  <c r="U53" i="18"/>
  <c r="U54" i="18" s="1"/>
  <c r="U149" i="16"/>
  <c r="U150" i="16" s="1"/>
  <c r="AF76" i="18"/>
  <c r="AF77" i="18" s="1"/>
  <c r="AF171" i="16"/>
  <c r="AF172" i="16" s="1"/>
  <c r="L177" i="16"/>
  <c r="L178" i="16" s="1"/>
  <c r="L82" i="18"/>
  <c r="L83" i="18" s="1"/>
  <c r="AH94" i="18"/>
  <c r="AH95" i="18" s="1"/>
  <c r="AH189" i="16"/>
  <c r="AH190" i="16" s="1"/>
  <c r="AE171" i="16"/>
  <c r="AE172" i="16" s="1"/>
  <c r="AE76" i="18"/>
  <c r="AE77" i="18" s="1"/>
  <c r="AC143" i="16"/>
  <c r="AC144" i="16" s="1"/>
  <c r="AC47" i="18"/>
  <c r="AC48" i="18" s="1"/>
  <c r="O179" i="16"/>
  <c r="O180" i="16" s="1"/>
  <c r="O84" i="18"/>
  <c r="O85" i="18" s="1"/>
  <c r="G123" i="16"/>
  <c r="G27" i="18"/>
  <c r="P68" i="18"/>
  <c r="P69" i="18" s="1"/>
  <c r="P112" i="18" s="1"/>
  <c r="P163" i="16"/>
  <c r="P164" i="16" s="1"/>
  <c r="AK177" i="16"/>
  <c r="AK178" i="16" s="1"/>
  <c r="AK82" i="18"/>
  <c r="AK83" i="18" s="1"/>
  <c r="I129" i="16"/>
  <c r="I130" i="16" s="1"/>
  <c r="I33" i="18"/>
  <c r="I34" i="18" s="1"/>
  <c r="AB119" i="16"/>
  <c r="AB120" i="16" s="1"/>
  <c r="AB23" i="18"/>
  <c r="AB24" i="18" s="1"/>
  <c r="W68" i="18"/>
  <c r="W69" i="18" s="1"/>
  <c r="W112" i="18" s="1"/>
  <c r="W163" i="16"/>
  <c r="W164" i="16" s="1"/>
  <c r="AJ92" i="18"/>
  <c r="AJ93" i="18" s="1"/>
  <c r="AJ187" i="16"/>
  <c r="AJ188" i="16" s="1"/>
  <c r="H33" i="18"/>
  <c r="H34" i="18" s="1"/>
  <c r="H129" i="16"/>
  <c r="H130" i="16" s="1"/>
  <c r="N55" i="18"/>
  <c r="N56" i="18" s="1"/>
  <c r="N151" i="16"/>
  <c r="N152" i="16" s="1"/>
  <c r="AJ119" i="16"/>
  <c r="AJ120" i="16" s="1"/>
  <c r="AJ23" i="18"/>
  <c r="AJ24" i="18" s="1"/>
  <c r="AI107" i="16"/>
  <c r="AI108" i="16" s="1"/>
  <c r="AI11" i="18"/>
  <c r="AI12" i="18" s="1"/>
  <c r="K72" i="18"/>
  <c r="K73" i="18" s="1"/>
  <c r="K167" i="16"/>
  <c r="K168" i="16" s="1"/>
  <c r="K49" i="18"/>
  <c r="K50" i="18" s="1"/>
  <c r="K145" i="16"/>
  <c r="K146" i="16" s="1"/>
  <c r="X23" i="18"/>
  <c r="X24" i="18" s="1"/>
  <c r="X119" i="16"/>
  <c r="X120" i="16" s="1"/>
  <c r="AE70" i="18"/>
  <c r="AE71" i="18" s="1"/>
  <c r="AE113" i="18" s="1"/>
  <c r="AE165" i="16"/>
  <c r="AE166" i="16" s="1"/>
  <c r="AA165" i="16"/>
  <c r="AA166" i="16" s="1"/>
  <c r="AA70" i="18"/>
  <c r="AA71" i="18" s="1"/>
  <c r="AA113" i="18" s="1"/>
  <c r="AD45" i="18"/>
  <c r="AD46" i="18" s="1"/>
  <c r="AD141" i="16"/>
  <c r="AD142" i="16" s="1"/>
  <c r="U90" i="18"/>
  <c r="U91" i="18" s="1"/>
  <c r="U185" i="16"/>
  <c r="U186" i="16" s="1"/>
  <c r="AK98" i="18"/>
  <c r="AK99" i="18" s="1"/>
  <c r="AK193" i="16"/>
  <c r="AK194" i="16" s="1"/>
  <c r="AK100" i="18"/>
  <c r="AK101" i="18" s="1"/>
  <c r="AK195" i="16"/>
  <c r="AK196" i="16" s="1"/>
  <c r="W7" i="18"/>
  <c r="W8" i="18" s="1"/>
  <c r="W103" i="16"/>
  <c r="W104" i="16" s="1"/>
  <c r="AI7" i="18"/>
  <c r="AI8" i="18" s="1"/>
  <c r="AI103" i="16"/>
  <c r="AI104" i="16" s="1"/>
  <c r="G11" i="18"/>
  <c r="G107" i="16"/>
  <c r="I193" i="16"/>
  <c r="I194" i="16" s="1"/>
  <c r="I98" i="18"/>
  <c r="I99" i="18" s="1"/>
  <c r="I195" i="16"/>
  <c r="I196" i="16" s="1"/>
  <c r="I100" i="18"/>
  <c r="I101" i="18" s="1"/>
  <c r="AC121" i="16"/>
  <c r="AC122" i="16" s="1"/>
  <c r="AC25" i="18"/>
  <c r="AC26" i="18" s="1"/>
  <c r="AB187" i="16"/>
  <c r="AB188" i="16" s="1"/>
  <c r="AB92" i="18"/>
  <c r="AB93" i="18" s="1"/>
  <c r="X115" i="16"/>
  <c r="X116" i="16" s="1"/>
  <c r="X19" i="18"/>
  <c r="X20" i="18" s="1"/>
  <c r="I71" i="17"/>
  <c r="I72" i="17" s="1"/>
  <c r="I101" i="17" s="1"/>
  <c r="I104" i="17" s="1"/>
  <c r="I71" i="16"/>
  <c r="AE149" i="16"/>
  <c r="AE150" i="16" s="1"/>
  <c r="AE53" i="18"/>
  <c r="AE54" i="18" s="1"/>
  <c r="AK15" i="18"/>
  <c r="AK16" i="18" s="1"/>
  <c r="AK111" i="16"/>
  <c r="AK112" i="16" s="1"/>
  <c r="V74" i="18"/>
  <c r="V75" i="18" s="1"/>
  <c r="V169" i="16"/>
  <c r="V170" i="16" s="1"/>
  <c r="J53" i="18"/>
  <c r="J54" i="18" s="1"/>
  <c r="J149" i="16"/>
  <c r="J150" i="16" s="1"/>
  <c r="H163" i="16"/>
  <c r="H164" i="16" s="1"/>
  <c r="H68" i="18"/>
  <c r="H69" i="18" s="1"/>
  <c r="H112" i="18" s="1"/>
  <c r="AF3" i="18"/>
  <c r="AF4" i="18" s="1"/>
  <c r="AF99" i="16"/>
  <c r="AF100" i="16" s="1"/>
  <c r="O68" i="18"/>
  <c r="O69" i="18" s="1"/>
  <c r="O112" i="18" s="1"/>
  <c r="O163" i="16"/>
  <c r="O164" i="16" s="1"/>
  <c r="T189" i="16"/>
  <c r="T190" i="16" s="1"/>
  <c r="T94" i="18"/>
  <c r="T95" i="18" s="1"/>
  <c r="AK70" i="18"/>
  <c r="AK71" i="18" s="1"/>
  <c r="AK113" i="18" s="1"/>
  <c r="AK165" i="16"/>
  <c r="AK166" i="16" s="1"/>
  <c r="U68" i="18"/>
  <c r="U69" i="18" s="1"/>
  <c r="U112" i="18" s="1"/>
  <c r="U163" i="16"/>
  <c r="U164" i="16" s="1"/>
  <c r="S31" i="18"/>
  <c r="S32" i="18" s="1"/>
  <c r="S127" i="16"/>
  <c r="S128" i="16" s="1"/>
  <c r="AI37" i="18"/>
  <c r="AI38" i="18" s="1"/>
  <c r="AI133" i="16"/>
  <c r="AI134" i="16" s="1"/>
  <c r="G33" i="18"/>
  <c r="G129" i="16"/>
  <c r="T39" i="18"/>
  <c r="T40" i="18" s="1"/>
  <c r="T135" i="16"/>
  <c r="T136" i="16" s="1"/>
  <c r="AD177" i="16"/>
  <c r="AD178" i="16" s="1"/>
  <c r="AD82" i="18"/>
  <c r="AD83" i="18" s="1"/>
  <c r="X143" i="16"/>
  <c r="X144" i="16" s="1"/>
  <c r="X47" i="18"/>
  <c r="X48" i="18" s="1"/>
  <c r="R25" i="18"/>
  <c r="R26" i="18" s="1"/>
  <c r="R121" i="16"/>
  <c r="R122" i="16" s="1"/>
  <c r="W51" i="18"/>
  <c r="W52" i="18" s="1"/>
  <c r="W147" i="16"/>
  <c r="W148" i="16" s="1"/>
  <c r="U82" i="18"/>
  <c r="U83" i="18" s="1"/>
  <c r="U177" i="16"/>
  <c r="U178" i="16" s="1"/>
  <c r="K29" i="18"/>
  <c r="K30" i="18" s="1"/>
  <c r="K125" i="16"/>
  <c r="K126" i="16" s="1"/>
  <c r="I23" i="18"/>
  <c r="I24" i="18" s="1"/>
  <c r="I119" i="16"/>
  <c r="I120" i="16" s="1"/>
  <c r="W45" i="18"/>
  <c r="W46" i="18" s="1"/>
  <c r="W141" i="16"/>
  <c r="W142" i="16" s="1"/>
  <c r="AG193" i="16"/>
  <c r="AG194" i="16" s="1"/>
  <c r="AG100" i="18"/>
  <c r="AG101" i="18" s="1"/>
  <c r="AG98" i="18"/>
  <c r="AG99" i="18" s="1"/>
  <c r="AG195" i="16"/>
  <c r="AG196" i="16" s="1"/>
  <c r="V25" i="18"/>
  <c r="V26" i="18" s="1"/>
  <c r="V121" i="16"/>
  <c r="V122" i="16" s="1"/>
  <c r="K76" i="18"/>
  <c r="K77" i="18" s="1"/>
  <c r="K171" i="16"/>
  <c r="K172" i="16" s="1"/>
  <c r="K45" i="18"/>
  <c r="K46" i="18" s="1"/>
  <c r="K141" i="16"/>
  <c r="K142" i="16" s="1"/>
  <c r="M27" i="18"/>
  <c r="M28" i="18" s="1"/>
  <c r="M123" i="16"/>
  <c r="M124" i="16" s="1"/>
  <c r="AJ49" i="18"/>
  <c r="AJ50" i="18" s="1"/>
  <c r="AJ145" i="16"/>
  <c r="AJ146" i="16" s="1"/>
  <c r="N80" i="18"/>
  <c r="N81" i="18" s="1"/>
  <c r="N175" i="16"/>
  <c r="N176" i="16" s="1"/>
  <c r="AI13" i="18"/>
  <c r="AI14" i="18" s="1"/>
  <c r="AI109" i="16"/>
  <c r="AI110" i="16" s="1"/>
  <c r="AJ53" i="18"/>
  <c r="AJ54" i="18" s="1"/>
  <c r="AJ149" i="16"/>
  <c r="AJ150" i="16" s="1"/>
  <c r="P94" i="18"/>
  <c r="P95" i="18" s="1"/>
  <c r="P189" i="16"/>
  <c r="P190" i="16" s="1"/>
  <c r="AE127" i="16"/>
  <c r="AE128" i="16" s="1"/>
  <c r="AE31" i="18"/>
  <c r="AE32" i="18" s="1"/>
  <c r="U167" i="16"/>
  <c r="U168" i="16" s="1"/>
  <c r="U72" i="18"/>
  <c r="U73" i="18" s="1"/>
  <c r="I84" i="18"/>
  <c r="I85" i="18" s="1"/>
  <c r="I179" i="16"/>
  <c r="I180" i="16" s="1"/>
  <c r="J171" i="16"/>
  <c r="J172" i="16" s="1"/>
  <c r="J76" i="18"/>
  <c r="J77" i="18" s="1"/>
  <c r="X121" i="16"/>
  <c r="X122" i="16" s="1"/>
  <c r="X25" i="18"/>
  <c r="X26" i="18" s="1"/>
  <c r="O35" i="18"/>
  <c r="O36" i="18" s="1"/>
  <c r="O131" i="16"/>
  <c r="O132" i="16" s="1"/>
  <c r="G49" i="18"/>
  <c r="G145" i="16"/>
  <c r="AH84" i="18"/>
  <c r="AH85" i="18" s="1"/>
  <c r="AH179" i="16"/>
  <c r="AH180" i="16" s="1"/>
  <c r="L29" i="18"/>
  <c r="L30" i="18" s="1"/>
  <c r="L125" i="16"/>
  <c r="L126" i="16" s="1"/>
  <c r="Y94" i="18"/>
  <c r="Y95" i="18" s="1"/>
  <c r="Y189" i="16"/>
  <c r="Y190" i="16" s="1"/>
  <c r="S51" i="18"/>
  <c r="S52" i="18" s="1"/>
  <c r="S147" i="16"/>
  <c r="S148" i="16" s="1"/>
  <c r="AG55" i="18"/>
  <c r="AG56" i="18" s="1"/>
  <c r="AG151" i="16"/>
  <c r="AG152" i="16" s="1"/>
  <c r="Z177" i="16"/>
  <c r="Z178" i="16" s="1"/>
  <c r="Z82" i="18"/>
  <c r="Z83" i="18" s="1"/>
  <c r="T17" i="18"/>
  <c r="T18" i="18" s="1"/>
  <c r="T113" i="16"/>
  <c r="T114" i="16" s="1"/>
  <c r="AA29" i="18"/>
  <c r="AA30" i="18" s="1"/>
  <c r="AA125" i="16"/>
  <c r="AA126" i="16" s="1"/>
  <c r="V27" i="18"/>
  <c r="V28" i="18" s="1"/>
  <c r="V123" i="16"/>
  <c r="V124" i="16" s="1"/>
  <c r="Q90" i="18"/>
  <c r="Q91" i="18" s="1"/>
  <c r="Q185" i="16"/>
  <c r="Q186" i="16" s="1"/>
  <c r="AG105" i="16"/>
  <c r="AG106" i="16" s="1"/>
  <c r="AG9" i="18"/>
  <c r="AG10" i="18" s="1"/>
  <c r="AJ113" i="16"/>
  <c r="AJ114" i="16" s="1"/>
  <c r="AJ17" i="18"/>
  <c r="AJ18" i="18" s="1"/>
  <c r="AK23" i="18"/>
  <c r="AK24" i="18" s="1"/>
  <c r="AK119" i="16"/>
  <c r="AK120" i="16" s="1"/>
  <c r="M177" i="16"/>
  <c r="M178" i="16" s="1"/>
  <c r="M82" i="18"/>
  <c r="M83" i="18" s="1"/>
  <c r="AG29" i="18"/>
  <c r="AG30" i="18" s="1"/>
  <c r="AG125" i="16"/>
  <c r="AG126" i="16" s="1"/>
  <c r="U13" i="18"/>
  <c r="U14" i="18" s="1"/>
  <c r="U109" i="16"/>
  <c r="U110" i="16" s="1"/>
  <c r="Y55" i="18"/>
  <c r="Y56" i="18" s="1"/>
  <c r="Y151" i="16"/>
  <c r="Y152" i="16" s="1"/>
  <c r="L94" i="18"/>
  <c r="L95" i="18" s="1"/>
  <c r="L189" i="16"/>
  <c r="L190" i="16" s="1"/>
  <c r="AC68" i="18"/>
  <c r="AC69" i="18" s="1"/>
  <c r="AC112" i="18" s="1"/>
  <c r="AC163" i="16"/>
  <c r="AC164" i="16" s="1"/>
  <c r="Q107" i="16"/>
  <c r="Q108" i="16" s="1"/>
  <c r="Q11" i="18"/>
  <c r="Q12" i="18" s="1"/>
  <c r="T90" i="18"/>
  <c r="T91" i="18" s="1"/>
  <c r="T185" i="16"/>
  <c r="T186" i="16" s="1"/>
  <c r="Z55" i="18"/>
  <c r="Z56" i="18" s="1"/>
  <c r="Z151" i="16"/>
  <c r="Z152" i="16" s="1"/>
  <c r="AC135" i="16"/>
  <c r="AC136" i="16" s="1"/>
  <c r="AC39" i="18"/>
  <c r="AC40" i="18" s="1"/>
  <c r="Y33" i="18"/>
  <c r="Y34" i="18" s="1"/>
  <c r="Y129" i="16"/>
  <c r="Y130" i="16" s="1"/>
  <c r="AF105" i="16"/>
  <c r="AF106" i="16" s="1"/>
  <c r="AF9" i="18"/>
  <c r="AF10" i="18" s="1"/>
  <c r="P41" i="18"/>
  <c r="P42" i="18" s="1"/>
  <c r="P137" i="16"/>
  <c r="P138" i="16" s="1"/>
  <c r="G47" i="18"/>
  <c r="G143" i="16"/>
  <c r="AB11" i="18"/>
  <c r="AB12" i="18" s="1"/>
  <c r="AB107" i="16"/>
  <c r="AB108" i="16" s="1"/>
  <c r="AC70" i="18"/>
  <c r="AC71" i="18" s="1"/>
  <c r="AC113" i="18" s="1"/>
  <c r="AC165" i="16"/>
  <c r="AC166" i="16" s="1"/>
  <c r="L151" i="16"/>
  <c r="L152" i="16" s="1"/>
  <c r="L55" i="18"/>
  <c r="L56" i="18" s="1"/>
  <c r="L37" i="18"/>
  <c r="L38" i="18" s="1"/>
  <c r="L133" i="16"/>
  <c r="L134" i="16" s="1"/>
  <c r="L163" i="16"/>
  <c r="L164" i="16" s="1"/>
  <c r="L68" i="18"/>
  <c r="L69" i="18" s="1"/>
  <c r="L112" i="18" s="1"/>
  <c r="T27" i="18"/>
  <c r="T28" i="18" s="1"/>
  <c r="T123" i="16"/>
  <c r="T124" i="16" s="1"/>
  <c r="Y84" i="18"/>
  <c r="Y85" i="18" s="1"/>
  <c r="Y179" i="16"/>
  <c r="Y180" i="16" s="1"/>
  <c r="Y53" i="18"/>
  <c r="Y54" i="18" s="1"/>
  <c r="Y149" i="16"/>
  <c r="Y150" i="16" s="1"/>
  <c r="V143" i="16"/>
  <c r="V144" i="16" s="1"/>
  <c r="V47" i="18"/>
  <c r="V48" i="18" s="1"/>
  <c r="Z19" i="18"/>
  <c r="Z20" i="18" s="1"/>
  <c r="Z115" i="16"/>
  <c r="Z116" i="16" s="1"/>
  <c r="AA189" i="16"/>
  <c r="AA190" i="16" s="1"/>
  <c r="AA94" i="18"/>
  <c r="AA95" i="18" s="1"/>
  <c r="X109" i="16"/>
  <c r="X110" i="16" s="1"/>
  <c r="X13" i="18"/>
  <c r="X14" i="18" s="1"/>
  <c r="T49" i="18"/>
  <c r="T50" i="18" s="1"/>
  <c r="T145" i="16"/>
  <c r="T146" i="16" s="1"/>
  <c r="AB3" i="18"/>
  <c r="AB4" i="18" s="1"/>
  <c r="AB99" i="16"/>
  <c r="AB100" i="16" s="1"/>
  <c r="AG123" i="16"/>
  <c r="AG124" i="16" s="1"/>
  <c r="AG27" i="18"/>
  <c r="AG28" i="18" s="1"/>
  <c r="T191" i="16"/>
  <c r="T192" i="16" s="1"/>
  <c r="T88" i="18"/>
  <c r="T89" i="18" s="1"/>
  <c r="T96" i="18"/>
  <c r="T97" i="18" s="1"/>
  <c r="T183" i="16"/>
  <c r="T184" i="16" s="1"/>
  <c r="K68" i="18"/>
  <c r="K69" i="18" s="1"/>
  <c r="K112" i="18" s="1"/>
  <c r="K163" i="16"/>
  <c r="K164" i="16" s="1"/>
  <c r="AD13" i="18"/>
  <c r="AD14" i="18" s="1"/>
  <c r="AD109" i="16"/>
  <c r="AD110" i="16" s="1"/>
  <c r="M133" i="16"/>
  <c r="M134" i="16" s="1"/>
  <c r="M37" i="18"/>
  <c r="M38" i="18" s="1"/>
  <c r="AE37" i="18"/>
  <c r="AE38" i="18" s="1"/>
  <c r="AE133" i="16"/>
  <c r="AE134" i="16" s="1"/>
  <c r="L45" i="18"/>
  <c r="L46" i="18" s="1"/>
  <c r="L141" i="16"/>
  <c r="L142" i="16" s="1"/>
  <c r="I121" i="16"/>
  <c r="I122" i="16" s="1"/>
  <c r="I25" i="18"/>
  <c r="I26" i="18" s="1"/>
  <c r="AE47" i="18"/>
  <c r="AE48" i="18" s="1"/>
  <c r="AE143" i="16"/>
  <c r="AE144" i="16" s="1"/>
  <c r="Q35" i="18"/>
  <c r="Q36" i="18" s="1"/>
  <c r="Q131" i="16"/>
  <c r="Q132" i="16" s="1"/>
  <c r="W41" i="18"/>
  <c r="W42" i="18" s="1"/>
  <c r="W137" i="16"/>
  <c r="W138" i="16" s="1"/>
  <c r="H92" i="18"/>
  <c r="H93" i="18" s="1"/>
  <c r="H187" i="16"/>
  <c r="H188" i="16" s="1"/>
  <c r="AK71" i="16"/>
  <c r="AK71" i="17"/>
  <c r="AK72" i="17" s="1"/>
  <c r="AK101" i="17" s="1"/>
  <c r="AK104" i="17" s="1"/>
  <c r="AJ137" i="16"/>
  <c r="AJ138" i="16" s="1"/>
  <c r="AJ41" i="18"/>
  <c r="AJ42" i="18" s="1"/>
  <c r="K35" i="18"/>
  <c r="K36" i="18" s="1"/>
  <c r="K131" i="16"/>
  <c r="K132" i="16" s="1"/>
  <c r="AG43" i="18"/>
  <c r="AG44" i="18" s="1"/>
  <c r="AG139" i="16"/>
  <c r="AG140" i="16" s="1"/>
  <c r="J167" i="16"/>
  <c r="J168" i="16" s="1"/>
  <c r="J72" i="18"/>
  <c r="J73" i="18" s="1"/>
  <c r="AA76" i="18"/>
  <c r="AA77" i="18" s="1"/>
  <c r="AA171" i="16"/>
  <c r="AA172" i="16" s="1"/>
  <c r="AD165" i="16"/>
  <c r="AD166" i="16" s="1"/>
  <c r="AD70" i="18"/>
  <c r="AD71" i="18" s="1"/>
  <c r="AD113" i="18" s="1"/>
  <c r="AD123" i="16"/>
  <c r="AD124" i="16" s="1"/>
  <c r="AD27" i="18"/>
  <c r="AD28" i="18" s="1"/>
  <c r="AI119" i="16"/>
  <c r="AI120" i="16" s="1"/>
  <c r="AI23" i="18"/>
  <c r="AI24" i="18" s="1"/>
  <c r="AE82" i="18"/>
  <c r="AE83" i="18" s="1"/>
  <c r="AE177" i="16"/>
  <c r="AE178" i="16" s="1"/>
  <c r="AJ133" i="16"/>
  <c r="AJ134" i="16" s="1"/>
  <c r="AJ37" i="18"/>
  <c r="AJ38" i="18" s="1"/>
  <c r="Y137" i="16"/>
  <c r="Y138" i="16" s="1"/>
  <c r="Y41" i="18"/>
  <c r="Y42" i="18" s="1"/>
  <c r="AA68" i="18"/>
  <c r="AA69" i="18" s="1"/>
  <c r="AA112" i="18" s="1"/>
  <c r="AA163" i="16"/>
  <c r="AA164" i="16" s="1"/>
  <c r="P76" i="18"/>
  <c r="P77" i="18" s="1"/>
  <c r="P171" i="16"/>
  <c r="P172" i="16" s="1"/>
  <c r="Y100" i="18"/>
  <c r="Y101" i="18" s="1"/>
  <c r="Y195" i="16"/>
  <c r="Y196" i="16" s="1"/>
  <c r="Y193" i="16"/>
  <c r="Y194" i="16" s="1"/>
  <c r="Y98" i="18"/>
  <c r="Y99" i="18" s="1"/>
  <c r="AB88" i="18"/>
  <c r="AB89" i="18" s="1"/>
  <c r="AB183" i="16"/>
  <c r="AB184" i="16" s="1"/>
  <c r="AB96" i="18"/>
  <c r="AB97" i="18" s="1"/>
  <c r="AB191" i="16"/>
  <c r="AB192" i="16" s="1"/>
  <c r="AD35" i="18"/>
  <c r="AD36" i="18" s="1"/>
  <c r="AD131" i="16"/>
  <c r="AD132" i="16" s="1"/>
  <c r="H47" i="18"/>
  <c r="H48" i="18" s="1"/>
  <c r="H143" i="16"/>
  <c r="H144" i="16" s="1"/>
  <c r="G15" i="18"/>
  <c r="G111" i="16"/>
  <c r="N37" i="18"/>
  <c r="N38" i="18" s="1"/>
  <c r="N133" i="16"/>
  <c r="N134" i="16" s="1"/>
  <c r="W39" i="18"/>
  <c r="W40" i="18" s="1"/>
  <c r="W135" i="16"/>
  <c r="W136" i="16" s="1"/>
  <c r="W98" i="18"/>
  <c r="W99" i="18" s="1"/>
  <c r="W193" i="16"/>
  <c r="W194" i="16" s="1"/>
  <c r="W195" i="16"/>
  <c r="W196" i="16" s="1"/>
  <c r="W100" i="18"/>
  <c r="W101" i="18" s="1"/>
  <c r="Y25" i="18"/>
  <c r="Y26" i="18" s="1"/>
  <c r="Y121" i="16"/>
  <c r="Y122" i="16" s="1"/>
  <c r="T33" i="18"/>
  <c r="T34" i="18" s="1"/>
  <c r="T129" i="16"/>
  <c r="T130" i="16" s="1"/>
  <c r="H51" i="18"/>
  <c r="H52" i="18" s="1"/>
  <c r="H147" i="16"/>
  <c r="H148" i="16" s="1"/>
  <c r="Y15" i="18"/>
  <c r="Y16" i="18" s="1"/>
  <c r="Y111" i="16"/>
  <c r="Y112" i="16" s="1"/>
  <c r="V82" i="18"/>
  <c r="V83" i="18" s="1"/>
  <c r="V177" i="16"/>
  <c r="V178" i="16" s="1"/>
  <c r="AD71" i="16"/>
  <c r="AD71" i="17"/>
  <c r="AD72" i="17" s="1"/>
  <c r="AD101" i="17" s="1"/>
  <c r="AD104" i="17" s="1"/>
  <c r="AG41" i="18"/>
  <c r="AG42" i="18" s="1"/>
  <c r="AG137" i="16"/>
  <c r="AG138" i="16" s="1"/>
  <c r="V163" i="16"/>
  <c r="V164" i="16" s="1"/>
  <c r="V68" i="18"/>
  <c r="V69" i="18" s="1"/>
  <c r="V112" i="18" s="1"/>
  <c r="AG15" i="18"/>
  <c r="AG16" i="18" s="1"/>
  <c r="AG111" i="16"/>
  <c r="AG112" i="16" s="1"/>
  <c r="M41" i="18"/>
  <c r="M42" i="18" s="1"/>
  <c r="M137" i="16"/>
  <c r="M138" i="16" s="1"/>
  <c r="AA17" i="18"/>
  <c r="AA18" i="18" s="1"/>
  <c r="AA113" i="16"/>
  <c r="AA114" i="16" s="1"/>
  <c r="W11" i="18"/>
  <c r="W12" i="18" s="1"/>
  <c r="W107" i="16"/>
  <c r="W108" i="16" s="1"/>
  <c r="U181" i="16"/>
  <c r="U182" i="16" s="1"/>
  <c r="U86" i="18"/>
  <c r="U87" i="18" s="1"/>
  <c r="X141" i="16"/>
  <c r="X142" i="16" s="1"/>
  <c r="X45" i="18"/>
  <c r="X46" i="18" s="1"/>
  <c r="AI163" i="16"/>
  <c r="AI164" i="16" s="1"/>
  <c r="AI68" i="18"/>
  <c r="AI69" i="18" s="1"/>
  <c r="AI112" i="18" s="1"/>
  <c r="J195" i="16"/>
  <c r="J196" i="16" s="1"/>
  <c r="J98" i="18"/>
  <c r="J99" i="18" s="1"/>
  <c r="J193" i="16"/>
  <c r="J194" i="16" s="1"/>
  <c r="J100" i="18"/>
  <c r="J101" i="18" s="1"/>
  <c r="Z53" i="18"/>
  <c r="Z54" i="18" s="1"/>
  <c r="Z149" i="16"/>
  <c r="Z150" i="16" s="1"/>
  <c r="T125" i="16"/>
  <c r="T126" i="16" s="1"/>
  <c r="T29" i="18"/>
  <c r="T30" i="18" s="1"/>
  <c r="U113" i="16"/>
  <c r="U114" i="16" s="1"/>
  <c r="U17" i="18"/>
  <c r="U18" i="18" s="1"/>
  <c r="AJ129" i="16"/>
  <c r="AJ130" i="16" s="1"/>
  <c r="AJ33" i="18"/>
  <c r="AJ34" i="18" s="1"/>
  <c r="AF141" i="16"/>
  <c r="AF142" i="16" s="1"/>
  <c r="AF45" i="18"/>
  <c r="AF46" i="18" s="1"/>
  <c r="Z80" i="18"/>
  <c r="Z81" i="18" s="1"/>
  <c r="Z175" i="16"/>
  <c r="Z176" i="16" s="1"/>
  <c r="V17" i="18"/>
  <c r="V18" i="18" s="1"/>
  <c r="V113" i="16"/>
  <c r="V114" i="16" s="1"/>
  <c r="AE78" i="18"/>
  <c r="AE79" i="18" s="1"/>
  <c r="AE173" i="16"/>
  <c r="AE174" i="16" s="1"/>
  <c r="T23" i="18"/>
  <c r="T24" i="18" s="1"/>
  <c r="T119" i="16"/>
  <c r="T120" i="16" s="1"/>
  <c r="AJ139" i="16"/>
  <c r="AJ140" i="16" s="1"/>
  <c r="AJ43" i="18"/>
  <c r="AJ44" i="18" s="1"/>
  <c r="Q187" i="16"/>
  <c r="Q188" i="16" s="1"/>
  <c r="Q92" i="18"/>
  <c r="Q93" i="18" s="1"/>
  <c r="H99" i="16"/>
  <c r="H100" i="16" s="1"/>
  <c r="H3" i="18"/>
  <c r="H4" i="18" s="1"/>
  <c r="Z70" i="18"/>
  <c r="Z71" i="18" s="1"/>
  <c r="Z113" i="18" s="1"/>
  <c r="Z165" i="16"/>
  <c r="Z166" i="16" s="1"/>
  <c r="AF17" i="18"/>
  <c r="AF18" i="18" s="1"/>
  <c r="AF113" i="16"/>
  <c r="AF114" i="16" s="1"/>
  <c r="AG47" i="18"/>
  <c r="AG48" i="18" s="1"/>
  <c r="AG143" i="16"/>
  <c r="AG144" i="16" s="1"/>
  <c r="W47" i="18"/>
  <c r="W48" i="18" s="1"/>
  <c r="W143" i="16"/>
  <c r="W144" i="16" s="1"/>
  <c r="K25" i="18"/>
  <c r="K26" i="18" s="1"/>
  <c r="K121" i="16"/>
  <c r="K122" i="16" s="1"/>
  <c r="X147" i="16"/>
  <c r="X148" i="16" s="1"/>
  <c r="X51" i="18"/>
  <c r="X52" i="18" s="1"/>
  <c r="AH3" i="18"/>
  <c r="AH4" i="18" s="1"/>
  <c r="AH99" i="16"/>
  <c r="AH100" i="16" s="1"/>
  <c r="AH127" i="16"/>
  <c r="AH128" i="16" s="1"/>
  <c r="AH31" i="18"/>
  <c r="AH32" i="18" s="1"/>
  <c r="N15" i="18"/>
  <c r="N16" i="18" s="1"/>
  <c r="N111" i="16"/>
  <c r="N112" i="16" s="1"/>
  <c r="K100" i="18"/>
  <c r="K101" i="18" s="1"/>
  <c r="K195" i="16"/>
  <c r="K196" i="16" s="1"/>
  <c r="K193" i="16"/>
  <c r="K194" i="16" s="1"/>
  <c r="K98" i="18"/>
  <c r="K99" i="18" s="1"/>
  <c r="U47" i="18"/>
  <c r="U48" i="18" s="1"/>
  <c r="U143" i="16"/>
  <c r="U144" i="16" s="1"/>
  <c r="T53" i="18"/>
  <c r="T54" i="18" s="1"/>
  <c r="T149" i="16"/>
  <c r="T150" i="16" s="1"/>
  <c r="I55" i="18"/>
  <c r="I56" i="18" s="1"/>
  <c r="I151" i="16"/>
  <c r="I152" i="16" s="1"/>
  <c r="AD143" i="16"/>
  <c r="AD144" i="16" s="1"/>
  <c r="AD47" i="18"/>
  <c r="AD48" i="18" s="1"/>
  <c r="V187" i="16"/>
  <c r="V188" i="16" s="1"/>
  <c r="V92" i="18"/>
  <c r="V93" i="18" s="1"/>
  <c r="R175" i="16"/>
  <c r="R176" i="16" s="1"/>
  <c r="R80" i="18"/>
  <c r="R81" i="18" s="1"/>
  <c r="U74" i="18"/>
  <c r="U75" i="18" s="1"/>
  <c r="U169" i="16"/>
  <c r="U170" i="16" s="1"/>
  <c r="W115" i="16"/>
  <c r="W116" i="16" s="1"/>
  <c r="W19" i="18"/>
  <c r="W20" i="18" s="1"/>
  <c r="M43" i="18"/>
  <c r="M44" i="18" s="1"/>
  <c r="M139" i="16"/>
  <c r="M140" i="16" s="1"/>
  <c r="AG71" i="16"/>
  <c r="Q94" i="18"/>
  <c r="Q95" i="18" s="1"/>
  <c r="Q189" i="16"/>
  <c r="Q190" i="16" s="1"/>
  <c r="P80" i="18"/>
  <c r="P81" i="18" s="1"/>
  <c r="P175" i="16"/>
  <c r="P176" i="16" s="1"/>
  <c r="G76" i="18"/>
  <c r="G171" i="16"/>
  <c r="AG45" i="18"/>
  <c r="AG46" i="18" s="1"/>
  <c r="AG141" i="16"/>
  <c r="AG142" i="16" s="1"/>
  <c r="S193" i="16"/>
  <c r="S194" i="16" s="1"/>
  <c r="S100" i="18"/>
  <c r="S101" i="18" s="1"/>
  <c r="S195" i="16"/>
  <c r="S196" i="16" s="1"/>
  <c r="S98" i="18"/>
  <c r="S99" i="18" s="1"/>
  <c r="G9" i="18"/>
  <c r="G105" i="16"/>
  <c r="AB139" i="16"/>
  <c r="AB140" i="16" s="1"/>
  <c r="AB43" i="18"/>
  <c r="AB44" i="18" s="1"/>
  <c r="AE191" i="16"/>
  <c r="AE192" i="16" s="1"/>
  <c r="AE88" i="18"/>
  <c r="AE89" i="18" s="1"/>
  <c r="AE96" i="18"/>
  <c r="AE97" i="18" s="1"/>
  <c r="AE183" i="16"/>
  <c r="AE184" i="16" s="1"/>
  <c r="AA102" i="18"/>
  <c r="AA103" i="18" s="1"/>
  <c r="AA197" i="16"/>
  <c r="AA198" i="16" s="1"/>
  <c r="AG74" i="18"/>
  <c r="AG75" i="18" s="1"/>
  <c r="AG169" i="16"/>
  <c r="AG170" i="16" s="1"/>
  <c r="AE129" i="16"/>
  <c r="AE130" i="16" s="1"/>
  <c r="AE33" i="18"/>
  <c r="AE34" i="18" s="1"/>
  <c r="AI135" i="16"/>
  <c r="AI136" i="16" s="1"/>
  <c r="AI39" i="18"/>
  <c r="AI40" i="18" s="1"/>
  <c r="AI35" i="18"/>
  <c r="AI36" i="18" s="1"/>
  <c r="AI131" i="16"/>
  <c r="AI132" i="16" s="1"/>
  <c r="AC94" i="18"/>
  <c r="AC95" i="18" s="1"/>
  <c r="AC189" i="16"/>
  <c r="AC190" i="16" s="1"/>
  <c r="G55" i="18"/>
  <c r="G151" i="16"/>
  <c r="H80" i="18"/>
  <c r="H81" i="18" s="1"/>
  <c r="H175" i="16"/>
  <c r="H176" i="16" s="1"/>
  <c r="AF82" i="18"/>
  <c r="AF83" i="18" s="1"/>
  <c r="AF177" i="16"/>
  <c r="AF178" i="16" s="1"/>
  <c r="G163" i="16"/>
  <c r="G68" i="18"/>
  <c r="O147" i="16"/>
  <c r="O148" i="16" s="1"/>
  <c r="O51" i="18"/>
  <c r="O52" i="18" s="1"/>
  <c r="AE197" i="16"/>
  <c r="AE198" i="16" s="1"/>
  <c r="AE102" i="18"/>
  <c r="AE103" i="18" s="1"/>
  <c r="AC27" i="18"/>
  <c r="AC28" i="18" s="1"/>
  <c r="AC123" i="16"/>
  <c r="AC124" i="16" s="1"/>
  <c r="Q123" i="16"/>
  <c r="Q124" i="16" s="1"/>
  <c r="Q27" i="18"/>
  <c r="Q28" i="18" s="1"/>
  <c r="K70" i="18"/>
  <c r="K71" i="18" s="1"/>
  <c r="K113" i="18" s="1"/>
  <c r="K165" i="16"/>
  <c r="K166" i="16" s="1"/>
  <c r="X72" i="18"/>
  <c r="X73" i="18" s="1"/>
  <c r="X167" i="16"/>
  <c r="X168" i="16" s="1"/>
  <c r="Q175" i="16"/>
  <c r="Q176" i="16" s="1"/>
  <c r="Q80" i="18"/>
  <c r="Q81" i="18" s="1"/>
  <c r="AG121" i="16"/>
  <c r="AG122" i="16" s="1"/>
  <c r="AG25" i="18"/>
  <c r="AG26" i="18" s="1"/>
  <c r="AK141" i="16"/>
  <c r="AK142" i="16" s="1"/>
  <c r="AK45" i="18"/>
  <c r="AK46" i="18" s="1"/>
  <c r="J35" i="18"/>
  <c r="J36" i="18" s="1"/>
  <c r="J131" i="16"/>
  <c r="J132" i="16" s="1"/>
  <c r="Z113" i="16"/>
  <c r="Z114" i="16" s="1"/>
  <c r="Z17" i="18"/>
  <c r="Z18" i="18" s="1"/>
  <c r="S43" i="18"/>
  <c r="S44" i="18" s="1"/>
  <c r="S139" i="16"/>
  <c r="S140" i="16" s="1"/>
  <c r="H37" i="18"/>
  <c r="H38" i="18" s="1"/>
  <c r="H133" i="16"/>
  <c r="H134" i="16" s="1"/>
  <c r="L100" i="18"/>
  <c r="L101" i="18" s="1"/>
  <c r="L193" i="16"/>
  <c r="L194" i="16" s="1"/>
  <c r="L195" i="16"/>
  <c r="L196" i="16" s="1"/>
  <c r="L98" i="18"/>
  <c r="L99" i="18" s="1"/>
  <c r="T103" i="16"/>
  <c r="T104" i="16" s="1"/>
  <c r="T7" i="18"/>
  <c r="T8" i="18" s="1"/>
  <c r="I35" i="18"/>
  <c r="I36" i="18" s="1"/>
  <c r="I131" i="16"/>
  <c r="I132" i="16" s="1"/>
  <c r="W15" i="18"/>
  <c r="W16" i="18" s="1"/>
  <c r="W111" i="16"/>
  <c r="W112" i="16" s="1"/>
  <c r="AE72" i="18"/>
  <c r="AE73" i="18" s="1"/>
  <c r="AE167" i="16"/>
  <c r="AE168" i="16" s="1"/>
  <c r="I49" i="18"/>
  <c r="I50" i="18" s="1"/>
  <c r="I145" i="16"/>
  <c r="I146" i="16" s="1"/>
  <c r="AA100" i="18"/>
  <c r="AA101" i="18" s="1"/>
  <c r="AA195" i="16"/>
  <c r="AA196" i="16" s="1"/>
  <c r="AA98" i="18"/>
  <c r="AA99" i="18" s="1"/>
  <c r="AA193" i="16"/>
  <c r="AA194" i="16" s="1"/>
  <c r="N177" i="16"/>
  <c r="N178" i="16" s="1"/>
  <c r="N82" i="18"/>
  <c r="N83" i="18" s="1"/>
  <c r="Y80" i="18"/>
  <c r="Y81" i="18" s="1"/>
  <c r="Y175" i="16"/>
  <c r="Y176" i="16" s="1"/>
  <c r="L13" i="18"/>
  <c r="L14" i="18" s="1"/>
  <c r="L109" i="16"/>
  <c r="L110" i="16" s="1"/>
  <c r="M109" i="16"/>
  <c r="M110" i="16" s="1"/>
  <c r="M13" i="18"/>
  <c r="M14" i="18" s="1"/>
  <c r="Y82" i="18"/>
  <c r="Y83" i="18" s="1"/>
  <c r="Y177" i="16"/>
  <c r="Y178" i="16" s="1"/>
  <c r="Y13" i="18"/>
  <c r="Y14" i="18" s="1"/>
  <c r="Y109" i="16"/>
  <c r="Y110" i="16" s="1"/>
  <c r="G31" i="18"/>
  <c r="G127" i="16"/>
  <c r="S149" i="16"/>
  <c r="S150" i="16" s="1"/>
  <c r="S53" i="18"/>
  <c r="S54" i="18" s="1"/>
  <c r="O121" i="16"/>
  <c r="O122" i="16" s="1"/>
  <c r="O25" i="18"/>
  <c r="O26" i="18" s="1"/>
  <c r="W53" i="18"/>
  <c r="W54" i="18" s="1"/>
  <c r="W149" i="16"/>
  <c r="W150" i="16" s="1"/>
  <c r="M135" i="16"/>
  <c r="M136" i="16" s="1"/>
  <c r="M39" i="18"/>
  <c r="M40" i="18" s="1"/>
  <c r="K94" i="18"/>
  <c r="K95" i="18" s="1"/>
  <c r="K189" i="16"/>
  <c r="K190" i="16" s="1"/>
  <c r="AG115" i="16"/>
  <c r="AG116" i="16" s="1"/>
  <c r="AG19" i="18"/>
  <c r="AG20" i="18" s="1"/>
  <c r="AC141" i="16"/>
  <c r="AC142" i="16" s="1"/>
  <c r="AC45" i="18"/>
  <c r="AC46" i="18" s="1"/>
  <c r="G197" i="16"/>
  <c r="G102" i="18"/>
  <c r="AK19" i="18"/>
  <c r="AK20" i="18" s="1"/>
  <c r="AK115" i="16"/>
  <c r="AK116" i="16" s="1"/>
  <c r="S13" i="18"/>
  <c r="S14" i="18" s="1"/>
  <c r="S109" i="16"/>
  <c r="S110" i="16" s="1"/>
  <c r="Q177" i="16"/>
  <c r="Q178" i="16" s="1"/>
  <c r="Q82" i="18"/>
  <c r="Q83" i="18" s="1"/>
  <c r="W35" i="18"/>
  <c r="W36" i="18" s="1"/>
  <c r="W131" i="16"/>
  <c r="W132" i="16" s="1"/>
  <c r="P19" i="18"/>
  <c r="P20" i="18" s="1"/>
  <c r="P115" i="16"/>
  <c r="P116" i="16" s="1"/>
  <c r="AF78" i="18"/>
  <c r="AF79" i="18" s="1"/>
  <c r="AF173" i="16"/>
  <c r="AF174" i="16" s="1"/>
  <c r="J185" i="16"/>
  <c r="J186" i="16" s="1"/>
  <c r="J90" i="18"/>
  <c r="J91" i="18" s="1"/>
  <c r="X71" i="17"/>
  <c r="X72" i="17" s="1"/>
  <c r="X101" i="17" s="1"/>
  <c r="X104" i="17" s="1"/>
  <c r="X71" i="16"/>
  <c r="L145" i="16"/>
  <c r="L146" i="16" s="1"/>
  <c r="L49" i="18"/>
  <c r="L50" i="18" s="1"/>
  <c r="T78" i="18"/>
  <c r="T79" i="18" s="1"/>
  <c r="T173" i="16"/>
  <c r="T174" i="16" s="1"/>
  <c r="M3" i="18"/>
  <c r="M4" i="18" s="1"/>
  <c r="M99" i="16"/>
  <c r="M100" i="16" s="1"/>
  <c r="Q31" i="18"/>
  <c r="Q32" i="18" s="1"/>
  <c r="Q127" i="16"/>
  <c r="Q128" i="16" s="1"/>
  <c r="I143" i="16"/>
  <c r="I144" i="16" s="1"/>
  <c r="I47" i="18"/>
  <c r="I48" i="18" s="1"/>
  <c r="S72" i="18"/>
  <c r="S73" i="18" s="1"/>
  <c r="S167" i="16"/>
  <c r="S168" i="16" s="1"/>
  <c r="AB76" i="18"/>
  <c r="AB77" i="18" s="1"/>
  <c r="AB171" i="16"/>
  <c r="AB172" i="16" s="1"/>
  <c r="K102" i="18"/>
  <c r="K103" i="18" s="1"/>
  <c r="K197" i="16"/>
  <c r="K198" i="16" s="1"/>
  <c r="V99" i="16"/>
  <c r="V100" i="16" s="1"/>
  <c r="V3" i="18"/>
  <c r="V4" i="18" s="1"/>
  <c r="AB86" i="18"/>
  <c r="AB87" i="18" s="1"/>
  <c r="AB181" i="16"/>
  <c r="AB182" i="16" s="1"/>
  <c r="U145" i="16"/>
  <c r="U146" i="16" s="1"/>
  <c r="U49" i="18"/>
  <c r="U50" i="18" s="1"/>
  <c r="AG82" i="18"/>
  <c r="AG83" i="18" s="1"/>
  <c r="AG177" i="16"/>
  <c r="AG178" i="16" s="1"/>
  <c r="M125" i="16"/>
  <c r="M126" i="16" s="1"/>
  <c r="M29" i="18"/>
  <c r="M30" i="18" s="1"/>
  <c r="Z11" i="18"/>
  <c r="Z12" i="18" s="1"/>
  <c r="Z107" i="16"/>
  <c r="Z108" i="16" s="1"/>
  <c r="Z49" i="18"/>
  <c r="Z50" i="18" s="1"/>
  <c r="Z145" i="16"/>
  <c r="Z146" i="16" s="1"/>
  <c r="AB53" i="18"/>
  <c r="AB54" i="18" s="1"/>
  <c r="AB149" i="16"/>
  <c r="AB150" i="16" s="1"/>
  <c r="AG13" i="18"/>
  <c r="AG14" i="18" s="1"/>
  <c r="AG109" i="16"/>
  <c r="AG110" i="16" s="1"/>
  <c r="G80" i="18"/>
  <c r="G175" i="16"/>
  <c r="AC53" i="18"/>
  <c r="AC54" i="18" s="1"/>
  <c r="AC149" i="16"/>
  <c r="AC150" i="16" s="1"/>
  <c r="AG72" i="18"/>
  <c r="AG73" i="18" s="1"/>
  <c r="AG167" i="16"/>
  <c r="AG168" i="16" s="1"/>
  <c r="J187" i="16"/>
  <c r="J188" i="16" s="1"/>
  <c r="J92" i="18"/>
  <c r="J93" i="18" s="1"/>
  <c r="U193" i="16"/>
  <c r="U194" i="16" s="1"/>
  <c r="U98" i="18"/>
  <c r="U99" i="18" s="1"/>
  <c r="U100" i="18"/>
  <c r="U101" i="18" s="1"/>
  <c r="U195" i="16"/>
  <c r="U196" i="16" s="1"/>
  <c r="O113" i="16"/>
  <c r="O114" i="16" s="1"/>
  <c r="O17" i="18"/>
  <c r="O18" i="18" s="1"/>
  <c r="H139" i="16"/>
  <c r="H140" i="16" s="1"/>
  <c r="H43" i="18"/>
  <c r="H44" i="18" s="1"/>
  <c r="AB39" i="18"/>
  <c r="AB40" i="18" s="1"/>
  <c r="AB135" i="16"/>
  <c r="AB136" i="16" s="1"/>
  <c r="J88" i="18"/>
  <c r="J89" i="18" s="1"/>
  <c r="J183" i="16"/>
  <c r="J184" i="16" s="1"/>
  <c r="J96" i="18"/>
  <c r="J97" i="18" s="1"/>
  <c r="J191" i="16"/>
  <c r="J192" i="16" s="1"/>
  <c r="M179" i="16"/>
  <c r="M180" i="16" s="1"/>
  <c r="M84" i="18"/>
  <c r="M85" i="18" s="1"/>
  <c r="U133" i="16"/>
  <c r="U134" i="16" s="1"/>
  <c r="U37" i="18"/>
  <c r="U38" i="18" s="1"/>
  <c r="N99" i="16"/>
  <c r="N100" i="16" s="1"/>
  <c r="N3" i="18"/>
  <c r="N4" i="18" s="1"/>
  <c r="K143" i="16"/>
  <c r="K144" i="16" s="1"/>
  <c r="K47" i="18"/>
  <c r="K48" i="18" s="1"/>
  <c r="H41" i="18"/>
  <c r="H42" i="18" s="1"/>
  <c r="H137" i="16"/>
  <c r="H138" i="16" s="1"/>
  <c r="AC119" i="16"/>
  <c r="AC120" i="16" s="1"/>
  <c r="AC23" i="18"/>
  <c r="AC24" i="18" s="1"/>
  <c r="AD3" i="18"/>
  <c r="AD4" i="18" s="1"/>
  <c r="AD99" i="16"/>
  <c r="AD100" i="16" s="1"/>
  <c r="K151" i="16"/>
  <c r="K152" i="16" s="1"/>
  <c r="K55" i="18"/>
  <c r="K56" i="18" s="1"/>
  <c r="S39" i="18"/>
  <c r="S40" i="18" s="1"/>
  <c r="S135" i="16"/>
  <c r="S136" i="16" s="1"/>
  <c r="U129" i="16"/>
  <c r="U130" i="16" s="1"/>
  <c r="U33" i="18"/>
  <c r="U34" i="18" s="1"/>
  <c r="S125" i="16"/>
  <c r="S126" i="16" s="1"/>
  <c r="S29" i="18"/>
  <c r="S30" i="18" s="1"/>
  <c r="L115" i="16"/>
  <c r="L116" i="16" s="1"/>
  <c r="L19" i="18"/>
  <c r="L20" i="18" s="1"/>
  <c r="X70" i="18"/>
  <c r="X71" i="18" s="1"/>
  <c r="X113" i="18" s="1"/>
  <c r="X165" i="16"/>
  <c r="X166" i="16" s="1"/>
  <c r="N43" i="18"/>
  <c r="N44" i="18" s="1"/>
  <c r="N139" i="16"/>
  <c r="N140" i="16" s="1"/>
  <c r="AD135" i="16"/>
  <c r="AD136" i="16" s="1"/>
  <c r="AD39" i="18"/>
  <c r="AD40" i="18" s="1"/>
  <c r="G71" i="16"/>
  <c r="G71" i="17"/>
  <c r="S175" i="16"/>
  <c r="S176" i="16" s="1"/>
  <c r="S80" i="18"/>
  <c r="S81" i="18" s="1"/>
  <c r="J141" i="16"/>
  <c r="J142" i="16" s="1"/>
  <c r="J45" i="18"/>
  <c r="J46" i="18" s="1"/>
  <c r="R92" i="18"/>
  <c r="R93" i="18" s="1"/>
  <c r="R187" i="16"/>
  <c r="R188" i="16" s="1"/>
  <c r="U137" i="16"/>
  <c r="U138" i="16" s="1"/>
  <c r="U41" i="18"/>
  <c r="U42" i="18" s="1"/>
  <c r="M141" i="16"/>
  <c r="M142" i="16" s="1"/>
  <c r="M45" i="18"/>
  <c r="M46" i="18" s="1"/>
  <c r="H49" i="18"/>
  <c r="H50" i="18" s="1"/>
  <c r="H145" i="16"/>
  <c r="H146" i="16" s="1"/>
  <c r="M23" i="18"/>
  <c r="M24" i="18" s="1"/>
  <c r="M119" i="16"/>
  <c r="M120" i="16" s="1"/>
  <c r="W86" i="18"/>
  <c r="W87" i="18" s="1"/>
  <c r="W181" i="16"/>
  <c r="W182" i="16" s="1"/>
  <c r="AE11" i="18"/>
  <c r="AE12" i="18" s="1"/>
  <c r="AE107" i="16"/>
  <c r="AE108" i="16" s="1"/>
  <c r="M15" i="18"/>
  <c r="M16" i="18" s="1"/>
  <c r="M111" i="16"/>
  <c r="M112" i="16" s="1"/>
  <c r="AH139" i="16"/>
  <c r="AH140" i="16" s="1"/>
  <c r="AH43" i="18"/>
  <c r="AH44" i="18" s="1"/>
  <c r="X31" i="18"/>
  <c r="X32" i="18" s="1"/>
  <c r="X127" i="16"/>
  <c r="X128" i="16" s="1"/>
  <c r="AG102" i="18"/>
  <c r="AG103" i="18" s="1"/>
  <c r="AG197" i="16"/>
  <c r="AG198" i="16" s="1"/>
  <c r="P11" i="18"/>
  <c r="P12" i="18" s="1"/>
  <c r="P107" i="16"/>
  <c r="P108" i="16" s="1"/>
  <c r="AG70" i="18"/>
  <c r="AG71" i="18" s="1"/>
  <c r="AG113" i="18" s="1"/>
  <c r="AG165" i="16"/>
  <c r="AG166" i="16" s="1"/>
  <c r="AB27" i="18"/>
  <c r="AB28" i="18" s="1"/>
  <c r="AB123" i="16"/>
  <c r="AB124" i="16" s="1"/>
  <c r="AF49" i="18"/>
  <c r="AF50" i="18" s="1"/>
  <c r="AF145" i="16"/>
  <c r="AF146" i="16" s="1"/>
  <c r="AC187" i="16"/>
  <c r="AC188" i="16" s="1"/>
  <c r="AC92" i="18"/>
  <c r="AC93" i="18" s="1"/>
  <c r="L9" i="18"/>
  <c r="L10" i="18" s="1"/>
  <c r="L105" i="16"/>
  <c r="L106" i="16" s="1"/>
  <c r="V7" i="18"/>
  <c r="V8" i="18" s="1"/>
  <c r="V103" i="16"/>
  <c r="V104" i="16" s="1"/>
  <c r="AA96" i="18"/>
  <c r="AA97" i="18" s="1"/>
  <c r="AA191" i="16"/>
  <c r="AA192" i="16" s="1"/>
  <c r="AA183" i="16"/>
  <c r="AA184" i="16" s="1"/>
  <c r="AA88" i="18"/>
  <c r="AA89" i="18" s="1"/>
  <c r="H181" i="16"/>
  <c r="H182" i="16" s="1"/>
  <c r="H86" i="18"/>
  <c r="H87" i="18" s="1"/>
  <c r="R33" i="18"/>
  <c r="R34" i="18" s="1"/>
  <c r="R129" i="16"/>
  <c r="R130" i="16" s="1"/>
  <c r="AB17" i="18"/>
  <c r="AB18" i="18" s="1"/>
  <c r="AB113" i="16"/>
  <c r="AB114" i="16" s="1"/>
  <c r="Z189" i="16"/>
  <c r="Z190" i="16" s="1"/>
  <c r="Z94" i="18"/>
  <c r="Z95" i="18" s="1"/>
  <c r="P141" i="16"/>
  <c r="P142" i="16" s="1"/>
  <c r="P45" i="18"/>
  <c r="P46" i="18" s="1"/>
  <c r="AB25" i="18"/>
  <c r="AB26" i="18" s="1"/>
  <c r="AB121" i="16"/>
  <c r="AB122" i="16" s="1"/>
  <c r="AH105" i="16"/>
  <c r="AH106" i="16" s="1"/>
  <c r="AH9" i="18"/>
  <c r="AH10" i="18" s="1"/>
  <c r="AF131" i="16"/>
  <c r="AF132" i="16" s="1"/>
  <c r="AF35" i="18"/>
  <c r="AF36" i="18" s="1"/>
  <c r="AG147" i="16"/>
  <c r="AG148" i="16" s="1"/>
  <c r="AG51" i="18"/>
  <c r="AG52" i="18" s="1"/>
  <c r="AE41" i="18"/>
  <c r="AE42" i="18" s="1"/>
  <c r="AE137" i="16"/>
  <c r="AE138" i="16" s="1"/>
  <c r="X94" i="18"/>
  <c r="X95" i="18" s="1"/>
  <c r="X189" i="16"/>
  <c r="X190" i="16" s="1"/>
  <c r="O37" i="18"/>
  <c r="O38" i="18" s="1"/>
  <c r="O133" i="16"/>
  <c r="O134" i="16" s="1"/>
  <c r="H131" i="16"/>
  <c r="H132" i="16" s="1"/>
  <c r="H35" i="18"/>
  <c r="H36" i="18" s="1"/>
  <c r="Q78" i="18"/>
  <c r="Q79" i="18" s="1"/>
  <c r="Q173" i="16"/>
  <c r="Q174" i="16" s="1"/>
  <c r="I137" i="16"/>
  <c r="I138" i="16" s="1"/>
  <c r="I41" i="18"/>
  <c r="I42" i="18" s="1"/>
  <c r="N179" i="16"/>
  <c r="N180" i="16" s="1"/>
  <c r="N84" i="18"/>
  <c r="N85" i="18" s="1"/>
  <c r="AA25" i="18"/>
  <c r="AA26" i="18" s="1"/>
  <c r="AA121" i="16"/>
  <c r="AA122" i="16" s="1"/>
  <c r="AG129" i="16"/>
  <c r="AG130" i="16" s="1"/>
  <c r="AG33" i="18"/>
  <c r="AG34" i="18" s="1"/>
  <c r="J189" i="16"/>
  <c r="J190" i="16" s="1"/>
  <c r="J94" i="18"/>
  <c r="J95" i="18" s="1"/>
  <c r="O125" i="16"/>
  <c r="O126" i="16" s="1"/>
  <c r="O29" i="18"/>
  <c r="O30" i="18" s="1"/>
  <c r="I86" i="18"/>
  <c r="I87" i="18" s="1"/>
  <c r="I181" i="16"/>
  <c r="I182" i="16" s="1"/>
  <c r="X187" i="16"/>
  <c r="X188" i="16" s="1"/>
  <c r="X92" i="18"/>
  <c r="X93" i="18" s="1"/>
  <c r="AD49" i="18"/>
  <c r="AD50" i="18" s="1"/>
  <c r="AD145" i="16"/>
  <c r="AD146" i="16" s="1"/>
  <c r="H9" i="18"/>
  <c r="H10" i="18" s="1"/>
  <c r="H105" i="16"/>
  <c r="H106" i="16" s="1"/>
  <c r="I13" i="18"/>
  <c r="I14" i="18" s="1"/>
  <c r="I109" i="16"/>
  <c r="I110" i="16" s="1"/>
  <c r="AE163" i="16"/>
  <c r="AE164" i="16" s="1"/>
  <c r="AE68" i="18"/>
  <c r="AE69" i="18" s="1"/>
  <c r="AE112" i="18" s="1"/>
  <c r="S137" i="16"/>
  <c r="S138" i="16" s="1"/>
  <c r="S41" i="18"/>
  <c r="S42" i="18" s="1"/>
  <c r="AD80" i="18"/>
  <c r="AD81" i="18" s="1"/>
  <c r="AD175" i="16"/>
  <c r="AD176" i="16" s="1"/>
  <c r="N7" i="18"/>
  <c r="N8" i="18" s="1"/>
  <c r="N103" i="16"/>
  <c r="N104" i="16" s="1"/>
  <c r="Q121" i="16"/>
  <c r="Q122" i="16" s="1"/>
  <c r="Q25" i="18"/>
  <c r="Q26" i="18" s="1"/>
  <c r="AB195" i="16"/>
  <c r="AB196" i="16" s="1"/>
  <c r="AB98" i="18"/>
  <c r="AB99" i="18" s="1"/>
  <c r="AB100" i="18"/>
  <c r="AB101" i="18" s="1"/>
  <c r="AB193" i="16"/>
  <c r="AB194" i="16" s="1"/>
  <c r="H27" i="18"/>
  <c r="H28" i="18" s="1"/>
  <c r="H123" i="16"/>
  <c r="H124" i="16" s="1"/>
  <c r="Z45" i="18"/>
  <c r="Z46" i="18" s="1"/>
  <c r="Z141" i="16"/>
  <c r="Z142" i="16" s="1"/>
  <c r="X78" i="18"/>
  <c r="X79" i="18" s="1"/>
  <c r="X173" i="16"/>
  <c r="X174" i="16" s="1"/>
  <c r="AD197" i="16"/>
  <c r="AD198" i="16" s="1"/>
  <c r="AD102" i="18"/>
  <c r="AD103" i="18" s="1"/>
  <c r="K137" i="16"/>
  <c r="K138" i="16" s="1"/>
  <c r="K41" i="18"/>
  <c r="K42" i="18" s="1"/>
  <c r="Q43" i="18"/>
  <c r="Q44" i="18" s="1"/>
  <c r="Q139" i="16"/>
  <c r="Q140" i="16" s="1"/>
  <c r="V135" i="16"/>
  <c r="V136" i="16" s="1"/>
  <c r="V39" i="18"/>
  <c r="V40" i="18" s="1"/>
  <c r="G169" i="16"/>
  <c r="G74" i="18"/>
  <c r="AA115" i="16"/>
  <c r="AA116" i="16" s="1"/>
  <c r="AA19" i="18"/>
  <c r="AA20" i="18" s="1"/>
  <c r="AA92" i="18"/>
  <c r="AA93" i="18" s="1"/>
  <c r="AA187" i="16"/>
  <c r="AA188" i="16" s="1"/>
  <c r="Q133" i="16"/>
  <c r="Q134" i="16" s="1"/>
  <c r="Q37" i="18"/>
  <c r="Q38" i="18" s="1"/>
  <c r="Q111" i="16"/>
  <c r="Q112" i="16" s="1"/>
  <c r="Q15" i="18"/>
  <c r="Q16" i="18" s="1"/>
  <c r="I82" i="18"/>
  <c r="I83" i="18" s="1"/>
  <c r="I177" i="16"/>
  <c r="I178" i="16" s="1"/>
  <c r="AK169" i="16"/>
  <c r="AK170" i="16" s="1"/>
  <c r="AK74" i="18"/>
  <c r="AK75" i="18" s="1"/>
  <c r="AC167" i="16"/>
  <c r="AC168" i="16" s="1"/>
  <c r="AC72" i="18"/>
  <c r="AC73" i="18" s="1"/>
  <c r="M19" i="18"/>
  <c r="M20" i="18" s="1"/>
  <c r="M115" i="16"/>
  <c r="M116" i="16" s="1"/>
  <c r="AH37" i="18"/>
  <c r="AH38" i="18" s="1"/>
  <c r="AH133" i="16"/>
  <c r="AH134" i="16" s="1"/>
  <c r="P39" i="18"/>
  <c r="P40" i="18" s="1"/>
  <c r="P135" i="16"/>
  <c r="P136" i="16" s="1"/>
  <c r="Q193" i="16"/>
  <c r="Q194" i="16" s="1"/>
  <c r="Q195" i="16"/>
  <c r="Q196" i="16" s="1"/>
  <c r="Q98" i="18"/>
  <c r="Q99" i="18" s="1"/>
  <c r="Q100" i="18"/>
  <c r="Q101" i="18" s="1"/>
  <c r="V9" i="18"/>
  <c r="V10" i="18" s="1"/>
  <c r="V105" i="16"/>
  <c r="V106" i="16" s="1"/>
  <c r="O165" i="16"/>
  <c r="O166" i="16" s="1"/>
  <c r="O70" i="18"/>
  <c r="O71" i="18" s="1"/>
  <c r="O113" i="18" s="1"/>
  <c r="M173" i="16"/>
  <c r="M174" i="16" s="1"/>
  <c r="M78" i="18"/>
  <c r="M79" i="18" s="1"/>
  <c r="K37" i="18"/>
  <c r="K38" i="18" s="1"/>
  <c r="K133" i="16"/>
  <c r="K134" i="16" s="1"/>
  <c r="AE115" i="16"/>
  <c r="AE116" i="16" s="1"/>
  <c r="AE19" i="18"/>
  <c r="AE20" i="18" s="1"/>
  <c r="AK197" i="16"/>
  <c r="AK198" i="16" s="1"/>
  <c r="AK102" i="18"/>
  <c r="AK103" i="18" s="1"/>
  <c r="J68" i="18"/>
  <c r="J69" i="18" s="1"/>
  <c r="J112" i="18" s="1"/>
  <c r="J163" i="16"/>
  <c r="J164" i="16" s="1"/>
  <c r="Z37" i="18"/>
  <c r="Z38" i="18" s="1"/>
  <c r="Z133" i="16"/>
  <c r="Z134" i="16" s="1"/>
  <c r="S123" i="16"/>
  <c r="S124" i="16" s="1"/>
  <c r="S27" i="18"/>
  <c r="S28" i="18" s="1"/>
  <c r="X102" i="18"/>
  <c r="X103" i="18" s="1"/>
  <c r="X197" i="16"/>
  <c r="X198" i="16" s="1"/>
  <c r="AE86" i="18"/>
  <c r="AE87" i="18" s="1"/>
  <c r="AE181" i="16"/>
  <c r="AE182" i="16" s="1"/>
  <c r="I171" i="16"/>
  <c r="I172" i="16" s="1"/>
  <c r="I76" i="18"/>
  <c r="I77" i="18" s="1"/>
  <c r="Y49" i="18"/>
  <c r="Y50" i="18" s="1"/>
  <c r="Y145" i="16"/>
  <c r="Y146" i="16" s="1"/>
  <c r="X15" i="18"/>
  <c r="X16" i="18" s="1"/>
  <c r="X111" i="16"/>
  <c r="X112" i="16" s="1"/>
  <c r="Q99" i="16"/>
  <c r="Q100" i="16" s="1"/>
  <c r="Q3" i="18"/>
  <c r="Q4" i="18" s="1"/>
  <c r="P49" i="18"/>
  <c r="P50" i="18" s="1"/>
  <c r="P145" i="16"/>
  <c r="P146" i="16" s="1"/>
  <c r="AC133" i="16"/>
  <c r="AC134" i="16" s="1"/>
  <c r="AC37" i="18"/>
  <c r="AC38" i="18" s="1"/>
  <c r="S70" i="18"/>
  <c r="S71" i="18" s="1"/>
  <c r="S113" i="18" s="1"/>
  <c r="S165" i="16"/>
  <c r="S166" i="16" s="1"/>
  <c r="R7" i="18"/>
  <c r="R8" i="18" s="1"/>
  <c r="R103" i="16"/>
  <c r="R104" i="16" s="1"/>
  <c r="M53" i="18"/>
  <c r="M54" i="18" s="1"/>
  <c r="M149" i="16"/>
  <c r="M150" i="16" s="1"/>
  <c r="Y47" i="18"/>
  <c r="Y48" i="18" s="1"/>
  <c r="Y143" i="16"/>
  <c r="Y144" i="16" s="1"/>
  <c r="AB13" i="18"/>
  <c r="AB14" i="18" s="1"/>
  <c r="AB109" i="16"/>
  <c r="AB110" i="16" s="1"/>
  <c r="AC29" i="18"/>
  <c r="AC30" i="18" s="1"/>
  <c r="AC125" i="16"/>
  <c r="AC126" i="16" s="1"/>
  <c r="X80" i="18"/>
  <c r="X81" i="18" s="1"/>
  <c r="X175" i="16"/>
  <c r="X176" i="16" s="1"/>
  <c r="J39" i="18"/>
  <c r="J40" i="18" s="1"/>
  <c r="J135" i="16"/>
  <c r="J136" i="16" s="1"/>
  <c r="V51" i="18"/>
  <c r="V52" i="18" s="1"/>
  <c r="V147" i="16"/>
  <c r="V148" i="16" s="1"/>
  <c r="V29" i="18"/>
  <c r="V30" i="18" s="1"/>
  <c r="V125" i="16"/>
  <c r="V126" i="16" s="1"/>
  <c r="AJ123" i="16"/>
  <c r="AJ124" i="16" s="1"/>
  <c r="AJ27" i="18"/>
  <c r="AJ28" i="18" s="1"/>
  <c r="M74" i="18"/>
  <c r="M75" i="18" s="1"/>
  <c r="M169" i="16"/>
  <c r="M170" i="16" s="1"/>
  <c r="M70" i="18"/>
  <c r="M71" i="18" s="1"/>
  <c r="M113" i="18" s="1"/>
  <c r="M165" i="16"/>
  <c r="M166" i="16" s="1"/>
  <c r="O23" i="18"/>
  <c r="O24" i="18" s="1"/>
  <c r="O119" i="16"/>
  <c r="O120" i="16" s="1"/>
  <c r="AH19" i="18"/>
  <c r="AH20" i="18" s="1"/>
  <c r="AH115" i="16"/>
  <c r="AH116" i="16" s="1"/>
  <c r="M94" i="18"/>
  <c r="M95" i="18" s="1"/>
  <c r="M189" i="16"/>
  <c r="M190" i="16" s="1"/>
  <c r="AI82" i="18"/>
  <c r="AI83" i="18" s="1"/>
  <c r="AI177" i="16"/>
  <c r="AI178" i="16" s="1"/>
  <c r="AE27" i="18"/>
  <c r="AE28" i="18" s="1"/>
  <c r="AE123" i="16"/>
  <c r="AE124" i="16" s="1"/>
  <c r="AH71" i="17"/>
  <c r="AH72" i="17" s="1"/>
  <c r="AH101" i="17" s="1"/>
  <c r="AH104" i="17" s="1"/>
  <c r="AG71" i="17"/>
  <c r="AG72" i="17" s="1"/>
  <c r="AG101" i="17" s="1"/>
  <c r="AG104" i="17" s="1"/>
  <c r="AH71" i="16"/>
  <c r="AH72" i="16" s="1"/>
  <c r="AH97" i="16" s="1"/>
  <c r="H25" i="18"/>
  <c r="H26" i="18" s="1"/>
  <c r="H121" i="16"/>
  <c r="H122" i="16" s="1"/>
  <c r="AI185" i="16"/>
  <c r="AI186" i="16" s="1"/>
  <c r="AI90" i="18"/>
  <c r="AI91" i="18" s="1"/>
  <c r="I45" i="18"/>
  <c r="I46" i="18" s="1"/>
  <c r="I141" i="16"/>
  <c r="I142" i="16" s="1"/>
  <c r="AG80" i="18"/>
  <c r="AG81" i="18" s="1"/>
  <c r="AG175" i="16"/>
  <c r="AG176" i="16" s="1"/>
  <c r="Z3" i="18"/>
  <c r="Z4" i="18" s="1"/>
  <c r="Z99" i="16"/>
  <c r="Z100" i="16" s="1"/>
  <c r="Z43" i="18"/>
  <c r="Z44" i="18" s="1"/>
  <c r="Z139" i="16"/>
  <c r="Z140" i="16" s="1"/>
  <c r="R94" i="18"/>
  <c r="R95" i="18" s="1"/>
  <c r="R189" i="16"/>
  <c r="R190" i="16" s="1"/>
  <c r="P33" i="18"/>
  <c r="P34" i="18" s="1"/>
  <c r="P129" i="16"/>
  <c r="P130" i="16" s="1"/>
  <c r="AC82" i="18"/>
  <c r="AC83" i="18" s="1"/>
  <c r="AC177" i="16"/>
  <c r="AC178" i="16" s="1"/>
  <c r="I165" i="16"/>
  <c r="I166" i="16" s="1"/>
  <c r="I70" i="18"/>
  <c r="I71" i="18" s="1"/>
  <c r="I113" i="18" s="1"/>
  <c r="AD86" i="18"/>
  <c r="AD87" i="18" s="1"/>
  <c r="AD181" i="16"/>
  <c r="AD182" i="16" s="1"/>
  <c r="AF149" i="16"/>
  <c r="AF150" i="16" s="1"/>
  <c r="AF53" i="18"/>
  <c r="AF54" i="18" s="1"/>
  <c r="AI181" i="16"/>
  <c r="AI182" i="16" s="1"/>
  <c r="AI86" i="18"/>
  <c r="AI87" i="18" s="1"/>
  <c r="AA31" i="18"/>
  <c r="AA32" i="18" s="1"/>
  <c r="AA127" i="16"/>
  <c r="AA128" i="16" s="1"/>
  <c r="V151" i="16"/>
  <c r="V152" i="16" s="1"/>
  <c r="V55" i="18"/>
  <c r="V56" i="18" s="1"/>
  <c r="AH45" i="18"/>
  <c r="AH46" i="18" s="1"/>
  <c r="AH141" i="16"/>
  <c r="AH142" i="16" s="1"/>
  <c r="S84" i="18"/>
  <c r="S85" i="18" s="1"/>
  <c r="S179" i="16"/>
  <c r="S180" i="16" s="1"/>
  <c r="P55" i="18"/>
  <c r="P56" i="18" s="1"/>
  <c r="P151" i="16"/>
  <c r="P152" i="16" s="1"/>
  <c r="I72" i="18"/>
  <c r="I73" i="18" s="1"/>
  <c r="I167" i="16"/>
  <c r="I168" i="16" s="1"/>
  <c r="W187" i="16"/>
  <c r="W188" i="16" s="1"/>
  <c r="W92" i="18"/>
  <c r="W93" i="18" s="1"/>
  <c r="AJ15" i="18"/>
  <c r="AJ16" i="18" s="1"/>
  <c r="AJ111" i="16"/>
  <c r="AJ112" i="16" s="1"/>
  <c r="AK49" i="18"/>
  <c r="AK50" i="18" s="1"/>
  <c r="AK145" i="16"/>
  <c r="AK146" i="16" s="1"/>
  <c r="AB137" i="16"/>
  <c r="AB138" i="16" s="1"/>
  <c r="AB41" i="18"/>
  <c r="AB42" i="18" s="1"/>
  <c r="H82" i="18"/>
  <c r="H83" i="18" s="1"/>
  <c r="H177" i="16"/>
  <c r="H178" i="16" s="1"/>
  <c r="Z167" i="16"/>
  <c r="Z168" i="16" s="1"/>
  <c r="Z72" i="18"/>
  <c r="Z73" i="18" s="1"/>
  <c r="T35" i="18"/>
  <c r="T36" i="18" s="1"/>
  <c r="T131" i="16"/>
  <c r="T132" i="16" s="1"/>
  <c r="AK78" i="18"/>
  <c r="AK79" i="18" s="1"/>
  <c r="AK173" i="16"/>
  <c r="AK174" i="16" s="1"/>
  <c r="J151" i="16"/>
  <c r="J152" i="16" s="1"/>
  <c r="J55" i="18"/>
  <c r="J56" i="18" s="1"/>
  <c r="P113" i="16"/>
  <c r="P114" i="16" s="1"/>
  <c r="P17" i="18"/>
  <c r="P18" i="18" s="1"/>
  <c r="L35" i="18"/>
  <c r="L36" i="18" s="1"/>
  <c r="L131" i="16"/>
  <c r="L132" i="16" s="1"/>
  <c r="AB35" i="18"/>
  <c r="AB36" i="18" s="1"/>
  <c r="AB131" i="16"/>
  <c r="AB132" i="16" s="1"/>
  <c r="M47" i="18"/>
  <c r="M48" i="18" s="1"/>
  <c r="M143" i="16"/>
  <c r="M144" i="16" s="1"/>
  <c r="O78" i="18"/>
  <c r="O79" i="18" s="1"/>
  <c r="O173" i="16"/>
  <c r="O174" i="16" s="1"/>
  <c r="S3" i="18"/>
  <c r="S4" i="18" s="1"/>
  <c r="S99" i="16"/>
  <c r="S100" i="16" s="1"/>
  <c r="L25" i="18"/>
  <c r="L26" i="18" s="1"/>
  <c r="L121" i="16"/>
  <c r="L122" i="16" s="1"/>
  <c r="J179" i="16"/>
  <c r="J180" i="16" s="1"/>
  <c r="J84" i="18"/>
  <c r="J85" i="18" s="1"/>
  <c r="AB80" i="18"/>
  <c r="AB81" i="18" s="1"/>
  <c r="AB175" i="16"/>
  <c r="AB176" i="16" s="1"/>
  <c r="Y123" i="16"/>
  <c r="Y124" i="16" s="1"/>
  <c r="Y27" i="18"/>
  <c r="Y28" i="18" s="1"/>
  <c r="L139" i="16"/>
  <c r="L140" i="16" s="1"/>
  <c r="L43" i="18"/>
  <c r="L44" i="18" s="1"/>
  <c r="R169" i="16"/>
  <c r="R170" i="16" s="1"/>
  <c r="R74" i="18"/>
  <c r="R75" i="18" s="1"/>
  <c r="I29" i="18"/>
  <c r="I30" i="18" s="1"/>
  <c r="I125" i="16"/>
  <c r="I126" i="16" s="1"/>
  <c r="I127" i="16"/>
  <c r="I128" i="16" s="1"/>
  <c r="I31" i="18"/>
  <c r="I32" i="18" s="1"/>
  <c r="Z41" i="18"/>
  <c r="Z42" i="18" s="1"/>
  <c r="Z137" i="16"/>
  <c r="Z138" i="16" s="1"/>
  <c r="H71" i="17"/>
  <c r="H72" i="17" s="1"/>
  <c r="H101" i="17" s="1"/>
  <c r="H104" i="17" s="1"/>
  <c r="H71" i="16"/>
  <c r="H17" i="18"/>
  <c r="H18" i="18" s="1"/>
  <c r="H113" i="16"/>
  <c r="H114" i="16" s="1"/>
  <c r="K71" i="17"/>
  <c r="K72" i="17" s="1"/>
  <c r="K101" i="17" s="1"/>
  <c r="K104" i="17" s="1"/>
  <c r="K71" i="16"/>
  <c r="H119" i="16"/>
  <c r="H120" i="16" s="1"/>
  <c r="H23" i="18"/>
  <c r="H24" i="18" s="1"/>
  <c r="AH80" i="18"/>
  <c r="AH81" i="18" s="1"/>
  <c r="AH175" i="16"/>
  <c r="AH176" i="16" s="1"/>
  <c r="J197" i="16"/>
  <c r="J198" i="16" s="1"/>
  <c r="J102" i="18"/>
  <c r="J103" i="18" s="1"/>
  <c r="K135" i="16"/>
  <c r="K136" i="16" s="1"/>
  <c r="K39" i="18"/>
  <c r="K40" i="18" s="1"/>
  <c r="AF197" i="16"/>
  <c r="AF198" i="16" s="1"/>
  <c r="AF102" i="18"/>
  <c r="AF103" i="18" s="1"/>
  <c r="AA15" i="18"/>
  <c r="AA16" i="18" s="1"/>
  <c r="AA111" i="16"/>
  <c r="AA112" i="16" s="1"/>
  <c r="U23" i="18"/>
  <c r="U24" i="18" s="1"/>
  <c r="U119" i="16"/>
  <c r="U120" i="16" s="1"/>
  <c r="AE51" i="18"/>
  <c r="AE52" i="18" s="1"/>
  <c r="AE147" i="16"/>
  <c r="AE148" i="16" s="1"/>
  <c r="R105" i="16"/>
  <c r="R106" i="16" s="1"/>
  <c r="R9" i="18"/>
  <c r="R10" i="18" s="1"/>
  <c r="L11" i="18"/>
  <c r="L12" i="18" s="1"/>
  <c r="L107" i="16"/>
  <c r="L108" i="16" s="1"/>
  <c r="U35" i="18"/>
  <c r="U36" i="18" s="1"/>
  <c r="U131" i="16"/>
  <c r="U132" i="16" s="1"/>
  <c r="V35" i="18"/>
  <c r="V36" i="18" s="1"/>
  <c r="V131" i="16"/>
  <c r="V132" i="16" s="1"/>
  <c r="X9" i="18"/>
  <c r="X10" i="18" s="1"/>
  <c r="X105" i="16"/>
  <c r="X106" i="16" s="1"/>
  <c r="AB105" i="16"/>
  <c r="AB106" i="16" s="1"/>
  <c r="AB9" i="18"/>
  <c r="AB10" i="18" s="1"/>
  <c r="AB167" i="16"/>
  <c r="AB168" i="16" s="1"/>
  <c r="AB72" i="18"/>
  <c r="AB73" i="18" s="1"/>
  <c r="AJ121" i="16"/>
  <c r="AJ122" i="16" s="1"/>
  <c r="AJ25" i="18"/>
  <c r="AJ26" i="18" s="1"/>
  <c r="O3" i="18"/>
  <c r="O4" i="18" s="1"/>
  <c r="O99" i="16"/>
  <c r="O100" i="16" s="1"/>
  <c r="Z84" i="18"/>
  <c r="Z85" i="18" s="1"/>
  <c r="Z179" i="16"/>
  <c r="Z180" i="16" s="1"/>
  <c r="AA109" i="16"/>
  <c r="AA110" i="16" s="1"/>
  <c r="AA13" i="18"/>
  <c r="AA14" i="18" s="1"/>
  <c r="T151" i="16"/>
  <c r="T152" i="16" s="1"/>
  <c r="T55" i="18"/>
  <c r="T56" i="18" s="1"/>
  <c r="AG39" i="18"/>
  <c r="AG40" i="18" s="1"/>
  <c r="AG135" i="16"/>
  <c r="AG136" i="16" s="1"/>
  <c r="O115" i="16"/>
  <c r="O116" i="16" s="1"/>
  <c r="O19" i="18"/>
  <c r="O20" i="18" s="1"/>
  <c r="L169" i="16"/>
  <c r="L170" i="16" s="1"/>
  <c r="L74" i="18"/>
  <c r="L75" i="18" s="1"/>
  <c r="AA177" i="16"/>
  <c r="AA178" i="16" s="1"/>
  <c r="AA82" i="18"/>
  <c r="AA83" i="18" s="1"/>
  <c r="K90" i="18"/>
  <c r="K91" i="18" s="1"/>
  <c r="K185" i="16"/>
  <c r="K186" i="16" s="1"/>
  <c r="T193" i="16"/>
  <c r="T194" i="16" s="1"/>
  <c r="T100" i="18"/>
  <c r="T101" i="18" s="1"/>
  <c r="T195" i="16"/>
  <c r="T196" i="16" s="1"/>
  <c r="T98" i="18"/>
  <c r="T99" i="18" s="1"/>
  <c r="P23" i="18"/>
  <c r="P24" i="18" s="1"/>
  <c r="P119" i="16"/>
  <c r="P120" i="16" s="1"/>
  <c r="I11" i="18"/>
  <c r="I12" i="18" s="1"/>
  <c r="I107" i="16"/>
  <c r="I108" i="16" s="1"/>
  <c r="S35" i="18"/>
  <c r="S36" i="18" s="1"/>
  <c r="S131" i="16"/>
  <c r="S132" i="16" s="1"/>
  <c r="O45" i="18"/>
  <c r="O46" i="18" s="1"/>
  <c r="O141" i="16"/>
  <c r="O142" i="16" s="1"/>
  <c r="W82" i="18"/>
  <c r="W83" i="18" s="1"/>
  <c r="W177" i="16"/>
  <c r="W178" i="16" s="1"/>
  <c r="AD183" i="16"/>
  <c r="AD184" i="16" s="1"/>
  <c r="AD96" i="18"/>
  <c r="AD97" i="18" s="1"/>
  <c r="AD88" i="18"/>
  <c r="AD89" i="18" s="1"/>
  <c r="AD191" i="16"/>
  <c r="AD192" i="16" s="1"/>
  <c r="AC171" i="16"/>
  <c r="AC172" i="16" s="1"/>
  <c r="AC76" i="18"/>
  <c r="AC77" i="18" s="1"/>
  <c r="K181" i="16"/>
  <c r="K182" i="16" s="1"/>
  <c r="K86" i="18"/>
  <c r="K87" i="18" s="1"/>
  <c r="X177" i="16"/>
  <c r="X178" i="16" s="1"/>
  <c r="X82" i="18"/>
  <c r="X83" i="18" s="1"/>
  <c r="N98" i="18"/>
  <c r="N99" i="18" s="1"/>
  <c r="N193" i="16"/>
  <c r="N194" i="16" s="1"/>
  <c r="N195" i="16"/>
  <c r="N196" i="16" s="1"/>
  <c r="N100" i="18"/>
  <c r="N101" i="18" s="1"/>
  <c r="W185" i="16"/>
  <c r="W186" i="16" s="1"/>
  <c r="W90" i="18"/>
  <c r="W91" i="18" s="1"/>
  <c r="U111" i="16"/>
  <c r="U112" i="16" s="1"/>
  <c r="U15" i="18"/>
  <c r="U16" i="18" s="1"/>
  <c r="G181" i="16"/>
  <c r="G86" i="18"/>
  <c r="AB7" i="18"/>
  <c r="AB8" i="18" s="1"/>
  <c r="AB103" i="16"/>
  <c r="AB104" i="16" s="1"/>
  <c r="Y29" i="18"/>
  <c r="Y30" i="18" s="1"/>
  <c r="Y125" i="16"/>
  <c r="Y126" i="16" s="1"/>
  <c r="J165" i="16"/>
  <c r="J166" i="16" s="1"/>
  <c r="J70" i="18"/>
  <c r="J71" i="18" s="1"/>
  <c r="J113" i="18" s="1"/>
  <c r="Q109" i="16"/>
  <c r="Q110" i="16" s="1"/>
  <c r="Q13" i="18"/>
  <c r="Q14" i="18" s="1"/>
  <c r="R72" i="18"/>
  <c r="R73" i="18" s="1"/>
  <c r="R167" i="16"/>
  <c r="R168" i="16" s="1"/>
  <c r="S68" i="18"/>
  <c r="S69" i="18" s="1"/>
  <c r="S112" i="18" s="1"/>
  <c r="S163" i="16"/>
  <c r="S164" i="16" s="1"/>
  <c r="AF41" i="18"/>
  <c r="AF42" i="18" s="1"/>
  <c r="AF137" i="16"/>
  <c r="AF138" i="16" s="1"/>
  <c r="G109" i="16"/>
  <c r="G13" i="18"/>
  <c r="AG84" i="18"/>
  <c r="AG85" i="18" s="1"/>
  <c r="AG179" i="16"/>
  <c r="AG180" i="16" s="1"/>
  <c r="G72" i="18"/>
  <c r="G167" i="16"/>
  <c r="P27" i="18"/>
  <c r="P28" i="18" s="1"/>
  <c r="P123" i="16"/>
  <c r="P124" i="16" s="1"/>
  <c r="P43" i="18"/>
  <c r="P44" i="18" s="1"/>
  <c r="P139" i="16"/>
  <c r="P140" i="16" s="1"/>
  <c r="AH29" i="18"/>
  <c r="AH30" i="18" s="1"/>
  <c r="AH125" i="16"/>
  <c r="AH126" i="16" s="1"/>
  <c r="AB177" i="16"/>
  <c r="AB178" i="16" s="1"/>
  <c r="AB82" i="18"/>
  <c r="AB83" i="18" s="1"/>
  <c r="AC84" i="18"/>
  <c r="AC85" i="18" s="1"/>
  <c r="AC179" i="16"/>
  <c r="AC180" i="16" s="1"/>
  <c r="AG119" i="16"/>
  <c r="AG120" i="16" s="1"/>
  <c r="AG23" i="18"/>
  <c r="AG24" i="18" s="1"/>
  <c r="W43" i="18"/>
  <c r="W44" i="18" s="1"/>
  <c r="W139" i="16"/>
  <c r="W140" i="16" s="1"/>
  <c r="T137" i="16"/>
  <c r="T138" i="16" s="1"/>
  <c r="T41" i="18"/>
  <c r="T42" i="18" s="1"/>
  <c r="L99" i="16"/>
  <c r="L100" i="16" s="1"/>
  <c r="L3" i="18"/>
  <c r="L4" i="18" s="1"/>
  <c r="N115" i="16"/>
  <c r="N116" i="16" s="1"/>
  <c r="N19" i="18"/>
  <c r="N20" i="18" s="1"/>
  <c r="AK163" i="16"/>
  <c r="AK164" i="16" s="1"/>
  <c r="AK68" i="18"/>
  <c r="AK69" i="18" s="1"/>
  <c r="AK112" i="18" s="1"/>
  <c r="H19" i="18"/>
  <c r="H20" i="18" s="1"/>
  <c r="H115" i="16"/>
  <c r="H116" i="16" s="1"/>
  <c r="I123" i="16"/>
  <c r="I124" i="16" s="1"/>
  <c r="I27" i="18"/>
  <c r="I28" i="18" s="1"/>
  <c r="AH25" i="18"/>
  <c r="AH26" i="18" s="1"/>
  <c r="AH121" i="16"/>
  <c r="AH122" i="16" s="1"/>
  <c r="O82" i="18"/>
  <c r="O83" i="18" s="1"/>
  <c r="O177" i="16"/>
  <c r="O178" i="16" s="1"/>
  <c r="Y90" i="18"/>
  <c r="Y91" i="18" s="1"/>
  <c r="Y185" i="16"/>
  <c r="Y186" i="16" s="1"/>
  <c r="M92" i="18"/>
  <c r="M93" i="18" s="1"/>
  <c r="M187" i="16"/>
  <c r="M188" i="16" s="1"/>
  <c r="AH92" i="18"/>
  <c r="AH93" i="18" s="1"/>
  <c r="AH187" i="16"/>
  <c r="AH188" i="16" s="1"/>
  <c r="Z163" i="16"/>
  <c r="Z164" i="16" s="1"/>
  <c r="Z68" i="18"/>
  <c r="Z69" i="18" s="1"/>
  <c r="Z112" i="18" s="1"/>
  <c r="O107" i="16"/>
  <c r="O108" i="16" s="1"/>
  <c r="O11" i="18"/>
  <c r="O12" i="18" s="1"/>
  <c r="J49" i="18"/>
  <c r="J50" i="18" s="1"/>
  <c r="J145" i="16"/>
  <c r="J146" i="16" s="1"/>
  <c r="J80" i="18"/>
  <c r="J81" i="18" s="1"/>
  <c r="J175" i="16"/>
  <c r="J176" i="16" s="1"/>
  <c r="X171" i="16"/>
  <c r="X172" i="16" s="1"/>
  <c r="X76" i="18"/>
  <c r="X77" i="18" s="1"/>
  <c r="AE49" i="18"/>
  <c r="AE50" i="18" s="1"/>
  <c r="AE145" i="16"/>
  <c r="AE146" i="16" s="1"/>
  <c r="O13" i="18"/>
  <c r="O14" i="18" s="1"/>
  <c r="O109" i="16"/>
  <c r="O110" i="16" s="1"/>
  <c r="O9" i="18"/>
  <c r="O10" i="18" s="1"/>
  <c r="O105" i="16"/>
  <c r="O106" i="16" s="1"/>
  <c r="R111" i="16"/>
  <c r="R112" i="16" s="1"/>
  <c r="R15" i="18"/>
  <c r="R16" i="18" s="1"/>
  <c r="AF55" i="18"/>
  <c r="AF56" i="18" s="1"/>
  <c r="AF151" i="16"/>
  <c r="AF152" i="16" s="1"/>
  <c r="AB197" i="16"/>
  <c r="AB198" i="16" s="1"/>
  <c r="AB102" i="18"/>
  <c r="AB103" i="18" s="1"/>
  <c r="H102" i="18"/>
  <c r="H103" i="18" s="1"/>
  <c r="H197" i="16"/>
  <c r="H198" i="16" s="1"/>
  <c r="AD171" i="16"/>
  <c r="AD172" i="16" s="1"/>
  <c r="AD76" i="18"/>
  <c r="AD77" i="18" s="1"/>
  <c r="AJ76" i="18"/>
  <c r="AJ77" i="18" s="1"/>
  <c r="AJ171" i="16"/>
  <c r="AJ172" i="16" s="1"/>
  <c r="L179" i="16"/>
  <c r="L180" i="16" s="1"/>
  <c r="L84" i="18"/>
  <c r="L85" i="18" s="1"/>
  <c r="Q163" i="16"/>
  <c r="Q164" i="16" s="1"/>
  <c r="Q68" i="18"/>
  <c r="Q69" i="18" s="1"/>
  <c r="Q112" i="18" s="1"/>
  <c r="AH111" i="16"/>
  <c r="AH112" i="16" s="1"/>
  <c r="AH15" i="18"/>
  <c r="AH16" i="18" s="1"/>
  <c r="P109" i="16"/>
  <c r="P110" i="16" s="1"/>
  <c r="P13" i="18"/>
  <c r="P14" i="18" s="1"/>
  <c r="AI70" i="18"/>
  <c r="AI71" i="18" s="1"/>
  <c r="AI113" i="18" s="1"/>
  <c r="AI165" i="16"/>
  <c r="AI166" i="16" s="1"/>
  <c r="AE45" i="18"/>
  <c r="AE46" i="18" s="1"/>
  <c r="AE141" i="16"/>
  <c r="AE142" i="16" s="1"/>
  <c r="AH51" i="18"/>
  <c r="AH52" i="18" s="1"/>
  <c r="AH147" i="16"/>
  <c r="AH148" i="16" s="1"/>
  <c r="AI25" i="18"/>
  <c r="AI26" i="18" s="1"/>
  <c r="AI121" i="16"/>
  <c r="AI122" i="16" s="1"/>
  <c r="AF84" i="18"/>
  <c r="AF85" i="18" s="1"/>
  <c r="AF179" i="16"/>
  <c r="AF180" i="16" s="1"/>
  <c r="U94" i="18"/>
  <c r="U95" i="18" s="1"/>
  <c r="U189" i="16"/>
  <c r="U190" i="16" s="1"/>
  <c r="K43" i="18"/>
  <c r="K44" i="18" s="1"/>
  <c r="K139" i="16"/>
  <c r="K140" i="16" s="1"/>
  <c r="AA131" i="16"/>
  <c r="AA132" i="16" s="1"/>
  <c r="AA35" i="18"/>
  <c r="AA36" i="18" s="1"/>
  <c r="AB15" i="18"/>
  <c r="AB16" i="18" s="1"/>
  <c r="AB111" i="16"/>
  <c r="AB112" i="16" s="1"/>
  <c r="T11" i="18"/>
  <c r="T12" i="18" s="1"/>
  <c r="T107" i="16"/>
  <c r="T108" i="16" s="1"/>
  <c r="AK35" i="18"/>
  <c r="AK36" i="18" s="1"/>
  <c r="AK131" i="16"/>
  <c r="AK132" i="16" s="1"/>
  <c r="AI76" i="18"/>
  <c r="AI77" i="18" s="1"/>
  <c r="AI171" i="16"/>
  <c r="AI172" i="16" s="1"/>
  <c r="G113" i="16"/>
  <c r="G17" i="18"/>
  <c r="Y23" i="18"/>
  <c r="Y24" i="18" s="1"/>
  <c r="Y119" i="16"/>
  <c r="Y120" i="16" s="1"/>
  <c r="AJ135" i="16"/>
  <c r="AJ136" i="16" s="1"/>
  <c r="AJ39" i="18"/>
  <c r="AJ40" i="18" s="1"/>
  <c r="Z125" i="16"/>
  <c r="Z126" i="16" s="1"/>
  <c r="Z29" i="18"/>
  <c r="Z30" i="18" s="1"/>
  <c r="M7" i="18"/>
  <c r="M8" i="18" s="1"/>
  <c r="M103" i="16"/>
  <c r="M104" i="16" s="1"/>
  <c r="AF29" i="18"/>
  <c r="AF30" i="18" s="1"/>
  <c r="AF125" i="16"/>
  <c r="AF126" i="16" s="1"/>
  <c r="Y103" i="16"/>
  <c r="Y104" i="16" s="1"/>
  <c r="Y7" i="18"/>
  <c r="Y8" i="18" s="1"/>
  <c r="AF11" i="18"/>
  <c r="AF12" i="18" s="1"/>
  <c r="AF107" i="16"/>
  <c r="AF108" i="16" s="1"/>
  <c r="AK149" i="16"/>
  <c r="AK150" i="16" s="1"/>
  <c r="AK53" i="18"/>
  <c r="AK54" i="18" s="1"/>
  <c r="M90" i="18"/>
  <c r="M91" i="18" s="1"/>
  <c r="M185" i="16"/>
  <c r="M186" i="16" s="1"/>
  <c r="AD92" i="18"/>
  <c r="AD93" i="18" s="1"/>
  <c r="AD187" i="16"/>
  <c r="AD188" i="16" s="1"/>
  <c r="G185" i="16"/>
  <c r="G90" i="18"/>
  <c r="AA3" i="18"/>
  <c r="AA4" i="18" s="1"/>
  <c r="AA99" i="16"/>
  <c r="AA100" i="16" s="1"/>
  <c r="U19" i="18"/>
  <c r="U20" i="18" s="1"/>
  <c r="U115" i="16"/>
  <c r="U116" i="16" s="1"/>
  <c r="AF19" i="18"/>
  <c r="AF20" i="18" s="1"/>
  <c r="AF115" i="16"/>
  <c r="AF116" i="16" s="1"/>
  <c r="L129" i="16"/>
  <c r="L130" i="16" s="1"/>
  <c r="L33" i="18"/>
  <c r="L34" i="18" s="1"/>
  <c r="AC147" i="16"/>
  <c r="AC148" i="16" s="1"/>
  <c r="AC51" i="18"/>
  <c r="AC52" i="18" s="1"/>
  <c r="S45" i="18"/>
  <c r="S46" i="18" s="1"/>
  <c r="S141" i="16"/>
  <c r="S142" i="16" s="1"/>
  <c r="W80" i="18"/>
  <c r="W81" i="18" s="1"/>
  <c r="W175" i="16"/>
  <c r="W176" i="16" s="1"/>
  <c r="AH35" i="18"/>
  <c r="AH36" i="18" s="1"/>
  <c r="AH131" i="16"/>
  <c r="AH132" i="16" s="1"/>
  <c r="AF33" i="18"/>
  <c r="AF34" i="18" s="1"/>
  <c r="AF129" i="16"/>
  <c r="AF130" i="16" s="1"/>
  <c r="X7" i="18"/>
  <c r="X8" i="18" s="1"/>
  <c r="X103" i="16"/>
  <c r="X104" i="16" s="1"/>
  <c r="AI47" i="18"/>
  <c r="AI48" i="18" s="1"/>
  <c r="AI143" i="16"/>
  <c r="AI144" i="16" s="1"/>
  <c r="AF92" i="18"/>
  <c r="AF93" i="18" s="1"/>
  <c r="AF187" i="16"/>
  <c r="AF188" i="16" s="1"/>
  <c r="AH76" i="18"/>
  <c r="AH77" i="18" s="1"/>
  <c r="AH171" i="16"/>
  <c r="AH172" i="16" s="1"/>
  <c r="AD119" i="16"/>
  <c r="AD120" i="16" s="1"/>
  <c r="AD23" i="18"/>
  <c r="AD24" i="18" s="1"/>
  <c r="I191" i="16"/>
  <c r="I192" i="16" s="1"/>
  <c r="I183" i="16"/>
  <c r="I184" i="16" s="1"/>
  <c r="I96" i="18"/>
  <c r="I97" i="18" s="1"/>
  <c r="I88" i="18"/>
  <c r="I89" i="18" s="1"/>
  <c r="U125" i="16"/>
  <c r="U126" i="16" s="1"/>
  <c r="U29" i="18"/>
  <c r="U30" i="18" s="1"/>
  <c r="AB29" i="18"/>
  <c r="AB30" i="18" s="1"/>
  <c r="AB125" i="16"/>
  <c r="AB126" i="16" s="1"/>
  <c r="H55" i="18"/>
  <c r="H56" i="18" s="1"/>
  <c r="H151" i="16"/>
  <c r="H152" i="16" s="1"/>
  <c r="T47" i="18"/>
  <c r="T48" i="18" s="1"/>
  <c r="T143" i="16"/>
  <c r="T144" i="16" s="1"/>
  <c r="V115" i="16"/>
  <c r="V116" i="16" s="1"/>
  <c r="V19" i="18"/>
  <c r="V20" i="18" s="1"/>
  <c r="AJ125" i="16"/>
  <c r="AJ126" i="16" s="1"/>
  <c r="AJ29" i="18"/>
  <c r="AJ30" i="18" s="1"/>
  <c r="M171" i="16"/>
  <c r="M172" i="16" s="1"/>
  <c r="M76" i="18"/>
  <c r="M77" i="18" s="1"/>
  <c r="H195" i="16"/>
  <c r="H196" i="16" s="1"/>
  <c r="H193" i="16"/>
  <c r="H194" i="16" s="1"/>
  <c r="H100" i="18"/>
  <c r="H101" i="18" s="1"/>
  <c r="H98" i="18"/>
  <c r="H99" i="18" s="1"/>
  <c r="Y70" i="18"/>
  <c r="Y71" i="18" s="1"/>
  <c r="Y113" i="18" s="1"/>
  <c r="Y165" i="16"/>
  <c r="Y166" i="16" s="1"/>
  <c r="AF191" i="16"/>
  <c r="AF192" i="16" s="1"/>
  <c r="AF183" i="16"/>
  <c r="AF184" i="16" s="1"/>
  <c r="AF96" i="18"/>
  <c r="AF97" i="18" s="1"/>
  <c r="AF88" i="18"/>
  <c r="AF89" i="18" s="1"/>
  <c r="AK147" i="16"/>
  <c r="AK148" i="16" s="1"/>
  <c r="AK51" i="18"/>
  <c r="AK52" i="18" s="1"/>
  <c r="AJ115" i="16"/>
  <c r="AJ116" i="16" s="1"/>
  <c r="AJ19" i="18"/>
  <c r="AJ20" i="18" s="1"/>
  <c r="T25" i="18"/>
  <c r="T26" i="18" s="1"/>
  <c r="T121" i="16"/>
  <c r="T122" i="16" s="1"/>
  <c r="AE151" i="16"/>
  <c r="AE152" i="16" s="1"/>
  <c r="AE55" i="18"/>
  <c r="AE56" i="18" s="1"/>
  <c r="G92" i="18"/>
  <c r="G187" i="16"/>
  <c r="N171" i="16"/>
  <c r="N172" i="16" s="1"/>
  <c r="N76" i="18"/>
  <c r="N77" i="18" s="1"/>
  <c r="O181" i="16"/>
  <c r="O182" i="16" s="1"/>
  <c r="O86" i="18"/>
  <c r="O87" i="18" s="1"/>
  <c r="AA143" i="16"/>
  <c r="AA144" i="16" s="1"/>
  <c r="AA47" i="18"/>
  <c r="AA48" i="18" s="1"/>
  <c r="Q9" i="18"/>
  <c r="Q10" i="18" s="1"/>
  <c r="Q105" i="16"/>
  <c r="Q106" i="16" s="1"/>
  <c r="L90" i="18"/>
  <c r="L91" i="18" s="1"/>
  <c r="L185" i="16"/>
  <c r="L186" i="16" s="1"/>
  <c r="M11" i="18"/>
  <c r="M12" i="18" s="1"/>
  <c r="M107" i="16"/>
  <c r="M108" i="16" s="1"/>
  <c r="P143" i="16"/>
  <c r="P144" i="16" s="1"/>
  <c r="P47" i="18"/>
  <c r="P48" i="18" s="1"/>
  <c r="H167" i="16"/>
  <c r="H168" i="16" s="1"/>
  <c r="H72" i="18"/>
  <c r="H73" i="18" s="1"/>
  <c r="Y68" i="18"/>
  <c r="Y69" i="18" s="1"/>
  <c r="Y112" i="18" s="1"/>
  <c r="Y163" i="16"/>
  <c r="Y164" i="16" s="1"/>
  <c r="S71" i="17"/>
  <c r="S72" i="17" s="1"/>
  <c r="S101" i="17" s="1"/>
  <c r="S104" i="17" s="1"/>
  <c r="S71" i="16"/>
  <c r="U25" i="18"/>
  <c r="U26" i="18" s="1"/>
  <c r="U121" i="16"/>
  <c r="U122" i="16" s="1"/>
  <c r="V102" i="18"/>
  <c r="V103" i="18" s="1"/>
  <c r="V197" i="16"/>
  <c r="V198" i="16" s="1"/>
  <c r="O31" i="18"/>
  <c r="O32" i="18" s="1"/>
  <c r="O127" i="16"/>
  <c r="O128" i="16" s="1"/>
  <c r="J29" i="18"/>
  <c r="J30" i="18" s="1"/>
  <c r="J125" i="16"/>
  <c r="J126" i="16" s="1"/>
  <c r="X39" i="18"/>
  <c r="X40" i="18" s="1"/>
  <c r="X135" i="16"/>
  <c r="X136" i="16" s="1"/>
  <c r="AI183" i="16"/>
  <c r="AI184" i="16" s="1"/>
  <c r="AI191" i="16"/>
  <c r="AI192" i="16" s="1"/>
  <c r="AI96" i="18"/>
  <c r="AI97" i="18" s="1"/>
  <c r="AI88" i="18"/>
  <c r="AI89" i="18" s="1"/>
  <c r="AD43" i="18"/>
  <c r="AD44" i="18" s="1"/>
  <c r="AD139" i="16"/>
  <c r="AD140" i="16" s="1"/>
  <c r="AD68" i="18"/>
  <c r="AD69" i="18" s="1"/>
  <c r="AD112" i="18" s="1"/>
  <c r="AD163" i="16"/>
  <c r="AD164" i="16" s="1"/>
  <c r="T70" i="18"/>
  <c r="T71" i="18" s="1"/>
  <c r="T113" i="18" s="1"/>
  <c r="T165" i="16"/>
  <c r="T166" i="16" s="1"/>
  <c r="AJ13" i="18"/>
  <c r="AJ14" i="18" s="1"/>
  <c r="AJ109" i="16"/>
  <c r="AJ110" i="16" s="1"/>
  <c r="Z98" i="18"/>
  <c r="Z99" i="18" s="1"/>
  <c r="Z100" i="18"/>
  <c r="Z101" i="18" s="1"/>
  <c r="Z193" i="16"/>
  <c r="Z194" i="16" s="1"/>
  <c r="Z195" i="16"/>
  <c r="Z196" i="16" s="1"/>
  <c r="AK11" i="18"/>
  <c r="AK12" i="18" s="1"/>
  <c r="AK107" i="16"/>
  <c r="AK108" i="16" s="1"/>
  <c r="R71" i="16"/>
  <c r="R71" i="17"/>
  <c r="R72" i="17" s="1"/>
  <c r="R101" i="17" s="1"/>
  <c r="R104" i="17" s="1"/>
  <c r="R193" i="16"/>
  <c r="R194" i="16" s="1"/>
  <c r="R195" i="16"/>
  <c r="R196" i="16" s="1"/>
  <c r="R100" i="18"/>
  <c r="R101" i="18" s="1"/>
  <c r="R98" i="18"/>
  <c r="R99" i="18" s="1"/>
  <c r="R11" i="18"/>
  <c r="R12" i="18" s="1"/>
  <c r="R107" i="16"/>
  <c r="R108" i="16" s="1"/>
  <c r="T13" i="18"/>
  <c r="T14" i="18" s="1"/>
  <c r="T109" i="16"/>
  <c r="T110" i="16" s="1"/>
  <c r="AK13" i="18"/>
  <c r="AK14" i="18" s="1"/>
  <c r="AK109" i="16"/>
  <c r="AK110" i="16" s="1"/>
  <c r="N90" i="18"/>
  <c r="N91" i="18" s="1"/>
  <c r="N185" i="16"/>
  <c r="N186" i="16" s="1"/>
  <c r="T86" i="18"/>
  <c r="T87" i="18" s="1"/>
  <c r="T181" i="16"/>
  <c r="T182" i="16" s="1"/>
  <c r="AJ94" i="18"/>
  <c r="AJ95" i="18" s="1"/>
  <c r="AJ189" i="16"/>
  <c r="AJ190" i="16" s="1"/>
  <c r="I74" i="18"/>
  <c r="I75" i="18" s="1"/>
  <c r="I169" i="16"/>
  <c r="I170" i="16" s="1"/>
  <c r="AI27" i="18"/>
  <c r="AI28" i="18" s="1"/>
  <c r="AI123" i="16"/>
  <c r="AI124" i="16" s="1"/>
  <c r="N163" i="16"/>
  <c r="N164" i="16" s="1"/>
  <c r="N68" i="18"/>
  <c r="N69" i="18" s="1"/>
  <c r="N112" i="18" s="1"/>
  <c r="AD7" i="18"/>
  <c r="AD8" i="18" s="1"/>
  <c r="AD103" i="16"/>
  <c r="AD104" i="16" s="1"/>
  <c r="J43" i="18"/>
  <c r="J44" i="18" s="1"/>
  <c r="J139" i="16"/>
  <c r="J140" i="16" s="1"/>
  <c r="T43" i="18"/>
  <c r="T44" i="18" s="1"/>
  <c r="T139" i="16"/>
  <c r="T140" i="16" s="1"/>
  <c r="AK29" i="18"/>
  <c r="AK30" i="18" s="1"/>
  <c r="AK125" i="16"/>
  <c r="AK126" i="16" s="1"/>
  <c r="P74" i="18"/>
  <c r="P75" i="18" s="1"/>
  <c r="P169" i="16"/>
  <c r="P170" i="16" s="1"/>
  <c r="AD74" i="18"/>
  <c r="AD75" i="18" s="1"/>
  <c r="AD169" i="16"/>
  <c r="AD170" i="16" s="1"/>
  <c r="K113" i="16"/>
  <c r="K114" i="16" s="1"/>
  <c r="K17" i="18"/>
  <c r="K18" i="18" s="1"/>
  <c r="S171" i="16"/>
  <c r="S172" i="16" s="1"/>
  <c r="S76" i="18"/>
  <c r="S77" i="18" s="1"/>
  <c r="M88" i="18"/>
  <c r="M89" i="18" s="1"/>
  <c r="M96" i="18"/>
  <c r="M97" i="18" s="1"/>
  <c r="M191" i="16"/>
  <c r="M192" i="16" s="1"/>
  <c r="M183" i="16"/>
  <c r="M184" i="16" s="1"/>
  <c r="Y72" i="18"/>
  <c r="Y73" i="18" s="1"/>
  <c r="Y167" i="16"/>
  <c r="Y168" i="16" s="1"/>
  <c r="S197" i="16"/>
  <c r="S198" i="16" s="1"/>
  <c r="S102" i="18"/>
  <c r="S103" i="18" s="1"/>
  <c r="Z15" i="18"/>
  <c r="Z16" i="18" s="1"/>
  <c r="Z111" i="16"/>
  <c r="Z112" i="16" s="1"/>
  <c r="Q119" i="16"/>
  <c r="Q120" i="16" s="1"/>
  <c r="Q23" i="18"/>
  <c r="Q24" i="18" s="1"/>
  <c r="AJ141" i="16"/>
  <c r="AJ142" i="16" s="1"/>
  <c r="AJ45" i="18"/>
  <c r="AJ46" i="18" s="1"/>
  <c r="AH74" i="18"/>
  <c r="AH75" i="18" s="1"/>
  <c r="AH169" i="16"/>
  <c r="AH170" i="16" s="1"/>
  <c r="S129" i="16"/>
  <c r="S130" i="16" s="1"/>
  <c r="S33" i="18"/>
  <c r="S34" i="18" s="1"/>
  <c r="Q169" i="16"/>
  <c r="Q170" i="16" s="1"/>
  <c r="Q74" i="18"/>
  <c r="Q75" i="18" s="1"/>
  <c r="J74" i="18"/>
  <c r="J75" i="18" s="1"/>
  <c r="J169" i="16"/>
  <c r="J170" i="16" s="1"/>
  <c r="I99" i="16"/>
  <c r="I100" i="16" s="1"/>
  <c r="I3" i="18"/>
  <c r="I4" i="18" s="1"/>
  <c r="AH165" i="16"/>
  <c r="AH166" i="16" s="1"/>
  <c r="AH70" i="18"/>
  <c r="AH71" i="18" s="1"/>
  <c r="AH113" i="18" s="1"/>
  <c r="Z78" i="18"/>
  <c r="Z79" i="18" s="1"/>
  <c r="Z173" i="16"/>
  <c r="Z174" i="16" s="1"/>
  <c r="R27" i="18"/>
  <c r="R28" i="18" s="1"/>
  <c r="R123" i="16"/>
  <c r="R124" i="16" s="1"/>
  <c r="K11" i="18"/>
  <c r="K12" i="18" s="1"/>
  <c r="K107" i="16"/>
  <c r="K108" i="16" s="1"/>
  <c r="AD33" i="18"/>
  <c r="AD34" i="18" s="1"/>
  <c r="AD129" i="16"/>
  <c r="AD130" i="16" s="1"/>
  <c r="AB84" i="18"/>
  <c r="AB85" i="18" s="1"/>
  <c r="AB179" i="16"/>
  <c r="AB180" i="16" s="1"/>
  <c r="AB49" i="18"/>
  <c r="AB50" i="18" s="1"/>
  <c r="AB145" i="16"/>
  <c r="AB146" i="16" s="1"/>
  <c r="AG191" i="16"/>
  <c r="AG192" i="16" s="1"/>
  <c r="AG183" i="16"/>
  <c r="AG184" i="16" s="1"/>
  <c r="AG96" i="18"/>
  <c r="AG97" i="18" s="1"/>
  <c r="AG88" i="18"/>
  <c r="AG89" i="18" s="1"/>
  <c r="G25" i="18"/>
  <c r="G121" i="16"/>
  <c r="T3" i="18"/>
  <c r="T4" i="18" s="1"/>
  <c r="T99" i="16"/>
  <c r="T100" i="16" s="1"/>
  <c r="K82" i="18"/>
  <c r="K83" i="18" s="1"/>
  <c r="K177" i="16"/>
  <c r="K178" i="16" s="1"/>
  <c r="J27" i="18"/>
  <c r="J28" i="18" s="1"/>
  <c r="J123" i="16"/>
  <c r="J124" i="16" s="1"/>
  <c r="S119" i="16"/>
  <c r="S120" i="16" s="1"/>
  <c r="S23" i="18"/>
  <c r="S24" i="18" s="1"/>
  <c r="O72" i="18"/>
  <c r="O73" i="18" s="1"/>
  <c r="O167" i="16"/>
  <c r="O168" i="16" s="1"/>
  <c r="Y74" i="18"/>
  <c r="Y75" i="18" s="1"/>
  <c r="Y169" i="16"/>
  <c r="Y170" i="16" s="1"/>
  <c r="T84" i="18"/>
  <c r="T85" i="18" s="1"/>
  <c r="T179" i="16"/>
  <c r="T180" i="16" s="1"/>
  <c r="Z74" i="18"/>
  <c r="Z75" i="18" s="1"/>
  <c r="Z169" i="16"/>
  <c r="Z170" i="16" s="1"/>
  <c r="N17" i="18"/>
  <c r="N18" i="18" s="1"/>
  <c r="N113" i="16"/>
  <c r="N114" i="16" s="1"/>
  <c r="AA86" i="18"/>
  <c r="AA87" i="18" s="1"/>
  <c r="AA181" i="16"/>
  <c r="AA182" i="16" s="1"/>
  <c r="K78" i="18"/>
  <c r="K79" i="18" s="1"/>
  <c r="K173" i="16"/>
  <c r="K174" i="16" s="1"/>
  <c r="L47" i="18"/>
  <c r="L48" i="18" s="1"/>
  <c r="L143" i="16"/>
  <c r="L144" i="16" s="1"/>
  <c r="N94" i="18"/>
  <c r="N95" i="18" s="1"/>
  <c r="N189" i="16"/>
  <c r="N190" i="16" s="1"/>
  <c r="AA133" i="16"/>
  <c r="AA134" i="16" s="1"/>
  <c r="AA37" i="18"/>
  <c r="AA38" i="18" s="1"/>
  <c r="J82" i="18"/>
  <c r="J83" i="18" s="1"/>
  <c r="J177" i="16"/>
  <c r="J178" i="16" s="1"/>
  <c r="Q129" i="16"/>
  <c r="Q130" i="16" s="1"/>
  <c r="Q33" i="18"/>
  <c r="Q34" i="18" s="1"/>
  <c r="V137" i="16"/>
  <c r="V138" i="16" s="1"/>
  <c r="V41" i="18"/>
  <c r="V42" i="18" s="1"/>
  <c r="AI41" i="18"/>
  <c r="AI42" i="18" s="1"/>
  <c r="AI137" i="16"/>
  <c r="AI138" i="16" s="1"/>
  <c r="M80" i="18"/>
  <c r="M81" i="18" s="1"/>
  <c r="M175" i="16"/>
  <c r="M176" i="16" s="1"/>
  <c r="M86" i="18"/>
  <c r="M87" i="18" s="1"/>
  <c r="M181" i="16"/>
  <c r="M182" i="16" s="1"/>
  <c r="U127" i="16"/>
  <c r="U128" i="16" s="1"/>
  <c r="U31" i="18"/>
  <c r="U32" i="18" s="1"/>
  <c r="L51" i="18"/>
  <c r="L52" i="18" s="1"/>
  <c r="L147" i="16"/>
  <c r="L148" i="16" s="1"/>
  <c r="Z96" i="18"/>
  <c r="Z97" i="18" s="1"/>
  <c r="Z183" i="16"/>
  <c r="Z184" i="16" s="1"/>
  <c r="Z191" i="16"/>
  <c r="Z192" i="16" s="1"/>
  <c r="Z88" i="18"/>
  <c r="Z89" i="18" s="1"/>
  <c r="G53" i="18"/>
  <c r="G149" i="16"/>
  <c r="AC74" i="18"/>
  <c r="AC75" i="18" s="1"/>
  <c r="AC169" i="16"/>
  <c r="AC170" i="16" s="1"/>
  <c r="AC55" i="18"/>
  <c r="AC56" i="18" s="1"/>
  <c r="AC151" i="16"/>
  <c r="AC152" i="16" s="1"/>
  <c r="W74" i="18"/>
  <c r="W75" i="18" s="1"/>
  <c r="W169" i="16"/>
  <c r="W170" i="16" s="1"/>
  <c r="Y43" i="18"/>
  <c r="Y44" i="18" s="1"/>
  <c r="Y139" i="16"/>
  <c r="Y140" i="16" s="1"/>
  <c r="Q135" i="16"/>
  <c r="Q136" i="16" s="1"/>
  <c r="Q39" i="18"/>
  <c r="Q40" i="18" s="1"/>
  <c r="AJ191" i="16"/>
  <c r="AJ192" i="16" s="1"/>
  <c r="AJ183" i="16"/>
  <c r="AJ184" i="16" s="1"/>
  <c r="AJ96" i="18"/>
  <c r="AJ97" i="18" s="1"/>
  <c r="AJ88" i="18"/>
  <c r="AJ89" i="18" s="1"/>
  <c r="AH177" i="16"/>
  <c r="AH178" i="16" s="1"/>
  <c r="AH82" i="18"/>
  <c r="AH83" i="18" s="1"/>
  <c r="AB70" i="18"/>
  <c r="AB71" i="18" s="1"/>
  <c r="AB113" i="18" s="1"/>
  <c r="AB165" i="16"/>
  <c r="AB166" i="16" s="1"/>
  <c r="O53" i="18"/>
  <c r="O54" i="18" s="1"/>
  <c r="O149" i="16"/>
  <c r="O150" i="16" s="1"/>
  <c r="AK84" i="18"/>
  <c r="AK85" i="18" s="1"/>
  <c r="AK179" i="16"/>
  <c r="AK180" i="16" s="1"/>
  <c r="AD19" i="18"/>
  <c r="AD20" i="18" s="1"/>
  <c r="AD115" i="16"/>
  <c r="AD116" i="16" s="1"/>
  <c r="AI102" i="18"/>
  <c r="AI103" i="18" s="1"/>
  <c r="AI197" i="16"/>
  <c r="AI198" i="16" s="1"/>
  <c r="AI92" i="18"/>
  <c r="AI93" i="18" s="1"/>
  <c r="AI187" i="16"/>
  <c r="AI188" i="16" s="1"/>
  <c r="R19" i="18"/>
  <c r="R20" i="18" s="1"/>
  <c r="R115" i="16"/>
  <c r="R116" i="16" s="1"/>
  <c r="AK72" i="18"/>
  <c r="AK73" i="18" s="1"/>
  <c r="AK167" i="16"/>
  <c r="AK168" i="16" s="1"/>
  <c r="AD173" i="16"/>
  <c r="AD174" i="16" s="1"/>
  <c r="AD78" i="18"/>
  <c r="AD79" i="18" s="1"/>
  <c r="P7" i="18"/>
  <c r="P8" i="18" s="1"/>
  <c r="P103" i="16"/>
  <c r="P104" i="16" s="1"/>
  <c r="L173" i="16"/>
  <c r="L174" i="16" s="1"/>
  <c r="L78" i="18"/>
  <c r="L79" i="18" s="1"/>
  <c r="AF74" i="18"/>
  <c r="AF75" i="18" s="1"/>
  <c r="AF169" i="16"/>
  <c r="AF170" i="16" s="1"/>
  <c r="N187" i="16"/>
  <c r="N188" i="16" s="1"/>
  <c r="N92" i="18"/>
  <c r="N93" i="18" s="1"/>
  <c r="AG181" i="16"/>
  <c r="AG182" i="16" s="1"/>
  <c r="AG86" i="18"/>
  <c r="AG87" i="18" s="1"/>
  <c r="AF25" i="18"/>
  <c r="AF26" i="18" s="1"/>
  <c r="AF121" i="16"/>
  <c r="AF122" i="16" s="1"/>
  <c r="AH78" i="18"/>
  <c r="AH79" i="18" s="1"/>
  <c r="AH173" i="16"/>
  <c r="AH174" i="16" s="1"/>
  <c r="J9" i="18"/>
  <c r="J10" i="18" s="1"/>
  <c r="J105" i="16"/>
  <c r="J106" i="16" s="1"/>
  <c r="J3" i="18"/>
  <c r="J4" i="18" s="1"/>
  <c r="J99" i="16"/>
  <c r="J100" i="16" s="1"/>
  <c r="R68" i="18"/>
  <c r="R69" i="18" s="1"/>
  <c r="R112" i="18" s="1"/>
  <c r="R163" i="16"/>
  <c r="R164" i="16" s="1"/>
  <c r="N127" i="16"/>
  <c r="N128" i="16" s="1"/>
  <c r="N31" i="18"/>
  <c r="N32" i="18" s="1"/>
  <c r="V133" i="16"/>
  <c r="V134" i="16" s="1"/>
  <c r="V37" i="18"/>
  <c r="V38" i="18" s="1"/>
  <c r="S107" i="16"/>
  <c r="S108" i="16" s="1"/>
  <c r="S11" i="18"/>
  <c r="S12" i="18" s="1"/>
  <c r="H127" i="16"/>
  <c r="H128" i="16" s="1"/>
  <c r="H31" i="18"/>
  <c r="H32" i="18" s="1"/>
  <c r="P3" i="18"/>
  <c r="P4" i="18" s="1"/>
  <c r="P99" i="16"/>
  <c r="P100" i="16" s="1"/>
  <c r="R23" i="18"/>
  <c r="R24" i="18" s="1"/>
  <c r="R119" i="16"/>
  <c r="R120" i="16" s="1"/>
  <c r="AB90" i="18"/>
  <c r="AB91" i="18" s="1"/>
  <c r="AB185" i="16"/>
  <c r="AB186" i="16" s="1"/>
  <c r="AI49" i="18"/>
  <c r="AI50" i="18" s="1"/>
  <c r="AI145" i="16"/>
  <c r="AI146" i="16" s="1"/>
  <c r="AE35" i="18"/>
  <c r="AE36" i="18" s="1"/>
  <c r="AE131" i="16"/>
  <c r="AE132" i="16" s="1"/>
  <c r="AG78" i="18"/>
  <c r="AG79" i="18" s="1"/>
  <c r="AG173" i="16"/>
  <c r="AG174" i="16" s="1"/>
  <c r="L102" i="18"/>
  <c r="L103" i="18" s="1"/>
  <c r="L197" i="16"/>
  <c r="L198" i="16" s="1"/>
  <c r="R31" i="18"/>
  <c r="R32" i="18" s="1"/>
  <c r="R127" i="16"/>
  <c r="R128" i="16" s="1"/>
  <c r="AA45" i="18"/>
  <c r="AA46" i="18" s="1"/>
  <c r="AA141" i="16"/>
  <c r="AA142" i="16" s="1"/>
  <c r="X123" i="16"/>
  <c r="X124" i="16" s="1"/>
  <c r="X27" i="18"/>
  <c r="X28" i="18" s="1"/>
  <c r="AI195" i="16"/>
  <c r="AI196" i="16" s="1"/>
  <c r="AI100" i="18"/>
  <c r="AI101" i="18" s="1"/>
  <c r="AI193" i="16"/>
  <c r="AI194" i="16" s="1"/>
  <c r="AI98" i="18"/>
  <c r="AI99" i="18" s="1"/>
  <c r="W3" i="18"/>
  <c r="W4" i="18" s="1"/>
  <c r="W99" i="16"/>
  <c r="W100" i="16" s="1"/>
  <c r="AG92" i="18"/>
  <c r="AG93" i="18" s="1"/>
  <c r="AG187" i="16"/>
  <c r="AG188" i="16" s="1"/>
  <c r="J86" i="18"/>
  <c r="J87" i="18" s="1"/>
  <c r="J181" i="16"/>
  <c r="J182" i="16" s="1"/>
  <c r="S25" i="18"/>
  <c r="S26" i="18" s="1"/>
  <c r="S121" i="16"/>
  <c r="S122" i="16" s="1"/>
  <c r="AJ9" i="18"/>
  <c r="AJ10" i="18" s="1"/>
  <c r="AJ105" i="16"/>
  <c r="AJ106" i="16" s="1"/>
  <c r="AD84" i="18"/>
  <c r="AD85" i="18" s="1"/>
  <c r="AD179" i="16"/>
  <c r="AD180" i="16" s="1"/>
  <c r="AA84" i="18"/>
  <c r="AA85" i="18" s="1"/>
  <c r="AA179" i="16"/>
  <c r="AA180" i="16" s="1"/>
  <c r="AA103" i="16"/>
  <c r="AA104" i="16" s="1"/>
  <c r="AA7" i="18"/>
  <c r="AA8" i="18" s="1"/>
  <c r="V71" i="17"/>
  <c r="V72" i="17" s="1"/>
  <c r="V101" i="17" s="1"/>
  <c r="V71" i="16"/>
  <c r="AA55" i="18"/>
  <c r="AA56" i="18" s="1"/>
  <c r="AA151" i="16"/>
  <c r="AA152" i="16" s="1"/>
  <c r="O183" i="16"/>
  <c r="O184" i="16" s="1"/>
  <c r="O88" i="18"/>
  <c r="O89" i="18" s="1"/>
  <c r="O191" i="16"/>
  <c r="O192" i="16" s="1"/>
  <c r="O96" i="18"/>
  <c r="O97" i="18" s="1"/>
  <c r="Z25" i="18"/>
  <c r="Z26" i="18" s="1"/>
  <c r="Z121" i="16"/>
  <c r="Z122" i="16" s="1"/>
  <c r="AK80" i="18"/>
  <c r="AK81" i="18" s="1"/>
  <c r="AK175" i="16"/>
  <c r="AK176" i="16" s="1"/>
  <c r="I53" i="18"/>
  <c r="I54" i="18" s="1"/>
  <c r="I149" i="16"/>
  <c r="I150" i="16" s="1"/>
  <c r="I51" i="18"/>
  <c r="I52" i="18" s="1"/>
  <c r="I147" i="16"/>
  <c r="I148" i="16" s="1"/>
  <c r="V33" i="18"/>
  <c r="V34" i="18" s="1"/>
  <c r="V129" i="16"/>
  <c r="V130" i="16" s="1"/>
  <c r="P90" i="18"/>
  <c r="P91" i="18" s="1"/>
  <c r="P185" i="16"/>
  <c r="P186" i="16" s="1"/>
  <c r="AE111" i="16"/>
  <c r="AE112" i="16" s="1"/>
  <c r="AE15" i="18"/>
  <c r="AE16" i="18" s="1"/>
  <c r="AE84" i="18"/>
  <c r="AE85" i="18" s="1"/>
  <c r="AE179" i="16"/>
  <c r="AE180" i="16" s="1"/>
  <c r="AK7" i="18"/>
  <c r="AK8" i="18" s="1"/>
  <c r="AK103" i="16"/>
  <c r="AK104" i="16" s="1"/>
  <c r="U80" i="18"/>
  <c r="U81" i="18" s="1"/>
  <c r="U175" i="16"/>
  <c r="U176" i="16" s="1"/>
  <c r="U45" i="18"/>
  <c r="U46" i="18" s="1"/>
  <c r="U141" i="16"/>
  <c r="U142" i="16" s="1"/>
  <c r="N191" i="16"/>
  <c r="N192" i="16" s="1"/>
  <c r="N88" i="18"/>
  <c r="N89" i="18" s="1"/>
  <c r="N183" i="16"/>
  <c r="N184" i="16" s="1"/>
  <c r="N96" i="18"/>
  <c r="N97" i="18" s="1"/>
  <c r="S90" i="18"/>
  <c r="S91" i="18" s="1"/>
  <c r="S185" i="16"/>
  <c r="S186" i="16" s="1"/>
  <c r="AF71" i="17"/>
  <c r="AF72" i="17" s="1"/>
  <c r="AF101" i="17" s="1"/>
  <c r="AF104" i="17" s="1"/>
  <c r="AF71" i="16"/>
  <c r="Y71" i="16"/>
  <c r="Y71" i="17"/>
  <c r="Y72" i="17" s="1"/>
  <c r="Y101" i="17" s="1"/>
  <c r="Y104" i="17" s="1"/>
  <c r="G115" i="16"/>
  <c r="G19" i="18"/>
  <c r="AC86" i="18"/>
  <c r="AC87" i="18" s="1"/>
  <c r="AC181" i="16"/>
  <c r="AC182" i="16" s="1"/>
  <c r="AC90" i="18"/>
  <c r="AC91" i="18" s="1"/>
  <c r="AC185" i="16"/>
  <c r="AC186" i="16" s="1"/>
  <c r="AC35" i="18"/>
  <c r="AC36" i="18" s="1"/>
  <c r="AC131" i="16"/>
  <c r="AC132" i="16" s="1"/>
  <c r="T68" i="18"/>
  <c r="T69" i="18" s="1"/>
  <c r="T112" i="18" s="1"/>
  <c r="T163" i="16"/>
  <c r="T164" i="16" s="1"/>
  <c r="L71" i="17"/>
  <c r="L72" i="17" s="1"/>
  <c r="L101" i="17" s="1"/>
  <c r="L104" i="17" s="1"/>
  <c r="L71" i="16"/>
  <c r="AA129" i="16"/>
  <c r="AA130" i="16" s="1"/>
  <c r="AA33" i="18"/>
  <c r="AA34" i="18" s="1"/>
  <c r="AI80" i="18"/>
  <c r="AI81" i="18" s="1"/>
  <c r="AI175" i="16"/>
  <c r="AI176" i="16" s="1"/>
  <c r="U55" i="18"/>
  <c r="U56" i="18" s="1"/>
  <c r="U151" i="16"/>
  <c r="U152" i="16" s="1"/>
  <c r="V43" i="18"/>
  <c r="V44" i="18" s="1"/>
  <c r="V139" i="16"/>
  <c r="V140" i="16" s="1"/>
  <c r="Y115" i="16"/>
  <c r="Y116" i="16" s="1"/>
  <c r="Y19" i="18"/>
  <c r="Y20" i="18" s="1"/>
  <c r="AH123" i="16"/>
  <c r="AH124" i="16" s="1"/>
  <c r="AH27" i="18"/>
  <c r="AH28" i="18" s="1"/>
  <c r="AJ71" i="16"/>
  <c r="AJ71" i="17"/>
  <c r="AJ72" i="17" s="1"/>
  <c r="AJ101" i="17" s="1"/>
  <c r="AJ104" i="17" s="1"/>
  <c r="Z23" i="18"/>
  <c r="Z24" i="18" s="1"/>
  <c r="Z119" i="16"/>
  <c r="Z120" i="16" s="1"/>
  <c r="H191" i="16"/>
  <c r="H192" i="16" s="1"/>
  <c r="H183" i="16"/>
  <c r="H184" i="16" s="1"/>
  <c r="H96" i="18"/>
  <c r="H97" i="18" s="1"/>
  <c r="H88" i="18"/>
  <c r="H89" i="18" s="1"/>
  <c r="AE7" i="18"/>
  <c r="AE8" i="18" s="1"/>
  <c r="AE103" i="16"/>
  <c r="AE104" i="16" s="1"/>
  <c r="W72" i="18"/>
  <c r="W73" i="18" s="1"/>
  <c r="W167" i="16"/>
  <c r="W168" i="16" s="1"/>
  <c r="X11" i="18"/>
  <c r="X12" i="18" s="1"/>
  <c r="X107" i="16"/>
  <c r="X108" i="16" s="1"/>
  <c r="AE71" i="16"/>
  <c r="AE71" i="17"/>
  <c r="AE72" i="17" s="1"/>
  <c r="AE101" i="17" s="1"/>
  <c r="AE104" i="17" s="1"/>
  <c r="AC195" i="16"/>
  <c r="AC196" i="16" s="1"/>
  <c r="AC100" i="18"/>
  <c r="AC101" i="18" s="1"/>
  <c r="AC193" i="16"/>
  <c r="AC194" i="16" s="1"/>
  <c r="AC98" i="18"/>
  <c r="AC99" i="18" s="1"/>
  <c r="Z9" i="18"/>
  <c r="Z10" i="18" s="1"/>
  <c r="Z105" i="16"/>
  <c r="Z106" i="16" s="1"/>
  <c r="W84" i="18"/>
  <c r="W85" i="18" s="1"/>
  <c r="W179" i="16"/>
  <c r="W180" i="16" s="1"/>
  <c r="I135" i="16"/>
  <c r="I136" i="16" s="1"/>
  <c r="I39" i="18"/>
  <c r="I40" i="18" s="1"/>
  <c r="AA105" i="16"/>
  <c r="AA106" i="16" s="1"/>
  <c r="AA9" i="18"/>
  <c r="AA10" i="18" s="1"/>
  <c r="G177" i="16"/>
  <c r="G82" i="18"/>
  <c r="G78" i="18"/>
  <c r="G173" i="16"/>
  <c r="AA80" i="18"/>
  <c r="AA81" i="18" s="1"/>
  <c r="AA175" i="16"/>
  <c r="AA176" i="16" s="1"/>
  <c r="AI189" i="16"/>
  <c r="AI190" i="16" s="1"/>
  <c r="AI94" i="18"/>
  <c r="AI95" i="18" s="1"/>
  <c r="H29" i="18"/>
  <c r="H30" i="18" s="1"/>
  <c r="H125" i="16"/>
  <c r="H126" i="16" s="1"/>
  <c r="AH181" i="16"/>
  <c r="AH182" i="16" s="1"/>
  <c r="AH86" i="18"/>
  <c r="AH87" i="18" s="1"/>
  <c r="N29" i="18"/>
  <c r="N30" i="18" s="1"/>
  <c r="N125" i="16"/>
  <c r="N126" i="16" s="1"/>
  <c r="N13" i="18"/>
  <c r="N14" i="18" s="1"/>
  <c r="N109" i="16"/>
  <c r="N110" i="16" s="1"/>
  <c r="M71" i="17"/>
  <c r="M72" i="17" s="1"/>
  <c r="M101" i="17" s="1"/>
  <c r="M104" i="17" s="1"/>
  <c r="M71" i="16"/>
  <c r="W25" i="18"/>
  <c r="W26" i="18" s="1"/>
  <c r="W121" i="16"/>
  <c r="W122" i="16" s="1"/>
  <c r="P35" i="18"/>
  <c r="P36" i="18" s="1"/>
  <c r="P131" i="16"/>
  <c r="P132" i="16" s="1"/>
  <c r="I68" i="18"/>
  <c r="I69" i="18" s="1"/>
  <c r="I112" i="18" s="1"/>
  <c r="I163" i="16"/>
  <c r="I164" i="16" s="1"/>
  <c r="AE195" i="16"/>
  <c r="AE196" i="16" s="1"/>
  <c r="AE100" i="18"/>
  <c r="AE101" i="18" s="1"/>
  <c r="AE98" i="18"/>
  <c r="AE99" i="18" s="1"/>
  <c r="AE193" i="16"/>
  <c r="AE194" i="16" s="1"/>
  <c r="G131" i="16"/>
  <c r="G35" i="18"/>
  <c r="AC33" i="18"/>
  <c r="AC34" i="18" s="1"/>
  <c r="AC129" i="16"/>
  <c r="AC130" i="16" s="1"/>
  <c r="R49" i="18"/>
  <c r="R50" i="18" s="1"/>
  <c r="R145" i="16"/>
  <c r="R146" i="16" s="1"/>
  <c r="V45" i="18"/>
  <c r="V46" i="18" s="1"/>
  <c r="V141" i="16"/>
  <c r="V142" i="16" s="1"/>
  <c r="Y107" i="16"/>
  <c r="Y108" i="16" s="1"/>
  <c r="Y11" i="18"/>
  <c r="Y12" i="18" s="1"/>
  <c r="AD11" i="18"/>
  <c r="AD12" i="18" s="1"/>
  <c r="AD107" i="16"/>
  <c r="AD108" i="16" s="1"/>
  <c r="R78" i="18"/>
  <c r="R79" i="18" s="1"/>
  <c r="R173" i="16"/>
  <c r="R174" i="16" s="1"/>
  <c r="V70" i="18"/>
  <c r="V71" i="18" s="1"/>
  <c r="V113" i="18" s="1"/>
  <c r="V165" i="16"/>
  <c r="V166" i="16" s="1"/>
  <c r="AE25" i="18"/>
  <c r="AE26" i="18" s="1"/>
  <c r="AE121" i="16"/>
  <c r="AE122" i="16" s="1"/>
  <c r="J17" i="18"/>
  <c r="J18" i="18" s="1"/>
  <c r="J113" i="16"/>
  <c r="J114" i="16" s="1"/>
  <c r="Z47" i="18"/>
  <c r="Z48" i="18" s="1"/>
  <c r="Z143" i="16"/>
  <c r="Z144" i="16" s="1"/>
  <c r="H90" i="18"/>
  <c r="H91" i="18" s="1"/>
  <c r="H185" i="16"/>
  <c r="H186" i="16" s="1"/>
  <c r="AD41" i="18"/>
  <c r="AD42" i="18" s="1"/>
  <c r="AD137" i="16"/>
  <c r="AD138" i="16" s="1"/>
  <c r="AF100" i="18"/>
  <c r="AF101" i="18" s="1"/>
  <c r="AF98" i="18"/>
  <c r="AF99" i="18" s="1"/>
  <c r="AF193" i="16"/>
  <c r="AF194" i="16" s="1"/>
  <c r="AF195" i="16"/>
  <c r="AF196" i="16" s="1"/>
  <c r="M7" i="15"/>
  <c r="M18" i="15"/>
  <c r="M17" i="15"/>
  <c r="T207" i="16" l="1"/>
  <c r="AE66" i="18"/>
  <c r="H66" i="18"/>
  <c r="Y65" i="18"/>
  <c r="AG161" i="16"/>
  <c r="AF66" i="18"/>
  <c r="I207" i="16"/>
  <c r="Z65" i="18"/>
  <c r="AA66" i="18"/>
  <c r="AG65" i="18"/>
  <c r="M65" i="18"/>
  <c r="AC66" i="18"/>
  <c r="Q207" i="16"/>
  <c r="N18" i="15"/>
  <c r="M13" i="15"/>
  <c r="N7" i="15"/>
  <c r="N17" i="15"/>
  <c r="AL78" i="18"/>
  <c r="AL79" i="18" s="1"/>
  <c r="G79" i="18"/>
  <c r="G20" i="18"/>
  <c r="AL19" i="18"/>
  <c r="AL20" i="18" s="1"/>
  <c r="V72" i="16"/>
  <c r="V97" i="16" s="1"/>
  <c r="AF101" i="16"/>
  <c r="AF102" i="16" s="1"/>
  <c r="AF117" i="16" s="1"/>
  <c r="AF5" i="18"/>
  <c r="AF6" i="18" s="1"/>
  <c r="AF21" i="18" s="1"/>
  <c r="AF22" i="18" s="1"/>
  <c r="AG101" i="16"/>
  <c r="AG102" i="16" s="1"/>
  <c r="AG117" i="16" s="1"/>
  <c r="AG5" i="18"/>
  <c r="AG6" i="18" s="1"/>
  <c r="AG21" i="18" s="1"/>
  <c r="AG22" i="18" s="1"/>
  <c r="I101" i="16"/>
  <c r="I102" i="16" s="1"/>
  <c r="I117" i="16" s="1"/>
  <c r="I5" i="18"/>
  <c r="I6" i="18" s="1"/>
  <c r="I21" i="18" s="1"/>
  <c r="I22" i="18" s="1"/>
  <c r="R101" i="16"/>
  <c r="R102" i="16" s="1"/>
  <c r="R117" i="16" s="1"/>
  <c r="R5" i="18"/>
  <c r="R6" i="18" s="1"/>
  <c r="R21" i="18" s="1"/>
  <c r="R22" i="18" s="1"/>
  <c r="J5" i="18"/>
  <c r="J6" i="18" s="1"/>
  <c r="J21" i="18" s="1"/>
  <c r="J22" i="18" s="1"/>
  <c r="J101" i="16"/>
  <c r="J102" i="16" s="1"/>
  <c r="J117" i="16" s="1"/>
  <c r="P5" i="18"/>
  <c r="P6" i="18" s="1"/>
  <c r="P21" i="18" s="1"/>
  <c r="P22" i="18" s="1"/>
  <c r="P101" i="16"/>
  <c r="P102" i="16" s="1"/>
  <c r="P117" i="16" s="1"/>
  <c r="H5" i="18"/>
  <c r="H6" i="18" s="1"/>
  <c r="H21" i="18" s="1"/>
  <c r="H22" i="18" s="1"/>
  <c r="H101" i="16"/>
  <c r="H102" i="16" s="1"/>
  <c r="H117" i="16" s="1"/>
  <c r="L5" i="18"/>
  <c r="L6" i="18" s="1"/>
  <c r="L21" i="18" s="1"/>
  <c r="L22" i="18" s="1"/>
  <c r="L101" i="16"/>
  <c r="L102" i="16" s="1"/>
  <c r="L117" i="16" s="1"/>
  <c r="U5" i="18"/>
  <c r="U6" i="18" s="1"/>
  <c r="U21" i="18" s="1"/>
  <c r="U22" i="18" s="1"/>
  <c r="U101" i="16"/>
  <c r="U102" i="16" s="1"/>
  <c r="U117" i="16" s="1"/>
  <c r="Q5" i="18"/>
  <c r="Q6" i="18" s="1"/>
  <c r="Q21" i="18" s="1"/>
  <c r="Q22" i="18" s="1"/>
  <c r="Q101" i="16"/>
  <c r="Q102" i="16" s="1"/>
  <c r="Q117" i="16" s="1"/>
  <c r="W5" i="18"/>
  <c r="W6" i="18" s="1"/>
  <c r="W21" i="18" s="1"/>
  <c r="W22" i="18" s="1"/>
  <c r="W101" i="16"/>
  <c r="W102" i="16" s="1"/>
  <c r="W117" i="16" s="1"/>
  <c r="M5" i="18"/>
  <c r="M6" i="18" s="1"/>
  <c r="M21" i="18" s="1"/>
  <c r="M22" i="18" s="1"/>
  <c r="M101" i="16"/>
  <c r="M102" i="16" s="1"/>
  <c r="M117" i="16" s="1"/>
  <c r="AC101" i="16"/>
  <c r="AC102" i="16" s="1"/>
  <c r="AC117" i="16" s="1"/>
  <c r="AC5" i="18"/>
  <c r="AC6" i="18" s="1"/>
  <c r="AC21" i="18" s="1"/>
  <c r="AC22" i="18" s="1"/>
  <c r="V101" i="16"/>
  <c r="V102" i="16" s="1"/>
  <c r="V117" i="16" s="1"/>
  <c r="V5" i="18"/>
  <c r="V6" i="18" s="1"/>
  <c r="V21" i="18" s="1"/>
  <c r="T5" i="18"/>
  <c r="T6" i="18" s="1"/>
  <c r="T21" i="18" s="1"/>
  <c r="T22" i="18" s="1"/>
  <c r="T101" i="16"/>
  <c r="T102" i="16" s="1"/>
  <c r="T117" i="16" s="1"/>
  <c r="Z5" i="18"/>
  <c r="Z6" i="18" s="1"/>
  <c r="Z21" i="18" s="1"/>
  <c r="Z22" i="18" s="1"/>
  <c r="Z101" i="16"/>
  <c r="Z102" i="16" s="1"/>
  <c r="Z117" i="16" s="1"/>
  <c r="AL131" i="16"/>
  <c r="AL132" i="16" s="1"/>
  <c r="G132" i="16"/>
  <c r="M72" i="16"/>
  <c r="M97" i="16" s="1"/>
  <c r="G83" i="18"/>
  <c r="AL82" i="18"/>
  <c r="AL83" i="18" s="1"/>
  <c r="W114" i="18"/>
  <c r="W115" i="18" s="1"/>
  <c r="AJ72" i="16"/>
  <c r="AJ97" i="16" s="1"/>
  <c r="G116" i="16"/>
  <c r="AL115" i="16"/>
  <c r="AL116" i="16" s="1"/>
  <c r="AF72" i="16"/>
  <c r="AF97" i="16" s="1"/>
  <c r="G54" i="18"/>
  <c r="AL53" i="18"/>
  <c r="AL54" i="18" s="1"/>
  <c r="Y114" i="18"/>
  <c r="Y115" i="18" s="1"/>
  <c r="AL92" i="18"/>
  <c r="AL93" i="18" s="1"/>
  <c r="G93" i="18"/>
  <c r="AD65" i="18"/>
  <c r="AL185" i="16"/>
  <c r="AL186" i="16" s="1"/>
  <c r="G186" i="16"/>
  <c r="G14" i="18"/>
  <c r="AL13" i="18"/>
  <c r="AL14" i="18" s="1"/>
  <c r="AL86" i="18"/>
  <c r="AL87" i="18" s="1"/>
  <c r="G87" i="18"/>
  <c r="P65" i="18"/>
  <c r="H72" i="16"/>
  <c r="H97" i="16" s="1"/>
  <c r="J66" i="18"/>
  <c r="I114" i="18"/>
  <c r="I115" i="18" s="1"/>
  <c r="O161" i="16"/>
  <c r="AC114" i="18"/>
  <c r="AC115" i="18" s="1"/>
  <c r="AL71" i="16"/>
  <c r="AL72" i="16" s="1"/>
  <c r="G72" i="16"/>
  <c r="G97" i="16" s="1"/>
  <c r="G198" i="16"/>
  <c r="AL197" i="16"/>
  <c r="AL198" i="16" s="1"/>
  <c r="G32" i="18"/>
  <c r="AL31" i="18"/>
  <c r="AL32" i="18" s="1"/>
  <c r="G164" i="16"/>
  <c r="AL163" i="16"/>
  <c r="AL164" i="16" s="1"/>
  <c r="G152" i="16"/>
  <c r="AL151" i="16"/>
  <c r="AL152" i="16" s="1"/>
  <c r="I66" i="18"/>
  <c r="AI207" i="16"/>
  <c r="G16" i="18"/>
  <c r="AL15" i="18"/>
  <c r="AL16" i="18" s="1"/>
  <c r="AA207" i="16"/>
  <c r="G48" i="18"/>
  <c r="AL47" i="18"/>
  <c r="AL48" i="18" s="1"/>
  <c r="AC207" i="16"/>
  <c r="O207" i="16"/>
  <c r="I72" i="16"/>
  <c r="I97" i="16" s="1"/>
  <c r="K114" i="18"/>
  <c r="K115" i="18" s="1"/>
  <c r="AB65" i="18"/>
  <c r="G28" i="18"/>
  <c r="AL27" i="18"/>
  <c r="AL28" i="18" s="1"/>
  <c r="J161" i="16"/>
  <c r="G71" i="18"/>
  <c r="G113" i="18" s="1"/>
  <c r="AL113" i="18" s="1"/>
  <c r="AL70" i="18"/>
  <c r="AL71" i="18" s="1"/>
  <c r="N161" i="16"/>
  <c r="G136" i="16"/>
  <c r="AL135" i="16"/>
  <c r="AL136" i="16" s="1"/>
  <c r="AI66" i="18"/>
  <c r="O72" i="16"/>
  <c r="O97" i="16" s="1"/>
  <c r="AH207" i="16"/>
  <c r="AB207" i="16"/>
  <c r="AH161" i="16"/>
  <c r="R66" i="18"/>
  <c r="G104" i="16"/>
  <c r="AL103" i="16"/>
  <c r="AL104" i="16" s="1"/>
  <c r="L161" i="16"/>
  <c r="AJ66" i="18"/>
  <c r="AI72" i="16"/>
  <c r="AI97" i="16"/>
  <c r="K161" i="16"/>
  <c r="AL179" i="16"/>
  <c r="AL180" i="16" s="1"/>
  <c r="G180" i="16"/>
  <c r="AA72" i="16"/>
  <c r="AA97" i="16" s="1"/>
  <c r="AL37" i="18"/>
  <c r="AL38" i="18" s="1"/>
  <c r="G38" i="18"/>
  <c r="AH114" i="18"/>
  <c r="AH115" i="18" s="1"/>
  <c r="G126" i="16"/>
  <c r="AL125" i="16"/>
  <c r="AL126" i="16" s="1"/>
  <c r="AL183" i="16"/>
  <c r="AL184" i="16" s="1"/>
  <c r="G184" i="16"/>
  <c r="AL141" i="16"/>
  <c r="AL142" i="16" s="1"/>
  <c r="G142" i="16"/>
  <c r="U72" i="16"/>
  <c r="U97" i="16" s="1"/>
  <c r="AH101" i="16"/>
  <c r="AH102" i="16" s="1"/>
  <c r="AH117" i="16" s="1"/>
  <c r="AH5" i="18"/>
  <c r="AH6" i="18" s="1"/>
  <c r="AH21" i="18" s="1"/>
  <c r="AH22" i="18" s="1"/>
  <c r="O5" i="18"/>
  <c r="O6" i="18" s="1"/>
  <c r="O21" i="18" s="1"/>
  <c r="O22" i="18" s="1"/>
  <c r="O101" i="16"/>
  <c r="O102" i="16" s="1"/>
  <c r="O117" i="16" s="1"/>
  <c r="AE101" i="16"/>
  <c r="AE102" i="16" s="1"/>
  <c r="AE117" i="16" s="1"/>
  <c r="AE5" i="18"/>
  <c r="AE6" i="18" s="1"/>
  <c r="AE21" i="18" s="1"/>
  <c r="AE22" i="18" s="1"/>
  <c r="AI101" i="16"/>
  <c r="AI102" i="16" s="1"/>
  <c r="AI117" i="16" s="1"/>
  <c r="AI5" i="18"/>
  <c r="AI6" i="18" s="1"/>
  <c r="AI21" i="18" s="1"/>
  <c r="AI22" i="18" s="1"/>
  <c r="AJ5" i="18"/>
  <c r="AJ6" i="18" s="1"/>
  <c r="AJ21" i="18" s="1"/>
  <c r="AJ22" i="18" s="1"/>
  <c r="AJ101" i="16"/>
  <c r="AJ102" i="16" s="1"/>
  <c r="AJ117" i="16" s="1"/>
  <c r="Y5" i="18"/>
  <c r="Y6" i="18" s="1"/>
  <c r="Y21" i="18" s="1"/>
  <c r="Y22" i="18" s="1"/>
  <c r="Y101" i="16"/>
  <c r="Y102" i="16" s="1"/>
  <c r="Y117" i="16" s="1"/>
  <c r="AK5" i="18"/>
  <c r="AK6" i="18" s="1"/>
  <c r="AK21" i="18" s="1"/>
  <c r="AK22" i="18" s="1"/>
  <c r="AK101" i="16"/>
  <c r="AK102" i="16" s="1"/>
  <c r="AK117" i="16" s="1"/>
  <c r="AD101" i="16"/>
  <c r="AD102" i="16" s="1"/>
  <c r="AD117" i="16" s="1"/>
  <c r="AD5" i="18"/>
  <c r="AD6" i="18" s="1"/>
  <c r="AD21" i="18" s="1"/>
  <c r="AD22" i="18" s="1"/>
  <c r="AA5" i="18"/>
  <c r="AA6" i="18" s="1"/>
  <c r="AA21" i="18" s="1"/>
  <c r="AA22" i="18" s="1"/>
  <c r="AA101" i="16"/>
  <c r="AA102" i="16" s="1"/>
  <c r="AA117" i="16" s="1"/>
  <c r="AL173" i="16"/>
  <c r="AL174" i="16" s="1"/>
  <c r="G174" i="16"/>
  <c r="R65" i="18"/>
  <c r="R207" i="16"/>
  <c r="S65" i="18"/>
  <c r="AL121" i="16"/>
  <c r="AL122" i="16" s="1"/>
  <c r="G122" i="16"/>
  <c r="Q65" i="18"/>
  <c r="N207" i="16"/>
  <c r="Y207" i="16"/>
  <c r="Y161" i="16"/>
  <c r="G114" i="16"/>
  <c r="AL113" i="16"/>
  <c r="AL114" i="16" s="1"/>
  <c r="U161" i="16"/>
  <c r="H161" i="16"/>
  <c r="Z114" i="18"/>
  <c r="Z115" i="18" s="1"/>
  <c r="O65" i="18"/>
  <c r="J207" i="16"/>
  <c r="G75" i="18"/>
  <c r="AL74" i="18"/>
  <c r="AL75" i="18" s="1"/>
  <c r="AE207" i="16"/>
  <c r="AC65" i="18"/>
  <c r="AG114" i="18"/>
  <c r="AG115" i="18" s="1"/>
  <c r="AL175" i="16"/>
  <c r="AL176" i="16" s="1"/>
  <c r="G176" i="16"/>
  <c r="AL55" i="18"/>
  <c r="AL56" i="18" s="1"/>
  <c r="G56" i="18"/>
  <c r="AL105" i="16"/>
  <c r="AL106" i="16" s="1"/>
  <c r="G106" i="16"/>
  <c r="G172" i="16"/>
  <c r="AL171" i="16"/>
  <c r="AL172" i="16" s="1"/>
  <c r="T161" i="16"/>
  <c r="V207" i="16"/>
  <c r="AI161" i="16"/>
  <c r="AK72" i="16"/>
  <c r="AK97" i="16" s="1"/>
  <c r="AK161" i="16"/>
  <c r="G146" i="16"/>
  <c r="AL145" i="16"/>
  <c r="AL146" i="16" s="1"/>
  <c r="AJ65" i="18"/>
  <c r="AJ67" i="18" s="1"/>
  <c r="N66" i="18"/>
  <c r="W207" i="16"/>
  <c r="G140" i="16"/>
  <c r="AL139" i="16"/>
  <c r="AL140" i="16" s="1"/>
  <c r="G148" i="16"/>
  <c r="AL147" i="16"/>
  <c r="AL148" i="16" s="1"/>
  <c r="AL99" i="16"/>
  <c r="AL100" i="16" s="1"/>
  <c r="G100" i="16"/>
  <c r="G40" i="18"/>
  <c r="AL39" i="18"/>
  <c r="AL40" i="18" s="1"/>
  <c r="W161" i="16"/>
  <c r="T114" i="18"/>
  <c r="T115" i="18" s="1"/>
  <c r="P114" i="18"/>
  <c r="P115" i="18" s="1"/>
  <c r="J72" i="16"/>
  <c r="J97" i="16" s="1"/>
  <c r="AF161" i="16"/>
  <c r="AL119" i="16"/>
  <c r="AL120" i="16" s="1"/>
  <c r="G120" i="16"/>
  <c r="AE161" i="16"/>
  <c r="AA114" i="18"/>
  <c r="AA115" i="18" s="1"/>
  <c r="M207" i="16"/>
  <c r="W66" i="18"/>
  <c r="AH65" i="18"/>
  <c r="AJ114" i="18"/>
  <c r="AJ115" i="18" s="1"/>
  <c r="G8" i="18"/>
  <c r="AL7" i="18"/>
  <c r="AL8" i="18" s="1"/>
  <c r="AL189" i="16"/>
  <c r="AL190" i="16" s="1"/>
  <c r="G190" i="16"/>
  <c r="AL193" i="16"/>
  <c r="AL194" i="16" s="1"/>
  <c r="G194" i="16"/>
  <c r="AL98" i="18"/>
  <c r="AL99" i="18" s="1"/>
  <c r="G99" i="18"/>
  <c r="AB66" i="18"/>
  <c r="AD114" i="18"/>
  <c r="AD115" i="18" s="1"/>
  <c r="M66" i="18"/>
  <c r="AL29" i="18"/>
  <c r="AL30" i="18" s="1"/>
  <c r="G30" i="18"/>
  <c r="X207" i="16"/>
  <c r="G192" i="16"/>
  <c r="AL191" i="16"/>
  <c r="AL192" i="16" s="1"/>
  <c r="Q66" i="18"/>
  <c r="AL41" i="18"/>
  <c r="AL42" i="18" s="1"/>
  <c r="G42" i="18"/>
  <c r="X101" i="16"/>
  <c r="X102" i="16" s="1"/>
  <c r="X117" i="16" s="1"/>
  <c r="X5" i="18"/>
  <c r="X6" i="18" s="1"/>
  <c r="X21" i="18" s="1"/>
  <c r="X22" i="18" s="1"/>
  <c r="N5" i="18"/>
  <c r="N6" i="18" s="1"/>
  <c r="N21" i="18" s="1"/>
  <c r="N22" i="18" s="1"/>
  <c r="N101" i="16"/>
  <c r="N102" i="16" s="1"/>
  <c r="N117" i="16" s="1"/>
  <c r="S5" i="18"/>
  <c r="S6" i="18" s="1"/>
  <c r="S21" i="18" s="1"/>
  <c r="S22" i="18" s="1"/>
  <c r="S101" i="16"/>
  <c r="S102" i="16" s="1"/>
  <c r="S117" i="16" s="1"/>
  <c r="G101" i="16"/>
  <c r="G5" i="18"/>
  <c r="AL35" i="18"/>
  <c r="AL36" i="18" s="1"/>
  <c r="G36" i="18"/>
  <c r="G26" i="18"/>
  <c r="AL25" i="18"/>
  <c r="AL26" i="18" s="1"/>
  <c r="R72" i="16"/>
  <c r="R97" i="16" s="1"/>
  <c r="AD207" i="16"/>
  <c r="S72" i="16"/>
  <c r="S97" i="16" s="1"/>
  <c r="AD161" i="16"/>
  <c r="G91" i="18"/>
  <c r="AL90" i="18"/>
  <c r="AL91" i="18" s="1"/>
  <c r="G168" i="16"/>
  <c r="AL167" i="16"/>
  <c r="AL168" i="16" s="1"/>
  <c r="G110" i="16"/>
  <c r="AL109" i="16"/>
  <c r="AL110" i="16" s="1"/>
  <c r="R114" i="18"/>
  <c r="R115" i="18" s="1"/>
  <c r="AL181" i="16"/>
  <c r="AL182" i="16" s="1"/>
  <c r="G182" i="16"/>
  <c r="T66" i="18"/>
  <c r="AB114" i="18"/>
  <c r="AB115" i="18" s="1"/>
  <c r="U65" i="18"/>
  <c r="G81" i="18"/>
  <c r="AL80" i="18"/>
  <c r="AL81" i="18" s="1"/>
  <c r="S114" i="18"/>
  <c r="S115" i="18" s="1"/>
  <c r="AE114" i="18"/>
  <c r="AE115" i="18" s="1"/>
  <c r="X114" i="18"/>
  <c r="X115" i="18" s="1"/>
  <c r="AL68" i="18"/>
  <c r="AL69" i="18" s="1"/>
  <c r="G69" i="18"/>
  <c r="G112" i="18" s="1"/>
  <c r="AL9" i="18"/>
  <c r="AL10" i="18" s="1"/>
  <c r="G10" i="18"/>
  <c r="AL76" i="18"/>
  <c r="AL77" i="18" s="1"/>
  <c r="G77" i="18"/>
  <c r="AG72" i="16"/>
  <c r="AG97" i="16" s="1"/>
  <c r="T65" i="18"/>
  <c r="K207" i="16"/>
  <c r="L207" i="16"/>
  <c r="L66" i="18"/>
  <c r="Y66" i="18"/>
  <c r="AK65" i="18"/>
  <c r="AG66" i="18"/>
  <c r="AL49" i="18"/>
  <c r="AL50" i="18" s="1"/>
  <c r="G50" i="18"/>
  <c r="I161" i="16"/>
  <c r="AL129" i="16"/>
  <c r="AL130" i="16" s="1"/>
  <c r="G130" i="16"/>
  <c r="U207" i="16"/>
  <c r="AL107" i="16"/>
  <c r="AL108" i="16" s="1"/>
  <c r="G108" i="16"/>
  <c r="X161" i="16"/>
  <c r="AB161" i="16"/>
  <c r="P207" i="16"/>
  <c r="G124" i="16"/>
  <c r="AL123" i="16"/>
  <c r="AL124" i="16" s="1"/>
  <c r="AL43" i="18"/>
  <c r="AL44" i="18" s="1"/>
  <c r="G44" i="18"/>
  <c r="AL51" i="18"/>
  <c r="AL52" i="18" s="1"/>
  <c r="G52" i="18"/>
  <c r="AL3" i="18"/>
  <c r="AL4" i="18" s="1"/>
  <c r="G4" i="18"/>
  <c r="AF207" i="16"/>
  <c r="N65" i="18"/>
  <c r="M114" i="18"/>
  <c r="M115" i="18" s="1"/>
  <c r="AG207" i="16"/>
  <c r="AF65" i="18"/>
  <c r="AF67" i="18" s="1"/>
  <c r="P72" i="16"/>
  <c r="P97" i="16" s="1"/>
  <c r="G24" i="18"/>
  <c r="AL23" i="18"/>
  <c r="AL24" i="18" s="1"/>
  <c r="AE65" i="18"/>
  <c r="AE67" i="18" s="1"/>
  <c r="Z72" i="16"/>
  <c r="Z97" i="16" s="1"/>
  <c r="AC72" i="16"/>
  <c r="AC97" i="16" s="1"/>
  <c r="AA161" i="16"/>
  <c r="L65" i="18"/>
  <c r="T72" i="16"/>
  <c r="T97" i="16" s="1"/>
  <c r="K65" i="18"/>
  <c r="V161" i="16"/>
  <c r="AL84" i="18"/>
  <c r="AL85" i="18" s="1"/>
  <c r="G85" i="18"/>
  <c r="G101" i="18"/>
  <c r="AL100" i="18"/>
  <c r="AL101" i="18" s="1"/>
  <c r="G134" i="16"/>
  <c r="AL133" i="16"/>
  <c r="AL134" i="16" s="1"/>
  <c r="N114" i="18"/>
  <c r="N115" i="18" s="1"/>
  <c r="W72" i="16"/>
  <c r="W97" i="16" s="1"/>
  <c r="AL88" i="18"/>
  <c r="AL89" i="18" s="1"/>
  <c r="G89" i="18"/>
  <c r="G97" i="18"/>
  <c r="AL96" i="18"/>
  <c r="AL97" i="18" s="1"/>
  <c r="O66" i="18"/>
  <c r="G46" i="18"/>
  <c r="AL45" i="18"/>
  <c r="AL46" i="18" s="1"/>
  <c r="K101" i="16"/>
  <c r="K102" i="16" s="1"/>
  <c r="K117" i="16" s="1"/>
  <c r="K5" i="18"/>
  <c r="K6" i="18" s="1"/>
  <c r="K21" i="18" s="1"/>
  <c r="K22" i="18" s="1"/>
  <c r="G178" i="16"/>
  <c r="AL177" i="16"/>
  <c r="AL178" i="16" s="1"/>
  <c r="AB101" i="16"/>
  <c r="AB102" i="16" s="1"/>
  <c r="AB117" i="16" s="1"/>
  <c r="AB5" i="18"/>
  <c r="AB6" i="18" s="1"/>
  <c r="AB21" i="18" s="1"/>
  <c r="AB22" i="18" s="1"/>
  <c r="AE72" i="16"/>
  <c r="AE97" i="16" s="1"/>
  <c r="Z161" i="16"/>
  <c r="U66" i="18"/>
  <c r="L72" i="16"/>
  <c r="L97" i="16" s="1"/>
  <c r="Y72" i="16"/>
  <c r="Y97" i="16" s="1"/>
  <c r="V104" i="17"/>
  <c r="R161" i="16"/>
  <c r="AK114" i="18"/>
  <c r="AK115" i="18" s="1"/>
  <c r="AL149" i="16"/>
  <c r="AL150" i="16" s="1"/>
  <c r="G150" i="16"/>
  <c r="O114" i="18"/>
  <c r="O115" i="18" s="1"/>
  <c r="S161" i="16"/>
  <c r="Q161" i="16"/>
  <c r="H114" i="18"/>
  <c r="H115" i="18" s="1"/>
  <c r="G188" i="16"/>
  <c r="AL187" i="16"/>
  <c r="AL188" i="16" s="1"/>
  <c r="AL17" i="18"/>
  <c r="AL18" i="18" s="1"/>
  <c r="G18" i="18"/>
  <c r="Z207" i="16"/>
  <c r="AK207" i="16"/>
  <c r="AL72" i="18"/>
  <c r="AL73" i="18" s="1"/>
  <c r="G73" i="18"/>
  <c r="S207" i="16"/>
  <c r="P161" i="16"/>
  <c r="H65" i="18"/>
  <c r="H67" i="18" s="1"/>
  <c r="K72" i="16"/>
  <c r="K97" i="16" s="1"/>
  <c r="P66" i="18"/>
  <c r="V66" i="18"/>
  <c r="G170" i="16"/>
  <c r="AL169" i="16"/>
  <c r="AL170" i="16" s="1"/>
  <c r="M161" i="16"/>
  <c r="G72" i="17"/>
  <c r="G101" i="17" s="1"/>
  <c r="G104" i="17" s="1"/>
  <c r="AL71" i="17"/>
  <c r="AL72" i="17" s="1"/>
  <c r="K66" i="18"/>
  <c r="AC161" i="16"/>
  <c r="X72" i="16"/>
  <c r="X97" i="16" s="1"/>
  <c r="AL102" i="18"/>
  <c r="AL103" i="18" s="1"/>
  <c r="G103" i="18"/>
  <c r="AL127" i="16"/>
  <c r="AL128" i="16" s="1"/>
  <c r="G128" i="16"/>
  <c r="AD72" i="16"/>
  <c r="AD97" i="16" s="1"/>
  <c r="G112" i="16"/>
  <c r="AL111" i="16"/>
  <c r="AL112" i="16" s="1"/>
  <c r="AI65" i="18"/>
  <c r="J114" i="18"/>
  <c r="J115" i="18" s="1"/>
  <c r="G144" i="16"/>
  <c r="AL143" i="16"/>
  <c r="AL144" i="16" s="1"/>
  <c r="Z66" i="18"/>
  <c r="Z67" i="18" s="1"/>
  <c r="U114" i="18"/>
  <c r="U115" i="18" s="1"/>
  <c r="I65" i="18"/>
  <c r="G34" i="18"/>
  <c r="AL33" i="18"/>
  <c r="AL34" i="18" s="1"/>
  <c r="H207" i="16"/>
  <c r="G12" i="18"/>
  <c r="AL11" i="18"/>
  <c r="AL12" i="18" s="1"/>
  <c r="X65" i="18"/>
  <c r="AJ161" i="16"/>
  <c r="J65" i="18"/>
  <c r="AF114" i="18"/>
  <c r="AF115" i="18" s="1"/>
  <c r="V114" i="18"/>
  <c r="V115" i="18" s="1"/>
  <c r="AL165" i="16"/>
  <c r="AL166" i="16" s="1"/>
  <c r="G166" i="16"/>
  <c r="W65" i="18"/>
  <c r="N72" i="16"/>
  <c r="N97" i="16" s="1"/>
  <c r="N538" i="16" s="1"/>
  <c r="AB72" i="16"/>
  <c r="AB97" i="16" s="1"/>
  <c r="AI114" i="18"/>
  <c r="AI115" i="18" s="1"/>
  <c r="AH66" i="18"/>
  <c r="AA65" i="18"/>
  <c r="AA67" i="18" s="1"/>
  <c r="G95" i="18"/>
  <c r="AL94" i="18"/>
  <c r="AL95" i="18" s="1"/>
  <c r="S66" i="18"/>
  <c r="Q114" i="18"/>
  <c r="Q115" i="18" s="1"/>
  <c r="V65" i="18"/>
  <c r="L114" i="18"/>
  <c r="L115" i="18" s="1"/>
  <c r="AD66" i="18"/>
  <c r="G196" i="16"/>
  <c r="AL195" i="16"/>
  <c r="AL196" i="16" s="1"/>
  <c r="AJ207" i="16"/>
  <c r="Q72" i="16"/>
  <c r="Q97" i="16" s="1"/>
  <c r="AK66" i="18"/>
  <c r="AL137" i="16"/>
  <c r="AL138" i="16" s="1"/>
  <c r="G138" i="16"/>
  <c r="X66" i="18"/>
  <c r="M19" i="15"/>
  <c r="M14" i="15"/>
  <c r="M21" i="15"/>
  <c r="M15" i="15"/>
  <c r="Y67" i="18" l="1"/>
  <c r="N67" i="18"/>
  <c r="J67" i="18"/>
  <c r="L538" i="16"/>
  <c r="M67" i="18"/>
  <c r="W67" i="18"/>
  <c r="AC67" i="18"/>
  <c r="Q538" i="16"/>
  <c r="AB67" i="18"/>
  <c r="Y538" i="16"/>
  <c r="AG538" i="16"/>
  <c r="AB538" i="16"/>
  <c r="AD538" i="16"/>
  <c r="K538" i="16"/>
  <c r="AC538" i="16"/>
  <c r="AG67" i="18"/>
  <c r="R67" i="18"/>
  <c r="O538" i="16"/>
  <c r="X538" i="16"/>
  <c r="T538" i="16"/>
  <c r="AE538" i="16"/>
  <c r="W538" i="16"/>
  <c r="S538" i="16"/>
  <c r="AK538" i="16"/>
  <c r="U538" i="16"/>
  <c r="M538" i="16"/>
  <c r="R538" i="16"/>
  <c r="J538" i="16"/>
  <c r="Q67" i="18"/>
  <c r="L67" i="18"/>
  <c r="AH538" i="16"/>
  <c r="N19" i="15"/>
  <c r="M20" i="15"/>
  <c r="N20" i="15" s="1"/>
  <c r="N15" i="15"/>
  <c r="M22" i="15"/>
  <c r="N22" i="15" s="1"/>
  <c r="N21" i="15"/>
  <c r="M16" i="15"/>
  <c r="N16" i="15" s="1"/>
  <c r="N14" i="15"/>
  <c r="X67" i="18"/>
  <c r="Z538" i="16"/>
  <c r="G65" i="18"/>
  <c r="AL5" i="18"/>
  <c r="AL6" i="18" s="1"/>
  <c r="G6" i="18"/>
  <c r="G21" i="18" s="1"/>
  <c r="G161" i="16"/>
  <c r="AL161" i="16" s="1"/>
  <c r="AL162" i="16" s="1"/>
  <c r="G66" i="18"/>
  <c r="S67" i="18"/>
  <c r="I67" i="18"/>
  <c r="G207" i="16"/>
  <c r="K67" i="18"/>
  <c r="P538" i="16"/>
  <c r="AK67" i="18"/>
  <c r="AL112" i="18"/>
  <c r="U67" i="18"/>
  <c r="AL101" i="16"/>
  <c r="AL102" i="16" s="1"/>
  <c r="G102" i="16"/>
  <c r="G117" i="16" s="1"/>
  <c r="AL117" i="16" s="1"/>
  <c r="AL118" i="16" s="1"/>
  <c r="O67" i="18"/>
  <c r="AI538" i="16"/>
  <c r="I538" i="16"/>
  <c r="AL97" i="16"/>
  <c r="AL98" i="16" s="1"/>
  <c r="H538" i="16"/>
  <c r="AD67" i="18"/>
  <c r="V538" i="16"/>
  <c r="T67" i="18"/>
  <c r="AI67" i="18"/>
  <c r="V22" i="18"/>
  <c r="N13" i="15"/>
  <c r="V67" i="18"/>
  <c r="G114" i="18"/>
  <c r="AL114" i="18" s="1"/>
  <c r="AH67" i="18"/>
  <c r="AA538" i="16"/>
  <c r="P67" i="18"/>
  <c r="AF538" i="16"/>
  <c r="AJ538" i="16"/>
  <c r="M27" i="15" l="1"/>
  <c r="N27" i="15" s="1"/>
  <c r="G115" i="18"/>
  <c r="G67" i="18"/>
  <c r="AL65" i="18"/>
  <c r="AL67" i="18" s="1"/>
  <c r="AL207" i="16"/>
  <c r="G538" i="16"/>
  <c r="AL115" i="18"/>
  <c r="G22" i="18"/>
  <c r="AL22" i="18" s="1"/>
  <c r="AL21" i="18"/>
  <c r="AL208" i="16" l="1"/>
  <c r="AL538" i="16"/>
  <c r="Q19" i="3" l="1"/>
  <c r="S19" i="3" s="1"/>
  <c r="J22" i="3"/>
  <c r="J26" i="3"/>
  <c r="Q26" i="3" s="1"/>
  <c r="S26" i="3" s="1"/>
  <c r="Q25" i="3"/>
  <c r="S25" i="3" s="1"/>
  <c r="Q22" i="3" l="1"/>
  <c r="S22" i="3" s="1"/>
  <c r="J29" i="3"/>
  <c r="R25" i="3"/>
  <c r="K26" i="3"/>
  <c r="R26" i="3" l="1"/>
  <c r="R19" i="3" l="1"/>
  <c r="K22" i="3"/>
  <c r="K29" i="3" s="1"/>
  <c r="R22" i="3" l="1"/>
  <c r="E14" i="3"/>
  <c r="E17" i="3"/>
  <c r="E10" i="3"/>
  <c r="E12" i="3"/>
  <c r="E20" i="3"/>
  <c r="E23" i="3"/>
  <c r="E11" i="3"/>
  <c r="E25" i="3"/>
  <c r="E13" i="3"/>
  <c r="E9" i="3"/>
  <c r="E19" i="3"/>
  <c r="E21" i="3"/>
  <c r="E16" i="3"/>
  <c r="E24" i="3" l="1"/>
  <c r="E22" i="3"/>
  <c r="E18" i="3"/>
  <c r="E26" i="3"/>
  <c r="E15" i="3"/>
  <c r="E29" i="3" l="1"/>
  <c r="CV20" i="28" l="1"/>
  <c r="CY20" i="28" s="1"/>
  <c r="AF20" i="28"/>
  <c r="AI20" i="28" s="1"/>
  <c r="DX20" i="28"/>
  <c r="EA20" i="28" s="1"/>
  <c r="AV20" i="28"/>
  <c r="AY20" i="28" s="1"/>
  <c r="BX20" i="28"/>
  <c r="CA20" i="28" s="1"/>
  <c r="X20" i="28"/>
  <c r="AA20" i="28" s="1"/>
  <c r="AZ20" i="28"/>
  <c r="BC20" i="28" s="1"/>
  <c r="DT20" i="28"/>
  <c r="DW20" i="28" s="1"/>
  <c r="CJ20" i="28"/>
  <c r="CM20" i="28" s="1"/>
  <c r="BP20" i="28"/>
  <c r="BS20" i="28" s="1"/>
  <c r="T20" i="28"/>
  <c r="W20" i="28" s="1"/>
  <c r="CB20" i="28"/>
  <c r="CE20" i="28" s="1"/>
  <c r="AN20" i="28"/>
  <c r="AQ20" i="28" s="1"/>
  <c r="BL20" i="28"/>
  <c r="BO20" i="28" s="1"/>
  <c r="P20" i="28"/>
  <c r="S20" i="28" s="1"/>
  <c r="BH20" i="28"/>
  <c r="BK20" i="28" s="1"/>
  <c r="BT20" i="28"/>
  <c r="BW20" i="28" s="1"/>
  <c r="DD20" i="28"/>
  <c r="DG20" i="28" s="1"/>
  <c r="DL20" i="28"/>
  <c r="DO20" i="28" s="1"/>
  <c r="AB20" i="28"/>
  <c r="AE20" i="28" s="1"/>
  <c r="BD20" i="28"/>
  <c r="BG20" i="28" s="1"/>
  <c r="DP20" i="28"/>
  <c r="DS20" i="28" s="1"/>
  <c r="CN20" i="28"/>
  <c r="CQ20" i="28" s="1"/>
  <c r="L20" i="28"/>
  <c r="O20" i="28" s="1"/>
  <c r="CZ20" i="28"/>
  <c r="DC20" i="28" s="1"/>
  <c r="CF20" i="28"/>
  <c r="CI20" i="28" s="1"/>
  <c r="AR20" i="28"/>
  <c r="AU20" i="28" s="1"/>
  <c r="AJ20" i="28"/>
  <c r="AM20" i="28" s="1"/>
  <c r="CR20" i="28"/>
  <c r="CU20" i="28" s="1"/>
  <c r="DH20" i="28"/>
  <c r="DK20" i="28" s="1"/>
  <c r="F19" i="3"/>
  <c r="F20" i="3"/>
  <c r="F21" i="3"/>
  <c r="H20" i="28" l="1"/>
  <c r="K20" i="28" s="1"/>
  <c r="J18" i="15"/>
  <c r="K18" i="15" s="1"/>
  <c r="J19" i="15"/>
  <c r="K19" i="15" s="1"/>
  <c r="F22" i="3"/>
  <c r="J17" i="15"/>
  <c r="K17" i="15" s="1"/>
  <c r="G20" i="3"/>
  <c r="G19" i="3"/>
  <c r="G21" i="3"/>
  <c r="D20" i="28" l="1"/>
  <c r="F20" i="28" s="1"/>
  <c r="H21" i="3"/>
  <c r="T21" i="3"/>
  <c r="T20" i="3"/>
  <c r="H20" i="3"/>
  <c r="G22" i="3"/>
  <c r="T22" i="3" s="1"/>
  <c r="H19" i="3"/>
  <c r="T19" i="3"/>
  <c r="J20" i="15"/>
  <c r="K20" i="15" s="1"/>
  <c r="H22" i="3"/>
  <c r="F25" i="3"/>
  <c r="F26" i="3" l="1"/>
  <c r="J23" i="15"/>
  <c r="K23" i="15" s="1"/>
  <c r="G25" i="3"/>
  <c r="T25" i="3" l="1"/>
  <c r="H25" i="3"/>
  <c r="G26" i="3"/>
  <c r="T26" i="3" s="1"/>
  <c r="H26" i="3"/>
  <c r="J24" i="15"/>
  <c r="K24" i="15" s="1"/>
  <c r="F14" i="3"/>
  <c r="F10" i="3"/>
  <c r="F9" i="3"/>
  <c r="F12" i="3"/>
  <c r="F13" i="3"/>
  <c r="F11" i="3"/>
  <c r="J9" i="15" l="1"/>
  <c r="K9" i="15" s="1"/>
  <c r="J12" i="15"/>
  <c r="K12" i="15" s="1"/>
  <c r="F15" i="3"/>
  <c r="J7" i="15"/>
  <c r="K7" i="15" s="1"/>
  <c r="J8" i="15"/>
  <c r="K8" i="15" s="1"/>
  <c r="J11" i="15"/>
  <c r="K11" i="15" s="1"/>
  <c r="J10" i="15"/>
  <c r="K10" i="15" s="1"/>
  <c r="G11" i="3"/>
  <c r="G9" i="3"/>
  <c r="G10" i="3"/>
  <c r="G14" i="3"/>
  <c r="G13" i="3"/>
  <c r="G12" i="3"/>
  <c r="H12" i="3" s="1"/>
  <c r="H10" i="3" l="1"/>
  <c r="T10" i="3"/>
  <c r="G15" i="3"/>
  <c r="H9" i="3"/>
  <c r="T9" i="3"/>
  <c r="F29" i="3"/>
  <c r="J13" i="15"/>
  <c r="K13" i="15" s="1"/>
  <c r="H15" i="3"/>
  <c r="H11" i="3"/>
  <c r="T13" i="3"/>
  <c r="H13" i="3"/>
  <c r="T14" i="3"/>
  <c r="H14" i="3"/>
  <c r="J27" i="15" l="1"/>
  <c r="K27" i="15" s="1"/>
  <c r="H29" i="3"/>
  <c r="G29" i="3"/>
  <c r="F17" i="3"/>
  <c r="J15" i="15" l="1"/>
  <c r="K15" i="15" s="1"/>
  <c r="G17" i="3" l="1"/>
  <c r="F16" i="3"/>
  <c r="F23" i="3"/>
  <c r="J14" i="15" l="1"/>
  <c r="K14" i="15" s="1"/>
  <c r="F18" i="3"/>
  <c r="F24" i="3"/>
  <c r="J21" i="15"/>
  <c r="K21" i="15" s="1"/>
  <c r="G16" i="3"/>
  <c r="T17" i="3"/>
  <c r="H17" i="3"/>
  <c r="G23" i="3"/>
  <c r="T16" i="3" l="1"/>
  <c r="H16" i="3"/>
  <c r="G18" i="3"/>
  <c r="T18" i="3" s="1"/>
  <c r="G24" i="3"/>
  <c r="T24" i="3" s="1"/>
  <c r="T23" i="3"/>
  <c r="H23" i="3"/>
  <c r="H24" i="3"/>
  <c r="J22" i="15"/>
  <c r="K22" i="15" s="1"/>
  <c r="J16" i="15"/>
  <c r="K16" i="15" s="1"/>
  <c r="H18" i="3"/>
  <c r="CV24" i="28" l="1"/>
  <c r="BX24" i="28"/>
  <c r="CB24" i="28"/>
  <c r="AJ24" i="28"/>
  <c r="CF24" i="28"/>
  <c r="AN24" i="28"/>
  <c r="CN24" i="28"/>
  <c r="BL24" i="28"/>
  <c r="P24" i="28"/>
  <c r="CJ24" i="28"/>
  <c r="AR24" i="28"/>
  <c r="DD24" i="28"/>
  <c r="BP24" i="28"/>
  <c r="L24" i="28"/>
  <c r="T24" i="28"/>
  <c r="X24" i="28"/>
  <c r="DL24" i="28"/>
  <c r="CR24" i="28"/>
  <c r="AV24" i="28"/>
  <c r="AF24" i="28"/>
  <c r="AB24" i="28"/>
  <c r="CZ24" i="28"/>
  <c r="AZ24" i="28"/>
  <c r="BH24" i="28"/>
  <c r="DX24" i="28"/>
  <c r="BT24" i="28"/>
  <c r="DH24" i="28"/>
  <c r="BD24" i="28"/>
  <c r="DT24" i="28"/>
  <c r="DP24" i="28"/>
  <c r="D124" i="35" l="1"/>
  <c r="AI123" i="35"/>
  <c r="H24" i="28"/>
  <c r="DC24" i="28"/>
  <c r="DC25" i="28" s="1"/>
  <c r="CZ25" i="28"/>
  <c r="CR25" i="28"/>
  <c r="CU24" i="28"/>
  <c r="CU25" i="28" s="1"/>
  <c r="X25" i="28"/>
  <c r="AA24" i="28"/>
  <c r="AA25" i="28" s="1"/>
  <c r="BS24" i="28"/>
  <c r="BS25" i="28" s="1"/>
  <c r="BP25" i="28"/>
  <c r="AR25" i="28"/>
  <c r="AU24" i="28"/>
  <c r="AU25" i="28" s="1"/>
  <c r="CN25" i="28"/>
  <c r="CQ24" i="28"/>
  <c r="CQ25" i="28" s="1"/>
  <c r="CA24" i="28"/>
  <c r="CA25" i="28" s="1"/>
  <c r="BX25" i="28"/>
  <c r="DS24" i="28"/>
  <c r="DS25" i="28" s="1"/>
  <c r="DP25" i="28"/>
  <c r="BG24" i="28"/>
  <c r="BG25" i="28" s="1"/>
  <c r="BD25" i="28"/>
  <c r="DH25" i="28"/>
  <c r="DK24" i="28"/>
  <c r="DK25" i="28" s="1"/>
  <c r="BT25" i="28"/>
  <c r="BW24" i="28"/>
  <c r="BW25" i="28" s="1"/>
  <c r="AV25" i="28"/>
  <c r="AY24" i="28"/>
  <c r="AY25" i="28" s="1"/>
  <c r="T25" i="28"/>
  <c r="W24" i="28"/>
  <c r="W25" i="28" s="1"/>
  <c r="DG24" i="28"/>
  <c r="DG25" i="28" s="1"/>
  <c r="DD25" i="28"/>
  <c r="CM24" i="28"/>
  <c r="CM25" i="28" s="1"/>
  <c r="CJ25" i="28"/>
  <c r="AJ25" i="28"/>
  <c r="AM24" i="28"/>
  <c r="AM25" i="28" s="1"/>
  <c r="CB25" i="28"/>
  <c r="CE24" i="28"/>
  <c r="CE25" i="28" s="1"/>
  <c r="DT25" i="28"/>
  <c r="DW24" i="28"/>
  <c r="DW25" i="28" s="1"/>
  <c r="BH25" i="28"/>
  <c r="BK24" i="28"/>
  <c r="BK25" i="28" s="1"/>
  <c r="O24" i="28"/>
  <c r="O25" i="28" s="1"/>
  <c r="L25" i="28"/>
  <c r="P25" i="28"/>
  <c r="S24" i="28"/>
  <c r="S25" i="28" s="1"/>
  <c r="AQ24" i="28"/>
  <c r="AQ25" i="28" s="1"/>
  <c r="AN25" i="28"/>
  <c r="CF25" i="28"/>
  <c r="CI24" i="28"/>
  <c r="CI25" i="28" s="1"/>
  <c r="EA24" i="28"/>
  <c r="EA25" i="28" s="1"/>
  <c r="DX25" i="28"/>
  <c r="AZ25" i="28"/>
  <c r="BC24" i="28"/>
  <c r="BC25" i="28" s="1"/>
  <c r="AE24" i="28"/>
  <c r="AE25" i="28" s="1"/>
  <c r="AB25" i="28"/>
  <c r="AI24" i="28"/>
  <c r="AI25" i="28" s="1"/>
  <c r="AF25" i="28"/>
  <c r="DL25" i="28"/>
  <c r="DO24" i="28"/>
  <c r="DO25" i="28" s="1"/>
  <c r="BO24" i="28"/>
  <c r="BO25" i="28" s="1"/>
  <c r="BL25" i="28"/>
  <c r="CV25" i="28"/>
  <c r="CY24" i="28"/>
  <c r="CY25" i="28" s="1"/>
  <c r="AI124" i="35" l="1"/>
  <c r="AI149" i="35"/>
  <c r="D24" i="28"/>
  <c r="K24" i="28"/>
  <c r="K25" i="28" s="1"/>
  <c r="H25" i="28"/>
  <c r="AI150" i="35" l="1"/>
  <c r="F24" i="28"/>
  <c r="D25" i="28"/>
  <c r="G25" i="28" l="1"/>
  <c r="G24" i="28" s="1"/>
  <c r="F25" i="28"/>
  <c r="CV22" i="28" l="1"/>
  <c r="DP22" i="28"/>
  <c r="X22" i="28"/>
  <c r="P22" i="28"/>
  <c r="T22" i="28"/>
  <c r="BH22" i="28"/>
  <c r="CB22" i="28"/>
  <c r="AZ22" i="28"/>
  <c r="BL22" i="28"/>
  <c r="CN22" i="28"/>
  <c r="CZ22" i="28"/>
  <c r="BP22" i="28"/>
  <c r="BT22" i="28"/>
  <c r="BD22" i="28"/>
  <c r="DX22" i="28"/>
  <c r="AN22" i="28"/>
  <c r="L22" i="28"/>
  <c r="DT22" i="28"/>
  <c r="AV22" i="28"/>
  <c r="CR22" i="28"/>
  <c r="DD22" i="28"/>
  <c r="BX22" i="28"/>
  <c r="CF22" i="28"/>
  <c r="CJ22" i="28"/>
  <c r="AR22" i="28"/>
  <c r="DH22" i="28"/>
  <c r="DL22" i="28"/>
  <c r="AF22" i="28"/>
  <c r="AB22" i="28"/>
  <c r="AJ22" i="28"/>
  <c r="AJ15" i="28"/>
  <c r="T16" i="28"/>
  <c r="W16" i="28" s="1"/>
  <c r="DD15" i="28"/>
  <c r="BL15" i="28"/>
  <c r="CN15" i="28"/>
  <c r="CB18" i="28"/>
  <c r="AR15" i="28"/>
  <c r="X15" i="28"/>
  <c r="CV16" i="28"/>
  <c r="CY16" i="28" s="1"/>
  <c r="AJ16" i="28"/>
  <c r="AM16" i="28" s="1"/>
  <c r="DL16" i="28"/>
  <c r="DO16" i="28" s="1"/>
  <c r="CF18" i="28"/>
  <c r="AJ18" i="28"/>
  <c r="BP15" i="28"/>
  <c r="BX19" i="28"/>
  <c r="CA19" i="28" s="1"/>
  <c r="DH19" i="28"/>
  <c r="DK19" i="28" s="1"/>
  <c r="DP15" i="28"/>
  <c r="AF16" i="28"/>
  <c r="AI16" i="28" s="1"/>
  <c r="CN18" i="28"/>
  <c r="AV16" i="28"/>
  <c r="AY16" i="28" s="1"/>
  <c r="AB18" i="28"/>
  <c r="BD19" i="28"/>
  <c r="BG19" i="28" s="1"/>
  <c r="X19" i="28"/>
  <c r="AA19" i="28" s="1"/>
  <c r="CZ18" i="28"/>
  <c r="BL18" i="28"/>
  <c r="AF18" i="28"/>
  <c r="DL19" i="28"/>
  <c r="DO19" i="28" s="1"/>
  <c r="AN19" i="28"/>
  <c r="AQ19" i="28" s="1"/>
  <c r="P18" i="28"/>
  <c r="T15" i="28"/>
  <c r="CF15" i="28"/>
  <c r="AZ15" i="28"/>
  <c r="AB15" i="28"/>
  <c r="L15" i="28"/>
  <c r="BX16" i="28"/>
  <c r="CA16" i="28" s="1"/>
  <c r="AB16" i="28"/>
  <c r="AE16" i="28" s="1"/>
  <c r="DX16" i="28"/>
  <c r="EA16" i="28" s="1"/>
  <c r="BD15" i="28"/>
  <c r="DX19" i="28"/>
  <c r="EA19" i="28" s="1"/>
  <c r="BT15" i="28"/>
  <c r="CZ15" i="28"/>
  <c r="CR15" i="28"/>
  <c r="DH15" i="28"/>
  <c r="CV18" i="28"/>
  <c r="DH18" i="28"/>
  <c r="BL19" i="28"/>
  <c r="BO19" i="28" s="1"/>
  <c r="BP19" i="28"/>
  <c r="BS19" i="28" s="1"/>
  <c r="P19" i="28"/>
  <c r="S19" i="28" s="1"/>
  <c r="CR18" i="28"/>
  <c r="AR19" i="28"/>
  <c r="AU19" i="28" s="1"/>
  <c r="T18" i="28"/>
  <c r="BT19" i="28"/>
  <c r="BW19" i="28" s="1"/>
  <c r="CR19" i="28"/>
  <c r="CU19" i="28" s="1"/>
  <c r="X18" i="28"/>
  <c r="CV19" i="28"/>
  <c r="CY19" i="28" s="1"/>
  <c r="DD16" i="28"/>
  <c r="DG16" i="28" s="1"/>
  <c r="DP16" i="28"/>
  <c r="DS16" i="28" s="1"/>
  <c r="L16" i="28"/>
  <c r="O16" i="28" s="1"/>
  <c r="DT16" i="28"/>
  <c r="DW16" i="28" s="1"/>
  <c r="AN15" i="28"/>
  <c r="CJ15" i="28"/>
  <c r="BH16" i="28"/>
  <c r="BK16" i="28" s="1"/>
  <c r="CB16" i="28"/>
  <c r="CE16" i="28" s="1"/>
  <c r="DX15" i="28"/>
  <c r="AV15" i="28"/>
  <c r="DL15" i="28"/>
  <c r="CZ16" i="28"/>
  <c r="DC16" i="28" s="1"/>
  <c r="DH16" i="28"/>
  <c r="DK16" i="28" s="1"/>
  <c r="BP16" i="28"/>
  <c r="BS16" i="28" s="1"/>
  <c r="BD16" i="28"/>
  <c r="BG16" i="28" s="1"/>
  <c r="CB19" i="28"/>
  <c r="CE19" i="28" s="1"/>
  <c r="DP19" i="28"/>
  <c r="DS19" i="28" s="1"/>
  <c r="DP18" i="28"/>
  <c r="CN19" i="28"/>
  <c r="CQ19" i="28" s="1"/>
  <c r="AV18" i="28"/>
  <c r="BX18" i="28"/>
  <c r="AZ18" i="28"/>
  <c r="AJ19" i="28"/>
  <c r="AM19" i="28" s="1"/>
  <c r="AR18" i="28"/>
  <c r="BP18" i="28"/>
  <c r="DT18" i="28"/>
  <c r="DD18" i="28"/>
  <c r="CZ19" i="28"/>
  <c r="DC19" i="28" s="1"/>
  <c r="CJ16" i="28"/>
  <c r="CM16" i="28" s="1"/>
  <c r="BT16" i="28"/>
  <c r="BW16" i="28" s="1"/>
  <c r="CF19" i="28"/>
  <c r="CI19" i="28" s="1"/>
  <c r="X16" i="28"/>
  <c r="AA16" i="28" s="1"/>
  <c r="L19" i="28"/>
  <c r="O19" i="28" s="1"/>
  <c r="AF19" i="28"/>
  <c r="AI19" i="28" s="1"/>
  <c r="CJ18" i="28"/>
  <c r="AF15" i="28"/>
  <c r="AN16" i="28"/>
  <c r="AQ16" i="28" s="1"/>
  <c r="CR16" i="28"/>
  <c r="CU16" i="28" s="1"/>
  <c r="P16" i="28"/>
  <c r="S16" i="28" s="1"/>
  <c r="BX15" i="28"/>
  <c r="AR16" i="28"/>
  <c r="AU16" i="28" s="1"/>
  <c r="CV15" i="28"/>
  <c r="CN16" i="28"/>
  <c r="CQ16" i="28" s="1"/>
  <c r="AZ16" i="28"/>
  <c r="BC16" i="28" s="1"/>
  <c r="DT15" i="28"/>
  <c r="CF16" i="28"/>
  <c r="CI16" i="28" s="1"/>
  <c r="P15" i="28"/>
  <c r="BH15" i="28"/>
  <c r="BD18" i="28"/>
  <c r="T19" i="28"/>
  <c r="W19" i="28" s="1"/>
  <c r="BL16" i="28"/>
  <c r="BO16" i="28" s="1"/>
  <c r="DT19" i="28"/>
  <c r="DW19" i="28" s="1"/>
  <c r="DD19" i="28"/>
  <c r="DG19" i="28" s="1"/>
  <c r="CJ19" i="28"/>
  <c r="CM19" i="28" s="1"/>
  <c r="BT18" i="28"/>
  <c r="CB15" i="28"/>
  <c r="AB19" i="28"/>
  <c r="AE19" i="28" s="1"/>
  <c r="AN18" i="28"/>
  <c r="AV19" i="28"/>
  <c r="AY19" i="28" s="1"/>
  <c r="BH18" i="28"/>
  <c r="DL18" i="28"/>
  <c r="DX18" i="28"/>
  <c r="AZ19" i="28"/>
  <c r="BC19" i="28" s="1"/>
  <c r="BH19" i="28"/>
  <c r="BK19" i="28" s="1"/>
  <c r="L18" i="28"/>
  <c r="AI121" i="35" l="1"/>
  <c r="AI147" i="35" s="1"/>
  <c r="AI117" i="35"/>
  <c r="AI143" i="35" s="1"/>
  <c r="D115" i="35"/>
  <c r="AI113" i="35"/>
  <c r="AI139" i="35" s="1"/>
  <c r="AI114" i="35"/>
  <c r="AI140" i="35" s="1"/>
  <c r="D119" i="35"/>
  <c r="AI116" i="35"/>
  <c r="AI142" i="35" s="1"/>
  <c r="D122" i="35"/>
  <c r="AI120" i="35"/>
  <c r="AI118" i="35"/>
  <c r="AI144" i="35" s="1"/>
  <c r="D18" i="28"/>
  <c r="H22" i="28"/>
  <c r="AI22" i="28"/>
  <c r="AI23" i="28" s="1"/>
  <c r="AF23" i="28"/>
  <c r="AQ22" i="28"/>
  <c r="AQ23" i="28" s="1"/>
  <c r="AN23" i="28"/>
  <c r="DS22" i="28"/>
  <c r="DS23" i="28" s="1"/>
  <c r="DP23" i="28"/>
  <c r="DL23" i="28"/>
  <c r="DO22" i="28"/>
  <c r="DO23" i="28" s="1"/>
  <c r="AR23" i="28"/>
  <c r="AU22" i="28"/>
  <c r="AU23" i="28" s="1"/>
  <c r="DD23" i="28"/>
  <c r="DG22" i="28"/>
  <c r="DG23" i="28" s="1"/>
  <c r="AV23" i="28"/>
  <c r="AY22" i="28"/>
  <c r="AY23" i="28" s="1"/>
  <c r="O22" i="28"/>
  <c r="O23" i="28" s="1"/>
  <c r="L23" i="28"/>
  <c r="BT23" i="28"/>
  <c r="BW22" i="28"/>
  <c r="BW23" i="28" s="1"/>
  <c r="BP23" i="28"/>
  <c r="BS22" i="28"/>
  <c r="BS23" i="28" s="1"/>
  <c r="BL23" i="28"/>
  <c r="BO22" i="28"/>
  <c r="BO23" i="28" s="1"/>
  <c r="AZ23" i="28"/>
  <c r="BC22" i="28"/>
  <c r="BC23" i="28" s="1"/>
  <c r="CB23" i="28"/>
  <c r="CE22" i="28"/>
  <c r="CE23" i="28" s="1"/>
  <c r="S22" i="28"/>
  <c r="S23" i="28" s="1"/>
  <c r="P23" i="28"/>
  <c r="CV23" i="28"/>
  <c r="CY22" i="28"/>
  <c r="CY23" i="28" s="1"/>
  <c r="CJ23" i="28"/>
  <c r="CM22" i="28"/>
  <c r="CM23" i="28" s="1"/>
  <c r="CF23" i="28"/>
  <c r="CI22" i="28"/>
  <c r="CI23" i="28" s="1"/>
  <c r="CA22" i="28"/>
  <c r="CA23" i="28" s="1"/>
  <c r="BX23" i="28"/>
  <c r="CU22" i="28"/>
  <c r="CU23" i="28" s="1"/>
  <c r="CR23" i="28"/>
  <c r="DT23" i="28"/>
  <c r="DW22" i="28"/>
  <c r="DW23" i="28" s="1"/>
  <c r="BG22" i="28"/>
  <c r="BG23" i="28" s="1"/>
  <c r="BD23" i="28"/>
  <c r="CZ23" i="28"/>
  <c r="DC22" i="28"/>
  <c r="DC23" i="28" s="1"/>
  <c r="AJ23" i="28"/>
  <c r="AM22" i="28"/>
  <c r="AM23" i="28" s="1"/>
  <c r="AB23" i="28"/>
  <c r="AE22" i="28"/>
  <c r="AE23" i="28" s="1"/>
  <c r="DH23" i="28"/>
  <c r="DK22" i="28"/>
  <c r="DK23" i="28" s="1"/>
  <c r="EA22" i="28"/>
  <c r="EA23" i="28" s="1"/>
  <c r="DX23" i="28"/>
  <c r="CN23" i="28"/>
  <c r="CQ22" i="28"/>
  <c r="CQ23" i="28" s="1"/>
  <c r="BH23" i="28"/>
  <c r="BK22" i="28"/>
  <c r="BK23" i="28" s="1"/>
  <c r="W22" i="28"/>
  <c r="W23" i="28" s="1"/>
  <c r="T23" i="28"/>
  <c r="X23" i="28"/>
  <c r="AA22" i="28"/>
  <c r="AA23" i="28" s="1"/>
  <c r="H16" i="28"/>
  <c r="K16" i="28" s="1"/>
  <c r="H18" i="28"/>
  <c r="H19" i="28"/>
  <c r="K19" i="28" s="1"/>
  <c r="H15" i="28"/>
  <c r="O18" i="28"/>
  <c r="O21" i="28" s="1"/>
  <c r="L21" i="28"/>
  <c r="BT21" i="28"/>
  <c r="BW18" i="28"/>
  <c r="BW21" i="28" s="1"/>
  <c r="BG18" i="28"/>
  <c r="BG21" i="28" s="1"/>
  <c r="BD21" i="28"/>
  <c r="BH17" i="28"/>
  <c r="BK15" i="28"/>
  <c r="BK17" i="28" s="1"/>
  <c r="DW15" i="28"/>
  <c r="DW17" i="28" s="1"/>
  <c r="DT17" i="28"/>
  <c r="CA15" i="28"/>
  <c r="CA17" i="28" s="1"/>
  <c r="BX17" i="28"/>
  <c r="DT21" i="28"/>
  <c r="DW18" i="28"/>
  <c r="DW21" i="28" s="1"/>
  <c r="BC18" i="28"/>
  <c r="BC21" i="28" s="1"/>
  <c r="AZ21" i="28"/>
  <c r="AY15" i="28"/>
  <c r="AY17" i="28" s="1"/>
  <c r="AV17" i="28"/>
  <c r="AN17" i="28"/>
  <c r="AQ15" i="28"/>
  <c r="AQ17" i="28" s="1"/>
  <c r="CU18" i="28"/>
  <c r="CU21" i="28" s="1"/>
  <c r="CR21" i="28"/>
  <c r="CV21" i="28"/>
  <c r="CY18" i="28"/>
  <c r="CY21" i="28" s="1"/>
  <c r="CU15" i="28"/>
  <c r="CU17" i="28" s="1"/>
  <c r="CR17" i="28"/>
  <c r="CZ17" i="28"/>
  <c r="DC15" i="28"/>
  <c r="DC17" i="28" s="1"/>
  <c r="BT17" i="28"/>
  <c r="BW15" i="28"/>
  <c r="BW17" i="28" s="1"/>
  <c r="CF21" i="28"/>
  <c r="CI18" i="28"/>
  <c r="CI21" i="28" s="1"/>
  <c r="CN17" i="28"/>
  <c r="CQ15" i="28"/>
  <c r="CQ17" i="28" s="1"/>
  <c r="AJ17" i="28"/>
  <c r="AM15" i="28"/>
  <c r="AM17" i="28" s="1"/>
  <c r="BK18" i="28"/>
  <c r="BK21" i="28" s="1"/>
  <c r="BH21" i="28"/>
  <c r="AN21" i="28"/>
  <c r="AQ18" i="28"/>
  <c r="AQ21" i="28" s="1"/>
  <c r="CB17" i="28"/>
  <c r="CE15" i="28"/>
  <c r="CE17" i="28" s="1"/>
  <c r="P17" i="28"/>
  <c r="S15" i="28"/>
  <c r="S17" i="28" s="1"/>
  <c r="BS18" i="28"/>
  <c r="BS21" i="28" s="1"/>
  <c r="BP21" i="28"/>
  <c r="CJ17" i="28"/>
  <c r="CM15" i="28"/>
  <c r="CM17" i="28" s="1"/>
  <c r="AZ17" i="28"/>
  <c r="BC15" i="28"/>
  <c r="BC17" i="28" s="1"/>
  <c r="AF21" i="28"/>
  <c r="AI18" i="28"/>
  <c r="AI21" i="28" s="1"/>
  <c r="BL21" i="28"/>
  <c r="BO18" i="28"/>
  <c r="BO21" i="28" s="1"/>
  <c r="CN21" i="28"/>
  <c r="CQ18" i="28"/>
  <c r="CQ21" i="28" s="1"/>
  <c r="DS15" i="28"/>
  <c r="DS17" i="28" s="1"/>
  <c r="DP17" i="28"/>
  <c r="X17" i="28"/>
  <c r="AA15" i="28"/>
  <c r="AA17" i="28" s="1"/>
  <c r="BL17" i="28"/>
  <c r="BO15" i="28"/>
  <c r="BO17" i="28" s="1"/>
  <c r="DX21" i="28"/>
  <c r="EA18" i="28"/>
  <c r="EA21" i="28" s="1"/>
  <c r="DO18" i="28"/>
  <c r="DO21" i="28" s="1"/>
  <c r="DL21" i="28"/>
  <c r="AF17" i="28"/>
  <c r="AI15" i="28"/>
  <c r="AI17" i="28" s="1"/>
  <c r="CM18" i="28"/>
  <c r="CM21" i="28" s="1"/>
  <c r="CJ21" i="28"/>
  <c r="DD21" i="28"/>
  <c r="DG18" i="28"/>
  <c r="DG21" i="28" s="1"/>
  <c r="AU18" i="28"/>
  <c r="AU21" i="28" s="1"/>
  <c r="AR21" i="28"/>
  <c r="BX21" i="28"/>
  <c r="CA18" i="28"/>
  <c r="CA21" i="28" s="1"/>
  <c r="AY18" i="28"/>
  <c r="AY21" i="28" s="1"/>
  <c r="AV21" i="28"/>
  <c r="W18" i="28"/>
  <c r="W21" i="28" s="1"/>
  <c r="T21" i="28"/>
  <c r="L17" i="28"/>
  <c r="O15" i="28"/>
  <c r="O17" i="28" s="1"/>
  <c r="AE15" i="28"/>
  <c r="AE17" i="28" s="1"/>
  <c r="AB17" i="28"/>
  <c r="CI15" i="28"/>
  <c r="CI17" i="28" s="1"/>
  <c r="CF17" i="28"/>
  <c r="CZ21" i="28"/>
  <c r="DC18" i="28"/>
  <c r="DC21" i="28" s="1"/>
  <c r="AB21" i="28"/>
  <c r="AE18" i="28"/>
  <c r="AE21" i="28" s="1"/>
  <c r="AU15" i="28"/>
  <c r="AU17" i="28" s="1"/>
  <c r="AR17" i="28"/>
  <c r="DD17" i="28"/>
  <c r="DG15" i="28"/>
  <c r="DG17" i="28" s="1"/>
  <c r="D19" i="28"/>
  <c r="F19" i="28" s="1"/>
  <c r="F21" i="28" s="1"/>
  <c r="CV17" i="28"/>
  <c r="CY15" i="28"/>
  <c r="CY17" i="28" s="1"/>
  <c r="DP21" i="28"/>
  <c r="DS18" i="28"/>
  <c r="DS21" i="28" s="1"/>
  <c r="DL17" i="28"/>
  <c r="DO15" i="28"/>
  <c r="DO17" i="28" s="1"/>
  <c r="DX17" i="28"/>
  <c r="EA15" i="28"/>
  <c r="EA17" i="28" s="1"/>
  <c r="X21" i="28"/>
  <c r="AA18" i="28"/>
  <c r="AA21" i="28" s="1"/>
  <c r="DH21" i="28"/>
  <c r="DK18" i="28"/>
  <c r="DK21" i="28" s="1"/>
  <c r="DH17" i="28"/>
  <c r="DK15" i="28"/>
  <c r="DK17" i="28" s="1"/>
  <c r="BD17" i="28"/>
  <c r="BG15" i="28"/>
  <c r="BG17" i="28" s="1"/>
  <c r="T17" i="28"/>
  <c r="W15" i="28"/>
  <c r="W17" i="28" s="1"/>
  <c r="P21" i="28"/>
  <c r="S18" i="28"/>
  <c r="S21" i="28" s="1"/>
  <c r="BP17" i="28"/>
  <c r="BS15" i="28"/>
  <c r="BS17" i="28" s="1"/>
  <c r="AJ21" i="28"/>
  <c r="AM18" i="28"/>
  <c r="AM21" i="28" s="1"/>
  <c r="CB21" i="28"/>
  <c r="CE18" i="28"/>
  <c r="CE21" i="28" s="1"/>
  <c r="AI141" i="35" l="1"/>
  <c r="AI145" i="35"/>
  <c r="AI122" i="35"/>
  <c r="AI146" i="35"/>
  <c r="AI115" i="35"/>
  <c r="AI119" i="35"/>
  <c r="D22" i="28"/>
  <c r="K22" i="28"/>
  <c r="K23" i="28" s="1"/>
  <c r="H23" i="28"/>
  <c r="D16" i="28"/>
  <c r="F16" i="28" s="1"/>
  <c r="K15" i="28"/>
  <c r="K17" i="28" s="1"/>
  <c r="H17" i="28"/>
  <c r="K18" i="28"/>
  <c r="K21" i="28" s="1"/>
  <c r="H21" i="28"/>
  <c r="D15" i="28"/>
  <c r="D21" i="28"/>
  <c r="F18" i="28"/>
  <c r="AI148" i="35" l="1"/>
  <c r="D23" i="28"/>
  <c r="F22" i="28"/>
  <c r="G21" i="28"/>
  <c r="G18" i="28" s="1"/>
  <c r="F15" i="28"/>
  <c r="F17" i="28" s="1"/>
  <c r="D17" i="28"/>
  <c r="G17" i="28" s="1"/>
  <c r="G15" i="28" s="1"/>
  <c r="F23" i="28" l="1"/>
  <c r="G23" i="28"/>
  <c r="G22" i="28" s="1"/>
  <c r="L12" i="28" l="1"/>
  <c r="O12" i="28" s="1"/>
  <c r="BD9" i="28"/>
  <c r="BG9" i="28" s="1"/>
  <c r="CN12" i="28"/>
  <c r="CQ12" i="28" s="1"/>
  <c r="DT8" i="28"/>
  <c r="BH9" i="28"/>
  <c r="BK9" i="28" s="1"/>
  <c r="BX12" i="28"/>
  <c r="CA12" i="28" s="1"/>
  <c r="CF13" i="28"/>
  <c r="CI13" i="28" s="1"/>
  <c r="P12" i="28"/>
  <c r="S12" i="28" s="1"/>
  <c r="DP8" i="28"/>
  <c r="AR8" i="28"/>
  <c r="DP9" i="28"/>
  <c r="DS9" i="28" s="1"/>
  <c r="CB13" i="28"/>
  <c r="CE13" i="28" s="1"/>
  <c r="BD8" i="28"/>
  <c r="X9" i="28"/>
  <c r="AA9" i="28" s="1"/>
  <c r="DX9" i="28"/>
  <c r="EA9" i="28" s="1"/>
  <c r="AR9" i="28"/>
  <c r="AU9" i="28" s="1"/>
  <c r="BD12" i="28"/>
  <c r="BG12" i="28" s="1"/>
  <c r="BT12" i="28"/>
  <c r="BW12" i="28" s="1"/>
  <c r="AJ8" i="28"/>
  <c r="L8" i="28"/>
  <c r="BX9" i="28"/>
  <c r="CA9" i="28" s="1"/>
  <c r="BP8" i="28"/>
  <c r="P8" i="28"/>
  <c r="DD12" i="28"/>
  <c r="DG12" i="28" s="1"/>
  <c r="AV9" i="28"/>
  <c r="AY9" i="28" s="1"/>
  <c r="AF9" i="28"/>
  <c r="AI9" i="28" s="1"/>
  <c r="BL12" i="28"/>
  <c r="BO12" i="28" s="1"/>
  <c r="P9" i="28"/>
  <c r="S9" i="28" s="1"/>
  <c r="CJ13" i="28"/>
  <c r="CM13" i="28" s="1"/>
  <c r="DH12" i="28"/>
  <c r="DK12" i="28" s="1"/>
  <c r="DX8" i="28"/>
  <c r="AN9" i="28"/>
  <c r="AQ9" i="28" s="1"/>
  <c r="DT12" i="28"/>
  <c r="DW12" i="28" s="1"/>
  <c r="T8" i="28"/>
  <c r="CN9" i="28"/>
  <c r="CQ9" i="28" s="1"/>
  <c r="AJ13" i="28"/>
  <c r="AM13" i="28" s="1"/>
  <c r="DX13" i="28"/>
  <c r="EA13" i="28" s="1"/>
  <c r="AB9" i="28"/>
  <c r="AE9" i="28" s="1"/>
  <c r="L13" i="28"/>
  <c r="O13" i="28" s="1"/>
  <c r="DP13" i="28"/>
  <c r="DS13" i="28" s="1"/>
  <c r="CZ8" i="28"/>
  <c r="BL9" i="28"/>
  <c r="BO9" i="28" s="1"/>
  <c r="CV12" i="28"/>
  <c r="CY12" i="28" s="1"/>
  <c r="AZ13" i="28"/>
  <c r="BC13" i="28" s="1"/>
  <c r="DT13" i="28"/>
  <c r="DW13" i="28" s="1"/>
  <c r="DL12" i="28"/>
  <c r="DO12" i="28" s="1"/>
  <c r="DX12" i="28"/>
  <c r="EA12" i="28" s="1"/>
  <c r="CV9" i="28"/>
  <c r="CY9" i="28" s="1"/>
  <c r="AB8" i="28"/>
  <c r="AV12" i="28"/>
  <c r="AY12" i="28" s="1"/>
  <c r="DH9" i="28"/>
  <c r="DK9" i="28" s="1"/>
  <c r="AZ8" i="28"/>
  <c r="CN8" i="28"/>
  <c r="AN12" i="28"/>
  <c r="AQ12" i="28" s="1"/>
  <c r="X12" i="28"/>
  <c r="AA12" i="28" s="1"/>
  <c r="X13" i="28"/>
  <c r="AA13" i="28" s="1"/>
  <c r="CV13" i="28"/>
  <c r="CY13" i="28" s="1"/>
  <c r="BH13" i="28"/>
  <c r="BK13" i="28" s="1"/>
  <c r="X8" i="28"/>
  <c r="BT13" i="28"/>
  <c r="BW13" i="28" s="1"/>
  <c r="P13" i="28"/>
  <c r="S13" i="28" s="1"/>
  <c r="CV8" i="28"/>
  <c r="AN8" i="28"/>
  <c r="BL13" i="28"/>
  <c r="BO13" i="28" s="1"/>
  <c r="AR12" i="28"/>
  <c r="AU12" i="28" s="1"/>
  <c r="AZ9" i="28"/>
  <c r="BC9" i="28" s="1"/>
  <c r="BX13" i="28"/>
  <c r="CA13" i="28" s="1"/>
  <c r="CR12" i="28"/>
  <c r="CU12" i="28" s="1"/>
  <c r="CB12" i="28"/>
  <c r="CE12" i="28" s="1"/>
  <c r="T13" i="28"/>
  <c r="W13" i="28" s="1"/>
  <c r="AJ12" i="28"/>
  <c r="AM12" i="28" s="1"/>
  <c r="CR8" i="28"/>
  <c r="BT8" i="28"/>
  <c r="BP9" i="28"/>
  <c r="BS9" i="28" s="1"/>
  <c r="AZ12" i="28"/>
  <c r="BC12" i="28" s="1"/>
  <c r="T9" i="28"/>
  <c r="W9" i="28" s="1"/>
  <c r="BX8" i="28"/>
  <c r="L9" i="28"/>
  <c r="O9" i="28" s="1"/>
  <c r="DD13" i="28"/>
  <c r="DG13" i="28" s="1"/>
  <c r="CZ13" i="28"/>
  <c r="DC13" i="28" s="1"/>
  <c r="BP12" i="28"/>
  <c r="BS12" i="28" s="1"/>
  <c r="DH13" i="28"/>
  <c r="DK13" i="28" s="1"/>
  <c r="CR9" i="28"/>
  <c r="CU9" i="28" s="1"/>
  <c r="DT9" i="28"/>
  <c r="DW9" i="28" s="1"/>
  <c r="BP13" i="28"/>
  <c r="BS13" i="28" s="1"/>
  <c r="BD13" i="28"/>
  <c r="BG13" i="28" s="1"/>
  <c r="AR13" i="28"/>
  <c r="AU13" i="28" s="1"/>
  <c r="CN13" i="28"/>
  <c r="CQ13" i="28" s="1"/>
  <c r="AN13" i="28"/>
  <c r="AQ13" i="28" s="1"/>
  <c r="CB8" i="28"/>
  <c r="AF8" i="28"/>
  <c r="CZ12" i="28"/>
  <c r="DC12" i="28" s="1"/>
  <c r="AF13" i="28"/>
  <c r="AI13" i="28" s="1"/>
  <c r="BH12" i="28"/>
  <c r="BK12" i="28" s="1"/>
  <c r="AB13" i="28"/>
  <c r="AE13" i="28" s="1"/>
  <c r="DL8" i="28"/>
  <c r="BH8" i="28"/>
  <c r="DL9" i="28"/>
  <c r="DO9" i="28" s="1"/>
  <c r="CF9" i="28"/>
  <c r="CI9" i="28" s="1"/>
  <c r="DD8" i="28"/>
  <c r="CJ9" i="28"/>
  <c r="CM9" i="28" s="1"/>
  <c r="DH8" i="28"/>
  <c r="BT9" i="28"/>
  <c r="BW9" i="28" s="1"/>
  <c r="DL13" i="28"/>
  <c r="DO13" i="28" s="1"/>
  <c r="BL8" i="28"/>
  <c r="AB12" i="28"/>
  <c r="AE12" i="28" s="1"/>
  <c r="CZ9" i="28"/>
  <c r="DC9" i="28" s="1"/>
  <c r="CF12" i="28"/>
  <c r="CI12" i="28" s="1"/>
  <c r="CF8" i="28"/>
  <c r="T12" i="28"/>
  <c r="W12" i="28" s="1"/>
  <c r="AJ9" i="28"/>
  <c r="AM9" i="28" s="1"/>
  <c r="DP12" i="28"/>
  <c r="DS12" i="28" s="1"/>
  <c r="AV8" i="28"/>
  <c r="CJ12" i="28"/>
  <c r="CM12" i="28" s="1"/>
  <c r="CJ8" i="28"/>
  <c r="AV13" i="28"/>
  <c r="AY13" i="28" s="1"/>
  <c r="CR13" i="28"/>
  <c r="CU13" i="28" s="1"/>
  <c r="DD9" i="28"/>
  <c r="DG9" i="28" s="1"/>
  <c r="CB9" i="28"/>
  <c r="CE9" i="28" s="1"/>
  <c r="AF12" i="28"/>
  <c r="AI12" i="28" s="1"/>
  <c r="T10" i="28" l="1"/>
  <c r="J11" i="28"/>
  <c r="BD10" i="28"/>
  <c r="DD11" i="28"/>
  <c r="CR10" i="28"/>
  <c r="BH10" i="28"/>
  <c r="DP10" i="28"/>
  <c r="BT11" i="28"/>
  <c r="CJ11" i="28"/>
  <c r="X10" i="28"/>
  <c r="CR11" i="28"/>
  <c r="AR11" i="28"/>
  <c r="AN10" i="28"/>
  <c r="X11" i="28"/>
  <c r="AZ10" i="28"/>
  <c r="CB11" i="28"/>
  <c r="BX11" i="28"/>
  <c r="T11" i="28"/>
  <c r="BP10" i="28"/>
  <c r="AB10" i="28"/>
  <c r="BD11" i="28"/>
  <c r="AV10" i="28"/>
  <c r="AF10" i="28"/>
  <c r="BH11" i="28"/>
  <c r="DX11" i="28"/>
  <c r="BL10" i="28"/>
  <c r="CZ11" i="28"/>
  <c r="CV10" i="28"/>
  <c r="BL11" i="28"/>
  <c r="DP11" i="28"/>
  <c r="CN11" i="28"/>
  <c r="DX10" i="28"/>
  <c r="AJ10" i="28"/>
  <c r="N10" i="28"/>
  <c r="BP11" i="28"/>
  <c r="AJ11" i="28"/>
  <c r="CZ10" i="28"/>
  <c r="DD10" i="28"/>
  <c r="P11" i="28"/>
  <c r="BT10" i="28"/>
  <c r="DH10" i="28"/>
  <c r="AV11" i="28"/>
  <c r="J10" i="28"/>
  <c r="CV11" i="28"/>
  <c r="AZ11" i="28"/>
  <c r="DL11" i="28"/>
  <c r="CF11" i="28"/>
  <c r="DL10" i="28"/>
  <c r="L11" i="28"/>
  <c r="DH11" i="28"/>
  <c r="DT10" i="28"/>
  <c r="AF11" i="28"/>
  <c r="P10" i="28"/>
  <c r="AR10" i="28"/>
  <c r="CJ10" i="28"/>
  <c r="CJ14" i="28" s="1"/>
  <c r="CJ28" i="28" s="1"/>
  <c r="CF10" i="28"/>
  <c r="CF14" i="28" s="1"/>
  <c r="CF28" i="28" s="1"/>
  <c r="AN11" i="28"/>
  <c r="CB10" i="28"/>
  <c r="DT11" i="28"/>
  <c r="BX10" i="28"/>
  <c r="AB11" i="28"/>
  <c r="CN10" i="28"/>
  <c r="AI111" i="35"/>
  <c r="AI137" i="35" s="1"/>
  <c r="D112" i="35"/>
  <c r="AI106" i="35"/>
  <c r="AI132" i="35" s="1"/>
  <c r="AI107" i="35"/>
  <c r="AI133" i="35" s="1"/>
  <c r="AI109" i="35"/>
  <c r="AI135" i="35" s="1"/>
  <c r="AI110" i="35"/>
  <c r="AI136" i="35" s="1"/>
  <c r="AI108" i="35"/>
  <c r="AI134" i="35" s="1"/>
  <c r="H13" i="28"/>
  <c r="K13" i="28" s="1"/>
  <c r="H12" i="28"/>
  <c r="K12" i="28" s="1"/>
  <c r="H10" i="28"/>
  <c r="H8" i="28"/>
  <c r="L10" i="28"/>
  <c r="H9" i="28"/>
  <c r="K9" i="28" s="1"/>
  <c r="H11" i="28"/>
  <c r="CM8" i="28"/>
  <c r="DG8" i="28"/>
  <c r="BW8" i="28"/>
  <c r="CU8" i="28"/>
  <c r="CY8" i="28"/>
  <c r="AA8" i="28"/>
  <c r="CQ8" i="28"/>
  <c r="AE8" i="28"/>
  <c r="S8" i="28"/>
  <c r="AU8" i="28"/>
  <c r="DO8" i="28"/>
  <c r="CE8" i="28"/>
  <c r="CA8" i="28"/>
  <c r="DK8" i="28"/>
  <c r="AI8" i="28"/>
  <c r="AM8" i="28"/>
  <c r="BG8" i="28"/>
  <c r="AY8" i="28"/>
  <c r="CI8" i="28"/>
  <c r="BO8" i="28"/>
  <c r="BK8" i="28"/>
  <c r="AQ8" i="28"/>
  <c r="BC8" i="28"/>
  <c r="DC8" i="28"/>
  <c r="W8" i="28"/>
  <c r="EA8" i="28"/>
  <c r="BS8" i="28"/>
  <c r="O8" i="28"/>
  <c r="DS8" i="28"/>
  <c r="DW8" i="28"/>
  <c r="BL14" i="28" l="1"/>
  <c r="BL28" i="28" s="1"/>
  <c r="BP14" i="28"/>
  <c r="BP28" i="28" s="1"/>
  <c r="K11" i="28"/>
  <c r="AN14" i="28"/>
  <c r="AN28" i="28" s="1"/>
  <c r="AJ14" i="28"/>
  <c r="AJ28" i="28" s="1"/>
  <c r="DP14" i="28"/>
  <c r="DP28" i="28" s="1"/>
  <c r="DH14" i="28"/>
  <c r="DH28" i="28" s="1"/>
  <c r="CR14" i="28"/>
  <c r="CR28" i="28" s="1"/>
  <c r="AZ14" i="28"/>
  <c r="AZ28" i="28" s="1"/>
  <c r="BH14" i="28"/>
  <c r="BH28" i="28" s="1"/>
  <c r="T14" i="28"/>
  <c r="T28" i="28" s="1"/>
  <c r="CB14" i="28"/>
  <c r="CB28" i="28" s="1"/>
  <c r="AF14" i="28"/>
  <c r="AF28" i="28" s="1"/>
  <c r="AB14" i="28"/>
  <c r="AB28" i="28" s="1"/>
  <c r="DT14" i="28"/>
  <c r="DT28" i="28" s="1"/>
  <c r="CZ14" i="28"/>
  <c r="CZ28" i="28" s="1"/>
  <c r="DX14" i="28"/>
  <c r="DX28" i="28" s="1"/>
  <c r="AV14" i="28"/>
  <c r="AV28" i="28" s="1"/>
  <c r="BD14" i="28"/>
  <c r="BD28" i="28" s="1"/>
  <c r="X14" i="28"/>
  <c r="X28" i="28" s="1"/>
  <c r="J14" i="28"/>
  <c r="J28" i="28" s="1"/>
  <c r="AR14" i="28"/>
  <c r="AR28" i="28" s="1"/>
  <c r="CV14" i="28"/>
  <c r="CV28" i="28" s="1"/>
  <c r="BX14" i="28"/>
  <c r="BX28" i="28" s="1"/>
  <c r="O10" i="28"/>
  <c r="P14" i="28"/>
  <c r="P28" i="28" s="1"/>
  <c r="DD14" i="28"/>
  <c r="DD28" i="28" s="1"/>
  <c r="CN14" i="28"/>
  <c r="CN28" i="28" s="1"/>
  <c r="DL14" i="28"/>
  <c r="DL28" i="28" s="1"/>
  <c r="K10" i="28"/>
  <c r="BT14" i="28"/>
  <c r="BT28" i="28" s="1"/>
  <c r="BZ11" i="28"/>
  <c r="CA11" i="28" s="1"/>
  <c r="BB10" i="28"/>
  <c r="BC10" i="28" s="1"/>
  <c r="AP10" i="28"/>
  <c r="AQ10" i="28" s="1"/>
  <c r="CT11" i="28"/>
  <c r="CU11" i="28" s="1"/>
  <c r="CL11" i="28"/>
  <c r="CM11" i="28" s="1"/>
  <c r="DR10" i="28"/>
  <c r="DS10" i="28" s="1"/>
  <c r="CT10" i="28"/>
  <c r="BF10" i="28"/>
  <c r="BG10" i="28" s="1"/>
  <c r="AD11" i="28"/>
  <c r="AE11" i="28" s="1"/>
  <c r="DV11" i="28"/>
  <c r="DW11" i="28" s="1"/>
  <c r="AP11" i="28"/>
  <c r="AQ11" i="28" s="1"/>
  <c r="CL10" i="28"/>
  <c r="CL14" i="28" s="1"/>
  <c r="CL28" i="28" s="1"/>
  <c r="R10" i="28"/>
  <c r="S10" i="28" s="1"/>
  <c r="DV10" i="28"/>
  <c r="DW10" i="28" s="1"/>
  <c r="N11" i="28"/>
  <c r="N14" i="28" s="1"/>
  <c r="N28" i="28" s="1"/>
  <c r="CH11" i="28"/>
  <c r="CI11" i="28" s="1"/>
  <c r="BB11" i="28"/>
  <c r="BC11" i="28" s="1"/>
  <c r="AL10" i="28"/>
  <c r="AM10" i="28" s="1"/>
  <c r="CP11" i="28"/>
  <c r="CQ11" i="28" s="1"/>
  <c r="BN11" i="28"/>
  <c r="BO11" i="28" s="1"/>
  <c r="DB11" i="28"/>
  <c r="DC11" i="28" s="1"/>
  <c r="DZ11" i="28"/>
  <c r="EA11" i="28" s="1"/>
  <c r="DJ10" i="28"/>
  <c r="DK10" i="28" s="1"/>
  <c r="R11" i="28"/>
  <c r="S11" i="28" s="1"/>
  <c r="DB10" i="28"/>
  <c r="DB14" i="28" s="1"/>
  <c r="DB28" i="28" s="1"/>
  <c r="BR11" i="28"/>
  <c r="BS11" i="28" s="1"/>
  <c r="AH10" i="28"/>
  <c r="AI10" i="28" s="1"/>
  <c r="BF11" i="28"/>
  <c r="BG11" i="28" s="1"/>
  <c r="BR10" i="28"/>
  <c r="BS10" i="28" s="1"/>
  <c r="CD11" i="28"/>
  <c r="CE11" i="28" s="1"/>
  <c r="Z11" i="28"/>
  <c r="AA11" i="28" s="1"/>
  <c r="AT11" i="28"/>
  <c r="AU11" i="28" s="1"/>
  <c r="Z10" i="28"/>
  <c r="AA10" i="28" s="1"/>
  <c r="BV11" i="28"/>
  <c r="BW11" i="28" s="1"/>
  <c r="BJ10" i="28"/>
  <c r="BK10" i="28" s="1"/>
  <c r="DF11" i="28"/>
  <c r="DG11" i="28" s="1"/>
  <c r="CP10" i="28"/>
  <c r="BZ10" i="28"/>
  <c r="CD10" i="28"/>
  <c r="CD14" i="28" s="1"/>
  <c r="CD28" i="28" s="1"/>
  <c r="CH10" i="28"/>
  <c r="AT10" i="28"/>
  <c r="AH11" i="28"/>
  <c r="AI11" i="28" s="1"/>
  <c r="DJ11" i="28"/>
  <c r="DK11" i="28" s="1"/>
  <c r="DN10" i="28"/>
  <c r="DO10" i="28" s="1"/>
  <c r="DN11" i="28"/>
  <c r="DO11" i="28" s="1"/>
  <c r="CX11" i="28"/>
  <c r="CY11" i="28" s="1"/>
  <c r="DZ10" i="28"/>
  <c r="DZ14" i="28" s="1"/>
  <c r="DZ28" i="28" s="1"/>
  <c r="DR11" i="28"/>
  <c r="DS11" i="28" s="1"/>
  <c r="CX10" i="28"/>
  <c r="CX14" i="28" s="1"/>
  <c r="CX28" i="28" s="1"/>
  <c r="BN10" i="28"/>
  <c r="BJ11" i="28"/>
  <c r="BK11" i="28" s="1"/>
  <c r="V10" i="28"/>
  <c r="W10" i="28" s="1"/>
  <c r="AX11" i="28"/>
  <c r="AY11" i="28" s="1"/>
  <c r="BV10" i="28"/>
  <c r="DF10" i="28"/>
  <c r="DG10" i="28" s="1"/>
  <c r="AL11" i="28"/>
  <c r="AM11" i="28" s="1"/>
  <c r="AX10" i="28"/>
  <c r="AY10" i="28" s="1"/>
  <c r="AD10" i="28"/>
  <c r="V11" i="28"/>
  <c r="W11" i="28" s="1"/>
  <c r="AI138" i="35"/>
  <c r="AI153" i="35" s="1"/>
  <c r="D127" i="35"/>
  <c r="AI112" i="35"/>
  <c r="AI127" i="35" s="1"/>
  <c r="L14" i="28"/>
  <c r="L28" i="28" s="1"/>
  <c r="D10" i="28"/>
  <c r="D8" i="28"/>
  <c r="F8" i="28" s="1"/>
  <c r="D9" i="28"/>
  <c r="F9" i="28" s="1"/>
  <c r="D12" i="28"/>
  <c r="F12" i="28" s="1"/>
  <c r="D13" i="28"/>
  <c r="F13" i="28" s="1"/>
  <c r="K8" i="28"/>
  <c r="H14" i="28"/>
  <c r="H28" i="28" s="1"/>
  <c r="D11" i="28"/>
  <c r="CT14" i="28" l="1"/>
  <c r="CT28" i="28" s="1"/>
  <c r="CU10" i="28"/>
  <c r="CU14" i="28" s="1"/>
  <c r="CU28" i="28" s="1"/>
  <c r="O11" i="28"/>
  <c r="O14" i="28" s="1"/>
  <c r="O28" i="28" s="1"/>
  <c r="CM10" i="28"/>
  <c r="CM14" i="28" s="1"/>
  <c r="CM28" i="28" s="1"/>
  <c r="K14" i="28"/>
  <c r="K28" i="28" s="1"/>
  <c r="BN14" i="28"/>
  <c r="BN28" i="28" s="1"/>
  <c r="S14" i="28"/>
  <c r="S28" i="28" s="1"/>
  <c r="BZ14" i="28"/>
  <c r="BZ28" i="28" s="1"/>
  <c r="AD14" i="28"/>
  <c r="AD28" i="28" s="1"/>
  <c r="CP14" i="28"/>
  <c r="CP28" i="28" s="1"/>
  <c r="DC10" i="28"/>
  <c r="DC14" i="28" s="1"/>
  <c r="DC28" i="28" s="1"/>
  <c r="CY10" i="28"/>
  <c r="CY14" i="28" s="1"/>
  <c r="CY28" i="28" s="1"/>
  <c r="CH14" i="28"/>
  <c r="CH28" i="28" s="1"/>
  <c r="EA10" i="28"/>
  <c r="EA14" i="28" s="1"/>
  <c r="EA28" i="28" s="1"/>
  <c r="CE10" i="28"/>
  <c r="CE14" i="28" s="1"/>
  <c r="CE28" i="28" s="1"/>
  <c r="CQ10" i="28"/>
  <c r="CQ14" i="28" s="1"/>
  <c r="CQ28" i="28" s="1"/>
  <c r="BG14" i="28"/>
  <c r="BG28" i="28" s="1"/>
  <c r="DF14" i="28"/>
  <c r="DF28" i="28" s="1"/>
  <c r="BV14" i="28"/>
  <c r="BV28" i="28" s="1"/>
  <c r="AY14" i="28"/>
  <c r="AY28" i="28" s="1"/>
  <c r="AT14" i="28"/>
  <c r="AT28" i="28" s="1"/>
  <c r="CI10" i="28"/>
  <c r="CI14" i="28" s="1"/>
  <c r="CI28" i="28" s="1"/>
  <c r="DK14" i="28"/>
  <c r="DK28" i="28" s="1"/>
  <c r="AI14" i="28"/>
  <c r="AI28" i="28" s="1"/>
  <c r="AU10" i="28"/>
  <c r="AU14" i="28" s="1"/>
  <c r="AU28" i="28" s="1"/>
  <c r="CA10" i="28"/>
  <c r="CA14" i="28" s="1"/>
  <c r="CA28" i="28" s="1"/>
  <c r="AA14" i="28"/>
  <c r="AA28" i="28" s="1"/>
  <c r="BC14" i="28"/>
  <c r="BC28" i="28" s="1"/>
  <c r="DS14" i="28"/>
  <c r="DS28" i="28" s="1"/>
  <c r="AQ14" i="28"/>
  <c r="AQ28" i="28" s="1"/>
  <c r="BS14" i="28"/>
  <c r="BS28" i="28" s="1"/>
  <c r="DG14" i="28"/>
  <c r="DG28" i="28" s="1"/>
  <c r="BO10" i="28"/>
  <c r="BO14" i="28" s="1"/>
  <c r="BO28" i="28" s="1"/>
  <c r="DO14" i="28"/>
  <c r="DO28" i="28" s="1"/>
  <c r="AE10" i="28"/>
  <c r="AE14" i="28" s="1"/>
  <c r="AE28" i="28" s="1"/>
  <c r="DW14" i="28"/>
  <c r="DW28" i="28" s="1"/>
  <c r="BW10" i="28"/>
  <c r="BW14" i="28" s="1"/>
  <c r="BW28" i="28" s="1"/>
  <c r="AM14" i="28"/>
  <c r="AM28" i="28" s="1"/>
  <c r="BK14" i="28"/>
  <c r="BK28" i="28" s="1"/>
  <c r="W14" i="28"/>
  <c r="W28" i="28" s="1"/>
  <c r="V14" i="28"/>
  <c r="V28" i="28" s="1"/>
  <c r="BR14" i="28"/>
  <c r="BR28" i="28" s="1"/>
  <c r="DV14" i="28"/>
  <c r="DV28" i="28" s="1"/>
  <c r="BJ14" i="28"/>
  <c r="BJ28" i="28" s="1"/>
  <c r="Z14" i="28"/>
  <c r="Z28" i="28" s="1"/>
  <c r="DJ14" i="28"/>
  <c r="DJ28" i="28" s="1"/>
  <c r="E10" i="28"/>
  <c r="F10" i="28" s="1"/>
  <c r="DN14" i="28"/>
  <c r="DN28" i="28" s="1"/>
  <c r="AH14" i="28"/>
  <c r="AH28" i="28" s="1"/>
  <c r="E11" i="28"/>
  <c r="F11" i="28" s="1"/>
  <c r="AP14" i="28"/>
  <c r="AP28" i="28" s="1"/>
  <c r="BB14" i="28"/>
  <c r="BB28" i="28" s="1"/>
  <c r="AX14" i="28"/>
  <c r="AX28" i="28" s="1"/>
  <c r="AL14" i="28"/>
  <c r="AL28" i="28" s="1"/>
  <c r="R14" i="28"/>
  <c r="R28" i="28" s="1"/>
  <c r="BF14" i="28"/>
  <c r="BF28" i="28" s="1"/>
  <c r="DR14" i="28"/>
  <c r="DR28" i="28" s="1"/>
  <c r="AI129" i="35"/>
  <c r="AJ153" i="35"/>
  <c r="D14" i="28"/>
  <c r="E14" i="28" l="1"/>
  <c r="E28" i="28" s="1"/>
  <c r="D28" i="28"/>
  <c r="G14" i="28" l="1"/>
  <c r="G8" i="28" s="1"/>
  <c r="F14" i="28"/>
  <c r="G28" i="28"/>
  <c r="F28" i="28"/>
  <c r="D25" i="35" l="1"/>
  <c r="AI24" i="35" l="1"/>
  <c r="E25" i="35"/>
  <c r="E27" i="34" l="1"/>
  <c r="G27" i="34" s="1"/>
  <c r="AI25" i="35"/>
  <c r="E28" i="34" l="1"/>
  <c r="O25" i="35"/>
  <c r="V25" i="35"/>
  <c r="R25" i="35"/>
  <c r="AG25" i="35"/>
  <c r="AD25" i="35"/>
  <c r="P25" i="35"/>
  <c r="J25" i="35"/>
  <c r="T25" i="35"/>
  <c r="S25" i="35"/>
  <c r="U25" i="35"/>
  <c r="K25" i="35"/>
  <c r="I25" i="35"/>
  <c r="AB25" i="35"/>
  <c r="AC25" i="35"/>
  <c r="W25" i="35"/>
  <c r="Q25" i="35"/>
  <c r="H25" i="35"/>
  <c r="M25" i="35"/>
  <c r="X25" i="35"/>
  <c r="AA25" i="35"/>
  <c r="Y25" i="35"/>
  <c r="Z25" i="35"/>
  <c r="AF25" i="35"/>
  <c r="F25" i="35"/>
  <c r="AH25" i="35"/>
  <c r="AE25" i="35"/>
  <c r="L25" i="35"/>
  <c r="N25" i="35"/>
  <c r="G25" i="35"/>
  <c r="G28" i="34" l="1"/>
  <c r="D13" i="38"/>
  <c r="H13" i="38" s="1"/>
  <c r="H28" i="34"/>
  <c r="H27" i="34" s="1"/>
  <c r="BH185" i="33" l="1"/>
  <c r="BN219" i="33"/>
  <c r="AU74" i="33"/>
  <c r="BN84" i="33"/>
  <c r="BC106" i="33"/>
  <c r="BA67" i="33"/>
  <c r="AU111" i="33"/>
  <c r="BS134" i="33"/>
  <c r="BN141" i="33"/>
  <c r="BN220" i="33"/>
  <c r="BB134" i="33"/>
  <c r="AU78" i="33"/>
  <c r="BI96" i="33"/>
  <c r="BB88" i="33"/>
  <c r="AS172" i="33"/>
  <c r="BE190" i="33"/>
  <c r="AU222" i="33"/>
  <c r="AZ181" i="33"/>
  <c r="AX195" i="33"/>
  <c r="BJ148" i="33"/>
  <c r="AX85" i="33"/>
  <c r="AP106" i="33"/>
  <c r="AY203" i="33"/>
  <c r="BR125" i="33"/>
  <c r="AS72" i="33"/>
  <c r="AS97" i="33"/>
  <c r="BS141" i="33"/>
  <c r="AT224" i="33"/>
  <c r="BO211" i="33"/>
  <c r="BN199" i="33"/>
  <c r="BH64" i="33"/>
  <c r="BJ83" i="33"/>
  <c r="BS140" i="33"/>
  <c r="AP159" i="33"/>
  <c r="AW230" i="33"/>
  <c r="BD64" i="33"/>
  <c r="AU172" i="33"/>
  <c r="BB66" i="33"/>
  <c r="BQ219" i="33"/>
  <c r="AT197" i="33"/>
  <c r="BH196" i="33"/>
  <c r="BM226" i="33"/>
  <c r="BQ131" i="33"/>
  <c r="AR110" i="33"/>
  <c r="AW218" i="33"/>
  <c r="BB86" i="33"/>
  <c r="BK117" i="33"/>
  <c r="AR225" i="33"/>
  <c r="BA77" i="33"/>
  <c r="BI153" i="33"/>
  <c r="BS155" i="33"/>
  <c r="BA206" i="33"/>
  <c r="BD197" i="33"/>
  <c r="BA144" i="33"/>
  <c r="BE140" i="33"/>
  <c r="BF197" i="33"/>
  <c r="AT74" i="33"/>
  <c r="BO224" i="33"/>
  <c r="BD100" i="33"/>
  <c r="BF160" i="33"/>
  <c r="BS207" i="33"/>
  <c r="BS157" i="33"/>
  <c r="AY94" i="33"/>
  <c r="BG182" i="33"/>
  <c r="BR229" i="33"/>
  <c r="BE81" i="33"/>
  <c r="AZ77" i="33"/>
  <c r="BC190" i="33"/>
  <c r="BK132" i="33"/>
  <c r="BE124" i="33"/>
  <c r="BS159" i="33"/>
  <c r="BP193" i="33"/>
  <c r="BO217" i="33"/>
  <c r="AY112" i="33"/>
  <c r="AW109" i="33"/>
  <c r="BH173" i="33"/>
  <c r="AV168" i="33"/>
  <c r="AQ110" i="33"/>
  <c r="BK139" i="33"/>
  <c r="AW104" i="33"/>
  <c r="BS217" i="33"/>
  <c r="BM219" i="33"/>
  <c r="BQ63" i="33"/>
  <c r="AX118" i="33"/>
  <c r="BJ117" i="33"/>
  <c r="BE195" i="33"/>
  <c r="BE147" i="33"/>
  <c r="BS227" i="33"/>
  <c r="BJ221" i="33"/>
  <c r="AP135" i="33"/>
  <c r="BS84" i="33"/>
  <c r="BG142" i="33"/>
  <c r="AY200" i="33"/>
  <c r="BD221" i="33"/>
  <c r="AQ179" i="33"/>
  <c r="BB119" i="33"/>
  <c r="BA110" i="33"/>
  <c r="BM216" i="33"/>
  <c r="BR190" i="33"/>
  <c r="BK184" i="33"/>
  <c r="AR134" i="33"/>
  <c r="BF126" i="33"/>
  <c r="BD157" i="33"/>
  <c r="BL82" i="33"/>
  <c r="BG222" i="33"/>
  <c r="BG153" i="33"/>
  <c r="BH201" i="33"/>
  <c r="AU211" i="33"/>
  <c r="BP64" i="33"/>
  <c r="AS85" i="33"/>
  <c r="BH154" i="33"/>
  <c r="BS169" i="33"/>
  <c r="BD108" i="33"/>
  <c r="AR105" i="33"/>
  <c r="BM112" i="33"/>
  <c r="BP79" i="33"/>
  <c r="BC168" i="33"/>
  <c r="AS138" i="33"/>
  <c r="BB156" i="33"/>
  <c r="BQ148" i="33"/>
  <c r="AV127" i="33"/>
  <c r="BG124" i="33"/>
  <c r="BM165" i="33"/>
  <c r="BI122" i="33"/>
  <c r="BJ110" i="33"/>
  <c r="AR68" i="33"/>
  <c r="AR87" i="33"/>
  <c r="AU215" i="33"/>
  <c r="BM210" i="33"/>
  <c r="BM113" i="33"/>
  <c r="AY210" i="33"/>
  <c r="BF177" i="33"/>
  <c r="AY105" i="33"/>
  <c r="BQ162" i="33"/>
  <c r="AQ207" i="33"/>
  <c r="AU134" i="33"/>
  <c r="AT126" i="33"/>
  <c r="BQ149" i="33"/>
  <c r="BQ126" i="33"/>
  <c r="BR115" i="33"/>
  <c r="BJ212" i="33"/>
  <c r="BR196" i="33"/>
  <c r="AY131" i="33"/>
  <c r="BI206" i="33"/>
  <c r="BF114" i="33"/>
  <c r="BL214" i="33"/>
  <c r="AT167" i="33"/>
  <c r="BR216" i="33"/>
  <c r="BP145" i="33"/>
  <c r="AS211" i="33"/>
  <c r="BK120" i="33"/>
  <c r="BJ211" i="33"/>
  <c r="BM229" i="33"/>
  <c r="BD86" i="33"/>
  <c r="BL175" i="33"/>
  <c r="AW71" i="33"/>
  <c r="BN195" i="33"/>
  <c r="BG122" i="33"/>
  <c r="AS209" i="33"/>
  <c r="BM138" i="33"/>
  <c r="BI178" i="33"/>
  <c r="BF136" i="33"/>
  <c r="BD129" i="33"/>
  <c r="BP213" i="33"/>
  <c r="AW231" i="33"/>
  <c r="BI139" i="33"/>
  <c r="BN206" i="33"/>
  <c r="BI171" i="33"/>
  <c r="BH140" i="33"/>
  <c r="BA71" i="33"/>
  <c r="BI184" i="33"/>
  <c r="BC84" i="33"/>
  <c r="BF128" i="33"/>
  <c r="BR62" i="33"/>
  <c r="BB104" i="33"/>
  <c r="AW120" i="33"/>
  <c r="AW118" i="33"/>
  <c r="AW187" i="33"/>
  <c r="BP169" i="33"/>
  <c r="BI149" i="33"/>
  <c r="AV159" i="33"/>
  <c r="BA183" i="33"/>
  <c r="AP169" i="33"/>
  <c r="AU66" i="33"/>
  <c r="BE168" i="33"/>
  <c r="AZ104" i="33"/>
  <c r="BQ146" i="33"/>
  <c r="AU184" i="33"/>
  <c r="AP176" i="33"/>
  <c r="AP99" i="33"/>
  <c r="BK142" i="33"/>
  <c r="AT141" i="33"/>
  <c r="BH95" i="33"/>
  <c r="BE162" i="33"/>
  <c r="BL97" i="33"/>
  <c r="BL72" i="33"/>
  <c r="BA143" i="33"/>
  <c r="AR75" i="33"/>
  <c r="BM130" i="33"/>
  <c r="BF113" i="33"/>
  <c r="AU145" i="33"/>
  <c r="BH75" i="33"/>
  <c r="BL211" i="33"/>
  <c r="BB210" i="33"/>
  <c r="BK222" i="33"/>
  <c r="BP105" i="33"/>
  <c r="AR230" i="33"/>
  <c r="BQ205" i="33"/>
  <c r="BA88" i="33"/>
  <c r="BL76" i="33"/>
  <c r="AP211" i="33"/>
  <c r="AS181" i="33"/>
  <c r="AU122" i="33"/>
  <c r="BQ189" i="33"/>
  <c r="AX218" i="33"/>
  <c r="BE228" i="33"/>
  <c r="BJ230" i="33"/>
  <c r="AQ142" i="33"/>
  <c r="BR231" i="33"/>
  <c r="BG146" i="33"/>
  <c r="BO186" i="33"/>
  <c r="BF79" i="33"/>
  <c r="AS152" i="33"/>
  <c r="BE209" i="33"/>
  <c r="BQ209" i="33"/>
  <c r="AW205" i="33"/>
  <c r="BQ152" i="33"/>
  <c r="AY157" i="33"/>
  <c r="BM194" i="33"/>
  <c r="BP189" i="33"/>
  <c r="BI218" i="33"/>
  <c r="BF227" i="33"/>
  <c r="BI179" i="33"/>
  <c r="BP177" i="33"/>
  <c r="BA185" i="33"/>
  <c r="BI144" i="33"/>
  <c r="AR80" i="33"/>
  <c r="BF203" i="33"/>
  <c r="BP163" i="33"/>
  <c r="AP105" i="33"/>
  <c r="BP195" i="33"/>
  <c r="AY62" i="33"/>
  <c r="AR202" i="33"/>
  <c r="BC181" i="33"/>
  <c r="BI157" i="33"/>
  <c r="BE113" i="33"/>
  <c r="AQ202" i="33"/>
  <c r="AX84" i="33"/>
  <c r="BK76" i="33"/>
  <c r="AW147" i="33"/>
  <c r="BD123" i="33"/>
  <c r="BK199" i="33"/>
  <c r="BR140" i="33"/>
  <c r="AZ82" i="33"/>
  <c r="BG65" i="33"/>
  <c r="BG189" i="33"/>
  <c r="BE149" i="33"/>
  <c r="AU64" i="33"/>
  <c r="BD96" i="33"/>
  <c r="BI182" i="33"/>
  <c r="AT163" i="33"/>
  <c r="BI205" i="33"/>
  <c r="BH145" i="33"/>
  <c r="BB183" i="33"/>
  <c r="BB220" i="33"/>
  <c r="AX197" i="33"/>
  <c r="AV105" i="33"/>
  <c r="AR64" i="33"/>
  <c r="BS152" i="33"/>
  <c r="BA63" i="33"/>
  <c r="AX106" i="33"/>
  <c r="BG193" i="33"/>
  <c r="BM102" i="33"/>
  <c r="AZ216" i="33"/>
  <c r="AX121" i="33"/>
  <c r="AT142" i="33"/>
  <c r="AQ126" i="33"/>
  <c r="BN155" i="33"/>
  <c r="BE89" i="33"/>
  <c r="AW185" i="33"/>
  <c r="AU130" i="33"/>
  <c r="BK179" i="33"/>
  <c r="BK96" i="33"/>
  <c r="AS204" i="33"/>
  <c r="AS95" i="33"/>
  <c r="BC214" i="33"/>
  <c r="BS218" i="33"/>
  <c r="AX80" i="33"/>
  <c r="BJ94" i="33"/>
  <c r="BR207" i="33"/>
  <c r="AS189" i="33"/>
  <c r="BC122" i="33"/>
  <c r="BG156" i="33"/>
  <c r="BL191" i="33"/>
  <c r="BH174" i="33"/>
  <c r="BF100" i="33"/>
  <c r="BG166" i="33"/>
  <c r="AP138" i="33"/>
  <c r="AP185" i="33"/>
  <c r="AR140" i="33"/>
  <c r="BE146" i="33"/>
  <c r="AX126" i="33"/>
  <c r="AY186" i="33"/>
  <c r="BH220" i="33"/>
  <c r="BF166" i="33"/>
  <c r="BC208" i="33"/>
  <c r="BH162" i="33"/>
  <c r="BM89" i="33"/>
  <c r="BN147" i="33"/>
  <c r="AP95" i="33"/>
  <c r="BQ163" i="33"/>
  <c r="BN194" i="33"/>
  <c r="BJ198" i="33"/>
  <c r="BI82" i="33"/>
  <c r="BR205" i="33"/>
  <c r="AV137" i="33"/>
  <c r="BC123" i="33"/>
  <c r="BA170" i="33"/>
  <c r="BB154" i="33"/>
  <c r="BB168" i="33"/>
  <c r="AP96" i="33"/>
  <c r="BC145" i="33"/>
  <c r="AR128" i="33"/>
  <c r="AQ125" i="33"/>
  <c r="BS71" i="33"/>
  <c r="BB230" i="33"/>
  <c r="AR196" i="33"/>
  <c r="AS161" i="33"/>
  <c r="BE79" i="33"/>
  <c r="AR139" i="33"/>
  <c r="AT172" i="33"/>
  <c r="AU91" i="33"/>
  <c r="AR151" i="33"/>
  <c r="BP164" i="33"/>
  <c r="AU101" i="33"/>
  <c r="AP131" i="33"/>
  <c r="AZ170" i="33"/>
  <c r="BJ202" i="33"/>
  <c r="AV172" i="33"/>
  <c r="AY118" i="33"/>
  <c r="BA95" i="33"/>
  <c r="BI222" i="33"/>
  <c r="BH127" i="33"/>
  <c r="BF71" i="33"/>
  <c r="BP94" i="33"/>
  <c r="BD228" i="33"/>
  <c r="BG168" i="33"/>
  <c r="BG109" i="33"/>
  <c r="AV112" i="33"/>
  <c r="AY184" i="33"/>
  <c r="BS179" i="33"/>
  <c r="BP167" i="33"/>
  <c r="AS173" i="33"/>
  <c r="BC174" i="33"/>
  <c r="BJ126" i="33"/>
  <c r="BD193" i="33"/>
  <c r="BQ181" i="33"/>
  <c r="BS67" i="33"/>
  <c r="AQ106" i="33"/>
  <c r="AU206" i="33"/>
  <c r="BE164" i="33"/>
  <c r="BD91" i="33"/>
  <c r="BR193" i="33"/>
  <c r="AY161" i="33"/>
  <c r="AW129" i="33"/>
  <c r="BI106" i="33"/>
  <c r="AQ80" i="33"/>
  <c r="AU177" i="33"/>
  <c r="BG77" i="33"/>
  <c r="AQ231" i="33"/>
  <c r="BF133" i="33"/>
  <c r="AX208" i="33"/>
  <c r="AW92" i="33"/>
  <c r="AZ83" i="33"/>
  <c r="BI198" i="33"/>
  <c r="BC77" i="33"/>
  <c r="BP154" i="33"/>
  <c r="BE106" i="33"/>
  <c r="BO102" i="33"/>
  <c r="BH158" i="33"/>
  <c r="BM136" i="33"/>
  <c r="BE180" i="33"/>
  <c r="BL171" i="33"/>
  <c r="AY119" i="33"/>
  <c r="BG112" i="33"/>
  <c r="BJ62" i="33"/>
  <c r="BI161" i="33"/>
  <c r="BI114" i="33"/>
  <c r="AY152" i="33"/>
  <c r="BD187" i="33"/>
  <c r="BI108" i="33"/>
  <c r="BM90" i="33"/>
  <c r="BL149" i="33"/>
  <c r="BF195" i="33"/>
  <c r="AY141" i="33"/>
  <c r="BG173" i="33"/>
  <c r="BM77" i="33"/>
  <c r="AX72" i="33"/>
  <c r="AX97" i="33"/>
  <c r="BE82" i="33"/>
  <c r="AP128" i="33"/>
  <c r="BK133" i="33"/>
  <c r="BO157" i="33"/>
  <c r="BC169" i="33"/>
  <c r="BD204" i="33"/>
  <c r="BN150" i="33"/>
  <c r="AY190" i="33"/>
  <c r="AW86" i="33"/>
  <c r="BP113" i="33"/>
  <c r="AY134" i="33"/>
  <c r="BE141" i="33"/>
  <c r="AZ227" i="33"/>
  <c r="BD179" i="33"/>
  <c r="BM215" i="33"/>
  <c r="AZ147" i="33"/>
  <c r="AQ210" i="33"/>
  <c r="AU77" i="33"/>
  <c r="BK170" i="33"/>
  <c r="BO163" i="33"/>
  <c r="AW173" i="33"/>
  <c r="BF140" i="33"/>
  <c r="AY185" i="33"/>
  <c r="AP76" i="33"/>
  <c r="AT158" i="33"/>
  <c r="BB169" i="33"/>
  <c r="BL64" i="33"/>
  <c r="AQ94" i="33"/>
  <c r="BL168" i="33"/>
  <c r="AX178" i="33"/>
  <c r="BO79" i="33"/>
  <c r="BR208" i="33"/>
  <c r="AY223" i="33"/>
  <c r="BL212" i="33"/>
  <c r="BP107" i="33"/>
  <c r="BL91" i="33"/>
  <c r="BP223" i="33"/>
  <c r="AZ108" i="33"/>
  <c r="AZ143" i="33"/>
  <c r="BQ81" i="33"/>
  <c r="AX75" i="33"/>
  <c r="AU140" i="33"/>
  <c r="BC229" i="33"/>
  <c r="BC177" i="33"/>
  <c r="BM116" i="33"/>
  <c r="BI203" i="33"/>
  <c r="BS219" i="33"/>
  <c r="BK135" i="33"/>
  <c r="AZ219" i="33"/>
  <c r="AR136" i="33"/>
  <c r="BN80" i="33"/>
  <c r="AZ84" i="33"/>
  <c r="BK207" i="33"/>
  <c r="AQ217" i="33"/>
  <c r="BP188" i="33"/>
  <c r="AW66" i="33"/>
  <c r="BJ65" i="33"/>
  <c r="BI133" i="33"/>
  <c r="AP63" i="33"/>
  <c r="AZ209" i="33"/>
  <c r="BH199" i="33"/>
  <c r="AS113" i="33"/>
  <c r="BQ169" i="33"/>
  <c r="BS150" i="33"/>
  <c r="BR117" i="33"/>
  <c r="BP116" i="33"/>
  <c r="BF157" i="33"/>
  <c r="BJ166" i="33"/>
  <c r="BD227" i="33"/>
  <c r="AU152" i="33"/>
  <c r="AP116" i="33"/>
  <c r="AV94" i="33"/>
  <c r="AU181" i="33"/>
  <c r="BK112" i="33"/>
  <c r="BC130" i="33"/>
  <c r="AZ134" i="33"/>
  <c r="BQ80" i="33"/>
  <c r="BE68" i="33"/>
  <c r="AR122" i="33"/>
  <c r="BM173" i="33"/>
  <c r="BP170" i="33"/>
  <c r="BO140" i="33"/>
  <c r="BE134" i="33"/>
  <c r="AZ162" i="33"/>
  <c r="BK114" i="33"/>
  <c r="AY228" i="33"/>
  <c r="BL162" i="33"/>
  <c r="BC101" i="33"/>
  <c r="BK157" i="33"/>
  <c r="AR63" i="33"/>
  <c r="AQ71" i="33"/>
  <c r="BO117" i="33"/>
  <c r="BH153" i="33"/>
  <c r="AV161" i="33"/>
  <c r="BC198" i="33"/>
  <c r="AZ113" i="33"/>
  <c r="BC163" i="33"/>
  <c r="AW143" i="33"/>
  <c r="BO104" i="33"/>
  <c r="AU157" i="33"/>
  <c r="BO131" i="33"/>
  <c r="AX108" i="33"/>
  <c r="AW168" i="33"/>
  <c r="BL74" i="33"/>
  <c r="BO226" i="33"/>
  <c r="BP151" i="33"/>
  <c r="AY90" i="33"/>
  <c r="BO126" i="33"/>
  <c r="BJ171" i="33"/>
  <c r="BM167" i="33"/>
  <c r="BN168" i="33"/>
  <c r="AV166" i="33"/>
  <c r="BS66" i="33"/>
  <c r="BQ83" i="33"/>
  <c r="BL71" i="33"/>
  <c r="AV204" i="33"/>
  <c r="BD198" i="33"/>
  <c r="BO124" i="33"/>
  <c r="BN95" i="33"/>
  <c r="BC182" i="33"/>
  <c r="AX185" i="33"/>
  <c r="BS211" i="33"/>
  <c r="BN213" i="33"/>
  <c r="BS149" i="33"/>
  <c r="BO174" i="33"/>
  <c r="AT156" i="33"/>
  <c r="AR224" i="33"/>
  <c r="BS145" i="33"/>
  <c r="AS213" i="33"/>
  <c r="BK226" i="33"/>
  <c r="AS143" i="33"/>
  <c r="AY103" i="33"/>
  <c r="BH72" i="33"/>
  <c r="BH97" i="33"/>
  <c r="BH197" i="33"/>
  <c r="BI128" i="33"/>
  <c r="BI64" i="33"/>
  <c r="AT205" i="33"/>
  <c r="BR94" i="33"/>
  <c r="BS195" i="33"/>
  <c r="AS228" i="33"/>
  <c r="BD209" i="33"/>
  <c r="AZ120" i="33"/>
  <c r="AS205" i="33"/>
  <c r="BL230" i="33"/>
  <c r="BR191" i="33"/>
  <c r="AR226" i="33"/>
  <c r="BG144" i="33"/>
  <c r="BP126" i="33"/>
  <c r="BQ116" i="33"/>
  <c r="BH214" i="33"/>
  <c r="BB153" i="33"/>
  <c r="BD94" i="33"/>
  <c r="BC200" i="33"/>
  <c r="BJ182" i="33"/>
  <c r="AW166" i="33"/>
  <c r="BG148" i="33"/>
  <c r="BN196" i="33"/>
  <c r="AQ206" i="33"/>
  <c r="AP226" i="33"/>
  <c r="BS156" i="33"/>
  <c r="BO95" i="33"/>
  <c r="AP115" i="33"/>
  <c r="AZ228" i="33"/>
  <c r="AW95" i="33"/>
  <c r="AZ223" i="33"/>
  <c r="BN209" i="33"/>
  <c r="BN208" i="33"/>
  <c r="AQ193" i="33"/>
  <c r="BH123" i="33"/>
  <c r="AS130" i="33"/>
  <c r="BL190" i="33"/>
  <c r="AY147" i="33"/>
  <c r="BC230" i="33"/>
  <c r="BO225" i="33"/>
  <c r="AS196" i="33"/>
  <c r="BR201" i="33"/>
  <c r="AQ161" i="33"/>
  <c r="AQ221" i="33"/>
  <c r="BB95" i="33"/>
  <c r="BE143" i="33"/>
  <c r="BF104" i="33"/>
  <c r="BK109" i="33"/>
  <c r="BB64" i="33"/>
  <c r="BA230" i="33"/>
  <c r="AP199" i="33"/>
  <c r="BL183" i="33"/>
  <c r="BQ160" i="33"/>
  <c r="BS115" i="33"/>
  <c r="BF190" i="33"/>
  <c r="BN201" i="33"/>
  <c r="AR154" i="33"/>
  <c r="AU216" i="33"/>
  <c r="BG177" i="33"/>
  <c r="BP142" i="33"/>
  <c r="BI68" i="33"/>
  <c r="AY84" i="33"/>
  <c r="BL205" i="33"/>
  <c r="BF119" i="33"/>
  <c r="BN204" i="33"/>
  <c r="AU218" i="33"/>
  <c r="BE77" i="33"/>
  <c r="BJ84" i="33"/>
  <c r="BB127" i="33"/>
  <c r="AX186" i="33"/>
  <c r="AR135" i="33"/>
  <c r="BH121" i="33"/>
  <c r="AP213" i="33"/>
  <c r="BP91" i="33"/>
  <c r="AU171" i="33"/>
  <c r="BA171" i="33"/>
  <c r="BD120" i="33"/>
  <c r="AX140" i="33"/>
  <c r="AR126" i="33"/>
  <c r="AX171" i="33"/>
  <c r="BH157" i="33"/>
  <c r="BS175" i="33"/>
  <c r="AQ153" i="33"/>
  <c r="BC150" i="33"/>
  <c r="BE63" i="33"/>
  <c r="AQ102" i="33"/>
  <c r="AY87" i="33"/>
  <c r="BB165" i="33"/>
  <c r="BA70" i="33"/>
  <c r="BA93" i="33"/>
  <c r="BM168" i="33"/>
  <c r="BC166" i="33"/>
  <c r="BS160" i="33"/>
  <c r="BQ216" i="33"/>
  <c r="BM154" i="33"/>
  <c r="BQ64" i="33"/>
  <c r="BC85" i="33"/>
  <c r="AT91" i="33"/>
  <c r="AR98" i="33"/>
  <c r="AR73" i="33"/>
  <c r="BA199" i="33"/>
  <c r="BB84" i="33"/>
  <c r="AV87" i="33"/>
  <c r="BJ136" i="33"/>
  <c r="AZ155" i="33"/>
  <c r="AR77" i="33"/>
  <c r="BJ190" i="33"/>
  <c r="BD142" i="33"/>
  <c r="BD214" i="33"/>
  <c r="BS111" i="33"/>
  <c r="BN74" i="33"/>
  <c r="AS76" i="33"/>
  <c r="BR64" i="33"/>
  <c r="BP206" i="33"/>
  <c r="BR182" i="33"/>
  <c r="AV116" i="33"/>
  <c r="BO154" i="33"/>
  <c r="BG96" i="33"/>
  <c r="AS191" i="33"/>
  <c r="BM152" i="33"/>
  <c r="BN137" i="33"/>
  <c r="AV220" i="33"/>
  <c r="BS70" i="33"/>
  <c r="BS93" i="33"/>
  <c r="AW94" i="33"/>
  <c r="BM212" i="33"/>
  <c r="BS205" i="33"/>
  <c r="AS171" i="33"/>
  <c r="BG128" i="33"/>
  <c r="AY132" i="33"/>
  <c r="BC75" i="33"/>
  <c r="BP226" i="33"/>
  <c r="BQ183" i="33"/>
  <c r="BF193" i="33"/>
  <c r="BH205" i="33"/>
  <c r="AZ183" i="33"/>
  <c r="BJ146" i="33"/>
  <c r="BK169" i="33"/>
  <c r="BK148" i="33"/>
  <c r="BR80" i="33"/>
  <c r="BM187" i="33"/>
  <c r="BJ101" i="33"/>
  <c r="BQ194" i="33"/>
  <c r="AR192" i="33"/>
  <c r="BN132" i="33"/>
  <c r="BQ207" i="33"/>
  <c r="BA128" i="33"/>
  <c r="AW189" i="33"/>
  <c r="BK107" i="33"/>
  <c r="BP74" i="33"/>
  <c r="BN167" i="33"/>
  <c r="AS146" i="33"/>
  <c r="AV85" i="33"/>
  <c r="BS183" i="33"/>
  <c r="AW121" i="33"/>
  <c r="AV106" i="33"/>
  <c r="BS171" i="33"/>
  <c r="BC143" i="33"/>
  <c r="BK80" i="33"/>
  <c r="AP107" i="33"/>
  <c r="BC183" i="33"/>
  <c r="AQ63" i="33"/>
  <c r="BM100" i="33"/>
  <c r="BN222" i="33"/>
  <c r="BA68" i="33"/>
  <c r="AZ135" i="33"/>
  <c r="AR113" i="33"/>
  <c r="BP150" i="33"/>
  <c r="BK67" i="33"/>
  <c r="BA225" i="33"/>
  <c r="AU110" i="33"/>
  <c r="AQ216" i="33"/>
  <c r="BM164" i="33"/>
  <c r="BJ123" i="33"/>
  <c r="AW135" i="33"/>
  <c r="AS165" i="33"/>
  <c r="AQ117" i="33"/>
  <c r="AW192" i="33"/>
  <c r="AQ197" i="33"/>
  <c r="BC186" i="33"/>
  <c r="BB76" i="33"/>
  <c r="AT101" i="33"/>
  <c r="BM101" i="33"/>
  <c r="BE211" i="33"/>
  <c r="AS157" i="33"/>
  <c r="BB216" i="33"/>
  <c r="AS103" i="33"/>
  <c r="AW214" i="33"/>
  <c r="AR210" i="33"/>
  <c r="AP225" i="33"/>
  <c r="BO196" i="33"/>
  <c r="AX82" i="33"/>
  <c r="AY81" i="33"/>
  <c r="BN65" i="33"/>
  <c r="AQ145" i="33"/>
  <c r="BH71" i="33"/>
  <c r="AY149" i="33"/>
  <c r="AY139" i="33"/>
  <c r="BP215" i="33"/>
  <c r="BP96" i="33"/>
  <c r="BB211" i="33"/>
  <c r="BJ224" i="33"/>
  <c r="BF86" i="33"/>
  <c r="BL220" i="33"/>
  <c r="AS74" i="33"/>
  <c r="BO206" i="33"/>
  <c r="BF77" i="33"/>
  <c r="BP84" i="33"/>
  <c r="AS63" i="33"/>
  <c r="BC223" i="33"/>
  <c r="BN179" i="33"/>
  <c r="BQ96" i="33"/>
  <c r="BD159" i="33"/>
  <c r="AR62" i="33"/>
  <c r="AS106" i="33"/>
  <c r="AU95" i="33"/>
  <c r="AY194" i="33"/>
  <c r="BM189" i="33"/>
  <c r="BF152" i="33"/>
  <c r="BR175" i="33"/>
  <c r="BN180" i="33"/>
  <c r="BD137" i="33"/>
  <c r="AW174" i="33"/>
  <c r="BL192" i="33"/>
  <c r="BE109" i="33"/>
  <c r="BP187" i="33"/>
  <c r="BO171" i="33"/>
  <c r="BN134" i="33"/>
  <c r="BH215" i="33"/>
  <c r="BE125" i="33"/>
  <c r="BL229" i="33"/>
  <c r="BC194" i="33"/>
  <c r="BB109" i="33"/>
  <c r="AU133" i="33"/>
  <c r="AP103" i="33"/>
  <c r="AU195" i="33"/>
  <c r="BN62" i="33"/>
  <c r="AT132" i="33"/>
  <c r="BP131" i="33"/>
  <c r="BO228" i="33"/>
  <c r="BF205" i="33"/>
  <c r="BG154" i="33"/>
  <c r="AR78" i="33"/>
  <c r="BG197" i="33"/>
  <c r="BR85" i="33"/>
  <c r="AV222" i="33"/>
  <c r="AX101" i="33"/>
  <c r="BD133" i="33"/>
  <c r="AR117" i="33"/>
  <c r="AS167" i="33"/>
  <c r="BC81" i="33"/>
  <c r="BC83" i="33"/>
  <c r="BH221" i="33"/>
  <c r="BJ156" i="33"/>
  <c r="BM161" i="33"/>
  <c r="AW211" i="33"/>
  <c r="BA139" i="33"/>
  <c r="BA101" i="33"/>
  <c r="AS210" i="33"/>
  <c r="BK150" i="33"/>
  <c r="BL165" i="33"/>
  <c r="AS98" i="33"/>
  <c r="AS73" i="33"/>
  <c r="BS161" i="33"/>
  <c r="BC179" i="33"/>
  <c r="BQ180" i="33"/>
  <c r="BK147" i="33"/>
  <c r="BD151" i="33"/>
  <c r="BC152" i="33"/>
  <c r="BQ151" i="33"/>
  <c r="BP119" i="33"/>
  <c r="AQ154" i="33"/>
  <c r="BM193" i="33"/>
  <c r="BQ188" i="33"/>
  <c r="AZ145" i="33"/>
  <c r="BH204" i="33"/>
  <c r="BG196" i="33"/>
  <c r="BJ200" i="33"/>
  <c r="AU105" i="33"/>
  <c r="AX147" i="33"/>
  <c r="BE91" i="33"/>
  <c r="AR160" i="33"/>
  <c r="AQ172" i="33"/>
  <c r="BK186" i="33"/>
  <c r="AR205" i="33"/>
  <c r="BO85" i="33"/>
  <c r="BM213" i="33"/>
  <c r="BO108" i="33"/>
  <c r="BR214" i="33"/>
  <c r="BB166" i="33"/>
  <c r="AV189" i="33"/>
  <c r="BQ210" i="33"/>
  <c r="AW83" i="33"/>
  <c r="AV218" i="33"/>
  <c r="BN217" i="33"/>
  <c r="BQ223" i="33"/>
  <c r="BI231" i="33"/>
  <c r="AQ141" i="33"/>
  <c r="AV153" i="33"/>
  <c r="BB125" i="33"/>
  <c r="AY79" i="33"/>
  <c r="BD212" i="33"/>
  <c r="BB145" i="33"/>
  <c r="AW153" i="33"/>
  <c r="BE159" i="33"/>
  <c r="AQ103" i="33"/>
  <c r="AW70" i="33"/>
  <c r="AW93" i="33"/>
  <c r="BQ155" i="33"/>
  <c r="BN63" i="33"/>
  <c r="BC203" i="33"/>
  <c r="BD125" i="33"/>
  <c r="BF221" i="33"/>
  <c r="BN177" i="33"/>
  <c r="BD82" i="33"/>
  <c r="BJ222" i="33"/>
  <c r="AZ196" i="33"/>
  <c r="BS193" i="33"/>
  <c r="BC219" i="33"/>
  <c r="BM151" i="33"/>
  <c r="AY164" i="33"/>
  <c r="BQ114" i="33"/>
  <c r="AY136" i="33"/>
  <c r="BR71" i="33"/>
  <c r="BP201" i="33"/>
  <c r="AT138" i="33"/>
  <c r="BF75" i="33"/>
  <c r="BP125" i="33"/>
  <c r="AY218" i="33"/>
  <c r="BP181" i="33"/>
  <c r="AZ220" i="33"/>
  <c r="BG68" i="33"/>
  <c r="BL140" i="33"/>
  <c r="BM117" i="33"/>
  <c r="BI99" i="33"/>
  <c r="BI176" i="33"/>
  <c r="BK94" i="33"/>
  <c r="BK231" i="33"/>
  <c r="AR201" i="33"/>
  <c r="AT150" i="33"/>
  <c r="BP220" i="33"/>
  <c r="BC165" i="33"/>
  <c r="BS100" i="33"/>
  <c r="AY182" i="33"/>
  <c r="BI162" i="33"/>
  <c r="BJ178" i="33"/>
  <c r="AT102" i="33"/>
  <c r="BR159" i="33"/>
  <c r="BF122" i="33"/>
  <c r="AW87" i="33"/>
  <c r="BA120" i="33"/>
  <c r="BS208" i="33"/>
  <c r="AP166" i="33"/>
  <c r="AV224" i="33"/>
  <c r="AP184" i="33"/>
  <c r="BQ104" i="33"/>
  <c r="AV84" i="33"/>
  <c r="AP187" i="33"/>
  <c r="BH147" i="33"/>
  <c r="AQ212" i="33"/>
  <c r="BQ231" i="33"/>
  <c r="AV113" i="33"/>
  <c r="AV63" i="33"/>
  <c r="BO106" i="33"/>
  <c r="BQ75" i="33"/>
  <c r="BK205" i="33"/>
  <c r="AU114" i="33"/>
  <c r="AZ191" i="33"/>
  <c r="BI220" i="33"/>
  <c r="AQ157" i="33"/>
  <c r="BE199" i="33"/>
  <c r="BM107" i="33"/>
  <c r="AT130" i="33"/>
  <c r="BD98" i="33"/>
  <c r="BD73" i="33"/>
  <c r="AX172" i="33"/>
  <c r="BF129" i="33"/>
  <c r="BI188" i="33"/>
  <c r="BG165" i="33"/>
  <c r="BD181" i="33"/>
  <c r="BP172" i="33"/>
  <c r="AZ112" i="33"/>
  <c r="AQ85" i="33"/>
  <c r="BN171" i="33"/>
  <c r="AQ146" i="33"/>
  <c r="AR83" i="33"/>
  <c r="BO221" i="33"/>
  <c r="AS224" i="33"/>
  <c r="BJ125" i="33"/>
  <c r="AW111" i="33"/>
  <c r="BE172" i="33"/>
  <c r="BJ118" i="33"/>
  <c r="AY189" i="33"/>
  <c r="BH190" i="33"/>
  <c r="BL219" i="33"/>
  <c r="AP142" i="33"/>
  <c r="BB150" i="33"/>
  <c r="AU196" i="33"/>
  <c r="AX161" i="33"/>
  <c r="BF213" i="33"/>
  <c r="AP137" i="33"/>
  <c r="AW156" i="33"/>
  <c r="AZ103" i="33"/>
  <c r="BA65" i="33"/>
  <c r="BH136" i="33"/>
  <c r="BP72" i="33"/>
  <c r="BP97" i="33"/>
  <c r="AT221" i="33"/>
  <c r="AU188" i="33"/>
  <c r="BR142" i="33"/>
  <c r="AX129" i="33"/>
  <c r="BE208" i="33"/>
  <c r="BA176" i="33"/>
  <c r="BA99" i="33"/>
  <c r="AZ225" i="33"/>
  <c r="BA179" i="33"/>
  <c r="BQ102" i="33"/>
  <c r="BN164" i="33"/>
  <c r="AX228" i="33"/>
  <c r="BQ197" i="33"/>
  <c r="AU164" i="33"/>
  <c r="AZ160" i="33"/>
  <c r="AR132" i="33"/>
  <c r="AV200" i="33"/>
  <c r="BH128" i="33"/>
  <c r="AY78" i="33"/>
  <c r="AT185" i="33"/>
  <c r="BH107" i="33"/>
  <c r="BJ72" i="33"/>
  <c r="BJ97" i="33"/>
  <c r="BR211" i="33"/>
  <c r="BR107" i="33"/>
  <c r="BS114" i="33"/>
  <c r="BM197" i="33"/>
  <c r="BL223" i="33"/>
  <c r="BA123" i="33"/>
  <c r="BO109" i="33"/>
  <c r="BO209" i="33"/>
  <c r="BH114" i="33"/>
  <c r="AP192" i="33"/>
  <c r="BN225" i="33"/>
  <c r="AT227" i="33"/>
  <c r="BR155" i="33"/>
  <c r="BQ215" i="33"/>
  <c r="AP68" i="33"/>
  <c r="BA131" i="33"/>
  <c r="BJ201" i="33"/>
  <c r="BS113" i="33"/>
  <c r="AZ211" i="33"/>
  <c r="AX88" i="33"/>
  <c r="BQ71" i="33"/>
  <c r="BJ140" i="33"/>
  <c r="BH206" i="33"/>
  <c r="BJ90" i="33"/>
  <c r="BM220" i="33"/>
  <c r="BI175" i="33"/>
  <c r="BK102" i="33"/>
  <c r="AP196" i="33"/>
  <c r="AV124" i="33"/>
  <c r="BO183" i="33"/>
  <c r="BG183" i="33"/>
  <c r="AZ86" i="33"/>
  <c r="BH74" i="33"/>
  <c r="AT68" i="33"/>
  <c r="BA124" i="33"/>
  <c r="BS165" i="33"/>
  <c r="BC92" i="33"/>
  <c r="BK152" i="33"/>
  <c r="BL96" i="33"/>
  <c r="AR137" i="33"/>
  <c r="BH194" i="33"/>
  <c r="BB124" i="33"/>
  <c r="AV178" i="33"/>
  <c r="BH165" i="33"/>
  <c r="BQ227" i="33"/>
  <c r="AS104" i="33"/>
  <c r="BS164" i="33"/>
  <c r="BH207" i="33"/>
  <c r="BE212" i="33"/>
  <c r="BK168" i="33"/>
  <c r="BI200" i="33"/>
  <c r="BF179" i="33"/>
  <c r="BP225" i="33"/>
  <c r="BC136" i="33"/>
  <c r="BR165" i="33"/>
  <c r="AQ183" i="33"/>
  <c r="AU187" i="33"/>
  <c r="AX223" i="33"/>
  <c r="BK103" i="33"/>
  <c r="BM115" i="33"/>
  <c r="BM81" i="33"/>
  <c r="BE104" i="33"/>
  <c r="AQ205" i="33"/>
  <c r="BO143" i="33"/>
  <c r="BL164" i="33"/>
  <c r="BF67" i="33"/>
  <c r="BQ101" i="33"/>
  <c r="BN210" i="33"/>
  <c r="BL163" i="33"/>
  <c r="AY177" i="33"/>
  <c r="BF175" i="33"/>
  <c r="AR219" i="33"/>
  <c r="BM123" i="33"/>
  <c r="BD211" i="33"/>
  <c r="BJ77" i="33"/>
  <c r="AP168" i="33"/>
  <c r="BK211" i="33"/>
  <c r="BC114" i="33"/>
  <c r="AT109" i="33"/>
  <c r="BQ196" i="33"/>
  <c r="BE223" i="33"/>
  <c r="BO227" i="33"/>
  <c r="BF153" i="33"/>
  <c r="AV131" i="33"/>
  <c r="AU163" i="33"/>
  <c r="BM166" i="33"/>
  <c r="AR165" i="33"/>
  <c r="BK91" i="33"/>
  <c r="BL181" i="33"/>
  <c r="AW165" i="33"/>
  <c r="BC180" i="33"/>
  <c r="BN187" i="33"/>
  <c r="AP173" i="33"/>
  <c r="BJ149" i="33"/>
  <c r="AT211" i="33"/>
  <c r="BG143" i="33"/>
  <c r="BH209" i="33"/>
  <c r="BQ212" i="33"/>
  <c r="BR103" i="33"/>
  <c r="BS82" i="33"/>
  <c r="BM175" i="33"/>
  <c r="BG212" i="33"/>
  <c r="BR114" i="33"/>
  <c r="BQ202" i="33"/>
  <c r="BJ113" i="33"/>
  <c r="BP118" i="33"/>
  <c r="AQ171" i="33"/>
  <c r="BM134" i="33"/>
  <c r="BC126" i="33"/>
  <c r="BP203" i="33"/>
  <c r="BM149" i="33"/>
  <c r="BB188" i="33"/>
  <c r="BS189" i="33"/>
  <c r="BA205" i="33"/>
  <c r="BM192" i="33"/>
  <c r="BS230" i="33"/>
  <c r="BO162" i="33"/>
  <c r="AR189" i="33"/>
  <c r="BJ76" i="33"/>
  <c r="BK129" i="33"/>
  <c r="BA180" i="33"/>
  <c r="AZ231" i="33"/>
  <c r="AY169" i="33"/>
  <c r="BQ111" i="33"/>
  <c r="AY137" i="33"/>
  <c r="BB206" i="33"/>
  <c r="AR91" i="33"/>
  <c r="AY73" i="33"/>
  <c r="AY98" i="33"/>
  <c r="BL129" i="33"/>
  <c r="BB82" i="33"/>
  <c r="BN124" i="33"/>
  <c r="AT216" i="33"/>
  <c r="BE200" i="33"/>
  <c r="AR145" i="33"/>
  <c r="BD135" i="33"/>
  <c r="AZ121" i="33"/>
  <c r="AX71" i="33"/>
  <c r="BN96" i="33"/>
  <c r="AX79" i="33"/>
  <c r="BR213" i="33"/>
  <c r="BK164" i="33"/>
  <c r="BD166" i="33"/>
  <c r="BQ171" i="33"/>
  <c r="AR125" i="33"/>
  <c r="BK174" i="33"/>
  <c r="AP161" i="33"/>
  <c r="BJ138" i="33"/>
  <c r="BL201" i="33"/>
  <c r="BS139" i="33"/>
  <c r="BA169" i="33"/>
  <c r="BK162" i="33"/>
  <c r="AP219" i="33"/>
  <c r="AS139" i="33"/>
  <c r="BA197" i="33"/>
  <c r="BC206" i="33"/>
  <c r="AZ124" i="33"/>
  <c r="BJ91" i="33"/>
  <c r="AX114" i="33"/>
  <c r="BA186" i="33"/>
  <c r="AS133" i="33"/>
  <c r="BN224" i="33"/>
  <c r="BF102" i="33"/>
  <c r="BN223" i="33"/>
  <c r="BF163" i="33"/>
  <c r="BL130" i="33"/>
  <c r="BO67" i="33"/>
  <c r="AT105" i="33"/>
  <c r="BN88" i="33"/>
  <c r="BH94" i="33"/>
  <c r="BK141" i="33"/>
  <c r="AP228" i="33"/>
  <c r="AT148" i="33"/>
  <c r="BI192" i="33"/>
  <c r="AT206" i="33"/>
  <c r="AZ177" i="33"/>
  <c r="AR97" i="33"/>
  <c r="AR72" i="33"/>
  <c r="BS133" i="33"/>
  <c r="BI226" i="33"/>
  <c r="BQ174" i="33"/>
  <c r="AY211" i="33"/>
  <c r="AP216" i="33"/>
  <c r="BN173" i="33"/>
  <c r="AR156" i="33"/>
  <c r="AT177" i="33"/>
  <c r="AS91" i="33"/>
  <c r="AU119" i="33"/>
  <c r="BF186" i="33"/>
  <c r="BI141" i="33"/>
  <c r="BP63" i="33"/>
  <c r="AU155" i="33"/>
  <c r="BL198" i="33"/>
  <c r="AU94" i="33"/>
  <c r="BP207" i="33"/>
  <c r="BO84" i="33"/>
  <c r="AU68" i="33"/>
  <c r="BM153" i="33"/>
  <c r="AY89" i="33"/>
  <c r="BJ227" i="33"/>
  <c r="AT63" i="33"/>
  <c r="BB191" i="33"/>
  <c r="BJ152" i="33"/>
  <c r="AW142" i="33"/>
  <c r="AX207" i="33"/>
  <c r="BQ173" i="33"/>
  <c r="BI172" i="33"/>
  <c r="BO78" i="33"/>
  <c r="AX135" i="33"/>
  <c r="AS122" i="33"/>
  <c r="BQ140" i="33"/>
  <c r="AP90" i="33"/>
  <c r="BM200" i="33"/>
  <c r="BH63" i="33"/>
  <c r="BF85" i="33"/>
  <c r="BG211" i="33"/>
  <c r="BN175" i="33"/>
  <c r="AW224" i="33"/>
  <c r="BS163" i="33"/>
  <c r="AR107" i="33"/>
  <c r="BN231" i="33"/>
  <c r="AS136" i="33"/>
  <c r="BI91" i="33"/>
  <c r="BJ203" i="33"/>
  <c r="BL216" i="33"/>
  <c r="AR144" i="33"/>
  <c r="BI136" i="33"/>
  <c r="BK216" i="33"/>
  <c r="BD144" i="33"/>
  <c r="AW219" i="33"/>
  <c r="AU209" i="33"/>
  <c r="BL148" i="33"/>
  <c r="AT165" i="33"/>
  <c r="BK125" i="33"/>
  <c r="AV227" i="33"/>
  <c r="AR147" i="33"/>
  <c r="BF63" i="33"/>
  <c r="BB147" i="33"/>
  <c r="AR188" i="33"/>
  <c r="BL204" i="33"/>
  <c r="BG123" i="33"/>
  <c r="AY175" i="33"/>
  <c r="AS214" i="33"/>
  <c r="AP133" i="33"/>
  <c r="BH101" i="33"/>
  <c r="BQ228" i="33"/>
  <c r="AQ203" i="33"/>
  <c r="BH151" i="33"/>
  <c r="AT127" i="33"/>
  <c r="AV209" i="33"/>
  <c r="AV193" i="33"/>
  <c r="BO152" i="33"/>
  <c r="AW202" i="33"/>
  <c r="BF184" i="33"/>
  <c r="AZ204" i="33"/>
  <c r="BL184" i="33"/>
  <c r="BO75" i="33"/>
  <c r="BS129" i="33"/>
  <c r="BG161" i="33"/>
  <c r="AY129" i="33"/>
  <c r="AS175" i="33"/>
  <c r="BF144" i="33"/>
  <c r="BQ161" i="33"/>
  <c r="AX162" i="33"/>
  <c r="BO193" i="33"/>
  <c r="BM124" i="33"/>
  <c r="BQ91" i="33"/>
  <c r="BR223" i="33"/>
  <c r="AV119" i="33"/>
  <c r="AX124" i="33"/>
  <c r="AV134" i="33"/>
  <c r="BG92" i="33"/>
  <c r="AZ187" i="33"/>
  <c r="AQ62" i="33"/>
  <c r="BM65" i="33"/>
  <c r="BS216" i="33"/>
  <c r="AX116" i="33"/>
  <c r="AP198" i="33"/>
  <c r="BC172" i="33"/>
  <c r="BC187" i="33"/>
  <c r="AR223" i="33"/>
  <c r="AQ118" i="33"/>
  <c r="AQ81" i="33"/>
  <c r="BQ84" i="33"/>
  <c r="AP154" i="33"/>
  <c r="BG184" i="33"/>
  <c r="AT152" i="33"/>
  <c r="AX225" i="33"/>
  <c r="BI169" i="33"/>
  <c r="AT203" i="33"/>
  <c r="AX93" i="33"/>
  <c r="AX70" i="33"/>
  <c r="AX151" i="33"/>
  <c r="BA146" i="33"/>
  <c r="BP178" i="33"/>
  <c r="BH159" i="33"/>
  <c r="BC164" i="33"/>
  <c r="AW197" i="33"/>
  <c r="BL111" i="33"/>
  <c r="BK203" i="33"/>
  <c r="AS194" i="33"/>
  <c r="BD167" i="33"/>
  <c r="BQ98" i="33"/>
  <c r="BQ73" i="33"/>
  <c r="AS154" i="33"/>
  <c r="AY222" i="33"/>
  <c r="BS80" i="33"/>
  <c r="AV207" i="33"/>
  <c r="AP66" i="33"/>
  <c r="BP228" i="33"/>
  <c r="BB189" i="33"/>
  <c r="AT119" i="33"/>
  <c r="BL226" i="33"/>
  <c r="AX123" i="33"/>
  <c r="AP158" i="33"/>
  <c r="BD191" i="33"/>
  <c r="BQ200" i="33"/>
  <c r="AU79" i="33"/>
  <c r="AW106" i="33"/>
  <c r="AS218" i="33"/>
  <c r="AW145" i="33"/>
  <c r="BR74" i="33"/>
  <c r="AW217" i="33"/>
  <c r="BB151" i="33"/>
  <c r="BD68" i="33"/>
  <c r="BF226" i="33"/>
  <c r="BI187" i="33"/>
  <c r="BP198" i="33"/>
  <c r="AU220" i="33"/>
  <c r="AR229" i="33"/>
  <c r="BR162" i="33"/>
  <c r="AV115" i="33"/>
  <c r="AZ186" i="33"/>
  <c r="BP180" i="33"/>
  <c r="BS154" i="33"/>
  <c r="BF97" i="33"/>
  <c r="BF72" i="33"/>
  <c r="AV214" i="33"/>
  <c r="AU115" i="33"/>
  <c r="BB136" i="33"/>
  <c r="AW161" i="33"/>
  <c r="BD217" i="33"/>
  <c r="BL193" i="33"/>
  <c r="BO112" i="33"/>
  <c r="BC91" i="33"/>
  <c r="BQ166" i="33"/>
  <c r="BG214" i="33"/>
  <c r="BG218" i="33"/>
  <c r="BM181" i="33"/>
  <c r="BF185" i="33"/>
  <c r="BN136" i="33"/>
  <c r="AT225" i="33"/>
  <c r="BM150" i="33"/>
  <c r="BB90" i="33"/>
  <c r="AV74" i="33"/>
  <c r="AU200" i="33"/>
  <c r="BP76" i="33"/>
  <c r="AQ93" i="33"/>
  <c r="AQ70" i="33"/>
  <c r="BM182" i="33"/>
  <c r="AV187" i="33"/>
  <c r="BE130" i="33"/>
  <c r="BN82" i="33"/>
  <c r="BH187" i="33"/>
  <c r="BK146" i="33"/>
  <c r="AR194" i="33"/>
  <c r="BS167" i="33"/>
  <c r="AZ129" i="33"/>
  <c r="AT178" i="33"/>
  <c r="BA193" i="33"/>
  <c r="BI173" i="33"/>
  <c r="BK75" i="33"/>
  <c r="AZ115" i="33"/>
  <c r="AY180" i="33"/>
  <c r="BI166" i="33"/>
  <c r="BI213" i="33"/>
  <c r="AY159" i="33"/>
  <c r="AS78" i="33"/>
  <c r="BI93" i="33"/>
  <c r="BI70" i="33"/>
  <c r="BK105" i="33"/>
  <c r="AV91" i="33"/>
  <c r="BO147" i="33"/>
  <c r="AX213" i="33"/>
  <c r="AP174" i="33"/>
  <c r="BH118" i="33"/>
  <c r="BB74" i="33"/>
  <c r="AP123" i="33"/>
  <c r="AT198" i="33"/>
  <c r="BS106" i="33"/>
  <c r="BO210" i="33"/>
  <c r="BE170" i="33"/>
  <c r="BB180" i="33"/>
  <c r="AY146" i="33"/>
  <c r="BL81" i="33"/>
  <c r="BA198" i="33"/>
  <c r="BS78" i="33"/>
  <c r="AY100" i="33"/>
  <c r="BO118" i="33"/>
  <c r="BE182" i="33"/>
  <c r="AY220" i="33"/>
  <c r="BJ122" i="33"/>
  <c r="BD185" i="33"/>
  <c r="BQ220" i="33"/>
  <c r="BE171" i="33"/>
  <c r="AW74" i="33"/>
  <c r="AY145" i="33"/>
  <c r="AY176" i="33"/>
  <c r="AY99" i="33"/>
  <c r="AV149" i="33"/>
  <c r="AP91" i="33"/>
  <c r="BF70" i="33"/>
  <c r="BF93" i="33"/>
  <c r="AT168" i="33"/>
  <c r="AY123" i="33"/>
  <c r="BH150" i="33"/>
  <c r="BC140" i="33"/>
  <c r="BG89" i="33"/>
  <c r="BA79" i="33"/>
  <c r="BC218" i="33"/>
  <c r="AQ180" i="33"/>
  <c r="AQ98" i="33"/>
  <c r="AQ73" i="33"/>
  <c r="BD175" i="33"/>
  <c r="BN184" i="33"/>
  <c r="AW65" i="33"/>
  <c r="AX190" i="33"/>
  <c r="BD67" i="33"/>
  <c r="BE119" i="33"/>
  <c r="BO215" i="33"/>
  <c r="BK204" i="33"/>
  <c r="AZ195" i="33"/>
  <c r="AY75" i="33"/>
  <c r="BD210" i="33"/>
  <c r="BR136" i="33"/>
  <c r="BR212" i="33"/>
  <c r="BH126" i="33"/>
  <c r="AQ208" i="33"/>
  <c r="BK134" i="33"/>
  <c r="BC217" i="33"/>
  <c r="BJ99" i="33"/>
  <c r="BJ176" i="33"/>
  <c r="AZ93" i="33"/>
  <c r="AZ70" i="33"/>
  <c r="BR202" i="33"/>
  <c r="AZ150" i="33"/>
  <c r="AQ163" i="33"/>
  <c r="BP93" i="33"/>
  <c r="BP70" i="33"/>
  <c r="BR92" i="33"/>
  <c r="BL73" i="33"/>
  <c r="BL98" i="33"/>
  <c r="BK217" i="33"/>
  <c r="BJ160" i="33"/>
  <c r="AP92" i="33"/>
  <c r="BS188" i="33"/>
  <c r="AV100" i="33"/>
  <c r="AR212" i="33"/>
  <c r="AR101" i="33"/>
  <c r="AU142" i="33"/>
  <c r="BM179" i="33"/>
  <c r="BM180" i="33"/>
  <c r="AU168" i="33"/>
  <c r="AZ88" i="33"/>
  <c r="AT146" i="33"/>
  <c r="BM119" i="33"/>
  <c r="AZ201" i="33"/>
  <c r="BO156" i="33"/>
  <c r="BH211" i="33"/>
  <c r="AV80" i="33"/>
  <c r="AP114" i="33"/>
  <c r="BM108" i="33"/>
  <c r="BQ214" i="33"/>
  <c r="BE115" i="33"/>
  <c r="BH149" i="33"/>
  <c r="AZ122" i="33"/>
  <c r="AV184" i="33"/>
  <c r="BG113" i="33"/>
  <c r="BN117" i="33"/>
  <c r="AV185" i="33"/>
  <c r="AX200" i="33"/>
  <c r="BQ187" i="33"/>
  <c r="AY201" i="33"/>
  <c r="BA149" i="33"/>
  <c r="BJ223" i="33"/>
  <c r="AR171" i="33"/>
  <c r="BD147" i="33"/>
  <c r="AU102" i="33"/>
  <c r="BH223" i="33"/>
  <c r="AU197" i="33"/>
  <c r="AP172" i="33"/>
  <c r="BD117" i="33"/>
  <c r="BE214" i="33"/>
  <c r="BL123" i="33"/>
  <c r="BJ63" i="33"/>
  <c r="BO158" i="33"/>
  <c r="AW207" i="33"/>
  <c r="BC88" i="33"/>
  <c r="AT166" i="33"/>
  <c r="AR106" i="33"/>
  <c r="BK190" i="33"/>
  <c r="BD218" i="33"/>
  <c r="BO199" i="33"/>
  <c r="BF90" i="33"/>
  <c r="BN92" i="33"/>
  <c r="BG208" i="33"/>
  <c r="BL203" i="33"/>
  <c r="BD220" i="33"/>
  <c r="AZ144" i="33"/>
  <c r="AR182" i="33"/>
  <c r="AZ194" i="33"/>
  <c r="AR89" i="33"/>
  <c r="BK191" i="33"/>
  <c r="BS215" i="33"/>
  <c r="AS64" i="33"/>
  <c r="BB111" i="33"/>
  <c r="BD77" i="33"/>
  <c r="BK101" i="33"/>
  <c r="BE217" i="33"/>
  <c r="BD131" i="33"/>
  <c r="BG170" i="33"/>
  <c r="AW190" i="33"/>
  <c r="BB222" i="33"/>
  <c r="BN159" i="33"/>
  <c r="BP123" i="33"/>
  <c r="BQ167" i="33"/>
  <c r="BQ145" i="33"/>
  <c r="AU201" i="33"/>
  <c r="AV181" i="33"/>
  <c r="BF182" i="33"/>
  <c r="BC228" i="33"/>
  <c r="AV215" i="33"/>
  <c r="BG188" i="33"/>
  <c r="AP189" i="33"/>
  <c r="BE227" i="33"/>
  <c r="BJ96" i="33"/>
  <c r="BF95" i="33"/>
  <c r="BD172" i="33"/>
  <c r="BR123" i="33"/>
  <c r="AZ146" i="33"/>
  <c r="AU118" i="33"/>
  <c r="AQ74" i="33"/>
  <c r="BG111" i="33"/>
  <c r="BI101" i="33"/>
  <c r="BN144" i="33"/>
  <c r="AY144" i="33"/>
  <c r="BI88" i="33"/>
  <c r="BF112" i="33"/>
  <c r="BA209" i="33"/>
  <c r="AT186" i="33"/>
  <c r="BO133" i="33"/>
  <c r="BC167" i="33"/>
  <c r="BJ68" i="33"/>
  <c r="BK200" i="33"/>
  <c r="AZ92" i="33"/>
  <c r="BJ173" i="33"/>
  <c r="AQ134" i="33"/>
  <c r="BI199" i="33"/>
  <c r="BI83" i="33"/>
  <c r="AR217" i="33"/>
  <c r="BQ206" i="33"/>
  <c r="BP186" i="33"/>
  <c r="BE83" i="33"/>
  <c r="BK230" i="33"/>
  <c r="AQ151" i="33"/>
  <c r="AX173" i="33"/>
  <c r="BR116" i="33"/>
  <c r="BM80" i="33"/>
  <c r="BF211" i="33"/>
  <c r="AV75" i="33"/>
  <c r="AW125" i="33"/>
  <c r="AQ79" i="33"/>
  <c r="AX201" i="33"/>
  <c r="BJ168" i="33"/>
  <c r="BB98" i="33"/>
  <c r="BB73" i="33"/>
  <c r="AX143" i="33"/>
  <c r="BG145" i="33"/>
  <c r="AQ214" i="33"/>
  <c r="BM91" i="33"/>
  <c r="BA122" i="33"/>
  <c r="BE116" i="33"/>
  <c r="BL224" i="33"/>
  <c r="BE181" i="33"/>
  <c r="BC124" i="33"/>
  <c r="AQ187" i="33"/>
  <c r="BJ151" i="33"/>
  <c r="BQ147" i="33"/>
  <c r="BH125" i="33"/>
  <c r="AU85" i="33"/>
  <c r="BR215" i="33"/>
  <c r="BJ111" i="33"/>
  <c r="BJ225" i="33"/>
  <c r="BM195" i="33"/>
  <c r="AR149" i="33"/>
  <c r="BN185" i="33"/>
  <c r="BP197" i="33"/>
  <c r="BH120" i="33"/>
  <c r="AU198" i="33"/>
  <c r="BB133" i="33"/>
  <c r="AP195" i="33"/>
  <c r="AT99" i="33"/>
  <c r="AT176" i="33"/>
  <c r="BG79" i="33"/>
  <c r="AX142" i="33"/>
  <c r="AX202" i="33"/>
  <c r="BO76" i="33"/>
  <c r="BO148" i="33"/>
  <c r="BD206" i="33"/>
  <c r="BJ172" i="33"/>
  <c r="BP218" i="33"/>
  <c r="AP180" i="33"/>
  <c r="AX109" i="33"/>
  <c r="BJ197" i="33"/>
  <c r="BM183" i="33"/>
  <c r="BE154" i="33"/>
  <c r="AW107" i="33"/>
  <c r="BJ205" i="33"/>
  <c r="BS144" i="33"/>
  <c r="BF81" i="33"/>
  <c r="AZ151" i="33"/>
  <c r="AQ219" i="33"/>
  <c r="AT108" i="33"/>
  <c r="BO87" i="33"/>
  <c r="AP181" i="33"/>
  <c r="AZ178" i="33"/>
  <c r="AR197" i="33"/>
  <c r="AS75" i="33"/>
  <c r="AP89" i="33"/>
  <c r="BC132" i="33"/>
  <c r="BO166" i="33"/>
  <c r="AP231" i="33"/>
  <c r="BC210" i="33"/>
  <c r="AZ173" i="33"/>
  <c r="BS214" i="33"/>
  <c r="BD183" i="33"/>
  <c r="BH133" i="33"/>
  <c r="BA62" i="33"/>
  <c r="AU189" i="33"/>
  <c r="AS117" i="33"/>
  <c r="AY71" i="33"/>
  <c r="BP139" i="33"/>
  <c r="AS141" i="33"/>
  <c r="BG152" i="33"/>
  <c r="AW138" i="33"/>
  <c r="AY224" i="33"/>
  <c r="BH177" i="33"/>
  <c r="BK206" i="33"/>
  <c r="BI202" i="33"/>
  <c r="BG108" i="33"/>
  <c r="BM139" i="33"/>
  <c r="BC141" i="33"/>
  <c r="AU113" i="33"/>
  <c r="BN146" i="33"/>
  <c r="BL197" i="33"/>
  <c r="AQ115" i="33"/>
  <c r="AZ125" i="33"/>
  <c r="BA174" i="33"/>
  <c r="BO220" i="33"/>
  <c r="AQ116" i="33"/>
  <c r="BS229" i="33"/>
  <c r="AZ133" i="33"/>
  <c r="BI87" i="33"/>
  <c r="AR157" i="33"/>
  <c r="BO203" i="33"/>
  <c r="AV203" i="33"/>
  <c r="BA224" i="33"/>
  <c r="BC176" i="33"/>
  <c r="BC99" i="33"/>
  <c r="BM122" i="33"/>
  <c r="AR168" i="33"/>
  <c r="BR139" i="33"/>
  <c r="BN178" i="33"/>
  <c r="BO213" i="33"/>
  <c r="BC90" i="33"/>
  <c r="BJ183" i="33"/>
  <c r="BF222" i="33"/>
  <c r="AP156" i="33"/>
  <c r="AT200" i="33"/>
  <c r="AS124" i="33"/>
  <c r="AQ105" i="33"/>
  <c r="AU182" i="33"/>
  <c r="BK74" i="33"/>
  <c r="BJ206" i="33"/>
  <c r="AZ140" i="33"/>
  <c r="BB175" i="33"/>
  <c r="AU132" i="33"/>
  <c r="BM206" i="33"/>
  <c r="AW196" i="33"/>
  <c r="AW167" i="33"/>
  <c r="AV174" i="33"/>
  <c r="BP81" i="33"/>
  <c r="AT188" i="33"/>
  <c r="BE144" i="33"/>
  <c r="BF121" i="33"/>
  <c r="BJ128" i="33"/>
  <c r="AW85" i="33"/>
  <c r="AR164" i="33"/>
  <c r="BK213" i="33"/>
  <c r="BF198" i="33"/>
  <c r="BN97" i="33"/>
  <c r="BN72" i="33"/>
  <c r="BK196" i="33"/>
  <c r="AP64" i="33"/>
  <c r="BC105" i="33"/>
  <c r="AP118" i="33"/>
  <c r="BF189" i="33"/>
  <c r="AR66" i="33"/>
  <c r="AW137" i="33"/>
  <c r="BJ180" i="33"/>
  <c r="AU165" i="33"/>
  <c r="AZ179" i="33"/>
  <c r="BH113" i="33"/>
  <c r="AX199" i="33"/>
  <c r="BI73" i="33"/>
  <c r="BI98" i="33"/>
  <c r="BB117" i="33"/>
  <c r="BR203" i="33"/>
  <c r="BP133" i="33"/>
  <c r="AZ224" i="33"/>
  <c r="AV96" i="33"/>
  <c r="BJ112" i="33"/>
  <c r="AW195" i="33"/>
  <c r="BM208" i="33"/>
  <c r="AT147" i="33"/>
  <c r="AP127" i="33"/>
  <c r="BK208" i="33"/>
  <c r="BC133" i="33"/>
  <c r="BE177" i="33"/>
  <c r="AQ127" i="33"/>
  <c r="AU185" i="33"/>
  <c r="BD219" i="33"/>
  <c r="AZ226" i="33"/>
  <c r="AY108" i="33"/>
  <c r="AY205" i="33"/>
  <c r="BH77" i="33"/>
  <c r="AT215" i="33"/>
  <c r="BG81" i="33"/>
  <c r="AZ119" i="33"/>
  <c r="BA219" i="33"/>
  <c r="BH124" i="33"/>
  <c r="BJ167" i="33"/>
  <c r="AR115" i="33"/>
  <c r="BN172" i="33"/>
  <c r="BB162" i="33"/>
  <c r="BD176" i="33"/>
  <c r="BD99" i="33"/>
  <c r="AS80" i="33"/>
  <c r="BH122" i="33"/>
  <c r="AT219" i="33"/>
  <c r="BR151" i="33"/>
  <c r="AY188" i="33"/>
  <c r="BK68" i="33"/>
  <c r="BE194" i="33"/>
  <c r="AV230" i="33"/>
  <c r="BS119" i="33"/>
  <c r="BQ89" i="33"/>
  <c r="BQ62" i="33"/>
  <c r="BF98" i="33"/>
  <c r="BF73" i="33"/>
  <c r="BS172" i="33"/>
  <c r="BE108" i="33"/>
  <c r="AU71" i="33"/>
  <c r="AT194" i="33"/>
  <c r="BG78" i="33"/>
  <c r="BR65" i="33"/>
  <c r="BR106" i="33"/>
  <c r="BD70" i="33"/>
  <c r="BD93" i="33"/>
  <c r="BG192" i="33"/>
  <c r="BS181" i="33"/>
  <c r="AX177" i="33"/>
  <c r="BC139" i="33"/>
  <c r="BF88" i="33"/>
  <c r="BR146" i="33"/>
  <c r="BE197" i="33"/>
  <c r="BD223" i="33"/>
  <c r="BG159" i="33"/>
  <c r="BA189" i="33"/>
  <c r="BH143" i="33"/>
  <c r="BH224" i="33"/>
  <c r="BH131" i="33"/>
  <c r="BN163" i="33"/>
  <c r="BL116" i="33"/>
  <c r="AU169" i="33"/>
  <c r="BS128" i="33"/>
  <c r="BR132" i="33"/>
  <c r="AT164" i="33"/>
  <c r="AU149" i="33"/>
  <c r="BA223" i="33"/>
  <c r="BN110" i="33"/>
  <c r="BI221" i="33"/>
  <c r="BI123" i="33"/>
  <c r="AW76" i="33"/>
  <c r="BS186" i="33"/>
  <c r="BI80" i="33"/>
  <c r="BI107" i="33"/>
  <c r="BE131" i="33"/>
  <c r="BC184" i="33"/>
  <c r="BE189" i="33"/>
  <c r="BG200" i="33"/>
  <c r="AW63" i="33"/>
  <c r="BR166" i="33"/>
  <c r="AY202" i="33"/>
  <c r="BP158" i="33"/>
  <c r="BK189" i="33"/>
  <c r="AT120" i="33"/>
  <c r="AY142" i="33"/>
  <c r="AX169" i="33"/>
  <c r="BA145" i="33"/>
  <c r="BN118" i="33"/>
  <c r="AV231" i="33"/>
  <c r="AU120" i="33"/>
  <c r="BP85" i="33"/>
  <c r="BL138" i="33"/>
  <c r="AU194" i="33"/>
  <c r="AU88" i="33"/>
  <c r="BD171" i="33"/>
  <c r="BQ138" i="33"/>
  <c r="BD178" i="33"/>
  <c r="BH135" i="33"/>
  <c r="BG205" i="33"/>
  <c r="AV101" i="33"/>
  <c r="BM171" i="33"/>
  <c r="BP190" i="33"/>
  <c r="BG185" i="33"/>
  <c r="AQ188" i="33"/>
  <c r="BB225" i="33"/>
  <c r="AW150" i="33"/>
  <c r="BA80" i="33"/>
  <c r="BM72" i="33"/>
  <c r="BM97" i="33"/>
  <c r="AV142" i="33"/>
  <c r="BR147" i="33"/>
  <c r="AR218" i="33"/>
  <c r="AS110" i="33"/>
  <c r="AT218" i="33"/>
  <c r="BD186" i="33"/>
  <c r="AZ206" i="33"/>
  <c r="BJ107" i="33"/>
  <c r="AV162" i="33"/>
  <c r="AT180" i="33"/>
  <c r="BD132" i="33"/>
  <c r="BG131" i="33"/>
  <c r="BO96" i="33"/>
  <c r="BK202" i="33"/>
  <c r="BM170" i="33"/>
  <c r="AX231" i="33"/>
  <c r="AY215" i="33"/>
  <c r="AP179" i="33"/>
  <c r="AT144" i="33"/>
  <c r="BR84" i="33"/>
  <c r="BA162" i="33"/>
  <c r="AZ165" i="33"/>
  <c r="BL114" i="33"/>
  <c r="BS101" i="33"/>
  <c r="BC76" i="33"/>
  <c r="AW177" i="33"/>
  <c r="BN197" i="33"/>
  <c r="BF141" i="33"/>
  <c r="AQ201" i="33"/>
  <c r="AQ138" i="33"/>
  <c r="BJ145" i="33"/>
  <c r="BC119" i="33"/>
  <c r="BR87" i="33"/>
  <c r="AW179" i="33"/>
  <c r="BP103" i="33"/>
  <c r="AS199" i="33"/>
  <c r="BL93" i="33"/>
  <c r="BL70" i="33"/>
  <c r="AX98" i="33"/>
  <c r="AX73" i="33"/>
  <c r="BA192" i="33"/>
  <c r="BF188" i="33"/>
  <c r="BF66" i="33"/>
  <c r="BQ67" i="33"/>
  <c r="AW149" i="33"/>
  <c r="BB199" i="33"/>
  <c r="BH92" i="33"/>
  <c r="BD169" i="33"/>
  <c r="BG129" i="33"/>
  <c r="BA142" i="33"/>
  <c r="BH216" i="33"/>
  <c r="BF96" i="33"/>
  <c r="AR124" i="33"/>
  <c r="BE121" i="33"/>
  <c r="BI132" i="33"/>
  <c r="AQ123" i="33"/>
  <c r="BQ199" i="33"/>
  <c r="AX134" i="33"/>
  <c r="AY167" i="33"/>
  <c r="BA191" i="33"/>
  <c r="AQ218" i="33"/>
  <c r="BB200" i="33"/>
  <c r="BS147" i="33"/>
  <c r="AR211" i="33"/>
  <c r="BI217" i="33"/>
  <c r="BG171" i="33"/>
  <c r="BB146" i="33"/>
  <c r="BH87" i="33"/>
  <c r="BM88" i="33"/>
  <c r="AR221" i="33"/>
  <c r="BF170" i="33"/>
  <c r="BN133" i="33"/>
  <c r="BP157" i="33"/>
  <c r="BO229" i="33"/>
  <c r="BF194" i="33"/>
  <c r="AY219" i="33"/>
  <c r="BH191" i="33"/>
  <c r="BM111" i="33"/>
  <c r="BG82" i="33"/>
  <c r="AT204" i="33"/>
  <c r="AX150" i="33"/>
  <c r="BF92" i="33"/>
  <c r="AV146" i="33"/>
  <c r="BL136" i="33"/>
  <c r="BC227" i="33"/>
  <c r="AT181" i="33"/>
  <c r="BR172" i="33"/>
  <c r="BL170" i="33"/>
  <c r="BO81" i="33"/>
  <c r="AX127" i="33"/>
  <c r="BB149" i="33"/>
  <c r="AT212" i="33"/>
  <c r="AP170" i="33"/>
  <c r="BS85" i="33"/>
  <c r="AX226" i="33"/>
  <c r="BO231" i="33"/>
  <c r="AU224" i="33"/>
  <c r="AY166" i="33"/>
  <c r="BE206" i="33"/>
  <c r="AZ152" i="33"/>
  <c r="BN130" i="33"/>
  <c r="BE135" i="33"/>
  <c r="BH109" i="33"/>
  <c r="AV141" i="33"/>
  <c r="AR114" i="33"/>
  <c r="AP227" i="33"/>
  <c r="AZ166" i="33"/>
  <c r="BQ90" i="33"/>
  <c r="BE153" i="33"/>
  <c r="AV208" i="33"/>
  <c r="BD215" i="33"/>
  <c r="BL94" i="33"/>
  <c r="BA111" i="33"/>
  <c r="BA215" i="33"/>
  <c r="BK131" i="33"/>
  <c r="BO160" i="33"/>
  <c r="BO176" i="33"/>
  <c r="BO99" i="33"/>
  <c r="BL89" i="33"/>
  <c r="AY114" i="33"/>
  <c r="BP104" i="33"/>
  <c r="BI163" i="33"/>
  <c r="BO98" i="33"/>
  <c r="BO73" i="33"/>
  <c r="AW99" i="33"/>
  <c r="AW176" i="33"/>
  <c r="BS225" i="33"/>
  <c r="BQ115" i="33"/>
  <c r="BN131" i="33"/>
  <c r="BR113" i="33"/>
  <c r="BL202" i="33"/>
  <c r="BJ219" i="33"/>
  <c r="BM67" i="33"/>
  <c r="AW79" i="33"/>
  <c r="BR108" i="33"/>
  <c r="BC154" i="33"/>
  <c r="AQ135" i="33"/>
  <c r="AV177" i="33"/>
  <c r="BI110" i="33"/>
  <c r="BQ113" i="33"/>
  <c r="BC89" i="33"/>
  <c r="BD230" i="33"/>
  <c r="BA151" i="33"/>
  <c r="BC137" i="33"/>
  <c r="BK104" i="33"/>
  <c r="AQ222" i="33"/>
  <c r="BB172" i="33"/>
  <c r="BI126" i="33"/>
  <c r="BB204" i="33"/>
  <c r="BQ107" i="33"/>
  <c r="AY172" i="33"/>
  <c r="BJ191" i="33"/>
  <c r="BS226" i="33"/>
  <c r="BN181" i="33"/>
  <c r="AR150" i="33"/>
  <c r="BP179" i="33"/>
  <c r="AP149" i="33"/>
  <c r="AT79" i="33"/>
  <c r="BL213" i="33"/>
  <c r="AY174" i="33"/>
  <c r="AY155" i="33"/>
  <c r="AR138" i="33"/>
  <c r="BJ187" i="33"/>
  <c r="BH67" i="33"/>
  <c r="AR76" i="33"/>
  <c r="BP152" i="33"/>
  <c r="BF105" i="33"/>
  <c r="BH141" i="33"/>
  <c r="BB197" i="33"/>
  <c r="BK227" i="33"/>
  <c r="BN215" i="33"/>
  <c r="BG87" i="33"/>
  <c r="AY156" i="33"/>
  <c r="BI143" i="33"/>
  <c r="BB217" i="33"/>
  <c r="BB92" i="33"/>
  <c r="BI125" i="33"/>
  <c r="AT87" i="33"/>
  <c r="BD158" i="33"/>
  <c r="BS148" i="33"/>
  <c r="AQ174" i="33"/>
  <c r="AW191" i="33"/>
  <c r="AT201" i="33"/>
  <c r="AV126" i="33"/>
  <c r="AZ192" i="33"/>
  <c r="BF207" i="33"/>
  <c r="BO91" i="33"/>
  <c r="BS222" i="33"/>
  <c r="BE112" i="33"/>
  <c r="BH91" i="33"/>
  <c r="AQ149" i="33"/>
  <c r="BN83" i="33"/>
  <c r="AP125" i="33"/>
  <c r="BQ198" i="33"/>
  <c r="BA82" i="33"/>
  <c r="BQ224" i="33"/>
  <c r="AS123" i="33"/>
  <c r="BJ204" i="33"/>
  <c r="BB221" i="33"/>
  <c r="BO223" i="33"/>
  <c r="BK188" i="33"/>
  <c r="BO214" i="33"/>
  <c r="BG115" i="33"/>
  <c r="AU151" i="33"/>
  <c r="AR155" i="33"/>
  <c r="AQ92" i="33"/>
  <c r="BJ209" i="33"/>
  <c r="BF125" i="33"/>
  <c r="BA217" i="33"/>
  <c r="BQ136" i="33"/>
  <c r="BG230" i="33"/>
  <c r="AU179" i="33"/>
  <c r="AY85" i="33"/>
  <c r="BE213" i="33"/>
  <c r="BQ218" i="33"/>
  <c r="BM103" i="33"/>
  <c r="AU116" i="33"/>
  <c r="BN191" i="33"/>
  <c r="BF106" i="33"/>
  <c r="BQ121" i="33"/>
  <c r="AR199" i="33"/>
  <c r="AV179" i="33"/>
  <c r="BM172" i="33"/>
  <c r="BG125" i="33"/>
  <c r="AU89" i="33"/>
  <c r="BM177" i="33"/>
  <c r="BG119" i="33"/>
  <c r="BP176" i="33"/>
  <c r="BP99" i="33"/>
  <c r="AQ84" i="33"/>
  <c r="BA216" i="33"/>
  <c r="AY88" i="33"/>
  <c r="BC134" i="33"/>
  <c r="AQ152" i="33"/>
  <c r="BA75" i="33"/>
  <c r="AS145" i="33"/>
  <c r="BR143" i="33"/>
  <c r="BR230" i="33"/>
  <c r="AP87" i="33"/>
  <c r="AY138" i="33"/>
  <c r="AS70" i="33"/>
  <c r="AS93" i="33"/>
  <c r="BD66" i="33"/>
  <c r="AW213" i="33"/>
  <c r="BP212" i="33"/>
  <c r="AX230" i="33"/>
  <c r="AV107" i="33"/>
  <c r="AP102" i="33"/>
  <c r="AZ130" i="33"/>
  <c r="BB121" i="33"/>
  <c r="BF149" i="33"/>
  <c r="BO107" i="33"/>
  <c r="BH96" i="33"/>
  <c r="BE72" i="33"/>
  <c r="BE97" i="33"/>
  <c r="AV175" i="33"/>
  <c r="AY116" i="33"/>
  <c r="AU186" i="33"/>
  <c r="AW227" i="33"/>
  <c r="BH178" i="33"/>
  <c r="BI105" i="33"/>
  <c r="BO101" i="33"/>
  <c r="BR127" i="33"/>
  <c r="AV135" i="33"/>
  <c r="BN145" i="33"/>
  <c r="BE175" i="33"/>
  <c r="BP109" i="33"/>
  <c r="BO175" i="33"/>
  <c r="BS135" i="33"/>
  <c r="AR161" i="33"/>
  <c r="BG104" i="33"/>
  <c r="BK224" i="33"/>
  <c r="AW203" i="33"/>
  <c r="BC209" i="33"/>
  <c r="BG164" i="33"/>
  <c r="BP205" i="33"/>
  <c r="BF217" i="33"/>
  <c r="AS178" i="33"/>
  <c r="BD104" i="33"/>
  <c r="AZ156" i="33"/>
  <c r="BL160" i="33"/>
  <c r="BJ162" i="33"/>
  <c r="AY109" i="33"/>
  <c r="AS220" i="33"/>
  <c r="AX174" i="33"/>
  <c r="BH86" i="33"/>
  <c r="BD153" i="33"/>
  <c r="BB171" i="33"/>
  <c r="BG155" i="33"/>
  <c r="AU99" i="33"/>
  <c r="AU176" i="33"/>
  <c r="AX65" i="33"/>
  <c r="BO150" i="33"/>
  <c r="BO111" i="33"/>
  <c r="AW80" i="33"/>
  <c r="BB142" i="33"/>
  <c r="BR76" i="33"/>
  <c r="BD156" i="33"/>
  <c r="BN148" i="33"/>
  <c r="BK122" i="33"/>
  <c r="BE215" i="33"/>
  <c r="BI193" i="33"/>
  <c r="AX192" i="33"/>
  <c r="AP124" i="33"/>
  <c r="AU112" i="33"/>
  <c r="BH139" i="33"/>
  <c r="BF117" i="33"/>
  <c r="BN77" i="33"/>
  <c r="BH230" i="33"/>
  <c r="AV110" i="33"/>
  <c r="AX212" i="33"/>
  <c r="BE90" i="33"/>
  <c r="AZ212" i="33"/>
  <c r="AZ102" i="33"/>
  <c r="AU158" i="33"/>
  <c r="AQ133" i="33"/>
  <c r="AV125" i="33"/>
  <c r="BO161" i="33"/>
  <c r="AX217" i="33"/>
  <c r="AQ124" i="33"/>
  <c r="BG217" i="33"/>
  <c r="AW113" i="33"/>
  <c r="AX146" i="33"/>
  <c r="BL125" i="33"/>
  <c r="BP222" i="33"/>
  <c r="BO113" i="33"/>
  <c r="BQ175" i="33"/>
  <c r="BD105" i="33"/>
  <c r="BQ172" i="33"/>
  <c r="AY120" i="33"/>
  <c r="BI127" i="33"/>
  <c r="BD161" i="33"/>
  <c r="BM109" i="33"/>
  <c r="BJ213" i="33"/>
  <c r="AZ157" i="33"/>
  <c r="AR142" i="33"/>
  <c r="AP178" i="33"/>
  <c r="AP210" i="33"/>
  <c r="BE167" i="33"/>
  <c r="BP155" i="33"/>
  <c r="BQ186" i="33"/>
  <c r="BN116" i="33"/>
  <c r="AQ77" i="33"/>
  <c r="BM159" i="33"/>
  <c r="BR222" i="33"/>
  <c r="BA109" i="33"/>
  <c r="BJ192" i="33"/>
  <c r="BP95" i="33"/>
  <c r="BR167" i="33"/>
  <c r="BD224" i="33"/>
  <c r="AY229" i="33"/>
  <c r="BM127" i="33"/>
  <c r="BH129" i="33"/>
  <c r="BP80" i="33"/>
  <c r="BR195" i="33"/>
  <c r="BL206" i="33"/>
  <c r="BK214" i="33"/>
  <c r="BE192" i="33"/>
  <c r="BC215" i="33"/>
  <c r="BE150" i="33"/>
  <c r="BF134" i="33"/>
  <c r="BE204" i="33"/>
  <c r="AU75" i="33"/>
  <c r="AS131" i="33"/>
  <c r="AP183" i="33"/>
  <c r="BS153" i="33"/>
  <c r="AW163" i="33"/>
  <c r="BI225" i="33"/>
  <c r="AU96" i="33"/>
  <c r="BE222" i="33"/>
  <c r="BJ184" i="33"/>
  <c r="BM93" i="33"/>
  <c r="BM70" i="33"/>
  <c r="AU167" i="33"/>
  <c r="AT113" i="33"/>
  <c r="AW184" i="33"/>
  <c r="BQ159" i="33"/>
  <c r="BF191" i="33"/>
  <c r="AX68" i="33"/>
  <c r="AR187" i="33"/>
  <c r="AW178" i="33"/>
  <c r="BA137" i="33"/>
  <c r="AS169" i="33"/>
  <c r="BA204" i="33"/>
  <c r="AQ175" i="33"/>
  <c r="BG228" i="33"/>
  <c r="BB224" i="33"/>
  <c r="BN101" i="33"/>
  <c r="BL200" i="33"/>
  <c r="BK62" i="33"/>
  <c r="BA201" i="33"/>
  <c r="AU207" i="33"/>
  <c r="AW171" i="33"/>
  <c r="BJ85" i="33"/>
  <c r="BS118" i="33"/>
  <c r="BI215" i="33"/>
  <c r="BK192" i="33"/>
  <c r="BD106" i="33"/>
  <c r="BP162" i="33"/>
  <c r="AQ100" i="33"/>
  <c r="BR154" i="33"/>
  <c r="BR88" i="33"/>
  <c r="BA78" i="33"/>
  <c r="AW172" i="33"/>
  <c r="AY206" i="33"/>
  <c r="AS107" i="33"/>
  <c r="AV129" i="33"/>
  <c r="AX198" i="33"/>
  <c r="AV229" i="33"/>
  <c r="BO132" i="33"/>
  <c r="BK82" i="33"/>
  <c r="BP129" i="33"/>
  <c r="BC121" i="33"/>
  <c r="BQ85" i="33"/>
  <c r="BG175" i="33"/>
  <c r="BC175" i="33"/>
  <c r="BJ127" i="33"/>
  <c r="BO218" i="33"/>
  <c r="AW228" i="33"/>
  <c r="BG226" i="33"/>
  <c r="BP62" i="33"/>
  <c r="BI155" i="33"/>
  <c r="BD163" i="33"/>
  <c r="BP202" i="33"/>
  <c r="AS114" i="33"/>
  <c r="AY83" i="33"/>
  <c r="BS130" i="33"/>
  <c r="BL147" i="33"/>
  <c r="BS196" i="33"/>
  <c r="BA90" i="33"/>
  <c r="AR120" i="33"/>
  <c r="BS146" i="33"/>
  <c r="BC196" i="33"/>
  <c r="AV118" i="33"/>
  <c r="AV140" i="33"/>
  <c r="BF65" i="33"/>
  <c r="AY143" i="33"/>
  <c r="BH169" i="33"/>
  <c r="BQ190" i="33"/>
  <c r="BG180" i="33"/>
  <c r="BE166" i="33"/>
  <c r="BS89" i="33"/>
  <c r="AW198" i="33"/>
  <c r="AS128" i="33"/>
  <c r="BD192" i="33"/>
  <c r="BM105" i="33"/>
  <c r="BS166" i="33"/>
  <c r="BL155" i="33"/>
  <c r="BH80" i="33"/>
  <c r="BF209" i="33"/>
  <c r="BH105" i="33"/>
  <c r="AU175" i="33"/>
  <c r="AZ128" i="33"/>
  <c r="AY183" i="33"/>
  <c r="BE178" i="33"/>
  <c r="BC193" i="33"/>
  <c r="BF204" i="33"/>
  <c r="AZ136" i="33"/>
  <c r="BD222" i="33"/>
  <c r="BB72" i="33"/>
  <c r="BB97" i="33"/>
  <c r="BF62" i="33"/>
  <c r="BA113" i="33"/>
  <c r="AV71" i="33"/>
  <c r="AW108" i="33"/>
  <c r="AP207" i="33"/>
  <c r="BJ220" i="33"/>
  <c r="BL207" i="33"/>
  <c r="BC66" i="33"/>
  <c r="BL128" i="33"/>
  <c r="BI191" i="33"/>
  <c r="BG85" i="33"/>
  <c r="BP66" i="33"/>
  <c r="AS225" i="33"/>
  <c r="BA64" i="33"/>
  <c r="AP229" i="33"/>
  <c r="BP227" i="33"/>
  <c r="BR104" i="33"/>
  <c r="AY128" i="33"/>
  <c r="AP218" i="33"/>
  <c r="AR177" i="33"/>
  <c r="AV212" i="33"/>
  <c r="BE126" i="33"/>
  <c r="AZ114" i="33"/>
  <c r="AX160" i="33"/>
  <c r="AY77" i="33"/>
  <c r="BJ194" i="33"/>
  <c r="AV98" i="33"/>
  <c r="AV73" i="33"/>
  <c r="BF214" i="33"/>
  <c r="AW223" i="33"/>
  <c r="AU212" i="33"/>
  <c r="BP231" i="33"/>
  <c r="AW152" i="33"/>
  <c r="BJ114" i="33"/>
  <c r="BF199" i="33"/>
  <c r="BR199" i="33"/>
  <c r="BA152" i="33"/>
  <c r="AT106" i="33"/>
  <c r="AW229" i="33"/>
  <c r="AZ117" i="33"/>
  <c r="BK121" i="33"/>
  <c r="BS62" i="33"/>
  <c r="AV132" i="33"/>
  <c r="AP188" i="33"/>
  <c r="AV198" i="33"/>
  <c r="BP120" i="33"/>
  <c r="BI197" i="33"/>
  <c r="BB174" i="33"/>
  <c r="AP117" i="33"/>
  <c r="AS112" i="33"/>
  <c r="BG167" i="33"/>
  <c r="AZ171" i="33"/>
  <c r="AW210" i="33"/>
  <c r="BA175" i="33"/>
  <c r="BJ137" i="33"/>
  <c r="BI116" i="33"/>
  <c r="AS83" i="33"/>
  <c r="AR121" i="33"/>
  <c r="BR192" i="33"/>
  <c r="BR135" i="33"/>
  <c r="AZ97" i="33"/>
  <c r="AZ72" i="33"/>
  <c r="BR83" i="33"/>
  <c r="AW201" i="33"/>
  <c r="AQ220" i="33"/>
  <c r="AY102" i="33"/>
  <c r="BG225" i="33"/>
  <c r="BR184" i="33"/>
  <c r="AU67" i="33"/>
  <c r="AW148" i="33"/>
  <c r="AX170" i="33"/>
  <c r="BC205" i="33"/>
  <c r="BD119" i="33"/>
  <c r="BD177" i="33"/>
  <c r="BO202" i="33"/>
  <c r="AS94" i="33"/>
  <c r="AP101" i="33"/>
  <c r="BC170" i="33"/>
  <c r="BL189" i="33"/>
  <c r="BF131" i="33"/>
  <c r="AY171" i="33"/>
  <c r="AR184" i="33"/>
  <c r="BB229" i="33"/>
  <c r="BH66" i="33"/>
  <c r="BJ103" i="33"/>
  <c r="BS223" i="33"/>
  <c r="BI131" i="33"/>
  <c r="BI94" i="33"/>
  <c r="BE185" i="33"/>
  <c r="BS210" i="33"/>
  <c r="BF159" i="33"/>
  <c r="BB107" i="33"/>
  <c r="BM211" i="33"/>
  <c r="BN112" i="33"/>
  <c r="AQ91" i="33"/>
  <c r="BN121" i="33"/>
  <c r="BP141" i="33"/>
  <c r="BK175" i="33"/>
  <c r="BA87" i="33"/>
  <c r="AT94" i="33"/>
  <c r="BB140" i="33"/>
  <c r="BR91" i="33"/>
  <c r="BJ185" i="33"/>
  <c r="BH65" i="33"/>
  <c r="AY163" i="33"/>
  <c r="BM110" i="33"/>
  <c r="BJ92" i="33"/>
  <c r="BA119" i="33"/>
  <c r="AZ214" i="33"/>
  <c r="BI67" i="33"/>
  <c r="BH171" i="33"/>
  <c r="AX115" i="33"/>
  <c r="AY63" i="33"/>
  <c r="AS222" i="33"/>
  <c r="BJ64" i="33"/>
  <c r="AX81" i="33"/>
  <c r="BM132" i="33"/>
  <c r="BP165" i="33"/>
  <c r="AY74" i="33"/>
  <c r="BF111" i="33"/>
  <c r="BR96" i="33"/>
  <c r="BF124" i="33"/>
  <c r="BG221" i="33"/>
  <c r="BN71" i="33"/>
  <c r="AP119" i="33"/>
  <c r="BN176" i="33"/>
  <c r="BN99" i="33"/>
  <c r="BC199" i="33"/>
  <c r="BQ124" i="33"/>
  <c r="BC79" i="33"/>
  <c r="BG207" i="33"/>
  <c r="BQ122" i="33"/>
  <c r="BI129" i="33"/>
  <c r="BE183" i="33"/>
  <c r="BB62" i="33"/>
  <c r="BC149" i="33"/>
  <c r="AV145" i="33"/>
  <c r="AQ178" i="33"/>
  <c r="BD90" i="33"/>
  <c r="AZ110" i="33"/>
  <c r="BC108" i="33"/>
  <c r="BC111" i="33"/>
  <c r="BQ182" i="33"/>
  <c r="AR183" i="33"/>
  <c r="AX148" i="33"/>
  <c r="AT65" i="33"/>
  <c r="BQ141" i="33"/>
  <c r="AX175" i="33"/>
  <c r="BQ153" i="33"/>
  <c r="AY64" i="33"/>
  <c r="BR89" i="33"/>
  <c r="BD141" i="33"/>
  <c r="BP194" i="33"/>
  <c r="BO204" i="33"/>
  <c r="AP212" i="33"/>
  <c r="BM131" i="33"/>
  <c r="AQ119" i="33"/>
  <c r="AP121" i="33"/>
  <c r="AY181" i="33"/>
  <c r="AY231" i="33"/>
  <c r="BG162" i="33"/>
  <c r="AU160" i="33"/>
  <c r="AV143" i="33"/>
  <c r="BA112" i="33"/>
  <c r="AX99" i="33"/>
  <c r="AX176" i="33"/>
  <c r="BE158" i="33"/>
  <c r="AR82" i="33"/>
  <c r="BG215" i="33"/>
  <c r="BC131" i="33"/>
  <c r="BI89" i="33"/>
  <c r="BC195" i="33"/>
  <c r="BL150" i="33"/>
  <c r="BF173" i="33"/>
  <c r="BO177" i="33"/>
  <c r="BN214" i="33"/>
  <c r="BR112" i="33"/>
  <c r="AZ109" i="33"/>
  <c r="BR98" i="33"/>
  <c r="BR73" i="33"/>
  <c r="BL159" i="33"/>
  <c r="BN202" i="33"/>
  <c r="BQ129" i="33"/>
  <c r="BM140" i="33"/>
  <c r="BK187" i="33"/>
  <c r="BI211" i="33"/>
  <c r="BL134" i="33"/>
  <c r="BH217" i="33"/>
  <c r="AW157" i="33"/>
  <c r="AW208" i="33"/>
  <c r="AY196" i="33"/>
  <c r="BF109" i="33"/>
  <c r="BK140" i="33"/>
  <c r="AT217" i="33"/>
  <c r="BF143" i="33"/>
  <c r="BR226" i="33"/>
  <c r="BO86" i="33"/>
  <c r="AQ162" i="33"/>
  <c r="BI229" i="33"/>
  <c r="BL195" i="33"/>
  <c r="AY104" i="33"/>
  <c r="BR128" i="33"/>
  <c r="BE84" i="33"/>
  <c r="AQ167" i="33"/>
  <c r="AS182" i="33"/>
  <c r="BH137" i="33"/>
  <c r="AR67" i="33"/>
  <c r="BD103" i="33"/>
  <c r="BI142" i="33"/>
  <c r="AV66" i="33"/>
  <c r="AX165" i="33"/>
  <c r="AT76" i="33"/>
  <c r="BD143" i="33"/>
  <c r="BK149" i="33"/>
  <c r="BJ120" i="33"/>
  <c r="BL102" i="33"/>
  <c r="AT171" i="33"/>
  <c r="BR169" i="33"/>
  <c r="AQ75" i="33"/>
  <c r="BN89" i="33"/>
  <c r="AV182" i="33"/>
  <c r="BM203" i="33"/>
  <c r="BQ72" i="33"/>
  <c r="BQ97" i="33"/>
  <c r="BR174" i="33"/>
  <c r="AQ156" i="33"/>
  <c r="BJ217" i="33"/>
  <c r="BL161" i="33"/>
  <c r="BK167" i="33"/>
  <c r="AV226" i="33"/>
  <c r="BH164" i="33"/>
  <c r="BC120" i="33"/>
  <c r="BM185" i="33"/>
  <c r="BS125" i="33"/>
  <c r="AW110" i="33"/>
  <c r="AS180" i="33"/>
  <c r="BP229" i="33"/>
  <c r="BQ211" i="33"/>
  <c r="AY208" i="33"/>
  <c r="AV109" i="33"/>
  <c r="AX193" i="33"/>
  <c r="BP171" i="33"/>
  <c r="BB160" i="33"/>
  <c r="BF158" i="33"/>
  <c r="BE67" i="33"/>
  <c r="BB138" i="33"/>
  <c r="BA218" i="33"/>
  <c r="BR206" i="33"/>
  <c r="BC162" i="33"/>
  <c r="BE176" i="33"/>
  <c r="BE99" i="33"/>
  <c r="BB203" i="33"/>
  <c r="AW162" i="33"/>
  <c r="BG101" i="33"/>
  <c r="AV89" i="33"/>
  <c r="BK201" i="33"/>
  <c r="BD199" i="33"/>
  <c r="BJ159" i="33"/>
  <c r="BD160" i="33"/>
  <c r="AS179" i="33"/>
  <c r="BG62" i="33"/>
  <c r="BK87" i="33"/>
  <c r="AT96" i="33"/>
  <c r="AR65" i="33"/>
  <c r="BC224" i="33"/>
  <c r="BI158" i="33"/>
  <c r="AX155" i="33"/>
  <c r="AT192" i="33"/>
  <c r="BI196" i="33"/>
  <c r="BE114" i="33"/>
  <c r="BH100" i="33"/>
  <c r="BS213" i="33"/>
  <c r="BB161" i="33"/>
  <c r="BB106" i="33"/>
  <c r="BS109" i="33"/>
  <c r="BR145" i="33"/>
  <c r="BA173" i="33"/>
  <c r="BB144" i="33"/>
  <c r="BL177" i="33"/>
  <c r="BQ156" i="33"/>
  <c r="BR178" i="33"/>
  <c r="AU162" i="33"/>
  <c r="BG195" i="33"/>
  <c r="AW91" i="33"/>
  <c r="BI113" i="33"/>
  <c r="BR225" i="33"/>
  <c r="BK138" i="33"/>
  <c r="AQ131" i="33"/>
  <c r="AP206" i="33"/>
  <c r="BQ134" i="33"/>
  <c r="BP102" i="33"/>
  <c r="BF91" i="33"/>
  <c r="AX111" i="33"/>
  <c r="BD114" i="33"/>
  <c r="BJ78" i="33"/>
  <c r="BC103" i="33"/>
  <c r="AW90" i="33"/>
  <c r="AS71" i="33"/>
  <c r="AX209" i="33"/>
  <c r="BD170" i="33"/>
  <c r="BD116" i="33"/>
  <c r="BR188" i="33"/>
  <c r="BD102" i="33"/>
  <c r="BE186" i="33"/>
  <c r="BQ142" i="33"/>
  <c r="BC112" i="33"/>
  <c r="BH183" i="33"/>
  <c r="BQ164" i="33"/>
  <c r="BK212" i="33"/>
  <c r="BJ177" i="33"/>
  <c r="BB148" i="33"/>
  <c r="AS105" i="33"/>
  <c r="BS142" i="33"/>
  <c r="AW82" i="33"/>
  <c r="AZ80" i="33"/>
  <c r="AR119" i="33"/>
  <c r="AS190" i="33"/>
  <c r="AT170" i="33"/>
  <c r="BR129" i="33"/>
  <c r="AW182" i="33"/>
  <c r="BS138" i="33"/>
  <c r="BI111" i="33"/>
  <c r="AY173" i="33"/>
  <c r="AX119" i="33"/>
  <c r="BC71" i="33"/>
  <c r="AV195" i="33"/>
  <c r="BR209" i="33"/>
  <c r="BJ188" i="33"/>
  <c r="AX182" i="33"/>
  <c r="AY207" i="33"/>
  <c r="BD213" i="33"/>
  <c r="AV196" i="33"/>
  <c r="BD182" i="33"/>
  <c r="BS73" i="33"/>
  <c r="BS98" i="33"/>
  <c r="BA168" i="33"/>
  <c r="BC129" i="33"/>
  <c r="BB105" i="33"/>
  <c r="BI214" i="33"/>
  <c r="BC201" i="33"/>
  <c r="BC189" i="33"/>
  <c r="BL151" i="33"/>
  <c r="AW225" i="33"/>
  <c r="AU103" i="33"/>
  <c r="BA117" i="33"/>
  <c r="BL180" i="33"/>
  <c r="BM196" i="33"/>
  <c r="AZ154" i="33"/>
  <c r="BH226" i="33"/>
  <c r="AU93" i="33"/>
  <c r="AU70" i="33"/>
  <c r="BE66" i="33"/>
  <c r="BE107" i="33"/>
  <c r="BB158" i="33"/>
  <c r="BC197" i="33"/>
  <c r="BG126" i="33"/>
  <c r="AX132" i="33"/>
  <c r="AY113" i="33"/>
  <c r="BA84" i="33"/>
  <c r="AS166" i="33"/>
  <c r="BA108" i="33"/>
  <c r="BS126" i="33"/>
  <c r="AU229" i="33"/>
  <c r="BF165" i="33"/>
  <c r="AU214" i="33"/>
  <c r="AQ150" i="33"/>
  <c r="AV199" i="33"/>
  <c r="BD194" i="33"/>
  <c r="BL67" i="33"/>
  <c r="BG219" i="33"/>
  <c r="AX96" i="33"/>
  <c r="BA107" i="33"/>
  <c r="BQ74" i="33"/>
  <c r="AS101" i="33"/>
  <c r="AP204" i="33"/>
  <c r="AT62" i="33"/>
  <c r="BB215" i="33"/>
  <c r="BH88" i="33"/>
  <c r="BH193" i="33"/>
  <c r="BI86" i="33"/>
  <c r="AR231" i="33"/>
  <c r="AP136" i="33"/>
  <c r="BL176" i="33"/>
  <c r="BL99" i="33"/>
  <c r="BL146" i="33"/>
  <c r="BQ95" i="33"/>
  <c r="AZ172" i="33"/>
  <c r="BP149" i="33"/>
  <c r="BL92" i="33"/>
  <c r="BJ143" i="33"/>
  <c r="BP130" i="33"/>
  <c r="BJ82" i="33"/>
  <c r="AY153" i="33"/>
  <c r="AS155" i="33"/>
  <c r="BF201" i="33"/>
  <c r="BN151" i="33"/>
  <c r="BC115" i="33"/>
  <c r="BD63" i="33"/>
  <c r="AX74" i="33"/>
  <c r="BB118" i="33"/>
  <c r="BF123" i="33"/>
  <c r="AY150" i="33"/>
  <c r="AY198" i="33"/>
  <c r="AY106" i="33"/>
  <c r="BM231" i="33"/>
  <c r="BB194" i="33"/>
  <c r="AV144" i="33"/>
  <c r="AS150" i="33"/>
  <c r="BK165" i="33"/>
  <c r="BJ155" i="33"/>
  <c r="BN64" i="33"/>
  <c r="AQ227" i="33"/>
  <c r="BB67" i="33"/>
  <c r="AQ112" i="33"/>
  <c r="BS173" i="33"/>
  <c r="AV121" i="33"/>
  <c r="BN129" i="33"/>
  <c r="BJ214" i="33"/>
  <c r="AU210" i="33"/>
  <c r="BO137" i="33"/>
  <c r="AZ205" i="33"/>
  <c r="BA157" i="33"/>
  <c r="AP75" i="33"/>
  <c r="BE111" i="33"/>
  <c r="AW134" i="33"/>
  <c r="AU208" i="33"/>
  <c r="AX64" i="33"/>
  <c r="BE105" i="33"/>
  <c r="BN154" i="33"/>
  <c r="AT71" i="33"/>
  <c r="BM74" i="33"/>
  <c r="BN228" i="33"/>
  <c r="BL65" i="33"/>
  <c r="AR141" i="33"/>
  <c r="AT128" i="33"/>
  <c r="BP112" i="33"/>
  <c r="BE218" i="33"/>
  <c r="BG66" i="33"/>
  <c r="BB208" i="33"/>
  <c r="BS185" i="33"/>
  <c r="BO138" i="33"/>
  <c r="BQ112" i="33"/>
  <c r="BM71" i="33"/>
  <c r="BG229" i="33"/>
  <c r="BM137" i="33"/>
  <c r="AR100" i="33"/>
  <c r="BE210" i="33"/>
  <c r="AU124" i="33"/>
  <c r="BI117" i="33"/>
  <c r="BF87" i="33"/>
  <c r="BN143" i="33"/>
  <c r="BA231" i="33"/>
  <c r="BP209" i="33"/>
  <c r="BL85" i="33"/>
  <c r="BE224" i="33"/>
  <c r="AX78" i="33"/>
  <c r="BE155" i="33"/>
  <c r="BO230" i="33"/>
  <c r="AY107" i="33"/>
  <c r="BS99" i="33"/>
  <c r="BS176" i="33"/>
  <c r="BE169" i="33"/>
  <c r="BP106" i="33"/>
  <c r="AS193" i="33"/>
  <c r="BB179" i="33"/>
  <c r="AU127" i="33"/>
  <c r="BD109" i="33"/>
  <c r="AZ90" i="33"/>
  <c r="AS120" i="33"/>
  <c r="BH146" i="33"/>
  <c r="BG198" i="33"/>
  <c r="AV211" i="33"/>
  <c r="BA210" i="33"/>
  <c r="BS123" i="33"/>
  <c r="AS96" i="33"/>
  <c r="AX117" i="33"/>
  <c r="BA226" i="33"/>
  <c r="BN230" i="33"/>
  <c r="AZ131" i="33"/>
  <c r="AV188" i="33"/>
  <c r="AR94" i="33"/>
  <c r="AR81" i="33"/>
  <c r="BS65" i="33"/>
  <c r="AT90" i="33"/>
  <c r="BJ150" i="33"/>
  <c r="AY135" i="33"/>
  <c r="AR129" i="33"/>
  <c r="BB123" i="33"/>
  <c r="AP80" i="33"/>
  <c r="BR197" i="33"/>
  <c r="AZ100" i="33"/>
  <c r="BO169" i="33"/>
  <c r="BJ95" i="33"/>
  <c r="BQ165" i="33"/>
  <c r="AZ95" i="33"/>
  <c r="BQ150" i="33"/>
  <c r="BO170" i="33"/>
  <c r="BK195" i="33"/>
  <c r="AZ153" i="33"/>
  <c r="AZ74" i="33"/>
  <c r="BD154" i="33"/>
  <c r="BH104" i="33"/>
  <c r="BC78" i="33"/>
  <c r="BN125" i="33"/>
  <c r="AY168" i="33"/>
  <c r="AW127" i="33"/>
  <c r="BE74" i="33"/>
  <c r="BL122" i="33"/>
  <c r="BI97" i="33"/>
  <c r="BI72" i="33"/>
  <c r="BN166" i="33"/>
  <c r="BE221" i="33"/>
  <c r="BK71" i="33"/>
  <c r="BK172" i="33"/>
  <c r="BG76" i="33"/>
  <c r="BH189" i="33"/>
  <c r="AR200" i="33"/>
  <c r="BI180" i="33"/>
  <c r="BM221" i="33"/>
  <c r="AY165" i="33"/>
  <c r="AT67" i="33"/>
  <c r="BI212" i="33"/>
  <c r="AX216" i="33"/>
  <c r="AS148" i="33"/>
  <c r="AU143" i="33"/>
  <c r="BH181" i="33"/>
  <c r="AV62" i="33"/>
  <c r="BC207" i="33"/>
  <c r="BE151" i="33"/>
  <c r="AT134" i="33"/>
  <c r="BF231" i="33"/>
  <c r="AU174" i="33"/>
  <c r="BE163" i="33"/>
  <c r="AS129" i="33"/>
  <c r="BE95" i="33"/>
  <c r="BE117" i="33"/>
  <c r="AX83" i="33"/>
  <c r="BR189" i="33"/>
  <c r="BB213" i="33"/>
  <c r="BP75" i="33"/>
  <c r="AR112" i="33"/>
  <c r="BL142" i="33"/>
  <c r="BO185" i="33"/>
  <c r="BB112" i="33"/>
  <c r="AS66" i="33"/>
  <c r="AS147" i="33"/>
  <c r="AX194" i="33"/>
  <c r="BL77" i="33"/>
  <c r="BQ94" i="33"/>
  <c r="BH195" i="33"/>
  <c r="BJ216" i="33"/>
  <c r="BA121" i="33"/>
  <c r="BJ175" i="33"/>
  <c r="BJ109" i="33"/>
  <c r="AR227" i="33"/>
  <c r="BO80" i="33"/>
  <c r="AU92" i="33"/>
  <c r="AQ204" i="33"/>
  <c r="AZ222" i="33"/>
  <c r="AV148" i="33"/>
  <c r="AP186" i="33"/>
  <c r="BI65" i="33"/>
  <c r="BR170" i="33"/>
  <c r="AW116" i="33"/>
  <c r="BJ86" i="33"/>
  <c r="BQ92" i="33"/>
  <c r="BK182" i="33"/>
  <c r="BJ133" i="33"/>
  <c r="AP165" i="33"/>
  <c r="AP190" i="33"/>
  <c r="BG178" i="33"/>
  <c r="AP139" i="33"/>
  <c r="BO97" i="33"/>
  <c r="BO72" i="33"/>
  <c r="BA229" i="33"/>
  <c r="BA118" i="33"/>
  <c r="AY125" i="33"/>
  <c r="AZ198" i="33"/>
  <c r="AQ229" i="33"/>
  <c r="BB78" i="33"/>
  <c r="BM201" i="33"/>
  <c r="BG210" i="33"/>
  <c r="AR158" i="33"/>
  <c r="AS200" i="33"/>
  <c r="BI76" i="33"/>
  <c r="BR130" i="33"/>
  <c r="BC160" i="33"/>
  <c r="BR149" i="33"/>
  <c r="BL79" i="33"/>
  <c r="BJ116" i="33"/>
  <c r="BE160" i="33"/>
  <c r="BS194" i="33"/>
  <c r="AQ76" i="33"/>
  <c r="BS209" i="33"/>
  <c r="BP217" i="33"/>
  <c r="BD184" i="33"/>
  <c r="BM158" i="33"/>
  <c r="BN193" i="33"/>
  <c r="BI75" i="33"/>
  <c r="AX105" i="33"/>
  <c r="BM178" i="33"/>
  <c r="AS62" i="33"/>
  <c r="BR86" i="33"/>
  <c r="BJ141" i="33"/>
  <c r="AR220" i="33"/>
  <c r="BG67" i="33"/>
  <c r="AQ173" i="33"/>
  <c r="AU129" i="33"/>
  <c r="BG191" i="33"/>
  <c r="BM163" i="33"/>
  <c r="AP230" i="33"/>
  <c r="BP114" i="33"/>
  <c r="BF224" i="33"/>
  <c r="BB77" i="33"/>
  <c r="BL135" i="33"/>
  <c r="BO167" i="33"/>
  <c r="AS215" i="33"/>
  <c r="BI224" i="33"/>
  <c r="BB120" i="33"/>
  <c r="BA167" i="33"/>
  <c r="AS208" i="33"/>
  <c r="AT77" i="33"/>
  <c r="AV191" i="33"/>
  <c r="BJ104" i="33"/>
  <c r="AQ211" i="33"/>
  <c r="AU170" i="33"/>
  <c r="BN158" i="33"/>
  <c r="BH168" i="33"/>
  <c r="AX149" i="33"/>
  <c r="BQ178" i="33"/>
  <c r="AP209" i="33"/>
  <c r="BM223" i="33"/>
  <c r="AX196" i="33"/>
  <c r="AW199" i="33"/>
  <c r="AP152" i="33"/>
  <c r="BG102" i="33"/>
  <c r="AS156" i="33"/>
  <c r="BG231" i="33"/>
  <c r="BG138" i="33"/>
  <c r="BH210" i="33"/>
  <c r="AY92" i="33"/>
  <c r="AV158" i="33"/>
  <c r="BL112" i="33"/>
  <c r="AY111" i="33"/>
  <c r="BJ226" i="33"/>
  <c r="BK173" i="33"/>
  <c r="BG199" i="33"/>
  <c r="BB195" i="33"/>
  <c r="AS90" i="33"/>
  <c r="AV201" i="33"/>
  <c r="AY122" i="33"/>
  <c r="BP108" i="33"/>
  <c r="BD138" i="33"/>
  <c r="BH144" i="33"/>
  <c r="BK88" i="33"/>
  <c r="BG150" i="33"/>
  <c r="AV206" i="33"/>
  <c r="BA195" i="33"/>
  <c r="BA138" i="33"/>
  <c r="BQ203" i="33"/>
  <c r="BF156" i="33"/>
  <c r="BA66" i="33"/>
  <c r="BF74" i="33"/>
  <c r="AR159" i="33"/>
  <c r="BK92" i="33"/>
  <c r="AY133" i="33"/>
  <c r="AU121" i="33"/>
  <c r="AX222" i="33"/>
  <c r="BH227" i="33"/>
  <c r="BQ225" i="33"/>
  <c r="AX130" i="33"/>
  <c r="AZ71" i="33"/>
  <c r="BQ77" i="33"/>
  <c r="BR153" i="33"/>
  <c r="AZ184" i="33"/>
  <c r="BG227" i="33"/>
  <c r="BD203" i="33"/>
  <c r="AZ142" i="33"/>
  <c r="AS118" i="33"/>
  <c r="BE137" i="33"/>
  <c r="AR143" i="33"/>
  <c r="BF150" i="33"/>
  <c r="AW140" i="33"/>
  <c r="BO172" i="33"/>
  <c r="AW132" i="33"/>
  <c r="BD180" i="33"/>
  <c r="BO212" i="33"/>
  <c r="BK63" i="33"/>
  <c r="AX191" i="33"/>
  <c r="AR209" i="33"/>
  <c r="AU126" i="33"/>
  <c r="BP173" i="33"/>
  <c r="BM188" i="33"/>
  <c r="BG88" i="33"/>
  <c r="BQ133" i="33"/>
  <c r="BH212" i="33"/>
  <c r="AZ132" i="33"/>
  <c r="BB176" i="33"/>
  <c r="BB99" i="33"/>
  <c r="BF80" i="33"/>
  <c r="BP124" i="33"/>
  <c r="BA166" i="33"/>
  <c r="AV217" i="33"/>
  <c r="AT107" i="33"/>
  <c r="BS81" i="33"/>
  <c r="BB190" i="33"/>
  <c r="AU82" i="33"/>
  <c r="BA163" i="33"/>
  <c r="AS212" i="33"/>
  <c r="BJ139" i="33"/>
  <c r="AS77" i="33"/>
  <c r="BF110" i="33"/>
  <c r="AV192" i="33"/>
  <c r="AZ190" i="33"/>
  <c r="BG105" i="33"/>
  <c r="BE87" i="33"/>
  <c r="AQ140" i="33"/>
  <c r="AY179" i="33"/>
  <c r="BH62" i="33"/>
  <c r="BI100" i="33"/>
  <c r="BP153" i="33"/>
  <c r="AV64" i="33"/>
  <c r="AT88" i="33"/>
  <c r="AW123" i="33"/>
  <c r="BD134" i="33"/>
  <c r="AQ95" i="33"/>
  <c r="BB126" i="33"/>
  <c r="BF120" i="33"/>
  <c r="BK163" i="33"/>
  <c r="BL187" i="33"/>
  <c r="BK145" i="33"/>
  <c r="AQ215" i="33"/>
  <c r="BN126" i="33"/>
  <c r="BF147" i="33"/>
  <c r="BF68" i="33"/>
  <c r="BP121" i="33"/>
  <c r="AS100" i="33"/>
  <c r="AQ170" i="33"/>
  <c r="BK229" i="33"/>
  <c r="BN115" i="33"/>
  <c r="BI146" i="33"/>
  <c r="AP111" i="33"/>
  <c r="BG140" i="33"/>
  <c r="BG187" i="33"/>
  <c r="BG223" i="33"/>
  <c r="BI207" i="33"/>
  <c r="AQ164" i="33"/>
  <c r="AQ184" i="33"/>
  <c r="BF230" i="33"/>
  <c r="AY127" i="33"/>
  <c r="AQ177" i="33"/>
  <c r="BS212" i="33"/>
  <c r="BD65" i="33"/>
  <c r="BG63" i="33"/>
  <c r="AW103" i="33"/>
  <c r="AT202" i="33"/>
  <c r="BJ231" i="33"/>
  <c r="BL124" i="33"/>
  <c r="BS158" i="33"/>
  <c r="BH182" i="33"/>
  <c r="AV90" i="33"/>
  <c r="BD229" i="33"/>
  <c r="AP197" i="33"/>
  <c r="BP90" i="33"/>
  <c r="BD121" i="33"/>
  <c r="BQ222" i="33"/>
  <c r="BH119" i="33"/>
  <c r="BM157" i="33"/>
  <c r="BR200" i="33"/>
  <c r="BK98" i="33"/>
  <c r="BK73" i="33"/>
  <c r="BH108" i="33"/>
  <c r="AX187" i="33"/>
  <c r="BR134" i="33"/>
  <c r="BD225" i="33"/>
  <c r="BQ154" i="33"/>
  <c r="BJ196" i="33"/>
  <c r="BB173" i="33"/>
  <c r="BN153" i="33"/>
  <c r="BM96" i="33"/>
  <c r="BD80" i="33"/>
  <c r="BK127" i="33"/>
  <c r="BC185" i="33"/>
  <c r="BJ207" i="33"/>
  <c r="BA140" i="33"/>
  <c r="BE174" i="33"/>
  <c r="BR109" i="33"/>
  <c r="BS92" i="33"/>
  <c r="AT81" i="33"/>
  <c r="AZ203" i="33"/>
  <c r="AP203" i="33"/>
  <c r="AZ105" i="33"/>
  <c r="AP221" i="33"/>
  <c r="BS112" i="33"/>
  <c r="AV183" i="33"/>
  <c r="AX136" i="33"/>
  <c r="BD62" i="33"/>
  <c r="BQ106" i="33"/>
  <c r="BB63" i="33"/>
  <c r="BI148" i="33"/>
  <c r="BQ217" i="33"/>
  <c r="BL107" i="33"/>
  <c r="AX87" i="33"/>
  <c r="BO103" i="33"/>
  <c r="AV136" i="33"/>
  <c r="BM92" i="33"/>
  <c r="BH73" i="33"/>
  <c r="BH98" i="33"/>
  <c r="AS132" i="33"/>
  <c r="BR137" i="33"/>
  <c r="BO180" i="33"/>
  <c r="BQ65" i="33"/>
  <c r="AR173" i="33"/>
  <c r="AR186" i="33"/>
  <c r="BB209" i="33"/>
  <c r="AP109" i="33"/>
  <c r="BN76" i="33"/>
  <c r="BH213" i="33"/>
  <c r="BJ105" i="33"/>
  <c r="BS108" i="33"/>
  <c r="BB143" i="33"/>
  <c r="BC178" i="33"/>
  <c r="BP219" i="33"/>
  <c r="BR68" i="33"/>
  <c r="BM120" i="33"/>
  <c r="BP78" i="33"/>
  <c r="AW75" i="33"/>
  <c r="BC151" i="33"/>
  <c r="BF164" i="33"/>
  <c r="BG147" i="33"/>
  <c r="BA127" i="33"/>
  <c r="BJ119" i="33"/>
  <c r="BG190" i="33"/>
  <c r="BL66" i="33"/>
  <c r="AX145" i="33"/>
  <c r="AW141" i="33"/>
  <c r="BJ115" i="33"/>
  <c r="BP132" i="33"/>
  <c r="AY95" i="33"/>
  <c r="AT214" i="33"/>
  <c r="AZ167" i="33"/>
  <c r="BI208" i="33"/>
  <c r="BB207" i="33"/>
  <c r="BM191" i="33"/>
  <c r="AZ141" i="33"/>
  <c r="AT174" i="33"/>
  <c r="BA106" i="33"/>
  <c r="AQ128" i="33"/>
  <c r="AP62" i="33"/>
  <c r="BF139" i="33"/>
  <c r="AZ91" i="33"/>
  <c r="BH192" i="33"/>
  <c r="AQ107" i="33"/>
  <c r="BB128" i="33"/>
  <c r="AZ215" i="33"/>
  <c r="BR122" i="33"/>
  <c r="AV103" i="33"/>
  <c r="AR180" i="33"/>
  <c r="BH222" i="33"/>
  <c r="BF118" i="33"/>
  <c r="BK210" i="33"/>
  <c r="BH160" i="33"/>
  <c r="BD122" i="33"/>
  <c r="BN162" i="33"/>
  <c r="BO121" i="33"/>
  <c r="BA177" i="33"/>
  <c r="BH179" i="33"/>
  <c r="BR173" i="33"/>
  <c r="AR213" i="33"/>
  <c r="BK85" i="33"/>
  <c r="BF180" i="33"/>
  <c r="BE128" i="33"/>
  <c r="AV114" i="33"/>
  <c r="AZ73" i="33"/>
  <c r="AZ98" i="33"/>
  <c r="BJ88" i="33"/>
  <c r="BP210" i="33"/>
  <c r="BS228" i="33"/>
  <c r="BC102" i="33"/>
  <c r="AS115" i="33"/>
  <c r="AV156" i="33"/>
  <c r="BG117" i="33"/>
  <c r="BE202" i="33"/>
  <c r="BH188" i="33"/>
  <c r="BQ229" i="33"/>
  <c r="BJ102" i="33"/>
  <c r="AV152" i="33"/>
  <c r="BS95" i="33"/>
  <c r="BR148" i="33"/>
  <c r="AS185" i="33"/>
  <c r="BA115" i="33"/>
  <c r="AT184" i="33"/>
  <c r="BS110" i="33"/>
  <c r="BD146" i="33"/>
  <c r="AS176" i="33"/>
  <c r="AS99" i="33"/>
  <c r="BI63" i="33"/>
  <c r="AS160" i="33"/>
  <c r="BE156" i="33"/>
  <c r="AZ138" i="33"/>
  <c r="AW215" i="33"/>
  <c r="BK219" i="33"/>
  <c r="BL169" i="33"/>
  <c r="AT154" i="33"/>
  <c r="AU191" i="33"/>
  <c r="AT103" i="33"/>
  <c r="BK86" i="33"/>
  <c r="BC213" i="33"/>
  <c r="BG83" i="33"/>
  <c r="AT136" i="33"/>
  <c r="BQ120" i="33"/>
  <c r="BF183" i="33"/>
  <c r="BM174" i="33"/>
  <c r="BI194" i="33"/>
  <c r="BJ157" i="33"/>
  <c r="AU228" i="33"/>
  <c r="BS202" i="33"/>
  <c r="BE198" i="33"/>
  <c r="BE133" i="33"/>
  <c r="BH161" i="33"/>
  <c r="BQ192" i="33"/>
  <c r="BN139" i="33"/>
  <c r="BF155" i="33"/>
  <c r="BD126" i="33"/>
  <c r="AY124" i="33"/>
  <c r="BR224" i="33"/>
  <c r="AX189" i="33"/>
  <c r="BS204" i="33"/>
  <c r="BM207" i="33"/>
  <c r="BS63" i="33"/>
  <c r="AQ68" i="33"/>
  <c r="AU213" i="33"/>
  <c r="BQ195" i="33"/>
  <c r="BM86" i="33"/>
  <c r="BA85" i="33"/>
  <c r="BP144" i="33"/>
  <c r="BP211" i="33"/>
  <c r="AT118" i="33"/>
  <c r="AX77" i="33"/>
  <c r="BN119" i="33"/>
  <c r="BD78" i="33"/>
  <c r="BP143" i="33"/>
  <c r="BI186" i="33"/>
  <c r="BD139" i="33"/>
  <c r="BD174" i="33"/>
  <c r="AW220" i="33"/>
  <c r="BI74" i="33"/>
  <c r="AS159" i="33"/>
  <c r="BN106" i="33"/>
  <c r="BH84" i="33"/>
  <c r="AZ78" i="33"/>
  <c r="AS126" i="33"/>
  <c r="AW154" i="33"/>
  <c r="AR148" i="33"/>
  <c r="AW131" i="33"/>
  <c r="AP88" i="33"/>
  <c r="AW114" i="33"/>
  <c r="BG121" i="33"/>
  <c r="BE205" i="33"/>
  <c r="BP183" i="33"/>
  <c r="BG220" i="33"/>
  <c r="AZ149" i="33"/>
  <c r="BE152" i="33"/>
  <c r="AW133" i="33"/>
  <c r="BF206" i="33"/>
  <c r="BB116" i="33"/>
  <c r="AZ213" i="33"/>
  <c r="AV82" i="33"/>
  <c r="AT82" i="33"/>
  <c r="AP167" i="33"/>
  <c r="BC113" i="33"/>
  <c r="BA220" i="33"/>
  <c r="BI177" i="33"/>
  <c r="BH110" i="33"/>
  <c r="AZ202" i="33"/>
  <c r="BI84" i="33"/>
  <c r="AX86" i="33"/>
  <c r="BH172" i="33"/>
  <c r="BS105" i="33"/>
  <c r="AP100" i="33"/>
  <c r="BE225" i="33"/>
  <c r="BA134" i="33"/>
  <c r="AQ82" i="33"/>
  <c r="AY217" i="33"/>
  <c r="BB130" i="33"/>
  <c r="BB94" i="33"/>
  <c r="BD189" i="33"/>
  <c r="BM133" i="33"/>
  <c r="BP128" i="33"/>
  <c r="AP144" i="33"/>
  <c r="AY121" i="33"/>
  <c r="BQ82" i="33"/>
  <c r="AV81" i="33"/>
  <c r="AP191" i="33"/>
  <c r="BR141" i="33"/>
  <c r="BK124" i="33"/>
  <c r="BI209" i="33"/>
  <c r="AU83" i="33"/>
  <c r="BF220" i="33"/>
  <c r="AT114" i="33"/>
  <c r="BO83" i="33"/>
  <c r="BR105" i="33"/>
  <c r="BB184" i="33"/>
  <c r="AX92" i="33"/>
  <c r="BN108" i="33"/>
  <c r="AW186" i="33"/>
  <c r="BS199" i="33"/>
  <c r="BF137" i="33"/>
  <c r="AU109" i="33"/>
  <c r="BI160" i="33"/>
  <c r="BA148" i="33"/>
  <c r="AY151" i="33"/>
  <c r="AU226" i="33"/>
  <c r="BI103" i="33"/>
  <c r="BL227" i="33"/>
  <c r="BQ158" i="33"/>
  <c r="AZ87" i="33"/>
  <c r="BN227" i="33"/>
  <c r="AT111" i="33"/>
  <c r="BA211" i="33"/>
  <c r="BS203" i="33"/>
  <c r="BP221" i="33"/>
  <c r="AV130" i="33"/>
  <c r="AP177" i="33"/>
  <c r="BK84" i="33"/>
  <c r="BI228" i="33"/>
  <c r="AY162" i="33"/>
  <c r="BO115" i="33"/>
  <c r="BG132" i="33"/>
  <c r="AP110" i="33"/>
  <c r="BD87" i="33"/>
  <c r="BC68" i="33"/>
  <c r="AR146" i="33"/>
  <c r="BJ106" i="33"/>
  <c r="AS187" i="33"/>
  <c r="BI230" i="33"/>
  <c r="BH102" i="33"/>
  <c r="BH82" i="33"/>
  <c r="AU148" i="33"/>
  <c r="BI210" i="33"/>
  <c r="AY91" i="33"/>
  <c r="AW126" i="33"/>
  <c r="BE101" i="33"/>
  <c r="BP192" i="33"/>
  <c r="BO182" i="33"/>
  <c r="AX163" i="33"/>
  <c r="AS206" i="33"/>
  <c r="BP122" i="33"/>
  <c r="BE65" i="33"/>
  <c r="BI189" i="33"/>
  <c r="BJ195" i="33"/>
  <c r="BE62" i="33"/>
  <c r="BQ226" i="33"/>
  <c r="BN127" i="33"/>
  <c r="BQ105" i="33"/>
  <c r="BB212" i="33"/>
  <c r="BF64" i="33"/>
  <c r="BN160" i="33"/>
  <c r="AT95" i="33"/>
  <c r="BB152" i="33"/>
  <c r="BA207" i="33"/>
  <c r="BK155" i="33"/>
  <c r="BB75" i="33"/>
  <c r="AS68" i="33"/>
  <c r="AR118" i="33"/>
  <c r="AP193" i="33"/>
  <c r="AQ230" i="33"/>
  <c r="BD92" i="33"/>
  <c r="AQ120" i="33"/>
  <c r="BQ110" i="33"/>
  <c r="BG134" i="33"/>
  <c r="BD88" i="33"/>
  <c r="BE219" i="33"/>
  <c r="BM84" i="33"/>
  <c r="AT121" i="33"/>
  <c r="BK97" i="33"/>
  <c r="BK72" i="33"/>
  <c r="BK218" i="33"/>
  <c r="BD128" i="33"/>
  <c r="AT129" i="33"/>
  <c r="AW170" i="33"/>
  <c r="AQ90" i="33"/>
  <c r="BM147" i="33"/>
  <c r="BB193" i="33"/>
  <c r="BI135" i="33"/>
  <c r="AQ158" i="33"/>
  <c r="AR222" i="33"/>
  <c r="BH170" i="33"/>
  <c r="AW139" i="33"/>
  <c r="AS102" i="33"/>
  <c r="AU128" i="33"/>
  <c r="BF107" i="33"/>
  <c r="BM64" i="33"/>
  <c r="BS88" i="33"/>
  <c r="BL199" i="33"/>
  <c r="BG160" i="33"/>
  <c r="AX203" i="33"/>
  <c r="BN205" i="33"/>
  <c r="BE110" i="33"/>
  <c r="BR120" i="33"/>
  <c r="AS65" i="33"/>
  <c r="BP88" i="33"/>
  <c r="BG95" i="33"/>
  <c r="AT207" i="33"/>
  <c r="AV79" i="33"/>
  <c r="BB223" i="33"/>
  <c r="BH138" i="33"/>
  <c r="BQ109" i="33"/>
  <c r="AX131" i="33"/>
  <c r="AT208" i="33"/>
  <c r="BA212" i="33"/>
  <c r="AP150" i="33"/>
  <c r="BH167" i="33"/>
  <c r="BS177" i="33"/>
  <c r="BJ158" i="33"/>
  <c r="BO135" i="33"/>
  <c r="BL158" i="33"/>
  <c r="BA96" i="33"/>
  <c r="BG107" i="33"/>
  <c r="AT80" i="33"/>
  <c r="BS83" i="33"/>
  <c r="BO173" i="33"/>
  <c r="BA132" i="33"/>
  <c r="BM83" i="33"/>
  <c r="AZ217" i="33"/>
  <c r="BK137" i="33"/>
  <c r="AZ139" i="33"/>
  <c r="AQ67" i="33"/>
  <c r="BC117" i="33"/>
  <c r="BF172" i="33"/>
  <c r="AU183" i="33"/>
  <c r="AR167" i="33"/>
  <c r="AT220" i="33"/>
  <c r="AT228" i="33"/>
  <c r="BG206" i="33"/>
  <c r="BI78" i="33"/>
  <c r="BM217" i="33"/>
  <c r="AY230" i="33"/>
  <c r="BO119" i="33"/>
  <c r="BD168" i="33"/>
  <c r="BJ70" i="33"/>
  <c r="BJ93" i="33"/>
  <c r="AR174" i="33"/>
  <c r="AU178" i="33"/>
  <c r="AQ155" i="33"/>
  <c r="AU138" i="33"/>
  <c r="BP138" i="33"/>
  <c r="AT193" i="33"/>
  <c r="AT133" i="33"/>
  <c r="BL154" i="33"/>
  <c r="BH203" i="33"/>
  <c r="AW62" i="33"/>
  <c r="BA97" i="33"/>
  <c r="BA72" i="33"/>
  <c r="BO71" i="33"/>
  <c r="BO70" i="33"/>
  <c r="BO93" i="33"/>
  <c r="BC155" i="33"/>
  <c r="AU199" i="33"/>
  <c r="AV65" i="33"/>
  <c r="BR124" i="33"/>
  <c r="AQ132" i="33"/>
  <c r="AV186" i="33"/>
  <c r="AX100" i="33"/>
  <c r="BE88" i="33"/>
  <c r="BG70" i="33"/>
  <c r="BG93" i="33"/>
  <c r="BQ68" i="33"/>
  <c r="AU125" i="33"/>
  <c r="BG80" i="33"/>
  <c r="AT92" i="33"/>
  <c r="BK79" i="33"/>
  <c r="BP98" i="33"/>
  <c r="BP73" i="33"/>
  <c r="BK143" i="33"/>
  <c r="AY193" i="33"/>
  <c r="BL63" i="33"/>
  <c r="AT145" i="33"/>
  <c r="AY221" i="33"/>
  <c r="AX188" i="33"/>
  <c r="BR111" i="33"/>
  <c r="BL105" i="33"/>
  <c r="BE73" i="33"/>
  <c r="BE98" i="33"/>
  <c r="AP112" i="33"/>
  <c r="AZ62" i="33"/>
  <c r="BL209" i="33"/>
  <c r="BK77" i="33"/>
  <c r="AT115" i="33"/>
  <c r="AV139" i="33"/>
  <c r="AX67" i="33"/>
  <c r="AX102" i="33"/>
  <c r="BF200" i="33"/>
  <c r="BO151" i="33"/>
  <c r="BM184" i="33"/>
  <c r="AS127" i="33"/>
  <c r="AU123" i="33"/>
  <c r="BD112" i="33"/>
  <c r="AS183" i="33"/>
  <c r="BK178" i="33"/>
  <c r="AV225" i="33"/>
  <c r="BM135" i="33"/>
  <c r="AV108" i="33"/>
  <c r="BL113" i="33"/>
  <c r="BL100" i="33"/>
  <c r="BF130" i="33"/>
  <c r="BM141" i="33"/>
  <c r="BM199" i="33"/>
  <c r="BG118" i="33"/>
  <c r="AP171" i="33"/>
  <c r="AP157" i="33"/>
  <c r="BS201" i="33"/>
  <c r="BE184" i="33"/>
  <c r="BA105" i="33"/>
  <c r="BM114" i="33"/>
  <c r="AR79" i="33"/>
  <c r="BG172" i="33"/>
  <c r="AQ165" i="33"/>
  <c r="BL117" i="33"/>
  <c r="BF94" i="33"/>
  <c r="AT153" i="33"/>
  <c r="BH103" i="33"/>
  <c r="BK126" i="33"/>
  <c r="BA135" i="33"/>
  <c r="BH117" i="33"/>
  <c r="AU100" i="33"/>
  <c r="BM121" i="33"/>
  <c r="AV164" i="33"/>
  <c r="AX120" i="33"/>
  <c r="BD136" i="33"/>
  <c r="BG139" i="33"/>
  <c r="AZ200" i="33"/>
  <c r="AW101" i="33"/>
  <c r="AQ225" i="33"/>
  <c r="AV154" i="33"/>
  <c r="BC222" i="33"/>
  <c r="BO90" i="33"/>
  <c r="BC147" i="33"/>
  <c r="BR63" i="33"/>
  <c r="AQ228" i="33"/>
  <c r="BP87" i="33"/>
  <c r="AW102" i="33"/>
  <c r="BK156" i="33"/>
  <c r="AQ199" i="33"/>
  <c r="AW188" i="33"/>
  <c r="AT173" i="33"/>
  <c r="AT222" i="33"/>
  <c r="BF76" i="33"/>
  <c r="BJ134" i="33"/>
  <c r="AY214" i="33"/>
  <c r="AP73" i="33"/>
  <c r="AP98" i="33"/>
  <c r="BH142" i="33"/>
  <c r="AR185" i="33"/>
  <c r="BL87" i="33"/>
  <c r="BP230" i="33"/>
  <c r="BD148" i="33"/>
  <c r="BP196" i="33"/>
  <c r="BL157" i="33"/>
  <c r="BR119" i="33"/>
  <c r="BH198" i="33"/>
  <c r="BI115" i="33"/>
  <c r="BH148" i="33"/>
  <c r="AV138" i="33"/>
  <c r="AP217" i="33"/>
  <c r="BM118" i="33"/>
  <c r="AW159" i="33"/>
  <c r="AT151" i="33"/>
  <c r="AT66" i="33"/>
  <c r="AR204" i="33"/>
  <c r="AQ66" i="33"/>
  <c r="BM176" i="33"/>
  <c r="BM99" i="33"/>
  <c r="AY117" i="33"/>
  <c r="BJ132" i="33"/>
  <c r="BM62" i="33"/>
  <c r="AS170" i="33"/>
  <c r="AR90" i="33"/>
  <c r="BS143" i="33"/>
  <c r="AQ181" i="33"/>
  <c r="BB103" i="33"/>
  <c r="AS89" i="33"/>
  <c r="AV165" i="33"/>
  <c r="BQ135" i="33"/>
  <c r="BH200" i="33"/>
  <c r="BL126" i="33"/>
  <c r="BL185" i="33"/>
  <c r="BB167" i="33"/>
  <c r="AT125" i="33"/>
  <c r="BI227" i="33"/>
  <c r="BN135" i="33"/>
  <c r="BS104" i="33"/>
  <c r="AY140" i="33"/>
  <c r="AW100" i="33"/>
  <c r="AV77" i="33"/>
  <c r="BO105" i="33"/>
  <c r="BO178" i="33"/>
  <c r="AV219" i="33"/>
  <c r="AS134" i="33"/>
  <c r="AR228" i="33"/>
  <c r="BM128" i="33"/>
  <c r="BS178" i="33"/>
  <c r="BM214" i="33"/>
  <c r="BD83" i="33"/>
  <c r="AY80" i="33"/>
  <c r="AQ139" i="33"/>
  <c r="AU104" i="33"/>
  <c r="BO128" i="33"/>
  <c r="AU227" i="33"/>
  <c r="BB198" i="33"/>
  <c r="BO136" i="33"/>
  <c r="BS206" i="33"/>
  <c r="BP156" i="33"/>
  <c r="BS120" i="33"/>
  <c r="AS216" i="33"/>
  <c r="AZ208" i="33"/>
  <c r="BB231" i="33"/>
  <c r="BM228" i="33"/>
  <c r="BQ128" i="33"/>
  <c r="AR215" i="33"/>
  <c r="AQ213" i="33"/>
  <c r="BS132" i="33"/>
  <c r="BE138" i="33"/>
  <c r="AT70" i="33"/>
  <c r="AT93" i="33"/>
  <c r="BE64" i="33"/>
  <c r="BF167" i="33"/>
  <c r="AX210" i="33"/>
  <c r="BH81" i="33"/>
  <c r="BM94" i="33"/>
  <c r="AW221" i="33"/>
  <c r="BO145" i="33"/>
  <c r="BA76" i="33"/>
  <c r="AT122" i="33"/>
  <c r="BS182" i="33"/>
  <c r="BA214" i="33"/>
  <c r="AT86" i="33"/>
  <c r="BA164" i="33"/>
  <c r="BI183" i="33"/>
  <c r="AY178" i="33"/>
  <c r="BN67" i="33"/>
  <c r="AZ96" i="33"/>
  <c r="BE203" i="33"/>
  <c r="AP223" i="33"/>
  <c r="AV221" i="33"/>
  <c r="BF142" i="33"/>
  <c r="BQ125" i="33"/>
  <c r="BG114" i="33"/>
  <c r="BS198" i="33"/>
  <c r="AU65" i="33"/>
  <c r="AR172" i="33"/>
  <c r="AY148" i="33"/>
  <c r="BA129" i="33"/>
  <c r="AS121" i="33"/>
  <c r="AS227" i="33"/>
  <c r="BR97" i="33"/>
  <c r="BR72" i="33"/>
  <c r="BN198" i="33"/>
  <c r="AW193" i="33"/>
  <c r="AP94" i="33"/>
  <c r="BL167" i="33"/>
  <c r="BO139" i="33"/>
  <c r="BL186" i="33"/>
  <c r="BQ123" i="33"/>
  <c r="AX215" i="33"/>
  <c r="BE85" i="33"/>
  <c r="BN138" i="33"/>
  <c r="BD196" i="33"/>
  <c r="BR110" i="33"/>
  <c r="AX113" i="33"/>
  <c r="BO219" i="33"/>
  <c r="BP117" i="33"/>
  <c r="BI223" i="33"/>
  <c r="BI62" i="33"/>
  <c r="AW84" i="33"/>
  <c r="BF187" i="33"/>
  <c r="BC157" i="33"/>
  <c r="BI201" i="33"/>
  <c r="AV128" i="33"/>
  <c r="BR210" i="33"/>
  <c r="BI109" i="33"/>
  <c r="BB89" i="33"/>
  <c r="AW72" i="33"/>
  <c r="AW97" i="33"/>
  <c r="BQ119" i="33"/>
  <c r="BQ157" i="33"/>
  <c r="BM222" i="33"/>
  <c r="AQ137" i="33"/>
  <c r="AZ63" i="33"/>
  <c r="BA161" i="33"/>
  <c r="BA133" i="33"/>
  <c r="BO134" i="33"/>
  <c r="BS90" i="33"/>
  <c r="AU84" i="33"/>
  <c r="BJ208" i="33"/>
  <c r="AW183" i="33"/>
  <c r="BE93" i="33"/>
  <c r="BE70" i="33"/>
  <c r="AU136" i="33"/>
  <c r="AT223" i="33"/>
  <c r="BC95" i="33"/>
  <c r="AV67" i="33"/>
  <c r="BC63" i="33"/>
  <c r="BD101" i="33"/>
  <c r="AY101" i="33"/>
  <c r="AV123" i="33"/>
  <c r="BS86" i="33"/>
  <c r="BN81" i="33"/>
  <c r="AR206" i="33"/>
  <c r="BS220" i="33"/>
  <c r="BG106" i="33"/>
  <c r="BH184" i="33"/>
  <c r="BA92" i="33"/>
  <c r="BF202" i="33"/>
  <c r="AW212" i="33"/>
  <c r="BK158" i="33"/>
  <c r="BM79" i="33"/>
  <c r="AS109" i="33"/>
  <c r="BC98" i="33"/>
  <c r="BC73" i="33"/>
  <c r="BO74" i="33"/>
  <c r="BN207" i="33"/>
  <c r="AV133" i="33"/>
  <c r="BI204" i="33"/>
  <c r="BJ189" i="33"/>
  <c r="BN128" i="33"/>
  <c r="AY197" i="33"/>
  <c r="AT183" i="33"/>
  <c r="BA89" i="33"/>
  <c r="BK99" i="33"/>
  <c r="BK176" i="33"/>
  <c r="AQ191" i="33"/>
  <c r="BE157" i="33"/>
  <c r="BO198" i="33"/>
  <c r="AS219" i="33"/>
  <c r="BN211" i="33"/>
  <c r="BG100" i="33"/>
  <c r="BA103" i="33"/>
  <c r="BI190" i="33"/>
  <c r="BM198" i="33"/>
  <c r="BB163" i="33"/>
  <c r="BK154" i="33"/>
  <c r="BS151" i="33"/>
  <c r="AP122" i="33"/>
  <c r="BM104" i="33"/>
  <c r="BP185" i="33"/>
  <c r="BF212" i="33"/>
  <c r="BR161" i="33"/>
  <c r="BH219" i="33"/>
  <c r="BN188" i="33"/>
  <c r="AS188" i="33"/>
  <c r="BK171" i="33"/>
  <c r="AW146" i="33"/>
  <c r="AS111" i="33"/>
  <c r="AX66" i="33"/>
  <c r="AZ161" i="33"/>
  <c r="AR175" i="33"/>
  <c r="BE193" i="33"/>
  <c r="AS108" i="33"/>
  <c r="AR179" i="33"/>
  <c r="BR221" i="33"/>
  <c r="BG136" i="33"/>
  <c r="BC62" i="33"/>
  <c r="BJ154" i="33"/>
  <c r="AR131" i="33"/>
  <c r="BJ89" i="33"/>
  <c r="AR123" i="33"/>
  <c r="BR185" i="33"/>
  <c r="BF89" i="33"/>
  <c r="BP77" i="33"/>
  <c r="BK144" i="33"/>
  <c r="BK197" i="33"/>
  <c r="AR198" i="33"/>
  <c r="BK66" i="33"/>
  <c r="BK151" i="33"/>
  <c r="BN103" i="33"/>
  <c r="BE71" i="33"/>
  <c r="BN73" i="33"/>
  <c r="BN98" i="33"/>
  <c r="AR85" i="33"/>
  <c r="AZ189" i="33"/>
  <c r="BJ66" i="33"/>
  <c r="AX229" i="33"/>
  <c r="AU202" i="33"/>
  <c r="BI85" i="33"/>
  <c r="AS135" i="33"/>
  <c r="BK159" i="33"/>
  <c r="AU231" i="33"/>
  <c r="AQ166" i="33"/>
  <c r="AS168" i="33"/>
  <c r="AX180" i="33"/>
  <c r="BQ130" i="33"/>
  <c r="BL174" i="33"/>
  <c r="BK83" i="33"/>
  <c r="AR71" i="33"/>
  <c r="AV147" i="33"/>
  <c r="AV157" i="33"/>
  <c r="AP153" i="33"/>
  <c r="BF210" i="33"/>
  <c r="BN94" i="33"/>
  <c r="BR90" i="33"/>
  <c r="BF103" i="33"/>
  <c r="BJ124" i="33"/>
  <c r="BG133" i="33"/>
  <c r="BF138" i="33"/>
  <c r="AT143" i="33"/>
  <c r="BO201" i="33"/>
  <c r="BI140" i="33"/>
  <c r="AV170" i="33"/>
  <c r="BI124" i="33"/>
  <c r="BA74" i="33"/>
  <c r="BS91" i="33"/>
  <c r="AX227" i="33"/>
  <c r="AX110" i="33"/>
  <c r="BP134" i="33"/>
  <c r="AS153" i="33"/>
  <c r="BG151" i="33"/>
  <c r="BE145" i="33"/>
  <c r="AS149" i="33"/>
  <c r="AU80" i="33"/>
  <c r="BM63" i="33"/>
  <c r="AP120" i="33"/>
  <c r="AS86" i="33"/>
  <c r="BB87" i="33"/>
  <c r="BN165" i="33"/>
  <c r="BF229" i="33"/>
  <c r="AP126" i="33"/>
  <c r="BH99" i="33"/>
  <c r="BH176" i="33"/>
  <c r="AU87" i="33"/>
  <c r="AT169" i="33"/>
  <c r="BF168" i="33"/>
  <c r="BN122" i="33"/>
  <c r="BH111" i="33"/>
  <c r="AX205" i="33"/>
  <c r="AS125" i="33"/>
  <c r="BF132" i="33"/>
  <c r="BE220" i="33"/>
  <c r="BN189" i="33"/>
  <c r="AY191" i="33"/>
  <c r="BK118" i="33"/>
  <c r="BJ144" i="33"/>
  <c r="AR195" i="33"/>
  <c r="BG204" i="33"/>
  <c r="AY160" i="33"/>
  <c r="AT229" i="33"/>
  <c r="BK123" i="33"/>
  <c r="AR74" i="33"/>
  <c r="BM126" i="33"/>
  <c r="AZ118" i="33"/>
  <c r="BM190" i="33"/>
  <c r="BA213" i="33"/>
  <c r="BI134" i="33"/>
  <c r="BP89" i="33"/>
  <c r="BO149" i="33"/>
  <c r="BJ199" i="33"/>
  <c r="BL141" i="33"/>
  <c r="AZ85" i="33"/>
  <c r="BS192" i="33"/>
  <c r="BO82" i="33"/>
  <c r="BB219" i="33"/>
  <c r="AR193" i="33"/>
  <c r="AQ101" i="33"/>
  <c r="AP70" i="33"/>
  <c r="AP93" i="33"/>
  <c r="BJ131" i="33"/>
  <c r="AX168" i="33"/>
  <c r="BG135" i="33"/>
  <c r="BL208" i="33"/>
  <c r="AY82" i="33"/>
  <c r="AP147" i="33"/>
  <c r="BL84" i="33"/>
  <c r="BO194" i="33"/>
  <c r="AP220" i="33"/>
  <c r="AZ221" i="33"/>
  <c r="BN183" i="33"/>
  <c r="AS88" i="33"/>
  <c r="BB185" i="33"/>
  <c r="AT137" i="33"/>
  <c r="BO146" i="33"/>
  <c r="AS229" i="33"/>
  <c r="AU180" i="33"/>
  <c r="BF225" i="33"/>
  <c r="BC67" i="33"/>
  <c r="BQ230" i="33"/>
  <c r="BQ143" i="33"/>
  <c r="AS184" i="33"/>
  <c r="AW226" i="33"/>
  <c r="AU204" i="33"/>
  <c r="AS207" i="33"/>
  <c r="AT155" i="33"/>
  <c r="AY204" i="33"/>
  <c r="BB181" i="33"/>
  <c r="AT75" i="33"/>
  <c r="AX224" i="33"/>
  <c r="BA147" i="33"/>
  <c r="AR203" i="33"/>
  <c r="AW194" i="33"/>
  <c r="BP137" i="33"/>
  <c r="AU137" i="33"/>
  <c r="BE230" i="33"/>
  <c r="BE188" i="33"/>
  <c r="AU203" i="33"/>
  <c r="AT160" i="33"/>
  <c r="BA172" i="33"/>
  <c r="BI181" i="33"/>
  <c r="AY227" i="33"/>
  <c r="BF148" i="33"/>
  <c r="BA155" i="33"/>
  <c r="AV117" i="33"/>
  <c r="AR108" i="33"/>
  <c r="BL78" i="33"/>
  <c r="AR70" i="33"/>
  <c r="AR93" i="33"/>
  <c r="AQ78" i="33"/>
  <c r="AZ76" i="33"/>
  <c r="AR109" i="33"/>
  <c r="BG74" i="33"/>
  <c r="AT159" i="33"/>
  <c r="BD76" i="33"/>
  <c r="AU90" i="33"/>
  <c r="AZ163" i="33"/>
  <c r="BA156" i="33"/>
  <c r="BL104" i="33"/>
  <c r="BL221" i="33"/>
  <c r="BN157" i="33"/>
  <c r="BE139" i="33"/>
  <c r="AP108" i="33"/>
  <c r="BC226" i="33"/>
  <c r="AS158" i="33"/>
  <c r="BN170" i="33"/>
  <c r="AU190" i="33"/>
  <c r="AW169" i="33"/>
  <c r="BR219" i="33"/>
  <c r="BI77" i="33"/>
  <c r="AV223" i="33"/>
  <c r="BB137" i="33"/>
  <c r="BP175" i="33"/>
  <c r="AV190" i="33"/>
  <c r="BF78" i="33"/>
  <c r="BP111" i="33"/>
  <c r="BO142" i="33"/>
  <c r="BI104" i="33"/>
  <c r="AQ196" i="33"/>
  <c r="AZ94" i="33"/>
  <c r="BD164" i="33"/>
  <c r="AQ185" i="33"/>
  <c r="BJ174" i="33"/>
  <c r="AT196" i="33"/>
  <c r="AU117" i="33"/>
  <c r="BC127" i="33"/>
  <c r="AS142" i="33"/>
  <c r="AV122" i="33"/>
  <c r="BE100" i="33"/>
  <c r="AP194" i="33"/>
  <c r="BN113" i="33"/>
  <c r="BA114" i="33"/>
  <c r="AP215" i="33"/>
  <c r="BA150" i="33"/>
  <c r="AZ107" i="33"/>
  <c r="BL143" i="33"/>
  <c r="BM82" i="33"/>
  <c r="AR95" i="33"/>
  <c r="BC100" i="33"/>
  <c r="AV176" i="33"/>
  <c r="AV99" i="33"/>
  <c r="BG169" i="33"/>
  <c r="BB65" i="33"/>
  <c r="AX90" i="33"/>
  <c r="BN114" i="33"/>
  <c r="BS124" i="33"/>
  <c r="AP82" i="33"/>
  <c r="BR171" i="33"/>
  <c r="AU161" i="33"/>
  <c r="BS77" i="33"/>
  <c r="BP71" i="33"/>
  <c r="BE136" i="33"/>
  <c r="BC192" i="33"/>
  <c r="BC188" i="33"/>
  <c r="AT117" i="33"/>
  <c r="BD165" i="33"/>
  <c r="BC171" i="33"/>
  <c r="AU86" i="33"/>
  <c r="BD110" i="33"/>
  <c r="AW117" i="33"/>
  <c r="BF218" i="33"/>
  <c r="AW77" i="33"/>
  <c r="BM142" i="33"/>
  <c r="BA81" i="33"/>
  <c r="AP200" i="33"/>
  <c r="AY68" i="33"/>
  <c r="AW180" i="33"/>
  <c r="AZ116" i="33"/>
  <c r="BB227" i="33"/>
  <c r="BA153" i="33"/>
  <c r="BQ79" i="33"/>
  <c r="AQ198" i="33"/>
  <c r="AR84" i="33"/>
  <c r="BN226" i="33"/>
  <c r="AV76" i="33"/>
  <c r="AU131" i="33"/>
  <c r="AV160" i="33"/>
  <c r="BD140" i="33"/>
  <c r="AT195" i="33"/>
  <c r="BH218" i="33"/>
  <c r="BS197" i="33"/>
  <c r="BB157" i="33"/>
  <c r="BN152" i="33"/>
  <c r="BI145" i="33"/>
  <c r="AW204" i="33"/>
  <c r="BG163" i="33"/>
  <c r="BO165" i="33"/>
  <c r="AX206" i="33"/>
  <c r="BD115" i="33"/>
  <c r="BF101" i="33"/>
  <c r="BM162" i="33"/>
  <c r="BO62" i="33"/>
  <c r="AY93" i="33"/>
  <c r="AY70" i="33"/>
  <c r="BL172" i="33"/>
  <c r="AP78" i="33"/>
  <c r="BF192" i="33"/>
  <c r="BL95" i="33"/>
  <c r="AU159" i="33"/>
  <c r="AX128" i="33"/>
  <c r="AV171" i="33"/>
  <c r="BK221" i="33"/>
  <c r="AX181" i="33"/>
  <c r="BN102" i="33"/>
  <c r="AX154" i="33"/>
  <c r="AU97" i="33"/>
  <c r="AU72" i="33"/>
  <c r="BJ129" i="33"/>
  <c r="AZ66" i="33"/>
  <c r="BJ75" i="33"/>
  <c r="AS192" i="33"/>
  <c r="BH155" i="33"/>
  <c r="AV78" i="33"/>
  <c r="BD216" i="33"/>
  <c r="AQ97" i="33"/>
  <c r="AQ72" i="33"/>
  <c r="BO77" i="33"/>
  <c r="BB178" i="33"/>
  <c r="AQ89" i="33"/>
  <c r="BE129" i="33"/>
  <c r="AX144" i="33"/>
  <c r="BP147" i="33"/>
  <c r="AP130" i="33"/>
  <c r="AZ101" i="33"/>
  <c r="BI120" i="33"/>
  <c r="BO129" i="33"/>
  <c r="BE96" i="33"/>
  <c r="AS162" i="33"/>
  <c r="BP214" i="33"/>
  <c r="BL121" i="33"/>
  <c r="BE173" i="33"/>
  <c r="BD226" i="33"/>
  <c r="AY115" i="33"/>
  <c r="BR150" i="33"/>
  <c r="BR70" i="33"/>
  <c r="BR93" i="33"/>
  <c r="BR227" i="33"/>
  <c r="BR228" i="33"/>
  <c r="BS107" i="33"/>
  <c r="BH116" i="33"/>
  <c r="AS230" i="33"/>
  <c r="BL217" i="33"/>
  <c r="AV173" i="33"/>
  <c r="BR158" i="33"/>
  <c r="AQ96" i="33"/>
  <c r="AU205" i="33"/>
  <c r="BJ228" i="33"/>
  <c r="AW155" i="33"/>
  <c r="BN182" i="33"/>
  <c r="BH83" i="33"/>
  <c r="AT85" i="33"/>
  <c r="BS190" i="33"/>
  <c r="AR111" i="33"/>
  <c r="AR178" i="33"/>
  <c r="BR164" i="33"/>
  <c r="BP115" i="33"/>
  <c r="BN140" i="33"/>
  <c r="BB96" i="33"/>
  <c r="BN66" i="33"/>
  <c r="BA136" i="33"/>
  <c r="AV150" i="33"/>
  <c r="BN216" i="33"/>
  <c r="BJ163" i="33"/>
  <c r="AW124" i="33"/>
  <c r="BB170" i="33"/>
  <c r="BI150" i="33"/>
  <c r="AW144" i="33"/>
  <c r="AP79" i="33"/>
  <c r="AU166" i="33"/>
  <c r="BM209" i="33"/>
  <c r="AZ229" i="33"/>
  <c r="BS94" i="33"/>
  <c r="AQ195" i="33"/>
  <c r="BS87" i="33"/>
  <c r="BF196" i="33"/>
  <c r="AU81" i="33"/>
  <c r="BI185" i="33"/>
  <c r="BB71" i="33"/>
  <c r="BB218" i="33"/>
  <c r="AT161" i="33"/>
  <c r="BL179" i="33"/>
  <c r="BP82" i="33"/>
  <c r="AV68" i="33"/>
  <c r="BD84" i="33"/>
  <c r="BG216" i="33"/>
  <c r="AR216" i="33"/>
  <c r="BI168" i="33"/>
  <c r="BL133" i="33"/>
  <c r="BE207" i="33"/>
  <c r="BQ193" i="33"/>
  <c r="BD111" i="33"/>
  <c r="AZ180" i="33"/>
  <c r="BM230" i="33"/>
  <c r="AP222" i="33"/>
  <c r="AX159" i="33"/>
  <c r="AX214" i="33"/>
  <c r="BK220" i="33"/>
  <c r="AZ64" i="33"/>
  <c r="BR177" i="33"/>
  <c r="BD188" i="33"/>
  <c r="AR88" i="33"/>
  <c r="BK193" i="33"/>
  <c r="AY66" i="33"/>
  <c r="AP104" i="33"/>
  <c r="BB108" i="33"/>
  <c r="BP168" i="33"/>
  <c r="BD150" i="33"/>
  <c r="BF135" i="33"/>
  <c r="BR77" i="33"/>
  <c r="BH166" i="33"/>
  <c r="BB102" i="33"/>
  <c r="BP159" i="33"/>
  <c r="AY154" i="33"/>
  <c r="AR103" i="33"/>
  <c r="AW67" i="33"/>
  <c r="BN68" i="33"/>
  <c r="BO64" i="33"/>
  <c r="BO92" i="33"/>
  <c r="BP160" i="33"/>
  <c r="BC156" i="33"/>
  <c r="AY65" i="33"/>
  <c r="AU107" i="33"/>
  <c r="BF223" i="33"/>
  <c r="AP205" i="33"/>
  <c r="AQ113" i="33"/>
  <c r="BO89" i="33"/>
  <c r="BK106" i="33"/>
  <c r="BB228" i="33"/>
  <c r="BQ137" i="33"/>
  <c r="BC161" i="33"/>
  <c r="AV111" i="33"/>
  <c r="BK166" i="33"/>
  <c r="BB139" i="33"/>
  <c r="BR95" i="33"/>
  <c r="AS151" i="33"/>
  <c r="AU219" i="33"/>
  <c r="BS121" i="33"/>
  <c r="AV86" i="33"/>
  <c r="BN200" i="33"/>
  <c r="AU223" i="33"/>
  <c r="BG157" i="33"/>
  <c r="AT110" i="33"/>
  <c r="BK225" i="33"/>
  <c r="AT78" i="33"/>
  <c r="BL80" i="33"/>
  <c r="BR79" i="33"/>
  <c r="BM98" i="33"/>
  <c r="BM73" i="33"/>
  <c r="BA141" i="33"/>
  <c r="AT190" i="33"/>
  <c r="BD97" i="33"/>
  <c r="BD72" i="33"/>
  <c r="BE216" i="33"/>
  <c r="AQ209" i="33"/>
  <c r="BE226" i="33"/>
  <c r="BS72" i="33"/>
  <c r="BS97" i="33"/>
  <c r="BO200" i="33"/>
  <c r="BH68" i="33"/>
  <c r="BK89" i="33"/>
  <c r="BG181" i="33"/>
  <c r="BM204" i="33"/>
  <c r="AQ86" i="33"/>
  <c r="AT149" i="33"/>
  <c r="BN149" i="33"/>
  <c r="BI118" i="33"/>
  <c r="BF228" i="33"/>
  <c r="BJ74" i="33"/>
  <c r="BC204" i="33"/>
  <c r="BE191" i="33"/>
  <c r="BJ179" i="33"/>
  <c r="BF115" i="33"/>
  <c r="BR198" i="33"/>
  <c r="BQ204" i="33"/>
  <c r="BR183" i="33"/>
  <c r="BK181" i="33"/>
  <c r="AX183" i="33"/>
  <c r="BP191" i="33"/>
  <c r="AV194" i="33"/>
  <c r="AR127" i="33"/>
  <c r="BL228" i="33"/>
  <c r="BO159" i="33"/>
  <c r="BC159" i="33"/>
  <c r="BC221" i="33"/>
  <c r="AQ159" i="33"/>
  <c r="BK115" i="33"/>
  <c r="BQ76" i="33"/>
  <c r="BE86" i="33"/>
  <c r="BF108" i="33"/>
  <c r="BM95" i="33"/>
  <c r="AY213" i="33"/>
  <c r="AT175" i="33"/>
  <c r="BQ144" i="33"/>
  <c r="BD95" i="33"/>
  <c r="AU225" i="33"/>
  <c r="AX89" i="33"/>
  <c r="BC109" i="33"/>
  <c r="BI147" i="33"/>
  <c r="BR152" i="33"/>
  <c r="AY67" i="33"/>
  <c r="BG94" i="33"/>
  <c r="BJ67" i="33"/>
  <c r="BD201" i="33"/>
  <c r="AW206" i="33"/>
  <c r="AQ88" i="33"/>
  <c r="BB226" i="33"/>
  <c r="BI112" i="33"/>
  <c r="AR170" i="33"/>
  <c r="BG209" i="33"/>
  <c r="BQ179" i="33"/>
  <c r="BE179" i="33"/>
  <c r="BI81" i="33"/>
  <c r="AV216" i="33"/>
  <c r="AR116" i="33"/>
  <c r="AX95" i="33"/>
  <c r="BS162" i="33"/>
  <c r="BD74" i="33"/>
  <c r="BP83" i="33"/>
  <c r="AX179" i="33"/>
  <c r="BA125" i="33"/>
  <c r="AW96" i="33"/>
  <c r="AP65" i="33"/>
  <c r="AP214" i="33"/>
  <c r="BA116" i="33"/>
  <c r="BR67" i="33"/>
  <c r="AQ190" i="33"/>
  <c r="BN221" i="33"/>
  <c r="AZ169" i="33"/>
  <c r="BM106" i="33"/>
  <c r="BF127" i="33"/>
  <c r="BL178" i="33"/>
  <c r="BM205" i="33"/>
  <c r="AR104" i="33"/>
  <c r="BS103" i="33"/>
  <c r="AT97" i="33"/>
  <c r="AT72" i="33"/>
  <c r="BJ142" i="33"/>
  <c r="BL115" i="33"/>
  <c r="BD107" i="33"/>
  <c r="BR163" i="33"/>
  <c r="BH78" i="33"/>
  <c r="BF116" i="33"/>
  <c r="AR181" i="33"/>
  <c r="BH163" i="33"/>
  <c r="BL75" i="33"/>
  <c r="BG174" i="33"/>
  <c r="AZ164" i="33"/>
  <c r="AZ197" i="33"/>
  <c r="AY110" i="33"/>
  <c r="BF151" i="33"/>
  <c r="BG141" i="33"/>
  <c r="BQ66" i="33"/>
  <c r="AV95" i="33"/>
  <c r="BG137" i="33"/>
  <c r="AS116" i="33"/>
  <c r="AQ99" i="33"/>
  <c r="AQ176" i="33"/>
  <c r="BR157" i="33"/>
  <c r="AQ130" i="33"/>
  <c r="BA203" i="33"/>
  <c r="AZ199" i="33"/>
  <c r="AP97" i="33"/>
  <c r="AP72" i="33"/>
  <c r="BM143" i="33"/>
  <c r="BR160" i="33"/>
  <c r="BR187" i="33"/>
  <c r="BD124" i="33"/>
  <c r="BA98" i="33"/>
  <c r="BA73" i="33"/>
  <c r="AU230" i="33"/>
  <c r="AU154" i="33"/>
  <c r="BC216" i="33"/>
  <c r="AZ106" i="33"/>
  <c r="AQ83" i="33"/>
  <c r="BN105" i="33"/>
  <c r="BI167" i="33"/>
  <c r="BM218" i="33"/>
  <c r="BG116" i="33"/>
  <c r="AX158" i="33"/>
  <c r="BF181" i="33"/>
  <c r="BR218" i="33"/>
  <c r="BI156" i="33"/>
  <c r="BP184" i="33"/>
  <c r="BK78" i="33"/>
  <c r="AT187" i="33"/>
  <c r="AW222" i="33"/>
  <c r="AR153" i="33"/>
  <c r="BE196" i="33"/>
  <c r="BB79" i="33"/>
  <c r="BK153" i="33"/>
  <c r="BK185" i="33"/>
  <c r="AT226" i="33"/>
  <c r="AS67" i="33"/>
  <c r="BI121" i="33"/>
  <c r="BE94" i="33"/>
  <c r="AQ182" i="33"/>
  <c r="BH112" i="33"/>
  <c r="BK209" i="33"/>
  <c r="BB201" i="33"/>
  <c r="AP202" i="33"/>
  <c r="AZ168" i="33"/>
  <c r="BD195" i="33"/>
  <c r="AQ65" i="33"/>
  <c r="BC93" i="33"/>
  <c r="BC70" i="33"/>
  <c r="AP201" i="33"/>
  <c r="AX133" i="33"/>
  <c r="BA182" i="33"/>
  <c r="BO123" i="33"/>
  <c r="AQ186" i="33"/>
  <c r="BG120" i="33"/>
  <c r="AQ144" i="33"/>
  <c r="BQ127" i="33"/>
  <c r="AR92" i="33"/>
  <c r="BR220" i="33"/>
  <c r="AT182" i="33"/>
  <c r="BO208" i="33"/>
  <c r="AQ64" i="33"/>
  <c r="BG103" i="33"/>
  <c r="BD162" i="33"/>
  <c r="AU217" i="33"/>
  <c r="BI95" i="33"/>
  <c r="BR99" i="33"/>
  <c r="BR176" i="33"/>
  <c r="BJ193" i="33"/>
  <c r="AY86" i="33"/>
  <c r="BG179" i="33"/>
  <c r="AV205" i="33"/>
  <c r="AV102" i="33"/>
  <c r="AU141" i="33"/>
  <c r="BN91" i="33"/>
  <c r="BQ86" i="33"/>
  <c r="BM129" i="33"/>
  <c r="BE132" i="33"/>
  <c r="AZ230" i="33"/>
  <c r="BL173" i="33"/>
  <c r="BC116" i="33"/>
  <c r="AU108" i="33"/>
  <c r="BR138" i="33"/>
  <c r="BJ130" i="33"/>
  <c r="AY187" i="33"/>
  <c r="BL68" i="33"/>
  <c r="AW209" i="33"/>
  <c r="AV169" i="33"/>
  <c r="AS144" i="33"/>
  <c r="AQ189" i="33"/>
  <c r="BS224" i="33"/>
  <c r="AZ68" i="33"/>
  <c r="AW88" i="33"/>
  <c r="BR126" i="33"/>
  <c r="BE76" i="33"/>
  <c r="BC96" i="33"/>
  <c r="BR181" i="33"/>
  <c r="BF146" i="33"/>
  <c r="BK194" i="33"/>
  <c r="BK108" i="33"/>
  <c r="AP151" i="33"/>
  <c r="AQ136" i="33"/>
  <c r="BM160" i="33"/>
  <c r="BH130" i="33"/>
  <c r="BM186" i="33"/>
  <c r="BD173" i="33"/>
  <c r="AU147" i="33"/>
  <c r="BN161" i="33"/>
  <c r="BA154" i="33"/>
  <c r="AX107" i="33"/>
  <c r="AU150" i="33"/>
  <c r="AS198" i="33"/>
  <c r="BJ98" i="33"/>
  <c r="BJ73" i="33"/>
  <c r="BQ118" i="33"/>
  <c r="AV202" i="33"/>
  <c r="AX167" i="33"/>
  <c r="AZ111" i="33"/>
  <c r="BO66" i="33"/>
  <c r="BI219" i="33"/>
  <c r="BS221" i="33"/>
  <c r="AX91" i="33"/>
  <c r="BR78" i="33"/>
  <c r="BC225" i="33"/>
  <c r="AS231" i="33"/>
  <c r="AT162" i="33"/>
  <c r="BC142" i="33"/>
  <c r="AT112" i="33"/>
  <c r="BL83" i="33"/>
  <c r="AX104" i="33"/>
  <c r="BP100" i="33"/>
  <c r="BM68" i="33"/>
  <c r="BC125" i="33"/>
  <c r="BP182" i="33"/>
  <c r="BL210" i="33"/>
  <c r="BC220" i="33"/>
  <c r="BH70" i="33"/>
  <c r="BH93" i="33"/>
  <c r="BA130" i="33"/>
  <c r="BC191" i="33"/>
  <c r="BQ70" i="33"/>
  <c r="BQ93" i="33"/>
  <c r="BB205" i="33"/>
  <c r="BL215" i="33"/>
  <c r="BS117" i="33"/>
  <c r="BA100" i="33"/>
  <c r="BL90" i="33"/>
  <c r="AT179" i="33"/>
  <c r="BE75" i="33"/>
  <c r="BF171" i="33"/>
  <c r="BA202" i="33"/>
  <c r="BC72" i="33"/>
  <c r="BC97" i="33"/>
  <c r="BP148" i="33"/>
  <c r="BS68" i="33"/>
  <c r="BM202" i="33"/>
  <c r="BG201" i="33"/>
  <c r="AY96" i="33"/>
  <c r="BL119" i="33"/>
  <c r="BQ168" i="33"/>
  <c r="BA221" i="33"/>
  <c r="AU193" i="33"/>
  <c r="BS116" i="33"/>
  <c r="BM224" i="33"/>
  <c r="AP77" i="33"/>
  <c r="AW115" i="33"/>
  <c r="BQ208" i="33"/>
  <c r="BD79" i="33"/>
  <c r="BP65" i="33"/>
  <c r="AT135" i="33"/>
  <c r="AQ108" i="33"/>
  <c r="BO155" i="33"/>
  <c r="BJ147" i="33"/>
  <c r="AX211" i="33"/>
  <c r="AT209" i="33"/>
  <c r="BS200" i="33"/>
  <c r="BQ170" i="33"/>
  <c r="BQ108" i="33"/>
  <c r="AQ104" i="33"/>
  <c r="BF154" i="33"/>
  <c r="BP67" i="33"/>
  <c r="BB81" i="33"/>
  <c r="AZ175" i="33"/>
  <c r="BR179" i="33"/>
  <c r="BS74" i="33"/>
  <c r="BH132" i="33"/>
  <c r="BD207" i="33"/>
  <c r="AP175" i="33"/>
  <c r="AX76" i="33"/>
  <c r="BJ100" i="33"/>
  <c r="AU144" i="33"/>
  <c r="BO222" i="33"/>
  <c r="AZ185" i="33"/>
  <c r="AZ210" i="33"/>
  <c r="AP74" i="33"/>
  <c r="AP208" i="33"/>
  <c r="AS84" i="33"/>
  <c r="BB110" i="33"/>
  <c r="AW89" i="33"/>
  <c r="AS163" i="33"/>
  <c r="AW158" i="33"/>
  <c r="AP71" i="33"/>
  <c r="AV163" i="33"/>
  <c r="BH85" i="33"/>
  <c r="AS92" i="33"/>
  <c r="AX122" i="33"/>
  <c r="BC144" i="33"/>
  <c r="BA200" i="33"/>
  <c r="BN190" i="33"/>
  <c r="BL118" i="33"/>
  <c r="BM66" i="33"/>
  <c r="BA83" i="33"/>
  <c r="BQ177" i="33"/>
  <c r="BR133" i="33"/>
  <c r="BI66" i="33"/>
  <c r="BA188" i="33"/>
  <c r="AY226" i="33"/>
  <c r="AW68" i="33"/>
  <c r="AX166" i="33"/>
  <c r="AX139" i="33"/>
  <c r="BO144" i="33"/>
  <c r="BR186" i="33"/>
  <c r="BH231" i="33"/>
  <c r="BQ100" i="33"/>
  <c r="BO88" i="33"/>
  <c r="BK90" i="33"/>
  <c r="AZ176" i="33"/>
  <c r="AZ99" i="33"/>
  <c r="BA126" i="33"/>
  <c r="AT230" i="33"/>
  <c r="AQ200" i="33"/>
  <c r="BA208" i="33"/>
  <c r="BN79" i="33"/>
  <c r="AP143" i="33"/>
  <c r="BK183" i="33"/>
  <c r="BJ79" i="33"/>
  <c r="AX63" i="33"/>
  <c r="BP199" i="33"/>
  <c r="AZ158" i="33"/>
  <c r="BR180" i="33"/>
  <c r="BP68" i="33"/>
  <c r="AX138" i="33"/>
  <c r="BN86" i="33"/>
  <c r="BD155" i="33"/>
  <c r="BC82" i="33"/>
  <c r="AQ160" i="33"/>
  <c r="AW78" i="33"/>
  <c r="BO94" i="33"/>
  <c r="AP132" i="33"/>
  <c r="BQ87" i="33"/>
  <c r="AX137" i="33"/>
  <c r="BJ161" i="33"/>
  <c r="BF99" i="33"/>
  <c r="BF176" i="33"/>
  <c r="BL152" i="33"/>
  <c r="AR191" i="33"/>
  <c r="AQ224" i="33"/>
  <c r="BO197" i="33"/>
  <c r="BQ221" i="33"/>
  <c r="AW112" i="33"/>
  <c r="BB164" i="33"/>
  <c r="AV120" i="33"/>
  <c r="AZ79" i="33"/>
  <c r="BN85" i="33"/>
  <c r="BN90" i="33"/>
  <c r="BO164" i="33"/>
  <c r="BB132" i="33"/>
  <c r="BL156" i="33"/>
  <c r="AU139" i="33"/>
  <c r="BH115" i="33"/>
  <c r="AX184" i="33"/>
  <c r="AY195" i="33"/>
  <c r="BG224" i="33"/>
  <c r="BC110" i="33"/>
  <c r="AQ129" i="33"/>
  <c r="AS79" i="33"/>
  <c r="AW73" i="33"/>
  <c r="AW98" i="33"/>
  <c r="BL166" i="33"/>
  <c r="AR86" i="33"/>
  <c r="BN174" i="33"/>
  <c r="AW136" i="33"/>
  <c r="BS174" i="33"/>
  <c r="AW164" i="33"/>
  <c r="BJ121" i="33"/>
  <c r="AS203" i="33"/>
  <c r="BN229" i="33"/>
  <c r="BJ218" i="33"/>
  <c r="AX219" i="33"/>
  <c r="BO116" i="33"/>
  <c r="BD152" i="33"/>
  <c r="BE103" i="33"/>
  <c r="BH180" i="33"/>
  <c r="BD190" i="33"/>
  <c r="BA190" i="33"/>
  <c r="BB141" i="33"/>
  <c r="AZ65" i="33"/>
  <c r="AT84" i="33"/>
  <c r="AS81" i="33"/>
  <c r="BN169" i="33"/>
  <c r="AT189" i="33"/>
  <c r="BG149" i="33"/>
  <c r="BG186" i="33"/>
  <c r="BC173" i="33"/>
  <c r="BL86" i="33"/>
  <c r="BD200" i="33"/>
  <c r="BP146" i="33"/>
  <c r="BK65" i="33"/>
  <c r="AS186" i="33"/>
  <c r="BS231" i="33"/>
  <c r="BC86" i="33"/>
  <c r="BP216" i="33"/>
  <c r="AS201" i="33"/>
  <c r="BO114" i="33"/>
  <c r="AR166" i="33"/>
  <c r="AY170" i="33"/>
  <c r="BC146" i="33"/>
  <c r="BQ213" i="33"/>
  <c r="AY76" i="33"/>
  <c r="BC212" i="33"/>
  <c r="BM85" i="33"/>
  <c r="BK215" i="33"/>
  <c r="AV72" i="33"/>
  <c r="AV97" i="33"/>
  <c r="BN212" i="33"/>
  <c r="BM169" i="33"/>
  <c r="BQ132" i="33"/>
  <c r="AQ223" i="33"/>
  <c r="BN107" i="33"/>
  <c r="BD231" i="33"/>
  <c r="AW105" i="33"/>
  <c r="AU62" i="33"/>
  <c r="BM148" i="33"/>
  <c r="AQ148" i="33"/>
  <c r="AZ193" i="33"/>
  <c r="BE148" i="33"/>
  <c r="AS202" i="33"/>
  <c r="BF219" i="33"/>
  <c r="AT140" i="33"/>
  <c r="BI102" i="33"/>
  <c r="BO153" i="33"/>
  <c r="BB83" i="33"/>
  <c r="BD130" i="33"/>
  <c r="AQ194" i="33"/>
  <c r="AS195" i="33"/>
  <c r="BA196" i="33"/>
  <c r="BB93" i="33"/>
  <c r="BB70" i="33"/>
  <c r="BF145" i="33"/>
  <c r="BI90" i="33"/>
  <c r="BI174" i="33"/>
  <c r="BO189" i="33"/>
  <c r="BB202" i="33"/>
  <c r="BB100" i="33"/>
  <c r="BL120" i="33"/>
  <c r="BP135" i="33"/>
  <c r="BF174" i="33"/>
  <c r="BH202" i="33"/>
  <c r="BD75" i="33"/>
  <c r="BH229" i="33"/>
  <c r="BJ108" i="33"/>
  <c r="BP208" i="33"/>
  <c r="AV180" i="33"/>
  <c r="BA158" i="33"/>
  <c r="AP86" i="33"/>
  <c r="BQ88" i="33"/>
  <c r="BL139" i="33"/>
  <c r="BL225" i="33"/>
  <c r="BB131" i="33"/>
  <c r="BG84" i="33"/>
  <c r="AU192" i="33"/>
  <c r="BN87" i="33"/>
  <c r="BN203" i="33"/>
  <c r="BA178" i="33"/>
  <c r="BH225" i="33"/>
  <c r="AU153" i="33"/>
  <c r="BI71" i="33"/>
  <c r="BA184" i="33"/>
  <c r="BC104" i="33"/>
  <c r="BJ71" i="33"/>
  <c r="AR214" i="33"/>
  <c r="AT157" i="33"/>
  <c r="AT83" i="33"/>
  <c r="BE78" i="33"/>
  <c r="AT210" i="33"/>
  <c r="BH76" i="33"/>
  <c r="BL132" i="33"/>
  <c r="BI137" i="33"/>
  <c r="BM155" i="33"/>
  <c r="AZ182" i="33"/>
  <c r="BO130" i="33"/>
  <c r="AV151" i="33"/>
  <c r="BS170" i="33"/>
  <c r="AQ147" i="33"/>
  <c r="AU98" i="33"/>
  <c r="AU73" i="33"/>
  <c r="BJ87" i="33"/>
  <c r="AX94" i="33"/>
  <c r="BP127" i="33"/>
  <c r="BO141" i="33"/>
  <c r="BB192" i="33"/>
  <c r="AY212" i="33"/>
  <c r="AV88" i="33"/>
  <c r="AP141" i="33"/>
  <c r="BL88" i="33"/>
  <c r="BI151" i="33"/>
  <c r="BN104" i="33"/>
  <c r="BR101" i="33"/>
  <c r="BB187" i="33"/>
  <c r="BA159" i="33"/>
  <c r="AY225" i="33"/>
  <c r="BI216" i="33"/>
  <c r="BK119" i="33"/>
  <c r="BJ81" i="33"/>
  <c r="AQ143" i="33"/>
  <c r="BE231" i="33"/>
  <c r="BK198" i="33"/>
  <c r="BB155" i="33"/>
  <c r="BN142" i="33"/>
  <c r="AP140" i="33"/>
  <c r="BQ139" i="33"/>
  <c r="BL106" i="33"/>
  <c r="BF84" i="33"/>
  <c r="AS164" i="33"/>
  <c r="AT123" i="33"/>
  <c r="AX220" i="33"/>
  <c r="BG64" i="33"/>
  <c r="BD85" i="33"/>
  <c r="BB68" i="33"/>
  <c r="BL131" i="33"/>
  <c r="AW64" i="33"/>
  <c r="AX125" i="33"/>
  <c r="AZ89" i="33"/>
  <c r="AX157" i="33"/>
  <c r="AR102" i="33"/>
  <c r="BO120" i="33"/>
  <c r="AW122" i="33"/>
  <c r="BG176" i="33"/>
  <c r="BG99" i="33"/>
  <c r="AW130" i="33"/>
  <c r="BH106" i="33"/>
  <c r="BP200" i="33"/>
  <c r="BC128" i="33"/>
  <c r="BR82" i="33"/>
  <c r="BH208" i="33"/>
  <c r="AW160" i="33"/>
  <c r="AX62" i="33"/>
  <c r="AP224" i="33"/>
  <c r="AQ87" i="33"/>
  <c r="BN123" i="33"/>
  <c r="BB186" i="33"/>
  <c r="BG110" i="33"/>
  <c r="BM75" i="33"/>
  <c r="BN111" i="33"/>
  <c r="BG90" i="33"/>
  <c r="AZ67" i="33"/>
  <c r="AS119" i="33"/>
  <c r="BQ201" i="33"/>
  <c r="BO205" i="33"/>
  <c r="AX204" i="33"/>
  <c r="AP84" i="33"/>
  <c r="AP129" i="33"/>
  <c r="AX156" i="33"/>
  <c r="BI159" i="33"/>
  <c r="AW81" i="33"/>
  <c r="AZ148" i="33"/>
  <c r="AY72" i="33"/>
  <c r="AY97" i="33"/>
  <c r="BK95" i="33"/>
  <c r="BB101" i="33"/>
  <c r="BC135" i="33"/>
  <c r="BH175" i="33"/>
  <c r="AR152" i="33"/>
  <c r="AZ218" i="33"/>
  <c r="BI79" i="33"/>
  <c r="BB214" i="33"/>
  <c r="AP148" i="33"/>
  <c r="BH228" i="33"/>
  <c r="BG97" i="33"/>
  <c r="BG72" i="33"/>
  <c r="BD202" i="33"/>
  <c r="AQ226" i="33"/>
  <c r="AU135" i="33"/>
  <c r="BA181" i="33"/>
  <c r="BM87" i="33"/>
  <c r="BL62" i="33"/>
  <c r="AV210" i="33"/>
  <c r="BR102" i="33"/>
  <c r="BO179" i="33"/>
  <c r="BF215" i="33"/>
  <c r="BG194" i="33"/>
  <c r="BA194" i="33"/>
  <c r="AV167" i="33"/>
  <c r="BD145" i="33"/>
  <c r="BE142" i="33"/>
  <c r="BL182" i="33"/>
  <c r="AP83" i="33"/>
  <c r="AW175" i="33"/>
  <c r="BO127" i="33"/>
  <c r="BD89" i="33"/>
  <c r="BM225" i="33"/>
  <c r="AW151" i="33"/>
  <c r="BJ229" i="33"/>
  <c r="BC64" i="33"/>
  <c r="AX152" i="33"/>
  <c r="BA228" i="33"/>
  <c r="BO63" i="33"/>
  <c r="BD118" i="33"/>
  <c r="BE92" i="33"/>
  <c r="BG75" i="33"/>
  <c r="AT124" i="33"/>
  <c r="BR204" i="33"/>
  <c r="AT131" i="33"/>
  <c r="BB115" i="33"/>
  <c r="AR207" i="33"/>
  <c r="BD149" i="33"/>
  <c r="BD205" i="33"/>
  <c r="AX141" i="33"/>
  <c r="BI165" i="33"/>
  <c r="AZ81" i="33"/>
  <c r="BM144" i="33"/>
  <c r="BL127" i="33"/>
  <c r="BE201" i="33"/>
  <c r="BH134" i="33"/>
  <c r="BL137" i="33"/>
  <c r="AV104" i="33"/>
  <c r="BP174" i="33"/>
  <c r="BO190" i="33"/>
  <c r="BA227" i="33"/>
  <c r="BS127" i="33"/>
  <c r="BC118" i="33"/>
  <c r="BR194" i="33"/>
  <c r="BR100" i="33"/>
  <c r="AR169" i="33"/>
  <c r="BQ185" i="33"/>
  <c r="BK116" i="33"/>
  <c r="BQ176" i="33"/>
  <c r="BQ99" i="33"/>
  <c r="BK113" i="33"/>
  <c r="BS168" i="33"/>
  <c r="AZ75" i="33"/>
  <c r="BK100" i="33"/>
  <c r="BF169" i="33"/>
  <c r="AR133" i="33"/>
  <c r="BP224" i="33"/>
  <c r="AT98" i="33"/>
  <c r="AT73" i="33"/>
  <c r="AP182" i="33"/>
  <c r="BM125" i="33"/>
  <c r="BR118" i="33"/>
  <c r="BC87" i="33"/>
  <c r="AT104" i="33"/>
  <c r="AT64" i="33"/>
  <c r="BE127" i="33"/>
  <c r="BS180" i="33"/>
  <c r="BB114" i="33"/>
  <c r="AS174" i="33"/>
  <c r="AX221" i="33"/>
  <c r="BN109" i="33"/>
  <c r="BD208" i="33"/>
  <c r="BK64" i="33"/>
  <c r="BE118" i="33"/>
  <c r="BH156" i="33"/>
  <c r="AQ111" i="33"/>
  <c r="BD127" i="33"/>
  <c r="BI152" i="33"/>
  <c r="BN156" i="33"/>
  <c r="BN70" i="33"/>
  <c r="BN93" i="33"/>
  <c r="BI154" i="33"/>
  <c r="BF162" i="33"/>
  <c r="BB91" i="33"/>
  <c r="BQ103" i="33"/>
  <c r="AR99" i="33"/>
  <c r="AR176" i="33"/>
  <c r="BK81" i="33"/>
  <c r="BQ117" i="33"/>
  <c r="BS79" i="33"/>
  <c r="BN192" i="33"/>
  <c r="BP140" i="33"/>
  <c r="AP145" i="33"/>
  <c r="BA94" i="33"/>
  <c r="AY216" i="33"/>
  <c r="AS177" i="33"/>
  <c r="BD71" i="33"/>
  <c r="BE165" i="33"/>
  <c r="BC94" i="33"/>
  <c r="AP162" i="33"/>
  <c r="BC80" i="33"/>
  <c r="BF82" i="33"/>
  <c r="BS96" i="33"/>
  <c r="BJ169" i="33"/>
  <c r="BL110" i="33"/>
  <c r="AP146" i="33"/>
  <c r="BS76" i="33"/>
  <c r="AY130" i="33"/>
  <c r="BB85" i="33"/>
  <c r="AQ169" i="33"/>
  <c r="BN120" i="33"/>
  <c r="BM78" i="33"/>
  <c r="AR96" i="33"/>
  <c r="AU146" i="33"/>
  <c r="AS82" i="33"/>
  <c r="AV155" i="33"/>
  <c r="AT116" i="33"/>
  <c r="BS136" i="33"/>
  <c r="BE229" i="33"/>
  <c r="BS122" i="33"/>
  <c r="AP160" i="33"/>
  <c r="AY192" i="33"/>
  <c r="BE187" i="33"/>
  <c r="AP134" i="33"/>
  <c r="AU221" i="33"/>
  <c r="AP164" i="33"/>
  <c r="AS87" i="33"/>
  <c r="BF216" i="33"/>
  <c r="BO191" i="33"/>
  <c r="BG71" i="33"/>
  <c r="BH79" i="33"/>
  <c r="BB122" i="33"/>
  <c r="BQ191" i="33"/>
  <c r="AT199" i="33"/>
  <c r="BQ184" i="33"/>
  <c r="BD113" i="33"/>
  <c r="BK223" i="33"/>
  <c r="BO65" i="33"/>
  <c r="AP155" i="33"/>
  <c r="BR168" i="33"/>
  <c r="AR162" i="33"/>
  <c r="BE120" i="33"/>
  <c r="BL153" i="33"/>
  <c r="BC211" i="33"/>
  <c r="AW119" i="33"/>
  <c r="BG213" i="33"/>
  <c r="BL109" i="33"/>
  <c r="BN78" i="33"/>
  <c r="BL103" i="33"/>
  <c r="BA86" i="33"/>
  <c r="BI170" i="33"/>
  <c r="BE123" i="33"/>
  <c r="BP110" i="33"/>
  <c r="BC138" i="33"/>
  <c r="BG91" i="33"/>
  <c r="BA160" i="33"/>
  <c r="BG127" i="33"/>
  <c r="AU106" i="33"/>
  <c r="BJ153" i="33"/>
  <c r="AP67" i="33"/>
  <c r="BF161" i="33"/>
  <c r="BJ164" i="33"/>
  <c r="BI164" i="33"/>
  <c r="BR81" i="33"/>
  <c r="BG130" i="33"/>
  <c r="BR121" i="33"/>
  <c r="BK110" i="33"/>
  <c r="AQ109" i="33"/>
  <c r="BK180" i="33"/>
  <c r="BE161" i="33"/>
  <c r="AW216" i="33"/>
  <c r="AY126" i="33"/>
  <c r="BF178" i="33"/>
  <c r="BP101" i="33"/>
  <c r="AV92" i="33"/>
  <c r="BC153" i="33"/>
  <c r="BC231" i="33"/>
  <c r="BD81" i="33"/>
  <c r="BC65" i="33"/>
  <c r="BE102" i="33"/>
  <c r="BI138" i="33"/>
  <c r="AS197" i="33"/>
  <c r="AW128" i="33"/>
  <c r="AY209" i="33"/>
  <c r="AW181" i="33"/>
  <c r="BJ210" i="33"/>
  <c r="BE80" i="33"/>
  <c r="BJ80" i="33"/>
  <c r="BR217" i="33"/>
  <c r="AZ137" i="33"/>
  <c r="BS137" i="33"/>
  <c r="BN100" i="33"/>
  <c r="AU173" i="33"/>
  <c r="BS187" i="33"/>
  <c r="BL231" i="33"/>
  <c r="AZ174" i="33"/>
  <c r="BA102" i="33"/>
  <c r="BB80" i="33"/>
  <c r="BL145" i="33"/>
  <c r="BO184" i="33"/>
  <c r="BK70" i="33"/>
  <c r="BK93" i="33"/>
  <c r="AY199" i="33"/>
  <c r="BA165" i="33"/>
  <c r="BS75" i="33"/>
  <c r="AT100" i="33"/>
  <c r="BC107" i="33"/>
  <c r="BI130" i="33"/>
  <c r="BR144" i="33"/>
  <c r="BM76" i="33"/>
  <c r="BL144" i="33"/>
  <c r="BP86" i="33"/>
  <c r="AT213" i="33"/>
  <c r="BH152" i="33"/>
  <c r="BH186" i="33"/>
  <c r="BJ135" i="33"/>
  <c r="BB135" i="33"/>
  <c r="BL222" i="33"/>
  <c r="BI119" i="33"/>
  <c r="BO187" i="33"/>
  <c r="BG203" i="33"/>
  <c r="BO192" i="33"/>
  <c r="BO195" i="33"/>
  <c r="BS102" i="33"/>
  <c r="BL196" i="33"/>
  <c r="BH90" i="33"/>
  <c r="BL218" i="33"/>
  <c r="BL108" i="33"/>
  <c r="BI195" i="33"/>
  <c r="BR66" i="33"/>
  <c r="BP92" i="33"/>
  <c r="AT89" i="33"/>
  <c r="BM156" i="33"/>
  <c r="BP136" i="33"/>
  <c r="BB129" i="33"/>
  <c r="BO188" i="33"/>
  <c r="AP81" i="33"/>
  <c r="BS131" i="33"/>
  <c r="AV228" i="33"/>
  <c r="BM145" i="33"/>
  <c r="BG202" i="33"/>
  <c r="BK228" i="33"/>
  <c r="BO168" i="33"/>
  <c r="BL188" i="33"/>
  <c r="BN218" i="33"/>
  <c r="BG98" i="33"/>
  <c r="BG73" i="33"/>
  <c r="BB113" i="33"/>
  <c r="AT231" i="33"/>
  <c r="BK177" i="33"/>
  <c r="AT191" i="33"/>
  <c r="BI92" i="33"/>
  <c r="BF83" i="33"/>
  <c r="AV70" i="33"/>
  <c r="AV93" i="33"/>
  <c r="AZ126" i="33"/>
  <c r="BJ170" i="33"/>
  <c r="AR190" i="33"/>
  <c r="BO100" i="33"/>
  <c r="AP113" i="33"/>
  <c r="AQ122" i="33"/>
  <c r="AS223" i="33"/>
  <c r="BJ165" i="33"/>
  <c r="AW200" i="33"/>
  <c r="BC74" i="33"/>
  <c r="BP204" i="33"/>
  <c r="BP161" i="33"/>
  <c r="AQ192" i="33"/>
  <c r="AX103" i="33"/>
  <c r="AU63" i="33"/>
  <c r="BK130" i="33"/>
  <c r="BK160" i="33"/>
  <c r="BA187" i="33"/>
  <c r="AR163" i="33"/>
  <c r="AX112" i="33"/>
  <c r="BK136" i="33"/>
  <c r="BK111" i="33"/>
  <c r="AZ207" i="33"/>
  <c r="AZ127" i="33"/>
  <c r="AS217" i="33"/>
  <c r="BQ78" i="33"/>
  <c r="BB196" i="33"/>
  <c r="BO216" i="33"/>
  <c r="AT139" i="33"/>
  <c r="AZ123" i="33"/>
  <c r="BB177" i="33"/>
  <c r="BO110" i="33"/>
  <c r="BP166" i="33"/>
  <c r="BJ186" i="33"/>
  <c r="BE122" i="33"/>
  <c r="BN186" i="33"/>
  <c r="BS64" i="33"/>
  <c r="BK128" i="33"/>
  <c r="AS221" i="33"/>
  <c r="BN75" i="33"/>
  <c r="AS226" i="33"/>
  <c r="BM227" i="33"/>
  <c r="AZ159" i="33"/>
  <c r="BH89" i="33"/>
  <c r="BK161" i="33"/>
  <c r="BA104" i="33"/>
  <c r="AX153" i="33"/>
  <c r="BM146" i="33"/>
  <c r="BS184" i="33"/>
  <c r="AP163" i="33"/>
  <c r="BC202" i="33"/>
  <c r="AS140" i="33"/>
  <c r="BC148" i="33"/>
  <c r="AR208" i="33"/>
  <c r="BC158" i="33"/>
  <c r="BA91" i="33"/>
  <c r="BF208" i="33"/>
  <c r="BJ215" i="33"/>
  <c r="AX164" i="33"/>
  <c r="AS137" i="33"/>
  <c r="BB159" i="33"/>
  <c r="BJ181" i="33"/>
  <c r="AR130" i="33"/>
  <c r="BR75" i="33"/>
  <c r="BO122" i="33"/>
  <c r="BA222" i="33"/>
  <c r="AV83" i="33"/>
  <c r="BR156" i="33"/>
  <c r="BR131" i="33"/>
  <c r="BG158" i="33"/>
  <c r="AP85" i="33"/>
  <c r="AV197" i="33"/>
  <c r="BO181" i="33"/>
  <c r="AQ168" i="33"/>
  <c r="BO125" i="33"/>
  <c r="AZ188" i="33"/>
  <c r="AY158" i="33"/>
  <c r="BL194" i="33"/>
  <c r="AU156" i="33"/>
  <c r="BO68" i="33"/>
  <c r="BG86" i="33"/>
  <c r="BS191" i="33"/>
  <c r="AV213" i="33"/>
  <c r="BL101" i="33"/>
  <c r="AQ114" i="33"/>
  <c r="AU76" i="33"/>
  <c r="BB182" i="33"/>
  <c r="AQ121" i="33"/>
  <c r="BO207" i="33"/>
  <c r="AD12" i="35"/>
  <c r="AA13" i="35"/>
  <c r="M17" i="35"/>
  <c r="O13" i="35"/>
  <c r="V17" i="35"/>
  <c r="AB12" i="35"/>
  <c r="H19" i="35"/>
  <c r="K12" i="35"/>
  <c r="T13" i="35"/>
  <c r="U16" i="35"/>
  <c r="AC19" i="35"/>
  <c r="Q16" i="35"/>
  <c r="W15" i="35"/>
  <c r="T12" i="35"/>
  <c r="M20" i="35"/>
  <c r="R12" i="35"/>
  <c r="AC13" i="35"/>
  <c r="N19" i="35"/>
  <c r="I19" i="35"/>
  <c r="N15" i="35"/>
  <c r="U19" i="35"/>
  <c r="O17" i="35"/>
  <c r="Q20" i="35"/>
  <c r="X16" i="35"/>
  <c r="P17" i="35"/>
  <c r="AA15" i="35"/>
  <c r="G20" i="35"/>
  <c r="AD15" i="35"/>
  <c r="T17" i="35"/>
  <c r="R20" i="35"/>
  <c r="AE17" i="35"/>
  <c r="Y20" i="35"/>
  <c r="AE16" i="35"/>
  <c r="Q17" i="35"/>
  <c r="AC15" i="35"/>
  <c r="AF13" i="35"/>
  <c r="G12" i="35"/>
  <c r="H12" i="35"/>
  <c r="P16" i="35"/>
  <c r="S12" i="35"/>
  <c r="J13" i="35"/>
  <c r="E12" i="35"/>
  <c r="Z19" i="35"/>
  <c r="E13" i="35"/>
  <c r="Q19" i="35"/>
  <c r="AH15" i="35"/>
  <c r="I17" i="35"/>
  <c r="G13" i="35"/>
  <c r="I12" i="35"/>
  <c r="V15" i="35"/>
  <c r="T15" i="35"/>
  <c r="AB17" i="35"/>
  <c r="N12" i="35"/>
  <c r="O20" i="35"/>
  <c r="J15" i="35"/>
  <c r="H15" i="35"/>
  <c r="Q12" i="35"/>
  <c r="R19" i="35"/>
  <c r="U20" i="35"/>
  <c r="M12" i="35"/>
  <c r="AF20" i="35"/>
  <c r="S15" i="35"/>
  <c r="I13" i="35"/>
  <c r="AC17" i="35"/>
  <c r="U13" i="35"/>
  <c r="L20" i="35"/>
  <c r="L12" i="35"/>
  <c r="I15" i="35"/>
  <c r="K17" i="35"/>
  <c r="AA17" i="35"/>
  <c r="Z13" i="35"/>
  <c r="AE20" i="35"/>
  <c r="AH20" i="35"/>
  <c r="V19" i="35"/>
  <c r="M16" i="35"/>
  <c r="AF16" i="35"/>
  <c r="Z17" i="35"/>
  <c r="V12" i="35"/>
  <c r="AA16" i="35"/>
  <c r="Y15" i="35"/>
  <c r="R15" i="35"/>
  <c r="L15" i="35"/>
  <c r="AG12" i="35"/>
  <c r="S20" i="35"/>
  <c r="X15" i="35"/>
  <c r="M15" i="35"/>
  <c r="Y19" i="35"/>
  <c r="O15" i="35"/>
  <c r="AE12" i="35"/>
  <c r="X20" i="35"/>
  <c r="S13" i="35"/>
  <c r="F13" i="35"/>
  <c r="W19" i="35"/>
  <c r="P12" i="35"/>
  <c r="S16" i="35"/>
  <c r="E17" i="35"/>
  <c r="O12" i="35"/>
  <c r="L13" i="35"/>
  <c r="Q15" i="35"/>
  <c r="S19" i="35"/>
  <c r="X19" i="35"/>
  <c r="L19" i="35"/>
  <c r="O19" i="35"/>
  <c r="AG20" i="35"/>
  <c r="K13" i="35"/>
  <c r="AE19" i="35"/>
  <c r="F19" i="35"/>
  <c r="AF19" i="35"/>
  <c r="AA20" i="35"/>
  <c r="H13" i="35"/>
  <c r="AB16" i="35"/>
  <c r="E19" i="35"/>
  <c r="J16" i="35"/>
  <c r="AD20" i="35"/>
  <c r="N20" i="35"/>
  <c r="AG15" i="35"/>
  <c r="AB19" i="35"/>
  <c r="T16" i="35"/>
  <c r="W12" i="35"/>
  <c r="AD16" i="35"/>
  <c r="M19" i="35"/>
  <c r="N13" i="35"/>
  <c r="Q13" i="35"/>
  <c r="AA19" i="35"/>
  <c r="K15" i="35"/>
  <c r="AH12" i="35"/>
  <c r="Z15" i="35"/>
  <c r="AH17" i="35"/>
  <c r="V20" i="35"/>
  <c r="F15" i="35"/>
  <c r="AD19" i="35"/>
  <c r="G16" i="35"/>
  <c r="F20" i="35"/>
  <c r="H20" i="35"/>
  <c r="K16" i="35"/>
  <c r="F17" i="35"/>
  <c r="AD13" i="35"/>
  <c r="M13" i="35"/>
  <c r="J19" i="35"/>
  <c r="W17" i="35"/>
  <c r="AG19" i="35"/>
  <c r="N16" i="35"/>
  <c r="R13" i="35"/>
  <c r="Z20" i="35"/>
  <c r="V13" i="35"/>
  <c r="J17" i="35"/>
  <c r="Y17" i="35"/>
  <c r="AH19" i="35"/>
  <c r="Y13" i="35"/>
  <c r="Z16" i="35"/>
  <c r="I20" i="35"/>
  <c r="J20" i="35"/>
  <c r="AA12" i="35"/>
  <c r="J12" i="35"/>
  <c r="H16" i="35"/>
  <c r="U17" i="35"/>
  <c r="AH13" i="35"/>
  <c r="I16" i="35"/>
  <c r="G17" i="35"/>
  <c r="X13" i="35"/>
  <c r="AF15" i="35"/>
  <c r="R17" i="35"/>
  <c r="W16" i="35"/>
  <c r="K20" i="35"/>
  <c r="S17" i="35"/>
  <c r="N17" i="35"/>
  <c r="Y16" i="35"/>
  <c r="V16" i="35"/>
  <c r="L16" i="35"/>
  <c r="H17" i="35"/>
  <c r="E15" i="35"/>
  <c r="W20" i="35"/>
  <c r="F16" i="35"/>
  <c r="R16" i="35"/>
  <c r="U12" i="35"/>
  <c r="AH16" i="35"/>
  <c r="X17" i="35"/>
  <c r="P15" i="35"/>
  <c r="AB20" i="35"/>
  <c r="AC12" i="35"/>
  <c r="T20" i="35"/>
  <c r="AC16" i="35"/>
  <c r="G15" i="35"/>
  <c r="Y12" i="35"/>
  <c r="G19" i="35"/>
  <c r="AB15" i="35"/>
  <c r="L17" i="35"/>
  <c r="Z12" i="35"/>
  <c r="W13" i="35"/>
  <c r="P13" i="35"/>
  <c r="P20" i="35"/>
  <c r="O16" i="35"/>
  <c r="E16" i="35"/>
  <c r="AC20" i="35"/>
  <c r="P19" i="35"/>
  <c r="AF17" i="35"/>
  <c r="K19" i="35"/>
  <c r="AB13" i="35"/>
  <c r="T19" i="35"/>
  <c r="X12" i="35"/>
  <c r="AG17" i="35"/>
  <c r="AE15" i="35"/>
  <c r="E20" i="35"/>
  <c r="AF12" i="35"/>
  <c r="F12" i="35"/>
  <c r="AG16" i="35"/>
  <c r="AE13" i="35"/>
  <c r="U15" i="35"/>
  <c r="AD17" i="35"/>
  <c r="AG13" i="35"/>
  <c r="AA18" i="35" l="1"/>
  <c r="CW18" i="34"/>
  <c r="DI16" i="34"/>
  <c r="DL16" i="34" s="1"/>
  <c r="U23" i="34"/>
  <c r="DQ23" i="34"/>
  <c r="AS16" i="34"/>
  <c r="AV16" i="34" s="1"/>
  <c r="G14" i="35"/>
  <c r="U15" i="34"/>
  <c r="CG15" i="34"/>
  <c r="W14" i="35"/>
  <c r="DA23" i="34"/>
  <c r="AG16" i="34"/>
  <c r="AJ16" i="34" s="1"/>
  <c r="Y22" i="34"/>
  <c r="H21" i="35"/>
  <c r="DY18" i="34"/>
  <c r="AH18" i="35"/>
  <c r="DY23" i="34"/>
  <c r="Y18" i="35"/>
  <c r="CO18" i="34"/>
  <c r="AK16" i="34"/>
  <c r="AN16" i="34" s="1"/>
  <c r="CK16" i="34"/>
  <c r="CN16" i="34" s="1"/>
  <c r="BY18" i="34"/>
  <c r="U18" i="35"/>
  <c r="BU18" i="34"/>
  <c r="T18" i="35"/>
  <c r="U16" i="34"/>
  <c r="X16" i="34" s="1"/>
  <c r="E14" i="35"/>
  <c r="M15" i="34"/>
  <c r="N21" i="35"/>
  <c r="AW22" i="34"/>
  <c r="DA16" i="34"/>
  <c r="DD16" i="34" s="1"/>
  <c r="BM22" i="34"/>
  <c r="R21" i="35"/>
  <c r="AW20" i="34"/>
  <c r="AZ20" i="34" s="1"/>
  <c r="DY16" i="34"/>
  <c r="EB16" i="34" s="1"/>
  <c r="CC16" i="34"/>
  <c r="CF16" i="34" s="1"/>
  <c r="DE20" i="34"/>
  <c r="DH20" i="34" s="1"/>
  <c r="BU20" i="34"/>
  <c r="BX20" i="34" s="1"/>
  <c r="DM20" i="34"/>
  <c r="DP20" i="34" s="1"/>
  <c r="BE20" i="34"/>
  <c r="BH20" i="34" s="1"/>
  <c r="DQ15" i="34"/>
  <c r="AF14" i="35"/>
  <c r="DA18" i="34"/>
  <c r="AB18" i="35"/>
  <c r="DI20" i="34"/>
  <c r="DL20" i="34" s="1"/>
  <c r="Z14" i="35"/>
  <c r="CS15" i="34"/>
  <c r="BA20" i="34"/>
  <c r="BD20" i="34" s="1"/>
  <c r="BE15" i="34"/>
  <c r="P14" i="35"/>
  <c r="BU22" i="34"/>
  <c r="T21" i="35"/>
  <c r="Y14" i="35"/>
  <c r="CO15" i="34"/>
  <c r="AS23" i="34"/>
  <c r="BY22" i="34"/>
  <c r="U21" i="35"/>
  <c r="N14" i="35"/>
  <c r="AW15" i="34"/>
  <c r="DI23" i="34"/>
  <c r="AC18" i="34"/>
  <c r="I18" i="35"/>
  <c r="AW23" i="34"/>
  <c r="CK23" i="34"/>
  <c r="BQ16" i="34"/>
  <c r="BT16" i="34" s="1"/>
  <c r="CC20" i="34"/>
  <c r="CF20" i="34" s="1"/>
  <c r="AK15" i="34"/>
  <c r="K14" i="35"/>
  <c r="AB14" i="35"/>
  <c r="DA15" i="34"/>
  <c r="AC15" i="34"/>
  <c r="I14" i="35"/>
  <c r="AD21" i="35"/>
  <c r="DI22" i="34"/>
  <c r="DY20" i="34"/>
  <c r="EB20" i="34" s="1"/>
  <c r="AW16" i="34"/>
  <c r="AZ16" i="34" s="1"/>
  <c r="DM18" i="34"/>
  <c r="AE18" i="35"/>
  <c r="CK20" i="34"/>
  <c r="CN20" i="34" s="1"/>
  <c r="AG20" i="34"/>
  <c r="AJ20" i="34" s="1"/>
  <c r="DA20" i="34"/>
  <c r="DD20" i="34" s="1"/>
  <c r="BI16" i="34"/>
  <c r="BL16" i="34" s="1"/>
  <c r="R18" i="35"/>
  <c r="BM18" i="34"/>
  <c r="CO22" i="34"/>
  <c r="Y21" i="35"/>
  <c r="DU19" i="34"/>
  <c r="DX19" i="34" s="1"/>
  <c r="BY20" i="34"/>
  <c r="CB20" i="34" s="1"/>
  <c r="AK20" i="34"/>
  <c r="AN20" i="34" s="1"/>
  <c r="DI15" i="34"/>
  <c r="AD14" i="35"/>
  <c r="AH14" i="35"/>
  <c r="DY15" i="34"/>
  <c r="CS20" i="34"/>
  <c r="CV20" i="34" s="1"/>
  <c r="BI19" i="34"/>
  <c r="BL19" i="34" s="1"/>
  <c r="AO15" i="34"/>
  <c r="L14" i="35"/>
  <c r="DE16" i="34"/>
  <c r="DH16" i="34" s="1"/>
  <c r="S14" i="35"/>
  <c r="BQ15" i="34"/>
  <c r="CW16" i="34"/>
  <c r="CZ16" i="34" s="1"/>
  <c r="BE22" i="34"/>
  <c r="P21" i="35"/>
  <c r="U20" i="34"/>
  <c r="X20" i="34" s="1"/>
  <c r="BU15" i="34"/>
  <c r="T14" i="35"/>
  <c r="AO16" i="34"/>
  <c r="AR16" i="34" s="1"/>
  <c r="CS16" i="34"/>
  <c r="CV16" i="34" s="1"/>
  <c r="BE23" i="34"/>
  <c r="Q19" i="34"/>
  <c r="T19" i="34" s="1"/>
  <c r="CG20" i="34"/>
  <c r="CJ20" i="34" s="1"/>
  <c r="CC19" i="34"/>
  <c r="CF19" i="34" s="1"/>
  <c r="CW22" i="34"/>
  <c r="AA21" i="35"/>
  <c r="CC23" i="34"/>
  <c r="AG19" i="34"/>
  <c r="AJ19" i="34" s="1"/>
  <c r="AW19" i="34"/>
  <c r="AZ19" i="34" s="1"/>
  <c r="BI23" i="34"/>
  <c r="K21" i="35"/>
  <c r="AK22" i="34"/>
  <c r="S18" i="35"/>
  <c r="BQ18" i="34"/>
  <c r="DE23" i="34"/>
  <c r="CK19" i="34"/>
  <c r="CN19" i="34" s="1"/>
  <c r="AG23" i="34"/>
  <c r="BY16" i="34"/>
  <c r="CB16" i="34" s="1"/>
  <c r="AA14" i="35"/>
  <c r="CW15" i="34"/>
  <c r="O18" i="35"/>
  <c r="BA18" i="34"/>
  <c r="BU16" i="34"/>
  <c r="BX16" i="34" s="1"/>
  <c r="DM15" i="34"/>
  <c r="AE14" i="35"/>
  <c r="M23" i="34"/>
  <c r="DU18" i="34"/>
  <c r="AG18" i="35"/>
  <c r="BA19" i="34"/>
  <c r="BD19" i="34" s="1"/>
  <c r="BY23" i="34"/>
  <c r="Q23" i="34"/>
  <c r="BE16" i="34"/>
  <c r="BH16" i="34" s="1"/>
  <c r="O14" i="35"/>
  <c r="BA15" i="34"/>
  <c r="BU19" i="34"/>
  <c r="BX19" i="34" s="1"/>
  <c r="L21" i="35"/>
  <c r="AO22" i="34"/>
  <c r="BI15" i="34"/>
  <c r="Q14" i="35"/>
  <c r="Y23" i="34"/>
  <c r="M22" i="34"/>
  <c r="E21" i="35"/>
  <c r="DE19" i="34"/>
  <c r="DH19" i="34" s="1"/>
  <c r="DU20" i="34"/>
  <c r="DX20" i="34" s="1"/>
  <c r="CG19" i="34"/>
  <c r="CJ19" i="34" s="1"/>
  <c r="AS19" i="34"/>
  <c r="AV19" i="34" s="1"/>
  <c r="CK15" i="34"/>
  <c r="X14" i="35"/>
  <c r="CS22" i="34"/>
  <c r="Z21" i="35"/>
  <c r="AO23" i="34"/>
  <c r="Q15" i="34"/>
  <c r="F14" i="35"/>
  <c r="CO23" i="34"/>
  <c r="BE19" i="34"/>
  <c r="BH19" i="34" s="1"/>
  <c r="H18" i="35"/>
  <c r="Y18" i="34"/>
  <c r="AW18" i="34"/>
  <c r="N18" i="35"/>
  <c r="BQ20" i="34"/>
  <c r="BT20" i="34" s="1"/>
  <c r="BM15" i="34"/>
  <c r="R14" i="35"/>
  <c r="Y15" i="34"/>
  <c r="H14" i="35"/>
  <c r="CS19" i="34"/>
  <c r="CV19" i="34" s="1"/>
  <c r="AO18" i="34"/>
  <c r="L18" i="35"/>
  <c r="CG23" i="34"/>
  <c r="CK22" i="34"/>
  <c r="X21" i="35"/>
  <c r="O21" i="35"/>
  <c r="BA22" i="34"/>
  <c r="BM20" i="34"/>
  <c r="BP20" i="34" s="1"/>
  <c r="BU23" i="34"/>
  <c r="BQ23" i="34"/>
  <c r="CO20" i="34"/>
  <c r="CR20" i="34" s="1"/>
  <c r="CO16" i="34"/>
  <c r="CR16" i="34" s="1"/>
  <c r="DA19" i="34"/>
  <c r="DD19" i="34" s="1"/>
  <c r="BY19" i="34"/>
  <c r="CB19" i="34" s="1"/>
  <c r="AC20" i="34"/>
  <c r="AF20" i="34" s="1"/>
  <c r="CO19" i="34"/>
  <c r="CR19" i="34" s="1"/>
  <c r="V14" i="35"/>
  <c r="CC15" i="34"/>
  <c r="BY15" i="34"/>
  <c r="U14" i="35"/>
  <c r="DQ19" i="34"/>
  <c r="DT19" i="34" s="1"/>
  <c r="U19" i="34"/>
  <c r="X19" i="34" s="1"/>
  <c r="AC16" i="34"/>
  <c r="AF16" i="34" s="1"/>
  <c r="CG22" i="34"/>
  <c r="W21" i="35"/>
  <c r="Y19" i="34"/>
  <c r="AB19" i="34" s="1"/>
  <c r="V21" i="35"/>
  <c r="CC22" i="34"/>
  <c r="AH21" i="35"/>
  <c r="DY22" i="34"/>
  <c r="BM19" i="34"/>
  <c r="BP19" i="34" s="1"/>
  <c r="DM23" i="34"/>
  <c r="J14" i="35"/>
  <c r="AG15" i="34"/>
  <c r="M16" i="34"/>
  <c r="P16" i="34" s="1"/>
  <c r="BI20" i="34"/>
  <c r="BL20" i="34" s="1"/>
  <c r="J18" i="35"/>
  <c r="AG18" i="34"/>
  <c r="DQ22" i="34"/>
  <c r="AF21" i="35"/>
  <c r="BM23" i="34"/>
  <c r="AC23" i="34"/>
  <c r="AG14" i="35"/>
  <c r="DU15" i="34"/>
  <c r="M14" i="35"/>
  <c r="AS15" i="34"/>
  <c r="DI19" i="34"/>
  <c r="DL19" i="34" s="1"/>
  <c r="DY19" i="34"/>
  <c r="EB19" i="34" s="1"/>
  <c r="Q16" i="34"/>
  <c r="T16" i="34" s="1"/>
  <c r="M21" i="35"/>
  <c r="AS22" i="34"/>
  <c r="F18" i="35"/>
  <c r="Q18" i="34"/>
  <c r="M18" i="34"/>
  <c r="E18" i="35"/>
  <c r="AD18" i="35"/>
  <c r="DI18" i="34"/>
  <c r="AB21" i="35"/>
  <c r="DA22" i="34"/>
  <c r="M18" i="35"/>
  <c r="AS18" i="34"/>
  <c r="I21" i="35"/>
  <c r="AC22" i="34"/>
  <c r="BI22" i="34"/>
  <c r="Q21" i="35"/>
  <c r="AE21" i="35"/>
  <c r="DM22" i="34"/>
  <c r="AC14" i="35"/>
  <c r="DE15" i="34"/>
  <c r="BA16" i="34"/>
  <c r="BD16" i="34" s="1"/>
  <c r="CG16" i="34"/>
  <c r="CJ16" i="34" s="1"/>
  <c r="DQ20" i="34"/>
  <c r="DT20" i="34" s="1"/>
  <c r="G21" i="35"/>
  <c r="U22" i="34"/>
  <c r="Q20" i="34"/>
  <c r="T20" i="34" s="1"/>
  <c r="DQ18" i="34"/>
  <c r="AF18" i="35"/>
  <c r="AC18" i="35"/>
  <c r="DE18" i="34"/>
  <c r="AG21" i="35"/>
  <c r="DU22" i="34"/>
  <c r="BE18" i="34"/>
  <c r="P18" i="35"/>
  <c r="J21" i="35"/>
  <c r="AG22" i="34"/>
  <c r="BA23" i="34"/>
  <c r="Z18" i="35"/>
  <c r="CS18" i="34"/>
  <c r="DU23" i="34"/>
  <c r="AK23" i="34"/>
  <c r="CS23" i="34"/>
  <c r="AO19" i="34"/>
  <c r="AR19" i="34" s="1"/>
  <c r="DQ16" i="34"/>
  <c r="DT16" i="34" s="1"/>
  <c r="AC19" i="34"/>
  <c r="AF19" i="34" s="1"/>
  <c r="M19" i="34"/>
  <c r="P19" i="34" s="1"/>
  <c r="M20" i="34"/>
  <c r="P20" i="34" s="1"/>
  <c r="Q18" i="35"/>
  <c r="BI18" i="34"/>
  <c r="CW23" i="34"/>
  <c r="U18" i="34"/>
  <c r="G18" i="35"/>
  <c r="CW19" i="34"/>
  <c r="CZ19" i="34" s="1"/>
  <c r="AO20" i="34"/>
  <c r="AR20" i="34" s="1"/>
  <c r="DM16" i="34"/>
  <c r="DP16" i="34" s="1"/>
  <c r="AC21" i="35"/>
  <c r="DE22" i="34"/>
  <c r="BQ19" i="34"/>
  <c r="BT19" i="34" s="1"/>
  <c r="Y20" i="34"/>
  <c r="AB20" i="34" s="1"/>
  <c r="CC18" i="34"/>
  <c r="V18" i="35"/>
  <c r="BM16" i="34"/>
  <c r="BP16" i="34" s="1"/>
  <c r="AK18" i="34"/>
  <c r="K18" i="35"/>
  <c r="Y16" i="34"/>
  <c r="AB16" i="34" s="1"/>
  <c r="X18" i="35"/>
  <c r="CK18" i="34"/>
  <c r="BQ22" i="34"/>
  <c r="S21" i="35"/>
  <c r="CW20" i="34"/>
  <c r="CZ20" i="34" s="1"/>
  <c r="F21" i="35"/>
  <c r="Q22" i="34"/>
  <c r="AK19" i="34"/>
  <c r="AN19" i="34" s="1"/>
  <c r="W18" i="35"/>
  <c r="CG18" i="34"/>
  <c r="AS20" i="34"/>
  <c r="AV20" i="34" s="1"/>
  <c r="DM19" i="34"/>
  <c r="DP19" i="34" s="1"/>
  <c r="DU16" i="34"/>
  <c r="DX16" i="34" s="1"/>
  <c r="AL138" i="33"/>
  <c r="AM138" i="33" s="1"/>
  <c r="AO138" i="33"/>
  <c r="BT138" i="33" s="1"/>
  <c r="AO143" i="33"/>
  <c r="BT143" i="33" s="1"/>
  <c r="AL143" i="33"/>
  <c r="AM143" i="33" s="1"/>
  <c r="AL83" i="33"/>
  <c r="AM83" i="33" s="1"/>
  <c r="AO83" i="33"/>
  <c r="BT83" i="33" s="1"/>
  <c r="AO80" i="33"/>
  <c r="BT80" i="33" s="1"/>
  <c r="AL80" i="33"/>
  <c r="AM80" i="33" s="1"/>
  <c r="AL153" i="33"/>
  <c r="AM153" i="33" s="1"/>
  <c r="AO153" i="33"/>
  <c r="BT153" i="33" s="1"/>
  <c r="AL225" i="33"/>
  <c r="AM225" i="33" s="1"/>
  <c r="AO225" i="33"/>
  <c r="BT225" i="33" s="1"/>
  <c r="AL89" i="33"/>
  <c r="AM89" i="33" s="1"/>
  <c r="AO89" i="33"/>
  <c r="BT89" i="33" s="1"/>
  <c r="AL141" i="33"/>
  <c r="AM141" i="33" s="1"/>
  <c r="AO141" i="33"/>
  <c r="BT141" i="33" s="1"/>
  <c r="AL221" i="33"/>
  <c r="AM221" i="33" s="1"/>
  <c r="AO221" i="33"/>
  <c r="BT221" i="33" s="1"/>
  <c r="AO97" i="33"/>
  <c r="AL97" i="33"/>
  <c r="AM97" i="33" s="1"/>
  <c r="AO121" i="33"/>
  <c r="BT121" i="33" s="1"/>
  <c r="AL121" i="33"/>
  <c r="AM121" i="33" s="1"/>
  <c r="AL82" i="33"/>
  <c r="AM82" i="33" s="1"/>
  <c r="AO82" i="33"/>
  <c r="BT82" i="33" s="1"/>
  <c r="AL105" i="33"/>
  <c r="AM105" i="33" s="1"/>
  <c r="AO105" i="33"/>
  <c r="BT105" i="33" s="1"/>
  <c r="AO151" i="33"/>
  <c r="BT151" i="33" s="1"/>
  <c r="AL151" i="33"/>
  <c r="AM151" i="33" s="1"/>
  <c r="AL189" i="33"/>
  <c r="AM189" i="33" s="1"/>
  <c r="AO189" i="33"/>
  <c r="BT189" i="33" s="1"/>
  <c r="AL223" i="33"/>
  <c r="AM223" i="33" s="1"/>
  <c r="AO223" i="33"/>
  <c r="BT223" i="33" s="1"/>
  <c r="AL202" i="33"/>
  <c r="AM202" i="33" s="1"/>
  <c r="AO202" i="33"/>
  <c r="BT202" i="33" s="1"/>
  <c r="AL130" i="33"/>
  <c r="AM130" i="33" s="1"/>
  <c r="AO130" i="33"/>
  <c r="BT130" i="33" s="1"/>
  <c r="AO210" i="33"/>
  <c r="BT210" i="33" s="1"/>
  <c r="AL210" i="33"/>
  <c r="AM210" i="33" s="1"/>
  <c r="AO117" i="33"/>
  <c r="BT117" i="33" s="1"/>
  <c r="AL117" i="33"/>
  <c r="AM117" i="33" s="1"/>
  <c r="AL71" i="33"/>
  <c r="AM71" i="33" s="1"/>
  <c r="AO71" i="33"/>
  <c r="BT71" i="33" s="1"/>
  <c r="AL205" i="33"/>
  <c r="AM205" i="33" s="1"/>
  <c r="AO205" i="33"/>
  <c r="BT205" i="33" s="1"/>
  <c r="AL188" i="33"/>
  <c r="AM188" i="33" s="1"/>
  <c r="AO188" i="33"/>
  <c r="BT188" i="33" s="1"/>
  <c r="AO100" i="33"/>
  <c r="BT100" i="33" s="1"/>
  <c r="AL100" i="33"/>
  <c r="AM100" i="33" s="1"/>
  <c r="AO173" i="33"/>
  <c r="BT173" i="33" s="1"/>
  <c r="AL173" i="33"/>
  <c r="AM173" i="33" s="1"/>
  <c r="AO123" i="33"/>
  <c r="BT123" i="33" s="1"/>
  <c r="AL123" i="33"/>
  <c r="AM123" i="33" s="1"/>
  <c r="AO113" i="33"/>
  <c r="BT113" i="33" s="1"/>
  <c r="AL113" i="33"/>
  <c r="AM113" i="33" s="1"/>
  <c r="AO76" i="33"/>
  <c r="BT76" i="33" s="1"/>
  <c r="AL76" i="33"/>
  <c r="AM76" i="33" s="1"/>
  <c r="AO85" i="33"/>
  <c r="BT85" i="33" s="1"/>
  <c r="AL85" i="33"/>
  <c r="AM85" i="33" s="1"/>
  <c r="AL133" i="33"/>
  <c r="AM133" i="33" s="1"/>
  <c r="AO133" i="33"/>
  <c r="BT133" i="33" s="1"/>
  <c r="AL142" i="33"/>
  <c r="AM142" i="33" s="1"/>
  <c r="AO142" i="33"/>
  <c r="BT142" i="33" s="1"/>
  <c r="AO180" i="33"/>
  <c r="BT180" i="33" s="1"/>
  <c r="AL180" i="33"/>
  <c r="AM180" i="33" s="1"/>
  <c r="AO201" i="33"/>
  <c r="BT201" i="33" s="1"/>
  <c r="AL201" i="33"/>
  <c r="AM201" i="33" s="1"/>
  <c r="AO196" i="33"/>
  <c r="BT196" i="33" s="1"/>
  <c r="AL196" i="33"/>
  <c r="AM196" i="33" s="1"/>
  <c r="AO167" i="33"/>
  <c r="BT167" i="33" s="1"/>
  <c r="AL167" i="33"/>
  <c r="AM167" i="33" s="1"/>
  <c r="AO186" i="33"/>
  <c r="BT186" i="33" s="1"/>
  <c r="AL186" i="33"/>
  <c r="AM186" i="33" s="1"/>
  <c r="AO150" i="33"/>
  <c r="BT150" i="33" s="1"/>
  <c r="AL150" i="33"/>
  <c r="AM150" i="33" s="1"/>
  <c r="AO120" i="33"/>
  <c r="BT120" i="33" s="1"/>
  <c r="AL120" i="33"/>
  <c r="AM120" i="33" s="1"/>
  <c r="AL200" i="33"/>
  <c r="AM200" i="33" s="1"/>
  <c r="AO200" i="33"/>
  <c r="BT200" i="33" s="1"/>
  <c r="AO218" i="33"/>
  <c r="BT218" i="33" s="1"/>
  <c r="AL218" i="33"/>
  <c r="AM218" i="33" s="1"/>
  <c r="AO93" i="33"/>
  <c r="AL93" i="33"/>
  <c r="AM93" i="33" s="1"/>
  <c r="AL110" i="33"/>
  <c r="AM110" i="33" s="1"/>
  <c r="AO110" i="33"/>
  <c r="BT110" i="33" s="1"/>
  <c r="AO219" i="33"/>
  <c r="BT219" i="33" s="1"/>
  <c r="AL219" i="33"/>
  <c r="AM219" i="33" s="1"/>
  <c r="AL137" i="33"/>
  <c r="AM137" i="33" s="1"/>
  <c r="AO137" i="33"/>
  <c r="BT137" i="33" s="1"/>
  <c r="AO208" i="33"/>
  <c r="BT208" i="33" s="1"/>
  <c r="AL208" i="33"/>
  <c r="AM208" i="33" s="1"/>
  <c r="AO73" i="33"/>
  <c r="BT73" i="33" s="1"/>
  <c r="AL73" i="33"/>
  <c r="AM73" i="33" s="1"/>
  <c r="AL134" i="33"/>
  <c r="AM134" i="33" s="1"/>
  <c r="AO134" i="33"/>
  <c r="BT134" i="33" s="1"/>
  <c r="AL127" i="33"/>
  <c r="AM127" i="33" s="1"/>
  <c r="AO127" i="33"/>
  <c r="BT127" i="33" s="1"/>
  <c r="AO116" i="33"/>
  <c r="AL116" i="33"/>
  <c r="AM116" i="33" s="1"/>
  <c r="AO122" i="33"/>
  <c r="BT122" i="33" s="1"/>
  <c r="AL122" i="33"/>
  <c r="AM122" i="33" s="1"/>
  <c r="AL140" i="33"/>
  <c r="AM140" i="33" s="1"/>
  <c r="AO140" i="33"/>
  <c r="BT140" i="33" s="1"/>
  <c r="AL181" i="33"/>
  <c r="AM181" i="33" s="1"/>
  <c r="AO181" i="33"/>
  <c r="BT181" i="33" s="1"/>
  <c r="AL183" i="33"/>
  <c r="AM183" i="33" s="1"/>
  <c r="AO183" i="33"/>
  <c r="BT183" i="33" s="1"/>
  <c r="AL231" i="33"/>
  <c r="AM231" i="33" s="1"/>
  <c r="AO231" i="33"/>
  <c r="BT231" i="33" s="1"/>
  <c r="AO159" i="33"/>
  <c r="BT159" i="33" s="1"/>
  <c r="AL159" i="33"/>
  <c r="AM159" i="33" s="1"/>
  <c r="AL212" i="33"/>
  <c r="AM212" i="33" s="1"/>
  <c r="AO212" i="33"/>
  <c r="BT212" i="33" s="1"/>
  <c r="AO109" i="33"/>
  <c r="BT109" i="33" s="1"/>
  <c r="AL109" i="33"/>
  <c r="AM109" i="33" s="1"/>
  <c r="AL164" i="33"/>
  <c r="AM164" i="33" s="1"/>
  <c r="AO164" i="33"/>
  <c r="BT164" i="33" s="1"/>
  <c r="AL171" i="33"/>
  <c r="AM171" i="33" s="1"/>
  <c r="AO171" i="33"/>
  <c r="BT171" i="33" s="1"/>
  <c r="AO70" i="33"/>
  <c r="BT70" i="33" s="1"/>
  <c r="AL70" i="33"/>
  <c r="AM70" i="33" s="1"/>
  <c r="AO220" i="33"/>
  <c r="BT220" i="33" s="1"/>
  <c r="AL220" i="33"/>
  <c r="AM220" i="33" s="1"/>
  <c r="AO98" i="33"/>
  <c r="AL98" i="33"/>
  <c r="AM98" i="33" s="1"/>
  <c r="AO162" i="33"/>
  <c r="BT162" i="33" s="1"/>
  <c r="AL162" i="33"/>
  <c r="AM162" i="33" s="1"/>
  <c r="AO226" i="33"/>
  <c r="BT226" i="33" s="1"/>
  <c r="AL226" i="33"/>
  <c r="AM226" i="33" s="1"/>
  <c r="AO102" i="33"/>
  <c r="BT102" i="33" s="1"/>
  <c r="AL102" i="33"/>
  <c r="AM102" i="33" s="1"/>
  <c r="AO182" i="33"/>
  <c r="BT182" i="33" s="1"/>
  <c r="AL182" i="33"/>
  <c r="AM182" i="33" s="1"/>
  <c r="AO88" i="33"/>
  <c r="BT88" i="33" s="1"/>
  <c r="AL88" i="33"/>
  <c r="AM88" i="33" s="1"/>
  <c r="AL145" i="33"/>
  <c r="AM145" i="33" s="1"/>
  <c r="AO145" i="33"/>
  <c r="BT145" i="33" s="1"/>
  <c r="AO193" i="33"/>
  <c r="AL193" i="33"/>
  <c r="AM193" i="33" s="1"/>
  <c r="AL211" i="33"/>
  <c r="AM211" i="33" s="1"/>
  <c r="AO211" i="33"/>
  <c r="BT211" i="33" s="1"/>
  <c r="AL92" i="33"/>
  <c r="AM92" i="33" s="1"/>
  <c r="AO92" i="33"/>
  <c r="BT92" i="33" s="1"/>
  <c r="AL195" i="33"/>
  <c r="AM195" i="33" s="1"/>
  <c r="AO195" i="33"/>
  <c r="BT195" i="33" s="1"/>
  <c r="AL166" i="33"/>
  <c r="AM166" i="33" s="1"/>
  <c r="AO166" i="33"/>
  <c r="BT166" i="33" s="1"/>
  <c r="AL115" i="33"/>
  <c r="AM115" i="33" s="1"/>
  <c r="AO115" i="33"/>
  <c r="BT115" i="33" s="1"/>
  <c r="AO194" i="33"/>
  <c r="AL194" i="33"/>
  <c r="AM194" i="33" s="1"/>
  <c r="AL227" i="33"/>
  <c r="AM227" i="33" s="1"/>
  <c r="AO227" i="33"/>
  <c r="BT227" i="33" s="1"/>
  <c r="AO108" i="33"/>
  <c r="BT108" i="33" s="1"/>
  <c r="AL108" i="33"/>
  <c r="AM108" i="33" s="1"/>
  <c r="AO118" i="33"/>
  <c r="BT118" i="33" s="1"/>
  <c r="AL118" i="33"/>
  <c r="AM118" i="33" s="1"/>
  <c r="AO136" i="33"/>
  <c r="BT136" i="33" s="1"/>
  <c r="AL136" i="33"/>
  <c r="AM136" i="33" s="1"/>
  <c r="AO128" i="33"/>
  <c r="BT128" i="33" s="1"/>
  <c r="AL128" i="33"/>
  <c r="AM128" i="33" s="1"/>
  <c r="AO91" i="33"/>
  <c r="BT91" i="33" s="1"/>
  <c r="AL91" i="33"/>
  <c r="AM91" i="33" s="1"/>
  <c r="AO96" i="33"/>
  <c r="AL96" i="33"/>
  <c r="AM96" i="33" s="1"/>
  <c r="AL199" i="33"/>
  <c r="AM199" i="33" s="1"/>
  <c r="AO199" i="33"/>
  <c r="BT199" i="33" s="1"/>
  <c r="AO129" i="33"/>
  <c r="BT129" i="33" s="1"/>
  <c r="AL129" i="33"/>
  <c r="AM129" i="33" s="1"/>
  <c r="AL216" i="33"/>
  <c r="AM216" i="33" s="1"/>
  <c r="AO216" i="33"/>
  <c r="BT216" i="33" s="1"/>
  <c r="AO230" i="33"/>
  <c r="BT230" i="33" s="1"/>
  <c r="AL230" i="33"/>
  <c r="AM230" i="33" s="1"/>
  <c r="AO81" i="33"/>
  <c r="BT81" i="33" s="1"/>
  <c r="AL81" i="33"/>
  <c r="AM81" i="33" s="1"/>
  <c r="AL94" i="33"/>
  <c r="AM94" i="33" s="1"/>
  <c r="AO94" i="33"/>
  <c r="AO217" i="33"/>
  <c r="BT217" i="33" s="1"/>
  <c r="AL217" i="33"/>
  <c r="AM217" i="33" s="1"/>
  <c r="AL64" i="33"/>
  <c r="AM64" i="33" s="1"/>
  <c r="AO64" i="33"/>
  <c r="BT64" i="33" s="1"/>
  <c r="AL66" i="33"/>
  <c r="AM66" i="33" s="1"/>
  <c r="AO66" i="33"/>
  <c r="BT66" i="33" s="1"/>
  <c r="AL174" i="33"/>
  <c r="AM174" i="33" s="1"/>
  <c r="AO174" i="33"/>
  <c r="BT174" i="33" s="1"/>
  <c r="AL95" i="33"/>
  <c r="AM95" i="33" s="1"/>
  <c r="AO95" i="33"/>
  <c r="AO67" i="33"/>
  <c r="BT67" i="33" s="1"/>
  <c r="AL67" i="33"/>
  <c r="AM67" i="33" s="1"/>
  <c r="AL135" i="33"/>
  <c r="AM135" i="33" s="1"/>
  <c r="AO135" i="33"/>
  <c r="BT135" i="33" s="1"/>
  <c r="AL175" i="33"/>
  <c r="AM175" i="33" s="1"/>
  <c r="AO175" i="33"/>
  <c r="BT175" i="33" s="1"/>
  <c r="AO185" i="33"/>
  <c r="BT185" i="33" s="1"/>
  <c r="AL185" i="33"/>
  <c r="AM185" i="33" s="1"/>
  <c r="AO214" i="33"/>
  <c r="BT214" i="33" s="1"/>
  <c r="AL214" i="33"/>
  <c r="AM214" i="33" s="1"/>
  <c r="AO74" i="33"/>
  <c r="BT74" i="33" s="1"/>
  <c r="AL74" i="33"/>
  <c r="AM74" i="33" s="1"/>
  <c r="AO172" i="33"/>
  <c r="BT172" i="33" s="1"/>
  <c r="AL172" i="33"/>
  <c r="AM172" i="33" s="1"/>
  <c r="AO197" i="33"/>
  <c r="AL197" i="33"/>
  <c r="AM197" i="33" s="1"/>
  <c r="AO84" i="33"/>
  <c r="BT84" i="33" s="1"/>
  <c r="AL84" i="33"/>
  <c r="AM84" i="33" s="1"/>
  <c r="AO203" i="33"/>
  <c r="BT203" i="33" s="1"/>
  <c r="AL203" i="33"/>
  <c r="AM203" i="33" s="1"/>
  <c r="AL149" i="33"/>
  <c r="AM149" i="33" s="1"/>
  <c r="AO149" i="33"/>
  <c r="BT149" i="33" s="1"/>
  <c r="AL207" i="33"/>
  <c r="AM207" i="33" s="1"/>
  <c r="AO207" i="33"/>
  <c r="BT207" i="33" s="1"/>
  <c r="AL90" i="33"/>
  <c r="AM90" i="33" s="1"/>
  <c r="AO90" i="33"/>
  <c r="BT90" i="33" s="1"/>
  <c r="AO144" i="33"/>
  <c r="BT144" i="33" s="1"/>
  <c r="AL144" i="33"/>
  <c r="AM144" i="33" s="1"/>
  <c r="AL65" i="33"/>
  <c r="AM65" i="33" s="1"/>
  <c r="AO65" i="33"/>
  <c r="BT65" i="33" s="1"/>
  <c r="AL170" i="33"/>
  <c r="AM170" i="33" s="1"/>
  <c r="AO170" i="33"/>
  <c r="BT170" i="33" s="1"/>
  <c r="AL75" i="33"/>
  <c r="AM75" i="33" s="1"/>
  <c r="AO75" i="33"/>
  <c r="BT75" i="33" s="1"/>
  <c r="AL146" i="33"/>
  <c r="AM146" i="33" s="1"/>
  <c r="AO146" i="33"/>
  <c r="BT146" i="33" s="1"/>
  <c r="AO224" i="33"/>
  <c r="BT224" i="33" s="1"/>
  <c r="AL224" i="33"/>
  <c r="AM224" i="33" s="1"/>
  <c r="AL77" i="33"/>
  <c r="AM77" i="33" s="1"/>
  <c r="AO77" i="33"/>
  <c r="BT77" i="33" s="1"/>
  <c r="AO165" i="33"/>
  <c r="BT165" i="33" s="1"/>
  <c r="AL165" i="33"/>
  <c r="AM165" i="33" s="1"/>
  <c r="AL119" i="33"/>
  <c r="AM119" i="33" s="1"/>
  <c r="AO119" i="33"/>
  <c r="BT119" i="33" s="1"/>
  <c r="AO184" i="33"/>
  <c r="BT184" i="33" s="1"/>
  <c r="AL184" i="33"/>
  <c r="AM184" i="33" s="1"/>
  <c r="AL78" i="33"/>
  <c r="AM78" i="33" s="1"/>
  <c r="AO78" i="33"/>
  <c r="BT78" i="33" s="1"/>
  <c r="AL68" i="33"/>
  <c r="AM68" i="33" s="1"/>
  <c r="AO68" i="33"/>
  <c r="BT68" i="33" s="1"/>
  <c r="AL192" i="33"/>
  <c r="AM192" i="33" s="1"/>
  <c r="AO192" i="33"/>
  <c r="BT192" i="33" s="1"/>
  <c r="AO148" i="33"/>
  <c r="BT148" i="33" s="1"/>
  <c r="AL148" i="33"/>
  <c r="AM148" i="33" s="1"/>
  <c r="AL86" i="33"/>
  <c r="AM86" i="33" s="1"/>
  <c r="AO86" i="33"/>
  <c r="BT86" i="33" s="1"/>
  <c r="AO178" i="33"/>
  <c r="BT178" i="33" s="1"/>
  <c r="AL178" i="33"/>
  <c r="AM178" i="33" s="1"/>
  <c r="AO124" i="33"/>
  <c r="BT124" i="33" s="1"/>
  <c r="AL124" i="33"/>
  <c r="AM124" i="33" s="1"/>
  <c r="AL158" i="33"/>
  <c r="AM158" i="33" s="1"/>
  <c r="AO158" i="33"/>
  <c r="BT158" i="33" s="1"/>
  <c r="AO161" i="33"/>
  <c r="BT161" i="33" s="1"/>
  <c r="AL161" i="33"/>
  <c r="AM161" i="33" s="1"/>
  <c r="AL163" i="33"/>
  <c r="AM163" i="33" s="1"/>
  <c r="AO163" i="33"/>
  <c r="BT163" i="33" s="1"/>
  <c r="AO168" i="33"/>
  <c r="BT168" i="33" s="1"/>
  <c r="AL168" i="33"/>
  <c r="AM168" i="33" s="1"/>
  <c r="AL114" i="33"/>
  <c r="AM114" i="33" s="1"/>
  <c r="AO114" i="33"/>
  <c r="BT114" i="33" s="1"/>
  <c r="AL106" i="33"/>
  <c r="AM106" i="33" s="1"/>
  <c r="AO106" i="33"/>
  <c r="BT106" i="33" s="1"/>
  <c r="AL99" i="33"/>
  <c r="AM99" i="33" s="1"/>
  <c r="AO99" i="33"/>
  <c r="AL62" i="33"/>
  <c r="AM62" i="33" s="1"/>
  <c r="AO62" i="33"/>
  <c r="AO204" i="33"/>
  <c r="BT204" i="33" s="1"/>
  <c r="AL204" i="33"/>
  <c r="AM204" i="33" s="1"/>
  <c r="AO177" i="33"/>
  <c r="BT177" i="33" s="1"/>
  <c r="AL177" i="33"/>
  <c r="AM177" i="33" s="1"/>
  <c r="AO79" i="33"/>
  <c r="BT79" i="33" s="1"/>
  <c r="AL79" i="33"/>
  <c r="AM79" i="33" s="1"/>
  <c r="AL169" i="33"/>
  <c r="AM169" i="33" s="1"/>
  <c r="AO169" i="33"/>
  <c r="BT169" i="33" s="1"/>
  <c r="AL222" i="33"/>
  <c r="AM222" i="33" s="1"/>
  <c r="AO222" i="33"/>
  <c r="BT222" i="33" s="1"/>
  <c r="AL107" i="33"/>
  <c r="AM107" i="33" s="1"/>
  <c r="AO107" i="33"/>
  <c r="BT107" i="33" s="1"/>
  <c r="AO147" i="33"/>
  <c r="BT147" i="33" s="1"/>
  <c r="AL147" i="33"/>
  <c r="AM147" i="33" s="1"/>
  <c r="AL209" i="33"/>
  <c r="AM209" i="33" s="1"/>
  <c r="AO209" i="33"/>
  <c r="BT209" i="33" s="1"/>
  <c r="AO132" i="33"/>
  <c r="BT132" i="33" s="1"/>
  <c r="AL132" i="33"/>
  <c r="AM132" i="33" s="1"/>
  <c r="AO155" i="33"/>
  <c r="BT155" i="33" s="1"/>
  <c r="AL155" i="33"/>
  <c r="AM155" i="33" s="1"/>
  <c r="AL152" i="33"/>
  <c r="AM152" i="33" s="1"/>
  <c r="AO152" i="33"/>
  <c r="BT152" i="33" s="1"/>
  <c r="AO154" i="33"/>
  <c r="BT154" i="33" s="1"/>
  <c r="AL154" i="33"/>
  <c r="AM154" i="33" s="1"/>
  <c r="AO156" i="33"/>
  <c r="BT156" i="33" s="1"/>
  <c r="AL156" i="33"/>
  <c r="AM156" i="33" s="1"/>
  <c r="AL87" i="33"/>
  <c r="AM87" i="33" s="1"/>
  <c r="AO87" i="33"/>
  <c r="BT87" i="33" s="1"/>
  <c r="AO176" i="33"/>
  <c r="BT176" i="33" s="1"/>
  <c r="AL176" i="33"/>
  <c r="AM176" i="33" s="1"/>
  <c r="AO63" i="33"/>
  <c r="BT63" i="33" s="1"/>
  <c r="AL63" i="33"/>
  <c r="AM63" i="33" s="1"/>
  <c r="AL125" i="33"/>
  <c r="AM125" i="33" s="1"/>
  <c r="AO125" i="33"/>
  <c r="AO229" i="33"/>
  <c r="BT229" i="33" s="1"/>
  <c r="AL229" i="33"/>
  <c r="AM229" i="33" s="1"/>
  <c r="AL215" i="33"/>
  <c r="AM215" i="33" s="1"/>
  <c r="AO215" i="33"/>
  <c r="BT215" i="33" s="1"/>
  <c r="AL213" i="33"/>
  <c r="AM213" i="33" s="1"/>
  <c r="AO213" i="33"/>
  <c r="BT213" i="33" s="1"/>
  <c r="AL126" i="33"/>
  <c r="AM126" i="33" s="1"/>
  <c r="AO126" i="33"/>
  <c r="BT126" i="33" s="1"/>
  <c r="AO190" i="33"/>
  <c r="BT190" i="33" s="1"/>
  <c r="AL190" i="33"/>
  <c r="AM190" i="33" s="1"/>
  <c r="AO101" i="33"/>
  <c r="BT101" i="33" s="1"/>
  <c r="AL101" i="33"/>
  <c r="AM101" i="33" s="1"/>
  <c r="AO157" i="33"/>
  <c r="BT157" i="33" s="1"/>
  <c r="AL157" i="33"/>
  <c r="AM157" i="33" s="1"/>
  <c r="AO160" i="33"/>
  <c r="BT160" i="33" s="1"/>
  <c r="AL160" i="33"/>
  <c r="AM160" i="33" s="1"/>
  <c r="AO179" i="33"/>
  <c r="BT179" i="33" s="1"/>
  <c r="AL179" i="33"/>
  <c r="AM179" i="33" s="1"/>
  <c r="AL72" i="33"/>
  <c r="AM72" i="33" s="1"/>
  <c r="AO72" i="33"/>
  <c r="BT72" i="33" s="1"/>
  <c r="AL206" i="33"/>
  <c r="AM206" i="33" s="1"/>
  <c r="AO206" i="33"/>
  <c r="BT206" i="33" s="1"/>
  <c r="AL103" i="33"/>
  <c r="AM103" i="33" s="1"/>
  <c r="AO103" i="33"/>
  <c r="BT103" i="33" s="1"/>
  <c r="AO187" i="33"/>
  <c r="BT187" i="33" s="1"/>
  <c r="AL187" i="33"/>
  <c r="AM187" i="33" s="1"/>
  <c r="AL228" i="33"/>
  <c r="AM228" i="33" s="1"/>
  <c r="AO228" i="33"/>
  <c r="BT228" i="33" s="1"/>
  <c r="AL198" i="33"/>
  <c r="AM198" i="33" s="1"/>
  <c r="AO198" i="33"/>
  <c r="BT198" i="33" s="1"/>
  <c r="AL139" i="33"/>
  <c r="AM139" i="33" s="1"/>
  <c r="AO139" i="33"/>
  <c r="BT139" i="33" s="1"/>
  <c r="AO191" i="33"/>
  <c r="BT191" i="33" s="1"/>
  <c r="AL191" i="33"/>
  <c r="AM191" i="33" s="1"/>
  <c r="AO111" i="33"/>
  <c r="BT111" i="33" s="1"/>
  <c r="AL111" i="33"/>
  <c r="AM111" i="33" s="1"/>
  <c r="AO131" i="33"/>
  <c r="BT131" i="33" s="1"/>
  <c r="AL131" i="33"/>
  <c r="AM131" i="33" s="1"/>
  <c r="AO104" i="33"/>
  <c r="BT104" i="33" s="1"/>
  <c r="AL104" i="33"/>
  <c r="AM104" i="33" s="1"/>
  <c r="AO112" i="33"/>
  <c r="BT112" i="33" s="1"/>
  <c r="AL112" i="33"/>
  <c r="AM112" i="33" s="1"/>
  <c r="D17" i="35"/>
  <c r="D20" i="35"/>
  <c r="D15" i="35"/>
  <c r="D13" i="35"/>
  <c r="D19" i="35"/>
  <c r="D12" i="35"/>
  <c r="D16" i="35"/>
  <c r="I15" i="34" l="1"/>
  <c r="D14" i="35"/>
  <c r="AI12" i="35"/>
  <c r="AI19" i="35"/>
  <c r="I22" i="34"/>
  <c r="D21" i="35"/>
  <c r="AI16" i="35"/>
  <c r="I19" i="34"/>
  <c r="L19" i="34" s="1"/>
  <c r="AI20" i="35"/>
  <c r="I23" i="34"/>
  <c r="I20" i="34"/>
  <c r="L20" i="34" s="1"/>
  <c r="AI17" i="35"/>
  <c r="I16" i="34"/>
  <c r="L16" i="34" s="1"/>
  <c r="AI13" i="35"/>
  <c r="D18" i="35"/>
  <c r="AI15" i="35"/>
  <c r="I18" i="34"/>
  <c r="U21" i="34"/>
  <c r="X18" i="34"/>
  <c r="X21" i="34" s="1"/>
  <c r="AG24" i="34"/>
  <c r="AJ22" i="34"/>
  <c r="AJ24" i="34" s="1"/>
  <c r="AS24" i="34"/>
  <c r="AV22" i="34"/>
  <c r="AV24" i="34" s="1"/>
  <c r="AO21" i="34"/>
  <c r="AR18" i="34"/>
  <c r="AR21" i="34" s="1"/>
  <c r="BD18" i="34"/>
  <c r="BD21" i="34" s="1"/>
  <c r="BA21" i="34"/>
  <c r="AK24" i="34"/>
  <c r="AN22" i="34"/>
  <c r="AN24" i="34" s="1"/>
  <c r="DI17" i="34"/>
  <c r="DL15" i="34"/>
  <c r="DL17" i="34" s="1"/>
  <c r="CZ18" i="34"/>
  <c r="CZ21" i="34" s="1"/>
  <c r="CW21" i="34"/>
  <c r="BT116" i="33"/>
  <c r="DE24" i="34"/>
  <c r="DH22" i="34"/>
  <c r="DH24" i="34" s="1"/>
  <c r="X22" i="34"/>
  <c r="X24" i="34" s="1"/>
  <c r="U24" i="34"/>
  <c r="AG21" i="34"/>
  <c r="AJ18" i="34"/>
  <c r="AJ21" i="34" s="1"/>
  <c r="P22" i="34"/>
  <c r="P24" i="34" s="1"/>
  <c r="M24" i="34"/>
  <c r="Y24" i="34"/>
  <c r="AB22" i="34"/>
  <c r="AB24" i="34" s="1"/>
  <c r="BT62" i="33"/>
  <c r="BT22" i="34"/>
  <c r="BT24" i="34" s="1"/>
  <c r="BQ24" i="34"/>
  <c r="DM24" i="34"/>
  <c r="DP22" i="34"/>
  <c r="DP24" i="34" s="1"/>
  <c r="DA24" i="34"/>
  <c r="DD22" i="34"/>
  <c r="DD24" i="34" s="1"/>
  <c r="T15" i="34"/>
  <c r="T17" i="34" s="1"/>
  <c r="Q17" i="34"/>
  <c r="CZ15" i="34"/>
  <c r="CZ17" i="34" s="1"/>
  <c r="CW17" i="34"/>
  <c r="CR15" i="34"/>
  <c r="CR17" i="34" s="1"/>
  <c r="CO17" i="34"/>
  <c r="BM24" i="34"/>
  <c r="BP22" i="34"/>
  <c r="BP24" i="34" s="1"/>
  <c r="BX18" i="34"/>
  <c r="BX21" i="34" s="1"/>
  <c r="BU21" i="34"/>
  <c r="BT193" i="33"/>
  <c r="CF22" i="34"/>
  <c r="CF24" i="34" s="1"/>
  <c r="CC24" i="34"/>
  <c r="DQ21" i="34"/>
  <c r="DT18" i="34"/>
  <c r="DT21" i="34" s="1"/>
  <c r="BQ17" i="34"/>
  <c r="BT15" i="34"/>
  <c r="BT17" i="34" s="1"/>
  <c r="BE21" i="34"/>
  <c r="BH18" i="34"/>
  <c r="BH21" i="34" s="1"/>
  <c r="DA21" i="34"/>
  <c r="DD18" i="34"/>
  <c r="DD21" i="34" s="1"/>
  <c r="BT99" i="33"/>
  <c r="DL18" i="34"/>
  <c r="DL21" i="34" s="1"/>
  <c r="DI21" i="34"/>
  <c r="BI17" i="34"/>
  <c r="BL15" i="34"/>
  <c r="BL17" i="34" s="1"/>
  <c r="AR15" i="34"/>
  <c r="AR17" i="34" s="1"/>
  <c r="AO17" i="34"/>
  <c r="DA17" i="34"/>
  <c r="DD15" i="34"/>
  <c r="DD17" i="34" s="1"/>
  <c r="BY21" i="34"/>
  <c r="CB18" i="34"/>
  <c r="CB21" i="34" s="1"/>
  <c r="CG21" i="34"/>
  <c r="CJ18" i="34"/>
  <c r="CJ21" i="34" s="1"/>
  <c r="AK21" i="34"/>
  <c r="AN18" i="34"/>
  <c r="AN21" i="34" s="1"/>
  <c r="AZ18" i="34"/>
  <c r="AZ21" i="34" s="1"/>
  <c r="AW21" i="34"/>
  <c r="DH15" i="34"/>
  <c r="DH17" i="34" s="1"/>
  <c r="DE17" i="34"/>
  <c r="DQ24" i="34"/>
  <c r="DT22" i="34"/>
  <c r="DT24" i="34" s="1"/>
  <c r="BT197" i="33"/>
  <c r="CK21" i="34"/>
  <c r="CN18" i="34"/>
  <c r="CN21" i="34" s="1"/>
  <c r="CG24" i="34"/>
  <c r="CJ22" i="34"/>
  <c r="CJ24" i="34" s="1"/>
  <c r="AB15" i="34"/>
  <c r="AB17" i="34" s="1"/>
  <c r="Y17" i="34"/>
  <c r="AC17" i="34"/>
  <c r="AF15" i="34"/>
  <c r="AF17" i="34" s="1"/>
  <c r="AC21" i="34"/>
  <c r="AF18" i="34"/>
  <c r="AF21" i="34" s="1"/>
  <c r="BT125" i="33"/>
  <c r="BI24" i="34"/>
  <c r="BL22" i="34"/>
  <c r="BL24" i="34" s="1"/>
  <c r="AS17" i="34"/>
  <c r="AV15" i="34"/>
  <c r="AV17" i="34" s="1"/>
  <c r="AJ15" i="34"/>
  <c r="AJ17" i="34" s="1"/>
  <c r="AG17" i="34"/>
  <c r="BP15" i="34"/>
  <c r="BP17" i="34" s="1"/>
  <c r="BM17" i="34"/>
  <c r="CS24" i="34"/>
  <c r="CV22" i="34"/>
  <c r="CV24" i="34" s="1"/>
  <c r="AO24" i="34"/>
  <c r="AR22" i="34"/>
  <c r="AR24" i="34" s="1"/>
  <c r="DX18" i="34"/>
  <c r="DX21" i="34" s="1"/>
  <c r="DU21" i="34"/>
  <c r="DM21" i="34"/>
  <c r="DP18" i="34"/>
  <c r="DP21" i="34" s="1"/>
  <c r="AZ15" i="34"/>
  <c r="AZ17" i="34" s="1"/>
  <c r="AW17" i="34"/>
  <c r="DQ17" i="34"/>
  <c r="DT15" i="34"/>
  <c r="DT17" i="34" s="1"/>
  <c r="CG17" i="34"/>
  <c r="CJ15" i="34"/>
  <c r="CJ17" i="34" s="1"/>
  <c r="DU24" i="34"/>
  <c r="DX22" i="34"/>
  <c r="DX24" i="34" s="1"/>
  <c r="AF22" i="34"/>
  <c r="AF24" i="34" s="1"/>
  <c r="AC24" i="34"/>
  <c r="BA24" i="34"/>
  <c r="BD22" i="34"/>
  <c r="BD24" i="34" s="1"/>
  <c r="AW24" i="34"/>
  <c r="AZ22" i="34"/>
  <c r="AZ24" i="34" s="1"/>
  <c r="U17" i="34"/>
  <c r="X15" i="34"/>
  <c r="X17" i="34" s="1"/>
  <c r="BX15" i="34"/>
  <c r="BX17" i="34" s="1"/>
  <c r="BU17" i="34"/>
  <c r="DY17" i="34"/>
  <c r="EB15" i="34"/>
  <c r="EB17" i="34" s="1"/>
  <c r="CO24" i="34"/>
  <c r="CR22" i="34"/>
  <c r="CR24" i="34" s="1"/>
  <c r="AN15" i="34"/>
  <c r="AN17" i="34" s="1"/>
  <c r="AK17" i="34"/>
  <c r="BX22" i="34"/>
  <c r="BX24" i="34" s="1"/>
  <c r="BU24" i="34"/>
  <c r="CR18" i="34"/>
  <c r="CR21" i="34" s="1"/>
  <c r="CO21" i="34"/>
  <c r="P18" i="34"/>
  <c r="P21" i="34" s="1"/>
  <c r="M21" i="34"/>
  <c r="CB22" i="34"/>
  <c r="CB24" i="34" s="1"/>
  <c r="BY24" i="34"/>
  <c r="DX15" i="34"/>
  <c r="DX17" i="34" s="1"/>
  <c r="DU17" i="34"/>
  <c r="DH18" i="34"/>
  <c r="DH21" i="34" s="1"/>
  <c r="DE21" i="34"/>
  <c r="AS21" i="34"/>
  <c r="AV18" i="34"/>
  <c r="AV21" i="34" s="1"/>
  <c r="BM21" i="34"/>
  <c r="BP18" i="34"/>
  <c r="BP21" i="34" s="1"/>
  <c r="BI21" i="34"/>
  <c r="BL18" i="34"/>
  <c r="BL21" i="34" s="1"/>
  <c r="CV18" i="34"/>
  <c r="CV21" i="34" s="1"/>
  <c r="CS21" i="34"/>
  <c r="DY24" i="34"/>
  <c r="EB22" i="34"/>
  <c r="EB24" i="34" s="1"/>
  <c r="CK24" i="34"/>
  <c r="CN22" i="34"/>
  <c r="CN24" i="34" s="1"/>
  <c r="Y21" i="34"/>
  <c r="AB18" i="34"/>
  <c r="AB21" i="34" s="1"/>
  <c r="CZ22" i="34"/>
  <c r="CZ24" i="34" s="1"/>
  <c r="CW24" i="34"/>
  <c r="BE17" i="34"/>
  <c r="BH15" i="34"/>
  <c r="BH17" i="34" s="1"/>
  <c r="T22" i="34"/>
  <c r="T24" i="34" s="1"/>
  <c r="Q24" i="34"/>
  <c r="CC21" i="34"/>
  <c r="CF18" i="34"/>
  <c r="CF21" i="34" s="1"/>
  <c r="T18" i="34"/>
  <c r="T21" i="34" s="1"/>
  <c r="Q21" i="34"/>
  <c r="CB15" i="34"/>
  <c r="CB17" i="34" s="1"/>
  <c r="BY17" i="34"/>
  <c r="BD15" i="34"/>
  <c r="BD17" i="34" s="1"/>
  <c r="BA17" i="34"/>
  <c r="DM17" i="34"/>
  <c r="DP15" i="34"/>
  <c r="DP17" i="34" s="1"/>
  <c r="BE24" i="34"/>
  <c r="BH22" i="34"/>
  <c r="BH24" i="34" s="1"/>
  <c r="DL22" i="34"/>
  <c r="DL24" i="34" s="1"/>
  <c r="DI24" i="34"/>
  <c r="M17" i="34"/>
  <c r="P15" i="34"/>
  <c r="P17" i="34" s="1"/>
  <c r="CN15" i="34"/>
  <c r="CN17" i="34" s="1"/>
  <c r="CK17" i="34"/>
  <c r="BT18" i="34"/>
  <c r="BT21" i="34" s="1"/>
  <c r="BQ21" i="34"/>
  <c r="CS17" i="34"/>
  <c r="CV15" i="34"/>
  <c r="CV17" i="34" s="1"/>
  <c r="DY21" i="34"/>
  <c r="EB18" i="34"/>
  <c r="EB21" i="34" s="1"/>
  <c r="BT194" i="33"/>
  <c r="CC17" i="34"/>
  <c r="CF15" i="34"/>
  <c r="CF17" i="34" s="1"/>
  <c r="E19" i="34" l="1"/>
  <c r="G19" i="34" s="1"/>
  <c r="E16" i="34"/>
  <c r="G16" i="34" s="1"/>
  <c r="E20" i="34"/>
  <c r="G20" i="34" s="1"/>
  <c r="E23" i="34"/>
  <c r="G23" i="34" s="1"/>
  <c r="L18" i="34"/>
  <c r="L21" i="34" s="1"/>
  <c r="I21" i="34"/>
  <c r="E18" i="34"/>
  <c r="G18" i="34" s="1"/>
  <c r="AI18" i="35"/>
  <c r="L22" i="34"/>
  <c r="L24" i="34" s="1"/>
  <c r="I24" i="34"/>
  <c r="AI21" i="35"/>
  <c r="E22" i="34"/>
  <c r="G22" i="34" s="1"/>
  <c r="AI14" i="35"/>
  <c r="E15" i="34"/>
  <c r="G15" i="34" s="1"/>
  <c r="L15" i="34"/>
  <c r="L17" i="34" s="1"/>
  <c r="I17" i="34"/>
  <c r="E17" i="34" l="1"/>
  <c r="E24" i="34"/>
  <c r="E21" i="34"/>
  <c r="G17" i="34" l="1"/>
  <c r="H24" i="34"/>
  <c r="H22" i="34" s="1"/>
  <c r="D10" i="38"/>
  <c r="H10" i="38" s="1"/>
  <c r="G21" i="34"/>
  <c r="D9" i="38"/>
  <c r="H9" i="38" s="1"/>
  <c r="G24" i="34"/>
  <c r="D11" i="38"/>
  <c r="H11" i="38" s="1"/>
  <c r="H17" i="34"/>
  <c r="H15" i="34" s="1"/>
  <c r="H21" i="34"/>
  <c r="H18" i="34" s="1"/>
  <c r="X366" i="33" l="1"/>
  <c r="BF366" i="33" s="1"/>
  <c r="X339" i="33"/>
  <c r="BF339" i="33" s="1"/>
  <c r="V335" i="33" l="1"/>
  <c r="BD335" i="33" s="1"/>
  <c r="H310" i="33"/>
  <c r="AP310" i="33" s="1"/>
  <c r="AA314" i="33"/>
  <c r="BI314" i="33" s="1"/>
  <c r="AF251" i="33"/>
  <c r="BN251" i="33" s="1"/>
  <c r="P360" i="33"/>
  <c r="AX360" i="33" s="1"/>
  <c r="AA375" i="33"/>
  <c r="BI375" i="33" s="1"/>
  <c r="S271" i="33"/>
  <c r="BA271" i="33" s="1"/>
  <c r="Z295" i="33"/>
  <c r="BH295" i="33" s="1"/>
  <c r="J261" i="33"/>
  <c r="AR261" i="33" s="1"/>
  <c r="G365" i="33"/>
  <c r="AJ322" i="33"/>
  <c r="BR322" i="33" s="1"/>
  <c r="Q367" i="33"/>
  <c r="AY367" i="33" s="1"/>
  <c r="AE294" i="33"/>
  <c r="BM294" i="33" s="1"/>
  <c r="V313" i="33"/>
  <c r="BD313" i="33" s="1"/>
  <c r="S235" i="33"/>
  <c r="BA235" i="33" s="1"/>
  <c r="N294" i="33"/>
  <c r="AV294" i="33" s="1"/>
  <c r="Y316" i="33"/>
  <c r="BG316" i="33" s="1"/>
  <c r="K335" i="33"/>
  <c r="AS335" i="33" s="1"/>
  <c r="X324" i="33"/>
  <c r="BF324" i="33" s="1"/>
  <c r="V292" i="33"/>
  <c r="BD292" i="33" s="1"/>
  <c r="AA282" i="33"/>
  <c r="BI282" i="33" s="1"/>
  <c r="AG337" i="33"/>
  <c r="BO337" i="33" s="1"/>
  <c r="H381" i="33"/>
  <c r="AP381" i="33" s="1"/>
  <c r="U324" i="33"/>
  <c r="BC324" i="33" s="1"/>
  <c r="AD385" i="33"/>
  <c r="BL385" i="33" s="1"/>
  <c r="AF246" i="33"/>
  <c r="BN246" i="33" s="1"/>
  <c r="AI384" i="33"/>
  <c r="BQ384" i="33" s="1"/>
  <c r="X287" i="33"/>
  <c r="BF287" i="33" s="1"/>
  <c r="V301" i="33"/>
  <c r="BD301" i="33" s="1"/>
  <c r="X235" i="33"/>
  <c r="BF235" i="33" s="1"/>
  <c r="AB341" i="33"/>
  <c r="BJ341" i="33" s="1"/>
  <c r="H281" i="33"/>
  <c r="AP281" i="33" s="1"/>
  <c r="AK375" i="33"/>
  <c r="BS375" i="33" s="1"/>
  <c r="N266" i="33"/>
  <c r="AV266" i="33" s="1"/>
  <c r="AI332" i="33"/>
  <c r="BQ332" i="33" s="1"/>
  <c r="W360" i="33"/>
  <c r="BE360" i="33" s="1"/>
  <c r="J236" i="33"/>
  <c r="AR236" i="33" s="1"/>
  <c r="S306" i="33"/>
  <c r="BA306" i="33" s="1"/>
  <c r="AK265" i="33"/>
  <c r="BS265" i="33" s="1"/>
  <c r="AA315" i="33"/>
  <c r="BI315" i="33" s="1"/>
  <c r="AB353" i="33"/>
  <c r="BJ353" i="33" s="1"/>
  <c r="N308" i="33"/>
  <c r="AV308" i="33" s="1"/>
  <c r="N282" i="33"/>
  <c r="AV282" i="33" s="1"/>
  <c r="AB270" i="33"/>
  <c r="BJ270" i="33" s="1"/>
  <c r="K318" i="33"/>
  <c r="AS318" i="33" s="1"/>
  <c r="AE316" i="33"/>
  <c r="BM316" i="33" s="1"/>
  <c r="K385" i="33"/>
  <c r="AS385" i="33" s="1"/>
  <c r="AK325" i="33"/>
  <c r="BS325" i="33" s="1"/>
  <c r="AB335" i="33"/>
  <c r="BJ335" i="33" s="1"/>
  <c r="Q318" i="33"/>
  <c r="AY318" i="33" s="1"/>
  <c r="K251" i="33"/>
  <c r="AS251" i="33" s="1"/>
  <c r="Q275" i="33"/>
  <c r="AY275" i="33" s="1"/>
  <c r="N300" i="33"/>
  <c r="AV300" i="33" s="1"/>
  <c r="M263" i="33"/>
  <c r="AU263" i="33" s="1"/>
  <c r="N330" i="33"/>
  <c r="AV330" i="33" s="1"/>
  <c r="AI245" i="33"/>
  <c r="BQ245" i="33" s="1"/>
  <c r="AJ260" i="33"/>
  <c r="BR260" i="33" s="1"/>
  <c r="L287" i="33"/>
  <c r="AT287" i="33" s="1"/>
  <c r="N242" i="33"/>
  <c r="AV242" i="33" s="1"/>
  <c r="I302" i="33"/>
  <c r="AQ302" i="33" s="1"/>
  <c r="AC287" i="33"/>
  <c r="BK287" i="33" s="1"/>
  <c r="AB370" i="33"/>
  <c r="BJ370" i="33" s="1"/>
  <c r="AC278" i="33"/>
  <c r="BK278" i="33" s="1"/>
  <c r="W332" i="33"/>
  <c r="BE332" i="33" s="1"/>
  <c r="N255" i="33"/>
  <c r="AV255" i="33" s="1"/>
  <c r="S266" i="33"/>
  <c r="BA266" i="33" s="1"/>
  <c r="S264" i="33"/>
  <c r="BA264" i="33" s="1"/>
  <c r="AJ302" i="33"/>
  <c r="BR302" i="33" s="1"/>
  <c r="AC376" i="33"/>
  <c r="BK376" i="33" s="1"/>
  <c r="AC372" i="33"/>
  <c r="BK372" i="33" s="1"/>
  <c r="AH256" i="33"/>
  <c r="BP256" i="33" s="1"/>
  <c r="X318" i="33"/>
  <c r="BF318" i="33" s="1"/>
  <c r="AA298" i="33"/>
  <c r="BI298" i="33" s="1"/>
  <c r="V283" i="33"/>
  <c r="BD283" i="33" s="1"/>
  <c r="K307" i="33"/>
  <c r="AS307" i="33" s="1"/>
  <c r="Q383" i="33"/>
  <c r="AY383" i="33" s="1"/>
  <c r="W247" i="33"/>
  <c r="BE247" i="33" s="1"/>
  <c r="N341" i="33"/>
  <c r="AV341" i="33" s="1"/>
  <c r="I372" i="33"/>
  <c r="AQ372" i="33" s="1"/>
  <c r="I376" i="33"/>
  <c r="AQ376" i="33" s="1"/>
  <c r="AI270" i="33"/>
  <c r="BQ270" i="33" s="1"/>
  <c r="AB347" i="33"/>
  <c r="BJ347" i="33" s="1"/>
  <c r="U317" i="33"/>
  <c r="BC317" i="33" s="1"/>
  <c r="AK277" i="33"/>
  <c r="BS277" i="33" s="1"/>
  <c r="AC282" i="33"/>
  <c r="BK282" i="33" s="1"/>
  <c r="H347" i="33"/>
  <c r="AP347" i="33" s="1"/>
  <c r="AD300" i="33"/>
  <c r="BL300" i="33" s="1"/>
  <c r="K241" i="33"/>
  <c r="AS241" i="33" s="1"/>
  <c r="I371" i="33"/>
  <c r="AQ371" i="33" s="1"/>
  <c r="AE266" i="33"/>
  <c r="BM266" i="33" s="1"/>
  <c r="M317" i="33"/>
  <c r="AU317" i="33" s="1"/>
  <c r="AH276" i="33"/>
  <c r="BP276" i="33" s="1"/>
  <c r="N353" i="33"/>
  <c r="AV353" i="33" s="1"/>
  <c r="Y290" i="33"/>
  <c r="BG290" i="33" s="1"/>
  <c r="I236" i="33"/>
  <c r="AQ236" i="33" s="1"/>
  <c r="J263" i="33"/>
  <c r="AR263" i="33" s="1"/>
  <c r="W284" i="33"/>
  <c r="BE284" i="33" s="1"/>
  <c r="G378" i="33"/>
  <c r="J256" i="33"/>
  <c r="AR256" i="33" s="1"/>
  <c r="R273" i="33"/>
  <c r="AZ273" i="33" s="1"/>
  <c r="Q349" i="33"/>
  <c r="AY349" i="33" s="1"/>
  <c r="U257" i="33"/>
  <c r="BC257" i="33" s="1"/>
  <c r="AC288" i="33"/>
  <c r="BK288" i="33" s="1"/>
  <c r="AD379" i="33"/>
  <c r="BL379" i="33" s="1"/>
  <c r="J356" i="33"/>
  <c r="AR356" i="33" s="1"/>
  <c r="V373" i="33"/>
  <c r="BD373" i="33" s="1"/>
  <c r="AC293" i="33"/>
  <c r="BK293" i="33" s="1"/>
  <c r="Q287" i="33"/>
  <c r="AY287" i="33" s="1"/>
  <c r="N339" i="33"/>
  <c r="AV339" i="33" s="1"/>
  <c r="J323" i="33"/>
  <c r="AR323" i="33" s="1"/>
  <c r="Q381" i="33"/>
  <c r="AY381" i="33" s="1"/>
  <c r="X264" i="33"/>
  <c r="BF264" i="33" s="1"/>
  <c r="AD350" i="33"/>
  <c r="BL350" i="33" s="1"/>
  <c r="AJ284" i="33"/>
  <c r="BR284" i="33" s="1"/>
  <c r="K259" i="33"/>
  <c r="AS259" i="33" s="1"/>
  <c r="U348" i="33"/>
  <c r="BC348" i="33" s="1"/>
  <c r="Q256" i="33"/>
  <c r="AY256" i="33" s="1"/>
  <c r="V239" i="33"/>
  <c r="BD239" i="33" s="1"/>
  <c r="R350" i="33"/>
  <c r="AZ350" i="33" s="1"/>
  <c r="O363" i="33"/>
  <c r="AW363" i="33" s="1"/>
  <c r="AI268" i="33"/>
  <c r="BQ268" i="33" s="1"/>
  <c r="R250" i="33"/>
  <c r="AZ250" i="33" s="1"/>
  <c r="W292" i="33"/>
  <c r="BE292" i="33" s="1"/>
  <c r="T361" i="33"/>
  <c r="BB361" i="33" s="1"/>
  <c r="L249" i="33"/>
  <c r="AT249" i="33" s="1"/>
  <c r="AK383" i="33"/>
  <c r="BS383" i="33" s="1"/>
  <c r="T277" i="33"/>
  <c r="BB277" i="33" s="1"/>
  <c r="AC303" i="33"/>
  <c r="BK303" i="33" s="1"/>
  <c r="AC266" i="33"/>
  <c r="BK266" i="33" s="1"/>
  <c r="AF289" i="33"/>
  <c r="BN289" i="33" s="1"/>
  <c r="AG345" i="33"/>
  <c r="BO345" i="33" s="1"/>
  <c r="W349" i="33"/>
  <c r="BE349" i="33" s="1"/>
  <c r="V275" i="33"/>
  <c r="BD275" i="33" s="1"/>
  <c r="O334" i="33"/>
  <c r="AW334" i="33" s="1"/>
  <c r="X306" i="33"/>
  <c r="BF306" i="33" s="1"/>
  <c r="AJ267" i="33"/>
  <c r="BR267" i="33" s="1"/>
  <c r="L329" i="33"/>
  <c r="AT329" i="33" s="1"/>
  <c r="X236" i="33"/>
  <c r="BF236" i="33" s="1"/>
  <c r="AA351" i="33"/>
  <c r="BI351" i="33" s="1"/>
  <c r="AA301" i="33"/>
  <c r="BI301" i="33" s="1"/>
  <c r="S286" i="33"/>
  <c r="BA286" i="33" s="1"/>
  <c r="S275" i="33"/>
  <c r="BA275" i="33" s="1"/>
  <c r="U349" i="33"/>
  <c r="BC349" i="33" s="1"/>
  <c r="R371" i="33"/>
  <c r="AZ371" i="33" s="1"/>
  <c r="AJ352" i="33"/>
  <c r="BR352" i="33" s="1"/>
  <c r="AH363" i="33"/>
  <c r="BP363" i="33" s="1"/>
  <c r="AJ317" i="33"/>
  <c r="BR317" i="33" s="1"/>
  <c r="AG251" i="33"/>
  <c r="BO251" i="33" s="1"/>
  <c r="R280" i="33"/>
  <c r="AZ280" i="33" s="1"/>
  <c r="K248" i="33"/>
  <c r="AS248" i="33" s="1"/>
  <c r="R304" i="33"/>
  <c r="AZ304" i="33" s="1"/>
  <c r="AF281" i="33"/>
  <c r="BN281" i="33" s="1"/>
  <c r="X292" i="33"/>
  <c r="BF292" i="33" s="1"/>
  <c r="H366" i="33"/>
  <c r="AP366" i="33" s="1"/>
  <c r="AD291" i="33"/>
  <c r="BL291" i="33" s="1"/>
  <c r="V242" i="33"/>
  <c r="BD242" i="33" s="1"/>
  <c r="P348" i="33"/>
  <c r="AX348" i="33" s="1"/>
  <c r="G331" i="33"/>
  <c r="Q254" i="33"/>
  <c r="AY254" i="33" s="1"/>
  <c r="J351" i="33"/>
  <c r="AR351" i="33" s="1"/>
  <c r="V278" i="33"/>
  <c r="BD278" i="33" s="1"/>
  <c r="S234" i="33"/>
  <c r="BA234" i="33" s="1"/>
  <c r="R254" i="33"/>
  <c r="AZ254" i="33" s="1"/>
  <c r="U343" i="33"/>
  <c r="BC343" i="33" s="1"/>
  <c r="P361" i="33"/>
  <c r="AX361" i="33" s="1"/>
  <c r="X363" i="33"/>
  <c r="BF363" i="33" s="1"/>
  <c r="AJ326" i="33"/>
  <c r="BR326" i="33" s="1"/>
  <c r="AA308" i="33"/>
  <c r="BI308" i="33" s="1"/>
  <c r="H349" i="33"/>
  <c r="AP349" i="33" s="1"/>
  <c r="H327" i="33"/>
  <c r="AP327" i="33" s="1"/>
  <c r="AI302" i="33"/>
  <c r="BQ302" i="33" s="1"/>
  <c r="M280" i="33"/>
  <c r="AU280" i="33" s="1"/>
  <c r="M274" i="33"/>
  <c r="AU274" i="33" s="1"/>
  <c r="Q341" i="33"/>
  <c r="AY341" i="33" s="1"/>
  <c r="AK339" i="33"/>
  <c r="BS339" i="33" s="1"/>
  <c r="AK308" i="33"/>
  <c r="BS308" i="33" s="1"/>
  <c r="AB259" i="33"/>
  <c r="BJ259" i="33" s="1"/>
  <c r="AJ316" i="33"/>
  <c r="BR316" i="33" s="1"/>
  <c r="V305" i="33"/>
  <c r="BD305" i="33" s="1"/>
  <c r="Z384" i="33"/>
  <c r="BH384" i="33" s="1"/>
  <c r="O384" i="33"/>
  <c r="AW384" i="33" s="1"/>
  <c r="J318" i="33"/>
  <c r="AR318" i="33" s="1"/>
  <c r="AH319" i="33"/>
  <c r="BP319" i="33" s="1"/>
  <c r="AG320" i="33"/>
  <c r="BO320" i="33" s="1"/>
  <c r="T382" i="33"/>
  <c r="BB382" i="33" s="1"/>
  <c r="R340" i="33"/>
  <c r="AZ340" i="33" s="1"/>
  <c r="Z262" i="33"/>
  <c r="BH262" i="33" s="1"/>
  <c r="N280" i="33"/>
  <c r="AV280" i="33" s="1"/>
  <c r="S311" i="33"/>
  <c r="BA311" i="33" s="1"/>
  <c r="G266" i="33"/>
  <c r="AE243" i="33"/>
  <c r="BM243" i="33" s="1"/>
  <c r="AA246" i="33"/>
  <c r="BI246" i="33" s="1"/>
  <c r="K330" i="33"/>
  <c r="AS330" i="33" s="1"/>
  <c r="AD370" i="33"/>
  <c r="BL370" i="33" s="1"/>
  <c r="T316" i="33"/>
  <c r="BB316" i="33" s="1"/>
  <c r="AA299" i="33"/>
  <c r="BI299" i="33" s="1"/>
  <c r="M338" i="33"/>
  <c r="AU338" i="33" s="1"/>
  <c r="K280" i="33"/>
  <c r="AS280" i="33" s="1"/>
  <c r="AE370" i="33"/>
  <c r="BM370" i="33" s="1"/>
  <c r="T248" i="33"/>
  <c r="BB248" i="33" s="1"/>
  <c r="AF240" i="33"/>
  <c r="BN240" i="33" s="1"/>
  <c r="I281" i="33"/>
  <c r="AQ281" i="33" s="1"/>
  <c r="U364" i="33"/>
  <c r="BC364" i="33" s="1"/>
  <c r="I379" i="33"/>
  <c r="AQ379" i="33" s="1"/>
  <c r="T331" i="33"/>
  <c r="BB331" i="33" s="1"/>
  <c r="Q347" i="33"/>
  <c r="AY347" i="33" s="1"/>
  <c r="Q362" i="33"/>
  <c r="AY362" i="33" s="1"/>
  <c r="Z250" i="33"/>
  <c r="BH250" i="33" s="1"/>
  <c r="Q355" i="33"/>
  <c r="AY355" i="33" s="1"/>
  <c r="U368" i="33"/>
  <c r="BC368" i="33" s="1"/>
  <c r="AC297" i="33"/>
  <c r="BK297" i="33" s="1"/>
  <c r="AE343" i="33"/>
  <c r="BM343" i="33" s="1"/>
  <c r="L239" i="33"/>
  <c r="AT239" i="33" s="1"/>
  <c r="AI309" i="33"/>
  <c r="BQ309" i="33" s="1"/>
  <c r="Q297" i="33"/>
  <c r="AY297" i="33" s="1"/>
  <c r="R252" i="33"/>
  <c r="AZ252" i="33" s="1"/>
  <c r="AA329" i="33"/>
  <c r="BI329" i="33" s="1"/>
  <c r="K238" i="33"/>
  <c r="AS238" i="33" s="1"/>
  <c r="Z372" i="33"/>
  <c r="BH372" i="33" s="1"/>
  <c r="Z376" i="33"/>
  <c r="BH376" i="33" s="1"/>
  <c r="K265" i="33"/>
  <c r="AS265" i="33" s="1"/>
  <c r="P366" i="33"/>
  <c r="AX366" i="33" s="1"/>
  <c r="AJ377" i="33"/>
  <c r="BR377" i="33" s="1"/>
  <c r="H275" i="33"/>
  <c r="AP275" i="33" s="1"/>
  <c r="AI248" i="33"/>
  <c r="BQ248" i="33" s="1"/>
  <c r="G321" i="33"/>
  <c r="AJ299" i="33"/>
  <c r="BR299" i="33" s="1"/>
  <c r="AC348" i="33"/>
  <c r="BK348" i="33" s="1"/>
  <c r="Q346" i="33"/>
  <c r="AY346" i="33" s="1"/>
  <c r="AA327" i="33"/>
  <c r="BI327" i="33" s="1"/>
  <c r="T295" i="33"/>
  <c r="BB295" i="33" s="1"/>
  <c r="AJ233" i="33"/>
  <c r="BR233" i="33" s="1"/>
  <c r="R376" i="33"/>
  <c r="AZ376" i="33" s="1"/>
  <c r="R372" i="33"/>
  <c r="AZ372" i="33" s="1"/>
  <c r="AK270" i="33"/>
  <c r="BS270" i="33" s="1"/>
  <c r="AA380" i="33"/>
  <c r="BI380" i="33" s="1"/>
  <c r="AA381" i="33"/>
  <c r="BI381" i="33" s="1"/>
  <c r="J276" i="33"/>
  <c r="AR276" i="33" s="1"/>
  <c r="L362" i="33"/>
  <c r="AT362" i="33" s="1"/>
  <c r="AB360" i="33"/>
  <c r="BJ360" i="33" s="1"/>
  <c r="M307" i="33"/>
  <c r="AU307" i="33" s="1"/>
  <c r="Y287" i="33"/>
  <c r="BG287" i="33" s="1"/>
  <c r="AD292" i="33"/>
  <c r="BL292" i="33" s="1"/>
  <c r="S244" i="33"/>
  <c r="BA244" i="33" s="1"/>
  <c r="U288" i="33"/>
  <c r="BC288" i="33" s="1"/>
  <c r="R359" i="33"/>
  <c r="AZ359" i="33" s="1"/>
  <c r="I321" i="33"/>
  <c r="AQ321" i="33" s="1"/>
  <c r="M233" i="33"/>
  <c r="AU233" i="33" s="1"/>
  <c r="T383" i="33"/>
  <c r="BB383" i="33" s="1"/>
  <c r="AB247" i="33"/>
  <c r="BJ247" i="33" s="1"/>
  <c r="V280" i="33"/>
  <c r="BD280" i="33" s="1"/>
  <c r="Z366" i="33"/>
  <c r="BH366" i="33" s="1"/>
  <c r="W345" i="33"/>
  <c r="BE345" i="33" s="1"/>
  <c r="AK247" i="33"/>
  <c r="BS247" i="33" s="1"/>
  <c r="H282" i="33"/>
  <c r="AP282" i="33" s="1"/>
  <c r="W233" i="33"/>
  <c r="BE233" i="33" s="1"/>
  <c r="S345" i="33"/>
  <c r="BA345" i="33" s="1"/>
  <c r="Y262" i="33"/>
  <c r="BG262" i="33" s="1"/>
  <c r="AH318" i="33"/>
  <c r="BP318" i="33" s="1"/>
  <c r="J238" i="33"/>
  <c r="AR238" i="33" s="1"/>
  <c r="G262" i="33"/>
  <c r="Y241" i="33"/>
  <c r="BG241" i="33" s="1"/>
  <c r="G369" i="33"/>
  <c r="G375" i="33"/>
  <c r="AH350" i="33"/>
  <c r="BP350" i="33" s="1"/>
  <c r="S312" i="33"/>
  <c r="BA312" i="33" s="1"/>
  <c r="AE287" i="33"/>
  <c r="BM287" i="33" s="1"/>
  <c r="AK262" i="33"/>
  <c r="BS262" i="33" s="1"/>
  <c r="AE324" i="33"/>
  <c r="BM324" i="33" s="1"/>
  <c r="AG318" i="33"/>
  <c r="BO318" i="33" s="1"/>
  <c r="AI303" i="33"/>
  <c r="BQ303" i="33" s="1"/>
  <c r="W243" i="33"/>
  <c r="BE243" i="33" s="1"/>
  <c r="AG375" i="33"/>
  <c r="BO375" i="33" s="1"/>
  <c r="AE341" i="33"/>
  <c r="BM341" i="33" s="1"/>
  <c r="AD343" i="33"/>
  <c r="BL343" i="33" s="1"/>
  <c r="W307" i="33"/>
  <c r="BE307" i="33" s="1"/>
  <c r="I360" i="33"/>
  <c r="AQ360" i="33" s="1"/>
  <c r="Y310" i="33"/>
  <c r="BG310" i="33" s="1"/>
  <c r="H276" i="33"/>
  <c r="AP276" i="33" s="1"/>
  <c r="AH326" i="33"/>
  <c r="BP326" i="33" s="1"/>
  <c r="O267" i="33"/>
  <c r="AW267" i="33" s="1"/>
  <c r="S344" i="33"/>
  <c r="BA344" i="33" s="1"/>
  <c r="H261" i="33"/>
  <c r="AP261" i="33" s="1"/>
  <c r="H256" i="33"/>
  <c r="AP256" i="33" s="1"/>
  <c r="S333" i="33"/>
  <c r="BA333" i="33" s="1"/>
  <c r="Z258" i="33"/>
  <c r="BH258" i="33" s="1"/>
  <c r="AB311" i="33"/>
  <c r="BJ311" i="33" s="1"/>
  <c r="O352" i="33"/>
  <c r="AW352" i="33" s="1"/>
  <c r="L255" i="33"/>
  <c r="AT255" i="33" s="1"/>
  <c r="Q359" i="33"/>
  <c r="AY359" i="33" s="1"/>
  <c r="AC262" i="33"/>
  <c r="BK262" i="33" s="1"/>
  <c r="AF365" i="33"/>
  <c r="BN365" i="33" s="1"/>
  <c r="O339" i="33"/>
  <c r="AW339" i="33" s="1"/>
  <c r="AB236" i="33"/>
  <c r="BJ236" i="33" s="1"/>
  <c r="AD326" i="33"/>
  <c r="BL326" i="33" s="1"/>
  <c r="AG245" i="33"/>
  <c r="BO245" i="33" s="1"/>
  <c r="W256" i="33"/>
  <c r="BE256" i="33" s="1"/>
  <c r="J348" i="33"/>
  <c r="AR348" i="33" s="1"/>
  <c r="S277" i="33"/>
  <c r="BA277" i="33" s="1"/>
  <c r="W339" i="33"/>
  <c r="BE339" i="33" s="1"/>
  <c r="L243" i="33"/>
  <c r="AT243" i="33" s="1"/>
  <c r="AC236" i="33"/>
  <c r="BK236" i="33" s="1"/>
  <c r="V361" i="33"/>
  <c r="BD361" i="33" s="1"/>
  <c r="W313" i="33"/>
  <c r="BE313" i="33" s="1"/>
  <c r="AG310" i="33"/>
  <c r="BO310" i="33" s="1"/>
  <c r="V367" i="33"/>
  <c r="BD367" i="33" s="1"/>
  <c r="G308" i="33"/>
  <c r="Z343" i="33"/>
  <c r="BH343" i="33" s="1"/>
  <c r="J338" i="33"/>
  <c r="AR338" i="33" s="1"/>
  <c r="AJ232" i="33"/>
  <c r="BR232" i="33" s="1"/>
  <c r="AG279" i="33"/>
  <c r="BO279" i="33" s="1"/>
  <c r="I326" i="33"/>
  <c r="AQ326" i="33" s="1"/>
  <c r="AH250" i="33"/>
  <c r="BP250" i="33" s="1"/>
  <c r="AK240" i="33"/>
  <c r="BS240" i="33" s="1"/>
  <c r="S318" i="33"/>
  <c r="BA318" i="33" s="1"/>
  <c r="AC286" i="33"/>
  <c r="BK286" i="33" s="1"/>
  <c r="AJ236" i="33"/>
  <c r="BR236" i="33" s="1"/>
  <c r="Q310" i="33"/>
  <c r="AY310" i="33" s="1"/>
  <c r="R321" i="33"/>
  <c r="AZ321" i="33" s="1"/>
  <c r="G353" i="33"/>
  <c r="J304" i="33"/>
  <c r="AR304" i="33" s="1"/>
  <c r="P234" i="33"/>
  <c r="AX234" i="33" s="1"/>
  <c r="O354" i="33"/>
  <c r="AW354" i="33" s="1"/>
  <c r="AI353" i="33"/>
  <c r="BQ353" i="33" s="1"/>
  <c r="U277" i="33"/>
  <c r="BC277" i="33" s="1"/>
  <c r="AF282" i="33"/>
  <c r="BN282" i="33" s="1"/>
  <c r="X334" i="33"/>
  <c r="BF334" i="33" s="1"/>
  <c r="W297" i="33"/>
  <c r="BE297" i="33" s="1"/>
  <c r="T245" i="33"/>
  <c r="BB245" i="33" s="1"/>
  <c r="AD302" i="33"/>
  <c r="BL302" i="33" s="1"/>
  <c r="Z329" i="33"/>
  <c r="BH329" i="33" s="1"/>
  <c r="S352" i="33"/>
  <c r="BA352" i="33" s="1"/>
  <c r="AJ383" i="33"/>
  <c r="BR383" i="33" s="1"/>
  <c r="AF300" i="33"/>
  <c r="BN300" i="33" s="1"/>
  <c r="H341" i="33"/>
  <c r="AP341" i="33" s="1"/>
  <c r="AK257" i="33"/>
  <c r="BS257" i="33" s="1"/>
  <c r="U306" i="33"/>
  <c r="BC306" i="33" s="1"/>
  <c r="N347" i="33"/>
  <c r="AV347" i="33" s="1"/>
  <c r="X336" i="33"/>
  <c r="BF336" i="33" s="1"/>
  <c r="AK305" i="33"/>
  <c r="BS305" i="33" s="1"/>
  <c r="S299" i="33"/>
  <c r="BA299" i="33" s="1"/>
  <c r="AC359" i="33"/>
  <c r="BK359" i="33" s="1"/>
  <c r="V346" i="33"/>
  <c r="BD346" i="33" s="1"/>
  <c r="X312" i="33"/>
  <c r="BF312" i="33" s="1"/>
  <c r="R272" i="33"/>
  <c r="AZ272" i="33" s="1"/>
  <c r="K295" i="33"/>
  <c r="AS295" i="33" s="1"/>
  <c r="AJ353" i="33"/>
  <c r="BR353" i="33" s="1"/>
  <c r="L317" i="33"/>
  <c r="AT317" i="33" s="1"/>
  <c r="AF301" i="33"/>
  <c r="BN301" i="33" s="1"/>
  <c r="AD282" i="33"/>
  <c r="BL282" i="33" s="1"/>
  <c r="O243" i="33"/>
  <c r="AW243" i="33" s="1"/>
  <c r="AB373" i="33"/>
  <c r="BJ373" i="33" s="1"/>
  <c r="Z347" i="33"/>
  <c r="BH347" i="33" s="1"/>
  <c r="AJ337" i="33"/>
  <c r="BR337" i="33" s="1"/>
  <c r="H290" i="33"/>
  <c r="AP290" i="33" s="1"/>
  <c r="T287" i="33"/>
  <c r="BB287" i="33" s="1"/>
  <c r="AK271" i="33"/>
  <c r="BS271" i="33" s="1"/>
  <c r="Q352" i="33"/>
  <c r="AY352" i="33" s="1"/>
  <c r="AJ310" i="33"/>
  <c r="BR310" i="33" s="1"/>
  <c r="X379" i="33"/>
  <c r="BF379" i="33" s="1"/>
  <c r="AF303" i="33"/>
  <c r="BN303" i="33" s="1"/>
  <c r="AB243" i="33"/>
  <c r="BJ243" i="33" s="1"/>
  <c r="R238" i="33"/>
  <c r="AZ238" i="33" s="1"/>
  <c r="AC327" i="33"/>
  <c r="BK327" i="33" s="1"/>
  <c r="S305" i="33"/>
  <c r="BA305" i="33" s="1"/>
  <c r="AH273" i="33"/>
  <c r="BP273" i="33" s="1"/>
  <c r="AG367" i="33"/>
  <c r="BO367" i="33" s="1"/>
  <c r="W245" i="33"/>
  <c r="BE245" i="33" s="1"/>
  <c r="AC272" i="33"/>
  <c r="BK272" i="33" s="1"/>
  <c r="H233" i="33"/>
  <c r="AP233" i="33" s="1"/>
  <c r="O263" i="33"/>
  <c r="AW263" i="33" s="1"/>
  <c r="AB273" i="33"/>
  <c r="BJ273" i="33" s="1"/>
  <c r="I381" i="33"/>
  <c r="AQ381" i="33" s="1"/>
  <c r="U320" i="33"/>
  <c r="BC320" i="33" s="1"/>
  <c r="K378" i="33"/>
  <c r="AS378" i="33" s="1"/>
  <c r="M287" i="33"/>
  <c r="AU287" i="33" s="1"/>
  <c r="Z302" i="33"/>
  <c r="BH302" i="33" s="1"/>
  <c r="AH325" i="33"/>
  <c r="BP325" i="33" s="1"/>
  <c r="Z331" i="33"/>
  <c r="BH331" i="33" s="1"/>
  <c r="AB320" i="33"/>
  <c r="BJ320" i="33" s="1"/>
  <c r="O324" i="33"/>
  <c r="AW324" i="33" s="1"/>
  <c r="AG234" i="33"/>
  <c r="BO234" i="33" s="1"/>
  <c r="AD293" i="33"/>
  <c r="BL293" i="33" s="1"/>
  <c r="N335" i="33"/>
  <c r="AV335" i="33" s="1"/>
  <c r="AE383" i="33"/>
  <c r="BM383" i="33" s="1"/>
  <c r="Q364" i="33"/>
  <c r="AY364" i="33" s="1"/>
  <c r="I264" i="33"/>
  <c r="AQ264" i="33" s="1"/>
  <c r="P385" i="33"/>
  <c r="AX385" i="33" s="1"/>
  <c r="AK288" i="33"/>
  <c r="BS288" i="33" s="1"/>
  <c r="N268" i="33"/>
  <c r="AV268" i="33" s="1"/>
  <c r="L352" i="33"/>
  <c r="AT352" i="33" s="1"/>
  <c r="AG366" i="33"/>
  <c r="BO366" i="33" s="1"/>
  <c r="L370" i="33"/>
  <c r="AT370" i="33" s="1"/>
  <c r="AJ252" i="33"/>
  <c r="BR252" i="33" s="1"/>
  <c r="G276" i="33"/>
  <c r="H300" i="33"/>
  <c r="AP300" i="33" s="1"/>
  <c r="AD332" i="33"/>
  <c r="BL332" i="33" s="1"/>
  <c r="AA249" i="33"/>
  <c r="BI249" i="33" s="1"/>
  <c r="O234" i="33"/>
  <c r="AW234" i="33" s="1"/>
  <c r="T300" i="33"/>
  <c r="BB300" i="33" s="1"/>
  <c r="U299" i="33"/>
  <c r="BC299" i="33" s="1"/>
  <c r="H337" i="33"/>
  <c r="AP337" i="33" s="1"/>
  <c r="AB294" i="33"/>
  <c r="BJ294" i="33" s="1"/>
  <c r="AF288" i="33"/>
  <c r="BN288" i="33" s="1"/>
  <c r="AE334" i="33"/>
  <c r="BM334" i="33" s="1"/>
  <c r="G347" i="33"/>
  <c r="P244" i="33"/>
  <c r="AX244" i="33" s="1"/>
  <c r="AD241" i="33"/>
  <c r="BL241" i="33" s="1"/>
  <c r="Y263" i="33"/>
  <c r="BG263" i="33" s="1"/>
  <c r="I339" i="33"/>
  <c r="AQ339" i="33" s="1"/>
  <c r="AB269" i="33"/>
  <c r="BJ269" i="33" s="1"/>
  <c r="M300" i="33"/>
  <c r="AU300" i="33" s="1"/>
  <c r="V248" i="33"/>
  <c r="BD248" i="33" s="1"/>
  <c r="L278" i="33"/>
  <c r="AT278" i="33" s="1"/>
  <c r="AF290" i="33"/>
  <c r="BN290" i="33" s="1"/>
  <c r="J299" i="33"/>
  <c r="AR299" i="33" s="1"/>
  <c r="AA319" i="33"/>
  <c r="BI319" i="33" s="1"/>
  <c r="AI273" i="33"/>
  <c r="BQ273" i="33" s="1"/>
  <c r="AB316" i="33"/>
  <c r="BJ316" i="33" s="1"/>
  <c r="L356" i="33"/>
  <c r="AT356" i="33" s="1"/>
  <c r="AB274" i="33"/>
  <c r="BJ274" i="33" s="1"/>
  <c r="AG232" i="33"/>
  <c r="BO232" i="33" s="1"/>
  <c r="AF297" i="33"/>
  <c r="BN297" i="33" s="1"/>
  <c r="W304" i="33"/>
  <c r="BE304" i="33" s="1"/>
  <c r="T320" i="33"/>
  <c r="BB320" i="33" s="1"/>
  <c r="V276" i="33"/>
  <c r="BD276" i="33" s="1"/>
  <c r="X331" i="33"/>
  <c r="BF331" i="33" s="1"/>
  <c r="AE328" i="33"/>
  <c r="BM328" i="33" s="1"/>
  <c r="S232" i="33"/>
  <c r="BA232" i="33" s="1"/>
  <c r="AH242" i="33"/>
  <c r="BP242" i="33" s="1"/>
  <c r="G252" i="33"/>
  <c r="P367" i="33"/>
  <c r="AX367" i="33" s="1"/>
  <c r="AB232" i="33"/>
  <c r="BJ232" i="33" s="1"/>
  <c r="AJ279" i="33"/>
  <c r="BR279" i="33" s="1"/>
  <c r="M313" i="33"/>
  <c r="AU313" i="33" s="1"/>
  <c r="AH248" i="33"/>
  <c r="BP248" i="33" s="1"/>
  <c r="P290" i="33"/>
  <c r="AX290" i="33" s="1"/>
  <c r="S308" i="33"/>
  <c r="BA308" i="33" s="1"/>
  <c r="N360" i="33"/>
  <c r="AV360" i="33" s="1"/>
  <c r="G263" i="33"/>
  <c r="O291" i="33"/>
  <c r="AW291" i="33" s="1"/>
  <c r="U363" i="33"/>
  <c r="BC363" i="33" s="1"/>
  <c r="X314" i="33"/>
  <c r="BF314" i="33" s="1"/>
  <c r="K242" i="33"/>
  <c r="AS242" i="33" s="1"/>
  <c r="K371" i="33"/>
  <c r="AS371" i="33" s="1"/>
  <c r="AH381" i="33"/>
  <c r="BP381" i="33" s="1"/>
  <c r="P310" i="33"/>
  <c r="AX310" i="33" s="1"/>
  <c r="Y373" i="33"/>
  <c r="BG373" i="33" s="1"/>
  <c r="H292" i="33"/>
  <c r="AP292" i="33" s="1"/>
  <c r="I256" i="33"/>
  <c r="AQ256" i="33" s="1"/>
  <c r="N327" i="33"/>
  <c r="AV327" i="33" s="1"/>
  <c r="O283" i="33"/>
  <c r="AW283" i="33" s="1"/>
  <c r="AG368" i="33"/>
  <c r="BO368" i="33" s="1"/>
  <c r="AB349" i="33"/>
  <c r="BJ349" i="33" s="1"/>
  <c r="N323" i="33"/>
  <c r="AV323" i="33" s="1"/>
  <c r="AE351" i="33"/>
  <c r="BM351" i="33" s="1"/>
  <c r="AJ380" i="33"/>
  <c r="BR380" i="33" s="1"/>
  <c r="K289" i="33"/>
  <c r="AS289" i="33" s="1"/>
  <c r="S282" i="33"/>
  <c r="BA282" i="33" s="1"/>
  <c r="AB275" i="33"/>
  <c r="BJ275" i="33" s="1"/>
  <c r="AI363" i="33"/>
  <c r="BQ363" i="33" s="1"/>
  <c r="J327" i="33"/>
  <c r="AR327" i="33" s="1"/>
  <c r="Z314" i="33"/>
  <c r="BH314" i="33" s="1"/>
  <c r="AE339" i="33"/>
  <c r="BM339" i="33" s="1"/>
  <c r="R289" i="33"/>
  <c r="AZ289" i="33" s="1"/>
  <c r="AH352" i="33"/>
  <c r="BP352" i="33" s="1"/>
  <c r="AD243" i="33"/>
  <c r="BL243" i="33" s="1"/>
  <c r="AA291" i="33"/>
  <c r="BI291" i="33" s="1"/>
  <c r="Z303" i="33"/>
  <c r="BH303" i="33" s="1"/>
  <c r="L266" i="33"/>
  <c r="AT266" i="33" s="1"/>
  <c r="O323" i="33"/>
  <c r="AW323" i="33" s="1"/>
  <c r="P288" i="33"/>
  <c r="AX288" i="33" s="1"/>
  <c r="AJ363" i="33"/>
  <c r="BR363" i="33" s="1"/>
  <c r="AC321" i="33"/>
  <c r="BK321" i="33" s="1"/>
  <c r="L355" i="33"/>
  <c r="AT355" i="33" s="1"/>
  <c r="AK261" i="33"/>
  <c r="BS261" i="33" s="1"/>
  <c r="AK358" i="33"/>
  <c r="BS358" i="33" s="1"/>
  <c r="K352" i="33"/>
  <c r="AS352" i="33" s="1"/>
  <c r="X302" i="33"/>
  <c r="BF302" i="33" s="1"/>
  <c r="AK374" i="33"/>
  <c r="BS374" i="33" s="1"/>
  <c r="Q303" i="33"/>
  <c r="AY303" i="33" s="1"/>
  <c r="W237" i="33"/>
  <c r="BE237" i="33" s="1"/>
  <c r="R258" i="33"/>
  <c r="AZ258" i="33" s="1"/>
  <c r="P306" i="33"/>
  <c r="AX306" i="33" s="1"/>
  <c r="AK302" i="33"/>
  <c r="BS302" i="33" s="1"/>
  <c r="AI321" i="33"/>
  <c r="BQ321" i="33" s="1"/>
  <c r="L322" i="33"/>
  <c r="AT322" i="33" s="1"/>
  <c r="AF373" i="33"/>
  <c r="BN373" i="33" s="1"/>
  <c r="T349" i="33"/>
  <c r="BB349" i="33" s="1"/>
  <c r="AE282" i="33"/>
  <c r="BM282" i="33" s="1"/>
  <c r="L257" i="33"/>
  <c r="AT257" i="33" s="1"/>
  <c r="V340" i="33"/>
  <c r="BD340" i="33" s="1"/>
  <c r="U284" i="33"/>
  <c r="BC284" i="33" s="1"/>
  <c r="Z256" i="33"/>
  <c r="BH256" i="33" s="1"/>
  <c r="K311" i="33"/>
  <c r="AS311" i="33" s="1"/>
  <c r="AH351" i="33"/>
  <c r="BP351" i="33" s="1"/>
  <c r="AB303" i="33"/>
  <c r="BJ303" i="33" s="1"/>
  <c r="R300" i="33"/>
  <c r="AZ300" i="33" s="1"/>
  <c r="X289" i="33"/>
  <c r="BF289" i="33" s="1"/>
  <c r="U333" i="33"/>
  <c r="BC333" i="33" s="1"/>
  <c r="AG300" i="33"/>
  <c r="BO300" i="33" s="1"/>
  <c r="AI263" i="33"/>
  <c r="BQ263" i="33" s="1"/>
  <c r="S259" i="33"/>
  <c r="BA259" i="33" s="1"/>
  <c r="L369" i="33"/>
  <c r="AT369" i="33" s="1"/>
  <c r="AK268" i="33"/>
  <c r="BS268" i="33" s="1"/>
  <c r="J315" i="33"/>
  <c r="AR315" i="33" s="1"/>
  <c r="AK297" i="33"/>
  <c r="BS297" i="33" s="1"/>
  <c r="AJ291" i="33"/>
  <c r="BR291" i="33" s="1"/>
  <c r="AI246" i="33"/>
  <c r="BQ246" i="33" s="1"/>
  <c r="Y318" i="33"/>
  <c r="BG318" i="33" s="1"/>
  <c r="AD341" i="33"/>
  <c r="BL341" i="33" s="1"/>
  <c r="Z247" i="33"/>
  <c r="BH247" i="33" s="1"/>
  <c r="K366" i="33"/>
  <c r="AS366" i="33" s="1"/>
  <c r="K317" i="33"/>
  <c r="AS317" i="33" s="1"/>
  <c r="AE298" i="33"/>
  <c r="BM298" i="33" s="1"/>
  <c r="V310" i="33"/>
  <c r="BD310" i="33" s="1"/>
  <c r="AI244" i="33"/>
  <c r="BQ244" i="33" s="1"/>
  <c r="X361" i="33"/>
  <c r="BF361" i="33" s="1"/>
  <c r="AB271" i="33"/>
  <c r="BJ271" i="33" s="1"/>
  <c r="AF244" i="33"/>
  <c r="BN244" i="33" s="1"/>
  <c r="AC295" i="33"/>
  <c r="BK295" i="33" s="1"/>
  <c r="W235" i="33"/>
  <c r="BE235" i="33" s="1"/>
  <c r="R314" i="33"/>
  <c r="AZ314" i="33" s="1"/>
  <c r="X317" i="33"/>
  <c r="BF317" i="33" s="1"/>
  <c r="L304" i="33"/>
  <c r="AT304" i="33" s="1"/>
  <c r="L319" i="33"/>
  <c r="AT319" i="33" s="1"/>
  <c r="U369" i="33"/>
  <c r="BC369" i="33" s="1"/>
  <c r="AI368" i="33"/>
  <c r="BQ368" i="33" s="1"/>
  <c r="Z299" i="33"/>
  <c r="BH299" i="33" s="1"/>
  <c r="M308" i="33"/>
  <c r="AU308" i="33" s="1"/>
  <c r="X285" i="33"/>
  <c r="BF285" i="33" s="1"/>
  <c r="P332" i="33"/>
  <c r="AX332" i="33" s="1"/>
  <c r="AI347" i="33"/>
  <c r="BQ347" i="33" s="1"/>
  <c r="Z261" i="33"/>
  <c r="BH261" i="33" s="1"/>
  <c r="AF370" i="33"/>
  <c r="BN370" i="33" s="1"/>
  <c r="R279" i="33"/>
  <c r="AZ279" i="33" s="1"/>
  <c r="T371" i="33"/>
  <c r="BB371" i="33" s="1"/>
  <c r="V286" i="33"/>
  <c r="BD286" i="33" s="1"/>
  <c r="AI336" i="33"/>
  <c r="BQ336" i="33" s="1"/>
  <c r="H289" i="33"/>
  <c r="AP289" i="33" s="1"/>
  <c r="AI232" i="33"/>
  <c r="BQ232" i="33" s="1"/>
  <c r="I341" i="33"/>
  <c r="AQ341" i="33" s="1"/>
  <c r="AJ346" i="33"/>
  <c r="BR346" i="33" s="1"/>
  <c r="V303" i="33"/>
  <c r="BD303" i="33" s="1"/>
  <c r="AA347" i="33"/>
  <c r="BI347" i="33" s="1"/>
  <c r="P325" i="33"/>
  <c r="AX325" i="33" s="1"/>
  <c r="AE264" i="33"/>
  <c r="BM264" i="33" s="1"/>
  <c r="AG350" i="33"/>
  <c r="BO350" i="33" s="1"/>
  <c r="N332" i="33"/>
  <c r="AV332" i="33" s="1"/>
  <c r="M375" i="33"/>
  <c r="AU375" i="33" s="1"/>
  <c r="Q360" i="33"/>
  <c r="AY360" i="33" s="1"/>
  <c r="X282" i="33"/>
  <c r="BF282" i="33" s="1"/>
  <c r="AK284" i="33"/>
  <c r="BS284" i="33" s="1"/>
  <c r="T252" i="33"/>
  <c r="BB252" i="33" s="1"/>
  <c r="O371" i="33"/>
  <c r="AW371" i="33" s="1"/>
  <c r="Z333" i="33"/>
  <c r="BH333" i="33" s="1"/>
  <c r="Z355" i="33"/>
  <c r="BH355" i="33" s="1"/>
  <c r="AD364" i="33"/>
  <c r="BL364" i="33" s="1"/>
  <c r="S290" i="33"/>
  <c r="BA290" i="33" s="1"/>
  <c r="AC384" i="33"/>
  <c r="BK384" i="33" s="1"/>
  <c r="V293" i="33"/>
  <c r="BD293" i="33" s="1"/>
  <c r="J291" i="33"/>
  <c r="AR291" i="33" s="1"/>
  <c r="V312" i="33"/>
  <c r="BD312" i="33" s="1"/>
  <c r="P320" i="33"/>
  <c r="AX320" i="33" s="1"/>
  <c r="J367" i="33"/>
  <c r="AR367" i="33" s="1"/>
  <c r="N378" i="33"/>
  <c r="AV378" i="33" s="1"/>
  <c r="R283" i="33"/>
  <c r="AZ283" i="33" s="1"/>
  <c r="H329" i="33"/>
  <c r="AP329" i="33" s="1"/>
  <c r="G278" i="33"/>
  <c r="K333" i="33"/>
  <c r="AS333" i="33" s="1"/>
  <c r="AI287" i="33"/>
  <c r="BQ287" i="33" s="1"/>
  <c r="N232" i="33"/>
  <c r="AV232" i="33" s="1"/>
  <c r="S303" i="33"/>
  <c r="BA303" i="33" s="1"/>
  <c r="AH298" i="33"/>
  <c r="BP298" i="33" s="1"/>
  <c r="AI357" i="33"/>
  <c r="BQ357" i="33" s="1"/>
  <c r="I368" i="33"/>
  <c r="AQ368" i="33" s="1"/>
  <c r="AA239" i="33"/>
  <c r="BI239" i="33" s="1"/>
  <c r="X239" i="33"/>
  <c r="BF239" i="33" s="1"/>
  <c r="S370" i="33"/>
  <c r="BA370" i="33" s="1"/>
  <c r="I285" i="33"/>
  <c r="AQ285" i="33" s="1"/>
  <c r="J347" i="33"/>
  <c r="AR347" i="33" s="1"/>
  <c r="M244" i="33"/>
  <c r="AU244" i="33" s="1"/>
  <c r="T326" i="33"/>
  <c r="BB326" i="33" s="1"/>
  <c r="AF249" i="33"/>
  <c r="BN249" i="33" s="1"/>
  <c r="P350" i="33"/>
  <c r="AX350" i="33" s="1"/>
  <c r="R322" i="33"/>
  <c r="AZ322" i="33" s="1"/>
  <c r="M369" i="33"/>
  <c r="AU369" i="33" s="1"/>
  <c r="AF335" i="33"/>
  <c r="BN335" i="33" s="1"/>
  <c r="AJ258" i="33"/>
  <c r="BR258" i="33" s="1"/>
  <c r="J378" i="33"/>
  <c r="AR378" i="33" s="1"/>
  <c r="AB348" i="33"/>
  <c r="BJ348" i="33" s="1"/>
  <c r="I329" i="33"/>
  <c r="AQ329" i="33" s="1"/>
  <c r="J385" i="33"/>
  <c r="AR385" i="33" s="1"/>
  <c r="I347" i="33"/>
  <c r="AQ347" i="33" s="1"/>
  <c r="I242" i="33"/>
  <c r="AQ242" i="33" s="1"/>
  <c r="U273" i="33"/>
  <c r="BC273" i="33" s="1"/>
  <c r="AD355" i="33"/>
  <c r="BL355" i="33" s="1"/>
  <c r="S335" i="33"/>
  <c r="BA335" i="33" s="1"/>
  <c r="Y332" i="33"/>
  <c r="BG332" i="33" s="1"/>
  <c r="AG382" i="33"/>
  <c r="BO382" i="33" s="1"/>
  <c r="P243" i="33"/>
  <c r="AX243" i="33" s="1"/>
  <c r="AK330" i="33"/>
  <c r="BS330" i="33" s="1"/>
  <c r="S359" i="33"/>
  <c r="BA359" i="33" s="1"/>
  <c r="AI340" i="33"/>
  <c r="BQ340" i="33" s="1"/>
  <c r="AK318" i="33"/>
  <c r="BS318" i="33" s="1"/>
  <c r="H316" i="33"/>
  <c r="AP316" i="33" s="1"/>
  <c r="T353" i="33"/>
  <c r="BB353" i="33" s="1"/>
  <c r="G284" i="33"/>
  <c r="AH353" i="33"/>
  <c r="BP353" i="33" s="1"/>
  <c r="V331" i="33"/>
  <c r="BD331" i="33" s="1"/>
  <c r="AD235" i="33"/>
  <c r="BL235" i="33" s="1"/>
  <c r="K268" i="33"/>
  <c r="AS268" i="33" s="1"/>
  <c r="W371" i="33"/>
  <c r="BE371" i="33" s="1"/>
  <c r="P311" i="33"/>
  <c r="AX311" i="33" s="1"/>
  <c r="AI288" i="33"/>
  <c r="BQ288" i="33" s="1"/>
  <c r="P359" i="33"/>
  <c r="AX359" i="33" s="1"/>
  <c r="T257" i="33"/>
  <c r="BB257" i="33" s="1"/>
  <c r="AF271" i="33"/>
  <c r="BN271" i="33" s="1"/>
  <c r="N305" i="33"/>
  <c r="AV305" i="33" s="1"/>
  <c r="W340" i="33"/>
  <c r="BE340" i="33" s="1"/>
  <c r="J362" i="33"/>
  <c r="AR362" i="33" s="1"/>
  <c r="V375" i="33"/>
  <c r="BD375" i="33" s="1"/>
  <c r="Q279" i="33"/>
  <c r="AY279" i="33" s="1"/>
  <c r="H308" i="33"/>
  <c r="AP308" i="33" s="1"/>
  <c r="M269" i="33"/>
  <c r="AU269" i="33" s="1"/>
  <c r="Y311" i="33"/>
  <c r="BG311" i="33" s="1"/>
  <c r="N252" i="33"/>
  <c r="AV252" i="33" s="1"/>
  <c r="AA318" i="33"/>
  <c r="BI318" i="33" s="1"/>
  <c r="AK298" i="33"/>
  <c r="BS298" i="33" s="1"/>
  <c r="U254" i="33"/>
  <c r="BC254" i="33" s="1"/>
  <c r="AC336" i="33"/>
  <c r="BK336" i="33" s="1"/>
  <c r="G239" i="33"/>
  <c r="G253" i="33"/>
  <c r="G260" i="33"/>
  <c r="J281" i="33"/>
  <c r="AR281" i="33" s="1"/>
  <c r="G307" i="33"/>
  <c r="T352" i="33"/>
  <c r="BB352" i="33" s="1"/>
  <c r="Z248" i="33"/>
  <c r="BH248" i="33" s="1"/>
  <c r="G310" i="33"/>
  <c r="M270" i="33"/>
  <c r="AU270" i="33" s="1"/>
  <c r="K288" i="33"/>
  <c r="AS288" i="33" s="1"/>
  <c r="L305" i="33"/>
  <c r="AT305" i="33" s="1"/>
  <c r="W320" i="33"/>
  <c r="BE320" i="33" s="1"/>
  <c r="Y354" i="33"/>
  <c r="BG354" i="33" s="1"/>
  <c r="AG369" i="33"/>
  <c r="BO369" i="33" s="1"/>
  <c r="G247" i="33"/>
  <c r="I338" i="33"/>
  <c r="AQ338" i="33" s="1"/>
  <c r="AG381" i="33"/>
  <c r="BO381" i="33" s="1"/>
  <c r="W289" i="33"/>
  <c r="BE289" i="33" s="1"/>
  <c r="AE307" i="33"/>
  <c r="BM307" i="33" s="1"/>
  <c r="K284" i="33"/>
  <c r="AS284" i="33" s="1"/>
  <c r="AH279" i="33"/>
  <c r="BP279" i="33" s="1"/>
  <c r="AA316" i="33"/>
  <c r="BI316" i="33" s="1"/>
  <c r="AA355" i="33"/>
  <c r="BI355" i="33" s="1"/>
  <c r="AG324" i="33"/>
  <c r="BO324" i="33" s="1"/>
  <c r="T286" i="33"/>
  <c r="BB286" i="33" s="1"/>
  <c r="U312" i="33"/>
  <c r="BC312" i="33" s="1"/>
  <c r="AB331" i="33"/>
  <c r="BJ331" i="33" s="1"/>
  <c r="N359" i="33"/>
  <c r="AV359" i="33" s="1"/>
  <c r="J326" i="33"/>
  <c r="AR326" i="33" s="1"/>
  <c r="X365" i="33"/>
  <c r="BF365" i="33" s="1"/>
  <c r="Z266" i="33"/>
  <c r="BH266" i="33" s="1"/>
  <c r="AE276" i="33"/>
  <c r="BM276" i="33" s="1"/>
  <c r="AC268" i="33"/>
  <c r="BK268" i="33" s="1"/>
  <c r="AD290" i="33"/>
  <c r="BL290" i="33" s="1"/>
  <c r="M334" i="33"/>
  <c r="AU334" i="33" s="1"/>
  <c r="T239" i="33"/>
  <c r="BB239" i="33" s="1"/>
  <c r="AK266" i="33"/>
  <c r="BS266" i="33" s="1"/>
  <c r="O369" i="33"/>
  <c r="AW369" i="33" s="1"/>
  <c r="AI356" i="33"/>
  <c r="BQ356" i="33" s="1"/>
  <c r="AJ374" i="33"/>
  <c r="BR374" i="33" s="1"/>
  <c r="AH366" i="33"/>
  <c r="BP366" i="33" s="1"/>
  <c r="V347" i="33"/>
  <c r="BD347" i="33" s="1"/>
  <c r="AG290" i="33"/>
  <c r="BO290" i="33" s="1"/>
  <c r="T282" i="33"/>
  <c r="BB282" i="33" s="1"/>
  <c r="N329" i="33"/>
  <c r="AV329" i="33" s="1"/>
  <c r="AF368" i="33"/>
  <c r="BN368" i="33" s="1"/>
  <c r="O329" i="33"/>
  <c r="AW329" i="33" s="1"/>
  <c r="S379" i="33"/>
  <c r="BA379" i="33" s="1"/>
  <c r="AF305" i="33"/>
  <c r="BN305" i="33" s="1"/>
  <c r="U310" i="33"/>
  <c r="BC310" i="33" s="1"/>
  <c r="V253" i="33"/>
  <c r="BD253" i="33" s="1"/>
  <c r="O271" i="33"/>
  <c r="AW271" i="33" s="1"/>
  <c r="W373" i="33"/>
  <c r="BE373" i="33" s="1"/>
  <c r="AE317" i="33"/>
  <c r="BM317" i="33" s="1"/>
  <c r="S338" i="33"/>
  <c r="BA338" i="33" s="1"/>
  <c r="AH377" i="33"/>
  <c r="BP377" i="33" s="1"/>
  <c r="K323" i="33"/>
  <c r="AS323" i="33" s="1"/>
  <c r="AJ282" i="33"/>
  <c r="BR282" i="33" s="1"/>
  <c r="R234" i="33"/>
  <c r="AZ234" i="33" s="1"/>
  <c r="AJ259" i="33"/>
  <c r="BR259" i="33" s="1"/>
  <c r="K351" i="33"/>
  <c r="AS351" i="33" s="1"/>
  <c r="AB245" i="33"/>
  <c r="BJ245" i="33" s="1"/>
  <c r="AB323" i="33"/>
  <c r="BJ323" i="33" s="1"/>
  <c r="V274" i="33"/>
  <c r="BD274" i="33" s="1"/>
  <c r="V284" i="33"/>
  <c r="BD284" i="33" s="1"/>
  <c r="M342" i="33"/>
  <c r="AU342" i="33" s="1"/>
  <c r="Y367" i="33"/>
  <c r="BG367" i="33" s="1"/>
  <c r="X382" i="33"/>
  <c r="BF382" i="33" s="1"/>
  <c r="Z254" i="33"/>
  <c r="BH254" i="33" s="1"/>
  <c r="AD284" i="33"/>
  <c r="BL284" i="33" s="1"/>
  <c r="AG282" i="33"/>
  <c r="BO282" i="33" s="1"/>
  <c r="L281" i="33"/>
  <c r="AT281" i="33" s="1"/>
  <c r="R361" i="33"/>
  <c r="AZ361" i="33" s="1"/>
  <c r="T322" i="33"/>
  <c r="BB322" i="33" s="1"/>
  <c r="R240" i="33"/>
  <c r="AZ240" i="33" s="1"/>
  <c r="X232" i="33"/>
  <c r="BF232" i="33" s="1"/>
  <c r="K364" i="33"/>
  <c r="AS364" i="33" s="1"/>
  <c r="AG357" i="33"/>
  <c r="BO357" i="33" s="1"/>
  <c r="AH322" i="33"/>
  <c r="BP322" i="33" s="1"/>
  <c r="H377" i="33"/>
  <c r="AP377" i="33" s="1"/>
  <c r="AG347" i="33"/>
  <c r="BO347" i="33" s="1"/>
  <c r="AC267" i="33"/>
  <c r="BK267" i="33" s="1"/>
  <c r="U271" i="33"/>
  <c r="BC271" i="33" s="1"/>
  <c r="Q315" i="33"/>
  <c r="AY315" i="33" s="1"/>
  <c r="T367" i="33"/>
  <c r="BB367" i="33" s="1"/>
  <c r="P294" i="33"/>
  <c r="AX294" i="33" s="1"/>
  <c r="M246" i="33"/>
  <c r="AU246" i="33" s="1"/>
  <c r="N320" i="33"/>
  <c r="AV320" i="33" s="1"/>
  <c r="AH261" i="33"/>
  <c r="BP261" i="33" s="1"/>
  <c r="AD368" i="33"/>
  <c r="BL368" i="33" s="1"/>
  <c r="I309" i="33"/>
  <c r="AQ309" i="33" s="1"/>
  <c r="Q270" i="33"/>
  <c r="AY270" i="33" s="1"/>
  <c r="AH373" i="33"/>
  <c r="BP373" i="33" s="1"/>
  <c r="R367" i="33"/>
  <c r="AZ367" i="33" s="1"/>
  <c r="U269" i="33"/>
  <c r="BC269" i="33" s="1"/>
  <c r="Z270" i="33"/>
  <c r="BH270" i="33" s="1"/>
  <c r="AI312" i="33"/>
  <c r="BQ312" i="33" s="1"/>
  <c r="AC304" i="33"/>
  <c r="BK304" i="33" s="1"/>
  <c r="AJ269" i="33"/>
  <c r="BR269" i="33" s="1"/>
  <c r="AF342" i="33"/>
  <c r="BN342" i="33" s="1"/>
  <c r="Z345" i="33"/>
  <c r="BH345" i="33" s="1"/>
  <c r="I367" i="33"/>
  <c r="AQ367" i="33" s="1"/>
  <c r="U322" i="33"/>
  <c r="BC322" i="33" s="1"/>
  <c r="T289" i="33"/>
  <c r="BB289" i="33" s="1"/>
  <c r="AE348" i="33"/>
  <c r="BM348" i="33" s="1"/>
  <c r="G377" i="33"/>
  <c r="Y278" i="33"/>
  <c r="BG278" i="33" s="1"/>
  <c r="Y270" i="33"/>
  <c r="BG270" i="33" s="1"/>
  <c r="AJ307" i="33"/>
  <c r="BR307" i="33" s="1"/>
  <c r="W326" i="33"/>
  <c r="BE326" i="33" s="1"/>
  <c r="AA337" i="33"/>
  <c r="BI337" i="33" s="1"/>
  <c r="U367" i="33"/>
  <c r="BC367" i="33" s="1"/>
  <c r="X290" i="33"/>
  <c r="BF290" i="33" s="1"/>
  <c r="N254" i="33"/>
  <c r="AV254" i="33" s="1"/>
  <c r="AD303" i="33"/>
  <c r="BL303" i="33" s="1"/>
  <c r="N315" i="33"/>
  <c r="AV315" i="33" s="1"/>
  <c r="H283" i="33"/>
  <c r="AP283" i="33" s="1"/>
  <c r="AJ349" i="33"/>
  <c r="BR349" i="33" s="1"/>
  <c r="Z363" i="33"/>
  <c r="BH363" i="33" s="1"/>
  <c r="T380" i="33"/>
  <c r="BB380" i="33" s="1"/>
  <c r="P285" i="33"/>
  <c r="AX285" i="33" s="1"/>
  <c r="I385" i="33"/>
  <c r="AQ385" i="33" s="1"/>
  <c r="AE313" i="33"/>
  <c r="BM313" i="33" s="1"/>
  <c r="AI265" i="33"/>
  <c r="BQ265" i="33" s="1"/>
  <c r="P259" i="33"/>
  <c r="AX259" i="33" s="1"/>
  <c r="H344" i="33"/>
  <c r="AP344" i="33" s="1"/>
  <c r="N278" i="33"/>
  <c r="AV278" i="33" s="1"/>
  <c r="AE365" i="33"/>
  <c r="BM365" i="33" s="1"/>
  <c r="L332" i="33"/>
  <c r="AT332" i="33" s="1"/>
  <c r="R268" i="33"/>
  <c r="AZ268" i="33" s="1"/>
  <c r="AD271" i="33"/>
  <c r="BL271" i="33" s="1"/>
  <c r="Z375" i="33"/>
  <c r="BH375" i="33" s="1"/>
  <c r="S240" i="33"/>
  <c r="BA240" i="33" s="1"/>
  <c r="H334" i="33"/>
  <c r="AP334" i="33" s="1"/>
  <c r="AG252" i="33"/>
  <c r="BO252" i="33" s="1"/>
  <c r="W378" i="33"/>
  <c r="BE378" i="33" s="1"/>
  <c r="AC349" i="33"/>
  <c r="BK349" i="33" s="1"/>
  <c r="AG271" i="33"/>
  <c r="BO271" i="33" s="1"/>
  <c r="K382" i="33"/>
  <c r="AS382" i="33" s="1"/>
  <c r="Y272" i="33"/>
  <c r="BG272" i="33" s="1"/>
  <c r="H248" i="33"/>
  <c r="AP248" i="33" s="1"/>
  <c r="R320" i="33"/>
  <c r="AZ320" i="33" s="1"/>
  <c r="L309" i="33"/>
  <c r="AT309" i="33" s="1"/>
  <c r="Y317" i="33"/>
  <c r="BG317" i="33" s="1"/>
  <c r="Y233" i="33"/>
  <c r="BG233" i="33" s="1"/>
  <c r="K377" i="33"/>
  <c r="AS377" i="33" s="1"/>
  <c r="AK295" i="33"/>
  <c r="BS295" i="33" s="1"/>
  <c r="AJ333" i="33"/>
  <c r="BR333" i="33" s="1"/>
  <c r="U325" i="33"/>
  <c r="BC325" i="33" s="1"/>
  <c r="AJ240" i="33"/>
  <c r="BR240" i="33" s="1"/>
  <c r="N285" i="33"/>
  <c r="AV285" i="33" s="1"/>
  <c r="V360" i="33"/>
  <c r="BD360" i="33" s="1"/>
  <c r="AG289" i="33"/>
  <c r="BO289" i="33" s="1"/>
  <c r="H277" i="33"/>
  <c r="AP277" i="33" s="1"/>
  <c r="N369" i="33"/>
  <c r="AV369" i="33" s="1"/>
  <c r="J377" i="33"/>
  <c r="AR377" i="33" s="1"/>
  <c r="I265" i="33"/>
  <c r="AQ265" i="33" s="1"/>
  <c r="AJ298" i="33"/>
  <c r="BR298" i="33" s="1"/>
  <c r="L377" i="33"/>
  <c r="AT377" i="33" s="1"/>
  <c r="AI266" i="33"/>
  <c r="BQ266" i="33" s="1"/>
  <c r="AH254" i="33"/>
  <c r="BP254" i="33" s="1"/>
  <c r="L283" i="33"/>
  <c r="AT283" i="33" s="1"/>
  <c r="I292" i="33"/>
  <c r="AQ292" i="33" s="1"/>
  <c r="G275" i="33"/>
  <c r="H338" i="33"/>
  <c r="AP338" i="33" s="1"/>
  <c r="AH364" i="33"/>
  <c r="BP364" i="33" s="1"/>
  <c r="R282" i="33"/>
  <c r="AZ282" i="33" s="1"/>
  <c r="AI315" i="33"/>
  <c r="BQ315" i="33" s="1"/>
  <c r="AK315" i="33"/>
  <c r="BS315" i="33" s="1"/>
  <c r="AJ273" i="33"/>
  <c r="BR273" i="33" s="1"/>
  <c r="H374" i="33"/>
  <c r="AP374" i="33" s="1"/>
  <c r="V254" i="33"/>
  <c r="BD254" i="33" s="1"/>
  <c r="AK356" i="33"/>
  <c r="BS356" i="33" s="1"/>
  <c r="W262" i="33"/>
  <c r="BE262" i="33" s="1"/>
  <c r="AC260" i="33"/>
  <c r="BK260" i="33" s="1"/>
  <c r="I348" i="33"/>
  <c r="AQ348" i="33" s="1"/>
  <c r="X252" i="33"/>
  <c r="BF252" i="33" s="1"/>
  <c r="S267" i="33"/>
  <c r="BA267" i="33" s="1"/>
  <c r="AI272" i="33"/>
  <c r="BQ272" i="33" s="1"/>
  <c r="U347" i="33"/>
  <c r="BC347" i="33" s="1"/>
  <c r="AH287" i="33"/>
  <c r="BP287" i="33" s="1"/>
  <c r="G282" i="33"/>
  <c r="U356" i="33"/>
  <c r="BC356" i="33" s="1"/>
  <c r="V272" i="33"/>
  <c r="BD272" i="33" s="1"/>
  <c r="H373" i="33"/>
  <c r="AP373" i="33" s="1"/>
  <c r="S310" i="33"/>
  <c r="BA310" i="33" s="1"/>
  <c r="K312" i="33"/>
  <c r="AS312" i="33" s="1"/>
  <c r="S237" i="33"/>
  <c r="BA237" i="33" s="1"/>
  <c r="AH252" i="33"/>
  <c r="BP252" i="33" s="1"/>
  <c r="L291" i="33"/>
  <c r="AT291" i="33" s="1"/>
  <c r="Q374" i="33"/>
  <c r="AY374" i="33" s="1"/>
  <c r="J246" i="33"/>
  <c r="AR246" i="33" s="1"/>
  <c r="U314" i="33"/>
  <c r="BC314" i="33" s="1"/>
  <c r="V299" i="33"/>
  <c r="BD299" i="33" s="1"/>
  <c r="AI341" i="33"/>
  <c r="BQ341" i="33" s="1"/>
  <c r="I382" i="33"/>
  <c r="AQ382" i="33" s="1"/>
  <c r="N253" i="33"/>
  <c r="AV253" i="33" s="1"/>
  <c r="H260" i="33"/>
  <c r="AP260" i="33" s="1"/>
  <c r="S263" i="33"/>
  <c r="BA263" i="33" s="1"/>
  <c r="N312" i="33"/>
  <c r="AV312" i="33" s="1"/>
  <c r="AI269" i="33"/>
  <c r="BQ269" i="33" s="1"/>
  <c r="AA292" i="33"/>
  <c r="BI292" i="33" s="1"/>
  <c r="J310" i="33"/>
  <c r="AR310" i="33" s="1"/>
  <c r="Z236" i="33"/>
  <c r="BH236" i="33" s="1"/>
  <c r="X380" i="33"/>
  <c r="BF380" i="33" s="1"/>
  <c r="AA284" i="33"/>
  <c r="BI284" i="33" s="1"/>
  <c r="AH285" i="33"/>
  <c r="BP285" i="33" s="1"/>
  <c r="J357" i="33"/>
  <c r="AR357" i="33" s="1"/>
  <c r="AH294" i="33"/>
  <c r="BP294" i="33" s="1"/>
  <c r="N299" i="33"/>
  <c r="AV299" i="33" s="1"/>
  <c r="AH341" i="33"/>
  <c r="BP341" i="33" s="1"/>
  <c r="AF338" i="33"/>
  <c r="BN338" i="33" s="1"/>
  <c r="X355" i="33"/>
  <c r="BF355" i="33" s="1"/>
  <c r="AA379" i="33"/>
  <c r="BI379" i="33" s="1"/>
  <c r="W257" i="33"/>
  <c r="BE257" i="33" s="1"/>
  <c r="Q366" i="33"/>
  <c r="AY366" i="33" s="1"/>
  <c r="Q378" i="33"/>
  <c r="AY378" i="33" s="1"/>
  <c r="AG258" i="33"/>
  <c r="BO258" i="33" s="1"/>
  <c r="J360" i="33"/>
  <c r="AR360" i="33" s="1"/>
  <c r="Z374" i="33"/>
  <c r="BH374" i="33" s="1"/>
  <c r="AG247" i="33"/>
  <c r="BO247" i="33" s="1"/>
  <c r="V259" i="33"/>
  <c r="BD259" i="33" s="1"/>
  <c r="AE272" i="33"/>
  <c r="BM272" i="33" s="1"/>
  <c r="AI331" i="33"/>
  <c r="BQ331" i="33" s="1"/>
  <c r="M253" i="33"/>
  <c r="AU253" i="33" s="1"/>
  <c r="J305" i="33"/>
  <c r="AR305" i="33" s="1"/>
  <c r="X335" i="33"/>
  <c r="BF335" i="33" s="1"/>
  <c r="N385" i="33"/>
  <c r="AV385" i="33" s="1"/>
  <c r="G355" i="33"/>
  <c r="Z380" i="33"/>
  <c r="BH380" i="33" s="1"/>
  <c r="AC324" i="33"/>
  <c r="BK324" i="33" s="1"/>
  <c r="O360" i="33"/>
  <c r="AW360" i="33" s="1"/>
  <c r="U378" i="33"/>
  <c r="BC378" i="33" s="1"/>
  <c r="T307" i="33"/>
  <c r="BB307" i="33" s="1"/>
  <c r="K309" i="33"/>
  <c r="AS309" i="33" s="1"/>
  <c r="AH371" i="33"/>
  <c r="BP371" i="33" s="1"/>
  <c r="R326" i="33"/>
  <c r="AZ326" i="33" s="1"/>
  <c r="AJ275" i="33"/>
  <c r="BR275" i="33" s="1"/>
  <c r="Z326" i="33"/>
  <c r="BH326" i="33" s="1"/>
  <c r="Q295" i="33"/>
  <c r="AY295" i="33" s="1"/>
  <c r="S298" i="33"/>
  <c r="BA298" i="33" s="1"/>
  <c r="Q334" i="33"/>
  <c r="AY334" i="33" s="1"/>
  <c r="AB301" i="33"/>
  <c r="BJ301" i="33" s="1"/>
  <c r="H356" i="33"/>
  <c r="AP356" i="33" s="1"/>
  <c r="AD310" i="33"/>
  <c r="BL310" i="33" s="1"/>
  <c r="Q265" i="33"/>
  <c r="AY265" i="33" s="1"/>
  <c r="S357" i="33"/>
  <c r="BA357" i="33" s="1"/>
  <c r="G372" i="33"/>
  <c r="G376" i="33"/>
  <c r="T330" i="33"/>
  <c r="BB330" i="33" s="1"/>
  <c r="I286" i="33"/>
  <c r="AQ286" i="33" s="1"/>
  <c r="Y370" i="33"/>
  <c r="BG370" i="33" s="1"/>
  <c r="H240" i="33"/>
  <c r="AP240" i="33" s="1"/>
  <c r="O372" i="33"/>
  <c r="AW372" i="33" s="1"/>
  <c r="O376" i="33"/>
  <c r="AW376" i="33" s="1"/>
  <c r="AD333" i="33"/>
  <c r="BL333" i="33" s="1"/>
  <c r="W306" i="33"/>
  <c r="BE306" i="33" s="1"/>
  <c r="AJ336" i="33"/>
  <c r="BR336" i="33" s="1"/>
  <c r="J254" i="33"/>
  <c r="AR254" i="33" s="1"/>
  <c r="AF385" i="33"/>
  <c r="BN385" i="33" s="1"/>
  <c r="Q370" i="33"/>
  <c r="AY370" i="33" s="1"/>
  <c r="AK320" i="33"/>
  <c r="BS320" i="33" s="1"/>
  <c r="AE336" i="33"/>
  <c r="BM336" i="33" s="1"/>
  <c r="Y249" i="33"/>
  <c r="BG249" i="33" s="1"/>
  <c r="V250" i="33"/>
  <c r="BD250" i="33" s="1"/>
  <c r="S348" i="33"/>
  <c r="BA348" i="33" s="1"/>
  <c r="W370" i="33"/>
  <c r="BE370" i="33" s="1"/>
  <c r="M376" i="33"/>
  <c r="AU376" i="33" s="1"/>
  <c r="M372" i="33"/>
  <c r="AU372" i="33" s="1"/>
  <c r="AB359" i="33"/>
  <c r="BJ359" i="33" s="1"/>
  <c r="AG253" i="33"/>
  <c r="BO253" i="33" s="1"/>
  <c r="M367" i="33"/>
  <c r="AU367" i="33" s="1"/>
  <c r="R315" i="33"/>
  <c r="AZ315" i="33" s="1"/>
  <c r="Z319" i="33"/>
  <c r="BH319" i="33" s="1"/>
  <c r="I282" i="33"/>
  <c r="AQ282" i="33" s="1"/>
  <c r="AH344" i="33"/>
  <c r="BP344" i="33" s="1"/>
  <c r="I250" i="33"/>
  <c r="AQ250" i="33" s="1"/>
  <c r="AI326" i="33"/>
  <c r="BQ326" i="33" s="1"/>
  <c r="T312" i="33"/>
  <c r="BB312" i="33" s="1"/>
  <c r="AA352" i="33"/>
  <c r="BI352" i="33" s="1"/>
  <c r="G235" i="33"/>
  <c r="L272" i="33"/>
  <c r="AT272" i="33" s="1"/>
  <c r="L264" i="33"/>
  <c r="AT264" i="33" s="1"/>
  <c r="R370" i="33"/>
  <c r="AZ370" i="33" s="1"/>
  <c r="AJ255" i="33"/>
  <c r="BR255" i="33" s="1"/>
  <c r="AJ261" i="33"/>
  <c r="BR261" i="33" s="1"/>
  <c r="AK282" i="33"/>
  <c r="BS282" i="33" s="1"/>
  <c r="AK289" i="33"/>
  <c r="BS289" i="33" s="1"/>
  <c r="L337" i="33"/>
  <c r="AT337" i="33" s="1"/>
  <c r="X277" i="33"/>
  <c r="BF277" i="33" s="1"/>
  <c r="AK249" i="33"/>
  <c r="BS249" i="33" s="1"/>
  <c r="AC243" i="33"/>
  <c r="BK243" i="33" s="1"/>
  <c r="L260" i="33"/>
  <c r="AT260" i="33" s="1"/>
  <c r="X261" i="33"/>
  <c r="BF261" i="33" s="1"/>
  <c r="X360" i="33"/>
  <c r="BF360" i="33" s="1"/>
  <c r="AI236" i="33"/>
  <c r="BQ236" i="33" s="1"/>
  <c r="P327" i="33"/>
  <c r="AX327" i="33" s="1"/>
  <c r="K301" i="33"/>
  <c r="AS301" i="33" s="1"/>
  <c r="AC342" i="33"/>
  <c r="BK342" i="33" s="1"/>
  <c r="W368" i="33"/>
  <c r="BE368" i="33" s="1"/>
  <c r="O251" i="33"/>
  <c r="AW251" i="33" s="1"/>
  <c r="Z350" i="33"/>
  <c r="BH350" i="33" s="1"/>
  <c r="Z265" i="33"/>
  <c r="BH265" i="33" s="1"/>
  <c r="H272" i="33"/>
  <c r="AP272" i="33" s="1"/>
  <c r="AJ319" i="33"/>
  <c r="BR319" i="33" s="1"/>
  <c r="M252" i="33"/>
  <c r="AU252" i="33" s="1"/>
  <c r="K356" i="33"/>
  <c r="AS356" i="33" s="1"/>
  <c r="V381" i="33"/>
  <c r="BD381" i="33" s="1"/>
  <c r="S243" i="33"/>
  <c r="BA243" i="33" s="1"/>
  <c r="AK241" i="33"/>
  <c r="BS241" i="33" s="1"/>
  <c r="Y313" i="33"/>
  <c r="BG313" i="33" s="1"/>
  <c r="AE270" i="33"/>
  <c r="BM270" i="33" s="1"/>
  <c r="AI233" i="33"/>
  <c r="BQ233" i="33" s="1"/>
  <c r="AI264" i="33"/>
  <c r="BQ264" i="33" s="1"/>
  <c r="L303" i="33"/>
  <c r="AT303" i="33" s="1"/>
  <c r="X316" i="33"/>
  <c r="BF316" i="33" s="1"/>
  <c r="U383" i="33"/>
  <c r="BC383" i="33" s="1"/>
  <c r="AE293" i="33"/>
  <c r="BM293" i="33" s="1"/>
  <c r="S272" i="33"/>
  <c r="BA272" i="33" s="1"/>
  <c r="AJ341" i="33"/>
  <c r="BR341" i="33" s="1"/>
  <c r="AA295" i="33"/>
  <c r="BI295" i="33" s="1"/>
  <c r="X243" i="33"/>
  <c r="BF243" i="33" s="1"/>
  <c r="AD340" i="33"/>
  <c r="BL340" i="33" s="1"/>
  <c r="AB366" i="33"/>
  <c r="BJ366" i="33" s="1"/>
  <c r="AD277" i="33"/>
  <c r="BL277" i="33" s="1"/>
  <c r="W350" i="33"/>
  <c r="BE350" i="33" s="1"/>
  <c r="AC319" i="33"/>
  <c r="BK319" i="33" s="1"/>
  <c r="T365" i="33"/>
  <c r="BB365" i="33" s="1"/>
  <c r="V263" i="33"/>
  <c r="BD263" i="33" s="1"/>
  <c r="S342" i="33"/>
  <c r="BA342" i="33" s="1"/>
  <c r="K245" i="33"/>
  <c r="AS245" i="33" s="1"/>
  <c r="AJ301" i="33"/>
  <c r="BR301" i="33" s="1"/>
  <c r="J346" i="33"/>
  <c r="AR346" i="33" s="1"/>
  <c r="AB283" i="33"/>
  <c r="BJ283" i="33" s="1"/>
  <c r="AF276" i="33"/>
  <c r="BN276" i="33" s="1"/>
  <c r="V364" i="33"/>
  <c r="BD364" i="33" s="1"/>
  <c r="I383" i="33"/>
  <c r="AQ383" i="33" s="1"/>
  <c r="Y243" i="33"/>
  <c r="BG243" i="33" s="1"/>
  <c r="V262" i="33"/>
  <c r="BD262" i="33" s="1"/>
  <c r="U315" i="33"/>
  <c r="BC315" i="33" s="1"/>
  <c r="O337" i="33"/>
  <c r="AW337" i="33" s="1"/>
  <c r="P357" i="33"/>
  <c r="AX357" i="33" s="1"/>
  <c r="AF298" i="33"/>
  <c r="BN298" i="33" s="1"/>
  <c r="N260" i="33"/>
  <c r="AV260" i="33" s="1"/>
  <c r="AE364" i="33"/>
  <c r="BM364" i="33" s="1"/>
  <c r="O269" i="33"/>
  <c r="AW269" i="33" s="1"/>
  <c r="V334" i="33"/>
  <c r="BD334" i="33" s="1"/>
  <c r="AJ330" i="33"/>
  <c r="BR330" i="33" s="1"/>
  <c r="S317" i="33"/>
  <c r="BA317" i="33" s="1"/>
  <c r="AD298" i="33"/>
  <c r="BL298" i="33" s="1"/>
  <c r="O275" i="33"/>
  <c r="AW275" i="33" s="1"/>
  <c r="AI238" i="33"/>
  <c r="BQ238" i="33" s="1"/>
  <c r="U359" i="33"/>
  <c r="BC359" i="33" s="1"/>
  <c r="AA267" i="33"/>
  <c r="BI267" i="33" s="1"/>
  <c r="AH332" i="33"/>
  <c r="BP332" i="33" s="1"/>
  <c r="K337" i="33"/>
  <c r="AS337" i="33" s="1"/>
  <c r="AJ293" i="33"/>
  <c r="BR293" i="33" s="1"/>
  <c r="AF326" i="33"/>
  <c r="BN326" i="33" s="1"/>
  <c r="AB300" i="33"/>
  <c r="BJ300" i="33" s="1"/>
  <c r="AE361" i="33"/>
  <c r="BM361" i="33" s="1"/>
  <c r="O342" i="33"/>
  <c r="AW342" i="33" s="1"/>
  <c r="G271" i="33"/>
  <c r="AK264" i="33"/>
  <c r="BS264" i="33" s="1"/>
  <c r="AE380" i="33"/>
  <c r="BM380" i="33" s="1"/>
  <c r="V369" i="33"/>
  <c r="BD369" i="33" s="1"/>
  <c r="AB317" i="33"/>
  <c r="BJ317" i="33" s="1"/>
  <c r="AA312" i="33"/>
  <c r="BI312" i="33" s="1"/>
  <c r="R380" i="33"/>
  <c r="AZ380" i="33" s="1"/>
  <c r="X332" i="33"/>
  <c r="BF332" i="33" s="1"/>
  <c r="AA358" i="33"/>
  <c r="BI358" i="33" s="1"/>
  <c r="M278" i="33"/>
  <c r="AU278" i="33" s="1"/>
  <c r="AA361" i="33"/>
  <c r="BI361" i="33" s="1"/>
  <c r="AD354" i="33"/>
  <c r="BL354" i="33" s="1"/>
  <c r="Z291" i="33"/>
  <c r="BH291" i="33" s="1"/>
  <c r="G334" i="33"/>
  <c r="W249" i="33"/>
  <c r="BE249" i="33" s="1"/>
  <c r="Y279" i="33"/>
  <c r="BG279" i="33" s="1"/>
  <c r="Q244" i="33"/>
  <c r="AY244" i="33" s="1"/>
  <c r="Q335" i="33"/>
  <c r="AY335" i="33" s="1"/>
  <c r="T357" i="33"/>
  <c r="BB357" i="33" s="1"/>
  <c r="AG355" i="33"/>
  <c r="BO355" i="33" s="1"/>
  <c r="M305" i="33"/>
  <c r="AU305" i="33" s="1"/>
  <c r="J279" i="33"/>
  <c r="AR279" i="33" s="1"/>
  <c r="S297" i="33"/>
  <c r="BA297" i="33" s="1"/>
  <c r="X250" i="33"/>
  <c r="BF250" i="33" s="1"/>
  <c r="X357" i="33"/>
  <c r="BF357" i="33" s="1"/>
  <c r="I298" i="33"/>
  <c r="AQ298" i="33" s="1"/>
  <c r="AE304" i="33"/>
  <c r="BM304" i="33" s="1"/>
  <c r="Y338" i="33"/>
  <c r="BG338" i="33" s="1"/>
  <c r="AD274" i="33"/>
  <c r="BL274" i="33" s="1"/>
  <c r="J364" i="33"/>
  <c r="AR364" i="33" s="1"/>
  <c r="V384" i="33"/>
  <c r="BD384" i="33" s="1"/>
  <c r="M330" i="33"/>
  <c r="AU330" i="33" s="1"/>
  <c r="M353" i="33"/>
  <c r="AU353" i="33" s="1"/>
  <c r="AK301" i="33"/>
  <c r="BS301" i="33" s="1"/>
  <c r="AD276" i="33"/>
  <c r="BL276" i="33" s="1"/>
  <c r="AJ338" i="33"/>
  <c r="BR338" i="33" s="1"/>
  <c r="AC352" i="33"/>
  <c r="BK352" i="33" s="1"/>
  <c r="I378" i="33"/>
  <c r="AQ378" i="33" s="1"/>
  <c r="P346" i="33"/>
  <c r="AX346" i="33" s="1"/>
  <c r="G270" i="33"/>
  <c r="O260" i="33"/>
  <c r="AW260" i="33" s="1"/>
  <c r="P371" i="33"/>
  <c r="AX371" i="33" s="1"/>
  <c r="V251" i="33"/>
  <c r="BD251" i="33" s="1"/>
  <c r="AC257" i="33"/>
  <c r="BK257" i="33" s="1"/>
  <c r="O245" i="33"/>
  <c r="AW245" i="33" s="1"/>
  <c r="I262" i="33"/>
  <c r="AQ262" i="33" s="1"/>
  <c r="W272" i="33"/>
  <c r="BE272" i="33" s="1"/>
  <c r="Z334" i="33"/>
  <c r="BH334" i="33" s="1"/>
  <c r="AD330" i="33"/>
  <c r="BL330" i="33" s="1"/>
  <c r="AH258" i="33"/>
  <c r="BP258" i="33" s="1"/>
  <c r="S349" i="33"/>
  <c r="BA349" i="33" s="1"/>
  <c r="AB277" i="33"/>
  <c r="BJ277" i="33" s="1"/>
  <c r="O232" i="33"/>
  <c r="AW232" i="33" s="1"/>
  <c r="L345" i="33"/>
  <c r="AT345" i="33" s="1"/>
  <c r="V255" i="33"/>
  <c r="BD255" i="33" s="1"/>
  <c r="AB267" i="33"/>
  <c r="BJ267" i="33" s="1"/>
  <c r="AG341" i="33"/>
  <c r="BO341" i="33" s="1"/>
  <c r="H364" i="33"/>
  <c r="AP364" i="33" s="1"/>
  <c r="K270" i="33"/>
  <c r="AS270" i="33" s="1"/>
  <c r="G370" i="33"/>
  <c r="AK254" i="33"/>
  <c r="BS254" i="33" s="1"/>
  <c r="M245" i="33"/>
  <c r="AU245" i="33" s="1"/>
  <c r="Y323" i="33"/>
  <c r="BG323" i="33" s="1"/>
  <c r="AD273" i="33"/>
  <c r="BL273" i="33" s="1"/>
  <c r="Y346" i="33"/>
  <c r="BG346" i="33" s="1"/>
  <c r="Z301" i="33"/>
  <c r="BH301" i="33" s="1"/>
  <c r="Z260" i="33"/>
  <c r="BH260" i="33" s="1"/>
  <c r="AD311" i="33"/>
  <c r="BL311" i="33" s="1"/>
  <c r="AF309" i="33"/>
  <c r="BN309" i="33" s="1"/>
  <c r="AD309" i="33"/>
  <c r="BL309" i="33" s="1"/>
  <c r="G306" i="33"/>
  <c r="AC263" i="33"/>
  <c r="BK263" i="33" s="1"/>
  <c r="AF346" i="33"/>
  <c r="BN346" i="33" s="1"/>
  <c r="I279" i="33"/>
  <c r="AQ279" i="33" s="1"/>
  <c r="X333" i="33"/>
  <c r="BF333" i="33" s="1"/>
  <c r="AF381" i="33"/>
  <c r="BN381" i="33" s="1"/>
  <c r="AC328" i="33"/>
  <c r="BK328" i="33" s="1"/>
  <c r="Z239" i="33"/>
  <c r="BH239" i="33" s="1"/>
  <c r="U328" i="33"/>
  <c r="BC328" i="33" s="1"/>
  <c r="X325" i="33"/>
  <c r="BF325" i="33" s="1"/>
  <c r="U245" i="33"/>
  <c r="BC245" i="33" s="1"/>
  <c r="AI259" i="33"/>
  <c r="BQ259" i="33" s="1"/>
  <c r="W381" i="33"/>
  <c r="BE381" i="33" s="1"/>
  <c r="H322" i="33"/>
  <c r="AP322" i="33" s="1"/>
  <c r="Y315" i="33"/>
  <c r="BG315" i="33" s="1"/>
  <c r="M351" i="33"/>
  <c r="AU351" i="33" s="1"/>
  <c r="K381" i="33"/>
  <c r="AS381" i="33" s="1"/>
  <c r="P238" i="33"/>
  <c r="AX238" i="33" s="1"/>
  <c r="H343" i="33"/>
  <c r="AP343" i="33" s="1"/>
  <c r="Y344" i="33"/>
  <c r="BG344" i="33" s="1"/>
  <c r="H379" i="33"/>
  <c r="AP379" i="33" s="1"/>
  <c r="Q258" i="33"/>
  <c r="AY258" i="33" s="1"/>
  <c r="Y360" i="33"/>
  <c r="BG360" i="33" s="1"/>
  <c r="AK250" i="33"/>
  <c r="BS250" i="33" s="1"/>
  <c r="N333" i="33"/>
  <c r="AV333" i="33" s="1"/>
  <c r="N302" i="33"/>
  <c r="AV302" i="33" s="1"/>
  <c r="AC239" i="33"/>
  <c r="BK239" i="33" s="1"/>
  <c r="G290" i="33"/>
  <c r="M277" i="33"/>
  <c r="AU277" i="33" s="1"/>
  <c r="H311" i="33"/>
  <c r="AP311" i="33" s="1"/>
  <c r="G322" i="33"/>
  <c r="L374" i="33"/>
  <c r="AT374" i="33" s="1"/>
  <c r="AF279" i="33"/>
  <c r="BN279" i="33" s="1"/>
  <c r="H239" i="33"/>
  <c r="AP239" i="33" s="1"/>
  <c r="M318" i="33"/>
  <c r="AU318" i="33" s="1"/>
  <c r="O368" i="33"/>
  <c r="AW368" i="33" s="1"/>
  <c r="AA377" i="33"/>
  <c r="BI377" i="33" s="1"/>
  <c r="P314" i="33"/>
  <c r="AX314" i="33" s="1"/>
  <c r="AF302" i="33"/>
  <c r="BN302" i="33" s="1"/>
  <c r="T264" i="33"/>
  <c r="BB264" i="33" s="1"/>
  <c r="AC361" i="33"/>
  <c r="BK361" i="33" s="1"/>
  <c r="S337" i="33"/>
  <c r="BA337" i="33" s="1"/>
  <c r="I314" i="33"/>
  <c r="AQ314" i="33" s="1"/>
  <c r="P302" i="33"/>
  <c r="AX302" i="33" s="1"/>
  <c r="AF278" i="33"/>
  <c r="BN278" i="33" s="1"/>
  <c r="L334" i="33"/>
  <c r="AT334" i="33" s="1"/>
  <c r="S258" i="33"/>
  <c r="BA258" i="33" s="1"/>
  <c r="H307" i="33"/>
  <c r="AP307" i="33" s="1"/>
  <c r="W280" i="33"/>
  <c r="BE280" i="33" s="1"/>
  <c r="G363" i="33"/>
  <c r="T273" i="33"/>
  <c r="BB273" i="33" s="1"/>
  <c r="N343" i="33"/>
  <c r="AV343" i="33" s="1"/>
  <c r="AA338" i="33"/>
  <c r="BI338" i="33" s="1"/>
  <c r="Y336" i="33"/>
  <c r="BG336" i="33" s="1"/>
  <c r="AK310" i="33"/>
  <c r="BS310" i="33" s="1"/>
  <c r="AK253" i="33"/>
  <c r="BS253" i="33" s="1"/>
  <c r="J297" i="33"/>
  <c r="AR297" i="33" s="1"/>
  <c r="AD278" i="33"/>
  <c r="BL278" i="33" s="1"/>
  <c r="P347" i="33"/>
  <c r="AX347" i="33" s="1"/>
  <c r="T328" i="33"/>
  <c r="BB328" i="33" s="1"/>
  <c r="I244" i="33"/>
  <c r="AQ244" i="33" s="1"/>
  <c r="AF263" i="33"/>
  <c r="BN263" i="33" s="1"/>
  <c r="L383" i="33"/>
  <c r="AT383" i="33" s="1"/>
  <c r="O379" i="33"/>
  <c r="AW379" i="33" s="1"/>
  <c r="L265" i="33"/>
  <c r="AT265" i="33" s="1"/>
  <c r="T350" i="33"/>
  <c r="BB350" i="33" s="1"/>
  <c r="AG358" i="33"/>
  <c r="BO358" i="33" s="1"/>
  <c r="T278" i="33"/>
  <c r="BB278" i="33" s="1"/>
  <c r="AD232" i="33"/>
  <c r="BL232" i="33" s="1"/>
  <c r="I366" i="33"/>
  <c r="AQ366" i="33" s="1"/>
  <c r="AI234" i="33"/>
  <c r="BQ234" i="33" s="1"/>
  <c r="P328" i="33"/>
  <c r="AX328" i="33" s="1"/>
  <c r="AK336" i="33"/>
  <c r="BS336" i="33" s="1"/>
  <c r="U259" i="33"/>
  <c r="BC259" i="33" s="1"/>
  <c r="L241" i="33"/>
  <c r="AT241" i="33" s="1"/>
  <c r="W343" i="33"/>
  <c r="BE343" i="33" s="1"/>
  <c r="AA357" i="33"/>
  <c r="BI357" i="33" s="1"/>
  <c r="AI333" i="33"/>
  <c r="BQ333" i="33" s="1"/>
  <c r="J365" i="33"/>
  <c r="AR365" i="33" s="1"/>
  <c r="AB306" i="33"/>
  <c r="BJ306" i="33" s="1"/>
  <c r="AA325" i="33"/>
  <c r="BI325" i="33" s="1"/>
  <c r="N345" i="33"/>
  <c r="AV345" i="33" s="1"/>
  <c r="T335" i="33"/>
  <c r="BB335" i="33" s="1"/>
  <c r="AF236" i="33"/>
  <c r="BN236" i="33" s="1"/>
  <c r="AH317" i="33"/>
  <c r="BP317" i="33" s="1"/>
  <c r="I253" i="33"/>
  <c r="AQ253" i="33" s="1"/>
  <c r="M381" i="33"/>
  <c r="AU381" i="33" s="1"/>
  <c r="AH295" i="33"/>
  <c r="BP295" i="33" s="1"/>
  <c r="I237" i="33"/>
  <c r="AQ237" i="33" s="1"/>
  <c r="K303" i="33"/>
  <c r="AS303" i="33" s="1"/>
  <c r="W294" i="33"/>
  <c r="BE294" i="33" s="1"/>
  <c r="AD363" i="33"/>
  <c r="BL363" i="33" s="1"/>
  <c r="O377" i="33"/>
  <c r="AW377" i="33" s="1"/>
  <c r="AB365" i="33"/>
  <c r="BJ365" i="33" s="1"/>
  <c r="I319" i="33"/>
  <c r="AQ319" i="33" s="1"/>
  <c r="AB298" i="33"/>
  <c r="BJ298" i="33" s="1"/>
  <c r="W264" i="33"/>
  <c r="BE264" i="33" s="1"/>
  <c r="X376" i="33"/>
  <c r="BF376" i="33" s="1"/>
  <c r="X372" i="33"/>
  <c r="BF372" i="33" s="1"/>
  <c r="Y350" i="33"/>
  <c r="BG350" i="33" s="1"/>
  <c r="AA369" i="33"/>
  <c r="BI369" i="33" s="1"/>
  <c r="AB254" i="33"/>
  <c r="BJ254" i="33" s="1"/>
  <c r="O356" i="33"/>
  <c r="AW356" i="33" s="1"/>
  <c r="AJ361" i="33"/>
  <c r="BR361" i="33" s="1"/>
  <c r="L368" i="33"/>
  <c r="AT368" i="33" s="1"/>
  <c r="AK281" i="33"/>
  <c r="BS281" i="33" s="1"/>
  <c r="R334" i="33"/>
  <c r="AZ334" i="33" s="1"/>
  <c r="K290" i="33"/>
  <c r="AS290" i="33" s="1"/>
  <c r="X341" i="33"/>
  <c r="BF341" i="33" s="1"/>
  <c r="T323" i="33"/>
  <c r="BB323" i="33" s="1"/>
  <c r="O357" i="33"/>
  <c r="AW357" i="33" s="1"/>
  <c r="AH309" i="33"/>
  <c r="BP309" i="33" s="1"/>
  <c r="O273" i="33"/>
  <c r="AW273" i="33" s="1"/>
  <c r="AA248" i="33"/>
  <c r="BI248" i="33" s="1"/>
  <c r="AI351" i="33"/>
  <c r="BQ351" i="33" s="1"/>
  <c r="U357" i="33"/>
  <c r="BC357" i="33" s="1"/>
  <c r="M268" i="33"/>
  <c r="AU268" i="33" s="1"/>
  <c r="AE255" i="33"/>
  <c r="BM255" i="33" s="1"/>
  <c r="J382" i="33"/>
  <c r="AR382" i="33" s="1"/>
  <c r="J354" i="33"/>
  <c r="AR354" i="33" s="1"/>
  <c r="T315" i="33"/>
  <c r="BB315" i="33" s="1"/>
  <c r="H384" i="33"/>
  <c r="AP384" i="33" s="1"/>
  <c r="Q277" i="33"/>
  <c r="AY277" i="33" s="1"/>
  <c r="M346" i="33"/>
  <c r="AU346" i="33" s="1"/>
  <c r="M249" i="33"/>
  <c r="AU249" i="33" s="1"/>
  <c r="U247" i="33"/>
  <c r="BC247" i="33" s="1"/>
  <c r="T241" i="33"/>
  <c r="BB241" i="33" s="1"/>
  <c r="S291" i="33"/>
  <c r="BA291" i="33" s="1"/>
  <c r="AE235" i="33"/>
  <c r="BM235" i="33" s="1"/>
  <c r="AK345" i="33"/>
  <c r="BS345" i="33" s="1"/>
  <c r="Y361" i="33"/>
  <c r="BG361" i="33" s="1"/>
  <c r="AG306" i="33"/>
  <c r="BO306" i="33" s="1"/>
  <c r="AG266" i="33"/>
  <c r="BO266" i="33" s="1"/>
  <c r="T297" i="33"/>
  <c r="BB297" i="33" s="1"/>
  <c r="X362" i="33"/>
  <c r="BF362" i="33" s="1"/>
  <c r="U281" i="33"/>
  <c r="BC281" i="33" s="1"/>
  <c r="AI310" i="33"/>
  <c r="BQ310" i="33" s="1"/>
  <c r="AD367" i="33"/>
  <c r="BL367" i="33" s="1"/>
  <c r="AE247" i="33"/>
  <c r="BM247" i="33" s="1"/>
  <c r="T340" i="33"/>
  <c r="BB340" i="33" s="1"/>
  <c r="G349" i="33"/>
  <c r="W265" i="33"/>
  <c r="BE265" i="33" s="1"/>
  <c r="Z324" i="33"/>
  <c r="BH324" i="33" s="1"/>
  <c r="P304" i="33"/>
  <c r="AX304" i="33" s="1"/>
  <c r="AA345" i="33"/>
  <c r="BI345" i="33" s="1"/>
  <c r="AA304" i="33"/>
  <c r="BI304" i="33" s="1"/>
  <c r="O358" i="33"/>
  <c r="AW358" i="33" s="1"/>
  <c r="O312" i="33"/>
  <c r="AW312" i="33" s="1"/>
  <c r="O281" i="33"/>
  <c r="AW281" i="33" s="1"/>
  <c r="AG299" i="33"/>
  <c r="BO299" i="33" s="1"/>
  <c r="AA270" i="33"/>
  <c r="BI270" i="33" s="1"/>
  <c r="AJ276" i="33"/>
  <c r="BR276" i="33" s="1"/>
  <c r="Q344" i="33"/>
  <c r="AY344" i="33" s="1"/>
  <c r="AF311" i="33"/>
  <c r="BN311" i="33" s="1"/>
  <c r="AD319" i="33"/>
  <c r="BL319" i="33" s="1"/>
  <c r="N276" i="33"/>
  <c r="AV276" i="33" s="1"/>
  <c r="G327" i="33"/>
  <c r="AC377" i="33"/>
  <c r="BK377" i="33" s="1"/>
  <c r="AF256" i="33"/>
  <c r="BN256" i="33" s="1"/>
  <c r="AG349" i="33"/>
  <c r="BO349" i="33" s="1"/>
  <c r="L325" i="33"/>
  <c r="AT325" i="33" s="1"/>
  <c r="Y288" i="33"/>
  <c r="BG288" i="33" s="1"/>
  <c r="N261" i="33"/>
  <c r="AV261" i="33" s="1"/>
  <c r="Z282" i="33"/>
  <c r="BH282" i="33" s="1"/>
  <c r="AD304" i="33"/>
  <c r="BL304" i="33" s="1"/>
  <c r="W334" i="33"/>
  <c r="BE334" i="33" s="1"/>
  <c r="S288" i="33"/>
  <c r="BA288" i="33" s="1"/>
  <c r="AE285" i="33"/>
  <c r="BM285" i="33" s="1"/>
  <c r="Q273" i="33"/>
  <c r="AY273" i="33" s="1"/>
  <c r="O287" i="33"/>
  <c r="AW287" i="33" s="1"/>
  <c r="V240" i="33"/>
  <c r="BD240" i="33" s="1"/>
  <c r="Q284" i="33"/>
  <c r="AY284" i="33" s="1"/>
  <c r="O248" i="33"/>
  <c r="AW248" i="33" s="1"/>
  <c r="AA385" i="33"/>
  <c r="BI385" i="33" s="1"/>
  <c r="AF253" i="33"/>
  <c r="BN253" i="33" s="1"/>
  <c r="AD369" i="33"/>
  <c r="BL369" i="33" s="1"/>
  <c r="G379" i="33"/>
  <c r="AB384" i="33"/>
  <c r="BJ384" i="33" s="1"/>
  <c r="AE250" i="33"/>
  <c r="BM250" i="33" s="1"/>
  <c r="N288" i="33"/>
  <c r="AV288" i="33" s="1"/>
  <c r="P265" i="33"/>
  <c r="AX265" i="33" s="1"/>
  <c r="N274" i="33"/>
  <c r="AV274" i="33" s="1"/>
  <c r="AG240" i="33"/>
  <c r="BO240" i="33" s="1"/>
  <c r="W248" i="33"/>
  <c r="BE248" i="33" s="1"/>
  <c r="S245" i="33"/>
  <c r="BA245" i="33" s="1"/>
  <c r="N380" i="33"/>
  <c r="AV380" i="33" s="1"/>
  <c r="AH337" i="33"/>
  <c r="BP337" i="33" s="1"/>
  <c r="L276" i="33"/>
  <c r="AT276" i="33" s="1"/>
  <c r="X246" i="33"/>
  <c r="BF246" i="33" s="1"/>
  <c r="K370" i="33"/>
  <c r="AS370" i="33" s="1"/>
  <c r="AH267" i="33"/>
  <c r="BP267" i="33" s="1"/>
  <c r="AA335" i="33"/>
  <c r="BI335" i="33" s="1"/>
  <c r="AE303" i="33"/>
  <c r="BM303" i="33" s="1"/>
  <c r="AJ313" i="33"/>
  <c r="BR313" i="33" s="1"/>
  <c r="O361" i="33"/>
  <c r="AW361" i="33" s="1"/>
  <c r="T317" i="33"/>
  <c r="BB317" i="33" s="1"/>
  <c r="AG317" i="33"/>
  <c r="BO317" i="33" s="1"/>
  <c r="AC351" i="33"/>
  <c r="BK351" i="33" s="1"/>
  <c r="W372" i="33"/>
  <c r="BE372" i="33" s="1"/>
  <c r="W376" i="33"/>
  <c r="BE376" i="33" s="1"/>
  <c r="T356" i="33"/>
  <c r="BB356" i="33" s="1"/>
  <c r="O349" i="33"/>
  <c r="AW349" i="33" s="1"/>
  <c r="R301" i="33"/>
  <c r="AZ301" i="33" s="1"/>
  <c r="J337" i="33"/>
  <c r="AR337" i="33" s="1"/>
  <c r="L338" i="33"/>
  <c r="AT338" i="33" s="1"/>
  <c r="P338" i="33"/>
  <c r="AX338" i="33" s="1"/>
  <c r="AG363" i="33"/>
  <c r="BO363" i="33" s="1"/>
  <c r="K350" i="33"/>
  <c r="AS350" i="33" s="1"/>
  <c r="U302" i="33"/>
  <c r="BC302" i="33" s="1"/>
  <c r="M341" i="33"/>
  <c r="AU341" i="33" s="1"/>
  <c r="V349" i="33"/>
  <c r="BD349" i="33" s="1"/>
  <c r="AF384" i="33"/>
  <c r="BN384" i="33" s="1"/>
  <c r="AE354" i="33"/>
  <c r="BM354" i="33" s="1"/>
  <c r="AD294" i="33"/>
  <c r="BL294" i="33" s="1"/>
  <c r="M331" i="33"/>
  <c r="AU331" i="33" s="1"/>
  <c r="J284" i="33"/>
  <c r="AR284" i="33" s="1"/>
  <c r="I306" i="33"/>
  <c r="AQ306" i="33" s="1"/>
  <c r="AB343" i="33"/>
  <c r="BJ343" i="33" s="1"/>
  <c r="X350" i="33"/>
  <c r="BF350" i="33" s="1"/>
  <c r="V318" i="33"/>
  <c r="BD318" i="33" s="1"/>
  <c r="AC298" i="33"/>
  <c r="BK298" i="33" s="1"/>
  <c r="AK370" i="33"/>
  <c r="BS370" i="33" s="1"/>
  <c r="P251" i="33"/>
  <c r="AX251" i="33" s="1"/>
  <c r="AE326" i="33"/>
  <c r="BM326" i="33" s="1"/>
  <c r="K267" i="33"/>
  <c r="AS267" i="33" s="1"/>
  <c r="AD245" i="33"/>
  <c r="BL245" i="33" s="1"/>
  <c r="T301" i="33"/>
  <c r="BB301" i="33" s="1"/>
  <c r="K348" i="33"/>
  <c r="AS348" i="33" s="1"/>
  <c r="AH316" i="33"/>
  <c r="BP316" i="33" s="1"/>
  <c r="J289" i="33"/>
  <c r="AR289" i="33" s="1"/>
  <c r="K250" i="33"/>
  <c r="AS250" i="33" s="1"/>
  <c r="Q382" i="33"/>
  <c r="AY382" i="33" s="1"/>
  <c r="AI342" i="33"/>
  <c r="BQ342" i="33" s="1"/>
  <c r="AC299" i="33"/>
  <c r="BK299" i="33" s="1"/>
  <c r="L363" i="33"/>
  <c r="AT363" i="33" s="1"/>
  <c r="N379" i="33"/>
  <c r="AV379" i="33" s="1"/>
  <c r="N297" i="33"/>
  <c r="AV297" i="33" s="1"/>
  <c r="AA328" i="33"/>
  <c r="BI328" i="33" s="1"/>
  <c r="H325" i="33"/>
  <c r="AP325" i="33" s="1"/>
  <c r="AB264" i="33"/>
  <c r="BJ264" i="33" s="1"/>
  <c r="O258" i="33"/>
  <c r="AW258" i="33" s="1"/>
  <c r="X260" i="33"/>
  <c r="BF260" i="33" s="1"/>
  <c r="AI241" i="33"/>
  <c r="BQ241" i="33" s="1"/>
  <c r="N256" i="33"/>
  <c r="AV256" i="33" s="1"/>
  <c r="P253" i="33"/>
  <c r="AX253" i="33" s="1"/>
  <c r="Q371" i="33"/>
  <c r="AY371" i="33" s="1"/>
  <c r="K281" i="33"/>
  <c r="AS281" i="33" s="1"/>
  <c r="P382" i="33"/>
  <c r="AX382" i="33" s="1"/>
  <c r="AE244" i="33"/>
  <c r="BM244" i="33" s="1"/>
  <c r="O378" i="33"/>
  <c r="AW378" i="33" s="1"/>
  <c r="K369" i="33"/>
  <c r="AS369" i="33" s="1"/>
  <c r="G238" i="33"/>
  <c r="AJ253" i="33"/>
  <c r="BR253" i="33" s="1"/>
  <c r="AH348" i="33"/>
  <c r="BP348" i="33" s="1"/>
  <c r="Q267" i="33"/>
  <c r="AY267" i="33" s="1"/>
  <c r="AB381" i="33"/>
  <c r="BJ381" i="33" s="1"/>
  <c r="AJ292" i="33"/>
  <c r="BR292" i="33" s="1"/>
  <c r="G309" i="33"/>
  <c r="M340" i="33"/>
  <c r="AU340" i="33" s="1"/>
  <c r="V378" i="33"/>
  <c r="BD378" i="33" s="1"/>
  <c r="T234" i="33"/>
  <c r="BB234" i="33" s="1"/>
  <c r="Z370" i="33"/>
  <c r="BH370" i="33" s="1"/>
  <c r="U236" i="33"/>
  <c r="BC236" i="33" s="1"/>
  <c r="T378" i="33"/>
  <c r="BB378" i="33" s="1"/>
  <c r="X249" i="33"/>
  <c r="BF249" i="33" s="1"/>
  <c r="Y380" i="33"/>
  <c r="BG380" i="33" s="1"/>
  <c r="O316" i="33"/>
  <c r="AW316" i="33" s="1"/>
  <c r="G256" i="33"/>
  <c r="AH259" i="33"/>
  <c r="BP259" i="33" s="1"/>
  <c r="Y365" i="33"/>
  <c r="BG365" i="33" s="1"/>
  <c r="AF233" i="33"/>
  <c r="BN233" i="33" s="1"/>
  <c r="I317" i="33"/>
  <c r="AQ317" i="33" s="1"/>
  <c r="AH281" i="33"/>
  <c r="BP281" i="33" s="1"/>
  <c r="I238" i="33"/>
  <c r="AQ238" i="33" s="1"/>
  <c r="AD251" i="33"/>
  <c r="BL251" i="33" s="1"/>
  <c r="S260" i="33"/>
  <c r="BA260" i="33" s="1"/>
  <c r="W298" i="33"/>
  <c r="BE298" i="33" s="1"/>
  <c r="I333" i="33"/>
  <c r="AQ333" i="33" s="1"/>
  <c r="AE238" i="33"/>
  <c r="BM238" i="33" s="1"/>
  <c r="AI250" i="33"/>
  <c r="BQ250" i="33" s="1"/>
  <c r="M309" i="33"/>
  <c r="AU309" i="33" s="1"/>
  <c r="G335" i="33"/>
  <c r="AD280" i="33"/>
  <c r="BL280" i="33" s="1"/>
  <c r="P281" i="33"/>
  <c r="AX281" i="33" s="1"/>
  <c r="AI295" i="33"/>
  <c r="BQ295" i="33" s="1"/>
  <c r="S254" i="33"/>
  <c r="BA254" i="33" s="1"/>
  <c r="AE254" i="33"/>
  <c r="BM254" i="33" s="1"/>
  <c r="S300" i="33"/>
  <c r="BA300" i="33" s="1"/>
  <c r="K305" i="33"/>
  <c r="AS305" i="33" s="1"/>
  <c r="I354" i="33"/>
  <c r="AQ354" i="33" s="1"/>
  <c r="AK362" i="33"/>
  <c r="BS362" i="33" s="1"/>
  <c r="AF332" i="33"/>
  <c r="BN332" i="33" s="1"/>
  <c r="U371" i="33"/>
  <c r="BC371" i="33" s="1"/>
  <c r="G241" i="33"/>
  <c r="X272" i="33"/>
  <c r="BF272" i="33" s="1"/>
  <c r="I370" i="33"/>
  <c r="AQ370" i="33" s="1"/>
  <c r="T355" i="33"/>
  <c r="BB355" i="33" s="1"/>
  <c r="AF242" i="33"/>
  <c r="BN242" i="33" s="1"/>
  <c r="O302" i="33"/>
  <c r="AW302" i="33" s="1"/>
  <c r="AC305" i="33"/>
  <c r="BK305" i="33" s="1"/>
  <c r="L310" i="33"/>
  <c r="AT310" i="33" s="1"/>
  <c r="K293" i="33"/>
  <c r="AS293" i="33" s="1"/>
  <c r="U309" i="33"/>
  <c r="BC309" i="33" s="1"/>
  <c r="AK313" i="33"/>
  <c r="BS313" i="33" s="1"/>
  <c r="AK366" i="33"/>
  <c r="BS366" i="33" s="1"/>
  <c r="AG325" i="33"/>
  <c r="BO325" i="33" s="1"/>
  <c r="N366" i="33"/>
  <c r="AV366" i="33" s="1"/>
  <c r="AK321" i="33"/>
  <c r="BS321" i="33" s="1"/>
  <c r="L253" i="33"/>
  <c r="AT253" i="33" s="1"/>
  <c r="AA289" i="33"/>
  <c r="BI289" i="33" s="1"/>
  <c r="AF238" i="33"/>
  <c r="BN238" i="33" s="1"/>
  <c r="T360" i="33"/>
  <c r="BB360" i="33" s="1"/>
  <c r="I312" i="33"/>
  <c r="AQ312" i="33" s="1"/>
  <c r="H242" i="33"/>
  <c r="AP242" i="33" s="1"/>
  <c r="AF261" i="33"/>
  <c r="BN261" i="33" s="1"/>
  <c r="AA320" i="33"/>
  <c r="BI320" i="33" s="1"/>
  <c r="S350" i="33"/>
  <c r="BA350" i="33" s="1"/>
  <c r="S265" i="33"/>
  <c r="BA265" i="33" s="1"/>
  <c r="G288" i="33"/>
  <c r="Q307" i="33"/>
  <c r="AY307" i="33" s="1"/>
  <c r="AC374" i="33"/>
  <c r="BK374" i="33" s="1"/>
  <c r="AI372" i="33"/>
  <c r="BQ372" i="33" s="1"/>
  <c r="AI376" i="33"/>
  <c r="BQ376" i="33" s="1"/>
  <c r="S248" i="33"/>
  <c r="BA248" i="33" s="1"/>
  <c r="M358" i="33"/>
  <c r="AU358" i="33" s="1"/>
  <c r="AA258" i="33"/>
  <c r="BI258" i="33" s="1"/>
  <c r="AI235" i="33"/>
  <c r="BQ235" i="33" s="1"/>
  <c r="AJ351" i="33"/>
  <c r="BR351" i="33" s="1"/>
  <c r="Y362" i="33"/>
  <c r="BG362" i="33" s="1"/>
  <c r="AA250" i="33"/>
  <c r="BI250" i="33" s="1"/>
  <c r="AI338" i="33"/>
  <c r="BQ338" i="33" s="1"/>
  <c r="H360" i="33"/>
  <c r="AP360" i="33" s="1"/>
  <c r="P369" i="33"/>
  <c r="AX369" i="33" s="1"/>
  <c r="U366" i="33"/>
  <c r="BC366" i="33" s="1"/>
  <c r="Q240" i="33"/>
  <c r="AY240" i="33" s="1"/>
  <c r="K355" i="33"/>
  <c r="AS355" i="33" s="1"/>
  <c r="S385" i="33"/>
  <c r="BA385" i="33" s="1"/>
  <c r="AD255" i="33"/>
  <c r="BL255" i="33" s="1"/>
  <c r="AF325" i="33"/>
  <c r="BN325" i="33" s="1"/>
  <c r="Y326" i="33"/>
  <c r="BG326" i="33" s="1"/>
  <c r="AH370" i="33"/>
  <c r="BP370" i="33" s="1"/>
  <c r="AG343" i="33"/>
  <c r="BO343" i="33" s="1"/>
  <c r="W366" i="33"/>
  <c r="BE366" i="33" s="1"/>
  <c r="H246" i="33"/>
  <c r="AP246" i="33" s="1"/>
  <c r="I267" i="33"/>
  <c r="AQ267" i="33" s="1"/>
  <c r="Z323" i="33"/>
  <c r="BH323" i="33" s="1"/>
  <c r="H237" i="33"/>
  <c r="AP237" i="33" s="1"/>
  <c r="M304" i="33"/>
  <c r="AU304" i="33" s="1"/>
  <c r="J283" i="33"/>
  <c r="AR283" i="33" s="1"/>
  <c r="Z297" i="33"/>
  <c r="BH297" i="33" s="1"/>
  <c r="O297" i="33"/>
  <c r="AW297" i="33" s="1"/>
  <c r="AI304" i="33"/>
  <c r="BQ304" i="33" s="1"/>
  <c r="Q286" i="33"/>
  <c r="AY286" i="33" s="1"/>
  <c r="Y289" i="33"/>
  <c r="BG289" i="33" s="1"/>
  <c r="I249" i="33"/>
  <c r="AQ249" i="33" s="1"/>
  <c r="V306" i="33"/>
  <c r="BD306" i="33" s="1"/>
  <c r="AB377" i="33"/>
  <c r="BJ377" i="33" s="1"/>
  <c r="P246" i="33"/>
  <c r="AX246" i="33" s="1"/>
  <c r="M243" i="33"/>
  <c r="AU243" i="33" s="1"/>
  <c r="U251" i="33"/>
  <c r="BC251" i="33" s="1"/>
  <c r="P368" i="33"/>
  <c r="AX368" i="33" s="1"/>
  <c r="O284" i="33"/>
  <c r="AW284" i="33" s="1"/>
  <c r="N301" i="33"/>
  <c r="AV301" i="33" s="1"/>
  <c r="V359" i="33"/>
  <c r="BD359" i="33" s="1"/>
  <c r="AD236" i="33"/>
  <c r="BL236" i="33" s="1"/>
  <c r="AK242" i="33"/>
  <c r="BS242" i="33" s="1"/>
  <c r="G345" i="33"/>
  <c r="M272" i="33"/>
  <c r="AU272" i="33" s="1"/>
  <c r="M368" i="33"/>
  <c r="AU368" i="33" s="1"/>
  <c r="K349" i="33"/>
  <c r="AS349" i="33" s="1"/>
  <c r="J303" i="33"/>
  <c r="AR303" i="33" s="1"/>
  <c r="AE253" i="33"/>
  <c r="BM253" i="33" s="1"/>
  <c r="T276" i="33"/>
  <c r="BB276" i="33" s="1"/>
  <c r="U252" i="33"/>
  <c r="BC252" i="33" s="1"/>
  <c r="AB379" i="33"/>
  <c r="BJ379" i="33" s="1"/>
  <c r="Z341" i="33"/>
  <c r="BH341" i="33" s="1"/>
  <c r="AC325" i="33"/>
  <c r="BK325" i="33" s="1"/>
  <c r="R346" i="33"/>
  <c r="AZ346" i="33" s="1"/>
  <c r="AB305" i="33"/>
  <c r="BJ305" i="33" s="1"/>
  <c r="AG305" i="33"/>
  <c r="BO305" i="33" s="1"/>
  <c r="S384" i="33"/>
  <c r="BA384" i="33" s="1"/>
  <c r="T338" i="33"/>
  <c r="BB338" i="33" s="1"/>
  <c r="AB252" i="33"/>
  <c r="BJ252" i="33" s="1"/>
  <c r="AD281" i="33"/>
  <c r="BL281" i="33" s="1"/>
  <c r="L237" i="33"/>
  <c r="AT237" i="33" s="1"/>
  <c r="AH243" i="33"/>
  <c r="BP243" i="33" s="1"/>
  <c r="AK342" i="33"/>
  <c r="BS342" i="33" s="1"/>
  <c r="AE301" i="33"/>
  <c r="BM301" i="33" s="1"/>
  <c r="L299" i="33"/>
  <c r="AT299" i="33" s="1"/>
  <c r="X294" i="33"/>
  <c r="BF294" i="33" s="1"/>
  <c r="H382" i="33"/>
  <c r="AP382" i="33" s="1"/>
  <c r="U316" i="33"/>
  <c r="BC316" i="33" s="1"/>
  <c r="M380" i="33"/>
  <c r="AU380" i="33" s="1"/>
  <c r="Z268" i="33"/>
  <c r="BH268" i="33" s="1"/>
  <c r="G319" i="33"/>
  <c r="H351" i="33"/>
  <c r="AP351" i="33" s="1"/>
  <c r="M383" i="33"/>
  <c r="AU383" i="33" s="1"/>
  <c r="AA293" i="33"/>
  <c r="BI293" i="33" s="1"/>
  <c r="U307" i="33"/>
  <c r="BC307" i="33" s="1"/>
  <c r="G265" i="33"/>
  <c r="O242" i="33"/>
  <c r="AW242" i="33" s="1"/>
  <c r="L308" i="33"/>
  <c r="AT308" i="33" s="1"/>
  <c r="AB282" i="33"/>
  <c r="BJ282" i="33" s="1"/>
  <c r="G354" i="33"/>
  <c r="AF254" i="33"/>
  <c r="BN254" i="33" s="1"/>
  <c r="S365" i="33"/>
  <c r="BA365" i="33" s="1"/>
  <c r="N368" i="33"/>
  <c r="AV368" i="33" s="1"/>
  <c r="Z325" i="33"/>
  <c r="BH325" i="33" s="1"/>
  <c r="AG380" i="33"/>
  <c r="BO380" i="33" s="1"/>
  <c r="AC281" i="33"/>
  <c r="BK281" i="33" s="1"/>
  <c r="AH384" i="33"/>
  <c r="BP384" i="33" s="1"/>
  <c r="S358" i="33"/>
  <c r="BA358" i="33" s="1"/>
  <c r="H270" i="33"/>
  <c r="AP270" i="33" s="1"/>
  <c r="G303" i="33"/>
  <c r="AB278" i="33"/>
  <c r="BJ278" i="33" s="1"/>
  <c r="U287" i="33"/>
  <c r="BC287" i="33" s="1"/>
  <c r="AA283" i="33"/>
  <c r="BI283" i="33" s="1"/>
  <c r="R316" i="33"/>
  <c r="AZ316" i="33" s="1"/>
  <c r="O322" i="33"/>
  <c r="AW322" i="33" s="1"/>
  <c r="AJ280" i="33"/>
  <c r="BR280" i="33" s="1"/>
  <c r="I334" i="33"/>
  <c r="AQ334" i="33" s="1"/>
  <c r="L357" i="33"/>
  <c r="AT357" i="33" s="1"/>
  <c r="M374" i="33"/>
  <c r="AU374" i="33" s="1"/>
  <c r="L268" i="33"/>
  <c r="AT268" i="33" s="1"/>
  <c r="Q290" i="33"/>
  <c r="AY290" i="33" s="1"/>
  <c r="W271" i="33"/>
  <c r="BE271" i="33" s="1"/>
  <c r="AF321" i="33"/>
  <c r="BN321" i="33" s="1"/>
  <c r="AD252" i="33"/>
  <c r="BL252" i="33" s="1"/>
  <c r="H305" i="33"/>
  <c r="AP305" i="33" s="1"/>
  <c r="H257" i="33"/>
  <c r="AP257" i="33" s="1"/>
  <c r="N383" i="33"/>
  <c r="AV383" i="33" s="1"/>
  <c r="S261" i="33"/>
  <c r="BA261" i="33" s="1"/>
  <c r="N375" i="33"/>
  <c r="AV375" i="33" s="1"/>
  <c r="AI360" i="33"/>
  <c r="BQ360" i="33" s="1"/>
  <c r="Q336" i="33"/>
  <c r="AY336" i="33" s="1"/>
  <c r="Z342" i="33"/>
  <c r="BH342" i="33" s="1"/>
  <c r="AI280" i="33"/>
  <c r="BQ280" i="33" s="1"/>
  <c r="Q238" i="33"/>
  <c r="AY238" i="33" s="1"/>
  <c r="AF265" i="33"/>
  <c r="BN265" i="33" s="1"/>
  <c r="AD320" i="33"/>
  <c r="BL320" i="33" s="1"/>
  <c r="AI240" i="33"/>
  <c r="BQ240" i="33" s="1"/>
  <c r="AE373" i="33"/>
  <c r="BM373" i="33" s="1"/>
  <c r="Z240" i="33"/>
  <c r="BH240" i="33" s="1"/>
  <c r="G251" i="33"/>
  <c r="Y347" i="33"/>
  <c r="BG347" i="33" s="1"/>
  <c r="O346" i="33"/>
  <c r="AW346" i="33" s="1"/>
  <c r="AI370" i="33"/>
  <c r="BQ370" i="33" s="1"/>
  <c r="P300" i="33"/>
  <c r="AX300" i="33" s="1"/>
  <c r="K325" i="33"/>
  <c r="AS325" i="33" s="1"/>
  <c r="O367" i="33"/>
  <c r="AW367" i="33" s="1"/>
  <c r="AG235" i="33"/>
  <c r="BO235" i="33" s="1"/>
  <c r="N292" i="33"/>
  <c r="AV292" i="33" s="1"/>
  <c r="AF250" i="33"/>
  <c r="BN250" i="33" s="1"/>
  <c r="AE290" i="33"/>
  <c r="BM290" i="33" s="1"/>
  <c r="G325" i="33"/>
  <c r="M355" i="33"/>
  <c r="AU355" i="33" s="1"/>
  <c r="AD351" i="33"/>
  <c r="BL351" i="33" s="1"/>
  <c r="AJ303" i="33"/>
  <c r="BR303" i="33" s="1"/>
  <c r="X375" i="33"/>
  <c r="BF375" i="33" s="1"/>
  <c r="W348" i="33"/>
  <c r="BE348" i="33" s="1"/>
  <c r="S257" i="33"/>
  <c r="BA257" i="33" s="1"/>
  <c r="H297" i="33"/>
  <c r="AP297" i="33" s="1"/>
  <c r="N319" i="33"/>
  <c r="AV319" i="33" s="1"/>
  <c r="AE297" i="33"/>
  <c r="BM297" i="33" s="1"/>
  <c r="AF243" i="33"/>
  <c r="BN243" i="33" s="1"/>
  <c r="U290" i="33"/>
  <c r="BC290" i="33" s="1"/>
  <c r="L245" i="33"/>
  <c r="AT245" i="33" s="1"/>
  <c r="J242" i="33"/>
  <c r="AR242" i="33" s="1"/>
  <c r="AC237" i="33"/>
  <c r="BK237" i="33" s="1"/>
  <c r="AI316" i="33"/>
  <c r="BQ316" i="33" s="1"/>
  <c r="R305" i="33"/>
  <c r="AZ305" i="33" s="1"/>
  <c r="V269" i="33"/>
  <c r="BD269" i="33" s="1"/>
  <c r="K342" i="33"/>
  <c r="AS342" i="33" s="1"/>
  <c r="AJ329" i="33"/>
  <c r="BR329" i="33" s="1"/>
  <c r="AG364" i="33"/>
  <c r="BO364" i="33" s="1"/>
  <c r="AF336" i="33"/>
  <c r="BN336" i="33" s="1"/>
  <c r="V285" i="33"/>
  <c r="BD285" i="33" s="1"/>
  <c r="H291" i="33"/>
  <c r="AP291" i="33" s="1"/>
  <c r="N381" i="33"/>
  <c r="AV381" i="33" s="1"/>
  <c r="X297" i="33"/>
  <c r="BF297" i="33" s="1"/>
  <c r="AK258" i="33"/>
  <c r="BS258" i="33" s="1"/>
  <c r="U258" i="33"/>
  <c r="BC258" i="33" s="1"/>
  <c r="Q293" i="33"/>
  <c r="AY293" i="33" s="1"/>
  <c r="Y281" i="33"/>
  <c r="BG281" i="33" s="1"/>
  <c r="O259" i="33"/>
  <c r="AW259" i="33" s="1"/>
  <c r="W337" i="33"/>
  <c r="BE337" i="33" s="1"/>
  <c r="J244" i="33"/>
  <c r="AR244" i="33" s="1"/>
  <c r="AJ272" i="33"/>
  <c r="BR272" i="33" s="1"/>
  <c r="K263" i="33"/>
  <c r="AS263" i="33" s="1"/>
  <c r="AI339" i="33"/>
  <c r="BQ339" i="33" s="1"/>
  <c r="S285" i="33"/>
  <c r="BA285" i="33" s="1"/>
  <c r="T308" i="33"/>
  <c r="BB308" i="33" s="1"/>
  <c r="R354" i="33"/>
  <c r="AZ354" i="33" s="1"/>
  <c r="X352" i="33"/>
  <c r="BF352" i="33" s="1"/>
  <c r="AE274" i="33"/>
  <c r="BM274" i="33" s="1"/>
  <c r="T242" i="33"/>
  <c r="BB242" i="33" s="1"/>
  <c r="Z373" i="33"/>
  <c r="BH373" i="33" s="1"/>
  <c r="Z318" i="33"/>
  <c r="BH318" i="33" s="1"/>
  <c r="AF312" i="33"/>
  <c r="BN312" i="33" s="1"/>
  <c r="AE295" i="33"/>
  <c r="BM295" i="33" s="1"/>
  <c r="AD358" i="33"/>
  <c r="BL358" i="33" s="1"/>
  <c r="R293" i="33"/>
  <c r="AZ293" i="33" s="1"/>
  <c r="Q285" i="33"/>
  <c r="AY285" i="33" s="1"/>
  <c r="K246" i="33"/>
  <c r="AS246" i="33" s="1"/>
  <c r="AD365" i="33"/>
  <c r="BL365" i="33" s="1"/>
  <c r="I307" i="33"/>
  <c r="AQ307" i="33" s="1"/>
  <c r="AC280" i="33"/>
  <c r="BK280" i="33" s="1"/>
  <c r="O257" i="33"/>
  <c r="AW257" i="33" s="1"/>
  <c r="AK248" i="33"/>
  <c r="BS248" i="33" s="1"/>
  <c r="U337" i="33"/>
  <c r="BC337" i="33" s="1"/>
  <c r="J374" i="33"/>
  <c r="AR374" i="33" s="1"/>
  <c r="M255" i="33"/>
  <c r="AU255" i="33" s="1"/>
  <c r="U373" i="33"/>
  <c r="BC373" i="33" s="1"/>
  <c r="R331" i="33"/>
  <c r="AZ331" i="33" s="1"/>
  <c r="AK354" i="33"/>
  <c r="BS354" i="33" s="1"/>
  <c r="P377" i="33"/>
  <c r="AX377" i="33" s="1"/>
  <c r="AE352" i="33"/>
  <c r="BM352" i="33" s="1"/>
  <c r="R377" i="33"/>
  <c r="AZ377" i="33" s="1"/>
  <c r="O301" i="33"/>
  <c r="AW301" i="33" s="1"/>
  <c r="AI255" i="33"/>
  <c r="BQ255" i="33" s="1"/>
  <c r="U382" i="33"/>
  <c r="BC382" i="33" s="1"/>
  <c r="S307" i="33"/>
  <c r="BA307" i="33" s="1"/>
  <c r="AG327" i="33"/>
  <c r="BO327" i="33" s="1"/>
  <c r="N316" i="33"/>
  <c r="AV316" i="33" s="1"/>
  <c r="N259" i="33"/>
  <c r="AV259" i="33" s="1"/>
  <c r="I258" i="33"/>
  <c r="AQ258" i="33" s="1"/>
  <c r="AH357" i="33"/>
  <c r="BP357" i="33" s="1"/>
  <c r="R360" i="33"/>
  <c r="AZ360" i="33" s="1"/>
  <c r="J259" i="33"/>
  <c r="AR259" i="33" s="1"/>
  <c r="AG331" i="33"/>
  <c r="BO331" i="33" s="1"/>
  <c r="AK360" i="33"/>
  <c r="BS360" i="33" s="1"/>
  <c r="J308" i="33"/>
  <c r="AR308" i="33" s="1"/>
  <c r="AB297" i="33"/>
  <c r="BJ297" i="33" s="1"/>
  <c r="AE356" i="33"/>
  <c r="BM356" i="33" s="1"/>
  <c r="Y368" i="33"/>
  <c r="BG368" i="33" s="1"/>
  <c r="AH340" i="33"/>
  <c r="BP340" i="33" s="1"/>
  <c r="Y359" i="33"/>
  <c r="BG359" i="33" s="1"/>
  <c r="AH372" i="33"/>
  <c r="BP372" i="33" s="1"/>
  <c r="AH376" i="33"/>
  <c r="BP376" i="33" s="1"/>
  <c r="AG353" i="33"/>
  <c r="BO353" i="33" s="1"/>
  <c r="H312" i="33"/>
  <c r="AP312" i="33" s="1"/>
  <c r="O277" i="33"/>
  <c r="AW277" i="33" s="1"/>
  <c r="J293" i="33"/>
  <c r="AR293" i="33" s="1"/>
  <c r="N372" i="33"/>
  <c r="AV372" i="33" s="1"/>
  <c r="N376" i="33"/>
  <c r="AV376" i="33" s="1"/>
  <c r="R274" i="33"/>
  <c r="AZ274" i="33" s="1"/>
  <c r="N295" i="33"/>
  <c r="AV295" i="33" s="1"/>
  <c r="I287" i="33"/>
  <c r="AQ287" i="33" s="1"/>
  <c r="V315" i="33"/>
  <c r="BD315" i="33" s="1"/>
  <c r="K279" i="33"/>
  <c r="AS279" i="33" s="1"/>
  <c r="M282" i="33"/>
  <c r="AU282" i="33" s="1"/>
  <c r="H339" i="33"/>
  <c r="AP339" i="33" s="1"/>
  <c r="N340" i="33"/>
  <c r="AV340" i="33" s="1"/>
  <c r="AD295" i="33"/>
  <c r="BL295" i="33" s="1"/>
  <c r="X371" i="33"/>
  <c r="BF371" i="33" s="1"/>
  <c r="M261" i="33"/>
  <c r="AU261" i="33" s="1"/>
  <c r="T304" i="33"/>
  <c r="BB304" i="33" s="1"/>
  <c r="AA368" i="33"/>
  <c r="BI368" i="33" s="1"/>
  <c r="N348" i="33"/>
  <c r="AV348" i="33" s="1"/>
  <c r="AK251" i="33"/>
  <c r="BS251" i="33" s="1"/>
  <c r="X347" i="33"/>
  <c r="BF347" i="33" s="1"/>
  <c r="AD285" i="33"/>
  <c r="BL285" i="33" s="1"/>
  <c r="T321" i="33"/>
  <c r="BB321" i="33" s="1"/>
  <c r="N307" i="33"/>
  <c r="AV307" i="33" s="1"/>
  <c r="W295" i="33"/>
  <c r="BE295" i="33" s="1"/>
  <c r="P340" i="33"/>
  <c r="AX340" i="33" s="1"/>
  <c r="S381" i="33"/>
  <c r="BA381" i="33" s="1"/>
  <c r="AE350" i="33"/>
  <c r="BM350" i="33" s="1"/>
  <c r="AI282" i="33"/>
  <c r="BQ282" i="33" s="1"/>
  <c r="AK340" i="33"/>
  <c r="BS340" i="33" s="1"/>
  <c r="V330" i="33"/>
  <c r="BD330" i="33" s="1"/>
  <c r="AA302" i="33"/>
  <c r="BI302" i="33" s="1"/>
  <c r="S371" i="33"/>
  <c r="BA371" i="33" s="1"/>
  <c r="G358" i="33"/>
  <c r="AF371" i="33"/>
  <c r="BN371" i="33" s="1"/>
  <c r="M348" i="33"/>
  <c r="AU348" i="33" s="1"/>
  <c r="R241" i="33"/>
  <c r="AZ241" i="33" s="1"/>
  <c r="AB351" i="33"/>
  <c r="BJ351" i="33" s="1"/>
  <c r="K324" i="33"/>
  <c r="AS324" i="33" s="1"/>
  <c r="R299" i="33"/>
  <c r="AZ299" i="33" s="1"/>
  <c r="AB299" i="33"/>
  <c r="BJ299" i="33" s="1"/>
  <c r="AE271" i="33"/>
  <c r="BM271" i="33" s="1"/>
  <c r="T233" i="33"/>
  <c r="BB233" i="33" s="1"/>
  <c r="V336" i="33"/>
  <c r="BD336" i="33" s="1"/>
  <c r="AF334" i="33"/>
  <c r="BN334" i="33" s="1"/>
  <c r="G232" i="33"/>
  <c r="L342" i="33"/>
  <c r="AT342" i="33" s="1"/>
  <c r="G380" i="33"/>
  <c r="P370" i="33"/>
  <c r="AX370" i="33" s="1"/>
  <c r="N257" i="33"/>
  <c r="AV257" i="33" s="1"/>
  <c r="AC370" i="33"/>
  <c r="BK370" i="33" s="1"/>
  <c r="M373" i="33"/>
  <c r="AU373" i="33" s="1"/>
  <c r="P337" i="33"/>
  <c r="AX337" i="33" s="1"/>
  <c r="H302" i="33"/>
  <c r="AP302" i="33" s="1"/>
  <c r="AC265" i="33"/>
  <c r="BK265" i="33" s="1"/>
  <c r="H263" i="33"/>
  <c r="AP263" i="33" s="1"/>
  <c r="Y378" i="33"/>
  <c r="BG378" i="33" s="1"/>
  <c r="AD260" i="33"/>
  <c r="BL260" i="33" s="1"/>
  <c r="L232" i="33"/>
  <c r="AT232" i="33" s="1"/>
  <c r="H280" i="33"/>
  <c r="AP280" i="33" s="1"/>
  <c r="AK280" i="33"/>
  <c r="BS280" i="33" s="1"/>
  <c r="P355" i="33"/>
  <c r="AX355" i="33" s="1"/>
  <c r="U330" i="33"/>
  <c r="BC330" i="33" s="1"/>
  <c r="R378" i="33"/>
  <c r="AZ378" i="33" s="1"/>
  <c r="O308" i="33"/>
  <c r="AW308" i="33" s="1"/>
  <c r="Y257" i="33"/>
  <c r="BG257" i="33" s="1"/>
  <c r="S246" i="33"/>
  <c r="BA246" i="33" s="1"/>
  <c r="J384" i="33"/>
  <c r="AR384" i="33" s="1"/>
  <c r="AD234" i="33"/>
  <c r="BL234" i="33" s="1"/>
  <c r="AA321" i="33"/>
  <c r="BI321" i="33" s="1"/>
  <c r="AC345" i="33"/>
  <c r="BK345" i="33" s="1"/>
  <c r="AA371" i="33"/>
  <c r="BI371" i="33" s="1"/>
  <c r="L364" i="33"/>
  <c r="AT364" i="33" s="1"/>
  <c r="X359" i="33"/>
  <c r="BF359" i="33" s="1"/>
  <c r="AI256" i="33"/>
  <c r="BQ256" i="33" s="1"/>
  <c r="R235" i="33"/>
  <c r="AZ235" i="33" s="1"/>
  <c r="W351" i="33"/>
  <c r="BE351" i="33" s="1"/>
  <c r="Z322" i="33"/>
  <c r="BH322" i="33" s="1"/>
  <c r="AA266" i="33"/>
  <c r="BI266" i="33" s="1"/>
  <c r="M363" i="33"/>
  <c r="AU363" i="33" s="1"/>
  <c r="U375" i="33"/>
  <c r="BC375" i="33" s="1"/>
  <c r="AG280" i="33"/>
  <c r="BO280" i="33" s="1"/>
  <c r="I305" i="33"/>
  <c r="AQ305" i="33" s="1"/>
  <c r="N290" i="33"/>
  <c r="AV290" i="33" s="1"/>
  <c r="T240" i="33"/>
  <c r="BB240" i="33" s="1"/>
  <c r="N236" i="33"/>
  <c r="AV236" i="33" s="1"/>
  <c r="P326" i="33"/>
  <c r="AX326" i="33" s="1"/>
  <c r="AE234" i="33"/>
  <c r="BM234" i="33" s="1"/>
  <c r="AE239" i="33"/>
  <c r="BM239" i="33" s="1"/>
  <c r="V232" i="33"/>
  <c r="BD232" i="33" s="1"/>
  <c r="V317" i="33"/>
  <c r="BD317" i="33" s="1"/>
  <c r="P280" i="33"/>
  <c r="AX280" i="33" s="1"/>
  <c r="AA373" i="33"/>
  <c r="BI373" i="33" s="1"/>
  <c r="O237" i="33"/>
  <c r="AW237" i="33" s="1"/>
  <c r="AK285" i="33"/>
  <c r="BS285" i="33" s="1"/>
  <c r="AC339" i="33"/>
  <c r="BK339" i="33" s="1"/>
  <c r="AC251" i="33"/>
  <c r="BK251" i="33" s="1"/>
  <c r="AF329" i="33"/>
  <c r="BN329" i="33" s="1"/>
  <c r="AA251" i="33"/>
  <c r="BI251" i="33" s="1"/>
  <c r="AK353" i="33"/>
  <c r="BS353" i="33" s="1"/>
  <c r="K254" i="33"/>
  <c r="AS254" i="33" s="1"/>
  <c r="AD356" i="33"/>
  <c r="BL356" i="33" s="1"/>
  <c r="P245" i="33"/>
  <c r="AX245" i="33" s="1"/>
  <c r="AH275" i="33"/>
  <c r="BP275" i="33" s="1"/>
  <c r="T305" i="33"/>
  <c r="BB305" i="33" s="1"/>
  <c r="U298" i="33"/>
  <c r="BC298" i="33" s="1"/>
  <c r="AJ315" i="33"/>
  <c r="BR315" i="33" s="1"/>
  <c r="G333" i="33"/>
  <c r="Q283" i="33"/>
  <c r="AY283" i="33" s="1"/>
  <c r="G356" i="33"/>
  <c r="Y334" i="33"/>
  <c r="BG334" i="33" s="1"/>
  <c r="W246" i="33"/>
  <c r="BE246" i="33" s="1"/>
  <c r="G302" i="33"/>
  <c r="AJ382" i="33"/>
  <c r="BR382" i="33" s="1"/>
  <c r="AI334" i="33"/>
  <c r="BQ334" i="33" s="1"/>
  <c r="H269" i="33"/>
  <c r="AP269" i="33" s="1"/>
  <c r="I356" i="33"/>
  <c r="AQ356" i="33" s="1"/>
  <c r="S294" i="33"/>
  <c r="BA294" i="33" s="1"/>
  <c r="Y319" i="33"/>
  <c r="BG319" i="33" s="1"/>
  <c r="AI260" i="33"/>
  <c r="BQ260" i="33" s="1"/>
  <c r="K344" i="33"/>
  <c r="AS344" i="33" s="1"/>
  <c r="W258" i="33"/>
  <c r="BE258" i="33" s="1"/>
  <c r="I271" i="33"/>
  <c r="AQ271" i="33" s="1"/>
  <c r="Y385" i="33"/>
  <c r="BG385" i="33" s="1"/>
  <c r="Q325" i="33"/>
  <c r="AY325" i="33" s="1"/>
  <c r="J282" i="33"/>
  <c r="AR282" i="33" s="1"/>
  <c r="Y327" i="33"/>
  <c r="BG327" i="33" s="1"/>
  <c r="AD328" i="33"/>
  <c r="BL328" i="33" s="1"/>
  <c r="AB338" i="33"/>
  <c r="BJ338" i="33" s="1"/>
  <c r="AA353" i="33"/>
  <c r="BI353" i="33" s="1"/>
  <c r="M320" i="33"/>
  <c r="AU320" i="33" s="1"/>
  <c r="V365" i="33"/>
  <c r="BD365" i="33" s="1"/>
  <c r="AB352" i="33"/>
  <c r="BJ352" i="33" s="1"/>
  <c r="Y258" i="33"/>
  <c r="BG258" i="33" s="1"/>
  <c r="T281" i="33"/>
  <c r="BB281" i="33" s="1"/>
  <c r="M289" i="33"/>
  <c r="AU289" i="33" s="1"/>
  <c r="H321" i="33"/>
  <c r="AP321" i="33" s="1"/>
  <c r="H345" i="33"/>
  <c r="AP345" i="33" s="1"/>
  <c r="L280" i="33"/>
  <c r="AT280" i="33" s="1"/>
  <c r="T373" i="33"/>
  <c r="BB373" i="33" s="1"/>
  <c r="AI252" i="33"/>
  <c r="BQ252" i="33" s="1"/>
  <c r="AK326" i="33"/>
  <c r="BS326" i="33" s="1"/>
  <c r="H365" i="33"/>
  <c r="AP365" i="33" s="1"/>
  <c r="M322" i="33"/>
  <c r="AU322" i="33" s="1"/>
  <c r="X378" i="33"/>
  <c r="BF378" i="33" s="1"/>
  <c r="I263" i="33"/>
  <c r="AQ263" i="33" s="1"/>
  <c r="O341" i="33"/>
  <c r="AW341" i="33" s="1"/>
  <c r="I353" i="33"/>
  <c r="AQ353" i="33" s="1"/>
  <c r="AA247" i="33"/>
  <c r="BI247" i="33" s="1"/>
  <c r="X351" i="33"/>
  <c r="BF351" i="33" s="1"/>
  <c r="Z244" i="33"/>
  <c r="BH244" i="33" s="1"/>
  <c r="O385" i="33"/>
  <c r="AW385" i="33" s="1"/>
  <c r="AH374" i="33"/>
  <c r="BP374" i="33" s="1"/>
  <c r="AK361" i="33"/>
  <c r="BS361" i="33" s="1"/>
  <c r="AC294" i="33"/>
  <c r="BK294" i="33" s="1"/>
  <c r="W352" i="33"/>
  <c r="BE352" i="33" s="1"/>
  <c r="I343" i="33"/>
  <c r="AQ343" i="33" s="1"/>
  <c r="AD237" i="33"/>
  <c r="BL237" i="33" s="1"/>
  <c r="T249" i="33"/>
  <c r="BB249" i="33" s="1"/>
  <c r="T285" i="33"/>
  <c r="BB285" i="33" s="1"/>
  <c r="R337" i="33"/>
  <c r="AZ337" i="33" s="1"/>
  <c r="AB354" i="33"/>
  <c r="BJ354" i="33" s="1"/>
  <c r="Q320" i="33"/>
  <c r="AY320" i="33" s="1"/>
  <c r="AC274" i="33"/>
  <c r="BK274" i="33" s="1"/>
  <c r="P255" i="33"/>
  <c r="AX255" i="33" s="1"/>
  <c r="G242" i="33"/>
  <c r="R294" i="33"/>
  <c r="AZ294" i="33" s="1"/>
  <c r="W341" i="33"/>
  <c r="BE341" i="33" s="1"/>
  <c r="V252" i="33"/>
  <c r="BD252" i="33" s="1"/>
  <c r="AG354" i="33"/>
  <c r="BO354" i="33" s="1"/>
  <c r="Z339" i="33"/>
  <c r="BH339" i="33" s="1"/>
  <c r="AJ309" i="33"/>
  <c r="BR309" i="33" s="1"/>
  <c r="V366" i="33"/>
  <c r="BD366" i="33" s="1"/>
  <c r="K278" i="33"/>
  <c r="AS278" i="33" s="1"/>
  <c r="AB312" i="33"/>
  <c r="BJ312" i="33" s="1"/>
  <c r="N314" i="33"/>
  <c r="AV314" i="33" s="1"/>
  <c r="O326" i="33"/>
  <c r="AW326" i="33" s="1"/>
  <c r="AI325" i="33"/>
  <c r="BQ325" i="33" s="1"/>
  <c r="AB241" i="33"/>
  <c r="BJ241" i="33" s="1"/>
  <c r="AA272" i="33"/>
  <c r="BI272" i="33" s="1"/>
  <c r="AC264" i="33"/>
  <c r="BK264" i="33" s="1"/>
  <c r="S262" i="33"/>
  <c r="BA262" i="33" s="1"/>
  <c r="J381" i="33"/>
  <c r="AR381" i="33" s="1"/>
  <c r="W250" i="33"/>
  <c r="BE250" i="33" s="1"/>
  <c r="Q368" i="33"/>
  <c r="AY368" i="33" s="1"/>
  <c r="P273" i="33"/>
  <c r="AX273" i="33" s="1"/>
  <c r="W239" i="33"/>
  <c r="BE239" i="33" s="1"/>
  <c r="Z249" i="33"/>
  <c r="BH249" i="33" s="1"/>
  <c r="AB286" i="33"/>
  <c r="BJ286" i="33" s="1"/>
  <c r="AA334" i="33"/>
  <c r="BI334" i="33" s="1"/>
  <c r="O331" i="33"/>
  <c r="AW331" i="33" s="1"/>
  <c r="Y379" i="33"/>
  <c r="BG379" i="33" s="1"/>
  <c r="R348" i="33"/>
  <c r="AZ348" i="33" s="1"/>
  <c r="T346" i="33"/>
  <c r="BB346" i="33" s="1"/>
  <c r="S280" i="33"/>
  <c r="BA280" i="33" s="1"/>
  <c r="AJ321" i="33"/>
  <c r="BR321" i="33" s="1"/>
  <c r="AF358" i="33"/>
  <c r="BN358" i="33" s="1"/>
  <c r="AJ370" i="33"/>
  <c r="BR370" i="33" s="1"/>
  <c r="G350" i="33"/>
  <c r="T253" i="33"/>
  <c r="BB253" i="33" s="1"/>
  <c r="Z371" i="33"/>
  <c r="BH371" i="33" s="1"/>
  <c r="AI337" i="33"/>
  <c r="BQ337" i="33" s="1"/>
  <c r="AF237" i="33"/>
  <c r="BN237" i="33" s="1"/>
  <c r="H348" i="33"/>
  <c r="AP348" i="33" s="1"/>
  <c r="J342" i="33"/>
  <c r="AR342" i="33" s="1"/>
  <c r="X270" i="33"/>
  <c r="BF270" i="33" s="1"/>
  <c r="P252" i="33"/>
  <c r="AX252" i="33" s="1"/>
  <c r="Y250" i="33"/>
  <c r="BG250" i="33" s="1"/>
  <c r="U270" i="33"/>
  <c r="BC270" i="33" s="1"/>
  <c r="V333" i="33"/>
  <c r="BD333" i="33" s="1"/>
  <c r="AK334" i="33"/>
  <c r="BS334" i="33" s="1"/>
  <c r="AK311" i="33"/>
  <c r="BS311" i="33" s="1"/>
  <c r="M264" i="33"/>
  <c r="AU264" i="33" s="1"/>
  <c r="R278" i="33"/>
  <c r="AZ278" i="33" s="1"/>
  <c r="AC276" i="33"/>
  <c r="BK276" i="33" s="1"/>
  <c r="P256" i="33"/>
  <c r="AX256" i="33" s="1"/>
  <c r="G385" i="33"/>
  <c r="AI366" i="33"/>
  <c r="BQ366" i="33" s="1"/>
  <c r="G374" i="33"/>
  <c r="J292" i="33"/>
  <c r="AR292" i="33" s="1"/>
  <c r="N384" i="33"/>
  <c r="AV384" i="33" s="1"/>
  <c r="H286" i="33"/>
  <c r="AP286" i="33" s="1"/>
  <c r="R324" i="33"/>
  <c r="AZ324" i="33" s="1"/>
  <c r="R373" i="33"/>
  <c r="AZ373" i="33" s="1"/>
  <c r="J280" i="33"/>
  <c r="AR280" i="33" s="1"/>
  <c r="U331" i="33"/>
  <c r="BC331" i="33" s="1"/>
  <c r="W274" i="33"/>
  <c r="BE274" i="33" s="1"/>
  <c r="Q333" i="33"/>
  <c r="AY333" i="33" s="1"/>
  <c r="AH300" i="33"/>
  <c r="BP300" i="33" s="1"/>
  <c r="AH274" i="33"/>
  <c r="BP274" i="33" s="1"/>
  <c r="H333" i="33"/>
  <c r="AP333" i="33" s="1"/>
  <c r="N350" i="33"/>
  <c r="AV350" i="33" s="1"/>
  <c r="AH244" i="33"/>
  <c r="BP244" i="33" s="1"/>
  <c r="Z273" i="33"/>
  <c r="BH273" i="33" s="1"/>
  <c r="X293" i="33"/>
  <c r="BF293" i="33" s="1"/>
  <c r="AI276" i="33"/>
  <c r="BQ276" i="33" s="1"/>
  <c r="AD347" i="33"/>
  <c r="BL347" i="33" s="1"/>
  <c r="Y375" i="33"/>
  <c r="BG375" i="33" s="1"/>
  <c r="AF383" i="33"/>
  <c r="BN383" i="33" s="1"/>
  <c r="Q326" i="33"/>
  <c r="AY326" i="33" s="1"/>
  <c r="N273" i="33"/>
  <c r="AV273" i="33" s="1"/>
  <c r="AE265" i="33"/>
  <c r="BM265" i="33" s="1"/>
  <c r="AJ375" i="33"/>
  <c r="BR375" i="33" s="1"/>
  <c r="Y266" i="33"/>
  <c r="BG266" i="33" s="1"/>
  <c r="I328" i="33"/>
  <c r="AQ328" i="33" s="1"/>
  <c r="V300" i="33"/>
  <c r="BD300" i="33" s="1"/>
  <c r="AA317" i="33"/>
  <c r="BI317" i="33" s="1"/>
  <c r="X367" i="33"/>
  <c r="BF367" i="33" s="1"/>
  <c r="I272" i="33"/>
  <c r="AQ272" i="33" s="1"/>
  <c r="AF280" i="33"/>
  <c r="BN280" i="33" s="1"/>
  <c r="P283" i="33"/>
  <c r="AX283" i="33" s="1"/>
  <c r="AA305" i="33"/>
  <c r="BI305" i="33" s="1"/>
  <c r="S367" i="33"/>
  <c r="BA367" i="33" s="1"/>
  <c r="K363" i="33"/>
  <c r="AS363" i="33" s="1"/>
  <c r="I325" i="33"/>
  <c r="AQ325" i="33" s="1"/>
  <c r="O244" i="33"/>
  <c r="AW244" i="33" s="1"/>
  <c r="R330" i="33"/>
  <c r="AZ330" i="33" s="1"/>
  <c r="X254" i="33"/>
  <c r="BF254" i="33" s="1"/>
  <c r="AI301" i="33"/>
  <c r="BQ301" i="33" s="1"/>
  <c r="J235" i="33"/>
  <c r="AR235" i="33" s="1"/>
  <c r="AB374" i="33"/>
  <c r="BJ374" i="33" s="1"/>
  <c r="R356" i="33"/>
  <c r="AZ356" i="33" s="1"/>
  <c r="Z340" i="33"/>
  <c r="BH340" i="33" s="1"/>
  <c r="AA343" i="33"/>
  <c r="BI343" i="33" s="1"/>
  <c r="M299" i="33"/>
  <c r="AU299" i="33" s="1"/>
  <c r="AK323" i="33"/>
  <c r="BS323" i="33" s="1"/>
  <c r="S321" i="33"/>
  <c r="BA321" i="33" s="1"/>
  <c r="R366" i="33"/>
  <c r="AZ366" i="33" s="1"/>
  <c r="K308" i="33"/>
  <c r="AS308" i="33" s="1"/>
  <c r="AF294" i="33"/>
  <c r="BN294" i="33" s="1"/>
  <c r="AE275" i="33"/>
  <c r="BM275" i="33" s="1"/>
  <c r="AE319" i="33"/>
  <c r="BM319" i="33" s="1"/>
  <c r="Q253" i="33"/>
  <c r="AY253" i="33" s="1"/>
  <c r="AB334" i="33"/>
  <c r="BJ334" i="33" s="1"/>
  <c r="M297" i="33"/>
  <c r="AU297" i="33" s="1"/>
  <c r="AE331" i="33"/>
  <c r="BM331" i="33" s="1"/>
  <c r="V352" i="33"/>
  <c r="BD352" i="33" s="1"/>
  <c r="T251" i="33"/>
  <c r="BB251" i="33" s="1"/>
  <c r="AJ348" i="33"/>
  <c r="BR348" i="33" s="1"/>
  <c r="O333" i="33"/>
  <c r="AW333" i="33" s="1"/>
  <c r="Y264" i="33"/>
  <c r="BG264" i="33" s="1"/>
  <c r="AC382" i="33"/>
  <c r="BK382" i="33" s="1"/>
  <c r="AK332" i="33"/>
  <c r="BS332" i="33" s="1"/>
  <c r="W259" i="33"/>
  <c r="BE259" i="33" s="1"/>
  <c r="P334" i="33"/>
  <c r="AX334" i="33" s="1"/>
  <c r="S309" i="33"/>
  <c r="BA309" i="33" s="1"/>
  <c r="AG262" i="33"/>
  <c r="BO262" i="33" s="1"/>
  <c r="N352" i="33"/>
  <c r="AV352" i="33" s="1"/>
  <c r="O241" i="33"/>
  <c r="AW241" i="33" s="1"/>
  <c r="P268" i="33"/>
  <c r="AX268" i="33" s="1"/>
  <c r="Z320" i="33"/>
  <c r="BH320" i="33" s="1"/>
  <c r="S313" i="33"/>
  <c r="BA313" i="33" s="1"/>
  <c r="Y234" i="33"/>
  <c r="BG234" i="33" s="1"/>
  <c r="R323" i="33"/>
  <c r="AZ323" i="33" s="1"/>
  <c r="AH288" i="33"/>
  <c r="BP288" i="33" s="1"/>
  <c r="J325" i="33"/>
  <c r="AR325" i="33" s="1"/>
  <c r="P274" i="33"/>
  <c r="AX274" i="33" s="1"/>
  <c r="AK328" i="33"/>
  <c r="BS328" i="33" s="1"/>
  <c r="AJ328" i="33"/>
  <c r="BR328" i="33" s="1"/>
  <c r="AK385" i="33"/>
  <c r="BS385" i="33" s="1"/>
  <c r="Z305" i="33"/>
  <c r="BH305" i="33" s="1"/>
  <c r="AG377" i="33"/>
  <c r="BO377" i="33" s="1"/>
  <c r="AJ331" i="33"/>
  <c r="BR331" i="33" s="1"/>
  <c r="AF343" i="33"/>
  <c r="BN343" i="33" s="1"/>
  <c r="AC358" i="33"/>
  <c r="BK358" i="33" s="1"/>
  <c r="Y280" i="33"/>
  <c r="BG280" i="33" s="1"/>
  <c r="M310" i="33"/>
  <c r="AU310" i="33" s="1"/>
  <c r="AG268" i="33"/>
  <c r="BO268" i="33" s="1"/>
  <c r="G348" i="33"/>
  <c r="U241" i="33"/>
  <c r="BC241" i="33" s="1"/>
  <c r="H294" i="33"/>
  <c r="AP294" i="33" s="1"/>
  <c r="Q331" i="33"/>
  <c r="AY331" i="33" s="1"/>
  <c r="R328" i="33"/>
  <c r="AZ328" i="33" s="1"/>
  <c r="G352" i="33"/>
  <c r="Q264" i="33"/>
  <c r="AY264" i="33" s="1"/>
  <c r="AI284" i="33"/>
  <c r="BQ284" i="33" s="1"/>
  <c r="AI297" i="33"/>
  <c r="BQ297" i="33" s="1"/>
  <c r="I268" i="33"/>
  <c r="AQ268" i="33" s="1"/>
  <c r="G287" i="33"/>
  <c r="L358" i="33"/>
  <c r="AT358" i="33" s="1"/>
  <c r="J264" i="33"/>
  <c r="AR264" i="33" s="1"/>
  <c r="AF356" i="33"/>
  <c r="BN356" i="33" s="1"/>
  <c r="AF333" i="33"/>
  <c r="BN333" i="33" s="1"/>
  <c r="Y374" i="33"/>
  <c r="BG374" i="33" s="1"/>
  <c r="AD344" i="33"/>
  <c r="BL344" i="33" s="1"/>
  <c r="Q305" i="33"/>
  <c r="AY305" i="33" s="1"/>
  <c r="U336" i="33"/>
  <c r="BC336" i="33" s="1"/>
  <c r="T313" i="33"/>
  <c r="BB313" i="33" s="1"/>
  <c r="O294" i="33"/>
  <c r="AW294" i="33" s="1"/>
  <c r="G329" i="33"/>
  <c r="M267" i="33"/>
  <c r="AU267" i="33" s="1"/>
  <c r="AD359" i="33"/>
  <c r="BL359" i="33" s="1"/>
  <c r="Q354" i="33"/>
  <c r="AY354" i="33" s="1"/>
  <c r="Y236" i="33"/>
  <c r="BG236" i="33" s="1"/>
  <c r="R342" i="33"/>
  <c r="AZ342" i="33" s="1"/>
  <c r="K336" i="33"/>
  <c r="AS336" i="33" s="1"/>
  <c r="G299" i="33"/>
  <c r="T344" i="33"/>
  <c r="BB344" i="33" s="1"/>
  <c r="H295" i="33"/>
  <c r="AP295" i="33" s="1"/>
  <c r="AB250" i="33"/>
  <c r="BJ250" i="33" s="1"/>
  <c r="AE311" i="33"/>
  <c r="BM311" i="33" s="1"/>
  <c r="G267" i="33"/>
  <c r="AK269" i="33"/>
  <c r="BS269" i="33" s="1"/>
  <c r="AD353" i="33"/>
  <c r="BL353" i="33" s="1"/>
  <c r="G255" i="33"/>
  <c r="AE291" i="33"/>
  <c r="BM291" i="33" s="1"/>
  <c r="AJ270" i="33"/>
  <c r="BR270" i="33" s="1"/>
  <c r="AI377" i="33"/>
  <c r="BQ377" i="33" s="1"/>
  <c r="T358" i="33"/>
  <c r="BB358" i="33" s="1"/>
  <c r="AF304" i="33"/>
  <c r="BN304" i="33" s="1"/>
  <c r="AG244" i="33"/>
  <c r="BO244" i="33" s="1"/>
  <c r="AA303" i="33"/>
  <c r="BI303" i="33" s="1"/>
  <c r="Q239" i="33"/>
  <c r="AY239" i="33" s="1"/>
  <c r="I252" i="33"/>
  <c r="AQ252" i="33" s="1"/>
  <c r="V370" i="33"/>
  <c r="BD370" i="33" s="1"/>
  <c r="P303" i="33"/>
  <c r="AX303" i="33" s="1"/>
  <c r="G244" i="33"/>
  <c r="AA238" i="33"/>
  <c r="BI238" i="33" s="1"/>
  <c r="AE333" i="33"/>
  <c r="BM333" i="33" s="1"/>
  <c r="AD357" i="33"/>
  <c r="BL357" i="33" s="1"/>
  <c r="AG263" i="33"/>
  <c r="BO263" i="33" s="1"/>
  <c r="M247" i="33"/>
  <c r="AU247" i="33" s="1"/>
  <c r="L316" i="33"/>
  <c r="AT316" i="33" s="1"/>
  <c r="N377" i="33"/>
  <c r="AV377" i="33" s="1"/>
  <c r="AH284" i="33"/>
  <c r="BP284" i="33" s="1"/>
  <c r="AK343" i="33"/>
  <c r="BS343" i="33" s="1"/>
  <c r="Q233" i="33"/>
  <c r="AY233" i="33" s="1"/>
  <c r="AK359" i="33"/>
  <c r="BS359" i="33" s="1"/>
  <c r="H362" i="33"/>
  <c r="AP362" i="33" s="1"/>
  <c r="I342" i="33"/>
  <c r="AQ342" i="33" s="1"/>
  <c r="Q350" i="33"/>
  <c r="AY350" i="33" s="1"/>
  <c r="AK322" i="33"/>
  <c r="BS322" i="33" s="1"/>
  <c r="W301" i="33"/>
  <c r="BE301" i="33" s="1"/>
  <c r="L335" i="33"/>
  <c r="AT335" i="33" s="1"/>
  <c r="AG334" i="33"/>
  <c r="BO334" i="33" s="1"/>
  <c r="L343" i="33"/>
  <c r="AT343" i="33" s="1"/>
  <c r="V328" i="33"/>
  <c r="BD328" i="33" s="1"/>
  <c r="H371" i="33"/>
  <c r="AP371" i="33" s="1"/>
  <c r="V233" i="33"/>
  <c r="BD233" i="33" s="1"/>
  <c r="W303" i="33"/>
  <c r="BE303" i="33" s="1"/>
  <c r="W374" i="33"/>
  <c r="BE374" i="33" s="1"/>
  <c r="AJ324" i="33"/>
  <c r="BR324" i="33" s="1"/>
  <c r="U235" i="33"/>
  <c r="BC235" i="33" s="1"/>
  <c r="AE378" i="33"/>
  <c r="BM378" i="33" s="1"/>
  <c r="AD378" i="33"/>
  <c r="BL378" i="33" s="1"/>
  <c r="AF359" i="33"/>
  <c r="BN359" i="33" s="1"/>
  <c r="AH331" i="33"/>
  <c r="BP331" i="33" s="1"/>
  <c r="Q274" i="33"/>
  <c r="AY274" i="33" s="1"/>
  <c r="Q339" i="33"/>
  <c r="AY339" i="33" s="1"/>
  <c r="AH315" i="33"/>
  <c r="BP315" i="33" s="1"/>
  <c r="N321" i="33"/>
  <c r="AV321" i="33" s="1"/>
  <c r="U285" i="33"/>
  <c r="BC285" i="33" s="1"/>
  <c r="O235" i="33"/>
  <c r="AW235" i="33" s="1"/>
  <c r="W311" i="33"/>
  <c r="BE311" i="33" s="1"/>
  <c r="AE281" i="33"/>
  <c r="BM281" i="33" s="1"/>
  <c r="R302" i="33"/>
  <c r="AZ302" i="33" s="1"/>
  <c r="X354" i="33"/>
  <c r="BF354" i="33" s="1"/>
  <c r="X278" i="33"/>
  <c r="BF278" i="33" s="1"/>
  <c r="AK346" i="33"/>
  <c r="BS346" i="33" s="1"/>
  <c r="T325" i="33"/>
  <c r="BB325" i="33" s="1"/>
  <c r="G293" i="33"/>
  <c r="U242" i="33"/>
  <c r="BC242" i="33" s="1"/>
  <c r="Y322" i="33"/>
  <c r="BG322" i="33" s="1"/>
  <c r="R239" i="33"/>
  <c r="AZ239" i="33" s="1"/>
  <c r="AC285" i="33"/>
  <c r="BK285" i="33" s="1"/>
  <c r="I259" i="33"/>
  <c r="AQ259" i="33" s="1"/>
  <c r="AF324" i="33"/>
  <c r="BN324" i="33" s="1"/>
  <c r="Z352" i="33"/>
  <c r="BH352" i="33" s="1"/>
  <c r="P236" i="33"/>
  <c r="AX236" i="33" s="1"/>
  <c r="K375" i="33"/>
  <c r="AS375" i="33" s="1"/>
  <c r="W331" i="33"/>
  <c r="BE331" i="33" s="1"/>
  <c r="AF377" i="33"/>
  <c r="BN377" i="33" s="1"/>
  <c r="U248" i="33"/>
  <c r="BC248" i="33" s="1"/>
  <c r="S314" i="33"/>
  <c r="BA314" i="33" s="1"/>
  <c r="AF285" i="33"/>
  <c r="BN285" i="33" s="1"/>
  <c r="Q278" i="33"/>
  <c r="AY278" i="33" s="1"/>
  <c r="S336" i="33"/>
  <c r="BA336" i="33" s="1"/>
  <c r="U238" i="33"/>
  <c r="BC238" i="33" s="1"/>
  <c r="P329" i="33"/>
  <c r="AX329" i="33" s="1"/>
  <c r="L271" i="33"/>
  <c r="AT271" i="33" s="1"/>
  <c r="S273" i="33"/>
  <c r="BA273" i="33" s="1"/>
  <c r="M370" i="33"/>
  <c r="AU370" i="33" s="1"/>
  <c r="S327" i="33"/>
  <c r="BA327" i="33" s="1"/>
  <c r="W275" i="33"/>
  <c r="BE275" i="33" s="1"/>
  <c r="AG273" i="33"/>
  <c r="BO273" i="33" s="1"/>
  <c r="W312" i="33"/>
  <c r="BE312" i="33" s="1"/>
  <c r="X313" i="33"/>
  <c r="BF313" i="33" s="1"/>
  <c r="Y353" i="33"/>
  <c r="BG353" i="33" s="1"/>
  <c r="W279" i="33"/>
  <c r="BE279" i="33" s="1"/>
  <c r="O309" i="33"/>
  <c r="AW309" i="33" s="1"/>
  <c r="Q377" i="33"/>
  <c r="AY377" i="33" s="1"/>
  <c r="AD297" i="33"/>
  <c r="BL297" i="33" s="1"/>
  <c r="AE362" i="33"/>
  <c r="BM362" i="33" s="1"/>
  <c r="X328" i="33"/>
  <c r="BF328" i="33" s="1"/>
  <c r="X281" i="33"/>
  <c r="BF281" i="33" s="1"/>
  <c r="Y299" i="33"/>
  <c r="BG299" i="33" s="1"/>
  <c r="X276" i="33"/>
  <c r="BF276" i="33" s="1"/>
  <c r="T362" i="33"/>
  <c r="BB362" i="33" s="1"/>
  <c r="AI355" i="33"/>
  <c r="BQ355" i="33" s="1"/>
  <c r="AC261" i="33"/>
  <c r="BK261" i="33" s="1"/>
  <c r="AH336" i="33"/>
  <c r="BP336" i="33" s="1"/>
  <c r="P336" i="33"/>
  <c r="AX336" i="33" s="1"/>
  <c r="AF366" i="33"/>
  <c r="BN366" i="33" s="1"/>
  <c r="T232" i="33"/>
  <c r="BB232" i="33" s="1"/>
  <c r="AG287" i="33"/>
  <c r="BO287" i="33" s="1"/>
  <c r="S274" i="33"/>
  <c r="BA274" i="33" s="1"/>
  <c r="M344" i="33"/>
  <c r="AU344" i="33" s="1"/>
  <c r="L378" i="33"/>
  <c r="AT378" i="33" s="1"/>
  <c r="W268" i="33"/>
  <c r="BE268" i="33" s="1"/>
  <c r="N250" i="33"/>
  <c r="AV250" i="33" s="1"/>
  <c r="X307" i="33"/>
  <c r="BF307" i="33" s="1"/>
  <c r="AG329" i="33"/>
  <c r="BO329" i="33" s="1"/>
  <c r="W244" i="33"/>
  <c r="BE244" i="33" s="1"/>
  <c r="Z346" i="33"/>
  <c r="BH346" i="33" s="1"/>
  <c r="AJ287" i="33"/>
  <c r="BR287" i="33" s="1"/>
  <c r="W273" i="33"/>
  <c r="BE273" i="33" s="1"/>
  <c r="AB240" i="33"/>
  <c r="BJ240" i="33" s="1"/>
  <c r="J344" i="33"/>
  <c r="AR344" i="33" s="1"/>
  <c r="I297" i="33"/>
  <c r="AQ297" i="33" s="1"/>
  <c r="K260" i="33"/>
  <c r="AS260" i="33" s="1"/>
  <c r="G326" i="33"/>
  <c r="Q357" i="33"/>
  <c r="AY357" i="33" s="1"/>
  <c r="AG292" i="33"/>
  <c r="BO292" i="33" s="1"/>
  <c r="AF247" i="33"/>
  <c r="BN247" i="33" s="1"/>
  <c r="G248" i="33"/>
  <c r="Z272" i="33"/>
  <c r="BH272" i="33" s="1"/>
  <c r="AJ320" i="33"/>
  <c r="BR320" i="33" s="1"/>
  <c r="AK244" i="33"/>
  <c r="BS244" i="33" s="1"/>
  <c r="N233" i="33"/>
  <c r="AV233" i="33" s="1"/>
  <c r="AA268" i="33"/>
  <c r="BI268" i="33" s="1"/>
  <c r="J349" i="33"/>
  <c r="AR349" i="33" s="1"/>
  <c r="L302" i="33"/>
  <c r="AT302" i="33" s="1"/>
  <c r="AA242" i="33"/>
  <c r="BI242" i="33" s="1"/>
  <c r="AI349" i="33"/>
  <c r="BQ349" i="33" s="1"/>
  <c r="R257" i="33"/>
  <c r="AZ257" i="33" s="1"/>
  <c r="AG339" i="33"/>
  <c r="BO339" i="33" s="1"/>
  <c r="I295" i="33"/>
  <c r="AQ295" i="33" s="1"/>
  <c r="R311" i="33"/>
  <c r="AZ311" i="33" s="1"/>
  <c r="X311" i="33"/>
  <c r="BF311" i="33" s="1"/>
  <c r="J240" i="33"/>
  <c r="AR240" i="33" s="1"/>
  <c r="AB288" i="33"/>
  <c r="BJ288" i="33" s="1"/>
  <c r="AJ297" i="33"/>
  <c r="BR297" i="33" s="1"/>
  <c r="Y259" i="33"/>
  <c r="BG259" i="33" s="1"/>
  <c r="AE258" i="33"/>
  <c r="BM258" i="33" s="1"/>
  <c r="K383" i="33"/>
  <c r="AS383" i="33" s="1"/>
  <c r="W270" i="33"/>
  <c r="BE270" i="33" s="1"/>
  <c r="R298" i="33"/>
  <c r="AZ298" i="33" s="1"/>
  <c r="G289" i="33"/>
  <c r="J286" i="33"/>
  <c r="AR286" i="33" s="1"/>
  <c r="AD275" i="33"/>
  <c r="BL275" i="33" s="1"/>
  <c r="M325" i="33"/>
  <c r="AU325" i="33" s="1"/>
  <c r="AC234" i="33"/>
  <c r="BK234" i="33" s="1"/>
  <c r="Q340" i="33"/>
  <c r="AY340" i="33" s="1"/>
  <c r="AJ281" i="33"/>
  <c r="BR281" i="33" s="1"/>
  <c r="G250" i="33"/>
  <c r="S295" i="33"/>
  <c r="BA295" i="33" s="1"/>
  <c r="S256" i="33"/>
  <c r="BA256" i="33" s="1"/>
  <c r="AH324" i="33"/>
  <c r="BP324" i="33" s="1"/>
  <c r="Y286" i="33"/>
  <c r="BG286" i="33" s="1"/>
  <c r="X346" i="33"/>
  <c r="BF346" i="33" s="1"/>
  <c r="AH272" i="33"/>
  <c r="BP272" i="33" s="1"/>
  <c r="W325" i="33"/>
  <c r="BE325" i="33" s="1"/>
  <c r="S341" i="33"/>
  <c r="BA341" i="33" s="1"/>
  <c r="AG272" i="33"/>
  <c r="BO272" i="33" s="1"/>
  <c r="J334" i="33"/>
  <c r="AR334" i="33" s="1"/>
  <c r="AE268" i="33"/>
  <c r="BM268" i="33" s="1"/>
  <c r="K368" i="33"/>
  <c r="AS368" i="33" s="1"/>
  <c r="O366" i="33"/>
  <c r="AW366" i="33" s="1"/>
  <c r="W324" i="33"/>
  <c r="BE324" i="33" s="1"/>
  <c r="M379" i="33"/>
  <c r="AU379" i="33" s="1"/>
  <c r="Y369" i="33"/>
  <c r="BG369" i="33" s="1"/>
  <c r="X308" i="33"/>
  <c r="BF308" i="33" s="1"/>
  <c r="Z277" i="33"/>
  <c r="BH277" i="33" s="1"/>
  <c r="AJ244" i="33"/>
  <c r="BR244" i="33" s="1"/>
  <c r="R332" i="33"/>
  <c r="AZ332" i="33" s="1"/>
  <c r="M377" i="33"/>
  <c r="AU377" i="33" s="1"/>
  <c r="Q324" i="33"/>
  <c r="AY324" i="33" s="1"/>
  <c r="G257" i="33"/>
  <c r="S251" i="33"/>
  <c r="BA251" i="33" s="1"/>
  <c r="P335" i="33"/>
  <c r="AX335" i="33" s="1"/>
  <c r="W308" i="33"/>
  <c r="BE308" i="33" s="1"/>
  <c r="T270" i="33"/>
  <c r="BB270" i="33" s="1"/>
  <c r="Y271" i="33"/>
  <c r="BG271" i="33" s="1"/>
  <c r="AG239" i="33"/>
  <c r="BO239" i="33" s="1"/>
  <c r="S373" i="33"/>
  <c r="BA373" i="33" s="1"/>
  <c r="Y292" i="33"/>
  <c r="BG292" i="33" s="1"/>
  <c r="V245" i="33"/>
  <c r="BD245" i="33" s="1"/>
  <c r="AC346" i="33"/>
  <c r="BK346" i="33" s="1"/>
  <c r="AE280" i="33"/>
  <c r="BM280" i="33" s="1"/>
  <c r="G273" i="33"/>
  <c r="P270" i="33"/>
  <c r="AX270" i="33" s="1"/>
  <c r="T368" i="33"/>
  <c r="BB368" i="33" s="1"/>
  <c r="AG365" i="33"/>
  <c r="BO365" i="33" s="1"/>
  <c r="X329" i="33"/>
  <c r="BF329" i="33" s="1"/>
  <c r="J328" i="33"/>
  <c r="AR328" i="33" s="1"/>
  <c r="AB368" i="33"/>
  <c r="BJ368" i="33" s="1"/>
  <c r="N243" i="33"/>
  <c r="AV243" i="33" s="1"/>
  <c r="AC258" i="33"/>
  <c r="BK258" i="33" s="1"/>
  <c r="AH245" i="33"/>
  <c r="BP245" i="33" s="1"/>
  <c r="V238" i="33"/>
  <c r="BD238" i="33" s="1"/>
  <c r="Y331" i="33"/>
  <c r="BG331" i="33" s="1"/>
  <c r="P339" i="33"/>
  <c r="AX339" i="33" s="1"/>
  <c r="L297" i="33"/>
  <c r="AT297" i="33" s="1"/>
  <c r="L238" i="33"/>
  <c r="AT238" i="33" s="1"/>
  <c r="Z264" i="33"/>
  <c r="BH264" i="33" s="1"/>
  <c r="I254" i="33"/>
  <c r="AQ254" i="33" s="1"/>
  <c r="L373" i="33"/>
  <c r="AT373" i="33" s="1"/>
  <c r="AG269" i="33"/>
  <c r="BO269" i="33" s="1"/>
  <c r="M288" i="33"/>
  <c r="AU288" i="33" s="1"/>
  <c r="H258" i="33"/>
  <c r="AP258" i="33" s="1"/>
  <c r="K380" i="33"/>
  <c r="AS380" i="33" s="1"/>
  <c r="V257" i="33"/>
  <c r="BD257" i="33" s="1"/>
  <c r="P240" i="33"/>
  <c r="AX240" i="33" s="1"/>
  <c r="M337" i="33"/>
  <c r="AU337" i="33" s="1"/>
  <c r="H319" i="33"/>
  <c r="AP319" i="33" s="1"/>
  <c r="AI271" i="33"/>
  <c r="BQ271" i="33" s="1"/>
  <c r="N374" i="33"/>
  <c r="AV374" i="33" s="1"/>
  <c r="AE241" i="33"/>
  <c r="BM241" i="33" s="1"/>
  <c r="AF327" i="33"/>
  <c r="BN327" i="33" s="1"/>
  <c r="AF367" i="33"/>
  <c r="BN367" i="33" s="1"/>
  <c r="Q259" i="33"/>
  <c r="AY259" i="33" s="1"/>
  <c r="AC250" i="33"/>
  <c r="BK250" i="33" s="1"/>
  <c r="AK283" i="33"/>
  <c r="BS283" i="33" s="1"/>
  <c r="AJ246" i="33"/>
  <c r="BR246" i="33" s="1"/>
  <c r="X301" i="33"/>
  <c r="BF301" i="33" s="1"/>
  <c r="N265" i="33"/>
  <c r="AV265" i="33" s="1"/>
  <c r="AF380" i="33"/>
  <c r="BN380" i="33" s="1"/>
  <c r="AE340" i="33"/>
  <c r="BM340" i="33" s="1"/>
  <c r="P249" i="33"/>
  <c r="AX249" i="33" s="1"/>
  <c r="I284" i="33"/>
  <c r="AQ284" i="33" s="1"/>
  <c r="P384" i="33"/>
  <c r="AX384" i="33" s="1"/>
  <c r="N357" i="33"/>
  <c r="AV357" i="33" s="1"/>
  <c r="H324" i="33"/>
  <c r="AP324" i="33" s="1"/>
  <c r="N303" i="33"/>
  <c r="AV303" i="33" s="1"/>
  <c r="AK348" i="33"/>
  <c r="BS348" i="33" s="1"/>
  <c r="V273" i="33"/>
  <c r="BD273" i="33" s="1"/>
  <c r="AF350" i="33"/>
  <c r="BN350" i="33" s="1"/>
  <c r="M260" i="33"/>
  <c r="AU260" i="33" s="1"/>
  <c r="W346" i="33"/>
  <c r="BE346" i="33" s="1"/>
  <c r="AA383" i="33"/>
  <c r="BI383" i="33" s="1"/>
  <c r="Z237" i="33"/>
  <c r="BH237" i="33" s="1"/>
  <c r="AJ379" i="33"/>
  <c r="BR379" i="33" s="1"/>
  <c r="W291" i="33"/>
  <c r="BE291" i="33" s="1"/>
  <c r="R343" i="33"/>
  <c r="AZ343" i="33" s="1"/>
  <c r="N342" i="33"/>
  <c r="AV342" i="33" s="1"/>
  <c r="U353" i="33"/>
  <c r="BC353" i="33" s="1"/>
  <c r="AE349" i="33"/>
  <c r="BM349" i="33" s="1"/>
  <c r="Q313" i="33"/>
  <c r="AY313" i="33" s="1"/>
  <c r="O330" i="33"/>
  <c r="AW330" i="33" s="1"/>
  <c r="AK364" i="33"/>
  <c r="BS364" i="33" s="1"/>
  <c r="P298" i="33"/>
  <c r="AX298" i="33" s="1"/>
  <c r="J369" i="33"/>
  <c r="AR369" i="33" s="1"/>
  <c r="G280" i="33"/>
  <c r="AJ266" i="33"/>
  <c r="BR266" i="33" s="1"/>
  <c r="H370" i="33"/>
  <c r="AP370" i="33" s="1"/>
  <c r="K322" i="33"/>
  <c r="AS322" i="33" s="1"/>
  <c r="AH327" i="33"/>
  <c r="BP327" i="33" s="1"/>
  <c r="P356" i="33"/>
  <c r="AX356" i="33" s="1"/>
  <c r="AF357" i="33"/>
  <c r="BN357" i="33" s="1"/>
  <c r="AK252" i="33"/>
  <c r="BS252" i="33" s="1"/>
  <c r="Z379" i="33"/>
  <c r="BH379" i="33" s="1"/>
  <c r="AD264" i="33"/>
  <c r="BL264" i="33" s="1"/>
  <c r="AH365" i="33"/>
  <c r="BP365" i="33" s="1"/>
  <c r="V363" i="33"/>
  <c r="BD363" i="33" s="1"/>
  <c r="H357" i="33"/>
  <c r="AP357" i="33" s="1"/>
  <c r="AK287" i="33"/>
  <c r="BS287" i="33" s="1"/>
  <c r="AE246" i="33"/>
  <c r="BM246" i="33" s="1"/>
  <c r="AE332" i="33"/>
  <c r="BM332" i="33" s="1"/>
  <c r="AB235" i="33"/>
  <c r="BJ235" i="33" s="1"/>
  <c r="I358" i="33"/>
  <c r="AQ358" i="33" s="1"/>
  <c r="P272" i="33"/>
  <c r="AX272" i="33" s="1"/>
  <c r="X266" i="33"/>
  <c r="BF266" i="33" s="1"/>
  <c r="N365" i="33"/>
  <c r="AV365" i="33" s="1"/>
  <c r="L282" i="33"/>
  <c r="AT282" i="33" s="1"/>
  <c r="R256" i="33"/>
  <c r="AZ256" i="33" s="1"/>
  <c r="H287" i="33"/>
  <c r="AP287" i="33" s="1"/>
  <c r="V344" i="33"/>
  <c r="BD344" i="33" s="1"/>
  <c r="R306" i="33"/>
  <c r="AZ306" i="33" s="1"/>
  <c r="AH277" i="33"/>
  <c r="BP277" i="33" s="1"/>
  <c r="AH321" i="33"/>
  <c r="BP321" i="33" s="1"/>
  <c r="AE236" i="33"/>
  <c r="BM236" i="33" s="1"/>
  <c r="AD254" i="33"/>
  <c r="BL254" i="33" s="1"/>
  <c r="H340" i="33"/>
  <c r="AP340" i="33" s="1"/>
  <c r="AG255" i="33"/>
  <c r="BO255" i="33" s="1"/>
  <c r="AC273" i="33"/>
  <c r="BK273" i="33" s="1"/>
  <c r="AA271" i="33"/>
  <c r="BI271" i="33" s="1"/>
  <c r="P341" i="33"/>
  <c r="AX341" i="33" s="1"/>
  <c r="L270" i="33"/>
  <c r="AT270" i="33" s="1"/>
  <c r="AC310" i="33"/>
  <c r="BK310" i="33" s="1"/>
  <c r="J288" i="33"/>
  <c r="AR288" i="33" s="1"/>
  <c r="G337" i="33"/>
  <c r="S269" i="33"/>
  <c r="BA269" i="33" s="1"/>
  <c r="AH349" i="33"/>
  <c r="BP349" i="33" s="1"/>
  <c r="AF275" i="33"/>
  <c r="BN275" i="33" s="1"/>
  <c r="J331" i="33"/>
  <c r="AR331" i="33" s="1"/>
  <c r="H363" i="33"/>
  <c r="AP363" i="33" s="1"/>
  <c r="K347" i="33"/>
  <c r="AS347" i="33" s="1"/>
  <c r="T280" i="33"/>
  <c r="BB280" i="33" s="1"/>
  <c r="W363" i="33"/>
  <c r="BE363" i="33" s="1"/>
  <c r="N269" i="33"/>
  <c r="AV269" i="33" s="1"/>
  <c r="G294" i="33"/>
  <c r="G381" i="33"/>
  <c r="M240" i="33"/>
  <c r="AU240" i="33" s="1"/>
  <c r="S279" i="33"/>
  <c r="BA279" i="33" s="1"/>
  <c r="U334" i="33"/>
  <c r="BC334" i="33" s="1"/>
  <c r="W319" i="33"/>
  <c r="BE319" i="33" s="1"/>
  <c r="T347" i="33"/>
  <c r="BB347" i="33" s="1"/>
  <c r="H243" i="33"/>
  <c r="AP243" i="33" s="1"/>
  <c r="N291" i="33"/>
  <c r="AV291" i="33" s="1"/>
  <c r="Q294" i="33"/>
  <c r="AY294" i="33" s="1"/>
  <c r="AE299" i="33"/>
  <c r="BM299" i="33" s="1"/>
  <c r="AC275" i="33"/>
  <c r="BK275" i="33" s="1"/>
  <c r="W267" i="33"/>
  <c r="BE267" i="33" s="1"/>
  <c r="AH385" i="33"/>
  <c r="BP385" i="33" s="1"/>
  <c r="J255" i="33"/>
  <c r="AR255" i="33" s="1"/>
  <c r="V266" i="33"/>
  <c r="BD266" i="33" s="1"/>
  <c r="J302" i="33"/>
  <c r="AR302" i="33" s="1"/>
  <c r="AE284" i="33"/>
  <c r="BM284" i="33" s="1"/>
  <c r="Z360" i="33"/>
  <c r="BH360" i="33" s="1"/>
  <c r="H335" i="33"/>
  <c r="AP335" i="33" s="1"/>
  <c r="H314" i="33"/>
  <c r="AP314" i="33" s="1"/>
  <c r="AK363" i="33"/>
  <c r="BS363" i="33" s="1"/>
  <c r="AK290" i="33"/>
  <c r="BS290" i="33" s="1"/>
  <c r="X240" i="33"/>
  <c r="BF240" i="33" s="1"/>
  <c r="AH233" i="33"/>
  <c r="BP233" i="33" s="1"/>
  <c r="AD269" i="33"/>
  <c r="BL269" i="33" s="1"/>
  <c r="AA342" i="33"/>
  <c r="BI342" i="33" s="1"/>
  <c r="AB244" i="33"/>
  <c r="BJ244" i="33" s="1"/>
  <c r="H288" i="33"/>
  <c r="AP288" i="33" s="1"/>
  <c r="AJ378" i="33"/>
  <c r="BR378" i="33" s="1"/>
  <c r="R266" i="33"/>
  <c r="AZ266" i="33" s="1"/>
  <c r="Z309" i="33"/>
  <c r="BH309" i="33" s="1"/>
  <c r="N262" i="33"/>
  <c r="AV262" i="33" s="1"/>
  <c r="I373" i="33"/>
  <c r="AQ373" i="33" s="1"/>
  <c r="R363" i="33"/>
  <c r="AZ363" i="33" s="1"/>
  <c r="Z351" i="33"/>
  <c r="BH351" i="33" s="1"/>
  <c r="AG302" i="33"/>
  <c r="BO302" i="33" s="1"/>
  <c r="W287" i="33"/>
  <c r="BE287" i="33" s="1"/>
  <c r="AJ340" i="33"/>
  <c r="BR340" i="33" s="1"/>
  <c r="S376" i="33"/>
  <c r="BA376" i="33" s="1"/>
  <c r="S372" i="33"/>
  <c r="BA372" i="33" s="1"/>
  <c r="X364" i="33"/>
  <c r="BF364" i="33" s="1"/>
  <c r="V291" i="33"/>
  <c r="BD291" i="33" s="1"/>
  <c r="Z279" i="33"/>
  <c r="BH279" i="33" s="1"/>
  <c r="AJ359" i="33"/>
  <c r="BR359" i="33" s="1"/>
  <c r="X338" i="33"/>
  <c r="BF338" i="33" s="1"/>
  <c r="M294" i="33"/>
  <c r="AU294" i="33" s="1"/>
  <c r="P358" i="33"/>
  <c r="AX358" i="33" s="1"/>
  <c r="AC233" i="33"/>
  <c r="BK233" i="33" s="1"/>
  <c r="R369" i="33"/>
  <c r="AZ369" i="33" s="1"/>
  <c r="O325" i="33"/>
  <c r="AW325" i="33" s="1"/>
  <c r="L324" i="33"/>
  <c r="AT324" i="33" s="1"/>
  <c r="AD381" i="33"/>
  <c r="BL381" i="33" s="1"/>
  <c r="Q308" i="33"/>
  <c r="AY308" i="33" s="1"/>
  <c r="AD362" i="33"/>
  <c r="BL362" i="33" s="1"/>
  <c r="I351" i="33"/>
  <c r="AQ351" i="33" s="1"/>
  <c r="S374" i="33"/>
  <c r="BA374" i="33" s="1"/>
  <c r="AH306" i="33"/>
  <c r="BP306" i="33" s="1"/>
  <c r="O317" i="33"/>
  <c r="AW317" i="33" s="1"/>
  <c r="AK355" i="33"/>
  <c r="BS355" i="33" s="1"/>
  <c r="G285" i="33"/>
  <c r="AF339" i="33"/>
  <c r="BN339" i="33" s="1"/>
  <c r="AC338" i="33"/>
  <c r="BK338" i="33" s="1"/>
  <c r="AK316" i="33"/>
  <c r="BS316" i="33" s="1"/>
  <c r="U365" i="33"/>
  <c r="BC365" i="33" s="1"/>
  <c r="AK377" i="33"/>
  <c r="BS377" i="33" s="1"/>
  <c r="Y252" i="33"/>
  <c r="BG252" i="33" s="1"/>
  <c r="U243" i="33"/>
  <c r="BC243" i="33" s="1"/>
  <c r="J300" i="33"/>
  <c r="AR300" i="33" s="1"/>
  <c r="U250" i="33"/>
  <c r="BC250" i="33" s="1"/>
  <c r="O278" i="33"/>
  <c r="AW278" i="33" s="1"/>
  <c r="H306" i="33"/>
  <c r="AP306" i="33" s="1"/>
  <c r="AB327" i="33"/>
  <c r="BJ327" i="33" s="1"/>
  <c r="I375" i="33"/>
  <c r="AQ375" i="33" s="1"/>
  <c r="AI373" i="33"/>
  <c r="BQ373" i="33" s="1"/>
  <c r="O305" i="33"/>
  <c r="AW305" i="33" s="1"/>
  <c r="AI285" i="33"/>
  <c r="BQ285" i="33" s="1"/>
  <c r="AI298" i="33"/>
  <c r="BQ298" i="33" s="1"/>
  <c r="AD308" i="33"/>
  <c r="BL308" i="33" s="1"/>
  <c r="Y256" i="33"/>
  <c r="BG256" i="33" s="1"/>
  <c r="J251" i="33"/>
  <c r="AR251" i="33" s="1"/>
  <c r="O298" i="33"/>
  <c r="AW298" i="33" s="1"/>
  <c r="V302" i="33"/>
  <c r="BD302" i="33" s="1"/>
  <c r="Q288" i="33"/>
  <c r="AY288" i="33" s="1"/>
  <c r="O262" i="33"/>
  <c r="AW262" i="33" s="1"/>
  <c r="H278" i="33"/>
  <c r="AP278" i="33" s="1"/>
  <c r="G254" i="33"/>
  <c r="N337" i="33"/>
  <c r="AV337" i="33" s="1"/>
  <c r="V260" i="33"/>
  <c r="BD260" i="33" s="1"/>
  <c r="AJ295" i="33"/>
  <c r="BR295" i="33" s="1"/>
  <c r="I374" i="33"/>
  <c r="AQ374" i="33" s="1"/>
  <c r="S383" i="33"/>
  <c r="BA383" i="33" s="1"/>
  <c r="V368" i="33"/>
  <c r="BD368" i="33" s="1"/>
  <c r="J383" i="33"/>
  <c r="AR383" i="33" s="1"/>
  <c r="I274" i="33"/>
  <c r="AQ274" i="33" s="1"/>
  <c r="Q292" i="33"/>
  <c r="AY292" i="33" s="1"/>
  <c r="R251" i="33"/>
  <c r="AZ251" i="33" s="1"/>
  <c r="AI362" i="33"/>
  <c r="BQ362" i="33" s="1"/>
  <c r="AG312" i="33"/>
  <c r="BO312" i="33" s="1"/>
  <c r="N370" i="33"/>
  <c r="AV370" i="33" s="1"/>
  <c r="AA384" i="33"/>
  <c r="BI384" i="33" s="1"/>
  <c r="AA269" i="33"/>
  <c r="BI269" i="33" s="1"/>
  <c r="AF241" i="33"/>
  <c r="BN241" i="33" s="1"/>
  <c r="AA294" i="33"/>
  <c r="BI294" i="33" s="1"/>
  <c r="K328" i="33"/>
  <c r="AS328" i="33" s="1"/>
  <c r="AF307" i="33"/>
  <c r="BN307" i="33" s="1"/>
  <c r="P349" i="33"/>
  <c r="AX349" i="33" s="1"/>
  <c r="AD382" i="33"/>
  <c r="BL382" i="33" s="1"/>
  <c r="K257" i="33"/>
  <c r="AS257" i="33" s="1"/>
  <c r="Q353" i="33"/>
  <c r="AY353" i="33" s="1"/>
  <c r="AC284" i="33"/>
  <c r="BK284" i="33" s="1"/>
  <c r="AB362" i="33"/>
  <c r="BJ362" i="33" s="1"/>
  <c r="AD321" i="33"/>
  <c r="BL321" i="33" s="1"/>
  <c r="O246" i="33"/>
  <c r="AW246" i="33" s="1"/>
  <c r="AE312" i="33"/>
  <c r="BM312" i="33" s="1"/>
  <c r="J275" i="33"/>
  <c r="AR275" i="33" s="1"/>
  <c r="R237" i="33"/>
  <c r="AZ237" i="33" s="1"/>
  <c r="T379" i="33"/>
  <c r="BB379" i="33" s="1"/>
  <c r="G338" i="33"/>
  <c r="V353" i="33"/>
  <c r="BD353" i="33" s="1"/>
  <c r="Q316" i="33"/>
  <c r="AY316" i="33" s="1"/>
  <c r="AE347" i="33"/>
  <c r="BM347" i="33" s="1"/>
  <c r="AE366" i="33"/>
  <c r="BM366" i="33" s="1"/>
  <c r="Z269" i="33"/>
  <c r="BH269" i="33" s="1"/>
  <c r="M311" i="33"/>
  <c r="AU311" i="33" s="1"/>
  <c r="AC373" i="33"/>
  <c r="BK373" i="33" s="1"/>
  <c r="X344" i="33"/>
  <c r="BF344" i="33" s="1"/>
  <c r="H385" i="33"/>
  <c r="AP385" i="33" s="1"/>
  <c r="I364" i="33"/>
  <c r="AQ364" i="33" s="1"/>
  <c r="AC362" i="33"/>
  <c r="BK362" i="33" s="1"/>
  <c r="AE242" i="33"/>
  <c r="BM242" i="33" s="1"/>
  <c r="G234" i="33"/>
  <c r="X238" i="33"/>
  <c r="BF238" i="33" s="1"/>
  <c r="H342" i="33"/>
  <c r="AP342" i="33" s="1"/>
  <c r="AI253" i="33"/>
  <c r="BQ253" i="33" s="1"/>
  <c r="R325" i="33"/>
  <c r="AZ325" i="33" s="1"/>
  <c r="AC375" i="33"/>
  <c r="BK375" i="33" s="1"/>
  <c r="AJ306" i="33"/>
  <c r="BR306" i="33" s="1"/>
  <c r="AB321" i="33"/>
  <c r="BJ321" i="33" s="1"/>
  <c r="T259" i="33"/>
  <c r="BB259" i="33" s="1"/>
  <c r="P362" i="33"/>
  <c r="AX362" i="33" s="1"/>
  <c r="AA366" i="33"/>
  <c r="BI366" i="33" s="1"/>
  <c r="I255" i="33"/>
  <c r="AQ255" i="33" s="1"/>
  <c r="U377" i="33"/>
  <c r="BC377" i="33" s="1"/>
  <c r="Z278" i="33"/>
  <c r="BH278" i="33" s="1"/>
  <c r="AF361" i="33"/>
  <c r="BN361" i="33" s="1"/>
  <c r="V354" i="33"/>
  <c r="BD354" i="33" s="1"/>
  <c r="AI323" i="33"/>
  <c r="BQ323" i="33" s="1"/>
  <c r="U350" i="33"/>
  <c r="BC350" i="33" s="1"/>
  <c r="W282" i="33"/>
  <c r="BE282" i="33" s="1"/>
  <c r="AI318" i="33"/>
  <c r="BQ318" i="33" s="1"/>
  <c r="Y244" i="33"/>
  <c r="BG244" i="33" s="1"/>
  <c r="V343" i="33"/>
  <c r="BD343" i="33" s="1"/>
  <c r="Y276" i="33"/>
  <c r="BG276" i="33" s="1"/>
  <c r="AF355" i="33"/>
  <c r="BN355" i="33" s="1"/>
  <c r="I362" i="33"/>
  <c r="AQ362" i="33" s="1"/>
  <c r="K304" i="33"/>
  <c r="AS304" i="33" s="1"/>
  <c r="AG370" i="33"/>
  <c r="BO370" i="33" s="1"/>
  <c r="AE309" i="33"/>
  <c r="BM309" i="33" s="1"/>
  <c r="S380" i="33"/>
  <c r="BA380" i="33" s="1"/>
  <c r="AH339" i="33"/>
  <c r="BP339" i="33" s="1"/>
  <c r="AG360" i="33"/>
  <c r="BO360" i="33" s="1"/>
  <c r="AI385" i="33"/>
  <c r="BQ385" i="33" s="1"/>
  <c r="L380" i="33"/>
  <c r="AT380" i="33" s="1"/>
  <c r="Q338" i="33"/>
  <c r="AY338" i="33" s="1"/>
  <c r="T293" i="33"/>
  <c r="BB293" i="33" s="1"/>
  <c r="R362" i="33"/>
  <c r="AZ362" i="33" s="1"/>
  <c r="Y293" i="33"/>
  <c r="BG293" i="33" s="1"/>
  <c r="T250" i="33"/>
  <c r="BB250" i="33" s="1"/>
  <c r="H330" i="33"/>
  <c r="AP330" i="33" s="1"/>
  <c r="J265" i="33"/>
  <c r="AR265" i="33" s="1"/>
  <c r="T258" i="33"/>
  <c r="BB258" i="33" s="1"/>
  <c r="I275" i="33"/>
  <c r="AQ275" i="33" s="1"/>
  <c r="O382" i="33"/>
  <c r="AW382" i="33" s="1"/>
  <c r="O343" i="33"/>
  <c r="AW343" i="33" s="1"/>
  <c r="K360" i="33"/>
  <c r="AS360" i="33" s="1"/>
  <c r="Y342" i="33"/>
  <c r="BG342" i="33" s="1"/>
  <c r="M326" i="33"/>
  <c r="AU326" i="33" s="1"/>
  <c r="L360" i="33"/>
  <c r="AT360" i="33" s="1"/>
  <c r="AH383" i="33"/>
  <c r="BP383" i="33" s="1"/>
  <c r="M238" i="33"/>
  <c r="AU238" i="33" s="1"/>
  <c r="Y339" i="33"/>
  <c r="BG339" i="33" s="1"/>
  <c r="T244" i="33"/>
  <c r="BB244" i="33" s="1"/>
  <c r="U282" i="33"/>
  <c r="BC282" i="33" s="1"/>
  <c r="N239" i="33"/>
  <c r="AV239" i="33" s="1"/>
  <c r="K334" i="33"/>
  <c r="AS334" i="33" s="1"/>
  <c r="Z330" i="33"/>
  <c r="BH330" i="33" s="1"/>
  <c r="AC332" i="33"/>
  <c r="BK332" i="33" s="1"/>
  <c r="J257" i="33"/>
  <c r="AR257" i="33" s="1"/>
  <c r="Q242" i="33"/>
  <c r="AY242" i="33" s="1"/>
  <c r="R242" i="33"/>
  <c r="AZ242" i="33" s="1"/>
  <c r="U279" i="33"/>
  <c r="BC279" i="33" s="1"/>
  <c r="K247" i="33"/>
  <c r="AS247" i="33" s="1"/>
  <c r="AK378" i="33"/>
  <c r="BS378" i="33" s="1"/>
  <c r="Z298" i="33"/>
  <c r="BH298" i="33" s="1"/>
  <c r="N354" i="33"/>
  <c r="AV354" i="33" s="1"/>
  <c r="X304" i="33"/>
  <c r="BF304" i="33" s="1"/>
  <c r="I344" i="33"/>
  <c r="AQ344" i="33" s="1"/>
  <c r="AC241" i="33"/>
  <c r="BK241" i="33" s="1"/>
  <c r="AE306" i="33"/>
  <c r="BM306" i="33" s="1"/>
  <c r="AC334" i="33"/>
  <c r="BK334" i="33" s="1"/>
  <c r="P379" i="33"/>
  <c r="AX379" i="33" s="1"/>
  <c r="O240" i="33"/>
  <c r="AW240" i="33" s="1"/>
  <c r="X263" i="33"/>
  <c r="BF263" i="33" s="1"/>
  <c r="AA344" i="33"/>
  <c r="BI344" i="33" s="1"/>
  <c r="M365" i="33"/>
  <c r="AU365" i="33" s="1"/>
  <c r="V244" i="33"/>
  <c r="BD244" i="33" s="1"/>
  <c r="T246" i="33"/>
  <c r="BB246" i="33" s="1"/>
  <c r="AH347" i="33"/>
  <c r="BP347" i="33" s="1"/>
  <c r="AG259" i="33"/>
  <c r="BO259" i="33" s="1"/>
  <c r="AK306" i="33"/>
  <c r="BS306" i="33" s="1"/>
  <c r="Q243" i="33"/>
  <c r="AY243" i="33" s="1"/>
  <c r="P254" i="33"/>
  <c r="AX254" i="33" s="1"/>
  <c r="J274" i="33"/>
  <c r="AR274" i="33" s="1"/>
  <c r="AD342" i="33"/>
  <c r="BL342" i="33" s="1"/>
  <c r="AI371" i="33"/>
  <c r="BQ371" i="33" s="1"/>
  <c r="K239" i="33"/>
  <c r="AS239" i="33" s="1"/>
  <c r="R287" i="33"/>
  <c r="AZ287" i="33" s="1"/>
  <c r="H346" i="33"/>
  <c r="AP346" i="33" s="1"/>
  <c r="H244" i="33"/>
  <c r="AP244" i="33" s="1"/>
  <c r="H353" i="33"/>
  <c r="AP353" i="33" s="1"/>
  <c r="Z246" i="33"/>
  <c r="BH246" i="33" s="1"/>
  <c r="AA374" i="33"/>
  <c r="BI374" i="33" s="1"/>
  <c r="T288" i="33"/>
  <c r="BB288" i="33" s="1"/>
  <c r="X358" i="33"/>
  <c r="BF358" i="33" s="1"/>
  <c r="J243" i="33"/>
  <c r="AR243" i="33" s="1"/>
  <c r="T311" i="33"/>
  <c r="BB311" i="33" s="1"/>
  <c r="T375" i="33"/>
  <c r="BB375" i="33" s="1"/>
  <c r="U233" i="33"/>
  <c r="BC233" i="33" s="1"/>
  <c r="AB344" i="33"/>
  <c r="BJ344" i="33" s="1"/>
  <c r="Z259" i="33"/>
  <c r="BH259" i="33" s="1"/>
  <c r="K249" i="33"/>
  <c r="AS249" i="33" s="1"/>
  <c r="AA354" i="33"/>
  <c r="BI354" i="33" s="1"/>
  <c r="AJ350" i="33"/>
  <c r="BR350" i="33" s="1"/>
  <c r="O272" i="33"/>
  <c r="AW272" i="33" s="1"/>
  <c r="AF310" i="33"/>
  <c r="BN310" i="33" s="1"/>
  <c r="AC337" i="33"/>
  <c r="BK337" i="33" s="1"/>
  <c r="J247" i="33"/>
  <c r="AR247" i="33" s="1"/>
  <c r="Y253" i="33"/>
  <c r="BG253" i="33" s="1"/>
  <c r="AH342" i="33"/>
  <c r="BP342" i="33" s="1"/>
  <c r="U370" i="33"/>
  <c r="BC370" i="33" s="1"/>
  <c r="H265" i="33"/>
  <c r="AP265" i="33" s="1"/>
  <c r="R355" i="33"/>
  <c r="AZ355" i="33" s="1"/>
  <c r="Y232" i="33"/>
  <c r="BG232" i="33" s="1"/>
  <c r="P301" i="33"/>
  <c r="AX301" i="33" s="1"/>
  <c r="AD324" i="33"/>
  <c r="BL324" i="33" s="1"/>
  <c r="AH234" i="33"/>
  <c r="BP234" i="33" s="1"/>
  <c r="G359" i="33"/>
  <c r="AK365" i="33"/>
  <c r="BS365" i="33" s="1"/>
  <c r="K367" i="33"/>
  <c r="AS367" i="33" s="1"/>
  <c r="M343" i="33"/>
  <c r="AU343" i="33" s="1"/>
  <c r="AC254" i="33"/>
  <c r="BK254" i="33" s="1"/>
  <c r="V341" i="33"/>
  <c r="BD341" i="33" s="1"/>
  <c r="K332" i="33"/>
  <c r="AS332" i="33" s="1"/>
  <c r="AI306" i="33"/>
  <c r="BQ306" i="33" s="1"/>
  <c r="G305" i="33"/>
  <c r="T294" i="33"/>
  <c r="BB294" i="33" s="1"/>
  <c r="S233" i="33"/>
  <c r="BA233" i="33" s="1"/>
  <c r="Q342" i="33"/>
  <c r="AY342" i="33" s="1"/>
  <c r="N346" i="33"/>
  <c r="AV346" i="33" s="1"/>
  <c r="AH379" i="33"/>
  <c r="BP379" i="33" s="1"/>
  <c r="Q345" i="33"/>
  <c r="AY345" i="33" s="1"/>
  <c r="L244" i="33"/>
  <c r="AT244" i="33" s="1"/>
  <c r="AE385" i="33"/>
  <c r="BM385" i="33" s="1"/>
  <c r="U374" i="33"/>
  <c r="BC374" i="33" s="1"/>
  <c r="AD346" i="33"/>
  <c r="BL346" i="33" s="1"/>
  <c r="Z252" i="33"/>
  <c r="BH252" i="33" s="1"/>
  <c r="AF379" i="33"/>
  <c r="BN379" i="33" s="1"/>
  <c r="U262" i="33"/>
  <c r="BC262" i="33" s="1"/>
  <c r="L371" i="33"/>
  <c r="AT371" i="33" s="1"/>
  <c r="M384" i="33"/>
  <c r="AU384" i="33" s="1"/>
  <c r="S375" i="33"/>
  <c r="BA375" i="33" s="1"/>
  <c r="Z349" i="33"/>
  <c r="BH349" i="33" s="1"/>
  <c r="J298" i="33"/>
  <c r="AR298" i="33" s="1"/>
  <c r="Q317" i="33"/>
  <c r="AY317" i="33" s="1"/>
  <c r="AG336" i="33"/>
  <c r="BO336" i="33" s="1"/>
  <c r="AD338" i="33"/>
  <c r="BL338" i="33" s="1"/>
  <c r="AE314" i="33"/>
  <c r="BM314" i="33" s="1"/>
  <c r="N272" i="33"/>
  <c r="AV272" i="33" s="1"/>
  <c r="Z377" i="33"/>
  <c r="BH377" i="33" s="1"/>
  <c r="U232" i="33"/>
  <c r="BC232" i="33" s="1"/>
  <c r="AF234" i="33"/>
  <c r="BN234" i="33" s="1"/>
  <c r="Y325" i="33"/>
  <c r="BG325" i="33" s="1"/>
  <c r="X349" i="33"/>
  <c r="BF349" i="33" s="1"/>
  <c r="I332" i="33"/>
  <c r="AQ332" i="33" s="1"/>
  <c r="Y238" i="33"/>
  <c r="BG238" i="33" s="1"/>
  <c r="R308" i="33"/>
  <c r="AZ308" i="33" s="1"/>
  <c r="V304" i="33"/>
  <c r="BD304" i="33" s="1"/>
  <c r="O314" i="33"/>
  <c r="AW314" i="33" s="1"/>
  <c r="R345" i="33"/>
  <c r="AZ345" i="33" s="1"/>
  <c r="G274" i="33"/>
  <c r="T337" i="33"/>
  <c r="BB337" i="33" s="1"/>
  <c r="H369" i="33"/>
  <c r="AP369" i="33" s="1"/>
  <c r="T363" i="33"/>
  <c r="BB363" i="33" s="1"/>
  <c r="AF299" i="33"/>
  <c r="BN299" i="33" s="1"/>
  <c r="W277" i="33"/>
  <c r="BE277" i="33" s="1"/>
  <c r="K285" i="33"/>
  <c r="AS285" i="33" s="1"/>
  <c r="S326" i="33"/>
  <c r="BA326" i="33" s="1"/>
  <c r="O351" i="33"/>
  <c r="AW351" i="33" s="1"/>
  <c r="AB263" i="33"/>
  <c r="BJ263" i="33" s="1"/>
  <c r="AE277" i="33"/>
  <c r="BM277" i="33" s="1"/>
  <c r="Y329" i="33"/>
  <c r="BG329" i="33" s="1"/>
  <c r="U260" i="33"/>
  <c r="BC260" i="33" s="1"/>
  <c r="AI379" i="33"/>
  <c r="BQ379" i="33" s="1"/>
  <c r="AE376" i="33"/>
  <c r="BM376" i="33" s="1"/>
  <c r="AE372" i="33"/>
  <c r="BM372" i="33" s="1"/>
  <c r="P317" i="33"/>
  <c r="AX317" i="33" s="1"/>
  <c r="M257" i="33"/>
  <c r="AU257" i="33" s="1"/>
  <c r="H383" i="33"/>
  <c r="AP383" i="33" s="1"/>
  <c r="S249" i="33"/>
  <c r="BA249" i="33" s="1"/>
  <c r="AI249" i="33"/>
  <c r="BQ249" i="33" s="1"/>
  <c r="U253" i="33"/>
  <c r="BC253" i="33" s="1"/>
  <c r="V319" i="33"/>
  <c r="BD319" i="33" s="1"/>
  <c r="AG236" i="33"/>
  <c r="BO236" i="33" s="1"/>
  <c r="G368" i="33"/>
  <c r="AH335" i="33"/>
  <c r="BP335" i="33" s="1"/>
  <c r="Q249" i="33"/>
  <c r="AY249" i="33" s="1"/>
  <c r="W283" i="33"/>
  <c r="BE283" i="33" s="1"/>
  <c r="V267" i="33"/>
  <c r="BD267" i="33" s="1"/>
  <c r="I359" i="33"/>
  <c r="AQ359" i="33" s="1"/>
  <c r="Z321" i="33"/>
  <c r="BH321" i="33" s="1"/>
  <c r="AD287" i="33"/>
  <c r="BL287" i="33" s="1"/>
  <c r="AJ247" i="33"/>
  <c r="BR247" i="33" s="1"/>
  <c r="O255" i="33"/>
  <c r="AW255" i="33" s="1"/>
  <c r="Y298" i="33"/>
  <c r="BG298" i="33" s="1"/>
  <c r="H259" i="33"/>
  <c r="AP259" i="33" s="1"/>
  <c r="S320" i="33"/>
  <c r="BA320" i="33" s="1"/>
  <c r="G367" i="33"/>
  <c r="AA309" i="33"/>
  <c r="BI309" i="33" s="1"/>
  <c r="N270" i="33"/>
  <c r="AV270" i="33" s="1"/>
  <c r="Q250" i="33"/>
  <c r="AY250" i="33" s="1"/>
  <c r="V264" i="33"/>
  <c r="BD264" i="33" s="1"/>
  <c r="AF328" i="33"/>
  <c r="BN328" i="33" s="1"/>
  <c r="S304" i="33"/>
  <c r="BA304" i="33" s="1"/>
  <c r="H285" i="33"/>
  <c r="AP285" i="33" s="1"/>
  <c r="G314" i="33"/>
  <c r="AD373" i="33"/>
  <c r="BL373" i="33" s="1"/>
  <c r="AF266" i="33"/>
  <c r="BN266" i="33" s="1"/>
  <c r="I315" i="33"/>
  <c r="AQ315" i="33" s="1"/>
  <c r="AC292" i="33"/>
  <c r="BK292" i="33" s="1"/>
  <c r="AA363" i="33"/>
  <c r="BI363" i="33" s="1"/>
  <c r="AC323" i="33"/>
  <c r="BK323" i="33" s="1"/>
  <c r="AD267" i="33"/>
  <c r="BL267" i="33" s="1"/>
  <c r="M336" i="33"/>
  <c r="AU336" i="33" s="1"/>
  <c r="P279" i="33"/>
  <c r="AX279" i="33" s="1"/>
  <c r="K274" i="33"/>
  <c r="AS274" i="33" s="1"/>
  <c r="H254" i="33"/>
  <c r="AP254" i="33" s="1"/>
  <c r="J363" i="33"/>
  <c r="AR363" i="33" s="1"/>
  <c r="U344" i="33"/>
  <c r="BC344" i="33" s="1"/>
  <c r="P345" i="33"/>
  <c r="AX345" i="33" s="1"/>
  <c r="P375" i="33"/>
  <c r="AX375" i="33" s="1"/>
  <c r="AE337" i="33"/>
  <c r="BM337" i="33" s="1"/>
  <c r="N328" i="33"/>
  <c r="AV328" i="33" s="1"/>
  <c r="AE379" i="33"/>
  <c r="BM379" i="33" s="1"/>
  <c r="AB315" i="33"/>
  <c r="BJ315" i="33" s="1"/>
  <c r="AC354" i="33"/>
  <c r="BK354" i="33" s="1"/>
  <c r="O288" i="33"/>
  <c r="AW288" i="33" s="1"/>
  <c r="AH247" i="33"/>
  <c r="BP247" i="33" s="1"/>
  <c r="AD266" i="33"/>
  <c r="BL266" i="33" s="1"/>
  <c r="S369" i="33"/>
  <c r="BA369" i="33" s="1"/>
  <c r="P260" i="33"/>
  <c r="AX260" i="33" s="1"/>
  <c r="I365" i="33"/>
  <c r="AQ365" i="33" s="1"/>
  <c r="AJ308" i="33"/>
  <c r="BR308" i="33" s="1"/>
  <c r="K327" i="33"/>
  <c r="AS327" i="33" s="1"/>
  <c r="AE330" i="33"/>
  <c r="BM330" i="33" s="1"/>
  <c r="J306" i="33"/>
  <c r="AR306" i="33" s="1"/>
  <c r="AI345" i="33"/>
  <c r="BQ345" i="33" s="1"/>
  <c r="H304" i="33"/>
  <c r="AP304" i="33" s="1"/>
  <c r="R276" i="33"/>
  <c r="AZ276" i="33" s="1"/>
  <c r="AC235" i="33"/>
  <c r="BK235" i="33" s="1"/>
  <c r="AC313" i="33"/>
  <c r="BK313" i="33" s="1"/>
  <c r="L256" i="33"/>
  <c r="AT256" i="33" s="1"/>
  <c r="AG294" i="33"/>
  <c r="BO294" i="33" s="1"/>
  <c r="M371" i="33"/>
  <c r="AU371" i="33" s="1"/>
  <c r="W364" i="33"/>
  <c r="BE364" i="33" s="1"/>
  <c r="AH302" i="33"/>
  <c r="BP302" i="33" s="1"/>
  <c r="AC356" i="33"/>
  <c r="BK356" i="33" s="1"/>
  <c r="AH312" i="33"/>
  <c r="BP312" i="33" s="1"/>
  <c r="P352" i="33"/>
  <c r="AX352" i="33" s="1"/>
  <c r="I266" i="33"/>
  <c r="AQ266" i="33" s="1"/>
  <c r="Q241" i="33"/>
  <c r="AY241" i="33" s="1"/>
  <c r="W327" i="33"/>
  <c r="BE327" i="33" s="1"/>
  <c r="AG330" i="33"/>
  <c r="BO330" i="33" s="1"/>
  <c r="AJ323" i="33"/>
  <c r="BR323" i="33" s="1"/>
  <c r="R270" i="33"/>
  <c r="AZ270" i="33" s="1"/>
  <c r="P278" i="33"/>
  <c r="AX278" i="33" s="1"/>
  <c r="Z255" i="33"/>
  <c r="BH255" i="33" s="1"/>
  <c r="AJ369" i="33"/>
  <c r="BR369" i="33" s="1"/>
  <c r="K357" i="33"/>
  <c r="AS357" i="33" s="1"/>
  <c r="W251" i="33"/>
  <c r="BE251" i="33" s="1"/>
  <c r="R365" i="33"/>
  <c r="AZ365" i="33" s="1"/>
  <c r="G286" i="33"/>
  <c r="M292" i="33"/>
  <c r="AU292" i="33" s="1"/>
  <c r="W358" i="33"/>
  <c r="BE358" i="33" s="1"/>
  <c r="Y383" i="33"/>
  <c r="BG383" i="33" s="1"/>
  <c r="L293" i="33"/>
  <c r="AT293" i="33" s="1"/>
  <c r="Z271" i="33"/>
  <c r="BH271" i="33" s="1"/>
  <c r="N356" i="33"/>
  <c r="AV356" i="33" s="1"/>
  <c r="AH238" i="33"/>
  <c r="BP238" i="33" s="1"/>
  <c r="AG276" i="33"/>
  <c r="BO276" i="33" s="1"/>
  <c r="AG328" i="33"/>
  <c r="BO328" i="33" s="1"/>
  <c r="M266" i="33"/>
  <c r="AU266" i="33" s="1"/>
  <c r="AJ347" i="33"/>
  <c r="BR347" i="33" s="1"/>
  <c r="AA323" i="33"/>
  <c r="BI323" i="33" s="1"/>
  <c r="AE367" i="33"/>
  <c r="BM367" i="33" s="1"/>
  <c r="U352" i="33"/>
  <c r="BC352" i="33" s="1"/>
  <c r="S281" i="33"/>
  <c r="BA281" i="33" s="1"/>
  <c r="AA276" i="33"/>
  <c r="BI276" i="33" s="1"/>
  <c r="V288" i="33"/>
  <c r="BD288" i="33" s="1"/>
  <c r="AC315" i="33"/>
  <c r="BK315" i="33" s="1"/>
  <c r="M333" i="33"/>
  <c r="AU333" i="33" s="1"/>
  <c r="Y305" i="33"/>
  <c r="BG305" i="33" s="1"/>
  <c r="Q330" i="33"/>
  <c r="AY330" i="33" s="1"/>
  <c r="AF284" i="33"/>
  <c r="BN284" i="33" s="1"/>
  <c r="Q384" i="33"/>
  <c r="AY384" i="33" s="1"/>
  <c r="U265" i="33"/>
  <c r="BC265" i="33" s="1"/>
  <c r="V271" i="33"/>
  <c r="BD271" i="33" s="1"/>
  <c r="V355" i="33"/>
  <c r="BD355" i="33" s="1"/>
  <c r="J333" i="33"/>
  <c r="AR333" i="33" s="1"/>
  <c r="AA367" i="33"/>
  <c r="BI367" i="33" s="1"/>
  <c r="AF245" i="33"/>
  <c r="BN245" i="33" s="1"/>
  <c r="AG315" i="33"/>
  <c r="BO315" i="33" s="1"/>
  <c r="V294" i="33"/>
  <c r="BD294" i="33" s="1"/>
  <c r="AI291" i="33"/>
  <c r="BQ291" i="33" s="1"/>
  <c r="AI380" i="33"/>
  <c r="BQ380" i="33" s="1"/>
  <c r="W353" i="33"/>
  <c r="BE353" i="33" s="1"/>
  <c r="Q358" i="33"/>
  <c r="AY358" i="33" s="1"/>
  <c r="AB364" i="33"/>
  <c r="BJ364" i="33" s="1"/>
  <c r="N237" i="33"/>
  <c r="AV237" i="33" s="1"/>
  <c r="R247" i="33"/>
  <c r="AZ247" i="33" s="1"/>
  <c r="AA273" i="33"/>
  <c r="BI273" i="33" s="1"/>
  <c r="AH297" i="33"/>
  <c r="BP297" i="33" s="1"/>
  <c r="J379" i="33"/>
  <c r="AR379" i="33" s="1"/>
  <c r="H235" i="33"/>
  <c r="AP235" i="33" s="1"/>
  <c r="G261" i="33"/>
  <c r="I248" i="33"/>
  <c r="AQ248" i="33" s="1"/>
  <c r="X280" i="33"/>
  <c r="BF280" i="33" s="1"/>
  <c r="Q266" i="33"/>
  <c r="AY266" i="33" s="1"/>
  <c r="M256" i="33"/>
  <c r="AU256" i="33" s="1"/>
  <c r="Y349" i="33"/>
  <c r="BG349" i="33" s="1"/>
  <c r="Q365" i="33"/>
  <c r="AY365" i="33" s="1"/>
  <c r="Z288" i="33"/>
  <c r="BH288" i="33" s="1"/>
  <c r="AB385" i="33"/>
  <c r="BJ385" i="33" s="1"/>
  <c r="AJ357" i="33"/>
  <c r="BR357" i="33" s="1"/>
  <c r="AI361" i="33"/>
  <c r="BQ361" i="33" s="1"/>
  <c r="M352" i="33"/>
  <c r="AU352" i="33" s="1"/>
  <c r="AI277" i="33"/>
  <c r="BQ277" i="33" s="1"/>
  <c r="T372" i="33"/>
  <c r="BB372" i="33" s="1"/>
  <c r="T376" i="33"/>
  <c r="BB376" i="33" s="1"/>
  <c r="N313" i="33"/>
  <c r="AV313" i="33" s="1"/>
  <c r="O374" i="33"/>
  <c r="AW374" i="33" s="1"/>
  <c r="L251" i="33"/>
  <c r="AT251" i="33" s="1"/>
  <c r="Y265" i="33"/>
  <c r="BG265" i="33" s="1"/>
  <c r="S316" i="33"/>
  <c r="BA316" i="33" s="1"/>
  <c r="J268" i="33"/>
  <c r="AR268" i="33" s="1"/>
  <c r="Q323" i="33"/>
  <c r="AY323" i="33" s="1"/>
  <c r="AH329" i="33"/>
  <c r="BP329" i="33" s="1"/>
  <c r="O295" i="33"/>
  <c r="AW295" i="33" s="1"/>
  <c r="AC238" i="33"/>
  <c r="BK238" i="33" s="1"/>
  <c r="H361" i="33"/>
  <c r="AP361" i="33" s="1"/>
  <c r="M298" i="33"/>
  <c r="AU298" i="33" s="1"/>
  <c r="Y320" i="33"/>
  <c r="BG320" i="33" s="1"/>
  <c r="AJ254" i="33"/>
  <c r="BR254" i="33" s="1"/>
  <c r="O380" i="33"/>
  <c r="AW380" i="33" s="1"/>
  <c r="I313" i="33"/>
  <c r="AQ313" i="33" s="1"/>
  <c r="M335" i="33"/>
  <c r="AU335" i="33" s="1"/>
  <c r="W318" i="33"/>
  <c r="BE318" i="33" s="1"/>
  <c r="AE289" i="33"/>
  <c r="BM289" i="33" s="1"/>
  <c r="AI375" i="33"/>
  <c r="BQ375" i="33" s="1"/>
  <c r="Y352" i="33"/>
  <c r="BG352" i="33" s="1"/>
  <c r="X233" i="33"/>
  <c r="BF233" i="33" s="1"/>
  <c r="AJ362" i="33"/>
  <c r="BR362" i="33" s="1"/>
  <c r="U267" i="33"/>
  <c r="BC267" i="33" s="1"/>
  <c r="H232" i="33"/>
  <c r="AP232" i="33" s="1"/>
  <c r="Z354" i="33"/>
  <c r="BH354" i="33" s="1"/>
  <c r="I269" i="33"/>
  <c r="AQ269" i="33" s="1"/>
  <c r="AG286" i="33"/>
  <c r="BO286" i="33" s="1"/>
  <c r="U380" i="33"/>
  <c r="BC380" i="33" s="1"/>
  <c r="W310" i="33"/>
  <c r="BE310" i="33" s="1"/>
  <c r="N364" i="33"/>
  <c r="AV364" i="33" s="1"/>
  <c r="AA245" i="33"/>
  <c r="BI245" i="33" s="1"/>
  <c r="N373" i="33"/>
  <c r="AV373" i="33" s="1"/>
  <c r="T364" i="33"/>
  <c r="BB364" i="33" s="1"/>
  <c r="AA346" i="33"/>
  <c r="BI346" i="33" s="1"/>
  <c r="AD384" i="33"/>
  <c r="BL384" i="33" s="1"/>
  <c r="R295" i="33"/>
  <c r="AZ295" i="33" s="1"/>
  <c r="N367" i="33"/>
  <c r="AV367" i="33" s="1"/>
  <c r="AE338" i="33"/>
  <c r="BM338" i="33" s="1"/>
  <c r="Y248" i="33"/>
  <c r="BG248" i="33" s="1"/>
  <c r="Z361" i="33"/>
  <c r="BH361" i="33" s="1"/>
  <c r="P258" i="33"/>
  <c r="AX258" i="33" s="1"/>
  <c r="V249" i="33"/>
  <c r="BD249" i="33" s="1"/>
  <c r="R310" i="33"/>
  <c r="AZ310" i="33" s="1"/>
  <c r="Y235" i="33"/>
  <c r="BG235" i="33" s="1"/>
  <c r="Y321" i="33"/>
  <c r="BG321" i="33" s="1"/>
  <c r="P333" i="33"/>
  <c r="AX333" i="33" s="1"/>
  <c r="AJ278" i="33"/>
  <c r="BR278" i="33" s="1"/>
  <c r="Y357" i="33"/>
  <c r="BG357" i="33" s="1"/>
  <c r="R263" i="33"/>
  <c r="AZ263" i="33" s="1"/>
  <c r="N371" i="33"/>
  <c r="AV371" i="33" s="1"/>
  <c r="L367" i="33"/>
  <c r="AT367" i="33" s="1"/>
  <c r="L339" i="33"/>
  <c r="AT339" i="33" s="1"/>
  <c r="AE249" i="33"/>
  <c r="BM249" i="33" s="1"/>
  <c r="W333" i="33"/>
  <c r="BE333" i="33" s="1"/>
  <c r="X305" i="33"/>
  <c r="BF305" i="33" s="1"/>
  <c r="V316" i="33"/>
  <c r="BD316" i="33" s="1"/>
  <c r="S255" i="33"/>
  <c r="BA255" i="33" s="1"/>
  <c r="AF364" i="33"/>
  <c r="BN364" i="33" s="1"/>
  <c r="AH263" i="33"/>
  <c r="BP263" i="33" s="1"/>
  <c r="Z233" i="33"/>
  <c r="BH233" i="33" s="1"/>
  <c r="G233" i="33"/>
  <c r="Y377" i="33"/>
  <c r="BG377" i="33" s="1"/>
  <c r="X345" i="33"/>
  <c r="BF345" i="33" s="1"/>
  <c r="M324" i="33"/>
  <c r="AU324" i="33" s="1"/>
  <c r="Y300" i="33"/>
  <c r="BG300" i="33" s="1"/>
  <c r="AF354" i="33"/>
  <c r="BN354" i="33" s="1"/>
  <c r="AE256" i="33"/>
  <c r="BM256" i="33" s="1"/>
  <c r="X321" i="33"/>
  <c r="BF321" i="33" s="1"/>
  <c r="AI381" i="33"/>
  <c r="BQ381" i="33" s="1"/>
  <c r="AB340" i="33"/>
  <c r="BJ340" i="33" s="1"/>
  <c r="L267" i="33"/>
  <c r="AT267" i="33" s="1"/>
  <c r="H271" i="33"/>
  <c r="AP271" i="33" s="1"/>
  <c r="G295" i="33"/>
  <c r="AG326" i="33"/>
  <c r="BO326" i="33" s="1"/>
  <c r="AE262" i="33"/>
  <c r="BM262" i="33" s="1"/>
  <c r="X247" i="33"/>
  <c r="BF247" i="33" s="1"/>
  <c r="AH236" i="33"/>
  <c r="BP236" i="33" s="1"/>
  <c r="U305" i="33"/>
  <c r="BC305" i="33" s="1"/>
  <c r="W254" i="33"/>
  <c r="BE254" i="33" s="1"/>
  <c r="AF269" i="33"/>
  <c r="BN269" i="33" s="1"/>
  <c r="AE359" i="33"/>
  <c r="BM359" i="33" s="1"/>
  <c r="I257" i="33"/>
  <c r="AQ257" i="33" s="1"/>
  <c r="K298" i="33"/>
  <c r="AS298" i="33" s="1"/>
  <c r="W344" i="33"/>
  <c r="BE344" i="33" s="1"/>
  <c r="AH282" i="33"/>
  <c r="BP282" i="33" s="1"/>
  <c r="R319" i="33"/>
  <c r="AZ319" i="33" s="1"/>
  <c r="J336" i="33"/>
  <c r="AR336" i="33" s="1"/>
  <c r="AG283" i="33"/>
  <c r="BO283" i="33" s="1"/>
  <c r="AH320" i="33"/>
  <c r="BP320" i="33" s="1"/>
  <c r="AC385" i="33"/>
  <c r="BK385" i="33" s="1"/>
  <c r="W380" i="33"/>
  <c r="BE380" i="33" s="1"/>
  <c r="AF260" i="33"/>
  <c r="BN260" i="33" s="1"/>
  <c r="U274" i="33"/>
  <c r="BC274" i="33" s="1"/>
  <c r="R347" i="33"/>
  <c r="AZ347" i="33" s="1"/>
  <c r="Z317" i="33"/>
  <c r="BH317" i="33" s="1"/>
  <c r="L246" i="33"/>
  <c r="AT246" i="33" s="1"/>
  <c r="S355" i="33"/>
  <c r="BA355" i="33" s="1"/>
  <c r="S377" i="33"/>
  <c r="BA377" i="33" s="1"/>
  <c r="J253" i="33"/>
  <c r="AR253" i="33" s="1"/>
  <c r="M283" i="33"/>
  <c r="AU283" i="33" s="1"/>
  <c r="AE344" i="33"/>
  <c r="BM344" i="33" s="1"/>
  <c r="L300" i="33"/>
  <c r="AT300" i="33" s="1"/>
  <c r="W260" i="33"/>
  <c r="BE260" i="33" s="1"/>
  <c r="AC312" i="33"/>
  <c r="BK312" i="33" s="1"/>
  <c r="O375" i="33"/>
  <c r="AW375" i="33" s="1"/>
  <c r="AB268" i="33"/>
  <c r="BJ268" i="33" s="1"/>
  <c r="AJ356" i="33"/>
  <c r="BR356" i="33" s="1"/>
  <c r="AC381" i="33"/>
  <c r="BK381" i="33" s="1"/>
  <c r="AI261" i="33"/>
  <c r="BQ261" i="33" s="1"/>
  <c r="AH255" i="33"/>
  <c r="BP255" i="33" s="1"/>
  <c r="AF349" i="33"/>
  <c r="BN349" i="33" s="1"/>
  <c r="O315" i="33"/>
  <c r="AW315" i="33" s="1"/>
  <c r="X253" i="33"/>
  <c r="BF253" i="33" s="1"/>
  <c r="R232" i="33"/>
  <c r="AZ232" i="33" s="1"/>
  <c r="W377" i="33"/>
  <c r="BE377" i="33" s="1"/>
  <c r="O282" i="33"/>
  <c r="AW282" i="33" s="1"/>
  <c r="AG359" i="33"/>
  <c r="BO359" i="33" s="1"/>
  <c r="H247" i="33"/>
  <c r="AP247" i="33" s="1"/>
  <c r="Q304" i="33"/>
  <c r="AY304" i="33" s="1"/>
  <c r="T342" i="33"/>
  <c r="BB342" i="33" s="1"/>
  <c r="AJ325" i="33"/>
  <c r="BR325" i="33" s="1"/>
  <c r="H375" i="33"/>
  <c r="AP375" i="33" s="1"/>
  <c r="Q291" i="33"/>
  <c r="AY291" i="33" s="1"/>
  <c r="AB302" i="33"/>
  <c r="BJ302" i="33" s="1"/>
  <c r="AC357" i="33"/>
  <c r="BK357" i="33" s="1"/>
  <c r="V320" i="33"/>
  <c r="BD320" i="33" s="1"/>
  <c r="AG346" i="33"/>
  <c r="BO346" i="33" s="1"/>
  <c r="S252" i="33"/>
  <c r="BA252" i="33" s="1"/>
  <c r="AE368" i="33"/>
  <c r="BM368" i="33" s="1"/>
  <c r="Q343" i="33"/>
  <c r="AY343" i="33" s="1"/>
  <c r="AD317" i="33"/>
  <c r="BL317" i="33" s="1"/>
  <c r="K286" i="33"/>
  <c r="AS286" i="33" s="1"/>
  <c r="AI262" i="33"/>
  <c r="BQ262" i="33" s="1"/>
  <c r="O311" i="33"/>
  <c r="AW311" i="33" s="1"/>
  <c r="U327" i="33"/>
  <c r="BC327" i="33" s="1"/>
  <c r="AI237" i="33"/>
  <c r="BQ237" i="33" s="1"/>
  <c r="L248" i="33"/>
  <c r="AT248" i="33" s="1"/>
  <c r="AF277" i="33"/>
  <c r="BN277" i="33" s="1"/>
  <c r="G384" i="33"/>
  <c r="Q319" i="33"/>
  <c r="AY319" i="33" s="1"/>
  <c r="Q248" i="33"/>
  <c r="AY248" i="33" s="1"/>
  <c r="S356" i="33"/>
  <c r="BA356" i="33" s="1"/>
  <c r="AF286" i="33"/>
  <c r="BN286" i="33" s="1"/>
  <c r="U286" i="33"/>
  <c r="BC286" i="33" s="1"/>
  <c r="X310" i="33"/>
  <c r="BF310" i="33" s="1"/>
  <c r="U268" i="33"/>
  <c r="BC268" i="33" s="1"/>
  <c r="W321" i="33"/>
  <c r="BE321" i="33" s="1"/>
  <c r="AK347" i="33"/>
  <c r="BS347" i="33" s="1"/>
  <c r="AF268" i="33"/>
  <c r="BN268" i="33" s="1"/>
  <c r="I260" i="33"/>
  <c r="AQ260" i="33" s="1"/>
  <c r="AI242" i="33"/>
  <c r="BQ242" i="33" s="1"/>
  <c r="I294" i="33"/>
  <c r="AQ294" i="33" s="1"/>
  <c r="W367" i="33"/>
  <c r="BE367" i="33" s="1"/>
  <c r="K262" i="33"/>
  <c r="AS262" i="33" s="1"/>
  <c r="R275" i="33"/>
  <c r="AZ275" i="33" s="1"/>
  <c r="O238" i="33"/>
  <c r="AW238" i="33" s="1"/>
  <c r="AJ365" i="33"/>
  <c r="BR365" i="33" s="1"/>
  <c r="AA306" i="33"/>
  <c r="BI306" i="33" s="1"/>
  <c r="AH314" i="33"/>
  <c r="BP314" i="33" s="1"/>
  <c r="X245" i="33"/>
  <c r="BF245" i="33" s="1"/>
  <c r="AF292" i="33"/>
  <c r="BN292" i="33" s="1"/>
  <c r="AA372" i="33"/>
  <c r="BI372" i="33" s="1"/>
  <c r="AA376" i="33"/>
  <c r="BI376" i="33" s="1"/>
  <c r="P295" i="33"/>
  <c r="AX295" i="33" s="1"/>
  <c r="AH262" i="33"/>
  <c r="BP262" i="33" s="1"/>
  <c r="V258" i="33"/>
  <c r="BD258" i="33" s="1"/>
  <c r="AK294" i="33"/>
  <c r="BS294" i="33" s="1"/>
  <c r="X251" i="33"/>
  <c r="BF251" i="33" s="1"/>
  <c r="W323" i="33"/>
  <c r="BE323" i="33" s="1"/>
  <c r="Q301" i="33"/>
  <c r="AY301" i="33" s="1"/>
  <c r="AA244" i="33"/>
  <c r="BI244" i="33" s="1"/>
  <c r="X309" i="33"/>
  <c r="BF309" i="33" s="1"/>
  <c r="J371" i="33"/>
  <c r="AR371" i="33" s="1"/>
  <c r="N267" i="33"/>
  <c r="AV267" i="33" s="1"/>
  <c r="O285" i="33"/>
  <c r="AW285" i="33" s="1"/>
  <c r="L262" i="33"/>
  <c r="AT262" i="33" s="1"/>
  <c r="Z286" i="33"/>
  <c r="BH286" i="33" s="1"/>
  <c r="AE384" i="33"/>
  <c r="BM384" i="33" s="1"/>
  <c r="V297" i="33"/>
  <c r="BD297" i="33" s="1"/>
  <c r="AD322" i="33"/>
  <c r="BL322" i="33" s="1"/>
  <c r="AC318" i="33"/>
  <c r="BK318" i="33" s="1"/>
  <c r="H358" i="33"/>
  <c r="AP358" i="33" s="1"/>
  <c r="Y356" i="33"/>
  <c r="BG356" i="33" s="1"/>
  <c r="AF287" i="33"/>
  <c r="BN287" i="33" s="1"/>
  <c r="I278" i="33"/>
  <c r="AQ278" i="33" s="1"/>
  <c r="R281" i="33"/>
  <c r="AZ281" i="33" s="1"/>
  <c r="H309" i="33"/>
  <c r="AP309" i="33" s="1"/>
  <c r="AJ285" i="33"/>
  <c r="BR285" i="33" s="1"/>
  <c r="O321" i="33"/>
  <c r="AW321" i="33" s="1"/>
  <c r="P381" i="33"/>
  <c r="AX381" i="33" s="1"/>
  <c r="AG238" i="33"/>
  <c r="BO238" i="33" s="1"/>
  <c r="X383" i="33"/>
  <c r="BF383" i="33" s="1"/>
  <c r="U297" i="33"/>
  <c r="BC297" i="33" s="1"/>
  <c r="N275" i="33"/>
  <c r="AV275" i="33" s="1"/>
  <c r="X319" i="33"/>
  <c r="BF319" i="33" s="1"/>
  <c r="AE318" i="33"/>
  <c r="BM318" i="33" s="1"/>
  <c r="N331" i="33"/>
  <c r="AV331" i="33" s="1"/>
  <c r="AE237" i="33"/>
  <c r="BM237" i="33" s="1"/>
  <c r="M284" i="33"/>
  <c r="AU284" i="33" s="1"/>
  <c r="Y324" i="33"/>
  <c r="BG324" i="33" s="1"/>
  <c r="AB333" i="33"/>
  <c r="BJ333" i="33" s="1"/>
  <c r="Z289" i="33"/>
  <c r="BH289" i="33" s="1"/>
  <c r="AG322" i="33"/>
  <c r="BO322" i="33" s="1"/>
  <c r="AG264" i="33"/>
  <c r="BO264" i="33" s="1"/>
  <c r="Q332" i="33"/>
  <c r="AY332" i="33" s="1"/>
  <c r="O332" i="33"/>
  <c r="AW332" i="33" s="1"/>
  <c r="L250" i="33"/>
  <c r="AT250" i="33" s="1"/>
  <c r="H355" i="33"/>
  <c r="AP355" i="33" s="1"/>
  <c r="S270" i="33"/>
  <c r="BA270" i="33" s="1"/>
  <c r="U293" i="33"/>
  <c r="BC293" i="33" s="1"/>
  <c r="AC242" i="33"/>
  <c r="BK242" i="33" s="1"/>
  <c r="AD279" i="33"/>
  <c r="BL279" i="33" s="1"/>
  <c r="AI314" i="33"/>
  <c r="BQ314" i="33" s="1"/>
  <c r="AJ294" i="33"/>
  <c r="BR294" i="33" s="1"/>
  <c r="K379" i="33"/>
  <c r="AS379" i="33" s="1"/>
  <c r="AC347" i="33"/>
  <c r="BK347" i="33" s="1"/>
  <c r="O327" i="33"/>
  <c r="AW327" i="33" s="1"/>
  <c r="AH375" i="33"/>
  <c r="BP375" i="33" s="1"/>
  <c r="Y247" i="33"/>
  <c r="BG247" i="33" s="1"/>
  <c r="AA261" i="33"/>
  <c r="BI261" i="33" s="1"/>
  <c r="AB262" i="33"/>
  <c r="BJ262" i="33" s="1"/>
  <c r="O261" i="33"/>
  <c r="AW261" i="33" s="1"/>
  <c r="AB371" i="33"/>
  <c r="BJ371" i="33" s="1"/>
  <c r="V282" i="33"/>
  <c r="BD282" i="33" s="1"/>
  <c r="T370" i="33"/>
  <c r="BB370" i="33" s="1"/>
  <c r="S293" i="33"/>
  <c r="BA293" i="33" s="1"/>
  <c r="R313" i="33"/>
  <c r="AZ313" i="33" s="1"/>
  <c r="AI319" i="33"/>
  <c r="BQ319" i="33" s="1"/>
  <c r="W242" i="33"/>
  <c r="BE242" i="33" s="1"/>
  <c r="Q263" i="33"/>
  <c r="AY263" i="33" s="1"/>
  <c r="R317" i="33"/>
  <c r="AZ317" i="33" s="1"/>
  <c r="J335" i="33"/>
  <c r="AR335" i="33" s="1"/>
  <c r="S247" i="33"/>
  <c r="BA247" i="33" s="1"/>
  <c r="S378" i="33"/>
  <c r="BA378" i="33" s="1"/>
  <c r="X377" i="33"/>
  <c r="BF377" i="33" s="1"/>
  <c r="AK299" i="33"/>
  <c r="BS299" i="33" s="1"/>
  <c r="L313" i="33"/>
  <c r="AT313" i="33" s="1"/>
  <c r="W288" i="33"/>
  <c r="BE288" i="33" s="1"/>
  <c r="W354" i="33"/>
  <c r="BE354" i="33" s="1"/>
  <c r="I299" i="33"/>
  <c r="AQ299" i="33" s="1"/>
  <c r="T336" i="33"/>
  <c r="BB336" i="33" s="1"/>
  <c r="Y309" i="33"/>
  <c r="BG309" i="33" s="1"/>
  <c r="X320" i="33"/>
  <c r="BF320" i="33" s="1"/>
  <c r="M362" i="33"/>
  <c r="AU362" i="33" s="1"/>
  <c r="Y382" i="33"/>
  <c r="BG382" i="33" s="1"/>
  <c r="W359" i="33"/>
  <c r="BE359" i="33" s="1"/>
  <c r="X271" i="33"/>
  <c r="BF271" i="33" s="1"/>
  <c r="K313" i="33"/>
  <c r="AS313" i="33" s="1"/>
  <c r="AD318" i="33"/>
  <c r="BL318" i="33" s="1"/>
  <c r="AF283" i="33"/>
  <c r="BN283" i="33" s="1"/>
  <c r="J332" i="33"/>
  <c r="AR332" i="33" s="1"/>
  <c r="L361" i="33"/>
  <c r="AT361" i="33" s="1"/>
  <c r="P291" i="33"/>
  <c r="AX291" i="33" s="1"/>
  <c r="P248" i="33"/>
  <c r="AX248" i="33" s="1"/>
  <c r="X322" i="33"/>
  <c r="BF322" i="33" s="1"/>
  <c r="AF257" i="33"/>
  <c r="BN257" i="33" s="1"/>
  <c r="K272" i="33"/>
  <c r="AS272" i="33" s="1"/>
  <c r="L344" i="33"/>
  <c r="AT344" i="33" s="1"/>
  <c r="X244" i="33"/>
  <c r="BF244" i="33" s="1"/>
  <c r="G316" i="33"/>
  <c r="U379" i="33"/>
  <c r="BC379" i="33" s="1"/>
  <c r="AA370" i="33"/>
  <c r="BI370" i="33" s="1"/>
  <c r="I310" i="33"/>
  <c r="AQ310" i="33" s="1"/>
  <c r="AF232" i="33"/>
  <c r="BN232" i="33" s="1"/>
  <c r="J267" i="33"/>
  <c r="AR267" i="33" s="1"/>
  <c r="AF331" i="33"/>
  <c r="BN331" i="33" s="1"/>
  <c r="R357" i="33"/>
  <c r="AZ357" i="33" s="1"/>
  <c r="AA287" i="33"/>
  <c r="BI287" i="33" s="1"/>
  <c r="I251" i="33"/>
  <c r="AQ251" i="33" s="1"/>
  <c r="I363" i="33"/>
  <c r="AQ363" i="33" s="1"/>
  <c r="U361" i="33"/>
  <c r="BC361" i="33" s="1"/>
  <c r="K273" i="33"/>
  <c r="AS273" i="33" s="1"/>
  <c r="AD334" i="33"/>
  <c r="BL334" i="33" s="1"/>
  <c r="S319" i="33"/>
  <c r="BA319" i="33" s="1"/>
  <c r="X257" i="33"/>
  <c r="BF257" i="33" s="1"/>
  <c r="AC316" i="33"/>
  <c r="BK316" i="33" s="1"/>
  <c r="Y351" i="33"/>
  <c r="BG351" i="33" s="1"/>
  <c r="O338" i="33"/>
  <c r="AW338" i="33" s="1"/>
  <c r="G243" i="33"/>
  <c r="AD238" i="33"/>
  <c r="BL238" i="33" s="1"/>
  <c r="S354" i="33"/>
  <c r="BA354" i="33" s="1"/>
  <c r="U304" i="33"/>
  <c r="BC304" i="33" s="1"/>
  <c r="K300" i="33"/>
  <c r="AS300" i="33" s="1"/>
  <c r="M361" i="33"/>
  <c r="AU361" i="33" s="1"/>
  <c r="O310" i="33"/>
  <c r="AW310" i="33" s="1"/>
  <c r="W276" i="33"/>
  <c r="BE276" i="33" s="1"/>
  <c r="V377" i="33"/>
  <c r="BD377" i="33" s="1"/>
  <c r="AK232" i="33"/>
  <c r="BS232" i="33" s="1"/>
  <c r="Q245" i="33"/>
  <c r="AY245" i="33" s="1"/>
  <c r="X284" i="33"/>
  <c r="BF284" i="33" s="1"/>
  <c r="AF313" i="33"/>
  <c r="BN313" i="33" s="1"/>
  <c r="AH268" i="33"/>
  <c r="BP268" i="33" s="1"/>
  <c r="R284" i="33"/>
  <c r="AZ284" i="33" s="1"/>
  <c r="V247" i="33"/>
  <c r="BD247" i="33" s="1"/>
  <c r="AH253" i="33"/>
  <c r="BP253" i="33" s="1"/>
  <c r="N362" i="33"/>
  <c r="AV362" i="33" s="1"/>
  <c r="U358" i="33"/>
  <c r="BC358" i="33" s="1"/>
  <c r="AB248" i="33"/>
  <c r="BJ248" i="33" s="1"/>
  <c r="M357" i="33"/>
  <c r="AU357" i="33" s="1"/>
  <c r="T351" i="33"/>
  <c r="BB351" i="33" s="1"/>
  <c r="W238" i="33"/>
  <c r="BE238" i="33" s="1"/>
  <c r="R384" i="33"/>
  <c r="AZ384" i="33" s="1"/>
  <c r="AA277" i="33"/>
  <c r="BI277" i="33" s="1"/>
  <c r="V339" i="33"/>
  <c r="BD339" i="33" s="1"/>
  <c r="AB326" i="33"/>
  <c r="BJ326" i="33" s="1"/>
  <c r="H266" i="33"/>
  <c r="AP266" i="33" s="1"/>
  <c r="AJ289" i="33"/>
  <c r="BR289" i="33" s="1"/>
  <c r="P271" i="33"/>
  <c r="AX271" i="33" s="1"/>
  <c r="I293" i="33"/>
  <c r="AQ293" i="33" s="1"/>
  <c r="AK246" i="33"/>
  <c r="BS246" i="33" s="1"/>
  <c r="AC341" i="33"/>
  <c r="BK341" i="33" s="1"/>
  <c r="M382" i="33"/>
  <c r="AU382" i="33" s="1"/>
  <c r="L307" i="33"/>
  <c r="AT307" i="33" s="1"/>
  <c r="AH345" i="33"/>
  <c r="BP345" i="33" s="1"/>
  <c r="AH367" i="33"/>
  <c r="BP367" i="33" s="1"/>
  <c r="L350" i="33"/>
  <c r="AT350" i="33" s="1"/>
  <c r="AF267" i="33"/>
  <c r="BN267" i="33" s="1"/>
  <c r="AH249" i="33"/>
  <c r="BP249" i="33" s="1"/>
  <c r="M236" i="33"/>
  <c r="AU236" i="33" s="1"/>
  <c r="M250" i="33"/>
  <c r="AU250" i="33" s="1"/>
  <c r="AD371" i="33"/>
  <c r="BL371" i="33" s="1"/>
  <c r="W234" i="33"/>
  <c r="BE234" i="33" s="1"/>
  <c r="T269" i="33"/>
  <c r="BB269" i="33" s="1"/>
  <c r="P351" i="33"/>
  <c r="AX351" i="33" s="1"/>
  <c r="AK314" i="33"/>
  <c r="BS314" i="33" s="1"/>
  <c r="L347" i="33"/>
  <c r="AT347" i="33" s="1"/>
  <c r="R267" i="33"/>
  <c r="AZ267" i="33" s="1"/>
  <c r="G272" i="33"/>
  <c r="P313" i="33"/>
  <c r="AX313" i="33" s="1"/>
  <c r="Q255" i="33"/>
  <c r="AY255" i="33" s="1"/>
  <c r="M349" i="33"/>
  <c r="AU349" i="33" s="1"/>
  <c r="AG278" i="33"/>
  <c r="BO278" i="33" s="1"/>
  <c r="AA307" i="33"/>
  <c r="BI307" i="33" s="1"/>
  <c r="M332" i="33"/>
  <c r="AU332" i="33" s="1"/>
  <c r="AK234" i="33"/>
  <c r="BS234" i="33" s="1"/>
  <c r="AK327" i="33"/>
  <c r="BS327" i="33" s="1"/>
  <c r="P293" i="33"/>
  <c r="AX293" i="33" s="1"/>
  <c r="O370" i="33"/>
  <c r="AW370" i="33" s="1"/>
  <c r="J245" i="33"/>
  <c r="AR245" i="33" s="1"/>
  <c r="AF320" i="33"/>
  <c r="BN320" i="33" s="1"/>
  <c r="S363" i="33"/>
  <c r="BA363" i="33" s="1"/>
  <c r="AI283" i="33"/>
  <c r="BQ283" i="33" s="1"/>
  <c r="P374" i="33"/>
  <c r="AX374" i="33" s="1"/>
  <c r="H352" i="33"/>
  <c r="AP352" i="33" s="1"/>
  <c r="Q299" i="33"/>
  <c r="AY299" i="33" s="1"/>
  <c r="R246" i="33"/>
  <c r="AZ246" i="33" s="1"/>
  <c r="K258" i="33"/>
  <c r="AS258" i="33" s="1"/>
  <c r="M301" i="33"/>
  <c r="AU301" i="33" s="1"/>
  <c r="O313" i="33"/>
  <c r="AW313" i="33" s="1"/>
  <c r="AC366" i="33"/>
  <c r="BK366" i="33" s="1"/>
  <c r="AD327" i="33"/>
  <c r="BL327" i="33" s="1"/>
  <c r="AB356" i="33"/>
  <c r="BJ356" i="33" s="1"/>
  <c r="P305" i="33"/>
  <c r="AX305" i="33" s="1"/>
  <c r="AA278" i="33"/>
  <c r="BI278" i="33" s="1"/>
  <c r="R349" i="33"/>
  <c r="AZ349" i="33" s="1"/>
  <c r="X255" i="33"/>
  <c r="BF255" i="33" s="1"/>
  <c r="W335" i="33"/>
  <c r="BE335" i="33" s="1"/>
  <c r="AH246" i="33"/>
  <c r="BP246" i="33" s="1"/>
  <c r="V265" i="33"/>
  <c r="BD265" i="33" s="1"/>
  <c r="AC253" i="33"/>
  <c r="BK253" i="33" s="1"/>
  <c r="AE302" i="33"/>
  <c r="BM302" i="33" s="1"/>
  <c r="W369" i="33"/>
  <c r="BE369" i="33" s="1"/>
  <c r="AE269" i="33"/>
  <c r="BM269" i="33" s="1"/>
  <c r="N334" i="33"/>
  <c r="AV334" i="33" s="1"/>
  <c r="V324" i="33"/>
  <c r="BD324" i="33" s="1"/>
  <c r="V309" i="33"/>
  <c r="BD309" i="33" s="1"/>
  <c r="AC314" i="33"/>
  <c r="BK314" i="33" s="1"/>
  <c r="AH251" i="33"/>
  <c r="BP251" i="33" s="1"/>
  <c r="AH380" i="33"/>
  <c r="BP380" i="33" s="1"/>
  <c r="J373" i="33"/>
  <c r="AR373" i="33" s="1"/>
  <c r="AB266" i="33"/>
  <c r="BJ266" i="33" s="1"/>
  <c r="AC367" i="33"/>
  <c r="BK367" i="33" s="1"/>
  <c r="W252" i="33"/>
  <c r="BE252" i="33" s="1"/>
  <c r="R329" i="33"/>
  <c r="AZ329" i="33" s="1"/>
  <c r="T381" i="33"/>
  <c r="BB381" i="33" s="1"/>
  <c r="M385" i="33"/>
  <c r="AU385" i="33" s="1"/>
  <c r="U318" i="33"/>
  <c r="BC318" i="33" s="1"/>
  <c r="U381" i="33"/>
  <c r="BC381" i="33" s="1"/>
  <c r="O336" i="33"/>
  <c r="AW336" i="33" s="1"/>
  <c r="Y355" i="33"/>
  <c r="BG355" i="33" s="1"/>
  <c r="O299" i="33"/>
  <c r="AW299" i="33" s="1"/>
  <c r="P322" i="33"/>
  <c r="AX322" i="33" s="1"/>
  <c r="W281" i="33"/>
  <c r="BE281" i="33" s="1"/>
  <c r="AA262" i="33"/>
  <c r="BI262" i="33" s="1"/>
  <c r="J366" i="33"/>
  <c r="AR366" i="33" s="1"/>
  <c r="G336" i="33"/>
  <c r="AA341" i="33"/>
  <c r="BI341" i="33" s="1"/>
  <c r="G362" i="33"/>
  <c r="R352" i="33"/>
  <c r="AZ352" i="33" s="1"/>
  <c r="S366" i="33"/>
  <c r="BA366" i="33" s="1"/>
  <c r="U342" i="33"/>
  <c r="BC342" i="33" s="1"/>
  <c r="O250" i="33"/>
  <c r="AW250" i="33" s="1"/>
  <c r="Z245" i="33"/>
  <c r="BH245" i="33" s="1"/>
  <c r="R277" i="33"/>
  <c r="AZ277" i="33" s="1"/>
  <c r="S353" i="33"/>
  <c r="BA353" i="33" s="1"/>
  <c r="Q276" i="33"/>
  <c r="AY276" i="33" s="1"/>
  <c r="AK349" i="33"/>
  <c r="BS349" i="33" s="1"/>
  <c r="AK324" i="33"/>
  <c r="BS324" i="33" s="1"/>
  <c r="AI329" i="33"/>
  <c r="BQ329" i="33" s="1"/>
  <c r="N281" i="33"/>
  <c r="AV281" i="33" s="1"/>
  <c r="H250" i="33"/>
  <c r="AP250" i="33" s="1"/>
  <c r="R261" i="33"/>
  <c r="AZ261" i="33" s="1"/>
  <c r="AA263" i="33"/>
  <c r="BI263" i="33" s="1"/>
  <c r="V243" i="33"/>
  <c r="BD243" i="33" s="1"/>
  <c r="J232" i="33"/>
  <c r="AR232" i="33" s="1"/>
  <c r="M315" i="33"/>
  <c r="AU315" i="33" s="1"/>
  <c r="I234" i="33"/>
  <c r="AQ234" i="33" s="1"/>
  <c r="G373" i="33"/>
  <c r="AA300" i="33"/>
  <c r="BI300" i="33" s="1"/>
  <c r="AG362" i="33"/>
  <c r="BO362" i="33" s="1"/>
  <c r="X295" i="33"/>
  <c r="BF295" i="33" s="1"/>
  <c r="AD337" i="33"/>
  <c r="BL337" i="33" s="1"/>
  <c r="AD366" i="33"/>
  <c r="BL366" i="33" s="1"/>
  <c r="AJ344" i="33"/>
  <c r="BR344" i="33" s="1"/>
  <c r="L349" i="33"/>
  <c r="AT349" i="33" s="1"/>
  <c r="W240" i="33"/>
  <c r="BE240" i="33" s="1"/>
  <c r="I261" i="33"/>
  <c r="AQ261" i="33" s="1"/>
  <c r="V374" i="33"/>
  <c r="BD374" i="33" s="1"/>
  <c r="L318" i="33"/>
  <c r="AT318" i="33" s="1"/>
  <c r="Q369" i="33"/>
  <c r="AY369" i="33" s="1"/>
  <c r="AB290" i="33"/>
  <c r="BJ290" i="33" s="1"/>
  <c r="V295" i="33"/>
  <c r="BD295" i="33" s="1"/>
  <c r="K299" i="33"/>
  <c r="AS299" i="33" s="1"/>
  <c r="AJ234" i="33"/>
  <c r="BR234" i="33" s="1"/>
  <c r="M262" i="33"/>
  <c r="AU262" i="33" s="1"/>
  <c r="AH271" i="33"/>
  <c r="BP271" i="33" s="1"/>
  <c r="AC283" i="33"/>
  <c r="BK283" i="33" s="1"/>
  <c r="I235" i="33"/>
  <c r="AQ235" i="33" s="1"/>
  <c r="AE357" i="33"/>
  <c r="BM357" i="33" s="1"/>
  <c r="W263" i="33"/>
  <c r="BE263" i="33" s="1"/>
  <c r="AH293" i="33"/>
  <c r="BP293" i="33" s="1"/>
  <c r="P287" i="33"/>
  <c r="AX287" i="33" s="1"/>
  <c r="K271" i="33"/>
  <c r="AS271" i="33" s="1"/>
  <c r="N363" i="33"/>
  <c r="AV363" i="33" s="1"/>
  <c r="V379" i="33"/>
  <c r="BD379" i="33" s="1"/>
  <c r="P380" i="33"/>
  <c r="AX380" i="33" s="1"/>
  <c r="W314" i="33"/>
  <c r="BE314" i="33" s="1"/>
  <c r="AI305" i="33"/>
  <c r="BQ305" i="33" s="1"/>
  <c r="W342" i="33"/>
  <c r="BE342" i="33" s="1"/>
  <c r="AG265" i="33"/>
  <c r="BO265" i="33" s="1"/>
  <c r="Q351" i="33"/>
  <c r="AY351" i="33" s="1"/>
  <c r="Q337" i="33"/>
  <c r="AY337" i="33" s="1"/>
  <c r="V356" i="33"/>
  <c r="BD356" i="33" s="1"/>
  <c r="R351" i="33"/>
  <c r="AZ351" i="33" s="1"/>
  <c r="AH307" i="33"/>
  <c r="BP307" i="33" s="1"/>
  <c r="R382" i="33"/>
  <c r="AZ382" i="33" s="1"/>
  <c r="AJ290" i="33"/>
  <c r="BR290" i="33" s="1"/>
  <c r="AB279" i="33"/>
  <c r="BJ279" i="33" s="1"/>
  <c r="M303" i="33"/>
  <c r="AU303" i="33" s="1"/>
  <c r="W315" i="33"/>
  <c r="BE315" i="33" s="1"/>
  <c r="K306" i="33"/>
  <c r="AS306" i="33" s="1"/>
  <c r="AG277" i="33"/>
  <c r="BO277" i="33" s="1"/>
  <c r="X248" i="33"/>
  <c r="BF248" i="33" s="1"/>
  <c r="AD259" i="33"/>
  <c r="BL259" i="33" s="1"/>
  <c r="AG340" i="33"/>
  <c r="BO340" i="33" s="1"/>
  <c r="AJ364" i="33"/>
  <c r="BR364" i="33" s="1"/>
  <c r="AB309" i="33"/>
  <c r="BJ309" i="33" s="1"/>
  <c r="X340" i="33"/>
  <c r="BF340" i="33" s="1"/>
  <c r="G240" i="33"/>
  <c r="P257" i="33"/>
  <c r="AX257" i="33" s="1"/>
  <c r="AC232" i="33"/>
  <c r="BK232" i="33" s="1"/>
  <c r="AH278" i="33"/>
  <c r="BP278" i="33" s="1"/>
  <c r="Z251" i="33"/>
  <c r="BH251" i="33" s="1"/>
  <c r="Y303" i="33"/>
  <c r="BG303" i="33" s="1"/>
  <c r="AH310" i="33"/>
  <c r="BP310" i="33" s="1"/>
  <c r="J273" i="33"/>
  <c r="AR273" i="33" s="1"/>
  <c r="AB357" i="33"/>
  <c r="BJ357" i="33" s="1"/>
  <c r="R259" i="33"/>
  <c r="AZ259" i="33" s="1"/>
  <c r="P330" i="33"/>
  <c r="AX330" i="33" s="1"/>
  <c r="Y381" i="33"/>
  <c r="BG381" i="33" s="1"/>
  <c r="X381" i="33"/>
  <c r="BF381" i="33" s="1"/>
  <c r="AG338" i="33"/>
  <c r="BO338" i="33" s="1"/>
  <c r="AE263" i="33"/>
  <c r="BM263" i="33" s="1"/>
  <c r="AJ239" i="33"/>
  <c r="BR239" i="33" s="1"/>
  <c r="AF314" i="33"/>
  <c r="BN314" i="33" s="1"/>
  <c r="G269" i="33"/>
  <c r="U272" i="33"/>
  <c r="BC272" i="33" s="1"/>
  <c r="AC249" i="33"/>
  <c r="BK249" i="33" s="1"/>
  <c r="K362" i="33"/>
  <c r="AS362" i="33" s="1"/>
  <c r="AK382" i="33"/>
  <c r="BS382" i="33" s="1"/>
  <c r="M347" i="33"/>
  <c r="AU347" i="33" s="1"/>
  <c r="S343" i="33"/>
  <c r="BA343" i="33" s="1"/>
  <c r="AK293" i="33"/>
  <c r="BS293" i="33" s="1"/>
  <c r="Z280" i="33"/>
  <c r="BH280" i="33" s="1"/>
  <c r="R255" i="33"/>
  <c r="AZ255" i="33" s="1"/>
  <c r="AD301" i="33"/>
  <c r="BL301" i="33" s="1"/>
  <c r="AH280" i="33"/>
  <c r="BP280" i="33" s="1"/>
  <c r="AD375" i="33"/>
  <c r="BL375" i="33" s="1"/>
  <c r="AF360" i="33"/>
  <c r="BN360" i="33" s="1"/>
  <c r="AA256" i="33"/>
  <c r="BI256" i="33" s="1"/>
  <c r="T283" i="33"/>
  <c r="BB283" i="33" s="1"/>
  <c r="AD240" i="33"/>
  <c r="BL240" i="33" s="1"/>
  <c r="K275" i="33"/>
  <c r="AS275" i="33" s="1"/>
  <c r="AB372" i="33"/>
  <c r="BJ372" i="33" s="1"/>
  <c r="AB376" i="33"/>
  <c r="BJ376" i="33" s="1"/>
  <c r="AB295" i="33"/>
  <c r="BJ295" i="33" s="1"/>
  <c r="L327" i="33"/>
  <c r="AT327" i="33" s="1"/>
  <c r="K264" i="33"/>
  <c r="AS264" i="33" s="1"/>
  <c r="AK255" i="33"/>
  <c r="BS255" i="33" s="1"/>
  <c r="X241" i="33"/>
  <c r="BF241" i="33" s="1"/>
  <c r="R290" i="33"/>
  <c r="AZ290" i="33" s="1"/>
  <c r="Y284" i="33"/>
  <c r="BG284" i="33" s="1"/>
  <c r="AJ360" i="33"/>
  <c r="BR360" i="33" s="1"/>
  <c r="V329" i="33"/>
  <c r="BD329" i="33" s="1"/>
  <c r="AA360" i="33"/>
  <c r="BI360" i="33" s="1"/>
  <c r="AD289" i="33"/>
  <c r="BL289" i="33" s="1"/>
  <c r="I357" i="33"/>
  <c r="AQ357" i="33" s="1"/>
  <c r="M366" i="33"/>
  <c r="AU366" i="33" s="1"/>
  <c r="Z253" i="33"/>
  <c r="BH253" i="33" s="1"/>
  <c r="AG319" i="33"/>
  <c r="BO319" i="33" s="1"/>
  <c r="P239" i="33"/>
  <c r="AX239" i="33" s="1"/>
  <c r="U255" i="33"/>
  <c r="BC255" i="33" s="1"/>
  <c r="AB308" i="33"/>
  <c r="BJ308" i="33" s="1"/>
  <c r="T267" i="33"/>
  <c r="BB267" i="33" s="1"/>
  <c r="AK276" i="33"/>
  <c r="BS276" i="33" s="1"/>
  <c r="U319" i="33"/>
  <c r="BC319" i="33" s="1"/>
  <c r="R383" i="33"/>
  <c r="AZ383" i="33" s="1"/>
  <c r="G264" i="33"/>
  <c r="W355" i="33"/>
  <c r="BE355" i="33" s="1"/>
  <c r="H359" i="33"/>
  <c r="AP359" i="33" s="1"/>
  <c r="H293" i="33"/>
  <c r="AP293" i="33" s="1"/>
  <c r="K338" i="33"/>
  <c r="AS338" i="33" s="1"/>
  <c r="AK272" i="33"/>
  <c r="BS272" i="33" s="1"/>
  <c r="N344" i="33"/>
  <c r="AV344" i="33" s="1"/>
  <c r="N234" i="33"/>
  <c r="AV234" i="33" s="1"/>
  <c r="U234" i="33"/>
  <c r="BC234" i="33" s="1"/>
  <c r="N263" i="33"/>
  <c r="AV263" i="33" s="1"/>
  <c r="AK317" i="33"/>
  <c r="BS317" i="33" s="1"/>
  <c r="N338" i="33"/>
  <c r="AV338" i="33" s="1"/>
  <c r="AJ274" i="33"/>
  <c r="BR274" i="33" s="1"/>
  <c r="AJ264" i="33"/>
  <c r="BR264" i="33" s="1"/>
  <c r="AJ243" i="33"/>
  <c r="BR243" i="33" s="1"/>
  <c r="R286" i="33"/>
  <c r="AZ286" i="33" s="1"/>
  <c r="AB289" i="33"/>
  <c r="BJ289" i="33" s="1"/>
  <c r="W357" i="33"/>
  <c r="BE357" i="33" s="1"/>
  <c r="G297" i="33"/>
  <c r="AI322" i="33"/>
  <c r="BQ322" i="33" s="1"/>
  <c r="R344" i="33"/>
  <c r="AZ344" i="33" s="1"/>
  <c r="P373" i="33"/>
  <c r="AX373" i="33" s="1"/>
  <c r="I308" i="33"/>
  <c r="AQ308" i="33" s="1"/>
  <c r="P354" i="33"/>
  <c r="AX354" i="33" s="1"/>
  <c r="AB382" i="33"/>
  <c r="BJ382" i="33" s="1"/>
  <c r="P331" i="33"/>
  <c r="AX331" i="33" s="1"/>
  <c r="Q375" i="33"/>
  <c r="AY375" i="33" s="1"/>
  <c r="T334" i="33"/>
  <c r="BB334" i="33" s="1"/>
  <c r="AE283" i="33"/>
  <c r="BM283" i="33" s="1"/>
  <c r="Z281" i="33"/>
  <c r="BH281" i="33" s="1"/>
  <c r="Z300" i="33"/>
  <c r="BH300" i="33" s="1"/>
  <c r="I277" i="33"/>
  <c r="AQ277" i="33" s="1"/>
  <c r="R335" i="33"/>
  <c r="AZ335" i="33" s="1"/>
  <c r="W383" i="33"/>
  <c r="BE383" i="33" s="1"/>
  <c r="AA330" i="33"/>
  <c r="BI330" i="33" s="1"/>
  <c r="AG309" i="33"/>
  <c r="BO309" i="33" s="1"/>
  <c r="J343" i="33"/>
  <c r="AR343" i="33" s="1"/>
  <c r="V281" i="33"/>
  <c r="BD281" i="33" s="1"/>
  <c r="Q237" i="33"/>
  <c r="AY237" i="33" s="1"/>
  <c r="AG270" i="33"/>
  <c r="BO270" i="33" s="1"/>
  <c r="Q246" i="33"/>
  <c r="AY246" i="33" s="1"/>
  <c r="L273" i="33"/>
  <c r="AT273" i="33" s="1"/>
  <c r="X299" i="33"/>
  <c r="BF299" i="33" s="1"/>
  <c r="P378" i="33"/>
  <c r="AX378" i="33" s="1"/>
  <c r="K346" i="33"/>
  <c r="AS346" i="33" s="1"/>
  <c r="X370" i="33"/>
  <c r="BF370" i="33" s="1"/>
  <c r="Y277" i="33"/>
  <c r="BG277" i="33" s="1"/>
  <c r="X374" i="33"/>
  <c r="BF374" i="33" s="1"/>
  <c r="AA264" i="33"/>
  <c r="BI264" i="33" s="1"/>
  <c r="G298" i="33"/>
  <c r="L385" i="33"/>
  <c r="AT385" i="33" s="1"/>
  <c r="K240" i="33"/>
  <c r="AS240" i="33" s="1"/>
  <c r="AF378" i="33"/>
  <c r="BN378" i="33" s="1"/>
  <c r="U244" i="33"/>
  <c r="BC244" i="33" s="1"/>
  <c r="J322" i="33"/>
  <c r="AR322" i="33" s="1"/>
  <c r="M328" i="33"/>
  <c r="AU328" i="33" s="1"/>
  <c r="R265" i="33"/>
  <c r="AZ265" i="33" s="1"/>
  <c r="L336" i="33"/>
  <c r="AT336" i="33" s="1"/>
  <c r="N293" i="33"/>
  <c r="AV293" i="33" s="1"/>
  <c r="R338" i="33"/>
  <c r="AZ338" i="33" s="1"/>
  <c r="O335" i="33"/>
  <c r="AW335" i="33" s="1"/>
  <c r="L346" i="33"/>
  <c r="AT346" i="33" s="1"/>
  <c r="S332" i="33"/>
  <c r="BA332" i="33" s="1"/>
  <c r="P233" i="33"/>
  <c r="AX233" i="33" s="1"/>
  <c r="V290" i="33"/>
  <c r="BD290" i="33" s="1"/>
  <c r="K232" i="33"/>
  <c r="AS232" i="33" s="1"/>
  <c r="AB246" i="33"/>
  <c r="BJ246" i="33" s="1"/>
  <c r="AH235" i="33"/>
  <c r="BP235" i="33" s="1"/>
  <c r="T329" i="33"/>
  <c r="BB329" i="33" s="1"/>
  <c r="M285" i="33"/>
  <c r="AU285" i="33" s="1"/>
  <c r="M295" i="33"/>
  <c r="AU295" i="33" s="1"/>
  <c r="Y291" i="33"/>
  <c r="BG291" i="33" s="1"/>
  <c r="T314" i="33"/>
  <c r="BB314" i="33" s="1"/>
  <c r="W241" i="33"/>
  <c r="BE241" i="33" s="1"/>
  <c r="AE353" i="33"/>
  <c r="BM353" i="33" s="1"/>
  <c r="H301" i="33"/>
  <c r="AP301" i="33" s="1"/>
  <c r="T332" i="33"/>
  <c r="BB332" i="33" s="1"/>
  <c r="AK245" i="33"/>
  <c r="BS245" i="33" s="1"/>
  <c r="H320" i="33"/>
  <c r="AP320" i="33" s="1"/>
  <c r="G341" i="33"/>
  <c r="AJ283" i="33"/>
  <c r="BR283" i="33" s="1"/>
  <c r="AF259" i="33"/>
  <c r="BN259" i="33" s="1"/>
  <c r="AA378" i="33"/>
  <c r="BI378" i="33" s="1"/>
  <c r="P237" i="33"/>
  <c r="AX237" i="33" s="1"/>
  <c r="O274" i="33"/>
  <c r="AW274" i="33" s="1"/>
  <c r="K291" i="33"/>
  <c r="AS291" i="33" s="1"/>
  <c r="S364" i="33"/>
  <c r="BA364" i="33" s="1"/>
  <c r="AG371" i="33"/>
  <c r="BO371" i="33" s="1"/>
  <c r="Z311" i="33"/>
  <c r="BH311" i="33" s="1"/>
  <c r="U332" i="33"/>
  <c r="BC332" i="33" s="1"/>
  <c r="AI300" i="33"/>
  <c r="BQ300" i="33" s="1"/>
  <c r="AD244" i="33"/>
  <c r="BL244" i="33" s="1"/>
  <c r="AI292" i="33"/>
  <c r="BQ292" i="33" s="1"/>
  <c r="AG242" i="33"/>
  <c r="BO242" i="33" s="1"/>
  <c r="H274" i="33"/>
  <c r="AP274" i="33" s="1"/>
  <c r="AD315" i="33"/>
  <c r="BL315" i="33" s="1"/>
  <c r="Y341" i="33"/>
  <c r="BG341" i="33" s="1"/>
  <c r="O353" i="33"/>
  <c r="AW353" i="33" s="1"/>
  <c r="H241" i="33"/>
  <c r="AP241" i="33" s="1"/>
  <c r="M360" i="33"/>
  <c r="AU360" i="33" s="1"/>
  <c r="AJ265" i="33"/>
  <c r="BR265" i="33" s="1"/>
  <c r="G382" i="33"/>
  <c r="AI289" i="33"/>
  <c r="BQ289" i="33" s="1"/>
  <c r="Q261" i="33"/>
  <c r="AY261" i="33" s="1"/>
  <c r="V348" i="33"/>
  <c r="BD348" i="33" s="1"/>
  <c r="L269" i="33"/>
  <c r="AT269" i="33" s="1"/>
  <c r="AI299" i="33"/>
  <c r="BQ299" i="33" s="1"/>
  <c r="AC329" i="33"/>
  <c r="BK329" i="33" s="1"/>
  <c r="AK243" i="33"/>
  <c r="BS243" i="33" s="1"/>
  <c r="N310" i="33"/>
  <c r="AV310" i="33" s="1"/>
  <c r="AE308" i="33"/>
  <c r="BM308" i="33" s="1"/>
  <c r="AB261" i="33"/>
  <c r="BJ261" i="33" s="1"/>
  <c r="AH358" i="33"/>
  <c r="BP358" i="33" s="1"/>
  <c r="AE233" i="33"/>
  <c r="BM233" i="33" s="1"/>
  <c r="N317" i="33"/>
  <c r="AV317" i="33" s="1"/>
  <c r="AB285" i="33"/>
  <c r="BJ285" i="33" s="1"/>
  <c r="H317" i="33"/>
  <c r="AP317" i="33" s="1"/>
  <c r="U237" i="33"/>
  <c r="BC237" i="33" s="1"/>
  <c r="N248" i="33"/>
  <c r="AV248" i="33" s="1"/>
  <c r="AE377" i="33"/>
  <c r="BM377" i="33" s="1"/>
  <c r="AH323" i="33"/>
  <c r="BP323" i="33" s="1"/>
  <c r="AG384" i="33"/>
  <c r="BO384" i="33" s="1"/>
  <c r="N235" i="33"/>
  <c r="AV235" i="33" s="1"/>
  <c r="S287" i="33"/>
  <c r="BA287" i="33" s="1"/>
  <c r="M345" i="33"/>
  <c r="AU345" i="33" s="1"/>
  <c r="I361" i="33"/>
  <c r="AQ361" i="33" s="1"/>
  <c r="AE315" i="33"/>
  <c r="BM315" i="33" s="1"/>
  <c r="Z328" i="33"/>
  <c r="BH328" i="33" s="1"/>
  <c r="K294" i="33"/>
  <c r="AS294" i="33" s="1"/>
  <c r="L240" i="33"/>
  <c r="AT240" i="33" s="1"/>
  <c r="AF353" i="33"/>
  <c r="BN353" i="33" s="1"/>
  <c r="AA281" i="33"/>
  <c r="BI281" i="33" s="1"/>
  <c r="AA288" i="33"/>
  <c r="BI288" i="33" s="1"/>
  <c r="T290" i="33"/>
  <c r="BB290" i="33" s="1"/>
  <c r="AB336" i="33"/>
  <c r="BJ336" i="33" s="1"/>
  <c r="T284" i="33"/>
  <c r="BB284" i="33" s="1"/>
  <c r="P242" i="33"/>
  <c r="AX242" i="33" s="1"/>
  <c r="I301" i="33"/>
  <c r="AQ301" i="33" s="1"/>
  <c r="W361" i="33"/>
  <c r="BE361" i="33" s="1"/>
  <c r="AI365" i="33"/>
  <c r="BQ365" i="33" s="1"/>
  <c r="V279" i="33"/>
  <c r="BD279" i="33" s="1"/>
  <c r="U313" i="33"/>
  <c r="BC313" i="33" s="1"/>
  <c r="AA285" i="33"/>
  <c r="BI285" i="33" s="1"/>
  <c r="Y304" i="33"/>
  <c r="BG304" i="33" s="1"/>
  <c r="AC369" i="33"/>
  <c r="BK369" i="33" s="1"/>
  <c r="AD249" i="33"/>
  <c r="BL249" i="33" s="1"/>
  <c r="L365" i="33"/>
  <c r="AT365" i="33" s="1"/>
  <c r="AK300" i="33"/>
  <c r="BS300" i="33" s="1"/>
  <c r="AA339" i="33"/>
  <c r="BI339" i="33" s="1"/>
  <c r="J312" i="33"/>
  <c r="AR312" i="33" s="1"/>
  <c r="AF340" i="33"/>
  <c r="BN340" i="33" s="1"/>
  <c r="AH232" i="33"/>
  <c r="BP232" i="33" s="1"/>
  <c r="AA382" i="33"/>
  <c r="BI382" i="33" s="1"/>
  <c r="AB363" i="33"/>
  <c r="BJ363" i="33" s="1"/>
  <c r="AF372" i="33"/>
  <c r="BN372" i="33" s="1"/>
  <c r="AF376" i="33"/>
  <c r="BN376" i="33" s="1"/>
  <c r="AB383" i="33"/>
  <c r="BJ383" i="33" s="1"/>
  <c r="AJ271" i="33"/>
  <c r="BR271" i="33" s="1"/>
  <c r="M241" i="33"/>
  <c r="AU241" i="33" s="1"/>
  <c r="AF273" i="33"/>
  <c r="BN273" i="33" s="1"/>
  <c r="U341" i="33"/>
  <c r="BC341" i="33" s="1"/>
  <c r="AK368" i="33"/>
  <c r="BS368" i="33" s="1"/>
  <c r="AJ286" i="33"/>
  <c r="BR286" i="33" s="1"/>
  <c r="AB304" i="33"/>
  <c r="BJ304" i="33" s="1"/>
  <c r="AD323" i="33"/>
  <c r="BL323" i="33" s="1"/>
  <c r="G258" i="33"/>
  <c r="R244" i="33"/>
  <c r="AZ244" i="33" s="1"/>
  <c r="R358" i="33"/>
  <c r="AZ358" i="33" s="1"/>
  <c r="AG356" i="33"/>
  <c r="BO356" i="33" s="1"/>
  <c r="AA274" i="33"/>
  <c r="BI274" i="33" s="1"/>
  <c r="AD247" i="33"/>
  <c r="BL247" i="33" s="1"/>
  <c r="Z316" i="33"/>
  <c r="BH316" i="33" s="1"/>
  <c r="AC311" i="33"/>
  <c r="BK311" i="33" s="1"/>
  <c r="R248" i="33"/>
  <c r="AZ248" i="33" s="1"/>
  <c r="S289" i="33"/>
  <c r="BA289" i="33" s="1"/>
  <c r="AA290" i="33"/>
  <c r="BI290" i="33" s="1"/>
  <c r="G364" i="33"/>
  <c r="AD263" i="33"/>
  <c r="BL263" i="33" s="1"/>
  <c r="R285" i="33"/>
  <c r="AZ285" i="33" s="1"/>
  <c r="AD348" i="33"/>
  <c r="BL348" i="33" s="1"/>
  <c r="P282" i="33"/>
  <c r="AX282" i="33" s="1"/>
  <c r="AH237" i="33"/>
  <c r="BP237" i="33" s="1"/>
  <c r="L254" i="33"/>
  <c r="AT254" i="33" s="1"/>
  <c r="J376" i="33"/>
  <c r="AR376" i="33" s="1"/>
  <c r="J372" i="33"/>
  <c r="AR372" i="33" s="1"/>
  <c r="X353" i="33"/>
  <c r="BF353" i="33" s="1"/>
  <c r="T299" i="33"/>
  <c r="BB299" i="33" s="1"/>
  <c r="K341" i="33"/>
  <c r="AS341" i="33" s="1"/>
  <c r="AG297" i="33"/>
  <c r="BO297" i="33" s="1"/>
  <c r="AE322" i="33"/>
  <c r="BM322" i="33" s="1"/>
  <c r="G371" i="33"/>
  <c r="Z378" i="33"/>
  <c r="BH378" i="33" s="1"/>
  <c r="P276" i="33"/>
  <c r="AX276" i="33" s="1"/>
  <c r="AA356" i="33"/>
  <c r="BI356" i="33" s="1"/>
  <c r="L382" i="33"/>
  <c r="AT382" i="33" s="1"/>
  <c r="AB284" i="33"/>
  <c r="BJ284" i="33" s="1"/>
  <c r="W317" i="33"/>
  <c r="BE317" i="33" s="1"/>
  <c r="Y343" i="33"/>
  <c r="BG343" i="33" s="1"/>
  <c r="Z285" i="33"/>
  <c r="BH285" i="33" s="1"/>
  <c r="G313" i="33"/>
  <c r="L351" i="33"/>
  <c r="AT351" i="33" s="1"/>
  <c r="AG246" i="33"/>
  <c r="BO246" i="33" s="1"/>
  <c r="N311" i="33"/>
  <c r="AV311" i="33" s="1"/>
  <c r="L379" i="33"/>
  <c r="AT379" i="33" s="1"/>
  <c r="AI324" i="33"/>
  <c r="BQ324" i="33" s="1"/>
  <c r="H368" i="33"/>
  <c r="AP368" i="33" s="1"/>
  <c r="AF252" i="33"/>
  <c r="BN252" i="33" s="1"/>
  <c r="V380" i="33"/>
  <c r="BD380" i="33" s="1"/>
  <c r="K326" i="33"/>
  <c r="AS326" i="33" s="1"/>
  <c r="AI313" i="33"/>
  <c r="BQ313" i="33" s="1"/>
  <c r="AE381" i="33"/>
  <c r="BM381" i="33" s="1"/>
  <c r="I323" i="33"/>
  <c r="AQ323" i="33" s="1"/>
  <c r="P307" i="33"/>
  <c r="AX307" i="33" s="1"/>
  <c r="V351" i="33"/>
  <c r="BD351" i="33" s="1"/>
  <c r="K315" i="33"/>
  <c r="AS315" i="33" s="1"/>
  <c r="L328" i="33"/>
  <c r="AT328" i="33" s="1"/>
  <c r="U278" i="33"/>
  <c r="BC278" i="33" s="1"/>
  <c r="AF272" i="33"/>
  <c r="BN272" i="33" s="1"/>
  <c r="N246" i="33"/>
  <c r="AV246" i="33" s="1"/>
  <c r="AH241" i="33"/>
  <c r="BP241" i="33" s="1"/>
  <c r="G361" i="33"/>
  <c r="U311" i="33"/>
  <c r="BC311" i="33" s="1"/>
  <c r="Q236" i="33"/>
  <c r="AY236" i="33" s="1"/>
  <c r="W300" i="33"/>
  <c r="BE300" i="33" s="1"/>
  <c r="AE273" i="33"/>
  <c r="BM273" i="33" s="1"/>
  <c r="P365" i="33"/>
  <c r="AX365" i="33" s="1"/>
  <c r="Z307" i="33"/>
  <c r="BH307" i="33" s="1"/>
  <c r="N249" i="33"/>
  <c r="AV249" i="33" s="1"/>
  <c r="H236" i="33"/>
  <c r="AP236" i="33" s="1"/>
  <c r="P264" i="33"/>
  <c r="AX264" i="33" s="1"/>
  <c r="Y333" i="33"/>
  <c r="BG333" i="33" s="1"/>
  <c r="AC344" i="33"/>
  <c r="BK344" i="33" s="1"/>
  <c r="P315" i="33"/>
  <c r="AX315" i="33" s="1"/>
  <c r="AC363" i="33"/>
  <c r="BK363" i="33" s="1"/>
  <c r="AH359" i="33"/>
  <c r="BP359" i="33" s="1"/>
  <c r="AK352" i="33"/>
  <c r="BS352" i="33" s="1"/>
  <c r="AH292" i="33"/>
  <c r="BP292" i="33" s="1"/>
  <c r="M265" i="33"/>
  <c r="AU265" i="33" s="1"/>
  <c r="U335" i="33"/>
  <c r="BC335" i="33" s="1"/>
  <c r="AG308" i="33"/>
  <c r="BO308" i="33" s="1"/>
  <c r="T272" i="33"/>
  <c r="BB272" i="33" s="1"/>
  <c r="O268" i="33"/>
  <c r="AW268" i="33" s="1"/>
  <c r="AG361" i="33"/>
  <c r="BO361" i="33" s="1"/>
  <c r="J314" i="33"/>
  <c r="AR314" i="33" s="1"/>
  <c r="L295" i="33"/>
  <c r="AT295" i="33" s="1"/>
  <c r="U385" i="33"/>
  <c r="BC385" i="33" s="1"/>
  <c r="R333" i="33"/>
  <c r="AZ333" i="33" s="1"/>
  <c r="Q232" i="33"/>
  <c r="AY232" i="33" s="1"/>
  <c r="P261" i="33"/>
  <c r="AX261" i="33" s="1"/>
  <c r="AK304" i="33"/>
  <c r="BS304" i="33" s="1"/>
  <c r="AG250" i="33"/>
  <c r="BO250" i="33" s="1"/>
  <c r="AD312" i="33"/>
  <c r="BL312" i="33" s="1"/>
  <c r="AD268" i="33"/>
  <c r="BL268" i="33" s="1"/>
  <c r="Y358" i="33"/>
  <c r="BG358" i="33" s="1"/>
  <c r="AI251" i="33"/>
  <c r="BQ251" i="33" s="1"/>
  <c r="N382" i="33"/>
  <c r="AV382" i="33" s="1"/>
  <c r="R288" i="33"/>
  <c r="AZ288" i="33" s="1"/>
  <c r="U280" i="33"/>
  <c r="BC280" i="33" s="1"/>
  <c r="U346" i="33"/>
  <c r="BC346" i="33" s="1"/>
  <c r="L252" i="33"/>
  <c r="AT252" i="33" s="1"/>
  <c r="AB257" i="33"/>
  <c r="BJ257" i="33" s="1"/>
  <c r="M273" i="33"/>
  <c r="AU273" i="33" s="1"/>
  <c r="X298" i="33"/>
  <c r="BF298" i="33" s="1"/>
  <c r="T237" i="33"/>
  <c r="BB237" i="33" s="1"/>
  <c r="L288" i="33"/>
  <c r="AT288" i="33" s="1"/>
  <c r="AC365" i="33"/>
  <c r="BK365" i="33" s="1"/>
  <c r="X279" i="33"/>
  <c r="BF279" i="33" s="1"/>
  <c r="AA322" i="33"/>
  <c r="BI322" i="33" s="1"/>
  <c r="W384" i="33"/>
  <c r="BE384" i="33" s="1"/>
  <c r="W382" i="33"/>
  <c r="BE382" i="33" s="1"/>
  <c r="U301" i="33"/>
  <c r="BC301" i="33" s="1"/>
  <c r="AD262" i="33"/>
  <c r="BL262" i="33" s="1"/>
  <c r="Y337" i="33"/>
  <c r="BG337" i="33" s="1"/>
  <c r="Z242" i="33"/>
  <c r="BH242" i="33" s="1"/>
  <c r="O276" i="33"/>
  <c r="AW276" i="33" s="1"/>
  <c r="Z357" i="33"/>
  <c r="BH357" i="33" s="1"/>
  <c r="P372" i="33"/>
  <c r="AX372" i="33" s="1"/>
  <c r="P376" i="33"/>
  <c r="AX376" i="33" s="1"/>
  <c r="P323" i="33"/>
  <c r="AX323" i="33" s="1"/>
  <c r="K339" i="33"/>
  <c r="AS339" i="33" s="1"/>
  <c r="V358" i="33"/>
  <c r="BD358" i="33" s="1"/>
  <c r="I377" i="33"/>
  <c r="AQ377" i="33" s="1"/>
  <c r="O300" i="33"/>
  <c r="AW300" i="33" s="1"/>
  <c r="G344" i="33"/>
  <c r="R253" i="33"/>
  <c r="AZ253" i="33" s="1"/>
  <c r="AK350" i="33"/>
  <c r="BS350" i="33" s="1"/>
  <c r="O307" i="33"/>
  <c r="AW307" i="33" s="1"/>
  <c r="AA234" i="33"/>
  <c r="BI234" i="33" s="1"/>
  <c r="AI290" i="33"/>
  <c r="BQ290" i="33" s="1"/>
  <c r="W299" i="33"/>
  <c r="BE299" i="33" s="1"/>
  <c r="AJ381" i="33"/>
  <c r="BR381" i="33" s="1"/>
  <c r="I245" i="33"/>
  <c r="AQ245" i="33" s="1"/>
  <c r="AA348" i="33"/>
  <c r="BI348" i="33" s="1"/>
  <c r="H323" i="33"/>
  <c r="AP323" i="33" s="1"/>
  <c r="Z365" i="33"/>
  <c r="BH365" i="33" s="1"/>
  <c r="O252" i="33"/>
  <c r="AW252" i="33" s="1"/>
  <c r="AD250" i="33"/>
  <c r="BL250" i="33" s="1"/>
  <c r="AD270" i="33"/>
  <c r="BL270" i="33" s="1"/>
  <c r="L340" i="33"/>
  <c r="AT340" i="33" s="1"/>
  <c r="U362" i="33"/>
  <c r="BC362" i="33" s="1"/>
  <c r="AK259" i="33"/>
  <c r="BS259" i="33" s="1"/>
  <c r="N361" i="33"/>
  <c r="AV361" i="33" s="1"/>
  <c r="AB249" i="33"/>
  <c r="BJ249" i="33" s="1"/>
  <c r="AH378" i="33"/>
  <c r="BP378" i="33" s="1"/>
  <c r="R375" i="33"/>
  <c r="AZ375" i="33" s="1"/>
  <c r="AH283" i="33"/>
  <c r="BP283" i="33" s="1"/>
  <c r="O256" i="33"/>
  <c r="AW256" i="33" s="1"/>
  <c r="R245" i="33"/>
  <c r="AZ245" i="33" s="1"/>
  <c r="U338" i="33"/>
  <c r="BC338" i="33" s="1"/>
  <c r="AI239" i="33"/>
  <c r="BQ239" i="33" s="1"/>
  <c r="AJ251" i="33"/>
  <c r="BR251" i="33" s="1"/>
  <c r="W365" i="33"/>
  <c r="BE365" i="33" s="1"/>
  <c r="AH264" i="33"/>
  <c r="BP264" i="33" s="1"/>
  <c r="AJ300" i="33"/>
  <c r="BR300" i="33" s="1"/>
  <c r="AE251" i="33"/>
  <c r="BM251" i="33" s="1"/>
  <c r="AF363" i="33"/>
  <c r="BN363" i="33" s="1"/>
  <c r="S324" i="33"/>
  <c r="BA324" i="33" s="1"/>
  <c r="AA243" i="33"/>
  <c r="BI243" i="33" s="1"/>
  <c r="AF255" i="33"/>
  <c r="BN255" i="33" s="1"/>
  <c r="J233" i="33"/>
  <c r="AR233" i="33" s="1"/>
  <c r="AA236" i="33"/>
  <c r="BI236" i="33" s="1"/>
  <c r="AE369" i="33"/>
  <c r="BM369" i="33" s="1"/>
  <c r="AE374" i="33"/>
  <c r="BM374" i="33" s="1"/>
  <c r="AC379" i="33"/>
  <c r="BK379" i="33" s="1"/>
  <c r="AF293" i="33"/>
  <c r="BN293" i="33" s="1"/>
  <c r="G383" i="33"/>
  <c r="AF306" i="33"/>
  <c r="BN306" i="33" s="1"/>
  <c r="AA359" i="33"/>
  <c r="BI359" i="33" s="1"/>
  <c r="K237" i="33"/>
  <c r="AS237" i="33" s="1"/>
  <c r="AI258" i="33"/>
  <c r="BQ258" i="33" s="1"/>
  <c r="L353" i="33"/>
  <c r="AT353" i="33" s="1"/>
  <c r="R271" i="33"/>
  <c r="AZ271" i="33" s="1"/>
  <c r="W330" i="33"/>
  <c r="BE330" i="33" s="1"/>
  <c r="Y260" i="33"/>
  <c r="BG260" i="33" s="1"/>
  <c r="AF348" i="33"/>
  <c r="BN348" i="33" s="1"/>
  <c r="AF315" i="33"/>
  <c r="BN315" i="33" s="1"/>
  <c r="R264" i="33"/>
  <c r="AZ264" i="33" s="1"/>
  <c r="V308" i="33"/>
  <c r="BD308" i="33" s="1"/>
  <c r="I335" i="33"/>
  <c r="AQ335" i="33" s="1"/>
  <c r="AC383" i="33"/>
  <c r="BK383" i="33" s="1"/>
  <c r="AF316" i="33"/>
  <c r="BN316" i="33" s="1"/>
  <c r="AK286" i="33"/>
  <c r="BS286" i="33" s="1"/>
  <c r="AH257" i="33"/>
  <c r="BP257" i="33" s="1"/>
  <c r="S330" i="33"/>
  <c r="BA330" i="33" s="1"/>
  <c r="J260" i="33"/>
  <c r="AR260" i="33" s="1"/>
  <c r="AG304" i="33"/>
  <c r="BO304" i="33" s="1"/>
  <c r="I336" i="33"/>
  <c r="AQ336" i="33" s="1"/>
  <c r="R269" i="33"/>
  <c r="AZ269" i="33" s="1"/>
  <c r="AI243" i="33"/>
  <c r="BQ243" i="33" s="1"/>
  <c r="L314" i="33"/>
  <c r="AT314" i="33" s="1"/>
  <c r="N349" i="33"/>
  <c r="AV349" i="33" s="1"/>
  <c r="AI383" i="33"/>
  <c r="BQ383" i="33" s="1"/>
  <c r="J309" i="33"/>
  <c r="AR309" i="33" s="1"/>
  <c r="P319" i="33"/>
  <c r="AX319" i="33" s="1"/>
  <c r="U308" i="33"/>
  <c r="BC308" i="33" s="1"/>
  <c r="AI308" i="33"/>
  <c r="BQ308" i="33" s="1"/>
  <c r="V325" i="33"/>
  <c r="BD325" i="33" s="1"/>
  <c r="AI293" i="33"/>
  <c r="BQ293" i="33" s="1"/>
  <c r="W236" i="33"/>
  <c r="BE236" i="33" s="1"/>
  <c r="AB281" i="33"/>
  <c r="BJ281" i="33" s="1"/>
  <c r="O345" i="33"/>
  <c r="AW345" i="33" s="1"/>
  <c r="P316" i="33"/>
  <c r="AX316" i="33" s="1"/>
  <c r="P263" i="33"/>
  <c r="AX263" i="33" s="1"/>
  <c r="AF308" i="33"/>
  <c r="BN308" i="33" s="1"/>
  <c r="AI275" i="33"/>
  <c r="BQ275" i="33" s="1"/>
  <c r="AD272" i="33"/>
  <c r="BL272" i="33" s="1"/>
  <c r="R233" i="33"/>
  <c r="AZ233" i="33" s="1"/>
  <c r="N289" i="33"/>
  <c r="AV289" i="33" s="1"/>
  <c r="M359" i="33"/>
  <c r="AU359" i="33" s="1"/>
  <c r="N322" i="33"/>
  <c r="AV322" i="33" s="1"/>
  <c r="AH305" i="33"/>
  <c r="BP305" i="33" s="1"/>
  <c r="G339" i="33"/>
  <c r="Q379" i="33"/>
  <c r="AY379" i="33" s="1"/>
  <c r="N251" i="33"/>
  <c r="AV251" i="33" s="1"/>
  <c r="V338" i="33"/>
  <c r="BD338" i="33" s="1"/>
  <c r="AF258" i="33"/>
  <c r="BN258" i="33" s="1"/>
  <c r="AG332" i="33"/>
  <c r="BO332" i="33" s="1"/>
  <c r="AA365" i="33"/>
  <c r="BI365" i="33" s="1"/>
  <c r="L242" i="33"/>
  <c r="AT242" i="33" s="1"/>
  <c r="AB293" i="33"/>
  <c r="BJ293" i="33" s="1"/>
  <c r="Z315" i="33"/>
  <c r="BH315" i="33" s="1"/>
  <c r="AA340" i="33"/>
  <c r="BI340" i="33" s="1"/>
  <c r="P312" i="33"/>
  <c r="AX312" i="33" s="1"/>
  <c r="AG257" i="33"/>
  <c r="BO257" i="33" s="1"/>
  <c r="T303" i="33"/>
  <c r="BB303" i="33" s="1"/>
  <c r="N284" i="33"/>
  <c r="AV284" i="33" s="1"/>
  <c r="V268" i="33"/>
  <c r="BD268" i="33" s="1"/>
  <c r="AD349" i="33"/>
  <c r="BL349" i="33" s="1"/>
  <c r="AA280" i="33"/>
  <c r="BI280" i="33" s="1"/>
  <c r="Z306" i="33"/>
  <c r="BH306" i="33" s="1"/>
  <c r="AJ332" i="33"/>
  <c r="BR332" i="33" s="1"/>
  <c r="AB276" i="33"/>
  <c r="BJ276" i="33" s="1"/>
  <c r="K340" i="33"/>
  <c r="AS340" i="33" s="1"/>
  <c r="K343" i="33"/>
  <c r="AS343" i="33" s="1"/>
  <c r="V270" i="33"/>
  <c r="BD270" i="33" s="1"/>
  <c r="AB253" i="33"/>
  <c r="BJ253" i="33" s="1"/>
  <c r="L289" i="33"/>
  <c r="AT289" i="33" s="1"/>
  <c r="J359" i="33"/>
  <c r="AR359" i="33" s="1"/>
  <c r="M327" i="33"/>
  <c r="AU327" i="33" s="1"/>
  <c r="U372" i="33"/>
  <c r="BC372" i="33" s="1"/>
  <c r="U376" i="33"/>
  <c r="BC376" i="33" s="1"/>
  <c r="X342" i="33"/>
  <c r="BF342" i="33" s="1"/>
  <c r="AE321" i="33"/>
  <c r="BM321" i="33" s="1"/>
  <c r="K236" i="33"/>
  <c r="AS236" i="33" s="1"/>
  <c r="AJ384" i="33"/>
  <c r="BR384" i="33" s="1"/>
  <c r="X315" i="33"/>
  <c r="BF315" i="33" s="1"/>
  <c r="M293" i="33"/>
  <c r="AU293" i="33" s="1"/>
  <c r="AC353" i="33"/>
  <c r="BK353" i="33" s="1"/>
  <c r="O344" i="33"/>
  <c r="AW344" i="33" s="1"/>
  <c r="AB346" i="33"/>
  <c r="BJ346" i="33" s="1"/>
  <c r="O233" i="33"/>
  <c r="AW233" i="33" s="1"/>
  <c r="P289" i="33"/>
  <c r="AX289" i="33" s="1"/>
  <c r="T268" i="33"/>
  <c r="BB268" i="33" s="1"/>
  <c r="M306" i="33"/>
  <c r="AU306" i="33" s="1"/>
  <c r="Z367" i="33"/>
  <c r="BH367" i="33" s="1"/>
  <c r="R309" i="33"/>
  <c r="AZ309" i="33" s="1"/>
  <c r="Q328" i="33"/>
  <c r="AY328" i="33" s="1"/>
  <c r="S250" i="33"/>
  <c r="BA250" i="33" s="1"/>
  <c r="T366" i="33"/>
  <c r="BB366" i="33" s="1"/>
  <c r="N336" i="33"/>
  <c r="AV336" i="33" s="1"/>
  <c r="Q385" i="33"/>
  <c r="AY385" i="33" s="1"/>
  <c r="U275" i="33"/>
  <c r="BC275" i="33" s="1"/>
  <c r="AB337" i="33"/>
  <c r="BJ337" i="33" s="1"/>
  <c r="T318" i="33"/>
  <c r="BB318" i="33" s="1"/>
  <c r="AH290" i="33"/>
  <c r="BP290" i="33" s="1"/>
  <c r="AE232" i="33"/>
  <c r="BM232" i="33" s="1"/>
  <c r="I240" i="33"/>
  <c r="AQ240" i="33" s="1"/>
  <c r="Z292" i="33"/>
  <c r="BH292" i="33" s="1"/>
  <c r="W362" i="33"/>
  <c r="BE362" i="33" s="1"/>
  <c r="K235" i="33"/>
  <c r="AS235" i="33" s="1"/>
  <c r="AI364" i="33"/>
  <c r="BQ364" i="33" s="1"/>
  <c r="AK239" i="33"/>
  <c r="BS239" i="33" s="1"/>
  <c r="AF264" i="33"/>
  <c r="BN264" i="33" s="1"/>
  <c r="AC270" i="33"/>
  <c r="BK270" i="33" s="1"/>
  <c r="Y275" i="33"/>
  <c r="BG275" i="33" s="1"/>
  <c r="J370" i="33"/>
  <c r="AR370" i="33" s="1"/>
  <c r="O365" i="33"/>
  <c r="AW365" i="33" s="1"/>
  <c r="W285" i="33"/>
  <c r="BE285" i="33" s="1"/>
  <c r="P266" i="33"/>
  <c r="AX266" i="33" s="1"/>
  <c r="AA240" i="33"/>
  <c r="BI240" i="33" s="1"/>
  <c r="S315" i="33"/>
  <c r="BA315" i="33" s="1"/>
  <c r="AA235" i="33"/>
  <c r="BI235" i="33" s="1"/>
  <c r="G301" i="33"/>
  <c r="J295" i="33"/>
  <c r="AR295" i="33" s="1"/>
  <c r="Y348" i="33"/>
  <c r="BG348" i="33" s="1"/>
  <c r="AG288" i="33"/>
  <c r="BO288" i="33" s="1"/>
  <c r="Q260" i="33"/>
  <c r="AY260" i="33" s="1"/>
  <c r="K233" i="33"/>
  <c r="AS233" i="33" s="1"/>
  <c r="AK279" i="33"/>
  <c r="BS279" i="33" s="1"/>
  <c r="K261" i="33"/>
  <c r="AS261" i="33" s="1"/>
  <c r="Y268" i="33"/>
  <c r="BG268" i="33" s="1"/>
  <c r="P297" i="33"/>
  <c r="AX297" i="33" s="1"/>
  <c r="Y366" i="33"/>
  <c r="BG366" i="33" s="1"/>
  <c r="T359" i="33"/>
  <c r="BB359" i="33" s="1"/>
  <c r="T324" i="33"/>
  <c r="BB324" i="33" s="1"/>
  <c r="AG291" i="33"/>
  <c r="BO291" i="33" s="1"/>
  <c r="M276" i="33"/>
  <c r="AU276" i="33" s="1"/>
  <c r="AA332" i="33"/>
  <c r="BI332" i="33" s="1"/>
  <c r="T343" i="33"/>
  <c r="BB343" i="33" s="1"/>
  <c r="Z274" i="33"/>
  <c r="BH274" i="33" s="1"/>
  <c r="Z332" i="33"/>
  <c r="BH332" i="33" s="1"/>
  <c r="AK367" i="33"/>
  <c r="BS367" i="33" s="1"/>
  <c r="AI278" i="33"/>
  <c r="BQ278" i="33" s="1"/>
  <c r="X237" i="33"/>
  <c r="BF237" i="33" s="1"/>
  <c r="AE382" i="33"/>
  <c r="BM382" i="33" s="1"/>
  <c r="W329" i="33"/>
  <c r="BE329" i="33" s="1"/>
  <c r="T348" i="33"/>
  <c r="BB348" i="33" s="1"/>
  <c r="AD288" i="33"/>
  <c r="BL288" i="33" s="1"/>
  <c r="V337" i="33"/>
  <c r="BD337" i="33" s="1"/>
  <c r="Z356" i="33"/>
  <c r="BH356" i="33" s="1"/>
  <c r="L359" i="33"/>
  <c r="AT359" i="33" s="1"/>
  <c r="U276" i="33"/>
  <c r="BC276" i="33" s="1"/>
  <c r="G351" i="33"/>
  <c r="M319" i="33"/>
  <c r="AU319" i="33" s="1"/>
  <c r="O254" i="33"/>
  <c r="AW254" i="33" s="1"/>
  <c r="G366" i="33"/>
  <c r="U354" i="33"/>
  <c r="BC354" i="33" s="1"/>
  <c r="AA253" i="33"/>
  <c r="BI253" i="33" s="1"/>
  <c r="AC307" i="33"/>
  <c r="BK307" i="33" s="1"/>
  <c r="Q314" i="33"/>
  <c r="AY314" i="33" s="1"/>
  <c r="I331" i="33"/>
  <c r="AQ331" i="33" s="1"/>
  <c r="AE329" i="33"/>
  <c r="BM329" i="33" s="1"/>
  <c r="Y269" i="33"/>
  <c r="BG269" i="33" s="1"/>
  <c r="N318" i="33"/>
  <c r="AV318" i="33" s="1"/>
  <c r="AD239" i="33"/>
  <c r="BL239" i="33" s="1"/>
  <c r="X258" i="33"/>
  <c r="BF258" i="33" s="1"/>
  <c r="AH355" i="33"/>
  <c r="BP355" i="33" s="1"/>
  <c r="N283" i="33"/>
  <c r="AV283" i="33" s="1"/>
  <c r="O236" i="33"/>
  <c r="AW236" i="33" s="1"/>
  <c r="X384" i="33"/>
  <c r="BF384" i="33" s="1"/>
  <c r="Y340" i="33"/>
  <c r="BG340" i="33" s="1"/>
  <c r="AF239" i="33"/>
  <c r="BN239" i="33" s="1"/>
  <c r="V383" i="33"/>
  <c r="BD383" i="33" s="1"/>
  <c r="V326" i="33"/>
  <c r="BD326" i="33" s="1"/>
  <c r="AA265" i="33"/>
  <c r="BI265" i="33" s="1"/>
  <c r="V287" i="33"/>
  <c r="BD287" i="33" s="1"/>
  <c r="T236" i="33"/>
  <c r="BB236" i="33" s="1"/>
  <c r="W278" i="33"/>
  <c r="BE278" i="33" s="1"/>
  <c r="AF369" i="33"/>
  <c r="BN369" i="33" s="1"/>
  <c r="N298" i="33"/>
  <c r="AV298" i="33" s="1"/>
  <c r="J329" i="33"/>
  <c r="AR329" i="33" s="1"/>
  <c r="AC378" i="33"/>
  <c r="BK378" i="33" s="1"/>
  <c r="AH343" i="33"/>
  <c r="BP343" i="33" s="1"/>
  <c r="J287" i="33"/>
  <c r="AR287" i="33" s="1"/>
  <c r="K266" i="33"/>
  <c r="AS266" i="33" s="1"/>
  <c r="L348" i="33"/>
  <c r="AT348" i="33" s="1"/>
  <c r="P308" i="33"/>
  <c r="AX308" i="33" s="1"/>
  <c r="J361" i="33"/>
  <c r="AR361" i="33" s="1"/>
  <c r="AK373" i="33"/>
  <c r="BS373" i="33" s="1"/>
  <c r="Q257" i="33"/>
  <c r="AY257" i="33" s="1"/>
  <c r="AG323" i="33"/>
  <c r="BO323" i="33" s="1"/>
  <c r="AE375" i="33"/>
  <c r="BM375" i="33" s="1"/>
  <c r="AG267" i="33"/>
  <c r="BO267" i="33" s="1"/>
  <c r="AI307" i="33"/>
  <c r="BQ307" i="33" s="1"/>
  <c r="K243" i="33"/>
  <c r="AS243" i="33" s="1"/>
  <c r="AJ354" i="33"/>
  <c r="BR354" i="33" s="1"/>
  <c r="Q252" i="33"/>
  <c r="AY252" i="33" s="1"/>
  <c r="J252" i="33"/>
  <c r="AR252" i="33" s="1"/>
  <c r="AE267" i="33"/>
  <c r="BM267" i="33" s="1"/>
  <c r="AE286" i="33"/>
  <c r="BM286" i="33" s="1"/>
  <c r="AC289" i="33"/>
  <c r="BK289" i="33" s="1"/>
  <c r="H268" i="33"/>
  <c r="AP268" i="33" s="1"/>
  <c r="M378" i="33"/>
  <c r="AU378" i="33" s="1"/>
  <c r="V345" i="33"/>
  <c r="BD345" i="33" s="1"/>
  <c r="AG237" i="33"/>
  <c r="BO237" i="33" s="1"/>
  <c r="AF347" i="33"/>
  <c r="BN347" i="33" s="1"/>
  <c r="N306" i="33"/>
  <c r="AV306" i="33" s="1"/>
  <c r="T302" i="33"/>
  <c r="BB302" i="33" s="1"/>
  <c r="W286" i="33"/>
  <c r="BE286" i="33" s="1"/>
  <c r="AJ385" i="33"/>
  <c r="BR385" i="33" s="1"/>
  <c r="T265" i="33"/>
  <c r="BB265" i="33" s="1"/>
  <c r="AB380" i="33"/>
  <c r="BJ380" i="33" s="1"/>
  <c r="T292" i="33"/>
  <c r="BB292" i="33" s="1"/>
  <c r="V385" i="33"/>
  <c r="BD385" i="33" s="1"/>
  <c r="K256" i="33"/>
  <c r="AS256" i="33" s="1"/>
  <c r="Q321" i="33"/>
  <c r="AY321" i="33" s="1"/>
  <c r="AJ367" i="33"/>
  <c r="BR367" i="33" s="1"/>
  <c r="Z287" i="33"/>
  <c r="BH287" i="33" s="1"/>
  <c r="AJ250" i="33"/>
  <c r="BR250" i="33" s="1"/>
  <c r="Z337" i="33"/>
  <c r="BH337" i="33" s="1"/>
  <c r="R303" i="33"/>
  <c r="AZ303" i="33" s="1"/>
  <c r="R385" i="33"/>
  <c r="AZ385" i="33" s="1"/>
  <c r="J266" i="33"/>
  <c r="AR266" i="33" s="1"/>
  <c r="J271" i="33"/>
  <c r="AR271" i="33" s="1"/>
  <c r="U300" i="33"/>
  <c r="BC300" i="33" s="1"/>
  <c r="S268" i="33"/>
  <c r="BA268" i="33" s="1"/>
  <c r="AD339" i="33"/>
  <c r="BL339" i="33" s="1"/>
  <c r="R364" i="33"/>
  <c r="AZ364" i="33" s="1"/>
  <c r="AH311" i="33"/>
  <c r="BP311" i="33" s="1"/>
  <c r="AK267" i="33"/>
  <c r="BS267" i="33" s="1"/>
  <c r="AD360" i="33"/>
  <c r="BL360" i="33" s="1"/>
  <c r="W269" i="33"/>
  <c r="BE269" i="33" s="1"/>
  <c r="M275" i="33"/>
  <c r="AU275" i="33" s="1"/>
  <c r="AG307" i="33"/>
  <c r="BO307" i="33" s="1"/>
  <c r="AG281" i="33"/>
  <c r="BO281" i="33" s="1"/>
  <c r="Z234" i="33"/>
  <c r="BH234" i="33" s="1"/>
  <c r="U239" i="33"/>
  <c r="BC239" i="33" s="1"/>
  <c r="AH360" i="33"/>
  <c r="BP360" i="33" s="1"/>
  <c r="S283" i="33"/>
  <c r="BA283" i="33" s="1"/>
  <c r="H332" i="33"/>
  <c r="AP332" i="33" s="1"/>
  <c r="W232" i="33"/>
  <c r="BE232" i="33" s="1"/>
  <c r="Z290" i="33"/>
  <c r="BH290" i="33" s="1"/>
  <c r="AB355" i="33"/>
  <c r="BJ355" i="33" s="1"/>
  <c r="G283" i="33"/>
  <c r="AH354" i="33"/>
  <c r="BP354" i="33" s="1"/>
  <c r="X373" i="33"/>
  <c r="BF373" i="33" s="1"/>
  <c r="Z310" i="33"/>
  <c r="BH310" i="33" s="1"/>
  <c r="I243" i="33"/>
  <c r="AQ243" i="33" s="1"/>
  <c r="I247" i="33"/>
  <c r="AQ247" i="33" s="1"/>
  <c r="H245" i="33"/>
  <c r="AP245" i="33" s="1"/>
  <c r="X327" i="33"/>
  <c r="BF327" i="33" s="1"/>
  <c r="U321" i="33"/>
  <c r="BC321" i="33" s="1"/>
  <c r="U249" i="33"/>
  <c r="BC249" i="33" s="1"/>
  <c r="AI281" i="33"/>
  <c r="BQ281" i="33" s="1"/>
  <c r="AA260" i="33"/>
  <c r="BI260" i="33" s="1"/>
  <c r="Z308" i="33"/>
  <c r="BH308" i="33" s="1"/>
  <c r="Q322" i="33"/>
  <c r="AY322" i="33" s="1"/>
  <c r="AE278" i="33"/>
  <c r="BM278" i="33" s="1"/>
  <c r="X265" i="33"/>
  <c r="BF265" i="33" s="1"/>
  <c r="U291" i="33"/>
  <c r="BC291" i="33" s="1"/>
  <c r="AB319" i="33"/>
  <c r="BJ319" i="33" s="1"/>
  <c r="V256" i="33"/>
  <c r="BD256" i="33" s="1"/>
  <c r="J358" i="33"/>
  <c r="AR358" i="33" s="1"/>
  <c r="AD383" i="33"/>
  <c r="BL383" i="33" s="1"/>
  <c r="AG301" i="33"/>
  <c r="BO301" i="33" s="1"/>
  <c r="H378" i="33"/>
  <c r="AP378" i="33" s="1"/>
  <c r="X275" i="33"/>
  <c r="BF275" i="33" s="1"/>
  <c r="G312" i="33"/>
  <c r="Z232" i="33"/>
  <c r="BH232" i="33" s="1"/>
  <c r="I288" i="33"/>
  <c r="AQ288" i="33" s="1"/>
  <c r="V362" i="33"/>
  <c r="BD362" i="33" s="1"/>
  <c r="AH346" i="33"/>
  <c r="BP346" i="33" s="1"/>
  <c r="S276" i="33"/>
  <c r="BA276" i="33" s="1"/>
  <c r="AJ304" i="33"/>
  <c r="BR304" i="33" s="1"/>
  <c r="AI359" i="33"/>
  <c r="BQ359" i="33" s="1"/>
  <c r="Q302" i="33"/>
  <c r="AY302" i="33" s="1"/>
  <c r="AC259" i="33"/>
  <c r="BK259" i="33" s="1"/>
  <c r="AB292" i="33"/>
  <c r="BJ292" i="33" s="1"/>
  <c r="J234" i="33"/>
  <c r="AR234" i="33" s="1"/>
  <c r="AA362" i="33"/>
  <c r="BI362" i="33" s="1"/>
  <c r="I337" i="33"/>
  <c r="AQ337" i="33" s="1"/>
  <c r="T369" i="33"/>
  <c r="BB369" i="33" s="1"/>
  <c r="AE310" i="33"/>
  <c r="BM310" i="33" s="1"/>
  <c r="T374" i="33"/>
  <c r="BB374" i="33" s="1"/>
  <c r="G292" i="33"/>
  <c r="H303" i="33"/>
  <c r="AP303" i="33" s="1"/>
  <c r="X273" i="33"/>
  <c r="BF273" i="33" s="1"/>
  <c r="M356" i="33"/>
  <c r="AU356" i="33" s="1"/>
  <c r="S339" i="33"/>
  <c r="BA339" i="33" s="1"/>
  <c r="I369" i="33"/>
  <c r="AQ369" i="33" s="1"/>
  <c r="AF351" i="33"/>
  <c r="BN351" i="33" s="1"/>
  <c r="AD233" i="33"/>
  <c r="BL233" i="33" s="1"/>
  <c r="AJ368" i="33"/>
  <c r="BR368" i="33" s="1"/>
  <c r="Z275" i="33"/>
  <c r="BH275" i="33" s="1"/>
  <c r="K269" i="33"/>
  <c r="AS269" i="33" s="1"/>
  <c r="AJ237" i="33"/>
  <c r="BR237" i="33" s="1"/>
  <c r="N258" i="33"/>
  <c r="AV258" i="33" s="1"/>
  <c r="AG379" i="33"/>
  <c r="BO379" i="33" s="1"/>
  <c r="AJ268" i="33"/>
  <c r="BR268" i="33" s="1"/>
  <c r="X326" i="33"/>
  <c r="BF326" i="33" s="1"/>
  <c r="G342" i="33"/>
  <c r="AC248" i="33"/>
  <c r="BK248" i="33" s="1"/>
  <c r="L333" i="33"/>
  <c r="AT333" i="33" s="1"/>
  <c r="G323" i="33"/>
  <c r="AD345" i="33"/>
  <c r="BL345" i="33" s="1"/>
  <c r="R341" i="33"/>
  <c r="AZ341" i="33" s="1"/>
  <c r="W290" i="33"/>
  <c r="BE290" i="33" s="1"/>
  <c r="AJ245" i="33"/>
  <c r="BR245" i="33" s="1"/>
  <c r="K361" i="33"/>
  <c r="AS361" i="33" s="1"/>
  <c r="P284" i="33"/>
  <c r="AX284" i="33" s="1"/>
  <c r="AE300" i="33"/>
  <c r="BM300" i="33" s="1"/>
  <c r="V298" i="33"/>
  <c r="BD298" i="33" s="1"/>
  <c r="AI343" i="33"/>
  <c r="BQ343" i="33" s="1"/>
  <c r="I318" i="33"/>
  <c r="AQ318" i="33" s="1"/>
  <c r="I349" i="33"/>
  <c r="AQ349" i="33" s="1"/>
  <c r="O270" i="33"/>
  <c r="AW270" i="33" s="1"/>
  <c r="AK273" i="33"/>
  <c r="BS273" i="33" s="1"/>
  <c r="AG342" i="33"/>
  <c r="BO342" i="33" s="1"/>
  <c r="AG378" i="33"/>
  <c r="BO378" i="33" s="1"/>
  <c r="T263" i="33"/>
  <c r="BB263" i="33" s="1"/>
  <c r="P343" i="33"/>
  <c r="AX343" i="33" s="1"/>
  <c r="M251" i="33"/>
  <c r="AU251" i="33" s="1"/>
  <c r="Q327" i="33"/>
  <c r="AY327" i="33" s="1"/>
  <c r="AA259" i="33"/>
  <c r="BI259" i="33" s="1"/>
  <c r="Z385" i="33"/>
  <c r="BH385" i="33" s="1"/>
  <c r="AK309" i="33"/>
  <c r="BS309" i="33" s="1"/>
  <c r="R353" i="33"/>
  <c r="AZ353" i="33" s="1"/>
  <c r="H253" i="33"/>
  <c r="AP253" i="33" s="1"/>
  <c r="P286" i="33"/>
  <c r="AX286" i="33" s="1"/>
  <c r="H238" i="33"/>
  <c r="AP238" i="33" s="1"/>
  <c r="R307" i="33"/>
  <c r="AZ307" i="33" s="1"/>
  <c r="R336" i="33"/>
  <c r="AZ336" i="33" s="1"/>
  <c r="Z283" i="33"/>
  <c r="BH283" i="33" s="1"/>
  <c r="AB324" i="33"/>
  <c r="BJ324" i="33" s="1"/>
  <c r="K252" i="33"/>
  <c r="AS252" i="33" s="1"/>
  <c r="L258" i="33"/>
  <c r="AT258" i="33" s="1"/>
  <c r="AF274" i="33"/>
  <c r="BN274" i="33" s="1"/>
  <c r="O355" i="33"/>
  <c r="AW355" i="33" s="1"/>
  <c r="Y283" i="33"/>
  <c r="BG283" i="33" s="1"/>
  <c r="AK307" i="33"/>
  <c r="BS307" i="33" s="1"/>
  <c r="J237" i="33"/>
  <c r="AR237" i="33" s="1"/>
  <c r="J285" i="33"/>
  <c r="AR285" i="33" s="1"/>
  <c r="AD286" i="33"/>
  <c r="BL286" i="33" s="1"/>
  <c r="N238" i="33"/>
  <c r="AV238" i="33" s="1"/>
  <c r="K365" i="33"/>
  <c r="AS365" i="33" s="1"/>
  <c r="AE323" i="33"/>
  <c r="BM323" i="33" s="1"/>
  <c r="L331" i="33"/>
  <c r="AT331" i="33" s="1"/>
  <c r="AG233" i="33"/>
  <c r="BO233" i="33" s="1"/>
  <c r="T333" i="33"/>
  <c r="BB333" i="33" s="1"/>
  <c r="G315" i="33"/>
  <c r="H298" i="33"/>
  <c r="AP298" i="33" s="1"/>
  <c r="Z241" i="33"/>
  <c r="BH241" i="33" s="1"/>
  <c r="K314" i="33"/>
  <c r="AS314" i="33" s="1"/>
  <c r="J311" i="33"/>
  <c r="AR311" i="33" s="1"/>
  <c r="AF319" i="33"/>
  <c r="BN319" i="33" s="1"/>
  <c r="Q247" i="33"/>
  <c r="AY247" i="33" s="1"/>
  <c r="AF382" i="33"/>
  <c r="BN382" i="33" s="1"/>
  <c r="AE305" i="33"/>
  <c r="BM305" i="33" s="1"/>
  <c r="Y295" i="33"/>
  <c r="BG295" i="33" s="1"/>
  <c r="AB238" i="33"/>
  <c r="BJ238" i="33" s="1"/>
  <c r="AD253" i="33"/>
  <c r="BL253" i="33" s="1"/>
  <c r="X242" i="33"/>
  <c r="BF242" i="33" s="1"/>
  <c r="AJ305" i="33"/>
  <c r="BR305" i="33" s="1"/>
  <c r="AI348" i="33"/>
  <c r="BQ348" i="33" s="1"/>
  <c r="AA255" i="33"/>
  <c r="BI255" i="33" s="1"/>
  <c r="AA241" i="33"/>
  <c r="BI241" i="33" s="1"/>
  <c r="AG373" i="33"/>
  <c r="BO373" i="33" s="1"/>
  <c r="AC331" i="33"/>
  <c r="BK331" i="33" s="1"/>
  <c r="M232" i="33"/>
  <c r="AU232" i="33" s="1"/>
  <c r="AI344" i="33"/>
  <c r="BQ344" i="33" s="1"/>
  <c r="W253" i="33"/>
  <c r="BE253" i="33" s="1"/>
  <c r="AK235" i="33"/>
  <c r="BS235" i="33" s="1"/>
  <c r="AI358" i="33"/>
  <c r="BQ358" i="33" s="1"/>
  <c r="Q376" i="33"/>
  <c r="AY376" i="33" s="1"/>
  <c r="Q372" i="33"/>
  <c r="AY372" i="33" s="1"/>
  <c r="O340" i="33"/>
  <c r="AW340" i="33" s="1"/>
  <c r="AG303" i="33"/>
  <c r="BO303" i="33" s="1"/>
  <c r="O266" i="33"/>
  <c r="AW266" i="33" s="1"/>
  <c r="L366" i="33"/>
  <c r="AT366" i="33" s="1"/>
  <c r="Z381" i="33"/>
  <c r="BH381" i="33" s="1"/>
  <c r="S329" i="33"/>
  <c r="BA329" i="33" s="1"/>
  <c r="AF345" i="33"/>
  <c r="BN345" i="33" s="1"/>
  <c r="AG374" i="33"/>
  <c r="BO374" i="33" s="1"/>
  <c r="W309" i="33"/>
  <c r="BE309" i="33" s="1"/>
  <c r="AD256" i="33"/>
  <c r="BL256" i="33" s="1"/>
  <c r="AE288" i="33"/>
  <c r="BM288" i="33" s="1"/>
  <c r="P250" i="33"/>
  <c r="AX250" i="33" s="1"/>
  <c r="AE325" i="33"/>
  <c r="BM325" i="33" s="1"/>
  <c r="AE346" i="33"/>
  <c r="BM346" i="33" s="1"/>
  <c r="L315" i="33"/>
  <c r="AT315" i="33" s="1"/>
  <c r="R379" i="33"/>
  <c r="AZ379" i="33" s="1"/>
  <c r="G236" i="33"/>
  <c r="AC340" i="33"/>
  <c r="BK340" i="33" s="1"/>
  <c r="Z358" i="33"/>
  <c r="BH358" i="33" s="1"/>
  <c r="AB314" i="33"/>
  <c r="BJ314" i="33" s="1"/>
  <c r="I345" i="33"/>
  <c r="AQ345" i="33" s="1"/>
  <c r="AC360" i="33"/>
  <c r="BK360" i="33" s="1"/>
  <c r="Y297" i="33"/>
  <c r="BG297" i="33" s="1"/>
  <c r="AG293" i="33"/>
  <c r="BO293" i="33" s="1"/>
  <c r="L279" i="33"/>
  <c r="AT279" i="33" s="1"/>
  <c r="AF374" i="33"/>
  <c r="BN374" i="33" s="1"/>
  <c r="AK233" i="33"/>
  <c r="BS233" i="33" s="1"/>
  <c r="K316" i="33"/>
  <c r="AS316" i="33" s="1"/>
  <c r="J340" i="33"/>
  <c r="AR340" i="33" s="1"/>
  <c r="K321" i="33"/>
  <c r="AS321" i="33" s="1"/>
  <c r="AE345" i="33"/>
  <c r="BM345" i="33" s="1"/>
  <c r="AG344" i="33"/>
  <c r="BO344" i="33" s="1"/>
  <c r="AC368" i="33"/>
  <c r="BK368" i="33" s="1"/>
  <c r="X269" i="33"/>
  <c r="BF269" i="33" s="1"/>
  <c r="AH301" i="33"/>
  <c r="BP301" i="33" s="1"/>
  <c r="AI279" i="33"/>
  <c r="BQ279" i="33" s="1"/>
  <c r="T238" i="33"/>
  <c r="BB238" i="33" s="1"/>
  <c r="AK291" i="33"/>
  <c r="BS291" i="33" s="1"/>
  <c r="K384" i="33"/>
  <c r="AS384" i="33" s="1"/>
  <c r="X268" i="33"/>
  <c r="BF268" i="33" s="1"/>
  <c r="AH291" i="33"/>
  <c r="BP291" i="33" s="1"/>
  <c r="X348" i="33"/>
  <c r="BF348" i="33" s="1"/>
  <c r="I290" i="33"/>
  <c r="AQ290" i="33" s="1"/>
  <c r="AF337" i="33"/>
  <c r="BN337" i="33" s="1"/>
  <c r="AK379" i="33"/>
  <c r="BS379" i="33" s="1"/>
  <c r="AE320" i="33"/>
  <c r="BM320" i="33" s="1"/>
  <c r="AJ342" i="33"/>
  <c r="BR342" i="33" s="1"/>
  <c r="G281" i="33"/>
  <c r="W338" i="33"/>
  <c r="BE338" i="33" s="1"/>
  <c r="Z304" i="33"/>
  <c r="BH304" i="33" s="1"/>
  <c r="Z362" i="33"/>
  <c r="BH362" i="33" s="1"/>
  <c r="K354" i="33"/>
  <c r="AS354" i="33" s="1"/>
  <c r="X256" i="33"/>
  <c r="BF256" i="33" s="1"/>
  <c r="P262" i="33"/>
  <c r="AX262" i="33" s="1"/>
  <c r="O306" i="33"/>
  <c r="AW306" i="33" s="1"/>
  <c r="T327" i="33"/>
  <c r="BB327" i="33" s="1"/>
  <c r="AK357" i="33"/>
  <c r="BS357" i="33" s="1"/>
  <c r="Z238" i="33"/>
  <c r="BH238" i="33" s="1"/>
  <c r="S238" i="33"/>
  <c r="BA238" i="33" s="1"/>
  <c r="X385" i="33"/>
  <c r="BF385" i="33" s="1"/>
  <c r="Z257" i="33"/>
  <c r="BH257" i="33" s="1"/>
  <c r="H336" i="33"/>
  <c r="AP336" i="33" s="1"/>
  <c r="G291" i="33"/>
  <c r="R249" i="33"/>
  <c r="AZ249" i="33" s="1"/>
  <c r="G304" i="33"/>
  <c r="T235" i="33"/>
  <c r="BB235" i="33" s="1"/>
  <c r="Z382" i="33"/>
  <c r="BH382" i="33" s="1"/>
  <c r="H251" i="33"/>
  <c r="AP251" i="33" s="1"/>
  <c r="AJ249" i="33"/>
  <c r="BR249" i="33" s="1"/>
  <c r="AJ335" i="33"/>
  <c r="BR335" i="33" s="1"/>
  <c r="L376" i="33"/>
  <c r="AT376" i="33" s="1"/>
  <c r="L372" i="33"/>
  <c r="AT372" i="33" s="1"/>
  <c r="L381" i="33"/>
  <c r="AT381" i="33" s="1"/>
  <c r="W266" i="33"/>
  <c r="BE266" i="33" s="1"/>
  <c r="R236" i="33"/>
  <c r="AZ236" i="33" s="1"/>
  <c r="AA275" i="33"/>
  <c r="BI275" i="33" s="1"/>
  <c r="AJ248" i="33"/>
  <c r="BR248" i="33" s="1"/>
  <c r="X323" i="33"/>
  <c r="BF323" i="33" s="1"/>
  <c r="AC245" i="33"/>
  <c r="BK245" i="33" s="1"/>
  <c r="M312" i="33"/>
  <c r="AU312" i="33" s="1"/>
  <c r="AC247" i="33"/>
  <c r="BK247" i="33" s="1"/>
  <c r="AG335" i="33"/>
  <c r="BO335" i="33" s="1"/>
  <c r="AI335" i="33"/>
  <c r="BQ335" i="33" s="1"/>
  <c r="O303" i="33"/>
  <c r="AW303" i="33" s="1"/>
  <c r="AE260" i="33"/>
  <c r="BM260" i="33" s="1"/>
  <c r="I352" i="33"/>
  <c r="AQ352" i="33" s="1"/>
  <c r="M323" i="33"/>
  <c r="AU323" i="33" s="1"/>
  <c r="I246" i="33"/>
  <c r="AQ246" i="33" s="1"/>
  <c r="AJ262" i="33"/>
  <c r="BR262" i="33" s="1"/>
  <c r="L274" i="33"/>
  <c r="AT274" i="33" s="1"/>
  <c r="AA324" i="33"/>
  <c r="BI324" i="33" s="1"/>
  <c r="L285" i="33"/>
  <c r="AT285" i="33" s="1"/>
  <c r="N247" i="33"/>
  <c r="AV247" i="33" s="1"/>
  <c r="O292" i="33"/>
  <c r="AW292" i="33" s="1"/>
  <c r="U295" i="33"/>
  <c r="BC295" i="33" s="1"/>
  <c r="AD331" i="33"/>
  <c r="BL331" i="33" s="1"/>
  <c r="AG352" i="33"/>
  <c r="BO352" i="33" s="1"/>
  <c r="P344" i="33"/>
  <c r="AX344" i="33" s="1"/>
  <c r="U323" i="33"/>
  <c r="BC323" i="33" s="1"/>
  <c r="U292" i="33"/>
  <c r="BC292" i="33" s="1"/>
  <c r="AI286" i="33"/>
  <c r="BQ286" i="33" s="1"/>
  <c r="AG256" i="33"/>
  <c r="BO256" i="33" s="1"/>
  <c r="U345" i="33"/>
  <c r="BC345" i="33" s="1"/>
  <c r="J375" i="33"/>
  <c r="AR375" i="33" s="1"/>
  <c r="U283" i="33"/>
  <c r="BC283" i="33" s="1"/>
  <c r="AJ263" i="33"/>
  <c r="BR263" i="33" s="1"/>
  <c r="Q262" i="33"/>
  <c r="AY262" i="33" s="1"/>
  <c r="AI247" i="33"/>
  <c r="BQ247" i="33" s="1"/>
  <c r="S325" i="33"/>
  <c r="BA325" i="33" s="1"/>
  <c r="H350" i="33"/>
  <c r="AP350" i="33" s="1"/>
  <c r="O304" i="33"/>
  <c r="AW304" i="33" s="1"/>
  <c r="N286" i="33"/>
  <c r="AV286" i="33" s="1"/>
  <c r="W305" i="33"/>
  <c r="BE305" i="33" s="1"/>
  <c r="S239" i="33"/>
  <c r="BA239" i="33" s="1"/>
  <c r="V382" i="33"/>
  <c r="BD382" i="33" s="1"/>
  <c r="M248" i="33"/>
  <c r="AU248" i="33" s="1"/>
  <c r="V332" i="33"/>
  <c r="BD332" i="33" s="1"/>
  <c r="AB239" i="33"/>
  <c r="BJ239" i="33" s="1"/>
  <c r="AA349" i="33"/>
  <c r="BI349" i="33" s="1"/>
  <c r="X291" i="33"/>
  <c r="BF291" i="33" s="1"/>
  <c r="AC371" i="33"/>
  <c r="BK371" i="33" s="1"/>
  <c r="I304" i="33"/>
  <c r="AQ304" i="33" s="1"/>
  <c r="H279" i="33"/>
  <c r="AP279" i="33" s="1"/>
  <c r="Z338" i="33"/>
  <c r="BH338" i="33" s="1"/>
  <c r="Q268" i="33"/>
  <c r="AY268" i="33" s="1"/>
  <c r="T256" i="33"/>
  <c r="BB256" i="33" s="1"/>
  <c r="H262" i="33"/>
  <c r="AP262" i="33" s="1"/>
  <c r="P363" i="33"/>
  <c r="AX363" i="33" s="1"/>
  <c r="W302" i="33"/>
  <c r="BE302" i="33" s="1"/>
  <c r="AC317" i="33"/>
  <c r="BK317" i="33" s="1"/>
  <c r="T309" i="33"/>
  <c r="BB309" i="33" s="1"/>
  <c r="Q269" i="33"/>
  <c r="AY269" i="33" s="1"/>
  <c r="AC252" i="33"/>
  <c r="BK252" i="33" s="1"/>
  <c r="AB318" i="33"/>
  <c r="BJ318" i="33" s="1"/>
  <c r="S368" i="33"/>
  <c r="BA368" i="33" s="1"/>
  <c r="U264" i="33"/>
  <c r="BC264" i="33" s="1"/>
  <c r="AD329" i="33"/>
  <c r="BL329" i="33" s="1"/>
  <c r="T306" i="33"/>
  <c r="BB306" i="33" s="1"/>
  <c r="O318" i="33"/>
  <c r="AW318" i="33" s="1"/>
  <c r="P241" i="33"/>
  <c r="AX241" i="33" s="1"/>
  <c r="AE355" i="33"/>
  <c r="BM355" i="33" s="1"/>
  <c r="L261" i="33"/>
  <c r="AT261" i="33" s="1"/>
  <c r="J319" i="33"/>
  <c r="AR319" i="33" s="1"/>
  <c r="Y240" i="33"/>
  <c r="BG240" i="33" s="1"/>
  <c r="O253" i="33"/>
  <c r="AW253" i="33" s="1"/>
  <c r="M339" i="33"/>
  <c r="AU339" i="33" s="1"/>
  <c r="K359" i="33"/>
  <c r="AS359" i="33" s="1"/>
  <c r="R243" i="33"/>
  <c r="AZ243" i="33" s="1"/>
  <c r="S236" i="33"/>
  <c r="BA236" i="33" s="1"/>
  <c r="Y245" i="33"/>
  <c r="BG245" i="33" s="1"/>
  <c r="M235" i="33"/>
  <c r="AU235" i="33" s="1"/>
  <c r="O381" i="33"/>
  <c r="AW381" i="33" s="1"/>
  <c r="T298" i="33"/>
  <c r="BB298" i="33" s="1"/>
  <c r="H234" i="33"/>
  <c r="AP234" i="33" s="1"/>
  <c r="T274" i="33"/>
  <c r="BB274" i="33" s="1"/>
  <c r="T243" i="33"/>
  <c r="BB243" i="33" s="1"/>
  <c r="AD248" i="33"/>
  <c r="BL248" i="33" s="1"/>
  <c r="X330" i="33"/>
  <c r="BF330" i="33" s="1"/>
  <c r="J345" i="33"/>
  <c r="AR345" i="33" s="1"/>
  <c r="X267" i="33"/>
  <c r="BF267" i="33" s="1"/>
  <c r="M290" i="33"/>
  <c r="AU290" i="33" s="1"/>
  <c r="U351" i="33"/>
  <c r="BC351" i="33" s="1"/>
  <c r="N324" i="33"/>
  <c r="AV324" i="33" s="1"/>
  <c r="Q235" i="33"/>
  <c r="AY235" i="33" s="1"/>
  <c r="I330" i="33"/>
  <c r="AQ330" i="33" s="1"/>
  <c r="G357" i="33"/>
  <c r="K244" i="33"/>
  <c r="AS244" i="33" s="1"/>
  <c r="AI328" i="33"/>
  <c r="BQ328" i="33" s="1"/>
  <c r="AC343" i="33"/>
  <c r="BK343" i="33" s="1"/>
  <c r="AI374" i="33"/>
  <c r="BQ374" i="33" s="1"/>
  <c r="S340" i="33"/>
  <c r="BA340" i="33" s="1"/>
  <c r="AB332" i="33"/>
  <c r="BJ332" i="33" s="1"/>
  <c r="M254" i="33"/>
  <c r="AU254" i="33" s="1"/>
  <c r="M286" i="33"/>
  <c r="AU286" i="33" s="1"/>
  <c r="AK238" i="33"/>
  <c r="BS238" i="33" s="1"/>
  <c r="Q234" i="33"/>
  <c r="AY234" i="33" s="1"/>
  <c r="AG261" i="33"/>
  <c r="BO261" i="33" s="1"/>
  <c r="X300" i="33"/>
  <c r="BF300" i="33" s="1"/>
  <c r="P275" i="33"/>
  <c r="AX275" i="33" s="1"/>
  <c r="J307" i="33"/>
  <c r="AR307" i="33" s="1"/>
  <c r="AA310" i="33"/>
  <c r="BI310" i="33" s="1"/>
  <c r="AF330" i="33"/>
  <c r="BN330" i="33" s="1"/>
  <c r="T279" i="33"/>
  <c r="BB279" i="33" s="1"/>
  <c r="AI327" i="33"/>
  <c r="BQ327" i="33" s="1"/>
  <c r="S253" i="33"/>
  <c r="BA253" i="33" s="1"/>
  <c r="AB291" i="33"/>
  <c r="BJ291" i="33" s="1"/>
  <c r="AB328" i="33"/>
  <c r="BJ328" i="33" s="1"/>
  <c r="AD380" i="33"/>
  <c r="BL380" i="33" s="1"/>
  <c r="I340" i="33"/>
  <c r="AQ340" i="33" s="1"/>
  <c r="AE248" i="33"/>
  <c r="BM248" i="33" s="1"/>
  <c r="K353" i="33"/>
  <c r="AS353" i="33" s="1"/>
  <c r="U261" i="33"/>
  <c r="BC261" i="33" s="1"/>
  <c r="AG316" i="33"/>
  <c r="BO316" i="33" s="1"/>
  <c r="Y237" i="33"/>
  <c r="BG237" i="33" s="1"/>
  <c r="AF317" i="33"/>
  <c r="BN317" i="33" s="1"/>
  <c r="V372" i="33"/>
  <c r="BD372" i="33" s="1"/>
  <c r="V376" i="33"/>
  <c r="BD376" i="33" s="1"/>
  <c r="AG254" i="33"/>
  <c r="BO254" i="33" s="1"/>
  <c r="U294" i="33"/>
  <c r="BC294" i="33" s="1"/>
  <c r="L384" i="33"/>
  <c r="AT384" i="33" s="1"/>
  <c r="K297" i="33"/>
  <c r="AS297" i="33" s="1"/>
  <c r="W336" i="33"/>
  <c r="BE336" i="33" s="1"/>
  <c r="AI354" i="33"/>
  <c r="BQ354" i="33" s="1"/>
  <c r="Q356" i="33"/>
  <c r="AY356" i="33" s="1"/>
  <c r="H380" i="33"/>
  <c r="AP380" i="33" s="1"/>
  <c r="AK278" i="33"/>
  <c r="BS278" i="33" s="1"/>
  <c r="AD352" i="33"/>
  <c r="BL352" i="33" s="1"/>
  <c r="AK384" i="33"/>
  <c r="BS384" i="33" s="1"/>
  <c r="L263" i="33"/>
  <c r="AT263" i="33" s="1"/>
  <c r="U303" i="33"/>
  <c r="BC303" i="33" s="1"/>
  <c r="AJ277" i="33"/>
  <c r="BR277" i="33" s="1"/>
  <c r="L312" i="33"/>
  <c r="AT312" i="33" s="1"/>
  <c r="AC246" i="33"/>
  <c r="BK246" i="33" s="1"/>
  <c r="I380" i="33"/>
  <c r="AQ380" i="33" s="1"/>
  <c r="AF344" i="33"/>
  <c r="BN344" i="33" s="1"/>
  <c r="AK329" i="33"/>
  <c r="BS329" i="33" s="1"/>
  <c r="AK371" i="33"/>
  <c r="BS371" i="33" s="1"/>
  <c r="O265" i="33"/>
  <c r="AW265" i="33" s="1"/>
  <c r="M234" i="33"/>
  <c r="AU234" i="33" s="1"/>
  <c r="O373" i="33"/>
  <c r="AW373" i="33" s="1"/>
  <c r="M259" i="33"/>
  <c r="AU259" i="33" s="1"/>
  <c r="Y345" i="33"/>
  <c r="BG345" i="33" s="1"/>
  <c r="K255" i="33"/>
  <c r="AS255" i="33" s="1"/>
  <c r="S278" i="33"/>
  <c r="BA278" i="33" s="1"/>
  <c r="AK260" i="33"/>
  <c r="BS260" i="33" s="1"/>
  <c r="J250" i="33"/>
  <c r="AR250" i="33" s="1"/>
  <c r="G340" i="33"/>
  <c r="Y314" i="33"/>
  <c r="BG314" i="33" s="1"/>
  <c r="AE257" i="33"/>
  <c r="BM257" i="33" s="1"/>
  <c r="I327" i="33"/>
  <c r="AQ327" i="33" s="1"/>
  <c r="AC306" i="33"/>
  <c r="BK306" i="33" s="1"/>
  <c r="X343" i="33"/>
  <c r="BF343" i="33" s="1"/>
  <c r="AF318" i="33"/>
  <c r="BN318" i="33" s="1"/>
  <c r="X286" i="33"/>
  <c r="BF286" i="33" s="1"/>
  <c r="T275" i="33"/>
  <c r="BB275" i="33" s="1"/>
  <c r="J355" i="33"/>
  <c r="AR355" i="33" s="1"/>
  <c r="AH289" i="33"/>
  <c r="BP289" i="33" s="1"/>
  <c r="AB367" i="33"/>
  <c r="BJ367" i="33" s="1"/>
  <c r="Y328" i="33"/>
  <c r="BG328" i="33" s="1"/>
  <c r="AD361" i="33"/>
  <c r="BL361" i="33" s="1"/>
  <c r="O320" i="33"/>
  <c r="AW320" i="33" s="1"/>
  <c r="H255" i="33"/>
  <c r="AP255" i="33" s="1"/>
  <c r="AK338" i="33"/>
  <c r="BS338" i="33" s="1"/>
  <c r="AC269" i="33"/>
  <c r="BK269" i="33" s="1"/>
  <c r="AI330" i="33"/>
  <c r="BQ330" i="33" s="1"/>
  <c r="K372" i="33"/>
  <c r="AS372" i="33" s="1"/>
  <c r="K376" i="33"/>
  <c r="AS376" i="33" s="1"/>
  <c r="AF322" i="33"/>
  <c r="BN322" i="33" s="1"/>
  <c r="G246" i="33"/>
  <c r="V321" i="33"/>
  <c r="BD321" i="33" s="1"/>
  <c r="AB256" i="33"/>
  <c r="BJ256" i="33" s="1"/>
  <c r="AJ314" i="33"/>
  <c r="BR314" i="33" s="1"/>
  <c r="Z369" i="33"/>
  <c r="BH369" i="33" s="1"/>
  <c r="Z293" i="33"/>
  <c r="BH293" i="33" s="1"/>
  <c r="AJ371" i="33"/>
  <c r="BR371" i="33" s="1"/>
  <c r="Z267" i="33"/>
  <c r="BH267" i="33" s="1"/>
  <c r="I232" i="33"/>
  <c r="AQ232" i="33" s="1"/>
  <c r="AK237" i="33"/>
  <c r="BS237" i="33" s="1"/>
  <c r="AH286" i="33"/>
  <c r="BP286" i="33" s="1"/>
  <c r="AC301" i="33"/>
  <c r="BK301" i="33" s="1"/>
  <c r="X262" i="33"/>
  <c r="BF262" i="33" s="1"/>
  <c r="S351" i="33"/>
  <c r="BA351" i="33" s="1"/>
  <c r="AG383" i="33"/>
  <c r="BO383" i="33" s="1"/>
  <c r="AJ318" i="33"/>
  <c r="BR318" i="33" s="1"/>
  <c r="AG321" i="33"/>
  <c r="BO321" i="33" s="1"/>
  <c r="O280" i="33"/>
  <c r="AW280" i="33" s="1"/>
  <c r="AJ235" i="33"/>
  <c r="BR235" i="33" s="1"/>
  <c r="H372" i="33"/>
  <c r="AP372" i="33" s="1"/>
  <c r="H376" i="33"/>
  <c r="AP376" i="33" s="1"/>
  <c r="G332" i="33"/>
  <c r="K310" i="33"/>
  <c r="AS310" i="33" s="1"/>
  <c r="I241" i="33"/>
  <c r="AQ241" i="33" s="1"/>
  <c r="Q361" i="33"/>
  <c r="AY361" i="33" s="1"/>
  <c r="R262" i="33"/>
  <c r="AZ262" i="33" s="1"/>
  <c r="L375" i="33"/>
  <c r="AT375" i="33" s="1"/>
  <c r="AD307" i="33"/>
  <c r="BL307" i="33" s="1"/>
  <c r="AE259" i="33"/>
  <c r="BM259" i="33" s="1"/>
  <c r="H273" i="33"/>
  <c r="AP273" i="33" s="1"/>
  <c r="Y308" i="33"/>
  <c r="BG308" i="33" s="1"/>
  <c r="I346" i="33"/>
  <c r="AQ346" i="33" s="1"/>
  <c r="AA350" i="33"/>
  <c r="BI350" i="33" s="1"/>
  <c r="AH313" i="33"/>
  <c r="BP313" i="33" s="1"/>
  <c r="AC271" i="33"/>
  <c r="BK271" i="33" s="1"/>
  <c r="AJ376" i="33"/>
  <c r="BR376" i="33" s="1"/>
  <c r="AJ372" i="33"/>
  <c r="BR372" i="33" s="1"/>
  <c r="AB313" i="33"/>
  <c r="BJ313" i="33" s="1"/>
  <c r="Y254" i="33"/>
  <c r="BG254" i="33" s="1"/>
  <c r="AA364" i="33"/>
  <c r="BI364" i="33" s="1"/>
  <c r="P353" i="33"/>
  <c r="AX353" i="33" s="1"/>
  <c r="AB369" i="33"/>
  <c r="BJ369" i="33" s="1"/>
  <c r="J272" i="33"/>
  <c r="AR272" i="33" s="1"/>
  <c r="AH239" i="33"/>
  <c r="BP239" i="33" s="1"/>
  <c r="T262" i="33"/>
  <c r="BB262" i="33" s="1"/>
  <c r="T260" i="33"/>
  <c r="BB260" i="33" s="1"/>
  <c r="AJ373" i="33"/>
  <c r="BR373" i="33" s="1"/>
  <c r="K319" i="33"/>
  <c r="AS319" i="33" s="1"/>
  <c r="Q309" i="33"/>
  <c r="AY309" i="33" s="1"/>
  <c r="AK381" i="33"/>
  <c r="BS381" i="33" s="1"/>
  <c r="V307" i="33"/>
  <c r="BD307" i="33" s="1"/>
  <c r="Q312" i="33"/>
  <c r="AY312" i="33" s="1"/>
  <c r="L354" i="33"/>
  <c r="AT354" i="33" s="1"/>
  <c r="AK341" i="33"/>
  <c r="BS341" i="33" s="1"/>
  <c r="J277" i="33"/>
  <c r="AR277" i="33" s="1"/>
  <c r="S346" i="33"/>
  <c r="BA346" i="33" s="1"/>
  <c r="M314" i="33"/>
  <c r="AU314" i="33" s="1"/>
  <c r="AA297" i="33"/>
  <c r="BI297" i="33" s="1"/>
  <c r="AC326" i="33"/>
  <c r="BK326" i="33" s="1"/>
  <c r="AG275" i="33"/>
  <c r="BO275" i="33" s="1"/>
  <c r="V237" i="33"/>
  <c r="BD237" i="33" s="1"/>
  <c r="U256" i="33"/>
  <c r="BC256" i="33" s="1"/>
  <c r="AD336" i="33"/>
  <c r="BL336" i="33" s="1"/>
  <c r="AB358" i="33"/>
  <c r="BJ358" i="33" s="1"/>
  <c r="AA232" i="33"/>
  <c r="BI232" i="33" s="1"/>
  <c r="AH308" i="33"/>
  <c r="BP308" i="33" s="1"/>
  <c r="AI274" i="33"/>
  <c r="BQ274" i="33" s="1"/>
  <c r="Z276" i="33"/>
  <c r="BH276" i="33" s="1"/>
  <c r="N287" i="33"/>
  <c r="AV287" i="33" s="1"/>
  <c r="I311" i="33"/>
  <c r="AQ311" i="33" s="1"/>
  <c r="AC330" i="33"/>
  <c r="BK330" i="33" s="1"/>
  <c r="L341" i="33"/>
  <c r="AT341" i="33" s="1"/>
  <c r="V342" i="33"/>
  <c r="BD342" i="33" s="1"/>
  <c r="AH362" i="33"/>
  <c r="BP362" i="33" s="1"/>
  <c r="O350" i="33"/>
  <c r="AW350" i="33" s="1"/>
  <c r="T384" i="33"/>
  <c r="BB384" i="33" s="1"/>
  <c r="L259" i="33"/>
  <c r="AT259" i="33" s="1"/>
  <c r="H331" i="33"/>
  <c r="AP331" i="33" s="1"/>
  <c r="O364" i="33"/>
  <c r="AW364" i="33" s="1"/>
  <c r="AA311" i="33"/>
  <c r="BI311" i="33" s="1"/>
  <c r="X274" i="33"/>
  <c r="BF274" i="33" s="1"/>
  <c r="L234" i="33"/>
  <c r="AT234" i="33" s="1"/>
  <c r="Y282" i="33"/>
  <c r="BG282" i="33" s="1"/>
  <c r="AA254" i="33"/>
  <c r="BI254" i="33" s="1"/>
  <c r="Y285" i="33"/>
  <c r="BG285" i="33" s="1"/>
  <c r="Q298" i="33"/>
  <c r="AY298" i="33" s="1"/>
  <c r="AD283" i="33"/>
  <c r="BL283" i="33" s="1"/>
  <c r="G259" i="33"/>
  <c r="AK236" i="33"/>
  <c r="BS236" i="33" s="1"/>
  <c r="AD258" i="33"/>
  <c r="BL258" i="33" s="1"/>
  <c r="L321" i="33"/>
  <c r="AT321" i="33" s="1"/>
  <c r="AB329" i="33"/>
  <c r="BJ329" i="33" s="1"/>
  <c r="AK331" i="33"/>
  <c r="BS331" i="33" s="1"/>
  <c r="Y312" i="33"/>
  <c r="BG312" i="33" s="1"/>
  <c r="AK303" i="33"/>
  <c r="BS303" i="33" s="1"/>
  <c r="AA279" i="33"/>
  <c r="BI279" i="33" s="1"/>
  <c r="AA252" i="33"/>
  <c r="BI252" i="33" s="1"/>
  <c r="Z312" i="33"/>
  <c r="BH312" i="33" s="1"/>
  <c r="AJ288" i="33"/>
  <c r="BR288" i="33" s="1"/>
  <c r="I270" i="33"/>
  <c r="AQ270" i="33" s="1"/>
  <c r="AH269" i="33"/>
  <c r="BP269" i="33" s="1"/>
  <c r="AE371" i="33"/>
  <c r="BM371" i="33" s="1"/>
  <c r="W316" i="33"/>
  <c r="BE316" i="33" s="1"/>
  <c r="V371" i="33"/>
  <c r="BD371" i="33" s="1"/>
  <c r="G277" i="33"/>
  <c r="S241" i="33"/>
  <c r="BA241" i="33" s="1"/>
  <c r="O286" i="33"/>
  <c r="AW286" i="33" s="1"/>
  <c r="AJ355" i="33"/>
  <c r="BR355" i="33" s="1"/>
  <c r="I280" i="33"/>
  <c r="AQ280" i="33" s="1"/>
  <c r="AE252" i="33"/>
  <c r="BM252" i="33" s="1"/>
  <c r="G245" i="33"/>
  <c r="H313" i="33"/>
  <c r="AP313" i="33" s="1"/>
  <c r="N355" i="33"/>
  <c r="AV355" i="33" s="1"/>
  <c r="AC256" i="33"/>
  <c r="BK256" i="33" s="1"/>
  <c r="AG298" i="33"/>
  <c r="BO298" i="33" s="1"/>
  <c r="Q281" i="33"/>
  <c r="AY281" i="33" s="1"/>
  <c r="T254" i="33"/>
  <c r="BB254" i="33" s="1"/>
  <c r="AH260" i="33"/>
  <c r="BP260" i="33" s="1"/>
  <c r="AI367" i="33"/>
  <c r="BQ367" i="33" s="1"/>
  <c r="H264" i="33"/>
  <c r="AP264" i="33" s="1"/>
  <c r="Y294" i="33"/>
  <c r="BG294" i="33" s="1"/>
  <c r="AE240" i="33"/>
  <c r="BM240" i="33" s="1"/>
  <c r="U340" i="33"/>
  <c r="BC340" i="33" s="1"/>
  <c r="H354" i="33"/>
  <c r="AP354" i="33" s="1"/>
  <c r="Y251" i="33"/>
  <c r="BG251" i="33" s="1"/>
  <c r="U329" i="33"/>
  <c r="BC329" i="33" s="1"/>
  <c r="AD242" i="33"/>
  <c r="BL242" i="33" s="1"/>
  <c r="Y267" i="33"/>
  <c r="BG267" i="33" s="1"/>
  <c r="W255" i="33"/>
  <c r="BE255" i="33" s="1"/>
  <c r="J341" i="33"/>
  <c r="AR341" i="33" s="1"/>
  <c r="V350" i="33"/>
  <c r="BD350" i="33" s="1"/>
  <c r="O293" i="33"/>
  <c r="AW293" i="33" s="1"/>
  <c r="AB322" i="33"/>
  <c r="BJ322" i="33" s="1"/>
  <c r="Y239" i="33"/>
  <c r="BG239" i="33" s="1"/>
  <c r="N271" i="33"/>
  <c r="AV271" i="33" s="1"/>
  <c r="AK333" i="33"/>
  <c r="BS333" i="33" s="1"/>
  <c r="L247" i="33"/>
  <c r="AT247" i="33" s="1"/>
  <c r="M316" i="33"/>
  <c r="AU316" i="33" s="1"/>
  <c r="T339" i="33"/>
  <c r="BB339" i="33" s="1"/>
  <c r="AI352" i="33"/>
  <c r="BQ352" i="33" s="1"/>
  <c r="X288" i="33"/>
  <c r="BF288" i="33" s="1"/>
  <c r="AI267" i="33"/>
  <c r="BQ267" i="33" s="1"/>
  <c r="AJ256" i="33"/>
  <c r="BR256" i="33" s="1"/>
  <c r="T345" i="33"/>
  <c r="BB345" i="33" s="1"/>
  <c r="P232" i="33"/>
  <c r="AX232" i="33" s="1"/>
  <c r="X283" i="33"/>
  <c r="BF283" i="33" s="1"/>
  <c r="V246" i="33"/>
  <c r="BD246" i="33" s="1"/>
  <c r="Y246" i="33"/>
  <c r="BG246" i="33" s="1"/>
  <c r="Z348" i="33"/>
  <c r="BH348" i="33" s="1"/>
  <c r="G268" i="33"/>
  <c r="J248" i="33"/>
  <c r="AR248" i="33" s="1"/>
  <c r="AD374" i="33"/>
  <c r="BL374" i="33" s="1"/>
  <c r="AI350" i="33"/>
  <c r="BQ350" i="33" s="1"/>
  <c r="AK344" i="33"/>
  <c r="BS344" i="33" s="1"/>
  <c r="Q251" i="33"/>
  <c r="AY251" i="33" s="1"/>
  <c r="K287" i="33"/>
  <c r="AS287" i="33" s="1"/>
  <c r="H267" i="33"/>
  <c r="AP267" i="33" s="1"/>
  <c r="AC244" i="33"/>
  <c r="BK244" i="33" s="1"/>
  <c r="AG372" i="33"/>
  <c r="BO372" i="33" s="1"/>
  <c r="AG376" i="33"/>
  <c r="BO376" i="33" s="1"/>
  <c r="G360" i="33"/>
  <c r="AA233" i="33"/>
  <c r="BI233" i="33" s="1"/>
  <c r="L294" i="33"/>
  <c r="AT294" i="33" s="1"/>
  <c r="J339" i="33"/>
  <c r="AR339" i="33" s="1"/>
  <c r="U240" i="33"/>
  <c r="BC240" i="33" s="1"/>
  <c r="AA286" i="33"/>
  <c r="BI286" i="33" s="1"/>
  <c r="G300" i="33"/>
  <c r="J290" i="33"/>
  <c r="AR290" i="33" s="1"/>
  <c r="AA336" i="33"/>
  <c r="BI336" i="33" s="1"/>
  <c r="AE245" i="33"/>
  <c r="BM245" i="33" s="1"/>
  <c r="G318" i="33"/>
  <c r="V261" i="33"/>
  <c r="BD261" i="33" s="1"/>
  <c r="L275" i="33"/>
  <c r="AT275" i="33" s="1"/>
  <c r="AB361" i="33"/>
  <c r="BJ361" i="33" s="1"/>
  <c r="G324" i="33"/>
  <c r="L298" i="33"/>
  <c r="AT298" i="33" s="1"/>
  <c r="AJ257" i="33"/>
  <c r="BR257" i="33" s="1"/>
  <c r="AE342" i="33"/>
  <c r="BM342" i="33" s="1"/>
  <c r="S323" i="33"/>
  <c r="BA323" i="33" s="1"/>
  <c r="L320" i="33"/>
  <c r="AT320" i="33" s="1"/>
  <c r="Z313" i="33"/>
  <c r="BH313" i="33" s="1"/>
  <c r="Q329" i="33"/>
  <c r="AY329" i="33" s="1"/>
  <c r="Y335" i="33"/>
  <c r="BG335" i="33" s="1"/>
  <c r="I303" i="33"/>
  <c r="AQ303" i="33" s="1"/>
  <c r="Z368" i="33"/>
  <c r="BH368" i="33" s="1"/>
  <c r="N351" i="33"/>
  <c r="AV351" i="33" s="1"/>
  <c r="I276" i="33"/>
  <c r="AQ276" i="33" s="1"/>
  <c r="M271" i="33"/>
  <c r="AU271" i="33" s="1"/>
  <c r="V322" i="33"/>
  <c r="BD322" i="33" s="1"/>
  <c r="AC255" i="33"/>
  <c r="BK255" i="33" s="1"/>
  <c r="AJ343" i="33"/>
  <c r="BR343" i="33" s="1"/>
  <c r="AH382" i="33"/>
  <c r="BP382" i="33" s="1"/>
  <c r="J270" i="33"/>
  <c r="AR270" i="33" s="1"/>
  <c r="T261" i="33"/>
  <c r="BB261" i="33" s="1"/>
  <c r="I355" i="33"/>
  <c r="AQ355" i="33" s="1"/>
  <c r="P309" i="33"/>
  <c r="AX309" i="33" s="1"/>
  <c r="G279" i="33"/>
  <c r="S362" i="33"/>
  <c r="BA362" i="33" s="1"/>
  <c r="X369" i="33"/>
  <c r="BF369" i="33" s="1"/>
  <c r="G343" i="33"/>
  <c r="J249" i="33"/>
  <c r="AR249" i="33" s="1"/>
  <c r="H318" i="33"/>
  <c r="AP318" i="33" s="1"/>
  <c r="AJ366" i="33"/>
  <c r="BR366" i="33" s="1"/>
  <c r="AA237" i="33"/>
  <c r="BI237" i="33" s="1"/>
  <c r="V236" i="33"/>
  <c r="BD236" i="33" s="1"/>
  <c r="M239" i="33"/>
  <c r="AU239" i="33" s="1"/>
  <c r="J278" i="33"/>
  <c r="AR278" i="33" s="1"/>
  <c r="P318" i="33"/>
  <c r="AX318" i="33" s="1"/>
  <c r="G249" i="33"/>
  <c r="R318" i="33"/>
  <c r="AZ318" i="33" s="1"/>
  <c r="AE279" i="33"/>
  <c r="BM279" i="33" s="1"/>
  <c r="AD325" i="33"/>
  <c r="BL325" i="33" s="1"/>
  <c r="AF341" i="33"/>
  <c r="BN341" i="33" s="1"/>
  <c r="S284" i="33"/>
  <c r="BA284" i="33" s="1"/>
  <c r="AF291" i="33"/>
  <c r="BN291" i="33" s="1"/>
  <c r="AB330" i="33"/>
  <c r="BJ330" i="33" s="1"/>
  <c r="H328" i="33"/>
  <c r="AP328" i="33" s="1"/>
  <c r="M364" i="33"/>
  <c r="AU364" i="33" s="1"/>
  <c r="J324" i="33"/>
  <c r="AR324" i="33" s="1"/>
  <c r="AH266" i="33"/>
  <c r="BP266" i="33" s="1"/>
  <c r="AF362" i="33"/>
  <c r="BN362" i="33" s="1"/>
  <c r="AB255" i="33"/>
  <c r="BJ255" i="33" s="1"/>
  <c r="R297" i="33"/>
  <c r="AZ297" i="33" s="1"/>
  <c r="AG351" i="33"/>
  <c r="BO351" i="33" s="1"/>
  <c r="J317" i="33"/>
  <c r="AR317" i="33" s="1"/>
  <c r="W356" i="33"/>
  <c r="BE356" i="33" s="1"/>
  <c r="AB237" i="33"/>
  <c r="BJ237" i="33" s="1"/>
  <c r="AB378" i="33"/>
  <c r="BJ378" i="33" s="1"/>
  <c r="J321" i="33"/>
  <c r="AR321" i="33" s="1"/>
  <c r="AC355" i="33"/>
  <c r="BK355" i="33" s="1"/>
  <c r="P267" i="33"/>
  <c r="AX267" i="33" s="1"/>
  <c r="AF235" i="33"/>
  <c r="BN235" i="33" s="1"/>
  <c r="AE363" i="33"/>
  <c r="BM363" i="33" s="1"/>
  <c r="U263" i="33"/>
  <c r="BC263" i="33" s="1"/>
  <c r="V235" i="33"/>
  <c r="BD235" i="33" s="1"/>
  <c r="AI294" i="33"/>
  <c r="BQ294" i="33" s="1"/>
  <c r="AK275" i="33"/>
  <c r="BS275" i="33" s="1"/>
  <c r="Y274" i="33"/>
  <c r="BG274" i="33" s="1"/>
  <c r="G330" i="33"/>
  <c r="AH330" i="33"/>
  <c r="BP330" i="33" s="1"/>
  <c r="AB258" i="33"/>
  <c r="BJ258" i="33" s="1"/>
  <c r="Z359" i="33"/>
  <c r="BH359" i="33" s="1"/>
  <c r="O362" i="33"/>
  <c r="AW362" i="33" s="1"/>
  <c r="K234" i="33"/>
  <c r="AS234" i="33" s="1"/>
  <c r="W385" i="33"/>
  <c r="BE385" i="33" s="1"/>
  <c r="P235" i="33"/>
  <c r="AX235" i="33" s="1"/>
  <c r="I283" i="33"/>
  <c r="AQ283" i="33" s="1"/>
  <c r="AC302" i="33"/>
  <c r="BK302" i="33" s="1"/>
  <c r="AA326" i="33"/>
  <c r="BI326" i="33" s="1"/>
  <c r="U355" i="33"/>
  <c r="BC355" i="33" s="1"/>
  <c r="J320" i="33"/>
  <c r="AR320" i="33" s="1"/>
  <c r="K373" i="33"/>
  <c r="AS373" i="33" s="1"/>
  <c r="AF295" i="33"/>
  <c r="BN295" i="33" s="1"/>
  <c r="J316" i="33"/>
  <c r="AR316" i="33" s="1"/>
  <c r="AC380" i="33"/>
  <c r="BK380" i="33" s="1"/>
  <c r="J352" i="33"/>
  <c r="AR352" i="33" s="1"/>
  <c r="O319" i="33"/>
  <c r="AW319" i="33" s="1"/>
  <c r="T377" i="33"/>
  <c r="BB377" i="33" s="1"/>
  <c r="AJ312" i="33"/>
  <c r="BR312" i="33" s="1"/>
  <c r="T310" i="33"/>
  <c r="BB310" i="33" s="1"/>
  <c r="Q271" i="33"/>
  <c r="AY271" i="33" s="1"/>
  <c r="AB272" i="33"/>
  <c r="BJ272" i="33" s="1"/>
  <c r="Z243" i="33"/>
  <c r="BH243" i="33" s="1"/>
  <c r="L290" i="33"/>
  <c r="AT290" i="33" s="1"/>
  <c r="R381" i="33"/>
  <c r="AZ381" i="33" s="1"/>
  <c r="L301" i="33"/>
  <c r="AT301" i="33" s="1"/>
  <c r="Q311" i="33"/>
  <c r="AY311" i="33" s="1"/>
  <c r="P383" i="33"/>
  <c r="AX383" i="33" s="1"/>
  <c r="M291" i="33"/>
  <c r="AU291" i="33" s="1"/>
  <c r="L292" i="33"/>
  <c r="AT292" i="33" s="1"/>
  <c r="S302" i="33"/>
  <c r="BA302" i="33" s="1"/>
  <c r="M281" i="33"/>
  <c r="AU281" i="33" s="1"/>
  <c r="T319" i="33"/>
  <c r="BB319" i="33" s="1"/>
  <c r="H326" i="33"/>
  <c r="AP326" i="33" s="1"/>
  <c r="AB251" i="33"/>
  <c r="BJ251" i="33" s="1"/>
  <c r="K345" i="33"/>
  <c r="AS345" i="33" s="1"/>
  <c r="J330" i="33"/>
  <c r="AR330" i="33" s="1"/>
  <c r="AH338" i="33"/>
  <c r="BP338" i="33" s="1"/>
  <c r="AK380" i="33"/>
  <c r="BS380" i="33" s="1"/>
  <c r="AH361" i="33"/>
  <c r="BP361" i="33" s="1"/>
  <c r="AG313" i="33"/>
  <c r="BO313" i="33" s="1"/>
  <c r="L233" i="33"/>
  <c r="AT233" i="33" s="1"/>
  <c r="P299" i="33"/>
  <c r="AX299" i="33" s="1"/>
  <c r="AJ334" i="33"/>
  <c r="BR334" i="33" s="1"/>
  <c r="O247" i="33"/>
  <c r="AW247" i="33" s="1"/>
  <c r="W328" i="33"/>
  <c r="BE328" i="33" s="1"/>
  <c r="AH334" i="33"/>
  <c r="BP334" i="33" s="1"/>
  <c r="S347" i="33"/>
  <c r="BA347" i="33" s="1"/>
  <c r="R327" i="33"/>
  <c r="AZ327" i="33" s="1"/>
  <c r="AC279" i="33"/>
  <c r="BK279" i="33" s="1"/>
  <c r="X234" i="33"/>
  <c r="BF234" i="33" s="1"/>
  <c r="O328" i="33"/>
  <c r="AW328" i="33" s="1"/>
  <c r="J241" i="33"/>
  <c r="AR241" i="33" s="1"/>
  <c r="Q282" i="33"/>
  <c r="AY282" i="33" s="1"/>
  <c r="Y364" i="33"/>
  <c r="BG364" i="33" s="1"/>
  <c r="V241" i="33"/>
  <c r="BD241" i="33" s="1"/>
  <c r="O264" i="33"/>
  <c r="AW264" i="33" s="1"/>
  <c r="Z235" i="33"/>
  <c r="BH235" i="33" s="1"/>
  <c r="Y302" i="33"/>
  <c r="BG302" i="33" s="1"/>
  <c r="I322" i="33"/>
  <c r="AQ322" i="33" s="1"/>
  <c r="AD377" i="33"/>
  <c r="BL377" i="33" s="1"/>
  <c r="AB350" i="33"/>
  <c r="BJ350" i="33" s="1"/>
  <c r="U266" i="33"/>
  <c r="BC266" i="33" s="1"/>
  <c r="K320" i="33"/>
  <c r="AS320" i="33" s="1"/>
  <c r="AK263" i="33"/>
  <c r="BS263" i="33" s="1"/>
  <c r="Q373" i="33"/>
  <c r="AY373" i="33" s="1"/>
  <c r="K276" i="33"/>
  <c r="AS276" i="33" s="1"/>
  <c r="I273" i="33"/>
  <c r="AQ273" i="33" s="1"/>
  <c r="U360" i="33"/>
  <c r="BC360" i="33" s="1"/>
  <c r="S331" i="33"/>
  <c r="BA331" i="33" s="1"/>
  <c r="Y307" i="33"/>
  <c r="BG307" i="33" s="1"/>
  <c r="V323" i="33"/>
  <c r="BD323" i="33" s="1"/>
  <c r="AD335" i="33"/>
  <c r="BL335" i="33" s="1"/>
  <c r="AA257" i="33"/>
  <c r="BI257" i="33" s="1"/>
  <c r="AG385" i="33"/>
  <c r="BO385" i="33" s="1"/>
  <c r="O347" i="33"/>
  <c r="AW347" i="33" s="1"/>
  <c r="AJ358" i="33"/>
  <c r="BR358" i="33" s="1"/>
  <c r="I239" i="33"/>
  <c r="AQ239" i="33" s="1"/>
  <c r="J294" i="33"/>
  <c r="AR294" i="33" s="1"/>
  <c r="AI382" i="33"/>
  <c r="BQ382" i="33" s="1"/>
  <c r="V314" i="33"/>
  <c r="BD314" i="33" s="1"/>
  <c r="Q280" i="33"/>
  <c r="AY280" i="33" s="1"/>
  <c r="T341" i="33"/>
  <c r="BB341" i="33" s="1"/>
  <c r="O290" i="33"/>
  <c r="AW290" i="33" s="1"/>
  <c r="Y301" i="33"/>
  <c r="BG301" i="33" s="1"/>
  <c r="T385" i="33"/>
  <c r="BB385" i="33" s="1"/>
  <c r="V327" i="33"/>
  <c r="BD327" i="33" s="1"/>
  <c r="H252" i="33"/>
  <c r="AP252" i="33" s="1"/>
  <c r="V311" i="33"/>
  <c r="BD311" i="33" s="1"/>
  <c r="AH304" i="33"/>
  <c r="BP304" i="33" s="1"/>
  <c r="T354" i="33"/>
  <c r="BB354" i="33" s="1"/>
  <c r="AC308" i="33"/>
  <c r="BK308" i="33" s="1"/>
  <c r="X259" i="33"/>
  <c r="BF259" i="33" s="1"/>
  <c r="O359" i="33"/>
  <c r="AW359" i="33" s="1"/>
  <c r="G346" i="33"/>
  <c r="AJ238" i="33"/>
  <c r="BR238" i="33" s="1"/>
  <c r="G237" i="33"/>
  <c r="K282" i="33"/>
  <c r="AS282" i="33" s="1"/>
  <c r="J262" i="33"/>
  <c r="AR262" i="33" s="1"/>
  <c r="L326" i="33"/>
  <c r="AT326" i="33" s="1"/>
  <c r="AH356" i="33"/>
  <c r="BP356" i="33" s="1"/>
  <c r="AB375" i="33"/>
  <c r="BJ375" i="33" s="1"/>
  <c r="I324" i="33"/>
  <c r="AQ324" i="33" s="1"/>
  <c r="AI346" i="33"/>
  <c r="BQ346" i="33" s="1"/>
  <c r="AB234" i="33"/>
  <c r="BJ234" i="33" s="1"/>
  <c r="S328" i="33"/>
  <c r="BA328" i="33" s="1"/>
  <c r="Y384" i="33"/>
  <c r="BG384" i="33" s="1"/>
  <c r="AB310" i="33"/>
  <c r="BJ310" i="33" s="1"/>
  <c r="T291" i="33"/>
  <c r="BB291" i="33" s="1"/>
  <c r="L306" i="33"/>
  <c r="AT306" i="33" s="1"/>
  <c r="W375" i="33"/>
  <c r="BE375" i="33" s="1"/>
  <c r="AF375" i="33"/>
  <c r="BN375" i="33" s="1"/>
  <c r="AC350" i="33"/>
  <c r="BK350" i="33" s="1"/>
  <c r="AI378" i="33"/>
  <c r="BQ378" i="33" s="1"/>
  <c r="AI317" i="33"/>
  <c r="BQ317" i="33" s="1"/>
  <c r="R291" i="33"/>
  <c r="AZ291" i="33" s="1"/>
  <c r="L311" i="33"/>
  <c r="AT311" i="33" s="1"/>
  <c r="P364" i="33"/>
  <c r="AX364" i="33" s="1"/>
  <c r="Q300" i="33"/>
  <c r="AY300" i="33" s="1"/>
  <c r="AG248" i="33"/>
  <c r="BO248" i="33" s="1"/>
  <c r="Q380" i="33"/>
  <c r="AY380" i="33" s="1"/>
  <c r="AJ339" i="33"/>
  <c r="BR339" i="33" s="1"/>
  <c r="AB342" i="33"/>
  <c r="BJ342" i="33" s="1"/>
  <c r="J368" i="33"/>
  <c r="AR368" i="33" s="1"/>
  <c r="AB233" i="33"/>
  <c r="BJ233" i="33" s="1"/>
  <c r="R312" i="33"/>
  <c r="AZ312" i="33" s="1"/>
  <c r="AH368" i="33"/>
  <c r="BP368" i="33" s="1"/>
  <c r="Y330" i="33"/>
  <c r="BG330" i="33" s="1"/>
  <c r="X368" i="33"/>
  <c r="BF368" i="33" s="1"/>
  <c r="AB265" i="33"/>
  <c r="BJ265" i="33" s="1"/>
  <c r="AK351" i="33"/>
  <c r="BS351" i="33" s="1"/>
  <c r="Y363" i="33"/>
  <c r="BG363" i="33" s="1"/>
  <c r="Z335" i="33"/>
  <c r="BH335" i="33" s="1"/>
  <c r="O383" i="33"/>
  <c r="AW383" i="33" s="1"/>
  <c r="S360" i="33"/>
  <c r="BA360" i="33" s="1"/>
  <c r="I291" i="33"/>
  <c r="AQ291" i="33" s="1"/>
  <c r="P342" i="33"/>
  <c r="AX342" i="33" s="1"/>
  <c r="M321" i="33"/>
  <c r="AU321" i="33" s="1"/>
  <c r="AI311" i="33"/>
  <c r="BQ311" i="33" s="1"/>
  <c r="AG249" i="33"/>
  <c r="BO249" i="33" s="1"/>
  <c r="R368" i="33"/>
  <c r="AZ368" i="33" s="1"/>
  <c r="J301" i="33"/>
  <c r="AR301" i="33" s="1"/>
  <c r="H284" i="33"/>
  <c r="AP284" i="33" s="1"/>
  <c r="L286" i="33"/>
  <c r="AT286" i="33" s="1"/>
  <c r="L323" i="33"/>
  <c r="AT323" i="33" s="1"/>
  <c r="O289" i="33"/>
  <c r="AW289" i="33" s="1"/>
  <c r="S301" i="33"/>
  <c r="BA301" i="33" s="1"/>
  <c r="N279" i="33"/>
  <c r="AV279" i="33" s="1"/>
  <c r="K283" i="33"/>
  <c r="AS283" i="33" s="1"/>
  <c r="J353" i="33"/>
  <c r="AR353" i="33" s="1"/>
  <c r="AD306" i="33"/>
  <c r="BL306" i="33" s="1"/>
  <c r="P277" i="33"/>
  <c r="AX277" i="33" s="1"/>
  <c r="S292" i="33"/>
  <c r="BA292" i="33" s="1"/>
  <c r="P269" i="33"/>
  <c r="AX269" i="33" s="1"/>
  <c r="AE292" i="33"/>
  <c r="BM292" i="33" s="1"/>
  <c r="AK256" i="33"/>
  <c r="BS256" i="33" s="1"/>
  <c r="X303" i="33"/>
  <c r="BF303" i="33" s="1"/>
  <c r="N325" i="33"/>
  <c r="AV325" i="33" s="1"/>
  <c r="N244" i="33"/>
  <c r="AV244" i="33" s="1"/>
  <c r="U384" i="33"/>
  <c r="BC384" i="33" s="1"/>
  <c r="M279" i="33"/>
  <c r="AU279" i="33" s="1"/>
  <c r="I289" i="33"/>
  <c r="AQ289" i="33" s="1"/>
  <c r="Q272" i="33"/>
  <c r="AY272" i="33" s="1"/>
  <c r="AD316" i="33"/>
  <c r="BL316" i="33" s="1"/>
  <c r="W379" i="33"/>
  <c r="BE379" i="33" s="1"/>
  <c r="AF270" i="33"/>
  <c r="BN270" i="33" s="1"/>
  <c r="U289" i="33"/>
  <c r="BC289" i="33" s="1"/>
  <c r="AC240" i="33"/>
  <c r="BK240" i="33" s="1"/>
  <c r="P247" i="33"/>
  <c r="AX247" i="33" s="1"/>
  <c r="I300" i="33"/>
  <c r="AQ300" i="33" s="1"/>
  <c r="W293" i="33"/>
  <c r="BE293" i="33" s="1"/>
  <c r="U246" i="33"/>
  <c r="BC246" i="33" s="1"/>
  <c r="N304" i="33"/>
  <c r="AV304" i="33" s="1"/>
  <c r="AE358" i="33"/>
  <c r="BM358" i="33" s="1"/>
  <c r="N358" i="33"/>
  <c r="AV358" i="33" s="1"/>
  <c r="AE335" i="33"/>
  <c r="BM335" i="33" s="1"/>
  <c r="AF248" i="33"/>
  <c r="BN248" i="33" s="1"/>
  <c r="AE360" i="33"/>
  <c r="BM360" i="33" s="1"/>
  <c r="AC290" i="33"/>
  <c r="BK290" i="33" s="1"/>
  <c r="Z294" i="33"/>
  <c r="BH294" i="33" s="1"/>
  <c r="H249" i="33"/>
  <c r="AP249" i="33" s="1"/>
  <c r="R339" i="33"/>
  <c r="AZ339" i="33" s="1"/>
  <c r="AH265" i="33"/>
  <c r="BP265" i="33" s="1"/>
  <c r="K358" i="33"/>
  <c r="AS358" i="33" s="1"/>
  <c r="AG333" i="33"/>
  <c r="BO333" i="33" s="1"/>
  <c r="Z284" i="33"/>
  <c r="BH284" i="33" s="1"/>
  <c r="K277" i="33"/>
  <c r="AS277" i="33" s="1"/>
  <c r="O348" i="33"/>
  <c r="AW348" i="33" s="1"/>
  <c r="W322" i="33"/>
  <c r="BE322" i="33" s="1"/>
  <c r="AK335" i="33"/>
  <c r="BS335" i="33" s="1"/>
  <c r="H299" i="33"/>
  <c r="AP299" i="33" s="1"/>
  <c r="W347" i="33"/>
  <c r="BE347" i="33" s="1"/>
  <c r="AD299" i="33"/>
  <c r="BL299" i="33" s="1"/>
  <c r="AJ327" i="33"/>
  <c r="BR327" i="33" s="1"/>
  <c r="N241" i="33"/>
  <c r="AV241" i="33" s="1"/>
  <c r="Y273" i="33"/>
  <c r="BG273" i="33" s="1"/>
  <c r="K374" i="33"/>
  <c r="AS374" i="33" s="1"/>
  <c r="AA313" i="33"/>
  <c r="BI313" i="33" s="1"/>
  <c r="V289" i="33"/>
  <c r="BD289" i="33" s="1"/>
  <c r="AB242" i="33"/>
  <c r="BJ242" i="33" s="1"/>
  <c r="AH333" i="33"/>
  <c r="BP333" i="33" s="1"/>
  <c r="J380" i="33"/>
  <c r="AR380" i="33" s="1"/>
  <c r="N309" i="33"/>
  <c r="AV309" i="33" s="1"/>
  <c r="AF262" i="33"/>
  <c r="BN262" i="33" s="1"/>
  <c r="V234" i="33"/>
  <c r="BD234" i="33" s="1"/>
  <c r="T255" i="33"/>
  <c r="BB255" i="33" s="1"/>
  <c r="O279" i="33"/>
  <c r="AW279" i="33" s="1"/>
  <c r="AK292" i="33"/>
  <c r="BS292" i="33" s="1"/>
  <c r="AD246" i="33"/>
  <c r="BL246" i="33" s="1"/>
  <c r="N277" i="33"/>
  <c r="AV277" i="33" s="1"/>
  <c r="AB280" i="33"/>
  <c r="BJ280" i="33" s="1"/>
  <c r="V277" i="33"/>
  <c r="BD277" i="33" s="1"/>
  <c r="G328" i="33"/>
  <c r="J239" i="33"/>
  <c r="AR239" i="33" s="1"/>
  <c r="S242" i="33"/>
  <c r="BA242" i="33" s="1"/>
  <c r="Y261" i="33"/>
  <c r="BG261" i="33" s="1"/>
  <c r="AA333" i="33"/>
  <c r="BI333" i="33" s="1"/>
  <c r="G317" i="33"/>
  <c r="AK369" i="33"/>
  <c r="BS369" i="33" s="1"/>
  <c r="AC300" i="33"/>
  <c r="BK300" i="33" s="1"/>
  <c r="V357" i="33"/>
  <c r="BD357" i="33" s="1"/>
  <c r="AG284" i="33"/>
  <c r="BO284" i="33" s="1"/>
  <c r="Q289" i="33"/>
  <c r="AY289" i="33" s="1"/>
  <c r="Z327" i="33"/>
  <c r="BH327" i="33" s="1"/>
  <c r="Y255" i="33"/>
  <c r="BG255" i="33" s="1"/>
  <c r="AB287" i="33"/>
  <c r="BJ287" i="33" s="1"/>
  <c r="AG260" i="33"/>
  <c r="BO260" i="33" s="1"/>
  <c r="T247" i="33"/>
  <c r="BB247" i="33" s="1"/>
  <c r="N240" i="33"/>
  <c r="AV240" i="33" s="1"/>
  <c r="AK312" i="33"/>
  <c r="BS312" i="33" s="1"/>
  <c r="Q306" i="33"/>
  <c r="AY306" i="33" s="1"/>
  <c r="Z364" i="33"/>
  <c r="BH364" i="33" s="1"/>
  <c r="AE327" i="33"/>
  <c r="BM327" i="33" s="1"/>
  <c r="AA331" i="33"/>
  <c r="BI331" i="33" s="1"/>
  <c r="AI257" i="33"/>
  <c r="BQ257" i="33" s="1"/>
  <c r="AG243" i="33"/>
  <c r="BO243" i="33" s="1"/>
  <c r="U326" i="33"/>
  <c r="BC326" i="33" s="1"/>
  <c r="AG348" i="33"/>
  <c r="BO348" i="33" s="1"/>
  <c r="Y306" i="33"/>
  <c r="BG306" i="33" s="1"/>
  <c r="O249" i="33"/>
  <c r="AW249" i="33" s="1"/>
  <c r="AC309" i="33"/>
  <c r="BK309" i="33" s="1"/>
  <c r="L235" i="33"/>
  <c r="AT235" i="33" s="1"/>
  <c r="K329" i="33"/>
  <c r="AS329" i="33" s="1"/>
  <c r="AG311" i="33"/>
  <c r="BO311" i="33" s="1"/>
  <c r="AG295" i="33"/>
  <c r="BO295" i="33" s="1"/>
  <c r="AE261" i="33"/>
  <c r="BM261" i="33" s="1"/>
  <c r="AJ241" i="33"/>
  <c r="BR241" i="33" s="1"/>
  <c r="AC322" i="33"/>
  <c r="BK322" i="33" s="1"/>
  <c r="AJ345" i="33"/>
  <c r="BR345" i="33" s="1"/>
  <c r="I320" i="33"/>
  <c r="AQ320" i="33" s="1"/>
  <c r="N245" i="33"/>
  <c r="AV245" i="33" s="1"/>
  <c r="AJ242" i="33"/>
  <c r="BR242" i="33" s="1"/>
  <c r="AD265" i="33"/>
  <c r="BL265" i="33" s="1"/>
  <c r="Y242" i="33"/>
  <c r="BG242" i="33" s="1"/>
  <c r="H315" i="33"/>
  <c r="AP315" i="33" s="1"/>
  <c r="AK337" i="33"/>
  <c r="BS337" i="33" s="1"/>
  <c r="W261" i="33"/>
  <c r="BE261" i="33" s="1"/>
  <c r="P324" i="33"/>
  <c r="AX324" i="33" s="1"/>
  <c r="AC291" i="33"/>
  <c r="BK291" i="33" s="1"/>
  <c r="G311" i="33"/>
  <c r="Z336" i="33"/>
  <c r="BH336" i="33" s="1"/>
  <c r="Z353" i="33"/>
  <c r="BH353" i="33" s="1"/>
  <c r="AC277" i="33"/>
  <c r="BK277" i="33" s="1"/>
  <c r="R260" i="33"/>
  <c r="AZ260" i="33" s="1"/>
  <c r="K331" i="33"/>
  <c r="AS331" i="33" s="1"/>
  <c r="J350" i="33"/>
  <c r="AR350" i="33" s="1"/>
  <c r="AK319" i="33"/>
  <c r="BS319" i="33" s="1"/>
  <c r="Y376" i="33"/>
  <c r="BG376" i="33" s="1"/>
  <c r="Y372" i="33"/>
  <c r="BG372" i="33" s="1"/>
  <c r="S334" i="33"/>
  <c r="BA334" i="33" s="1"/>
  <c r="P321" i="33"/>
  <c r="AX321" i="33" s="1"/>
  <c r="AB339" i="33"/>
  <c r="BJ339" i="33" s="1"/>
  <c r="AC364" i="33"/>
  <c r="BK364" i="33" s="1"/>
  <c r="AD376" i="33"/>
  <c r="BL376" i="33" s="1"/>
  <c r="AD372" i="33"/>
  <c r="BL372" i="33" s="1"/>
  <c r="T271" i="33"/>
  <c r="BB271" i="33" s="1"/>
  <c r="AD305" i="33"/>
  <c r="BL305" i="33" s="1"/>
  <c r="M242" i="33"/>
  <c r="AU242" i="33" s="1"/>
  <c r="Z263" i="33"/>
  <c r="BH263" i="33" s="1"/>
  <c r="N326" i="33"/>
  <c r="AV326" i="33" s="1"/>
  <c r="AD261" i="33"/>
  <c r="BL261" i="33" s="1"/>
  <c r="AD313" i="33"/>
  <c r="BL313" i="33" s="1"/>
  <c r="Q348" i="33"/>
  <c r="AY348" i="33" s="1"/>
  <c r="L236" i="33"/>
  <c r="AT236" i="33" s="1"/>
  <c r="AD314" i="33"/>
  <c r="BL314" i="33" s="1"/>
  <c r="AB307" i="33"/>
  <c r="BJ307" i="33" s="1"/>
  <c r="AF352" i="33"/>
  <c r="BN352" i="33" s="1"/>
  <c r="T266" i="33"/>
  <c r="BB266" i="33" s="1"/>
  <c r="Q363" i="33"/>
  <c r="AY363" i="33" s="1"/>
  <c r="AG241" i="33"/>
  <c r="BO241" i="33" s="1"/>
  <c r="M329" i="33"/>
  <c r="AU329" i="33" s="1"/>
  <c r="M258" i="33"/>
  <c r="AU258" i="33" s="1"/>
  <c r="I233" i="33"/>
  <c r="AQ233" i="33" s="1"/>
  <c r="L277" i="33"/>
  <c r="AT277" i="33" s="1"/>
  <c r="I316" i="33"/>
  <c r="AQ316" i="33" s="1"/>
  <c r="AB325" i="33"/>
  <c r="BJ325" i="33" s="1"/>
  <c r="G320" i="33"/>
  <c r="U339" i="33"/>
  <c r="BC339" i="33" s="1"/>
  <c r="X356" i="33"/>
  <c r="BF356" i="33" s="1"/>
  <c r="AI369" i="33"/>
  <c r="BQ369" i="33" s="1"/>
  <c r="K302" i="33"/>
  <c r="AS302" i="33" s="1"/>
  <c r="I350" i="33"/>
  <c r="AQ350" i="33" s="1"/>
  <c r="Y371" i="33"/>
  <c r="BG371" i="33" s="1"/>
  <c r="M354" i="33"/>
  <c r="AU354" i="33" s="1"/>
  <c r="L330" i="33"/>
  <c r="AT330" i="33" s="1"/>
  <c r="AC320" i="33"/>
  <c r="BK320" i="33" s="1"/>
  <c r="AH299" i="33"/>
  <c r="BP299" i="33" s="1"/>
  <c r="P292" i="33"/>
  <c r="AX292" i="33" s="1"/>
  <c r="AK274" i="33"/>
  <c r="BS274" i="33" s="1"/>
  <c r="Z383" i="33"/>
  <c r="BH383" i="33" s="1"/>
  <c r="Z344" i="33"/>
  <c r="BH344" i="33" s="1"/>
  <c r="I384" i="33"/>
  <c r="AQ384" i="33" s="1"/>
  <c r="M237" i="33"/>
  <c r="AU237" i="33" s="1"/>
  <c r="N264" i="33"/>
  <c r="AV264" i="33" s="1"/>
  <c r="AH369" i="33"/>
  <c r="BP369" i="33" s="1"/>
  <c r="AB345" i="33"/>
  <c r="BJ345" i="33" s="1"/>
  <c r="S361" i="33"/>
  <c r="BA361" i="33" s="1"/>
  <c r="AF323" i="33"/>
  <c r="BN323" i="33" s="1"/>
  <c r="J269" i="33"/>
  <c r="AR269" i="33" s="1"/>
  <c r="AH240" i="33"/>
  <c r="BP240" i="33" s="1"/>
  <c r="AC335" i="33"/>
  <c r="BK335" i="33" s="1"/>
  <c r="S322" i="33"/>
  <c r="BA322" i="33" s="1"/>
  <c r="AH270" i="33"/>
  <c r="BP270" i="33" s="1"/>
  <c r="AI254" i="33"/>
  <c r="BQ254" i="33" s="1"/>
  <c r="S382" i="33"/>
  <c r="BA382" i="33" s="1"/>
  <c r="J313" i="33"/>
  <c r="AR313" i="33" s="1"/>
  <c r="K253" i="33"/>
  <c r="AS253" i="33" s="1"/>
  <c r="AH328" i="33"/>
  <c r="BP328" i="33" s="1"/>
  <c r="AI320" i="33"/>
  <c r="BQ320" i="33" s="1"/>
  <c r="M302" i="33"/>
  <c r="AU302" i="33" s="1"/>
  <c r="L284" i="33"/>
  <c r="AT284" i="33" s="1"/>
  <c r="H367" i="33"/>
  <c r="AP367" i="33" s="1"/>
  <c r="AB260" i="33"/>
  <c r="BJ260" i="33" s="1"/>
  <c r="M350" i="33"/>
  <c r="AU350" i="33" s="1"/>
  <c r="R292" i="33"/>
  <c r="AZ292" i="33" s="1"/>
  <c r="AG274" i="33"/>
  <c r="BO274" i="33" s="1"/>
  <c r="X337" i="33"/>
  <c r="BF337" i="33" s="1"/>
  <c r="AH303" i="33"/>
  <c r="BP303" i="33" s="1"/>
  <c r="AD257" i="33"/>
  <c r="BL257" i="33" s="1"/>
  <c r="AG285" i="33"/>
  <c r="BO285" i="33" s="1"/>
  <c r="J258" i="33"/>
  <c r="AR258" i="33" s="1"/>
  <c r="K292" i="33"/>
  <c r="AS292" i="33" s="1"/>
  <c r="AK372" i="33"/>
  <c r="BS372" i="33" s="1"/>
  <c r="AK376" i="33"/>
  <c r="BS376" i="33" s="1"/>
  <c r="AG314" i="33"/>
  <c r="BO314" i="33" s="1"/>
  <c r="R374" i="33"/>
  <c r="AZ374" i="33" s="1"/>
  <c r="AC333" i="33"/>
  <c r="BK333" i="33" s="1"/>
  <c r="O239" i="33"/>
  <c r="AW239" i="33" s="1"/>
  <c r="AJ311" i="33"/>
  <c r="BR311" i="33" s="1"/>
  <c r="Y22" i="35"/>
  <c r="AF22" i="35"/>
  <c r="L22" i="35"/>
  <c r="G22" i="35"/>
  <c r="AE22" i="35"/>
  <c r="N22" i="35"/>
  <c r="M22" i="35"/>
  <c r="AD22" i="35"/>
  <c r="V22" i="35"/>
  <c r="T22" i="35"/>
  <c r="AA22" i="35"/>
  <c r="R22" i="35"/>
  <c r="E22" i="35"/>
  <c r="AC22" i="35"/>
  <c r="AH22" i="35"/>
  <c r="I22" i="35"/>
  <c r="X22" i="35"/>
  <c r="Q22" i="35"/>
  <c r="W22" i="35"/>
  <c r="K22" i="35"/>
  <c r="S22" i="35"/>
  <c r="P22" i="35"/>
  <c r="Z22" i="35"/>
  <c r="F22" i="35"/>
  <c r="AG22" i="35"/>
  <c r="O22" i="35"/>
  <c r="J22" i="35"/>
  <c r="U22" i="35"/>
  <c r="H22" i="35"/>
  <c r="AB22" i="35"/>
  <c r="AB23" i="35" l="1"/>
  <c r="DA25" i="34"/>
  <c r="Y25" i="34"/>
  <c r="H23" i="35"/>
  <c r="BY25" i="34"/>
  <c r="U23" i="35"/>
  <c r="AG25" i="34"/>
  <c r="J23" i="35"/>
  <c r="BA25" i="34"/>
  <c r="O23" i="35"/>
  <c r="AG23" i="35"/>
  <c r="DU25" i="34"/>
  <c r="F23" i="35"/>
  <c r="Q25" i="34"/>
  <c r="Z23" i="35"/>
  <c r="CS25" i="34"/>
  <c r="P23" i="35"/>
  <c r="BE25" i="34"/>
  <c r="S23" i="35"/>
  <c r="BQ25" i="34"/>
  <c r="K23" i="35"/>
  <c r="AK25" i="34"/>
  <c r="W23" i="35"/>
  <c r="CG25" i="34"/>
  <c r="BI25" i="34"/>
  <c r="Q23" i="35"/>
  <c r="CK25" i="34"/>
  <c r="X23" i="35"/>
  <c r="I23" i="35"/>
  <c r="AC25" i="34"/>
  <c r="DY25" i="34"/>
  <c r="AH23" i="35"/>
  <c r="AC23" i="35"/>
  <c r="DE25" i="34"/>
  <c r="E23" i="35"/>
  <c r="M25" i="34"/>
  <c r="BM25" i="34"/>
  <c r="R23" i="35"/>
  <c r="AA23" i="35"/>
  <c r="CW25" i="34"/>
  <c r="BU25" i="34"/>
  <c r="T23" i="35"/>
  <c r="V23" i="35"/>
  <c r="CC25" i="34"/>
  <c r="AD23" i="35"/>
  <c r="DI25" i="34"/>
  <c r="AS25" i="34"/>
  <c r="M23" i="35"/>
  <c r="AW25" i="34"/>
  <c r="N23" i="35"/>
  <c r="DM25" i="34"/>
  <c r="AE23" i="35"/>
  <c r="U25" i="34"/>
  <c r="G23" i="35"/>
  <c r="AO25" i="34"/>
  <c r="L23" i="35"/>
  <c r="DQ25" i="34"/>
  <c r="AF23" i="35"/>
  <c r="Y23" i="35"/>
  <c r="CO25" i="34"/>
  <c r="AO329" i="33"/>
  <c r="BT329" i="33" s="1"/>
  <c r="AL329" i="33"/>
  <c r="AM329" i="33" s="1"/>
  <c r="AO241" i="33"/>
  <c r="BT241" i="33" s="1"/>
  <c r="AL241" i="33"/>
  <c r="AM241" i="33" s="1"/>
  <c r="AO346" i="33"/>
  <c r="BT346" i="33" s="1"/>
  <c r="AL346" i="33"/>
  <c r="AM346" i="33" s="1"/>
  <c r="AO330" i="33"/>
  <c r="BT330" i="33" s="1"/>
  <c r="AL330" i="33"/>
  <c r="AM330" i="33" s="1"/>
  <c r="AO300" i="33"/>
  <c r="BT300" i="33" s="1"/>
  <c r="AL300" i="33"/>
  <c r="AM300" i="33" s="1"/>
  <c r="AO382" i="33"/>
  <c r="BT382" i="33" s="1"/>
  <c r="AL382" i="33"/>
  <c r="AM382" i="33" s="1"/>
  <c r="AO384" i="33"/>
  <c r="BT384" i="33" s="1"/>
  <c r="AL384" i="33"/>
  <c r="AM384" i="33" s="1"/>
  <c r="AO285" i="33"/>
  <c r="BT285" i="33" s="1"/>
  <c r="AL285" i="33"/>
  <c r="AM285" i="33" s="1"/>
  <c r="AO294" i="33"/>
  <c r="BT294" i="33" s="1"/>
  <c r="AL294" i="33"/>
  <c r="AM294" i="33" s="1"/>
  <c r="AL280" i="33"/>
  <c r="AM280" i="33" s="1"/>
  <c r="AO280" i="33"/>
  <c r="BT280" i="33" s="1"/>
  <c r="AO326" i="33"/>
  <c r="BT326" i="33" s="1"/>
  <c r="AL326" i="33"/>
  <c r="AM326" i="33" s="1"/>
  <c r="AO293" i="33"/>
  <c r="BT293" i="33" s="1"/>
  <c r="AL293" i="33"/>
  <c r="AM293" i="33" s="1"/>
  <c r="AL302" i="33"/>
  <c r="AM302" i="33" s="1"/>
  <c r="AO302" i="33"/>
  <c r="BT302" i="33" s="1"/>
  <c r="AO252" i="33"/>
  <c r="BT252" i="33" s="1"/>
  <c r="AL252" i="33"/>
  <c r="AM252" i="33" s="1"/>
  <c r="AO276" i="33"/>
  <c r="BT276" i="33" s="1"/>
  <c r="AL276" i="33"/>
  <c r="AM276" i="33" s="1"/>
  <c r="AL369" i="33"/>
  <c r="AM369" i="33" s="1"/>
  <c r="AO369" i="33"/>
  <c r="BT369" i="33" s="1"/>
  <c r="AL267" i="33"/>
  <c r="AM267" i="33" s="1"/>
  <c r="AO267" i="33"/>
  <c r="BT267" i="33" s="1"/>
  <c r="AL235" i="33"/>
  <c r="AM235" i="33" s="1"/>
  <c r="AO235" i="33"/>
  <c r="BT235" i="33" s="1"/>
  <c r="AL307" i="33"/>
  <c r="AM307" i="33" s="1"/>
  <c r="AO307" i="33"/>
  <c r="BT307" i="33" s="1"/>
  <c r="AO375" i="33"/>
  <c r="BT375" i="33" s="1"/>
  <c r="AL375" i="33"/>
  <c r="AM375" i="33" s="1"/>
  <c r="AL332" i="33"/>
  <c r="AM332" i="33" s="1"/>
  <c r="AO332" i="33"/>
  <c r="BT332" i="33" s="1"/>
  <c r="AL292" i="33"/>
  <c r="AM292" i="33" s="1"/>
  <c r="AO292" i="33"/>
  <c r="BT292" i="33" s="1"/>
  <c r="AL351" i="33"/>
  <c r="AM351" i="33" s="1"/>
  <c r="AO351" i="33"/>
  <c r="BT351" i="33" s="1"/>
  <c r="AL361" i="33"/>
  <c r="AM361" i="33" s="1"/>
  <c r="AO361" i="33"/>
  <c r="BT361" i="33" s="1"/>
  <c r="AL314" i="33"/>
  <c r="AM314" i="33" s="1"/>
  <c r="AO314" i="33"/>
  <c r="BT314" i="33" s="1"/>
  <c r="AL234" i="33"/>
  <c r="AM234" i="33" s="1"/>
  <c r="AO234" i="33"/>
  <c r="BT234" i="33" s="1"/>
  <c r="AL265" i="33"/>
  <c r="AM265" i="33" s="1"/>
  <c r="AO265" i="33"/>
  <c r="BT265" i="33" s="1"/>
  <c r="AL256" i="33"/>
  <c r="AM256" i="33" s="1"/>
  <c r="AO256" i="33"/>
  <c r="BT256" i="33" s="1"/>
  <c r="AO290" i="33"/>
  <c r="BT290" i="33" s="1"/>
  <c r="AL290" i="33"/>
  <c r="AM290" i="33" s="1"/>
  <c r="AL334" i="33"/>
  <c r="AM334" i="33" s="1"/>
  <c r="AO334" i="33"/>
  <c r="BT334" i="33" s="1"/>
  <c r="AO247" i="33"/>
  <c r="BT247" i="33" s="1"/>
  <c r="AL247" i="33"/>
  <c r="AM247" i="33" s="1"/>
  <c r="AL260" i="33"/>
  <c r="AM260" i="33" s="1"/>
  <c r="AO260" i="33"/>
  <c r="BT260" i="33" s="1"/>
  <c r="AL347" i="33"/>
  <c r="AM347" i="33" s="1"/>
  <c r="AO347" i="33"/>
  <c r="BT347" i="33" s="1"/>
  <c r="AL321" i="33"/>
  <c r="AM321" i="33" s="1"/>
  <c r="AO321" i="33"/>
  <c r="BT321" i="33" s="1"/>
  <c r="AO266" i="33"/>
  <c r="BT266" i="33" s="1"/>
  <c r="AL266" i="33"/>
  <c r="AM266" i="33" s="1"/>
  <c r="AO365" i="33"/>
  <c r="BT365" i="33" s="1"/>
  <c r="AL365" i="33"/>
  <c r="AM365" i="33" s="1"/>
  <c r="AO270" i="33"/>
  <c r="BT270" i="33" s="1"/>
  <c r="AL270" i="33"/>
  <c r="AM270" i="33" s="1"/>
  <c r="AO277" i="33"/>
  <c r="BT277" i="33" s="1"/>
  <c r="AL277" i="33"/>
  <c r="AM277" i="33" s="1"/>
  <c r="AO304" i="33"/>
  <c r="BT304" i="33" s="1"/>
  <c r="AL304" i="33"/>
  <c r="AM304" i="33" s="1"/>
  <c r="AL236" i="33"/>
  <c r="AM236" i="33" s="1"/>
  <c r="AO236" i="33"/>
  <c r="BT236" i="33" s="1"/>
  <c r="AL338" i="33"/>
  <c r="AM338" i="33" s="1"/>
  <c r="AO338" i="33"/>
  <c r="BT338" i="33" s="1"/>
  <c r="AO250" i="33"/>
  <c r="BT250" i="33" s="1"/>
  <c r="AL250" i="33"/>
  <c r="AM250" i="33" s="1"/>
  <c r="AL374" i="33"/>
  <c r="AM374" i="33" s="1"/>
  <c r="AO374" i="33"/>
  <c r="BT374" i="33" s="1"/>
  <c r="AL271" i="33"/>
  <c r="AM271" i="33" s="1"/>
  <c r="AO271" i="33"/>
  <c r="BT271" i="33" s="1"/>
  <c r="AL282" i="33"/>
  <c r="AM282" i="33" s="1"/>
  <c r="AO282" i="33"/>
  <c r="BT282" i="33" s="1"/>
  <c r="AL253" i="33"/>
  <c r="AM253" i="33" s="1"/>
  <c r="AO253" i="33"/>
  <c r="BT253" i="33" s="1"/>
  <c r="AO262" i="33"/>
  <c r="BT262" i="33" s="1"/>
  <c r="AL262" i="33"/>
  <c r="AM262" i="33" s="1"/>
  <c r="AL328" i="33"/>
  <c r="AM328" i="33" s="1"/>
  <c r="AO328" i="33"/>
  <c r="BT328" i="33" s="1"/>
  <c r="AL311" i="33"/>
  <c r="AM311" i="33" s="1"/>
  <c r="AO311" i="33"/>
  <c r="BT311" i="33" s="1"/>
  <c r="AO343" i="33"/>
  <c r="BT343" i="33" s="1"/>
  <c r="AL343" i="33"/>
  <c r="AM343" i="33" s="1"/>
  <c r="AL362" i="33"/>
  <c r="AM362" i="33" s="1"/>
  <c r="AO362" i="33"/>
  <c r="BT362" i="33" s="1"/>
  <c r="AO272" i="33"/>
  <c r="BT272" i="33" s="1"/>
  <c r="AL272" i="33"/>
  <c r="AM272" i="33" s="1"/>
  <c r="AL273" i="33"/>
  <c r="AM273" i="33" s="1"/>
  <c r="AO273" i="33"/>
  <c r="BT273" i="33" s="1"/>
  <c r="AL257" i="33"/>
  <c r="AM257" i="33" s="1"/>
  <c r="AO257" i="33"/>
  <c r="BT257" i="33" s="1"/>
  <c r="AO352" i="33"/>
  <c r="BT352" i="33" s="1"/>
  <c r="AL352" i="33"/>
  <c r="AM352" i="33" s="1"/>
  <c r="AL356" i="33"/>
  <c r="AM356" i="33" s="1"/>
  <c r="AO356" i="33"/>
  <c r="BT356" i="33" s="1"/>
  <c r="AL363" i="33"/>
  <c r="AM363" i="33" s="1"/>
  <c r="AO363" i="33"/>
  <c r="BT363" i="33" s="1"/>
  <c r="AL370" i="33"/>
  <c r="AM370" i="33" s="1"/>
  <c r="AO370" i="33"/>
  <c r="BT370" i="33" s="1"/>
  <c r="AL355" i="33"/>
  <c r="AM355" i="33" s="1"/>
  <c r="AO355" i="33"/>
  <c r="BT355" i="33" s="1"/>
  <c r="AO239" i="33"/>
  <c r="BT239" i="33" s="1"/>
  <c r="AL239" i="33"/>
  <c r="AM239" i="33" s="1"/>
  <c r="AL284" i="33"/>
  <c r="AM284" i="33" s="1"/>
  <c r="AO284" i="33"/>
  <c r="BT284" i="33" s="1"/>
  <c r="AO263" i="33"/>
  <c r="BT263" i="33" s="1"/>
  <c r="AL263" i="33"/>
  <c r="AM263" i="33" s="1"/>
  <c r="AL353" i="33"/>
  <c r="AM353" i="33" s="1"/>
  <c r="AO353" i="33"/>
  <c r="BT353" i="33" s="1"/>
  <c r="AL320" i="33"/>
  <c r="AM320" i="33" s="1"/>
  <c r="AO320" i="33"/>
  <c r="BT320" i="33" s="1"/>
  <c r="AO324" i="33"/>
  <c r="BT324" i="33" s="1"/>
  <c r="AL324" i="33"/>
  <c r="AM324" i="33" s="1"/>
  <c r="AO291" i="33"/>
  <c r="BT291" i="33" s="1"/>
  <c r="AL291" i="33"/>
  <c r="AM291" i="33" s="1"/>
  <c r="AL383" i="33"/>
  <c r="AM383" i="33" s="1"/>
  <c r="AO383" i="33"/>
  <c r="BT383" i="33" s="1"/>
  <c r="AO298" i="33"/>
  <c r="BT298" i="33" s="1"/>
  <c r="AL298" i="33"/>
  <c r="AM298" i="33" s="1"/>
  <c r="AO240" i="33"/>
  <c r="BT240" i="33" s="1"/>
  <c r="AL240" i="33"/>
  <c r="AM240" i="33" s="1"/>
  <c r="AL243" i="33"/>
  <c r="AM243" i="33" s="1"/>
  <c r="AO243" i="33"/>
  <c r="BT243" i="33" s="1"/>
  <c r="AL299" i="33"/>
  <c r="AM299" i="33" s="1"/>
  <c r="AO299" i="33"/>
  <c r="BT299" i="33" s="1"/>
  <c r="AO385" i="33"/>
  <c r="BT385" i="33" s="1"/>
  <c r="AL385" i="33"/>
  <c r="AM385" i="33" s="1"/>
  <c r="AL327" i="33"/>
  <c r="AM327" i="33" s="1"/>
  <c r="AO327" i="33"/>
  <c r="BT327" i="33" s="1"/>
  <c r="AL306" i="33"/>
  <c r="AM306" i="33" s="1"/>
  <c r="AO306" i="33"/>
  <c r="BT306" i="33" s="1"/>
  <c r="AO308" i="33"/>
  <c r="BT308" i="33" s="1"/>
  <c r="AL308" i="33"/>
  <c r="AM308" i="33" s="1"/>
  <c r="AO381" i="33"/>
  <c r="BT381" i="33" s="1"/>
  <c r="AL381" i="33"/>
  <c r="AM381" i="33" s="1"/>
  <c r="AO335" i="33"/>
  <c r="BT335" i="33" s="1"/>
  <c r="AL335" i="33"/>
  <c r="AM335" i="33" s="1"/>
  <c r="AO268" i="33"/>
  <c r="BT268" i="33" s="1"/>
  <c r="AL268" i="33"/>
  <c r="AM268" i="33" s="1"/>
  <c r="AO264" i="33"/>
  <c r="BT264" i="33" s="1"/>
  <c r="AL264" i="33"/>
  <c r="AM264" i="33" s="1"/>
  <c r="AL336" i="33"/>
  <c r="AM336" i="33" s="1"/>
  <c r="AO336" i="33"/>
  <c r="BT336" i="33" s="1"/>
  <c r="AO286" i="33"/>
  <c r="BT286" i="33" s="1"/>
  <c r="AL286" i="33"/>
  <c r="AM286" i="33" s="1"/>
  <c r="AO359" i="33"/>
  <c r="BT359" i="33" s="1"/>
  <c r="AL359" i="33"/>
  <c r="AM359" i="33" s="1"/>
  <c r="AL333" i="33"/>
  <c r="AM333" i="33" s="1"/>
  <c r="AO333" i="33"/>
  <c r="BT333" i="33" s="1"/>
  <c r="AO380" i="33"/>
  <c r="BT380" i="33" s="1"/>
  <c r="AL380" i="33"/>
  <c r="AM380" i="33" s="1"/>
  <c r="AL251" i="33"/>
  <c r="AM251" i="33" s="1"/>
  <c r="AO251" i="33"/>
  <c r="BT251" i="33" s="1"/>
  <c r="AL238" i="33"/>
  <c r="AM238" i="33" s="1"/>
  <c r="AO238" i="33"/>
  <c r="BT238" i="33" s="1"/>
  <c r="AL269" i="33"/>
  <c r="AM269" i="33" s="1"/>
  <c r="AO269" i="33"/>
  <c r="BT269" i="33" s="1"/>
  <c r="AO249" i="33"/>
  <c r="BT249" i="33" s="1"/>
  <c r="AL249" i="33"/>
  <c r="AM249" i="33" s="1"/>
  <c r="AO279" i="33"/>
  <c r="BT279" i="33" s="1"/>
  <c r="AL279" i="33"/>
  <c r="AM279" i="33" s="1"/>
  <c r="AO360" i="33"/>
  <c r="BT360" i="33" s="1"/>
  <c r="AL360" i="33"/>
  <c r="AM360" i="33" s="1"/>
  <c r="AL323" i="33"/>
  <c r="AM323" i="33" s="1"/>
  <c r="AO323" i="33"/>
  <c r="BT323" i="33" s="1"/>
  <c r="AO312" i="33"/>
  <c r="BT312" i="33" s="1"/>
  <c r="AL312" i="33"/>
  <c r="AM312" i="33" s="1"/>
  <c r="AO283" i="33"/>
  <c r="BT283" i="33" s="1"/>
  <c r="AL283" i="33"/>
  <c r="AM283" i="33" s="1"/>
  <c r="AL339" i="33"/>
  <c r="AM339" i="33" s="1"/>
  <c r="AO339" i="33"/>
  <c r="BT339" i="33" s="1"/>
  <c r="AO295" i="33"/>
  <c r="BT295" i="33" s="1"/>
  <c r="AL295" i="33"/>
  <c r="AM295" i="33" s="1"/>
  <c r="AO233" i="33"/>
  <c r="BT233" i="33" s="1"/>
  <c r="AL233" i="33"/>
  <c r="AM233" i="33" s="1"/>
  <c r="AL325" i="33"/>
  <c r="AM325" i="33" s="1"/>
  <c r="AO325" i="33"/>
  <c r="BT325" i="33" s="1"/>
  <c r="AL319" i="33"/>
  <c r="AM319" i="33" s="1"/>
  <c r="AO319" i="33"/>
  <c r="BT319" i="33" s="1"/>
  <c r="AO377" i="33"/>
  <c r="BT377" i="33" s="1"/>
  <c r="AL377" i="33"/>
  <c r="AM377" i="33" s="1"/>
  <c r="AL278" i="33"/>
  <c r="AM278" i="33" s="1"/>
  <c r="AO278" i="33"/>
  <c r="BT278" i="33" s="1"/>
  <c r="AL259" i="33"/>
  <c r="AM259" i="33" s="1"/>
  <c r="AO259" i="33"/>
  <c r="BT259" i="33" s="1"/>
  <c r="AO281" i="33"/>
  <c r="BT281" i="33" s="1"/>
  <c r="AL281" i="33"/>
  <c r="AM281" i="33" s="1"/>
  <c r="AO301" i="33"/>
  <c r="BT301" i="33" s="1"/>
  <c r="AL301" i="33"/>
  <c r="AM301" i="33" s="1"/>
  <c r="AL371" i="33"/>
  <c r="AM371" i="33" s="1"/>
  <c r="AO371" i="33"/>
  <c r="BT371" i="33" s="1"/>
  <c r="AL373" i="33"/>
  <c r="AM373" i="33" s="1"/>
  <c r="AO373" i="33"/>
  <c r="BT373" i="33" s="1"/>
  <c r="AL242" i="33"/>
  <c r="AM242" i="33" s="1"/>
  <c r="AO242" i="33"/>
  <c r="BT242" i="33" s="1"/>
  <c r="AL232" i="33"/>
  <c r="AM232" i="33" s="1"/>
  <c r="AO232" i="33"/>
  <c r="AL358" i="33"/>
  <c r="AM358" i="33" s="1"/>
  <c r="AO358" i="33"/>
  <c r="BT358" i="33" s="1"/>
  <c r="AL376" i="33"/>
  <c r="AM376" i="33" s="1"/>
  <c r="AO376" i="33"/>
  <c r="BT376" i="33" s="1"/>
  <c r="AO318" i="33"/>
  <c r="BT318" i="33" s="1"/>
  <c r="AL318" i="33"/>
  <c r="AM318" i="33" s="1"/>
  <c r="AL245" i="33"/>
  <c r="AM245" i="33" s="1"/>
  <c r="AO245" i="33"/>
  <c r="BT245" i="33" s="1"/>
  <c r="AL340" i="33"/>
  <c r="AM340" i="33" s="1"/>
  <c r="AO340" i="33"/>
  <c r="BT340" i="33" s="1"/>
  <c r="AL315" i="33"/>
  <c r="AM315" i="33" s="1"/>
  <c r="AO315" i="33"/>
  <c r="BT315" i="33" s="1"/>
  <c r="AL258" i="33"/>
  <c r="AM258" i="33" s="1"/>
  <c r="AO258" i="33"/>
  <c r="BT258" i="33" s="1"/>
  <c r="AO248" i="33"/>
  <c r="BT248" i="33" s="1"/>
  <c r="AL248" i="33"/>
  <c r="AM248" i="33" s="1"/>
  <c r="AO244" i="33"/>
  <c r="BT244" i="33" s="1"/>
  <c r="AL244" i="33"/>
  <c r="AM244" i="33" s="1"/>
  <c r="AL255" i="33"/>
  <c r="AM255" i="33" s="1"/>
  <c r="AO255" i="33"/>
  <c r="BT255" i="33" s="1"/>
  <c r="AO348" i="33"/>
  <c r="BT348" i="33" s="1"/>
  <c r="AL348" i="33"/>
  <c r="AM348" i="33" s="1"/>
  <c r="AO379" i="33"/>
  <c r="BT379" i="33" s="1"/>
  <c r="AL379" i="33"/>
  <c r="AM379" i="33" s="1"/>
  <c r="AL349" i="33"/>
  <c r="AM349" i="33" s="1"/>
  <c r="AO349" i="33"/>
  <c r="BT349" i="33" s="1"/>
  <c r="AL372" i="33"/>
  <c r="AM372" i="33" s="1"/>
  <c r="AO372" i="33"/>
  <c r="BT372" i="33" s="1"/>
  <c r="AO275" i="33"/>
  <c r="BT275" i="33" s="1"/>
  <c r="AL275" i="33"/>
  <c r="AM275" i="33" s="1"/>
  <c r="AO310" i="33"/>
  <c r="BT310" i="33" s="1"/>
  <c r="AL310" i="33"/>
  <c r="AM310" i="33" s="1"/>
  <c r="AO297" i="33"/>
  <c r="BT297" i="33" s="1"/>
  <c r="AL297" i="33"/>
  <c r="AM297" i="33" s="1"/>
  <c r="AL303" i="33"/>
  <c r="AM303" i="33" s="1"/>
  <c r="AO303" i="33"/>
  <c r="BT303" i="33" s="1"/>
  <c r="AO317" i="33"/>
  <c r="BT317" i="33" s="1"/>
  <c r="AL317" i="33"/>
  <c r="AM317" i="33" s="1"/>
  <c r="AO357" i="33"/>
  <c r="BT357" i="33" s="1"/>
  <c r="AL357" i="33"/>
  <c r="AM357" i="33" s="1"/>
  <c r="AL342" i="33"/>
  <c r="AM342" i="33" s="1"/>
  <c r="AO342" i="33"/>
  <c r="BT342" i="33" s="1"/>
  <c r="AO364" i="33"/>
  <c r="BT364" i="33" s="1"/>
  <c r="AL364" i="33"/>
  <c r="AM364" i="33" s="1"/>
  <c r="AO367" i="33"/>
  <c r="BT367" i="33" s="1"/>
  <c r="AL367" i="33"/>
  <c r="AM367" i="33" s="1"/>
  <c r="AL305" i="33"/>
  <c r="AM305" i="33" s="1"/>
  <c r="AO305" i="33"/>
  <c r="BT305" i="33" s="1"/>
  <c r="AL289" i="33"/>
  <c r="AM289" i="33" s="1"/>
  <c r="AO289" i="33"/>
  <c r="BT289" i="33" s="1"/>
  <c r="AO354" i="33"/>
  <c r="BT354" i="33" s="1"/>
  <c r="AL354" i="33"/>
  <c r="AM354" i="33" s="1"/>
  <c r="AO331" i="33"/>
  <c r="BT331" i="33" s="1"/>
  <c r="AL331" i="33"/>
  <c r="AM331" i="33" s="1"/>
  <c r="AL378" i="33"/>
  <c r="AM378" i="33" s="1"/>
  <c r="AO378" i="33"/>
  <c r="BT378" i="33" s="1"/>
  <c r="AL316" i="33"/>
  <c r="AM316" i="33" s="1"/>
  <c r="AO316" i="33"/>
  <c r="BT316" i="33" s="1"/>
  <c r="AO309" i="33"/>
  <c r="BT309" i="33" s="1"/>
  <c r="AL309" i="33"/>
  <c r="AM309" i="33" s="1"/>
  <c r="AL237" i="33"/>
  <c r="AM237" i="33" s="1"/>
  <c r="AO237" i="33"/>
  <c r="BT237" i="33" s="1"/>
  <c r="AO246" i="33"/>
  <c r="BT246" i="33" s="1"/>
  <c r="AL246" i="33"/>
  <c r="AM246" i="33" s="1"/>
  <c r="AL366" i="33"/>
  <c r="AM366" i="33" s="1"/>
  <c r="AO366" i="33"/>
  <c r="BT366" i="33" s="1"/>
  <c r="AL344" i="33"/>
  <c r="AM344" i="33" s="1"/>
  <c r="AO344" i="33"/>
  <c r="BT344" i="33" s="1"/>
  <c r="AO313" i="33"/>
  <c r="BT313" i="33" s="1"/>
  <c r="AL313" i="33"/>
  <c r="AM313" i="33" s="1"/>
  <c r="AL341" i="33"/>
  <c r="AM341" i="33" s="1"/>
  <c r="AO341" i="33"/>
  <c r="BT341" i="33" s="1"/>
  <c r="AL261" i="33"/>
  <c r="AM261" i="33" s="1"/>
  <c r="AO261" i="33"/>
  <c r="BT261" i="33" s="1"/>
  <c r="AO368" i="33"/>
  <c r="BT368" i="33" s="1"/>
  <c r="AL368" i="33"/>
  <c r="AM368" i="33" s="1"/>
  <c r="AL274" i="33"/>
  <c r="AM274" i="33" s="1"/>
  <c r="AO274" i="33"/>
  <c r="BT274" i="33" s="1"/>
  <c r="AL254" i="33"/>
  <c r="AM254" i="33" s="1"/>
  <c r="AO254" i="33"/>
  <c r="BT254" i="33" s="1"/>
  <c r="AO337" i="33"/>
  <c r="BT337" i="33" s="1"/>
  <c r="AL337" i="33"/>
  <c r="AM337" i="33" s="1"/>
  <c r="AL287" i="33"/>
  <c r="AM287" i="33" s="1"/>
  <c r="AO287" i="33"/>
  <c r="BT287" i="33" s="1"/>
  <c r="AO350" i="33"/>
  <c r="BT350" i="33" s="1"/>
  <c r="AL350" i="33"/>
  <c r="AM350" i="33" s="1"/>
  <c r="AO345" i="33"/>
  <c r="BT345" i="33" s="1"/>
  <c r="AL345" i="33"/>
  <c r="AM345" i="33" s="1"/>
  <c r="AO288" i="33"/>
  <c r="BT288" i="33" s="1"/>
  <c r="AL288" i="33"/>
  <c r="AM288" i="33" s="1"/>
  <c r="AO322" i="33"/>
  <c r="BT322" i="33" s="1"/>
  <c r="AL322" i="33"/>
  <c r="AM322" i="33" s="1"/>
  <c r="D22" i="35"/>
  <c r="I25" i="34" l="1"/>
  <c r="AI22" i="35"/>
  <c r="D23" i="35"/>
  <c r="M26" i="34"/>
  <c r="P25" i="34"/>
  <c r="P26" i="34" s="1"/>
  <c r="CJ25" i="34"/>
  <c r="CJ26" i="34" s="1"/>
  <c r="CG26" i="34"/>
  <c r="DX25" i="34"/>
  <c r="DX26" i="34" s="1"/>
  <c r="DU26" i="34"/>
  <c r="AS26" i="34"/>
  <c r="AV25" i="34"/>
  <c r="AV26" i="34" s="1"/>
  <c r="DI26" i="34"/>
  <c r="DL25" i="34"/>
  <c r="DL26" i="34" s="1"/>
  <c r="DT25" i="34"/>
  <c r="DT26" i="34" s="1"/>
  <c r="DQ26" i="34"/>
  <c r="BD25" i="34"/>
  <c r="BD26" i="34" s="1"/>
  <c r="BA26" i="34"/>
  <c r="BT232" i="33"/>
  <c r="AK26" i="34"/>
  <c r="AN25" i="34"/>
  <c r="AN26" i="34" s="1"/>
  <c r="CF25" i="34"/>
  <c r="CF26" i="34" s="1"/>
  <c r="CC26" i="34"/>
  <c r="BQ26" i="34"/>
  <c r="BT25" i="34"/>
  <c r="BT26" i="34" s="1"/>
  <c r="AR25" i="34"/>
  <c r="AR26" i="34" s="1"/>
  <c r="AO26" i="34"/>
  <c r="EB25" i="34"/>
  <c r="EB26" i="34" s="1"/>
  <c r="DY26" i="34"/>
  <c r="AJ25" i="34"/>
  <c r="AJ26" i="34" s="1"/>
  <c r="AG26" i="34"/>
  <c r="DE26" i="34"/>
  <c r="DH25" i="34"/>
  <c r="DH26" i="34" s="1"/>
  <c r="AF25" i="34"/>
  <c r="AF26" i="34" s="1"/>
  <c r="AC26" i="34"/>
  <c r="BH25" i="34"/>
  <c r="BH26" i="34" s="1"/>
  <c r="BE26" i="34"/>
  <c r="X25" i="34"/>
  <c r="X26" i="34" s="1"/>
  <c r="U26" i="34"/>
  <c r="BU26" i="34"/>
  <c r="BX25" i="34"/>
  <c r="BX26" i="34" s="1"/>
  <c r="CB25" i="34"/>
  <c r="CB26" i="34" s="1"/>
  <c r="BY26" i="34"/>
  <c r="CR25" i="34"/>
  <c r="CR26" i="34" s="1"/>
  <c r="CO26" i="34"/>
  <c r="CW26" i="34"/>
  <c r="CZ25" i="34"/>
  <c r="CZ26" i="34" s="1"/>
  <c r="CS26" i="34"/>
  <c r="CV25" i="34"/>
  <c r="CV26" i="34" s="1"/>
  <c r="DM26" i="34"/>
  <c r="DP25" i="34"/>
  <c r="DP26" i="34" s="1"/>
  <c r="CK26" i="34"/>
  <c r="CN25" i="34"/>
  <c r="CN26" i="34" s="1"/>
  <c r="Y26" i="34"/>
  <c r="AB25" i="34"/>
  <c r="AB26" i="34" s="1"/>
  <c r="Q26" i="34"/>
  <c r="T25" i="34"/>
  <c r="T26" i="34" s="1"/>
  <c r="DD25" i="34"/>
  <c r="DD26" i="34" s="1"/>
  <c r="DA26" i="34"/>
  <c r="AW26" i="34"/>
  <c r="AZ25" i="34"/>
  <c r="AZ26" i="34" s="1"/>
  <c r="BM26" i="34"/>
  <c r="BP25" i="34"/>
  <c r="BP26" i="34" s="1"/>
  <c r="BL25" i="34"/>
  <c r="BL26" i="34" s="1"/>
  <c r="BI26" i="34"/>
  <c r="AI23" i="35" l="1"/>
  <c r="E25" i="34"/>
  <c r="G25" i="34" s="1"/>
  <c r="L25" i="34"/>
  <c r="L26" i="34" s="1"/>
  <c r="I26" i="34"/>
  <c r="E26" i="34" l="1"/>
  <c r="H26" i="34" s="1"/>
  <c r="D12" i="38" l="1"/>
  <c r="H12" i="38" s="1"/>
  <c r="G26" i="34"/>
  <c r="H25" i="34"/>
  <c r="G3" i="33" l="1"/>
  <c r="K140" i="4" l="1"/>
  <c r="AO3" i="33"/>
  <c r="AQ140" i="4" l="1"/>
  <c r="AI21" i="33" l="1"/>
  <c r="BQ21" i="33" s="1"/>
  <c r="AA19" i="33"/>
  <c r="BI19" i="33" s="1"/>
  <c r="AA46" i="33"/>
  <c r="BI46" i="33" s="1"/>
  <c r="AE38" i="33"/>
  <c r="BM38" i="33" s="1"/>
  <c r="O18" i="33"/>
  <c r="AW18" i="33" s="1"/>
  <c r="L58" i="33"/>
  <c r="AT58" i="33" s="1"/>
  <c r="AB18" i="33"/>
  <c r="BJ18" i="33" s="1"/>
  <c r="AB37" i="33"/>
  <c r="BJ37" i="33" s="1"/>
  <c r="R9" i="33"/>
  <c r="AF59" i="33"/>
  <c r="BN59" i="33" s="1"/>
  <c r="AE44" i="33"/>
  <c r="BM44" i="33" s="1"/>
  <c r="Q17" i="33"/>
  <c r="AY17" i="33" s="1"/>
  <c r="AK26" i="33"/>
  <c r="N9" i="33"/>
  <c r="AE56" i="33"/>
  <c r="BM56" i="33" s="1"/>
  <c r="AF4" i="33"/>
  <c r="AE16" i="33"/>
  <c r="BM16" i="33" s="1"/>
  <c r="AB38" i="33"/>
  <c r="BJ38" i="33" s="1"/>
  <c r="AD24" i="33"/>
  <c r="W61" i="33"/>
  <c r="BE61" i="33" s="1"/>
  <c r="W30" i="33"/>
  <c r="BE30" i="33" s="1"/>
  <c r="AF13" i="33"/>
  <c r="H53" i="33"/>
  <c r="AP53" i="33" s="1"/>
  <c r="AD48" i="33"/>
  <c r="BL48" i="33" s="1"/>
  <c r="M39" i="33"/>
  <c r="AU39" i="33" s="1"/>
  <c r="Z57" i="33"/>
  <c r="BH57" i="33" s="1"/>
  <c r="S51" i="33"/>
  <c r="BA51" i="33" s="1"/>
  <c r="AB50" i="33"/>
  <c r="BJ50" i="33" s="1"/>
  <c r="AC60" i="33"/>
  <c r="BK60" i="33" s="1"/>
  <c r="V59" i="33"/>
  <c r="BD59" i="33" s="1"/>
  <c r="X7" i="33"/>
  <c r="AF16" i="33"/>
  <c r="BN16" i="33" s="1"/>
  <c r="H59" i="33"/>
  <c r="AP59" i="33" s="1"/>
  <c r="Z55" i="33"/>
  <c r="BH55" i="33" s="1"/>
  <c r="AB53" i="33"/>
  <c r="BJ53" i="33" s="1"/>
  <c r="AJ40" i="33"/>
  <c r="BR40" i="33" s="1"/>
  <c r="AD9" i="33"/>
  <c r="AK28" i="33"/>
  <c r="M27" i="33"/>
  <c r="X19" i="33"/>
  <c r="BF19" i="33" s="1"/>
  <c r="G9" i="33"/>
  <c r="AD51" i="33"/>
  <c r="BL51" i="33" s="1"/>
  <c r="AD55" i="33"/>
  <c r="BL55" i="33" s="1"/>
  <c r="O34" i="33"/>
  <c r="AW34" i="33" s="1"/>
  <c r="AD18" i="33"/>
  <c r="BL18" i="33" s="1"/>
  <c r="O17" i="33"/>
  <c r="AW17" i="33" s="1"/>
  <c r="G27" i="33"/>
  <c r="AC46" i="33"/>
  <c r="BK46" i="33" s="1"/>
  <c r="O31" i="33"/>
  <c r="AW31" i="33" s="1"/>
  <c r="Z50" i="33"/>
  <c r="BH50" i="33" s="1"/>
  <c r="AF31" i="33"/>
  <c r="BN31" i="33" s="1"/>
  <c r="J15" i="33"/>
  <c r="AR15" i="33" s="1"/>
  <c r="L30" i="33"/>
  <c r="AT30" i="33" s="1"/>
  <c r="L61" i="33"/>
  <c r="AT61" i="33" s="1"/>
  <c r="W53" i="33"/>
  <c r="BE53" i="33" s="1"/>
  <c r="T3" i="33"/>
  <c r="V49" i="33"/>
  <c r="BD49" i="33" s="1"/>
  <c r="AC43" i="33"/>
  <c r="BK43" i="33" s="1"/>
  <c r="AJ31" i="33"/>
  <c r="BR31" i="33" s="1"/>
  <c r="W22" i="33"/>
  <c r="BE22" i="33" s="1"/>
  <c r="AE21" i="33"/>
  <c r="BM21" i="33" s="1"/>
  <c r="T48" i="33"/>
  <c r="BB48" i="33" s="1"/>
  <c r="AC37" i="33"/>
  <c r="BK37" i="33" s="1"/>
  <c r="M12" i="33"/>
  <c r="AG33" i="33"/>
  <c r="BO33" i="33" s="1"/>
  <c r="Z17" i="33"/>
  <c r="BH17" i="33" s="1"/>
  <c r="T33" i="33"/>
  <c r="BB33" i="33" s="1"/>
  <c r="AE30" i="33"/>
  <c r="BM30" i="33" s="1"/>
  <c r="AE61" i="33"/>
  <c r="BM61" i="33" s="1"/>
  <c r="AC51" i="33"/>
  <c r="BK51" i="33" s="1"/>
  <c r="AK23" i="33"/>
  <c r="AB17" i="33"/>
  <c r="BJ17" i="33" s="1"/>
  <c r="P49" i="33"/>
  <c r="AX49" i="33" s="1"/>
  <c r="AG13" i="33"/>
  <c r="S52" i="33"/>
  <c r="BA52" i="33" s="1"/>
  <c r="J5" i="33"/>
  <c r="L60" i="33"/>
  <c r="AT60" i="33" s="1"/>
  <c r="G24" i="33"/>
  <c r="AJ39" i="33"/>
  <c r="BR39" i="33" s="1"/>
  <c r="AG23" i="33"/>
  <c r="AI27" i="33"/>
  <c r="R14" i="33"/>
  <c r="AC9" i="33"/>
  <c r="AC54" i="33"/>
  <c r="BK54" i="33" s="1"/>
  <c r="M35" i="33"/>
  <c r="AU35" i="33" s="1"/>
  <c r="U19" i="33"/>
  <c r="BC19" i="33" s="1"/>
  <c r="AB24" i="33"/>
  <c r="AA18" i="33"/>
  <c r="BI18" i="33" s="1"/>
  <c r="T42" i="33"/>
  <c r="BB42" i="33" s="1"/>
  <c r="S40" i="33"/>
  <c r="BA40" i="33" s="1"/>
  <c r="AC45" i="33"/>
  <c r="BK45" i="33" s="1"/>
  <c r="G35" i="33"/>
  <c r="AB11" i="33"/>
  <c r="AK56" i="33"/>
  <c r="BS56" i="33" s="1"/>
  <c r="J45" i="33"/>
  <c r="AR45" i="33" s="1"/>
  <c r="AA36" i="33"/>
  <c r="BI36" i="33" s="1"/>
  <c r="AA22" i="33"/>
  <c r="BI22" i="33" s="1"/>
  <c r="AI45" i="33"/>
  <c r="BQ45" i="33" s="1"/>
  <c r="AD27" i="33"/>
  <c r="S11" i="33"/>
  <c r="G57" i="33"/>
  <c r="T35" i="33"/>
  <c r="BB35" i="33" s="1"/>
  <c r="S49" i="33"/>
  <c r="BA49" i="33" s="1"/>
  <c r="J12" i="33"/>
  <c r="Q34" i="33"/>
  <c r="AY34" i="33" s="1"/>
  <c r="O35" i="33"/>
  <c r="AW35" i="33" s="1"/>
  <c r="AB31" i="33"/>
  <c r="BJ31" i="33" s="1"/>
  <c r="AK18" i="33"/>
  <c r="BS18" i="33" s="1"/>
  <c r="AI7" i="33"/>
  <c r="Z33" i="33"/>
  <c r="BH33" i="33" s="1"/>
  <c r="AF18" i="33"/>
  <c r="BN18" i="33" s="1"/>
  <c r="V4" i="33"/>
  <c r="I44" i="33"/>
  <c r="AQ44" i="33" s="1"/>
  <c r="V40" i="33"/>
  <c r="BD40" i="33" s="1"/>
  <c r="AB55" i="33"/>
  <c r="BJ55" i="33" s="1"/>
  <c r="H6" i="33"/>
  <c r="AI25" i="33"/>
  <c r="J10" i="33"/>
  <c r="Y18" i="33"/>
  <c r="BG18" i="33" s="1"/>
  <c r="M33" i="33"/>
  <c r="AU33" i="33" s="1"/>
  <c r="H36" i="33"/>
  <c r="AP36" i="33" s="1"/>
  <c r="Z12" i="33"/>
  <c r="AB40" i="33"/>
  <c r="BJ40" i="33" s="1"/>
  <c r="M4" i="33"/>
  <c r="I27" i="33"/>
  <c r="M24" i="33"/>
  <c r="AI9" i="33"/>
  <c r="AB54" i="33"/>
  <c r="BJ54" i="33" s="1"/>
  <c r="AC3" i="33"/>
  <c r="AC14" i="33"/>
  <c r="AB13" i="33"/>
  <c r="AD44" i="33"/>
  <c r="BL44" i="33" s="1"/>
  <c r="AC48" i="33"/>
  <c r="BK48" i="33" s="1"/>
  <c r="S45" i="33"/>
  <c r="BA45" i="33" s="1"/>
  <c r="L29" i="33"/>
  <c r="AT29" i="33" s="1"/>
  <c r="S17" i="33"/>
  <c r="BA17" i="33" s="1"/>
  <c r="AC27" i="33"/>
  <c r="I60" i="33"/>
  <c r="AQ60" i="33" s="1"/>
  <c r="I18" i="33"/>
  <c r="AQ18" i="33" s="1"/>
  <c r="K49" i="33"/>
  <c r="AS49" i="33" s="1"/>
  <c r="K48" i="33"/>
  <c r="AS48" i="33" s="1"/>
  <c r="AG41" i="33"/>
  <c r="BO41" i="33" s="1"/>
  <c r="Q43" i="33"/>
  <c r="AY43" i="33" s="1"/>
  <c r="X37" i="33"/>
  <c r="BF37" i="33" s="1"/>
  <c r="J27" i="33"/>
  <c r="I3" i="33"/>
  <c r="AF55" i="33"/>
  <c r="BN55" i="33" s="1"/>
  <c r="AC6" i="33"/>
  <c r="Q3" i="33"/>
  <c r="K43" i="33"/>
  <c r="AS43" i="33" s="1"/>
  <c r="AG47" i="33"/>
  <c r="BO47" i="33" s="1"/>
  <c r="AB57" i="33"/>
  <c r="BJ57" i="33" s="1"/>
  <c r="X48" i="33"/>
  <c r="BF48" i="33" s="1"/>
  <c r="H5" i="33"/>
  <c r="W55" i="33"/>
  <c r="BE55" i="33" s="1"/>
  <c r="J18" i="33"/>
  <c r="AR18" i="33" s="1"/>
  <c r="W37" i="33"/>
  <c r="BE37" i="33" s="1"/>
  <c r="AE5" i="33"/>
  <c r="AK41" i="33"/>
  <c r="BS41" i="33" s="1"/>
  <c r="L14" i="33"/>
  <c r="T21" i="33"/>
  <c r="BB21" i="33" s="1"/>
  <c r="AI6" i="33"/>
  <c r="AH36" i="33"/>
  <c r="BP36" i="33" s="1"/>
  <c r="N15" i="33"/>
  <c r="AV15" i="33" s="1"/>
  <c r="S32" i="33"/>
  <c r="BA32" i="33" s="1"/>
  <c r="I51" i="33"/>
  <c r="AQ51" i="33" s="1"/>
  <c r="AA3" i="33"/>
  <c r="AD38" i="33"/>
  <c r="BL38" i="33" s="1"/>
  <c r="G5" i="33"/>
  <c r="AB29" i="33"/>
  <c r="BJ29" i="33" s="1"/>
  <c r="T61" i="33"/>
  <c r="BB61" i="33" s="1"/>
  <c r="T30" i="33"/>
  <c r="BB30" i="33" s="1"/>
  <c r="J58" i="33"/>
  <c r="AR58" i="33" s="1"/>
  <c r="G38" i="33"/>
  <c r="O12" i="33"/>
  <c r="AG18" i="33"/>
  <c r="BO18" i="33" s="1"/>
  <c r="X49" i="33"/>
  <c r="BF49" i="33" s="1"/>
  <c r="AH8" i="33"/>
  <c r="W24" i="33"/>
  <c r="N27" i="33"/>
  <c r="V16" i="33"/>
  <c r="BD16" i="33" s="1"/>
  <c r="I49" i="33"/>
  <c r="AQ49" i="33" s="1"/>
  <c r="J28" i="33"/>
  <c r="AE40" i="33"/>
  <c r="BM40" i="33" s="1"/>
  <c r="J29" i="33"/>
  <c r="AR29" i="33" s="1"/>
  <c r="R49" i="33"/>
  <c r="AZ49" i="33" s="1"/>
  <c r="AH42" i="33"/>
  <c r="BP42" i="33" s="1"/>
  <c r="K26" i="33"/>
  <c r="T43" i="33"/>
  <c r="BB43" i="33" s="1"/>
  <c r="O38" i="33"/>
  <c r="AW38" i="33" s="1"/>
  <c r="I52" i="33"/>
  <c r="AQ52" i="33" s="1"/>
  <c r="Q37" i="33"/>
  <c r="AY37" i="33" s="1"/>
  <c r="J14" i="33"/>
  <c r="O27" i="33"/>
  <c r="O59" i="33"/>
  <c r="AW59" i="33" s="1"/>
  <c r="Q57" i="33"/>
  <c r="AY57" i="33" s="1"/>
  <c r="O13" i="33"/>
  <c r="I4" i="33"/>
  <c r="L19" i="33"/>
  <c r="AT19" i="33" s="1"/>
  <c r="K42" i="33"/>
  <c r="AS42" i="33" s="1"/>
  <c r="J49" i="33"/>
  <c r="AR49" i="33" s="1"/>
  <c r="AK29" i="33"/>
  <c r="BS29" i="33" s="1"/>
  <c r="L11" i="33"/>
  <c r="T57" i="33"/>
  <c r="BB57" i="33" s="1"/>
  <c r="V56" i="33"/>
  <c r="BD56" i="33" s="1"/>
  <c r="AE9" i="33"/>
  <c r="AD8" i="33"/>
  <c r="S58" i="33"/>
  <c r="BA58" i="33" s="1"/>
  <c r="AF36" i="33"/>
  <c r="BN36" i="33" s="1"/>
  <c r="AF45" i="33"/>
  <c r="BN45" i="33" s="1"/>
  <c r="N12" i="33"/>
  <c r="W49" i="33"/>
  <c r="BE49" i="33" s="1"/>
  <c r="AF37" i="33"/>
  <c r="BN37" i="33" s="1"/>
  <c r="Q11" i="33"/>
  <c r="G29" i="33"/>
  <c r="AK59" i="33"/>
  <c r="BS59" i="33" s="1"/>
  <c r="I59" i="33"/>
  <c r="AQ59" i="33" s="1"/>
  <c r="S8" i="33"/>
  <c r="AE43" i="33"/>
  <c r="BM43" i="33" s="1"/>
  <c r="O21" i="33"/>
  <c r="AW21" i="33" s="1"/>
  <c r="S10" i="33"/>
  <c r="AH51" i="33"/>
  <c r="BP51" i="33" s="1"/>
  <c r="I16" i="33"/>
  <c r="AQ16" i="33" s="1"/>
  <c r="Q31" i="33"/>
  <c r="AY31" i="33" s="1"/>
  <c r="AH44" i="33"/>
  <c r="BP44" i="33" s="1"/>
  <c r="P29" i="33"/>
  <c r="AX29" i="33" s="1"/>
  <c r="N28" i="33"/>
  <c r="AB28" i="33"/>
  <c r="AG42" i="33"/>
  <c r="BO42" i="33" s="1"/>
  <c r="X47" i="33"/>
  <c r="BF47" i="33" s="1"/>
  <c r="V21" i="33"/>
  <c r="BD21" i="33" s="1"/>
  <c r="L5" i="33"/>
  <c r="AH19" i="33"/>
  <c r="BP19" i="33" s="1"/>
  <c r="AB59" i="33"/>
  <c r="BJ59" i="33" s="1"/>
  <c r="K13" i="33"/>
  <c r="AD47" i="33"/>
  <c r="BL47" i="33" s="1"/>
  <c r="K6" i="33"/>
  <c r="H55" i="33"/>
  <c r="AP55" i="33" s="1"/>
  <c r="AI60" i="33"/>
  <c r="BQ60" i="33" s="1"/>
  <c r="X13" i="33"/>
  <c r="O41" i="33"/>
  <c r="AW41" i="33" s="1"/>
  <c r="I10" i="33"/>
  <c r="H16" i="33"/>
  <c r="AP16" i="33" s="1"/>
  <c r="M52" i="33"/>
  <c r="AU52" i="33" s="1"/>
  <c r="X54" i="33"/>
  <c r="BF54" i="33" s="1"/>
  <c r="T24" i="33"/>
  <c r="P54" i="33"/>
  <c r="AX54" i="33" s="1"/>
  <c r="Z25" i="33"/>
  <c r="Y47" i="33"/>
  <c r="BG47" i="33" s="1"/>
  <c r="O45" i="33"/>
  <c r="AW45" i="33" s="1"/>
  <c r="AK38" i="33"/>
  <c r="BS38" i="33" s="1"/>
  <c r="AB49" i="33"/>
  <c r="BJ49" i="33" s="1"/>
  <c r="I41" i="33"/>
  <c r="AQ41" i="33" s="1"/>
  <c r="Z16" i="33"/>
  <c r="BH16" i="33" s="1"/>
  <c r="Y15" i="33"/>
  <c r="BG15" i="33" s="1"/>
  <c r="L8" i="33"/>
  <c r="Q42" i="33"/>
  <c r="AY42" i="33" s="1"/>
  <c r="R38" i="33"/>
  <c r="AZ38" i="33" s="1"/>
  <c r="S36" i="33"/>
  <c r="BA36" i="33" s="1"/>
  <c r="Z11" i="33"/>
  <c r="R7" i="33"/>
  <c r="Y48" i="33"/>
  <c r="BG48" i="33" s="1"/>
  <c r="AH14" i="33"/>
  <c r="AA61" i="33"/>
  <c r="BI61" i="33" s="1"/>
  <c r="AA30" i="33"/>
  <c r="BI30" i="33" s="1"/>
  <c r="AJ58" i="33"/>
  <c r="BR58" i="33" s="1"/>
  <c r="J51" i="33"/>
  <c r="AR51" i="33" s="1"/>
  <c r="Y59" i="33"/>
  <c r="BG59" i="33" s="1"/>
  <c r="Q56" i="33"/>
  <c r="AY56" i="33" s="1"/>
  <c r="X53" i="33"/>
  <c r="BF53" i="33" s="1"/>
  <c r="R28" i="33"/>
  <c r="AG59" i="33"/>
  <c r="BO59" i="33" s="1"/>
  <c r="S57" i="33"/>
  <c r="BA57" i="33" s="1"/>
  <c r="M15" i="33"/>
  <c r="AU15" i="33" s="1"/>
  <c r="T7" i="33"/>
  <c r="R37" i="33"/>
  <c r="AZ37" i="33" s="1"/>
  <c r="T28" i="33"/>
  <c r="Z20" i="33"/>
  <c r="BH20" i="33" s="1"/>
  <c r="M60" i="33"/>
  <c r="AU60" i="33" s="1"/>
  <c r="AC47" i="33"/>
  <c r="BK47" i="33" s="1"/>
  <c r="AB8" i="33"/>
  <c r="AF42" i="33"/>
  <c r="BN42" i="33" s="1"/>
  <c r="AA28" i="33"/>
  <c r="M19" i="33"/>
  <c r="AU19" i="33" s="1"/>
  <c r="AB27" i="33"/>
  <c r="AJ55" i="33"/>
  <c r="BR55" i="33" s="1"/>
  <c r="AK20" i="33"/>
  <c r="BS20" i="33" s="1"/>
  <c r="O25" i="33"/>
  <c r="AH49" i="33"/>
  <c r="BP49" i="33" s="1"/>
  <c r="N22" i="33"/>
  <c r="AV22" i="33" s="1"/>
  <c r="J7" i="33"/>
  <c r="AB21" i="33"/>
  <c r="BJ21" i="33" s="1"/>
  <c r="H46" i="33"/>
  <c r="AP46" i="33" s="1"/>
  <c r="AE17" i="33"/>
  <c r="BM17" i="33" s="1"/>
  <c r="W36" i="33"/>
  <c r="BE36" i="33" s="1"/>
  <c r="J30" i="33"/>
  <c r="AR30" i="33" s="1"/>
  <c r="J61" i="33"/>
  <c r="AR61" i="33" s="1"/>
  <c r="AF17" i="33"/>
  <c r="BN17" i="33" s="1"/>
  <c r="Q40" i="33"/>
  <c r="AY40" i="33" s="1"/>
  <c r="AB5" i="33"/>
  <c r="R18" i="33"/>
  <c r="AZ18" i="33" s="1"/>
  <c r="O20" i="33"/>
  <c r="AW20" i="33" s="1"/>
  <c r="AE39" i="33"/>
  <c r="BM39" i="33" s="1"/>
  <c r="N5" i="33"/>
  <c r="S42" i="33"/>
  <c r="BA42" i="33" s="1"/>
  <c r="S53" i="33"/>
  <c r="BA53" i="33" s="1"/>
  <c r="AK40" i="33"/>
  <c r="BS40" i="33" s="1"/>
  <c r="K50" i="33"/>
  <c r="AS50" i="33" s="1"/>
  <c r="AE7" i="33"/>
  <c r="O60" i="33"/>
  <c r="AW60" i="33" s="1"/>
  <c r="R6" i="33"/>
  <c r="AA47" i="33"/>
  <c r="BI47" i="33" s="1"/>
  <c r="I14" i="33"/>
  <c r="AJ8" i="33"/>
  <c r="AD61" i="33"/>
  <c r="BL61" i="33" s="1"/>
  <c r="AD30" i="33"/>
  <c r="BL30" i="33" s="1"/>
  <c r="T39" i="33"/>
  <c r="BB39" i="33" s="1"/>
  <c r="AA54" i="33"/>
  <c r="BI54" i="33" s="1"/>
  <c r="AE29" i="33"/>
  <c r="BM29" i="33" s="1"/>
  <c r="M32" i="33"/>
  <c r="AU32" i="33" s="1"/>
  <c r="S55" i="33"/>
  <c r="BA55" i="33" s="1"/>
  <c r="AD4" i="33"/>
  <c r="H25" i="33"/>
  <c r="AI33" i="33"/>
  <c r="BQ33" i="33" s="1"/>
  <c r="X8" i="33"/>
  <c r="AC35" i="33"/>
  <c r="BK35" i="33" s="1"/>
  <c r="V25" i="33"/>
  <c r="O26" i="33"/>
  <c r="AI43" i="33"/>
  <c r="BQ43" i="33" s="1"/>
  <c r="U18" i="33"/>
  <c r="BC18" i="33" s="1"/>
  <c r="V53" i="33"/>
  <c r="BD53" i="33" s="1"/>
  <c r="AK32" i="33"/>
  <c r="BS32" i="33" s="1"/>
  <c r="AC31" i="33"/>
  <c r="BK31" i="33" s="1"/>
  <c r="AC39" i="33"/>
  <c r="BK39" i="33" s="1"/>
  <c r="W25" i="33"/>
  <c r="T27" i="33"/>
  <c r="M23" i="33"/>
  <c r="K45" i="33"/>
  <c r="AS45" i="33" s="1"/>
  <c r="Q45" i="33"/>
  <c r="AY45" i="33" s="1"/>
  <c r="O9" i="33"/>
  <c r="R60" i="33"/>
  <c r="AZ60" i="33" s="1"/>
  <c r="Y13" i="33"/>
  <c r="AG60" i="33"/>
  <c r="BO60" i="33" s="1"/>
  <c r="Z42" i="33"/>
  <c r="BH42" i="33" s="1"/>
  <c r="V44" i="33"/>
  <c r="BD44" i="33" s="1"/>
  <c r="I55" i="33"/>
  <c r="AQ55" i="33" s="1"/>
  <c r="U3" i="33"/>
  <c r="AA16" i="33"/>
  <c r="BI16" i="33" s="1"/>
  <c r="Z21" i="33"/>
  <c r="BH21" i="33" s="1"/>
  <c r="AH20" i="33"/>
  <c r="BP20" i="33" s="1"/>
  <c r="AG40" i="33"/>
  <c r="BO40" i="33" s="1"/>
  <c r="AF24" i="33"/>
  <c r="Y39" i="33"/>
  <c r="BG39" i="33" s="1"/>
  <c r="N30" i="33"/>
  <c r="AV30" i="33" s="1"/>
  <c r="N61" i="33"/>
  <c r="AV61" i="33" s="1"/>
  <c r="AH15" i="33"/>
  <c r="BP15" i="33" s="1"/>
  <c r="Y29" i="33"/>
  <c r="BG29" i="33" s="1"/>
  <c r="O51" i="33"/>
  <c r="AW51" i="33" s="1"/>
  <c r="AI31" i="33"/>
  <c r="BQ31" i="33" s="1"/>
  <c r="V37" i="33"/>
  <c r="BD37" i="33" s="1"/>
  <c r="U22" i="33"/>
  <c r="BC22" i="33" s="1"/>
  <c r="AA56" i="33"/>
  <c r="BI56" i="33" s="1"/>
  <c r="Y30" i="33"/>
  <c r="BG30" i="33" s="1"/>
  <c r="Y61" i="33"/>
  <c r="BG61" i="33" s="1"/>
  <c r="T5" i="33"/>
  <c r="T23" i="33"/>
  <c r="Y9" i="33"/>
  <c r="W27" i="33"/>
  <c r="N48" i="33"/>
  <c r="AV48" i="33" s="1"/>
  <c r="L46" i="33"/>
  <c r="AT46" i="33" s="1"/>
  <c r="V50" i="33"/>
  <c r="BD50" i="33" s="1"/>
  <c r="V38" i="33"/>
  <c r="BD38" i="33" s="1"/>
  <c r="U41" i="33"/>
  <c r="BC41" i="33" s="1"/>
  <c r="AJ21" i="33"/>
  <c r="BR21" i="33" s="1"/>
  <c r="G7" i="33"/>
  <c r="H58" i="33"/>
  <c r="AP58" i="33" s="1"/>
  <c r="AE20" i="33"/>
  <c r="BM20" i="33" s="1"/>
  <c r="K37" i="33"/>
  <c r="AS37" i="33" s="1"/>
  <c r="AE34" i="33"/>
  <c r="BM34" i="33" s="1"/>
  <c r="AC50" i="33"/>
  <c r="BK50" i="33" s="1"/>
  <c r="AI34" i="33"/>
  <c r="BQ34" i="33" s="1"/>
  <c r="O24" i="33"/>
  <c r="L51" i="33"/>
  <c r="AT51" i="33" s="1"/>
  <c r="Q49" i="33"/>
  <c r="AY49" i="33" s="1"/>
  <c r="G16" i="33"/>
  <c r="AE8" i="33"/>
  <c r="R42" i="33"/>
  <c r="AZ42" i="33" s="1"/>
  <c r="H60" i="33"/>
  <c r="AP60" i="33" s="1"/>
  <c r="AF54" i="33"/>
  <c r="BN54" i="33" s="1"/>
  <c r="S23" i="33"/>
  <c r="AC10" i="33"/>
  <c r="AB41" i="33"/>
  <c r="BJ41" i="33" s="1"/>
  <c r="W18" i="33"/>
  <c r="BE18" i="33" s="1"/>
  <c r="AF9" i="33"/>
  <c r="Z34" i="33"/>
  <c r="BH34" i="33" s="1"/>
  <c r="M48" i="33"/>
  <c r="AU48" i="33" s="1"/>
  <c r="X23" i="33"/>
  <c r="Q46" i="33"/>
  <c r="AY46" i="33" s="1"/>
  <c r="T46" i="33"/>
  <c r="BB46" i="33" s="1"/>
  <c r="Z41" i="33"/>
  <c r="BH41" i="33" s="1"/>
  <c r="P48" i="33"/>
  <c r="AX48" i="33" s="1"/>
  <c r="W7" i="33"/>
  <c r="AE58" i="33"/>
  <c r="BM58" i="33" s="1"/>
  <c r="R22" i="33"/>
  <c r="AZ22" i="33" s="1"/>
  <c r="R46" i="33"/>
  <c r="AZ46" i="33" s="1"/>
  <c r="J9" i="33"/>
  <c r="R19" i="33"/>
  <c r="AZ19" i="33" s="1"/>
  <c r="M45" i="33"/>
  <c r="AU45" i="33" s="1"/>
  <c r="U33" i="33"/>
  <c r="BC33" i="33" s="1"/>
  <c r="I23" i="33"/>
  <c r="AD36" i="33"/>
  <c r="BL36" i="33" s="1"/>
  <c r="AB43" i="33"/>
  <c r="BJ43" i="33" s="1"/>
  <c r="K53" i="33"/>
  <c r="AS53" i="33" s="1"/>
  <c r="AJ10" i="33"/>
  <c r="AD52" i="33"/>
  <c r="BL52" i="33" s="1"/>
  <c r="AH6" i="33"/>
  <c r="AH31" i="33"/>
  <c r="BP31" i="33" s="1"/>
  <c r="P13" i="33"/>
  <c r="W10" i="33"/>
  <c r="AA8" i="33"/>
  <c r="M31" i="33"/>
  <c r="AU31" i="33" s="1"/>
  <c r="S18" i="33"/>
  <c r="BA18" i="33" s="1"/>
  <c r="I46" i="33"/>
  <c r="AQ46" i="33" s="1"/>
  <c r="AH26" i="33"/>
  <c r="AF23" i="33"/>
  <c r="V26" i="33"/>
  <c r="X38" i="33"/>
  <c r="BF38" i="33" s="1"/>
  <c r="AE6" i="33"/>
  <c r="AH4" i="33"/>
  <c r="AH3" i="33"/>
  <c r="AJ36" i="33"/>
  <c r="BR36" i="33" s="1"/>
  <c r="X43" i="33"/>
  <c r="BF43" i="33" s="1"/>
  <c r="P41" i="33"/>
  <c r="AX41" i="33" s="1"/>
  <c r="Y7" i="33"/>
  <c r="AI13" i="33"/>
  <c r="G44" i="33"/>
  <c r="M59" i="33"/>
  <c r="AU59" i="33" s="1"/>
  <c r="H47" i="33"/>
  <c r="AP47" i="33" s="1"/>
  <c r="G36" i="33"/>
  <c r="K55" i="33"/>
  <c r="AS55" i="33" s="1"/>
  <c r="AK24" i="33"/>
  <c r="M11" i="33"/>
  <c r="I36" i="33"/>
  <c r="AQ36" i="33" s="1"/>
  <c r="Z46" i="33"/>
  <c r="BH46" i="33" s="1"/>
  <c r="N53" i="33"/>
  <c r="AV53" i="33" s="1"/>
  <c r="G20" i="33"/>
  <c r="S37" i="33"/>
  <c r="BA37" i="33" s="1"/>
  <c r="Y34" i="33"/>
  <c r="BG34" i="33" s="1"/>
  <c r="M28" i="33"/>
  <c r="P26" i="33"/>
  <c r="AH25" i="33"/>
  <c r="AD14" i="33"/>
  <c r="AJ43" i="33"/>
  <c r="BR43" i="33" s="1"/>
  <c r="U35" i="33"/>
  <c r="BC35" i="33" s="1"/>
  <c r="N56" i="33"/>
  <c r="AV56" i="33" s="1"/>
  <c r="H54" i="33"/>
  <c r="AP54" i="33" s="1"/>
  <c r="U12" i="33"/>
  <c r="Q23" i="33"/>
  <c r="K24" i="33"/>
  <c r="N4" i="33"/>
  <c r="AA44" i="33"/>
  <c r="BI44" i="33" s="1"/>
  <c r="W3" i="33"/>
  <c r="AE12" i="33"/>
  <c r="G25" i="33"/>
  <c r="P22" i="33"/>
  <c r="AX22" i="33" s="1"/>
  <c r="K21" i="33"/>
  <c r="AS21" i="33" s="1"/>
  <c r="M3" i="33"/>
  <c r="Y38" i="33"/>
  <c r="BG38" i="33" s="1"/>
  <c r="U14" i="33"/>
  <c r="AK49" i="33"/>
  <c r="BS49" i="33" s="1"/>
  <c r="U36" i="33"/>
  <c r="BC36" i="33" s="1"/>
  <c r="M20" i="33"/>
  <c r="AU20" i="33" s="1"/>
  <c r="O33" i="33"/>
  <c r="AW33" i="33" s="1"/>
  <c r="G32" i="33"/>
  <c r="Z30" i="33"/>
  <c r="BH30" i="33" s="1"/>
  <c r="Z61" i="33"/>
  <c r="BH61" i="33" s="1"/>
  <c r="P31" i="33"/>
  <c r="AX31" i="33" s="1"/>
  <c r="O11" i="33"/>
  <c r="Y16" i="33"/>
  <c r="BG16" i="33" s="1"/>
  <c r="G49" i="33"/>
  <c r="P51" i="33"/>
  <c r="AX51" i="33" s="1"/>
  <c r="Q21" i="33"/>
  <c r="AY21" i="33" s="1"/>
  <c r="W13" i="33"/>
  <c r="S22" i="33"/>
  <c r="BA22" i="33" s="1"/>
  <c r="I53" i="33"/>
  <c r="AQ53" i="33" s="1"/>
  <c r="AH27" i="33"/>
  <c r="W57" i="33"/>
  <c r="BE57" i="33" s="1"/>
  <c r="AK13" i="33"/>
  <c r="AK34" i="33"/>
  <c r="BS34" i="33" s="1"/>
  <c r="AI36" i="33"/>
  <c r="BQ36" i="33" s="1"/>
  <c r="K14" i="33"/>
  <c r="AG8" i="33"/>
  <c r="AB14" i="33"/>
  <c r="U61" i="33"/>
  <c r="BC61" i="33" s="1"/>
  <c r="U30" i="33"/>
  <c r="BC30" i="33" s="1"/>
  <c r="AH5" i="33"/>
  <c r="I35" i="33"/>
  <c r="AQ35" i="33" s="1"/>
  <c r="AI40" i="33"/>
  <c r="BQ40" i="33" s="1"/>
  <c r="K57" i="33"/>
  <c r="AS57" i="33" s="1"/>
  <c r="S3" i="33"/>
  <c r="AK53" i="33"/>
  <c r="BS53" i="33" s="1"/>
  <c r="T58" i="33"/>
  <c r="BB58" i="33" s="1"/>
  <c r="O19" i="33"/>
  <c r="AW19" i="33" s="1"/>
  <c r="AA55" i="33"/>
  <c r="BI55" i="33" s="1"/>
  <c r="Q22" i="33"/>
  <c r="AY22" i="33" s="1"/>
  <c r="AI8" i="33"/>
  <c r="G54" i="33"/>
  <c r="Y45" i="33"/>
  <c r="BG45" i="33" s="1"/>
  <c r="AF35" i="33"/>
  <c r="BN35" i="33" s="1"/>
  <c r="G11" i="33"/>
  <c r="AK37" i="33"/>
  <c r="BS37" i="33" s="1"/>
  <c r="I9" i="33"/>
  <c r="G15" i="33"/>
  <c r="S54" i="33"/>
  <c r="BA54" i="33" s="1"/>
  <c r="T19" i="33"/>
  <c r="BB19" i="33" s="1"/>
  <c r="AF38" i="33"/>
  <c r="BN38" i="33" s="1"/>
  <c r="W19" i="33"/>
  <c r="BE19" i="33" s="1"/>
  <c r="V10" i="33"/>
  <c r="J39" i="33"/>
  <c r="AR39" i="33" s="1"/>
  <c r="AB56" i="33"/>
  <c r="BJ56" i="33" s="1"/>
  <c r="AD11" i="33"/>
  <c r="AE52" i="33"/>
  <c r="BM52" i="33" s="1"/>
  <c r="L43" i="33"/>
  <c r="AT43" i="33" s="1"/>
  <c r="K41" i="33"/>
  <c r="AS41" i="33" s="1"/>
  <c r="X3" i="33"/>
  <c r="K56" i="33"/>
  <c r="AS56" i="33" s="1"/>
  <c r="H57" i="33"/>
  <c r="AP57" i="33" s="1"/>
  <c r="X46" i="33"/>
  <c r="BF46" i="33" s="1"/>
  <c r="AB12" i="33"/>
  <c r="K28" i="33"/>
  <c r="AG11" i="33"/>
  <c r="K8" i="33"/>
  <c r="P24" i="33"/>
  <c r="M54" i="33"/>
  <c r="AU54" i="33" s="1"/>
  <c r="J52" i="33"/>
  <c r="AR52" i="33" s="1"/>
  <c r="M41" i="33"/>
  <c r="AU41" i="33" s="1"/>
  <c r="AB6" i="33"/>
  <c r="AF57" i="33"/>
  <c r="BN57" i="33" s="1"/>
  <c r="AJ17" i="33"/>
  <c r="BR17" i="33" s="1"/>
  <c r="R51" i="33"/>
  <c r="AZ51" i="33" s="1"/>
  <c r="AJ34" i="33"/>
  <c r="BR34" i="33" s="1"/>
  <c r="V36" i="33"/>
  <c r="BD36" i="33" s="1"/>
  <c r="O29" i="33"/>
  <c r="AW29" i="33" s="1"/>
  <c r="AD50" i="33"/>
  <c r="BL50" i="33" s="1"/>
  <c r="O58" i="33"/>
  <c r="AW58" i="33" s="1"/>
  <c r="AD46" i="33"/>
  <c r="BL46" i="33" s="1"/>
  <c r="N44" i="33"/>
  <c r="AV44" i="33" s="1"/>
  <c r="X33" i="33"/>
  <c r="BF33" i="33" s="1"/>
  <c r="AE14" i="33"/>
  <c r="H45" i="33"/>
  <c r="AP45" i="33" s="1"/>
  <c r="AH57" i="33"/>
  <c r="BP57" i="33" s="1"/>
  <c r="AI28" i="33"/>
  <c r="AI48" i="33"/>
  <c r="BQ48" i="33" s="1"/>
  <c r="AD49" i="33"/>
  <c r="BL49" i="33" s="1"/>
  <c r="AG49" i="33"/>
  <c r="BO49" i="33" s="1"/>
  <c r="Y56" i="33"/>
  <c r="BG56" i="33" s="1"/>
  <c r="U24" i="33"/>
  <c r="L7" i="33"/>
  <c r="AH16" i="33"/>
  <c r="BP16" i="33" s="1"/>
  <c r="AF51" i="33"/>
  <c r="BN51" i="33" s="1"/>
  <c r="T47" i="33"/>
  <c r="BB47" i="33" s="1"/>
  <c r="I11" i="33"/>
  <c r="AB32" i="33"/>
  <c r="BJ32" i="33" s="1"/>
  <c r="O57" i="33"/>
  <c r="AW57" i="33" s="1"/>
  <c r="Q58" i="33"/>
  <c r="AY58" i="33" s="1"/>
  <c r="G34" i="33"/>
  <c r="Y54" i="33"/>
  <c r="BG54" i="33" s="1"/>
  <c r="G23" i="33"/>
  <c r="N18" i="33"/>
  <c r="AV18" i="33" s="1"/>
  <c r="K36" i="33"/>
  <c r="AS36" i="33" s="1"/>
  <c r="AA21" i="33"/>
  <c r="BI21" i="33" s="1"/>
  <c r="P59" i="33"/>
  <c r="AX59" i="33" s="1"/>
  <c r="V35" i="33"/>
  <c r="BD35" i="33" s="1"/>
  <c r="Q25" i="33"/>
  <c r="R27" i="33"/>
  <c r="M6" i="33"/>
  <c r="U58" i="33"/>
  <c r="BC58" i="33" s="1"/>
  <c r="O54" i="33"/>
  <c r="AW54" i="33" s="1"/>
  <c r="I33" i="33"/>
  <c r="AQ33" i="33" s="1"/>
  <c r="P40" i="33"/>
  <c r="AX40" i="33" s="1"/>
  <c r="Q54" i="33"/>
  <c r="AY54" i="33" s="1"/>
  <c r="J3" i="33"/>
  <c r="AA58" i="33"/>
  <c r="BI58" i="33" s="1"/>
  <c r="I6" i="33"/>
  <c r="Z36" i="33"/>
  <c r="BH36" i="33" s="1"/>
  <c r="M44" i="33"/>
  <c r="AU44" i="33" s="1"/>
  <c r="AD13" i="33"/>
  <c r="Q28" i="33"/>
  <c r="Z27" i="33"/>
  <c r="Q9" i="33"/>
  <c r="U10" i="33"/>
  <c r="G50" i="33"/>
  <c r="L54" i="33"/>
  <c r="AT54" i="33" s="1"/>
  <c r="AA33" i="33"/>
  <c r="BI33" i="33" s="1"/>
  <c r="Q33" i="33"/>
  <c r="AY33" i="33" s="1"/>
  <c r="W34" i="33"/>
  <c r="BE34" i="33" s="1"/>
  <c r="AI15" i="33"/>
  <c r="BQ15" i="33" s="1"/>
  <c r="AK39" i="33"/>
  <c r="BS39" i="33" s="1"/>
  <c r="R17" i="33"/>
  <c r="AZ17" i="33" s="1"/>
  <c r="AC29" i="33"/>
  <c r="BK29" i="33" s="1"/>
  <c r="AJ13" i="33"/>
  <c r="X14" i="33"/>
  <c r="O23" i="33"/>
  <c r="Z58" i="33"/>
  <c r="BH58" i="33" s="1"/>
  <c r="AB15" i="33"/>
  <c r="BJ15" i="33" s="1"/>
  <c r="Q38" i="33"/>
  <c r="AY38" i="33" s="1"/>
  <c r="Y53" i="33"/>
  <c r="BG53" i="33" s="1"/>
  <c r="AA9" i="33"/>
  <c r="M58" i="33"/>
  <c r="AU58" i="33" s="1"/>
  <c r="AJ5" i="33"/>
  <c r="Z53" i="33"/>
  <c r="BH53" i="33" s="1"/>
  <c r="I7" i="33"/>
  <c r="AE45" i="33"/>
  <c r="BM45" i="33" s="1"/>
  <c r="AF50" i="33"/>
  <c r="BN50" i="33" s="1"/>
  <c r="Z5" i="33"/>
  <c r="S28" i="33"/>
  <c r="N38" i="33"/>
  <c r="AV38" i="33" s="1"/>
  <c r="AJ59" i="33"/>
  <c r="BR59" i="33" s="1"/>
  <c r="AG29" i="33"/>
  <c r="BO29" i="33" s="1"/>
  <c r="AJ14" i="33"/>
  <c r="AB35" i="33"/>
  <c r="BJ35" i="33" s="1"/>
  <c r="AI35" i="33"/>
  <c r="BQ35" i="33" s="1"/>
  <c r="Q24" i="33"/>
  <c r="AD45" i="33"/>
  <c r="BL45" i="33" s="1"/>
  <c r="M46" i="33"/>
  <c r="AU46" i="33" s="1"/>
  <c r="AG15" i="33"/>
  <c r="BO15" i="33" s="1"/>
  <c r="AD39" i="33"/>
  <c r="BL39" i="33" s="1"/>
  <c r="X31" i="33"/>
  <c r="BF31" i="33" s="1"/>
  <c r="AG46" i="33"/>
  <c r="BO46" i="33" s="1"/>
  <c r="AJ9" i="33"/>
  <c r="AA25" i="33"/>
  <c r="AK19" i="33"/>
  <c r="BS19" i="33" s="1"/>
  <c r="P56" i="33"/>
  <c r="AX56" i="33" s="1"/>
  <c r="Q53" i="33"/>
  <c r="AY53" i="33" s="1"/>
  <c r="Y36" i="33"/>
  <c r="BG36" i="33" s="1"/>
  <c r="K11" i="33"/>
  <c r="Y10" i="33"/>
  <c r="I50" i="33"/>
  <c r="AQ50" i="33" s="1"/>
  <c r="N42" i="33"/>
  <c r="AV42" i="33" s="1"/>
  <c r="P23" i="33"/>
  <c r="K7" i="33"/>
  <c r="W11" i="33"/>
  <c r="AA50" i="33"/>
  <c r="BI50" i="33" s="1"/>
  <c r="AG31" i="33"/>
  <c r="BO31" i="33" s="1"/>
  <c r="X28" i="33"/>
  <c r="AF58" i="33"/>
  <c r="BN58" i="33" s="1"/>
  <c r="AG52" i="33"/>
  <c r="BO52" i="33" s="1"/>
  <c r="K25" i="33"/>
  <c r="AD57" i="33"/>
  <c r="BL57" i="33" s="1"/>
  <c r="AI50" i="33"/>
  <c r="BQ50" i="33" s="1"/>
  <c r="AF14" i="33"/>
  <c r="AC44" i="33"/>
  <c r="BK44" i="33" s="1"/>
  <c r="N25" i="33"/>
  <c r="AA52" i="33"/>
  <c r="BI52" i="33" s="1"/>
  <c r="AK46" i="33"/>
  <c r="BS46" i="33" s="1"/>
  <c r="Q12" i="33"/>
  <c r="G51" i="33"/>
  <c r="R54" i="33"/>
  <c r="AZ54" i="33" s="1"/>
  <c r="T54" i="33"/>
  <c r="BB54" i="33" s="1"/>
  <c r="U44" i="33"/>
  <c r="BC44" i="33" s="1"/>
  <c r="N49" i="33"/>
  <c r="AV49" i="33" s="1"/>
  <c r="AF53" i="33"/>
  <c r="BN53" i="33" s="1"/>
  <c r="AD12" i="33"/>
  <c r="L47" i="33"/>
  <c r="AT47" i="33" s="1"/>
  <c r="S15" i="33"/>
  <c r="BA15" i="33" s="1"/>
  <c r="J21" i="33"/>
  <c r="AR21" i="33" s="1"/>
  <c r="AC21" i="33"/>
  <c r="BK21" i="33" s="1"/>
  <c r="R8" i="33"/>
  <c r="S33" i="33"/>
  <c r="BA33" i="33" s="1"/>
  <c r="Y24" i="33"/>
  <c r="X10" i="33"/>
  <c r="AD33" i="33"/>
  <c r="BL33" i="33" s="1"/>
  <c r="AH53" i="33"/>
  <c r="BP53" i="33" s="1"/>
  <c r="U56" i="33"/>
  <c r="BC56" i="33" s="1"/>
  <c r="AE55" i="33"/>
  <c r="BM55" i="33" s="1"/>
  <c r="R34" i="33"/>
  <c r="AZ34" i="33" s="1"/>
  <c r="AD22" i="33"/>
  <c r="BL22" i="33" s="1"/>
  <c r="AG9" i="33"/>
  <c r="AI26" i="33"/>
  <c r="O8" i="33"/>
  <c r="G48" i="33"/>
  <c r="K59" i="33"/>
  <c r="AS59" i="33" s="1"/>
  <c r="Z54" i="33"/>
  <c r="BH54" i="33" s="1"/>
  <c r="T15" i="33"/>
  <c r="BB15" i="33" s="1"/>
  <c r="AF8" i="33"/>
  <c r="I31" i="33"/>
  <c r="AQ31" i="33" s="1"/>
  <c r="Y11" i="33"/>
  <c r="J31" i="33"/>
  <c r="AR31" i="33" s="1"/>
  <c r="AG10" i="33"/>
  <c r="J60" i="33"/>
  <c r="AR60" i="33" s="1"/>
  <c r="S35" i="33"/>
  <c r="BA35" i="33" s="1"/>
  <c r="P60" i="33"/>
  <c r="AX60" i="33" s="1"/>
  <c r="O4" i="33"/>
  <c r="W32" i="33"/>
  <c r="BE32" i="33" s="1"/>
  <c r="V57" i="33"/>
  <c r="BD57" i="33" s="1"/>
  <c r="AI22" i="33"/>
  <c r="BQ22" i="33" s="1"/>
  <c r="AH23" i="33"/>
  <c r="Y52" i="33"/>
  <c r="BG52" i="33" s="1"/>
  <c r="R47" i="33"/>
  <c r="AZ47" i="33" s="1"/>
  <c r="AE51" i="33"/>
  <c r="BM51" i="33" s="1"/>
  <c r="I8" i="33"/>
  <c r="Z13" i="33"/>
  <c r="N29" i="33"/>
  <c r="AV29" i="33" s="1"/>
  <c r="I42" i="33"/>
  <c r="AQ42" i="33" s="1"/>
  <c r="S50" i="33"/>
  <c r="BA50" i="33" s="1"/>
  <c r="K19" i="33"/>
  <c r="AS19" i="33" s="1"/>
  <c r="P34" i="33"/>
  <c r="AX34" i="33" s="1"/>
  <c r="AA14" i="33"/>
  <c r="H20" i="33"/>
  <c r="AP20" i="33" s="1"/>
  <c r="W21" i="33"/>
  <c r="BE21" i="33" s="1"/>
  <c r="AJ52" i="33"/>
  <c r="BR52" i="33" s="1"/>
  <c r="U8" i="33"/>
  <c r="U46" i="33"/>
  <c r="BC46" i="33" s="1"/>
  <c r="AC56" i="33"/>
  <c r="BK56" i="33" s="1"/>
  <c r="V27" i="33"/>
  <c r="AJ29" i="33"/>
  <c r="BR29" i="33" s="1"/>
  <c r="AA12" i="33"/>
  <c r="AF3" i="33"/>
  <c r="Y43" i="33"/>
  <c r="BG43" i="33" s="1"/>
  <c r="Y28" i="33"/>
  <c r="AA26" i="33"/>
  <c r="H51" i="33"/>
  <c r="AP51" i="33" s="1"/>
  <c r="Q27" i="33"/>
  <c r="Z10" i="33"/>
  <c r="AB23" i="33"/>
  <c r="AK9" i="33"/>
  <c r="AD26" i="33"/>
  <c r="X44" i="33"/>
  <c r="BF44" i="33" s="1"/>
  <c r="P44" i="33"/>
  <c r="AX44" i="33" s="1"/>
  <c r="J13" i="33"/>
  <c r="I39" i="33"/>
  <c r="AQ39" i="33" s="1"/>
  <c r="AA40" i="33"/>
  <c r="BI40" i="33" s="1"/>
  <c r="AK3" i="33"/>
  <c r="Y33" i="33"/>
  <c r="BG33" i="33" s="1"/>
  <c r="X50" i="33"/>
  <c r="BF50" i="33" s="1"/>
  <c r="AI18" i="33"/>
  <c r="BQ18" i="33" s="1"/>
  <c r="G41" i="33"/>
  <c r="W28" i="33"/>
  <c r="I28" i="33"/>
  <c r="K34" i="33"/>
  <c r="AS34" i="33" s="1"/>
  <c r="P36" i="33"/>
  <c r="AX36" i="33" s="1"/>
  <c r="Q16" i="33"/>
  <c r="AY16" i="33" s="1"/>
  <c r="K17" i="33"/>
  <c r="AS17" i="33" s="1"/>
  <c r="L16" i="33"/>
  <c r="AT16" i="33" s="1"/>
  <c r="AA17" i="33"/>
  <c r="BI17" i="33" s="1"/>
  <c r="V61" i="33"/>
  <c r="BD61" i="33" s="1"/>
  <c r="V30" i="33"/>
  <c r="BD30" i="33" s="1"/>
  <c r="N52" i="33"/>
  <c r="AV52" i="33" s="1"/>
  <c r="U53" i="33"/>
  <c r="BC53" i="33" s="1"/>
  <c r="AK58" i="33"/>
  <c r="BS58" i="33" s="1"/>
  <c r="K30" i="33"/>
  <c r="AS30" i="33" s="1"/>
  <c r="K61" i="33"/>
  <c r="AS61" i="33" s="1"/>
  <c r="AK11" i="33"/>
  <c r="O16" i="33"/>
  <c r="AW16" i="33" s="1"/>
  <c r="X17" i="33"/>
  <c r="BF17" i="33" s="1"/>
  <c r="J24" i="33"/>
  <c r="AG36" i="33"/>
  <c r="BO36" i="33" s="1"/>
  <c r="X26" i="33"/>
  <c r="Z40" i="33"/>
  <c r="BH40" i="33" s="1"/>
  <c r="N47" i="33"/>
  <c r="AV47" i="33" s="1"/>
  <c r="K54" i="33"/>
  <c r="AS54" i="33" s="1"/>
  <c r="P37" i="33"/>
  <c r="AX37" i="33" s="1"/>
  <c r="S59" i="33"/>
  <c r="BA59" i="33" s="1"/>
  <c r="M53" i="33"/>
  <c r="AU53" i="33" s="1"/>
  <c r="M38" i="33"/>
  <c r="AU38" i="33" s="1"/>
  <c r="AC57" i="33"/>
  <c r="BK57" i="33" s="1"/>
  <c r="L55" i="33"/>
  <c r="AT55" i="33" s="1"/>
  <c r="L24" i="33"/>
  <c r="Q41" i="33"/>
  <c r="AY41" i="33" s="1"/>
  <c r="H13" i="33"/>
  <c r="AC55" i="33"/>
  <c r="BK55" i="33" s="1"/>
  <c r="AJ60" i="33"/>
  <c r="BR60" i="33" s="1"/>
  <c r="AB33" i="33"/>
  <c r="BJ33" i="33" s="1"/>
  <c r="Q10" i="33"/>
  <c r="AK4" i="33"/>
  <c r="R32" i="33"/>
  <c r="AZ32" i="33" s="1"/>
  <c r="Z39" i="33"/>
  <c r="BH39" i="33" s="1"/>
  <c r="H23" i="33"/>
  <c r="Y40" i="33"/>
  <c r="BG40" i="33" s="1"/>
  <c r="AE36" i="33"/>
  <c r="BM36" i="33" s="1"/>
  <c r="X20" i="33"/>
  <c r="BF20" i="33" s="1"/>
  <c r="AD7" i="33"/>
  <c r="AA27" i="33"/>
  <c r="Y31" i="33"/>
  <c r="BG31" i="33" s="1"/>
  <c r="X42" i="33"/>
  <c r="BF42" i="33" s="1"/>
  <c r="W20" i="33"/>
  <c r="BE20" i="33" s="1"/>
  <c r="AG44" i="33"/>
  <c r="BO44" i="33" s="1"/>
  <c r="AK14" i="33"/>
  <c r="AG35" i="33"/>
  <c r="BO35" i="33" s="1"/>
  <c r="AB3" i="33"/>
  <c r="AJ32" i="33"/>
  <c r="BR32" i="33" s="1"/>
  <c r="AB16" i="33"/>
  <c r="BJ16" i="33" s="1"/>
  <c r="W14" i="33"/>
  <c r="L9" i="33"/>
  <c r="P47" i="33"/>
  <c r="AX47" i="33" s="1"/>
  <c r="AI53" i="33"/>
  <c r="BQ53" i="33" s="1"/>
  <c r="AJ45" i="33"/>
  <c r="BR45" i="33" s="1"/>
  <c r="AE54" i="33"/>
  <c r="BM54" i="33" s="1"/>
  <c r="H21" i="33"/>
  <c r="AP21" i="33" s="1"/>
  <c r="T20" i="33"/>
  <c r="BB20" i="33" s="1"/>
  <c r="R44" i="33"/>
  <c r="AZ44" i="33" s="1"/>
  <c r="T51" i="33"/>
  <c r="BB51" i="33" s="1"/>
  <c r="R13" i="33"/>
  <c r="R48" i="33"/>
  <c r="AZ48" i="33" s="1"/>
  <c r="L49" i="33"/>
  <c r="AT49" i="33" s="1"/>
  <c r="AF11" i="33"/>
  <c r="O56" i="33"/>
  <c r="AW56" i="33" s="1"/>
  <c r="T56" i="33"/>
  <c r="BB56" i="33" s="1"/>
  <c r="V42" i="33"/>
  <c r="BD42" i="33" s="1"/>
  <c r="L44" i="33"/>
  <c r="AT44" i="33" s="1"/>
  <c r="K18" i="33"/>
  <c r="AS18" i="33" s="1"/>
  <c r="AJ44" i="33"/>
  <c r="BR44" i="33" s="1"/>
  <c r="AH47" i="33"/>
  <c r="BP47" i="33" s="1"/>
  <c r="AB47" i="33"/>
  <c r="BJ47" i="33" s="1"/>
  <c r="AA32" i="33"/>
  <c r="BI32" i="33" s="1"/>
  <c r="R10" i="33"/>
  <c r="O14" i="33"/>
  <c r="N33" i="33"/>
  <c r="AV33" i="33" s="1"/>
  <c r="I19" i="33"/>
  <c r="AQ19" i="33" s="1"/>
  <c r="AD29" i="33"/>
  <c r="BL29" i="33" s="1"/>
  <c r="Z48" i="33"/>
  <c r="BH48" i="33" s="1"/>
  <c r="W51" i="33"/>
  <c r="BE51" i="33" s="1"/>
  <c r="AK27" i="33"/>
  <c r="AC61" i="33"/>
  <c r="BK61" i="33" s="1"/>
  <c r="AC30" i="33"/>
  <c r="BK30" i="33" s="1"/>
  <c r="M22" i="33"/>
  <c r="AU22" i="33" s="1"/>
  <c r="R16" i="33"/>
  <c r="AZ16" i="33" s="1"/>
  <c r="Y21" i="33"/>
  <c r="BG21" i="33" s="1"/>
  <c r="M21" i="33"/>
  <c r="AU21" i="33" s="1"/>
  <c r="AH24" i="33"/>
  <c r="AK51" i="33"/>
  <c r="BS51" i="33" s="1"/>
  <c r="AJ20" i="33"/>
  <c r="BR20" i="33" s="1"/>
  <c r="AE46" i="33"/>
  <c r="BM46" i="33" s="1"/>
  <c r="U55" i="33"/>
  <c r="BC55" i="33" s="1"/>
  <c r="O46" i="33"/>
  <c r="AW46" i="33" s="1"/>
  <c r="K16" i="33"/>
  <c r="AS16" i="33" s="1"/>
  <c r="Z44" i="33"/>
  <c r="BH44" i="33" s="1"/>
  <c r="Y57" i="33"/>
  <c r="BG57" i="33" s="1"/>
  <c r="P42" i="33"/>
  <c r="AX42" i="33" s="1"/>
  <c r="R59" i="33"/>
  <c r="AZ59" i="33" s="1"/>
  <c r="X41" i="33"/>
  <c r="BF41" i="33" s="1"/>
  <c r="W60" i="33"/>
  <c r="BE60" i="33" s="1"/>
  <c r="W40" i="33"/>
  <c r="BE40" i="33" s="1"/>
  <c r="T53" i="33"/>
  <c r="BB53" i="33" s="1"/>
  <c r="AH33" i="33"/>
  <c r="BP33" i="33" s="1"/>
  <c r="N58" i="33"/>
  <c r="AV58" i="33" s="1"/>
  <c r="AF34" i="33"/>
  <c r="BN34" i="33" s="1"/>
  <c r="AH18" i="33"/>
  <c r="BP18" i="33" s="1"/>
  <c r="S41" i="33"/>
  <c r="BA41" i="33" s="1"/>
  <c r="AJ28" i="33"/>
  <c r="S16" i="33"/>
  <c r="BA16" i="33" s="1"/>
  <c r="Y5" i="33"/>
  <c r="P21" i="33"/>
  <c r="AX21" i="33" s="1"/>
  <c r="AE35" i="33"/>
  <c r="BM35" i="33" s="1"/>
  <c r="U11" i="33"/>
  <c r="Z15" i="33"/>
  <c r="BH15" i="33" s="1"/>
  <c r="AI55" i="33"/>
  <c r="BQ55" i="33" s="1"/>
  <c r="H42" i="33"/>
  <c r="AP42" i="33" s="1"/>
  <c r="AE53" i="33"/>
  <c r="BM53" i="33" s="1"/>
  <c r="AF49" i="33"/>
  <c r="BN49" i="33" s="1"/>
  <c r="AA15" i="33"/>
  <c r="BI15" i="33" s="1"/>
  <c r="L36" i="33"/>
  <c r="AT36" i="33" s="1"/>
  <c r="V3" i="33"/>
  <c r="S44" i="33"/>
  <c r="BA44" i="33" s="1"/>
  <c r="AD3" i="33"/>
  <c r="K29" i="33"/>
  <c r="AS29" i="33" s="1"/>
  <c r="R21" i="33"/>
  <c r="AZ21" i="33" s="1"/>
  <c r="G8" i="33"/>
  <c r="AK36" i="33"/>
  <c r="BS36" i="33" s="1"/>
  <c r="AF12" i="33"/>
  <c r="AK55" i="33"/>
  <c r="BS55" i="33" s="1"/>
  <c r="J26" i="33"/>
  <c r="H7" i="33"/>
  <c r="Z24" i="33"/>
  <c r="O28" i="33"/>
  <c r="G42" i="33"/>
  <c r="AI41" i="33"/>
  <c r="BQ41" i="33" s="1"/>
  <c r="V15" i="33"/>
  <c r="BD15" i="33" s="1"/>
  <c r="S43" i="33"/>
  <c r="BA43" i="33" s="1"/>
  <c r="P53" i="33"/>
  <c r="AX53" i="33" s="1"/>
  <c r="AD34" i="33"/>
  <c r="BL34" i="33" s="1"/>
  <c r="O3" i="33"/>
  <c r="U15" i="33"/>
  <c r="BC15" i="33" s="1"/>
  <c r="X5" i="33"/>
  <c r="H9" i="33"/>
  <c r="Y44" i="33"/>
  <c r="BG44" i="33" s="1"/>
  <c r="M51" i="33"/>
  <c r="AU51" i="33" s="1"/>
  <c r="S56" i="33"/>
  <c r="BA56" i="33" s="1"/>
  <c r="I22" i="33"/>
  <c r="AQ22" i="33" s="1"/>
  <c r="T52" i="33"/>
  <c r="BB52" i="33" s="1"/>
  <c r="AD21" i="33"/>
  <c r="BL21" i="33" s="1"/>
  <c r="AJ16" i="33"/>
  <c r="BR16" i="33" s="1"/>
  <c r="P35" i="33"/>
  <c r="AX35" i="33" s="1"/>
  <c r="AB25" i="33"/>
  <c r="AF32" i="33"/>
  <c r="BN32" i="33" s="1"/>
  <c r="U51" i="33"/>
  <c r="BC51" i="33" s="1"/>
  <c r="AF33" i="33"/>
  <c r="BN33" i="33" s="1"/>
  <c r="AA20" i="33"/>
  <c r="BI20" i="33" s="1"/>
  <c r="N17" i="33"/>
  <c r="AV17" i="33" s="1"/>
  <c r="S48" i="33"/>
  <c r="BA48" i="33" s="1"/>
  <c r="P15" i="33"/>
  <c r="AX15" i="33" s="1"/>
  <c r="P28" i="33"/>
  <c r="Z6" i="33"/>
  <c r="AB44" i="33"/>
  <c r="BJ44" i="33" s="1"/>
  <c r="V11" i="33"/>
  <c r="L12" i="33"/>
  <c r="AK50" i="33"/>
  <c r="BS50" i="33" s="1"/>
  <c r="AI37" i="33"/>
  <c r="BQ37" i="33" s="1"/>
  <c r="H34" i="33"/>
  <c r="AP34" i="33" s="1"/>
  <c r="AA45" i="33"/>
  <c r="BI45" i="33" s="1"/>
  <c r="R45" i="33"/>
  <c r="AZ45" i="33" s="1"/>
  <c r="AH59" i="33"/>
  <c r="BP59" i="33" s="1"/>
  <c r="O6" i="33"/>
  <c r="H30" i="33"/>
  <c r="AP30" i="33" s="1"/>
  <c r="H61" i="33"/>
  <c r="AP61" i="33" s="1"/>
  <c r="V47" i="33"/>
  <c r="BD47" i="33" s="1"/>
  <c r="Z4" i="33"/>
  <c r="AJ41" i="33"/>
  <c r="BR41" i="33" s="1"/>
  <c r="X24" i="33"/>
  <c r="X52" i="33"/>
  <c r="BF52" i="33" s="1"/>
  <c r="G58" i="33"/>
  <c r="H18" i="33"/>
  <c r="AP18" i="33" s="1"/>
  <c r="W42" i="33"/>
  <c r="BE42" i="33" s="1"/>
  <c r="AA29" i="33"/>
  <c r="BI29" i="33" s="1"/>
  <c r="Z43" i="33"/>
  <c r="BH43" i="33" s="1"/>
  <c r="J59" i="33"/>
  <c r="AR59" i="33" s="1"/>
  <c r="AD31" i="33"/>
  <c r="BL31" i="33" s="1"/>
  <c r="AC13" i="33"/>
  <c r="R36" i="33"/>
  <c r="AZ36" i="33" s="1"/>
  <c r="T45" i="33"/>
  <c r="BB45" i="33" s="1"/>
  <c r="O5" i="33"/>
  <c r="V13" i="33"/>
  <c r="W35" i="33"/>
  <c r="BE35" i="33" s="1"/>
  <c r="AA49" i="33"/>
  <c r="BI49" i="33" s="1"/>
  <c r="AF27" i="33"/>
  <c r="J32" i="33"/>
  <c r="AR32" i="33" s="1"/>
  <c r="H33" i="33"/>
  <c r="AP33" i="33" s="1"/>
  <c r="T16" i="33"/>
  <c r="BB16" i="33" s="1"/>
  <c r="R56" i="33"/>
  <c r="AZ56" i="33" s="1"/>
  <c r="AG5" i="33"/>
  <c r="V17" i="33"/>
  <c r="BD17" i="33" s="1"/>
  <c r="K10" i="33"/>
  <c r="S5" i="33"/>
  <c r="AK47" i="33"/>
  <c r="BS47" i="33" s="1"/>
  <c r="J8" i="33"/>
  <c r="H19" i="33"/>
  <c r="AP19" i="33" s="1"/>
  <c r="H37" i="33"/>
  <c r="AP37" i="33" s="1"/>
  <c r="P58" i="33"/>
  <c r="AX58" i="33" s="1"/>
  <c r="AI4" i="33"/>
  <c r="Z31" i="33"/>
  <c r="BH31" i="33" s="1"/>
  <c r="S9" i="33"/>
  <c r="N26" i="33"/>
  <c r="U39" i="33"/>
  <c r="BC39" i="33" s="1"/>
  <c r="AE28" i="33"/>
  <c r="Q13" i="33"/>
  <c r="AJ25" i="33"/>
  <c r="X4" i="33"/>
  <c r="AA4" i="33"/>
  <c r="R55" i="33"/>
  <c r="AZ55" i="33" s="1"/>
  <c r="N36" i="33"/>
  <c r="AV36" i="33" s="1"/>
  <c r="AF7" i="33"/>
  <c r="H44" i="33"/>
  <c r="AP44" i="33" s="1"/>
  <c r="X12" i="33"/>
  <c r="X27" i="33"/>
  <c r="AK10" i="33"/>
  <c r="AI14" i="33"/>
  <c r="AG51" i="33"/>
  <c r="BO51" i="33" s="1"/>
  <c r="T10" i="33"/>
  <c r="J44" i="33"/>
  <c r="AR44" i="33" s="1"/>
  <c r="K9" i="33"/>
  <c r="Z59" i="33"/>
  <c r="BH59" i="33" s="1"/>
  <c r="AG53" i="33"/>
  <c r="BO53" i="33" s="1"/>
  <c r="AJ56" i="33"/>
  <c r="BR56" i="33" s="1"/>
  <c r="G6" i="33"/>
  <c r="K58" i="33"/>
  <c r="AS58" i="33" s="1"/>
  <c r="U57" i="33"/>
  <c r="BC57" i="33" s="1"/>
  <c r="Y55" i="33"/>
  <c r="BG55" i="33" s="1"/>
  <c r="T4" i="33"/>
  <c r="Q52" i="33"/>
  <c r="AY52" i="33" s="1"/>
  <c r="AG20" i="33"/>
  <c r="BO20" i="33" s="1"/>
  <c r="G53" i="33"/>
  <c r="AJ51" i="33"/>
  <c r="BR51" i="33" s="1"/>
  <c r="AJ12" i="33"/>
  <c r="AK54" i="33"/>
  <c r="BS54" i="33" s="1"/>
  <c r="L57" i="33"/>
  <c r="AT57" i="33" s="1"/>
  <c r="AH28" i="33"/>
  <c r="M5" i="33"/>
  <c r="J57" i="33"/>
  <c r="AR57" i="33" s="1"/>
  <c r="O30" i="33"/>
  <c r="AW30" i="33" s="1"/>
  <c r="O61" i="33"/>
  <c r="AW61" i="33" s="1"/>
  <c r="Z38" i="33"/>
  <c r="BH38" i="33" s="1"/>
  <c r="L26" i="33"/>
  <c r="L45" i="33"/>
  <c r="AT45" i="33" s="1"/>
  <c r="R29" i="33"/>
  <c r="AZ29" i="33" s="1"/>
  <c r="AJ27" i="33"/>
  <c r="K52" i="33"/>
  <c r="AS52" i="33" s="1"/>
  <c r="AH30" i="33"/>
  <c r="BP30" i="33" s="1"/>
  <c r="AH61" i="33"/>
  <c r="BP61" i="33" s="1"/>
  <c r="V20" i="33"/>
  <c r="BD20" i="33" s="1"/>
  <c r="R3" i="33"/>
  <c r="H49" i="33"/>
  <c r="AP49" i="33" s="1"/>
  <c r="X51" i="33"/>
  <c r="BF51" i="33" s="1"/>
  <c r="AH22" i="33"/>
  <c r="BP22" i="33" s="1"/>
  <c r="Q36" i="33"/>
  <c r="AY36" i="33" s="1"/>
  <c r="W26" i="33"/>
  <c r="Y19" i="33"/>
  <c r="BG19" i="33" s="1"/>
  <c r="AK8" i="33"/>
  <c r="P9" i="33"/>
  <c r="AH21" i="33"/>
  <c r="BP21" i="33" s="1"/>
  <c r="W54" i="33"/>
  <c r="BE54" i="33" s="1"/>
  <c r="N39" i="33"/>
  <c r="AV39" i="33" s="1"/>
  <c r="AJ18" i="33"/>
  <c r="BR18" i="33" s="1"/>
  <c r="Q19" i="33"/>
  <c r="AY19" i="33" s="1"/>
  <c r="AC25" i="33"/>
  <c r="AF5" i="33"/>
  <c r="AE48" i="33"/>
  <c r="BM48" i="33" s="1"/>
  <c r="AD37" i="33"/>
  <c r="BL37" i="33" s="1"/>
  <c r="X9" i="33"/>
  <c r="Q30" i="33"/>
  <c r="AY30" i="33" s="1"/>
  <c r="Q61" i="33"/>
  <c r="AY61" i="33" s="1"/>
  <c r="N13" i="33"/>
  <c r="AE41" i="33"/>
  <c r="BM41" i="33" s="1"/>
  <c r="V34" i="33"/>
  <c r="BD34" i="33" s="1"/>
  <c r="T9" i="33"/>
  <c r="AI12" i="33"/>
  <c r="U25" i="33"/>
  <c r="G31" i="33"/>
  <c r="V9" i="33"/>
  <c r="Y41" i="33"/>
  <c r="BG41" i="33" s="1"/>
  <c r="AI44" i="33"/>
  <c r="BQ44" i="33" s="1"/>
  <c r="AI39" i="33"/>
  <c r="BQ39" i="33" s="1"/>
  <c r="K60" i="33"/>
  <c r="AS60" i="33" s="1"/>
  <c r="N23" i="33"/>
  <c r="N37" i="33"/>
  <c r="AV37" i="33" s="1"/>
  <c r="P39" i="33"/>
  <c r="AX39" i="33" s="1"/>
  <c r="AG6" i="33"/>
  <c r="Z8" i="33"/>
  <c r="AK60" i="33"/>
  <c r="BS60" i="33" s="1"/>
  <c r="AG19" i="33"/>
  <c r="BO19" i="33" s="1"/>
  <c r="V29" i="33"/>
  <c r="BD29" i="33" s="1"/>
  <c r="AA24" i="33"/>
  <c r="I47" i="33"/>
  <c r="AQ47" i="33" s="1"/>
  <c r="H11" i="33"/>
  <c r="AD59" i="33"/>
  <c r="BL59" i="33" s="1"/>
  <c r="Q32" i="33"/>
  <c r="AY32" i="33" s="1"/>
  <c r="J23" i="33"/>
  <c r="L22" i="33"/>
  <c r="AT22" i="33" s="1"/>
  <c r="Z32" i="33"/>
  <c r="BH32" i="33" s="1"/>
  <c r="AA51" i="33"/>
  <c r="BI51" i="33" s="1"/>
  <c r="U17" i="33"/>
  <c r="BC17" i="33" s="1"/>
  <c r="N10" i="33"/>
  <c r="AA5" i="33"/>
  <c r="AI52" i="33"/>
  <c r="BQ52" i="33" s="1"/>
  <c r="AH39" i="33"/>
  <c r="BP39" i="33" s="1"/>
  <c r="Z60" i="33"/>
  <c r="BH60" i="33" s="1"/>
  <c r="AE23" i="33"/>
  <c r="K32" i="33"/>
  <c r="AS32" i="33" s="1"/>
  <c r="X21" i="33"/>
  <c r="BF21" i="33" s="1"/>
  <c r="S7" i="33"/>
  <c r="S60" i="33"/>
  <c r="BA60" i="33" s="1"/>
  <c r="I29" i="33"/>
  <c r="AQ29" i="33" s="1"/>
  <c r="V23" i="33"/>
  <c r="V7" i="33"/>
  <c r="K20" i="33"/>
  <c r="AS20" i="33" s="1"/>
  <c r="AD16" i="33"/>
  <c r="BL16" i="33" s="1"/>
  <c r="R4" i="33"/>
  <c r="H3" i="33"/>
  <c r="S24" i="33"/>
  <c r="R31" i="33"/>
  <c r="AZ31" i="33" s="1"/>
  <c r="AJ49" i="33"/>
  <c r="BR49" i="33" s="1"/>
  <c r="W44" i="33"/>
  <c r="BE44" i="33" s="1"/>
  <c r="Z22" i="33"/>
  <c r="BH22" i="33" s="1"/>
  <c r="AC20" i="33"/>
  <c r="BK20" i="33" s="1"/>
  <c r="K15" i="33"/>
  <c r="AS15" i="33" s="1"/>
  <c r="N55" i="33"/>
  <c r="AV55" i="33" s="1"/>
  <c r="X22" i="33"/>
  <c r="BF22" i="33" s="1"/>
  <c r="AC49" i="33"/>
  <c r="BK49" i="33" s="1"/>
  <c r="AE15" i="33"/>
  <c r="BM15" i="33" s="1"/>
  <c r="AI5" i="33"/>
  <c r="Y14" i="33"/>
  <c r="G26" i="33"/>
  <c r="AC28" i="33"/>
  <c r="K22" i="33"/>
  <c r="AS22" i="33" s="1"/>
  <c r="S46" i="33"/>
  <c r="BA46" i="33" s="1"/>
  <c r="AJ46" i="33"/>
  <c r="BR46" i="33" s="1"/>
  <c r="AH41" i="33"/>
  <c r="BP41" i="33" s="1"/>
  <c r="AD54" i="33"/>
  <c r="BL54" i="33" s="1"/>
  <c r="L52" i="33"/>
  <c r="AT52" i="33" s="1"/>
  <c r="W38" i="33"/>
  <c r="BE38" i="33" s="1"/>
  <c r="Q14" i="33"/>
  <c r="AC41" i="33"/>
  <c r="BK41" i="33" s="1"/>
  <c r="Z35" i="33"/>
  <c r="BH35" i="33" s="1"/>
  <c r="N60" i="33"/>
  <c r="AV60" i="33" s="1"/>
  <c r="AF22" i="33"/>
  <c r="BN22" i="33" s="1"/>
  <c r="AG56" i="33"/>
  <c r="BO56" i="33" s="1"/>
  <c r="P8" i="33"/>
  <c r="O42" i="33"/>
  <c r="AW42" i="33" s="1"/>
  <c r="J53" i="33"/>
  <c r="AR53" i="33" s="1"/>
  <c r="V52" i="33"/>
  <c r="BD52" i="33" s="1"/>
  <c r="AK21" i="33"/>
  <c r="BS21" i="33" s="1"/>
  <c r="AC53" i="33"/>
  <c r="BK53" i="33" s="1"/>
  <c r="R52" i="33"/>
  <c r="AZ52" i="33" s="1"/>
  <c r="AI24" i="33"/>
  <c r="H32" i="33"/>
  <c r="AP32" i="33" s="1"/>
  <c r="Y25" i="33"/>
  <c r="V32" i="33"/>
  <c r="BD32" i="33" s="1"/>
  <c r="AA31" i="33"/>
  <c r="BI31" i="33" s="1"/>
  <c r="AK17" i="33"/>
  <c r="BS17" i="33" s="1"/>
  <c r="T18" i="33"/>
  <c r="BB18" i="33" s="1"/>
  <c r="J22" i="33"/>
  <c r="AR22" i="33" s="1"/>
  <c r="AI57" i="33"/>
  <c r="BQ57" i="33" s="1"/>
  <c r="T11" i="33"/>
  <c r="AC32" i="33"/>
  <c r="BK32" i="33" s="1"/>
  <c r="O36" i="33"/>
  <c r="AW36" i="33" s="1"/>
  <c r="AB20" i="33"/>
  <c r="BJ20" i="33" s="1"/>
  <c r="AC36" i="33"/>
  <c r="BK36" i="33" s="1"/>
  <c r="U37" i="33"/>
  <c r="BC37" i="33" s="1"/>
  <c r="AA34" i="33"/>
  <c r="BI34" i="33" s="1"/>
  <c r="AH52" i="33"/>
  <c r="BP52" i="33" s="1"/>
  <c r="R30" i="33"/>
  <c r="AZ30" i="33" s="1"/>
  <c r="R61" i="33"/>
  <c r="AZ61" i="33" s="1"/>
  <c r="K33" i="33"/>
  <c r="AS33" i="33" s="1"/>
  <c r="AJ26" i="33"/>
  <c r="K39" i="33"/>
  <c r="AS39" i="33" s="1"/>
  <c r="AB7" i="33"/>
  <c r="O32" i="33"/>
  <c r="AW32" i="33" s="1"/>
  <c r="R11" i="33"/>
  <c r="AA59" i="33"/>
  <c r="BI59" i="33" s="1"/>
  <c r="AB26" i="33"/>
  <c r="AC22" i="33"/>
  <c r="BK22" i="33" s="1"/>
  <c r="AF29" i="33"/>
  <c r="BN29" i="33" s="1"/>
  <c r="AI58" i="33"/>
  <c r="BQ58" i="33" s="1"/>
  <c r="AI3" i="33"/>
  <c r="H29" i="33"/>
  <c r="AP29" i="33" s="1"/>
  <c r="AB58" i="33"/>
  <c r="BJ58" i="33" s="1"/>
  <c r="R20" i="33"/>
  <c r="AZ20" i="33" s="1"/>
  <c r="L48" i="33"/>
  <c r="AT48" i="33" s="1"/>
  <c r="AC24" i="33"/>
  <c r="AH56" i="33"/>
  <c r="BP56" i="33" s="1"/>
  <c r="H43" i="33"/>
  <c r="AP43" i="33" s="1"/>
  <c r="AE22" i="33"/>
  <c r="BM22" i="33" s="1"/>
  <c r="AJ6" i="33"/>
  <c r="AJ42" i="33"/>
  <c r="BR42" i="33" s="1"/>
  <c r="R40" i="33"/>
  <c r="AZ40" i="33" s="1"/>
  <c r="AD15" i="33"/>
  <c r="BL15" i="33" s="1"/>
  <c r="AH17" i="33"/>
  <c r="BP17" i="33" s="1"/>
  <c r="AG16" i="33"/>
  <c r="BO16" i="33" s="1"/>
  <c r="AJ23" i="33"/>
  <c r="T22" i="33"/>
  <c r="BB22" i="33" s="1"/>
  <c r="AG43" i="33"/>
  <c r="BO43" i="33" s="1"/>
  <c r="AI54" i="33"/>
  <c r="BQ54" i="33" s="1"/>
  <c r="AG34" i="33"/>
  <c r="BO34" i="33" s="1"/>
  <c r="M25" i="33"/>
  <c r="AK6" i="33"/>
  <c r="K38" i="33"/>
  <c r="AS38" i="33" s="1"/>
  <c r="W31" i="33"/>
  <c r="BE31" i="33" s="1"/>
  <c r="AG14" i="33"/>
  <c r="AJ38" i="33"/>
  <c r="BR38" i="33" s="1"/>
  <c r="U40" i="33"/>
  <c r="BC40" i="33" s="1"/>
  <c r="S20" i="33"/>
  <c r="BA20" i="33" s="1"/>
  <c r="AI16" i="33"/>
  <c r="BQ16" i="33" s="1"/>
  <c r="Z37" i="33"/>
  <c r="BH37" i="33" s="1"/>
  <c r="K31" i="33"/>
  <c r="AS31" i="33" s="1"/>
  <c r="AD28" i="33"/>
  <c r="N3" i="33"/>
  <c r="I26" i="33"/>
  <c r="M55" i="33"/>
  <c r="AU55" i="33" s="1"/>
  <c r="AB34" i="33"/>
  <c r="BJ34" i="33" s="1"/>
  <c r="T17" i="33"/>
  <c r="BB17" i="33" s="1"/>
  <c r="AG50" i="33"/>
  <c r="BO50" i="33" s="1"/>
  <c r="J42" i="33"/>
  <c r="AR42" i="33" s="1"/>
  <c r="J40" i="33"/>
  <c r="AR40" i="33" s="1"/>
  <c r="AJ57" i="33"/>
  <c r="BR57" i="33" s="1"/>
  <c r="AK35" i="33"/>
  <c r="BS35" i="33" s="1"/>
  <c r="T29" i="33"/>
  <c r="BB29" i="33" s="1"/>
  <c r="AH54" i="33"/>
  <c r="BP54" i="33" s="1"/>
  <c r="N14" i="33"/>
  <c r="AB39" i="33"/>
  <c r="BJ39" i="33" s="1"/>
  <c r="G47" i="33"/>
  <c r="W45" i="33"/>
  <c r="BE45" i="33" s="1"/>
  <c r="Z28" i="33"/>
  <c r="AG38" i="33"/>
  <c r="BO38" i="33" s="1"/>
  <c r="I56" i="33"/>
  <c r="AQ56" i="33" s="1"/>
  <c r="X60" i="33"/>
  <c r="BF60" i="33" s="1"/>
  <c r="V31" i="33"/>
  <c r="BD31" i="33" s="1"/>
  <c r="AG22" i="33"/>
  <c r="BO22" i="33" s="1"/>
  <c r="X40" i="33"/>
  <c r="BF40" i="33" s="1"/>
  <c r="G18" i="33"/>
  <c r="H41" i="33"/>
  <c r="AP41" i="33" s="1"/>
  <c r="AC19" i="33"/>
  <c r="BK19" i="33" s="1"/>
  <c r="Q5" i="33"/>
  <c r="G28" i="33"/>
  <c r="AK5" i="33"/>
  <c r="W39" i="33"/>
  <c r="BE39" i="33" s="1"/>
  <c r="AH32" i="33"/>
  <c r="BP32" i="33" s="1"/>
  <c r="V33" i="33"/>
  <c r="BD33" i="33" s="1"/>
  <c r="AI38" i="33"/>
  <c r="BQ38" i="33" s="1"/>
  <c r="AA57" i="33"/>
  <c r="BI57" i="33" s="1"/>
  <c r="AE42" i="33"/>
  <c r="BM42" i="33" s="1"/>
  <c r="Q51" i="33"/>
  <c r="AY51" i="33" s="1"/>
  <c r="I58" i="33"/>
  <c r="AQ58" i="33" s="1"/>
  <c r="Y26" i="33"/>
  <c r="R24" i="33"/>
  <c r="R50" i="33"/>
  <c r="AZ50" i="33" s="1"/>
  <c r="L31" i="33"/>
  <c r="AT31" i="33" s="1"/>
  <c r="AK44" i="33"/>
  <c r="BS44" i="33" s="1"/>
  <c r="O50" i="33"/>
  <c r="AW50" i="33" s="1"/>
  <c r="P46" i="33"/>
  <c r="AX46" i="33" s="1"/>
  <c r="AC59" i="33"/>
  <c r="BK59" i="33" s="1"/>
  <c r="Y37" i="33"/>
  <c r="BG37" i="33" s="1"/>
  <c r="T8" i="33"/>
  <c r="Z56" i="33"/>
  <c r="BH56" i="33" s="1"/>
  <c r="J16" i="33"/>
  <c r="AR16" i="33" s="1"/>
  <c r="AA13" i="33"/>
  <c r="AG32" i="33"/>
  <c r="BO32" i="33" s="1"/>
  <c r="AF41" i="33"/>
  <c r="BN41" i="33" s="1"/>
  <c r="Y35" i="33"/>
  <c r="BG35" i="33" s="1"/>
  <c r="Q47" i="33"/>
  <c r="AY47" i="33" s="1"/>
  <c r="AG54" i="33"/>
  <c r="BO54" i="33" s="1"/>
  <c r="V24" i="33"/>
  <c r="H50" i="33"/>
  <c r="AP50" i="33" s="1"/>
  <c r="S47" i="33"/>
  <c r="BA47" i="33" s="1"/>
  <c r="X55" i="33"/>
  <c r="BF55" i="33" s="1"/>
  <c r="J25" i="33"/>
  <c r="P27" i="33"/>
  <c r="AI56" i="33"/>
  <c r="BQ56" i="33" s="1"/>
  <c r="W46" i="33"/>
  <c r="BE46" i="33" s="1"/>
  <c r="W23" i="33"/>
  <c r="AH11" i="33"/>
  <c r="AI17" i="33"/>
  <c r="BQ17" i="33" s="1"/>
  <c r="K27" i="33"/>
  <c r="P10" i="33"/>
  <c r="T41" i="33"/>
  <c r="BB41" i="33" s="1"/>
  <c r="Z14" i="33"/>
  <c r="U6" i="33"/>
  <c r="AI11" i="33"/>
  <c r="G10" i="33"/>
  <c r="AC15" i="33"/>
  <c r="BK15" i="33" s="1"/>
  <c r="M14" i="33"/>
  <c r="S38" i="33"/>
  <c r="BA38" i="33" s="1"/>
  <c r="AI61" i="33"/>
  <c r="BQ61" i="33" s="1"/>
  <c r="AI30" i="33"/>
  <c r="BQ30" i="33" s="1"/>
  <c r="W48" i="33"/>
  <c r="BE48" i="33" s="1"/>
  <c r="I32" i="33"/>
  <c r="AQ32" i="33" s="1"/>
  <c r="AH29" i="33"/>
  <c r="BP29" i="33" s="1"/>
  <c r="AD10" i="33"/>
  <c r="AG25" i="33"/>
  <c r="AI46" i="33"/>
  <c r="BQ46" i="33" s="1"/>
  <c r="M10" i="33"/>
  <c r="W12" i="33"/>
  <c r="V18" i="33"/>
  <c r="BD18" i="33" s="1"/>
  <c r="U21" i="33"/>
  <c r="BC21" i="33" s="1"/>
  <c r="O48" i="33"/>
  <c r="AW48" i="33" s="1"/>
  <c r="G46" i="33"/>
  <c r="U42" i="33"/>
  <c r="BC42" i="33" s="1"/>
  <c r="AK52" i="33"/>
  <c r="BS52" i="33" s="1"/>
  <c r="AD53" i="33"/>
  <c r="BL53" i="33" s="1"/>
  <c r="W43" i="33"/>
  <c r="BE43" i="33" s="1"/>
  <c r="AE11" i="33"/>
  <c r="AD32" i="33"/>
  <c r="BL32" i="33" s="1"/>
  <c r="W58" i="33"/>
  <c r="BE58" i="33" s="1"/>
  <c r="AG21" i="33"/>
  <c r="BO21" i="33" s="1"/>
  <c r="AJ3" i="33"/>
  <c r="W33" i="33"/>
  <c r="BE33" i="33" s="1"/>
  <c r="T59" i="33"/>
  <c r="BB59" i="33" s="1"/>
  <c r="AB9" i="33"/>
  <c r="G19" i="33"/>
  <c r="K44" i="33"/>
  <c r="AS44" i="33" s="1"/>
  <c r="T40" i="33"/>
  <c r="BB40" i="33" s="1"/>
  <c r="W8" i="33"/>
  <c r="U32" i="33"/>
  <c r="BC32" i="33" s="1"/>
  <c r="P25" i="33"/>
  <c r="R26" i="33"/>
  <c r="J56" i="33"/>
  <c r="AR56" i="33" s="1"/>
  <c r="Z26" i="33"/>
  <c r="AH10" i="33"/>
  <c r="Q35" i="33"/>
  <c r="AY35" i="33" s="1"/>
  <c r="AC11" i="33"/>
  <c r="R35" i="33"/>
  <c r="AZ35" i="33" s="1"/>
  <c r="AA37" i="33"/>
  <c r="BI37" i="33" s="1"/>
  <c r="AK15" i="33"/>
  <c r="BS15" i="33" s="1"/>
  <c r="O37" i="33"/>
  <c r="AW37" i="33" s="1"/>
  <c r="G37" i="33"/>
  <c r="AH46" i="33"/>
  <c r="BP46" i="33" s="1"/>
  <c r="AJ4" i="33"/>
  <c r="AG17" i="33"/>
  <c r="BO17" i="33" s="1"/>
  <c r="AH40" i="33"/>
  <c r="BP40" i="33" s="1"/>
  <c r="U47" i="33"/>
  <c r="BC47" i="33" s="1"/>
  <c r="J37" i="33"/>
  <c r="AR37" i="33" s="1"/>
  <c r="G43" i="33"/>
  <c r="AC26" i="33"/>
  <c r="N34" i="33"/>
  <c r="AV34" i="33" s="1"/>
  <c r="P33" i="33"/>
  <c r="AX33" i="33" s="1"/>
  <c r="R57" i="33"/>
  <c r="AZ57" i="33" s="1"/>
  <c r="Q8" i="33"/>
  <c r="AK48" i="33"/>
  <c r="BS48" i="33" s="1"/>
  <c r="AG55" i="33"/>
  <c r="BO55" i="33" s="1"/>
  <c r="S4" i="33"/>
  <c r="S31" i="33"/>
  <c r="BA31" i="33" s="1"/>
  <c r="X56" i="33"/>
  <c r="BF56" i="33" s="1"/>
  <c r="X34" i="33"/>
  <c r="BF34" i="33" s="1"/>
  <c r="AJ50" i="33"/>
  <c r="BR50" i="33" s="1"/>
  <c r="AF15" i="33"/>
  <c r="BN15" i="33" s="1"/>
  <c r="AE60" i="33"/>
  <c r="BM60" i="33" s="1"/>
  <c r="V22" i="33"/>
  <c r="BD22" i="33" s="1"/>
  <c r="Q29" i="33"/>
  <c r="AY29" i="33" s="1"/>
  <c r="O53" i="33"/>
  <c r="AW53" i="33" s="1"/>
  <c r="Y17" i="33"/>
  <c r="BG17" i="33" s="1"/>
  <c r="V45" i="33"/>
  <c r="BD45" i="33" s="1"/>
  <c r="U4" i="33"/>
  <c r="AE50" i="33"/>
  <c r="BM50" i="33" s="1"/>
  <c r="AA41" i="33"/>
  <c r="BI41" i="33" s="1"/>
  <c r="AG3" i="33"/>
  <c r="J43" i="33"/>
  <c r="AR43" i="33" s="1"/>
  <c r="L35" i="33"/>
  <c r="AT35" i="33" s="1"/>
  <c r="I40" i="33"/>
  <c r="AQ40" i="33" s="1"/>
  <c r="V28" i="33"/>
  <c r="AG12" i="33"/>
  <c r="N21" i="33"/>
  <c r="AV21" i="33" s="1"/>
  <c r="AB52" i="33"/>
  <c r="BJ52" i="33" s="1"/>
  <c r="X61" i="33"/>
  <c r="BF61" i="33" s="1"/>
  <c r="X30" i="33"/>
  <c r="BF30" i="33" s="1"/>
  <c r="H27" i="33"/>
  <c r="U52" i="33"/>
  <c r="BC52" i="33" s="1"/>
  <c r="N50" i="33"/>
  <c r="AV50" i="33" s="1"/>
  <c r="I57" i="33"/>
  <c r="AQ57" i="33" s="1"/>
  <c r="AG7" i="33"/>
  <c r="V60" i="33"/>
  <c r="BD60" i="33" s="1"/>
  <c r="U28" i="33"/>
  <c r="L32" i="33"/>
  <c r="AT32" i="33" s="1"/>
  <c r="P52" i="33"/>
  <c r="AX52" i="33" s="1"/>
  <c r="AE10" i="33"/>
  <c r="W16" i="33"/>
  <c r="BE16" i="33" s="1"/>
  <c r="M42" i="33"/>
  <c r="AU42" i="33" s="1"/>
  <c r="AJ22" i="33"/>
  <c r="BR22" i="33" s="1"/>
  <c r="AI20" i="33"/>
  <c r="BQ20" i="33" s="1"/>
  <c r="Z3" i="33"/>
  <c r="P6" i="33"/>
  <c r="S14" i="33"/>
  <c r="AF48" i="33"/>
  <c r="BN48" i="33" s="1"/>
  <c r="AC23" i="33"/>
  <c r="T26" i="33"/>
  <c r="I48" i="33"/>
  <c r="AQ48" i="33" s="1"/>
  <c r="AG30" i="33"/>
  <c r="BO30" i="33" s="1"/>
  <c r="AG61" i="33"/>
  <c r="BO61" i="33" s="1"/>
  <c r="AD25" i="33"/>
  <c r="Z7" i="33"/>
  <c r="AH55" i="33"/>
  <c r="BP55" i="33" s="1"/>
  <c r="P20" i="33"/>
  <c r="AX20" i="33" s="1"/>
  <c r="I45" i="33"/>
  <c r="AQ45" i="33" s="1"/>
  <c r="Z9" i="33"/>
  <c r="W5" i="33"/>
  <c r="I21" i="33"/>
  <c r="AQ21" i="33" s="1"/>
  <c r="AA39" i="33"/>
  <c r="BI39" i="33" s="1"/>
  <c r="W41" i="33"/>
  <c r="BE41" i="33" s="1"/>
  <c r="N16" i="33"/>
  <c r="AV16" i="33" s="1"/>
  <c r="N11" i="33"/>
  <c r="AF47" i="33"/>
  <c r="BN47" i="33" s="1"/>
  <c r="AF46" i="33"/>
  <c r="BN46" i="33" s="1"/>
  <c r="L4" i="33"/>
  <c r="M57" i="33"/>
  <c r="AU57" i="33" s="1"/>
  <c r="T44" i="33"/>
  <c r="BB44" i="33" s="1"/>
  <c r="AA6" i="33"/>
  <c r="AD6" i="33"/>
  <c r="J20" i="33"/>
  <c r="AR20" i="33" s="1"/>
  <c r="AB60" i="33"/>
  <c r="BJ60" i="33" s="1"/>
  <c r="K47" i="33"/>
  <c r="AS47" i="33" s="1"/>
  <c r="J17" i="33"/>
  <c r="AR17" i="33" s="1"/>
  <c r="O15" i="33"/>
  <c r="AW15" i="33" s="1"/>
  <c r="S25" i="33"/>
  <c r="P12" i="33"/>
  <c r="W17" i="33"/>
  <c r="BE17" i="33" s="1"/>
  <c r="N59" i="33"/>
  <c r="AV59" i="33" s="1"/>
  <c r="V14" i="33"/>
  <c r="G40" i="33"/>
  <c r="AA53" i="33"/>
  <c r="BI53" i="33" s="1"/>
  <c r="H28" i="33"/>
  <c r="AC58" i="33"/>
  <c r="BK58" i="33" s="1"/>
  <c r="X29" i="33"/>
  <c r="BF29" i="33" s="1"/>
  <c r="AJ37" i="33"/>
  <c r="BR37" i="33" s="1"/>
  <c r="AA60" i="33"/>
  <c r="BI60" i="33" s="1"/>
  <c r="AF44" i="33"/>
  <c r="BN44" i="33" s="1"/>
  <c r="M34" i="33"/>
  <c r="AU34" i="33" s="1"/>
  <c r="U31" i="33"/>
  <c r="BC31" i="33" s="1"/>
  <c r="L34" i="33"/>
  <c r="AT34" i="33" s="1"/>
  <c r="L50" i="33"/>
  <c r="AT50" i="33" s="1"/>
  <c r="U20" i="33"/>
  <c r="BC20" i="33" s="1"/>
  <c r="U26" i="33"/>
  <c r="R25" i="33"/>
  <c r="T6" i="33"/>
  <c r="AC42" i="33"/>
  <c r="BK42" i="33" s="1"/>
  <c r="I34" i="33"/>
  <c r="AQ34" i="33" s="1"/>
  <c r="AH48" i="33"/>
  <c r="BP48" i="33" s="1"/>
  <c r="L38" i="33"/>
  <c r="AT38" i="33" s="1"/>
  <c r="H8" i="33"/>
  <c r="AI19" i="33"/>
  <c r="BQ19" i="33" s="1"/>
  <c r="G56" i="33"/>
  <c r="AI42" i="33"/>
  <c r="BQ42" i="33" s="1"/>
  <c r="H48" i="33"/>
  <c r="AP48" i="33" s="1"/>
  <c r="S21" i="33"/>
  <c r="BA21" i="33" s="1"/>
  <c r="N6" i="33"/>
  <c r="AC34" i="33"/>
  <c r="BK34" i="33" s="1"/>
  <c r="V19" i="33"/>
  <c r="BD19" i="33" s="1"/>
  <c r="AI29" i="33"/>
  <c r="BQ29" i="33" s="1"/>
  <c r="AA11" i="33"/>
  <c r="AC33" i="33"/>
  <c r="BK33" i="33" s="1"/>
  <c r="G22" i="33"/>
  <c r="O55" i="33"/>
  <c r="AW55" i="33" s="1"/>
  <c r="Y42" i="33"/>
  <c r="BG42" i="33" s="1"/>
  <c r="AC7" i="33"/>
  <c r="P7" i="33"/>
  <c r="W15" i="33"/>
  <c r="BE15" i="33" s="1"/>
  <c r="AE26" i="33"/>
  <c r="Q55" i="33"/>
  <c r="AY55" i="33" s="1"/>
  <c r="K46" i="33"/>
  <c r="AS46" i="33" s="1"/>
  <c r="AD17" i="33"/>
  <c r="BL17" i="33" s="1"/>
  <c r="X32" i="33"/>
  <c r="BF32" i="33" s="1"/>
  <c r="AF25" i="33"/>
  <c r="AD40" i="33"/>
  <c r="BL40" i="33" s="1"/>
  <c r="AC4" i="33"/>
  <c r="AK33" i="33"/>
  <c r="BS33" i="33" s="1"/>
  <c r="AG39" i="33"/>
  <c r="BO39" i="33" s="1"/>
  <c r="R41" i="33"/>
  <c r="AZ41" i="33" s="1"/>
  <c r="AA42" i="33"/>
  <c r="BI42" i="33" s="1"/>
  <c r="I24" i="33"/>
  <c r="AD41" i="33"/>
  <c r="BL41" i="33" s="1"/>
  <c r="AA38" i="33"/>
  <c r="BI38" i="33" s="1"/>
  <c r="T55" i="33"/>
  <c r="BB55" i="33" s="1"/>
  <c r="L37" i="33"/>
  <c r="AT37" i="33" s="1"/>
  <c r="U38" i="33"/>
  <c r="BC38" i="33" s="1"/>
  <c r="Q60" i="33"/>
  <c r="AY60" i="33" s="1"/>
  <c r="L13" i="33"/>
  <c r="T32" i="33"/>
  <c r="BB32" i="33" s="1"/>
  <c r="J19" i="33"/>
  <c r="AR19" i="33" s="1"/>
  <c r="W59" i="33"/>
  <c r="BE59" i="33" s="1"/>
  <c r="H40" i="33"/>
  <c r="AP40" i="33" s="1"/>
  <c r="V12" i="33"/>
  <c r="AK45" i="33"/>
  <c r="BS45" i="33" s="1"/>
  <c r="AD60" i="33"/>
  <c r="BL60" i="33" s="1"/>
  <c r="AK7" i="33"/>
  <c r="AI32" i="33"/>
  <c r="BQ32" i="33" s="1"/>
  <c r="U5" i="33"/>
  <c r="V58" i="33"/>
  <c r="BD58" i="33" s="1"/>
  <c r="AE59" i="33"/>
  <c r="BM59" i="33" s="1"/>
  <c r="AG26" i="33"/>
  <c r="AF61" i="33"/>
  <c r="BN61" i="33" s="1"/>
  <c r="AF30" i="33"/>
  <c r="BN30" i="33" s="1"/>
  <c r="AK16" i="33"/>
  <c r="BS16" i="33" s="1"/>
  <c r="X57" i="33"/>
  <c r="BF57" i="33" s="1"/>
  <c r="AJ54" i="33"/>
  <c r="BR54" i="33" s="1"/>
  <c r="O52" i="33"/>
  <c r="AW52" i="33" s="1"/>
  <c r="K23" i="33"/>
  <c r="S19" i="33"/>
  <c r="BA19" i="33" s="1"/>
  <c r="AE4" i="33"/>
  <c r="S30" i="33"/>
  <c r="BA30" i="33" s="1"/>
  <c r="S61" i="33"/>
  <c r="BA61" i="33" s="1"/>
  <c r="AK25" i="33"/>
  <c r="R58" i="33"/>
  <c r="AZ58" i="33" s="1"/>
  <c r="X35" i="33"/>
  <c r="BF35" i="33" s="1"/>
  <c r="N51" i="33"/>
  <c r="AV51" i="33" s="1"/>
  <c r="I20" i="33"/>
  <c r="AQ20" i="33" s="1"/>
  <c r="H31" i="33"/>
  <c r="AP31" i="33" s="1"/>
  <c r="AE32" i="33"/>
  <c r="BM32" i="33" s="1"/>
  <c r="X11" i="33"/>
  <c r="L15" i="33"/>
  <c r="AT15" i="33" s="1"/>
  <c r="I43" i="33"/>
  <c r="AQ43" i="33" s="1"/>
  <c r="U50" i="33"/>
  <c r="BC50" i="33" s="1"/>
  <c r="Z23" i="33"/>
  <c r="U59" i="33"/>
  <c r="BC59" i="33" s="1"/>
  <c r="AD35" i="33"/>
  <c r="BL35" i="33" s="1"/>
  <c r="N40" i="33"/>
  <c r="AV40" i="33" s="1"/>
  <c r="AJ7" i="33"/>
  <c r="V46" i="33"/>
  <c r="BD46" i="33" s="1"/>
  <c r="Q7" i="33"/>
  <c r="AE31" i="33"/>
  <c r="BM31" i="33" s="1"/>
  <c r="T12" i="33"/>
  <c r="Y27" i="33"/>
  <c r="AG4" i="33"/>
  <c r="AE18" i="33"/>
  <c r="BM18" i="33" s="1"/>
  <c r="AK31" i="33"/>
  <c r="BS31" i="33" s="1"/>
  <c r="AK12" i="33"/>
  <c r="AG58" i="33"/>
  <c r="BO58" i="33" s="1"/>
  <c r="R12" i="33"/>
  <c r="L23" i="33"/>
  <c r="V8" i="33"/>
  <c r="S12" i="33"/>
  <c r="N7" i="33"/>
  <c r="AG48" i="33"/>
  <c r="BO48" i="33" s="1"/>
  <c r="N31" i="33"/>
  <c r="AV31" i="33" s="1"/>
  <c r="M37" i="33"/>
  <c r="AU37" i="33" s="1"/>
  <c r="L27" i="33"/>
  <c r="AH45" i="33"/>
  <c r="BP45" i="33" s="1"/>
  <c r="G17" i="33"/>
  <c r="L40" i="33"/>
  <c r="AT40" i="33" s="1"/>
  <c r="M7" i="33"/>
  <c r="V41" i="33"/>
  <c r="BD41" i="33" s="1"/>
  <c r="Z47" i="33"/>
  <c r="BH47" i="33" s="1"/>
  <c r="R39" i="33"/>
  <c r="AZ39" i="33" s="1"/>
  <c r="AC18" i="33"/>
  <c r="BK18" i="33" s="1"/>
  <c r="P55" i="33"/>
  <c r="AX55" i="33" s="1"/>
  <c r="V5" i="33"/>
  <c r="G59" i="33"/>
  <c r="AE37" i="33"/>
  <c r="BM37" i="33" s="1"/>
  <c r="Q20" i="33"/>
  <c r="AY20" i="33" s="1"/>
  <c r="P43" i="33"/>
  <c r="AX43" i="33" s="1"/>
  <c r="Y4" i="33"/>
  <c r="AE24" i="33"/>
  <c r="W9" i="33"/>
  <c r="K40" i="33"/>
  <c r="AS40" i="33" s="1"/>
  <c r="L18" i="33"/>
  <c r="AT18" i="33" s="1"/>
  <c r="AF19" i="33"/>
  <c r="BN19" i="33" s="1"/>
  <c r="AK30" i="33"/>
  <c r="BS30" i="33" s="1"/>
  <c r="AK61" i="33"/>
  <c r="BS61" i="33" s="1"/>
  <c r="L59" i="33"/>
  <c r="AT59" i="33" s="1"/>
  <c r="T14" i="33"/>
  <c r="V6" i="33"/>
  <c r="X16" i="33"/>
  <c r="BF16" i="33" s="1"/>
  <c r="O7" i="33"/>
  <c r="AE13" i="33"/>
  <c r="N43" i="33"/>
  <c r="AV43" i="33" s="1"/>
  <c r="S39" i="33"/>
  <c r="BA39" i="33" s="1"/>
  <c r="J46" i="33"/>
  <c r="AR46" i="33" s="1"/>
  <c r="L42" i="33"/>
  <c r="AT42" i="33" s="1"/>
  <c r="H17" i="33"/>
  <c r="AP17" i="33" s="1"/>
  <c r="AA23" i="33"/>
  <c r="AJ15" i="33"/>
  <c r="BR15" i="33" s="1"/>
  <c r="Z45" i="33"/>
  <c r="BH45" i="33" s="1"/>
  <c r="Z51" i="33"/>
  <c r="BH51" i="33" s="1"/>
  <c r="Q18" i="33"/>
  <c r="AY18" i="33" s="1"/>
  <c r="Q50" i="33"/>
  <c r="AY50" i="33" s="1"/>
  <c r="Q39" i="33"/>
  <c r="AY39" i="33" s="1"/>
  <c r="K3" i="33"/>
  <c r="AE19" i="33"/>
  <c r="BM19" i="33" s="1"/>
  <c r="L28" i="33"/>
  <c r="AD56" i="33"/>
  <c r="BL56" i="33" s="1"/>
  <c r="AB45" i="33"/>
  <c r="BJ45" i="33" s="1"/>
  <c r="AC12" i="33"/>
  <c r="AJ30" i="33"/>
  <c r="BR30" i="33" s="1"/>
  <c r="AJ61" i="33"/>
  <c r="BR61" i="33" s="1"/>
  <c r="O10" i="33"/>
  <c r="U60" i="33"/>
  <c r="BC60" i="33" s="1"/>
  <c r="AJ53" i="33"/>
  <c r="BR53" i="33" s="1"/>
  <c r="L33" i="33"/>
  <c r="AT33" i="33" s="1"/>
  <c r="V48" i="33"/>
  <c r="BD48" i="33" s="1"/>
  <c r="J41" i="33"/>
  <c r="AR41" i="33" s="1"/>
  <c r="R5" i="33"/>
  <c r="T50" i="33"/>
  <c r="BB50" i="33" s="1"/>
  <c r="Z18" i="33"/>
  <c r="BH18" i="33" s="1"/>
  <c r="AG24" i="33"/>
  <c r="N41" i="33"/>
  <c r="AV41" i="33" s="1"/>
  <c r="M50" i="33"/>
  <c r="AU50" i="33" s="1"/>
  <c r="R43" i="33"/>
  <c r="AZ43" i="33" s="1"/>
  <c r="AC17" i="33"/>
  <c r="BK17" i="33" s="1"/>
  <c r="Y51" i="33"/>
  <c r="BG51" i="33" s="1"/>
  <c r="N54" i="33"/>
  <c r="AV54" i="33" s="1"/>
  <c r="X58" i="33"/>
  <c r="BF58" i="33" s="1"/>
  <c r="AG28" i="33"/>
  <c r="N24" i="33"/>
  <c r="P57" i="33"/>
  <c r="AX57" i="33" s="1"/>
  <c r="AF43" i="33"/>
  <c r="BN43" i="33" s="1"/>
  <c r="AF56" i="33"/>
  <c r="BN56" i="33" s="1"/>
  <c r="U27" i="33"/>
  <c r="X36" i="33"/>
  <c r="BF36" i="33" s="1"/>
  <c r="H10" i="33"/>
  <c r="J36" i="33"/>
  <c r="AR36" i="33" s="1"/>
  <c r="S13" i="33"/>
  <c r="M29" i="33"/>
  <c r="AU29" i="33" s="1"/>
  <c r="P18" i="33"/>
  <c r="AX18" i="33" s="1"/>
  <c r="J35" i="33"/>
  <c r="AR35" i="33" s="1"/>
  <c r="M9" i="33"/>
  <c r="Y32" i="33"/>
  <c r="BG32" i="33" s="1"/>
  <c r="K5" i="33"/>
  <c r="H14" i="33"/>
  <c r="J55" i="33"/>
  <c r="AR55" i="33" s="1"/>
  <c r="AF21" i="33"/>
  <c r="BN21" i="33" s="1"/>
  <c r="G52" i="33"/>
  <c r="P61" i="33"/>
  <c r="AX61" i="33" s="1"/>
  <c r="P30" i="33"/>
  <c r="AX30" i="33" s="1"/>
  <c r="AB42" i="33"/>
  <c r="BJ42" i="33" s="1"/>
  <c r="U54" i="33"/>
  <c r="BC54" i="33" s="1"/>
  <c r="N20" i="33"/>
  <c r="AV20" i="33" s="1"/>
  <c r="V39" i="33"/>
  <c r="BD39" i="33" s="1"/>
  <c r="AH60" i="33"/>
  <c r="BP60" i="33" s="1"/>
  <c r="L10" i="33"/>
  <c r="M17" i="33"/>
  <c r="AU17" i="33" s="1"/>
  <c r="K35" i="33"/>
  <c r="AS35" i="33" s="1"/>
  <c r="O39" i="33"/>
  <c r="AW39" i="33" s="1"/>
  <c r="U45" i="33"/>
  <c r="BC45" i="33" s="1"/>
  <c r="M43" i="33"/>
  <c r="AU43" i="33" s="1"/>
  <c r="T36" i="33"/>
  <c r="BB36" i="33" s="1"/>
  <c r="Q6" i="33"/>
  <c r="W56" i="33"/>
  <c r="BE56" i="33" s="1"/>
  <c r="U49" i="33"/>
  <c r="BC49" i="33" s="1"/>
  <c r="AA43" i="33"/>
  <c r="BI43" i="33" s="1"/>
  <c r="M36" i="33"/>
  <c r="AU36" i="33" s="1"/>
  <c r="AA7" i="33"/>
  <c r="U29" i="33"/>
  <c r="BC29" i="33" s="1"/>
  <c r="AK43" i="33"/>
  <c r="BS43" i="33" s="1"/>
  <c r="I25" i="33"/>
  <c r="AF52" i="33"/>
  <c r="BN52" i="33" s="1"/>
  <c r="G61" i="33"/>
  <c r="G30" i="33"/>
  <c r="AB36" i="33"/>
  <c r="BJ36" i="33" s="1"/>
  <c r="Z52" i="33"/>
  <c r="BH52" i="33" s="1"/>
  <c r="G39" i="33"/>
  <c r="M13" i="33"/>
  <c r="L39" i="33"/>
  <c r="AT39" i="33" s="1"/>
  <c r="U13" i="33"/>
  <c r="AI10" i="33"/>
  <c r="AJ33" i="33"/>
  <c r="BR33" i="33" s="1"/>
  <c r="Y49" i="33"/>
  <c r="BG49" i="33" s="1"/>
  <c r="N35" i="33"/>
  <c r="AV35" i="33" s="1"/>
  <c r="J4" i="33"/>
  <c r="AC16" i="33"/>
  <c r="BK16" i="33" s="1"/>
  <c r="AF40" i="33"/>
  <c r="BN40" i="33" s="1"/>
  <c r="T38" i="33"/>
  <c r="BB38" i="33" s="1"/>
  <c r="M26" i="33"/>
  <c r="G14" i="33"/>
  <c r="H12" i="33"/>
  <c r="P3" i="33"/>
  <c r="J48" i="33"/>
  <c r="AR48" i="33" s="1"/>
  <c r="J11" i="33"/>
  <c r="AG27" i="33"/>
  <c r="L17" i="33"/>
  <c r="AT17" i="33" s="1"/>
  <c r="N46" i="33"/>
  <c r="AV46" i="33" s="1"/>
  <c r="N8" i="33"/>
  <c r="Z49" i="33"/>
  <c r="BH49" i="33" s="1"/>
  <c r="AC52" i="33"/>
  <c r="BK52" i="33" s="1"/>
  <c r="Y12" i="33"/>
  <c r="AG37" i="33"/>
  <c r="BO37" i="33" s="1"/>
  <c r="T34" i="33"/>
  <c r="BB34" i="33" s="1"/>
  <c r="AF26" i="33"/>
  <c r="P32" i="33"/>
  <c r="AX32" i="33" s="1"/>
  <c r="Q48" i="33"/>
  <c r="AY48" i="33" s="1"/>
  <c r="AA48" i="33"/>
  <c r="BI48" i="33" s="1"/>
  <c r="AF6" i="33"/>
  <c r="AI47" i="33"/>
  <c r="BQ47" i="33" s="1"/>
  <c r="J47" i="33"/>
  <c r="AR47" i="33" s="1"/>
  <c r="R23" i="33"/>
  <c r="AB10" i="33"/>
  <c r="AJ47" i="33"/>
  <c r="BR47" i="33" s="1"/>
  <c r="T49" i="33"/>
  <c r="BB49" i="33" s="1"/>
  <c r="M8" i="33"/>
  <c r="H39" i="33"/>
  <c r="AP39" i="33" s="1"/>
  <c r="AD19" i="33"/>
  <c r="BL19" i="33" s="1"/>
  <c r="AH35" i="33"/>
  <c r="BP35" i="33" s="1"/>
  <c r="AD58" i="33"/>
  <c r="BL58" i="33" s="1"/>
  <c r="AC40" i="33"/>
  <c r="BK40" i="33" s="1"/>
  <c r="O44" i="33"/>
  <c r="AW44" i="33" s="1"/>
  <c r="W47" i="33"/>
  <c r="BE47" i="33" s="1"/>
  <c r="I13" i="33"/>
  <c r="AK42" i="33"/>
  <c r="BS42" i="33" s="1"/>
  <c r="Y8" i="33"/>
  <c r="I5" i="33"/>
  <c r="H4" i="33"/>
  <c r="U34" i="33"/>
  <c r="BC34" i="33" s="1"/>
  <c r="H35" i="33"/>
  <c r="AP35" i="33" s="1"/>
  <c r="AJ48" i="33"/>
  <c r="BR48" i="33" s="1"/>
  <c r="X18" i="33"/>
  <c r="BF18" i="33" s="1"/>
  <c r="Y23" i="33"/>
  <c r="AH58" i="33"/>
  <c r="BP58" i="33" s="1"/>
  <c r="AJ19" i="33"/>
  <c r="BR19" i="33" s="1"/>
  <c r="W29" i="33"/>
  <c r="BE29" i="33" s="1"/>
  <c r="AC5" i="33"/>
  <c r="AE33" i="33"/>
  <c r="BM33" i="33" s="1"/>
  <c r="P16" i="33"/>
  <c r="AX16" i="33" s="1"/>
  <c r="O47" i="33"/>
  <c r="AW47" i="33" s="1"/>
  <c r="AH50" i="33"/>
  <c r="BP50" i="33" s="1"/>
  <c r="O40" i="33"/>
  <c r="AW40" i="33" s="1"/>
  <c r="I37" i="33"/>
  <c r="AQ37" i="33" s="1"/>
  <c r="Q44" i="33"/>
  <c r="AY44" i="33" s="1"/>
  <c r="X59" i="33"/>
  <c r="BF59" i="33" s="1"/>
  <c r="K4" i="33"/>
  <c r="Q4" i="33"/>
  <c r="AH12" i="33"/>
  <c r="L20" i="33"/>
  <c r="AT20" i="33" s="1"/>
  <c r="I12" i="33"/>
  <c r="M56" i="33"/>
  <c r="AU56" i="33" s="1"/>
  <c r="W6" i="33"/>
  <c r="O49" i="33"/>
  <c r="AW49" i="33" s="1"/>
  <c r="AD20" i="33"/>
  <c r="BL20" i="33" s="1"/>
  <c r="AF10" i="33"/>
  <c r="W52" i="33"/>
  <c r="BE52" i="33" s="1"/>
  <c r="M47" i="33"/>
  <c r="AU47" i="33" s="1"/>
  <c r="U23" i="33"/>
  <c r="Y46" i="33"/>
  <c r="BG46" i="33" s="1"/>
  <c r="P4" i="33"/>
  <c r="U7" i="33"/>
  <c r="AD5" i="33"/>
  <c r="M49" i="33"/>
  <c r="AU49" i="33" s="1"/>
  <c r="R53" i="33"/>
  <c r="AZ53" i="33" s="1"/>
  <c r="S34" i="33"/>
  <c r="BA34" i="33" s="1"/>
  <c r="S26" i="33"/>
  <c r="T60" i="33"/>
  <c r="BB60" i="33" s="1"/>
  <c r="Y58" i="33"/>
  <c r="BG58" i="33" s="1"/>
  <c r="T13" i="33"/>
  <c r="AD23" i="33"/>
  <c r="K12" i="33"/>
  <c r="AG45" i="33"/>
  <c r="BO45" i="33" s="1"/>
  <c r="AK57" i="33"/>
  <c r="BS57" i="33" s="1"/>
  <c r="L25" i="33"/>
  <c r="Y6" i="33"/>
  <c r="O43" i="33"/>
  <c r="AW43" i="33" s="1"/>
  <c r="AD42" i="33"/>
  <c r="BL42" i="33" s="1"/>
  <c r="Q26" i="33"/>
  <c r="AC38" i="33"/>
  <c r="BK38" i="33" s="1"/>
  <c r="AH34" i="33"/>
  <c r="BP34" i="33" s="1"/>
  <c r="J33" i="33"/>
  <c r="AR33" i="33" s="1"/>
  <c r="AB19" i="33"/>
  <c r="BJ19" i="33" s="1"/>
  <c r="AE47" i="33"/>
  <c r="BM47" i="33" s="1"/>
  <c r="P50" i="33"/>
  <c r="AX50" i="33" s="1"/>
  <c r="P5" i="33"/>
  <c r="S6" i="33"/>
  <c r="V51" i="33"/>
  <c r="BD51" i="33" s="1"/>
  <c r="S27" i="33"/>
  <c r="AE3" i="33"/>
  <c r="AJ11" i="33"/>
  <c r="W4" i="33"/>
  <c r="P11" i="33"/>
  <c r="AE27" i="33"/>
  <c r="I15" i="33"/>
  <c r="AQ15" i="33" s="1"/>
  <c r="U16" i="33"/>
  <c r="BC16" i="33" s="1"/>
  <c r="X15" i="33"/>
  <c r="BF15" i="33" s="1"/>
  <c r="V55" i="33"/>
  <c r="BD55" i="33" s="1"/>
  <c r="X6" i="33"/>
  <c r="T25" i="33"/>
  <c r="G55" i="33"/>
  <c r="X39" i="33"/>
  <c r="BF39" i="33" s="1"/>
  <c r="AB22" i="33"/>
  <c r="BJ22" i="33" s="1"/>
  <c r="X45" i="33"/>
  <c r="BF45" i="33" s="1"/>
  <c r="Z29" i="33"/>
  <c r="BH29" i="33" s="1"/>
  <c r="U43" i="33"/>
  <c r="BC43" i="33" s="1"/>
  <c r="H56" i="33"/>
  <c r="AP56" i="33" s="1"/>
  <c r="I54" i="33"/>
  <c r="AQ54" i="33" s="1"/>
  <c r="H24" i="33"/>
  <c r="AB46" i="33"/>
  <c r="BJ46" i="33" s="1"/>
  <c r="G60" i="33"/>
  <c r="Y22" i="33"/>
  <c r="BG22" i="33" s="1"/>
  <c r="Q15" i="33"/>
  <c r="AY15" i="33" s="1"/>
  <c r="V54" i="33"/>
  <c r="BD54" i="33" s="1"/>
  <c r="J50" i="33"/>
  <c r="AR50" i="33" s="1"/>
  <c r="P14" i="33"/>
  <c r="I38" i="33"/>
  <c r="AQ38" i="33" s="1"/>
  <c r="P19" i="33"/>
  <c r="AX19" i="33" s="1"/>
  <c r="P38" i="33"/>
  <c r="AX38" i="33" s="1"/>
  <c r="L6" i="33"/>
  <c r="T37" i="33"/>
  <c r="BB37" i="33" s="1"/>
  <c r="U9" i="33"/>
  <c r="Y3" i="33"/>
  <c r="Z19" i="33"/>
  <c r="BH19" i="33" s="1"/>
  <c r="H15" i="33"/>
  <c r="AP15" i="33" s="1"/>
  <c r="M30" i="33"/>
  <c r="AU30" i="33" s="1"/>
  <c r="M61" i="33"/>
  <c r="AU61" i="33" s="1"/>
  <c r="H26" i="33"/>
  <c r="G33" i="33"/>
  <c r="AI59" i="33"/>
  <c r="BQ59" i="33" s="1"/>
  <c r="J6" i="33"/>
  <c r="AF60" i="33"/>
  <c r="BN60" i="33" s="1"/>
  <c r="J34" i="33"/>
  <c r="AR34" i="33" s="1"/>
  <c r="M40" i="33"/>
  <c r="AU40" i="33" s="1"/>
  <c r="AA35" i="33"/>
  <c r="BI35" i="33" s="1"/>
  <c r="AI51" i="33"/>
  <c r="BQ51" i="33" s="1"/>
  <c r="V43" i="33"/>
  <c r="BD43" i="33" s="1"/>
  <c r="AG57" i="33"/>
  <c r="BO57" i="33" s="1"/>
  <c r="AK22" i="33"/>
  <c r="BS22" i="33" s="1"/>
  <c r="AE49" i="33"/>
  <c r="BM49" i="33" s="1"/>
  <c r="AE57" i="33"/>
  <c r="BM57" i="33" s="1"/>
  <c r="U48" i="33"/>
  <c r="BC48" i="33" s="1"/>
  <c r="H22" i="33"/>
  <c r="AP22" i="33" s="1"/>
  <c r="AB51" i="33"/>
  <c r="BJ51" i="33" s="1"/>
  <c r="H38" i="33"/>
  <c r="AP38" i="33" s="1"/>
  <c r="AH38" i="33"/>
  <c r="BP38" i="33" s="1"/>
  <c r="O22" i="33"/>
  <c r="AW22" i="33" s="1"/>
  <c r="J38" i="33"/>
  <c r="AR38" i="33" s="1"/>
  <c r="M16" i="33"/>
  <c r="AU16" i="33" s="1"/>
  <c r="G45" i="33"/>
  <c r="X25" i="33"/>
  <c r="J54" i="33"/>
  <c r="AR54" i="33" s="1"/>
  <c r="G12" i="33"/>
  <c r="N32" i="33"/>
  <c r="AV32" i="33" s="1"/>
  <c r="N57" i="33"/>
  <c r="AV57" i="33" s="1"/>
  <c r="T31" i="33"/>
  <c r="BB31" i="33" s="1"/>
  <c r="W50" i="33"/>
  <c r="BE50" i="33" s="1"/>
  <c r="AF28" i="33"/>
  <c r="I17" i="33"/>
  <c r="AQ17" i="33" s="1"/>
  <c r="N19" i="33"/>
  <c r="AV19" i="33" s="1"/>
  <c r="AA10" i="33"/>
  <c r="R33" i="33"/>
  <c r="AZ33" i="33" s="1"/>
  <c r="H52" i="33"/>
  <c r="AP52" i="33" s="1"/>
  <c r="L3" i="33"/>
  <c r="AH9" i="33"/>
  <c r="AF39" i="33"/>
  <c r="BN39" i="33" s="1"/>
  <c r="R15" i="33"/>
  <c r="AZ15" i="33" s="1"/>
  <c r="AH7" i="33"/>
  <c r="N45" i="33"/>
  <c r="AV45" i="33" s="1"/>
  <c r="M18" i="33"/>
  <c r="AU18" i="33" s="1"/>
  <c r="AF20" i="33"/>
  <c r="BN20" i="33" s="1"/>
  <c r="AC8" i="33"/>
  <c r="G4" i="33"/>
  <c r="I30" i="33"/>
  <c r="AQ30" i="33" s="1"/>
  <c r="I61" i="33"/>
  <c r="AQ61" i="33" s="1"/>
  <c r="AJ35" i="33"/>
  <c r="BR35" i="33" s="1"/>
  <c r="AH43" i="33"/>
  <c r="BP43" i="33" s="1"/>
  <c r="L41" i="33"/>
  <c r="AT41" i="33" s="1"/>
  <c r="L56" i="33"/>
  <c r="AT56" i="33" s="1"/>
  <c r="L21" i="33"/>
  <c r="AT21" i="33" s="1"/>
  <c r="Y60" i="33"/>
  <c r="BG60" i="33" s="1"/>
  <c r="AD43" i="33"/>
  <c r="BL43" i="33" s="1"/>
  <c r="AI49" i="33"/>
  <c r="BQ49" i="33" s="1"/>
  <c r="P45" i="33"/>
  <c r="AX45" i="33" s="1"/>
  <c r="Y50" i="33"/>
  <c r="BG50" i="33" s="1"/>
  <c r="L53" i="33"/>
  <c r="AT53" i="33" s="1"/>
  <c r="S29" i="33"/>
  <c r="BA29" i="33" s="1"/>
  <c r="K51" i="33"/>
  <c r="AS51" i="33" s="1"/>
  <c r="AJ24" i="33"/>
  <c r="AE25" i="33"/>
  <c r="AB4" i="33"/>
  <c r="AH37" i="33"/>
  <c r="BP37" i="33" s="1"/>
  <c r="P17" i="33"/>
  <c r="AX17" i="33" s="1"/>
  <c r="AB61" i="33"/>
  <c r="BJ61" i="33" s="1"/>
  <c r="AB30" i="33"/>
  <c r="BJ30" i="33" s="1"/>
  <c r="AH13" i="33"/>
  <c r="Y20" i="33"/>
  <c r="BG20" i="33" s="1"/>
  <c r="G13" i="33"/>
  <c r="G21" i="33"/>
  <c r="AI23" i="33"/>
  <c r="AB48" i="33"/>
  <c r="BJ48" i="33" s="1"/>
  <c r="Q59" i="33"/>
  <c r="AY59" i="33" s="1"/>
  <c r="L5" i="35"/>
  <c r="J5" i="35"/>
  <c r="M9" i="35"/>
  <c r="O5" i="35"/>
  <c r="L9" i="35"/>
  <c r="I9" i="35"/>
  <c r="K5" i="35"/>
  <c r="R6" i="35"/>
  <c r="G10" i="35"/>
  <c r="P6" i="35"/>
  <c r="R10" i="35"/>
  <c r="J10" i="35"/>
  <c r="X6" i="35"/>
  <c r="AF6" i="35"/>
  <c r="W10" i="35"/>
  <c r="Y6" i="35"/>
  <c r="AC10" i="35"/>
  <c r="AD9" i="35"/>
  <c r="F10" i="35"/>
  <c r="AF10" i="35"/>
  <c r="F5" i="35"/>
  <c r="H6" i="35"/>
  <c r="S9" i="35"/>
  <c r="W5" i="35"/>
  <c r="Z9" i="35"/>
  <c r="AG9" i="35"/>
  <c r="X5" i="35"/>
  <c r="AB10" i="35"/>
  <c r="W6" i="35"/>
  <c r="AC5" i="35"/>
  <c r="I6" i="35"/>
  <c r="V9" i="35"/>
  <c r="L6" i="35"/>
  <c r="U10" i="35"/>
  <c r="AA5" i="35"/>
  <c r="AC6" i="35"/>
  <c r="P5" i="35"/>
  <c r="Y10" i="35"/>
  <c r="G9" i="35"/>
  <c r="AA10" i="35"/>
  <c r="U5" i="35"/>
  <c r="G5" i="35"/>
  <c r="V5" i="35"/>
  <c r="AA6" i="35"/>
  <c r="W9" i="35"/>
  <c r="T5" i="35"/>
  <c r="O10" i="35"/>
  <c r="R5" i="35"/>
  <c r="AH5" i="35"/>
  <c r="G6" i="35"/>
  <c r="Y9" i="35"/>
  <c r="P9" i="35"/>
  <c r="F6" i="35"/>
  <c r="AA9" i="35"/>
  <c r="I5" i="35"/>
  <c r="K10" i="35"/>
  <c r="F9" i="35"/>
  <c r="O9" i="35"/>
  <c r="H9" i="35"/>
  <c r="E6" i="35"/>
  <c r="AD10" i="35"/>
  <c r="AG10" i="35"/>
  <c r="I10" i="35"/>
  <c r="N10" i="35"/>
  <c r="Q5" i="35"/>
  <c r="AE6" i="35"/>
  <c r="AH9" i="35"/>
  <c r="AB6" i="35"/>
  <c r="AD6" i="35"/>
  <c r="X10" i="35"/>
  <c r="K6" i="35"/>
  <c r="R9" i="35"/>
  <c r="AH10" i="35"/>
  <c r="L10" i="35"/>
  <c r="AC9" i="35"/>
  <c r="J6" i="35"/>
  <c r="T6" i="35"/>
  <c r="M10" i="35"/>
  <c r="U9" i="35"/>
  <c r="T10" i="35"/>
  <c r="S5" i="35"/>
  <c r="K9" i="35"/>
  <c r="N5" i="35"/>
  <c r="H10" i="35"/>
  <c r="AE9" i="35"/>
  <c r="Z10" i="35"/>
  <c r="AD5" i="35"/>
  <c r="AG6" i="35"/>
  <c r="S6" i="35"/>
  <c r="T9" i="35"/>
  <c r="Z6" i="35"/>
  <c r="Z5" i="35"/>
  <c r="V6" i="35"/>
  <c r="AE5" i="35"/>
  <c r="M5" i="35"/>
  <c r="AF9" i="35"/>
  <c r="P10" i="35"/>
  <c r="X9" i="35"/>
  <c r="E10" i="35"/>
  <c r="AH6" i="35"/>
  <c r="M6" i="35"/>
  <c r="J9" i="35"/>
  <c r="O6" i="35"/>
  <c r="AB9" i="35"/>
  <c r="N6" i="35"/>
  <c r="E5" i="35"/>
  <c r="Q9" i="35"/>
  <c r="AG5" i="35"/>
  <c r="Y5" i="35"/>
  <c r="AF5" i="35"/>
  <c r="S10" i="35"/>
  <c r="H5" i="35"/>
  <c r="Q6" i="35"/>
  <c r="U6" i="35"/>
  <c r="AB5" i="35"/>
  <c r="Q10" i="35"/>
  <c r="N9" i="35"/>
  <c r="E9" i="35"/>
  <c r="V10" i="35"/>
  <c r="AE10" i="35"/>
  <c r="DM13" i="34" l="1"/>
  <c r="CC13" i="34"/>
  <c r="M12" i="34"/>
  <c r="P12" i="34" s="1"/>
  <c r="AW12" i="34"/>
  <c r="AZ12" i="34" s="1"/>
  <c r="BI13" i="34"/>
  <c r="DA8" i="34"/>
  <c r="BY9" i="34"/>
  <c r="CB9" i="34" s="1"/>
  <c r="BI9" i="34"/>
  <c r="BL9" i="34" s="1"/>
  <c r="Y8" i="34"/>
  <c r="BQ13" i="34"/>
  <c r="DQ8" i="34"/>
  <c r="CO8" i="34"/>
  <c r="DU8" i="34"/>
  <c r="BI12" i="34"/>
  <c r="BL12" i="34" s="1"/>
  <c r="M8" i="34"/>
  <c r="AW9" i="34"/>
  <c r="AZ9" i="34" s="1"/>
  <c r="DA12" i="34"/>
  <c r="DD12" i="34" s="1"/>
  <c r="BA9" i="34"/>
  <c r="BD9" i="34" s="1"/>
  <c r="AG12" i="34"/>
  <c r="AJ12" i="34" s="1"/>
  <c r="AS9" i="34"/>
  <c r="AV9" i="34" s="1"/>
  <c r="DY9" i="34"/>
  <c r="EB9" i="34" s="1"/>
  <c r="M13" i="34"/>
  <c r="CK12" i="34"/>
  <c r="CN12" i="34" s="1"/>
  <c r="BE13" i="34"/>
  <c r="DQ12" i="34"/>
  <c r="DT12" i="34" s="1"/>
  <c r="AS8" i="34"/>
  <c r="DM8" i="34"/>
  <c r="CC9" i="34"/>
  <c r="CF9" i="34" s="1"/>
  <c r="CS8" i="34"/>
  <c r="CS9" i="34"/>
  <c r="CV9" i="34" s="1"/>
  <c r="BU12" i="34"/>
  <c r="BX12" i="34" s="1"/>
  <c r="BQ9" i="34"/>
  <c r="BT9" i="34" s="1"/>
  <c r="DU9" i="34"/>
  <c r="DX9" i="34" s="1"/>
  <c r="DI8" i="34"/>
  <c r="CS13" i="34"/>
  <c r="DM12" i="34"/>
  <c r="DP12" i="34" s="1"/>
  <c r="Y13" i="34"/>
  <c r="AW8" i="34"/>
  <c r="AK12" i="34"/>
  <c r="AN12" i="34" s="1"/>
  <c r="BQ8" i="34"/>
  <c r="BU13" i="34"/>
  <c r="BY12" i="34"/>
  <c r="CB12" i="34" s="1"/>
  <c r="AS13" i="34"/>
  <c r="BU9" i="34"/>
  <c r="BX9" i="34" s="1"/>
  <c r="AG9" i="34"/>
  <c r="AJ9" i="34" s="1"/>
  <c r="DE12" i="34"/>
  <c r="DH12" i="34" s="1"/>
  <c r="AO13" i="34"/>
  <c r="DY13" i="34"/>
  <c r="BM12" i="34"/>
  <c r="BP12" i="34" s="1"/>
  <c r="AK9" i="34"/>
  <c r="AN9" i="34" s="1"/>
  <c r="CK13" i="34"/>
  <c r="DI9" i="34"/>
  <c r="DL9" i="34" s="1"/>
  <c r="DA9" i="34"/>
  <c r="DD9" i="34" s="1"/>
  <c r="DY12" i="34"/>
  <c r="EB12" i="34" s="1"/>
  <c r="DM9" i="34"/>
  <c r="DP9" i="34" s="1"/>
  <c r="BI8" i="34"/>
  <c r="AW13" i="34"/>
  <c r="AC13" i="34"/>
  <c r="DU13" i="34"/>
  <c r="DI13" i="34"/>
  <c r="M9" i="34"/>
  <c r="P9" i="34" s="1"/>
  <c r="Y12" i="34"/>
  <c r="AB12" i="34" s="1"/>
  <c r="BA12" i="34"/>
  <c r="BD12" i="34" s="1"/>
  <c r="Q12" i="34"/>
  <c r="T12" i="34" s="1"/>
  <c r="AK13" i="34"/>
  <c r="AC8" i="34"/>
  <c r="CW12" i="34"/>
  <c r="CZ12" i="34" s="1"/>
  <c r="Q9" i="34"/>
  <c r="T9" i="34" s="1"/>
  <c r="BE12" i="34"/>
  <c r="BH12" i="34" s="1"/>
  <c r="CO12" i="34"/>
  <c r="CR12" i="34" s="1"/>
  <c r="U9" i="34"/>
  <c r="X9" i="34" s="1"/>
  <c r="DY8" i="34"/>
  <c r="BM8" i="34"/>
  <c r="BA13" i="34"/>
  <c r="BU8" i="34"/>
  <c r="CG12" i="34"/>
  <c r="CJ12" i="34" s="1"/>
  <c r="CW9" i="34"/>
  <c r="CZ9" i="34" s="1"/>
  <c r="CC8" i="34"/>
  <c r="U8" i="34"/>
  <c r="BY8" i="34"/>
  <c r="CW13" i="34"/>
  <c r="U12" i="34"/>
  <c r="X12" i="34" s="1"/>
  <c r="CO13" i="34"/>
  <c r="BE8" i="34"/>
  <c r="DE9" i="34"/>
  <c r="DH9" i="34" s="1"/>
  <c r="CW8" i="34"/>
  <c r="BY13" i="34"/>
  <c r="AO9" i="34"/>
  <c r="AR9" i="34" s="1"/>
  <c r="CC12" i="34"/>
  <c r="CF12" i="34" s="1"/>
  <c r="AC9" i="34"/>
  <c r="AF9" i="34" s="1"/>
  <c r="DE8" i="34"/>
  <c r="CG9" i="34"/>
  <c r="CJ9" i="34" s="1"/>
  <c r="DA13" i="34"/>
  <c r="CK8" i="34"/>
  <c r="DU12" i="34"/>
  <c r="DX12" i="34" s="1"/>
  <c r="CS12" i="34"/>
  <c r="CV12" i="34" s="1"/>
  <c r="CG8" i="34"/>
  <c r="BQ12" i="34"/>
  <c r="BT12" i="34" s="1"/>
  <c r="Y9" i="34"/>
  <c r="AB9" i="34" s="1"/>
  <c r="Q8" i="34"/>
  <c r="DQ13" i="34"/>
  <c r="Q13" i="34"/>
  <c r="DI12" i="34"/>
  <c r="DL12" i="34" s="1"/>
  <c r="DE13" i="34"/>
  <c r="CO9" i="34"/>
  <c r="CR9" i="34" s="1"/>
  <c r="CG13" i="34"/>
  <c r="DQ9" i="34"/>
  <c r="DT9" i="34" s="1"/>
  <c r="CK9" i="34"/>
  <c r="CN9" i="34" s="1"/>
  <c r="AG13" i="34"/>
  <c r="BM13" i="34"/>
  <c r="BE9" i="34"/>
  <c r="BH9" i="34" s="1"/>
  <c r="U13" i="34"/>
  <c r="BM9" i="34"/>
  <c r="BP9" i="34" s="1"/>
  <c r="AK8" i="34"/>
  <c r="AC12" i="34"/>
  <c r="AF12" i="34" s="1"/>
  <c r="AO12" i="34"/>
  <c r="AR12" i="34" s="1"/>
  <c r="BA8" i="34"/>
  <c r="AS12" i="34"/>
  <c r="AV12" i="34" s="1"/>
  <c r="AG8" i="34"/>
  <c r="AO8" i="34"/>
  <c r="AL13" i="33"/>
  <c r="AM13" i="33" s="1"/>
  <c r="K150" i="4"/>
  <c r="AQ150" i="4" s="1"/>
  <c r="AO13" i="33"/>
  <c r="BI7" i="33"/>
  <c r="AE144" i="4"/>
  <c r="BK144" i="4" s="1"/>
  <c r="AB148" i="4"/>
  <c r="BH148" i="4" s="1"/>
  <c r="BF11" i="33"/>
  <c r="AM148" i="4"/>
  <c r="BS148" i="4" s="1"/>
  <c r="BQ11" i="33"/>
  <c r="AI152" i="4"/>
  <c r="BO152" i="4" s="1"/>
  <c r="BM23" i="33"/>
  <c r="AZ10" i="33"/>
  <c r="V147" i="4"/>
  <c r="BB147" i="4" s="1"/>
  <c r="AB150" i="4"/>
  <c r="BH150" i="4" s="1"/>
  <c r="BF13" i="33"/>
  <c r="AO4" i="33"/>
  <c r="AL4" i="33"/>
  <c r="AM4" i="33" s="1"/>
  <c r="K141" i="4"/>
  <c r="BI10" i="33"/>
  <c r="AE147" i="4"/>
  <c r="BK147" i="4" s="1"/>
  <c r="AL55" i="33"/>
  <c r="AM55" i="33" s="1"/>
  <c r="AO55" i="33"/>
  <c r="BT55" i="33" s="1"/>
  <c r="W156" i="4"/>
  <c r="BC156" i="4" s="1"/>
  <c r="BA27" i="33"/>
  <c r="AA143" i="4"/>
  <c r="BG143" i="4" s="1"/>
  <c r="BE6" i="33"/>
  <c r="AP4" i="33"/>
  <c r="L141" i="4"/>
  <c r="AR141" i="4" s="1"/>
  <c r="Q145" i="4"/>
  <c r="AW145" i="4" s="1"/>
  <c r="AU8" i="33"/>
  <c r="L149" i="4"/>
  <c r="AR149" i="4" s="1"/>
  <c r="AP12" i="33"/>
  <c r="AV7" i="33"/>
  <c r="R144" i="4"/>
  <c r="AX144" i="4" s="1"/>
  <c r="AY8" i="33"/>
  <c r="U145" i="4"/>
  <c r="BA145" i="4" s="1"/>
  <c r="AO37" i="33"/>
  <c r="BT37" i="33" s="1"/>
  <c r="AL37" i="33"/>
  <c r="AM37" i="33" s="1"/>
  <c r="BM11" i="33"/>
  <c r="AI148" i="4"/>
  <c r="BO148" i="4" s="1"/>
  <c r="BO25" i="33"/>
  <c r="AK154" i="4"/>
  <c r="BQ154" i="4" s="1"/>
  <c r="BC6" i="33"/>
  <c r="Y143" i="4"/>
  <c r="BE143" i="4" s="1"/>
  <c r="X145" i="4"/>
  <c r="BD145" i="4" s="1"/>
  <c r="BB8" i="33"/>
  <c r="AZ11" i="33"/>
  <c r="V148" i="4"/>
  <c r="BB148" i="4" s="1"/>
  <c r="BQ24" i="33"/>
  <c r="AM153" i="4"/>
  <c r="BS153" i="4" s="1"/>
  <c r="BQ5" i="33"/>
  <c r="AM142" i="4"/>
  <c r="AP3" i="33"/>
  <c r="L140" i="4"/>
  <c r="AL3" i="33"/>
  <c r="AM3" i="33" s="1"/>
  <c r="AP11" i="33"/>
  <c r="L148" i="4"/>
  <c r="AR148" i="4" s="1"/>
  <c r="BS8" i="33"/>
  <c r="AO145" i="4"/>
  <c r="BU145" i="4" s="1"/>
  <c r="AN156" i="4"/>
  <c r="BT156" i="4" s="1"/>
  <c r="BR27" i="33"/>
  <c r="AN149" i="4"/>
  <c r="BT149" i="4" s="1"/>
  <c r="BR12" i="33"/>
  <c r="AJ156" i="4"/>
  <c r="BP156" i="4" s="1"/>
  <c r="BN27" i="33"/>
  <c r="S157" i="4"/>
  <c r="AY157" i="4" s="1"/>
  <c r="AW28" i="33"/>
  <c r="BD3" i="33"/>
  <c r="Z140" i="4"/>
  <c r="V150" i="4"/>
  <c r="BB150" i="4" s="1"/>
  <c r="AZ13" i="33"/>
  <c r="AB147" i="4"/>
  <c r="BH147" i="4" s="1"/>
  <c r="BF10" i="33"/>
  <c r="U153" i="4"/>
  <c r="BA153" i="4" s="1"/>
  <c r="AY24" i="33"/>
  <c r="BL13" i="33"/>
  <c r="AH150" i="4"/>
  <c r="BN150" i="4" s="1"/>
  <c r="AZ27" i="33"/>
  <c r="V156" i="4"/>
  <c r="BB156" i="4" s="1"/>
  <c r="AS14" i="33"/>
  <c r="O151" i="4"/>
  <c r="AU151" i="4" s="1"/>
  <c r="AU3" i="33"/>
  <c r="Q140" i="4"/>
  <c r="AA147" i="4"/>
  <c r="BG147" i="4" s="1"/>
  <c r="BE10" i="33"/>
  <c r="Y140" i="4"/>
  <c r="BC3" i="33"/>
  <c r="AA154" i="4"/>
  <c r="BG154" i="4" s="1"/>
  <c r="BE25" i="33"/>
  <c r="AP25" i="33"/>
  <c r="L154" i="4"/>
  <c r="AR154" i="4" s="1"/>
  <c r="V143" i="4"/>
  <c r="BB143" i="4" s="1"/>
  <c r="AZ6" i="33"/>
  <c r="BB7" i="33"/>
  <c r="X144" i="4"/>
  <c r="BD144" i="4" s="1"/>
  <c r="AL151" i="4"/>
  <c r="BR151" i="4" s="1"/>
  <c r="BP14" i="33"/>
  <c r="R157" i="4"/>
  <c r="AX157" i="4" s="1"/>
  <c r="AV28" i="33"/>
  <c r="AL29" i="33"/>
  <c r="AM29" i="33" s="1"/>
  <c r="AO29" i="33"/>
  <c r="P148" i="4"/>
  <c r="AV148" i="4" s="1"/>
  <c r="AT11" i="33"/>
  <c r="AA153" i="4"/>
  <c r="BG153" i="4" s="1"/>
  <c r="BE24" i="33"/>
  <c r="BI3" i="33"/>
  <c r="AE140" i="4"/>
  <c r="AF150" i="4"/>
  <c r="BL150" i="4" s="1"/>
  <c r="BJ13" i="33"/>
  <c r="AG146" i="4"/>
  <c r="BM146" i="4" s="1"/>
  <c r="BK9" i="33"/>
  <c r="AO152" i="4"/>
  <c r="BU152" i="4" s="1"/>
  <c r="BS23" i="33"/>
  <c r="AO27" i="33"/>
  <c r="AL27" i="33"/>
  <c r="AM27" i="33" s="1"/>
  <c r="K156" i="4"/>
  <c r="AQ156" i="4" s="1"/>
  <c r="T140" i="4"/>
  <c r="AX3" i="33"/>
  <c r="BA24" i="33"/>
  <c r="W153" i="4"/>
  <c r="BC153" i="4" s="1"/>
  <c r="Q150" i="4"/>
  <c r="AW150" i="4" s="1"/>
  <c r="AU13" i="33"/>
  <c r="W149" i="4"/>
  <c r="BC149" i="4" s="1"/>
  <c r="BA12" i="33"/>
  <c r="AY7" i="33"/>
  <c r="U144" i="4"/>
  <c r="BA144" i="4" s="1"/>
  <c r="X143" i="4"/>
  <c r="BD143" i="4" s="1"/>
  <c r="BB6" i="33"/>
  <c r="X155" i="4"/>
  <c r="BD155" i="4" s="1"/>
  <c r="BB26" i="33"/>
  <c r="BO12" i="33"/>
  <c r="AK149" i="4"/>
  <c r="BQ149" i="4" s="1"/>
  <c r="AA145" i="4"/>
  <c r="BG145" i="4" s="1"/>
  <c r="BE8" i="33"/>
  <c r="BL10" i="33"/>
  <c r="AH147" i="4"/>
  <c r="BN147" i="4" s="1"/>
  <c r="AD151" i="4"/>
  <c r="BJ151" i="4" s="1"/>
  <c r="BH14" i="33"/>
  <c r="AG153" i="4"/>
  <c r="BM153" i="4" s="1"/>
  <c r="BK24" i="33"/>
  <c r="AY14" i="33"/>
  <c r="U151" i="4"/>
  <c r="BA151" i="4" s="1"/>
  <c r="AZ4" i="33"/>
  <c r="V141" i="4"/>
  <c r="BB141" i="4" s="1"/>
  <c r="AB146" i="4"/>
  <c r="BH146" i="4" s="1"/>
  <c r="BF9" i="33"/>
  <c r="AS9" i="33"/>
  <c r="O146" i="4"/>
  <c r="AU146" i="4" s="1"/>
  <c r="AE141" i="4"/>
  <c r="BK141" i="4" s="1"/>
  <c r="BI4" i="33"/>
  <c r="BH24" i="33"/>
  <c r="AD153" i="4"/>
  <c r="BJ153" i="4" s="1"/>
  <c r="BR28" i="33"/>
  <c r="AN157" i="4"/>
  <c r="BT157" i="4" s="1"/>
  <c r="AF140" i="4"/>
  <c r="BJ3" i="33"/>
  <c r="L152" i="4"/>
  <c r="AR152" i="4" s="1"/>
  <c r="AP23" i="33"/>
  <c r="AR13" i="33"/>
  <c r="N150" i="4"/>
  <c r="AT150" i="4" s="1"/>
  <c r="AJ140" i="4"/>
  <c r="BN3" i="33"/>
  <c r="AC153" i="4"/>
  <c r="BI153" i="4" s="1"/>
  <c r="BG24" i="33"/>
  <c r="BR5" i="33"/>
  <c r="AN142" i="4"/>
  <c r="AY25" i="33"/>
  <c r="U154" i="4"/>
  <c r="BA154" i="4" s="1"/>
  <c r="M148" i="4"/>
  <c r="AS148" i="4" s="1"/>
  <c r="AQ11" i="33"/>
  <c r="AW11" i="33"/>
  <c r="S148" i="4"/>
  <c r="AY148" i="4" s="1"/>
  <c r="AU11" i="33"/>
  <c r="Q148" i="4"/>
  <c r="AW148" i="4" s="1"/>
  <c r="BP3" i="33"/>
  <c r="AL140" i="4"/>
  <c r="AX13" i="33"/>
  <c r="T150" i="4"/>
  <c r="AZ150" i="4" s="1"/>
  <c r="AR9" i="33"/>
  <c r="N146" i="4"/>
  <c r="AT146" i="4" s="1"/>
  <c r="AJ146" i="4"/>
  <c r="BP146" i="4" s="1"/>
  <c r="BN9" i="33"/>
  <c r="S153" i="4"/>
  <c r="AY153" i="4" s="1"/>
  <c r="AW24" i="33"/>
  <c r="AH141" i="4"/>
  <c r="BN141" i="4" s="1"/>
  <c r="BL4" i="33"/>
  <c r="U148" i="4"/>
  <c r="BA148" i="4" s="1"/>
  <c r="AY11" i="33"/>
  <c r="AL145" i="4"/>
  <c r="BR145" i="4" s="1"/>
  <c r="BP8" i="33"/>
  <c r="L142" i="4"/>
  <c r="AP5" i="33"/>
  <c r="BK14" i="33"/>
  <c r="AG151" i="4"/>
  <c r="BM151" i="4" s="1"/>
  <c r="AR10" i="33"/>
  <c r="N147" i="4"/>
  <c r="AT147" i="4" s="1"/>
  <c r="AZ14" i="33"/>
  <c r="V151" i="4"/>
  <c r="BB151" i="4" s="1"/>
  <c r="AJ150" i="4"/>
  <c r="BP150" i="4" s="1"/>
  <c r="BN13" i="33"/>
  <c r="Y150" i="4"/>
  <c r="BE150" i="4" s="1"/>
  <c r="BC13" i="33"/>
  <c r="O152" i="4"/>
  <c r="AU152" i="4" s="1"/>
  <c r="AS23" i="33"/>
  <c r="AX9" i="33"/>
  <c r="T146" i="4"/>
  <c r="AZ146" i="4" s="1"/>
  <c r="O154" i="4"/>
  <c r="AU154" i="4" s="1"/>
  <c r="AS25" i="33"/>
  <c r="AW25" i="33"/>
  <c r="S154" i="4"/>
  <c r="AY154" i="4" s="1"/>
  <c r="R156" i="4"/>
  <c r="AX156" i="4" s="1"/>
  <c r="AV27" i="33"/>
  <c r="AC140" i="4"/>
  <c r="BG3" i="33"/>
  <c r="AL39" i="33"/>
  <c r="AM39" i="33" s="1"/>
  <c r="AO39" i="33"/>
  <c r="BT39" i="33" s="1"/>
  <c r="L157" i="4"/>
  <c r="AR157" i="4" s="1"/>
  <c r="AP28" i="33"/>
  <c r="AE153" i="4"/>
  <c r="BK153" i="4" s="1"/>
  <c r="BI24" i="33"/>
  <c r="AA155" i="4"/>
  <c r="BG155" i="4" s="1"/>
  <c r="BE26" i="33"/>
  <c r="AL53" i="33"/>
  <c r="AM53" i="33" s="1"/>
  <c r="AO53" i="33"/>
  <c r="BT53" i="33" s="1"/>
  <c r="AB141" i="4"/>
  <c r="BH141" i="4" s="1"/>
  <c r="BF4" i="33"/>
  <c r="AR8" i="33"/>
  <c r="N145" i="4"/>
  <c r="AT145" i="4" s="1"/>
  <c r="AO58" i="33"/>
  <c r="BT58" i="33" s="1"/>
  <c r="AL58" i="33"/>
  <c r="AM58" i="33" s="1"/>
  <c r="AP9" i="33"/>
  <c r="L146" i="4"/>
  <c r="AR146" i="4" s="1"/>
  <c r="AP7" i="33"/>
  <c r="L144" i="4"/>
  <c r="AR144" i="4" s="1"/>
  <c r="AO148" i="4"/>
  <c r="BU148" i="4" s="1"/>
  <c r="BS11" i="33"/>
  <c r="BI12" i="33"/>
  <c r="AE149" i="4"/>
  <c r="BK149" i="4" s="1"/>
  <c r="AW4" i="33"/>
  <c r="S141" i="4"/>
  <c r="AY141" i="4" s="1"/>
  <c r="AO48" i="33"/>
  <c r="BT48" i="33" s="1"/>
  <c r="AL48" i="33"/>
  <c r="AM48" i="33" s="1"/>
  <c r="AL51" i="33"/>
  <c r="AM51" i="33" s="1"/>
  <c r="AO51" i="33"/>
  <c r="BT51" i="33" s="1"/>
  <c r="AB157" i="4"/>
  <c r="BH157" i="4" s="1"/>
  <c r="BF28" i="33"/>
  <c r="AI151" i="4"/>
  <c r="BO151" i="4" s="1"/>
  <c r="BM14" i="33"/>
  <c r="BJ6" i="33"/>
  <c r="AF143" i="4"/>
  <c r="BL143" i="4" s="1"/>
  <c r="AB140" i="4"/>
  <c r="BF3" i="33"/>
  <c r="AO15" i="33"/>
  <c r="AL15" i="33"/>
  <c r="AM15" i="33" s="1"/>
  <c r="BS24" i="33"/>
  <c r="AO153" i="4"/>
  <c r="BU153" i="4" s="1"/>
  <c r="BP4" i="33"/>
  <c r="AL141" i="4"/>
  <c r="BR141" i="4" s="1"/>
  <c r="BM7" i="33"/>
  <c r="AI144" i="4"/>
  <c r="BO144" i="4" s="1"/>
  <c r="AF156" i="4"/>
  <c r="BL156" i="4" s="1"/>
  <c r="BJ27" i="33"/>
  <c r="V144" i="4"/>
  <c r="BB144" i="4" s="1"/>
  <c r="AZ7" i="33"/>
  <c r="O143" i="4"/>
  <c r="AU143" i="4" s="1"/>
  <c r="AS6" i="33"/>
  <c r="BK3" i="33"/>
  <c r="AG140" i="4"/>
  <c r="AM154" i="4"/>
  <c r="BS154" i="4" s="1"/>
  <c r="BQ25" i="33"/>
  <c r="BJ11" i="33"/>
  <c r="AF148" i="4"/>
  <c r="BL148" i="4" s="1"/>
  <c r="BQ27" i="33"/>
  <c r="AM156" i="4"/>
  <c r="BS156" i="4" s="1"/>
  <c r="V146" i="4"/>
  <c r="BB146" i="4" s="1"/>
  <c r="AZ9" i="33"/>
  <c r="AO45" i="33"/>
  <c r="BT45" i="33" s="1"/>
  <c r="AL45" i="33"/>
  <c r="AM45" i="33" s="1"/>
  <c r="BM3" i="33"/>
  <c r="AI140" i="4"/>
  <c r="BL28" i="33"/>
  <c r="AH157" i="4"/>
  <c r="BN157" i="4" s="1"/>
  <c r="P153" i="4"/>
  <c r="AV153" i="4" s="1"/>
  <c r="AT24" i="33"/>
  <c r="AE151" i="4"/>
  <c r="BK151" i="4" s="1"/>
  <c r="BI14" i="33"/>
  <c r="AO49" i="33"/>
  <c r="BT49" i="33" s="1"/>
  <c r="AL49" i="33"/>
  <c r="AM49" i="33" s="1"/>
  <c r="AL150" i="4"/>
  <c r="BR150" i="4" s="1"/>
  <c r="BP13" i="33"/>
  <c r="BK8" i="33"/>
  <c r="AG145" i="4"/>
  <c r="BM145" i="4" s="1"/>
  <c r="BB25" i="33"/>
  <c r="X154" i="4"/>
  <c r="BD154" i="4" s="1"/>
  <c r="P157" i="4"/>
  <c r="AV157" i="4" s="1"/>
  <c r="AT28" i="33"/>
  <c r="AC145" i="4"/>
  <c r="BI145" i="4" s="1"/>
  <c r="BG8" i="33"/>
  <c r="AC149" i="4"/>
  <c r="BI149" i="4" s="1"/>
  <c r="BG12" i="33"/>
  <c r="V154" i="4"/>
  <c r="BB154" i="4" s="1"/>
  <c r="AZ25" i="33"/>
  <c r="BC28" i="33"/>
  <c r="Y157" i="4"/>
  <c r="BE157" i="4" s="1"/>
  <c r="BJ7" i="33"/>
  <c r="AF144" i="4"/>
  <c r="BL144" i="4" s="1"/>
  <c r="BN28" i="33"/>
  <c r="AJ157" i="4"/>
  <c r="BP157" i="4" s="1"/>
  <c r="Y146" i="4"/>
  <c r="BE146" i="4" s="1"/>
  <c r="BC9" i="33"/>
  <c r="AX5" i="33"/>
  <c r="T142" i="4"/>
  <c r="BC7" i="33"/>
  <c r="Y144" i="4"/>
  <c r="BE144" i="4" s="1"/>
  <c r="AG142" i="4"/>
  <c r="BK5" i="33"/>
  <c r="AF147" i="4"/>
  <c r="BL147" i="4" s="1"/>
  <c r="BJ10" i="33"/>
  <c r="O140" i="4"/>
  <c r="AS3" i="33"/>
  <c r="AA146" i="4"/>
  <c r="BG146" i="4" s="1"/>
  <c r="BE9" i="33"/>
  <c r="P152" i="4"/>
  <c r="AV152" i="4" s="1"/>
  <c r="AT23" i="33"/>
  <c r="AN144" i="4"/>
  <c r="BT144" i="4" s="1"/>
  <c r="BR7" i="33"/>
  <c r="Y155" i="4"/>
  <c r="BE155" i="4" s="1"/>
  <c r="BC26" i="33"/>
  <c r="BL6" i="33"/>
  <c r="AH143" i="4"/>
  <c r="BN143" i="4" s="1"/>
  <c r="BE5" i="33"/>
  <c r="AA142" i="4"/>
  <c r="AX10" i="33"/>
  <c r="T147" i="4"/>
  <c r="AZ147" i="4" s="1"/>
  <c r="BD24" i="33"/>
  <c r="Z153" i="4"/>
  <c r="BF153" i="4" s="1"/>
  <c r="AN152" i="4"/>
  <c r="BT152" i="4" s="1"/>
  <c r="BR23" i="33"/>
  <c r="X148" i="4"/>
  <c r="BD148" i="4" s="1"/>
  <c r="BB11" i="33"/>
  <c r="AE142" i="4"/>
  <c r="BI5" i="33"/>
  <c r="BD9" i="33"/>
  <c r="Z146" i="4"/>
  <c r="BF146" i="4" s="1"/>
  <c r="P155" i="4"/>
  <c r="AV155" i="4" s="1"/>
  <c r="AT26" i="33"/>
  <c r="BB10" i="33"/>
  <c r="X147" i="4"/>
  <c r="BD147" i="4" s="1"/>
  <c r="AN154" i="4"/>
  <c r="BT154" i="4" s="1"/>
  <c r="BR25" i="33"/>
  <c r="Z150" i="4"/>
  <c r="BF150" i="4" s="1"/>
  <c r="BD13" i="33"/>
  <c r="BF5" i="33"/>
  <c r="AB142" i="4"/>
  <c r="N155" i="4"/>
  <c r="AT155" i="4" s="1"/>
  <c r="AR26" i="33"/>
  <c r="AO151" i="4"/>
  <c r="BU151" i="4" s="1"/>
  <c r="BS14" i="33"/>
  <c r="S145" i="4"/>
  <c r="AY145" i="4" s="1"/>
  <c r="AW8" i="33"/>
  <c r="AZ8" i="33"/>
  <c r="V145" i="4"/>
  <c r="BB145" i="4" s="1"/>
  <c r="U149" i="4"/>
  <c r="BA149" i="4" s="1"/>
  <c r="AY12" i="33"/>
  <c r="AN151" i="4"/>
  <c r="BT151" i="4" s="1"/>
  <c r="BR14" i="33"/>
  <c r="BI9" i="33"/>
  <c r="AE146" i="4"/>
  <c r="BK146" i="4" s="1"/>
  <c r="AQ6" i="33"/>
  <c r="M143" i="4"/>
  <c r="AS143" i="4" s="1"/>
  <c r="AQ9" i="33"/>
  <c r="M146" i="4"/>
  <c r="AS146" i="4" s="1"/>
  <c r="BA3" i="33"/>
  <c r="W140" i="4"/>
  <c r="BS13" i="33"/>
  <c r="AO150" i="4"/>
  <c r="BU150" i="4" s="1"/>
  <c r="AL25" i="33"/>
  <c r="AM25" i="33" s="1"/>
  <c r="AO25" i="33"/>
  <c r="K154" i="4"/>
  <c r="AQ154" i="4" s="1"/>
  <c r="BL14" i="33"/>
  <c r="AH151" i="4"/>
  <c r="BN151" i="4" s="1"/>
  <c r="AI143" i="4"/>
  <c r="BO143" i="4" s="1"/>
  <c r="BM6" i="33"/>
  <c r="AL143" i="4"/>
  <c r="BR143" i="4" s="1"/>
  <c r="BP6" i="33"/>
  <c r="AA156" i="4"/>
  <c r="BG156" i="4" s="1"/>
  <c r="BE27" i="33"/>
  <c r="BH11" i="33"/>
  <c r="AD148" i="4"/>
  <c r="BJ148" i="4" s="1"/>
  <c r="AD154" i="4"/>
  <c r="BJ154" i="4" s="1"/>
  <c r="BH25" i="33"/>
  <c r="O155" i="4"/>
  <c r="AU155" i="4" s="1"/>
  <c r="AS26" i="33"/>
  <c r="L143" i="4"/>
  <c r="AR143" i="4" s="1"/>
  <c r="AP6" i="33"/>
  <c r="N149" i="4"/>
  <c r="AT149" i="4" s="1"/>
  <c r="AR12" i="33"/>
  <c r="AO35" i="33"/>
  <c r="BT35" i="33" s="1"/>
  <c r="AL35" i="33"/>
  <c r="AM35" i="33" s="1"/>
  <c r="AK152" i="4"/>
  <c r="BQ152" i="4" s="1"/>
  <c r="BO23" i="33"/>
  <c r="X140" i="4"/>
  <c r="BB3" i="33"/>
  <c r="AS11" i="33"/>
  <c r="O148" i="4"/>
  <c r="AU148" i="4" s="1"/>
  <c r="AF142" i="4"/>
  <c r="BJ5" i="33"/>
  <c r="BJ28" i="33"/>
  <c r="AF157" i="4"/>
  <c r="BL157" i="4" s="1"/>
  <c r="AZ5" i="33"/>
  <c r="V142" i="4"/>
  <c r="AL60" i="33"/>
  <c r="AM60" i="33" s="1"/>
  <c r="AO60" i="33"/>
  <c r="BT60" i="33" s="1"/>
  <c r="W143" i="4"/>
  <c r="BC143" i="4" s="1"/>
  <c r="BA6" i="33"/>
  <c r="BL5" i="33"/>
  <c r="AH142" i="4"/>
  <c r="AK157" i="4"/>
  <c r="BQ157" i="4" s="1"/>
  <c r="BO28" i="33"/>
  <c r="Z145" i="4"/>
  <c r="BF145" i="4" s="1"/>
  <c r="BD8" i="33"/>
  <c r="BM26" i="33"/>
  <c r="AI155" i="4"/>
  <c r="BO155" i="4" s="1"/>
  <c r="L153" i="4"/>
  <c r="AR153" i="4" s="1"/>
  <c r="AP24" i="33"/>
  <c r="AX4" i="33"/>
  <c r="T141" i="4"/>
  <c r="AZ141" i="4" s="1"/>
  <c r="BP12" i="33"/>
  <c r="AL149" i="4"/>
  <c r="BR149" i="4" s="1"/>
  <c r="AQ13" i="33"/>
  <c r="M150" i="4"/>
  <c r="AS150" i="4" s="1"/>
  <c r="AZ23" i="33"/>
  <c r="V152" i="4"/>
  <c r="BB152" i="4" s="1"/>
  <c r="U143" i="4"/>
  <c r="BA143" i="4" s="1"/>
  <c r="AY6" i="33"/>
  <c r="BM13" i="33"/>
  <c r="AI150" i="4"/>
  <c r="BO150" i="4" s="1"/>
  <c r="AI153" i="4"/>
  <c r="BO153" i="4" s="1"/>
  <c r="BM24" i="33"/>
  <c r="AU7" i="33"/>
  <c r="Q144" i="4"/>
  <c r="AW144" i="4" s="1"/>
  <c r="AZ12" i="33"/>
  <c r="V149" i="4"/>
  <c r="BB149" i="4" s="1"/>
  <c r="T144" i="4"/>
  <c r="AZ144" i="4" s="1"/>
  <c r="AX7" i="33"/>
  <c r="AL40" i="33"/>
  <c r="AM40" i="33" s="1"/>
  <c r="AO40" i="33"/>
  <c r="BT40" i="33" s="1"/>
  <c r="AE143" i="4"/>
  <c r="BK143" i="4" s="1"/>
  <c r="BI6" i="33"/>
  <c r="AD146" i="4"/>
  <c r="BJ146" i="4" s="1"/>
  <c r="BH9" i="33"/>
  <c r="W151" i="4"/>
  <c r="BC151" i="4" s="1"/>
  <c r="BA14" i="33"/>
  <c r="AK144" i="4"/>
  <c r="BQ144" i="4" s="1"/>
  <c r="BO7" i="33"/>
  <c r="BK26" i="33"/>
  <c r="AG155" i="4"/>
  <c r="BM155" i="4" s="1"/>
  <c r="AL19" i="33"/>
  <c r="AM19" i="33" s="1"/>
  <c r="AO19" i="33"/>
  <c r="BT19" i="33" s="1"/>
  <c r="O156" i="4"/>
  <c r="AU156" i="4" s="1"/>
  <c r="AS27" i="33"/>
  <c r="BR26" i="33"/>
  <c r="AN155" i="4"/>
  <c r="BT155" i="4" s="1"/>
  <c r="Z144" i="4"/>
  <c r="BF144" i="4" s="1"/>
  <c r="BD7" i="33"/>
  <c r="AV10" i="33"/>
  <c r="R147" i="4"/>
  <c r="AX147" i="4" s="1"/>
  <c r="AL31" i="33"/>
  <c r="AM31" i="33" s="1"/>
  <c r="AO31" i="33"/>
  <c r="AJ142" i="4"/>
  <c r="BN5" i="33"/>
  <c r="AY13" i="33"/>
  <c r="U150" i="4"/>
  <c r="BA150" i="4" s="1"/>
  <c r="BA5" i="33"/>
  <c r="W142" i="4"/>
  <c r="S142" i="4"/>
  <c r="AW5" i="33"/>
  <c r="BF24" i="33"/>
  <c r="AB153" i="4"/>
  <c r="BH153" i="4" s="1"/>
  <c r="BS27" i="33"/>
  <c r="AO156" i="4"/>
  <c r="BU156" i="4" s="1"/>
  <c r="BS4" i="33"/>
  <c r="AO141" i="4"/>
  <c r="BU141" i="4" s="1"/>
  <c r="AQ28" i="33"/>
  <c r="M157" i="4"/>
  <c r="AS157" i="4" s="1"/>
  <c r="AH155" i="4"/>
  <c r="BN155" i="4" s="1"/>
  <c r="BL26" i="33"/>
  <c r="BD27" i="33"/>
  <c r="Z156" i="4"/>
  <c r="BF156" i="4" s="1"/>
  <c r="AM155" i="4"/>
  <c r="BS155" i="4" s="1"/>
  <c r="BQ26" i="33"/>
  <c r="AE154" i="4"/>
  <c r="BK154" i="4" s="1"/>
  <c r="BI25" i="33"/>
  <c r="AI149" i="4"/>
  <c r="BO149" i="4" s="1"/>
  <c r="BM12" i="33"/>
  <c r="AL154" i="4"/>
  <c r="BR154" i="4" s="1"/>
  <c r="BP25" i="33"/>
  <c r="AO36" i="33"/>
  <c r="BT36" i="33" s="1"/>
  <c r="AL36" i="33"/>
  <c r="AM36" i="33" s="1"/>
  <c r="AG147" i="4"/>
  <c r="BM147" i="4" s="1"/>
  <c r="BK10" i="33"/>
  <c r="AC146" i="4"/>
  <c r="BI146" i="4" s="1"/>
  <c r="BG9" i="33"/>
  <c r="AE157" i="4"/>
  <c r="BK157" i="4" s="1"/>
  <c r="BI28" i="33"/>
  <c r="V157" i="4"/>
  <c r="BB157" i="4" s="1"/>
  <c r="AZ28" i="33"/>
  <c r="O150" i="4"/>
  <c r="AU150" i="4" s="1"/>
  <c r="AS13" i="33"/>
  <c r="R149" i="4"/>
  <c r="AX149" i="4" s="1"/>
  <c r="AV12" i="33"/>
  <c r="S149" i="4"/>
  <c r="AY149" i="4" s="1"/>
  <c r="AW12" i="33"/>
  <c r="AM146" i="4"/>
  <c r="BS146" i="4" s="1"/>
  <c r="BQ9" i="33"/>
  <c r="AB144" i="4"/>
  <c r="BH144" i="4" s="1"/>
  <c r="BF7" i="33"/>
  <c r="AH153" i="4"/>
  <c r="BN153" i="4" s="1"/>
  <c r="BL24" i="33"/>
  <c r="BB12" i="33"/>
  <c r="X149" i="4"/>
  <c r="BD149" i="4" s="1"/>
  <c r="AO42" i="33"/>
  <c r="BT42" i="33" s="1"/>
  <c r="AL42" i="33"/>
  <c r="AM42" i="33" s="1"/>
  <c r="N153" i="4"/>
  <c r="AT153" i="4" s="1"/>
  <c r="AR24" i="33"/>
  <c r="Q143" i="4"/>
  <c r="AW143" i="4" s="1"/>
  <c r="AU6" i="33"/>
  <c r="AE145" i="4"/>
  <c r="BK145" i="4" s="1"/>
  <c r="BI8" i="33"/>
  <c r="AC143" i="4"/>
  <c r="BI143" i="4" s="1"/>
  <c r="BG6" i="33"/>
  <c r="R153" i="4"/>
  <c r="AX153" i="4" s="1"/>
  <c r="AV24" i="33"/>
  <c r="AT25" i="33"/>
  <c r="P154" i="4"/>
  <c r="AV154" i="4" s="1"/>
  <c r="M149" i="4"/>
  <c r="AS149" i="4" s="1"/>
  <c r="AQ12" i="33"/>
  <c r="Q155" i="4"/>
  <c r="AW155" i="4" s="1"/>
  <c r="AU26" i="33"/>
  <c r="M153" i="4"/>
  <c r="AS153" i="4" s="1"/>
  <c r="AQ24" i="33"/>
  <c r="Z157" i="4"/>
  <c r="BF157" i="4" s="1"/>
  <c r="BD28" i="33"/>
  <c r="BP7" i="33"/>
  <c r="AL144" i="4"/>
  <c r="BR144" i="4" s="1"/>
  <c r="AT6" i="33"/>
  <c r="P143" i="4"/>
  <c r="AV143" i="4" s="1"/>
  <c r="AS12" i="33"/>
  <c r="O149" i="4"/>
  <c r="AU149" i="4" s="1"/>
  <c r="U141" i="4"/>
  <c r="BA141" i="4" s="1"/>
  <c r="AY4" i="33"/>
  <c r="AV8" i="33"/>
  <c r="R145" i="4"/>
  <c r="AX145" i="4" s="1"/>
  <c r="AO30" i="33"/>
  <c r="BT30" i="33" s="1"/>
  <c r="AL30" i="33"/>
  <c r="AM30" i="33" s="1"/>
  <c r="BA13" i="33"/>
  <c r="W150" i="4"/>
  <c r="BC150" i="4" s="1"/>
  <c r="S144" i="4"/>
  <c r="AY144" i="4" s="1"/>
  <c r="AW7" i="33"/>
  <c r="AC141" i="4"/>
  <c r="BI141" i="4" s="1"/>
  <c r="BG4" i="33"/>
  <c r="AG144" i="4"/>
  <c r="BM144" i="4" s="1"/>
  <c r="BK7" i="33"/>
  <c r="Z151" i="4"/>
  <c r="BF151" i="4" s="1"/>
  <c r="BD14" i="33"/>
  <c r="T143" i="4"/>
  <c r="AZ143" i="4" s="1"/>
  <c r="AX6" i="33"/>
  <c r="AO43" i="33"/>
  <c r="BT43" i="33" s="1"/>
  <c r="AL43" i="33"/>
  <c r="AM43" i="33" s="1"/>
  <c r="AG148" i="4"/>
  <c r="BM148" i="4" s="1"/>
  <c r="BK11" i="33"/>
  <c r="AF146" i="4"/>
  <c r="BL146" i="4" s="1"/>
  <c r="BJ9" i="33"/>
  <c r="AO46" i="33"/>
  <c r="BT46" i="33" s="1"/>
  <c r="AL46" i="33"/>
  <c r="AM46" i="33" s="1"/>
  <c r="Z152" i="4"/>
  <c r="BF152" i="4" s="1"/>
  <c r="BD23" i="33"/>
  <c r="Y154" i="4"/>
  <c r="BE154" i="4" s="1"/>
  <c r="BC25" i="33"/>
  <c r="BK25" i="33"/>
  <c r="AG154" i="4"/>
  <c r="BM154" i="4" s="1"/>
  <c r="BB4" i="33"/>
  <c r="X141" i="4"/>
  <c r="BD141" i="4" s="1"/>
  <c r="BQ14" i="33"/>
  <c r="AM151" i="4"/>
  <c r="BS151" i="4" s="1"/>
  <c r="AI157" i="4"/>
  <c r="BO157" i="4" s="1"/>
  <c r="BM28" i="33"/>
  <c r="O147" i="4"/>
  <c r="AU147" i="4" s="1"/>
  <c r="AS10" i="33"/>
  <c r="P149" i="4"/>
  <c r="AV149" i="4" s="1"/>
  <c r="AT12" i="33"/>
  <c r="BJ25" i="33"/>
  <c r="AF154" i="4"/>
  <c r="BL154" i="4" s="1"/>
  <c r="AW3" i="33"/>
  <c r="S140" i="4"/>
  <c r="BN12" i="33"/>
  <c r="AJ149" i="4"/>
  <c r="BP149" i="4" s="1"/>
  <c r="AY10" i="33"/>
  <c r="U147" i="4"/>
  <c r="BA147" i="4" s="1"/>
  <c r="BE28" i="33"/>
  <c r="AA157" i="4"/>
  <c r="BG157" i="4" s="1"/>
  <c r="AO146" i="4"/>
  <c r="BU146" i="4" s="1"/>
  <c r="BS9" i="33"/>
  <c r="BH13" i="33"/>
  <c r="AD150" i="4"/>
  <c r="BJ150" i="4" s="1"/>
  <c r="AK146" i="4"/>
  <c r="BQ146" i="4" s="1"/>
  <c r="BO9" i="33"/>
  <c r="BE11" i="33"/>
  <c r="AA148" i="4"/>
  <c r="BG148" i="4" s="1"/>
  <c r="AN146" i="4"/>
  <c r="BT146" i="4" s="1"/>
  <c r="BR9" i="33"/>
  <c r="N140" i="4"/>
  <c r="AR3" i="33"/>
  <c r="P144" i="4"/>
  <c r="AV144" i="4" s="1"/>
  <c r="AT7" i="33"/>
  <c r="AO11" i="33"/>
  <c r="K148" i="4"/>
  <c r="AQ148" i="4" s="1"/>
  <c r="AL11" i="33"/>
  <c r="AM11" i="33" s="1"/>
  <c r="BP27" i="33"/>
  <c r="AL156" i="4"/>
  <c r="BR156" i="4" s="1"/>
  <c r="AO32" i="33"/>
  <c r="BT32" i="33" s="1"/>
  <c r="AL32" i="33"/>
  <c r="AM32" i="33" s="1"/>
  <c r="AA140" i="4"/>
  <c r="BE3" i="33"/>
  <c r="T155" i="4"/>
  <c r="AZ155" i="4" s="1"/>
  <c r="AX26" i="33"/>
  <c r="BD26" i="33"/>
  <c r="Z155" i="4"/>
  <c r="BF155" i="4" s="1"/>
  <c r="AN147" i="4"/>
  <c r="BT147" i="4" s="1"/>
  <c r="BR10" i="33"/>
  <c r="AA144" i="4"/>
  <c r="BG144" i="4" s="1"/>
  <c r="BE7" i="33"/>
  <c r="BA23" i="33"/>
  <c r="W152" i="4"/>
  <c r="BC152" i="4" s="1"/>
  <c r="X152" i="4"/>
  <c r="BD152" i="4" s="1"/>
  <c r="BB23" i="33"/>
  <c r="BG13" i="33"/>
  <c r="AC150" i="4"/>
  <c r="BI150" i="4" s="1"/>
  <c r="X153" i="4"/>
  <c r="BD153" i="4" s="1"/>
  <c r="BB24" i="33"/>
  <c r="M141" i="4"/>
  <c r="AS141" i="4" s="1"/>
  <c r="AQ4" i="33"/>
  <c r="AO38" i="33"/>
  <c r="BT38" i="33" s="1"/>
  <c r="AL38" i="33"/>
  <c r="AM38" i="33" s="1"/>
  <c r="AM143" i="4"/>
  <c r="BS143" i="4" s="1"/>
  <c r="BQ6" i="33"/>
  <c r="Q153" i="4"/>
  <c r="AW153" i="4" s="1"/>
  <c r="AU24" i="33"/>
  <c r="AO24" i="33"/>
  <c r="AL24" i="33"/>
  <c r="AM24" i="33" s="1"/>
  <c r="K153" i="4"/>
  <c r="AQ153" i="4" s="1"/>
  <c r="AR25" i="33"/>
  <c r="N154" i="4"/>
  <c r="AT154" i="4" s="1"/>
  <c r="M144" i="4"/>
  <c r="AS144" i="4" s="1"/>
  <c r="AQ7" i="33"/>
  <c r="AK145" i="4"/>
  <c r="BQ145" i="4" s="1"/>
  <c r="BO8" i="33"/>
  <c r="X156" i="4"/>
  <c r="BD156" i="4" s="1"/>
  <c r="BB27" i="33"/>
  <c r="M142" i="4"/>
  <c r="AQ5" i="33"/>
  <c r="K151" i="4"/>
  <c r="AQ151" i="4" s="1"/>
  <c r="AL14" i="33"/>
  <c r="AM14" i="33" s="1"/>
  <c r="AO14" i="33"/>
  <c r="AU9" i="33"/>
  <c r="Q146" i="4"/>
  <c r="AW146" i="4" s="1"/>
  <c r="AB143" i="4"/>
  <c r="BH143" i="4" s="1"/>
  <c r="BF6" i="33"/>
  <c r="BD12" i="33"/>
  <c r="Z149" i="4"/>
  <c r="BF149" i="4" s="1"/>
  <c r="R143" i="4"/>
  <c r="AX143" i="4" s="1"/>
  <c r="AV6" i="33"/>
  <c r="AG152" i="4"/>
  <c r="BM152" i="4" s="1"/>
  <c r="BK23" i="33"/>
  <c r="AF141" i="4"/>
  <c r="BL141" i="4" s="1"/>
  <c r="BJ4" i="33"/>
  <c r="AR6" i="33"/>
  <c r="N143" i="4"/>
  <c r="AT143" i="4" s="1"/>
  <c r="AH152" i="4"/>
  <c r="BN152" i="4" s="1"/>
  <c r="BL23" i="33"/>
  <c r="Y152" i="4"/>
  <c r="BE152" i="4" s="1"/>
  <c r="BC23" i="33"/>
  <c r="AS4" i="33"/>
  <c r="O141" i="4"/>
  <c r="AU141" i="4" s="1"/>
  <c r="N141" i="4"/>
  <c r="AT141" i="4" s="1"/>
  <c r="AR4" i="33"/>
  <c r="AO61" i="33"/>
  <c r="BT61" i="33" s="1"/>
  <c r="AL61" i="33"/>
  <c r="AM61" i="33" s="1"/>
  <c r="AL17" i="33"/>
  <c r="AM17" i="33" s="1"/>
  <c r="AO17" i="33"/>
  <c r="BT17" i="33" s="1"/>
  <c r="BS12" i="33"/>
  <c r="AO149" i="4"/>
  <c r="BU149" i="4" s="1"/>
  <c r="BS25" i="33"/>
  <c r="AO154" i="4"/>
  <c r="BU154" i="4" s="1"/>
  <c r="AK155" i="4"/>
  <c r="BQ155" i="4" s="1"/>
  <c r="BO26" i="33"/>
  <c r="AL56" i="33"/>
  <c r="AM56" i="33" s="1"/>
  <c r="AO56" i="33"/>
  <c r="BT56" i="33" s="1"/>
  <c r="BH3" i="33"/>
  <c r="AD140" i="4"/>
  <c r="AK140" i="4"/>
  <c r="BO3" i="33"/>
  <c r="BP11" i="33"/>
  <c r="AL148" i="4"/>
  <c r="BR148" i="4" s="1"/>
  <c r="BS5" i="33"/>
  <c r="AO142" i="4"/>
  <c r="BH28" i="33"/>
  <c r="AD157" i="4"/>
  <c r="BJ157" i="4" s="1"/>
  <c r="AK151" i="4"/>
  <c r="BQ151" i="4" s="1"/>
  <c r="BO14" i="33"/>
  <c r="BQ3" i="33"/>
  <c r="AM140" i="4"/>
  <c r="BH8" i="33"/>
  <c r="AD145" i="4"/>
  <c r="BJ145" i="4" s="1"/>
  <c r="BQ12" i="33"/>
  <c r="AM149" i="4"/>
  <c r="BS149" i="4" s="1"/>
  <c r="AO147" i="4"/>
  <c r="BU147" i="4" s="1"/>
  <c r="BS10" i="33"/>
  <c r="AD141" i="4"/>
  <c r="BJ141" i="4" s="1"/>
  <c r="BH4" i="33"/>
  <c r="BD11" i="33"/>
  <c r="Z148" i="4"/>
  <c r="BF148" i="4" s="1"/>
  <c r="AL41" i="33"/>
  <c r="AM41" i="33" s="1"/>
  <c r="AO41" i="33"/>
  <c r="BT41" i="33" s="1"/>
  <c r="AF152" i="4"/>
  <c r="BL152" i="4" s="1"/>
  <c r="BJ23" i="33"/>
  <c r="AQ8" i="33"/>
  <c r="M145" i="4"/>
  <c r="AS145" i="4" s="1"/>
  <c r="BO10" i="33"/>
  <c r="AK147" i="4"/>
  <c r="BQ147" i="4" s="1"/>
  <c r="R154" i="4"/>
  <c r="AX154" i="4" s="1"/>
  <c r="AV25" i="33"/>
  <c r="O144" i="4"/>
  <c r="AU144" i="4" s="1"/>
  <c r="AS7" i="33"/>
  <c r="Y153" i="4"/>
  <c r="BE153" i="4" s="1"/>
  <c r="BC24" i="33"/>
  <c r="T153" i="4"/>
  <c r="AZ153" i="4" s="1"/>
  <c r="AX24" i="33"/>
  <c r="BL11" i="33"/>
  <c r="AH148" i="4"/>
  <c r="BN148" i="4" s="1"/>
  <c r="AU28" i="33"/>
  <c r="Q157" i="4"/>
  <c r="AW157" i="4" s="1"/>
  <c r="BN23" i="33"/>
  <c r="AJ152" i="4"/>
  <c r="BP152" i="4" s="1"/>
  <c r="BB5" i="33"/>
  <c r="X142" i="4"/>
  <c r="AF145" i="4"/>
  <c r="BL145" i="4" s="1"/>
  <c r="BJ8" i="33"/>
  <c r="BA10" i="33"/>
  <c r="W147" i="4"/>
  <c r="BC147" i="4" s="1"/>
  <c r="AW13" i="33"/>
  <c r="S150" i="4"/>
  <c r="AY150" i="4" s="1"/>
  <c r="AY3" i="33"/>
  <c r="U140" i="4"/>
  <c r="AG156" i="4"/>
  <c r="BM156" i="4" s="1"/>
  <c r="BK27" i="33"/>
  <c r="AQ27" i="33"/>
  <c r="M156" i="4"/>
  <c r="AS156" i="4" s="1"/>
  <c r="AL57" i="33"/>
  <c r="AM57" i="33" s="1"/>
  <c r="AO57" i="33"/>
  <c r="BT57" i="33" s="1"/>
  <c r="K146" i="4"/>
  <c r="AQ146" i="4" s="1"/>
  <c r="AO9" i="33"/>
  <c r="AL9" i="33"/>
  <c r="AM9" i="33" s="1"/>
  <c r="BS7" i="33"/>
  <c r="AO144" i="4"/>
  <c r="BU144" i="4" s="1"/>
  <c r="AX25" i="33"/>
  <c r="T154" i="4"/>
  <c r="AZ154" i="4" s="1"/>
  <c r="BG14" i="33"/>
  <c r="AC151" i="4"/>
  <c r="BI151" i="4" s="1"/>
  <c r="U157" i="4"/>
  <c r="BA157" i="4" s="1"/>
  <c r="AY28" i="33"/>
  <c r="AI156" i="4"/>
  <c r="BO156" i="4" s="1"/>
  <c r="BM27" i="33"/>
  <c r="BB13" i="33"/>
  <c r="X150" i="4"/>
  <c r="BD150" i="4" s="1"/>
  <c r="BG23" i="33"/>
  <c r="AC152" i="4"/>
  <c r="BI152" i="4" s="1"/>
  <c r="BN6" i="33"/>
  <c r="AJ143" i="4"/>
  <c r="BP143" i="4" s="1"/>
  <c r="AO52" i="33"/>
  <c r="BT52" i="33" s="1"/>
  <c r="AL52" i="33"/>
  <c r="AM52" i="33" s="1"/>
  <c r="L147" i="4"/>
  <c r="AR147" i="4" s="1"/>
  <c r="AP10" i="33"/>
  <c r="AW10" i="33"/>
  <c r="S147" i="4"/>
  <c r="AY147" i="4" s="1"/>
  <c r="BD6" i="33"/>
  <c r="Z143" i="4"/>
  <c r="BF143" i="4" s="1"/>
  <c r="AD152" i="4"/>
  <c r="BJ152" i="4" s="1"/>
  <c r="BH23" i="33"/>
  <c r="AT13" i="33"/>
  <c r="P150" i="4"/>
  <c r="AV150" i="4" s="1"/>
  <c r="BK4" i="33"/>
  <c r="AG141" i="4"/>
  <c r="BM141" i="4" s="1"/>
  <c r="AT4" i="33"/>
  <c r="P141" i="4"/>
  <c r="AV141" i="4" s="1"/>
  <c r="BP10" i="33"/>
  <c r="AL147" i="4"/>
  <c r="BR147" i="4" s="1"/>
  <c r="AA152" i="4"/>
  <c r="BG152" i="4" s="1"/>
  <c r="BE23" i="33"/>
  <c r="AO28" i="33"/>
  <c r="AL28" i="33"/>
  <c r="AM28" i="33" s="1"/>
  <c r="K157" i="4"/>
  <c r="AQ157" i="4" s="1"/>
  <c r="T145" i="4"/>
  <c r="AZ145" i="4" s="1"/>
  <c r="AX8" i="33"/>
  <c r="AK143" i="4"/>
  <c r="BQ143" i="4" s="1"/>
  <c r="BO6" i="33"/>
  <c r="BB9" i="33"/>
  <c r="X146" i="4"/>
  <c r="BD146" i="4" s="1"/>
  <c r="AZ3" i="33"/>
  <c r="V140" i="4"/>
  <c r="BF27" i="33"/>
  <c r="AB156" i="4"/>
  <c r="BH156" i="4" s="1"/>
  <c r="R155" i="4"/>
  <c r="AX155" i="4" s="1"/>
  <c r="AV26" i="33"/>
  <c r="AK142" i="4"/>
  <c r="BO5" i="33"/>
  <c r="BK13" i="33"/>
  <c r="AG150" i="4"/>
  <c r="BM150" i="4" s="1"/>
  <c r="K145" i="4"/>
  <c r="AQ145" i="4" s="1"/>
  <c r="AO8" i="33"/>
  <c r="AL8" i="33"/>
  <c r="AM8" i="33" s="1"/>
  <c r="AD147" i="4"/>
  <c r="BJ147" i="4" s="1"/>
  <c r="BH10" i="33"/>
  <c r="BC8" i="33"/>
  <c r="Y145" i="4"/>
  <c r="BE145" i="4" s="1"/>
  <c r="AX23" i="33"/>
  <c r="T152" i="4"/>
  <c r="AZ152" i="4" s="1"/>
  <c r="BA28" i="33"/>
  <c r="W157" i="4"/>
  <c r="BC157" i="4" s="1"/>
  <c r="AL50" i="33"/>
  <c r="AM50" i="33" s="1"/>
  <c r="AO50" i="33"/>
  <c r="AL23" i="33"/>
  <c r="AM23" i="33" s="1"/>
  <c r="K152" i="4"/>
  <c r="AQ152" i="4" s="1"/>
  <c r="AO23" i="33"/>
  <c r="AS8" i="33"/>
  <c r="O145" i="4"/>
  <c r="AU145" i="4" s="1"/>
  <c r="AL142" i="4"/>
  <c r="BP5" i="33"/>
  <c r="AV4" i="33"/>
  <c r="R141" i="4"/>
  <c r="AX141" i="4" s="1"/>
  <c r="AO44" i="33"/>
  <c r="BT44" i="33" s="1"/>
  <c r="AL44" i="33"/>
  <c r="AM44" i="33" s="1"/>
  <c r="AL155" i="4"/>
  <c r="BR155" i="4" s="1"/>
  <c r="BP26" i="33"/>
  <c r="AJ153" i="4"/>
  <c r="BP153" i="4" s="1"/>
  <c r="BN24" i="33"/>
  <c r="AW9" i="33"/>
  <c r="S146" i="4"/>
  <c r="AY146" i="4" s="1"/>
  <c r="S155" i="4"/>
  <c r="AY155" i="4" s="1"/>
  <c r="AW26" i="33"/>
  <c r="R142" i="4"/>
  <c r="AV5" i="33"/>
  <c r="P145" i="4"/>
  <c r="AV145" i="4" s="1"/>
  <c r="AT8" i="33"/>
  <c r="AT5" i="33"/>
  <c r="P142" i="4"/>
  <c r="P151" i="4"/>
  <c r="AV151" i="4" s="1"/>
  <c r="AT14" i="33"/>
  <c r="AG143" i="4"/>
  <c r="BM143" i="4" s="1"/>
  <c r="BK6" i="33"/>
  <c r="AU4" i="33"/>
  <c r="Q141" i="4"/>
  <c r="AW141" i="4" s="1"/>
  <c r="Z141" i="4"/>
  <c r="BF141" i="4" s="1"/>
  <c r="BD4" i="33"/>
  <c r="W148" i="4"/>
  <c r="BC148" i="4" s="1"/>
  <c r="BA11" i="33"/>
  <c r="N142" i="4"/>
  <c r="AR5" i="33"/>
  <c r="Q149" i="4"/>
  <c r="AW149" i="4" s="1"/>
  <c r="AU12" i="33"/>
  <c r="AJ141" i="4"/>
  <c r="BP141" i="4" s="1"/>
  <c r="BN4" i="33"/>
  <c r="AS5" i="33"/>
  <c r="O142" i="4"/>
  <c r="AO18" i="33"/>
  <c r="BT18" i="33" s="1"/>
  <c r="AL18" i="33"/>
  <c r="AM18" i="33" s="1"/>
  <c r="W144" i="4"/>
  <c r="BC144" i="4" s="1"/>
  <c r="BA7" i="33"/>
  <c r="AU5" i="33"/>
  <c r="Q142" i="4"/>
  <c r="BF12" i="33"/>
  <c r="AB149" i="4"/>
  <c r="BH149" i="4" s="1"/>
  <c r="W146" i="4"/>
  <c r="BC146" i="4" s="1"/>
  <c r="BA9" i="33"/>
  <c r="AD143" i="4"/>
  <c r="BJ143" i="4" s="1"/>
  <c r="BH6" i="33"/>
  <c r="BC11" i="33"/>
  <c r="Y148" i="4"/>
  <c r="BE148" i="4" s="1"/>
  <c r="AE156" i="4"/>
  <c r="BK156" i="4" s="1"/>
  <c r="BI27" i="33"/>
  <c r="U156" i="4"/>
  <c r="BA156" i="4" s="1"/>
  <c r="AY27" i="33"/>
  <c r="AC148" i="4"/>
  <c r="BI148" i="4" s="1"/>
  <c r="BG11" i="33"/>
  <c r="BL12" i="33"/>
  <c r="AH149" i="4"/>
  <c r="BN149" i="4" s="1"/>
  <c r="AJ151" i="4"/>
  <c r="BP151" i="4" s="1"/>
  <c r="BN14" i="33"/>
  <c r="AD142" i="4"/>
  <c r="BH5" i="33"/>
  <c r="S152" i="4"/>
  <c r="AY152" i="4" s="1"/>
  <c r="AW23" i="33"/>
  <c r="Y147" i="4"/>
  <c r="BE147" i="4" s="1"/>
  <c r="BC10" i="33"/>
  <c r="AK148" i="4"/>
  <c r="BQ148" i="4" s="1"/>
  <c r="BO11" i="33"/>
  <c r="AO54" i="33"/>
  <c r="BT54" i="33" s="1"/>
  <c r="AL54" i="33"/>
  <c r="AM54" i="33" s="1"/>
  <c r="AA150" i="4"/>
  <c r="BG150" i="4" s="1"/>
  <c r="BE13" i="33"/>
  <c r="O153" i="4"/>
  <c r="AU153" i="4" s="1"/>
  <c r="AS24" i="33"/>
  <c r="BQ13" i="33"/>
  <c r="AM150" i="4"/>
  <c r="BS150" i="4" s="1"/>
  <c r="AL7" i="33"/>
  <c r="AM7" i="33" s="1"/>
  <c r="AO7" i="33"/>
  <c r="K144" i="4"/>
  <c r="AQ144" i="4" s="1"/>
  <c r="Z154" i="4"/>
  <c r="BF154" i="4" s="1"/>
  <c r="BD25" i="33"/>
  <c r="AR7" i="33"/>
  <c r="N144" i="4"/>
  <c r="AT144" i="4" s="1"/>
  <c r="BL8" i="33"/>
  <c r="AH145" i="4"/>
  <c r="BN145" i="4" s="1"/>
  <c r="N157" i="4"/>
  <c r="AT157" i="4" s="1"/>
  <c r="AR28" i="33"/>
  <c r="BL27" i="33"/>
  <c r="AH156" i="4"/>
  <c r="BN156" i="4" s="1"/>
  <c r="AF153" i="4"/>
  <c r="BL153" i="4" s="1"/>
  <c r="BJ24" i="33"/>
  <c r="Q156" i="4"/>
  <c r="AW156" i="4" s="1"/>
  <c r="AU27" i="33"/>
  <c r="AJ155" i="4"/>
  <c r="BP155" i="4" s="1"/>
  <c r="BN26" i="33"/>
  <c r="AT10" i="33"/>
  <c r="P147" i="4"/>
  <c r="AV147" i="4" s="1"/>
  <c r="BM25" i="33"/>
  <c r="AI154" i="4"/>
  <c r="BO154" i="4" s="1"/>
  <c r="AN153" i="4"/>
  <c r="BT153" i="4" s="1"/>
  <c r="BR24" i="33"/>
  <c r="BP9" i="33"/>
  <c r="AL146" i="4"/>
  <c r="BR146" i="4" s="1"/>
  <c r="AL33" i="33"/>
  <c r="AM33" i="33" s="1"/>
  <c r="AO33" i="33"/>
  <c r="BT33" i="33" s="1"/>
  <c r="P156" i="4"/>
  <c r="AV156" i="4" s="1"/>
  <c r="AT27" i="33"/>
  <c r="AL22" i="33"/>
  <c r="AM22" i="33" s="1"/>
  <c r="AO22" i="33"/>
  <c r="BT22" i="33" s="1"/>
  <c r="L145" i="4"/>
  <c r="AR145" i="4" s="1"/>
  <c r="AP8" i="33"/>
  <c r="BH7" i="33"/>
  <c r="AD144" i="4"/>
  <c r="BJ144" i="4" s="1"/>
  <c r="BH26" i="33"/>
  <c r="AD155" i="4"/>
  <c r="BJ155" i="4" s="1"/>
  <c r="BR3" i="33"/>
  <c r="AN140" i="4"/>
  <c r="AU14" i="33"/>
  <c r="Q151" i="4"/>
  <c r="AW151" i="4" s="1"/>
  <c r="AZ24" i="33"/>
  <c r="V153" i="4"/>
  <c r="BB153" i="4" s="1"/>
  <c r="AY5" i="33"/>
  <c r="U142" i="4"/>
  <c r="AM152" i="4"/>
  <c r="BS152" i="4" s="1"/>
  <c r="BQ23" i="33"/>
  <c r="AT3" i="33"/>
  <c r="P140" i="4"/>
  <c r="L155" i="4"/>
  <c r="AR155" i="4" s="1"/>
  <c r="AP26" i="33"/>
  <c r="T151" i="4"/>
  <c r="AZ151" i="4" s="1"/>
  <c r="AX14" i="33"/>
  <c r="AA141" i="4"/>
  <c r="BG141" i="4" s="1"/>
  <c r="BE4" i="33"/>
  <c r="AJ147" i="4"/>
  <c r="BP147" i="4" s="1"/>
  <c r="BN10" i="33"/>
  <c r="AR11" i="33"/>
  <c r="N148" i="4"/>
  <c r="AT148" i="4" s="1"/>
  <c r="BC27" i="33"/>
  <c r="Y156" i="4"/>
  <c r="BE156" i="4" s="1"/>
  <c r="AO59" i="33"/>
  <c r="BT59" i="33" s="1"/>
  <c r="AL59" i="33"/>
  <c r="AM59" i="33" s="1"/>
  <c r="AK141" i="4"/>
  <c r="BQ141" i="4" s="1"/>
  <c r="BO4" i="33"/>
  <c r="BM4" i="33"/>
  <c r="AI141" i="4"/>
  <c r="BO141" i="4" s="1"/>
  <c r="BC5" i="33"/>
  <c r="Y142" i="4"/>
  <c r="BN25" i="33"/>
  <c r="AJ154" i="4"/>
  <c r="BP154" i="4" s="1"/>
  <c r="BA25" i="33"/>
  <c r="W154" i="4"/>
  <c r="BC154" i="4" s="1"/>
  <c r="BL25" i="33"/>
  <c r="AH154" i="4"/>
  <c r="BN154" i="4" s="1"/>
  <c r="Y141" i="4"/>
  <c r="BE141" i="4" s="1"/>
  <c r="BC4" i="33"/>
  <c r="BA4" i="33"/>
  <c r="W141" i="4"/>
  <c r="BC141" i="4" s="1"/>
  <c r="BE12" i="33"/>
  <c r="AA149" i="4"/>
  <c r="BG149" i="4" s="1"/>
  <c r="BI13" i="33"/>
  <c r="AE150" i="4"/>
  <c r="BK150" i="4" s="1"/>
  <c r="AC155" i="4"/>
  <c r="BI155" i="4" s="1"/>
  <c r="BG26" i="33"/>
  <c r="M155" i="4"/>
  <c r="AS155" i="4" s="1"/>
  <c r="AQ26" i="33"/>
  <c r="AO143" i="4"/>
  <c r="BU143" i="4" s="1"/>
  <c r="BS6" i="33"/>
  <c r="BR6" i="33"/>
  <c r="AN143" i="4"/>
  <c r="BT143" i="4" s="1"/>
  <c r="AG157" i="4"/>
  <c r="BM157" i="4" s="1"/>
  <c r="BK28" i="33"/>
  <c r="AR23" i="33"/>
  <c r="N152" i="4"/>
  <c r="AT152" i="4" s="1"/>
  <c r="BP28" i="33"/>
  <c r="AL157" i="4"/>
  <c r="BR157" i="4" s="1"/>
  <c r="K143" i="4"/>
  <c r="AQ143" i="4" s="1"/>
  <c r="AL6" i="33"/>
  <c r="AM6" i="33" s="1"/>
  <c r="AO6" i="33"/>
  <c r="AX28" i="33"/>
  <c r="T157" i="4"/>
  <c r="AZ157" i="4" s="1"/>
  <c r="BP24" i="33"/>
  <c r="AL153" i="4"/>
  <c r="BR153" i="4" s="1"/>
  <c r="AJ148" i="4"/>
  <c r="BP148" i="4" s="1"/>
  <c r="BN11" i="33"/>
  <c r="AT9" i="33"/>
  <c r="P146" i="4"/>
  <c r="AV146" i="4" s="1"/>
  <c r="BL7" i="33"/>
  <c r="AH144" i="4"/>
  <c r="BN144" i="4" s="1"/>
  <c r="AP13" i="33"/>
  <c r="L150" i="4"/>
  <c r="AR150" i="4" s="1"/>
  <c r="BF26" i="33"/>
  <c r="AB155" i="4"/>
  <c r="BH155" i="4" s="1"/>
  <c r="AB151" i="4"/>
  <c r="BH151" i="4" s="1"/>
  <c r="BF14" i="33"/>
  <c r="AY9" i="33"/>
  <c r="U146" i="4"/>
  <c r="BA146" i="4" s="1"/>
  <c r="AO34" i="33"/>
  <c r="BT34" i="33" s="1"/>
  <c r="AL34" i="33"/>
  <c r="AM34" i="33" s="1"/>
  <c r="AS28" i="33"/>
  <c r="O157" i="4"/>
  <c r="AU157" i="4" s="1"/>
  <c r="BD10" i="33"/>
  <c r="Z147" i="4"/>
  <c r="BF147" i="4" s="1"/>
  <c r="BQ8" i="33"/>
  <c r="AM145" i="4"/>
  <c r="BS145" i="4" s="1"/>
  <c r="AY23" i="33"/>
  <c r="U152" i="4"/>
  <c r="BA152" i="4" s="1"/>
  <c r="AO20" i="33"/>
  <c r="BT20" i="33" s="1"/>
  <c r="AL20" i="33"/>
  <c r="AM20" i="33" s="1"/>
  <c r="BG7" i="33"/>
  <c r="AC144" i="4"/>
  <c r="BI144" i="4" s="1"/>
  <c r="M152" i="4"/>
  <c r="AS152" i="4" s="1"/>
  <c r="AQ23" i="33"/>
  <c r="BM8" i="33"/>
  <c r="AI145" i="4"/>
  <c r="BO145" i="4" s="1"/>
  <c r="AN145" i="4"/>
  <c r="BT145" i="4" s="1"/>
  <c r="BR8" i="33"/>
  <c r="M147" i="4"/>
  <c r="AS147" i="4" s="1"/>
  <c r="AQ10" i="33"/>
  <c r="W145" i="4"/>
  <c r="BC145" i="4" s="1"/>
  <c r="BA8" i="33"/>
  <c r="BM9" i="33"/>
  <c r="AI146" i="4"/>
  <c r="BO146" i="4" s="1"/>
  <c r="AW27" i="33"/>
  <c r="S156" i="4"/>
  <c r="AY156" i="4" s="1"/>
  <c r="AI142" i="4"/>
  <c r="BM5" i="33"/>
  <c r="M140" i="4"/>
  <c r="AQ3" i="33"/>
  <c r="BH12" i="33"/>
  <c r="AD149" i="4"/>
  <c r="BJ149" i="4" s="1"/>
  <c r="BO13" i="33"/>
  <c r="AK150" i="4"/>
  <c r="BQ150" i="4" s="1"/>
  <c r="BS28" i="33"/>
  <c r="AO157" i="4"/>
  <c r="BU157" i="4" s="1"/>
  <c r="R146" i="4"/>
  <c r="AX146" i="4" s="1"/>
  <c r="AV9" i="33"/>
  <c r="BM10" i="33"/>
  <c r="AI147" i="4"/>
  <c r="BO147" i="4" s="1"/>
  <c r="AC142" i="4"/>
  <c r="BG5" i="33"/>
  <c r="BG28" i="33"/>
  <c r="AC157" i="4"/>
  <c r="BI157" i="4" s="1"/>
  <c r="BQ28" i="33"/>
  <c r="AM157" i="4"/>
  <c r="BS157" i="4" s="1"/>
  <c r="K149" i="4"/>
  <c r="AQ149" i="4" s="1"/>
  <c r="AO12" i="33"/>
  <c r="AL12" i="33"/>
  <c r="AM12" i="33" s="1"/>
  <c r="AX11" i="33"/>
  <c r="T148" i="4"/>
  <c r="AZ148" i="4" s="1"/>
  <c r="AK156" i="4"/>
  <c r="BQ156" i="4" s="1"/>
  <c r="BO27" i="33"/>
  <c r="M154" i="4"/>
  <c r="AS154" i="4" s="1"/>
  <c r="AQ25" i="33"/>
  <c r="BB14" i="33"/>
  <c r="X151" i="4"/>
  <c r="BD151" i="4" s="1"/>
  <c r="AX12" i="33"/>
  <c r="T149" i="4"/>
  <c r="AZ149" i="4" s="1"/>
  <c r="L156" i="4"/>
  <c r="AR156" i="4" s="1"/>
  <c r="AP27" i="33"/>
  <c r="AL47" i="33"/>
  <c r="AM47" i="33" s="1"/>
  <c r="AO47" i="33"/>
  <c r="BT47" i="33" s="1"/>
  <c r="AO21" i="33"/>
  <c r="BT21" i="33" s="1"/>
  <c r="AL21" i="33"/>
  <c r="AM21" i="33" s="1"/>
  <c r="AB154" i="4"/>
  <c r="BH154" i="4" s="1"/>
  <c r="BF25" i="33"/>
  <c r="BR11" i="33"/>
  <c r="AN148" i="4"/>
  <c r="BT148" i="4" s="1"/>
  <c r="U155" i="4"/>
  <c r="BA155" i="4" s="1"/>
  <c r="AY26" i="33"/>
  <c r="BA26" i="33"/>
  <c r="W155" i="4"/>
  <c r="BC155" i="4" s="1"/>
  <c r="BQ10" i="33"/>
  <c r="AM147" i="4"/>
  <c r="BS147" i="4" s="1"/>
  <c r="L151" i="4"/>
  <c r="AR151" i="4" s="1"/>
  <c r="AP14" i="33"/>
  <c r="BO24" i="33"/>
  <c r="AK153" i="4"/>
  <c r="BQ153" i="4" s="1"/>
  <c r="BK12" i="33"/>
  <c r="AG149" i="4"/>
  <c r="BM149" i="4" s="1"/>
  <c r="AE152" i="4"/>
  <c r="BK152" i="4" s="1"/>
  <c r="BI23" i="33"/>
  <c r="Z142" i="4"/>
  <c r="BD5" i="33"/>
  <c r="AC156" i="4"/>
  <c r="BI156" i="4" s="1"/>
  <c r="BG27" i="33"/>
  <c r="BI11" i="33"/>
  <c r="AE148" i="4"/>
  <c r="BK148" i="4" s="1"/>
  <c r="AV11" i="33"/>
  <c r="R148" i="4"/>
  <c r="AX148" i="4" s="1"/>
  <c r="BR4" i="33"/>
  <c r="AN141" i="4"/>
  <c r="BT141" i="4" s="1"/>
  <c r="AZ26" i="33"/>
  <c r="V155" i="4"/>
  <c r="BB155" i="4" s="1"/>
  <c r="Q147" i="4"/>
  <c r="AW147" i="4" s="1"/>
  <c r="AU10" i="33"/>
  <c r="K147" i="4"/>
  <c r="AQ147" i="4" s="1"/>
  <c r="AO10" i="33"/>
  <c r="AL10" i="33"/>
  <c r="AM10" i="33" s="1"/>
  <c r="AX27" i="33"/>
  <c r="T156" i="4"/>
  <c r="AZ156" i="4" s="1"/>
  <c r="AV14" i="33"/>
  <c r="R151" i="4"/>
  <c r="AX151" i="4" s="1"/>
  <c r="AV3" i="33"/>
  <c r="R140" i="4"/>
  <c r="AU25" i="33"/>
  <c r="Q154" i="4"/>
  <c r="AW154" i="4" s="1"/>
  <c r="AF155" i="4"/>
  <c r="BL155" i="4" s="1"/>
  <c r="BJ26" i="33"/>
  <c r="AC154" i="4"/>
  <c r="BI154" i="4" s="1"/>
  <c r="BG25" i="33"/>
  <c r="AL26" i="33"/>
  <c r="AM26" i="33" s="1"/>
  <c r="AO26" i="33"/>
  <c r="K155" i="4"/>
  <c r="AQ155" i="4" s="1"/>
  <c r="R152" i="4"/>
  <c r="AX152" i="4" s="1"/>
  <c r="AV23" i="33"/>
  <c r="R150" i="4"/>
  <c r="AX150" i="4" s="1"/>
  <c r="AV13" i="33"/>
  <c r="BN7" i="33"/>
  <c r="AJ144" i="4"/>
  <c r="BP144" i="4" s="1"/>
  <c r="AM141" i="4"/>
  <c r="BS141" i="4" s="1"/>
  <c r="BQ4" i="33"/>
  <c r="S143" i="4"/>
  <c r="AY143" i="4" s="1"/>
  <c r="AW6" i="33"/>
  <c r="AH140" i="4"/>
  <c r="BL3" i="33"/>
  <c r="S151" i="4"/>
  <c r="AY151" i="4" s="1"/>
  <c r="AW14" i="33"/>
  <c r="BE14" i="33"/>
  <c r="AA151" i="4"/>
  <c r="BG151" i="4" s="1"/>
  <c r="AO140" i="4"/>
  <c r="BS3" i="33"/>
  <c r="AE155" i="4"/>
  <c r="BK155" i="4" s="1"/>
  <c r="BI26" i="33"/>
  <c r="AL152" i="4"/>
  <c r="BR152" i="4" s="1"/>
  <c r="BP23" i="33"/>
  <c r="AJ145" i="4"/>
  <c r="BP145" i="4" s="1"/>
  <c r="BN8" i="33"/>
  <c r="BG10" i="33"/>
  <c r="AC147" i="4"/>
  <c r="BI147" i="4" s="1"/>
  <c r="AN150" i="4"/>
  <c r="BT150" i="4" s="1"/>
  <c r="BR13" i="33"/>
  <c r="BH27" i="33"/>
  <c r="AD156" i="4"/>
  <c r="BJ156" i="4" s="1"/>
  <c r="BJ12" i="33"/>
  <c r="AF149" i="4"/>
  <c r="BL149" i="4" s="1"/>
  <c r="BJ14" i="33"/>
  <c r="AF151" i="4"/>
  <c r="BL151" i="4" s="1"/>
  <c r="Y151" i="4"/>
  <c r="BE151" i="4" s="1"/>
  <c r="BC14" i="33"/>
  <c r="Y149" i="4"/>
  <c r="BE149" i="4" s="1"/>
  <c r="BC12" i="33"/>
  <c r="BF23" i="33"/>
  <c r="AB152" i="4"/>
  <c r="BH152" i="4" s="1"/>
  <c r="AL16" i="33"/>
  <c r="AM16" i="33" s="1"/>
  <c r="AO16" i="33"/>
  <c r="BT16" i="33" s="1"/>
  <c r="Q152" i="4"/>
  <c r="AW152" i="4" s="1"/>
  <c r="AU23" i="33"/>
  <c r="BF8" i="33"/>
  <c r="AB145" i="4"/>
  <c r="BH145" i="4" s="1"/>
  <c r="AQ14" i="33"/>
  <c r="M151" i="4"/>
  <c r="AS151" i="4" s="1"/>
  <c r="BB28" i="33"/>
  <c r="X157" i="4"/>
  <c r="BD157" i="4" s="1"/>
  <c r="AR14" i="33"/>
  <c r="N151" i="4"/>
  <c r="AT151" i="4" s="1"/>
  <c r="AL5" i="33"/>
  <c r="AM5" i="33" s="1"/>
  <c r="K142" i="4"/>
  <c r="AO5" i="33"/>
  <c r="N156" i="4"/>
  <c r="AT156" i="4" s="1"/>
  <c r="AR27" i="33"/>
  <c r="AM144" i="4"/>
  <c r="BS144" i="4" s="1"/>
  <c r="BQ7" i="33"/>
  <c r="AH146" i="4"/>
  <c r="BN146" i="4" s="1"/>
  <c r="BL9" i="33"/>
  <c r="AO155" i="4"/>
  <c r="BU155" i="4" s="1"/>
  <c r="BS26" i="33"/>
  <c r="AE7" i="35"/>
  <c r="T8" i="35"/>
  <c r="Q7" i="35"/>
  <c r="L11" i="3"/>
  <c r="AB8" i="35"/>
  <c r="S7" i="35"/>
  <c r="H7" i="35"/>
  <c r="AA8" i="35"/>
  <c r="AG8" i="35"/>
  <c r="L8" i="35"/>
  <c r="AH8" i="35"/>
  <c r="N7" i="35"/>
  <c r="H8" i="35"/>
  <c r="D8" i="35"/>
  <c r="J7" i="35"/>
  <c r="X7" i="35"/>
  <c r="M7" i="35"/>
  <c r="L12" i="3"/>
  <c r="V7" i="35"/>
  <c r="M12" i="3"/>
  <c r="AE8" i="35"/>
  <c r="F7" i="35"/>
  <c r="V8" i="35"/>
  <c r="AA7" i="35"/>
  <c r="M8" i="35"/>
  <c r="Y8" i="35"/>
  <c r="Y7" i="35"/>
  <c r="E8" i="35"/>
  <c r="U7" i="35"/>
  <c r="T7" i="35"/>
  <c r="AD8" i="35"/>
  <c r="K8" i="35"/>
  <c r="W8" i="35"/>
  <c r="N8" i="35"/>
  <c r="R8" i="35"/>
  <c r="D9" i="35"/>
  <c r="P7" i="35"/>
  <c r="D5" i="35"/>
  <c r="G7" i="35"/>
  <c r="F8" i="35"/>
  <c r="Q8" i="35"/>
  <c r="K7" i="35"/>
  <c r="AG7" i="35"/>
  <c r="O8" i="35"/>
  <c r="AD7" i="35"/>
  <c r="AF8" i="35"/>
  <c r="R7" i="35"/>
  <c r="Z7" i="35"/>
  <c r="AB7" i="35"/>
  <c r="AC8" i="35"/>
  <c r="W7" i="35"/>
  <c r="AF7" i="35"/>
  <c r="D10" i="35"/>
  <c r="I8" i="35"/>
  <c r="J8" i="35"/>
  <c r="S8" i="35"/>
  <c r="L7" i="35"/>
  <c r="D7" i="35"/>
  <c r="Z8" i="35"/>
  <c r="G8" i="35"/>
  <c r="I7" i="35"/>
  <c r="M11" i="3"/>
  <c r="AH7" i="35"/>
  <c r="X8" i="35"/>
  <c r="E7" i="35"/>
  <c r="D6" i="35"/>
  <c r="U8" i="35"/>
  <c r="O7" i="35"/>
  <c r="AC7" i="35"/>
  <c r="P8" i="35"/>
  <c r="BV147" i="4" l="1"/>
  <c r="BV143" i="4"/>
  <c r="BE11" i="34"/>
  <c r="DE10" i="34"/>
  <c r="AC11" i="35"/>
  <c r="AC26" i="35" s="1"/>
  <c r="BA10" i="34"/>
  <c r="O11" i="35"/>
  <c r="O26" i="35" s="1"/>
  <c r="BY11" i="34"/>
  <c r="AI6" i="35"/>
  <c r="I9" i="34"/>
  <c r="L9" i="34" s="1"/>
  <c r="M10" i="34"/>
  <c r="E11" i="35"/>
  <c r="E26" i="35" s="1"/>
  <c r="CK11" i="34"/>
  <c r="DY10" i="34"/>
  <c r="AH11" i="35"/>
  <c r="AH26" i="35" s="1"/>
  <c r="M15" i="3"/>
  <c r="Q11" i="3"/>
  <c r="S11" i="3" s="1"/>
  <c r="AC10" i="34"/>
  <c r="I11" i="35"/>
  <c r="I26" i="35" s="1"/>
  <c r="U11" i="34"/>
  <c r="CS11" i="34"/>
  <c r="AI7" i="35"/>
  <c r="I10" i="34"/>
  <c r="AO10" i="34"/>
  <c r="L11" i="35"/>
  <c r="L26" i="35" s="1"/>
  <c r="BQ11" i="34"/>
  <c r="AG11" i="34"/>
  <c r="AC11" i="34"/>
  <c r="I13" i="34"/>
  <c r="AI10" i="35"/>
  <c r="DQ10" i="34"/>
  <c r="AF11" i="35"/>
  <c r="AF26" i="35" s="1"/>
  <c r="CG10" i="34"/>
  <c r="W11" i="35"/>
  <c r="W26" i="35" s="1"/>
  <c r="DE11" i="34"/>
  <c r="DE14" i="34" s="1"/>
  <c r="DE29" i="34" s="1"/>
  <c r="DA10" i="34"/>
  <c r="AB11" i="35"/>
  <c r="AB26" i="35" s="1"/>
  <c r="CS10" i="34"/>
  <c r="Z11" i="35"/>
  <c r="Z26" i="35" s="1"/>
  <c r="BM10" i="34"/>
  <c r="R11" i="35"/>
  <c r="R26" i="35" s="1"/>
  <c r="DQ11" i="34"/>
  <c r="DQ14" i="34" s="1"/>
  <c r="DQ29" i="34" s="1"/>
  <c r="DI10" i="34"/>
  <c r="AD11" i="35"/>
  <c r="AD26" i="35" s="1"/>
  <c r="BA11" i="34"/>
  <c r="DU10" i="34"/>
  <c r="AG11" i="35"/>
  <c r="AG26" i="35" s="1"/>
  <c r="AK10" i="34"/>
  <c r="K11" i="35"/>
  <c r="K26" i="35" s="1"/>
  <c r="BI11" i="34"/>
  <c r="Q11" i="34"/>
  <c r="U10" i="34"/>
  <c r="G11" i="35"/>
  <c r="G26" i="35" s="1"/>
  <c r="AI5" i="35"/>
  <c r="I8" i="34"/>
  <c r="D11" i="35"/>
  <c r="D26" i="35" s="1"/>
  <c r="BE10" i="34"/>
  <c r="P11" i="35"/>
  <c r="P26" i="35" s="1"/>
  <c r="AI9" i="35"/>
  <c r="I12" i="34"/>
  <c r="L12" i="34" s="1"/>
  <c r="BM11" i="34"/>
  <c r="AW11" i="34"/>
  <c r="CG11" i="34"/>
  <c r="AK11" i="34"/>
  <c r="DI11" i="34"/>
  <c r="BU10" i="34"/>
  <c r="BU14" i="34" s="1"/>
  <c r="BU29" i="34" s="1"/>
  <c r="T11" i="35"/>
  <c r="T26" i="35" s="1"/>
  <c r="BY10" i="34"/>
  <c r="BY14" i="34" s="1"/>
  <c r="BY29" i="34" s="1"/>
  <c r="U11" i="35"/>
  <c r="U26" i="35" s="1"/>
  <c r="M11" i="34"/>
  <c r="CO10" i="34"/>
  <c r="Y11" i="35"/>
  <c r="Y26" i="35" s="1"/>
  <c r="CO11" i="34"/>
  <c r="AS11" i="34"/>
  <c r="CW10" i="34"/>
  <c r="AA11" i="35"/>
  <c r="AA26" i="35" s="1"/>
  <c r="CC11" i="34"/>
  <c r="Q10" i="34"/>
  <c r="Q14" i="34" s="1"/>
  <c r="Q29" i="34" s="1"/>
  <c r="F11" i="35"/>
  <c r="F26" i="35" s="1"/>
  <c r="DM11" i="34"/>
  <c r="Q12" i="3"/>
  <c r="S12" i="3" s="1"/>
  <c r="CC10" i="34"/>
  <c r="V11" i="35"/>
  <c r="V26" i="35" s="1"/>
  <c r="P12" i="3"/>
  <c r="AS10" i="34"/>
  <c r="M11" i="35"/>
  <c r="M26" i="35" s="1"/>
  <c r="CK10" i="34"/>
  <c r="X11" i="35"/>
  <c r="X26" i="35" s="1"/>
  <c r="AG10" i="34"/>
  <c r="AG14" i="34" s="1"/>
  <c r="AG29" i="34" s="1"/>
  <c r="J11" i="35"/>
  <c r="J26" i="35" s="1"/>
  <c r="I11" i="34"/>
  <c r="AI8" i="35"/>
  <c r="Y11" i="34"/>
  <c r="AW10" i="34"/>
  <c r="N11" i="35"/>
  <c r="N26" i="35" s="1"/>
  <c r="DY11" i="34"/>
  <c r="AO11" i="34"/>
  <c r="DU11" i="34"/>
  <c r="CW11" i="34"/>
  <c r="Y10" i="34"/>
  <c r="H11" i="35"/>
  <c r="H26" i="35" s="1"/>
  <c r="BQ10" i="34"/>
  <c r="S11" i="35"/>
  <c r="S26" i="35" s="1"/>
  <c r="DA11" i="34"/>
  <c r="P11" i="3"/>
  <c r="L15" i="3"/>
  <c r="BI10" i="34"/>
  <c r="Q11" i="35"/>
  <c r="Q26" i="35" s="1"/>
  <c r="BU11" i="34"/>
  <c r="DM10" i="34"/>
  <c r="AE11" i="35"/>
  <c r="AE26" i="35" s="1"/>
  <c r="AV140" i="4"/>
  <c r="P161" i="4"/>
  <c r="BV144" i="4"/>
  <c r="BV152" i="4"/>
  <c r="BV146" i="4"/>
  <c r="AK161" i="4"/>
  <c r="BQ140" i="4"/>
  <c r="BV148" i="4"/>
  <c r="BK142" i="4"/>
  <c r="AE162" i="4"/>
  <c r="AJ161" i="4"/>
  <c r="BP140" i="4"/>
  <c r="BT29" i="33"/>
  <c r="BT3" i="33"/>
  <c r="CF8" i="34"/>
  <c r="DP8" i="34"/>
  <c r="BD8" i="34"/>
  <c r="CZ8" i="34"/>
  <c r="BU140" i="4"/>
  <c r="AO161" i="4"/>
  <c r="BF142" i="4"/>
  <c r="Z162" i="4"/>
  <c r="BT12" i="33"/>
  <c r="BT7" i="33"/>
  <c r="Q162" i="4"/>
  <c r="AW142" i="4"/>
  <c r="AV142" i="4"/>
  <c r="P162" i="4"/>
  <c r="BT8" i="33"/>
  <c r="AM161" i="4"/>
  <c r="BS140" i="4"/>
  <c r="BJ140" i="4"/>
  <c r="AD161" i="4"/>
  <c r="BT14" i="33"/>
  <c r="BT11" i="33"/>
  <c r="AI161" i="4"/>
  <c r="BO140" i="4"/>
  <c r="AG161" i="4"/>
  <c r="BM140" i="4"/>
  <c r="AM162" i="4"/>
  <c r="BS142" i="4"/>
  <c r="BT4" i="33"/>
  <c r="CN8" i="34"/>
  <c r="AB8" i="34"/>
  <c r="BT27" i="33"/>
  <c r="AZ8" i="34"/>
  <c r="AQ142" i="4"/>
  <c r="K162" i="4"/>
  <c r="BV149" i="4"/>
  <c r="AT142" i="4"/>
  <c r="N162" i="4"/>
  <c r="BT50" i="33"/>
  <c r="BV145" i="4"/>
  <c r="BV153" i="4"/>
  <c r="V162" i="4"/>
  <c r="BB142" i="4"/>
  <c r="BM142" i="4"/>
  <c r="AG162" i="4"/>
  <c r="BT13" i="33"/>
  <c r="AN8" i="34"/>
  <c r="BH8" i="34"/>
  <c r="BE14" i="34"/>
  <c r="BE29" i="34" s="1"/>
  <c r="BB140" i="4"/>
  <c r="V161" i="4"/>
  <c r="BD142" i="4"/>
  <c r="X162" i="4"/>
  <c r="BV151" i="4"/>
  <c r="AJ162" i="4"/>
  <c r="BP142" i="4"/>
  <c r="W161" i="4"/>
  <c r="BC140" i="4"/>
  <c r="Y161" i="4"/>
  <c r="BE140" i="4"/>
  <c r="BV150" i="4"/>
  <c r="BX8" i="34"/>
  <c r="AF8" i="34"/>
  <c r="BL8" i="34"/>
  <c r="AV8" i="34"/>
  <c r="P8" i="34"/>
  <c r="BT23" i="33"/>
  <c r="BT25" i="33"/>
  <c r="BE142" i="4"/>
  <c r="Y162" i="4"/>
  <c r="BA142" i="4"/>
  <c r="U162" i="4"/>
  <c r="BT24" i="33"/>
  <c r="BT31" i="33"/>
  <c r="BT15" i="33"/>
  <c r="DL8" i="34"/>
  <c r="DI14" i="34"/>
  <c r="DI29" i="34" s="1"/>
  <c r="DD8" i="34"/>
  <c r="BT9" i="33"/>
  <c r="AR140" i="4"/>
  <c r="L161" i="4"/>
  <c r="M162" i="4"/>
  <c r="AS142" i="4"/>
  <c r="AT140" i="4"/>
  <c r="N161" i="4"/>
  <c r="AZ142" i="4"/>
  <c r="T162" i="4"/>
  <c r="BJ142" i="4"/>
  <c r="AD162" i="4"/>
  <c r="R162" i="4"/>
  <c r="AX142" i="4"/>
  <c r="AK162" i="4"/>
  <c r="BQ142" i="4"/>
  <c r="BG140" i="4"/>
  <c r="AA161" i="4"/>
  <c r="BH140" i="4"/>
  <c r="AB161" i="4"/>
  <c r="AR142" i="4"/>
  <c r="L162" i="4"/>
  <c r="AF161" i="4"/>
  <c r="BL140" i="4"/>
  <c r="AE161" i="4"/>
  <c r="AE171" i="4" s="1"/>
  <c r="BK140" i="4"/>
  <c r="Q161" i="4"/>
  <c r="AW140" i="4"/>
  <c r="AR8" i="34"/>
  <c r="T8" i="34"/>
  <c r="DH8" i="34"/>
  <c r="DX8" i="34"/>
  <c r="R161" i="4"/>
  <c r="AX140" i="4"/>
  <c r="AH161" i="4"/>
  <c r="BN140" i="4"/>
  <c r="BT26" i="33"/>
  <c r="O162" i="4"/>
  <c r="AU142" i="4"/>
  <c r="BV157" i="4"/>
  <c r="U161" i="4"/>
  <c r="BA140" i="4"/>
  <c r="BU142" i="4"/>
  <c r="AO162" i="4"/>
  <c r="BL142" i="4"/>
  <c r="AF162" i="4"/>
  <c r="AN162" i="4"/>
  <c r="BT142" i="4"/>
  <c r="CB8" i="34"/>
  <c r="BP8" i="34"/>
  <c r="BT5" i="33"/>
  <c r="BH142" i="4"/>
  <c r="AB162" i="4"/>
  <c r="AQ141" i="4"/>
  <c r="K161" i="4"/>
  <c r="BV155" i="4"/>
  <c r="BI142" i="4"/>
  <c r="AC162" i="4"/>
  <c r="M161" i="4"/>
  <c r="AS140" i="4"/>
  <c r="BR142" i="4"/>
  <c r="AL162" i="4"/>
  <c r="BN142" i="4"/>
  <c r="AH162" i="4"/>
  <c r="AC161" i="4"/>
  <c r="BI140" i="4"/>
  <c r="AZ140" i="4"/>
  <c r="T161" i="4"/>
  <c r="Z161" i="4"/>
  <c r="BF140" i="4"/>
  <c r="AJ8" i="34"/>
  <c r="BT8" i="34"/>
  <c r="CR8" i="34"/>
  <c r="BT6" i="33"/>
  <c r="BT28" i="33"/>
  <c r="AY142" i="4"/>
  <c r="S162" i="4"/>
  <c r="AA162" i="4"/>
  <c r="BG142" i="4"/>
  <c r="AL161" i="4"/>
  <c r="BR140" i="4"/>
  <c r="BV156" i="4"/>
  <c r="X8" i="34"/>
  <c r="EB8" i="34"/>
  <c r="X161" i="4"/>
  <c r="X171" i="4" s="1"/>
  <c r="BD140" i="4"/>
  <c r="BT10" i="33"/>
  <c r="BO142" i="4"/>
  <c r="AI162" i="4"/>
  <c r="AN161" i="4"/>
  <c r="BT140" i="4"/>
  <c r="S161" i="4"/>
  <c r="AY140" i="4"/>
  <c r="BC142" i="4"/>
  <c r="W162" i="4"/>
  <c r="BV154" i="4"/>
  <c r="O161" i="4"/>
  <c r="AU140" i="4"/>
  <c r="CJ8" i="34"/>
  <c r="CV8" i="34"/>
  <c r="DT8" i="34"/>
  <c r="AC159" i="35"/>
  <c r="AC57" i="35"/>
  <c r="W159" i="35"/>
  <c r="W57" i="35"/>
  <c r="AD58" i="35"/>
  <c r="AD160" i="35"/>
  <c r="K10" i="21"/>
  <c r="J57" i="35"/>
  <c r="J159" i="35"/>
  <c r="AA159" i="35"/>
  <c r="AA57" i="35"/>
  <c r="AG58" i="35"/>
  <c r="AG160" i="35"/>
  <c r="S159" i="35"/>
  <c r="S57" i="35"/>
  <c r="T58" i="35"/>
  <c r="T160" i="35"/>
  <c r="F159" i="35"/>
  <c r="F57" i="35"/>
  <c r="AE159" i="35"/>
  <c r="AE57" i="35"/>
  <c r="AG57" i="35"/>
  <c r="AG159" i="35"/>
  <c r="AB58" i="35"/>
  <c r="AB160" i="35"/>
  <c r="I159" i="35"/>
  <c r="I57" i="35"/>
  <c r="S160" i="35"/>
  <c r="S58" i="35"/>
  <c r="Q58" i="35"/>
  <c r="Q160" i="35"/>
  <c r="N58" i="35"/>
  <c r="N160" i="35"/>
  <c r="T57" i="35"/>
  <c r="T159" i="35"/>
  <c r="F58" i="35"/>
  <c r="F160" i="35"/>
  <c r="V160" i="35"/>
  <c r="V58" i="35"/>
  <c r="O58" i="35"/>
  <c r="O160" i="35"/>
  <c r="G159" i="35"/>
  <c r="G57" i="35"/>
  <c r="U159" i="35"/>
  <c r="U57" i="35"/>
  <c r="H58" i="35"/>
  <c r="H160" i="35"/>
  <c r="AE160" i="35"/>
  <c r="AE58" i="35"/>
  <c r="Y58" i="35"/>
  <c r="Y160" i="35"/>
  <c r="Z160" i="35"/>
  <c r="Z58" i="35"/>
  <c r="L57" i="35"/>
  <c r="L159" i="35"/>
  <c r="N159" i="35"/>
  <c r="N57" i="35"/>
  <c r="U58" i="35"/>
  <c r="U160" i="35"/>
  <c r="AF57" i="35"/>
  <c r="AF159" i="35"/>
  <c r="O57" i="35"/>
  <c r="O159" i="35"/>
  <c r="AB57" i="35"/>
  <c r="AB159" i="35"/>
  <c r="AC58" i="35"/>
  <c r="AC160" i="35"/>
  <c r="M160" i="35"/>
  <c r="M58" i="35"/>
  <c r="E160" i="35"/>
  <c r="E58" i="35"/>
  <c r="AA160" i="35"/>
  <c r="AA58" i="35"/>
  <c r="P58" i="35"/>
  <c r="P160" i="35"/>
  <c r="J160" i="35"/>
  <c r="J58" i="35"/>
  <c r="D160" i="35"/>
  <c r="D58" i="35"/>
  <c r="E159" i="35"/>
  <c r="E57" i="35"/>
  <c r="AD159" i="35"/>
  <c r="AD57" i="35"/>
  <c r="I160" i="35"/>
  <c r="I58" i="35"/>
  <c r="Z57" i="35"/>
  <c r="Z159" i="35"/>
  <c r="P159" i="35"/>
  <c r="P57" i="35"/>
  <c r="W58" i="35"/>
  <c r="W160" i="35"/>
  <c r="AH58" i="35"/>
  <c r="AH160" i="35"/>
  <c r="Y57" i="35"/>
  <c r="Y159" i="35"/>
  <c r="M57" i="35"/>
  <c r="M159" i="35"/>
  <c r="L160" i="35"/>
  <c r="L58" i="35"/>
  <c r="Q159" i="35"/>
  <c r="Q57" i="35"/>
  <c r="H57" i="35"/>
  <c r="H159" i="35"/>
  <c r="AH57" i="35"/>
  <c r="AH159" i="35"/>
  <c r="R58" i="35"/>
  <c r="R160" i="35"/>
  <c r="D159" i="35"/>
  <c r="D57" i="35"/>
  <c r="V159" i="35"/>
  <c r="V57" i="35"/>
  <c r="X58" i="35"/>
  <c r="X160" i="35"/>
  <c r="AF160" i="35"/>
  <c r="AF58" i="35"/>
  <c r="G58" i="35"/>
  <c r="G160" i="35"/>
  <c r="R57" i="35"/>
  <c r="R159" i="35"/>
  <c r="K58" i="35"/>
  <c r="K160" i="35"/>
  <c r="X159" i="35"/>
  <c r="X57" i="35"/>
  <c r="K57" i="35"/>
  <c r="K159" i="35"/>
  <c r="E13" i="34" l="1"/>
  <c r="G13" i="34" s="1"/>
  <c r="Y14" i="34"/>
  <c r="Y29" i="34" s="1"/>
  <c r="U14" i="34"/>
  <c r="U29" i="34" s="1"/>
  <c r="BM14" i="34"/>
  <c r="BM29" i="34" s="1"/>
  <c r="CK14" i="34"/>
  <c r="CK29" i="34" s="1"/>
  <c r="CW14" i="34"/>
  <c r="CW29" i="34" s="1"/>
  <c r="BI14" i="34"/>
  <c r="BI29" i="34" s="1"/>
  <c r="CO14" i="34"/>
  <c r="CO29" i="34" s="1"/>
  <c r="E12" i="34"/>
  <c r="G12" i="34" s="1"/>
  <c r="E10" i="34"/>
  <c r="E9" i="34"/>
  <c r="G9" i="34" s="1"/>
  <c r="E11" i="34"/>
  <c r="AH171" i="4"/>
  <c r="Z171" i="4"/>
  <c r="CG14" i="34"/>
  <c r="CG29" i="34" s="1"/>
  <c r="AC14" i="34"/>
  <c r="AC29" i="34" s="1"/>
  <c r="BA14" i="34"/>
  <c r="BA29" i="34" s="1"/>
  <c r="Q171" i="4"/>
  <c r="DM14" i="34"/>
  <c r="DM29" i="34" s="1"/>
  <c r="AK14" i="34"/>
  <c r="AK29" i="34" s="1"/>
  <c r="DA14" i="34"/>
  <c r="DA29" i="34" s="1"/>
  <c r="M14" i="34"/>
  <c r="M29" i="34" s="1"/>
  <c r="AB171" i="4"/>
  <c r="CC14" i="34"/>
  <c r="CC29" i="34" s="1"/>
  <c r="M171" i="4"/>
  <c r="Y171" i="4"/>
  <c r="T171" i="4"/>
  <c r="N171" i="4"/>
  <c r="AJ171" i="4"/>
  <c r="DU14" i="34"/>
  <c r="DU29" i="34" s="1"/>
  <c r="AS14" i="34"/>
  <c r="AS29" i="34" s="1"/>
  <c r="AW14" i="34"/>
  <c r="AW29" i="34" s="1"/>
  <c r="BQ14" i="34"/>
  <c r="BQ29" i="34" s="1"/>
  <c r="DY14" i="34"/>
  <c r="DY29" i="34" s="1"/>
  <c r="K183" i="35"/>
  <c r="AM10" i="34"/>
  <c r="K163" i="35"/>
  <c r="K61" i="35"/>
  <c r="X61" i="35"/>
  <c r="X183" i="35"/>
  <c r="CM10" i="34"/>
  <c r="CN10" i="34" s="1"/>
  <c r="X163" i="35"/>
  <c r="AM11" i="34"/>
  <c r="AN11" i="34" s="1"/>
  <c r="K184" i="35"/>
  <c r="R183" i="35"/>
  <c r="R163" i="35"/>
  <c r="BO10" i="34"/>
  <c r="BP10" i="34" s="1"/>
  <c r="R61" i="35"/>
  <c r="W11" i="34"/>
  <c r="X11" i="34" s="1"/>
  <c r="G184" i="35"/>
  <c r="AF184" i="35"/>
  <c r="DS11" i="34"/>
  <c r="DT11" i="34" s="1"/>
  <c r="CM11" i="34"/>
  <c r="CN11" i="34" s="1"/>
  <c r="X184" i="35"/>
  <c r="V61" i="35"/>
  <c r="CE10" i="34"/>
  <c r="V163" i="35"/>
  <c r="V183" i="35"/>
  <c r="AI57" i="35"/>
  <c r="D61" i="35"/>
  <c r="D163" i="35"/>
  <c r="D183" i="35"/>
  <c r="AI159" i="35"/>
  <c r="K10" i="34"/>
  <c r="L10" i="34" s="1"/>
  <c r="BO11" i="34"/>
  <c r="BP11" i="34" s="1"/>
  <c r="R184" i="35"/>
  <c r="AH163" i="35"/>
  <c r="AH183" i="35"/>
  <c r="EA10" i="34"/>
  <c r="AH61" i="35"/>
  <c r="H183" i="35"/>
  <c r="H163" i="35"/>
  <c r="AA10" i="34"/>
  <c r="AB10" i="34" s="1"/>
  <c r="H61" i="35"/>
  <c r="Q61" i="35"/>
  <c r="Q183" i="35"/>
  <c r="Q163" i="35"/>
  <c r="BK10" i="34"/>
  <c r="AQ11" i="34"/>
  <c r="AR11" i="34" s="1"/>
  <c r="L184" i="35"/>
  <c r="M163" i="35"/>
  <c r="M183" i="35"/>
  <c r="AU10" i="34"/>
  <c r="M61" i="35"/>
  <c r="Y163" i="35"/>
  <c r="Y183" i="35"/>
  <c r="CQ10" i="34"/>
  <c r="Y61" i="35"/>
  <c r="EA11" i="34"/>
  <c r="EB11" i="34" s="1"/>
  <c r="AH184" i="35"/>
  <c r="W184" i="35"/>
  <c r="CI11" i="34"/>
  <c r="CJ11" i="34" s="1"/>
  <c r="P61" i="35"/>
  <c r="P163" i="35"/>
  <c r="BG10" i="34"/>
  <c r="P183" i="35"/>
  <c r="Z163" i="35"/>
  <c r="CU10" i="34"/>
  <c r="Z183" i="35"/>
  <c r="Z61" i="35"/>
  <c r="AE11" i="34"/>
  <c r="AF11" i="34" s="1"/>
  <c r="I184" i="35"/>
  <c r="AD61" i="35"/>
  <c r="DK10" i="34"/>
  <c r="AD183" i="35"/>
  <c r="AD163" i="35"/>
  <c r="E61" i="35"/>
  <c r="O10" i="34"/>
  <c r="P10" i="34" s="1"/>
  <c r="E183" i="35"/>
  <c r="E163" i="35"/>
  <c r="AI58" i="35"/>
  <c r="K11" i="34"/>
  <c r="L11" i="34" s="1"/>
  <c r="D184" i="35"/>
  <c r="AI160" i="35"/>
  <c r="AI11" i="34"/>
  <c r="AJ11" i="34" s="1"/>
  <c r="J184" i="35"/>
  <c r="BG11" i="34"/>
  <c r="BH11" i="34" s="1"/>
  <c r="P184" i="35"/>
  <c r="CY11" i="34"/>
  <c r="CZ11" i="34" s="1"/>
  <c r="AA184" i="35"/>
  <c r="O11" i="34"/>
  <c r="P11" i="34" s="1"/>
  <c r="E184" i="35"/>
  <c r="M184" i="35"/>
  <c r="AU11" i="34"/>
  <c r="AV11" i="34" s="1"/>
  <c r="AC184" i="35"/>
  <c r="DG11" i="34"/>
  <c r="DH11" i="34" s="1"/>
  <c r="DC10" i="34"/>
  <c r="AB183" i="35"/>
  <c r="AB163" i="35"/>
  <c r="AB61" i="35"/>
  <c r="BC10" i="34"/>
  <c r="O163" i="35"/>
  <c r="O183" i="35"/>
  <c r="O61" i="35"/>
  <c r="DS10" i="34"/>
  <c r="AF163" i="35"/>
  <c r="AF183" i="35"/>
  <c r="AF61" i="35"/>
  <c r="U184" i="35"/>
  <c r="CA11" i="34"/>
  <c r="CB11" i="34" s="1"/>
  <c r="N61" i="35"/>
  <c r="N183" i="35"/>
  <c r="N163" i="35"/>
  <c r="AY10" i="34"/>
  <c r="AZ10" i="34" s="1"/>
  <c r="L163" i="35"/>
  <c r="L183" i="35"/>
  <c r="AQ10" i="34"/>
  <c r="AQ14" i="34" s="1"/>
  <c r="AQ29" i="34" s="1"/>
  <c r="L61" i="35"/>
  <c r="CU11" i="34"/>
  <c r="CV11" i="34" s="1"/>
  <c r="Z184" i="35"/>
  <c r="Y184" i="35"/>
  <c r="CQ11" i="34"/>
  <c r="CR11" i="34" s="1"/>
  <c r="AE184" i="35"/>
  <c r="DO11" i="34"/>
  <c r="DP11" i="34" s="1"/>
  <c r="H184" i="35"/>
  <c r="AA11" i="34"/>
  <c r="AB11" i="34" s="1"/>
  <c r="U61" i="35"/>
  <c r="U183" i="35"/>
  <c r="U163" i="35"/>
  <c r="CA10" i="34"/>
  <c r="G61" i="35"/>
  <c r="W10" i="34"/>
  <c r="X10" i="34" s="1"/>
  <c r="X14" i="34" s="1"/>
  <c r="X29" i="34" s="1"/>
  <c r="G183" i="35"/>
  <c r="G163" i="35"/>
  <c r="O184" i="35"/>
  <c r="BC11" i="34"/>
  <c r="BD11" i="34" s="1"/>
  <c r="V184" i="35"/>
  <c r="CE11" i="34"/>
  <c r="CF11" i="34" s="1"/>
  <c r="F184" i="35"/>
  <c r="S11" i="34"/>
  <c r="T11" i="34" s="1"/>
  <c r="T183" i="35"/>
  <c r="BW10" i="34"/>
  <c r="BX10" i="34" s="1"/>
  <c r="T163" i="35"/>
  <c r="T61" i="35"/>
  <c r="AY11" i="34"/>
  <c r="AZ11" i="34" s="1"/>
  <c r="N184" i="35"/>
  <c r="Q184" i="35"/>
  <c r="BK11" i="34"/>
  <c r="BL11" i="34" s="1"/>
  <c r="BS11" i="34"/>
  <c r="BT11" i="34" s="1"/>
  <c r="S184" i="35"/>
  <c r="I61" i="35"/>
  <c r="I183" i="35"/>
  <c r="I163" i="35"/>
  <c r="AE10" i="34"/>
  <c r="DC11" i="34"/>
  <c r="DD11" i="34" s="1"/>
  <c r="AB184" i="35"/>
  <c r="AG163" i="35"/>
  <c r="DW10" i="34"/>
  <c r="AG183" i="35"/>
  <c r="AG61" i="35"/>
  <c r="AE61" i="35"/>
  <c r="AE163" i="35"/>
  <c r="DO10" i="34"/>
  <c r="AE183" i="35"/>
  <c r="F61" i="35"/>
  <c r="F183" i="35"/>
  <c r="F163" i="35"/>
  <c r="S10" i="34"/>
  <c r="S14" i="34" s="1"/>
  <c r="S29" i="34" s="1"/>
  <c r="T184" i="35"/>
  <c r="BW11" i="34"/>
  <c r="BX11" i="34" s="1"/>
  <c r="S61" i="35"/>
  <c r="S163" i="35"/>
  <c r="BS10" i="34"/>
  <c r="BS14" i="34" s="1"/>
  <c r="BS29" i="34" s="1"/>
  <c r="S183" i="35"/>
  <c r="DW11" i="34"/>
  <c r="DX11" i="34" s="1"/>
  <c r="AG184" i="35"/>
  <c r="AA61" i="35"/>
  <c r="AA183" i="35"/>
  <c r="CY10" i="34"/>
  <c r="CZ10" i="34" s="1"/>
  <c r="AA163" i="35"/>
  <c r="J163" i="35"/>
  <c r="J183" i="35"/>
  <c r="AI10" i="34"/>
  <c r="AJ10" i="34" s="1"/>
  <c r="AJ14" i="34" s="1"/>
  <c r="AJ29" i="34" s="1"/>
  <c r="J61" i="35"/>
  <c r="K19" i="21"/>
  <c r="M19" i="21" s="1"/>
  <c r="AD184" i="35"/>
  <c r="DK11" i="34"/>
  <c r="DL11" i="34" s="1"/>
  <c r="W61" i="35"/>
  <c r="CI10" i="34"/>
  <c r="CJ10" i="34" s="1"/>
  <c r="CJ14" i="34" s="1"/>
  <c r="CJ29" i="34" s="1"/>
  <c r="W163" i="35"/>
  <c r="W183" i="35"/>
  <c r="AC61" i="35"/>
  <c r="AC163" i="35"/>
  <c r="AC183" i="35"/>
  <c r="DG10" i="34"/>
  <c r="DH10" i="34" s="1"/>
  <c r="AM171" i="4"/>
  <c r="DD10" i="34"/>
  <c r="O171" i="4"/>
  <c r="BV141" i="4"/>
  <c r="AC171" i="4"/>
  <c r="AF171" i="4"/>
  <c r="H162" i="4"/>
  <c r="P15" i="3"/>
  <c r="L29" i="3"/>
  <c r="P29" i="3" s="1"/>
  <c r="BV140" i="4"/>
  <c r="W171" i="4"/>
  <c r="BV142" i="4"/>
  <c r="N12" i="3" s="1"/>
  <c r="R12" i="3" s="1"/>
  <c r="T12" i="3" s="1"/>
  <c r="AG171" i="4"/>
  <c r="AK171" i="4"/>
  <c r="R171" i="4"/>
  <c r="U171" i="4"/>
  <c r="CV10" i="34"/>
  <c r="CV14" i="34" s="1"/>
  <c r="CV29" i="34" s="1"/>
  <c r="AI171" i="4"/>
  <c r="I14" i="34"/>
  <c r="I29" i="34" s="1"/>
  <c r="L8" i="34"/>
  <c r="DT10" i="34"/>
  <c r="DT14" i="34" s="1"/>
  <c r="DT29" i="34" s="1"/>
  <c r="H161" i="4"/>
  <c r="K171" i="4"/>
  <c r="S171" i="4"/>
  <c r="E8" i="34"/>
  <c r="G8" i="34" s="1"/>
  <c r="AI11" i="35"/>
  <c r="AF10" i="34"/>
  <c r="P171" i="4"/>
  <c r="AA171" i="4"/>
  <c r="AN171" i="4"/>
  <c r="AL171" i="4"/>
  <c r="AO14" i="34"/>
  <c r="AO29" i="34" s="1"/>
  <c r="AD171" i="4"/>
  <c r="M29" i="3"/>
  <c r="Q29" i="3" s="1"/>
  <c r="S29" i="3" s="1"/>
  <c r="Q15" i="3"/>
  <c r="S15" i="3" s="1"/>
  <c r="CS14" i="34"/>
  <c r="CS29" i="34" s="1"/>
  <c r="L171" i="4"/>
  <c r="V171" i="4"/>
  <c r="AO171" i="4"/>
  <c r="DH14" i="34" l="1"/>
  <c r="DH29" i="34" s="1"/>
  <c r="CN14" i="34"/>
  <c r="CN29" i="34" s="1"/>
  <c r="DS14" i="34"/>
  <c r="DS29" i="34" s="1"/>
  <c r="AR10" i="34"/>
  <c r="AR14" i="34" s="1"/>
  <c r="AR29" i="34" s="1"/>
  <c r="AZ14" i="34"/>
  <c r="AZ29" i="34" s="1"/>
  <c r="DD14" i="34"/>
  <c r="DD29" i="34" s="1"/>
  <c r="BG14" i="34"/>
  <c r="BG29" i="34" s="1"/>
  <c r="BP14" i="34"/>
  <c r="BP29" i="34" s="1"/>
  <c r="L14" i="34"/>
  <c r="L29" i="34" s="1"/>
  <c r="P14" i="34"/>
  <c r="P29" i="34" s="1"/>
  <c r="W14" i="34"/>
  <c r="W29" i="34" s="1"/>
  <c r="BT10" i="34"/>
  <c r="BT14" i="34" s="1"/>
  <c r="BT29" i="34" s="1"/>
  <c r="AE14" i="34"/>
  <c r="AE29" i="34" s="1"/>
  <c r="DG14" i="34"/>
  <c r="DG29" i="34" s="1"/>
  <c r="AF14" i="34"/>
  <c r="AF29" i="34" s="1"/>
  <c r="DK14" i="34"/>
  <c r="DK29" i="34" s="1"/>
  <c r="BH10" i="34"/>
  <c r="BH14" i="34" s="1"/>
  <c r="BH29" i="34" s="1"/>
  <c r="CY14" i="34"/>
  <c r="CY29" i="34" s="1"/>
  <c r="CZ14" i="34"/>
  <c r="CZ29" i="34" s="1"/>
  <c r="AB14" i="34"/>
  <c r="AB29" i="34" s="1"/>
  <c r="BX14" i="34"/>
  <c r="BX29" i="34" s="1"/>
  <c r="T10" i="34"/>
  <c r="T14" i="34" s="1"/>
  <c r="T29" i="34" s="1"/>
  <c r="S187" i="35"/>
  <c r="S178" i="35"/>
  <c r="S202" i="35" s="1"/>
  <c r="AD187" i="35"/>
  <c r="AD178" i="35"/>
  <c r="AD202" i="35" s="1"/>
  <c r="P187" i="35"/>
  <c r="P178" i="35"/>
  <c r="P202" i="35" s="1"/>
  <c r="R187" i="35"/>
  <c r="R178" i="35"/>
  <c r="R202" i="35" s="1"/>
  <c r="AI14" i="34"/>
  <c r="AI29" i="34" s="1"/>
  <c r="AB178" i="35"/>
  <c r="AB202" i="35" s="1"/>
  <c r="AB187" i="35"/>
  <c r="M178" i="35"/>
  <c r="M202" i="35" s="1"/>
  <c r="M187" i="35"/>
  <c r="EB10" i="34"/>
  <c r="EB14" i="34" s="1"/>
  <c r="EB29" i="34" s="1"/>
  <c r="EA14" i="34"/>
  <c r="EA29" i="34" s="1"/>
  <c r="V187" i="35"/>
  <c r="V178" i="35"/>
  <c r="V202" i="35" s="1"/>
  <c r="AI26" i="35"/>
  <c r="E14" i="34"/>
  <c r="DL10" i="34"/>
  <c r="DL14" i="34" s="1"/>
  <c r="DL29" i="34" s="1"/>
  <c r="L10" i="21"/>
  <c r="L19" i="21" s="1"/>
  <c r="N19" i="21" s="1"/>
  <c r="N11" i="3"/>
  <c r="BV158" i="4"/>
  <c r="AC178" i="35"/>
  <c r="AC202" i="35" s="1"/>
  <c r="AC187" i="35"/>
  <c r="J187" i="35"/>
  <c r="J178" i="35"/>
  <c r="J202" i="35" s="1"/>
  <c r="AG178" i="35"/>
  <c r="AG202" i="35" s="1"/>
  <c r="AG187" i="35"/>
  <c r="DC14" i="34"/>
  <c r="DC29" i="34" s="1"/>
  <c r="AH178" i="35"/>
  <c r="AH202" i="35" s="1"/>
  <c r="AH187" i="35"/>
  <c r="CF10" i="34"/>
  <c r="CF14" i="34" s="1"/>
  <c r="CF29" i="34" s="1"/>
  <c r="CE14" i="34"/>
  <c r="CE29" i="34" s="1"/>
  <c r="AA178" i="35"/>
  <c r="AA202" i="35" s="1"/>
  <c r="AA187" i="35"/>
  <c r="BL10" i="34"/>
  <c r="BL14" i="34" s="1"/>
  <c r="BL29" i="34" s="1"/>
  <c r="BK14" i="34"/>
  <c r="BK29" i="34" s="1"/>
  <c r="X187" i="35"/>
  <c r="X178" i="35"/>
  <c r="X202" i="35" s="1"/>
  <c r="DX10" i="34"/>
  <c r="DX14" i="34" s="1"/>
  <c r="DX29" i="34" s="1"/>
  <c r="DW14" i="34"/>
  <c r="DW29" i="34" s="1"/>
  <c r="G187" i="35"/>
  <c r="G178" i="35"/>
  <c r="G202" i="35" s="1"/>
  <c r="F187" i="35"/>
  <c r="F178" i="35"/>
  <c r="F202" i="35" s="1"/>
  <c r="T187" i="35"/>
  <c r="T178" i="35"/>
  <c r="T202" i="35" s="1"/>
  <c r="AI184" i="35"/>
  <c r="Q178" i="35"/>
  <c r="Q202" i="35" s="1"/>
  <c r="Q187" i="35"/>
  <c r="CM14" i="34"/>
  <c r="CM29" i="34" s="1"/>
  <c r="W187" i="35"/>
  <c r="W178" i="35"/>
  <c r="W202" i="35" s="1"/>
  <c r="BW14" i="34"/>
  <c r="BW29" i="34" s="1"/>
  <c r="CB10" i="34"/>
  <c r="CB14" i="34" s="1"/>
  <c r="CB29" i="34" s="1"/>
  <c r="CA14" i="34"/>
  <c r="CA29" i="34" s="1"/>
  <c r="AF187" i="35"/>
  <c r="AF178" i="35"/>
  <c r="AF202" i="35" s="1"/>
  <c r="K14" i="34"/>
  <c r="K29" i="34" s="1"/>
  <c r="CI14" i="34"/>
  <c r="CI29" i="34" s="1"/>
  <c r="I187" i="35"/>
  <c r="I178" i="35"/>
  <c r="I202" i="35" s="1"/>
  <c r="U178" i="35"/>
  <c r="U202" i="35" s="1"/>
  <c r="U187" i="35"/>
  <c r="CR10" i="34"/>
  <c r="CR14" i="34" s="1"/>
  <c r="CR29" i="34" s="1"/>
  <c r="CQ14" i="34"/>
  <c r="CQ29" i="34" s="1"/>
  <c r="AI163" i="35"/>
  <c r="AI178" i="35" s="1"/>
  <c r="E187" i="35"/>
  <c r="E178" i="35"/>
  <c r="E202" i="35" s="1"/>
  <c r="CU14" i="34"/>
  <c r="CU29" i="34" s="1"/>
  <c r="AI183" i="35"/>
  <c r="DP10" i="34"/>
  <c r="DP14" i="34" s="1"/>
  <c r="DP29" i="34" s="1"/>
  <c r="DO14" i="34"/>
  <c r="DO29" i="34" s="1"/>
  <c r="L187" i="35"/>
  <c r="L178" i="35"/>
  <c r="L202" i="35" s="1"/>
  <c r="Z187" i="35"/>
  <c r="Z178" i="35"/>
  <c r="Z202" i="35" s="1"/>
  <c r="Y187" i="35"/>
  <c r="Y178" i="35"/>
  <c r="Y202" i="35" s="1"/>
  <c r="AA14" i="34"/>
  <c r="AA29" i="34" s="1"/>
  <c r="D187" i="35"/>
  <c r="D178" i="35"/>
  <c r="D202" i="35" s="1"/>
  <c r="K178" i="35"/>
  <c r="K202" i="35" s="1"/>
  <c r="K187" i="35"/>
  <c r="AE178" i="35"/>
  <c r="AE202" i="35" s="1"/>
  <c r="AE187" i="35"/>
  <c r="AY14" i="34"/>
  <c r="AY29" i="34" s="1"/>
  <c r="O178" i="35"/>
  <c r="O202" i="35" s="1"/>
  <c r="O187" i="35"/>
  <c r="O14" i="34"/>
  <c r="O29" i="34" s="1"/>
  <c r="H178" i="35"/>
  <c r="H202" i="35" s="1"/>
  <c r="H187" i="35"/>
  <c r="AN10" i="34"/>
  <c r="AN14" i="34" s="1"/>
  <c r="AN29" i="34" s="1"/>
  <c r="AM14" i="34"/>
  <c r="AM29" i="34" s="1"/>
  <c r="N178" i="35"/>
  <c r="N202" i="35" s="1"/>
  <c r="N187" i="35"/>
  <c r="BD10" i="34"/>
  <c r="BD14" i="34" s="1"/>
  <c r="BD29" i="34" s="1"/>
  <c r="BC14" i="34"/>
  <c r="BC29" i="34" s="1"/>
  <c r="AV10" i="34"/>
  <c r="AV14" i="34" s="1"/>
  <c r="AV29" i="34" s="1"/>
  <c r="AU14" i="34"/>
  <c r="AU29" i="34" s="1"/>
  <c r="F8" i="38"/>
  <c r="AI61" i="35"/>
  <c r="AK63" i="35" s="1"/>
  <c r="BO14" i="34"/>
  <c r="BO29" i="34" s="1"/>
  <c r="F11" i="34" l="1"/>
  <c r="G11" i="34" s="1"/>
  <c r="BV159" i="4"/>
  <c r="N15" i="3"/>
  <c r="N29" i="3" s="1"/>
  <c r="R11" i="3"/>
  <c r="D8" i="38"/>
  <c r="H8" i="38" s="1"/>
  <c r="H14" i="38" s="1"/>
  <c r="E29" i="34"/>
  <c r="F10" i="34"/>
  <c r="G10" i="34" s="1"/>
  <c r="AI187" i="35"/>
  <c r="G8" i="38"/>
  <c r="F14" i="38"/>
  <c r="G14" i="38" s="1"/>
  <c r="D14" i="38" l="1"/>
  <c r="F14" i="34"/>
  <c r="AI202" i="35"/>
  <c r="T11" i="3"/>
  <c r="R15" i="3"/>
  <c r="F29" i="34" l="1"/>
  <c r="G29" i="34" s="1"/>
  <c r="R29" i="3"/>
  <c r="T29" i="3" s="1"/>
  <c r="T15" i="3"/>
  <c r="H14" i="34"/>
  <c r="G14" i="34"/>
  <c r="H8" i="34" l="1"/>
  <c r="H29" i="34"/>
</calcChain>
</file>

<file path=xl/comments1.xml><?xml version="1.0" encoding="utf-8"?>
<comments xmlns="http://schemas.openxmlformats.org/spreadsheetml/2006/main" xmlns:mc="http://schemas.openxmlformats.org/markup-compatibility/2006" xmlns:xr="http://schemas.microsoft.com/office/spreadsheetml/2014/revision" mc:Ignorable="xr">
  <authors>
    <author>admin</author>
  </authors>
  <commentList>
    <comment ref="AA113" authorId="0" shapeId="0" xr:uid="{21A300F8-3CAE-43F4-BD7D-C2804D38909E}">
      <text>
        <r>
          <rPr>
            <b/>
            <sz val="16"/>
            <color indexed="81"/>
            <rFont val="Tahoma"/>
            <family val="2"/>
          </rPr>
          <t xml:space="preserve">12/2 </t>
        </r>
        <r>
          <rPr>
            <b/>
            <sz val="16"/>
            <color indexed="81"/>
            <rFont val="돋움"/>
            <family val="3"/>
            <charset val="129"/>
          </rPr>
          <t xml:space="preserve">명세서
</t>
        </r>
        <r>
          <rPr>
            <b/>
            <sz val="16"/>
            <color indexed="81"/>
            <rFont val="Tahoma"/>
            <family val="2"/>
          </rPr>
          <t>300EA</t>
        </r>
      </text>
    </comment>
  </commentList>
</comments>
</file>

<file path=xl/comments2.xml><?xml version="1.0" encoding="utf-8"?>
<comments xmlns="http://schemas.openxmlformats.org/spreadsheetml/2006/main" xmlns:mc="http://schemas.openxmlformats.org/markup-compatibility/2006" xmlns:xr="http://schemas.microsoft.com/office/spreadsheetml/2014/revision" mc:Ignorable="xr">
  <authors>
    <author>admin</author>
  </authors>
  <commentList>
    <comment ref="AA17" authorId="0" shapeId="0" xr:uid="{00484406-11DA-46E5-94C0-F7E607AFAEF4}">
      <text>
        <r>
          <rPr>
            <b/>
            <sz val="16"/>
            <color indexed="81"/>
            <rFont val="Tahoma"/>
            <family val="2"/>
          </rPr>
          <t xml:space="preserve">12/2 </t>
        </r>
        <r>
          <rPr>
            <b/>
            <sz val="16"/>
            <color indexed="81"/>
            <rFont val="돋움"/>
            <family val="3"/>
            <charset val="129"/>
          </rPr>
          <t xml:space="preserve">명세서
</t>
        </r>
        <r>
          <rPr>
            <b/>
            <sz val="16"/>
            <color indexed="81"/>
            <rFont val="Tahoma"/>
            <family val="2"/>
          </rPr>
          <t>300EA</t>
        </r>
      </text>
    </comment>
  </commentList>
</comments>
</file>

<file path=xl/sharedStrings.xml><?xml version="1.0" encoding="utf-8"?>
<sst xmlns="http://schemas.openxmlformats.org/spreadsheetml/2006/main" count="6489" uniqueCount="1390">
  <si>
    <t>HM</t>
  </si>
  <si>
    <t>SG2</t>
    <phoneticPr fontId="2" type="noConversion"/>
  </si>
  <si>
    <t>65630-L2000</t>
  </si>
  <si>
    <t>65630-L5000</t>
  </si>
  <si>
    <t>65630-L5010</t>
  </si>
  <si>
    <t>GL3</t>
    <phoneticPr fontId="2" type="noConversion"/>
  </si>
  <si>
    <t>풍기서산</t>
    <phoneticPr fontId="2" type="noConversion"/>
  </si>
  <si>
    <t>65511-A3500</t>
  </si>
  <si>
    <t>50000010C</t>
  </si>
  <si>
    <t>50002203A</t>
  </si>
  <si>
    <t>MIDDLE BEAM</t>
  </si>
  <si>
    <t>50000081C</t>
  </si>
  <si>
    <t>50007278B</t>
  </si>
  <si>
    <t>50013138A</t>
  </si>
  <si>
    <t>50011937C</t>
  </si>
  <si>
    <t>50011938C</t>
  </si>
  <si>
    <t>50011944C</t>
  </si>
  <si>
    <t>50011955C</t>
  </si>
  <si>
    <t>50011957A</t>
  </si>
  <si>
    <t>50009719C</t>
  </si>
  <si>
    <t>50009766A</t>
  </si>
  <si>
    <t>50009768A</t>
  </si>
  <si>
    <t>50009770B</t>
  </si>
  <si>
    <t>50009772B</t>
  </si>
  <si>
    <t>50000087C</t>
  </si>
  <si>
    <t>50009937C</t>
  </si>
  <si>
    <t>50010025E</t>
  </si>
  <si>
    <t>50009971C</t>
  </si>
  <si>
    <t>50009973C</t>
  </si>
  <si>
    <t>50009975B</t>
  </si>
  <si>
    <t>50009977B</t>
  </si>
  <si>
    <t>50010382C</t>
  </si>
  <si>
    <t>50010980B</t>
  </si>
  <si>
    <t>50010445D</t>
  </si>
  <si>
    <t>QX</t>
  </si>
  <si>
    <t>50010755C</t>
  </si>
  <si>
    <t>50000108C</t>
  </si>
  <si>
    <t>50007300D</t>
  </si>
  <si>
    <t>50010779B</t>
  </si>
  <si>
    <t>50012234C</t>
  </si>
  <si>
    <t>50000498C</t>
  </si>
  <si>
    <t>소계</t>
    <phoneticPr fontId="2" type="noConversion"/>
  </si>
  <si>
    <t>대우포승</t>
    <phoneticPr fontId="2" type="noConversion"/>
  </si>
  <si>
    <t>DL3</t>
    <phoneticPr fontId="2" type="noConversion"/>
  </si>
  <si>
    <t>대우당진</t>
    <phoneticPr fontId="2" type="noConversion"/>
  </si>
  <si>
    <t>CN7</t>
    <phoneticPr fontId="2" type="noConversion"/>
  </si>
  <si>
    <t>업 체</t>
    <phoneticPr fontId="2" type="noConversion"/>
  </si>
  <si>
    <t>차 종</t>
    <phoneticPr fontId="2" type="noConversion"/>
  </si>
  <si>
    <t>비 고</t>
    <phoneticPr fontId="2" type="noConversion"/>
  </si>
  <si>
    <t>총 계</t>
    <phoneticPr fontId="2" type="noConversion"/>
  </si>
  <si>
    <t>MV</t>
    <phoneticPr fontId="2" type="noConversion"/>
  </si>
  <si>
    <t>호원오토</t>
    <phoneticPr fontId="2" type="noConversion"/>
  </si>
  <si>
    <t>GN7</t>
    <phoneticPr fontId="2" type="noConversion"/>
  </si>
  <si>
    <t>65711-A3000</t>
    <phoneticPr fontId="2" type="noConversion"/>
  </si>
  <si>
    <t>657A6-E2510</t>
    <phoneticPr fontId="2" type="noConversion"/>
  </si>
  <si>
    <t>657B6-E2510</t>
    <phoneticPr fontId="2" type="noConversion"/>
  </si>
  <si>
    <t>65131-L2500</t>
    <phoneticPr fontId="2" type="noConversion"/>
  </si>
  <si>
    <t>다인</t>
    <phoneticPr fontId="2" type="noConversion"/>
  </si>
  <si>
    <t>N3</t>
    <phoneticPr fontId="2" type="noConversion"/>
  </si>
  <si>
    <t>65630-L8400</t>
  </si>
  <si>
    <t>SV</t>
    <phoneticPr fontId="2" type="noConversion"/>
  </si>
  <si>
    <t>50032843A</t>
  </si>
  <si>
    <t>50000103C</t>
  </si>
  <si>
    <t>50011939B</t>
  </si>
  <si>
    <t>50011941B</t>
  </si>
  <si>
    <t>50009743E</t>
  </si>
  <si>
    <t>50010562C</t>
  </si>
  <si>
    <t>50011644C</t>
  </si>
  <si>
    <t>50011619A</t>
  </si>
  <si>
    <t>50011622A</t>
  </si>
  <si>
    <t>50011623A</t>
  </si>
  <si>
    <t>50011843A</t>
  </si>
  <si>
    <t>50012438D</t>
  </si>
  <si>
    <t>50008160E</t>
  </si>
  <si>
    <t>50014694A</t>
  </si>
  <si>
    <t>50014440A</t>
  </si>
  <si>
    <t>50014454B</t>
  </si>
  <si>
    <t>50006402A</t>
  </si>
  <si>
    <t>50006104B</t>
  </si>
  <si>
    <t>50006254D</t>
  </si>
  <si>
    <t>50006255D</t>
  </si>
  <si>
    <t>50005725B</t>
  </si>
  <si>
    <t>50007407B</t>
  </si>
  <si>
    <t>50007262C</t>
  </si>
  <si>
    <t>50011879A</t>
  </si>
  <si>
    <t>50007575C</t>
  </si>
  <si>
    <t>50010100D</t>
  </si>
  <si>
    <t>50010029B</t>
  </si>
  <si>
    <t>50010116B</t>
  </si>
  <si>
    <t>50011858B</t>
  </si>
  <si>
    <t>50011106C</t>
  </si>
  <si>
    <t>50011349B</t>
  </si>
  <si>
    <t>50011307B</t>
  </si>
  <si>
    <t>50011382D</t>
  </si>
  <si>
    <t>50011372B</t>
  </si>
  <si>
    <t>50007394B</t>
  </si>
  <si>
    <t>50010128B</t>
  </si>
  <si>
    <t>50012191B</t>
  </si>
  <si>
    <t>50006077A</t>
  </si>
  <si>
    <t>50006730A</t>
  </si>
  <si>
    <t>50006732A</t>
  </si>
  <si>
    <t>50000629C</t>
  </si>
  <si>
    <t>50000215C</t>
  </si>
  <si>
    <t>50001661C</t>
  </si>
  <si>
    <t>50001622C</t>
  </si>
  <si>
    <t>50000160C</t>
  </si>
  <si>
    <t>50000945D</t>
  </si>
  <si>
    <t>50000027C</t>
  </si>
  <si>
    <t>50000616C</t>
  </si>
  <si>
    <t>50000585C</t>
  </si>
  <si>
    <t>50000951C</t>
  </si>
  <si>
    <t>50000952D</t>
  </si>
  <si>
    <t>50000984C</t>
  </si>
  <si>
    <t>50002526A</t>
  </si>
  <si>
    <t>50002054A</t>
  </si>
  <si>
    <t>50002171C</t>
  </si>
  <si>
    <t>50000348C</t>
  </si>
  <si>
    <t>50001167F</t>
  </si>
  <si>
    <t>50006560C</t>
  </si>
  <si>
    <t>50006203B</t>
  </si>
  <si>
    <t>50006204B</t>
  </si>
  <si>
    <t>50001408C</t>
  </si>
  <si>
    <t>50000921C</t>
  </si>
  <si>
    <t>50002227A</t>
  </si>
  <si>
    <t>50000443C</t>
  </si>
  <si>
    <t>50005705G</t>
  </si>
  <si>
    <t>50006182B</t>
  </si>
  <si>
    <t>50000311C</t>
  </si>
  <si>
    <t>50000312B</t>
  </si>
  <si>
    <t>50001877B</t>
  </si>
  <si>
    <t>50001878B</t>
  </si>
  <si>
    <t>50001043D</t>
  </si>
  <si>
    <t>50001079C</t>
  </si>
  <si>
    <t>50001082E</t>
  </si>
  <si>
    <t>50000621C</t>
  </si>
  <si>
    <t>50000376A</t>
  </si>
  <si>
    <t>50002102C</t>
  </si>
  <si>
    <t>50002105C</t>
  </si>
  <si>
    <t>50008630A</t>
  </si>
  <si>
    <t>50008457D</t>
  </si>
  <si>
    <t>50008458D</t>
  </si>
  <si>
    <t>50007904B</t>
  </si>
  <si>
    <t>50008009B</t>
  </si>
  <si>
    <t>50007000C</t>
  </si>
  <si>
    <t>50008956E</t>
  </si>
  <si>
    <t>50009042D</t>
  </si>
  <si>
    <t>50009079E</t>
  </si>
  <si>
    <t>50011005A</t>
  </si>
  <si>
    <t>50009387B</t>
  </si>
  <si>
    <t>50032844A</t>
  </si>
  <si>
    <t>50006600B</t>
  </si>
  <si>
    <t>50010988B</t>
  </si>
  <si>
    <t>50010989B</t>
  </si>
  <si>
    <t>50010990B</t>
  </si>
  <si>
    <t>50010991B</t>
  </si>
  <si>
    <t>50007947A</t>
  </si>
  <si>
    <t>50012948D</t>
  </si>
  <si>
    <t>50000969C</t>
  </si>
  <si>
    <t>50002318A</t>
  </si>
  <si>
    <t>50002322A</t>
  </si>
  <si>
    <t>50000632C</t>
  </si>
  <si>
    <t>50000594C</t>
  </si>
  <si>
    <t>50000220C</t>
  </si>
  <si>
    <t>50001029C</t>
  </si>
  <si>
    <t>50001061A</t>
  </si>
  <si>
    <t>50001059E</t>
  </si>
  <si>
    <t xml:space="preserve">ROLLO CASSETTE </t>
  </si>
  <si>
    <t>GD</t>
  </si>
  <si>
    <t>UB</t>
  </si>
  <si>
    <t>UM</t>
  </si>
  <si>
    <t>매출계획</t>
    <phoneticPr fontId="2" type="noConversion"/>
  </si>
  <si>
    <t xml:space="preserve">매출실적 </t>
    <phoneticPr fontId="2" type="noConversion"/>
  </si>
  <si>
    <t>수금액</t>
    <phoneticPr fontId="2" type="noConversion"/>
  </si>
  <si>
    <t>NO</t>
  </si>
  <si>
    <t>양산처</t>
    <phoneticPr fontId="2" type="noConversion"/>
  </si>
  <si>
    <t>차종</t>
    <phoneticPr fontId="2" type="noConversion"/>
  </si>
  <si>
    <t>P/NO</t>
  </si>
  <si>
    <t>Part Name</t>
    <phoneticPr fontId="2" type="noConversion"/>
  </si>
  <si>
    <t>1일</t>
  </si>
  <si>
    <t>2일</t>
  </si>
  <si>
    <t>3일</t>
  </si>
  <si>
    <t>4일</t>
  </si>
  <si>
    <t>5일</t>
  </si>
  <si>
    <t>6일</t>
  </si>
  <si>
    <t>7일</t>
  </si>
  <si>
    <t>8일</t>
  </si>
  <si>
    <t>9일</t>
  </si>
  <si>
    <t>10일</t>
  </si>
  <si>
    <t>11일</t>
  </si>
  <si>
    <t>12일</t>
  </si>
  <si>
    <t>13일</t>
  </si>
  <si>
    <t>14일</t>
  </si>
  <si>
    <t>15일</t>
  </si>
  <si>
    <t>16일</t>
  </si>
  <si>
    <t>17일</t>
  </si>
  <si>
    <t>18일</t>
  </si>
  <si>
    <t>19일</t>
  </si>
  <si>
    <t>20일</t>
  </si>
  <si>
    <t>21일</t>
  </si>
  <si>
    <t>22일</t>
  </si>
  <si>
    <t>23일</t>
  </si>
  <si>
    <t>24일</t>
  </si>
  <si>
    <t>25일</t>
  </si>
  <si>
    <t>26일</t>
  </si>
  <si>
    <t>27일</t>
  </si>
  <si>
    <t>28일</t>
  </si>
  <si>
    <t>29일</t>
  </si>
  <si>
    <t>30일</t>
  </si>
  <si>
    <t>31일</t>
  </si>
  <si>
    <t>대우사급</t>
    <phoneticPr fontId="2" type="noConversion"/>
  </si>
  <si>
    <t>65852-L2000</t>
    <phoneticPr fontId="2" type="noConversion"/>
  </si>
  <si>
    <t xml:space="preserve">MBR RR FLR CTR CROSS </t>
  </si>
  <si>
    <t>65832-L1000</t>
    <phoneticPr fontId="2" type="noConversion"/>
  </si>
  <si>
    <t>MBR RR FLR RR CROSS</t>
    <phoneticPr fontId="2" type="noConversion"/>
  </si>
  <si>
    <t>65916-L1000</t>
    <phoneticPr fontId="2" type="noConversion"/>
  </si>
  <si>
    <t>SUPT F/TANK BAND RR MTG LH</t>
    <phoneticPr fontId="2" type="noConversion"/>
  </si>
  <si>
    <t>65412-L1000</t>
    <phoneticPr fontId="2" type="noConversion"/>
  </si>
  <si>
    <t>AREINF SS’Y RR S/BELT ANCH LH</t>
    <phoneticPr fontId="2" type="noConversion"/>
  </si>
  <si>
    <t>65422-L1000</t>
  </si>
  <si>
    <t>AREINF SS’Y RR S/BELT ANCH RH</t>
  </si>
  <si>
    <t>657N2-L1000</t>
    <phoneticPr fontId="2" type="noConversion"/>
  </si>
  <si>
    <t>MBR CANISTER MTG LH</t>
    <phoneticPr fontId="2" type="noConversion"/>
  </si>
  <si>
    <t>657P2-L1000</t>
  </si>
  <si>
    <t>MBR CANISTER MTG RH</t>
  </si>
  <si>
    <t>655N6-L1000</t>
    <phoneticPr fontId="2" type="noConversion"/>
  </si>
  <si>
    <t>BRKT RR STIFFNER BRACE LH</t>
    <phoneticPr fontId="2" type="noConversion"/>
  </si>
  <si>
    <t>655P6-L1000</t>
    <phoneticPr fontId="2" type="noConversion"/>
  </si>
  <si>
    <t>BRKT RR STIFFNER BRACE RH</t>
  </si>
  <si>
    <t>65554-D4000</t>
    <phoneticPr fontId="2" type="noConversion"/>
  </si>
  <si>
    <t>REINF -RR S/BELT ANCHOR LH</t>
    <phoneticPr fontId="2" type="noConversion"/>
  </si>
  <si>
    <t>65916-L8400</t>
    <phoneticPr fontId="2" type="noConversion"/>
  </si>
  <si>
    <t>SUPT F/TANK BAND RR MTG</t>
    <phoneticPr fontId="2" type="noConversion"/>
  </si>
  <si>
    <t>655N6-L8400</t>
    <phoneticPr fontId="2" type="noConversion"/>
  </si>
  <si>
    <t>655P6-L8400</t>
    <phoneticPr fontId="2" type="noConversion"/>
  </si>
  <si>
    <t>BRKT RR STIFFNER BRACE RH</t>
    <phoneticPr fontId="2" type="noConversion"/>
  </si>
  <si>
    <t>65512-A3000</t>
    <phoneticPr fontId="2" type="noConversion"/>
  </si>
  <si>
    <t>PNL-RR FLR FR</t>
    <phoneticPr fontId="2" type="noConversion"/>
  </si>
  <si>
    <t>민현</t>
    <phoneticPr fontId="2" type="noConversion"/>
  </si>
  <si>
    <t>65837-A3000</t>
    <phoneticPr fontId="2" type="noConversion"/>
  </si>
  <si>
    <t>BRAKET ASSY 2ND SEAT MTG OTR LH</t>
    <phoneticPr fontId="2" type="noConversion"/>
  </si>
  <si>
    <t>65847-A3000</t>
  </si>
  <si>
    <t>BRAKET ASSY 2ND SEAT MTG OTR RH</t>
  </si>
  <si>
    <t>65821-1Y800</t>
    <phoneticPr fontId="2" type="noConversion"/>
  </si>
  <si>
    <t>BRKT ASSY-RR SEAT CUSHION MTG</t>
    <phoneticPr fontId="2" type="noConversion"/>
  </si>
  <si>
    <t>오토다임</t>
    <phoneticPr fontId="2" type="noConversion"/>
  </si>
  <si>
    <t>65523-A3500</t>
    <phoneticPr fontId="2" type="noConversion"/>
  </si>
  <si>
    <t>SUPT-BOARD MTG MBR RR LH</t>
    <phoneticPr fontId="2" type="noConversion"/>
  </si>
  <si>
    <t>세진오토</t>
    <phoneticPr fontId="2" type="noConversion"/>
  </si>
  <si>
    <t>65779-1Y010</t>
    <phoneticPr fontId="2" type="noConversion"/>
  </si>
  <si>
    <t>BRKT BRAKE-HOSE RR, LH</t>
    <phoneticPr fontId="2" type="noConversion"/>
  </si>
  <si>
    <t>65789-1Y010</t>
    <phoneticPr fontId="2" type="noConversion"/>
  </si>
  <si>
    <t>BRKT BRAKE-HOSE RR, RH</t>
  </si>
  <si>
    <t>아신금속</t>
    <phoneticPr fontId="2" type="noConversion"/>
  </si>
  <si>
    <t xml:space="preserve">BAR-MUFFLER HANGER NO.2 </t>
    <phoneticPr fontId="2" type="noConversion"/>
  </si>
  <si>
    <t>PNL-RR FLOOR BEV</t>
  </si>
  <si>
    <t>65567-E2510</t>
    <phoneticPr fontId="2" type="noConversion"/>
  </si>
  <si>
    <t>BRKT  ASSY-RR SEAT MTG CTR</t>
  </si>
  <si>
    <t>대상</t>
    <phoneticPr fontId="2" type="noConversion"/>
  </si>
  <si>
    <t>MEMBER-BATTERY MTG RR  SIDE, LH</t>
    <phoneticPr fontId="2" type="noConversion"/>
  </si>
  <si>
    <t>MEMBER-BATTERY MTG RR  SIDE, RH</t>
    <phoneticPr fontId="2" type="noConversion"/>
  </si>
  <si>
    <t>65598-E2510</t>
  </si>
  <si>
    <t xml:space="preserve">BRKT BATTERY MTG RR </t>
  </si>
  <si>
    <t>64749-CV000</t>
    <phoneticPr fontId="2" type="noConversion"/>
  </si>
  <si>
    <t>NUT-BATTERY MTG NO.2</t>
  </si>
  <si>
    <t>JS테크</t>
    <phoneticPr fontId="2" type="noConversion"/>
  </si>
  <si>
    <t>65158-L8000</t>
  </si>
  <si>
    <t>REINF-FR SEAT FR OTR MTG,LH (GL3)</t>
  </si>
  <si>
    <t>65168-L8000</t>
  </si>
  <si>
    <t>REINF-FR SEAT FR OTR MTG,RH (GL3)</t>
  </si>
  <si>
    <t>REINF-FR SEAT CROSS MBR SD,LH (GL3)</t>
  </si>
  <si>
    <t>REINF-FR SEAT CROSS MBR SD,RH (GL3)</t>
  </si>
  <si>
    <t>65278-L8000</t>
  </si>
  <si>
    <t>REINF-FR SEAT CRO/MBR INR,LH (GL3)</t>
  </si>
  <si>
    <t>BRKT-PROPELLER SHAFT MTG</t>
  </si>
  <si>
    <t>BRKT-PROPELLER SHAFT MTG RR</t>
  </si>
  <si>
    <t>웅지테크</t>
    <phoneticPr fontId="2" type="noConversion"/>
  </si>
  <si>
    <t>BOLT-WELD</t>
  </si>
  <si>
    <t>65639-3K000</t>
  </si>
  <si>
    <t>69156-DO000</t>
  </si>
  <si>
    <t>BULKHEAD-RR TRANSVERSE,LH</t>
  </si>
  <si>
    <t>69166-DO000</t>
  </si>
  <si>
    <t>BULKHEAD-RR TRANSVERSE,RH</t>
  </si>
  <si>
    <t>65996-C5000</t>
  </si>
  <si>
    <t>PAD</t>
  </si>
  <si>
    <t>99242-06100</t>
  </si>
  <si>
    <t>PIN-RR BUMPER GUIDE</t>
  </si>
  <si>
    <t>69162-G8000</t>
  </si>
  <si>
    <t>PLATE-DR LOCK STRIKER</t>
  </si>
  <si>
    <t>84191-A7500</t>
  </si>
  <si>
    <t>BRKT-RR BUMPER UPR CTR MTG,LH</t>
  </si>
  <si>
    <t>12904-06101</t>
  </si>
  <si>
    <t>WELD BOLT</t>
  </si>
  <si>
    <t>STUD-GUIDE,WELD</t>
  </si>
  <si>
    <t>신성산업</t>
  </si>
  <si>
    <t>신성산업 (호원사급)</t>
  </si>
  <si>
    <t>아신금속 (호원사급)</t>
  </si>
  <si>
    <t>신호 (호원사급)</t>
  </si>
  <si>
    <t>호원사급</t>
  </si>
  <si>
    <t>69172-DO000</t>
  </si>
  <si>
    <t>BULKHEAD-RR TRANSVERSE SIDE LH</t>
  </si>
  <si>
    <t>69182-DO000</t>
  </si>
  <si>
    <t>BULKHEAD-RR TRANSVERSE SIDE RH</t>
  </si>
  <si>
    <t>69118-DO000</t>
  </si>
  <si>
    <t>BRKT-LUGGAGE RR TRIM MTG</t>
  </si>
  <si>
    <t>69158-DO000</t>
  </si>
  <si>
    <t>BRKT-RR BUMPER UPR MIT,LH</t>
  </si>
  <si>
    <t>69168-DO000</t>
  </si>
  <si>
    <t>BRKT-RR BUMPER UPR MIT,RH</t>
  </si>
  <si>
    <t>69174-DO000</t>
  </si>
  <si>
    <t>REINF-RR TRANSVERSE SIDE LH</t>
  </si>
  <si>
    <t>69184-DO000</t>
  </si>
  <si>
    <t>REINF-RR TRANSVERSE SIDE RH</t>
  </si>
  <si>
    <t>728A1-R0500</t>
  </si>
  <si>
    <t>REINF-T/GATE G/BPR, LH</t>
  </si>
  <si>
    <t>728B1-R0500</t>
  </si>
  <si>
    <t>REINF-T/GATE G/BPR, RH</t>
  </si>
  <si>
    <t>72815-R0500</t>
  </si>
  <si>
    <t>RAIL-T/GATE OTR, LH</t>
  </si>
  <si>
    <t>72816-R0500</t>
  </si>
  <si>
    <t>RAIL-T/GATE OTR, RH</t>
  </si>
  <si>
    <t>69116-EV000</t>
  </si>
  <si>
    <t>REINF-TRUNK LID STRIKER</t>
  </si>
  <si>
    <t>69139-EV000</t>
  </si>
  <si>
    <t>BRKT-WIRING MTG</t>
  </si>
  <si>
    <t>69156-EV000</t>
  </si>
  <si>
    <t>B/HEAD-RR TRANSVESE,LH</t>
  </si>
  <si>
    <t>69166-EV000</t>
  </si>
  <si>
    <t>B/HEAD-RR TRANSVESE,RH</t>
  </si>
  <si>
    <t>KA4PE</t>
    <phoneticPr fontId="2" type="noConversion"/>
  </si>
  <si>
    <t>태영금속</t>
    <phoneticPr fontId="2" type="noConversion"/>
  </si>
  <si>
    <t>69116-DO000</t>
  </si>
  <si>
    <t>REINF-TAILGATE STRIKER</t>
  </si>
  <si>
    <t>에이오에스</t>
    <phoneticPr fontId="2" type="noConversion"/>
  </si>
  <si>
    <t>81836-R0500</t>
  </si>
  <si>
    <t>BRKT-T/GATE LIFTER,LH (일반사양)</t>
  </si>
  <si>
    <t>81846-R0500</t>
  </si>
  <si>
    <t>BRKT-T/GATE LIFTER,RH (일반사양)</t>
  </si>
  <si>
    <t>81836-R0600</t>
  </si>
  <si>
    <t>BRKT-T/GATE LIFTER,LH (파워사양)</t>
  </si>
  <si>
    <t>81846-R0600</t>
  </si>
  <si>
    <t>BRKT-T/GATE LIFTER,RH (파워사양)</t>
  </si>
  <si>
    <t>MECHANISM  GUIDE</t>
  </si>
  <si>
    <t>ROLLO CASSETTE</t>
  </si>
  <si>
    <t>ROLLO BRACKER L/R</t>
  </si>
  <si>
    <t>CLASS MTG BRACKET</t>
  </si>
  <si>
    <t>광성산업</t>
    <phoneticPr fontId="2" type="noConversion"/>
  </si>
  <si>
    <t>MOUNTING BRACKET LH</t>
  </si>
  <si>
    <t>MOUNTING BRACKET RH</t>
  </si>
  <si>
    <t>GLASS MTG BRACKET</t>
  </si>
  <si>
    <t>B/K FRAME LH</t>
  </si>
  <si>
    <t>B/K FRAME RH</t>
  </si>
  <si>
    <t>FRONT B/K FRAME -LH</t>
  </si>
  <si>
    <t>FRONT B/K FRAME -RH</t>
  </si>
  <si>
    <t>B/K FRAME A-LH</t>
  </si>
  <si>
    <t>B/K FRAME A-RH</t>
  </si>
  <si>
    <t xml:space="preserve">2ND ROOM SAMP </t>
  </si>
  <si>
    <t>BRKT ROLLO LH</t>
  </si>
  <si>
    <t>BRKT ROLLO RH</t>
  </si>
  <si>
    <t>B/K ROLLO CASSETTE LH</t>
  </si>
  <si>
    <t>B/K ROLLO CASSETTE RH</t>
  </si>
  <si>
    <t>B/K ROLLO-LH</t>
  </si>
  <si>
    <t>B/K ROLLO-RH</t>
  </si>
  <si>
    <t>BRACKET SIDE LH</t>
  </si>
  <si>
    <t>BRACKET SIDE RH</t>
  </si>
  <si>
    <t>B/K H/ LINER RR</t>
  </si>
  <si>
    <t>B/K FOR CONNECTOR</t>
  </si>
  <si>
    <t>B/K ROLLO LH</t>
  </si>
  <si>
    <t>B/K ROLLO RH</t>
  </si>
  <si>
    <t>B/K FOR TUBE</t>
  </si>
  <si>
    <t>50011624A</t>
  </si>
  <si>
    <t>FRONT B/K LH</t>
  </si>
  <si>
    <t>FRONT B/K RH</t>
  </si>
  <si>
    <t xml:space="preserve">2ND ROOM </t>
  </si>
  <si>
    <t>FRT SIDE REINF LH</t>
  </si>
  <si>
    <t>FRT SIDE REINF RH</t>
  </si>
  <si>
    <t>REAR SIDE REINF LH</t>
  </si>
  <si>
    <t>REAR SIDE REINF RH</t>
  </si>
  <si>
    <t>ROLLO COVER</t>
  </si>
  <si>
    <t>CENTER CROSS MEMBER UPPER</t>
  </si>
  <si>
    <t>CENTER CROSS MEMBER LOWER</t>
  </si>
  <si>
    <t>창경</t>
    <phoneticPr fontId="2" type="noConversion"/>
  </si>
  <si>
    <t>신성</t>
    <phoneticPr fontId="2" type="noConversion"/>
  </si>
  <si>
    <t>50010562C</t>
    <phoneticPr fontId="2" type="noConversion"/>
  </si>
  <si>
    <t>SIDE GLASS REINF RH</t>
  </si>
  <si>
    <t>50006838B</t>
  </si>
  <si>
    <t>PNL OTR INR UPR LH</t>
  </si>
  <si>
    <t>태창금속㈜구매영업팀</t>
    <phoneticPr fontId="2" type="noConversion"/>
  </si>
  <si>
    <t>DL3/GL3</t>
    <phoneticPr fontId="2" type="noConversion"/>
  </si>
  <si>
    <t>64372-1F000</t>
  </si>
  <si>
    <t>64372-1R000</t>
  </si>
  <si>
    <t>65512-E2510</t>
    <phoneticPr fontId="2" type="noConversion"/>
  </si>
  <si>
    <t>65798-1Y000</t>
    <phoneticPr fontId="2" type="noConversion"/>
  </si>
  <si>
    <t>50009971C</t>
    <phoneticPr fontId="2" type="noConversion"/>
  </si>
  <si>
    <t>50009766A</t>
    <phoneticPr fontId="2" type="noConversion"/>
  </si>
  <si>
    <t>50009768A</t>
    <phoneticPr fontId="2" type="noConversion"/>
  </si>
  <si>
    <t>1일</t>
    <phoneticPr fontId="2" type="noConversion"/>
  </si>
  <si>
    <t>69146-AT000</t>
    <phoneticPr fontId="2" type="noConversion"/>
  </si>
  <si>
    <t>65158-L8000/</t>
    <phoneticPr fontId="2" type="noConversion"/>
  </si>
  <si>
    <t>65168-L8000/</t>
    <phoneticPr fontId="2" type="noConversion"/>
  </si>
  <si>
    <t>651E4-L8000/</t>
    <phoneticPr fontId="2" type="noConversion"/>
  </si>
  <si>
    <t>651F4-L8000/</t>
    <phoneticPr fontId="2" type="noConversion"/>
  </si>
  <si>
    <t>65278-L8000/</t>
    <phoneticPr fontId="2" type="noConversion"/>
  </si>
  <si>
    <t>65116-L3400/</t>
    <phoneticPr fontId="2" type="noConversion"/>
  </si>
  <si>
    <t>65126-L3400/</t>
    <phoneticPr fontId="2" type="noConversion"/>
  </si>
  <si>
    <t>50012110B</t>
    <phoneticPr fontId="2" type="noConversion"/>
  </si>
  <si>
    <t>50007278B</t>
    <phoneticPr fontId="2" type="noConversion"/>
  </si>
  <si>
    <t>50011106C</t>
    <phoneticPr fontId="2" type="noConversion"/>
  </si>
  <si>
    <t>50014454B</t>
    <phoneticPr fontId="2" type="noConversion"/>
  </si>
  <si>
    <t>50011937C</t>
    <phoneticPr fontId="2" type="noConversion"/>
  </si>
  <si>
    <t>50011938C</t>
    <phoneticPr fontId="2" type="noConversion"/>
  </si>
  <si>
    <t>50011939B</t>
    <phoneticPr fontId="2" type="noConversion"/>
  </si>
  <si>
    <t>50011941B</t>
    <phoneticPr fontId="2" type="noConversion"/>
  </si>
  <si>
    <t>50011944C</t>
    <phoneticPr fontId="2" type="noConversion"/>
  </si>
  <si>
    <t>50011955C</t>
    <phoneticPr fontId="2" type="noConversion"/>
  </si>
  <si>
    <t>50011957A</t>
    <phoneticPr fontId="2" type="noConversion"/>
  </si>
  <si>
    <t>50009973C</t>
    <phoneticPr fontId="2" type="noConversion"/>
  </si>
  <si>
    <t>단가</t>
    <phoneticPr fontId="2" type="noConversion"/>
  </si>
  <si>
    <t>원자재</t>
    <phoneticPr fontId="2" type="noConversion"/>
  </si>
  <si>
    <t>부자재</t>
    <phoneticPr fontId="2" type="noConversion"/>
  </si>
  <si>
    <t>대우포승</t>
  </si>
  <si>
    <t>UM 외 차종</t>
    <phoneticPr fontId="2" type="noConversion"/>
  </si>
  <si>
    <t>HM 외 차종</t>
    <phoneticPr fontId="2" type="noConversion"/>
  </si>
  <si>
    <t>TAM/TA</t>
    <phoneticPr fontId="2" type="noConversion"/>
  </si>
  <si>
    <t>KA4 외</t>
    <phoneticPr fontId="2" type="noConversion"/>
  </si>
  <si>
    <t>인알파코리아</t>
  </si>
  <si>
    <t>인알파코리아</t>
    <phoneticPr fontId="2" type="noConversion"/>
  </si>
  <si>
    <t>호원오토</t>
  </si>
  <si>
    <t>소계</t>
  </si>
  <si>
    <t>풍기서산</t>
  </si>
  <si>
    <t>DL3 공용부품</t>
    <phoneticPr fontId="2" type="noConversion"/>
  </si>
  <si>
    <t>GL3 공용부품</t>
    <phoneticPr fontId="2" type="noConversion"/>
  </si>
  <si>
    <t>MV 공용부품</t>
    <phoneticPr fontId="2" type="noConversion"/>
  </si>
  <si>
    <t>SV 공용부품</t>
    <phoneticPr fontId="2" type="noConversion"/>
  </si>
  <si>
    <t>대우포승DL3/GL3</t>
  </si>
  <si>
    <t>대우포승DL3/GL3</t>
    <phoneticPr fontId="2" type="noConversion"/>
  </si>
  <si>
    <t>풍기서산TAM/TA</t>
    <phoneticPr fontId="2" type="noConversion"/>
  </si>
  <si>
    <t>호원오토DL3</t>
    <phoneticPr fontId="2" type="noConversion"/>
  </si>
  <si>
    <t>호원오토GL3</t>
    <phoneticPr fontId="2" type="noConversion"/>
  </si>
  <si>
    <t>DL3/GL3공용부품</t>
    <phoneticPr fontId="2" type="noConversion"/>
  </si>
  <si>
    <t>호원오토MV</t>
    <phoneticPr fontId="2" type="noConversion"/>
  </si>
  <si>
    <t>MV/SV공용부품</t>
    <phoneticPr fontId="2" type="noConversion"/>
  </si>
  <si>
    <t>호원오토SV</t>
    <phoneticPr fontId="2" type="noConversion"/>
  </si>
  <si>
    <t>호원오토KA4PE</t>
    <phoneticPr fontId="2" type="noConversion"/>
  </si>
  <si>
    <t>호원오토GN7</t>
  </si>
  <si>
    <t>호원오토GN7</t>
    <phoneticPr fontId="2" type="noConversion"/>
  </si>
  <si>
    <t>매입현황</t>
    <phoneticPr fontId="2" type="noConversion"/>
  </si>
  <si>
    <t>매출현황</t>
    <phoneticPr fontId="2" type="noConversion"/>
  </si>
  <si>
    <t>65131-L2500</t>
  </si>
  <si>
    <t>65131-L2800</t>
  </si>
  <si>
    <t>65151-L1000</t>
  </si>
  <si>
    <t>65161-L1000</t>
  </si>
  <si>
    <t>65175-L1000</t>
  </si>
  <si>
    <t>65185-L1000</t>
  </si>
  <si>
    <t>65151-L8000</t>
  </si>
  <si>
    <t>65161-L8000</t>
  </si>
  <si>
    <t>65175-L8000</t>
  </si>
  <si>
    <t>65185-L8000</t>
  </si>
  <si>
    <t>65115-L3400</t>
  </si>
  <si>
    <t>65125-L3400</t>
  </si>
  <si>
    <t>69100-EV000</t>
  </si>
  <si>
    <t>65170-L2000</t>
  </si>
  <si>
    <t>65180-L2000</t>
  </si>
  <si>
    <t>65170-L8000</t>
  </si>
  <si>
    <t>65180-L8000</t>
  </si>
  <si>
    <t>651E4-L8000</t>
  </si>
  <si>
    <t>651F4-L8000</t>
  </si>
  <si>
    <t>69100-DO000</t>
  </si>
  <si>
    <t xml:space="preserve">69152-1W210 </t>
  </si>
  <si>
    <t>69162-1W210</t>
  </si>
  <si>
    <t>69122-EV000</t>
  </si>
  <si>
    <t>REINF ASSY-CTR FLOOR (일반.HEV)</t>
  </si>
  <si>
    <t>REINF ASSY-CTR FLOOR (AWD)</t>
  </si>
  <si>
    <t>REINF-CTR FLOOR (일반.HEV)</t>
  </si>
  <si>
    <t>REINF-CTR FLOOR (AWD)</t>
  </si>
  <si>
    <t>MBR-FR SEAT CROSS LH-공용</t>
  </si>
  <si>
    <t>MBR-FR SEAT CROSS RH-공용</t>
  </si>
  <si>
    <t>MBR-FR SEAT CROSS LH(RR)-공용</t>
  </si>
  <si>
    <t>MBR-FR SEAT CROSS RH(RR)-공용</t>
  </si>
  <si>
    <t>MBR-RR SEAT CROSS LH-공용</t>
  </si>
  <si>
    <t>MBR-RR SEAT CROSS RH-공용</t>
  </si>
  <si>
    <t>REINF-T/GATE G/BPR LH _ 용접</t>
  </si>
  <si>
    <t>REINF-T/GATE G/BPR RH _ 용접</t>
  </si>
  <si>
    <t>REINF-T/GATE G/BPR LH _ 단품</t>
  </si>
  <si>
    <t>REINF-T/GATE G/BPR RH _ 단품</t>
  </si>
  <si>
    <t>BRKT-T/GATE LIFTER LH 일반 _ 도장</t>
  </si>
  <si>
    <t>BRKT-T/GATE LIFTER RH 일반 _ 도장</t>
  </si>
  <si>
    <t>BRKT-T/GATE LIFTER LH 파워 _ 도장</t>
  </si>
  <si>
    <t>BRKT-T/GATE LIFTER RH 파워 _ 도장</t>
  </si>
  <si>
    <t>BACK PNL</t>
  </si>
  <si>
    <t>SIDE SILL INR LH</t>
  </si>
  <si>
    <t>SIDE SILL INR RH</t>
  </si>
  <si>
    <t>REINF-FR SEAT FR OTR MTG LH</t>
  </si>
  <si>
    <t>REINF-FR SEAT FR OTR MTG RH</t>
  </si>
  <si>
    <t>REINF-FR SEAT CROSS MBR SD LH</t>
  </si>
  <si>
    <t>REINF-FR SEAT CROSS MBR SD RH</t>
  </si>
  <si>
    <t>REINF-FR SEAT CRO/MBR INR LH</t>
  </si>
  <si>
    <t>BRKT-RR BUMPER UPR CTR MTG,RH</t>
  </si>
  <si>
    <t>MBR-RR TRANSVERSE</t>
  </si>
  <si>
    <t>BULKHEAD-RR TRANSVERSE, LH</t>
  </si>
  <si>
    <t>BULKHEAD-RR TRANSVERSE, RH</t>
  </si>
  <si>
    <t>DL3</t>
  </si>
  <si>
    <t>GL3</t>
  </si>
  <si>
    <t>DL3/GL3</t>
  </si>
  <si>
    <t>SV</t>
  </si>
  <si>
    <t>MV</t>
  </si>
  <si>
    <t>합계</t>
    <phoneticPr fontId="2" type="noConversion"/>
  </si>
  <si>
    <t>GN7</t>
  </si>
  <si>
    <t>81835-R0500</t>
  </si>
  <si>
    <t>81845-R0500</t>
    <phoneticPr fontId="2" type="noConversion"/>
  </si>
  <si>
    <t>81835-R0600</t>
    <phoneticPr fontId="2" type="noConversion"/>
  </si>
  <si>
    <t>81845-R0600</t>
    <phoneticPr fontId="2" type="noConversion"/>
  </si>
  <si>
    <t>728A0-R0500</t>
    <phoneticPr fontId="2" type="noConversion"/>
  </si>
  <si>
    <t>728B0-R0500</t>
    <phoneticPr fontId="2" type="noConversion"/>
  </si>
  <si>
    <t>65131-L8000S</t>
    <phoneticPr fontId="2" type="noConversion"/>
  </si>
  <si>
    <t>65131-L8400S</t>
    <phoneticPr fontId="2" type="noConversion"/>
  </si>
  <si>
    <t>MBR RR FLR SIDE LH</t>
  </si>
  <si>
    <t>65721-A3000</t>
  </si>
  <si>
    <t>MBR RR FLR SIDE RH</t>
  </si>
  <si>
    <t>65511-A3000</t>
  </si>
  <si>
    <t>PNL ASSY RR FLR FE 일반</t>
  </si>
  <si>
    <t>PNL ASSY RR FLR FR VEN</t>
  </si>
  <si>
    <t>65711-E2510</t>
  </si>
  <si>
    <t>MBR SIDE LH</t>
  </si>
  <si>
    <t>65510-E2510</t>
  </si>
  <si>
    <t>RR FLOOR 일반</t>
  </si>
  <si>
    <t>65510-E2520</t>
  </si>
  <si>
    <t>RR FLOOR VEN</t>
  </si>
  <si>
    <t>BATTERY MT'G LH (영재정공용)</t>
  </si>
  <si>
    <t>BATTERY MT'G RH (영재정공용)</t>
  </si>
  <si>
    <t xml:space="preserve">일반 (BENCH)_흰색            </t>
  </si>
  <si>
    <t>65630-L2010</t>
  </si>
  <si>
    <t xml:space="preserve">일반 (FOLD'G)_흰색               </t>
  </si>
  <si>
    <t>65630-L2020</t>
  </si>
  <si>
    <t xml:space="preserve">일반 (LPI)_파란                      </t>
  </si>
  <si>
    <t xml:space="preserve">HEV (BENCH)_노랑                   </t>
  </si>
  <si>
    <t xml:space="preserve">HEV (FOLD'S)_노랑        </t>
  </si>
  <si>
    <t xml:space="preserve">HEV (AWD)_보라               </t>
  </si>
  <si>
    <t>65630-L2800</t>
  </si>
  <si>
    <t>MBR ASSY-RR FLR CRO COMPL</t>
  </si>
  <si>
    <t>65852-L3000</t>
  </si>
  <si>
    <t>MBR ASSY-RR FLR CTR CROSS</t>
  </si>
  <si>
    <t>GL3(GN7)</t>
  </si>
  <si>
    <t>65522-L8400</t>
  </si>
  <si>
    <t>EXTN-RR FLR FRT</t>
  </si>
  <si>
    <t>71731-2P000</t>
  </si>
  <si>
    <t>EXTN QTR INR LWR LH(구형)</t>
  </si>
  <si>
    <t>XM</t>
  </si>
  <si>
    <t>71741-2P000</t>
  </si>
  <si>
    <t>EXTN QTR INR LWR RH(구형)</t>
  </si>
  <si>
    <t>71653-2P000</t>
  </si>
  <si>
    <t>71663-2P000</t>
  </si>
  <si>
    <t>PNL OTR INR UPR RH</t>
  </si>
  <si>
    <t>76231-A7000</t>
  </si>
  <si>
    <t>REINF FR DR HINGE FACE LH</t>
  </si>
  <si>
    <t>YD</t>
  </si>
  <si>
    <t>76241-A7000</t>
  </si>
  <si>
    <t>REINF FR DR HINGE FACE RH</t>
  </si>
  <si>
    <t>65512-C5900</t>
  </si>
  <si>
    <t>PNL-RR FLOOR FR RHD용</t>
  </si>
  <si>
    <t>65512-C5000</t>
  </si>
  <si>
    <t>PNL-RR FLOOR FR LHD용</t>
  </si>
  <si>
    <t>65852-AT000</t>
  </si>
  <si>
    <t>MBR RR FLOOR</t>
  </si>
  <si>
    <t>SG2</t>
  </si>
  <si>
    <t>65852-BY000</t>
  </si>
  <si>
    <t>MBR RR FLOOR HEV</t>
  </si>
  <si>
    <t>HEV</t>
  </si>
  <si>
    <t>64613-G8000</t>
  </si>
  <si>
    <t>EXTN ASSY-FR SIDE MBR OTR LH</t>
  </si>
  <si>
    <t>IG</t>
  </si>
  <si>
    <t>64623-G8000</t>
  </si>
  <si>
    <t>EXTN ASSY-FR SIDE MBR OTR RH</t>
  </si>
  <si>
    <t>64343-G8000</t>
  </si>
  <si>
    <t>MBR-DASH CROSS SIDE RH</t>
  </si>
  <si>
    <t>64515-G8000</t>
  </si>
  <si>
    <t>BRKT ASSY-FENDER MTG LH</t>
  </si>
  <si>
    <t>64525-G8000</t>
  </si>
  <si>
    <t>BRKT ASSY-FENDER MTG RH</t>
  </si>
  <si>
    <t>64115-G8000</t>
  </si>
  <si>
    <t>REINF ASSY-F.E M MTG LWR LH</t>
  </si>
  <si>
    <t>64125-G8000</t>
  </si>
  <si>
    <t>REINF ASSY-F.E M MTG LWR RH</t>
  </si>
  <si>
    <t>73720-2P000</t>
  </si>
  <si>
    <t>T/GATE INR ASS'Y</t>
  </si>
  <si>
    <t>XM T/GATE</t>
  </si>
  <si>
    <t>73720-2P500</t>
  </si>
  <si>
    <t>73720-1U000</t>
  </si>
  <si>
    <t>64515-G8500</t>
  </si>
  <si>
    <t>64525-G8500</t>
  </si>
  <si>
    <t>T/GATE INR ASS'T</t>
  </si>
  <si>
    <t>66798-2J700</t>
  </si>
  <si>
    <t>PLR-COWL COVER FR</t>
  </si>
  <si>
    <t xml:space="preserve"> COWL COVER FRT</t>
  </si>
  <si>
    <t>HM PE2</t>
  </si>
  <si>
    <t>66724-2J700</t>
  </si>
  <si>
    <t>R/F COWL INR LWR</t>
  </si>
  <si>
    <t>71412-3R000</t>
  </si>
  <si>
    <t>PLR CTR INR LH</t>
  </si>
  <si>
    <t>VG</t>
  </si>
  <si>
    <t>71422-3R000</t>
  </si>
  <si>
    <t>PLR CTR INR RH</t>
  </si>
  <si>
    <t>71378-3R000</t>
  </si>
  <si>
    <t>SILL SIDE PNL</t>
  </si>
  <si>
    <t>71388-3R000</t>
  </si>
  <si>
    <t>66724-2J000</t>
  </si>
  <si>
    <t>RENIF-COWL INR LWR</t>
  </si>
  <si>
    <t>66798-2J010</t>
  </si>
  <si>
    <t>66798-2J501</t>
  </si>
  <si>
    <t>64585-F6000</t>
  </si>
  <si>
    <t>BRKT ASSY-ABS MODULATOR</t>
  </si>
  <si>
    <t>657A5-E2510</t>
    <phoneticPr fontId="2" type="noConversion"/>
  </si>
  <si>
    <t>657B5-E2510</t>
    <phoneticPr fontId="2" type="noConversion"/>
  </si>
  <si>
    <t>50006837B</t>
  </si>
  <si>
    <t>50011899B</t>
  </si>
  <si>
    <t>50011721D</t>
  </si>
  <si>
    <t>50014463A</t>
  </si>
  <si>
    <t>50015959A</t>
  </si>
  <si>
    <t>50011444F</t>
  </si>
  <si>
    <t>50011449F</t>
  </si>
  <si>
    <t>50011644D</t>
  </si>
  <si>
    <t>50012088C</t>
  </si>
  <si>
    <t>50012093C</t>
  </si>
  <si>
    <t>50012110C구형</t>
  </si>
  <si>
    <t>50012110C</t>
  </si>
  <si>
    <t>50001060E</t>
  </si>
  <si>
    <t>50007484B</t>
  </si>
  <si>
    <t>503777-L1000</t>
  </si>
  <si>
    <t>503666-L1000</t>
  </si>
  <si>
    <t>구분</t>
  </si>
  <si>
    <t>품번</t>
  </si>
  <si>
    <t>품명</t>
  </si>
  <si>
    <t>차종</t>
  </si>
  <si>
    <t>대우당진CN7</t>
    <phoneticPr fontId="2" type="noConversion"/>
  </si>
  <si>
    <t>대우당진SG2</t>
  </si>
  <si>
    <t>대우당진SG2</t>
    <phoneticPr fontId="2" type="noConversion"/>
  </si>
  <si>
    <t>호원오토UB</t>
    <phoneticPr fontId="2" type="noConversion"/>
  </si>
  <si>
    <t>UM 외 차종</t>
  </si>
  <si>
    <t>HM 외 차종</t>
  </si>
  <si>
    <t>금액</t>
    <phoneticPr fontId="2" type="noConversion"/>
  </si>
  <si>
    <t>세원테크 / 완제품 구매단가</t>
    <phoneticPr fontId="2" type="noConversion"/>
  </si>
  <si>
    <t>진도율</t>
    <phoneticPr fontId="2" type="noConversion"/>
  </si>
  <si>
    <t>매입실적</t>
    <phoneticPr fontId="2" type="noConversion"/>
  </si>
  <si>
    <t>13911-08001</t>
  </si>
  <si>
    <t>19353-07250</t>
  </si>
  <si>
    <t>13194-08220</t>
  </si>
  <si>
    <t>10216-10000</t>
  </si>
  <si>
    <t>삼진스틸</t>
    <phoneticPr fontId="2" type="noConversion"/>
  </si>
  <si>
    <t>13905-05000</t>
    <phoneticPr fontId="2" type="noConversion"/>
  </si>
  <si>
    <t>13905-06000</t>
    <phoneticPr fontId="2" type="noConversion"/>
  </si>
  <si>
    <t>13905-08000</t>
    <phoneticPr fontId="2" type="noConversion"/>
  </si>
  <si>
    <t>13917-10120</t>
    <phoneticPr fontId="2" type="noConversion"/>
  </si>
  <si>
    <t>NUT</t>
    <phoneticPr fontId="2" type="noConversion"/>
  </si>
  <si>
    <t>NUT(62415-3K012)</t>
    <phoneticPr fontId="2" type="noConversion"/>
  </si>
  <si>
    <t>65151-L1000</t>
    <phoneticPr fontId="2" type="noConversion"/>
  </si>
  <si>
    <t>65161-L1000</t>
    <phoneticPr fontId="2" type="noConversion"/>
  </si>
  <si>
    <t>65175-L1000</t>
    <phoneticPr fontId="2" type="noConversion"/>
  </si>
  <si>
    <t>65151-L8000</t>
    <phoneticPr fontId="2" type="noConversion"/>
  </si>
  <si>
    <t>65161-L8000</t>
    <phoneticPr fontId="2" type="noConversion"/>
  </si>
  <si>
    <t>65175-L8000</t>
    <phoneticPr fontId="2" type="noConversion"/>
  </si>
  <si>
    <t>65115-L3400</t>
    <phoneticPr fontId="2" type="noConversion"/>
  </si>
  <si>
    <t>65170-L2000</t>
    <phoneticPr fontId="2" type="noConversion"/>
  </si>
  <si>
    <t>12900-06140</t>
  </si>
  <si>
    <t>12900-06180</t>
  </si>
  <si>
    <t>12922-06201</t>
  </si>
  <si>
    <t>BOLT-WELD(6-POINTS),GUIDE</t>
  </si>
  <si>
    <t>매입계획</t>
    <phoneticPr fontId="2" type="noConversion"/>
  </si>
  <si>
    <t>호원오토 합계</t>
    <phoneticPr fontId="2" type="noConversion"/>
  </si>
  <si>
    <t>풍기서산 합계</t>
    <phoneticPr fontId="2" type="noConversion"/>
  </si>
  <si>
    <t>대우포승 합계</t>
    <phoneticPr fontId="2" type="noConversion"/>
  </si>
  <si>
    <t>대우당진 합계</t>
    <phoneticPr fontId="2" type="noConversion"/>
  </si>
  <si>
    <t>인알파코리아 합계</t>
    <phoneticPr fontId="2" type="noConversion"/>
  </si>
  <si>
    <t>다인 합계</t>
    <phoneticPr fontId="2" type="noConversion"/>
  </si>
  <si>
    <t>일</t>
    <phoneticPr fontId="2" type="noConversion"/>
  </si>
  <si>
    <t>월 매출 현황</t>
    <phoneticPr fontId="2" type="noConversion"/>
  </si>
  <si>
    <t>일 매출 현황</t>
    <phoneticPr fontId="2" type="noConversion"/>
  </si>
  <si>
    <t>호원 오토 계</t>
    <phoneticPr fontId="2" type="noConversion"/>
  </si>
  <si>
    <t>MBR RR NO1 UPR _ 방청</t>
  </si>
  <si>
    <t>MBR RR NO1 UPR _ 비방청</t>
    <phoneticPr fontId="2" type="noConversion"/>
  </si>
  <si>
    <t>UPR비방청</t>
    <phoneticPr fontId="2" type="noConversion"/>
  </si>
  <si>
    <t>UPR방청</t>
  </si>
  <si>
    <t>N3</t>
    <phoneticPr fontId="2" type="noConversion"/>
  </si>
  <si>
    <t>50016288A</t>
  </si>
  <si>
    <t xml:space="preserve">MIDDLE BEAM                                 </t>
  </si>
  <si>
    <t>Qxi</t>
    <phoneticPr fontId="2" type="noConversion"/>
  </si>
  <si>
    <t>QXi</t>
    <phoneticPr fontId="2" type="noConversion"/>
  </si>
  <si>
    <t>MBR RR NO1 LWR _ 비방청</t>
  </si>
  <si>
    <t>N3</t>
  </si>
  <si>
    <t>MBR RR SIDE UPR LH _ 비방청</t>
  </si>
  <si>
    <t>MBR RR SIDE UPR RH _ 비방청</t>
  </si>
  <si>
    <t>MBR RR NO1 LWR _ 방청</t>
  </si>
  <si>
    <t>MBR RR NO1 UPPER _ 방청</t>
  </si>
  <si>
    <t>MBR RR SIDE UPR LH _ 방청</t>
  </si>
  <si>
    <t>MBR RR SIDE UPR RH _ 방청</t>
  </si>
  <si>
    <t>MBR RR NO1 UPPER _ 비방청</t>
    <phoneticPr fontId="2" type="noConversion"/>
  </si>
  <si>
    <t>503777-1000</t>
  </si>
  <si>
    <t>502777-1000</t>
  </si>
  <si>
    <t>504777-1000</t>
  </si>
  <si>
    <t>504778-1000</t>
  </si>
  <si>
    <t>503666-1000</t>
  </si>
  <si>
    <t>502666-1000</t>
  </si>
  <si>
    <t>504666-1000</t>
  </si>
  <si>
    <t>504667-1000</t>
  </si>
  <si>
    <t>▣ 25년 5월 판매 계획 대비 실적 보고</t>
    <phoneticPr fontId="2" type="noConversion"/>
  </si>
  <si>
    <t>30032710A</t>
    <phoneticPr fontId="2" type="noConversion"/>
  </si>
  <si>
    <t>MV1a Assy Glass Mounting Bracket</t>
    <phoneticPr fontId="2" type="noConversion"/>
  </si>
  <si>
    <t>MV1a</t>
    <phoneticPr fontId="2" type="noConversion"/>
  </si>
  <si>
    <t>5월</t>
    <phoneticPr fontId="2" type="noConversion"/>
  </si>
  <si>
    <t>2025년 5월</t>
    <phoneticPr fontId="2" type="noConversion"/>
  </si>
  <si>
    <t>▣ 25년 7월 매입/매출 일단위 보고현황</t>
    <phoneticPr fontId="2" type="noConversion"/>
  </si>
  <si>
    <t>50011721D</t>
    <phoneticPr fontId="2" type="noConversion"/>
  </si>
  <si>
    <t>월 판매 계획</t>
    <phoneticPr fontId="2" type="noConversion"/>
  </si>
  <si>
    <t>담당</t>
    <phoneticPr fontId="2" type="noConversion"/>
  </si>
  <si>
    <t>팀장</t>
    <phoneticPr fontId="2" type="noConversion"/>
  </si>
  <si>
    <t>공장장</t>
    <phoneticPr fontId="2" type="noConversion"/>
  </si>
  <si>
    <t>사장</t>
    <phoneticPr fontId="2" type="noConversion"/>
  </si>
  <si>
    <t>전일 
매입 실적</t>
    <phoneticPr fontId="2" type="noConversion"/>
  </si>
  <si>
    <t>매입 실적
[누계]</t>
    <phoneticPr fontId="2" type="noConversion"/>
  </si>
  <si>
    <t>판매 실적
[누계]</t>
    <phoneticPr fontId="2" type="noConversion"/>
  </si>
  <si>
    <t>결
재</t>
    <phoneticPr fontId="2" type="noConversion"/>
  </si>
  <si>
    <t>전일
원자재 매입</t>
    <phoneticPr fontId="2" type="noConversion"/>
  </si>
  <si>
    <t>원자재 매입 
[누계]</t>
    <phoneticPr fontId="2" type="noConversion"/>
  </si>
  <si>
    <t>전일
부자재 매입</t>
    <phoneticPr fontId="2" type="noConversion"/>
  </si>
  <si>
    <t>부자재 매입 
[누계]</t>
    <phoneticPr fontId="2" type="noConversion"/>
  </si>
  <si>
    <t>호원오토MV</t>
  </si>
  <si>
    <t>호원오토SV</t>
  </si>
  <si>
    <t>호원오토KA4PE</t>
  </si>
  <si>
    <t>호원오토DL3</t>
  </si>
  <si>
    <t>호원오토GL3</t>
  </si>
  <si>
    <t>협력사</t>
    <phoneticPr fontId="2" type="noConversion"/>
  </si>
  <si>
    <t>풍기사급</t>
    <phoneticPr fontId="2" type="noConversion"/>
  </si>
  <si>
    <t>호원사급</t>
    <phoneticPr fontId="2" type="noConversion"/>
  </si>
  <si>
    <t>JS테크</t>
  </si>
  <si>
    <t>태영금속</t>
  </si>
  <si>
    <t>에이오에스</t>
  </si>
  <si>
    <t>창경</t>
  </si>
  <si>
    <t>신성</t>
  </si>
  <si>
    <t>웅지테크</t>
  </si>
  <si>
    <t>삼진스틸</t>
  </si>
  <si>
    <t>▣ 25년 7월 매입 일단위 보고현황</t>
    <phoneticPr fontId="2" type="noConversion"/>
  </si>
  <si>
    <t>전일 매입 실적</t>
    <phoneticPr fontId="2" type="noConversion"/>
  </si>
  <si>
    <t>매입 실적 [누계]</t>
    <phoneticPr fontId="2" type="noConversion"/>
  </si>
  <si>
    <t>원자재+부자재</t>
    <phoneticPr fontId="2" type="noConversion"/>
  </si>
  <si>
    <t>매출</t>
    <phoneticPr fontId="2" type="noConversion"/>
  </si>
  <si>
    <t>업체</t>
    <phoneticPr fontId="58" type="noConversion"/>
  </si>
  <si>
    <t>매입</t>
    <phoneticPr fontId="58" type="noConversion"/>
  </si>
  <si>
    <t>원자재</t>
    <phoneticPr fontId="58" type="noConversion"/>
  </si>
  <si>
    <t>651E3-L8000</t>
  </si>
  <si>
    <t>651F3-L8000</t>
  </si>
  <si>
    <t>65116-L3400</t>
  </si>
  <si>
    <t>65126-L3400</t>
  </si>
  <si>
    <t>651M7-L2000</t>
  </si>
  <si>
    <t>BRKT-CTR SUPPORT MTG,LH (일반,HEV)</t>
  </si>
  <si>
    <t>65136-L8000</t>
  </si>
  <si>
    <t>REINF-CTR SUPPORT MTG, (일반,HEV)</t>
  </si>
  <si>
    <t>65136-L8400</t>
  </si>
  <si>
    <t>REINF-CTR SUPPORT MTG,LH (AWD)</t>
  </si>
  <si>
    <t>651M7-L8400</t>
  </si>
  <si>
    <t>BRKT-CTR SUPPORT MTG,LH (AWD)</t>
  </si>
  <si>
    <t>광성산업</t>
  </si>
  <si>
    <t>2025년 7월 구매영업팀 일일 업무 보고</t>
    <phoneticPr fontId="58" type="noConversion"/>
  </si>
  <si>
    <t>종합</t>
    <phoneticPr fontId="2" type="noConversion"/>
  </si>
  <si>
    <t>7월 매출
누계</t>
    <phoneticPr fontId="58" type="noConversion"/>
  </si>
  <si>
    <t>7월 매입
누계</t>
    <phoneticPr fontId="58" type="noConversion"/>
  </si>
  <si>
    <t>7월 수금액
누계</t>
    <phoneticPr fontId="58" type="noConversion"/>
  </si>
  <si>
    <t>7월 수불 재고금액
(불량실적제외)</t>
    <phoneticPr fontId="58" type="noConversion"/>
  </si>
  <si>
    <t>7/1 
월초 재고금액</t>
    <phoneticPr fontId="58" type="noConversion"/>
  </si>
  <si>
    <t>완제품 품번</t>
    <phoneticPr fontId="2" type="noConversion"/>
  </si>
  <si>
    <t>부 번</t>
    <phoneticPr fontId="2" type="noConversion"/>
  </si>
  <si>
    <t>품 명</t>
    <phoneticPr fontId="2" type="noConversion"/>
  </si>
  <si>
    <t>재질</t>
    <phoneticPr fontId="2" type="noConversion"/>
  </si>
  <si>
    <t>규격</t>
    <phoneticPr fontId="2" type="noConversion"/>
  </si>
  <si>
    <t>비 중</t>
    <phoneticPr fontId="2" type="noConversion"/>
  </si>
  <si>
    <t>MM중량</t>
    <phoneticPr fontId="2" type="noConversion"/>
  </si>
  <si>
    <t>사양</t>
    <phoneticPr fontId="2" type="noConversion"/>
  </si>
  <si>
    <t>입고총계</t>
    <phoneticPr fontId="2" type="noConversion"/>
  </si>
  <si>
    <t>계</t>
    <phoneticPr fontId="2" type="noConversion"/>
  </si>
  <si>
    <t>두께</t>
    <phoneticPr fontId="2" type="noConversion"/>
  </si>
  <si>
    <t>가로</t>
    <phoneticPr fontId="2" type="noConversion"/>
  </si>
  <si>
    <t>세로</t>
    <phoneticPr fontId="2" type="noConversion"/>
  </si>
  <si>
    <t>입고금액</t>
    <phoneticPr fontId="2" type="noConversion"/>
  </si>
  <si>
    <t>계획</t>
    <phoneticPr fontId="2" type="noConversion"/>
  </si>
  <si>
    <t>실적</t>
    <phoneticPr fontId="2" type="noConversion"/>
  </si>
  <si>
    <t>수량</t>
    <phoneticPr fontId="2" type="noConversion"/>
  </si>
  <si>
    <t>TAM BEV</t>
  </si>
  <si>
    <t>GLASS REINF</t>
  </si>
  <si>
    <t>J200</t>
  </si>
  <si>
    <t>RS4</t>
  </si>
  <si>
    <t>DN8(N3)</t>
    <phoneticPr fontId="2" type="noConversion"/>
  </si>
  <si>
    <t>서진산업</t>
    <phoneticPr fontId="2" type="noConversion"/>
  </si>
  <si>
    <t>YB</t>
    <phoneticPr fontId="2" type="noConversion"/>
  </si>
  <si>
    <t>BD</t>
    <phoneticPr fontId="2" type="noConversion"/>
  </si>
  <si>
    <t>YP</t>
  </si>
  <si>
    <t>SU2 LWB</t>
  </si>
  <si>
    <t>FRONT BEAM</t>
  </si>
  <si>
    <t>DRAIN CHANNEL</t>
  </si>
  <si>
    <t>REINF-FR SEAT FR OTR MTG,LH</t>
  </si>
  <si>
    <t>REINF-FR SEAT FR OTR MTG,RH</t>
  </si>
  <si>
    <t>REINF-FR SEAT CROSS MBR SD,LH</t>
  </si>
  <si>
    <t>65131-L8400S</t>
  </si>
  <si>
    <t>JX</t>
  </si>
  <si>
    <t>MQ4</t>
  </si>
  <si>
    <t>E2SC</t>
  </si>
  <si>
    <t>YG</t>
  </si>
  <si>
    <t>M2XX</t>
  </si>
  <si>
    <t>CK</t>
  </si>
  <si>
    <t>IK</t>
  </si>
  <si>
    <t>KA4</t>
  </si>
  <si>
    <t>BRACKET FRAME A LH</t>
  </si>
  <si>
    <t>BRACKET FRAME A RH</t>
  </si>
  <si>
    <t>BRACKET FRAME LH</t>
  </si>
  <si>
    <t>BRACKET FRAME RH</t>
  </si>
  <si>
    <t>MV1a</t>
  </si>
  <si>
    <t>65131-L8000S</t>
  </si>
  <si>
    <t>P32E</t>
  </si>
  <si>
    <t>GLASS REINFORCEMENT RH</t>
  </si>
  <si>
    <t>GLASS REINFORCEMENT LH</t>
  </si>
  <si>
    <t>CROSS REINFORCEMENT GLASS PANEL</t>
  </si>
  <si>
    <t>Y200</t>
  </si>
  <si>
    <t>V200,B11</t>
  </si>
  <si>
    <t>U100</t>
  </si>
  <si>
    <t>T200</t>
  </si>
  <si>
    <t>T100</t>
  </si>
  <si>
    <t>MD</t>
  </si>
  <si>
    <t>J/V100</t>
  </si>
  <si>
    <t>A100</t>
  </si>
  <si>
    <t>RP REINF</t>
  </si>
  <si>
    <t>GLASS REINFORCEMENT ASSY</t>
  </si>
  <si>
    <t>MD REINF</t>
  </si>
  <si>
    <t>REINFORCEMENT GLASS</t>
  </si>
  <si>
    <t>DC100 REINF</t>
  </si>
  <si>
    <t>RS4 Li</t>
  </si>
  <si>
    <t>NES</t>
  </si>
  <si>
    <t>ASSY REAR BEAM</t>
  </si>
  <si>
    <t>GLASS PANEL REINF RR</t>
  </si>
  <si>
    <t>GLASS PANEL REINF FRT</t>
  </si>
  <si>
    <t>REAR - SIDE REINF RH-국산화(자체생산)</t>
  </si>
  <si>
    <t>REAR - SIDE REINF LH-국산화(자체생산)</t>
  </si>
  <si>
    <t>FRONT - SIDE REINF RH-국산화(자체생산)</t>
  </si>
  <si>
    <t>FRONT - SIDE REINF LH-국산화(자체생산)</t>
  </si>
  <si>
    <t>GSUV</t>
  </si>
  <si>
    <t>MV1a Assy Glass Mounting Bracket</t>
  </si>
  <si>
    <t>30032710A</t>
  </si>
  <si>
    <t>MV1a BRACKET RH</t>
  </si>
  <si>
    <t>30032844A</t>
  </si>
  <si>
    <t>MV1a BRACKET LH</t>
  </si>
  <si>
    <t>30032843A</t>
  </si>
  <si>
    <t>MOTOR MOUNTING PLATE COVER FOR GLASS (MQ4/YG)</t>
  </si>
  <si>
    <t>MOTOR MOUNTING PLATE COVER FOR ROLLO</t>
  </si>
  <si>
    <t>COVER FRONT FRAME</t>
  </si>
  <si>
    <t>ROLLO CASSETTE ASSY</t>
  </si>
  <si>
    <t>CENTER CROSS MEMBER ASSY</t>
  </si>
  <si>
    <t>ROLLO COVER ASSY</t>
  </si>
  <si>
    <t>SU2 LWB REAR</t>
  </si>
  <si>
    <t>GLASS REINFORCEMENT REAR</t>
  </si>
  <si>
    <t>50012093D</t>
    <phoneticPr fontId="2" type="noConversion"/>
  </si>
  <si>
    <t>SU2 LWB FRT</t>
  </si>
  <si>
    <t xml:space="preserve">GLASS REINFORCEMENT </t>
  </si>
  <si>
    <t>SU2 SWB</t>
  </si>
  <si>
    <t>50011644D구형</t>
  </si>
  <si>
    <t>SU2 SWB REAR</t>
  </si>
  <si>
    <t>SU2 SWB FRT</t>
  </si>
  <si>
    <t>MX5-PU</t>
  </si>
  <si>
    <t>GLASS MTG BRACKET ASSY</t>
  </si>
  <si>
    <t>MX5-R</t>
  </si>
  <si>
    <t xml:space="preserve">ROLLO CASSETTE ASSY </t>
  </si>
  <si>
    <t>MX5-F</t>
  </si>
  <si>
    <t>MIDDLE BEAM B</t>
  </si>
  <si>
    <t>JK SB</t>
  </si>
  <si>
    <t>50014463A</t>
    <phoneticPr fontId="2" type="noConversion"/>
  </si>
  <si>
    <t>JK</t>
  </si>
  <si>
    <t>ROLLO MOUNTING BRACKET</t>
  </si>
  <si>
    <t xml:space="preserve">MIDDLE BEAM </t>
  </si>
  <si>
    <t>Qxi</t>
  </si>
  <si>
    <t>LX2/ON-REAR</t>
  </si>
  <si>
    <t>LX2/ON-FRONT</t>
  </si>
  <si>
    <t>GLASS PANEL REINFORCEMENT</t>
  </si>
  <si>
    <t>RJ</t>
  </si>
  <si>
    <t>IK COVER FRONT FRAME</t>
  </si>
  <si>
    <t>IK ROLLO COVER</t>
  </si>
  <si>
    <t>ROLLO MIDDLE CASSETTE UPPER</t>
  </si>
  <si>
    <t>GLASS MOUNTING BRACKET ASSY</t>
  </si>
  <si>
    <t>ON-FRONT</t>
  </si>
  <si>
    <t>MIDDLE BEAM C</t>
  </si>
  <si>
    <t>LX2-FRONT</t>
  </si>
  <si>
    <t>BRACKET SIDE ASSY RH</t>
  </si>
  <si>
    <t>BRACKET SIDE ASSY LH</t>
  </si>
  <si>
    <t>BRACKET MECHANISM GUIDE FRONT RH</t>
  </si>
  <si>
    <t>BRACKET MECHANISM GUIDE FRONT LH</t>
  </si>
  <si>
    <t>PANEL SUNSHADE</t>
  </si>
  <si>
    <t>DH</t>
  </si>
  <si>
    <t>ROLLO CASSETTE REAR</t>
  </si>
  <si>
    <t>ROLLO CASSETTE FRONT</t>
  </si>
  <si>
    <t>RP</t>
  </si>
  <si>
    <t xml:space="preserve">ROLLO CASSETTE SUB ASSY </t>
  </si>
  <si>
    <t>BRACKET MECHANISM GUIDE ASSY RH</t>
  </si>
  <si>
    <t>BRACKET MECHANISM GUIDE ASSY LH</t>
  </si>
  <si>
    <t>KA4-R</t>
  </si>
  <si>
    <t>2ND ROOM LAMP BRACKET ASSY</t>
  </si>
  <si>
    <t>KA4-F</t>
  </si>
  <si>
    <t>ASSY FRONT BRACKET FRAME RH</t>
  </si>
  <si>
    <t>ASSY FRONT BRACKET FRAME LH</t>
  </si>
  <si>
    <t xml:space="preserve">Middle Beam </t>
  </si>
  <si>
    <t>YP FRT</t>
  </si>
  <si>
    <t>YP REAR</t>
  </si>
  <si>
    <t>X12B</t>
  </si>
  <si>
    <t>EX</t>
  </si>
  <si>
    <t>MOTOR CLIP</t>
  </si>
  <si>
    <t>ASS'Y W/D</t>
  </si>
  <si>
    <t>BRACKET DRIVE TUBE</t>
  </si>
  <si>
    <t>REDIATION PLATE</t>
  </si>
  <si>
    <t>YS4</t>
  </si>
  <si>
    <t>MIDDLE BEAM(안국)</t>
  </si>
  <si>
    <t xml:space="preserve">YS4 </t>
  </si>
  <si>
    <t>FRONT BEAM(도장,창일)</t>
  </si>
  <si>
    <t>W200</t>
  </si>
  <si>
    <t>REAR BEAM CLIP</t>
  </si>
  <si>
    <t>DC100</t>
  </si>
  <si>
    <t>C200</t>
  </si>
  <si>
    <t>SC100</t>
  </si>
  <si>
    <t>CF</t>
  </si>
  <si>
    <t>GDW</t>
  </si>
  <si>
    <t>CENRET CROSS MEMBER</t>
  </si>
  <si>
    <t>SIDE GLASS REINF LH</t>
  </si>
  <si>
    <t>ASSY BRACKET REAR SLIDER RH</t>
  </si>
  <si>
    <t>ASSY BRACKET REAR SLIDER LH</t>
  </si>
  <si>
    <t>ASSY CENRET CROSS MEMBER</t>
  </si>
  <si>
    <t>GAMMA</t>
  </si>
  <si>
    <t>P32K</t>
  </si>
  <si>
    <t>L38</t>
  </si>
  <si>
    <t>V200</t>
  </si>
  <si>
    <t>REAR BOW</t>
  </si>
  <si>
    <t>V250</t>
  </si>
  <si>
    <t>D100/D150</t>
  </si>
  <si>
    <t>A150/A161</t>
  </si>
  <si>
    <t>J200(OEM)</t>
  </si>
  <si>
    <t>REAR BOW (CLIP)</t>
  </si>
  <si>
    <t>J200(KD)</t>
  </si>
  <si>
    <t>A100/A161</t>
  </si>
  <si>
    <t>V200/V210</t>
  </si>
  <si>
    <t>DRAIN CHANNEL-SUB</t>
  </si>
  <si>
    <t>V210/V250</t>
  </si>
  <si>
    <t>J100</t>
  </si>
  <si>
    <t>LF</t>
  </si>
  <si>
    <t>REINF-SIDE SILL INR FR LH</t>
  </si>
  <si>
    <t>64674-C1000</t>
  </si>
  <si>
    <t>EXTN SIDE SILL INR FR RH</t>
  </si>
  <si>
    <t>64644-C1000</t>
  </si>
  <si>
    <t>EXTN SIDE SILL INR FR LH</t>
  </si>
  <si>
    <t>64634-C1000</t>
  </si>
  <si>
    <t>IG-PE</t>
  </si>
  <si>
    <t>BRKT-FENDER MTG RH</t>
  </si>
  <si>
    <t>64528-G8500</t>
  </si>
  <si>
    <t>BRKT-FENDER MTG LH</t>
  </si>
  <si>
    <t>64518-G8500</t>
  </si>
  <si>
    <t>DEADENING PAD</t>
  </si>
  <si>
    <t>64789-G8000</t>
  </si>
  <si>
    <t>GUSSET-FR S/MBR OTR EXTN RH</t>
  </si>
  <si>
    <t>64628-G8000</t>
  </si>
  <si>
    <t>GUSSET-FR S/MBR OTR EXTN LH</t>
  </si>
  <si>
    <t>64618-G8000</t>
  </si>
  <si>
    <t>BRKT-ABS MODULATOR RR</t>
  </si>
  <si>
    <t>64586-F6000</t>
  </si>
  <si>
    <t>BRKT ASSY-ABS MODULATOR RR</t>
  </si>
  <si>
    <t>64528-G8000</t>
  </si>
  <si>
    <t>BRKT ASSY-FENDER MTG FR RH</t>
  </si>
  <si>
    <t>64526-G8500</t>
  </si>
  <si>
    <t>64526-G8000</t>
  </si>
  <si>
    <t>64518-G8000</t>
  </si>
  <si>
    <t>BRKT ASSY-FENDER MTG FR LH</t>
  </si>
  <si>
    <t>64516-G8500</t>
  </si>
  <si>
    <t>64516-G8000</t>
  </si>
  <si>
    <t>SUPT-F.E.M LWR MTG RH</t>
  </si>
  <si>
    <t>64428-D4000</t>
  </si>
  <si>
    <t>SUPT-F.E.M LWR MTG LH</t>
  </si>
  <si>
    <t>64418-D4000</t>
  </si>
  <si>
    <t>REINF ASSY-F.E.M MTG LWR RH</t>
  </si>
  <si>
    <t>64126-G8000</t>
  </si>
  <si>
    <t>REINF ASSY-F.E.M MTG LWR LH</t>
  </si>
  <si>
    <t>64116-G8000</t>
  </si>
  <si>
    <t>COWL COVER FR</t>
  </si>
  <si>
    <t>PNL-COWL COVER FR SH</t>
  </si>
  <si>
    <t>66798-2J000SH</t>
  </si>
  <si>
    <t>REINF ？ COWL INR LWR</t>
  </si>
  <si>
    <t>RENIF-COWL INR LWR SH</t>
  </si>
  <si>
    <t>66724-2J000SH</t>
  </si>
  <si>
    <t>CN7</t>
  </si>
  <si>
    <t>MEMBER-RR FLOOR CTR CROSS</t>
  </si>
  <si>
    <t>65852-AA030</t>
  </si>
  <si>
    <t>65852-AA000</t>
  </si>
  <si>
    <t/>
  </si>
  <si>
    <t>W/D MTG BOLT M10*55</t>
  </si>
  <si>
    <t>65639-3R000</t>
  </si>
  <si>
    <t>WELD BOLT T-F/TANK MTG</t>
  </si>
  <si>
    <t>NUT FLANGE CAP WELD</t>
  </si>
  <si>
    <t>NUT WELD</t>
  </si>
  <si>
    <t>13917-10120</t>
  </si>
  <si>
    <t>NUT FL CAP WELD</t>
  </si>
  <si>
    <t>6MM BOLT</t>
  </si>
  <si>
    <t>12904-06160</t>
  </si>
  <si>
    <t>REINF FRT DR HINGE FACE RH SH</t>
  </si>
  <si>
    <t>76241-A7000SH</t>
  </si>
  <si>
    <t>REINF FRT DR HINGE FACE LH SH</t>
  </si>
  <si>
    <t>76231-A7000SH</t>
  </si>
  <si>
    <t>PILLAR CTR INR RH</t>
  </si>
  <si>
    <t>PILLAR CTR INR LH</t>
  </si>
  <si>
    <t>REINF SIDE SILL OTR LH</t>
  </si>
  <si>
    <t>71377-3R000</t>
  </si>
  <si>
    <t>TG</t>
  </si>
  <si>
    <t>PILLAR ASSY FR INR RH</t>
  </si>
  <si>
    <t>71202-3L001</t>
  </si>
  <si>
    <t>PILLAR ASSY FR INR LH</t>
  </si>
  <si>
    <t>71201-3L001</t>
  </si>
  <si>
    <t>SW</t>
  </si>
  <si>
    <t>13905-06000</t>
  </si>
  <si>
    <t>SA</t>
  </si>
  <si>
    <t>PNL ASSY SIDE INR RH</t>
  </si>
  <si>
    <t>71202-07000</t>
  </si>
  <si>
    <t>PNL ASSY SIDE INR LH</t>
  </si>
  <si>
    <t>71201-07000</t>
  </si>
  <si>
    <t>NF</t>
  </si>
  <si>
    <t>71202-3K001</t>
  </si>
  <si>
    <t>71201-3K001</t>
  </si>
  <si>
    <t>MG</t>
  </si>
  <si>
    <t>RR DR INR RH</t>
  </si>
  <si>
    <t>77240-2G010</t>
  </si>
  <si>
    <t>RR DR INR LH</t>
  </si>
  <si>
    <t>77230-2G010</t>
  </si>
  <si>
    <t>FRT DR INR RH</t>
  </si>
  <si>
    <t>76240-2G010</t>
  </si>
  <si>
    <t>FRT DR INR LH</t>
  </si>
  <si>
    <t>76230-2G010</t>
  </si>
  <si>
    <t>PNL ASSY QTR RH</t>
  </si>
  <si>
    <t>71602-2G100</t>
  </si>
  <si>
    <t>PNL ASSY QTR LH</t>
  </si>
  <si>
    <t>71601-2G100</t>
  </si>
  <si>
    <t>LD</t>
  </si>
  <si>
    <t>SIDE OTR RH(4DR)</t>
  </si>
  <si>
    <t>71141-2F510</t>
  </si>
  <si>
    <t>SIDE OTR LH(4DR)</t>
  </si>
  <si>
    <t>71131-2F510</t>
  </si>
  <si>
    <t>SUPT F/TANK BAKD RR MTG(GN7 C/O)</t>
  </si>
  <si>
    <t>65916-L8400</t>
  </si>
  <si>
    <t>BRKT RR STIFR BRACE,RH</t>
  </si>
  <si>
    <t>655P6-L8400</t>
  </si>
  <si>
    <t>BRKT RR STIFR BRACE,LH</t>
  </si>
  <si>
    <t>655N6-L8400</t>
  </si>
  <si>
    <t>SUPT F/TANK BAKD RR MTG</t>
  </si>
  <si>
    <t>65916-L0000</t>
  </si>
  <si>
    <t>MBR-RR FLR CTR CROSS</t>
  </si>
  <si>
    <t>65852-L2000</t>
  </si>
  <si>
    <t>MEMBER-RR FLOOR RR CROSS</t>
  </si>
  <si>
    <t>65832-L1000</t>
  </si>
  <si>
    <t>MEMBER CANISTER MTG RH</t>
  </si>
  <si>
    <t>MEMBER CANISTER MTG LH</t>
  </si>
  <si>
    <t>657N2-L1000</t>
  </si>
  <si>
    <t>M.T.G W/D BOLT</t>
  </si>
  <si>
    <t>65636-38000</t>
  </si>
  <si>
    <t>BRKT RR STIFR BRACE RH</t>
  </si>
  <si>
    <t>655P6-L1000</t>
  </si>
  <si>
    <t>BRKT RR STIFR BRACE LH</t>
  </si>
  <si>
    <t>655N6-L1000</t>
  </si>
  <si>
    <t>REINF RR S/BELT ANCHOR LH</t>
  </si>
  <si>
    <t>65554-D4000</t>
  </si>
  <si>
    <t>REINF RR S/BELT ANCH RH</t>
  </si>
  <si>
    <t>REINF RR S/BELT ANCH LH</t>
  </si>
  <si>
    <t>65412-L1000</t>
  </si>
  <si>
    <t>BL</t>
  </si>
  <si>
    <t>PNL ASSY QTR INR RH 수출 (휠 D無)</t>
  </si>
  <si>
    <t>71621-3E100</t>
  </si>
  <si>
    <t>PNL ASSY QTR INR RH 내수 (휠 D無)</t>
  </si>
  <si>
    <t>71621-3E000</t>
  </si>
  <si>
    <t>PNL ASSY QTR INR LH 수출 (휠 D無)</t>
  </si>
  <si>
    <t>71611-3E100</t>
  </si>
  <si>
    <t>PNL ASSY QTR INR LH 내수 (휠 D無)</t>
  </si>
  <si>
    <t>71611-3E000</t>
  </si>
  <si>
    <t>PNL ASSY QTR INR RH 수출 (휠無)</t>
  </si>
  <si>
    <t>71604-3E100</t>
  </si>
  <si>
    <t>PNL ASSY QTR INR RH 내수 (휠無)</t>
  </si>
  <si>
    <t>71604-3E000</t>
  </si>
  <si>
    <t>PNL ASSY QTR INR LH 수출 (휠無)</t>
  </si>
  <si>
    <t>71603-3E100</t>
  </si>
  <si>
    <t>PNL ASSY QTR INR LH 내수 (휠無)</t>
  </si>
  <si>
    <t>71603-3E000</t>
  </si>
  <si>
    <t>MBR ASSY RR END 내수 구형</t>
  </si>
  <si>
    <t>65561-3E001</t>
  </si>
  <si>
    <t>EXTN QTR INR LWR LH SH</t>
  </si>
  <si>
    <t>71741-2P700SH</t>
  </si>
  <si>
    <t>EXTN QTR INR LWR RH</t>
  </si>
  <si>
    <t>71741-2P700</t>
  </si>
  <si>
    <t>71731-2P700SH</t>
  </si>
  <si>
    <t>EXTN QTR INR LWR LH</t>
  </si>
  <si>
    <t>71731-2P700</t>
  </si>
  <si>
    <t xml:space="preserve"> REINF-′D′ PLR INR LWR, RHSH</t>
  </si>
  <si>
    <t>71688-2P700SH</t>
  </si>
  <si>
    <t>REINF D PLR INR LWR RH</t>
  </si>
  <si>
    <t>71688-2P700</t>
  </si>
  <si>
    <t xml:space="preserve"> REINF-′D′ PLR INR LWR, LHSH</t>
  </si>
  <si>
    <t>71678-2P700SH</t>
  </si>
  <si>
    <t>REINF D PLR INR LWR LH</t>
  </si>
  <si>
    <t>71678-2P700</t>
  </si>
  <si>
    <t>PNL QTR INR UPR RH BL</t>
  </si>
  <si>
    <t>71664-2P000BL</t>
  </si>
  <si>
    <t>PNL QTR INR UPR RH</t>
  </si>
  <si>
    <t>PNL QTR INR UPR LH BL</t>
  </si>
  <si>
    <t>71654-2P000BL</t>
  </si>
  <si>
    <t>PNL QTR INR UPR LH</t>
  </si>
  <si>
    <t>W/D BOLT</t>
  </si>
  <si>
    <t>12904-06169</t>
  </si>
  <si>
    <t>PNL-RR FLOOR FR</t>
  </si>
  <si>
    <t>PNL-RR FLOOR FRT SH</t>
  </si>
  <si>
    <t>65512-C5000SH</t>
  </si>
  <si>
    <t>EXTN RR FLR FR</t>
  </si>
  <si>
    <t>MBR ASSY RR FLR CRO COMPL LH</t>
  </si>
  <si>
    <t>MBR ASSY RR FLR CRO COMPL</t>
  </si>
  <si>
    <t>PILLAR-FR INR LWR,LH/RH</t>
  </si>
  <si>
    <t>SPFC590/000*0.8*790*410</t>
  </si>
  <si>
    <t>EXTN-RR FLOOR FR</t>
  </si>
  <si>
    <t>SPCD/000*0.65*1480*390</t>
  </si>
  <si>
    <t>SPCD/000*0.65*1480*0</t>
  </si>
  <si>
    <t>TA</t>
  </si>
  <si>
    <t>BRKT-SBR CONNECTOR MTG</t>
  </si>
  <si>
    <t>65676-1J000</t>
  </si>
  <si>
    <t>PNL-RR FLOOR FRT</t>
  </si>
  <si>
    <t>65512-1Y010</t>
  </si>
  <si>
    <t xml:space="preserve">ASS'Y PNL RR FLR FRT </t>
  </si>
  <si>
    <t>65511-1Y810</t>
  </si>
  <si>
    <t>65511-1Y020</t>
  </si>
  <si>
    <t>65511-1Y010</t>
  </si>
  <si>
    <t>JA</t>
  </si>
  <si>
    <t>RAIL-ROOF SIDE INR,RH</t>
  </si>
  <si>
    <t>SPFC590/000*0.9*230*1060</t>
  </si>
  <si>
    <t>RAIL ASSY-ROOF SIDE INR,RH</t>
  </si>
  <si>
    <t>71445-G6000</t>
  </si>
  <si>
    <t>RAIL ASSY-ROOF SIDE INR,LH</t>
  </si>
  <si>
    <t>71435-G6000</t>
  </si>
  <si>
    <t>FR PLR INR LH ( RHD 사양 )</t>
  </si>
  <si>
    <t>71221-G6900</t>
  </si>
  <si>
    <t>PLR ASSY-FR INR LWR</t>
  </si>
  <si>
    <t>71221-G6000</t>
  </si>
  <si>
    <t>PILLAR ASSY-FR INR LWR,LH</t>
  </si>
  <si>
    <t>71211-G6900</t>
  </si>
  <si>
    <t>71211-G6000</t>
  </si>
  <si>
    <t>YB CUV</t>
  </si>
  <si>
    <t>NUT - WELD</t>
  </si>
  <si>
    <t>13905-08000</t>
  </si>
  <si>
    <t>TAM-BEV</t>
  </si>
  <si>
    <t>MEMBER-RR FLOOR CROSS RH NO.2</t>
  </si>
  <si>
    <t>657B5-E2510</t>
  </si>
  <si>
    <t>MEMBER-RR FLOOR CROSS LH NO.2</t>
  </si>
  <si>
    <t>657A5-E2510</t>
  </si>
  <si>
    <t>65567-E2510</t>
  </si>
  <si>
    <t>64749-CV000</t>
  </si>
  <si>
    <t>PNL ASSY-EXTN RR FLR FR</t>
  </si>
  <si>
    <t>TAM</t>
  </si>
  <si>
    <t>BRKT-2ND SEAT MTG OTR RH</t>
  </si>
  <si>
    <t>65847-A3800</t>
  </si>
  <si>
    <t>BRKT-2ND SEAT MTG OTR LH</t>
  </si>
  <si>
    <t>65837-A3800</t>
  </si>
  <si>
    <t>65837-A3000</t>
  </si>
  <si>
    <t>BRKT ASS'Y-RR SEAT CUSHION MTG</t>
  </si>
  <si>
    <t>65821-1Y800</t>
  </si>
  <si>
    <t>BAR-MUFFLER HANGER NO.2 LH</t>
  </si>
  <si>
    <t>65798-1Y000</t>
  </si>
  <si>
    <t>65789-1Y010</t>
  </si>
  <si>
    <t>BRKT BRAKE-HOSE RR, LH</t>
  </si>
  <si>
    <t>65779-1Y010</t>
  </si>
  <si>
    <t>MBR-RR FLR SIDE LH BL</t>
  </si>
  <si>
    <t>65711-A3000BL</t>
  </si>
  <si>
    <t>EXTN-RR FLR FRT (포터블 용접)</t>
  </si>
  <si>
    <t>65523-A3500</t>
  </si>
  <si>
    <t>65512-A3000</t>
  </si>
  <si>
    <t>65512-1Y810</t>
  </si>
  <si>
    <t>PNL ASS'Y RR FLR FR</t>
  </si>
  <si>
    <t>65511-A3800</t>
  </si>
  <si>
    <t>PLR-FRT OTR LWR, RH</t>
  </si>
  <si>
    <t>71164-1Y000</t>
  </si>
  <si>
    <t>PLR-FRT OTR LWR, LH / BL</t>
  </si>
  <si>
    <t>71154-1Y000BL</t>
  </si>
  <si>
    <t>PLR-FRT OTR LWR, LH</t>
  </si>
  <si>
    <t>71154-1Y000</t>
  </si>
  <si>
    <t>PLR-FRT OTR UPR, RH</t>
  </si>
  <si>
    <t>71142-1Y000</t>
  </si>
  <si>
    <t>PLR-FRT OTR UPR, LH / BL</t>
  </si>
  <si>
    <t>71132-1Y000BL</t>
  </si>
  <si>
    <t>PLR-FRT OTR UPR, LH</t>
  </si>
  <si>
    <t>71132-1Y000</t>
  </si>
  <si>
    <t>MEMBER-BATTERY MTG RR  SIDE, RH</t>
  </si>
  <si>
    <t>MEMBER-BATTERY MTG RR  SIDE, LH</t>
  </si>
  <si>
    <t>PNL ASSY-EXTN RR FLR FR BEV VAN</t>
  </si>
  <si>
    <t>PNL ASSY-RR FLOOR</t>
  </si>
  <si>
    <t xml:space="preserve">MBR-RR FLR SIDE RH </t>
    <phoneticPr fontId="2" type="noConversion"/>
  </si>
  <si>
    <t>65721-A3000'</t>
  </si>
  <si>
    <t>MBR-RR FLR SIDE LH</t>
  </si>
  <si>
    <t>MBR ASSY-RR FLR SIDE RH_CKD용</t>
  </si>
  <si>
    <t>65721-1Y010</t>
  </si>
  <si>
    <t>MBRASSY RR FLR SIDE LH_CKD용</t>
  </si>
  <si>
    <t>65711-1Y010</t>
  </si>
  <si>
    <t>PNL ASS'Y RR FLR FR VAN</t>
  </si>
  <si>
    <t>PNL ASS'Y RR FLR FR 일반</t>
    <phoneticPr fontId="2" type="noConversion"/>
  </si>
  <si>
    <t>MBR-RR FLR SIDE RH + BEV MBR RR FLR SIDE RH</t>
    <phoneticPr fontId="2" type="noConversion"/>
  </si>
  <si>
    <t>65711-A3000</t>
  </si>
  <si>
    <t>SVm</t>
  </si>
  <si>
    <t>BRKT -WIRING MTG</t>
  </si>
  <si>
    <t>BRKT -RR BUMPER UPR CTR MTG</t>
  </si>
  <si>
    <t>69146-AT000</t>
  </si>
  <si>
    <t>BULKHEAD -RR TRANSVERSE,RH</t>
  </si>
  <si>
    <t>BULKHEAD -RR TRANSVERSE,LH</t>
  </si>
  <si>
    <t>REINF -TAILGATE STRIKER</t>
  </si>
  <si>
    <t>EXTN -RR TRANSVERSE,RH</t>
  </si>
  <si>
    <t>69148-EV000</t>
  </si>
  <si>
    <t>EXTN -RR TRANSVERSE,LH</t>
  </si>
  <si>
    <t>69138-EV000</t>
  </si>
  <si>
    <t>MEMBER RR TRANSVERSE</t>
  </si>
  <si>
    <t>PNL BACK</t>
  </si>
  <si>
    <t>69112-EV000</t>
  </si>
  <si>
    <t>REINF ASSY-CTR FLOOR</t>
  </si>
  <si>
    <t>65131-L1000</t>
  </si>
  <si>
    <t>69152-1W210</t>
  </si>
  <si>
    <t>MVa</t>
  </si>
  <si>
    <t>REINF-FR SEAT CRO/MBR INR,LH</t>
  </si>
  <si>
    <t>REINF-FR SEAT CROSS MBR SD,RH</t>
  </si>
  <si>
    <t>BRKT-PROPELLER SHAFT MTG RR(AWD)</t>
  </si>
  <si>
    <t>BRKT-PROPELLER SHAFT MTG(AWD)</t>
  </si>
  <si>
    <t>REINF-TUNNEL FR(AWD)</t>
  </si>
  <si>
    <t>651M4-L3400</t>
  </si>
  <si>
    <t>REINF-TUNNEL CTR NO.1(AWD)</t>
  </si>
  <si>
    <t>651M2-L3400</t>
  </si>
  <si>
    <t>REINF-TUNNEL CTR(AWD)</t>
  </si>
  <si>
    <t>65198-L3400</t>
  </si>
  <si>
    <t>BRKT ASSY-CTR SUPPORT MTG,LH</t>
  </si>
  <si>
    <t>PNL ASSY-BACK COMPL</t>
  </si>
  <si>
    <t>PNL ASSY-BACK COMPLETE</t>
  </si>
  <si>
    <t>PNL ASSY-SIDE SILL, RH</t>
  </si>
  <si>
    <t>PNL ASSY-SIDE SILL, LH</t>
  </si>
  <si>
    <t>DL3/GL3
AWD</t>
  </si>
  <si>
    <t>BRKT ASSY PROPELLER SHAFT MTG, RH</t>
  </si>
  <si>
    <t>BRKT ASSY PROPELLER SHAFT MTG, LH</t>
  </si>
  <si>
    <t>KA4 PE</t>
  </si>
  <si>
    <t>BRKT-T/GATE LIFTER,RH_파워</t>
  </si>
  <si>
    <t>81845-R0600</t>
  </si>
  <si>
    <t>BRKT-T/GATE LIFTER,LH_파워</t>
  </si>
  <si>
    <t>81835-R0600</t>
  </si>
  <si>
    <t>BRKT-T/GATE LIFTER,RH_일반</t>
  </si>
  <si>
    <t>81845-R0500</t>
  </si>
  <si>
    <t>BRKT-T/GATE LIFTER,LH_일반</t>
  </si>
  <si>
    <t>728B0-R0500</t>
  </si>
  <si>
    <t>728A0-R0500</t>
  </si>
  <si>
    <t>MEMBER ASSY-FR SEAT CRO RR,RH</t>
  </si>
  <si>
    <t>MEMBER ASSY-FR SEAT CRO RR,LH</t>
  </si>
  <si>
    <t>MEMBER ASSY-FR SEAT CROSS,RH</t>
  </si>
  <si>
    <t>MEMBER ASSY-FR SEAT CROSS,LH</t>
  </si>
  <si>
    <t>REINF ASSY-CTR FLOOR(AWD)</t>
  </si>
  <si>
    <t>REINF ASSY-CTR FLOOR(PE AWD)</t>
  </si>
  <si>
    <t>REINF ASSY-CTR FLOOR(PE 일반,HEV)</t>
  </si>
  <si>
    <t>2025년 7월 구매영업팀 일일 업무 보고(협력사 기준)</t>
    <phoneticPr fontId="58" type="noConversion"/>
  </si>
  <si>
    <t>구분</t>
    <phoneticPr fontId="2" type="noConversion"/>
  </si>
  <si>
    <t>매입</t>
    <phoneticPr fontId="2" type="noConversion"/>
  </si>
  <si>
    <t>호원</t>
    <phoneticPr fontId="2" type="noConversion"/>
  </si>
  <si>
    <t>인알파</t>
    <phoneticPr fontId="2" type="noConversion"/>
  </si>
  <si>
    <t>창경테크</t>
    <phoneticPr fontId="2" type="noConversion"/>
  </si>
  <si>
    <t>신성산업</t>
    <phoneticPr fontId="2" type="noConversion"/>
  </si>
  <si>
    <t>제이에스테크</t>
    <phoneticPr fontId="2" type="noConversion"/>
  </si>
  <si>
    <t>2025년 7월 구매영업팀 일일 업무 보고(시중구매)</t>
    <phoneticPr fontId="58" type="noConversion"/>
  </si>
  <si>
    <t>원자재 
시중구매</t>
    <phoneticPr fontId="2" type="noConversion"/>
  </si>
  <si>
    <t>원자재
가공비</t>
    <phoneticPr fontId="2" type="noConversion"/>
  </si>
  <si>
    <t>HW 시중구매
(NUT)
삼진스틸</t>
    <phoneticPr fontId="2" type="noConversion"/>
  </si>
  <si>
    <t>HW 시중구매
(BOLT)
대신/아신</t>
    <phoneticPr fontId="2" type="noConversion"/>
  </si>
  <si>
    <t>2025년 7월 구매영업팀 일일 업무 보고(운송비)</t>
    <phoneticPr fontId="58" type="noConversion"/>
  </si>
  <si>
    <t>운반</t>
    <phoneticPr fontId="2" type="noConversion"/>
  </si>
  <si>
    <t>횟수</t>
    <phoneticPr fontId="2" type="noConversion"/>
  </si>
  <si>
    <t>운반비</t>
    <phoneticPr fontId="2" type="noConversion"/>
  </si>
  <si>
    <t>성우2공장</t>
    <phoneticPr fontId="2" type="noConversion"/>
  </si>
  <si>
    <t>풍기 서산</t>
    <phoneticPr fontId="2" type="noConversion"/>
  </si>
  <si>
    <t>인알파 1공장</t>
    <phoneticPr fontId="2" type="noConversion"/>
  </si>
  <si>
    <t>인알파 2,3,4
공장</t>
    <phoneticPr fontId="2" type="noConversion"/>
  </si>
  <si>
    <t>대우공업
당진공장</t>
    <phoneticPr fontId="2" type="noConversion"/>
  </si>
  <si>
    <t>대우공업
포승공장</t>
    <phoneticPr fontId="2" type="noConversion"/>
  </si>
  <si>
    <t>합짐</t>
    <phoneticPr fontId="2" type="noConversion"/>
  </si>
  <si>
    <t>시중구매</t>
    <phoneticPr fontId="2" type="noConversion"/>
  </si>
  <si>
    <t>부자재</t>
  </si>
  <si>
    <t>대우사급DL3/GL3</t>
    <phoneticPr fontId="2" type="noConversion"/>
  </si>
  <si>
    <t>풍기사급TAM/TA</t>
  </si>
  <si>
    <t>풍기사급TAM/TA</t>
    <phoneticPr fontId="2" type="noConversion"/>
  </si>
  <si>
    <t>호원사급MV</t>
  </si>
  <si>
    <t>호원사급MV</t>
    <phoneticPr fontId="2" type="noConversion"/>
  </si>
  <si>
    <t>호원사급SV</t>
  </si>
  <si>
    <t>호원사급DL3</t>
  </si>
  <si>
    <t>호원사급SV</t>
    <phoneticPr fontId="2" type="noConversion"/>
  </si>
  <si>
    <t>호원사급DL3</t>
    <phoneticPr fontId="2" type="noConversion"/>
  </si>
  <si>
    <t>호원사급GL3</t>
  </si>
  <si>
    <t>호원사급GL3</t>
    <phoneticPr fontId="2" type="noConversion"/>
  </si>
  <si>
    <t>태영호원</t>
  </si>
  <si>
    <t>태영호원</t>
    <phoneticPr fontId="2" type="noConversion"/>
  </si>
  <si>
    <t>태영인알파</t>
  </si>
  <si>
    <t>태영인알파</t>
    <phoneticPr fontId="2" type="noConversion"/>
  </si>
  <si>
    <t>웅지호원</t>
  </si>
  <si>
    <t>웅지호원</t>
    <phoneticPr fontId="2" type="noConversion"/>
  </si>
  <si>
    <t>JS호원</t>
  </si>
  <si>
    <t>JS호원</t>
    <phoneticPr fontId="2" type="noConversion"/>
  </si>
  <si>
    <t>JS인알파</t>
  </si>
  <si>
    <t>JS인알파</t>
    <phoneticPr fontId="2" type="noConversion"/>
  </si>
  <si>
    <t>AOS호원</t>
  </si>
  <si>
    <t>AOS호원</t>
    <phoneticPr fontId="2" type="noConversion"/>
  </si>
  <si>
    <t>AOS인알파</t>
  </si>
  <si>
    <t>AOS인알파</t>
    <phoneticPr fontId="2" type="noConversion"/>
  </si>
  <si>
    <t>신성인알파</t>
  </si>
  <si>
    <t>신성인알파</t>
    <phoneticPr fontId="2" type="noConversion"/>
  </si>
  <si>
    <t>광성인알파</t>
  </si>
  <si>
    <t>광성인알파</t>
    <phoneticPr fontId="2" type="noConversion"/>
  </si>
  <si>
    <t>창경인알파</t>
  </si>
  <si>
    <t>창경인알파</t>
    <phoneticPr fontId="2" type="noConversion"/>
  </si>
  <si>
    <t>영업 매출 차종별</t>
    <phoneticPr fontId="2" type="noConversion"/>
  </si>
  <si>
    <t>JA 외</t>
    <phoneticPr fontId="2" type="noConversion"/>
  </si>
  <si>
    <t>HM 외</t>
    <phoneticPr fontId="2" type="noConversion"/>
  </si>
  <si>
    <t>UM 외</t>
    <phoneticPr fontId="2" type="noConversion"/>
  </si>
  <si>
    <t>대우포승UM 외</t>
  </si>
  <si>
    <t>대우당진HM 외</t>
  </si>
  <si>
    <t>풍기서산JA 외</t>
  </si>
  <si>
    <t>호원오토UB 외</t>
    <phoneticPr fontId="2" type="noConversion"/>
  </si>
  <si>
    <t>UB 외</t>
    <phoneticPr fontId="2" type="noConversion"/>
  </si>
  <si>
    <t>대우포승UM 외</t>
    <phoneticPr fontId="2" type="noConversion"/>
  </si>
  <si>
    <t>대우당진HM 외</t>
    <phoneticPr fontId="2" type="noConversion"/>
  </si>
  <si>
    <t>풍기서산JA 외</t>
    <phoneticPr fontId="2" type="noConversion"/>
  </si>
  <si>
    <t>인알파코리아KA4 외</t>
  </si>
  <si>
    <t>인알파코리아KA4 외</t>
    <phoneticPr fontId="2" type="noConversion"/>
  </si>
  <si>
    <t>50015959A</t>
    <phoneticPr fontId="2" type="noConversion"/>
  </si>
  <si>
    <t>50011644C</t>
    <phoneticPr fontId="2" type="noConversion"/>
  </si>
  <si>
    <t>50012088E</t>
    <phoneticPr fontId="2" type="noConversion"/>
  </si>
  <si>
    <t>업체</t>
    <phoneticPr fontId="2" type="noConversion"/>
  </si>
  <si>
    <t>년도</t>
    <phoneticPr fontId="2" type="noConversion"/>
  </si>
  <si>
    <t>월</t>
    <phoneticPr fontId="2" type="noConversion"/>
  </si>
  <si>
    <t>사급 부자재 구매</t>
    <phoneticPr fontId="2" type="noConversion"/>
  </si>
  <si>
    <t>원자재 매입</t>
    <phoneticPr fontId="2" type="noConversion"/>
  </si>
  <si>
    <t>협력사 원자재 매출</t>
    <phoneticPr fontId="2" type="noConversion"/>
  </si>
  <si>
    <t>협력사 부자재 매입</t>
    <phoneticPr fontId="2" type="noConversion"/>
  </si>
  <si>
    <t>협력사 부자재 구매</t>
    <phoneticPr fontId="2" type="noConversion"/>
  </si>
  <si>
    <t>태창+협력사
원자재 매입</t>
    <phoneticPr fontId="2" type="noConversion"/>
  </si>
  <si>
    <t>부자재 매입 차종별</t>
    <phoneticPr fontId="2" type="noConversion"/>
  </si>
  <si>
    <t>원자재+부자재 매입 차종별</t>
    <phoneticPr fontId="2" type="noConversion"/>
  </si>
  <si>
    <t>풍기서산TAM/TA</t>
  </si>
  <si>
    <t>협력사 원자재 매입
차종별</t>
    <phoneticPr fontId="2" type="noConversion"/>
  </si>
  <si>
    <t>고객사</t>
    <phoneticPr fontId="2" type="noConversion"/>
  </si>
  <si>
    <t>시중구매BOLT</t>
    <phoneticPr fontId="2" type="noConversion"/>
  </si>
  <si>
    <t>원자재가공비</t>
    <phoneticPr fontId="2" type="noConversion"/>
  </si>
  <si>
    <t>비용</t>
    <phoneticPr fontId="2" type="noConversion"/>
  </si>
  <si>
    <t>인알파합짐</t>
  </si>
  <si>
    <t>인알파합짐</t>
    <phoneticPr fontId="2" type="noConversion"/>
  </si>
  <si>
    <t>기타합짐</t>
  </si>
  <si>
    <t>기타합짐</t>
    <phoneticPr fontId="2" type="noConversion"/>
  </si>
  <si>
    <t>성우2</t>
  </si>
  <si>
    <t>성우2</t>
    <phoneticPr fontId="2" type="noConversion"/>
  </si>
  <si>
    <t>2,3,4</t>
  </si>
  <si>
    <t>2,3,4</t>
    <phoneticPr fontId="2" type="noConversion"/>
  </si>
  <si>
    <t>대우당진</t>
  </si>
  <si>
    <t>운행수</t>
    <phoneticPr fontId="2" type="noConversion"/>
  </si>
  <si>
    <t>물류비</t>
    <phoneticPr fontId="2" type="noConversion"/>
  </si>
  <si>
    <t>물류비 합계</t>
    <phoneticPr fontId="2" type="noConversion"/>
  </si>
  <si>
    <t>시중구매NUT</t>
    <phoneticPr fontId="2" type="noConversion"/>
  </si>
  <si>
    <t>65510-E2510</t>
    <phoneticPr fontId="2" type="noConversion"/>
  </si>
  <si>
    <t>HW 시중구매
(NUT)</t>
    <phoneticPr fontId="2" type="noConversion"/>
  </si>
  <si>
    <t>인알파</t>
    <phoneticPr fontId="2" type="noConversion"/>
  </si>
  <si>
    <t>대우</t>
    <phoneticPr fontId="2" type="noConversion"/>
  </si>
  <si>
    <t>호원</t>
    <phoneticPr fontId="2" type="noConversion"/>
  </si>
  <si>
    <r>
      <t xml:space="preserve">▣ 태창금속 주간 재고현황보고
     </t>
    </r>
    <r>
      <rPr>
        <b/>
        <sz val="20"/>
        <color theme="1"/>
        <rFont val="현대하모니 M"/>
        <family val="1"/>
        <charset val="129"/>
      </rPr>
      <t>(수불실적 기준, 불량 제외)</t>
    </r>
    <phoneticPr fontId="2" type="noConversion"/>
  </si>
  <si>
    <t>주간 매출현황</t>
    <phoneticPr fontId="2" type="noConversion"/>
  </si>
  <si>
    <t>주간 매입현황</t>
    <phoneticPr fontId="2" type="noConversion"/>
  </si>
  <si>
    <t>당월 재고 금액</t>
  </si>
  <si>
    <t>완제품</t>
    <phoneticPr fontId="2" type="noConversion"/>
  </si>
  <si>
    <t>TOTAL</t>
    <phoneticPr fontId="2" type="noConversion"/>
  </si>
  <si>
    <t>2025년 9월 구매영업팀 일일 업무 보고(고객사 기준)</t>
  </si>
  <si>
    <t>9월 매출
누계</t>
  </si>
  <si>
    <t>9월 매입
누계</t>
  </si>
  <si>
    <t>9월 수금액
누계</t>
  </si>
  <si>
    <t>9월 수불 재고금액
(불량실적제외)</t>
  </si>
  <si>
    <t>2025년 9월 구매영업팀 일일 업무 보고(협력사 기준)</t>
  </si>
  <si>
    <t>2025년 9월 구매영업팀 일일 업무 보고(시중구매)</t>
  </si>
  <si>
    <t>2025년 9월 구매영업팀 일일 업무 보고(운송비)</t>
  </si>
  <si>
    <t>09월 입고현황</t>
  </si>
  <si>
    <t>9월</t>
  </si>
  <si>
    <t>2025년 09월</t>
  </si>
  <si>
    <t>9/1 
월초 재고금액</t>
    <phoneticPr fontId="58" type="noConversion"/>
  </si>
  <si>
    <t>풍기광주</t>
    <phoneticPr fontId="2" type="noConversion"/>
  </si>
  <si>
    <t>NQ5</t>
    <phoneticPr fontId="2" type="noConversion"/>
  </si>
  <si>
    <t>풍기광주NQ5</t>
  </si>
  <si>
    <t>HOOD INR</t>
    <phoneticPr fontId="2" type="noConversion"/>
  </si>
  <si>
    <t>66421-P1000</t>
    <phoneticPr fontId="2" type="noConversion"/>
  </si>
  <si>
    <t>풍기광주NQ5</t>
    <phoneticPr fontId="2" type="noConversion"/>
  </si>
  <si>
    <t xml:space="preserve">9월 1일 기초재고 </t>
    <phoneticPr fontId="2" type="noConversion"/>
  </si>
  <si>
    <t>9월 8일 TOTAL
재고현황</t>
    <phoneticPr fontId="2" type="noConversion"/>
  </si>
  <si>
    <t>9/1~9/14</t>
    <phoneticPr fontId="2" type="noConversion"/>
  </si>
</sst>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11">
    <numFmt numFmtId="42" formatCode="_-&quot;₩&quot;* #,##0_-;\-&quot;₩&quot;* #,##0_-;_-&quot;₩&quot;* &quot;-&quot;_-;_-@_-"/>
    <numFmt numFmtId="41" formatCode="_-* #,##0_-;\-* #,##0_-;_-* &quot;-&quot;_-;_-@_-"/>
    <numFmt numFmtId="43" formatCode="_-* #,##0.00_-;\-* #,##0.00_-;_-* &quot;-&quot;??_-;_-@_-"/>
    <numFmt numFmtId="176" formatCode="_-* #,##0_-;\-* #,##0_-;_-* &quot;-&quot;??_-;_-@_-"/>
    <numFmt numFmtId="177" formatCode="_-* #,##0.0_-;\-* #,##0.0_-;_-* &quot;-&quot;_-;_-@_-"/>
    <numFmt numFmtId="178" formatCode="_(* #,##0_);_(* \(#,##0\);_(* &quot;-&quot;_);_(@_)"/>
    <numFmt numFmtId="179" formatCode="0_);[Red]\(0\)"/>
    <numFmt numFmtId="180" formatCode="m&quot;/&quot;d;@"/>
    <numFmt numFmtId="181" formatCode="d"/>
    <numFmt numFmtId="182" formatCode="#,##0.00_ "/>
    <numFmt numFmtId="183" formatCode="_-* #,##0.00_-;\-* #,##0.00_-;_-* &quot;-&quot;_-;_-@_-"/>
  </numFmts>
  <fonts count="84">
    <font>
      <sz val="11"/>
      <color theme="1"/>
      <name val="맑은 고딕"/>
      <family val="2"/>
      <charset val="129"/>
      <scheme val="minor"/>
    </font>
    <font>
      <sz val="11"/>
      <color theme="1"/>
      <name val="맑은 고딕"/>
      <family val="2"/>
      <charset val="129"/>
      <scheme val="minor"/>
    </font>
    <font>
      <sz val="8"/>
      <name val="맑은 고딕"/>
      <family val="2"/>
      <charset val="129"/>
      <scheme val="minor"/>
    </font>
    <font>
      <sz val="11"/>
      <color theme="1"/>
      <name val="맑은 고딕"/>
      <family val="3"/>
      <charset val="129"/>
      <scheme val="minor"/>
    </font>
    <font>
      <sz val="10"/>
      <color theme="1"/>
      <name val="HY헤드라인M"/>
      <family val="1"/>
      <charset val="129"/>
    </font>
    <font>
      <sz val="11"/>
      <color theme="1"/>
      <name val="HY헤드라인M"/>
      <family val="1"/>
      <charset val="129"/>
    </font>
    <font>
      <sz val="11"/>
      <color rgb="FFFF0000"/>
      <name val="HY헤드라인M"/>
      <family val="1"/>
      <charset val="129"/>
    </font>
    <font>
      <sz val="11"/>
      <color rgb="FF000000"/>
      <name val="돋움"/>
      <family val="3"/>
      <charset val="129"/>
    </font>
    <font>
      <sz val="11"/>
      <color rgb="FF000000"/>
      <name val="맑은 고딕"/>
      <family val="3"/>
      <charset val="129"/>
    </font>
    <font>
      <sz val="25"/>
      <color theme="1"/>
      <name val="HY헤드라인M"/>
      <family val="1"/>
      <charset val="129"/>
    </font>
    <font>
      <sz val="11"/>
      <name val="돋움체"/>
      <family val="3"/>
      <charset val="129"/>
    </font>
    <font>
      <sz val="20"/>
      <name val="현대하모니 M"/>
      <family val="1"/>
      <charset val="129"/>
    </font>
    <font>
      <sz val="20"/>
      <color theme="1"/>
      <name val="현대하모니 M"/>
      <family val="1"/>
      <charset val="129"/>
    </font>
    <font>
      <sz val="20"/>
      <color theme="1"/>
      <name val="현대하모니 L"/>
      <family val="1"/>
      <charset val="129"/>
    </font>
    <font>
      <sz val="11"/>
      <color theme="1"/>
      <name val="현대하모니 L"/>
      <family val="1"/>
      <charset val="129"/>
    </font>
    <font>
      <sz val="20"/>
      <color theme="1"/>
      <name val="맑은 고딕"/>
      <family val="2"/>
      <charset val="129"/>
      <scheme val="minor"/>
    </font>
    <font>
      <b/>
      <sz val="16"/>
      <color indexed="81"/>
      <name val="Tahoma"/>
      <family val="2"/>
    </font>
    <font>
      <b/>
      <sz val="16"/>
      <color indexed="81"/>
      <name val="돋움"/>
      <family val="3"/>
      <charset val="129"/>
    </font>
    <font>
      <b/>
      <sz val="10"/>
      <color theme="1"/>
      <name val="HY헤드라인M"/>
      <family val="1"/>
      <charset val="129"/>
    </font>
    <font>
      <sz val="11"/>
      <color theme="1"/>
      <name val="현대하모니 M"/>
      <family val="1"/>
      <charset val="129"/>
    </font>
    <font>
      <b/>
      <sz val="22"/>
      <color theme="1"/>
      <name val="현대하모니 M"/>
      <family val="1"/>
      <charset val="129"/>
    </font>
    <font>
      <b/>
      <sz val="22"/>
      <color theme="0"/>
      <name val="현대하모니 M"/>
      <family val="1"/>
      <charset val="129"/>
    </font>
    <font>
      <sz val="11"/>
      <color rgb="FF000000"/>
      <name val="현대하모니 M"/>
      <family val="1"/>
      <charset val="129"/>
    </font>
    <font>
      <sz val="11"/>
      <color theme="0"/>
      <name val="맑은 고딕"/>
      <family val="2"/>
      <charset val="129"/>
      <scheme val="minor"/>
    </font>
    <font>
      <b/>
      <sz val="10"/>
      <color theme="0"/>
      <name val="현대하모니 M"/>
      <family val="1"/>
      <charset val="129"/>
    </font>
    <font>
      <sz val="25"/>
      <color theme="0"/>
      <name val="HY헤드라인M"/>
      <family val="1"/>
      <charset val="129"/>
    </font>
    <font>
      <sz val="14"/>
      <color theme="0"/>
      <name val="HY헤드라인M"/>
      <family val="1"/>
      <charset val="129"/>
    </font>
    <font>
      <sz val="11"/>
      <color theme="0"/>
      <name val="HY헤드라인M"/>
      <family val="1"/>
      <charset val="129"/>
    </font>
    <font>
      <sz val="10"/>
      <color theme="0"/>
      <name val="HY헤드라인M"/>
      <family val="1"/>
      <charset val="129"/>
    </font>
    <font>
      <sz val="20"/>
      <color theme="0"/>
      <name val="현대하모니 M"/>
      <family val="1"/>
      <charset val="129"/>
    </font>
    <font>
      <sz val="20"/>
      <color theme="0"/>
      <name val="맑은 고딕"/>
      <family val="2"/>
      <charset val="129"/>
      <scheme val="minor"/>
    </font>
    <font>
      <sz val="16"/>
      <color theme="1"/>
      <name val="현대하모니 M"/>
      <family val="1"/>
      <charset val="129"/>
    </font>
    <font>
      <b/>
      <sz val="16"/>
      <color theme="0"/>
      <name val="현대하모니 M"/>
      <family val="1"/>
      <charset val="129"/>
    </font>
    <font>
      <sz val="16"/>
      <color rgb="FF000000"/>
      <name val="현대하모니 M"/>
      <family val="1"/>
      <charset val="129"/>
    </font>
    <font>
      <b/>
      <sz val="16"/>
      <color theme="1"/>
      <name val="현대하모니 M"/>
      <family val="1"/>
      <charset val="129"/>
    </font>
    <font>
      <sz val="18"/>
      <color theme="1"/>
      <name val="HY헤드라인M"/>
      <family val="1"/>
      <charset val="129"/>
    </font>
    <font>
      <sz val="16"/>
      <color theme="1"/>
      <name val="현대하모니 L"/>
      <family val="1"/>
      <charset val="129"/>
    </font>
    <font>
      <b/>
      <sz val="36"/>
      <color theme="0"/>
      <name val="현대하모니 M"/>
      <family val="1"/>
      <charset val="129"/>
    </font>
    <font>
      <sz val="36"/>
      <color theme="1"/>
      <name val="HY헤드라인M"/>
      <family val="1"/>
      <charset val="129"/>
    </font>
    <font>
      <sz val="10"/>
      <color rgb="FFFF0000"/>
      <name val="HY헤드라인M"/>
      <family val="1"/>
      <charset val="129"/>
    </font>
    <font>
      <sz val="8"/>
      <color theme="1"/>
      <name val="HY헤드라인M"/>
      <family val="1"/>
      <charset val="129"/>
    </font>
    <font>
      <sz val="6"/>
      <color theme="1"/>
      <name val="HY헤드라인M"/>
      <family val="1"/>
      <charset val="129"/>
    </font>
    <font>
      <b/>
      <sz val="6"/>
      <color theme="1"/>
      <name val="HY헤드라인M"/>
      <family val="1"/>
      <charset val="129"/>
    </font>
    <font>
      <sz val="10"/>
      <color theme="0"/>
      <name val="현대하모니 L"/>
      <family val="1"/>
      <charset val="129"/>
    </font>
    <font>
      <sz val="10"/>
      <color theme="1"/>
      <name val="현대하모니 L"/>
      <family val="1"/>
      <charset val="129"/>
    </font>
    <font>
      <sz val="8"/>
      <color theme="1"/>
      <name val="현대하모니 L"/>
      <family val="1"/>
      <charset val="129"/>
    </font>
    <font>
      <sz val="6"/>
      <color theme="1"/>
      <name val="현대하모니 L"/>
      <family val="1"/>
      <charset val="129"/>
    </font>
    <font>
      <sz val="6"/>
      <color theme="0"/>
      <name val="현대하모니 L"/>
      <family val="1"/>
      <charset val="129"/>
    </font>
    <font>
      <b/>
      <sz val="10"/>
      <color theme="1"/>
      <name val="현대하모니 L"/>
      <family val="1"/>
      <charset val="129"/>
    </font>
    <font>
      <sz val="7"/>
      <color theme="1"/>
      <name val="현대하모니 L"/>
      <family val="1"/>
      <charset val="129"/>
    </font>
    <font>
      <b/>
      <sz val="7"/>
      <color theme="1"/>
      <name val="현대하모니 L"/>
      <family val="1"/>
      <charset val="129"/>
    </font>
    <font>
      <sz val="9"/>
      <color theme="1"/>
      <name val="현대하모니 L"/>
      <family val="1"/>
      <charset val="129"/>
    </font>
    <font>
      <sz val="28"/>
      <color theme="1"/>
      <name val="HY헤드라인M"/>
      <family val="1"/>
      <charset val="129"/>
    </font>
    <font>
      <sz val="24"/>
      <color theme="1"/>
      <name val="맑은 고딕"/>
      <family val="2"/>
      <charset val="129"/>
      <scheme val="minor"/>
    </font>
    <font>
      <sz val="14"/>
      <color theme="1"/>
      <name val="현대하모니 L"/>
      <family val="1"/>
      <charset val="129"/>
    </font>
    <font>
      <sz val="22"/>
      <color theme="1"/>
      <name val="현대하모니 L"/>
      <family val="1"/>
      <charset val="129"/>
    </font>
    <font>
      <sz val="11"/>
      <name val="돋움"/>
      <family val="3"/>
      <charset val="129"/>
    </font>
    <font>
      <b/>
      <sz val="36"/>
      <color theme="1"/>
      <name val="현대하모니 L"/>
      <family val="1"/>
      <charset val="129"/>
    </font>
    <font>
      <sz val="8"/>
      <name val="돋움"/>
      <family val="3"/>
      <charset val="129"/>
    </font>
    <font>
      <b/>
      <sz val="16"/>
      <color theme="1"/>
      <name val="현대하모니 L"/>
      <family val="1"/>
      <charset val="129"/>
    </font>
    <font>
      <sz val="11"/>
      <name val="현대하모니 L"/>
      <family val="1"/>
      <charset val="129"/>
    </font>
    <font>
      <b/>
      <sz val="28"/>
      <color theme="1"/>
      <name val="현대하모니 L"/>
      <family val="1"/>
      <charset val="129"/>
    </font>
    <font>
      <b/>
      <sz val="11"/>
      <color theme="0"/>
      <name val="현대하모니 L"/>
      <family val="1"/>
      <charset val="129"/>
    </font>
    <font>
      <b/>
      <sz val="16"/>
      <color theme="0"/>
      <name val="현대하모니 L"/>
      <family val="1"/>
      <charset val="129"/>
    </font>
    <font>
      <sz val="14"/>
      <color theme="0"/>
      <name val="현대하모니 L"/>
      <family val="1"/>
      <charset val="129"/>
    </font>
    <font>
      <sz val="11"/>
      <color theme="0"/>
      <name val="현대하모니 L"/>
      <family val="1"/>
      <charset val="129"/>
    </font>
    <font>
      <b/>
      <sz val="24"/>
      <color theme="1"/>
      <name val="HY헤드라인M"/>
      <family val="1"/>
      <charset val="129"/>
    </font>
    <font>
      <b/>
      <sz val="11"/>
      <color theme="1"/>
      <name val="현대하모니 L"/>
      <family val="1"/>
      <charset val="129"/>
    </font>
    <font>
      <b/>
      <sz val="11"/>
      <name val="현대하모니 L"/>
      <family val="1"/>
      <charset val="129"/>
    </font>
    <font>
      <b/>
      <sz val="12"/>
      <color theme="1"/>
      <name val="현대하모니 L"/>
      <family val="1"/>
      <charset val="129"/>
    </font>
    <font>
      <b/>
      <sz val="12"/>
      <color rgb="FF3333FF"/>
      <name val="현대하모니 L"/>
      <family val="1"/>
      <charset val="129"/>
    </font>
    <font>
      <sz val="12"/>
      <color theme="1"/>
      <name val="현대하모니 L"/>
      <family val="1"/>
      <charset val="129"/>
    </font>
    <font>
      <sz val="12"/>
      <name val="현대하모니 L"/>
      <family val="1"/>
      <charset val="129"/>
    </font>
    <font>
      <b/>
      <sz val="11"/>
      <color rgb="FF0070C0"/>
      <name val="현대하모니 L"/>
      <family val="1"/>
      <charset val="129"/>
    </font>
    <font>
      <b/>
      <sz val="11"/>
      <color rgb="FFFF0000"/>
      <name val="현대하모니 L"/>
      <family val="1"/>
      <charset val="129"/>
    </font>
    <font>
      <b/>
      <sz val="24"/>
      <color theme="1"/>
      <name val="현대하모니 M"/>
      <family val="1"/>
      <charset val="129"/>
    </font>
    <font>
      <b/>
      <sz val="20"/>
      <color theme="1"/>
      <name val="현대하모니 M"/>
      <family val="1"/>
      <charset val="129"/>
    </font>
    <font>
      <sz val="14"/>
      <color theme="1"/>
      <name val="현대하모니"/>
      <family val="1"/>
      <charset val="129"/>
    </font>
    <font>
      <sz val="14"/>
      <color theme="1"/>
      <name val="현대하모니 M"/>
      <family val="1"/>
      <charset val="129"/>
    </font>
    <font>
      <b/>
      <sz val="25"/>
      <color theme="1"/>
      <name val="맑은 고딕"/>
      <family val="3"/>
      <charset val="129"/>
      <scheme val="minor"/>
    </font>
    <font>
      <b/>
      <sz val="16"/>
      <color theme="1"/>
      <name val="맑은 고딕"/>
      <family val="3"/>
      <charset val="129"/>
      <scheme val="minor"/>
    </font>
    <font>
      <sz val="10"/>
      <color theme="1"/>
      <name val="현대하모니 M"/>
      <family val="1"/>
      <charset val="129"/>
    </font>
    <font>
      <sz val="10"/>
      <color theme="1"/>
      <name val="맑은 고딕"/>
      <family val="3"/>
      <charset val="129"/>
      <scheme val="minor"/>
    </font>
    <font>
      <sz val="12"/>
      <color theme="1"/>
      <name val="맑은 고딕"/>
      <family val="3"/>
      <charset val="129"/>
    </font>
  </fonts>
  <fills count="28">
    <fill>
      <patternFill patternType="none"/>
    </fill>
    <fill>
      <patternFill patternType="gray125"/>
    </fill>
    <fill>
      <patternFill patternType="solid">
        <fgColor theme="0"/>
        <bgColor indexed="64"/>
      </patternFill>
    </fill>
    <fill>
      <patternFill patternType="solid">
        <fgColor theme="1"/>
        <bgColor indexed="64"/>
      </patternFill>
    </fill>
    <fill>
      <patternFill patternType="solid">
        <fgColor rgb="FFFDF8ED"/>
        <bgColor indexed="64"/>
      </patternFill>
    </fill>
    <fill>
      <patternFill patternType="solid">
        <fgColor rgb="FFFFFF00"/>
        <bgColor indexed="64"/>
      </patternFill>
    </fill>
    <fill>
      <patternFill patternType="solid">
        <fgColor rgb="FFFFFFFF"/>
        <bgColor indexed="64"/>
      </patternFill>
    </fill>
    <fill>
      <patternFill patternType="solid">
        <fgColor theme="2" tint="-9.9978637043366805E-2"/>
        <bgColor indexed="64"/>
      </patternFill>
    </fill>
    <fill>
      <patternFill patternType="solid">
        <fgColor rgb="FF9CC3E6"/>
        <bgColor indexed="64"/>
      </patternFill>
    </fill>
    <fill>
      <patternFill patternType="solid">
        <fgColor rgb="FFC6E0B3"/>
        <bgColor indexed="64"/>
      </patternFill>
    </fill>
    <fill>
      <patternFill patternType="solid">
        <fgColor theme="9" tint="0.59999389629810485"/>
        <bgColor indexed="64"/>
      </patternFill>
    </fill>
    <fill>
      <patternFill patternType="solid">
        <fgColor theme="9"/>
        <bgColor indexed="64"/>
      </patternFill>
    </fill>
    <fill>
      <patternFill patternType="solid">
        <fgColor theme="7"/>
        <bgColor indexed="64"/>
      </patternFill>
    </fill>
    <fill>
      <patternFill patternType="solid">
        <fgColor theme="3" tint="0.79998168889431442"/>
        <bgColor indexed="64"/>
      </patternFill>
    </fill>
    <fill>
      <patternFill patternType="solid">
        <fgColor rgb="FFFFFFCC"/>
        <bgColor indexed="64"/>
      </patternFill>
    </fill>
    <fill>
      <patternFill patternType="solid">
        <fgColor theme="7" tint="0.59999389629810485"/>
        <bgColor indexed="64"/>
      </patternFill>
    </fill>
    <fill>
      <patternFill patternType="solid">
        <fgColor theme="5" tint="0.79998168889431442"/>
        <bgColor indexed="64"/>
      </patternFill>
    </fill>
    <fill>
      <patternFill patternType="solid">
        <fgColor theme="5" tint="0.59999389629810485"/>
        <bgColor indexed="64"/>
      </patternFill>
    </fill>
    <fill>
      <patternFill patternType="solid">
        <fgColor rgb="FFFF0000"/>
        <bgColor indexed="64"/>
      </patternFill>
    </fill>
    <fill>
      <patternFill patternType="solid">
        <fgColor theme="0" tint="-0.14999847407452621"/>
        <bgColor indexed="64"/>
      </patternFill>
    </fill>
    <fill>
      <patternFill patternType="solid">
        <fgColor theme="0" tint="-4.9989318521683403E-2"/>
        <bgColor indexed="64"/>
      </patternFill>
    </fill>
    <fill>
      <patternFill patternType="solid">
        <fgColor rgb="FFCCFFCC"/>
        <bgColor indexed="64"/>
      </patternFill>
    </fill>
    <fill>
      <patternFill patternType="solid">
        <fgColor rgb="FF92D050"/>
        <bgColor indexed="64"/>
      </patternFill>
    </fill>
    <fill>
      <patternFill patternType="solid">
        <fgColor rgb="FFFFCCFF"/>
        <bgColor indexed="64"/>
      </patternFill>
    </fill>
    <fill>
      <patternFill patternType="solid">
        <fgColor rgb="FFFFC000"/>
        <bgColor indexed="64"/>
      </patternFill>
    </fill>
    <fill>
      <patternFill patternType="solid">
        <fgColor theme="0" tint="-0.249977111117893"/>
        <bgColor indexed="64"/>
      </patternFill>
    </fill>
    <fill>
      <patternFill patternType="solid">
        <fgColor theme="6" tint="0.39997558519241921"/>
        <bgColor indexed="64"/>
      </patternFill>
    </fill>
    <fill>
      <patternFill patternType="solid">
        <fgColor theme="2"/>
        <bgColor indexed="64"/>
      </patternFill>
    </fill>
  </fills>
  <borders count="160">
    <border>
      <left/>
      <right/>
      <top/>
      <bottom/>
      <diagonal/>
    </border>
    <border>
      <left/>
      <right/>
      <top/>
      <bottom style="medium">
        <color indexed="64"/>
      </bottom>
      <diagonal/>
    </border>
    <border>
      <left style="thin">
        <color theme="0" tint="-0.14981536301767021"/>
      </left>
      <right style="thin">
        <color theme="0" tint="-0.14981536301767021"/>
      </right>
      <top style="thin">
        <color theme="0" tint="-0.14981536301767021"/>
      </top>
      <bottom style="hair">
        <color theme="0" tint="-0.14981536301767021"/>
      </bottom>
      <diagonal/>
    </border>
    <border>
      <left style="thin">
        <color theme="0" tint="-0.14981536301767021"/>
      </left>
      <right style="thin">
        <color theme="0" tint="-0.14981536301767021"/>
      </right>
      <top style="hair">
        <color theme="0" tint="-0.14981536301767021"/>
      </top>
      <bottom style="hair">
        <color theme="0" tint="-0.14981536301767021"/>
      </bottom>
      <diagonal/>
    </border>
    <border>
      <left style="thin">
        <color theme="0" tint="-0.14981536301767021"/>
      </left>
      <right style="thin">
        <color theme="0" tint="-0.14981536301767021"/>
      </right>
      <top style="hair">
        <color theme="0" tint="-0.14981536301767021"/>
      </top>
      <bottom style="thin">
        <color theme="0" tint="-0.14981536301767021"/>
      </bottom>
      <diagonal/>
    </border>
    <border>
      <left style="thin">
        <color theme="0" tint="-0.14981536301767021"/>
      </left>
      <right/>
      <top style="thin">
        <color theme="0" tint="-0.14981536301767021"/>
      </top>
      <bottom style="hair">
        <color theme="0" tint="-0.14981536301767021"/>
      </bottom>
      <diagonal/>
    </border>
    <border>
      <left style="thin">
        <color theme="0" tint="-0.14981536301767021"/>
      </left>
      <right/>
      <top style="hair">
        <color theme="0" tint="-0.14981536301767021"/>
      </top>
      <bottom style="hair">
        <color theme="0" tint="-0.14981536301767021"/>
      </bottom>
      <diagonal/>
    </border>
    <border>
      <left style="thin">
        <color theme="0" tint="-0.14981536301767021"/>
      </left>
      <right/>
      <top style="hair">
        <color theme="0" tint="-0.14981536301767021"/>
      </top>
      <bottom style="thin">
        <color theme="0" tint="-0.14981536301767021"/>
      </bottom>
      <diagonal/>
    </border>
    <border>
      <left/>
      <right style="thin">
        <color theme="0" tint="-0.14981536301767021"/>
      </right>
      <top style="thin">
        <color theme="0" tint="-0.14981536301767021"/>
      </top>
      <bottom style="hair">
        <color theme="0" tint="-0.14981536301767021"/>
      </bottom>
      <diagonal/>
    </border>
    <border>
      <left/>
      <right style="thin">
        <color theme="0" tint="-0.14981536301767021"/>
      </right>
      <top style="hair">
        <color theme="0" tint="-0.14981536301767021"/>
      </top>
      <bottom style="hair">
        <color theme="0" tint="-0.14981536301767021"/>
      </bottom>
      <diagonal/>
    </border>
    <border>
      <left style="medium">
        <color rgb="FFFF0000"/>
      </left>
      <right style="medium">
        <color rgb="FFFF0000"/>
      </right>
      <top style="medium">
        <color rgb="FFFF0000"/>
      </top>
      <bottom style="hair">
        <color theme="0" tint="-0.14981536301767021"/>
      </bottom>
      <diagonal/>
    </border>
    <border>
      <left style="medium">
        <color rgb="FFFF0000"/>
      </left>
      <right style="medium">
        <color rgb="FFFF0000"/>
      </right>
      <top style="hair">
        <color theme="0" tint="-0.14981536301767021"/>
      </top>
      <bottom style="hair">
        <color theme="0" tint="-0.14981536301767021"/>
      </bottom>
      <diagonal/>
    </border>
    <border>
      <left style="medium">
        <color rgb="FFFF0000"/>
      </left>
      <right style="medium">
        <color rgb="FFFF0000"/>
      </right>
      <top style="hair">
        <color theme="0" tint="-0.14981536301767021"/>
      </top>
      <bottom style="medium">
        <color rgb="FFFF0000"/>
      </bottom>
      <diagonal/>
    </border>
    <border>
      <left style="medium">
        <color theme="0" tint="-0.14996795556505021"/>
      </left>
      <right style="medium">
        <color theme="0" tint="-0.14996795556505021"/>
      </right>
      <top style="medium">
        <color theme="0" tint="-0.14996795556505021"/>
      </top>
      <bottom style="hair">
        <color theme="0" tint="-0.14996795556505021"/>
      </bottom>
      <diagonal/>
    </border>
    <border>
      <left style="medium">
        <color theme="0" tint="-0.14996795556505021"/>
      </left>
      <right style="medium">
        <color theme="0" tint="-0.14996795556505021"/>
      </right>
      <top style="hair">
        <color theme="0" tint="-0.14996795556505021"/>
      </top>
      <bottom style="hair">
        <color theme="0" tint="-0.14996795556505021"/>
      </bottom>
      <diagonal/>
    </border>
    <border>
      <left style="thin">
        <color theme="1"/>
      </left>
      <right style="thin">
        <color theme="1"/>
      </right>
      <top style="thin">
        <color theme="1"/>
      </top>
      <bottom style="hair">
        <color theme="0" tint="-0.14996795556505021"/>
      </bottom>
      <diagonal/>
    </border>
    <border>
      <left style="thin">
        <color theme="1"/>
      </left>
      <right style="thin">
        <color theme="1"/>
      </right>
      <top style="hair">
        <color theme="0" tint="-0.14996795556505021"/>
      </top>
      <bottom style="hair">
        <color theme="0" tint="-0.14996795556505021"/>
      </bottom>
      <diagonal/>
    </border>
    <border>
      <left style="thin">
        <color theme="1"/>
      </left>
      <right style="thin">
        <color theme="1"/>
      </right>
      <top style="hair">
        <color theme="0" tint="-0.14996795556505021"/>
      </top>
      <bottom style="thin">
        <color theme="1"/>
      </bottom>
      <diagonal/>
    </border>
    <border>
      <left/>
      <right/>
      <top/>
      <bottom style="thin">
        <color theme="1"/>
      </bottom>
      <diagonal/>
    </border>
    <border>
      <left style="thin">
        <color theme="1"/>
      </left>
      <right/>
      <top style="hair">
        <color theme="0" tint="-0.14996795556505021"/>
      </top>
      <bottom style="hair">
        <color theme="0" tint="-0.14996795556505021"/>
      </bottom>
      <diagonal/>
    </border>
    <border>
      <left style="thin">
        <color theme="1"/>
      </left>
      <right/>
      <top style="hair">
        <color theme="0" tint="-0.14996795556505021"/>
      </top>
      <bottom style="thin">
        <color theme="1"/>
      </bottom>
      <diagonal/>
    </border>
    <border>
      <left/>
      <right style="thin">
        <color theme="1"/>
      </right>
      <top style="hair">
        <color theme="0" tint="-0.14996795556505021"/>
      </top>
      <bottom style="hair">
        <color theme="0" tint="-0.14996795556505021"/>
      </bottom>
      <diagonal/>
    </border>
    <border>
      <left/>
      <right style="thin">
        <color theme="1"/>
      </right>
      <top style="hair">
        <color theme="0" tint="-0.14996795556505021"/>
      </top>
      <bottom style="thin">
        <color theme="1"/>
      </bottom>
      <diagonal/>
    </border>
    <border>
      <left style="medium">
        <color rgb="FFFF0000"/>
      </left>
      <right style="medium">
        <color rgb="FFFF0000"/>
      </right>
      <top style="medium">
        <color rgb="FFFF0000"/>
      </top>
      <bottom style="hair">
        <color theme="0" tint="-0.14996795556505021"/>
      </bottom>
      <diagonal/>
    </border>
    <border>
      <left style="medium">
        <color rgb="FFFF0000"/>
      </left>
      <right style="medium">
        <color rgb="FFFF0000"/>
      </right>
      <top style="hair">
        <color theme="0" tint="-0.14996795556505021"/>
      </top>
      <bottom style="hair">
        <color theme="0" tint="-0.14996795556505021"/>
      </bottom>
      <diagonal/>
    </border>
    <border>
      <left style="medium">
        <color rgb="FFFF0000"/>
      </left>
      <right style="medium">
        <color rgb="FFFF0000"/>
      </right>
      <top style="hair">
        <color theme="0" tint="-0.14996795556505021"/>
      </top>
      <bottom style="medium">
        <color rgb="FFFF0000"/>
      </bottom>
      <diagonal/>
    </border>
    <border>
      <left style="medium">
        <color theme="0" tint="-0.14996795556505021"/>
      </left>
      <right style="medium">
        <color theme="0" tint="-0.14996795556505021"/>
      </right>
      <top style="hair">
        <color theme="0" tint="-0.14996795556505021"/>
      </top>
      <bottom/>
      <diagonal/>
    </border>
    <border>
      <left style="medium">
        <color theme="0" tint="-0.14996795556505021"/>
      </left>
      <right style="medium">
        <color theme="0" tint="-0.14996795556505021"/>
      </right>
      <top/>
      <bottom/>
      <diagonal/>
    </border>
    <border>
      <left style="medium">
        <color theme="0" tint="-0.14996795556505021"/>
      </left>
      <right style="medium">
        <color theme="0" tint="-0.14996795556505021"/>
      </right>
      <top/>
      <bottom style="hair">
        <color theme="0" tint="-0.14996795556505021"/>
      </bottom>
      <diagonal/>
    </border>
    <border>
      <left/>
      <right style="medium">
        <color theme="0" tint="-0.14996795556505021"/>
      </right>
      <top/>
      <bottom/>
      <diagonal/>
    </border>
    <border>
      <left/>
      <right/>
      <top style="hair">
        <color theme="0" tint="-0.14996795556505021"/>
      </top>
      <bottom/>
      <diagonal/>
    </border>
    <border>
      <left style="thin">
        <color theme="1"/>
      </left>
      <right style="thin">
        <color theme="1"/>
      </right>
      <top style="thin">
        <color indexed="64"/>
      </top>
      <bottom style="hair">
        <color theme="0" tint="-0.14996795556505021"/>
      </bottom>
      <diagonal/>
    </border>
    <border>
      <left style="thin">
        <color theme="1"/>
      </left>
      <right/>
      <top style="thin">
        <color indexed="64"/>
      </top>
      <bottom style="hair">
        <color theme="0" tint="-0.14996795556505021"/>
      </bottom>
      <diagonal/>
    </border>
    <border>
      <left/>
      <right/>
      <top style="thin">
        <color indexed="64"/>
      </top>
      <bottom style="hair">
        <color theme="0" tint="-0.14996795556505021"/>
      </bottom>
      <diagonal/>
    </border>
    <border>
      <left/>
      <right style="thin">
        <color theme="1"/>
      </right>
      <top style="thin">
        <color indexed="64"/>
      </top>
      <bottom/>
      <diagonal/>
    </border>
    <border>
      <left/>
      <right/>
      <top style="thin">
        <color indexed="64"/>
      </top>
      <bottom/>
      <diagonal/>
    </border>
    <border>
      <left/>
      <right/>
      <top/>
      <bottom style="hair">
        <color theme="0" tint="-0.14996795556505021"/>
      </bottom>
      <diagonal/>
    </border>
    <border>
      <left/>
      <right style="thin">
        <color theme="1"/>
      </right>
      <top/>
      <bottom style="hair">
        <color theme="0" tint="-0.14996795556505021"/>
      </bottom>
      <diagonal/>
    </border>
    <border>
      <left style="medium">
        <color rgb="FFFF0000"/>
      </left>
      <right/>
      <top style="hair">
        <color theme="0" tint="-0.14996795556505021"/>
      </top>
      <bottom style="hair">
        <color theme="0" tint="-0.14996795556505021"/>
      </bottom>
      <diagonal/>
    </border>
    <border>
      <left style="medium">
        <color rgb="FFFF0000"/>
      </left>
      <right/>
      <top style="hair">
        <color theme="0" tint="-0.14996795556505021"/>
      </top>
      <bottom/>
      <diagonal/>
    </border>
    <border>
      <left/>
      <right style="thin">
        <color theme="1"/>
      </right>
      <top style="hair">
        <color theme="0" tint="-0.14996795556505021"/>
      </top>
      <bottom/>
      <diagonal/>
    </border>
    <border>
      <left style="medium">
        <color theme="0" tint="-0.14996795556505021"/>
      </left>
      <right/>
      <top style="hair">
        <color theme="0" tint="-0.14996795556505021"/>
      </top>
      <bottom/>
      <diagonal/>
    </border>
    <border>
      <left/>
      <right style="medium">
        <color theme="0" tint="-0.14996795556505021"/>
      </right>
      <top style="hair">
        <color theme="0" tint="-0.14996795556505021"/>
      </top>
      <bottom/>
      <diagonal/>
    </border>
    <border>
      <left style="medium">
        <color theme="0" tint="-0.14996795556505021"/>
      </left>
      <right style="medium">
        <color theme="0" tint="-0.14996795556505021"/>
      </right>
      <top/>
      <bottom style="medium">
        <color theme="0" tint="-0.14996795556505021"/>
      </bottom>
      <diagonal/>
    </border>
    <border>
      <left/>
      <right/>
      <top style="medium">
        <color theme="0" tint="-0.14996795556505021"/>
      </top>
      <bottom/>
      <diagonal/>
    </border>
    <border>
      <left style="thin">
        <color theme="1"/>
      </left>
      <right style="thin">
        <color theme="1"/>
      </right>
      <top style="thin">
        <color theme="1"/>
      </top>
      <bottom style="thin">
        <color theme="1"/>
      </bottom>
      <diagonal/>
    </border>
    <border>
      <left style="thin">
        <color theme="1"/>
      </left>
      <right/>
      <top style="hair">
        <color theme="0" tint="-0.14996795556505021"/>
      </top>
      <bottom/>
      <diagonal/>
    </border>
    <border>
      <left style="thin">
        <color theme="1"/>
      </left>
      <right style="thin">
        <color theme="1"/>
      </right>
      <top/>
      <bottom style="hair">
        <color theme="0" tint="-0.14996795556505021"/>
      </bottom>
      <diagonal/>
    </border>
    <border>
      <left style="thin">
        <color theme="1"/>
      </left>
      <right style="thin">
        <color theme="1"/>
      </right>
      <top style="hair">
        <color theme="0" tint="-0.14996795556505021"/>
      </top>
      <bottom/>
      <diagonal/>
    </border>
    <border>
      <left/>
      <right style="thin">
        <color theme="1"/>
      </right>
      <top style="thin">
        <color theme="1"/>
      </top>
      <bottom style="thin">
        <color theme="1"/>
      </bottom>
      <diagonal/>
    </border>
    <border>
      <left style="thin">
        <color theme="1"/>
      </left>
      <right style="thin">
        <color theme="1"/>
      </right>
      <top/>
      <bottom/>
      <diagonal/>
    </border>
    <border>
      <left/>
      <right style="thin">
        <color theme="1"/>
      </right>
      <top/>
      <bottom/>
      <diagonal/>
    </border>
    <border>
      <left style="thin">
        <color theme="1"/>
      </left>
      <right/>
      <top/>
      <bottom style="thin">
        <color theme="1"/>
      </bottom>
      <diagonal/>
    </border>
    <border>
      <left style="thin">
        <color theme="1"/>
      </left>
      <right style="thin">
        <color theme="1"/>
      </right>
      <top/>
      <bottom style="thin">
        <color theme="1"/>
      </bottom>
      <diagonal/>
    </border>
    <border>
      <left/>
      <right style="thin">
        <color theme="1"/>
      </right>
      <top/>
      <bottom style="thin">
        <color theme="1"/>
      </bottom>
      <diagonal/>
    </border>
    <border>
      <left style="thin">
        <color indexed="64"/>
      </left>
      <right style="thin">
        <color indexed="64"/>
      </right>
      <top style="thin">
        <color indexed="64"/>
      </top>
      <bottom style="thin">
        <color indexed="64"/>
      </bottom>
      <diagonal/>
    </border>
    <border>
      <left style="thin">
        <color theme="1"/>
      </left>
      <right/>
      <top style="thin">
        <color theme="1"/>
      </top>
      <bottom style="hair">
        <color theme="0" tint="-0.14996795556505021"/>
      </bottom>
      <diagonal/>
    </border>
    <border>
      <left style="thin">
        <color theme="1"/>
      </left>
      <right style="hair">
        <color theme="1"/>
      </right>
      <top style="thin">
        <color theme="1"/>
      </top>
      <bottom style="hair">
        <color theme="1"/>
      </bottom>
      <diagonal/>
    </border>
    <border>
      <left style="hair">
        <color theme="1"/>
      </left>
      <right style="hair">
        <color theme="1"/>
      </right>
      <top style="thin">
        <color theme="1"/>
      </top>
      <bottom style="hair">
        <color theme="1"/>
      </bottom>
      <diagonal/>
    </border>
    <border>
      <left style="hair">
        <color theme="1"/>
      </left>
      <right style="thin">
        <color theme="1"/>
      </right>
      <top style="thin">
        <color theme="1"/>
      </top>
      <bottom style="hair">
        <color theme="1"/>
      </bottom>
      <diagonal/>
    </border>
    <border>
      <left style="thin">
        <color theme="1"/>
      </left>
      <right style="hair">
        <color theme="1"/>
      </right>
      <top style="hair">
        <color theme="1"/>
      </top>
      <bottom style="hair">
        <color theme="1"/>
      </bottom>
      <diagonal/>
    </border>
    <border>
      <left style="hair">
        <color theme="1"/>
      </left>
      <right style="hair">
        <color theme="1"/>
      </right>
      <top style="hair">
        <color theme="1"/>
      </top>
      <bottom style="hair">
        <color theme="1"/>
      </bottom>
      <diagonal/>
    </border>
    <border>
      <left style="hair">
        <color theme="1"/>
      </left>
      <right style="thin">
        <color theme="1"/>
      </right>
      <top style="hair">
        <color theme="1"/>
      </top>
      <bottom style="hair">
        <color theme="1"/>
      </bottom>
      <diagonal/>
    </border>
    <border>
      <left style="thin">
        <color theme="1"/>
      </left>
      <right style="hair">
        <color theme="1"/>
      </right>
      <top style="hair">
        <color theme="1"/>
      </top>
      <bottom style="thin">
        <color theme="1"/>
      </bottom>
      <diagonal/>
    </border>
    <border>
      <left style="hair">
        <color theme="1"/>
      </left>
      <right style="hair">
        <color theme="1"/>
      </right>
      <top style="hair">
        <color theme="1"/>
      </top>
      <bottom style="thin">
        <color theme="1"/>
      </bottom>
      <diagonal/>
    </border>
    <border>
      <left style="hair">
        <color theme="1"/>
      </left>
      <right style="thin">
        <color theme="1"/>
      </right>
      <top style="hair">
        <color theme="1"/>
      </top>
      <bottom style="thin">
        <color theme="1"/>
      </bottom>
      <diagonal/>
    </border>
    <border>
      <left style="thin">
        <color theme="1"/>
      </left>
      <right/>
      <top/>
      <bottom/>
      <diagonal/>
    </border>
    <border>
      <left style="thin">
        <color indexed="64"/>
      </left>
      <right/>
      <top style="thin">
        <color indexed="64"/>
      </top>
      <bottom style="thin">
        <color indexed="64"/>
      </bottom>
      <diagonal/>
    </border>
    <border>
      <left/>
      <right/>
      <top style="thin">
        <color indexed="64"/>
      </top>
      <bottom style="thin">
        <color indexed="64"/>
      </bottom>
      <diagonal/>
    </border>
    <border>
      <left/>
      <right style="thin">
        <color indexed="64"/>
      </right>
      <top style="thin">
        <color indexed="64"/>
      </top>
      <bottom style="thin">
        <color indexed="64"/>
      </bottom>
      <diagonal/>
    </border>
    <border>
      <left/>
      <right/>
      <top style="thin">
        <color theme="1"/>
      </top>
      <bottom/>
      <diagonal/>
    </border>
    <border>
      <left style="thin">
        <color indexed="64"/>
      </left>
      <right style="thin">
        <color indexed="64"/>
      </right>
      <top/>
      <bottom style="thin">
        <color indexed="64"/>
      </bottom>
      <diagonal/>
    </border>
    <border>
      <left/>
      <right style="thin">
        <color theme="1"/>
      </right>
      <top style="thin">
        <color theme="1"/>
      </top>
      <bottom style="hair">
        <color theme="0" tint="-0.14996795556505021"/>
      </bottom>
      <diagonal/>
    </border>
    <border>
      <left style="thin">
        <color indexed="64"/>
      </left>
      <right/>
      <top style="thin">
        <color indexed="64"/>
      </top>
      <bottom/>
      <diagonal/>
    </border>
    <border>
      <left/>
      <right style="thin">
        <color indexed="64"/>
      </right>
      <top style="thin">
        <color indexed="64"/>
      </top>
      <bottom/>
      <diagonal/>
    </border>
    <border>
      <left style="thin">
        <color indexed="64"/>
      </left>
      <right/>
      <top/>
      <bottom style="thin">
        <color indexed="64"/>
      </bottom>
      <diagonal/>
    </border>
    <border>
      <left/>
      <right/>
      <top/>
      <bottom style="thin">
        <color indexed="64"/>
      </bottom>
      <diagonal/>
    </border>
    <border>
      <left/>
      <right style="thin">
        <color indexed="64"/>
      </right>
      <top/>
      <bottom style="thin">
        <color indexed="64"/>
      </bottom>
      <diagonal/>
    </border>
    <border>
      <left style="thin">
        <color indexed="64"/>
      </left>
      <right style="thin">
        <color indexed="64"/>
      </right>
      <top style="thin">
        <color indexed="64"/>
      </top>
      <bottom style="hair">
        <color theme="0" tint="-0.14996795556505021"/>
      </bottom>
      <diagonal/>
    </border>
    <border>
      <left style="thin">
        <color indexed="64"/>
      </left>
      <right style="thin">
        <color indexed="64"/>
      </right>
      <top/>
      <bottom/>
      <diagonal/>
    </border>
    <border>
      <left style="thin">
        <color indexed="64"/>
      </left>
      <right style="thin">
        <color indexed="64"/>
      </right>
      <top style="hair">
        <color theme="0" tint="-0.14996795556505021"/>
      </top>
      <bottom style="thin">
        <color indexed="64"/>
      </bottom>
      <diagonal/>
    </border>
    <border>
      <left style="thin">
        <color indexed="64"/>
      </left>
      <right style="thin">
        <color indexed="64"/>
      </right>
      <top style="thin">
        <color indexed="64"/>
      </top>
      <bottom/>
      <diagonal/>
    </border>
    <border>
      <left style="thin">
        <color theme="1"/>
      </left>
      <right style="thin">
        <color theme="1"/>
      </right>
      <top style="thin">
        <color indexed="64"/>
      </top>
      <bottom/>
      <diagonal/>
    </border>
    <border>
      <left style="thin">
        <color theme="1"/>
      </left>
      <right/>
      <top/>
      <bottom style="hair">
        <color theme="0" tint="-0.14996795556505021"/>
      </bottom>
      <diagonal/>
    </border>
    <border>
      <left style="thin">
        <color theme="1" tint="4.9989318521683403E-2"/>
      </left>
      <right style="thin">
        <color theme="1" tint="4.9989318521683403E-2"/>
      </right>
      <top style="thin">
        <color theme="1" tint="4.9989318521683403E-2"/>
      </top>
      <bottom style="thin">
        <color theme="1" tint="4.9989318521683403E-2"/>
      </bottom>
      <diagonal/>
    </border>
    <border>
      <left style="thin">
        <color theme="1" tint="4.9989318521683403E-2"/>
      </left>
      <right style="thin">
        <color theme="1" tint="4.9989318521683403E-2"/>
      </right>
      <top/>
      <bottom style="thin">
        <color theme="1" tint="4.9989318521683403E-2"/>
      </bottom>
      <diagonal/>
    </border>
    <border>
      <left style="thin">
        <color theme="1"/>
      </left>
      <right style="thin">
        <color theme="1"/>
      </right>
      <top style="thin">
        <color theme="1"/>
      </top>
      <bottom/>
      <diagonal/>
    </border>
    <border>
      <left style="thin">
        <color theme="1" tint="4.9989318521683403E-2"/>
      </left>
      <right style="thin">
        <color theme="1" tint="4.9989318521683403E-2"/>
      </right>
      <top style="thin">
        <color theme="1" tint="4.9989318521683403E-2"/>
      </top>
      <bottom/>
      <diagonal/>
    </border>
    <border>
      <left style="thin">
        <color theme="1" tint="4.9989318521683403E-2"/>
      </left>
      <right style="thin">
        <color theme="1" tint="4.9989318521683403E-2"/>
      </right>
      <top/>
      <bottom/>
      <diagonal/>
    </border>
    <border>
      <left style="thin">
        <color theme="1" tint="4.9989318521683403E-2"/>
      </left>
      <right/>
      <top style="thin">
        <color theme="1" tint="4.9989318521683403E-2"/>
      </top>
      <bottom style="thin">
        <color theme="1" tint="4.9989318521683403E-2"/>
      </bottom>
      <diagonal/>
    </border>
    <border>
      <left/>
      <right style="thin">
        <color theme="1" tint="4.9989318521683403E-2"/>
      </right>
      <top style="thin">
        <color theme="1" tint="4.9989318521683403E-2"/>
      </top>
      <bottom style="thin">
        <color theme="1" tint="4.9989318521683403E-2"/>
      </bottom>
      <diagonal/>
    </border>
    <border>
      <left/>
      <right style="thin">
        <color theme="1" tint="4.9989318521683403E-2"/>
      </right>
      <top/>
      <bottom style="thin">
        <color theme="1" tint="4.9989318521683403E-2"/>
      </bottom>
      <diagonal/>
    </border>
    <border>
      <left style="medium">
        <color indexed="64"/>
      </left>
      <right/>
      <top/>
      <bottom/>
      <diagonal/>
    </border>
    <border>
      <left style="medium">
        <color auto="1"/>
      </left>
      <right style="thin">
        <color auto="1"/>
      </right>
      <top style="medium">
        <color auto="1"/>
      </top>
      <bottom style="thin">
        <color auto="1"/>
      </bottom>
      <diagonal/>
    </border>
    <border>
      <left style="thin">
        <color auto="1"/>
      </left>
      <right style="thin">
        <color auto="1"/>
      </right>
      <top style="medium">
        <color auto="1"/>
      </top>
      <bottom style="thin">
        <color auto="1"/>
      </bottom>
      <diagonal/>
    </border>
    <border>
      <left style="thin">
        <color auto="1"/>
      </left>
      <right style="medium">
        <color auto="1"/>
      </right>
      <top style="medium">
        <color auto="1"/>
      </top>
      <bottom style="thin">
        <color auto="1"/>
      </bottom>
      <diagonal/>
    </border>
    <border>
      <left style="medium">
        <color theme="0" tint="-0.499984740745262"/>
      </left>
      <right style="thin">
        <color theme="0" tint="-0.499984740745262"/>
      </right>
      <top style="medium">
        <color theme="0" tint="-0.499984740745262"/>
      </top>
      <bottom style="thin">
        <color theme="0" tint="-0.499984740745262"/>
      </bottom>
      <diagonal/>
    </border>
    <border>
      <left style="thin">
        <color theme="0" tint="-0.499984740745262"/>
      </left>
      <right style="thin">
        <color theme="0" tint="-0.499984740745262"/>
      </right>
      <top style="medium">
        <color theme="0" tint="-0.499984740745262"/>
      </top>
      <bottom style="thin">
        <color theme="0" tint="-0.499984740745262"/>
      </bottom>
      <diagonal/>
    </border>
    <border>
      <left style="thin">
        <color theme="0" tint="-0.499984740745262"/>
      </left>
      <right/>
      <top style="medium">
        <color theme="0" tint="-0.499984740745262"/>
      </top>
      <bottom style="thin">
        <color theme="0" tint="-0.499984740745262"/>
      </bottom>
      <diagonal/>
    </border>
    <border>
      <left style="thick">
        <color rgb="FFFF0000"/>
      </left>
      <right style="thick">
        <color rgb="FFFF0000"/>
      </right>
      <top style="thick">
        <color rgb="FFFF0000"/>
      </top>
      <bottom style="thin">
        <color theme="0" tint="-0.499984740745262"/>
      </bottom>
      <diagonal/>
    </border>
    <border>
      <left style="medium">
        <color auto="1"/>
      </left>
      <right style="thin">
        <color auto="1"/>
      </right>
      <top style="thin">
        <color auto="1"/>
      </top>
      <bottom style="thin">
        <color auto="1"/>
      </bottom>
      <diagonal/>
    </border>
    <border>
      <left style="thin">
        <color auto="1"/>
      </left>
      <right style="medium">
        <color auto="1"/>
      </right>
      <top style="thin">
        <color auto="1"/>
      </top>
      <bottom style="thin">
        <color auto="1"/>
      </bottom>
      <diagonal/>
    </border>
    <border>
      <left style="medium">
        <color theme="0" tint="-0.499984740745262"/>
      </left>
      <right style="thin">
        <color theme="0" tint="-0.499984740745262"/>
      </right>
      <top style="thin">
        <color theme="0" tint="-0.499984740745262"/>
      </top>
      <bottom style="thin">
        <color theme="0" tint="-0.499984740745262"/>
      </bottom>
      <diagonal/>
    </border>
    <border>
      <left style="thin">
        <color theme="0" tint="-0.499984740745262"/>
      </left>
      <right style="thin">
        <color theme="0" tint="-0.499984740745262"/>
      </right>
      <top style="thin">
        <color theme="0" tint="-0.499984740745262"/>
      </top>
      <bottom style="thin">
        <color theme="0" tint="-0.499984740745262"/>
      </bottom>
      <diagonal/>
    </border>
    <border>
      <left style="thin">
        <color theme="0" tint="-0.499984740745262"/>
      </left>
      <right/>
      <top style="thin">
        <color theme="0" tint="-0.499984740745262"/>
      </top>
      <bottom style="thin">
        <color theme="0" tint="-0.499984740745262"/>
      </bottom>
      <diagonal/>
    </border>
    <border>
      <left style="thick">
        <color rgb="FFFF0000"/>
      </left>
      <right style="thick">
        <color rgb="FFFF0000"/>
      </right>
      <top style="thin">
        <color theme="0" tint="-0.499984740745262"/>
      </top>
      <bottom style="thin">
        <color theme="0" tint="-0.499984740745262"/>
      </bottom>
      <diagonal/>
    </border>
    <border>
      <left style="medium">
        <color auto="1"/>
      </left>
      <right style="thin">
        <color auto="1"/>
      </right>
      <top style="thin">
        <color auto="1"/>
      </top>
      <bottom/>
      <diagonal/>
    </border>
    <border>
      <left style="medium">
        <color auto="1"/>
      </left>
      <right style="thin">
        <color auto="1"/>
      </right>
      <top/>
      <bottom/>
      <diagonal/>
    </border>
    <border>
      <left style="medium">
        <color auto="1"/>
      </left>
      <right style="thin">
        <color auto="1"/>
      </right>
      <top/>
      <bottom style="thin">
        <color auto="1"/>
      </bottom>
      <diagonal/>
    </border>
    <border>
      <left style="medium">
        <color auto="1"/>
      </left>
      <right style="thin">
        <color auto="1"/>
      </right>
      <top style="thin">
        <color auto="1"/>
      </top>
      <bottom style="medium">
        <color auto="1"/>
      </bottom>
      <diagonal/>
    </border>
    <border>
      <left style="thin">
        <color auto="1"/>
      </left>
      <right style="medium">
        <color auto="1"/>
      </right>
      <top style="thin">
        <color auto="1"/>
      </top>
      <bottom style="medium">
        <color auto="1"/>
      </bottom>
      <diagonal/>
    </border>
    <border>
      <left style="thin">
        <color auto="1"/>
      </left>
      <right style="thin">
        <color auto="1"/>
      </right>
      <top style="thin">
        <color auto="1"/>
      </top>
      <bottom style="medium">
        <color auto="1"/>
      </bottom>
      <diagonal/>
    </border>
    <border>
      <left style="medium">
        <color theme="0" tint="-0.499984740745262"/>
      </left>
      <right style="thin">
        <color theme="0" tint="-0.499984740745262"/>
      </right>
      <top style="thin">
        <color theme="0" tint="-0.499984740745262"/>
      </top>
      <bottom/>
      <diagonal/>
    </border>
    <border>
      <left style="thin">
        <color theme="0" tint="-0.499984740745262"/>
      </left>
      <right style="thin">
        <color theme="0" tint="-0.499984740745262"/>
      </right>
      <top style="thin">
        <color theme="0" tint="-0.499984740745262"/>
      </top>
      <bottom/>
      <diagonal/>
    </border>
    <border>
      <left style="thin">
        <color theme="0" tint="-0.499984740745262"/>
      </left>
      <right/>
      <top style="thin">
        <color theme="0" tint="-0.499984740745262"/>
      </top>
      <bottom/>
      <diagonal/>
    </border>
    <border>
      <left style="thick">
        <color rgb="FFFF0000"/>
      </left>
      <right style="thick">
        <color rgb="FFFF0000"/>
      </right>
      <top style="thin">
        <color theme="0" tint="-0.499984740745262"/>
      </top>
      <bottom/>
      <diagonal/>
    </border>
    <border>
      <left style="thick">
        <color rgb="FFFF0000"/>
      </left>
      <right style="thick">
        <color rgb="FFFF0000"/>
      </right>
      <top style="medium">
        <color theme="0" tint="-0.499984740745262"/>
      </top>
      <bottom style="thin">
        <color theme="0" tint="-0.499984740745262"/>
      </bottom>
      <diagonal/>
    </border>
    <border>
      <left style="medium">
        <color theme="0" tint="-0.499984740745262"/>
      </left>
      <right style="thin">
        <color theme="0" tint="-0.499984740745262"/>
      </right>
      <top style="thin">
        <color theme="0" tint="-0.499984740745262"/>
      </top>
      <bottom style="medium">
        <color theme="0" tint="-0.499984740745262"/>
      </bottom>
      <diagonal/>
    </border>
    <border>
      <left style="thin">
        <color theme="0" tint="-0.499984740745262"/>
      </left>
      <right style="thin">
        <color theme="0" tint="-0.499984740745262"/>
      </right>
      <top style="thin">
        <color theme="0" tint="-0.499984740745262"/>
      </top>
      <bottom style="medium">
        <color theme="0" tint="-0.499984740745262"/>
      </bottom>
      <diagonal/>
    </border>
    <border>
      <left style="thin">
        <color theme="0" tint="-0.499984740745262"/>
      </left>
      <right/>
      <top style="thin">
        <color theme="0" tint="-0.499984740745262"/>
      </top>
      <bottom style="medium">
        <color theme="0" tint="-0.499984740745262"/>
      </bottom>
      <diagonal/>
    </border>
    <border>
      <left style="thick">
        <color rgb="FFFF0000"/>
      </left>
      <right style="thick">
        <color rgb="FFFF0000"/>
      </right>
      <top style="thin">
        <color theme="0" tint="-0.499984740745262"/>
      </top>
      <bottom style="thick">
        <color rgb="FFFF0000"/>
      </bottom>
      <diagonal/>
    </border>
    <border>
      <left style="thin">
        <color theme="2"/>
      </left>
      <right style="thin">
        <color theme="2"/>
      </right>
      <top style="thin">
        <color theme="2"/>
      </top>
      <bottom style="thin">
        <color theme="2"/>
      </bottom>
      <diagonal/>
    </border>
    <border>
      <left style="thin">
        <color auto="1"/>
      </left>
      <right/>
      <top/>
      <bottom/>
      <diagonal/>
    </border>
    <border>
      <left/>
      <right style="thin">
        <color auto="1"/>
      </right>
      <top/>
      <bottom/>
      <diagonal/>
    </border>
    <border>
      <left/>
      <right/>
      <top/>
      <bottom style="thin">
        <color theme="1" tint="4.9989318521683403E-2"/>
      </bottom>
      <diagonal/>
    </border>
    <border>
      <left/>
      <right/>
      <top style="hair">
        <color theme="0" tint="-0.14996795556505021"/>
      </top>
      <bottom style="thin">
        <color theme="1"/>
      </bottom>
      <diagonal/>
    </border>
    <border>
      <left style="thin">
        <color theme="1"/>
      </left>
      <right/>
      <top style="thin">
        <color theme="1"/>
      </top>
      <bottom/>
      <diagonal/>
    </border>
    <border>
      <left/>
      <right style="thin">
        <color theme="1"/>
      </right>
      <top style="thin">
        <color theme="1"/>
      </top>
      <bottom/>
      <diagonal/>
    </border>
    <border>
      <left style="thin">
        <color theme="1"/>
      </left>
      <right/>
      <top style="thin">
        <color theme="1"/>
      </top>
      <bottom style="thin">
        <color theme="1"/>
      </bottom>
      <diagonal/>
    </border>
    <border>
      <left style="thin">
        <color indexed="64"/>
      </left>
      <right style="thin">
        <color theme="1"/>
      </right>
      <top style="thin">
        <color indexed="64"/>
      </top>
      <bottom/>
      <diagonal/>
    </border>
    <border>
      <left style="thin">
        <color indexed="64"/>
      </left>
      <right style="thin">
        <color theme="1"/>
      </right>
      <top/>
      <bottom/>
      <diagonal/>
    </border>
    <border>
      <left style="thin">
        <color indexed="64"/>
      </left>
      <right style="thin">
        <color theme="1"/>
      </right>
      <top/>
      <bottom style="thin">
        <color indexed="64"/>
      </bottom>
      <diagonal/>
    </border>
    <border>
      <left/>
      <right style="thin">
        <color indexed="64"/>
      </right>
      <top/>
      <bottom style="thin">
        <color theme="1" tint="4.9989318521683403E-2"/>
      </bottom>
      <diagonal/>
    </border>
    <border>
      <left style="thin">
        <color indexed="64"/>
      </left>
      <right style="thin">
        <color indexed="64"/>
      </right>
      <top/>
      <bottom style="thin">
        <color theme="1" tint="4.9989318521683403E-2"/>
      </bottom>
      <diagonal/>
    </border>
    <border>
      <left style="thin">
        <color indexed="64"/>
      </left>
      <right style="thin">
        <color indexed="64"/>
      </right>
      <top style="thin">
        <color theme="1" tint="4.9989318521683403E-2"/>
      </top>
      <bottom style="thin">
        <color theme="1" tint="4.9989318521683403E-2"/>
      </bottom>
      <diagonal/>
    </border>
    <border>
      <left style="thin">
        <color indexed="64"/>
      </left>
      <right style="thin">
        <color indexed="64"/>
      </right>
      <top style="thin">
        <color theme="1" tint="4.9989318521683403E-2"/>
      </top>
      <bottom style="thin">
        <color indexed="64"/>
      </bottom>
      <diagonal/>
    </border>
    <border>
      <left style="medium">
        <color auto="1"/>
      </left>
      <right/>
      <top style="medium">
        <color auto="1"/>
      </top>
      <bottom/>
      <diagonal/>
    </border>
    <border>
      <left/>
      <right style="hair">
        <color auto="1"/>
      </right>
      <top style="medium">
        <color auto="1"/>
      </top>
      <bottom/>
      <diagonal/>
    </border>
    <border>
      <left style="hair">
        <color auto="1"/>
      </left>
      <right style="hair">
        <color auto="1"/>
      </right>
      <top style="medium">
        <color auto="1"/>
      </top>
      <bottom/>
      <diagonal/>
    </border>
    <border>
      <left style="hair">
        <color auto="1"/>
      </left>
      <right style="hair">
        <color auto="1"/>
      </right>
      <top style="medium">
        <color auto="1"/>
      </top>
      <bottom style="hair">
        <color auto="1"/>
      </bottom>
      <diagonal/>
    </border>
    <border>
      <left style="hair">
        <color auto="1"/>
      </left>
      <right/>
      <top style="medium">
        <color auto="1"/>
      </top>
      <bottom style="hair">
        <color auto="1"/>
      </bottom>
      <diagonal/>
    </border>
    <border>
      <left/>
      <right/>
      <top style="medium">
        <color auto="1"/>
      </top>
      <bottom style="hair">
        <color auto="1"/>
      </bottom>
      <diagonal/>
    </border>
    <border>
      <left/>
      <right style="hair">
        <color auto="1"/>
      </right>
      <top style="medium">
        <color auto="1"/>
      </top>
      <bottom style="hair">
        <color auto="1"/>
      </bottom>
      <diagonal/>
    </border>
    <border>
      <left style="hair">
        <color auto="1"/>
      </left>
      <right style="medium">
        <color auto="1"/>
      </right>
      <top style="medium">
        <color auto="1"/>
      </top>
      <bottom/>
      <diagonal/>
    </border>
    <border>
      <left/>
      <right style="hair">
        <color auto="1"/>
      </right>
      <top/>
      <bottom/>
      <diagonal/>
    </border>
    <border>
      <left style="hair">
        <color auto="1"/>
      </left>
      <right style="hair">
        <color auto="1"/>
      </right>
      <top/>
      <bottom style="hair">
        <color auto="1"/>
      </bottom>
      <diagonal/>
    </border>
    <border>
      <left style="hair">
        <color auto="1"/>
      </left>
      <right style="hair">
        <color auto="1"/>
      </right>
      <top style="hair">
        <color auto="1"/>
      </top>
      <bottom style="hair">
        <color auto="1"/>
      </bottom>
      <diagonal/>
    </border>
    <border>
      <left style="hair">
        <color auto="1"/>
      </left>
      <right/>
      <top style="hair">
        <color auto="1"/>
      </top>
      <bottom style="hair">
        <color auto="1"/>
      </bottom>
      <diagonal/>
    </border>
    <border>
      <left/>
      <right style="hair">
        <color auto="1"/>
      </right>
      <top style="hair">
        <color auto="1"/>
      </top>
      <bottom style="hair">
        <color auto="1"/>
      </bottom>
      <diagonal/>
    </border>
    <border>
      <left style="hair">
        <color auto="1"/>
      </left>
      <right style="hair">
        <color auto="1"/>
      </right>
      <top style="hair">
        <color auto="1"/>
      </top>
      <bottom/>
      <diagonal/>
    </border>
    <border>
      <left style="hair">
        <color auto="1"/>
      </left>
      <right style="medium">
        <color auto="1"/>
      </right>
      <top/>
      <bottom/>
      <diagonal/>
    </border>
    <border>
      <left style="medium">
        <color auto="1"/>
      </left>
      <right/>
      <top/>
      <bottom style="hair">
        <color auto="1"/>
      </bottom>
      <diagonal/>
    </border>
    <border>
      <left/>
      <right style="hair">
        <color auto="1"/>
      </right>
      <top/>
      <bottom style="hair">
        <color auto="1"/>
      </bottom>
      <diagonal/>
    </border>
    <border>
      <left style="hair">
        <color auto="1"/>
      </left>
      <right style="medium">
        <color auto="1"/>
      </right>
      <top/>
      <bottom style="hair">
        <color auto="1"/>
      </bottom>
      <diagonal/>
    </border>
    <border>
      <left style="medium">
        <color auto="1"/>
      </left>
      <right/>
      <top style="hair">
        <color auto="1"/>
      </top>
      <bottom style="hair">
        <color auto="1"/>
      </bottom>
      <diagonal/>
    </border>
    <border>
      <left style="hair">
        <color auto="1"/>
      </left>
      <right style="medium">
        <color auto="1"/>
      </right>
      <top style="hair">
        <color auto="1"/>
      </top>
      <bottom style="hair">
        <color auto="1"/>
      </bottom>
      <diagonal/>
    </border>
    <border>
      <left style="medium">
        <color auto="1"/>
      </left>
      <right/>
      <top style="hair">
        <color auto="1"/>
      </top>
      <bottom style="medium">
        <color auto="1"/>
      </bottom>
      <diagonal/>
    </border>
    <border>
      <left/>
      <right style="hair">
        <color auto="1"/>
      </right>
      <top style="hair">
        <color auto="1"/>
      </top>
      <bottom style="medium">
        <color auto="1"/>
      </bottom>
      <diagonal/>
    </border>
    <border>
      <left style="hair">
        <color auto="1"/>
      </left>
      <right style="hair">
        <color auto="1"/>
      </right>
      <top style="hair">
        <color auto="1"/>
      </top>
      <bottom style="medium">
        <color auto="1"/>
      </bottom>
      <diagonal/>
    </border>
    <border>
      <left style="hair">
        <color auto="1"/>
      </left>
      <right style="medium">
        <color auto="1"/>
      </right>
      <top style="hair">
        <color auto="1"/>
      </top>
      <bottom style="medium">
        <color auto="1"/>
      </bottom>
      <diagonal/>
    </border>
  </borders>
  <cellStyleXfs count="14">
    <xf numFmtId="0" fontId="0" fillId="0" borderId="0">
      <alignment vertical="center"/>
    </xf>
    <xf numFmtId="41" fontId="1" fillId="0" borderId="0" applyFont="0" applyFill="0" applyBorder="0" applyAlignment="0" applyProtection="0">
      <alignment vertical="center"/>
    </xf>
    <xf numFmtId="0" fontId="3" fillId="0" borderId="0">
      <alignment vertical="center"/>
    </xf>
    <xf numFmtId="41" fontId="1" fillId="0" borderId="0" applyFont="0" applyFill="0" applyBorder="0" applyAlignment="0" applyProtection="0">
      <alignment vertical="center"/>
    </xf>
    <xf numFmtId="42" fontId="1" fillId="0" borderId="0" applyFont="0" applyFill="0" applyBorder="0" applyAlignment="0" applyProtection="0">
      <alignment vertical="center"/>
    </xf>
    <xf numFmtId="178" fontId="7" fillId="0" borderId="0">
      <alignment vertical="center"/>
    </xf>
    <xf numFmtId="0" fontId="8" fillId="0" borderId="0">
      <alignment vertical="center"/>
    </xf>
    <xf numFmtId="0" fontId="10" fillId="0" borderId="0"/>
    <xf numFmtId="0" fontId="1" fillId="0" borderId="0">
      <alignment vertical="center"/>
    </xf>
    <xf numFmtId="41" fontId="1" fillId="0" borderId="0" applyFont="0" applyFill="0" applyBorder="0" applyAlignment="0" applyProtection="0">
      <alignment vertical="center"/>
    </xf>
    <xf numFmtId="9" fontId="1" fillId="0" borderId="0" applyFont="0" applyFill="0" applyBorder="0" applyAlignment="0" applyProtection="0">
      <alignment vertical="center"/>
    </xf>
    <xf numFmtId="0" fontId="56" fillId="0" borderId="0">
      <alignment vertical="center"/>
    </xf>
    <xf numFmtId="41" fontId="56" fillId="0" borderId="0" applyFont="0" applyFill="0" applyBorder="0" applyAlignment="0" applyProtection="0">
      <alignment vertical="center"/>
    </xf>
    <xf numFmtId="42" fontId="1" fillId="0" borderId="0" applyFont="0" applyFill="0" applyBorder="0" applyAlignment="0" applyProtection="0">
      <alignment vertical="center"/>
    </xf>
  </cellStyleXfs>
  <cellXfs count="842">
    <xf numFmtId="0" fontId="0" fillId="0" borderId="0" xfId="0">
      <alignment vertical="center"/>
    </xf>
    <xf numFmtId="0" fontId="5" fillId="0" borderId="0" xfId="0" applyFont="1" applyAlignment="1">
      <alignment horizontal="center" vertical="center"/>
    </xf>
    <xf numFmtId="0" fontId="5" fillId="0" borderId="0" xfId="0" applyFont="1">
      <alignment vertical="center"/>
    </xf>
    <xf numFmtId="0" fontId="4" fillId="0" borderId="0" xfId="0" applyFont="1" applyAlignment="1">
      <alignment horizontal="center" vertical="center"/>
    </xf>
    <xf numFmtId="0" fontId="6" fillId="0" borderId="0" xfId="0" applyFont="1" applyAlignment="1">
      <alignment horizontal="center" vertical="center"/>
    </xf>
    <xf numFmtId="0" fontId="5" fillId="3" borderId="0" xfId="0" applyFont="1" applyFill="1">
      <alignment vertical="center"/>
    </xf>
    <xf numFmtId="41" fontId="5" fillId="0" borderId="0" xfId="1" applyFont="1" applyAlignment="1">
      <alignment horizontal="center" vertical="center"/>
    </xf>
    <xf numFmtId="0" fontId="6" fillId="0" borderId="0" xfId="0" applyFont="1" applyAlignment="1">
      <alignment horizontal="left" vertical="center"/>
    </xf>
    <xf numFmtId="41" fontId="5" fillId="0" borderId="0" xfId="0" applyNumberFormat="1" applyFont="1" applyAlignment="1">
      <alignment horizontal="center" vertical="center"/>
    </xf>
    <xf numFmtId="41" fontId="4" fillId="0" borderId="0" xfId="0" applyNumberFormat="1" applyFont="1" applyAlignment="1">
      <alignment horizontal="center" vertical="center"/>
    </xf>
    <xf numFmtId="43" fontId="5" fillId="0" borderId="0" xfId="0" applyNumberFormat="1" applyFont="1" applyAlignment="1">
      <alignment horizontal="center" vertical="center"/>
    </xf>
    <xf numFmtId="176" fontId="4" fillId="0" borderId="0" xfId="0" applyNumberFormat="1" applyFont="1" applyAlignment="1">
      <alignment horizontal="center" vertical="center"/>
    </xf>
    <xf numFmtId="41" fontId="4" fillId="0" borderId="0" xfId="1" applyFont="1" applyAlignment="1">
      <alignment horizontal="center" vertical="center"/>
    </xf>
    <xf numFmtId="0" fontId="5" fillId="0" borderId="0" xfId="0" applyFont="1" applyAlignment="1"/>
    <xf numFmtId="0" fontId="4" fillId="2" borderId="0" xfId="0" applyFont="1" applyFill="1">
      <alignment vertical="center"/>
    </xf>
    <xf numFmtId="0" fontId="4" fillId="2" borderId="0" xfId="0" applyFont="1" applyFill="1" applyAlignment="1">
      <alignment horizontal="center" vertical="center"/>
    </xf>
    <xf numFmtId="0" fontId="4" fillId="2" borderId="0" xfId="0" applyFont="1" applyFill="1" applyAlignment="1">
      <alignment horizontal="right" vertical="center"/>
    </xf>
    <xf numFmtId="0" fontId="9" fillId="0" borderId="0" xfId="0" applyFont="1">
      <alignment vertical="center"/>
    </xf>
    <xf numFmtId="0" fontId="12" fillId="2" borderId="0" xfId="0" applyFont="1" applyFill="1" applyAlignment="1">
      <alignment horizontal="center" vertical="center"/>
    </xf>
    <xf numFmtId="41" fontId="13" fillId="2" borderId="0" xfId="1" applyFont="1" applyFill="1">
      <alignment vertical="center"/>
    </xf>
    <xf numFmtId="0" fontId="13" fillId="2" borderId="0" xfId="0" applyFont="1" applyFill="1">
      <alignment vertical="center"/>
    </xf>
    <xf numFmtId="0" fontId="13" fillId="0" borderId="0" xfId="0" applyFont="1">
      <alignment vertical="center"/>
    </xf>
    <xf numFmtId="0" fontId="14" fillId="2" borderId="0" xfId="0" applyFont="1" applyFill="1">
      <alignment vertical="center"/>
    </xf>
    <xf numFmtId="0" fontId="14" fillId="0" borderId="0" xfId="0" applyFont="1">
      <alignment vertical="center"/>
    </xf>
    <xf numFmtId="41" fontId="12" fillId="2" borderId="0" xfId="1" applyFont="1" applyFill="1">
      <alignment vertical="center"/>
    </xf>
    <xf numFmtId="41" fontId="15" fillId="2" borderId="0" xfId="1" applyFont="1" applyFill="1">
      <alignment vertical="center"/>
    </xf>
    <xf numFmtId="0" fontId="15" fillId="2" borderId="0" xfId="0" applyFont="1" applyFill="1">
      <alignment vertical="center"/>
    </xf>
    <xf numFmtId="0" fontId="0" fillId="2" borderId="0" xfId="0" applyFill="1">
      <alignment vertical="center"/>
    </xf>
    <xf numFmtId="41" fontId="12" fillId="0" borderId="0" xfId="1" applyFont="1">
      <alignment vertical="center"/>
    </xf>
    <xf numFmtId="0" fontId="12" fillId="0" borderId="0" xfId="0" applyFont="1" applyAlignment="1">
      <alignment horizontal="center" vertical="center"/>
    </xf>
    <xf numFmtId="41" fontId="0" fillId="0" borderId="0" xfId="0" applyNumberFormat="1">
      <alignment vertical="center"/>
    </xf>
    <xf numFmtId="41" fontId="0" fillId="2" borderId="0" xfId="0" applyNumberFormat="1" applyFill="1">
      <alignment vertical="center"/>
    </xf>
    <xf numFmtId="41" fontId="12" fillId="2" borderId="0" xfId="1" applyFont="1" applyFill="1" applyAlignment="1">
      <alignment horizontal="center" vertical="center"/>
    </xf>
    <xf numFmtId="0" fontId="12" fillId="2" borderId="0" xfId="0" applyFont="1" applyFill="1">
      <alignment vertical="center"/>
    </xf>
    <xf numFmtId="9" fontId="12" fillId="2" borderId="0" xfId="10" applyFont="1" applyFill="1" applyAlignment="1">
      <alignment horizontal="center" vertical="center"/>
    </xf>
    <xf numFmtId="41" fontId="12" fillId="5" borderId="0" xfId="1" applyFont="1" applyFill="1" applyAlignment="1">
      <alignment horizontal="center" vertical="center"/>
    </xf>
    <xf numFmtId="41" fontId="12" fillId="5" borderId="0" xfId="1" applyFont="1" applyFill="1">
      <alignment vertical="center"/>
    </xf>
    <xf numFmtId="41" fontId="12" fillId="11" borderId="0" xfId="1" applyFont="1" applyFill="1" applyAlignment="1">
      <alignment horizontal="center" vertical="center"/>
    </xf>
    <xf numFmtId="41" fontId="12" fillId="11" borderId="0" xfId="1" applyFont="1" applyFill="1">
      <alignment vertical="center"/>
    </xf>
    <xf numFmtId="9" fontId="12" fillId="11" borderId="0" xfId="10" applyFont="1" applyFill="1" applyAlignment="1">
      <alignment horizontal="center" vertical="center"/>
    </xf>
    <xf numFmtId="41" fontId="12" fillId="2" borderId="0" xfId="0" applyNumberFormat="1" applyFont="1" applyFill="1" applyAlignment="1">
      <alignment horizontal="center" vertical="center"/>
    </xf>
    <xf numFmtId="0" fontId="11" fillId="4" borderId="2" xfId="7" applyFont="1" applyFill="1" applyBorder="1" applyAlignment="1">
      <alignment horizontal="center" vertical="center"/>
    </xf>
    <xf numFmtId="41" fontId="12" fillId="4" borderId="2" xfId="1" applyFont="1" applyFill="1" applyBorder="1" applyAlignment="1">
      <alignment horizontal="center" vertical="center"/>
    </xf>
    <xf numFmtId="0" fontId="12" fillId="0" borderId="3" xfId="0" applyFont="1" applyBorder="1" applyAlignment="1">
      <alignment horizontal="center" vertical="center"/>
    </xf>
    <xf numFmtId="0" fontId="12" fillId="2" borderId="3" xfId="0" applyFont="1" applyFill="1" applyBorder="1" applyAlignment="1">
      <alignment horizontal="center" vertical="center"/>
    </xf>
    <xf numFmtId="0" fontId="12" fillId="2" borderId="3" xfId="0" applyFont="1" applyFill="1" applyBorder="1" applyAlignment="1">
      <alignment horizontal="center" vertical="center" wrapText="1"/>
    </xf>
    <xf numFmtId="0" fontId="12" fillId="12" borderId="3" xfId="0" applyFont="1" applyFill="1" applyBorder="1" applyAlignment="1">
      <alignment horizontal="center" vertical="center"/>
    </xf>
    <xf numFmtId="41" fontId="12" fillId="12" borderId="3" xfId="1" applyFont="1" applyFill="1" applyBorder="1" applyAlignment="1">
      <alignment horizontal="center" vertical="center"/>
    </xf>
    <xf numFmtId="0" fontId="12" fillId="12" borderId="4" xfId="0" applyFont="1" applyFill="1" applyBorder="1" applyAlignment="1">
      <alignment horizontal="center" vertical="center"/>
    </xf>
    <xf numFmtId="41" fontId="12" fillId="12" borderId="4" xfId="1" applyFont="1" applyFill="1" applyBorder="1" applyAlignment="1">
      <alignment horizontal="center" vertical="center"/>
    </xf>
    <xf numFmtId="0" fontId="11" fillId="4" borderId="5" xfId="7" applyFont="1" applyFill="1" applyBorder="1" applyAlignment="1">
      <alignment horizontal="center" vertical="center"/>
    </xf>
    <xf numFmtId="0" fontId="12" fillId="0" borderId="6" xfId="0" applyFont="1" applyBorder="1" applyAlignment="1">
      <alignment horizontal="center" vertical="center"/>
    </xf>
    <xf numFmtId="0" fontId="12" fillId="2" borderId="6" xfId="0" applyFont="1" applyFill="1" applyBorder="1" applyAlignment="1">
      <alignment horizontal="center" vertical="center"/>
    </xf>
    <xf numFmtId="0" fontId="12" fillId="12" borderId="6" xfId="0" applyFont="1" applyFill="1" applyBorder="1" applyAlignment="1">
      <alignment horizontal="center" vertical="center"/>
    </xf>
    <xf numFmtId="0" fontId="12" fillId="12" borderId="7" xfId="0" applyFont="1" applyFill="1" applyBorder="1" applyAlignment="1">
      <alignment horizontal="center" vertical="center"/>
    </xf>
    <xf numFmtId="41" fontId="12" fillId="4" borderId="8" xfId="1" applyFont="1" applyFill="1" applyBorder="1" applyAlignment="1">
      <alignment horizontal="center" vertical="center"/>
    </xf>
    <xf numFmtId="41" fontId="12" fillId="2" borderId="9" xfId="1" applyFont="1" applyFill="1" applyBorder="1" applyAlignment="1">
      <alignment horizontal="center" vertical="center"/>
    </xf>
    <xf numFmtId="41" fontId="12" fillId="12" borderId="9" xfId="1" applyFont="1" applyFill="1" applyBorder="1">
      <alignment vertical="center"/>
    </xf>
    <xf numFmtId="41" fontId="14" fillId="0" borderId="0" xfId="0" applyNumberFormat="1" applyFont="1">
      <alignment vertical="center"/>
    </xf>
    <xf numFmtId="41" fontId="14" fillId="0" borderId="1" xfId="0" applyNumberFormat="1" applyFont="1" applyBorder="1">
      <alignment vertical="center"/>
    </xf>
    <xf numFmtId="41" fontId="14" fillId="7" borderId="0" xfId="0" applyNumberFormat="1" applyFont="1" applyFill="1">
      <alignment vertical="center"/>
    </xf>
    <xf numFmtId="41" fontId="14" fillId="2" borderId="0" xfId="0" applyNumberFormat="1" applyFont="1" applyFill="1">
      <alignment vertical="center"/>
    </xf>
    <xf numFmtId="41" fontId="14" fillId="2" borderId="1" xfId="0" applyNumberFormat="1" applyFont="1" applyFill="1" applyBorder="1">
      <alignment vertical="center"/>
    </xf>
    <xf numFmtId="0" fontId="4" fillId="13" borderId="16" xfId="0" applyFont="1" applyFill="1" applyBorder="1" applyAlignment="1">
      <alignment horizontal="center" vertical="center" wrapText="1"/>
    </xf>
    <xf numFmtId="0" fontId="4" fillId="0" borderId="16" xfId="0" applyFont="1" applyBorder="1" applyAlignment="1">
      <alignment horizontal="center" vertical="center"/>
    </xf>
    <xf numFmtId="41" fontId="4" fillId="0" borderId="16" xfId="1" applyFont="1" applyFill="1" applyBorder="1" applyAlignment="1">
      <alignment horizontal="center" vertical="center"/>
    </xf>
    <xf numFmtId="0" fontId="4" fillId="2" borderId="16" xfId="0" applyFont="1" applyFill="1" applyBorder="1" applyAlignment="1">
      <alignment horizontal="center" vertical="center"/>
    </xf>
    <xf numFmtId="41" fontId="18" fillId="15" borderId="17" xfId="1" applyFont="1" applyFill="1" applyBorder="1" applyAlignment="1">
      <alignment horizontal="center" vertical="center"/>
    </xf>
    <xf numFmtId="0" fontId="4" fillId="14" borderId="16" xfId="0" applyFont="1" applyFill="1" applyBorder="1" applyAlignment="1">
      <alignment horizontal="center" vertical="center"/>
    </xf>
    <xf numFmtId="41" fontId="4" fillId="14" borderId="16" xfId="1" applyFont="1" applyFill="1" applyBorder="1" applyAlignment="1">
      <alignment horizontal="center" vertical="center"/>
    </xf>
    <xf numFmtId="41" fontId="19" fillId="2" borderId="0" xfId="0" applyNumberFormat="1" applyFont="1" applyFill="1">
      <alignment vertical="center"/>
    </xf>
    <xf numFmtId="41" fontId="21" fillId="2" borderId="0" xfId="0" applyNumberFormat="1" applyFont="1" applyFill="1">
      <alignment vertical="center"/>
    </xf>
    <xf numFmtId="41" fontId="19" fillId="7" borderId="13" xfId="8" applyNumberFormat="1" applyFont="1" applyFill="1" applyBorder="1" applyAlignment="1">
      <alignment horizontal="center" vertical="center"/>
    </xf>
    <xf numFmtId="179" fontId="19" fillId="7" borderId="13" xfId="8" applyNumberFormat="1" applyFont="1" applyFill="1" applyBorder="1" applyAlignment="1">
      <alignment horizontal="center" vertical="center"/>
    </xf>
    <xf numFmtId="41" fontId="19" fillId="0" borderId="14" xfId="0" applyNumberFormat="1" applyFont="1" applyBorder="1" applyAlignment="1"/>
    <xf numFmtId="41" fontId="19" fillId="2" borderId="14" xfId="0" applyNumberFormat="1" applyFont="1" applyFill="1" applyBorder="1" applyAlignment="1"/>
    <xf numFmtId="41" fontId="19" fillId="0" borderId="14" xfId="8" applyNumberFormat="1" applyFont="1" applyBorder="1" applyAlignment="1">
      <alignment horizontal="center" vertical="center"/>
    </xf>
    <xf numFmtId="41" fontId="19" fillId="0" borderId="0" xfId="0" applyNumberFormat="1" applyFont="1" applyAlignment="1">
      <alignment horizontal="center" vertical="center"/>
    </xf>
    <xf numFmtId="179" fontId="19" fillId="0" borderId="0" xfId="0" applyNumberFormat="1" applyFont="1" applyAlignment="1">
      <alignment horizontal="center" vertical="center"/>
    </xf>
    <xf numFmtId="41" fontId="19" fillId="0" borderId="0" xfId="0" applyNumberFormat="1" applyFont="1">
      <alignment vertical="center"/>
    </xf>
    <xf numFmtId="177" fontId="12" fillId="2" borderId="0" xfId="1" applyNumberFormat="1" applyFont="1" applyFill="1" applyAlignment="1">
      <alignment horizontal="center" vertical="center"/>
    </xf>
    <xf numFmtId="177" fontId="11" fillId="4" borderId="10" xfId="1" applyNumberFormat="1" applyFont="1" applyFill="1" applyBorder="1" applyAlignment="1">
      <alignment horizontal="center" vertical="center"/>
    </xf>
    <xf numFmtId="177" fontId="12" fillId="0" borderId="11" xfId="1" applyNumberFormat="1" applyFont="1" applyBorder="1" applyAlignment="1">
      <alignment horizontal="center" vertical="center"/>
    </xf>
    <xf numFmtId="177" fontId="12" fillId="12" borderId="11" xfId="1" applyNumberFormat="1" applyFont="1" applyFill="1" applyBorder="1" applyAlignment="1">
      <alignment horizontal="center" vertical="center"/>
    </xf>
    <xf numFmtId="177" fontId="12" fillId="12" borderId="12" xfId="1" applyNumberFormat="1" applyFont="1" applyFill="1" applyBorder="1" applyAlignment="1">
      <alignment horizontal="center" vertical="center"/>
    </xf>
    <xf numFmtId="177" fontId="12" fillId="5" borderId="0" xfId="1" applyNumberFormat="1" applyFont="1" applyFill="1" applyAlignment="1">
      <alignment horizontal="center" vertical="center"/>
    </xf>
    <xf numFmtId="177" fontId="12" fillId="0" borderId="0" xfId="1" applyNumberFormat="1" applyFont="1" applyAlignment="1">
      <alignment horizontal="center" vertical="center"/>
    </xf>
    <xf numFmtId="41" fontId="19" fillId="3" borderId="14" xfId="0" applyNumberFormat="1" applyFont="1" applyFill="1" applyBorder="1" applyAlignment="1"/>
    <xf numFmtId="41" fontId="24" fillId="2" borderId="0" xfId="0" applyNumberFormat="1" applyFont="1" applyFill="1" applyAlignment="1">
      <alignment horizontal="center" vertical="center"/>
    </xf>
    <xf numFmtId="0" fontId="25" fillId="0" borderId="0" xfId="0" applyFont="1">
      <alignment vertical="center"/>
    </xf>
    <xf numFmtId="0" fontId="26" fillId="3" borderId="0" xfId="0" applyFont="1" applyFill="1" applyAlignment="1">
      <alignment horizontal="left" vertical="center"/>
    </xf>
    <xf numFmtId="0" fontId="27" fillId="0" borderId="0" xfId="0" applyFont="1">
      <alignment vertical="center"/>
    </xf>
    <xf numFmtId="0" fontId="28" fillId="2" borderId="0" xfId="0" applyFont="1" applyFill="1">
      <alignment vertical="center"/>
    </xf>
    <xf numFmtId="0" fontId="28" fillId="0" borderId="0" xfId="0" applyFont="1" applyAlignment="1">
      <alignment horizontal="center" vertical="center"/>
    </xf>
    <xf numFmtId="0" fontId="28" fillId="2" borderId="0" xfId="0" applyFont="1" applyFill="1" applyAlignment="1">
      <alignment horizontal="center" vertical="center"/>
    </xf>
    <xf numFmtId="0" fontId="27" fillId="0" borderId="0" xfId="0" applyFont="1" applyAlignment="1">
      <alignment horizontal="center" vertical="center"/>
    </xf>
    <xf numFmtId="0" fontId="29" fillId="2" borderId="0" xfId="0" applyFont="1" applyFill="1">
      <alignment vertical="center"/>
    </xf>
    <xf numFmtId="0" fontId="29" fillId="2" borderId="0" xfId="0" applyFont="1" applyFill="1" applyAlignment="1">
      <alignment horizontal="center" vertical="center"/>
    </xf>
    <xf numFmtId="41" fontId="29" fillId="2" borderId="0" xfId="1" applyFont="1" applyFill="1" applyAlignment="1">
      <alignment horizontal="center" vertical="center"/>
    </xf>
    <xf numFmtId="41" fontId="29" fillId="2" borderId="0" xfId="1" applyFont="1" applyFill="1">
      <alignment vertical="center"/>
    </xf>
    <xf numFmtId="41" fontId="30" fillId="2" borderId="0" xfId="1" applyFont="1" applyFill="1">
      <alignment vertical="center"/>
    </xf>
    <xf numFmtId="0" fontId="30" fillId="2" borderId="0" xfId="0" applyFont="1" applyFill="1">
      <alignment vertical="center"/>
    </xf>
    <xf numFmtId="0" fontId="23" fillId="2" borderId="0" xfId="0" applyFont="1" applyFill="1">
      <alignment vertical="center"/>
    </xf>
    <xf numFmtId="0" fontId="4" fillId="13" borderId="19" xfId="0" applyFont="1" applyFill="1" applyBorder="1" applyAlignment="1">
      <alignment horizontal="center" vertical="center" wrapText="1"/>
    </xf>
    <xf numFmtId="41" fontId="4" fillId="0" borderId="19" xfId="1" applyFont="1" applyFill="1" applyBorder="1" applyAlignment="1">
      <alignment horizontal="center" vertical="center"/>
    </xf>
    <xf numFmtId="41" fontId="4" fillId="14" borderId="19" xfId="1" applyFont="1" applyFill="1" applyBorder="1" applyAlignment="1">
      <alignment horizontal="center" vertical="center"/>
    </xf>
    <xf numFmtId="41" fontId="18" fillId="15" borderId="20" xfId="1" applyFont="1" applyFill="1" applyBorder="1" applyAlignment="1">
      <alignment horizontal="center" vertical="center"/>
    </xf>
    <xf numFmtId="41" fontId="4" fillId="0" borderId="19" xfId="0" applyNumberFormat="1" applyFont="1" applyBorder="1" applyAlignment="1">
      <alignment horizontal="center" vertical="center"/>
    </xf>
    <xf numFmtId="0" fontId="4" fillId="13" borderId="21" xfId="0" applyFont="1" applyFill="1" applyBorder="1" applyAlignment="1">
      <alignment horizontal="center" vertical="center" wrapText="1"/>
    </xf>
    <xf numFmtId="41" fontId="4" fillId="0" borderId="21" xfId="0" applyNumberFormat="1" applyFont="1" applyBorder="1" applyAlignment="1">
      <alignment horizontal="center" vertical="center"/>
    </xf>
    <xf numFmtId="41" fontId="4" fillId="14" borderId="21" xfId="1" applyFont="1" applyFill="1" applyBorder="1" applyAlignment="1">
      <alignment horizontal="center" vertical="center"/>
    </xf>
    <xf numFmtId="0" fontId="4" fillId="13" borderId="23" xfId="0" applyFont="1" applyFill="1" applyBorder="1" applyAlignment="1">
      <alignment horizontal="center" vertical="center" wrapText="1"/>
    </xf>
    <xf numFmtId="9" fontId="4" fillId="0" borderId="24" xfId="10" applyFont="1" applyBorder="1" applyAlignment="1">
      <alignment horizontal="right" vertical="center"/>
    </xf>
    <xf numFmtId="9" fontId="4" fillId="14" borderId="24" xfId="10" applyFont="1" applyFill="1" applyBorder="1" applyAlignment="1">
      <alignment horizontal="right" vertical="center"/>
    </xf>
    <xf numFmtId="9" fontId="4" fillId="15" borderId="25" xfId="10" applyFont="1" applyFill="1" applyBorder="1" applyAlignment="1">
      <alignment horizontal="right" vertical="center"/>
    </xf>
    <xf numFmtId="41" fontId="19" fillId="2" borderId="0" xfId="0" applyNumberFormat="1" applyFont="1" applyFill="1" applyAlignment="1">
      <alignment horizontal="center" vertical="center"/>
    </xf>
    <xf numFmtId="179" fontId="19" fillId="2" borderId="0" xfId="0" applyNumberFormat="1" applyFont="1" applyFill="1" applyAlignment="1">
      <alignment horizontal="center" vertical="center"/>
    </xf>
    <xf numFmtId="41" fontId="31" fillId="2" borderId="0" xfId="0" applyNumberFormat="1" applyFont="1" applyFill="1">
      <alignment vertical="center"/>
    </xf>
    <xf numFmtId="41" fontId="32" fillId="2" borderId="0" xfId="0" applyNumberFormat="1" applyFont="1" applyFill="1" applyAlignment="1">
      <alignment horizontal="center" vertical="center"/>
    </xf>
    <xf numFmtId="41" fontId="32" fillId="2" borderId="0" xfId="0" applyNumberFormat="1" applyFont="1" applyFill="1">
      <alignment vertical="center"/>
    </xf>
    <xf numFmtId="41" fontId="31" fillId="7" borderId="13" xfId="8" applyNumberFormat="1" applyFont="1" applyFill="1" applyBorder="1" applyAlignment="1">
      <alignment horizontal="center" vertical="center"/>
    </xf>
    <xf numFmtId="179" fontId="31" fillId="7" borderId="13" xfId="8" applyNumberFormat="1" applyFont="1" applyFill="1" applyBorder="1" applyAlignment="1">
      <alignment horizontal="center" vertical="center"/>
    </xf>
    <xf numFmtId="41" fontId="31" fillId="0" borderId="14" xfId="0" applyNumberFormat="1" applyFont="1" applyBorder="1" applyAlignment="1"/>
    <xf numFmtId="41" fontId="31" fillId="16" borderId="26" xfId="0" applyNumberFormat="1" applyFont="1" applyFill="1" applyBorder="1" applyAlignment="1">
      <alignment horizontal="center" vertical="center"/>
    </xf>
    <xf numFmtId="41" fontId="31" fillId="2" borderId="14" xfId="0" applyNumberFormat="1" applyFont="1" applyFill="1" applyBorder="1" applyAlignment="1"/>
    <xf numFmtId="41" fontId="31" fillId="0" borderId="14" xfId="8" applyNumberFormat="1" applyFont="1" applyBorder="1" applyAlignment="1">
      <alignment horizontal="center" vertical="center"/>
    </xf>
    <xf numFmtId="41" fontId="4" fillId="15" borderId="22" xfId="1" applyFont="1" applyFill="1" applyBorder="1" applyAlignment="1">
      <alignment horizontal="center" vertical="center"/>
    </xf>
    <xf numFmtId="41" fontId="4" fillId="15" borderId="20" xfId="1" applyFont="1" applyFill="1" applyBorder="1" applyAlignment="1">
      <alignment horizontal="center" vertical="center"/>
    </xf>
    <xf numFmtId="0" fontId="35" fillId="0" borderId="0" xfId="0" applyFont="1" applyAlignment="1">
      <alignment horizontal="right" vertical="center"/>
    </xf>
    <xf numFmtId="0" fontId="35" fillId="0" borderId="0" xfId="0" applyFont="1" applyAlignment="1">
      <alignment horizontal="left" vertical="center"/>
    </xf>
    <xf numFmtId="0" fontId="4" fillId="13" borderId="0" xfId="0" applyFont="1" applyFill="1" applyAlignment="1">
      <alignment horizontal="center" vertical="center"/>
    </xf>
    <xf numFmtId="0" fontId="18" fillId="15" borderId="0" xfId="0" applyFont="1" applyFill="1" applyAlignment="1">
      <alignment horizontal="center" vertical="center"/>
    </xf>
    <xf numFmtId="41" fontId="31" fillId="17" borderId="29" xfId="0" applyNumberFormat="1" applyFont="1" applyFill="1" applyBorder="1" applyAlignment="1">
      <alignment horizontal="center" vertical="center"/>
    </xf>
    <xf numFmtId="41" fontId="31" fillId="17" borderId="26" xfId="0" applyNumberFormat="1" applyFont="1" applyFill="1" applyBorder="1" applyAlignment="1"/>
    <xf numFmtId="41" fontId="36" fillId="2" borderId="0" xfId="0" applyNumberFormat="1" applyFont="1" applyFill="1">
      <alignment vertical="center"/>
    </xf>
    <xf numFmtId="41" fontId="36" fillId="0" borderId="0" xfId="0" applyNumberFormat="1" applyFont="1">
      <alignment vertical="center"/>
    </xf>
    <xf numFmtId="41" fontId="31" fillId="17" borderId="29" xfId="0" applyNumberFormat="1" applyFont="1" applyFill="1" applyBorder="1">
      <alignment vertical="center"/>
    </xf>
    <xf numFmtId="41" fontId="31" fillId="17" borderId="26" xfId="0" applyNumberFormat="1" applyFont="1" applyFill="1" applyBorder="1">
      <alignment vertical="center"/>
    </xf>
    <xf numFmtId="41" fontId="31" fillId="16" borderId="29" xfId="0" applyNumberFormat="1" applyFont="1" applyFill="1" applyBorder="1">
      <alignment vertical="center"/>
    </xf>
    <xf numFmtId="41" fontId="31" fillId="16" borderId="28" xfId="0" applyNumberFormat="1" applyFont="1" applyFill="1" applyBorder="1">
      <alignment vertical="center"/>
    </xf>
    <xf numFmtId="41" fontId="31" fillId="17" borderId="0" xfId="0" applyNumberFormat="1" applyFont="1" applyFill="1">
      <alignment vertical="center"/>
    </xf>
    <xf numFmtId="41" fontId="31" fillId="16" borderId="0" xfId="0" applyNumberFormat="1" applyFont="1" applyFill="1">
      <alignment vertical="center"/>
    </xf>
    <xf numFmtId="41" fontId="31" fillId="16" borderId="26" xfId="0" applyNumberFormat="1" applyFont="1" applyFill="1" applyBorder="1">
      <alignment vertical="center"/>
    </xf>
    <xf numFmtId="41" fontId="31" fillId="17" borderId="27" xfId="0" applyNumberFormat="1" applyFont="1" applyFill="1" applyBorder="1">
      <alignment vertical="center"/>
    </xf>
    <xf numFmtId="41" fontId="31" fillId="17" borderId="26" xfId="0" applyNumberFormat="1" applyFont="1" applyFill="1" applyBorder="1" applyAlignment="1">
      <alignment horizontal="center" vertical="center"/>
    </xf>
    <xf numFmtId="41" fontId="31" fillId="3" borderId="14" xfId="0" applyNumberFormat="1" applyFont="1" applyFill="1" applyBorder="1" applyAlignment="1"/>
    <xf numFmtId="0" fontId="37" fillId="18" borderId="0" xfId="0" applyFont="1" applyFill="1" applyAlignment="1">
      <alignment horizontal="center" vertical="center"/>
    </xf>
    <xf numFmtId="0" fontId="38" fillId="0" borderId="0" xfId="0" applyFont="1">
      <alignment vertical="center"/>
    </xf>
    <xf numFmtId="0" fontId="4" fillId="0" borderId="0" xfId="0" applyFont="1">
      <alignment vertical="center"/>
    </xf>
    <xf numFmtId="0" fontId="18" fillId="0" borderId="0" xfId="0" applyFont="1">
      <alignment vertical="center"/>
    </xf>
    <xf numFmtId="0" fontId="39" fillId="0" borderId="0" xfId="0" applyFont="1" applyAlignment="1">
      <alignment horizontal="left" vertical="center"/>
    </xf>
    <xf numFmtId="0" fontId="39" fillId="0" borderId="0" xfId="0" applyFont="1" applyAlignment="1">
      <alignment horizontal="center" vertical="center"/>
    </xf>
    <xf numFmtId="43" fontId="4" fillId="0" borderId="0" xfId="0" applyNumberFormat="1" applyFont="1" applyAlignment="1">
      <alignment horizontal="center" vertical="center"/>
    </xf>
    <xf numFmtId="0" fontId="41" fillId="0" borderId="0" xfId="0" applyFont="1" applyAlignment="1">
      <alignment horizontal="center" vertical="center"/>
    </xf>
    <xf numFmtId="176" fontId="41" fillId="0" borderId="0" xfId="0" applyNumberFormat="1" applyFont="1" applyAlignment="1">
      <alignment horizontal="center" vertical="center"/>
    </xf>
    <xf numFmtId="41" fontId="41" fillId="0" borderId="0" xfId="1" applyFont="1" applyAlignment="1">
      <alignment horizontal="center" vertical="center"/>
    </xf>
    <xf numFmtId="41" fontId="41" fillId="0" borderId="0" xfId="0" applyNumberFormat="1" applyFont="1" applyAlignment="1">
      <alignment horizontal="center" vertical="center"/>
    </xf>
    <xf numFmtId="0" fontId="41" fillId="2" borderId="0" xfId="0" applyFont="1" applyFill="1" applyAlignment="1">
      <alignment horizontal="center" vertical="center"/>
    </xf>
    <xf numFmtId="177" fontId="41" fillId="0" borderId="0" xfId="1" applyNumberFormat="1" applyFont="1" applyAlignment="1">
      <alignment horizontal="center" vertical="center"/>
    </xf>
    <xf numFmtId="0" fontId="40" fillId="0" borderId="0" xfId="0" applyFont="1" applyAlignment="1">
      <alignment horizontal="right" vertical="center"/>
    </xf>
    <xf numFmtId="0" fontId="40" fillId="0" borderId="0" xfId="0" applyFont="1" applyAlignment="1">
      <alignment horizontal="center" vertical="center"/>
    </xf>
    <xf numFmtId="0" fontId="42" fillId="0" borderId="0" xfId="0" applyFont="1" applyAlignment="1">
      <alignment horizontal="center" vertical="center"/>
    </xf>
    <xf numFmtId="0" fontId="43" fillId="2" borderId="0" xfId="0" applyFont="1" applyFill="1">
      <alignment vertical="center"/>
    </xf>
    <xf numFmtId="0" fontId="44" fillId="0" borderId="18" xfId="0" applyFont="1" applyBorder="1">
      <alignment vertical="center"/>
    </xf>
    <xf numFmtId="0" fontId="44" fillId="0" borderId="0" xfId="0" applyFont="1">
      <alignment vertical="center"/>
    </xf>
    <xf numFmtId="0" fontId="44" fillId="2" borderId="0" xfId="0" applyFont="1" applyFill="1">
      <alignment vertical="center"/>
    </xf>
    <xf numFmtId="0" fontId="45" fillId="2" borderId="0" xfId="0" applyFont="1" applyFill="1" applyAlignment="1">
      <alignment horizontal="right" vertical="center"/>
    </xf>
    <xf numFmtId="0" fontId="43" fillId="2" borderId="0" xfId="0" applyFont="1" applyFill="1" applyAlignment="1">
      <alignment horizontal="center" vertical="center"/>
    </xf>
    <xf numFmtId="0" fontId="47" fillId="2" borderId="0" xfId="0" applyFont="1" applyFill="1" applyAlignment="1">
      <alignment horizontal="center" vertical="center"/>
    </xf>
    <xf numFmtId="0" fontId="46" fillId="0" borderId="47" xfId="0" applyFont="1" applyBorder="1" applyAlignment="1">
      <alignment horizontal="center" vertical="center"/>
    </xf>
    <xf numFmtId="41" fontId="46" fillId="0" borderId="47" xfId="1" applyFont="1" applyFill="1" applyBorder="1" applyAlignment="1">
      <alignment horizontal="center" vertical="center"/>
    </xf>
    <xf numFmtId="0" fontId="46" fillId="2" borderId="47" xfId="0" applyFont="1" applyFill="1" applyBorder="1" applyAlignment="1">
      <alignment horizontal="center" vertical="center"/>
    </xf>
    <xf numFmtId="0" fontId="46" fillId="0" borderId="16" xfId="0" applyFont="1" applyBorder="1" applyAlignment="1">
      <alignment horizontal="center" vertical="center"/>
    </xf>
    <xf numFmtId="41" fontId="46" fillId="0" borderId="16" xfId="1" applyFont="1" applyFill="1" applyBorder="1" applyAlignment="1">
      <alignment horizontal="center" vertical="center"/>
    </xf>
    <xf numFmtId="0" fontId="46" fillId="2" borderId="16" xfId="0" applyFont="1" applyFill="1" applyBorder="1" applyAlignment="1">
      <alignment horizontal="center" vertical="center"/>
    </xf>
    <xf numFmtId="0" fontId="46" fillId="0" borderId="50" xfId="0" applyFont="1" applyBorder="1" applyAlignment="1">
      <alignment horizontal="center" vertical="center"/>
    </xf>
    <xf numFmtId="41" fontId="46" fillId="0" borderId="50" xfId="1" applyFont="1" applyFill="1" applyBorder="1" applyAlignment="1">
      <alignment horizontal="center" vertical="center"/>
    </xf>
    <xf numFmtId="0" fontId="44" fillId="0" borderId="0" xfId="0" applyFont="1" applyAlignment="1"/>
    <xf numFmtId="0" fontId="44" fillId="0" borderId="0" xfId="0" applyFont="1" applyAlignment="1">
      <alignment horizontal="right" vertical="center"/>
    </xf>
    <xf numFmtId="0" fontId="48" fillId="0" borderId="0" xfId="0" applyFont="1" applyAlignment="1">
      <alignment horizontal="right" vertical="center"/>
    </xf>
    <xf numFmtId="41" fontId="49" fillId="0" borderId="47" xfId="1" applyFont="1" applyFill="1" applyBorder="1" applyAlignment="1">
      <alignment horizontal="center" vertical="center"/>
    </xf>
    <xf numFmtId="41" fontId="49" fillId="0" borderId="37" xfId="0" applyNumberFormat="1" applyFont="1" applyBorder="1" applyAlignment="1">
      <alignment horizontal="center" vertical="center"/>
    </xf>
    <xf numFmtId="9" fontId="49" fillId="0" borderId="37" xfId="10" applyFont="1" applyBorder="1" applyAlignment="1">
      <alignment horizontal="right" vertical="center"/>
    </xf>
    <xf numFmtId="41" fontId="49" fillId="0" borderId="47" xfId="0" applyNumberFormat="1" applyFont="1" applyBorder="1" applyAlignment="1">
      <alignment horizontal="center" vertical="center"/>
    </xf>
    <xf numFmtId="0" fontId="49" fillId="2" borderId="47" xfId="0" applyFont="1" applyFill="1" applyBorder="1" applyAlignment="1">
      <alignment horizontal="center" vertical="center"/>
    </xf>
    <xf numFmtId="41" fontId="49" fillId="0" borderId="16" xfId="1" applyFont="1" applyFill="1" applyBorder="1" applyAlignment="1">
      <alignment horizontal="center" vertical="center"/>
    </xf>
    <xf numFmtId="9" fontId="49" fillId="0" borderId="21" xfId="10" applyFont="1" applyBorder="1" applyAlignment="1">
      <alignment horizontal="right" vertical="center"/>
    </xf>
    <xf numFmtId="41" fontId="49" fillId="0" borderId="16" xfId="0" applyNumberFormat="1" applyFont="1" applyBorder="1" applyAlignment="1">
      <alignment horizontal="center" vertical="center"/>
    </xf>
    <xf numFmtId="0" fontId="49" fillId="2" borderId="16" xfId="0" applyFont="1" applyFill="1" applyBorder="1" applyAlignment="1">
      <alignment horizontal="center" vertical="center"/>
    </xf>
    <xf numFmtId="0" fontId="49" fillId="2" borderId="17" xfId="0" applyFont="1" applyFill="1" applyBorder="1" applyAlignment="1">
      <alignment horizontal="center" vertical="center"/>
    </xf>
    <xf numFmtId="41" fontId="49" fillId="0" borderId="50" xfId="1" applyFont="1" applyFill="1" applyBorder="1" applyAlignment="1">
      <alignment horizontal="center" vertical="center"/>
    </xf>
    <xf numFmtId="9" fontId="49" fillId="0" borderId="51" xfId="10" applyFont="1" applyBorder="1" applyAlignment="1">
      <alignment horizontal="right" vertical="center"/>
    </xf>
    <xf numFmtId="41" fontId="49" fillId="0" borderId="50" xfId="0" applyNumberFormat="1" applyFont="1" applyBorder="1" applyAlignment="1">
      <alignment horizontal="center" vertical="center"/>
    </xf>
    <xf numFmtId="41" fontId="49" fillId="0" borderId="51" xfId="0" applyNumberFormat="1" applyFont="1" applyBorder="1" applyAlignment="1">
      <alignment horizontal="center" vertical="center"/>
    </xf>
    <xf numFmtId="0" fontId="49" fillId="2" borderId="50" xfId="0" applyFont="1" applyFill="1" applyBorder="1" applyAlignment="1">
      <alignment horizontal="center" vertical="center"/>
    </xf>
    <xf numFmtId="0" fontId="49" fillId="2" borderId="48" xfId="0" applyFont="1" applyFill="1" applyBorder="1" applyAlignment="1">
      <alignment horizontal="center" vertical="center"/>
    </xf>
    <xf numFmtId="0" fontId="48" fillId="0" borderId="0" xfId="0" applyFont="1">
      <alignment vertical="center"/>
    </xf>
    <xf numFmtId="0" fontId="36" fillId="0" borderId="0" xfId="0" applyFont="1">
      <alignment vertical="center"/>
    </xf>
    <xf numFmtId="0" fontId="43" fillId="2" borderId="0" xfId="0" applyFont="1" applyFill="1" applyAlignment="1">
      <alignment horizontal="left" vertical="center"/>
    </xf>
    <xf numFmtId="0" fontId="44" fillId="3" borderId="0" xfId="0" applyFont="1" applyFill="1">
      <alignment vertical="center"/>
    </xf>
    <xf numFmtId="0" fontId="14" fillId="0" borderId="45" xfId="0" applyFont="1" applyBorder="1" applyAlignment="1">
      <alignment horizontal="center" vertical="center"/>
    </xf>
    <xf numFmtId="0" fontId="13" fillId="0" borderId="0" xfId="0" applyFont="1" applyAlignment="1"/>
    <xf numFmtId="0" fontId="44" fillId="0" borderId="0" xfId="0" applyFont="1" applyAlignment="1">
      <alignment horizontal="right"/>
    </xf>
    <xf numFmtId="0" fontId="48" fillId="0" borderId="0" xfId="0" applyFont="1" applyAlignment="1">
      <alignment horizontal="right"/>
    </xf>
    <xf numFmtId="0" fontId="50" fillId="0" borderId="45" xfId="0" applyFont="1" applyBorder="1" applyAlignment="1">
      <alignment horizontal="center" vertical="center"/>
    </xf>
    <xf numFmtId="41" fontId="12" fillId="12" borderId="9" xfId="1" applyFont="1" applyFill="1" applyBorder="1" applyAlignment="1">
      <alignment horizontal="center" vertical="center"/>
    </xf>
    <xf numFmtId="0" fontId="52" fillId="0" borderId="0" xfId="0" applyFont="1">
      <alignment vertical="center"/>
    </xf>
    <xf numFmtId="0" fontId="29" fillId="0" borderId="0" xfId="0" applyFont="1">
      <alignment vertical="center"/>
    </xf>
    <xf numFmtId="41" fontId="15" fillId="2" borderId="0" xfId="0" applyNumberFormat="1" applyFont="1" applyFill="1">
      <alignment vertical="center"/>
    </xf>
    <xf numFmtId="41" fontId="53" fillId="2" borderId="0" xfId="0" applyNumberFormat="1" applyFont="1" applyFill="1">
      <alignment vertical="center"/>
    </xf>
    <xf numFmtId="41" fontId="44" fillId="0" borderId="61" xfId="1" applyFont="1" applyFill="1" applyBorder="1" applyAlignment="1">
      <alignment horizontal="center" vertical="center"/>
    </xf>
    <xf numFmtId="41" fontId="44" fillId="0" borderId="61" xfId="0" applyNumberFormat="1" applyFont="1" applyBorder="1" applyAlignment="1">
      <alignment horizontal="center" vertical="center"/>
    </xf>
    <xf numFmtId="9" fontId="44" fillId="0" borderId="61" xfId="10" applyFont="1" applyBorder="1" applyAlignment="1">
      <alignment horizontal="right" vertical="center"/>
    </xf>
    <xf numFmtId="41" fontId="44" fillId="0" borderId="61" xfId="1" applyFont="1" applyFill="1" applyBorder="1" applyAlignment="1">
      <alignment horizontal="right" vertical="center"/>
    </xf>
    <xf numFmtId="0" fontId="44" fillId="2" borderId="62" xfId="0" applyFont="1" applyFill="1" applyBorder="1" applyAlignment="1">
      <alignment horizontal="center" vertical="center"/>
    </xf>
    <xf numFmtId="0" fontId="44" fillId="15" borderId="63" xfId="0" applyFont="1" applyFill="1" applyBorder="1" applyAlignment="1">
      <alignment horizontal="center" vertical="center"/>
    </xf>
    <xf numFmtId="41" fontId="44" fillId="15" borderId="64" xfId="1" applyFont="1" applyFill="1" applyBorder="1" applyAlignment="1">
      <alignment horizontal="center" vertical="center"/>
    </xf>
    <xf numFmtId="9" fontId="44" fillId="15" borderId="64" xfId="10" applyFont="1" applyFill="1" applyBorder="1" applyAlignment="1">
      <alignment horizontal="right" vertical="center"/>
    </xf>
    <xf numFmtId="0" fontId="48" fillId="0" borderId="65" xfId="0" applyFont="1" applyBorder="1" applyAlignment="1">
      <alignment horizontal="center" vertical="center"/>
    </xf>
    <xf numFmtId="0" fontId="51" fillId="0" borderId="60" xfId="0" applyFont="1" applyBorder="1" applyAlignment="1">
      <alignment horizontal="center" vertical="center"/>
    </xf>
    <xf numFmtId="0" fontId="54" fillId="13" borderId="61" xfId="0" applyFont="1" applyFill="1" applyBorder="1" applyAlignment="1">
      <alignment horizontal="center" vertical="center" wrapText="1"/>
    </xf>
    <xf numFmtId="0" fontId="55" fillId="0" borderId="0" xfId="0" applyFont="1" applyAlignment="1">
      <alignment vertical="top"/>
    </xf>
    <xf numFmtId="41" fontId="49" fillId="0" borderId="16" xfId="1" applyFont="1" applyFill="1" applyBorder="1" applyAlignment="1">
      <alignment horizontal="right" vertical="center"/>
    </xf>
    <xf numFmtId="41" fontId="49" fillId="0" borderId="47" xfId="1" applyFont="1" applyFill="1" applyBorder="1" applyAlignment="1">
      <alignment horizontal="right" vertical="center"/>
    </xf>
    <xf numFmtId="41" fontId="49" fillId="0" borderId="50" xfId="1" applyFont="1" applyFill="1" applyBorder="1" applyAlignment="1">
      <alignment horizontal="right" vertical="center"/>
    </xf>
    <xf numFmtId="0" fontId="38" fillId="0" borderId="0" xfId="0" applyFont="1" applyAlignment="1">
      <alignment horizontal="left" vertical="center"/>
    </xf>
    <xf numFmtId="0" fontId="46" fillId="20" borderId="17" xfId="0" applyFont="1" applyFill="1" applyBorder="1" applyAlignment="1">
      <alignment horizontal="center" vertical="center"/>
    </xf>
    <xf numFmtId="41" fontId="49" fillId="20" borderId="17" xfId="1" applyFont="1" applyFill="1" applyBorder="1" applyAlignment="1">
      <alignment horizontal="center" vertical="center"/>
    </xf>
    <xf numFmtId="41" fontId="49" fillId="20" borderId="22" xfId="1" applyFont="1" applyFill="1" applyBorder="1" applyAlignment="1">
      <alignment horizontal="center" vertical="center"/>
    </xf>
    <xf numFmtId="9" fontId="49" fillId="20" borderId="22" xfId="10" applyFont="1" applyFill="1" applyBorder="1" applyAlignment="1">
      <alignment horizontal="right" vertical="center"/>
    </xf>
    <xf numFmtId="41" fontId="46" fillId="20" borderId="17" xfId="1" applyFont="1" applyFill="1" applyBorder="1" applyAlignment="1">
      <alignment horizontal="center" vertical="center"/>
    </xf>
    <xf numFmtId="41" fontId="49" fillId="20" borderId="20" xfId="1" applyFont="1" applyFill="1" applyBorder="1" applyAlignment="1">
      <alignment horizontal="center" vertical="center"/>
    </xf>
    <xf numFmtId="0" fontId="46" fillId="20" borderId="48" xfId="0" applyFont="1" applyFill="1" applyBorder="1" applyAlignment="1">
      <alignment horizontal="center" vertical="center"/>
    </xf>
    <xf numFmtId="41" fontId="49" fillId="20" borderId="48" xfId="1" applyFont="1" applyFill="1" applyBorder="1" applyAlignment="1">
      <alignment horizontal="center" vertical="center"/>
    </xf>
    <xf numFmtId="9" fontId="49" fillId="20" borderId="40" xfId="10" applyFont="1" applyFill="1" applyBorder="1" applyAlignment="1">
      <alignment horizontal="right" vertical="center"/>
    </xf>
    <xf numFmtId="41" fontId="46" fillId="20" borderId="48" xfId="1" applyFont="1" applyFill="1" applyBorder="1" applyAlignment="1">
      <alignment horizontal="center" vertical="center"/>
    </xf>
    <xf numFmtId="41" fontId="49" fillId="20" borderId="46" xfId="1" applyFont="1" applyFill="1" applyBorder="1" applyAlignment="1">
      <alignment horizontal="center" vertical="center"/>
    </xf>
    <xf numFmtId="41" fontId="49" fillId="19" borderId="49" xfId="1" applyFont="1" applyFill="1" applyBorder="1" applyAlignment="1">
      <alignment horizontal="center" vertical="center"/>
    </xf>
    <xf numFmtId="41" fontId="49" fillId="19" borderId="45" xfId="1" applyFont="1" applyFill="1" applyBorder="1" applyAlignment="1">
      <alignment horizontal="center" vertical="center"/>
    </xf>
    <xf numFmtId="9" fontId="49" fillId="19" borderId="49" xfId="10" applyFont="1" applyFill="1" applyBorder="1" applyAlignment="1">
      <alignment horizontal="right" vertical="center"/>
    </xf>
    <xf numFmtId="0" fontId="45" fillId="7" borderId="70" xfId="0" applyFont="1" applyFill="1" applyBorder="1">
      <alignment vertical="center"/>
    </xf>
    <xf numFmtId="0" fontId="45" fillId="7" borderId="18" xfId="0" applyFont="1" applyFill="1" applyBorder="1">
      <alignment vertical="center"/>
    </xf>
    <xf numFmtId="0" fontId="45" fillId="7" borderId="0" xfId="0" applyFont="1" applyFill="1" applyAlignment="1">
      <alignment horizontal="center" vertical="center"/>
    </xf>
    <xf numFmtId="0" fontId="46" fillId="7" borderId="54" xfId="0" applyFont="1" applyFill="1" applyBorder="1" applyAlignment="1">
      <alignment horizontal="center" vertical="center" wrapText="1"/>
    </xf>
    <xf numFmtId="180" fontId="44" fillId="7" borderId="53" xfId="0" applyNumberFormat="1" applyFont="1" applyFill="1" applyBorder="1" applyAlignment="1">
      <alignment horizontal="center" vertical="center" wrapText="1"/>
    </xf>
    <xf numFmtId="180" fontId="46" fillId="7" borderId="53" xfId="0" applyNumberFormat="1" applyFont="1" applyFill="1" applyBorder="1" applyAlignment="1">
      <alignment horizontal="center" vertical="center" wrapText="1"/>
    </xf>
    <xf numFmtId="180" fontId="46" fillId="7" borderId="52" xfId="0" applyNumberFormat="1" applyFont="1" applyFill="1" applyBorder="1" applyAlignment="1">
      <alignment horizontal="center" vertical="center" wrapText="1"/>
    </xf>
    <xf numFmtId="180" fontId="44" fillId="7" borderId="71" xfId="0" applyNumberFormat="1" applyFont="1" applyFill="1" applyBorder="1" applyAlignment="1">
      <alignment horizontal="center" vertical="center" wrapText="1"/>
    </xf>
    <xf numFmtId="180" fontId="46" fillId="7" borderId="71" xfId="0" applyNumberFormat="1" applyFont="1" applyFill="1" applyBorder="1" applyAlignment="1">
      <alignment horizontal="center" vertical="center" wrapText="1"/>
    </xf>
    <xf numFmtId="180" fontId="44" fillId="7" borderId="52" xfId="0" applyNumberFormat="1" applyFont="1" applyFill="1" applyBorder="1" applyAlignment="1">
      <alignment horizontal="center" vertical="center" wrapText="1"/>
    </xf>
    <xf numFmtId="0" fontId="59" fillId="0" borderId="0" xfId="11" applyFont="1">
      <alignment vertical="center"/>
    </xf>
    <xf numFmtId="42" fontId="59" fillId="0" borderId="0" xfId="11" applyNumberFormat="1" applyFont="1">
      <alignment vertical="center"/>
    </xf>
    <xf numFmtId="41" fontId="59" fillId="0" borderId="0" xfId="12" applyFont="1" applyBorder="1" applyAlignment="1">
      <alignment vertical="center"/>
    </xf>
    <xf numFmtId="0" fontId="60" fillId="0" borderId="0" xfId="11" applyFont="1">
      <alignment vertical="center"/>
    </xf>
    <xf numFmtId="0" fontId="57" fillId="0" borderId="0" xfId="11" applyFont="1">
      <alignment vertical="center"/>
    </xf>
    <xf numFmtId="41" fontId="60" fillId="0" borderId="0" xfId="12" applyFont="1">
      <alignment vertical="center"/>
    </xf>
    <xf numFmtId="41" fontId="60" fillId="0" borderId="0" xfId="11" applyNumberFormat="1" applyFont="1">
      <alignment vertical="center"/>
    </xf>
    <xf numFmtId="0" fontId="60" fillId="0" borderId="76" xfId="11" applyFont="1" applyBorder="1">
      <alignment vertical="center"/>
    </xf>
    <xf numFmtId="42" fontId="60" fillId="0" borderId="0" xfId="11" applyNumberFormat="1" applyFont="1">
      <alignment vertical="center"/>
    </xf>
    <xf numFmtId="41" fontId="14" fillId="0" borderId="81" xfId="12" applyFont="1" applyBorder="1" applyAlignment="1">
      <alignment horizontal="center" vertical="center"/>
    </xf>
    <xf numFmtId="0" fontId="59" fillId="0" borderId="0" xfId="12" applyNumberFormat="1" applyFont="1" applyBorder="1" applyAlignment="1">
      <alignment vertical="center"/>
    </xf>
    <xf numFmtId="0" fontId="62" fillId="0" borderId="0" xfId="11" applyFont="1">
      <alignment vertical="center"/>
    </xf>
    <xf numFmtId="42" fontId="63" fillId="0" borderId="76" xfId="11" applyNumberFormat="1" applyFont="1" applyBorder="1">
      <alignment vertical="center"/>
    </xf>
    <xf numFmtId="0" fontId="63" fillId="0" borderId="76" xfId="11" applyFont="1" applyBorder="1">
      <alignment vertical="center"/>
    </xf>
    <xf numFmtId="0" fontId="65" fillId="0" borderId="0" xfId="11" applyFont="1">
      <alignment vertical="center"/>
    </xf>
    <xf numFmtId="0" fontId="14" fillId="0" borderId="83" xfId="11" applyFont="1" applyBorder="1" applyAlignment="1">
      <alignment horizontal="center" vertical="center"/>
    </xf>
    <xf numFmtId="0" fontId="14" fillId="0" borderId="19" xfId="11" applyFont="1" applyBorder="1" applyAlignment="1">
      <alignment horizontal="center" vertical="center"/>
    </xf>
    <xf numFmtId="0" fontId="14" fillId="2" borderId="83" xfId="11" applyFont="1" applyFill="1" applyBorder="1" applyAlignment="1">
      <alignment horizontal="center" vertical="center"/>
    </xf>
    <xf numFmtId="0" fontId="14" fillId="2" borderId="19" xfId="11" applyFont="1" applyFill="1" applyBorder="1" applyAlignment="1">
      <alignment horizontal="center" vertical="center"/>
    </xf>
    <xf numFmtId="0" fontId="14" fillId="0" borderId="66" xfId="11" applyFont="1" applyBorder="1" applyAlignment="1">
      <alignment horizontal="center" vertical="center"/>
    </xf>
    <xf numFmtId="41" fontId="60" fillId="0" borderId="84" xfId="11" applyNumberFormat="1" applyFont="1" applyBorder="1" applyAlignment="1">
      <alignment horizontal="right" vertical="center"/>
    </xf>
    <xf numFmtId="41" fontId="60" fillId="0" borderId="84" xfId="11" applyNumberFormat="1" applyFont="1" applyBorder="1">
      <alignment vertical="center"/>
    </xf>
    <xf numFmtId="41" fontId="60" fillId="0" borderId="84" xfId="12" applyFont="1" applyBorder="1">
      <alignment vertical="center"/>
    </xf>
    <xf numFmtId="41" fontId="60" fillId="20" borderId="84" xfId="11" applyNumberFormat="1" applyFont="1" applyFill="1" applyBorder="1" applyAlignment="1">
      <alignment horizontal="right" vertical="center"/>
    </xf>
    <xf numFmtId="41" fontId="60" fillId="20" borderId="84" xfId="11" applyNumberFormat="1" applyFont="1" applyFill="1" applyBorder="1">
      <alignment vertical="center"/>
    </xf>
    <xf numFmtId="41" fontId="60" fillId="20" borderId="84" xfId="12" applyFont="1" applyFill="1" applyBorder="1">
      <alignment vertical="center"/>
    </xf>
    <xf numFmtId="41" fontId="60" fillId="19" borderId="84" xfId="12" applyFont="1" applyFill="1" applyBorder="1">
      <alignment vertical="center"/>
    </xf>
    <xf numFmtId="41" fontId="60" fillId="19" borderId="84" xfId="11" applyNumberFormat="1" applyFont="1" applyFill="1" applyBorder="1">
      <alignment vertical="center"/>
    </xf>
    <xf numFmtId="41" fontId="14" fillId="0" borderId="0" xfId="0" applyNumberFormat="1" applyFont="1" applyAlignment="1">
      <alignment horizontal="center" vertical="center"/>
    </xf>
    <xf numFmtId="0" fontId="60" fillId="20" borderId="84" xfId="11" applyFont="1" applyFill="1" applyBorder="1" applyAlignment="1">
      <alignment horizontal="center" vertical="center"/>
    </xf>
    <xf numFmtId="0" fontId="60" fillId="20" borderId="87" xfId="11" applyFont="1" applyFill="1" applyBorder="1" applyAlignment="1">
      <alignment horizontal="center" vertical="center"/>
    </xf>
    <xf numFmtId="0" fontId="61" fillId="0" borderId="0" xfId="11" applyFont="1">
      <alignment vertical="center"/>
    </xf>
    <xf numFmtId="0" fontId="57" fillId="3" borderId="0" xfId="11" applyFont="1" applyFill="1">
      <alignment vertical="center"/>
    </xf>
    <xf numFmtId="0" fontId="59" fillId="3" borderId="0" xfId="11" applyFont="1" applyFill="1">
      <alignment vertical="center"/>
    </xf>
    <xf numFmtId="42" fontId="59" fillId="3" borderId="0" xfId="11" applyNumberFormat="1" applyFont="1" applyFill="1">
      <alignment vertical="center"/>
    </xf>
    <xf numFmtId="41" fontId="59" fillId="3" borderId="0" xfId="12" applyFont="1" applyFill="1" applyBorder="1" applyAlignment="1">
      <alignment vertical="center"/>
    </xf>
    <xf numFmtId="0" fontId="60" fillId="3" borderId="0" xfId="11" applyFont="1" applyFill="1">
      <alignment vertical="center"/>
    </xf>
    <xf numFmtId="41" fontId="60" fillId="0" borderId="84" xfId="1" applyFont="1" applyBorder="1">
      <alignment vertical="center"/>
    </xf>
    <xf numFmtId="41" fontId="60" fillId="20" borderId="84" xfId="1" applyFont="1" applyFill="1" applyBorder="1">
      <alignment vertical="center"/>
    </xf>
    <xf numFmtId="41" fontId="60" fillId="19" borderId="84" xfId="1" applyFont="1" applyFill="1" applyBorder="1">
      <alignment vertical="center"/>
    </xf>
    <xf numFmtId="0" fontId="14" fillId="0" borderId="0" xfId="0" applyFont="1" applyAlignment="1">
      <alignment horizontal="center" vertical="center"/>
    </xf>
    <xf numFmtId="0" fontId="66" fillId="2" borderId="92" xfId="0" applyFont="1" applyFill="1" applyBorder="1">
      <alignment vertical="center"/>
    </xf>
    <xf numFmtId="0" fontId="66" fillId="2" borderId="0" xfId="0" applyFont="1" applyFill="1">
      <alignment vertical="center"/>
    </xf>
    <xf numFmtId="0" fontId="67" fillId="2" borderId="0" xfId="0" applyFont="1" applyFill="1">
      <alignment vertical="center"/>
    </xf>
    <xf numFmtId="0" fontId="14" fillId="2" borderId="0" xfId="0" applyFont="1" applyFill="1" applyAlignment="1">
      <alignment horizontal="center" vertical="center"/>
    </xf>
    <xf numFmtId="0" fontId="68" fillId="2" borderId="0" xfId="0" applyFont="1" applyFill="1" applyAlignment="1">
      <alignment horizontal="center" vertical="center"/>
    </xf>
    <xf numFmtId="41" fontId="68" fillId="2" borderId="0" xfId="1" applyFont="1" applyFill="1" applyAlignment="1">
      <alignment horizontal="center" vertical="center"/>
    </xf>
    <xf numFmtId="2" fontId="66" fillId="2" borderId="0" xfId="1" applyNumberFormat="1" applyFont="1" applyFill="1" applyBorder="1" applyAlignment="1">
      <alignment vertical="center"/>
    </xf>
    <xf numFmtId="41" fontId="66" fillId="2" borderId="0" xfId="1" applyFont="1" applyFill="1" applyBorder="1" applyAlignment="1">
      <alignment horizontal="center" vertical="center"/>
    </xf>
    <xf numFmtId="0" fontId="69" fillId="21" borderId="94" xfId="0" applyFont="1" applyFill="1" applyBorder="1">
      <alignment vertical="center"/>
    </xf>
    <xf numFmtId="0" fontId="69" fillId="21" borderId="95" xfId="0" applyFont="1" applyFill="1" applyBorder="1">
      <alignment vertical="center"/>
    </xf>
    <xf numFmtId="41" fontId="67" fillId="2" borderId="0" xfId="0" applyNumberFormat="1" applyFont="1" applyFill="1">
      <alignment vertical="center"/>
    </xf>
    <xf numFmtId="0" fontId="69" fillId="21" borderId="55" xfId="0" applyFont="1" applyFill="1" applyBorder="1" applyAlignment="1">
      <alignment horizontal="center" vertical="center"/>
    </xf>
    <xf numFmtId="41" fontId="69" fillId="21" borderId="55" xfId="1" applyFont="1" applyFill="1" applyBorder="1" applyAlignment="1">
      <alignment horizontal="center" vertical="center"/>
    </xf>
    <xf numFmtId="0" fontId="70" fillId="21" borderId="55" xfId="0" applyFont="1" applyFill="1" applyBorder="1" applyAlignment="1">
      <alignment horizontal="center" vertical="center"/>
    </xf>
    <xf numFmtId="0" fontId="69" fillId="21" borderId="101" xfId="0" applyFont="1" applyFill="1" applyBorder="1" applyAlignment="1">
      <alignment horizontal="center" vertical="center"/>
    </xf>
    <xf numFmtId="41" fontId="67" fillId="2" borderId="0" xfId="0" applyNumberFormat="1" applyFont="1" applyFill="1" applyAlignment="1">
      <alignment horizontal="center" vertical="center"/>
    </xf>
    <xf numFmtId="0" fontId="71" fillId="22" borderId="102" xfId="0" applyFont="1" applyFill="1" applyBorder="1" applyAlignment="1">
      <alignment horizontal="center" vertical="center"/>
    </xf>
    <xf numFmtId="0" fontId="71" fillId="22" borderId="103" xfId="0" applyFont="1" applyFill="1" applyBorder="1" applyAlignment="1">
      <alignment horizontal="center" vertical="center"/>
    </xf>
    <xf numFmtId="0" fontId="72" fillId="22" borderId="103" xfId="0" applyFont="1" applyFill="1" applyBorder="1" applyAlignment="1">
      <alignment horizontal="center" vertical="center"/>
    </xf>
    <xf numFmtId="0" fontId="72" fillId="22" borderId="103" xfId="1" applyNumberFormat="1" applyFont="1" applyFill="1" applyBorder="1" applyAlignment="1">
      <alignment horizontal="center" vertical="center"/>
    </xf>
    <xf numFmtId="0" fontId="72" fillId="22" borderId="104" xfId="1" applyNumberFormat="1" applyFont="1" applyFill="1" applyBorder="1" applyAlignment="1">
      <alignment horizontal="center" vertical="center"/>
    </xf>
    <xf numFmtId="0" fontId="14" fillId="0" borderId="55" xfId="0" applyFont="1" applyBorder="1" applyAlignment="1">
      <alignment horizontal="center" vertical="center"/>
    </xf>
    <xf numFmtId="0" fontId="14" fillId="2" borderId="55" xfId="0" applyFont="1" applyFill="1" applyBorder="1" applyAlignment="1">
      <alignment horizontal="center" vertical="center"/>
    </xf>
    <xf numFmtId="182" fontId="14" fillId="0" borderId="55" xfId="0" applyNumberFormat="1" applyFont="1" applyBorder="1" applyAlignment="1">
      <alignment horizontal="center" vertical="center"/>
    </xf>
    <xf numFmtId="2" fontId="14" fillId="0" borderId="55" xfId="1" applyNumberFormat="1" applyFont="1" applyBorder="1" applyAlignment="1">
      <alignment horizontal="center" vertical="center"/>
    </xf>
    <xf numFmtId="177" fontId="14" fillId="22" borderId="55" xfId="1" applyNumberFormat="1" applyFont="1" applyFill="1" applyBorder="1" applyAlignment="1">
      <alignment horizontal="center" vertical="center"/>
    </xf>
    <xf numFmtId="41" fontId="73" fillId="2" borderId="55" xfId="1" applyFont="1" applyFill="1" applyBorder="1">
      <alignment vertical="center"/>
    </xf>
    <xf numFmtId="41" fontId="14" fillId="0" borderId="55" xfId="1" applyFont="1" applyBorder="1">
      <alignment vertical="center"/>
    </xf>
    <xf numFmtId="41" fontId="14" fillId="0" borderId="101" xfId="1" applyFont="1" applyBorder="1">
      <alignment vertical="center"/>
    </xf>
    <xf numFmtId="41" fontId="14" fillId="0" borderId="102" xfId="1" applyFont="1" applyFill="1" applyBorder="1" applyAlignment="1">
      <alignment horizontal="center" vertical="center"/>
    </xf>
    <xf numFmtId="41" fontId="14" fillId="0" borderId="103" xfId="1" applyFont="1" applyFill="1" applyBorder="1" applyAlignment="1">
      <alignment horizontal="center" vertical="center"/>
    </xf>
    <xf numFmtId="41" fontId="60" fillId="0" borderId="103" xfId="1" applyFont="1" applyFill="1" applyBorder="1" applyAlignment="1">
      <alignment horizontal="center" vertical="center"/>
    </xf>
    <xf numFmtId="41" fontId="60" fillId="0" borderId="104" xfId="1" applyFont="1" applyFill="1" applyBorder="1" applyAlignment="1">
      <alignment horizontal="center" vertical="center"/>
    </xf>
    <xf numFmtId="41" fontId="67" fillId="23" borderId="105" xfId="0" applyNumberFormat="1" applyFont="1" applyFill="1" applyBorder="1">
      <alignment vertical="center"/>
    </xf>
    <xf numFmtId="0" fontId="60" fillId="0" borderId="55" xfId="0" applyFont="1" applyBorder="1" applyAlignment="1">
      <alignment horizontal="center" vertical="center" shrinkToFit="1"/>
    </xf>
    <xf numFmtId="0" fontId="60" fillId="0" borderId="55" xfId="11" applyFont="1" applyBorder="1" applyAlignment="1">
      <alignment horizontal="center" vertical="center"/>
    </xf>
    <xf numFmtId="2" fontId="14" fillId="0" borderId="55" xfId="1" applyNumberFormat="1" applyFont="1" applyFill="1" applyBorder="1" applyAlignment="1">
      <alignment horizontal="center" vertical="center"/>
    </xf>
    <xf numFmtId="0" fontId="60" fillId="0" borderId="55" xfId="0" applyFont="1" applyBorder="1" applyAlignment="1">
      <alignment horizontal="center" vertical="center"/>
    </xf>
    <xf numFmtId="41" fontId="14" fillId="0" borderId="102" xfId="1" applyFont="1" applyFill="1" applyBorder="1" applyAlignment="1">
      <alignment vertical="center"/>
    </xf>
    <xf numFmtId="41" fontId="14" fillId="0" borderId="103" xfId="1" applyFont="1" applyFill="1" applyBorder="1" applyAlignment="1">
      <alignment vertical="center"/>
    </xf>
    <xf numFmtId="41" fontId="14" fillId="0" borderId="104" xfId="1" applyFont="1" applyFill="1" applyBorder="1" applyAlignment="1">
      <alignment vertical="center"/>
    </xf>
    <xf numFmtId="41" fontId="60" fillId="5" borderId="103" xfId="1" applyFont="1" applyFill="1" applyBorder="1" applyAlignment="1">
      <alignment horizontal="center" vertical="center"/>
    </xf>
    <xf numFmtId="0" fontId="14" fillId="10" borderId="55" xfId="0" applyFont="1" applyFill="1" applyBorder="1" applyAlignment="1">
      <alignment horizontal="center" vertical="center"/>
    </xf>
    <xf numFmtId="0" fontId="14" fillId="10" borderId="55" xfId="1" applyNumberFormat="1" applyFont="1" applyFill="1" applyBorder="1" applyAlignment="1">
      <alignment horizontal="center" vertical="center"/>
    </xf>
    <xf numFmtId="182" fontId="14" fillId="10" borderId="55" xfId="0" applyNumberFormat="1" applyFont="1" applyFill="1" applyBorder="1" applyAlignment="1">
      <alignment horizontal="center" vertical="center"/>
    </xf>
    <xf numFmtId="2" fontId="14" fillId="10" borderId="55" xfId="1" applyNumberFormat="1" applyFont="1" applyFill="1" applyBorder="1" applyAlignment="1">
      <alignment horizontal="center" vertical="center"/>
    </xf>
    <xf numFmtId="41" fontId="68" fillId="2" borderId="103" xfId="1" applyFont="1" applyFill="1" applyBorder="1" applyAlignment="1">
      <alignment horizontal="center" vertical="center"/>
    </xf>
    <xf numFmtId="41" fontId="68" fillId="2" borderId="104" xfId="1" applyFont="1" applyFill="1" applyBorder="1" applyAlignment="1">
      <alignment horizontal="center" vertical="center"/>
    </xf>
    <xf numFmtId="2" fontId="14" fillId="2" borderId="0" xfId="1" applyNumberFormat="1" applyFont="1" applyFill="1">
      <alignment vertical="center"/>
    </xf>
    <xf numFmtId="41" fontId="74" fillId="2" borderId="110" xfId="0" applyNumberFormat="1" applyFont="1" applyFill="1" applyBorder="1">
      <alignment vertical="center"/>
    </xf>
    <xf numFmtId="41" fontId="14" fillId="2" borderId="0" xfId="1" applyFont="1" applyFill="1" applyAlignment="1">
      <alignment horizontal="center" vertical="center"/>
    </xf>
    <xf numFmtId="0" fontId="14" fillId="10" borderId="111" xfId="0" applyFont="1" applyFill="1" applyBorder="1" applyAlignment="1">
      <alignment horizontal="center" vertical="center"/>
    </xf>
    <xf numFmtId="2" fontId="14" fillId="0" borderId="0" xfId="1" applyNumberFormat="1" applyFont="1">
      <alignment vertical="center"/>
    </xf>
    <xf numFmtId="41" fontId="14" fillId="0" borderId="0" xfId="1" applyFont="1" applyAlignment="1">
      <alignment horizontal="center" vertical="center"/>
    </xf>
    <xf numFmtId="0" fontId="68" fillId="0" borderId="0" xfId="0" applyFont="1" applyAlignment="1">
      <alignment horizontal="center" vertical="center"/>
    </xf>
    <xf numFmtId="41" fontId="68" fillId="0" borderId="0" xfId="1" applyFont="1" applyAlignment="1">
      <alignment horizontal="center" vertical="center"/>
    </xf>
    <xf numFmtId="0" fontId="67" fillId="0" borderId="0" xfId="0" applyFont="1">
      <alignment vertical="center"/>
    </xf>
    <xf numFmtId="41" fontId="14" fillId="2" borderId="0" xfId="1" applyFont="1" applyFill="1">
      <alignment vertical="center"/>
    </xf>
    <xf numFmtId="41" fontId="14" fillId="2" borderId="0" xfId="0" applyNumberFormat="1" applyFont="1" applyFill="1" applyAlignment="1">
      <alignment horizontal="center" vertical="center"/>
    </xf>
    <xf numFmtId="41" fontId="67" fillId="2" borderId="100" xfId="0" applyNumberFormat="1" applyFont="1" applyFill="1" applyBorder="1" applyAlignment="1">
      <alignment horizontal="center" vertical="center"/>
    </xf>
    <xf numFmtId="41" fontId="73" fillId="2" borderId="101" xfId="1" applyFont="1" applyFill="1" applyBorder="1">
      <alignment vertical="center"/>
    </xf>
    <xf numFmtId="41" fontId="67" fillId="2" borderId="109" xfId="1" applyFont="1" applyFill="1" applyBorder="1" applyAlignment="1">
      <alignment horizontal="center" vertical="center"/>
    </xf>
    <xf numFmtId="41" fontId="14" fillId="2" borderId="102" xfId="0" applyNumberFormat="1" applyFont="1" applyFill="1" applyBorder="1" applyAlignment="1">
      <alignment horizontal="center" vertical="center"/>
    </xf>
    <xf numFmtId="41" fontId="14" fillId="2" borderId="103" xfId="0" applyNumberFormat="1" applyFont="1" applyFill="1" applyBorder="1" applyAlignment="1">
      <alignment horizontal="center" vertical="center"/>
    </xf>
    <xf numFmtId="41" fontId="68" fillId="2" borderId="103" xfId="0" applyNumberFormat="1" applyFont="1" applyFill="1" applyBorder="1" applyAlignment="1">
      <alignment horizontal="center" vertical="center"/>
    </xf>
    <xf numFmtId="41" fontId="66" fillId="2" borderId="0" xfId="0" applyNumberFormat="1" applyFont="1" applyFill="1">
      <alignment vertical="center"/>
    </xf>
    <xf numFmtId="41" fontId="67" fillId="23" borderId="116" xfId="0" applyNumberFormat="1" applyFont="1" applyFill="1" applyBorder="1">
      <alignment vertical="center"/>
    </xf>
    <xf numFmtId="41" fontId="67" fillId="23" borderId="120" xfId="0" applyNumberFormat="1" applyFont="1" applyFill="1" applyBorder="1">
      <alignment vertical="center"/>
    </xf>
    <xf numFmtId="41" fontId="14" fillId="0" borderId="96" xfId="1" applyFont="1" applyFill="1" applyBorder="1" applyAlignment="1">
      <alignment horizontal="center" vertical="center"/>
    </xf>
    <xf numFmtId="41" fontId="14" fillId="0" borderId="97" xfId="1" applyFont="1" applyFill="1" applyBorder="1" applyAlignment="1">
      <alignment horizontal="center" vertical="center"/>
    </xf>
    <xf numFmtId="41" fontId="60" fillId="0" borderId="97" xfId="1" applyFont="1" applyFill="1" applyBorder="1" applyAlignment="1">
      <alignment horizontal="center" vertical="center"/>
    </xf>
    <xf numFmtId="41" fontId="60" fillId="0" borderId="98" xfId="1" applyFont="1" applyFill="1" applyBorder="1" applyAlignment="1">
      <alignment horizontal="center" vertical="center"/>
    </xf>
    <xf numFmtId="41" fontId="73" fillId="2" borderId="111" xfId="1" applyFont="1" applyFill="1" applyBorder="1">
      <alignment vertical="center"/>
    </xf>
    <xf numFmtId="41" fontId="14" fillId="0" borderId="111" xfId="1" applyFont="1" applyBorder="1">
      <alignment vertical="center"/>
    </xf>
    <xf numFmtId="41" fontId="68" fillId="2" borderId="118" xfId="1" applyFont="1" applyFill="1" applyBorder="1" applyAlignment="1">
      <alignment horizontal="center" vertical="center"/>
    </xf>
    <xf numFmtId="41" fontId="68" fillId="2" borderId="119" xfId="1" applyFont="1" applyFill="1" applyBorder="1" applyAlignment="1">
      <alignment horizontal="center" vertical="center"/>
    </xf>
    <xf numFmtId="41" fontId="19" fillId="0" borderId="0" xfId="0" applyNumberFormat="1" applyFont="1" applyAlignment="1">
      <alignment horizontal="left" vertical="center"/>
    </xf>
    <xf numFmtId="179" fontId="19" fillId="0" borderId="0" xfId="0" applyNumberFormat="1" applyFont="1" applyAlignment="1">
      <alignment vertical="top"/>
    </xf>
    <xf numFmtId="41" fontId="19" fillId="2" borderId="121" xfId="0" applyNumberFormat="1" applyFont="1" applyFill="1" applyBorder="1">
      <alignment vertical="center"/>
    </xf>
    <xf numFmtId="41" fontId="19" fillId="0" borderId="121" xfId="0" applyNumberFormat="1" applyFont="1" applyBorder="1" applyAlignment="1"/>
    <xf numFmtId="179" fontId="22" fillId="0" borderId="0" xfId="9" applyNumberFormat="1" applyFont="1" applyFill="1" applyBorder="1" applyAlignment="1">
      <alignment horizontal="center" vertical="center"/>
    </xf>
    <xf numFmtId="41" fontId="22" fillId="0" borderId="0" xfId="9" applyFont="1" applyFill="1" applyBorder="1" applyAlignment="1">
      <alignment horizontal="left" vertical="center"/>
    </xf>
    <xf numFmtId="41" fontId="22" fillId="0" borderId="0" xfId="9" applyFont="1" applyFill="1" applyBorder="1" applyAlignment="1">
      <alignment vertical="top"/>
    </xf>
    <xf numFmtId="41" fontId="19" fillId="7" borderId="0" xfId="8" applyNumberFormat="1" applyFont="1" applyFill="1" applyAlignment="1">
      <alignment horizontal="center" vertical="center"/>
    </xf>
    <xf numFmtId="179" fontId="19" fillId="7" borderId="0" xfId="8" applyNumberFormat="1" applyFont="1" applyFill="1" applyAlignment="1">
      <alignment horizontal="center" vertical="center"/>
    </xf>
    <xf numFmtId="41" fontId="14" fillId="0" borderId="67" xfId="12" applyFont="1" applyBorder="1" applyAlignment="1">
      <alignment horizontal="center" vertical="center"/>
    </xf>
    <xf numFmtId="41" fontId="14" fillId="0" borderId="69" xfId="12" applyFont="1" applyBorder="1" applyAlignment="1">
      <alignment horizontal="center" vertical="center"/>
    </xf>
    <xf numFmtId="41" fontId="60" fillId="0" borderId="87" xfId="1" applyFont="1" applyBorder="1" applyAlignment="1">
      <alignment horizontal="center" vertical="center"/>
    </xf>
    <xf numFmtId="179" fontId="22" fillId="0" borderId="0" xfId="8" applyNumberFormat="1" applyFont="1" applyAlignment="1">
      <alignment horizontal="center" vertical="center"/>
    </xf>
    <xf numFmtId="41" fontId="22" fillId="0" borderId="35" xfId="8" applyNumberFormat="1" applyFont="1" applyBorder="1" applyAlignment="1">
      <alignment vertical="top"/>
    </xf>
    <xf numFmtId="41" fontId="22" fillId="0" borderId="35" xfId="8" applyNumberFormat="1" applyFont="1" applyBorder="1" applyAlignment="1">
      <alignment horizontal="left" vertical="center"/>
    </xf>
    <xf numFmtId="179" fontId="22" fillId="0" borderId="35" xfId="8" applyNumberFormat="1" applyFont="1" applyBorder="1" applyAlignment="1">
      <alignment horizontal="center" vertical="center"/>
    </xf>
    <xf numFmtId="41" fontId="19" fillId="0" borderId="35" xfId="0" applyNumberFormat="1" applyFont="1" applyBorder="1" applyAlignment="1">
      <alignment horizontal="center" vertical="center"/>
    </xf>
    <xf numFmtId="41" fontId="19" fillId="0" borderId="35" xfId="0" applyNumberFormat="1" applyFont="1" applyBorder="1" applyAlignment="1"/>
    <xf numFmtId="41" fontId="19" fillId="2" borderId="74" xfId="0" applyNumberFormat="1" applyFont="1" applyFill="1" applyBorder="1">
      <alignment vertical="center"/>
    </xf>
    <xf numFmtId="41" fontId="22" fillId="0" borderId="0" xfId="8" applyNumberFormat="1" applyFont="1" applyAlignment="1">
      <alignment vertical="top"/>
    </xf>
    <xf numFmtId="41" fontId="22" fillId="0" borderId="0" xfId="8" applyNumberFormat="1" applyFont="1" applyAlignment="1">
      <alignment horizontal="left" vertical="center"/>
    </xf>
    <xf numFmtId="41" fontId="19" fillId="0" borderId="0" xfId="0" applyNumberFormat="1" applyFont="1" applyAlignment="1"/>
    <xf numFmtId="41" fontId="19" fillId="2" borderId="123" xfId="0" applyNumberFormat="1" applyFont="1" applyFill="1" applyBorder="1">
      <alignment vertical="center"/>
    </xf>
    <xf numFmtId="179" fontId="22" fillId="0" borderId="0" xfId="5" applyNumberFormat="1" applyFont="1" applyAlignment="1">
      <alignment horizontal="center" vertical="center"/>
    </xf>
    <xf numFmtId="179" fontId="22" fillId="0" borderId="0" xfId="8" quotePrefix="1" applyNumberFormat="1" applyFont="1" applyAlignment="1">
      <alignment horizontal="center" vertical="center"/>
    </xf>
    <xf numFmtId="41" fontId="19" fillId="0" borderId="123" xfId="0" applyNumberFormat="1" applyFont="1" applyBorder="1">
      <alignment vertical="center"/>
    </xf>
    <xf numFmtId="41" fontId="22" fillId="0" borderId="76" xfId="8" applyNumberFormat="1" applyFont="1" applyBorder="1" applyAlignment="1">
      <alignment vertical="top"/>
    </xf>
    <xf numFmtId="41" fontId="22" fillId="0" borderId="76" xfId="8" applyNumberFormat="1" applyFont="1" applyBorder="1" applyAlignment="1">
      <alignment horizontal="left" vertical="center"/>
    </xf>
    <xf numFmtId="179" fontId="22" fillId="0" borderId="76" xfId="8" applyNumberFormat="1" applyFont="1" applyBorder="1" applyAlignment="1">
      <alignment horizontal="center" vertical="center"/>
    </xf>
    <xf numFmtId="41" fontId="19" fillId="0" borderId="76" xfId="0" applyNumberFormat="1" applyFont="1" applyBorder="1" applyAlignment="1">
      <alignment horizontal="center" vertical="center"/>
    </xf>
    <xf numFmtId="41" fontId="19" fillId="0" borderId="76" xfId="0" applyNumberFormat="1" applyFont="1" applyBorder="1" applyAlignment="1"/>
    <xf numFmtId="41" fontId="19" fillId="2" borderId="77" xfId="0" applyNumberFormat="1" applyFont="1" applyFill="1" applyBorder="1">
      <alignment vertical="center"/>
    </xf>
    <xf numFmtId="179" fontId="19" fillId="0" borderId="35" xfId="0" applyNumberFormat="1" applyFont="1" applyBorder="1" applyAlignment="1">
      <alignment vertical="top"/>
    </xf>
    <xf numFmtId="41" fontId="19" fillId="0" borderId="35" xfId="0" applyNumberFormat="1" applyFont="1" applyBorder="1" applyAlignment="1">
      <alignment horizontal="left" vertical="center"/>
    </xf>
    <xf numFmtId="41" fontId="19" fillId="19" borderId="0" xfId="0" applyNumberFormat="1" applyFont="1" applyFill="1" applyAlignment="1">
      <alignment horizontal="center" vertical="center"/>
    </xf>
    <xf numFmtId="179" fontId="19" fillId="0" borderId="76" xfId="0" applyNumberFormat="1" applyFont="1" applyBorder="1" applyAlignment="1">
      <alignment vertical="top"/>
    </xf>
    <xf numFmtId="41" fontId="19" fillId="0" borderId="76" xfId="0" applyNumberFormat="1" applyFont="1" applyBorder="1" applyAlignment="1">
      <alignment horizontal="left" vertical="center"/>
    </xf>
    <xf numFmtId="41" fontId="19" fillId="0" borderId="35" xfId="0" applyNumberFormat="1" applyFont="1" applyBorder="1" applyAlignment="1">
      <alignment vertical="top"/>
    </xf>
    <xf numFmtId="179" fontId="19" fillId="0" borderId="35" xfId="0" applyNumberFormat="1" applyFont="1" applyBorder="1" applyAlignment="1">
      <alignment horizontal="center"/>
    </xf>
    <xf numFmtId="41" fontId="19" fillId="19" borderId="0" xfId="0" applyNumberFormat="1" applyFont="1" applyFill="1" applyAlignment="1">
      <alignment vertical="top"/>
    </xf>
    <xf numFmtId="41" fontId="19" fillId="19" borderId="0" xfId="0" applyNumberFormat="1" applyFont="1" applyFill="1" applyAlignment="1">
      <alignment horizontal="left" vertical="center"/>
    </xf>
    <xf numFmtId="179" fontId="19" fillId="19" borderId="0" xfId="0" applyNumberFormat="1" applyFont="1" applyFill="1" applyAlignment="1">
      <alignment horizontal="center"/>
    </xf>
    <xf numFmtId="41" fontId="19" fillId="19" borderId="0" xfId="0" applyNumberFormat="1" applyFont="1" applyFill="1" applyAlignment="1"/>
    <xf numFmtId="41" fontId="19" fillId="0" borderId="0" xfId="0" applyNumberFormat="1" applyFont="1" applyAlignment="1">
      <alignment vertical="top"/>
    </xf>
    <xf numFmtId="179" fontId="19" fillId="0" borderId="0" xfId="0" applyNumberFormat="1" applyFont="1" applyAlignment="1">
      <alignment horizontal="center"/>
    </xf>
    <xf numFmtId="179" fontId="22" fillId="0" borderId="35" xfId="8" applyNumberFormat="1" applyFont="1" applyBorder="1" applyAlignment="1">
      <alignment horizontal="center" vertical="top"/>
    </xf>
    <xf numFmtId="41" fontId="19" fillId="19" borderId="35" xfId="0" applyNumberFormat="1" applyFont="1" applyFill="1" applyBorder="1" applyAlignment="1">
      <alignment horizontal="center" vertical="center"/>
    </xf>
    <xf numFmtId="179" fontId="22" fillId="0" borderId="0" xfId="8" applyNumberFormat="1" applyFont="1" applyAlignment="1">
      <alignment horizontal="center" vertical="top"/>
    </xf>
    <xf numFmtId="41" fontId="19" fillId="0" borderId="0" xfId="8" applyNumberFormat="1" applyFont="1" applyAlignment="1">
      <alignment horizontal="left" vertical="center"/>
    </xf>
    <xf numFmtId="179" fontId="19" fillId="0" borderId="0" xfId="8" applyNumberFormat="1" applyFont="1" applyAlignment="1">
      <alignment horizontal="center" vertical="top"/>
    </xf>
    <xf numFmtId="179" fontId="19" fillId="0" borderId="0" xfId="0" applyNumberFormat="1" applyFont="1" applyAlignment="1">
      <alignment horizontal="center" vertical="top"/>
    </xf>
    <xf numFmtId="179" fontId="19" fillId="19" borderId="0" xfId="0" applyNumberFormat="1" applyFont="1" applyFill="1" applyAlignment="1">
      <alignment horizontal="center" vertical="top"/>
    </xf>
    <xf numFmtId="41" fontId="19" fillId="0" borderId="35" xfId="0" applyNumberFormat="1" applyFont="1" applyBorder="1">
      <alignment vertical="center"/>
    </xf>
    <xf numFmtId="41" fontId="60" fillId="0" borderId="87" xfId="11" applyNumberFormat="1" applyFont="1" applyBorder="1" applyAlignment="1">
      <alignment horizontal="right" vertical="center"/>
    </xf>
    <xf numFmtId="0" fontId="60" fillId="20" borderId="0" xfId="11" applyFont="1" applyFill="1" applyAlignment="1">
      <alignment horizontal="center" vertical="center"/>
    </xf>
    <xf numFmtId="0" fontId="14" fillId="24" borderId="0" xfId="0" applyFont="1" applyFill="1">
      <alignment vertical="center"/>
    </xf>
    <xf numFmtId="41" fontId="60" fillId="19" borderId="35" xfId="12" applyFont="1" applyFill="1" applyBorder="1" applyAlignment="1">
      <alignment vertical="center"/>
    </xf>
    <xf numFmtId="41" fontId="60" fillId="19" borderId="0" xfId="12" applyFont="1" applyFill="1" applyBorder="1" applyAlignment="1">
      <alignment vertical="center"/>
    </xf>
    <xf numFmtId="41" fontId="60" fillId="19" borderId="124" xfId="12" applyFont="1" applyFill="1" applyBorder="1" applyAlignment="1">
      <alignment vertical="center"/>
    </xf>
    <xf numFmtId="0" fontId="12" fillId="0" borderId="0" xfId="0" applyFont="1">
      <alignment vertical="center"/>
    </xf>
    <xf numFmtId="0" fontId="14" fillId="0" borderId="0" xfId="11" applyFont="1" applyAlignment="1">
      <alignment horizontal="center" vertical="center"/>
    </xf>
    <xf numFmtId="0" fontId="14" fillId="0" borderId="18" xfId="0" applyFont="1" applyBorder="1">
      <alignment vertical="center"/>
    </xf>
    <xf numFmtId="0" fontId="14" fillId="0" borderId="47" xfId="0" applyFont="1" applyBorder="1" applyAlignment="1">
      <alignment horizontal="center" vertical="center"/>
    </xf>
    <xf numFmtId="41" fontId="14" fillId="0" borderId="37" xfId="0" applyNumberFormat="1" applyFont="1" applyBorder="1" applyAlignment="1">
      <alignment horizontal="center" vertical="center"/>
    </xf>
    <xf numFmtId="0" fontId="14" fillId="0" borderId="16" xfId="0" applyFont="1" applyBorder="1" applyAlignment="1">
      <alignment horizontal="center" vertical="center"/>
    </xf>
    <xf numFmtId="0" fontId="14" fillId="25" borderId="17" xfId="0" applyFont="1" applyFill="1" applyBorder="1" applyAlignment="1">
      <alignment horizontal="center" vertical="center"/>
    </xf>
    <xf numFmtId="41" fontId="14" fillId="25" borderId="17" xfId="0" applyNumberFormat="1" applyFont="1" applyFill="1" applyBorder="1" applyAlignment="1">
      <alignment horizontal="center" vertical="center"/>
    </xf>
    <xf numFmtId="41" fontId="14" fillId="25" borderId="22" xfId="1" applyFont="1" applyFill="1" applyBorder="1" applyAlignment="1">
      <alignment horizontal="center" vertical="center"/>
    </xf>
    <xf numFmtId="41" fontId="14" fillId="25" borderId="17" xfId="1" applyFont="1" applyFill="1" applyBorder="1" applyAlignment="1">
      <alignment horizontal="center" vertical="center"/>
    </xf>
    <xf numFmtId="0" fontId="14" fillId="0" borderId="50" xfId="0" applyFont="1" applyBorder="1" applyAlignment="1">
      <alignment horizontal="center" vertical="center"/>
    </xf>
    <xf numFmtId="0" fontId="14" fillId="25" borderId="48" xfId="0" applyFont="1" applyFill="1" applyBorder="1" applyAlignment="1">
      <alignment horizontal="center" vertical="center"/>
    </xf>
    <xf numFmtId="41" fontId="14" fillId="25" borderId="48" xfId="0" applyNumberFormat="1" applyFont="1" applyFill="1" applyBorder="1" applyAlignment="1">
      <alignment horizontal="center" vertical="center"/>
    </xf>
    <xf numFmtId="41" fontId="14" fillId="25" borderId="48" xfId="1" applyFont="1" applyFill="1" applyBorder="1" applyAlignment="1">
      <alignment horizontal="center" vertical="center"/>
    </xf>
    <xf numFmtId="41" fontId="14" fillId="25" borderId="49" xfId="0" applyNumberFormat="1" applyFont="1" applyFill="1" applyBorder="1" applyAlignment="1">
      <alignment horizontal="center" vertical="center"/>
    </xf>
    <xf numFmtId="41" fontId="14" fillId="25" borderId="45" xfId="1" applyFont="1" applyFill="1" applyBorder="1" applyAlignment="1">
      <alignment horizontal="center" vertical="center"/>
    </xf>
    <xf numFmtId="180" fontId="14" fillId="0" borderId="54" xfId="0" applyNumberFormat="1" applyFont="1" applyBorder="1" applyAlignment="1">
      <alignment horizontal="center" vertical="center" wrapText="1"/>
    </xf>
    <xf numFmtId="181" fontId="14" fillId="0" borderId="55" xfId="0" applyNumberFormat="1" applyFont="1" applyBorder="1" applyAlignment="1">
      <alignment horizontal="center" vertical="center"/>
    </xf>
    <xf numFmtId="0" fontId="14" fillId="0" borderId="125" xfId="0" applyFont="1" applyBorder="1" applyAlignment="1">
      <alignment horizontal="center" vertical="center"/>
    </xf>
    <xf numFmtId="0" fontId="14" fillId="19" borderId="55" xfId="0" applyFont="1" applyFill="1" applyBorder="1" applyAlignment="1">
      <alignment horizontal="center" vertical="center"/>
    </xf>
    <xf numFmtId="0" fontId="14" fillId="7" borderId="55" xfId="0" applyFont="1" applyFill="1" applyBorder="1" applyAlignment="1">
      <alignment horizontal="center" vertical="center"/>
    </xf>
    <xf numFmtId="0" fontId="14" fillId="0" borderId="16" xfId="0" applyFont="1" applyBorder="1">
      <alignment vertical="center"/>
    </xf>
    <xf numFmtId="0" fontId="14" fillId="0" borderId="18" xfId="0" applyFont="1" applyBorder="1" applyAlignment="1">
      <alignment horizontal="center" vertical="center"/>
    </xf>
    <xf numFmtId="0" fontId="14" fillId="0" borderId="47" xfId="0" applyFont="1" applyBorder="1">
      <alignment vertical="center"/>
    </xf>
    <xf numFmtId="41" fontId="14" fillId="0" borderId="54" xfId="0" applyNumberFormat="1" applyFont="1" applyBorder="1" applyAlignment="1">
      <alignment horizontal="center" vertical="center"/>
    </xf>
    <xf numFmtId="0" fontId="14" fillId="19" borderId="55" xfId="0" applyFont="1" applyFill="1" applyBorder="1" applyAlignment="1">
      <alignment horizontal="center" vertical="center" wrapText="1"/>
    </xf>
    <xf numFmtId="41" fontId="14" fillId="25" borderId="127" xfId="0" applyNumberFormat="1" applyFont="1" applyFill="1" applyBorder="1" applyAlignment="1">
      <alignment horizontal="center" vertical="center"/>
    </xf>
    <xf numFmtId="0" fontId="66" fillId="2" borderId="0" xfId="0" applyFont="1" applyFill="1" applyAlignment="1">
      <alignment horizontal="center" vertical="center"/>
    </xf>
    <xf numFmtId="0" fontId="71" fillId="22" borderId="112" xfId="0" applyFont="1" applyFill="1" applyBorder="1" applyAlignment="1">
      <alignment horizontal="center" vertical="center"/>
    </xf>
    <xf numFmtId="0" fontId="71" fillId="22" borderId="113" xfId="0" applyFont="1" applyFill="1" applyBorder="1" applyAlignment="1">
      <alignment horizontal="center" vertical="center"/>
    </xf>
    <xf numFmtId="0" fontId="72" fillId="22" borderId="113" xfId="0" applyFont="1" applyFill="1" applyBorder="1" applyAlignment="1">
      <alignment horizontal="center" vertical="center"/>
    </xf>
    <xf numFmtId="0" fontId="72" fillId="22" borderId="113" xfId="1" applyNumberFormat="1" applyFont="1" applyFill="1" applyBorder="1" applyAlignment="1">
      <alignment horizontal="center" vertical="center"/>
    </xf>
    <xf numFmtId="0" fontId="72" fillId="22" borderId="114" xfId="1" applyNumberFormat="1" applyFont="1" applyFill="1" applyBorder="1" applyAlignment="1">
      <alignment horizontal="center" vertical="center"/>
    </xf>
    <xf numFmtId="0" fontId="14" fillId="0" borderId="55" xfId="0" applyFont="1" applyBorder="1">
      <alignment vertical="center"/>
    </xf>
    <xf numFmtId="183" fontId="14" fillId="0" borderId="101" xfId="1" applyNumberFormat="1" applyFont="1" applyBorder="1">
      <alignment vertical="center"/>
    </xf>
    <xf numFmtId="0" fontId="60" fillId="0" borderId="55" xfId="0" applyFont="1" applyBorder="1" applyAlignment="1">
      <alignment vertical="center" shrinkToFit="1"/>
    </xf>
    <xf numFmtId="0" fontId="60" fillId="24" borderId="55" xfId="0" applyFont="1" applyFill="1" applyBorder="1" applyAlignment="1">
      <alignment horizontal="center" vertical="center" shrinkToFit="1"/>
    </xf>
    <xf numFmtId="0" fontId="14" fillId="24" borderId="55" xfId="0" applyFont="1" applyFill="1" applyBorder="1" applyAlignment="1">
      <alignment horizontal="center" vertical="center"/>
    </xf>
    <xf numFmtId="0" fontId="14" fillId="24" borderId="55" xfId="0" applyFont="1" applyFill="1" applyBorder="1">
      <alignment vertical="center"/>
    </xf>
    <xf numFmtId="182" fontId="14" fillId="24" borderId="55" xfId="0" applyNumberFormat="1" applyFont="1" applyFill="1" applyBorder="1" applyAlignment="1">
      <alignment horizontal="center" vertical="center"/>
    </xf>
    <xf numFmtId="2" fontId="14" fillId="24" borderId="55" xfId="1" applyNumberFormat="1" applyFont="1" applyFill="1" applyBorder="1" applyAlignment="1">
      <alignment horizontal="center" vertical="center"/>
    </xf>
    <xf numFmtId="0" fontId="14" fillId="2" borderId="55" xfId="0" applyFont="1" applyFill="1" applyBorder="1">
      <alignment vertical="center"/>
    </xf>
    <xf numFmtId="0" fontId="60" fillId="24" borderId="55" xfId="11" applyFont="1" applyFill="1" applyBorder="1" applyAlignment="1">
      <alignment horizontal="center" vertical="center"/>
    </xf>
    <xf numFmtId="0" fontId="60" fillId="24" borderId="55" xfId="0" applyFont="1" applyFill="1" applyBorder="1" applyAlignment="1">
      <alignment vertical="center" shrinkToFit="1"/>
    </xf>
    <xf numFmtId="0" fontId="14" fillId="2" borderId="102" xfId="0" applyFont="1" applyFill="1" applyBorder="1" applyAlignment="1">
      <alignment horizontal="center" vertical="center"/>
    </xf>
    <xf numFmtId="0" fontId="14" fillId="2" borderId="103" xfId="0" applyFont="1" applyFill="1" applyBorder="1" applyAlignment="1">
      <alignment horizontal="center" vertical="center"/>
    </xf>
    <xf numFmtId="0" fontId="68" fillId="2" borderId="103" xfId="0" applyFont="1" applyFill="1" applyBorder="1" applyAlignment="1">
      <alignment horizontal="center" vertical="center"/>
    </xf>
    <xf numFmtId="0" fontId="60" fillId="2" borderId="55" xfId="0" applyFont="1" applyFill="1" applyBorder="1" applyAlignment="1">
      <alignment horizontal="center" vertical="center" shrinkToFit="1"/>
    </xf>
    <xf numFmtId="0" fontId="60" fillId="2" borderId="55" xfId="11" applyFont="1" applyFill="1" applyBorder="1" applyAlignment="1">
      <alignment horizontal="center" vertical="center"/>
    </xf>
    <xf numFmtId="182" fontId="14" fillId="2" borderId="55" xfId="0" applyNumberFormat="1" applyFont="1" applyFill="1" applyBorder="1" applyAlignment="1">
      <alignment horizontal="center" vertical="center"/>
    </xf>
    <xf numFmtId="2" fontId="14" fillId="2" borderId="55" xfId="1" applyNumberFormat="1" applyFont="1" applyFill="1" applyBorder="1" applyAlignment="1">
      <alignment horizontal="center" vertical="center"/>
    </xf>
    <xf numFmtId="0" fontId="14" fillId="0" borderId="111" xfId="0" applyFont="1" applyBorder="1" applyAlignment="1">
      <alignment horizontal="center" vertical="center"/>
    </xf>
    <xf numFmtId="0" fontId="14" fillId="0" borderId="111" xfId="0" applyFont="1" applyBorder="1">
      <alignment vertical="center"/>
    </xf>
    <xf numFmtId="0" fontId="60" fillId="0" borderId="111" xfId="0" applyFont="1" applyBorder="1" applyAlignment="1">
      <alignment horizontal="center" vertical="center" shrinkToFit="1"/>
    </xf>
    <xf numFmtId="0" fontId="60" fillId="0" borderId="111" xfId="11" applyFont="1" applyBorder="1" applyAlignment="1">
      <alignment horizontal="center" vertical="center"/>
    </xf>
    <xf numFmtId="182" fontId="14" fillId="0" borderId="111" xfId="0" applyNumberFormat="1" applyFont="1" applyBorder="1" applyAlignment="1">
      <alignment horizontal="center" vertical="center"/>
    </xf>
    <xf numFmtId="2" fontId="14" fillId="0" borderId="111" xfId="1" applyNumberFormat="1" applyFont="1" applyFill="1" applyBorder="1" applyAlignment="1">
      <alignment horizontal="center" vertical="center"/>
    </xf>
    <xf numFmtId="177" fontId="14" fillId="22" borderId="111" xfId="1" applyNumberFormat="1" applyFont="1" applyFill="1" applyBorder="1" applyAlignment="1">
      <alignment horizontal="center" vertical="center"/>
    </xf>
    <xf numFmtId="183" fontId="14" fillId="0" borderId="110" xfId="1" applyNumberFormat="1" applyFont="1" applyBorder="1">
      <alignment vertical="center"/>
    </xf>
    <xf numFmtId="0" fontId="14" fillId="2" borderId="117" xfId="0" applyFont="1" applyFill="1" applyBorder="1" applyAlignment="1">
      <alignment horizontal="center" vertical="center"/>
    </xf>
    <xf numFmtId="0" fontId="14" fillId="2" borderId="118" xfId="0" applyFont="1" applyFill="1" applyBorder="1" applyAlignment="1">
      <alignment horizontal="center" vertical="center"/>
    </xf>
    <xf numFmtId="0" fontId="68" fillId="2" borderId="118" xfId="0" applyFont="1" applyFill="1" applyBorder="1" applyAlignment="1">
      <alignment horizontal="center" vertical="center"/>
    </xf>
    <xf numFmtId="0" fontId="67" fillId="2" borderId="100" xfId="0" applyFont="1" applyFill="1" applyBorder="1" applyAlignment="1">
      <alignment horizontal="center" vertical="center"/>
    </xf>
    <xf numFmtId="41" fontId="14" fillId="0" borderId="55" xfId="12" applyFont="1" applyBorder="1" applyAlignment="1">
      <alignment horizontal="center" vertical="center"/>
    </xf>
    <xf numFmtId="41" fontId="14" fillId="0" borderId="51" xfId="0" applyNumberFormat="1" applyFont="1" applyBorder="1" applyAlignment="1">
      <alignment horizontal="center" vertical="center"/>
    </xf>
    <xf numFmtId="0" fontId="14" fillId="0" borderId="68" xfId="0" applyFont="1" applyBorder="1" applyAlignment="1">
      <alignment horizontal="center" vertical="center"/>
    </xf>
    <xf numFmtId="180" fontId="14" fillId="0" borderId="69" xfId="0" applyNumberFormat="1" applyFont="1" applyBorder="1" applyAlignment="1">
      <alignment horizontal="center" vertical="center" wrapText="1"/>
    </xf>
    <xf numFmtId="0" fontId="14" fillId="0" borderId="86" xfId="11" applyFont="1" applyBorder="1" applyAlignment="1">
      <alignment horizontal="center" vertical="center" wrapText="1"/>
    </xf>
    <xf numFmtId="0" fontId="60" fillId="0" borderId="0" xfId="11" applyFont="1" applyAlignment="1">
      <alignment horizontal="center" vertical="center"/>
    </xf>
    <xf numFmtId="0" fontId="0" fillId="0" borderId="55" xfId="0" applyBorder="1" applyAlignment="1">
      <alignment horizontal="center" vertical="center"/>
    </xf>
    <xf numFmtId="0" fontId="0" fillId="20" borderId="55" xfId="0" applyFill="1" applyBorder="1" applyAlignment="1">
      <alignment horizontal="center" vertical="center"/>
    </xf>
    <xf numFmtId="41" fontId="60" fillId="0" borderId="84" xfId="1" applyFont="1" applyFill="1" applyBorder="1">
      <alignment vertical="center"/>
    </xf>
    <xf numFmtId="0" fontId="44" fillId="0" borderId="86" xfId="11" applyFont="1" applyBorder="1" applyAlignment="1">
      <alignment horizontal="center" vertical="center" wrapText="1"/>
    </xf>
    <xf numFmtId="41" fontId="60" fillId="0" borderId="90" xfId="11" applyNumberFormat="1" applyFont="1" applyBorder="1">
      <alignment vertical="center"/>
    </xf>
    <xf numFmtId="41" fontId="60" fillId="0" borderId="134" xfId="12" applyFont="1" applyBorder="1">
      <alignment vertical="center"/>
    </xf>
    <xf numFmtId="41" fontId="60" fillId="0" borderId="134" xfId="12" applyFont="1" applyFill="1" applyBorder="1">
      <alignment vertical="center"/>
    </xf>
    <xf numFmtId="41" fontId="60" fillId="0" borderId="135" xfId="12" applyFont="1" applyFill="1" applyBorder="1">
      <alignment vertical="center"/>
    </xf>
    <xf numFmtId="41" fontId="60" fillId="19" borderId="89" xfId="12" applyFont="1" applyFill="1" applyBorder="1">
      <alignment vertical="center"/>
    </xf>
    <xf numFmtId="41" fontId="60" fillId="19" borderId="91" xfId="12" applyFont="1" applyFill="1" applyBorder="1">
      <alignment vertical="center"/>
    </xf>
    <xf numFmtId="41" fontId="60" fillId="19" borderId="55" xfId="12" applyFont="1" applyFill="1" applyBorder="1">
      <alignment vertical="center"/>
    </xf>
    <xf numFmtId="41" fontId="0" fillId="0" borderId="55" xfId="1" applyFont="1" applyBorder="1">
      <alignment vertical="center"/>
    </xf>
    <xf numFmtId="0" fontId="0" fillId="0" borderId="55" xfId="0" applyBorder="1" applyAlignment="1">
      <alignment horizontal="center" vertical="top"/>
    </xf>
    <xf numFmtId="41" fontId="0" fillId="0" borderId="55" xfId="1" applyFont="1" applyBorder="1" applyAlignment="1">
      <alignment horizontal="center" vertical="top"/>
    </xf>
    <xf numFmtId="41" fontId="14" fillId="0" borderId="55" xfId="1" applyFont="1" applyBorder="1" applyAlignment="1">
      <alignment horizontal="center" vertical="center" wrapText="1"/>
    </xf>
    <xf numFmtId="41" fontId="44" fillId="0" borderId="55" xfId="1" applyFont="1" applyBorder="1" applyAlignment="1">
      <alignment horizontal="center" vertical="center" wrapText="1"/>
    </xf>
    <xf numFmtId="49" fontId="60" fillId="0" borderId="0" xfId="11" applyNumberFormat="1" applyFont="1" applyAlignment="1">
      <alignment vertical="top"/>
    </xf>
    <xf numFmtId="0" fontId="12" fillId="5" borderId="0" xfId="0" applyFont="1" applyFill="1">
      <alignment vertical="center"/>
    </xf>
    <xf numFmtId="0" fontId="60" fillId="0" borderId="0" xfId="11" applyFont="1" applyAlignment="1">
      <alignment horizontal="left" vertical="center"/>
    </xf>
    <xf numFmtId="43" fontId="15" fillId="2" borderId="0" xfId="0" applyNumberFormat="1" applyFont="1" applyFill="1">
      <alignment vertical="center"/>
    </xf>
    <xf numFmtId="0" fontId="0" fillId="2" borderId="0" xfId="0" applyFill="1" applyAlignment="1">
      <alignment horizontal="center" vertical="center"/>
    </xf>
    <xf numFmtId="42" fontId="0" fillId="2" borderId="0" xfId="13" applyFont="1" applyFill="1">
      <alignment vertical="center"/>
    </xf>
    <xf numFmtId="0" fontId="77" fillId="2" borderId="0" xfId="0" applyFont="1" applyFill="1">
      <alignment vertical="center"/>
    </xf>
    <xf numFmtId="0" fontId="78" fillId="3" borderId="0" xfId="0" applyFont="1" applyFill="1">
      <alignment vertical="center"/>
    </xf>
    <xf numFmtId="0" fontId="78" fillId="0" borderId="0" xfId="0" applyFont="1">
      <alignment vertical="center"/>
    </xf>
    <xf numFmtId="0" fontId="79" fillId="2" borderId="0" xfId="0" applyFont="1" applyFill="1" applyAlignment="1">
      <alignment horizontal="left" vertical="center"/>
    </xf>
    <xf numFmtId="0" fontId="80" fillId="2" borderId="0" xfId="0" applyFont="1" applyFill="1" applyAlignment="1">
      <alignment horizontal="left" vertical="center"/>
    </xf>
    <xf numFmtId="42" fontId="19" fillId="27" borderId="139" xfId="13" applyFont="1" applyFill="1" applyBorder="1" applyAlignment="1">
      <alignment horizontal="center" vertical="center"/>
    </xf>
    <xf numFmtId="0" fontId="19" fillId="2" borderId="0" xfId="0" applyFont="1" applyFill="1">
      <alignment vertical="center"/>
    </xf>
    <xf numFmtId="41" fontId="19" fillId="27" borderId="146" xfId="1" applyFont="1" applyFill="1" applyBorder="1" applyAlignment="1">
      <alignment horizontal="center" vertical="center"/>
    </xf>
    <xf numFmtId="42" fontId="19" fillId="27" borderId="146" xfId="13" applyFont="1" applyFill="1" applyBorder="1" applyAlignment="1">
      <alignment horizontal="center" vertical="center"/>
    </xf>
    <xf numFmtId="42" fontId="19" fillId="2" borderId="146" xfId="13" applyFont="1" applyFill="1" applyBorder="1" applyAlignment="1">
      <alignment horizontal="center" vertical="center"/>
    </xf>
    <xf numFmtId="41" fontId="19" fillId="2" borderId="146" xfId="0" applyNumberFormat="1" applyFont="1" applyFill="1" applyBorder="1" applyAlignment="1">
      <alignment horizontal="center" vertical="center"/>
    </xf>
    <xf numFmtId="41" fontId="19" fillId="2" borderId="155" xfId="0" applyNumberFormat="1" applyFont="1" applyFill="1" applyBorder="1" applyAlignment="1">
      <alignment horizontal="center" vertical="center"/>
    </xf>
    <xf numFmtId="41" fontId="19" fillId="2" borderId="158" xfId="1" applyFont="1" applyFill="1" applyBorder="1" applyAlignment="1">
      <alignment horizontal="center" vertical="center"/>
    </xf>
    <xf numFmtId="41" fontId="19" fillId="2" borderId="159" xfId="1" applyFont="1" applyFill="1" applyBorder="1" applyAlignment="1">
      <alignment horizontal="center" vertical="center"/>
    </xf>
    <xf numFmtId="0" fontId="81" fillId="2" borderId="0" xfId="0" applyFont="1" applyFill="1">
      <alignment vertical="center"/>
    </xf>
    <xf numFmtId="0" fontId="81" fillId="2" borderId="0" xfId="0" applyFont="1" applyFill="1" applyAlignment="1">
      <alignment horizontal="center" vertical="center"/>
    </xf>
    <xf numFmtId="42" fontId="81" fillId="2" borderId="0" xfId="13" applyFont="1" applyFill="1">
      <alignment vertical="center"/>
    </xf>
    <xf numFmtId="0" fontId="82" fillId="2" borderId="0" xfId="0" applyFont="1" applyFill="1" applyAlignment="1">
      <alignment horizontal="center" vertical="center"/>
    </xf>
    <xf numFmtId="42" fontId="82" fillId="2" borderId="0" xfId="13" applyFont="1" applyFill="1">
      <alignment vertical="center"/>
    </xf>
    <xf numFmtId="0" fontId="83" fillId="2" borderId="0" xfId="0" applyFont="1" applyFill="1" applyAlignment="1">
      <alignment horizontal="left" vertical="center"/>
    </xf>
    <xf numFmtId="41" fontId="19" fillId="0" borderId="73" xfId="0" applyNumberFormat="1" applyFont="1" applyBorder="1" applyAlignment="1">
      <alignment horizontal="center" vertical="center"/>
    </xf>
    <xf numFmtId="41" fontId="14" fillId="0" borderId="81" xfId="12" applyFont="1" applyBorder="1" applyAlignment="1">
      <alignment horizontal="center" vertical="center"/>
    </xf>
    <xf numFmtId="41" fontId="14" fillId="0" borderId="133" xfId="12" applyFont="1" applyBorder="1" applyAlignment="1">
      <alignment horizontal="center" vertical="center"/>
    </xf>
    <xf numFmtId="0" fontId="14" fillId="0" borderId="74" xfId="11" applyFont="1" applyBorder="1" applyAlignment="1">
      <alignment horizontal="center" vertical="center"/>
    </xf>
    <xf numFmtId="0" fontId="14" fillId="0" borderId="123" xfId="11" applyFont="1" applyBorder="1" applyAlignment="1">
      <alignment horizontal="center" vertical="center"/>
    </xf>
    <xf numFmtId="179" fontId="54" fillId="0" borderId="75" xfId="12" applyNumberFormat="1" applyFont="1" applyBorder="1" applyAlignment="1">
      <alignment horizontal="center" vertical="center"/>
    </xf>
    <xf numFmtId="179" fontId="54" fillId="0" borderId="0" xfId="12" applyNumberFormat="1" applyFont="1" applyBorder="1" applyAlignment="1">
      <alignment horizontal="center" vertical="center"/>
    </xf>
    <xf numFmtId="179" fontId="54" fillId="0" borderId="76" xfId="12" applyNumberFormat="1" applyFont="1" applyBorder="1" applyAlignment="1">
      <alignment horizontal="center" vertical="center"/>
    </xf>
    <xf numFmtId="179" fontId="54" fillId="0" borderId="77" xfId="12" applyNumberFormat="1" applyFont="1" applyBorder="1" applyAlignment="1">
      <alignment horizontal="center" vertical="center"/>
    </xf>
    <xf numFmtId="0" fontId="14" fillId="0" borderId="81" xfId="11" applyFont="1" applyBorder="1" applyAlignment="1">
      <alignment horizontal="center" vertical="center"/>
    </xf>
    <xf numFmtId="0" fontId="14" fillId="0" borderId="79" xfId="11" applyFont="1" applyBorder="1" applyAlignment="1">
      <alignment horizontal="center" vertical="center"/>
    </xf>
    <xf numFmtId="41" fontId="14" fillId="0" borderId="74" xfId="12" applyFont="1" applyBorder="1" applyAlignment="1">
      <alignment horizontal="center" vertical="center"/>
    </xf>
    <xf numFmtId="41" fontId="14" fillId="0" borderId="132" xfId="12" applyFont="1" applyBorder="1" applyAlignment="1">
      <alignment horizontal="center" vertical="center"/>
    </xf>
    <xf numFmtId="181" fontId="64" fillId="0" borderId="76" xfId="12" applyNumberFormat="1" applyFont="1" applyFill="1" applyBorder="1" applyAlignment="1">
      <alignment horizontal="center" vertical="center"/>
    </xf>
    <xf numFmtId="0" fontId="14" fillId="0" borderId="71" xfId="11" applyFont="1" applyBorder="1" applyAlignment="1">
      <alignment horizontal="center" vertical="center"/>
    </xf>
    <xf numFmtId="0" fontId="14" fillId="0" borderId="55" xfId="11" applyFont="1" applyBorder="1" applyAlignment="1">
      <alignment horizontal="center" vertical="center"/>
    </xf>
    <xf numFmtId="42" fontId="14" fillId="0" borderId="81" xfId="11" applyNumberFormat="1" applyFont="1" applyBorder="1" applyAlignment="1">
      <alignment horizontal="center" vertical="center" wrapText="1"/>
    </xf>
    <xf numFmtId="42" fontId="14" fillId="0" borderId="79" xfId="11" applyNumberFormat="1" applyFont="1" applyBorder="1" applyAlignment="1">
      <alignment horizontal="center" vertical="center" wrapText="1"/>
    </xf>
    <xf numFmtId="42" fontId="14" fillId="0" borderId="133" xfId="11" applyNumberFormat="1" applyFont="1" applyBorder="1" applyAlignment="1">
      <alignment horizontal="center" vertical="center" wrapText="1"/>
    </xf>
    <xf numFmtId="0" fontId="14" fillId="0" borderId="55" xfId="11" applyFont="1" applyBorder="1" applyAlignment="1">
      <alignment horizontal="center" vertical="center" wrapText="1"/>
    </xf>
    <xf numFmtId="0" fontId="14" fillId="0" borderId="81" xfId="11" applyFont="1" applyBorder="1" applyAlignment="1">
      <alignment horizontal="center" vertical="center" wrapText="1"/>
    </xf>
    <xf numFmtId="41" fontId="14" fillId="0" borderId="79" xfId="12" applyFont="1" applyBorder="1" applyAlignment="1">
      <alignment horizontal="center" vertical="center"/>
    </xf>
    <xf numFmtId="41" fontId="14" fillId="0" borderId="67" xfId="12" applyFont="1" applyBorder="1" applyAlignment="1">
      <alignment horizontal="center" vertical="center"/>
    </xf>
    <xf numFmtId="41" fontId="14" fillId="0" borderId="69" xfId="12" applyFont="1" applyBorder="1" applyAlignment="1">
      <alignment horizontal="center" vertical="center"/>
    </xf>
    <xf numFmtId="0" fontId="14" fillId="0" borderId="82" xfId="11" applyFont="1" applyBorder="1" applyAlignment="1">
      <alignment horizontal="center" vertical="center"/>
    </xf>
    <xf numFmtId="0" fontId="14" fillId="0" borderId="50" xfId="11" applyFont="1" applyBorder="1" applyAlignment="1">
      <alignment horizontal="center" vertical="center"/>
    </xf>
    <xf numFmtId="0" fontId="14" fillId="0" borderId="53" xfId="11" applyFont="1" applyBorder="1" applyAlignment="1">
      <alignment horizontal="center" vertical="center"/>
    </xf>
    <xf numFmtId="0" fontId="14" fillId="0" borderId="86" xfId="11" applyFont="1" applyBorder="1" applyAlignment="1">
      <alignment horizontal="center" vertical="center"/>
    </xf>
    <xf numFmtId="41" fontId="60" fillId="0" borderId="87" xfId="11" applyNumberFormat="1" applyFont="1" applyBorder="1" applyAlignment="1">
      <alignment horizontal="center" vertical="center"/>
    </xf>
    <xf numFmtId="41" fontId="60" fillId="0" borderId="88" xfId="11" applyNumberFormat="1" applyFont="1" applyBorder="1" applyAlignment="1">
      <alignment horizontal="center" vertical="center"/>
    </xf>
    <xf numFmtId="41" fontId="60" fillId="0" borderId="85" xfId="11" applyNumberFormat="1" applyFont="1" applyBorder="1" applyAlignment="1">
      <alignment horizontal="center" vertical="center"/>
    </xf>
    <xf numFmtId="41" fontId="60" fillId="0" borderId="87" xfId="1" applyFont="1" applyBorder="1" applyAlignment="1">
      <alignment horizontal="center" vertical="center"/>
    </xf>
    <xf numFmtId="41" fontId="60" fillId="0" borderId="88" xfId="1" applyFont="1" applyBorder="1" applyAlignment="1">
      <alignment horizontal="center" vertical="center"/>
    </xf>
    <xf numFmtId="41" fontId="60" fillId="0" borderId="85" xfId="1" applyFont="1" applyBorder="1" applyAlignment="1">
      <alignment horizontal="center" vertical="center"/>
    </xf>
    <xf numFmtId="0" fontId="44" fillId="0" borderId="15" xfId="11" applyFont="1" applyBorder="1" applyAlignment="1">
      <alignment horizontal="center" vertical="center"/>
    </xf>
    <xf numFmtId="0" fontId="44" fillId="0" borderId="50" xfId="11" applyFont="1" applyBorder="1" applyAlignment="1">
      <alignment horizontal="center" vertical="center"/>
    </xf>
    <xf numFmtId="0" fontId="44" fillId="0" borderId="17" xfId="11" applyFont="1" applyBorder="1" applyAlignment="1">
      <alignment horizontal="center" vertical="center"/>
    </xf>
    <xf numFmtId="0" fontId="14" fillId="0" borderId="15" xfId="11" applyFont="1" applyBorder="1" applyAlignment="1">
      <alignment horizontal="center" vertical="center"/>
    </xf>
    <xf numFmtId="0" fontId="14" fillId="0" borderId="48" xfId="11" applyFont="1" applyBorder="1" applyAlignment="1">
      <alignment horizontal="center" vertical="center"/>
    </xf>
    <xf numFmtId="0" fontId="60" fillId="19" borderId="89" xfId="11" applyFont="1" applyFill="1" applyBorder="1" applyAlignment="1">
      <alignment horizontal="center" vertical="center"/>
    </xf>
    <xf numFmtId="0" fontId="60" fillId="19" borderId="90" xfId="11" applyFont="1" applyFill="1" applyBorder="1" applyAlignment="1">
      <alignment horizontal="center" vertical="center"/>
    </xf>
    <xf numFmtId="41" fontId="60" fillId="0" borderId="87" xfId="11" applyNumberFormat="1" applyFont="1" applyBorder="1" applyAlignment="1">
      <alignment horizontal="right" vertical="center"/>
    </xf>
    <xf numFmtId="41" fontId="60" fillId="0" borderId="85" xfId="11" applyNumberFormat="1" applyFont="1" applyBorder="1" applyAlignment="1">
      <alignment horizontal="right" vertical="center"/>
    </xf>
    <xf numFmtId="41" fontId="60" fillId="0" borderId="88" xfId="11" applyNumberFormat="1" applyFont="1" applyBorder="1" applyAlignment="1">
      <alignment horizontal="right" vertical="center"/>
    </xf>
    <xf numFmtId="42" fontId="14" fillId="26" borderId="35" xfId="11" applyNumberFormat="1" applyFont="1" applyFill="1" applyBorder="1" applyAlignment="1">
      <alignment horizontal="center" vertical="center" wrapText="1"/>
    </xf>
    <xf numFmtId="42" fontId="14" fillId="26" borderId="0" xfId="11" applyNumberFormat="1" applyFont="1" applyFill="1" applyAlignment="1">
      <alignment horizontal="center" vertical="center" wrapText="1"/>
    </xf>
    <xf numFmtId="42" fontId="14" fillId="26" borderId="124" xfId="11" applyNumberFormat="1" applyFont="1" applyFill="1" applyBorder="1" applyAlignment="1">
      <alignment horizontal="center" vertical="center" wrapText="1"/>
    </xf>
    <xf numFmtId="0" fontId="14" fillId="26" borderId="35" xfId="11" applyFont="1" applyFill="1" applyBorder="1" applyAlignment="1">
      <alignment horizontal="center" vertical="center" wrapText="1"/>
    </xf>
    <xf numFmtId="0" fontId="14" fillId="26" borderId="0" xfId="11" applyFont="1" applyFill="1" applyAlignment="1">
      <alignment horizontal="center" vertical="center" wrapText="1"/>
    </xf>
    <xf numFmtId="0" fontId="14" fillId="26" borderId="124" xfId="11" applyFont="1" applyFill="1" applyBorder="1" applyAlignment="1">
      <alignment horizontal="center" vertical="center" wrapText="1"/>
    </xf>
    <xf numFmtId="0" fontId="14" fillId="0" borderId="82" xfId="11" applyFont="1" applyBorder="1" applyAlignment="1">
      <alignment horizontal="center" vertical="center" wrapText="1"/>
    </xf>
    <xf numFmtId="0" fontId="14" fillId="0" borderId="53" xfId="11" applyFont="1" applyBorder="1" applyAlignment="1">
      <alignment horizontal="center" vertical="center" wrapText="1"/>
    </xf>
    <xf numFmtId="0" fontId="14" fillId="0" borderId="86" xfId="11" applyFont="1" applyBorder="1" applyAlignment="1">
      <alignment horizontal="center" vertical="center" wrapText="1"/>
    </xf>
    <xf numFmtId="42" fontId="14" fillId="7" borderId="35" xfId="11" applyNumberFormat="1" applyFont="1" applyFill="1" applyBorder="1" applyAlignment="1">
      <alignment horizontal="center" vertical="center" wrapText="1"/>
    </xf>
    <xf numFmtId="42" fontId="14" fillId="7" borderId="0" xfId="11" applyNumberFormat="1" applyFont="1" applyFill="1" applyAlignment="1">
      <alignment horizontal="center" vertical="center" wrapText="1"/>
    </xf>
    <xf numFmtId="42" fontId="14" fillId="7" borderId="124" xfId="11" applyNumberFormat="1" applyFont="1" applyFill="1" applyBorder="1" applyAlignment="1">
      <alignment horizontal="center" vertical="center" wrapText="1"/>
    </xf>
    <xf numFmtId="0" fontId="14" fillId="25" borderId="45" xfId="0" applyFont="1" applyFill="1" applyBorder="1" applyAlignment="1">
      <alignment horizontal="center" vertical="center"/>
    </xf>
    <xf numFmtId="0" fontId="14" fillId="0" borderId="129" xfId="11" applyFont="1" applyBorder="1" applyAlignment="1">
      <alignment horizontal="center" vertical="center"/>
    </xf>
    <xf numFmtId="0" fontId="14" fillId="0" borderId="131" xfId="11" applyFont="1" applyBorder="1" applyAlignment="1">
      <alignment horizontal="center" vertical="center"/>
    </xf>
    <xf numFmtId="0" fontId="14" fillId="0" borderId="130" xfId="11" applyFont="1" applyBorder="1" applyAlignment="1">
      <alignment horizontal="center" vertical="center"/>
    </xf>
    <xf numFmtId="0" fontId="14" fillId="0" borderId="47" xfId="0" applyFont="1" applyBorder="1" applyAlignment="1">
      <alignment horizontal="center" vertical="center"/>
    </xf>
    <xf numFmtId="0" fontId="14" fillId="0" borderId="16" xfId="0" applyFont="1" applyBorder="1" applyAlignment="1">
      <alignment horizontal="center" vertical="center"/>
    </xf>
    <xf numFmtId="0" fontId="14" fillId="0" borderId="17" xfId="0" applyFont="1" applyBorder="1" applyAlignment="1">
      <alignment horizontal="center" vertical="center"/>
    </xf>
    <xf numFmtId="0" fontId="14" fillId="0" borderId="15" xfId="0" applyFont="1" applyBorder="1" applyAlignment="1">
      <alignment horizontal="center" vertical="center"/>
    </xf>
    <xf numFmtId="0" fontId="14" fillId="0" borderId="50" xfId="0" applyFont="1" applyBorder="1" applyAlignment="1">
      <alignment horizontal="center" vertical="center"/>
    </xf>
    <xf numFmtId="0" fontId="14" fillId="0" borderId="48" xfId="0" applyFont="1" applyBorder="1" applyAlignment="1">
      <alignment horizontal="center" vertical="center"/>
    </xf>
    <xf numFmtId="0" fontId="14" fillId="25" borderId="128" xfId="0" applyFont="1" applyFill="1" applyBorder="1" applyAlignment="1">
      <alignment horizontal="center" vertical="center"/>
    </xf>
    <xf numFmtId="0" fontId="14" fillId="25" borderId="49" xfId="0" applyFont="1" applyFill="1" applyBorder="1" applyAlignment="1">
      <alignment horizontal="center" vertical="center"/>
    </xf>
    <xf numFmtId="0" fontId="14" fillId="25" borderId="126" xfId="0" applyFont="1" applyFill="1" applyBorder="1" applyAlignment="1">
      <alignment horizontal="center" vertical="center"/>
    </xf>
    <xf numFmtId="0" fontId="14" fillId="25" borderId="127" xfId="0" applyFont="1" applyFill="1" applyBorder="1" applyAlignment="1">
      <alignment horizontal="center" vertical="center"/>
    </xf>
    <xf numFmtId="0" fontId="67" fillId="10" borderId="100" xfId="0" applyFont="1" applyFill="1" applyBorder="1" applyAlignment="1">
      <alignment horizontal="center" vertical="center"/>
    </xf>
    <xf numFmtId="0" fontId="67" fillId="10" borderId="109" xfId="0" applyFont="1" applyFill="1" applyBorder="1" applyAlignment="1">
      <alignment horizontal="center" vertical="center"/>
    </xf>
    <xf numFmtId="0" fontId="67" fillId="0" borderId="106" xfId="0" applyFont="1" applyBorder="1" applyAlignment="1">
      <alignment horizontal="center" vertical="center" wrapText="1"/>
    </xf>
    <xf numFmtId="0" fontId="67" fillId="0" borderId="108" xfId="0" applyFont="1" applyBorder="1" applyAlignment="1">
      <alignment horizontal="center" vertical="center" wrapText="1"/>
    </xf>
    <xf numFmtId="0" fontId="69" fillId="21" borderId="94" xfId="0" applyFont="1" applyFill="1" applyBorder="1" applyAlignment="1">
      <alignment horizontal="center" vertical="center"/>
    </xf>
    <xf numFmtId="0" fontId="69" fillId="21" borderId="55" xfId="0" applyFont="1" applyFill="1" applyBorder="1" applyAlignment="1">
      <alignment horizontal="center" vertical="center"/>
    </xf>
    <xf numFmtId="2" fontId="69" fillId="21" borderId="94" xfId="1" applyNumberFormat="1" applyFont="1" applyFill="1" applyBorder="1" applyAlignment="1">
      <alignment horizontal="center" vertical="center"/>
    </xf>
    <xf numFmtId="2" fontId="69" fillId="21" borderId="55" xfId="1" applyNumberFormat="1" applyFont="1" applyFill="1" applyBorder="1" applyAlignment="1">
      <alignment horizontal="center" vertical="center"/>
    </xf>
    <xf numFmtId="0" fontId="67" fillId="0" borderId="100" xfId="0" applyFont="1" applyBorder="1" applyAlignment="1">
      <alignment horizontal="center" vertical="center"/>
    </xf>
    <xf numFmtId="0" fontId="67" fillId="0" borderId="107" xfId="0" applyFont="1" applyBorder="1" applyAlignment="1">
      <alignment horizontal="center" vertical="center" wrapText="1"/>
    </xf>
    <xf numFmtId="0" fontId="67" fillId="22" borderId="96" xfId="0" applyFont="1" applyFill="1" applyBorder="1" applyAlignment="1">
      <alignment horizontal="center" vertical="center"/>
    </xf>
    <xf numFmtId="0" fontId="67" fillId="22" borderId="97" xfId="0" applyFont="1" applyFill="1" applyBorder="1" applyAlignment="1">
      <alignment horizontal="center" vertical="center"/>
    </xf>
    <xf numFmtId="0" fontId="67" fillId="22" borderId="98" xfId="0" applyFont="1" applyFill="1" applyBorder="1" applyAlignment="1">
      <alignment horizontal="center" vertical="center"/>
    </xf>
    <xf numFmtId="41" fontId="67" fillId="23" borderId="99" xfId="0" applyNumberFormat="1" applyFont="1" applyFill="1" applyBorder="1" applyAlignment="1">
      <alignment horizontal="center" vertical="center"/>
    </xf>
    <xf numFmtId="41" fontId="67" fillId="23" borderId="105" xfId="0" applyNumberFormat="1" applyFont="1" applyFill="1" applyBorder="1" applyAlignment="1">
      <alignment horizontal="center" vertical="center"/>
    </xf>
    <xf numFmtId="0" fontId="69" fillId="21" borderId="93" xfId="0" applyFont="1" applyFill="1" applyBorder="1" applyAlignment="1">
      <alignment horizontal="center" vertical="center"/>
    </xf>
    <xf numFmtId="0" fontId="69" fillId="21" borderId="100" xfId="0" applyFont="1" applyFill="1" applyBorder="1" applyAlignment="1">
      <alignment horizontal="center" vertical="center"/>
    </xf>
    <xf numFmtId="0" fontId="60" fillId="0" borderId="100" xfId="0" applyFont="1" applyBorder="1" applyAlignment="1">
      <alignment horizontal="center" vertical="center" shrinkToFit="1"/>
    </xf>
    <xf numFmtId="0" fontId="60" fillId="0" borderId="109" xfId="0" applyFont="1" applyBorder="1" applyAlignment="1">
      <alignment horizontal="center" vertical="center" shrinkToFit="1"/>
    </xf>
    <xf numFmtId="41" fontId="67" fillId="23" borderId="115" xfId="0" applyNumberFormat="1" applyFont="1" applyFill="1" applyBorder="1" applyAlignment="1">
      <alignment horizontal="center" vertical="center"/>
    </xf>
    <xf numFmtId="0" fontId="69" fillId="21" borderId="94" xfId="0" applyFont="1" applyFill="1" applyBorder="1" applyAlignment="1">
      <alignment horizontal="center" vertical="center" wrapText="1"/>
    </xf>
    <xf numFmtId="0" fontId="69" fillId="21" borderId="95" xfId="0" applyFont="1" applyFill="1" applyBorder="1" applyAlignment="1">
      <alignment horizontal="center" vertical="center" wrapText="1"/>
    </xf>
    <xf numFmtId="0" fontId="69" fillId="21" borderId="101" xfId="0" applyFont="1" applyFill="1" applyBorder="1" applyAlignment="1">
      <alignment horizontal="center" vertical="center"/>
    </xf>
    <xf numFmtId="0" fontId="45" fillId="7" borderId="73" xfId="0" applyFont="1" applyFill="1" applyBorder="1" applyAlignment="1">
      <alignment horizontal="center" vertical="center"/>
    </xf>
    <xf numFmtId="0" fontId="45" fillId="7" borderId="35" xfId="0" applyFont="1" applyFill="1" applyBorder="1" applyAlignment="1">
      <alignment horizontal="center" vertical="center"/>
    </xf>
    <xf numFmtId="0" fontId="45" fillId="7" borderId="74" xfId="0" applyFont="1" applyFill="1" applyBorder="1" applyAlignment="1">
      <alignment horizontal="center" vertical="center"/>
    </xf>
    <xf numFmtId="0" fontId="45" fillId="7" borderId="75" xfId="0" applyFont="1" applyFill="1" applyBorder="1" applyAlignment="1">
      <alignment horizontal="center" vertical="center"/>
    </xf>
    <xf numFmtId="0" fontId="45" fillId="7" borderId="76" xfId="0" applyFont="1" applyFill="1" applyBorder="1" applyAlignment="1">
      <alignment horizontal="center" vertical="center"/>
    </xf>
    <xf numFmtId="0" fontId="45" fillId="7" borderId="77" xfId="0" applyFont="1" applyFill="1" applyBorder="1" applyAlignment="1">
      <alignment horizontal="center" vertical="center"/>
    </xf>
    <xf numFmtId="180" fontId="45" fillId="7" borderId="67" xfId="0" applyNumberFormat="1" applyFont="1" applyFill="1" applyBorder="1" applyAlignment="1">
      <alignment horizontal="center" vertical="center" wrapText="1"/>
    </xf>
    <xf numFmtId="180" fontId="45" fillId="7" borderId="68" xfId="0" applyNumberFormat="1" applyFont="1" applyFill="1" applyBorder="1" applyAlignment="1">
      <alignment horizontal="center" vertical="center" wrapText="1"/>
    </xf>
    <xf numFmtId="180" fontId="45" fillId="7" borderId="69" xfId="0" applyNumberFormat="1" applyFont="1" applyFill="1" applyBorder="1" applyAlignment="1">
      <alignment horizontal="center" vertical="center" wrapText="1"/>
    </xf>
    <xf numFmtId="0" fontId="45" fillId="7" borderId="56" xfId="0" applyFont="1" applyFill="1" applyBorder="1" applyAlignment="1">
      <alignment horizontal="center" vertical="center"/>
    </xf>
    <xf numFmtId="0" fontId="45" fillId="7" borderId="66" xfId="0" applyFont="1" applyFill="1" applyBorder="1" applyAlignment="1">
      <alignment horizontal="center" vertical="center"/>
    </xf>
    <xf numFmtId="0" fontId="45" fillId="7" borderId="20" xfId="0" applyFont="1" applyFill="1" applyBorder="1" applyAlignment="1">
      <alignment horizontal="center" vertical="center"/>
    </xf>
    <xf numFmtId="0" fontId="45" fillId="7" borderId="55" xfId="0" applyFont="1" applyFill="1" applyBorder="1" applyAlignment="1">
      <alignment horizontal="center" vertical="center"/>
    </xf>
    <xf numFmtId="0" fontId="45" fillId="0" borderId="47" xfId="0" applyFont="1" applyBorder="1" applyAlignment="1">
      <alignment horizontal="center" vertical="center"/>
    </xf>
    <xf numFmtId="0" fontId="45" fillId="0" borderId="16" xfId="0" applyFont="1" applyBorder="1" applyAlignment="1">
      <alignment horizontal="center" vertical="center"/>
    </xf>
    <xf numFmtId="0" fontId="45" fillId="0" borderId="17" xfId="0" applyFont="1" applyBorder="1" applyAlignment="1">
      <alignment horizontal="center" vertical="center"/>
    </xf>
    <xf numFmtId="0" fontId="45" fillId="7" borderId="72" xfId="0" applyFont="1" applyFill="1" applyBorder="1" applyAlignment="1">
      <alignment horizontal="center" vertical="center"/>
    </xf>
    <xf numFmtId="0" fontId="45" fillId="7" borderId="51" xfId="0" applyFont="1" applyFill="1" applyBorder="1" applyAlignment="1">
      <alignment horizontal="center" vertical="center"/>
    </xf>
    <xf numFmtId="0" fontId="45" fillId="7" borderId="22" xfId="0" applyFont="1" applyFill="1" applyBorder="1" applyAlignment="1">
      <alignment horizontal="center" vertical="center"/>
    </xf>
    <xf numFmtId="0" fontId="45" fillId="7" borderId="78" xfId="0" applyFont="1" applyFill="1" applyBorder="1" applyAlignment="1">
      <alignment horizontal="center" vertical="center"/>
    </xf>
    <xf numFmtId="0" fontId="45" fillId="7" borderId="79" xfId="0" applyFont="1" applyFill="1" applyBorder="1" applyAlignment="1">
      <alignment horizontal="center" vertical="center"/>
    </xf>
    <xf numFmtId="0" fontId="45" fillId="7" borderId="80" xfId="0" applyFont="1" applyFill="1" applyBorder="1" applyAlignment="1">
      <alignment horizontal="center" vertical="center"/>
    </xf>
    <xf numFmtId="0" fontId="45" fillId="7" borderId="67" xfId="0" applyFont="1" applyFill="1" applyBorder="1" applyAlignment="1">
      <alignment horizontal="center" vertical="center"/>
    </xf>
    <xf numFmtId="0" fontId="45" fillId="7" borderId="68" xfId="0" applyFont="1" applyFill="1" applyBorder="1" applyAlignment="1">
      <alignment horizontal="center" vertical="center"/>
    </xf>
    <xf numFmtId="0" fontId="45" fillId="7" borderId="69" xfId="0" applyFont="1" applyFill="1" applyBorder="1" applyAlignment="1">
      <alignment horizontal="center" vertical="center"/>
    </xf>
    <xf numFmtId="180" fontId="44" fillId="7" borderId="55" xfId="0" applyNumberFormat="1" applyFont="1" applyFill="1" applyBorder="1" applyAlignment="1">
      <alignment horizontal="center" vertical="center" wrapText="1"/>
    </xf>
    <xf numFmtId="0" fontId="51" fillId="19" borderId="45" xfId="0" applyFont="1" applyFill="1" applyBorder="1" applyAlignment="1">
      <alignment horizontal="center" vertical="center"/>
    </xf>
    <xf numFmtId="0" fontId="45" fillId="0" borderId="15" xfId="0" applyFont="1" applyBorder="1" applyAlignment="1">
      <alignment horizontal="center" vertical="center"/>
    </xf>
    <xf numFmtId="0" fontId="45" fillId="0" borderId="48" xfId="0" applyFont="1" applyBorder="1" applyAlignment="1">
      <alignment horizontal="center" vertical="center"/>
    </xf>
    <xf numFmtId="41" fontId="19" fillId="0" borderId="73" xfId="0" applyNumberFormat="1" applyFont="1" applyBorder="1" applyAlignment="1">
      <alignment horizontal="center" vertical="center" textRotation="255"/>
    </xf>
    <xf numFmtId="41" fontId="19" fillId="0" borderId="122" xfId="0" applyNumberFormat="1" applyFont="1" applyBorder="1" applyAlignment="1">
      <alignment horizontal="center" vertical="center" textRotation="255"/>
    </xf>
    <xf numFmtId="17" fontId="20" fillId="7" borderId="0" xfId="0" applyNumberFormat="1" applyFont="1" applyFill="1" applyAlignment="1">
      <alignment horizontal="center" vertical="center"/>
    </xf>
    <xf numFmtId="41" fontId="20" fillId="7" borderId="0" xfId="0" applyNumberFormat="1" applyFont="1" applyFill="1" applyAlignment="1">
      <alignment horizontal="center" vertical="center"/>
    </xf>
    <xf numFmtId="41" fontId="19" fillId="0" borderId="75" xfId="0" applyNumberFormat="1" applyFont="1" applyBorder="1" applyAlignment="1">
      <alignment horizontal="center" vertical="center" textRotation="255"/>
    </xf>
    <xf numFmtId="42" fontId="14" fillId="0" borderId="55" xfId="11" applyNumberFormat="1" applyFont="1" applyBorder="1" applyAlignment="1">
      <alignment horizontal="center" vertical="center" wrapText="1"/>
    </xf>
    <xf numFmtId="42" fontId="14" fillId="0" borderId="55" xfId="11" applyNumberFormat="1" applyFont="1" applyBorder="1" applyAlignment="1">
      <alignment horizontal="center" vertical="center"/>
    </xf>
    <xf numFmtId="42" fontId="14" fillId="0" borderId="81" xfId="11" applyNumberFormat="1" applyFont="1" applyBorder="1" applyAlignment="1">
      <alignment horizontal="center" vertical="center"/>
    </xf>
    <xf numFmtId="41" fontId="60" fillId="0" borderId="84" xfId="11" applyNumberFormat="1" applyFont="1" applyBorder="1" applyAlignment="1">
      <alignment horizontal="right" vertical="center"/>
    </xf>
    <xf numFmtId="0" fontId="4" fillId="0" borderId="16" xfId="0" applyFont="1" applyBorder="1" applyAlignment="1">
      <alignment horizontal="center" vertical="center"/>
    </xf>
    <xf numFmtId="179" fontId="4" fillId="0" borderId="38" xfId="10" applyNumberFormat="1" applyFont="1" applyBorder="1" applyAlignment="1">
      <alignment horizontal="right" vertical="center"/>
    </xf>
    <xf numFmtId="179" fontId="4" fillId="0" borderId="21" xfId="10" applyNumberFormat="1" applyFont="1" applyBorder="1" applyAlignment="1">
      <alignment horizontal="right" vertical="center"/>
    </xf>
    <xf numFmtId="179" fontId="4" fillId="14" borderId="38" xfId="10" applyNumberFormat="1" applyFont="1" applyFill="1" applyBorder="1" applyAlignment="1">
      <alignment horizontal="center" vertical="center"/>
    </xf>
    <xf numFmtId="179" fontId="4" fillId="14" borderId="21" xfId="10" applyNumberFormat="1" applyFont="1" applyFill="1" applyBorder="1" applyAlignment="1">
      <alignment horizontal="center" vertical="center"/>
    </xf>
    <xf numFmtId="0" fontId="18" fillId="15" borderId="17" xfId="0" applyFont="1" applyFill="1" applyBorder="1" applyAlignment="1">
      <alignment horizontal="center" vertical="center"/>
    </xf>
    <xf numFmtId="179" fontId="4" fillId="15" borderId="39" xfId="10" applyNumberFormat="1" applyFont="1" applyFill="1" applyBorder="1" applyAlignment="1">
      <alignment horizontal="center" vertical="center"/>
    </xf>
    <xf numFmtId="179" fontId="4" fillId="15" borderId="40" xfId="10" applyNumberFormat="1" applyFont="1" applyFill="1" applyBorder="1" applyAlignment="1">
      <alignment horizontal="center" vertical="center"/>
    </xf>
    <xf numFmtId="0" fontId="4" fillId="13" borderId="35" xfId="0" applyFont="1" applyFill="1" applyBorder="1" applyAlignment="1">
      <alignment horizontal="center" vertical="center"/>
    </xf>
    <xf numFmtId="0" fontId="4" fillId="13" borderId="34" xfId="0" applyFont="1" applyFill="1" applyBorder="1" applyAlignment="1">
      <alignment horizontal="center" vertical="center"/>
    </xf>
    <xf numFmtId="0" fontId="4" fillId="13" borderId="36" xfId="0" applyFont="1" applyFill="1" applyBorder="1" applyAlignment="1">
      <alignment horizontal="center" vertical="center"/>
    </xf>
    <xf numFmtId="0" fontId="4" fillId="13" borderId="37" xfId="0" applyFont="1" applyFill="1" applyBorder="1" applyAlignment="1">
      <alignment horizontal="center" vertical="center"/>
    </xf>
    <xf numFmtId="0" fontId="4" fillId="13" borderId="31" xfId="0" applyFont="1" applyFill="1" applyBorder="1" applyAlignment="1">
      <alignment horizontal="center" vertical="center"/>
    </xf>
    <xf numFmtId="0" fontId="4" fillId="13" borderId="16" xfId="0" applyFont="1" applyFill="1" applyBorder="1" applyAlignment="1">
      <alignment horizontal="center" vertical="center"/>
    </xf>
    <xf numFmtId="0" fontId="4" fillId="13" borderId="32" xfId="0" applyFont="1" applyFill="1" applyBorder="1" applyAlignment="1">
      <alignment horizontal="center" vertical="center"/>
    </xf>
    <xf numFmtId="0" fontId="4" fillId="13" borderId="33" xfId="0" applyFont="1" applyFill="1" applyBorder="1" applyAlignment="1">
      <alignment horizontal="center" vertical="center"/>
    </xf>
    <xf numFmtId="0" fontId="54" fillId="13" borderId="59" xfId="0" applyFont="1" applyFill="1" applyBorder="1" applyAlignment="1">
      <alignment horizontal="center" vertical="center"/>
    </xf>
    <xf numFmtId="0" fontId="54" fillId="13" borderId="62" xfId="0" applyFont="1" applyFill="1" applyBorder="1" applyAlignment="1">
      <alignment horizontal="center" vertical="center"/>
    </xf>
    <xf numFmtId="0" fontId="54" fillId="13" borderId="57" xfId="0" applyFont="1" applyFill="1" applyBorder="1" applyAlignment="1">
      <alignment horizontal="center" vertical="center"/>
    </xf>
    <xf numFmtId="0" fontId="54" fillId="13" borderId="60" xfId="0" applyFont="1" applyFill="1" applyBorder="1" applyAlignment="1">
      <alignment horizontal="center" vertical="center"/>
    </xf>
    <xf numFmtId="0" fontId="54" fillId="13" borderId="58" xfId="0" applyFont="1" applyFill="1" applyBorder="1" applyAlignment="1">
      <alignment horizontal="center" vertical="center"/>
    </xf>
    <xf numFmtId="0" fontId="54" fillId="13" borderId="61" xfId="0" applyFont="1" applyFill="1" applyBorder="1" applyAlignment="1">
      <alignment horizontal="center" vertical="center"/>
    </xf>
    <xf numFmtId="0" fontId="14" fillId="0" borderId="45" xfId="0" applyFont="1" applyBorder="1" applyAlignment="1">
      <alignment horizontal="center" vertical="center" wrapText="1"/>
    </xf>
    <xf numFmtId="0" fontId="14" fillId="0" borderId="45" xfId="0" applyFont="1" applyBorder="1" applyAlignment="1">
      <alignment horizontal="center" vertical="center"/>
    </xf>
    <xf numFmtId="0" fontId="75" fillId="2" borderId="0" xfId="0" applyFont="1" applyFill="1" applyAlignment="1">
      <alignment horizontal="left" vertical="top" wrapText="1"/>
    </xf>
    <xf numFmtId="0" fontId="19" fillId="27" borderId="136" xfId="0" applyFont="1" applyFill="1" applyBorder="1" applyAlignment="1">
      <alignment horizontal="center" vertical="center"/>
    </xf>
    <xf numFmtId="0" fontId="19" fillId="27" borderId="137" xfId="0" applyFont="1" applyFill="1" applyBorder="1" applyAlignment="1">
      <alignment horizontal="center" vertical="center"/>
    </xf>
    <xf numFmtId="0" fontId="19" fillId="27" borderId="92" xfId="0" applyFont="1" applyFill="1" applyBorder="1" applyAlignment="1">
      <alignment horizontal="center" vertical="center"/>
    </xf>
    <xf numFmtId="0" fontId="19" fillId="27" borderId="144" xfId="0" applyFont="1" applyFill="1" applyBorder="1" applyAlignment="1">
      <alignment horizontal="center" vertical="center"/>
    </xf>
    <xf numFmtId="0" fontId="19" fillId="27" borderId="151" xfId="0" applyFont="1" applyFill="1" applyBorder="1" applyAlignment="1">
      <alignment horizontal="center" vertical="center"/>
    </xf>
    <xf numFmtId="0" fontId="19" fillId="27" borderId="152" xfId="0" applyFont="1" applyFill="1" applyBorder="1" applyAlignment="1">
      <alignment horizontal="center" vertical="center"/>
    </xf>
    <xf numFmtId="42" fontId="19" fillId="27" borderId="138" xfId="13" applyFont="1" applyFill="1" applyBorder="1" applyAlignment="1">
      <alignment horizontal="center" vertical="center"/>
    </xf>
    <xf numFmtId="42" fontId="19" fillId="27" borderId="145" xfId="13" applyFont="1" applyFill="1" applyBorder="1" applyAlignment="1">
      <alignment horizontal="center" vertical="center"/>
    </xf>
    <xf numFmtId="42" fontId="19" fillId="27" borderId="140" xfId="13" applyFont="1" applyFill="1" applyBorder="1" applyAlignment="1">
      <alignment horizontal="center" vertical="center"/>
    </xf>
    <xf numFmtId="42" fontId="19" fillId="27" borderId="141" xfId="13" applyFont="1" applyFill="1" applyBorder="1" applyAlignment="1">
      <alignment horizontal="center" vertical="center"/>
    </xf>
    <xf numFmtId="42" fontId="19" fillId="27" borderId="142" xfId="13" applyFont="1" applyFill="1" applyBorder="1" applyAlignment="1">
      <alignment horizontal="center" vertical="center"/>
    </xf>
    <xf numFmtId="42" fontId="19" fillId="27" borderId="143" xfId="13" applyFont="1" applyFill="1" applyBorder="1" applyAlignment="1">
      <alignment horizontal="center" vertical="center" wrapText="1"/>
    </xf>
    <xf numFmtId="42" fontId="19" fillId="27" borderId="150" xfId="13" applyFont="1" applyFill="1" applyBorder="1" applyAlignment="1">
      <alignment horizontal="center" vertical="center" wrapText="1"/>
    </xf>
    <xf numFmtId="42" fontId="19" fillId="27" borderId="153" xfId="13" applyFont="1" applyFill="1" applyBorder="1" applyAlignment="1">
      <alignment horizontal="center" vertical="center" wrapText="1"/>
    </xf>
    <xf numFmtId="41" fontId="19" fillId="27" borderId="147" xfId="1" applyFont="1" applyFill="1" applyBorder="1" applyAlignment="1">
      <alignment horizontal="center" vertical="center"/>
    </xf>
    <xf numFmtId="41" fontId="19" fillId="27" borderId="148" xfId="1" applyFont="1" applyFill="1" applyBorder="1" applyAlignment="1">
      <alignment horizontal="center" vertical="center"/>
    </xf>
    <xf numFmtId="42" fontId="19" fillId="27" borderId="149" xfId="13" applyFont="1" applyFill="1" applyBorder="1" applyAlignment="1">
      <alignment horizontal="center" vertical="center"/>
    </xf>
    <xf numFmtId="0" fontId="19" fillId="27" borderId="156" xfId="0" applyFont="1" applyFill="1" applyBorder="1" applyAlignment="1">
      <alignment horizontal="center" vertical="center"/>
    </xf>
    <xf numFmtId="0" fontId="19" fillId="27" borderId="157" xfId="0" applyFont="1" applyFill="1" applyBorder="1" applyAlignment="1">
      <alignment horizontal="center" vertical="center"/>
    </xf>
    <xf numFmtId="0" fontId="19" fillId="27" borderId="154" xfId="0" applyFont="1" applyFill="1" applyBorder="1" applyAlignment="1">
      <alignment horizontal="center" vertical="center"/>
    </xf>
    <xf numFmtId="0" fontId="19" fillId="27" borderId="148" xfId="0" applyFont="1" applyFill="1" applyBorder="1" applyAlignment="1">
      <alignment horizontal="center" vertical="center"/>
    </xf>
    <xf numFmtId="41" fontId="19" fillId="16" borderId="26" xfId="0" applyNumberFormat="1" applyFont="1" applyFill="1" applyBorder="1" applyAlignment="1">
      <alignment horizontal="center" vertical="center"/>
    </xf>
    <xf numFmtId="41" fontId="19" fillId="16" borderId="28" xfId="0" applyNumberFormat="1" applyFont="1" applyFill="1" applyBorder="1" applyAlignment="1">
      <alignment horizontal="center" vertical="center"/>
    </xf>
    <xf numFmtId="41" fontId="22" fillId="0" borderId="30" xfId="8" applyNumberFormat="1" applyFont="1" applyBorder="1" applyAlignment="1">
      <alignment horizontal="center" vertical="center"/>
    </xf>
    <xf numFmtId="41" fontId="22" fillId="0" borderId="0" xfId="8" applyNumberFormat="1" applyFont="1" applyAlignment="1">
      <alignment horizontal="center" vertical="center"/>
    </xf>
    <xf numFmtId="41" fontId="22" fillId="6" borderId="26" xfId="8" applyNumberFormat="1" applyFont="1" applyFill="1" applyBorder="1" applyAlignment="1">
      <alignment horizontal="center" vertical="center"/>
    </xf>
    <xf numFmtId="41" fontId="22" fillId="6" borderId="28" xfId="8" applyNumberFormat="1" applyFont="1" applyFill="1" applyBorder="1" applyAlignment="1">
      <alignment horizontal="center" vertical="center"/>
    </xf>
    <xf numFmtId="41" fontId="19" fillId="16" borderId="0" xfId="0" applyNumberFormat="1" applyFont="1" applyFill="1" applyAlignment="1">
      <alignment horizontal="center" vertical="center"/>
    </xf>
    <xf numFmtId="41" fontId="19" fillId="16" borderId="29" xfId="0" applyNumberFormat="1" applyFont="1" applyFill="1" applyBorder="1" applyAlignment="1">
      <alignment horizontal="center" vertical="center"/>
    </xf>
    <xf numFmtId="0" fontId="19" fillId="0" borderId="30" xfId="0" applyFont="1" applyBorder="1" applyAlignment="1">
      <alignment horizontal="center" vertical="center"/>
    </xf>
    <xf numFmtId="0" fontId="19" fillId="0" borderId="0" xfId="0" applyFont="1" applyAlignment="1">
      <alignment horizontal="center" vertical="center"/>
    </xf>
    <xf numFmtId="179" fontId="22" fillId="6" borderId="26" xfId="8" applyNumberFormat="1" applyFont="1" applyFill="1" applyBorder="1" applyAlignment="1">
      <alignment horizontal="center" vertical="center"/>
    </xf>
    <xf numFmtId="179" fontId="22" fillId="6" borderId="43" xfId="8" applyNumberFormat="1" applyFont="1" applyFill="1" applyBorder="1" applyAlignment="1">
      <alignment horizontal="center" vertical="center"/>
    </xf>
    <xf numFmtId="41" fontId="22" fillId="6" borderId="43" xfId="8" applyNumberFormat="1" applyFont="1" applyFill="1" applyBorder="1" applyAlignment="1">
      <alignment horizontal="center" vertical="center"/>
    </xf>
    <xf numFmtId="179" fontId="22" fillId="0" borderId="44" xfId="8" applyNumberFormat="1" applyFont="1" applyBorder="1" applyAlignment="1">
      <alignment horizontal="center" vertical="center"/>
    </xf>
    <xf numFmtId="179" fontId="22" fillId="0" borderId="0" xfId="8" applyNumberFormat="1" applyFont="1" applyAlignment="1">
      <alignment horizontal="center" vertical="center"/>
    </xf>
    <xf numFmtId="41" fontId="22" fillId="0" borderId="44" xfId="8" applyNumberFormat="1" applyFont="1" applyBorder="1" applyAlignment="1">
      <alignment horizontal="center" vertical="center"/>
    </xf>
    <xf numFmtId="179" fontId="22" fillId="6" borderId="28" xfId="8" applyNumberFormat="1" applyFont="1" applyFill="1" applyBorder="1" applyAlignment="1">
      <alignment horizontal="center" vertical="center"/>
    </xf>
    <xf numFmtId="179" fontId="22" fillId="0" borderId="30" xfId="8" applyNumberFormat="1" applyFont="1" applyBorder="1" applyAlignment="1">
      <alignment horizontal="center" vertical="center"/>
    </xf>
    <xf numFmtId="179" fontId="22" fillId="0" borderId="36" xfId="8" applyNumberFormat="1" applyFont="1" applyBorder="1" applyAlignment="1">
      <alignment horizontal="center" vertical="center"/>
    </xf>
    <xf numFmtId="41" fontId="22" fillId="0" borderId="36" xfId="8" applyNumberFormat="1" applyFont="1" applyBorder="1" applyAlignment="1">
      <alignment horizontal="center" vertical="center"/>
    </xf>
    <xf numFmtId="179" fontId="19" fillId="0" borderId="26" xfId="8" applyNumberFormat="1" applyFont="1" applyBorder="1" applyAlignment="1">
      <alignment horizontal="center" vertical="center"/>
    </xf>
    <xf numFmtId="179" fontId="19" fillId="0" borderId="28" xfId="8" applyNumberFormat="1" applyFont="1" applyBorder="1" applyAlignment="1">
      <alignment horizontal="center" vertical="center"/>
    </xf>
    <xf numFmtId="41" fontId="19" fillId="0" borderId="26" xfId="8" applyNumberFormat="1" applyFont="1" applyBorder="1" applyAlignment="1">
      <alignment horizontal="center" vertical="center"/>
    </xf>
    <xf numFmtId="41" fontId="19" fillId="0" borderId="28" xfId="8" applyNumberFormat="1" applyFont="1" applyBorder="1" applyAlignment="1">
      <alignment horizontal="center" vertical="center"/>
    </xf>
    <xf numFmtId="179" fontId="22" fillId="8" borderId="26" xfId="8" applyNumberFormat="1" applyFont="1" applyFill="1" applyBorder="1" applyAlignment="1">
      <alignment horizontal="center" vertical="center"/>
    </xf>
    <xf numFmtId="179" fontId="22" fillId="8" borderId="28" xfId="8" applyNumberFormat="1" applyFont="1" applyFill="1" applyBorder="1" applyAlignment="1">
      <alignment horizontal="center" vertical="center"/>
    </xf>
    <xf numFmtId="41" fontId="22" fillId="8" borderId="26" xfId="8" applyNumberFormat="1" applyFont="1" applyFill="1" applyBorder="1" applyAlignment="1">
      <alignment horizontal="center" vertical="center"/>
    </xf>
    <xf numFmtId="41" fontId="22" fillId="8" borderId="28" xfId="8" applyNumberFormat="1" applyFont="1" applyFill="1" applyBorder="1" applyAlignment="1">
      <alignment horizontal="center" vertical="center"/>
    </xf>
    <xf numFmtId="179" fontId="22" fillId="9" borderId="26" xfId="8" applyNumberFormat="1" applyFont="1" applyFill="1" applyBorder="1" applyAlignment="1">
      <alignment horizontal="center" vertical="center"/>
    </xf>
    <xf numFmtId="179" fontId="22" fillId="9" borderId="28" xfId="8" applyNumberFormat="1" applyFont="1" applyFill="1" applyBorder="1" applyAlignment="1">
      <alignment horizontal="center" vertical="center"/>
    </xf>
    <xf numFmtId="41" fontId="22" fillId="9" borderId="26" xfId="8" applyNumberFormat="1" applyFont="1" applyFill="1" applyBorder="1" applyAlignment="1">
      <alignment horizontal="center" vertical="center"/>
    </xf>
    <xf numFmtId="41" fontId="22" fillId="9" borderId="28" xfId="8" applyNumberFormat="1" applyFont="1" applyFill="1" applyBorder="1" applyAlignment="1">
      <alignment horizontal="center" vertical="center"/>
    </xf>
    <xf numFmtId="179" fontId="22" fillId="10" borderId="26" xfId="8" applyNumberFormat="1" applyFont="1" applyFill="1" applyBorder="1" applyAlignment="1">
      <alignment horizontal="center" vertical="center"/>
    </xf>
    <xf numFmtId="179" fontId="22" fillId="10" borderId="28" xfId="8" applyNumberFormat="1" applyFont="1" applyFill="1" applyBorder="1" applyAlignment="1">
      <alignment horizontal="center" vertical="center"/>
    </xf>
    <xf numFmtId="41" fontId="22" fillId="10" borderId="26" xfId="8" applyNumberFormat="1" applyFont="1" applyFill="1" applyBorder="1" applyAlignment="1">
      <alignment horizontal="center" vertical="center"/>
    </xf>
    <xf numFmtId="41" fontId="22" fillId="10" borderId="28" xfId="8" applyNumberFormat="1" applyFont="1" applyFill="1" applyBorder="1" applyAlignment="1">
      <alignment horizontal="center" vertical="center"/>
    </xf>
    <xf numFmtId="179" fontId="22" fillId="5" borderId="26" xfId="8" applyNumberFormat="1" applyFont="1" applyFill="1" applyBorder="1" applyAlignment="1">
      <alignment horizontal="center" vertical="center"/>
    </xf>
    <xf numFmtId="179" fontId="22" fillId="5" borderId="28" xfId="8" applyNumberFormat="1" applyFont="1" applyFill="1" applyBorder="1" applyAlignment="1">
      <alignment horizontal="center" vertical="center"/>
    </xf>
    <xf numFmtId="41" fontId="22" fillId="5" borderId="26" xfId="8" applyNumberFormat="1" applyFont="1" applyFill="1" applyBorder="1" applyAlignment="1">
      <alignment horizontal="center" vertical="center"/>
    </xf>
    <xf numFmtId="41" fontId="22" fillId="5" borderId="28" xfId="8" applyNumberFormat="1" applyFont="1" applyFill="1" applyBorder="1" applyAlignment="1">
      <alignment horizontal="center" vertical="center"/>
    </xf>
    <xf numFmtId="179" fontId="22" fillId="6" borderId="26" xfId="9" applyNumberFormat="1" applyFont="1" applyFill="1" applyBorder="1" applyAlignment="1">
      <alignment horizontal="center" vertical="center"/>
    </xf>
    <xf numFmtId="179" fontId="22" fillId="6" borderId="28" xfId="9" applyNumberFormat="1" applyFont="1" applyFill="1" applyBorder="1" applyAlignment="1">
      <alignment horizontal="center" vertical="center"/>
    </xf>
    <xf numFmtId="41" fontId="22" fillId="6" borderId="26" xfId="9" applyFont="1" applyFill="1" applyBorder="1" applyAlignment="1">
      <alignment horizontal="center" vertical="center"/>
    </xf>
    <xf numFmtId="41" fontId="22" fillId="6" borderId="28" xfId="9" applyFont="1" applyFill="1" applyBorder="1" applyAlignment="1">
      <alignment horizontal="center" vertical="center"/>
    </xf>
    <xf numFmtId="179" fontId="22" fillId="6" borderId="26" xfId="8" quotePrefix="1" applyNumberFormat="1" applyFont="1" applyFill="1" applyBorder="1" applyAlignment="1">
      <alignment horizontal="center" vertical="center"/>
    </xf>
    <xf numFmtId="179" fontId="22" fillId="6" borderId="28" xfId="8" quotePrefix="1" applyNumberFormat="1" applyFont="1" applyFill="1" applyBorder="1" applyAlignment="1">
      <alignment horizontal="center" vertical="center"/>
    </xf>
    <xf numFmtId="179" fontId="19" fillId="3" borderId="26" xfId="8" applyNumberFormat="1" applyFont="1" applyFill="1" applyBorder="1" applyAlignment="1">
      <alignment horizontal="center" vertical="center"/>
    </xf>
    <xf numFmtId="179" fontId="19" fillId="3" borderId="28" xfId="8" applyNumberFormat="1" applyFont="1" applyFill="1" applyBorder="1" applyAlignment="1">
      <alignment horizontal="center" vertical="center"/>
    </xf>
    <xf numFmtId="41" fontId="19" fillId="3" borderId="26" xfId="8" applyNumberFormat="1" applyFont="1" applyFill="1" applyBorder="1" applyAlignment="1">
      <alignment horizontal="center" vertical="center"/>
    </xf>
    <xf numFmtId="41" fontId="19" fillId="3" borderId="28" xfId="8" applyNumberFormat="1" applyFont="1" applyFill="1" applyBorder="1" applyAlignment="1">
      <alignment horizontal="center" vertical="center"/>
    </xf>
    <xf numFmtId="179" fontId="22" fillId="0" borderId="26" xfId="5" applyNumberFormat="1" applyFont="1" applyBorder="1" applyAlignment="1">
      <alignment horizontal="center" vertical="center"/>
    </xf>
    <xf numFmtId="179" fontId="22" fillId="0" borderId="28" xfId="5" applyNumberFormat="1" applyFont="1" applyBorder="1" applyAlignment="1">
      <alignment horizontal="center" vertical="center"/>
    </xf>
    <xf numFmtId="41" fontId="19" fillId="0" borderId="26" xfId="0" applyNumberFormat="1" applyFont="1" applyBorder="1" applyAlignment="1">
      <alignment horizontal="center" vertical="top" textRotation="255"/>
    </xf>
    <xf numFmtId="41" fontId="19" fillId="0" borderId="27" xfId="0" applyNumberFormat="1" applyFont="1" applyBorder="1" applyAlignment="1">
      <alignment horizontal="center" vertical="top" textRotation="255"/>
    </xf>
    <xf numFmtId="41" fontId="19" fillId="0" borderId="28" xfId="0" applyNumberFormat="1" applyFont="1" applyBorder="1" applyAlignment="1">
      <alignment horizontal="center" vertical="top" textRotation="255"/>
    </xf>
    <xf numFmtId="179" fontId="19" fillId="0" borderId="26" xfId="0" applyNumberFormat="1" applyFont="1" applyBorder="1" applyAlignment="1">
      <alignment horizontal="center" vertical="center"/>
    </xf>
    <xf numFmtId="179" fontId="19" fillId="0" borderId="28" xfId="0" applyNumberFormat="1" applyFont="1" applyBorder="1" applyAlignment="1">
      <alignment horizontal="center" vertical="center"/>
    </xf>
    <xf numFmtId="41" fontId="19" fillId="0" borderId="26" xfId="0" applyNumberFormat="1" applyFont="1" applyBorder="1" applyAlignment="1">
      <alignment horizontal="center" vertical="center"/>
    </xf>
    <xf numFmtId="41" fontId="19" fillId="0" borderId="28" xfId="0" applyNumberFormat="1" applyFont="1" applyBorder="1" applyAlignment="1">
      <alignment horizontal="center" vertical="center"/>
    </xf>
    <xf numFmtId="41" fontId="19" fillId="0" borderId="26" xfId="0" applyNumberFormat="1" applyFont="1" applyBorder="1" applyAlignment="1">
      <alignment horizontal="center" vertical="center" textRotation="255" wrapText="1"/>
    </xf>
    <xf numFmtId="41" fontId="19" fillId="0" borderId="27" xfId="0" applyNumberFormat="1" applyFont="1" applyBorder="1" applyAlignment="1">
      <alignment horizontal="center" vertical="center" textRotation="255" wrapText="1"/>
    </xf>
    <xf numFmtId="41" fontId="19" fillId="0" borderId="28" xfId="0" applyNumberFormat="1" applyFont="1" applyBorder="1" applyAlignment="1">
      <alignment horizontal="center" vertical="center" textRotation="255" wrapText="1"/>
    </xf>
    <xf numFmtId="41" fontId="19" fillId="0" borderId="26" xfId="0" applyNumberFormat="1" applyFont="1" applyBorder="1" applyAlignment="1">
      <alignment horizontal="center" vertical="center" textRotation="255"/>
    </xf>
    <xf numFmtId="41" fontId="19" fillId="0" borderId="27" xfId="0" applyNumberFormat="1" applyFont="1" applyBorder="1" applyAlignment="1">
      <alignment horizontal="center" vertical="center" textRotation="255"/>
    </xf>
    <xf numFmtId="41" fontId="19" fillId="0" borderId="28" xfId="0" applyNumberFormat="1" applyFont="1" applyBorder="1" applyAlignment="1">
      <alignment horizontal="center" vertical="center" textRotation="255"/>
    </xf>
    <xf numFmtId="41" fontId="31" fillId="17" borderId="0" xfId="0" applyNumberFormat="1" applyFont="1" applyFill="1" applyAlignment="1">
      <alignment horizontal="center" vertical="center"/>
    </xf>
    <xf numFmtId="41" fontId="31" fillId="16" borderId="0" xfId="0" applyNumberFormat="1" applyFont="1" applyFill="1" applyAlignment="1">
      <alignment horizontal="center" vertical="center"/>
    </xf>
    <xf numFmtId="179" fontId="31" fillId="0" borderId="26" xfId="0" applyNumberFormat="1" applyFont="1" applyBorder="1" applyAlignment="1">
      <alignment horizontal="center" vertical="center"/>
    </xf>
    <xf numFmtId="179" fontId="31" fillId="0" borderId="28" xfId="0" applyNumberFormat="1" applyFont="1" applyBorder="1" applyAlignment="1">
      <alignment horizontal="center" vertical="center"/>
    </xf>
    <xf numFmtId="41" fontId="31" fillId="0" borderId="26" xfId="0" applyNumberFormat="1" applyFont="1" applyBorder="1" applyAlignment="1">
      <alignment horizontal="center" vertical="center"/>
    </xf>
    <xf numFmtId="41" fontId="31" fillId="0" borderId="28" xfId="0" applyNumberFormat="1" applyFont="1" applyBorder="1" applyAlignment="1">
      <alignment horizontal="center" vertical="center"/>
    </xf>
    <xf numFmtId="17" fontId="34" fillId="7" borderId="0" xfId="0" applyNumberFormat="1" applyFont="1" applyFill="1" applyAlignment="1">
      <alignment horizontal="center" vertical="center"/>
    </xf>
    <xf numFmtId="41" fontId="34" fillId="7" borderId="0" xfId="0" applyNumberFormat="1" applyFont="1" applyFill="1" applyAlignment="1">
      <alignment horizontal="center" vertical="center"/>
    </xf>
    <xf numFmtId="41" fontId="31" fillId="0" borderId="26" xfId="0" applyNumberFormat="1" applyFont="1" applyBorder="1" applyAlignment="1">
      <alignment horizontal="center" vertical="center" textRotation="255"/>
    </xf>
    <xf numFmtId="41" fontId="31" fillId="0" borderId="27" xfId="0" applyNumberFormat="1" applyFont="1" applyBorder="1" applyAlignment="1">
      <alignment horizontal="center" vertical="center" textRotation="255"/>
    </xf>
    <xf numFmtId="41" fontId="31" fillId="0" borderId="28" xfId="0" applyNumberFormat="1" applyFont="1" applyBorder="1" applyAlignment="1">
      <alignment horizontal="center" vertical="center" textRotation="255"/>
    </xf>
    <xf numFmtId="0" fontId="31" fillId="0" borderId="30" xfId="0" applyFont="1" applyBorder="1" applyAlignment="1">
      <alignment horizontal="center" vertical="center"/>
    </xf>
    <xf numFmtId="0" fontId="31" fillId="0" borderId="0" xfId="0" applyFont="1" applyAlignment="1">
      <alignment horizontal="center" vertical="center"/>
    </xf>
    <xf numFmtId="179" fontId="33" fillId="6" borderId="30" xfId="8" applyNumberFormat="1" applyFont="1" applyFill="1" applyBorder="1" applyAlignment="1">
      <alignment horizontal="center" vertical="center"/>
    </xf>
    <xf numFmtId="179" fontId="33" fillId="6" borderId="0" xfId="8" applyNumberFormat="1" applyFont="1" applyFill="1" applyAlignment="1">
      <alignment horizontal="center" vertical="center"/>
    </xf>
    <xf numFmtId="41" fontId="33" fillId="6" borderId="26" xfId="8" applyNumberFormat="1" applyFont="1" applyFill="1" applyBorder="1" applyAlignment="1">
      <alignment horizontal="center" vertical="center"/>
    </xf>
    <xf numFmtId="41" fontId="33" fillId="6" borderId="28" xfId="8" applyNumberFormat="1" applyFont="1" applyFill="1" applyBorder="1" applyAlignment="1">
      <alignment horizontal="center" vertical="center"/>
    </xf>
    <xf numFmtId="41" fontId="33" fillId="6" borderId="42" xfId="8" applyNumberFormat="1" applyFont="1" applyFill="1" applyBorder="1" applyAlignment="1">
      <alignment horizontal="center" vertical="center"/>
    </xf>
    <xf numFmtId="41" fontId="33" fillId="6" borderId="29" xfId="8" applyNumberFormat="1" applyFont="1" applyFill="1" applyBorder="1" applyAlignment="1">
      <alignment horizontal="center" vertical="center"/>
    </xf>
    <xf numFmtId="41" fontId="33" fillId="6" borderId="27" xfId="8" applyNumberFormat="1" applyFont="1" applyFill="1" applyBorder="1" applyAlignment="1">
      <alignment horizontal="center" vertical="center"/>
    </xf>
    <xf numFmtId="41" fontId="31" fillId="0" borderId="26" xfId="0" applyNumberFormat="1" applyFont="1" applyBorder="1" applyAlignment="1">
      <alignment horizontal="center" vertical="center" textRotation="255" wrapText="1"/>
    </xf>
    <xf numFmtId="41" fontId="31" fillId="0" borderId="27" xfId="0" applyNumberFormat="1" applyFont="1" applyBorder="1" applyAlignment="1">
      <alignment horizontal="center" vertical="center" textRotation="255" wrapText="1"/>
    </xf>
    <xf numFmtId="41" fontId="31" fillId="0" borderId="28" xfId="0" applyNumberFormat="1" applyFont="1" applyBorder="1" applyAlignment="1">
      <alignment horizontal="center" vertical="center" textRotation="255" wrapText="1"/>
    </xf>
    <xf numFmtId="179" fontId="31" fillId="0" borderId="26" xfId="8" applyNumberFormat="1" applyFont="1" applyBorder="1" applyAlignment="1">
      <alignment horizontal="center" vertical="center"/>
    </xf>
    <xf numFmtId="179" fontId="31" fillId="0" borderId="28" xfId="8" applyNumberFormat="1" applyFont="1" applyBorder="1" applyAlignment="1">
      <alignment horizontal="center" vertical="center"/>
    </xf>
    <xf numFmtId="41" fontId="31" fillId="0" borderId="26" xfId="8" applyNumberFormat="1" applyFont="1" applyBorder="1" applyAlignment="1">
      <alignment horizontal="center" vertical="center"/>
    </xf>
    <xf numFmtId="41" fontId="31" fillId="0" borderId="28" xfId="8" applyNumberFormat="1" applyFont="1" applyBorder="1" applyAlignment="1">
      <alignment horizontal="center" vertical="center"/>
    </xf>
    <xf numFmtId="41" fontId="31" fillId="16" borderId="41" xfId="0" applyNumberFormat="1" applyFont="1" applyFill="1" applyBorder="1" applyAlignment="1">
      <alignment horizontal="center" vertical="center"/>
    </xf>
    <xf numFmtId="41" fontId="31" fillId="16" borderId="30" xfId="0" applyNumberFormat="1" applyFont="1" applyFill="1" applyBorder="1" applyAlignment="1">
      <alignment horizontal="center" vertical="center"/>
    </xf>
    <xf numFmtId="41" fontId="31" fillId="16" borderId="42" xfId="0" applyNumberFormat="1" applyFont="1" applyFill="1" applyBorder="1" applyAlignment="1">
      <alignment horizontal="center" vertical="center"/>
    </xf>
    <xf numFmtId="179" fontId="33" fillId="6" borderId="26" xfId="8" applyNumberFormat="1" applyFont="1" applyFill="1" applyBorder="1" applyAlignment="1">
      <alignment horizontal="center" vertical="center"/>
    </xf>
    <xf numFmtId="179" fontId="33" fillId="6" borderId="28" xfId="8" applyNumberFormat="1" applyFont="1" applyFill="1" applyBorder="1" applyAlignment="1">
      <alignment horizontal="center" vertical="center"/>
    </xf>
    <xf numFmtId="179" fontId="33" fillId="8" borderId="26" xfId="8" applyNumberFormat="1" applyFont="1" applyFill="1" applyBorder="1" applyAlignment="1">
      <alignment horizontal="center" vertical="center"/>
    </xf>
    <xf numFmtId="179" fontId="33" fillId="8" borderId="28" xfId="8" applyNumberFormat="1" applyFont="1" applyFill="1" applyBorder="1" applyAlignment="1">
      <alignment horizontal="center" vertical="center"/>
    </xf>
    <xf numFmtId="41" fontId="33" fillId="8" borderId="26" xfId="8" applyNumberFormat="1" applyFont="1" applyFill="1" applyBorder="1" applyAlignment="1">
      <alignment horizontal="center" vertical="center"/>
    </xf>
    <xf numFmtId="41" fontId="33" fillId="8" borderId="28" xfId="8" applyNumberFormat="1" applyFont="1" applyFill="1" applyBorder="1" applyAlignment="1">
      <alignment horizontal="center" vertical="center"/>
    </xf>
    <xf numFmtId="179" fontId="33" fillId="9" borderId="26" xfId="8" applyNumberFormat="1" applyFont="1" applyFill="1" applyBorder="1" applyAlignment="1">
      <alignment horizontal="center" vertical="center"/>
    </xf>
    <xf numFmtId="179" fontId="33" fillId="9" borderId="28" xfId="8" applyNumberFormat="1" applyFont="1" applyFill="1" applyBorder="1" applyAlignment="1">
      <alignment horizontal="center" vertical="center"/>
    </xf>
    <xf numFmtId="41" fontId="33" fillId="9" borderId="26" xfId="8" applyNumberFormat="1" applyFont="1" applyFill="1" applyBorder="1" applyAlignment="1">
      <alignment horizontal="center" vertical="center"/>
    </xf>
    <xf numFmtId="41" fontId="33" fillId="9" borderId="28" xfId="8" applyNumberFormat="1" applyFont="1" applyFill="1" applyBorder="1" applyAlignment="1">
      <alignment horizontal="center" vertical="center"/>
    </xf>
    <xf numFmtId="179" fontId="33" fillId="10" borderId="26" xfId="8" applyNumberFormat="1" applyFont="1" applyFill="1" applyBorder="1" applyAlignment="1">
      <alignment horizontal="center" vertical="center"/>
    </xf>
    <xf numFmtId="179" fontId="33" fillId="10" borderId="28" xfId="8" applyNumberFormat="1" applyFont="1" applyFill="1" applyBorder="1" applyAlignment="1">
      <alignment horizontal="center" vertical="center"/>
    </xf>
    <xf numFmtId="41" fontId="33" fillId="10" borderId="26" xfId="8" applyNumberFormat="1" applyFont="1" applyFill="1" applyBorder="1" applyAlignment="1">
      <alignment horizontal="center" vertical="center"/>
    </xf>
    <xf numFmtId="41" fontId="33" fillId="10" borderId="28" xfId="8" applyNumberFormat="1" applyFont="1" applyFill="1" applyBorder="1" applyAlignment="1">
      <alignment horizontal="center" vertical="center"/>
    </xf>
    <xf numFmtId="179" fontId="33" fillId="5" borderId="26" xfId="8" applyNumberFormat="1" applyFont="1" applyFill="1" applyBorder="1" applyAlignment="1">
      <alignment horizontal="center" vertical="center"/>
    </xf>
    <xf numFmtId="179" fontId="33" fillId="5" borderId="28" xfId="8" applyNumberFormat="1" applyFont="1" applyFill="1" applyBorder="1" applyAlignment="1">
      <alignment horizontal="center" vertical="center"/>
    </xf>
    <xf numFmtId="41" fontId="33" fillId="5" borderId="26" xfId="8" applyNumberFormat="1" applyFont="1" applyFill="1" applyBorder="1" applyAlignment="1">
      <alignment horizontal="center" vertical="center"/>
    </xf>
    <xf numFmtId="41" fontId="33" fillId="5" borderId="28" xfId="8" applyNumberFormat="1" applyFont="1" applyFill="1" applyBorder="1" applyAlignment="1">
      <alignment horizontal="center" vertical="center"/>
    </xf>
    <xf numFmtId="179" fontId="33" fillId="6" borderId="26" xfId="9" applyNumberFormat="1" applyFont="1" applyFill="1" applyBorder="1" applyAlignment="1">
      <alignment horizontal="center" vertical="center"/>
    </xf>
    <xf numFmtId="179" fontId="33" fillId="6" borderId="28" xfId="9" applyNumberFormat="1" applyFont="1" applyFill="1" applyBorder="1" applyAlignment="1">
      <alignment horizontal="center" vertical="center"/>
    </xf>
    <xf numFmtId="41" fontId="33" fillId="6" borderId="26" xfId="9" applyFont="1" applyFill="1" applyBorder="1" applyAlignment="1">
      <alignment horizontal="center" vertical="center"/>
    </xf>
    <xf numFmtId="41" fontId="33" fillId="6" borderId="28" xfId="9" applyFont="1" applyFill="1" applyBorder="1" applyAlignment="1">
      <alignment horizontal="center" vertical="center"/>
    </xf>
    <xf numFmtId="179" fontId="31" fillId="3" borderId="26" xfId="8" applyNumberFormat="1" applyFont="1" applyFill="1" applyBorder="1" applyAlignment="1">
      <alignment horizontal="center" vertical="center"/>
    </xf>
    <xf numFmtId="179" fontId="31" fillId="3" borderId="28" xfId="8" applyNumberFormat="1" applyFont="1" applyFill="1" applyBorder="1" applyAlignment="1">
      <alignment horizontal="center" vertical="center"/>
    </xf>
    <xf numFmtId="41" fontId="31" fillId="3" borderId="26" xfId="8" applyNumberFormat="1" applyFont="1" applyFill="1" applyBorder="1" applyAlignment="1">
      <alignment horizontal="center" vertical="center"/>
    </xf>
    <xf numFmtId="41" fontId="31" fillId="3" borderId="28" xfId="8" applyNumberFormat="1" applyFont="1" applyFill="1" applyBorder="1" applyAlignment="1">
      <alignment horizontal="center" vertical="center"/>
    </xf>
    <xf numFmtId="179" fontId="33" fillId="6" borderId="26" xfId="8" quotePrefix="1" applyNumberFormat="1" applyFont="1" applyFill="1" applyBorder="1" applyAlignment="1">
      <alignment horizontal="center" vertical="center"/>
    </xf>
    <xf numFmtId="179" fontId="33" fillId="6" borderId="28" xfId="8" quotePrefix="1" applyNumberFormat="1" applyFont="1" applyFill="1" applyBorder="1" applyAlignment="1">
      <alignment horizontal="center" vertical="center"/>
    </xf>
    <xf numFmtId="179" fontId="33" fillId="0" borderId="26" xfId="5" applyNumberFormat="1" applyFont="1" applyBorder="1" applyAlignment="1">
      <alignment horizontal="center" vertical="center"/>
    </xf>
    <xf numFmtId="179" fontId="33" fillId="0" borderId="28" xfId="5" applyNumberFormat="1" applyFont="1" applyBorder="1" applyAlignment="1">
      <alignment horizontal="center" vertical="center"/>
    </xf>
    <xf numFmtId="41" fontId="31" fillId="0" borderId="26" xfId="0" applyNumberFormat="1" applyFont="1" applyBorder="1" applyAlignment="1">
      <alignment horizontal="center" vertical="top" textRotation="255"/>
    </xf>
    <xf numFmtId="41" fontId="31" fillId="0" borderId="27" xfId="0" applyNumberFormat="1" applyFont="1" applyBorder="1" applyAlignment="1">
      <alignment horizontal="center" vertical="top" textRotation="255"/>
    </xf>
    <xf numFmtId="41" fontId="31" fillId="0" borderId="28" xfId="0" applyNumberFormat="1" applyFont="1" applyBorder="1" applyAlignment="1">
      <alignment horizontal="center" vertical="top" textRotation="255"/>
    </xf>
  </cellXfs>
  <cellStyles count="14">
    <cellStyle name="백분율" xfId="10" builtinId="5"/>
    <cellStyle name="쉼표 [0]" xfId="1" builtinId="6"/>
    <cellStyle name="쉼표 [0] 10" xfId="5" xr:uid="{B3DE5662-9D0E-4AD3-8770-919AD191ED13}"/>
    <cellStyle name="쉼표 [0] 2" xfId="3" xr:uid="{BDA7113D-13EF-47AC-836C-FC9A9CAB8EB8}"/>
    <cellStyle name="쉼표 [0] 3" xfId="12" xr:uid="{2A558AEF-8785-461D-B74C-A4B0E72176EB}"/>
    <cellStyle name="쉼표 [0] 4" xfId="9" xr:uid="{37989F44-4B7D-4F75-BFDD-C79DA067DC86}"/>
    <cellStyle name="통화 [0]" xfId="13" builtinId="7"/>
    <cellStyle name="통화 [0] 2" xfId="4" xr:uid="{DD564202-B447-49F5-A1E1-D8A33B60CEC8}"/>
    <cellStyle name="표준" xfId="0" builtinId="0"/>
    <cellStyle name="표준 10" xfId="2" xr:uid="{00000000-0005-0000-0000-000003000000}"/>
    <cellStyle name="표준 2" xfId="6" xr:uid="{F59AD91A-08AF-46D9-847F-DD74B0CAD1DB}"/>
    <cellStyle name="표준 3" xfId="8" xr:uid="{AC98F242-84DF-4C4A-AC89-7020E157F651}"/>
    <cellStyle name="표준 4" xfId="11" xr:uid="{681B8EAB-C919-4F0E-B53E-3DACCAC1B277}"/>
    <cellStyle name="표준_발주서" xfId="7" xr:uid="{7927BE95-26F7-4AA0-A5E4-A095D4DDC889}"/>
  </cellStyles>
  <dxfs count="61">
    <dxf>
      <font>
        <color rgb="FF0070C0"/>
      </font>
    </dxf>
    <dxf>
      <font>
        <color rgb="FFFF0000"/>
      </font>
    </dxf>
    <dxf>
      <font>
        <color rgb="FF0070C0"/>
      </font>
    </dxf>
    <dxf>
      <font>
        <color rgb="FFFF0000"/>
      </font>
    </dxf>
    <dxf>
      <font>
        <color rgb="FF9C0006"/>
      </font>
      <fill>
        <patternFill>
          <bgColor rgb="FFFFC7CE"/>
        </patternFill>
      </fill>
    </dxf>
    <dxf>
      <font>
        <color rgb="FF0070C0"/>
      </font>
    </dxf>
    <dxf>
      <font>
        <color rgb="FFFF0000"/>
      </font>
    </dxf>
    <dxf>
      <font>
        <color rgb="FF0070C0"/>
      </font>
    </dxf>
    <dxf>
      <font>
        <color rgb="FFFF0000"/>
      </font>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FF0000"/>
      </font>
    </dxf>
    <dxf>
      <font>
        <color rgb="FF9C0006"/>
      </font>
      <fill>
        <patternFill>
          <bgColor rgb="FFFFC7CE"/>
        </patternFill>
      </fill>
    </dxf>
    <dxf>
      <font>
        <color theme="0"/>
      </font>
      <fill>
        <patternFill>
          <bgColor theme="1"/>
        </patternFill>
      </fill>
    </dxf>
    <dxf>
      <font>
        <color theme="0"/>
      </font>
      <fill>
        <patternFill>
          <bgColor theme="1" tint="4.9989318521683403E-2"/>
        </patternFill>
      </fill>
    </dxf>
    <dxf>
      <font>
        <color theme="0"/>
      </font>
      <fill>
        <patternFill>
          <bgColor theme="1"/>
        </patternFill>
      </fill>
    </dxf>
    <dxf>
      <font>
        <color theme="0"/>
      </font>
      <fill>
        <patternFill>
          <bgColor theme="1" tint="4.9989318521683403E-2"/>
        </patternFill>
      </fill>
    </dxf>
    <dxf>
      <font>
        <color theme="0"/>
      </font>
      <fill>
        <patternFill>
          <bgColor theme="1"/>
        </patternFill>
      </fill>
    </dxf>
    <dxf>
      <font>
        <color theme="0"/>
      </font>
      <fill>
        <patternFill>
          <bgColor theme="1" tint="4.9989318521683403E-2"/>
        </patternFill>
      </fill>
    </dxf>
    <dxf>
      <font>
        <color theme="0"/>
      </font>
      <fill>
        <patternFill>
          <bgColor theme="1"/>
        </patternFill>
      </fill>
    </dxf>
    <dxf>
      <font>
        <color theme="0"/>
      </font>
      <fill>
        <patternFill>
          <bgColor theme="1" tint="4.9989318521683403E-2"/>
        </patternFill>
      </fill>
    </dxf>
    <dxf>
      <font>
        <color theme="0"/>
      </font>
      <fill>
        <patternFill>
          <bgColor theme="1"/>
        </patternFill>
      </fill>
    </dxf>
    <dxf>
      <font>
        <color theme="0"/>
      </font>
      <fill>
        <patternFill>
          <bgColor theme="1" tint="4.9989318521683403E-2"/>
        </patternFill>
      </fill>
    </dxf>
    <dxf>
      <font>
        <color rgb="FF0070C0"/>
      </font>
    </dxf>
    <dxf>
      <font>
        <color rgb="FFFF0000"/>
      </font>
    </dxf>
    <dxf>
      <font>
        <color rgb="FF0070C0"/>
      </font>
    </dxf>
    <dxf>
      <font>
        <color rgb="FFFF0000"/>
      </font>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b val="0"/>
        <i val="0"/>
        <color theme="0"/>
      </font>
      <fill>
        <patternFill>
          <bgColor theme="1"/>
        </patternFill>
      </fill>
      <border>
        <left/>
        <right/>
        <top/>
        <bottom/>
      </border>
    </dxf>
    <dxf>
      <font>
        <color theme="0"/>
      </font>
      <fill>
        <patternFill>
          <bgColor theme="1"/>
        </patternFill>
      </fill>
      <border>
        <left/>
        <right/>
        <top/>
        <bottom/>
      </border>
    </dxf>
    <dxf>
      <font>
        <b val="0"/>
        <i val="0"/>
        <color theme="0"/>
      </font>
      <fill>
        <patternFill>
          <bgColor theme="1"/>
        </patternFill>
      </fill>
      <border>
        <left/>
        <right/>
        <top/>
        <bottom/>
      </border>
    </dxf>
    <dxf>
      <font>
        <color theme="0"/>
      </font>
      <fill>
        <patternFill>
          <bgColor theme="1"/>
        </patternFill>
      </fill>
      <border>
        <left/>
        <right/>
        <top/>
        <bottom/>
      </border>
    </dxf>
    <dxf>
      <font>
        <b val="0"/>
        <i val="0"/>
        <color theme="0"/>
      </font>
      <fill>
        <patternFill>
          <bgColor theme="1"/>
        </patternFill>
      </fill>
      <border>
        <left/>
        <right/>
        <top/>
        <bottom/>
      </border>
    </dxf>
    <dxf>
      <font>
        <color theme="0"/>
      </font>
      <fill>
        <patternFill>
          <bgColor theme="1"/>
        </patternFill>
      </fill>
      <border>
        <left/>
        <right/>
        <top/>
        <bottom/>
      </border>
    </dxf>
    <dxf>
      <font>
        <b val="0"/>
        <i val="0"/>
        <color theme="0"/>
      </font>
      <fill>
        <patternFill>
          <bgColor theme="1"/>
        </patternFill>
      </fill>
      <border>
        <left/>
        <right/>
        <top/>
        <bottom/>
      </border>
    </dxf>
    <dxf>
      <font>
        <color theme="0"/>
      </font>
      <fill>
        <patternFill>
          <bgColor theme="1"/>
        </patternFill>
      </fill>
      <border>
        <left/>
        <right/>
        <top/>
        <bottom/>
      </border>
    </dxf>
    <dxf>
      <font>
        <b val="0"/>
        <i val="0"/>
        <color theme="0"/>
      </font>
      <fill>
        <patternFill>
          <bgColor theme="1"/>
        </patternFill>
      </fill>
      <border>
        <left/>
        <right/>
        <top/>
        <bottom/>
      </border>
    </dxf>
    <dxf>
      <font>
        <color theme="0"/>
      </font>
      <fill>
        <patternFill>
          <bgColor theme="1"/>
        </patternFill>
      </fill>
      <border>
        <left/>
        <right/>
        <top/>
        <bottom/>
      </border>
    </dxf>
    <dxf>
      <font>
        <b val="0"/>
        <i val="0"/>
        <color theme="0"/>
      </font>
      <fill>
        <patternFill>
          <bgColor theme="1"/>
        </patternFill>
      </fill>
      <border>
        <left/>
        <right/>
        <top/>
        <bottom/>
      </border>
    </dxf>
    <dxf>
      <font>
        <color theme="0"/>
      </font>
      <fill>
        <patternFill>
          <bgColor theme="1"/>
        </patternFill>
      </fill>
      <border>
        <left/>
        <right/>
        <top/>
        <bottom/>
      </border>
    </dxf>
    <dxf>
      <font>
        <b val="0"/>
        <i val="0"/>
        <color theme="0"/>
      </font>
      <fill>
        <patternFill>
          <bgColor theme="1"/>
        </patternFill>
      </fill>
      <border>
        <left/>
        <right/>
        <top/>
        <bottom/>
      </border>
    </dxf>
    <dxf>
      <font>
        <color theme="0"/>
      </font>
      <fill>
        <patternFill>
          <bgColor theme="1"/>
        </patternFill>
      </fill>
      <border>
        <left/>
        <right/>
        <top/>
        <bottom/>
      </border>
    </dxf>
    <dxf>
      <font>
        <b val="0"/>
        <i val="0"/>
        <color theme="0"/>
      </font>
      <fill>
        <patternFill>
          <bgColor theme="1"/>
        </patternFill>
      </fill>
      <border>
        <left/>
        <right/>
        <top/>
        <bottom/>
      </border>
    </dxf>
    <dxf>
      <font>
        <color theme="0"/>
      </font>
      <fill>
        <patternFill>
          <bgColor theme="1"/>
        </patternFill>
      </fill>
      <border>
        <left/>
        <right/>
        <top/>
        <bottom/>
      </border>
    </dxf>
    <dxf>
      <font>
        <b val="0"/>
        <i val="0"/>
        <color theme="0"/>
      </font>
      <fill>
        <patternFill>
          <bgColor theme="1"/>
        </patternFill>
      </fill>
      <border>
        <left/>
        <right/>
        <top/>
        <bottom/>
      </border>
    </dxf>
    <dxf>
      <font>
        <color theme="0"/>
      </font>
      <fill>
        <patternFill>
          <bgColor theme="1"/>
        </patternFill>
      </fill>
      <border>
        <left/>
        <right/>
        <top/>
        <bottom/>
      </border>
    </dxf>
    <dxf>
      <font>
        <b val="0"/>
        <i val="0"/>
        <color theme="0"/>
      </font>
      <fill>
        <patternFill>
          <bgColor theme="1"/>
        </patternFill>
      </fill>
      <border>
        <left/>
        <right/>
        <top/>
        <bottom/>
      </border>
    </dxf>
    <dxf>
      <font>
        <color theme="0"/>
      </font>
      <fill>
        <patternFill>
          <bgColor theme="1"/>
        </patternFill>
      </fill>
      <border>
        <left/>
        <right/>
        <top/>
        <bottom/>
      </border>
    </dxf>
    <dxf>
      <font>
        <b val="0"/>
        <i val="0"/>
        <color theme="0"/>
      </font>
      <fill>
        <patternFill>
          <bgColor theme="1"/>
        </patternFill>
      </fill>
      <border>
        <left/>
        <right/>
        <top/>
        <bottom/>
      </border>
    </dxf>
    <dxf>
      <font>
        <color theme="0"/>
      </font>
      <fill>
        <patternFill>
          <bgColor theme="1"/>
        </patternFill>
      </fill>
      <border>
        <left/>
        <right/>
        <top/>
        <bottom/>
      </border>
    </dxf>
    <dxf>
      <font>
        <b val="0"/>
        <i val="0"/>
        <color theme="0"/>
      </font>
      <fill>
        <patternFill>
          <bgColor theme="1"/>
        </patternFill>
      </fill>
      <border>
        <left/>
        <right/>
        <top/>
        <bottom/>
      </border>
    </dxf>
    <dxf>
      <font>
        <color theme="0"/>
      </font>
      <fill>
        <patternFill>
          <bgColor theme="1"/>
        </patternFill>
      </fill>
      <border>
        <left/>
        <right/>
        <top/>
        <bottom/>
      </border>
    </dxf>
    <dxf>
      <font>
        <b val="0"/>
        <i val="0"/>
        <color theme="0"/>
      </font>
      <fill>
        <patternFill>
          <bgColor theme="1"/>
        </patternFill>
      </fill>
      <border>
        <left/>
        <right/>
        <top/>
        <bottom/>
      </border>
    </dxf>
    <dxf>
      <font>
        <color theme="0"/>
      </font>
      <fill>
        <patternFill>
          <bgColor theme="1"/>
        </patternFill>
      </fill>
      <border>
        <left/>
        <right/>
        <top/>
        <bottom/>
      </border>
    </dxf>
    <dxf>
      <font>
        <color theme="0"/>
      </font>
      <fill>
        <patternFill>
          <bgColor theme="1"/>
        </patternFill>
      </fill>
    </dxf>
    <dxf>
      <font>
        <color theme="0"/>
      </font>
      <fill>
        <patternFill>
          <bgColor theme="1" tint="4.9989318521683403E-2"/>
        </patternFill>
      </fill>
    </dxf>
  </dxfs>
  <tableStyles count="0" defaultTableStyle="TableStyleMedium2" defaultPivotStyle="PivotStyleLight16"/>
  <colors>
    <mruColors>
      <color rgb="FF00FFFF"/>
      <color rgb="FFFFFFCC"/>
      <color rgb="FF3787C3"/>
      <color rgb="FF3798C3"/>
      <color rgb="FF66CCFF"/>
      <color rgb="FFCCFFFF"/>
      <color rgb="FF66FFFF"/>
      <color rgb="FF4998BF"/>
      <color rgb="FFA0C9DD"/>
      <color rgb="FFC0504D"/>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26" Type="http://schemas.openxmlformats.org/officeDocument/2006/relationships/externalLink" Target="externalLinks/externalLink8.xml"/><Relationship Id="rId21" Type="http://schemas.openxmlformats.org/officeDocument/2006/relationships/externalLink" Target="externalLinks/externalLink3.xml"/><Relationship Id="rId42" Type="http://schemas.openxmlformats.org/officeDocument/2006/relationships/externalLink" Target="externalLinks/externalLink24.xml"/><Relationship Id="rId47" Type="http://schemas.openxmlformats.org/officeDocument/2006/relationships/externalLink" Target="externalLinks/externalLink29.xml"/><Relationship Id="rId63" Type="http://schemas.openxmlformats.org/officeDocument/2006/relationships/externalLink" Target="externalLinks/externalLink45.xml"/><Relationship Id="rId68" Type="http://schemas.openxmlformats.org/officeDocument/2006/relationships/externalLink" Target="externalLinks/externalLink50.xml"/><Relationship Id="rId84" Type="http://schemas.openxmlformats.org/officeDocument/2006/relationships/externalLink" Target="externalLinks/externalLink66.xml"/><Relationship Id="rId89" Type="http://schemas.openxmlformats.org/officeDocument/2006/relationships/externalLink" Target="externalLinks/externalLink71.xml"/><Relationship Id="rId16" Type="http://schemas.openxmlformats.org/officeDocument/2006/relationships/worksheet" Target="worksheets/sheet16.xml"/><Relationship Id="rId11" Type="http://schemas.openxmlformats.org/officeDocument/2006/relationships/worksheet" Target="worksheets/sheet11.xml"/><Relationship Id="rId32" Type="http://schemas.openxmlformats.org/officeDocument/2006/relationships/externalLink" Target="externalLinks/externalLink14.xml"/><Relationship Id="rId37" Type="http://schemas.openxmlformats.org/officeDocument/2006/relationships/externalLink" Target="externalLinks/externalLink19.xml"/><Relationship Id="rId53" Type="http://schemas.openxmlformats.org/officeDocument/2006/relationships/externalLink" Target="externalLinks/externalLink35.xml"/><Relationship Id="rId58" Type="http://schemas.openxmlformats.org/officeDocument/2006/relationships/externalLink" Target="externalLinks/externalLink40.xml"/><Relationship Id="rId74" Type="http://schemas.openxmlformats.org/officeDocument/2006/relationships/externalLink" Target="externalLinks/externalLink56.xml"/><Relationship Id="rId79" Type="http://schemas.openxmlformats.org/officeDocument/2006/relationships/externalLink" Target="externalLinks/externalLink61.xml"/><Relationship Id="rId5" Type="http://schemas.openxmlformats.org/officeDocument/2006/relationships/worksheet" Target="worksheets/sheet5.xml"/><Relationship Id="rId90" Type="http://schemas.openxmlformats.org/officeDocument/2006/relationships/externalLink" Target="externalLinks/externalLink72.xml"/><Relationship Id="rId95" Type="http://schemas.openxmlformats.org/officeDocument/2006/relationships/externalLink" Target="externalLinks/externalLink77.xml"/><Relationship Id="rId22" Type="http://schemas.openxmlformats.org/officeDocument/2006/relationships/externalLink" Target="externalLinks/externalLink4.xml"/><Relationship Id="rId27" Type="http://schemas.openxmlformats.org/officeDocument/2006/relationships/externalLink" Target="externalLinks/externalLink9.xml"/><Relationship Id="rId43" Type="http://schemas.openxmlformats.org/officeDocument/2006/relationships/externalLink" Target="externalLinks/externalLink25.xml"/><Relationship Id="rId48" Type="http://schemas.openxmlformats.org/officeDocument/2006/relationships/externalLink" Target="externalLinks/externalLink30.xml"/><Relationship Id="rId64" Type="http://schemas.openxmlformats.org/officeDocument/2006/relationships/externalLink" Target="externalLinks/externalLink46.xml"/><Relationship Id="rId69" Type="http://schemas.openxmlformats.org/officeDocument/2006/relationships/externalLink" Target="externalLinks/externalLink51.xml"/><Relationship Id="rId80" Type="http://schemas.openxmlformats.org/officeDocument/2006/relationships/externalLink" Target="externalLinks/externalLink62.xml"/><Relationship Id="rId85" Type="http://schemas.openxmlformats.org/officeDocument/2006/relationships/externalLink" Target="externalLinks/externalLink67.xml"/><Relationship Id="rId12" Type="http://schemas.openxmlformats.org/officeDocument/2006/relationships/worksheet" Target="worksheets/sheet12.xml"/><Relationship Id="rId17" Type="http://schemas.openxmlformats.org/officeDocument/2006/relationships/worksheet" Target="worksheets/sheet17.xml"/><Relationship Id="rId25" Type="http://schemas.openxmlformats.org/officeDocument/2006/relationships/externalLink" Target="externalLinks/externalLink7.xml"/><Relationship Id="rId33" Type="http://schemas.openxmlformats.org/officeDocument/2006/relationships/externalLink" Target="externalLinks/externalLink15.xml"/><Relationship Id="rId38" Type="http://schemas.openxmlformats.org/officeDocument/2006/relationships/externalLink" Target="externalLinks/externalLink20.xml"/><Relationship Id="rId46" Type="http://schemas.openxmlformats.org/officeDocument/2006/relationships/externalLink" Target="externalLinks/externalLink28.xml"/><Relationship Id="rId59" Type="http://schemas.openxmlformats.org/officeDocument/2006/relationships/externalLink" Target="externalLinks/externalLink41.xml"/><Relationship Id="rId67" Type="http://schemas.openxmlformats.org/officeDocument/2006/relationships/externalLink" Target="externalLinks/externalLink49.xml"/><Relationship Id="rId20" Type="http://schemas.openxmlformats.org/officeDocument/2006/relationships/externalLink" Target="externalLinks/externalLink2.xml"/><Relationship Id="rId41" Type="http://schemas.openxmlformats.org/officeDocument/2006/relationships/externalLink" Target="externalLinks/externalLink23.xml"/><Relationship Id="rId54" Type="http://schemas.openxmlformats.org/officeDocument/2006/relationships/externalLink" Target="externalLinks/externalLink36.xml"/><Relationship Id="rId62" Type="http://schemas.openxmlformats.org/officeDocument/2006/relationships/externalLink" Target="externalLinks/externalLink44.xml"/><Relationship Id="rId70" Type="http://schemas.openxmlformats.org/officeDocument/2006/relationships/externalLink" Target="externalLinks/externalLink52.xml"/><Relationship Id="rId75" Type="http://schemas.openxmlformats.org/officeDocument/2006/relationships/externalLink" Target="externalLinks/externalLink57.xml"/><Relationship Id="rId83" Type="http://schemas.openxmlformats.org/officeDocument/2006/relationships/externalLink" Target="externalLinks/externalLink65.xml"/><Relationship Id="rId88" Type="http://schemas.openxmlformats.org/officeDocument/2006/relationships/externalLink" Target="externalLinks/externalLink70.xml"/><Relationship Id="rId91" Type="http://schemas.openxmlformats.org/officeDocument/2006/relationships/externalLink" Target="externalLinks/externalLink73.xml"/><Relationship Id="rId96" Type="http://schemas.openxmlformats.org/officeDocument/2006/relationships/externalLink" Target="externalLinks/externalLink78.xml"/><Relationship Id="rId1" Type="http://schemas.openxmlformats.org/officeDocument/2006/relationships/worksheet" Target="worksheets/sheet1.xml"/><Relationship Id="rId6" Type="http://schemas.openxmlformats.org/officeDocument/2006/relationships/worksheet" Target="worksheets/sheet6.xml"/><Relationship Id="rId15" Type="http://schemas.openxmlformats.org/officeDocument/2006/relationships/worksheet" Target="worksheets/sheet15.xml"/><Relationship Id="rId23" Type="http://schemas.openxmlformats.org/officeDocument/2006/relationships/externalLink" Target="externalLinks/externalLink5.xml"/><Relationship Id="rId28" Type="http://schemas.openxmlformats.org/officeDocument/2006/relationships/externalLink" Target="externalLinks/externalLink10.xml"/><Relationship Id="rId36" Type="http://schemas.openxmlformats.org/officeDocument/2006/relationships/externalLink" Target="externalLinks/externalLink18.xml"/><Relationship Id="rId49" Type="http://schemas.openxmlformats.org/officeDocument/2006/relationships/externalLink" Target="externalLinks/externalLink31.xml"/><Relationship Id="rId57" Type="http://schemas.openxmlformats.org/officeDocument/2006/relationships/externalLink" Target="externalLinks/externalLink39.xml"/><Relationship Id="rId10" Type="http://schemas.openxmlformats.org/officeDocument/2006/relationships/worksheet" Target="worksheets/sheet10.xml"/><Relationship Id="rId31" Type="http://schemas.openxmlformats.org/officeDocument/2006/relationships/externalLink" Target="externalLinks/externalLink13.xml"/><Relationship Id="rId44" Type="http://schemas.openxmlformats.org/officeDocument/2006/relationships/externalLink" Target="externalLinks/externalLink26.xml"/><Relationship Id="rId52" Type="http://schemas.openxmlformats.org/officeDocument/2006/relationships/externalLink" Target="externalLinks/externalLink34.xml"/><Relationship Id="rId60" Type="http://schemas.openxmlformats.org/officeDocument/2006/relationships/externalLink" Target="externalLinks/externalLink42.xml"/><Relationship Id="rId65" Type="http://schemas.openxmlformats.org/officeDocument/2006/relationships/externalLink" Target="externalLinks/externalLink47.xml"/><Relationship Id="rId73" Type="http://schemas.openxmlformats.org/officeDocument/2006/relationships/externalLink" Target="externalLinks/externalLink55.xml"/><Relationship Id="rId78" Type="http://schemas.openxmlformats.org/officeDocument/2006/relationships/externalLink" Target="externalLinks/externalLink60.xml"/><Relationship Id="rId81" Type="http://schemas.openxmlformats.org/officeDocument/2006/relationships/externalLink" Target="externalLinks/externalLink63.xml"/><Relationship Id="rId86" Type="http://schemas.openxmlformats.org/officeDocument/2006/relationships/externalLink" Target="externalLinks/externalLink68.xml"/><Relationship Id="rId94" Type="http://schemas.openxmlformats.org/officeDocument/2006/relationships/externalLink" Target="externalLinks/externalLink76.xml"/><Relationship Id="rId99" Type="http://schemas.openxmlformats.org/officeDocument/2006/relationships/styles" Target="styles.xml"/><Relationship Id="rId101" Type="http://schemas.openxmlformats.org/officeDocument/2006/relationships/calcChain" Target="calcChain.xml"/><Relationship Id="rId4" Type="http://schemas.openxmlformats.org/officeDocument/2006/relationships/worksheet" Target="worksheets/sheet4.xml"/><Relationship Id="rId9" Type="http://schemas.openxmlformats.org/officeDocument/2006/relationships/worksheet" Target="worksheets/sheet9.xml"/><Relationship Id="rId13" Type="http://schemas.openxmlformats.org/officeDocument/2006/relationships/worksheet" Target="worksheets/sheet13.xml"/><Relationship Id="rId18" Type="http://schemas.openxmlformats.org/officeDocument/2006/relationships/worksheet" Target="worksheets/sheet18.xml"/><Relationship Id="rId39" Type="http://schemas.openxmlformats.org/officeDocument/2006/relationships/externalLink" Target="externalLinks/externalLink21.xml"/><Relationship Id="rId34" Type="http://schemas.openxmlformats.org/officeDocument/2006/relationships/externalLink" Target="externalLinks/externalLink16.xml"/><Relationship Id="rId50" Type="http://schemas.openxmlformats.org/officeDocument/2006/relationships/externalLink" Target="externalLinks/externalLink32.xml"/><Relationship Id="rId55" Type="http://schemas.openxmlformats.org/officeDocument/2006/relationships/externalLink" Target="externalLinks/externalLink37.xml"/><Relationship Id="rId76" Type="http://schemas.openxmlformats.org/officeDocument/2006/relationships/externalLink" Target="externalLinks/externalLink58.xml"/><Relationship Id="rId97" Type="http://schemas.openxmlformats.org/officeDocument/2006/relationships/externalLink" Target="externalLinks/externalLink79.xml"/><Relationship Id="rId7" Type="http://schemas.openxmlformats.org/officeDocument/2006/relationships/worksheet" Target="worksheets/sheet7.xml"/><Relationship Id="rId71" Type="http://schemas.openxmlformats.org/officeDocument/2006/relationships/externalLink" Target="externalLinks/externalLink53.xml"/><Relationship Id="rId92" Type="http://schemas.openxmlformats.org/officeDocument/2006/relationships/externalLink" Target="externalLinks/externalLink74.xml"/><Relationship Id="rId2" Type="http://schemas.openxmlformats.org/officeDocument/2006/relationships/worksheet" Target="worksheets/sheet2.xml"/><Relationship Id="rId29" Type="http://schemas.openxmlformats.org/officeDocument/2006/relationships/externalLink" Target="externalLinks/externalLink11.xml"/><Relationship Id="rId24" Type="http://schemas.openxmlformats.org/officeDocument/2006/relationships/externalLink" Target="externalLinks/externalLink6.xml"/><Relationship Id="rId40" Type="http://schemas.openxmlformats.org/officeDocument/2006/relationships/externalLink" Target="externalLinks/externalLink22.xml"/><Relationship Id="rId45" Type="http://schemas.openxmlformats.org/officeDocument/2006/relationships/externalLink" Target="externalLinks/externalLink27.xml"/><Relationship Id="rId66" Type="http://schemas.openxmlformats.org/officeDocument/2006/relationships/externalLink" Target="externalLinks/externalLink48.xml"/><Relationship Id="rId87" Type="http://schemas.openxmlformats.org/officeDocument/2006/relationships/externalLink" Target="externalLinks/externalLink69.xml"/><Relationship Id="rId61" Type="http://schemas.openxmlformats.org/officeDocument/2006/relationships/externalLink" Target="externalLinks/externalLink43.xml"/><Relationship Id="rId82" Type="http://schemas.openxmlformats.org/officeDocument/2006/relationships/externalLink" Target="externalLinks/externalLink64.xml"/><Relationship Id="rId19" Type="http://schemas.openxmlformats.org/officeDocument/2006/relationships/externalLink" Target="externalLinks/externalLink1.xml"/><Relationship Id="rId14" Type="http://schemas.openxmlformats.org/officeDocument/2006/relationships/worksheet" Target="worksheets/sheet14.xml"/><Relationship Id="rId30" Type="http://schemas.openxmlformats.org/officeDocument/2006/relationships/externalLink" Target="externalLinks/externalLink12.xml"/><Relationship Id="rId35" Type="http://schemas.openxmlformats.org/officeDocument/2006/relationships/externalLink" Target="externalLinks/externalLink17.xml"/><Relationship Id="rId56" Type="http://schemas.openxmlformats.org/officeDocument/2006/relationships/externalLink" Target="externalLinks/externalLink38.xml"/><Relationship Id="rId77" Type="http://schemas.openxmlformats.org/officeDocument/2006/relationships/externalLink" Target="externalLinks/externalLink59.xml"/><Relationship Id="rId100" Type="http://schemas.openxmlformats.org/officeDocument/2006/relationships/sharedStrings" Target="sharedStrings.xml"/><Relationship Id="rId8" Type="http://schemas.openxmlformats.org/officeDocument/2006/relationships/worksheet" Target="worksheets/sheet8.xml"/><Relationship Id="rId51" Type="http://schemas.openxmlformats.org/officeDocument/2006/relationships/externalLink" Target="externalLinks/externalLink33.xml"/><Relationship Id="rId72" Type="http://schemas.openxmlformats.org/officeDocument/2006/relationships/externalLink" Target="externalLinks/externalLink54.xml"/><Relationship Id="rId93" Type="http://schemas.openxmlformats.org/officeDocument/2006/relationships/externalLink" Target="externalLinks/externalLink75.xml"/><Relationship Id="rId98" Type="http://schemas.openxmlformats.org/officeDocument/2006/relationships/theme" Target="theme/theme1.xml"/><Relationship Id="rId3" Type="http://schemas.openxmlformats.org/officeDocument/2006/relationships/worksheet" Target="worksheets/sheet3.xml"/></Relationships>
</file>

<file path=xl/drawings/_rels/drawing1.xml.rels><?xml version="1.0" encoding="UTF-8" standalone="yes"?>
<Relationships xmlns="http://schemas.openxmlformats.org/package/2006/relationships"><Relationship Id="rId2" Type="http://schemas.openxmlformats.org/officeDocument/2006/relationships/image" Target="../media/image2.emf"/><Relationship Id="rId1" Type="http://schemas.openxmlformats.org/officeDocument/2006/relationships/image" Target="../media/image1.emf"/></Relationships>
</file>

<file path=xl/drawings/_rels/drawing3.xml.rels><?xml version="1.0" encoding="UTF-8" standalone="yes"?>
<Relationships xmlns="http://schemas.openxmlformats.org/package/2006/relationships"><Relationship Id="rId1" Type="http://schemas.openxmlformats.org/officeDocument/2006/relationships/image" Target="../media/image5.emf"/></Relationships>
</file>

<file path=xl/drawings/_rels/drawing4.xml.rels><?xml version="1.0" encoding="UTF-8" standalone="yes"?>
<Relationships xmlns="http://schemas.openxmlformats.org/package/2006/relationships"><Relationship Id="rId1" Type="http://schemas.openxmlformats.org/officeDocument/2006/relationships/image" Target="../media/image5.emf"/></Relationships>
</file>

<file path=xl/drawings/_rels/vmlDrawing1.vml.rels><?xml version="1.0" encoding="UTF-8" standalone="yes"?>
<Relationships xmlns="http://schemas.openxmlformats.org/package/2006/relationships"><Relationship Id="rId2" Type="http://schemas.openxmlformats.org/officeDocument/2006/relationships/image" Target="../media/image4.emf"/><Relationship Id="rId1" Type="http://schemas.openxmlformats.org/officeDocument/2006/relationships/image" Target="../media/image3.emf"/></Relationships>
</file>

<file path=xl/drawings/drawing1.xml><?xml version="1.0" encoding="utf-8"?>
<xdr:wsDr xmlns:xdr="http://schemas.openxmlformats.org/drawingml/2006/spreadsheetDrawing" xmlns:a="http://schemas.openxmlformats.org/drawingml/2006/main">
  <mc:AlternateContent xmlns:mc="http://schemas.openxmlformats.org/markup-compatibility/2006">
    <mc:Choice xmlns:a14="http://schemas.microsoft.com/office/drawing/2010/main" Requires="a14">
      <xdr:twoCellAnchor editAs="oneCell">
        <xdr:from>
          <xdr:col>35</xdr:col>
          <xdr:colOff>133350</xdr:colOff>
          <xdr:row>111</xdr:row>
          <xdr:rowOff>108795</xdr:rowOff>
        </xdr:from>
        <xdr:to>
          <xdr:col>37</xdr:col>
          <xdr:colOff>38099</xdr:colOff>
          <xdr:row>128</xdr:row>
          <xdr:rowOff>104775</xdr:rowOff>
        </xdr:to>
        <xdr:pic>
          <xdr:nvPicPr>
            <xdr:cNvPr id="3" name="그림 2">
              <a:extLst>
                <a:ext uri="{FF2B5EF4-FFF2-40B4-BE49-F238E27FC236}">
                  <a16:creationId xmlns:a16="http://schemas.microsoft.com/office/drawing/2014/main" id="{F2A599A9-FAAF-D262-5AAA-815ACF6C1C52}"/>
                </a:ext>
              </a:extLst>
            </xdr:cNvPr>
            <xdr:cNvPicPr>
              <a:picLocks noChangeAspect="1" noChangeArrowheads="1"/>
              <a:extLst>
                <a:ext uri="{84589F7E-364E-4C9E-8A38-B11213B215E9}">
                  <a14:cameraTool cellRange="협력사!$P$104:$Q$111" spid="_x0000_s28173"/>
                </a:ext>
              </a:extLst>
            </xdr:cNvPicPr>
          </xdr:nvPicPr>
          <xdr:blipFill>
            <a:blip xmlns:r="http://schemas.openxmlformats.org/officeDocument/2006/relationships" r:embed="rId1"/>
            <a:srcRect/>
            <a:stretch>
              <a:fillRect/>
            </a:stretch>
          </xdr:blipFill>
          <xdr:spPr bwMode="auto">
            <a:xfrm>
              <a:off x="36375975" y="21130470"/>
              <a:ext cx="2019299" cy="2910630"/>
            </a:xfrm>
            <a:prstGeom prst="rect">
              <a:avLst/>
            </a:prstGeom>
            <a:noFill/>
            <a:extLst>
              <a:ext uri="{909E8E84-426E-40DD-AFC4-6F175D3DCCD1}">
                <a14:hiddenFill>
                  <a:solidFill>
                    <a:srgbClr val="FFFFFF"/>
                  </a:solidFill>
                </a14:hiddenFill>
              </a:ext>
            </a:extLst>
          </xdr:spPr>
        </xdr:pic>
        <xdr:clientData/>
      </xdr:twoCellAnchor>
    </mc:Choice>
    <mc:Fallback/>
  </mc:AlternateContent>
  <mc:AlternateContent xmlns:mc="http://schemas.openxmlformats.org/markup-compatibility/2006">
    <mc:Choice xmlns:a14="http://schemas.microsoft.com/office/drawing/2010/main" Requires="a14">
      <xdr:twoCellAnchor editAs="oneCell">
        <xdr:from>
          <xdr:col>35</xdr:col>
          <xdr:colOff>304800</xdr:colOff>
          <xdr:row>33</xdr:row>
          <xdr:rowOff>104775</xdr:rowOff>
        </xdr:from>
        <xdr:to>
          <xdr:col>39</xdr:col>
          <xdr:colOff>123324</xdr:colOff>
          <xdr:row>50</xdr:row>
          <xdr:rowOff>133350</xdr:rowOff>
        </xdr:to>
        <xdr:pic>
          <xdr:nvPicPr>
            <xdr:cNvPr id="4" name="그림 3">
              <a:extLst>
                <a:ext uri="{FF2B5EF4-FFF2-40B4-BE49-F238E27FC236}">
                  <a16:creationId xmlns:a16="http://schemas.microsoft.com/office/drawing/2014/main" id="{1B6B14C1-32D4-2097-7735-5E7DB3909C96}"/>
                </a:ext>
              </a:extLst>
            </xdr:cNvPr>
            <xdr:cNvPicPr>
              <a:picLocks noChangeAspect="1" noChangeArrowheads="1"/>
              <a:extLst>
                <a:ext uri="{84589F7E-364E-4C9E-8A38-B11213B215E9}">
                  <a14:cameraTool cellRange="태창금속!$N$55:$O$60" spid="_x0000_s28174"/>
                </a:ext>
              </a:extLst>
            </xdr:cNvPicPr>
          </xdr:nvPicPr>
          <xdr:blipFill>
            <a:blip xmlns:r="http://schemas.openxmlformats.org/officeDocument/2006/relationships" r:embed="rId2"/>
            <a:srcRect/>
            <a:stretch>
              <a:fillRect/>
            </a:stretch>
          </xdr:blipFill>
          <xdr:spPr bwMode="auto">
            <a:xfrm>
              <a:off x="36547425" y="6343650"/>
              <a:ext cx="3304674" cy="2943225"/>
            </a:xfrm>
            <a:prstGeom prst="rect">
              <a:avLst/>
            </a:prstGeom>
            <a:noFill/>
            <a:extLst>
              <a:ext uri="{909E8E84-426E-40DD-AFC4-6F175D3DCCD1}">
                <a14:hiddenFill>
                  <a:solidFill>
                    <a:srgbClr val="FFFFFF"/>
                  </a:solidFill>
                </a14:hiddenFill>
              </a:ext>
            </a:extLst>
          </xdr:spPr>
        </xdr:pic>
        <xdr:clientData/>
      </xdr:twoCellAnchor>
    </mc:Choice>
    <mc:Fallback/>
  </mc:AlternateContent>
</xdr:wsDr>
</file>

<file path=xl/drawings/drawing2.xml><?xml version="1.0" encoding="utf-8"?>
<xdr:wsDr xmlns:xdr="http://schemas.openxmlformats.org/drawingml/2006/spreadsheetDrawing" xmlns:a="http://schemas.openxmlformats.org/drawingml/2006/main">
  <xdr:twoCellAnchor>
    <xdr:from>
      <xdr:col>35</xdr:col>
      <xdr:colOff>27214</xdr:colOff>
      <xdr:row>0</xdr:row>
      <xdr:rowOff>163284</xdr:rowOff>
    </xdr:from>
    <xdr:to>
      <xdr:col>35</xdr:col>
      <xdr:colOff>1044610</xdr:colOff>
      <xdr:row>383</xdr:row>
      <xdr:rowOff>15664</xdr:rowOff>
    </xdr:to>
    <xdr:sp macro="" textlink="">
      <xdr:nvSpPr>
        <xdr:cNvPr id="2" name="직사각형 1">
          <a:extLst>
            <a:ext uri="{FF2B5EF4-FFF2-40B4-BE49-F238E27FC236}">
              <a16:creationId xmlns:a16="http://schemas.microsoft.com/office/drawing/2014/main" id="{96E9AC6E-EAAF-4394-B8FC-7D1A68625ACC}"/>
            </a:ext>
          </a:extLst>
        </xdr:cNvPr>
        <xdr:cNvSpPr/>
      </xdr:nvSpPr>
      <xdr:spPr>
        <a:xfrm>
          <a:off x="32593189" y="163284"/>
          <a:ext cx="1017396" cy="84624880"/>
        </a:xfrm>
        <a:prstGeom prst="rect">
          <a:avLst/>
        </a:prstGeom>
        <a:noFill/>
        <a:ln w="57150">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ko-KR" altLang="en-US" sz="1100"/>
        </a:p>
      </xdr:txBody>
    </xdr:sp>
    <xdr:clientData/>
  </xdr:twoCellAnchor>
  <xdr:twoCellAnchor>
    <xdr:from>
      <xdr:col>0</xdr:col>
      <xdr:colOff>40823</xdr:colOff>
      <xdr:row>49</xdr:row>
      <xdr:rowOff>217711</xdr:rowOff>
    </xdr:from>
    <xdr:to>
      <xdr:col>60</xdr:col>
      <xdr:colOff>1053854</xdr:colOff>
      <xdr:row>51</xdr:row>
      <xdr:rowOff>81651</xdr:rowOff>
    </xdr:to>
    <xdr:sp macro="" textlink="">
      <xdr:nvSpPr>
        <xdr:cNvPr id="3" name="직사각형 2">
          <a:extLst>
            <a:ext uri="{FF2B5EF4-FFF2-40B4-BE49-F238E27FC236}">
              <a16:creationId xmlns:a16="http://schemas.microsoft.com/office/drawing/2014/main" id="{5875A8BD-FDF1-4DF6-970A-186413BADEE7}"/>
            </a:ext>
          </a:extLst>
        </xdr:cNvPr>
        <xdr:cNvSpPr/>
      </xdr:nvSpPr>
      <xdr:spPr>
        <a:xfrm rot="16200000">
          <a:off x="27804481" y="-10543822"/>
          <a:ext cx="568790" cy="56096106"/>
        </a:xfrm>
        <a:prstGeom prst="rect">
          <a:avLst/>
        </a:prstGeom>
        <a:noFill/>
        <a:ln w="57150">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en-US" altLang="ko-KR" sz="1100"/>
            <a:t>21480=511</a:t>
          </a:r>
          <a:endParaRPr lang="ko-KR" altLang="en-US" sz="1100"/>
        </a:p>
      </xdr:txBody>
    </xdr:sp>
    <xdr:clientData/>
  </xdr:twoCellAnchor>
</xdr:wsDr>
</file>

<file path=xl/drawings/drawing3.xml><?xml version="1.0" encoding="utf-8"?>
<xdr:wsDr xmlns:xdr="http://schemas.openxmlformats.org/drawingml/2006/spreadsheetDrawing" xmlns:a="http://schemas.openxmlformats.org/drawingml/2006/main">
  <xdr:twoCellAnchor editAs="oneCell">
    <xdr:from>
      <xdr:col>16</xdr:col>
      <xdr:colOff>439735</xdr:colOff>
      <xdr:row>0</xdr:row>
      <xdr:rowOff>125933</xdr:rowOff>
    </xdr:from>
    <xdr:to>
      <xdr:col>21</xdr:col>
      <xdr:colOff>25385</xdr:colOff>
      <xdr:row>1</xdr:row>
      <xdr:rowOff>183174</xdr:rowOff>
    </xdr:to>
    <xdr:pic>
      <xdr:nvPicPr>
        <xdr:cNvPr id="5" name="그림 4">
          <a:extLst>
            <a:ext uri="{FF2B5EF4-FFF2-40B4-BE49-F238E27FC236}">
              <a16:creationId xmlns:a16="http://schemas.microsoft.com/office/drawing/2014/main" id="{0327FB5D-0018-519C-3C72-51C9356B0A53}"/>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3311889" y="125933"/>
          <a:ext cx="2592237" cy="60676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wsDr>
</file>

<file path=xl/drawings/drawing4.xml><?xml version="1.0" encoding="utf-8"?>
<xdr:wsDr xmlns:xdr="http://schemas.openxmlformats.org/drawingml/2006/spreadsheetDrawing" xmlns:a="http://schemas.openxmlformats.org/drawingml/2006/main">
  <xdr:twoCellAnchor editAs="oneCell">
    <xdr:from>
      <xdr:col>4</xdr:col>
      <xdr:colOff>941294</xdr:colOff>
      <xdr:row>0</xdr:row>
      <xdr:rowOff>336177</xdr:rowOff>
    </xdr:from>
    <xdr:to>
      <xdr:col>7</xdr:col>
      <xdr:colOff>941580</xdr:colOff>
      <xdr:row>1</xdr:row>
      <xdr:rowOff>826434</xdr:rowOff>
    </xdr:to>
    <xdr:pic>
      <xdr:nvPicPr>
        <xdr:cNvPr id="2" name="그림 1">
          <a:extLst>
            <a:ext uri="{FF2B5EF4-FFF2-40B4-BE49-F238E27FC236}">
              <a16:creationId xmlns:a16="http://schemas.microsoft.com/office/drawing/2014/main" id="{779C4AAA-C7AF-423E-AB16-59BB650B77BA}"/>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4617944" y="336177"/>
          <a:ext cx="3687582" cy="899832"/>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wsDr>
</file>

<file path=xl/externalLinks/_rels/externalLink1.xml.rels><?xml version="1.0" encoding="UTF-8" standalone="yes"?>
<Relationships xmlns="http://schemas.openxmlformats.org/package/2006/relationships"><Relationship Id="rId1" Type="http://schemas.openxmlformats.org/officeDocument/2006/relationships/externalLinkPath" Target="file:///H:\Vehicle%20Files\Europe\Client%20Files\Excel\2006\EPLT%20-%20Advance%20Efile%20Template%20(for%20Client%20Svs%20Use%20Only).xls" TargetMode="External"/></Relationships>
</file>

<file path=xl/externalLinks/_rels/externalLink2.xml.rels><?xml version="1.0" encoding="UTF-8" standalone="yes"?>
<Relationships xmlns="http://schemas.openxmlformats.org/package/2006/relationships"><Relationship Id="rId1" Type="http://schemas.openxmlformats.org/officeDocument/2006/relationships/externalLinkPath" Target="file:///H:\Documents%20and%20Settings\rebeccawing\Local%20Settings\Temporary%20Internet%20Files\Content.Outlook\JHBUYKJO\Advance%20Efile%20Template%20(4).xls" TargetMode="External"/></Relationships>
</file>

<file path=xl/externalLinks/_rels/externalLink3.xml.rels><?xml version="1.0" encoding="UTF-8" standalone="yes"?>
<Relationships xmlns="http://schemas.openxmlformats.org/package/2006/relationships"><Relationship Id="rId1" Type="http://schemas.openxmlformats.org/officeDocument/2006/relationships/externalLinkPath" Target="file:///\\&#49436;&#50689;&#48372;\&#49436;&#50689;&#48372;\WINDOWS\TEMP\ztv391\windows\TEMP\Book1.xls" TargetMode="External"/></Relationships>
</file>

<file path=xl/externalLinks/_rels/externalLink4.xml.rels><?xml version="1.0" encoding="UTF-8" standalone="yes"?>
<Relationships xmlns="http://schemas.openxmlformats.org/package/2006/relationships"><Relationship Id="rId1" Type="http://schemas.openxmlformats.org/officeDocument/2006/relationships/externalLinkPath" Target="file:///\\9962052\&#51088;&#46041;&#50896;&#44032;\O-RING&#44608;&#51652;&#49457;.xls" TargetMode="External"/></Relationships>
</file>

<file path=xl/externalLinks/_rels/externalLink5.xml.rels><?xml version="1.0" encoding="UTF-8" standalone="yes"?>
<Relationships xmlns="http://schemas.openxmlformats.org/package/2006/relationships"><Relationship Id="rId1" Type="http://schemas.openxmlformats.org/officeDocument/2006/relationships/externalLinkPath" Target="file:///\\&#51060;&#54805;&#51456;\C\SHIN\COST\96RCDPN.XLS" TargetMode="External"/></Relationships>
</file>

<file path=xl/externalLinks/_rels/externalLink6.xml.rels><?xml version="1.0" encoding="UTF-8" standalone="yes"?>
<Relationships xmlns="http://schemas.openxmlformats.org/package/2006/relationships"><Relationship Id="rId1" Type="http://schemas.openxmlformats.org/officeDocument/2006/relationships/externalLinkPath" Target="file:///C:\Users\admin\Desktop\&#47932;&#47448;&#48708;.xlsx" TargetMode="External"/></Relationships>
</file>

<file path=xl/externalLinks/_rels/externalLink7.xml.rels><?xml version="1.0" encoding="UTF-8" standalone="yes"?>
<Relationships xmlns="http://schemas.openxmlformats.org/package/2006/relationships"><Relationship Id="rId1" Type="http://schemas.openxmlformats.org/officeDocument/2006/relationships/externalLinkPath" Target="https://d.docs.live.net/Users/admin/Desktop/&#47932;&#47448;&#48708;.xlsx" TargetMode="External"/></Relationships>
</file>

<file path=xl/externalLinks/_rels/externalLink8.xml.rels><?xml version="1.0" encoding="UTF-8" standalone="yes"?>
<Relationships xmlns="http://schemas.openxmlformats.org/package/2006/relationships"><Relationship Id="rId1" Type="http://schemas.openxmlformats.org/officeDocument/2006/relationships/externalLinkPath" Target="file:///\\&#48149;&#51333;&#52384;1\A_PJC\KIA\&#50868;&#50689;&#50504;\&#44396;&#47588;&#44228;&#54925;\&#50868;&#50689;&#50504;\&#44396;&#47588;&#44228;&#54925;\KANG\CDOWN\98&#44228;&#54925;\&#44228;&#54925;&#54801;&#51204;.XLS" TargetMode="External"/></Relationships>
</file>

<file path=xl/externalLinks/_rels/externalLink9.xml.rels><?xml version="1.0" encoding="UTF-8" standalone="yes"?>
<Relationships xmlns="http://schemas.openxmlformats.org/package/2006/relationships"><Relationship Id="rId1" Type="http://schemas.openxmlformats.org/officeDocument/2006/relationships/externalLinkPath" Target="file:///\\9961987\hp%20project\WINDOWS\TEMP\RKS\AU\9511\RKS\AU\95&#51208;&#44048;\PART3.XLS" TargetMode="External"/></Relationships>
</file>

<file path=xl/externalLinks/_rels/externalLink10.xml.rels><?xml version="1.0" encoding="UTF-8" standalone="yes"?>
<Relationships xmlns="http://schemas.openxmlformats.org/package/2006/relationships"><Relationship Id="rId1" Type="http://schemas.openxmlformats.org/officeDocument/2006/relationships/externalLinkPath" Target="file:///\\SIDA103\&#44288;&#47532;&#50629;&#47924;\ccc\HP-1\&#50896;&#45800;&#50948;\2&#49324;&#48516;&#44592;\&#50517;&#52629;\KTW\DHP\HPMLGJN.XLS" TargetMode="External"/></Relationships>
</file>

<file path=xl/externalLinks/_rels/externalLink11.xml.rels><?xml version="1.0" encoding="UTF-8" standalone="yes"?>
<Relationships xmlns="http://schemas.openxmlformats.org/package/2006/relationships"><Relationship Id="rId1" Type="http://schemas.openxmlformats.org/officeDocument/2006/relationships/externalLinkPath" Target="file:///\\9961987\hp%20project\WINDOWS\TEMP\HP%20&#50896;&#45800;&#50948;\Room\Cost\HMC%20CT\PRESS&#51060;&#50857;&#46973;(2).xls" TargetMode="External"/></Relationships>
</file>

<file path=xl/externalLinks/_rels/externalLink12.xml.rels><?xml version="1.0" encoding="UTF-8" standalone="yes"?>
<Relationships xmlns="http://schemas.openxmlformats.org/package/2006/relationships"><Relationship Id="rId1" Type="http://schemas.openxmlformats.org/officeDocument/2006/relationships/externalLinkPath" Target="file:///\\9963271\&#44277;&#50976;%20&#47448;&#51648;&#49457;\&#44608;&#51333;&#51068;GJ\GK\&#50577;&#49885;\RKS\AU\9511\RKS\AU\95&#51208;&#44048;\PART3.XLS" TargetMode="External"/></Relationships>
</file>

<file path=xl/externalLinks/_rels/externalLink13.xml.rels><?xml version="1.0" encoding="UTF-8" standalone="yes"?>
<Relationships xmlns="http://schemas.openxmlformats.org/package/2006/relationships"><Relationship Id="rId1" Type="http://schemas.openxmlformats.org/officeDocument/2006/relationships/externalLinkPath" Target="file:///\\Ugda209\ds-2\KSB\ACTION\PJH\HP-1\&#50896;&#44032;\NIX\&#50896;&#45800;&#50948;.xls" TargetMode="External"/></Relationships>
</file>

<file path=xl/externalLinks/_rels/externalLink14.xml.rels><?xml version="1.0" encoding="UTF-8" standalone="yes"?>
<Relationships xmlns="http://schemas.openxmlformats.org/package/2006/relationships"><Relationship Id="rId1" Type="http://schemas.openxmlformats.org/officeDocument/2006/relationships/externalLinkPath" Target="file:///\\&#50976;&#50896;&#54616;\&#51088;&#46041;&#44228;&#49328;\knk\HMC&#54364;&#51456;&#51025;&#50857;\&#54532;&#47112;&#49828;&#44228;&#49328;.XLS" TargetMode="External"/></Relationships>
</file>

<file path=xl/externalLinks/_rels/externalLink15.xml.rels><?xml version="1.0" encoding="UTF-8" standalone="yes"?>
<Relationships xmlns="http://schemas.openxmlformats.org/package/2006/relationships"><Relationship Id="rId1" Type="http://schemas.openxmlformats.org/officeDocument/2006/relationships/externalLinkPath" Target="file:///\\&#50864;&#47928;&#47564;\MY%20DOCUMENTS\&#44305;LC\&#49688;&#51061;&#49457;3\&#48372;&#44256;\&#49552;&#51061;&#44160;&#53664;\&#54924;&#49688;1.XLS" TargetMode="External"/></Relationships>
</file>

<file path=xl/externalLinks/_rels/externalLink16.xml.rels><?xml version="1.0" encoding="UTF-8" standalone="yes"?>
<Relationships xmlns="http://schemas.openxmlformats.org/package/2006/relationships"><Relationship Id="rId1" Type="http://schemas.openxmlformats.org/officeDocument/2006/relationships/externalLinkPath" Target="file:///\\&#50976;&#50896;&#54616;\&#51088;&#46041;&#44228;&#49328;\&#49888;&#45224;&#49885;\&#48376;&#49324;&#49688;&#51077;\&#50976;&#51652;&#51204;.XLS" TargetMode="External"/></Relationships>
</file>

<file path=xl/externalLinks/_rels/externalLink17.xml.rels><?xml version="1.0" encoding="UTF-8" standalone="yes"?>
<Relationships xmlns="http://schemas.openxmlformats.org/package/2006/relationships"><Relationship Id="rId1" Type="http://schemas.microsoft.com/office/2006/relationships/xlExternalLinkPath/xlPathMissing" Target="RecoveredExternalLink1" TargetMode="External"/></Relationships>
</file>

<file path=xl/externalLinks/_rels/externalLink18.xml.rels><?xml version="1.0" encoding="UTF-8" standalone="yes"?>
<Relationships xmlns="http://schemas.openxmlformats.org/package/2006/relationships"><Relationship Id="rId1" Type="http://schemas.openxmlformats.org/officeDocument/2006/relationships/externalLinkPath" Target="file:///\\9962052\&#51088;&#46041;&#50896;&#44032;\&#45236;&#51109;PAD&#44608;&#54861;&#53468;.XLS" TargetMode="External"/></Relationships>
</file>

<file path=xl/externalLinks/_rels/externalLink19.xml.rels><?xml version="1.0" encoding="UTF-8" standalone="yes"?>
<Relationships xmlns="http://schemas.openxmlformats.org/package/2006/relationships"><Relationship Id="rId1" Type="http://schemas.openxmlformats.org/officeDocument/2006/relationships/externalLinkPath" Target="file:///B:\&#54924;&#51032;&#51088;&#47308;.XLS" TargetMode="External"/></Relationships>
</file>

<file path=xl/externalLinks/_rels/externalLink20.xml.rels><?xml version="1.0" encoding="UTF-8" standalone="yes"?>
<Relationships xmlns="http://schemas.openxmlformats.org/package/2006/relationships"><Relationship Id="rId1" Type="http://schemas.openxmlformats.org/officeDocument/2006/relationships/externalLinkPath" Target="http://autoway.hmc.co.kr/LINE/96&#45380;&#49324;&#50629;.XLS" TargetMode="External"/></Relationships>
</file>

<file path=xl/externalLinks/_rels/externalLink21.xml.rels><?xml version="1.0" encoding="UTF-8" standalone="yes"?>
<Relationships xmlns="http://schemas.openxmlformats.org/package/2006/relationships"><Relationship Id="rId1" Type="http://schemas.openxmlformats.org/officeDocument/2006/relationships/externalLinkPath" Target="file:///\\9961987\hp%20project\WINDOWS\TEMP\9369847\BACKUP\MX&#44032;&#44201;\KST\&#49548;&#54805;BUS\BUS&#51228;&#50896;.XLS" TargetMode="External"/></Relationships>
</file>

<file path=xl/externalLinks/_rels/externalLink22.xml.rels><?xml version="1.0" encoding="UTF-8" standalone="yes"?>
<Relationships xmlns="http://schemas.openxmlformats.org/package/2006/relationships"><Relationship Id="rId1" Type="http://schemas.openxmlformats.org/officeDocument/2006/relationships/externalLinkPath" Target="file:///\\7416758\&#45236;%20&#49436;&#47448;%20&#44032;&#48169;\WINDOWS\TEMP\kyh\SM\ALSHC\&#51452;&#51312;.XLS" TargetMode="External"/></Relationships>
</file>

<file path=xl/externalLinks/_rels/externalLink23.xml.rels><?xml version="1.0" encoding="UTF-8" standalone="yes"?>
<Relationships xmlns="http://schemas.openxmlformats.org/package/2006/relationships"><Relationship Id="rId1" Type="http://schemas.openxmlformats.org/officeDocument/2006/relationships/externalLinkPath" Target="file:///\\&#48149;&#51333;&#52384;1\A_PJC\KIA\&#50868;&#50689;&#50504;\&#44396;&#47588;&#44228;&#54925;\&#50868;&#50689;&#50504;\&#44396;&#47588;&#44228;&#54925;\WINDOWS\TEMP\&#54540;&#47116;\9711\&#51312;&#51649;&#46020;.XLS" TargetMode="External"/></Relationships>
</file>

<file path=xl/externalLinks/_rels/externalLink24.xml.rels><?xml version="1.0" encoding="UTF-8" standalone="yes"?>
<Relationships xmlns="http://schemas.openxmlformats.org/package/2006/relationships"><Relationship Id="rId1" Type="http://schemas.openxmlformats.org/officeDocument/2006/relationships/externalLinkPath" Target="file:///\\&#48149;&#51333;&#52384;1\A_PJC\KIA\&#50868;&#50689;&#50504;\&#44396;&#47588;&#44228;&#54925;\&#50868;&#50689;&#50504;\&#44396;&#47588;&#44228;&#54925;\WINDOWS\TEMP\WORKSHOP\&#48516;&#49437;.XLS" TargetMode="External"/></Relationships>
</file>

<file path=xl/externalLinks/_rels/externalLink25.xml.rels><?xml version="1.0" encoding="UTF-8" standalone="yes"?>
<Relationships xmlns="http://schemas.openxmlformats.org/package/2006/relationships"><Relationship Id="rId1" Type="http://schemas.openxmlformats.org/officeDocument/2006/relationships/externalLinkPath" Target="file:///H:\My%20Documents\My%20Documents\12DATA\2012%20Budget\2012%20Budget%20Template-July%20CSM%20(Korea)%20&#49324;&#48376;.xlsx" TargetMode="External"/></Relationships>
</file>

<file path=xl/externalLinks/_rels/externalLink26.xml.rels><?xml version="1.0" encoding="UTF-8" standalone="yes"?>
<Relationships xmlns="http://schemas.openxmlformats.org/package/2006/relationships"><Relationship Id="rId1" Type="http://schemas.openxmlformats.org/officeDocument/2006/relationships/externalLinkPath" Target="file:///B:\&#44305;SM\&#50896;&#44032;&#51648;&#52840;\&#52509;&#49552;&#51061;\&#51116;&#47308;&#48708;.XLS" TargetMode="External"/></Relationships>
</file>

<file path=xl/externalLinks/_rels/externalLink27.xml.rels><?xml version="1.0" encoding="UTF-8" standalone="yes"?>
<Relationships xmlns="http://schemas.openxmlformats.org/package/2006/relationships"><Relationship Id="rId1" Type="http://schemas.openxmlformats.org/officeDocument/2006/relationships/externalLinkPath" Target="file:///\\&#44608;&#51456;&#50672;\YOHUN-ROOM\My%20Documents\&#50629;&#47924;\&#49444;&#48320;\2000&#45380;&#46020;\&#51201;&#50857;&#49884;&#51216;&#53685;&#48372;&#50577;&#49885;.xls" TargetMode="External"/></Relationships>
</file>

<file path=xl/externalLinks/_rels/externalLink28.xml.rels><?xml version="1.0" encoding="UTF-8" standalone="yes"?>
<Relationships xmlns="http://schemas.openxmlformats.org/package/2006/relationships"><Relationship Id="rId1" Type="http://schemas.openxmlformats.org/officeDocument/2006/relationships/externalLinkPath" Target="file:///A:\DATA\&#51076;&#48337;&#54840;DATA\&#49324;&#50629;&#44228;&#54925;\1999&#45380;&#49324;&#50629;&#44228;&#54925;\DATA\COST\97PIITEM.xls" TargetMode="External"/></Relationships>
</file>

<file path=xl/externalLinks/_rels/externalLink29.xml.rels><?xml version="1.0" encoding="UTF-8" standalone="yes"?>
<Relationships xmlns="http://schemas.openxmlformats.org/package/2006/relationships"><Relationship Id="rId1" Type="http://schemas.openxmlformats.org/officeDocument/2006/relationships/externalLinkPath" Target="file:///\\&#51060;&#54805;&#51456;\C\DATA\COST\SHIN\COST\96RCDPN.XLS" TargetMode="External"/></Relationships>
</file>

<file path=xl/externalLinks/_rels/externalLink30.xml.rels><?xml version="1.0" encoding="UTF-8" standalone="yes"?>
<Relationships xmlns="http://schemas.openxmlformats.org/package/2006/relationships"><Relationship Id="rId1" Type="http://schemas.openxmlformats.org/officeDocument/2006/relationships/externalLinkPath" Target="file:///\\9962052\&#51088;&#46041;&#50896;&#44032;\plastic%20inj&#47448;&#53468;&#50885;(2).xls" TargetMode="External"/></Relationships>
</file>

<file path=xl/externalLinks/_rels/externalLink31.xml.rels><?xml version="1.0" encoding="UTF-8" standalone="yes"?>
<Relationships xmlns="http://schemas.openxmlformats.org/package/2006/relationships"><Relationship Id="rId1" Type="http://schemas.microsoft.com/office/2006/relationships/xlExternalLinkPath/xlPathMissing" Target="LXCR3%25(9801).xls" TargetMode="External"/></Relationships>
</file>

<file path=xl/externalLinks/_rels/externalLink32.xml.rels><?xml version="1.0" encoding="UTF-8" standalone="yes"?>
<Relationships xmlns="http://schemas.openxmlformats.org/package/2006/relationships"><Relationship Id="rId1" Type="http://schemas.microsoft.com/office/2006/relationships/xlExternalLinkPath/xlPathMissing" Target="RecoveredExternalLink2" TargetMode="External"/></Relationships>
</file>

<file path=xl/externalLinks/_rels/externalLink33.xml.rels><?xml version="1.0" encoding="UTF-8" standalone="yes"?>
<Relationships xmlns="http://schemas.openxmlformats.org/package/2006/relationships"><Relationship Id="rId1" Type="http://schemas.openxmlformats.org/officeDocument/2006/relationships/externalLinkPath" Target="file:///\\SIDA103\&#44288;&#47532;&#50629;&#47924;\ccc\HP-1\&#50896;&#45800;&#50948;\2&#49324;&#48516;&#44592;\&#50517;&#52629;\KTW\PJH\HP-1\&#50896;&#44032;\HP1&#50896;&#45800;.XLS" TargetMode="External"/></Relationships>
</file>

<file path=xl/externalLinks/_rels/externalLink34.xml.rels><?xml version="1.0" encoding="UTF-8" standalone="yes"?>
<Relationships xmlns="http://schemas.openxmlformats.org/package/2006/relationships"><Relationship Id="rId1" Type="http://schemas.openxmlformats.org/officeDocument/2006/relationships/externalLinkPath" Target="file:///\\9962052\&#51088;&#46041;&#50896;&#44032;\RUBBER-HOSE&#48149;&#52384;&#49709;.xls" TargetMode="External"/></Relationships>
</file>

<file path=xl/externalLinks/_rels/externalLink35.xml.rels><?xml version="1.0" encoding="UTF-8" standalone="yes"?>
<Relationships xmlns="http://schemas.openxmlformats.org/package/2006/relationships"><Relationship Id="rId1" Type="http://schemas.openxmlformats.org/officeDocument/2006/relationships/externalLinkPath" Target="file:///\\&#50976;&#50896;&#54616;\&#51088;&#46041;&#44228;&#49328;\WINDOWS\TEMP\NOTES\DATA\WINDOWS\TEMP\&#50896;&#44032;&#48516;&#49437;\&#49688;&#48520;&#48324;\95\&#50896;&#44032;&#53685;&#48372;.XLS" TargetMode="External"/></Relationships>
</file>

<file path=xl/externalLinks/_rels/externalLink36.xml.rels><?xml version="1.0" encoding="UTF-8" standalone="yes"?>
<Relationships xmlns="http://schemas.openxmlformats.org/package/2006/relationships"><Relationship Id="rId1" Type="http://schemas.openxmlformats.org/officeDocument/2006/relationships/externalLinkPath" Target="file:///C:\Documents%20and%20Settings\user\Local%20Settings\Temporary%20Internet%20Files\Content.IE5\METE9MUW\&#44204;&#51201;&#49436;\&#52964;&#53584;&#44204;&#51201;.xls" TargetMode="External"/></Relationships>
</file>

<file path=xl/externalLinks/_rels/externalLink37.xml.rels><?xml version="1.0" encoding="UTF-8" standalone="yes"?>
<Relationships xmlns="http://schemas.openxmlformats.org/package/2006/relationships"><Relationship Id="rId1" Type="http://schemas.openxmlformats.org/officeDocument/2006/relationships/externalLinkPath" Target="https://d.docs.live.net/Documents%20and%20Settings/user/Local%20Settings/Temporary%20Internet%20Files/Content.IE5/METE9MUW/&#44204;&#51201;&#49436;/&#52964;&#53584;&#44204;&#51201;.xls" TargetMode="External"/></Relationships>
</file>

<file path=xl/externalLinks/_rels/externalLink38.xml.rels><?xml version="1.0" encoding="UTF-8" standalone="yes"?>
<Relationships xmlns="http://schemas.openxmlformats.org/package/2006/relationships"><Relationship Id="rId1" Type="http://schemas.openxmlformats.org/officeDocument/2006/relationships/externalLinkPath" Target="file:///\\&#48149;&#51333;&#52384;1\A_PJC\KIA\&#50868;&#50689;&#50504;\&#44396;&#47588;&#44228;&#54925;\&#50868;&#50689;&#50504;\&#44396;&#47588;&#44228;&#54925;\WINDOWS\TEMP\&#54540;&#47116;\9711\&#50629;&#52404;&#49892;&#53468;\&#50629;&#52404;&#49892;&#53468;\CHOI\PROGRAM2.XLS" TargetMode="External"/></Relationships>
</file>

<file path=xl/externalLinks/_rels/externalLink39.xml.rels><?xml version="1.0" encoding="UTF-8" standalone="yes"?>
<Relationships xmlns="http://schemas.openxmlformats.org/package/2006/relationships"><Relationship Id="rId1" Type="http://schemas.openxmlformats.org/officeDocument/2006/relationships/externalLinkPath" Target="file:///\\9476253\&#50500;&#47924;&#45208;\&#51088;&#46041;&#50896;&#44032;&#44228;&#49328;&#50577;&#49885;(PL%20INJ).xls" TargetMode="External"/></Relationships>
</file>

<file path=xl/externalLinks/_rels/externalLink40.xml.rels><?xml version="1.0" encoding="UTF-8" standalone="yes"?>
<Relationships xmlns="http://schemas.openxmlformats.org/package/2006/relationships"><Relationship Id="rId1" Type="http://schemas.openxmlformats.org/officeDocument/2006/relationships/externalLinkPath" Target="file:///\\9961987\HP&#50896;&#45800;&#50948;&#48708;&#44368;\&#44060;&#48156;&#50896;&#45800;&#50948;FL.xls" TargetMode="External"/></Relationships>
</file>

<file path=xl/externalLinks/_rels/externalLink41.xml.rels><?xml version="1.0" encoding="UTF-8" standalone="yes"?>
<Relationships xmlns="http://schemas.openxmlformats.org/package/2006/relationships"><Relationship Id="rId1" Type="http://schemas.openxmlformats.org/officeDocument/2006/relationships/externalLinkPath" Target="file:///\\&#51060;&#51333;&#50725;PC\&#44277;&#50976;&#54616;&#44592;\LZ&#49688;&#51061;&#49457;\HEE-DONG\AVANTE\WAGON\&#47588;&#44032;&#44208;&#51221;\DEP&#44228;&#49328;.XLS" TargetMode="External"/></Relationships>
</file>

<file path=xl/externalLinks/_rels/externalLink42.xml.rels><?xml version="1.0" encoding="UTF-8" standalone="yes"?>
<Relationships xmlns="http://schemas.openxmlformats.org/package/2006/relationships"><Relationship Id="rId1" Type="http://schemas.openxmlformats.org/officeDocument/2006/relationships/externalLinkPath" Target="file:///\\&#50864;&#47928;&#47564;\MY%20DOCUMENTS\WINDOWS\TEMP\SIS\EF\A&#49552;&#51061;1.XLS" TargetMode="External"/></Relationships>
</file>

<file path=xl/externalLinks/_rels/externalLink43.xml.rels><?xml version="1.0" encoding="UTF-8" standalone="yes"?>
<Relationships xmlns="http://schemas.openxmlformats.org/package/2006/relationships"><Relationship Id="rId1" Type="http://schemas.openxmlformats.org/officeDocument/2006/relationships/externalLinkPath" Target="file:///\\&#48149;&#51333;&#52384;1\A_PJC\KIA\&#50868;&#50689;&#50504;\&#44396;&#47588;&#44228;&#54925;\&#50868;&#50689;&#50504;\&#44396;&#47588;&#44228;&#54925;\WINDOWS\TEMP\&#54540;&#47116;\9711\&#54924;&#51109;\&#54924;&#51109;2\&#52404;&#54788;&#54889;.XLS" TargetMode="External"/></Relationships>
</file>

<file path=xl/externalLinks/_rels/externalLink44.xml.rels><?xml version="1.0" encoding="UTF-8" standalone="yes"?>
<Relationships xmlns="http://schemas.openxmlformats.org/package/2006/relationships"><Relationship Id="rId1" Type="http://schemas.openxmlformats.org/officeDocument/2006/relationships/externalLinkPath" Target="file:///\\7159274\lee2\DATAFILE\YOOHAN\&#46020;&#52636;&#50629;&#47924;\DATA-&#52572;&#51333;.xls" TargetMode="External"/></Relationships>
</file>

<file path=xl/externalLinks/_rels/externalLink45.xml.rels><?xml version="1.0" encoding="UTF-8" standalone="yes"?>
<Relationships xmlns="http://schemas.openxmlformats.org/package/2006/relationships"><Relationship Id="rId1" Type="http://schemas.openxmlformats.org/officeDocument/2006/relationships/externalLinkPath" Target="file:///H:\Vehicle%20Files\Europe\Client%20Files\CSM\2006\Advance%20Efile%20Template%20(for%20Client%20Svs%20Use%20Only).xls" TargetMode="External"/></Relationships>
</file>

<file path=xl/externalLinks/_rels/externalLink46.xml.rels><?xml version="1.0" encoding="UTF-8" standalone="yes"?>
<Relationships xmlns="http://schemas.openxmlformats.org/package/2006/relationships"><Relationship Id="rId1" Type="http://schemas.openxmlformats.org/officeDocument/2006/relationships/externalLinkPath" Target="file:///H:\My%20Documents\My%20Documents\11DATA\2011%20Budget\2011%20Budget%20Template-June%20CSM%20(Korea)%20Rev.%205.xlsx" TargetMode="External"/></Relationships>
</file>

<file path=xl/externalLinks/_rels/externalLink47.xml.rels><?xml version="1.0" encoding="UTF-8" standalone="yes"?>
<Relationships xmlns="http://schemas.openxmlformats.org/package/2006/relationships"><Relationship Id="rId1" Type="http://schemas.microsoft.com/office/2006/relationships/xlExternalLinkPath/xlPathMissing" Target="X3CR12%25(9712).xls" TargetMode="External"/></Relationships>
</file>

<file path=xl/externalLinks/_rels/externalLink48.xml.rels><?xml version="1.0" encoding="UTF-8" standalone="yes"?>
<Relationships xmlns="http://schemas.openxmlformats.org/package/2006/relationships"><Relationship Id="rId1" Type="http://schemas.microsoft.com/office/2006/relationships/xlExternalLinkPath/xlPathMissing" Target="RecoveredExternalLink3" TargetMode="External"/></Relationships>
</file>

<file path=xl/externalLinks/_rels/externalLink49.xml.rels><?xml version="1.0" encoding="UTF-8" standalone="yes"?>
<Relationships xmlns="http://schemas.openxmlformats.org/package/2006/relationships"><Relationship Id="rId1" Type="http://schemas.openxmlformats.org/officeDocument/2006/relationships/externalLinkPath" Target="file:///\\&#50724;&#54788;&#53469;\&#50724;&#54788;&#53469;\&#48512;&#54408;&#54364;.xls" TargetMode="External"/></Relationships>
</file>

<file path=xl/externalLinks/_rels/externalLink50.xml.rels><?xml version="1.0" encoding="UTF-8" standalone="yes"?>
<Relationships xmlns="http://schemas.openxmlformats.org/package/2006/relationships"><Relationship Id="rId1" Type="http://schemas.openxmlformats.org/officeDocument/2006/relationships/externalLinkPath" Target="file:///\\&#50976;&#50896;&#54616;\&#51088;&#46041;&#44228;&#49328;\WINDOWS\TEMP\NOTES\DATA\WINDOWS\TEMP\EXCEL\INVEST\&#44228;&#54925;\96&#44228;&#54925;.XLS" TargetMode="External"/></Relationships>
</file>

<file path=xl/externalLinks/_rels/externalLink51.xml.rels><?xml version="1.0" encoding="UTF-8" standalone="yes"?>
<Relationships xmlns="http://schemas.openxmlformats.org/package/2006/relationships"><Relationship Id="rId1" Type="http://schemas.openxmlformats.org/officeDocument/2006/relationships/externalLinkPath" Target="file:///\\SIDA103\&#44288;&#47532;&#50629;&#47924;\My%20Documents\&#51068;&#48152;&#50629;&#47924;\&#50577;&#49885;.XLS" TargetMode="External"/></Relationships>
</file>

<file path=xl/externalLinks/_rels/externalLink52.xml.rels><?xml version="1.0" encoding="UTF-8" standalone="yes"?>
<Relationships xmlns="http://schemas.openxmlformats.org/package/2006/relationships"><Relationship Id="rId1" Type="http://schemas.openxmlformats.org/officeDocument/2006/relationships/externalLinkPath" Target="file:///\\&#49457;&#52824;&#47732;\&#49457;&#52824;&#47732;\ckd(19&#44060;&#44397;)\&#44608;&#49464;&#50857;\&#51064;&#45768;RD\&#44228;&#54925;&#49436;\&#49324;&#50577;&#49436;\TEST&#50868;&#50689;.XLS" TargetMode="External"/></Relationships>
</file>

<file path=xl/externalLinks/_rels/externalLink53.xml.rels><?xml version="1.0" encoding="UTF-8" standalone="yes"?>
<Relationships xmlns="http://schemas.openxmlformats.org/package/2006/relationships"><Relationship Id="rId1" Type="http://schemas.openxmlformats.org/officeDocument/2006/relationships/externalLinkPath" Target="file:///\\9464475\&#44277;&#50976;&#54616;&#44592;\LZ&#49688;&#51061;&#49457;\HEE-DONG\AVANTE\WAGON\&#47588;&#44032;&#44208;&#51221;\DEP&#44228;&#49328;.XLS" TargetMode="External"/></Relationships>
</file>

<file path=xl/externalLinks/_rels/externalLink54.xml.rels><?xml version="1.0" encoding="UTF-8" standalone="yes"?>
<Relationships xmlns="http://schemas.openxmlformats.org/package/2006/relationships"><Relationship Id="rId1" Type="http://schemas.openxmlformats.org/officeDocument/2006/relationships/externalLinkPath" Target="file:///\\9961987\hp%20project\WINDOWS\TEMP\&#49436;&#44284;&#51109;&#45784;\LZXG&#49345;~1\&#50577;&#49885;\&#47928;&#49436;&#50577;01.XLS" TargetMode="External"/></Relationships>
</file>

<file path=xl/externalLinks/_rels/externalLink55.xml.rels><?xml version="1.0" encoding="UTF-8" standalone="yes"?>
<Relationships xmlns="http://schemas.openxmlformats.org/package/2006/relationships"><Relationship Id="rId1" Type="http://schemas.openxmlformats.org/officeDocument/2006/relationships/externalLinkPath" Target="file:///A:\DATA\&#51076;&#48337;&#54840;DATA\&#49324;&#50629;&#44228;&#54925;\1999&#45380;&#49324;&#50629;&#44228;&#54925;\DATA\COST\SHIN\COST\96RCDPN.XLS" TargetMode="External"/></Relationships>
</file>

<file path=xl/externalLinks/_rels/externalLink56.xml.rels><?xml version="1.0" encoding="UTF-8" standalone="yes"?>
<Relationships xmlns="http://schemas.openxmlformats.org/package/2006/relationships"><Relationship Id="rId1" Type="http://schemas.openxmlformats.org/officeDocument/2006/relationships/externalLinkPath" Target="file:///\\9961987\hp%20project\WINDOWS\TEMP\LZ&#49688;&#51061;&#49457;\HEE-DONG\AVANTE\WAGON\&#47588;&#44032;&#44208;&#51221;\DEP&#44228;&#49328;.XLS" TargetMode="External"/></Relationships>
</file>

<file path=xl/externalLinks/_rels/externalLink57.xml.rels><?xml version="1.0" encoding="UTF-8" standalone="yes"?>
<Relationships xmlns="http://schemas.openxmlformats.org/package/2006/relationships"><Relationship Id="rId1" Type="http://schemas.openxmlformats.org/officeDocument/2006/relationships/externalLinkPath" Target="file:///\\9963271\&#44277;&#50976;%20&#47448;&#51648;&#49457;\&#44608;&#51333;&#51068;GJ\GK\&#50577;&#49885;\1T\BUS\A1\96_3\KST\&#49548;&#54805;BUS\BUS&#51228;&#50896;.XLS" TargetMode="External"/></Relationships>
</file>

<file path=xl/externalLinks/_rels/externalLink58.xml.rels><?xml version="1.0" encoding="UTF-8" standalone="yes"?>
<Relationships xmlns="http://schemas.openxmlformats.org/package/2006/relationships"><Relationship Id="rId1" Type="http://schemas.openxmlformats.org/officeDocument/2006/relationships/externalLinkPath" Target="file:///\\&#51221;&#44592;&#50689;\C\&#52572;&#44284;&#51109;&#45784;&#44277;&#50976;\My%20Documents\&#52572;&#52632;&#49457;\&#48149;&#46041;&#54616;\&#49892;&#53468;\My%20Documents\&#50808;&#51452;&#54788;&#54889;.WQ1" TargetMode="External"/></Relationships>
</file>

<file path=xl/externalLinks/_rels/externalLink59.xml.rels><?xml version="1.0" encoding="UTF-8" standalone="yes"?>
<Relationships xmlns="http://schemas.openxmlformats.org/package/2006/relationships"><Relationship Id="rId1" Type="http://schemas.openxmlformats.org/officeDocument/2006/relationships/externalLinkPath" Target="file:///B:\96FINAL.XLS" TargetMode="External"/></Relationships>
</file>

<file path=xl/externalLinks/_rels/externalLink60.xml.rels><?xml version="1.0" encoding="UTF-8" standalone="yes"?>
<Relationships xmlns="http://schemas.openxmlformats.org/package/2006/relationships"><Relationship Id="rId2" Type="http://schemas.openxmlformats.org/officeDocument/2006/relationships/externalLinkPath" Target="file:///\\&#49373;&#49328;&#44592;&#49696;\&#49828;&#52884;\&#51312;&#49457;&#50896;\&#44396;&#47588;&#50689;&#50629;&#54016;\&#45225;&#54408;&#49688;&#47049;\2025&#45380;%2007&#50900;\7&#50900;%20&#45225;&#54408;&#52264;%20&#48176;&#52264;.xlsx" TargetMode="External"/><Relationship Id="rId1" Type="http://schemas.openxmlformats.org/officeDocument/2006/relationships/externalLinkPath" Target="&#45225;&#54408;&#49688;&#47049;/2025&#45380;%2007&#50900;/7&#50900;%20&#45225;&#54408;&#52264;%20&#48176;&#52264;.xlsx" TargetMode="External"/></Relationships>
</file>

<file path=xl/externalLinks/_rels/externalLink61.xml.rels><?xml version="1.0" encoding="UTF-8" standalone="yes"?>
<Relationships xmlns="http://schemas.openxmlformats.org/package/2006/relationships"><Relationship Id="rId2" Type="http://schemas.openxmlformats.org/officeDocument/2006/relationships/externalLinkPath" Target="file:///\\&#49373;&#49328;&#44592;&#49696;\&#49828;&#52884;\&#51312;&#49457;&#50896;\&#44396;&#47588;&#50689;&#50629;&#54016;\&#44396;&#47588;\09&#50900;%20&#50896;&#51088;&#51116;%20&#49688;&#48520;&#44288;&#47532;.xlsx" TargetMode="External"/><Relationship Id="rId1" Type="http://schemas.openxmlformats.org/officeDocument/2006/relationships/externalLinkPath" Target="&#44396;&#47588;/09&#50900;%20&#50896;&#51088;&#51116;%20&#49688;&#48520;&#44288;&#47532;.xlsx" TargetMode="External"/></Relationships>
</file>

<file path=xl/externalLinks/_rels/externalLink62.xml.rels><?xml version="1.0" encoding="UTF-8" standalone="yes"?>
<Relationships xmlns="http://schemas.openxmlformats.org/package/2006/relationships"><Relationship Id="rId2" Type="http://schemas.openxmlformats.org/officeDocument/2006/relationships/externalLinkPath" Target="file:///\\&#49373;&#49328;&#44592;&#49696;\&#49828;&#52884;\&#51312;&#49457;&#50896;\&#44396;&#47588;&#50689;&#50629;&#54016;\&#44396;&#47588;\07&#50900;%20&#54032;&#47588;&#44228;&#54925;.xlsx" TargetMode="External"/><Relationship Id="rId1" Type="http://schemas.openxmlformats.org/officeDocument/2006/relationships/externalLinkPath" Target="&#44396;&#47588;/07&#50900;%20&#54032;&#47588;&#44228;&#54925;.xlsx" TargetMode="External"/></Relationships>
</file>

<file path=xl/externalLinks/_rels/externalLink63.xml.rels><?xml version="1.0" encoding="UTF-8" standalone="yes"?>
<Relationships xmlns="http://schemas.openxmlformats.org/package/2006/relationships"><Relationship Id="rId2" Type="http://schemas.openxmlformats.org/officeDocument/2006/relationships/externalLinkPath" Target="file:///C:\Users\user123\Desktop\&#44256;&#44061;&#49324;%20&#51068;&#45824;&#51068;%20&#48516;&#49437;&#51088;&#47308;\&#44256;&#44061;&#49324;%20&#51068;&#45824;&#51068;%20&#48516;&#49437;&#51088;&#47308;%201&#50900;\&#53468;&#52285;&#44552;&#49549;%201&#50900;%20&#47560;&#44048;&#48708;&#44368;&#54788;&#54889;.xlsx" TargetMode="External"/><Relationship Id="rId1" Type="http://schemas.openxmlformats.org/officeDocument/2006/relationships/externalLinkPath" Target="file:///C:\Users\user123\Desktop\&#44256;&#44061;&#49324;%20&#51068;&#45824;&#51068;%20&#48516;&#49437;&#51088;&#47308;\&#44256;&#44061;&#49324;%20&#51068;&#45824;&#51068;%20&#48516;&#49437;&#51088;&#47308;%201&#50900;\&#53468;&#52285;&#44552;&#49549;%201&#50900;%20&#47560;&#44048;&#48708;&#44368;&#54788;&#54889;.xlsx" TargetMode="External"/></Relationships>
</file>

<file path=xl/externalLinks/_rels/externalLink64.xml.rels><?xml version="1.0" encoding="UTF-8" standalone="yes"?>
<Relationships xmlns="http://schemas.openxmlformats.org/package/2006/relationships"><Relationship Id="rId2" Type="http://schemas.openxmlformats.org/officeDocument/2006/relationships/externalLinkPath" Target="file:///\\&#49373;&#49328;&#44592;&#49696;\&#49828;&#52884;\&#51312;&#49457;&#50896;\&#44396;&#47588;&#50689;&#50629;&#54016;\&#44396;&#47588;\2025&#45380;%2009&#50900;%20&#47588;&#51077;%20&#49688;&#48520;&#44288;&#47532;.xlsx" TargetMode="External"/><Relationship Id="rId1" Type="http://schemas.openxmlformats.org/officeDocument/2006/relationships/externalLinkPath" Target="&#44396;&#47588;/2025&#45380;%2009&#50900;%20&#47588;&#51077;%20&#49688;&#48520;&#44288;&#47532;.xlsx" TargetMode="External"/></Relationships>
</file>

<file path=xl/externalLinks/_rels/externalLink65.xml.rels><?xml version="1.0" encoding="UTF-8" standalone="yes"?>
<Relationships xmlns="http://schemas.openxmlformats.org/package/2006/relationships"><Relationship Id="rId2" Type="http://schemas.openxmlformats.org/officeDocument/2006/relationships/externalLinkPath" Target="file:///C:\Users\user123\Desktop\&#50689;&#50629;&#44288;&#47532;\06_&#47560;&#44048;&#51088;&#47308;\&#45800;&#44032;%20&#51221;&#47532;.xlsx" TargetMode="External"/><Relationship Id="rId1" Type="http://schemas.openxmlformats.org/officeDocument/2006/relationships/externalLinkPath" Target="file:///C:\Users\user123\Desktop\&#50689;&#50629;&#44288;&#47532;\06_&#47560;&#44048;&#51088;&#47308;\&#45800;&#44032;%20&#51221;&#47532;.xlsx" TargetMode="External"/></Relationships>
</file>

<file path=xl/externalLinks/_rels/externalLink66.xml.rels><?xml version="1.0" encoding="UTF-8" standalone="yes"?>
<Relationships xmlns="http://schemas.openxmlformats.org/package/2006/relationships"><Relationship Id="rId2" Type="http://schemas.openxmlformats.org/officeDocument/2006/relationships/externalLinkPath" Target="file:///\\&#49373;&#49328;&#44592;&#49696;\&#49828;&#52884;\&#51312;&#49457;&#50896;\&#44396;&#47588;&#50689;&#50629;&#54016;\&#45225;&#54408;&#49688;&#47049;\2025&#45380;%2009&#50900;\&#54840;&#50896;&#45225;&#54408;%20&#44228;&#54925;%2009&#50900;.xlsm" TargetMode="External"/><Relationship Id="rId1" Type="http://schemas.openxmlformats.org/officeDocument/2006/relationships/externalLinkPath" Target="&#45225;&#54408;&#49688;&#47049;/2025&#45380;%2009&#50900;/&#54840;&#50896;&#45225;&#54408;%20&#44228;&#54925;%2009&#50900;.xlsm" TargetMode="External"/></Relationships>
</file>

<file path=xl/externalLinks/_rels/externalLink67.xml.rels><?xml version="1.0" encoding="UTF-8" standalone="yes"?>
<Relationships xmlns="http://schemas.openxmlformats.org/package/2006/relationships"><Relationship Id="rId2" Type="http://schemas.openxmlformats.org/officeDocument/2006/relationships/externalLinkPath" Target="file:///\\&#49373;&#49328;&#44592;&#49696;\&#49828;&#52884;\&#51312;&#49457;&#50896;\&#44396;&#47588;&#50689;&#50629;&#54016;\&#45225;&#54408;&#49688;&#47049;\2025&#45380;%2009&#50900;\&#49436;&#49328;&#54413;&#44592;&#50808;%20&#45225;&#54408;&#44228;&#54925;%2009&#50900;.xlsm" TargetMode="External"/><Relationship Id="rId1" Type="http://schemas.openxmlformats.org/officeDocument/2006/relationships/externalLinkPath" Target="&#45225;&#54408;&#49688;&#47049;/2025&#45380;%2009&#50900;/&#49436;&#49328;&#54413;&#44592;&#50808;%20&#45225;&#54408;&#44228;&#54925;%2009&#50900;.xlsm" TargetMode="External"/></Relationships>
</file>

<file path=xl/externalLinks/_rels/externalLink68.xml.rels><?xml version="1.0" encoding="UTF-8" standalone="yes"?>
<Relationships xmlns="http://schemas.openxmlformats.org/package/2006/relationships"><Relationship Id="rId2" Type="http://schemas.openxmlformats.org/officeDocument/2006/relationships/externalLinkPath" Target="file:///\\&#49373;&#49328;&#44592;&#49696;\&#49828;&#52884;\&#51312;&#49457;&#50896;\&#44396;&#47588;&#50689;&#50629;&#54016;\&#45225;&#54408;&#49688;&#47049;\2025&#45380;%2009&#50900;\&#51064;&#50508;&#54028;%20&#45225;&#54408;&#44228;&#54925;%2009&#50900;.xlsm" TargetMode="External"/><Relationship Id="rId1" Type="http://schemas.openxmlformats.org/officeDocument/2006/relationships/externalLinkPath" Target="&#45225;&#54408;&#49688;&#47049;/2025&#45380;%2009&#50900;/&#51064;&#50508;&#54028;%20&#45225;&#54408;&#44228;&#54925;%2009&#50900;.xlsm" TargetMode="External"/></Relationships>
</file>

<file path=xl/externalLinks/_rels/externalLink69.xml.rels><?xml version="1.0" encoding="UTF-8" standalone="yes"?>
<Relationships xmlns="http://schemas.openxmlformats.org/package/2006/relationships"><Relationship Id="rId2" Type="http://schemas.openxmlformats.org/officeDocument/2006/relationships/externalLinkPath" Target="file:///\\&#49373;&#49328;&#44592;&#49696;\&#49828;&#52884;\&#51312;&#49457;&#50896;\&#44396;&#47588;&#50689;&#50629;&#54016;\&#45225;&#54408;&#49688;&#47049;\2025&#45380;%2009&#50900;\&#54413;&#44592;%20&#49328;&#50629;%20&#44305;&#51452;%20&#44277;&#51109;%2009&#50900;.xlsx" TargetMode="External"/><Relationship Id="rId1" Type="http://schemas.openxmlformats.org/officeDocument/2006/relationships/externalLinkPath" Target="&#45225;&#54408;&#49688;&#47049;/2025&#45380;%2009&#50900;/&#54413;&#44592;%20&#49328;&#50629;%20&#44305;&#51452;%20&#44277;&#51109;%2009&#50900;.xlsx" TargetMode="External"/></Relationships>
</file>

<file path=xl/externalLinks/_rels/externalLink70.xml.rels><?xml version="1.0" encoding="UTF-8" standalone="yes"?>
<Relationships xmlns="http://schemas.openxmlformats.org/package/2006/relationships"><Relationship Id="rId2" Type="http://schemas.openxmlformats.org/officeDocument/2006/relationships/externalLinkPath" Target="file:///\\&#49373;&#49328;&#44592;&#49696;\&#49828;&#52884;\&#51312;&#49457;&#50896;\&#44396;&#47588;&#50689;&#50629;&#54016;\&#45225;&#54408;&#49688;&#47049;\2025&#45380;%2009&#50900;\9&#50900;%20&#45225;&#54408;&#52264;%20&#48176;&#52264;.xlsx" TargetMode="External"/><Relationship Id="rId1" Type="http://schemas.openxmlformats.org/officeDocument/2006/relationships/externalLinkPath" Target="&#45225;&#54408;&#49688;&#47049;/2025&#45380;%2009&#50900;/9&#50900;%20&#45225;&#54408;&#52264;%20&#48176;&#52264;.xlsx" TargetMode="External"/></Relationships>
</file>

<file path=xl/externalLinks/_rels/externalLink71.xml.rels><?xml version="1.0" encoding="UTF-8" standalone="yes"?>
<Relationships xmlns="http://schemas.openxmlformats.org/package/2006/relationships"><Relationship Id="rId2" Type="http://schemas.openxmlformats.org/officeDocument/2006/relationships/externalLinkPath" Target="file:///\\&#49373;&#49328;&#44592;&#49696;\&#49828;&#52884;\&#51312;&#49457;&#50896;\&#44396;&#47588;&#50689;&#50629;&#54016;\02&#50900;%20&#50896;&#51088;&#51116;%20&#49688;&#48520;&#44288;&#47532;.xlsx" TargetMode="External"/><Relationship Id="rId1" Type="http://schemas.openxmlformats.org/officeDocument/2006/relationships/externalLinkPath" Target="02&#50900;%20&#50896;&#51088;&#51116;%20&#49688;&#48520;&#44288;&#47532;.xlsx" TargetMode="External"/></Relationships>
</file>

<file path=xl/externalLinks/_rels/externalLink72.xml.rels><?xml version="1.0" encoding="UTF-8" standalone="yes"?>
<Relationships xmlns="http://schemas.openxmlformats.org/package/2006/relationships"><Relationship Id="rId2" Type="http://schemas.openxmlformats.org/officeDocument/2006/relationships/externalLinkPath" Target="file:///\\&#49373;&#49328;&#44592;&#49696;\&#49828;&#52884;\&#51312;&#49457;&#50896;\&#44396;&#47588;&#50689;&#50629;&#54016;\&#48373;&#49324;&#48376;%202025&#45380;%202&#50900;%20&#47588;&#51077;&#47588;&#52636;%20&#48372;&#44256;&#54788;&#54889;%20-%20&#51089;&#50629;&#50857;.xlsx" TargetMode="External"/><Relationship Id="rId1" Type="http://schemas.openxmlformats.org/officeDocument/2006/relationships/externalLinkPath" Target="&#48373;&#49324;&#48376;%202025&#45380;%202&#50900;%20&#47588;&#51077;&#47588;&#52636;%20&#48372;&#44256;&#54788;&#54889;%20-%20&#51089;&#50629;&#50857;.xlsx" TargetMode="External"/></Relationships>
</file>

<file path=xl/externalLinks/_rels/externalLink73.xml.rels><?xml version="1.0" encoding="UTF-8" standalone="yes"?>
<Relationships xmlns="http://schemas.openxmlformats.org/package/2006/relationships"><Relationship Id="rId2" Type="http://schemas.openxmlformats.org/officeDocument/2006/relationships/externalLinkPath" Target="file:///\\&#49373;&#49328;&#44592;&#49696;\&#49828;&#52884;\&#51312;&#49457;&#50896;\&#44396;&#47588;&#50689;&#50629;&#54016;\2025&#45380;%207&#50900;%20&#47588;&#51077;&#47588;&#52636;%20&#48372;&#44256;&#54788;&#54889;.xlsx" TargetMode="External"/><Relationship Id="rId1" Type="http://schemas.openxmlformats.org/officeDocument/2006/relationships/externalLinkPath" Target="2025&#45380;%207&#50900;%20&#47588;&#51077;&#47588;&#52636;%20&#48372;&#44256;&#54788;&#54889;.xlsx" TargetMode="External"/></Relationships>
</file>

<file path=xl/externalLinks/_rels/externalLink74.xml.rels><?xml version="1.0" encoding="UTF-8" standalone="yes"?>
<Relationships xmlns="http://schemas.openxmlformats.org/package/2006/relationships"><Relationship Id="rId2" Type="http://schemas.openxmlformats.org/officeDocument/2006/relationships/externalLinkPath" Target="file:///\\&#49373;&#49328;&#44592;&#49696;\&#49828;&#52884;\&#51312;&#49457;&#50896;\&#44396;&#47588;&#50689;&#50629;&#54016;\&#45225;&#54408;&#49688;&#47049;\2025&#45380;%2005&#50900;\&#54840;&#50896;&#45225;&#54408;%20&#44228;&#54925;%2005&#50900;.xlsm" TargetMode="External"/><Relationship Id="rId1" Type="http://schemas.openxmlformats.org/officeDocument/2006/relationships/externalLinkPath" Target="&#45225;&#54408;&#49688;&#47049;/2025&#45380;%2005&#50900;/&#54840;&#50896;&#45225;&#54408;%20&#44228;&#54925;%2005&#50900;.xlsm" TargetMode="External"/></Relationships>
</file>

<file path=xl/externalLinks/_rels/externalLink75.xml.rels><?xml version="1.0" encoding="UTF-8" standalone="yes"?>
<Relationships xmlns="http://schemas.openxmlformats.org/package/2006/relationships"><Relationship Id="rId2" Type="http://schemas.openxmlformats.org/officeDocument/2006/relationships/externalLinkPath" Target="file:///\\&#49373;&#49328;&#44592;&#49696;\&#49828;&#52884;\&#51312;&#49457;&#50896;\&#44396;&#47588;&#50689;&#50629;&#54016;\&#45225;&#54408;&#49688;&#47049;\2025&#45380;%2005&#50900;\&#49436;&#49328;&#54413;&#44592;&#50808;%20&#45225;&#54408;&#44228;&#54925;%2005&#50900;.xlsm" TargetMode="External"/><Relationship Id="rId1" Type="http://schemas.openxmlformats.org/officeDocument/2006/relationships/externalLinkPath" Target="&#45225;&#54408;&#49688;&#47049;/2025&#45380;%2005&#50900;/&#49436;&#49328;&#54413;&#44592;&#50808;%20&#45225;&#54408;&#44228;&#54925;%2005&#50900;.xlsm" TargetMode="External"/></Relationships>
</file>

<file path=xl/externalLinks/_rels/externalLink76.xml.rels><?xml version="1.0" encoding="UTF-8" standalone="yes"?>
<Relationships xmlns="http://schemas.openxmlformats.org/package/2006/relationships"><Relationship Id="rId2" Type="http://schemas.openxmlformats.org/officeDocument/2006/relationships/externalLinkPath" Target="file:///C:\Users\admin\Desktop\&#50689;&#50629;&#44288;&#47532;\00_&#44256;&#44061;&#49324;%20&#48324;%20&#45225;&#54408;&#44228;&#54925;\2025&#45380;%2001&#50900;\&#51064;&#50508;&#54028;%20&#45225;&#54408;&#44228;&#54925;%2001&#50900;.xlsm" TargetMode="External"/><Relationship Id="rId1" Type="http://schemas.openxmlformats.org/officeDocument/2006/relationships/externalLinkPath" Target="/Users/admin/Desktop/&#50689;&#50629;&#44288;&#47532;/00_&#44256;&#44061;&#49324;%20&#48324;%20&#45225;&#54408;&#44228;&#54925;/2025&#45380;%2001&#50900;/&#51064;&#50508;&#54028;%20&#45225;&#54408;&#44228;&#54925;%2001&#50900;.xlsm" TargetMode="External"/></Relationships>
</file>

<file path=xl/externalLinks/_rels/externalLink77.xml.rels><?xml version="1.0" encoding="UTF-8" standalone="yes"?>
<Relationships xmlns="http://schemas.openxmlformats.org/package/2006/relationships"><Relationship Id="rId2" Type="http://schemas.openxmlformats.org/officeDocument/2006/relationships/externalLinkPath" Target="file:///\\&#49373;&#49328;&#44592;&#49696;\&#49828;&#52884;\&#51312;&#49457;&#50896;\&#44396;&#47588;&#50689;&#50629;&#54016;\&#45225;&#54408;&#49688;&#47049;\2025&#45380;%2005&#50900;\&#51064;&#50508;&#54028;%20&#45225;&#54408;&#44228;&#54925;%2005&#50900;.xlsm" TargetMode="External"/><Relationship Id="rId1" Type="http://schemas.openxmlformats.org/officeDocument/2006/relationships/externalLinkPath" Target="&#45225;&#54408;&#49688;&#47049;/2025&#45380;%2005&#50900;/&#51064;&#50508;&#54028;%20&#45225;&#54408;&#44228;&#54925;%2005&#50900;.xlsm" TargetMode="External"/></Relationships>
</file>

<file path=xl/externalLinks/_rels/externalLink78.xml.rels><?xml version="1.0" encoding="UTF-8" standalone="yes"?>
<Relationships xmlns="http://schemas.openxmlformats.org/package/2006/relationships"><Relationship Id="rId2" Type="http://schemas.openxmlformats.org/officeDocument/2006/relationships/externalLinkPath" Target="file:///C:\Users\admin\Desktop\&#50689;&#50629;&#44288;&#47532;\00_&#44256;&#44061;&#49324;%20&#48324;%20&#45225;&#54408;&#44228;&#54925;\2025&#45380;%2001&#50900;\&#45796;&#51064;%20&#47749;&#49464;&#49436;%2001&#50900;.xlsx" TargetMode="External"/><Relationship Id="rId1" Type="http://schemas.openxmlformats.org/officeDocument/2006/relationships/externalLinkPath" Target="/Users/user123/Documents/&#52852;&#52852;&#50724;&#53665;%20&#48155;&#51008;%20&#54028;&#51068;/&#45796;&#51064;%20&#47749;&#49464;&#49436;%2001&#50900;.xlsx" TargetMode="External"/></Relationships>
</file>

<file path=xl/externalLinks/_rels/externalLink79.xml.rels><?xml version="1.0" encoding="UTF-8" standalone="yes"?>
<Relationships xmlns="http://schemas.openxmlformats.org/package/2006/relationships"><Relationship Id="rId2" Type="http://schemas.openxmlformats.org/officeDocument/2006/relationships/externalLinkPath" Target="file:///\\&#49373;&#49328;&#44592;&#49696;\&#49828;&#52884;\&#51312;&#49457;&#50896;\&#44396;&#47588;&#50689;&#50629;&#54016;\&#45225;&#54408;&#49688;&#47049;\2025&#45380;%2005&#50900;\&#45796;&#51064;%20&#47749;&#49464;&#49436;%2005&#50900;.xlsx" TargetMode="External"/><Relationship Id="rId1" Type="http://schemas.openxmlformats.org/officeDocument/2006/relationships/externalLinkPath" Target="&#45225;&#54408;&#49688;&#47049;/2025&#45380;%2005&#50900;/&#45796;&#51064;%20&#47749;&#49464;&#49436;%2005&#50900;.xlsx" TargetMode="External"/></Relationships>
</file>

<file path=xl/externalLinks/externalLink1.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Main"/>
      <sheetName val="Mth"/>
      <sheetName val="Qtr"/>
      <sheetName val="Cal. Yr"/>
      <sheetName val="Variance by Mth"/>
      <sheetName val="Variance by Qtr"/>
      <sheetName val="Variance by CY"/>
      <sheetName val="© Copyright &amp; Disclaimer 2006"/>
    </sheetNames>
    <sheetDataSet>
      <sheetData sheetId="0"/>
      <sheetData sheetId="1"/>
      <sheetData sheetId="2"/>
      <sheetData sheetId="3"/>
      <sheetData sheetId="4"/>
      <sheetData sheetId="5"/>
      <sheetData sheetId="6"/>
      <sheetData sheetId="7"/>
    </sheetDataSet>
  </externalBook>
</externalLink>
</file>

<file path=xl/externalLinks/externalLink2.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Main"/>
      <sheetName val="CSM with CKD"/>
      <sheetName val="© Copyright &amp; Disclaimer"/>
    </sheetNames>
    <sheetDataSet>
      <sheetData sheetId="0"/>
      <sheetData sheetId="1"/>
      <sheetData sheetId="2"/>
    </sheetDataSet>
  </externalBook>
</externalLink>
</file>

<file path=xl/externalLinks/externalLink3.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Book1"/>
      <sheetName val="계열사현황종합"/>
      <sheetName val="재료율"/>
      <sheetName val="Macro1"/>
      <sheetName val="#REF"/>
      <sheetName val="HP1AMLIST"/>
      <sheetName val="일괄인쇄"/>
      <sheetName val="pr34"/>
      <sheetName val="DATE"/>
      <sheetName val="차종별"/>
      <sheetName val="ML"/>
      <sheetName val="구동"/>
      <sheetName val="Sheet1"/>
      <sheetName val="Parametrs"/>
      <sheetName val="TB"/>
      <sheetName val="외주현황.wq1"/>
      <sheetName val="Raw"/>
      <sheetName val="진행 DATA (2)"/>
      <sheetName val="2.대외공문"/>
      <sheetName val="2"/>
      <sheetName val="W-현원가"/>
      <sheetName val="J100"/>
      <sheetName val="MAIN"/>
      <sheetName val="BND"/>
      <sheetName val="ORIGIN"/>
      <sheetName val="FUEL FILLER"/>
      <sheetName val="Tbom-tot"/>
      <sheetName val="LIST"/>
      <sheetName val="EXP-COST"/>
      <sheetName val="MH_생산"/>
      <sheetName val="A-100전제"/>
      <sheetName val="시설투자"/>
      <sheetName val="팀별 합계"/>
      <sheetName val="PILOT APP."/>
      <sheetName val="BRAKE"/>
      <sheetName val="차체"/>
      <sheetName val="T진도"/>
      <sheetName val="J150 승인진도관리 LIST"/>
      <sheetName val="TOTAL LIST"/>
      <sheetName val="FTR MACRo"/>
      <sheetName val="지정공장"/>
      <sheetName val="서울정비"/>
      <sheetName val="전체실적"/>
      <sheetName val="효율계획(당월)"/>
      <sheetName val="Price Range"/>
      <sheetName val="data"/>
      <sheetName val="판매대수"/>
      <sheetName val="PAKAGE4362"/>
      <sheetName val="목표재료비"/>
      <sheetName val="Sheet2"/>
      <sheetName val="Sheet3"/>
      <sheetName val="Sheet4"/>
      <sheetName val="Sheet5"/>
      <sheetName val="표지"/>
      <sheetName val="END리스트"/>
      <sheetName val="부특1(ABS)"/>
      <sheetName val="부특1(TCS)"/>
      <sheetName val="부특2"/>
      <sheetName val="신기술"/>
      <sheetName val="기존차비교"/>
      <sheetName val="기존차문제"/>
      <sheetName val="도면문제"/>
      <sheetName val="시작차문제"/>
      <sheetName val="전체일정1"/>
      <sheetName val="전체일정2"/>
      <sheetName val="금형개발 "/>
      <sheetName val="검사구개발"/>
      <sheetName val="지그개발"/>
      <sheetName val="설비개발"/>
      <sheetName val="신뢰성(HU)"/>
      <sheetName val="신뢰성(SEN)"/>
      <sheetName val="외주개발"/>
      <sheetName val="납품용기개발"/>
      <sheetName val="CH'K P(A)"/>
      <sheetName val="CH'K P(B)"/>
      <sheetName val="FMEA W_S(HU)"/>
      <sheetName val="FMEA W_S(S_W)"/>
      <sheetName val="참조(구매품질조직도)"/>
      <sheetName val="참조(업체별담당자)"/>
      <sheetName val="ccar"/>
      <sheetName val=".mdb,*.htm,*.html,*.pub);웹 페이지("/>
      <sheetName val="목차"/>
      <sheetName val="1-1)개발추진범위"/>
      <sheetName val="1-2)개발일정"/>
      <sheetName val="S_MBR_UPR"/>
      <sheetName val="S_MBR_LWR"/>
      <sheetName val="Sheet6"/>
      <sheetName val="Sheet7"/>
      <sheetName val="Sheet8"/>
      <sheetName val="품목리스트"/>
      <sheetName val="회사조직도"/>
      <sheetName val="품질목표"/>
      <sheetName val="KPC항목"/>
      <sheetName val="CFT조직도"/>
      <sheetName val="부품특성1"/>
      <sheetName val="부품특성2 "/>
      <sheetName val="과거차문제점검토및반영계획"/>
      <sheetName val="전체일정"/>
      <sheetName val="부품SOURCE"/>
      <sheetName val="금형"/>
      <sheetName val="검사구"/>
      <sheetName val="지그"/>
      <sheetName val="설비"/>
      <sheetName val="납품용기"/>
      <sheetName val="신뢰성(H&amp;E)"/>
      <sheetName val="시작품관리계획서"/>
      <sheetName val="설계구조검토"/>
      <sheetName val="시작문제반영"/>
      <sheetName val="5_1_설비투자변경이력"/>
      <sheetName val="5_2_설비투자LIST_금액조정"/>
      <sheetName val="6_부대설비LIST"/>
      <sheetName val="02자동화합리화"/>
      <sheetName val="첨부_가공계획011120"/>
      <sheetName val="SPARE"/>
      <sheetName val=""/>
      <sheetName val="_x0005__x0003__x0004_b"/>
      <sheetName val="S"/>
      <sheetName val="사장"/>
      <sheetName val="사원"/>
      <sheetName val="기존젨비교"/>
      <sheetName val="10.21이후 (최종본)"/>
      <sheetName val="List(Item별) (10_21회의록 근거)"/>
      <sheetName val="10.21이후"/>
      <sheetName val="10.20까지"/>
      <sheetName val="228"/>
      <sheetName val="25.32.34"/>
      <sheetName val="List(Item별) (하나모듈)"/>
      <sheetName val="List(Item별)"/>
      <sheetName val="List(UPG별)"/>
      <sheetName val="EO-List"/>
      <sheetName val="VXXX"/>
      <sheetName val="SPARE PART(기계부)"/>
      <sheetName val="SPARE PART(전기부)"/>
      <sheetName val="소모 공구"/>
      <sheetName val="소모품"/>
      <sheetName val="부자재"/>
      <sheetName val="기타(볼트,니쁠,프로파일,아크릴)"/>
      <sheetName val="우일 FA(납땜),아이제 코리아(마킹),반도상사(도장)"/>
      <sheetName val="_x0000_䅀㿠_x0000__x0000__x0000__x0000__x0001__x0000__x0000__x0000__x0000__x0000__x0001_t_x0016__x0000_䅀㿰_x0000__x0000_"/>
      <sheetName val="戀椀最㔀"/>
      <sheetName val="bleĤģ_x0000__x0000__x0000__x0000__x0000__x0000_서식을 Ĩĥ_x0000__x0000__x0000__x0000_ħĦ_x0000__x0000__x0000__x0000__x0000__x0000_률_x0000_"/>
      <sheetName val="Sheet1_x0000__x0000__x0000__x0004__x0000__x0000__x0000__x0000__x0000__x0000_ ǅ_x0000__x0000__x0000__x0000__x0000__x0000__x0000__x0000__x0000__x0000__x0000_"/>
      <sheetName val="_x0000__x0001__x0000__x0001__x0000__x0003__x0000__x0001__x0000_Ô_x0000__x0001__x0000__x0000__x0000_,_x0000_¦_x0000_¦_x0000__x0000__x0000__x0000__x0000__x0000__x0000__x0000__x0000__x0000__x0000_"/>
      <sheetName val="_x001e_.&gt;N^n~®¾ÎÞî"/>
      <sheetName val=" 계산(&amp;E)                중지(&amp;A)  "/>
      <sheetName val="_x001e_.&gt;N^n~Žž®¾ÎÞî"/>
      <sheetName val="3"/>
      <sheetName val="사용하십시오.인터넷 주소 '|'이(가) 잘못되었습니다. "/>
      <sheetName val="ㅊ.ㅔㅁㅇ"/>
      <sheetName val="되게 합니다.선택한 WordArt 개체의 왼쪽에 텍스트를"/>
      <sheetName val="회색조 이미지로 변환합니다.선택한 그림을 흑백 이미지로 "/>
      <sheetName val="Sheet1_x0000_ˆŒ_x0004__x0000_ ǅ_x0001__x0000_ˆ&lt;BOOK1.XLS]Shee"/>
      <sheetName val="bleĤģ서식을 ĨĥħĦ_x0000_률_x0000_며_x0000_을 변경īĪ용_x0000_ĭĬ 끌어"/>
      <sheetName val="Sheet1 (2)"/>
      <sheetName val="Sheet1 (3)"/>
      <sheetName val="1의 공정능력"/>
      <sheetName val="서식등록대장"/>
      <sheetName val="Sheet1_x0000__x0000__x0004__x0000_ ǅ_x0000__x0001__x0000_&lt;BOOK1.XLS]Sh"/>
      <sheetName val="bleĤģ_x0000_서식을 Ĩĥ_x0000_ħĦ_x0000_률_x0000_며_x0000_을 변경īĪ_x0000_용_x0000_ĭĬ"/>
      <sheetName val="Sheet1_x0000_ˆŒ_x0004__x0000_ ǅ_x0001__x0000_ˆ&lt;BOOK1.XLS"/>
      <sheetName val="Sheet1_x0000__x0000_ˆŒ_x0000__x0004__x0000__x0000__x0000__x0000__x0000__x0000_ ǅ_x0000__x0000__x0000__x0000__x0000__x0000__x0000__x0000__x0000__x0000__x0000_"/>
      <sheetName val="헤드불량내용"/>
      <sheetName val="크랑크불량내용"/>
      <sheetName val="1st Gear"/>
      <sheetName val="1st Gear (2)"/>
      <sheetName val="Sheet1_x0000_ˆŒ_x0004__x0000_ ǅ_x0001__x0000_ˆ&lt;BOOK1.XLS]Sh"/>
      <sheetName val="intro"/>
      <sheetName val="표시형식"/>
      <sheetName val="셀간 이동"/>
      <sheetName val="영역선택"/>
      <sheetName val="bleĤģ"/>
      <sheetName val="_x0000_p"/>
      <sheetName val="C"/>
      <sheetName val="bleĤģ서식을 ĨĥħĦ"/>
      <sheetName val="bleĤģ서식을 ĨĥħĦ률며을 변경īĪ용ĭĬ 끌어 에서는"/>
      <sheetName val="근태현황"/>
      <sheetName val="현금예금"/>
      <sheetName val="투자자산"/>
      <sheetName val="유형자산"/>
      <sheetName val="상각overall"/>
      <sheetName val="단기차입금"/>
      <sheetName val="장기차입금"/>
      <sheetName val="자본"/>
      <sheetName val="이자비용"/>
      <sheetName val="T255 가격현황"/>
      <sheetName val="제조관리"/>
      <sheetName val="#REF!"/>
      <sheetName val="omctl32.dll_x0000__x0000_Edit_x0000__x0000__x0018__x0000__x0000__x0000_$_x0000__x0018__x0000__x0018__x0000_ံ_x0000_"/>
      <sheetName val="ĞĀ_x0008_r_x0005__x0003__x0000_⇠藩떘뱬_x0000__x0000_̀耀¨_x0008__x0002_蒀_x0000_"/>
      <sheetName val="성과지표"/>
      <sheetName val="bleĤģ_x0000__x0000__x0000__x0000__x0000__x0000_서식을 Ĩĥ_x0000__x0000__x0000__x0000_ħĦ_x0000__x0000__x0000__x0000__x0001__x0000_뛸〉"/>
      <sheetName val="_x001e__x0002__x0000__x0000__x0000__x0000__x0000__x0000__x0000__x001d__x0000__x0000__x0000_&amp;"/>
      <sheetName val="2-다-종합의견(1분기)"/>
      <sheetName val="채산"/>
      <sheetName val="3D"/>
      <sheetName val="2D"/>
      <sheetName val="Summa"/>
      <sheetName val="되게 합니다.셏택한 WordArt 개체의 왼쪽에 텍스트를"/>
      <sheetName val="-INR BUTN"/>
      <sheetName val="Book1.xls"/>
      <sheetName val="납킈용기개발"/>
      <sheetName val="시작젨문제"/>
      <sheetName val="B)...文字方向(&amp;X)...项目符号和编号(&amp;N)...标"/>
      <sheetName val="직원신상"/>
      <sheetName val="가공라인실적"/>
      <sheetName val="NF+CM"/>
      <sheetName val="_x0000__x0002__x0000_⁏ꗞ۴_x0000__x001a__x0000_ܐ_x0000_`_x0000__x0002__x0000_⹏─ݰ_x0000__x001a__x0000_ތ_x0000_`_x0000__x0002__x0000_Ꜵ빨߬_x0000_"/>
      <sheetName val="omctl32.dll_x0000_Edit_x0000__x0018__x0000_$_x0000__x0018__x0000__x0018__x0000_ံ6.0.2"/>
      <sheetName val="_x0001_¨_x0001__x0000__x0001__x0000__x0001__x0010__x0000_ր_x0001__x0000__x0002__x000d__x0000__x0001__x0000__x0000__x0000_⿰_x0001_⿰_x0001_耀_x0000__x0000__x0000__x0000__x0000__x0000__x0010_"/>
      <sheetName val="Sheet1_x0000__x0000_Œ_x0000__x0004__x0000__x0000__x0000__x0000__x0000__x0000_ ǅ_x0000__x0000__x0000__x0000__x0000__x0000__x0000__x0000__x0000__x0000__x0000_"/>
      <sheetName val="Sheet1_x0000_Œ_x0000__x0004__x0000_ ǅ_x0000__x0001__x0000_&lt;BOOK1.XLS]Sh"/>
      <sheetName val="5_1_설비투螐변경이력"/>
      <sheetName val="실적"/>
      <sheetName val="기본계획"/>
      <sheetName val="변경안"/>
      <sheetName val="Documents and Settings\kihoon\M"/>
      <sheetName val="Ɛ_x0000__x0000_䳐믱_x0000__x0000__x0000__x0000__x0009__x000d_Ā_x0008__x0007__x0000__x0006__x0000_狜Ĝ쀤_x0000_"/>
      <sheetName val="Ɛ_x0000__x0000_䳐믱_x0000__x0000__x0000__x0000__x0009__x000d__x0000__x0008_ǀ믥힨믪ꇸ쀫_x0001_"/>
      <sheetName val="omctl32.dll"/>
      <sheetName val="_x001e__x0002_"/>
      <sheetName val="ĞĀ_x0008_r_x0005__x0003_"/>
      <sheetName val="8월"/>
      <sheetName val="_x0002__x0000_⁏ꗞ۴_x001a__x0000_ܐ`_x0000__x0002__x0000_⹏─ݰ_x001a__x0000_ތ`_x0000__x0002__x0000_Ꜵ빨߬_x001e__x0000_ࠌd_x0000__x0002_"/>
      <sheetName val="품의서"/>
      <sheetName val="11"/>
      <sheetName val="BASE"/>
      <sheetName val="주행"/>
      <sheetName val="표지★"/>
      <sheetName val="MX628EX"/>
      <sheetName val="p2-1"/>
      <sheetName val="85872-82"/>
      <sheetName val="???"/>
      <sheetName val="_REF"/>
      <sheetName val="표지_"/>
      <sheetName val="p2_1"/>
      <sheetName val="2_대외공문"/>
      <sheetName val="비교원가(84601-3L040)"/>
      <sheetName val="비교원가(84601-3L050)"/>
      <sheetName val="비교원가(84601-3L060)"/>
      <sheetName val="비교원가(84601-3L070)"/>
      <sheetName val="비교원가(84660-3L000)"/>
      <sheetName val="비교원가(84660-3L100)"/>
      <sheetName val="비교원가(84690-3L000)"/>
      <sheetName val="비교원가(84640-3L000)"/>
      <sheetName val="비교원가(84640-3L010)"/>
      <sheetName val="비교원가(84640-3L020)"/>
      <sheetName val="비교원가(97040-3L000)"/>
      <sheetName val="??仛"/>
      <sheetName val="??★"/>
      <sheetName val="2.????"/>
      <sheetName val="Ç°ÀÇ¼­"/>
      <sheetName val="ÁÖÇà"/>
      <sheetName val="Ç¥Áö¡Ú"/>
      <sheetName val="2.´ë¿Ü°ø¹®"/>
      <sheetName val="Production Plan1"/>
      <sheetName val="Value Analysis - Sheet 1"/>
      <sheetName val="카케라1"/>
      <sheetName val="카메라4"/>
      <sheetName val="원단위"/>
      <sheetName val="RD제품개발투자비(매가)"/>
      <sheetName val="표2"/>
      <sheetName val="so-021"/>
      <sheetName val="major"/>
      <sheetName val="기안"/>
      <sheetName val="R&amp;D"/>
      <sheetName val="신규DEP"/>
      <sheetName val="95계획"/>
      <sheetName val="협조전"/>
      <sheetName val="BUS제원1"/>
      <sheetName val="GRACE"/>
      <sheetName val="대외공문"/>
      <sheetName val="기안(2)"/>
      <sheetName val="예산근거"/>
      <sheetName val="경쟁실분"/>
      <sheetName val="그패프"/>
      <sheetName val="현금경비중역"/>
      <sheetName val="MAST S"/>
      <sheetName val="96수출"/>
      <sheetName val="인도원가"/>
      <sheetName val="전체현황"/>
      <sheetName val="차수"/>
      <sheetName val="견적LIST"/>
      <sheetName val="투자계획서"/>
      <sheetName val="전산품의"/>
      <sheetName val="CAUDIT"/>
      <sheetName val="품의양식"/>
      <sheetName val="¿ÜÁÖÇöÈ².wq1"/>
      <sheetName val="CD-실적"/>
      <sheetName val="FR HR(A-LEA)"/>
      <sheetName val="FR HR(VINYL)"/>
      <sheetName val="PROTECTOR단가"/>
      <sheetName val="LEASE4"/>
      <sheetName val="2차-PROTO-(1)"/>
      <sheetName val="팀별 내역"/>
      <sheetName val="샤설"/>
      <sheetName val="시작"/>
      <sheetName val="성시"/>
      <sheetName val="차시"/>
      <sheetName val="기시"/>
      <sheetName val="전시"/>
      <sheetName val="인증"/>
      <sheetName val="CVT산정"/>
      <sheetName val="THEME CODE"/>
      <sheetName val="CR CODE"/>
      <sheetName val="부서CODE"/>
      <sheetName val="완성차"/>
      <sheetName val="0303-0803"/>
      <sheetName val="CVT??"/>
      <sheetName val="??CODE"/>
      <sheetName val="wir'g외"/>
      <sheetName val="개발집계"/>
      <sheetName val="구상제안(1)"/>
      <sheetName val="EFB (2)"/>
      <sheetName val="HP (2)"/>
      <sheetName val="FC"/>
      <sheetName val="CPE99"/>
      <sheetName val="LZ"/>
      <sheetName val="A1"/>
      <sheetName val="SMFO"/>
      <sheetName val="AU"/>
      <sheetName val="XD"/>
      <sheetName val="EF"/>
      <sheetName val="LC"/>
      <sheetName val="XG"/>
      <sheetName val="DS2"/>
      <sheetName val="PT차이"/>
      <sheetName val="PART별개발계획서 (2)"/>
      <sheetName val="표지 (2)"/>
      <sheetName val="목차 (2)"/>
      <sheetName val="TB-ITEM현황 (2)"/>
      <sheetName val="4M (우영) (2)"/>
      <sheetName val="10월금형개발 (6)"/>
      <sheetName val="제안서(견본)"/>
      <sheetName val="SPOT"/>
      <sheetName val="P-WD"/>
      <sheetName val="조립 CT"/>
      <sheetName val="안전조치내역"/>
      <sheetName val="Sheet3 (2)"/>
      <sheetName val="BOM"/>
      <sheetName val="금문산업HOOD MOLDG현황"/>
      <sheetName val="P2  PP-05.04.2003"/>
      <sheetName val="S_BDW (2)"/>
      <sheetName val="제안현황"/>
      <sheetName val="FR-ASSY-3DR"/>
      <sheetName val="Ⅲ"/>
      <sheetName val="Ⅶ"/>
      <sheetName val="개발비집계"/>
      <sheetName val="CR구상안체계표"/>
      <sheetName val="比760011C000"/>
      <sheetName val="계측기관리대장"/>
      <sheetName val="JM.D검사기준"/>
      <sheetName val="제조부문배부"/>
      <sheetName val="06.10-07.8 actual"/>
      <sheetName val="인원1"/>
      <sheetName val="cover "/>
      <sheetName val="제출"/>
      <sheetName val="제출 (2)"/>
      <sheetName val="compare"/>
      <sheetName val="CIELO발주"/>
      <sheetName val="세부"/>
      <sheetName val="법인+비법인"/>
      <sheetName val="LANOS"/>
      <sheetName val="LEGANZA"/>
      <sheetName val="NUBIRA"/>
      <sheetName val="96원가"/>
      <sheetName val="정철호"/>
      <sheetName val="체재비"/>
      <sheetName val="검사기준서"/>
      <sheetName val="차체부품 INS REPORT(갑)"/>
      <sheetName val="초도발주서"/>
      <sheetName val="동명재고"/>
      <sheetName val="(주)와이디피05"/>
      <sheetName val="DBL LPG시험"/>
      <sheetName val="업체명"/>
      <sheetName val="순위"/>
      <sheetName val="JATO Worksheet - Sheet 1"/>
      <sheetName val="Option Report - Sheet 1"/>
      <sheetName val="Value Analysis - Sheet 1 (2)"/>
      <sheetName val="Value "/>
      <sheetName val="Value  (2)"/>
      <sheetName val="Price History"/>
      <sheetName val="Workbook Guide"/>
      <sheetName val="공정 PROCESS분석(MAIN)"/>
      <sheetName val="공정 PROCESS분석(TAIL)"/>
      <sheetName val="부품물류-조달분석표 (MAIN)"/>
      <sheetName val="부품물류-조달분석표(TAIL)"/>
      <sheetName val="SCRAP"/>
      <sheetName val="87650-3K040"/>
      <sheetName val="체카"/>
      <sheetName val="aje (FS) (2)"/>
      <sheetName val="매출액&amp;부가세대사"/>
      <sheetName val="영업외손익 (3)"/>
      <sheetName val="차입금"/>
      <sheetName val="상각표(최종)"/>
      <sheetName val="금형가"/>
      <sheetName val="대손상각"/>
      <sheetName val="aje"/>
      <sheetName val="미수수익 (2)"/>
      <sheetName val="SCHEDULE"/>
      <sheetName val="DBKIIA (5)"/>
      <sheetName val="WORKSHEET (FINAL)"/>
      <sheetName val="IIACOMP"/>
      <sheetName val="to add(3)"/>
      <sheetName val="dbkiimain"/>
      <sheetName val="dbkii27.COM (2)"/>
      <sheetName val="minutes (4)"/>
      <sheetName val="TRANS.BOM"/>
      <sheetName val="ENG.BOM"/>
      <sheetName val="ORIGINAL"/>
      <sheetName val="LCI LP LIST (2)"/>
      <sheetName val="MXI LP LIST (2)"/>
      <sheetName val="format"/>
      <sheetName val="RESPONS (3)"/>
      <sheetName val="RESPONS (2)"/>
      <sheetName val="PARTS QC"/>
      <sheetName val="호원tu"/>
      <sheetName val="보고서1"/>
      <sheetName val="보고서2"/>
      <sheetName val="보고서3"/>
      <sheetName val="Fig"/>
      <sheetName val="개발계획(갑지)"/>
      <sheetName val="04년 임금인상"/>
      <sheetName val="대형(BODY)투입"/>
      <sheetName val="대형(TRIM)투입"/>
      <sheetName val="중형(BODY)투입"/>
      <sheetName val="15T(TRIM)투입"/>
      <sheetName val="SEQUENCE"/>
      <sheetName val="투입서열현황"/>
      <sheetName val="업무내용"/>
      <sheetName val="중형 일별투입현황"/>
      <sheetName val="발주"/>
      <sheetName val="모비스현황"/>
      <sheetName val="서열투입"/>
      <sheetName val="매출현황"/>
      <sheetName val="신평산업현황"/>
      <sheetName val="재고현황"/>
      <sheetName val="중형GATE"/>
      <sheetName val="대형GATE"/>
      <sheetName val="임가공비총액"/>
      <sheetName val="외주업체일일현황"/>
      <sheetName val="품질기록 파일대장"/>
      <sheetName val="재고금액 "/>
      <sheetName val="중대형단품"/>
      <sheetName val="CARGO 근무시간"/>
      <sheetName val="가격표"/>
      <sheetName val="MC&amp;다변화"/>
      <sheetName val="●현황"/>
      <sheetName val="●목차"/>
      <sheetName val="북미"/>
      <sheetName val="1"/>
      <sheetName val="#142-1-갑"/>
      <sheetName val="712"/>
      <sheetName val="1_x0000__x0012_覨ǧ_x0000__x0000__x0000__x0000__x0000__x0000__x0000__x0000__x0000__x0000__x0000__x0000_裨ǧ_x000a__x0006__x000a__x000a_ဠ_x0000_01_x0000__x0001__x0000_0"/>
      <sheetName val="OW_x000a_ROW.HEIGHT_x000b_FORMAT.MOVE_x000b_FORMA"/>
      <sheetName val="TD쿠페-선재(6월~)"/>
      <sheetName val="omctl32.dll_x0000_Edit_x0000__x0018__x0000_$_x0000__x0018__x0000__x0018__x0000_ံ_x0000_6.0."/>
      <sheetName val="第26期基础题2-chrisfang.xls"/>
      <sheetName val="_x0000__x001c_*8FTbp~¨¶Ä"/>
      <sheetName val="신뢰성(Ɬ登ᄨ夗"/>
      <sheetName val="_x0000_=C:=C:\Documents and Settings\"/>
      <sheetName val="_x0001_¨_x0001_"/>
      <sheetName val="()    ()        )_x000d__x000a_            "/>
      <sheetName val="_x0001_¨_x0001__x0000__x0001__x0000__x0001__x0010__x0000_ր_x0001__x0000__x0002__x000d__x0001__x0000_⿰_x0001_⿰_x0001_耀_x0000__x0010_欇拶뫱_x0000_礸બ︀"/>
      <sheetName val="Commodity"/>
      <sheetName val=".mdb,_.htm,_.html,_.pub);웹 페이지("/>
      <sheetName val="Documents and Settings_kihoon_M"/>
      <sheetName val="Ɛ"/>
      <sheetName val="uments and Settings\원진산업 진천공장 1"/>
      <sheetName val="nd Settings\원진산업 진천공장 1\My Docu"/>
      <sheetName val="S2(단산)"/>
      <sheetName val="Sheet5_x0000__x0000__x000f_[BOOK1.XLS]ccar_x0000__x0000__x0000__x0000__x0000__x0000__x0000_"/>
      <sheetName val="JANG_DOM"/>
      <sheetName val="_x0002_"/>
      <sheetName val="OW_ROW.HEIGHT_x000b_FORMAT.MOVE_x000b_FORMA"/>
      <sheetName val="TOTAL"/>
      <sheetName val="_x0001_¨_x0001__x0000__x0001__x0000__x0001__x0010__x0000_ր_x0001__x0000__x0002__x000d__x0001__x0000_⿰_x0001_⿰_x0001_耀_x0000__x0010_欇拶뫱礸બ︀"/>
      <sheetName val="누유피벗(당월)"/>
      <sheetName val="=C:=C:\Documents and Settings\이"/>
      <sheetName val="ts and Settings\MYHOME\바탕 화면_x0000_AL"/>
      <sheetName val="검구사양서"/>
      <sheetName val="원본"/>
      <sheetName val="96PLAN"/>
      <sheetName val="매출(총액)"/>
      <sheetName val="판관비"/>
      <sheetName val="_x0000__x0000_矏_x0000__x0000__x0000__x0000__x0000__x0000__x0000__x0000_࿠벒_x0000__x0000__x0000__x0000_М_x000d__x0000__x0009_턈벒릨뱩К_x0002__x0000__x000c_턈"/>
      <sheetName val="기초"/>
      <sheetName val="본문"/>
      <sheetName val="_x0000__x0000__x0000_:_x0000__x0018__x0000__x0018__x0000_̀_x0000_6.0.2600.1891"/>
      <sheetName val="품의양"/>
      <sheetName val="장비현황"/>
      <sheetName val="?䅀㿠????_x0001_?????_x0001_t_x0016_?䅀㿰??"/>
      <sheetName val="Sheet1???_x0004_?????? ǅ???????????"/>
      <sheetName val="?_x0001_?_x0001_?_x0003_?_x0001_?Ô?_x0001_???,?¦?¦???????????"/>
      <sheetName val="bleĤģ??????서식을 Ĩĥ????ħĦ??????률?"/>
      <sheetName val="설비별유실시간분석"/>
      <sheetName val="___"/>
      <sheetName val="OS ASS'Y(전동식)"/>
      <sheetName val="Ɛ_x0000__x0000_䳐믱_x0000__x0000__x0000__x0000_ _x000d_Ā_x0008__x0007__x0000__x0006__x0000_狜Ĝ쀤_x0000_"/>
      <sheetName val="Ɛ_x0000__x0000_䳐믱_x0000__x0000__x0000__x0000_ _x000d__x0000__x0008_ǀ믥힨믪ꇸ쀫_x0001_"/>
      <sheetName val="NBQA"/>
      <sheetName val="MOTO"/>
      <sheetName val="UPH"/>
      <sheetName val="??"/>
      <sheetName val="̃_x0000_"/>
      <sheetName val="RR 세부"/>
      <sheetName val="Sheet1?ˆŒ_x0004_? ǅ_x0001_?ˆ&lt;BOOK1.XLS]Shee"/>
      <sheetName val="bleĤģ서식을 ĨĥħĦ?률?며?을 변경īĪ용?ĭĬ 끌어"/>
      <sheetName val="Sheet1?ˆŒ?_x0004_? ǅ"/>
      <sheetName val="_x0001_?_x0001_?_x0003_?_x0001_?Ô_x0001_?,?¦¦"/>
      <sheetName val="bleĤģ서식을 ĨĥħĦ?률?"/>
      <sheetName val="dd mmmm yyyy_x0000__x0000__x0000_赶_x0000__x0003__x0016_[$-0409]hh:m"/>
      <sheetName val="[Book1.xls]d_m_yy_____101000_22"/>
      <sheetName val="__仛"/>
      <sheetName val="__★"/>
      <sheetName val="2.____"/>
      <sheetName val="_x0001_"/>
      <sheetName val="환율기준"/>
      <sheetName val="OP20"/>
      <sheetName val="2_대외공문1"/>
      <sheetName val="2_????"/>
      <sheetName val="B_K작업분석1"/>
      <sheetName val="조치사항"/>
      <sheetName val="XGPROD"/>
      <sheetName val="OPT손익_내수"/>
      <sheetName val="B"/>
      <sheetName val="OPT손익_수출"/>
      <sheetName val="full_(2)"/>
      <sheetName val="GRP"/>
      <sheetName val="발생장소"/>
      <sheetName val="공작"/>
      <sheetName val="모듈"/>
      <sheetName val="KMCWD"/>
      <sheetName val="KD율"/>
      <sheetName val="문제유형"/>
      <sheetName val="DATA_(2)"/>
      <sheetName val="A-A"/>
      <sheetName val="전장"/>
      <sheetName val="64164"/>
      <sheetName val="HOLE_9905(1)"/>
      <sheetName val="_SR3차원단위_(3)"/>
      <sheetName val="내장"/>
      <sheetName val="계정"/>
      <sheetName val="THEME_CODE"/>
      <sheetName val="1-5-2"/>
      <sheetName val="외장"/>
      <sheetName val="해외"/>
      <sheetName val="VDR"/>
      <sheetName val="126_255"/>
      <sheetName val="CR_CODE"/>
      <sheetName val="설비사양서B-1"/>
      <sheetName val="구list"/>
      <sheetName val="대표경력"/>
      <sheetName val="대표자"/>
      <sheetName val="2월"/>
      <sheetName val="차체부품_INS_REPORT(갑)"/>
      <sheetName val="DAT(목표)"/>
      <sheetName val="인원"/>
      <sheetName val="진급관련DATA"/>
      <sheetName val="1.변경범위"/>
      <sheetName val="PC%계산"/>
      <sheetName val="䅀㿠_x0001_?_x0001_t_x0016_?䅀㿰"/>
      <sheetName val="_x0001_?_x0001_?_x0003_?_x0001_?Ô_x0001_?,?¦¦_x0002_?p?4"/>
      <sheetName val="3.일반사상"/>
      <sheetName val="수출"/>
      <sheetName val="__"/>
      <sheetName val="FB-봉제"/>
      <sheetName val="FC-봉제"/>
      <sheetName val="프로텍터(압출)"/>
      <sheetName val="인서트와이어"/>
      <sheetName val="기초자료"/>
      <sheetName val="02년결과_VLOOK"/>
      <sheetName val="dd mmmm yyyy"/>
      <sheetName val="d_m_yy"/>
      <sheetName val="_䅀㿠_____x0001_______x0001_t_x0016__䅀㿰__"/>
      <sheetName val="Sheet1____x0004_______ ǅ___________"/>
      <sheetName val="__x0001___x0001___x0003___x0001__Ô__x0001____,_¦_¦___________"/>
      <sheetName val="bleĤģ______서식을 Ĩĥ____ħĦ______률_"/>
      <sheetName val="Sheet1_ˆŒ_x0004__ ǅ_x0001__ˆ&lt;BOOK1.XLS_Shee"/>
      <sheetName val="bleĤģ서식을 ĨĥħĦ_률_며_을 변경īĪ용_ĭĬ 끌어"/>
      <sheetName val="䅀㿠_x0001___x0001_t_x0016__䅀㿰"/>
      <sheetName val="_x0001___x0001___x0003___x0001__Ô_x0001__,_¦¦_x0002__p_4"/>
      <sheetName val="Sheet1_ˆŒ__x0004__ ǅ"/>
      <sheetName val="_x0001___x0001___x0003___x0001__Ô_x0001__,_¦¦"/>
      <sheetName val="bleĤģ서식을 ĨĥħĦ_률_"/>
      <sheetName val="수리결과"/>
      <sheetName val="용접계산참조"/>
      <sheetName val="원가계산"/>
      <sheetName val="재료비"/>
      <sheetName val="가공비"/>
      <sheetName val="하나로통신"/>
      <sheetName val="M1master"/>
      <sheetName val="R_D"/>
      <sheetName val="2차_PROTO__1_"/>
      <sheetName val="와이어링종합"/>
      <sheetName val="+T_x0000__x0002__x0005_Ā_x0008__x0000__x0000_믪_x000c__x0002_Ā_x0008_໦ȥ_x0001__x0000__x0000__x0000_蘕诠밖_x0001__x0000__x0000__x0000__x0018__x0000_"/>
      <sheetName val="Sheet1??ˆŒ?_x0004_?????? ǅ???????????"/>
      <sheetName val="dd mmmm yyyy_x0000_赶_x0003__x0016_[$-0409]hh:mm:s"/>
      <sheetName val="̃?"/>
      <sheetName val="2_____"/>
      <sheetName val="Sheet1??_x0004_? ǅ?_x0001_?&lt;BOOK1.XLS]Sh"/>
      <sheetName val="bleĤģ?서식을 Ĩĥ?ħĦ?률?며?을 변경īĪ?용?ĭĬ"/>
      <sheetName val="dd mmmm yyyy???赶?_x0003__x0016_[$-0409]hh:m"/>
      <sheetName val="LX3.0 RR"/>
      <sheetName val="Sheet1ˆŒ_x0004_ ǅ_x0001_ˆ&lt;BOOK1.XLS]Sheet2ˆ"/>
      <sheetName val="dd mmmm yyyy_x0000_赶_x0000__x0003__x0016_[$-0409]hh:mm:"/>
      <sheetName val="Sheet1__ˆŒ__x0004_______ ǅ___________"/>
      <sheetName val="시작품의"/>
      <sheetName val="확정실적"/>
      <sheetName val="계획수량"/>
      <sheetName val="인도"/>
      <sheetName val="比모듈조립비"/>
      <sheetName val="간이연락"/>
      <sheetName val="̀ü_x0000__x0000_̄Ǟä_x0000__x0000__x0000__x0000_̄Ǣæ̵G̵ǧǦǧǨk̨Ǫ"/>
      <sheetName val="CLMN자료"/>
      <sheetName val="EC성능결과"/>
      <sheetName val="정산"/>
      <sheetName val="CPK"/>
      <sheetName val="REGORIAN_x0000_ր_x0000__x0002__x0009_GREGORIAN_x0000__x0005_HIJRI_x0000_哌"/>
      <sheetName val="INHOUSE ITEMS"/>
      <sheetName val="제품"/>
      <sheetName val="Summary"/>
      <sheetName val="在建工程转入固资2005"/>
      <sheetName val="카메라"/>
      <sheetName val="1127"/>
      <sheetName val="_x0000__x000e__x0000_"/>
      <sheetName val="1030"/>
      <sheetName val="1030(2)"/>
      <sheetName val="1108"/>
      <sheetName val="FRAME SIDE INR ROOF"/>
      <sheetName val="_x0005__x0004_䁀ּּ"/>
      <sheetName val="_x0000_ƻ_x0000_ဂ_x0000__x0000__x0000_︀_x0000__x0000__x0010_ _x0000_Ȁ_x0000_ _x0000_ȯ_x0000_翽_x0008_؈_x0000__x0000__x0000__x0000__x0000__x0000_"/>
      <sheetName val="REGORIAN_x0000_ր_x0002__x0009_GREGORIAN_x0000__x0005_HIJRI_x0000_哌_x0001_"/>
      <sheetName val="분석mast"/>
      <sheetName val="REGORIAN"/>
      <sheetName val="INHOUSE_ITEMS"/>
      <sheetName val="REGORIAN?ր?_x0002__x0009_GREGORIAN?_x0005_HIJRI?哌"/>
      <sheetName val="dddd, dd&quot; de &quot;mmmm&quot; de &quot;yyyy_x0000_&quot;["/>
      <sheetName val="기술제휴"/>
      <sheetName val="BM_NEW2"/>
      <sheetName val="수입"/>
      <sheetName val="거래선"/>
      <sheetName val="공용정보"/>
      <sheetName val="Car Costs"/>
      <sheetName val="TDL"/>
      <sheetName val="전문품의"/>
      <sheetName val="95하U$가격"/>
      <sheetName val="1~12월"/>
      <sheetName val="열지말것(수정불가) (2)"/>
      <sheetName val="내수1.8GL"/>
      <sheetName val="626TD(COLOR)"/>
      <sheetName val="full (2)"/>
      <sheetName val="예산계획"/>
      <sheetName val="report_20"/>
      <sheetName val="camera_30"/>
      <sheetName val="상용_mp"/>
      <sheetName val="#93"/>
      <sheetName val="10"/>
      <sheetName val="40"/>
      <sheetName val="50"/>
      <sheetName val="60"/>
      <sheetName val="70"/>
      <sheetName val="90"/>
      <sheetName val="camera_10"/>
      <sheetName val="과제"/>
      <sheetName val="출장거리"/>
      <sheetName val="TCA"/>
      <sheetName val="Sheet6 (3)"/>
      <sheetName val="소상 &quot;1&quot;"/>
      <sheetName val="LB Plan 97 neu 15531 Best "/>
      <sheetName val="DATA-1"/>
      <sheetName val="지역-가마감"/>
      <sheetName val="B4가로"/>
      <sheetName val="cost"/>
      <sheetName val="슈마 가격비교"/>
      <sheetName val="승용"/>
      <sheetName val="SPEC1"/>
      <sheetName val="세피아판매"/>
      <sheetName val="DropDownLists"/>
      <sheetName val="[Book1.xls]oPro_DOS_____wq1_C_3"/>
      <sheetName val="PTR台손익"/>
      <sheetName val="기종별 합계"/>
      <sheetName val="계실5-1"/>
      <sheetName val="SPG생산"/>
      <sheetName val="CALENDAR"/>
      <sheetName val="5.세운W-A"/>
      <sheetName val="중장기판매계획"/>
      <sheetName val="SETTING"/>
      <sheetName val="POOL계산"/>
      <sheetName val="B-III"/>
      <sheetName val="자체실적1Q"/>
      <sheetName val="아태"/>
      <sheetName val="중화권"/>
      <sheetName val="sedona"/>
      <sheetName val="shuma"/>
      <sheetName val="mentor"/>
      <sheetName val="2P"/>
      <sheetName val="리오1.35p(1)"/>
      <sheetName val="수출가격"/>
      <sheetName val="BAL.(TTL)"/>
      <sheetName val="BAL(이력관리)"/>
      <sheetName val="진도현황"/>
      <sheetName val="생산"/>
      <sheetName val="가동일보"/>
      <sheetName val="MACRO2"/>
      <sheetName val="MDL"/>
      <sheetName val="CPCـC_x0000__x0000__x0000__x0000__x0000__x0000__x0000__x0000__x0000__x0000__x0000__x0000__x0000__x0000__x0000__x0000__x0000__x0000__x0000__x0000__x0000__x0000__x0000__x0000__x0000__x0000_"/>
      <sheetName val="ket"/>
      <sheetName val="제품-대분류별현황"/>
      <sheetName val="매출DATA"/>
      <sheetName val="????"/>
      <sheetName val="1_x0000__x0012_覨ǧ裨ǧ_x000a__x0006__x000a__x000a_ဠ01_x0000__x0001__x0000_00_x0002__x0008__x0000_01_x000a__x000b_00_x000c__x0012__x0000_"/>
      <sheetName val="_x001c_*8FTbp~Œš¨¶Ä"/>
      <sheetName val="Ɛ_x0000__x0000_䳐믱_x0000__x0000__x0000__x0000__x0009__x000a_Ā_x0008__x0007__x0000__x0006__x0000_狜Ĝ쀤_x0000_"/>
      <sheetName val="CARPET (ACTUAL)-bond"/>
      <sheetName val="RM DETAILS"/>
      <sheetName val="[Book1.xls]d_m_yy_____101000_23"/>
      <sheetName val="+T"/>
      <sheetName val="CFLOW"/>
      <sheetName val="EMBLEM"/>
      <sheetName val="Q1동"/>
      <sheetName val="PILOT품"/>
      <sheetName val="M96현황-동아"/>
      <sheetName val="BOM'2004"/>
      <sheetName val="금형품의서"/>
      <sheetName val="분류"/>
      <sheetName val="FUEL_FILLER"/>
      <sheetName val="팀별_합계"/>
      <sheetName val="PILOT_APP_"/>
      <sheetName val="J150_승인진도관리_LIST"/>
      <sheetName val="TOTAL_LIST"/>
      <sheetName val="FTR_MACRo"/>
      <sheetName val="Price_Range"/>
      <sheetName val="냉연"/>
      <sheetName val="_x0000__x0000_þ＀￮îက_x0000_ _x0000__x0002__x0000_ 䰀_x0005_＀﷯ɿ　_x0001__x0000__x0000__x0000__x0000__x0000_įįༀ_x0000_"/>
      <sheetName val="2010년판매계획(업체별)"/>
      <sheetName val="Segments"/>
      <sheetName val="REGORIAN_x0000_ր_x0000__x0002_ GREGORIAN_x0000__x0005_HIJRI_x0000_哌"/>
      <sheetName val="REGORIAN_x0000_ր_x0002_ GREGORIAN_x0000__x0005_HIJRI_x0000_哌_x0001_"/>
      <sheetName val="REGORIAN?ր?_x0002_ GREGORIAN?_x0005_HIJRI?哌"/>
      <sheetName val="Ɛ_x0000__x0000_䳐믱_x0000__x0000__x0000__x0000_ _x000a_Ā_x0008__x0007__x0000__x0006__x0000_狜Ĝ쀤_x0000_"/>
      <sheetName val="PACKING LIST (2)"/>
      <sheetName val="DATA SHEET(절대삭제 금지)"/>
      <sheetName val="(절대삭제금지)"/>
      <sheetName val="단가"/>
      <sheetName val="cv"/>
      <sheetName val="재1"/>
      <sheetName val="()    ()        )_x000d__            "/>
      <sheetName val="ts and Settings_MYHOME_바탕 화면"/>
      <sheetName val="uments and Settings_원진산업 진천공장 1"/>
      <sheetName val="nd Settings_원진산업 진천공장 1_My Docu"/>
      <sheetName val="=C_=C__Documents and Settings_이"/>
      <sheetName val="B2d"/>
      <sheetName val="S2(단_x0000__x0000_"/>
      <sheetName val="S2(단〘Ế"/>
      <sheetName val="_x0002__x0000_⁏ꗞ۴_x0000__x001a__x0000_ܐ_x0000_`_x0000__x0002__x0000_⹏─ݰ_x0000__x001a__x0000_ތ_x0000_`_x0000__x0002__x0000_Ꜵ빨߬_x0000__x001e_"/>
      <sheetName val="_x0001_¨_x0001__x0000__x0001__x0000__x0001__x0010__x0000_ր_x0001__x0000__x0002__x000d__x0001__x0000_⿰_x0001_⿰_x0001_耀_x0000__x0010_欇拶뫱_x0000_礸બ_x0000_︀"/>
      <sheetName val="_x0001_¨_x0001__x0000__x0001__x0000__x0001__x0010__x0000_ր_x0001__x0000__x0002__x000d__x0001__x0000_⿰_x0001_⿰_x0001__x0000__x0000__xde58_ຐ⠴C_x0000__x0000_軄#_x0000_"/>
      <sheetName val="_x0001_¨_x0001__x0000__x0001__x0000__x0001__x0010__x0000_ր_x0001__x0000__x0002__x000d__x0001__x0000_⿰_x0001_⿰_x0001_㲣Ć_x0000__x0000_拠ᴰ⠴C_x0000__x0000_䕨"/>
      <sheetName val="_x0001_¨_x0001__x0000__x0001__x0000__x0001__x0010__x0000_ր_x0001__x0000__x0002__x000d__x0001__x0000_⿰_x0001_⿰_x0001__x0000__x0000_祈డ◄A贼&quot;鉄&quot;_x0000_"/>
      <sheetName val="_x0001_¨_x0001__x0000__x0001__x0000__x0001__x0010__x0000_ր_x0001__x0000__x0002__x000d__x0001__x0000_⿰_x0001_⿰_x0001__x0000__x0000_쩀০⠬ƕ_x0000__x0000_軤ǂ_x0000_"/>
      <sheetName val="seat-sdn only"/>
      <sheetName val="MCP020104"/>
      <sheetName val="비교원가(97040-3L0孰&gt;⻼"/>
      <sheetName val="̃_"/>
      <sheetName val="_x0001_¨_x0001__x0000__x0001__x0000__x0001__x0010__x0000_ր_x0001__x0000__x0002__x000d__x0001__x0000_⿰_x0001_⿰_x0001_䘭眣㒨Ł㲣 _x0000__x0000_⾠⍫⠬"/>
      <sheetName val="_x0001_¨_x0001__x0000__x0001__x0000__x0001__x0010__x0000_ր_x0001__x0000__x0002__x000d__x0001__x0000_⿰_x0001_⿰_x0001__x0000__x0000__xdbc8_೧⠬ƕ_x0000__x0000_軤ǂ_x0000_"/>
      <sheetName val="_x0001_¨_x0001__x0000__x0001__x0000__x0001__x0010__x0000_ր_x0001__x0000__x0002__x000d__x0001__x0000_⿰_x0001_⿰_x0001_㲣Ć_x0000__x0000_ፘ⅂⠴C_x0000__x0000_䕨"/>
      <sheetName val="_x0001_¨_x0001__x0000__x0001__x0000__x0001__x0010__x0000_ր_x0001__x0000__x0002__x000d__x0001__x0000_⿰_x0001_⿰_x0001__x0000__x0000__xd858_ဒ␴6詬_x0012_轴_x0012__x0000_"/>
      <sheetName val="_x0001_¨_x0001__x0000__x0001__x0000__x0001__x0010__x0000_ր_x0001__x0000__x0002__x000d__x0001__x0000_⿰_x0001_⿰_x0001_䘭瘺㒨Ǌ㲣©_x0000__x0000_滛᠃␴"/>
      <sheetName val="_x0001_¨_x0001__x0000__x0001__x0000__x0001__x0010__x0000_ր_x0001__x0000__x0002__x000d__x0001__x0000_⿰_x0001_⿰_x0001__x0000__x0000_捀Ꮕ␴&amp;_x0000__x0000_達_x0016__x0000_"/>
      <sheetName val="_x0001_¨_x0001__x0000__x0001__x0000__x0001__x0010__x0000_ր_x0001__x0000__x0002__x000d__x0001__x0000_⿰_x0001_⿰_x0001__x0000__x0000_Ȁൌ⠴,_x0000__x0000_鈔'_x0000_"/>
      <sheetName val="_x0001_¨_x0001__x0000__x0001__x0000__x0001__x0010__x0000_ր_x0001__x0000__x0002__x000d__x0001__x0000_⿰_x0001_⿰_x0001__x0000__x0000_䦖⠬$_x0000__x0000_鈄_x001e__x0000_"/>
      <sheetName val="_x0001_¨_x0001__x0000__x0001__x0000__x0001__x0010__x0000_ր_x0001__x0000__x0002__x000d__x0001__x0000_⿰_x0001_⿰_x0001__x0000__x0000_嘰℟⠬7_x0000__x0000_鐄_x0013__x0000_"/>
      <sheetName val="_x0001_¨_x0001__x0000__x0001__x0000__x0001__x0010__x0000_ր_x0001__x0000__x0002__x000d__x0001__x0000_⿰_x0001_⿰_x0001__x0000__x0000_䤸ᚭ☼ǅ_x0000__x0000_跴Ƶ_x0000_"/>
      <sheetName val="S2(단〘ἁ"/>
      <sheetName val="S2(단〘⌻"/>
      <sheetName val="11월마감현황"/>
      <sheetName val="=C:=C:\Documents and Settings\U"/>
      <sheetName val="동절기"/>
      <sheetName val="_x0000__x0000_矏_x0000__x0000__x0000__x0000__x0000__x0000__x0000__x0000_࿠벒_x0000__x0000__x0000__x0000_М_x000a__x0000__x0009_턈벒릨뱩К_x0002__x0000__x000c_턈"/>
      <sheetName val="검사성적서 (외관)"/>
      <sheetName val="금형개발_"/>
      <sheetName val="CH'K_P(A)"/>
      <sheetName val="CH'K_P(B)"/>
      <sheetName val="FMEA_W_S(HU)"/>
      <sheetName val="FMEA_W_S(S_W)"/>
      <sheetName val="부품특성2_"/>
      <sheetName val="_mdb,*_htm,*_html,*_pub);웹_페이지("/>
      <sheetName val="b"/>
      <sheetName val="ㅊ_ㅔㅁㅇ"/>
      <sheetName val="_x0000__x0000__x0000__x0000__x0000__x0000__x0000__x0000__x0000__x0000__x0000__x0000__x0000__x0000__x0000__x0000__x0000__x0000__x0000__x0000__x0000_"/>
      <sheetName val="Y7304 샵밴"/>
      <sheetName val="상용"/>
      <sheetName val="(P(ـ(_x0000__x0000__x0000__x0000__x0000__x0000__x0000__x0000__x0000__x0000__x0000__x0000__x0000__x0000__x0000__x0000__x0000__x0000__x0000__x0000__x0000__x0000__x0000__x0000__x0000__x0000_"/>
      <sheetName val="계산DATA입력"/>
      <sheetName val="조립계획"/>
      <sheetName val="?=C:=C:\Documents and Settings\"/>
      <sheetName val="??矏????????࿠벒????М_x000d_?_x0009_턈벒릨뱩К_x0002_?_x000c_턈"/>
      <sheetName val="???:?_x0018_?_x0018_?̀?6.0.2600.1891"/>
      <sheetName val="계산정보"/>
      <sheetName val="초도품검사성적서 (2)"/>
      <sheetName val="MAR BACK UP"/>
      <sheetName val="???b"/>
      <sheetName val="_x0000__x0009__x0000_¸"/>
      <sheetName val="입력화면1"/>
      <sheetName val="10.23"/>
      <sheetName val="양식"/>
      <sheetName val="???_x0000__x0000__x0000__x0000__x0000__x0000__x0000__x0000__x0000__x0009__x0000_Ԉ֜_x0000__x0004__x0000__x0000__x0000__x0000__x0000__x0000_婨֜_x0000__x0000__x0000__x0000__x0000_"/>
      <sheetName val="분석 차트 1"/>
      <sheetName val="=C_=C__Documents and Settings_U"/>
      <sheetName val="_mdb,__htm,__html,__pub);웹_페이지("/>
      <sheetName val="검사성적서(을)4T"/>
      <sheetName val="_x0000_籰֍_x0000__x0000__x0000__x0000__x001d__x0000__x0000__x0000__x0000__x0000__x0000__x0000_㝐ζ_x0000__x0000__x0000__x0000__x0000__x0000__x0011_"/>
      <sheetName val="31342-22900"/>
      <sheetName val="31228-22900"/>
      <sheetName val="31229-22900"/>
      <sheetName val="31154-22900"/>
      <sheetName val="___b"/>
      <sheetName val="_=C_=C__Documents and Settings_"/>
      <sheetName val="Sheet1?ˆŒ_x0004_? ǅ_x0001_?ˆ&lt;BOOK1.XLS]Sh"/>
      <sheetName val="Sheet1___x0004__ ǅ__x0001__&lt;BOOK1.XLS_Sh"/>
      <sheetName val="bleĤģ_서식을 Ĩĥ_ħĦ_률_며_을 변경īĪ_용_ĭĬ"/>
      <sheetName val="dd mmmm yyyy___赶__x0003__x0016__$-0409_hh_m"/>
      <sheetName val="d_m_yy__x0013__$-1010000_d_m_yyyy__x001e__$"/>
      <sheetName val="Sheet1_ˆŒ_x0004__ ǅ_x0001__ˆ&lt;BOOK1.XLS_Sh"/>
      <sheetName val="지적인협회12월"/>
      <sheetName val="_x0001_¨_x0001__x0000__x0001__x0000__x0001__x0010__x0000_ր_x0001__x0000__x0002__x000d__x0001__x0000_⿰_x0001_⿰_x0001__x0000_ꀀ蠹㰌Ⱍ_x0000__x0000_琀⎑_x0000__x0000_"/>
      <sheetName val="_x0001_¨_x0001__x0000__x0001__x0000__x0001__x0010__x0000_ր_x0001__x0000__x0002__x000d__x0001__x0000_⿰_x0001_⿰専≿_x0001__x0000_退텬㰧␝_x0000__x0000_頀᠟"/>
      <sheetName val="6"/>
      <sheetName val="_x0001__x0000__x0001__x0000__x0003__x0000__x0001__x0000_Ô_x0001__x0000_,_x0000_¦¦_x0002__x0000_p_x0000_4"/>
      <sheetName val="Ɛ_x0000__x0000_䳐믱_x0000__x0000__x0000__x0000__x0009__x000a__x0000__x0008_ǀ믥힨믪ꇸ쀫_x0001_"/>
      <sheetName val="omctl32.dll_x0000__x0000_Edit_x0000__x0001__x0000_耀躗鐛␡谀↌鐀↑_x0000__x0000_ऀ"/>
      <sheetName val="Sheet1_x0000__x0000__x0000__x0004__x0000__x0000__x0000__x0000__x0000__x0000_ ǅ_x0000_뻰&quot;_x0000__x0000_騍㼵_x0001__x0000__x0000__x0000_"/>
      <sheetName val="_x0000__x0001__x0000__x0001__x0000__x0003__x0000__x0001__x0000_T_x0000__x0001__x0000__x0000__x0000_,_x0000_&amp;_x0000_&amp;_x0000__x0000__x0000__x0000__x0000__x0000__x0000__x0000__x0000__x0000__x0000_"/>
      <sheetName val="_x001e_.&gt;N^n~_x000e__x001e_.&gt;N^n"/>
      <sheetName val="Random Weibull"/>
      <sheetName val="omctl32.dll_x0000__x0000_Edit_x0000__x0000__x0000_耀_xdc64_封롿_x0000__x0000_ꀀ鰦⠠_x0000_"/>
      <sheetName val="11월(매출계획)"/>
      <sheetName val="_x0001_¨_x0001__x0000__x0001__x0000__x0001__x0010__x0000_ր_x0001__x0000__x0002__x000d__x0001__x0000_⿰_x0001_⿰_x0000__x0000_䠀恦㲤_x0000__x0000_퀀빱줟"/>
      <sheetName val="_x0001_¨_x0001__x0000__x0001__x0000__x0001__x0010__x0000_ր_x0001__x0000__x0002__x000d__x0001__x0000_⿰_x0001_⿰_x0000__x0000_䠀恦㲤_x0000__x0000_退빏줟"/>
      <sheetName val="금형개발_1"/>
      <sheetName val="CH'K_P(A)1"/>
      <sheetName val="CH'K_P(B)1"/>
      <sheetName val="FMEA_W_S(HU)1"/>
      <sheetName val="FMEA_W_S(S_W)1"/>
      <sheetName val="부품특성2_1"/>
      <sheetName val="_mdb,*_htm,*_html,*_pub);웹_페이지1"/>
      <sheetName val="ㅊ_ㅔㅁㅇ1"/>
      <sheetName val="차체부품_INS_REPORT(갑)1"/>
      <sheetName val="10_21이후_(최종본)"/>
      <sheetName val="List(Item별)_(10_21회의록_근거)"/>
      <sheetName val="10_21이후"/>
      <sheetName val="?????????????????????"/>
      <sheetName val="大源注塑白 "/>
      <sheetName val="SALES PLAN&amp;RESULT"/>
      <sheetName val="10_20까지"/>
      <sheetName val="25_32_34"/>
      <sheetName val="List(Item별)_(하나모듈)"/>
      <sheetName val="SPARE_PART(기계부)"/>
      <sheetName val="SPARE_PART(전기부)"/>
      <sheetName val="소모_공구"/>
      <sheetName val="우일_FA(납땜),아이제_코리아(마킹),반도상사(도장)"/>
      <sheetName val="䅀㿠t䅀㿰"/>
      <sheetName val="Ô,¦¦p4"/>
      <sheetName val="_&gt;N^n~®¾ÎÞî"/>
      <sheetName val="Sheet1ˆŒ_ǅˆ&lt;BOOK1_XLS]Shee"/>
      <sheetName val="_&gt;N^n~Žž®¾ÎÞî"/>
      <sheetName val="bleĤģ서식을_ĨĥħĦ률며을_변경īĪ용ĭĬ_끌어"/>
      <sheetName val="矏࿠벒М_x000a_ 턈벒릨뱩К턈"/>
      <sheetName val=":̀6_0_2600_1891"/>
      <sheetName val="Sheet1_(2)"/>
      <sheetName val="Sheet1_(3)"/>
      <sheetName val="=C:=C:\Documents_and_Settings\U"/>
      <sheetName val="FULL LIST(신)"/>
      <sheetName val="91594-3L640"/>
      <sheetName val="91210-3L230"/>
      <sheetName val="16"/>
      <sheetName val="ALT1(N-Jo)"/>
      <sheetName val="19"/>
      <sheetName val="소재절감(실제A)"/>
      <sheetName val="D"/>
      <sheetName val="18"/>
      <sheetName val="A"/>
      <sheetName val="재질변경(실제B)"/>
      <sheetName val="Z41,Z42 이외total"/>
      <sheetName val="17"/>
      <sheetName val="장적산출"/>
      <sheetName val="E"/>
      <sheetName val="종합실적"/>
      <sheetName val="Sheet"/>
      <sheetName val="재질변경(실제A)"/>
      <sheetName val="소재절감(실제B)"/>
      <sheetName val="소재절감2"/>
      <sheetName val="소재절감"/>
      <sheetName val="551"/>
      <sheetName val="PROCEDURE LIST"/>
      <sheetName val="COST관리"/>
      <sheetName val="소유주(원)"/>
      <sheetName val="인원01"/>
      <sheetName val="보고서"/>
      <sheetName val="94B"/>
      <sheetName val="투자-국내2"/>
      <sheetName val="존4"/>
      <sheetName val="1~3월 지시사항"/>
      <sheetName val="회의록"/>
      <sheetName val="626TD"/>
      <sheetName val="LD종합"/>
      <sheetName val="VQ종합"/>
      <sheetName val="MG종합"/>
      <sheetName val="KM종합"/>
      <sheetName val="GH종합"/>
      <sheetName val="분석_Overall_rating"/>
      <sheetName val="_x0000__x0000_矏_x0000__x0000__x0000__x0000__x0000__x0000__x0000__x0000_࿠벒_x0000__x0000__x0000__x0000_М_x000d__x0000_ 턈벒릨뱩К_x0002__x0000__x000c_턈"/>
      <sheetName val="_x0000__x0000_矏_x0000__x0000__x0000__x0000__x0000__x0000__x0000__x0000_࿠벒_x0000__x0000__x0000__x0000_М_x000a__x0000_ 턈벒릨뱩К_x0002__x0000__x000c_턈"/>
      <sheetName val="??矏????????࿠벒????М_x000d_? 턈벒릨뱩К_x0002_?_x000c_턈"/>
      <sheetName val="_x0000_ _x0000_¸"/>
      <sheetName val="???_x0000__x0000__x0000__x0000__x0000__x0000__x0000__x0000__x0000_ _x0000_Ԉ֜_x0000__x0004__x0000__x0000__x0000__x0000__x0000__x0000_婨֜_x0000__x0000__x0000__x0000__x0000_"/>
      <sheetName val="총괄표"/>
      <sheetName val="교육계획"/>
      <sheetName val="의장"/>
      <sheetName val="FO-BO-ER"/>
      <sheetName val="dddd, dd&quot; de &quot;mmmm&quot; de &quot;yyyy"/>
      <sheetName val="97"/>
      <sheetName val="자산대형 완료"/>
      <sheetName val="Macro4"/>
      <sheetName val="수주단가"/>
      <sheetName val="전부인쇄"/>
      <sheetName val="경비공통"/>
      <sheetName val="별도투자가 있을때"/>
      <sheetName val="CLM-MP"/>
      <sheetName val="예정임율"/>
      <sheetName val="비교원RD-S"/>
      <sheetName val="10월작업불량"/>
      <sheetName val="98종합"/>
      <sheetName val="리오비용"/>
      <sheetName val="반송불량율"/>
      <sheetName val="세목별"/>
      <sheetName val="TOT"/>
      <sheetName val="코스모스1"/>
      <sheetName val="BBB"/>
      <sheetName val="작업일보"/>
      <sheetName val="온도"/>
      <sheetName val="설계품질"/>
      <sheetName val="클레임요약"/>
      <sheetName val="클레임차트"/>
      <sheetName val="8"/>
      <sheetName val="Sheet9"/>
      <sheetName val="SD그림1"/>
      <sheetName val="SD그림2"/>
      <sheetName val="SD그림3"/>
      <sheetName val="SD그림4"/>
      <sheetName val="SD그림5"/>
      <sheetName val="SD그림6"/>
      <sheetName val="SD그림7"/>
      <sheetName val="SD그림8"/>
      <sheetName val="UK그림1"/>
      <sheetName val="UK그림2"/>
      <sheetName val="UK그림3"/>
      <sheetName val="UK그림4"/>
      <sheetName val="UK그림5"/>
      <sheetName val="UK그림6"/>
      <sheetName val="UK그림7"/>
      <sheetName val="업체선정현황FULLLIST"/>
      <sheetName val="DR설변이력070115"/>
      <sheetName val="_x0000_䎈㨀尀倀爀漀最爀愀洀䐀愀琀愀尀䴀椀挀爀漀猀漀昀琀尀圀椀渀搀漀"/>
      <sheetName val="+T?_x0002__x0005_Ā_x0008_??믪_x000c__x0002_Ā_x0008_໦ȥ_x0001_???蘕诠밖_x0001_???_x0018_?"/>
      <sheetName val="업종(수정)"/>
      <sheetName val="１１月"/>
      <sheetName val="生涯利益計画ｼｰﾄ"/>
      <sheetName val="안양블루몬테 약도"/>
      <sheetName val="테마별구상서2"/>
      <sheetName val="테마별구상서4"/>
      <sheetName val="테마별구상서6"/>
      <sheetName val="테마별구상서8"/>
      <sheetName val="테마별구상서10"/>
      <sheetName val="RR 테마별구상서11"/>
      <sheetName val="RR 테마별구상서12"/>
      <sheetName val="RR 테마별구상서13"/>
      <sheetName val="RR 테마별구상서14"/>
      <sheetName val="RR 테마별구상서15"/>
      <sheetName val="RR 테마별구상서16"/>
      <sheetName val="T1"/>
      <sheetName val="5.WIRE적용LIST"/>
      <sheetName val="사구"/>
      <sheetName val="주소(한문)"/>
      <sheetName val="작성양식"/>
      <sheetName val="HCCE01"/>
      <sheetName val="9914"/>
      <sheetName val="MASTER_LIST"/>
      <sheetName val="LDC"/>
      <sheetName val="현지LOCAL계획"/>
      <sheetName val="XDDT"/>
      <sheetName val="XDPT"/>
      <sheetName val="XDHL"/>
      <sheetName val="H LIN'G 금형비"/>
      <sheetName val="DASH PAD금형비"/>
      <sheetName val="CARPET금형비"/>
      <sheetName val="L_TRIM금형비"/>
      <sheetName val="L_MAT금형비 "/>
      <sheetName val="pkg 금형비"/>
      <sheetName val="5-1DT.GLS.금형비 (2)"/>
      <sheetName val="SIDE PARTITION금형비 "/>
      <sheetName val="L_PARTITION금형비 "/>
      <sheetName val="금형991202"/>
      <sheetName val="Chart144"/>
      <sheetName val="PV6 3.5L LX5 GMX170"/>
      <sheetName val="재질단가"/>
      <sheetName val="JT3.0견적-구1"/>
      <sheetName val="LENS-RED-INNER"/>
      <sheetName val="첨부#1(SRC)"/>
      <sheetName val="RES"/>
      <sheetName val="상세(독일)"/>
      <sheetName val="상세 계산 내역"/>
      <sheetName val="ALPHA AIM"/>
      <sheetName val="Sheet1ˆŒ_x0004_ ǅ_x0001_ˆ&lt;BOOK1.XLS_Sheet2ˆ"/>
      <sheetName val="d/m/yy"/>
      <sheetName val="매각단가"/>
      <sheetName val="인원계획"/>
      <sheetName val="김경원"/>
      <sheetName val="Y3-LIST"/>
      <sheetName val="SRAILUPRLWR"/>
      <sheetName val="RRFLRMAT"/>
      <sheetName val="TGATE"/>
      <sheetName val="FRTFLR"/>
      <sheetName val="BPLR"/>
      <sheetName val="CPLR"/>
      <sheetName val="RRWHSEMAT"/>
      <sheetName val="SDRTRIM"/>
      <sheetName val="FRTWHLHSE"/>
      <sheetName val="DPLR"/>
      <sheetName val="RRHL"/>
      <sheetName val="FRTHL"/>
      <sheetName val="CTRSIDELWR"/>
      <sheetName val="APLR"/>
      <sheetName val="CTRRSIDE"/>
      <sheetName val="RRSIDEUPR"/>
      <sheetName val="FRDRTRIM"/>
      <sheetName val="INDASH"/>
      <sheetName val="RRSIDELWR"/>
      <sheetName val="CTRHL"/>
      <sheetName val="CTRSIDEUPR"/>
      <sheetName val="INPNL (5)"/>
      <sheetName val="설비(천리마)"/>
      <sheetName val="RRBPR"/>
      <sheetName val="RRRSIDE"/>
      <sheetName val="FRTBPR"/>
      <sheetName val="변속기"/>
      <sheetName val="GK차체EO-CUT전"/>
      <sheetName val="사양비교"/>
      <sheetName val="Ɛ_x0000__x0000_䳐믱_x0000__x0000__x0000__x0000_ _x000a__x0000__x0008_ǀ믥힨믪ꇸ쀫_x0001_"/>
      <sheetName val="현대확인"/>
      <sheetName val="예비-9월실적"/>
      <sheetName val="현피1"/>
      <sheetName val="기타"/>
      <sheetName val="월별매출"/>
      <sheetName val="96"/>
      <sheetName val="engline"/>
      <sheetName val="1~62"/>
      <sheetName val="문서처리전"/>
      <sheetName val="을지7"/>
      <sheetName val="WIRE MASTER LIST"/>
      <sheetName val="◁서열운반비 상세내역 (실제기준)"/>
      <sheetName val="2_´ë¿Ü°ø¹®"/>
      <sheetName val="외주현황_wq1"/>
      <sheetName val="26"/>
      <sheetName val="28"/>
      <sheetName val="Synthesis by Region and Quarter"/>
      <sheetName val="검기갑지"/>
      <sheetName val="전산㱠"/>
      <sheetName val="DR1동"/>
      <sheetName val="2_대외공문2"/>
      <sheetName val="dd mmmm yyyy_x0000__x0000__x0000__x0001__x0000_က⭵␏⠢Ⰰ▉㐀▎_x0000__x0000_ऀ_x0008_저▎"/>
      <sheetName val="dd mmmm yyyy_x0000__x0000__x0000__x0001__x0000_᠀晉␋✢尀ኍ搀ኒ_x0000__x0000_ऀ_x0008_ኒ"/>
      <sheetName val="ptpcost1"/>
      <sheetName val="dd mmmm yyyy_x0000__x0000__x0000__x0000__x0000_砀盤䠁䲍_x0000__x0000_퀀띹఍_x0001__x0000_ṇ"/>
      <sheetName val="dd mmmm yyyy_x0000__x0000__x0000__x0000__x0000_砀盤䠁䲍_x0000__x0000_ 功గ_x0001__x0000_ṇ"/>
      <sheetName val="dd mmmm yyyy_x0000__x0000__x0000__x0000__x0000_砀盤䠁䲍_x0000__x0000_쀀鮈఍_x0001__x0000_ṇ"/>
      <sheetName val="dd mmmm yyyy_x0000__x0000__x0000__x0000__x0000_砀俤䠂▍_x0001__x0000_怀⭯ఔ㠞_x0000__x0000_뀀⥈"/>
      <sheetName val="dd mmmm yyyy_x0000__x0000__x0000__x0000__x0000_砀俤䠂▍_x0001__x0000_栀萡఑㠞_x0000__x0000_뀀⥈"/>
      <sheetName val="dd mmmm yyyy_x0000__x0000__x0000__x0000__x0000_砀烤䠂䚍_x0001__x0000_草చ㼞_x0000__x0000_瀀⑉"/>
      <sheetName val="dd mmmm yyyy_x0000__x0000__x0000__x0000__x0000_砀烤䠂䚍_x0001__x0000_ࠀ叏స㼞_x0000__x0000_瀀⑉"/>
      <sheetName val="dd mmmm yyyy_x0000__x0000__x0000__x0000__x0000_蠀摤㄂䁶_x0001__x0000_堀ఞพ_x0000__x0000__x0000_え"/>
      <sheetName val="Sheet1ˆŒ_x0004_ ǅ_x0001_ˆ&lt;B_x0000__x0000_蠀瑤㄂偶_x0001__x0000_䠀ꐼగᤞ_x0000__x0000_ကፈ"/>
      <sheetName val="Sheet1ˆŒ_x0004_ ǅ_x0001_ˆ&lt;B_x0000__x0000_蠀瑤㄂偶_x0001__x0000__x0000_ꧥఢᤞ_x0000__x0000_ကፈ"/>
      <sheetName val="dd mmmm yyyy_x0000__x0000__x0000__x0000__x0000_⠀R萧䐢찀➉퐀➎_x0000__x0000_ऀ_x0008_栀➏"/>
      <sheetName val="fgPRRKRKRKTBTB1RT"/>
      <sheetName val="B.K작업분석1"/>
      <sheetName val="감가상각비"/>
      <sheetName val="수입검사관리대장.xls"/>
      <sheetName val="MPL 技連"/>
      <sheetName val="342E BLOCK"/>
      <sheetName val="[Book1.xls]dd mmmm yyyy_x0000__x0000__x0000_赶_x0000__x0003__x0016_["/>
      <sheetName val="[Book1.xls][Book1.xls]d/m/yy_x0000__x0013_["/>
      <sheetName val="[Book1.xls]dd mmmm yyyy_x0000_赶_x0003__x0016_[$-0"/>
      <sheetName val="[Book1.xls][Book1.xls][Book1.xl"/>
      <sheetName val="[Book1.xls]dd mmmm yyyy???赶?_x0003__x0016_["/>
      <sheetName val="Production_Plan1"/>
      <sheetName val="Value_Analysis_-_Sheet_1"/>
      <sheetName val="MAST_S"/>
      <sheetName val="+T_x0000__x0002__x0005_Ā_x0008__x0000_믪_x000c__x0002_Ā_x0008_໦ȥ_x0001__x0000_8蘕诠밖_x0001__x0000__x0018__x0000__x0012__x0000_謘밍鍐"/>
      <sheetName val="[Book1.xls][Book1.xls]d/m/yy?_x0013_["/>
      <sheetName val="2_????1"/>
      <sheetName val="기준모델"/>
      <sheetName val="N719(NC)"/>
      <sheetName val="이력"/>
      <sheetName val="GB-IC Villingen GG"/>
      <sheetName val="공문"/>
      <sheetName val="PRESS DATA"/>
      <sheetName val="1st"/>
      <sheetName val="Instructions"/>
      <sheetName val="Input Data"/>
      <sheetName val="VT원단위"/>
      <sheetName val="공통"/>
      <sheetName val="사양조정"/>
      <sheetName val="추이도"/>
      <sheetName val="KKM04"/>
      <sheetName val="CBD"/>
      <sheetName val="code"/>
      <sheetName val="업무분장 "/>
      <sheetName val="[Book1.xls]d_m_yy_____1010000_2"/>
      <sheetName val="[Book1.xls]d_m_yy_____1010000_3"/>
      <sheetName val="[Book1.xls]d_m_yy_____1010000_6"/>
      <sheetName val="[Book1.xls]d_m_yy_____1010000_7"/>
      <sheetName val="[Book1.xls]d_m_yy_____1010000_4"/>
      <sheetName val="[Book1.xls]d_m_yy_____1010000_5"/>
      <sheetName val="[Book1.xls]d_m_yy_____101000_14"/>
      <sheetName val="[Book1.xls]d_m_yy_____101000_15"/>
      <sheetName val="[Book1.xls]d_m_yy_____1010000_8"/>
      <sheetName val="[Book1.xls]d_m_yy_____1010000_9"/>
      <sheetName val="[Book1.xls]d_m_yy_____101000_10"/>
      <sheetName val="[Book1.xls]d_m_yy_____101000_11"/>
      <sheetName val="[Book1.xls]d_m_yy_____101000_12"/>
      <sheetName val="[Book1.xls]d_m_yy_____101000_13"/>
      <sheetName val="[Book1.xls]d_m_yy_____101000_16"/>
      <sheetName val="[Book1.xls]d_m_yy_____101000_17"/>
      <sheetName val="[Book1.xls]d_m_yy_____101000_18"/>
      <sheetName val="[Book1.xls]d_m_yy_____101000_19"/>
      <sheetName val="[Book1.xls]d_m_yy_____101000_20"/>
      <sheetName val="[Book1.xls]oPro_DOS_____wq1_C_2"/>
      <sheetName val="[Book1.xls]d_m_yy_____101000_21"/>
    </sheetNames>
    <sheetDataSet>
      <sheetData sheetId="0" refreshError="1"/>
      <sheetData sheetId="1" refreshError="1"/>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 sheetId="20" refreshError="1"/>
      <sheetData sheetId="21" refreshError="1"/>
      <sheetData sheetId="22" refreshError="1"/>
      <sheetData sheetId="23" refreshError="1"/>
      <sheetData sheetId="24" refreshError="1"/>
      <sheetData sheetId="25" refreshError="1"/>
      <sheetData sheetId="26" refreshError="1"/>
      <sheetData sheetId="27" refreshError="1"/>
      <sheetData sheetId="28" refreshError="1"/>
      <sheetData sheetId="29" refreshError="1"/>
      <sheetData sheetId="30" refreshError="1"/>
      <sheetData sheetId="31" refreshError="1"/>
      <sheetData sheetId="32" refreshError="1"/>
      <sheetData sheetId="33" refreshError="1"/>
      <sheetData sheetId="34" refreshError="1"/>
      <sheetData sheetId="35" refreshError="1"/>
      <sheetData sheetId="36" refreshError="1"/>
      <sheetData sheetId="37" refreshError="1"/>
      <sheetData sheetId="38" refreshError="1"/>
      <sheetData sheetId="39" refreshError="1"/>
      <sheetData sheetId="40" refreshError="1"/>
      <sheetData sheetId="41" refreshError="1"/>
      <sheetData sheetId="42" refreshError="1"/>
      <sheetData sheetId="43" refreshError="1"/>
      <sheetData sheetId="44" refreshError="1"/>
      <sheetData sheetId="45" refreshError="1"/>
      <sheetData sheetId="46" refreshError="1"/>
      <sheetData sheetId="47" refreshError="1"/>
      <sheetData sheetId="48" refreshError="1"/>
      <sheetData sheetId="49" refreshError="1"/>
      <sheetData sheetId="50" refreshError="1"/>
      <sheetData sheetId="51"/>
      <sheetData sheetId="52"/>
      <sheetData sheetId="53"/>
      <sheetData sheetId="54"/>
      <sheetData sheetId="55">
        <row r="4">
          <cell r="D4">
            <v>136</v>
          </cell>
        </row>
      </sheetData>
      <sheetData sheetId="56"/>
      <sheetData sheetId="57"/>
      <sheetData sheetId="58"/>
      <sheetData sheetId="59"/>
      <sheetData sheetId="60"/>
      <sheetData sheetId="61"/>
      <sheetData sheetId="62"/>
      <sheetData sheetId="63"/>
      <sheetData sheetId="64"/>
      <sheetData sheetId="65"/>
      <sheetData sheetId="66"/>
      <sheetData sheetId="67"/>
      <sheetData sheetId="68"/>
      <sheetData sheetId="69"/>
      <sheetData sheetId="70"/>
      <sheetData sheetId="71"/>
      <sheetData sheetId="72"/>
      <sheetData sheetId="73"/>
      <sheetData sheetId="74"/>
      <sheetData sheetId="75"/>
      <sheetData sheetId="76"/>
      <sheetData sheetId="77"/>
      <sheetData sheetId="78"/>
      <sheetData sheetId="79"/>
      <sheetData sheetId="80" refreshError="1"/>
      <sheetData sheetId="81"/>
      <sheetData sheetId="82"/>
      <sheetData sheetId="83"/>
      <sheetData sheetId="84"/>
      <sheetData sheetId="85"/>
      <sheetData sheetId="86"/>
      <sheetData sheetId="87"/>
      <sheetData sheetId="88"/>
      <sheetData sheetId="89"/>
      <sheetData sheetId="90"/>
      <sheetData sheetId="91"/>
      <sheetData sheetId="92"/>
      <sheetData sheetId="93"/>
      <sheetData sheetId="94"/>
      <sheetData sheetId="95"/>
      <sheetData sheetId="96"/>
      <sheetData sheetId="97"/>
      <sheetData sheetId="98"/>
      <sheetData sheetId="99"/>
      <sheetData sheetId="100"/>
      <sheetData sheetId="101"/>
      <sheetData sheetId="102"/>
      <sheetData sheetId="103"/>
      <sheetData sheetId="104"/>
      <sheetData sheetId="105"/>
      <sheetData sheetId="106"/>
      <sheetData sheetId="107"/>
      <sheetData sheetId="108"/>
      <sheetData sheetId="109"/>
      <sheetData sheetId="110"/>
      <sheetData sheetId="111"/>
      <sheetData sheetId="112"/>
      <sheetData sheetId="113"/>
      <sheetData sheetId="114" refreshError="1"/>
      <sheetData sheetId="115" refreshError="1"/>
      <sheetData sheetId="116"/>
      <sheetData sheetId="117"/>
      <sheetData sheetId="118"/>
      <sheetData sheetId="119"/>
      <sheetData sheetId="120"/>
      <sheetData sheetId="121"/>
      <sheetData sheetId="122"/>
      <sheetData sheetId="123"/>
      <sheetData sheetId="124"/>
      <sheetData sheetId="125"/>
      <sheetData sheetId="126"/>
      <sheetData sheetId="127"/>
      <sheetData sheetId="128"/>
      <sheetData sheetId="129"/>
      <sheetData sheetId="130"/>
      <sheetData sheetId="131"/>
      <sheetData sheetId="132"/>
      <sheetData sheetId="133"/>
      <sheetData sheetId="134"/>
      <sheetData sheetId="135"/>
      <sheetData sheetId="136"/>
      <sheetData sheetId="137"/>
      <sheetData sheetId="138" refreshError="1"/>
      <sheetData sheetId="139" refreshError="1"/>
      <sheetData sheetId="140" refreshError="1"/>
      <sheetData sheetId="141" refreshError="1"/>
      <sheetData sheetId="142" refreshError="1"/>
      <sheetData sheetId="143" refreshError="1"/>
      <sheetData sheetId="144" refreshError="1"/>
      <sheetData sheetId="145" refreshError="1"/>
      <sheetData sheetId="146"/>
      <sheetData sheetId="147" refreshError="1"/>
      <sheetData sheetId="148" refreshError="1"/>
      <sheetData sheetId="149" refreshError="1"/>
      <sheetData sheetId="150" refreshError="1"/>
      <sheetData sheetId="151" refreshError="1"/>
      <sheetData sheetId="152" refreshError="1"/>
      <sheetData sheetId="153"/>
      <sheetData sheetId="154"/>
      <sheetData sheetId="155" refreshError="1"/>
      <sheetData sheetId="156"/>
      <sheetData sheetId="157" refreshError="1"/>
      <sheetData sheetId="158" refreshError="1"/>
      <sheetData sheetId="159" refreshError="1"/>
      <sheetData sheetId="160" refreshError="1"/>
      <sheetData sheetId="161" refreshError="1"/>
      <sheetData sheetId="162" refreshError="1"/>
      <sheetData sheetId="163" refreshError="1"/>
      <sheetData sheetId="164" refreshError="1"/>
      <sheetData sheetId="165" refreshError="1"/>
      <sheetData sheetId="166"/>
      <sheetData sheetId="167" refreshError="1"/>
      <sheetData sheetId="168" refreshError="1"/>
      <sheetData sheetId="169" refreshError="1"/>
      <sheetData sheetId="170"/>
      <sheetData sheetId="171" refreshError="1"/>
      <sheetData sheetId="172" refreshError="1"/>
      <sheetData sheetId="173"/>
      <sheetData sheetId="174" refreshError="1"/>
      <sheetData sheetId="175"/>
      <sheetData sheetId="176" refreshError="1"/>
      <sheetData sheetId="177" refreshError="1"/>
      <sheetData sheetId="178" refreshError="1"/>
      <sheetData sheetId="179" refreshError="1"/>
      <sheetData sheetId="180" refreshError="1"/>
      <sheetData sheetId="181" refreshError="1"/>
      <sheetData sheetId="182" refreshError="1"/>
      <sheetData sheetId="183" refreshError="1"/>
      <sheetData sheetId="184" refreshError="1"/>
      <sheetData sheetId="185" refreshError="1"/>
      <sheetData sheetId="186"/>
      <sheetData sheetId="187" refreshError="1"/>
      <sheetData sheetId="188" refreshError="1"/>
      <sheetData sheetId="189" refreshError="1"/>
      <sheetData sheetId="190" refreshError="1"/>
      <sheetData sheetId="191" refreshError="1"/>
      <sheetData sheetId="192" refreshError="1"/>
      <sheetData sheetId="193" refreshError="1"/>
      <sheetData sheetId="194"/>
      <sheetData sheetId="195"/>
      <sheetData sheetId="196" refreshError="1"/>
      <sheetData sheetId="197" refreshError="1"/>
      <sheetData sheetId="198" refreshError="1"/>
      <sheetData sheetId="199" refreshError="1"/>
      <sheetData sheetId="200" refreshError="1"/>
      <sheetData sheetId="201" refreshError="1"/>
      <sheetData sheetId="202" refreshError="1"/>
      <sheetData sheetId="203" refreshError="1"/>
      <sheetData sheetId="204" refreshError="1"/>
      <sheetData sheetId="205" refreshError="1"/>
      <sheetData sheetId="206" refreshError="1"/>
      <sheetData sheetId="207" refreshError="1"/>
      <sheetData sheetId="208" refreshError="1"/>
      <sheetData sheetId="209" refreshError="1"/>
      <sheetData sheetId="210" refreshError="1"/>
      <sheetData sheetId="211" refreshError="1"/>
      <sheetData sheetId="212"/>
      <sheetData sheetId="213"/>
      <sheetData sheetId="214" refreshError="1"/>
      <sheetData sheetId="215" refreshError="1"/>
      <sheetData sheetId="216"/>
      <sheetData sheetId="217" refreshError="1"/>
      <sheetData sheetId="218" refreshError="1"/>
      <sheetData sheetId="219" refreshError="1"/>
      <sheetData sheetId="220" refreshError="1"/>
      <sheetData sheetId="221" refreshError="1"/>
      <sheetData sheetId="222" refreshError="1"/>
      <sheetData sheetId="223" refreshError="1"/>
      <sheetData sheetId="224" refreshError="1"/>
      <sheetData sheetId="225" refreshError="1"/>
      <sheetData sheetId="226" refreshError="1"/>
      <sheetData sheetId="227" refreshError="1"/>
      <sheetData sheetId="228" refreshError="1"/>
      <sheetData sheetId="229" refreshError="1"/>
      <sheetData sheetId="230"/>
      <sheetData sheetId="231" refreshError="1"/>
      <sheetData sheetId="232"/>
      <sheetData sheetId="233"/>
      <sheetData sheetId="234"/>
      <sheetData sheetId="235"/>
      <sheetData sheetId="236" refreshError="1"/>
      <sheetData sheetId="237" refreshError="1"/>
      <sheetData sheetId="238" refreshError="1"/>
      <sheetData sheetId="239" refreshError="1"/>
      <sheetData sheetId="240" refreshError="1"/>
      <sheetData sheetId="241" refreshError="1"/>
      <sheetData sheetId="242" refreshError="1"/>
      <sheetData sheetId="243" refreshError="1"/>
      <sheetData sheetId="244" refreshError="1"/>
      <sheetData sheetId="245" refreshError="1"/>
      <sheetData sheetId="246" refreshError="1"/>
      <sheetData sheetId="247" refreshError="1"/>
      <sheetData sheetId="248" refreshError="1"/>
      <sheetData sheetId="249" refreshError="1"/>
      <sheetData sheetId="250" refreshError="1"/>
      <sheetData sheetId="251" refreshError="1"/>
      <sheetData sheetId="252" refreshError="1"/>
      <sheetData sheetId="253" refreshError="1"/>
      <sheetData sheetId="254" refreshError="1"/>
      <sheetData sheetId="255" refreshError="1"/>
      <sheetData sheetId="256" refreshError="1"/>
      <sheetData sheetId="257" refreshError="1"/>
      <sheetData sheetId="258" refreshError="1"/>
      <sheetData sheetId="259" refreshError="1"/>
      <sheetData sheetId="260" refreshError="1"/>
      <sheetData sheetId="261" refreshError="1"/>
      <sheetData sheetId="262" refreshError="1"/>
      <sheetData sheetId="263" refreshError="1"/>
      <sheetData sheetId="264" refreshError="1"/>
      <sheetData sheetId="265" refreshError="1"/>
      <sheetData sheetId="266" refreshError="1"/>
      <sheetData sheetId="267" refreshError="1"/>
      <sheetData sheetId="268" refreshError="1"/>
      <sheetData sheetId="269" refreshError="1"/>
      <sheetData sheetId="270" refreshError="1"/>
      <sheetData sheetId="271" refreshError="1"/>
      <sheetData sheetId="272" refreshError="1"/>
      <sheetData sheetId="273" refreshError="1"/>
      <sheetData sheetId="274" refreshError="1"/>
      <sheetData sheetId="275" refreshError="1"/>
      <sheetData sheetId="276" refreshError="1"/>
      <sheetData sheetId="277" refreshError="1"/>
      <sheetData sheetId="278" refreshError="1"/>
      <sheetData sheetId="279" refreshError="1"/>
      <sheetData sheetId="280" refreshError="1"/>
      <sheetData sheetId="281" refreshError="1"/>
      <sheetData sheetId="282"/>
      <sheetData sheetId="283"/>
      <sheetData sheetId="284" refreshError="1"/>
      <sheetData sheetId="285" refreshError="1"/>
      <sheetData sheetId="286" refreshError="1"/>
      <sheetData sheetId="287" refreshError="1"/>
      <sheetData sheetId="288" refreshError="1"/>
      <sheetData sheetId="289" refreshError="1"/>
      <sheetData sheetId="290" refreshError="1"/>
      <sheetData sheetId="291" refreshError="1"/>
      <sheetData sheetId="292" refreshError="1"/>
      <sheetData sheetId="293" refreshError="1"/>
      <sheetData sheetId="294" refreshError="1"/>
      <sheetData sheetId="295" refreshError="1"/>
      <sheetData sheetId="296" refreshError="1"/>
      <sheetData sheetId="297" refreshError="1"/>
      <sheetData sheetId="298" refreshError="1"/>
      <sheetData sheetId="299" refreshError="1"/>
      <sheetData sheetId="300" refreshError="1"/>
      <sheetData sheetId="301" refreshError="1"/>
      <sheetData sheetId="302" refreshError="1"/>
      <sheetData sheetId="303"/>
      <sheetData sheetId="304" refreshError="1"/>
      <sheetData sheetId="305"/>
      <sheetData sheetId="306"/>
      <sheetData sheetId="307"/>
      <sheetData sheetId="308"/>
      <sheetData sheetId="309"/>
      <sheetData sheetId="310"/>
      <sheetData sheetId="311" refreshError="1"/>
      <sheetData sheetId="312" refreshError="1"/>
      <sheetData sheetId="313" refreshError="1"/>
      <sheetData sheetId="314" refreshError="1"/>
      <sheetData sheetId="315" refreshError="1"/>
      <sheetData sheetId="316" refreshError="1"/>
      <sheetData sheetId="317" refreshError="1"/>
      <sheetData sheetId="318" refreshError="1"/>
      <sheetData sheetId="319" refreshError="1"/>
      <sheetData sheetId="320" refreshError="1"/>
      <sheetData sheetId="321" refreshError="1"/>
      <sheetData sheetId="322" refreshError="1"/>
      <sheetData sheetId="323" refreshError="1"/>
      <sheetData sheetId="324" refreshError="1"/>
      <sheetData sheetId="325" refreshError="1"/>
      <sheetData sheetId="326" refreshError="1"/>
      <sheetData sheetId="327"/>
      <sheetData sheetId="328"/>
      <sheetData sheetId="329"/>
      <sheetData sheetId="330" refreshError="1"/>
      <sheetData sheetId="331"/>
      <sheetData sheetId="332" refreshError="1"/>
      <sheetData sheetId="333" refreshError="1"/>
      <sheetData sheetId="334" refreshError="1"/>
      <sheetData sheetId="335" refreshError="1"/>
      <sheetData sheetId="336" refreshError="1"/>
      <sheetData sheetId="337" refreshError="1"/>
      <sheetData sheetId="338" refreshError="1"/>
      <sheetData sheetId="339" refreshError="1"/>
      <sheetData sheetId="340"/>
      <sheetData sheetId="341"/>
      <sheetData sheetId="342" refreshError="1"/>
      <sheetData sheetId="343" refreshError="1"/>
      <sheetData sheetId="344" refreshError="1"/>
      <sheetData sheetId="345" refreshError="1"/>
      <sheetData sheetId="346" refreshError="1"/>
      <sheetData sheetId="347" refreshError="1"/>
      <sheetData sheetId="348" refreshError="1"/>
      <sheetData sheetId="349" refreshError="1"/>
      <sheetData sheetId="350"/>
      <sheetData sheetId="351" refreshError="1"/>
      <sheetData sheetId="352" refreshError="1"/>
      <sheetData sheetId="353" refreshError="1"/>
      <sheetData sheetId="354"/>
      <sheetData sheetId="355"/>
      <sheetData sheetId="356"/>
      <sheetData sheetId="357"/>
      <sheetData sheetId="358" refreshError="1"/>
      <sheetData sheetId="359" refreshError="1"/>
      <sheetData sheetId="360" refreshError="1"/>
      <sheetData sheetId="361" refreshError="1"/>
      <sheetData sheetId="362" refreshError="1"/>
      <sheetData sheetId="363" refreshError="1"/>
      <sheetData sheetId="364" refreshError="1"/>
      <sheetData sheetId="365" refreshError="1"/>
      <sheetData sheetId="366" refreshError="1"/>
      <sheetData sheetId="367" refreshError="1"/>
      <sheetData sheetId="368" refreshError="1"/>
      <sheetData sheetId="369" refreshError="1"/>
      <sheetData sheetId="370" refreshError="1"/>
      <sheetData sheetId="371" refreshError="1"/>
      <sheetData sheetId="372" refreshError="1"/>
      <sheetData sheetId="373" refreshError="1"/>
      <sheetData sheetId="374" refreshError="1"/>
      <sheetData sheetId="375"/>
      <sheetData sheetId="376"/>
      <sheetData sheetId="377"/>
      <sheetData sheetId="378"/>
      <sheetData sheetId="379"/>
      <sheetData sheetId="380"/>
      <sheetData sheetId="381"/>
      <sheetData sheetId="382" refreshError="1"/>
      <sheetData sheetId="383" refreshError="1"/>
      <sheetData sheetId="384" refreshError="1"/>
      <sheetData sheetId="385" refreshError="1"/>
      <sheetData sheetId="386" refreshError="1"/>
      <sheetData sheetId="387" refreshError="1"/>
      <sheetData sheetId="388" refreshError="1"/>
      <sheetData sheetId="389"/>
      <sheetData sheetId="390" refreshError="1"/>
      <sheetData sheetId="391"/>
      <sheetData sheetId="392" refreshError="1"/>
      <sheetData sheetId="393" refreshError="1"/>
      <sheetData sheetId="394"/>
      <sheetData sheetId="395" refreshError="1"/>
      <sheetData sheetId="396" refreshError="1"/>
      <sheetData sheetId="397"/>
      <sheetData sheetId="398" refreshError="1"/>
      <sheetData sheetId="399"/>
      <sheetData sheetId="400"/>
      <sheetData sheetId="401"/>
      <sheetData sheetId="402" refreshError="1"/>
      <sheetData sheetId="403" refreshError="1"/>
      <sheetData sheetId="404"/>
      <sheetData sheetId="405" refreshError="1"/>
      <sheetData sheetId="406" refreshError="1"/>
      <sheetData sheetId="407" refreshError="1"/>
      <sheetData sheetId="408" refreshError="1"/>
      <sheetData sheetId="409"/>
      <sheetData sheetId="410"/>
      <sheetData sheetId="411" refreshError="1"/>
      <sheetData sheetId="412" refreshError="1"/>
      <sheetData sheetId="413" refreshError="1"/>
      <sheetData sheetId="414" refreshError="1"/>
      <sheetData sheetId="415"/>
      <sheetData sheetId="416"/>
      <sheetData sheetId="417"/>
      <sheetData sheetId="418"/>
      <sheetData sheetId="419" refreshError="1"/>
      <sheetData sheetId="420" refreshError="1"/>
      <sheetData sheetId="421"/>
      <sheetData sheetId="422"/>
      <sheetData sheetId="423"/>
      <sheetData sheetId="424"/>
      <sheetData sheetId="425"/>
      <sheetData sheetId="426"/>
      <sheetData sheetId="427"/>
      <sheetData sheetId="428"/>
      <sheetData sheetId="429"/>
      <sheetData sheetId="430" refreshError="1"/>
      <sheetData sheetId="431"/>
      <sheetData sheetId="432"/>
      <sheetData sheetId="433"/>
      <sheetData sheetId="434"/>
      <sheetData sheetId="435"/>
      <sheetData sheetId="436"/>
      <sheetData sheetId="437"/>
      <sheetData sheetId="438"/>
      <sheetData sheetId="439"/>
      <sheetData sheetId="440"/>
      <sheetData sheetId="441"/>
      <sheetData sheetId="442"/>
      <sheetData sheetId="443"/>
      <sheetData sheetId="444" refreshError="1"/>
      <sheetData sheetId="445" refreshError="1"/>
      <sheetData sheetId="446" refreshError="1"/>
      <sheetData sheetId="447" refreshError="1"/>
      <sheetData sheetId="448" refreshError="1"/>
      <sheetData sheetId="449" refreshError="1"/>
      <sheetData sheetId="450" refreshError="1"/>
      <sheetData sheetId="451" refreshError="1"/>
      <sheetData sheetId="452" refreshError="1"/>
      <sheetData sheetId="453" refreshError="1"/>
      <sheetData sheetId="454"/>
      <sheetData sheetId="455" refreshError="1"/>
      <sheetData sheetId="456" refreshError="1"/>
      <sheetData sheetId="457" refreshError="1"/>
      <sheetData sheetId="458" refreshError="1"/>
      <sheetData sheetId="459" refreshError="1"/>
      <sheetData sheetId="460"/>
      <sheetData sheetId="461" refreshError="1"/>
      <sheetData sheetId="462" refreshError="1"/>
      <sheetData sheetId="463" refreshError="1"/>
      <sheetData sheetId="464" refreshError="1"/>
      <sheetData sheetId="465" refreshError="1"/>
      <sheetData sheetId="466" refreshError="1"/>
      <sheetData sheetId="467" refreshError="1"/>
      <sheetData sheetId="468" refreshError="1"/>
      <sheetData sheetId="469" refreshError="1"/>
      <sheetData sheetId="470" refreshError="1"/>
      <sheetData sheetId="471" refreshError="1"/>
      <sheetData sheetId="472" refreshError="1"/>
      <sheetData sheetId="473" refreshError="1"/>
      <sheetData sheetId="474" refreshError="1"/>
      <sheetData sheetId="475" refreshError="1"/>
      <sheetData sheetId="476" refreshError="1"/>
      <sheetData sheetId="477" refreshError="1"/>
      <sheetData sheetId="478" refreshError="1"/>
      <sheetData sheetId="479" refreshError="1"/>
      <sheetData sheetId="480" refreshError="1"/>
      <sheetData sheetId="481" refreshError="1"/>
      <sheetData sheetId="482"/>
      <sheetData sheetId="483"/>
      <sheetData sheetId="484" refreshError="1"/>
      <sheetData sheetId="485"/>
      <sheetData sheetId="486" refreshError="1"/>
      <sheetData sheetId="487"/>
      <sheetData sheetId="488" refreshError="1"/>
      <sheetData sheetId="489"/>
      <sheetData sheetId="490"/>
      <sheetData sheetId="491" refreshError="1"/>
      <sheetData sheetId="492" refreshError="1"/>
      <sheetData sheetId="493" refreshError="1"/>
      <sheetData sheetId="494"/>
      <sheetData sheetId="495" refreshError="1"/>
      <sheetData sheetId="496" refreshError="1"/>
      <sheetData sheetId="497" refreshError="1"/>
      <sheetData sheetId="498" refreshError="1"/>
      <sheetData sheetId="499" refreshError="1"/>
      <sheetData sheetId="500" refreshError="1"/>
      <sheetData sheetId="501" refreshError="1"/>
      <sheetData sheetId="502" refreshError="1"/>
      <sheetData sheetId="503" refreshError="1"/>
      <sheetData sheetId="504" refreshError="1"/>
      <sheetData sheetId="505"/>
      <sheetData sheetId="506"/>
      <sheetData sheetId="507"/>
      <sheetData sheetId="508"/>
      <sheetData sheetId="509"/>
      <sheetData sheetId="510" refreshError="1"/>
      <sheetData sheetId="511" refreshError="1"/>
      <sheetData sheetId="512" refreshError="1"/>
      <sheetData sheetId="513" refreshError="1"/>
      <sheetData sheetId="514" refreshError="1"/>
      <sheetData sheetId="515" refreshError="1"/>
      <sheetData sheetId="516" refreshError="1"/>
      <sheetData sheetId="517" refreshError="1"/>
      <sheetData sheetId="518"/>
      <sheetData sheetId="519"/>
      <sheetData sheetId="520" refreshError="1"/>
      <sheetData sheetId="521" refreshError="1"/>
      <sheetData sheetId="522" refreshError="1"/>
      <sheetData sheetId="523" refreshError="1"/>
      <sheetData sheetId="524" refreshError="1"/>
      <sheetData sheetId="525" refreshError="1"/>
      <sheetData sheetId="526" refreshError="1"/>
      <sheetData sheetId="527" refreshError="1"/>
      <sheetData sheetId="528" refreshError="1"/>
      <sheetData sheetId="529" refreshError="1"/>
      <sheetData sheetId="530" refreshError="1"/>
      <sheetData sheetId="531" refreshError="1"/>
      <sheetData sheetId="532" refreshError="1"/>
      <sheetData sheetId="533" refreshError="1"/>
      <sheetData sheetId="534" refreshError="1"/>
      <sheetData sheetId="535" refreshError="1"/>
      <sheetData sheetId="536" refreshError="1"/>
      <sheetData sheetId="537" refreshError="1"/>
      <sheetData sheetId="538" refreshError="1"/>
      <sheetData sheetId="539" refreshError="1"/>
      <sheetData sheetId="540" refreshError="1"/>
      <sheetData sheetId="541" refreshError="1"/>
      <sheetData sheetId="542" refreshError="1"/>
      <sheetData sheetId="543" refreshError="1"/>
      <sheetData sheetId="544" refreshError="1"/>
      <sheetData sheetId="545" refreshError="1"/>
      <sheetData sheetId="546" refreshError="1"/>
      <sheetData sheetId="547" refreshError="1"/>
      <sheetData sheetId="548" refreshError="1"/>
      <sheetData sheetId="549" refreshError="1"/>
      <sheetData sheetId="550" refreshError="1"/>
      <sheetData sheetId="551" refreshError="1"/>
      <sheetData sheetId="552" refreshError="1"/>
      <sheetData sheetId="553" refreshError="1"/>
      <sheetData sheetId="554" refreshError="1"/>
      <sheetData sheetId="555" refreshError="1"/>
      <sheetData sheetId="556" refreshError="1"/>
      <sheetData sheetId="557" refreshError="1"/>
      <sheetData sheetId="558" refreshError="1"/>
      <sheetData sheetId="559" refreshError="1"/>
      <sheetData sheetId="560"/>
      <sheetData sheetId="561"/>
      <sheetData sheetId="562" refreshError="1"/>
      <sheetData sheetId="563" refreshError="1"/>
      <sheetData sheetId="564" refreshError="1"/>
      <sheetData sheetId="565"/>
      <sheetData sheetId="566" refreshError="1"/>
      <sheetData sheetId="567" refreshError="1"/>
      <sheetData sheetId="568" refreshError="1"/>
      <sheetData sheetId="569" refreshError="1"/>
      <sheetData sheetId="570" refreshError="1"/>
      <sheetData sheetId="571" refreshError="1"/>
      <sheetData sheetId="572" refreshError="1"/>
      <sheetData sheetId="573" refreshError="1"/>
      <sheetData sheetId="574" refreshError="1"/>
      <sheetData sheetId="575" refreshError="1"/>
      <sheetData sheetId="576" refreshError="1"/>
      <sheetData sheetId="577" refreshError="1"/>
      <sheetData sheetId="578" refreshError="1"/>
      <sheetData sheetId="579" refreshError="1"/>
      <sheetData sheetId="580" refreshError="1"/>
      <sheetData sheetId="581" refreshError="1"/>
      <sheetData sheetId="582" refreshError="1"/>
      <sheetData sheetId="583" refreshError="1"/>
      <sheetData sheetId="584" refreshError="1"/>
      <sheetData sheetId="585"/>
      <sheetData sheetId="586"/>
      <sheetData sheetId="587"/>
      <sheetData sheetId="588"/>
      <sheetData sheetId="589" refreshError="1"/>
      <sheetData sheetId="590" refreshError="1"/>
      <sheetData sheetId="591"/>
      <sheetData sheetId="592"/>
      <sheetData sheetId="593" refreshError="1"/>
      <sheetData sheetId="594" refreshError="1"/>
      <sheetData sheetId="595" refreshError="1"/>
      <sheetData sheetId="596" refreshError="1"/>
      <sheetData sheetId="597" refreshError="1"/>
      <sheetData sheetId="598" refreshError="1"/>
      <sheetData sheetId="599"/>
      <sheetData sheetId="600"/>
      <sheetData sheetId="601"/>
      <sheetData sheetId="602" refreshError="1"/>
      <sheetData sheetId="603" refreshError="1"/>
      <sheetData sheetId="604" refreshError="1"/>
      <sheetData sheetId="605" refreshError="1"/>
      <sheetData sheetId="606" refreshError="1"/>
      <sheetData sheetId="607" refreshError="1"/>
      <sheetData sheetId="608" refreshError="1"/>
      <sheetData sheetId="609" refreshError="1"/>
      <sheetData sheetId="610" refreshError="1"/>
      <sheetData sheetId="611" refreshError="1"/>
      <sheetData sheetId="612" refreshError="1"/>
      <sheetData sheetId="613" refreshError="1"/>
      <sheetData sheetId="614" refreshError="1"/>
      <sheetData sheetId="615" refreshError="1"/>
      <sheetData sheetId="616" refreshError="1"/>
      <sheetData sheetId="617" refreshError="1"/>
      <sheetData sheetId="618" refreshError="1"/>
      <sheetData sheetId="619" refreshError="1"/>
      <sheetData sheetId="620" refreshError="1"/>
      <sheetData sheetId="621" refreshError="1"/>
      <sheetData sheetId="622" refreshError="1"/>
      <sheetData sheetId="623" refreshError="1"/>
      <sheetData sheetId="624" refreshError="1"/>
      <sheetData sheetId="625" refreshError="1"/>
      <sheetData sheetId="626" refreshError="1"/>
      <sheetData sheetId="627" refreshError="1"/>
      <sheetData sheetId="628" refreshError="1"/>
      <sheetData sheetId="629" refreshError="1"/>
      <sheetData sheetId="630" refreshError="1"/>
      <sheetData sheetId="631" refreshError="1"/>
      <sheetData sheetId="632" refreshError="1"/>
      <sheetData sheetId="633" refreshError="1"/>
      <sheetData sheetId="634" refreshError="1"/>
      <sheetData sheetId="635"/>
      <sheetData sheetId="636" refreshError="1"/>
      <sheetData sheetId="637" refreshError="1"/>
      <sheetData sheetId="638" refreshError="1"/>
      <sheetData sheetId="639" refreshError="1"/>
      <sheetData sheetId="640" refreshError="1"/>
      <sheetData sheetId="641" refreshError="1"/>
      <sheetData sheetId="642" refreshError="1"/>
      <sheetData sheetId="643" refreshError="1"/>
      <sheetData sheetId="644" refreshError="1"/>
      <sheetData sheetId="645" refreshError="1"/>
      <sheetData sheetId="646" refreshError="1"/>
      <sheetData sheetId="647" refreshError="1"/>
      <sheetData sheetId="648" refreshError="1"/>
      <sheetData sheetId="649" refreshError="1"/>
      <sheetData sheetId="650" refreshError="1"/>
      <sheetData sheetId="651" refreshError="1"/>
      <sheetData sheetId="652" refreshError="1"/>
      <sheetData sheetId="653" refreshError="1"/>
      <sheetData sheetId="654" refreshError="1"/>
      <sheetData sheetId="655" refreshError="1"/>
      <sheetData sheetId="656" refreshError="1"/>
      <sheetData sheetId="657" refreshError="1"/>
      <sheetData sheetId="658" refreshError="1"/>
      <sheetData sheetId="659" refreshError="1"/>
      <sheetData sheetId="660" refreshError="1"/>
      <sheetData sheetId="661" refreshError="1"/>
      <sheetData sheetId="662" refreshError="1"/>
      <sheetData sheetId="663" refreshError="1"/>
      <sheetData sheetId="664" refreshError="1"/>
      <sheetData sheetId="665" refreshError="1"/>
      <sheetData sheetId="666" refreshError="1"/>
      <sheetData sheetId="667" refreshError="1"/>
      <sheetData sheetId="668" refreshError="1"/>
      <sheetData sheetId="669" refreshError="1"/>
      <sheetData sheetId="670" refreshError="1"/>
      <sheetData sheetId="671" refreshError="1"/>
      <sheetData sheetId="672" refreshError="1"/>
      <sheetData sheetId="673" refreshError="1"/>
      <sheetData sheetId="674" refreshError="1"/>
      <sheetData sheetId="675" refreshError="1"/>
      <sheetData sheetId="676" refreshError="1"/>
      <sheetData sheetId="677" refreshError="1"/>
      <sheetData sheetId="678" refreshError="1"/>
      <sheetData sheetId="679" refreshError="1"/>
      <sheetData sheetId="680" refreshError="1"/>
      <sheetData sheetId="681" refreshError="1"/>
      <sheetData sheetId="682" refreshError="1"/>
      <sheetData sheetId="683" refreshError="1"/>
      <sheetData sheetId="684" refreshError="1"/>
      <sheetData sheetId="685" refreshError="1"/>
      <sheetData sheetId="686" refreshError="1"/>
      <sheetData sheetId="687" refreshError="1"/>
      <sheetData sheetId="688" refreshError="1"/>
      <sheetData sheetId="689" refreshError="1"/>
      <sheetData sheetId="690" refreshError="1"/>
      <sheetData sheetId="691" refreshError="1"/>
      <sheetData sheetId="692" refreshError="1"/>
      <sheetData sheetId="693" refreshError="1"/>
      <sheetData sheetId="694" refreshError="1"/>
      <sheetData sheetId="695" refreshError="1"/>
      <sheetData sheetId="696" refreshError="1"/>
      <sheetData sheetId="697" refreshError="1"/>
      <sheetData sheetId="698" refreshError="1"/>
      <sheetData sheetId="699" refreshError="1"/>
      <sheetData sheetId="700" refreshError="1"/>
      <sheetData sheetId="701" refreshError="1"/>
      <sheetData sheetId="702" refreshError="1"/>
      <sheetData sheetId="703" refreshError="1"/>
      <sheetData sheetId="704" refreshError="1"/>
      <sheetData sheetId="705" refreshError="1"/>
      <sheetData sheetId="706" refreshError="1"/>
      <sheetData sheetId="707" refreshError="1"/>
      <sheetData sheetId="708" refreshError="1"/>
      <sheetData sheetId="709" refreshError="1"/>
      <sheetData sheetId="710" refreshError="1"/>
      <sheetData sheetId="711" refreshError="1"/>
      <sheetData sheetId="712" refreshError="1"/>
      <sheetData sheetId="713"/>
      <sheetData sheetId="714" refreshError="1"/>
      <sheetData sheetId="715"/>
      <sheetData sheetId="716" refreshError="1"/>
      <sheetData sheetId="717" refreshError="1"/>
      <sheetData sheetId="718" refreshError="1"/>
      <sheetData sheetId="719" refreshError="1"/>
      <sheetData sheetId="720" refreshError="1"/>
      <sheetData sheetId="721" refreshError="1"/>
      <sheetData sheetId="722" refreshError="1"/>
      <sheetData sheetId="723" refreshError="1"/>
      <sheetData sheetId="724" refreshError="1"/>
      <sheetData sheetId="725"/>
      <sheetData sheetId="726"/>
      <sheetData sheetId="727"/>
      <sheetData sheetId="728" refreshError="1"/>
      <sheetData sheetId="729"/>
      <sheetData sheetId="730"/>
      <sheetData sheetId="731"/>
      <sheetData sheetId="732" refreshError="1"/>
      <sheetData sheetId="733" refreshError="1"/>
      <sheetData sheetId="734" refreshError="1"/>
      <sheetData sheetId="735" refreshError="1"/>
      <sheetData sheetId="736" refreshError="1"/>
      <sheetData sheetId="737" refreshError="1"/>
      <sheetData sheetId="738" refreshError="1"/>
      <sheetData sheetId="739" refreshError="1"/>
      <sheetData sheetId="740"/>
      <sheetData sheetId="741" refreshError="1"/>
      <sheetData sheetId="742" refreshError="1"/>
      <sheetData sheetId="743" refreshError="1"/>
      <sheetData sheetId="744"/>
      <sheetData sheetId="745"/>
      <sheetData sheetId="746" refreshError="1"/>
      <sheetData sheetId="747" refreshError="1"/>
      <sheetData sheetId="748" refreshError="1"/>
      <sheetData sheetId="749" refreshError="1"/>
      <sheetData sheetId="750"/>
      <sheetData sheetId="751" refreshError="1"/>
      <sheetData sheetId="752" refreshError="1"/>
      <sheetData sheetId="753" refreshError="1"/>
      <sheetData sheetId="754" refreshError="1"/>
      <sheetData sheetId="755" refreshError="1"/>
      <sheetData sheetId="756" refreshError="1"/>
      <sheetData sheetId="757" refreshError="1"/>
      <sheetData sheetId="758" refreshError="1"/>
      <sheetData sheetId="759" refreshError="1"/>
      <sheetData sheetId="760" refreshError="1"/>
      <sheetData sheetId="761" refreshError="1"/>
      <sheetData sheetId="762" refreshError="1"/>
      <sheetData sheetId="763" refreshError="1"/>
      <sheetData sheetId="764" refreshError="1"/>
      <sheetData sheetId="765" refreshError="1"/>
      <sheetData sheetId="766" refreshError="1"/>
      <sheetData sheetId="767" refreshError="1"/>
      <sheetData sheetId="768" refreshError="1"/>
      <sheetData sheetId="769" refreshError="1"/>
      <sheetData sheetId="770" refreshError="1"/>
      <sheetData sheetId="771" refreshError="1"/>
      <sheetData sheetId="772" refreshError="1"/>
      <sheetData sheetId="773" refreshError="1"/>
      <sheetData sheetId="774" refreshError="1"/>
      <sheetData sheetId="775" refreshError="1"/>
      <sheetData sheetId="776" refreshError="1"/>
      <sheetData sheetId="777" refreshError="1"/>
      <sheetData sheetId="778" refreshError="1"/>
      <sheetData sheetId="779" refreshError="1"/>
      <sheetData sheetId="780" refreshError="1"/>
      <sheetData sheetId="781" refreshError="1"/>
      <sheetData sheetId="782" refreshError="1"/>
      <sheetData sheetId="783" refreshError="1"/>
      <sheetData sheetId="784" refreshError="1"/>
      <sheetData sheetId="785" refreshError="1"/>
      <sheetData sheetId="786"/>
      <sheetData sheetId="787" refreshError="1"/>
      <sheetData sheetId="788" refreshError="1"/>
      <sheetData sheetId="789" refreshError="1"/>
      <sheetData sheetId="790" refreshError="1"/>
      <sheetData sheetId="791" refreshError="1"/>
      <sheetData sheetId="792" refreshError="1"/>
      <sheetData sheetId="793" refreshError="1"/>
      <sheetData sheetId="794" refreshError="1"/>
      <sheetData sheetId="795" refreshError="1"/>
      <sheetData sheetId="796" refreshError="1"/>
      <sheetData sheetId="797" refreshError="1"/>
      <sheetData sheetId="798" refreshError="1"/>
      <sheetData sheetId="799" refreshError="1"/>
      <sheetData sheetId="800" refreshError="1"/>
      <sheetData sheetId="801" refreshError="1"/>
      <sheetData sheetId="802" refreshError="1"/>
      <sheetData sheetId="803" refreshError="1"/>
      <sheetData sheetId="804" refreshError="1"/>
      <sheetData sheetId="805" refreshError="1"/>
      <sheetData sheetId="806" refreshError="1"/>
      <sheetData sheetId="807" refreshError="1"/>
      <sheetData sheetId="808" refreshError="1"/>
      <sheetData sheetId="809" refreshError="1"/>
      <sheetData sheetId="810" refreshError="1"/>
      <sheetData sheetId="811" refreshError="1"/>
      <sheetData sheetId="812" refreshError="1"/>
      <sheetData sheetId="813" refreshError="1"/>
      <sheetData sheetId="814" refreshError="1"/>
      <sheetData sheetId="815" refreshError="1"/>
      <sheetData sheetId="816" refreshError="1"/>
      <sheetData sheetId="817" refreshError="1"/>
      <sheetData sheetId="818" refreshError="1"/>
      <sheetData sheetId="819"/>
      <sheetData sheetId="820" refreshError="1"/>
      <sheetData sheetId="821" refreshError="1"/>
      <sheetData sheetId="822" refreshError="1"/>
      <sheetData sheetId="823" refreshError="1"/>
      <sheetData sheetId="824" refreshError="1"/>
      <sheetData sheetId="825" refreshError="1"/>
      <sheetData sheetId="826" refreshError="1"/>
      <sheetData sheetId="827" refreshError="1"/>
      <sheetData sheetId="828" refreshError="1"/>
      <sheetData sheetId="829" refreshError="1"/>
      <sheetData sheetId="830" refreshError="1"/>
      <sheetData sheetId="831" refreshError="1"/>
      <sheetData sheetId="832" refreshError="1"/>
      <sheetData sheetId="833" refreshError="1"/>
      <sheetData sheetId="834" refreshError="1"/>
      <sheetData sheetId="835" refreshError="1"/>
      <sheetData sheetId="836" refreshError="1"/>
      <sheetData sheetId="837" refreshError="1"/>
      <sheetData sheetId="838" refreshError="1"/>
      <sheetData sheetId="839" refreshError="1"/>
      <sheetData sheetId="840" refreshError="1"/>
      <sheetData sheetId="841" refreshError="1"/>
      <sheetData sheetId="842" refreshError="1"/>
      <sheetData sheetId="843" refreshError="1"/>
      <sheetData sheetId="844" refreshError="1"/>
      <sheetData sheetId="845" refreshError="1"/>
      <sheetData sheetId="846" refreshError="1"/>
      <sheetData sheetId="847" refreshError="1"/>
      <sheetData sheetId="848" refreshError="1"/>
      <sheetData sheetId="849" refreshError="1"/>
      <sheetData sheetId="850" refreshError="1"/>
      <sheetData sheetId="851" refreshError="1"/>
      <sheetData sheetId="852"/>
      <sheetData sheetId="853" refreshError="1"/>
      <sheetData sheetId="854" refreshError="1"/>
      <sheetData sheetId="855" refreshError="1"/>
      <sheetData sheetId="856" refreshError="1"/>
      <sheetData sheetId="857" refreshError="1"/>
      <sheetData sheetId="858" refreshError="1"/>
      <sheetData sheetId="859" refreshError="1"/>
      <sheetData sheetId="860" refreshError="1"/>
      <sheetData sheetId="861" refreshError="1"/>
      <sheetData sheetId="862" refreshError="1"/>
      <sheetData sheetId="863" refreshError="1"/>
      <sheetData sheetId="864" refreshError="1"/>
      <sheetData sheetId="865" refreshError="1"/>
      <sheetData sheetId="866" refreshError="1"/>
      <sheetData sheetId="867" refreshError="1"/>
      <sheetData sheetId="868" refreshError="1"/>
      <sheetData sheetId="869" refreshError="1"/>
      <sheetData sheetId="870" refreshError="1"/>
      <sheetData sheetId="871" refreshError="1"/>
      <sheetData sheetId="872" refreshError="1"/>
      <sheetData sheetId="873" refreshError="1"/>
      <sheetData sheetId="874" refreshError="1"/>
      <sheetData sheetId="875" refreshError="1"/>
      <sheetData sheetId="876" refreshError="1"/>
      <sheetData sheetId="877" refreshError="1"/>
      <sheetData sheetId="878" refreshError="1"/>
      <sheetData sheetId="879" refreshError="1"/>
      <sheetData sheetId="880" refreshError="1"/>
      <sheetData sheetId="881" refreshError="1"/>
      <sheetData sheetId="882" refreshError="1"/>
      <sheetData sheetId="883" refreshError="1"/>
      <sheetData sheetId="884" refreshError="1"/>
      <sheetData sheetId="885" refreshError="1"/>
      <sheetData sheetId="886" refreshError="1"/>
      <sheetData sheetId="887" refreshError="1"/>
      <sheetData sheetId="888" refreshError="1"/>
      <sheetData sheetId="889" refreshError="1"/>
      <sheetData sheetId="890" refreshError="1"/>
      <sheetData sheetId="891" refreshError="1"/>
      <sheetData sheetId="892" refreshError="1"/>
      <sheetData sheetId="893" refreshError="1"/>
      <sheetData sheetId="894" refreshError="1"/>
      <sheetData sheetId="895" refreshError="1"/>
      <sheetData sheetId="896" refreshError="1"/>
      <sheetData sheetId="897" refreshError="1"/>
      <sheetData sheetId="898" refreshError="1"/>
      <sheetData sheetId="899" refreshError="1"/>
      <sheetData sheetId="900" refreshError="1"/>
      <sheetData sheetId="901" refreshError="1"/>
      <sheetData sheetId="902" refreshError="1"/>
      <sheetData sheetId="903" refreshError="1"/>
      <sheetData sheetId="904" refreshError="1"/>
      <sheetData sheetId="905" refreshError="1"/>
      <sheetData sheetId="906" refreshError="1"/>
      <sheetData sheetId="907" refreshError="1"/>
      <sheetData sheetId="908" refreshError="1"/>
      <sheetData sheetId="909" refreshError="1"/>
      <sheetData sheetId="910"/>
      <sheetData sheetId="911"/>
      <sheetData sheetId="912"/>
      <sheetData sheetId="913" refreshError="1"/>
      <sheetData sheetId="914" refreshError="1"/>
      <sheetData sheetId="915" refreshError="1"/>
      <sheetData sheetId="916" refreshError="1"/>
      <sheetData sheetId="917" refreshError="1"/>
      <sheetData sheetId="918" refreshError="1"/>
      <sheetData sheetId="919" refreshError="1"/>
      <sheetData sheetId="920" refreshError="1"/>
      <sheetData sheetId="921" refreshError="1"/>
      <sheetData sheetId="922" refreshError="1"/>
      <sheetData sheetId="923" refreshError="1"/>
      <sheetData sheetId="924" refreshError="1"/>
      <sheetData sheetId="925" refreshError="1"/>
      <sheetData sheetId="926"/>
      <sheetData sheetId="927" refreshError="1"/>
      <sheetData sheetId="928" refreshError="1"/>
      <sheetData sheetId="929" refreshError="1"/>
      <sheetData sheetId="930" refreshError="1"/>
      <sheetData sheetId="931"/>
      <sheetData sheetId="932" refreshError="1"/>
      <sheetData sheetId="933" refreshError="1"/>
      <sheetData sheetId="934" refreshError="1"/>
      <sheetData sheetId="935" refreshError="1"/>
      <sheetData sheetId="936" refreshError="1"/>
      <sheetData sheetId="937" refreshError="1"/>
      <sheetData sheetId="938" refreshError="1"/>
      <sheetData sheetId="939" refreshError="1"/>
      <sheetData sheetId="940" refreshError="1"/>
      <sheetData sheetId="941" refreshError="1"/>
      <sheetData sheetId="942"/>
      <sheetData sheetId="943"/>
      <sheetData sheetId="944"/>
      <sheetData sheetId="945"/>
      <sheetData sheetId="946" refreshError="1"/>
      <sheetData sheetId="947" refreshError="1"/>
      <sheetData sheetId="948" refreshError="1"/>
      <sheetData sheetId="949" refreshError="1"/>
      <sheetData sheetId="950" refreshError="1"/>
      <sheetData sheetId="951" refreshError="1"/>
      <sheetData sheetId="952" refreshError="1"/>
      <sheetData sheetId="953" refreshError="1"/>
      <sheetData sheetId="954" refreshError="1"/>
      <sheetData sheetId="955" refreshError="1"/>
      <sheetData sheetId="956" refreshError="1"/>
      <sheetData sheetId="957" refreshError="1"/>
      <sheetData sheetId="958" refreshError="1"/>
      <sheetData sheetId="959" refreshError="1"/>
      <sheetData sheetId="960" refreshError="1"/>
      <sheetData sheetId="961" refreshError="1"/>
      <sheetData sheetId="962" refreshError="1"/>
      <sheetData sheetId="963" refreshError="1"/>
      <sheetData sheetId="964" refreshError="1"/>
      <sheetData sheetId="965" refreshError="1"/>
      <sheetData sheetId="966" refreshError="1"/>
      <sheetData sheetId="967" refreshError="1"/>
      <sheetData sheetId="968" refreshError="1"/>
      <sheetData sheetId="969"/>
      <sheetData sheetId="970" refreshError="1"/>
      <sheetData sheetId="971" refreshError="1"/>
      <sheetData sheetId="972" refreshError="1"/>
      <sheetData sheetId="973" refreshError="1"/>
      <sheetData sheetId="974" refreshError="1"/>
      <sheetData sheetId="975" refreshError="1"/>
      <sheetData sheetId="976" refreshError="1"/>
      <sheetData sheetId="977" refreshError="1"/>
      <sheetData sheetId="978" refreshError="1"/>
      <sheetData sheetId="979" refreshError="1"/>
      <sheetData sheetId="980" refreshError="1"/>
      <sheetData sheetId="981" refreshError="1"/>
      <sheetData sheetId="982" refreshError="1"/>
      <sheetData sheetId="983"/>
      <sheetData sheetId="984"/>
      <sheetData sheetId="985" refreshError="1"/>
      <sheetData sheetId="986"/>
      <sheetData sheetId="987"/>
      <sheetData sheetId="988"/>
      <sheetData sheetId="989"/>
      <sheetData sheetId="990" refreshError="1"/>
      <sheetData sheetId="991" refreshError="1"/>
      <sheetData sheetId="992" refreshError="1"/>
      <sheetData sheetId="993" refreshError="1"/>
      <sheetData sheetId="994" refreshError="1"/>
      <sheetData sheetId="995" refreshError="1"/>
      <sheetData sheetId="996" refreshError="1"/>
      <sheetData sheetId="997" refreshError="1"/>
      <sheetData sheetId="998" refreshError="1"/>
      <sheetData sheetId="999" refreshError="1"/>
      <sheetData sheetId="1000" refreshError="1"/>
      <sheetData sheetId="1001" refreshError="1"/>
      <sheetData sheetId="1002" refreshError="1"/>
      <sheetData sheetId="1003" refreshError="1"/>
      <sheetData sheetId="1004" refreshError="1"/>
      <sheetData sheetId="1005" refreshError="1"/>
      <sheetData sheetId="1006" refreshError="1"/>
      <sheetData sheetId="1007" refreshError="1"/>
      <sheetData sheetId="1008" refreshError="1"/>
      <sheetData sheetId="1009" refreshError="1"/>
      <sheetData sheetId="1010" refreshError="1"/>
      <sheetData sheetId="1011" refreshError="1"/>
      <sheetData sheetId="1012" refreshError="1"/>
      <sheetData sheetId="1013"/>
      <sheetData sheetId="1014" refreshError="1"/>
      <sheetData sheetId="1015" refreshError="1"/>
      <sheetData sheetId="1016" refreshError="1"/>
      <sheetData sheetId="1017" refreshError="1"/>
      <sheetData sheetId="1018" refreshError="1"/>
      <sheetData sheetId="1019" refreshError="1"/>
      <sheetData sheetId="1020" refreshError="1"/>
      <sheetData sheetId="1021" refreshError="1"/>
      <sheetData sheetId="1022" refreshError="1"/>
      <sheetData sheetId="1023" refreshError="1"/>
      <sheetData sheetId="1024" refreshError="1"/>
      <sheetData sheetId="1025" refreshError="1"/>
      <sheetData sheetId="1026" refreshError="1"/>
      <sheetData sheetId="1027" refreshError="1"/>
      <sheetData sheetId="1028" refreshError="1"/>
      <sheetData sheetId="1029" refreshError="1"/>
      <sheetData sheetId="1030" refreshError="1"/>
      <sheetData sheetId="1031" refreshError="1"/>
      <sheetData sheetId="1032" refreshError="1"/>
      <sheetData sheetId="1033" refreshError="1"/>
      <sheetData sheetId="1034" refreshError="1"/>
      <sheetData sheetId="1035" refreshError="1"/>
      <sheetData sheetId="1036" refreshError="1"/>
      <sheetData sheetId="1037" refreshError="1"/>
      <sheetData sheetId="1038" refreshError="1"/>
      <sheetData sheetId="1039" refreshError="1"/>
      <sheetData sheetId="1040" refreshError="1"/>
      <sheetData sheetId="1041" refreshError="1"/>
      <sheetData sheetId="1042" refreshError="1"/>
      <sheetData sheetId="1043" refreshError="1"/>
      <sheetData sheetId="1044" refreshError="1"/>
      <sheetData sheetId="1045" refreshError="1"/>
      <sheetData sheetId="1046" refreshError="1"/>
      <sheetData sheetId="1047" refreshError="1"/>
      <sheetData sheetId="1048" refreshError="1"/>
      <sheetData sheetId="1049" refreshError="1"/>
      <sheetData sheetId="1050" refreshError="1"/>
      <sheetData sheetId="1051" refreshError="1"/>
      <sheetData sheetId="1052" refreshError="1"/>
      <sheetData sheetId="1053" refreshError="1"/>
      <sheetData sheetId="1054" refreshError="1"/>
      <sheetData sheetId="1055" refreshError="1"/>
      <sheetData sheetId="1056" refreshError="1"/>
      <sheetData sheetId="1057" refreshError="1"/>
      <sheetData sheetId="1058" refreshError="1"/>
      <sheetData sheetId="1059" refreshError="1"/>
      <sheetData sheetId="1060" refreshError="1"/>
      <sheetData sheetId="1061" refreshError="1"/>
      <sheetData sheetId="1062" refreshError="1"/>
      <sheetData sheetId="1063" refreshError="1"/>
      <sheetData sheetId="1064"/>
      <sheetData sheetId="1065" refreshError="1"/>
      <sheetData sheetId="1066" refreshError="1"/>
      <sheetData sheetId="1067" refreshError="1"/>
      <sheetData sheetId="1068" refreshError="1"/>
      <sheetData sheetId="1069" refreshError="1"/>
      <sheetData sheetId="1070" refreshError="1"/>
      <sheetData sheetId="1071" refreshError="1"/>
      <sheetData sheetId="1072" refreshError="1"/>
      <sheetData sheetId="1073" refreshError="1"/>
      <sheetData sheetId="1074" refreshError="1"/>
      <sheetData sheetId="1075" refreshError="1"/>
      <sheetData sheetId="1076" refreshError="1"/>
      <sheetData sheetId="1077" refreshError="1"/>
      <sheetData sheetId="1078" refreshError="1"/>
      <sheetData sheetId="1079" refreshError="1"/>
      <sheetData sheetId="1080" refreshError="1"/>
      <sheetData sheetId="1081" refreshError="1"/>
      <sheetData sheetId="1082" refreshError="1"/>
      <sheetData sheetId="1083" refreshError="1"/>
      <sheetData sheetId="1084" refreshError="1"/>
      <sheetData sheetId="1085" refreshError="1"/>
      <sheetData sheetId="1086"/>
      <sheetData sheetId="1087"/>
      <sheetData sheetId="1088" refreshError="1"/>
      <sheetData sheetId="1089"/>
      <sheetData sheetId="1090" refreshError="1"/>
      <sheetData sheetId="1091" refreshError="1"/>
      <sheetData sheetId="1092"/>
      <sheetData sheetId="1093" refreshError="1"/>
      <sheetData sheetId="1094" refreshError="1"/>
      <sheetData sheetId="1095"/>
      <sheetData sheetId="1096" refreshError="1"/>
      <sheetData sheetId="1097" refreshError="1"/>
      <sheetData sheetId="1098" refreshError="1"/>
      <sheetData sheetId="1099" refreshError="1"/>
      <sheetData sheetId="1100" refreshError="1"/>
      <sheetData sheetId="1101"/>
      <sheetData sheetId="1102" refreshError="1"/>
      <sheetData sheetId="1103" refreshError="1"/>
      <sheetData sheetId="1104" refreshError="1"/>
      <sheetData sheetId="1105" refreshError="1"/>
      <sheetData sheetId="1106"/>
      <sheetData sheetId="1107" refreshError="1"/>
      <sheetData sheetId="1108" refreshError="1"/>
      <sheetData sheetId="1109" refreshError="1"/>
      <sheetData sheetId="1110" refreshError="1"/>
      <sheetData sheetId="1111" refreshError="1"/>
      <sheetData sheetId="1112" refreshError="1"/>
      <sheetData sheetId="1113" refreshError="1"/>
      <sheetData sheetId="1114" refreshError="1"/>
      <sheetData sheetId="1115" refreshError="1"/>
      <sheetData sheetId="1116" refreshError="1"/>
      <sheetData sheetId="1117" refreshError="1"/>
      <sheetData sheetId="1118" refreshError="1"/>
      <sheetData sheetId="1119" refreshError="1"/>
      <sheetData sheetId="1120" refreshError="1"/>
      <sheetData sheetId="1121" refreshError="1"/>
      <sheetData sheetId="1122"/>
      <sheetData sheetId="1123" refreshError="1"/>
      <sheetData sheetId="1124"/>
      <sheetData sheetId="1125" refreshError="1"/>
      <sheetData sheetId="1126"/>
      <sheetData sheetId="1127" refreshError="1"/>
      <sheetData sheetId="1128"/>
      <sheetData sheetId="1129" refreshError="1"/>
      <sheetData sheetId="1130"/>
      <sheetData sheetId="1131" refreshError="1"/>
      <sheetData sheetId="1132"/>
      <sheetData sheetId="1133" refreshError="1"/>
      <sheetData sheetId="1134"/>
      <sheetData sheetId="1135" refreshError="1"/>
      <sheetData sheetId="1136" refreshError="1"/>
      <sheetData sheetId="1137" refreshError="1"/>
      <sheetData sheetId="1138" refreshError="1"/>
      <sheetData sheetId="1139"/>
    </sheetDataSet>
  </externalBook>
</externalLink>
</file>

<file path=xl/externalLinks/externalLink4.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VXXXXXXXXXXXXXXXXXXXXXXXX"/>
      <sheetName val="표지"/>
      <sheetName val="계산DATA입력"/>
      <sheetName val="계산결과"/>
      <sheetName val="상세 계산 내역"/>
      <sheetName val="전산INPUT"/>
      <sheetName val="계산정보"/>
      <sheetName val="DATA저장"/>
      <sheetName val="Module1"/>
      <sheetName val="RD제품개발투자비(매가)"/>
      <sheetName val="CR CODE"/>
      <sheetName val="부서CODE"/>
      <sheetName val="THEME CODE"/>
      <sheetName val="건가이자전체"/>
      <sheetName val="공수"/>
      <sheetName val="SOURCE"/>
      <sheetName val="상세_계산_내역"/>
      <sheetName val="CR_CODE"/>
      <sheetName val="THEME_CODE"/>
      <sheetName val="O-RING김진성"/>
      <sheetName val="712"/>
      <sheetName val="채권(하반기)"/>
      <sheetName val="#REF"/>
      <sheetName val="Summary Value Analysis"/>
      <sheetName val="2.대외공문"/>
      <sheetName val="FUEL FILLER"/>
      <sheetName val="WEIGHT"/>
      <sheetName val="p2-1"/>
      <sheetName val="64164"/>
      <sheetName val="sheet4"/>
      <sheetName val="상세_계산_내역1"/>
      <sheetName val="CR_CODE1"/>
      <sheetName val="THEME_CODE1"/>
      <sheetName val="Summary_Value_Analysis"/>
      <sheetName val="2_대외공문"/>
      <sheetName val="B"/>
      <sheetName val="XGPROD"/>
      <sheetName val="MC&amp;다변화"/>
      <sheetName val="기안"/>
      <sheetName val="총괄표"/>
      <sheetName val="DBL LPG시험"/>
      <sheetName val="협조전"/>
      <sheetName val="GRACE"/>
      <sheetName val="R&amp;D"/>
      <sheetName val="Code"/>
      <sheetName val="차수"/>
      <sheetName val="주행"/>
      <sheetName val="DailyInput"/>
      <sheetName val="작성양식"/>
      <sheetName val="54813M2001"/>
      <sheetName val="대외공문"/>
      <sheetName val="집계"/>
      <sheetName val="의장"/>
      <sheetName val="현금경비중역"/>
      <sheetName val="초기화면"/>
      <sheetName val="전산품의"/>
      <sheetName val="가격표"/>
      <sheetName val="5.세운W-A"/>
      <sheetName val="96수출"/>
      <sheetName val="거주성제원"/>
      <sheetName val="소상 &quot;1&quot;"/>
      <sheetName val="기초"/>
      <sheetName val="2COMPO_TABLE"/>
      <sheetName val="MAST S"/>
      <sheetName val="절감계획"/>
      <sheetName val="Sheet1"/>
      <sheetName val="9907협력"/>
      <sheetName val="외주현황.wq1"/>
      <sheetName val="생산1-1"/>
      <sheetName val="TABLE(KR)"/>
      <sheetName val="TABLE(US)"/>
      <sheetName val="재질단가"/>
      <sheetName val="이력"/>
      <sheetName val="진행 DATA (2)"/>
      <sheetName val="간이연락"/>
      <sheetName val="1"/>
      <sheetName val="LOCAL"/>
      <sheetName val="사출계산서"/>
      <sheetName val="차종별장판"/>
      <sheetName val="CAPA"/>
      <sheetName val="(노무-경비)"/>
      <sheetName val="T2"/>
      <sheetName val="사양조정"/>
      <sheetName val="AUDD판매"/>
      <sheetName val="集計結果"/>
      <sheetName val="계산 DATA 입력"/>
      <sheetName val="원본"/>
      <sheetName val="#142-1-갑"/>
    </sheetNames>
    <sheetDataSet>
      <sheetData sheetId="0"/>
      <sheetData sheetId="1"/>
      <sheetData sheetId="2"/>
      <sheetData sheetId="3"/>
      <sheetData sheetId="4"/>
      <sheetData sheetId="5"/>
      <sheetData sheetId="6"/>
      <sheetData sheetId="7"/>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 sheetId="20" refreshError="1"/>
      <sheetData sheetId="21" refreshError="1"/>
      <sheetData sheetId="22" refreshError="1"/>
      <sheetData sheetId="23" refreshError="1"/>
      <sheetData sheetId="24" refreshError="1"/>
      <sheetData sheetId="25" refreshError="1"/>
      <sheetData sheetId="26" refreshError="1"/>
      <sheetData sheetId="27" refreshError="1"/>
      <sheetData sheetId="28" refreshError="1"/>
      <sheetData sheetId="29" refreshError="1"/>
      <sheetData sheetId="30"/>
      <sheetData sheetId="31"/>
      <sheetData sheetId="32"/>
      <sheetData sheetId="33"/>
      <sheetData sheetId="34"/>
      <sheetData sheetId="35" refreshError="1"/>
      <sheetData sheetId="36" refreshError="1"/>
      <sheetData sheetId="37" refreshError="1"/>
      <sheetData sheetId="38" refreshError="1"/>
      <sheetData sheetId="39" refreshError="1"/>
      <sheetData sheetId="40" refreshError="1"/>
      <sheetData sheetId="41" refreshError="1"/>
      <sheetData sheetId="42" refreshError="1"/>
      <sheetData sheetId="43" refreshError="1"/>
      <sheetData sheetId="44" refreshError="1"/>
      <sheetData sheetId="45" refreshError="1"/>
      <sheetData sheetId="46" refreshError="1"/>
      <sheetData sheetId="47" refreshError="1"/>
      <sheetData sheetId="48" refreshError="1"/>
      <sheetData sheetId="49" refreshError="1"/>
      <sheetData sheetId="50" refreshError="1"/>
      <sheetData sheetId="51" refreshError="1"/>
      <sheetData sheetId="52" refreshError="1"/>
      <sheetData sheetId="53" refreshError="1"/>
      <sheetData sheetId="54" refreshError="1"/>
      <sheetData sheetId="55" refreshError="1"/>
      <sheetData sheetId="56" refreshError="1"/>
      <sheetData sheetId="57" refreshError="1"/>
      <sheetData sheetId="58" refreshError="1"/>
      <sheetData sheetId="59" refreshError="1"/>
      <sheetData sheetId="60" refreshError="1"/>
      <sheetData sheetId="61" refreshError="1"/>
      <sheetData sheetId="62" refreshError="1"/>
      <sheetData sheetId="63" refreshError="1"/>
      <sheetData sheetId="64" refreshError="1"/>
      <sheetData sheetId="65" refreshError="1"/>
      <sheetData sheetId="66" refreshError="1"/>
      <sheetData sheetId="67" refreshError="1"/>
      <sheetData sheetId="68" refreshError="1"/>
      <sheetData sheetId="69" refreshError="1"/>
      <sheetData sheetId="70" refreshError="1"/>
      <sheetData sheetId="71" refreshError="1"/>
      <sheetData sheetId="72" refreshError="1"/>
      <sheetData sheetId="73" refreshError="1"/>
      <sheetData sheetId="74" refreshError="1"/>
      <sheetData sheetId="75" refreshError="1"/>
      <sheetData sheetId="76" refreshError="1"/>
      <sheetData sheetId="77" refreshError="1"/>
      <sheetData sheetId="78" refreshError="1"/>
      <sheetData sheetId="79" refreshError="1"/>
      <sheetData sheetId="80" refreshError="1"/>
      <sheetData sheetId="81" refreshError="1"/>
      <sheetData sheetId="82" refreshError="1"/>
      <sheetData sheetId="83" refreshError="1"/>
      <sheetData sheetId="84" refreshError="1"/>
      <sheetData sheetId="85" refreshError="1"/>
      <sheetData sheetId="86" refreshError="1"/>
      <sheetData sheetId="87" refreshError="1"/>
    </sheetDataSet>
  </externalBook>
</externalLink>
</file>

<file path=xl/externalLinks/externalLink5.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96rcd목표"/>
      <sheetName val="ITEM별 가격인하"/>
      <sheetName val="95년 RCD계획종합"/>
      <sheetName val="96환율"/>
      <sheetName val="MC&amp;다변화"/>
      <sheetName val="가공"/>
      <sheetName val="개발원가 종합"/>
      <sheetName val="RES"/>
      <sheetName val="품의서"/>
      <sheetName val="시설업체주소록"/>
      <sheetName val="#REF"/>
      <sheetName val="주행"/>
      <sheetName val="02.25"/>
      <sheetName val="RD제품개발투자비(매가)"/>
      <sheetName val="PS일계획"/>
      <sheetName val="TCA"/>
      <sheetName val="712"/>
      <sheetName val="58731-M2001(2)"/>
      <sheetName val="외주현황.wq1"/>
      <sheetName val="채권(하반기)"/>
      <sheetName val="A-A"/>
      <sheetName val="96수출"/>
      <sheetName val="ITEM별_가격인하"/>
      <sheetName val="95년_RCD계획종합"/>
      <sheetName val="개발원가_종합"/>
      <sheetName val="02_25"/>
      <sheetName val="외주현황_wq1"/>
      <sheetName val="full (2)"/>
      <sheetName val="Definitions"/>
      <sheetName val="DATA"/>
      <sheetName val="ITEM별_가격인하1"/>
      <sheetName val="95년_RCD계획종합1"/>
      <sheetName val="개발원가_종합1"/>
      <sheetName val="GRACE"/>
      <sheetName val="●목차"/>
      <sheetName val="LXLIST1"/>
      <sheetName val="GK차체EO-CUT전"/>
      <sheetName val="항목(1)"/>
      <sheetName val="●현황"/>
      <sheetName val="현금경비중역"/>
      <sheetName val="Sheet1"/>
      <sheetName val="CAUDIT"/>
      <sheetName val="ITEM별_가격인하2"/>
      <sheetName val="95년_RCD계획종합2"/>
      <sheetName val="개발원가_종합2"/>
      <sheetName val="02_251"/>
      <sheetName val="정산"/>
      <sheetName val="HCCE01"/>
      <sheetName val="3.일반사상"/>
      <sheetName val="H400"/>
      <sheetName val="계산DATA입력"/>
      <sheetName val="상세 계산 내역"/>
      <sheetName val="계산정보"/>
      <sheetName val="sac malzeme"/>
      <sheetName val="종합"/>
      <sheetName val="금형비"/>
      <sheetName val="B"/>
      <sheetName val="Sheet5"/>
      <sheetName val="Sheet6 (3)"/>
      <sheetName val="major"/>
      <sheetName val="수입"/>
      <sheetName val="부재료비"/>
      <sheetName val="대외공문"/>
      <sheetName val="IN"/>
      <sheetName val="재질단가"/>
      <sheetName val="CALSHEET"/>
      <sheetName val="Input Sheet"/>
      <sheetName val="간이연락"/>
      <sheetName val="96RCDPN"/>
      <sheetName val="Sheet6"/>
      <sheetName val="Macro1"/>
      <sheetName val="PP%계산"/>
      <sheetName val="부품LIST"/>
      <sheetName val="상용_mp"/>
      <sheetName val="구동"/>
      <sheetName val="사양비교"/>
      <sheetName val="1.CKD SCRAP(Evidence)"/>
      <sheetName val="선반OPT"/>
      <sheetName val="기안"/>
      <sheetName val="사양조정"/>
      <sheetName val="W-현원가"/>
      <sheetName val="A-100전제"/>
      <sheetName val="Sheet"/>
      <sheetName val="가격표"/>
      <sheetName val="p2-1"/>
      <sheetName val="6월"/>
      <sheetName val="二.POSITION.XLS"/>
      <sheetName val="ITEM별_가격인하3"/>
      <sheetName val="95년_RCD계획종합3"/>
      <sheetName val="개발원가_종합3"/>
      <sheetName val="02_252"/>
      <sheetName val="외주현황_wq11"/>
      <sheetName val="full_(2)"/>
      <sheetName val="3_일반사상"/>
      <sheetName val="二_POSITION_XLS"/>
      <sheetName val="Sheet6_(3)"/>
    </sheetNames>
    <sheetDataSet>
      <sheetData sheetId="0" refreshError="1"/>
      <sheetData sheetId="1" refreshError="1"/>
      <sheetData sheetId="2" refreshError="1"/>
      <sheetData sheetId="3" refreshError="1"/>
      <sheetData sheetId="4"/>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 sheetId="20" refreshError="1"/>
      <sheetData sheetId="21" refreshError="1"/>
      <sheetData sheetId="22" refreshError="1"/>
      <sheetData sheetId="23" refreshError="1"/>
      <sheetData sheetId="24" refreshError="1"/>
      <sheetData sheetId="25" refreshError="1"/>
      <sheetData sheetId="26" refreshError="1"/>
      <sheetData sheetId="27" refreshError="1"/>
      <sheetData sheetId="28" refreshError="1"/>
      <sheetData sheetId="29" refreshError="1"/>
      <sheetData sheetId="30" refreshError="1"/>
      <sheetData sheetId="31" refreshError="1"/>
      <sheetData sheetId="32" refreshError="1"/>
      <sheetData sheetId="33" refreshError="1"/>
      <sheetData sheetId="34" refreshError="1"/>
      <sheetData sheetId="35" refreshError="1"/>
      <sheetData sheetId="36" refreshError="1"/>
      <sheetData sheetId="37" refreshError="1"/>
      <sheetData sheetId="38" refreshError="1"/>
      <sheetData sheetId="39" refreshError="1"/>
      <sheetData sheetId="40" refreshError="1"/>
      <sheetData sheetId="41" refreshError="1"/>
      <sheetData sheetId="42" refreshError="1"/>
      <sheetData sheetId="43" refreshError="1"/>
      <sheetData sheetId="44" refreshError="1"/>
      <sheetData sheetId="45" refreshError="1"/>
      <sheetData sheetId="46" refreshError="1"/>
      <sheetData sheetId="47" refreshError="1"/>
      <sheetData sheetId="48" refreshError="1"/>
      <sheetData sheetId="49" refreshError="1"/>
      <sheetData sheetId="50" refreshError="1"/>
      <sheetData sheetId="51" refreshError="1"/>
      <sheetData sheetId="52" refreshError="1"/>
      <sheetData sheetId="53" refreshError="1"/>
      <sheetData sheetId="54" refreshError="1"/>
      <sheetData sheetId="55" refreshError="1"/>
      <sheetData sheetId="56" refreshError="1"/>
      <sheetData sheetId="57" refreshError="1"/>
      <sheetData sheetId="58" refreshError="1"/>
      <sheetData sheetId="59" refreshError="1"/>
      <sheetData sheetId="60" refreshError="1"/>
      <sheetData sheetId="61" refreshError="1"/>
      <sheetData sheetId="62" refreshError="1"/>
      <sheetData sheetId="63" refreshError="1"/>
      <sheetData sheetId="64" refreshError="1"/>
      <sheetData sheetId="65" refreshError="1"/>
      <sheetData sheetId="66" refreshError="1"/>
      <sheetData sheetId="67" refreshError="1"/>
      <sheetData sheetId="68" refreshError="1"/>
      <sheetData sheetId="69" refreshError="1"/>
      <sheetData sheetId="70" refreshError="1"/>
      <sheetData sheetId="71" refreshError="1"/>
      <sheetData sheetId="72" refreshError="1"/>
      <sheetData sheetId="73" refreshError="1"/>
      <sheetData sheetId="74" refreshError="1"/>
      <sheetData sheetId="75" refreshError="1"/>
      <sheetData sheetId="76" refreshError="1"/>
      <sheetData sheetId="77" refreshError="1"/>
      <sheetData sheetId="78" refreshError="1"/>
      <sheetData sheetId="79" refreshError="1"/>
      <sheetData sheetId="80" refreshError="1"/>
      <sheetData sheetId="81" refreshError="1"/>
      <sheetData sheetId="82" refreshError="1"/>
      <sheetData sheetId="83" refreshError="1"/>
      <sheetData sheetId="84" refreshError="1"/>
      <sheetData sheetId="85" refreshError="1"/>
      <sheetData sheetId="86" refreshError="1"/>
      <sheetData sheetId="87"/>
      <sheetData sheetId="88"/>
      <sheetData sheetId="89"/>
      <sheetData sheetId="90"/>
      <sheetData sheetId="91"/>
      <sheetData sheetId="92"/>
      <sheetData sheetId="93"/>
      <sheetData sheetId="94"/>
      <sheetData sheetId="95"/>
    </sheetDataSet>
  </externalBook>
</externalLink>
</file>

<file path=xl/externalLinks/externalLink6.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Sheet3"/>
      <sheetName val="물류비"/>
    </sheetNames>
    <definedNames>
      <definedName name="_KDX3" refersTo="#REF!"/>
      <definedName name="AAAAAAAAA" refersTo="#REF!"/>
      <definedName name="ASDS" refersTo="#REF!"/>
      <definedName name="CCCC" refersTo="#REF!"/>
      <definedName name="CLHPDL" refersTo="#REF!"/>
      <definedName name="dddddd" refersTo="#REF!"/>
      <definedName name="DFGHTFHJTR" refersTo="#REF!"/>
      <definedName name="DRUM" refersTo="#REF!"/>
      <definedName name="EWWS" refersTo="#REF!"/>
      <definedName name="FC현황" refersTo="#REF!"/>
      <definedName name="FDS" refersTo="#REF!"/>
      <definedName name="GELALL" refersTo="#REF!"/>
      <definedName name="GELALL전장2" refersTo="#REF!"/>
      <definedName name="GER" refersTo="#REF!"/>
      <definedName name="GER전장" refersTo="#REF!"/>
      <definedName name="GGGG" refersTo="#REF!"/>
      <definedName name="GHHHFF" refersTo="#REF!"/>
      <definedName name="ghjlh" refersTo="#REF!"/>
      <definedName name="ITEM2" refersTo="#REF!"/>
      <definedName name="KJ" refersTo="#REF!"/>
      <definedName name="KYUIO" refersTo="#REF!"/>
      <definedName name="LC3차서" refersTo="#REF!"/>
      <definedName name="MACRE2" refersTo="#REF!"/>
      <definedName name="Macro1" refersTo="#REF!"/>
      <definedName name="Macro3" refersTo="#REF!"/>
      <definedName name="Macro5" refersTo="#REF!"/>
      <definedName name="MIPX3" refersTo="#REF!"/>
      <definedName name="Module1.Macro1" refersTo="#REF!"/>
      <definedName name="Module1.Macro2" refersTo="#REF!"/>
      <definedName name="Module1.Macro3" refersTo="#REF!"/>
      <definedName name="Module2.Macro5" refersTo="#REF!"/>
      <definedName name="Module4.매크로10" refersTo="#REF!"/>
      <definedName name="Module4.매크로11" refersTo="#REF!"/>
      <definedName name="Module4.매크로12" refersTo="#REF!"/>
      <definedName name="Module4.매크로13" refersTo="#REF!"/>
      <definedName name="Module4.매크로14" refersTo="#REF!"/>
      <definedName name="Module4.매크로15" refersTo="#REF!"/>
      <definedName name="Module4.매크로16" refersTo="#REF!"/>
      <definedName name="Module4.매크로17" refersTo="#REF!"/>
      <definedName name="Module4.매크로6" refersTo="#REF!"/>
      <definedName name="Module4.매크로8" refersTo="#REF!"/>
      <definedName name="Module4.매크로9" refersTo="#REF!"/>
      <definedName name="OO" refersTo="#REF!"/>
      <definedName name="QSTAR교육" refersTo="#REF!"/>
      <definedName name="REJ정리" refersTo="#REF!"/>
      <definedName name="SHEET6" refersTo="#REF!"/>
      <definedName name="TM" refersTo="#REF!"/>
      <definedName name="건삼" refersTo="#REF!"/>
      <definedName name="건이" refersTo="#REF!"/>
      <definedName name="결재요약" refersTo="#REF!"/>
      <definedName name="과거문제점" refersTo="#REF!"/>
      <definedName name="기타1" refersTo="#REF!"/>
      <definedName name="ㄳ" refersTo="#REF!"/>
      <definedName name="ㄳ쇼ㅛ" refersTo="#REF!"/>
      <definedName name="ㄴㅇㄽ" refersTo="#REF!"/>
      <definedName name="ㄴㅇㅀ" refersTo="#REF!"/>
      <definedName name="나ㅣ나ㅣㄴ" refersTo="#REF!"/>
      <definedName name="남" refersTo="#REF!"/>
      <definedName name="ㄷㄷㄷㄷㄷ" refersTo="#REF!"/>
      <definedName name="ㄹ화ㅏㅣㅣㅣ" refersTo="#REF!"/>
      <definedName name="롷" refersTo="#REF!"/>
      <definedName name="류용규1" refersTo="#REF!"/>
      <definedName name="류용규2" refersTo="#REF!"/>
      <definedName name="ㅁㄴㄹㅇ" refersTo="#REF!"/>
      <definedName name="매크로10" refersTo="#REF!"/>
      <definedName name="매크로11" refersTo="#REF!"/>
      <definedName name="매크로12" refersTo="#REF!"/>
      <definedName name="매크로123" refersTo="#REF!"/>
      <definedName name="매크로1245" refersTo="#REF!"/>
      <definedName name="매크로13" refersTo="#REF!"/>
      <definedName name="매크로14" refersTo="#REF!"/>
      <definedName name="매크로15" refersTo="#REF!"/>
      <definedName name="매크로16" refersTo="#REF!"/>
      <definedName name="매크로17" refersTo="#REF!"/>
      <definedName name="매크로2" refersTo="#REF!"/>
      <definedName name="매크로6" refersTo="#REF!"/>
      <definedName name="매크로7" refersTo="#REF!"/>
      <definedName name="매크로8" refersTo="#REF!"/>
      <definedName name="매크로9" refersTo="#REF!"/>
      <definedName name="무계획" refersTo="#REF!"/>
      <definedName name="ㅂㅂㅂㅂㅂ" refersTo="#REF!"/>
      <definedName name="ㅂㅈㄷㄱㄷ" refersTo="#REF!"/>
      <definedName name="ㅂㅈㄷㄱ쇼ㅛㅛ" refersTo="#REF!"/>
      <definedName name="별도" refersTo="#REF!"/>
      <definedName name="ㅅ겨ㅛ" refersTo="#REF!"/>
      <definedName name="새시" refersTo="#REF!"/>
      <definedName name="샤시M" refersTo="#REF!"/>
      <definedName name="샤시MD일" refersTo="#REF!"/>
      <definedName name="선ㄹ허" refersTo="#REF!"/>
      <definedName name="설비" refersTo="#REF!"/>
      <definedName name="시트" refersTo="#REF!"/>
      <definedName name="신뢰" refersTo="#REF!"/>
      <definedName name="신뢰성" refersTo="#REF!"/>
      <definedName name="신뢰성설비" refersTo="#REF!"/>
      <definedName name="ㅇㄴㅁㄹ" refersTo="#REF!"/>
      <definedName name="ㅇㄹㄹ" refersTo="#REF!"/>
      <definedName name="ㅇㄹㅇㄹㅇㄹ" refersTo="#REF!"/>
      <definedName name="ㅇㅇㅇㅇㅇ" refersTo="#REF!"/>
      <definedName name="업무FLOW" refersTo="#REF!"/>
      <definedName name="의장현황" refersTo="#REF!"/>
      <definedName name="입력으로" refersTo="#REF!"/>
      <definedName name="ㅈㄷㅎㄴㄴㄷㅎ" refersTo="#REF!"/>
      <definedName name="자자자" refersTo="#REF!"/>
      <definedName name="재털이" refersTo="#REF!"/>
      <definedName name="전체현황1" refersTo="#REF!"/>
      <definedName name="종합2" refersTo="#REF!"/>
      <definedName name="지그" refersTo="#REF!"/>
      <definedName name="차트" refersTo="#REF!"/>
      <definedName name="코너" refersTo="#REF!"/>
      <definedName name="표지2" refersTo="#REF!"/>
      <definedName name="퓨ㅜ" refersTo="#REF!"/>
      <definedName name="ㅎ호ㅗ" refersTo="#REF!"/>
      <definedName name="호ㅗ" refersTo="#REF!"/>
      <definedName name="효" refersTo="#REF!"/>
      <definedName name="후드락" refersTo="#REF!"/>
      <definedName name="흠" refersTo="#REF!"/>
      <definedName name="ㅏㅏㅏㅏㅏ" refersTo="#REF!"/>
      <definedName name="ㅓJ" refersTo="#REF!"/>
      <definedName name="ㅓㅓㅓㅓ" refersTo="#REF!"/>
      <definedName name="ㅗ허" refersTo="#REF!"/>
      <definedName name="ㅗㅗㅗㅗㅗ" refersTo="#REF!"/>
      <definedName name="ㅛ셔" refersTo="#REF!"/>
      <definedName name="ㅡㅇ" refersTo="#REF!"/>
      <definedName name="ㅡㅗ" refersTo="#REF!"/>
      <definedName name="ㅣㅔ" refersTo="#REF!"/>
    </definedNames>
    <sheetDataSet>
      <sheetData sheetId="0" refreshError="1"/>
      <sheetData sheetId="1" refreshError="1"/>
    </sheetDataSet>
  </externalBook>
</externalLink>
</file>

<file path=xl/externalLinks/externalLink7.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Sheet3"/>
      <sheetName val="물류비"/>
    </sheetNames>
    <definedNames>
      <definedName name="_KDX3" refersTo="#REF!"/>
      <definedName name="AAAAAAAAA" refersTo="#REF!"/>
      <definedName name="ASDF" refersTo="#REF!"/>
      <definedName name="ASDS" refersTo="#REF!"/>
      <definedName name="CCCC" refersTo="#REF!"/>
      <definedName name="CLHPDL" refersTo="#REF!"/>
      <definedName name="DDD" refersTo="#REF!"/>
      <definedName name="dddddd" refersTo="#REF!"/>
      <definedName name="DFGHTFHJTR" refersTo="#REF!"/>
      <definedName name="DRUM" refersTo="#REF!"/>
      <definedName name="EWWS" refersTo="#REF!"/>
      <definedName name="FC현황" refersTo="#REF!"/>
      <definedName name="FDS" refersTo="#REF!"/>
      <definedName name="GELALL" refersTo="#REF!"/>
      <definedName name="GELALL전장2" refersTo="#REF!"/>
      <definedName name="GER" refersTo="#REF!"/>
      <definedName name="GER전장" refersTo="#REF!"/>
      <definedName name="GGGG" refersTo="#REF!"/>
      <definedName name="GHHHFF" refersTo="#REF!"/>
      <definedName name="ghjlh" refersTo="#REF!"/>
      <definedName name="HJ" refersTo="#REF!"/>
      <definedName name="ITEM2" refersTo="#REF!"/>
      <definedName name="KIM" refersTo="#REF!"/>
      <definedName name="KJ" refersTo="#REF!"/>
      <definedName name="KYUIO" refersTo="#REF!"/>
      <definedName name="LC3차서" refersTo="#REF!"/>
      <definedName name="MACRE2" refersTo="#REF!"/>
      <definedName name="Macro1" refersTo="#REF!"/>
      <definedName name="Macro2" refersTo="#REF!"/>
      <definedName name="Macro3" refersTo="#REF!"/>
      <definedName name="Macro5" refersTo="#REF!"/>
      <definedName name="MIPX3" refersTo="#REF!"/>
      <definedName name="Module1.Macro1" refersTo="#REF!"/>
      <definedName name="Module1.Macro2" refersTo="#REF!"/>
      <definedName name="Module1.Macro3" refersTo="#REF!"/>
      <definedName name="Module2.Macro5" refersTo="#REF!"/>
      <definedName name="Module4.매크로10" refersTo="#REF!"/>
      <definedName name="Module4.매크로11" refersTo="#REF!"/>
      <definedName name="Module4.매크로12" refersTo="#REF!"/>
      <definedName name="Module4.매크로13" refersTo="#REF!"/>
      <definedName name="Module4.매크로14" refersTo="#REF!"/>
      <definedName name="Module4.매크로15" refersTo="#REF!"/>
      <definedName name="Module4.매크로16" refersTo="#REF!"/>
      <definedName name="Module4.매크로17" refersTo="#REF!"/>
      <definedName name="Module4.매크로6" refersTo="#REF!"/>
      <definedName name="Module4.매크로8" refersTo="#REF!"/>
      <definedName name="Module4.매크로9" refersTo="#REF!"/>
      <definedName name="OO" refersTo="#REF!"/>
      <definedName name="QSTAR교육" refersTo="#REF!"/>
      <definedName name="REJ정리" refersTo="#REF!"/>
      <definedName name="RLA" refersTo="#REF!"/>
      <definedName name="SHEET6" refersTo="#REF!"/>
      <definedName name="TM" refersTo="#REF!"/>
      <definedName name="건" refersTo="#REF!"/>
      <definedName name="건삼" refersTo="#REF!"/>
      <definedName name="건이" refersTo="#REF!"/>
      <definedName name="결재요약" refersTo="#REF!"/>
      <definedName name="과거문제점" refersTo="#REF!"/>
      <definedName name="기타1" refersTo="#REF!"/>
      <definedName name="ㄳ" refersTo="#REF!"/>
      <definedName name="ㄳ쇼ㅛ" refersTo="#REF!"/>
      <definedName name="ㄴㅇㄹ" refersTo="#REF!"/>
      <definedName name="ㄴㅇㄽ" refersTo="#REF!"/>
      <definedName name="ㄴㅇㅀ" refersTo="#REF!"/>
      <definedName name="나ㅣ나ㅣㄴ" refersTo="#REF!"/>
      <definedName name="남" refersTo="#REF!"/>
      <definedName name="ㄷㄷㄷㄷㄷ" refersTo="#REF!"/>
      <definedName name="ㄹㅇㅎ" refersTo="#REF!"/>
      <definedName name="ㄹ화ㅏㅣㅣㅣ" refersTo="#REF!"/>
      <definedName name="롷" refersTo="#REF!"/>
      <definedName name="류용규1" refersTo="#REF!"/>
      <definedName name="류용규2" refersTo="#REF!"/>
      <definedName name="ㅁㄴㄹㅇ" refersTo="#REF!"/>
      <definedName name="매크로10" refersTo="#REF!"/>
      <definedName name="매크로11" refersTo="#REF!"/>
      <definedName name="매크로12" refersTo="#REF!"/>
      <definedName name="매크로123" refersTo="#REF!"/>
      <definedName name="매크로1245" refersTo="#REF!"/>
      <definedName name="매크로13" refersTo="#REF!"/>
      <definedName name="매크로14" refersTo="#REF!"/>
      <definedName name="매크로15" refersTo="#REF!"/>
      <definedName name="매크로16" refersTo="#REF!"/>
      <definedName name="매크로17" refersTo="#REF!"/>
      <definedName name="매크로2" refersTo="#REF!"/>
      <definedName name="매크로6" refersTo="#REF!"/>
      <definedName name="매크로7" refersTo="#REF!"/>
      <definedName name="매크로8" refersTo="#REF!"/>
      <definedName name="매크로9" refersTo="#REF!"/>
      <definedName name="무계획" refersTo="#REF!"/>
      <definedName name="ㅂㅂㅂ" refersTo="#REF!"/>
      <definedName name="ㅂㅂㅂㅂㅂ" refersTo="#REF!"/>
      <definedName name="ㅂㅈㄷㄱㄷ" refersTo="#REF!"/>
      <definedName name="ㅂㅈㄷㄱ쇼ㅛㅛ" refersTo="#REF!"/>
      <definedName name="별도" refersTo="#REF!"/>
      <definedName name="ㅅ겨ㅛ" refersTo="#REF!"/>
      <definedName name="새시" refersTo="#REF!"/>
      <definedName name="샤시M" refersTo="#REF!"/>
      <definedName name="샤시MD일" refersTo="#REF!"/>
      <definedName name="선ㄹ허" refersTo="#REF!"/>
      <definedName name="설비" refersTo="#REF!"/>
      <definedName name="시트" refersTo="#REF!"/>
      <definedName name="신뢰" refersTo="#REF!"/>
      <definedName name="신뢰성" refersTo="#REF!"/>
      <definedName name="신뢰성설비" refersTo="#REF!"/>
      <definedName name="ㅇㄴㅁㄹ" refersTo="#REF!"/>
      <definedName name="ㅇㄹㄹ" refersTo="#REF!"/>
      <definedName name="ㅇㄹㅇㄹㅇㄹ" refersTo="#REF!"/>
      <definedName name="ㅇㅇㅇㅇㅇ" refersTo="#REF!"/>
      <definedName name="업무FLOW" refersTo="#REF!"/>
      <definedName name="의장현황" refersTo="#REF!"/>
      <definedName name="입력으로" refersTo="#REF!"/>
      <definedName name="ㅈㄷㅎㄴㄴㄷㅎ" refersTo="#REF!"/>
      <definedName name="ㅈㅈ" refersTo="#REF!"/>
      <definedName name="자자자" refersTo="#REF!"/>
      <definedName name="재털이" refersTo="#REF!"/>
      <definedName name="전체현황1" refersTo="#REF!"/>
      <definedName name="종합2" refersTo="#REF!"/>
      <definedName name="지그" refersTo="#REF!"/>
      <definedName name="차트" refersTo="#REF!"/>
      <definedName name="코너" refersTo="#REF!"/>
      <definedName name="ㅍㅍㅍㅍ" refersTo="#REF!"/>
      <definedName name="표지2" refersTo="#REF!"/>
      <definedName name="퓨ㅜ" refersTo="#REF!"/>
      <definedName name="ㅎ호ㅗ" refersTo="#REF!"/>
      <definedName name="현황" refersTo="#REF!"/>
      <definedName name="호" refersTo="#REF!"/>
      <definedName name="호ㅗ" refersTo="#REF!"/>
      <definedName name="효" refersTo="#REF!"/>
      <definedName name="후드락" refersTo="#REF!"/>
      <definedName name="흠" refersTo="#REF!"/>
      <definedName name="ㅏㅏㅏㅏㅏ" refersTo="#REF!"/>
      <definedName name="ㅏㅓ" refersTo="#REF!"/>
      <definedName name="ㅓJ" refersTo="#REF!"/>
      <definedName name="ㅓㅓㅓㅓ" refersTo="#REF!"/>
      <definedName name="ㅗ" refersTo="#REF!"/>
      <definedName name="ㅗ허" refersTo="#REF!"/>
      <definedName name="ㅗㅗㅗㅗㅗ" refersTo="#REF!"/>
      <definedName name="ㅛ셔" refersTo="#REF!"/>
      <definedName name="ㅡㅇ" refersTo="#REF!"/>
      <definedName name="ㅡㅗ" refersTo="#REF!"/>
      <definedName name="ㅣㅔ" refersTo="#REF!"/>
    </definedNames>
    <sheetDataSet>
      <sheetData sheetId="0" refreshError="1"/>
      <sheetData sheetId="1" refreshError="1"/>
    </sheetDataSet>
  </externalBook>
</externalLink>
</file>

<file path=xl/externalLinks/externalLink8.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작성양식"/>
      <sheetName val="직원신상"/>
      <sheetName val="실적(Q11)"/>
      <sheetName val="예산(Q11)"/>
      <sheetName val="BRAKE"/>
      <sheetName val="기안"/>
      <sheetName val="상용_mp"/>
      <sheetName val="신규DEP"/>
      <sheetName val="#93"/>
      <sheetName val="A9AEDN01"/>
      <sheetName val="2.대외공문"/>
      <sheetName val="구동"/>
      <sheetName val="3.일반사상"/>
      <sheetName val="외주현황.wq1"/>
      <sheetName val="M1master"/>
      <sheetName val="내수1.8GL"/>
      <sheetName val="평가기준"/>
      <sheetName val="2_대외공문"/>
      <sheetName val="3_일반사상"/>
      <sheetName val="참조영역"/>
      <sheetName val="p2-1"/>
      <sheetName val="1.변경범위"/>
      <sheetName val="HP1AMLIST"/>
      <sheetName val="자체불량 월단위"/>
      <sheetName val="외주현황_wq1"/>
      <sheetName val="#REF"/>
      <sheetName val="계획협전"/>
      <sheetName val="비용지수"/>
      <sheetName val="월별부서"/>
      <sheetName val="RD제품개발투자비(매가)"/>
      <sheetName val="CAUDIT"/>
      <sheetName val="자산_종합"/>
      <sheetName val="PILOT품"/>
      <sheetName val="M96현황-동아"/>
      <sheetName val="금형품의서"/>
      <sheetName val="존4"/>
      <sheetName val="주소(한문)"/>
      <sheetName val="ML"/>
      <sheetName val="차수"/>
      <sheetName val="비교원RD-S"/>
      <sheetName val="2_대외공문1"/>
      <sheetName val="3_일반사상1"/>
      <sheetName val="내수1_8GL"/>
      <sheetName val="1_변경범위"/>
      <sheetName val="Sheet1"/>
      <sheetName val="A-A"/>
      <sheetName val="Code"/>
      <sheetName val="Macro1"/>
      <sheetName val="소유주(원)"/>
      <sheetName val="LEASE4"/>
      <sheetName val="출금실적"/>
      <sheetName val="6월"/>
      <sheetName val="수리결과"/>
      <sheetName val="MC&amp;다변화"/>
      <sheetName val="1주"/>
      <sheetName val="2주"/>
      <sheetName val="3주"/>
      <sheetName val="4주"/>
      <sheetName val="1월"/>
      <sheetName val="rt"/>
      <sheetName val="작성양䋝"/>
      <sheetName val="직원신Á"/>
      <sheetName val="2_대외공문2"/>
      <sheetName val="3_일반사상2"/>
      <sheetName val="외주현황_wq11"/>
      <sheetName val="내수1_8GL1"/>
      <sheetName val="1_변경범위1"/>
      <sheetName val="자체불량_월단위"/>
      <sheetName val="5.WIRE적용LIST"/>
      <sheetName val="AN43"/>
      <sheetName val="Balance Sheet(AR)"/>
      <sheetName val="Income Statement(AR)"/>
      <sheetName val="효율계획(당월)"/>
      <sheetName val="전체실적"/>
      <sheetName val="계산정보"/>
      <sheetName val="기계"/>
      <sheetName val="비품"/>
      <sheetName val="mm10"/>
      <sheetName val="9806-9901"/>
      <sheetName val="125PIECE"/>
      <sheetName val="A-100전제"/>
      <sheetName val="분석mast"/>
      <sheetName val="CVT산정"/>
      <sheetName val="문서처리전"/>
      <sheetName val="OPT손익 내수"/>
      <sheetName val="OPT손익 수출"/>
      <sheetName val="CR CODE"/>
      <sheetName val="부서CODE"/>
      <sheetName val="96"/>
      <sheetName val="THEME CODE"/>
      <sheetName val=" 매출 List"/>
      <sheetName val="4월발주"/>
      <sheetName val="4-m sheets"/>
      <sheetName val="Ramp-up"/>
      <sheetName val="Summary"/>
      <sheetName val="__DEP"/>
      <sheetName val="??DEP"/>
      <sheetName val="RES"/>
      <sheetName val="대외공문"/>
      <sheetName val="간이연락"/>
      <sheetName val="1. 설계조건 2.단면가정 3. 하중계산"/>
      <sheetName val="DATA 입력란"/>
      <sheetName val="미결업무"/>
      <sheetName val="임율"/>
      <sheetName val="RS#39000비교"/>
      <sheetName val="SHUNT "/>
      <sheetName val="제품마스타"/>
    </sheetNames>
    <sheetDataSet>
      <sheetData sheetId="0"/>
      <sheetData sheetId="1" refreshError="1"/>
      <sheetData sheetId="2" refreshError="1"/>
      <sheetData sheetId="3" refreshError="1"/>
      <sheetData sheetId="4" refreshError="1"/>
      <sheetData sheetId="5" refreshError="1"/>
      <sheetData sheetId="6" refreshError="1"/>
      <sheetData sheetId="7" refreshError="1"/>
      <sheetData sheetId="8"/>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 sheetId="20" refreshError="1"/>
      <sheetData sheetId="21" refreshError="1"/>
      <sheetData sheetId="22" refreshError="1"/>
      <sheetData sheetId="23" refreshError="1"/>
      <sheetData sheetId="24" refreshError="1"/>
      <sheetData sheetId="25" refreshError="1"/>
      <sheetData sheetId="26"/>
      <sheetData sheetId="27"/>
      <sheetData sheetId="28"/>
      <sheetData sheetId="29" refreshError="1"/>
      <sheetData sheetId="30" refreshError="1"/>
      <sheetData sheetId="31" refreshError="1"/>
      <sheetData sheetId="32" refreshError="1"/>
      <sheetData sheetId="33" refreshError="1"/>
      <sheetData sheetId="34" refreshError="1"/>
      <sheetData sheetId="35" refreshError="1"/>
      <sheetData sheetId="36" refreshError="1"/>
      <sheetData sheetId="37" refreshError="1"/>
      <sheetData sheetId="38" refreshError="1"/>
      <sheetData sheetId="39" refreshError="1"/>
      <sheetData sheetId="40"/>
      <sheetData sheetId="41"/>
      <sheetData sheetId="42"/>
      <sheetData sheetId="43"/>
      <sheetData sheetId="44" refreshError="1"/>
      <sheetData sheetId="45" refreshError="1"/>
      <sheetData sheetId="46" refreshError="1"/>
      <sheetData sheetId="47" refreshError="1"/>
      <sheetData sheetId="48" refreshError="1"/>
      <sheetData sheetId="49" refreshError="1"/>
      <sheetData sheetId="50" refreshError="1"/>
      <sheetData sheetId="51" refreshError="1"/>
      <sheetData sheetId="52" refreshError="1"/>
      <sheetData sheetId="53" refreshError="1"/>
      <sheetData sheetId="54" refreshError="1"/>
      <sheetData sheetId="55" refreshError="1"/>
      <sheetData sheetId="56" refreshError="1"/>
      <sheetData sheetId="57" refreshError="1"/>
      <sheetData sheetId="58" refreshError="1"/>
      <sheetData sheetId="59" refreshError="1"/>
      <sheetData sheetId="60"/>
      <sheetData sheetId="61" refreshError="1"/>
      <sheetData sheetId="62"/>
      <sheetData sheetId="63"/>
      <sheetData sheetId="64"/>
      <sheetData sheetId="65"/>
      <sheetData sheetId="66"/>
      <sheetData sheetId="67"/>
      <sheetData sheetId="68" refreshError="1"/>
      <sheetData sheetId="69" refreshError="1"/>
      <sheetData sheetId="70" refreshError="1"/>
      <sheetData sheetId="71" refreshError="1"/>
      <sheetData sheetId="72" refreshError="1"/>
      <sheetData sheetId="73" refreshError="1"/>
      <sheetData sheetId="74" refreshError="1"/>
      <sheetData sheetId="75" refreshError="1"/>
      <sheetData sheetId="76" refreshError="1"/>
      <sheetData sheetId="77" refreshError="1"/>
      <sheetData sheetId="78" refreshError="1"/>
      <sheetData sheetId="79" refreshError="1"/>
      <sheetData sheetId="80" refreshError="1"/>
      <sheetData sheetId="81" refreshError="1"/>
      <sheetData sheetId="82" refreshError="1"/>
      <sheetData sheetId="83" refreshError="1"/>
      <sheetData sheetId="84" refreshError="1"/>
      <sheetData sheetId="85" refreshError="1"/>
      <sheetData sheetId="86" refreshError="1"/>
      <sheetData sheetId="87" refreshError="1"/>
      <sheetData sheetId="88" refreshError="1"/>
      <sheetData sheetId="89" refreshError="1"/>
      <sheetData sheetId="90" refreshError="1"/>
      <sheetData sheetId="91" refreshError="1"/>
      <sheetData sheetId="92" refreshError="1"/>
      <sheetData sheetId="93" refreshError="1"/>
      <sheetData sheetId="94" refreshError="1"/>
      <sheetData sheetId="95" refreshError="1"/>
      <sheetData sheetId="96" refreshError="1"/>
      <sheetData sheetId="97" refreshError="1"/>
      <sheetData sheetId="98" refreshError="1"/>
      <sheetData sheetId="99" refreshError="1"/>
      <sheetData sheetId="100" refreshError="1"/>
      <sheetData sheetId="101" refreshError="1"/>
      <sheetData sheetId="102" refreshError="1"/>
      <sheetData sheetId="103" refreshError="1"/>
      <sheetData sheetId="104" refreshError="1"/>
      <sheetData sheetId="105" refreshError="1"/>
      <sheetData sheetId="106" refreshError="1"/>
    </sheetDataSet>
  </externalBook>
</externalLink>
</file>

<file path=xl/externalLinks/externalLink9.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신규DEP"/>
      <sheetName val="PROCEDURE LIST"/>
      <sheetName val="PROCEDURE_LIST"/>
      <sheetName val="존4"/>
      <sheetName val="MC&amp;다변화"/>
      <sheetName val="대외공문"/>
      <sheetName val="투자-국내2"/>
      <sheetName val="RD제품개발투자비(매가)"/>
    </sheetNames>
    <sheetDataSet>
      <sheetData sheetId="0" refreshError="1"/>
      <sheetData sheetId="1" refreshError="1"/>
      <sheetData sheetId="2" refreshError="1"/>
      <sheetData sheetId="3" refreshError="1"/>
      <sheetData sheetId="4" refreshError="1"/>
      <sheetData sheetId="5" refreshError="1"/>
      <sheetData sheetId="6" refreshError="1"/>
      <sheetData sheetId="7" refreshError="1"/>
    </sheetDataSet>
  </externalBook>
</externalLink>
</file>

<file path=xl/externalLinks/externalLink10.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Sheet1"/>
      <sheetName val="HP1AMLIST"/>
      <sheetName val="RD제품개발투자비(매가)"/>
      <sheetName val="신규DEP"/>
      <sheetName val="96"/>
    </sheetNames>
    <sheetDataSet>
      <sheetData sheetId="0" refreshError="1"/>
      <sheetData sheetId="1" refreshError="1"/>
      <sheetData sheetId="2" refreshError="1"/>
      <sheetData sheetId="3" refreshError="1"/>
      <sheetData sheetId="4" refreshError="1"/>
    </sheetDataSet>
  </externalBook>
</externalLink>
</file>

<file path=xl/externalLinks/externalLink11.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VXXXXXXXXXXXXXXXXXXXXXXXX"/>
      <sheetName val="표지"/>
      <sheetName val="계산DATA입력"/>
      <sheetName val="계산결과"/>
      <sheetName val="전산INPUT"/>
      <sheetName val="계산정보"/>
      <sheetName val="DATA저장"/>
      <sheetName val="Module1"/>
      <sheetName val="000000"/>
      <sheetName val="재료비"/>
      <sheetName val="상세 계산 내역"/>
      <sheetName val="부품LIST"/>
      <sheetName val="GRACE"/>
      <sheetName val="상세_계산_내역"/>
      <sheetName val="2.대외공문"/>
      <sheetName val="94B"/>
      <sheetName val="PILOT APP."/>
      <sheetName val="Macro1"/>
      <sheetName val="외주현황.wq1"/>
      <sheetName val="02-2W"/>
      <sheetName val="DATE"/>
      <sheetName val="X-3 ENG"/>
      <sheetName val="구동"/>
      <sheetName val="INPUT"/>
      <sheetName val="Summary Value Analysis"/>
      <sheetName val="Financial Statements"/>
      <sheetName val="RD제품개발투자비(매가)"/>
      <sheetName val="부서현황"/>
      <sheetName val="차종별"/>
      <sheetName val="LEGAN"/>
      <sheetName val="MC&amp;다변화"/>
      <sheetName val="PAD"/>
      <sheetName val="상세_계산_내역1"/>
      <sheetName val="2_대외공문"/>
      <sheetName val="PILOT_APP_"/>
      <sheetName val="외주현황_wq1"/>
      <sheetName val="Summary_Value_Analysis"/>
      <sheetName val="Financial_Statements"/>
      <sheetName val="X-3_ENG"/>
      <sheetName val="PRESS이용락(2)"/>
      <sheetName val="A-A"/>
      <sheetName val="자체실적Y"/>
      <sheetName val="PN_ORDER"/>
      <sheetName val="공작"/>
      <sheetName val="샤시"/>
      <sheetName val="모듈"/>
      <sheetName val="전장"/>
      <sheetName val="차체"/>
      <sheetName val="내장"/>
      <sheetName val="외장"/>
      <sheetName val="해외"/>
      <sheetName val="Code"/>
      <sheetName val="ItaliaPolonia"/>
      <sheetName val="54813M2001"/>
      <sheetName val="W-현원가"/>
      <sheetName val="계산 DATA 입력"/>
      <sheetName val="가2"/>
      <sheetName val="소상 &quot;1&quot;"/>
      <sheetName val="사진"/>
      <sheetName val="설비사양서B-1"/>
      <sheetName val="CP"/>
      <sheetName val="DATA"/>
      <sheetName val="#REF"/>
      <sheetName val="HP1AMLIST"/>
      <sheetName val="RES"/>
      <sheetName val="기초자료"/>
      <sheetName val="정리"/>
      <sheetName val="RD경"/>
      <sheetName val="9-1차이내역"/>
    </sheetNames>
    <sheetDataSet>
      <sheetData sheetId="0"/>
      <sheetData sheetId="1"/>
      <sheetData sheetId="2" refreshError="1">
        <row r="7">
          <cell r="B7">
            <v>800</v>
          </cell>
        </row>
        <row r="17">
          <cell r="B17" t="str">
            <v>한정상각</v>
          </cell>
        </row>
        <row r="22">
          <cell r="B22">
            <v>0.6</v>
          </cell>
          <cell r="J22" t="str">
            <v>PRSHRG</v>
          </cell>
        </row>
        <row r="23">
          <cell r="J23" t="str">
            <v>PR60B</v>
          </cell>
        </row>
        <row r="24">
          <cell r="J24" t="str">
            <v>PR60</v>
          </cell>
        </row>
        <row r="25">
          <cell r="J25" t="str">
            <v>PR60</v>
          </cell>
          <cell r="L25" t="b">
            <v>0</v>
          </cell>
        </row>
        <row r="26">
          <cell r="B26">
            <v>145.80992312499998</v>
          </cell>
          <cell r="J26" t="str">
            <v>PR60</v>
          </cell>
        </row>
        <row r="27">
          <cell r="J27" t="str">
            <v/>
          </cell>
        </row>
        <row r="28">
          <cell r="J28" t="str">
            <v/>
          </cell>
        </row>
        <row r="29">
          <cell r="J29" t="str">
            <v/>
          </cell>
        </row>
        <row r="30">
          <cell r="J30" t="str">
            <v/>
          </cell>
        </row>
        <row r="31">
          <cell r="J31" t="str">
            <v/>
          </cell>
        </row>
        <row r="32">
          <cell r="J32" t="str">
            <v/>
          </cell>
        </row>
      </sheetData>
      <sheetData sheetId="3"/>
      <sheetData sheetId="4"/>
      <sheetData sheetId="5" refreshError="1">
        <row r="5">
          <cell r="C5">
            <v>8499</v>
          </cell>
          <cell r="D5">
            <v>9699</v>
          </cell>
          <cell r="E5">
            <v>6192</v>
          </cell>
          <cell r="F5">
            <v>8332</v>
          </cell>
          <cell r="G5">
            <v>7213</v>
          </cell>
          <cell r="H5">
            <v>6264</v>
          </cell>
          <cell r="I5">
            <v>7661</v>
          </cell>
          <cell r="J5">
            <v>7387</v>
          </cell>
          <cell r="K5">
            <v>7904</v>
          </cell>
          <cell r="L5">
            <v>6945</v>
          </cell>
        </row>
        <row r="6">
          <cell r="C6">
            <v>8946</v>
          </cell>
          <cell r="D6">
            <v>10209</v>
          </cell>
          <cell r="E6">
            <v>6518</v>
          </cell>
          <cell r="F6">
            <v>8770</v>
          </cell>
          <cell r="G6">
            <v>7593</v>
          </cell>
          <cell r="H6">
            <v>6594</v>
          </cell>
          <cell r="I6">
            <v>8064</v>
          </cell>
          <cell r="J6">
            <v>7776</v>
          </cell>
          <cell r="K6">
            <v>8320</v>
          </cell>
          <cell r="L6">
            <v>7311</v>
          </cell>
        </row>
        <row r="7">
          <cell r="C7">
            <v>8946</v>
          </cell>
          <cell r="D7">
            <v>10209</v>
          </cell>
          <cell r="E7">
            <v>6518</v>
          </cell>
          <cell r="F7">
            <v>8770</v>
          </cell>
          <cell r="G7">
            <v>7593</v>
          </cell>
          <cell r="H7">
            <v>6594</v>
          </cell>
          <cell r="I7">
            <v>8064</v>
          </cell>
          <cell r="J7">
            <v>7776</v>
          </cell>
          <cell r="K7">
            <v>8320</v>
          </cell>
          <cell r="L7">
            <v>7311</v>
          </cell>
        </row>
        <row r="8">
          <cell r="C8">
            <v>8499</v>
          </cell>
          <cell r="D8">
            <v>9699</v>
          </cell>
          <cell r="E8">
            <v>6192</v>
          </cell>
          <cell r="F8">
            <v>8332</v>
          </cell>
          <cell r="G8">
            <v>7213</v>
          </cell>
          <cell r="H8">
            <v>6264</v>
          </cell>
          <cell r="I8">
            <v>7661</v>
          </cell>
          <cell r="J8">
            <v>7387</v>
          </cell>
          <cell r="K8">
            <v>7904</v>
          </cell>
          <cell r="L8">
            <v>6945</v>
          </cell>
        </row>
        <row r="9">
          <cell r="C9">
            <v>8946</v>
          </cell>
          <cell r="D9">
            <v>10209</v>
          </cell>
          <cell r="E9">
            <v>6518</v>
          </cell>
          <cell r="F9">
            <v>8770</v>
          </cell>
          <cell r="G9">
            <v>7593</v>
          </cell>
          <cell r="H9">
            <v>6594</v>
          </cell>
          <cell r="I9">
            <v>8064</v>
          </cell>
          <cell r="J9">
            <v>7776</v>
          </cell>
          <cell r="K9">
            <v>8320</v>
          </cell>
          <cell r="L9">
            <v>7311</v>
          </cell>
        </row>
        <row r="10">
          <cell r="C10">
            <v>9394</v>
          </cell>
          <cell r="D10">
            <v>10719</v>
          </cell>
          <cell r="E10">
            <v>6844</v>
          </cell>
          <cell r="F10">
            <v>9208</v>
          </cell>
          <cell r="G10">
            <v>7973</v>
          </cell>
          <cell r="H10">
            <v>6924</v>
          </cell>
          <cell r="I10">
            <v>8467</v>
          </cell>
          <cell r="J10">
            <v>8165</v>
          </cell>
          <cell r="K10">
            <v>8736</v>
          </cell>
          <cell r="L10">
            <v>7676</v>
          </cell>
        </row>
        <row r="11">
          <cell r="C11">
            <v>9394</v>
          </cell>
          <cell r="D11">
            <v>10719</v>
          </cell>
          <cell r="E11">
            <v>6844</v>
          </cell>
          <cell r="F11">
            <v>9208</v>
          </cell>
          <cell r="G11">
            <v>7973</v>
          </cell>
          <cell r="H11">
            <v>6924</v>
          </cell>
          <cell r="I11">
            <v>8467</v>
          </cell>
          <cell r="J11">
            <v>8165</v>
          </cell>
          <cell r="K11">
            <v>8736</v>
          </cell>
          <cell r="L11">
            <v>7676</v>
          </cell>
        </row>
        <row r="12">
          <cell r="C12">
            <v>8946</v>
          </cell>
          <cell r="D12">
            <v>10209</v>
          </cell>
          <cell r="E12">
            <v>6518</v>
          </cell>
          <cell r="F12">
            <v>8770</v>
          </cell>
          <cell r="G12">
            <v>7593</v>
          </cell>
          <cell r="H12">
            <v>6594</v>
          </cell>
          <cell r="I12">
            <v>8064</v>
          </cell>
          <cell r="J12">
            <v>7776</v>
          </cell>
          <cell r="K12">
            <v>8320</v>
          </cell>
          <cell r="L12">
            <v>7311</v>
          </cell>
        </row>
        <row r="32">
          <cell r="B32" t="str">
            <v>PRSHRG</v>
          </cell>
          <cell r="C32" t="str">
            <v>SHRG</v>
          </cell>
          <cell r="D32">
            <v>7.5</v>
          </cell>
          <cell r="E32">
            <v>2</v>
          </cell>
          <cell r="F32">
            <v>0</v>
          </cell>
          <cell r="G32">
            <v>20</v>
          </cell>
          <cell r="H32" t="str">
            <v>SMC</v>
          </cell>
          <cell r="I32">
            <v>834</v>
          </cell>
        </row>
        <row r="33">
          <cell r="B33" t="str">
            <v>PRCUT</v>
          </cell>
          <cell r="C33" t="str">
            <v>CUT</v>
          </cell>
          <cell r="D33">
            <v>3.5</v>
          </cell>
          <cell r="E33">
            <v>1</v>
          </cell>
          <cell r="F33">
            <v>0</v>
          </cell>
          <cell r="G33">
            <v>20</v>
          </cell>
          <cell r="H33" t="str">
            <v>SMC</v>
          </cell>
          <cell r="I33">
            <v>834</v>
          </cell>
        </row>
        <row r="34">
          <cell r="B34" t="str">
            <v>공정무</v>
          </cell>
          <cell r="C34">
            <v>0</v>
          </cell>
          <cell r="D34">
            <v>0</v>
          </cell>
          <cell r="E34">
            <v>0</v>
          </cell>
          <cell r="F34">
            <v>0</v>
          </cell>
          <cell r="G34">
            <v>0</v>
          </cell>
          <cell r="H34">
            <v>0</v>
          </cell>
          <cell r="I34">
            <v>0</v>
          </cell>
        </row>
        <row r="35">
          <cell r="B35" t="str">
            <v>PR30B</v>
          </cell>
          <cell r="C35">
            <v>0</v>
          </cell>
          <cell r="D35">
            <v>4</v>
          </cell>
          <cell r="E35">
            <v>1</v>
          </cell>
          <cell r="F35">
            <v>20</v>
          </cell>
          <cell r="G35">
            <v>20</v>
          </cell>
          <cell r="H35" t="str">
            <v>30TON</v>
          </cell>
          <cell r="I35">
            <v>250</v>
          </cell>
        </row>
        <row r="36">
          <cell r="B36" t="str">
            <v>PR60B</v>
          </cell>
          <cell r="C36">
            <v>0</v>
          </cell>
          <cell r="D36">
            <v>4</v>
          </cell>
          <cell r="E36">
            <v>1</v>
          </cell>
          <cell r="F36">
            <v>20</v>
          </cell>
          <cell r="G36">
            <v>20</v>
          </cell>
          <cell r="H36" t="str">
            <v>60TON</v>
          </cell>
          <cell r="I36">
            <v>822</v>
          </cell>
        </row>
        <row r="37">
          <cell r="B37" t="str">
            <v>PR80B</v>
          </cell>
          <cell r="C37">
            <v>0</v>
          </cell>
          <cell r="D37">
            <v>4</v>
          </cell>
          <cell r="E37">
            <v>1</v>
          </cell>
          <cell r="F37">
            <v>20</v>
          </cell>
          <cell r="G37">
            <v>20</v>
          </cell>
          <cell r="H37" t="str">
            <v>80TON</v>
          </cell>
          <cell r="I37">
            <v>938</v>
          </cell>
        </row>
        <row r="38">
          <cell r="B38" t="str">
            <v>PR110B</v>
          </cell>
          <cell r="C38">
            <v>0</v>
          </cell>
          <cell r="D38">
            <v>4.8</v>
          </cell>
          <cell r="E38">
            <v>1</v>
          </cell>
          <cell r="F38">
            <v>25</v>
          </cell>
          <cell r="G38">
            <v>20</v>
          </cell>
          <cell r="H38" t="str">
            <v>110TON</v>
          </cell>
          <cell r="I38">
            <v>1041</v>
          </cell>
        </row>
        <row r="39">
          <cell r="B39" t="str">
            <v>PR150B</v>
          </cell>
          <cell r="C39">
            <v>0</v>
          </cell>
          <cell r="D39">
            <v>5.2</v>
          </cell>
          <cell r="E39">
            <v>1</v>
          </cell>
          <cell r="F39">
            <v>25</v>
          </cell>
          <cell r="G39">
            <v>20</v>
          </cell>
          <cell r="H39" t="str">
            <v>150TON</v>
          </cell>
          <cell r="I39">
            <v>1311</v>
          </cell>
        </row>
        <row r="40">
          <cell r="B40" t="str">
            <v>PR200B</v>
          </cell>
          <cell r="C40">
            <v>0</v>
          </cell>
          <cell r="D40">
            <v>6</v>
          </cell>
          <cell r="E40">
            <v>1</v>
          </cell>
          <cell r="F40">
            <v>25</v>
          </cell>
          <cell r="G40">
            <v>20</v>
          </cell>
          <cell r="H40" t="str">
            <v>200TON</v>
          </cell>
          <cell r="I40">
            <v>2437</v>
          </cell>
        </row>
        <row r="41">
          <cell r="B41" t="str">
            <v>PR300B</v>
          </cell>
          <cell r="C41">
            <v>0</v>
          </cell>
          <cell r="D41">
            <v>8</v>
          </cell>
          <cell r="E41">
            <v>2</v>
          </cell>
          <cell r="F41">
            <v>10</v>
          </cell>
          <cell r="G41">
            <v>20</v>
          </cell>
          <cell r="H41" t="str">
            <v>300TON</v>
          </cell>
          <cell r="I41">
            <v>7944</v>
          </cell>
        </row>
        <row r="42">
          <cell r="B42" t="str">
            <v>PR110F</v>
          </cell>
          <cell r="C42">
            <v>0</v>
          </cell>
          <cell r="D42">
            <v>7</v>
          </cell>
          <cell r="E42">
            <v>1</v>
          </cell>
          <cell r="F42">
            <v>25</v>
          </cell>
          <cell r="G42">
            <v>20</v>
          </cell>
          <cell r="H42" t="str">
            <v>110TON</v>
          </cell>
          <cell r="I42">
            <v>1041</v>
          </cell>
        </row>
        <row r="43">
          <cell r="B43" t="str">
            <v>PR150F</v>
          </cell>
          <cell r="C43">
            <v>0</v>
          </cell>
          <cell r="D43">
            <v>7.5</v>
          </cell>
          <cell r="E43">
            <v>1</v>
          </cell>
          <cell r="F43">
            <v>25</v>
          </cell>
          <cell r="G43">
            <v>20</v>
          </cell>
          <cell r="H43" t="str">
            <v>150TON</v>
          </cell>
          <cell r="I43">
            <v>1311</v>
          </cell>
        </row>
        <row r="44">
          <cell r="B44" t="str">
            <v>PR30</v>
          </cell>
          <cell r="C44">
            <v>0</v>
          </cell>
          <cell r="D44">
            <v>5.5</v>
          </cell>
          <cell r="E44">
            <v>1</v>
          </cell>
          <cell r="F44">
            <v>20</v>
          </cell>
          <cell r="G44">
            <v>20</v>
          </cell>
          <cell r="H44" t="str">
            <v>30TON</v>
          </cell>
          <cell r="I44">
            <v>250</v>
          </cell>
        </row>
        <row r="45">
          <cell r="B45" t="str">
            <v>PR60</v>
          </cell>
          <cell r="C45">
            <v>0</v>
          </cell>
          <cell r="D45">
            <v>5.5</v>
          </cell>
          <cell r="E45">
            <v>1</v>
          </cell>
          <cell r="F45">
            <v>20</v>
          </cell>
          <cell r="G45">
            <v>20</v>
          </cell>
          <cell r="H45" t="str">
            <v>60TON</v>
          </cell>
          <cell r="I45">
            <v>822</v>
          </cell>
        </row>
        <row r="46">
          <cell r="B46" t="str">
            <v>PR80</v>
          </cell>
          <cell r="C46">
            <v>0</v>
          </cell>
          <cell r="D46">
            <v>5.5</v>
          </cell>
          <cell r="E46">
            <v>1</v>
          </cell>
          <cell r="F46">
            <v>20</v>
          </cell>
          <cell r="G46">
            <v>20</v>
          </cell>
          <cell r="H46" t="str">
            <v>80TON</v>
          </cell>
          <cell r="I46">
            <v>938</v>
          </cell>
        </row>
        <row r="47">
          <cell r="B47" t="str">
            <v>PR110</v>
          </cell>
          <cell r="C47">
            <v>0</v>
          </cell>
          <cell r="D47">
            <v>6</v>
          </cell>
          <cell r="E47">
            <v>1</v>
          </cell>
          <cell r="F47">
            <v>25</v>
          </cell>
          <cell r="G47">
            <v>20</v>
          </cell>
          <cell r="H47" t="str">
            <v>110TON</v>
          </cell>
          <cell r="I47">
            <v>1041</v>
          </cell>
        </row>
        <row r="48">
          <cell r="B48" t="str">
            <v>PR150</v>
          </cell>
          <cell r="C48">
            <v>0</v>
          </cell>
          <cell r="D48">
            <v>7</v>
          </cell>
          <cell r="E48">
            <v>1</v>
          </cell>
          <cell r="F48">
            <v>25</v>
          </cell>
          <cell r="G48">
            <v>20</v>
          </cell>
          <cell r="H48" t="str">
            <v>150TON</v>
          </cell>
          <cell r="I48">
            <v>1311</v>
          </cell>
        </row>
        <row r="49">
          <cell r="B49" t="str">
            <v>PR200</v>
          </cell>
          <cell r="C49">
            <v>0</v>
          </cell>
          <cell r="D49">
            <v>7.5</v>
          </cell>
          <cell r="E49">
            <v>1</v>
          </cell>
          <cell r="F49">
            <v>25</v>
          </cell>
          <cell r="G49">
            <v>20</v>
          </cell>
          <cell r="H49" t="str">
            <v>200TON</v>
          </cell>
          <cell r="I49">
            <v>2437</v>
          </cell>
        </row>
        <row r="50">
          <cell r="B50" t="str">
            <v>PR300</v>
          </cell>
          <cell r="C50">
            <v>0</v>
          </cell>
          <cell r="D50">
            <v>8.5</v>
          </cell>
          <cell r="E50">
            <v>2</v>
          </cell>
          <cell r="F50">
            <v>10</v>
          </cell>
          <cell r="G50">
            <v>20</v>
          </cell>
          <cell r="H50" t="str">
            <v>300TON</v>
          </cell>
          <cell r="I50">
            <v>7944</v>
          </cell>
        </row>
        <row r="51">
          <cell r="B51" t="str">
            <v>PR300-3</v>
          </cell>
          <cell r="C51">
            <v>0</v>
          </cell>
          <cell r="D51">
            <v>8.5</v>
          </cell>
          <cell r="E51">
            <v>1.7</v>
          </cell>
          <cell r="F51">
            <v>10</v>
          </cell>
          <cell r="G51">
            <v>20</v>
          </cell>
          <cell r="H51" t="str">
            <v>300TON</v>
          </cell>
          <cell r="I51">
            <v>7944</v>
          </cell>
        </row>
        <row r="52">
          <cell r="B52" t="str">
            <v>PR300-4</v>
          </cell>
          <cell r="C52">
            <v>0</v>
          </cell>
          <cell r="D52">
            <v>8.5</v>
          </cell>
          <cell r="E52">
            <v>1.5</v>
          </cell>
          <cell r="F52">
            <v>10</v>
          </cell>
          <cell r="G52">
            <v>20</v>
          </cell>
          <cell r="H52" t="str">
            <v>300TON</v>
          </cell>
          <cell r="I52">
            <v>7944</v>
          </cell>
        </row>
        <row r="53">
          <cell r="B53" t="str">
            <v>PR300-5</v>
          </cell>
          <cell r="C53">
            <v>0</v>
          </cell>
          <cell r="D53">
            <v>8.5</v>
          </cell>
          <cell r="E53">
            <v>1.4</v>
          </cell>
          <cell r="F53">
            <v>10</v>
          </cell>
          <cell r="G53">
            <v>20</v>
          </cell>
          <cell r="H53" t="str">
            <v>300TON</v>
          </cell>
          <cell r="I53">
            <v>7944</v>
          </cell>
        </row>
        <row r="54">
          <cell r="B54" t="str">
            <v>PR300-A</v>
          </cell>
          <cell r="C54">
            <v>0</v>
          </cell>
          <cell r="D54">
            <v>8.5</v>
          </cell>
          <cell r="E54">
            <v>0</v>
          </cell>
          <cell r="F54">
            <v>10</v>
          </cell>
          <cell r="G54">
            <v>20</v>
          </cell>
          <cell r="H54" t="str">
            <v>300TON</v>
          </cell>
          <cell r="I54">
            <v>7944</v>
          </cell>
        </row>
        <row r="55">
          <cell r="B55" t="str">
            <v>PR400</v>
          </cell>
          <cell r="C55">
            <v>0</v>
          </cell>
          <cell r="D55">
            <v>8.5</v>
          </cell>
          <cell r="E55">
            <v>2</v>
          </cell>
          <cell r="F55">
            <v>10</v>
          </cell>
          <cell r="G55">
            <v>20</v>
          </cell>
          <cell r="H55" t="str">
            <v>400TON</v>
          </cell>
          <cell r="I55">
            <v>8971</v>
          </cell>
        </row>
        <row r="56">
          <cell r="B56" t="str">
            <v>PR400-3</v>
          </cell>
          <cell r="C56">
            <v>0</v>
          </cell>
          <cell r="D56">
            <v>8.5</v>
          </cell>
          <cell r="E56">
            <v>1.7</v>
          </cell>
          <cell r="F56">
            <v>10</v>
          </cell>
          <cell r="G56">
            <v>20</v>
          </cell>
          <cell r="H56" t="str">
            <v>400TON</v>
          </cell>
          <cell r="I56">
            <v>8971</v>
          </cell>
        </row>
        <row r="57">
          <cell r="B57" t="str">
            <v>PR400-4</v>
          </cell>
          <cell r="C57">
            <v>0</v>
          </cell>
          <cell r="D57">
            <v>8.5</v>
          </cell>
          <cell r="E57">
            <v>1.5</v>
          </cell>
          <cell r="F57">
            <v>10</v>
          </cell>
          <cell r="G57">
            <v>20</v>
          </cell>
          <cell r="H57" t="str">
            <v>400TON</v>
          </cell>
          <cell r="I57">
            <v>8971</v>
          </cell>
        </row>
        <row r="58">
          <cell r="B58" t="str">
            <v>PR400-5</v>
          </cell>
          <cell r="C58">
            <v>0</v>
          </cell>
          <cell r="D58">
            <v>8.5</v>
          </cell>
          <cell r="E58">
            <v>1.4</v>
          </cell>
          <cell r="F58">
            <v>10</v>
          </cell>
          <cell r="G58">
            <v>20</v>
          </cell>
          <cell r="H58" t="str">
            <v>400TON</v>
          </cell>
          <cell r="I58">
            <v>8971</v>
          </cell>
        </row>
        <row r="59">
          <cell r="B59" t="str">
            <v>PR400-A</v>
          </cell>
          <cell r="C59">
            <v>0</v>
          </cell>
          <cell r="D59">
            <v>8.5</v>
          </cell>
          <cell r="E59">
            <v>0</v>
          </cell>
          <cell r="F59">
            <v>10</v>
          </cell>
          <cell r="G59">
            <v>20</v>
          </cell>
          <cell r="H59" t="str">
            <v>400TON</v>
          </cell>
          <cell r="I59">
            <v>8971</v>
          </cell>
        </row>
        <row r="60">
          <cell r="B60" t="str">
            <v>PR500</v>
          </cell>
          <cell r="C60">
            <v>0</v>
          </cell>
          <cell r="D60">
            <v>8.5</v>
          </cell>
          <cell r="E60">
            <v>2</v>
          </cell>
          <cell r="F60">
            <v>10</v>
          </cell>
          <cell r="G60">
            <v>20</v>
          </cell>
          <cell r="H60" t="str">
            <v>500TON</v>
          </cell>
          <cell r="I60">
            <v>11727</v>
          </cell>
        </row>
        <row r="61">
          <cell r="B61" t="str">
            <v>PR500-3</v>
          </cell>
          <cell r="C61">
            <v>0</v>
          </cell>
          <cell r="D61">
            <v>8.5</v>
          </cell>
          <cell r="E61">
            <v>1.7</v>
          </cell>
          <cell r="F61">
            <v>10</v>
          </cell>
          <cell r="G61">
            <v>20</v>
          </cell>
          <cell r="H61" t="str">
            <v>500TON</v>
          </cell>
          <cell r="I61">
            <v>11727</v>
          </cell>
        </row>
        <row r="62">
          <cell r="B62" t="str">
            <v>PR500-4</v>
          </cell>
          <cell r="C62">
            <v>0</v>
          </cell>
          <cell r="D62">
            <v>8.5</v>
          </cell>
          <cell r="E62">
            <v>1.5</v>
          </cell>
          <cell r="F62">
            <v>10</v>
          </cell>
          <cell r="G62">
            <v>20</v>
          </cell>
          <cell r="H62" t="str">
            <v>500TON</v>
          </cell>
          <cell r="I62">
            <v>11727</v>
          </cell>
        </row>
        <row r="63">
          <cell r="B63" t="str">
            <v>PR500-5</v>
          </cell>
          <cell r="C63">
            <v>0</v>
          </cell>
          <cell r="D63">
            <v>8.5</v>
          </cell>
          <cell r="E63">
            <v>1.4</v>
          </cell>
          <cell r="F63">
            <v>10</v>
          </cell>
          <cell r="G63">
            <v>20</v>
          </cell>
          <cell r="H63" t="str">
            <v>500TON</v>
          </cell>
          <cell r="I63">
            <v>11727</v>
          </cell>
        </row>
        <row r="64">
          <cell r="B64" t="str">
            <v>PR500-A</v>
          </cell>
          <cell r="C64">
            <v>0</v>
          </cell>
          <cell r="D64">
            <v>8.5</v>
          </cell>
          <cell r="E64">
            <v>0</v>
          </cell>
          <cell r="F64">
            <v>10</v>
          </cell>
          <cell r="G64">
            <v>20</v>
          </cell>
          <cell r="H64" t="str">
            <v>500TON</v>
          </cell>
          <cell r="I64">
            <v>11727</v>
          </cell>
        </row>
        <row r="65">
          <cell r="B65" t="str">
            <v>PR600</v>
          </cell>
          <cell r="C65">
            <v>0</v>
          </cell>
          <cell r="D65">
            <v>8.5</v>
          </cell>
          <cell r="E65">
            <v>2</v>
          </cell>
          <cell r="F65">
            <v>10</v>
          </cell>
          <cell r="G65">
            <v>20</v>
          </cell>
          <cell r="H65" t="str">
            <v>600TON</v>
          </cell>
          <cell r="I65">
            <v>13749</v>
          </cell>
        </row>
        <row r="66">
          <cell r="B66" t="str">
            <v>PR600-3</v>
          </cell>
          <cell r="C66">
            <v>0</v>
          </cell>
          <cell r="D66">
            <v>8.5</v>
          </cell>
          <cell r="E66">
            <v>1.7</v>
          </cell>
          <cell r="F66">
            <v>10</v>
          </cell>
          <cell r="G66">
            <v>20</v>
          </cell>
          <cell r="H66" t="str">
            <v>600TON</v>
          </cell>
          <cell r="I66">
            <v>13749</v>
          </cell>
        </row>
        <row r="67">
          <cell r="B67" t="str">
            <v>PR600-4</v>
          </cell>
          <cell r="C67">
            <v>0</v>
          </cell>
          <cell r="D67">
            <v>8.5</v>
          </cell>
          <cell r="E67">
            <v>1.5</v>
          </cell>
          <cell r="F67">
            <v>10</v>
          </cell>
          <cell r="G67">
            <v>20</v>
          </cell>
          <cell r="H67" t="str">
            <v>600TON</v>
          </cell>
          <cell r="I67">
            <v>13749</v>
          </cell>
        </row>
        <row r="68">
          <cell r="B68" t="str">
            <v>PR600-5</v>
          </cell>
          <cell r="C68">
            <v>0</v>
          </cell>
          <cell r="D68">
            <v>8.5</v>
          </cell>
          <cell r="E68">
            <v>1.4</v>
          </cell>
          <cell r="F68">
            <v>10</v>
          </cell>
          <cell r="G68">
            <v>20</v>
          </cell>
          <cell r="H68" t="str">
            <v>600TON</v>
          </cell>
          <cell r="I68">
            <v>13749</v>
          </cell>
        </row>
        <row r="69">
          <cell r="B69" t="str">
            <v>PR600-A</v>
          </cell>
          <cell r="C69">
            <v>0</v>
          </cell>
          <cell r="D69">
            <v>8.5</v>
          </cell>
          <cell r="E69">
            <v>0</v>
          </cell>
          <cell r="F69">
            <v>10</v>
          </cell>
          <cell r="G69">
            <v>20</v>
          </cell>
          <cell r="H69" t="str">
            <v>600TON</v>
          </cell>
          <cell r="I69">
            <v>13749</v>
          </cell>
        </row>
        <row r="70">
          <cell r="B70" t="str">
            <v>PR700</v>
          </cell>
          <cell r="C70">
            <v>0</v>
          </cell>
          <cell r="D70">
            <v>8.5</v>
          </cell>
          <cell r="E70">
            <v>2</v>
          </cell>
          <cell r="F70">
            <v>10</v>
          </cell>
          <cell r="G70">
            <v>20</v>
          </cell>
          <cell r="H70" t="str">
            <v>700TON</v>
          </cell>
          <cell r="I70">
            <v>14619</v>
          </cell>
        </row>
        <row r="71">
          <cell r="B71" t="str">
            <v>PR700-3</v>
          </cell>
          <cell r="C71">
            <v>0</v>
          </cell>
          <cell r="D71">
            <v>8.5</v>
          </cell>
          <cell r="E71">
            <v>1.7</v>
          </cell>
          <cell r="F71">
            <v>10</v>
          </cell>
          <cell r="G71">
            <v>20</v>
          </cell>
          <cell r="H71" t="str">
            <v>700TON</v>
          </cell>
          <cell r="I71">
            <v>14619</v>
          </cell>
        </row>
        <row r="72">
          <cell r="B72" t="str">
            <v>PR700-4</v>
          </cell>
          <cell r="C72">
            <v>0</v>
          </cell>
          <cell r="D72">
            <v>8.5</v>
          </cell>
          <cell r="E72">
            <v>1.5</v>
          </cell>
          <cell r="F72">
            <v>10</v>
          </cell>
          <cell r="G72">
            <v>20</v>
          </cell>
          <cell r="H72" t="str">
            <v>700TON</v>
          </cell>
          <cell r="I72">
            <v>14619</v>
          </cell>
        </row>
        <row r="73">
          <cell r="B73" t="str">
            <v>PR700-5</v>
          </cell>
          <cell r="C73">
            <v>0</v>
          </cell>
          <cell r="D73">
            <v>8.5</v>
          </cell>
          <cell r="E73">
            <v>1.4</v>
          </cell>
          <cell r="F73">
            <v>10</v>
          </cell>
          <cell r="G73">
            <v>20</v>
          </cell>
          <cell r="H73" t="str">
            <v>700TON</v>
          </cell>
          <cell r="I73">
            <v>14619</v>
          </cell>
        </row>
        <row r="74">
          <cell r="B74" t="str">
            <v>PR700-A</v>
          </cell>
          <cell r="C74">
            <v>0</v>
          </cell>
          <cell r="D74">
            <v>8.5</v>
          </cell>
          <cell r="E74">
            <v>0</v>
          </cell>
          <cell r="F74">
            <v>10</v>
          </cell>
          <cell r="G74">
            <v>20</v>
          </cell>
          <cell r="H74" t="str">
            <v>700TON</v>
          </cell>
          <cell r="I74">
            <v>14619</v>
          </cell>
        </row>
        <row r="75">
          <cell r="B75" t="str">
            <v>PR800</v>
          </cell>
          <cell r="C75">
            <v>0</v>
          </cell>
          <cell r="D75">
            <v>8.5</v>
          </cell>
          <cell r="E75">
            <v>2</v>
          </cell>
          <cell r="F75">
            <v>10</v>
          </cell>
          <cell r="G75">
            <v>20</v>
          </cell>
          <cell r="H75" t="str">
            <v>800TON</v>
          </cell>
          <cell r="I75">
            <v>17888</v>
          </cell>
        </row>
        <row r="76">
          <cell r="B76" t="str">
            <v>PR800-3</v>
          </cell>
          <cell r="C76">
            <v>0</v>
          </cell>
          <cell r="D76">
            <v>8.5</v>
          </cell>
          <cell r="E76">
            <v>1.7</v>
          </cell>
          <cell r="F76">
            <v>10</v>
          </cell>
          <cell r="G76">
            <v>20</v>
          </cell>
          <cell r="H76" t="str">
            <v>800TON</v>
          </cell>
          <cell r="I76">
            <v>17888</v>
          </cell>
        </row>
        <row r="77">
          <cell r="B77" t="str">
            <v>PR800-4</v>
          </cell>
          <cell r="C77">
            <v>0</v>
          </cell>
          <cell r="D77">
            <v>8.5</v>
          </cell>
          <cell r="E77">
            <v>1.5</v>
          </cell>
          <cell r="F77">
            <v>10</v>
          </cell>
          <cell r="G77">
            <v>20</v>
          </cell>
          <cell r="H77" t="str">
            <v>800TON</v>
          </cell>
          <cell r="I77">
            <v>17888</v>
          </cell>
        </row>
        <row r="78">
          <cell r="B78" t="str">
            <v>PR800-5</v>
          </cell>
          <cell r="C78">
            <v>0</v>
          </cell>
          <cell r="D78">
            <v>8.5</v>
          </cell>
          <cell r="E78">
            <v>1.4</v>
          </cell>
          <cell r="F78">
            <v>10</v>
          </cell>
          <cell r="G78">
            <v>20</v>
          </cell>
          <cell r="H78" t="str">
            <v>800TON</v>
          </cell>
          <cell r="I78">
            <v>17888</v>
          </cell>
        </row>
        <row r="79">
          <cell r="B79" t="str">
            <v>PR800-A</v>
          </cell>
          <cell r="C79">
            <v>0</v>
          </cell>
          <cell r="D79">
            <v>8.5</v>
          </cell>
          <cell r="E79">
            <v>0</v>
          </cell>
          <cell r="F79">
            <v>10</v>
          </cell>
          <cell r="G79">
            <v>20</v>
          </cell>
          <cell r="H79" t="str">
            <v>800TON</v>
          </cell>
          <cell r="I79">
            <v>17888</v>
          </cell>
        </row>
        <row r="80">
          <cell r="B80" t="str">
            <v>PR3AUTO</v>
          </cell>
          <cell r="C80" t="str">
            <v>자동화</v>
          </cell>
          <cell r="D80">
            <v>8.5</v>
          </cell>
          <cell r="E80">
            <v>3</v>
          </cell>
          <cell r="F80">
            <v>10</v>
          </cell>
          <cell r="G80">
            <v>20</v>
          </cell>
          <cell r="H80" t="str">
            <v>ROBOT</v>
          </cell>
          <cell r="I80">
            <v>18746</v>
          </cell>
        </row>
        <row r="81">
          <cell r="B81" t="str">
            <v>PR4AUTO</v>
          </cell>
          <cell r="C81" t="str">
            <v>자동화</v>
          </cell>
          <cell r="D81">
            <v>8.5</v>
          </cell>
          <cell r="E81">
            <v>3</v>
          </cell>
          <cell r="F81">
            <v>10</v>
          </cell>
          <cell r="G81">
            <v>20</v>
          </cell>
          <cell r="H81" t="str">
            <v>ROBOT</v>
          </cell>
          <cell r="I81">
            <v>22762</v>
          </cell>
        </row>
        <row r="82">
          <cell r="B82" t="str">
            <v>PR5AUTO</v>
          </cell>
          <cell r="C82" t="str">
            <v>자동화</v>
          </cell>
          <cell r="D82">
            <v>8.5</v>
          </cell>
          <cell r="E82">
            <v>3</v>
          </cell>
          <cell r="F82">
            <v>10</v>
          </cell>
          <cell r="G82">
            <v>20</v>
          </cell>
          <cell r="H82" t="str">
            <v>ROBOT</v>
          </cell>
          <cell r="I82">
            <v>26777</v>
          </cell>
        </row>
      </sheetData>
      <sheetData sheetId="6"/>
      <sheetData sheetId="7" refreshError="1"/>
      <sheetData sheetId="8"/>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 sheetId="20" refreshError="1"/>
      <sheetData sheetId="21" refreshError="1"/>
      <sheetData sheetId="22" refreshError="1"/>
      <sheetData sheetId="23" refreshError="1"/>
      <sheetData sheetId="24" refreshError="1"/>
      <sheetData sheetId="25" refreshError="1"/>
      <sheetData sheetId="26" refreshError="1"/>
      <sheetData sheetId="27" refreshError="1"/>
      <sheetData sheetId="28" refreshError="1"/>
      <sheetData sheetId="29" refreshError="1"/>
      <sheetData sheetId="30" refreshError="1"/>
      <sheetData sheetId="31" refreshError="1"/>
      <sheetData sheetId="32"/>
      <sheetData sheetId="33"/>
      <sheetData sheetId="34"/>
      <sheetData sheetId="35"/>
      <sheetData sheetId="36"/>
      <sheetData sheetId="37"/>
      <sheetData sheetId="38"/>
      <sheetData sheetId="39" refreshError="1"/>
      <sheetData sheetId="40" refreshError="1"/>
      <sheetData sheetId="41" refreshError="1"/>
      <sheetData sheetId="42" refreshError="1"/>
      <sheetData sheetId="43" refreshError="1"/>
      <sheetData sheetId="44" refreshError="1"/>
      <sheetData sheetId="45" refreshError="1"/>
      <sheetData sheetId="46" refreshError="1"/>
      <sheetData sheetId="47" refreshError="1"/>
      <sheetData sheetId="48" refreshError="1"/>
      <sheetData sheetId="49" refreshError="1"/>
      <sheetData sheetId="50" refreshError="1"/>
      <sheetData sheetId="51" refreshError="1"/>
      <sheetData sheetId="52" refreshError="1"/>
      <sheetData sheetId="53" refreshError="1"/>
      <sheetData sheetId="54" refreshError="1"/>
      <sheetData sheetId="55" refreshError="1"/>
      <sheetData sheetId="56" refreshError="1"/>
      <sheetData sheetId="57" refreshError="1"/>
      <sheetData sheetId="58" refreshError="1"/>
      <sheetData sheetId="59" refreshError="1"/>
      <sheetData sheetId="60" refreshError="1"/>
      <sheetData sheetId="61" refreshError="1"/>
      <sheetData sheetId="62" refreshError="1"/>
      <sheetData sheetId="63" refreshError="1"/>
      <sheetData sheetId="64" refreshError="1"/>
      <sheetData sheetId="65" refreshError="1"/>
      <sheetData sheetId="66" refreshError="1"/>
      <sheetData sheetId="67" refreshError="1"/>
      <sheetData sheetId="68" refreshError="1"/>
    </sheetDataSet>
  </externalBook>
</externalLink>
</file>

<file path=xl/externalLinks/externalLink12.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신규DEP"/>
      <sheetName val="BUS제원1"/>
      <sheetName val="GRACE"/>
      <sheetName val="RD제품개발투자비(매가)"/>
      <sheetName val="BS(5월-경리과)"/>
      <sheetName val="계산정보"/>
      <sheetName val="계산DATA입력"/>
      <sheetName val="대외공문"/>
      <sheetName val="02-2W"/>
      <sheetName val="존4"/>
      <sheetName val="FO-BO-ER"/>
      <sheetName val="의장"/>
      <sheetName val="2.대외공문"/>
      <sheetName val="제조부문배부"/>
      <sheetName val="양식-금형"/>
      <sheetName val="62401-3T100"/>
      <sheetName val="구동"/>
      <sheetName val="ORIGIN"/>
      <sheetName val="주물"/>
      <sheetName val="소상 &quot;1&quot;"/>
      <sheetName val="SOURCE"/>
      <sheetName val="상세 계산 내역"/>
      <sheetName val="Tbom-tot"/>
      <sheetName val="절대지우지말것"/>
      <sheetName val="so-021"/>
      <sheetName val="예산코드"/>
      <sheetName val="96"/>
      <sheetName val="PART3"/>
      <sheetName val="X-3 ENG"/>
      <sheetName val="차종별장판"/>
      <sheetName val="CAPA"/>
      <sheetName val="총손익"/>
      <sheetName val="총손익개발"/>
      <sheetName val="총손익요약"/>
      <sheetName val="설계vs개발"/>
      <sheetName val="투자수익"/>
      <sheetName val="투자수익요약"/>
      <sheetName val="기존DEP(ENG,TM,조립)"/>
      <sheetName val="증설DEP"/>
      <sheetName val="Sheet1"/>
      <sheetName val="Sheet2"/>
      <sheetName val="Sheet3"/>
      <sheetName val="지부전체"/>
      <sheetName val="MC&amp;다변화"/>
    </sheetNames>
    <sheetDataSet>
      <sheetData sheetId="0" refreshError="1"/>
      <sheetData sheetId="1" refreshError="1"/>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 sheetId="20" refreshError="1"/>
      <sheetData sheetId="21" refreshError="1"/>
      <sheetData sheetId="22" refreshError="1"/>
      <sheetData sheetId="23" refreshError="1"/>
      <sheetData sheetId="24" refreshError="1"/>
      <sheetData sheetId="25" refreshError="1"/>
      <sheetData sheetId="26" refreshError="1"/>
      <sheetData sheetId="27" refreshError="1"/>
      <sheetData sheetId="28" refreshError="1"/>
      <sheetData sheetId="29"/>
      <sheetData sheetId="30"/>
      <sheetData sheetId="31"/>
      <sheetData sheetId="32"/>
      <sheetData sheetId="33"/>
      <sheetData sheetId="34"/>
      <sheetData sheetId="35"/>
      <sheetData sheetId="36" refreshError="1"/>
      <sheetData sheetId="37" refreshError="1"/>
      <sheetData sheetId="38" refreshError="1"/>
      <sheetData sheetId="39" refreshError="1"/>
      <sheetData sheetId="40" refreshError="1"/>
      <sheetData sheetId="41" refreshError="1"/>
      <sheetData sheetId="42" refreshError="1"/>
      <sheetData sheetId="43" refreshError="1"/>
    </sheetDataSet>
  </externalBook>
</externalLink>
</file>

<file path=xl/externalLinks/externalLink13.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분석mast"/>
      <sheetName val="구동"/>
      <sheetName val="기안"/>
      <sheetName val="팀별종합"/>
      <sheetName val="분석"/>
      <sheetName val="UPG"/>
      <sheetName val="그룹별MAST"/>
      <sheetName val="Sheet3"/>
      <sheetName val="차액"/>
      <sheetName val="그룹별MAST (2)"/>
      <sheetName val="팀분석"/>
      <sheetName val="무빙"/>
      <sheetName val="의장"/>
      <sheetName val="본사"/>
      <sheetName val="고무"/>
      <sheetName val="무븙"/>
      <sheetName val="ML"/>
      <sheetName val="원단위"/>
      <sheetName val="PRESS DATA"/>
      <sheetName val="전산down0322_14시현재"/>
      <sheetName val="전국업체"/>
      <sheetName val="PS일계획"/>
      <sheetName val="신규DEP"/>
      <sheetName val="94B"/>
      <sheetName val="Sheet5"/>
      <sheetName val="Sheet6 (3)"/>
      <sheetName val="그룹별MAST_(2)"/>
      <sheetName val="PRESS_DATA"/>
      <sheetName val="HP1AMLIST"/>
      <sheetName val="완성차 미수금"/>
      <sheetName val="DATE"/>
      <sheetName val="02-2W"/>
      <sheetName val="계산DATA입력"/>
      <sheetName val="계산정보"/>
      <sheetName val="NECK C_T"/>
      <sheetName val="재료비"/>
      <sheetName val="PRESS경비"/>
      <sheetName val="장적산출"/>
      <sheetName val="노무비"/>
      <sheetName val="계열사현황종합"/>
      <sheetName val="내수1.8GL"/>
      <sheetName val="LXLIST1"/>
      <sheetName val="#REF"/>
      <sheetName val="W-현원가"/>
      <sheetName val="Macro1"/>
      <sheetName val="BAL(이력관리)"/>
      <sheetName val="R&amp;D"/>
      <sheetName val="GRACE"/>
    </sheetNames>
    <sheetDataSet>
      <sheetData sheetId="0" refreshError="1"/>
      <sheetData sheetId="1" refreshError="1"/>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 sheetId="20" refreshError="1"/>
      <sheetData sheetId="21" refreshError="1"/>
      <sheetData sheetId="22" refreshError="1"/>
      <sheetData sheetId="23" refreshError="1"/>
      <sheetData sheetId="24" refreshError="1"/>
      <sheetData sheetId="25" refreshError="1"/>
      <sheetData sheetId="26" refreshError="1"/>
      <sheetData sheetId="27" refreshError="1"/>
      <sheetData sheetId="28" refreshError="1"/>
      <sheetData sheetId="29" refreshError="1"/>
      <sheetData sheetId="30" refreshError="1"/>
      <sheetData sheetId="31" refreshError="1"/>
      <sheetData sheetId="32" refreshError="1"/>
      <sheetData sheetId="33" refreshError="1"/>
      <sheetData sheetId="34" refreshError="1"/>
      <sheetData sheetId="35" refreshError="1"/>
      <sheetData sheetId="36" refreshError="1"/>
      <sheetData sheetId="37" refreshError="1"/>
      <sheetData sheetId="38" refreshError="1"/>
      <sheetData sheetId="39" refreshError="1"/>
      <sheetData sheetId="40" refreshError="1"/>
      <sheetData sheetId="41" refreshError="1"/>
      <sheetData sheetId="42" refreshError="1"/>
      <sheetData sheetId="43" refreshError="1"/>
      <sheetData sheetId="44" refreshError="1"/>
      <sheetData sheetId="45" refreshError="1"/>
      <sheetData sheetId="46" refreshError="1"/>
      <sheetData sheetId="47" refreshError="1"/>
    </sheetDataSet>
  </externalBook>
</externalLink>
</file>

<file path=xl/externalLinks/externalLink14.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VXXX"/>
      <sheetName val="가동비(승용)"/>
      <sheetName val="PRESS공수(승용)"/>
      <sheetName val="PRESS공수(상용)"/>
      <sheetName val="DATA"/>
      <sheetName val="효율계획(당월)"/>
      <sheetName val="전체실적"/>
      <sheetName val="작성양식"/>
      <sheetName val="분석mast"/>
      <sheetName val="외주현황.wq1"/>
      <sheetName val="원단위 1계 2계"/>
      <sheetName val="T진도"/>
      <sheetName val="우스끼"/>
      <sheetName val="X3"/>
      <sheetName val="프레스계산"/>
      <sheetName val="PRESS원가표준(1)"/>
      <sheetName val="PRESS원가표준(2)"/>
    </sheetNames>
    <sheetDataSet>
      <sheetData sheetId="0" refreshError="1"/>
      <sheetData sheetId="1"/>
      <sheetData sheetId="2"/>
      <sheetData sheetId="3"/>
      <sheetData sheetId="4"/>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Set>
  </externalBook>
</externalLink>
</file>

<file path=xl/externalLinks/externalLink15.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OPT손익 내수"/>
      <sheetName val="OPT손익 수출"/>
      <sheetName val="표지"/>
      <sheetName val="LZ RR BUSH"/>
      <sheetName val="1.개선이력"/>
      <sheetName val="2-1.현상"/>
      <sheetName val="RO분석"/>
      <sheetName val="내수1.8GL"/>
      <sheetName val="ppcarpet"/>
      <sheetName val="T진도"/>
      <sheetName val="Tiburon"/>
      <sheetName val="Sheet1"/>
      <sheetName val="BAL(이력관리)"/>
      <sheetName val="신고서.전"/>
      <sheetName val="존4"/>
      <sheetName val="분석mast"/>
      <sheetName val="품의서"/>
      <sheetName val="#REF"/>
      <sheetName val="2차-PROTO-(1)"/>
      <sheetName val="Book1"/>
      <sheetName val="원단위 1계 2계"/>
      <sheetName val="A000"/>
      <sheetName val="INDIA-ML"/>
      <sheetName val="2.대외공문"/>
      <sheetName val="검사성적서(갑)"/>
      <sheetName val="Sheet5"/>
      <sheetName val="Sheet6 (3)"/>
      <sheetName val="전체현황"/>
      <sheetName val="인원부하"/>
      <sheetName val="정산내역"/>
      <sheetName val="직원신상"/>
      <sheetName val="계산정보"/>
      <sheetName val="CAUDIT"/>
      <sheetName val="64164"/>
      <sheetName val="해외생산"/>
      <sheetName val="94B"/>
      <sheetName val="입력laser"/>
      <sheetName val="견적LIST"/>
      <sheetName val="매도안"/>
      <sheetName val="to Carlyle 0825"/>
      <sheetName val="major"/>
      <sheetName val="ss"/>
      <sheetName val="CVT산정"/>
      <sheetName val="0 절삭조건"/>
      <sheetName val="기안"/>
      <sheetName val="내구품질향상1"/>
      <sheetName val="Flags"/>
      <sheetName val="Tables"/>
      <sheetName val="Sales_1"/>
      <sheetName val="실적(Q11)"/>
      <sheetName val="예산(Q11)"/>
      <sheetName val="PAKAGE4362"/>
      <sheetName val="Cost Rate"/>
      <sheetName val="Process Rate"/>
      <sheetName val="PC%계산"/>
      <sheetName val="CODE"/>
      <sheetName val="공문"/>
      <sheetName val="FO원단위"/>
      <sheetName val="ORIGIN"/>
      <sheetName val="Tbom-tot"/>
      <sheetName val="투자-국내2"/>
      <sheetName val="DH BS 03"/>
      <sheetName val="A-A"/>
      <sheetName val="차수"/>
      <sheetName val="완성차 미수금"/>
      <sheetName val="CLM-MP"/>
      <sheetName val="주행"/>
      <sheetName val="일반"/>
      <sheetName val="Definitions"/>
      <sheetName val="DATA"/>
      <sheetName val="세부"/>
      <sheetName val="제조부문배부"/>
      <sheetName val="회수1"/>
      <sheetName val="입력lacer"/>
      <sheetName val="지사"/>
      <sheetName val="선반OPT"/>
      <sheetName val="MX628EX"/>
      <sheetName val="OPT손익_내수"/>
      <sheetName val="OPT손익_수출"/>
      <sheetName val="LZ_RR_BUSH"/>
      <sheetName val="1_개선이력"/>
      <sheetName val="2-1_현상"/>
      <sheetName val="내수1_8GL"/>
      <sheetName val="원단위_1계_2계"/>
      <sheetName val="신고서_전"/>
      <sheetName val="2_대외공문"/>
      <sheetName val="0_절삭조건"/>
      <sheetName val="Sheet6_(3)"/>
      <sheetName val="to_Carlyle_0825"/>
      <sheetName val="X-3 ENG"/>
      <sheetName val="반제품"/>
      <sheetName val="Dbase"/>
      <sheetName val="Tabelle1"/>
      <sheetName val="작성양식"/>
      <sheetName val="ITB COST"/>
      <sheetName val="HP1AMLIST"/>
      <sheetName val="상용"/>
      <sheetName val="Income Statement"/>
      <sheetName val="A-DRYER 반제품"/>
      <sheetName val="뒤차축소"/>
      <sheetName val=" 승용 SUBLIST"/>
      <sheetName val="인적사항"/>
      <sheetName val="비교원RD-S"/>
      <sheetName val="최신"/>
      <sheetName val="DATE"/>
      <sheetName val="종목코드"/>
      <sheetName val="SALE&amp;COST"/>
      <sheetName val="FromOverTheWorld"/>
      <sheetName val="원단위"/>
      <sheetName val="Cost_Rate"/>
      <sheetName val="Process_Rate"/>
      <sheetName val="완성차_미수금"/>
      <sheetName val="Income_Statement"/>
      <sheetName val="DH_BS_03"/>
      <sheetName val="009외주"/>
      <sheetName val="조립품DB"/>
      <sheetName val="효율계획(당월)"/>
      <sheetName val="전체실적"/>
      <sheetName val="3월"/>
      <sheetName val="2000"/>
      <sheetName val="HCCE01"/>
      <sheetName val="99경비"/>
      <sheetName val="5차-폭"/>
      <sheetName val="COMP검사"/>
      <sheetName val="총괄표"/>
      <sheetName val="품의양"/>
      <sheetName val="gvl"/>
      <sheetName val="4-m sheets"/>
      <sheetName val="Ramp-up"/>
      <sheetName val="Summary"/>
      <sheetName val="97계획(96.11"/>
      <sheetName val="차종MH"/>
      <sheetName val="설비사양서B-1"/>
      <sheetName val="Tabelle"/>
      <sheetName val="INPUT"/>
      <sheetName val="ReportSetting"/>
      <sheetName val="rating"/>
      <sheetName val="FO-BO-ER"/>
      <sheetName val="PCODE"/>
      <sheetName val="PARTLIST"/>
      <sheetName val="구동"/>
      <sheetName val="ML"/>
      <sheetName val="96"/>
      <sheetName val="계산 DATA 입력"/>
      <sheetName val="상세 계산 내역"/>
      <sheetName val="손익"/>
      <sheetName val="내역"/>
      <sheetName val="대외공문"/>
      <sheetName val="중간손익계산서"/>
      <sheetName val="중간대차대조표"/>
      <sheetName val="Macro1"/>
      <sheetName val="GB-IC Villingen GG"/>
      <sheetName val="TOTAL"/>
      <sheetName val="주소(한문)"/>
      <sheetName val="MSA_Gage R&amp;R_Len"/>
      <sheetName val="01_SW"/>
      <sheetName val="CR CODE"/>
      <sheetName val="부서CODE"/>
      <sheetName val="THEME CODE"/>
      <sheetName val="문서처리전"/>
      <sheetName val="소유주(원)"/>
      <sheetName val="125PIECE"/>
      <sheetName val="ITB_COST"/>
      <sheetName val="_승용_SUBLIST"/>
      <sheetName val="CHO"/>
      <sheetName val="EM"/>
      <sheetName val="SOL"/>
      <sheetName val="PRB"/>
      <sheetName val="SEN"/>
      <sheetName val="금형품"/>
      <sheetName val="삼광용제품별계획"/>
      <sheetName val="픽스04년기초"/>
      <sheetName val="Sheet"/>
      <sheetName val="자가2급"/>
      <sheetName val="BRAKE"/>
      <sheetName val="변압94"/>
      <sheetName val="공통비"/>
      <sheetName val="비교표"/>
      <sheetName val="PRESS DATA"/>
      <sheetName val="PRESS_DATA"/>
      <sheetName val=" SD-A228DF(유리+실크) "/>
      <sheetName val="재질단가"/>
      <sheetName val="전장품(관리용)"/>
      <sheetName val="신규DEP"/>
      <sheetName val="★외출12"/>
      <sheetName val="손익계산서"/>
      <sheetName val="OPT손익_내수1"/>
      <sheetName val="OPT손익_수출1"/>
      <sheetName val="LZ_RR_BUSH1"/>
      <sheetName val="1_개선이력1"/>
      <sheetName val="2-1_현상1"/>
      <sheetName val="내수1_8GL1"/>
      <sheetName val="원단위_1계_2계1"/>
      <sheetName val="신고서_전1"/>
      <sheetName val="2_대외공문1"/>
      <sheetName val="Sheet6_(3)1"/>
      <sheetName val="0_절삭조건1"/>
      <sheetName val="to_Carlyle_08251"/>
      <sheetName val="Cost_Rate1"/>
      <sheetName val="Process_Rate1"/>
      <sheetName val="완성차_미수금1"/>
      <sheetName val="DH_BS_031"/>
      <sheetName val="Income_Statement1"/>
      <sheetName val="X-3_ENG"/>
      <sheetName val="A-DRYER_반제품"/>
      <sheetName val="97계획(96_11"/>
      <sheetName val="K1"/>
      <sheetName val="차체"/>
      <sheetName val="검토사항"/>
      <sheetName val="report_20"/>
      <sheetName val="camera_30"/>
      <sheetName val="Cost Reduction Programs"/>
      <sheetName val="ITEM"/>
      <sheetName val="미결업무"/>
      <sheetName val="OPT손익_내수2"/>
      <sheetName val="OPT손익_수출2"/>
      <sheetName val="LZ_RR_BUSH2"/>
      <sheetName val="1_개선이력2"/>
      <sheetName val="2-1_현상2"/>
      <sheetName val="내수1_8GL2"/>
      <sheetName val="원단위_1계_2계2"/>
      <sheetName val="신고서_전2"/>
      <sheetName val="2_대외공문2"/>
      <sheetName val="Sheet6_(3)2"/>
      <sheetName val="0_절삭조건2"/>
      <sheetName val="to_Carlyle_08252"/>
      <sheetName val="Cost_Rate2"/>
      <sheetName val="Process_Rate2"/>
      <sheetName val="완성차_미수금2"/>
      <sheetName val="DH_BS_032"/>
      <sheetName val="Income_Statement2"/>
      <sheetName val="ITB_COST1"/>
      <sheetName val="_승용_SUBLIST1"/>
      <sheetName val="X-3_ENG1"/>
      <sheetName val="A-DRYER_반제품1"/>
      <sheetName val="97계획(96_111"/>
      <sheetName val="4-m_sheets"/>
      <sheetName val="년종합"/>
      <sheetName val="10월 현황"/>
      <sheetName val="11월현황"/>
      <sheetName val="종합현황"/>
      <sheetName val="종합"/>
      <sheetName val="수리결과"/>
      <sheetName val="1안계수값"/>
      <sheetName val="승용인상율"/>
      <sheetName val="승용"/>
      <sheetName val="CNV"/>
      <sheetName val="RV"/>
      <sheetName val="소상"/>
      <sheetName val="Sheet6"/>
      <sheetName val="????"/>
      <sheetName val="____"/>
      <sheetName val="03추정680"/>
      <sheetName val="03년"/>
      <sheetName val="04년상"/>
      <sheetName val="04년하"/>
      <sheetName val="04년"/>
      <sheetName val="04년 bep"/>
      <sheetName val="05년 추정 (인건비95%)"/>
      <sheetName val="05년"/>
      <sheetName val="05(2)년"/>
      <sheetName val="06년"/>
      <sheetName val="07년"/>
      <sheetName val="08년"/>
      <sheetName val="09년"/>
      <sheetName val="10년"/>
      <sheetName val="11년"/>
      <sheetName val="12년"/>
      <sheetName val="13년"/>
      <sheetName val="Sheet2"/>
      <sheetName val="투자비"/>
      <sheetName val="외주현황.wq1"/>
      <sheetName val="항목(1)"/>
      <sheetName val="TCA"/>
      <sheetName val="1월"/>
      <sheetName val="공식방문지"/>
      <sheetName val="H4A11"/>
      <sheetName val="p2-1"/>
      <sheetName val="HISYEARSALE"/>
      <sheetName val="¼ö¸®°á°ú"/>
      <sheetName val="업무계획1"/>
      <sheetName val="xxxxxx"/>
      <sheetName val="계실5-1"/>
      <sheetName val="MIJIBI"/>
      <sheetName val="단가"/>
      <sheetName val="지점장"/>
      <sheetName val="10월_현황"/>
      <sheetName val="04년_bep"/>
      <sheetName val="05년_추정_(인건비95%)"/>
      <sheetName val="외주현황_wq1"/>
      <sheetName val="10월_현황1"/>
      <sheetName val="04년_bep1"/>
      <sheetName val="05년_추정_(인건비95%)1"/>
      <sheetName val="외주현황_wq11"/>
      <sheetName val="96수출"/>
      <sheetName val="계정"/>
      <sheetName val="울산시산표"/>
      <sheetName val="JUM"/>
      <sheetName val="전부인쇄"/>
      <sheetName val="TABLE DB"/>
      <sheetName val="쌍용 data base"/>
      <sheetName val="3"/>
      <sheetName val="수입"/>
      <sheetName val="소상 &quot;1&quot;"/>
      <sheetName val="(절대삭제금지)"/>
      <sheetName val="인원01"/>
      <sheetName val="노무비"/>
      <sheetName val="내역서(총)"/>
      <sheetName val="5사남"/>
      <sheetName val="0000"/>
      <sheetName val="인사자료총집계"/>
      <sheetName val="남양시작동010313100%"/>
      <sheetName val="N賃率-職"/>
      <sheetName val="차액보증"/>
      <sheetName val="6호기"/>
      <sheetName val="소개"/>
      <sheetName val="간이연락"/>
      <sheetName val="차량별점검"/>
      <sheetName val="해외"/>
      <sheetName val="95하U$가격"/>
      <sheetName val="요율"/>
      <sheetName val="자재대"/>
      <sheetName val="TIE-IN"/>
      <sheetName val="PI"/>
      <sheetName val="Baby일위대가"/>
      <sheetName val="대비"/>
      <sheetName val="제안서"/>
      <sheetName val="행정표준(1)"/>
      <sheetName val="행정표준(2)"/>
      <sheetName val="집계표"/>
      <sheetName val="기안지"/>
      <sheetName val="자체실적1Q"/>
      <sheetName val="영업소실적"/>
      <sheetName val="15"/>
      <sheetName val="DAT(목표)"/>
      <sheetName val="DATA SHEET(절대삭제 금지)"/>
      <sheetName val="자판실행"/>
      <sheetName val="금액내역서"/>
      <sheetName val="2-본사입찰"/>
      <sheetName val="정산시행내역서"/>
      <sheetName val="TEST1"/>
      <sheetName val="현장관리비데이타"/>
      <sheetName val="업무분장"/>
      <sheetName val="wall"/>
      <sheetName val="Front"/>
      <sheetName val="관람석제출"/>
      <sheetName val="FUSE_MCB"/>
      <sheetName val="프랜트면허"/>
      <sheetName val="토목주소"/>
      <sheetName val="45,46"/>
      <sheetName val="단가표"/>
      <sheetName val="총괄갑 "/>
      <sheetName val="토공사(흙막이)"/>
      <sheetName val="관리,공감"/>
      <sheetName val="내역서"/>
      <sheetName val="토공(우물통,기타) "/>
      <sheetName val="을-ATYPE"/>
      <sheetName val="Sheet1 (2)"/>
      <sheetName val="CAL"/>
      <sheetName val="간접경상비"/>
      <sheetName val="노무비단가"/>
      <sheetName val="은행"/>
      <sheetName val="직노"/>
      <sheetName val="설계내역서"/>
      <sheetName val="일위대가표"/>
      <sheetName val="대공종"/>
      <sheetName val="인원자료"/>
      <sheetName val="산5-7"/>
      <sheetName val="플랜트 설치"/>
      <sheetName val="MC&amp;다변화"/>
      <sheetName val="운영"/>
      <sheetName val="DWPM"/>
      <sheetName val="캐완일정표 "/>
      <sheetName val="득점현황"/>
      <sheetName val="찍기"/>
      <sheetName val="03"/>
      <sheetName val="분석"/>
      <sheetName val="현금경비중역"/>
      <sheetName val="항목"/>
      <sheetName val="10월_현황2"/>
      <sheetName val="04년_bep2"/>
      <sheetName val="05년_추정_(인건비95%)2"/>
      <sheetName val="외주현황_wq12"/>
      <sheetName val="10월_현황3"/>
      <sheetName val="04년_bep3"/>
      <sheetName val="05년_추정_(인건비95%)3"/>
      <sheetName val="외주현황_wq13"/>
      <sheetName val="石油類"/>
      <sheetName val="day"/>
      <sheetName val="S50 "/>
      <sheetName val="카메라"/>
      <sheetName val="내역대비표(코크스)"/>
      <sheetName val="C.배수관공"/>
      <sheetName val="T기성9605"/>
      <sheetName val="F4-F7"/>
      <sheetName val="노임"/>
      <sheetName val="5.경상직원"/>
      <sheetName val="도급견적가"/>
      <sheetName val="5"/>
      <sheetName val="남양시작동자105노65기1.3화1.2"/>
      <sheetName val="CTEMCOST"/>
      <sheetName val="주식"/>
      <sheetName val="평가결과"/>
      <sheetName val="Masterdata"/>
      <sheetName val="Database_OrderBook"/>
      <sheetName val="Database_Vehicle"/>
      <sheetName val="3.일반사상"/>
      <sheetName val="항목 (2)"/>
      <sheetName val=""/>
      <sheetName val="Segments"/>
      <sheetName val="1.변경범위"/>
      <sheetName val="하자DB"/>
      <sheetName val="bayplan"/>
      <sheetName val="재공품기초자료"/>
      <sheetName val="대차"/>
      <sheetName val="과제"/>
      <sheetName val="10"/>
      <sheetName val="90"/>
      <sheetName val="40"/>
      <sheetName val="50"/>
      <sheetName val="60"/>
      <sheetName val="70"/>
      <sheetName val="camera_10"/>
      <sheetName val="126.255"/>
      <sheetName val="교육계획"/>
      <sheetName val="Übersicht"/>
      <sheetName val="노무"/>
      <sheetName val="원가"/>
      <sheetName val="재료"/>
      <sheetName val="원가분석"/>
      <sheetName val="IP標時xls"/>
      <sheetName val="After Sales Supplier #'s"/>
      <sheetName val="Prm"/>
      <sheetName val="表紙"/>
      <sheetName val="日程"/>
      <sheetName val="進捗"/>
      <sheetName val="印刷"/>
      <sheetName val="M1"/>
      <sheetName val="ﾃﾞ-ﾀ"/>
      <sheetName val="Sheet13"/>
      <sheetName val="CsvFile"/>
      <sheetName val="수식창"/>
      <sheetName val="T2"/>
      <sheetName val="Data input"/>
      <sheetName val="План пр-ва"/>
      <sheetName val="табл чувств"/>
      <sheetName val="План продаж"/>
      <sheetName val="PUMP"/>
      <sheetName val="PPK"/>
      <sheetName val="KMT물량"/>
      <sheetName val="二.POSITION.XLS"/>
      <sheetName val="품목지번정리"/>
      <sheetName val="LJM"/>
      <sheetName val="97REJ"/>
      <sheetName val="GB-IC_Villingen_GG"/>
      <sheetName val="MSA_Gage_R&amp;R_Len"/>
      <sheetName val="계산_DATA_입력"/>
      <sheetName val="상세_계산_내역"/>
      <sheetName val="CR_CODE"/>
      <sheetName val="THEME_CODE"/>
      <sheetName val="PRESS_DATA1"/>
      <sheetName val="_SD-A228DF(유리+실크)_"/>
      <sheetName val="개발원가 종합"/>
      <sheetName val="FOB현황"/>
      <sheetName val="LL"/>
      <sheetName val="Total Machine Cost"/>
      <sheetName val="Selections"/>
      <sheetName val="콤보박스와 리스트박스의 연결"/>
      <sheetName val="모델견적"/>
      <sheetName val="FLYLEAF PLANNING"/>
      <sheetName val="동아합의"/>
      <sheetName val="품-(주)코①"/>
      <sheetName val="2B1U-F-4"/>
      <sheetName val="세부(종합)"/>
      <sheetName val="COND"/>
      <sheetName val="CF2"/>
      <sheetName val="CF4"/>
      <sheetName val="CF5"/>
      <sheetName val="CF7"/>
      <sheetName val="CF8"/>
      <sheetName val="GF3"/>
      <sheetName val="128M"/>
      <sheetName val="16EDO"/>
      <sheetName val="16SD"/>
      <sheetName val="16WB"/>
      <sheetName val="256M"/>
      <sheetName val="4M"/>
      <sheetName val="64EDO"/>
      <sheetName val="64SD"/>
      <sheetName val="DRD"/>
      <sheetName val="SRAM"/>
      <sheetName val="PAKAGE4v±"/>
      <sheetName val="국산화"/>
      <sheetName val="INDEX"/>
      <sheetName val="(업체)Cover"/>
      <sheetName val="GRACE"/>
      <sheetName val="RD제품개발투자비(매가)"/>
      <sheetName val="Business Plan"/>
      <sheetName val="●목차"/>
      <sheetName val="●현황"/>
      <sheetName val="재정_FB완료"/>
      <sheetName val="박두익"/>
      <sheetName val="손익분석"/>
      <sheetName val="2-2.매출분석"/>
      <sheetName val="사출"/>
      <sheetName val="(노무-경비)"/>
      <sheetName val="BAL.(TTL)"/>
      <sheetName val="Chart Data"/>
      <sheetName val="Roll DATA"/>
      <sheetName val="Roll_DATA"/>
      <sheetName val="Chart_Data"/>
      <sheetName val="Roll_DATA1"/>
      <sheetName val="Chart_Data1"/>
      <sheetName val="Roll_DATA2"/>
      <sheetName val="Chart_Data2"/>
      <sheetName val="OPT손익_내수3"/>
      <sheetName val="OPT손익_수출3"/>
      <sheetName val="LZ_RR_BUSH3"/>
      <sheetName val="1_개선이력3"/>
      <sheetName val="2-1_현상3"/>
      <sheetName val="내수1_8GL3"/>
      <sheetName val="신고서_전3"/>
      <sheetName val="원단위_1계_2계3"/>
      <sheetName val="2_대외공문3"/>
      <sheetName val="Sheet6_(3)3"/>
      <sheetName val="0_절삭조건3"/>
      <sheetName val="to_Carlyle_08253"/>
      <sheetName val="Cost_Rate3"/>
      <sheetName val="Process_Rate3"/>
      <sheetName val="Chart_Data3"/>
      <sheetName val="Roll_DATA3"/>
      <sheetName val="OPT손익_내수4"/>
      <sheetName val="OPT손익_수출4"/>
      <sheetName val="LZ_RR_BUSH4"/>
      <sheetName val="1_개선이력4"/>
      <sheetName val="2-1_현상4"/>
      <sheetName val="내수1_8GL4"/>
      <sheetName val="신고서_전4"/>
      <sheetName val="원단위_1계_2계4"/>
      <sheetName val="2_대외공문4"/>
      <sheetName val="Sheet6_(3)4"/>
      <sheetName val="0_절삭조건4"/>
      <sheetName val="to_Carlyle_08254"/>
      <sheetName val="Cost_Rate4"/>
      <sheetName val="Process_Rate4"/>
      <sheetName val="Chart_Data4"/>
      <sheetName val="Roll_DATA4"/>
      <sheetName val="OPT손익_내수5"/>
      <sheetName val="OPT손익_수출5"/>
      <sheetName val="LZ_RR_BUSH5"/>
      <sheetName val="1_개선이력5"/>
      <sheetName val="2-1_현상5"/>
      <sheetName val="내수1_8GL5"/>
      <sheetName val="신고서_전5"/>
      <sheetName val="원단위_1계_2계5"/>
      <sheetName val="2_대외공문5"/>
      <sheetName val="Sheet6_(3)5"/>
      <sheetName val="0_절삭조건5"/>
      <sheetName val="to_Carlyle_08255"/>
      <sheetName val="Cost_Rate5"/>
      <sheetName val="Process_Rate5"/>
      <sheetName val="Roll_DATA5"/>
      <sheetName val="Chart_Data5"/>
      <sheetName val="OPT손익_내수6"/>
      <sheetName val="OPT손익_수출6"/>
      <sheetName val="LZ_RR_BUSH6"/>
      <sheetName val="1_개선이력6"/>
      <sheetName val="2-1_현상6"/>
      <sheetName val="내수1_8GL6"/>
      <sheetName val="신고서_전6"/>
      <sheetName val="원단위_1계_2계6"/>
      <sheetName val="2_대외공문6"/>
      <sheetName val="Sheet6_(3)6"/>
      <sheetName val="0_절삭조건6"/>
      <sheetName val="to_Carlyle_08256"/>
      <sheetName val="Cost_Rate6"/>
      <sheetName val="Process_Rate6"/>
      <sheetName val="Chart_Data6"/>
      <sheetName val="Roll_DATA6"/>
      <sheetName val="OPT손익_내수7"/>
      <sheetName val="OPT손익_수출7"/>
      <sheetName val="LZ_RR_BUSH7"/>
      <sheetName val="1_개선이력7"/>
      <sheetName val="2-1_현상7"/>
      <sheetName val="내수1_8GL7"/>
      <sheetName val="신고서_전7"/>
      <sheetName val="원단위_1계_2계7"/>
      <sheetName val="2_대외공문7"/>
      <sheetName val="Sheet6_(3)7"/>
      <sheetName val="0_절삭조건7"/>
      <sheetName val="to_Carlyle_08257"/>
      <sheetName val="Cost_Rate7"/>
      <sheetName val="Process_Rate7"/>
      <sheetName val="Roll_DATA7"/>
      <sheetName val="Chart_Data7"/>
      <sheetName val="OPT손익_내수8"/>
      <sheetName val="OPT손익_수출8"/>
      <sheetName val="LZ_RR_BUSH8"/>
      <sheetName val="1_개선이력8"/>
      <sheetName val="2-1_현상8"/>
      <sheetName val="내수1_8GL8"/>
      <sheetName val="신고서_전8"/>
      <sheetName val="원단위_1계_2계8"/>
      <sheetName val="2_대외공문8"/>
      <sheetName val="완성차"/>
      <sheetName val="차종별장판"/>
      <sheetName val="CAPA"/>
      <sheetName val="SEMI"/>
      <sheetName val="M1master"/>
      <sheetName val="Formula"/>
      <sheetName val="협력사 일반현황"/>
      <sheetName val="전체LIST원본"/>
      <sheetName val="금형991202"/>
      <sheetName val="2월"/>
      <sheetName val="협조전"/>
      <sheetName val="RDLEVLST"/>
      <sheetName val="출력값-변경필요"/>
      <sheetName val="20070319 공조제어_배포"/>
      <sheetName val="Material Expense Rate"/>
      <sheetName val="4-m_sheets1"/>
      <sheetName val="FLYLEAF_PLANNING"/>
      <sheetName val="협력사_일반현황"/>
      <sheetName val="_승용_SUBLIST2"/>
      <sheetName val="ITB_COST2"/>
      <sheetName val="A-DRYER_반제품2"/>
      <sheetName val="X-3_ENG2"/>
      <sheetName val="4-m_sheets2"/>
      <sheetName val="1차"/>
      <sheetName val="PRESS원가표준(1)"/>
      <sheetName val="PRESS원가표준(2)"/>
      <sheetName val="PROJ"/>
      <sheetName val="모델표준"/>
      <sheetName val="Coating"/>
      <sheetName val="대차대조표"/>
      <sheetName val="폐토수익화 "/>
      <sheetName val="1995년 섹터별 매출"/>
      <sheetName val="분석적검토(대차)"/>
      <sheetName val="의장"/>
      <sheetName val="3사분기"/>
      <sheetName val="YOEMAGUM"/>
      <sheetName val="95WBS"/>
      <sheetName val="원데이타(1)"/>
      <sheetName val="여담"/>
      <sheetName val="99년(원본) "/>
      <sheetName val="주경기-오배수"/>
      <sheetName val="ASSY(67121)"/>
      <sheetName val="단품계산서(67144)"/>
      <sheetName val="TABCOVER"/>
      <sheetName val="CFLOW"/>
      <sheetName val="2-1"/>
      <sheetName val="Sheet6_(3)8"/>
      <sheetName val="0_절삭조건8"/>
      <sheetName val="to_Carlyle_08258"/>
      <sheetName val="Cost_Rate8"/>
      <sheetName val="Process_Rate8"/>
      <sheetName val="Roll_DATA8"/>
      <sheetName val="Chart_Data8"/>
      <sheetName val="OPT손익_내수9"/>
      <sheetName val="OPT손익_수출9"/>
      <sheetName val="LZ_RR_BUSH9"/>
      <sheetName val="1_개선이력9"/>
      <sheetName val="2-1_현상9"/>
      <sheetName val="내수1_8GL9"/>
      <sheetName val="신고서_전9"/>
      <sheetName val="원단위_1계_2계9"/>
      <sheetName val="2_대외공문9"/>
      <sheetName val="Sheet6_(3)9"/>
      <sheetName val="0_절삭조건9"/>
      <sheetName val="to_Carlyle_08259"/>
      <sheetName val="Cost_Rate9"/>
      <sheetName val="Process_Rate9"/>
      <sheetName val="Roll_DATA9"/>
      <sheetName val="Chart_Data9"/>
      <sheetName val="OPT손익_내수10"/>
      <sheetName val="OPT손익_수출10"/>
      <sheetName val="LZ_RR_BUSH10"/>
      <sheetName val="1_개선이력10"/>
      <sheetName val="2-1_현상10"/>
      <sheetName val="내수1_8GL10"/>
      <sheetName val="신고서_전10"/>
      <sheetName val="원단위_1계_2계10"/>
      <sheetName val="2_대외공문10"/>
      <sheetName val="Sheet6_(3)10"/>
      <sheetName val="0_절삭조건10"/>
      <sheetName val="to_Carlyle_082510"/>
      <sheetName val="Cost_Rate10"/>
      <sheetName val="Process_Rate10"/>
      <sheetName val="Roll_DATA10"/>
      <sheetName val="Chart_Data10"/>
      <sheetName val="OPT손익_내수11"/>
      <sheetName val="OPT손익_수출11"/>
      <sheetName val="LZ_RR_BUSH11"/>
      <sheetName val="1_개선이력11"/>
      <sheetName val="2-1_현상11"/>
      <sheetName val="내수1_8GL11"/>
      <sheetName val="신고서_전11"/>
      <sheetName val="원단위_1계_2계11"/>
      <sheetName val="2_대외공문11"/>
      <sheetName val="Sheet6_(3)11"/>
      <sheetName val="0_절삭조건11"/>
      <sheetName val="to_Carlyle_082511"/>
      <sheetName val="Cost_Rate11"/>
      <sheetName val="Process_Rate11"/>
      <sheetName val="Roll_DATA11"/>
      <sheetName val="Chart_Data11"/>
      <sheetName val="Base Info"/>
      <sheetName val="GM Master"/>
      <sheetName val="세목별"/>
      <sheetName val="전략"/>
      <sheetName val="_부자재"/>
      <sheetName val="TEAM하반기 계획 (2)"/>
      <sheetName val="CTX 400"/>
      <sheetName val="코드"/>
      <sheetName val="050218"/>
      <sheetName val="협력업체현황서"/>
      <sheetName val="pre-anal손익계산서"/>
      <sheetName val="pre-anal대차대조표"/>
      <sheetName val="월 Capa"/>
      <sheetName val="VE MAPAT#1"/>
      <sheetName val="조립비(VIL SO)"/>
      <sheetName val="TABLE"/>
      <sheetName val="COM"/>
      <sheetName val="HK-I"/>
      <sheetName val="INT-I"/>
      <sheetName val="RSCH"/>
      <sheetName val="TR"/>
      <sheetName val="EF투자비"/>
      <sheetName val="재고현황"/>
      <sheetName val="첨부#1(SRC)"/>
      <sheetName val="5월16(처)"/>
      <sheetName val="Soha_d"/>
      <sheetName val="CF갑지"/>
      <sheetName val="95BS"/>
      <sheetName val="계산DATA입력"/>
      <sheetName val="●MC계"/>
      <sheetName val="CRITERIA1"/>
      <sheetName val="Rate data"/>
      <sheetName val="원단위쑟ꦼ岺⻔砀氀"/>
      <sheetName val="購入部品LT短縮(TSW)"/>
      <sheetName val="ﾏｽﾀｰｺｰﾄﾞ"/>
      <sheetName val="pmList_RegDL"/>
      <sheetName val="LEVEL3"/>
      <sheetName val="Base Table"/>
      <sheetName val="CPk원본"/>
      <sheetName val="2. Definitions"/>
      <sheetName val="712"/>
      <sheetName val="P.O (LOCAL)"/>
      <sheetName val="풍량상한치 제한 data"/>
      <sheetName val="Machine Rates"/>
      <sheetName val="BOM Tables"/>
      <sheetName val="Labor Data"/>
      <sheetName val="Machine Data"/>
      <sheetName val="현금및현금등가물"/>
      <sheetName val="Financials"/>
      <sheetName val="Currency Conversion"/>
      <sheetName val="Input Data"/>
      <sheetName val="Base_Data"/>
      <sheetName val="Financials ECU"/>
      <sheetName val="InfoComm_Sheet"/>
      <sheetName val="231296-102 LFA ACU (SAP) Gate4"/>
      <sheetName val="Gen_7p2"/>
      <sheetName val="231296-106 LFA DISCRETE SAP BOM"/>
      <sheetName val="TRWItalyEPL"/>
      <sheetName val="계열사현황종합"/>
      <sheetName val="二_POSITION_XLS"/>
      <sheetName val="개발원가_종합"/>
      <sheetName val="PRESS_DATA2"/>
      <sheetName val="Business_Plan"/>
      <sheetName val="126_255"/>
      <sheetName val="2-2_매출분석"/>
      <sheetName val="Data_input"/>
      <sheetName val="План_пр-ва"/>
      <sheetName val="табл_чувств"/>
      <sheetName val="План_продаж"/>
      <sheetName val="Cost_Reduction_Programs"/>
      <sheetName val="BAL_(TTL)"/>
      <sheetName val="After_Sales_Supplier_#'s"/>
      <sheetName val="VE_MAPAT#1"/>
      <sheetName val="bom"/>
      <sheetName val="NB"/>
      <sheetName val="嫘!"/>
      <sheetName val="CTX_400"/>
      <sheetName val="DH_BS_033"/>
      <sheetName val="완성차_미수금3"/>
      <sheetName val="Income_Statement3"/>
      <sheetName val="97계획(96_112"/>
      <sheetName val="CR_CODE1"/>
      <sheetName val="THEME_CODE1"/>
      <sheetName val="126_2551"/>
      <sheetName val="계산_DATA_입력1"/>
      <sheetName val="상세_계산_내역1"/>
      <sheetName val="CTX_4001"/>
      <sheetName val="GB-IC_Villingen_GG1"/>
      <sheetName val="_SD-A228DF(유리+실크)_1"/>
      <sheetName val="DH_BS_034"/>
      <sheetName val="완성차_미수금4"/>
      <sheetName val="Income_Statement4"/>
      <sheetName val="ITB_COST3"/>
      <sheetName val="X-3_ENG3"/>
      <sheetName val="_승용_SUBLIST3"/>
      <sheetName val="A-DRYER_반제품3"/>
      <sheetName val="97계획(96_113"/>
      <sheetName val="CR_CODE2"/>
      <sheetName val="THEME_CODE2"/>
      <sheetName val="126_2552"/>
      <sheetName val="계산_DATA_입력2"/>
      <sheetName val="상세_계산_내역2"/>
      <sheetName val="CTX_4002"/>
      <sheetName val="GB-IC_Villingen_GG2"/>
      <sheetName val="PRESS_DATA3"/>
      <sheetName val="_SD-A228DF(유리+실크)_2"/>
      <sheetName val="일괄인쇄"/>
      <sheetName val="통제목록"/>
      <sheetName val="사진"/>
      <sheetName val="2"/>
    </sheetNames>
    <sheetDataSet>
      <sheetData sheetId="0" refreshError="1">
        <row r="15">
          <cell r="D15">
            <v>115</v>
          </cell>
          <cell r="E15">
            <v>356</v>
          </cell>
          <cell r="F15">
            <v>169</v>
          </cell>
          <cell r="G15">
            <v>147</v>
          </cell>
          <cell r="H15">
            <v>91</v>
          </cell>
          <cell r="I15">
            <v>71</v>
          </cell>
        </row>
        <row r="17">
          <cell r="D17">
            <v>459</v>
          </cell>
          <cell r="E17">
            <v>837</v>
          </cell>
          <cell r="F17">
            <v>523</v>
          </cell>
          <cell r="G17">
            <v>322</v>
          </cell>
          <cell r="H17">
            <v>249</v>
          </cell>
          <cell r="I17">
            <v>169</v>
          </cell>
        </row>
      </sheetData>
      <sheetData sheetId="1" refreshError="1">
        <row r="15">
          <cell r="D15">
            <v>4</v>
          </cell>
          <cell r="E15">
            <v>-42</v>
          </cell>
          <cell r="F15">
            <v>0</v>
          </cell>
          <cell r="H15">
            <v>-15</v>
          </cell>
          <cell r="I15">
            <v>-4</v>
          </cell>
          <cell r="K15">
            <v>59</v>
          </cell>
          <cell r="L15">
            <v>22</v>
          </cell>
          <cell r="M15">
            <v>-9</v>
          </cell>
          <cell r="N15">
            <v>26</v>
          </cell>
          <cell r="O15">
            <v>33</v>
          </cell>
          <cell r="P15">
            <v>28</v>
          </cell>
          <cell r="R15">
            <v>57</v>
          </cell>
          <cell r="S15">
            <v>18</v>
          </cell>
          <cell r="T15">
            <v>-12</v>
          </cell>
          <cell r="U15">
            <v>63</v>
          </cell>
          <cell r="V15">
            <v>33</v>
          </cell>
        </row>
        <row r="17">
          <cell r="D17">
            <v>357</v>
          </cell>
          <cell r="E17">
            <v>383</v>
          </cell>
          <cell r="F17">
            <v>349</v>
          </cell>
          <cell r="H17">
            <v>132</v>
          </cell>
          <cell r="I17">
            <v>85</v>
          </cell>
          <cell r="K17">
            <v>381</v>
          </cell>
          <cell r="L17">
            <v>414</v>
          </cell>
          <cell r="M17">
            <v>296</v>
          </cell>
          <cell r="N17">
            <v>169</v>
          </cell>
          <cell r="O17">
            <v>174</v>
          </cell>
          <cell r="P17">
            <v>113</v>
          </cell>
          <cell r="R17">
            <v>408</v>
          </cell>
          <cell r="S17">
            <v>442</v>
          </cell>
          <cell r="T17">
            <v>315</v>
          </cell>
          <cell r="U17">
            <v>230</v>
          </cell>
          <cell r="V17">
            <v>187</v>
          </cell>
          <cell r="W17">
            <v>119</v>
          </cell>
        </row>
      </sheetData>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 sheetId="20" refreshError="1"/>
      <sheetData sheetId="21" refreshError="1"/>
      <sheetData sheetId="22" refreshError="1"/>
      <sheetData sheetId="23" refreshError="1"/>
      <sheetData sheetId="24" refreshError="1"/>
      <sheetData sheetId="25" refreshError="1"/>
      <sheetData sheetId="26" refreshError="1"/>
      <sheetData sheetId="27" refreshError="1"/>
      <sheetData sheetId="28" refreshError="1"/>
      <sheetData sheetId="29" refreshError="1"/>
      <sheetData sheetId="30" refreshError="1"/>
      <sheetData sheetId="31" refreshError="1"/>
      <sheetData sheetId="32" refreshError="1"/>
      <sheetData sheetId="33" refreshError="1"/>
      <sheetData sheetId="34" refreshError="1"/>
      <sheetData sheetId="35" refreshError="1"/>
      <sheetData sheetId="36" refreshError="1"/>
      <sheetData sheetId="37" refreshError="1"/>
      <sheetData sheetId="38" refreshError="1"/>
      <sheetData sheetId="39" refreshError="1"/>
      <sheetData sheetId="40" refreshError="1"/>
      <sheetData sheetId="41" refreshError="1"/>
      <sheetData sheetId="42" refreshError="1"/>
      <sheetData sheetId="43" refreshError="1"/>
      <sheetData sheetId="44" refreshError="1"/>
      <sheetData sheetId="45" refreshError="1"/>
      <sheetData sheetId="46" refreshError="1"/>
      <sheetData sheetId="47" refreshError="1"/>
      <sheetData sheetId="48" refreshError="1"/>
      <sheetData sheetId="49" refreshError="1"/>
      <sheetData sheetId="50" refreshError="1"/>
      <sheetData sheetId="51" refreshError="1"/>
      <sheetData sheetId="52" refreshError="1"/>
      <sheetData sheetId="53" refreshError="1"/>
      <sheetData sheetId="54" refreshError="1"/>
      <sheetData sheetId="55" refreshError="1"/>
      <sheetData sheetId="56" refreshError="1"/>
      <sheetData sheetId="57" refreshError="1"/>
      <sheetData sheetId="58" refreshError="1"/>
      <sheetData sheetId="59" refreshError="1"/>
      <sheetData sheetId="60" refreshError="1"/>
      <sheetData sheetId="61" refreshError="1"/>
      <sheetData sheetId="62" refreshError="1"/>
      <sheetData sheetId="63" refreshError="1"/>
      <sheetData sheetId="64" refreshError="1"/>
      <sheetData sheetId="65" refreshError="1"/>
      <sheetData sheetId="66" refreshError="1"/>
      <sheetData sheetId="67" refreshError="1"/>
      <sheetData sheetId="68" refreshError="1"/>
      <sheetData sheetId="69" refreshError="1"/>
      <sheetData sheetId="70" refreshError="1"/>
      <sheetData sheetId="71" refreshError="1"/>
      <sheetData sheetId="72" refreshError="1"/>
      <sheetData sheetId="73" refreshError="1"/>
      <sheetData sheetId="74" refreshError="1"/>
      <sheetData sheetId="75" refreshError="1"/>
      <sheetData sheetId="76" refreshError="1"/>
      <sheetData sheetId="77" refreshError="1"/>
      <sheetData sheetId="78" refreshError="1"/>
      <sheetData sheetId="79" refreshError="1"/>
      <sheetData sheetId="80" refreshError="1"/>
      <sheetData sheetId="81" refreshError="1"/>
      <sheetData sheetId="82" refreshError="1"/>
      <sheetData sheetId="83" refreshError="1"/>
      <sheetData sheetId="84" refreshError="1"/>
      <sheetData sheetId="85" refreshError="1"/>
      <sheetData sheetId="86" refreshError="1"/>
      <sheetData sheetId="87" refreshError="1"/>
      <sheetData sheetId="88" refreshError="1"/>
      <sheetData sheetId="89" refreshError="1"/>
      <sheetData sheetId="90" refreshError="1"/>
      <sheetData sheetId="91" refreshError="1"/>
      <sheetData sheetId="92" refreshError="1"/>
      <sheetData sheetId="93" refreshError="1"/>
      <sheetData sheetId="94" refreshError="1"/>
      <sheetData sheetId="95" refreshError="1"/>
      <sheetData sheetId="96" refreshError="1"/>
      <sheetData sheetId="97" refreshError="1"/>
      <sheetData sheetId="98" refreshError="1"/>
      <sheetData sheetId="99" refreshError="1"/>
      <sheetData sheetId="100" refreshError="1"/>
      <sheetData sheetId="101" refreshError="1"/>
      <sheetData sheetId="102" refreshError="1"/>
      <sheetData sheetId="103" refreshError="1"/>
      <sheetData sheetId="104" refreshError="1"/>
      <sheetData sheetId="105" refreshError="1"/>
      <sheetData sheetId="106" refreshError="1"/>
      <sheetData sheetId="107" refreshError="1"/>
      <sheetData sheetId="108" refreshError="1"/>
      <sheetData sheetId="109" refreshError="1"/>
      <sheetData sheetId="110" refreshError="1"/>
      <sheetData sheetId="111" refreshError="1"/>
      <sheetData sheetId="112" refreshError="1"/>
      <sheetData sheetId="113" refreshError="1"/>
      <sheetData sheetId="114" refreshError="1"/>
      <sheetData sheetId="115" refreshError="1"/>
      <sheetData sheetId="116" refreshError="1"/>
      <sheetData sheetId="117" refreshError="1"/>
      <sheetData sheetId="118" refreshError="1"/>
      <sheetData sheetId="119" refreshError="1"/>
      <sheetData sheetId="120" refreshError="1"/>
      <sheetData sheetId="121" refreshError="1"/>
      <sheetData sheetId="122" refreshError="1"/>
      <sheetData sheetId="123" refreshError="1"/>
      <sheetData sheetId="124" refreshError="1"/>
      <sheetData sheetId="125" refreshError="1"/>
      <sheetData sheetId="126" refreshError="1"/>
      <sheetData sheetId="127" refreshError="1"/>
      <sheetData sheetId="128" refreshError="1"/>
      <sheetData sheetId="129" refreshError="1"/>
      <sheetData sheetId="130" refreshError="1"/>
      <sheetData sheetId="131" refreshError="1"/>
      <sheetData sheetId="132" refreshError="1"/>
      <sheetData sheetId="133" refreshError="1"/>
      <sheetData sheetId="134" refreshError="1"/>
      <sheetData sheetId="135" refreshError="1"/>
      <sheetData sheetId="136" refreshError="1"/>
      <sheetData sheetId="137" refreshError="1"/>
      <sheetData sheetId="138" refreshError="1"/>
      <sheetData sheetId="139" refreshError="1"/>
      <sheetData sheetId="140" refreshError="1"/>
      <sheetData sheetId="141" refreshError="1"/>
      <sheetData sheetId="142" refreshError="1"/>
      <sheetData sheetId="143" refreshError="1"/>
      <sheetData sheetId="144" refreshError="1"/>
      <sheetData sheetId="145" refreshError="1"/>
      <sheetData sheetId="146" refreshError="1"/>
      <sheetData sheetId="147" refreshError="1"/>
      <sheetData sheetId="148" refreshError="1"/>
      <sheetData sheetId="149" refreshError="1"/>
      <sheetData sheetId="150" refreshError="1"/>
      <sheetData sheetId="151" refreshError="1"/>
      <sheetData sheetId="152" refreshError="1"/>
      <sheetData sheetId="153" refreshError="1"/>
      <sheetData sheetId="154" refreshError="1"/>
      <sheetData sheetId="155" refreshError="1"/>
      <sheetData sheetId="156" refreshError="1"/>
      <sheetData sheetId="157" refreshError="1"/>
      <sheetData sheetId="158" refreshError="1"/>
      <sheetData sheetId="159" refreshError="1"/>
      <sheetData sheetId="160" refreshError="1"/>
      <sheetData sheetId="161" refreshError="1"/>
      <sheetData sheetId="162" refreshError="1"/>
      <sheetData sheetId="163" refreshError="1"/>
      <sheetData sheetId="164" refreshError="1"/>
      <sheetData sheetId="165" refreshError="1"/>
      <sheetData sheetId="166" refreshError="1"/>
      <sheetData sheetId="167" refreshError="1"/>
      <sheetData sheetId="168" refreshError="1"/>
      <sheetData sheetId="169" refreshError="1"/>
      <sheetData sheetId="170" refreshError="1"/>
      <sheetData sheetId="171" refreshError="1"/>
      <sheetData sheetId="172" refreshError="1"/>
      <sheetData sheetId="173" refreshError="1"/>
      <sheetData sheetId="174" refreshError="1"/>
      <sheetData sheetId="175" refreshError="1"/>
      <sheetData sheetId="176" refreshError="1"/>
      <sheetData sheetId="177" refreshError="1"/>
      <sheetData sheetId="178" refreshError="1"/>
      <sheetData sheetId="179" refreshError="1"/>
      <sheetData sheetId="180" refreshError="1"/>
      <sheetData sheetId="181" refreshError="1"/>
      <sheetData sheetId="182" refreshError="1"/>
      <sheetData sheetId="183" refreshError="1"/>
      <sheetData sheetId="184" refreshError="1"/>
      <sheetData sheetId="185" refreshError="1"/>
      <sheetData sheetId="186"/>
      <sheetData sheetId="187"/>
      <sheetData sheetId="188"/>
      <sheetData sheetId="189"/>
      <sheetData sheetId="190"/>
      <sheetData sheetId="191"/>
      <sheetData sheetId="192"/>
      <sheetData sheetId="193"/>
      <sheetData sheetId="194"/>
      <sheetData sheetId="195"/>
      <sheetData sheetId="196"/>
      <sheetData sheetId="197"/>
      <sheetData sheetId="198"/>
      <sheetData sheetId="199"/>
      <sheetData sheetId="200"/>
      <sheetData sheetId="201"/>
      <sheetData sheetId="202"/>
      <sheetData sheetId="203"/>
      <sheetData sheetId="204"/>
      <sheetData sheetId="205"/>
      <sheetData sheetId="206" refreshError="1"/>
      <sheetData sheetId="207" refreshError="1"/>
      <sheetData sheetId="208" refreshError="1"/>
      <sheetData sheetId="209" refreshError="1"/>
      <sheetData sheetId="210" refreshError="1"/>
      <sheetData sheetId="211" refreshError="1"/>
      <sheetData sheetId="212" refreshError="1"/>
      <sheetData sheetId="213" refreshError="1"/>
      <sheetData sheetId="214">
        <row r="15">
          <cell r="D15">
            <v>115</v>
          </cell>
        </row>
      </sheetData>
      <sheetData sheetId="215">
        <row r="15">
          <cell r="D15">
            <v>4</v>
          </cell>
        </row>
      </sheetData>
      <sheetData sheetId="216">
        <row r="15">
          <cell r="D15">
            <v>115</v>
          </cell>
        </row>
      </sheetData>
      <sheetData sheetId="217">
        <row r="15">
          <cell r="D15">
            <v>4</v>
          </cell>
        </row>
      </sheetData>
      <sheetData sheetId="218">
        <row r="15">
          <cell r="D15">
            <v>4</v>
          </cell>
        </row>
      </sheetData>
      <sheetData sheetId="219">
        <row r="15">
          <cell r="D15">
            <v>4</v>
          </cell>
        </row>
      </sheetData>
      <sheetData sheetId="220">
        <row r="15">
          <cell r="D15">
            <v>4</v>
          </cell>
        </row>
      </sheetData>
      <sheetData sheetId="221">
        <row r="15">
          <cell r="D15">
            <v>115</v>
          </cell>
        </row>
      </sheetData>
      <sheetData sheetId="222">
        <row r="15">
          <cell r="D15">
            <v>115</v>
          </cell>
        </row>
      </sheetData>
      <sheetData sheetId="223">
        <row r="15">
          <cell r="D15">
            <v>4</v>
          </cell>
        </row>
      </sheetData>
      <sheetData sheetId="224">
        <row r="15">
          <cell r="D15">
            <v>4</v>
          </cell>
        </row>
      </sheetData>
      <sheetData sheetId="225">
        <row r="15">
          <cell r="D15">
            <v>4</v>
          </cell>
        </row>
      </sheetData>
      <sheetData sheetId="226">
        <row r="15">
          <cell r="D15">
            <v>4</v>
          </cell>
        </row>
      </sheetData>
      <sheetData sheetId="227"/>
      <sheetData sheetId="228"/>
      <sheetData sheetId="229">
        <row r="15">
          <cell r="D15">
            <v>115</v>
          </cell>
        </row>
      </sheetData>
      <sheetData sheetId="230"/>
      <sheetData sheetId="231"/>
      <sheetData sheetId="232"/>
      <sheetData sheetId="233"/>
      <sheetData sheetId="234"/>
      <sheetData sheetId="235"/>
      <sheetData sheetId="236"/>
      <sheetData sheetId="237" refreshError="1"/>
      <sheetData sheetId="238" refreshError="1"/>
      <sheetData sheetId="239" refreshError="1"/>
      <sheetData sheetId="240" refreshError="1"/>
      <sheetData sheetId="241" refreshError="1"/>
      <sheetData sheetId="242" refreshError="1"/>
      <sheetData sheetId="243" refreshError="1"/>
      <sheetData sheetId="244" refreshError="1"/>
      <sheetData sheetId="245" refreshError="1"/>
      <sheetData sheetId="246" refreshError="1"/>
      <sheetData sheetId="247" refreshError="1"/>
      <sheetData sheetId="248" refreshError="1"/>
      <sheetData sheetId="249" refreshError="1"/>
      <sheetData sheetId="250" refreshError="1"/>
      <sheetData sheetId="251" refreshError="1"/>
      <sheetData sheetId="252" refreshError="1"/>
      <sheetData sheetId="253" refreshError="1"/>
      <sheetData sheetId="254" refreshError="1"/>
      <sheetData sheetId="255" refreshError="1"/>
      <sheetData sheetId="256" refreshError="1"/>
      <sheetData sheetId="257" refreshError="1"/>
      <sheetData sheetId="258" refreshError="1"/>
      <sheetData sheetId="259" refreshError="1"/>
      <sheetData sheetId="260" refreshError="1"/>
      <sheetData sheetId="261" refreshError="1"/>
      <sheetData sheetId="262" refreshError="1"/>
      <sheetData sheetId="263" refreshError="1"/>
      <sheetData sheetId="264" refreshError="1"/>
      <sheetData sheetId="265" refreshError="1"/>
      <sheetData sheetId="266" refreshError="1"/>
      <sheetData sheetId="267" refreshError="1"/>
      <sheetData sheetId="268" refreshError="1"/>
      <sheetData sheetId="269" refreshError="1"/>
      <sheetData sheetId="270" refreshError="1"/>
      <sheetData sheetId="271" refreshError="1"/>
      <sheetData sheetId="272" refreshError="1"/>
      <sheetData sheetId="273" refreshError="1"/>
      <sheetData sheetId="274" refreshError="1"/>
      <sheetData sheetId="275" refreshError="1"/>
      <sheetData sheetId="276" refreshError="1"/>
      <sheetData sheetId="277" refreshError="1"/>
      <sheetData sheetId="278" refreshError="1"/>
      <sheetData sheetId="279" refreshError="1"/>
      <sheetData sheetId="280" refreshError="1"/>
      <sheetData sheetId="281" refreshError="1"/>
      <sheetData sheetId="282" refreshError="1"/>
      <sheetData sheetId="283" refreshError="1"/>
      <sheetData sheetId="284" refreshError="1"/>
      <sheetData sheetId="285" refreshError="1"/>
      <sheetData sheetId="286" refreshError="1"/>
      <sheetData sheetId="287" refreshError="1"/>
      <sheetData sheetId="288" refreshError="1"/>
      <sheetData sheetId="289" refreshError="1"/>
      <sheetData sheetId="290" refreshError="1"/>
      <sheetData sheetId="291" refreshError="1"/>
      <sheetData sheetId="292" refreshError="1"/>
      <sheetData sheetId="293" refreshError="1"/>
      <sheetData sheetId="294" refreshError="1"/>
      <sheetData sheetId="295" refreshError="1"/>
      <sheetData sheetId="296" refreshError="1"/>
      <sheetData sheetId="297" refreshError="1"/>
      <sheetData sheetId="298" refreshError="1"/>
      <sheetData sheetId="299" refreshError="1"/>
      <sheetData sheetId="300" refreshError="1"/>
      <sheetData sheetId="301" refreshError="1"/>
      <sheetData sheetId="302" refreshError="1"/>
      <sheetData sheetId="303" refreshError="1"/>
      <sheetData sheetId="304" refreshError="1"/>
      <sheetData sheetId="305" refreshError="1"/>
      <sheetData sheetId="306" refreshError="1"/>
      <sheetData sheetId="307" refreshError="1"/>
      <sheetData sheetId="308" refreshError="1"/>
      <sheetData sheetId="309" refreshError="1"/>
      <sheetData sheetId="310" refreshError="1"/>
      <sheetData sheetId="311" refreshError="1"/>
      <sheetData sheetId="312" refreshError="1"/>
      <sheetData sheetId="313" refreshError="1"/>
      <sheetData sheetId="314" refreshError="1"/>
      <sheetData sheetId="315" refreshError="1"/>
      <sheetData sheetId="316" refreshError="1"/>
      <sheetData sheetId="317"/>
      <sheetData sheetId="318"/>
      <sheetData sheetId="319"/>
      <sheetData sheetId="320"/>
      <sheetData sheetId="321"/>
      <sheetData sheetId="322"/>
      <sheetData sheetId="323"/>
      <sheetData sheetId="324"/>
      <sheetData sheetId="325"/>
      <sheetData sheetId="326"/>
      <sheetData sheetId="327"/>
      <sheetData sheetId="328"/>
      <sheetData sheetId="329"/>
      <sheetData sheetId="330"/>
      <sheetData sheetId="331"/>
      <sheetData sheetId="332"/>
      <sheetData sheetId="333"/>
      <sheetData sheetId="334"/>
      <sheetData sheetId="335"/>
      <sheetData sheetId="336"/>
      <sheetData sheetId="337"/>
      <sheetData sheetId="338"/>
      <sheetData sheetId="339" refreshError="1"/>
      <sheetData sheetId="340" refreshError="1"/>
      <sheetData sheetId="341" refreshError="1"/>
      <sheetData sheetId="342" refreshError="1"/>
      <sheetData sheetId="343" refreshError="1"/>
      <sheetData sheetId="344" refreshError="1"/>
      <sheetData sheetId="345" refreshError="1"/>
      <sheetData sheetId="346" refreshError="1"/>
      <sheetData sheetId="347" refreshError="1"/>
      <sheetData sheetId="348" refreshError="1"/>
      <sheetData sheetId="349" refreshError="1"/>
      <sheetData sheetId="350" refreshError="1"/>
      <sheetData sheetId="351" refreshError="1"/>
      <sheetData sheetId="352" refreshError="1"/>
      <sheetData sheetId="353" refreshError="1"/>
      <sheetData sheetId="354" refreshError="1"/>
      <sheetData sheetId="355" refreshError="1"/>
      <sheetData sheetId="356" refreshError="1"/>
      <sheetData sheetId="357" refreshError="1"/>
      <sheetData sheetId="358" refreshError="1"/>
      <sheetData sheetId="359" refreshError="1"/>
      <sheetData sheetId="360" refreshError="1"/>
      <sheetData sheetId="361" refreshError="1"/>
      <sheetData sheetId="362" refreshError="1"/>
      <sheetData sheetId="363" refreshError="1"/>
      <sheetData sheetId="364" refreshError="1"/>
      <sheetData sheetId="365" refreshError="1"/>
      <sheetData sheetId="366" refreshError="1"/>
      <sheetData sheetId="367" refreshError="1"/>
      <sheetData sheetId="368" refreshError="1"/>
      <sheetData sheetId="369" refreshError="1"/>
      <sheetData sheetId="370" refreshError="1"/>
      <sheetData sheetId="371" refreshError="1"/>
      <sheetData sheetId="372" refreshError="1"/>
      <sheetData sheetId="373" refreshError="1"/>
      <sheetData sheetId="374" refreshError="1"/>
      <sheetData sheetId="375" refreshError="1"/>
      <sheetData sheetId="376" refreshError="1"/>
      <sheetData sheetId="377" refreshError="1"/>
      <sheetData sheetId="378" refreshError="1"/>
      <sheetData sheetId="379" refreshError="1"/>
      <sheetData sheetId="380" refreshError="1"/>
      <sheetData sheetId="381" refreshError="1"/>
      <sheetData sheetId="382" refreshError="1"/>
      <sheetData sheetId="383" refreshError="1"/>
      <sheetData sheetId="384" refreshError="1"/>
      <sheetData sheetId="385" refreshError="1"/>
      <sheetData sheetId="386" refreshError="1"/>
      <sheetData sheetId="387" refreshError="1"/>
      <sheetData sheetId="388" refreshError="1"/>
      <sheetData sheetId="389" refreshError="1"/>
      <sheetData sheetId="390" refreshError="1"/>
      <sheetData sheetId="391" refreshError="1"/>
      <sheetData sheetId="392" refreshError="1"/>
      <sheetData sheetId="393" refreshError="1"/>
      <sheetData sheetId="394" refreshError="1"/>
      <sheetData sheetId="395" refreshError="1"/>
      <sheetData sheetId="396" refreshError="1"/>
      <sheetData sheetId="397" refreshError="1"/>
      <sheetData sheetId="398" refreshError="1"/>
      <sheetData sheetId="399" refreshError="1"/>
      <sheetData sheetId="400" refreshError="1"/>
      <sheetData sheetId="401" refreshError="1"/>
      <sheetData sheetId="402" refreshError="1"/>
      <sheetData sheetId="403" refreshError="1"/>
      <sheetData sheetId="404" refreshError="1"/>
      <sheetData sheetId="405" refreshError="1"/>
      <sheetData sheetId="406" refreshError="1"/>
      <sheetData sheetId="407" refreshError="1"/>
      <sheetData sheetId="408" refreshError="1"/>
      <sheetData sheetId="409" refreshError="1"/>
      <sheetData sheetId="410" refreshError="1"/>
      <sheetData sheetId="411" refreshError="1"/>
      <sheetData sheetId="412" refreshError="1"/>
      <sheetData sheetId="413" refreshError="1"/>
      <sheetData sheetId="414" refreshError="1"/>
      <sheetData sheetId="415" refreshError="1"/>
      <sheetData sheetId="416" refreshError="1"/>
      <sheetData sheetId="417" refreshError="1"/>
      <sheetData sheetId="418" refreshError="1"/>
      <sheetData sheetId="419" refreshError="1"/>
      <sheetData sheetId="420" refreshError="1"/>
      <sheetData sheetId="421" refreshError="1"/>
      <sheetData sheetId="422" refreshError="1"/>
      <sheetData sheetId="423" refreshError="1"/>
      <sheetData sheetId="424" refreshError="1"/>
      <sheetData sheetId="425" refreshError="1"/>
      <sheetData sheetId="426" refreshError="1"/>
      <sheetData sheetId="427" refreshError="1"/>
      <sheetData sheetId="428" refreshError="1"/>
      <sheetData sheetId="429" refreshError="1"/>
      <sheetData sheetId="430" refreshError="1"/>
      <sheetData sheetId="431" refreshError="1"/>
      <sheetData sheetId="432" refreshError="1"/>
      <sheetData sheetId="433" refreshError="1"/>
      <sheetData sheetId="434" refreshError="1"/>
      <sheetData sheetId="435" refreshError="1"/>
      <sheetData sheetId="436" refreshError="1"/>
      <sheetData sheetId="437" refreshError="1"/>
      <sheetData sheetId="438" refreshError="1"/>
      <sheetData sheetId="439" refreshError="1"/>
      <sheetData sheetId="440" refreshError="1"/>
      <sheetData sheetId="441" refreshError="1"/>
      <sheetData sheetId="442" refreshError="1"/>
      <sheetData sheetId="443" refreshError="1"/>
      <sheetData sheetId="444" refreshError="1"/>
      <sheetData sheetId="445" refreshError="1"/>
      <sheetData sheetId="446" refreshError="1"/>
      <sheetData sheetId="447" refreshError="1"/>
      <sheetData sheetId="448" refreshError="1"/>
      <sheetData sheetId="449" refreshError="1"/>
      <sheetData sheetId="450" refreshError="1"/>
      <sheetData sheetId="451" refreshError="1"/>
      <sheetData sheetId="452" refreshError="1"/>
      <sheetData sheetId="453" refreshError="1"/>
      <sheetData sheetId="454"/>
      <sheetData sheetId="455"/>
      <sheetData sheetId="456"/>
      <sheetData sheetId="457"/>
      <sheetData sheetId="458"/>
      <sheetData sheetId="459"/>
      <sheetData sheetId="460"/>
      <sheetData sheetId="461"/>
      <sheetData sheetId="462" refreshError="1"/>
      <sheetData sheetId="463" refreshError="1"/>
      <sheetData sheetId="464" refreshError="1"/>
      <sheetData sheetId="465" refreshError="1"/>
      <sheetData sheetId="466" refreshError="1"/>
      <sheetData sheetId="467" refreshError="1"/>
      <sheetData sheetId="468" refreshError="1"/>
      <sheetData sheetId="469" refreshError="1"/>
      <sheetData sheetId="470" refreshError="1"/>
      <sheetData sheetId="471" refreshError="1"/>
      <sheetData sheetId="472" refreshError="1"/>
      <sheetData sheetId="473" refreshError="1"/>
      <sheetData sheetId="474" refreshError="1"/>
      <sheetData sheetId="475" refreshError="1"/>
      <sheetData sheetId="476" refreshError="1"/>
      <sheetData sheetId="477" refreshError="1"/>
      <sheetData sheetId="478" refreshError="1"/>
      <sheetData sheetId="479" refreshError="1"/>
      <sheetData sheetId="480" refreshError="1"/>
      <sheetData sheetId="481" refreshError="1"/>
      <sheetData sheetId="482" refreshError="1"/>
      <sheetData sheetId="483" refreshError="1"/>
      <sheetData sheetId="484" refreshError="1"/>
      <sheetData sheetId="485" refreshError="1"/>
      <sheetData sheetId="486" refreshError="1"/>
      <sheetData sheetId="487" refreshError="1"/>
      <sheetData sheetId="488" refreshError="1"/>
      <sheetData sheetId="489" refreshError="1"/>
      <sheetData sheetId="490" refreshError="1"/>
      <sheetData sheetId="491" refreshError="1"/>
      <sheetData sheetId="492" refreshError="1"/>
      <sheetData sheetId="493" refreshError="1"/>
      <sheetData sheetId="494" refreshError="1"/>
      <sheetData sheetId="495" refreshError="1"/>
      <sheetData sheetId="496" refreshError="1"/>
      <sheetData sheetId="497" refreshError="1"/>
      <sheetData sheetId="498" refreshError="1"/>
      <sheetData sheetId="499" refreshError="1"/>
      <sheetData sheetId="500" refreshError="1"/>
      <sheetData sheetId="501" refreshError="1"/>
      <sheetData sheetId="502" refreshError="1"/>
      <sheetData sheetId="503" refreshError="1"/>
      <sheetData sheetId="504" refreshError="1"/>
      <sheetData sheetId="505" refreshError="1"/>
      <sheetData sheetId="506" refreshError="1"/>
      <sheetData sheetId="507" refreshError="1"/>
      <sheetData sheetId="508" refreshError="1"/>
      <sheetData sheetId="509" refreshError="1"/>
      <sheetData sheetId="510" refreshError="1"/>
      <sheetData sheetId="511" refreshError="1"/>
      <sheetData sheetId="512" refreshError="1"/>
      <sheetData sheetId="513" refreshError="1"/>
      <sheetData sheetId="514" refreshError="1"/>
      <sheetData sheetId="515" refreshError="1"/>
      <sheetData sheetId="516" refreshError="1"/>
      <sheetData sheetId="517" refreshError="1"/>
      <sheetData sheetId="518"/>
      <sheetData sheetId="519"/>
      <sheetData sheetId="520"/>
      <sheetData sheetId="521"/>
      <sheetData sheetId="522"/>
      <sheetData sheetId="523"/>
      <sheetData sheetId="524"/>
      <sheetData sheetId="525"/>
      <sheetData sheetId="526"/>
      <sheetData sheetId="527"/>
      <sheetData sheetId="528"/>
      <sheetData sheetId="529"/>
      <sheetData sheetId="530"/>
      <sheetData sheetId="531"/>
      <sheetData sheetId="532"/>
      <sheetData sheetId="533"/>
      <sheetData sheetId="534"/>
      <sheetData sheetId="535"/>
      <sheetData sheetId="536"/>
      <sheetData sheetId="537"/>
      <sheetData sheetId="538"/>
      <sheetData sheetId="539"/>
      <sheetData sheetId="540"/>
      <sheetData sheetId="541"/>
      <sheetData sheetId="542"/>
      <sheetData sheetId="543"/>
      <sheetData sheetId="544" refreshError="1"/>
      <sheetData sheetId="545" refreshError="1"/>
      <sheetData sheetId="546" refreshError="1"/>
      <sheetData sheetId="547" refreshError="1"/>
      <sheetData sheetId="548" refreshError="1"/>
      <sheetData sheetId="549" refreshError="1"/>
      <sheetData sheetId="550" refreshError="1"/>
      <sheetData sheetId="551" refreshError="1"/>
      <sheetData sheetId="552" refreshError="1"/>
      <sheetData sheetId="553" refreshError="1"/>
      <sheetData sheetId="554" refreshError="1"/>
      <sheetData sheetId="555" refreshError="1"/>
      <sheetData sheetId="556" refreshError="1"/>
      <sheetData sheetId="557" refreshError="1"/>
      <sheetData sheetId="558" refreshError="1"/>
      <sheetData sheetId="559" refreshError="1"/>
      <sheetData sheetId="560"/>
      <sheetData sheetId="561"/>
      <sheetData sheetId="562"/>
      <sheetData sheetId="563"/>
      <sheetData sheetId="564"/>
      <sheetData sheetId="565"/>
      <sheetData sheetId="566"/>
      <sheetData sheetId="567"/>
      <sheetData sheetId="568"/>
      <sheetData sheetId="569"/>
      <sheetData sheetId="570"/>
      <sheetData sheetId="571"/>
      <sheetData sheetId="572"/>
      <sheetData sheetId="573"/>
      <sheetData sheetId="574"/>
      <sheetData sheetId="575"/>
      <sheetData sheetId="576"/>
      <sheetData sheetId="577"/>
      <sheetData sheetId="578"/>
      <sheetData sheetId="579"/>
      <sheetData sheetId="580"/>
      <sheetData sheetId="581"/>
      <sheetData sheetId="582"/>
      <sheetData sheetId="583"/>
      <sheetData sheetId="584"/>
      <sheetData sheetId="585"/>
      <sheetData sheetId="586"/>
      <sheetData sheetId="587"/>
      <sheetData sheetId="588"/>
      <sheetData sheetId="589"/>
      <sheetData sheetId="590"/>
      <sheetData sheetId="591"/>
      <sheetData sheetId="592"/>
      <sheetData sheetId="593"/>
      <sheetData sheetId="594"/>
      <sheetData sheetId="595"/>
      <sheetData sheetId="596"/>
      <sheetData sheetId="597"/>
      <sheetData sheetId="598"/>
      <sheetData sheetId="599"/>
      <sheetData sheetId="600"/>
      <sheetData sheetId="601"/>
      <sheetData sheetId="602"/>
      <sheetData sheetId="603"/>
      <sheetData sheetId="604" refreshError="1"/>
      <sheetData sheetId="605" refreshError="1"/>
      <sheetData sheetId="606" refreshError="1"/>
      <sheetData sheetId="607" refreshError="1"/>
      <sheetData sheetId="608" refreshError="1"/>
      <sheetData sheetId="609" refreshError="1"/>
      <sheetData sheetId="610" refreshError="1"/>
      <sheetData sheetId="611" refreshError="1"/>
      <sheetData sheetId="612" refreshError="1"/>
      <sheetData sheetId="613" refreshError="1"/>
      <sheetData sheetId="614" refreshError="1"/>
      <sheetData sheetId="615" refreshError="1"/>
      <sheetData sheetId="616" refreshError="1"/>
      <sheetData sheetId="617" refreshError="1"/>
      <sheetData sheetId="618" refreshError="1"/>
      <sheetData sheetId="619" refreshError="1"/>
      <sheetData sheetId="620" refreshError="1"/>
      <sheetData sheetId="621" refreshError="1"/>
      <sheetData sheetId="622" refreshError="1"/>
      <sheetData sheetId="623" refreshError="1"/>
      <sheetData sheetId="624" refreshError="1"/>
      <sheetData sheetId="625" refreshError="1"/>
      <sheetData sheetId="626" refreshError="1"/>
      <sheetData sheetId="627" refreshError="1"/>
      <sheetData sheetId="628" refreshError="1"/>
      <sheetData sheetId="629" refreshError="1"/>
      <sheetData sheetId="630" refreshError="1"/>
      <sheetData sheetId="631" refreshError="1"/>
      <sheetData sheetId="632" refreshError="1"/>
      <sheetData sheetId="633" refreshError="1"/>
      <sheetData sheetId="634" refreshError="1"/>
      <sheetData sheetId="635" refreshError="1"/>
      <sheetData sheetId="636" refreshError="1"/>
      <sheetData sheetId="637" refreshError="1"/>
      <sheetData sheetId="638" refreshError="1"/>
      <sheetData sheetId="639" refreshError="1"/>
      <sheetData sheetId="640" refreshError="1"/>
      <sheetData sheetId="641" refreshError="1"/>
      <sheetData sheetId="642" refreshError="1"/>
      <sheetData sheetId="643" refreshError="1"/>
      <sheetData sheetId="644" refreshError="1"/>
      <sheetData sheetId="645" refreshError="1"/>
      <sheetData sheetId="646" refreshError="1"/>
      <sheetData sheetId="647" refreshError="1"/>
      <sheetData sheetId="648" refreshError="1"/>
      <sheetData sheetId="649" refreshError="1"/>
      <sheetData sheetId="650"/>
      <sheetData sheetId="651"/>
      <sheetData sheetId="652"/>
      <sheetData sheetId="653"/>
      <sheetData sheetId="654"/>
      <sheetData sheetId="655"/>
      <sheetData sheetId="656"/>
      <sheetData sheetId="657"/>
      <sheetData sheetId="658"/>
      <sheetData sheetId="659"/>
      <sheetData sheetId="660"/>
      <sheetData sheetId="661"/>
      <sheetData sheetId="662"/>
      <sheetData sheetId="663"/>
      <sheetData sheetId="664"/>
      <sheetData sheetId="665"/>
      <sheetData sheetId="666"/>
      <sheetData sheetId="667"/>
      <sheetData sheetId="668"/>
      <sheetData sheetId="669"/>
      <sheetData sheetId="670"/>
      <sheetData sheetId="671"/>
      <sheetData sheetId="672"/>
      <sheetData sheetId="673"/>
      <sheetData sheetId="674"/>
      <sheetData sheetId="675"/>
      <sheetData sheetId="676"/>
      <sheetData sheetId="677"/>
      <sheetData sheetId="678"/>
      <sheetData sheetId="679"/>
      <sheetData sheetId="680"/>
      <sheetData sheetId="681"/>
      <sheetData sheetId="682"/>
      <sheetData sheetId="683"/>
      <sheetData sheetId="684"/>
      <sheetData sheetId="685"/>
      <sheetData sheetId="686" refreshError="1"/>
      <sheetData sheetId="687" refreshError="1"/>
      <sheetData sheetId="688" refreshError="1"/>
      <sheetData sheetId="689"/>
      <sheetData sheetId="690"/>
      <sheetData sheetId="691"/>
      <sheetData sheetId="692"/>
      <sheetData sheetId="693"/>
      <sheetData sheetId="694"/>
      <sheetData sheetId="695" refreshError="1"/>
      <sheetData sheetId="696" refreshError="1"/>
      <sheetData sheetId="697" refreshError="1"/>
      <sheetData sheetId="698" refreshError="1"/>
      <sheetData sheetId="699" refreshError="1"/>
      <sheetData sheetId="700" refreshError="1"/>
      <sheetData sheetId="701" refreshError="1"/>
      <sheetData sheetId="702" refreshError="1"/>
      <sheetData sheetId="703" refreshError="1"/>
      <sheetData sheetId="704" refreshError="1"/>
      <sheetData sheetId="705" refreshError="1"/>
      <sheetData sheetId="706" refreshError="1"/>
      <sheetData sheetId="707" refreshError="1"/>
      <sheetData sheetId="708" refreshError="1"/>
      <sheetData sheetId="709" refreshError="1"/>
      <sheetData sheetId="710" refreshError="1"/>
      <sheetData sheetId="711" refreshError="1"/>
      <sheetData sheetId="712" refreshError="1"/>
      <sheetData sheetId="713" refreshError="1"/>
      <sheetData sheetId="714" refreshError="1"/>
      <sheetData sheetId="715" refreshError="1"/>
      <sheetData sheetId="716" refreshError="1"/>
      <sheetData sheetId="717" refreshError="1"/>
      <sheetData sheetId="718" refreshError="1"/>
      <sheetData sheetId="719" refreshError="1"/>
      <sheetData sheetId="720" refreshError="1"/>
      <sheetData sheetId="721" refreshError="1"/>
      <sheetData sheetId="722" refreshError="1"/>
      <sheetData sheetId="723" refreshError="1"/>
      <sheetData sheetId="724" refreshError="1"/>
      <sheetData sheetId="725" refreshError="1"/>
      <sheetData sheetId="726" refreshError="1"/>
      <sheetData sheetId="727" refreshError="1"/>
      <sheetData sheetId="728" refreshError="1"/>
      <sheetData sheetId="729" refreshError="1"/>
      <sheetData sheetId="730" refreshError="1"/>
      <sheetData sheetId="731" refreshError="1"/>
      <sheetData sheetId="732" refreshError="1"/>
      <sheetData sheetId="733" refreshError="1"/>
      <sheetData sheetId="734" refreshError="1"/>
      <sheetData sheetId="735" refreshError="1"/>
      <sheetData sheetId="736" refreshError="1"/>
      <sheetData sheetId="737" refreshError="1"/>
      <sheetData sheetId="738" refreshError="1"/>
      <sheetData sheetId="739" refreshError="1"/>
      <sheetData sheetId="740" refreshError="1"/>
      <sheetData sheetId="741" refreshError="1"/>
      <sheetData sheetId="742" refreshError="1"/>
      <sheetData sheetId="743"/>
      <sheetData sheetId="744"/>
      <sheetData sheetId="745"/>
      <sheetData sheetId="746" refreshError="1"/>
      <sheetData sheetId="747" refreshError="1"/>
      <sheetData sheetId="748" refreshError="1"/>
      <sheetData sheetId="749" refreshError="1"/>
      <sheetData sheetId="750" refreshError="1"/>
      <sheetData sheetId="751" refreshError="1"/>
      <sheetData sheetId="752" refreshError="1"/>
      <sheetData sheetId="753" refreshError="1"/>
      <sheetData sheetId="754" refreshError="1"/>
      <sheetData sheetId="755" refreshError="1"/>
      <sheetData sheetId="756" refreshError="1"/>
      <sheetData sheetId="757" refreshError="1"/>
      <sheetData sheetId="758" refreshError="1"/>
      <sheetData sheetId="759" refreshError="1"/>
      <sheetData sheetId="760" refreshError="1"/>
      <sheetData sheetId="761" refreshError="1"/>
      <sheetData sheetId="762" refreshError="1"/>
      <sheetData sheetId="763" refreshError="1"/>
      <sheetData sheetId="764"/>
      <sheetData sheetId="765"/>
      <sheetData sheetId="766"/>
      <sheetData sheetId="767"/>
      <sheetData sheetId="768"/>
      <sheetData sheetId="769"/>
      <sheetData sheetId="770"/>
      <sheetData sheetId="771"/>
      <sheetData sheetId="772"/>
      <sheetData sheetId="773"/>
      <sheetData sheetId="774"/>
      <sheetData sheetId="775"/>
      <sheetData sheetId="776"/>
      <sheetData sheetId="777"/>
      <sheetData sheetId="778" refreshError="1"/>
      <sheetData sheetId="779" refreshError="1"/>
      <sheetData sheetId="780" refreshError="1"/>
      <sheetData sheetId="781"/>
      <sheetData sheetId="782"/>
      <sheetData sheetId="783"/>
      <sheetData sheetId="784"/>
      <sheetData sheetId="785"/>
      <sheetData sheetId="786"/>
      <sheetData sheetId="787"/>
      <sheetData sheetId="788"/>
      <sheetData sheetId="789"/>
      <sheetData sheetId="790"/>
      <sheetData sheetId="791"/>
      <sheetData sheetId="792"/>
      <sheetData sheetId="793"/>
      <sheetData sheetId="794"/>
      <sheetData sheetId="795"/>
      <sheetData sheetId="796"/>
      <sheetData sheetId="797"/>
      <sheetData sheetId="798"/>
      <sheetData sheetId="799"/>
      <sheetData sheetId="800"/>
      <sheetData sheetId="801"/>
      <sheetData sheetId="802"/>
      <sheetData sheetId="803"/>
      <sheetData sheetId="804"/>
      <sheetData sheetId="805"/>
      <sheetData sheetId="806"/>
      <sheetData sheetId="807"/>
      <sheetData sheetId="808"/>
      <sheetData sheetId="809"/>
      <sheetData sheetId="810"/>
      <sheetData sheetId="811" refreshError="1"/>
      <sheetData sheetId="812" refreshError="1"/>
      <sheetData sheetId="813" refreshError="1"/>
      <sheetData sheetId="814" refreshError="1"/>
    </sheetDataSet>
  </externalBook>
</externalLink>
</file>

<file path=xl/externalLinks/externalLink16.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xxxxxx"/>
      <sheetName val="RD추정 부담액"/>
      <sheetName val="RDOLD"/>
      <sheetName val="RDNEW"/>
      <sheetName val="AUOLD"/>
      <sheetName val="AUNEW"/>
      <sheetName val="FOB현황"/>
      <sheetName val="MC&amp;다변화"/>
      <sheetName val="DATA"/>
      <sheetName val="원단위 전후비교"/>
      <sheetName val="EF-SONATA"/>
      <sheetName val="TCA"/>
      <sheetName val="OPT손익 내수"/>
      <sheetName val="OPT손익 수출"/>
      <sheetName val="RD추정_부담액"/>
      <sheetName val="원단위_전후비교"/>
      <sheetName val="OPT손익_내수"/>
      <sheetName val="OPT손익_수출"/>
      <sheetName val="분석mast"/>
      <sheetName val="계산정보"/>
      <sheetName val="GM Master"/>
      <sheetName val="협조전"/>
      <sheetName val="RD제품개발투자비(매가)"/>
      <sheetName val="5.세운W-A"/>
      <sheetName val="주행"/>
      <sheetName val="GM_Master"/>
      <sheetName val="유진전"/>
      <sheetName val="PRESS DATA"/>
      <sheetName val="FO-BO-ER"/>
      <sheetName val="HP1AMLIST"/>
      <sheetName val="712"/>
      <sheetName val="EQ"/>
      <sheetName val="DWPM"/>
      <sheetName val="존4"/>
    </sheetNames>
    <sheetDataSet>
      <sheetData sheetId="0" refreshError="1"/>
      <sheetData sheetId="1" refreshError="1"/>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 sheetId="20" refreshError="1"/>
      <sheetData sheetId="21" refreshError="1"/>
      <sheetData sheetId="22" refreshError="1"/>
      <sheetData sheetId="23" refreshError="1"/>
      <sheetData sheetId="24" refreshError="1"/>
      <sheetData sheetId="25" refreshError="1"/>
      <sheetData sheetId="26" refreshError="1"/>
      <sheetData sheetId="27" refreshError="1"/>
      <sheetData sheetId="28" refreshError="1"/>
      <sheetData sheetId="29" refreshError="1"/>
      <sheetData sheetId="30" refreshError="1"/>
      <sheetData sheetId="31" refreshError="1"/>
      <sheetData sheetId="32" refreshError="1"/>
      <sheetData sheetId="33" refreshError="1"/>
    </sheetDataSet>
  </externalBook>
</externalLink>
</file>

<file path=xl/externalLinks/externalLink17.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원단위"/>
      <sheetName val="Sheet1"/>
      <sheetName val="Sheet2"/>
      <sheetName val="Sheet3"/>
      <sheetName val="첨부2"/>
      <sheetName val="2.대외공문"/>
      <sheetName val="#REF"/>
      <sheetName val="MAST S"/>
      <sheetName val="협조전"/>
      <sheetName val="RDLEVLST"/>
      <sheetName val="원97"/>
      <sheetName val="626TD"/>
      <sheetName val="ef4#c보고-seat"/>
      <sheetName val="대외공문"/>
      <sheetName val="A9AEDN01"/>
      <sheetName val="INPUT"/>
      <sheetName val="계산정보"/>
      <sheetName val="공작"/>
      <sheetName val="구동"/>
      <sheetName val="샤시"/>
      <sheetName val="모듈"/>
      <sheetName val="전장"/>
      <sheetName val="차체"/>
      <sheetName val="내장"/>
      <sheetName val="외장"/>
      <sheetName val="해외"/>
      <sheetName val="TCA"/>
      <sheetName val="B"/>
      <sheetName val="품의양"/>
      <sheetName val="한계원가"/>
      <sheetName val="작성양식"/>
      <sheetName val="진행 DATA (2)"/>
      <sheetName val="부품LIST"/>
      <sheetName val="RD제품개발투자비(매가)"/>
      <sheetName val="신규DEP"/>
      <sheetName val="OPT손익 내수"/>
      <sheetName val="OPT손익 수출"/>
      <sheetName val="기안"/>
      <sheetName val="상세(독일)"/>
      <sheetName val="Consol"/>
      <sheetName val="의장34반"/>
      <sheetName val="의장2반 "/>
      <sheetName val="2_대외공문"/>
      <sheetName val="MAST_S"/>
      <sheetName val="시설업체주소록"/>
      <sheetName val="MAIN"/>
      <sheetName val="ENG"/>
      <sheetName val="CONT"/>
      <sheetName val="5.세운W-A"/>
      <sheetName val="IR 4.1, 3.1, 2.1"/>
      <sheetName val="●목차"/>
      <sheetName val="표지"/>
      <sheetName val="Data1"/>
      <sheetName val="종합"/>
      <sheetName val="96"/>
      <sheetName val="검기갑지"/>
      <sheetName val="기초자료입력"/>
      <sheetName val="code"/>
      <sheetName val="2"/>
      <sheetName val="H2"/>
      <sheetName val="K2"/>
      <sheetName val="1"/>
      <sheetName val="H1"/>
      <sheetName val="K1"/>
      <sheetName val="3"/>
      <sheetName val="H3"/>
      <sheetName val="K3"/>
      <sheetName val="조립지적"/>
      <sheetName val="ML"/>
      <sheetName val="현금경비중역"/>
      <sheetName val="보고자료"/>
      <sheetName val="●현황"/>
      <sheetName val="진행_DATA_(2)"/>
      <sheetName val="OPT손익_내수"/>
      <sheetName val="OPT손익_수출"/>
      <sheetName val="투자-국내2"/>
      <sheetName val="2_대외공문1"/>
      <sheetName val="MAST_S1"/>
      <sheetName val="의장2반_"/>
      <sheetName val="FOB현황"/>
      <sheetName val="차종별"/>
      <sheetName val="사무용품 신청"/>
      <sheetName val="진행_DATA_(2)1"/>
      <sheetName val="OPT손익_내수1"/>
      <sheetName val="OPT손익_수출1"/>
      <sheetName val="5_세운W-A"/>
      <sheetName val="IR_4_1,_3_1,_2_1"/>
      <sheetName val="사무용품_신청"/>
      <sheetName val="송전기본"/>
      <sheetName val="DWMC"/>
      <sheetName val="집계"/>
      <sheetName val="MASTER"/>
      <sheetName val="1.변경범위"/>
      <sheetName val="Macro1"/>
      <sheetName val="ﾕｰｻﾞｰ設定"/>
      <sheetName val="T진도"/>
      <sheetName val="Tbom-tot"/>
      <sheetName val="보고"/>
      <sheetName val="712"/>
      <sheetName val="PILOT품"/>
      <sheetName val="M96현황-동아"/>
      <sheetName val="금형품의서"/>
      <sheetName val="EF"/>
      <sheetName val="FD"/>
      <sheetName val="HD"/>
      <sheetName val="JM"/>
      <sheetName val="MC"/>
      <sheetName val="NF"/>
      <sheetName val="parts"/>
      <sheetName val="XD5"/>
      <sheetName val="XD"/>
      <sheetName val="ReportSetting"/>
      <sheetName val="내수1.8GL"/>
      <sheetName val="ppcarpet"/>
      <sheetName val="주행"/>
      <sheetName val="Forecast Drivers"/>
      <sheetName val="TABLE"/>
      <sheetName val="기초자료"/>
      <sheetName val="계산program"/>
      <sheetName val="Test"/>
      <sheetName val="Hauptblatt"/>
      <sheetName val="DAT(목표)"/>
      <sheetName val="p2-1"/>
      <sheetName val="문서규정양식"/>
      <sheetName val="major"/>
      <sheetName val="LXLIST1"/>
      <sheetName val="계산DATA입력"/>
      <sheetName val="MC&amp;다변화"/>
      <sheetName val="PN_ORDER"/>
      <sheetName val="so-021"/>
      <sheetName val="Roll Out - Limit"/>
      <sheetName val="금형 투자비(SJ 소하리전개)"/>
      <sheetName val="full (2)"/>
      <sheetName val="절단길이"/>
      <sheetName val="LXCR3%(9801)"/>
      <sheetName val="Assump."/>
      <sheetName val="LXL"/>
      <sheetName val=""/>
      <sheetName val="LX"/>
      <sheetName val="LXLI"/>
      <sheetName val="X3"/>
      <sheetName val="계열사현황종합"/>
      <sheetName val="전체현황"/>
      <sheetName val="SOURCE"/>
      <sheetName val="공수"/>
      <sheetName val="SUB"/>
      <sheetName val="단일압출"/>
      <sheetName val="계산 DATA 입력"/>
      <sheetName val="W-현원가"/>
      <sheetName val="Roll_Out_-_Limit"/>
      <sheetName val="금형_투자비(SJ_소하리전개)"/>
      <sheetName val="full_(2)"/>
      <sheetName val="Assump_"/>
      <sheetName val="CVT산정"/>
      <sheetName val="도장DATA"/>
      <sheetName val="공통(20-91)"/>
      <sheetName val="Definition"/>
      <sheetName val="설변내역 미결사항"/>
      <sheetName val="인도 전동차 IPL"/>
      <sheetName val="인원계획"/>
      <sheetName val="세목별"/>
      <sheetName val="내용"/>
      <sheetName val="소유주(원)"/>
      <sheetName val="CNC810M"/>
      <sheetName val="Sheet5"/>
      <sheetName val="Sheet6 (3)"/>
      <sheetName val="존4"/>
      <sheetName val="PRO (참조)"/>
      <sheetName val="RD경"/>
      <sheetName val="BAL.(TTL)"/>
      <sheetName val="BACK DATA"/>
      <sheetName val="효율계획(당월)"/>
      <sheetName val="전체실적"/>
      <sheetName val="LOT수량"/>
      <sheetName val="적용값"/>
      <sheetName val="후처리비"/>
      <sheetName val="가공비"/>
      <sheetName val="금형수명_상각기준"/>
      <sheetName val="재질단가"/>
      <sheetName val="임율_경영비율"/>
      <sheetName val="부품원가(삼송)"/>
      <sheetName val="Input Sheet"/>
      <sheetName val="Roll_Out_-_Limit1"/>
      <sheetName val="full_(2)1"/>
      <sheetName val="금형_투자비(SJ_소하리전개)1"/>
      <sheetName val="Assump_1"/>
      <sheetName val="설변내역_미결사항"/>
      <sheetName val="계산_DATA_입력"/>
      <sheetName val="인도_전동차_IPL"/>
      <sheetName val="BACK_DATA"/>
      <sheetName val="LP(input)"/>
    </sheetNames>
    <sheetDataSet>
      <sheetData sheetId="0" refreshError="1"/>
      <sheetData sheetId="1" refreshError="1"/>
      <sheetData sheetId="2" refreshError="1"/>
      <sheetData sheetId="3" refreshError="1"/>
      <sheetData sheetId="4" refreshError="1"/>
      <sheetData sheetId="5"/>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 sheetId="20" refreshError="1"/>
      <sheetData sheetId="21" refreshError="1"/>
      <sheetData sheetId="22" refreshError="1"/>
      <sheetData sheetId="23" refreshError="1"/>
      <sheetData sheetId="24" refreshError="1"/>
      <sheetData sheetId="25" refreshError="1"/>
      <sheetData sheetId="26" refreshError="1"/>
      <sheetData sheetId="27" refreshError="1"/>
      <sheetData sheetId="28" refreshError="1"/>
      <sheetData sheetId="29" refreshError="1"/>
      <sheetData sheetId="30" refreshError="1"/>
      <sheetData sheetId="31" refreshError="1"/>
      <sheetData sheetId="32" refreshError="1"/>
      <sheetData sheetId="33" refreshError="1"/>
      <sheetData sheetId="34" refreshError="1"/>
      <sheetData sheetId="35" refreshError="1"/>
      <sheetData sheetId="36" refreshError="1"/>
      <sheetData sheetId="37" refreshError="1"/>
      <sheetData sheetId="38" refreshError="1"/>
      <sheetData sheetId="39" refreshError="1"/>
      <sheetData sheetId="40" refreshError="1"/>
      <sheetData sheetId="41" refreshError="1"/>
      <sheetData sheetId="42"/>
      <sheetData sheetId="43" refreshError="1"/>
      <sheetData sheetId="44" refreshError="1"/>
      <sheetData sheetId="45" refreshError="1"/>
      <sheetData sheetId="46" refreshError="1"/>
      <sheetData sheetId="47" refreshError="1"/>
      <sheetData sheetId="48" refreshError="1"/>
      <sheetData sheetId="49" refreshError="1"/>
      <sheetData sheetId="50" refreshError="1"/>
      <sheetData sheetId="51" refreshError="1"/>
      <sheetData sheetId="52" refreshError="1"/>
      <sheetData sheetId="53" refreshError="1"/>
      <sheetData sheetId="54" refreshError="1"/>
      <sheetData sheetId="55" refreshError="1"/>
      <sheetData sheetId="56" refreshError="1"/>
      <sheetData sheetId="57" refreshError="1"/>
      <sheetData sheetId="58" refreshError="1"/>
      <sheetData sheetId="59" refreshError="1"/>
      <sheetData sheetId="60" refreshError="1"/>
      <sheetData sheetId="61" refreshError="1"/>
      <sheetData sheetId="62" refreshError="1"/>
      <sheetData sheetId="63" refreshError="1"/>
      <sheetData sheetId="64" refreshError="1"/>
      <sheetData sheetId="65" refreshError="1"/>
      <sheetData sheetId="66" refreshError="1"/>
      <sheetData sheetId="67" refreshError="1"/>
      <sheetData sheetId="68" refreshError="1"/>
      <sheetData sheetId="69" refreshError="1"/>
      <sheetData sheetId="70" refreshError="1"/>
      <sheetData sheetId="71" refreshError="1"/>
      <sheetData sheetId="72" refreshError="1"/>
      <sheetData sheetId="73" refreshError="1"/>
      <sheetData sheetId="74" refreshError="1"/>
      <sheetData sheetId="75" refreshError="1"/>
      <sheetData sheetId="76" refreshError="1"/>
      <sheetData sheetId="77" refreshError="1"/>
      <sheetData sheetId="78" refreshError="1"/>
      <sheetData sheetId="79" refreshError="1"/>
      <sheetData sheetId="80" refreshError="1"/>
      <sheetData sheetId="81" refreshError="1"/>
      <sheetData sheetId="82" refreshError="1"/>
      <sheetData sheetId="83" refreshError="1"/>
      <sheetData sheetId="84" refreshError="1"/>
      <sheetData sheetId="85" refreshError="1"/>
      <sheetData sheetId="86" refreshError="1"/>
      <sheetData sheetId="87" refreshError="1"/>
      <sheetData sheetId="88" refreshError="1"/>
      <sheetData sheetId="89" refreshError="1"/>
      <sheetData sheetId="90" refreshError="1"/>
      <sheetData sheetId="91" refreshError="1"/>
      <sheetData sheetId="92" refreshError="1"/>
      <sheetData sheetId="93" refreshError="1"/>
      <sheetData sheetId="94" refreshError="1"/>
      <sheetData sheetId="95" refreshError="1"/>
      <sheetData sheetId="96" refreshError="1"/>
      <sheetData sheetId="97" refreshError="1"/>
      <sheetData sheetId="98" refreshError="1"/>
      <sheetData sheetId="99" refreshError="1"/>
      <sheetData sheetId="100" refreshError="1"/>
      <sheetData sheetId="101" refreshError="1"/>
      <sheetData sheetId="102" refreshError="1"/>
      <sheetData sheetId="103" refreshError="1"/>
      <sheetData sheetId="104" refreshError="1"/>
      <sheetData sheetId="105" refreshError="1"/>
      <sheetData sheetId="106" refreshError="1"/>
      <sheetData sheetId="107" refreshError="1"/>
      <sheetData sheetId="108" refreshError="1"/>
      <sheetData sheetId="109" refreshError="1"/>
      <sheetData sheetId="110" refreshError="1"/>
      <sheetData sheetId="111" refreshError="1"/>
      <sheetData sheetId="112" refreshError="1"/>
      <sheetData sheetId="113" refreshError="1"/>
      <sheetData sheetId="114" refreshError="1"/>
      <sheetData sheetId="115" refreshError="1"/>
      <sheetData sheetId="116" refreshError="1"/>
      <sheetData sheetId="117" refreshError="1"/>
      <sheetData sheetId="118" refreshError="1"/>
      <sheetData sheetId="119" refreshError="1"/>
      <sheetData sheetId="120" refreshError="1"/>
      <sheetData sheetId="121" refreshError="1"/>
      <sheetData sheetId="122" refreshError="1"/>
      <sheetData sheetId="123" refreshError="1"/>
      <sheetData sheetId="124" refreshError="1"/>
      <sheetData sheetId="125" refreshError="1"/>
      <sheetData sheetId="126" refreshError="1"/>
      <sheetData sheetId="127" refreshError="1"/>
      <sheetData sheetId="128" refreshError="1"/>
      <sheetData sheetId="129" refreshError="1"/>
      <sheetData sheetId="130" refreshError="1"/>
      <sheetData sheetId="131" refreshError="1"/>
      <sheetData sheetId="132" refreshError="1"/>
      <sheetData sheetId="133" refreshError="1"/>
      <sheetData sheetId="134" refreshError="1"/>
      <sheetData sheetId="135" refreshError="1"/>
      <sheetData sheetId="136" refreshError="1"/>
      <sheetData sheetId="137" refreshError="1"/>
      <sheetData sheetId="138" refreshError="1"/>
      <sheetData sheetId="139" refreshError="1"/>
      <sheetData sheetId="140" refreshError="1"/>
      <sheetData sheetId="141" refreshError="1"/>
      <sheetData sheetId="142" refreshError="1"/>
      <sheetData sheetId="143" refreshError="1"/>
      <sheetData sheetId="144" refreshError="1"/>
      <sheetData sheetId="145" refreshError="1"/>
      <sheetData sheetId="146" refreshError="1"/>
      <sheetData sheetId="147" refreshError="1"/>
      <sheetData sheetId="148" refreshError="1"/>
      <sheetData sheetId="149" refreshError="1"/>
      <sheetData sheetId="150" refreshError="1"/>
      <sheetData sheetId="151" refreshError="1"/>
      <sheetData sheetId="152" refreshError="1"/>
      <sheetData sheetId="153" refreshError="1"/>
      <sheetData sheetId="154" refreshError="1"/>
      <sheetData sheetId="155" refreshError="1"/>
      <sheetData sheetId="156" refreshError="1"/>
      <sheetData sheetId="157" refreshError="1"/>
      <sheetData sheetId="158" refreshError="1"/>
      <sheetData sheetId="159" refreshError="1"/>
      <sheetData sheetId="160" refreshError="1"/>
      <sheetData sheetId="161" refreshError="1"/>
      <sheetData sheetId="162" refreshError="1"/>
      <sheetData sheetId="163" refreshError="1"/>
      <sheetData sheetId="164" refreshError="1"/>
      <sheetData sheetId="165" refreshError="1"/>
      <sheetData sheetId="166" refreshError="1"/>
      <sheetData sheetId="167" refreshError="1"/>
      <sheetData sheetId="168" refreshError="1"/>
      <sheetData sheetId="169" refreshError="1"/>
      <sheetData sheetId="170" refreshError="1"/>
      <sheetData sheetId="171" refreshError="1"/>
      <sheetData sheetId="172" refreshError="1"/>
      <sheetData sheetId="173" refreshError="1"/>
      <sheetData sheetId="174" refreshError="1"/>
      <sheetData sheetId="175" refreshError="1"/>
      <sheetData sheetId="176" refreshError="1"/>
      <sheetData sheetId="177" refreshError="1"/>
      <sheetData sheetId="178" refreshError="1"/>
      <sheetData sheetId="179" refreshError="1"/>
      <sheetData sheetId="180" refreshError="1"/>
      <sheetData sheetId="181" refreshError="1"/>
      <sheetData sheetId="182"/>
      <sheetData sheetId="183"/>
      <sheetData sheetId="184"/>
      <sheetData sheetId="185"/>
      <sheetData sheetId="186"/>
      <sheetData sheetId="187"/>
      <sheetData sheetId="188"/>
      <sheetData sheetId="189" refreshError="1"/>
      <sheetData sheetId="190" refreshError="1"/>
    </sheetDataSet>
  </externalBook>
</externalLink>
</file>

<file path=xl/externalLinks/externalLink18.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VXXXXXXXXXXXXXXXXXXXXXXXX"/>
      <sheetName val="표지"/>
      <sheetName val="INPUT"/>
      <sheetName val="계산결과"/>
      <sheetName val="상세계산내역"/>
      <sheetName val="전산 INPUT SHEET"/>
      <sheetName val="계산정보"/>
      <sheetName val="계산DATA저장"/>
      <sheetName val="Module1 (2)"/>
      <sheetName val="Module1"/>
      <sheetName val="비교원가(84601-3L040)"/>
      <sheetName val="비교원가(84601-3L050)"/>
      <sheetName val="비교원가(84601-3L060)"/>
      <sheetName val="비교원가(84601-3L070)"/>
      <sheetName val="비교원가(84660-3L000)"/>
      <sheetName val="비교원가(84660-3L100)"/>
      <sheetName val="비교원가(84690-3L000)"/>
      <sheetName val="비교원가(84640-3L000)"/>
      <sheetName val="비교원가(84640-3L010)"/>
      <sheetName val="비교원가(84640-3L020)"/>
      <sheetName val="비교원가(97040-3L000)"/>
      <sheetName val="ADW02"/>
      <sheetName val="FMW24"/>
      <sheetName val="ADW05"/>
      <sheetName val="ADW06"/>
      <sheetName val="ADW07"/>
      <sheetName val="ADW08"/>
      <sheetName val="ADW09"/>
      <sheetName val="ADW10"/>
      <sheetName val="ADW11"/>
      <sheetName val="ADW12"/>
      <sheetName val="ADW13"/>
      <sheetName val="FMW09"/>
      <sheetName val="ADW16"/>
      <sheetName val="ADW17"/>
      <sheetName val="ADW18(1)"/>
      <sheetName val="ADW19"/>
      <sheetName val="ATW02"/>
      <sheetName val="ATW15"/>
      <sheetName val="ATW03"/>
      <sheetName val="ATW04"/>
      <sheetName val="ATW17"/>
      <sheetName val="ATW05"/>
      <sheetName val="ATW18"/>
      <sheetName val="ATW06"/>
      <sheetName val="ATW07"/>
      <sheetName val="ATW08"/>
      <sheetName val="ATW09"/>
      <sheetName val="ATW10"/>
      <sheetName val="ATW11"/>
      <sheetName val="ATW12"/>
      <sheetName val="ATW61"/>
      <sheetName val="SHW06(BL)"/>
      <sheetName val="SHW06(PI)"/>
      <sheetName val="SHW06(BE)"/>
      <sheetName val="SHW02"/>
      <sheetName val="DHW05"/>
      <sheetName val="DHW06"/>
      <sheetName val="DHW07"/>
      <sheetName val="DHW14"/>
      <sheetName val="DHW08"/>
      <sheetName val="DHW09"/>
      <sheetName val="DHW10"/>
      <sheetName val="DHW11"/>
      <sheetName val="DHW12"/>
      <sheetName val="ETW56"/>
      <sheetName val="DHX01"/>
      <sheetName val="DHX02"/>
      <sheetName val="한일이화"/>
      <sheetName val="FMW19"/>
      <sheetName val="ETW26"/>
      <sheetName val="ATW26"/>
      <sheetName val="ATW31"/>
      <sheetName val="FMW06"/>
      <sheetName val="FMW07"/>
      <sheetName val="FMW08"/>
      <sheetName val="SMW07"/>
      <sheetName val="SHW14"/>
      <sheetName val="SHW15"/>
      <sheetName val="SHW16"/>
      <sheetName val="SHW10.11(SPRO)"/>
      <sheetName val="SHW10.11(BE)"/>
      <sheetName val="DHW05 (17)"/>
      <sheetName val="FRT(NF)"/>
      <sheetName val="H3K40623메탈"/>
      <sheetName val="H3K50623메탈자료"/>
      <sheetName val="H3K40623STP"/>
      <sheetName val="11107-01100"/>
      <sheetName val="H3K40624_STP-2"/>
      <sheetName val="H3K40814_ADAPTPR"/>
      <sheetName val="H3K41071_PAD"/>
      <sheetName val="H3K41071_INSERT"/>
      <sheetName val="H3K50050 FRT"/>
      <sheetName val="H3K41227"/>
      <sheetName val="H3K50235SPR"/>
      <sheetName val="H3K50235SPR-2"/>
      <sheetName val="H3K50376_PAD"/>
      <sheetName val="869413K000"/>
      <sheetName val="H3K50420"/>
      <sheetName val="H3K50420-2"/>
      <sheetName val="RR(NF)"/>
      <sheetName val="H3K40583"/>
      <sheetName val="H3K40814WASHER"/>
      <sheetName val="H3K41071SCREW"/>
      <sheetName val="H3K50050 RR"/>
      <sheetName val="계산DATA입력"/>
      <sheetName val="상용_mp"/>
      <sheetName val="원가계산서"/>
      <sheetName val="93700-3K010(S_WARMER)"/>
      <sheetName val="비교원가(93700-3K020,PAS_LH)"/>
      <sheetName val="비교원가(93700-3K030,DRV_RH)"/>
      <sheetName val="비교원가(93700-3K040,PAS_RH)"/>
      <sheetName val="임율 &amp; LOT"/>
      <sheetName val="BUTTON"/>
      <sheetName val="BEZEL"/>
      <sheetName val="M_BLOCK"/>
      <sheetName val="BOX"/>
      <sheetName val="PIECE"/>
      <sheetName val="LENS1"/>
      <sheetName val="LENS2"/>
      <sheetName val="G_PLATE"/>
      <sheetName val="BASE"/>
      <sheetName val="PCB"/>
      <sheetName val="B_PLATE"/>
      <sheetName val="부품LIST"/>
      <sheetName val="상세 계산 내역"/>
      <sheetName val="품의양"/>
      <sheetName val="설비사양서B-1"/>
      <sheetName val="전산_INPUT_SHEET"/>
      <sheetName val="Module1_(2)"/>
      <sheetName val="SHW10_11(SPRO)"/>
      <sheetName val="SHW10_11(BE)"/>
      <sheetName val="DHW05_(17)"/>
      <sheetName val="H3K50050_FRT"/>
      <sheetName val="H3K50050_RR"/>
      <sheetName val="임율_&amp;_LOT"/>
      <sheetName val="상세_계산_내역"/>
      <sheetName val="GRACE"/>
      <sheetName val="WELDING"/>
      <sheetName val="CR CODE"/>
      <sheetName val="부서CODE"/>
      <sheetName val="THEME CODE"/>
      <sheetName val="원단위"/>
      <sheetName val="내장PAD김홍태"/>
      <sheetName val="내구품질향상1"/>
      <sheetName val="B"/>
      <sheetName val="사무용품 신청"/>
      <sheetName val="협조전"/>
      <sheetName val="공정별공법-W.HSE-LH"/>
      <sheetName val="2.대외공문"/>
      <sheetName val="31321-26000"/>
      <sheetName val="FUEL 북미 가공비 1"/>
      <sheetName val="data sheet12"/>
      <sheetName val="64164"/>
      <sheetName val="A-A"/>
      <sheetName val="DBL LPG시험"/>
      <sheetName val="일반경비"/>
      <sheetName val="목적별"/>
      <sheetName val="노무"/>
      <sheetName val="원가"/>
      <sheetName val="재료"/>
      <sheetName val="PP1142-2"/>
      <sheetName val="전산_INPUT_SHEET1"/>
      <sheetName val="Module1_(2)1"/>
      <sheetName val="SHW10_11(SPRO)1"/>
      <sheetName val="SHW10_11(BE)1"/>
      <sheetName val="DHW05_(17)1"/>
      <sheetName val="H3K50050_FRT1"/>
      <sheetName val="H3K50050_RR1"/>
      <sheetName val="임율_&amp;_LOT1"/>
      <sheetName val="상세_계산_내역1"/>
      <sheetName val="CR_CODE"/>
      <sheetName val="THEME_CODE"/>
      <sheetName val="FUEL_북미_가공비_1"/>
      <sheetName val="2_대외공문"/>
      <sheetName val="DBL_LPG시험"/>
      <sheetName val="사무용품_신청"/>
      <sheetName val="공정별공법-W_HSE-LH"/>
      <sheetName val="계열사현황종합"/>
      <sheetName val="급여대장(관리)"/>
      <sheetName val="1-1-1-2"/>
      <sheetName val="2차-PROTO-(1)"/>
      <sheetName val="#REF"/>
      <sheetName val="82351"/>
      <sheetName val="76415"/>
      <sheetName val="1"/>
      <sheetName val="모델견적"/>
      <sheetName val="계산 DATA 입력"/>
      <sheetName val="차종별"/>
      <sheetName val="HCCE01"/>
      <sheetName val="GB-IC Villingen GG"/>
      <sheetName val="626TD(COLOR)"/>
      <sheetName val="Dashboard"/>
      <sheetName val="원97"/>
      <sheetName val="가2"/>
      <sheetName val="기안"/>
      <sheetName val="교육계획"/>
    </sheetNames>
    <sheetDataSet>
      <sheetData sheetId="0" refreshError="1"/>
      <sheetData sheetId="1"/>
      <sheetData sheetId="2" refreshError="1">
        <row r="6">
          <cell r="B6" t="str">
            <v>98610-H1000PAD</v>
          </cell>
          <cell r="D6" t="str">
            <v>YH1W204</v>
          </cell>
        </row>
        <row r="7">
          <cell r="B7" t="str">
            <v>PAD</v>
          </cell>
          <cell r="D7" t="str">
            <v>98.05.30</v>
          </cell>
          <cell r="E7" t="str">
            <v>HP</v>
          </cell>
          <cell r="F7" t="str">
            <v>내장</v>
          </cell>
          <cell r="I7">
            <v>36259.394012152778</v>
          </cell>
        </row>
        <row r="9">
          <cell r="B9">
            <v>7661</v>
          </cell>
          <cell r="D9" t="b">
            <v>0</v>
          </cell>
        </row>
        <row r="10">
          <cell r="B10">
            <v>300</v>
          </cell>
        </row>
        <row r="15">
          <cell r="D15" t="str">
            <v>PE FOAM S 4000</v>
          </cell>
        </row>
        <row r="16">
          <cell r="D16">
            <v>191</v>
          </cell>
        </row>
        <row r="17">
          <cell r="D17">
            <v>200</v>
          </cell>
        </row>
        <row r="18">
          <cell r="D18">
            <v>20</v>
          </cell>
        </row>
        <row r="19">
          <cell r="D19">
            <v>15</v>
          </cell>
        </row>
        <row r="23">
          <cell r="D23">
            <v>1</v>
          </cell>
        </row>
        <row r="24">
          <cell r="D24">
            <v>0</v>
          </cell>
        </row>
      </sheetData>
      <sheetData sheetId="3" refreshError="1"/>
      <sheetData sheetId="4"/>
      <sheetData sheetId="5" refreshError="1"/>
      <sheetData sheetId="6" refreshError="1">
        <row r="32">
          <cell r="E32" t="str">
            <v>없음</v>
          </cell>
        </row>
        <row r="33">
          <cell r="E33" t="str">
            <v>P-100</v>
          </cell>
        </row>
        <row r="34">
          <cell r="E34" t="str">
            <v>P-200(일반)</v>
          </cell>
        </row>
        <row r="35">
          <cell r="E35" t="str">
            <v>P-300(내열)</v>
          </cell>
        </row>
        <row r="36">
          <cell r="E36" t="str">
            <v>TESA 4657</v>
          </cell>
        </row>
        <row r="37">
          <cell r="E37" t="str">
            <v>TESA 4965</v>
          </cell>
        </row>
        <row r="38">
          <cell r="E38" t="str">
            <v>TESA 4970</v>
          </cell>
        </row>
        <row r="39">
          <cell r="E39" t="str">
            <v>TESA 4172</v>
          </cell>
        </row>
        <row r="40">
          <cell r="E40" t="str">
            <v>TESA FIX 4967</v>
          </cell>
        </row>
        <row r="41">
          <cell r="E41" t="str">
            <v>TESA 4977</v>
          </cell>
        </row>
        <row r="42">
          <cell r="E42" t="str">
            <v>TESA 4978</v>
          </cell>
        </row>
        <row r="43">
          <cell r="E43" t="str">
            <v>3M 전사 TAPE</v>
          </cell>
        </row>
        <row r="44">
          <cell r="E44" t="str">
            <v>3M 465</v>
          </cell>
        </row>
        <row r="45">
          <cell r="E45" t="str">
            <v>3M 4201</v>
          </cell>
        </row>
        <row r="46">
          <cell r="E46" t="str">
            <v>3M 4262</v>
          </cell>
        </row>
        <row r="47">
          <cell r="E47" t="str">
            <v>3M 5320</v>
          </cell>
        </row>
        <row r="48">
          <cell r="E48" t="str">
            <v>SONY NP303</v>
          </cell>
        </row>
        <row r="49">
          <cell r="E49" t="str">
            <v>DR'G 1795(12mm×Xm)</v>
          </cell>
        </row>
        <row r="50">
          <cell r="E50" t="str">
            <v>SILICON TAPE</v>
          </cell>
        </row>
        <row r="51">
          <cell r="E51" t="str">
            <v>NITTO 525K</v>
          </cell>
        </row>
        <row r="52">
          <cell r="E52" t="str">
            <v>MODERN 5208</v>
          </cell>
        </row>
        <row r="53">
          <cell r="E53" t="str">
            <v>AL METALIZING PE FILM</v>
          </cell>
        </row>
        <row r="89">
          <cell r="D89">
            <v>18</v>
          </cell>
        </row>
        <row r="94">
          <cell r="C94" t="str">
            <v>전TAPP'G</v>
          </cell>
          <cell r="D94" t="str">
            <v>O</v>
          </cell>
          <cell r="E94" t="str">
            <v>O</v>
          </cell>
          <cell r="F94" t="str">
            <v>O</v>
          </cell>
          <cell r="G94">
            <v>105</v>
          </cell>
          <cell r="H94">
            <v>13</v>
          </cell>
          <cell r="I94">
            <v>2</v>
          </cell>
          <cell r="J94">
            <v>10</v>
          </cell>
          <cell r="K94" t="str">
            <v>수작업</v>
          </cell>
          <cell r="L94">
            <v>0</v>
          </cell>
          <cell r="M94">
            <v>0</v>
          </cell>
          <cell r="N94">
            <v>0</v>
          </cell>
        </row>
        <row r="95">
          <cell r="C95" t="str">
            <v>SILIT'G</v>
          </cell>
          <cell r="D95" t="str">
            <v>S</v>
          </cell>
          <cell r="E95" t="str">
            <v>-</v>
          </cell>
          <cell r="F95" t="str">
            <v>-</v>
          </cell>
          <cell r="G95">
            <v>105</v>
          </cell>
          <cell r="H95">
            <v>2.7</v>
          </cell>
          <cell r="I95">
            <v>2</v>
          </cell>
          <cell r="J95">
            <v>15</v>
          </cell>
          <cell r="K95" t="str">
            <v>SLIT MC</v>
          </cell>
          <cell r="L95">
            <v>183</v>
          </cell>
          <cell r="M95">
            <v>326</v>
          </cell>
          <cell r="N95">
            <v>0</v>
          </cell>
        </row>
        <row r="96">
          <cell r="C96" t="str">
            <v>SHEAR</v>
          </cell>
          <cell r="D96" t="str">
            <v>-</v>
          </cell>
          <cell r="E96" t="str">
            <v>S</v>
          </cell>
          <cell r="F96" t="str">
            <v>-</v>
          </cell>
          <cell r="G96">
            <v>21</v>
          </cell>
          <cell r="H96">
            <v>7</v>
          </cell>
          <cell r="I96">
            <v>2</v>
          </cell>
          <cell r="J96">
            <v>5</v>
          </cell>
          <cell r="K96" t="str">
            <v>SHER MC</v>
          </cell>
          <cell r="L96">
            <v>354</v>
          </cell>
          <cell r="M96">
            <v>659</v>
          </cell>
          <cell r="N96">
            <v>0</v>
          </cell>
        </row>
        <row r="97">
          <cell r="C97" t="str">
            <v>SHEAR</v>
          </cell>
          <cell r="D97" t="str">
            <v>-</v>
          </cell>
          <cell r="E97" t="str">
            <v>-</v>
          </cell>
          <cell r="F97" t="str">
            <v>S</v>
          </cell>
          <cell r="G97">
            <v>26</v>
          </cell>
          <cell r="H97">
            <v>11</v>
          </cell>
          <cell r="I97">
            <v>2</v>
          </cell>
          <cell r="J97">
            <v>5</v>
          </cell>
          <cell r="K97" t="str">
            <v>SHER MC</v>
          </cell>
          <cell r="L97">
            <v>354</v>
          </cell>
          <cell r="M97">
            <v>659</v>
          </cell>
          <cell r="N97">
            <v>1</v>
          </cell>
        </row>
        <row r="98">
          <cell r="C98" t="str">
            <v>A/CUT</v>
          </cell>
          <cell r="D98" t="str">
            <v>S</v>
          </cell>
          <cell r="E98" t="str">
            <v>-</v>
          </cell>
          <cell r="F98" t="str">
            <v>-</v>
          </cell>
          <cell r="G98">
            <v>6</v>
          </cell>
          <cell r="H98">
            <v>3.6</v>
          </cell>
          <cell r="I98">
            <v>2</v>
          </cell>
          <cell r="J98">
            <v>12</v>
          </cell>
          <cell r="K98" t="str">
            <v>A/C MC</v>
          </cell>
          <cell r="L98">
            <v>408</v>
          </cell>
          <cell r="M98">
            <v>763</v>
          </cell>
          <cell r="N98">
            <v>0</v>
          </cell>
        </row>
        <row r="99">
          <cell r="C99" t="str">
            <v>R/CUT</v>
          </cell>
          <cell r="D99" t="str">
            <v>-</v>
          </cell>
          <cell r="E99" t="str">
            <v>S</v>
          </cell>
          <cell r="F99" t="str">
            <v>-</v>
          </cell>
          <cell r="G99">
            <v>21</v>
          </cell>
          <cell r="H99">
            <v>44</v>
          </cell>
          <cell r="I99">
            <v>1</v>
          </cell>
          <cell r="J99">
            <v>10</v>
          </cell>
          <cell r="K99" t="str">
            <v>ROLL MC</v>
          </cell>
          <cell r="L99">
            <v>228</v>
          </cell>
          <cell r="M99">
            <v>415</v>
          </cell>
          <cell r="N99">
            <v>0</v>
          </cell>
        </row>
        <row r="100">
          <cell r="C100" t="str">
            <v>P/PRS</v>
          </cell>
          <cell r="D100" t="str">
            <v>-</v>
          </cell>
          <cell r="E100" t="str">
            <v>-</v>
          </cell>
          <cell r="F100" t="str">
            <v>S</v>
          </cell>
          <cell r="G100">
            <v>26</v>
          </cell>
          <cell r="H100">
            <v>40</v>
          </cell>
          <cell r="I100">
            <v>1</v>
          </cell>
          <cell r="J100">
            <v>15</v>
          </cell>
          <cell r="K100" t="str">
            <v>PRESS</v>
          </cell>
          <cell r="L100">
            <v>761</v>
          </cell>
          <cell r="M100">
            <v>1389</v>
          </cell>
          <cell r="N100">
            <v>1</v>
          </cell>
        </row>
        <row r="101">
          <cell r="C101" t="str">
            <v>VERTIL</v>
          </cell>
          <cell r="D101" t="str">
            <v>O</v>
          </cell>
          <cell r="E101" t="str">
            <v>O</v>
          </cell>
          <cell r="F101" t="str">
            <v>O</v>
          </cell>
          <cell r="G101">
            <v>1</v>
          </cell>
          <cell r="H101">
            <v>5</v>
          </cell>
          <cell r="I101">
            <v>1</v>
          </cell>
          <cell r="J101">
            <v>12</v>
          </cell>
          <cell r="K101" t="str">
            <v>VERT MC</v>
          </cell>
          <cell r="L101">
            <v>152</v>
          </cell>
          <cell r="M101">
            <v>250</v>
          </cell>
          <cell r="N101">
            <v>0</v>
          </cell>
        </row>
        <row r="102">
          <cell r="C102" t="str">
            <v>TRIM'G</v>
          </cell>
          <cell r="D102" t="str">
            <v>O</v>
          </cell>
          <cell r="E102" t="str">
            <v>O</v>
          </cell>
          <cell r="F102" t="str">
            <v>O</v>
          </cell>
          <cell r="G102">
            <v>1</v>
          </cell>
          <cell r="H102">
            <v>2</v>
          </cell>
          <cell r="I102">
            <v>1</v>
          </cell>
          <cell r="J102">
            <v>0</v>
          </cell>
          <cell r="K102" t="str">
            <v>수작업</v>
          </cell>
          <cell r="L102">
            <v>0</v>
          </cell>
          <cell r="M102">
            <v>0</v>
          </cell>
          <cell r="N102">
            <v>0</v>
          </cell>
        </row>
        <row r="103">
          <cell r="C103" t="str">
            <v>후TAPP'G</v>
          </cell>
          <cell r="D103" t="str">
            <v>O</v>
          </cell>
          <cell r="E103" t="str">
            <v>O</v>
          </cell>
          <cell r="F103" t="str">
            <v>O</v>
          </cell>
          <cell r="G103">
            <v>1</v>
          </cell>
          <cell r="H103">
            <v>6</v>
          </cell>
          <cell r="I103">
            <v>1</v>
          </cell>
          <cell r="J103">
            <v>0</v>
          </cell>
          <cell r="K103" t="str">
            <v>수작업</v>
          </cell>
          <cell r="L103">
            <v>0</v>
          </cell>
          <cell r="M103">
            <v>0</v>
          </cell>
          <cell r="N103">
            <v>0</v>
          </cell>
        </row>
        <row r="104">
          <cell r="C104" t="str">
            <v>POJANG</v>
          </cell>
          <cell r="D104" t="str">
            <v>S</v>
          </cell>
          <cell r="E104" t="str">
            <v>S</v>
          </cell>
          <cell r="F104" t="str">
            <v>S</v>
          </cell>
          <cell r="G104">
            <v>1</v>
          </cell>
          <cell r="H104">
            <v>2.7</v>
          </cell>
          <cell r="I104">
            <v>1</v>
          </cell>
          <cell r="J104">
            <v>0</v>
          </cell>
          <cell r="K104" t="str">
            <v>수작업</v>
          </cell>
          <cell r="L104">
            <v>0</v>
          </cell>
          <cell r="M104">
            <v>0</v>
          </cell>
          <cell r="N104">
            <v>1</v>
          </cell>
        </row>
      </sheetData>
      <sheetData sheetId="7"/>
      <sheetData sheetId="8" refreshError="1"/>
      <sheetData sheetId="9" refreshError="1"/>
      <sheetData sheetId="10"/>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 sheetId="20" refreshError="1"/>
      <sheetData sheetId="21" refreshError="1"/>
      <sheetData sheetId="22" refreshError="1"/>
      <sheetData sheetId="23" refreshError="1"/>
      <sheetData sheetId="24" refreshError="1"/>
      <sheetData sheetId="25" refreshError="1"/>
      <sheetData sheetId="26" refreshError="1"/>
      <sheetData sheetId="27" refreshError="1"/>
      <sheetData sheetId="28" refreshError="1"/>
      <sheetData sheetId="29" refreshError="1"/>
      <sheetData sheetId="30" refreshError="1"/>
      <sheetData sheetId="31" refreshError="1"/>
      <sheetData sheetId="32" refreshError="1"/>
      <sheetData sheetId="33" refreshError="1"/>
      <sheetData sheetId="34" refreshError="1"/>
      <sheetData sheetId="35" refreshError="1"/>
      <sheetData sheetId="36" refreshError="1"/>
      <sheetData sheetId="37" refreshError="1"/>
      <sheetData sheetId="38" refreshError="1"/>
      <sheetData sheetId="39" refreshError="1"/>
      <sheetData sheetId="40" refreshError="1"/>
      <sheetData sheetId="41" refreshError="1"/>
      <sheetData sheetId="42" refreshError="1"/>
      <sheetData sheetId="43" refreshError="1"/>
      <sheetData sheetId="44" refreshError="1"/>
      <sheetData sheetId="45" refreshError="1"/>
      <sheetData sheetId="46" refreshError="1"/>
      <sheetData sheetId="47" refreshError="1"/>
      <sheetData sheetId="48" refreshError="1"/>
      <sheetData sheetId="49" refreshError="1"/>
      <sheetData sheetId="50" refreshError="1"/>
      <sheetData sheetId="51" refreshError="1"/>
      <sheetData sheetId="52" refreshError="1"/>
      <sheetData sheetId="53" refreshError="1"/>
      <sheetData sheetId="54" refreshError="1"/>
      <sheetData sheetId="55" refreshError="1"/>
      <sheetData sheetId="56" refreshError="1"/>
      <sheetData sheetId="57" refreshError="1"/>
      <sheetData sheetId="58" refreshError="1"/>
      <sheetData sheetId="59" refreshError="1"/>
      <sheetData sheetId="60" refreshError="1"/>
      <sheetData sheetId="61" refreshError="1"/>
      <sheetData sheetId="62" refreshError="1"/>
      <sheetData sheetId="63" refreshError="1"/>
      <sheetData sheetId="64" refreshError="1"/>
      <sheetData sheetId="65" refreshError="1"/>
      <sheetData sheetId="66" refreshError="1"/>
      <sheetData sheetId="67" refreshError="1"/>
      <sheetData sheetId="68" refreshError="1"/>
      <sheetData sheetId="69" refreshError="1"/>
      <sheetData sheetId="70" refreshError="1"/>
      <sheetData sheetId="71" refreshError="1"/>
      <sheetData sheetId="72" refreshError="1"/>
      <sheetData sheetId="73" refreshError="1"/>
      <sheetData sheetId="74" refreshError="1"/>
      <sheetData sheetId="75" refreshError="1"/>
      <sheetData sheetId="76" refreshError="1"/>
      <sheetData sheetId="77" refreshError="1"/>
      <sheetData sheetId="78" refreshError="1"/>
      <sheetData sheetId="79" refreshError="1"/>
      <sheetData sheetId="80" refreshError="1"/>
      <sheetData sheetId="81" refreshError="1"/>
      <sheetData sheetId="82" refreshError="1"/>
      <sheetData sheetId="83"/>
      <sheetData sheetId="84" refreshError="1"/>
      <sheetData sheetId="85" refreshError="1"/>
      <sheetData sheetId="86" refreshError="1"/>
      <sheetData sheetId="87" refreshError="1"/>
      <sheetData sheetId="88" refreshError="1"/>
      <sheetData sheetId="89" refreshError="1"/>
      <sheetData sheetId="90" refreshError="1"/>
      <sheetData sheetId="91" refreshError="1"/>
      <sheetData sheetId="92" refreshError="1"/>
      <sheetData sheetId="93" refreshError="1"/>
      <sheetData sheetId="94" refreshError="1"/>
      <sheetData sheetId="95" refreshError="1"/>
      <sheetData sheetId="96" refreshError="1"/>
      <sheetData sheetId="97" refreshError="1"/>
      <sheetData sheetId="98" refreshError="1"/>
      <sheetData sheetId="99" refreshError="1"/>
      <sheetData sheetId="100" refreshError="1"/>
      <sheetData sheetId="101" refreshError="1"/>
      <sheetData sheetId="102" refreshError="1"/>
      <sheetData sheetId="103" refreshError="1"/>
      <sheetData sheetId="104" refreshError="1"/>
      <sheetData sheetId="105" refreshError="1"/>
      <sheetData sheetId="106" refreshError="1"/>
      <sheetData sheetId="107" refreshError="1"/>
      <sheetData sheetId="108" refreshError="1"/>
      <sheetData sheetId="109" refreshError="1"/>
      <sheetData sheetId="110" refreshError="1"/>
      <sheetData sheetId="111" refreshError="1"/>
      <sheetData sheetId="112"/>
      <sheetData sheetId="113" refreshError="1"/>
      <sheetData sheetId="114" refreshError="1"/>
      <sheetData sheetId="115" refreshError="1"/>
      <sheetData sheetId="116" refreshError="1"/>
      <sheetData sheetId="117" refreshError="1"/>
      <sheetData sheetId="118" refreshError="1"/>
      <sheetData sheetId="119" refreshError="1"/>
      <sheetData sheetId="120" refreshError="1"/>
      <sheetData sheetId="121" refreshError="1"/>
      <sheetData sheetId="122" refreshError="1"/>
      <sheetData sheetId="123" refreshError="1"/>
      <sheetData sheetId="124" refreshError="1"/>
      <sheetData sheetId="125" refreshError="1"/>
      <sheetData sheetId="126" refreshError="1"/>
      <sheetData sheetId="127" refreshError="1"/>
      <sheetData sheetId="128" refreshError="1"/>
      <sheetData sheetId="129" refreshError="1"/>
      <sheetData sheetId="130" refreshError="1"/>
      <sheetData sheetId="131" refreshError="1"/>
      <sheetData sheetId="132" refreshError="1"/>
      <sheetData sheetId="133" refreshError="1"/>
      <sheetData sheetId="134" refreshError="1"/>
      <sheetData sheetId="135" refreshError="1"/>
      <sheetData sheetId="136" refreshError="1"/>
      <sheetData sheetId="137" refreshError="1"/>
      <sheetData sheetId="138" refreshError="1"/>
      <sheetData sheetId="139" refreshError="1"/>
      <sheetData sheetId="140" refreshError="1"/>
      <sheetData sheetId="141" refreshError="1"/>
      <sheetData sheetId="142" refreshError="1"/>
      <sheetData sheetId="143" refreshError="1"/>
      <sheetData sheetId="144" refreshError="1"/>
      <sheetData sheetId="145" refreshError="1"/>
      <sheetData sheetId="146" refreshError="1"/>
      <sheetData sheetId="147" refreshError="1"/>
      <sheetData sheetId="148" refreshError="1"/>
      <sheetData sheetId="149" refreshError="1"/>
      <sheetData sheetId="150" refreshError="1"/>
      <sheetData sheetId="151" refreshError="1"/>
      <sheetData sheetId="152" refreshError="1"/>
      <sheetData sheetId="153" refreshError="1"/>
      <sheetData sheetId="154" refreshError="1"/>
      <sheetData sheetId="155" refreshError="1"/>
      <sheetData sheetId="156" refreshError="1"/>
      <sheetData sheetId="157" refreshError="1"/>
      <sheetData sheetId="158" refreshError="1"/>
      <sheetData sheetId="159" refreshError="1"/>
      <sheetData sheetId="160" refreshError="1"/>
      <sheetData sheetId="161" refreshError="1"/>
      <sheetData sheetId="162"/>
      <sheetData sheetId="163"/>
      <sheetData sheetId="164"/>
      <sheetData sheetId="165"/>
      <sheetData sheetId="166"/>
      <sheetData sheetId="167"/>
      <sheetData sheetId="168"/>
      <sheetData sheetId="169"/>
      <sheetData sheetId="170"/>
      <sheetData sheetId="171"/>
      <sheetData sheetId="172"/>
      <sheetData sheetId="173"/>
      <sheetData sheetId="174"/>
      <sheetData sheetId="175"/>
      <sheetData sheetId="176"/>
      <sheetData sheetId="177"/>
      <sheetData sheetId="178" refreshError="1"/>
      <sheetData sheetId="179" refreshError="1"/>
      <sheetData sheetId="180" refreshError="1"/>
      <sheetData sheetId="181" refreshError="1"/>
      <sheetData sheetId="182" refreshError="1"/>
      <sheetData sheetId="183" refreshError="1"/>
      <sheetData sheetId="184" refreshError="1"/>
      <sheetData sheetId="185" refreshError="1"/>
      <sheetData sheetId="186" refreshError="1"/>
      <sheetData sheetId="187" refreshError="1"/>
      <sheetData sheetId="188" refreshError="1"/>
      <sheetData sheetId="189" refreshError="1"/>
      <sheetData sheetId="190" refreshError="1"/>
      <sheetData sheetId="191" refreshError="1"/>
      <sheetData sheetId="192" refreshError="1"/>
      <sheetData sheetId="193" refreshError="1"/>
      <sheetData sheetId="194" refreshError="1"/>
      <sheetData sheetId="195" refreshError="1"/>
      <sheetData sheetId="196" refreshError="1"/>
    </sheetDataSet>
  </externalBook>
</externalLink>
</file>

<file path=xl/externalLinks/externalLink19.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협조전"/>
      <sheetName val="Sheet1"/>
      <sheetName val="Sheet2"/>
      <sheetName val="Sheet3"/>
      <sheetName val="___"/>
      <sheetName val="RD제품개발투자비(매가)"/>
      <sheetName val="기안"/>
      <sheetName val="신규DEP"/>
      <sheetName val="GRACE"/>
      <sheetName val="주행"/>
      <sheetName val="3"/>
      <sheetName val="HCCE01"/>
      <sheetName val="2.대외공문"/>
      <sheetName val="000000"/>
      <sheetName val="000001"/>
      <sheetName val="BOM 3DR LC"/>
      <sheetName val="BOM 45DR LC"/>
      <sheetName val="LC DATA"/>
      <sheetName val="SHEET"/>
      <sheetName val="소유주(원)"/>
      <sheetName val="간이연락"/>
      <sheetName val="예산계획"/>
      <sheetName val="R&amp;D"/>
      <sheetName val="DBL LPG시험"/>
      <sheetName val="11"/>
      <sheetName val="#93"/>
      <sheetName val="구동"/>
      <sheetName val="Sheet5"/>
      <sheetName val="Sheet6 (3)"/>
      <sheetName val="64164"/>
      <sheetName val="97MUP"/>
      <sheetName val="95하U$가격"/>
      <sheetName val="직원신상"/>
      <sheetName val="PROMOTION"/>
      <sheetName val="BODY SHOP"/>
      <sheetName val="PRESS-BODY"/>
      <sheetName val="2001"/>
      <sheetName val="2005"/>
      <sheetName val="INCREAMENTS"/>
      <sheetName val="세목별"/>
      <sheetName val="윤영환"/>
      <sheetName val="총"/>
      <sheetName val="CLM-MP"/>
      <sheetName val="기안지"/>
      <sheetName val="차체"/>
      <sheetName val="96수출"/>
      <sheetName val="Personl"/>
      <sheetName val="대외공문"/>
      <sheetName val="BUS제원1"/>
      <sheetName val="내수1.8GL"/>
      <sheetName val="MTO"/>
      <sheetName val="SANTAMO"/>
      <sheetName val=" SR3차원단위 (3)"/>
      <sheetName val="종합"/>
      <sheetName val="RDLEVLST"/>
      <sheetName val="원단위"/>
      <sheetName val="승용"/>
      <sheetName val="CAUDIT"/>
      <sheetName val="시산표"/>
      <sheetName val="bs"/>
      <sheetName val="2_대외공문"/>
      <sheetName val="BOM_3DR_LC"/>
      <sheetName val="BOM_45DR_LC"/>
      <sheetName val="LC_DATA"/>
      <sheetName val="2월"/>
      <sheetName val="첨부2"/>
      <sheetName val="회의자료"/>
      <sheetName val="#142-1-갑"/>
      <sheetName val="2차-PROTO-(1)"/>
      <sheetName val="major"/>
      <sheetName val="PN_ORDER"/>
      <sheetName val="BOM"/>
      <sheetName val="정산"/>
      <sheetName val="DBL_LPG시험"/>
      <sheetName val="Sheet6_(3)"/>
      <sheetName val="MASTER_IPL"/>
      <sheetName val="CD-실적"/>
      <sheetName val="상용"/>
      <sheetName val="OPT손익 내수"/>
      <sheetName val="OPT손익 수출"/>
      <sheetName val="#REF"/>
      <sheetName val="DailyInput"/>
      <sheetName val="SPEC1"/>
      <sheetName val="LB Plan 97 neu 15531 Best "/>
      <sheetName val="KD율"/>
      <sheetName val="집계"/>
    </sheetNames>
    <sheetDataSet>
      <sheetData sheetId="0" refreshError="1"/>
      <sheetData sheetId="1" refreshError="1"/>
      <sheetData sheetId="2" refreshError="1"/>
      <sheetData sheetId="3" refreshError="1"/>
      <sheetData sheetId="4"/>
      <sheetData sheetId="5" refreshError="1"/>
      <sheetData sheetId="6"/>
      <sheetData sheetId="7" refreshError="1"/>
      <sheetData sheetId="8" refreshError="1"/>
      <sheetData sheetId="9" refreshError="1"/>
      <sheetData sheetId="10" refreshError="1"/>
      <sheetData sheetId="11" refreshError="1"/>
      <sheetData sheetId="12"/>
      <sheetData sheetId="13"/>
      <sheetData sheetId="14"/>
      <sheetData sheetId="15"/>
      <sheetData sheetId="16"/>
      <sheetData sheetId="17"/>
      <sheetData sheetId="18"/>
      <sheetData sheetId="19" refreshError="1"/>
      <sheetData sheetId="20" refreshError="1"/>
      <sheetData sheetId="21" refreshError="1"/>
      <sheetData sheetId="22" refreshError="1"/>
      <sheetData sheetId="23" refreshError="1"/>
      <sheetData sheetId="24" refreshError="1"/>
      <sheetData sheetId="25" refreshError="1"/>
      <sheetData sheetId="26" refreshError="1"/>
      <sheetData sheetId="27" refreshError="1"/>
      <sheetData sheetId="28" refreshError="1"/>
      <sheetData sheetId="29"/>
      <sheetData sheetId="30" refreshError="1"/>
      <sheetData sheetId="31" refreshError="1"/>
      <sheetData sheetId="32" refreshError="1"/>
      <sheetData sheetId="33"/>
      <sheetData sheetId="34"/>
      <sheetData sheetId="35"/>
      <sheetData sheetId="36"/>
      <sheetData sheetId="37"/>
      <sheetData sheetId="38"/>
      <sheetData sheetId="39" refreshError="1"/>
      <sheetData sheetId="40" refreshError="1"/>
      <sheetData sheetId="41" refreshError="1"/>
      <sheetData sheetId="42" refreshError="1"/>
      <sheetData sheetId="43" refreshError="1"/>
      <sheetData sheetId="44" refreshError="1"/>
      <sheetData sheetId="45" refreshError="1"/>
      <sheetData sheetId="46"/>
      <sheetData sheetId="47"/>
      <sheetData sheetId="48"/>
      <sheetData sheetId="49"/>
      <sheetData sheetId="50"/>
      <sheetData sheetId="51"/>
      <sheetData sheetId="52" refreshError="1"/>
      <sheetData sheetId="53" refreshError="1"/>
      <sheetData sheetId="54" refreshError="1"/>
      <sheetData sheetId="55" refreshError="1"/>
      <sheetData sheetId="56" refreshError="1"/>
      <sheetData sheetId="57" refreshError="1"/>
      <sheetData sheetId="58" refreshError="1"/>
      <sheetData sheetId="59" refreshError="1"/>
      <sheetData sheetId="60"/>
      <sheetData sheetId="61"/>
      <sheetData sheetId="62"/>
      <sheetData sheetId="63"/>
      <sheetData sheetId="64" refreshError="1"/>
      <sheetData sheetId="65" refreshError="1"/>
      <sheetData sheetId="66" refreshError="1"/>
      <sheetData sheetId="67" refreshError="1"/>
      <sheetData sheetId="68" refreshError="1"/>
      <sheetData sheetId="69" refreshError="1"/>
      <sheetData sheetId="70" refreshError="1"/>
      <sheetData sheetId="71" refreshError="1"/>
      <sheetData sheetId="72" refreshError="1"/>
      <sheetData sheetId="73" refreshError="1"/>
      <sheetData sheetId="74" refreshError="1"/>
      <sheetData sheetId="75" refreshError="1"/>
      <sheetData sheetId="76" refreshError="1"/>
      <sheetData sheetId="77" refreshError="1"/>
      <sheetData sheetId="78" refreshError="1"/>
      <sheetData sheetId="79" refreshError="1"/>
      <sheetData sheetId="80" refreshError="1"/>
      <sheetData sheetId="81" refreshError="1"/>
      <sheetData sheetId="82" refreshError="1"/>
      <sheetData sheetId="83" refreshError="1"/>
      <sheetData sheetId="84" refreshError="1"/>
      <sheetData sheetId="85" refreshError="1"/>
    </sheetDataSet>
  </externalBook>
</externalLink>
</file>

<file path=xl/externalLinks/externalLink20.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개발부문 좌석배치"/>
      <sheetName val="개인별 주업무"/>
      <sheetName val="업무보고표지"/>
      <sheetName val="사업계획표지"/>
      <sheetName val="사업계획목차 "/>
      <sheetName val="부품원가관리팀조직"/>
      <sheetName val="인원계획"/>
    </sheetNames>
    <sheetDataSet>
      <sheetData sheetId="0" refreshError="1"/>
      <sheetData sheetId="1" refreshError="1"/>
      <sheetData sheetId="2" refreshError="1"/>
      <sheetData sheetId="3" refreshError="1"/>
      <sheetData sheetId="4" refreshError="1"/>
      <sheetData sheetId="5" refreshError="1"/>
      <sheetData sheetId="6" refreshError="1"/>
    </sheetDataSet>
  </externalBook>
</externalLink>
</file>

<file path=xl/externalLinks/externalLink21.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BUS제원1"/>
      <sheetName val="전체현황"/>
      <sheetName val="협조전"/>
      <sheetName val="타임챠트"/>
      <sheetName val="인원계획"/>
      <sheetName val="BUS제원"/>
      <sheetName val="11"/>
      <sheetName val="97MUP"/>
      <sheetName val="#142-1-갑"/>
      <sheetName val="품의양"/>
    </sheetNames>
    <sheetDataSet>
      <sheetData sheetId="0" refreshError="1"/>
      <sheetData sheetId="1" refreshError="1"/>
      <sheetData sheetId="2" refreshError="1"/>
      <sheetData sheetId="3" refreshError="1"/>
      <sheetData sheetId="4" refreshError="1"/>
      <sheetData sheetId="5" refreshError="1"/>
      <sheetData sheetId="6" refreshError="1"/>
      <sheetData sheetId="7" refreshError="1"/>
      <sheetData sheetId="8" refreshError="1"/>
      <sheetData sheetId="9" refreshError="1"/>
    </sheetDataSet>
  </externalBook>
</externalLink>
</file>

<file path=xl/externalLinks/externalLink22.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CVT산정"/>
      <sheetName val="표지"/>
      <sheetName val="LZ RR BUSH"/>
      <sheetName val="1.개선이력"/>
      <sheetName val="2-1.현상"/>
      <sheetName val="RO분석"/>
      <sheetName val="BUS제원1"/>
      <sheetName val="품의양"/>
      <sheetName val="OPT손익 내수"/>
      <sheetName val="OPT손익 수출"/>
      <sheetName val="외주현황.wq1"/>
      <sheetName val="CALENDAR"/>
      <sheetName val="전체현황"/>
      <sheetName val="LZ RV BUSH"/>
      <sheetName val="협조전"/>
      <sheetName val="#REF"/>
      <sheetName val="주행"/>
      <sheetName val="문서처리전"/>
      <sheetName val="95하U$가격"/>
      <sheetName val="Tiburon"/>
      <sheetName val="PILOT품"/>
      <sheetName val="M96현황-동아"/>
      <sheetName val="품-(주)코①"/>
      <sheetName val="금형품의서"/>
      <sheetName val="TOT"/>
      <sheetName val="신고서.전"/>
      <sheetName val="B4가로"/>
      <sheetName val="원단위"/>
      <sheetName val="소유주(원)"/>
      <sheetName val="내수1.8GL"/>
      <sheetName val="가격품의"/>
      <sheetName val="CR CODE"/>
      <sheetName val="부서CODE"/>
      <sheetName val="THEME CODE"/>
      <sheetName val="첨부2"/>
      <sheetName val="현금경비중역"/>
      <sheetName val="생계99ST"/>
      <sheetName val="96"/>
      <sheetName val="반제품(형재)"/>
      <sheetName val="차수"/>
      <sheetName val="주소(한문)"/>
      <sheetName val="분석mast"/>
      <sheetName val="냉각실용添1"/>
      <sheetName val="유지류添1"/>
      <sheetName val="HP1AMLIST"/>
      <sheetName val="절삭10"/>
      <sheetName val="작성양식"/>
      <sheetName val="op10"/>
      <sheetName val="PFMEA.XLS"/>
      <sheetName val="DBL LPG시험"/>
      <sheetName val="계산DATA입력"/>
      <sheetName val="SETUP-TB"/>
      <sheetName val="RDLEVLST"/>
      <sheetName val="추가예산LIST"/>
      <sheetName val="X-3 ENG"/>
      <sheetName val="LZ_RR_BUSH"/>
      <sheetName val="1_개선이력"/>
      <sheetName val="2-1_현상"/>
      <sheetName val="OPT손익_내수"/>
      <sheetName val="OPT손익_수출"/>
      <sheetName val="외주현황_wq1"/>
      <sheetName val="LZ_RV_BUSH"/>
      <sheetName val="신고서_전"/>
      <sheetName val="내수1_8GL"/>
      <sheetName val="CR_CODE"/>
      <sheetName val="THEME_CODE"/>
      <sheetName val="X-3_ENG"/>
      <sheetName val="Sheet5"/>
      <sheetName val="Sheet6 (3)"/>
      <sheetName val="PS일계획"/>
      <sheetName val="부품LIST"/>
      <sheetName val="PTR台손익"/>
      <sheetName val="PAKAGE4362"/>
      <sheetName val="Assumptions"/>
      <sheetName val="ING101 PP"/>
      <sheetName val="2.대외공문"/>
      <sheetName val="SBN-9412-01(9502)"/>
      <sheetName val="품의서"/>
      <sheetName val="2차-PROTO-(1)"/>
      <sheetName val="Book1"/>
      <sheetName val="Feuil1"/>
      <sheetName val="제조원가(확인)"/>
      <sheetName val="재고자산명세"/>
      <sheetName val="EurotoolsXRates"/>
      <sheetName val="CAUDIT"/>
      <sheetName val="99경비"/>
      <sheetName val="712"/>
      <sheetName val="PFMEA_XLS"/>
      <sheetName val="PGM"/>
      <sheetName val="TOTAL"/>
      <sheetName val="TEL"/>
      <sheetName val="Y3"/>
      <sheetName val="인원계획"/>
      <sheetName val="Database"/>
      <sheetName val="비교원RD-S"/>
      <sheetName val="RELAY FAX양식"/>
      <sheetName val="rating"/>
      <sheetName val="ALL"/>
      <sheetName val="LZ_RR_BUSH1"/>
      <sheetName val="1_개선이력1"/>
      <sheetName val="2-1_현상1"/>
      <sheetName val="OPT손익_내수1"/>
      <sheetName val="OPT손익_수출1"/>
      <sheetName val="외주현황_wq11"/>
      <sheetName val="LZ_RV_BUSH1"/>
      <sheetName val="신고서_전1"/>
      <sheetName val="내수1_8GL1"/>
      <sheetName val="CR_CODE1"/>
      <sheetName val="THEME_CODE1"/>
      <sheetName val="Sheet6_(3)"/>
      <sheetName val="X-3_ENG1"/>
      <sheetName val="일일생산발주"/>
      <sheetName val="차체"/>
      <sheetName val="원97"/>
      <sheetName val="94B"/>
      <sheetName val="DBL_LPG시험"/>
      <sheetName val="ING101_PP"/>
      <sheetName val="2_대외공문"/>
      <sheetName val="DATA"/>
      <sheetName val="시설업체주소록"/>
      <sheetName val="ML"/>
      <sheetName val="구동"/>
      <sheetName val="입력"/>
      <sheetName val="가공비"/>
      <sheetName val="Definitions"/>
      <sheetName val="주조"/>
      <sheetName val="품의플로"/>
      <sheetName val="파일테이블"/>
      <sheetName val="report_20"/>
      <sheetName val="camera_30"/>
      <sheetName val="Assumption"/>
      <sheetName val="목록"/>
      <sheetName val="금형품"/>
      <sheetName val="97MUP"/>
      <sheetName val="11"/>
      <sheetName val="A-A"/>
      <sheetName val="Macro1"/>
      <sheetName val="CODE"/>
      <sheetName val="Cost Rate"/>
      <sheetName val="Process Rate"/>
      <sheetName val="PFMEA_XLS1"/>
      <sheetName val="CLM-MP"/>
      <sheetName val="1_當期시산표"/>
      <sheetName val="존4"/>
      <sheetName val="일일별 품종별 생산지수_Final"/>
      <sheetName val="AQL(0.65)"/>
      <sheetName val="계산정보"/>
      <sheetName val="LZ_RR_BUSH2"/>
      <sheetName val="1_개선이력2"/>
      <sheetName val="2-1_현상2"/>
      <sheetName val="OPT손익_내수2"/>
      <sheetName val="OPT손익_수출2"/>
      <sheetName val="외주현황_wq12"/>
      <sheetName val="LZ_RV_BUSH2"/>
      <sheetName val="신고서_전2"/>
      <sheetName val="내수1_8GL2"/>
      <sheetName val="CR_CODE2"/>
      <sheetName val="THEME_CODE2"/>
      <sheetName val="PFMEA_XLS2"/>
      <sheetName val="X-3_ENG2"/>
      <sheetName val="DBL_LPG시험1"/>
      <sheetName val="Sheet6_(3)1"/>
      <sheetName val="ING101_PP1"/>
      <sheetName val="2_대외공문1"/>
      <sheetName val="RELAY_FAX양식"/>
      <sheetName val="Panel 2001"/>
      <sheetName val="#142-1-갑"/>
      <sheetName val="EF-SONATA"/>
      <sheetName val="출고"/>
      <sheetName val=" 승용 SUBLIST"/>
      <sheetName val="GB-IC Villingen GG"/>
      <sheetName val="INDIA-ML"/>
      <sheetName val="Convert Forecast"/>
      <sheetName val="Tables"/>
      <sheetName val="순위"/>
      <sheetName val="ﾃﾞ-ﾀ"/>
      <sheetName val="県別ﾏﾙﾁ"/>
      <sheetName val="PARAMETRES"/>
      <sheetName val="File_Table"/>
      <sheetName val="교육계획"/>
      <sheetName val="wk26010501"/>
      <sheetName val="경영혁신팀"/>
      <sheetName val="종합현황"/>
      <sheetName val="FO-BO-ER"/>
      <sheetName val="재무가정"/>
      <sheetName val="626TD(COLOR)"/>
      <sheetName val="Model Volume"/>
      <sheetName val="by plant"/>
      <sheetName val="input"/>
      <sheetName val="부재료"/>
      <sheetName val="Table"/>
      <sheetName val="Roll DATA"/>
      <sheetName val="ROLL DATA 2"/>
      <sheetName val="Config"/>
      <sheetName val="DO NOT DELETE"/>
      <sheetName val="PFP Header"/>
      <sheetName val="dtxl"/>
      <sheetName val="PE2001"/>
      <sheetName val="discounts"/>
      <sheetName val=" SD-A228DF(유리+실크) "/>
      <sheetName val="간이연락"/>
      <sheetName val="감가상각"/>
      <sheetName val="CORDR"/>
      <sheetName val="(VENDOR)Cover"/>
      <sheetName val="DATE"/>
      <sheetName val="Cost Reduction"/>
      <sheetName val="금형991202"/>
      <sheetName val="전체LIST원본"/>
      <sheetName val="2월"/>
      <sheetName val="피엘"/>
      <sheetName val="INDEX"/>
      <sheetName val="FMEA"/>
      <sheetName val="비교표"/>
      <sheetName val="Ref"/>
      <sheetName val="1차계산"/>
      <sheetName val="협력업체현황서"/>
      <sheetName val="CFLOW"/>
      <sheetName val="연계-GPM-BRAND"/>
      <sheetName val="GRACE"/>
      <sheetName val="(업체)Cover"/>
      <sheetName val="분리멀티형"/>
      <sheetName val="Rate data"/>
      <sheetName val="Sheet1"/>
      <sheetName val="상용"/>
      <sheetName val="p2-1"/>
      <sheetName val="126.255"/>
      <sheetName val="(삼성)Index"/>
      <sheetName val="T진도"/>
      <sheetName val="PLFM01"/>
      <sheetName val="통제목록"/>
      <sheetName val="직원신상"/>
      <sheetName val="major"/>
      <sheetName val="P.O (LOCAL)"/>
      <sheetName val="타임챠트"/>
      <sheetName val="Parts Requiring Orders"/>
      <sheetName val="Base Table"/>
      <sheetName val="List"/>
      <sheetName val="BUS??1"/>
      <sheetName val="FO TOTAL LIST"/>
      <sheetName val="Master"/>
      <sheetName val="OP12037"/>
      <sheetName val="Sheet3"/>
      <sheetName val="대외공문"/>
      <sheetName val="PIVOT"/>
      <sheetName val="CD-실적"/>
      <sheetName val="체재비"/>
      <sheetName val="월간단가"/>
      <sheetName val="LP부품 용기 승인 Process"/>
      <sheetName val="진행 DATA (2)"/>
      <sheetName val="W-현원가"/>
      <sheetName val="실적(Q11)"/>
      <sheetName val="예산(Q11)"/>
      <sheetName val="검토서"/>
      <sheetName val="Q11(자체)"/>
      <sheetName val="대표경력"/>
      <sheetName val="MexiqueVentes97"/>
      <sheetName val="구list"/>
      <sheetName val="제품"/>
      <sheetName val="Sheet"/>
      <sheetName val="승인1팀"/>
      <sheetName val="PARTLIST"/>
      <sheetName val="Sheet2"/>
      <sheetName val="125PIECE"/>
      <sheetName val="03 PFD-1"/>
      <sheetName val="KMO"/>
      <sheetName val="alignments"/>
      <sheetName val="Waterfall  0_Toolb"/>
      <sheetName val="환율"/>
      <sheetName val="Cover"/>
      <sheetName val="BUS__1"/>
      <sheetName val="선적일정"/>
      <sheetName val="SKU plan"/>
      <sheetName val="Option_unification"/>
      <sheetName val="LZ_RR_BUSH3"/>
      <sheetName val="1_개선이력3"/>
      <sheetName val="2-1_현상3"/>
      <sheetName val="OPT손익_내수3"/>
      <sheetName val="OPT손익_수출3"/>
      <sheetName val="외주현황_wq13"/>
      <sheetName val="LZ_RV_BUSH3"/>
      <sheetName val="신고서_전3"/>
      <sheetName val="PFMEA_XLS3"/>
      <sheetName val="내수1_8GL3"/>
      <sheetName val="CR_CODE3"/>
      <sheetName val="THEME_CODE3"/>
      <sheetName val="ING101_PP2"/>
      <sheetName val="DBL_LPG시험2"/>
      <sheetName val="X-3_ENG3"/>
      <sheetName val="Sheet6_(3)2"/>
      <sheetName val="2_대외공문2"/>
      <sheetName val="RELAY_FAX양식1"/>
      <sheetName val="Cost_Rate"/>
      <sheetName val="Process_Rate"/>
      <sheetName val="_SD-A228DF(유리+실크)_"/>
      <sheetName val="Convert_Forecast"/>
      <sheetName val="Panel_2001"/>
      <sheetName val="_승용_SUBLIST"/>
      <sheetName val="GB-IC_Villingen_GG"/>
      <sheetName val="일일별_품종별_생산지수_Final"/>
      <sheetName val="AQL(0_65)"/>
      <sheetName val="전제"/>
      <sheetName val="Cover-RFCC"/>
      <sheetName val="Vehicles"/>
      <sheetName val="수량산출"/>
      <sheetName val="Volumes"/>
      <sheetName val="Credit Ratings"/>
      <sheetName val="Sales &amp; Material Cost 00-01"/>
      <sheetName val="full (2)"/>
      <sheetName val="Furnace CT 기준"/>
      <sheetName val="RES"/>
      <sheetName val="155CS"/>
      <sheetName val="Tooling Amortization Table"/>
      <sheetName val="HMC 사전원가(원혁기준)13%"/>
      <sheetName val="4월발주"/>
      <sheetName val="BAU"/>
      <sheetName val="계산program"/>
      <sheetName val="Cost_Rate1"/>
      <sheetName val="Process_Rate1"/>
      <sheetName val="Panel_20011"/>
      <sheetName val="LZ_RR_BUSH4"/>
      <sheetName val="1_개선이력4"/>
      <sheetName val="2-1_현상4"/>
      <sheetName val="OPT손익_내수4"/>
      <sheetName val="OPT손익_수출4"/>
      <sheetName val="외주현황_wq14"/>
      <sheetName val="LZ_RV_BUSH4"/>
      <sheetName val="신고서_전4"/>
      <sheetName val="내수1_8GL4"/>
      <sheetName val="CR_CODE4"/>
      <sheetName val="THEME_CODE4"/>
      <sheetName val="Sheet6_(3)3"/>
      <sheetName val="DBL_LPG시험3"/>
      <sheetName val="X-3_ENG4"/>
      <sheetName val="RELAY_FAX양식2"/>
      <sheetName val="ING101_PP3"/>
      <sheetName val="2_대외공문3"/>
      <sheetName val="Cost_Rate2"/>
      <sheetName val="Process_Rate2"/>
      <sheetName val="Panel_20012"/>
      <sheetName val="Kalk 16ZK 1'0_a"/>
      <sheetName val="Kalk 16ZK 50k_a"/>
      <sheetName val="VGL. Basis MJ"/>
      <sheetName val="stueli 1'0_a"/>
      <sheetName val="stueli 50k_a"/>
      <sheetName val="기초자료"/>
      <sheetName val="VERTICAL PIPE"/>
      <sheetName val="출장거리"/>
    </sheetNames>
    <sheetDataSet>
      <sheetData sheetId="0" refreshError="1"/>
      <sheetData sheetId="1" refreshError="1"/>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 sheetId="20" refreshError="1"/>
      <sheetData sheetId="21" refreshError="1"/>
      <sheetData sheetId="22" refreshError="1"/>
      <sheetData sheetId="23" refreshError="1"/>
      <sheetData sheetId="24" refreshError="1"/>
      <sheetData sheetId="25" refreshError="1"/>
      <sheetData sheetId="26" refreshError="1"/>
      <sheetData sheetId="27" refreshError="1"/>
      <sheetData sheetId="28" refreshError="1"/>
      <sheetData sheetId="29" refreshError="1"/>
      <sheetData sheetId="30" refreshError="1"/>
      <sheetData sheetId="31" refreshError="1"/>
      <sheetData sheetId="32" refreshError="1"/>
      <sheetData sheetId="33" refreshError="1"/>
      <sheetData sheetId="34" refreshError="1"/>
      <sheetData sheetId="35" refreshError="1"/>
      <sheetData sheetId="36" refreshError="1"/>
      <sheetData sheetId="37" refreshError="1"/>
      <sheetData sheetId="38" refreshError="1"/>
      <sheetData sheetId="39" refreshError="1"/>
      <sheetData sheetId="40" refreshError="1"/>
      <sheetData sheetId="41" refreshError="1"/>
      <sheetData sheetId="42" refreshError="1"/>
      <sheetData sheetId="43" refreshError="1"/>
      <sheetData sheetId="44" refreshError="1"/>
      <sheetData sheetId="45" refreshError="1"/>
      <sheetData sheetId="46" refreshError="1"/>
      <sheetData sheetId="47" refreshError="1"/>
      <sheetData sheetId="48" refreshError="1"/>
      <sheetData sheetId="49" refreshError="1"/>
      <sheetData sheetId="50" refreshError="1"/>
      <sheetData sheetId="51" refreshError="1"/>
      <sheetData sheetId="52" refreshError="1"/>
      <sheetData sheetId="53" refreshError="1"/>
      <sheetData sheetId="54" refreshError="1"/>
      <sheetData sheetId="55" refreshError="1"/>
      <sheetData sheetId="56" refreshError="1"/>
      <sheetData sheetId="57" refreshError="1"/>
      <sheetData sheetId="58" refreshError="1"/>
      <sheetData sheetId="59" refreshError="1"/>
      <sheetData sheetId="60" refreshError="1"/>
      <sheetData sheetId="61" refreshError="1"/>
      <sheetData sheetId="62" refreshError="1"/>
      <sheetData sheetId="63" refreshError="1"/>
      <sheetData sheetId="64" refreshError="1"/>
      <sheetData sheetId="65" refreshError="1"/>
      <sheetData sheetId="66" refreshError="1"/>
      <sheetData sheetId="67" refreshError="1"/>
      <sheetData sheetId="68" refreshError="1"/>
      <sheetData sheetId="69" refreshError="1"/>
      <sheetData sheetId="70" refreshError="1"/>
      <sheetData sheetId="71" refreshError="1"/>
      <sheetData sheetId="72" refreshError="1"/>
      <sheetData sheetId="73" refreshError="1"/>
      <sheetData sheetId="74" refreshError="1"/>
      <sheetData sheetId="75" refreshError="1"/>
      <sheetData sheetId="76" refreshError="1"/>
      <sheetData sheetId="77" refreshError="1"/>
      <sheetData sheetId="78" refreshError="1"/>
      <sheetData sheetId="79" refreshError="1"/>
      <sheetData sheetId="80" refreshError="1"/>
      <sheetData sheetId="81" refreshError="1"/>
      <sheetData sheetId="82" refreshError="1"/>
      <sheetData sheetId="83" refreshError="1"/>
      <sheetData sheetId="84" refreshError="1"/>
      <sheetData sheetId="85" refreshError="1"/>
      <sheetData sheetId="86" refreshError="1"/>
      <sheetData sheetId="87" refreshError="1"/>
      <sheetData sheetId="88" refreshError="1"/>
      <sheetData sheetId="89" refreshError="1"/>
      <sheetData sheetId="90" refreshError="1"/>
      <sheetData sheetId="91" refreshError="1"/>
      <sheetData sheetId="92" refreshError="1"/>
      <sheetData sheetId="93" refreshError="1"/>
      <sheetData sheetId="94" refreshError="1"/>
      <sheetData sheetId="95" refreshError="1"/>
      <sheetData sheetId="96" refreshError="1"/>
      <sheetData sheetId="97" refreshError="1"/>
      <sheetData sheetId="98" refreshError="1"/>
      <sheetData sheetId="99" refreshError="1"/>
      <sheetData sheetId="100" refreshError="1"/>
      <sheetData sheetId="101" refreshError="1"/>
      <sheetData sheetId="102" refreshError="1"/>
      <sheetData sheetId="103" refreshError="1"/>
      <sheetData sheetId="104" refreshError="1"/>
      <sheetData sheetId="105" refreshError="1"/>
      <sheetData sheetId="106" refreshError="1"/>
      <sheetData sheetId="107" refreshError="1"/>
      <sheetData sheetId="108" refreshError="1"/>
      <sheetData sheetId="109" refreshError="1"/>
      <sheetData sheetId="110" refreshError="1"/>
      <sheetData sheetId="111" refreshError="1"/>
      <sheetData sheetId="112" refreshError="1"/>
      <sheetData sheetId="113" refreshError="1"/>
      <sheetData sheetId="114" refreshError="1"/>
      <sheetData sheetId="115" refreshError="1"/>
      <sheetData sheetId="116" refreshError="1"/>
      <sheetData sheetId="117" refreshError="1"/>
      <sheetData sheetId="118" refreshError="1"/>
      <sheetData sheetId="119" refreshError="1"/>
      <sheetData sheetId="120" refreshError="1"/>
      <sheetData sheetId="121" refreshError="1"/>
      <sheetData sheetId="122" refreshError="1"/>
      <sheetData sheetId="123" refreshError="1"/>
      <sheetData sheetId="124" refreshError="1"/>
      <sheetData sheetId="125" refreshError="1"/>
      <sheetData sheetId="126" refreshError="1"/>
      <sheetData sheetId="127" refreshError="1"/>
      <sheetData sheetId="128" refreshError="1"/>
      <sheetData sheetId="129" refreshError="1"/>
      <sheetData sheetId="130" refreshError="1"/>
      <sheetData sheetId="131" refreshError="1"/>
      <sheetData sheetId="132" refreshError="1"/>
      <sheetData sheetId="133" refreshError="1"/>
      <sheetData sheetId="134" refreshError="1"/>
      <sheetData sheetId="135" refreshError="1"/>
      <sheetData sheetId="136" refreshError="1"/>
      <sheetData sheetId="137" refreshError="1"/>
      <sheetData sheetId="138" refreshError="1"/>
      <sheetData sheetId="139" refreshError="1"/>
      <sheetData sheetId="140"/>
      <sheetData sheetId="141" refreshError="1"/>
      <sheetData sheetId="142" refreshError="1"/>
      <sheetData sheetId="143" refreshError="1"/>
      <sheetData sheetId="144" refreshError="1"/>
      <sheetData sheetId="145" refreshError="1"/>
      <sheetData sheetId="146" refreshError="1"/>
      <sheetData sheetId="147"/>
      <sheetData sheetId="148"/>
      <sheetData sheetId="149"/>
      <sheetData sheetId="150"/>
      <sheetData sheetId="151"/>
      <sheetData sheetId="152"/>
      <sheetData sheetId="153"/>
      <sheetData sheetId="154"/>
      <sheetData sheetId="155"/>
      <sheetData sheetId="156"/>
      <sheetData sheetId="157"/>
      <sheetData sheetId="158"/>
      <sheetData sheetId="159"/>
      <sheetData sheetId="160"/>
      <sheetData sheetId="161"/>
      <sheetData sheetId="162"/>
      <sheetData sheetId="163"/>
      <sheetData sheetId="164"/>
      <sheetData sheetId="165" refreshError="1"/>
      <sheetData sheetId="166" refreshError="1"/>
      <sheetData sheetId="167" refreshError="1"/>
      <sheetData sheetId="168" refreshError="1"/>
      <sheetData sheetId="169" refreshError="1"/>
      <sheetData sheetId="170" refreshError="1"/>
      <sheetData sheetId="171" refreshError="1"/>
      <sheetData sheetId="172" refreshError="1"/>
      <sheetData sheetId="173" refreshError="1"/>
      <sheetData sheetId="174" refreshError="1"/>
      <sheetData sheetId="175" refreshError="1"/>
      <sheetData sheetId="176" refreshError="1"/>
      <sheetData sheetId="177" refreshError="1"/>
      <sheetData sheetId="178" refreshError="1"/>
      <sheetData sheetId="179" refreshError="1"/>
      <sheetData sheetId="180" refreshError="1"/>
      <sheetData sheetId="181" refreshError="1"/>
      <sheetData sheetId="182" refreshError="1"/>
      <sheetData sheetId="183" refreshError="1"/>
      <sheetData sheetId="184" refreshError="1"/>
      <sheetData sheetId="185" refreshError="1"/>
      <sheetData sheetId="186" refreshError="1"/>
      <sheetData sheetId="187" refreshError="1"/>
      <sheetData sheetId="188" refreshError="1"/>
      <sheetData sheetId="189" refreshError="1"/>
      <sheetData sheetId="190" refreshError="1"/>
      <sheetData sheetId="191" refreshError="1"/>
      <sheetData sheetId="192" refreshError="1"/>
      <sheetData sheetId="193" refreshError="1"/>
      <sheetData sheetId="194" refreshError="1"/>
      <sheetData sheetId="195" refreshError="1"/>
      <sheetData sheetId="196" refreshError="1"/>
      <sheetData sheetId="197" refreshError="1"/>
      <sheetData sheetId="198" refreshError="1"/>
      <sheetData sheetId="199" refreshError="1"/>
      <sheetData sheetId="200" refreshError="1"/>
      <sheetData sheetId="201" refreshError="1"/>
      <sheetData sheetId="202" refreshError="1"/>
      <sheetData sheetId="203" refreshError="1"/>
      <sheetData sheetId="204" refreshError="1"/>
      <sheetData sheetId="205" refreshError="1"/>
      <sheetData sheetId="206" refreshError="1"/>
      <sheetData sheetId="207" refreshError="1"/>
      <sheetData sheetId="208" refreshError="1"/>
      <sheetData sheetId="209" refreshError="1"/>
      <sheetData sheetId="210" refreshError="1"/>
      <sheetData sheetId="211" refreshError="1"/>
      <sheetData sheetId="212" refreshError="1"/>
      <sheetData sheetId="213" refreshError="1"/>
      <sheetData sheetId="214" refreshError="1"/>
      <sheetData sheetId="215" refreshError="1"/>
      <sheetData sheetId="216" refreshError="1"/>
      <sheetData sheetId="217" refreshError="1"/>
      <sheetData sheetId="218" refreshError="1"/>
      <sheetData sheetId="219" refreshError="1"/>
      <sheetData sheetId="220" refreshError="1"/>
      <sheetData sheetId="221" refreshError="1"/>
      <sheetData sheetId="222" refreshError="1"/>
      <sheetData sheetId="223" refreshError="1"/>
      <sheetData sheetId="224" refreshError="1"/>
      <sheetData sheetId="225" refreshError="1"/>
      <sheetData sheetId="226" refreshError="1"/>
      <sheetData sheetId="227" refreshError="1"/>
      <sheetData sheetId="228" refreshError="1"/>
      <sheetData sheetId="229" refreshError="1"/>
      <sheetData sheetId="230" refreshError="1"/>
      <sheetData sheetId="231" refreshError="1"/>
      <sheetData sheetId="232" refreshError="1"/>
      <sheetData sheetId="233" refreshError="1"/>
      <sheetData sheetId="234" refreshError="1"/>
      <sheetData sheetId="235" refreshError="1"/>
      <sheetData sheetId="236" refreshError="1"/>
      <sheetData sheetId="237" refreshError="1"/>
      <sheetData sheetId="238" refreshError="1"/>
      <sheetData sheetId="239" refreshError="1"/>
      <sheetData sheetId="240" refreshError="1"/>
      <sheetData sheetId="241" refreshError="1"/>
      <sheetData sheetId="242" refreshError="1"/>
      <sheetData sheetId="243" refreshError="1"/>
      <sheetData sheetId="244" refreshError="1"/>
      <sheetData sheetId="245" refreshError="1"/>
      <sheetData sheetId="246" refreshError="1"/>
      <sheetData sheetId="247" refreshError="1"/>
      <sheetData sheetId="248" refreshError="1"/>
      <sheetData sheetId="249"/>
      <sheetData sheetId="250"/>
      <sheetData sheetId="251"/>
      <sheetData sheetId="252"/>
      <sheetData sheetId="253"/>
      <sheetData sheetId="254"/>
      <sheetData sheetId="255"/>
      <sheetData sheetId="256"/>
      <sheetData sheetId="257"/>
      <sheetData sheetId="258"/>
      <sheetData sheetId="259"/>
      <sheetData sheetId="260"/>
      <sheetData sheetId="261"/>
      <sheetData sheetId="262" refreshError="1"/>
      <sheetData sheetId="263" refreshError="1"/>
      <sheetData sheetId="264" refreshError="1"/>
      <sheetData sheetId="265" refreshError="1"/>
      <sheetData sheetId="266" refreshError="1"/>
      <sheetData sheetId="267" refreshError="1"/>
      <sheetData sheetId="268" refreshError="1"/>
      <sheetData sheetId="269" refreshError="1"/>
      <sheetData sheetId="270" refreshError="1"/>
      <sheetData sheetId="271" refreshError="1"/>
      <sheetData sheetId="272" refreshError="1"/>
      <sheetData sheetId="273"/>
      <sheetData sheetId="274"/>
      <sheetData sheetId="275"/>
      <sheetData sheetId="276"/>
      <sheetData sheetId="277"/>
      <sheetData sheetId="278"/>
      <sheetData sheetId="279"/>
      <sheetData sheetId="280"/>
      <sheetData sheetId="281"/>
      <sheetData sheetId="282"/>
      <sheetData sheetId="283"/>
      <sheetData sheetId="284"/>
      <sheetData sheetId="285"/>
      <sheetData sheetId="286"/>
      <sheetData sheetId="287"/>
      <sheetData sheetId="288"/>
      <sheetData sheetId="289"/>
      <sheetData sheetId="290"/>
      <sheetData sheetId="291"/>
      <sheetData sheetId="292"/>
      <sheetData sheetId="293"/>
      <sheetData sheetId="294"/>
      <sheetData sheetId="295"/>
      <sheetData sheetId="296"/>
      <sheetData sheetId="297"/>
      <sheetData sheetId="298"/>
      <sheetData sheetId="299"/>
      <sheetData sheetId="300" refreshError="1"/>
      <sheetData sheetId="301" refreshError="1"/>
      <sheetData sheetId="302" refreshError="1"/>
      <sheetData sheetId="303" refreshError="1"/>
      <sheetData sheetId="304" refreshError="1"/>
      <sheetData sheetId="305" refreshError="1"/>
      <sheetData sheetId="306" refreshError="1"/>
      <sheetData sheetId="307" refreshError="1"/>
      <sheetData sheetId="308" refreshError="1"/>
      <sheetData sheetId="309" refreshError="1"/>
      <sheetData sheetId="310" refreshError="1"/>
      <sheetData sheetId="311" refreshError="1"/>
      <sheetData sheetId="312"/>
      <sheetData sheetId="313" refreshError="1"/>
      <sheetData sheetId="314" refreshError="1"/>
      <sheetData sheetId="315" refreshError="1"/>
      <sheetData sheetId="316"/>
      <sheetData sheetId="317"/>
      <sheetData sheetId="318"/>
      <sheetData sheetId="319"/>
      <sheetData sheetId="320"/>
      <sheetData sheetId="321"/>
      <sheetData sheetId="322"/>
      <sheetData sheetId="323"/>
      <sheetData sheetId="324"/>
      <sheetData sheetId="325"/>
      <sheetData sheetId="326"/>
      <sheetData sheetId="327"/>
      <sheetData sheetId="328"/>
      <sheetData sheetId="329"/>
      <sheetData sheetId="330"/>
      <sheetData sheetId="331"/>
      <sheetData sheetId="332"/>
      <sheetData sheetId="333"/>
      <sheetData sheetId="334"/>
      <sheetData sheetId="335"/>
      <sheetData sheetId="336"/>
      <sheetData sheetId="337"/>
      <sheetData sheetId="338"/>
      <sheetData sheetId="339" refreshError="1"/>
      <sheetData sheetId="340" refreshError="1"/>
      <sheetData sheetId="341" refreshError="1"/>
      <sheetData sheetId="342" refreshError="1"/>
      <sheetData sheetId="343" refreshError="1"/>
      <sheetData sheetId="344" refreshError="1"/>
      <sheetData sheetId="345" refreshError="1"/>
      <sheetData sheetId="346" refreshError="1"/>
    </sheetDataSet>
  </externalBook>
</externalLink>
</file>

<file path=xl/externalLinks/externalLink23.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주소(한문)"/>
      <sheetName val="96"/>
      <sheetName val="RD제품개발투자비(매가)"/>
      <sheetName val="단가"/>
      <sheetName val="626TD"/>
      <sheetName val="직원신상"/>
      <sheetName val="QC조직도"/>
      <sheetName val="기술연구실조직도"/>
      <sheetName val="Sheet1"/>
      <sheetName val="Sheet2"/>
      <sheetName val="Sheet3"/>
      <sheetName val="CVT산정"/>
      <sheetName val="626TD(COLOR)"/>
      <sheetName val="작성양식"/>
      <sheetName val="FWS P-1"/>
      <sheetName val="FWS P-2"/>
      <sheetName val="재1"/>
      <sheetName val="CFLOW"/>
      <sheetName val="#REF"/>
      <sheetName val="이종서CR자료"/>
      <sheetName val="대외공문"/>
      <sheetName val="Sheet5"/>
      <sheetName val="Sheet6 (3)"/>
      <sheetName val="2075-Q011"/>
      <sheetName val="전체현황"/>
      <sheetName val=""/>
      <sheetName val="절감계획"/>
      <sheetName val="공정별설비검토"/>
      <sheetName val="분석mast"/>
      <sheetName val="CALENDAR"/>
      <sheetName val=" 견적서"/>
      <sheetName val="626TD_COLOR_"/>
      <sheetName val="소유주(원)"/>
      <sheetName val="CAUDIT"/>
      <sheetName val="받check"/>
      <sheetName val="KA011205"/>
      <sheetName val="문서처리전"/>
      <sheetName val="RDLEVLST"/>
      <sheetName val="첨부2"/>
      <sheetName val="주소_한문_"/>
      <sheetName val="신규DEP"/>
      <sheetName val="OPT손익 내수"/>
      <sheetName val="OPT손익 수출"/>
      <sheetName val="존4"/>
      <sheetName val="FWS_P-1"/>
      <sheetName val="FWS_P-2"/>
      <sheetName val="Sheet6_(3)"/>
      <sheetName val="_견적서"/>
      <sheetName val="SUB(C)"/>
      <sheetName val="원본"/>
      <sheetName val="구동"/>
      <sheetName val="96totcstsum"/>
      <sheetName val="스틸금형"/>
      <sheetName val="존2"/>
      <sheetName val="cv"/>
      <sheetName val="BUS제원1"/>
      <sheetName val="EurotoolsXRates"/>
      <sheetName val="인원계획"/>
      <sheetName val="HEAD"/>
      <sheetName val="တ䐃౨栀汹ɹ_x0000_䐀౨椀汹y_x0000_鈀౨樀汹yတ鈃౨欀汹yက턃౨昀汹y_x0000_"/>
      <sheetName val="협조전"/>
      <sheetName val="HP1AMLIST"/>
      <sheetName val="ML"/>
      <sheetName val="CR CODE"/>
      <sheetName val="부서CODE"/>
      <sheetName val="THEME CODE"/>
      <sheetName val="DOOR"/>
      <sheetName val="환율"/>
      <sheetName val="Sheet4"/>
      <sheetName val="FWS_P-11"/>
      <sheetName val="FWS_P-21"/>
      <sheetName val="COMPARISON SHEET (1)"/>
      <sheetName val="A-A"/>
      <sheetName val="94B"/>
      <sheetName val="품-(주)코①"/>
      <sheetName val="재질단가"/>
      <sheetName val="총"/>
      <sheetName val="참고"/>
      <sheetName val="MC&amp;다변화"/>
      <sheetName val="조직도"/>
      <sheetName val="조직도 (2)"/>
      <sheetName val="胁원신상"/>
      <sheetName val="CVT산_x0015_"/>
      <sheetName val="耄체현황"/>
      <sheetName val="R&amp;D"/>
      <sheetName val="တ䐃౨栀汹ɹ"/>
      <sheetName val="계산DATA입력"/>
      <sheetName val="HISTORICAL"/>
      <sheetName val="FORECASTING"/>
      <sheetName val="Sheet6_(3)1"/>
      <sheetName val="_견적서1"/>
      <sheetName val="OPT손익_내수"/>
      <sheetName val="OPT손익_수출"/>
      <sheetName val="FWS_P-12"/>
      <sheetName val="FWS_P-22"/>
      <sheetName val="Sheet6_(3)2"/>
      <sheetName val="_견적서2"/>
      <sheetName val="OPT손익_내수1"/>
      <sheetName val="OPT손익_수출1"/>
      <sheetName val="97MUP"/>
      <sheetName val="부품LIST"/>
      <sheetName val="တ䐃౨栀汹ɹ䐀౨椀汹y_x0000_鈀౨樀汹yတ鈃౨欀汹yက턃౨昀汹y_x0000_㠀"/>
      <sheetName val="PUMP"/>
      <sheetName val="차체"/>
      <sheetName val="T진도"/>
      <sheetName val="차수"/>
      <sheetName val="대차대조표"/>
      <sheetName val="BS(5월-경리과)"/>
      <sheetName val="New Valuation"/>
      <sheetName val="Macro1"/>
      <sheetName val="M1master"/>
      <sheetName val="미결업무"/>
      <sheetName val="DWPM"/>
      <sheetName val="Dialog1"/>
      <sheetName val="LEGAN"/>
      <sheetName val="PT1"/>
      <sheetName val="정비손익"/>
      <sheetName val="Ref"/>
      <sheetName val="Part List"/>
      <sheetName val="본문"/>
      <sheetName val="차체부품 INS REPORT(갑)"/>
      <sheetName val="Pc1%계산"/>
      <sheetName val="투자-국내2"/>
      <sheetName val="공사비 내역 (가)"/>
      <sheetName val="신고서.전"/>
      <sheetName val="전문품의"/>
      <sheetName val="가격표"/>
      <sheetName val="CASE ASM"/>
      <sheetName val="품의서"/>
      <sheetName val="??(??)"/>
      <sheetName val="??"/>
      <sheetName val="????"/>
      <sheetName val="MAFA"/>
      <sheetName val="감가상각"/>
      <sheetName val="적용작"/>
      <sheetName val="출고"/>
      <sheetName val="PE2001"/>
      <sheetName val="4월발주"/>
      <sheetName val="dtxl"/>
      <sheetName val="내구품질향상1"/>
      <sheetName val="기안"/>
      <sheetName val="CLM-MP"/>
      <sheetName val="부품조회"/>
      <sheetName val="조회SUPP"/>
      <sheetName val="간이MLIST"/>
      <sheetName val="원하는_OPTION선택"/>
      <sheetName val="내용추출"/>
      <sheetName val="Sheet6"/>
      <sheetName val="홍보실공문"/>
      <sheetName val="2.대외공문"/>
      <sheetName val="1L"/>
      <sheetName val="2L"/>
      <sheetName val="3L"/>
      <sheetName val="4L"/>
      <sheetName val="5L"/>
      <sheetName val="6L"/>
      <sheetName val="82150-39000"/>
      <sheetName val="05.12"/>
      <sheetName val="현금경비중역"/>
      <sheetName val="뒤차축소"/>
      <sheetName val="원단위"/>
      <sheetName val="베네"/>
      <sheetName val="회사정보"/>
      <sheetName val="표지★"/>
      <sheetName val="BM_NEW2"/>
      <sheetName val="오음명부"/>
      <sheetName val="KMCWD"/>
      <sheetName val="2000"/>
      <sheetName val="0000"/>
      <sheetName val="တ䐃౨栀汹ɹ䐀౨椀汹y"/>
      <sheetName val="Main"/>
    </sheetNames>
    <sheetDataSet>
      <sheetData sheetId="0"/>
      <sheetData sheetId="1" refreshError="1"/>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 sheetId="20" refreshError="1"/>
      <sheetData sheetId="21"/>
      <sheetData sheetId="22"/>
      <sheetData sheetId="23" refreshError="1"/>
      <sheetData sheetId="24" refreshError="1"/>
      <sheetData sheetId="25" refreshError="1"/>
      <sheetData sheetId="26" refreshError="1"/>
      <sheetData sheetId="27" refreshError="1"/>
      <sheetData sheetId="28"/>
      <sheetData sheetId="29" refreshError="1"/>
      <sheetData sheetId="30" refreshError="1"/>
      <sheetData sheetId="31" refreshError="1"/>
      <sheetData sheetId="32" refreshError="1"/>
      <sheetData sheetId="33" refreshError="1"/>
      <sheetData sheetId="34" refreshError="1"/>
      <sheetData sheetId="35" refreshError="1"/>
      <sheetData sheetId="36" refreshError="1"/>
      <sheetData sheetId="37" refreshError="1"/>
      <sheetData sheetId="38" refreshError="1"/>
      <sheetData sheetId="39"/>
      <sheetData sheetId="40" refreshError="1"/>
      <sheetData sheetId="41" refreshError="1"/>
      <sheetData sheetId="42" refreshError="1"/>
      <sheetData sheetId="43" refreshError="1"/>
      <sheetData sheetId="44" refreshError="1"/>
      <sheetData sheetId="45" refreshError="1"/>
      <sheetData sheetId="46" refreshError="1"/>
      <sheetData sheetId="47" refreshError="1"/>
      <sheetData sheetId="48" refreshError="1"/>
      <sheetData sheetId="49" refreshError="1"/>
      <sheetData sheetId="50" refreshError="1"/>
      <sheetData sheetId="51" refreshError="1"/>
      <sheetData sheetId="52" refreshError="1"/>
      <sheetData sheetId="53" refreshError="1"/>
      <sheetData sheetId="54" refreshError="1"/>
      <sheetData sheetId="55" refreshError="1"/>
      <sheetData sheetId="56" refreshError="1"/>
      <sheetData sheetId="57" refreshError="1"/>
      <sheetData sheetId="58" refreshError="1"/>
      <sheetData sheetId="59" refreshError="1"/>
      <sheetData sheetId="60" refreshError="1"/>
      <sheetData sheetId="61" refreshError="1"/>
      <sheetData sheetId="62" refreshError="1"/>
      <sheetData sheetId="63" refreshError="1"/>
      <sheetData sheetId="64" refreshError="1"/>
      <sheetData sheetId="65" refreshError="1"/>
      <sheetData sheetId="66" refreshError="1"/>
      <sheetData sheetId="67" refreshError="1"/>
      <sheetData sheetId="68" refreshError="1"/>
      <sheetData sheetId="69" refreshError="1"/>
      <sheetData sheetId="70" refreshError="1"/>
      <sheetData sheetId="71" refreshError="1"/>
      <sheetData sheetId="72" refreshError="1"/>
      <sheetData sheetId="73" refreshError="1"/>
      <sheetData sheetId="74" refreshError="1"/>
      <sheetData sheetId="75" refreshError="1"/>
      <sheetData sheetId="76" refreshError="1"/>
      <sheetData sheetId="77" refreshError="1"/>
      <sheetData sheetId="78" refreshError="1"/>
      <sheetData sheetId="79" refreshError="1"/>
      <sheetData sheetId="80" refreshError="1"/>
      <sheetData sheetId="81" refreshError="1"/>
      <sheetData sheetId="82" refreshError="1"/>
      <sheetData sheetId="83" refreshError="1"/>
      <sheetData sheetId="84" refreshError="1"/>
      <sheetData sheetId="85" refreshError="1"/>
      <sheetData sheetId="86" refreshError="1"/>
      <sheetData sheetId="87" refreshError="1"/>
      <sheetData sheetId="88" refreshError="1"/>
      <sheetData sheetId="89"/>
      <sheetData sheetId="90"/>
      <sheetData sheetId="91"/>
      <sheetData sheetId="92"/>
      <sheetData sheetId="93"/>
      <sheetData sheetId="94"/>
      <sheetData sheetId="95"/>
      <sheetData sheetId="96"/>
      <sheetData sheetId="97"/>
      <sheetData sheetId="98"/>
      <sheetData sheetId="99" refreshError="1"/>
      <sheetData sheetId="100" refreshError="1"/>
      <sheetData sheetId="101" refreshError="1"/>
      <sheetData sheetId="102" refreshError="1"/>
      <sheetData sheetId="103" refreshError="1"/>
      <sheetData sheetId="104" refreshError="1"/>
      <sheetData sheetId="105" refreshError="1"/>
      <sheetData sheetId="106" refreshError="1"/>
      <sheetData sheetId="107" refreshError="1"/>
      <sheetData sheetId="108" refreshError="1"/>
      <sheetData sheetId="109" refreshError="1"/>
      <sheetData sheetId="110" refreshError="1"/>
      <sheetData sheetId="111" refreshError="1"/>
      <sheetData sheetId="112" refreshError="1"/>
      <sheetData sheetId="113" refreshError="1"/>
      <sheetData sheetId="114" refreshError="1"/>
      <sheetData sheetId="115" refreshError="1"/>
      <sheetData sheetId="116" refreshError="1"/>
      <sheetData sheetId="117" refreshError="1"/>
      <sheetData sheetId="118" refreshError="1"/>
      <sheetData sheetId="119" refreshError="1"/>
      <sheetData sheetId="120" refreshError="1"/>
      <sheetData sheetId="121" refreshError="1"/>
      <sheetData sheetId="122" refreshError="1"/>
      <sheetData sheetId="123" refreshError="1"/>
      <sheetData sheetId="124" refreshError="1"/>
      <sheetData sheetId="125" refreshError="1"/>
      <sheetData sheetId="126" refreshError="1"/>
      <sheetData sheetId="127" refreshError="1"/>
      <sheetData sheetId="128"/>
      <sheetData sheetId="129"/>
      <sheetData sheetId="130"/>
      <sheetData sheetId="131" refreshError="1"/>
      <sheetData sheetId="132" refreshError="1"/>
      <sheetData sheetId="133" refreshError="1"/>
      <sheetData sheetId="134" refreshError="1"/>
      <sheetData sheetId="135" refreshError="1"/>
      <sheetData sheetId="136" refreshError="1"/>
      <sheetData sheetId="137" refreshError="1"/>
      <sheetData sheetId="138" refreshError="1"/>
      <sheetData sheetId="139" refreshError="1"/>
      <sheetData sheetId="140" refreshError="1"/>
      <sheetData sheetId="141" refreshError="1"/>
      <sheetData sheetId="142" refreshError="1"/>
      <sheetData sheetId="143" refreshError="1"/>
      <sheetData sheetId="144" refreshError="1"/>
      <sheetData sheetId="145" refreshError="1"/>
      <sheetData sheetId="146" refreshError="1"/>
      <sheetData sheetId="147" refreshError="1"/>
      <sheetData sheetId="148" refreshError="1"/>
      <sheetData sheetId="149" refreshError="1"/>
      <sheetData sheetId="150" refreshError="1"/>
      <sheetData sheetId="151" refreshError="1"/>
      <sheetData sheetId="152" refreshError="1"/>
      <sheetData sheetId="153" refreshError="1"/>
      <sheetData sheetId="154" refreshError="1"/>
      <sheetData sheetId="155" refreshError="1"/>
      <sheetData sheetId="156" refreshError="1"/>
      <sheetData sheetId="157" refreshError="1"/>
      <sheetData sheetId="158" refreshError="1"/>
      <sheetData sheetId="159" refreshError="1"/>
      <sheetData sheetId="160" refreshError="1"/>
      <sheetData sheetId="161" refreshError="1"/>
      <sheetData sheetId="162" refreshError="1"/>
      <sheetData sheetId="163" refreshError="1"/>
      <sheetData sheetId="164" refreshError="1"/>
      <sheetData sheetId="165" refreshError="1"/>
      <sheetData sheetId="166" refreshError="1"/>
      <sheetData sheetId="167" refreshError="1"/>
      <sheetData sheetId="168" refreshError="1"/>
      <sheetData sheetId="169" refreshError="1"/>
      <sheetData sheetId="170" refreshError="1"/>
    </sheetDataSet>
  </externalBook>
</externalLink>
</file>

<file path=xl/externalLinks/externalLink24.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소유주(원)"/>
      <sheetName val="주소(한문)"/>
      <sheetName val="TCA"/>
      <sheetName val="626TD(COLOR)"/>
      <sheetName val="주행"/>
      <sheetName val="BUS제원1"/>
      <sheetName val="협조전"/>
      <sheetName val="1.변경범위"/>
      <sheetName val="Sheet18"/>
      <sheetName val="채권(하반기)"/>
      <sheetName val="점유면적"/>
      <sheetName val="HP1AMLIST"/>
      <sheetName val="간이연락"/>
      <sheetName val="96"/>
      <sheetName val="Macro1"/>
      <sheetName val="분석"/>
      <sheetName val="COVER"/>
      <sheetName val="SUB(C)"/>
      <sheetName val="종합"/>
      <sheetName val="종합 (2)"/>
      <sheetName val="1_변경범위"/>
      <sheetName val="CFLOW"/>
      <sheetName val="CVT산정"/>
      <sheetName val="재1"/>
      <sheetName val="인원계획"/>
      <sheetName val="계정명세"/>
      <sheetName val="조립지적"/>
      <sheetName val="전체현황"/>
      <sheetName val="평가자13"/>
      <sheetName val="IPL"/>
      <sheetName val="공정별설비검토"/>
      <sheetName val="차수"/>
      <sheetName val="구동"/>
      <sheetName val="FromOverTheWorld"/>
      <sheetName val="종합_(2)"/>
      <sheetName val="1.개발개요"/>
      <sheetName val="94B"/>
      <sheetName val="참조"/>
      <sheetName val="94A"/>
      <sheetName val="95A"/>
      <sheetName val="laroux"/>
      <sheetName val="총괄(1)"/>
      <sheetName val="총괄(3)"/>
      <sheetName val="MH"/>
      <sheetName val="불량"/>
      <sheetName val="가동율"/>
      <sheetName val="표지"/>
      <sheetName val="저배율"/>
      <sheetName val="사진1"/>
      <sheetName val="사진2"/>
      <sheetName val="사진3"/>
      <sheetName val="Bend'g"/>
      <sheetName val="SPEC"/>
      <sheetName val="카메라"/>
      <sheetName val="미발주 현황"/>
      <sheetName val="관리실,남양,디자인"/>
      <sheetName val="#REF"/>
      <sheetName val="통계년감용DATA(발주기준)"/>
      <sheetName val="xxxxxx"/>
      <sheetName val="VXXXXXXXXXXXXXXXXXXXXXXXX"/>
      <sheetName val="KM170"/>
      <sheetName val="α-AT"/>
      <sheetName val="대형AT"/>
      <sheetName val="Sheet8"/>
      <sheetName val="press"/>
      <sheetName val="신AT"/>
      <sheetName val="반가동"/>
      <sheetName val="반MH"/>
      <sheetName val="가공불분석"/>
      <sheetName val="존4"/>
      <sheetName val="95하U$가격"/>
      <sheetName val="TRIM-Y3"/>
      <sheetName val="2.대외공문"/>
      <sheetName val="CLM-MP"/>
      <sheetName val="SEMI"/>
      <sheetName val="예산계획"/>
      <sheetName val="문서처리전"/>
      <sheetName val="CASE ASM"/>
      <sheetName val="검기갑지"/>
      <sheetName val="가격품의"/>
      <sheetName val="비교원RD-S"/>
      <sheetName val="TA"/>
      <sheetName val="HOLE 9905(1)"/>
      <sheetName val="차체"/>
      <sheetName val="CAUDIT"/>
      <sheetName val="OPT손익 내수"/>
      <sheetName val="OPT손익 수출"/>
      <sheetName val="분석mast"/>
      <sheetName val="ML"/>
      <sheetName val="A-A"/>
      <sheetName val="CODE"/>
      <sheetName val="내수1.8GL"/>
      <sheetName val="M1"/>
      <sheetName val="RXOD2max"/>
      <sheetName val="Ref"/>
      <sheetName val="Part List"/>
      <sheetName val="管理試算"/>
      <sheetName val="管理職2"/>
      <sheetName val="一般職2"/>
      <sheetName val="一般試算"/>
      <sheetName val="賞与計算2"/>
      <sheetName val="一般試算 (3)"/>
      <sheetName val="0729_0.25のみ試算"/>
      <sheetName val="LEGAN"/>
      <sheetName val="PTR台손익"/>
      <sheetName val="첨부2"/>
      <sheetName val="Sheet1"/>
      <sheetName val="소ؠ주(원)"/>
      <sheetName val="단가"/>
      <sheetName val="cv"/>
      <sheetName val="부품LIST"/>
      <sheetName val="RDLEVLST"/>
      <sheetName val="Main"/>
    </sheetNames>
    <sheetDataSet>
      <sheetData sheetId="0"/>
      <sheetData sheetId="1" refreshError="1"/>
      <sheetData sheetId="2" refreshError="1"/>
      <sheetData sheetId="3" refreshError="1"/>
      <sheetData sheetId="4" refreshError="1"/>
      <sheetData sheetId="5" refreshError="1"/>
      <sheetData sheetId="6"/>
      <sheetData sheetId="7" refreshError="1"/>
      <sheetData sheetId="8" refreshError="1"/>
      <sheetData sheetId="9" refreshError="1"/>
      <sheetData sheetId="10" refreshError="1"/>
      <sheetData sheetId="11"/>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 sheetId="20" refreshError="1"/>
      <sheetData sheetId="21" refreshError="1"/>
      <sheetData sheetId="22" refreshError="1"/>
      <sheetData sheetId="23" refreshError="1"/>
      <sheetData sheetId="24" refreshError="1"/>
      <sheetData sheetId="25" refreshError="1"/>
      <sheetData sheetId="26" refreshError="1"/>
      <sheetData sheetId="27" refreshError="1"/>
      <sheetData sheetId="28" refreshError="1"/>
      <sheetData sheetId="29" refreshError="1"/>
      <sheetData sheetId="30" refreshError="1"/>
      <sheetData sheetId="31" refreshError="1"/>
      <sheetData sheetId="32" refreshError="1"/>
      <sheetData sheetId="33" refreshError="1"/>
      <sheetData sheetId="34" refreshError="1"/>
      <sheetData sheetId="35" refreshError="1"/>
      <sheetData sheetId="36" refreshError="1"/>
      <sheetData sheetId="37" refreshError="1"/>
      <sheetData sheetId="38" refreshError="1"/>
      <sheetData sheetId="39" refreshError="1"/>
      <sheetData sheetId="40" refreshError="1"/>
      <sheetData sheetId="41" refreshError="1"/>
      <sheetData sheetId="42" refreshError="1"/>
      <sheetData sheetId="43" refreshError="1"/>
      <sheetData sheetId="44"/>
      <sheetData sheetId="45"/>
      <sheetData sheetId="46"/>
      <sheetData sheetId="47"/>
      <sheetData sheetId="48"/>
      <sheetData sheetId="49"/>
      <sheetData sheetId="50"/>
      <sheetData sheetId="51"/>
      <sheetData sheetId="52"/>
      <sheetData sheetId="53"/>
      <sheetData sheetId="54" refreshError="1"/>
      <sheetData sheetId="55"/>
      <sheetData sheetId="56"/>
      <sheetData sheetId="57" refreshError="1"/>
      <sheetData sheetId="58"/>
      <sheetData sheetId="59"/>
      <sheetData sheetId="60"/>
      <sheetData sheetId="61"/>
      <sheetData sheetId="62"/>
      <sheetData sheetId="63"/>
      <sheetData sheetId="64"/>
      <sheetData sheetId="65"/>
      <sheetData sheetId="66"/>
      <sheetData sheetId="67" refreshError="1"/>
      <sheetData sheetId="68" refreshError="1"/>
      <sheetData sheetId="69" refreshError="1"/>
      <sheetData sheetId="70" refreshError="1"/>
      <sheetData sheetId="71" refreshError="1"/>
      <sheetData sheetId="72" refreshError="1"/>
      <sheetData sheetId="73" refreshError="1"/>
      <sheetData sheetId="74" refreshError="1"/>
      <sheetData sheetId="75" refreshError="1"/>
      <sheetData sheetId="76" refreshError="1"/>
      <sheetData sheetId="77" refreshError="1"/>
      <sheetData sheetId="78" refreshError="1"/>
      <sheetData sheetId="79" refreshError="1"/>
      <sheetData sheetId="80" refreshError="1"/>
      <sheetData sheetId="81" refreshError="1"/>
      <sheetData sheetId="82" refreshError="1"/>
      <sheetData sheetId="83" refreshError="1"/>
      <sheetData sheetId="84" refreshError="1"/>
      <sheetData sheetId="85" refreshError="1"/>
      <sheetData sheetId="86" refreshError="1"/>
      <sheetData sheetId="87" refreshError="1"/>
      <sheetData sheetId="88" refreshError="1"/>
      <sheetData sheetId="89" refreshError="1"/>
      <sheetData sheetId="90" refreshError="1"/>
      <sheetData sheetId="91" refreshError="1"/>
      <sheetData sheetId="92" refreshError="1"/>
      <sheetData sheetId="93" refreshError="1"/>
      <sheetData sheetId="94" refreshError="1"/>
      <sheetData sheetId="95" refreshError="1"/>
      <sheetData sheetId="96" refreshError="1"/>
      <sheetData sheetId="97" refreshError="1"/>
      <sheetData sheetId="98" refreshError="1"/>
      <sheetData sheetId="99" refreshError="1"/>
      <sheetData sheetId="100" refreshError="1"/>
      <sheetData sheetId="101" refreshError="1"/>
      <sheetData sheetId="102" refreshError="1"/>
      <sheetData sheetId="103" refreshError="1"/>
      <sheetData sheetId="104" refreshError="1"/>
      <sheetData sheetId="105" refreshError="1"/>
      <sheetData sheetId="106"/>
      <sheetData sheetId="107" refreshError="1"/>
      <sheetData sheetId="108" refreshError="1"/>
      <sheetData sheetId="109" refreshError="1"/>
      <sheetData sheetId="110" refreshError="1"/>
      <sheetData sheetId="111" refreshError="1"/>
      <sheetData sheetId="112" refreshError="1"/>
    </sheetDataSet>
  </externalBook>
</externalLink>
</file>

<file path=xl/externalLinks/externalLink25.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Assumption"/>
      <sheetName val="summary"/>
      <sheetName val="Comparison"/>
      <sheetName val="Vol Comparison"/>
      <sheetName val="Revenue Detail"/>
      <sheetName val="2012 Price"/>
      <sheetName val="Customer"/>
      <sheetName val="Platform"/>
      <sheetName val="Volume"/>
      <sheetName val="Vol. Chg. Worksheet"/>
      <sheetName val="VolChg"/>
      <sheetName val="csm Jul"/>
      <sheetName val="Global"/>
    </sheetNames>
    <sheetDataSet>
      <sheetData sheetId="0" refreshError="1"/>
      <sheetData sheetId="1" refreshError="1"/>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row r="3">
          <cell r="A3" t="str">
            <v>PLATFORM MNEMONIC</v>
          </cell>
        </row>
      </sheetData>
      <sheetData sheetId="11">
        <row r="2">
          <cell r="A2" t="str">
            <v>PLATFORM MNEMONIC</v>
          </cell>
        </row>
      </sheetData>
      <sheetData sheetId="12">
        <row r="1">
          <cell r="A1" t="str">
            <v>MNEMONIC VEHCILE</v>
          </cell>
          <cell r="B1" t="str">
            <v>MANUFACTURER</v>
          </cell>
          <cell r="C1" t="str">
            <v>BADGE</v>
          </cell>
          <cell r="D1" t="str">
            <v>NAMEPLATE</v>
          </cell>
          <cell r="E1" t="str">
            <v>ARCHITECTURE</v>
          </cell>
          <cell r="F1" t="str">
            <v>PROGRAM</v>
          </cell>
          <cell r="G1" t="str">
            <v>PLATFORM</v>
          </cell>
          <cell r="H1" t="str">
            <v>VEHICLE</v>
          </cell>
          <cell r="I1" t="str">
            <v>PRODUCT TYPE</v>
          </cell>
          <cell r="J1" t="str">
            <v>SOP</v>
          </cell>
          <cell r="K1" t="str">
            <v>EOP</v>
          </cell>
          <cell r="L1" t="str">
            <v>SOURCE PLANT</v>
          </cell>
          <cell r="M1" t="str">
            <v>COUNTRY</v>
          </cell>
          <cell r="N1" t="str">
            <v>Jan-12</v>
          </cell>
          <cell r="O1" t="str">
            <v>Feb-12</v>
          </cell>
          <cell r="P1" t="str">
            <v>Mar-12</v>
          </cell>
          <cell r="Q1" t="str">
            <v>Apr-12</v>
          </cell>
          <cell r="R1" t="str">
            <v>May-12</v>
          </cell>
          <cell r="S1" t="str">
            <v>Jun-12</v>
          </cell>
          <cell r="T1" t="str">
            <v>Jul-12</v>
          </cell>
          <cell r="U1" t="str">
            <v>Aug-12</v>
          </cell>
          <cell r="V1" t="str">
            <v>Sep-12</v>
          </cell>
          <cell r="W1" t="str">
            <v>Oct-12</v>
          </cell>
          <cell r="X1" t="str">
            <v>Nov-12</v>
          </cell>
          <cell r="Y1" t="str">
            <v>Dec-12</v>
          </cell>
          <cell r="Z1" t="str">
            <v>CAL11</v>
          </cell>
          <cell r="AA1" t="str">
            <v>CAL12</v>
          </cell>
          <cell r="AB1" t="str">
            <v>CAL13</v>
          </cell>
          <cell r="AC1" t="str">
            <v>CAL14</v>
          </cell>
          <cell r="AD1" t="str">
            <v>CAL15</v>
          </cell>
          <cell r="AE1" t="str">
            <v>CAL16</v>
          </cell>
          <cell r="AF1" t="str">
            <v>CAL17</v>
          </cell>
        </row>
        <row r="2">
          <cell r="A2" t="str">
            <v>SM0002328270</v>
          </cell>
          <cell r="B2" t="str">
            <v>Hyundai</v>
          </cell>
          <cell r="C2" t="str">
            <v>Hyundai</v>
          </cell>
          <cell r="D2" t="str">
            <v>HB</v>
          </cell>
          <cell r="E2" t="str">
            <v>Unibody</v>
          </cell>
          <cell r="F2" t="str">
            <v>HB</v>
          </cell>
          <cell r="G2" t="str">
            <v>PB</v>
          </cell>
          <cell r="H2" t="str">
            <v>Hyundai HB(HB)</v>
          </cell>
          <cell r="I2" t="str">
            <v>Car</v>
          </cell>
          <cell r="J2">
            <v>41091</v>
          </cell>
          <cell r="K2">
            <v>43100</v>
          </cell>
          <cell r="L2" t="str">
            <v>Piracicaba</v>
          </cell>
          <cell r="M2" t="str">
            <v>Brazil</v>
          </cell>
          <cell r="N2">
            <v>0</v>
          </cell>
          <cell r="O2">
            <v>0</v>
          </cell>
          <cell r="P2">
            <v>0</v>
          </cell>
          <cell r="Q2">
            <v>0</v>
          </cell>
          <cell r="R2">
            <v>0</v>
          </cell>
          <cell r="S2">
            <v>0</v>
          </cell>
          <cell r="T2">
            <v>7680</v>
          </cell>
          <cell r="U2">
            <v>8000</v>
          </cell>
          <cell r="V2">
            <v>7904</v>
          </cell>
          <cell r="W2">
            <v>8160</v>
          </cell>
          <cell r="X2">
            <v>7840</v>
          </cell>
          <cell r="Y2">
            <v>6144</v>
          </cell>
          <cell r="Z2">
            <v>0</v>
          </cell>
          <cell r="AA2">
            <v>45728</v>
          </cell>
          <cell r="AB2">
            <v>83552</v>
          </cell>
          <cell r="AC2">
            <v>86188</v>
          </cell>
          <cell r="AD2">
            <v>93466</v>
          </cell>
          <cell r="AE2">
            <v>102167</v>
          </cell>
          <cell r="AF2">
            <v>105259</v>
          </cell>
        </row>
        <row r="3">
          <cell r="A3" t="str">
            <v>SM00008373</v>
          </cell>
          <cell r="B3" t="str">
            <v>Hyundai</v>
          </cell>
          <cell r="C3" t="str">
            <v>Hyundai</v>
          </cell>
          <cell r="D3" t="str">
            <v>Verna</v>
          </cell>
          <cell r="E3" t="str">
            <v>Unibody</v>
          </cell>
          <cell r="F3" t="str">
            <v>RB</v>
          </cell>
          <cell r="G3" t="str">
            <v>PB</v>
          </cell>
          <cell r="H3" t="str">
            <v>Hyundai Verna(RB)</v>
          </cell>
          <cell r="I3" t="str">
            <v>Car</v>
          </cell>
          <cell r="J3">
            <v>41275</v>
          </cell>
          <cell r="K3">
            <v>43100</v>
          </cell>
          <cell r="L3" t="str">
            <v>Piracicaba</v>
          </cell>
          <cell r="M3" t="str">
            <v>Brazil</v>
          </cell>
          <cell r="N3">
            <v>0</v>
          </cell>
          <cell r="O3">
            <v>0</v>
          </cell>
          <cell r="P3">
            <v>0</v>
          </cell>
          <cell r="Q3">
            <v>0</v>
          </cell>
          <cell r="R3">
            <v>0</v>
          </cell>
          <cell r="S3">
            <v>0</v>
          </cell>
          <cell r="T3">
            <v>0</v>
          </cell>
          <cell r="U3">
            <v>0</v>
          </cell>
          <cell r="V3">
            <v>0</v>
          </cell>
          <cell r="W3">
            <v>0</v>
          </cell>
          <cell r="X3">
            <v>0</v>
          </cell>
          <cell r="Y3">
            <v>0</v>
          </cell>
          <cell r="Z3">
            <v>0</v>
          </cell>
          <cell r="AA3">
            <v>0</v>
          </cell>
          <cell r="AB3">
            <v>28448</v>
          </cell>
          <cell r="AC3">
            <v>30245</v>
          </cell>
          <cell r="AD3">
            <v>34176</v>
          </cell>
          <cell r="AE3">
            <v>36502</v>
          </cell>
          <cell r="AF3">
            <v>37858</v>
          </cell>
        </row>
        <row r="4">
          <cell r="A4" t="str">
            <v>CT002327396</v>
          </cell>
          <cell r="B4" t="str">
            <v>Beijing-Hyundai</v>
          </cell>
          <cell r="C4" t="str">
            <v>Hyundai</v>
          </cell>
          <cell r="D4" t="str">
            <v>Elantra</v>
          </cell>
          <cell r="E4" t="str">
            <v>Unibody</v>
          </cell>
          <cell r="F4" t="str">
            <v>BT02</v>
          </cell>
          <cell r="G4" t="str">
            <v>J2/J3</v>
          </cell>
          <cell r="H4" t="str">
            <v>Hyundai Elantra(BT02)</v>
          </cell>
          <cell r="I4" t="str">
            <v>Car</v>
          </cell>
          <cell r="J4">
            <v>40452</v>
          </cell>
          <cell r="K4">
            <v>42735</v>
          </cell>
          <cell r="L4" t="str">
            <v>Beijing Shunyi I</v>
          </cell>
          <cell r="M4" t="str">
            <v>China</v>
          </cell>
          <cell r="N4">
            <v>8738</v>
          </cell>
          <cell r="O4">
            <v>10194</v>
          </cell>
          <cell r="P4">
            <v>10680</v>
          </cell>
          <cell r="Q4">
            <v>10680</v>
          </cell>
          <cell r="R4">
            <v>10194</v>
          </cell>
          <cell r="S4">
            <v>10194</v>
          </cell>
          <cell r="T4">
            <v>9223</v>
          </cell>
          <cell r="U4">
            <v>9223</v>
          </cell>
          <cell r="V4">
            <v>10194</v>
          </cell>
          <cell r="W4">
            <v>9709</v>
          </cell>
          <cell r="X4">
            <v>10680</v>
          </cell>
          <cell r="Y4">
            <v>11165</v>
          </cell>
          <cell r="Z4">
            <v>138319</v>
          </cell>
          <cell r="AA4">
            <v>120875</v>
          </cell>
          <cell r="AB4">
            <v>100448</v>
          </cell>
          <cell r="AC4">
            <v>85433</v>
          </cell>
          <cell r="AD4">
            <v>75752</v>
          </cell>
          <cell r="AE4">
            <v>45477</v>
          </cell>
          <cell r="AF4">
            <v>0</v>
          </cell>
        </row>
        <row r="5">
          <cell r="A5" t="str">
            <v>CT000015839</v>
          </cell>
          <cell r="B5" t="str">
            <v>Beijing-Hyundai</v>
          </cell>
          <cell r="C5" t="str">
            <v>Hyundai</v>
          </cell>
          <cell r="D5" t="str">
            <v>Accent</v>
          </cell>
          <cell r="E5" t="str">
            <v>Unibody</v>
          </cell>
          <cell r="F5" t="str">
            <v>MC</v>
          </cell>
          <cell r="G5" t="str">
            <v>LC</v>
          </cell>
          <cell r="H5" t="str">
            <v>Hyundai Accent(MC)</v>
          </cell>
          <cell r="I5" t="str">
            <v>Car</v>
          </cell>
          <cell r="J5">
            <v>38749</v>
          </cell>
          <cell r="K5">
            <v>42004</v>
          </cell>
          <cell r="L5" t="str">
            <v>Beijing Shunyi I</v>
          </cell>
          <cell r="M5" t="str">
            <v>China</v>
          </cell>
          <cell r="N5">
            <v>2557</v>
          </cell>
          <cell r="O5">
            <v>2984</v>
          </cell>
          <cell r="P5">
            <v>2917</v>
          </cell>
          <cell r="Q5">
            <v>2917</v>
          </cell>
          <cell r="R5">
            <v>2785</v>
          </cell>
          <cell r="S5">
            <v>2785</v>
          </cell>
          <cell r="T5">
            <v>2520</v>
          </cell>
          <cell r="U5">
            <v>2520</v>
          </cell>
          <cell r="V5">
            <v>2785</v>
          </cell>
          <cell r="W5">
            <v>2652</v>
          </cell>
          <cell r="X5">
            <v>2917</v>
          </cell>
          <cell r="Y5">
            <v>3050</v>
          </cell>
          <cell r="Z5">
            <v>34317</v>
          </cell>
          <cell r="AA5">
            <v>33389</v>
          </cell>
          <cell r="AB5">
            <v>27341</v>
          </cell>
          <cell r="AC5">
            <v>20214</v>
          </cell>
          <cell r="AD5">
            <v>0</v>
          </cell>
          <cell r="AE5">
            <v>0</v>
          </cell>
          <cell r="AF5">
            <v>0</v>
          </cell>
        </row>
        <row r="6">
          <cell r="A6" t="str">
            <v>CT000015849</v>
          </cell>
          <cell r="B6" t="str">
            <v>Beijing-Hyundai</v>
          </cell>
          <cell r="C6" t="str">
            <v>Hyundai</v>
          </cell>
          <cell r="D6" t="str">
            <v>Elantra</v>
          </cell>
          <cell r="E6" t="str">
            <v>Unibody</v>
          </cell>
          <cell r="F6" t="str">
            <v>XD</v>
          </cell>
          <cell r="G6" t="str">
            <v>J2/J3</v>
          </cell>
          <cell r="H6" t="str">
            <v>Hyundai Elantra(XD)</v>
          </cell>
          <cell r="I6" t="str">
            <v>Car</v>
          </cell>
          <cell r="J6">
            <v>37469</v>
          </cell>
          <cell r="K6">
            <v>40482</v>
          </cell>
          <cell r="L6" t="str">
            <v>Beijing Shunyi I</v>
          </cell>
          <cell r="M6" t="str">
            <v>China</v>
          </cell>
          <cell r="N6">
            <v>0</v>
          </cell>
          <cell r="O6">
            <v>0</v>
          </cell>
          <cell r="P6">
            <v>0</v>
          </cell>
          <cell r="Q6">
            <v>0</v>
          </cell>
          <cell r="R6">
            <v>0</v>
          </cell>
          <cell r="S6">
            <v>0</v>
          </cell>
          <cell r="T6">
            <v>0</v>
          </cell>
          <cell r="U6">
            <v>0</v>
          </cell>
          <cell r="V6">
            <v>0</v>
          </cell>
          <cell r="W6">
            <v>0</v>
          </cell>
          <cell r="X6">
            <v>0</v>
          </cell>
          <cell r="Y6">
            <v>0</v>
          </cell>
          <cell r="Z6">
            <v>0</v>
          </cell>
          <cell r="AA6">
            <v>0</v>
          </cell>
          <cell r="AB6">
            <v>0</v>
          </cell>
          <cell r="AC6">
            <v>0</v>
          </cell>
          <cell r="AD6">
            <v>0</v>
          </cell>
          <cell r="AE6">
            <v>0</v>
          </cell>
          <cell r="AF6">
            <v>0</v>
          </cell>
        </row>
        <row r="7">
          <cell r="A7" t="str">
            <v>CT000015862</v>
          </cell>
          <cell r="B7" t="str">
            <v>Beijing-Hyundai</v>
          </cell>
          <cell r="C7" t="str">
            <v>Hyundai</v>
          </cell>
          <cell r="D7" t="str">
            <v>Tucson</v>
          </cell>
          <cell r="E7" t="str">
            <v>Unibody</v>
          </cell>
          <cell r="F7" t="str">
            <v>JM</v>
          </cell>
          <cell r="G7" t="str">
            <v>J2/J3</v>
          </cell>
          <cell r="H7" t="str">
            <v>Hyundai Tucson(JM)</v>
          </cell>
          <cell r="I7" t="str">
            <v>Car</v>
          </cell>
          <cell r="J7">
            <v>38384</v>
          </cell>
          <cell r="K7">
            <v>42004</v>
          </cell>
          <cell r="L7" t="str">
            <v>Beijing Shunyi I</v>
          </cell>
          <cell r="M7" t="str">
            <v>China</v>
          </cell>
          <cell r="N7">
            <v>2238</v>
          </cell>
          <cell r="O7">
            <v>2611</v>
          </cell>
          <cell r="P7">
            <v>2735</v>
          </cell>
          <cell r="Q7">
            <v>2735</v>
          </cell>
          <cell r="R7">
            <v>2611</v>
          </cell>
          <cell r="S7">
            <v>2735</v>
          </cell>
          <cell r="T7">
            <v>2475</v>
          </cell>
          <cell r="U7">
            <v>2475</v>
          </cell>
          <cell r="V7">
            <v>2735</v>
          </cell>
          <cell r="W7">
            <v>2700</v>
          </cell>
          <cell r="X7">
            <v>2969</v>
          </cell>
          <cell r="Y7">
            <v>3132</v>
          </cell>
          <cell r="Z7">
            <v>55082</v>
          </cell>
          <cell r="AA7">
            <v>32149</v>
          </cell>
          <cell r="AB7">
            <v>32414</v>
          </cell>
          <cell r="AC7">
            <v>30052</v>
          </cell>
          <cell r="AD7">
            <v>0</v>
          </cell>
          <cell r="AE7">
            <v>0</v>
          </cell>
          <cell r="AF7">
            <v>0</v>
          </cell>
        </row>
        <row r="8">
          <cell r="A8" t="str">
            <v>CT002282859</v>
          </cell>
          <cell r="B8" t="str">
            <v>Beijing-Hyundai</v>
          </cell>
          <cell r="C8" t="str">
            <v>Hyundai</v>
          </cell>
          <cell r="D8" t="str">
            <v>Moinca</v>
          </cell>
          <cell r="E8" t="str">
            <v>Unibody</v>
          </cell>
          <cell r="F8" t="str">
            <v>BT01</v>
          </cell>
          <cell r="G8" t="str">
            <v>EF/MS</v>
          </cell>
          <cell r="H8" t="str">
            <v>Hyundai Moinca(BT01)</v>
          </cell>
          <cell r="I8" t="str">
            <v>Car</v>
          </cell>
          <cell r="J8">
            <v>40026</v>
          </cell>
          <cell r="K8">
            <v>42004</v>
          </cell>
          <cell r="L8" t="str">
            <v>Beijing Shunyi I</v>
          </cell>
          <cell r="M8" t="str">
            <v>China</v>
          </cell>
          <cell r="N8">
            <v>2025</v>
          </cell>
          <cell r="O8">
            <v>2362</v>
          </cell>
          <cell r="P8">
            <v>2475</v>
          </cell>
          <cell r="Q8">
            <v>2475</v>
          </cell>
          <cell r="R8">
            <v>2362</v>
          </cell>
          <cell r="S8">
            <v>2362</v>
          </cell>
          <cell r="T8">
            <v>2137</v>
          </cell>
          <cell r="U8">
            <v>2137</v>
          </cell>
          <cell r="V8">
            <v>2362</v>
          </cell>
          <cell r="W8">
            <v>2250</v>
          </cell>
          <cell r="X8">
            <v>2475</v>
          </cell>
          <cell r="Y8">
            <v>2587</v>
          </cell>
          <cell r="Z8">
            <v>33526</v>
          </cell>
          <cell r="AA8">
            <v>28008</v>
          </cell>
          <cell r="AB8">
            <v>15375</v>
          </cell>
          <cell r="AC8">
            <v>10014</v>
          </cell>
          <cell r="AD8">
            <v>0</v>
          </cell>
          <cell r="AE8">
            <v>0</v>
          </cell>
          <cell r="AF8">
            <v>0</v>
          </cell>
        </row>
        <row r="9">
          <cell r="A9" t="str">
            <v>CT000016794</v>
          </cell>
          <cell r="B9" t="str">
            <v>Beijing-Hyundai</v>
          </cell>
          <cell r="C9" t="str">
            <v>Hyundai</v>
          </cell>
          <cell r="D9" t="str">
            <v>Verna</v>
          </cell>
          <cell r="E9" t="str">
            <v>Unibody</v>
          </cell>
          <cell r="F9" t="str">
            <v>RB</v>
          </cell>
          <cell r="G9" t="str">
            <v>PB</v>
          </cell>
          <cell r="H9" t="str">
            <v>Hyundai Verna(RB)</v>
          </cell>
          <cell r="I9" t="str">
            <v>Car</v>
          </cell>
          <cell r="J9">
            <v>40360</v>
          </cell>
          <cell r="K9">
            <v>43100</v>
          </cell>
          <cell r="L9" t="str">
            <v>Beijing Shunyi I</v>
          </cell>
          <cell r="M9" t="str">
            <v>China</v>
          </cell>
          <cell r="N9">
            <v>9164</v>
          </cell>
          <cell r="O9">
            <v>10692</v>
          </cell>
          <cell r="P9">
            <v>11201</v>
          </cell>
          <cell r="Q9">
            <v>11201</v>
          </cell>
          <cell r="R9">
            <v>10692</v>
          </cell>
          <cell r="S9">
            <v>10692</v>
          </cell>
          <cell r="T9">
            <v>9673</v>
          </cell>
          <cell r="U9">
            <v>9673</v>
          </cell>
          <cell r="V9">
            <v>10692</v>
          </cell>
          <cell r="W9">
            <v>10182</v>
          </cell>
          <cell r="X9">
            <v>11201</v>
          </cell>
          <cell r="Y9">
            <v>11710</v>
          </cell>
          <cell r="Z9">
            <v>114619</v>
          </cell>
          <cell r="AA9">
            <v>126771</v>
          </cell>
          <cell r="AB9">
            <v>133733</v>
          </cell>
          <cell r="AC9">
            <v>133838</v>
          </cell>
          <cell r="AD9">
            <v>48226</v>
          </cell>
          <cell r="AE9">
            <v>47125</v>
          </cell>
          <cell r="AF9">
            <v>45733</v>
          </cell>
        </row>
        <row r="10">
          <cell r="A10" t="str">
            <v>CT000016789</v>
          </cell>
          <cell r="B10" t="str">
            <v>Beijing-Hyundai</v>
          </cell>
          <cell r="C10" t="str">
            <v>Hyundai</v>
          </cell>
          <cell r="D10" t="str">
            <v>Grandeur</v>
          </cell>
          <cell r="E10" t="str">
            <v>Unibody</v>
          </cell>
          <cell r="F10" t="str">
            <v>HG</v>
          </cell>
          <cell r="G10" t="str">
            <v>NF/CM</v>
          </cell>
          <cell r="H10" t="str">
            <v>Hyundai Grandeur(HG)</v>
          </cell>
          <cell r="I10" t="str">
            <v>Car</v>
          </cell>
          <cell r="J10">
            <v>41456</v>
          </cell>
          <cell r="K10">
            <v>43281</v>
          </cell>
          <cell r="L10" t="str">
            <v>Beijing Shunyi I</v>
          </cell>
          <cell r="M10" t="str">
            <v>China</v>
          </cell>
          <cell r="N10">
            <v>0</v>
          </cell>
          <cell r="O10">
            <v>0</v>
          </cell>
          <cell r="P10">
            <v>0</v>
          </cell>
          <cell r="Q10">
            <v>0</v>
          </cell>
          <cell r="R10">
            <v>0</v>
          </cell>
          <cell r="S10">
            <v>0</v>
          </cell>
          <cell r="T10">
            <v>0</v>
          </cell>
          <cell r="U10">
            <v>0</v>
          </cell>
          <cell r="V10">
            <v>0</v>
          </cell>
          <cell r="W10">
            <v>0</v>
          </cell>
          <cell r="X10">
            <v>0</v>
          </cell>
          <cell r="Y10">
            <v>0</v>
          </cell>
          <cell r="Z10">
            <v>0</v>
          </cell>
          <cell r="AA10">
            <v>0</v>
          </cell>
          <cell r="AB10">
            <v>5304</v>
          </cell>
          <cell r="AC10">
            <v>15785</v>
          </cell>
          <cell r="AD10">
            <v>17785</v>
          </cell>
          <cell r="AE10">
            <v>18852</v>
          </cell>
          <cell r="AF10">
            <v>19644</v>
          </cell>
        </row>
        <row r="11">
          <cell r="A11" t="str">
            <v>CT002272722</v>
          </cell>
          <cell r="B11" t="str">
            <v>Beijing-Hyundai</v>
          </cell>
          <cell r="C11" t="str">
            <v>Hyundai</v>
          </cell>
          <cell r="D11" t="str">
            <v>Verna</v>
          </cell>
          <cell r="E11" t="str">
            <v>Unibody</v>
          </cell>
          <cell r="F11" t="str">
            <v>RB(2)</v>
          </cell>
          <cell r="G11" t="str">
            <v>PB</v>
          </cell>
          <cell r="H11" t="str">
            <v>Hyundai Verna(RB(2))</v>
          </cell>
          <cell r="I11" t="str">
            <v>Car</v>
          </cell>
          <cell r="J11">
            <v>42186</v>
          </cell>
          <cell r="K11">
            <v>44012</v>
          </cell>
          <cell r="L11" t="str">
            <v>Beijing Shunyi I</v>
          </cell>
          <cell r="M11" t="str">
            <v>China</v>
          </cell>
          <cell r="N11">
            <v>0</v>
          </cell>
          <cell r="O11">
            <v>0</v>
          </cell>
          <cell r="P11">
            <v>0</v>
          </cell>
          <cell r="Q11">
            <v>0</v>
          </cell>
          <cell r="R11">
            <v>0</v>
          </cell>
          <cell r="S11">
            <v>0</v>
          </cell>
          <cell r="T11">
            <v>0</v>
          </cell>
          <cell r="U11">
            <v>0</v>
          </cell>
          <cell r="V11">
            <v>0</v>
          </cell>
          <cell r="W11">
            <v>0</v>
          </cell>
          <cell r="X11">
            <v>0</v>
          </cell>
          <cell r="Y11">
            <v>0</v>
          </cell>
          <cell r="Z11">
            <v>0</v>
          </cell>
          <cell r="AA11">
            <v>0</v>
          </cell>
          <cell r="AB11">
            <v>0</v>
          </cell>
          <cell r="AC11">
            <v>0</v>
          </cell>
          <cell r="AD11">
            <v>96079</v>
          </cell>
          <cell r="AE11">
            <v>105932</v>
          </cell>
          <cell r="AF11">
            <v>116392</v>
          </cell>
        </row>
        <row r="12">
          <cell r="A12" t="str">
            <v>CT000015884</v>
          </cell>
          <cell r="B12" t="str">
            <v>Beijing-Hyundai</v>
          </cell>
          <cell r="C12" t="str">
            <v>Hyundai</v>
          </cell>
          <cell r="D12" t="str">
            <v>Sonata</v>
          </cell>
          <cell r="E12" t="str">
            <v>Unibody</v>
          </cell>
          <cell r="F12" t="str">
            <v>NF</v>
          </cell>
          <cell r="G12" t="str">
            <v>NF/CM</v>
          </cell>
          <cell r="H12" t="str">
            <v>Hyundai Sonata(NF)</v>
          </cell>
          <cell r="I12" t="str">
            <v>Car</v>
          </cell>
          <cell r="J12">
            <v>38596</v>
          </cell>
          <cell r="K12">
            <v>40908</v>
          </cell>
          <cell r="L12" t="str">
            <v>Beijing Shunyi I</v>
          </cell>
          <cell r="M12" t="str">
            <v>China</v>
          </cell>
          <cell r="N12">
            <v>0</v>
          </cell>
          <cell r="O12">
            <v>0</v>
          </cell>
          <cell r="P12">
            <v>0</v>
          </cell>
          <cell r="Q12">
            <v>0</v>
          </cell>
          <cell r="R12">
            <v>0</v>
          </cell>
          <cell r="S12">
            <v>0</v>
          </cell>
          <cell r="T12">
            <v>0</v>
          </cell>
          <cell r="U12">
            <v>0</v>
          </cell>
          <cell r="V12">
            <v>0</v>
          </cell>
          <cell r="W12">
            <v>0</v>
          </cell>
          <cell r="X12">
            <v>0</v>
          </cell>
          <cell r="Y12">
            <v>0</v>
          </cell>
          <cell r="Z12">
            <v>10069</v>
          </cell>
          <cell r="AA12">
            <v>0</v>
          </cell>
          <cell r="AB12">
            <v>0</v>
          </cell>
          <cell r="AC12">
            <v>0</v>
          </cell>
          <cell r="AD12">
            <v>0</v>
          </cell>
          <cell r="AE12">
            <v>0</v>
          </cell>
          <cell r="AF12">
            <v>0</v>
          </cell>
        </row>
        <row r="13">
          <cell r="A13" t="str">
            <v>CT000016788</v>
          </cell>
          <cell r="B13" t="str">
            <v>Beijing-Hyundai</v>
          </cell>
          <cell r="C13" t="str">
            <v>Hyundai</v>
          </cell>
          <cell r="D13" t="str">
            <v>Sonata</v>
          </cell>
          <cell r="E13" t="str">
            <v>Unibody</v>
          </cell>
          <cell r="F13" t="str">
            <v>YF</v>
          </cell>
          <cell r="G13" t="str">
            <v>NF/CM</v>
          </cell>
          <cell r="H13" t="str">
            <v>Hyundai Sonata(YF)</v>
          </cell>
          <cell r="I13" t="str">
            <v>Car</v>
          </cell>
          <cell r="J13">
            <v>40603</v>
          </cell>
          <cell r="K13">
            <v>43100</v>
          </cell>
          <cell r="L13" t="str">
            <v>Beijing Shunyi I</v>
          </cell>
          <cell r="M13" t="str">
            <v>China</v>
          </cell>
          <cell r="N13">
            <v>2984</v>
          </cell>
          <cell r="O13">
            <v>3481</v>
          </cell>
          <cell r="P13">
            <v>3647</v>
          </cell>
          <cell r="Q13">
            <v>3699</v>
          </cell>
          <cell r="R13">
            <v>3531</v>
          </cell>
          <cell r="S13">
            <v>3531</v>
          </cell>
          <cell r="T13">
            <v>3262</v>
          </cell>
          <cell r="U13">
            <v>3262</v>
          </cell>
          <cell r="V13">
            <v>3605</v>
          </cell>
          <cell r="W13">
            <v>3623</v>
          </cell>
          <cell r="X13">
            <v>3985</v>
          </cell>
          <cell r="Y13">
            <v>4166</v>
          </cell>
          <cell r="Z13">
            <v>32305</v>
          </cell>
          <cell r="AA13">
            <v>42776</v>
          </cell>
          <cell r="AB13">
            <v>51116</v>
          </cell>
          <cell r="AC13">
            <v>61287</v>
          </cell>
          <cell r="AD13">
            <v>64892</v>
          </cell>
          <cell r="AE13">
            <v>56813</v>
          </cell>
          <cell r="AF13">
            <v>22969</v>
          </cell>
        </row>
        <row r="14">
          <cell r="A14" t="str">
            <v>CT002269175</v>
          </cell>
          <cell r="B14" t="str">
            <v>Beijing-Hyundai</v>
          </cell>
          <cell r="C14" t="str">
            <v>Hyundai</v>
          </cell>
          <cell r="D14" t="str">
            <v>Sonata</v>
          </cell>
          <cell r="E14" t="str">
            <v>Unibody</v>
          </cell>
          <cell r="F14" t="str">
            <v>LF</v>
          </cell>
          <cell r="G14" t="str">
            <v>NF/CM</v>
          </cell>
          <cell r="H14" t="str">
            <v>Hyundai Sonata(LF)</v>
          </cell>
          <cell r="I14" t="str">
            <v>Car</v>
          </cell>
          <cell r="J14">
            <v>42644</v>
          </cell>
          <cell r="K14">
            <v>44469</v>
          </cell>
          <cell r="L14" t="str">
            <v>Beijing Shunyi I</v>
          </cell>
          <cell r="M14" t="str">
            <v>China</v>
          </cell>
          <cell r="N14">
            <v>0</v>
          </cell>
          <cell r="O14">
            <v>0</v>
          </cell>
          <cell r="P14">
            <v>0</v>
          </cell>
          <cell r="Q14">
            <v>0</v>
          </cell>
          <cell r="R14">
            <v>0</v>
          </cell>
          <cell r="S14">
            <v>0</v>
          </cell>
          <cell r="T14">
            <v>0</v>
          </cell>
          <cell r="U14">
            <v>0</v>
          </cell>
          <cell r="V14">
            <v>0</v>
          </cell>
          <cell r="W14">
            <v>0</v>
          </cell>
          <cell r="X14">
            <v>0</v>
          </cell>
          <cell r="Y14">
            <v>0</v>
          </cell>
          <cell r="Z14">
            <v>0</v>
          </cell>
          <cell r="AA14">
            <v>0</v>
          </cell>
          <cell r="AB14">
            <v>0</v>
          </cell>
          <cell r="AC14">
            <v>0</v>
          </cell>
          <cell r="AD14">
            <v>0</v>
          </cell>
          <cell r="AE14">
            <v>16651</v>
          </cell>
          <cell r="AF14">
            <v>78755</v>
          </cell>
        </row>
        <row r="15">
          <cell r="A15" t="str">
            <v>CT002227243</v>
          </cell>
          <cell r="B15" t="str">
            <v>Beijing-Hyundai</v>
          </cell>
          <cell r="C15" t="str">
            <v>Hyundai</v>
          </cell>
          <cell r="D15" t="str">
            <v>i30</v>
          </cell>
          <cell r="E15" t="str">
            <v>Unibody</v>
          </cell>
          <cell r="F15" t="str">
            <v>FD</v>
          </cell>
          <cell r="G15" t="str">
            <v>HD</v>
          </cell>
          <cell r="H15" t="str">
            <v>Hyundai i30(FD)</v>
          </cell>
          <cell r="I15" t="str">
            <v>Car</v>
          </cell>
          <cell r="J15">
            <v>39934</v>
          </cell>
          <cell r="K15">
            <v>41639</v>
          </cell>
          <cell r="L15" t="str">
            <v>Beijing Shunyi II</v>
          </cell>
          <cell r="M15" t="str">
            <v>China</v>
          </cell>
          <cell r="N15">
            <v>1555</v>
          </cell>
          <cell r="O15">
            <v>1814</v>
          </cell>
          <cell r="P15">
            <v>1901</v>
          </cell>
          <cell r="Q15">
            <v>1901</v>
          </cell>
          <cell r="R15">
            <v>1814</v>
          </cell>
          <cell r="S15">
            <v>1814</v>
          </cell>
          <cell r="T15">
            <v>1642</v>
          </cell>
          <cell r="U15">
            <v>1642</v>
          </cell>
          <cell r="V15">
            <v>1814</v>
          </cell>
          <cell r="W15">
            <v>1872</v>
          </cell>
          <cell r="X15">
            <v>2059</v>
          </cell>
          <cell r="Y15">
            <v>2153</v>
          </cell>
          <cell r="Z15">
            <v>17856</v>
          </cell>
          <cell r="AA15">
            <v>21982</v>
          </cell>
          <cell r="AB15">
            <v>23494</v>
          </cell>
          <cell r="AC15">
            <v>0</v>
          </cell>
          <cell r="AD15">
            <v>0</v>
          </cell>
          <cell r="AE15">
            <v>0</v>
          </cell>
          <cell r="AF15">
            <v>0</v>
          </cell>
        </row>
        <row r="16">
          <cell r="A16" t="str">
            <v>CT000015866</v>
          </cell>
          <cell r="B16" t="str">
            <v>Beijing-Hyundai</v>
          </cell>
          <cell r="C16" t="str">
            <v>Hyundai</v>
          </cell>
          <cell r="D16" t="str">
            <v>Elantra</v>
          </cell>
          <cell r="E16" t="str">
            <v>Unibody</v>
          </cell>
          <cell r="F16" t="str">
            <v>HD</v>
          </cell>
          <cell r="G16" t="str">
            <v>HD</v>
          </cell>
          <cell r="H16" t="str">
            <v>Hyundai Elantra(HD)</v>
          </cell>
          <cell r="I16" t="str">
            <v>Car</v>
          </cell>
          <cell r="J16">
            <v>39508</v>
          </cell>
          <cell r="K16">
            <v>43100</v>
          </cell>
          <cell r="L16" t="str">
            <v>Beijing Shunyi II</v>
          </cell>
          <cell r="M16" t="str">
            <v>China</v>
          </cell>
          <cell r="N16">
            <v>17496</v>
          </cell>
          <cell r="O16">
            <v>20412</v>
          </cell>
          <cell r="P16">
            <v>21384</v>
          </cell>
          <cell r="Q16">
            <v>21384</v>
          </cell>
          <cell r="R16">
            <v>20412</v>
          </cell>
          <cell r="S16">
            <v>20412</v>
          </cell>
          <cell r="T16">
            <v>18468</v>
          </cell>
          <cell r="U16">
            <v>18468</v>
          </cell>
          <cell r="V16">
            <v>20412</v>
          </cell>
          <cell r="W16">
            <v>19440</v>
          </cell>
          <cell r="X16">
            <v>21384</v>
          </cell>
          <cell r="Y16">
            <v>22356</v>
          </cell>
          <cell r="Z16">
            <v>231470</v>
          </cell>
          <cell r="AA16">
            <v>242028</v>
          </cell>
          <cell r="AB16">
            <v>243972</v>
          </cell>
          <cell r="AC16">
            <v>200344</v>
          </cell>
          <cell r="AD16">
            <v>148434</v>
          </cell>
          <cell r="AE16">
            <v>141319</v>
          </cell>
          <cell r="AF16">
            <v>132385</v>
          </cell>
        </row>
        <row r="17">
          <cell r="A17" t="str">
            <v>CT000017147</v>
          </cell>
          <cell r="B17" t="str">
            <v>Beijing-Hyundai</v>
          </cell>
          <cell r="C17" t="str">
            <v>Hyundai</v>
          </cell>
          <cell r="D17" t="str">
            <v>Elantra</v>
          </cell>
          <cell r="E17" t="str">
            <v>Unibody</v>
          </cell>
          <cell r="F17" t="str">
            <v>MD</v>
          </cell>
          <cell r="G17" t="str">
            <v>HD</v>
          </cell>
          <cell r="H17" t="str">
            <v>Hyundai Elantra(MD)</v>
          </cell>
          <cell r="I17" t="str">
            <v>Car</v>
          </cell>
          <cell r="J17">
            <v>40969</v>
          </cell>
          <cell r="K17">
            <v>43100</v>
          </cell>
          <cell r="L17" t="str">
            <v>Beijing Shunyi II</v>
          </cell>
          <cell r="M17" t="str">
            <v>China</v>
          </cell>
          <cell r="N17">
            <v>0</v>
          </cell>
          <cell r="O17">
            <v>0</v>
          </cell>
          <cell r="P17">
            <v>475</v>
          </cell>
          <cell r="Q17">
            <v>4752</v>
          </cell>
          <cell r="R17">
            <v>4536</v>
          </cell>
          <cell r="S17">
            <v>6804</v>
          </cell>
          <cell r="T17">
            <v>6156</v>
          </cell>
          <cell r="U17">
            <v>6156</v>
          </cell>
          <cell r="V17">
            <v>6804</v>
          </cell>
          <cell r="W17">
            <v>6480</v>
          </cell>
          <cell r="X17">
            <v>7128</v>
          </cell>
          <cell r="Y17">
            <v>7452</v>
          </cell>
          <cell r="Z17">
            <v>0</v>
          </cell>
          <cell r="AA17">
            <v>56743</v>
          </cell>
          <cell r="AB17">
            <v>101203</v>
          </cell>
          <cell r="AC17">
            <v>170735</v>
          </cell>
          <cell r="AD17">
            <v>252437</v>
          </cell>
          <cell r="AE17">
            <v>285332</v>
          </cell>
          <cell r="AF17">
            <v>161896</v>
          </cell>
        </row>
        <row r="18">
          <cell r="A18" t="str">
            <v>CT000016793</v>
          </cell>
          <cell r="B18" t="str">
            <v>Beijing-Hyundai</v>
          </cell>
          <cell r="C18" t="str">
            <v>Hyundai</v>
          </cell>
          <cell r="D18" t="str">
            <v>ix35</v>
          </cell>
          <cell r="E18" t="str">
            <v>Unibody</v>
          </cell>
          <cell r="F18" t="str">
            <v>LM</v>
          </cell>
          <cell r="G18" t="str">
            <v>HD</v>
          </cell>
          <cell r="H18" t="str">
            <v>Hyundai ix35(LM)</v>
          </cell>
          <cell r="I18" t="str">
            <v>Car</v>
          </cell>
          <cell r="J18">
            <v>40238</v>
          </cell>
          <cell r="K18">
            <v>43100</v>
          </cell>
          <cell r="L18" t="str">
            <v>Beijing Shunyi II</v>
          </cell>
          <cell r="M18" t="str">
            <v>China</v>
          </cell>
          <cell r="N18">
            <v>0</v>
          </cell>
          <cell r="O18">
            <v>0</v>
          </cell>
          <cell r="P18">
            <v>0</v>
          </cell>
          <cell r="Q18">
            <v>0</v>
          </cell>
          <cell r="R18">
            <v>0</v>
          </cell>
          <cell r="S18">
            <v>0</v>
          </cell>
          <cell r="T18">
            <v>0</v>
          </cell>
          <cell r="U18">
            <v>0</v>
          </cell>
          <cell r="V18">
            <v>0</v>
          </cell>
          <cell r="W18">
            <v>0</v>
          </cell>
          <cell r="X18">
            <v>0</v>
          </cell>
          <cell r="Y18">
            <v>0</v>
          </cell>
          <cell r="Z18">
            <v>81439</v>
          </cell>
          <cell r="AA18">
            <v>0</v>
          </cell>
          <cell r="AB18">
            <v>0</v>
          </cell>
          <cell r="AC18">
            <v>0</v>
          </cell>
          <cell r="AD18">
            <v>0</v>
          </cell>
          <cell r="AE18">
            <v>0</v>
          </cell>
          <cell r="AF18">
            <v>0</v>
          </cell>
        </row>
        <row r="19">
          <cell r="A19" t="str">
            <v>CT002227251</v>
          </cell>
          <cell r="B19" t="str">
            <v>Beijing-Hyundai</v>
          </cell>
          <cell r="C19" t="str">
            <v>Hyundai</v>
          </cell>
          <cell r="D19" t="str">
            <v>i30</v>
          </cell>
          <cell r="E19" t="str">
            <v>Unibody</v>
          </cell>
          <cell r="F19" t="str">
            <v>GD</v>
          </cell>
          <cell r="G19" t="str">
            <v>HD</v>
          </cell>
          <cell r="H19" t="str">
            <v>Hyundai i30(GD)</v>
          </cell>
          <cell r="I19" t="str">
            <v>Car</v>
          </cell>
          <cell r="J19">
            <v>41548</v>
          </cell>
          <cell r="K19">
            <v>43373</v>
          </cell>
          <cell r="L19" t="str">
            <v>Beijing Shunyi II</v>
          </cell>
          <cell r="M19" t="str">
            <v>China</v>
          </cell>
          <cell r="N19">
            <v>0</v>
          </cell>
          <cell r="O19">
            <v>0</v>
          </cell>
          <cell r="P19">
            <v>0</v>
          </cell>
          <cell r="Q19">
            <v>0</v>
          </cell>
          <cell r="R19">
            <v>0</v>
          </cell>
          <cell r="S19">
            <v>0</v>
          </cell>
          <cell r="T19">
            <v>0</v>
          </cell>
          <cell r="U19">
            <v>0</v>
          </cell>
          <cell r="V19">
            <v>0</v>
          </cell>
          <cell r="W19">
            <v>0</v>
          </cell>
          <cell r="X19">
            <v>0</v>
          </cell>
          <cell r="Y19">
            <v>0</v>
          </cell>
          <cell r="Z19">
            <v>0</v>
          </cell>
          <cell r="AA19">
            <v>0</v>
          </cell>
          <cell r="AB19">
            <v>8705</v>
          </cell>
          <cell r="AC19">
            <v>26681</v>
          </cell>
          <cell r="AD19">
            <v>27863</v>
          </cell>
          <cell r="AE19">
            <v>28944</v>
          </cell>
          <cell r="AF19">
            <v>29741</v>
          </cell>
        </row>
        <row r="20">
          <cell r="A20" t="str">
            <v>CT000016793</v>
          </cell>
          <cell r="B20" t="str">
            <v>Beijing-Hyundai</v>
          </cell>
          <cell r="C20" t="str">
            <v>Hyundai</v>
          </cell>
          <cell r="D20" t="str">
            <v>ix35</v>
          </cell>
          <cell r="E20" t="str">
            <v>Unibody</v>
          </cell>
          <cell r="F20" t="str">
            <v>LM</v>
          </cell>
          <cell r="G20" t="str">
            <v>HD</v>
          </cell>
          <cell r="H20" t="str">
            <v>Hyundai ix35(LM)</v>
          </cell>
          <cell r="I20" t="str">
            <v>Car</v>
          </cell>
          <cell r="J20">
            <v>40238</v>
          </cell>
          <cell r="K20">
            <v>43100</v>
          </cell>
          <cell r="L20" t="str">
            <v>Beijing Shunyi III</v>
          </cell>
          <cell r="M20" t="str">
            <v>China</v>
          </cell>
          <cell r="N20">
            <v>6480</v>
          </cell>
          <cell r="O20">
            <v>7560</v>
          </cell>
          <cell r="P20">
            <v>7920</v>
          </cell>
          <cell r="Q20">
            <v>7920</v>
          </cell>
          <cell r="R20">
            <v>7560</v>
          </cell>
          <cell r="S20">
            <v>7560</v>
          </cell>
          <cell r="T20">
            <v>6840</v>
          </cell>
          <cell r="U20">
            <v>6840</v>
          </cell>
          <cell r="V20">
            <v>7560</v>
          </cell>
          <cell r="W20">
            <v>6360</v>
          </cell>
          <cell r="X20">
            <v>6996</v>
          </cell>
          <cell r="Y20">
            <v>7342</v>
          </cell>
          <cell r="Z20">
            <v>0</v>
          </cell>
          <cell r="AA20">
            <v>86938</v>
          </cell>
          <cell r="AB20">
            <v>100936</v>
          </cell>
          <cell r="AC20">
            <v>115785</v>
          </cell>
          <cell r="AD20">
            <v>82704</v>
          </cell>
          <cell r="AE20">
            <v>53876</v>
          </cell>
          <cell r="AF20">
            <v>48865</v>
          </cell>
        </row>
        <row r="21">
          <cell r="A21" t="str">
            <v>CT002321488</v>
          </cell>
          <cell r="B21" t="str">
            <v>Beijing-Hyundai</v>
          </cell>
          <cell r="C21" t="str">
            <v>Hyundai</v>
          </cell>
          <cell r="D21" t="str">
            <v>Elantra</v>
          </cell>
          <cell r="E21" t="str">
            <v>Unibody</v>
          </cell>
          <cell r="F21" t="str">
            <v>MD(2)</v>
          </cell>
          <cell r="G21" t="str">
            <v>HD</v>
          </cell>
          <cell r="H21" t="str">
            <v>Hyundai Elantra(MD(2))</v>
          </cell>
          <cell r="I21" t="str">
            <v>Car</v>
          </cell>
          <cell r="J21">
            <v>42736</v>
          </cell>
          <cell r="K21">
            <v>44561</v>
          </cell>
          <cell r="L21" t="str">
            <v>Beijing Shunyi III</v>
          </cell>
          <cell r="M21" t="str">
            <v>China</v>
          </cell>
          <cell r="N21">
            <v>0</v>
          </cell>
          <cell r="O21">
            <v>0</v>
          </cell>
          <cell r="P21">
            <v>0</v>
          </cell>
          <cell r="Q21">
            <v>0</v>
          </cell>
          <cell r="R21">
            <v>0</v>
          </cell>
          <cell r="S21">
            <v>0</v>
          </cell>
          <cell r="T21">
            <v>0</v>
          </cell>
          <cell r="U21">
            <v>0</v>
          </cell>
          <cell r="V21">
            <v>0</v>
          </cell>
          <cell r="W21">
            <v>0</v>
          </cell>
          <cell r="X21">
            <v>0</v>
          </cell>
          <cell r="Y21">
            <v>0</v>
          </cell>
          <cell r="Z21">
            <v>0</v>
          </cell>
          <cell r="AA21">
            <v>0</v>
          </cell>
          <cell r="AB21">
            <v>0</v>
          </cell>
          <cell r="AC21">
            <v>0</v>
          </cell>
          <cell r="AD21">
            <v>0</v>
          </cell>
          <cell r="AE21">
            <v>0</v>
          </cell>
          <cell r="AF21">
            <v>182433</v>
          </cell>
        </row>
        <row r="22">
          <cell r="A22" t="str">
            <v>CT002359238</v>
          </cell>
          <cell r="B22" t="str">
            <v>Beijing-Hyundai</v>
          </cell>
          <cell r="C22" t="str">
            <v>Hyundai</v>
          </cell>
          <cell r="D22" t="str">
            <v>ix35</v>
          </cell>
          <cell r="E22" t="str">
            <v>Unibody</v>
          </cell>
          <cell r="F22" t="str">
            <v>HL</v>
          </cell>
          <cell r="G22" t="str">
            <v>HD</v>
          </cell>
          <cell r="H22" t="str">
            <v>Hyundai ix35(HL)</v>
          </cell>
          <cell r="I22" t="str">
            <v>Car</v>
          </cell>
          <cell r="J22">
            <v>42095</v>
          </cell>
          <cell r="K22">
            <v>43921</v>
          </cell>
          <cell r="L22" t="str">
            <v>Beijing Shunyi III</v>
          </cell>
          <cell r="M22" t="str">
            <v>China</v>
          </cell>
          <cell r="N22">
            <v>0</v>
          </cell>
          <cell r="O22">
            <v>0</v>
          </cell>
          <cell r="P22">
            <v>0</v>
          </cell>
          <cell r="Q22">
            <v>0</v>
          </cell>
          <cell r="R22">
            <v>0</v>
          </cell>
          <cell r="S22">
            <v>0</v>
          </cell>
          <cell r="T22">
            <v>0</v>
          </cell>
          <cell r="U22">
            <v>0</v>
          </cell>
          <cell r="V22">
            <v>0</v>
          </cell>
          <cell r="W22">
            <v>0</v>
          </cell>
          <cell r="X22">
            <v>0</v>
          </cell>
          <cell r="Y22">
            <v>0</v>
          </cell>
          <cell r="Z22">
            <v>0</v>
          </cell>
          <cell r="AA22">
            <v>0</v>
          </cell>
          <cell r="AB22">
            <v>0</v>
          </cell>
          <cell r="AC22">
            <v>0</v>
          </cell>
          <cell r="AD22">
            <v>68676</v>
          </cell>
          <cell r="AE22">
            <v>100252</v>
          </cell>
          <cell r="AF22">
            <v>121533</v>
          </cell>
        </row>
        <row r="23">
          <cell r="A23" t="str">
            <v>CT000016790</v>
          </cell>
          <cell r="B23" t="str">
            <v>Beijing-Hyundai</v>
          </cell>
          <cell r="C23" t="str">
            <v>Hyundai</v>
          </cell>
          <cell r="D23" t="str">
            <v>Santa Fe</v>
          </cell>
          <cell r="E23" t="str">
            <v>Unibody</v>
          </cell>
          <cell r="F23" t="str">
            <v>DM</v>
          </cell>
          <cell r="G23" t="str">
            <v>NF/CM</v>
          </cell>
          <cell r="H23" t="str">
            <v>Hyundai Santa Fe(DM)</v>
          </cell>
          <cell r="I23" t="str">
            <v>Car</v>
          </cell>
          <cell r="J23">
            <v>41030</v>
          </cell>
          <cell r="K23">
            <v>43100</v>
          </cell>
          <cell r="L23" t="str">
            <v>Beijing Shunyi III</v>
          </cell>
          <cell r="M23" t="str">
            <v>China</v>
          </cell>
          <cell r="N23">
            <v>0</v>
          </cell>
          <cell r="O23">
            <v>0</v>
          </cell>
          <cell r="P23">
            <v>0</v>
          </cell>
          <cell r="Q23">
            <v>0</v>
          </cell>
          <cell r="R23">
            <v>2016</v>
          </cell>
          <cell r="S23">
            <v>2016</v>
          </cell>
          <cell r="T23">
            <v>2508</v>
          </cell>
          <cell r="U23">
            <v>2508</v>
          </cell>
          <cell r="V23">
            <v>2772</v>
          </cell>
          <cell r="W23">
            <v>2640</v>
          </cell>
          <cell r="X23">
            <v>3168</v>
          </cell>
          <cell r="Y23">
            <v>3312</v>
          </cell>
          <cell r="Z23">
            <v>0</v>
          </cell>
          <cell r="AA23">
            <v>20940</v>
          </cell>
          <cell r="AB23">
            <v>27108</v>
          </cell>
          <cell r="AC23">
            <v>33911</v>
          </cell>
          <cell r="AD23">
            <v>36734</v>
          </cell>
          <cell r="AE23">
            <v>40174</v>
          </cell>
          <cell r="AF23">
            <v>42751</v>
          </cell>
        </row>
        <row r="24">
          <cell r="A24" t="str">
            <v>CT000017902</v>
          </cell>
          <cell r="B24" t="str">
            <v>Dongfeng-Yueda-Kia</v>
          </cell>
          <cell r="C24" t="str">
            <v>Kia</v>
          </cell>
          <cell r="D24" t="str">
            <v>Soul</v>
          </cell>
          <cell r="E24" t="str">
            <v>Unibody</v>
          </cell>
          <cell r="F24" t="str">
            <v>AM</v>
          </cell>
          <cell r="G24" t="str">
            <v>PB</v>
          </cell>
          <cell r="H24" t="str">
            <v>Kia Soul(AM)</v>
          </cell>
          <cell r="I24" t="str">
            <v>Car</v>
          </cell>
          <cell r="J24">
            <v>40148</v>
          </cell>
          <cell r="K24">
            <v>42460</v>
          </cell>
          <cell r="L24" t="str">
            <v>Yancheng I</v>
          </cell>
          <cell r="M24" t="str">
            <v>China</v>
          </cell>
          <cell r="N24">
            <v>1296</v>
          </cell>
          <cell r="O24">
            <v>1512</v>
          </cell>
          <cell r="P24">
            <v>1584</v>
          </cell>
          <cell r="Q24">
            <v>1584</v>
          </cell>
          <cell r="R24">
            <v>1512</v>
          </cell>
          <cell r="S24">
            <v>1512</v>
          </cell>
          <cell r="T24">
            <v>1368</v>
          </cell>
          <cell r="U24">
            <v>1368</v>
          </cell>
          <cell r="V24">
            <v>1512</v>
          </cell>
          <cell r="W24">
            <v>1440</v>
          </cell>
          <cell r="X24">
            <v>1584</v>
          </cell>
          <cell r="Y24">
            <v>1656</v>
          </cell>
          <cell r="Z24">
            <v>14512</v>
          </cell>
          <cell r="AA24">
            <v>17928</v>
          </cell>
          <cell r="AB24">
            <v>18072</v>
          </cell>
          <cell r="AC24">
            <v>19044</v>
          </cell>
          <cell r="AD24">
            <v>20134</v>
          </cell>
          <cell r="AE24">
            <v>3475</v>
          </cell>
          <cell r="AF24">
            <v>0</v>
          </cell>
        </row>
        <row r="25">
          <cell r="A25" t="str">
            <v>CT002212639</v>
          </cell>
          <cell r="B25" t="str">
            <v>Dongfeng-Yueda-Kia</v>
          </cell>
          <cell r="C25" t="str">
            <v>Kia</v>
          </cell>
          <cell r="D25" t="str">
            <v>Soul</v>
          </cell>
          <cell r="E25" t="str">
            <v>Unibody</v>
          </cell>
          <cell r="F25" t="str">
            <v>IS</v>
          </cell>
          <cell r="G25" t="str">
            <v>PB</v>
          </cell>
          <cell r="H25" t="str">
            <v>Kia Soul(IS)</v>
          </cell>
          <cell r="I25" t="str">
            <v>Car</v>
          </cell>
          <cell r="J25">
            <v>42461</v>
          </cell>
          <cell r="K25">
            <v>44286</v>
          </cell>
          <cell r="L25" t="str">
            <v>Yancheng I</v>
          </cell>
          <cell r="M25" t="str">
            <v>China</v>
          </cell>
          <cell r="N25">
            <v>0</v>
          </cell>
          <cell r="O25">
            <v>0</v>
          </cell>
          <cell r="P25">
            <v>0</v>
          </cell>
          <cell r="Q25">
            <v>0</v>
          </cell>
          <cell r="R25">
            <v>0</v>
          </cell>
          <cell r="S25">
            <v>0</v>
          </cell>
          <cell r="T25">
            <v>0</v>
          </cell>
          <cell r="U25">
            <v>0</v>
          </cell>
          <cell r="V25">
            <v>0</v>
          </cell>
          <cell r="W25">
            <v>0</v>
          </cell>
          <cell r="X25">
            <v>0</v>
          </cell>
          <cell r="Y25">
            <v>0</v>
          </cell>
          <cell r="Z25">
            <v>0</v>
          </cell>
          <cell r="AA25">
            <v>0</v>
          </cell>
          <cell r="AB25">
            <v>0</v>
          </cell>
          <cell r="AC25">
            <v>0</v>
          </cell>
          <cell r="AD25">
            <v>0</v>
          </cell>
          <cell r="AE25">
            <v>22168</v>
          </cell>
          <cell r="AF25">
            <v>27355</v>
          </cell>
        </row>
        <row r="26">
          <cell r="A26" t="str">
            <v>CT000016799</v>
          </cell>
          <cell r="B26" t="str">
            <v>Dongfeng-Yueda-Kia</v>
          </cell>
          <cell r="C26" t="str">
            <v>Kia</v>
          </cell>
          <cell r="D26" t="str">
            <v>Sportage R</v>
          </cell>
          <cell r="E26" t="str">
            <v>Unibody</v>
          </cell>
          <cell r="F26" t="str">
            <v>SL</v>
          </cell>
          <cell r="G26" t="str">
            <v>HD</v>
          </cell>
          <cell r="H26" t="str">
            <v>Kia Sportage R(SL)</v>
          </cell>
          <cell r="I26" t="str">
            <v>Car</v>
          </cell>
          <cell r="J26">
            <v>40452</v>
          </cell>
          <cell r="K26">
            <v>43100</v>
          </cell>
          <cell r="L26" t="str">
            <v>Yancheng I</v>
          </cell>
          <cell r="M26" t="str">
            <v>China</v>
          </cell>
          <cell r="N26">
            <v>5832</v>
          </cell>
          <cell r="O26">
            <v>6804</v>
          </cell>
          <cell r="P26">
            <v>7128</v>
          </cell>
          <cell r="Q26">
            <v>7128</v>
          </cell>
          <cell r="R26">
            <v>6804</v>
          </cell>
          <cell r="S26">
            <v>6804</v>
          </cell>
          <cell r="T26">
            <v>6156</v>
          </cell>
          <cell r="U26">
            <v>6156</v>
          </cell>
          <cell r="V26">
            <v>6804</v>
          </cell>
          <cell r="W26">
            <v>6480</v>
          </cell>
          <cell r="X26">
            <v>7128</v>
          </cell>
          <cell r="Y26">
            <v>7452</v>
          </cell>
          <cell r="Z26">
            <v>58796</v>
          </cell>
          <cell r="AA26">
            <v>80676</v>
          </cell>
          <cell r="AB26">
            <v>83131</v>
          </cell>
          <cell r="AC26">
            <v>83841</v>
          </cell>
          <cell r="AD26">
            <v>85075</v>
          </cell>
          <cell r="AE26">
            <v>40133</v>
          </cell>
          <cell r="AF26">
            <v>32241</v>
          </cell>
        </row>
        <row r="27">
          <cell r="A27" t="str">
            <v>CT000015863</v>
          </cell>
          <cell r="B27" t="str">
            <v>Dongfeng-Yueda-Kia</v>
          </cell>
          <cell r="C27" t="str">
            <v>Kia</v>
          </cell>
          <cell r="D27" t="str">
            <v>Sportage</v>
          </cell>
          <cell r="E27" t="str">
            <v>Unibody</v>
          </cell>
          <cell r="F27" t="str">
            <v>KM</v>
          </cell>
          <cell r="G27" t="str">
            <v>J2/J3</v>
          </cell>
          <cell r="H27" t="str">
            <v>Kia Sportage(KM)</v>
          </cell>
          <cell r="I27" t="str">
            <v>Car</v>
          </cell>
          <cell r="J27">
            <v>39356</v>
          </cell>
          <cell r="K27">
            <v>40908</v>
          </cell>
          <cell r="L27" t="str">
            <v>Yancheng I</v>
          </cell>
          <cell r="M27" t="str">
            <v>China</v>
          </cell>
          <cell r="N27">
            <v>0</v>
          </cell>
          <cell r="O27">
            <v>0</v>
          </cell>
          <cell r="P27">
            <v>0</v>
          </cell>
          <cell r="Q27">
            <v>0</v>
          </cell>
          <cell r="R27">
            <v>0</v>
          </cell>
          <cell r="S27">
            <v>0</v>
          </cell>
          <cell r="T27">
            <v>0</v>
          </cell>
          <cell r="U27">
            <v>0</v>
          </cell>
          <cell r="V27">
            <v>0</v>
          </cell>
          <cell r="W27">
            <v>0</v>
          </cell>
          <cell r="X27">
            <v>0</v>
          </cell>
          <cell r="Y27">
            <v>0</v>
          </cell>
          <cell r="Z27">
            <v>39707</v>
          </cell>
          <cell r="AA27">
            <v>0</v>
          </cell>
          <cell r="AB27">
            <v>0</v>
          </cell>
          <cell r="AC27">
            <v>0</v>
          </cell>
          <cell r="AD27">
            <v>0</v>
          </cell>
          <cell r="AE27">
            <v>0</v>
          </cell>
          <cell r="AF27">
            <v>0</v>
          </cell>
        </row>
        <row r="28">
          <cell r="A28" t="str">
            <v>CT002333949</v>
          </cell>
          <cell r="B28" t="str">
            <v>Dongfeng-Yueda-Kia</v>
          </cell>
          <cell r="C28" t="str">
            <v>Kia</v>
          </cell>
          <cell r="D28" t="str">
            <v>Optima</v>
          </cell>
          <cell r="E28" t="str">
            <v>Unibody</v>
          </cell>
          <cell r="F28" t="str">
            <v>TF(2)</v>
          </cell>
          <cell r="G28" t="str">
            <v>NF/CM</v>
          </cell>
          <cell r="H28" t="str">
            <v>Kia Optima(TF(2))</v>
          </cell>
          <cell r="I28" t="str">
            <v>Car</v>
          </cell>
          <cell r="J28">
            <v>42370</v>
          </cell>
          <cell r="K28">
            <v>44196</v>
          </cell>
          <cell r="L28" t="str">
            <v>Yancheng I</v>
          </cell>
          <cell r="M28" t="str">
            <v>China</v>
          </cell>
          <cell r="N28">
            <v>0</v>
          </cell>
          <cell r="O28">
            <v>0</v>
          </cell>
          <cell r="P28">
            <v>0</v>
          </cell>
          <cell r="Q28">
            <v>0</v>
          </cell>
          <cell r="R28">
            <v>0</v>
          </cell>
          <cell r="S28">
            <v>0</v>
          </cell>
          <cell r="T28">
            <v>0</v>
          </cell>
          <cell r="U28">
            <v>0</v>
          </cell>
          <cell r="V28">
            <v>0</v>
          </cell>
          <cell r="W28">
            <v>0</v>
          </cell>
          <cell r="X28">
            <v>0</v>
          </cell>
          <cell r="Y28">
            <v>0</v>
          </cell>
          <cell r="Z28">
            <v>0</v>
          </cell>
          <cell r="AA28">
            <v>0</v>
          </cell>
          <cell r="AB28">
            <v>0</v>
          </cell>
          <cell r="AC28">
            <v>0</v>
          </cell>
          <cell r="AD28">
            <v>0</v>
          </cell>
          <cell r="AE28">
            <v>45473</v>
          </cell>
          <cell r="AF28">
            <v>49677</v>
          </cell>
        </row>
        <row r="29">
          <cell r="A29" t="str">
            <v>CT000017889</v>
          </cell>
          <cell r="B29" t="str">
            <v>Dongfeng-Yueda-Kia</v>
          </cell>
          <cell r="C29" t="str">
            <v>Kia</v>
          </cell>
          <cell r="D29" t="str">
            <v>Rio</v>
          </cell>
          <cell r="E29" t="str">
            <v>Unibody</v>
          </cell>
          <cell r="F29" t="str">
            <v>JB</v>
          </cell>
          <cell r="G29" t="str">
            <v>LC</v>
          </cell>
          <cell r="H29" t="str">
            <v>Kia Rio(JB)</v>
          </cell>
          <cell r="I29" t="str">
            <v>Car</v>
          </cell>
          <cell r="J29">
            <v>39083</v>
          </cell>
          <cell r="K29">
            <v>42004</v>
          </cell>
          <cell r="L29" t="str">
            <v>Yancheng I</v>
          </cell>
          <cell r="M29" t="str">
            <v>China</v>
          </cell>
          <cell r="N29">
            <v>1944</v>
          </cell>
          <cell r="O29">
            <v>2268</v>
          </cell>
          <cell r="P29">
            <v>2376</v>
          </cell>
          <cell r="Q29">
            <v>2376</v>
          </cell>
          <cell r="R29">
            <v>2268</v>
          </cell>
          <cell r="S29">
            <v>2268</v>
          </cell>
          <cell r="T29">
            <v>2052</v>
          </cell>
          <cell r="U29">
            <v>2052</v>
          </cell>
          <cell r="V29">
            <v>2268</v>
          </cell>
          <cell r="W29">
            <v>2160</v>
          </cell>
          <cell r="X29">
            <v>2376</v>
          </cell>
          <cell r="Y29">
            <v>2484</v>
          </cell>
          <cell r="Z29">
            <v>33610</v>
          </cell>
          <cell r="AA29">
            <v>26892</v>
          </cell>
          <cell r="AB29">
            <v>23494</v>
          </cell>
          <cell r="AC29">
            <v>20352</v>
          </cell>
          <cell r="AD29">
            <v>0</v>
          </cell>
          <cell r="AE29">
            <v>0</v>
          </cell>
          <cell r="AF29">
            <v>0</v>
          </cell>
        </row>
        <row r="30">
          <cell r="A30" t="str">
            <v>CT000016795</v>
          </cell>
          <cell r="B30" t="str">
            <v>Dongfeng-Yueda-Kia</v>
          </cell>
          <cell r="C30" t="str">
            <v>Kia</v>
          </cell>
          <cell r="D30" t="str">
            <v>Forte</v>
          </cell>
          <cell r="E30" t="str">
            <v>Unibody</v>
          </cell>
          <cell r="F30" t="str">
            <v>TD</v>
          </cell>
          <cell r="G30" t="str">
            <v>HD</v>
          </cell>
          <cell r="H30" t="str">
            <v>Kia Forte(TD)</v>
          </cell>
          <cell r="I30" t="str">
            <v>Car</v>
          </cell>
          <cell r="J30">
            <v>39934</v>
          </cell>
          <cell r="K30">
            <v>43100</v>
          </cell>
          <cell r="L30" t="str">
            <v>Yancheng II</v>
          </cell>
          <cell r="M30" t="str">
            <v>China</v>
          </cell>
          <cell r="N30">
            <v>9058</v>
          </cell>
          <cell r="O30">
            <v>10567</v>
          </cell>
          <cell r="P30">
            <v>11070</v>
          </cell>
          <cell r="Q30">
            <v>11070</v>
          </cell>
          <cell r="R30">
            <v>10567</v>
          </cell>
          <cell r="S30">
            <v>10567</v>
          </cell>
          <cell r="T30">
            <v>9561</v>
          </cell>
          <cell r="U30">
            <v>9561</v>
          </cell>
          <cell r="V30">
            <v>10567</v>
          </cell>
          <cell r="W30">
            <v>10064</v>
          </cell>
          <cell r="X30">
            <v>11070</v>
          </cell>
          <cell r="Y30">
            <v>11574</v>
          </cell>
          <cell r="Z30">
            <v>122186</v>
          </cell>
          <cell r="AA30">
            <v>125297</v>
          </cell>
          <cell r="AB30">
            <v>106986</v>
          </cell>
          <cell r="AC30">
            <v>75315</v>
          </cell>
          <cell r="AD30">
            <v>62723</v>
          </cell>
          <cell r="AE30">
            <v>45155</v>
          </cell>
          <cell r="AF30">
            <v>40744</v>
          </cell>
        </row>
        <row r="31">
          <cell r="A31" t="str">
            <v>CT000015857</v>
          </cell>
          <cell r="B31" t="str">
            <v>Dongfeng-Yueda-Kia</v>
          </cell>
          <cell r="C31" t="str">
            <v>Kia</v>
          </cell>
          <cell r="D31" t="str">
            <v>Cerato</v>
          </cell>
          <cell r="E31" t="str">
            <v>Unibody</v>
          </cell>
          <cell r="F31" t="str">
            <v>LD</v>
          </cell>
          <cell r="G31" t="str">
            <v>J2/J3</v>
          </cell>
          <cell r="H31" t="str">
            <v>Kia Cerato(LD)</v>
          </cell>
          <cell r="I31" t="str">
            <v>Car</v>
          </cell>
          <cell r="J31">
            <v>38504</v>
          </cell>
          <cell r="K31">
            <v>41639</v>
          </cell>
          <cell r="L31" t="str">
            <v>Yancheng II</v>
          </cell>
          <cell r="M31" t="str">
            <v>China</v>
          </cell>
          <cell r="N31">
            <v>3516</v>
          </cell>
          <cell r="O31">
            <v>4103</v>
          </cell>
          <cell r="P31">
            <v>4298</v>
          </cell>
          <cell r="Q31">
            <v>4298</v>
          </cell>
          <cell r="R31">
            <v>4103</v>
          </cell>
          <cell r="S31">
            <v>4103</v>
          </cell>
          <cell r="T31">
            <v>3824</v>
          </cell>
          <cell r="U31">
            <v>3824</v>
          </cell>
          <cell r="V31">
            <v>4227</v>
          </cell>
          <cell r="W31">
            <v>4180</v>
          </cell>
          <cell r="X31">
            <v>4597</v>
          </cell>
          <cell r="Y31">
            <v>4806</v>
          </cell>
          <cell r="Z31">
            <v>65183</v>
          </cell>
          <cell r="AA31">
            <v>49879</v>
          </cell>
          <cell r="AB31">
            <v>48809</v>
          </cell>
          <cell r="AC31">
            <v>0</v>
          </cell>
          <cell r="AD31">
            <v>0</v>
          </cell>
          <cell r="AE31">
            <v>0</v>
          </cell>
          <cell r="AF31">
            <v>0</v>
          </cell>
        </row>
        <row r="32">
          <cell r="A32" t="str">
            <v>CT002238376</v>
          </cell>
          <cell r="B32" t="str">
            <v>Dongfeng-Yueda-Kia</v>
          </cell>
          <cell r="C32" t="str">
            <v>Kia</v>
          </cell>
          <cell r="D32" t="str">
            <v>Forte</v>
          </cell>
          <cell r="E32" t="str">
            <v>Unibody</v>
          </cell>
          <cell r="F32" t="str">
            <v>YD</v>
          </cell>
          <cell r="G32" t="str">
            <v>HD</v>
          </cell>
          <cell r="H32" t="str">
            <v>Kia Forte(YD)</v>
          </cell>
          <cell r="I32" t="str">
            <v>Car</v>
          </cell>
          <cell r="J32">
            <v>41153</v>
          </cell>
          <cell r="K32">
            <v>43100</v>
          </cell>
          <cell r="L32" t="str">
            <v>Yancheng II</v>
          </cell>
          <cell r="M32" t="str">
            <v>China</v>
          </cell>
          <cell r="N32">
            <v>0</v>
          </cell>
          <cell r="O32">
            <v>0</v>
          </cell>
          <cell r="P32">
            <v>0</v>
          </cell>
          <cell r="Q32">
            <v>0</v>
          </cell>
          <cell r="R32">
            <v>0</v>
          </cell>
          <cell r="S32">
            <v>0</v>
          </cell>
          <cell r="T32">
            <v>0</v>
          </cell>
          <cell r="U32">
            <v>0</v>
          </cell>
          <cell r="V32">
            <v>1890</v>
          </cell>
          <cell r="W32">
            <v>3872</v>
          </cell>
          <cell r="X32">
            <v>4259</v>
          </cell>
          <cell r="Y32">
            <v>4452</v>
          </cell>
          <cell r="Z32">
            <v>0</v>
          </cell>
          <cell r="AA32">
            <v>14473</v>
          </cell>
          <cell r="AB32">
            <v>50152</v>
          </cell>
          <cell r="AC32">
            <v>113523</v>
          </cell>
          <cell r="AD32">
            <v>136756</v>
          </cell>
          <cell r="AE32">
            <v>155363</v>
          </cell>
          <cell r="AF32">
            <v>160723</v>
          </cell>
        </row>
        <row r="33">
          <cell r="A33" t="str">
            <v>CT002313980</v>
          </cell>
          <cell r="B33" t="str">
            <v>Dongfeng-Yueda-Kia</v>
          </cell>
          <cell r="C33" t="str">
            <v>Kia</v>
          </cell>
          <cell r="D33" t="str">
            <v>Sportage R</v>
          </cell>
          <cell r="E33" t="str">
            <v>Unibody</v>
          </cell>
          <cell r="F33" t="str">
            <v>SL(2)</v>
          </cell>
          <cell r="G33" t="str">
            <v>HD</v>
          </cell>
          <cell r="H33" t="str">
            <v>Kia Sportage R(SL(2))</v>
          </cell>
          <cell r="I33" t="str">
            <v>Car</v>
          </cell>
          <cell r="J33">
            <v>42552</v>
          </cell>
          <cell r="K33">
            <v>44377</v>
          </cell>
          <cell r="L33" t="str">
            <v>Yancheng II</v>
          </cell>
          <cell r="M33" t="str">
            <v>China</v>
          </cell>
          <cell r="N33">
            <v>0</v>
          </cell>
          <cell r="O33">
            <v>0</v>
          </cell>
          <cell r="P33">
            <v>0</v>
          </cell>
          <cell r="Q33">
            <v>0</v>
          </cell>
          <cell r="R33">
            <v>0</v>
          </cell>
          <cell r="S33">
            <v>0</v>
          </cell>
          <cell r="T33">
            <v>0</v>
          </cell>
          <cell r="U33">
            <v>0</v>
          </cell>
          <cell r="V33">
            <v>0</v>
          </cell>
          <cell r="W33">
            <v>0</v>
          </cell>
          <cell r="X33">
            <v>0</v>
          </cell>
          <cell r="Y33">
            <v>0</v>
          </cell>
          <cell r="Z33">
            <v>0</v>
          </cell>
          <cell r="AA33">
            <v>0</v>
          </cell>
          <cell r="AB33">
            <v>0</v>
          </cell>
          <cell r="AC33">
            <v>0</v>
          </cell>
          <cell r="AD33">
            <v>0</v>
          </cell>
          <cell r="AE33">
            <v>48851</v>
          </cell>
          <cell r="AF33">
            <v>68734</v>
          </cell>
        </row>
        <row r="34">
          <cell r="A34" t="str">
            <v>CT002360781</v>
          </cell>
          <cell r="B34" t="str">
            <v>Dongfeng-Yueda-Kia</v>
          </cell>
          <cell r="C34" t="str">
            <v>Kia</v>
          </cell>
          <cell r="D34" t="str">
            <v>K2</v>
          </cell>
          <cell r="E34" t="str">
            <v>Unibody</v>
          </cell>
          <cell r="F34" t="str">
            <v>QB</v>
          </cell>
          <cell r="G34" t="str">
            <v>PB</v>
          </cell>
          <cell r="H34" t="str">
            <v>Kia K2(QB)</v>
          </cell>
          <cell r="I34" t="str">
            <v>Car</v>
          </cell>
          <cell r="J34">
            <v>40695</v>
          </cell>
          <cell r="K34">
            <v>43100</v>
          </cell>
          <cell r="L34" t="str">
            <v>Yancheng II</v>
          </cell>
          <cell r="M34" t="str">
            <v>China</v>
          </cell>
          <cell r="N34">
            <v>3090</v>
          </cell>
          <cell r="O34">
            <v>3605</v>
          </cell>
          <cell r="P34">
            <v>3777</v>
          </cell>
          <cell r="Q34">
            <v>3777</v>
          </cell>
          <cell r="R34">
            <v>3605</v>
          </cell>
          <cell r="S34">
            <v>3605</v>
          </cell>
          <cell r="T34">
            <v>3262</v>
          </cell>
          <cell r="U34">
            <v>3262</v>
          </cell>
          <cell r="V34">
            <v>3605</v>
          </cell>
          <cell r="W34">
            <v>3434</v>
          </cell>
          <cell r="X34">
            <v>3777</v>
          </cell>
          <cell r="Y34">
            <v>3949</v>
          </cell>
          <cell r="Z34">
            <v>21803</v>
          </cell>
          <cell r="AA34">
            <v>42748</v>
          </cell>
          <cell r="AB34">
            <v>44578</v>
          </cell>
          <cell r="AC34">
            <v>55715</v>
          </cell>
          <cell r="AD34">
            <v>57852</v>
          </cell>
          <cell r="AE34">
            <v>59641</v>
          </cell>
          <cell r="AF34">
            <v>60577</v>
          </cell>
        </row>
        <row r="35">
          <cell r="A35" t="str">
            <v>CT000017945</v>
          </cell>
          <cell r="B35" t="str">
            <v>Dongfeng-Yueda-Kia</v>
          </cell>
          <cell r="C35" t="str">
            <v>Kia</v>
          </cell>
          <cell r="D35" t="str">
            <v>K5</v>
          </cell>
          <cell r="E35" t="str">
            <v>Unibody</v>
          </cell>
          <cell r="F35" t="str">
            <v>TF</v>
          </cell>
          <cell r="G35" t="str">
            <v>NF/CM</v>
          </cell>
          <cell r="H35" t="str">
            <v>Kia K5(TF)</v>
          </cell>
          <cell r="I35" t="str">
            <v>Car</v>
          </cell>
          <cell r="J35">
            <v>40603</v>
          </cell>
          <cell r="K35">
            <v>42369</v>
          </cell>
          <cell r="L35" t="str">
            <v>Yancheng II</v>
          </cell>
          <cell r="M35" t="str">
            <v>China</v>
          </cell>
          <cell r="N35">
            <v>2664</v>
          </cell>
          <cell r="O35">
            <v>3108</v>
          </cell>
          <cell r="P35">
            <v>3256</v>
          </cell>
          <cell r="Q35">
            <v>3256</v>
          </cell>
          <cell r="R35">
            <v>3108</v>
          </cell>
          <cell r="S35">
            <v>3108</v>
          </cell>
          <cell r="T35">
            <v>2812</v>
          </cell>
          <cell r="U35">
            <v>2812</v>
          </cell>
          <cell r="V35">
            <v>3108</v>
          </cell>
          <cell r="W35">
            <v>2960</v>
          </cell>
          <cell r="X35">
            <v>3256</v>
          </cell>
          <cell r="Y35">
            <v>3404</v>
          </cell>
          <cell r="Z35">
            <v>27683</v>
          </cell>
          <cell r="AA35">
            <v>36852</v>
          </cell>
          <cell r="AB35">
            <v>40120</v>
          </cell>
          <cell r="AC35">
            <v>41444</v>
          </cell>
          <cell r="AD35">
            <v>43452</v>
          </cell>
          <cell r="AE35">
            <v>0</v>
          </cell>
          <cell r="AF35">
            <v>0</v>
          </cell>
        </row>
        <row r="36">
          <cell r="A36" t="str">
            <v>EA0002227243</v>
          </cell>
          <cell r="B36" t="str">
            <v>Hyundai</v>
          </cell>
          <cell r="C36" t="str">
            <v>Hyundai</v>
          </cell>
          <cell r="D36" t="str">
            <v>i30</v>
          </cell>
          <cell r="E36" t="str">
            <v>Unibody</v>
          </cell>
          <cell r="F36" t="str">
            <v>FD</v>
          </cell>
          <cell r="G36" t="str">
            <v>HD</v>
          </cell>
          <cell r="H36" t="str">
            <v>Hyundai i30(FD)</v>
          </cell>
          <cell r="I36" t="str">
            <v>Car</v>
          </cell>
          <cell r="J36">
            <v>39753</v>
          </cell>
          <cell r="K36">
            <v>40939</v>
          </cell>
          <cell r="L36" t="str">
            <v>Ostrava</v>
          </cell>
          <cell r="M36" t="str">
            <v>Czech Republic</v>
          </cell>
          <cell r="N36">
            <v>1817</v>
          </cell>
          <cell r="O36">
            <v>0</v>
          </cell>
          <cell r="P36">
            <v>0</v>
          </cell>
          <cell r="Q36">
            <v>0</v>
          </cell>
          <cell r="R36">
            <v>0</v>
          </cell>
          <cell r="S36">
            <v>0</v>
          </cell>
          <cell r="T36">
            <v>0</v>
          </cell>
          <cell r="U36">
            <v>0</v>
          </cell>
          <cell r="V36">
            <v>0</v>
          </cell>
          <cell r="W36">
            <v>0</v>
          </cell>
          <cell r="X36">
            <v>0</v>
          </cell>
          <cell r="Y36">
            <v>0</v>
          </cell>
          <cell r="Z36">
            <v>118377</v>
          </cell>
          <cell r="AA36">
            <v>1817</v>
          </cell>
          <cell r="AB36">
            <v>0</v>
          </cell>
          <cell r="AC36">
            <v>0</v>
          </cell>
          <cell r="AD36">
            <v>0</v>
          </cell>
          <cell r="AE36">
            <v>0</v>
          </cell>
          <cell r="AF36">
            <v>0</v>
          </cell>
        </row>
        <row r="37">
          <cell r="A37" t="str">
            <v>EA0002154537</v>
          </cell>
          <cell r="B37" t="str">
            <v>Hyundai</v>
          </cell>
          <cell r="C37" t="str">
            <v>Hyundai</v>
          </cell>
          <cell r="D37" t="str">
            <v>ix20</v>
          </cell>
          <cell r="E37" t="str">
            <v>Unibody</v>
          </cell>
          <cell r="F37" t="str">
            <v>JC</v>
          </cell>
          <cell r="G37" t="str">
            <v>PB</v>
          </cell>
          <cell r="H37" t="str">
            <v>Hyundai ix20(JC)</v>
          </cell>
          <cell r="I37" t="str">
            <v>Car</v>
          </cell>
          <cell r="J37">
            <v>40422</v>
          </cell>
          <cell r="K37">
            <v>42825</v>
          </cell>
          <cell r="L37" t="str">
            <v>Ostrava</v>
          </cell>
          <cell r="M37" t="str">
            <v>Czech Republic</v>
          </cell>
          <cell r="N37">
            <v>4542</v>
          </cell>
          <cell r="O37">
            <v>5020</v>
          </cell>
          <cell r="P37">
            <v>5259</v>
          </cell>
          <cell r="Q37">
            <v>4542</v>
          </cell>
          <cell r="R37">
            <v>5259</v>
          </cell>
          <cell r="S37">
            <v>5020</v>
          </cell>
          <cell r="T37">
            <v>5259</v>
          </cell>
          <cell r="U37">
            <v>3108</v>
          </cell>
          <cell r="V37">
            <v>4877</v>
          </cell>
          <cell r="W37">
            <v>5498</v>
          </cell>
          <cell r="X37">
            <v>5259</v>
          </cell>
          <cell r="Y37">
            <v>4303</v>
          </cell>
          <cell r="Z37">
            <v>49786</v>
          </cell>
          <cell r="AA37">
            <v>57949</v>
          </cell>
          <cell r="AB37">
            <v>54337</v>
          </cell>
          <cell r="AC37">
            <v>53529</v>
          </cell>
          <cell r="AD37">
            <v>49268</v>
          </cell>
          <cell r="AE37">
            <v>47103</v>
          </cell>
          <cell r="AF37">
            <v>9265</v>
          </cell>
        </row>
        <row r="38">
          <cell r="A38" t="str">
            <v>EA0002248420</v>
          </cell>
          <cell r="B38" t="str">
            <v>Hyundai</v>
          </cell>
          <cell r="C38" t="str">
            <v>Kia</v>
          </cell>
          <cell r="D38" t="str">
            <v>Venga</v>
          </cell>
          <cell r="E38" t="str">
            <v>Unibody</v>
          </cell>
          <cell r="F38" t="str">
            <v>YN</v>
          </cell>
          <cell r="G38" t="str">
            <v>PB</v>
          </cell>
          <cell r="H38" t="str">
            <v>Kia Venga(YN)</v>
          </cell>
          <cell r="I38" t="str">
            <v>Car</v>
          </cell>
          <cell r="J38">
            <v>40118</v>
          </cell>
          <cell r="K38">
            <v>42735</v>
          </cell>
          <cell r="L38" t="str">
            <v>Ostrava</v>
          </cell>
          <cell r="M38" t="str">
            <v>Czech Republic</v>
          </cell>
          <cell r="N38">
            <v>0</v>
          </cell>
          <cell r="O38">
            <v>0</v>
          </cell>
          <cell r="P38">
            <v>0</v>
          </cell>
          <cell r="Q38">
            <v>0</v>
          </cell>
          <cell r="R38">
            <v>0</v>
          </cell>
          <cell r="S38">
            <v>0</v>
          </cell>
          <cell r="T38">
            <v>0</v>
          </cell>
          <cell r="U38">
            <v>0</v>
          </cell>
          <cell r="V38">
            <v>0</v>
          </cell>
          <cell r="W38">
            <v>0</v>
          </cell>
          <cell r="X38">
            <v>0</v>
          </cell>
          <cell r="Y38">
            <v>0</v>
          </cell>
          <cell r="Z38">
            <v>30696</v>
          </cell>
          <cell r="AA38">
            <v>0</v>
          </cell>
          <cell r="AB38">
            <v>0</v>
          </cell>
          <cell r="AC38">
            <v>0</v>
          </cell>
          <cell r="AD38">
            <v>0</v>
          </cell>
          <cell r="AE38">
            <v>0</v>
          </cell>
          <cell r="AF38">
            <v>0</v>
          </cell>
        </row>
        <row r="39">
          <cell r="A39" t="str">
            <v>EA0002340091</v>
          </cell>
          <cell r="B39" t="str">
            <v>Hyundai</v>
          </cell>
          <cell r="C39" t="str">
            <v>Hyundai</v>
          </cell>
          <cell r="D39" t="str">
            <v>i30</v>
          </cell>
          <cell r="E39" t="str">
            <v>Unibody</v>
          </cell>
          <cell r="F39" t="str">
            <v>GD(2)</v>
          </cell>
          <cell r="G39" t="str">
            <v>HD</v>
          </cell>
          <cell r="H39" t="str">
            <v>Hyundai i30(GD(2))</v>
          </cell>
          <cell r="I39" t="str">
            <v>Car</v>
          </cell>
          <cell r="J39">
            <v>42644</v>
          </cell>
          <cell r="K39">
            <v>44469</v>
          </cell>
          <cell r="L39" t="str">
            <v>Ostrava</v>
          </cell>
          <cell r="M39" t="str">
            <v>Czech Republic</v>
          </cell>
          <cell r="N39">
            <v>0</v>
          </cell>
          <cell r="O39">
            <v>0</v>
          </cell>
          <cell r="P39">
            <v>0</v>
          </cell>
          <cell r="Q39">
            <v>0</v>
          </cell>
          <cell r="R39">
            <v>0</v>
          </cell>
          <cell r="S39">
            <v>0</v>
          </cell>
          <cell r="T39">
            <v>0</v>
          </cell>
          <cell r="U39">
            <v>0</v>
          </cell>
          <cell r="V39">
            <v>0</v>
          </cell>
          <cell r="W39">
            <v>0</v>
          </cell>
          <cell r="X39">
            <v>0</v>
          </cell>
          <cell r="Y39">
            <v>0</v>
          </cell>
          <cell r="Z39">
            <v>0</v>
          </cell>
          <cell r="AA39">
            <v>0</v>
          </cell>
          <cell r="AB39">
            <v>0</v>
          </cell>
          <cell r="AC39">
            <v>0</v>
          </cell>
          <cell r="AD39">
            <v>0</v>
          </cell>
          <cell r="AE39">
            <v>22103</v>
          </cell>
          <cell r="AF39">
            <v>161345</v>
          </cell>
        </row>
        <row r="40">
          <cell r="A40" t="str">
            <v>EA0002341524</v>
          </cell>
          <cell r="B40" t="str">
            <v>Hyundai</v>
          </cell>
          <cell r="C40" t="str">
            <v>Hyundai</v>
          </cell>
          <cell r="D40" t="str">
            <v>ix20</v>
          </cell>
          <cell r="E40" t="str">
            <v>Unibody</v>
          </cell>
          <cell r="F40" t="str">
            <v>JC(2)</v>
          </cell>
          <cell r="G40" t="str">
            <v>PB</v>
          </cell>
          <cell r="H40" t="str">
            <v>Hyundai ix20(JC(2))</v>
          </cell>
          <cell r="I40" t="str">
            <v>Car</v>
          </cell>
          <cell r="J40">
            <v>42826</v>
          </cell>
          <cell r="K40">
            <v>44651</v>
          </cell>
          <cell r="L40" t="str">
            <v>Ostrava</v>
          </cell>
          <cell r="M40" t="str">
            <v>Czech Republic</v>
          </cell>
          <cell r="N40">
            <v>0</v>
          </cell>
          <cell r="O40">
            <v>0</v>
          </cell>
          <cell r="P40">
            <v>0</v>
          </cell>
          <cell r="Q40">
            <v>0</v>
          </cell>
          <cell r="R40">
            <v>0</v>
          </cell>
          <cell r="S40">
            <v>0</v>
          </cell>
          <cell r="T40">
            <v>0</v>
          </cell>
          <cell r="U40">
            <v>0</v>
          </cell>
          <cell r="V40">
            <v>0</v>
          </cell>
          <cell r="W40">
            <v>0</v>
          </cell>
          <cell r="X40">
            <v>0</v>
          </cell>
          <cell r="Y40">
            <v>0</v>
          </cell>
          <cell r="Z40">
            <v>0</v>
          </cell>
          <cell r="AA40">
            <v>0</v>
          </cell>
          <cell r="AB40">
            <v>0</v>
          </cell>
          <cell r="AC40">
            <v>0</v>
          </cell>
          <cell r="AD40">
            <v>0</v>
          </cell>
          <cell r="AE40">
            <v>0</v>
          </cell>
          <cell r="AF40">
            <v>54100</v>
          </cell>
        </row>
        <row r="41">
          <cell r="A41" t="str">
            <v>EA0002227251</v>
          </cell>
          <cell r="B41" t="str">
            <v>Hyundai</v>
          </cell>
          <cell r="C41" t="str">
            <v>Hyundai</v>
          </cell>
          <cell r="D41" t="str">
            <v>i30</v>
          </cell>
          <cell r="E41" t="str">
            <v>Unibody</v>
          </cell>
          <cell r="F41" t="str">
            <v>GD</v>
          </cell>
          <cell r="G41" t="str">
            <v>HD</v>
          </cell>
          <cell r="H41" t="str">
            <v>Hyundai i30(GD)</v>
          </cell>
          <cell r="I41" t="str">
            <v>Car</v>
          </cell>
          <cell r="J41">
            <v>40909</v>
          </cell>
          <cell r="K41">
            <v>42735</v>
          </cell>
          <cell r="L41" t="str">
            <v>Ostrava</v>
          </cell>
          <cell r="M41" t="str">
            <v>Czech Republic</v>
          </cell>
          <cell r="N41">
            <v>8721</v>
          </cell>
          <cell r="O41">
            <v>11346</v>
          </cell>
          <cell r="P41">
            <v>11886</v>
          </cell>
          <cell r="Q41">
            <v>10265</v>
          </cell>
          <cell r="R41">
            <v>11886</v>
          </cell>
          <cell r="S41">
            <v>11346</v>
          </cell>
          <cell r="T41">
            <v>11886</v>
          </cell>
          <cell r="U41">
            <v>7024</v>
          </cell>
          <cell r="V41">
            <v>11022</v>
          </cell>
          <cell r="W41">
            <v>12426</v>
          </cell>
          <cell r="X41">
            <v>9467</v>
          </cell>
          <cell r="Y41">
            <v>8606</v>
          </cell>
          <cell r="Z41">
            <v>0</v>
          </cell>
          <cell r="AA41">
            <v>125882</v>
          </cell>
          <cell r="AB41">
            <v>139253</v>
          </cell>
          <cell r="AC41">
            <v>153410</v>
          </cell>
          <cell r="AD41">
            <v>147436</v>
          </cell>
          <cell r="AE41">
            <v>129636</v>
          </cell>
          <cell r="AF41">
            <v>0</v>
          </cell>
        </row>
        <row r="42">
          <cell r="A42" t="str">
            <v>EA00008358</v>
          </cell>
          <cell r="B42" t="str">
            <v>Hyundai</v>
          </cell>
          <cell r="C42" t="str">
            <v>Hyundai</v>
          </cell>
          <cell r="D42" t="str">
            <v>ix35</v>
          </cell>
          <cell r="E42" t="str">
            <v>Unibody</v>
          </cell>
          <cell r="F42" t="str">
            <v>LM</v>
          </cell>
          <cell r="G42" t="str">
            <v>HD</v>
          </cell>
          <cell r="H42" t="str">
            <v>Hyundai ix35(LM)</v>
          </cell>
          <cell r="I42" t="str">
            <v>Car</v>
          </cell>
          <cell r="J42">
            <v>40179</v>
          </cell>
          <cell r="K42">
            <v>42369</v>
          </cell>
          <cell r="L42" t="str">
            <v>Ostrava</v>
          </cell>
          <cell r="M42" t="str">
            <v>Czech Republic</v>
          </cell>
          <cell r="N42">
            <v>6087</v>
          </cell>
          <cell r="O42">
            <v>6727</v>
          </cell>
          <cell r="P42">
            <v>7048</v>
          </cell>
          <cell r="Q42">
            <v>6087</v>
          </cell>
          <cell r="R42">
            <v>7048</v>
          </cell>
          <cell r="S42">
            <v>6727</v>
          </cell>
          <cell r="T42">
            <v>7048</v>
          </cell>
          <cell r="U42">
            <v>4164</v>
          </cell>
          <cell r="V42">
            <v>6535</v>
          </cell>
          <cell r="W42">
            <v>7368</v>
          </cell>
          <cell r="X42">
            <v>7048</v>
          </cell>
          <cell r="Y42">
            <v>5766</v>
          </cell>
          <cell r="Z42">
            <v>39731</v>
          </cell>
          <cell r="AA42">
            <v>77651</v>
          </cell>
          <cell r="AB42">
            <v>71743</v>
          </cell>
          <cell r="AC42">
            <v>69470</v>
          </cell>
          <cell r="AD42">
            <v>63994</v>
          </cell>
          <cell r="AE42">
            <v>0</v>
          </cell>
          <cell r="AF42">
            <v>0</v>
          </cell>
        </row>
        <row r="43">
          <cell r="A43" t="str">
            <v>EA0002341404</v>
          </cell>
          <cell r="B43" t="str">
            <v>Hyundai</v>
          </cell>
          <cell r="C43" t="str">
            <v>Hyundai</v>
          </cell>
          <cell r="D43" t="str">
            <v>ix35</v>
          </cell>
          <cell r="E43" t="str">
            <v>Unibody</v>
          </cell>
          <cell r="F43" t="str">
            <v>LM(2)</v>
          </cell>
          <cell r="G43" t="str">
            <v>HD</v>
          </cell>
          <cell r="H43" t="str">
            <v>Hyundai ix35(LM(2))</v>
          </cell>
          <cell r="I43" t="str">
            <v>Car</v>
          </cell>
          <cell r="J43">
            <v>42370</v>
          </cell>
          <cell r="K43">
            <v>44196</v>
          </cell>
          <cell r="L43" t="str">
            <v>Ostrava</v>
          </cell>
          <cell r="M43" t="str">
            <v>Czech Republic</v>
          </cell>
          <cell r="N43">
            <v>0</v>
          </cell>
          <cell r="O43">
            <v>0</v>
          </cell>
          <cell r="P43">
            <v>0</v>
          </cell>
          <cell r="Q43">
            <v>0</v>
          </cell>
          <cell r="R43">
            <v>0</v>
          </cell>
          <cell r="S43">
            <v>0</v>
          </cell>
          <cell r="T43">
            <v>0</v>
          </cell>
          <cell r="U43">
            <v>0</v>
          </cell>
          <cell r="V43">
            <v>0</v>
          </cell>
          <cell r="W43">
            <v>0</v>
          </cell>
          <cell r="X43">
            <v>0</v>
          </cell>
          <cell r="Y43">
            <v>0</v>
          </cell>
          <cell r="Z43">
            <v>0</v>
          </cell>
          <cell r="AA43">
            <v>0</v>
          </cell>
          <cell r="AB43">
            <v>0</v>
          </cell>
          <cell r="AC43">
            <v>0</v>
          </cell>
          <cell r="AD43">
            <v>0</v>
          </cell>
          <cell r="AE43">
            <v>70603</v>
          </cell>
          <cell r="AF43">
            <v>84368</v>
          </cell>
        </row>
        <row r="44">
          <cell r="A44" t="str">
            <v>SE000015832</v>
          </cell>
          <cell r="B44" t="str">
            <v>Hyundai</v>
          </cell>
          <cell r="C44" t="str">
            <v>Hyundai</v>
          </cell>
          <cell r="D44" t="str">
            <v>Accent</v>
          </cell>
          <cell r="E44" t="str">
            <v>Unibody</v>
          </cell>
          <cell r="F44" t="str">
            <v>LC</v>
          </cell>
          <cell r="G44" t="str">
            <v>LC</v>
          </cell>
          <cell r="H44" t="str">
            <v>Hyundai Accent(LC)</v>
          </cell>
          <cell r="I44" t="str">
            <v>Car</v>
          </cell>
          <cell r="J44">
            <v>36465</v>
          </cell>
          <cell r="K44">
            <v>41639</v>
          </cell>
          <cell r="L44" t="str">
            <v>Irungattukkottai</v>
          </cell>
          <cell r="M44" t="str">
            <v>India</v>
          </cell>
          <cell r="N44">
            <v>1164</v>
          </cell>
          <cell r="O44">
            <v>1225</v>
          </cell>
          <cell r="P44">
            <v>1287</v>
          </cell>
          <cell r="Q44">
            <v>586</v>
          </cell>
          <cell r="R44">
            <v>586</v>
          </cell>
          <cell r="S44">
            <v>645</v>
          </cell>
          <cell r="T44">
            <v>674</v>
          </cell>
          <cell r="U44">
            <v>615</v>
          </cell>
          <cell r="V44">
            <v>615</v>
          </cell>
          <cell r="W44">
            <v>615</v>
          </cell>
          <cell r="X44">
            <v>645</v>
          </cell>
          <cell r="Y44">
            <v>645</v>
          </cell>
          <cell r="Z44">
            <v>28514</v>
          </cell>
          <cell r="AA44">
            <v>9303</v>
          </cell>
          <cell r="AB44">
            <v>9516</v>
          </cell>
          <cell r="AC44">
            <v>0</v>
          </cell>
          <cell r="AD44">
            <v>0</v>
          </cell>
          <cell r="AE44">
            <v>0</v>
          </cell>
          <cell r="AF44">
            <v>0</v>
          </cell>
        </row>
        <row r="45">
          <cell r="A45" t="str">
            <v>SE000015840</v>
          </cell>
          <cell r="B45" t="str">
            <v>Hyundai</v>
          </cell>
          <cell r="C45" t="str">
            <v>Hyundai</v>
          </cell>
          <cell r="D45" t="str">
            <v>Verna</v>
          </cell>
          <cell r="E45" t="str">
            <v>Unibody</v>
          </cell>
          <cell r="F45" t="str">
            <v>MC</v>
          </cell>
          <cell r="G45" t="str">
            <v>LC</v>
          </cell>
          <cell r="H45" t="str">
            <v>Hyundai Verna(MC)</v>
          </cell>
          <cell r="I45" t="str">
            <v>Car</v>
          </cell>
          <cell r="J45">
            <v>38961</v>
          </cell>
          <cell r="K45">
            <v>40633</v>
          </cell>
          <cell r="L45" t="str">
            <v>Irungattukkottai</v>
          </cell>
          <cell r="M45" t="str">
            <v>India</v>
          </cell>
          <cell r="N45">
            <v>0</v>
          </cell>
          <cell r="O45">
            <v>0</v>
          </cell>
          <cell r="P45">
            <v>0</v>
          </cell>
          <cell r="Q45">
            <v>0</v>
          </cell>
          <cell r="R45">
            <v>0</v>
          </cell>
          <cell r="S45">
            <v>0</v>
          </cell>
          <cell r="T45">
            <v>0</v>
          </cell>
          <cell r="U45">
            <v>0</v>
          </cell>
          <cell r="V45">
            <v>0</v>
          </cell>
          <cell r="W45">
            <v>0</v>
          </cell>
          <cell r="X45">
            <v>0</v>
          </cell>
          <cell r="Y45">
            <v>0</v>
          </cell>
          <cell r="Z45">
            <v>2675</v>
          </cell>
          <cell r="AA45">
            <v>0</v>
          </cell>
          <cell r="AB45">
            <v>0</v>
          </cell>
          <cell r="AC45">
            <v>0</v>
          </cell>
          <cell r="AD45">
            <v>0</v>
          </cell>
          <cell r="AE45">
            <v>0</v>
          </cell>
          <cell r="AF45">
            <v>0</v>
          </cell>
        </row>
        <row r="46">
          <cell r="A46" t="str">
            <v>SE000016794</v>
          </cell>
          <cell r="B46" t="str">
            <v>Hyundai</v>
          </cell>
          <cell r="C46" t="str">
            <v>Hyundai</v>
          </cell>
          <cell r="D46" t="str">
            <v>Verna</v>
          </cell>
          <cell r="E46" t="str">
            <v>Unibody</v>
          </cell>
          <cell r="F46" t="str">
            <v>RB</v>
          </cell>
          <cell r="G46" t="str">
            <v>PB</v>
          </cell>
          <cell r="H46" t="str">
            <v>Hyundai Verna(RB)</v>
          </cell>
          <cell r="I46" t="str">
            <v>Car</v>
          </cell>
          <cell r="J46">
            <v>40634</v>
          </cell>
          <cell r="K46">
            <v>43100</v>
          </cell>
          <cell r="L46" t="str">
            <v>Irungattukkottai</v>
          </cell>
          <cell r="M46" t="str">
            <v>India</v>
          </cell>
          <cell r="N46">
            <v>5568</v>
          </cell>
          <cell r="O46">
            <v>5861</v>
          </cell>
          <cell r="P46">
            <v>6154</v>
          </cell>
          <cell r="Q46">
            <v>4529</v>
          </cell>
          <cell r="R46">
            <v>4529</v>
          </cell>
          <cell r="S46">
            <v>4982</v>
          </cell>
          <cell r="T46">
            <v>5208</v>
          </cell>
          <cell r="U46">
            <v>4755</v>
          </cell>
          <cell r="V46">
            <v>4755</v>
          </cell>
          <cell r="W46">
            <v>4755</v>
          </cell>
          <cell r="X46">
            <v>4982</v>
          </cell>
          <cell r="Y46">
            <v>4982</v>
          </cell>
          <cell r="Z46">
            <v>40616</v>
          </cell>
          <cell r="AA46">
            <v>61059</v>
          </cell>
          <cell r="AB46">
            <v>78550</v>
          </cell>
          <cell r="AC46">
            <v>58784</v>
          </cell>
          <cell r="AD46">
            <v>65981</v>
          </cell>
          <cell r="AE46">
            <v>59723</v>
          </cell>
          <cell r="AF46">
            <v>60875</v>
          </cell>
        </row>
        <row r="47">
          <cell r="A47" t="str">
            <v>SE002222884</v>
          </cell>
          <cell r="B47" t="str">
            <v>Hyundai</v>
          </cell>
          <cell r="C47" t="str">
            <v>Hyundai</v>
          </cell>
          <cell r="D47" t="str">
            <v>i10</v>
          </cell>
          <cell r="E47" t="str">
            <v>Unibody</v>
          </cell>
          <cell r="F47" t="str">
            <v>PA</v>
          </cell>
          <cell r="G47" t="str">
            <v>SA</v>
          </cell>
          <cell r="H47" t="str">
            <v>Hyundai i10(PA)</v>
          </cell>
          <cell r="I47" t="str">
            <v>Car</v>
          </cell>
          <cell r="J47">
            <v>39356</v>
          </cell>
          <cell r="K47">
            <v>42369</v>
          </cell>
          <cell r="L47" t="str">
            <v>Irungattukkottai</v>
          </cell>
          <cell r="M47" t="str">
            <v>India</v>
          </cell>
          <cell r="N47">
            <v>26320</v>
          </cell>
          <cell r="O47">
            <v>27706</v>
          </cell>
          <cell r="P47">
            <v>29091</v>
          </cell>
          <cell r="Q47">
            <v>23443</v>
          </cell>
          <cell r="R47">
            <v>23443</v>
          </cell>
          <cell r="S47">
            <v>25788</v>
          </cell>
          <cell r="T47">
            <v>26960</v>
          </cell>
          <cell r="U47">
            <v>24615</v>
          </cell>
          <cell r="V47">
            <v>24615</v>
          </cell>
          <cell r="W47">
            <v>24615</v>
          </cell>
          <cell r="X47">
            <v>25788</v>
          </cell>
          <cell r="Y47">
            <v>25788</v>
          </cell>
          <cell r="Z47">
            <v>305885</v>
          </cell>
          <cell r="AA47">
            <v>308172</v>
          </cell>
          <cell r="AB47">
            <v>290352</v>
          </cell>
          <cell r="AC47">
            <v>13649</v>
          </cell>
          <cell r="AD47">
            <v>0</v>
          </cell>
          <cell r="AE47">
            <v>0</v>
          </cell>
          <cell r="AF47">
            <v>0</v>
          </cell>
        </row>
        <row r="48">
          <cell r="A48" t="str">
            <v>SE002227962</v>
          </cell>
          <cell r="B48" t="str">
            <v>Hyundai</v>
          </cell>
          <cell r="C48" t="str">
            <v>Hyundai</v>
          </cell>
          <cell r="D48" t="str">
            <v>i20</v>
          </cell>
          <cell r="E48" t="str">
            <v>Unibody</v>
          </cell>
          <cell r="F48" t="str">
            <v>PB</v>
          </cell>
          <cell r="G48" t="str">
            <v>PB</v>
          </cell>
          <cell r="H48" t="str">
            <v>Hyundai i20(PB)</v>
          </cell>
          <cell r="I48" t="str">
            <v>Car</v>
          </cell>
          <cell r="J48">
            <v>39722</v>
          </cell>
          <cell r="K48">
            <v>41912</v>
          </cell>
          <cell r="L48" t="str">
            <v>Irungattukkottai</v>
          </cell>
          <cell r="M48" t="str">
            <v>India</v>
          </cell>
          <cell r="N48">
            <v>10629</v>
          </cell>
          <cell r="O48">
            <v>11189</v>
          </cell>
          <cell r="P48">
            <v>11748</v>
          </cell>
          <cell r="Q48">
            <v>9590</v>
          </cell>
          <cell r="R48">
            <v>9590</v>
          </cell>
          <cell r="S48">
            <v>10549</v>
          </cell>
          <cell r="T48">
            <v>11029</v>
          </cell>
          <cell r="U48">
            <v>10070</v>
          </cell>
          <cell r="V48">
            <v>10070</v>
          </cell>
          <cell r="W48">
            <v>10070</v>
          </cell>
          <cell r="X48">
            <v>10549</v>
          </cell>
          <cell r="Y48">
            <v>10549</v>
          </cell>
          <cell r="Z48">
            <v>131097</v>
          </cell>
          <cell r="AA48">
            <v>125634</v>
          </cell>
          <cell r="AB48">
            <v>111614</v>
          </cell>
          <cell r="AC48">
            <v>94312</v>
          </cell>
          <cell r="AD48">
            <v>0</v>
          </cell>
          <cell r="AE48">
            <v>0</v>
          </cell>
          <cell r="AF48">
            <v>0</v>
          </cell>
        </row>
        <row r="49">
          <cell r="A49" t="str">
            <v>SE002252070</v>
          </cell>
          <cell r="B49" t="str">
            <v>Hyundai</v>
          </cell>
          <cell r="C49" t="str">
            <v>Hyundai</v>
          </cell>
          <cell r="D49" t="str">
            <v>i10</v>
          </cell>
          <cell r="E49" t="str">
            <v>Unibody</v>
          </cell>
          <cell r="F49" t="str">
            <v>BA</v>
          </cell>
          <cell r="G49" t="str">
            <v>SA</v>
          </cell>
          <cell r="H49" t="str">
            <v>Hyundai i10(BA)</v>
          </cell>
          <cell r="I49" t="str">
            <v>Car</v>
          </cell>
          <cell r="J49">
            <v>41640</v>
          </cell>
          <cell r="K49">
            <v>44592</v>
          </cell>
          <cell r="L49" t="str">
            <v>Irungattukkottai</v>
          </cell>
          <cell r="M49" t="str">
            <v>India</v>
          </cell>
          <cell r="N49">
            <v>0</v>
          </cell>
          <cell r="O49">
            <v>0</v>
          </cell>
          <cell r="P49">
            <v>0</v>
          </cell>
          <cell r="Q49">
            <v>0</v>
          </cell>
          <cell r="R49">
            <v>0</v>
          </cell>
          <cell r="S49">
            <v>0</v>
          </cell>
          <cell r="T49">
            <v>0</v>
          </cell>
          <cell r="U49">
            <v>0</v>
          </cell>
          <cell r="V49">
            <v>0</v>
          </cell>
          <cell r="W49">
            <v>0</v>
          </cell>
          <cell r="X49">
            <v>0</v>
          </cell>
          <cell r="Y49">
            <v>0</v>
          </cell>
          <cell r="Z49">
            <v>0</v>
          </cell>
          <cell r="AA49">
            <v>0</v>
          </cell>
          <cell r="AB49">
            <v>0</v>
          </cell>
          <cell r="AC49">
            <v>254849</v>
          </cell>
          <cell r="AD49">
            <v>241166</v>
          </cell>
          <cell r="AE49">
            <v>235626</v>
          </cell>
          <cell r="AF49">
            <v>268730</v>
          </cell>
        </row>
        <row r="50">
          <cell r="A50" t="str">
            <v>SE002252080</v>
          </cell>
          <cell r="B50" t="str">
            <v>Hyundai</v>
          </cell>
          <cell r="C50" t="str">
            <v>Hyundai</v>
          </cell>
          <cell r="D50" t="str">
            <v>i20</v>
          </cell>
          <cell r="E50" t="str">
            <v>Unibody</v>
          </cell>
          <cell r="F50" t="str">
            <v>IB</v>
          </cell>
          <cell r="G50" t="str">
            <v>PB</v>
          </cell>
          <cell r="H50" t="str">
            <v>Hyundai i20(IB)</v>
          </cell>
          <cell r="I50" t="str">
            <v>Car</v>
          </cell>
          <cell r="J50">
            <v>41913</v>
          </cell>
          <cell r="K50">
            <v>43738</v>
          </cell>
          <cell r="L50" t="str">
            <v>Irungattukkottai</v>
          </cell>
          <cell r="M50" t="str">
            <v>India</v>
          </cell>
          <cell r="N50">
            <v>0</v>
          </cell>
          <cell r="O50">
            <v>0</v>
          </cell>
          <cell r="P50">
            <v>0</v>
          </cell>
          <cell r="Q50">
            <v>0</v>
          </cell>
          <cell r="R50">
            <v>0</v>
          </cell>
          <cell r="S50">
            <v>0</v>
          </cell>
          <cell r="T50">
            <v>0</v>
          </cell>
          <cell r="U50">
            <v>0</v>
          </cell>
          <cell r="V50">
            <v>0</v>
          </cell>
          <cell r="W50">
            <v>0</v>
          </cell>
          <cell r="X50">
            <v>0</v>
          </cell>
          <cell r="Y50">
            <v>0</v>
          </cell>
          <cell r="Z50">
            <v>0</v>
          </cell>
          <cell r="AA50">
            <v>0</v>
          </cell>
          <cell r="AB50">
            <v>0</v>
          </cell>
          <cell r="AC50">
            <v>21585</v>
          </cell>
          <cell r="AD50">
            <v>132999</v>
          </cell>
          <cell r="AE50">
            <v>147652</v>
          </cell>
          <cell r="AF50">
            <v>152888</v>
          </cell>
        </row>
        <row r="51">
          <cell r="A51" t="str">
            <v>SE002252070</v>
          </cell>
          <cell r="B51" t="str">
            <v>Hyundai</v>
          </cell>
          <cell r="C51" t="str">
            <v>Hyundai</v>
          </cell>
          <cell r="D51" t="str">
            <v>i10</v>
          </cell>
          <cell r="E51" t="str">
            <v>Unibody</v>
          </cell>
          <cell r="F51" t="str">
            <v>BA</v>
          </cell>
          <cell r="G51" t="str">
            <v>SA</v>
          </cell>
          <cell r="H51" t="str">
            <v>Hyundai i10(BA)</v>
          </cell>
          <cell r="I51" t="str">
            <v>Car</v>
          </cell>
          <cell r="J51">
            <v>41640</v>
          </cell>
          <cell r="K51">
            <v>44592</v>
          </cell>
          <cell r="L51" t="str">
            <v>Sanand/Pune</v>
          </cell>
          <cell r="M51" t="str">
            <v>India</v>
          </cell>
          <cell r="N51">
            <v>0</v>
          </cell>
          <cell r="O51">
            <v>0</v>
          </cell>
          <cell r="P51">
            <v>0</v>
          </cell>
          <cell r="Q51">
            <v>0</v>
          </cell>
          <cell r="R51">
            <v>0</v>
          </cell>
          <cell r="S51">
            <v>0</v>
          </cell>
          <cell r="T51">
            <v>0</v>
          </cell>
          <cell r="U51">
            <v>0</v>
          </cell>
          <cell r="V51">
            <v>0</v>
          </cell>
          <cell r="W51">
            <v>0</v>
          </cell>
          <cell r="X51">
            <v>0</v>
          </cell>
          <cell r="Y51">
            <v>0</v>
          </cell>
          <cell r="Z51">
            <v>0</v>
          </cell>
          <cell r="AA51">
            <v>0</v>
          </cell>
          <cell r="AB51">
            <v>0</v>
          </cell>
          <cell r="AC51">
            <v>0</v>
          </cell>
          <cell r="AD51">
            <v>57278</v>
          </cell>
          <cell r="AE51">
            <v>72354</v>
          </cell>
          <cell r="AF51">
            <v>82520</v>
          </cell>
        </row>
        <row r="52">
          <cell r="A52" t="str">
            <v>SE002246550</v>
          </cell>
          <cell r="B52" t="str">
            <v>Hyundai</v>
          </cell>
          <cell r="C52" t="str">
            <v>Hyundai</v>
          </cell>
          <cell r="D52" t="str">
            <v>ULC Car</v>
          </cell>
          <cell r="E52" t="str">
            <v>Unibody</v>
          </cell>
          <cell r="F52" t="str">
            <v>H800</v>
          </cell>
          <cell r="G52" t="str">
            <v>SA</v>
          </cell>
          <cell r="H52" t="str">
            <v>Hyundai ULC Car(H800)</v>
          </cell>
          <cell r="I52" t="str">
            <v>Car</v>
          </cell>
          <cell r="J52">
            <v>40909</v>
          </cell>
          <cell r="K52">
            <v>43861</v>
          </cell>
          <cell r="L52" t="str">
            <v>Irungattukkottai</v>
          </cell>
          <cell r="M52" t="str">
            <v>India</v>
          </cell>
          <cell r="N52">
            <v>5062</v>
          </cell>
          <cell r="O52">
            <v>5328</v>
          </cell>
          <cell r="P52">
            <v>5594</v>
          </cell>
          <cell r="Q52">
            <v>9004</v>
          </cell>
          <cell r="R52">
            <v>9004</v>
          </cell>
          <cell r="S52">
            <v>9905</v>
          </cell>
          <cell r="T52">
            <v>10355</v>
          </cell>
          <cell r="U52">
            <v>9455</v>
          </cell>
          <cell r="V52">
            <v>9455</v>
          </cell>
          <cell r="W52">
            <v>9455</v>
          </cell>
          <cell r="X52">
            <v>9905</v>
          </cell>
          <cell r="Y52">
            <v>9905</v>
          </cell>
          <cell r="Z52">
            <v>0</v>
          </cell>
          <cell r="AA52">
            <v>102425</v>
          </cell>
          <cell r="AB52">
            <v>143630</v>
          </cell>
          <cell r="AC52">
            <v>160675</v>
          </cell>
          <cell r="AD52">
            <v>148844</v>
          </cell>
          <cell r="AE52">
            <v>168179</v>
          </cell>
          <cell r="AF52">
            <v>179064</v>
          </cell>
        </row>
        <row r="53">
          <cell r="A53" t="str">
            <v>SE002246550</v>
          </cell>
          <cell r="B53" t="str">
            <v>Hyundai</v>
          </cell>
          <cell r="C53" t="str">
            <v>Hyundai</v>
          </cell>
          <cell r="D53" t="str">
            <v>ULC Car</v>
          </cell>
          <cell r="E53" t="str">
            <v>Unibody</v>
          </cell>
          <cell r="F53" t="str">
            <v>H800</v>
          </cell>
          <cell r="G53" t="str">
            <v>SA</v>
          </cell>
          <cell r="H53" t="str">
            <v>Hyundai ULC Car(H800)</v>
          </cell>
          <cell r="I53" t="str">
            <v>Car</v>
          </cell>
          <cell r="J53">
            <v>40909</v>
          </cell>
          <cell r="K53">
            <v>43861</v>
          </cell>
          <cell r="L53" t="str">
            <v>Sanand/Pune</v>
          </cell>
          <cell r="M53" t="str">
            <v>India</v>
          </cell>
          <cell r="N53">
            <v>0</v>
          </cell>
          <cell r="O53">
            <v>0</v>
          </cell>
          <cell r="P53">
            <v>0</v>
          </cell>
          <cell r="Q53">
            <v>0</v>
          </cell>
          <cell r="R53">
            <v>0</v>
          </cell>
          <cell r="S53">
            <v>0</v>
          </cell>
          <cell r="T53">
            <v>0</v>
          </cell>
          <cell r="U53">
            <v>0</v>
          </cell>
          <cell r="V53">
            <v>0</v>
          </cell>
          <cell r="W53">
            <v>0</v>
          </cell>
          <cell r="X53">
            <v>0</v>
          </cell>
          <cell r="Y53">
            <v>0</v>
          </cell>
          <cell r="Z53">
            <v>0</v>
          </cell>
          <cell r="AA53">
            <v>0</v>
          </cell>
          <cell r="AB53">
            <v>0</v>
          </cell>
          <cell r="AC53">
            <v>0</v>
          </cell>
          <cell r="AD53">
            <v>49616</v>
          </cell>
          <cell r="AE53">
            <v>72078</v>
          </cell>
          <cell r="AF53">
            <v>96420</v>
          </cell>
        </row>
        <row r="54">
          <cell r="A54" t="str">
            <v>EA0002256845</v>
          </cell>
          <cell r="B54" t="str">
            <v>Hyundai</v>
          </cell>
          <cell r="C54" t="str">
            <v>Kia</v>
          </cell>
          <cell r="D54" t="str">
            <v>Rio</v>
          </cell>
          <cell r="E54" t="str">
            <v>Unibody</v>
          </cell>
          <cell r="F54" t="str">
            <v>QB</v>
          </cell>
          <cell r="G54" t="str">
            <v>PB</v>
          </cell>
          <cell r="H54" t="str">
            <v>Kia Rio(QB)</v>
          </cell>
          <cell r="I54" t="str">
            <v>Car</v>
          </cell>
          <cell r="J54">
            <v>40756</v>
          </cell>
          <cell r="K54">
            <v>42916</v>
          </cell>
          <cell r="L54" t="str">
            <v>St. Petersburg</v>
          </cell>
          <cell r="M54" t="str">
            <v>Russia</v>
          </cell>
          <cell r="N54">
            <v>2202</v>
          </cell>
          <cell r="O54">
            <v>4203</v>
          </cell>
          <cell r="P54">
            <v>4404</v>
          </cell>
          <cell r="Q54">
            <v>3783</v>
          </cell>
          <cell r="R54">
            <v>4404</v>
          </cell>
          <cell r="S54">
            <v>4203</v>
          </cell>
          <cell r="T54">
            <v>4404</v>
          </cell>
          <cell r="U54">
            <v>2602</v>
          </cell>
          <cell r="V54">
            <v>4003</v>
          </cell>
          <cell r="W54">
            <v>4604</v>
          </cell>
          <cell r="X54">
            <v>4404</v>
          </cell>
          <cell r="Y54">
            <v>3603</v>
          </cell>
          <cell r="Z54">
            <v>17501</v>
          </cell>
          <cell r="AA54">
            <v>46819</v>
          </cell>
          <cell r="AB54">
            <v>52645</v>
          </cell>
          <cell r="AC54">
            <v>54405</v>
          </cell>
          <cell r="AD54">
            <v>50125</v>
          </cell>
          <cell r="AE54">
            <v>47936</v>
          </cell>
          <cell r="AF54">
            <v>21308</v>
          </cell>
        </row>
        <row r="55">
          <cell r="A55" t="str">
            <v>EA0002331903</v>
          </cell>
          <cell r="B55" t="str">
            <v>Hyundai</v>
          </cell>
          <cell r="C55" t="str">
            <v>Hyundai</v>
          </cell>
          <cell r="D55" t="str">
            <v>Solaris</v>
          </cell>
          <cell r="E55" t="str">
            <v>Unibody</v>
          </cell>
          <cell r="F55" t="str">
            <v>RB</v>
          </cell>
          <cell r="G55" t="str">
            <v>PB</v>
          </cell>
          <cell r="H55" t="str">
            <v>Hyundai Solaris(RB)</v>
          </cell>
          <cell r="I55" t="str">
            <v>Car</v>
          </cell>
          <cell r="J55">
            <v>40544</v>
          </cell>
          <cell r="K55">
            <v>42735</v>
          </cell>
          <cell r="L55" t="str">
            <v>St. Petersburg</v>
          </cell>
          <cell r="M55" t="str">
            <v>Russia</v>
          </cell>
          <cell r="N55">
            <v>3592</v>
          </cell>
          <cell r="O55">
            <v>6858</v>
          </cell>
          <cell r="P55">
            <v>7185</v>
          </cell>
          <cell r="Q55">
            <v>6172</v>
          </cell>
          <cell r="R55">
            <v>7185</v>
          </cell>
          <cell r="S55">
            <v>6858</v>
          </cell>
          <cell r="T55">
            <v>7185</v>
          </cell>
          <cell r="U55">
            <v>4246</v>
          </cell>
          <cell r="V55">
            <v>6532</v>
          </cell>
          <cell r="W55">
            <v>7511</v>
          </cell>
          <cell r="X55">
            <v>7185</v>
          </cell>
          <cell r="Y55">
            <v>5879</v>
          </cell>
          <cell r="Z55">
            <v>82464</v>
          </cell>
          <cell r="AA55">
            <v>76388</v>
          </cell>
          <cell r="AB55">
            <v>75758</v>
          </cell>
          <cell r="AC55">
            <v>76057</v>
          </cell>
          <cell r="AD55">
            <v>71548</v>
          </cell>
          <cell r="AE55">
            <v>66287</v>
          </cell>
          <cell r="AF55">
            <v>0</v>
          </cell>
        </row>
        <row r="56">
          <cell r="A56" t="str">
            <v>EA0002340105</v>
          </cell>
          <cell r="B56" t="str">
            <v>Hyundai</v>
          </cell>
          <cell r="C56" t="str">
            <v>Hyundai</v>
          </cell>
          <cell r="D56" t="str">
            <v>Solaris</v>
          </cell>
          <cell r="E56" t="str">
            <v>Unibody</v>
          </cell>
          <cell r="F56" t="str">
            <v>RB(2)</v>
          </cell>
          <cell r="G56" t="str">
            <v>PB</v>
          </cell>
          <cell r="H56" t="str">
            <v>Hyundai Solaris(RB(2))</v>
          </cell>
          <cell r="I56" t="str">
            <v>Car</v>
          </cell>
          <cell r="J56">
            <v>42736</v>
          </cell>
          <cell r="K56">
            <v>44561</v>
          </cell>
          <cell r="L56" t="str">
            <v>St. Petersburg</v>
          </cell>
          <cell r="M56" t="str">
            <v>Russia</v>
          </cell>
          <cell r="N56">
            <v>0</v>
          </cell>
          <cell r="O56">
            <v>0</v>
          </cell>
          <cell r="P56">
            <v>0</v>
          </cell>
          <cell r="Q56">
            <v>0</v>
          </cell>
          <cell r="R56">
            <v>0</v>
          </cell>
          <cell r="S56">
            <v>0</v>
          </cell>
          <cell r="T56">
            <v>0</v>
          </cell>
          <cell r="U56">
            <v>0</v>
          </cell>
          <cell r="V56">
            <v>0</v>
          </cell>
          <cell r="W56">
            <v>0</v>
          </cell>
          <cell r="X56">
            <v>0</v>
          </cell>
          <cell r="Y56">
            <v>0</v>
          </cell>
          <cell r="Z56">
            <v>0</v>
          </cell>
          <cell r="AA56">
            <v>0</v>
          </cell>
          <cell r="AB56">
            <v>0</v>
          </cell>
          <cell r="AC56">
            <v>0</v>
          </cell>
          <cell r="AD56">
            <v>0</v>
          </cell>
          <cell r="AE56">
            <v>0</v>
          </cell>
          <cell r="AF56">
            <v>89180</v>
          </cell>
        </row>
        <row r="57">
          <cell r="A57" t="str">
            <v>EA0002340126</v>
          </cell>
          <cell r="B57" t="str">
            <v>Hyundai</v>
          </cell>
          <cell r="C57" t="str">
            <v>Kia</v>
          </cell>
          <cell r="D57" t="str">
            <v>Rio</v>
          </cell>
          <cell r="E57" t="str">
            <v>Unibody</v>
          </cell>
          <cell r="F57" t="str">
            <v>QB(2)</v>
          </cell>
          <cell r="G57" t="str">
            <v>PB</v>
          </cell>
          <cell r="H57" t="str">
            <v>Kia Rio(QB(2))</v>
          </cell>
          <cell r="I57" t="str">
            <v>Car</v>
          </cell>
          <cell r="J57">
            <v>42917</v>
          </cell>
          <cell r="K57">
            <v>44742</v>
          </cell>
          <cell r="L57" t="str">
            <v>St. Petersburg</v>
          </cell>
          <cell r="M57" t="str">
            <v>Russia</v>
          </cell>
          <cell r="N57">
            <v>0</v>
          </cell>
          <cell r="O57">
            <v>0</v>
          </cell>
          <cell r="P57">
            <v>0</v>
          </cell>
          <cell r="Q57">
            <v>0</v>
          </cell>
          <cell r="R57">
            <v>0</v>
          </cell>
          <cell r="S57">
            <v>0</v>
          </cell>
          <cell r="T57">
            <v>0</v>
          </cell>
          <cell r="U57">
            <v>0</v>
          </cell>
          <cell r="V57">
            <v>0</v>
          </cell>
          <cell r="W57">
            <v>0</v>
          </cell>
          <cell r="X57">
            <v>0</v>
          </cell>
          <cell r="Y57">
            <v>0</v>
          </cell>
          <cell r="Z57">
            <v>0</v>
          </cell>
          <cell r="AA57">
            <v>0</v>
          </cell>
          <cell r="AB57">
            <v>0</v>
          </cell>
          <cell r="AC57">
            <v>0</v>
          </cell>
          <cell r="AD57">
            <v>0</v>
          </cell>
          <cell r="AE57">
            <v>0</v>
          </cell>
          <cell r="AF57">
            <v>27313</v>
          </cell>
        </row>
        <row r="58">
          <cell r="A58" t="str">
            <v>EA00011196</v>
          </cell>
          <cell r="B58" t="str">
            <v>Hyundai</v>
          </cell>
          <cell r="C58" t="str">
            <v>Kia</v>
          </cell>
          <cell r="D58" t="str">
            <v>Cee'd</v>
          </cell>
          <cell r="E58" t="str">
            <v>Unibody</v>
          </cell>
          <cell r="F58" t="str">
            <v>ED</v>
          </cell>
          <cell r="G58" t="str">
            <v>HD</v>
          </cell>
          <cell r="H58" t="str">
            <v>Kia Cee'd(ED)</v>
          </cell>
          <cell r="I58" t="str">
            <v>Car</v>
          </cell>
          <cell r="J58">
            <v>39052</v>
          </cell>
          <cell r="K58">
            <v>40999</v>
          </cell>
          <cell r="L58" t="str">
            <v>Zilina</v>
          </cell>
          <cell r="M58" t="str">
            <v>Slovakia</v>
          </cell>
          <cell r="N58">
            <v>4049</v>
          </cell>
          <cell r="O58">
            <v>3357</v>
          </cell>
          <cell r="P58">
            <v>2408</v>
          </cell>
          <cell r="Q58">
            <v>0</v>
          </cell>
          <cell r="R58">
            <v>0</v>
          </cell>
          <cell r="S58">
            <v>0</v>
          </cell>
          <cell r="T58">
            <v>0</v>
          </cell>
          <cell r="U58">
            <v>0</v>
          </cell>
          <cell r="V58">
            <v>0</v>
          </cell>
          <cell r="W58">
            <v>0</v>
          </cell>
          <cell r="X58">
            <v>0</v>
          </cell>
          <cell r="Y58">
            <v>0</v>
          </cell>
          <cell r="Z58">
            <v>89561</v>
          </cell>
          <cell r="AA58">
            <v>9814</v>
          </cell>
          <cell r="AB58">
            <v>0</v>
          </cell>
          <cell r="AC58">
            <v>0</v>
          </cell>
          <cell r="AD58">
            <v>0</v>
          </cell>
          <cell r="AE58">
            <v>0</v>
          </cell>
          <cell r="AF58">
            <v>0</v>
          </cell>
        </row>
        <row r="59">
          <cell r="A59" t="str">
            <v>EA0002214264</v>
          </cell>
          <cell r="B59" t="str">
            <v>Hyundai</v>
          </cell>
          <cell r="C59" t="str">
            <v>Kia</v>
          </cell>
          <cell r="D59" t="str">
            <v>Cee'd</v>
          </cell>
          <cell r="E59" t="str">
            <v>Unibody</v>
          </cell>
          <cell r="F59" t="str">
            <v>JD</v>
          </cell>
          <cell r="G59" t="str">
            <v>HD</v>
          </cell>
          <cell r="H59" t="str">
            <v>Kia Cee'd(JD)</v>
          </cell>
          <cell r="I59" t="str">
            <v>Car</v>
          </cell>
          <cell r="J59">
            <v>40909</v>
          </cell>
          <cell r="K59">
            <v>43281</v>
          </cell>
          <cell r="L59" t="str">
            <v>Zilina</v>
          </cell>
          <cell r="M59" t="str">
            <v>Slovakia</v>
          </cell>
          <cell r="N59">
            <v>5062</v>
          </cell>
          <cell r="O59">
            <v>11659</v>
          </cell>
          <cell r="P59">
            <v>12547</v>
          </cell>
          <cell r="Q59">
            <v>10548</v>
          </cell>
          <cell r="R59">
            <v>12214</v>
          </cell>
          <cell r="S59">
            <v>11659</v>
          </cell>
          <cell r="T59">
            <v>12214</v>
          </cell>
          <cell r="U59">
            <v>7217</v>
          </cell>
          <cell r="V59">
            <v>11659</v>
          </cell>
          <cell r="W59">
            <v>12769</v>
          </cell>
          <cell r="X59">
            <v>12214</v>
          </cell>
          <cell r="Y59">
            <v>9993</v>
          </cell>
          <cell r="Z59">
            <v>0</v>
          </cell>
          <cell r="AA59">
            <v>129754</v>
          </cell>
          <cell r="AB59">
            <v>178963</v>
          </cell>
          <cell r="AC59">
            <v>173152</v>
          </cell>
          <cell r="AD59">
            <v>169285</v>
          </cell>
          <cell r="AE59">
            <v>163591</v>
          </cell>
          <cell r="AF59">
            <v>160469</v>
          </cell>
        </row>
        <row r="60">
          <cell r="A60" t="str">
            <v>EA0002230934</v>
          </cell>
          <cell r="B60" t="str">
            <v>Hyundai</v>
          </cell>
          <cell r="C60" t="str">
            <v>Kia</v>
          </cell>
          <cell r="D60" t="str">
            <v>Pro_cee'd</v>
          </cell>
          <cell r="E60" t="str">
            <v>Unibody</v>
          </cell>
          <cell r="F60" t="str">
            <v>ED</v>
          </cell>
          <cell r="G60" t="str">
            <v>HD</v>
          </cell>
          <cell r="H60" t="str">
            <v>Kia Pro_cee'd(ED)</v>
          </cell>
          <cell r="I60" t="str">
            <v>Car</v>
          </cell>
          <cell r="J60">
            <v>39356</v>
          </cell>
          <cell r="K60">
            <v>41274</v>
          </cell>
          <cell r="L60" t="str">
            <v>Zilina</v>
          </cell>
          <cell r="M60" t="str">
            <v>Slovakia</v>
          </cell>
          <cell r="N60">
            <v>810</v>
          </cell>
          <cell r="O60">
            <v>895</v>
          </cell>
          <cell r="P60">
            <v>963</v>
          </cell>
          <cell r="Q60">
            <v>607</v>
          </cell>
          <cell r="R60">
            <v>703</v>
          </cell>
          <cell r="S60">
            <v>671</v>
          </cell>
          <cell r="T60">
            <v>469</v>
          </cell>
          <cell r="U60">
            <v>277</v>
          </cell>
          <cell r="V60">
            <v>448</v>
          </cell>
          <cell r="W60">
            <v>368</v>
          </cell>
          <cell r="X60">
            <v>352</v>
          </cell>
          <cell r="Y60">
            <v>192</v>
          </cell>
          <cell r="Z60">
            <v>10834</v>
          </cell>
          <cell r="AA60">
            <v>6755</v>
          </cell>
          <cell r="AB60">
            <v>0</v>
          </cell>
          <cell r="AC60">
            <v>0</v>
          </cell>
          <cell r="AD60">
            <v>0</v>
          </cell>
          <cell r="AE60">
            <v>0</v>
          </cell>
          <cell r="AF60">
            <v>0</v>
          </cell>
        </row>
        <row r="61">
          <cell r="A61" t="str">
            <v>EA0002231490</v>
          </cell>
          <cell r="B61" t="str">
            <v>Hyundai</v>
          </cell>
          <cell r="C61" t="str">
            <v>Kia</v>
          </cell>
          <cell r="D61" t="str">
            <v>Pro_cee'd</v>
          </cell>
          <cell r="E61" t="str">
            <v>Unibody</v>
          </cell>
          <cell r="F61" t="str">
            <v>JD</v>
          </cell>
          <cell r="G61" t="str">
            <v>HD</v>
          </cell>
          <cell r="H61" t="str">
            <v>Kia Pro_cee'd(JD)</v>
          </cell>
          <cell r="I61" t="str">
            <v>Car</v>
          </cell>
          <cell r="J61">
            <v>41275</v>
          </cell>
          <cell r="K61">
            <v>43100</v>
          </cell>
          <cell r="L61" t="str">
            <v>Zilina</v>
          </cell>
          <cell r="M61" t="str">
            <v>Slovakia</v>
          </cell>
          <cell r="N61">
            <v>0</v>
          </cell>
          <cell r="O61">
            <v>0</v>
          </cell>
          <cell r="P61">
            <v>0</v>
          </cell>
          <cell r="Q61">
            <v>0</v>
          </cell>
          <cell r="R61">
            <v>0</v>
          </cell>
          <cell r="S61">
            <v>0</v>
          </cell>
          <cell r="T61">
            <v>0</v>
          </cell>
          <cell r="U61">
            <v>0</v>
          </cell>
          <cell r="V61">
            <v>0</v>
          </cell>
          <cell r="W61">
            <v>0</v>
          </cell>
          <cell r="X61">
            <v>0</v>
          </cell>
          <cell r="Y61">
            <v>0</v>
          </cell>
          <cell r="Z61">
            <v>0</v>
          </cell>
          <cell r="AA61">
            <v>0</v>
          </cell>
          <cell r="AB61">
            <v>17431</v>
          </cell>
          <cell r="AC61">
            <v>19998</v>
          </cell>
          <cell r="AD61">
            <v>19304</v>
          </cell>
          <cell r="AE61">
            <v>17781</v>
          </cell>
          <cell r="AF61">
            <v>16375</v>
          </cell>
        </row>
        <row r="62">
          <cell r="A62" t="str">
            <v>EA0002248420</v>
          </cell>
          <cell r="B62" t="str">
            <v>Hyundai</v>
          </cell>
          <cell r="C62" t="str">
            <v>Kia</v>
          </cell>
          <cell r="D62" t="str">
            <v>Venga</v>
          </cell>
          <cell r="E62" t="str">
            <v>Unibody</v>
          </cell>
          <cell r="F62" t="str">
            <v>YN</v>
          </cell>
          <cell r="G62" t="str">
            <v>PB</v>
          </cell>
          <cell r="H62" t="str">
            <v>Kia Venga(YN)</v>
          </cell>
          <cell r="I62" t="str">
            <v>Car</v>
          </cell>
          <cell r="J62">
            <v>40118</v>
          </cell>
          <cell r="K62">
            <v>42735</v>
          </cell>
          <cell r="L62" t="str">
            <v>Zilina</v>
          </cell>
          <cell r="M62" t="str">
            <v>Slovakia</v>
          </cell>
          <cell r="N62">
            <v>3442</v>
          </cell>
          <cell r="O62">
            <v>3804</v>
          </cell>
          <cell r="P62">
            <v>4094</v>
          </cell>
          <cell r="Q62">
            <v>3442</v>
          </cell>
          <cell r="R62">
            <v>3985</v>
          </cell>
          <cell r="S62">
            <v>3804</v>
          </cell>
          <cell r="T62">
            <v>3985</v>
          </cell>
          <cell r="U62">
            <v>2355</v>
          </cell>
          <cell r="V62">
            <v>3804</v>
          </cell>
          <cell r="W62">
            <v>4166</v>
          </cell>
          <cell r="X62">
            <v>3985</v>
          </cell>
          <cell r="Y62">
            <v>3261</v>
          </cell>
          <cell r="Z62">
            <v>10208</v>
          </cell>
          <cell r="AA62">
            <v>44129</v>
          </cell>
          <cell r="AB62">
            <v>41758</v>
          </cell>
          <cell r="AC62">
            <v>40294</v>
          </cell>
          <cell r="AD62">
            <v>36008</v>
          </cell>
          <cell r="AE62">
            <v>32785</v>
          </cell>
          <cell r="AF62">
            <v>0</v>
          </cell>
        </row>
        <row r="63">
          <cell r="A63" t="str">
            <v>EA0002341668</v>
          </cell>
          <cell r="B63" t="str">
            <v>Hyundai</v>
          </cell>
          <cell r="C63" t="str">
            <v>Kia</v>
          </cell>
          <cell r="D63" t="str">
            <v>Venga</v>
          </cell>
          <cell r="E63" t="str">
            <v>Unibody</v>
          </cell>
          <cell r="F63" t="str">
            <v>YN(2)</v>
          </cell>
          <cell r="G63" t="str">
            <v>PB</v>
          </cell>
          <cell r="H63" t="str">
            <v>Kia Venga(YN(2))</v>
          </cell>
          <cell r="I63" t="str">
            <v>Car</v>
          </cell>
          <cell r="J63">
            <v>42644</v>
          </cell>
          <cell r="K63">
            <v>44469</v>
          </cell>
          <cell r="L63" t="str">
            <v>Zilina</v>
          </cell>
          <cell r="M63" t="str">
            <v>Slovakia</v>
          </cell>
          <cell r="N63">
            <v>0</v>
          </cell>
          <cell r="O63">
            <v>0</v>
          </cell>
          <cell r="P63">
            <v>0</v>
          </cell>
          <cell r="Q63">
            <v>0</v>
          </cell>
          <cell r="R63">
            <v>0</v>
          </cell>
          <cell r="S63">
            <v>0</v>
          </cell>
          <cell r="T63">
            <v>0</v>
          </cell>
          <cell r="U63">
            <v>0</v>
          </cell>
          <cell r="V63">
            <v>0</v>
          </cell>
          <cell r="W63">
            <v>0</v>
          </cell>
          <cell r="X63">
            <v>0</v>
          </cell>
          <cell r="Y63">
            <v>0</v>
          </cell>
          <cell r="Z63">
            <v>0</v>
          </cell>
          <cell r="AA63">
            <v>0</v>
          </cell>
          <cell r="AB63">
            <v>0</v>
          </cell>
          <cell r="AC63">
            <v>0</v>
          </cell>
          <cell r="AD63">
            <v>0</v>
          </cell>
          <cell r="AE63">
            <v>9301</v>
          </cell>
          <cell r="AF63">
            <v>55410</v>
          </cell>
        </row>
        <row r="64">
          <cell r="A64" t="str">
            <v>EA00004446</v>
          </cell>
          <cell r="B64" t="str">
            <v>Hyundai</v>
          </cell>
          <cell r="C64" t="str">
            <v>Kia</v>
          </cell>
          <cell r="D64" t="str">
            <v>Sportage</v>
          </cell>
          <cell r="E64" t="str">
            <v>Unibody</v>
          </cell>
          <cell r="F64" t="str">
            <v>KM</v>
          </cell>
          <cell r="G64" t="str">
            <v>J2/J3</v>
          </cell>
          <cell r="H64" t="str">
            <v>Kia Sportage(KM)</v>
          </cell>
          <cell r="I64" t="str">
            <v>Car</v>
          </cell>
          <cell r="J64">
            <v>38930</v>
          </cell>
          <cell r="K64">
            <v>40633</v>
          </cell>
          <cell r="L64" t="str">
            <v>Zilina</v>
          </cell>
          <cell r="M64" t="str">
            <v>Slovakia</v>
          </cell>
          <cell r="N64">
            <v>0</v>
          </cell>
          <cell r="O64">
            <v>0</v>
          </cell>
          <cell r="P64">
            <v>0</v>
          </cell>
          <cell r="Q64">
            <v>0</v>
          </cell>
          <cell r="R64">
            <v>0</v>
          </cell>
          <cell r="S64">
            <v>0</v>
          </cell>
          <cell r="T64">
            <v>0</v>
          </cell>
          <cell r="U64">
            <v>0</v>
          </cell>
          <cell r="V64">
            <v>0</v>
          </cell>
          <cell r="W64">
            <v>0</v>
          </cell>
          <cell r="X64">
            <v>0</v>
          </cell>
          <cell r="Y64">
            <v>0</v>
          </cell>
          <cell r="Z64">
            <v>0</v>
          </cell>
          <cell r="AA64">
            <v>0</v>
          </cell>
          <cell r="AB64">
            <v>0</v>
          </cell>
          <cell r="AC64">
            <v>0</v>
          </cell>
          <cell r="AD64">
            <v>0</v>
          </cell>
          <cell r="AE64">
            <v>0</v>
          </cell>
          <cell r="AF64">
            <v>0</v>
          </cell>
        </row>
        <row r="65">
          <cell r="A65" t="str">
            <v>EA00008358</v>
          </cell>
          <cell r="B65" t="str">
            <v>Hyundai</v>
          </cell>
          <cell r="C65" t="str">
            <v>Hyundai</v>
          </cell>
          <cell r="D65" t="str">
            <v>ix35</v>
          </cell>
          <cell r="E65" t="str">
            <v>Unibody</v>
          </cell>
          <cell r="F65" t="str">
            <v>LM</v>
          </cell>
          <cell r="G65" t="str">
            <v>HD</v>
          </cell>
          <cell r="H65" t="str">
            <v>Hyundai ix35(LM)</v>
          </cell>
          <cell r="I65" t="str">
            <v>Car</v>
          </cell>
          <cell r="J65">
            <v>40179</v>
          </cell>
          <cell r="K65">
            <v>42369</v>
          </cell>
          <cell r="L65" t="str">
            <v>Zilina</v>
          </cell>
          <cell r="M65" t="str">
            <v>Slovakia</v>
          </cell>
          <cell r="N65">
            <v>0</v>
          </cell>
          <cell r="O65">
            <v>0</v>
          </cell>
          <cell r="P65">
            <v>0</v>
          </cell>
          <cell r="Q65">
            <v>0</v>
          </cell>
          <cell r="R65">
            <v>0</v>
          </cell>
          <cell r="S65">
            <v>0</v>
          </cell>
          <cell r="T65">
            <v>0</v>
          </cell>
          <cell r="U65">
            <v>0</v>
          </cell>
          <cell r="V65">
            <v>0</v>
          </cell>
          <cell r="W65">
            <v>0</v>
          </cell>
          <cell r="X65">
            <v>0</v>
          </cell>
          <cell r="Y65">
            <v>0</v>
          </cell>
          <cell r="Z65">
            <v>40423</v>
          </cell>
          <cell r="AA65">
            <v>0</v>
          </cell>
          <cell r="AB65">
            <v>0</v>
          </cell>
          <cell r="AC65">
            <v>0</v>
          </cell>
          <cell r="AD65">
            <v>0</v>
          </cell>
          <cell r="AE65">
            <v>0</v>
          </cell>
          <cell r="AF65">
            <v>0</v>
          </cell>
        </row>
        <row r="66">
          <cell r="A66" t="str">
            <v>EA0002328714</v>
          </cell>
          <cell r="B66" t="str">
            <v>Hyundai</v>
          </cell>
          <cell r="C66" t="str">
            <v>Kia</v>
          </cell>
          <cell r="D66" t="str">
            <v>Sportage</v>
          </cell>
          <cell r="E66" t="str">
            <v>Unibody</v>
          </cell>
          <cell r="F66" t="str">
            <v>SL</v>
          </cell>
          <cell r="G66" t="str">
            <v>HD</v>
          </cell>
          <cell r="H66" t="str">
            <v>Kia Sportage(SL)</v>
          </cell>
          <cell r="I66" t="str">
            <v>Car</v>
          </cell>
          <cell r="J66">
            <v>40330</v>
          </cell>
          <cell r="K66">
            <v>42735</v>
          </cell>
          <cell r="L66" t="str">
            <v>Zilina</v>
          </cell>
          <cell r="M66" t="str">
            <v>Slovakia</v>
          </cell>
          <cell r="N66">
            <v>5669</v>
          </cell>
          <cell r="O66">
            <v>6266</v>
          </cell>
          <cell r="P66">
            <v>6743</v>
          </cell>
          <cell r="Q66">
            <v>5669</v>
          </cell>
          <cell r="R66">
            <v>6564</v>
          </cell>
          <cell r="S66">
            <v>6266</v>
          </cell>
          <cell r="T66">
            <v>6564</v>
          </cell>
          <cell r="U66">
            <v>3879</v>
          </cell>
          <cell r="V66">
            <v>6266</v>
          </cell>
          <cell r="W66">
            <v>6862</v>
          </cell>
          <cell r="X66">
            <v>6564</v>
          </cell>
          <cell r="Y66">
            <v>5371</v>
          </cell>
          <cell r="Z66">
            <v>77528</v>
          </cell>
          <cell r="AA66">
            <v>72682</v>
          </cell>
          <cell r="AB66">
            <v>65620</v>
          </cell>
          <cell r="AC66">
            <v>58319</v>
          </cell>
          <cell r="AD66">
            <v>52933</v>
          </cell>
          <cell r="AE66">
            <v>47501</v>
          </cell>
          <cell r="AF66">
            <v>0</v>
          </cell>
        </row>
        <row r="67">
          <cell r="A67" t="str">
            <v>EA0002341592</v>
          </cell>
          <cell r="B67" t="str">
            <v>Hyundai</v>
          </cell>
          <cell r="C67" t="str">
            <v>Kia</v>
          </cell>
          <cell r="D67" t="str">
            <v>Sportage</v>
          </cell>
          <cell r="E67" t="str">
            <v>Unibody</v>
          </cell>
          <cell r="F67" t="str">
            <v>SL(2)</v>
          </cell>
          <cell r="G67" t="str">
            <v>HD</v>
          </cell>
          <cell r="H67" t="str">
            <v>Kia Sportage(SL(2))</v>
          </cell>
          <cell r="I67" t="str">
            <v>Car</v>
          </cell>
          <cell r="J67">
            <v>42736</v>
          </cell>
          <cell r="K67">
            <v>44561</v>
          </cell>
          <cell r="L67" t="str">
            <v>Zilina</v>
          </cell>
          <cell r="M67" t="str">
            <v>Slovakia</v>
          </cell>
          <cell r="N67">
            <v>0</v>
          </cell>
          <cell r="O67">
            <v>0</v>
          </cell>
          <cell r="P67">
            <v>0</v>
          </cell>
          <cell r="Q67">
            <v>0</v>
          </cell>
          <cell r="R67">
            <v>0</v>
          </cell>
          <cell r="S67">
            <v>0</v>
          </cell>
          <cell r="T67">
            <v>0</v>
          </cell>
          <cell r="U67">
            <v>0</v>
          </cell>
          <cell r="V67">
            <v>0</v>
          </cell>
          <cell r="W67">
            <v>0</v>
          </cell>
          <cell r="X67">
            <v>0</v>
          </cell>
          <cell r="Y67">
            <v>0</v>
          </cell>
          <cell r="Z67">
            <v>0</v>
          </cell>
          <cell r="AA67">
            <v>0</v>
          </cell>
          <cell r="AB67">
            <v>0</v>
          </cell>
          <cell r="AC67">
            <v>0</v>
          </cell>
          <cell r="AD67">
            <v>0</v>
          </cell>
          <cell r="AE67">
            <v>0</v>
          </cell>
          <cell r="AF67">
            <v>67550</v>
          </cell>
        </row>
        <row r="68">
          <cell r="A68" t="str">
            <v>AP102323108</v>
          </cell>
          <cell r="B68" t="str">
            <v>Hyundai</v>
          </cell>
          <cell r="C68" t="str">
            <v>Hyundai</v>
          </cell>
          <cell r="D68" t="str">
            <v>Elantra</v>
          </cell>
          <cell r="E68" t="str">
            <v>Unibody</v>
          </cell>
          <cell r="F68" t="str">
            <v>UD</v>
          </cell>
          <cell r="G68" t="str">
            <v>HD</v>
          </cell>
          <cell r="H68" t="str">
            <v>Hyundai Elantra(UD)</v>
          </cell>
          <cell r="I68" t="str">
            <v>Car</v>
          </cell>
          <cell r="J68">
            <v>40483</v>
          </cell>
          <cell r="K68">
            <v>42369</v>
          </cell>
          <cell r="L68" t="str">
            <v>Montgomery</v>
          </cell>
          <cell r="M68" t="str">
            <v>United States</v>
          </cell>
          <cell r="N68">
            <v>8050</v>
          </cell>
          <cell r="O68">
            <v>8050</v>
          </cell>
          <cell r="P68">
            <v>8400</v>
          </cell>
          <cell r="Q68">
            <v>7700</v>
          </cell>
          <cell r="R68">
            <v>8400</v>
          </cell>
          <cell r="S68">
            <v>8050</v>
          </cell>
          <cell r="T68">
            <v>6650</v>
          </cell>
          <cell r="U68">
            <v>8750</v>
          </cell>
          <cell r="V68">
            <v>7350</v>
          </cell>
          <cell r="W68">
            <v>8400</v>
          </cell>
          <cell r="X68">
            <v>7350</v>
          </cell>
          <cell r="Y68">
            <v>5600</v>
          </cell>
          <cell r="Z68">
            <v>107613</v>
          </cell>
          <cell r="AA68">
            <v>92750</v>
          </cell>
          <cell r="AB68">
            <v>104344</v>
          </cell>
          <cell r="AC68">
            <v>149573</v>
          </cell>
          <cell r="AD68">
            <v>146209</v>
          </cell>
          <cell r="AE68">
            <v>0</v>
          </cell>
          <cell r="AF68">
            <v>0</v>
          </cell>
        </row>
        <row r="69">
          <cell r="A69" t="str">
            <v>AP102323126</v>
          </cell>
          <cell r="B69" t="str">
            <v>Hyundai</v>
          </cell>
          <cell r="C69" t="str">
            <v>Hyundai</v>
          </cell>
          <cell r="D69" t="str">
            <v>Elantra</v>
          </cell>
          <cell r="E69" t="str">
            <v>Unibody</v>
          </cell>
          <cell r="F69" t="str">
            <v>UD(2)</v>
          </cell>
          <cell r="G69" t="str">
            <v>HD</v>
          </cell>
          <cell r="H69" t="str">
            <v>Hyundai Elantra(UD(2))</v>
          </cell>
          <cell r="I69" t="str">
            <v>Car</v>
          </cell>
          <cell r="J69">
            <v>42370</v>
          </cell>
          <cell r="K69">
            <v>44196</v>
          </cell>
          <cell r="L69" t="str">
            <v>Montgomery</v>
          </cell>
          <cell r="M69" t="str">
            <v>United States</v>
          </cell>
          <cell r="N69">
            <v>0</v>
          </cell>
          <cell r="O69">
            <v>0</v>
          </cell>
          <cell r="P69">
            <v>0</v>
          </cell>
          <cell r="Q69">
            <v>0</v>
          </cell>
          <cell r="R69">
            <v>0</v>
          </cell>
          <cell r="S69">
            <v>0</v>
          </cell>
          <cell r="T69">
            <v>0</v>
          </cell>
          <cell r="U69">
            <v>0</v>
          </cell>
          <cell r="V69">
            <v>0</v>
          </cell>
          <cell r="W69">
            <v>0</v>
          </cell>
          <cell r="X69">
            <v>0</v>
          </cell>
          <cell r="Y69">
            <v>0</v>
          </cell>
          <cell r="Z69">
            <v>0</v>
          </cell>
          <cell r="AA69">
            <v>0</v>
          </cell>
          <cell r="AB69">
            <v>0</v>
          </cell>
          <cell r="AC69">
            <v>0</v>
          </cell>
          <cell r="AD69">
            <v>0</v>
          </cell>
          <cell r="AE69">
            <v>108382</v>
          </cell>
          <cell r="AF69">
            <v>99874</v>
          </cell>
        </row>
        <row r="70">
          <cell r="A70" t="str">
            <v>AP102323126</v>
          </cell>
          <cell r="B70" t="str">
            <v>Hyundai</v>
          </cell>
          <cell r="C70" t="str">
            <v>Hyundai</v>
          </cell>
          <cell r="D70" t="str">
            <v>Elantra</v>
          </cell>
          <cell r="E70" t="str">
            <v>Unibody</v>
          </cell>
          <cell r="F70" t="str">
            <v>UD(2)</v>
          </cell>
          <cell r="G70" t="str">
            <v>HD</v>
          </cell>
          <cell r="H70" t="str">
            <v>Hyundai Elantra(UD(2))</v>
          </cell>
          <cell r="I70" t="str">
            <v>Car</v>
          </cell>
          <cell r="J70">
            <v>42370</v>
          </cell>
          <cell r="K70">
            <v>44196</v>
          </cell>
          <cell r="L70" t="str">
            <v>Montgomery #2</v>
          </cell>
          <cell r="M70" t="str">
            <v>United States</v>
          </cell>
          <cell r="N70">
            <v>0</v>
          </cell>
          <cell r="O70">
            <v>0</v>
          </cell>
          <cell r="P70">
            <v>0</v>
          </cell>
          <cell r="Q70">
            <v>0</v>
          </cell>
          <cell r="R70">
            <v>0</v>
          </cell>
          <cell r="S70">
            <v>0</v>
          </cell>
          <cell r="T70">
            <v>0</v>
          </cell>
          <cell r="U70">
            <v>0</v>
          </cell>
          <cell r="V70">
            <v>0</v>
          </cell>
          <cell r="W70">
            <v>0</v>
          </cell>
          <cell r="X70">
            <v>0</v>
          </cell>
          <cell r="Y70">
            <v>0</v>
          </cell>
          <cell r="Z70">
            <v>0</v>
          </cell>
          <cell r="AA70">
            <v>0</v>
          </cell>
          <cell r="AB70">
            <v>0</v>
          </cell>
          <cell r="AC70">
            <v>0</v>
          </cell>
          <cell r="AD70">
            <v>0</v>
          </cell>
          <cell r="AE70">
            <v>54380</v>
          </cell>
          <cell r="AF70">
            <v>66584</v>
          </cell>
        </row>
        <row r="71">
          <cell r="A71" t="str">
            <v>AP102345309</v>
          </cell>
          <cell r="B71" t="str">
            <v>Hyundai</v>
          </cell>
          <cell r="C71" t="str">
            <v>Hyundai</v>
          </cell>
          <cell r="D71" t="str">
            <v>Tucson</v>
          </cell>
          <cell r="E71" t="str">
            <v>Unibody</v>
          </cell>
          <cell r="F71" t="str">
            <v>HL</v>
          </cell>
          <cell r="G71" t="str">
            <v>HD</v>
          </cell>
          <cell r="H71" t="str">
            <v>Hyundai Tucson(HL)</v>
          </cell>
          <cell r="I71" t="str">
            <v>Truck</v>
          </cell>
          <cell r="J71">
            <v>42186</v>
          </cell>
          <cell r="K71">
            <v>44012</v>
          </cell>
          <cell r="L71" t="str">
            <v>Montgomery</v>
          </cell>
          <cell r="M71" t="str">
            <v>United States</v>
          </cell>
          <cell r="N71">
            <v>0</v>
          </cell>
          <cell r="O71">
            <v>0</v>
          </cell>
          <cell r="P71">
            <v>0</v>
          </cell>
          <cell r="Q71">
            <v>0</v>
          </cell>
          <cell r="R71">
            <v>0</v>
          </cell>
          <cell r="S71">
            <v>0</v>
          </cell>
          <cell r="T71">
            <v>0</v>
          </cell>
          <cell r="U71">
            <v>0</v>
          </cell>
          <cell r="V71">
            <v>0</v>
          </cell>
          <cell r="W71">
            <v>0</v>
          </cell>
          <cell r="X71">
            <v>0</v>
          </cell>
          <cell r="Y71">
            <v>0</v>
          </cell>
          <cell r="Z71">
            <v>0</v>
          </cell>
          <cell r="AA71">
            <v>0</v>
          </cell>
          <cell r="AB71">
            <v>0</v>
          </cell>
          <cell r="AC71">
            <v>0</v>
          </cell>
          <cell r="AD71">
            <v>28899</v>
          </cell>
          <cell r="AE71">
            <v>64146</v>
          </cell>
          <cell r="AF71">
            <v>65415</v>
          </cell>
        </row>
        <row r="72">
          <cell r="A72" t="str">
            <v>AP102322764</v>
          </cell>
          <cell r="B72" t="str">
            <v>Kia</v>
          </cell>
          <cell r="C72" t="str">
            <v>Kia</v>
          </cell>
          <cell r="D72" t="str">
            <v>Sorento</v>
          </cell>
          <cell r="E72" t="str">
            <v>Unibody</v>
          </cell>
          <cell r="F72" t="str">
            <v>XM</v>
          </cell>
          <cell r="G72" t="str">
            <v>NF/CM</v>
          </cell>
          <cell r="H72" t="str">
            <v>Kia Sorento(XM)</v>
          </cell>
          <cell r="I72" t="str">
            <v>Truck</v>
          </cell>
          <cell r="J72">
            <v>40118</v>
          </cell>
          <cell r="K72">
            <v>42369</v>
          </cell>
          <cell r="L72" t="str">
            <v>West Point</v>
          </cell>
          <cell r="M72" t="str">
            <v>United States</v>
          </cell>
          <cell r="N72">
            <v>9657</v>
          </cell>
          <cell r="O72">
            <v>9657</v>
          </cell>
          <cell r="P72">
            <v>10096</v>
          </cell>
          <cell r="Q72">
            <v>9374</v>
          </cell>
          <cell r="R72">
            <v>9821</v>
          </cell>
          <cell r="S72">
            <v>9821</v>
          </cell>
          <cell r="T72">
            <v>8035</v>
          </cell>
          <cell r="U72">
            <v>10714</v>
          </cell>
          <cell r="V72">
            <v>8928</v>
          </cell>
          <cell r="W72">
            <v>10714</v>
          </cell>
          <cell r="X72">
            <v>9374</v>
          </cell>
          <cell r="Y72">
            <v>7142</v>
          </cell>
          <cell r="Z72">
            <v>120482</v>
          </cell>
          <cell r="AA72">
            <v>113334</v>
          </cell>
          <cell r="AB72">
            <v>111888</v>
          </cell>
          <cell r="AC72">
            <v>107077</v>
          </cell>
          <cell r="AD72">
            <v>111568</v>
          </cell>
          <cell r="AE72">
            <v>0</v>
          </cell>
          <cell r="AF72">
            <v>0</v>
          </cell>
        </row>
        <row r="73">
          <cell r="A73" t="str">
            <v>AP102322772</v>
          </cell>
          <cell r="B73" t="str">
            <v>Kia</v>
          </cell>
          <cell r="C73" t="str">
            <v>Kia</v>
          </cell>
          <cell r="D73" t="str">
            <v>Sorento</v>
          </cell>
          <cell r="E73" t="str">
            <v>Unibody</v>
          </cell>
          <cell r="F73" t="str">
            <v>XM(2)</v>
          </cell>
          <cell r="G73" t="str">
            <v>NF/CM</v>
          </cell>
          <cell r="H73" t="str">
            <v>Kia Sorento(XM(2))</v>
          </cell>
          <cell r="I73" t="str">
            <v>Truck</v>
          </cell>
          <cell r="J73">
            <v>42370</v>
          </cell>
          <cell r="K73">
            <v>44196</v>
          </cell>
          <cell r="L73" t="str">
            <v>West Point</v>
          </cell>
          <cell r="M73" t="str">
            <v>United States</v>
          </cell>
          <cell r="N73">
            <v>0</v>
          </cell>
          <cell r="O73">
            <v>0</v>
          </cell>
          <cell r="P73">
            <v>0</v>
          </cell>
          <cell r="Q73">
            <v>0</v>
          </cell>
          <cell r="R73">
            <v>0</v>
          </cell>
          <cell r="S73">
            <v>0</v>
          </cell>
          <cell r="T73">
            <v>0</v>
          </cell>
          <cell r="U73">
            <v>0</v>
          </cell>
          <cell r="V73">
            <v>0</v>
          </cell>
          <cell r="W73">
            <v>0</v>
          </cell>
          <cell r="X73">
            <v>0</v>
          </cell>
          <cell r="Y73">
            <v>0</v>
          </cell>
          <cell r="Z73">
            <v>0</v>
          </cell>
          <cell r="AA73">
            <v>0</v>
          </cell>
          <cell r="AB73">
            <v>0</v>
          </cell>
          <cell r="AC73">
            <v>0</v>
          </cell>
          <cell r="AD73">
            <v>0</v>
          </cell>
          <cell r="AE73">
            <v>118662</v>
          </cell>
          <cell r="AF73">
            <v>122494</v>
          </cell>
        </row>
        <row r="74">
          <cell r="A74" t="str">
            <v>AP1008396</v>
          </cell>
          <cell r="B74" t="str">
            <v>Kia</v>
          </cell>
          <cell r="C74" t="str">
            <v>Kia</v>
          </cell>
          <cell r="D74" t="str">
            <v>Optima</v>
          </cell>
          <cell r="E74" t="str">
            <v>Unibody</v>
          </cell>
          <cell r="F74" t="str">
            <v>TF</v>
          </cell>
          <cell r="G74" t="str">
            <v>NF/CM</v>
          </cell>
          <cell r="H74" t="str">
            <v>Kia Optima(TF)</v>
          </cell>
          <cell r="I74" t="str">
            <v>Car</v>
          </cell>
          <cell r="J74">
            <v>40787</v>
          </cell>
          <cell r="K74">
            <v>42369</v>
          </cell>
          <cell r="L74" t="str">
            <v>West Point</v>
          </cell>
          <cell r="M74" t="str">
            <v>United States</v>
          </cell>
          <cell r="N74">
            <v>12772</v>
          </cell>
          <cell r="O74">
            <v>10903</v>
          </cell>
          <cell r="P74">
            <v>10747</v>
          </cell>
          <cell r="Q74">
            <v>9979</v>
          </cell>
          <cell r="R74">
            <v>10454</v>
          </cell>
          <cell r="S74">
            <v>10454</v>
          </cell>
          <cell r="T74">
            <v>8554</v>
          </cell>
          <cell r="U74">
            <v>11405</v>
          </cell>
          <cell r="V74">
            <v>9504</v>
          </cell>
          <cell r="W74">
            <v>11405</v>
          </cell>
          <cell r="X74">
            <v>9979</v>
          </cell>
          <cell r="Y74">
            <v>7603</v>
          </cell>
          <cell r="Z74">
            <v>33516</v>
          </cell>
          <cell r="AA74">
            <v>123761</v>
          </cell>
          <cell r="AB74">
            <v>123077</v>
          </cell>
          <cell r="AC74">
            <v>115616</v>
          </cell>
          <cell r="AD74">
            <v>117749</v>
          </cell>
          <cell r="AE74">
            <v>0</v>
          </cell>
          <cell r="AF74">
            <v>0</v>
          </cell>
        </row>
        <row r="75">
          <cell r="A75" t="str">
            <v>AP102333949</v>
          </cell>
          <cell r="B75" t="str">
            <v>Kia</v>
          </cell>
          <cell r="C75" t="str">
            <v>Kia</v>
          </cell>
          <cell r="D75" t="str">
            <v>Optima</v>
          </cell>
          <cell r="E75" t="str">
            <v>Unibody</v>
          </cell>
          <cell r="F75" t="str">
            <v>TF(2)</v>
          </cell>
          <cell r="G75" t="str">
            <v>NF/CM</v>
          </cell>
          <cell r="H75" t="str">
            <v>Kia Optima(TF(2))</v>
          </cell>
          <cell r="I75" t="str">
            <v>Car</v>
          </cell>
          <cell r="J75">
            <v>42370</v>
          </cell>
          <cell r="K75">
            <v>44196</v>
          </cell>
          <cell r="L75" t="str">
            <v>West Point</v>
          </cell>
          <cell r="M75" t="str">
            <v>United States</v>
          </cell>
          <cell r="N75">
            <v>0</v>
          </cell>
          <cell r="O75">
            <v>0</v>
          </cell>
          <cell r="P75">
            <v>0</v>
          </cell>
          <cell r="Q75">
            <v>0</v>
          </cell>
          <cell r="R75">
            <v>0</v>
          </cell>
          <cell r="S75">
            <v>0</v>
          </cell>
          <cell r="T75">
            <v>0</v>
          </cell>
          <cell r="U75">
            <v>0</v>
          </cell>
          <cell r="V75">
            <v>0</v>
          </cell>
          <cell r="W75">
            <v>0</v>
          </cell>
          <cell r="X75">
            <v>0</v>
          </cell>
          <cell r="Y75">
            <v>0</v>
          </cell>
          <cell r="Z75">
            <v>0</v>
          </cell>
          <cell r="AA75">
            <v>0</v>
          </cell>
          <cell r="AB75">
            <v>0</v>
          </cell>
          <cell r="AC75">
            <v>0</v>
          </cell>
          <cell r="AD75">
            <v>0</v>
          </cell>
          <cell r="AE75">
            <v>122049</v>
          </cell>
          <cell r="AF75">
            <v>124323</v>
          </cell>
        </row>
        <row r="76">
          <cell r="A76" t="str">
            <v>AP1002324</v>
          </cell>
          <cell r="B76" t="str">
            <v>Hyundai</v>
          </cell>
          <cell r="C76" t="str">
            <v>Hyundai</v>
          </cell>
          <cell r="D76" t="str">
            <v>Santa Fe</v>
          </cell>
          <cell r="E76" t="str">
            <v>Unibody</v>
          </cell>
          <cell r="F76" t="str">
            <v>CM</v>
          </cell>
          <cell r="G76" t="str">
            <v>NF/CM</v>
          </cell>
          <cell r="H76" t="str">
            <v>Hyundai Santa Fe(CM)</v>
          </cell>
          <cell r="I76" t="str">
            <v>Truck</v>
          </cell>
          <cell r="J76">
            <v>38808</v>
          </cell>
          <cell r="K76">
            <v>40908</v>
          </cell>
          <cell r="L76" t="str">
            <v>Montgomery</v>
          </cell>
          <cell r="M76" t="str">
            <v>United States</v>
          </cell>
          <cell r="N76">
            <v>0</v>
          </cell>
          <cell r="O76">
            <v>0</v>
          </cell>
          <cell r="P76">
            <v>0</v>
          </cell>
          <cell r="Q76">
            <v>0</v>
          </cell>
          <cell r="R76">
            <v>0</v>
          </cell>
          <cell r="S76">
            <v>0</v>
          </cell>
          <cell r="T76">
            <v>0</v>
          </cell>
          <cell r="U76">
            <v>0</v>
          </cell>
          <cell r="V76">
            <v>0</v>
          </cell>
          <cell r="W76">
            <v>0</v>
          </cell>
          <cell r="X76">
            <v>0</v>
          </cell>
          <cell r="Y76">
            <v>0</v>
          </cell>
          <cell r="Z76">
            <v>0</v>
          </cell>
          <cell r="AA76">
            <v>0</v>
          </cell>
          <cell r="AB76">
            <v>0</v>
          </cell>
          <cell r="AC76">
            <v>0</v>
          </cell>
          <cell r="AD76">
            <v>0</v>
          </cell>
          <cell r="AE76">
            <v>0</v>
          </cell>
          <cell r="AF76">
            <v>0</v>
          </cell>
        </row>
        <row r="77">
          <cell r="A77" t="str">
            <v>AP1008278</v>
          </cell>
          <cell r="B77" t="str">
            <v>Hyundai</v>
          </cell>
          <cell r="C77" t="str">
            <v>Hyundai</v>
          </cell>
          <cell r="D77" t="str">
            <v>Sonata</v>
          </cell>
          <cell r="E77" t="str">
            <v>Unibody</v>
          </cell>
          <cell r="F77" t="str">
            <v>YF</v>
          </cell>
          <cell r="G77" t="str">
            <v>NF/CM</v>
          </cell>
          <cell r="H77" t="str">
            <v>Hyundai Sonata(YF)</v>
          </cell>
          <cell r="I77" t="str">
            <v>Car</v>
          </cell>
          <cell r="J77">
            <v>40148</v>
          </cell>
          <cell r="K77">
            <v>42004</v>
          </cell>
          <cell r="L77" t="str">
            <v>Montgomery</v>
          </cell>
          <cell r="M77" t="str">
            <v>United States</v>
          </cell>
          <cell r="N77">
            <v>20700</v>
          </cell>
          <cell r="O77">
            <v>20700</v>
          </cell>
          <cell r="P77">
            <v>21600</v>
          </cell>
          <cell r="Q77">
            <v>19800</v>
          </cell>
          <cell r="R77">
            <v>21600</v>
          </cell>
          <cell r="S77">
            <v>20700</v>
          </cell>
          <cell r="T77">
            <v>17100</v>
          </cell>
          <cell r="U77">
            <v>22500</v>
          </cell>
          <cell r="V77">
            <v>18900</v>
          </cell>
          <cell r="W77">
            <v>21600</v>
          </cell>
          <cell r="X77">
            <v>18900</v>
          </cell>
          <cell r="Y77">
            <v>14400</v>
          </cell>
          <cell r="Z77">
            <v>227387</v>
          </cell>
          <cell r="AA77">
            <v>238500</v>
          </cell>
          <cell r="AB77">
            <v>226906</v>
          </cell>
          <cell r="AC77">
            <v>169393</v>
          </cell>
          <cell r="AD77">
            <v>0</v>
          </cell>
          <cell r="AE77">
            <v>0</v>
          </cell>
          <cell r="AF77">
            <v>0</v>
          </cell>
        </row>
        <row r="78">
          <cell r="A78" t="str">
            <v>AP102269175</v>
          </cell>
          <cell r="B78" t="str">
            <v>Hyundai</v>
          </cell>
          <cell r="C78" t="str">
            <v>Hyundai</v>
          </cell>
          <cell r="D78" t="str">
            <v>Sonata</v>
          </cell>
          <cell r="E78" t="str">
            <v>Unibody</v>
          </cell>
          <cell r="F78" t="str">
            <v>LF</v>
          </cell>
          <cell r="G78" t="str">
            <v>NF/CM</v>
          </cell>
          <cell r="H78" t="str">
            <v>Hyundai Sonata(LF)</v>
          </cell>
          <cell r="I78" t="str">
            <v>Car</v>
          </cell>
          <cell r="J78">
            <v>42005</v>
          </cell>
          <cell r="K78">
            <v>43830</v>
          </cell>
          <cell r="L78" t="str">
            <v>Montgomery</v>
          </cell>
          <cell r="M78" t="str">
            <v>United States</v>
          </cell>
          <cell r="N78">
            <v>0</v>
          </cell>
          <cell r="O78">
            <v>0</v>
          </cell>
          <cell r="P78">
            <v>0</v>
          </cell>
          <cell r="Q78">
            <v>0</v>
          </cell>
          <cell r="R78">
            <v>0</v>
          </cell>
          <cell r="S78">
            <v>0</v>
          </cell>
          <cell r="T78">
            <v>0</v>
          </cell>
          <cell r="U78">
            <v>0</v>
          </cell>
          <cell r="V78">
            <v>0</v>
          </cell>
          <cell r="W78">
            <v>0</v>
          </cell>
          <cell r="X78">
            <v>0</v>
          </cell>
          <cell r="Y78">
            <v>0</v>
          </cell>
          <cell r="Z78">
            <v>0</v>
          </cell>
          <cell r="AA78">
            <v>0</v>
          </cell>
          <cell r="AB78">
            <v>0</v>
          </cell>
          <cell r="AC78">
            <v>0</v>
          </cell>
          <cell r="AD78">
            <v>143936</v>
          </cell>
          <cell r="AE78">
            <v>146350</v>
          </cell>
          <cell r="AF78">
            <v>147193</v>
          </cell>
        </row>
        <row r="79">
          <cell r="A79" t="str">
            <v>AP1008278</v>
          </cell>
          <cell r="B79" t="str">
            <v>Hyundai</v>
          </cell>
          <cell r="C79" t="str">
            <v>Hyundai</v>
          </cell>
          <cell r="D79" t="str">
            <v>Sonata</v>
          </cell>
          <cell r="E79" t="str">
            <v>Unibody</v>
          </cell>
          <cell r="F79" t="str">
            <v>YF</v>
          </cell>
          <cell r="G79" t="str">
            <v>NF/CM</v>
          </cell>
          <cell r="H79" t="str">
            <v>Hyundai Sonata(YF)</v>
          </cell>
          <cell r="I79" t="str">
            <v>Car</v>
          </cell>
          <cell r="J79">
            <v>40148</v>
          </cell>
          <cell r="K79">
            <v>42004</v>
          </cell>
          <cell r="L79" t="str">
            <v>Montgomery #2</v>
          </cell>
          <cell r="M79" t="str">
            <v>United States</v>
          </cell>
          <cell r="N79">
            <v>0</v>
          </cell>
          <cell r="O79">
            <v>0</v>
          </cell>
          <cell r="P79">
            <v>0</v>
          </cell>
          <cell r="Q79">
            <v>0</v>
          </cell>
          <cell r="R79">
            <v>0</v>
          </cell>
          <cell r="S79">
            <v>0</v>
          </cell>
          <cell r="T79">
            <v>0</v>
          </cell>
          <cell r="U79">
            <v>0</v>
          </cell>
          <cell r="V79">
            <v>0</v>
          </cell>
          <cell r="W79">
            <v>0</v>
          </cell>
          <cell r="X79">
            <v>0</v>
          </cell>
          <cell r="Y79">
            <v>0</v>
          </cell>
          <cell r="Z79">
            <v>0</v>
          </cell>
          <cell r="AA79">
            <v>0</v>
          </cell>
          <cell r="AB79">
            <v>0</v>
          </cell>
          <cell r="AC79">
            <v>92906</v>
          </cell>
          <cell r="AD79">
            <v>0</v>
          </cell>
          <cell r="AE79">
            <v>0</v>
          </cell>
          <cell r="AF79">
            <v>0</v>
          </cell>
        </row>
        <row r="80">
          <cell r="A80" t="str">
            <v>AP102269175</v>
          </cell>
          <cell r="B80" t="str">
            <v>Hyundai</v>
          </cell>
          <cell r="C80" t="str">
            <v>Hyundai</v>
          </cell>
          <cell r="D80" t="str">
            <v>Sonata</v>
          </cell>
          <cell r="E80" t="str">
            <v>Unibody</v>
          </cell>
          <cell r="F80" t="str">
            <v>LF</v>
          </cell>
          <cell r="G80" t="str">
            <v>NF/CM</v>
          </cell>
          <cell r="H80" t="str">
            <v>Hyundai Sonata(LF)</v>
          </cell>
          <cell r="I80" t="str">
            <v>Car</v>
          </cell>
          <cell r="J80">
            <v>42005</v>
          </cell>
          <cell r="K80">
            <v>43830</v>
          </cell>
          <cell r="L80" t="str">
            <v>Montgomery #2</v>
          </cell>
          <cell r="M80" t="str">
            <v>United States</v>
          </cell>
          <cell r="N80">
            <v>0</v>
          </cell>
          <cell r="O80">
            <v>0</v>
          </cell>
          <cell r="P80">
            <v>0</v>
          </cell>
          <cell r="Q80">
            <v>0</v>
          </cell>
          <cell r="R80">
            <v>0</v>
          </cell>
          <cell r="S80">
            <v>0</v>
          </cell>
          <cell r="T80">
            <v>0</v>
          </cell>
          <cell r="U80">
            <v>0</v>
          </cell>
          <cell r="V80">
            <v>0</v>
          </cell>
          <cell r="W80">
            <v>0</v>
          </cell>
          <cell r="X80">
            <v>0</v>
          </cell>
          <cell r="Y80">
            <v>0</v>
          </cell>
          <cell r="Z80">
            <v>0</v>
          </cell>
          <cell r="AA80">
            <v>0</v>
          </cell>
          <cell r="AB80">
            <v>0</v>
          </cell>
          <cell r="AC80">
            <v>0</v>
          </cell>
          <cell r="AD80">
            <v>118039</v>
          </cell>
          <cell r="AE80">
            <v>135093</v>
          </cell>
          <cell r="AF80">
            <v>135870</v>
          </cell>
        </row>
        <row r="81">
          <cell r="A81" t="str">
            <v>AP1002324</v>
          </cell>
          <cell r="B81" t="str">
            <v>Kia</v>
          </cell>
          <cell r="C81" t="str">
            <v>Hyundai</v>
          </cell>
          <cell r="D81" t="str">
            <v>Santa Fe</v>
          </cell>
          <cell r="E81" t="str">
            <v>Unibody</v>
          </cell>
          <cell r="F81" t="str">
            <v>CM</v>
          </cell>
          <cell r="G81" t="str">
            <v>NF/CM</v>
          </cell>
          <cell r="H81" t="str">
            <v>Hyundai Santa Fe(CM)</v>
          </cell>
          <cell r="I81" t="str">
            <v>Truck</v>
          </cell>
          <cell r="J81">
            <v>38808</v>
          </cell>
          <cell r="K81">
            <v>40908</v>
          </cell>
          <cell r="L81" t="str">
            <v>West Point</v>
          </cell>
          <cell r="M81" t="str">
            <v>United States</v>
          </cell>
          <cell r="N81">
            <v>0</v>
          </cell>
          <cell r="O81">
            <v>0</v>
          </cell>
          <cell r="P81">
            <v>0</v>
          </cell>
          <cell r="Q81">
            <v>0</v>
          </cell>
          <cell r="R81">
            <v>0</v>
          </cell>
          <cell r="S81">
            <v>0</v>
          </cell>
          <cell r="T81">
            <v>0</v>
          </cell>
          <cell r="U81">
            <v>0</v>
          </cell>
          <cell r="V81">
            <v>0</v>
          </cell>
          <cell r="W81">
            <v>0</v>
          </cell>
          <cell r="X81">
            <v>0</v>
          </cell>
          <cell r="Y81">
            <v>0</v>
          </cell>
          <cell r="Z81">
            <v>100201</v>
          </cell>
          <cell r="AA81">
            <v>0</v>
          </cell>
          <cell r="AB81">
            <v>0</v>
          </cell>
          <cell r="AC81">
            <v>0</v>
          </cell>
          <cell r="AD81">
            <v>0</v>
          </cell>
          <cell r="AE81">
            <v>0</v>
          </cell>
          <cell r="AF81">
            <v>0</v>
          </cell>
        </row>
        <row r="82">
          <cell r="A82" t="str">
            <v>AP102331222</v>
          </cell>
          <cell r="B82" t="str">
            <v>Kia</v>
          </cell>
          <cell r="C82" t="str">
            <v>Hyundai</v>
          </cell>
          <cell r="D82" t="str">
            <v>Santa Fe</v>
          </cell>
          <cell r="E82" t="str">
            <v>Unibody</v>
          </cell>
          <cell r="F82" t="str">
            <v>AN</v>
          </cell>
          <cell r="G82" t="str">
            <v>NF/CM</v>
          </cell>
          <cell r="H82" t="str">
            <v>Hyundai Santa Fe(AN)</v>
          </cell>
          <cell r="I82" t="str">
            <v>Truck</v>
          </cell>
          <cell r="J82">
            <v>40909</v>
          </cell>
          <cell r="K82">
            <v>43100</v>
          </cell>
          <cell r="L82" t="str">
            <v>West Point</v>
          </cell>
          <cell r="M82" t="str">
            <v>United States</v>
          </cell>
          <cell r="N82">
            <v>8723</v>
          </cell>
          <cell r="O82">
            <v>10592</v>
          </cell>
          <cell r="P82">
            <v>11724</v>
          </cell>
          <cell r="Q82">
            <v>10886</v>
          </cell>
          <cell r="R82">
            <v>11405</v>
          </cell>
          <cell r="S82">
            <v>11405</v>
          </cell>
          <cell r="T82">
            <v>9331</v>
          </cell>
          <cell r="U82">
            <v>12442</v>
          </cell>
          <cell r="V82">
            <v>10368</v>
          </cell>
          <cell r="W82">
            <v>12442</v>
          </cell>
          <cell r="X82">
            <v>10886</v>
          </cell>
          <cell r="Y82">
            <v>8294</v>
          </cell>
          <cell r="Z82">
            <v>0</v>
          </cell>
          <cell r="AA82">
            <v>128498</v>
          </cell>
          <cell r="AB82">
            <v>137995</v>
          </cell>
          <cell r="AC82">
            <v>136834</v>
          </cell>
          <cell r="AD82">
            <v>139533</v>
          </cell>
          <cell r="AE82">
            <v>138159</v>
          </cell>
          <cell r="AF82">
            <v>136934</v>
          </cell>
        </row>
      </sheetData>
    </sheetDataSet>
  </externalBook>
</externalLink>
</file>

<file path=xl/externalLinks/externalLink26.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full (2)"/>
      <sheetName val="Sheet1"/>
      <sheetName val="GL비교"/>
      <sheetName val="GLS비교"/>
      <sheetName val="업체재료비"/>
      <sheetName val="full_2_"/>
      <sheetName val="full _2_"/>
      <sheetName val="3"/>
      <sheetName val="C)_x0000_없음(&amp;O)_x0000_키(&amp;K): Ctrl+Shift+_x0000_범주"/>
      <sheetName val="626TD(COLOR)"/>
      <sheetName val="소유주(원)"/>
      <sheetName val="1.변경범위"/>
      <sheetName val="BUS제원1"/>
      <sheetName val="2.대외공문"/>
      <sheetName val="Input Sheet"/>
      <sheetName val="기초자료"/>
      <sheetName val="GK차체EO-CUT전"/>
      <sheetName val="1_변경범위"/>
      <sheetName val="TCA"/>
      <sheetName val="CVT산정"/>
      <sheetName val="C)"/>
      <sheetName val="SEMI"/>
      <sheetName val="간이연락"/>
      <sheetName val="주행"/>
      <sheetName val="Macro1"/>
      <sheetName val="2075-Q011"/>
      <sheetName val="신규DEP"/>
      <sheetName val="재료비"/>
      <sheetName val="원단위"/>
      <sheetName val="626TD"/>
      <sheetName val="Sheet14"/>
      <sheetName val="Sheet15"/>
      <sheetName val="Sheet18"/>
      <sheetName val="2109-1091"/>
      <sheetName val="RD제품개발투자비(매가)"/>
      <sheetName val="대외공문"/>
      <sheetName val=""/>
      <sheetName val="LDC"/>
      <sheetName val="관람석제출"/>
      <sheetName val="11"/>
      <sheetName val="Code"/>
      <sheetName val="매출DATA"/>
      <sheetName val="채권(하반기)"/>
      <sheetName val="7"/>
      <sheetName val="C)?없음(&amp;O)?키(&amp;K): Ctrl+Shift+?범주"/>
      <sheetName val="재료비합계"/>
      <sheetName val="&amp;B)_x0000__x0000__x0016__x0004_Ā_x0008_াd_x0002__x0000_뫀ﻘ覰ﶠ믯_x0000__x0000_̀耀ࠀ_x0000__x0000_嘁_x0000_絚_x0000__x0000_"/>
      <sheetName val="협조전"/>
      <sheetName val="C)_없음(&amp;O)_키(&amp;K)_ Ctrl+Shift+_범주"/>
      <sheetName val="&amp;B)"/>
      <sheetName val="현금경비중역"/>
      <sheetName val="1.개발개요"/>
      <sheetName val="full_(2)"/>
      <sheetName val="full__2_"/>
      <sheetName val="1_변경범위1"/>
      <sheetName val="Input_Sheet"/>
      <sheetName val="2_대외공문"/>
      <sheetName val="C)없음(&amp;O)키(&amp;K):_Ctrl+Shift+범주"/>
      <sheetName val="626TD_COLOR_"/>
      <sheetName val="1-KUNDE.XLS"/>
      <sheetName val="IO_CostCenters"/>
      <sheetName val="C)없음(&amp;O)키(&amp;K)__Ctrl+Shift+범주"/>
      <sheetName val="&amp;B)??_x0016__x0004_Ā_x0008_াd_x0002_?뫀ﻘ覰ﶠ믯??̀耀ࠀ??嘁?絚??"/>
      <sheetName val="W6"/>
      <sheetName val="_x0000__x0000_cro1"/>
      <sheetName val="&amp;B)___x0016__x0004_Ā_x0008_াd_x0002__뫀ﻘ覰ﶠ믯__̀耀ࠀ__嘁_絚__"/>
      <sheetName val="파일테이블"/>
      <sheetName val="full_(2)1"/>
      <sheetName val="full__2_1"/>
      <sheetName val="Input_Sheet1"/>
      <sheetName val="1_변경범위2"/>
      <sheetName val="2_대외공문1"/>
      <sheetName val="C)?없음(&amp;O)?키(&amp;K):_Ctrl+Shift+?범주"/>
      <sheetName val="&amp;B)Āাd뫀ﻘ覰ﶠ믯̀耀ࠀ嘁絚駠믺䫀믳믯"/>
      <sheetName val="엔설"/>
      <sheetName val="MF170"/>
      <sheetName val="Value Analysis - Sheet 1"/>
      <sheetName val="p2-1"/>
      <sheetName val="C)_없음(&amp;O)_키(&amp;K)__Ctrl+Shift+_범주"/>
      <sheetName val="1_개발개요"/>
      <sheetName val="&amp;B)Āাd뫀ﻘ覰ﶠ믯̀耀ࠀ嘁絚"/>
      <sheetName val="1-KUNDE_XLS"/>
      <sheetName val="내역서(총)"/>
      <sheetName val="공사비집계"/>
      <sheetName val="수량산출"/>
      <sheetName val="유치원내역"/>
      <sheetName val="&amp;B)_x0000__x0016__x0004_Ā_x0008_াd_x0002__x0000_뫀ﻘ覰ﶠ믯_x0000_̀耀ࠀ_x0000_嘁_x0000_絚_x0000_駠믺䫀믳"/>
      <sheetName val="??cro1"/>
      <sheetName val="상용"/>
      <sheetName val="so-021"/>
      <sheetName val="C)_x005f_x0000_없음(&amp;O)_x005f_x0000_키(&amp;K)_ Ct"/>
      <sheetName val="비교원RD-S"/>
      <sheetName val="&amp;B)__Āাd_뫀ﻘ覰ﶠ믯__̀耀ࠀ__嘁_絚__"/>
      <sheetName val="Value_Analysis_-_Sheet_1"/>
      <sheetName val="&amp;B)??Āাd?뫀ﻘ覰ﶠ믯??̀耀ࠀ??嘁?絚??"/>
      <sheetName val="full_(2)2"/>
      <sheetName val="full__2_2"/>
      <sheetName val="1_변경범위3"/>
      <sheetName val="2_대외공문2"/>
      <sheetName val="Input_Sheet2"/>
      <sheetName val="C)?없음(&amp;O)?키(&amp;K):_Ctrl+Shift+?범1"/>
      <sheetName val="C)_없음(&amp;O)_키(&amp;K)__Ctrl+Shift+_범1"/>
      <sheetName val="1_개발개요1"/>
      <sheetName val="1-KUNDE_XLS1"/>
      <sheetName val="Value_Analysis_-_Sheet_11"/>
      <sheetName val="전체현황"/>
      <sheetName val="__cro1"/>
      <sheetName val="주소(한문)"/>
      <sheetName val="&amp;B)?_x0016__x0004_Ā_x0008_াd_x0002_?뫀ﻘ覰ﶠ믯?̀耀ࠀ?嘁?絚?駠믺䫀믳"/>
      <sheetName val="작성양식"/>
      <sheetName val="외주현황.wq1"/>
      <sheetName val="소유주_원_"/>
      <sheetName val="full_(2)3"/>
      <sheetName val="full__2_3"/>
      <sheetName val="1_변경범위4"/>
      <sheetName val="2_대외공문3"/>
      <sheetName val="Input_Sheet3"/>
      <sheetName val="C)?없음(&amp;O)?키(&amp;K):_Ctrl+Shift+?범2"/>
      <sheetName val="C)_없음(&amp;O)_키(&amp;K)__Ctrl+Shift+_범2"/>
      <sheetName val="1_개발개요2"/>
      <sheetName val="1-KUNDE_XLS2"/>
      <sheetName val="Value_Analysis_-_Sheet_12"/>
      <sheetName val="&amp;B)Āাd뫀ﻘ覰ﶠ믯̀耀ࠀ嘁絚駠믺䫀믳"/>
      <sheetName val="C)_x005f_x0000_없음(&amp;O)_x005f_x0000_키(&amp;K)__Ct"/>
      <sheetName val="C)_x005f_x0000_없음(&amp;O)_x005f_x0000_키(&amp;K): Ct"/>
      <sheetName val="&amp;B)_x005f_x0000__x005f_x0000__x005f_x0016__x005f_x0004_"/>
      <sheetName val="&amp;B)??_x005f_x0016__x005f_x0004_Ā_x005f_x0008_াd_x"/>
      <sheetName val="_x005f_x0000__x005f_x0000_cro1"/>
      <sheetName val="&amp;B)___x005f_x0016__x005f_x0004_Ā_x005f_x0008_াd_x"/>
      <sheetName val="기안"/>
      <sheetName val="상용_mp"/>
      <sheetName val="분석mast"/>
      <sheetName val="ȀࠀȀĀऀሀကऀ쉳┃&amp;'_x0014__x0018__x0000__x0000_㸀ሂ됀_x0000__x0000_䀀_x0000__x0000__x0000__x0000__x0000_"/>
      <sheetName val="12"/>
      <sheetName val="10"/>
      <sheetName val="9"/>
      <sheetName val="8"/>
      <sheetName val="6"/>
      <sheetName val="1"/>
      <sheetName val="2"/>
      <sheetName val="4"/>
      <sheetName val="5"/>
      <sheetName val="DATA"/>
      <sheetName val="CFLOW"/>
      <sheetName val="#REF!"/>
      <sheetName val="X_3 ENG"/>
      <sheetName val=":"/>
      <sheetName val="장적산출"/>
      <sheetName val="&amp;B)__x0016__x0004_Ā_x0008_াd_x0002__뫀ﻘ覰ﶠ믯_̀耀ࠀ_嘁_絚_駠믺䫀믳"/>
      <sheetName val="CAUDIT"/>
      <sheetName val="FUEL FILLER"/>
      <sheetName val="ȀࠀȀĀऀሀကऀ쉳┃&amp;'_x0014__x0018_"/>
      <sheetName val="_"/>
      <sheetName val="&amp;B)_x005f_x0000__x005f_x0016__x005f_x0004_Ā_x0008"/>
      <sheetName val="C)_x005f_x005f_x005f_x0000_없음(&amp;O)_x005f_x005f_x00"/>
      <sheetName val="&amp;B)_x0000__x0016__x0004_Ā_x0008_াd_x0002__x0000_뫀ﻘ覰ﶠ믯_x0000_̀耀ࠀ嘁絚駠믺䫀믳_xdf28_믯_x0000_"/>
      <sheetName val="full_(2)4"/>
      <sheetName val="full__2_4"/>
      <sheetName val="1_변경범위5"/>
      <sheetName val="2_대외공문4"/>
      <sheetName val="Input_Sheet4"/>
      <sheetName val="C)?없음(&amp;O)?키(&amp;K):_Ctrl+Shift+?범3"/>
      <sheetName val="C)_없음(&amp;O)_키(&amp;K)__Ctrl+Shift+_범3"/>
      <sheetName val="1_개발개요3"/>
      <sheetName val="1-KUNDE_XLS3"/>
      <sheetName val="Value_Analysis_-_Sheet_13"/>
      <sheetName val="C)_x005f_x0000_없음(&amp;O)_x005f_x0000_키(&amp;K)__C1"/>
      <sheetName val="&amp;B)___x0016__x0004_Ā_x0008_াd_x"/>
      <sheetName val="C)_x0000_없음(&amp;O)_x0000_키(&amp;K)_ Ct"/>
      <sheetName val="C)_x0000_없음(&amp;O)_x0000_키(&amp;K)__Ct"/>
      <sheetName val="&amp;B)_x0000__x0000__x0016__x0004_"/>
      <sheetName val="대표경력"/>
      <sheetName val="&amp;B)?Āাd?뫀ﻘ覰ﶠ믯?̀耀ࠀ?嘁?絚?駠믺䫀믳"/>
      <sheetName val="외주현황_wq1"/>
      <sheetName val="C)_x005f_x0000_없음(&amp;O)_x005f_x0000_키(&amp;K):_Ct"/>
      <sheetName val="&amp;B)_Āাd_뫀ﻘ覰ﶠ믯_̀耀ࠀ_嘁_絚_駠믺䫀믳"/>
      <sheetName val="ȀࠀȀĀऀሀကऀ쉳┃&amp;'㸀ሂ됀䀀"/>
      <sheetName val="X_3_ENG"/>
      <sheetName val="FUEL_FILLER"/>
      <sheetName val="ȀࠀȀĀऀሀကऀ쉳┃&amp;'"/>
      <sheetName val="평가자13"/>
      <sheetName val="&amp;B)_x0000__x0016__x0004_Ā_x0008"/>
      <sheetName val="C)_x005f_x0000_없음(&amp;O)_x00"/>
      <sheetName val="[재료비.XLS]C)_x0000_없음(&amp;O)_x0000_키(&amp;K): Ctrl+"/>
      <sheetName val="[재료비.XLS]C)?없음(&amp;O)?키(&amp;K): Ctrl+"/>
      <sheetName val="[재료비.XLS]C)없음(&amp;O)키(&amp;K):_Ctrl+Sh"/>
      <sheetName val="[재료비.XLS]C)?없음(&amp;O)?키(&amp;K):_Ctrl+"/>
      <sheetName val="[재료비.XLS][재료비.XLS]C)_x0000_없음(&amp;O)_x0000_키(&amp;"/>
      <sheetName val="[재료비.XLS][재료비.XLS]C)?없음(&amp;O)?키(&amp;"/>
      <sheetName val="[재료비.XLS][재료비.XLS]C)없음(&amp;O)키(&amp;K)"/>
      <sheetName val="[재료비.XLS]C)_x005f_x0000_없음(&amp;O)_x005f_x0000_"/>
      <sheetName val="[재료비.XLS][재료비.XLS][재료비.XLS][재료비"/>
      <sheetName val="ȀࠀȀĀऀሀကऀ쉳┃&amp;_"/>
      <sheetName val="[재료비.XLS]:"/>
      <sheetName val="[재료비.XLS][재료비.XLS]:"/>
      <sheetName val="[재료비.XLS][재료비.XLS][재료비.XLS]:"/>
      <sheetName val="COVER"/>
      <sheetName val="OPT손익 내수"/>
      <sheetName val="OPT손익 수출"/>
      <sheetName val="&amp;B)___x005f_x005f_x005f_x0016__x005f_x005f_x005f_x0004_"/>
      <sheetName val="&amp;B)_x005f_x005f_x005f_x0000__x005f_x005f_x005f_x0000__x"/>
      <sheetName val="_x005f_x005f_x005f_x0000__x005f_x005f_x005f_x0000_cro1"/>
      <sheetName val="&amp;B)__x005f_x0016__x005f_x0004_Ā_x005f_x0008_াd_x0"/>
      <sheetName val="&amp;B)_x005f_x005f_x005f_x0000__x005f_x005f_x005f_x0016__x"/>
      <sheetName val="ȀࠀȀĀऀሀကऀ쉳┃&amp;'_x005f_x0014__x005f_x0018__x00"/>
      <sheetName val="ȀࠀȀĀऀሀကऀ쉳┃&amp;'_x005f_x0014__x005f_x0018_"/>
      <sheetName val="C)_x005f_x005f_x005f_x005f_x005f_x005f_x005f_x0000_없음(&amp;"/>
      <sheetName val="차종별장판"/>
      <sheetName val="CAPA"/>
      <sheetName val="full_(2)5"/>
      <sheetName val="full__2_5"/>
      <sheetName val="1_변경범위6"/>
      <sheetName val="Input_Sheet5"/>
      <sheetName val="2_대외공문5"/>
      <sheetName val="C)?없음(&amp;O)?키(&amp;K):_Ctrl+Shift+?범4"/>
      <sheetName val="C)_없음(&amp;O)_키(&amp;K)__Ctrl+Shift+_범4"/>
      <sheetName val="1_개발개요4"/>
      <sheetName val="1-KUNDE_XLS4"/>
      <sheetName val="Value_Analysis_-_Sheet_14"/>
      <sheetName val="C)_x005f_x0000_없음(&amp;O)_x005f_x0000_키(&amp;K)__C2"/>
      <sheetName val="외주현황_wq11"/>
      <sheetName val="C)_x005f_x0000_없음(&amp;O)_x005f_x0000_키(&amp;K):_C1"/>
      <sheetName val="X_3_ENG1"/>
      <sheetName val="FUEL_FILLER1"/>
      <sheetName val="INPUT"/>
      <sheetName val="DBL LPG시험"/>
      <sheetName val="#REF"/>
      <sheetName val="ȀࠀȀĀऀሀကऀ쉳┃&amp;'_x0014__x0018_??㸀ሂ됀??䀀?????"/>
      <sheetName val="CALENDAR"/>
      <sheetName val="&amp;B)Āাd뫀ﻘ覰ﶠ믯̀耀ࠀ嘁絚駠믺䀀믳믯"/>
      <sheetName val="LXLIST1"/>
      <sheetName val="BND"/>
      <sheetName val="상세 견적서 (HMC)"/>
      <sheetName val="차체"/>
      <sheetName val="C______O_____K___Ctrl_Shift___2"/>
      <sheetName val="C______O_____K___Ctrl_Shift___3"/>
      <sheetName val="_B________d___________________2"/>
      <sheetName val="_B________d___________________3"/>
      <sheetName val="_B________d___________________4"/>
      <sheetName val="_B________d___________________5"/>
      <sheetName val="&amp;B)___x0016__x0004_Ā_x0008_াd_x0002__뫀㶿∀猀琀爀椀渀最∀㸀椀爀挀氀愀猀猀"/>
      <sheetName val="[재료비.XLS]C)"/>
      <sheetName val="[재료비.XLS][재료비.XLS]C)"/>
      <sheetName val="Cost Structures"/>
      <sheetName val="Pricing"/>
      <sheetName val="_재료비.XLS__재료비.XLS_C)"/>
      <sheetName val="_재료비.XLS__재료비.XLS_C)_없음(&amp;O)_키(&amp;"/>
      <sheetName val="_재료비.XLS__재료비.XLS_C)없음(&amp;O)키(&amp;K)"/>
      <sheetName val="_재료비.XLS_C)"/>
      <sheetName val="_재료비.XLS_C)_없음(&amp;O)_키(&amp;K)_ Ctrl+"/>
      <sheetName val="_재료비.XLS_C)없음(&amp;O)키(&amp;K)__Ctrl+Sh"/>
      <sheetName val="_재료비.XLS_C)_없음(&amp;O)_키(&amp;K)__Ctrl+"/>
      <sheetName val="_재료비.XLS__재료비.XLS__재료비.XLS__재료비"/>
      <sheetName val="_재료비.XLS_C)_x005f_x0000_없음(&amp;O)_x005f_x0000_"/>
      <sheetName val="_재료비.XLS__"/>
      <sheetName val="_재료비.XLS__재료비.XLS__"/>
      <sheetName val="_재료비.XLS__재료비.XLS__재료비.XLS__"/>
      <sheetName val="유지류添1"/>
      <sheetName val="경비공통"/>
      <sheetName val="95하U$가격"/>
      <sheetName val="내수1.8GL"/>
      <sheetName val="Sheet28"/>
      <sheetName val="Sheet29"/>
      <sheetName val="DOOR"/>
      <sheetName val="_B________d___________________6"/>
      <sheetName val="C______O_____K___Ctrl_Shift___4"/>
      <sheetName val="_B________d___________________7"/>
      <sheetName val="C______O_____K___Ctrl_Shift___5"/>
      <sheetName val="_B________d___________________8"/>
      <sheetName val="_B________d___________________9"/>
      <sheetName val="_B________d__________________10"/>
      <sheetName val="_B________d__________________11"/>
      <sheetName val="Takt"/>
      <sheetName val="2.____"/>
      <sheetName val="ȀࠀȀĀऀሀကऀ쉳┃&amp;'_x0014__x0018___㸀ሂ됀__䀀_____"/>
      <sheetName val="계산정보"/>
      <sheetName val="&amp;B)__x0016__x0004_Ā_x0008_াd_x0"/>
      <sheetName val="_재료비.XLS_C)_x0000_없음(&amp;O)_x0000_"/>
      <sheetName val="C)_x0000_없음(&amp;O)_x0000_키(&amp;K)__C1"/>
      <sheetName val="C)_x0000_없음(&amp;O)_x00"/>
      <sheetName val="&amp;B)___x005f_x005f_x005f_x005f_x005f_x005f_x005f_x0016__"/>
      <sheetName val="&amp;B)_x005f_x005f_x005f_x005f_x005f_x005f_x005f_x0000__x0"/>
      <sheetName val="_x005f_x005f_x005f_x005f_x005f_x005f_x005f_x0000__x005f"/>
      <sheetName val="&amp;B)__x005f_x005f_x005f_x0016__x005f_x005f_x005f_x0004_Ā"/>
      <sheetName val="ȀࠀȀĀऀሀကऀ쉳┃&amp;'_x005f_x005f_x005f_x0014__x005"/>
      <sheetName val="C)_x005f_x005f_x005f_x005f_x005f_x005f_x005f_x005f_x005"/>
      <sheetName val="_재료비.XLS__재료비.XLS_C)_x005f_x0000_없음(&amp;"/>
      <sheetName val="GRACE"/>
      <sheetName val="PROTO"/>
      <sheetName val="&amp;B)?_x005f_x0016__x005f_x0004_Ā_x005f_x0008_াd_x0"/>
      <sheetName val="차체부품 INS REPORT(갑)"/>
      <sheetName val="C__x005f_x0000_____O__x005f_x0000____K____2"/>
      <sheetName val="_B__x005f_x0000__x005f_x0000__x005f_x0016__x000_2"/>
      <sheetName val="_B____x005f_x0016__x005f_x0004___x005f_x0008__d_2"/>
      <sheetName val="_B____x005f_x0016__x005f_x0004___x005f_x0008__d_3"/>
      <sheetName val="_B__x005f_x0000__x005f_x0016__x005f_x0004___x00_2"/>
      <sheetName val="C__x005f_x005f_x005f_x0000_____O__x005f_x005f_x_2"/>
      <sheetName val="신고서.전"/>
      <sheetName val="major"/>
      <sheetName val="투자-국내2"/>
      <sheetName val="Lookup Lists"/>
      <sheetName val="[재료비.XLS][재료비.XLS]C______O____2"/>
      <sheetName val="[재료비.XLS][재료비.XLS]C______O____3"/>
      <sheetName val="[재료비.XLS][재료비.XLS]C_____O_____2"/>
      <sheetName val="[재료비.XLS][재료비.XLS]C______O____4"/>
      <sheetName val="[재료비.XLS][재료비.XLS][재료비.XLS]___2"/>
      <sheetName val="[재료비.XLS]C______O_____K___Ctr_2"/>
    </sheetNames>
    <sheetDataSet>
      <sheetData sheetId="0" refreshError="1">
        <row r="6">
          <cell r="C6" t="str">
            <v>2.0 β</v>
          </cell>
        </row>
        <row r="7">
          <cell r="C7" t="str">
            <v>5 M/T</v>
          </cell>
        </row>
        <row r="8">
          <cell r="C8" t="str">
            <v>O</v>
          </cell>
        </row>
        <row r="9">
          <cell r="C9" t="str">
            <v>O</v>
          </cell>
        </row>
        <row r="10">
          <cell r="C10" t="str">
            <v>60AH</v>
          </cell>
        </row>
        <row r="11">
          <cell r="C11" t="str">
            <v>CLUTCH LOCK</v>
          </cell>
        </row>
        <row r="12">
          <cell r="C12" t="str">
            <v>AL 6.0J*15</v>
          </cell>
        </row>
        <row r="13">
          <cell r="C13" t="str">
            <v>205/75R15</v>
          </cell>
        </row>
        <row r="14">
          <cell r="C14" t="str">
            <v>3-SPOKE URETHANE</v>
          </cell>
        </row>
        <row r="15">
          <cell r="C15" t="str">
            <v>DRIVER</v>
          </cell>
        </row>
        <row r="17">
          <cell r="C17" t="str">
            <v>BODY</v>
          </cell>
        </row>
        <row r="18">
          <cell r="C18" t="str">
            <v>S</v>
          </cell>
        </row>
        <row r="19">
          <cell r="C19" t="str">
            <v>S</v>
          </cell>
        </row>
        <row r="20">
          <cell r="C20" t="str">
            <v>ECM</v>
          </cell>
        </row>
        <row r="21">
          <cell r="C21" t="str">
            <v>-</v>
          </cell>
        </row>
        <row r="22">
          <cell r="C22" t="str">
            <v>-</v>
          </cell>
        </row>
        <row r="24">
          <cell r="C24" t="str">
            <v>TINTED</v>
          </cell>
        </row>
        <row r="25">
          <cell r="C25" t="str">
            <v>TINTED</v>
          </cell>
        </row>
        <row r="26">
          <cell r="C26" t="str">
            <v>TINTED</v>
          </cell>
        </row>
        <row r="27">
          <cell r="C27" t="str">
            <v>TINTED</v>
          </cell>
        </row>
        <row r="28">
          <cell r="C28" t="str">
            <v>BODY</v>
          </cell>
        </row>
        <row r="30">
          <cell r="C30" t="str">
            <v>ELEC,HEATED</v>
          </cell>
        </row>
        <row r="31">
          <cell r="C31" t="str">
            <v>ELEC,HEATED</v>
          </cell>
        </row>
        <row r="32">
          <cell r="C32" t="str">
            <v>BODY</v>
          </cell>
        </row>
        <row r="33">
          <cell r="C33" t="str">
            <v>FULL</v>
          </cell>
        </row>
        <row r="34">
          <cell r="C34" t="str">
            <v>UP/DOWN TILT</v>
          </cell>
        </row>
        <row r="35">
          <cell r="C35" t="str">
            <v>RECLIN'G</v>
          </cell>
        </row>
        <row r="36">
          <cell r="C36" t="str">
            <v>L/SUPPORT(DR'S)</v>
          </cell>
        </row>
        <row r="37">
          <cell r="C37" t="str">
            <v>UNDER TRAY</v>
          </cell>
        </row>
        <row r="38">
          <cell r="C38" t="str">
            <v>UP/DOWN TILT</v>
          </cell>
        </row>
        <row r="39">
          <cell r="C39" t="str">
            <v>RECLIN'G</v>
          </cell>
        </row>
        <row r="40">
          <cell r="C40" t="str">
            <v>FRT</v>
          </cell>
        </row>
        <row r="41">
          <cell r="C41" t="str">
            <v>-</v>
          </cell>
        </row>
        <row r="42">
          <cell r="C42" t="str">
            <v>-</v>
          </cell>
        </row>
        <row r="43">
          <cell r="C43" t="str">
            <v>S</v>
          </cell>
        </row>
        <row r="44">
          <cell r="C44" t="str">
            <v>S</v>
          </cell>
        </row>
        <row r="46">
          <cell r="C46" t="str">
            <v>O</v>
          </cell>
        </row>
        <row r="47">
          <cell r="C47" t="str">
            <v>S</v>
          </cell>
        </row>
        <row r="49">
          <cell r="C49" t="str">
            <v>-</v>
          </cell>
        </row>
        <row r="50">
          <cell r="C50" t="str">
            <v>RADIO+CASS+CD</v>
          </cell>
        </row>
        <row r="51">
          <cell r="C51" t="str">
            <v>POWER</v>
          </cell>
        </row>
        <row r="52">
          <cell r="C52">
            <v>6</v>
          </cell>
        </row>
        <row r="53">
          <cell r="C53" t="str">
            <v>-</v>
          </cell>
        </row>
        <row r="55">
          <cell r="C55" t="str">
            <v>-</v>
          </cell>
        </row>
        <row r="56">
          <cell r="C56" t="str">
            <v>-</v>
          </cell>
        </row>
        <row r="57">
          <cell r="C57" t="str">
            <v>FATC</v>
          </cell>
        </row>
        <row r="58">
          <cell r="C58" t="str">
            <v>AIR FILTER</v>
          </cell>
        </row>
        <row r="59">
          <cell r="C59" t="str">
            <v>FULL AUTO</v>
          </cell>
        </row>
        <row r="60">
          <cell r="C60" t="str">
            <v>S</v>
          </cell>
        </row>
        <row r="61">
          <cell r="C61" t="str">
            <v>S</v>
          </cell>
        </row>
        <row r="62">
          <cell r="C62" t="str">
            <v>S</v>
          </cell>
        </row>
      </sheetData>
      <sheetData sheetId="1" refreshError="1"/>
      <sheetData sheetId="2" refreshError="1"/>
      <sheetData sheetId="3" refreshError="1"/>
      <sheetData sheetId="4" refreshError="1"/>
      <sheetData sheetId="5"/>
      <sheetData sheetId="6"/>
      <sheetData sheetId="7"/>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sheetData sheetId="18" refreshError="1"/>
      <sheetData sheetId="19" refreshError="1"/>
      <sheetData sheetId="20"/>
      <sheetData sheetId="21" refreshError="1"/>
      <sheetData sheetId="22" refreshError="1"/>
      <sheetData sheetId="23" refreshError="1"/>
      <sheetData sheetId="24" refreshError="1"/>
      <sheetData sheetId="25" refreshError="1"/>
      <sheetData sheetId="26" refreshError="1"/>
      <sheetData sheetId="27" refreshError="1"/>
      <sheetData sheetId="28" refreshError="1"/>
      <sheetData sheetId="29" refreshError="1"/>
      <sheetData sheetId="30" refreshError="1"/>
      <sheetData sheetId="31" refreshError="1"/>
      <sheetData sheetId="32" refreshError="1"/>
      <sheetData sheetId="33" refreshError="1"/>
      <sheetData sheetId="34" refreshError="1"/>
      <sheetData sheetId="35" refreshError="1"/>
      <sheetData sheetId="36" refreshError="1"/>
      <sheetData sheetId="37" refreshError="1"/>
      <sheetData sheetId="38" refreshError="1"/>
      <sheetData sheetId="39" refreshError="1"/>
      <sheetData sheetId="40"/>
      <sheetData sheetId="41" refreshError="1"/>
      <sheetData sheetId="42" refreshError="1"/>
      <sheetData sheetId="43" refreshError="1"/>
      <sheetData sheetId="44" refreshError="1"/>
      <sheetData sheetId="45" refreshError="1"/>
      <sheetData sheetId="46" refreshError="1"/>
      <sheetData sheetId="47" refreshError="1"/>
      <sheetData sheetId="48" refreshError="1"/>
      <sheetData sheetId="49" refreshError="1"/>
      <sheetData sheetId="50" refreshError="1"/>
      <sheetData sheetId="51" refreshError="1"/>
      <sheetData sheetId="52"/>
      <sheetData sheetId="53"/>
      <sheetData sheetId="54"/>
      <sheetData sheetId="55"/>
      <sheetData sheetId="56"/>
      <sheetData sheetId="57"/>
      <sheetData sheetId="58"/>
      <sheetData sheetId="59" refreshError="1"/>
      <sheetData sheetId="60" refreshError="1"/>
      <sheetData sheetId="61" refreshError="1"/>
      <sheetData sheetId="62" refreshError="1"/>
      <sheetData sheetId="63" refreshError="1"/>
      <sheetData sheetId="64" refreshError="1"/>
      <sheetData sheetId="65" refreshError="1"/>
      <sheetData sheetId="66" refreshError="1"/>
      <sheetData sheetId="67" refreshError="1"/>
      <sheetData sheetId="68" refreshError="1"/>
      <sheetData sheetId="69" refreshError="1"/>
      <sheetData sheetId="70" refreshError="1"/>
      <sheetData sheetId="71" refreshError="1"/>
      <sheetData sheetId="72" refreshError="1"/>
      <sheetData sheetId="73" refreshError="1"/>
      <sheetData sheetId="74" refreshError="1"/>
      <sheetData sheetId="75" refreshError="1"/>
      <sheetData sheetId="76" refreshError="1"/>
      <sheetData sheetId="77"/>
      <sheetData sheetId="78" refreshError="1"/>
      <sheetData sheetId="79" refreshError="1"/>
      <sheetData sheetId="80" refreshError="1"/>
      <sheetData sheetId="81" refreshError="1"/>
      <sheetData sheetId="82" refreshError="1"/>
      <sheetData sheetId="83" refreshError="1"/>
      <sheetData sheetId="84" refreshError="1"/>
      <sheetData sheetId="85" refreshError="1"/>
      <sheetData sheetId="86" refreshError="1"/>
      <sheetData sheetId="87" refreshError="1"/>
      <sheetData sheetId="88" refreshError="1"/>
      <sheetData sheetId="89" refreshError="1"/>
      <sheetData sheetId="90" refreshError="1"/>
      <sheetData sheetId="91" refreshError="1"/>
      <sheetData sheetId="92"/>
      <sheetData sheetId="93"/>
      <sheetData sheetId="94"/>
      <sheetData sheetId="95"/>
      <sheetData sheetId="96"/>
      <sheetData sheetId="97"/>
      <sheetData sheetId="98"/>
      <sheetData sheetId="99"/>
      <sheetData sheetId="100"/>
      <sheetData sheetId="101"/>
      <sheetData sheetId="102"/>
      <sheetData sheetId="103" refreshError="1"/>
      <sheetData sheetId="104" refreshError="1"/>
      <sheetData sheetId="105" refreshError="1"/>
      <sheetData sheetId="106" refreshError="1"/>
      <sheetData sheetId="107" refreshError="1"/>
      <sheetData sheetId="108" refreshError="1"/>
      <sheetData sheetId="109" refreshError="1"/>
      <sheetData sheetId="110" refreshError="1"/>
      <sheetData sheetId="111" refreshError="1"/>
      <sheetData sheetId="112"/>
      <sheetData sheetId="113"/>
      <sheetData sheetId="114"/>
      <sheetData sheetId="115"/>
      <sheetData sheetId="116"/>
      <sheetData sheetId="117"/>
      <sheetData sheetId="118"/>
      <sheetData sheetId="119"/>
      <sheetData sheetId="120"/>
      <sheetData sheetId="121"/>
      <sheetData sheetId="122"/>
      <sheetData sheetId="123"/>
      <sheetData sheetId="124" refreshError="1"/>
      <sheetData sheetId="125" refreshError="1"/>
      <sheetData sheetId="126" refreshError="1"/>
      <sheetData sheetId="127" refreshError="1"/>
      <sheetData sheetId="128" refreshError="1"/>
      <sheetData sheetId="129" refreshError="1"/>
      <sheetData sheetId="130" refreshError="1"/>
      <sheetData sheetId="131" refreshError="1"/>
      <sheetData sheetId="132" refreshError="1"/>
      <sheetData sheetId="133" refreshError="1"/>
      <sheetData sheetId="134" refreshError="1"/>
      <sheetData sheetId="135" refreshError="1"/>
      <sheetData sheetId="136" refreshError="1"/>
      <sheetData sheetId="137" refreshError="1"/>
      <sheetData sheetId="138" refreshError="1"/>
      <sheetData sheetId="139" refreshError="1"/>
      <sheetData sheetId="140" refreshError="1"/>
      <sheetData sheetId="141" refreshError="1"/>
      <sheetData sheetId="142" refreshError="1"/>
      <sheetData sheetId="143" refreshError="1"/>
      <sheetData sheetId="144" refreshError="1"/>
      <sheetData sheetId="145" refreshError="1"/>
      <sheetData sheetId="146" refreshError="1"/>
      <sheetData sheetId="147" refreshError="1"/>
      <sheetData sheetId="148" refreshError="1"/>
      <sheetData sheetId="149" refreshError="1"/>
      <sheetData sheetId="150" refreshError="1"/>
      <sheetData sheetId="151" refreshError="1"/>
      <sheetData sheetId="152" refreshError="1"/>
      <sheetData sheetId="153" refreshError="1"/>
      <sheetData sheetId="154" refreshError="1"/>
      <sheetData sheetId="155" refreshError="1"/>
      <sheetData sheetId="156">
        <row r="6">
          <cell r="C6" t="str">
            <v>2.0 β</v>
          </cell>
        </row>
      </sheetData>
      <sheetData sheetId="157"/>
      <sheetData sheetId="158">
        <row r="6">
          <cell r="C6" t="str">
            <v>2.0 β</v>
          </cell>
        </row>
      </sheetData>
      <sheetData sheetId="159"/>
      <sheetData sheetId="160"/>
      <sheetData sheetId="161"/>
      <sheetData sheetId="162"/>
      <sheetData sheetId="163"/>
      <sheetData sheetId="164" refreshError="1"/>
      <sheetData sheetId="165" refreshError="1"/>
      <sheetData sheetId="166" refreshError="1"/>
      <sheetData sheetId="167" refreshError="1"/>
      <sheetData sheetId="168" refreshError="1"/>
      <sheetData sheetId="169" refreshError="1"/>
      <sheetData sheetId="170" refreshError="1"/>
      <sheetData sheetId="171" refreshError="1"/>
      <sheetData sheetId="172"/>
      <sheetData sheetId="173"/>
      <sheetData sheetId="174"/>
      <sheetData sheetId="175"/>
      <sheetData sheetId="176"/>
      <sheetData sheetId="177"/>
      <sheetData sheetId="178"/>
      <sheetData sheetId="179"/>
      <sheetData sheetId="180" refreshError="1"/>
      <sheetData sheetId="181" refreshError="1"/>
      <sheetData sheetId="182" refreshError="1"/>
      <sheetData sheetId="183" refreshError="1"/>
      <sheetData sheetId="184" refreshError="1"/>
      <sheetData sheetId="185"/>
      <sheetData sheetId="186" refreshError="1"/>
      <sheetData sheetId="187" refreshError="1"/>
      <sheetData sheetId="188" refreshError="1"/>
      <sheetData sheetId="189" refreshError="1"/>
      <sheetData sheetId="190" refreshError="1"/>
      <sheetData sheetId="191" refreshError="1"/>
      <sheetData sheetId="192" refreshError="1"/>
      <sheetData sheetId="193" refreshError="1"/>
      <sheetData sheetId="194" refreshError="1"/>
      <sheetData sheetId="195" refreshError="1"/>
      <sheetData sheetId="196" refreshError="1"/>
      <sheetData sheetId="197" refreshError="1"/>
      <sheetData sheetId="198" refreshError="1"/>
      <sheetData sheetId="199" refreshError="1"/>
      <sheetData sheetId="200" refreshError="1"/>
      <sheetData sheetId="201" refreshError="1"/>
      <sheetData sheetId="202" refreshError="1"/>
      <sheetData sheetId="203" refreshError="1"/>
      <sheetData sheetId="204" refreshError="1"/>
      <sheetData sheetId="205" refreshError="1"/>
      <sheetData sheetId="206" refreshError="1"/>
      <sheetData sheetId="207" refreshError="1"/>
      <sheetData sheetId="208" refreshError="1"/>
      <sheetData sheetId="209"/>
      <sheetData sheetId="210"/>
      <sheetData sheetId="211"/>
      <sheetData sheetId="212"/>
      <sheetData sheetId="213"/>
      <sheetData sheetId="214"/>
      <sheetData sheetId="215"/>
      <sheetData sheetId="216"/>
      <sheetData sheetId="217"/>
      <sheetData sheetId="218"/>
      <sheetData sheetId="219"/>
      <sheetData sheetId="220" refreshError="1"/>
      <sheetData sheetId="221" refreshError="1"/>
      <sheetData sheetId="222" refreshError="1"/>
      <sheetData sheetId="223" refreshError="1"/>
      <sheetData sheetId="224" refreshError="1"/>
      <sheetData sheetId="225" refreshError="1"/>
      <sheetData sheetId="226" refreshError="1"/>
      <sheetData sheetId="227" refreshError="1"/>
      <sheetData sheetId="228" refreshError="1"/>
      <sheetData sheetId="229"/>
      <sheetData sheetId="230" refreshError="1"/>
      <sheetData sheetId="231" refreshError="1"/>
      <sheetData sheetId="232" refreshError="1"/>
      <sheetData sheetId="233" refreshError="1"/>
      <sheetData sheetId="234" refreshError="1"/>
      <sheetData sheetId="235"/>
      <sheetData sheetId="236" refreshError="1"/>
      <sheetData sheetId="237" refreshError="1"/>
      <sheetData sheetId="238" refreshError="1"/>
      <sheetData sheetId="239" refreshError="1"/>
      <sheetData sheetId="240" refreshError="1"/>
      <sheetData sheetId="241" refreshError="1"/>
      <sheetData sheetId="242" refreshError="1"/>
      <sheetData sheetId="243" refreshError="1"/>
      <sheetData sheetId="244" refreshError="1"/>
      <sheetData sheetId="245" refreshError="1"/>
      <sheetData sheetId="246" refreshError="1"/>
      <sheetData sheetId="247" refreshError="1"/>
      <sheetData sheetId="248" refreshError="1"/>
      <sheetData sheetId="249" refreshError="1"/>
      <sheetData sheetId="250" refreshError="1"/>
      <sheetData sheetId="251" refreshError="1"/>
      <sheetData sheetId="252" refreshError="1"/>
      <sheetData sheetId="253" refreshError="1"/>
      <sheetData sheetId="254" refreshError="1"/>
      <sheetData sheetId="255" refreshError="1"/>
      <sheetData sheetId="256" refreshError="1"/>
      <sheetData sheetId="257" refreshError="1"/>
      <sheetData sheetId="258" refreshError="1"/>
      <sheetData sheetId="259" refreshError="1"/>
      <sheetData sheetId="260" refreshError="1"/>
      <sheetData sheetId="261" refreshError="1"/>
      <sheetData sheetId="262" refreshError="1"/>
      <sheetData sheetId="263" refreshError="1"/>
      <sheetData sheetId="264" refreshError="1"/>
      <sheetData sheetId="265" refreshError="1"/>
      <sheetData sheetId="266" refreshError="1"/>
      <sheetData sheetId="267" refreshError="1"/>
      <sheetData sheetId="268"/>
      <sheetData sheetId="269"/>
      <sheetData sheetId="270" refreshError="1"/>
      <sheetData sheetId="271" refreshError="1"/>
      <sheetData sheetId="272" refreshError="1"/>
      <sheetData sheetId="273" refreshError="1"/>
      <sheetData sheetId="274" refreshError="1"/>
      <sheetData sheetId="275" refreshError="1"/>
      <sheetData sheetId="276" refreshError="1"/>
      <sheetData sheetId="277" refreshError="1"/>
      <sheetData sheetId="278" refreshError="1"/>
      <sheetData sheetId="279" refreshError="1"/>
      <sheetData sheetId="280" refreshError="1"/>
      <sheetData sheetId="281" refreshError="1"/>
      <sheetData sheetId="282" refreshError="1"/>
      <sheetData sheetId="283" refreshError="1"/>
      <sheetData sheetId="284" refreshError="1"/>
      <sheetData sheetId="285" refreshError="1"/>
      <sheetData sheetId="286" refreshError="1"/>
      <sheetData sheetId="287" refreshError="1"/>
      <sheetData sheetId="288" refreshError="1"/>
      <sheetData sheetId="289" refreshError="1"/>
      <sheetData sheetId="290" refreshError="1"/>
      <sheetData sheetId="291" refreshError="1"/>
      <sheetData sheetId="292" refreshError="1"/>
      <sheetData sheetId="293" refreshError="1"/>
      <sheetData sheetId="294" refreshError="1"/>
      <sheetData sheetId="295" refreshError="1"/>
      <sheetData sheetId="296" refreshError="1"/>
      <sheetData sheetId="297" refreshError="1"/>
      <sheetData sheetId="298" refreshError="1"/>
      <sheetData sheetId="299" refreshError="1"/>
      <sheetData sheetId="300" refreshError="1"/>
      <sheetData sheetId="301" refreshError="1"/>
      <sheetData sheetId="302" refreshError="1"/>
      <sheetData sheetId="303"/>
      <sheetData sheetId="304" refreshError="1"/>
      <sheetData sheetId="305" refreshError="1"/>
      <sheetData sheetId="306" refreshError="1"/>
    </sheetDataSet>
  </externalBook>
</externalLink>
</file>

<file path=xl/externalLinks/externalLink27.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적용시점통보"/>
      <sheetName val="EO내용및적용시점"/>
      <sheetName val="EO별시점및변경부품"/>
      <sheetName val="변경부품"/>
      <sheetName val="도움말"/>
      <sheetName val="설변관리"/>
      <sheetName val="설변부품관리"/>
    </sheetNames>
    <sheetDataSet>
      <sheetData sheetId="0" refreshError="1">
        <row r="3">
          <cell r="B3" t="str">
            <v>AN4Y0020</v>
          </cell>
        </row>
        <row r="4">
          <cell r="B4" t="str">
            <v>AN4Y0021</v>
          </cell>
        </row>
        <row r="5">
          <cell r="B5" t="str">
            <v>AN4Y0023</v>
          </cell>
        </row>
        <row r="6">
          <cell r="B6" t="str">
            <v>AN4Y0024</v>
          </cell>
        </row>
        <row r="7">
          <cell r="B7" t="str">
            <v>AN4Y0025</v>
          </cell>
        </row>
        <row r="8">
          <cell r="B8" t="str">
            <v>AR3X0019</v>
          </cell>
        </row>
        <row r="9">
          <cell r="B9" t="str">
            <v>AR3Y0011</v>
          </cell>
        </row>
      </sheetData>
      <sheetData sheetId="1" refreshError="1"/>
      <sheetData sheetId="2" refreshError="1"/>
      <sheetData sheetId="3" refreshError="1"/>
      <sheetData sheetId="4" refreshError="1"/>
      <sheetData sheetId="5" refreshError="1"/>
      <sheetData sheetId="6" refreshError="1"/>
    </sheetDataSet>
  </externalBook>
</externalLink>
</file>

<file path=xl/externalLinks/externalLink28.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CAR97"/>
      <sheetName val="CAR7"/>
      <sheetName val="MSC별 대수"/>
      <sheetName val="환율"/>
      <sheetName val="개선실적"/>
      <sheetName val="개선실적(년간)"/>
      <sheetName val="적용대수"/>
      <sheetName val="PN_ORDER"/>
      <sheetName val="계산정보"/>
      <sheetName val="MC&amp;다변화"/>
      <sheetName val="so-021"/>
      <sheetName val="TCA"/>
      <sheetName val="기안"/>
      <sheetName val="품의서"/>
      <sheetName val="Sheet5"/>
      <sheetName val="Sheet6 (3)"/>
      <sheetName val="LOAD HOURS"/>
      <sheetName val="p2-1"/>
      <sheetName val="MSC별_대수"/>
      <sheetName val="Sheet6_(3)"/>
      <sheetName val="LOAD_HOURS"/>
      <sheetName val="3.일반사상"/>
      <sheetName val="#REF"/>
      <sheetName val="Z41,Z42 이외total"/>
      <sheetName val="소유주(원)"/>
      <sheetName val="full (2)"/>
      <sheetName val="#142-1-갑"/>
      <sheetName val="2.대외공문"/>
      <sheetName val="계열사현황종합"/>
      <sheetName val="1.변경범위"/>
      <sheetName val="주소(한문)"/>
      <sheetName val="CVT산정"/>
      <sheetName val="OPT손익 내수"/>
      <sheetName val="OPT손익 수출"/>
      <sheetName val="B"/>
      <sheetName val="RDLEVLST"/>
    </sheetNames>
    <sheetDataSet>
      <sheetData sheetId="0" refreshError="1"/>
      <sheetData sheetId="1" refreshError="1"/>
      <sheetData sheetId="2" refreshError="1"/>
      <sheetData sheetId="3" refreshError="1"/>
      <sheetData sheetId="4" refreshError="1"/>
      <sheetData sheetId="5" refreshError="1"/>
      <sheetData sheetId="6" refreshError="1"/>
      <sheetData sheetId="7"/>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 sheetId="20" refreshError="1"/>
      <sheetData sheetId="21" refreshError="1"/>
      <sheetData sheetId="22" refreshError="1"/>
      <sheetData sheetId="23" refreshError="1"/>
      <sheetData sheetId="24" refreshError="1"/>
      <sheetData sheetId="25" refreshError="1"/>
      <sheetData sheetId="26" refreshError="1"/>
      <sheetData sheetId="27" refreshError="1"/>
      <sheetData sheetId="28" refreshError="1"/>
      <sheetData sheetId="29" refreshError="1"/>
      <sheetData sheetId="30" refreshError="1"/>
      <sheetData sheetId="31" refreshError="1"/>
      <sheetData sheetId="32" refreshError="1"/>
      <sheetData sheetId="33" refreshError="1"/>
      <sheetData sheetId="34" refreshError="1"/>
      <sheetData sheetId="35" refreshError="1"/>
    </sheetDataSet>
  </externalBook>
</externalLink>
</file>

<file path=xl/externalLinks/externalLink29.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96rcd목표"/>
      <sheetName val="ITEM별 가격인하"/>
      <sheetName val="95년 RCD계획종합"/>
      <sheetName val="96환율"/>
      <sheetName val="MC&amp;다변화"/>
      <sheetName val="96RCDPN"/>
      <sheetName val="PN_ORDER"/>
      <sheetName val="so-021"/>
      <sheetName val="TCA"/>
      <sheetName val="W-현원가"/>
      <sheetName val="전체현황"/>
      <sheetName val="외주현황.wq1"/>
      <sheetName val="ITEM별_가격인하"/>
      <sheetName val="95년_RCD계획종합"/>
      <sheetName val="외주현황_wq1"/>
      <sheetName val="계열사현황종합"/>
      <sheetName val="Sheet5"/>
      <sheetName val="Sheet6 (3)"/>
      <sheetName val="96수출"/>
      <sheetName val="소유주(원)"/>
      <sheetName val="주소(한문)"/>
      <sheetName val="full (2)"/>
      <sheetName val="CVT산정"/>
      <sheetName val="FRT 재료비"/>
      <sheetName val="보고"/>
      <sheetName val="●목차"/>
      <sheetName val="표지"/>
      <sheetName val="●현황"/>
      <sheetName val="공정별공법-W.HSE-LH"/>
      <sheetName val="List FunctionGroups"/>
      <sheetName val="MOTO"/>
      <sheetName val="RES"/>
      <sheetName val="LP(input)"/>
      <sheetName val="BRAKE"/>
      <sheetName val="Z41,Z42 이외total"/>
    </sheetNames>
    <sheetDataSet>
      <sheetData sheetId="0" refreshError="1"/>
      <sheetData sheetId="1" refreshError="1"/>
      <sheetData sheetId="2" refreshError="1"/>
      <sheetData sheetId="3" refreshError="1"/>
      <sheetData sheetId="4"/>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 sheetId="20" refreshError="1"/>
      <sheetData sheetId="21" refreshError="1"/>
      <sheetData sheetId="22" refreshError="1"/>
      <sheetData sheetId="23" refreshError="1"/>
      <sheetData sheetId="24" refreshError="1"/>
      <sheetData sheetId="25" refreshError="1"/>
      <sheetData sheetId="26" refreshError="1"/>
      <sheetData sheetId="27" refreshError="1"/>
      <sheetData sheetId="28" refreshError="1"/>
      <sheetData sheetId="29" refreshError="1"/>
      <sheetData sheetId="30" refreshError="1"/>
      <sheetData sheetId="31" refreshError="1"/>
      <sheetData sheetId="32" refreshError="1"/>
      <sheetData sheetId="33" refreshError="1"/>
      <sheetData sheetId="34" refreshError="1"/>
    </sheetDataSet>
  </externalBook>
</externalLink>
</file>

<file path=xl/externalLinks/externalLink30.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표지"/>
      <sheetName val="계산 DATA 입력"/>
      <sheetName val="계산결과"/>
      <sheetName val="상세 계산 내역"/>
      <sheetName val="전산INPUT"/>
      <sheetName val="계산정보"/>
      <sheetName val="DATA저장"/>
      <sheetName val="Module1"/>
      <sheetName val="Module2"/>
      <sheetName val="FRT UPR ARM(FRT)"/>
      <sheetName val="FRT UPR ARM(RR)"/>
      <sheetName val="LATERAL ARM"/>
      <sheetName val="RR UPR ARM"/>
      <sheetName val="TENSION ARM"/>
      <sheetName val="STABI LINK(FRT)"/>
      <sheetName val="STABI LINK(RR)"/>
      <sheetName val="ADW02"/>
      <sheetName val="FMW24"/>
      <sheetName val="ADW05"/>
      <sheetName val="ADW06"/>
      <sheetName val="ADW07"/>
      <sheetName val="ADW08"/>
      <sheetName val="ADW09"/>
      <sheetName val="ADW10"/>
      <sheetName val="ADW11"/>
      <sheetName val="ADW12"/>
      <sheetName val="ADW13"/>
      <sheetName val="FMW09"/>
      <sheetName val="ADW16"/>
      <sheetName val="ADW17"/>
      <sheetName val="ADW18(1)"/>
      <sheetName val="ADW19"/>
      <sheetName val="ATW02"/>
      <sheetName val="ATW15"/>
      <sheetName val="ATW03"/>
      <sheetName val="ATW04"/>
      <sheetName val="ATW17"/>
      <sheetName val="ATW05"/>
      <sheetName val="ATW18"/>
      <sheetName val="ATW06"/>
      <sheetName val="ATW07"/>
      <sheetName val="ATW08"/>
      <sheetName val="ATW09"/>
      <sheetName val="ATW10"/>
      <sheetName val="ATW11"/>
      <sheetName val="ATW12"/>
      <sheetName val="ATW61"/>
      <sheetName val="SHW06(BL)"/>
      <sheetName val="SHW06(PI)"/>
      <sheetName val="SHW06(BE)"/>
      <sheetName val="SHW02"/>
      <sheetName val="DHW05"/>
      <sheetName val="DHW06"/>
      <sheetName val="DHW07"/>
      <sheetName val="DHW14"/>
      <sheetName val="DHW08"/>
      <sheetName val="DHW09"/>
      <sheetName val="DHW10"/>
      <sheetName val="DHW11"/>
      <sheetName val="DHW12"/>
      <sheetName val="ETW56"/>
      <sheetName val="DHX01"/>
      <sheetName val="DHX02"/>
      <sheetName val="한일이화"/>
      <sheetName val="FMW19"/>
      <sheetName val="ETW26"/>
      <sheetName val="ATW26"/>
      <sheetName val="ATW31"/>
      <sheetName val="FMW06"/>
      <sheetName val="FMW07"/>
      <sheetName val="FMW08"/>
      <sheetName val="SMW07"/>
      <sheetName val="SHW14"/>
      <sheetName val="SHW15"/>
      <sheetName val="SHW16"/>
      <sheetName val="SHW10.11(SPRO)"/>
      <sheetName val="SHW10.11(BE)"/>
      <sheetName val="DHW05 (17)"/>
      <sheetName val="BENCH COST"/>
      <sheetName val="집계표"/>
      <sheetName val="▶89900-3L010"/>
      <sheetName val="▶89900-3L000"/>
      <sheetName val="▶89900-3L050"/>
      <sheetName val="▶89900-3L040"/>
      <sheetName val="89900-3L000(비교)"/>
      <sheetName val="89900-3L040(비교)"/>
      <sheetName val="89960-3L010(LEATHER)"/>
      <sheetName val="89960-3L000(CLOTH)"/>
      <sheetName val="89960-3L040(A-LEATHER)"/>
      <sheetName val="88970-3L000(CUP HOL)"/>
      <sheetName val="89480-3L000(SKI THR)"/>
      <sheetName val="89480-3L030(BOARD)"/>
      <sheetName val="89482-3L030(COVER'G)"/>
      <sheetName val="제반비율표"/>
      <sheetName val="공통"/>
      <sheetName val="819E"/>
      <sheetName val="INPUT"/>
      <sheetName val="2.대외공문"/>
      <sheetName val="MC&amp;다변화"/>
      <sheetName val="FR_x0000__x0000_UPR ARM(FRT)"/>
      <sheetName val="plastic inj류태웅(2)"/>
      <sheetName val="Air Filter Ass'y"/>
      <sheetName val="Filter Media Ass'y"/>
      <sheetName val="S PAD"/>
      <sheetName val="원자재_플라스틱"/>
      <sheetName val="MEDIA(원자재인상) (2)"/>
      <sheetName val="INSERT 및 PA6 NEGO 내역(첨부#1)"/>
      <sheetName val="FR??UPR ARM(FRT)"/>
      <sheetName val="CNC810M"/>
      <sheetName val="FR"/>
      <sheetName val="FR__UPR ARM(FRT)"/>
      <sheetName val="CAUDIT"/>
      <sheetName val="LIST"/>
      <sheetName val="PIPE"/>
      <sheetName val="254328A350"/>
      <sheetName val="254328KZY0"/>
      <sheetName val="287107E480TIG"/>
      <sheetName val="287106R080TIG"/>
      <sheetName val="287107K680TIG"/>
      <sheetName val="287108A150TIG"/>
      <sheetName val="LASER"/>
      <sheetName val="472328K060"/>
      <sheetName val="472368KZF0"/>
      <sheetName val="472378KZC0"/>
      <sheetName val="DWPM"/>
      <sheetName val="계산_DATA_입력"/>
      <sheetName val="상세_계산_내역"/>
      <sheetName val="FRT_UPR_ARM(FRT)"/>
      <sheetName val="FRT_UPR_ARM(RR)"/>
      <sheetName val="LATERAL_ARM"/>
      <sheetName val="RR_UPR_ARM"/>
      <sheetName val="TENSION_ARM"/>
      <sheetName val="STABI_LINK(FRT)"/>
      <sheetName val="STABI_LINK(RR)"/>
      <sheetName val="SHW10_11(SPRO)"/>
      <sheetName val="SHW10_11(BE)"/>
      <sheetName val="DHW05_(17)"/>
      <sheetName val="BENCH_COST"/>
      <sheetName val="88970-3L000(CUP_HOL)"/>
      <sheetName val="89480-3L000(SKI_THR)"/>
      <sheetName val="2_대외공문"/>
      <sheetName val="FRUPR_ARM(FRT)"/>
      <sheetName val="plastic_inj류태웅(2)"/>
      <sheetName val="Air_Filter_Ass'y"/>
      <sheetName val="Filter_Media_Ass'y"/>
      <sheetName val="S_PAD"/>
      <sheetName val="MEDIA(원자재인상)_(2)"/>
      <sheetName val="INSERT_및_PA6_NEGO_내역(첨부#1)"/>
      <sheetName val="CODE"/>
      <sheetName val="Macro1"/>
      <sheetName val="조정"/>
      <sheetName val="BAL.(TTL)"/>
      <sheetName val="BAL(이력관리)"/>
      <sheetName val="Noname 1"/>
      <sheetName val="Noname 2"/>
      <sheetName val="Noname 3"/>
      <sheetName val="Noname 4"/>
      <sheetName val="Noname 5"/>
      <sheetName val="Noname 6"/>
      <sheetName val="Noname 7"/>
      <sheetName val="Noname 8"/>
      <sheetName val="Noname 9"/>
      <sheetName val="Noname 10"/>
      <sheetName val="Noname 11"/>
      <sheetName val="Noname 12"/>
      <sheetName val="Noname 13"/>
      <sheetName val="Noname 14"/>
      <sheetName val="Noname 15"/>
      <sheetName val="▣ SEAT ASSY"/>
      <sheetName val="BASE"/>
      <sheetName val="원가표준(1)"/>
      <sheetName val="원가표준(2)"/>
      <sheetName val="64512(갑)"/>
      <sheetName val="가2"/>
      <sheetName val="RD제품개발투자비(매가)"/>
      <sheetName val="양식-금형"/>
      <sheetName val="97MUP"/>
      <sheetName val="FR??UPR_ARM(FRT)"/>
      <sheetName val="대차대조표"/>
      <sheetName val="ML"/>
      <sheetName val="PN_ORDER"/>
      <sheetName val="96수출"/>
      <sheetName val="WELDING"/>
      <sheetName val="JT3.0견적-구1"/>
      <sheetName val="THEME CODE"/>
      <sheetName val="CR CODE"/>
      <sheetName val="부서CODE"/>
      <sheetName val="직원신상"/>
      <sheetName val="SANTAMO"/>
      <sheetName val="계산DATA입력"/>
      <sheetName val="New Valuation"/>
      <sheetName val="공작"/>
      <sheetName val="구동"/>
      <sheetName val="샤시"/>
      <sheetName val="모듈"/>
      <sheetName val="전장"/>
      <sheetName val="차체"/>
      <sheetName val="내장"/>
      <sheetName val="외장"/>
      <sheetName val="해외"/>
      <sheetName val="부품LIST"/>
      <sheetName val="W-현원가"/>
      <sheetName val="Y3-LIST"/>
      <sheetName val="311107L250"/>
      <sheetName val="311107L270"/>
      <sheetName val="311106C100"/>
      <sheetName val="311106C300"/>
      <sheetName val="NECK(INNER PLATE)"/>
      <sheetName val="311197M050"/>
      <sheetName val="311417M700"/>
      <sheetName val="311417M600"/>
      <sheetName val="311417L600"/>
      <sheetName val="311747L700"/>
      <sheetName val="311197F850"/>
      <sheetName val="SUB원가"/>
      <sheetName val="(화염양면라미)"/>
      <sheetName val="4"/>
      <sheetName val="3"/>
      <sheetName val="SPONGE단가"/>
      <sheetName val="원단위"/>
      <sheetName val="TABLE"/>
      <sheetName val="HP1AMLIST"/>
      <sheetName val="CVR전체Item"/>
      <sheetName val="so-021"/>
      <sheetName val="full (2)"/>
      <sheetName val="FR__UPR_ARM(FRT)"/>
      <sheetName val="1-1-1 DB"/>
      <sheetName val="입력"/>
      <sheetName val="다발생내외장"/>
      <sheetName val="절단길이"/>
      <sheetName val="연습장소"/>
      <sheetName val="db"/>
      <sheetName val="경영재무 (입력)"/>
      <sheetName val="생산현황 (입력)"/>
      <sheetName val="연구개발 (입력)"/>
      <sheetName val="일반현황 (입력)"/>
      <sheetName val="품질관리 (입력)"/>
      <sheetName val="M1master"/>
      <sheetName val="Sheet5"/>
      <sheetName val="PTR台손익"/>
      <sheetName val="TCA"/>
      <sheetName val="기초자료"/>
      <sheetName val="MX628EX"/>
      <sheetName val="e-1810_A"/>
      <sheetName val="1"/>
      <sheetName val="#REF"/>
      <sheetName val="계산_DATA_입력1"/>
      <sheetName val="상세_계산_내역1"/>
      <sheetName val="FRT_UPR_ARM(FRT)1"/>
      <sheetName val="FRT_UPR_ARM(RR)1"/>
      <sheetName val="LATERAL_ARM1"/>
      <sheetName val="RR_UPR_ARM1"/>
      <sheetName val="TENSION_ARM1"/>
      <sheetName val="STABI_LINK(FRT)1"/>
      <sheetName val="STABI_LINK(RR)1"/>
      <sheetName val="SHW10_11(SPRO)1"/>
      <sheetName val="SHW10_11(BE)1"/>
      <sheetName val="DHW05_(17)1"/>
      <sheetName val="BENCH_COST1"/>
      <sheetName val="88970-3L000(CUP_HOL)1"/>
      <sheetName val="89480-3L000(SKI_THR)1"/>
      <sheetName val="2_대외공문1"/>
      <sheetName val="plastic_inj류태웅(2)1"/>
      <sheetName val="Air_Filter_Ass'y1"/>
      <sheetName val="Filter_Media_Ass'y1"/>
      <sheetName val="S_PAD1"/>
      <sheetName val="MEDIA(원자재인상)_(2)1"/>
      <sheetName val="INSERT_및_PA6_NEGO_내역(첨부#1)1"/>
      <sheetName val="FR??UPR_ARM(FRT)1"/>
      <sheetName val="Noname_1"/>
      <sheetName val="Noname_2"/>
      <sheetName val="Noname_3"/>
      <sheetName val="Noname_4"/>
      <sheetName val="Noname_5"/>
      <sheetName val="Noname_6"/>
      <sheetName val="Noname_7"/>
      <sheetName val="Noname_8"/>
      <sheetName val="Noname_9"/>
      <sheetName val="Noname_10"/>
      <sheetName val="Noname_11"/>
      <sheetName val="Noname_12"/>
      <sheetName val="Noname_13"/>
      <sheetName val="Noname_14"/>
      <sheetName val="Noname_15"/>
      <sheetName val="▣_SEAT_ASSY"/>
      <sheetName val="BAL_(TTL)"/>
      <sheetName val="JT3_0견적-구1"/>
      <sheetName val="New_Valuation"/>
      <sheetName val="THEME_CODE"/>
      <sheetName val="CR_CODE"/>
      <sheetName val="NECK(INNER_PLATE)"/>
      <sheetName val="RES"/>
      <sheetName val="TABLE(KR)"/>
      <sheetName val="64164"/>
      <sheetName val="2차-PROTO-(1)"/>
      <sheetName val="소유주(원)"/>
      <sheetName val="Sheet6 (3)"/>
      <sheetName val="원본"/>
      <sheetName val="발신정보"/>
      <sheetName val="대외공문"/>
      <sheetName val="여비"/>
      <sheetName val="XGPROD"/>
      <sheetName val="참고1)ADD_DEL LIST"/>
      <sheetName val="종합"/>
      <sheetName val="OUTLINE"/>
      <sheetName val="진행 DATA (2)"/>
      <sheetName val="TV법인별"/>
      <sheetName val="SOURCE"/>
      <sheetName val="공수"/>
      <sheetName val="집계"/>
      <sheetName val="입력ETACS"/>
      <sheetName val="분석mast"/>
      <sheetName val="p2-1"/>
      <sheetName val="62415"/>
      <sheetName val="비교원가제출.고"/>
      <sheetName val="장적산출"/>
      <sheetName val="보조부문비배부"/>
      <sheetName val="이상헌"/>
      <sheetName val="환율"/>
      <sheetName val="Sheet1"/>
      <sheetName val="품의양"/>
      <sheetName val="재료비"/>
      <sheetName val="ETRS"/>
      <sheetName val="ﾕｰｻﾞｰ設定"/>
      <sheetName val="본문"/>
      <sheetName val="FR_x005f_x0000__x005f_x0000_UPR ARM(FRT)"/>
      <sheetName val="10"/>
      <sheetName val="MAIN"/>
      <sheetName val="BUS제원1"/>
      <sheetName val="추이도"/>
      <sheetName val="SP"/>
      <sheetName val="MAST S"/>
      <sheetName val="사업소별9812"/>
      <sheetName val="현금경비중역"/>
      <sheetName val=""/>
      <sheetName val="계열사현황종합"/>
      <sheetName val="거주성제원"/>
      <sheetName val="주행"/>
      <sheetName val="실적"/>
      <sheetName val="2월"/>
      <sheetName val="QA4 MASTER LIST"/>
      <sheetName val="세부"/>
      <sheetName val="OJSA190_O"/>
      <sheetName val="▶구매원가"/>
      <sheetName val="(FOB)95440-F6510"/>
      <sheetName val="2-1. YG PE ENGINE BUTTON_재료비"/>
      <sheetName val="금형 상각비"/>
      <sheetName val="금형 원가계산서"/>
      <sheetName val="물량정보"/>
      <sheetName val="▶설계원가"/>
      <sheetName val="체결공구(아하테크)"/>
      <sheetName val="우신"/>
      <sheetName val="Costed BOM 2ndR 40%"/>
      <sheetName val="Calculation"/>
      <sheetName val="3내역"/>
      <sheetName val="존4"/>
      <sheetName val="Param"/>
      <sheetName val="(9차)(화염양면라미)_CLOTH"/>
      <sheetName val="기준정보"/>
      <sheetName val="품의예산"/>
      <sheetName val="NYTO - Korea - SSP"/>
      <sheetName val="Links"/>
      <sheetName val="외주현황.wq1"/>
      <sheetName val="전체현황"/>
      <sheetName val="원단위 전후비교"/>
      <sheetName val="EF-SONATA"/>
      <sheetName val="설비사양서B-1"/>
      <sheetName val="품의서"/>
      <sheetName val="CASE ASM"/>
      <sheetName val="TABLE(CHI)"/>
      <sheetName val="Y397품-요약"/>
      <sheetName val="LINE 운영안"/>
      <sheetName val="전력계획"/>
      <sheetName val="Sheet2"/>
      <sheetName val="표지★"/>
      <sheetName val="원단위 1계 2계"/>
      <sheetName val="301-2"/>
      <sheetName val="304"/>
      <sheetName val="Flags"/>
      <sheetName val="Tables"/>
      <sheetName val="Sales_1"/>
      <sheetName val="운용방안"/>
      <sheetName val="철판2"/>
      <sheetName val="수금 "/>
      <sheetName val="(9차)(본드합포)"/>
    </sheetNames>
    <sheetDataSet>
      <sheetData sheetId="0" refreshError="1"/>
      <sheetData sheetId="1" refreshError="1"/>
      <sheetData sheetId="2" refreshError="1"/>
      <sheetData sheetId="3" refreshError="1"/>
      <sheetData sheetId="4" refreshError="1"/>
      <sheetData sheetId="5" refreshError="1">
        <row r="4">
          <cell r="M4" t="str">
            <v xml:space="preserve"> 가공</v>
          </cell>
        </row>
        <row r="5">
          <cell r="C5">
            <v>8499</v>
          </cell>
          <cell r="D5">
            <v>9699</v>
          </cell>
          <cell r="E5">
            <v>6192</v>
          </cell>
          <cell r="F5">
            <v>8332</v>
          </cell>
          <cell r="G5">
            <v>7213</v>
          </cell>
          <cell r="H5">
            <v>6264</v>
          </cell>
          <cell r="I5">
            <v>7661</v>
          </cell>
          <cell r="J5">
            <v>7387</v>
          </cell>
          <cell r="K5">
            <v>7904</v>
          </cell>
          <cell r="L5">
            <v>6945</v>
          </cell>
          <cell r="M5" t="str">
            <v xml:space="preserve"> 주단조</v>
          </cell>
        </row>
        <row r="6">
          <cell r="C6">
            <v>8946</v>
          </cell>
          <cell r="D6">
            <v>10209</v>
          </cell>
          <cell r="E6">
            <v>6518</v>
          </cell>
          <cell r="F6">
            <v>8770</v>
          </cell>
          <cell r="G6">
            <v>7593</v>
          </cell>
          <cell r="H6">
            <v>6594</v>
          </cell>
          <cell r="I6">
            <v>8064</v>
          </cell>
          <cell r="J6">
            <v>7776</v>
          </cell>
          <cell r="K6">
            <v>8320</v>
          </cell>
          <cell r="L6">
            <v>7311</v>
          </cell>
          <cell r="M6" t="str">
            <v xml:space="preserve"> TUBE</v>
          </cell>
        </row>
        <row r="7">
          <cell r="C7">
            <v>8946</v>
          </cell>
          <cell r="D7">
            <v>10209</v>
          </cell>
          <cell r="E7">
            <v>6518</v>
          </cell>
          <cell r="F7">
            <v>8770</v>
          </cell>
          <cell r="G7">
            <v>7593</v>
          </cell>
          <cell r="H7">
            <v>6594</v>
          </cell>
          <cell r="I7">
            <v>8064</v>
          </cell>
          <cell r="J7">
            <v>7776</v>
          </cell>
          <cell r="K7">
            <v>8320</v>
          </cell>
          <cell r="L7">
            <v>7311</v>
          </cell>
          <cell r="M7" t="str">
            <v xml:space="preserve"> PRESS</v>
          </cell>
        </row>
        <row r="8">
          <cell r="C8">
            <v>8499</v>
          </cell>
          <cell r="D8">
            <v>9699</v>
          </cell>
          <cell r="E8">
            <v>6192</v>
          </cell>
          <cell r="F8">
            <v>8332</v>
          </cell>
          <cell r="G8">
            <v>7213</v>
          </cell>
          <cell r="H8">
            <v>6264</v>
          </cell>
          <cell r="I8">
            <v>7661</v>
          </cell>
          <cell r="J8">
            <v>7387</v>
          </cell>
          <cell r="K8">
            <v>7904</v>
          </cell>
          <cell r="L8">
            <v>6945</v>
          </cell>
          <cell r="M8" t="str">
            <v xml:space="preserve"> 전장</v>
          </cell>
        </row>
        <row r="9">
          <cell r="C9">
            <v>8946</v>
          </cell>
          <cell r="D9">
            <v>10209</v>
          </cell>
          <cell r="E9">
            <v>6518</v>
          </cell>
          <cell r="F9">
            <v>8770</v>
          </cell>
          <cell r="G9">
            <v>7593</v>
          </cell>
          <cell r="H9">
            <v>6594</v>
          </cell>
          <cell r="I9">
            <v>8064</v>
          </cell>
          <cell r="J9">
            <v>7776</v>
          </cell>
          <cell r="K9">
            <v>8320</v>
          </cell>
          <cell r="L9">
            <v>7311</v>
          </cell>
          <cell r="M9" t="str">
            <v xml:space="preserve"> WIR'G</v>
          </cell>
        </row>
        <row r="10">
          <cell r="C10">
            <v>9394</v>
          </cell>
          <cell r="D10">
            <v>10719</v>
          </cell>
          <cell r="E10">
            <v>6844</v>
          </cell>
          <cell r="F10">
            <v>9208</v>
          </cell>
          <cell r="G10">
            <v>7973</v>
          </cell>
          <cell r="H10">
            <v>6924</v>
          </cell>
          <cell r="I10">
            <v>8467</v>
          </cell>
          <cell r="J10">
            <v>8165</v>
          </cell>
          <cell r="K10">
            <v>8736</v>
          </cell>
          <cell r="L10">
            <v>7676</v>
          </cell>
          <cell r="M10" t="str">
            <v xml:space="preserve"> 내장</v>
          </cell>
        </row>
        <row r="11">
          <cell r="C11">
            <v>9394</v>
          </cell>
          <cell r="D11">
            <v>10719</v>
          </cell>
          <cell r="E11">
            <v>6844</v>
          </cell>
          <cell r="F11">
            <v>9208</v>
          </cell>
          <cell r="G11">
            <v>7973</v>
          </cell>
          <cell r="H11">
            <v>6924</v>
          </cell>
          <cell r="I11">
            <v>8467</v>
          </cell>
          <cell r="J11">
            <v>8165</v>
          </cell>
          <cell r="K11">
            <v>8736</v>
          </cell>
          <cell r="L11">
            <v>7676</v>
          </cell>
          <cell r="M11" t="str">
            <v xml:space="preserve"> COVER'G</v>
          </cell>
        </row>
        <row r="12">
          <cell r="C12">
            <v>8946</v>
          </cell>
          <cell r="D12">
            <v>10209</v>
          </cell>
          <cell r="E12">
            <v>6518</v>
          </cell>
          <cell r="F12">
            <v>8770</v>
          </cell>
          <cell r="G12">
            <v>7593</v>
          </cell>
          <cell r="H12">
            <v>6594</v>
          </cell>
          <cell r="I12">
            <v>8064</v>
          </cell>
          <cell r="J12">
            <v>7776</v>
          </cell>
          <cell r="K12">
            <v>8320</v>
          </cell>
          <cell r="L12">
            <v>7311</v>
          </cell>
          <cell r="M12" t="str">
            <v xml:space="preserve"> PLASTIC</v>
          </cell>
        </row>
        <row r="13">
          <cell r="M13" t="str">
            <v xml:space="preserve"> 고무</v>
          </cell>
        </row>
        <row r="17">
          <cell r="B17">
            <v>500</v>
          </cell>
          <cell r="C17">
            <v>30</v>
          </cell>
          <cell r="D17">
            <v>30</v>
          </cell>
        </row>
        <row r="18">
          <cell r="B18">
            <v>1000</v>
          </cell>
          <cell r="C18">
            <v>40</v>
          </cell>
          <cell r="D18">
            <v>50</v>
          </cell>
          <cell r="E18">
            <v>80</v>
          </cell>
        </row>
        <row r="19">
          <cell r="B19">
            <v>2000</v>
          </cell>
          <cell r="C19">
            <v>100</v>
          </cell>
          <cell r="D19">
            <v>100</v>
          </cell>
          <cell r="E19">
            <v>150</v>
          </cell>
        </row>
        <row r="20">
          <cell r="B20">
            <v>3000</v>
          </cell>
          <cell r="C20">
            <v>100</v>
          </cell>
          <cell r="D20">
            <v>150</v>
          </cell>
          <cell r="E20">
            <v>200</v>
          </cell>
        </row>
        <row r="21">
          <cell r="B21">
            <v>5000</v>
          </cell>
          <cell r="C21">
            <v>100</v>
          </cell>
          <cell r="D21">
            <v>200</v>
          </cell>
          <cell r="E21">
            <v>300</v>
          </cell>
        </row>
        <row r="22">
          <cell r="B22" t="str">
            <v>1만</v>
          </cell>
          <cell r="C22">
            <v>100</v>
          </cell>
          <cell r="D22">
            <v>300</v>
          </cell>
          <cell r="E22">
            <v>500</v>
          </cell>
        </row>
        <row r="23">
          <cell r="B23" t="str">
            <v>2만</v>
          </cell>
          <cell r="C23">
            <v>150</v>
          </cell>
          <cell r="D23">
            <v>400</v>
          </cell>
          <cell r="E23">
            <v>600</v>
          </cell>
        </row>
        <row r="24">
          <cell r="B24" t="str">
            <v>4만</v>
          </cell>
          <cell r="C24">
            <v>300</v>
          </cell>
          <cell r="D24">
            <v>500</v>
          </cell>
          <cell r="E24">
            <v>700</v>
          </cell>
        </row>
        <row r="25">
          <cell r="B25" t="str">
            <v>6만</v>
          </cell>
          <cell r="C25">
            <v>800</v>
          </cell>
          <cell r="D25">
            <v>800</v>
          </cell>
          <cell r="E25">
            <v>800</v>
          </cell>
        </row>
        <row r="26">
          <cell r="B26" t="str">
            <v>10만</v>
          </cell>
          <cell r="C26">
            <v>1500</v>
          </cell>
          <cell r="D26">
            <v>1500</v>
          </cell>
          <cell r="E26">
            <v>1500</v>
          </cell>
        </row>
        <row r="27">
          <cell r="B27" t="str">
            <v>15만</v>
          </cell>
          <cell r="C27">
            <v>2000</v>
          </cell>
          <cell r="D27">
            <v>2000</v>
          </cell>
          <cell r="E27">
            <v>2000</v>
          </cell>
        </row>
        <row r="28">
          <cell r="B28" t="str">
            <v>20만</v>
          </cell>
          <cell r="C28">
            <v>2500</v>
          </cell>
          <cell r="D28">
            <v>2500</v>
          </cell>
          <cell r="E28">
            <v>2500</v>
          </cell>
        </row>
        <row r="29">
          <cell r="B29" t="str">
            <v>20만 이상</v>
          </cell>
          <cell r="C29">
            <v>3000</v>
          </cell>
          <cell r="D29">
            <v>3000</v>
          </cell>
          <cell r="E29">
            <v>3000</v>
          </cell>
        </row>
      </sheetData>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 sheetId="20" refreshError="1"/>
      <sheetData sheetId="21" refreshError="1"/>
      <sheetData sheetId="22" refreshError="1"/>
      <sheetData sheetId="23" refreshError="1"/>
      <sheetData sheetId="24" refreshError="1"/>
      <sheetData sheetId="25" refreshError="1"/>
      <sheetData sheetId="26" refreshError="1"/>
      <sheetData sheetId="27" refreshError="1"/>
      <sheetData sheetId="28" refreshError="1"/>
      <sheetData sheetId="29" refreshError="1"/>
      <sheetData sheetId="30" refreshError="1"/>
      <sheetData sheetId="31" refreshError="1"/>
      <sheetData sheetId="32" refreshError="1"/>
      <sheetData sheetId="33" refreshError="1"/>
      <sheetData sheetId="34" refreshError="1"/>
      <sheetData sheetId="35" refreshError="1"/>
      <sheetData sheetId="36" refreshError="1"/>
      <sheetData sheetId="37" refreshError="1"/>
      <sheetData sheetId="38" refreshError="1"/>
      <sheetData sheetId="39" refreshError="1"/>
      <sheetData sheetId="40" refreshError="1"/>
      <sheetData sheetId="41" refreshError="1"/>
      <sheetData sheetId="42" refreshError="1"/>
      <sheetData sheetId="43" refreshError="1"/>
      <sheetData sheetId="44" refreshError="1"/>
      <sheetData sheetId="45" refreshError="1"/>
      <sheetData sheetId="46" refreshError="1"/>
      <sheetData sheetId="47" refreshError="1"/>
      <sheetData sheetId="48" refreshError="1"/>
      <sheetData sheetId="49" refreshError="1"/>
      <sheetData sheetId="50" refreshError="1"/>
      <sheetData sheetId="51" refreshError="1"/>
      <sheetData sheetId="52" refreshError="1"/>
      <sheetData sheetId="53" refreshError="1"/>
      <sheetData sheetId="54" refreshError="1"/>
      <sheetData sheetId="55" refreshError="1"/>
      <sheetData sheetId="56" refreshError="1"/>
      <sheetData sheetId="57" refreshError="1"/>
      <sheetData sheetId="58" refreshError="1"/>
      <sheetData sheetId="59" refreshError="1"/>
      <sheetData sheetId="60" refreshError="1"/>
      <sheetData sheetId="61" refreshError="1"/>
      <sheetData sheetId="62" refreshError="1"/>
      <sheetData sheetId="63" refreshError="1"/>
      <sheetData sheetId="64" refreshError="1"/>
      <sheetData sheetId="65" refreshError="1"/>
      <sheetData sheetId="66" refreshError="1"/>
      <sheetData sheetId="67" refreshError="1"/>
      <sheetData sheetId="68" refreshError="1"/>
      <sheetData sheetId="69" refreshError="1"/>
      <sheetData sheetId="70" refreshError="1"/>
      <sheetData sheetId="71" refreshError="1"/>
      <sheetData sheetId="72" refreshError="1"/>
      <sheetData sheetId="73" refreshError="1"/>
      <sheetData sheetId="74" refreshError="1"/>
      <sheetData sheetId="75" refreshError="1"/>
      <sheetData sheetId="76" refreshError="1"/>
      <sheetData sheetId="77" refreshError="1"/>
      <sheetData sheetId="78" refreshError="1"/>
      <sheetData sheetId="79" refreshError="1"/>
      <sheetData sheetId="80" refreshError="1"/>
      <sheetData sheetId="81" refreshError="1"/>
      <sheetData sheetId="82" refreshError="1"/>
      <sheetData sheetId="83" refreshError="1"/>
      <sheetData sheetId="84" refreshError="1"/>
      <sheetData sheetId="85" refreshError="1"/>
      <sheetData sheetId="86" refreshError="1"/>
      <sheetData sheetId="87" refreshError="1"/>
      <sheetData sheetId="88" refreshError="1"/>
      <sheetData sheetId="89" refreshError="1"/>
      <sheetData sheetId="90" refreshError="1"/>
      <sheetData sheetId="91" refreshError="1"/>
      <sheetData sheetId="92" refreshError="1"/>
      <sheetData sheetId="93" refreshError="1"/>
      <sheetData sheetId="94" refreshError="1"/>
      <sheetData sheetId="95" refreshError="1"/>
      <sheetData sheetId="96" refreshError="1"/>
      <sheetData sheetId="97" refreshError="1"/>
      <sheetData sheetId="98" refreshError="1"/>
      <sheetData sheetId="99" refreshError="1"/>
      <sheetData sheetId="100" refreshError="1"/>
      <sheetData sheetId="101" refreshError="1"/>
      <sheetData sheetId="102" refreshError="1"/>
      <sheetData sheetId="103" refreshError="1"/>
      <sheetData sheetId="104" refreshError="1"/>
      <sheetData sheetId="105" refreshError="1"/>
      <sheetData sheetId="106" refreshError="1"/>
      <sheetData sheetId="107" refreshError="1"/>
      <sheetData sheetId="108" refreshError="1"/>
      <sheetData sheetId="109" refreshError="1"/>
      <sheetData sheetId="110" refreshError="1"/>
      <sheetData sheetId="111" refreshError="1"/>
      <sheetData sheetId="112"/>
      <sheetData sheetId="113"/>
      <sheetData sheetId="114" refreshError="1"/>
      <sheetData sheetId="115" refreshError="1"/>
      <sheetData sheetId="116" refreshError="1"/>
      <sheetData sheetId="117" refreshError="1"/>
      <sheetData sheetId="118" refreshError="1"/>
      <sheetData sheetId="119" refreshError="1"/>
      <sheetData sheetId="120"/>
      <sheetData sheetId="121" refreshError="1"/>
      <sheetData sheetId="122" refreshError="1"/>
      <sheetData sheetId="123" refreshError="1"/>
      <sheetData sheetId="124" refreshError="1"/>
      <sheetData sheetId="125" refreshError="1"/>
      <sheetData sheetId="126" refreshError="1"/>
      <sheetData sheetId="127" refreshError="1"/>
      <sheetData sheetId="128" refreshError="1"/>
      <sheetData sheetId="129" refreshError="1"/>
      <sheetData sheetId="130" refreshError="1"/>
      <sheetData sheetId="131" refreshError="1"/>
      <sheetData sheetId="132" refreshError="1"/>
      <sheetData sheetId="133" refreshError="1"/>
      <sheetData sheetId="134" refreshError="1"/>
      <sheetData sheetId="135" refreshError="1"/>
      <sheetData sheetId="136" refreshError="1"/>
      <sheetData sheetId="137" refreshError="1"/>
      <sheetData sheetId="138" refreshError="1"/>
      <sheetData sheetId="139" refreshError="1"/>
      <sheetData sheetId="140" refreshError="1"/>
      <sheetData sheetId="141" refreshError="1"/>
      <sheetData sheetId="142" refreshError="1"/>
      <sheetData sheetId="143" refreshError="1"/>
      <sheetData sheetId="144" refreshError="1"/>
      <sheetData sheetId="145" refreshError="1"/>
      <sheetData sheetId="146" refreshError="1"/>
      <sheetData sheetId="147" refreshError="1"/>
      <sheetData sheetId="148" refreshError="1"/>
      <sheetData sheetId="149" refreshError="1"/>
      <sheetData sheetId="150" refreshError="1"/>
      <sheetData sheetId="151" refreshError="1"/>
      <sheetData sheetId="152" refreshError="1"/>
      <sheetData sheetId="153"/>
      <sheetData sheetId="154" refreshError="1"/>
      <sheetData sheetId="155" refreshError="1"/>
      <sheetData sheetId="156" refreshError="1"/>
      <sheetData sheetId="157" refreshError="1"/>
      <sheetData sheetId="158" refreshError="1"/>
      <sheetData sheetId="159" refreshError="1"/>
      <sheetData sheetId="160" refreshError="1"/>
      <sheetData sheetId="161" refreshError="1"/>
      <sheetData sheetId="162" refreshError="1"/>
      <sheetData sheetId="163" refreshError="1"/>
      <sheetData sheetId="164" refreshError="1"/>
      <sheetData sheetId="165" refreshError="1"/>
      <sheetData sheetId="166" refreshError="1"/>
      <sheetData sheetId="167" refreshError="1"/>
      <sheetData sheetId="168" refreshError="1"/>
      <sheetData sheetId="169" refreshError="1"/>
      <sheetData sheetId="170" refreshError="1"/>
      <sheetData sheetId="171" refreshError="1"/>
      <sheetData sheetId="172" refreshError="1"/>
      <sheetData sheetId="173" refreshError="1"/>
      <sheetData sheetId="174" refreshError="1"/>
      <sheetData sheetId="175" refreshError="1"/>
      <sheetData sheetId="176" refreshError="1"/>
      <sheetData sheetId="177" refreshError="1"/>
      <sheetData sheetId="178" refreshError="1"/>
      <sheetData sheetId="179" refreshError="1"/>
      <sheetData sheetId="180" refreshError="1"/>
      <sheetData sheetId="181" refreshError="1"/>
      <sheetData sheetId="182" refreshError="1"/>
      <sheetData sheetId="183" refreshError="1"/>
      <sheetData sheetId="184" refreshError="1"/>
      <sheetData sheetId="185" refreshError="1"/>
      <sheetData sheetId="186" refreshError="1"/>
      <sheetData sheetId="187" refreshError="1"/>
      <sheetData sheetId="188" refreshError="1"/>
      <sheetData sheetId="189"/>
      <sheetData sheetId="190"/>
      <sheetData sheetId="191" refreshError="1"/>
      <sheetData sheetId="192" refreshError="1"/>
      <sheetData sheetId="193" refreshError="1"/>
      <sheetData sheetId="194" refreshError="1"/>
      <sheetData sheetId="195" refreshError="1"/>
      <sheetData sheetId="196" refreshError="1"/>
      <sheetData sheetId="197"/>
      <sheetData sheetId="198" refreshError="1"/>
      <sheetData sheetId="199" refreshError="1"/>
      <sheetData sheetId="200" refreshError="1"/>
      <sheetData sheetId="201" refreshError="1"/>
      <sheetData sheetId="202" refreshError="1"/>
      <sheetData sheetId="203" refreshError="1"/>
      <sheetData sheetId="204" refreshError="1"/>
      <sheetData sheetId="205" refreshError="1"/>
      <sheetData sheetId="206" refreshError="1"/>
      <sheetData sheetId="207" refreshError="1"/>
      <sheetData sheetId="208" refreshError="1"/>
      <sheetData sheetId="209" refreshError="1"/>
      <sheetData sheetId="210" refreshError="1"/>
      <sheetData sheetId="211" refreshError="1"/>
      <sheetData sheetId="212" refreshError="1"/>
      <sheetData sheetId="213" refreshError="1"/>
      <sheetData sheetId="214" refreshError="1"/>
      <sheetData sheetId="215" refreshError="1"/>
      <sheetData sheetId="216" refreshError="1"/>
      <sheetData sheetId="217" refreshError="1"/>
      <sheetData sheetId="218" refreshError="1"/>
      <sheetData sheetId="219" refreshError="1"/>
      <sheetData sheetId="220" refreshError="1"/>
      <sheetData sheetId="221" refreshError="1"/>
      <sheetData sheetId="222" refreshError="1"/>
      <sheetData sheetId="223" refreshError="1"/>
      <sheetData sheetId="224" refreshError="1"/>
      <sheetData sheetId="225"/>
      <sheetData sheetId="226" refreshError="1"/>
      <sheetData sheetId="227" refreshError="1"/>
      <sheetData sheetId="228" refreshError="1"/>
      <sheetData sheetId="229" refreshError="1"/>
      <sheetData sheetId="230" refreshError="1"/>
      <sheetData sheetId="231" refreshError="1"/>
      <sheetData sheetId="232" refreshError="1"/>
      <sheetData sheetId="233" refreshError="1"/>
      <sheetData sheetId="234" refreshError="1"/>
      <sheetData sheetId="235" refreshError="1"/>
      <sheetData sheetId="236" refreshError="1"/>
      <sheetData sheetId="237" refreshError="1"/>
      <sheetData sheetId="238" refreshError="1"/>
      <sheetData sheetId="239" refreshError="1"/>
      <sheetData sheetId="240" refreshError="1"/>
      <sheetData sheetId="241" refreshError="1"/>
      <sheetData sheetId="242" refreshError="1"/>
      <sheetData sheetId="243" refreshError="1"/>
      <sheetData sheetId="244" refreshError="1"/>
      <sheetData sheetId="245" refreshError="1"/>
      <sheetData sheetId="246" refreshError="1"/>
      <sheetData sheetId="247"/>
      <sheetData sheetId="248" refreshError="1"/>
      <sheetData sheetId="249" refreshError="1"/>
      <sheetData sheetId="250" refreshError="1"/>
      <sheetData sheetId="251" refreshError="1"/>
      <sheetData sheetId="252" refreshError="1"/>
      <sheetData sheetId="253" refreshError="1"/>
      <sheetData sheetId="254" refreshError="1"/>
      <sheetData sheetId="255" refreshError="1"/>
      <sheetData sheetId="256" refreshError="1"/>
      <sheetData sheetId="257" refreshError="1"/>
      <sheetData sheetId="258" refreshError="1"/>
      <sheetData sheetId="259" refreshError="1"/>
      <sheetData sheetId="260" refreshError="1"/>
      <sheetData sheetId="261" refreshError="1"/>
      <sheetData sheetId="262" refreshError="1"/>
      <sheetData sheetId="263"/>
      <sheetData sheetId="264"/>
      <sheetData sheetId="265"/>
      <sheetData sheetId="266"/>
      <sheetData sheetId="267"/>
      <sheetData sheetId="268"/>
      <sheetData sheetId="269"/>
      <sheetData sheetId="270"/>
      <sheetData sheetId="271"/>
      <sheetData sheetId="272"/>
      <sheetData sheetId="273"/>
      <sheetData sheetId="274"/>
      <sheetData sheetId="275"/>
      <sheetData sheetId="276"/>
      <sheetData sheetId="277"/>
      <sheetData sheetId="278"/>
      <sheetData sheetId="279"/>
      <sheetData sheetId="280"/>
      <sheetData sheetId="281"/>
      <sheetData sheetId="282"/>
      <sheetData sheetId="283"/>
      <sheetData sheetId="284"/>
      <sheetData sheetId="285"/>
      <sheetData sheetId="286"/>
      <sheetData sheetId="287"/>
      <sheetData sheetId="288"/>
      <sheetData sheetId="289"/>
      <sheetData sheetId="290"/>
      <sheetData sheetId="291" refreshError="1"/>
      <sheetData sheetId="292" refreshError="1"/>
      <sheetData sheetId="293" refreshError="1"/>
      <sheetData sheetId="294" refreshError="1"/>
      <sheetData sheetId="295" refreshError="1"/>
      <sheetData sheetId="296"/>
      <sheetData sheetId="297" refreshError="1"/>
      <sheetData sheetId="298" refreshError="1"/>
      <sheetData sheetId="299" refreshError="1"/>
      <sheetData sheetId="300" refreshError="1"/>
      <sheetData sheetId="301" refreshError="1"/>
      <sheetData sheetId="302" refreshError="1"/>
      <sheetData sheetId="303" refreshError="1"/>
      <sheetData sheetId="304" refreshError="1"/>
      <sheetData sheetId="305" refreshError="1"/>
      <sheetData sheetId="306" refreshError="1"/>
      <sheetData sheetId="307" refreshError="1"/>
      <sheetData sheetId="308" refreshError="1"/>
      <sheetData sheetId="309" refreshError="1"/>
      <sheetData sheetId="310" refreshError="1"/>
      <sheetData sheetId="311" refreshError="1"/>
      <sheetData sheetId="312" refreshError="1"/>
      <sheetData sheetId="313"/>
      <sheetData sheetId="314" refreshError="1"/>
      <sheetData sheetId="315" refreshError="1"/>
      <sheetData sheetId="316" refreshError="1"/>
      <sheetData sheetId="317" refreshError="1"/>
      <sheetData sheetId="318" refreshError="1"/>
      <sheetData sheetId="319" refreshError="1"/>
      <sheetData sheetId="320" refreshError="1"/>
      <sheetData sheetId="321" refreshError="1"/>
      <sheetData sheetId="322" refreshError="1"/>
      <sheetData sheetId="323" refreshError="1"/>
      <sheetData sheetId="324" refreshError="1"/>
      <sheetData sheetId="325" refreshError="1"/>
      <sheetData sheetId="326" refreshError="1"/>
      <sheetData sheetId="327" refreshError="1"/>
      <sheetData sheetId="328" refreshError="1"/>
      <sheetData sheetId="329" refreshError="1"/>
      <sheetData sheetId="330" refreshError="1"/>
      <sheetData sheetId="331" refreshError="1"/>
      <sheetData sheetId="332" refreshError="1"/>
      <sheetData sheetId="333" refreshError="1"/>
      <sheetData sheetId="334"/>
      <sheetData sheetId="335" refreshError="1"/>
      <sheetData sheetId="336" refreshError="1"/>
      <sheetData sheetId="337" refreshError="1"/>
      <sheetData sheetId="338" refreshError="1"/>
      <sheetData sheetId="339" refreshError="1"/>
      <sheetData sheetId="340" refreshError="1"/>
      <sheetData sheetId="341" refreshError="1"/>
      <sheetData sheetId="342" refreshError="1"/>
      <sheetData sheetId="343" refreshError="1"/>
      <sheetData sheetId="344" refreshError="1"/>
      <sheetData sheetId="345" refreshError="1"/>
      <sheetData sheetId="346" refreshError="1"/>
      <sheetData sheetId="347" refreshError="1"/>
      <sheetData sheetId="348" refreshError="1"/>
      <sheetData sheetId="349" refreshError="1"/>
      <sheetData sheetId="350" refreshError="1"/>
      <sheetData sheetId="351" refreshError="1"/>
      <sheetData sheetId="352" refreshError="1"/>
      <sheetData sheetId="353" refreshError="1"/>
      <sheetData sheetId="354" refreshError="1"/>
      <sheetData sheetId="355" refreshError="1"/>
      <sheetData sheetId="356" refreshError="1"/>
      <sheetData sheetId="357" refreshError="1"/>
      <sheetData sheetId="358" refreshError="1"/>
      <sheetData sheetId="359" refreshError="1"/>
      <sheetData sheetId="360" refreshError="1"/>
      <sheetData sheetId="361" refreshError="1"/>
      <sheetData sheetId="362" refreshError="1"/>
      <sheetData sheetId="363" refreshError="1"/>
      <sheetData sheetId="364" refreshError="1"/>
      <sheetData sheetId="365" refreshError="1"/>
      <sheetData sheetId="366" refreshError="1"/>
      <sheetData sheetId="367" refreshError="1"/>
      <sheetData sheetId="368" refreshError="1"/>
      <sheetData sheetId="369" refreshError="1"/>
      <sheetData sheetId="370" refreshError="1"/>
      <sheetData sheetId="371" refreshError="1"/>
      <sheetData sheetId="372" refreshError="1"/>
      <sheetData sheetId="373" refreshError="1"/>
      <sheetData sheetId="374" refreshError="1"/>
      <sheetData sheetId="375" refreshError="1"/>
      <sheetData sheetId="376" refreshError="1"/>
      <sheetData sheetId="377" refreshError="1"/>
      <sheetData sheetId="378" refreshError="1"/>
      <sheetData sheetId="379"/>
      <sheetData sheetId="380" refreshError="1"/>
      <sheetData sheetId="381" refreshError="1"/>
      <sheetData sheetId="382" refreshError="1"/>
      <sheetData sheetId="383" refreshError="1"/>
      <sheetData sheetId="384" refreshError="1"/>
    </sheetDataSet>
  </externalBook>
</externalLink>
</file>

<file path=xl/externalLinks/externalLink31.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LXLIST1"/>
      <sheetName val="원97"/>
      <sheetName val="계산DATA입력"/>
      <sheetName val="MC&amp;다변화"/>
      <sheetName val="첨부2"/>
      <sheetName val="PN_ORDER"/>
      <sheetName val="so-021"/>
      <sheetName val="계산정보"/>
      <sheetName val="Roll Out - Limit"/>
      <sheetName val="금형 투자비(SJ 소하리전개)"/>
      <sheetName val="full (2)"/>
      <sheetName val="절단길이"/>
      <sheetName val="2.대외공문"/>
      <sheetName val="LXCR3%(9801)"/>
      <sheetName val="Assump."/>
      <sheetName val="LXL"/>
      <sheetName val=""/>
      <sheetName val="LX"/>
      <sheetName val="LXLI"/>
      <sheetName val="X3"/>
      <sheetName val="계열사현황종합"/>
      <sheetName val="전체현황"/>
      <sheetName val="SOURCE"/>
      <sheetName val="공수"/>
      <sheetName val="SUB"/>
      <sheetName val="단일압출"/>
      <sheetName val="계산 DATA 입력"/>
      <sheetName val="W-현원가"/>
      <sheetName val="Roll_Out_-_Limit"/>
      <sheetName val="금형_투자비(SJ_소하리전개)"/>
      <sheetName val="full_(2)"/>
      <sheetName val="2_대외공문"/>
      <sheetName val="Assump_"/>
      <sheetName val="CVT산정"/>
      <sheetName val="#REF"/>
      <sheetName val="도장DATA"/>
      <sheetName val="PILOT품"/>
      <sheetName val="M96현황-동아"/>
      <sheetName val="공통(20-91)"/>
      <sheetName val="Definition"/>
      <sheetName val="설변내역 미결사항"/>
      <sheetName val="인도 전동차 IPL"/>
      <sheetName val="인원계획"/>
      <sheetName val="세목별"/>
      <sheetName val="내용"/>
      <sheetName val="소유주(원)"/>
      <sheetName val="CNC810M"/>
      <sheetName val="TCA"/>
      <sheetName val="Sheet5"/>
      <sheetName val="Sheet6 (3)"/>
      <sheetName val="존4"/>
      <sheetName val="PRO (참조)"/>
    </sheetNames>
    <sheetDataSet>
      <sheetData sheetId="0" refreshError="1">
        <row r="9">
          <cell r="A9">
            <v>1</v>
          </cell>
          <cell r="B9" t="str">
            <v>91106-37010</v>
          </cell>
          <cell r="C9" t="str">
            <v>BODY</v>
          </cell>
          <cell r="D9">
            <v>63890</v>
          </cell>
          <cell r="E9">
            <v>0.82</v>
          </cell>
          <cell r="F9">
            <v>52389.799999999996</v>
          </cell>
          <cell r="G9">
            <v>0</v>
          </cell>
          <cell r="H9" t="str">
            <v>1XU</v>
          </cell>
          <cell r="I9" t="str">
            <v>PD2</v>
          </cell>
          <cell r="J9" t="str">
            <v>97.12.01</v>
          </cell>
          <cell r="K9">
            <v>0</v>
          </cell>
          <cell r="L9">
            <v>0.97</v>
          </cell>
          <cell r="M9">
            <v>61973.299999999996</v>
          </cell>
          <cell r="N9">
            <v>0</v>
          </cell>
          <cell r="O9" t="str">
            <v>1XU</v>
          </cell>
          <cell r="P9" t="str">
            <v>PU1</v>
          </cell>
          <cell r="Q9" t="str">
            <v>98.01.01</v>
          </cell>
        </row>
        <row r="10">
          <cell r="A10">
            <v>2</v>
          </cell>
          <cell r="B10" t="str">
            <v>91106-37020</v>
          </cell>
          <cell r="C10" t="str">
            <v>BODY</v>
          </cell>
          <cell r="D10">
            <v>79671</v>
          </cell>
          <cell r="E10">
            <v>0.82</v>
          </cell>
          <cell r="F10">
            <v>65330.219999999994</v>
          </cell>
          <cell r="G10">
            <v>0</v>
          </cell>
          <cell r="H10" t="str">
            <v>1XU</v>
          </cell>
          <cell r="I10" t="str">
            <v>PD2</v>
          </cell>
          <cell r="J10" t="str">
            <v>97.12.01</v>
          </cell>
          <cell r="K10">
            <v>0</v>
          </cell>
          <cell r="L10">
            <v>0.97</v>
          </cell>
          <cell r="M10">
            <v>77280.87</v>
          </cell>
          <cell r="N10">
            <v>0</v>
          </cell>
          <cell r="O10" t="str">
            <v>1XU</v>
          </cell>
          <cell r="P10" t="str">
            <v>PU1</v>
          </cell>
          <cell r="Q10" t="str">
            <v>98.01.01</v>
          </cell>
        </row>
        <row r="11">
          <cell r="A11">
            <v>3</v>
          </cell>
          <cell r="B11" t="str">
            <v>91106-37030</v>
          </cell>
          <cell r="C11" t="str">
            <v>BODY</v>
          </cell>
          <cell r="D11">
            <v>82293</v>
          </cell>
          <cell r="E11">
            <v>0.82</v>
          </cell>
          <cell r="F11">
            <v>67480.259999999995</v>
          </cell>
          <cell r="G11">
            <v>0</v>
          </cell>
          <cell r="H11" t="str">
            <v>1XU</v>
          </cell>
          <cell r="I11" t="str">
            <v>PD2</v>
          </cell>
          <cell r="J11" t="str">
            <v>97.12.01</v>
          </cell>
          <cell r="K11">
            <v>0</v>
          </cell>
          <cell r="L11">
            <v>0.97</v>
          </cell>
          <cell r="M11">
            <v>79824.209999999992</v>
          </cell>
          <cell r="N11">
            <v>0</v>
          </cell>
          <cell r="O11" t="str">
            <v>1XU</v>
          </cell>
          <cell r="P11" t="str">
            <v>PU1</v>
          </cell>
          <cell r="Q11" t="str">
            <v>98.01.01</v>
          </cell>
        </row>
        <row r="12">
          <cell r="A12">
            <v>4</v>
          </cell>
          <cell r="B12" t="str">
            <v>91106-37040</v>
          </cell>
          <cell r="C12" t="str">
            <v>BODY</v>
          </cell>
          <cell r="D12">
            <v>83372</v>
          </cell>
          <cell r="E12">
            <v>0.82</v>
          </cell>
          <cell r="F12">
            <v>68365.039999999994</v>
          </cell>
          <cell r="G12">
            <v>0</v>
          </cell>
          <cell r="H12" t="str">
            <v>1XU</v>
          </cell>
          <cell r="I12" t="str">
            <v>PD2</v>
          </cell>
          <cell r="J12" t="str">
            <v>97.12.01</v>
          </cell>
          <cell r="K12">
            <v>0</v>
          </cell>
          <cell r="L12">
            <v>0.97</v>
          </cell>
          <cell r="M12">
            <v>80870.84</v>
          </cell>
          <cell r="N12">
            <v>0</v>
          </cell>
          <cell r="O12" t="str">
            <v>1XU</v>
          </cell>
          <cell r="P12" t="str">
            <v>PU1</v>
          </cell>
          <cell r="Q12" t="str">
            <v>98.01.01</v>
          </cell>
        </row>
        <row r="13">
          <cell r="A13">
            <v>5</v>
          </cell>
          <cell r="B13" t="str">
            <v>91106-37050</v>
          </cell>
          <cell r="C13" t="str">
            <v>BODY</v>
          </cell>
          <cell r="D13">
            <v>80750</v>
          </cell>
          <cell r="E13">
            <v>0.82</v>
          </cell>
          <cell r="F13">
            <v>66215</v>
          </cell>
          <cell r="G13">
            <v>0</v>
          </cell>
          <cell r="H13" t="str">
            <v>1XU</v>
          </cell>
          <cell r="I13" t="str">
            <v>PD2</v>
          </cell>
          <cell r="J13" t="str">
            <v>97.12.01</v>
          </cell>
          <cell r="K13">
            <v>0</v>
          </cell>
          <cell r="L13">
            <v>0.97</v>
          </cell>
          <cell r="M13">
            <v>78327.5</v>
          </cell>
          <cell r="N13">
            <v>0</v>
          </cell>
          <cell r="O13" t="str">
            <v>1XU</v>
          </cell>
          <cell r="P13" t="str">
            <v>PU1</v>
          </cell>
          <cell r="Q13" t="str">
            <v>98.01.01</v>
          </cell>
        </row>
        <row r="14">
          <cell r="A14">
            <v>6</v>
          </cell>
          <cell r="B14" t="str">
            <v>91106-37060</v>
          </cell>
          <cell r="C14" t="str">
            <v>BODY</v>
          </cell>
          <cell r="D14">
            <v>66511</v>
          </cell>
          <cell r="E14">
            <v>0.82</v>
          </cell>
          <cell r="F14">
            <v>54539.02</v>
          </cell>
          <cell r="G14">
            <v>0</v>
          </cell>
          <cell r="H14" t="str">
            <v>1XU</v>
          </cell>
          <cell r="I14" t="str">
            <v>PD2</v>
          </cell>
          <cell r="J14" t="str">
            <v>97.12.01</v>
          </cell>
          <cell r="K14">
            <v>0</v>
          </cell>
          <cell r="L14">
            <v>0.97</v>
          </cell>
          <cell r="M14">
            <v>64515.67</v>
          </cell>
          <cell r="N14">
            <v>0</v>
          </cell>
          <cell r="O14" t="str">
            <v>1XU</v>
          </cell>
          <cell r="P14" t="str">
            <v>PU1</v>
          </cell>
          <cell r="Q14" t="str">
            <v>98.01.01</v>
          </cell>
        </row>
        <row r="15">
          <cell r="A15">
            <v>7</v>
          </cell>
          <cell r="B15" t="str">
            <v>91106-37070</v>
          </cell>
          <cell r="C15" t="str">
            <v>BODY</v>
          </cell>
          <cell r="D15">
            <v>67590</v>
          </cell>
          <cell r="E15">
            <v>0.82</v>
          </cell>
          <cell r="F15">
            <v>55423.799999999996</v>
          </cell>
          <cell r="G15">
            <v>0</v>
          </cell>
          <cell r="H15" t="str">
            <v>1XU</v>
          </cell>
          <cell r="I15" t="str">
            <v>PD2</v>
          </cell>
          <cell r="J15" t="str">
            <v>97.12.01</v>
          </cell>
          <cell r="K15">
            <v>0</v>
          </cell>
          <cell r="L15">
            <v>0.97</v>
          </cell>
          <cell r="M15">
            <v>65562.3</v>
          </cell>
          <cell r="N15">
            <v>0</v>
          </cell>
          <cell r="O15" t="str">
            <v>1XU</v>
          </cell>
          <cell r="P15" t="str">
            <v>PU1</v>
          </cell>
          <cell r="Q15" t="str">
            <v>98.01.01</v>
          </cell>
        </row>
        <row r="16">
          <cell r="A16">
            <v>8</v>
          </cell>
          <cell r="B16" t="str">
            <v>91106-37080</v>
          </cell>
          <cell r="C16" t="str">
            <v>BODY</v>
          </cell>
          <cell r="D16">
            <v>64969</v>
          </cell>
          <cell r="E16">
            <v>0.82</v>
          </cell>
          <cell r="F16">
            <v>53274.579999999994</v>
          </cell>
          <cell r="G16">
            <v>0</v>
          </cell>
          <cell r="H16" t="str">
            <v>1XU</v>
          </cell>
          <cell r="I16" t="str">
            <v>PD2</v>
          </cell>
          <cell r="J16" t="str">
            <v>97.12.01</v>
          </cell>
          <cell r="K16">
            <v>0</v>
          </cell>
          <cell r="L16">
            <v>0.97</v>
          </cell>
          <cell r="M16">
            <v>63019.93</v>
          </cell>
          <cell r="N16">
            <v>0</v>
          </cell>
          <cell r="O16" t="str">
            <v>1XU</v>
          </cell>
          <cell r="P16" t="str">
            <v>PU1</v>
          </cell>
          <cell r="Q16" t="str">
            <v>98.01.01</v>
          </cell>
        </row>
        <row r="17">
          <cell r="A17">
            <v>9</v>
          </cell>
          <cell r="B17" t="str">
            <v>91106-37090</v>
          </cell>
          <cell r="C17" t="str">
            <v>BODY</v>
          </cell>
          <cell r="D17">
            <v>62716</v>
          </cell>
          <cell r="E17">
            <v>0.82</v>
          </cell>
          <cell r="F17">
            <v>51427.119999999995</v>
          </cell>
          <cell r="G17">
            <v>0</v>
          </cell>
          <cell r="H17" t="str">
            <v>1XU</v>
          </cell>
          <cell r="I17" t="str">
            <v>PD2</v>
          </cell>
          <cell r="J17" t="str">
            <v>97.12.01</v>
          </cell>
          <cell r="K17">
            <v>0</v>
          </cell>
          <cell r="L17">
            <v>0.97</v>
          </cell>
          <cell r="M17">
            <v>60834.52</v>
          </cell>
          <cell r="N17">
            <v>0</v>
          </cell>
          <cell r="O17" t="str">
            <v>1XU</v>
          </cell>
          <cell r="P17" t="str">
            <v>PU1</v>
          </cell>
          <cell r="Q17" t="str">
            <v>98.01.01</v>
          </cell>
        </row>
        <row r="18">
          <cell r="A18">
            <v>10</v>
          </cell>
          <cell r="B18" t="str">
            <v>91106-37100</v>
          </cell>
          <cell r="C18" t="str">
            <v>BODY</v>
          </cell>
          <cell r="D18">
            <v>78497</v>
          </cell>
          <cell r="E18">
            <v>0.82</v>
          </cell>
          <cell r="F18">
            <v>64367.539999999994</v>
          </cell>
          <cell r="G18">
            <v>0</v>
          </cell>
          <cell r="H18" t="str">
            <v>1XU</v>
          </cell>
          <cell r="I18" t="str">
            <v>PD2</v>
          </cell>
          <cell r="J18" t="str">
            <v>97.12.01</v>
          </cell>
          <cell r="K18">
            <v>0</v>
          </cell>
          <cell r="L18">
            <v>0.97</v>
          </cell>
          <cell r="M18">
            <v>76142.09</v>
          </cell>
          <cell r="N18">
            <v>0</v>
          </cell>
          <cell r="O18" t="str">
            <v>1XU</v>
          </cell>
          <cell r="P18" t="str">
            <v>PU1</v>
          </cell>
          <cell r="Q18" t="str">
            <v>98.01.01</v>
          </cell>
        </row>
        <row r="19">
          <cell r="A19">
            <v>11</v>
          </cell>
          <cell r="B19" t="str">
            <v>91106-37110</v>
          </cell>
          <cell r="C19" t="str">
            <v>BODY</v>
          </cell>
          <cell r="D19">
            <v>81118</v>
          </cell>
          <cell r="E19">
            <v>0.82</v>
          </cell>
          <cell r="F19">
            <v>66516.759999999995</v>
          </cell>
          <cell r="G19">
            <v>0</v>
          </cell>
          <cell r="H19" t="str">
            <v>1XU</v>
          </cell>
          <cell r="I19" t="str">
            <v>PD2</v>
          </cell>
          <cell r="J19" t="str">
            <v>97.12.01</v>
          </cell>
          <cell r="K19">
            <v>0</v>
          </cell>
          <cell r="L19">
            <v>0.97</v>
          </cell>
          <cell r="M19">
            <v>78684.459999999992</v>
          </cell>
          <cell r="N19">
            <v>0</v>
          </cell>
          <cell r="O19" t="str">
            <v>1XU</v>
          </cell>
          <cell r="P19" t="str">
            <v>PU1</v>
          </cell>
          <cell r="Q19" t="str">
            <v>98.01.01</v>
          </cell>
        </row>
        <row r="20">
          <cell r="A20">
            <v>12</v>
          </cell>
          <cell r="B20" t="str">
            <v>91106-37120</v>
          </cell>
          <cell r="C20" t="str">
            <v>BODY</v>
          </cell>
          <cell r="D20">
            <v>82197</v>
          </cell>
          <cell r="E20">
            <v>0.82</v>
          </cell>
          <cell r="F20">
            <v>67401.539999999994</v>
          </cell>
          <cell r="G20">
            <v>0</v>
          </cell>
          <cell r="H20" t="str">
            <v>1XU</v>
          </cell>
          <cell r="I20" t="str">
            <v>PD2</v>
          </cell>
          <cell r="J20" t="str">
            <v>97.12.01</v>
          </cell>
          <cell r="K20">
            <v>0</v>
          </cell>
          <cell r="L20">
            <v>0.97</v>
          </cell>
          <cell r="M20">
            <v>79731.09</v>
          </cell>
          <cell r="N20">
            <v>0</v>
          </cell>
          <cell r="O20" t="str">
            <v>1XU</v>
          </cell>
          <cell r="P20" t="str">
            <v>PU1</v>
          </cell>
          <cell r="Q20" t="str">
            <v>98.01.01</v>
          </cell>
        </row>
        <row r="21">
          <cell r="A21">
            <v>13</v>
          </cell>
          <cell r="B21" t="str">
            <v>91106-37130</v>
          </cell>
          <cell r="C21" t="str">
            <v>BODY</v>
          </cell>
          <cell r="D21">
            <v>79576</v>
          </cell>
          <cell r="E21">
            <v>0.82</v>
          </cell>
          <cell r="F21">
            <v>65252.32</v>
          </cell>
          <cell r="G21">
            <v>0</v>
          </cell>
          <cell r="H21" t="str">
            <v>1XU</v>
          </cell>
          <cell r="I21" t="str">
            <v>PD2</v>
          </cell>
          <cell r="J21" t="str">
            <v>97.12.01</v>
          </cell>
          <cell r="K21">
            <v>0</v>
          </cell>
          <cell r="L21">
            <v>0.97</v>
          </cell>
          <cell r="M21">
            <v>77188.72</v>
          </cell>
          <cell r="N21">
            <v>0</v>
          </cell>
          <cell r="O21" t="str">
            <v>1XU</v>
          </cell>
          <cell r="P21" t="str">
            <v>PU1</v>
          </cell>
          <cell r="Q21" t="str">
            <v>98.01.01</v>
          </cell>
        </row>
        <row r="22">
          <cell r="A22">
            <v>14</v>
          </cell>
          <cell r="B22" t="str">
            <v>91106-37140</v>
          </cell>
          <cell r="C22" t="str">
            <v>BODY</v>
          </cell>
          <cell r="D22">
            <v>65337</v>
          </cell>
          <cell r="E22">
            <v>0.82</v>
          </cell>
          <cell r="F22">
            <v>53576.34</v>
          </cell>
          <cell r="G22">
            <v>0</v>
          </cell>
          <cell r="H22" t="str">
            <v>1XU</v>
          </cell>
          <cell r="I22" t="str">
            <v>PD2</v>
          </cell>
          <cell r="J22" t="str">
            <v>97.12.01</v>
          </cell>
          <cell r="K22">
            <v>0</v>
          </cell>
          <cell r="L22">
            <v>0.97</v>
          </cell>
          <cell r="M22">
            <v>63376.89</v>
          </cell>
          <cell r="N22">
            <v>0</v>
          </cell>
          <cell r="O22" t="str">
            <v>1XU</v>
          </cell>
          <cell r="P22" t="str">
            <v>PU1</v>
          </cell>
          <cell r="Q22" t="str">
            <v>98.01.01</v>
          </cell>
        </row>
        <row r="23">
          <cell r="A23">
            <v>15</v>
          </cell>
          <cell r="B23" t="str">
            <v>91106-37150</v>
          </cell>
          <cell r="C23" t="str">
            <v>BODY</v>
          </cell>
          <cell r="D23">
            <v>66416</v>
          </cell>
          <cell r="E23">
            <v>0.82</v>
          </cell>
          <cell r="F23">
            <v>54461.119999999995</v>
          </cell>
          <cell r="G23">
            <v>0</v>
          </cell>
          <cell r="H23" t="str">
            <v>1XU</v>
          </cell>
          <cell r="I23" t="str">
            <v>PD2</v>
          </cell>
          <cell r="J23" t="str">
            <v>97.12.01</v>
          </cell>
          <cell r="K23">
            <v>0</v>
          </cell>
          <cell r="L23">
            <v>0.97</v>
          </cell>
          <cell r="M23">
            <v>64423.519999999997</v>
          </cell>
          <cell r="N23">
            <v>0</v>
          </cell>
          <cell r="O23" t="str">
            <v>1XU</v>
          </cell>
          <cell r="P23" t="str">
            <v>PU1</v>
          </cell>
          <cell r="Q23" t="str">
            <v>98.01.01</v>
          </cell>
        </row>
        <row r="24">
          <cell r="A24">
            <v>16</v>
          </cell>
          <cell r="B24" t="str">
            <v>91106-37160</v>
          </cell>
          <cell r="C24" t="str">
            <v>BODY</v>
          </cell>
          <cell r="D24">
            <v>63795</v>
          </cell>
          <cell r="E24">
            <v>0.82</v>
          </cell>
          <cell r="F24">
            <v>52311.899999999994</v>
          </cell>
          <cell r="G24">
            <v>0</v>
          </cell>
          <cell r="H24" t="str">
            <v>1XU</v>
          </cell>
          <cell r="I24" t="str">
            <v>PD2</v>
          </cell>
          <cell r="J24" t="str">
            <v>97.12.01</v>
          </cell>
          <cell r="K24">
            <v>0</v>
          </cell>
          <cell r="L24">
            <v>0.97</v>
          </cell>
          <cell r="M24">
            <v>61881.15</v>
          </cell>
          <cell r="N24">
            <v>0</v>
          </cell>
          <cell r="O24" t="str">
            <v>1XU</v>
          </cell>
          <cell r="P24" t="str">
            <v>PU1</v>
          </cell>
          <cell r="Q24" t="str">
            <v>98.01.01</v>
          </cell>
        </row>
        <row r="25">
          <cell r="A25">
            <v>17</v>
          </cell>
          <cell r="B25" t="str">
            <v>91106-37170</v>
          </cell>
          <cell r="C25" t="str">
            <v>BODY</v>
          </cell>
          <cell r="D25">
            <v>84221</v>
          </cell>
          <cell r="E25">
            <v>0.82</v>
          </cell>
          <cell r="F25">
            <v>69061.22</v>
          </cell>
          <cell r="G25">
            <v>0</v>
          </cell>
          <cell r="H25" t="str">
            <v>1XU</v>
          </cell>
          <cell r="I25" t="str">
            <v>PD2</v>
          </cell>
          <cell r="J25" t="str">
            <v>97.12.01</v>
          </cell>
          <cell r="K25">
            <v>0</v>
          </cell>
          <cell r="L25">
            <v>0.97</v>
          </cell>
          <cell r="M25">
            <v>81694.37</v>
          </cell>
          <cell r="N25">
            <v>0</v>
          </cell>
          <cell r="O25" t="str">
            <v>1XU</v>
          </cell>
          <cell r="P25" t="str">
            <v>PU1</v>
          </cell>
          <cell r="Q25" t="str">
            <v>98.01.01</v>
          </cell>
        </row>
        <row r="26">
          <cell r="A26">
            <v>18</v>
          </cell>
          <cell r="B26" t="str">
            <v>91106-37180</v>
          </cell>
          <cell r="C26" t="str">
            <v>BODY</v>
          </cell>
          <cell r="D26">
            <v>83046</v>
          </cell>
          <cell r="E26">
            <v>0.82</v>
          </cell>
          <cell r="F26">
            <v>68097.72</v>
          </cell>
          <cell r="G26">
            <v>0</v>
          </cell>
          <cell r="H26" t="str">
            <v>1XU</v>
          </cell>
          <cell r="I26" t="str">
            <v>PD2</v>
          </cell>
          <cell r="J26" t="str">
            <v>97.12.01</v>
          </cell>
          <cell r="K26">
            <v>0</v>
          </cell>
          <cell r="L26">
            <v>0.97</v>
          </cell>
          <cell r="M26">
            <v>80554.62</v>
          </cell>
          <cell r="N26">
            <v>0</v>
          </cell>
          <cell r="O26" t="str">
            <v>1XU</v>
          </cell>
          <cell r="P26" t="str">
            <v>PU1</v>
          </cell>
          <cell r="Q26" t="str">
            <v>98.01.01</v>
          </cell>
        </row>
        <row r="27">
          <cell r="A27">
            <v>19</v>
          </cell>
          <cell r="B27" t="str">
            <v>91106-37190</v>
          </cell>
          <cell r="C27" t="str">
            <v>BODY</v>
          </cell>
          <cell r="D27">
            <v>94279</v>
          </cell>
          <cell r="E27">
            <v>0.82</v>
          </cell>
          <cell r="F27">
            <v>77308.78</v>
          </cell>
          <cell r="G27">
            <v>0</v>
          </cell>
          <cell r="H27" t="str">
            <v>1XU</v>
          </cell>
          <cell r="I27" t="str">
            <v>PD2</v>
          </cell>
          <cell r="J27" t="str">
            <v>97.12.01</v>
          </cell>
          <cell r="K27">
            <v>0</v>
          </cell>
          <cell r="L27">
            <v>0.97</v>
          </cell>
          <cell r="M27">
            <v>91450.63</v>
          </cell>
          <cell r="N27">
            <v>0</v>
          </cell>
          <cell r="O27" t="str">
            <v>1XU</v>
          </cell>
          <cell r="P27" t="str">
            <v>PU1</v>
          </cell>
          <cell r="Q27" t="str">
            <v>98.01.01</v>
          </cell>
        </row>
        <row r="28">
          <cell r="A28">
            <v>20</v>
          </cell>
          <cell r="B28" t="str">
            <v>91106-37200</v>
          </cell>
          <cell r="C28" t="str">
            <v>BODY</v>
          </cell>
          <cell r="D28">
            <v>84896</v>
          </cell>
          <cell r="E28">
            <v>0.82</v>
          </cell>
          <cell r="F28">
            <v>69614.720000000001</v>
          </cell>
          <cell r="G28">
            <v>0</v>
          </cell>
          <cell r="H28" t="str">
            <v>1XU</v>
          </cell>
          <cell r="I28" t="str">
            <v>PD2</v>
          </cell>
          <cell r="J28" t="str">
            <v>97.12.01</v>
          </cell>
          <cell r="K28">
            <v>0</v>
          </cell>
          <cell r="L28">
            <v>0.97</v>
          </cell>
          <cell r="M28">
            <v>82349.119999999995</v>
          </cell>
          <cell r="N28">
            <v>0</v>
          </cell>
          <cell r="O28" t="str">
            <v>1XU</v>
          </cell>
          <cell r="P28" t="str">
            <v>PU1</v>
          </cell>
          <cell r="Q28" t="str">
            <v>98.01.01</v>
          </cell>
        </row>
        <row r="29">
          <cell r="A29">
            <v>21</v>
          </cell>
          <cell r="B29" t="str">
            <v>91106-37210</v>
          </cell>
          <cell r="C29" t="str">
            <v>BODY</v>
          </cell>
          <cell r="D29">
            <v>109095</v>
          </cell>
          <cell r="E29">
            <v>0.82</v>
          </cell>
          <cell r="F29">
            <v>89457.9</v>
          </cell>
          <cell r="G29">
            <v>0</v>
          </cell>
          <cell r="H29" t="str">
            <v>1XU</v>
          </cell>
          <cell r="I29" t="str">
            <v>PD2</v>
          </cell>
          <cell r="J29" t="str">
            <v>97.12.01</v>
          </cell>
          <cell r="K29">
            <v>0</v>
          </cell>
          <cell r="L29">
            <v>0.97</v>
          </cell>
          <cell r="M29">
            <v>105822.15</v>
          </cell>
          <cell r="N29">
            <v>0</v>
          </cell>
          <cell r="O29" t="str">
            <v>1XU</v>
          </cell>
          <cell r="P29" t="str">
            <v>PU1</v>
          </cell>
          <cell r="Q29" t="str">
            <v>98.01.01</v>
          </cell>
        </row>
        <row r="30">
          <cell r="A30">
            <v>22</v>
          </cell>
          <cell r="B30" t="str">
            <v>91106-37220</v>
          </cell>
          <cell r="C30" t="str">
            <v>BODY</v>
          </cell>
          <cell r="D30">
            <v>95181</v>
          </cell>
          <cell r="E30">
            <v>0.82</v>
          </cell>
          <cell r="F30">
            <v>78048.42</v>
          </cell>
          <cell r="G30">
            <v>0</v>
          </cell>
          <cell r="H30" t="str">
            <v>1XU</v>
          </cell>
          <cell r="I30" t="str">
            <v>PD2</v>
          </cell>
          <cell r="J30" t="str">
            <v>97.12.01</v>
          </cell>
          <cell r="K30">
            <v>0</v>
          </cell>
          <cell r="L30">
            <v>0.97</v>
          </cell>
          <cell r="M30">
            <v>92325.569999999992</v>
          </cell>
          <cell r="N30">
            <v>0</v>
          </cell>
          <cell r="O30" t="str">
            <v>1XU</v>
          </cell>
          <cell r="P30" t="str">
            <v>PU1</v>
          </cell>
          <cell r="Q30" t="str">
            <v>98.01.01</v>
          </cell>
        </row>
        <row r="31">
          <cell r="A31">
            <v>23</v>
          </cell>
          <cell r="B31" t="str">
            <v>91106-37240</v>
          </cell>
          <cell r="C31" t="str">
            <v>BODY</v>
          </cell>
          <cell r="D31">
            <v>109095</v>
          </cell>
          <cell r="E31">
            <v>0.82</v>
          </cell>
          <cell r="F31">
            <v>89457.9</v>
          </cell>
          <cell r="G31">
            <v>0</v>
          </cell>
          <cell r="H31" t="str">
            <v>1XU</v>
          </cell>
          <cell r="I31" t="str">
            <v>PD2</v>
          </cell>
          <cell r="J31" t="str">
            <v>97.12.01</v>
          </cell>
          <cell r="K31">
            <v>0</v>
          </cell>
          <cell r="L31">
            <v>0.97</v>
          </cell>
          <cell r="M31">
            <v>105822.15</v>
          </cell>
          <cell r="N31">
            <v>0</v>
          </cell>
          <cell r="O31" t="str">
            <v>1XU</v>
          </cell>
          <cell r="P31" t="str">
            <v>PU1</v>
          </cell>
          <cell r="Q31" t="str">
            <v>98.01.01</v>
          </cell>
        </row>
        <row r="32">
          <cell r="A32">
            <v>24</v>
          </cell>
          <cell r="B32" t="str">
            <v>91106-37260</v>
          </cell>
          <cell r="C32" t="str">
            <v>BODY</v>
          </cell>
          <cell r="D32">
            <v>99712</v>
          </cell>
          <cell r="E32">
            <v>0.82</v>
          </cell>
          <cell r="F32">
            <v>81763.839999999997</v>
          </cell>
          <cell r="G32">
            <v>0</v>
          </cell>
          <cell r="H32" t="str">
            <v>1XU</v>
          </cell>
          <cell r="I32" t="str">
            <v>PD2</v>
          </cell>
          <cell r="J32" t="str">
            <v>97.12.01</v>
          </cell>
          <cell r="K32">
            <v>0</v>
          </cell>
          <cell r="L32">
            <v>0.97</v>
          </cell>
          <cell r="M32">
            <v>96720.639999999999</v>
          </cell>
          <cell r="N32">
            <v>0</v>
          </cell>
          <cell r="O32" t="str">
            <v>1XU</v>
          </cell>
          <cell r="P32" t="str">
            <v>PU1</v>
          </cell>
          <cell r="Q32" t="str">
            <v>98.01.01</v>
          </cell>
        </row>
        <row r="33">
          <cell r="A33">
            <v>25</v>
          </cell>
          <cell r="B33" t="str">
            <v>91106-37280</v>
          </cell>
          <cell r="C33" t="str">
            <v>BODY</v>
          </cell>
          <cell r="D33">
            <v>95181</v>
          </cell>
          <cell r="E33">
            <v>0.82</v>
          </cell>
          <cell r="F33">
            <v>78048.42</v>
          </cell>
          <cell r="G33">
            <v>0</v>
          </cell>
          <cell r="H33" t="str">
            <v>1XU</v>
          </cell>
          <cell r="I33" t="str">
            <v>PD2</v>
          </cell>
          <cell r="J33" t="str">
            <v>97.12.01</v>
          </cell>
          <cell r="K33">
            <v>0</v>
          </cell>
          <cell r="L33">
            <v>0.97</v>
          </cell>
          <cell r="M33">
            <v>92325.569999999992</v>
          </cell>
          <cell r="N33">
            <v>0</v>
          </cell>
          <cell r="O33" t="str">
            <v>1XU</v>
          </cell>
          <cell r="P33" t="str">
            <v>PU1</v>
          </cell>
          <cell r="Q33" t="str">
            <v>98.01.01</v>
          </cell>
        </row>
        <row r="34">
          <cell r="A34">
            <v>26</v>
          </cell>
          <cell r="B34" t="str">
            <v>91106-37300</v>
          </cell>
          <cell r="C34" t="str">
            <v>BODY</v>
          </cell>
          <cell r="D34">
            <v>85798</v>
          </cell>
          <cell r="E34">
            <v>0.82</v>
          </cell>
          <cell r="F34">
            <v>70354.36</v>
          </cell>
          <cell r="G34">
            <v>0</v>
          </cell>
          <cell r="H34" t="str">
            <v>1XU</v>
          </cell>
          <cell r="I34" t="str">
            <v>PD2</v>
          </cell>
          <cell r="J34" t="str">
            <v>97.12.01</v>
          </cell>
          <cell r="K34">
            <v>0</v>
          </cell>
          <cell r="L34">
            <v>0.97</v>
          </cell>
          <cell r="M34">
            <v>83224.06</v>
          </cell>
          <cell r="N34">
            <v>0</v>
          </cell>
          <cell r="O34" t="str">
            <v>1XU</v>
          </cell>
          <cell r="P34" t="str">
            <v>PU1</v>
          </cell>
          <cell r="Q34" t="str">
            <v>98.01.01</v>
          </cell>
        </row>
        <row r="35">
          <cell r="A35">
            <v>27</v>
          </cell>
          <cell r="B35" t="str">
            <v>91106-37310</v>
          </cell>
          <cell r="C35" t="str">
            <v>BODY</v>
          </cell>
          <cell r="D35">
            <v>118246</v>
          </cell>
          <cell r="E35">
            <v>0.82</v>
          </cell>
          <cell r="F35">
            <v>96961.72</v>
          </cell>
          <cell r="G35">
            <v>0</v>
          </cell>
          <cell r="H35" t="str">
            <v>1XU</v>
          </cell>
          <cell r="I35" t="str">
            <v>PD2</v>
          </cell>
          <cell r="J35" t="str">
            <v>97.12.01</v>
          </cell>
          <cell r="K35">
            <v>0</v>
          </cell>
          <cell r="L35">
            <v>0.97</v>
          </cell>
          <cell r="M35">
            <v>114698.62</v>
          </cell>
          <cell r="N35">
            <v>0</v>
          </cell>
          <cell r="O35" t="str">
            <v>1XU</v>
          </cell>
          <cell r="P35" t="str">
            <v>PU1</v>
          </cell>
          <cell r="Q35" t="str">
            <v>98.01.01</v>
          </cell>
        </row>
        <row r="36">
          <cell r="A36">
            <v>28</v>
          </cell>
          <cell r="B36" t="str">
            <v>91106-37320</v>
          </cell>
          <cell r="C36" t="str">
            <v>BODY</v>
          </cell>
          <cell r="D36">
            <v>122735</v>
          </cell>
          <cell r="E36">
            <v>0.82</v>
          </cell>
          <cell r="F36">
            <v>100642.7</v>
          </cell>
          <cell r="G36">
            <v>0</v>
          </cell>
          <cell r="H36" t="str">
            <v>1XU</v>
          </cell>
          <cell r="I36" t="str">
            <v>PD2</v>
          </cell>
          <cell r="J36" t="str">
            <v>97.12.01</v>
          </cell>
          <cell r="K36">
            <v>0</v>
          </cell>
          <cell r="L36">
            <v>0.97</v>
          </cell>
          <cell r="M36">
            <v>119052.95</v>
          </cell>
          <cell r="N36">
            <v>0</v>
          </cell>
          <cell r="O36" t="str">
            <v>1XU</v>
          </cell>
          <cell r="P36" t="str">
            <v>PU1</v>
          </cell>
          <cell r="Q36" t="str">
            <v>98.01.01</v>
          </cell>
        </row>
        <row r="37">
          <cell r="A37">
            <v>29</v>
          </cell>
          <cell r="B37" t="str">
            <v>91106-37330</v>
          </cell>
          <cell r="C37" t="str">
            <v>BODY</v>
          </cell>
          <cell r="D37">
            <v>108863</v>
          </cell>
          <cell r="E37">
            <v>0.82</v>
          </cell>
          <cell r="F37">
            <v>89267.659999999989</v>
          </cell>
          <cell r="G37">
            <v>0</v>
          </cell>
          <cell r="H37" t="str">
            <v>1XU</v>
          </cell>
          <cell r="I37" t="str">
            <v>PD2</v>
          </cell>
          <cell r="J37" t="str">
            <v>97.12.01</v>
          </cell>
          <cell r="K37">
            <v>0</v>
          </cell>
          <cell r="L37">
            <v>0.97</v>
          </cell>
          <cell r="M37">
            <v>105597.11</v>
          </cell>
          <cell r="N37">
            <v>0</v>
          </cell>
          <cell r="O37" t="str">
            <v>1XU</v>
          </cell>
          <cell r="P37" t="str">
            <v>PU1</v>
          </cell>
          <cell r="Q37" t="str">
            <v>98.01.01</v>
          </cell>
        </row>
        <row r="38">
          <cell r="A38">
            <v>30</v>
          </cell>
          <cell r="B38" t="str">
            <v>91106-37340</v>
          </cell>
          <cell r="C38" t="str">
            <v>BODY</v>
          </cell>
          <cell r="D38">
            <v>113352</v>
          </cell>
          <cell r="E38">
            <v>0.82</v>
          </cell>
          <cell r="F38">
            <v>92948.64</v>
          </cell>
          <cell r="G38">
            <v>0</v>
          </cell>
          <cell r="H38" t="str">
            <v>1XU</v>
          </cell>
          <cell r="I38" t="str">
            <v>PD2</v>
          </cell>
          <cell r="J38" t="str">
            <v>97.12.01</v>
          </cell>
          <cell r="K38">
            <v>0</v>
          </cell>
          <cell r="L38">
            <v>0.97</v>
          </cell>
          <cell r="M38">
            <v>109951.44</v>
          </cell>
          <cell r="N38">
            <v>0</v>
          </cell>
          <cell r="O38" t="str">
            <v>1XU</v>
          </cell>
          <cell r="P38" t="str">
            <v>PU1</v>
          </cell>
          <cell r="Q38" t="str">
            <v>98.01.01</v>
          </cell>
        </row>
        <row r="39">
          <cell r="A39">
            <v>31</v>
          </cell>
          <cell r="B39" t="str">
            <v>91106-37350</v>
          </cell>
          <cell r="C39" t="str">
            <v>BODY</v>
          </cell>
          <cell r="D39">
            <v>102359</v>
          </cell>
          <cell r="E39">
            <v>0.82</v>
          </cell>
          <cell r="F39">
            <v>83934.37999999999</v>
          </cell>
          <cell r="G39">
            <v>0</v>
          </cell>
          <cell r="H39" t="str">
            <v>1XU</v>
          </cell>
          <cell r="I39" t="str">
            <v>PD2</v>
          </cell>
          <cell r="J39" t="str">
            <v>97.12.01</v>
          </cell>
          <cell r="K39">
            <v>0</v>
          </cell>
          <cell r="L39">
            <v>0.97</v>
          </cell>
          <cell r="M39">
            <v>99288.23</v>
          </cell>
          <cell r="N39">
            <v>0</v>
          </cell>
          <cell r="O39" t="str">
            <v>1XU</v>
          </cell>
          <cell r="P39" t="str">
            <v>PU1</v>
          </cell>
          <cell r="Q39" t="str">
            <v>98.01.01</v>
          </cell>
        </row>
        <row r="40">
          <cell r="A40">
            <v>32</v>
          </cell>
          <cell r="B40" t="str">
            <v>91106-37360</v>
          </cell>
          <cell r="C40" t="str">
            <v>BODY</v>
          </cell>
          <cell r="D40">
            <v>106848</v>
          </cell>
          <cell r="E40">
            <v>0.82</v>
          </cell>
          <cell r="F40">
            <v>87615.360000000001</v>
          </cell>
          <cell r="G40">
            <v>0</v>
          </cell>
          <cell r="H40" t="str">
            <v>1XU</v>
          </cell>
          <cell r="I40" t="str">
            <v>PD2</v>
          </cell>
          <cell r="J40" t="str">
            <v>97.12.01</v>
          </cell>
          <cell r="K40">
            <v>0</v>
          </cell>
          <cell r="L40">
            <v>0.97</v>
          </cell>
          <cell r="M40">
            <v>103642.56</v>
          </cell>
          <cell r="N40">
            <v>0</v>
          </cell>
          <cell r="O40" t="str">
            <v>1XU</v>
          </cell>
          <cell r="P40" t="str">
            <v>PU1</v>
          </cell>
          <cell r="Q40" t="str">
            <v>98.01.01</v>
          </cell>
        </row>
        <row r="41">
          <cell r="A41">
            <v>33</v>
          </cell>
          <cell r="B41" t="str">
            <v>91106-37370</v>
          </cell>
          <cell r="C41" t="str">
            <v>BODY</v>
          </cell>
          <cell r="D41">
            <v>92976</v>
          </cell>
          <cell r="E41">
            <v>0.82</v>
          </cell>
          <cell r="F41">
            <v>76240.319999999992</v>
          </cell>
          <cell r="G41">
            <v>0</v>
          </cell>
          <cell r="H41" t="str">
            <v>1XU</v>
          </cell>
          <cell r="I41" t="str">
            <v>PD2</v>
          </cell>
          <cell r="J41" t="str">
            <v>97.12.01</v>
          </cell>
          <cell r="K41">
            <v>0</v>
          </cell>
          <cell r="L41">
            <v>0.97</v>
          </cell>
          <cell r="M41">
            <v>90186.72</v>
          </cell>
          <cell r="N41">
            <v>0</v>
          </cell>
          <cell r="O41" t="str">
            <v>1XU</v>
          </cell>
          <cell r="P41" t="str">
            <v>PU1</v>
          </cell>
          <cell r="Q41" t="str">
            <v>98.01.01</v>
          </cell>
        </row>
        <row r="42">
          <cell r="A42">
            <v>34</v>
          </cell>
          <cell r="B42" t="str">
            <v>91106-37380</v>
          </cell>
          <cell r="C42" t="str">
            <v>BODY</v>
          </cell>
          <cell r="D42">
            <v>97465</v>
          </cell>
          <cell r="E42">
            <v>0.82</v>
          </cell>
          <cell r="F42">
            <v>79921.299999999988</v>
          </cell>
          <cell r="G42">
            <v>0</v>
          </cell>
          <cell r="H42" t="str">
            <v>1XU</v>
          </cell>
          <cell r="I42" t="str">
            <v>PD2</v>
          </cell>
          <cell r="J42" t="str">
            <v>97.12.01</v>
          </cell>
          <cell r="K42">
            <v>0</v>
          </cell>
          <cell r="L42">
            <v>0.97</v>
          </cell>
          <cell r="M42">
            <v>94541.05</v>
          </cell>
          <cell r="N42">
            <v>0</v>
          </cell>
          <cell r="O42" t="str">
            <v>1XU</v>
          </cell>
          <cell r="P42" t="str">
            <v>PU1</v>
          </cell>
          <cell r="Q42" t="str">
            <v>98.01.01</v>
          </cell>
        </row>
        <row r="43">
          <cell r="A43">
            <v>35</v>
          </cell>
          <cell r="B43" t="str">
            <v>91106-37410</v>
          </cell>
          <cell r="C43" t="str">
            <v>BODY</v>
          </cell>
          <cell r="D43">
            <v>123814</v>
          </cell>
          <cell r="E43">
            <v>0.82</v>
          </cell>
          <cell r="F43">
            <v>101527.48</v>
          </cell>
          <cell r="G43">
            <v>0</v>
          </cell>
          <cell r="H43" t="str">
            <v>1XU</v>
          </cell>
          <cell r="I43" t="str">
            <v>PD2</v>
          </cell>
          <cell r="J43" t="str">
            <v>97.12.01</v>
          </cell>
          <cell r="K43">
            <v>0</v>
          </cell>
          <cell r="L43">
            <v>0.97</v>
          </cell>
          <cell r="M43">
            <v>120099.58</v>
          </cell>
          <cell r="N43">
            <v>0</v>
          </cell>
          <cell r="O43" t="str">
            <v>1XU</v>
          </cell>
          <cell r="P43" t="str">
            <v>PU1</v>
          </cell>
          <cell r="Q43" t="str">
            <v>98.01.01</v>
          </cell>
        </row>
        <row r="44">
          <cell r="A44">
            <v>36</v>
          </cell>
          <cell r="B44" t="str">
            <v>91106-37420</v>
          </cell>
          <cell r="C44" t="str">
            <v>BODY</v>
          </cell>
          <cell r="D44">
            <v>119325</v>
          </cell>
          <cell r="E44">
            <v>0.82</v>
          </cell>
          <cell r="F44">
            <v>97846.5</v>
          </cell>
          <cell r="G44">
            <v>0</v>
          </cell>
          <cell r="H44" t="str">
            <v>1XU</v>
          </cell>
          <cell r="I44" t="str">
            <v>PD2</v>
          </cell>
          <cell r="J44" t="str">
            <v>97.12.01</v>
          </cell>
          <cell r="K44">
            <v>0</v>
          </cell>
          <cell r="L44">
            <v>0.97</v>
          </cell>
          <cell r="M44">
            <v>115745.25</v>
          </cell>
          <cell r="N44">
            <v>0</v>
          </cell>
          <cell r="O44" t="str">
            <v>1XU</v>
          </cell>
          <cell r="P44" t="str">
            <v>PU1</v>
          </cell>
          <cell r="Q44" t="str">
            <v>98.01.01</v>
          </cell>
        </row>
        <row r="45">
          <cell r="A45">
            <v>37</v>
          </cell>
          <cell r="B45" t="str">
            <v>91106-37430</v>
          </cell>
          <cell r="C45" t="str">
            <v>BODY</v>
          </cell>
          <cell r="D45">
            <v>128186</v>
          </cell>
          <cell r="E45">
            <v>0.82</v>
          </cell>
          <cell r="F45">
            <v>105112.51999999999</v>
          </cell>
          <cell r="G45">
            <v>0</v>
          </cell>
          <cell r="H45" t="str">
            <v>1XU</v>
          </cell>
          <cell r="I45" t="str">
            <v>PD2</v>
          </cell>
          <cell r="J45" t="str">
            <v>97.12.01</v>
          </cell>
          <cell r="K45">
            <v>0</v>
          </cell>
          <cell r="L45">
            <v>0.97</v>
          </cell>
          <cell r="M45">
            <v>124340.42</v>
          </cell>
          <cell r="N45">
            <v>0</v>
          </cell>
          <cell r="O45" t="str">
            <v>1XU</v>
          </cell>
          <cell r="P45" t="str">
            <v>PU1</v>
          </cell>
          <cell r="Q45" t="str">
            <v>98.01.01</v>
          </cell>
        </row>
        <row r="46">
          <cell r="A46">
            <v>38</v>
          </cell>
          <cell r="B46" t="str">
            <v>91106-37440</v>
          </cell>
          <cell r="C46" t="str">
            <v>BODY</v>
          </cell>
          <cell r="D46">
            <v>123697</v>
          </cell>
          <cell r="E46">
            <v>0.82</v>
          </cell>
          <cell r="F46">
            <v>101431.54</v>
          </cell>
          <cell r="G46">
            <v>0</v>
          </cell>
          <cell r="H46" t="str">
            <v>1XU</v>
          </cell>
          <cell r="I46" t="str">
            <v>PD2</v>
          </cell>
          <cell r="J46" t="str">
            <v>97.12.01</v>
          </cell>
          <cell r="K46">
            <v>0</v>
          </cell>
          <cell r="L46">
            <v>0.97</v>
          </cell>
          <cell r="M46">
            <v>119986.09</v>
          </cell>
          <cell r="N46">
            <v>0</v>
          </cell>
          <cell r="O46" t="str">
            <v>1XU</v>
          </cell>
          <cell r="P46" t="str">
            <v>PU1</v>
          </cell>
          <cell r="Q46" t="str">
            <v>98.01.01</v>
          </cell>
        </row>
        <row r="47">
          <cell r="A47">
            <v>39</v>
          </cell>
          <cell r="B47" t="str">
            <v>91106-37450</v>
          </cell>
          <cell r="C47" t="str">
            <v>BODY</v>
          </cell>
          <cell r="D47">
            <v>130223</v>
          </cell>
          <cell r="E47">
            <v>0.82</v>
          </cell>
          <cell r="F47">
            <v>106782.86</v>
          </cell>
          <cell r="G47">
            <v>0</v>
          </cell>
          <cell r="H47" t="str">
            <v>1XU</v>
          </cell>
          <cell r="I47" t="str">
            <v>PD2</v>
          </cell>
          <cell r="J47" t="str">
            <v>97.12.01</v>
          </cell>
          <cell r="K47">
            <v>0</v>
          </cell>
          <cell r="L47">
            <v>0.97</v>
          </cell>
          <cell r="M47">
            <v>126316.31</v>
          </cell>
          <cell r="N47">
            <v>0</v>
          </cell>
          <cell r="O47" t="str">
            <v>1XU</v>
          </cell>
          <cell r="P47" t="str">
            <v>PU1</v>
          </cell>
          <cell r="Q47" t="str">
            <v>98.01.01</v>
          </cell>
        </row>
        <row r="48">
          <cell r="A48">
            <v>40</v>
          </cell>
          <cell r="B48" t="str">
            <v>91106-37460</v>
          </cell>
          <cell r="C48" t="str">
            <v>BODY</v>
          </cell>
          <cell r="D48">
            <v>125569</v>
          </cell>
          <cell r="E48">
            <v>0.82</v>
          </cell>
          <cell r="F48">
            <v>102966.57999999999</v>
          </cell>
          <cell r="G48">
            <v>0</v>
          </cell>
          <cell r="H48" t="str">
            <v>1XU</v>
          </cell>
          <cell r="I48" t="str">
            <v>PD2</v>
          </cell>
          <cell r="J48" t="str">
            <v>97.12.01</v>
          </cell>
          <cell r="K48">
            <v>0</v>
          </cell>
          <cell r="L48">
            <v>0.97</v>
          </cell>
          <cell r="M48">
            <v>121801.93</v>
          </cell>
          <cell r="N48">
            <v>0</v>
          </cell>
          <cell r="O48" t="str">
            <v>1XU</v>
          </cell>
          <cell r="P48" t="str">
            <v>PU1</v>
          </cell>
          <cell r="Q48" t="str">
            <v>98.01.01</v>
          </cell>
        </row>
        <row r="49">
          <cell r="A49">
            <v>41</v>
          </cell>
          <cell r="B49" t="str">
            <v>91106-37470</v>
          </cell>
          <cell r="C49" t="str">
            <v>BODY</v>
          </cell>
          <cell r="D49">
            <v>132360</v>
          </cell>
          <cell r="E49">
            <v>0.82</v>
          </cell>
          <cell r="F49">
            <v>108535.2</v>
          </cell>
          <cell r="G49">
            <v>0</v>
          </cell>
          <cell r="H49" t="str">
            <v>1XU</v>
          </cell>
          <cell r="I49" t="str">
            <v>PD2</v>
          </cell>
          <cell r="J49" t="str">
            <v>97.12.01</v>
          </cell>
          <cell r="K49">
            <v>0</v>
          </cell>
          <cell r="L49">
            <v>0.97</v>
          </cell>
          <cell r="M49">
            <v>128389.2</v>
          </cell>
          <cell r="N49">
            <v>0</v>
          </cell>
          <cell r="O49" t="str">
            <v>1XU</v>
          </cell>
          <cell r="P49" t="str">
            <v>PU1</v>
          </cell>
          <cell r="Q49" t="str">
            <v>98.01.01</v>
          </cell>
        </row>
        <row r="50">
          <cell r="A50">
            <v>42</v>
          </cell>
          <cell r="B50" t="str">
            <v>91106-37480</v>
          </cell>
          <cell r="C50" t="str">
            <v>BODY</v>
          </cell>
          <cell r="D50">
            <v>129941</v>
          </cell>
          <cell r="E50">
            <v>0.82</v>
          </cell>
          <cell r="F50">
            <v>106551.62</v>
          </cell>
          <cell r="G50">
            <v>0</v>
          </cell>
          <cell r="H50" t="str">
            <v>1XU</v>
          </cell>
          <cell r="I50" t="str">
            <v>PD2</v>
          </cell>
          <cell r="J50" t="str">
            <v>97.12.01</v>
          </cell>
          <cell r="K50">
            <v>0</v>
          </cell>
          <cell r="L50">
            <v>0.97</v>
          </cell>
          <cell r="M50">
            <v>126042.76999999999</v>
          </cell>
          <cell r="N50">
            <v>0</v>
          </cell>
          <cell r="O50" t="str">
            <v>1XU</v>
          </cell>
          <cell r="P50" t="str">
            <v>PU1</v>
          </cell>
          <cell r="Q50" t="str">
            <v>98.01.01</v>
          </cell>
        </row>
        <row r="51">
          <cell r="A51">
            <v>43</v>
          </cell>
          <cell r="B51" t="str">
            <v>91106-37490</v>
          </cell>
          <cell r="C51" t="str">
            <v>BODY</v>
          </cell>
          <cell r="D51">
            <v>131978</v>
          </cell>
          <cell r="E51">
            <v>0.82</v>
          </cell>
          <cell r="F51">
            <v>108221.95999999999</v>
          </cell>
          <cell r="G51">
            <v>0</v>
          </cell>
          <cell r="H51" t="str">
            <v>1XU</v>
          </cell>
          <cell r="I51" t="str">
            <v>PD2</v>
          </cell>
          <cell r="J51" t="str">
            <v>97.12.01</v>
          </cell>
          <cell r="K51">
            <v>0</v>
          </cell>
          <cell r="L51">
            <v>0.97</v>
          </cell>
          <cell r="M51">
            <v>128018.66</v>
          </cell>
          <cell r="N51">
            <v>0</v>
          </cell>
          <cell r="O51" t="str">
            <v>1XU</v>
          </cell>
          <cell r="P51" t="str">
            <v>PU1</v>
          </cell>
          <cell r="Q51" t="str">
            <v>98.01.01</v>
          </cell>
        </row>
        <row r="52">
          <cell r="A52">
            <v>44</v>
          </cell>
          <cell r="B52" t="str">
            <v>91106-37500</v>
          </cell>
          <cell r="C52" t="str">
            <v>BODY</v>
          </cell>
          <cell r="D52">
            <v>125569</v>
          </cell>
          <cell r="E52">
            <v>0.82</v>
          </cell>
          <cell r="F52">
            <v>102966.57999999999</v>
          </cell>
          <cell r="G52">
            <v>0</v>
          </cell>
          <cell r="H52" t="str">
            <v>1XU</v>
          </cell>
          <cell r="I52" t="str">
            <v>PD2</v>
          </cell>
          <cell r="J52" t="str">
            <v>97.12.01</v>
          </cell>
          <cell r="K52">
            <v>0</v>
          </cell>
          <cell r="L52">
            <v>0.97</v>
          </cell>
          <cell r="M52">
            <v>121801.93</v>
          </cell>
          <cell r="N52">
            <v>0</v>
          </cell>
          <cell r="O52" t="str">
            <v>1XU</v>
          </cell>
          <cell r="P52" t="str">
            <v>PU1</v>
          </cell>
          <cell r="Q52" t="str">
            <v>98.01.01</v>
          </cell>
        </row>
        <row r="53">
          <cell r="A53">
            <v>45</v>
          </cell>
          <cell r="B53" t="str">
            <v>91106-37510</v>
          </cell>
          <cell r="C53" t="str">
            <v>BODY</v>
          </cell>
          <cell r="D53">
            <v>132360</v>
          </cell>
          <cell r="E53">
            <v>0.82</v>
          </cell>
          <cell r="F53">
            <v>108535.2</v>
          </cell>
          <cell r="G53">
            <v>0</v>
          </cell>
          <cell r="H53" t="str">
            <v>1XU</v>
          </cell>
          <cell r="I53" t="str">
            <v>PD2</v>
          </cell>
          <cell r="J53" t="str">
            <v>97.12.01</v>
          </cell>
          <cell r="K53">
            <v>0</v>
          </cell>
          <cell r="L53">
            <v>0.97</v>
          </cell>
          <cell r="M53">
            <v>128389.2</v>
          </cell>
          <cell r="N53">
            <v>0</v>
          </cell>
          <cell r="O53" t="str">
            <v>1XU</v>
          </cell>
          <cell r="P53" t="str">
            <v>PU1</v>
          </cell>
          <cell r="Q53" t="str">
            <v>98.01.01</v>
          </cell>
        </row>
        <row r="54">
          <cell r="A54">
            <v>46</v>
          </cell>
          <cell r="B54" t="str">
            <v>91106-37520</v>
          </cell>
          <cell r="C54" t="str">
            <v>BODY</v>
          </cell>
          <cell r="D54">
            <v>129941</v>
          </cell>
          <cell r="E54">
            <v>0.82</v>
          </cell>
          <cell r="F54">
            <v>106551.62</v>
          </cell>
          <cell r="G54">
            <v>0</v>
          </cell>
          <cell r="H54" t="str">
            <v>1XU</v>
          </cell>
          <cell r="I54" t="str">
            <v>PD2</v>
          </cell>
          <cell r="J54" t="str">
            <v>97.12.01</v>
          </cell>
          <cell r="K54">
            <v>0</v>
          </cell>
          <cell r="L54">
            <v>0.97</v>
          </cell>
          <cell r="M54">
            <v>126042.76999999999</v>
          </cell>
          <cell r="N54">
            <v>0</v>
          </cell>
          <cell r="O54" t="str">
            <v>1XU</v>
          </cell>
          <cell r="P54" t="str">
            <v>PU1</v>
          </cell>
          <cell r="Q54" t="str">
            <v>98.01.01</v>
          </cell>
        </row>
        <row r="55">
          <cell r="A55">
            <v>47</v>
          </cell>
          <cell r="B55" t="str">
            <v>91106-37530</v>
          </cell>
          <cell r="C55" t="str">
            <v>BODY</v>
          </cell>
          <cell r="D55">
            <v>131978</v>
          </cell>
          <cell r="E55">
            <v>0.82</v>
          </cell>
          <cell r="F55">
            <v>108221.95999999999</v>
          </cell>
          <cell r="G55">
            <v>0</v>
          </cell>
          <cell r="H55" t="str">
            <v>1XU</v>
          </cell>
          <cell r="I55" t="str">
            <v>PD2</v>
          </cell>
          <cell r="J55" t="str">
            <v>97.12.01</v>
          </cell>
          <cell r="K55">
            <v>0</v>
          </cell>
          <cell r="L55">
            <v>0.97</v>
          </cell>
          <cell r="M55">
            <v>128018.66</v>
          </cell>
          <cell r="N55">
            <v>0</v>
          </cell>
          <cell r="O55" t="str">
            <v>1XU</v>
          </cell>
          <cell r="P55" t="str">
            <v>PU1</v>
          </cell>
          <cell r="Q55" t="str">
            <v>98.01.01</v>
          </cell>
        </row>
        <row r="56">
          <cell r="A56">
            <v>48</v>
          </cell>
          <cell r="B56" t="str">
            <v>91106-37540</v>
          </cell>
          <cell r="C56" t="str">
            <v>BODY</v>
          </cell>
          <cell r="D56">
            <v>125734</v>
          </cell>
          <cell r="E56">
            <v>0.82</v>
          </cell>
          <cell r="F56">
            <v>103101.87999999999</v>
          </cell>
          <cell r="G56">
            <v>0</v>
          </cell>
          <cell r="H56" t="str">
            <v>1XU</v>
          </cell>
          <cell r="I56" t="str">
            <v>PD2</v>
          </cell>
          <cell r="J56" t="str">
            <v>97.12.01</v>
          </cell>
          <cell r="K56">
            <v>0</v>
          </cell>
          <cell r="L56">
            <v>0.97</v>
          </cell>
          <cell r="M56">
            <v>121961.98</v>
          </cell>
          <cell r="N56">
            <v>0</v>
          </cell>
          <cell r="O56" t="str">
            <v>1XU</v>
          </cell>
          <cell r="P56" t="str">
            <v>PU1</v>
          </cell>
          <cell r="Q56" t="str">
            <v>98.01.01</v>
          </cell>
        </row>
        <row r="57">
          <cell r="A57">
            <v>49</v>
          </cell>
          <cell r="B57" t="str">
            <v>91106-37550</v>
          </cell>
          <cell r="C57" t="str">
            <v>BODY</v>
          </cell>
          <cell r="D57">
            <v>130605</v>
          </cell>
          <cell r="E57">
            <v>0.82</v>
          </cell>
          <cell r="F57">
            <v>107096.09999999999</v>
          </cell>
          <cell r="G57">
            <v>0</v>
          </cell>
          <cell r="H57" t="str">
            <v>1XU</v>
          </cell>
          <cell r="I57" t="str">
            <v>PD2</v>
          </cell>
          <cell r="J57" t="str">
            <v>97.12.01</v>
          </cell>
          <cell r="K57">
            <v>0</v>
          </cell>
          <cell r="L57">
            <v>0.97</v>
          </cell>
          <cell r="M57">
            <v>126686.84999999999</v>
          </cell>
          <cell r="N57">
            <v>0</v>
          </cell>
          <cell r="O57" t="str">
            <v>1XU</v>
          </cell>
          <cell r="P57" t="str">
            <v>PU1</v>
          </cell>
          <cell r="Q57" t="str">
            <v>98.01.01</v>
          </cell>
        </row>
        <row r="58">
          <cell r="A58">
            <v>50</v>
          </cell>
          <cell r="B58" t="str">
            <v>91106-37560</v>
          </cell>
          <cell r="C58" t="str">
            <v>BODY</v>
          </cell>
          <cell r="D58">
            <v>126116</v>
          </cell>
          <cell r="E58">
            <v>0.82</v>
          </cell>
          <cell r="F58">
            <v>103415.12</v>
          </cell>
          <cell r="G58">
            <v>0</v>
          </cell>
          <cell r="H58" t="str">
            <v>1XU</v>
          </cell>
          <cell r="I58" t="str">
            <v>PD2</v>
          </cell>
          <cell r="J58" t="str">
            <v>97.12.01</v>
          </cell>
          <cell r="K58">
            <v>0</v>
          </cell>
          <cell r="L58">
            <v>0.97</v>
          </cell>
          <cell r="M58">
            <v>122332.51999999999</v>
          </cell>
          <cell r="N58">
            <v>0</v>
          </cell>
          <cell r="O58" t="str">
            <v>1XU</v>
          </cell>
          <cell r="P58" t="str">
            <v>PU1</v>
          </cell>
          <cell r="Q58" t="str">
            <v>98.01.01</v>
          </cell>
        </row>
        <row r="59">
          <cell r="A59">
            <v>51</v>
          </cell>
          <cell r="B59" t="str">
            <v>91107-37010</v>
          </cell>
          <cell r="C59" t="str">
            <v>BODY</v>
          </cell>
          <cell r="D59">
            <v>83142</v>
          </cell>
          <cell r="E59">
            <v>0.82</v>
          </cell>
          <cell r="F59">
            <v>68176.44</v>
          </cell>
          <cell r="G59">
            <v>0</v>
          </cell>
          <cell r="H59" t="str">
            <v>1XU</v>
          </cell>
          <cell r="I59" t="str">
            <v>PD2</v>
          </cell>
          <cell r="J59" t="str">
            <v>97.12.01</v>
          </cell>
          <cell r="K59">
            <v>0</v>
          </cell>
          <cell r="L59">
            <v>0.97</v>
          </cell>
          <cell r="M59">
            <v>80647.739999999991</v>
          </cell>
          <cell r="N59">
            <v>0</v>
          </cell>
          <cell r="O59" t="str">
            <v>1XU</v>
          </cell>
          <cell r="P59" t="str">
            <v>PU1</v>
          </cell>
          <cell r="Q59" t="str">
            <v>98.01.01</v>
          </cell>
        </row>
        <row r="60">
          <cell r="A60">
            <v>52</v>
          </cell>
          <cell r="B60" t="str">
            <v>91107-37020</v>
          </cell>
          <cell r="C60" t="str">
            <v>BODY</v>
          </cell>
          <cell r="D60">
            <v>81967</v>
          </cell>
          <cell r="E60">
            <v>0.82</v>
          </cell>
          <cell r="F60">
            <v>67212.94</v>
          </cell>
          <cell r="G60">
            <v>0</v>
          </cell>
          <cell r="H60" t="str">
            <v>1XU</v>
          </cell>
          <cell r="I60" t="str">
            <v>PD2</v>
          </cell>
          <cell r="J60" t="str">
            <v>97.12.01</v>
          </cell>
          <cell r="K60">
            <v>0</v>
          </cell>
          <cell r="L60">
            <v>0.97</v>
          </cell>
          <cell r="M60">
            <v>79507.989999999991</v>
          </cell>
          <cell r="N60">
            <v>0</v>
          </cell>
          <cell r="O60" t="str">
            <v>1XU</v>
          </cell>
          <cell r="P60" t="str">
            <v>PU1</v>
          </cell>
          <cell r="Q60" t="str">
            <v>98.01.01</v>
          </cell>
        </row>
        <row r="61">
          <cell r="A61">
            <v>53</v>
          </cell>
          <cell r="B61" t="str">
            <v>91107-37030</v>
          </cell>
          <cell r="C61" t="str">
            <v>BODY</v>
          </cell>
          <cell r="D61">
            <v>108561</v>
          </cell>
          <cell r="E61">
            <v>0.82</v>
          </cell>
          <cell r="F61">
            <v>89020.01999999999</v>
          </cell>
          <cell r="G61">
            <v>0</v>
          </cell>
          <cell r="H61" t="str">
            <v>1XU</v>
          </cell>
          <cell r="I61" t="str">
            <v>PD2</v>
          </cell>
          <cell r="J61" t="str">
            <v>97.12.01</v>
          </cell>
          <cell r="K61">
            <v>0</v>
          </cell>
          <cell r="L61">
            <v>0.97</v>
          </cell>
          <cell r="M61">
            <v>105304.17</v>
          </cell>
          <cell r="N61">
            <v>0</v>
          </cell>
          <cell r="O61" t="str">
            <v>1XU</v>
          </cell>
          <cell r="P61" t="str">
            <v>PU1</v>
          </cell>
          <cell r="Q61" t="str">
            <v>98.01.01</v>
          </cell>
        </row>
        <row r="62">
          <cell r="A62">
            <v>54</v>
          </cell>
          <cell r="B62" t="str">
            <v>91107-37040</v>
          </cell>
          <cell r="C62" t="str">
            <v>BODY</v>
          </cell>
          <cell r="D62">
            <v>106143</v>
          </cell>
          <cell r="E62">
            <v>0.82</v>
          </cell>
          <cell r="F62">
            <v>87037.26</v>
          </cell>
          <cell r="G62">
            <v>0</v>
          </cell>
          <cell r="H62" t="str">
            <v>1XU</v>
          </cell>
          <cell r="I62" t="str">
            <v>PD2</v>
          </cell>
          <cell r="J62" t="str">
            <v>97.12.01</v>
          </cell>
          <cell r="K62">
            <v>0</v>
          </cell>
          <cell r="L62">
            <v>0.97</v>
          </cell>
          <cell r="M62">
            <v>102958.70999999999</v>
          </cell>
          <cell r="N62">
            <v>0</v>
          </cell>
          <cell r="O62" t="str">
            <v>1XU</v>
          </cell>
          <cell r="P62" t="str">
            <v>PU1</v>
          </cell>
          <cell r="Q62" t="str">
            <v>98.01.01</v>
          </cell>
        </row>
        <row r="63">
          <cell r="A63">
            <v>55</v>
          </cell>
          <cell r="B63" t="str">
            <v>91107-37050</v>
          </cell>
          <cell r="C63" t="str">
            <v>BODY</v>
          </cell>
          <cell r="D63">
            <v>108180</v>
          </cell>
          <cell r="E63">
            <v>0.82</v>
          </cell>
          <cell r="F63">
            <v>88707.599999999991</v>
          </cell>
          <cell r="G63">
            <v>0</v>
          </cell>
          <cell r="H63" t="str">
            <v>1XU</v>
          </cell>
          <cell r="I63" t="str">
            <v>PD2</v>
          </cell>
          <cell r="J63" t="str">
            <v>97.12.01</v>
          </cell>
          <cell r="K63">
            <v>0</v>
          </cell>
          <cell r="L63">
            <v>0.97</v>
          </cell>
          <cell r="M63">
            <v>104934.59999999999</v>
          </cell>
          <cell r="N63">
            <v>0</v>
          </cell>
          <cell r="O63" t="str">
            <v>1XU</v>
          </cell>
          <cell r="P63" t="str">
            <v>PU1</v>
          </cell>
          <cell r="Q63" t="str">
            <v>98.01.01</v>
          </cell>
        </row>
        <row r="64">
          <cell r="A64">
            <v>56</v>
          </cell>
          <cell r="B64" t="str">
            <v>91107-37060</v>
          </cell>
          <cell r="C64" t="str">
            <v>BODY</v>
          </cell>
          <cell r="D64">
            <v>107897</v>
          </cell>
          <cell r="E64">
            <v>0.82</v>
          </cell>
          <cell r="F64">
            <v>88475.54</v>
          </cell>
          <cell r="G64">
            <v>0</v>
          </cell>
          <cell r="H64" t="str">
            <v>1XU</v>
          </cell>
          <cell r="I64" t="str">
            <v>PD2</v>
          </cell>
          <cell r="J64" t="str">
            <v>97.12.01</v>
          </cell>
          <cell r="K64">
            <v>0</v>
          </cell>
          <cell r="L64">
            <v>0.97</v>
          </cell>
          <cell r="M64">
            <v>104660.09</v>
          </cell>
          <cell r="N64">
            <v>0</v>
          </cell>
          <cell r="O64" t="str">
            <v>1XU</v>
          </cell>
          <cell r="P64" t="str">
            <v>PU1</v>
          </cell>
          <cell r="Q64" t="str">
            <v>98.01.01</v>
          </cell>
        </row>
        <row r="65">
          <cell r="A65">
            <v>57</v>
          </cell>
          <cell r="B65" t="str">
            <v>91107-37070</v>
          </cell>
          <cell r="C65" t="str">
            <v>BODY</v>
          </cell>
          <cell r="D65">
            <v>105479</v>
          </cell>
          <cell r="E65">
            <v>0.82</v>
          </cell>
          <cell r="F65">
            <v>86492.78</v>
          </cell>
          <cell r="G65">
            <v>0</v>
          </cell>
          <cell r="H65" t="str">
            <v>1XU</v>
          </cell>
          <cell r="I65" t="str">
            <v>PD2</v>
          </cell>
          <cell r="J65" t="str">
            <v>97.12.01</v>
          </cell>
          <cell r="K65">
            <v>0</v>
          </cell>
          <cell r="L65">
            <v>0.97</v>
          </cell>
          <cell r="M65">
            <v>102314.62999999999</v>
          </cell>
          <cell r="N65">
            <v>0</v>
          </cell>
          <cell r="O65" t="str">
            <v>1XU</v>
          </cell>
          <cell r="P65" t="str">
            <v>PU1</v>
          </cell>
          <cell r="Q65" t="str">
            <v>98.01.01</v>
          </cell>
        </row>
        <row r="66">
          <cell r="A66">
            <v>58</v>
          </cell>
          <cell r="B66" t="str">
            <v>91107-37080</v>
          </cell>
          <cell r="C66" t="str">
            <v>BODY</v>
          </cell>
          <cell r="D66">
            <v>107516</v>
          </cell>
          <cell r="E66">
            <v>0.82</v>
          </cell>
          <cell r="F66">
            <v>88163.12</v>
          </cell>
          <cell r="G66">
            <v>0</v>
          </cell>
          <cell r="H66" t="str">
            <v>1XU</v>
          </cell>
          <cell r="I66" t="str">
            <v>PD2</v>
          </cell>
          <cell r="J66" t="str">
            <v>97.12.01</v>
          </cell>
          <cell r="K66">
            <v>0</v>
          </cell>
          <cell r="L66">
            <v>0.97</v>
          </cell>
          <cell r="M66">
            <v>104290.52</v>
          </cell>
          <cell r="N66">
            <v>0</v>
          </cell>
          <cell r="O66" t="str">
            <v>1XU</v>
          </cell>
          <cell r="P66" t="str">
            <v>PU1</v>
          </cell>
          <cell r="Q66" t="str">
            <v>98.01.01</v>
          </cell>
        </row>
        <row r="67">
          <cell r="A67">
            <v>59</v>
          </cell>
          <cell r="B67" t="str">
            <v>91107-37090</v>
          </cell>
          <cell r="C67" t="str">
            <v>BODY</v>
          </cell>
          <cell r="D67">
            <v>95358</v>
          </cell>
          <cell r="E67">
            <v>0.82</v>
          </cell>
          <cell r="F67">
            <v>78193.56</v>
          </cell>
          <cell r="G67">
            <v>0</v>
          </cell>
          <cell r="H67" t="str">
            <v>1XU</v>
          </cell>
          <cell r="I67" t="str">
            <v>PD2</v>
          </cell>
          <cell r="J67" t="str">
            <v>97.12.01</v>
          </cell>
          <cell r="K67">
            <v>0</v>
          </cell>
          <cell r="L67">
            <v>0.97</v>
          </cell>
          <cell r="M67">
            <v>92497.26</v>
          </cell>
          <cell r="N67">
            <v>0</v>
          </cell>
          <cell r="O67" t="str">
            <v>1XU</v>
          </cell>
          <cell r="P67" t="str">
            <v>PU1</v>
          </cell>
          <cell r="Q67" t="str">
            <v>98.01.01</v>
          </cell>
        </row>
        <row r="68">
          <cell r="A68">
            <v>60</v>
          </cell>
          <cell r="B68" t="str">
            <v>91107-37100</v>
          </cell>
          <cell r="C68" t="str">
            <v>BODY</v>
          </cell>
          <cell r="D68">
            <v>107482</v>
          </cell>
          <cell r="E68">
            <v>0.82</v>
          </cell>
          <cell r="F68">
            <v>88135.239999999991</v>
          </cell>
          <cell r="G68">
            <v>0</v>
          </cell>
          <cell r="H68" t="str">
            <v>1XU</v>
          </cell>
          <cell r="I68" t="str">
            <v>PD2</v>
          </cell>
          <cell r="J68" t="str">
            <v>97.12.01</v>
          </cell>
          <cell r="K68">
            <v>0</v>
          </cell>
          <cell r="L68">
            <v>0.97</v>
          </cell>
          <cell r="M68">
            <v>104257.54</v>
          </cell>
          <cell r="N68">
            <v>0</v>
          </cell>
          <cell r="O68" t="str">
            <v>1XU</v>
          </cell>
          <cell r="P68" t="str">
            <v>PU1</v>
          </cell>
          <cell r="Q68" t="str">
            <v>98.01.01</v>
          </cell>
        </row>
        <row r="69">
          <cell r="A69">
            <v>61</v>
          </cell>
          <cell r="B69" t="str">
            <v>91107-37110</v>
          </cell>
          <cell r="C69" t="str">
            <v>BODY</v>
          </cell>
          <cell r="D69">
            <v>105064</v>
          </cell>
          <cell r="E69">
            <v>0.82</v>
          </cell>
          <cell r="F69">
            <v>86152.48</v>
          </cell>
          <cell r="G69">
            <v>0</v>
          </cell>
          <cell r="H69" t="str">
            <v>1XU</v>
          </cell>
          <cell r="I69" t="str">
            <v>PD2</v>
          </cell>
          <cell r="J69" t="str">
            <v>97.12.01</v>
          </cell>
          <cell r="K69">
            <v>0</v>
          </cell>
          <cell r="L69">
            <v>0.97</v>
          </cell>
          <cell r="M69">
            <v>101912.08</v>
          </cell>
          <cell r="N69">
            <v>0</v>
          </cell>
          <cell r="O69" t="str">
            <v>1XU</v>
          </cell>
          <cell r="P69" t="str">
            <v>PU1</v>
          </cell>
          <cell r="Q69" t="str">
            <v>98.01.01</v>
          </cell>
        </row>
        <row r="70">
          <cell r="A70">
            <v>62</v>
          </cell>
          <cell r="B70" t="str">
            <v>91107-37120</v>
          </cell>
          <cell r="C70" t="str">
            <v>BODY</v>
          </cell>
          <cell r="D70">
            <v>107101</v>
          </cell>
          <cell r="E70">
            <v>0.82</v>
          </cell>
          <cell r="F70">
            <v>87822.819999999992</v>
          </cell>
          <cell r="G70">
            <v>0</v>
          </cell>
          <cell r="H70" t="str">
            <v>1XU</v>
          </cell>
          <cell r="I70" t="str">
            <v>PD2</v>
          </cell>
          <cell r="J70" t="str">
            <v>97.12.01</v>
          </cell>
          <cell r="K70">
            <v>0</v>
          </cell>
          <cell r="L70">
            <v>0.97</v>
          </cell>
          <cell r="M70">
            <v>103887.97</v>
          </cell>
          <cell r="N70">
            <v>0</v>
          </cell>
          <cell r="O70" t="str">
            <v>1XU</v>
          </cell>
          <cell r="P70" t="str">
            <v>PU1</v>
          </cell>
          <cell r="Q70" t="str">
            <v>98.01.01</v>
          </cell>
        </row>
        <row r="71">
          <cell r="A71">
            <v>63</v>
          </cell>
          <cell r="B71" t="str">
            <v>91107-37130</v>
          </cell>
          <cell r="C71" t="str">
            <v>BODY</v>
          </cell>
          <cell r="D71">
            <v>106818</v>
          </cell>
          <cell r="E71">
            <v>0.82</v>
          </cell>
          <cell r="F71">
            <v>87590.76</v>
          </cell>
          <cell r="G71">
            <v>0</v>
          </cell>
          <cell r="H71" t="str">
            <v>1XU</v>
          </cell>
          <cell r="I71" t="str">
            <v>PD2</v>
          </cell>
          <cell r="J71" t="str">
            <v>97.12.01</v>
          </cell>
          <cell r="K71">
            <v>0</v>
          </cell>
          <cell r="L71">
            <v>0.97</v>
          </cell>
          <cell r="M71">
            <v>103613.45999999999</v>
          </cell>
          <cell r="N71">
            <v>0</v>
          </cell>
          <cell r="O71" t="str">
            <v>1XU</v>
          </cell>
          <cell r="P71" t="str">
            <v>PU1</v>
          </cell>
          <cell r="Q71" t="str">
            <v>98.01.01</v>
          </cell>
        </row>
        <row r="72">
          <cell r="A72">
            <v>64</v>
          </cell>
          <cell r="B72" t="str">
            <v>91107-37140</v>
          </cell>
          <cell r="C72" t="str">
            <v>BODY</v>
          </cell>
          <cell r="D72">
            <v>104400</v>
          </cell>
          <cell r="E72">
            <v>0.82</v>
          </cell>
          <cell r="F72">
            <v>85608</v>
          </cell>
          <cell r="G72">
            <v>0</v>
          </cell>
          <cell r="H72" t="str">
            <v>1XU</v>
          </cell>
          <cell r="I72" t="str">
            <v>PD2</v>
          </cell>
          <cell r="J72" t="str">
            <v>97.12.01</v>
          </cell>
          <cell r="K72">
            <v>0</v>
          </cell>
          <cell r="L72">
            <v>0.97</v>
          </cell>
          <cell r="M72">
            <v>101268</v>
          </cell>
          <cell r="N72">
            <v>0</v>
          </cell>
          <cell r="O72" t="str">
            <v>1XU</v>
          </cell>
          <cell r="P72" t="str">
            <v>PU1</v>
          </cell>
          <cell r="Q72" t="str">
            <v>98.01.01</v>
          </cell>
        </row>
        <row r="73">
          <cell r="A73">
            <v>65</v>
          </cell>
          <cell r="B73" t="str">
            <v>91107-37150</v>
          </cell>
          <cell r="C73" t="str">
            <v>BODY</v>
          </cell>
          <cell r="D73">
            <v>106437</v>
          </cell>
          <cell r="E73">
            <v>0.82</v>
          </cell>
          <cell r="F73">
            <v>87278.34</v>
          </cell>
          <cell r="G73">
            <v>0</v>
          </cell>
          <cell r="H73" t="str">
            <v>1XU</v>
          </cell>
          <cell r="I73" t="str">
            <v>PD2</v>
          </cell>
          <cell r="J73" t="str">
            <v>97.12.01</v>
          </cell>
          <cell r="K73">
            <v>0</v>
          </cell>
          <cell r="L73">
            <v>0.97</v>
          </cell>
          <cell r="M73">
            <v>103243.89</v>
          </cell>
          <cell r="N73">
            <v>0</v>
          </cell>
          <cell r="O73" t="str">
            <v>1XU</v>
          </cell>
          <cell r="P73" t="str">
            <v>PU1</v>
          </cell>
          <cell r="Q73" t="str">
            <v>98.01.01</v>
          </cell>
        </row>
        <row r="74">
          <cell r="A74">
            <v>66</v>
          </cell>
          <cell r="B74" t="str">
            <v>91107-37160</v>
          </cell>
          <cell r="C74" t="str">
            <v>BODY</v>
          </cell>
          <cell r="D74">
            <v>99178</v>
          </cell>
          <cell r="E74">
            <v>0.82</v>
          </cell>
          <cell r="F74">
            <v>81325.959999999992</v>
          </cell>
          <cell r="G74">
            <v>0</v>
          </cell>
          <cell r="H74" t="str">
            <v>1XU</v>
          </cell>
          <cell r="I74" t="str">
            <v>PD2</v>
          </cell>
          <cell r="J74" t="str">
            <v>97.12.01</v>
          </cell>
          <cell r="K74">
            <v>0</v>
          </cell>
          <cell r="L74">
            <v>0.97</v>
          </cell>
          <cell r="M74">
            <v>96202.66</v>
          </cell>
          <cell r="N74">
            <v>0</v>
          </cell>
          <cell r="O74" t="str">
            <v>1XU</v>
          </cell>
          <cell r="P74" t="str">
            <v>PU1</v>
          </cell>
          <cell r="Q74" t="str">
            <v>98.01.01</v>
          </cell>
        </row>
        <row r="75">
          <cell r="A75">
            <v>67</v>
          </cell>
          <cell r="B75" t="str">
            <v>91107-37170</v>
          </cell>
          <cell r="C75" t="str">
            <v>BODY</v>
          </cell>
          <cell r="D75">
            <v>96760</v>
          </cell>
          <cell r="E75">
            <v>0.82</v>
          </cell>
          <cell r="F75">
            <v>79343.199999999997</v>
          </cell>
          <cell r="G75">
            <v>0</v>
          </cell>
          <cell r="H75" t="str">
            <v>1XU</v>
          </cell>
          <cell r="I75" t="str">
            <v>PD2</v>
          </cell>
          <cell r="J75" t="str">
            <v>97.12.01</v>
          </cell>
          <cell r="K75">
            <v>0</v>
          </cell>
          <cell r="L75">
            <v>0.97</v>
          </cell>
          <cell r="M75">
            <v>93857.2</v>
          </cell>
          <cell r="N75">
            <v>0</v>
          </cell>
          <cell r="O75" t="str">
            <v>1XU</v>
          </cell>
          <cell r="P75" t="str">
            <v>PU1</v>
          </cell>
          <cell r="Q75" t="str">
            <v>98.01.01</v>
          </cell>
        </row>
        <row r="76">
          <cell r="A76">
            <v>68</v>
          </cell>
          <cell r="B76" t="str">
            <v>91107-37180</v>
          </cell>
          <cell r="C76" t="str">
            <v>BODY</v>
          </cell>
          <cell r="D76">
            <v>98797</v>
          </cell>
          <cell r="E76">
            <v>0.82</v>
          </cell>
          <cell r="F76">
            <v>81013.539999999994</v>
          </cell>
          <cell r="G76">
            <v>0</v>
          </cell>
          <cell r="H76" t="str">
            <v>1XU</v>
          </cell>
          <cell r="I76" t="str">
            <v>PD2</v>
          </cell>
          <cell r="J76" t="str">
            <v>97.12.01</v>
          </cell>
          <cell r="K76">
            <v>0</v>
          </cell>
          <cell r="L76">
            <v>0.97</v>
          </cell>
          <cell r="M76">
            <v>95833.09</v>
          </cell>
          <cell r="N76">
            <v>0</v>
          </cell>
          <cell r="O76" t="str">
            <v>1XU</v>
          </cell>
          <cell r="P76" t="str">
            <v>PU1</v>
          </cell>
          <cell r="Q76" t="str">
            <v>98.01.01</v>
          </cell>
        </row>
        <row r="77">
          <cell r="A77">
            <v>69</v>
          </cell>
          <cell r="B77" t="str">
            <v>91107-37190</v>
          </cell>
          <cell r="C77" t="str">
            <v>BODY</v>
          </cell>
          <cell r="D77">
            <v>98514</v>
          </cell>
          <cell r="E77">
            <v>0.82</v>
          </cell>
          <cell r="F77">
            <v>80781.48</v>
          </cell>
          <cell r="G77">
            <v>0</v>
          </cell>
          <cell r="H77" t="str">
            <v>1XU</v>
          </cell>
          <cell r="I77" t="str">
            <v>PD2</v>
          </cell>
          <cell r="J77" t="str">
            <v>97.12.01</v>
          </cell>
          <cell r="K77">
            <v>0</v>
          </cell>
          <cell r="L77">
            <v>0.97</v>
          </cell>
          <cell r="M77">
            <v>95558.58</v>
          </cell>
          <cell r="N77">
            <v>0</v>
          </cell>
          <cell r="O77" t="str">
            <v>1XU</v>
          </cell>
          <cell r="P77" t="str">
            <v>PU1</v>
          </cell>
          <cell r="Q77" t="str">
            <v>98.01.01</v>
          </cell>
        </row>
        <row r="78">
          <cell r="A78">
            <v>70</v>
          </cell>
          <cell r="B78" t="str">
            <v>91107-37200</v>
          </cell>
          <cell r="C78" t="str">
            <v>BODY</v>
          </cell>
          <cell r="D78">
            <v>96096</v>
          </cell>
          <cell r="E78">
            <v>0.82</v>
          </cell>
          <cell r="F78">
            <v>78798.720000000001</v>
          </cell>
          <cell r="G78">
            <v>0</v>
          </cell>
          <cell r="H78" t="str">
            <v>1XU</v>
          </cell>
          <cell r="I78" t="str">
            <v>PD2</v>
          </cell>
          <cell r="J78" t="str">
            <v>97.12.01</v>
          </cell>
          <cell r="K78">
            <v>0</v>
          </cell>
          <cell r="L78">
            <v>0.97</v>
          </cell>
          <cell r="M78">
            <v>93213.119999999995</v>
          </cell>
          <cell r="N78">
            <v>0</v>
          </cell>
          <cell r="O78" t="str">
            <v>1XU</v>
          </cell>
          <cell r="P78" t="str">
            <v>PU1</v>
          </cell>
          <cell r="Q78" t="str">
            <v>98.01.01</v>
          </cell>
        </row>
        <row r="79">
          <cell r="A79">
            <v>71</v>
          </cell>
          <cell r="B79" t="str">
            <v>91107-37210</v>
          </cell>
          <cell r="C79" t="str">
            <v>BODY</v>
          </cell>
          <cell r="D79">
            <v>98133</v>
          </cell>
          <cell r="E79">
            <v>0.82</v>
          </cell>
          <cell r="F79">
            <v>80469.06</v>
          </cell>
          <cell r="G79">
            <v>0</v>
          </cell>
          <cell r="H79" t="str">
            <v>1XU</v>
          </cell>
          <cell r="I79" t="str">
            <v>PD2</v>
          </cell>
          <cell r="J79" t="str">
            <v>97.12.01</v>
          </cell>
          <cell r="K79">
            <v>0</v>
          </cell>
          <cell r="L79">
            <v>0.97</v>
          </cell>
          <cell r="M79">
            <v>95189.01</v>
          </cell>
          <cell r="N79">
            <v>0</v>
          </cell>
          <cell r="O79" t="str">
            <v>1XU</v>
          </cell>
          <cell r="P79" t="str">
            <v>PU1</v>
          </cell>
          <cell r="Q79" t="str">
            <v>98.01.01</v>
          </cell>
        </row>
        <row r="80">
          <cell r="A80">
            <v>72</v>
          </cell>
          <cell r="B80" t="str">
            <v>91107-37220</v>
          </cell>
          <cell r="C80" t="str">
            <v>BODY</v>
          </cell>
          <cell r="D80">
            <v>85975</v>
          </cell>
          <cell r="E80">
            <v>0.82</v>
          </cell>
          <cell r="F80">
            <v>70499.5</v>
          </cell>
          <cell r="G80">
            <v>0</v>
          </cell>
          <cell r="H80" t="str">
            <v>1XU</v>
          </cell>
          <cell r="I80" t="str">
            <v>PD2</v>
          </cell>
          <cell r="J80" t="str">
            <v>97.12.01</v>
          </cell>
          <cell r="K80">
            <v>0</v>
          </cell>
          <cell r="L80">
            <v>0.97</v>
          </cell>
          <cell r="M80">
            <v>83395.75</v>
          </cell>
          <cell r="N80">
            <v>0</v>
          </cell>
          <cell r="O80" t="str">
            <v>1XU</v>
          </cell>
          <cell r="P80" t="str">
            <v>PU1</v>
          </cell>
          <cell r="Q80" t="str">
            <v>98.01.01</v>
          </cell>
        </row>
        <row r="81">
          <cell r="A81">
            <v>73</v>
          </cell>
          <cell r="B81" t="str">
            <v>91107-37230</v>
          </cell>
          <cell r="C81" t="str">
            <v>BODY</v>
          </cell>
          <cell r="D81">
            <v>98099</v>
          </cell>
          <cell r="E81">
            <v>0.82</v>
          </cell>
          <cell r="F81">
            <v>80441.179999999993</v>
          </cell>
          <cell r="G81">
            <v>0</v>
          </cell>
          <cell r="H81" t="str">
            <v>1XU</v>
          </cell>
          <cell r="I81" t="str">
            <v>PD2</v>
          </cell>
          <cell r="J81" t="str">
            <v>97.12.01</v>
          </cell>
          <cell r="K81">
            <v>0</v>
          </cell>
          <cell r="L81">
            <v>0.97</v>
          </cell>
          <cell r="M81">
            <v>95156.03</v>
          </cell>
          <cell r="N81">
            <v>0</v>
          </cell>
          <cell r="O81" t="str">
            <v>1XU</v>
          </cell>
          <cell r="P81" t="str">
            <v>PU1</v>
          </cell>
          <cell r="Q81" t="str">
            <v>98.01.01</v>
          </cell>
        </row>
        <row r="82">
          <cell r="A82">
            <v>74</v>
          </cell>
          <cell r="B82" t="str">
            <v>91107-37240</v>
          </cell>
          <cell r="C82" t="str">
            <v>BODY</v>
          </cell>
          <cell r="D82">
            <v>95681</v>
          </cell>
          <cell r="E82">
            <v>0.82</v>
          </cell>
          <cell r="F82">
            <v>78458.42</v>
          </cell>
          <cell r="G82">
            <v>0</v>
          </cell>
          <cell r="H82" t="str">
            <v>1XU</v>
          </cell>
          <cell r="I82" t="str">
            <v>PD2</v>
          </cell>
          <cell r="J82" t="str">
            <v>97.12.01</v>
          </cell>
          <cell r="K82">
            <v>0</v>
          </cell>
          <cell r="L82">
            <v>0.97</v>
          </cell>
          <cell r="M82">
            <v>92810.569999999992</v>
          </cell>
          <cell r="N82">
            <v>0</v>
          </cell>
          <cell r="O82" t="str">
            <v>1XU</v>
          </cell>
          <cell r="P82" t="str">
            <v>PU1</v>
          </cell>
          <cell r="Q82" t="str">
            <v>98.01.01</v>
          </cell>
        </row>
        <row r="83">
          <cell r="A83">
            <v>75</v>
          </cell>
          <cell r="B83" t="str">
            <v>91107-37250</v>
          </cell>
          <cell r="C83" t="str">
            <v>BODY</v>
          </cell>
          <cell r="D83">
            <v>97718</v>
          </cell>
          <cell r="E83">
            <v>0.82</v>
          </cell>
          <cell r="F83">
            <v>80128.759999999995</v>
          </cell>
          <cell r="G83">
            <v>0</v>
          </cell>
          <cell r="H83" t="str">
            <v>1XU</v>
          </cell>
          <cell r="I83" t="str">
            <v>PD2</v>
          </cell>
          <cell r="J83" t="str">
            <v>97.12.01</v>
          </cell>
          <cell r="K83">
            <v>0</v>
          </cell>
          <cell r="L83">
            <v>0.97</v>
          </cell>
          <cell r="M83">
            <v>94786.459999999992</v>
          </cell>
          <cell r="N83">
            <v>0</v>
          </cell>
          <cell r="O83" t="str">
            <v>1XU</v>
          </cell>
          <cell r="P83" t="str">
            <v>PU1</v>
          </cell>
          <cell r="Q83" t="str">
            <v>98.01.01</v>
          </cell>
        </row>
        <row r="84">
          <cell r="A84">
            <v>76</v>
          </cell>
          <cell r="B84" t="str">
            <v>91107-37260</v>
          </cell>
          <cell r="C84" t="str">
            <v>BODY</v>
          </cell>
          <cell r="D84">
            <v>97435</v>
          </cell>
          <cell r="E84">
            <v>0.82</v>
          </cell>
          <cell r="F84">
            <v>79896.7</v>
          </cell>
          <cell r="G84">
            <v>0</v>
          </cell>
          <cell r="H84" t="str">
            <v>1XU</v>
          </cell>
          <cell r="I84" t="str">
            <v>PD2</v>
          </cell>
          <cell r="J84" t="str">
            <v>97.12.01</v>
          </cell>
          <cell r="K84">
            <v>0</v>
          </cell>
          <cell r="L84">
            <v>0.97</v>
          </cell>
          <cell r="M84">
            <v>94511.95</v>
          </cell>
          <cell r="N84">
            <v>0</v>
          </cell>
          <cell r="O84" t="str">
            <v>1XU</v>
          </cell>
          <cell r="P84" t="str">
            <v>PU1</v>
          </cell>
          <cell r="Q84" t="str">
            <v>98.01.01</v>
          </cell>
        </row>
        <row r="85">
          <cell r="A85">
            <v>77</v>
          </cell>
          <cell r="B85" t="str">
            <v>91107-37270</v>
          </cell>
          <cell r="C85" t="str">
            <v>BODY</v>
          </cell>
          <cell r="D85">
            <v>95017</v>
          </cell>
          <cell r="E85">
            <v>0.82</v>
          </cell>
          <cell r="F85">
            <v>77913.94</v>
          </cell>
          <cell r="G85">
            <v>0</v>
          </cell>
          <cell r="H85" t="str">
            <v>1XU</v>
          </cell>
          <cell r="I85" t="str">
            <v>PD2</v>
          </cell>
          <cell r="J85" t="str">
            <v>97.12.01</v>
          </cell>
          <cell r="K85">
            <v>0</v>
          </cell>
          <cell r="L85">
            <v>0.97</v>
          </cell>
          <cell r="M85">
            <v>92166.489999999991</v>
          </cell>
          <cell r="N85">
            <v>0</v>
          </cell>
          <cell r="O85" t="str">
            <v>1XU</v>
          </cell>
          <cell r="P85" t="str">
            <v>PU1</v>
          </cell>
          <cell r="Q85" t="str">
            <v>98.01.01</v>
          </cell>
        </row>
        <row r="86">
          <cell r="A86">
            <v>78</v>
          </cell>
          <cell r="B86" t="str">
            <v>91107-37280</v>
          </cell>
          <cell r="C86" t="str">
            <v>BODY</v>
          </cell>
          <cell r="D86">
            <v>97054</v>
          </cell>
          <cell r="E86">
            <v>0.82</v>
          </cell>
          <cell r="F86">
            <v>79584.28</v>
          </cell>
          <cell r="G86">
            <v>0</v>
          </cell>
          <cell r="H86" t="str">
            <v>1XU</v>
          </cell>
          <cell r="I86" t="str">
            <v>PD2</v>
          </cell>
          <cell r="J86" t="str">
            <v>97.12.01</v>
          </cell>
          <cell r="K86">
            <v>0</v>
          </cell>
          <cell r="L86">
            <v>0.97</v>
          </cell>
          <cell r="M86">
            <v>94142.38</v>
          </cell>
          <cell r="N86">
            <v>0</v>
          </cell>
          <cell r="O86" t="str">
            <v>1XU</v>
          </cell>
          <cell r="P86" t="str">
            <v>PU1</v>
          </cell>
          <cell r="Q86" t="str">
            <v>98.01.01</v>
          </cell>
        </row>
        <row r="87">
          <cell r="A87">
            <v>79</v>
          </cell>
          <cell r="B87" t="str">
            <v>91107-37290</v>
          </cell>
          <cell r="C87" t="str">
            <v>BODY</v>
          </cell>
          <cell r="D87">
            <v>122298</v>
          </cell>
          <cell r="E87">
            <v>0.82</v>
          </cell>
          <cell r="F87">
            <v>100284.36</v>
          </cell>
          <cell r="G87">
            <v>0</v>
          </cell>
          <cell r="H87" t="str">
            <v>1XU</v>
          </cell>
          <cell r="I87" t="str">
            <v>PD2</v>
          </cell>
          <cell r="J87" t="str">
            <v>97.12.01</v>
          </cell>
          <cell r="K87">
            <v>0</v>
          </cell>
          <cell r="L87">
            <v>0.97</v>
          </cell>
          <cell r="M87">
            <v>118629.06</v>
          </cell>
          <cell r="N87">
            <v>0</v>
          </cell>
          <cell r="O87" t="str">
            <v>1XU</v>
          </cell>
          <cell r="P87" t="str">
            <v>PU1</v>
          </cell>
          <cell r="Q87" t="str">
            <v>98.01.01</v>
          </cell>
        </row>
        <row r="88">
          <cell r="A88">
            <v>80</v>
          </cell>
          <cell r="B88" t="str">
            <v>91107-37300</v>
          </cell>
          <cell r="C88" t="str">
            <v>BODY</v>
          </cell>
          <cell r="D88">
            <v>119880</v>
          </cell>
          <cell r="E88">
            <v>0.82</v>
          </cell>
          <cell r="F88">
            <v>98301.599999999991</v>
          </cell>
          <cell r="G88">
            <v>0</v>
          </cell>
          <cell r="H88" t="str">
            <v>1XU</v>
          </cell>
          <cell r="I88" t="str">
            <v>PD2</v>
          </cell>
          <cell r="J88" t="str">
            <v>97.12.01</v>
          </cell>
          <cell r="K88">
            <v>0</v>
          </cell>
          <cell r="L88">
            <v>0.97</v>
          </cell>
          <cell r="M88">
            <v>116283.59999999999</v>
          </cell>
          <cell r="N88">
            <v>0</v>
          </cell>
          <cell r="O88" t="str">
            <v>1XU</v>
          </cell>
          <cell r="P88" t="str">
            <v>PU1</v>
          </cell>
          <cell r="Q88" t="str">
            <v>98.01.01</v>
          </cell>
        </row>
        <row r="89">
          <cell r="A89">
            <v>81</v>
          </cell>
          <cell r="B89" t="str">
            <v>91107-37310</v>
          </cell>
          <cell r="C89" t="str">
            <v>BODY</v>
          </cell>
          <cell r="D89">
            <v>121917</v>
          </cell>
          <cell r="E89">
            <v>0.82</v>
          </cell>
          <cell r="F89">
            <v>99971.939999999988</v>
          </cell>
          <cell r="G89">
            <v>0</v>
          </cell>
          <cell r="H89" t="str">
            <v>1XU</v>
          </cell>
          <cell r="I89" t="str">
            <v>PD2</v>
          </cell>
          <cell r="J89" t="str">
            <v>97.12.01</v>
          </cell>
          <cell r="K89">
            <v>0</v>
          </cell>
          <cell r="L89">
            <v>0.97</v>
          </cell>
          <cell r="M89">
            <v>118259.48999999999</v>
          </cell>
          <cell r="N89">
            <v>0</v>
          </cell>
          <cell r="O89" t="str">
            <v>1XU</v>
          </cell>
          <cell r="P89" t="str">
            <v>PU1</v>
          </cell>
          <cell r="Q89" t="str">
            <v>98.01.01</v>
          </cell>
        </row>
        <row r="90">
          <cell r="A90">
            <v>82</v>
          </cell>
          <cell r="B90" t="str">
            <v>91107-37320</v>
          </cell>
          <cell r="C90" t="str">
            <v>BODY</v>
          </cell>
          <cell r="D90">
            <v>121634</v>
          </cell>
          <cell r="E90">
            <v>0.82</v>
          </cell>
          <cell r="F90">
            <v>99739.87999999999</v>
          </cell>
          <cell r="G90">
            <v>0</v>
          </cell>
          <cell r="H90" t="str">
            <v>1XU</v>
          </cell>
          <cell r="I90" t="str">
            <v>PD2</v>
          </cell>
          <cell r="J90" t="str">
            <v>97.12.01</v>
          </cell>
          <cell r="K90">
            <v>0</v>
          </cell>
          <cell r="L90">
            <v>0.97</v>
          </cell>
          <cell r="M90">
            <v>117984.98</v>
          </cell>
          <cell r="N90">
            <v>0</v>
          </cell>
          <cell r="O90" t="str">
            <v>1XU</v>
          </cell>
          <cell r="P90" t="str">
            <v>PU1</v>
          </cell>
          <cell r="Q90" t="str">
            <v>98.01.01</v>
          </cell>
        </row>
        <row r="91">
          <cell r="A91">
            <v>83</v>
          </cell>
          <cell r="B91" t="str">
            <v>91107-37330</v>
          </cell>
          <cell r="C91" t="str">
            <v>BODY</v>
          </cell>
          <cell r="D91">
            <v>119216</v>
          </cell>
          <cell r="E91">
            <v>0.82</v>
          </cell>
          <cell r="F91">
            <v>97757.119999999995</v>
          </cell>
          <cell r="G91">
            <v>0</v>
          </cell>
          <cell r="H91" t="str">
            <v>1XU</v>
          </cell>
          <cell r="I91" t="str">
            <v>PD2</v>
          </cell>
          <cell r="J91" t="str">
            <v>97.12.01</v>
          </cell>
          <cell r="K91">
            <v>0</v>
          </cell>
          <cell r="L91">
            <v>0.97</v>
          </cell>
          <cell r="M91">
            <v>115639.52</v>
          </cell>
          <cell r="N91">
            <v>0</v>
          </cell>
          <cell r="O91" t="str">
            <v>1XU</v>
          </cell>
          <cell r="P91" t="str">
            <v>PU1</v>
          </cell>
          <cell r="Q91" t="str">
            <v>98.01.01</v>
          </cell>
        </row>
        <row r="92">
          <cell r="A92">
            <v>84</v>
          </cell>
          <cell r="B92" t="str">
            <v>91107-37340</v>
          </cell>
          <cell r="C92" t="str">
            <v>BODY</v>
          </cell>
          <cell r="D92">
            <v>121252</v>
          </cell>
          <cell r="E92">
            <v>0.82</v>
          </cell>
          <cell r="F92">
            <v>99426.64</v>
          </cell>
          <cell r="G92">
            <v>0</v>
          </cell>
          <cell r="H92" t="str">
            <v>1XU</v>
          </cell>
          <cell r="I92" t="str">
            <v>PD2</v>
          </cell>
          <cell r="J92" t="str">
            <v>97.12.01</v>
          </cell>
          <cell r="K92">
            <v>0</v>
          </cell>
          <cell r="L92">
            <v>0.97</v>
          </cell>
          <cell r="M92">
            <v>117614.44</v>
          </cell>
          <cell r="N92">
            <v>0</v>
          </cell>
          <cell r="O92" t="str">
            <v>1XU</v>
          </cell>
          <cell r="P92" t="str">
            <v>PU1</v>
          </cell>
          <cell r="Q92" t="str">
            <v>98.01.01</v>
          </cell>
        </row>
        <row r="93">
          <cell r="A93">
            <v>85</v>
          </cell>
          <cell r="B93" t="str">
            <v>91107-37350</v>
          </cell>
          <cell r="C93" t="str">
            <v>BODY</v>
          </cell>
          <cell r="D93">
            <v>108384</v>
          </cell>
          <cell r="E93">
            <v>0.82</v>
          </cell>
          <cell r="F93">
            <v>88874.87999999999</v>
          </cell>
          <cell r="G93">
            <v>0</v>
          </cell>
          <cell r="H93" t="str">
            <v>1XU</v>
          </cell>
          <cell r="I93" t="str">
            <v>PD2</v>
          </cell>
          <cell r="J93" t="str">
            <v>97.12.01</v>
          </cell>
          <cell r="K93">
            <v>0</v>
          </cell>
          <cell r="L93">
            <v>0.97</v>
          </cell>
          <cell r="M93">
            <v>105132.48</v>
          </cell>
          <cell r="N93">
            <v>0</v>
          </cell>
          <cell r="O93" t="str">
            <v>1XU</v>
          </cell>
          <cell r="P93" t="str">
            <v>PU1</v>
          </cell>
          <cell r="Q93" t="str">
            <v>98.01.01</v>
          </cell>
        </row>
        <row r="94">
          <cell r="A94">
            <v>86</v>
          </cell>
          <cell r="B94" t="str">
            <v>91107-37360</v>
          </cell>
          <cell r="C94" t="str">
            <v>BODY</v>
          </cell>
          <cell r="D94">
            <v>105966</v>
          </cell>
          <cell r="E94">
            <v>0.82</v>
          </cell>
          <cell r="F94">
            <v>86892.12</v>
          </cell>
          <cell r="G94">
            <v>0</v>
          </cell>
          <cell r="H94" t="str">
            <v>1XU</v>
          </cell>
          <cell r="I94" t="str">
            <v>PD2</v>
          </cell>
          <cell r="J94" t="str">
            <v>97.12.01</v>
          </cell>
          <cell r="K94">
            <v>0</v>
          </cell>
          <cell r="L94">
            <v>0.97</v>
          </cell>
          <cell r="M94">
            <v>102787.02</v>
          </cell>
          <cell r="N94">
            <v>0</v>
          </cell>
          <cell r="O94" t="str">
            <v>1XU</v>
          </cell>
          <cell r="P94" t="str">
            <v>PU1</v>
          </cell>
          <cell r="Q94" t="str">
            <v>98.01.01</v>
          </cell>
        </row>
        <row r="95">
          <cell r="A95">
            <v>87</v>
          </cell>
          <cell r="B95" t="str">
            <v>91107-37370</v>
          </cell>
          <cell r="C95" t="str">
            <v>BODY</v>
          </cell>
          <cell r="D95">
            <v>108003</v>
          </cell>
          <cell r="E95">
            <v>0.82</v>
          </cell>
          <cell r="F95">
            <v>88562.459999999992</v>
          </cell>
          <cell r="G95">
            <v>0</v>
          </cell>
          <cell r="H95" t="str">
            <v>1XU</v>
          </cell>
          <cell r="I95" t="str">
            <v>PD2</v>
          </cell>
          <cell r="J95" t="str">
            <v>97.12.01</v>
          </cell>
          <cell r="K95">
            <v>0</v>
          </cell>
          <cell r="L95">
            <v>0.97</v>
          </cell>
          <cell r="M95">
            <v>104762.91</v>
          </cell>
          <cell r="N95">
            <v>0</v>
          </cell>
          <cell r="O95" t="str">
            <v>1XU</v>
          </cell>
          <cell r="P95" t="str">
            <v>PU1</v>
          </cell>
          <cell r="Q95" t="str">
            <v>98.01.01</v>
          </cell>
        </row>
        <row r="96">
          <cell r="A96">
            <v>88</v>
          </cell>
          <cell r="B96" t="str">
            <v>91107-37380</v>
          </cell>
          <cell r="C96" t="str">
            <v>BODY</v>
          </cell>
          <cell r="D96">
            <v>107720</v>
          </cell>
          <cell r="E96">
            <v>0.82</v>
          </cell>
          <cell r="F96">
            <v>88330.4</v>
          </cell>
          <cell r="G96">
            <v>0</v>
          </cell>
          <cell r="H96" t="str">
            <v>1XU</v>
          </cell>
          <cell r="I96" t="str">
            <v>PD2</v>
          </cell>
          <cell r="J96" t="str">
            <v>97.12.01</v>
          </cell>
          <cell r="K96">
            <v>0</v>
          </cell>
          <cell r="L96">
            <v>0.97</v>
          </cell>
          <cell r="M96">
            <v>104488.4</v>
          </cell>
          <cell r="N96">
            <v>0</v>
          </cell>
          <cell r="O96" t="str">
            <v>1XU</v>
          </cell>
          <cell r="P96" t="str">
            <v>PU1</v>
          </cell>
          <cell r="Q96" t="str">
            <v>98.01.01</v>
          </cell>
        </row>
        <row r="97">
          <cell r="A97">
            <v>89</v>
          </cell>
          <cell r="B97" t="str">
            <v>91107-37390</v>
          </cell>
          <cell r="C97" t="str">
            <v>BODY</v>
          </cell>
          <cell r="D97">
            <v>105302</v>
          </cell>
          <cell r="E97">
            <v>0.82</v>
          </cell>
          <cell r="F97">
            <v>86347.64</v>
          </cell>
          <cell r="G97">
            <v>0</v>
          </cell>
          <cell r="H97" t="str">
            <v>1XU</v>
          </cell>
          <cell r="I97" t="str">
            <v>PD2</v>
          </cell>
          <cell r="J97" t="str">
            <v>97.12.01</v>
          </cell>
          <cell r="K97">
            <v>0</v>
          </cell>
          <cell r="L97">
            <v>0.97</v>
          </cell>
          <cell r="M97">
            <v>102142.94</v>
          </cell>
          <cell r="N97">
            <v>0</v>
          </cell>
          <cell r="O97" t="str">
            <v>1XU</v>
          </cell>
          <cell r="P97" t="str">
            <v>PU1</v>
          </cell>
          <cell r="Q97" t="str">
            <v>98.01.01</v>
          </cell>
        </row>
        <row r="98">
          <cell r="A98">
            <v>90</v>
          </cell>
          <cell r="B98" t="str">
            <v>91107-37400</v>
          </cell>
          <cell r="C98" t="str">
            <v>BODY</v>
          </cell>
          <cell r="D98">
            <v>107339</v>
          </cell>
          <cell r="E98">
            <v>0.82</v>
          </cell>
          <cell r="F98">
            <v>88017.98</v>
          </cell>
          <cell r="G98">
            <v>0</v>
          </cell>
          <cell r="H98" t="str">
            <v>1XU</v>
          </cell>
          <cell r="I98" t="str">
            <v>PD2</v>
          </cell>
          <cell r="J98" t="str">
            <v>97.12.01</v>
          </cell>
          <cell r="K98">
            <v>0</v>
          </cell>
          <cell r="L98">
            <v>0.97</v>
          </cell>
          <cell r="M98">
            <v>104118.83</v>
          </cell>
          <cell r="N98">
            <v>0</v>
          </cell>
          <cell r="O98" t="str">
            <v>1XU</v>
          </cell>
          <cell r="P98" t="str">
            <v>PU1</v>
          </cell>
          <cell r="Q98" t="str">
            <v>98.01.01</v>
          </cell>
        </row>
        <row r="99">
          <cell r="A99">
            <v>91</v>
          </cell>
          <cell r="B99" t="str">
            <v>91107-37410</v>
          </cell>
          <cell r="C99" t="str">
            <v>BODY</v>
          </cell>
          <cell r="D99">
            <v>122298</v>
          </cell>
          <cell r="E99">
            <v>0.82</v>
          </cell>
          <cell r="F99">
            <v>100284.36</v>
          </cell>
          <cell r="G99">
            <v>0</v>
          </cell>
          <cell r="H99" t="str">
            <v>1XU</v>
          </cell>
          <cell r="I99" t="str">
            <v>PD2</v>
          </cell>
          <cell r="J99" t="str">
            <v>97.12.01</v>
          </cell>
          <cell r="K99">
            <v>0</v>
          </cell>
          <cell r="L99">
            <v>0.97</v>
          </cell>
          <cell r="M99">
            <v>118629.06</v>
          </cell>
          <cell r="N99">
            <v>0</v>
          </cell>
          <cell r="O99" t="str">
            <v>1XU</v>
          </cell>
          <cell r="P99" t="str">
            <v>PU1</v>
          </cell>
          <cell r="Q99" t="str">
            <v>98.01.01</v>
          </cell>
        </row>
        <row r="100">
          <cell r="A100">
            <v>92</v>
          </cell>
          <cell r="B100" t="str">
            <v>91107-37420</v>
          </cell>
          <cell r="C100" t="str">
            <v>BODY</v>
          </cell>
          <cell r="D100">
            <v>119880</v>
          </cell>
          <cell r="E100">
            <v>0.82</v>
          </cell>
          <cell r="F100">
            <v>98301.599999999991</v>
          </cell>
          <cell r="G100">
            <v>0</v>
          </cell>
          <cell r="H100" t="str">
            <v>1XU</v>
          </cell>
          <cell r="I100" t="str">
            <v>PD2</v>
          </cell>
          <cell r="J100" t="str">
            <v>97.12.01</v>
          </cell>
          <cell r="K100">
            <v>0</v>
          </cell>
          <cell r="L100">
            <v>0.97</v>
          </cell>
          <cell r="M100">
            <v>116283.59999999999</v>
          </cell>
          <cell r="N100">
            <v>0</v>
          </cell>
          <cell r="O100" t="str">
            <v>1XU</v>
          </cell>
          <cell r="P100" t="str">
            <v>PU1</v>
          </cell>
          <cell r="Q100" t="str">
            <v>98.01.01</v>
          </cell>
        </row>
        <row r="101">
          <cell r="A101">
            <v>93</v>
          </cell>
          <cell r="B101" t="str">
            <v>91107-37430</v>
          </cell>
          <cell r="C101" t="str">
            <v>BODY</v>
          </cell>
          <cell r="D101">
            <v>121917</v>
          </cell>
          <cell r="E101">
            <v>0.82</v>
          </cell>
          <cell r="F101">
            <v>99971.939999999988</v>
          </cell>
          <cell r="G101">
            <v>0</v>
          </cell>
          <cell r="H101" t="str">
            <v>1XU</v>
          </cell>
          <cell r="I101" t="str">
            <v>PD2</v>
          </cell>
          <cell r="J101" t="str">
            <v>97.12.01</v>
          </cell>
          <cell r="K101">
            <v>0</v>
          </cell>
          <cell r="L101">
            <v>0.97</v>
          </cell>
          <cell r="M101">
            <v>118259.48999999999</v>
          </cell>
          <cell r="N101">
            <v>0</v>
          </cell>
          <cell r="O101" t="str">
            <v>1XU</v>
          </cell>
          <cell r="P101" t="str">
            <v>PU1</v>
          </cell>
          <cell r="Q101" t="str">
            <v>98.01.01</v>
          </cell>
        </row>
        <row r="102">
          <cell r="A102">
            <v>94</v>
          </cell>
          <cell r="B102" t="str">
            <v>91107-37440</v>
          </cell>
          <cell r="C102" t="str">
            <v>BODY</v>
          </cell>
          <cell r="D102">
            <v>121634</v>
          </cell>
          <cell r="E102">
            <v>0.82</v>
          </cell>
          <cell r="F102">
            <v>99739.87999999999</v>
          </cell>
          <cell r="G102">
            <v>0</v>
          </cell>
          <cell r="H102" t="str">
            <v>1XU</v>
          </cell>
          <cell r="I102" t="str">
            <v>PD2</v>
          </cell>
          <cell r="J102" t="str">
            <v>97.12.01</v>
          </cell>
          <cell r="K102">
            <v>0</v>
          </cell>
          <cell r="L102">
            <v>0.97</v>
          </cell>
          <cell r="M102">
            <v>117984.98</v>
          </cell>
          <cell r="N102">
            <v>0</v>
          </cell>
          <cell r="O102" t="str">
            <v>1XU</v>
          </cell>
          <cell r="P102" t="str">
            <v>PU1</v>
          </cell>
          <cell r="Q102" t="str">
            <v>98.01.01</v>
          </cell>
        </row>
        <row r="103">
          <cell r="A103">
            <v>95</v>
          </cell>
          <cell r="B103" t="str">
            <v>91107-37450</v>
          </cell>
          <cell r="C103" t="str">
            <v>BODY</v>
          </cell>
          <cell r="D103">
            <v>119216</v>
          </cell>
          <cell r="E103">
            <v>0.82</v>
          </cell>
          <cell r="F103">
            <v>97757.119999999995</v>
          </cell>
          <cell r="G103">
            <v>0</v>
          </cell>
          <cell r="H103" t="str">
            <v>1XU</v>
          </cell>
          <cell r="I103" t="str">
            <v>PD2</v>
          </cell>
          <cell r="J103" t="str">
            <v>97.12.01</v>
          </cell>
          <cell r="K103">
            <v>0</v>
          </cell>
          <cell r="L103">
            <v>0.97</v>
          </cell>
          <cell r="M103">
            <v>115639.52</v>
          </cell>
          <cell r="N103">
            <v>0</v>
          </cell>
          <cell r="O103" t="str">
            <v>1XU</v>
          </cell>
          <cell r="P103" t="str">
            <v>PU1</v>
          </cell>
          <cell r="Q103" t="str">
            <v>98.01.01</v>
          </cell>
        </row>
        <row r="104">
          <cell r="A104">
            <v>96</v>
          </cell>
          <cell r="B104" t="str">
            <v>91107-37460</v>
          </cell>
          <cell r="C104" t="str">
            <v>BODY</v>
          </cell>
          <cell r="D104">
            <v>121252</v>
          </cell>
          <cell r="E104">
            <v>0.82</v>
          </cell>
          <cell r="F104">
            <v>99426.64</v>
          </cell>
          <cell r="G104">
            <v>0</v>
          </cell>
          <cell r="H104" t="str">
            <v>1XU</v>
          </cell>
          <cell r="I104" t="str">
            <v>PD2</v>
          </cell>
          <cell r="J104" t="str">
            <v>97.12.01</v>
          </cell>
          <cell r="K104">
            <v>0</v>
          </cell>
          <cell r="L104">
            <v>0.97</v>
          </cell>
          <cell r="M104">
            <v>117614.44</v>
          </cell>
          <cell r="N104">
            <v>0</v>
          </cell>
          <cell r="O104" t="str">
            <v>1XU</v>
          </cell>
          <cell r="P104" t="str">
            <v>PU1</v>
          </cell>
          <cell r="Q104" t="str">
            <v>98.01.01</v>
          </cell>
        </row>
        <row r="105">
          <cell r="A105">
            <v>97</v>
          </cell>
          <cell r="B105" t="str">
            <v>91107-37470</v>
          </cell>
          <cell r="C105" t="str">
            <v>BODY</v>
          </cell>
          <cell r="D105">
            <v>108384</v>
          </cell>
          <cell r="E105">
            <v>0.82</v>
          </cell>
          <cell r="F105">
            <v>88874.87999999999</v>
          </cell>
          <cell r="G105">
            <v>0</v>
          </cell>
          <cell r="H105" t="str">
            <v>1XU</v>
          </cell>
          <cell r="I105" t="str">
            <v>PD2</v>
          </cell>
          <cell r="J105" t="str">
            <v>97.12.01</v>
          </cell>
          <cell r="K105">
            <v>0</v>
          </cell>
          <cell r="L105">
            <v>0.97</v>
          </cell>
          <cell r="M105">
            <v>105132.48</v>
          </cell>
          <cell r="N105">
            <v>0</v>
          </cell>
          <cell r="O105" t="str">
            <v>1XU</v>
          </cell>
          <cell r="P105" t="str">
            <v>PU1</v>
          </cell>
          <cell r="Q105" t="str">
            <v>98.01.01</v>
          </cell>
        </row>
        <row r="106">
          <cell r="A106">
            <v>98</v>
          </cell>
          <cell r="B106" t="str">
            <v>91107-37480</v>
          </cell>
          <cell r="C106" t="str">
            <v>BODY</v>
          </cell>
          <cell r="D106">
            <v>105966</v>
          </cell>
          <cell r="E106">
            <v>0.82</v>
          </cell>
          <cell r="F106">
            <v>86892.12</v>
          </cell>
          <cell r="G106">
            <v>0</v>
          </cell>
          <cell r="H106" t="str">
            <v>1XU</v>
          </cell>
          <cell r="I106" t="str">
            <v>PD2</v>
          </cell>
          <cell r="J106" t="str">
            <v>97.12.01</v>
          </cell>
          <cell r="K106">
            <v>0</v>
          </cell>
          <cell r="L106">
            <v>0.97</v>
          </cell>
          <cell r="M106">
            <v>102787.02</v>
          </cell>
          <cell r="N106">
            <v>0</v>
          </cell>
          <cell r="O106" t="str">
            <v>1XU</v>
          </cell>
          <cell r="P106" t="str">
            <v>PU1</v>
          </cell>
          <cell r="Q106" t="str">
            <v>98.01.01</v>
          </cell>
        </row>
        <row r="107">
          <cell r="A107">
            <v>99</v>
          </cell>
          <cell r="B107" t="str">
            <v>91107-37490</v>
          </cell>
          <cell r="C107" t="str">
            <v>BODY</v>
          </cell>
          <cell r="D107">
            <v>108003</v>
          </cell>
          <cell r="E107">
            <v>0.82</v>
          </cell>
          <cell r="F107">
            <v>88562.459999999992</v>
          </cell>
          <cell r="G107">
            <v>0</v>
          </cell>
          <cell r="H107" t="str">
            <v>1XU</v>
          </cell>
          <cell r="I107" t="str">
            <v>PD2</v>
          </cell>
          <cell r="J107" t="str">
            <v>97.12.01</v>
          </cell>
          <cell r="K107">
            <v>0</v>
          </cell>
          <cell r="L107">
            <v>0.97</v>
          </cell>
          <cell r="M107">
            <v>104762.91</v>
          </cell>
          <cell r="N107">
            <v>0</v>
          </cell>
          <cell r="O107" t="str">
            <v>1XU</v>
          </cell>
          <cell r="P107" t="str">
            <v>PU1</v>
          </cell>
          <cell r="Q107" t="str">
            <v>98.01.01</v>
          </cell>
        </row>
        <row r="108">
          <cell r="A108">
            <v>100</v>
          </cell>
          <cell r="B108" t="str">
            <v>91107-37500</v>
          </cell>
          <cell r="C108" t="str">
            <v>BODY</v>
          </cell>
          <cell r="D108">
            <v>107720</v>
          </cell>
          <cell r="E108">
            <v>0.82</v>
          </cell>
          <cell r="F108">
            <v>88330.4</v>
          </cell>
          <cell r="G108">
            <v>0</v>
          </cell>
          <cell r="H108" t="str">
            <v>1XU</v>
          </cell>
          <cell r="I108" t="str">
            <v>PD2</v>
          </cell>
          <cell r="J108" t="str">
            <v>97.12.01</v>
          </cell>
          <cell r="K108">
            <v>0</v>
          </cell>
          <cell r="L108">
            <v>0.97</v>
          </cell>
          <cell r="M108">
            <v>104488.4</v>
          </cell>
          <cell r="N108">
            <v>0</v>
          </cell>
          <cell r="O108" t="str">
            <v>1XU</v>
          </cell>
          <cell r="P108" t="str">
            <v>PU1</v>
          </cell>
          <cell r="Q108" t="str">
            <v>98.01.01</v>
          </cell>
        </row>
        <row r="109">
          <cell r="A109">
            <v>101</v>
          </cell>
          <cell r="B109" t="str">
            <v>91107-37510</v>
          </cell>
          <cell r="C109" t="str">
            <v>BODY</v>
          </cell>
          <cell r="D109">
            <v>105302</v>
          </cell>
          <cell r="E109">
            <v>0.82</v>
          </cell>
          <cell r="F109">
            <v>86347.64</v>
          </cell>
          <cell r="G109">
            <v>0</v>
          </cell>
          <cell r="H109" t="str">
            <v>1XU</v>
          </cell>
          <cell r="I109" t="str">
            <v>PD2</v>
          </cell>
          <cell r="J109" t="str">
            <v>97.12.01</v>
          </cell>
          <cell r="K109">
            <v>0</v>
          </cell>
          <cell r="L109">
            <v>0.97</v>
          </cell>
          <cell r="M109">
            <v>102142.94</v>
          </cell>
          <cell r="N109">
            <v>0</v>
          </cell>
          <cell r="O109" t="str">
            <v>1XU</v>
          </cell>
          <cell r="P109" t="str">
            <v>PU1</v>
          </cell>
          <cell r="Q109" t="str">
            <v>98.01.01</v>
          </cell>
        </row>
        <row r="110">
          <cell r="A110">
            <v>102</v>
          </cell>
          <cell r="B110" t="str">
            <v>91107-37520</v>
          </cell>
          <cell r="C110" t="str">
            <v>BODY</v>
          </cell>
          <cell r="D110">
            <v>107339</v>
          </cell>
          <cell r="E110">
            <v>0.82</v>
          </cell>
          <cell r="F110">
            <v>88017.98</v>
          </cell>
          <cell r="G110">
            <v>0</v>
          </cell>
          <cell r="H110" t="str">
            <v>1XU</v>
          </cell>
          <cell r="I110" t="str">
            <v>PD2</v>
          </cell>
          <cell r="J110" t="str">
            <v>97.12.01</v>
          </cell>
          <cell r="K110">
            <v>0</v>
          </cell>
          <cell r="L110">
            <v>0.97</v>
          </cell>
          <cell r="M110">
            <v>104118.83</v>
          </cell>
          <cell r="N110">
            <v>0</v>
          </cell>
          <cell r="O110" t="str">
            <v>1XU</v>
          </cell>
          <cell r="P110" t="str">
            <v>PU1</v>
          </cell>
          <cell r="Q110" t="str">
            <v>98.01.01</v>
          </cell>
        </row>
        <row r="111">
          <cell r="A111">
            <v>103</v>
          </cell>
          <cell r="B111" t="str">
            <v>91107-37530</v>
          </cell>
          <cell r="C111" t="str">
            <v>BODY</v>
          </cell>
          <cell r="D111">
            <v>112915</v>
          </cell>
          <cell r="E111">
            <v>0.82</v>
          </cell>
          <cell r="F111">
            <v>92590.299999999988</v>
          </cell>
          <cell r="G111">
            <v>0</v>
          </cell>
          <cell r="H111" t="str">
            <v>1XU</v>
          </cell>
          <cell r="I111" t="str">
            <v>PD2</v>
          </cell>
          <cell r="J111" t="str">
            <v>97.12.01</v>
          </cell>
          <cell r="K111">
            <v>0</v>
          </cell>
          <cell r="L111">
            <v>0.97</v>
          </cell>
          <cell r="M111">
            <v>109527.55</v>
          </cell>
          <cell r="N111">
            <v>0</v>
          </cell>
          <cell r="O111" t="str">
            <v>1XU</v>
          </cell>
          <cell r="P111" t="str">
            <v>PU1</v>
          </cell>
          <cell r="Q111" t="str">
            <v>98.01.01</v>
          </cell>
        </row>
        <row r="112">
          <cell r="A112">
            <v>104</v>
          </cell>
          <cell r="B112" t="str">
            <v>91107-37540</v>
          </cell>
          <cell r="C112" t="str">
            <v>BODY</v>
          </cell>
          <cell r="D112">
            <v>110497</v>
          </cell>
          <cell r="E112">
            <v>0.82</v>
          </cell>
          <cell r="F112">
            <v>90607.54</v>
          </cell>
          <cell r="G112">
            <v>0</v>
          </cell>
          <cell r="H112" t="str">
            <v>1XU</v>
          </cell>
          <cell r="I112" t="str">
            <v>PD2</v>
          </cell>
          <cell r="J112" t="str">
            <v>97.12.01</v>
          </cell>
          <cell r="K112">
            <v>0</v>
          </cell>
          <cell r="L112">
            <v>0.97</v>
          </cell>
          <cell r="M112">
            <v>107182.09</v>
          </cell>
          <cell r="N112">
            <v>0</v>
          </cell>
          <cell r="O112" t="str">
            <v>1XU</v>
          </cell>
          <cell r="P112" t="str">
            <v>PU1</v>
          </cell>
          <cell r="Q112" t="str">
            <v>98.01.01</v>
          </cell>
        </row>
        <row r="113">
          <cell r="A113">
            <v>105</v>
          </cell>
          <cell r="B113" t="str">
            <v>91107-37550</v>
          </cell>
          <cell r="C113" t="str">
            <v>BODY</v>
          </cell>
          <cell r="D113">
            <v>112534</v>
          </cell>
          <cell r="E113">
            <v>0.82</v>
          </cell>
          <cell r="F113">
            <v>92277.87999999999</v>
          </cell>
          <cell r="G113">
            <v>0</v>
          </cell>
          <cell r="H113" t="str">
            <v>1XU</v>
          </cell>
          <cell r="I113" t="str">
            <v>PD2</v>
          </cell>
          <cell r="J113" t="str">
            <v>97.12.01</v>
          </cell>
          <cell r="K113">
            <v>0</v>
          </cell>
          <cell r="L113">
            <v>0.97</v>
          </cell>
          <cell r="M113">
            <v>109157.98</v>
          </cell>
          <cell r="N113">
            <v>0</v>
          </cell>
          <cell r="O113" t="str">
            <v>1XU</v>
          </cell>
          <cell r="P113" t="str">
            <v>PU1</v>
          </cell>
          <cell r="Q113" t="str">
            <v>98.01.01</v>
          </cell>
        </row>
        <row r="114">
          <cell r="A114">
            <v>106</v>
          </cell>
          <cell r="B114" t="str">
            <v>91107-37560</v>
          </cell>
          <cell r="C114" t="str">
            <v>BODY</v>
          </cell>
          <cell r="D114">
            <v>112251</v>
          </cell>
          <cell r="E114">
            <v>0.82</v>
          </cell>
          <cell r="F114">
            <v>92045.819999999992</v>
          </cell>
          <cell r="G114">
            <v>0</v>
          </cell>
          <cell r="H114" t="str">
            <v>1XU</v>
          </cell>
          <cell r="I114" t="str">
            <v>PD2</v>
          </cell>
          <cell r="J114" t="str">
            <v>97.12.01</v>
          </cell>
          <cell r="K114">
            <v>0</v>
          </cell>
          <cell r="L114">
            <v>0.97</v>
          </cell>
          <cell r="M114">
            <v>108883.47</v>
          </cell>
          <cell r="N114">
            <v>0</v>
          </cell>
          <cell r="O114" t="str">
            <v>1XU</v>
          </cell>
          <cell r="P114" t="str">
            <v>PU1</v>
          </cell>
          <cell r="Q114" t="str">
            <v>98.01.01</v>
          </cell>
        </row>
        <row r="115">
          <cell r="A115">
            <v>107</v>
          </cell>
          <cell r="B115" t="str">
            <v>91107-37570</v>
          </cell>
          <cell r="C115" t="str">
            <v>BODY</v>
          </cell>
          <cell r="D115">
            <v>109833</v>
          </cell>
          <cell r="E115">
            <v>0.82</v>
          </cell>
          <cell r="F115">
            <v>90063.06</v>
          </cell>
          <cell r="G115">
            <v>0</v>
          </cell>
          <cell r="H115" t="str">
            <v>1XU</v>
          </cell>
          <cell r="I115" t="str">
            <v>PD2</v>
          </cell>
          <cell r="J115" t="str">
            <v>97.12.01</v>
          </cell>
          <cell r="K115">
            <v>0</v>
          </cell>
          <cell r="L115">
            <v>0.97</v>
          </cell>
          <cell r="M115">
            <v>106538.01</v>
          </cell>
          <cell r="N115">
            <v>0</v>
          </cell>
          <cell r="O115" t="str">
            <v>1XU</v>
          </cell>
          <cell r="P115" t="str">
            <v>PU1</v>
          </cell>
          <cell r="Q115" t="str">
            <v>98.01.01</v>
          </cell>
        </row>
        <row r="116">
          <cell r="A116">
            <v>108</v>
          </cell>
          <cell r="B116" t="str">
            <v>91107-37580</v>
          </cell>
          <cell r="C116" t="str">
            <v>BODY</v>
          </cell>
          <cell r="D116">
            <v>111870</v>
          </cell>
          <cell r="E116">
            <v>0.82</v>
          </cell>
          <cell r="F116">
            <v>91733.4</v>
          </cell>
          <cell r="G116">
            <v>0</v>
          </cell>
          <cell r="H116" t="str">
            <v>1XU</v>
          </cell>
          <cell r="I116" t="str">
            <v>PD2</v>
          </cell>
          <cell r="J116" t="str">
            <v>97.12.01</v>
          </cell>
          <cell r="K116">
            <v>0</v>
          </cell>
          <cell r="L116">
            <v>0.97</v>
          </cell>
          <cell r="M116">
            <v>108513.9</v>
          </cell>
          <cell r="N116">
            <v>0</v>
          </cell>
          <cell r="O116" t="str">
            <v>1XU</v>
          </cell>
          <cell r="P116" t="str">
            <v>PU1</v>
          </cell>
          <cell r="Q116" t="str">
            <v>98.01.01</v>
          </cell>
        </row>
        <row r="117">
          <cell r="A117">
            <v>109</v>
          </cell>
          <cell r="B117" t="str">
            <v>91107-37590</v>
          </cell>
          <cell r="C117" t="str">
            <v>BODY</v>
          </cell>
          <cell r="D117">
            <v>99001</v>
          </cell>
          <cell r="E117">
            <v>0.82</v>
          </cell>
          <cell r="F117">
            <v>81180.819999999992</v>
          </cell>
          <cell r="G117">
            <v>0</v>
          </cell>
          <cell r="H117" t="str">
            <v>1XU</v>
          </cell>
          <cell r="I117" t="str">
            <v>PD2</v>
          </cell>
          <cell r="J117" t="str">
            <v>97.12.01</v>
          </cell>
          <cell r="K117">
            <v>0</v>
          </cell>
          <cell r="L117">
            <v>0.97</v>
          </cell>
          <cell r="M117">
            <v>96030.97</v>
          </cell>
          <cell r="N117">
            <v>0</v>
          </cell>
          <cell r="O117" t="str">
            <v>1XU</v>
          </cell>
          <cell r="P117" t="str">
            <v>PU1</v>
          </cell>
          <cell r="Q117" t="str">
            <v>98.01.01</v>
          </cell>
        </row>
        <row r="118">
          <cell r="A118">
            <v>110</v>
          </cell>
          <cell r="B118" t="str">
            <v>91107-37600</v>
          </cell>
          <cell r="C118" t="str">
            <v>BODY</v>
          </cell>
          <cell r="D118">
            <v>96583</v>
          </cell>
          <cell r="E118">
            <v>0.82</v>
          </cell>
          <cell r="F118">
            <v>79198.06</v>
          </cell>
          <cell r="G118">
            <v>0</v>
          </cell>
          <cell r="H118" t="str">
            <v>1XU</v>
          </cell>
          <cell r="I118" t="str">
            <v>PD2</v>
          </cell>
          <cell r="J118" t="str">
            <v>97.12.01</v>
          </cell>
          <cell r="K118">
            <v>0</v>
          </cell>
          <cell r="L118">
            <v>0.97</v>
          </cell>
          <cell r="M118">
            <v>93685.51</v>
          </cell>
          <cell r="N118">
            <v>0</v>
          </cell>
          <cell r="O118" t="str">
            <v>1XU</v>
          </cell>
          <cell r="P118" t="str">
            <v>PU1</v>
          </cell>
          <cell r="Q118" t="str">
            <v>98.01.01</v>
          </cell>
        </row>
        <row r="119">
          <cell r="A119">
            <v>111</v>
          </cell>
          <cell r="B119" t="str">
            <v>91107-37610</v>
          </cell>
          <cell r="C119" t="str">
            <v>BODY</v>
          </cell>
          <cell r="D119">
            <v>98620</v>
          </cell>
          <cell r="E119">
            <v>0.82</v>
          </cell>
          <cell r="F119">
            <v>80868.399999999994</v>
          </cell>
          <cell r="G119">
            <v>0</v>
          </cell>
          <cell r="H119" t="str">
            <v>1XU</v>
          </cell>
          <cell r="I119" t="str">
            <v>PD2</v>
          </cell>
          <cell r="J119" t="str">
            <v>97.12.01</v>
          </cell>
          <cell r="K119">
            <v>0</v>
          </cell>
          <cell r="L119">
            <v>0.97</v>
          </cell>
          <cell r="M119">
            <v>95661.4</v>
          </cell>
          <cell r="N119">
            <v>0</v>
          </cell>
          <cell r="O119" t="str">
            <v>1XU</v>
          </cell>
          <cell r="P119" t="str">
            <v>PU1</v>
          </cell>
          <cell r="Q119" t="str">
            <v>98.01.01</v>
          </cell>
        </row>
        <row r="120">
          <cell r="A120">
            <v>112</v>
          </cell>
          <cell r="B120" t="str">
            <v>91107-37620</v>
          </cell>
          <cell r="C120" t="str">
            <v>BODY</v>
          </cell>
          <cell r="D120">
            <v>98337</v>
          </cell>
          <cell r="E120">
            <v>0.82</v>
          </cell>
          <cell r="F120">
            <v>80636.34</v>
          </cell>
          <cell r="G120">
            <v>0</v>
          </cell>
          <cell r="H120" t="str">
            <v>1XU</v>
          </cell>
          <cell r="I120" t="str">
            <v>PD2</v>
          </cell>
          <cell r="J120" t="str">
            <v>97.12.01</v>
          </cell>
          <cell r="K120">
            <v>0</v>
          </cell>
          <cell r="L120">
            <v>0.97</v>
          </cell>
          <cell r="M120">
            <v>95386.89</v>
          </cell>
          <cell r="N120">
            <v>0</v>
          </cell>
          <cell r="O120" t="str">
            <v>1XU</v>
          </cell>
          <cell r="P120" t="str">
            <v>PU1</v>
          </cell>
          <cell r="Q120" t="str">
            <v>98.01.01</v>
          </cell>
        </row>
        <row r="121">
          <cell r="A121">
            <v>113</v>
          </cell>
          <cell r="B121" t="str">
            <v>91107-37630</v>
          </cell>
          <cell r="C121" t="str">
            <v>BODY</v>
          </cell>
          <cell r="D121">
            <v>95919</v>
          </cell>
          <cell r="E121">
            <v>0.82</v>
          </cell>
          <cell r="F121">
            <v>78653.58</v>
          </cell>
          <cell r="G121">
            <v>0</v>
          </cell>
          <cell r="H121" t="str">
            <v>1XU</v>
          </cell>
          <cell r="I121" t="str">
            <v>PD2</v>
          </cell>
          <cell r="J121" t="str">
            <v>97.12.01</v>
          </cell>
          <cell r="K121">
            <v>0</v>
          </cell>
          <cell r="L121">
            <v>0.97</v>
          </cell>
          <cell r="M121">
            <v>93041.43</v>
          </cell>
          <cell r="N121">
            <v>0</v>
          </cell>
          <cell r="O121" t="str">
            <v>1XU</v>
          </cell>
          <cell r="P121" t="str">
            <v>PU1</v>
          </cell>
          <cell r="Q121" t="str">
            <v>98.01.01</v>
          </cell>
        </row>
        <row r="122">
          <cell r="A122">
            <v>114</v>
          </cell>
          <cell r="B122" t="str">
            <v>91107-37640</v>
          </cell>
          <cell r="C122" t="str">
            <v>BODY</v>
          </cell>
          <cell r="D122">
            <v>97956</v>
          </cell>
          <cell r="E122">
            <v>0.82</v>
          </cell>
          <cell r="F122">
            <v>80323.92</v>
          </cell>
          <cell r="G122">
            <v>0</v>
          </cell>
          <cell r="H122" t="str">
            <v>1XU</v>
          </cell>
          <cell r="I122" t="str">
            <v>PD2</v>
          </cell>
          <cell r="J122" t="str">
            <v>97.12.01</v>
          </cell>
          <cell r="K122">
            <v>0</v>
          </cell>
          <cell r="L122">
            <v>0.97</v>
          </cell>
          <cell r="M122">
            <v>95017.319999999992</v>
          </cell>
          <cell r="N122">
            <v>0</v>
          </cell>
          <cell r="O122" t="str">
            <v>1XU</v>
          </cell>
          <cell r="P122" t="str">
            <v>PU1</v>
          </cell>
          <cell r="Q122" t="str">
            <v>98.01.01</v>
          </cell>
        </row>
        <row r="123">
          <cell r="A123">
            <v>115</v>
          </cell>
          <cell r="B123" t="str">
            <v>91107-37700</v>
          </cell>
          <cell r="C123" t="str">
            <v>BODY</v>
          </cell>
          <cell r="D123">
            <v>99766</v>
          </cell>
          <cell r="E123">
            <v>0.82</v>
          </cell>
          <cell r="F123">
            <v>81808.12</v>
          </cell>
          <cell r="G123">
            <v>0</v>
          </cell>
          <cell r="H123" t="str">
            <v>1XU</v>
          </cell>
          <cell r="I123" t="str">
            <v>PD2</v>
          </cell>
          <cell r="J123" t="str">
            <v>97.12.01</v>
          </cell>
          <cell r="K123">
            <v>0</v>
          </cell>
          <cell r="L123">
            <v>0.97</v>
          </cell>
          <cell r="M123">
            <v>96773.02</v>
          </cell>
          <cell r="N123">
            <v>0</v>
          </cell>
          <cell r="O123" t="str">
            <v>1XU</v>
          </cell>
          <cell r="P123" t="str">
            <v>PU1</v>
          </cell>
          <cell r="Q123" t="str">
            <v>98.01.01</v>
          </cell>
        </row>
        <row r="124">
          <cell r="A124">
            <v>116</v>
          </cell>
          <cell r="B124" t="str">
            <v>91107-37710</v>
          </cell>
          <cell r="C124" t="str">
            <v>BODY</v>
          </cell>
          <cell r="D124">
            <v>97348</v>
          </cell>
          <cell r="E124">
            <v>0.82</v>
          </cell>
          <cell r="F124">
            <v>79825.36</v>
          </cell>
          <cell r="G124">
            <v>0</v>
          </cell>
          <cell r="H124" t="str">
            <v>1XU</v>
          </cell>
          <cell r="I124" t="str">
            <v>PD2</v>
          </cell>
          <cell r="J124" t="str">
            <v>97.12.01</v>
          </cell>
          <cell r="K124">
            <v>0</v>
          </cell>
          <cell r="L124">
            <v>0.97</v>
          </cell>
          <cell r="M124">
            <v>94427.56</v>
          </cell>
          <cell r="N124">
            <v>0</v>
          </cell>
          <cell r="O124" t="str">
            <v>1XU</v>
          </cell>
          <cell r="P124" t="str">
            <v>PU1</v>
          </cell>
          <cell r="Q124" t="str">
            <v>98.01.01</v>
          </cell>
        </row>
        <row r="125">
          <cell r="A125">
            <v>117</v>
          </cell>
          <cell r="B125" t="str">
            <v>91107-37720</v>
          </cell>
          <cell r="C125" t="str">
            <v>BODY</v>
          </cell>
          <cell r="D125">
            <v>99385</v>
          </cell>
          <cell r="E125">
            <v>0.82</v>
          </cell>
          <cell r="F125">
            <v>81495.7</v>
          </cell>
          <cell r="G125">
            <v>0</v>
          </cell>
          <cell r="H125" t="str">
            <v>1XU</v>
          </cell>
          <cell r="I125" t="str">
            <v>PD2</v>
          </cell>
          <cell r="J125" t="str">
            <v>97.12.01</v>
          </cell>
          <cell r="K125">
            <v>0</v>
          </cell>
          <cell r="L125">
            <v>0.97</v>
          </cell>
          <cell r="M125">
            <v>96403.45</v>
          </cell>
          <cell r="N125">
            <v>0</v>
          </cell>
          <cell r="O125" t="str">
            <v>1XU</v>
          </cell>
          <cell r="P125" t="str">
            <v>PU1</v>
          </cell>
          <cell r="Q125" t="str">
            <v>98.01.01</v>
          </cell>
        </row>
        <row r="126">
          <cell r="A126">
            <v>118</v>
          </cell>
          <cell r="B126" t="str">
            <v>91107-37730</v>
          </cell>
          <cell r="C126" t="str">
            <v>BODY</v>
          </cell>
          <cell r="D126">
            <v>99102</v>
          </cell>
          <cell r="E126">
            <v>0.82</v>
          </cell>
          <cell r="F126">
            <v>81263.64</v>
          </cell>
          <cell r="G126">
            <v>0</v>
          </cell>
          <cell r="H126" t="str">
            <v>1XU</v>
          </cell>
          <cell r="I126" t="str">
            <v>PD2</v>
          </cell>
          <cell r="J126" t="str">
            <v>97.12.01</v>
          </cell>
          <cell r="K126">
            <v>0</v>
          </cell>
          <cell r="L126">
            <v>0.97</v>
          </cell>
          <cell r="M126">
            <v>96128.94</v>
          </cell>
          <cell r="N126">
            <v>0</v>
          </cell>
          <cell r="O126" t="str">
            <v>1XU</v>
          </cell>
          <cell r="P126" t="str">
            <v>PU1</v>
          </cell>
          <cell r="Q126" t="str">
            <v>98.01.01</v>
          </cell>
        </row>
        <row r="127">
          <cell r="A127">
            <v>119</v>
          </cell>
          <cell r="B127" t="str">
            <v>91107-37740</v>
          </cell>
          <cell r="C127" t="str">
            <v>BODY</v>
          </cell>
          <cell r="D127">
            <v>96684</v>
          </cell>
          <cell r="E127">
            <v>0.82</v>
          </cell>
          <cell r="F127">
            <v>79280.87999999999</v>
          </cell>
          <cell r="G127">
            <v>0</v>
          </cell>
          <cell r="H127" t="str">
            <v>1XU</v>
          </cell>
          <cell r="I127" t="str">
            <v>PD2</v>
          </cell>
          <cell r="J127" t="str">
            <v>97.12.01</v>
          </cell>
          <cell r="K127">
            <v>0</v>
          </cell>
          <cell r="L127">
            <v>0.97</v>
          </cell>
          <cell r="M127">
            <v>93783.48</v>
          </cell>
          <cell r="N127">
            <v>0</v>
          </cell>
          <cell r="O127" t="str">
            <v>1XU</v>
          </cell>
          <cell r="P127" t="str">
            <v>PU1</v>
          </cell>
          <cell r="Q127" t="str">
            <v>98.01.01</v>
          </cell>
        </row>
        <row r="128">
          <cell r="A128">
            <v>120</v>
          </cell>
          <cell r="B128" t="str">
            <v>91107-37750</v>
          </cell>
          <cell r="C128" t="str">
            <v>BODY</v>
          </cell>
          <cell r="D128">
            <v>98721</v>
          </cell>
          <cell r="E128">
            <v>0.82</v>
          </cell>
          <cell r="F128">
            <v>80951.22</v>
          </cell>
          <cell r="G128">
            <v>0</v>
          </cell>
          <cell r="H128" t="str">
            <v>1XU</v>
          </cell>
          <cell r="I128" t="str">
            <v>PD2</v>
          </cell>
          <cell r="J128" t="str">
            <v>97.12.01</v>
          </cell>
          <cell r="K128">
            <v>0</v>
          </cell>
          <cell r="L128">
            <v>0.97</v>
          </cell>
          <cell r="M128">
            <v>95759.37</v>
          </cell>
          <cell r="N128">
            <v>0</v>
          </cell>
          <cell r="O128" t="str">
            <v>1XU</v>
          </cell>
          <cell r="P128" t="str">
            <v>PU1</v>
          </cell>
          <cell r="Q128" t="str">
            <v>98.01.01</v>
          </cell>
        </row>
        <row r="129">
          <cell r="A129">
            <v>121</v>
          </cell>
          <cell r="B129" t="str">
            <v>91108-37010</v>
          </cell>
          <cell r="C129" t="str">
            <v>BODY</v>
          </cell>
          <cell r="D129">
            <v>130605</v>
          </cell>
          <cell r="E129">
            <v>0.82</v>
          </cell>
          <cell r="F129">
            <v>107096.09999999999</v>
          </cell>
          <cell r="G129">
            <v>0</v>
          </cell>
          <cell r="H129" t="str">
            <v>1XU</v>
          </cell>
          <cell r="I129" t="str">
            <v>PD2</v>
          </cell>
          <cell r="J129" t="str">
            <v>97.12.01</v>
          </cell>
          <cell r="K129">
            <v>0</v>
          </cell>
          <cell r="L129">
            <v>0.97</v>
          </cell>
          <cell r="M129">
            <v>126686.84999999999</v>
          </cell>
          <cell r="N129">
            <v>0</v>
          </cell>
          <cell r="O129" t="str">
            <v>1XU</v>
          </cell>
          <cell r="P129" t="str">
            <v>PU1</v>
          </cell>
          <cell r="Q129" t="str">
            <v>98.01.01</v>
          </cell>
        </row>
        <row r="130">
          <cell r="A130">
            <v>122</v>
          </cell>
          <cell r="B130" t="str">
            <v>91108-37020</v>
          </cell>
          <cell r="C130" t="str">
            <v>BODY</v>
          </cell>
          <cell r="D130">
            <v>128186</v>
          </cell>
          <cell r="E130">
            <v>0.82</v>
          </cell>
          <cell r="F130">
            <v>105112.51999999999</v>
          </cell>
          <cell r="G130">
            <v>0</v>
          </cell>
          <cell r="H130" t="str">
            <v>1XU</v>
          </cell>
          <cell r="I130" t="str">
            <v>PD2</v>
          </cell>
          <cell r="J130" t="str">
            <v>97.12.01</v>
          </cell>
          <cell r="K130">
            <v>0</v>
          </cell>
          <cell r="L130">
            <v>0.97</v>
          </cell>
          <cell r="M130">
            <v>124340.42</v>
          </cell>
          <cell r="N130">
            <v>0</v>
          </cell>
          <cell r="O130" t="str">
            <v>1XU</v>
          </cell>
          <cell r="P130" t="str">
            <v>PU1</v>
          </cell>
          <cell r="Q130" t="str">
            <v>98.01.01</v>
          </cell>
        </row>
        <row r="131">
          <cell r="A131">
            <v>123</v>
          </cell>
          <cell r="B131" t="str">
            <v>91108-37030</v>
          </cell>
          <cell r="C131" t="str">
            <v>BODY</v>
          </cell>
          <cell r="D131">
            <v>130223</v>
          </cell>
          <cell r="E131">
            <v>0.82</v>
          </cell>
          <cell r="F131">
            <v>106782.86</v>
          </cell>
          <cell r="G131">
            <v>0</v>
          </cell>
          <cell r="H131" t="str">
            <v>1XU</v>
          </cell>
          <cell r="I131" t="str">
            <v>PD2</v>
          </cell>
          <cell r="J131" t="str">
            <v>97.12.01</v>
          </cell>
          <cell r="K131">
            <v>0</v>
          </cell>
          <cell r="L131">
            <v>0.97</v>
          </cell>
          <cell r="M131">
            <v>126316.31</v>
          </cell>
          <cell r="N131">
            <v>0</v>
          </cell>
          <cell r="O131" t="str">
            <v>1XU</v>
          </cell>
          <cell r="P131" t="str">
            <v>PU1</v>
          </cell>
          <cell r="Q131" t="str">
            <v>98.01.01</v>
          </cell>
        </row>
        <row r="132">
          <cell r="A132">
            <v>124</v>
          </cell>
          <cell r="B132" t="str">
            <v>91108-37040</v>
          </cell>
          <cell r="C132" t="str">
            <v>BODY</v>
          </cell>
          <cell r="D132">
            <v>129941</v>
          </cell>
          <cell r="E132">
            <v>0.82</v>
          </cell>
          <cell r="F132">
            <v>106551.62</v>
          </cell>
          <cell r="G132">
            <v>0</v>
          </cell>
          <cell r="H132" t="str">
            <v>1XU</v>
          </cell>
          <cell r="I132" t="str">
            <v>PD2</v>
          </cell>
          <cell r="J132" t="str">
            <v>97.12.01</v>
          </cell>
          <cell r="K132">
            <v>0</v>
          </cell>
          <cell r="L132">
            <v>0.97</v>
          </cell>
          <cell r="M132">
            <v>126042.76999999999</v>
          </cell>
          <cell r="N132">
            <v>0</v>
          </cell>
          <cell r="O132" t="str">
            <v>1XU</v>
          </cell>
          <cell r="P132" t="str">
            <v>PU1</v>
          </cell>
          <cell r="Q132" t="str">
            <v>98.01.01</v>
          </cell>
        </row>
        <row r="133">
          <cell r="A133">
            <v>125</v>
          </cell>
          <cell r="B133" t="str">
            <v>91108-37050</v>
          </cell>
          <cell r="C133" t="str">
            <v>BODY</v>
          </cell>
          <cell r="D133">
            <v>127522</v>
          </cell>
          <cell r="E133">
            <v>0.82</v>
          </cell>
          <cell r="F133">
            <v>104568.04</v>
          </cell>
          <cell r="G133">
            <v>0</v>
          </cell>
          <cell r="H133" t="str">
            <v>1XU</v>
          </cell>
          <cell r="I133" t="str">
            <v>PD2</v>
          </cell>
          <cell r="J133" t="str">
            <v>97.12.01</v>
          </cell>
          <cell r="K133">
            <v>0</v>
          </cell>
          <cell r="L133">
            <v>0.97</v>
          </cell>
          <cell r="M133">
            <v>123696.34</v>
          </cell>
          <cell r="N133">
            <v>0</v>
          </cell>
          <cell r="O133" t="str">
            <v>1XU</v>
          </cell>
          <cell r="P133" t="str">
            <v>PU1</v>
          </cell>
          <cell r="Q133" t="str">
            <v>98.01.01</v>
          </cell>
        </row>
        <row r="134">
          <cell r="A134">
            <v>126</v>
          </cell>
          <cell r="B134" t="str">
            <v>91108-37060</v>
          </cell>
          <cell r="C134" t="str">
            <v>BODY</v>
          </cell>
          <cell r="D134">
            <v>129559</v>
          </cell>
          <cell r="E134">
            <v>0.82</v>
          </cell>
          <cell r="F134">
            <v>106238.37999999999</v>
          </cell>
          <cell r="G134">
            <v>0</v>
          </cell>
          <cell r="H134" t="str">
            <v>1XU</v>
          </cell>
          <cell r="I134" t="str">
            <v>PD2</v>
          </cell>
          <cell r="J134" t="str">
            <v>97.12.01</v>
          </cell>
          <cell r="K134">
            <v>0</v>
          </cell>
          <cell r="L134">
            <v>0.97</v>
          </cell>
          <cell r="M134">
            <v>125672.23</v>
          </cell>
          <cell r="N134">
            <v>0</v>
          </cell>
          <cell r="O134" t="str">
            <v>1XU</v>
          </cell>
          <cell r="P134" t="str">
            <v>PU1</v>
          </cell>
          <cell r="Q134" t="str">
            <v>98.01.01</v>
          </cell>
        </row>
        <row r="135">
          <cell r="A135">
            <v>127</v>
          </cell>
          <cell r="B135" t="str">
            <v>91108-37070</v>
          </cell>
          <cell r="C135" t="str">
            <v>BODY</v>
          </cell>
          <cell r="D135">
            <v>123814</v>
          </cell>
          <cell r="E135">
            <v>0.82</v>
          </cell>
          <cell r="F135">
            <v>101527.48</v>
          </cell>
          <cell r="G135">
            <v>0</v>
          </cell>
          <cell r="H135" t="str">
            <v>1XU</v>
          </cell>
          <cell r="I135" t="str">
            <v>PD2</v>
          </cell>
          <cell r="J135" t="str">
            <v>97.12.01</v>
          </cell>
          <cell r="K135">
            <v>0</v>
          </cell>
          <cell r="L135">
            <v>0.97</v>
          </cell>
          <cell r="M135">
            <v>120099.58</v>
          </cell>
          <cell r="N135">
            <v>0</v>
          </cell>
          <cell r="O135" t="str">
            <v>1XU</v>
          </cell>
          <cell r="P135" t="str">
            <v>PU1</v>
          </cell>
          <cell r="Q135" t="str">
            <v>98.01.01</v>
          </cell>
        </row>
        <row r="136">
          <cell r="A136">
            <v>128</v>
          </cell>
          <cell r="B136" t="str">
            <v>91108-37080</v>
          </cell>
          <cell r="C136" t="str">
            <v>BODY</v>
          </cell>
          <cell r="D136">
            <v>129526</v>
          </cell>
          <cell r="E136">
            <v>0.82</v>
          </cell>
          <cell r="F136">
            <v>106211.31999999999</v>
          </cell>
          <cell r="G136">
            <v>0</v>
          </cell>
          <cell r="H136" t="str">
            <v>1XU</v>
          </cell>
          <cell r="I136" t="str">
            <v>PD2</v>
          </cell>
          <cell r="J136" t="str">
            <v>97.12.01</v>
          </cell>
          <cell r="K136">
            <v>0</v>
          </cell>
          <cell r="L136">
            <v>0.97</v>
          </cell>
          <cell r="M136">
            <v>125640.22</v>
          </cell>
          <cell r="N136">
            <v>0</v>
          </cell>
          <cell r="O136" t="str">
            <v>1XU</v>
          </cell>
          <cell r="P136" t="str">
            <v>PU1</v>
          </cell>
          <cell r="Q136" t="str">
            <v>98.01.01</v>
          </cell>
        </row>
        <row r="137">
          <cell r="A137">
            <v>129</v>
          </cell>
          <cell r="B137" t="str">
            <v>91108-37090</v>
          </cell>
          <cell r="C137" t="str">
            <v>BODY</v>
          </cell>
          <cell r="D137">
            <v>127107</v>
          </cell>
          <cell r="E137">
            <v>0.82</v>
          </cell>
          <cell r="F137">
            <v>104227.73999999999</v>
          </cell>
          <cell r="G137">
            <v>0</v>
          </cell>
          <cell r="H137" t="str">
            <v>1XU</v>
          </cell>
          <cell r="I137" t="str">
            <v>PD2</v>
          </cell>
          <cell r="J137" t="str">
            <v>97.12.01</v>
          </cell>
          <cell r="K137">
            <v>0</v>
          </cell>
          <cell r="L137">
            <v>0.97</v>
          </cell>
          <cell r="M137">
            <v>123293.79</v>
          </cell>
          <cell r="N137">
            <v>0</v>
          </cell>
          <cell r="O137" t="str">
            <v>1XU</v>
          </cell>
          <cell r="P137" t="str">
            <v>PU1</v>
          </cell>
          <cell r="Q137" t="str">
            <v>98.01.01</v>
          </cell>
        </row>
        <row r="138">
          <cell r="A138">
            <v>130</v>
          </cell>
          <cell r="B138" t="str">
            <v>91108-37100</v>
          </cell>
          <cell r="C138" t="str">
            <v>BODY</v>
          </cell>
          <cell r="D138">
            <v>129144</v>
          </cell>
          <cell r="E138">
            <v>0.82</v>
          </cell>
          <cell r="F138">
            <v>105898.07999999999</v>
          </cell>
          <cell r="G138">
            <v>0</v>
          </cell>
          <cell r="H138" t="str">
            <v>1XU</v>
          </cell>
          <cell r="I138" t="str">
            <v>PD2</v>
          </cell>
          <cell r="J138" t="str">
            <v>97.12.01</v>
          </cell>
          <cell r="K138">
            <v>0</v>
          </cell>
          <cell r="L138">
            <v>0.97</v>
          </cell>
          <cell r="M138">
            <v>125269.68</v>
          </cell>
          <cell r="N138">
            <v>0</v>
          </cell>
          <cell r="O138" t="str">
            <v>1XU</v>
          </cell>
          <cell r="P138" t="str">
            <v>PU1</v>
          </cell>
          <cell r="Q138" t="str">
            <v>98.01.01</v>
          </cell>
        </row>
        <row r="139">
          <cell r="A139">
            <v>131</v>
          </cell>
          <cell r="B139" t="str">
            <v>91108-37110</v>
          </cell>
          <cell r="C139" t="str">
            <v>BODY</v>
          </cell>
          <cell r="D139">
            <v>128862</v>
          </cell>
          <cell r="E139">
            <v>0.82</v>
          </cell>
          <cell r="F139">
            <v>105666.84</v>
          </cell>
          <cell r="G139">
            <v>0</v>
          </cell>
          <cell r="H139" t="str">
            <v>1XU</v>
          </cell>
          <cell r="I139" t="str">
            <v>PD2</v>
          </cell>
          <cell r="J139" t="str">
            <v>97.12.01</v>
          </cell>
          <cell r="K139">
            <v>0</v>
          </cell>
          <cell r="L139">
            <v>0.97</v>
          </cell>
          <cell r="M139">
            <v>124996.14</v>
          </cell>
          <cell r="N139">
            <v>0</v>
          </cell>
          <cell r="O139" t="str">
            <v>1XU</v>
          </cell>
          <cell r="P139" t="str">
            <v>PU1</v>
          </cell>
          <cell r="Q139" t="str">
            <v>98.01.01</v>
          </cell>
        </row>
        <row r="140">
          <cell r="A140">
            <v>132</v>
          </cell>
          <cell r="B140" t="str">
            <v>91108-37120</v>
          </cell>
          <cell r="C140" t="str">
            <v>BODY</v>
          </cell>
          <cell r="D140">
            <v>126443</v>
          </cell>
          <cell r="E140">
            <v>0.82</v>
          </cell>
          <cell r="F140">
            <v>103683.26</v>
          </cell>
          <cell r="G140">
            <v>0</v>
          </cell>
          <cell r="H140" t="str">
            <v>1XU</v>
          </cell>
          <cell r="I140" t="str">
            <v>PD2</v>
          </cell>
          <cell r="J140" t="str">
            <v>97.12.01</v>
          </cell>
          <cell r="K140">
            <v>0</v>
          </cell>
          <cell r="L140">
            <v>0.97</v>
          </cell>
          <cell r="M140">
            <v>122649.70999999999</v>
          </cell>
          <cell r="N140">
            <v>0</v>
          </cell>
          <cell r="O140" t="str">
            <v>1XU</v>
          </cell>
          <cell r="P140" t="str">
            <v>PU1</v>
          </cell>
          <cell r="Q140" t="str">
            <v>98.01.01</v>
          </cell>
        </row>
        <row r="141">
          <cell r="A141">
            <v>133</v>
          </cell>
          <cell r="B141" t="str">
            <v>91108-37130</v>
          </cell>
          <cell r="C141" t="str">
            <v>BODY</v>
          </cell>
          <cell r="D141">
            <v>128480</v>
          </cell>
          <cell r="E141">
            <v>0.82</v>
          </cell>
          <cell r="F141">
            <v>105353.59999999999</v>
          </cell>
          <cell r="G141">
            <v>0</v>
          </cell>
          <cell r="H141" t="str">
            <v>1XU</v>
          </cell>
          <cell r="I141" t="str">
            <v>PD2</v>
          </cell>
          <cell r="J141" t="str">
            <v>97.12.01</v>
          </cell>
          <cell r="K141">
            <v>0</v>
          </cell>
          <cell r="L141">
            <v>0.97</v>
          </cell>
          <cell r="M141">
            <v>124625.59999999999</v>
          </cell>
          <cell r="N141">
            <v>0</v>
          </cell>
          <cell r="O141" t="str">
            <v>1XU</v>
          </cell>
          <cell r="P141" t="str">
            <v>PU1</v>
          </cell>
          <cell r="Q141" t="str">
            <v>98.01.01</v>
          </cell>
        </row>
        <row r="142">
          <cell r="A142">
            <v>134</v>
          </cell>
          <cell r="B142" t="str">
            <v>91108-37140</v>
          </cell>
          <cell r="C142" t="str">
            <v>BODY</v>
          </cell>
          <cell r="D142">
            <v>126116</v>
          </cell>
          <cell r="E142">
            <v>0.82</v>
          </cell>
          <cell r="F142">
            <v>103415.12</v>
          </cell>
          <cell r="G142">
            <v>0</v>
          </cell>
          <cell r="H142" t="str">
            <v>1XU</v>
          </cell>
          <cell r="I142" t="str">
            <v>PD2</v>
          </cell>
          <cell r="J142" t="str">
            <v>97.12.01</v>
          </cell>
          <cell r="K142">
            <v>0</v>
          </cell>
          <cell r="L142">
            <v>0.97</v>
          </cell>
          <cell r="M142">
            <v>122332.51999999999</v>
          </cell>
          <cell r="N142">
            <v>0</v>
          </cell>
          <cell r="O142" t="str">
            <v>1XU</v>
          </cell>
          <cell r="P142" t="str">
            <v>PU1</v>
          </cell>
          <cell r="Q142" t="str">
            <v>98.01.01</v>
          </cell>
        </row>
        <row r="143">
          <cell r="A143">
            <v>135</v>
          </cell>
          <cell r="B143" t="str">
            <v>91108-37150</v>
          </cell>
          <cell r="C143" t="str">
            <v>BODY</v>
          </cell>
          <cell r="D143">
            <v>123697</v>
          </cell>
          <cell r="E143">
            <v>0.82</v>
          </cell>
          <cell r="F143">
            <v>101431.54</v>
          </cell>
          <cell r="G143">
            <v>0</v>
          </cell>
          <cell r="H143" t="str">
            <v>1XU</v>
          </cell>
          <cell r="I143" t="str">
            <v>PD2</v>
          </cell>
          <cell r="J143" t="str">
            <v>97.12.01</v>
          </cell>
          <cell r="K143">
            <v>0</v>
          </cell>
          <cell r="L143">
            <v>0.97</v>
          </cell>
          <cell r="M143">
            <v>119986.09</v>
          </cell>
          <cell r="N143">
            <v>0</v>
          </cell>
          <cell r="O143" t="str">
            <v>1XU</v>
          </cell>
          <cell r="P143" t="str">
            <v>PU1</v>
          </cell>
          <cell r="Q143" t="str">
            <v>98.01.01</v>
          </cell>
        </row>
        <row r="144">
          <cell r="A144">
            <v>136</v>
          </cell>
          <cell r="B144" t="str">
            <v>91108-37160</v>
          </cell>
          <cell r="C144" t="str">
            <v>BODY</v>
          </cell>
          <cell r="D144">
            <v>125734</v>
          </cell>
          <cell r="E144">
            <v>0.82</v>
          </cell>
          <cell r="F144">
            <v>103101.87999999999</v>
          </cell>
          <cell r="G144">
            <v>0</v>
          </cell>
          <cell r="H144" t="str">
            <v>1XU</v>
          </cell>
          <cell r="I144" t="str">
            <v>PD2</v>
          </cell>
          <cell r="J144" t="str">
            <v>97.12.01</v>
          </cell>
          <cell r="K144">
            <v>0</v>
          </cell>
          <cell r="L144">
            <v>0.97</v>
          </cell>
          <cell r="M144">
            <v>121961.98</v>
          </cell>
          <cell r="N144">
            <v>0</v>
          </cell>
          <cell r="O144" t="str">
            <v>1XU</v>
          </cell>
          <cell r="P144" t="str">
            <v>PU1</v>
          </cell>
          <cell r="Q144" t="str">
            <v>98.01.01</v>
          </cell>
        </row>
        <row r="145">
          <cell r="A145">
            <v>137</v>
          </cell>
          <cell r="B145" t="str">
            <v>91108-37170</v>
          </cell>
          <cell r="C145" t="str">
            <v>BODY</v>
          </cell>
          <cell r="D145">
            <v>125452</v>
          </cell>
          <cell r="E145">
            <v>0.82</v>
          </cell>
          <cell r="F145">
            <v>102870.64</v>
          </cell>
          <cell r="G145">
            <v>0</v>
          </cell>
          <cell r="H145" t="str">
            <v>1XU</v>
          </cell>
          <cell r="I145" t="str">
            <v>PD2</v>
          </cell>
          <cell r="J145" t="str">
            <v>97.12.01</v>
          </cell>
          <cell r="K145">
            <v>0</v>
          </cell>
          <cell r="L145">
            <v>0.97</v>
          </cell>
          <cell r="M145">
            <v>121688.44</v>
          </cell>
          <cell r="N145">
            <v>0</v>
          </cell>
          <cell r="O145" t="str">
            <v>1XU</v>
          </cell>
          <cell r="P145" t="str">
            <v>PU1</v>
          </cell>
          <cell r="Q145" t="str">
            <v>98.01.01</v>
          </cell>
        </row>
        <row r="146">
          <cell r="A146">
            <v>138</v>
          </cell>
          <cell r="B146" t="str">
            <v>91108-37180</v>
          </cell>
          <cell r="C146" t="str">
            <v>BODY</v>
          </cell>
          <cell r="D146">
            <v>123033</v>
          </cell>
          <cell r="E146">
            <v>0.82</v>
          </cell>
          <cell r="F146">
            <v>100887.06</v>
          </cell>
          <cell r="G146">
            <v>0</v>
          </cell>
          <cell r="H146" t="str">
            <v>1XU</v>
          </cell>
          <cell r="I146" t="str">
            <v>PD2</v>
          </cell>
          <cell r="J146" t="str">
            <v>97.12.01</v>
          </cell>
          <cell r="K146">
            <v>0</v>
          </cell>
          <cell r="L146">
            <v>0.97</v>
          </cell>
          <cell r="M146">
            <v>119342.01</v>
          </cell>
          <cell r="N146">
            <v>0</v>
          </cell>
          <cell r="O146" t="str">
            <v>1XU</v>
          </cell>
          <cell r="P146" t="str">
            <v>PU1</v>
          </cell>
          <cell r="Q146" t="str">
            <v>98.01.01</v>
          </cell>
        </row>
        <row r="147">
          <cell r="A147">
            <v>139</v>
          </cell>
          <cell r="B147" t="str">
            <v>91108-37190</v>
          </cell>
          <cell r="C147" t="str">
            <v>BODY</v>
          </cell>
          <cell r="D147">
            <v>125070</v>
          </cell>
          <cell r="E147">
            <v>0.82</v>
          </cell>
          <cell r="F147">
            <v>102557.4</v>
          </cell>
          <cell r="G147">
            <v>0</v>
          </cell>
          <cell r="H147" t="str">
            <v>1XU</v>
          </cell>
          <cell r="I147" t="str">
            <v>PD2</v>
          </cell>
          <cell r="J147" t="str">
            <v>97.12.01</v>
          </cell>
          <cell r="K147">
            <v>0</v>
          </cell>
          <cell r="L147">
            <v>0.97</v>
          </cell>
          <cell r="M147">
            <v>121317.9</v>
          </cell>
          <cell r="N147">
            <v>0</v>
          </cell>
          <cell r="O147" t="str">
            <v>1XU</v>
          </cell>
          <cell r="P147" t="str">
            <v>PU1</v>
          </cell>
          <cell r="Q147" t="str">
            <v>98.01.01</v>
          </cell>
        </row>
        <row r="148">
          <cell r="A148">
            <v>140</v>
          </cell>
          <cell r="B148" t="str">
            <v>91108-37200</v>
          </cell>
          <cell r="C148" t="str">
            <v>BODY</v>
          </cell>
          <cell r="D148">
            <v>119325</v>
          </cell>
          <cell r="E148">
            <v>0.82</v>
          </cell>
          <cell r="F148">
            <v>97846.5</v>
          </cell>
          <cell r="G148">
            <v>0</v>
          </cell>
          <cell r="H148" t="str">
            <v>1XU</v>
          </cell>
          <cell r="I148" t="str">
            <v>PD2</v>
          </cell>
          <cell r="J148" t="str">
            <v>97.12.01</v>
          </cell>
          <cell r="K148">
            <v>0</v>
          </cell>
          <cell r="L148">
            <v>0.97</v>
          </cell>
          <cell r="M148">
            <v>115745.25</v>
          </cell>
          <cell r="N148">
            <v>0</v>
          </cell>
          <cell r="O148" t="str">
            <v>1XU</v>
          </cell>
          <cell r="P148" t="str">
            <v>PU1</v>
          </cell>
          <cell r="Q148" t="str">
            <v>98.01.01</v>
          </cell>
        </row>
        <row r="149">
          <cell r="A149">
            <v>141</v>
          </cell>
          <cell r="B149" t="str">
            <v>91108-37210</v>
          </cell>
          <cell r="C149" t="str">
            <v>BODY</v>
          </cell>
          <cell r="D149">
            <v>125037</v>
          </cell>
          <cell r="E149">
            <v>0.82</v>
          </cell>
          <cell r="F149">
            <v>102530.34</v>
          </cell>
          <cell r="G149">
            <v>0</v>
          </cell>
          <cell r="H149" t="str">
            <v>1XU</v>
          </cell>
          <cell r="I149" t="str">
            <v>PD2</v>
          </cell>
          <cell r="J149" t="str">
            <v>97.12.01</v>
          </cell>
          <cell r="K149">
            <v>0</v>
          </cell>
          <cell r="L149">
            <v>0.97</v>
          </cell>
          <cell r="M149">
            <v>121285.89</v>
          </cell>
          <cell r="N149">
            <v>0</v>
          </cell>
          <cell r="O149" t="str">
            <v>1XU</v>
          </cell>
          <cell r="P149" t="str">
            <v>PU1</v>
          </cell>
          <cell r="Q149" t="str">
            <v>98.01.01</v>
          </cell>
        </row>
        <row r="150">
          <cell r="A150">
            <v>142</v>
          </cell>
          <cell r="B150" t="str">
            <v>91108-37220</v>
          </cell>
          <cell r="C150" t="str">
            <v>BODY</v>
          </cell>
          <cell r="D150">
            <v>122618</v>
          </cell>
          <cell r="E150">
            <v>0.82</v>
          </cell>
          <cell r="F150">
            <v>100546.76</v>
          </cell>
          <cell r="G150">
            <v>0</v>
          </cell>
          <cell r="H150" t="str">
            <v>1XU</v>
          </cell>
          <cell r="I150" t="str">
            <v>PD2</v>
          </cell>
          <cell r="J150" t="str">
            <v>97.12.01</v>
          </cell>
          <cell r="K150">
            <v>0</v>
          </cell>
          <cell r="L150">
            <v>0.97</v>
          </cell>
          <cell r="M150">
            <v>118939.45999999999</v>
          </cell>
          <cell r="N150">
            <v>0</v>
          </cell>
          <cell r="O150" t="str">
            <v>1XU</v>
          </cell>
          <cell r="P150" t="str">
            <v>PU1</v>
          </cell>
          <cell r="Q150" t="str">
            <v>98.01.01</v>
          </cell>
        </row>
        <row r="151">
          <cell r="A151">
            <v>143</v>
          </cell>
          <cell r="B151" t="str">
            <v>91108-37230</v>
          </cell>
          <cell r="C151" t="str">
            <v>BODY</v>
          </cell>
          <cell r="D151">
            <v>124655</v>
          </cell>
          <cell r="E151">
            <v>0.82</v>
          </cell>
          <cell r="F151">
            <v>102217.09999999999</v>
          </cell>
          <cell r="G151">
            <v>0</v>
          </cell>
          <cell r="H151" t="str">
            <v>1XU</v>
          </cell>
          <cell r="I151" t="str">
            <v>PD2</v>
          </cell>
          <cell r="J151" t="str">
            <v>97.12.01</v>
          </cell>
          <cell r="K151">
            <v>0</v>
          </cell>
          <cell r="L151">
            <v>0.97</v>
          </cell>
          <cell r="M151">
            <v>120915.34999999999</v>
          </cell>
          <cell r="N151">
            <v>0</v>
          </cell>
          <cell r="O151" t="str">
            <v>1XU</v>
          </cell>
          <cell r="P151" t="str">
            <v>PU1</v>
          </cell>
          <cell r="Q151" t="str">
            <v>98.01.01</v>
          </cell>
        </row>
        <row r="152">
          <cell r="A152">
            <v>144</v>
          </cell>
          <cell r="B152" t="str">
            <v>91108-37240</v>
          </cell>
          <cell r="C152" t="str">
            <v>BODY</v>
          </cell>
          <cell r="D152">
            <v>124373</v>
          </cell>
          <cell r="E152">
            <v>0.82</v>
          </cell>
          <cell r="F152">
            <v>101985.86</v>
          </cell>
          <cell r="G152">
            <v>0</v>
          </cell>
          <cell r="H152" t="str">
            <v>1XU</v>
          </cell>
          <cell r="I152" t="str">
            <v>PD2</v>
          </cell>
          <cell r="J152" t="str">
            <v>97.12.01</v>
          </cell>
          <cell r="K152">
            <v>0</v>
          </cell>
          <cell r="L152">
            <v>0.97</v>
          </cell>
          <cell r="M152">
            <v>120641.81</v>
          </cell>
          <cell r="N152">
            <v>0</v>
          </cell>
          <cell r="O152" t="str">
            <v>1XU</v>
          </cell>
          <cell r="P152" t="str">
            <v>PU1</v>
          </cell>
          <cell r="Q152" t="str">
            <v>98.01.01</v>
          </cell>
        </row>
        <row r="153">
          <cell r="A153">
            <v>145</v>
          </cell>
          <cell r="B153" t="str">
            <v>91108-37250</v>
          </cell>
          <cell r="C153" t="str">
            <v>BODY</v>
          </cell>
          <cell r="D153">
            <v>121954</v>
          </cell>
          <cell r="E153">
            <v>0.82</v>
          </cell>
          <cell r="F153">
            <v>100002.28</v>
          </cell>
          <cell r="G153">
            <v>0</v>
          </cell>
          <cell r="H153" t="str">
            <v>1XU</v>
          </cell>
          <cell r="I153" t="str">
            <v>PD2</v>
          </cell>
          <cell r="J153" t="str">
            <v>97.12.01</v>
          </cell>
          <cell r="K153">
            <v>0</v>
          </cell>
          <cell r="L153">
            <v>0.97</v>
          </cell>
          <cell r="M153">
            <v>118295.37999999999</v>
          </cell>
          <cell r="N153">
            <v>0</v>
          </cell>
          <cell r="O153" t="str">
            <v>1XU</v>
          </cell>
          <cell r="P153" t="str">
            <v>PU1</v>
          </cell>
          <cell r="Q153" t="str">
            <v>98.01.01</v>
          </cell>
        </row>
        <row r="154">
          <cell r="A154">
            <v>146</v>
          </cell>
          <cell r="B154" t="str">
            <v>91108-37260</v>
          </cell>
          <cell r="C154" t="str">
            <v>BODY</v>
          </cell>
          <cell r="D154">
            <v>123991</v>
          </cell>
          <cell r="E154">
            <v>0.82</v>
          </cell>
          <cell r="F154">
            <v>101672.62</v>
          </cell>
          <cell r="G154">
            <v>0</v>
          </cell>
          <cell r="H154" t="str">
            <v>1XU</v>
          </cell>
          <cell r="I154" t="str">
            <v>PD2</v>
          </cell>
          <cell r="J154" t="str">
            <v>97.12.01</v>
          </cell>
          <cell r="K154">
            <v>0</v>
          </cell>
          <cell r="L154">
            <v>0.97</v>
          </cell>
          <cell r="M154">
            <v>120271.26999999999</v>
          </cell>
          <cell r="N154">
            <v>0</v>
          </cell>
          <cell r="O154" t="str">
            <v>1XU</v>
          </cell>
          <cell r="P154" t="str">
            <v>PU1</v>
          </cell>
          <cell r="Q154" t="str">
            <v>98.01.01</v>
          </cell>
        </row>
        <row r="155">
          <cell r="A155">
            <v>147</v>
          </cell>
          <cell r="B155" t="str">
            <v>91108-37270</v>
          </cell>
          <cell r="C155" t="str">
            <v>BODY</v>
          </cell>
          <cell r="D155">
            <v>121222</v>
          </cell>
          <cell r="E155">
            <v>0.82</v>
          </cell>
          <cell r="F155">
            <v>99402.04</v>
          </cell>
          <cell r="G155">
            <v>0</v>
          </cell>
          <cell r="H155" t="str">
            <v>1XU</v>
          </cell>
          <cell r="I155" t="str">
            <v>PD2</v>
          </cell>
          <cell r="J155" t="str">
            <v>97.12.01</v>
          </cell>
          <cell r="K155">
            <v>0</v>
          </cell>
          <cell r="L155">
            <v>0.97</v>
          </cell>
          <cell r="M155">
            <v>117585.34</v>
          </cell>
          <cell r="N155">
            <v>0</v>
          </cell>
          <cell r="O155" t="str">
            <v>1XU</v>
          </cell>
          <cell r="P155" t="str">
            <v>PU1</v>
          </cell>
          <cell r="Q155" t="str">
            <v>98.01.01</v>
          </cell>
        </row>
        <row r="156">
          <cell r="A156">
            <v>148</v>
          </cell>
          <cell r="B156" t="str">
            <v>91108-37280</v>
          </cell>
          <cell r="C156" t="str">
            <v>BODY</v>
          </cell>
          <cell r="D156">
            <v>118803</v>
          </cell>
          <cell r="E156">
            <v>0.82</v>
          </cell>
          <cell r="F156">
            <v>97418.459999999992</v>
          </cell>
          <cell r="G156">
            <v>0</v>
          </cell>
          <cell r="H156" t="str">
            <v>1XU</v>
          </cell>
          <cell r="I156" t="str">
            <v>PD2</v>
          </cell>
          <cell r="J156" t="str">
            <v>97.12.01</v>
          </cell>
          <cell r="K156">
            <v>0</v>
          </cell>
          <cell r="L156">
            <v>0.97</v>
          </cell>
          <cell r="M156">
            <v>115238.91</v>
          </cell>
          <cell r="N156">
            <v>0</v>
          </cell>
          <cell r="O156" t="str">
            <v>1XU</v>
          </cell>
          <cell r="P156" t="str">
            <v>PU1</v>
          </cell>
          <cell r="Q156" t="str">
            <v>98.01.01</v>
          </cell>
        </row>
        <row r="157">
          <cell r="A157">
            <v>149</v>
          </cell>
          <cell r="B157" t="str">
            <v>91108-37290</v>
          </cell>
          <cell r="C157" t="str">
            <v>BODY</v>
          </cell>
          <cell r="D157">
            <v>120840</v>
          </cell>
          <cell r="E157">
            <v>0.82</v>
          </cell>
          <cell r="F157">
            <v>99088.799999999988</v>
          </cell>
          <cell r="G157">
            <v>0</v>
          </cell>
          <cell r="H157" t="str">
            <v>1XU</v>
          </cell>
          <cell r="I157" t="str">
            <v>PD2</v>
          </cell>
          <cell r="J157" t="str">
            <v>97.12.01</v>
          </cell>
          <cell r="K157">
            <v>0</v>
          </cell>
          <cell r="L157">
            <v>0.97</v>
          </cell>
          <cell r="M157">
            <v>117214.8</v>
          </cell>
          <cell r="N157">
            <v>0</v>
          </cell>
          <cell r="O157" t="str">
            <v>1XU</v>
          </cell>
          <cell r="P157" t="str">
            <v>PU1</v>
          </cell>
          <cell r="Q157" t="str">
            <v>98.01.01</v>
          </cell>
        </row>
        <row r="158">
          <cell r="A158">
            <v>150</v>
          </cell>
          <cell r="B158" t="str">
            <v>91108-37300</v>
          </cell>
          <cell r="C158" t="str">
            <v>BODY</v>
          </cell>
          <cell r="D158">
            <v>120558</v>
          </cell>
          <cell r="E158">
            <v>0.82</v>
          </cell>
          <cell r="F158">
            <v>98857.56</v>
          </cell>
          <cell r="G158">
            <v>0</v>
          </cell>
          <cell r="H158" t="str">
            <v>1XU</v>
          </cell>
          <cell r="I158" t="str">
            <v>PD2</v>
          </cell>
          <cell r="J158" t="str">
            <v>97.12.01</v>
          </cell>
          <cell r="K158">
            <v>0</v>
          </cell>
          <cell r="L158">
            <v>0.97</v>
          </cell>
          <cell r="M158">
            <v>116941.26</v>
          </cell>
          <cell r="N158">
            <v>0</v>
          </cell>
          <cell r="O158" t="str">
            <v>1XU</v>
          </cell>
          <cell r="P158" t="str">
            <v>PU1</v>
          </cell>
          <cell r="Q158" t="str">
            <v>98.01.01</v>
          </cell>
        </row>
        <row r="159">
          <cell r="A159">
            <v>151</v>
          </cell>
          <cell r="B159" t="str">
            <v>91108-37310</v>
          </cell>
          <cell r="C159" t="str">
            <v>BODY</v>
          </cell>
          <cell r="D159">
            <v>118139</v>
          </cell>
          <cell r="E159">
            <v>0.82</v>
          </cell>
          <cell r="F159">
            <v>96873.98</v>
          </cell>
          <cell r="G159">
            <v>0</v>
          </cell>
          <cell r="H159" t="str">
            <v>1XU</v>
          </cell>
          <cell r="I159" t="str">
            <v>PD2</v>
          </cell>
          <cell r="J159" t="str">
            <v>97.12.01</v>
          </cell>
          <cell r="K159">
            <v>0</v>
          </cell>
          <cell r="L159">
            <v>0.97</v>
          </cell>
          <cell r="M159">
            <v>114594.83</v>
          </cell>
          <cell r="N159">
            <v>0</v>
          </cell>
          <cell r="O159" t="str">
            <v>1XU</v>
          </cell>
          <cell r="P159" t="str">
            <v>PU1</v>
          </cell>
          <cell r="Q159" t="str">
            <v>98.01.01</v>
          </cell>
        </row>
        <row r="160">
          <cell r="A160">
            <v>152</v>
          </cell>
          <cell r="B160" t="str">
            <v>91108-37320</v>
          </cell>
          <cell r="C160" t="str">
            <v>BODY</v>
          </cell>
          <cell r="D160">
            <v>120176</v>
          </cell>
          <cell r="E160">
            <v>0.82</v>
          </cell>
          <cell r="F160">
            <v>98544.319999999992</v>
          </cell>
          <cell r="G160">
            <v>0</v>
          </cell>
          <cell r="H160" t="str">
            <v>1XU</v>
          </cell>
          <cell r="I160" t="str">
            <v>PD2</v>
          </cell>
          <cell r="J160" t="str">
            <v>97.12.01</v>
          </cell>
          <cell r="K160">
            <v>0</v>
          </cell>
          <cell r="L160">
            <v>0.97</v>
          </cell>
          <cell r="M160">
            <v>116570.72</v>
          </cell>
          <cell r="N160">
            <v>0</v>
          </cell>
          <cell r="O160" t="str">
            <v>1XU</v>
          </cell>
          <cell r="P160" t="str">
            <v>PU1</v>
          </cell>
          <cell r="Q160" t="str">
            <v>98.01.01</v>
          </cell>
        </row>
        <row r="161">
          <cell r="A161">
            <v>153</v>
          </cell>
          <cell r="B161" t="str">
            <v>91108-37330</v>
          </cell>
          <cell r="C161" t="str">
            <v>BODY</v>
          </cell>
          <cell r="D161">
            <v>114431</v>
          </cell>
          <cell r="E161">
            <v>0.82</v>
          </cell>
          <cell r="F161">
            <v>93833.42</v>
          </cell>
          <cell r="G161">
            <v>0</v>
          </cell>
          <cell r="H161" t="str">
            <v>1XU</v>
          </cell>
          <cell r="I161" t="str">
            <v>PD2</v>
          </cell>
          <cell r="J161" t="str">
            <v>97.12.01</v>
          </cell>
          <cell r="K161">
            <v>0</v>
          </cell>
          <cell r="L161">
            <v>0.97</v>
          </cell>
          <cell r="M161">
            <v>110998.06999999999</v>
          </cell>
          <cell r="N161">
            <v>0</v>
          </cell>
          <cell r="O161" t="str">
            <v>1XU</v>
          </cell>
          <cell r="P161" t="str">
            <v>PU1</v>
          </cell>
          <cell r="Q161" t="str">
            <v>98.01.01</v>
          </cell>
        </row>
        <row r="162">
          <cell r="A162">
            <v>154</v>
          </cell>
          <cell r="B162" t="str">
            <v>91108-37340</v>
          </cell>
          <cell r="C162" t="str">
            <v>BODY</v>
          </cell>
          <cell r="D162">
            <v>120143</v>
          </cell>
          <cell r="E162">
            <v>0.82</v>
          </cell>
          <cell r="F162">
            <v>98517.26</v>
          </cell>
          <cell r="G162">
            <v>0</v>
          </cell>
          <cell r="H162" t="str">
            <v>1XU</v>
          </cell>
          <cell r="I162" t="str">
            <v>PD2</v>
          </cell>
          <cell r="J162" t="str">
            <v>97.12.01</v>
          </cell>
          <cell r="K162">
            <v>0</v>
          </cell>
          <cell r="L162">
            <v>0.97</v>
          </cell>
          <cell r="M162">
            <v>116538.70999999999</v>
          </cell>
          <cell r="N162">
            <v>0</v>
          </cell>
          <cell r="O162" t="str">
            <v>1XU</v>
          </cell>
          <cell r="P162" t="str">
            <v>PU1</v>
          </cell>
          <cell r="Q162" t="str">
            <v>98.01.01</v>
          </cell>
        </row>
        <row r="163">
          <cell r="A163">
            <v>155</v>
          </cell>
          <cell r="B163" t="str">
            <v>91108-37350</v>
          </cell>
          <cell r="C163" t="str">
            <v>BODY</v>
          </cell>
          <cell r="D163">
            <v>117724</v>
          </cell>
          <cell r="E163">
            <v>0.82</v>
          </cell>
          <cell r="F163">
            <v>96533.68</v>
          </cell>
          <cell r="G163">
            <v>0</v>
          </cell>
          <cell r="H163" t="str">
            <v>1XU</v>
          </cell>
          <cell r="I163" t="str">
            <v>PD2</v>
          </cell>
          <cell r="J163" t="str">
            <v>97.12.01</v>
          </cell>
          <cell r="K163">
            <v>0</v>
          </cell>
          <cell r="L163">
            <v>0.97</v>
          </cell>
          <cell r="M163">
            <v>114192.28</v>
          </cell>
          <cell r="N163">
            <v>0</v>
          </cell>
          <cell r="O163" t="str">
            <v>1XU</v>
          </cell>
          <cell r="P163" t="str">
            <v>PU1</v>
          </cell>
          <cell r="Q163" t="str">
            <v>98.01.01</v>
          </cell>
        </row>
        <row r="164">
          <cell r="A164">
            <v>156</v>
          </cell>
          <cell r="B164" t="str">
            <v>91108-37360</v>
          </cell>
          <cell r="C164" t="str">
            <v>BODY</v>
          </cell>
          <cell r="D164">
            <v>119761</v>
          </cell>
          <cell r="E164">
            <v>0.82</v>
          </cell>
          <cell r="F164">
            <v>98204.01999999999</v>
          </cell>
          <cell r="G164">
            <v>0</v>
          </cell>
          <cell r="H164" t="str">
            <v>1XU</v>
          </cell>
          <cell r="I164" t="str">
            <v>PD2</v>
          </cell>
          <cell r="J164" t="str">
            <v>97.12.01</v>
          </cell>
          <cell r="K164">
            <v>0</v>
          </cell>
          <cell r="L164">
            <v>0.97</v>
          </cell>
          <cell r="M164">
            <v>116168.17</v>
          </cell>
          <cell r="N164">
            <v>0</v>
          </cell>
          <cell r="O164" t="str">
            <v>1XU</v>
          </cell>
          <cell r="P164" t="str">
            <v>PU1</v>
          </cell>
          <cell r="Q164" t="str">
            <v>98.01.01</v>
          </cell>
        </row>
        <row r="165">
          <cell r="A165">
            <v>157</v>
          </cell>
          <cell r="B165" t="str">
            <v>91108-37370</v>
          </cell>
          <cell r="C165" t="str">
            <v>BODY</v>
          </cell>
          <cell r="D165">
            <v>119479</v>
          </cell>
          <cell r="E165">
            <v>0.82</v>
          </cell>
          <cell r="F165">
            <v>97972.78</v>
          </cell>
          <cell r="G165">
            <v>0</v>
          </cell>
          <cell r="H165" t="str">
            <v>1XU</v>
          </cell>
          <cell r="I165" t="str">
            <v>PD2</v>
          </cell>
          <cell r="J165" t="str">
            <v>97.12.01</v>
          </cell>
          <cell r="K165">
            <v>0</v>
          </cell>
          <cell r="L165">
            <v>0.97</v>
          </cell>
          <cell r="M165">
            <v>115894.62999999999</v>
          </cell>
          <cell r="N165">
            <v>0</v>
          </cell>
          <cell r="O165" t="str">
            <v>1XU</v>
          </cell>
          <cell r="P165" t="str">
            <v>PU1</v>
          </cell>
          <cell r="Q165" t="str">
            <v>98.01.01</v>
          </cell>
        </row>
        <row r="166">
          <cell r="A166">
            <v>158</v>
          </cell>
          <cell r="B166" t="str">
            <v>91108-37380</v>
          </cell>
          <cell r="C166" t="str">
            <v>BODY</v>
          </cell>
          <cell r="D166">
            <v>117060</v>
          </cell>
          <cell r="E166">
            <v>0.82</v>
          </cell>
          <cell r="F166">
            <v>95989.2</v>
          </cell>
          <cell r="G166">
            <v>0</v>
          </cell>
          <cell r="H166" t="str">
            <v>1XU</v>
          </cell>
          <cell r="I166" t="str">
            <v>PD2</v>
          </cell>
          <cell r="J166" t="str">
            <v>97.12.01</v>
          </cell>
          <cell r="K166">
            <v>0</v>
          </cell>
          <cell r="L166">
            <v>0.97</v>
          </cell>
          <cell r="M166">
            <v>113548.2</v>
          </cell>
          <cell r="N166">
            <v>0</v>
          </cell>
          <cell r="O166" t="str">
            <v>1XU</v>
          </cell>
          <cell r="P166" t="str">
            <v>PU1</v>
          </cell>
          <cell r="Q166" t="str">
            <v>98.01.01</v>
          </cell>
        </row>
        <row r="167">
          <cell r="A167">
            <v>159</v>
          </cell>
          <cell r="B167" t="str">
            <v>91108-37390</v>
          </cell>
          <cell r="C167" t="str">
            <v>BODY</v>
          </cell>
          <cell r="D167">
            <v>119097</v>
          </cell>
          <cell r="E167">
            <v>0.82</v>
          </cell>
          <cell r="F167">
            <v>97659.54</v>
          </cell>
          <cell r="G167">
            <v>0</v>
          </cell>
          <cell r="H167" t="str">
            <v>1XU</v>
          </cell>
          <cell r="I167" t="str">
            <v>PD2</v>
          </cell>
          <cell r="J167" t="str">
            <v>97.12.01</v>
          </cell>
          <cell r="K167">
            <v>0</v>
          </cell>
          <cell r="L167">
            <v>0.97</v>
          </cell>
          <cell r="M167">
            <v>115524.09</v>
          </cell>
          <cell r="N167">
            <v>0</v>
          </cell>
          <cell r="O167" t="str">
            <v>1XU</v>
          </cell>
          <cell r="P167" t="str">
            <v>PU1</v>
          </cell>
          <cell r="Q167" t="str">
            <v>98.01.01</v>
          </cell>
        </row>
        <row r="168">
          <cell r="A168">
            <v>160</v>
          </cell>
          <cell r="B168" t="str">
            <v>91108-37400</v>
          </cell>
          <cell r="C168" t="str">
            <v>BODY</v>
          </cell>
          <cell r="D168">
            <v>116733</v>
          </cell>
          <cell r="E168">
            <v>0.82</v>
          </cell>
          <cell r="F168">
            <v>95721.06</v>
          </cell>
          <cell r="G168">
            <v>0</v>
          </cell>
          <cell r="H168" t="str">
            <v>1XU</v>
          </cell>
          <cell r="I168" t="str">
            <v>PD2</v>
          </cell>
          <cell r="J168" t="str">
            <v>97.12.01</v>
          </cell>
          <cell r="K168">
            <v>0</v>
          </cell>
          <cell r="L168">
            <v>0.97</v>
          </cell>
          <cell r="M168">
            <v>113231.01</v>
          </cell>
          <cell r="N168">
            <v>0</v>
          </cell>
          <cell r="O168" t="str">
            <v>1XU</v>
          </cell>
          <cell r="P168" t="str">
            <v>PU1</v>
          </cell>
          <cell r="Q168" t="str">
            <v>98.01.01</v>
          </cell>
        </row>
        <row r="169">
          <cell r="A169">
            <v>161</v>
          </cell>
          <cell r="B169" t="str">
            <v>91108-37410</v>
          </cell>
          <cell r="C169" t="str">
            <v>BODY</v>
          </cell>
          <cell r="D169">
            <v>114314</v>
          </cell>
          <cell r="E169">
            <v>0.82</v>
          </cell>
          <cell r="F169">
            <v>93737.48</v>
          </cell>
          <cell r="G169">
            <v>0</v>
          </cell>
          <cell r="H169" t="str">
            <v>1XU</v>
          </cell>
          <cell r="I169" t="str">
            <v>PD2</v>
          </cell>
          <cell r="J169" t="str">
            <v>97.12.01</v>
          </cell>
          <cell r="K169">
            <v>0</v>
          </cell>
          <cell r="L169">
            <v>0.97</v>
          </cell>
          <cell r="M169">
            <v>110884.58</v>
          </cell>
          <cell r="N169">
            <v>0</v>
          </cell>
          <cell r="O169" t="str">
            <v>1XU</v>
          </cell>
          <cell r="P169" t="str">
            <v>PU1</v>
          </cell>
          <cell r="Q169" t="str">
            <v>98.01.01</v>
          </cell>
        </row>
        <row r="170">
          <cell r="A170">
            <v>162</v>
          </cell>
          <cell r="B170" t="str">
            <v>91108-37420</v>
          </cell>
          <cell r="C170" t="str">
            <v>BODY</v>
          </cell>
          <cell r="D170">
            <v>116351</v>
          </cell>
          <cell r="E170">
            <v>0.82</v>
          </cell>
          <cell r="F170">
            <v>95407.819999999992</v>
          </cell>
          <cell r="G170">
            <v>0</v>
          </cell>
          <cell r="H170" t="str">
            <v>1XU</v>
          </cell>
          <cell r="I170" t="str">
            <v>PD2</v>
          </cell>
          <cell r="J170" t="str">
            <v>97.12.01</v>
          </cell>
          <cell r="K170">
            <v>0</v>
          </cell>
          <cell r="L170">
            <v>0.97</v>
          </cell>
          <cell r="M170">
            <v>112860.47</v>
          </cell>
          <cell r="N170">
            <v>0</v>
          </cell>
          <cell r="O170" t="str">
            <v>1XU</v>
          </cell>
          <cell r="P170" t="str">
            <v>PU1</v>
          </cell>
          <cell r="Q170" t="str">
            <v>98.01.01</v>
          </cell>
        </row>
        <row r="171">
          <cell r="A171">
            <v>163</v>
          </cell>
          <cell r="B171" t="str">
            <v>91108-37430</v>
          </cell>
          <cell r="C171" t="str">
            <v>BODY</v>
          </cell>
          <cell r="D171">
            <v>116069</v>
          </cell>
          <cell r="E171">
            <v>0.82</v>
          </cell>
          <cell r="F171">
            <v>95176.579999999987</v>
          </cell>
          <cell r="G171">
            <v>0</v>
          </cell>
          <cell r="H171" t="str">
            <v>1XU</v>
          </cell>
          <cell r="I171" t="str">
            <v>PD2</v>
          </cell>
          <cell r="J171" t="str">
            <v>97.12.01</v>
          </cell>
          <cell r="K171">
            <v>0</v>
          </cell>
          <cell r="L171">
            <v>0.97</v>
          </cell>
          <cell r="M171">
            <v>112586.93</v>
          </cell>
          <cell r="N171">
            <v>0</v>
          </cell>
          <cell r="O171" t="str">
            <v>1XU</v>
          </cell>
          <cell r="P171" t="str">
            <v>PU1</v>
          </cell>
          <cell r="Q171" t="str">
            <v>98.01.01</v>
          </cell>
        </row>
        <row r="172">
          <cell r="A172">
            <v>164</v>
          </cell>
          <cell r="B172" t="str">
            <v>91108-37440</v>
          </cell>
          <cell r="C172" t="str">
            <v>BODY</v>
          </cell>
          <cell r="D172">
            <v>113650</v>
          </cell>
          <cell r="E172">
            <v>0.82</v>
          </cell>
          <cell r="F172">
            <v>93193</v>
          </cell>
          <cell r="G172">
            <v>0</v>
          </cell>
          <cell r="H172" t="str">
            <v>1XU</v>
          </cell>
          <cell r="I172" t="str">
            <v>PD2</v>
          </cell>
          <cell r="J172" t="str">
            <v>97.12.01</v>
          </cell>
          <cell r="K172">
            <v>0</v>
          </cell>
          <cell r="L172">
            <v>0.97</v>
          </cell>
          <cell r="M172">
            <v>110240.5</v>
          </cell>
          <cell r="N172">
            <v>0</v>
          </cell>
          <cell r="O172" t="str">
            <v>1XU</v>
          </cell>
          <cell r="P172" t="str">
            <v>PU1</v>
          </cell>
          <cell r="Q172" t="str">
            <v>98.01.01</v>
          </cell>
        </row>
        <row r="173">
          <cell r="A173">
            <v>165</v>
          </cell>
          <cell r="B173" t="str">
            <v>91108-37450</v>
          </cell>
          <cell r="C173" t="str">
            <v>BODY</v>
          </cell>
          <cell r="D173">
            <v>115687</v>
          </cell>
          <cell r="E173">
            <v>0.82</v>
          </cell>
          <cell r="F173">
            <v>94863.34</v>
          </cell>
          <cell r="G173">
            <v>0</v>
          </cell>
          <cell r="H173" t="str">
            <v>1XU</v>
          </cell>
          <cell r="I173" t="str">
            <v>PD2</v>
          </cell>
          <cell r="J173" t="str">
            <v>97.12.01</v>
          </cell>
          <cell r="K173">
            <v>0</v>
          </cell>
          <cell r="L173">
            <v>0.97</v>
          </cell>
          <cell r="M173">
            <v>112216.39</v>
          </cell>
          <cell r="N173">
            <v>0</v>
          </cell>
          <cell r="O173" t="str">
            <v>1XU</v>
          </cell>
          <cell r="P173" t="str">
            <v>PU1</v>
          </cell>
          <cell r="Q173" t="str">
            <v>98.01.01</v>
          </cell>
        </row>
        <row r="174">
          <cell r="A174">
            <v>166</v>
          </cell>
          <cell r="B174" t="str">
            <v>91108-37460</v>
          </cell>
          <cell r="C174" t="str">
            <v>BODY</v>
          </cell>
          <cell r="D174">
            <v>109942</v>
          </cell>
          <cell r="E174">
            <v>0.82</v>
          </cell>
          <cell r="F174">
            <v>90152.439999999988</v>
          </cell>
          <cell r="G174">
            <v>0</v>
          </cell>
          <cell r="H174" t="str">
            <v>1XU</v>
          </cell>
          <cell r="I174" t="str">
            <v>PD2</v>
          </cell>
          <cell r="J174" t="str">
            <v>97.12.01</v>
          </cell>
          <cell r="K174">
            <v>0</v>
          </cell>
          <cell r="L174">
            <v>0.97</v>
          </cell>
          <cell r="M174">
            <v>106643.73999999999</v>
          </cell>
          <cell r="N174">
            <v>0</v>
          </cell>
          <cell r="O174" t="str">
            <v>1XU</v>
          </cell>
          <cell r="P174" t="str">
            <v>PU1</v>
          </cell>
          <cell r="Q174" t="str">
            <v>98.01.01</v>
          </cell>
        </row>
        <row r="175">
          <cell r="A175">
            <v>167</v>
          </cell>
          <cell r="B175" t="str">
            <v>91108-37470</v>
          </cell>
          <cell r="C175" t="str">
            <v>BODY</v>
          </cell>
          <cell r="D175">
            <v>115654</v>
          </cell>
          <cell r="E175">
            <v>0.82</v>
          </cell>
          <cell r="F175">
            <v>94836.28</v>
          </cell>
          <cell r="G175">
            <v>0</v>
          </cell>
          <cell r="H175" t="str">
            <v>1XU</v>
          </cell>
          <cell r="I175" t="str">
            <v>PD2</v>
          </cell>
          <cell r="J175" t="str">
            <v>97.12.01</v>
          </cell>
          <cell r="K175">
            <v>0</v>
          </cell>
          <cell r="L175">
            <v>0.97</v>
          </cell>
          <cell r="M175">
            <v>112184.37999999999</v>
          </cell>
          <cell r="N175">
            <v>0</v>
          </cell>
          <cell r="O175" t="str">
            <v>1XU</v>
          </cell>
          <cell r="P175" t="str">
            <v>PU1</v>
          </cell>
          <cell r="Q175" t="str">
            <v>98.01.01</v>
          </cell>
        </row>
        <row r="176">
          <cell r="A176">
            <v>168</v>
          </cell>
          <cell r="B176" t="str">
            <v>91108-37480</v>
          </cell>
          <cell r="C176" t="str">
            <v>BODY</v>
          </cell>
          <cell r="D176">
            <v>113235</v>
          </cell>
          <cell r="E176">
            <v>0.82</v>
          </cell>
          <cell r="F176">
            <v>92852.7</v>
          </cell>
          <cell r="G176">
            <v>0</v>
          </cell>
          <cell r="H176" t="str">
            <v>1XU</v>
          </cell>
          <cell r="I176" t="str">
            <v>PD2</v>
          </cell>
          <cell r="J176" t="str">
            <v>97.12.01</v>
          </cell>
          <cell r="K176">
            <v>0</v>
          </cell>
          <cell r="L176">
            <v>0.97</v>
          </cell>
          <cell r="M176">
            <v>109837.95</v>
          </cell>
          <cell r="N176">
            <v>0</v>
          </cell>
          <cell r="O176" t="str">
            <v>1XU</v>
          </cell>
          <cell r="P176" t="str">
            <v>PU1</v>
          </cell>
          <cell r="Q176" t="str">
            <v>98.01.01</v>
          </cell>
        </row>
        <row r="177">
          <cell r="A177">
            <v>169</v>
          </cell>
          <cell r="B177" t="str">
            <v>91108-37490</v>
          </cell>
          <cell r="C177" t="str">
            <v>BODY</v>
          </cell>
          <cell r="D177">
            <v>115272</v>
          </cell>
          <cell r="E177">
            <v>0.82</v>
          </cell>
          <cell r="F177">
            <v>94523.04</v>
          </cell>
          <cell r="G177">
            <v>0</v>
          </cell>
          <cell r="H177" t="str">
            <v>1XU</v>
          </cell>
          <cell r="I177" t="str">
            <v>PD2</v>
          </cell>
          <cell r="J177" t="str">
            <v>97.12.01</v>
          </cell>
          <cell r="K177">
            <v>0</v>
          </cell>
          <cell r="L177">
            <v>0.97</v>
          </cell>
          <cell r="M177">
            <v>111813.84</v>
          </cell>
          <cell r="N177">
            <v>0</v>
          </cell>
          <cell r="O177" t="str">
            <v>1XU</v>
          </cell>
          <cell r="P177" t="str">
            <v>PU1</v>
          </cell>
          <cell r="Q177" t="str">
            <v>98.01.01</v>
          </cell>
        </row>
        <row r="178">
          <cell r="A178">
            <v>170</v>
          </cell>
          <cell r="B178" t="str">
            <v>91108-37500</v>
          </cell>
          <cell r="C178" t="str">
            <v>BODY</v>
          </cell>
          <cell r="D178">
            <v>114990</v>
          </cell>
          <cell r="E178">
            <v>0.82</v>
          </cell>
          <cell r="F178">
            <v>94291.799999999988</v>
          </cell>
          <cell r="G178">
            <v>0</v>
          </cell>
          <cell r="H178" t="str">
            <v>1XU</v>
          </cell>
          <cell r="I178" t="str">
            <v>PD2</v>
          </cell>
          <cell r="J178" t="str">
            <v>97.12.01</v>
          </cell>
          <cell r="K178">
            <v>0</v>
          </cell>
          <cell r="L178">
            <v>0.97</v>
          </cell>
          <cell r="M178">
            <v>111540.3</v>
          </cell>
          <cell r="N178">
            <v>0</v>
          </cell>
          <cell r="O178" t="str">
            <v>1XU</v>
          </cell>
          <cell r="P178" t="str">
            <v>PU1</v>
          </cell>
          <cell r="Q178" t="str">
            <v>98.01.01</v>
          </cell>
        </row>
        <row r="179">
          <cell r="A179">
            <v>171</v>
          </cell>
          <cell r="B179" t="str">
            <v>91108-37510</v>
          </cell>
          <cell r="C179" t="str">
            <v>BODY</v>
          </cell>
          <cell r="D179">
            <v>112571</v>
          </cell>
          <cell r="E179">
            <v>0.82</v>
          </cell>
          <cell r="F179">
            <v>92308.22</v>
          </cell>
          <cell r="G179">
            <v>0</v>
          </cell>
          <cell r="H179" t="str">
            <v>1XU</v>
          </cell>
          <cell r="I179" t="str">
            <v>PD2</v>
          </cell>
          <cell r="J179" t="str">
            <v>97.12.01</v>
          </cell>
          <cell r="K179">
            <v>0</v>
          </cell>
          <cell r="L179">
            <v>0.97</v>
          </cell>
          <cell r="M179">
            <v>109193.87</v>
          </cell>
          <cell r="N179">
            <v>0</v>
          </cell>
          <cell r="O179" t="str">
            <v>1XU</v>
          </cell>
          <cell r="P179" t="str">
            <v>PU1</v>
          </cell>
          <cell r="Q179" t="str">
            <v>98.01.01</v>
          </cell>
        </row>
        <row r="180">
          <cell r="A180">
            <v>172</v>
          </cell>
          <cell r="B180" t="str">
            <v>91108-37520</v>
          </cell>
          <cell r="C180" t="str">
            <v>BODY</v>
          </cell>
          <cell r="D180">
            <v>114608</v>
          </cell>
          <cell r="E180">
            <v>0.82</v>
          </cell>
          <cell r="F180">
            <v>93978.559999999998</v>
          </cell>
          <cell r="G180">
            <v>0</v>
          </cell>
          <cell r="H180" t="str">
            <v>1XU</v>
          </cell>
          <cell r="I180" t="str">
            <v>PD2</v>
          </cell>
          <cell r="J180" t="str">
            <v>97.12.01</v>
          </cell>
          <cell r="K180">
            <v>0</v>
          </cell>
          <cell r="L180">
            <v>0.97</v>
          </cell>
          <cell r="M180">
            <v>111169.76</v>
          </cell>
          <cell r="N180">
            <v>0</v>
          </cell>
          <cell r="O180" t="str">
            <v>1XU</v>
          </cell>
          <cell r="P180" t="str">
            <v>PU1</v>
          </cell>
          <cell r="Q180" t="str">
            <v>98.01.01</v>
          </cell>
        </row>
        <row r="181">
          <cell r="A181">
            <v>173</v>
          </cell>
          <cell r="B181" t="str">
            <v>91108-37530</v>
          </cell>
          <cell r="C181" t="str">
            <v>BODY</v>
          </cell>
          <cell r="D181">
            <v>114717</v>
          </cell>
          <cell r="E181">
            <v>0.82</v>
          </cell>
          <cell r="F181">
            <v>94067.939999999988</v>
          </cell>
          <cell r="G181">
            <v>0</v>
          </cell>
          <cell r="H181" t="str">
            <v>1XU</v>
          </cell>
          <cell r="I181" t="str">
            <v>PD2</v>
          </cell>
          <cell r="J181" t="str">
            <v>97.12.01</v>
          </cell>
          <cell r="K181">
            <v>0</v>
          </cell>
          <cell r="L181">
            <v>0.97</v>
          </cell>
          <cell r="M181">
            <v>111275.48999999999</v>
          </cell>
          <cell r="N181">
            <v>0</v>
          </cell>
          <cell r="O181" t="str">
            <v>1XU</v>
          </cell>
          <cell r="P181" t="str">
            <v>PU1</v>
          </cell>
          <cell r="Q181" t="str">
            <v>98.01.01</v>
          </cell>
        </row>
        <row r="182">
          <cell r="A182">
            <v>174</v>
          </cell>
          <cell r="B182" t="str">
            <v>91108-37540</v>
          </cell>
          <cell r="C182" t="str">
            <v>BODY</v>
          </cell>
          <cell r="D182">
            <v>112299</v>
          </cell>
          <cell r="E182">
            <v>0.82</v>
          </cell>
          <cell r="F182">
            <v>92085.18</v>
          </cell>
          <cell r="G182">
            <v>0</v>
          </cell>
          <cell r="H182" t="str">
            <v>1XU</v>
          </cell>
          <cell r="I182" t="str">
            <v>PD2</v>
          </cell>
          <cell r="J182" t="str">
            <v>97.12.01</v>
          </cell>
          <cell r="K182">
            <v>0</v>
          </cell>
          <cell r="L182">
            <v>0.97</v>
          </cell>
          <cell r="M182">
            <v>108930.03</v>
          </cell>
          <cell r="N182">
            <v>0</v>
          </cell>
          <cell r="O182" t="str">
            <v>1XU</v>
          </cell>
          <cell r="P182" t="str">
            <v>PU1</v>
          </cell>
          <cell r="Q182" t="str">
            <v>98.01.01</v>
          </cell>
        </row>
        <row r="183">
          <cell r="A183">
            <v>175</v>
          </cell>
          <cell r="B183" t="str">
            <v>91108-37550</v>
          </cell>
          <cell r="C183" t="str">
            <v>BODY</v>
          </cell>
          <cell r="D183">
            <v>114336</v>
          </cell>
          <cell r="E183">
            <v>0.82</v>
          </cell>
          <cell r="F183">
            <v>93755.51999999999</v>
          </cell>
          <cell r="G183">
            <v>0</v>
          </cell>
          <cell r="H183" t="str">
            <v>1XU</v>
          </cell>
          <cell r="I183" t="str">
            <v>PD2</v>
          </cell>
          <cell r="J183" t="str">
            <v>97.12.01</v>
          </cell>
          <cell r="K183">
            <v>0</v>
          </cell>
          <cell r="L183">
            <v>0.97</v>
          </cell>
          <cell r="M183">
            <v>110905.92</v>
          </cell>
          <cell r="N183">
            <v>0</v>
          </cell>
          <cell r="O183" t="str">
            <v>1XU</v>
          </cell>
          <cell r="P183" t="str">
            <v>PU1</v>
          </cell>
          <cell r="Q183" t="str">
            <v>98.01.01</v>
          </cell>
        </row>
        <row r="184">
          <cell r="A184">
            <v>176</v>
          </cell>
          <cell r="B184" t="str">
            <v>91108-37560</v>
          </cell>
          <cell r="C184" t="str">
            <v>BODY</v>
          </cell>
          <cell r="D184">
            <v>114053</v>
          </cell>
          <cell r="E184">
            <v>0.82</v>
          </cell>
          <cell r="F184">
            <v>93523.459999999992</v>
          </cell>
          <cell r="G184">
            <v>0</v>
          </cell>
          <cell r="H184" t="str">
            <v>1XU</v>
          </cell>
          <cell r="I184" t="str">
            <v>PD2</v>
          </cell>
          <cell r="J184" t="str">
            <v>97.12.01</v>
          </cell>
          <cell r="K184">
            <v>0</v>
          </cell>
          <cell r="L184">
            <v>0.97</v>
          </cell>
          <cell r="M184">
            <v>110631.41</v>
          </cell>
          <cell r="N184">
            <v>0</v>
          </cell>
          <cell r="O184" t="str">
            <v>1XU</v>
          </cell>
          <cell r="P184" t="str">
            <v>PU1</v>
          </cell>
          <cell r="Q184" t="str">
            <v>98.01.01</v>
          </cell>
        </row>
        <row r="185">
          <cell r="A185">
            <v>177</v>
          </cell>
          <cell r="B185" t="str">
            <v>91108-37570</v>
          </cell>
          <cell r="C185" t="str">
            <v>BODY</v>
          </cell>
          <cell r="D185">
            <v>111635</v>
          </cell>
          <cell r="E185">
            <v>0.82</v>
          </cell>
          <cell r="F185">
            <v>91540.7</v>
          </cell>
          <cell r="G185">
            <v>0</v>
          </cell>
          <cell r="H185" t="str">
            <v>1XU</v>
          </cell>
          <cell r="I185" t="str">
            <v>PD2</v>
          </cell>
          <cell r="J185" t="str">
            <v>97.12.01</v>
          </cell>
          <cell r="K185">
            <v>0</v>
          </cell>
          <cell r="L185">
            <v>0.97</v>
          </cell>
          <cell r="M185">
            <v>108285.95</v>
          </cell>
          <cell r="N185">
            <v>0</v>
          </cell>
          <cell r="O185" t="str">
            <v>1XU</v>
          </cell>
          <cell r="P185" t="str">
            <v>PU1</v>
          </cell>
          <cell r="Q185" t="str">
            <v>98.01.01</v>
          </cell>
        </row>
        <row r="186">
          <cell r="A186">
            <v>178</v>
          </cell>
          <cell r="B186" t="str">
            <v>91108-37580</v>
          </cell>
          <cell r="C186" t="str">
            <v>BODY</v>
          </cell>
          <cell r="D186">
            <v>113672</v>
          </cell>
          <cell r="E186">
            <v>0.82</v>
          </cell>
          <cell r="F186">
            <v>93211.04</v>
          </cell>
          <cell r="G186">
            <v>0</v>
          </cell>
          <cell r="H186" t="str">
            <v>1XU</v>
          </cell>
          <cell r="I186" t="str">
            <v>PD2</v>
          </cell>
          <cell r="J186" t="str">
            <v>97.12.01</v>
          </cell>
          <cell r="K186">
            <v>0</v>
          </cell>
          <cell r="L186">
            <v>0.97</v>
          </cell>
          <cell r="M186">
            <v>110261.84</v>
          </cell>
          <cell r="N186">
            <v>0</v>
          </cell>
          <cell r="O186" t="str">
            <v>1XU</v>
          </cell>
          <cell r="P186" t="str">
            <v>PU1</v>
          </cell>
          <cell r="Q186" t="str">
            <v>98.01.01</v>
          </cell>
        </row>
        <row r="187">
          <cell r="A187">
            <v>179</v>
          </cell>
          <cell r="B187" t="str">
            <v>91108-37590</v>
          </cell>
          <cell r="C187" t="str">
            <v>BODY</v>
          </cell>
          <cell r="D187">
            <v>107927</v>
          </cell>
          <cell r="E187">
            <v>0.82</v>
          </cell>
          <cell r="F187">
            <v>88500.14</v>
          </cell>
          <cell r="G187">
            <v>0</v>
          </cell>
          <cell r="H187" t="str">
            <v>1XU</v>
          </cell>
          <cell r="I187" t="str">
            <v>PD2</v>
          </cell>
          <cell r="J187" t="str">
            <v>97.12.01</v>
          </cell>
          <cell r="K187">
            <v>0</v>
          </cell>
          <cell r="L187">
            <v>0.97</v>
          </cell>
          <cell r="M187">
            <v>104689.19</v>
          </cell>
          <cell r="N187">
            <v>0</v>
          </cell>
          <cell r="O187" t="str">
            <v>1XU</v>
          </cell>
          <cell r="P187" t="str">
            <v>PU1</v>
          </cell>
          <cell r="Q187" t="str">
            <v>98.01.01</v>
          </cell>
        </row>
        <row r="188">
          <cell r="A188">
            <v>180</v>
          </cell>
          <cell r="B188" t="str">
            <v>91108-37600</v>
          </cell>
          <cell r="C188" t="str">
            <v>BODY</v>
          </cell>
          <cell r="D188">
            <v>113638</v>
          </cell>
          <cell r="E188">
            <v>0.82</v>
          </cell>
          <cell r="F188">
            <v>93183.159999999989</v>
          </cell>
          <cell r="G188">
            <v>0</v>
          </cell>
          <cell r="H188" t="str">
            <v>1XU</v>
          </cell>
          <cell r="I188" t="str">
            <v>PD2</v>
          </cell>
          <cell r="J188" t="str">
            <v>97.12.01</v>
          </cell>
          <cell r="K188">
            <v>0</v>
          </cell>
          <cell r="L188">
            <v>0.97</v>
          </cell>
          <cell r="M188">
            <v>110228.86</v>
          </cell>
          <cell r="N188">
            <v>0</v>
          </cell>
          <cell r="O188" t="str">
            <v>1XU</v>
          </cell>
          <cell r="P188" t="str">
            <v>PU1</v>
          </cell>
          <cell r="Q188" t="str">
            <v>98.01.01</v>
          </cell>
        </row>
        <row r="189">
          <cell r="A189">
            <v>181</v>
          </cell>
          <cell r="B189" t="str">
            <v>91108-37610</v>
          </cell>
          <cell r="C189" t="str">
            <v>BODY</v>
          </cell>
          <cell r="D189">
            <v>111220</v>
          </cell>
          <cell r="E189">
            <v>0.82</v>
          </cell>
          <cell r="F189">
            <v>91200.4</v>
          </cell>
          <cell r="G189">
            <v>0</v>
          </cell>
          <cell r="H189" t="str">
            <v>1XU</v>
          </cell>
          <cell r="I189" t="str">
            <v>PD2</v>
          </cell>
          <cell r="J189" t="str">
            <v>97.12.01</v>
          </cell>
          <cell r="K189">
            <v>0</v>
          </cell>
          <cell r="L189">
            <v>0.97</v>
          </cell>
          <cell r="M189">
            <v>107883.4</v>
          </cell>
          <cell r="N189">
            <v>0</v>
          </cell>
          <cell r="O189" t="str">
            <v>1XU</v>
          </cell>
          <cell r="P189" t="str">
            <v>PU1</v>
          </cell>
          <cell r="Q189" t="str">
            <v>98.01.01</v>
          </cell>
        </row>
        <row r="190">
          <cell r="A190">
            <v>182</v>
          </cell>
          <cell r="B190" t="str">
            <v>91108-37620</v>
          </cell>
          <cell r="C190" t="str">
            <v>BODY</v>
          </cell>
          <cell r="D190">
            <v>113257</v>
          </cell>
          <cell r="E190">
            <v>0.82</v>
          </cell>
          <cell r="F190">
            <v>92870.739999999991</v>
          </cell>
          <cell r="G190">
            <v>0</v>
          </cell>
          <cell r="H190" t="str">
            <v>1XU</v>
          </cell>
          <cell r="I190" t="str">
            <v>PD2</v>
          </cell>
          <cell r="J190" t="str">
            <v>97.12.01</v>
          </cell>
          <cell r="K190">
            <v>0</v>
          </cell>
          <cell r="L190">
            <v>0.97</v>
          </cell>
          <cell r="M190">
            <v>109859.29</v>
          </cell>
          <cell r="N190">
            <v>0</v>
          </cell>
          <cell r="O190" t="str">
            <v>1XU</v>
          </cell>
          <cell r="P190" t="str">
            <v>PU1</v>
          </cell>
          <cell r="Q190" t="str">
            <v>98.01.01</v>
          </cell>
        </row>
        <row r="191">
          <cell r="A191">
            <v>183</v>
          </cell>
          <cell r="B191" t="str">
            <v>91108-37630</v>
          </cell>
          <cell r="C191" t="str">
            <v>BODY</v>
          </cell>
          <cell r="D191">
            <v>112974</v>
          </cell>
          <cell r="E191">
            <v>0.82</v>
          </cell>
          <cell r="F191">
            <v>92638.68</v>
          </cell>
          <cell r="G191">
            <v>0</v>
          </cell>
          <cell r="H191" t="str">
            <v>1XU</v>
          </cell>
          <cell r="I191" t="str">
            <v>PD2</v>
          </cell>
          <cell r="J191" t="str">
            <v>97.12.01</v>
          </cell>
          <cell r="K191">
            <v>0</v>
          </cell>
          <cell r="L191">
            <v>0.97</v>
          </cell>
          <cell r="M191">
            <v>109584.78</v>
          </cell>
          <cell r="N191">
            <v>0</v>
          </cell>
          <cell r="O191" t="str">
            <v>1XU</v>
          </cell>
          <cell r="P191" t="str">
            <v>PU1</v>
          </cell>
          <cell r="Q191" t="str">
            <v>98.01.01</v>
          </cell>
        </row>
        <row r="192">
          <cell r="A192">
            <v>184</v>
          </cell>
          <cell r="B192" t="str">
            <v>91108-37640</v>
          </cell>
          <cell r="C192" t="str">
            <v>BODY</v>
          </cell>
          <cell r="D192">
            <v>110556</v>
          </cell>
          <cell r="E192">
            <v>0.82</v>
          </cell>
          <cell r="F192">
            <v>90655.92</v>
          </cell>
          <cell r="G192">
            <v>0</v>
          </cell>
          <cell r="H192" t="str">
            <v>1XU</v>
          </cell>
          <cell r="I192" t="str">
            <v>PD2</v>
          </cell>
          <cell r="J192" t="str">
            <v>97.12.01</v>
          </cell>
          <cell r="K192">
            <v>0</v>
          </cell>
          <cell r="L192">
            <v>0.97</v>
          </cell>
          <cell r="M192">
            <v>107239.31999999999</v>
          </cell>
          <cell r="N192">
            <v>0</v>
          </cell>
          <cell r="O192" t="str">
            <v>1XU</v>
          </cell>
          <cell r="P192" t="str">
            <v>PU1</v>
          </cell>
          <cell r="Q192" t="str">
            <v>98.01.01</v>
          </cell>
        </row>
        <row r="193">
          <cell r="A193">
            <v>185</v>
          </cell>
          <cell r="B193" t="str">
            <v>91108-37650</v>
          </cell>
          <cell r="C193" t="str">
            <v>BODY</v>
          </cell>
          <cell r="D193">
            <v>112593</v>
          </cell>
          <cell r="E193">
            <v>0.82</v>
          </cell>
          <cell r="F193">
            <v>92326.26</v>
          </cell>
          <cell r="G193">
            <v>0</v>
          </cell>
          <cell r="H193" t="str">
            <v>1XU</v>
          </cell>
          <cell r="I193" t="str">
            <v>PD2</v>
          </cell>
          <cell r="J193" t="str">
            <v>97.12.01</v>
          </cell>
          <cell r="K193">
            <v>0</v>
          </cell>
          <cell r="L193">
            <v>0.97</v>
          </cell>
          <cell r="M193">
            <v>109215.20999999999</v>
          </cell>
          <cell r="N193">
            <v>0</v>
          </cell>
          <cell r="O193" t="str">
            <v>1XU</v>
          </cell>
          <cell r="P193" t="str">
            <v>PU1</v>
          </cell>
          <cell r="Q193" t="str">
            <v>98.01.01</v>
          </cell>
        </row>
        <row r="194">
          <cell r="A194">
            <v>186</v>
          </cell>
          <cell r="B194" t="str">
            <v>91108-37660</v>
          </cell>
          <cell r="C194" t="str">
            <v>BODY</v>
          </cell>
          <cell r="D194">
            <v>110228</v>
          </cell>
          <cell r="E194">
            <v>0.82</v>
          </cell>
          <cell r="F194">
            <v>90386.959999999992</v>
          </cell>
          <cell r="G194">
            <v>0</v>
          </cell>
          <cell r="H194" t="str">
            <v>1XU</v>
          </cell>
          <cell r="I194" t="str">
            <v>PD2</v>
          </cell>
          <cell r="J194" t="str">
            <v>97.12.01</v>
          </cell>
          <cell r="K194">
            <v>0</v>
          </cell>
          <cell r="L194">
            <v>0.97</v>
          </cell>
          <cell r="M194">
            <v>106921.16</v>
          </cell>
          <cell r="N194">
            <v>0</v>
          </cell>
          <cell r="O194" t="str">
            <v>1XU</v>
          </cell>
          <cell r="P194" t="str">
            <v>PU1</v>
          </cell>
          <cell r="Q194" t="str">
            <v>98.01.01</v>
          </cell>
        </row>
        <row r="195">
          <cell r="A195">
            <v>187</v>
          </cell>
          <cell r="B195" t="str">
            <v>91108-37670</v>
          </cell>
          <cell r="C195" t="str">
            <v>BODY</v>
          </cell>
          <cell r="D195">
            <v>107810</v>
          </cell>
          <cell r="E195">
            <v>0.82</v>
          </cell>
          <cell r="F195">
            <v>88404.2</v>
          </cell>
          <cell r="G195">
            <v>0</v>
          </cell>
          <cell r="H195" t="str">
            <v>1XU</v>
          </cell>
          <cell r="I195" t="str">
            <v>PD2</v>
          </cell>
          <cell r="J195" t="str">
            <v>97.12.01</v>
          </cell>
          <cell r="K195">
            <v>0</v>
          </cell>
          <cell r="L195">
            <v>0.97</v>
          </cell>
          <cell r="M195">
            <v>104575.7</v>
          </cell>
          <cell r="N195">
            <v>0</v>
          </cell>
          <cell r="O195" t="str">
            <v>1XU</v>
          </cell>
          <cell r="P195" t="str">
            <v>PU1</v>
          </cell>
          <cell r="Q195" t="str">
            <v>98.01.01</v>
          </cell>
        </row>
        <row r="196">
          <cell r="A196">
            <v>188</v>
          </cell>
          <cell r="B196" t="str">
            <v>91108-37680</v>
          </cell>
          <cell r="C196" t="str">
            <v>BODY</v>
          </cell>
          <cell r="D196">
            <v>109847</v>
          </cell>
          <cell r="E196">
            <v>0.82</v>
          </cell>
          <cell r="F196">
            <v>90074.54</v>
          </cell>
          <cell r="G196">
            <v>0</v>
          </cell>
          <cell r="H196" t="str">
            <v>1XU</v>
          </cell>
          <cell r="I196" t="str">
            <v>PD2</v>
          </cell>
          <cell r="J196" t="str">
            <v>97.12.01</v>
          </cell>
          <cell r="K196">
            <v>0</v>
          </cell>
          <cell r="L196">
            <v>0.97</v>
          </cell>
          <cell r="M196">
            <v>106551.59</v>
          </cell>
          <cell r="N196">
            <v>0</v>
          </cell>
          <cell r="O196" t="str">
            <v>1XU</v>
          </cell>
          <cell r="P196" t="str">
            <v>PU1</v>
          </cell>
          <cell r="Q196" t="str">
            <v>98.01.01</v>
          </cell>
        </row>
        <row r="197">
          <cell r="A197">
            <v>189</v>
          </cell>
          <cell r="B197" t="str">
            <v>91108-37690</v>
          </cell>
          <cell r="C197" t="str">
            <v>BODY</v>
          </cell>
          <cell r="D197">
            <v>109564</v>
          </cell>
          <cell r="E197">
            <v>0.82</v>
          </cell>
          <cell r="F197">
            <v>89842.48</v>
          </cell>
          <cell r="G197">
            <v>0</v>
          </cell>
          <cell r="H197" t="str">
            <v>1XU</v>
          </cell>
          <cell r="I197" t="str">
            <v>PD2</v>
          </cell>
          <cell r="J197" t="str">
            <v>97.12.01</v>
          </cell>
          <cell r="K197">
            <v>0</v>
          </cell>
          <cell r="L197">
            <v>0.97</v>
          </cell>
          <cell r="M197">
            <v>106277.08</v>
          </cell>
          <cell r="N197">
            <v>0</v>
          </cell>
          <cell r="O197" t="str">
            <v>1XU</v>
          </cell>
          <cell r="P197" t="str">
            <v>PU1</v>
          </cell>
          <cell r="Q197" t="str">
            <v>98.01.01</v>
          </cell>
        </row>
        <row r="198">
          <cell r="A198">
            <v>190</v>
          </cell>
          <cell r="B198" t="str">
            <v>91108-37700</v>
          </cell>
          <cell r="C198" t="str">
            <v>BODY</v>
          </cell>
          <cell r="D198">
            <v>107146</v>
          </cell>
          <cell r="E198">
            <v>0.82</v>
          </cell>
          <cell r="F198">
            <v>87859.72</v>
          </cell>
          <cell r="G198">
            <v>0</v>
          </cell>
          <cell r="H198" t="str">
            <v>1XU</v>
          </cell>
          <cell r="I198" t="str">
            <v>PD2</v>
          </cell>
          <cell r="J198" t="str">
            <v>97.12.01</v>
          </cell>
          <cell r="K198">
            <v>0</v>
          </cell>
          <cell r="L198">
            <v>0.97</v>
          </cell>
          <cell r="M198">
            <v>103931.62</v>
          </cell>
          <cell r="N198">
            <v>0</v>
          </cell>
          <cell r="O198" t="str">
            <v>1XU</v>
          </cell>
          <cell r="P198" t="str">
            <v>PU1</v>
          </cell>
          <cell r="Q198" t="str">
            <v>98.01.01</v>
          </cell>
        </row>
        <row r="199">
          <cell r="A199">
            <v>191</v>
          </cell>
          <cell r="B199" t="str">
            <v>91108-37710</v>
          </cell>
          <cell r="C199" t="str">
            <v>BODY</v>
          </cell>
          <cell r="D199">
            <v>109183</v>
          </cell>
          <cell r="E199">
            <v>0.82</v>
          </cell>
          <cell r="F199">
            <v>89530.06</v>
          </cell>
          <cell r="G199">
            <v>0</v>
          </cell>
          <cell r="H199" t="str">
            <v>1XU</v>
          </cell>
          <cell r="I199" t="str">
            <v>PD2</v>
          </cell>
          <cell r="J199" t="str">
            <v>97.12.01</v>
          </cell>
          <cell r="K199">
            <v>0</v>
          </cell>
          <cell r="L199">
            <v>0.97</v>
          </cell>
          <cell r="M199">
            <v>105907.51</v>
          </cell>
          <cell r="N199">
            <v>0</v>
          </cell>
          <cell r="O199" t="str">
            <v>1XU</v>
          </cell>
          <cell r="P199" t="str">
            <v>PU1</v>
          </cell>
          <cell r="Q199" t="str">
            <v>98.01.01</v>
          </cell>
        </row>
        <row r="200">
          <cell r="A200">
            <v>192</v>
          </cell>
          <cell r="B200" t="str">
            <v>91108-37720</v>
          </cell>
          <cell r="C200" t="str">
            <v>BODY</v>
          </cell>
          <cell r="D200">
            <v>103438</v>
          </cell>
          <cell r="E200">
            <v>0.82</v>
          </cell>
          <cell r="F200">
            <v>84819.159999999989</v>
          </cell>
          <cell r="G200">
            <v>0</v>
          </cell>
          <cell r="H200" t="str">
            <v>1XU</v>
          </cell>
          <cell r="I200" t="str">
            <v>PD2</v>
          </cell>
          <cell r="J200" t="str">
            <v>97.12.01</v>
          </cell>
          <cell r="K200">
            <v>0</v>
          </cell>
          <cell r="L200">
            <v>0.97</v>
          </cell>
          <cell r="M200">
            <v>100334.86</v>
          </cell>
          <cell r="N200">
            <v>0</v>
          </cell>
          <cell r="O200" t="str">
            <v>1XU</v>
          </cell>
          <cell r="P200" t="str">
            <v>PU1</v>
          </cell>
          <cell r="Q200" t="str">
            <v>98.01.01</v>
          </cell>
        </row>
        <row r="201">
          <cell r="A201">
            <v>193</v>
          </cell>
          <cell r="B201" t="str">
            <v>91108-37730</v>
          </cell>
          <cell r="C201" t="str">
            <v>BODY</v>
          </cell>
          <cell r="D201">
            <v>109149</v>
          </cell>
          <cell r="E201">
            <v>0.82</v>
          </cell>
          <cell r="F201">
            <v>89502.18</v>
          </cell>
          <cell r="G201">
            <v>0</v>
          </cell>
          <cell r="H201" t="str">
            <v>1XU</v>
          </cell>
          <cell r="I201" t="str">
            <v>PD2</v>
          </cell>
          <cell r="J201" t="str">
            <v>97.12.01</v>
          </cell>
          <cell r="K201">
            <v>0</v>
          </cell>
          <cell r="L201">
            <v>0.97</v>
          </cell>
          <cell r="M201">
            <v>105874.53</v>
          </cell>
          <cell r="N201">
            <v>0</v>
          </cell>
          <cell r="O201" t="str">
            <v>1XU</v>
          </cell>
          <cell r="P201" t="str">
            <v>PU1</v>
          </cell>
          <cell r="Q201" t="str">
            <v>98.01.01</v>
          </cell>
        </row>
        <row r="202">
          <cell r="A202">
            <v>194</v>
          </cell>
          <cell r="B202" t="str">
            <v>91108-37740</v>
          </cell>
          <cell r="C202" t="str">
            <v>BODY</v>
          </cell>
          <cell r="D202">
            <v>106731</v>
          </cell>
          <cell r="E202">
            <v>0.82</v>
          </cell>
          <cell r="F202">
            <v>87519.42</v>
          </cell>
          <cell r="G202">
            <v>0</v>
          </cell>
          <cell r="H202" t="str">
            <v>1XU</v>
          </cell>
          <cell r="I202" t="str">
            <v>PD2</v>
          </cell>
          <cell r="J202" t="str">
            <v>97.12.01</v>
          </cell>
          <cell r="K202">
            <v>0</v>
          </cell>
          <cell r="L202">
            <v>0.97</v>
          </cell>
          <cell r="M202">
            <v>103529.06999999999</v>
          </cell>
          <cell r="N202">
            <v>0</v>
          </cell>
          <cell r="O202" t="str">
            <v>1XU</v>
          </cell>
          <cell r="P202" t="str">
            <v>PU1</v>
          </cell>
          <cell r="Q202" t="str">
            <v>98.01.01</v>
          </cell>
        </row>
        <row r="203">
          <cell r="A203">
            <v>195</v>
          </cell>
          <cell r="B203" t="str">
            <v>91108-37750</v>
          </cell>
          <cell r="C203" t="str">
            <v>BODY</v>
          </cell>
          <cell r="D203">
            <v>108768</v>
          </cell>
          <cell r="E203">
            <v>0.82</v>
          </cell>
          <cell r="F203">
            <v>89189.759999999995</v>
          </cell>
          <cell r="G203">
            <v>0</v>
          </cell>
          <cell r="H203" t="str">
            <v>1XU</v>
          </cell>
          <cell r="I203" t="str">
            <v>PD2</v>
          </cell>
          <cell r="J203" t="str">
            <v>97.12.01</v>
          </cell>
          <cell r="K203">
            <v>0</v>
          </cell>
          <cell r="L203">
            <v>0.97</v>
          </cell>
          <cell r="M203">
            <v>105504.95999999999</v>
          </cell>
          <cell r="N203">
            <v>0</v>
          </cell>
          <cell r="O203" t="str">
            <v>1XU</v>
          </cell>
          <cell r="P203" t="str">
            <v>PU1</v>
          </cell>
          <cell r="Q203" t="str">
            <v>98.01.01</v>
          </cell>
        </row>
        <row r="204">
          <cell r="A204">
            <v>196</v>
          </cell>
          <cell r="B204" t="str">
            <v>91108-37760</v>
          </cell>
          <cell r="C204" t="str">
            <v>BODY</v>
          </cell>
          <cell r="D204">
            <v>108485</v>
          </cell>
          <cell r="E204">
            <v>0.82</v>
          </cell>
          <cell r="F204">
            <v>88957.7</v>
          </cell>
          <cell r="G204">
            <v>0</v>
          </cell>
          <cell r="H204" t="str">
            <v>1XU</v>
          </cell>
          <cell r="I204" t="str">
            <v>PD2</v>
          </cell>
          <cell r="J204" t="str">
            <v>97.12.01</v>
          </cell>
          <cell r="K204">
            <v>0</v>
          </cell>
          <cell r="L204">
            <v>0.97</v>
          </cell>
          <cell r="M204">
            <v>105230.45</v>
          </cell>
          <cell r="N204">
            <v>0</v>
          </cell>
          <cell r="O204" t="str">
            <v>1XU</v>
          </cell>
          <cell r="P204" t="str">
            <v>PU1</v>
          </cell>
          <cell r="Q204" t="str">
            <v>98.01.01</v>
          </cell>
        </row>
        <row r="205">
          <cell r="A205">
            <v>197</v>
          </cell>
          <cell r="B205" t="str">
            <v>91108-37770</v>
          </cell>
          <cell r="C205" t="str">
            <v>BODY</v>
          </cell>
          <cell r="D205">
            <v>106067</v>
          </cell>
          <cell r="E205">
            <v>0.82</v>
          </cell>
          <cell r="F205">
            <v>86974.939999999988</v>
          </cell>
          <cell r="G205">
            <v>0</v>
          </cell>
          <cell r="H205" t="str">
            <v>1XU</v>
          </cell>
          <cell r="I205" t="str">
            <v>PD2</v>
          </cell>
          <cell r="J205" t="str">
            <v>97.12.01</v>
          </cell>
          <cell r="K205">
            <v>0</v>
          </cell>
          <cell r="L205">
            <v>0.97</v>
          </cell>
          <cell r="M205">
            <v>102884.98999999999</v>
          </cell>
          <cell r="N205">
            <v>0</v>
          </cell>
          <cell r="O205" t="str">
            <v>1XU</v>
          </cell>
          <cell r="P205" t="str">
            <v>PU1</v>
          </cell>
          <cell r="Q205" t="str">
            <v>98.01.01</v>
          </cell>
        </row>
        <row r="206">
          <cell r="A206">
            <v>198</v>
          </cell>
          <cell r="B206" t="str">
            <v>91108-37780</v>
          </cell>
          <cell r="C206" t="str">
            <v>BODY</v>
          </cell>
          <cell r="D206">
            <v>108104</v>
          </cell>
          <cell r="E206">
            <v>0.82</v>
          </cell>
          <cell r="F206">
            <v>88645.28</v>
          </cell>
          <cell r="G206">
            <v>0</v>
          </cell>
          <cell r="H206" t="str">
            <v>1XU</v>
          </cell>
          <cell r="I206" t="str">
            <v>PD2</v>
          </cell>
          <cell r="J206" t="str">
            <v>97.12.01</v>
          </cell>
          <cell r="K206">
            <v>0</v>
          </cell>
          <cell r="L206">
            <v>0.97</v>
          </cell>
          <cell r="M206">
            <v>104860.87999999999</v>
          </cell>
          <cell r="N206">
            <v>0</v>
          </cell>
          <cell r="O206" t="str">
            <v>1XU</v>
          </cell>
          <cell r="P206" t="str">
            <v>PU1</v>
          </cell>
          <cell r="Q206" t="str">
            <v>98.01.01</v>
          </cell>
        </row>
        <row r="207">
          <cell r="A207">
            <v>199</v>
          </cell>
          <cell r="B207" t="str">
            <v>91108-37790</v>
          </cell>
          <cell r="C207" t="str">
            <v>BODY</v>
          </cell>
          <cell r="D207">
            <v>105334</v>
          </cell>
          <cell r="E207">
            <v>0.82</v>
          </cell>
          <cell r="F207">
            <v>86373.87999999999</v>
          </cell>
          <cell r="G207">
            <v>0</v>
          </cell>
          <cell r="H207" t="str">
            <v>1XU</v>
          </cell>
          <cell r="I207" t="str">
            <v>PD2</v>
          </cell>
          <cell r="J207" t="str">
            <v>97.12.01</v>
          </cell>
          <cell r="K207">
            <v>0</v>
          </cell>
          <cell r="L207">
            <v>0.97</v>
          </cell>
          <cell r="M207">
            <v>102173.98</v>
          </cell>
          <cell r="N207">
            <v>0</v>
          </cell>
          <cell r="O207" t="str">
            <v>1XU</v>
          </cell>
          <cell r="P207" t="str">
            <v>PU1</v>
          </cell>
          <cell r="Q207" t="str">
            <v>98.01.01</v>
          </cell>
        </row>
        <row r="208">
          <cell r="A208">
            <v>200</v>
          </cell>
          <cell r="B208" t="str">
            <v>91108-37800</v>
          </cell>
          <cell r="C208" t="str">
            <v>BODY</v>
          </cell>
          <cell r="D208">
            <v>102916</v>
          </cell>
          <cell r="E208">
            <v>0.82</v>
          </cell>
          <cell r="F208">
            <v>84391.12</v>
          </cell>
          <cell r="G208">
            <v>0</v>
          </cell>
          <cell r="H208" t="str">
            <v>1XU</v>
          </cell>
          <cell r="I208" t="str">
            <v>PD2</v>
          </cell>
          <cell r="J208" t="str">
            <v>97.12.01</v>
          </cell>
          <cell r="K208">
            <v>0</v>
          </cell>
          <cell r="L208">
            <v>0.97</v>
          </cell>
          <cell r="M208">
            <v>99828.52</v>
          </cell>
          <cell r="N208">
            <v>0</v>
          </cell>
          <cell r="O208" t="str">
            <v>1XU</v>
          </cell>
          <cell r="P208" t="str">
            <v>PU1</v>
          </cell>
          <cell r="Q208" t="str">
            <v>98.01.01</v>
          </cell>
        </row>
        <row r="209">
          <cell r="A209">
            <v>201</v>
          </cell>
          <cell r="B209" t="str">
            <v>91108-37810</v>
          </cell>
          <cell r="C209" t="str">
            <v>BODY</v>
          </cell>
          <cell r="D209">
            <v>104953</v>
          </cell>
          <cell r="E209">
            <v>0.82</v>
          </cell>
          <cell r="F209">
            <v>86061.459999999992</v>
          </cell>
          <cell r="G209">
            <v>0</v>
          </cell>
          <cell r="H209" t="str">
            <v>1XU</v>
          </cell>
          <cell r="I209" t="str">
            <v>PD2</v>
          </cell>
          <cell r="J209" t="str">
            <v>97.12.01</v>
          </cell>
          <cell r="K209">
            <v>0</v>
          </cell>
          <cell r="L209">
            <v>0.97</v>
          </cell>
          <cell r="M209">
            <v>101804.41</v>
          </cell>
          <cell r="N209">
            <v>0</v>
          </cell>
          <cell r="O209" t="str">
            <v>1XU</v>
          </cell>
          <cell r="P209" t="str">
            <v>PU1</v>
          </cell>
          <cell r="Q209" t="str">
            <v>98.01.01</v>
          </cell>
        </row>
        <row r="210">
          <cell r="A210">
            <v>202</v>
          </cell>
          <cell r="B210" t="str">
            <v>91108-37820</v>
          </cell>
          <cell r="C210" t="str">
            <v>BODY</v>
          </cell>
          <cell r="D210">
            <v>104670</v>
          </cell>
          <cell r="E210">
            <v>0.82</v>
          </cell>
          <cell r="F210">
            <v>85829.4</v>
          </cell>
          <cell r="G210">
            <v>0</v>
          </cell>
          <cell r="H210" t="str">
            <v>1XU</v>
          </cell>
          <cell r="I210" t="str">
            <v>PD2</v>
          </cell>
          <cell r="J210" t="str">
            <v>97.12.01</v>
          </cell>
          <cell r="K210">
            <v>0</v>
          </cell>
          <cell r="L210">
            <v>0.97</v>
          </cell>
          <cell r="M210">
            <v>101529.9</v>
          </cell>
          <cell r="N210">
            <v>0</v>
          </cell>
          <cell r="O210" t="str">
            <v>1XU</v>
          </cell>
          <cell r="P210" t="str">
            <v>PU1</v>
          </cell>
          <cell r="Q210" t="str">
            <v>98.01.01</v>
          </cell>
        </row>
        <row r="211">
          <cell r="A211">
            <v>203</v>
          </cell>
          <cell r="B211" t="str">
            <v>91108-37830</v>
          </cell>
          <cell r="C211" t="str">
            <v>BODY</v>
          </cell>
          <cell r="D211">
            <v>94055</v>
          </cell>
          <cell r="E211">
            <v>0.82</v>
          </cell>
          <cell r="F211">
            <v>77125.099999999991</v>
          </cell>
          <cell r="G211">
            <v>0</v>
          </cell>
          <cell r="H211" t="str">
            <v>1XU</v>
          </cell>
          <cell r="I211" t="str">
            <v>PD2</v>
          </cell>
          <cell r="J211" t="str">
            <v>97.12.01</v>
          </cell>
          <cell r="K211">
            <v>0</v>
          </cell>
          <cell r="L211">
            <v>0.97</v>
          </cell>
          <cell r="M211">
            <v>91233.349999999991</v>
          </cell>
          <cell r="N211">
            <v>0</v>
          </cell>
          <cell r="O211" t="str">
            <v>1XU</v>
          </cell>
          <cell r="P211" t="str">
            <v>PU1</v>
          </cell>
          <cell r="Q211" t="str">
            <v>98.01.01</v>
          </cell>
        </row>
        <row r="212">
          <cell r="A212">
            <v>204</v>
          </cell>
          <cell r="B212" t="str">
            <v>91108-37840</v>
          </cell>
          <cell r="C212" t="str">
            <v>BODY</v>
          </cell>
          <cell r="D212">
            <v>102252</v>
          </cell>
          <cell r="E212">
            <v>0.82</v>
          </cell>
          <cell r="F212">
            <v>83846.64</v>
          </cell>
          <cell r="G212">
            <v>0</v>
          </cell>
          <cell r="H212" t="str">
            <v>1XU</v>
          </cell>
          <cell r="I212" t="str">
            <v>PD2</v>
          </cell>
          <cell r="J212" t="str">
            <v>97.12.01</v>
          </cell>
          <cell r="K212">
            <v>0</v>
          </cell>
          <cell r="L212">
            <v>0.97</v>
          </cell>
          <cell r="M212">
            <v>99184.44</v>
          </cell>
          <cell r="N212">
            <v>0</v>
          </cell>
          <cell r="O212" t="str">
            <v>1XU</v>
          </cell>
          <cell r="P212" t="str">
            <v>PU1</v>
          </cell>
          <cell r="Q212" t="str">
            <v>98.01.01</v>
          </cell>
        </row>
        <row r="213">
          <cell r="A213">
            <v>205</v>
          </cell>
          <cell r="B213" t="str">
            <v>91108-37850</v>
          </cell>
          <cell r="C213" t="str">
            <v>BODY</v>
          </cell>
          <cell r="D213">
            <v>104289</v>
          </cell>
          <cell r="E213">
            <v>0.82</v>
          </cell>
          <cell r="F213">
            <v>85516.98</v>
          </cell>
          <cell r="G213">
            <v>0</v>
          </cell>
          <cell r="H213" t="str">
            <v>1XU</v>
          </cell>
          <cell r="I213" t="str">
            <v>PD2</v>
          </cell>
          <cell r="J213" t="str">
            <v>97.12.01</v>
          </cell>
          <cell r="K213">
            <v>0</v>
          </cell>
          <cell r="L213">
            <v>0.97</v>
          </cell>
          <cell r="M213">
            <v>101160.33</v>
          </cell>
          <cell r="N213">
            <v>0</v>
          </cell>
          <cell r="O213" t="str">
            <v>1XU</v>
          </cell>
          <cell r="P213" t="str">
            <v>PU1</v>
          </cell>
          <cell r="Q213" t="str">
            <v>98.01.01</v>
          </cell>
        </row>
        <row r="214">
          <cell r="A214">
            <v>206</v>
          </cell>
          <cell r="B214" t="str">
            <v>91108-37860</v>
          </cell>
          <cell r="C214" t="str">
            <v>BODY</v>
          </cell>
          <cell r="D214">
            <v>98544</v>
          </cell>
          <cell r="E214">
            <v>0.82</v>
          </cell>
          <cell r="F214">
            <v>80806.080000000002</v>
          </cell>
          <cell r="G214">
            <v>0</v>
          </cell>
          <cell r="H214" t="str">
            <v>1XU</v>
          </cell>
          <cell r="I214" t="str">
            <v>PD2</v>
          </cell>
          <cell r="J214" t="str">
            <v>97.12.01</v>
          </cell>
          <cell r="K214">
            <v>0</v>
          </cell>
          <cell r="L214">
            <v>0.97</v>
          </cell>
          <cell r="M214">
            <v>95587.68</v>
          </cell>
          <cell r="N214">
            <v>0</v>
          </cell>
          <cell r="O214" t="str">
            <v>1XU</v>
          </cell>
          <cell r="P214" t="str">
            <v>PU1</v>
          </cell>
          <cell r="Q214" t="str">
            <v>98.01.01</v>
          </cell>
        </row>
        <row r="215">
          <cell r="A215">
            <v>207</v>
          </cell>
          <cell r="B215" t="str">
            <v>91108-37870</v>
          </cell>
          <cell r="C215" t="str">
            <v>BODY</v>
          </cell>
          <cell r="D215">
            <v>104255</v>
          </cell>
          <cell r="E215">
            <v>0.82</v>
          </cell>
          <cell r="F215">
            <v>85489.099999999991</v>
          </cell>
          <cell r="G215">
            <v>0</v>
          </cell>
          <cell r="H215" t="str">
            <v>1XU</v>
          </cell>
          <cell r="I215" t="str">
            <v>PD2</v>
          </cell>
          <cell r="J215" t="str">
            <v>97.12.01</v>
          </cell>
          <cell r="K215">
            <v>0</v>
          </cell>
          <cell r="L215">
            <v>0.97</v>
          </cell>
          <cell r="M215">
            <v>101127.34999999999</v>
          </cell>
          <cell r="N215">
            <v>0</v>
          </cell>
          <cell r="O215" t="str">
            <v>1XU</v>
          </cell>
          <cell r="P215" t="str">
            <v>PU1</v>
          </cell>
          <cell r="Q215" t="str">
            <v>98.01.01</v>
          </cell>
        </row>
        <row r="216">
          <cell r="A216">
            <v>208</v>
          </cell>
          <cell r="B216" t="str">
            <v>91108-37880</v>
          </cell>
          <cell r="C216" t="str">
            <v>BODY</v>
          </cell>
          <cell r="D216">
            <v>101837</v>
          </cell>
          <cell r="E216">
            <v>0.82</v>
          </cell>
          <cell r="F216">
            <v>83506.34</v>
          </cell>
          <cell r="G216">
            <v>0</v>
          </cell>
          <cell r="H216" t="str">
            <v>1XU</v>
          </cell>
          <cell r="I216" t="str">
            <v>PD2</v>
          </cell>
          <cell r="J216" t="str">
            <v>97.12.01</v>
          </cell>
          <cell r="K216">
            <v>0</v>
          </cell>
          <cell r="L216">
            <v>0.97</v>
          </cell>
          <cell r="M216">
            <v>98781.89</v>
          </cell>
          <cell r="N216">
            <v>0</v>
          </cell>
          <cell r="O216" t="str">
            <v>1XU</v>
          </cell>
          <cell r="P216" t="str">
            <v>PU1</v>
          </cell>
          <cell r="Q216" t="str">
            <v>98.01.01</v>
          </cell>
        </row>
        <row r="217">
          <cell r="A217">
            <v>209</v>
          </cell>
          <cell r="B217" t="str">
            <v>91108-37890</v>
          </cell>
          <cell r="C217" t="str">
            <v>BODY</v>
          </cell>
          <cell r="D217">
            <v>103874</v>
          </cell>
          <cell r="E217">
            <v>0.82</v>
          </cell>
          <cell r="F217">
            <v>85176.68</v>
          </cell>
          <cell r="G217">
            <v>0</v>
          </cell>
          <cell r="H217" t="str">
            <v>1XU</v>
          </cell>
          <cell r="I217" t="str">
            <v>PD2</v>
          </cell>
          <cell r="J217" t="str">
            <v>97.12.01</v>
          </cell>
          <cell r="K217">
            <v>0</v>
          </cell>
          <cell r="L217">
            <v>0.97</v>
          </cell>
          <cell r="M217">
            <v>100757.78</v>
          </cell>
          <cell r="N217">
            <v>0</v>
          </cell>
          <cell r="O217" t="str">
            <v>1XU</v>
          </cell>
          <cell r="P217" t="str">
            <v>PU1</v>
          </cell>
          <cell r="Q217" t="str">
            <v>98.01.01</v>
          </cell>
        </row>
        <row r="218">
          <cell r="A218">
            <v>210</v>
          </cell>
          <cell r="B218" t="str">
            <v>91108-37900</v>
          </cell>
          <cell r="C218" t="str">
            <v>BODY</v>
          </cell>
          <cell r="D218">
            <v>103591</v>
          </cell>
          <cell r="E218">
            <v>0.82</v>
          </cell>
          <cell r="F218">
            <v>84944.62</v>
          </cell>
          <cell r="G218">
            <v>0</v>
          </cell>
          <cell r="H218" t="str">
            <v>1XU</v>
          </cell>
          <cell r="I218" t="str">
            <v>PD2</v>
          </cell>
          <cell r="J218" t="str">
            <v>97.12.01</v>
          </cell>
          <cell r="K218">
            <v>0</v>
          </cell>
          <cell r="L218">
            <v>0.97</v>
          </cell>
          <cell r="M218">
            <v>100483.27</v>
          </cell>
          <cell r="N218">
            <v>0</v>
          </cell>
          <cell r="O218" t="str">
            <v>1XU</v>
          </cell>
          <cell r="P218" t="str">
            <v>PU1</v>
          </cell>
          <cell r="Q218" t="str">
            <v>98.01.01</v>
          </cell>
        </row>
        <row r="219">
          <cell r="A219">
            <v>211</v>
          </cell>
          <cell r="B219" t="str">
            <v>91108-37910</v>
          </cell>
          <cell r="C219" t="str">
            <v>BODY</v>
          </cell>
          <cell r="D219">
            <v>101173</v>
          </cell>
          <cell r="E219">
            <v>0.82</v>
          </cell>
          <cell r="F219">
            <v>82961.86</v>
          </cell>
          <cell r="G219">
            <v>0</v>
          </cell>
          <cell r="H219" t="str">
            <v>1XU</v>
          </cell>
          <cell r="I219" t="str">
            <v>PD2</v>
          </cell>
          <cell r="J219" t="str">
            <v>97.12.01</v>
          </cell>
          <cell r="K219">
            <v>0</v>
          </cell>
          <cell r="L219">
            <v>0.97</v>
          </cell>
          <cell r="M219">
            <v>98137.81</v>
          </cell>
          <cell r="N219">
            <v>0</v>
          </cell>
          <cell r="O219" t="str">
            <v>1XU</v>
          </cell>
          <cell r="P219" t="str">
            <v>PU1</v>
          </cell>
          <cell r="Q219" t="str">
            <v>98.01.01</v>
          </cell>
        </row>
        <row r="220">
          <cell r="A220">
            <v>212</v>
          </cell>
          <cell r="B220" t="str">
            <v>91108-37920</v>
          </cell>
          <cell r="C220" t="str">
            <v>BODY</v>
          </cell>
          <cell r="D220">
            <v>103210</v>
          </cell>
          <cell r="E220">
            <v>0.82</v>
          </cell>
          <cell r="F220">
            <v>84632.2</v>
          </cell>
          <cell r="G220">
            <v>0</v>
          </cell>
          <cell r="H220" t="str">
            <v>1XU</v>
          </cell>
          <cell r="I220" t="str">
            <v>PD2</v>
          </cell>
          <cell r="J220" t="str">
            <v>97.12.01</v>
          </cell>
          <cell r="K220">
            <v>0</v>
          </cell>
          <cell r="L220">
            <v>0.97</v>
          </cell>
          <cell r="M220">
            <v>100113.7</v>
          </cell>
          <cell r="N220">
            <v>0</v>
          </cell>
          <cell r="O220" t="str">
            <v>1XU</v>
          </cell>
          <cell r="P220" t="str">
            <v>PU1</v>
          </cell>
          <cell r="Q220" t="str">
            <v>98.01.01</v>
          </cell>
        </row>
        <row r="221">
          <cell r="A221">
            <v>213</v>
          </cell>
          <cell r="B221" t="str">
            <v>91108-37930</v>
          </cell>
          <cell r="C221" t="str">
            <v>BODY</v>
          </cell>
          <cell r="D221">
            <v>100845</v>
          </cell>
          <cell r="E221">
            <v>0.82</v>
          </cell>
          <cell r="F221">
            <v>82692.899999999994</v>
          </cell>
          <cell r="G221">
            <v>0</v>
          </cell>
          <cell r="H221" t="str">
            <v>1XU</v>
          </cell>
          <cell r="I221" t="str">
            <v>PD2</v>
          </cell>
          <cell r="J221" t="str">
            <v>97.12.01</v>
          </cell>
          <cell r="K221">
            <v>0</v>
          </cell>
          <cell r="L221">
            <v>0.97</v>
          </cell>
          <cell r="M221">
            <v>97819.65</v>
          </cell>
          <cell r="N221">
            <v>0</v>
          </cell>
          <cell r="O221" t="str">
            <v>1XU</v>
          </cell>
          <cell r="P221" t="str">
            <v>PU1</v>
          </cell>
          <cell r="Q221" t="str">
            <v>98.01.01</v>
          </cell>
        </row>
        <row r="222">
          <cell r="A222">
            <v>214</v>
          </cell>
          <cell r="B222" t="str">
            <v>91108-37940</v>
          </cell>
          <cell r="C222" t="str">
            <v>BODY</v>
          </cell>
          <cell r="D222">
            <v>98427</v>
          </cell>
          <cell r="E222">
            <v>0.82</v>
          </cell>
          <cell r="F222">
            <v>80710.14</v>
          </cell>
          <cell r="G222">
            <v>0</v>
          </cell>
          <cell r="H222" t="str">
            <v>1XU</v>
          </cell>
          <cell r="I222" t="str">
            <v>PD2</v>
          </cell>
          <cell r="J222" t="str">
            <v>97.12.01</v>
          </cell>
          <cell r="K222">
            <v>0</v>
          </cell>
          <cell r="L222">
            <v>0.97</v>
          </cell>
          <cell r="M222">
            <v>95474.19</v>
          </cell>
          <cell r="N222">
            <v>0</v>
          </cell>
          <cell r="O222" t="str">
            <v>1XU</v>
          </cell>
          <cell r="P222" t="str">
            <v>PU1</v>
          </cell>
          <cell r="Q222" t="str">
            <v>98.01.01</v>
          </cell>
        </row>
        <row r="223">
          <cell r="A223">
            <v>215</v>
          </cell>
          <cell r="B223" t="str">
            <v>91108-37950</v>
          </cell>
          <cell r="C223" t="str">
            <v>BODY</v>
          </cell>
          <cell r="D223">
            <v>100464</v>
          </cell>
          <cell r="E223">
            <v>0.82</v>
          </cell>
          <cell r="F223">
            <v>82380.479999999996</v>
          </cell>
          <cell r="G223">
            <v>0</v>
          </cell>
          <cell r="H223" t="str">
            <v>1XU</v>
          </cell>
          <cell r="I223" t="str">
            <v>PD2</v>
          </cell>
          <cell r="J223" t="str">
            <v>97.12.01</v>
          </cell>
          <cell r="K223">
            <v>0</v>
          </cell>
          <cell r="L223">
            <v>0.97</v>
          </cell>
          <cell r="M223">
            <v>97450.08</v>
          </cell>
          <cell r="N223">
            <v>0</v>
          </cell>
          <cell r="O223" t="str">
            <v>1XU</v>
          </cell>
          <cell r="P223" t="str">
            <v>PU1</v>
          </cell>
          <cell r="Q223" t="str">
            <v>98.01.01</v>
          </cell>
        </row>
        <row r="224">
          <cell r="A224">
            <v>216</v>
          </cell>
          <cell r="B224" t="str">
            <v>91108-37960</v>
          </cell>
          <cell r="C224" t="str">
            <v>BODY</v>
          </cell>
          <cell r="D224">
            <v>100181</v>
          </cell>
          <cell r="E224">
            <v>0.82</v>
          </cell>
          <cell r="F224">
            <v>82148.42</v>
          </cell>
          <cell r="G224">
            <v>0</v>
          </cell>
          <cell r="H224" t="str">
            <v>1XU</v>
          </cell>
          <cell r="I224" t="str">
            <v>PD2</v>
          </cell>
          <cell r="J224" t="str">
            <v>97.12.01</v>
          </cell>
          <cell r="K224">
            <v>0</v>
          </cell>
          <cell r="L224">
            <v>0.97</v>
          </cell>
          <cell r="M224">
            <v>97175.569999999992</v>
          </cell>
          <cell r="N224">
            <v>0</v>
          </cell>
          <cell r="O224" t="str">
            <v>1XU</v>
          </cell>
          <cell r="P224" t="str">
            <v>PU1</v>
          </cell>
          <cell r="Q224" t="str">
            <v>98.01.01</v>
          </cell>
        </row>
        <row r="225">
          <cell r="A225">
            <v>217</v>
          </cell>
          <cell r="B225" t="str">
            <v>91108-37970</v>
          </cell>
          <cell r="C225" t="str">
            <v>BODY</v>
          </cell>
          <cell r="D225">
            <v>97763</v>
          </cell>
          <cell r="E225">
            <v>0.82</v>
          </cell>
          <cell r="F225">
            <v>80165.659999999989</v>
          </cell>
          <cell r="G225">
            <v>0</v>
          </cell>
          <cell r="H225" t="str">
            <v>1XU</v>
          </cell>
          <cell r="I225" t="str">
            <v>PD2</v>
          </cell>
          <cell r="J225" t="str">
            <v>97.12.01</v>
          </cell>
          <cell r="K225">
            <v>0</v>
          </cell>
          <cell r="L225">
            <v>0.97</v>
          </cell>
          <cell r="M225">
            <v>94830.11</v>
          </cell>
          <cell r="N225">
            <v>0</v>
          </cell>
          <cell r="O225" t="str">
            <v>1XU</v>
          </cell>
          <cell r="P225" t="str">
            <v>PU1</v>
          </cell>
          <cell r="Q225" t="str">
            <v>98.01.01</v>
          </cell>
        </row>
        <row r="226">
          <cell r="A226">
            <v>218</v>
          </cell>
          <cell r="B226" t="str">
            <v>91108-37980</v>
          </cell>
          <cell r="C226" t="str">
            <v>BODY</v>
          </cell>
          <cell r="D226">
            <v>99800</v>
          </cell>
          <cell r="E226">
            <v>0.82</v>
          </cell>
          <cell r="F226">
            <v>81836</v>
          </cell>
          <cell r="G226">
            <v>0</v>
          </cell>
          <cell r="H226" t="str">
            <v>1XU</v>
          </cell>
          <cell r="I226" t="str">
            <v>PD2</v>
          </cell>
          <cell r="J226" t="str">
            <v>97.12.01</v>
          </cell>
          <cell r="K226">
            <v>0</v>
          </cell>
          <cell r="L226">
            <v>0.97</v>
          </cell>
          <cell r="M226">
            <v>96806</v>
          </cell>
          <cell r="N226">
            <v>0</v>
          </cell>
          <cell r="O226" t="str">
            <v>1XU</v>
          </cell>
          <cell r="P226" t="str">
            <v>PU1</v>
          </cell>
          <cell r="Q226" t="str">
            <v>98.01.01</v>
          </cell>
        </row>
        <row r="227">
          <cell r="A227">
            <v>219</v>
          </cell>
          <cell r="B227" t="str">
            <v>91109-37010</v>
          </cell>
          <cell r="C227" t="str">
            <v>BODY</v>
          </cell>
          <cell r="D227">
            <v>107712</v>
          </cell>
          <cell r="E227">
            <v>0.82</v>
          </cell>
          <cell r="F227">
            <v>88323.839999999997</v>
          </cell>
          <cell r="G227">
            <v>0</v>
          </cell>
          <cell r="H227" t="str">
            <v>1XU</v>
          </cell>
          <cell r="I227" t="str">
            <v>PD2</v>
          </cell>
          <cell r="J227" t="str">
            <v>97.12.01</v>
          </cell>
          <cell r="K227">
            <v>0</v>
          </cell>
          <cell r="L227">
            <v>0.97</v>
          </cell>
          <cell r="M227">
            <v>104480.64</v>
          </cell>
          <cell r="N227">
            <v>0</v>
          </cell>
          <cell r="O227" t="str">
            <v>1XU</v>
          </cell>
          <cell r="P227" t="str">
            <v>PU1</v>
          </cell>
          <cell r="Q227" t="str">
            <v>98.01.01</v>
          </cell>
        </row>
        <row r="228">
          <cell r="A228">
            <v>220</v>
          </cell>
          <cell r="B228" t="str">
            <v>91109-37020</v>
          </cell>
          <cell r="C228" t="str">
            <v>BODY</v>
          </cell>
          <cell r="D228">
            <v>105294</v>
          </cell>
          <cell r="E228">
            <v>0.82</v>
          </cell>
          <cell r="F228">
            <v>86341.08</v>
          </cell>
          <cell r="G228">
            <v>0</v>
          </cell>
          <cell r="H228" t="str">
            <v>1XU</v>
          </cell>
          <cell r="I228" t="str">
            <v>PD2</v>
          </cell>
          <cell r="J228" t="str">
            <v>97.12.01</v>
          </cell>
          <cell r="K228">
            <v>0</v>
          </cell>
          <cell r="L228">
            <v>0.97</v>
          </cell>
          <cell r="M228">
            <v>102135.18</v>
          </cell>
          <cell r="N228">
            <v>0</v>
          </cell>
          <cell r="O228" t="str">
            <v>1XU</v>
          </cell>
          <cell r="P228" t="str">
            <v>PU1</v>
          </cell>
          <cell r="Q228" t="str">
            <v>98.01.01</v>
          </cell>
        </row>
        <row r="229">
          <cell r="A229">
            <v>221</v>
          </cell>
          <cell r="B229" t="str">
            <v>91109-37030</v>
          </cell>
          <cell r="C229" t="str">
            <v>BODY</v>
          </cell>
          <cell r="D229">
            <v>107331</v>
          </cell>
          <cell r="E229">
            <v>0.82</v>
          </cell>
          <cell r="F229">
            <v>88011.42</v>
          </cell>
          <cell r="G229">
            <v>0</v>
          </cell>
          <cell r="H229" t="str">
            <v>1XU</v>
          </cell>
          <cell r="I229" t="str">
            <v>PD2</v>
          </cell>
          <cell r="J229" t="str">
            <v>97.12.01</v>
          </cell>
          <cell r="K229">
            <v>0</v>
          </cell>
          <cell r="L229">
            <v>0.97</v>
          </cell>
          <cell r="M229">
            <v>104111.06999999999</v>
          </cell>
          <cell r="N229">
            <v>0</v>
          </cell>
          <cell r="O229" t="str">
            <v>1XU</v>
          </cell>
          <cell r="P229" t="str">
            <v>PU1</v>
          </cell>
          <cell r="Q229" t="str">
            <v>98.01.01</v>
          </cell>
        </row>
        <row r="230">
          <cell r="A230">
            <v>222</v>
          </cell>
          <cell r="B230" t="str">
            <v>91109-37040</v>
          </cell>
          <cell r="C230" t="str">
            <v>BODY</v>
          </cell>
          <cell r="D230">
            <v>107048</v>
          </cell>
          <cell r="E230">
            <v>0.82</v>
          </cell>
          <cell r="F230">
            <v>87779.36</v>
          </cell>
          <cell r="G230">
            <v>0</v>
          </cell>
          <cell r="H230" t="str">
            <v>1XU</v>
          </cell>
          <cell r="I230" t="str">
            <v>PD2</v>
          </cell>
          <cell r="J230" t="str">
            <v>97.12.01</v>
          </cell>
          <cell r="K230">
            <v>0</v>
          </cell>
          <cell r="L230">
            <v>0.97</v>
          </cell>
          <cell r="M230">
            <v>103836.56</v>
          </cell>
          <cell r="N230">
            <v>0</v>
          </cell>
          <cell r="O230" t="str">
            <v>1XU</v>
          </cell>
          <cell r="P230" t="str">
            <v>PU1</v>
          </cell>
          <cell r="Q230" t="str">
            <v>98.01.01</v>
          </cell>
        </row>
        <row r="231">
          <cell r="A231">
            <v>223</v>
          </cell>
          <cell r="B231" t="str">
            <v>91109-37050</v>
          </cell>
          <cell r="C231" t="str">
            <v>BODY</v>
          </cell>
          <cell r="D231">
            <v>104629</v>
          </cell>
          <cell r="E231">
            <v>0.82</v>
          </cell>
          <cell r="F231">
            <v>85795.78</v>
          </cell>
          <cell r="G231">
            <v>0</v>
          </cell>
          <cell r="H231" t="str">
            <v>1XU</v>
          </cell>
          <cell r="I231" t="str">
            <v>PD2</v>
          </cell>
          <cell r="J231" t="str">
            <v>97.12.01</v>
          </cell>
          <cell r="K231">
            <v>0</v>
          </cell>
          <cell r="L231">
            <v>0.97</v>
          </cell>
          <cell r="M231">
            <v>101490.12999999999</v>
          </cell>
          <cell r="N231">
            <v>0</v>
          </cell>
          <cell r="O231" t="str">
            <v>1XU</v>
          </cell>
          <cell r="P231" t="str">
            <v>PU1</v>
          </cell>
          <cell r="Q231" t="str">
            <v>98.01.01</v>
          </cell>
        </row>
        <row r="232">
          <cell r="A232">
            <v>224</v>
          </cell>
          <cell r="B232" t="str">
            <v>91109-37060</v>
          </cell>
          <cell r="C232" t="str">
            <v>BODY</v>
          </cell>
          <cell r="D232">
            <v>106666</v>
          </cell>
          <cell r="E232">
            <v>0.82</v>
          </cell>
          <cell r="F232">
            <v>87466.12</v>
          </cell>
          <cell r="G232">
            <v>0</v>
          </cell>
          <cell r="H232" t="str">
            <v>1XU</v>
          </cell>
          <cell r="I232" t="str">
            <v>PD2</v>
          </cell>
          <cell r="J232" t="str">
            <v>97.12.01</v>
          </cell>
          <cell r="K232">
            <v>0</v>
          </cell>
          <cell r="L232">
            <v>0.97</v>
          </cell>
          <cell r="M232">
            <v>103466.02</v>
          </cell>
          <cell r="N232">
            <v>0</v>
          </cell>
          <cell r="O232" t="str">
            <v>1XU</v>
          </cell>
          <cell r="P232" t="str">
            <v>PU1</v>
          </cell>
          <cell r="Q232" t="str">
            <v>98.01.01</v>
          </cell>
        </row>
        <row r="233">
          <cell r="A233">
            <v>225</v>
          </cell>
          <cell r="B233" t="str">
            <v>91109-37070</v>
          </cell>
          <cell r="C233" t="str">
            <v>BODY</v>
          </cell>
          <cell r="D233">
            <v>94509</v>
          </cell>
          <cell r="E233">
            <v>0.82</v>
          </cell>
          <cell r="F233">
            <v>77497.37999999999</v>
          </cell>
          <cell r="G233">
            <v>0</v>
          </cell>
          <cell r="H233" t="str">
            <v>1XU</v>
          </cell>
          <cell r="I233" t="str">
            <v>PD2</v>
          </cell>
          <cell r="J233" t="str">
            <v>97.12.01</v>
          </cell>
          <cell r="K233">
            <v>0</v>
          </cell>
          <cell r="L233">
            <v>0.97</v>
          </cell>
          <cell r="M233">
            <v>91673.73</v>
          </cell>
          <cell r="N233">
            <v>0</v>
          </cell>
          <cell r="O233" t="str">
            <v>1XU</v>
          </cell>
          <cell r="P233" t="str">
            <v>PU1</v>
          </cell>
          <cell r="Q233" t="str">
            <v>98.01.01</v>
          </cell>
        </row>
        <row r="234">
          <cell r="A234">
            <v>226</v>
          </cell>
          <cell r="B234" t="str">
            <v>91109-37080</v>
          </cell>
          <cell r="C234" t="str">
            <v>BODY</v>
          </cell>
          <cell r="D234">
            <v>106633</v>
          </cell>
          <cell r="E234">
            <v>0.82</v>
          </cell>
          <cell r="F234">
            <v>87439.06</v>
          </cell>
          <cell r="G234">
            <v>0</v>
          </cell>
          <cell r="H234" t="str">
            <v>1XU</v>
          </cell>
          <cell r="I234" t="str">
            <v>PD2</v>
          </cell>
          <cell r="J234" t="str">
            <v>97.12.01</v>
          </cell>
          <cell r="K234">
            <v>0</v>
          </cell>
          <cell r="L234">
            <v>0.97</v>
          </cell>
          <cell r="M234">
            <v>103434.01</v>
          </cell>
          <cell r="N234">
            <v>0</v>
          </cell>
          <cell r="O234" t="str">
            <v>1XU</v>
          </cell>
          <cell r="P234" t="str">
            <v>PU1</v>
          </cell>
          <cell r="Q234" t="str">
            <v>98.01.01</v>
          </cell>
        </row>
        <row r="235">
          <cell r="A235">
            <v>227</v>
          </cell>
          <cell r="B235" t="str">
            <v>91109-37090</v>
          </cell>
          <cell r="C235" t="str">
            <v>BODY</v>
          </cell>
          <cell r="D235">
            <v>104215</v>
          </cell>
          <cell r="E235">
            <v>0.82</v>
          </cell>
          <cell r="F235">
            <v>85456.299999999988</v>
          </cell>
          <cell r="G235">
            <v>0</v>
          </cell>
          <cell r="H235" t="str">
            <v>1XU</v>
          </cell>
          <cell r="I235" t="str">
            <v>PD2</v>
          </cell>
          <cell r="J235" t="str">
            <v>97.12.01</v>
          </cell>
          <cell r="K235">
            <v>0</v>
          </cell>
          <cell r="L235">
            <v>0.97</v>
          </cell>
          <cell r="M235">
            <v>101088.55</v>
          </cell>
          <cell r="N235">
            <v>0</v>
          </cell>
          <cell r="O235" t="str">
            <v>1XU</v>
          </cell>
          <cell r="P235" t="str">
            <v>PU1</v>
          </cell>
          <cell r="Q235" t="str">
            <v>98.01.01</v>
          </cell>
        </row>
        <row r="236">
          <cell r="A236">
            <v>228</v>
          </cell>
          <cell r="B236" t="str">
            <v>91109-37100</v>
          </cell>
          <cell r="C236" t="str">
            <v>BODY</v>
          </cell>
          <cell r="D236">
            <v>106252</v>
          </cell>
          <cell r="E236">
            <v>0.82</v>
          </cell>
          <cell r="F236">
            <v>87126.64</v>
          </cell>
          <cell r="G236">
            <v>0</v>
          </cell>
          <cell r="H236" t="str">
            <v>1XU</v>
          </cell>
          <cell r="I236" t="str">
            <v>PD2</v>
          </cell>
          <cell r="J236" t="str">
            <v>97.12.01</v>
          </cell>
          <cell r="K236">
            <v>0</v>
          </cell>
          <cell r="L236">
            <v>0.97</v>
          </cell>
          <cell r="M236">
            <v>103064.44</v>
          </cell>
          <cell r="N236">
            <v>0</v>
          </cell>
          <cell r="O236" t="str">
            <v>1XU</v>
          </cell>
          <cell r="P236" t="str">
            <v>PU1</v>
          </cell>
          <cell r="Q236" t="str">
            <v>98.01.01</v>
          </cell>
        </row>
        <row r="237">
          <cell r="A237">
            <v>229</v>
          </cell>
          <cell r="B237" t="str">
            <v>91109-37110</v>
          </cell>
          <cell r="C237" t="str">
            <v>BODY</v>
          </cell>
          <cell r="D237">
            <v>105969</v>
          </cell>
          <cell r="E237">
            <v>0.82</v>
          </cell>
          <cell r="F237">
            <v>86894.58</v>
          </cell>
          <cell r="G237">
            <v>0</v>
          </cell>
          <cell r="H237" t="str">
            <v>1XU</v>
          </cell>
          <cell r="I237" t="str">
            <v>PD2</v>
          </cell>
          <cell r="J237" t="str">
            <v>97.12.01</v>
          </cell>
          <cell r="K237">
            <v>0</v>
          </cell>
          <cell r="L237">
            <v>0.97</v>
          </cell>
          <cell r="M237">
            <v>102789.93</v>
          </cell>
          <cell r="N237">
            <v>0</v>
          </cell>
          <cell r="O237" t="str">
            <v>1XU</v>
          </cell>
          <cell r="P237" t="str">
            <v>PU1</v>
          </cell>
          <cell r="Q237" t="str">
            <v>98.01.01</v>
          </cell>
        </row>
        <row r="238">
          <cell r="A238">
            <v>230</v>
          </cell>
          <cell r="B238" t="str">
            <v>91109-37120</v>
          </cell>
          <cell r="C238" t="str">
            <v>BODY</v>
          </cell>
          <cell r="D238">
            <v>103550</v>
          </cell>
          <cell r="E238">
            <v>0.82</v>
          </cell>
          <cell r="F238">
            <v>84911</v>
          </cell>
          <cell r="G238">
            <v>0</v>
          </cell>
          <cell r="H238" t="str">
            <v>1XU</v>
          </cell>
          <cell r="I238" t="str">
            <v>PD2</v>
          </cell>
          <cell r="J238" t="str">
            <v>97.12.01</v>
          </cell>
          <cell r="K238">
            <v>0</v>
          </cell>
          <cell r="L238">
            <v>0.97</v>
          </cell>
          <cell r="M238">
            <v>100443.5</v>
          </cell>
          <cell r="N238">
            <v>0</v>
          </cell>
          <cell r="O238" t="str">
            <v>1XU</v>
          </cell>
          <cell r="P238" t="str">
            <v>PU1</v>
          </cell>
          <cell r="Q238" t="str">
            <v>98.01.01</v>
          </cell>
        </row>
        <row r="239">
          <cell r="A239">
            <v>231</v>
          </cell>
          <cell r="B239" t="str">
            <v>91109-37130</v>
          </cell>
          <cell r="C239" t="str">
            <v>BODY</v>
          </cell>
          <cell r="D239">
            <v>105587</v>
          </cell>
          <cell r="E239">
            <v>0.82</v>
          </cell>
          <cell r="F239">
            <v>86581.34</v>
          </cell>
          <cell r="G239">
            <v>0</v>
          </cell>
          <cell r="H239" t="str">
            <v>1XU</v>
          </cell>
          <cell r="I239" t="str">
            <v>PD2</v>
          </cell>
          <cell r="J239" t="str">
            <v>97.12.01</v>
          </cell>
          <cell r="K239">
            <v>0</v>
          </cell>
          <cell r="L239">
            <v>0.97</v>
          </cell>
          <cell r="M239">
            <v>102419.39</v>
          </cell>
          <cell r="N239">
            <v>0</v>
          </cell>
          <cell r="O239" t="str">
            <v>1XU</v>
          </cell>
          <cell r="P239" t="str">
            <v>PU1</v>
          </cell>
          <cell r="Q239" t="str">
            <v>98.01.01</v>
          </cell>
        </row>
        <row r="240">
          <cell r="A240">
            <v>232</v>
          </cell>
          <cell r="B240" t="str">
            <v>91109-37140</v>
          </cell>
          <cell r="C240" t="str">
            <v>BODY</v>
          </cell>
          <cell r="D240">
            <v>93430</v>
          </cell>
          <cell r="E240">
            <v>0.82</v>
          </cell>
          <cell r="F240">
            <v>76612.599999999991</v>
          </cell>
          <cell r="G240">
            <v>0</v>
          </cell>
          <cell r="H240" t="str">
            <v>1XU</v>
          </cell>
          <cell r="I240" t="str">
            <v>PD2</v>
          </cell>
          <cell r="J240" t="str">
            <v>97.12.01</v>
          </cell>
          <cell r="K240">
            <v>0</v>
          </cell>
          <cell r="L240">
            <v>0.97</v>
          </cell>
          <cell r="M240">
            <v>90627.099999999991</v>
          </cell>
          <cell r="N240">
            <v>0</v>
          </cell>
          <cell r="O240" t="str">
            <v>1XU</v>
          </cell>
          <cell r="P240" t="str">
            <v>PU1</v>
          </cell>
          <cell r="Q240" t="str">
            <v>98.01.01</v>
          </cell>
        </row>
        <row r="241">
          <cell r="A241">
            <v>233</v>
          </cell>
          <cell r="B241" t="str">
            <v>91109-37150</v>
          </cell>
          <cell r="C241" t="str">
            <v>BODY</v>
          </cell>
          <cell r="D241">
            <v>98329</v>
          </cell>
          <cell r="E241">
            <v>0.82</v>
          </cell>
          <cell r="F241">
            <v>80629.78</v>
          </cell>
          <cell r="G241">
            <v>0</v>
          </cell>
          <cell r="H241" t="str">
            <v>1XU</v>
          </cell>
          <cell r="I241" t="str">
            <v>PD2</v>
          </cell>
          <cell r="J241" t="str">
            <v>97.12.01</v>
          </cell>
          <cell r="K241">
            <v>0</v>
          </cell>
          <cell r="L241">
            <v>0.97</v>
          </cell>
          <cell r="M241">
            <v>95379.13</v>
          </cell>
          <cell r="N241">
            <v>0</v>
          </cell>
          <cell r="O241" t="str">
            <v>1XU</v>
          </cell>
          <cell r="P241" t="str">
            <v>PU1</v>
          </cell>
          <cell r="Q241" t="str">
            <v>98.01.01</v>
          </cell>
        </row>
        <row r="242">
          <cell r="A242">
            <v>234</v>
          </cell>
          <cell r="B242" t="str">
            <v>91109-37160</v>
          </cell>
          <cell r="C242" t="str">
            <v>BODY</v>
          </cell>
          <cell r="D242">
            <v>95911</v>
          </cell>
          <cell r="E242">
            <v>0.82</v>
          </cell>
          <cell r="F242">
            <v>78647.01999999999</v>
          </cell>
          <cell r="G242">
            <v>0</v>
          </cell>
          <cell r="H242" t="str">
            <v>1XU</v>
          </cell>
          <cell r="I242" t="str">
            <v>PD2</v>
          </cell>
          <cell r="J242" t="str">
            <v>97.12.01</v>
          </cell>
          <cell r="K242">
            <v>0</v>
          </cell>
          <cell r="L242">
            <v>0.97</v>
          </cell>
          <cell r="M242">
            <v>93033.67</v>
          </cell>
          <cell r="N242">
            <v>0</v>
          </cell>
          <cell r="O242" t="str">
            <v>1XU</v>
          </cell>
          <cell r="P242" t="str">
            <v>PU1</v>
          </cell>
          <cell r="Q242" t="str">
            <v>98.01.01</v>
          </cell>
        </row>
        <row r="243">
          <cell r="A243">
            <v>235</v>
          </cell>
          <cell r="B243" t="str">
            <v>91109-37170</v>
          </cell>
          <cell r="C243" t="str">
            <v>BODY</v>
          </cell>
          <cell r="D243">
            <v>97948</v>
          </cell>
          <cell r="E243">
            <v>0.82</v>
          </cell>
          <cell r="F243">
            <v>80317.36</v>
          </cell>
          <cell r="G243">
            <v>0</v>
          </cell>
          <cell r="H243" t="str">
            <v>1XU</v>
          </cell>
          <cell r="I243" t="str">
            <v>PD2</v>
          </cell>
          <cell r="J243" t="str">
            <v>97.12.01</v>
          </cell>
          <cell r="K243">
            <v>0</v>
          </cell>
          <cell r="L243">
            <v>0.97</v>
          </cell>
          <cell r="M243">
            <v>95009.56</v>
          </cell>
          <cell r="N243">
            <v>0</v>
          </cell>
          <cell r="O243" t="str">
            <v>1XU</v>
          </cell>
          <cell r="P243" t="str">
            <v>PU1</v>
          </cell>
          <cell r="Q243" t="str">
            <v>98.01.01</v>
          </cell>
        </row>
        <row r="244">
          <cell r="A244">
            <v>236</v>
          </cell>
          <cell r="B244" t="str">
            <v>91109-37180</v>
          </cell>
          <cell r="C244" t="str">
            <v>BODY</v>
          </cell>
          <cell r="D244">
            <v>97665</v>
          </cell>
          <cell r="E244">
            <v>0.82</v>
          </cell>
          <cell r="F244">
            <v>80085.299999999988</v>
          </cell>
          <cell r="G244">
            <v>0</v>
          </cell>
          <cell r="H244" t="str">
            <v>1XU</v>
          </cell>
          <cell r="I244" t="str">
            <v>PD2</v>
          </cell>
          <cell r="J244" t="str">
            <v>97.12.01</v>
          </cell>
          <cell r="K244">
            <v>0</v>
          </cell>
          <cell r="L244">
            <v>0.97</v>
          </cell>
          <cell r="M244">
            <v>94735.05</v>
          </cell>
          <cell r="N244">
            <v>0</v>
          </cell>
          <cell r="O244" t="str">
            <v>1XU</v>
          </cell>
          <cell r="P244" t="str">
            <v>PU1</v>
          </cell>
          <cell r="Q244" t="str">
            <v>98.01.01</v>
          </cell>
        </row>
        <row r="245">
          <cell r="A245">
            <v>237</v>
          </cell>
          <cell r="B245" t="str">
            <v>91109-37190</v>
          </cell>
          <cell r="C245" t="str">
            <v>BODY</v>
          </cell>
          <cell r="D245">
            <v>95247</v>
          </cell>
          <cell r="E245">
            <v>0.82</v>
          </cell>
          <cell r="F245">
            <v>78102.539999999994</v>
          </cell>
          <cell r="G245">
            <v>0</v>
          </cell>
          <cell r="H245" t="str">
            <v>1XU</v>
          </cell>
          <cell r="I245" t="str">
            <v>PD2</v>
          </cell>
          <cell r="J245" t="str">
            <v>97.12.01</v>
          </cell>
          <cell r="K245">
            <v>0</v>
          </cell>
          <cell r="L245">
            <v>0.97</v>
          </cell>
          <cell r="M245">
            <v>92389.59</v>
          </cell>
          <cell r="N245">
            <v>0</v>
          </cell>
          <cell r="O245" t="str">
            <v>1XU</v>
          </cell>
          <cell r="P245" t="str">
            <v>PU1</v>
          </cell>
          <cell r="Q245" t="str">
            <v>98.01.01</v>
          </cell>
        </row>
        <row r="246">
          <cell r="A246">
            <v>238</v>
          </cell>
          <cell r="B246" t="str">
            <v>91109-37200</v>
          </cell>
          <cell r="C246" t="str">
            <v>BODY</v>
          </cell>
          <cell r="D246">
            <v>97283</v>
          </cell>
          <cell r="E246">
            <v>0.82</v>
          </cell>
          <cell r="F246">
            <v>79772.06</v>
          </cell>
          <cell r="G246">
            <v>0</v>
          </cell>
          <cell r="H246" t="str">
            <v>1XU</v>
          </cell>
          <cell r="I246" t="str">
            <v>PD2</v>
          </cell>
          <cell r="J246" t="str">
            <v>97.12.01</v>
          </cell>
          <cell r="K246">
            <v>0</v>
          </cell>
          <cell r="L246">
            <v>0.97</v>
          </cell>
          <cell r="M246">
            <v>94364.51</v>
          </cell>
          <cell r="N246">
            <v>0</v>
          </cell>
          <cell r="O246" t="str">
            <v>1XU</v>
          </cell>
          <cell r="P246" t="str">
            <v>PU1</v>
          </cell>
          <cell r="Q246" t="str">
            <v>98.01.01</v>
          </cell>
        </row>
        <row r="247">
          <cell r="A247">
            <v>239</v>
          </cell>
          <cell r="B247" t="str">
            <v>91109-37210</v>
          </cell>
          <cell r="C247" t="str">
            <v>BODY</v>
          </cell>
          <cell r="D247">
            <v>85126</v>
          </cell>
          <cell r="E247">
            <v>0.82</v>
          </cell>
          <cell r="F247">
            <v>69803.319999999992</v>
          </cell>
          <cell r="G247">
            <v>0</v>
          </cell>
          <cell r="H247" t="str">
            <v>1XU</v>
          </cell>
          <cell r="I247" t="str">
            <v>PD2</v>
          </cell>
          <cell r="J247" t="str">
            <v>97.12.01</v>
          </cell>
          <cell r="K247">
            <v>0</v>
          </cell>
          <cell r="L247">
            <v>0.97</v>
          </cell>
          <cell r="M247">
            <v>82572.22</v>
          </cell>
          <cell r="N247">
            <v>0</v>
          </cell>
          <cell r="O247" t="str">
            <v>1XU</v>
          </cell>
          <cell r="P247" t="str">
            <v>PU1</v>
          </cell>
          <cell r="Q247" t="str">
            <v>98.01.01</v>
          </cell>
        </row>
        <row r="248">
          <cell r="A248">
            <v>240</v>
          </cell>
          <cell r="B248" t="str">
            <v>91109-37220</v>
          </cell>
          <cell r="C248" t="str">
            <v>BODY</v>
          </cell>
          <cell r="D248">
            <v>97250</v>
          </cell>
          <cell r="E248">
            <v>0.82</v>
          </cell>
          <cell r="F248">
            <v>79745</v>
          </cell>
          <cell r="G248">
            <v>0</v>
          </cell>
          <cell r="H248" t="str">
            <v>1XU</v>
          </cell>
          <cell r="I248" t="str">
            <v>PD2</v>
          </cell>
          <cell r="J248" t="str">
            <v>97.12.01</v>
          </cell>
          <cell r="K248">
            <v>0</v>
          </cell>
          <cell r="L248">
            <v>0.97</v>
          </cell>
          <cell r="M248">
            <v>94332.5</v>
          </cell>
          <cell r="N248">
            <v>0</v>
          </cell>
          <cell r="O248" t="str">
            <v>1XU</v>
          </cell>
          <cell r="P248" t="str">
            <v>PU1</v>
          </cell>
          <cell r="Q248" t="str">
            <v>98.01.01</v>
          </cell>
        </row>
        <row r="249">
          <cell r="A249">
            <v>241</v>
          </cell>
          <cell r="B249" t="str">
            <v>91109-37230</v>
          </cell>
          <cell r="C249" t="str">
            <v>BODY</v>
          </cell>
          <cell r="D249">
            <v>94832</v>
          </cell>
          <cell r="E249">
            <v>0.82</v>
          </cell>
          <cell r="F249">
            <v>77762.239999999991</v>
          </cell>
          <cell r="G249">
            <v>0</v>
          </cell>
          <cell r="H249" t="str">
            <v>1XU</v>
          </cell>
          <cell r="I249" t="str">
            <v>PD2</v>
          </cell>
          <cell r="J249" t="str">
            <v>97.12.01</v>
          </cell>
          <cell r="K249">
            <v>0</v>
          </cell>
          <cell r="L249">
            <v>0.97</v>
          </cell>
          <cell r="M249">
            <v>91987.04</v>
          </cell>
          <cell r="N249">
            <v>0</v>
          </cell>
          <cell r="O249" t="str">
            <v>1XU</v>
          </cell>
          <cell r="P249" t="str">
            <v>PU1</v>
          </cell>
          <cell r="Q249" t="str">
            <v>98.01.01</v>
          </cell>
        </row>
        <row r="250">
          <cell r="A250">
            <v>242</v>
          </cell>
          <cell r="B250" t="str">
            <v>91109-37240</v>
          </cell>
          <cell r="C250" t="str">
            <v>BODY</v>
          </cell>
          <cell r="D250">
            <v>96869</v>
          </cell>
          <cell r="E250">
            <v>0.82</v>
          </cell>
          <cell r="F250">
            <v>79432.58</v>
          </cell>
          <cell r="G250">
            <v>0</v>
          </cell>
          <cell r="H250" t="str">
            <v>1XU</v>
          </cell>
          <cell r="I250" t="str">
            <v>PD2</v>
          </cell>
          <cell r="J250" t="str">
            <v>97.12.01</v>
          </cell>
          <cell r="K250">
            <v>0</v>
          </cell>
          <cell r="L250">
            <v>0.97</v>
          </cell>
          <cell r="M250">
            <v>93962.93</v>
          </cell>
          <cell r="N250">
            <v>0</v>
          </cell>
          <cell r="O250" t="str">
            <v>1XU</v>
          </cell>
          <cell r="P250" t="str">
            <v>PU1</v>
          </cell>
          <cell r="Q250" t="str">
            <v>98.01.01</v>
          </cell>
        </row>
        <row r="251">
          <cell r="A251">
            <v>243</v>
          </cell>
          <cell r="B251" t="str">
            <v>91109-37250</v>
          </cell>
          <cell r="C251" t="str">
            <v>BODY</v>
          </cell>
          <cell r="D251">
            <v>96586</v>
          </cell>
          <cell r="E251">
            <v>0.82</v>
          </cell>
          <cell r="F251">
            <v>79200.51999999999</v>
          </cell>
          <cell r="G251">
            <v>0</v>
          </cell>
          <cell r="H251" t="str">
            <v>1XU</v>
          </cell>
          <cell r="I251" t="str">
            <v>PD2</v>
          </cell>
          <cell r="J251" t="str">
            <v>97.12.01</v>
          </cell>
          <cell r="K251">
            <v>0</v>
          </cell>
          <cell r="L251">
            <v>0.97</v>
          </cell>
          <cell r="M251">
            <v>93688.42</v>
          </cell>
          <cell r="N251">
            <v>0</v>
          </cell>
          <cell r="O251" t="str">
            <v>1XU</v>
          </cell>
          <cell r="P251" t="str">
            <v>PU1</v>
          </cell>
          <cell r="Q251" t="str">
            <v>98.01.01</v>
          </cell>
        </row>
        <row r="252">
          <cell r="A252">
            <v>244</v>
          </cell>
          <cell r="B252" t="str">
            <v>91109-37260</v>
          </cell>
          <cell r="C252" t="str">
            <v>BODY</v>
          </cell>
          <cell r="D252">
            <v>94168</v>
          </cell>
          <cell r="E252">
            <v>0.82</v>
          </cell>
          <cell r="F252">
            <v>77217.759999999995</v>
          </cell>
          <cell r="G252">
            <v>0</v>
          </cell>
          <cell r="H252" t="str">
            <v>1XU</v>
          </cell>
          <cell r="I252" t="str">
            <v>PD2</v>
          </cell>
          <cell r="J252" t="str">
            <v>97.12.01</v>
          </cell>
          <cell r="K252">
            <v>0</v>
          </cell>
          <cell r="L252">
            <v>0.97</v>
          </cell>
          <cell r="M252">
            <v>91342.959999999992</v>
          </cell>
          <cell r="N252">
            <v>0</v>
          </cell>
          <cell r="O252" t="str">
            <v>1XU</v>
          </cell>
          <cell r="P252" t="str">
            <v>PU1</v>
          </cell>
          <cell r="Q252" t="str">
            <v>98.01.01</v>
          </cell>
        </row>
        <row r="253">
          <cell r="A253">
            <v>245</v>
          </cell>
          <cell r="B253" t="str">
            <v>91109-37270</v>
          </cell>
          <cell r="C253" t="str">
            <v>BODY</v>
          </cell>
          <cell r="D253">
            <v>96204</v>
          </cell>
          <cell r="E253">
            <v>0.82</v>
          </cell>
          <cell r="F253">
            <v>78887.28</v>
          </cell>
          <cell r="G253">
            <v>0</v>
          </cell>
          <cell r="H253" t="str">
            <v>1XU</v>
          </cell>
          <cell r="I253" t="str">
            <v>PD2</v>
          </cell>
          <cell r="J253" t="str">
            <v>97.12.01</v>
          </cell>
          <cell r="K253">
            <v>0</v>
          </cell>
          <cell r="L253">
            <v>0.97</v>
          </cell>
          <cell r="M253">
            <v>93317.88</v>
          </cell>
          <cell r="N253">
            <v>0</v>
          </cell>
          <cell r="O253" t="str">
            <v>1XU</v>
          </cell>
          <cell r="P253" t="str">
            <v>PU1</v>
          </cell>
          <cell r="Q253" t="str">
            <v>98.01.01</v>
          </cell>
        </row>
        <row r="254">
          <cell r="A254">
            <v>246</v>
          </cell>
          <cell r="B254" t="str">
            <v>91109-37280</v>
          </cell>
          <cell r="C254" t="str">
            <v>BODY</v>
          </cell>
          <cell r="D254">
            <v>84047</v>
          </cell>
          <cell r="E254">
            <v>0.82</v>
          </cell>
          <cell r="F254">
            <v>68918.539999999994</v>
          </cell>
          <cell r="G254">
            <v>0</v>
          </cell>
          <cell r="H254" t="str">
            <v>1XU</v>
          </cell>
          <cell r="I254" t="str">
            <v>PD2</v>
          </cell>
          <cell r="J254" t="str">
            <v>97.12.01</v>
          </cell>
          <cell r="K254">
            <v>0</v>
          </cell>
          <cell r="L254">
            <v>0.97</v>
          </cell>
          <cell r="M254">
            <v>81525.59</v>
          </cell>
          <cell r="N254">
            <v>0</v>
          </cell>
          <cell r="O254" t="str">
            <v>1XU</v>
          </cell>
          <cell r="P254" t="str">
            <v>PU1</v>
          </cell>
          <cell r="Q254" t="str">
            <v>98.01.01</v>
          </cell>
        </row>
        <row r="255">
          <cell r="A255">
            <v>247</v>
          </cell>
          <cell r="B255" t="str">
            <v>91109-37300</v>
          </cell>
          <cell r="C255" t="str">
            <v>BODY</v>
          </cell>
          <cell r="D255">
            <v>82293</v>
          </cell>
          <cell r="E255">
            <v>0.82</v>
          </cell>
          <cell r="F255">
            <v>67480.259999999995</v>
          </cell>
          <cell r="G255">
            <v>0</v>
          </cell>
          <cell r="H255" t="str">
            <v>1XU</v>
          </cell>
          <cell r="I255" t="str">
            <v>PD2</v>
          </cell>
          <cell r="J255" t="str">
            <v>97.12.01</v>
          </cell>
          <cell r="K255">
            <v>0</v>
          </cell>
          <cell r="L255">
            <v>0.97</v>
          </cell>
          <cell r="M255">
            <v>79824.209999999992</v>
          </cell>
          <cell r="N255">
            <v>0</v>
          </cell>
          <cell r="O255" t="str">
            <v>1XU</v>
          </cell>
          <cell r="P255" t="str">
            <v>PU1</v>
          </cell>
          <cell r="Q255" t="str">
            <v>98.01.01</v>
          </cell>
        </row>
        <row r="256">
          <cell r="A256">
            <v>248</v>
          </cell>
          <cell r="B256" t="str">
            <v>91109-37310</v>
          </cell>
          <cell r="C256" t="str">
            <v>BODY</v>
          </cell>
          <cell r="D256">
            <v>83372</v>
          </cell>
          <cell r="E256">
            <v>0.82</v>
          </cell>
          <cell r="F256">
            <v>68365.039999999994</v>
          </cell>
          <cell r="G256">
            <v>0</v>
          </cell>
          <cell r="H256" t="str">
            <v>1XU</v>
          </cell>
          <cell r="I256" t="str">
            <v>PD2</v>
          </cell>
          <cell r="J256" t="str">
            <v>97.12.01</v>
          </cell>
          <cell r="K256">
            <v>0</v>
          </cell>
          <cell r="L256">
            <v>0.97</v>
          </cell>
          <cell r="M256">
            <v>80870.84</v>
          </cell>
          <cell r="N256">
            <v>0</v>
          </cell>
          <cell r="O256" t="str">
            <v>1XU</v>
          </cell>
          <cell r="P256" t="str">
            <v>PU1</v>
          </cell>
          <cell r="Q256" t="str">
            <v>98.01.01</v>
          </cell>
        </row>
        <row r="257">
          <cell r="A257">
            <v>249</v>
          </cell>
          <cell r="B257" t="str">
            <v>91109-37320</v>
          </cell>
          <cell r="C257" t="str">
            <v>BODY</v>
          </cell>
          <cell r="D257">
            <v>81118</v>
          </cell>
          <cell r="E257">
            <v>0.82</v>
          </cell>
          <cell r="F257">
            <v>66516.759999999995</v>
          </cell>
          <cell r="G257">
            <v>0</v>
          </cell>
          <cell r="H257" t="str">
            <v>1XU</v>
          </cell>
          <cell r="I257" t="str">
            <v>PD2</v>
          </cell>
          <cell r="J257" t="str">
            <v>97.12.01</v>
          </cell>
          <cell r="K257">
            <v>0</v>
          </cell>
          <cell r="L257">
            <v>0.97</v>
          </cell>
          <cell r="M257">
            <v>78684.459999999992</v>
          </cell>
          <cell r="N257">
            <v>0</v>
          </cell>
          <cell r="O257" t="str">
            <v>1XU</v>
          </cell>
          <cell r="P257" t="str">
            <v>PU1</v>
          </cell>
          <cell r="Q257" t="str">
            <v>98.01.01</v>
          </cell>
        </row>
        <row r="258">
          <cell r="A258">
            <v>250</v>
          </cell>
          <cell r="B258" t="str">
            <v>91109-37330</v>
          </cell>
          <cell r="C258" t="str">
            <v>BODY</v>
          </cell>
          <cell r="D258">
            <v>82197</v>
          </cell>
          <cell r="E258">
            <v>0.82</v>
          </cell>
          <cell r="F258">
            <v>67401.539999999994</v>
          </cell>
          <cell r="G258">
            <v>0</v>
          </cell>
          <cell r="H258" t="str">
            <v>1XU</v>
          </cell>
          <cell r="I258" t="str">
            <v>PD2</v>
          </cell>
          <cell r="J258" t="str">
            <v>97.12.01</v>
          </cell>
          <cell r="K258">
            <v>0</v>
          </cell>
          <cell r="L258">
            <v>0.97</v>
          </cell>
          <cell r="M258">
            <v>79731.09</v>
          </cell>
          <cell r="N258">
            <v>0</v>
          </cell>
          <cell r="O258" t="str">
            <v>1XU</v>
          </cell>
          <cell r="P258" t="str">
            <v>PU1</v>
          </cell>
          <cell r="Q258" t="str">
            <v>98.01.01</v>
          </cell>
        </row>
        <row r="259">
          <cell r="A259">
            <v>251</v>
          </cell>
          <cell r="B259" t="str">
            <v>91206-37600</v>
          </cell>
          <cell r="C259" t="str">
            <v>FRONT</v>
          </cell>
          <cell r="D259">
            <v>57214</v>
          </cell>
          <cell r="E259">
            <v>0.82</v>
          </cell>
          <cell r="F259">
            <v>46915.479999999996</v>
          </cell>
          <cell r="G259">
            <v>0</v>
          </cell>
          <cell r="H259" t="str">
            <v>1XU</v>
          </cell>
          <cell r="I259" t="str">
            <v>PD2</v>
          </cell>
          <cell r="J259" t="str">
            <v>97.12.01</v>
          </cell>
          <cell r="K259">
            <v>0</v>
          </cell>
          <cell r="L259">
            <v>0.97</v>
          </cell>
          <cell r="M259">
            <v>55497.58</v>
          </cell>
          <cell r="N259">
            <v>0</v>
          </cell>
          <cell r="O259" t="str">
            <v>1XU</v>
          </cell>
          <cell r="P259" t="str">
            <v>PU1</v>
          </cell>
          <cell r="Q259" t="str">
            <v>98.01.01</v>
          </cell>
        </row>
        <row r="260">
          <cell r="A260">
            <v>252</v>
          </cell>
          <cell r="B260" t="str">
            <v>91206-37610</v>
          </cell>
          <cell r="C260" t="str">
            <v>FRONT</v>
          </cell>
          <cell r="D260">
            <v>46386</v>
          </cell>
          <cell r="E260">
            <v>0.82</v>
          </cell>
          <cell r="F260">
            <v>38036.519999999997</v>
          </cell>
          <cell r="G260">
            <v>0</v>
          </cell>
          <cell r="H260" t="str">
            <v>1XU</v>
          </cell>
          <cell r="I260" t="str">
            <v>PD2</v>
          </cell>
          <cell r="J260" t="str">
            <v>97.12.01</v>
          </cell>
          <cell r="K260">
            <v>0</v>
          </cell>
          <cell r="L260">
            <v>0.97</v>
          </cell>
          <cell r="M260">
            <v>44994.42</v>
          </cell>
          <cell r="N260">
            <v>0</v>
          </cell>
          <cell r="O260" t="str">
            <v>1XU</v>
          </cell>
          <cell r="P260" t="str">
            <v>PU1</v>
          </cell>
          <cell r="Q260" t="str">
            <v>98.01.01</v>
          </cell>
        </row>
        <row r="261">
          <cell r="A261">
            <v>253</v>
          </cell>
          <cell r="B261" t="str">
            <v>91206-37620</v>
          </cell>
          <cell r="C261" t="str">
            <v>FRONT</v>
          </cell>
          <cell r="D261">
            <v>60312</v>
          </cell>
          <cell r="E261">
            <v>0.82</v>
          </cell>
          <cell r="F261">
            <v>49455.839999999997</v>
          </cell>
          <cell r="G261">
            <v>0</v>
          </cell>
          <cell r="H261" t="str">
            <v>1XU</v>
          </cell>
          <cell r="I261" t="str">
            <v>PD2</v>
          </cell>
          <cell r="J261" t="str">
            <v>97.12.01</v>
          </cell>
          <cell r="K261">
            <v>0</v>
          </cell>
          <cell r="L261">
            <v>0.97</v>
          </cell>
          <cell r="M261">
            <v>58502.64</v>
          </cell>
          <cell r="N261">
            <v>0</v>
          </cell>
          <cell r="O261" t="str">
            <v>1XU</v>
          </cell>
          <cell r="P261" t="str">
            <v>PU1</v>
          </cell>
          <cell r="Q261" t="str">
            <v>98.01.01</v>
          </cell>
        </row>
        <row r="262">
          <cell r="A262">
            <v>254</v>
          </cell>
          <cell r="B262" t="str">
            <v>91206-37630</v>
          </cell>
          <cell r="C262" t="str">
            <v>FRONT</v>
          </cell>
          <cell r="D262">
            <v>63878</v>
          </cell>
          <cell r="E262">
            <v>0.82</v>
          </cell>
          <cell r="F262">
            <v>52379.96</v>
          </cell>
          <cell r="G262">
            <v>0</v>
          </cell>
          <cell r="H262" t="str">
            <v>1XU</v>
          </cell>
          <cell r="I262" t="str">
            <v>PD2</v>
          </cell>
          <cell r="J262" t="str">
            <v>97.12.01</v>
          </cell>
          <cell r="K262">
            <v>0</v>
          </cell>
          <cell r="L262">
            <v>0.97</v>
          </cell>
          <cell r="M262">
            <v>61961.659999999996</v>
          </cell>
          <cell r="N262">
            <v>0</v>
          </cell>
          <cell r="O262" t="str">
            <v>1XU</v>
          </cell>
          <cell r="P262" t="str">
            <v>PU1</v>
          </cell>
          <cell r="Q262" t="str">
            <v>98.01.01</v>
          </cell>
        </row>
        <row r="263">
          <cell r="A263">
            <v>255</v>
          </cell>
          <cell r="B263" t="str">
            <v>91206-37640</v>
          </cell>
          <cell r="C263" t="str">
            <v>FRONT</v>
          </cell>
          <cell r="D263">
            <v>43654</v>
          </cell>
          <cell r="E263">
            <v>0.82</v>
          </cell>
          <cell r="F263">
            <v>35796.28</v>
          </cell>
          <cell r="G263">
            <v>0</v>
          </cell>
          <cell r="H263" t="str">
            <v>1XU</v>
          </cell>
          <cell r="I263" t="str">
            <v>PD2</v>
          </cell>
          <cell r="J263" t="str">
            <v>97.12.01</v>
          </cell>
          <cell r="K263">
            <v>0</v>
          </cell>
          <cell r="L263">
            <v>0.97</v>
          </cell>
          <cell r="M263">
            <v>42344.38</v>
          </cell>
          <cell r="N263">
            <v>0</v>
          </cell>
          <cell r="O263" t="str">
            <v>1XU</v>
          </cell>
          <cell r="P263" t="str">
            <v>PU1</v>
          </cell>
          <cell r="Q263" t="str">
            <v>98.01.01</v>
          </cell>
        </row>
        <row r="264">
          <cell r="A264">
            <v>256</v>
          </cell>
          <cell r="B264" t="str">
            <v>91206-37650</v>
          </cell>
          <cell r="C264" t="str">
            <v>FRONT</v>
          </cell>
          <cell r="D264">
            <v>46232</v>
          </cell>
          <cell r="E264">
            <v>0.82</v>
          </cell>
          <cell r="F264">
            <v>37910.239999999998</v>
          </cell>
          <cell r="G264">
            <v>0</v>
          </cell>
          <cell r="H264" t="str">
            <v>1XU</v>
          </cell>
          <cell r="I264" t="str">
            <v>PD2</v>
          </cell>
          <cell r="J264" t="str">
            <v>97.12.01</v>
          </cell>
          <cell r="K264">
            <v>0</v>
          </cell>
          <cell r="L264">
            <v>0.97</v>
          </cell>
          <cell r="M264">
            <v>44845.04</v>
          </cell>
          <cell r="N264">
            <v>0</v>
          </cell>
          <cell r="O264" t="str">
            <v>1XU</v>
          </cell>
          <cell r="P264" t="str">
            <v>PU1</v>
          </cell>
          <cell r="Q264" t="str">
            <v>98.01.01</v>
          </cell>
        </row>
        <row r="265">
          <cell r="A265">
            <v>257</v>
          </cell>
          <cell r="B265" t="str">
            <v>91206-37660</v>
          </cell>
          <cell r="C265" t="str">
            <v>FRONT</v>
          </cell>
          <cell r="D265">
            <v>59779</v>
          </cell>
          <cell r="E265">
            <v>0.82</v>
          </cell>
          <cell r="F265">
            <v>49018.78</v>
          </cell>
          <cell r="G265">
            <v>0</v>
          </cell>
          <cell r="H265" t="str">
            <v>1XU</v>
          </cell>
          <cell r="I265" t="str">
            <v>PD2</v>
          </cell>
          <cell r="J265" t="str">
            <v>97.12.01</v>
          </cell>
          <cell r="K265">
            <v>0</v>
          </cell>
          <cell r="L265">
            <v>0.97</v>
          </cell>
          <cell r="M265">
            <v>57985.63</v>
          </cell>
          <cell r="N265">
            <v>0</v>
          </cell>
          <cell r="O265" t="str">
            <v>1XU</v>
          </cell>
          <cell r="P265" t="str">
            <v>PU1</v>
          </cell>
          <cell r="Q265" t="str">
            <v>98.01.01</v>
          </cell>
        </row>
        <row r="266">
          <cell r="A266">
            <v>258</v>
          </cell>
          <cell r="B266" t="str">
            <v>91206-37670</v>
          </cell>
          <cell r="C266" t="str">
            <v>FRONT</v>
          </cell>
          <cell r="D266">
            <v>44060</v>
          </cell>
          <cell r="E266">
            <v>0.82</v>
          </cell>
          <cell r="F266">
            <v>36129.199999999997</v>
          </cell>
          <cell r="G266">
            <v>0</v>
          </cell>
          <cell r="H266" t="str">
            <v>1XU</v>
          </cell>
          <cell r="I266" t="str">
            <v>PD2</v>
          </cell>
          <cell r="J266" t="str">
            <v>97.12.01</v>
          </cell>
          <cell r="K266">
            <v>0</v>
          </cell>
          <cell r="L266">
            <v>0.97</v>
          </cell>
          <cell r="M266">
            <v>42738.2</v>
          </cell>
          <cell r="N266">
            <v>0</v>
          </cell>
          <cell r="O266" t="str">
            <v>1XU</v>
          </cell>
          <cell r="P266" t="str">
            <v>PU1</v>
          </cell>
          <cell r="Q266" t="str">
            <v>98.01.01</v>
          </cell>
        </row>
        <row r="267">
          <cell r="A267">
            <v>259</v>
          </cell>
          <cell r="B267" t="str">
            <v>91206-37680</v>
          </cell>
          <cell r="C267" t="str">
            <v>FRONT</v>
          </cell>
          <cell r="D267">
            <v>46624</v>
          </cell>
          <cell r="E267">
            <v>0.82</v>
          </cell>
          <cell r="F267">
            <v>38231.68</v>
          </cell>
          <cell r="G267">
            <v>0</v>
          </cell>
          <cell r="H267" t="str">
            <v>1XU</v>
          </cell>
          <cell r="I267" t="str">
            <v>PD2</v>
          </cell>
          <cell r="J267" t="str">
            <v>97.12.01</v>
          </cell>
          <cell r="K267">
            <v>0</v>
          </cell>
          <cell r="L267">
            <v>0.97</v>
          </cell>
          <cell r="M267">
            <v>45225.279999999999</v>
          </cell>
          <cell r="N267">
            <v>0</v>
          </cell>
          <cell r="O267" t="str">
            <v>1XU</v>
          </cell>
          <cell r="P267" t="str">
            <v>PU1</v>
          </cell>
          <cell r="Q267" t="str">
            <v>98.01.01</v>
          </cell>
        </row>
        <row r="268">
          <cell r="A268">
            <v>260</v>
          </cell>
          <cell r="B268" t="str">
            <v>91206-37690</v>
          </cell>
          <cell r="C268" t="str">
            <v>FRONT</v>
          </cell>
          <cell r="D268">
            <v>46635</v>
          </cell>
          <cell r="E268">
            <v>0.82</v>
          </cell>
          <cell r="F268">
            <v>38240.699999999997</v>
          </cell>
          <cell r="G268">
            <v>0</v>
          </cell>
          <cell r="H268" t="str">
            <v>1XU</v>
          </cell>
          <cell r="I268" t="str">
            <v>PD2</v>
          </cell>
          <cell r="J268" t="str">
            <v>97.12.01</v>
          </cell>
          <cell r="K268">
            <v>0</v>
          </cell>
          <cell r="L268">
            <v>0.97</v>
          </cell>
          <cell r="M268">
            <v>45235.95</v>
          </cell>
          <cell r="N268">
            <v>0</v>
          </cell>
          <cell r="O268" t="str">
            <v>1XU</v>
          </cell>
          <cell r="P268" t="str">
            <v>PU1</v>
          </cell>
          <cell r="Q268" t="str">
            <v>98.01.01</v>
          </cell>
        </row>
        <row r="269">
          <cell r="A269">
            <v>261</v>
          </cell>
          <cell r="B269" t="str">
            <v>91206-37700</v>
          </cell>
          <cell r="C269" t="str">
            <v>FRONT</v>
          </cell>
          <cell r="D269">
            <v>45852</v>
          </cell>
          <cell r="E269">
            <v>0.82</v>
          </cell>
          <cell r="F269">
            <v>37598.639999999999</v>
          </cell>
          <cell r="G269">
            <v>0</v>
          </cell>
          <cell r="H269" t="str">
            <v>1XU</v>
          </cell>
          <cell r="I269" t="str">
            <v>PD2</v>
          </cell>
          <cell r="J269" t="str">
            <v>97.12.01</v>
          </cell>
          <cell r="K269">
            <v>0</v>
          </cell>
          <cell r="L269">
            <v>0.97</v>
          </cell>
          <cell r="M269">
            <v>44476.44</v>
          </cell>
          <cell r="N269">
            <v>0</v>
          </cell>
          <cell r="O269" t="str">
            <v>1XU</v>
          </cell>
          <cell r="P269" t="str">
            <v>PU1</v>
          </cell>
          <cell r="Q269" t="str">
            <v>98.01.01</v>
          </cell>
        </row>
        <row r="270">
          <cell r="A270">
            <v>262</v>
          </cell>
          <cell r="B270" t="str">
            <v>91206-37710</v>
          </cell>
          <cell r="C270" t="str">
            <v>FRONT</v>
          </cell>
          <cell r="D270">
            <v>56681</v>
          </cell>
          <cell r="E270">
            <v>0.82</v>
          </cell>
          <cell r="F270">
            <v>46478.42</v>
          </cell>
          <cell r="G270">
            <v>0</v>
          </cell>
          <cell r="H270" t="str">
            <v>1XU</v>
          </cell>
          <cell r="I270" t="str">
            <v>PD2</v>
          </cell>
          <cell r="J270" t="str">
            <v>97.12.01</v>
          </cell>
          <cell r="K270">
            <v>0</v>
          </cell>
          <cell r="L270">
            <v>0.97</v>
          </cell>
          <cell r="M270">
            <v>54980.57</v>
          </cell>
          <cell r="N270">
            <v>0</v>
          </cell>
          <cell r="O270" t="str">
            <v>1XU</v>
          </cell>
          <cell r="P270" t="str">
            <v>PU1</v>
          </cell>
          <cell r="Q270" t="str">
            <v>98.01.01</v>
          </cell>
        </row>
        <row r="271">
          <cell r="A271">
            <v>263</v>
          </cell>
          <cell r="B271" t="str">
            <v>91206-37720</v>
          </cell>
          <cell r="C271" t="str">
            <v>FRONT</v>
          </cell>
          <cell r="D271">
            <v>45647</v>
          </cell>
          <cell r="E271">
            <v>0.82</v>
          </cell>
          <cell r="F271">
            <v>37430.54</v>
          </cell>
          <cell r="G271">
            <v>0</v>
          </cell>
          <cell r="H271" t="str">
            <v>1XU</v>
          </cell>
          <cell r="I271" t="str">
            <v>PD2</v>
          </cell>
          <cell r="J271" t="str">
            <v>97.12.01</v>
          </cell>
          <cell r="K271">
            <v>0</v>
          </cell>
          <cell r="L271">
            <v>0.97</v>
          </cell>
          <cell r="M271">
            <v>44277.59</v>
          </cell>
          <cell r="N271">
            <v>0</v>
          </cell>
          <cell r="O271" t="str">
            <v>1XU</v>
          </cell>
          <cell r="P271" t="str">
            <v>PU1</v>
          </cell>
          <cell r="Q271" t="str">
            <v>98.01.01</v>
          </cell>
        </row>
        <row r="272">
          <cell r="A272">
            <v>264</v>
          </cell>
          <cell r="B272" t="str">
            <v>91206-37730</v>
          </cell>
          <cell r="C272" t="str">
            <v>FRONT</v>
          </cell>
          <cell r="D272">
            <v>44239</v>
          </cell>
          <cell r="E272">
            <v>0.82</v>
          </cell>
          <cell r="F272">
            <v>36275.979999999996</v>
          </cell>
          <cell r="G272">
            <v>0</v>
          </cell>
          <cell r="H272" t="str">
            <v>1XU</v>
          </cell>
          <cell r="I272" t="str">
            <v>PD2</v>
          </cell>
          <cell r="J272" t="str">
            <v>97.12.01</v>
          </cell>
          <cell r="K272">
            <v>0</v>
          </cell>
          <cell r="L272">
            <v>0.97</v>
          </cell>
          <cell r="M272">
            <v>42911.83</v>
          </cell>
          <cell r="N272">
            <v>0</v>
          </cell>
          <cell r="O272" t="str">
            <v>1XU</v>
          </cell>
          <cell r="P272" t="str">
            <v>PU1</v>
          </cell>
          <cell r="Q272" t="str">
            <v>98.01.01</v>
          </cell>
        </row>
        <row r="273">
          <cell r="A273">
            <v>265</v>
          </cell>
          <cell r="B273" t="str">
            <v>91206-37740</v>
          </cell>
          <cell r="C273" t="str">
            <v>FRONT</v>
          </cell>
          <cell r="D273">
            <v>46053</v>
          </cell>
          <cell r="E273">
            <v>0.82</v>
          </cell>
          <cell r="F273">
            <v>37763.46</v>
          </cell>
          <cell r="G273">
            <v>0</v>
          </cell>
          <cell r="H273" t="str">
            <v>1XU</v>
          </cell>
          <cell r="I273" t="str">
            <v>PD2</v>
          </cell>
          <cell r="J273" t="str">
            <v>97.12.01</v>
          </cell>
          <cell r="K273">
            <v>0</v>
          </cell>
          <cell r="L273">
            <v>0.97</v>
          </cell>
          <cell r="M273">
            <v>44671.409999999996</v>
          </cell>
          <cell r="N273">
            <v>0</v>
          </cell>
          <cell r="O273" t="str">
            <v>1XU</v>
          </cell>
          <cell r="P273" t="str">
            <v>PU1</v>
          </cell>
          <cell r="Q273" t="str">
            <v>98.01.01</v>
          </cell>
        </row>
        <row r="274">
          <cell r="A274">
            <v>266</v>
          </cell>
          <cell r="B274" t="str">
            <v>91206-37750</v>
          </cell>
          <cell r="C274" t="str">
            <v>FRONT</v>
          </cell>
          <cell r="D274">
            <v>44631</v>
          </cell>
          <cell r="E274">
            <v>0.82</v>
          </cell>
          <cell r="F274">
            <v>36597.42</v>
          </cell>
          <cell r="G274">
            <v>0</v>
          </cell>
          <cell r="H274" t="str">
            <v>1XU</v>
          </cell>
          <cell r="I274" t="str">
            <v>PD2</v>
          </cell>
          <cell r="J274" t="str">
            <v>97.12.01</v>
          </cell>
          <cell r="K274">
            <v>0</v>
          </cell>
          <cell r="L274">
            <v>0.97</v>
          </cell>
          <cell r="M274">
            <v>43292.07</v>
          </cell>
          <cell r="N274">
            <v>0</v>
          </cell>
          <cell r="O274" t="str">
            <v>1XU</v>
          </cell>
          <cell r="P274" t="str">
            <v>PU1</v>
          </cell>
          <cell r="Q274" t="str">
            <v>98.01.01</v>
          </cell>
        </row>
        <row r="275">
          <cell r="A275">
            <v>267</v>
          </cell>
          <cell r="B275" t="str">
            <v>91206-37800</v>
          </cell>
          <cell r="C275" t="str">
            <v>FRONT</v>
          </cell>
          <cell r="D275">
            <v>45310</v>
          </cell>
          <cell r="E275">
            <v>0.82</v>
          </cell>
          <cell r="F275">
            <v>37154.199999999997</v>
          </cell>
          <cell r="G275">
            <v>0</v>
          </cell>
          <cell r="H275" t="str">
            <v>1XU</v>
          </cell>
          <cell r="I275" t="str">
            <v>PD2</v>
          </cell>
          <cell r="J275" t="str">
            <v>97.12.01</v>
          </cell>
          <cell r="K275">
            <v>0</v>
          </cell>
          <cell r="L275">
            <v>0.97</v>
          </cell>
          <cell r="M275">
            <v>43950.7</v>
          </cell>
          <cell r="N275">
            <v>0</v>
          </cell>
          <cell r="O275" t="str">
            <v>1XU</v>
          </cell>
          <cell r="P275" t="str">
            <v>PU1</v>
          </cell>
          <cell r="Q275" t="str">
            <v>98.01.01</v>
          </cell>
        </row>
        <row r="276">
          <cell r="A276">
            <v>268</v>
          </cell>
          <cell r="B276" t="str">
            <v>91206-37810</v>
          </cell>
          <cell r="C276" t="str">
            <v>FRONT</v>
          </cell>
          <cell r="D276">
            <v>45881</v>
          </cell>
          <cell r="E276">
            <v>0.82</v>
          </cell>
          <cell r="F276">
            <v>37622.42</v>
          </cell>
          <cell r="G276">
            <v>0</v>
          </cell>
          <cell r="H276" t="str">
            <v>1XU</v>
          </cell>
          <cell r="I276" t="str">
            <v>PD2</v>
          </cell>
          <cell r="J276" t="str">
            <v>97.12.01</v>
          </cell>
          <cell r="K276">
            <v>0</v>
          </cell>
          <cell r="L276">
            <v>0.97</v>
          </cell>
          <cell r="M276">
            <v>44504.57</v>
          </cell>
          <cell r="N276">
            <v>0</v>
          </cell>
          <cell r="O276" t="str">
            <v>1XU</v>
          </cell>
          <cell r="P276" t="str">
            <v>PU1</v>
          </cell>
          <cell r="Q276" t="str">
            <v>98.01.01</v>
          </cell>
        </row>
        <row r="277">
          <cell r="A277">
            <v>269</v>
          </cell>
          <cell r="B277" t="str">
            <v>91206-37820</v>
          </cell>
          <cell r="C277" t="str">
            <v>FRONT</v>
          </cell>
          <cell r="D277">
            <v>47303</v>
          </cell>
          <cell r="E277">
            <v>0.82</v>
          </cell>
          <cell r="F277">
            <v>38788.46</v>
          </cell>
          <cell r="G277">
            <v>0</v>
          </cell>
          <cell r="H277" t="str">
            <v>1XU</v>
          </cell>
          <cell r="I277" t="str">
            <v>PD2</v>
          </cell>
          <cell r="J277" t="str">
            <v>97.12.01</v>
          </cell>
          <cell r="K277">
            <v>0</v>
          </cell>
          <cell r="L277">
            <v>0.97</v>
          </cell>
          <cell r="M277">
            <v>45883.909999999996</v>
          </cell>
          <cell r="N277">
            <v>0</v>
          </cell>
          <cell r="O277" t="str">
            <v>1XU</v>
          </cell>
          <cell r="P277" t="str">
            <v>PU1</v>
          </cell>
          <cell r="Q277" t="str">
            <v>98.01.01</v>
          </cell>
        </row>
        <row r="278">
          <cell r="A278">
            <v>270</v>
          </cell>
          <cell r="B278" t="str">
            <v>91206-37830</v>
          </cell>
          <cell r="C278" t="str">
            <v>FRONT</v>
          </cell>
          <cell r="D278">
            <v>47874</v>
          </cell>
          <cell r="E278">
            <v>0.82</v>
          </cell>
          <cell r="F278">
            <v>39256.68</v>
          </cell>
          <cell r="G278">
            <v>0</v>
          </cell>
          <cell r="H278" t="str">
            <v>1XU</v>
          </cell>
          <cell r="I278" t="str">
            <v>PD2</v>
          </cell>
          <cell r="J278" t="str">
            <v>97.12.01</v>
          </cell>
          <cell r="K278">
            <v>0</v>
          </cell>
          <cell r="L278">
            <v>0.97</v>
          </cell>
          <cell r="M278">
            <v>46437.78</v>
          </cell>
          <cell r="N278">
            <v>0</v>
          </cell>
          <cell r="O278" t="str">
            <v>1XU</v>
          </cell>
          <cell r="P278" t="str">
            <v>PU1</v>
          </cell>
          <cell r="Q278" t="str">
            <v>98.01.01</v>
          </cell>
        </row>
        <row r="279">
          <cell r="A279">
            <v>271</v>
          </cell>
          <cell r="B279" t="str">
            <v>91206-37840</v>
          </cell>
          <cell r="C279" t="str">
            <v>FRONT</v>
          </cell>
          <cell r="D279">
            <v>44904</v>
          </cell>
          <cell r="E279">
            <v>0.82</v>
          </cell>
          <cell r="F279">
            <v>36821.279999999999</v>
          </cell>
          <cell r="G279">
            <v>0</v>
          </cell>
          <cell r="H279" t="str">
            <v>1XU</v>
          </cell>
          <cell r="I279" t="str">
            <v>PD2</v>
          </cell>
          <cell r="J279" t="str">
            <v>97.12.01</v>
          </cell>
          <cell r="K279">
            <v>0</v>
          </cell>
          <cell r="L279">
            <v>0.97</v>
          </cell>
          <cell r="M279">
            <v>43556.88</v>
          </cell>
          <cell r="N279">
            <v>0</v>
          </cell>
          <cell r="O279" t="str">
            <v>1XU</v>
          </cell>
          <cell r="P279" t="str">
            <v>PU1</v>
          </cell>
          <cell r="Q279" t="str">
            <v>98.01.01</v>
          </cell>
        </row>
        <row r="280">
          <cell r="A280">
            <v>272</v>
          </cell>
          <cell r="B280" t="str">
            <v>91206-37850</v>
          </cell>
          <cell r="C280" t="str">
            <v>FRONT</v>
          </cell>
          <cell r="D280">
            <v>45489</v>
          </cell>
          <cell r="E280">
            <v>0.82</v>
          </cell>
          <cell r="F280">
            <v>37300.979999999996</v>
          </cell>
          <cell r="G280">
            <v>0</v>
          </cell>
          <cell r="H280" t="str">
            <v>1XU</v>
          </cell>
          <cell r="I280" t="str">
            <v>PD2</v>
          </cell>
          <cell r="J280" t="str">
            <v>97.12.01</v>
          </cell>
          <cell r="K280">
            <v>0</v>
          </cell>
          <cell r="L280">
            <v>0.97</v>
          </cell>
          <cell r="M280">
            <v>44124.33</v>
          </cell>
          <cell r="N280">
            <v>0</v>
          </cell>
          <cell r="O280" t="str">
            <v>1XU</v>
          </cell>
          <cell r="P280" t="str">
            <v>PU1</v>
          </cell>
          <cell r="Q280" t="str">
            <v>98.01.01</v>
          </cell>
        </row>
        <row r="281">
          <cell r="A281">
            <v>273</v>
          </cell>
          <cell r="B281" t="str">
            <v>91206-37860</v>
          </cell>
          <cell r="C281" t="str">
            <v>FRONT</v>
          </cell>
          <cell r="D281">
            <v>46897</v>
          </cell>
          <cell r="E281">
            <v>0.82</v>
          </cell>
          <cell r="F281">
            <v>38455.54</v>
          </cell>
          <cell r="G281">
            <v>0</v>
          </cell>
          <cell r="H281" t="str">
            <v>1XU</v>
          </cell>
          <cell r="I281" t="str">
            <v>PD2</v>
          </cell>
          <cell r="J281" t="str">
            <v>97.12.01</v>
          </cell>
          <cell r="K281">
            <v>0</v>
          </cell>
          <cell r="L281">
            <v>0.97</v>
          </cell>
          <cell r="M281">
            <v>45490.09</v>
          </cell>
          <cell r="N281">
            <v>0</v>
          </cell>
          <cell r="O281" t="str">
            <v>1XU</v>
          </cell>
          <cell r="P281" t="str">
            <v>PU1</v>
          </cell>
          <cell r="Q281" t="str">
            <v>98.01.01</v>
          </cell>
        </row>
        <row r="282">
          <cell r="A282">
            <v>274</v>
          </cell>
          <cell r="B282" t="str">
            <v>91206-37870</v>
          </cell>
          <cell r="C282" t="str">
            <v>FRONT</v>
          </cell>
          <cell r="D282">
            <v>47482</v>
          </cell>
          <cell r="E282">
            <v>0.82</v>
          </cell>
          <cell r="F282">
            <v>38935.24</v>
          </cell>
          <cell r="G282">
            <v>0</v>
          </cell>
          <cell r="H282" t="str">
            <v>1XU</v>
          </cell>
          <cell r="I282" t="str">
            <v>PD2</v>
          </cell>
          <cell r="J282" t="str">
            <v>97.12.01</v>
          </cell>
          <cell r="K282">
            <v>0</v>
          </cell>
          <cell r="L282">
            <v>0.97</v>
          </cell>
          <cell r="M282">
            <v>46057.54</v>
          </cell>
          <cell r="N282">
            <v>0</v>
          </cell>
          <cell r="O282" t="str">
            <v>1XU</v>
          </cell>
          <cell r="P282" t="str">
            <v>PU1</v>
          </cell>
          <cell r="Q282" t="str">
            <v>98.01.01</v>
          </cell>
        </row>
        <row r="283">
          <cell r="A283">
            <v>275</v>
          </cell>
          <cell r="B283" t="str">
            <v>91206-37880</v>
          </cell>
          <cell r="C283" t="str">
            <v>FRONT</v>
          </cell>
          <cell r="D283">
            <v>57931</v>
          </cell>
          <cell r="E283">
            <v>0.82</v>
          </cell>
          <cell r="F283">
            <v>47503.42</v>
          </cell>
          <cell r="G283">
            <v>0</v>
          </cell>
          <cell r="H283" t="str">
            <v>1XU</v>
          </cell>
          <cell r="I283" t="str">
            <v>PD2</v>
          </cell>
          <cell r="J283" t="str">
            <v>97.12.01</v>
          </cell>
          <cell r="K283">
            <v>0</v>
          </cell>
          <cell r="L283">
            <v>0.97</v>
          </cell>
          <cell r="M283">
            <v>56193.07</v>
          </cell>
          <cell r="N283">
            <v>0</v>
          </cell>
          <cell r="O283" t="str">
            <v>1XU</v>
          </cell>
          <cell r="P283" t="str">
            <v>PU1</v>
          </cell>
          <cell r="Q283" t="str">
            <v>98.01.01</v>
          </cell>
        </row>
        <row r="284">
          <cell r="A284">
            <v>276</v>
          </cell>
          <cell r="B284" t="str">
            <v>91206-37890</v>
          </cell>
          <cell r="C284" t="str">
            <v>FRONT</v>
          </cell>
          <cell r="D284">
            <v>46247</v>
          </cell>
          <cell r="E284">
            <v>0.82</v>
          </cell>
          <cell r="F284">
            <v>37922.54</v>
          </cell>
          <cell r="G284">
            <v>0</v>
          </cell>
          <cell r="H284" t="str">
            <v>1XU</v>
          </cell>
          <cell r="I284" t="str">
            <v>PD2</v>
          </cell>
          <cell r="J284" t="str">
            <v>97.12.01</v>
          </cell>
          <cell r="K284">
            <v>0</v>
          </cell>
          <cell r="L284">
            <v>0.97</v>
          </cell>
          <cell r="M284">
            <v>44859.59</v>
          </cell>
          <cell r="N284">
            <v>0</v>
          </cell>
          <cell r="O284" t="str">
            <v>1XU</v>
          </cell>
          <cell r="P284" t="str">
            <v>PU1</v>
          </cell>
          <cell r="Q284" t="str">
            <v>98.01.01</v>
          </cell>
        </row>
        <row r="285">
          <cell r="A285">
            <v>277</v>
          </cell>
          <cell r="B285" t="str">
            <v>91206-37900</v>
          </cell>
          <cell r="C285" t="str">
            <v>FRONT</v>
          </cell>
          <cell r="D285">
            <v>61029</v>
          </cell>
          <cell r="E285">
            <v>0.82</v>
          </cell>
          <cell r="F285">
            <v>50043.78</v>
          </cell>
          <cell r="G285">
            <v>0</v>
          </cell>
          <cell r="H285" t="str">
            <v>1XU</v>
          </cell>
          <cell r="I285" t="str">
            <v>PD2</v>
          </cell>
          <cell r="J285" t="str">
            <v>97.12.01</v>
          </cell>
          <cell r="K285">
            <v>0</v>
          </cell>
          <cell r="L285">
            <v>0.97</v>
          </cell>
          <cell r="M285">
            <v>59198.13</v>
          </cell>
          <cell r="N285">
            <v>0</v>
          </cell>
          <cell r="O285" t="str">
            <v>1XU</v>
          </cell>
          <cell r="P285" t="str">
            <v>PU1</v>
          </cell>
          <cell r="Q285" t="str">
            <v>98.01.01</v>
          </cell>
        </row>
        <row r="286">
          <cell r="A286">
            <v>278</v>
          </cell>
          <cell r="B286" t="str">
            <v>91206-37910</v>
          </cell>
          <cell r="C286" t="str">
            <v>FRONT</v>
          </cell>
          <cell r="D286">
            <v>47885</v>
          </cell>
          <cell r="E286">
            <v>0.82</v>
          </cell>
          <cell r="F286">
            <v>39265.699999999997</v>
          </cell>
          <cell r="G286">
            <v>0</v>
          </cell>
          <cell r="H286" t="str">
            <v>1XU</v>
          </cell>
          <cell r="I286" t="str">
            <v>PD2</v>
          </cell>
          <cell r="J286" t="str">
            <v>97.12.01</v>
          </cell>
          <cell r="K286">
            <v>0</v>
          </cell>
          <cell r="L286">
            <v>0.97</v>
          </cell>
          <cell r="M286">
            <v>46448.45</v>
          </cell>
          <cell r="N286">
            <v>0</v>
          </cell>
          <cell r="O286" t="str">
            <v>1XU</v>
          </cell>
          <cell r="P286" t="str">
            <v>PU1</v>
          </cell>
          <cell r="Q286" t="str">
            <v>98.01.01</v>
          </cell>
        </row>
        <row r="287">
          <cell r="A287">
            <v>279</v>
          </cell>
          <cell r="B287" t="str">
            <v>91710-37002</v>
          </cell>
          <cell r="C287" t="str">
            <v>FRONT</v>
          </cell>
          <cell r="D287">
            <v>8001</v>
          </cell>
          <cell r="E287">
            <v>0.82</v>
          </cell>
          <cell r="F287">
            <v>6560.82</v>
          </cell>
          <cell r="G287">
            <v>0</v>
          </cell>
          <cell r="H287" t="str">
            <v>1XU</v>
          </cell>
          <cell r="I287" t="str">
            <v>PD2</v>
          </cell>
          <cell r="J287" t="str">
            <v>97.12.01</v>
          </cell>
          <cell r="K287">
            <v>0</v>
          </cell>
          <cell r="L287">
            <v>0.97</v>
          </cell>
          <cell r="M287">
            <v>7760.9699999999993</v>
          </cell>
          <cell r="N287">
            <v>0</v>
          </cell>
          <cell r="O287" t="str">
            <v>1XU</v>
          </cell>
          <cell r="P287" t="str">
            <v>PU1</v>
          </cell>
          <cell r="Q287" t="str">
            <v>98.01.01</v>
          </cell>
        </row>
        <row r="288">
          <cell r="A288">
            <v>280</v>
          </cell>
          <cell r="B288" t="str">
            <v>91710-37102</v>
          </cell>
          <cell r="C288" t="str">
            <v>FRONT</v>
          </cell>
          <cell r="D288">
            <v>16478</v>
          </cell>
          <cell r="E288">
            <v>0.82</v>
          </cell>
          <cell r="F288">
            <v>13511.96</v>
          </cell>
          <cell r="G288">
            <v>0</v>
          </cell>
          <cell r="H288" t="str">
            <v>1XU</v>
          </cell>
          <cell r="I288" t="str">
            <v>PD2</v>
          </cell>
          <cell r="J288" t="str">
            <v>97.12.01</v>
          </cell>
          <cell r="K288">
            <v>0</v>
          </cell>
          <cell r="L288">
            <v>0.97</v>
          </cell>
          <cell r="M288">
            <v>15983.66</v>
          </cell>
          <cell r="N288">
            <v>0</v>
          </cell>
          <cell r="O288" t="str">
            <v>1XU</v>
          </cell>
          <cell r="P288" t="str">
            <v>PU1</v>
          </cell>
          <cell r="Q288" t="str">
            <v>98.01.01</v>
          </cell>
        </row>
      </sheetData>
      <sheetData sheetId="1" refreshError="1"/>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 sheetId="20" refreshError="1"/>
      <sheetData sheetId="21" refreshError="1"/>
      <sheetData sheetId="22" refreshError="1"/>
      <sheetData sheetId="23" refreshError="1"/>
      <sheetData sheetId="24" refreshError="1"/>
      <sheetData sheetId="25" refreshError="1"/>
      <sheetData sheetId="26" refreshError="1"/>
      <sheetData sheetId="27" refreshError="1"/>
      <sheetData sheetId="28" refreshError="1"/>
      <sheetData sheetId="29" refreshError="1"/>
      <sheetData sheetId="30" refreshError="1"/>
      <sheetData sheetId="31" refreshError="1"/>
      <sheetData sheetId="32" refreshError="1"/>
      <sheetData sheetId="33" refreshError="1"/>
      <sheetData sheetId="34" refreshError="1"/>
      <sheetData sheetId="35" refreshError="1"/>
      <sheetData sheetId="36" refreshError="1"/>
      <sheetData sheetId="37" refreshError="1"/>
      <sheetData sheetId="38" refreshError="1"/>
      <sheetData sheetId="39" refreshError="1"/>
      <sheetData sheetId="40" refreshError="1"/>
      <sheetData sheetId="41" refreshError="1"/>
      <sheetData sheetId="42" refreshError="1"/>
      <sheetData sheetId="43" refreshError="1"/>
      <sheetData sheetId="44" refreshError="1"/>
      <sheetData sheetId="45" refreshError="1"/>
      <sheetData sheetId="46" refreshError="1"/>
      <sheetData sheetId="47" refreshError="1"/>
      <sheetData sheetId="48" refreshError="1"/>
      <sheetData sheetId="49" refreshError="1"/>
      <sheetData sheetId="50" refreshError="1"/>
      <sheetData sheetId="51" refreshError="1"/>
    </sheetDataSet>
  </externalBook>
</externalLink>
</file>

<file path=xl/externalLinks/externalLink32.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LXLIST1"/>
      <sheetName val="원97"/>
      <sheetName val="계산DATA입력"/>
      <sheetName val="MC&amp;다변화"/>
      <sheetName val="첨부2"/>
      <sheetName val="PN_ORDER"/>
      <sheetName val="so-021"/>
      <sheetName val="계산정보"/>
      <sheetName val="Roll Out - Limit"/>
      <sheetName val="금형 투자비(SJ 소하리전개)"/>
      <sheetName val="full (2)"/>
      <sheetName val="절단길이"/>
      <sheetName val="2.대외공문"/>
      <sheetName val="LXCR3%(9801)"/>
      <sheetName val="Assump."/>
      <sheetName val="LXL"/>
      <sheetName val=""/>
      <sheetName val="LX"/>
      <sheetName val="LXLI"/>
      <sheetName val="X3"/>
      <sheetName val="계열사현황종합"/>
      <sheetName val="전체현황"/>
      <sheetName val="SOURCE"/>
      <sheetName val="공수"/>
      <sheetName val="SUB"/>
      <sheetName val="단일압출"/>
      <sheetName val="계산 DATA 입력"/>
      <sheetName val="W-현원가"/>
      <sheetName val="Roll_Out_-_Limit"/>
      <sheetName val="금형_투자비(SJ_소하리전개)"/>
      <sheetName val="full_(2)"/>
      <sheetName val="2_대외공문"/>
      <sheetName val="Assump_"/>
      <sheetName val="CVT산정"/>
      <sheetName val="#REF"/>
      <sheetName val="도장DATA"/>
      <sheetName val="PILOT품"/>
      <sheetName val="M96현황-동아"/>
      <sheetName val="공통(20-91)"/>
      <sheetName val="Definition"/>
      <sheetName val="설변내역 미결사항"/>
      <sheetName val="인도 전동차 IPL"/>
      <sheetName val="인원계획"/>
      <sheetName val="세목별"/>
      <sheetName val="내용"/>
      <sheetName val="소유주(원)"/>
      <sheetName val="CNC810M"/>
      <sheetName val="TCA"/>
      <sheetName val="Sheet5"/>
      <sheetName val="Sheet6 (3)"/>
      <sheetName val="존4"/>
      <sheetName val="PRO (참조)"/>
      <sheetName val="RD경"/>
      <sheetName val="BAL.(TTL)"/>
      <sheetName val="BACK DATA"/>
      <sheetName val="효율계획(당월)"/>
      <sheetName val="전체실적"/>
      <sheetName val="p2-1"/>
      <sheetName val="시설업체주소록"/>
      <sheetName val="LOT수량"/>
      <sheetName val="적용값"/>
      <sheetName val="후처리비"/>
      <sheetName val="가공비"/>
      <sheetName val="금형수명_상각기준"/>
      <sheetName val="재질단가"/>
      <sheetName val="임율_경영비율"/>
      <sheetName val="부품원가(삼송)"/>
      <sheetName val="Input Sheet"/>
      <sheetName val="Roll_Out_-_Limit1"/>
      <sheetName val="full_(2)1"/>
      <sheetName val="금형_투자비(SJ_소하리전개)1"/>
      <sheetName val="2_대외공문1"/>
      <sheetName val="Assump_1"/>
      <sheetName val="설변내역_미결사항"/>
      <sheetName val="계산_DATA_입력"/>
      <sheetName val="인도_전동차_IPL"/>
      <sheetName val="BACK_DATA"/>
      <sheetName val="LP(input)"/>
      <sheetName val="양식(견적서)"/>
      <sheetName val="공문"/>
      <sheetName val="A"/>
      <sheetName val="A(F)"/>
      <sheetName val="A재(F)"/>
      <sheetName val="A가(F)"/>
      <sheetName val="A(R)"/>
      <sheetName val="A재(R)"/>
      <sheetName val="A가(R)"/>
      <sheetName val=" PS신규단품"/>
      <sheetName val="금형(MOD)"/>
      <sheetName val="금형(LATCH)"/>
      <sheetName val="3"/>
      <sheetName val="현상"/>
      <sheetName val="SWC"/>
      <sheetName val="SWC (3)"/>
      <sheetName val="SWC (4)"/>
      <sheetName val="SWC (2)"/>
      <sheetName val="Sheet2"/>
      <sheetName val="Sheet3"/>
      <sheetName val="주행"/>
      <sheetName val="금형(LATCH)_x0000__x0000__x000e__x000d__x0008__x0003_ဠ_x0000_糀و_x0000_経و_x0000_緌و_x0000_繌و"/>
      <sheetName val="대외공문"/>
      <sheetName val="내수1.8GL"/>
      <sheetName val="금형(LATCH)_x0000__x0000__x000e__x000d__x0008__x0003_ဠ_x0000_糀وm_x0000_経وm_x0000_緌وm_x0000_繌و"/>
      <sheetName val="금형(LATCH)_x0000__x000e__x000d__x0008__x0003_ဠ糀وm_x0000_経وm_x0000_緌وm_x0000_繌وm_x0000_"/>
      <sheetName val="2"/>
      <sheetName val="품의양"/>
      <sheetName val="가격합의"/>
      <sheetName val="납품가"/>
      <sheetName val="M1"/>
      <sheetName val="M2"/>
      <sheetName val="DS-2"/>
      <sheetName val="Sheet9"/>
      <sheetName val="Sheet10"/>
      <sheetName val="Sheet11"/>
      <sheetName val="Sheet12"/>
      <sheetName val="산협첨부"/>
      <sheetName val="Sheet1"/>
      <sheetName val="공작"/>
      <sheetName val="모듈"/>
      <sheetName val="전장"/>
      <sheetName val="외장"/>
      <sheetName val="해외"/>
      <sheetName val="#REF!"/>
      <sheetName val="000000"/>
      <sheetName val="000001"/>
      <sheetName val="BOM 3DR LC"/>
      <sheetName val="BOM 45DR LC"/>
      <sheetName val="LC DATA"/>
      <sheetName val="SHEET"/>
      <sheetName val="금형(LATCH)_x0000__x0000__x000e__x000a__x0008__x0003_ဠ_x0000_糀و_x0000_経و_x0000_緌و_x0000_繌و"/>
      <sheetName val="금형(LATCH)_x0000__x0000__x000e__x000a__x0008__x0003_ဠ_x0000_糀وm_x0000_経وm_x0000_緌وm_x0000_繌و"/>
      <sheetName val="금형(LATCH)_x0000__x000e__x000a__x0008__x0003_ဠ糀وm_x0000_経وm_x0000_緌وm_x0000_繌وm_x0000_"/>
      <sheetName val="신규DEP"/>
      <sheetName val="全自动（白班） "/>
      <sheetName val="全自动（夜班）"/>
      <sheetName val="切斷工程(白)"/>
      <sheetName val="切斷工程(夜班) "/>
      <sheetName val="C班（白）"/>
      <sheetName val="C班（夜）"/>
      <sheetName val="D班(白)"/>
      <sheetName val="D班(夜) "/>
      <sheetName val="E班(白)"/>
      <sheetName val="E班(夜班)"/>
      <sheetName val="防水（白）"/>
      <sheetName val="防水（夜）"/>
      <sheetName val="修理班(白)"/>
      <sheetName val="修理班(夜) "/>
      <sheetName val="PTR台손익"/>
      <sheetName val="환산table"/>
      <sheetName val="현금경비중역"/>
      <sheetName val="OUTLINE"/>
      <sheetName val="96수출"/>
      <sheetName val="rpm별 차량속도"/>
      <sheetName val="협조전"/>
      <sheetName val="1.변경범위"/>
      <sheetName val="개요"/>
      <sheetName val="워크시트 함수"/>
      <sheetName val="배열 작업"/>
      <sheetName val="작업 반복"/>
      <sheetName val="차트 이름표"/>
      <sheetName val="데이터 액세스"/>
      <sheetName val="Office 자동화"/>
      <sheetName val="이벤트"/>
      <sheetName val="적용시점통보"/>
      <sheetName val="2.´e¿U°ø¹R"/>
      <sheetName val="습도LOGIC DATA"/>
      <sheetName val="CALSHEET"/>
      <sheetName val="ML"/>
      <sheetName val="_PS신규단품"/>
      <sheetName val="SWC_(3)"/>
      <sheetName val="SWC_(4)"/>
      <sheetName val="SWC_(2)"/>
      <sheetName val="내수1_8GL"/>
      <sheetName val="금형(LATCH)_x000a_ဠ糀وm経وm緌وm繌و"/>
      <sheetName val="금형(LATCH)_x000a_ဠ糀وm経وm緌وm繌وm"/>
      <sheetName val="Macro1"/>
      <sheetName val="3.OUTLINE"/>
      <sheetName val="회의록"/>
      <sheetName val="BOM일자별 (2)"/>
      <sheetName val="Z41,Z42 이외total"/>
      <sheetName val="금형(LATCH)_ဠ糀وm経وm緌وm繌و"/>
      <sheetName val="금형(LATCH)_ဠ糀وm経وm緌وm繌وm"/>
      <sheetName val="파일목록"/>
      <sheetName val="98종합"/>
      <sheetName val="BOM_3DR_LC"/>
      <sheetName val="BOM_45DR_LC"/>
      <sheetName val="LC_DATA"/>
      <sheetName val="全自动（白班）_"/>
      <sheetName val="切斷工程(夜班)_"/>
      <sheetName val="D班(夜)_"/>
      <sheetName val="修理班(夜)_"/>
      <sheetName val="1_변경범위"/>
      <sheetName val="rpm별_차량속도"/>
      <sheetName val="워크시트_함수"/>
      <sheetName val="배열_작업"/>
      <sheetName val="작업_반복"/>
      <sheetName val="차트_이름표"/>
      <sheetName val="데이터_액세스"/>
      <sheetName val="Office_자동화"/>
      <sheetName val="차수"/>
      <sheetName val="301-2"/>
      <sheetName val="304"/>
      <sheetName val="금형(LATCH)??_x000e__x000d__x0008__x0003_ဠ?糀و?経و?緌و?繌و"/>
      <sheetName val="금형(LATCH)??_x000e__x000d__x0008__x0003_ဠ?糀وm?経وm?緌وm?繌و"/>
      <sheetName val="금형(LATCH)?_x000e__x000d__x0008__x0003_ဠ糀وm?経وm?緌وm?繌وm?"/>
      <sheetName val="금형(LATCH)??_x000e__x000a__x0008__x0003_ဠ?糀و?経و?緌و?繌و"/>
      <sheetName val="금형(LATCH)??_x000e__x000a__x0008__x0003_ဠ?糀وm?経وm?緌وm?繌و"/>
      <sheetName val="금형(LATCH)?_x000e__x000a__x0008__x0003_ဠ糀وm?経وm?緌وm?繌وm?"/>
      <sheetName val="금형(LATCH)___x000e__x000d__x0008__x0003_ဠ_糀و_経و_緌و_繌و"/>
      <sheetName val="금형(LATCH)___x000e__x000d__x0008__x0003_ဠ_糀وm_経وm_緌وm_繌و"/>
      <sheetName val="금형(LATCH)__x000e__x000d__x0008__x0003_ဠ糀وm_経وm_緌وm_繌وm_"/>
      <sheetName val="금형(LATCH)___x000e___x0008__x0003_ဠ_糀و_経و_緌و_繌و"/>
      <sheetName val="금형(LATCH)___x000e___x0008__x0003_ဠ_糀وm_経وm_緌وm_繌و"/>
      <sheetName val="금형(LATCH)__x000e___x0008__x0003_ဠ糀وm_経وm_緌وm_繌وm_"/>
      <sheetName val="QA4 MASTER LIST"/>
      <sheetName val="SEMOK"/>
      <sheetName val="수출가격"/>
      <sheetName val="단가"/>
      <sheetName val="습도LOGIC_DATA"/>
      <sheetName val="2_´e¿U°ø¹R"/>
      <sheetName val="기초"/>
      <sheetName val="금형(LATCH)??_x000e__x000d__x0008__x0003_ဠ?糀و?経وɭ_x0000_倀䂚_x0000__x0000_Ā_x0000_"/>
      <sheetName val="BUS제원1"/>
      <sheetName val="주소(한문)"/>
      <sheetName val="11"/>
      <sheetName val="_PS신규단품1"/>
      <sheetName val="SWC_(3)1"/>
      <sheetName val="SWC_(4)1"/>
      <sheetName val="SWC_(2)1"/>
      <sheetName val="내수1_8GL1"/>
      <sheetName val="미지급이자(분쟁대상)"/>
      <sheetName val="품의서"/>
      <sheetName val="수입검사업무일지(2005년1월~9월)"/>
      <sheetName val="M1master"/>
      <sheetName val="금형(LATCH)_x0000__x000e__x000a__x0008__x0003_ဠ糀وm_x0000_経وm_x0000_緌وm_x0000_繌ls_x0000_"/>
      <sheetName val="제품평가"/>
      <sheetName val="종합"/>
      <sheetName val="THEME_CODE"/>
      <sheetName val="CR_CODE"/>
      <sheetName val="부서CODE"/>
      <sheetName val="금형(LATCH)___x000e__x000d__x0008__x0003_ဠ_糀و_経وɭ"/>
      <sheetName val="2.´ë?Ü°o1®"/>
      <sheetName val="띒변경범위"/>
      <sheetName val="_PS신규단품2"/>
      <sheetName val="SWC_(3)2"/>
      <sheetName val="SWC_(4)2"/>
      <sheetName val="SWC_(2)2"/>
      <sheetName val="내수1_8GL2"/>
      <sheetName val="2_대외공문2"/>
      <sheetName val="full_(2)2"/>
      <sheetName val="BOM_3DR_LC1"/>
      <sheetName val="BOM_45DR_LC1"/>
      <sheetName val="LC_DATA1"/>
      <sheetName val="全自动（白班）_1"/>
      <sheetName val="切斷工程(夜班)_1"/>
      <sheetName val="D班(夜)_1"/>
      <sheetName val="修理班(夜)_1"/>
      <sheetName val="1_변경범위1"/>
      <sheetName val="rpm별_차량속도1"/>
      <sheetName val="워크시트_함수1"/>
      <sheetName val="배열_작업1"/>
      <sheetName val="작업_반복1"/>
      <sheetName val="차트_이름표1"/>
      <sheetName val="데이터_액세스1"/>
      <sheetName val="Office_자동화1"/>
      <sheetName val="습도LOGIC_DATA1"/>
      <sheetName val="2_´e¿U°ø¹R1"/>
      <sheetName val="3_OUTLINE"/>
      <sheetName val="Z41,Z42_이외total"/>
      <sheetName val="BOM일자별_(2)"/>
      <sheetName val="금형(LATCH)??_x000a_ဠ?糀وm?経وm?緌وm?繌و"/>
      <sheetName val="금형(LATCH)?_x000a_ဠ糀وm?経وm?緌وm?繌وm?"/>
      <sheetName val="QA4_MASTER_LIST"/>
      <sheetName val="금형(LATCH)_x000a_ဠ糀و経و緌و繌و"/>
      <sheetName val="금형(LATCH)___x000a_ဠ_糀و_経و_緌و_繌و"/>
      <sheetName val="금형(LATCH)__x000a_ဠ糀وm_経وm_緌وm_繌وm_"/>
      <sheetName val="금형(LATCH)___x000a_ဠ_糀وm_経وm_緌وm_繌و"/>
      <sheetName val="금형(LATCH)___ဠ_糀و_経و_緌و_繌و"/>
      <sheetName val="금형(LATCH)___ဠ_糀وm_経وm_緌وm_繌و"/>
      <sheetName val="금형(LATCH)__ဠ糀وm_経وm_緌وm_繌وm_"/>
      <sheetName val="금형(LATCH)_x000a_ဠ糀وm経وm緌وm繌ls"/>
      <sheetName val="금형(LATCH)_ဠ糀و経و緌و繌و"/>
      <sheetName val="금형(LATCH)_ဠ糀وm経وm緌وm繌ls"/>
      <sheetName val="712"/>
      <sheetName val="major"/>
      <sheetName val="Tabelle1"/>
      <sheetName val="FRECEFECBAILEYS"/>
      <sheetName val="RD제품개발투자비(매가)"/>
      <sheetName val="2.´ë_Ü°o1®"/>
      <sheetName val="보고FLOW"/>
      <sheetName val="금형(LATCH)___x000e__x000a__x0008__x0003_ဠ_糀و_経و_緌و_繌و"/>
      <sheetName val="금형(LATCH)___x000e__x000a__x0008__x0003_ဠ_糀وm_経وm_緌وm_繌و"/>
      <sheetName val="금형(LATCH)__x000e__x000a__x0008__x0003_ဠ糀وm_経وm_緌وm_繌وm_"/>
      <sheetName val="Value Analysis - Sheet 1"/>
      <sheetName val="금형(LATCH)??_x000e__x000d__x0008__x0003_ဠ?糀و?経وɭ"/>
      <sheetName val="금형(LATCH)??_x000e__x000d__x0008__x0003_ဠ?糀وm?経وɭ_x0000_倀䂚_x0000__x0000_Ā_x0000_"/>
      <sheetName val="금형(LATCH)___x000e__x000d__x0008__x0003_ဠ_糀وm_経وɭ"/>
      <sheetName val="간이연락"/>
      <sheetName val="금형(LATCH)??_x000a_ဠ?糀و?経و?緌و?繌و"/>
      <sheetName val="금형(LATCH)??_x000a_ဠ?糀و?経وɭ倀䂚Ā"/>
      <sheetName val="금형(LATCH)___x000a_ဠ_糀و_経وɭ"/>
      <sheetName val="2_´ë?Ü°o1®"/>
      <sheetName val="Eng. Headcount"/>
      <sheetName val="금형(LATCH)_x005f_x0000__x005f_x0000__x005f_x000e__"/>
      <sheetName val="금형(LATCH)_x005f_x0000__x005f_x000e__x005f_x000d__"/>
      <sheetName val="금형(LATCH)_x005f_x0000__x005f_x000e___x005f_x0008_"/>
      <sheetName val="OLD"/>
      <sheetName val="CFLOW"/>
      <sheetName val="CAUDIT"/>
      <sheetName val="New Valuation"/>
      <sheetName val="금형(LATCH)___ဠ_糀و_経وɭ倀䂚Ā"/>
      <sheetName val="금형(LATCH)___ဠ_糀و_経وɭ"/>
      <sheetName val="금형(LATCH)??_x000e__x000d__x0008__x0003_ဠ?糀وm?経وɭ"/>
      <sheetName val="_PS신규단품3"/>
      <sheetName val="SWC_(3)3"/>
      <sheetName val="SWC_(4)3"/>
      <sheetName val="SWC_(2)3"/>
      <sheetName val="내수1_8GL3"/>
      <sheetName val="full_(2)3"/>
      <sheetName val="2_대외공문3"/>
      <sheetName val="BOM_3DR_LC2"/>
      <sheetName val="BOM_45DR_LC2"/>
      <sheetName val="LC_DATA2"/>
      <sheetName val="全自动（白班）_2"/>
      <sheetName val="切斷工程(夜班)_2"/>
      <sheetName val="D班(夜)_2"/>
      <sheetName val="修理班(夜)_2"/>
      <sheetName val="1_변경범위2"/>
      <sheetName val="rpm별_차량속도2"/>
      <sheetName val="워크시트_함수2"/>
      <sheetName val="배열_작업2"/>
      <sheetName val="작업_반복2"/>
      <sheetName val="차트_이름표2"/>
      <sheetName val="데이터_액세스2"/>
      <sheetName val="Office_자동화2"/>
      <sheetName val="2_´e¿U°ø¹R2"/>
      <sheetName val="습도LOGIC_DATA2"/>
      <sheetName val="BOM일자별_(2)1"/>
      <sheetName val="Z41,Z42_이외total1"/>
      <sheetName val="3_OUTLINE1"/>
      <sheetName val="QA4_MASTER_LIST1"/>
      <sheetName val="626TD(COLOR)"/>
      <sheetName val="2_´ë_Ü°o1®"/>
      <sheetName val="금형(LATCH)___x000e___x0008__x0003_ဠ_糀و_経وɭ"/>
      <sheetName val="유지정비"/>
      <sheetName val="용역인건비"/>
      <sheetName val="금형(LATCH)?_x000e__x000a__x0008__x0003_ဠ糀وm?経وm?緌وm?繌ls?"/>
      <sheetName val="금형(LATCH)__x000e___x0008__x0003_ဠ糀وm_経وm_緌وm_繌ls_"/>
      <sheetName val="금형(LATCH)??_x000e__x000d__x0008__x0003_ဠ?糀و?経وɭ?倀䂚??Ā?"/>
      <sheetName val="건물"/>
      <sheetName val="기계장치"/>
    </sheetNames>
    <sheetDataSet>
      <sheetData sheetId="0" refreshError="1">
        <row r="9">
          <cell r="A9">
            <v>1</v>
          </cell>
          <cell r="B9" t="str">
            <v>91106-37010</v>
          </cell>
          <cell r="C9" t="str">
            <v>BODY</v>
          </cell>
          <cell r="D9">
            <v>63890</v>
          </cell>
          <cell r="E9">
            <v>0.82</v>
          </cell>
          <cell r="F9">
            <v>52389.799999999996</v>
          </cell>
          <cell r="G9">
            <v>0</v>
          </cell>
          <cell r="H9" t="str">
            <v>1XU</v>
          </cell>
          <cell r="I9" t="str">
            <v>PD2</v>
          </cell>
          <cell r="J9" t="str">
            <v>97.12.01</v>
          </cell>
          <cell r="K9">
            <v>0</v>
          </cell>
          <cell r="L9">
            <v>0.97</v>
          </cell>
          <cell r="M9">
            <v>61973.299999999996</v>
          </cell>
          <cell r="N9">
            <v>0</v>
          </cell>
          <cell r="O9" t="str">
            <v>1XU</v>
          </cell>
          <cell r="P9" t="str">
            <v>PU1</v>
          </cell>
          <cell r="Q9" t="str">
            <v>98.01.01</v>
          </cell>
        </row>
        <row r="10">
          <cell r="A10">
            <v>2</v>
          </cell>
          <cell r="B10" t="str">
            <v>91106-37020</v>
          </cell>
          <cell r="C10" t="str">
            <v>BODY</v>
          </cell>
          <cell r="D10">
            <v>79671</v>
          </cell>
          <cell r="E10">
            <v>0.82</v>
          </cell>
          <cell r="F10">
            <v>65330.219999999994</v>
          </cell>
          <cell r="G10">
            <v>0</v>
          </cell>
          <cell r="H10" t="str">
            <v>1XU</v>
          </cell>
          <cell r="I10" t="str">
            <v>PD2</v>
          </cell>
          <cell r="J10" t="str">
            <v>97.12.01</v>
          </cell>
          <cell r="K10">
            <v>0</v>
          </cell>
          <cell r="L10">
            <v>0.97</v>
          </cell>
          <cell r="M10">
            <v>77280.87</v>
          </cell>
          <cell r="N10">
            <v>0</v>
          </cell>
          <cell r="O10" t="str">
            <v>1XU</v>
          </cell>
          <cell r="P10" t="str">
            <v>PU1</v>
          </cell>
          <cell r="Q10" t="str">
            <v>98.01.01</v>
          </cell>
        </row>
        <row r="11">
          <cell r="A11">
            <v>3</v>
          </cell>
          <cell r="B11" t="str">
            <v>91106-37030</v>
          </cell>
          <cell r="C11" t="str">
            <v>BODY</v>
          </cell>
          <cell r="D11">
            <v>82293</v>
          </cell>
          <cell r="E11">
            <v>0.82</v>
          </cell>
          <cell r="F11">
            <v>67480.259999999995</v>
          </cell>
          <cell r="G11">
            <v>0</v>
          </cell>
          <cell r="H11" t="str">
            <v>1XU</v>
          </cell>
          <cell r="I11" t="str">
            <v>PD2</v>
          </cell>
          <cell r="J11" t="str">
            <v>97.12.01</v>
          </cell>
          <cell r="K11">
            <v>0</v>
          </cell>
          <cell r="L11">
            <v>0.97</v>
          </cell>
          <cell r="M11">
            <v>79824.209999999992</v>
          </cell>
          <cell r="N11">
            <v>0</v>
          </cell>
          <cell r="O11" t="str">
            <v>1XU</v>
          </cell>
          <cell r="P11" t="str">
            <v>PU1</v>
          </cell>
          <cell r="Q11" t="str">
            <v>98.01.01</v>
          </cell>
        </row>
        <row r="12">
          <cell r="A12">
            <v>4</v>
          </cell>
          <cell r="B12" t="str">
            <v>91106-37040</v>
          </cell>
          <cell r="C12" t="str">
            <v>BODY</v>
          </cell>
          <cell r="D12">
            <v>83372</v>
          </cell>
          <cell r="E12">
            <v>0.82</v>
          </cell>
          <cell r="F12">
            <v>68365.039999999994</v>
          </cell>
          <cell r="G12">
            <v>0</v>
          </cell>
          <cell r="H12" t="str">
            <v>1XU</v>
          </cell>
          <cell r="I12" t="str">
            <v>PD2</v>
          </cell>
          <cell r="J12" t="str">
            <v>97.12.01</v>
          </cell>
          <cell r="K12">
            <v>0</v>
          </cell>
          <cell r="L12">
            <v>0.97</v>
          </cell>
          <cell r="M12">
            <v>80870.84</v>
          </cell>
          <cell r="N12">
            <v>0</v>
          </cell>
          <cell r="O12" t="str">
            <v>1XU</v>
          </cell>
          <cell r="P12" t="str">
            <v>PU1</v>
          </cell>
          <cell r="Q12" t="str">
            <v>98.01.01</v>
          </cell>
        </row>
        <row r="13">
          <cell r="A13">
            <v>5</v>
          </cell>
          <cell r="B13" t="str">
            <v>91106-37050</v>
          </cell>
          <cell r="C13" t="str">
            <v>BODY</v>
          </cell>
          <cell r="D13">
            <v>80750</v>
          </cell>
          <cell r="E13">
            <v>0.82</v>
          </cell>
          <cell r="F13">
            <v>66215</v>
          </cell>
          <cell r="G13">
            <v>0</v>
          </cell>
          <cell r="H13" t="str">
            <v>1XU</v>
          </cell>
          <cell r="I13" t="str">
            <v>PD2</v>
          </cell>
          <cell r="J13" t="str">
            <v>97.12.01</v>
          </cell>
          <cell r="K13">
            <v>0</v>
          </cell>
          <cell r="L13">
            <v>0.97</v>
          </cell>
          <cell r="M13">
            <v>78327.5</v>
          </cell>
          <cell r="N13">
            <v>0</v>
          </cell>
          <cell r="O13" t="str">
            <v>1XU</v>
          </cell>
          <cell r="P13" t="str">
            <v>PU1</v>
          </cell>
          <cell r="Q13" t="str">
            <v>98.01.01</v>
          </cell>
        </row>
        <row r="14">
          <cell r="A14">
            <v>6</v>
          </cell>
          <cell r="B14" t="str">
            <v>91106-37060</v>
          </cell>
          <cell r="C14" t="str">
            <v>BODY</v>
          </cell>
          <cell r="D14">
            <v>66511</v>
          </cell>
          <cell r="E14">
            <v>0.82</v>
          </cell>
          <cell r="F14">
            <v>54539.02</v>
          </cell>
          <cell r="G14">
            <v>0</v>
          </cell>
          <cell r="H14" t="str">
            <v>1XU</v>
          </cell>
          <cell r="I14" t="str">
            <v>PD2</v>
          </cell>
          <cell r="J14" t="str">
            <v>97.12.01</v>
          </cell>
          <cell r="K14">
            <v>0</v>
          </cell>
          <cell r="L14">
            <v>0.97</v>
          </cell>
          <cell r="M14">
            <v>64515.67</v>
          </cell>
          <cell r="N14">
            <v>0</v>
          </cell>
          <cell r="O14" t="str">
            <v>1XU</v>
          </cell>
          <cell r="P14" t="str">
            <v>PU1</v>
          </cell>
          <cell r="Q14" t="str">
            <v>98.01.01</v>
          </cell>
        </row>
        <row r="15">
          <cell r="A15">
            <v>7</v>
          </cell>
          <cell r="B15" t="str">
            <v>91106-37070</v>
          </cell>
          <cell r="C15" t="str">
            <v>BODY</v>
          </cell>
          <cell r="D15">
            <v>67590</v>
          </cell>
          <cell r="E15">
            <v>0.82</v>
          </cell>
          <cell r="F15">
            <v>55423.799999999996</v>
          </cell>
          <cell r="G15">
            <v>0</v>
          </cell>
          <cell r="H15" t="str">
            <v>1XU</v>
          </cell>
          <cell r="I15" t="str">
            <v>PD2</v>
          </cell>
          <cell r="J15" t="str">
            <v>97.12.01</v>
          </cell>
          <cell r="K15">
            <v>0</v>
          </cell>
          <cell r="L15">
            <v>0.97</v>
          </cell>
          <cell r="M15">
            <v>65562.3</v>
          </cell>
          <cell r="N15">
            <v>0</v>
          </cell>
          <cell r="O15" t="str">
            <v>1XU</v>
          </cell>
          <cell r="P15" t="str">
            <v>PU1</v>
          </cell>
          <cell r="Q15" t="str">
            <v>98.01.01</v>
          </cell>
        </row>
        <row r="16">
          <cell r="A16">
            <v>8</v>
          </cell>
          <cell r="B16" t="str">
            <v>91106-37080</v>
          </cell>
          <cell r="C16" t="str">
            <v>BODY</v>
          </cell>
          <cell r="D16">
            <v>64969</v>
          </cell>
          <cell r="E16">
            <v>0.82</v>
          </cell>
          <cell r="F16">
            <v>53274.579999999994</v>
          </cell>
          <cell r="G16">
            <v>0</v>
          </cell>
          <cell r="H16" t="str">
            <v>1XU</v>
          </cell>
          <cell r="I16" t="str">
            <v>PD2</v>
          </cell>
          <cell r="J16" t="str">
            <v>97.12.01</v>
          </cell>
          <cell r="K16">
            <v>0</v>
          </cell>
          <cell r="L16">
            <v>0.97</v>
          </cell>
          <cell r="M16">
            <v>63019.93</v>
          </cell>
          <cell r="N16">
            <v>0</v>
          </cell>
          <cell r="O16" t="str">
            <v>1XU</v>
          </cell>
          <cell r="P16" t="str">
            <v>PU1</v>
          </cell>
          <cell r="Q16" t="str">
            <v>98.01.01</v>
          </cell>
        </row>
        <row r="17">
          <cell r="A17">
            <v>9</v>
          </cell>
          <cell r="B17" t="str">
            <v>91106-37090</v>
          </cell>
          <cell r="C17" t="str">
            <v>BODY</v>
          </cell>
          <cell r="D17">
            <v>62716</v>
          </cell>
          <cell r="E17">
            <v>0.82</v>
          </cell>
          <cell r="F17">
            <v>51427.119999999995</v>
          </cell>
          <cell r="G17">
            <v>0</v>
          </cell>
          <cell r="H17" t="str">
            <v>1XU</v>
          </cell>
          <cell r="I17" t="str">
            <v>PD2</v>
          </cell>
          <cell r="J17" t="str">
            <v>97.12.01</v>
          </cell>
          <cell r="K17">
            <v>0</v>
          </cell>
          <cell r="L17">
            <v>0.97</v>
          </cell>
          <cell r="M17">
            <v>60834.52</v>
          </cell>
          <cell r="N17">
            <v>0</v>
          </cell>
          <cell r="O17" t="str">
            <v>1XU</v>
          </cell>
          <cell r="P17" t="str">
            <v>PU1</v>
          </cell>
          <cell r="Q17" t="str">
            <v>98.01.01</v>
          </cell>
        </row>
        <row r="18">
          <cell r="A18">
            <v>10</v>
          </cell>
          <cell r="B18" t="str">
            <v>91106-37100</v>
          </cell>
          <cell r="C18" t="str">
            <v>BODY</v>
          </cell>
          <cell r="D18">
            <v>78497</v>
          </cell>
          <cell r="E18">
            <v>0.82</v>
          </cell>
          <cell r="F18">
            <v>64367.539999999994</v>
          </cell>
          <cell r="G18">
            <v>0</v>
          </cell>
          <cell r="H18" t="str">
            <v>1XU</v>
          </cell>
          <cell r="I18" t="str">
            <v>PD2</v>
          </cell>
          <cell r="J18" t="str">
            <v>97.12.01</v>
          </cell>
          <cell r="K18">
            <v>0</v>
          </cell>
          <cell r="L18">
            <v>0.97</v>
          </cell>
          <cell r="M18">
            <v>76142.09</v>
          </cell>
          <cell r="N18">
            <v>0</v>
          </cell>
          <cell r="O18" t="str">
            <v>1XU</v>
          </cell>
          <cell r="P18" t="str">
            <v>PU1</v>
          </cell>
          <cell r="Q18" t="str">
            <v>98.01.01</v>
          </cell>
        </row>
        <row r="19">
          <cell r="A19">
            <v>11</v>
          </cell>
          <cell r="B19" t="str">
            <v>91106-37110</v>
          </cell>
          <cell r="C19" t="str">
            <v>BODY</v>
          </cell>
          <cell r="D19">
            <v>81118</v>
          </cell>
          <cell r="E19">
            <v>0.82</v>
          </cell>
          <cell r="F19">
            <v>66516.759999999995</v>
          </cell>
          <cell r="G19">
            <v>0</v>
          </cell>
          <cell r="H19" t="str">
            <v>1XU</v>
          </cell>
          <cell r="I19" t="str">
            <v>PD2</v>
          </cell>
          <cell r="J19" t="str">
            <v>97.12.01</v>
          </cell>
          <cell r="K19">
            <v>0</v>
          </cell>
          <cell r="L19">
            <v>0.97</v>
          </cell>
          <cell r="M19">
            <v>78684.459999999992</v>
          </cell>
          <cell r="N19">
            <v>0</v>
          </cell>
          <cell r="O19" t="str">
            <v>1XU</v>
          </cell>
          <cell r="P19" t="str">
            <v>PU1</v>
          </cell>
          <cell r="Q19" t="str">
            <v>98.01.01</v>
          </cell>
        </row>
        <row r="20">
          <cell r="A20">
            <v>12</v>
          </cell>
          <cell r="B20" t="str">
            <v>91106-37120</v>
          </cell>
          <cell r="C20" t="str">
            <v>BODY</v>
          </cell>
          <cell r="D20">
            <v>82197</v>
          </cell>
          <cell r="E20">
            <v>0.82</v>
          </cell>
          <cell r="F20">
            <v>67401.539999999994</v>
          </cell>
          <cell r="G20">
            <v>0</v>
          </cell>
          <cell r="H20" t="str">
            <v>1XU</v>
          </cell>
          <cell r="I20" t="str">
            <v>PD2</v>
          </cell>
          <cell r="J20" t="str">
            <v>97.12.01</v>
          </cell>
          <cell r="K20">
            <v>0</v>
          </cell>
          <cell r="L20">
            <v>0.97</v>
          </cell>
          <cell r="M20">
            <v>79731.09</v>
          </cell>
          <cell r="N20">
            <v>0</v>
          </cell>
          <cell r="O20" t="str">
            <v>1XU</v>
          </cell>
          <cell r="P20" t="str">
            <v>PU1</v>
          </cell>
          <cell r="Q20" t="str">
            <v>98.01.01</v>
          </cell>
        </row>
        <row r="21">
          <cell r="A21">
            <v>13</v>
          </cell>
          <cell r="B21" t="str">
            <v>91106-37130</v>
          </cell>
          <cell r="C21" t="str">
            <v>BODY</v>
          </cell>
          <cell r="D21">
            <v>79576</v>
          </cell>
          <cell r="E21">
            <v>0.82</v>
          </cell>
          <cell r="F21">
            <v>65252.32</v>
          </cell>
          <cell r="G21">
            <v>0</v>
          </cell>
          <cell r="H21" t="str">
            <v>1XU</v>
          </cell>
          <cell r="I21" t="str">
            <v>PD2</v>
          </cell>
          <cell r="J21" t="str">
            <v>97.12.01</v>
          </cell>
          <cell r="K21">
            <v>0</v>
          </cell>
          <cell r="L21">
            <v>0.97</v>
          </cell>
          <cell r="M21">
            <v>77188.72</v>
          </cell>
          <cell r="N21">
            <v>0</v>
          </cell>
          <cell r="O21" t="str">
            <v>1XU</v>
          </cell>
          <cell r="P21" t="str">
            <v>PU1</v>
          </cell>
          <cell r="Q21" t="str">
            <v>98.01.01</v>
          </cell>
        </row>
        <row r="22">
          <cell r="A22">
            <v>14</v>
          </cell>
          <cell r="B22" t="str">
            <v>91106-37140</v>
          </cell>
          <cell r="C22" t="str">
            <v>BODY</v>
          </cell>
          <cell r="D22">
            <v>65337</v>
          </cell>
          <cell r="E22">
            <v>0.82</v>
          </cell>
          <cell r="F22">
            <v>53576.34</v>
          </cell>
          <cell r="G22">
            <v>0</v>
          </cell>
          <cell r="H22" t="str">
            <v>1XU</v>
          </cell>
          <cell r="I22" t="str">
            <v>PD2</v>
          </cell>
          <cell r="J22" t="str">
            <v>97.12.01</v>
          </cell>
          <cell r="K22">
            <v>0</v>
          </cell>
          <cell r="L22">
            <v>0.97</v>
          </cell>
          <cell r="M22">
            <v>63376.89</v>
          </cell>
          <cell r="N22">
            <v>0</v>
          </cell>
          <cell r="O22" t="str">
            <v>1XU</v>
          </cell>
          <cell r="P22" t="str">
            <v>PU1</v>
          </cell>
          <cell r="Q22" t="str">
            <v>98.01.01</v>
          </cell>
        </row>
        <row r="23">
          <cell r="A23">
            <v>15</v>
          </cell>
          <cell r="B23" t="str">
            <v>91106-37150</v>
          </cell>
          <cell r="C23" t="str">
            <v>BODY</v>
          </cell>
          <cell r="D23">
            <v>66416</v>
          </cell>
          <cell r="E23">
            <v>0.82</v>
          </cell>
          <cell r="F23">
            <v>54461.119999999995</v>
          </cell>
          <cell r="G23">
            <v>0</v>
          </cell>
          <cell r="H23" t="str">
            <v>1XU</v>
          </cell>
          <cell r="I23" t="str">
            <v>PD2</v>
          </cell>
          <cell r="J23" t="str">
            <v>97.12.01</v>
          </cell>
          <cell r="K23">
            <v>0</v>
          </cell>
          <cell r="L23">
            <v>0.97</v>
          </cell>
          <cell r="M23">
            <v>64423.519999999997</v>
          </cell>
          <cell r="N23">
            <v>0</v>
          </cell>
          <cell r="O23" t="str">
            <v>1XU</v>
          </cell>
          <cell r="P23" t="str">
            <v>PU1</v>
          </cell>
          <cell r="Q23" t="str">
            <v>98.01.01</v>
          </cell>
        </row>
        <row r="24">
          <cell r="A24">
            <v>16</v>
          </cell>
          <cell r="B24" t="str">
            <v>91106-37160</v>
          </cell>
          <cell r="C24" t="str">
            <v>BODY</v>
          </cell>
          <cell r="D24">
            <v>63795</v>
          </cell>
          <cell r="E24">
            <v>0.82</v>
          </cell>
          <cell r="F24">
            <v>52311.899999999994</v>
          </cell>
          <cell r="G24">
            <v>0</v>
          </cell>
          <cell r="H24" t="str">
            <v>1XU</v>
          </cell>
          <cell r="I24" t="str">
            <v>PD2</v>
          </cell>
          <cell r="J24" t="str">
            <v>97.12.01</v>
          </cell>
          <cell r="K24">
            <v>0</v>
          </cell>
          <cell r="L24">
            <v>0.97</v>
          </cell>
          <cell r="M24">
            <v>61881.15</v>
          </cell>
          <cell r="N24">
            <v>0</v>
          </cell>
          <cell r="O24" t="str">
            <v>1XU</v>
          </cell>
          <cell r="P24" t="str">
            <v>PU1</v>
          </cell>
          <cell r="Q24" t="str">
            <v>98.01.01</v>
          </cell>
        </row>
        <row r="25">
          <cell r="A25">
            <v>17</v>
          </cell>
          <cell r="B25" t="str">
            <v>91106-37170</v>
          </cell>
          <cell r="C25" t="str">
            <v>BODY</v>
          </cell>
          <cell r="D25">
            <v>84221</v>
          </cell>
          <cell r="E25">
            <v>0.82</v>
          </cell>
          <cell r="F25">
            <v>69061.22</v>
          </cell>
          <cell r="G25">
            <v>0</v>
          </cell>
          <cell r="H25" t="str">
            <v>1XU</v>
          </cell>
          <cell r="I25" t="str">
            <v>PD2</v>
          </cell>
          <cell r="J25" t="str">
            <v>97.12.01</v>
          </cell>
          <cell r="K25">
            <v>0</v>
          </cell>
          <cell r="L25">
            <v>0.97</v>
          </cell>
          <cell r="M25">
            <v>81694.37</v>
          </cell>
          <cell r="N25">
            <v>0</v>
          </cell>
          <cell r="O25" t="str">
            <v>1XU</v>
          </cell>
          <cell r="P25" t="str">
            <v>PU1</v>
          </cell>
          <cell r="Q25" t="str">
            <v>98.01.01</v>
          </cell>
        </row>
        <row r="26">
          <cell r="A26">
            <v>18</v>
          </cell>
          <cell r="B26" t="str">
            <v>91106-37180</v>
          </cell>
          <cell r="C26" t="str">
            <v>BODY</v>
          </cell>
          <cell r="D26">
            <v>83046</v>
          </cell>
          <cell r="E26">
            <v>0.82</v>
          </cell>
          <cell r="F26">
            <v>68097.72</v>
          </cell>
          <cell r="G26">
            <v>0</v>
          </cell>
          <cell r="H26" t="str">
            <v>1XU</v>
          </cell>
          <cell r="I26" t="str">
            <v>PD2</v>
          </cell>
          <cell r="J26" t="str">
            <v>97.12.01</v>
          </cell>
          <cell r="K26">
            <v>0</v>
          </cell>
          <cell r="L26">
            <v>0.97</v>
          </cell>
          <cell r="M26">
            <v>80554.62</v>
          </cell>
          <cell r="N26">
            <v>0</v>
          </cell>
          <cell r="O26" t="str">
            <v>1XU</v>
          </cell>
          <cell r="P26" t="str">
            <v>PU1</v>
          </cell>
          <cell r="Q26" t="str">
            <v>98.01.01</v>
          </cell>
        </row>
        <row r="27">
          <cell r="A27">
            <v>19</v>
          </cell>
          <cell r="B27" t="str">
            <v>91106-37190</v>
          </cell>
          <cell r="C27" t="str">
            <v>BODY</v>
          </cell>
          <cell r="D27">
            <v>94279</v>
          </cell>
          <cell r="E27">
            <v>0.82</v>
          </cell>
          <cell r="F27">
            <v>77308.78</v>
          </cell>
          <cell r="G27">
            <v>0</v>
          </cell>
          <cell r="H27" t="str">
            <v>1XU</v>
          </cell>
          <cell r="I27" t="str">
            <v>PD2</v>
          </cell>
          <cell r="J27" t="str">
            <v>97.12.01</v>
          </cell>
          <cell r="K27">
            <v>0</v>
          </cell>
          <cell r="L27">
            <v>0.97</v>
          </cell>
          <cell r="M27">
            <v>91450.63</v>
          </cell>
          <cell r="N27">
            <v>0</v>
          </cell>
          <cell r="O27" t="str">
            <v>1XU</v>
          </cell>
          <cell r="P27" t="str">
            <v>PU1</v>
          </cell>
          <cell r="Q27" t="str">
            <v>98.01.01</v>
          </cell>
        </row>
        <row r="28">
          <cell r="A28">
            <v>20</v>
          </cell>
          <cell r="B28" t="str">
            <v>91106-37200</v>
          </cell>
          <cell r="C28" t="str">
            <v>BODY</v>
          </cell>
          <cell r="D28">
            <v>84896</v>
          </cell>
          <cell r="E28">
            <v>0.82</v>
          </cell>
          <cell r="F28">
            <v>69614.720000000001</v>
          </cell>
          <cell r="G28">
            <v>0</v>
          </cell>
          <cell r="H28" t="str">
            <v>1XU</v>
          </cell>
          <cell r="I28" t="str">
            <v>PD2</v>
          </cell>
          <cell r="J28" t="str">
            <v>97.12.01</v>
          </cell>
          <cell r="K28">
            <v>0</v>
          </cell>
          <cell r="L28">
            <v>0.97</v>
          </cell>
          <cell r="M28">
            <v>82349.119999999995</v>
          </cell>
          <cell r="N28">
            <v>0</v>
          </cell>
          <cell r="O28" t="str">
            <v>1XU</v>
          </cell>
          <cell r="P28" t="str">
            <v>PU1</v>
          </cell>
          <cell r="Q28" t="str">
            <v>98.01.01</v>
          </cell>
        </row>
        <row r="29">
          <cell r="A29">
            <v>21</v>
          </cell>
          <cell r="B29" t="str">
            <v>91106-37210</v>
          </cell>
          <cell r="C29" t="str">
            <v>BODY</v>
          </cell>
          <cell r="D29">
            <v>109095</v>
          </cell>
          <cell r="E29">
            <v>0.82</v>
          </cell>
          <cell r="F29">
            <v>89457.9</v>
          </cell>
          <cell r="G29">
            <v>0</v>
          </cell>
          <cell r="H29" t="str">
            <v>1XU</v>
          </cell>
          <cell r="I29" t="str">
            <v>PD2</v>
          </cell>
          <cell r="J29" t="str">
            <v>97.12.01</v>
          </cell>
          <cell r="K29">
            <v>0</v>
          </cell>
          <cell r="L29">
            <v>0.97</v>
          </cell>
          <cell r="M29">
            <v>105822.15</v>
          </cell>
          <cell r="N29">
            <v>0</v>
          </cell>
          <cell r="O29" t="str">
            <v>1XU</v>
          </cell>
          <cell r="P29" t="str">
            <v>PU1</v>
          </cell>
          <cell r="Q29" t="str">
            <v>98.01.01</v>
          </cell>
        </row>
        <row r="30">
          <cell r="A30">
            <v>22</v>
          </cell>
          <cell r="B30" t="str">
            <v>91106-37220</v>
          </cell>
          <cell r="C30" t="str">
            <v>BODY</v>
          </cell>
          <cell r="D30">
            <v>95181</v>
          </cell>
          <cell r="E30">
            <v>0.82</v>
          </cell>
          <cell r="F30">
            <v>78048.42</v>
          </cell>
          <cell r="G30">
            <v>0</v>
          </cell>
          <cell r="H30" t="str">
            <v>1XU</v>
          </cell>
          <cell r="I30" t="str">
            <v>PD2</v>
          </cell>
          <cell r="J30" t="str">
            <v>97.12.01</v>
          </cell>
          <cell r="K30">
            <v>0</v>
          </cell>
          <cell r="L30">
            <v>0.97</v>
          </cell>
          <cell r="M30">
            <v>92325.569999999992</v>
          </cell>
          <cell r="N30">
            <v>0</v>
          </cell>
          <cell r="O30" t="str">
            <v>1XU</v>
          </cell>
          <cell r="P30" t="str">
            <v>PU1</v>
          </cell>
          <cell r="Q30" t="str">
            <v>98.01.01</v>
          </cell>
        </row>
        <row r="31">
          <cell r="A31">
            <v>23</v>
          </cell>
          <cell r="B31" t="str">
            <v>91106-37240</v>
          </cell>
          <cell r="C31" t="str">
            <v>BODY</v>
          </cell>
          <cell r="D31">
            <v>109095</v>
          </cell>
          <cell r="E31">
            <v>0.82</v>
          </cell>
          <cell r="F31">
            <v>89457.9</v>
          </cell>
          <cell r="G31">
            <v>0</v>
          </cell>
          <cell r="H31" t="str">
            <v>1XU</v>
          </cell>
          <cell r="I31" t="str">
            <v>PD2</v>
          </cell>
          <cell r="J31" t="str">
            <v>97.12.01</v>
          </cell>
          <cell r="K31">
            <v>0</v>
          </cell>
          <cell r="L31">
            <v>0.97</v>
          </cell>
          <cell r="M31">
            <v>105822.15</v>
          </cell>
          <cell r="N31">
            <v>0</v>
          </cell>
          <cell r="O31" t="str">
            <v>1XU</v>
          </cell>
          <cell r="P31" t="str">
            <v>PU1</v>
          </cell>
          <cell r="Q31" t="str">
            <v>98.01.01</v>
          </cell>
        </row>
        <row r="32">
          <cell r="A32">
            <v>24</v>
          </cell>
          <cell r="B32" t="str">
            <v>91106-37260</v>
          </cell>
          <cell r="C32" t="str">
            <v>BODY</v>
          </cell>
          <cell r="D32">
            <v>99712</v>
          </cell>
          <cell r="E32">
            <v>0.82</v>
          </cell>
          <cell r="F32">
            <v>81763.839999999997</v>
          </cell>
          <cell r="G32">
            <v>0</v>
          </cell>
          <cell r="H32" t="str">
            <v>1XU</v>
          </cell>
          <cell r="I32" t="str">
            <v>PD2</v>
          </cell>
          <cell r="J32" t="str">
            <v>97.12.01</v>
          </cell>
          <cell r="K32">
            <v>0</v>
          </cell>
          <cell r="L32">
            <v>0.97</v>
          </cell>
          <cell r="M32">
            <v>96720.639999999999</v>
          </cell>
          <cell r="N32">
            <v>0</v>
          </cell>
          <cell r="O32" t="str">
            <v>1XU</v>
          </cell>
          <cell r="P32" t="str">
            <v>PU1</v>
          </cell>
          <cell r="Q32" t="str">
            <v>98.01.01</v>
          </cell>
        </row>
        <row r="33">
          <cell r="A33">
            <v>25</v>
          </cell>
          <cell r="B33" t="str">
            <v>91106-37280</v>
          </cell>
          <cell r="C33" t="str">
            <v>BODY</v>
          </cell>
          <cell r="D33">
            <v>95181</v>
          </cell>
          <cell r="E33">
            <v>0.82</v>
          </cell>
          <cell r="F33">
            <v>78048.42</v>
          </cell>
          <cell r="G33">
            <v>0</v>
          </cell>
          <cell r="H33" t="str">
            <v>1XU</v>
          </cell>
          <cell r="I33" t="str">
            <v>PD2</v>
          </cell>
          <cell r="J33" t="str">
            <v>97.12.01</v>
          </cell>
          <cell r="K33">
            <v>0</v>
          </cell>
          <cell r="L33">
            <v>0.97</v>
          </cell>
          <cell r="M33">
            <v>92325.569999999992</v>
          </cell>
          <cell r="N33">
            <v>0</v>
          </cell>
          <cell r="O33" t="str">
            <v>1XU</v>
          </cell>
          <cell r="P33" t="str">
            <v>PU1</v>
          </cell>
          <cell r="Q33" t="str">
            <v>98.01.01</v>
          </cell>
        </row>
        <row r="34">
          <cell r="A34">
            <v>26</v>
          </cell>
          <cell r="B34" t="str">
            <v>91106-37300</v>
          </cell>
          <cell r="C34" t="str">
            <v>BODY</v>
          </cell>
          <cell r="D34">
            <v>85798</v>
          </cell>
          <cell r="E34">
            <v>0.82</v>
          </cell>
          <cell r="F34">
            <v>70354.36</v>
          </cell>
          <cell r="G34">
            <v>0</v>
          </cell>
          <cell r="H34" t="str">
            <v>1XU</v>
          </cell>
          <cell r="I34" t="str">
            <v>PD2</v>
          </cell>
          <cell r="J34" t="str">
            <v>97.12.01</v>
          </cell>
          <cell r="K34">
            <v>0</v>
          </cell>
          <cell r="L34">
            <v>0.97</v>
          </cell>
          <cell r="M34">
            <v>83224.06</v>
          </cell>
          <cell r="N34">
            <v>0</v>
          </cell>
          <cell r="O34" t="str">
            <v>1XU</v>
          </cell>
          <cell r="P34" t="str">
            <v>PU1</v>
          </cell>
          <cell r="Q34" t="str">
            <v>98.01.01</v>
          </cell>
        </row>
        <row r="35">
          <cell r="A35">
            <v>27</v>
          </cell>
          <cell r="B35" t="str">
            <v>91106-37310</v>
          </cell>
          <cell r="C35" t="str">
            <v>BODY</v>
          </cell>
          <cell r="D35">
            <v>118246</v>
          </cell>
          <cell r="E35">
            <v>0.82</v>
          </cell>
          <cell r="F35">
            <v>96961.72</v>
          </cell>
          <cell r="G35">
            <v>0</v>
          </cell>
          <cell r="H35" t="str">
            <v>1XU</v>
          </cell>
          <cell r="I35" t="str">
            <v>PD2</v>
          </cell>
          <cell r="J35" t="str">
            <v>97.12.01</v>
          </cell>
          <cell r="K35">
            <v>0</v>
          </cell>
          <cell r="L35">
            <v>0.97</v>
          </cell>
          <cell r="M35">
            <v>114698.62</v>
          </cell>
          <cell r="N35">
            <v>0</v>
          </cell>
          <cell r="O35" t="str">
            <v>1XU</v>
          </cell>
          <cell r="P35" t="str">
            <v>PU1</v>
          </cell>
          <cell r="Q35" t="str">
            <v>98.01.01</v>
          </cell>
        </row>
        <row r="36">
          <cell r="A36">
            <v>28</v>
          </cell>
          <cell r="B36" t="str">
            <v>91106-37320</v>
          </cell>
          <cell r="C36" t="str">
            <v>BODY</v>
          </cell>
          <cell r="D36">
            <v>122735</v>
          </cell>
          <cell r="E36">
            <v>0.82</v>
          </cell>
          <cell r="F36">
            <v>100642.7</v>
          </cell>
          <cell r="G36">
            <v>0</v>
          </cell>
          <cell r="H36" t="str">
            <v>1XU</v>
          </cell>
          <cell r="I36" t="str">
            <v>PD2</v>
          </cell>
          <cell r="J36" t="str">
            <v>97.12.01</v>
          </cell>
          <cell r="K36">
            <v>0</v>
          </cell>
          <cell r="L36">
            <v>0.97</v>
          </cell>
          <cell r="M36">
            <v>119052.95</v>
          </cell>
          <cell r="N36">
            <v>0</v>
          </cell>
          <cell r="O36" t="str">
            <v>1XU</v>
          </cell>
          <cell r="P36" t="str">
            <v>PU1</v>
          </cell>
          <cell r="Q36" t="str">
            <v>98.01.01</v>
          </cell>
        </row>
        <row r="37">
          <cell r="A37">
            <v>29</v>
          </cell>
          <cell r="B37" t="str">
            <v>91106-37330</v>
          </cell>
          <cell r="C37" t="str">
            <v>BODY</v>
          </cell>
          <cell r="D37">
            <v>108863</v>
          </cell>
          <cell r="E37">
            <v>0.82</v>
          </cell>
          <cell r="F37">
            <v>89267.659999999989</v>
          </cell>
          <cell r="G37">
            <v>0</v>
          </cell>
          <cell r="H37" t="str">
            <v>1XU</v>
          </cell>
          <cell r="I37" t="str">
            <v>PD2</v>
          </cell>
          <cell r="J37" t="str">
            <v>97.12.01</v>
          </cell>
          <cell r="K37">
            <v>0</v>
          </cell>
          <cell r="L37">
            <v>0.97</v>
          </cell>
          <cell r="M37">
            <v>105597.11</v>
          </cell>
          <cell r="N37">
            <v>0</v>
          </cell>
          <cell r="O37" t="str">
            <v>1XU</v>
          </cell>
          <cell r="P37" t="str">
            <v>PU1</v>
          </cell>
          <cell r="Q37" t="str">
            <v>98.01.01</v>
          </cell>
        </row>
        <row r="38">
          <cell r="A38">
            <v>30</v>
          </cell>
          <cell r="B38" t="str">
            <v>91106-37340</v>
          </cell>
          <cell r="C38" t="str">
            <v>BODY</v>
          </cell>
          <cell r="D38">
            <v>113352</v>
          </cell>
          <cell r="E38">
            <v>0.82</v>
          </cell>
          <cell r="F38">
            <v>92948.64</v>
          </cell>
          <cell r="G38">
            <v>0</v>
          </cell>
          <cell r="H38" t="str">
            <v>1XU</v>
          </cell>
          <cell r="I38" t="str">
            <v>PD2</v>
          </cell>
          <cell r="J38" t="str">
            <v>97.12.01</v>
          </cell>
          <cell r="K38">
            <v>0</v>
          </cell>
          <cell r="L38">
            <v>0.97</v>
          </cell>
          <cell r="M38">
            <v>109951.44</v>
          </cell>
          <cell r="N38">
            <v>0</v>
          </cell>
          <cell r="O38" t="str">
            <v>1XU</v>
          </cell>
          <cell r="P38" t="str">
            <v>PU1</v>
          </cell>
          <cell r="Q38" t="str">
            <v>98.01.01</v>
          </cell>
        </row>
        <row r="39">
          <cell r="A39">
            <v>31</v>
          </cell>
          <cell r="B39" t="str">
            <v>91106-37350</v>
          </cell>
          <cell r="C39" t="str">
            <v>BODY</v>
          </cell>
          <cell r="D39">
            <v>102359</v>
          </cell>
          <cell r="E39">
            <v>0.82</v>
          </cell>
          <cell r="F39">
            <v>83934.37999999999</v>
          </cell>
          <cell r="G39">
            <v>0</v>
          </cell>
          <cell r="H39" t="str">
            <v>1XU</v>
          </cell>
          <cell r="I39" t="str">
            <v>PD2</v>
          </cell>
          <cell r="J39" t="str">
            <v>97.12.01</v>
          </cell>
          <cell r="K39">
            <v>0</v>
          </cell>
          <cell r="L39">
            <v>0.97</v>
          </cell>
          <cell r="M39">
            <v>99288.23</v>
          </cell>
          <cell r="N39">
            <v>0</v>
          </cell>
          <cell r="O39" t="str">
            <v>1XU</v>
          </cell>
          <cell r="P39" t="str">
            <v>PU1</v>
          </cell>
          <cell r="Q39" t="str">
            <v>98.01.01</v>
          </cell>
        </row>
        <row r="40">
          <cell r="A40">
            <v>32</v>
          </cell>
          <cell r="B40" t="str">
            <v>91106-37360</v>
          </cell>
          <cell r="C40" t="str">
            <v>BODY</v>
          </cell>
          <cell r="D40">
            <v>106848</v>
          </cell>
          <cell r="E40">
            <v>0.82</v>
          </cell>
          <cell r="F40">
            <v>87615.360000000001</v>
          </cell>
          <cell r="G40">
            <v>0</v>
          </cell>
          <cell r="H40" t="str">
            <v>1XU</v>
          </cell>
          <cell r="I40" t="str">
            <v>PD2</v>
          </cell>
          <cell r="J40" t="str">
            <v>97.12.01</v>
          </cell>
          <cell r="K40">
            <v>0</v>
          </cell>
          <cell r="L40">
            <v>0.97</v>
          </cell>
          <cell r="M40">
            <v>103642.56</v>
          </cell>
          <cell r="N40">
            <v>0</v>
          </cell>
          <cell r="O40" t="str">
            <v>1XU</v>
          </cell>
          <cell r="P40" t="str">
            <v>PU1</v>
          </cell>
          <cell r="Q40" t="str">
            <v>98.01.01</v>
          </cell>
        </row>
        <row r="41">
          <cell r="A41">
            <v>33</v>
          </cell>
          <cell r="B41" t="str">
            <v>91106-37370</v>
          </cell>
          <cell r="C41" t="str">
            <v>BODY</v>
          </cell>
          <cell r="D41">
            <v>92976</v>
          </cell>
          <cell r="E41">
            <v>0.82</v>
          </cell>
          <cell r="F41">
            <v>76240.319999999992</v>
          </cell>
          <cell r="G41">
            <v>0</v>
          </cell>
          <cell r="H41" t="str">
            <v>1XU</v>
          </cell>
          <cell r="I41" t="str">
            <v>PD2</v>
          </cell>
          <cell r="J41" t="str">
            <v>97.12.01</v>
          </cell>
          <cell r="K41">
            <v>0</v>
          </cell>
          <cell r="L41">
            <v>0.97</v>
          </cell>
          <cell r="M41">
            <v>90186.72</v>
          </cell>
          <cell r="N41">
            <v>0</v>
          </cell>
          <cell r="O41" t="str">
            <v>1XU</v>
          </cell>
          <cell r="P41" t="str">
            <v>PU1</v>
          </cell>
          <cell r="Q41" t="str">
            <v>98.01.01</v>
          </cell>
        </row>
        <row r="42">
          <cell r="A42">
            <v>34</v>
          </cell>
          <cell r="B42" t="str">
            <v>91106-37380</v>
          </cell>
          <cell r="C42" t="str">
            <v>BODY</v>
          </cell>
          <cell r="D42">
            <v>97465</v>
          </cell>
          <cell r="E42">
            <v>0.82</v>
          </cell>
          <cell r="F42">
            <v>79921.299999999988</v>
          </cell>
          <cell r="G42">
            <v>0</v>
          </cell>
          <cell r="H42" t="str">
            <v>1XU</v>
          </cell>
          <cell r="I42" t="str">
            <v>PD2</v>
          </cell>
          <cell r="J42" t="str">
            <v>97.12.01</v>
          </cell>
          <cell r="K42">
            <v>0</v>
          </cell>
          <cell r="L42">
            <v>0.97</v>
          </cell>
          <cell r="M42">
            <v>94541.05</v>
          </cell>
          <cell r="N42">
            <v>0</v>
          </cell>
          <cell r="O42" t="str">
            <v>1XU</v>
          </cell>
          <cell r="P42" t="str">
            <v>PU1</v>
          </cell>
          <cell r="Q42" t="str">
            <v>98.01.01</v>
          </cell>
        </row>
        <row r="43">
          <cell r="A43">
            <v>35</v>
          </cell>
          <cell r="B43" t="str">
            <v>91106-37410</v>
          </cell>
          <cell r="C43" t="str">
            <v>BODY</v>
          </cell>
          <cell r="D43">
            <v>123814</v>
          </cell>
          <cell r="E43">
            <v>0.82</v>
          </cell>
          <cell r="F43">
            <v>101527.48</v>
          </cell>
          <cell r="G43">
            <v>0</v>
          </cell>
          <cell r="H43" t="str">
            <v>1XU</v>
          </cell>
          <cell r="I43" t="str">
            <v>PD2</v>
          </cell>
          <cell r="J43" t="str">
            <v>97.12.01</v>
          </cell>
          <cell r="K43">
            <v>0</v>
          </cell>
          <cell r="L43">
            <v>0.97</v>
          </cell>
          <cell r="M43">
            <v>120099.58</v>
          </cell>
          <cell r="N43">
            <v>0</v>
          </cell>
          <cell r="O43" t="str">
            <v>1XU</v>
          </cell>
          <cell r="P43" t="str">
            <v>PU1</v>
          </cell>
          <cell r="Q43" t="str">
            <v>98.01.01</v>
          </cell>
        </row>
        <row r="44">
          <cell r="A44">
            <v>36</v>
          </cell>
          <cell r="B44" t="str">
            <v>91106-37420</v>
          </cell>
          <cell r="C44" t="str">
            <v>BODY</v>
          </cell>
          <cell r="D44">
            <v>119325</v>
          </cell>
          <cell r="E44">
            <v>0.82</v>
          </cell>
          <cell r="F44">
            <v>97846.5</v>
          </cell>
          <cell r="G44">
            <v>0</v>
          </cell>
          <cell r="H44" t="str">
            <v>1XU</v>
          </cell>
          <cell r="I44" t="str">
            <v>PD2</v>
          </cell>
          <cell r="J44" t="str">
            <v>97.12.01</v>
          </cell>
          <cell r="K44">
            <v>0</v>
          </cell>
          <cell r="L44">
            <v>0.97</v>
          </cell>
          <cell r="M44">
            <v>115745.25</v>
          </cell>
          <cell r="N44">
            <v>0</v>
          </cell>
          <cell r="O44" t="str">
            <v>1XU</v>
          </cell>
          <cell r="P44" t="str">
            <v>PU1</v>
          </cell>
          <cell r="Q44" t="str">
            <v>98.01.01</v>
          </cell>
        </row>
        <row r="45">
          <cell r="A45">
            <v>37</v>
          </cell>
          <cell r="B45" t="str">
            <v>91106-37430</v>
          </cell>
          <cell r="C45" t="str">
            <v>BODY</v>
          </cell>
          <cell r="D45">
            <v>128186</v>
          </cell>
          <cell r="E45">
            <v>0.82</v>
          </cell>
          <cell r="F45">
            <v>105112.51999999999</v>
          </cell>
          <cell r="G45">
            <v>0</v>
          </cell>
          <cell r="H45" t="str">
            <v>1XU</v>
          </cell>
          <cell r="I45" t="str">
            <v>PD2</v>
          </cell>
          <cell r="J45" t="str">
            <v>97.12.01</v>
          </cell>
          <cell r="K45">
            <v>0</v>
          </cell>
          <cell r="L45">
            <v>0.97</v>
          </cell>
          <cell r="M45">
            <v>124340.42</v>
          </cell>
          <cell r="N45">
            <v>0</v>
          </cell>
          <cell r="O45" t="str">
            <v>1XU</v>
          </cell>
          <cell r="P45" t="str">
            <v>PU1</v>
          </cell>
          <cell r="Q45" t="str">
            <v>98.01.01</v>
          </cell>
        </row>
        <row r="46">
          <cell r="A46">
            <v>38</v>
          </cell>
          <cell r="B46" t="str">
            <v>91106-37440</v>
          </cell>
          <cell r="C46" t="str">
            <v>BODY</v>
          </cell>
          <cell r="D46">
            <v>123697</v>
          </cell>
          <cell r="E46">
            <v>0.82</v>
          </cell>
          <cell r="F46">
            <v>101431.54</v>
          </cell>
          <cell r="G46">
            <v>0</v>
          </cell>
          <cell r="H46" t="str">
            <v>1XU</v>
          </cell>
          <cell r="I46" t="str">
            <v>PD2</v>
          </cell>
          <cell r="J46" t="str">
            <v>97.12.01</v>
          </cell>
          <cell r="K46">
            <v>0</v>
          </cell>
          <cell r="L46">
            <v>0.97</v>
          </cell>
          <cell r="M46">
            <v>119986.09</v>
          </cell>
          <cell r="N46">
            <v>0</v>
          </cell>
          <cell r="O46" t="str">
            <v>1XU</v>
          </cell>
          <cell r="P46" t="str">
            <v>PU1</v>
          </cell>
          <cell r="Q46" t="str">
            <v>98.01.01</v>
          </cell>
        </row>
        <row r="47">
          <cell r="A47">
            <v>39</v>
          </cell>
          <cell r="B47" t="str">
            <v>91106-37450</v>
          </cell>
          <cell r="C47" t="str">
            <v>BODY</v>
          </cell>
          <cell r="D47">
            <v>130223</v>
          </cell>
          <cell r="E47">
            <v>0.82</v>
          </cell>
          <cell r="F47">
            <v>106782.86</v>
          </cell>
          <cell r="G47">
            <v>0</v>
          </cell>
          <cell r="H47" t="str">
            <v>1XU</v>
          </cell>
          <cell r="I47" t="str">
            <v>PD2</v>
          </cell>
          <cell r="J47" t="str">
            <v>97.12.01</v>
          </cell>
          <cell r="K47">
            <v>0</v>
          </cell>
          <cell r="L47">
            <v>0.97</v>
          </cell>
          <cell r="M47">
            <v>126316.31</v>
          </cell>
          <cell r="N47">
            <v>0</v>
          </cell>
          <cell r="O47" t="str">
            <v>1XU</v>
          </cell>
          <cell r="P47" t="str">
            <v>PU1</v>
          </cell>
          <cell r="Q47" t="str">
            <v>98.01.01</v>
          </cell>
        </row>
        <row r="48">
          <cell r="A48">
            <v>40</v>
          </cell>
          <cell r="B48" t="str">
            <v>91106-37460</v>
          </cell>
          <cell r="C48" t="str">
            <v>BODY</v>
          </cell>
          <cell r="D48">
            <v>125569</v>
          </cell>
          <cell r="E48">
            <v>0.82</v>
          </cell>
          <cell r="F48">
            <v>102966.57999999999</v>
          </cell>
          <cell r="G48">
            <v>0</v>
          </cell>
          <cell r="H48" t="str">
            <v>1XU</v>
          </cell>
          <cell r="I48" t="str">
            <v>PD2</v>
          </cell>
          <cell r="J48" t="str">
            <v>97.12.01</v>
          </cell>
          <cell r="K48">
            <v>0</v>
          </cell>
          <cell r="L48">
            <v>0.97</v>
          </cell>
          <cell r="M48">
            <v>121801.93</v>
          </cell>
          <cell r="N48">
            <v>0</v>
          </cell>
          <cell r="O48" t="str">
            <v>1XU</v>
          </cell>
          <cell r="P48" t="str">
            <v>PU1</v>
          </cell>
          <cell r="Q48" t="str">
            <v>98.01.01</v>
          </cell>
        </row>
        <row r="49">
          <cell r="A49">
            <v>41</v>
          </cell>
          <cell r="B49" t="str">
            <v>91106-37470</v>
          </cell>
          <cell r="C49" t="str">
            <v>BODY</v>
          </cell>
          <cell r="D49">
            <v>132360</v>
          </cell>
          <cell r="E49">
            <v>0.82</v>
          </cell>
          <cell r="F49">
            <v>108535.2</v>
          </cell>
          <cell r="G49">
            <v>0</v>
          </cell>
          <cell r="H49" t="str">
            <v>1XU</v>
          </cell>
          <cell r="I49" t="str">
            <v>PD2</v>
          </cell>
          <cell r="J49" t="str">
            <v>97.12.01</v>
          </cell>
          <cell r="K49">
            <v>0</v>
          </cell>
          <cell r="L49">
            <v>0.97</v>
          </cell>
          <cell r="M49">
            <v>128389.2</v>
          </cell>
          <cell r="N49">
            <v>0</v>
          </cell>
          <cell r="O49" t="str">
            <v>1XU</v>
          </cell>
          <cell r="P49" t="str">
            <v>PU1</v>
          </cell>
          <cell r="Q49" t="str">
            <v>98.01.01</v>
          </cell>
        </row>
        <row r="50">
          <cell r="A50">
            <v>42</v>
          </cell>
          <cell r="B50" t="str">
            <v>91106-37480</v>
          </cell>
          <cell r="C50" t="str">
            <v>BODY</v>
          </cell>
          <cell r="D50">
            <v>129941</v>
          </cell>
          <cell r="E50">
            <v>0.82</v>
          </cell>
          <cell r="F50">
            <v>106551.62</v>
          </cell>
          <cell r="G50">
            <v>0</v>
          </cell>
          <cell r="H50" t="str">
            <v>1XU</v>
          </cell>
          <cell r="I50" t="str">
            <v>PD2</v>
          </cell>
          <cell r="J50" t="str">
            <v>97.12.01</v>
          </cell>
          <cell r="K50">
            <v>0</v>
          </cell>
          <cell r="L50">
            <v>0.97</v>
          </cell>
          <cell r="M50">
            <v>126042.76999999999</v>
          </cell>
          <cell r="N50">
            <v>0</v>
          </cell>
          <cell r="O50" t="str">
            <v>1XU</v>
          </cell>
          <cell r="P50" t="str">
            <v>PU1</v>
          </cell>
          <cell r="Q50" t="str">
            <v>98.01.01</v>
          </cell>
        </row>
        <row r="51">
          <cell r="A51">
            <v>43</v>
          </cell>
          <cell r="B51" t="str">
            <v>91106-37490</v>
          </cell>
          <cell r="C51" t="str">
            <v>BODY</v>
          </cell>
          <cell r="D51">
            <v>131978</v>
          </cell>
          <cell r="E51">
            <v>0.82</v>
          </cell>
          <cell r="F51">
            <v>108221.95999999999</v>
          </cell>
          <cell r="G51">
            <v>0</v>
          </cell>
          <cell r="H51" t="str">
            <v>1XU</v>
          </cell>
          <cell r="I51" t="str">
            <v>PD2</v>
          </cell>
          <cell r="J51" t="str">
            <v>97.12.01</v>
          </cell>
          <cell r="K51">
            <v>0</v>
          </cell>
          <cell r="L51">
            <v>0.97</v>
          </cell>
          <cell r="M51">
            <v>128018.66</v>
          </cell>
          <cell r="N51">
            <v>0</v>
          </cell>
          <cell r="O51" t="str">
            <v>1XU</v>
          </cell>
          <cell r="P51" t="str">
            <v>PU1</v>
          </cell>
          <cell r="Q51" t="str">
            <v>98.01.01</v>
          </cell>
        </row>
        <row r="52">
          <cell r="A52">
            <v>44</v>
          </cell>
          <cell r="B52" t="str">
            <v>91106-37500</v>
          </cell>
          <cell r="C52" t="str">
            <v>BODY</v>
          </cell>
          <cell r="D52">
            <v>125569</v>
          </cell>
          <cell r="E52">
            <v>0.82</v>
          </cell>
          <cell r="F52">
            <v>102966.57999999999</v>
          </cell>
          <cell r="G52">
            <v>0</v>
          </cell>
          <cell r="H52" t="str">
            <v>1XU</v>
          </cell>
          <cell r="I52" t="str">
            <v>PD2</v>
          </cell>
          <cell r="J52" t="str">
            <v>97.12.01</v>
          </cell>
          <cell r="K52">
            <v>0</v>
          </cell>
          <cell r="L52">
            <v>0.97</v>
          </cell>
          <cell r="M52">
            <v>121801.93</v>
          </cell>
          <cell r="N52">
            <v>0</v>
          </cell>
          <cell r="O52" t="str">
            <v>1XU</v>
          </cell>
          <cell r="P52" t="str">
            <v>PU1</v>
          </cell>
          <cell r="Q52" t="str">
            <v>98.01.01</v>
          </cell>
        </row>
        <row r="53">
          <cell r="A53">
            <v>45</v>
          </cell>
          <cell r="B53" t="str">
            <v>91106-37510</v>
          </cell>
          <cell r="C53" t="str">
            <v>BODY</v>
          </cell>
          <cell r="D53">
            <v>132360</v>
          </cell>
          <cell r="E53">
            <v>0.82</v>
          </cell>
          <cell r="F53">
            <v>108535.2</v>
          </cell>
          <cell r="G53">
            <v>0</v>
          </cell>
          <cell r="H53" t="str">
            <v>1XU</v>
          </cell>
          <cell r="I53" t="str">
            <v>PD2</v>
          </cell>
          <cell r="J53" t="str">
            <v>97.12.01</v>
          </cell>
          <cell r="K53">
            <v>0</v>
          </cell>
          <cell r="L53">
            <v>0.97</v>
          </cell>
          <cell r="M53">
            <v>128389.2</v>
          </cell>
          <cell r="N53">
            <v>0</v>
          </cell>
          <cell r="O53" t="str">
            <v>1XU</v>
          </cell>
          <cell r="P53" t="str">
            <v>PU1</v>
          </cell>
          <cell r="Q53" t="str">
            <v>98.01.01</v>
          </cell>
        </row>
        <row r="54">
          <cell r="A54">
            <v>46</v>
          </cell>
          <cell r="B54" t="str">
            <v>91106-37520</v>
          </cell>
          <cell r="C54" t="str">
            <v>BODY</v>
          </cell>
          <cell r="D54">
            <v>129941</v>
          </cell>
          <cell r="E54">
            <v>0.82</v>
          </cell>
          <cell r="F54">
            <v>106551.62</v>
          </cell>
          <cell r="G54">
            <v>0</v>
          </cell>
          <cell r="H54" t="str">
            <v>1XU</v>
          </cell>
          <cell r="I54" t="str">
            <v>PD2</v>
          </cell>
          <cell r="J54" t="str">
            <v>97.12.01</v>
          </cell>
          <cell r="K54">
            <v>0</v>
          </cell>
          <cell r="L54">
            <v>0.97</v>
          </cell>
          <cell r="M54">
            <v>126042.76999999999</v>
          </cell>
          <cell r="N54">
            <v>0</v>
          </cell>
          <cell r="O54" t="str">
            <v>1XU</v>
          </cell>
          <cell r="P54" t="str">
            <v>PU1</v>
          </cell>
          <cell r="Q54" t="str">
            <v>98.01.01</v>
          </cell>
        </row>
        <row r="55">
          <cell r="A55">
            <v>47</v>
          </cell>
          <cell r="B55" t="str">
            <v>91106-37530</v>
          </cell>
          <cell r="C55" t="str">
            <v>BODY</v>
          </cell>
          <cell r="D55">
            <v>131978</v>
          </cell>
          <cell r="E55">
            <v>0.82</v>
          </cell>
          <cell r="F55">
            <v>108221.95999999999</v>
          </cell>
          <cell r="G55">
            <v>0</v>
          </cell>
          <cell r="H55" t="str">
            <v>1XU</v>
          </cell>
          <cell r="I55" t="str">
            <v>PD2</v>
          </cell>
          <cell r="J55" t="str">
            <v>97.12.01</v>
          </cell>
          <cell r="K55">
            <v>0</v>
          </cell>
          <cell r="L55">
            <v>0.97</v>
          </cell>
          <cell r="M55">
            <v>128018.66</v>
          </cell>
          <cell r="N55">
            <v>0</v>
          </cell>
          <cell r="O55" t="str">
            <v>1XU</v>
          </cell>
          <cell r="P55" t="str">
            <v>PU1</v>
          </cell>
          <cell r="Q55" t="str">
            <v>98.01.01</v>
          </cell>
        </row>
        <row r="56">
          <cell r="A56">
            <v>48</v>
          </cell>
          <cell r="B56" t="str">
            <v>91106-37540</v>
          </cell>
          <cell r="C56" t="str">
            <v>BODY</v>
          </cell>
          <cell r="D56">
            <v>125734</v>
          </cell>
          <cell r="E56">
            <v>0.82</v>
          </cell>
          <cell r="F56">
            <v>103101.87999999999</v>
          </cell>
          <cell r="G56">
            <v>0</v>
          </cell>
          <cell r="H56" t="str">
            <v>1XU</v>
          </cell>
          <cell r="I56" t="str">
            <v>PD2</v>
          </cell>
          <cell r="J56" t="str">
            <v>97.12.01</v>
          </cell>
          <cell r="K56">
            <v>0</v>
          </cell>
          <cell r="L56">
            <v>0.97</v>
          </cell>
          <cell r="M56">
            <v>121961.98</v>
          </cell>
          <cell r="N56">
            <v>0</v>
          </cell>
          <cell r="O56" t="str">
            <v>1XU</v>
          </cell>
          <cell r="P56" t="str">
            <v>PU1</v>
          </cell>
          <cell r="Q56" t="str">
            <v>98.01.01</v>
          </cell>
        </row>
        <row r="57">
          <cell r="A57">
            <v>49</v>
          </cell>
          <cell r="B57" t="str">
            <v>91106-37550</v>
          </cell>
          <cell r="C57" t="str">
            <v>BODY</v>
          </cell>
          <cell r="D57">
            <v>130605</v>
          </cell>
          <cell r="E57">
            <v>0.82</v>
          </cell>
          <cell r="F57">
            <v>107096.09999999999</v>
          </cell>
          <cell r="G57">
            <v>0</v>
          </cell>
          <cell r="H57" t="str">
            <v>1XU</v>
          </cell>
          <cell r="I57" t="str">
            <v>PD2</v>
          </cell>
          <cell r="J57" t="str">
            <v>97.12.01</v>
          </cell>
          <cell r="K57">
            <v>0</v>
          </cell>
          <cell r="L57">
            <v>0.97</v>
          </cell>
          <cell r="M57">
            <v>126686.84999999999</v>
          </cell>
          <cell r="N57">
            <v>0</v>
          </cell>
          <cell r="O57" t="str">
            <v>1XU</v>
          </cell>
          <cell r="P57" t="str">
            <v>PU1</v>
          </cell>
          <cell r="Q57" t="str">
            <v>98.01.01</v>
          </cell>
        </row>
        <row r="58">
          <cell r="A58">
            <v>50</v>
          </cell>
          <cell r="B58" t="str">
            <v>91106-37560</v>
          </cell>
          <cell r="C58" t="str">
            <v>BODY</v>
          </cell>
          <cell r="D58">
            <v>126116</v>
          </cell>
          <cell r="E58">
            <v>0.82</v>
          </cell>
          <cell r="F58">
            <v>103415.12</v>
          </cell>
          <cell r="G58">
            <v>0</v>
          </cell>
          <cell r="H58" t="str">
            <v>1XU</v>
          </cell>
          <cell r="I58" t="str">
            <v>PD2</v>
          </cell>
          <cell r="J58" t="str">
            <v>97.12.01</v>
          </cell>
          <cell r="K58">
            <v>0</v>
          </cell>
          <cell r="L58">
            <v>0.97</v>
          </cell>
          <cell r="M58">
            <v>122332.51999999999</v>
          </cell>
          <cell r="N58">
            <v>0</v>
          </cell>
          <cell r="O58" t="str">
            <v>1XU</v>
          </cell>
          <cell r="P58" t="str">
            <v>PU1</v>
          </cell>
          <cell r="Q58" t="str">
            <v>98.01.01</v>
          </cell>
        </row>
        <row r="59">
          <cell r="A59">
            <v>51</v>
          </cell>
          <cell r="B59" t="str">
            <v>91107-37010</v>
          </cell>
          <cell r="C59" t="str">
            <v>BODY</v>
          </cell>
          <cell r="D59">
            <v>83142</v>
          </cell>
          <cell r="E59">
            <v>0.82</v>
          </cell>
          <cell r="F59">
            <v>68176.44</v>
          </cell>
          <cell r="G59">
            <v>0</v>
          </cell>
          <cell r="H59" t="str">
            <v>1XU</v>
          </cell>
          <cell r="I59" t="str">
            <v>PD2</v>
          </cell>
          <cell r="J59" t="str">
            <v>97.12.01</v>
          </cell>
          <cell r="K59">
            <v>0</v>
          </cell>
          <cell r="L59">
            <v>0.97</v>
          </cell>
          <cell r="M59">
            <v>80647.739999999991</v>
          </cell>
          <cell r="N59">
            <v>0</v>
          </cell>
          <cell r="O59" t="str">
            <v>1XU</v>
          </cell>
          <cell r="P59" t="str">
            <v>PU1</v>
          </cell>
          <cell r="Q59" t="str">
            <v>98.01.01</v>
          </cell>
        </row>
        <row r="60">
          <cell r="A60">
            <v>52</v>
          </cell>
          <cell r="B60" t="str">
            <v>91107-37020</v>
          </cell>
          <cell r="C60" t="str">
            <v>BODY</v>
          </cell>
          <cell r="D60">
            <v>81967</v>
          </cell>
          <cell r="E60">
            <v>0.82</v>
          </cell>
          <cell r="F60">
            <v>67212.94</v>
          </cell>
          <cell r="G60">
            <v>0</v>
          </cell>
          <cell r="H60" t="str">
            <v>1XU</v>
          </cell>
          <cell r="I60" t="str">
            <v>PD2</v>
          </cell>
          <cell r="J60" t="str">
            <v>97.12.01</v>
          </cell>
          <cell r="K60">
            <v>0</v>
          </cell>
          <cell r="L60">
            <v>0.97</v>
          </cell>
          <cell r="M60">
            <v>79507.989999999991</v>
          </cell>
          <cell r="N60">
            <v>0</v>
          </cell>
          <cell r="O60" t="str">
            <v>1XU</v>
          </cell>
          <cell r="P60" t="str">
            <v>PU1</v>
          </cell>
          <cell r="Q60" t="str">
            <v>98.01.01</v>
          </cell>
        </row>
        <row r="61">
          <cell r="A61">
            <v>53</v>
          </cell>
          <cell r="B61" t="str">
            <v>91107-37030</v>
          </cell>
          <cell r="C61" t="str">
            <v>BODY</v>
          </cell>
          <cell r="D61">
            <v>108561</v>
          </cell>
          <cell r="E61">
            <v>0.82</v>
          </cell>
          <cell r="F61">
            <v>89020.01999999999</v>
          </cell>
          <cell r="G61">
            <v>0</v>
          </cell>
          <cell r="H61" t="str">
            <v>1XU</v>
          </cell>
          <cell r="I61" t="str">
            <v>PD2</v>
          </cell>
          <cell r="J61" t="str">
            <v>97.12.01</v>
          </cell>
          <cell r="K61">
            <v>0</v>
          </cell>
          <cell r="L61">
            <v>0.97</v>
          </cell>
          <cell r="M61">
            <v>105304.17</v>
          </cell>
          <cell r="N61">
            <v>0</v>
          </cell>
          <cell r="O61" t="str">
            <v>1XU</v>
          </cell>
          <cell r="P61" t="str">
            <v>PU1</v>
          </cell>
          <cell r="Q61" t="str">
            <v>98.01.01</v>
          </cell>
        </row>
        <row r="62">
          <cell r="A62">
            <v>54</v>
          </cell>
          <cell r="B62" t="str">
            <v>91107-37040</v>
          </cell>
          <cell r="C62" t="str">
            <v>BODY</v>
          </cell>
          <cell r="D62">
            <v>106143</v>
          </cell>
          <cell r="E62">
            <v>0.82</v>
          </cell>
          <cell r="F62">
            <v>87037.26</v>
          </cell>
          <cell r="G62">
            <v>0</v>
          </cell>
          <cell r="H62" t="str">
            <v>1XU</v>
          </cell>
          <cell r="I62" t="str">
            <v>PD2</v>
          </cell>
          <cell r="J62" t="str">
            <v>97.12.01</v>
          </cell>
          <cell r="K62">
            <v>0</v>
          </cell>
          <cell r="L62">
            <v>0.97</v>
          </cell>
          <cell r="M62">
            <v>102958.70999999999</v>
          </cell>
          <cell r="N62">
            <v>0</v>
          </cell>
          <cell r="O62" t="str">
            <v>1XU</v>
          </cell>
          <cell r="P62" t="str">
            <v>PU1</v>
          </cell>
          <cell r="Q62" t="str">
            <v>98.01.01</v>
          </cell>
        </row>
        <row r="63">
          <cell r="A63">
            <v>55</v>
          </cell>
          <cell r="B63" t="str">
            <v>91107-37050</v>
          </cell>
          <cell r="C63" t="str">
            <v>BODY</v>
          </cell>
          <cell r="D63">
            <v>108180</v>
          </cell>
          <cell r="E63">
            <v>0.82</v>
          </cell>
          <cell r="F63">
            <v>88707.599999999991</v>
          </cell>
          <cell r="G63">
            <v>0</v>
          </cell>
          <cell r="H63" t="str">
            <v>1XU</v>
          </cell>
          <cell r="I63" t="str">
            <v>PD2</v>
          </cell>
          <cell r="J63" t="str">
            <v>97.12.01</v>
          </cell>
          <cell r="K63">
            <v>0</v>
          </cell>
          <cell r="L63">
            <v>0.97</v>
          </cell>
          <cell r="M63">
            <v>104934.59999999999</v>
          </cell>
          <cell r="N63">
            <v>0</v>
          </cell>
          <cell r="O63" t="str">
            <v>1XU</v>
          </cell>
          <cell r="P63" t="str">
            <v>PU1</v>
          </cell>
          <cell r="Q63" t="str">
            <v>98.01.01</v>
          </cell>
        </row>
        <row r="64">
          <cell r="A64">
            <v>56</v>
          </cell>
          <cell r="B64" t="str">
            <v>91107-37060</v>
          </cell>
          <cell r="C64" t="str">
            <v>BODY</v>
          </cell>
          <cell r="D64">
            <v>107897</v>
          </cell>
          <cell r="E64">
            <v>0.82</v>
          </cell>
          <cell r="F64">
            <v>88475.54</v>
          </cell>
          <cell r="G64">
            <v>0</v>
          </cell>
          <cell r="H64" t="str">
            <v>1XU</v>
          </cell>
          <cell r="I64" t="str">
            <v>PD2</v>
          </cell>
          <cell r="J64" t="str">
            <v>97.12.01</v>
          </cell>
          <cell r="K64">
            <v>0</v>
          </cell>
          <cell r="L64">
            <v>0.97</v>
          </cell>
          <cell r="M64">
            <v>104660.09</v>
          </cell>
          <cell r="N64">
            <v>0</v>
          </cell>
          <cell r="O64" t="str">
            <v>1XU</v>
          </cell>
          <cell r="P64" t="str">
            <v>PU1</v>
          </cell>
          <cell r="Q64" t="str">
            <v>98.01.01</v>
          </cell>
        </row>
        <row r="65">
          <cell r="A65">
            <v>57</v>
          </cell>
          <cell r="B65" t="str">
            <v>91107-37070</v>
          </cell>
          <cell r="C65" t="str">
            <v>BODY</v>
          </cell>
          <cell r="D65">
            <v>105479</v>
          </cell>
          <cell r="E65">
            <v>0.82</v>
          </cell>
          <cell r="F65">
            <v>86492.78</v>
          </cell>
          <cell r="G65">
            <v>0</v>
          </cell>
          <cell r="H65" t="str">
            <v>1XU</v>
          </cell>
          <cell r="I65" t="str">
            <v>PD2</v>
          </cell>
          <cell r="J65" t="str">
            <v>97.12.01</v>
          </cell>
          <cell r="K65">
            <v>0</v>
          </cell>
          <cell r="L65">
            <v>0.97</v>
          </cell>
          <cell r="M65">
            <v>102314.62999999999</v>
          </cell>
          <cell r="N65">
            <v>0</v>
          </cell>
          <cell r="O65" t="str">
            <v>1XU</v>
          </cell>
          <cell r="P65" t="str">
            <v>PU1</v>
          </cell>
          <cell r="Q65" t="str">
            <v>98.01.01</v>
          </cell>
        </row>
        <row r="66">
          <cell r="A66">
            <v>58</v>
          </cell>
          <cell r="B66" t="str">
            <v>91107-37080</v>
          </cell>
          <cell r="C66" t="str">
            <v>BODY</v>
          </cell>
          <cell r="D66">
            <v>107516</v>
          </cell>
          <cell r="E66">
            <v>0.82</v>
          </cell>
          <cell r="F66">
            <v>88163.12</v>
          </cell>
          <cell r="G66">
            <v>0</v>
          </cell>
          <cell r="H66" t="str">
            <v>1XU</v>
          </cell>
          <cell r="I66" t="str">
            <v>PD2</v>
          </cell>
          <cell r="J66" t="str">
            <v>97.12.01</v>
          </cell>
          <cell r="K66">
            <v>0</v>
          </cell>
          <cell r="L66">
            <v>0.97</v>
          </cell>
          <cell r="M66">
            <v>104290.52</v>
          </cell>
          <cell r="N66">
            <v>0</v>
          </cell>
          <cell r="O66" t="str">
            <v>1XU</v>
          </cell>
          <cell r="P66" t="str">
            <v>PU1</v>
          </cell>
          <cell r="Q66" t="str">
            <v>98.01.01</v>
          </cell>
        </row>
        <row r="67">
          <cell r="A67">
            <v>59</v>
          </cell>
          <cell r="B67" t="str">
            <v>91107-37090</v>
          </cell>
          <cell r="C67" t="str">
            <v>BODY</v>
          </cell>
          <cell r="D67">
            <v>95358</v>
          </cell>
          <cell r="E67">
            <v>0.82</v>
          </cell>
          <cell r="F67">
            <v>78193.56</v>
          </cell>
          <cell r="G67">
            <v>0</v>
          </cell>
          <cell r="H67" t="str">
            <v>1XU</v>
          </cell>
          <cell r="I67" t="str">
            <v>PD2</v>
          </cell>
          <cell r="J67" t="str">
            <v>97.12.01</v>
          </cell>
          <cell r="K67">
            <v>0</v>
          </cell>
          <cell r="L67">
            <v>0.97</v>
          </cell>
          <cell r="M67">
            <v>92497.26</v>
          </cell>
          <cell r="N67">
            <v>0</v>
          </cell>
          <cell r="O67" t="str">
            <v>1XU</v>
          </cell>
          <cell r="P67" t="str">
            <v>PU1</v>
          </cell>
          <cell r="Q67" t="str">
            <v>98.01.01</v>
          </cell>
        </row>
        <row r="68">
          <cell r="A68">
            <v>60</v>
          </cell>
          <cell r="B68" t="str">
            <v>91107-37100</v>
          </cell>
          <cell r="C68" t="str">
            <v>BODY</v>
          </cell>
          <cell r="D68">
            <v>107482</v>
          </cell>
          <cell r="E68">
            <v>0.82</v>
          </cell>
          <cell r="F68">
            <v>88135.239999999991</v>
          </cell>
          <cell r="G68">
            <v>0</v>
          </cell>
          <cell r="H68" t="str">
            <v>1XU</v>
          </cell>
          <cell r="I68" t="str">
            <v>PD2</v>
          </cell>
          <cell r="J68" t="str">
            <v>97.12.01</v>
          </cell>
          <cell r="K68">
            <v>0</v>
          </cell>
          <cell r="L68">
            <v>0.97</v>
          </cell>
          <cell r="M68">
            <v>104257.54</v>
          </cell>
          <cell r="N68">
            <v>0</v>
          </cell>
          <cell r="O68" t="str">
            <v>1XU</v>
          </cell>
          <cell r="P68" t="str">
            <v>PU1</v>
          </cell>
          <cell r="Q68" t="str">
            <v>98.01.01</v>
          </cell>
        </row>
        <row r="69">
          <cell r="A69">
            <v>61</v>
          </cell>
          <cell r="B69" t="str">
            <v>91107-37110</v>
          </cell>
          <cell r="C69" t="str">
            <v>BODY</v>
          </cell>
          <cell r="D69">
            <v>105064</v>
          </cell>
          <cell r="E69">
            <v>0.82</v>
          </cell>
          <cell r="F69">
            <v>86152.48</v>
          </cell>
          <cell r="G69">
            <v>0</v>
          </cell>
          <cell r="H69" t="str">
            <v>1XU</v>
          </cell>
          <cell r="I69" t="str">
            <v>PD2</v>
          </cell>
          <cell r="J69" t="str">
            <v>97.12.01</v>
          </cell>
          <cell r="K69">
            <v>0</v>
          </cell>
          <cell r="L69">
            <v>0.97</v>
          </cell>
          <cell r="M69">
            <v>101912.08</v>
          </cell>
          <cell r="N69">
            <v>0</v>
          </cell>
          <cell r="O69" t="str">
            <v>1XU</v>
          </cell>
          <cell r="P69" t="str">
            <v>PU1</v>
          </cell>
          <cell r="Q69" t="str">
            <v>98.01.01</v>
          </cell>
        </row>
        <row r="70">
          <cell r="A70">
            <v>62</v>
          </cell>
          <cell r="B70" t="str">
            <v>91107-37120</v>
          </cell>
          <cell r="C70" t="str">
            <v>BODY</v>
          </cell>
          <cell r="D70">
            <v>107101</v>
          </cell>
          <cell r="E70">
            <v>0.82</v>
          </cell>
          <cell r="F70">
            <v>87822.819999999992</v>
          </cell>
          <cell r="G70">
            <v>0</v>
          </cell>
          <cell r="H70" t="str">
            <v>1XU</v>
          </cell>
          <cell r="I70" t="str">
            <v>PD2</v>
          </cell>
          <cell r="J70" t="str">
            <v>97.12.01</v>
          </cell>
          <cell r="K70">
            <v>0</v>
          </cell>
          <cell r="L70">
            <v>0.97</v>
          </cell>
          <cell r="M70">
            <v>103887.97</v>
          </cell>
          <cell r="N70">
            <v>0</v>
          </cell>
          <cell r="O70" t="str">
            <v>1XU</v>
          </cell>
          <cell r="P70" t="str">
            <v>PU1</v>
          </cell>
          <cell r="Q70" t="str">
            <v>98.01.01</v>
          </cell>
        </row>
        <row r="71">
          <cell r="A71">
            <v>63</v>
          </cell>
          <cell r="B71" t="str">
            <v>91107-37130</v>
          </cell>
          <cell r="C71" t="str">
            <v>BODY</v>
          </cell>
          <cell r="D71">
            <v>106818</v>
          </cell>
          <cell r="E71">
            <v>0.82</v>
          </cell>
          <cell r="F71">
            <v>87590.76</v>
          </cell>
          <cell r="G71">
            <v>0</v>
          </cell>
          <cell r="H71" t="str">
            <v>1XU</v>
          </cell>
          <cell r="I71" t="str">
            <v>PD2</v>
          </cell>
          <cell r="J71" t="str">
            <v>97.12.01</v>
          </cell>
          <cell r="K71">
            <v>0</v>
          </cell>
          <cell r="L71">
            <v>0.97</v>
          </cell>
          <cell r="M71">
            <v>103613.45999999999</v>
          </cell>
          <cell r="N71">
            <v>0</v>
          </cell>
          <cell r="O71" t="str">
            <v>1XU</v>
          </cell>
          <cell r="P71" t="str">
            <v>PU1</v>
          </cell>
          <cell r="Q71" t="str">
            <v>98.01.01</v>
          </cell>
        </row>
        <row r="72">
          <cell r="A72">
            <v>64</v>
          </cell>
          <cell r="B72" t="str">
            <v>91107-37140</v>
          </cell>
          <cell r="C72" t="str">
            <v>BODY</v>
          </cell>
          <cell r="D72">
            <v>104400</v>
          </cell>
          <cell r="E72">
            <v>0.82</v>
          </cell>
          <cell r="F72">
            <v>85608</v>
          </cell>
          <cell r="G72">
            <v>0</v>
          </cell>
          <cell r="H72" t="str">
            <v>1XU</v>
          </cell>
          <cell r="I72" t="str">
            <v>PD2</v>
          </cell>
          <cell r="J72" t="str">
            <v>97.12.01</v>
          </cell>
          <cell r="K72">
            <v>0</v>
          </cell>
          <cell r="L72">
            <v>0.97</v>
          </cell>
          <cell r="M72">
            <v>101268</v>
          </cell>
          <cell r="N72">
            <v>0</v>
          </cell>
          <cell r="O72" t="str">
            <v>1XU</v>
          </cell>
          <cell r="P72" t="str">
            <v>PU1</v>
          </cell>
          <cell r="Q72" t="str">
            <v>98.01.01</v>
          </cell>
        </row>
        <row r="73">
          <cell r="A73">
            <v>65</v>
          </cell>
          <cell r="B73" t="str">
            <v>91107-37150</v>
          </cell>
          <cell r="C73" t="str">
            <v>BODY</v>
          </cell>
          <cell r="D73">
            <v>106437</v>
          </cell>
          <cell r="E73">
            <v>0.82</v>
          </cell>
          <cell r="F73">
            <v>87278.34</v>
          </cell>
          <cell r="G73">
            <v>0</v>
          </cell>
          <cell r="H73" t="str">
            <v>1XU</v>
          </cell>
          <cell r="I73" t="str">
            <v>PD2</v>
          </cell>
          <cell r="J73" t="str">
            <v>97.12.01</v>
          </cell>
          <cell r="K73">
            <v>0</v>
          </cell>
          <cell r="L73">
            <v>0.97</v>
          </cell>
          <cell r="M73">
            <v>103243.89</v>
          </cell>
          <cell r="N73">
            <v>0</v>
          </cell>
          <cell r="O73" t="str">
            <v>1XU</v>
          </cell>
          <cell r="P73" t="str">
            <v>PU1</v>
          </cell>
          <cell r="Q73" t="str">
            <v>98.01.01</v>
          </cell>
        </row>
        <row r="74">
          <cell r="A74">
            <v>66</v>
          </cell>
          <cell r="B74" t="str">
            <v>91107-37160</v>
          </cell>
          <cell r="C74" t="str">
            <v>BODY</v>
          </cell>
          <cell r="D74">
            <v>99178</v>
          </cell>
          <cell r="E74">
            <v>0.82</v>
          </cell>
          <cell r="F74">
            <v>81325.959999999992</v>
          </cell>
          <cell r="G74">
            <v>0</v>
          </cell>
          <cell r="H74" t="str">
            <v>1XU</v>
          </cell>
          <cell r="I74" t="str">
            <v>PD2</v>
          </cell>
          <cell r="J74" t="str">
            <v>97.12.01</v>
          </cell>
          <cell r="K74">
            <v>0</v>
          </cell>
          <cell r="L74">
            <v>0.97</v>
          </cell>
          <cell r="M74">
            <v>96202.66</v>
          </cell>
          <cell r="N74">
            <v>0</v>
          </cell>
          <cell r="O74" t="str">
            <v>1XU</v>
          </cell>
          <cell r="P74" t="str">
            <v>PU1</v>
          </cell>
          <cell r="Q74" t="str">
            <v>98.01.01</v>
          </cell>
        </row>
        <row r="75">
          <cell r="A75">
            <v>67</v>
          </cell>
          <cell r="B75" t="str">
            <v>91107-37170</v>
          </cell>
          <cell r="C75" t="str">
            <v>BODY</v>
          </cell>
          <cell r="D75">
            <v>96760</v>
          </cell>
          <cell r="E75">
            <v>0.82</v>
          </cell>
          <cell r="F75">
            <v>79343.199999999997</v>
          </cell>
          <cell r="G75">
            <v>0</v>
          </cell>
          <cell r="H75" t="str">
            <v>1XU</v>
          </cell>
          <cell r="I75" t="str">
            <v>PD2</v>
          </cell>
          <cell r="J75" t="str">
            <v>97.12.01</v>
          </cell>
          <cell r="K75">
            <v>0</v>
          </cell>
          <cell r="L75">
            <v>0.97</v>
          </cell>
          <cell r="M75">
            <v>93857.2</v>
          </cell>
          <cell r="N75">
            <v>0</v>
          </cell>
          <cell r="O75" t="str">
            <v>1XU</v>
          </cell>
          <cell r="P75" t="str">
            <v>PU1</v>
          </cell>
          <cell r="Q75" t="str">
            <v>98.01.01</v>
          </cell>
        </row>
        <row r="76">
          <cell r="A76">
            <v>68</v>
          </cell>
          <cell r="B76" t="str">
            <v>91107-37180</v>
          </cell>
          <cell r="C76" t="str">
            <v>BODY</v>
          </cell>
          <cell r="D76">
            <v>98797</v>
          </cell>
          <cell r="E76">
            <v>0.82</v>
          </cell>
          <cell r="F76">
            <v>81013.539999999994</v>
          </cell>
          <cell r="G76">
            <v>0</v>
          </cell>
          <cell r="H76" t="str">
            <v>1XU</v>
          </cell>
          <cell r="I76" t="str">
            <v>PD2</v>
          </cell>
          <cell r="J76" t="str">
            <v>97.12.01</v>
          </cell>
          <cell r="K76">
            <v>0</v>
          </cell>
          <cell r="L76">
            <v>0.97</v>
          </cell>
          <cell r="M76">
            <v>95833.09</v>
          </cell>
          <cell r="N76">
            <v>0</v>
          </cell>
          <cell r="O76" t="str">
            <v>1XU</v>
          </cell>
          <cell r="P76" t="str">
            <v>PU1</v>
          </cell>
          <cell r="Q76" t="str">
            <v>98.01.01</v>
          </cell>
        </row>
        <row r="77">
          <cell r="A77">
            <v>69</v>
          </cell>
          <cell r="B77" t="str">
            <v>91107-37190</v>
          </cell>
          <cell r="C77" t="str">
            <v>BODY</v>
          </cell>
          <cell r="D77">
            <v>98514</v>
          </cell>
          <cell r="E77">
            <v>0.82</v>
          </cell>
          <cell r="F77">
            <v>80781.48</v>
          </cell>
          <cell r="G77">
            <v>0</v>
          </cell>
          <cell r="H77" t="str">
            <v>1XU</v>
          </cell>
          <cell r="I77" t="str">
            <v>PD2</v>
          </cell>
          <cell r="J77" t="str">
            <v>97.12.01</v>
          </cell>
          <cell r="K77">
            <v>0</v>
          </cell>
          <cell r="L77">
            <v>0.97</v>
          </cell>
          <cell r="M77">
            <v>95558.58</v>
          </cell>
          <cell r="N77">
            <v>0</v>
          </cell>
          <cell r="O77" t="str">
            <v>1XU</v>
          </cell>
          <cell r="P77" t="str">
            <v>PU1</v>
          </cell>
          <cell r="Q77" t="str">
            <v>98.01.01</v>
          </cell>
        </row>
        <row r="78">
          <cell r="A78">
            <v>70</v>
          </cell>
          <cell r="B78" t="str">
            <v>91107-37200</v>
          </cell>
          <cell r="C78" t="str">
            <v>BODY</v>
          </cell>
          <cell r="D78">
            <v>96096</v>
          </cell>
          <cell r="E78">
            <v>0.82</v>
          </cell>
          <cell r="F78">
            <v>78798.720000000001</v>
          </cell>
          <cell r="G78">
            <v>0</v>
          </cell>
          <cell r="H78" t="str">
            <v>1XU</v>
          </cell>
          <cell r="I78" t="str">
            <v>PD2</v>
          </cell>
          <cell r="J78" t="str">
            <v>97.12.01</v>
          </cell>
          <cell r="K78">
            <v>0</v>
          </cell>
          <cell r="L78">
            <v>0.97</v>
          </cell>
          <cell r="M78">
            <v>93213.119999999995</v>
          </cell>
          <cell r="N78">
            <v>0</v>
          </cell>
          <cell r="O78" t="str">
            <v>1XU</v>
          </cell>
          <cell r="P78" t="str">
            <v>PU1</v>
          </cell>
          <cell r="Q78" t="str">
            <v>98.01.01</v>
          </cell>
        </row>
        <row r="79">
          <cell r="A79">
            <v>71</v>
          </cell>
          <cell r="B79" t="str">
            <v>91107-37210</v>
          </cell>
          <cell r="C79" t="str">
            <v>BODY</v>
          </cell>
          <cell r="D79">
            <v>98133</v>
          </cell>
          <cell r="E79">
            <v>0.82</v>
          </cell>
          <cell r="F79">
            <v>80469.06</v>
          </cell>
          <cell r="G79">
            <v>0</v>
          </cell>
          <cell r="H79" t="str">
            <v>1XU</v>
          </cell>
          <cell r="I79" t="str">
            <v>PD2</v>
          </cell>
          <cell r="J79" t="str">
            <v>97.12.01</v>
          </cell>
          <cell r="K79">
            <v>0</v>
          </cell>
          <cell r="L79">
            <v>0.97</v>
          </cell>
          <cell r="M79">
            <v>95189.01</v>
          </cell>
          <cell r="N79">
            <v>0</v>
          </cell>
          <cell r="O79" t="str">
            <v>1XU</v>
          </cell>
          <cell r="P79" t="str">
            <v>PU1</v>
          </cell>
          <cell r="Q79" t="str">
            <v>98.01.01</v>
          </cell>
        </row>
        <row r="80">
          <cell r="A80">
            <v>72</v>
          </cell>
          <cell r="B80" t="str">
            <v>91107-37220</v>
          </cell>
          <cell r="C80" t="str">
            <v>BODY</v>
          </cell>
          <cell r="D80">
            <v>85975</v>
          </cell>
          <cell r="E80">
            <v>0.82</v>
          </cell>
          <cell r="F80">
            <v>70499.5</v>
          </cell>
          <cell r="G80">
            <v>0</v>
          </cell>
          <cell r="H80" t="str">
            <v>1XU</v>
          </cell>
          <cell r="I80" t="str">
            <v>PD2</v>
          </cell>
          <cell r="J80" t="str">
            <v>97.12.01</v>
          </cell>
          <cell r="K80">
            <v>0</v>
          </cell>
          <cell r="L80">
            <v>0.97</v>
          </cell>
          <cell r="M80">
            <v>83395.75</v>
          </cell>
          <cell r="N80">
            <v>0</v>
          </cell>
          <cell r="O80" t="str">
            <v>1XU</v>
          </cell>
          <cell r="P80" t="str">
            <v>PU1</v>
          </cell>
          <cell r="Q80" t="str">
            <v>98.01.01</v>
          </cell>
        </row>
        <row r="81">
          <cell r="A81">
            <v>73</v>
          </cell>
          <cell r="B81" t="str">
            <v>91107-37230</v>
          </cell>
          <cell r="C81" t="str">
            <v>BODY</v>
          </cell>
          <cell r="D81">
            <v>98099</v>
          </cell>
          <cell r="E81">
            <v>0.82</v>
          </cell>
          <cell r="F81">
            <v>80441.179999999993</v>
          </cell>
          <cell r="G81">
            <v>0</v>
          </cell>
          <cell r="H81" t="str">
            <v>1XU</v>
          </cell>
          <cell r="I81" t="str">
            <v>PD2</v>
          </cell>
          <cell r="J81" t="str">
            <v>97.12.01</v>
          </cell>
          <cell r="K81">
            <v>0</v>
          </cell>
          <cell r="L81">
            <v>0.97</v>
          </cell>
          <cell r="M81">
            <v>95156.03</v>
          </cell>
          <cell r="N81">
            <v>0</v>
          </cell>
          <cell r="O81" t="str">
            <v>1XU</v>
          </cell>
          <cell r="P81" t="str">
            <v>PU1</v>
          </cell>
          <cell r="Q81" t="str">
            <v>98.01.01</v>
          </cell>
        </row>
        <row r="82">
          <cell r="A82">
            <v>74</v>
          </cell>
          <cell r="B82" t="str">
            <v>91107-37240</v>
          </cell>
          <cell r="C82" t="str">
            <v>BODY</v>
          </cell>
          <cell r="D82">
            <v>95681</v>
          </cell>
          <cell r="E82">
            <v>0.82</v>
          </cell>
          <cell r="F82">
            <v>78458.42</v>
          </cell>
          <cell r="G82">
            <v>0</v>
          </cell>
          <cell r="H82" t="str">
            <v>1XU</v>
          </cell>
          <cell r="I82" t="str">
            <v>PD2</v>
          </cell>
          <cell r="J82" t="str">
            <v>97.12.01</v>
          </cell>
          <cell r="K82">
            <v>0</v>
          </cell>
          <cell r="L82">
            <v>0.97</v>
          </cell>
          <cell r="M82">
            <v>92810.569999999992</v>
          </cell>
          <cell r="N82">
            <v>0</v>
          </cell>
          <cell r="O82" t="str">
            <v>1XU</v>
          </cell>
          <cell r="P82" t="str">
            <v>PU1</v>
          </cell>
          <cell r="Q82" t="str">
            <v>98.01.01</v>
          </cell>
        </row>
        <row r="83">
          <cell r="A83">
            <v>75</v>
          </cell>
          <cell r="B83" t="str">
            <v>91107-37250</v>
          </cell>
          <cell r="C83" t="str">
            <v>BODY</v>
          </cell>
          <cell r="D83">
            <v>97718</v>
          </cell>
          <cell r="E83">
            <v>0.82</v>
          </cell>
          <cell r="F83">
            <v>80128.759999999995</v>
          </cell>
          <cell r="G83">
            <v>0</v>
          </cell>
          <cell r="H83" t="str">
            <v>1XU</v>
          </cell>
          <cell r="I83" t="str">
            <v>PD2</v>
          </cell>
          <cell r="J83" t="str">
            <v>97.12.01</v>
          </cell>
          <cell r="K83">
            <v>0</v>
          </cell>
          <cell r="L83">
            <v>0.97</v>
          </cell>
          <cell r="M83">
            <v>94786.459999999992</v>
          </cell>
          <cell r="N83">
            <v>0</v>
          </cell>
          <cell r="O83" t="str">
            <v>1XU</v>
          </cell>
          <cell r="P83" t="str">
            <v>PU1</v>
          </cell>
          <cell r="Q83" t="str">
            <v>98.01.01</v>
          </cell>
        </row>
        <row r="84">
          <cell r="A84">
            <v>76</v>
          </cell>
          <cell r="B84" t="str">
            <v>91107-37260</v>
          </cell>
          <cell r="C84" t="str">
            <v>BODY</v>
          </cell>
          <cell r="D84">
            <v>97435</v>
          </cell>
          <cell r="E84">
            <v>0.82</v>
          </cell>
          <cell r="F84">
            <v>79896.7</v>
          </cell>
          <cell r="G84">
            <v>0</v>
          </cell>
          <cell r="H84" t="str">
            <v>1XU</v>
          </cell>
          <cell r="I84" t="str">
            <v>PD2</v>
          </cell>
          <cell r="J84" t="str">
            <v>97.12.01</v>
          </cell>
          <cell r="K84">
            <v>0</v>
          </cell>
          <cell r="L84">
            <v>0.97</v>
          </cell>
          <cell r="M84">
            <v>94511.95</v>
          </cell>
          <cell r="N84">
            <v>0</v>
          </cell>
          <cell r="O84" t="str">
            <v>1XU</v>
          </cell>
          <cell r="P84" t="str">
            <v>PU1</v>
          </cell>
          <cell r="Q84" t="str">
            <v>98.01.01</v>
          </cell>
        </row>
        <row r="85">
          <cell r="A85">
            <v>77</v>
          </cell>
          <cell r="B85" t="str">
            <v>91107-37270</v>
          </cell>
          <cell r="C85" t="str">
            <v>BODY</v>
          </cell>
          <cell r="D85">
            <v>95017</v>
          </cell>
          <cell r="E85">
            <v>0.82</v>
          </cell>
          <cell r="F85">
            <v>77913.94</v>
          </cell>
          <cell r="G85">
            <v>0</v>
          </cell>
          <cell r="H85" t="str">
            <v>1XU</v>
          </cell>
          <cell r="I85" t="str">
            <v>PD2</v>
          </cell>
          <cell r="J85" t="str">
            <v>97.12.01</v>
          </cell>
          <cell r="K85">
            <v>0</v>
          </cell>
          <cell r="L85">
            <v>0.97</v>
          </cell>
          <cell r="M85">
            <v>92166.489999999991</v>
          </cell>
          <cell r="N85">
            <v>0</v>
          </cell>
          <cell r="O85" t="str">
            <v>1XU</v>
          </cell>
          <cell r="P85" t="str">
            <v>PU1</v>
          </cell>
          <cell r="Q85" t="str">
            <v>98.01.01</v>
          </cell>
        </row>
        <row r="86">
          <cell r="A86">
            <v>78</v>
          </cell>
          <cell r="B86" t="str">
            <v>91107-37280</v>
          </cell>
          <cell r="C86" t="str">
            <v>BODY</v>
          </cell>
          <cell r="D86">
            <v>97054</v>
          </cell>
          <cell r="E86">
            <v>0.82</v>
          </cell>
          <cell r="F86">
            <v>79584.28</v>
          </cell>
          <cell r="G86">
            <v>0</v>
          </cell>
          <cell r="H86" t="str">
            <v>1XU</v>
          </cell>
          <cell r="I86" t="str">
            <v>PD2</v>
          </cell>
          <cell r="J86" t="str">
            <v>97.12.01</v>
          </cell>
          <cell r="K86">
            <v>0</v>
          </cell>
          <cell r="L86">
            <v>0.97</v>
          </cell>
          <cell r="M86">
            <v>94142.38</v>
          </cell>
          <cell r="N86">
            <v>0</v>
          </cell>
          <cell r="O86" t="str">
            <v>1XU</v>
          </cell>
          <cell r="P86" t="str">
            <v>PU1</v>
          </cell>
          <cell r="Q86" t="str">
            <v>98.01.01</v>
          </cell>
        </row>
        <row r="87">
          <cell r="A87">
            <v>79</v>
          </cell>
          <cell r="B87" t="str">
            <v>91107-37290</v>
          </cell>
          <cell r="C87" t="str">
            <v>BODY</v>
          </cell>
          <cell r="D87">
            <v>122298</v>
          </cell>
          <cell r="E87">
            <v>0.82</v>
          </cell>
          <cell r="F87">
            <v>100284.36</v>
          </cell>
          <cell r="G87">
            <v>0</v>
          </cell>
          <cell r="H87" t="str">
            <v>1XU</v>
          </cell>
          <cell r="I87" t="str">
            <v>PD2</v>
          </cell>
          <cell r="J87" t="str">
            <v>97.12.01</v>
          </cell>
          <cell r="K87">
            <v>0</v>
          </cell>
          <cell r="L87">
            <v>0.97</v>
          </cell>
          <cell r="M87">
            <v>118629.06</v>
          </cell>
          <cell r="N87">
            <v>0</v>
          </cell>
          <cell r="O87" t="str">
            <v>1XU</v>
          </cell>
          <cell r="P87" t="str">
            <v>PU1</v>
          </cell>
          <cell r="Q87" t="str">
            <v>98.01.01</v>
          </cell>
        </row>
        <row r="88">
          <cell r="A88">
            <v>80</v>
          </cell>
          <cell r="B88" t="str">
            <v>91107-37300</v>
          </cell>
          <cell r="C88" t="str">
            <v>BODY</v>
          </cell>
          <cell r="D88">
            <v>119880</v>
          </cell>
          <cell r="E88">
            <v>0.82</v>
          </cell>
          <cell r="F88">
            <v>98301.599999999991</v>
          </cell>
          <cell r="G88">
            <v>0</v>
          </cell>
          <cell r="H88" t="str">
            <v>1XU</v>
          </cell>
          <cell r="I88" t="str">
            <v>PD2</v>
          </cell>
          <cell r="J88" t="str">
            <v>97.12.01</v>
          </cell>
          <cell r="K88">
            <v>0</v>
          </cell>
          <cell r="L88">
            <v>0.97</v>
          </cell>
          <cell r="M88">
            <v>116283.59999999999</v>
          </cell>
          <cell r="N88">
            <v>0</v>
          </cell>
          <cell r="O88" t="str">
            <v>1XU</v>
          </cell>
          <cell r="P88" t="str">
            <v>PU1</v>
          </cell>
          <cell r="Q88" t="str">
            <v>98.01.01</v>
          </cell>
        </row>
        <row r="89">
          <cell r="A89">
            <v>81</v>
          </cell>
          <cell r="B89" t="str">
            <v>91107-37310</v>
          </cell>
          <cell r="C89" t="str">
            <v>BODY</v>
          </cell>
          <cell r="D89">
            <v>121917</v>
          </cell>
          <cell r="E89">
            <v>0.82</v>
          </cell>
          <cell r="F89">
            <v>99971.939999999988</v>
          </cell>
          <cell r="G89">
            <v>0</v>
          </cell>
          <cell r="H89" t="str">
            <v>1XU</v>
          </cell>
          <cell r="I89" t="str">
            <v>PD2</v>
          </cell>
          <cell r="J89" t="str">
            <v>97.12.01</v>
          </cell>
          <cell r="K89">
            <v>0</v>
          </cell>
          <cell r="L89">
            <v>0.97</v>
          </cell>
          <cell r="M89">
            <v>118259.48999999999</v>
          </cell>
          <cell r="N89">
            <v>0</v>
          </cell>
          <cell r="O89" t="str">
            <v>1XU</v>
          </cell>
          <cell r="P89" t="str">
            <v>PU1</v>
          </cell>
          <cell r="Q89" t="str">
            <v>98.01.01</v>
          </cell>
        </row>
        <row r="90">
          <cell r="A90">
            <v>82</v>
          </cell>
          <cell r="B90" t="str">
            <v>91107-37320</v>
          </cell>
          <cell r="C90" t="str">
            <v>BODY</v>
          </cell>
          <cell r="D90">
            <v>121634</v>
          </cell>
          <cell r="E90">
            <v>0.82</v>
          </cell>
          <cell r="F90">
            <v>99739.87999999999</v>
          </cell>
          <cell r="G90">
            <v>0</v>
          </cell>
          <cell r="H90" t="str">
            <v>1XU</v>
          </cell>
          <cell r="I90" t="str">
            <v>PD2</v>
          </cell>
          <cell r="J90" t="str">
            <v>97.12.01</v>
          </cell>
          <cell r="K90">
            <v>0</v>
          </cell>
          <cell r="L90">
            <v>0.97</v>
          </cell>
          <cell r="M90">
            <v>117984.98</v>
          </cell>
          <cell r="N90">
            <v>0</v>
          </cell>
          <cell r="O90" t="str">
            <v>1XU</v>
          </cell>
          <cell r="P90" t="str">
            <v>PU1</v>
          </cell>
          <cell r="Q90" t="str">
            <v>98.01.01</v>
          </cell>
        </row>
        <row r="91">
          <cell r="A91">
            <v>83</v>
          </cell>
          <cell r="B91" t="str">
            <v>91107-37330</v>
          </cell>
          <cell r="C91" t="str">
            <v>BODY</v>
          </cell>
          <cell r="D91">
            <v>119216</v>
          </cell>
          <cell r="E91">
            <v>0.82</v>
          </cell>
          <cell r="F91">
            <v>97757.119999999995</v>
          </cell>
          <cell r="G91">
            <v>0</v>
          </cell>
          <cell r="H91" t="str">
            <v>1XU</v>
          </cell>
          <cell r="I91" t="str">
            <v>PD2</v>
          </cell>
          <cell r="J91" t="str">
            <v>97.12.01</v>
          </cell>
          <cell r="K91">
            <v>0</v>
          </cell>
          <cell r="L91">
            <v>0.97</v>
          </cell>
          <cell r="M91">
            <v>115639.52</v>
          </cell>
          <cell r="N91">
            <v>0</v>
          </cell>
          <cell r="O91" t="str">
            <v>1XU</v>
          </cell>
          <cell r="P91" t="str">
            <v>PU1</v>
          </cell>
          <cell r="Q91" t="str">
            <v>98.01.01</v>
          </cell>
        </row>
        <row r="92">
          <cell r="A92">
            <v>84</v>
          </cell>
          <cell r="B92" t="str">
            <v>91107-37340</v>
          </cell>
          <cell r="C92" t="str">
            <v>BODY</v>
          </cell>
          <cell r="D92">
            <v>121252</v>
          </cell>
          <cell r="E92">
            <v>0.82</v>
          </cell>
          <cell r="F92">
            <v>99426.64</v>
          </cell>
          <cell r="G92">
            <v>0</v>
          </cell>
          <cell r="H92" t="str">
            <v>1XU</v>
          </cell>
          <cell r="I92" t="str">
            <v>PD2</v>
          </cell>
          <cell r="J92" t="str">
            <v>97.12.01</v>
          </cell>
          <cell r="K92">
            <v>0</v>
          </cell>
          <cell r="L92">
            <v>0.97</v>
          </cell>
          <cell r="M92">
            <v>117614.44</v>
          </cell>
          <cell r="N92">
            <v>0</v>
          </cell>
          <cell r="O92" t="str">
            <v>1XU</v>
          </cell>
          <cell r="P92" t="str">
            <v>PU1</v>
          </cell>
          <cell r="Q92" t="str">
            <v>98.01.01</v>
          </cell>
        </row>
        <row r="93">
          <cell r="A93">
            <v>85</v>
          </cell>
          <cell r="B93" t="str">
            <v>91107-37350</v>
          </cell>
          <cell r="C93" t="str">
            <v>BODY</v>
          </cell>
          <cell r="D93">
            <v>108384</v>
          </cell>
          <cell r="E93">
            <v>0.82</v>
          </cell>
          <cell r="F93">
            <v>88874.87999999999</v>
          </cell>
          <cell r="G93">
            <v>0</v>
          </cell>
          <cell r="H93" t="str">
            <v>1XU</v>
          </cell>
          <cell r="I93" t="str">
            <v>PD2</v>
          </cell>
          <cell r="J93" t="str">
            <v>97.12.01</v>
          </cell>
          <cell r="K93">
            <v>0</v>
          </cell>
          <cell r="L93">
            <v>0.97</v>
          </cell>
          <cell r="M93">
            <v>105132.48</v>
          </cell>
          <cell r="N93">
            <v>0</v>
          </cell>
          <cell r="O93" t="str">
            <v>1XU</v>
          </cell>
          <cell r="P93" t="str">
            <v>PU1</v>
          </cell>
          <cell r="Q93" t="str">
            <v>98.01.01</v>
          </cell>
        </row>
        <row r="94">
          <cell r="A94">
            <v>86</v>
          </cell>
          <cell r="B94" t="str">
            <v>91107-37360</v>
          </cell>
          <cell r="C94" t="str">
            <v>BODY</v>
          </cell>
          <cell r="D94">
            <v>105966</v>
          </cell>
          <cell r="E94">
            <v>0.82</v>
          </cell>
          <cell r="F94">
            <v>86892.12</v>
          </cell>
          <cell r="G94">
            <v>0</v>
          </cell>
          <cell r="H94" t="str">
            <v>1XU</v>
          </cell>
          <cell r="I94" t="str">
            <v>PD2</v>
          </cell>
          <cell r="J94" t="str">
            <v>97.12.01</v>
          </cell>
          <cell r="K94">
            <v>0</v>
          </cell>
          <cell r="L94">
            <v>0.97</v>
          </cell>
          <cell r="M94">
            <v>102787.02</v>
          </cell>
          <cell r="N94">
            <v>0</v>
          </cell>
          <cell r="O94" t="str">
            <v>1XU</v>
          </cell>
          <cell r="P94" t="str">
            <v>PU1</v>
          </cell>
          <cell r="Q94" t="str">
            <v>98.01.01</v>
          </cell>
        </row>
        <row r="95">
          <cell r="A95">
            <v>87</v>
          </cell>
          <cell r="B95" t="str">
            <v>91107-37370</v>
          </cell>
          <cell r="C95" t="str">
            <v>BODY</v>
          </cell>
          <cell r="D95">
            <v>108003</v>
          </cell>
          <cell r="E95">
            <v>0.82</v>
          </cell>
          <cell r="F95">
            <v>88562.459999999992</v>
          </cell>
          <cell r="G95">
            <v>0</v>
          </cell>
          <cell r="H95" t="str">
            <v>1XU</v>
          </cell>
          <cell r="I95" t="str">
            <v>PD2</v>
          </cell>
          <cell r="J95" t="str">
            <v>97.12.01</v>
          </cell>
          <cell r="K95">
            <v>0</v>
          </cell>
          <cell r="L95">
            <v>0.97</v>
          </cell>
          <cell r="M95">
            <v>104762.91</v>
          </cell>
          <cell r="N95">
            <v>0</v>
          </cell>
          <cell r="O95" t="str">
            <v>1XU</v>
          </cell>
          <cell r="P95" t="str">
            <v>PU1</v>
          </cell>
          <cell r="Q95" t="str">
            <v>98.01.01</v>
          </cell>
        </row>
        <row r="96">
          <cell r="A96">
            <v>88</v>
          </cell>
          <cell r="B96" t="str">
            <v>91107-37380</v>
          </cell>
          <cell r="C96" t="str">
            <v>BODY</v>
          </cell>
          <cell r="D96">
            <v>107720</v>
          </cell>
          <cell r="E96">
            <v>0.82</v>
          </cell>
          <cell r="F96">
            <v>88330.4</v>
          </cell>
          <cell r="G96">
            <v>0</v>
          </cell>
          <cell r="H96" t="str">
            <v>1XU</v>
          </cell>
          <cell r="I96" t="str">
            <v>PD2</v>
          </cell>
          <cell r="J96" t="str">
            <v>97.12.01</v>
          </cell>
          <cell r="K96">
            <v>0</v>
          </cell>
          <cell r="L96">
            <v>0.97</v>
          </cell>
          <cell r="M96">
            <v>104488.4</v>
          </cell>
          <cell r="N96">
            <v>0</v>
          </cell>
          <cell r="O96" t="str">
            <v>1XU</v>
          </cell>
          <cell r="P96" t="str">
            <v>PU1</v>
          </cell>
          <cell r="Q96" t="str">
            <v>98.01.01</v>
          </cell>
        </row>
        <row r="97">
          <cell r="A97">
            <v>89</v>
          </cell>
          <cell r="B97" t="str">
            <v>91107-37390</v>
          </cell>
          <cell r="C97" t="str">
            <v>BODY</v>
          </cell>
          <cell r="D97">
            <v>105302</v>
          </cell>
          <cell r="E97">
            <v>0.82</v>
          </cell>
          <cell r="F97">
            <v>86347.64</v>
          </cell>
          <cell r="G97">
            <v>0</v>
          </cell>
          <cell r="H97" t="str">
            <v>1XU</v>
          </cell>
          <cell r="I97" t="str">
            <v>PD2</v>
          </cell>
          <cell r="J97" t="str">
            <v>97.12.01</v>
          </cell>
          <cell r="K97">
            <v>0</v>
          </cell>
          <cell r="L97">
            <v>0.97</v>
          </cell>
          <cell r="M97">
            <v>102142.94</v>
          </cell>
          <cell r="N97">
            <v>0</v>
          </cell>
          <cell r="O97" t="str">
            <v>1XU</v>
          </cell>
          <cell r="P97" t="str">
            <v>PU1</v>
          </cell>
          <cell r="Q97" t="str">
            <v>98.01.01</v>
          </cell>
        </row>
        <row r="98">
          <cell r="A98">
            <v>90</v>
          </cell>
          <cell r="B98" t="str">
            <v>91107-37400</v>
          </cell>
          <cell r="C98" t="str">
            <v>BODY</v>
          </cell>
          <cell r="D98">
            <v>107339</v>
          </cell>
          <cell r="E98">
            <v>0.82</v>
          </cell>
          <cell r="F98">
            <v>88017.98</v>
          </cell>
          <cell r="G98">
            <v>0</v>
          </cell>
          <cell r="H98" t="str">
            <v>1XU</v>
          </cell>
          <cell r="I98" t="str">
            <v>PD2</v>
          </cell>
          <cell r="J98" t="str">
            <v>97.12.01</v>
          </cell>
          <cell r="K98">
            <v>0</v>
          </cell>
          <cell r="L98">
            <v>0.97</v>
          </cell>
          <cell r="M98">
            <v>104118.83</v>
          </cell>
          <cell r="N98">
            <v>0</v>
          </cell>
          <cell r="O98" t="str">
            <v>1XU</v>
          </cell>
          <cell r="P98" t="str">
            <v>PU1</v>
          </cell>
          <cell r="Q98" t="str">
            <v>98.01.01</v>
          </cell>
        </row>
        <row r="99">
          <cell r="A99">
            <v>91</v>
          </cell>
          <cell r="B99" t="str">
            <v>91107-37410</v>
          </cell>
          <cell r="C99" t="str">
            <v>BODY</v>
          </cell>
          <cell r="D99">
            <v>122298</v>
          </cell>
          <cell r="E99">
            <v>0.82</v>
          </cell>
          <cell r="F99">
            <v>100284.36</v>
          </cell>
          <cell r="G99">
            <v>0</v>
          </cell>
          <cell r="H99" t="str">
            <v>1XU</v>
          </cell>
          <cell r="I99" t="str">
            <v>PD2</v>
          </cell>
          <cell r="J99" t="str">
            <v>97.12.01</v>
          </cell>
          <cell r="K99">
            <v>0</v>
          </cell>
          <cell r="L99">
            <v>0.97</v>
          </cell>
          <cell r="M99">
            <v>118629.06</v>
          </cell>
          <cell r="N99">
            <v>0</v>
          </cell>
          <cell r="O99" t="str">
            <v>1XU</v>
          </cell>
          <cell r="P99" t="str">
            <v>PU1</v>
          </cell>
          <cell r="Q99" t="str">
            <v>98.01.01</v>
          </cell>
        </row>
        <row r="100">
          <cell r="A100">
            <v>92</v>
          </cell>
          <cell r="B100" t="str">
            <v>91107-37420</v>
          </cell>
          <cell r="C100" t="str">
            <v>BODY</v>
          </cell>
          <cell r="D100">
            <v>119880</v>
          </cell>
          <cell r="E100">
            <v>0.82</v>
          </cell>
          <cell r="F100">
            <v>98301.599999999991</v>
          </cell>
          <cell r="G100">
            <v>0</v>
          </cell>
          <cell r="H100" t="str">
            <v>1XU</v>
          </cell>
          <cell r="I100" t="str">
            <v>PD2</v>
          </cell>
          <cell r="J100" t="str">
            <v>97.12.01</v>
          </cell>
          <cell r="K100">
            <v>0</v>
          </cell>
          <cell r="L100">
            <v>0.97</v>
          </cell>
          <cell r="M100">
            <v>116283.59999999999</v>
          </cell>
          <cell r="N100">
            <v>0</v>
          </cell>
          <cell r="O100" t="str">
            <v>1XU</v>
          </cell>
          <cell r="P100" t="str">
            <v>PU1</v>
          </cell>
          <cell r="Q100" t="str">
            <v>98.01.01</v>
          </cell>
        </row>
        <row r="101">
          <cell r="A101">
            <v>93</v>
          </cell>
          <cell r="B101" t="str">
            <v>91107-37430</v>
          </cell>
          <cell r="C101" t="str">
            <v>BODY</v>
          </cell>
          <cell r="D101">
            <v>121917</v>
          </cell>
          <cell r="E101">
            <v>0.82</v>
          </cell>
          <cell r="F101">
            <v>99971.939999999988</v>
          </cell>
          <cell r="G101">
            <v>0</v>
          </cell>
          <cell r="H101" t="str">
            <v>1XU</v>
          </cell>
          <cell r="I101" t="str">
            <v>PD2</v>
          </cell>
          <cell r="J101" t="str">
            <v>97.12.01</v>
          </cell>
          <cell r="K101">
            <v>0</v>
          </cell>
          <cell r="L101">
            <v>0.97</v>
          </cell>
          <cell r="M101">
            <v>118259.48999999999</v>
          </cell>
          <cell r="N101">
            <v>0</v>
          </cell>
          <cell r="O101" t="str">
            <v>1XU</v>
          </cell>
          <cell r="P101" t="str">
            <v>PU1</v>
          </cell>
          <cell r="Q101" t="str">
            <v>98.01.01</v>
          </cell>
        </row>
        <row r="102">
          <cell r="A102">
            <v>94</v>
          </cell>
          <cell r="B102" t="str">
            <v>91107-37440</v>
          </cell>
          <cell r="C102" t="str">
            <v>BODY</v>
          </cell>
          <cell r="D102">
            <v>121634</v>
          </cell>
          <cell r="E102">
            <v>0.82</v>
          </cell>
          <cell r="F102">
            <v>99739.87999999999</v>
          </cell>
          <cell r="G102">
            <v>0</v>
          </cell>
          <cell r="H102" t="str">
            <v>1XU</v>
          </cell>
          <cell r="I102" t="str">
            <v>PD2</v>
          </cell>
          <cell r="J102" t="str">
            <v>97.12.01</v>
          </cell>
          <cell r="K102">
            <v>0</v>
          </cell>
          <cell r="L102">
            <v>0.97</v>
          </cell>
          <cell r="M102">
            <v>117984.98</v>
          </cell>
          <cell r="N102">
            <v>0</v>
          </cell>
          <cell r="O102" t="str">
            <v>1XU</v>
          </cell>
          <cell r="P102" t="str">
            <v>PU1</v>
          </cell>
          <cell r="Q102" t="str">
            <v>98.01.01</v>
          </cell>
        </row>
        <row r="103">
          <cell r="A103">
            <v>95</v>
          </cell>
          <cell r="B103" t="str">
            <v>91107-37450</v>
          </cell>
          <cell r="C103" t="str">
            <v>BODY</v>
          </cell>
          <cell r="D103">
            <v>119216</v>
          </cell>
          <cell r="E103">
            <v>0.82</v>
          </cell>
          <cell r="F103">
            <v>97757.119999999995</v>
          </cell>
          <cell r="G103">
            <v>0</v>
          </cell>
          <cell r="H103" t="str">
            <v>1XU</v>
          </cell>
          <cell r="I103" t="str">
            <v>PD2</v>
          </cell>
          <cell r="J103" t="str">
            <v>97.12.01</v>
          </cell>
          <cell r="K103">
            <v>0</v>
          </cell>
          <cell r="L103">
            <v>0.97</v>
          </cell>
          <cell r="M103">
            <v>115639.52</v>
          </cell>
          <cell r="N103">
            <v>0</v>
          </cell>
          <cell r="O103" t="str">
            <v>1XU</v>
          </cell>
          <cell r="P103" t="str">
            <v>PU1</v>
          </cell>
          <cell r="Q103" t="str">
            <v>98.01.01</v>
          </cell>
        </row>
        <row r="104">
          <cell r="A104">
            <v>96</v>
          </cell>
          <cell r="B104" t="str">
            <v>91107-37460</v>
          </cell>
          <cell r="C104" t="str">
            <v>BODY</v>
          </cell>
          <cell r="D104">
            <v>121252</v>
          </cell>
          <cell r="E104">
            <v>0.82</v>
          </cell>
          <cell r="F104">
            <v>99426.64</v>
          </cell>
          <cell r="G104">
            <v>0</v>
          </cell>
          <cell r="H104" t="str">
            <v>1XU</v>
          </cell>
          <cell r="I104" t="str">
            <v>PD2</v>
          </cell>
          <cell r="J104" t="str">
            <v>97.12.01</v>
          </cell>
          <cell r="K104">
            <v>0</v>
          </cell>
          <cell r="L104">
            <v>0.97</v>
          </cell>
          <cell r="M104">
            <v>117614.44</v>
          </cell>
          <cell r="N104">
            <v>0</v>
          </cell>
          <cell r="O104" t="str">
            <v>1XU</v>
          </cell>
          <cell r="P104" t="str">
            <v>PU1</v>
          </cell>
          <cell r="Q104" t="str">
            <v>98.01.01</v>
          </cell>
        </row>
        <row r="105">
          <cell r="A105">
            <v>97</v>
          </cell>
          <cell r="B105" t="str">
            <v>91107-37470</v>
          </cell>
          <cell r="C105" t="str">
            <v>BODY</v>
          </cell>
          <cell r="D105">
            <v>108384</v>
          </cell>
          <cell r="E105">
            <v>0.82</v>
          </cell>
          <cell r="F105">
            <v>88874.87999999999</v>
          </cell>
          <cell r="G105">
            <v>0</v>
          </cell>
          <cell r="H105" t="str">
            <v>1XU</v>
          </cell>
          <cell r="I105" t="str">
            <v>PD2</v>
          </cell>
          <cell r="J105" t="str">
            <v>97.12.01</v>
          </cell>
          <cell r="K105">
            <v>0</v>
          </cell>
          <cell r="L105">
            <v>0.97</v>
          </cell>
          <cell r="M105">
            <v>105132.48</v>
          </cell>
          <cell r="N105">
            <v>0</v>
          </cell>
          <cell r="O105" t="str">
            <v>1XU</v>
          </cell>
          <cell r="P105" t="str">
            <v>PU1</v>
          </cell>
          <cell r="Q105" t="str">
            <v>98.01.01</v>
          </cell>
        </row>
        <row r="106">
          <cell r="A106">
            <v>98</v>
          </cell>
          <cell r="B106" t="str">
            <v>91107-37480</v>
          </cell>
          <cell r="C106" t="str">
            <v>BODY</v>
          </cell>
          <cell r="D106">
            <v>105966</v>
          </cell>
          <cell r="E106">
            <v>0.82</v>
          </cell>
          <cell r="F106">
            <v>86892.12</v>
          </cell>
          <cell r="G106">
            <v>0</v>
          </cell>
          <cell r="H106" t="str">
            <v>1XU</v>
          </cell>
          <cell r="I106" t="str">
            <v>PD2</v>
          </cell>
          <cell r="J106" t="str">
            <v>97.12.01</v>
          </cell>
          <cell r="K106">
            <v>0</v>
          </cell>
          <cell r="L106">
            <v>0.97</v>
          </cell>
          <cell r="M106">
            <v>102787.02</v>
          </cell>
          <cell r="N106">
            <v>0</v>
          </cell>
          <cell r="O106" t="str">
            <v>1XU</v>
          </cell>
          <cell r="P106" t="str">
            <v>PU1</v>
          </cell>
          <cell r="Q106" t="str">
            <v>98.01.01</v>
          </cell>
        </row>
        <row r="107">
          <cell r="A107">
            <v>99</v>
          </cell>
          <cell r="B107" t="str">
            <v>91107-37490</v>
          </cell>
          <cell r="C107" t="str">
            <v>BODY</v>
          </cell>
          <cell r="D107">
            <v>108003</v>
          </cell>
          <cell r="E107">
            <v>0.82</v>
          </cell>
          <cell r="F107">
            <v>88562.459999999992</v>
          </cell>
          <cell r="G107">
            <v>0</v>
          </cell>
          <cell r="H107" t="str">
            <v>1XU</v>
          </cell>
          <cell r="I107" t="str">
            <v>PD2</v>
          </cell>
          <cell r="J107" t="str">
            <v>97.12.01</v>
          </cell>
          <cell r="K107">
            <v>0</v>
          </cell>
          <cell r="L107">
            <v>0.97</v>
          </cell>
          <cell r="M107">
            <v>104762.91</v>
          </cell>
          <cell r="N107">
            <v>0</v>
          </cell>
          <cell r="O107" t="str">
            <v>1XU</v>
          </cell>
          <cell r="P107" t="str">
            <v>PU1</v>
          </cell>
          <cell r="Q107" t="str">
            <v>98.01.01</v>
          </cell>
        </row>
        <row r="108">
          <cell r="A108">
            <v>100</v>
          </cell>
          <cell r="B108" t="str">
            <v>91107-37500</v>
          </cell>
          <cell r="C108" t="str">
            <v>BODY</v>
          </cell>
          <cell r="D108">
            <v>107720</v>
          </cell>
          <cell r="E108">
            <v>0.82</v>
          </cell>
          <cell r="F108">
            <v>88330.4</v>
          </cell>
          <cell r="G108">
            <v>0</v>
          </cell>
          <cell r="H108" t="str">
            <v>1XU</v>
          </cell>
          <cell r="I108" t="str">
            <v>PD2</v>
          </cell>
          <cell r="J108" t="str">
            <v>97.12.01</v>
          </cell>
          <cell r="K108">
            <v>0</v>
          </cell>
          <cell r="L108">
            <v>0.97</v>
          </cell>
          <cell r="M108">
            <v>104488.4</v>
          </cell>
          <cell r="N108">
            <v>0</v>
          </cell>
          <cell r="O108" t="str">
            <v>1XU</v>
          </cell>
          <cell r="P108" t="str">
            <v>PU1</v>
          </cell>
          <cell r="Q108" t="str">
            <v>98.01.01</v>
          </cell>
        </row>
        <row r="109">
          <cell r="A109">
            <v>101</v>
          </cell>
          <cell r="B109" t="str">
            <v>91107-37510</v>
          </cell>
          <cell r="C109" t="str">
            <v>BODY</v>
          </cell>
          <cell r="D109">
            <v>105302</v>
          </cell>
          <cell r="E109">
            <v>0.82</v>
          </cell>
          <cell r="F109">
            <v>86347.64</v>
          </cell>
          <cell r="G109">
            <v>0</v>
          </cell>
          <cell r="H109" t="str">
            <v>1XU</v>
          </cell>
          <cell r="I109" t="str">
            <v>PD2</v>
          </cell>
          <cell r="J109" t="str">
            <v>97.12.01</v>
          </cell>
          <cell r="K109">
            <v>0</v>
          </cell>
          <cell r="L109">
            <v>0.97</v>
          </cell>
          <cell r="M109">
            <v>102142.94</v>
          </cell>
          <cell r="N109">
            <v>0</v>
          </cell>
          <cell r="O109" t="str">
            <v>1XU</v>
          </cell>
          <cell r="P109" t="str">
            <v>PU1</v>
          </cell>
          <cell r="Q109" t="str">
            <v>98.01.01</v>
          </cell>
        </row>
        <row r="110">
          <cell r="A110">
            <v>102</v>
          </cell>
          <cell r="B110" t="str">
            <v>91107-37520</v>
          </cell>
          <cell r="C110" t="str">
            <v>BODY</v>
          </cell>
          <cell r="D110">
            <v>107339</v>
          </cell>
          <cell r="E110">
            <v>0.82</v>
          </cell>
          <cell r="F110">
            <v>88017.98</v>
          </cell>
          <cell r="G110">
            <v>0</v>
          </cell>
          <cell r="H110" t="str">
            <v>1XU</v>
          </cell>
          <cell r="I110" t="str">
            <v>PD2</v>
          </cell>
          <cell r="J110" t="str">
            <v>97.12.01</v>
          </cell>
          <cell r="K110">
            <v>0</v>
          </cell>
          <cell r="L110">
            <v>0.97</v>
          </cell>
          <cell r="M110">
            <v>104118.83</v>
          </cell>
          <cell r="N110">
            <v>0</v>
          </cell>
          <cell r="O110" t="str">
            <v>1XU</v>
          </cell>
          <cell r="P110" t="str">
            <v>PU1</v>
          </cell>
          <cell r="Q110" t="str">
            <v>98.01.01</v>
          </cell>
        </row>
        <row r="111">
          <cell r="A111">
            <v>103</v>
          </cell>
          <cell r="B111" t="str">
            <v>91107-37530</v>
          </cell>
          <cell r="C111" t="str">
            <v>BODY</v>
          </cell>
          <cell r="D111">
            <v>112915</v>
          </cell>
          <cell r="E111">
            <v>0.82</v>
          </cell>
          <cell r="F111">
            <v>92590.299999999988</v>
          </cell>
          <cell r="G111">
            <v>0</v>
          </cell>
          <cell r="H111" t="str">
            <v>1XU</v>
          </cell>
          <cell r="I111" t="str">
            <v>PD2</v>
          </cell>
          <cell r="J111" t="str">
            <v>97.12.01</v>
          </cell>
          <cell r="K111">
            <v>0</v>
          </cell>
          <cell r="L111">
            <v>0.97</v>
          </cell>
          <cell r="M111">
            <v>109527.55</v>
          </cell>
          <cell r="N111">
            <v>0</v>
          </cell>
          <cell r="O111" t="str">
            <v>1XU</v>
          </cell>
          <cell r="P111" t="str">
            <v>PU1</v>
          </cell>
          <cell r="Q111" t="str">
            <v>98.01.01</v>
          </cell>
        </row>
        <row r="112">
          <cell r="A112">
            <v>104</v>
          </cell>
          <cell r="B112" t="str">
            <v>91107-37540</v>
          </cell>
          <cell r="C112" t="str">
            <v>BODY</v>
          </cell>
          <cell r="D112">
            <v>110497</v>
          </cell>
          <cell r="E112">
            <v>0.82</v>
          </cell>
          <cell r="F112">
            <v>90607.54</v>
          </cell>
          <cell r="G112">
            <v>0</v>
          </cell>
          <cell r="H112" t="str">
            <v>1XU</v>
          </cell>
          <cell r="I112" t="str">
            <v>PD2</v>
          </cell>
          <cell r="J112" t="str">
            <v>97.12.01</v>
          </cell>
          <cell r="K112">
            <v>0</v>
          </cell>
          <cell r="L112">
            <v>0.97</v>
          </cell>
          <cell r="M112">
            <v>107182.09</v>
          </cell>
          <cell r="N112">
            <v>0</v>
          </cell>
          <cell r="O112" t="str">
            <v>1XU</v>
          </cell>
          <cell r="P112" t="str">
            <v>PU1</v>
          </cell>
          <cell r="Q112" t="str">
            <v>98.01.01</v>
          </cell>
        </row>
        <row r="113">
          <cell r="A113">
            <v>105</v>
          </cell>
          <cell r="B113" t="str">
            <v>91107-37550</v>
          </cell>
          <cell r="C113" t="str">
            <v>BODY</v>
          </cell>
          <cell r="D113">
            <v>112534</v>
          </cell>
          <cell r="E113">
            <v>0.82</v>
          </cell>
          <cell r="F113">
            <v>92277.87999999999</v>
          </cell>
          <cell r="G113">
            <v>0</v>
          </cell>
          <cell r="H113" t="str">
            <v>1XU</v>
          </cell>
          <cell r="I113" t="str">
            <v>PD2</v>
          </cell>
          <cell r="J113" t="str">
            <v>97.12.01</v>
          </cell>
          <cell r="K113">
            <v>0</v>
          </cell>
          <cell r="L113">
            <v>0.97</v>
          </cell>
          <cell r="M113">
            <v>109157.98</v>
          </cell>
          <cell r="N113">
            <v>0</v>
          </cell>
          <cell r="O113" t="str">
            <v>1XU</v>
          </cell>
          <cell r="P113" t="str">
            <v>PU1</v>
          </cell>
          <cell r="Q113" t="str">
            <v>98.01.01</v>
          </cell>
        </row>
        <row r="114">
          <cell r="A114">
            <v>106</v>
          </cell>
          <cell r="B114" t="str">
            <v>91107-37560</v>
          </cell>
          <cell r="C114" t="str">
            <v>BODY</v>
          </cell>
          <cell r="D114">
            <v>112251</v>
          </cell>
          <cell r="E114">
            <v>0.82</v>
          </cell>
          <cell r="F114">
            <v>92045.819999999992</v>
          </cell>
          <cell r="G114">
            <v>0</v>
          </cell>
          <cell r="H114" t="str">
            <v>1XU</v>
          </cell>
          <cell r="I114" t="str">
            <v>PD2</v>
          </cell>
          <cell r="J114" t="str">
            <v>97.12.01</v>
          </cell>
          <cell r="K114">
            <v>0</v>
          </cell>
          <cell r="L114">
            <v>0.97</v>
          </cell>
          <cell r="M114">
            <v>108883.47</v>
          </cell>
          <cell r="N114">
            <v>0</v>
          </cell>
          <cell r="O114" t="str">
            <v>1XU</v>
          </cell>
          <cell r="P114" t="str">
            <v>PU1</v>
          </cell>
          <cell r="Q114" t="str">
            <v>98.01.01</v>
          </cell>
        </row>
        <row r="115">
          <cell r="A115">
            <v>107</v>
          </cell>
          <cell r="B115" t="str">
            <v>91107-37570</v>
          </cell>
          <cell r="C115" t="str">
            <v>BODY</v>
          </cell>
          <cell r="D115">
            <v>109833</v>
          </cell>
          <cell r="E115">
            <v>0.82</v>
          </cell>
          <cell r="F115">
            <v>90063.06</v>
          </cell>
          <cell r="G115">
            <v>0</v>
          </cell>
          <cell r="H115" t="str">
            <v>1XU</v>
          </cell>
          <cell r="I115" t="str">
            <v>PD2</v>
          </cell>
          <cell r="J115" t="str">
            <v>97.12.01</v>
          </cell>
          <cell r="K115">
            <v>0</v>
          </cell>
          <cell r="L115">
            <v>0.97</v>
          </cell>
          <cell r="M115">
            <v>106538.01</v>
          </cell>
          <cell r="N115">
            <v>0</v>
          </cell>
          <cell r="O115" t="str">
            <v>1XU</v>
          </cell>
          <cell r="P115" t="str">
            <v>PU1</v>
          </cell>
          <cell r="Q115" t="str">
            <v>98.01.01</v>
          </cell>
        </row>
        <row r="116">
          <cell r="A116">
            <v>108</v>
          </cell>
          <cell r="B116" t="str">
            <v>91107-37580</v>
          </cell>
          <cell r="C116" t="str">
            <v>BODY</v>
          </cell>
          <cell r="D116">
            <v>111870</v>
          </cell>
          <cell r="E116">
            <v>0.82</v>
          </cell>
          <cell r="F116">
            <v>91733.4</v>
          </cell>
          <cell r="G116">
            <v>0</v>
          </cell>
          <cell r="H116" t="str">
            <v>1XU</v>
          </cell>
          <cell r="I116" t="str">
            <v>PD2</v>
          </cell>
          <cell r="J116" t="str">
            <v>97.12.01</v>
          </cell>
          <cell r="K116">
            <v>0</v>
          </cell>
          <cell r="L116">
            <v>0.97</v>
          </cell>
          <cell r="M116">
            <v>108513.9</v>
          </cell>
          <cell r="N116">
            <v>0</v>
          </cell>
          <cell r="O116" t="str">
            <v>1XU</v>
          </cell>
          <cell r="P116" t="str">
            <v>PU1</v>
          </cell>
          <cell r="Q116" t="str">
            <v>98.01.01</v>
          </cell>
        </row>
        <row r="117">
          <cell r="A117">
            <v>109</v>
          </cell>
          <cell r="B117" t="str">
            <v>91107-37590</v>
          </cell>
          <cell r="C117" t="str">
            <v>BODY</v>
          </cell>
          <cell r="D117">
            <v>99001</v>
          </cell>
          <cell r="E117">
            <v>0.82</v>
          </cell>
          <cell r="F117">
            <v>81180.819999999992</v>
          </cell>
          <cell r="G117">
            <v>0</v>
          </cell>
          <cell r="H117" t="str">
            <v>1XU</v>
          </cell>
          <cell r="I117" t="str">
            <v>PD2</v>
          </cell>
          <cell r="J117" t="str">
            <v>97.12.01</v>
          </cell>
          <cell r="K117">
            <v>0</v>
          </cell>
          <cell r="L117">
            <v>0.97</v>
          </cell>
          <cell r="M117">
            <v>96030.97</v>
          </cell>
          <cell r="N117">
            <v>0</v>
          </cell>
          <cell r="O117" t="str">
            <v>1XU</v>
          </cell>
          <cell r="P117" t="str">
            <v>PU1</v>
          </cell>
          <cell r="Q117" t="str">
            <v>98.01.01</v>
          </cell>
        </row>
        <row r="118">
          <cell r="A118">
            <v>110</v>
          </cell>
          <cell r="B118" t="str">
            <v>91107-37600</v>
          </cell>
          <cell r="C118" t="str">
            <v>BODY</v>
          </cell>
          <cell r="D118">
            <v>96583</v>
          </cell>
          <cell r="E118">
            <v>0.82</v>
          </cell>
          <cell r="F118">
            <v>79198.06</v>
          </cell>
          <cell r="G118">
            <v>0</v>
          </cell>
          <cell r="H118" t="str">
            <v>1XU</v>
          </cell>
          <cell r="I118" t="str">
            <v>PD2</v>
          </cell>
          <cell r="J118" t="str">
            <v>97.12.01</v>
          </cell>
          <cell r="K118">
            <v>0</v>
          </cell>
          <cell r="L118">
            <v>0.97</v>
          </cell>
          <cell r="M118">
            <v>93685.51</v>
          </cell>
          <cell r="N118">
            <v>0</v>
          </cell>
          <cell r="O118" t="str">
            <v>1XU</v>
          </cell>
          <cell r="P118" t="str">
            <v>PU1</v>
          </cell>
          <cell r="Q118" t="str">
            <v>98.01.01</v>
          </cell>
        </row>
        <row r="119">
          <cell r="A119">
            <v>111</v>
          </cell>
          <cell r="B119" t="str">
            <v>91107-37610</v>
          </cell>
          <cell r="C119" t="str">
            <v>BODY</v>
          </cell>
          <cell r="D119">
            <v>98620</v>
          </cell>
          <cell r="E119">
            <v>0.82</v>
          </cell>
          <cell r="F119">
            <v>80868.399999999994</v>
          </cell>
          <cell r="G119">
            <v>0</v>
          </cell>
          <cell r="H119" t="str">
            <v>1XU</v>
          </cell>
          <cell r="I119" t="str">
            <v>PD2</v>
          </cell>
          <cell r="J119" t="str">
            <v>97.12.01</v>
          </cell>
          <cell r="K119">
            <v>0</v>
          </cell>
          <cell r="L119">
            <v>0.97</v>
          </cell>
          <cell r="M119">
            <v>95661.4</v>
          </cell>
          <cell r="N119">
            <v>0</v>
          </cell>
          <cell r="O119" t="str">
            <v>1XU</v>
          </cell>
          <cell r="P119" t="str">
            <v>PU1</v>
          </cell>
          <cell r="Q119" t="str">
            <v>98.01.01</v>
          </cell>
        </row>
        <row r="120">
          <cell r="A120">
            <v>112</v>
          </cell>
          <cell r="B120" t="str">
            <v>91107-37620</v>
          </cell>
          <cell r="C120" t="str">
            <v>BODY</v>
          </cell>
          <cell r="D120">
            <v>98337</v>
          </cell>
          <cell r="E120">
            <v>0.82</v>
          </cell>
          <cell r="F120">
            <v>80636.34</v>
          </cell>
          <cell r="G120">
            <v>0</v>
          </cell>
          <cell r="H120" t="str">
            <v>1XU</v>
          </cell>
          <cell r="I120" t="str">
            <v>PD2</v>
          </cell>
          <cell r="J120" t="str">
            <v>97.12.01</v>
          </cell>
          <cell r="K120">
            <v>0</v>
          </cell>
          <cell r="L120">
            <v>0.97</v>
          </cell>
          <cell r="M120">
            <v>95386.89</v>
          </cell>
          <cell r="N120">
            <v>0</v>
          </cell>
          <cell r="O120" t="str">
            <v>1XU</v>
          </cell>
          <cell r="P120" t="str">
            <v>PU1</v>
          </cell>
          <cell r="Q120" t="str">
            <v>98.01.01</v>
          </cell>
        </row>
        <row r="121">
          <cell r="A121">
            <v>113</v>
          </cell>
          <cell r="B121" t="str">
            <v>91107-37630</v>
          </cell>
          <cell r="C121" t="str">
            <v>BODY</v>
          </cell>
          <cell r="D121">
            <v>95919</v>
          </cell>
          <cell r="E121">
            <v>0.82</v>
          </cell>
          <cell r="F121">
            <v>78653.58</v>
          </cell>
          <cell r="G121">
            <v>0</v>
          </cell>
          <cell r="H121" t="str">
            <v>1XU</v>
          </cell>
          <cell r="I121" t="str">
            <v>PD2</v>
          </cell>
          <cell r="J121" t="str">
            <v>97.12.01</v>
          </cell>
          <cell r="K121">
            <v>0</v>
          </cell>
          <cell r="L121">
            <v>0.97</v>
          </cell>
          <cell r="M121">
            <v>93041.43</v>
          </cell>
          <cell r="N121">
            <v>0</v>
          </cell>
          <cell r="O121" t="str">
            <v>1XU</v>
          </cell>
          <cell r="P121" t="str">
            <v>PU1</v>
          </cell>
          <cell r="Q121" t="str">
            <v>98.01.01</v>
          </cell>
        </row>
        <row r="122">
          <cell r="A122">
            <v>114</v>
          </cell>
          <cell r="B122" t="str">
            <v>91107-37640</v>
          </cell>
          <cell r="C122" t="str">
            <v>BODY</v>
          </cell>
          <cell r="D122">
            <v>97956</v>
          </cell>
          <cell r="E122">
            <v>0.82</v>
          </cell>
          <cell r="F122">
            <v>80323.92</v>
          </cell>
          <cell r="G122">
            <v>0</v>
          </cell>
          <cell r="H122" t="str">
            <v>1XU</v>
          </cell>
          <cell r="I122" t="str">
            <v>PD2</v>
          </cell>
          <cell r="J122" t="str">
            <v>97.12.01</v>
          </cell>
          <cell r="K122">
            <v>0</v>
          </cell>
          <cell r="L122">
            <v>0.97</v>
          </cell>
          <cell r="M122">
            <v>95017.319999999992</v>
          </cell>
          <cell r="N122">
            <v>0</v>
          </cell>
          <cell r="O122" t="str">
            <v>1XU</v>
          </cell>
          <cell r="P122" t="str">
            <v>PU1</v>
          </cell>
          <cell r="Q122" t="str">
            <v>98.01.01</v>
          </cell>
        </row>
        <row r="123">
          <cell r="A123">
            <v>115</v>
          </cell>
          <cell r="B123" t="str">
            <v>91107-37700</v>
          </cell>
          <cell r="C123" t="str">
            <v>BODY</v>
          </cell>
          <cell r="D123">
            <v>99766</v>
          </cell>
          <cell r="E123">
            <v>0.82</v>
          </cell>
          <cell r="F123">
            <v>81808.12</v>
          </cell>
          <cell r="G123">
            <v>0</v>
          </cell>
          <cell r="H123" t="str">
            <v>1XU</v>
          </cell>
          <cell r="I123" t="str">
            <v>PD2</v>
          </cell>
          <cell r="J123" t="str">
            <v>97.12.01</v>
          </cell>
          <cell r="K123">
            <v>0</v>
          </cell>
          <cell r="L123">
            <v>0.97</v>
          </cell>
          <cell r="M123">
            <v>96773.02</v>
          </cell>
          <cell r="N123">
            <v>0</v>
          </cell>
          <cell r="O123" t="str">
            <v>1XU</v>
          </cell>
          <cell r="P123" t="str">
            <v>PU1</v>
          </cell>
          <cell r="Q123" t="str">
            <v>98.01.01</v>
          </cell>
        </row>
        <row r="124">
          <cell r="A124">
            <v>116</v>
          </cell>
          <cell r="B124" t="str">
            <v>91107-37710</v>
          </cell>
          <cell r="C124" t="str">
            <v>BODY</v>
          </cell>
          <cell r="D124">
            <v>97348</v>
          </cell>
          <cell r="E124">
            <v>0.82</v>
          </cell>
          <cell r="F124">
            <v>79825.36</v>
          </cell>
          <cell r="G124">
            <v>0</v>
          </cell>
          <cell r="H124" t="str">
            <v>1XU</v>
          </cell>
          <cell r="I124" t="str">
            <v>PD2</v>
          </cell>
          <cell r="J124" t="str">
            <v>97.12.01</v>
          </cell>
          <cell r="K124">
            <v>0</v>
          </cell>
          <cell r="L124">
            <v>0.97</v>
          </cell>
          <cell r="M124">
            <v>94427.56</v>
          </cell>
          <cell r="N124">
            <v>0</v>
          </cell>
          <cell r="O124" t="str">
            <v>1XU</v>
          </cell>
          <cell r="P124" t="str">
            <v>PU1</v>
          </cell>
          <cell r="Q124" t="str">
            <v>98.01.01</v>
          </cell>
        </row>
        <row r="125">
          <cell r="A125">
            <v>117</v>
          </cell>
          <cell r="B125" t="str">
            <v>91107-37720</v>
          </cell>
          <cell r="C125" t="str">
            <v>BODY</v>
          </cell>
          <cell r="D125">
            <v>99385</v>
          </cell>
          <cell r="E125">
            <v>0.82</v>
          </cell>
          <cell r="F125">
            <v>81495.7</v>
          </cell>
          <cell r="G125">
            <v>0</v>
          </cell>
          <cell r="H125" t="str">
            <v>1XU</v>
          </cell>
          <cell r="I125" t="str">
            <v>PD2</v>
          </cell>
          <cell r="J125" t="str">
            <v>97.12.01</v>
          </cell>
          <cell r="K125">
            <v>0</v>
          </cell>
          <cell r="L125">
            <v>0.97</v>
          </cell>
          <cell r="M125">
            <v>96403.45</v>
          </cell>
          <cell r="N125">
            <v>0</v>
          </cell>
          <cell r="O125" t="str">
            <v>1XU</v>
          </cell>
          <cell r="P125" t="str">
            <v>PU1</v>
          </cell>
          <cell r="Q125" t="str">
            <v>98.01.01</v>
          </cell>
        </row>
        <row r="126">
          <cell r="A126">
            <v>118</v>
          </cell>
          <cell r="B126" t="str">
            <v>91107-37730</v>
          </cell>
          <cell r="C126" t="str">
            <v>BODY</v>
          </cell>
          <cell r="D126">
            <v>99102</v>
          </cell>
          <cell r="E126">
            <v>0.82</v>
          </cell>
          <cell r="F126">
            <v>81263.64</v>
          </cell>
          <cell r="G126">
            <v>0</v>
          </cell>
          <cell r="H126" t="str">
            <v>1XU</v>
          </cell>
          <cell r="I126" t="str">
            <v>PD2</v>
          </cell>
          <cell r="J126" t="str">
            <v>97.12.01</v>
          </cell>
          <cell r="K126">
            <v>0</v>
          </cell>
          <cell r="L126">
            <v>0.97</v>
          </cell>
          <cell r="M126">
            <v>96128.94</v>
          </cell>
          <cell r="N126">
            <v>0</v>
          </cell>
          <cell r="O126" t="str">
            <v>1XU</v>
          </cell>
          <cell r="P126" t="str">
            <v>PU1</v>
          </cell>
          <cell r="Q126" t="str">
            <v>98.01.01</v>
          </cell>
        </row>
        <row r="127">
          <cell r="A127">
            <v>119</v>
          </cell>
          <cell r="B127" t="str">
            <v>91107-37740</v>
          </cell>
          <cell r="C127" t="str">
            <v>BODY</v>
          </cell>
          <cell r="D127">
            <v>96684</v>
          </cell>
          <cell r="E127">
            <v>0.82</v>
          </cell>
          <cell r="F127">
            <v>79280.87999999999</v>
          </cell>
          <cell r="G127">
            <v>0</v>
          </cell>
          <cell r="H127" t="str">
            <v>1XU</v>
          </cell>
          <cell r="I127" t="str">
            <v>PD2</v>
          </cell>
          <cell r="J127" t="str">
            <v>97.12.01</v>
          </cell>
          <cell r="K127">
            <v>0</v>
          </cell>
          <cell r="L127">
            <v>0.97</v>
          </cell>
          <cell r="M127">
            <v>93783.48</v>
          </cell>
          <cell r="N127">
            <v>0</v>
          </cell>
          <cell r="O127" t="str">
            <v>1XU</v>
          </cell>
          <cell r="P127" t="str">
            <v>PU1</v>
          </cell>
          <cell r="Q127" t="str">
            <v>98.01.01</v>
          </cell>
        </row>
        <row r="128">
          <cell r="A128">
            <v>120</v>
          </cell>
          <cell r="B128" t="str">
            <v>91107-37750</v>
          </cell>
          <cell r="C128" t="str">
            <v>BODY</v>
          </cell>
          <cell r="D128">
            <v>98721</v>
          </cell>
          <cell r="E128">
            <v>0.82</v>
          </cell>
          <cell r="F128">
            <v>80951.22</v>
          </cell>
          <cell r="G128">
            <v>0</v>
          </cell>
          <cell r="H128" t="str">
            <v>1XU</v>
          </cell>
          <cell r="I128" t="str">
            <v>PD2</v>
          </cell>
          <cell r="J128" t="str">
            <v>97.12.01</v>
          </cell>
          <cell r="K128">
            <v>0</v>
          </cell>
          <cell r="L128">
            <v>0.97</v>
          </cell>
          <cell r="M128">
            <v>95759.37</v>
          </cell>
          <cell r="N128">
            <v>0</v>
          </cell>
          <cell r="O128" t="str">
            <v>1XU</v>
          </cell>
          <cell r="P128" t="str">
            <v>PU1</v>
          </cell>
          <cell r="Q128" t="str">
            <v>98.01.01</v>
          </cell>
        </row>
        <row r="129">
          <cell r="A129">
            <v>121</v>
          </cell>
          <cell r="B129" t="str">
            <v>91108-37010</v>
          </cell>
          <cell r="C129" t="str">
            <v>BODY</v>
          </cell>
          <cell r="D129">
            <v>130605</v>
          </cell>
          <cell r="E129">
            <v>0.82</v>
          </cell>
          <cell r="F129">
            <v>107096.09999999999</v>
          </cell>
          <cell r="G129">
            <v>0</v>
          </cell>
          <cell r="H129" t="str">
            <v>1XU</v>
          </cell>
          <cell r="I129" t="str">
            <v>PD2</v>
          </cell>
          <cell r="J129" t="str">
            <v>97.12.01</v>
          </cell>
          <cell r="K129">
            <v>0</v>
          </cell>
          <cell r="L129">
            <v>0.97</v>
          </cell>
          <cell r="M129">
            <v>126686.84999999999</v>
          </cell>
          <cell r="N129">
            <v>0</v>
          </cell>
          <cell r="O129" t="str">
            <v>1XU</v>
          </cell>
          <cell r="P129" t="str">
            <v>PU1</v>
          </cell>
          <cell r="Q129" t="str">
            <v>98.01.01</v>
          </cell>
        </row>
        <row r="130">
          <cell r="A130">
            <v>122</v>
          </cell>
          <cell r="B130" t="str">
            <v>91108-37020</v>
          </cell>
          <cell r="C130" t="str">
            <v>BODY</v>
          </cell>
          <cell r="D130">
            <v>128186</v>
          </cell>
          <cell r="E130">
            <v>0.82</v>
          </cell>
          <cell r="F130">
            <v>105112.51999999999</v>
          </cell>
          <cell r="G130">
            <v>0</v>
          </cell>
          <cell r="H130" t="str">
            <v>1XU</v>
          </cell>
          <cell r="I130" t="str">
            <v>PD2</v>
          </cell>
          <cell r="J130" t="str">
            <v>97.12.01</v>
          </cell>
          <cell r="K130">
            <v>0</v>
          </cell>
          <cell r="L130">
            <v>0.97</v>
          </cell>
          <cell r="M130">
            <v>124340.42</v>
          </cell>
          <cell r="N130">
            <v>0</v>
          </cell>
          <cell r="O130" t="str">
            <v>1XU</v>
          </cell>
          <cell r="P130" t="str">
            <v>PU1</v>
          </cell>
          <cell r="Q130" t="str">
            <v>98.01.01</v>
          </cell>
        </row>
        <row r="131">
          <cell r="A131">
            <v>123</v>
          </cell>
          <cell r="B131" t="str">
            <v>91108-37030</v>
          </cell>
          <cell r="C131" t="str">
            <v>BODY</v>
          </cell>
          <cell r="D131">
            <v>130223</v>
          </cell>
          <cell r="E131">
            <v>0.82</v>
          </cell>
          <cell r="F131">
            <v>106782.86</v>
          </cell>
          <cell r="G131">
            <v>0</v>
          </cell>
          <cell r="H131" t="str">
            <v>1XU</v>
          </cell>
          <cell r="I131" t="str">
            <v>PD2</v>
          </cell>
          <cell r="J131" t="str">
            <v>97.12.01</v>
          </cell>
          <cell r="K131">
            <v>0</v>
          </cell>
          <cell r="L131">
            <v>0.97</v>
          </cell>
          <cell r="M131">
            <v>126316.31</v>
          </cell>
          <cell r="N131">
            <v>0</v>
          </cell>
          <cell r="O131" t="str">
            <v>1XU</v>
          </cell>
          <cell r="P131" t="str">
            <v>PU1</v>
          </cell>
          <cell r="Q131" t="str">
            <v>98.01.01</v>
          </cell>
        </row>
        <row r="132">
          <cell r="A132">
            <v>124</v>
          </cell>
          <cell r="B132" t="str">
            <v>91108-37040</v>
          </cell>
          <cell r="C132" t="str">
            <v>BODY</v>
          </cell>
          <cell r="D132">
            <v>129941</v>
          </cell>
          <cell r="E132">
            <v>0.82</v>
          </cell>
          <cell r="F132">
            <v>106551.62</v>
          </cell>
          <cell r="G132">
            <v>0</v>
          </cell>
          <cell r="H132" t="str">
            <v>1XU</v>
          </cell>
          <cell r="I132" t="str">
            <v>PD2</v>
          </cell>
          <cell r="J132" t="str">
            <v>97.12.01</v>
          </cell>
          <cell r="K132">
            <v>0</v>
          </cell>
          <cell r="L132">
            <v>0.97</v>
          </cell>
          <cell r="M132">
            <v>126042.76999999999</v>
          </cell>
          <cell r="N132">
            <v>0</v>
          </cell>
          <cell r="O132" t="str">
            <v>1XU</v>
          </cell>
          <cell r="P132" t="str">
            <v>PU1</v>
          </cell>
          <cell r="Q132" t="str">
            <v>98.01.01</v>
          </cell>
        </row>
        <row r="133">
          <cell r="A133">
            <v>125</v>
          </cell>
          <cell r="B133" t="str">
            <v>91108-37050</v>
          </cell>
          <cell r="C133" t="str">
            <v>BODY</v>
          </cell>
          <cell r="D133">
            <v>127522</v>
          </cell>
          <cell r="E133">
            <v>0.82</v>
          </cell>
          <cell r="F133">
            <v>104568.04</v>
          </cell>
          <cell r="G133">
            <v>0</v>
          </cell>
          <cell r="H133" t="str">
            <v>1XU</v>
          </cell>
          <cell r="I133" t="str">
            <v>PD2</v>
          </cell>
          <cell r="J133" t="str">
            <v>97.12.01</v>
          </cell>
          <cell r="K133">
            <v>0</v>
          </cell>
          <cell r="L133">
            <v>0.97</v>
          </cell>
          <cell r="M133">
            <v>123696.34</v>
          </cell>
          <cell r="N133">
            <v>0</v>
          </cell>
          <cell r="O133" t="str">
            <v>1XU</v>
          </cell>
          <cell r="P133" t="str">
            <v>PU1</v>
          </cell>
          <cell r="Q133" t="str">
            <v>98.01.01</v>
          </cell>
        </row>
        <row r="134">
          <cell r="A134">
            <v>126</v>
          </cell>
          <cell r="B134" t="str">
            <v>91108-37060</v>
          </cell>
          <cell r="C134" t="str">
            <v>BODY</v>
          </cell>
          <cell r="D134">
            <v>129559</v>
          </cell>
          <cell r="E134">
            <v>0.82</v>
          </cell>
          <cell r="F134">
            <v>106238.37999999999</v>
          </cell>
          <cell r="G134">
            <v>0</v>
          </cell>
          <cell r="H134" t="str">
            <v>1XU</v>
          </cell>
          <cell r="I134" t="str">
            <v>PD2</v>
          </cell>
          <cell r="J134" t="str">
            <v>97.12.01</v>
          </cell>
          <cell r="K134">
            <v>0</v>
          </cell>
          <cell r="L134">
            <v>0.97</v>
          </cell>
          <cell r="M134">
            <v>125672.23</v>
          </cell>
          <cell r="N134">
            <v>0</v>
          </cell>
          <cell r="O134" t="str">
            <v>1XU</v>
          </cell>
          <cell r="P134" t="str">
            <v>PU1</v>
          </cell>
          <cell r="Q134" t="str">
            <v>98.01.01</v>
          </cell>
        </row>
        <row r="135">
          <cell r="A135">
            <v>127</v>
          </cell>
          <cell r="B135" t="str">
            <v>91108-37070</v>
          </cell>
          <cell r="C135" t="str">
            <v>BODY</v>
          </cell>
          <cell r="D135">
            <v>123814</v>
          </cell>
          <cell r="E135">
            <v>0.82</v>
          </cell>
          <cell r="F135">
            <v>101527.48</v>
          </cell>
          <cell r="G135">
            <v>0</v>
          </cell>
          <cell r="H135" t="str">
            <v>1XU</v>
          </cell>
          <cell r="I135" t="str">
            <v>PD2</v>
          </cell>
          <cell r="J135" t="str">
            <v>97.12.01</v>
          </cell>
          <cell r="K135">
            <v>0</v>
          </cell>
          <cell r="L135">
            <v>0.97</v>
          </cell>
          <cell r="M135">
            <v>120099.58</v>
          </cell>
          <cell r="N135">
            <v>0</v>
          </cell>
          <cell r="O135" t="str">
            <v>1XU</v>
          </cell>
          <cell r="P135" t="str">
            <v>PU1</v>
          </cell>
          <cell r="Q135" t="str">
            <v>98.01.01</v>
          </cell>
        </row>
        <row r="136">
          <cell r="A136">
            <v>128</v>
          </cell>
          <cell r="B136" t="str">
            <v>91108-37080</v>
          </cell>
          <cell r="C136" t="str">
            <v>BODY</v>
          </cell>
          <cell r="D136">
            <v>129526</v>
          </cell>
          <cell r="E136">
            <v>0.82</v>
          </cell>
          <cell r="F136">
            <v>106211.31999999999</v>
          </cell>
          <cell r="G136">
            <v>0</v>
          </cell>
          <cell r="H136" t="str">
            <v>1XU</v>
          </cell>
          <cell r="I136" t="str">
            <v>PD2</v>
          </cell>
          <cell r="J136" t="str">
            <v>97.12.01</v>
          </cell>
          <cell r="K136">
            <v>0</v>
          </cell>
          <cell r="L136">
            <v>0.97</v>
          </cell>
          <cell r="M136">
            <v>125640.22</v>
          </cell>
          <cell r="N136">
            <v>0</v>
          </cell>
          <cell r="O136" t="str">
            <v>1XU</v>
          </cell>
          <cell r="P136" t="str">
            <v>PU1</v>
          </cell>
          <cell r="Q136" t="str">
            <v>98.01.01</v>
          </cell>
        </row>
        <row r="137">
          <cell r="A137">
            <v>129</v>
          </cell>
          <cell r="B137" t="str">
            <v>91108-37090</v>
          </cell>
          <cell r="C137" t="str">
            <v>BODY</v>
          </cell>
          <cell r="D137">
            <v>127107</v>
          </cell>
          <cell r="E137">
            <v>0.82</v>
          </cell>
          <cell r="F137">
            <v>104227.73999999999</v>
          </cell>
          <cell r="G137">
            <v>0</v>
          </cell>
          <cell r="H137" t="str">
            <v>1XU</v>
          </cell>
          <cell r="I137" t="str">
            <v>PD2</v>
          </cell>
          <cell r="J137" t="str">
            <v>97.12.01</v>
          </cell>
          <cell r="K137">
            <v>0</v>
          </cell>
          <cell r="L137">
            <v>0.97</v>
          </cell>
          <cell r="M137">
            <v>123293.79</v>
          </cell>
          <cell r="N137">
            <v>0</v>
          </cell>
          <cell r="O137" t="str">
            <v>1XU</v>
          </cell>
          <cell r="P137" t="str">
            <v>PU1</v>
          </cell>
          <cell r="Q137" t="str">
            <v>98.01.01</v>
          </cell>
        </row>
        <row r="138">
          <cell r="A138">
            <v>130</v>
          </cell>
          <cell r="B138" t="str">
            <v>91108-37100</v>
          </cell>
          <cell r="C138" t="str">
            <v>BODY</v>
          </cell>
          <cell r="D138">
            <v>129144</v>
          </cell>
          <cell r="E138">
            <v>0.82</v>
          </cell>
          <cell r="F138">
            <v>105898.07999999999</v>
          </cell>
          <cell r="G138">
            <v>0</v>
          </cell>
          <cell r="H138" t="str">
            <v>1XU</v>
          </cell>
          <cell r="I138" t="str">
            <v>PD2</v>
          </cell>
          <cell r="J138" t="str">
            <v>97.12.01</v>
          </cell>
          <cell r="K138">
            <v>0</v>
          </cell>
          <cell r="L138">
            <v>0.97</v>
          </cell>
          <cell r="M138">
            <v>125269.68</v>
          </cell>
          <cell r="N138">
            <v>0</v>
          </cell>
          <cell r="O138" t="str">
            <v>1XU</v>
          </cell>
          <cell r="P138" t="str">
            <v>PU1</v>
          </cell>
          <cell r="Q138" t="str">
            <v>98.01.01</v>
          </cell>
        </row>
        <row r="139">
          <cell r="A139">
            <v>131</v>
          </cell>
          <cell r="B139" t="str">
            <v>91108-37110</v>
          </cell>
          <cell r="C139" t="str">
            <v>BODY</v>
          </cell>
          <cell r="D139">
            <v>128862</v>
          </cell>
          <cell r="E139">
            <v>0.82</v>
          </cell>
          <cell r="F139">
            <v>105666.84</v>
          </cell>
          <cell r="G139">
            <v>0</v>
          </cell>
          <cell r="H139" t="str">
            <v>1XU</v>
          </cell>
          <cell r="I139" t="str">
            <v>PD2</v>
          </cell>
          <cell r="J139" t="str">
            <v>97.12.01</v>
          </cell>
          <cell r="K139">
            <v>0</v>
          </cell>
          <cell r="L139">
            <v>0.97</v>
          </cell>
          <cell r="M139">
            <v>124996.14</v>
          </cell>
          <cell r="N139">
            <v>0</v>
          </cell>
          <cell r="O139" t="str">
            <v>1XU</v>
          </cell>
          <cell r="P139" t="str">
            <v>PU1</v>
          </cell>
          <cell r="Q139" t="str">
            <v>98.01.01</v>
          </cell>
        </row>
        <row r="140">
          <cell r="A140">
            <v>132</v>
          </cell>
          <cell r="B140" t="str">
            <v>91108-37120</v>
          </cell>
          <cell r="C140" t="str">
            <v>BODY</v>
          </cell>
          <cell r="D140">
            <v>126443</v>
          </cell>
          <cell r="E140">
            <v>0.82</v>
          </cell>
          <cell r="F140">
            <v>103683.26</v>
          </cell>
          <cell r="G140">
            <v>0</v>
          </cell>
          <cell r="H140" t="str">
            <v>1XU</v>
          </cell>
          <cell r="I140" t="str">
            <v>PD2</v>
          </cell>
          <cell r="J140" t="str">
            <v>97.12.01</v>
          </cell>
          <cell r="K140">
            <v>0</v>
          </cell>
          <cell r="L140">
            <v>0.97</v>
          </cell>
          <cell r="M140">
            <v>122649.70999999999</v>
          </cell>
          <cell r="N140">
            <v>0</v>
          </cell>
          <cell r="O140" t="str">
            <v>1XU</v>
          </cell>
          <cell r="P140" t="str">
            <v>PU1</v>
          </cell>
          <cell r="Q140" t="str">
            <v>98.01.01</v>
          </cell>
        </row>
        <row r="141">
          <cell r="A141">
            <v>133</v>
          </cell>
          <cell r="B141" t="str">
            <v>91108-37130</v>
          </cell>
          <cell r="C141" t="str">
            <v>BODY</v>
          </cell>
          <cell r="D141">
            <v>128480</v>
          </cell>
          <cell r="E141">
            <v>0.82</v>
          </cell>
          <cell r="F141">
            <v>105353.59999999999</v>
          </cell>
          <cell r="G141">
            <v>0</v>
          </cell>
          <cell r="H141" t="str">
            <v>1XU</v>
          </cell>
          <cell r="I141" t="str">
            <v>PD2</v>
          </cell>
          <cell r="J141" t="str">
            <v>97.12.01</v>
          </cell>
          <cell r="K141">
            <v>0</v>
          </cell>
          <cell r="L141">
            <v>0.97</v>
          </cell>
          <cell r="M141">
            <v>124625.59999999999</v>
          </cell>
          <cell r="N141">
            <v>0</v>
          </cell>
          <cell r="O141" t="str">
            <v>1XU</v>
          </cell>
          <cell r="P141" t="str">
            <v>PU1</v>
          </cell>
          <cell r="Q141" t="str">
            <v>98.01.01</v>
          </cell>
        </row>
        <row r="142">
          <cell r="A142">
            <v>134</v>
          </cell>
          <cell r="B142" t="str">
            <v>91108-37140</v>
          </cell>
          <cell r="C142" t="str">
            <v>BODY</v>
          </cell>
          <cell r="D142">
            <v>126116</v>
          </cell>
          <cell r="E142">
            <v>0.82</v>
          </cell>
          <cell r="F142">
            <v>103415.12</v>
          </cell>
          <cell r="G142">
            <v>0</v>
          </cell>
          <cell r="H142" t="str">
            <v>1XU</v>
          </cell>
          <cell r="I142" t="str">
            <v>PD2</v>
          </cell>
          <cell r="J142" t="str">
            <v>97.12.01</v>
          </cell>
          <cell r="K142">
            <v>0</v>
          </cell>
          <cell r="L142">
            <v>0.97</v>
          </cell>
          <cell r="M142">
            <v>122332.51999999999</v>
          </cell>
          <cell r="N142">
            <v>0</v>
          </cell>
          <cell r="O142" t="str">
            <v>1XU</v>
          </cell>
          <cell r="P142" t="str">
            <v>PU1</v>
          </cell>
          <cell r="Q142" t="str">
            <v>98.01.01</v>
          </cell>
        </row>
        <row r="143">
          <cell r="A143">
            <v>135</v>
          </cell>
          <cell r="B143" t="str">
            <v>91108-37150</v>
          </cell>
          <cell r="C143" t="str">
            <v>BODY</v>
          </cell>
          <cell r="D143">
            <v>123697</v>
          </cell>
          <cell r="E143">
            <v>0.82</v>
          </cell>
          <cell r="F143">
            <v>101431.54</v>
          </cell>
          <cell r="G143">
            <v>0</v>
          </cell>
          <cell r="H143" t="str">
            <v>1XU</v>
          </cell>
          <cell r="I143" t="str">
            <v>PD2</v>
          </cell>
          <cell r="J143" t="str">
            <v>97.12.01</v>
          </cell>
          <cell r="K143">
            <v>0</v>
          </cell>
          <cell r="L143">
            <v>0.97</v>
          </cell>
          <cell r="M143">
            <v>119986.09</v>
          </cell>
          <cell r="N143">
            <v>0</v>
          </cell>
          <cell r="O143" t="str">
            <v>1XU</v>
          </cell>
          <cell r="P143" t="str">
            <v>PU1</v>
          </cell>
          <cell r="Q143" t="str">
            <v>98.01.01</v>
          </cell>
        </row>
        <row r="144">
          <cell r="A144">
            <v>136</v>
          </cell>
          <cell r="B144" t="str">
            <v>91108-37160</v>
          </cell>
          <cell r="C144" t="str">
            <v>BODY</v>
          </cell>
          <cell r="D144">
            <v>125734</v>
          </cell>
          <cell r="E144">
            <v>0.82</v>
          </cell>
          <cell r="F144">
            <v>103101.87999999999</v>
          </cell>
          <cell r="G144">
            <v>0</v>
          </cell>
          <cell r="H144" t="str">
            <v>1XU</v>
          </cell>
          <cell r="I144" t="str">
            <v>PD2</v>
          </cell>
          <cell r="J144" t="str">
            <v>97.12.01</v>
          </cell>
          <cell r="K144">
            <v>0</v>
          </cell>
          <cell r="L144">
            <v>0.97</v>
          </cell>
          <cell r="M144">
            <v>121961.98</v>
          </cell>
          <cell r="N144">
            <v>0</v>
          </cell>
          <cell r="O144" t="str">
            <v>1XU</v>
          </cell>
          <cell r="P144" t="str">
            <v>PU1</v>
          </cell>
          <cell r="Q144" t="str">
            <v>98.01.01</v>
          </cell>
        </row>
        <row r="145">
          <cell r="A145">
            <v>137</v>
          </cell>
          <cell r="B145" t="str">
            <v>91108-37170</v>
          </cell>
          <cell r="C145" t="str">
            <v>BODY</v>
          </cell>
          <cell r="D145">
            <v>125452</v>
          </cell>
          <cell r="E145">
            <v>0.82</v>
          </cell>
          <cell r="F145">
            <v>102870.64</v>
          </cell>
          <cell r="G145">
            <v>0</v>
          </cell>
          <cell r="H145" t="str">
            <v>1XU</v>
          </cell>
          <cell r="I145" t="str">
            <v>PD2</v>
          </cell>
          <cell r="J145" t="str">
            <v>97.12.01</v>
          </cell>
          <cell r="K145">
            <v>0</v>
          </cell>
          <cell r="L145">
            <v>0.97</v>
          </cell>
          <cell r="M145">
            <v>121688.44</v>
          </cell>
          <cell r="N145">
            <v>0</v>
          </cell>
          <cell r="O145" t="str">
            <v>1XU</v>
          </cell>
          <cell r="P145" t="str">
            <v>PU1</v>
          </cell>
          <cell r="Q145" t="str">
            <v>98.01.01</v>
          </cell>
        </row>
        <row r="146">
          <cell r="A146">
            <v>138</v>
          </cell>
          <cell r="B146" t="str">
            <v>91108-37180</v>
          </cell>
          <cell r="C146" t="str">
            <v>BODY</v>
          </cell>
          <cell r="D146">
            <v>123033</v>
          </cell>
          <cell r="E146">
            <v>0.82</v>
          </cell>
          <cell r="F146">
            <v>100887.06</v>
          </cell>
          <cell r="G146">
            <v>0</v>
          </cell>
          <cell r="H146" t="str">
            <v>1XU</v>
          </cell>
          <cell r="I146" t="str">
            <v>PD2</v>
          </cell>
          <cell r="J146" t="str">
            <v>97.12.01</v>
          </cell>
          <cell r="K146">
            <v>0</v>
          </cell>
          <cell r="L146">
            <v>0.97</v>
          </cell>
          <cell r="M146">
            <v>119342.01</v>
          </cell>
          <cell r="N146">
            <v>0</v>
          </cell>
          <cell r="O146" t="str">
            <v>1XU</v>
          </cell>
          <cell r="P146" t="str">
            <v>PU1</v>
          </cell>
          <cell r="Q146" t="str">
            <v>98.01.01</v>
          </cell>
        </row>
        <row r="147">
          <cell r="A147">
            <v>139</v>
          </cell>
          <cell r="B147" t="str">
            <v>91108-37190</v>
          </cell>
          <cell r="C147" t="str">
            <v>BODY</v>
          </cell>
          <cell r="D147">
            <v>125070</v>
          </cell>
          <cell r="E147">
            <v>0.82</v>
          </cell>
          <cell r="F147">
            <v>102557.4</v>
          </cell>
          <cell r="G147">
            <v>0</v>
          </cell>
          <cell r="H147" t="str">
            <v>1XU</v>
          </cell>
          <cell r="I147" t="str">
            <v>PD2</v>
          </cell>
          <cell r="J147" t="str">
            <v>97.12.01</v>
          </cell>
          <cell r="K147">
            <v>0</v>
          </cell>
          <cell r="L147">
            <v>0.97</v>
          </cell>
          <cell r="M147">
            <v>121317.9</v>
          </cell>
          <cell r="N147">
            <v>0</v>
          </cell>
          <cell r="O147" t="str">
            <v>1XU</v>
          </cell>
          <cell r="P147" t="str">
            <v>PU1</v>
          </cell>
          <cell r="Q147" t="str">
            <v>98.01.01</v>
          </cell>
        </row>
        <row r="148">
          <cell r="A148">
            <v>140</v>
          </cell>
          <cell r="B148" t="str">
            <v>91108-37200</v>
          </cell>
          <cell r="C148" t="str">
            <v>BODY</v>
          </cell>
          <cell r="D148">
            <v>119325</v>
          </cell>
          <cell r="E148">
            <v>0.82</v>
          </cell>
          <cell r="F148">
            <v>97846.5</v>
          </cell>
          <cell r="G148">
            <v>0</v>
          </cell>
          <cell r="H148" t="str">
            <v>1XU</v>
          </cell>
          <cell r="I148" t="str">
            <v>PD2</v>
          </cell>
          <cell r="J148" t="str">
            <v>97.12.01</v>
          </cell>
          <cell r="K148">
            <v>0</v>
          </cell>
          <cell r="L148">
            <v>0.97</v>
          </cell>
          <cell r="M148">
            <v>115745.25</v>
          </cell>
          <cell r="N148">
            <v>0</v>
          </cell>
          <cell r="O148" t="str">
            <v>1XU</v>
          </cell>
          <cell r="P148" t="str">
            <v>PU1</v>
          </cell>
          <cell r="Q148" t="str">
            <v>98.01.01</v>
          </cell>
        </row>
        <row r="149">
          <cell r="A149">
            <v>141</v>
          </cell>
          <cell r="B149" t="str">
            <v>91108-37210</v>
          </cell>
          <cell r="C149" t="str">
            <v>BODY</v>
          </cell>
          <cell r="D149">
            <v>125037</v>
          </cell>
          <cell r="E149">
            <v>0.82</v>
          </cell>
          <cell r="F149">
            <v>102530.34</v>
          </cell>
          <cell r="G149">
            <v>0</v>
          </cell>
          <cell r="H149" t="str">
            <v>1XU</v>
          </cell>
          <cell r="I149" t="str">
            <v>PD2</v>
          </cell>
          <cell r="J149" t="str">
            <v>97.12.01</v>
          </cell>
          <cell r="K149">
            <v>0</v>
          </cell>
          <cell r="L149">
            <v>0.97</v>
          </cell>
          <cell r="M149">
            <v>121285.89</v>
          </cell>
          <cell r="N149">
            <v>0</v>
          </cell>
          <cell r="O149" t="str">
            <v>1XU</v>
          </cell>
          <cell r="P149" t="str">
            <v>PU1</v>
          </cell>
          <cell r="Q149" t="str">
            <v>98.01.01</v>
          </cell>
        </row>
        <row r="150">
          <cell r="A150">
            <v>142</v>
          </cell>
          <cell r="B150" t="str">
            <v>91108-37220</v>
          </cell>
          <cell r="C150" t="str">
            <v>BODY</v>
          </cell>
          <cell r="D150">
            <v>122618</v>
          </cell>
          <cell r="E150">
            <v>0.82</v>
          </cell>
          <cell r="F150">
            <v>100546.76</v>
          </cell>
          <cell r="G150">
            <v>0</v>
          </cell>
          <cell r="H150" t="str">
            <v>1XU</v>
          </cell>
          <cell r="I150" t="str">
            <v>PD2</v>
          </cell>
          <cell r="J150" t="str">
            <v>97.12.01</v>
          </cell>
          <cell r="K150">
            <v>0</v>
          </cell>
          <cell r="L150">
            <v>0.97</v>
          </cell>
          <cell r="M150">
            <v>118939.45999999999</v>
          </cell>
          <cell r="N150">
            <v>0</v>
          </cell>
          <cell r="O150" t="str">
            <v>1XU</v>
          </cell>
          <cell r="P150" t="str">
            <v>PU1</v>
          </cell>
          <cell r="Q150" t="str">
            <v>98.01.01</v>
          </cell>
        </row>
        <row r="151">
          <cell r="A151">
            <v>143</v>
          </cell>
          <cell r="B151" t="str">
            <v>91108-37230</v>
          </cell>
          <cell r="C151" t="str">
            <v>BODY</v>
          </cell>
          <cell r="D151">
            <v>124655</v>
          </cell>
          <cell r="E151">
            <v>0.82</v>
          </cell>
          <cell r="F151">
            <v>102217.09999999999</v>
          </cell>
          <cell r="G151">
            <v>0</v>
          </cell>
          <cell r="H151" t="str">
            <v>1XU</v>
          </cell>
          <cell r="I151" t="str">
            <v>PD2</v>
          </cell>
          <cell r="J151" t="str">
            <v>97.12.01</v>
          </cell>
          <cell r="K151">
            <v>0</v>
          </cell>
          <cell r="L151">
            <v>0.97</v>
          </cell>
          <cell r="M151">
            <v>120915.34999999999</v>
          </cell>
          <cell r="N151">
            <v>0</v>
          </cell>
          <cell r="O151" t="str">
            <v>1XU</v>
          </cell>
          <cell r="P151" t="str">
            <v>PU1</v>
          </cell>
          <cell r="Q151" t="str">
            <v>98.01.01</v>
          </cell>
        </row>
        <row r="152">
          <cell r="A152">
            <v>144</v>
          </cell>
          <cell r="B152" t="str">
            <v>91108-37240</v>
          </cell>
          <cell r="C152" t="str">
            <v>BODY</v>
          </cell>
          <cell r="D152">
            <v>124373</v>
          </cell>
          <cell r="E152">
            <v>0.82</v>
          </cell>
          <cell r="F152">
            <v>101985.86</v>
          </cell>
          <cell r="G152">
            <v>0</v>
          </cell>
          <cell r="H152" t="str">
            <v>1XU</v>
          </cell>
          <cell r="I152" t="str">
            <v>PD2</v>
          </cell>
          <cell r="J152" t="str">
            <v>97.12.01</v>
          </cell>
          <cell r="K152">
            <v>0</v>
          </cell>
          <cell r="L152">
            <v>0.97</v>
          </cell>
          <cell r="M152">
            <v>120641.81</v>
          </cell>
          <cell r="N152">
            <v>0</v>
          </cell>
          <cell r="O152" t="str">
            <v>1XU</v>
          </cell>
          <cell r="P152" t="str">
            <v>PU1</v>
          </cell>
          <cell r="Q152" t="str">
            <v>98.01.01</v>
          </cell>
        </row>
        <row r="153">
          <cell r="A153">
            <v>145</v>
          </cell>
          <cell r="B153" t="str">
            <v>91108-37250</v>
          </cell>
          <cell r="C153" t="str">
            <v>BODY</v>
          </cell>
          <cell r="D153">
            <v>121954</v>
          </cell>
          <cell r="E153">
            <v>0.82</v>
          </cell>
          <cell r="F153">
            <v>100002.28</v>
          </cell>
          <cell r="G153">
            <v>0</v>
          </cell>
          <cell r="H153" t="str">
            <v>1XU</v>
          </cell>
          <cell r="I153" t="str">
            <v>PD2</v>
          </cell>
          <cell r="J153" t="str">
            <v>97.12.01</v>
          </cell>
          <cell r="K153">
            <v>0</v>
          </cell>
          <cell r="L153">
            <v>0.97</v>
          </cell>
          <cell r="M153">
            <v>118295.37999999999</v>
          </cell>
          <cell r="N153">
            <v>0</v>
          </cell>
          <cell r="O153" t="str">
            <v>1XU</v>
          </cell>
          <cell r="P153" t="str">
            <v>PU1</v>
          </cell>
          <cell r="Q153" t="str">
            <v>98.01.01</v>
          </cell>
        </row>
        <row r="154">
          <cell r="A154">
            <v>146</v>
          </cell>
          <cell r="B154" t="str">
            <v>91108-37260</v>
          </cell>
          <cell r="C154" t="str">
            <v>BODY</v>
          </cell>
          <cell r="D154">
            <v>123991</v>
          </cell>
          <cell r="E154">
            <v>0.82</v>
          </cell>
          <cell r="F154">
            <v>101672.62</v>
          </cell>
          <cell r="G154">
            <v>0</v>
          </cell>
          <cell r="H154" t="str">
            <v>1XU</v>
          </cell>
          <cell r="I154" t="str">
            <v>PD2</v>
          </cell>
          <cell r="J154" t="str">
            <v>97.12.01</v>
          </cell>
          <cell r="K154">
            <v>0</v>
          </cell>
          <cell r="L154">
            <v>0.97</v>
          </cell>
          <cell r="M154">
            <v>120271.26999999999</v>
          </cell>
          <cell r="N154">
            <v>0</v>
          </cell>
          <cell r="O154" t="str">
            <v>1XU</v>
          </cell>
          <cell r="P154" t="str">
            <v>PU1</v>
          </cell>
          <cell r="Q154" t="str">
            <v>98.01.01</v>
          </cell>
        </row>
        <row r="155">
          <cell r="A155">
            <v>147</v>
          </cell>
          <cell r="B155" t="str">
            <v>91108-37270</v>
          </cell>
          <cell r="C155" t="str">
            <v>BODY</v>
          </cell>
          <cell r="D155">
            <v>121222</v>
          </cell>
          <cell r="E155">
            <v>0.82</v>
          </cell>
          <cell r="F155">
            <v>99402.04</v>
          </cell>
          <cell r="G155">
            <v>0</v>
          </cell>
          <cell r="H155" t="str">
            <v>1XU</v>
          </cell>
          <cell r="I155" t="str">
            <v>PD2</v>
          </cell>
          <cell r="J155" t="str">
            <v>97.12.01</v>
          </cell>
          <cell r="K155">
            <v>0</v>
          </cell>
          <cell r="L155">
            <v>0.97</v>
          </cell>
          <cell r="M155">
            <v>117585.34</v>
          </cell>
          <cell r="N155">
            <v>0</v>
          </cell>
          <cell r="O155" t="str">
            <v>1XU</v>
          </cell>
          <cell r="P155" t="str">
            <v>PU1</v>
          </cell>
          <cell r="Q155" t="str">
            <v>98.01.01</v>
          </cell>
        </row>
        <row r="156">
          <cell r="A156">
            <v>148</v>
          </cell>
          <cell r="B156" t="str">
            <v>91108-37280</v>
          </cell>
          <cell r="C156" t="str">
            <v>BODY</v>
          </cell>
          <cell r="D156">
            <v>118803</v>
          </cell>
          <cell r="E156">
            <v>0.82</v>
          </cell>
          <cell r="F156">
            <v>97418.459999999992</v>
          </cell>
          <cell r="G156">
            <v>0</v>
          </cell>
          <cell r="H156" t="str">
            <v>1XU</v>
          </cell>
          <cell r="I156" t="str">
            <v>PD2</v>
          </cell>
          <cell r="J156" t="str">
            <v>97.12.01</v>
          </cell>
          <cell r="K156">
            <v>0</v>
          </cell>
          <cell r="L156">
            <v>0.97</v>
          </cell>
          <cell r="M156">
            <v>115238.91</v>
          </cell>
          <cell r="N156">
            <v>0</v>
          </cell>
          <cell r="O156" t="str">
            <v>1XU</v>
          </cell>
          <cell r="P156" t="str">
            <v>PU1</v>
          </cell>
          <cell r="Q156" t="str">
            <v>98.01.01</v>
          </cell>
        </row>
        <row r="157">
          <cell r="A157">
            <v>149</v>
          </cell>
          <cell r="B157" t="str">
            <v>91108-37290</v>
          </cell>
          <cell r="C157" t="str">
            <v>BODY</v>
          </cell>
          <cell r="D157">
            <v>120840</v>
          </cell>
          <cell r="E157">
            <v>0.82</v>
          </cell>
          <cell r="F157">
            <v>99088.799999999988</v>
          </cell>
          <cell r="G157">
            <v>0</v>
          </cell>
          <cell r="H157" t="str">
            <v>1XU</v>
          </cell>
          <cell r="I157" t="str">
            <v>PD2</v>
          </cell>
          <cell r="J157" t="str">
            <v>97.12.01</v>
          </cell>
          <cell r="K157">
            <v>0</v>
          </cell>
          <cell r="L157">
            <v>0.97</v>
          </cell>
          <cell r="M157">
            <v>117214.8</v>
          </cell>
          <cell r="N157">
            <v>0</v>
          </cell>
          <cell r="O157" t="str">
            <v>1XU</v>
          </cell>
          <cell r="P157" t="str">
            <v>PU1</v>
          </cell>
          <cell r="Q157" t="str">
            <v>98.01.01</v>
          </cell>
        </row>
        <row r="158">
          <cell r="A158">
            <v>150</v>
          </cell>
          <cell r="B158" t="str">
            <v>91108-37300</v>
          </cell>
          <cell r="C158" t="str">
            <v>BODY</v>
          </cell>
          <cell r="D158">
            <v>120558</v>
          </cell>
          <cell r="E158">
            <v>0.82</v>
          </cell>
          <cell r="F158">
            <v>98857.56</v>
          </cell>
          <cell r="G158">
            <v>0</v>
          </cell>
          <cell r="H158" t="str">
            <v>1XU</v>
          </cell>
          <cell r="I158" t="str">
            <v>PD2</v>
          </cell>
          <cell r="J158" t="str">
            <v>97.12.01</v>
          </cell>
          <cell r="K158">
            <v>0</v>
          </cell>
          <cell r="L158">
            <v>0.97</v>
          </cell>
          <cell r="M158">
            <v>116941.26</v>
          </cell>
          <cell r="N158">
            <v>0</v>
          </cell>
          <cell r="O158" t="str">
            <v>1XU</v>
          </cell>
          <cell r="P158" t="str">
            <v>PU1</v>
          </cell>
          <cell r="Q158" t="str">
            <v>98.01.01</v>
          </cell>
        </row>
        <row r="159">
          <cell r="A159">
            <v>151</v>
          </cell>
          <cell r="B159" t="str">
            <v>91108-37310</v>
          </cell>
          <cell r="C159" t="str">
            <v>BODY</v>
          </cell>
          <cell r="D159">
            <v>118139</v>
          </cell>
          <cell r="E159">
            <v>0.82</v>
          </cell>
          <cell r="F159">
            <v>96873.98</v>
          </cell>
          <cell r="G159">
            <v>0</v>
          </cell>
          <cell r="H159" t="str">
            <v>1XU</v>
          </cell>
          <cell r="I159" t="str">
            <v>PD2</v>
          </cell>
          <cell r="J159" t="str">
            <v>97.12.01</v>
          </cell>
          <cell r="K159">
            <v>0</v>
          </cell>
          <cell r="L159">
            <v>0.97</v>
          </cell>
          <cell r="M159">
            <v>114594.83</v>
          </cell>
          <cell r="N159">
            <v>0</v>
          </cell>
          <cell r="O159" t="str">
            <v>1XU</v>
          </cell>
          <cell r="P159" t="str">
            <v>PU1</v>
          </cell>
          <cell r="Q159" t="str">
            <v>98.01.01</v>
          </cell>
        </row>
        <row r="160">
          <cell r="A160">
            <v>152</v>
          </cell>
          <cell r="B160" t="str">
            <v>91108-37320</v>
          </cell>
          <cell r="C160" t="str">
            <v>BODY</v>
          </cell>
          <cell r="D160">
            <v>120176</v>
          </cell>
          <cell r="E160">
            <v>0.82</v>
          </cell>
          <cell r="F160">
            <v>98544.319999999992</v>
          </cell>
          <cell r="G160">
            <v>0</v>
          </cell>
          <cell r="H160" t="str">
            <v>1XU</v>
          </cell>
          <cell r="I160" t="str">
            <v>PD2</v>
          </cell>
          <cell r="J160" t="str">
            <v>97.12.01</v>
          </cell>
          <cell r="K160">
            <v>0</v>
          </cell>
          <cell r="L160">
            <v>0.97</v>
          </cell>
          <cell r="M160">
            <v>116570.72</v>
          </cell>
          <cell r="N160">
            <v>0</v>
          </cell>
          <cell r="O160" t="str">
            <v>1XU</v>
          </cell>
          <cell r="P160" t="str">
            <v>PU1</v>
          </cell>
          <cell r="Q160" t="str">
            <v>98.01.01</v>
          </cell>
        </row>
        <row r="161">
          <cell r="A161">
            <v>153</v>
          </cell>
          <cell r="B161" t="str">
            <v>91108-37330</v>
          </cell>
          <cell r="C161" t="str">
            <v>BODY</v>
          </cell>
          <cell r="D161">
            <v>114431</v>
          </cell>
          <cell r="E161">
            <v>0.82</v>
          </cell>
          <cell r="F161">
            <v>93833.42</v>
          </cell>
          <cell r="G161">
            <v>0</v>
          </cell>
          <cell r="H161" t="str">
            <v>1XU</v>
          </cell>
          <cell r="I161" t="str">
            <v>PD2</v>
          </cell>
          <cell r="J161" t="str">
            <v>97.12.01</v>
          </cell>
          <cell r="K161">
            <v>0</v>
          </cell>
          <cell r="L161">
            <v>0.97</v>
          </cell>
          <cell r="M161">
            <v>110998.06999999999</v>
          </cell>
          <cell r="N161">
            <v>0</v>
          </cell>
          <cell r="O161" t="str">
            <v>1XU</v>
          </cell>
          <cell r="P161" t="str">
            <v>PU1</v>
          </cell>
          <cell r="Q161" t="str">
            <v>98.01.01</v>
          </cell>
        </row>
        <row r="162">
          <cell r="A162">
            <v>154</v>
          </cell>
          <cell r="B162" t="str">
            <v>91108-37340</v>
          </cell>
          <cell r="C162" t="str">
            <v>BODY</v>
          </cell>
          <cell r="D162">
            <v>120143</v>
          </cell>
          <cell r="E162">
            <v>0.82</v>
          </cell>
          <cell r="F162">
            <v>98517.26</v>
          </cell>
          <cell r="G162">
            <v>0</v>
          </cell>
          <cell r="H162" t="str">
            <v>1XU</v>
          </cell>
          <cell r="I162" t="str">
            <v>PD2</v>
          </cell>
          <cell r="J162" t="str">
            <v>97.12.01</v>
          </cell>
          <cell r="K162">
            <v>0</v>
          </cell>
          <cell r="L162">
            <v>0.97</v>
          </cell>
          <cell r="M162">
            <v>116538.70999999999</v>
          </cell>
          <cell r="N162">
            <v>0</v>
          </cell>
          <cell r="O162" t="str">
            <v>1XU</v>
          </cell>
          <cell r="P162" t="str">
            <v>PU1</v>
          </cell>
          <cell r="Q162" t="str">
            <v>98.01.01</v>
          </cell>
        </row>
        <row r="163">
          <cell r="A163">
            <v>155</v>
          </cell>
          <cell r="B163" t="str">
            <v>91108-37350</v>
          </cell>
          <cell r="C163" t="str">
            <v>BODY</v>
          </cell>
          <cell r="D163">
            <v>117724</v>
          </cell>
          <cell r="E163">
            <v>0.82</v>
          </cell>
          <cell r="F163">
            <v>96533.68</v>
          </cell>
          <cell r="G163">
            <v>0</v>
          </cell>
          <cell r="H163" t="str">
            <v>1XU</v>
          </cell>
          <cell r="I163" t="str">
            <v>PD2</v>
          </cell>
          <cell r="J163" t="str">
            <v>97.12.01</v>
          </cell>
          <cell r="K163">
            <v>0</v>
          </cell>
          <cell r="L163">
            <v>0.97</v>
          </cell>
          <cell r="M163">
            <v>114192.28</v>
          </cell>
          <cell r="N163">
            <v>0</v>
          </cell>
          <cell r="O163" t="str">
            <v>1XU</v>
          </cell>
          <cell r="P163" t="str">
            <v>PU1</v>
          </cell>
          <cell r="Q163" t="str">
            <v>98.01.01</v>
          </cell>
        </row>
        <row r="164">
          <cell r="A164">
            <v>156</v>
          </cell>
          <cell r="B164" t="str">
            <v>91108-37360</v>
          </cell>
          <cell r="C164" t="str">
            <v>BODY</v>
          </cell>
          <cell r="D164">
            <v>119761</v>
          </cell>
          <cell r="E164">
            <v>0.82</v>
          </cell>
          <cell r="F164">
            <v>98204.01999999999</v>
          </cell>
          <cell r="G164">
            <v>0</v>
          </cell>
          <cell r="H164" t="str">
            <v>1XU</v>
          </cell>
          <cell r="I164" t="str">
            <v>PD2</v>
          </cell>
          <cell r="J164" t="str">
            <v>97.12.01</v>
          </cell>
          <cell r="K164">
            <v>0</v>
          </cell>
          <cell r="L164">
            <v>0.97</v>
          </cell>
          <cell r="M164">
            <v>116168.17</v>
          </cell>
          <cell r="N164">
            <v>0</v>
          </cell>
          <cell r="O164" t="str">
            <v>1XU</v>
          </cell>
          <cell r="P164" t="str">
            <v>PU1</v>
          </cell>
          <cell r="Q164" t="str">
            <v>98.01.01</v>
          </cell>
        </row>
        <row r="165">
          <cell r="A165">
            <v>157</v>
          </cell>
          <cell r="B165" t="str">
            <v>91108-37370</v>
          </cell>
          <cell r="C165" t="str">
            <v>BODY</v>
          </cell>
          <cell r="D165">
            <v>119479</v>
          </cell>
          <cell r="E165">
            <v>0.82</v>
          </cell>
          <cell r="F165">
            <v>97972.78</v>
          </cell>
          <cell r="G165">
            <v>0</v>
          </cell>
          <cell r="H165" t="str">
            <v>1XU</v>
          </cell>
          <cell r="I165" t="str">
            <v>PD2</v>
          </cell>
          <cell r="J165" t="str">
            <v>97.12.01</v>
          </cell>
          <cell r="K165">
            <v>0</v>
          </cell>
          <cell r="L165">
            <v>0.97</v>
          </cell>
          <cell r="M165">
            <v>115894.62999999999</v>
          </cell>
          <cell r="N165">
            <v>0</v>
          </cell>
          <cell r="O165" t="str">
            <v>1XU</v>
          </cell>
          <cell r="P165" t="str">
            <v>PU1</v>
          </cell>
          <cell r="Q165" t="str">
            <v>98.01.01</v>
          </cell>
        </row>
        <row r="166">
          <cell r="A166">
            <v>158</v>
          </cell>
          <cell r="B166" t="str">
            <v>91108-37380</v>
          </cell>
          <cell r="C166" t="str">
            <v>BODY</v>
          </cell>
          <cell r="D166">
            <v>117060</v>
          </cell>
          <cell r="E166">
            <v>0.82</v>
          </cell>
          <cell r="F166">
            <v>95989.2</v>
          </cell>
          <cell r="G166">
            <v>0</v>
          </cell>
          <cell r="H166" t="str">
            <v>1XU</v>
          </cell>
          <cell r="I166" t="str">
            <v>PD2</v>
          </cell>
          <cell r="J166" t="str">
            <v>97.12.01</v>
          </cell>
          <cell r="K166">
            <v>0</v>
          </cell>
          <cell r="L166">
            <v>0.97</v>
          </cell>
          <cell r="M166">
            <v>113548.2</v>
          </cell>
          <cell r="N166">
            <v>0</v>
          </cell>
          <cell r="O166" t="str">
            <v>1XU</v>
          </cell>
          <cell r="P166" t="str">
            <v>PU1</v>
          </cell>
          <cell r="Q166" t="str">
            <v>98.01.01</v>
          </cell>
        </row>
        <row r="167">
          <cell r="A167">
            <v>159</v>
          </cell>
          <cell r="B167" t="str">
            <v>91108-37390</v>
          </cell>
          <cell r="C167" t="str">
            <v>BODY</v>
          </cell>
          <cell r="D167">
            <v>119097</v>
          </cell>
          <cell r="E167">
            <v>0.82</v>
          </cell>
          <cell r="F167">
            <v>97659.54</v>
          </cell>
          <cell r="G167">
            <v>0</v>
          </cell>
          <cell r="H167" t="str">
            <v>1XU</v>
          </cell>
          <cell r="I167" t="str">
            <v>PD2</v>
          </cell>
          <cell r="J167" t="str">
            <v>97.12.01</v>
          </cell>
          <cell r="K167">
            <v>0</v>
          </cell>
          <cell r="L167">
            <v>0.97</v>
          </cell>
          <cell r="M167">
            <v>115524.09</v>
          </cell>
          <cell r="N167">
            <v>0</v>
          </cell>
          <cell r="O167" t="str">
            <v>1XU</v>
          </cell>
          <cell r="P167" t="str">
            <v>PU1</v>
          </cell>
          <cell r="Q167" t="str">
            <v>98.01.01</v>
          </cell>
        </row>
        <row r="168">
          <cell r="A168">
            <v>160</v>
          </cell>
          <cell r="B168" t="str">
            <v>91108-37400</v>
          </cell>
          <cell r="C168" t="str">
            <v>BODY</v>
          </cell>
          <cell r="D168">
            <v>116733</v>
          </cell>
          <cell r="E168">
            <v>0.82</v>
          </cell>
          <cell r="F168">
            <v>95721.06</v>
          </cell>
          <cell r="G168">
            <v>0</v>
          </cell>
          <cell r="H168" t="str">
            <v>1XU</v>
          </cell>
          <cell r="I168" t="str">
            <v>PD2</v>
          </cell>
          <cell r="J168" t="str">
            <v>97.12.01</v>
          </cell>
          <cell r="K168">
            <v>0</v>
          </cell>
          <cell r="L168">
            <v>0.97</v>
          </cell>
          <cell r="M168">
            <v>113231.01</v>
          </cell>
          <cell r="N168">
            <v>0</v>
          </cell>
          <cell r="O168" t="str">
            <v>1XU</v>
          </cell>
          <cell r="P168" t="str">
            <v>PU1</v>
          </cell>
          <cell r="Q168" t="str">
            <v>98.01.01</v>
          </cell>
        </row>
        <row r="169">
          <cell r="A169">
            <v>161</v>
          </cell>
          <cell r="B169" t="str">
            <v>91108-37410</v>
          </cell>
          <cell r="C169" t="str">
            <v>BODY</v>
          </cell>
          <cell r="D169">
            <v>114314</v>
          </cell>
          <cell r="E169">
            <v>0.82</v>
          </cell>
          <cell r="F169">
            <v>93737.48</v>
          </cell>
          <cell r="G169">
            <v>0</v>
          </cell>
          <cell r="H169" t="str">
            <v>1XU</v>
          </cell>
          <cell r="I169" t="str">
            <v>PD2</v>
          </cell>
          <cell r="J169" t="str">
            <v>97.12.01</v>
          </cell>
          <cell r="K169">
            <v>0</v>
          </cell>
          <cell r="L169">
            <v>0.97</v>
          </cell>
          <cell r="M169">
            <v>110884.58</v>
          </cell>
          <cell r="N169">
            <v>0</v>
          </cell>
          <cell r="O169" t="str">
            <v>1XU</v>
          </cell>
          <cell r="P169" t="str">
            <v>PU1</v>
          </cell>
          <cell r="Q169" t="str">
            <v>98.01.01</v>
          </cell>
        </row>
        <row r="170">
          <cell r="A170">
            <v>162</v>
          </cell>
          <cell r="B170" t="str">
            <v>91108-37420</v>
          </cell>
          <cell r="C170" t="str">
            <v>BODY</v>
          </cell>
          <cell r="D170">
            <v>116351</v>
          </cell>
          <cell r="E170">
            <v>0.82</v>
          </cell>
          <cell r="F170">
            <v>95407.819999999992</v>
          </cell>
          <cell r="G170">
            <v>0</v>
          </cell>
          <cell r="H170" t="str">
            <v>1XU</v>
          </cell>
          <cell r="I170" t="str">
            <v>PD2</v>
          </cell>
          <cell r="J170" t="str">
            <v>97.12.01</v>
          </cell>
          <cell r="K170">
            <v>0</v>
          </cell>
          <cell r="L170">
            <v>0.97</v>
          </cell>
          <cell r="M170">
            <v>112860.47</v>
          </cell>
          <cell r="N170">
            <v>0</v>
          </cell>
          <cell r="O170" t="str">
            <v>1XU</v>
          </cell>
          <cell r="P170" t="str">
            <v>PU1</v>
          </cell>
          <cell r="Q170" t="str">
            <v>98.01.01</v>
          </cell>
        </row>
        <row r="171">
          <cell r="A171">
            <v>163</v>
          </cell>
          <cell r="B171" t="str">
            <v>91108-37430</v>
          </cell>
          <cell r="C171" t="str">
            <v>BODY</v>
          </cell>
          <cell r="D171">
            <v>116069</v>
          </cell>
          <cell r="E171">
            <v>0.82</v>
          </cell>
          <cell r="F171">
            <v>95176.579999999987</v>
          </cell>
          <cell r="G171">
            <v>0</v>
          </cell>
          <cell r="H171" t="str">
            <v>1XU</v>
          </cell>
          <cell r="I171" t="str">
            <v>PD2</v>
          </cell>
          <cell r="J171" t="str">
            <v>97.12.01</v>
          </cell>
          <cell r="K171">
            <v>0</v>
          </cell>
          <cell r="L171">
            <v>0.97</v>
          </cell>
          <cell r="M171">
            <v>112586.93</v>
          </cell>
          <cell r="N171">
            <v>0</v>
          </cell>
          <cell r="O171" t="str">
            <v>1XU</v>
          </cell>
          <cell r="P171" t="str">
            <v>PU1</v>
          </cell>
          <cell r="Q171" t="str">
            <v>98.01.01</v>
          </cell>
        </row>
        <row r="172">
          <cell r="A172">
            <v>164</v>
          </cell>
          <cell r="B172" t="str">
            <v>91108-37440</v>
          </cell>
          <cell r="C172" t="str">
            <v>BODY</v>
          </cell>
          <cell r="D172">
            <v>113650</v>
          </cell>
          <cell r="E172">
            <v>0.82</v>
          </cell>
          <cell r="F172">
            <v>93193</v>
          </cell>
          <cell r="G172">
            <v>0</v>
          </cell>
          <cell r="H172" t="str">
            <v>1XU</v>
          </cell>
          <cell r="I172" t="str">
            <v>PD2</v>
          </cell>
          <cell r="J172" t="str">
            <v>97.12.01</v>
          </cell>
          <cell r="K172">
            <v>0</v>
          </cell>
          <cell r="L172">
            <v>0.97</v>
          </cell>
          <cell r="M172">
            <v>110240.5</v>
          </cell>
          <cell r="N172">
            <v>0</v>
          </cell>
          <cell r="O172" t="str">
            <v>1XU</v>
          </cell>
          <cell r="P172" t="str">
            <v>PU1</v>
          </cell>
          <cell r="Q172" t="str">
            <v>98.01.01</v>
          </cell>
        </row>
        <row r="173">
          <cell r="A173">
            <v>165</v>
          </cell>
          <cell r="B173" t="str">
            <v>91108-37450</v>
          </cell>
          <cell r="C173" t="str">
            <v>BODY</v>
          </cell>
          <cell r="D173">
            <v>115687</v>
          </cell>
          <cell r="E173">
            <v>0.82</v>
          </cell>
          <cell r="F173">
            <v>94863.34</v>
          </cell>
          <cell r="G173">
            <v>0</v>
          </cell>
          <cell r="H173" t="str">
            <v>1XU</v>
          </cell>
          <cell r="I173" t="str">
            <v>PD2</v>
          </cell>
          <cell r="J173" t="str">
            <v>97.12.01</v>
          </cell>
          <cell r="K173">
            <v>0</v>
          </cell>
          <cell r="L173">
            <v>0.97</v>
          </cell>
          <cell r="M173">
            <v>112216.39</v>
          </cell>
          <cell r="N173">
            <v>0</v>
          </cell>
          <cell r="O173" t="str">
            <v>1XU</v>
          </cell>
          <cell r="P173" t="str">
            <v>PU1</v>
          </cell>
          <cell r="Q173" t="str">
            <v>98.01.01</v>
          </cell>
        </row>
        <row r="174">
          <cell r="A174">
            <v>166</v>
          </cell>
          <cell r="B174" t="str">
            <v>91108-37460</v>
          </cell>
          <cell r="C174" t="str">
            <v>BODY</v>
          </cell>
          <cell r="D174">
            <v>109942</v>
          </cell>
          <cell r="E174">
            <v>0.82</v>
          </cell>
          <cell r="F174">
            <v>90152.439999999988</v>
          </cell>
          <cell r="G174">
            <v>0</v>
          </cell>
          <cell r="H174" t="str">
            <v>1XU</v>
          </cell>
          <cell r="I174" t="str">
            <v>PD2</v>
          </cell>
          <cell r="J174" t="str">
            <v>97.12.01</v>
          </cell>
          <cell r="K174">
            <v>0</v>
          </cell>
          <cell r="L174">
            <v>0.97</v>
          </cell>
          <cell r="M174">
            <v>106643.73999999999</v>
          </cell>
          <cell r="N174">
            <v>0</v>
          </cell>
          <cell r="O174" t="str">
            <v>1XU</v>
          </cell>
          <cell r="P174" t="str">
            <v>PU1</v>
          </cell>
          <cell r="Q174" t="str">
            <v>98.01.01</v>
          </cell>
        </row>
        <row r="175">
          <cell r="A175">
            <v>167</v>
          </cell>
          <cell r="B175" t="str">
            <v>91108-37470</v>
          </cell>
          <cell r="C175" t="str">
            <v>BODY</v>
          </cell>
          <cell r="D175">
            <v>115654</v>
          </cell>
          <cell r="E175">
            <v>0.82</v>
          </cell>
          <cell r="F175">
            <v>94836.28</v>
          </cell>
          <cell r="G175">
            <v>0</v>
          </cell>
          <cell r="H175" t="str">
            <v>1XU</v>
          </cell>
          <cell r="I175" t="str">
            <v>PD2</v>
          </cell>
          <cell r="J175" t="str">
            <v>97.12.01</v>
          </cell>
          <cell r="K175">
            <v>0</v>
          </cell>
          <cell r="L175">
            <v>0.97</v>
          </cell>
          <cell r="M175">
            <v>112184.37999999999</v>
          </cell>
          <cell r="N175">
            <v>0</v>
          </cell>
          <cell r="O175" t="str">
            <v>1XU</v>
          </cell>
          <cell r="P175" t="str">
            <v>PU1</v>
          </cell>
          <cell r="Q175" t="str">
            <v>98.01.01</v>
          </cell>
        </row>
        <row r="176">
          <cell r="A176">
            <v>168</v>
          </cell>
          <cell r="B176" t="str">
            <v>91108-37480</v>
          </cell>
          <cell r="C176" t="str">
            <v>BODY</v>
          </cell>
          <cell r="D176">
            <v>113235</v>
          </cell>
          <cell r="E176">
            <v>0.82</v>
          </cell>
          <cell r="F176">
            <v>92852.7</v>
          </cell>
          <cell r="G176">
            <v>0</v>
          </cell>
          <cell r="H176" t="str">
            <v>1XU</v>
          </cell>
          <cell r="I176" t="str">
            <v>PD2</v>
          </cell>
          <cell r="J176" t="str">
            <v>97.12.01</v>
          </cell>
          <cell r="K176">
            <v>0</v>
          </cell>
          <cell r="L176">
            <v>0.97</v>
          </cell>
          <cell r="M176">
            <v>109837.95</v>
          </cell>
          <cell r="N176">
            <v>0</v>
          </cell>
          <cell r="O176" t="str">
            <v>1XU</v>
          </cell>
          <cell r="P176" t="str">
            <v>PU1</v>
          </cell>
          <cell r="Q176" t="str">
            <v>98.01.01</v>
          </cell>
        </row>
        <row r="177">
          <cell r="A177">
            <v>169</v>
          </cell>
          <cell r="B177" t="str">
            <v>91108-37490</v>
          </cell>
          <cell r="C177" t="str">
            <v>BODY</v>
          </cell>
          <cell r="D177">
            <v>115272</v>
          </cell>
          <cell r="E177">
            <v>0.82</v>
          </cell>
          <cell r="F177">
            <v>94523.04</v>
          </cell>
          <cell r="G177">
            <v>0</v>
          </cell>
          <cell r="H177" t="str">
            <v>1XU</v>
          </cell>
          <cell r="I177" t="str">
            <v>PD2</v>
          </cell>
          <cell r="J177" t="str">
            <v>97.12.01</v>
          </cell>
          <cell r="K177">
            <v>0</v>
          </cell>
          <cell r="L177">
            <v>0.97</v>
          </cell>
          <cell r="M177">
            <v>111813.84</v>
          </cell>
          <cell r="N177">
            <v>0</v>
          </cell>
          <cell r="O177" t="str">
            <v>1XU</v>
          </cell>
          <cell r="P177" t="str">
            <v>PU1</v>
          </cell>
          <cell r="Q177" t="str">
            <v>98.01.01</v>
          </cell>
        </row>
        <row r="178">
          <cell r="A178">
            <v>170</v>
          </cell>
          <cell r="B178" t="str">
            <v>91108-37500</v>
          </cell>
          <cell r="C178" t="str">
            <v>BODY</v>
          </cell>
          <cell r="D178">
            <v>114990</v>
          </cell>
          <cell r="E178">
            <v>0.82</v>
          </cell>
          <cell r="F178">
            <v>94291.799999999988</v>
          </cell>
          <cell r="G178">
            <v>0</v>
          </cell>
          <cell r="H178" t="str">
            <v>1XU</v>
          </cell>
          <cell r="I178" t="str">
            <v>PD2</v>
          </cell>
          <cell r="J178" t="str">
            <v>97.12.01</v>
          </cell>
          <cell r="K178">
            <v>0</v>
          </cell>
          <cell r="L178">
            <v>0.97</v>
          </cell>
          <cell r="M178">
            <v>111540.3</v>
          </cell>
          <cell r="N178">
            <v>0</v>
          </cell>
          <cell r="O178" t="str">
            <v>1XU</v>
          </cell>
          <cell r="P178" t="str">
            <v>PU1</v>
          </cell>
          <cell r="Q178" t="str">
            <v>98.01.01</v>
          </cell>
        </row>
        <row r="179">
          <cell r="A179">
            <v>171</v>
          </cell>
          <cell r="B179" t="str">
            <v>91108-37510</v>
          </cell>
          <cell r="C179" t="str">
            <v>BODY</v>
          </cell>
          <cell r="D179">
            <v>112571</v>
          </cell>
          <cell r="E179">
            <v>0.82</v>
          </cell>
          <cell r="F179">
            <v>92308.22</v>
          </cell>
          <cell r="G179">
            <v>0</v>
          </cell>
          <cell r="H179" t="str">
            <v>1XU</v>
          </cell>
          <cell r="I179" t="str">
            <v>PD2</v>
          </cell>
          <cell r="J179" t="str">
            <v>97.12.01</v>
          </cell>
          <cell r="K179">
            <v>0</v>
          </cell>
          <cell r="L179">
            <v>0.97</v>
          </cell>
          <cell r="M179">
            <v>109193.87</v>
          </cell>
          <cell r="N179">
            <v>0</v>
          </cell>
          <cell r="O179" t="str">
            <v>1XU</v>
          </cell>
          <cell r="P179" t="str">
            <v>PU1</v>
          </cell>
          <cell r="Q179" t="str">
            <v>98.01.01</v>
          </cell>
        </row>
        <row r="180">
          <cell r="A180">
            <v>172</v>
          </cell>
          <cell r="B180" t="str">
            <v>91108-37520</v>
          </cell>
          <cell r="C180" t="str">
            <v>BODY</v>
          </cell>
          <cell r="D180">
            <v>114608</v>
          </cell>
          <cell r="E180">
            <v>0.82</v>
          </cell>
          <cell r="F180">
            <v>93978.559999999998</v>
          </cell>
          <cell r="G180">
            <v>0</v>
          </cell>
          <cell r="H180" t="str">
            <v>1XU</v>
          </cell>
          <cell r="I180" t="str">
            <v>PD2</v>
          </cell>
          <cell r="J180" t="str">
            <v>97.12.01</v>
          </cell>
          <cell r="K180">
            <v>0</v>
          </cell>
          <cell r="L180">
            <v>0.97</v>
          </cell>
          <cell r="M180">
            <v>111169.76</v>
          </cell>
          <cell r="N180">
            <v>0</v>
          </cell>
          <cell r="O180" t="str">
            <v>1XU</v>
          </cell>
          <cell r="P180" t="str">
            <v>PU1</v>
          </cell>
          <cell r="Q180" t="str">
            <v>98.01.01</v>
          </cell>
        </row>
        <row r="181">
          <cell r="A181">
            <v>173</v>
          </cell>
          <cell r="B181" t="str">
            <v>91108-37530</v>
          </cell>
          <cell r="C181" t="str">
            <v>BODY</v>
          </cell>
          <cell r="D181">
            <v>114717</v>
          </cell>
          <cell r="E181">
            <v>0.82</v>
          </cell>
          <cell r="F181">
            <v>94067.939999999988</v>
          </cell>
          <cell r="G181">
            <v>0</v>
          </cell>
          <cell r="H181" t="str">
            <v>1XU</v>
          </cell>
          <cell r="I181" t="str">
            <v>PD2</v>
          </cell>
          <cell r="J181" t="str">
            <v>97.12.01</v>
          </cell>
          <cell r="K181">
            <v>0</v>
          </cell>
          <cell r="L181">
            <v>0.97</v>
          </cell>
          <cell r="M181">
            <v>111275.48999999999</v>
          </cell>
          <cell r="N181">
            <v>0</v>
          </cell>
          <cell r="O181" t="str">
            <v>1XU</v>
          </cell>
          <cell r="P181" t="str">
            <v>PU1</v>
          </cell>
          <cell r="Q181" t="str">
            <v>98.01.01</v>
          </cell>
        </row>
        <row r="182">
          <cell r="A182">
            <v>174</v>
          </cell>
          <cell r="B182" t="str">
            <v>91108-37540</v>
          </cell>
          <cell r="C182" t="str">
            <v>BODY</v>
          </cell>
          <cell r="D182">
            <v>112299</v>
          </cell>
          <cell r="E182">
            <v>0.82</v>
          </cell>
          <cell r="F182">
            <v>92085.18</v>
          </cell>
          <cell r="G182">
            <v>0</v>
          </cell>
          <cell r="H182" t="str">
            <v>1XU</v>
          </cell>
          <cell r="I182" t="str">
            <v>PD2</v>
          </cell>
          <cell r="J182" t="str">
            <v>97.12.01</v>
          </cell>
          <cell r="K182">
            <v>0</v>
          </cell>
          <cell r="L182">
            <v>0.97</v>
          </cell>
          <cell r="M182">
            <v>108930.03</v>
          </cell>
          <cell r="N182">
            <v>0</v>
          </cell>
          <cell r="O182" t="str">
            <v>1XU</v>
          </cell>
          <cell r="P182" t="str">
            <v>PU1</v>
          </cell>
          <cell r="Q182" t="str">
            <v>98.01.01</v>
          </cell>
        </row>
        <row r="183">
          <cell r="A183">
            <v>175</v>
          </cell>
          <cell r="B183" t="str">
            <v>91108-37550</v>
          </cell>
          <cell r="C183" t="str">
            <v>BODY</v>
          </cell>
          <cell r="D183">
            <v>114336</v>
          </cell>
          <cell r="E183">
            <v>0.82</v>
          </cell>
          <cell r="F183">
            <v>93755.51999999999</v>
          </cell>
          <cell r="G183">
            <v>0</v>
          </cell>
          <cell r="H183" t="str">
            <v>1XU</v>
          </cell>
          <cell r="I183" t="str">
            <v>PD2</v>
          </cell>
          <cell r="J183" t="str">
            <v>97.12.01</v>
          </cell>
          <cell r="K183">
            <v>0</v>
          </cell>
          <cell r="L183">
            <v>0.97</v>
          </cell>
          <cell r="M183">
            <v>110905.92</v>
          </cell>
          <cell r="N183">
            <v>0</v>
          </cell>
          <cell r="O183" t="str">
            <v>1XU</v>
          </cell>
          <cell r="P183" t="str">
            <v>PU1</v>
          </cell>
          <cell r="Q183" t="str">
            <v>98.01.01</v>
          </cell>
        </row>
        <row r="184">
          <cell r="A184">
            <v>176</v>
          </cell>
          <cell r="B184" t="str">
            <v>91108-37560</v>
          </cell>
          <cell r="C184" t="str">
            <v>BODY</v>
          </cell>
          <cell r="D184">
            <v>114053</v>
          </cell>
          <cell r="E184">
            <v>0.82</v>
          </cell>
          <cell r="F184">
            <v>93523.459999999992</v>
          </cell>
          <cell r="G184">
            <v>0</v>
          </cell>
          <cell r="H184" t="str">
            <v>1XU</v>
          </cell>
          <cell r="I184" t="str">
            <v>PD2</v>
          </cell>
          <cell r="J184" t="str">
            <v>97.12.01</v>
          </cell>
          <cell r="K184">
            <v>0</v>
          </cell>
          <cell r="L184">
            <v>0.97</v>
          </cell>
          <cell r="M184">
            <v>110631.41</v>
          </cell>
          <cell r="N184">
            <v>0</v>
          </cell>
          <cell r="O184" t="str">
            <v>1XU</v>
          </cell>
          <cell r="P184" t="str">
            <v>PU1</v>
          </cell>
          <cell r="Q184" t="str">
            <v>98.01.01</v>
          </cell>
        </row>
        <row r="185">
          <cell r="A185">
            <v>177</v>
          </cell>
          <cell r="B185" t="str">
            <v>91108-37570</v>
          </cell>
          <cell r="C185" t="str">
            <v>BODY</v>
          </cell>
          <cell r="D185">
            <v>111635</v>
          </cell>
          <cell r="E185">
            <v>0.82</v>
          </cell>
          <cell r="F185">
            <v>91540.7</v>
          </cell>
          <cell r="G185">
            <v>0</v>
          </cell>
          <cell r="H185" t="str">
            <v>1XU</v>
          </cell>
          <cell r="I185" t="str">
            <v>PD2</v>
          </cell>
          <cell r="J185" t="str">
            <v>97.12.01</v>
          </cell>
          <cell r="K185">
            <v>0</v>
          </cell>
          <cell r="L185">
            <v>0.97</v>
          </cell>
          <cell r="M185">
            <v>108285.95</v>
          </cell>
          <cell r="N185">
            <v>0</v>
          </cell>
          <cell r="O185" t="str">
            <v>1XU</v>
          </cell>
          <cell r="P185" t="str">
            <v>PU1</v>
          </cell>
          <cell r="Q185" t="str">
            <v>98.01.01</v>
          </cell>
        </row>
        <row r="186">
          <cell r="A186">
            <v>178</v>
          </cell>
          <cell r="B186" t="str">
            <v>91108-37580</v>
          </cell>
          <cell r="C186" t="str">
            <v>BODY</v>
          </cell>
          <cell r="D186">
            <v>113672</v>
          </cell>
          <cell r="E186">
            <v>0.82</v>
          </cell>
          <cell r="F186">
            <v>93211.04</v>
          </cell>
          <cell r="G186">
            <v>0</v>
          </cell>
          <cell r="H186" t="str">
            <v>1XU</v>
          </cell>
          <cell r="I186" t="str">
            <v>PD2</v>
          </cell>
          <cell r="J186" t="str">
            <v>97.12.01</v>
          </cell>
          <cell r="K186">
            <v>0</v>
          </cell>
          <cell r="L186">
            <v>0.97</v>
          </cell>
          <cell r="M186">
            <v>110261.84</v>
          </cell>
          <cell r="N186">
            <v>0</v>
          </cell>
          <cell r="O186" t="str">
            <v>1XU</v>
          </cell>
          <cell r="P186" t="str">
            <v>PU1</v>
          </cell>
          <cell r="Q186" t="str">
            <v>98.01.01</v>
          </cell>
        </row>
        <row r="187">
          <cell r="A187">
            <v>179</v>
          </cell>
          <cell r="B187" t="str">
            <v>91108-37590</v>
          </cell>
          <cell r="C187" t="str">
            <v>BODY</v>
          </cell>
          <cell r="D187">
            <v>107927</v>
          </cell>
          <cell r="E187">
            <v>0.82</v>
          </cell>
          <cell r="F187">
            <v>88500.14</v>
          </cell>
          <cell r="G187">
            <v>0</v>
          </cell>
          <cell r="H187" t="str">
            <v>1XU</v>
          </cell>
          <cell r="I187" t="str">
            <v>PD2</v>
          </cell>
          <cell r="J187" t="str">
            <v>97.12.01</v>
          </cell>
          <cell r="K187">
            <v>0</v>
          </cell>
          <cell r="L187">
            <v>0.97</v>
          </cell>
          <cell r="M187">
            <v>104689.19</v>
          </cell>
          <cell r="N187">
            <v>0</v>
          </cell>
          <cell r="O187" t="str">
            <v>1XU</v>
          </cell>
          <cell r="P187" t="str">
            <v>PU1</v>
          </cell>
          <cell r="Q187" t="str">
            <v>98.01.01</v>
          </cell>
        </row>
        <row r="188">
          <cell r="A188">
            <v>180</v>
          </cell>
          <cell r="B188" t="str">
            <v>91108-37600</v>
          </cell>
          <cell r="C188" t="str">
            <v>BODY</v>
          </cell>
          <cell r="D188">
            <v>113638</v>
          </cell>
          <cell r="E188">
            <v>0.82</v>
          </cell>
          <cell r="F188">
            <v>93183.159999999989</v>
          </cell>
          <cell r="G188">
            <v>0</v>
          </cell>
          <cell r="H188" t="str">
            <v>1XU</v>
          </cell>
          <cell r="I188" t="str">
            <v>PD2</v>
          </cell>
          <cell r="J188" t="str">
            <v>97.12.01</v>
          </cell>
          <cell r="K188">
            <v>0</v>
          </cell>
          <cell r="L188">
            <v>0.97</v>
          </cell>
          <cell r="M188">
            <v>110228.86</v>
          </cell>
          <cell r="N188">
            <v>0</v>
          </cell>
          <cell r="O188" t="str">
            <v>1XU</v>
          </cell>
          <cell r="P188" t="str">
            <v>PU1</v>
          </cell>
          <cell r="Q188" t="str">
            <v>98.01.01</v>
          </cell>
        </row>
        <row r="189">
          <cell r="A189">
            <v>181</v>
          </cell>
          <cell r="B189" t="str">
            <v>91108-37610</v>
          </cell>
          <cell r="C189" t="str">
            <v>BODY</v>
          </cell>
          <cell r="D189">
            <v>111220</v>
          </cell>
          <cell r="E189">
            <v>0.82</v>
          </cell>
          <cell r="F189">
            <v>91200.4</v>
          </cell>
          <cell r="G189">
            <v>0</v>
          </cell>
          <cell r="H189" t="str">
            <v>1XU</v>
          </cell>
          <cell r="I189" t="str">
            <v>PD2</v>
          </cell>
          <cell r="J189" t="str">
            <v>97.12.01</v>
          </cell>
          <cell r="K189">
            <v>0</v>
          </cell>
          <cell r="L189">
            <v>0.97</v>
          </cell>
          <cell r="M189">
            <v>107883.4</v>
          </cell>
          <cell r="N189">
            <v>0</v>
          </cell>
          <cell r="O189" t="str">
            <v>1XU</v>
          </cell>
          <cell r="P189" t="str">
            <v>PU1</v>
          </cell>
          <cell r="Q189" t="str">
            <v>98.01.01</v>
          </cell>
        </row>
        <row r="190">
          <cell r="A190">
            <v>182</v>
          </cell>
          <cell r="B190" t="str">
            <v>91108-37620</v>
          </cell>
          <cell r="C190" t="str">
            <v>BODY</v>
          </cell>
          <cell r="D190">
            <v>113257</v>
          </cell>
          <cell r="E190">
            <v>0.82</v>
          </cell>
          <cell r="F190">
            <v>92870.739999999991</v>
          </cell>
          <cell r="G190">
            <v>0</v>
          </cell>
          <cell r="H190" t="str">
            <v>1XU</v>
          </cell>
          <cell r="I190" t="str">
            <v>PD2</v>
          </cell>
          <cell r="J190" t="str">
            <v>97.12.01</v>
          </cell>
          <cell r="K190">
            <v>0</v>
          </cell>
          <cell r="L190">
            <v>0.97</v>
          </cell>
          <cell r="M190">
            <v>109859.29</v>
          </cell>
          <cell r="N190">
            <v>0</v>
          </cell>
          <cell r="O190" t="str">
            <v>1XU</v>
          </cell>
          <cell r="P190" t="str">
            <v>PU1</v>
          </cell>
          <cell r="Q190" t="str">
            <v>98.01.01</v>
          </cell>
        </row>
        <row r="191">
          <cell r="A191">
            <v>183</v>
          </cell>
          <cell r="B191" t="str">
            <v>91108-37630</v>
          </cell>
          <cell r="C191" t="str">
            <v>BODY</v>
          </cell>
          <cell r="D191">
            <v>112974</v>
          </cell>
          <cell r="E191">
            <v>0.82</v>
          </cell>
          <cell r="F191">
            <v>92638.68</v>
          </cell>
          <cell r="G191">
            <v>0</v>
          </cell>
          <cell r="H191" t="str">
            <v>1XU</v>
          </cell>
          <cell r="I191" t="str">
            <v>PD2</v>
          </cell>
          <cell r="J191" t="str">
            <v>97.12.01</v>
          </cell>
          <cell r="K191">
            <v>0</v>
          </cell>
          <cell r="L191">
            <v>0.97</v>
          </cell>
          <cell r="M191">
            <v>109584.78</v>
          </cell>
          <cell r="N191">
            <v>0</v>
          </cell>
          <cell r="O191" t="str">
            <v>1XU</v>
          </cell>
          <cell r="P191" t="str">
            <v>PU1</v>
          </cell>
          <cell r="Q191" t="str">
            <v>98.01.01</v>
          </cell>
        </row>
        <row r="192">
          <cell r="A192">
            <v>184</v>
          </cell>
          <cell r="B192" t="str">
            <v>91108-37640</v>
          </cell>
          <cell r="C192" t="str">
            <v>BODY</v>
          </cell>
          <cell r="D192">
            <v>110556</v>
          </cell>
          <cell r="E192">
            <v>0.82</v>
          </cell>
          <cell r="F192">
            <v>90655.92</v>
          </cell>
          <cell r="G192">
            <v>0</v>
          </cell>
          <cell r="H192" t="str">
            <v>1XU</v>
          </cell>
          <cell r="I192" t="str">
            <v>PD2</v>
          </cell>
          <cell r="J192" t="str">
            <v>97.12.01</v>
          </cell>
          <cell r="K192">
            <v>0</v>
          </cell>
          <cell r="L192">
            <v>0.97</v>
          </cell>
          <cell r="M192">
            <v>107239.31999999999</v>
          </cell>
          <cell r="N192">
            <v>0</v>
          </cell>
          <cell r="O192" t="str">
            <v>1XU</v>
          </cell>
          <cell r="P192" t="str">
            <v>PU1</v>
          </cell>
          <cell r="Q192" t="str">
            <v>98.01.01</v>
          </cell>
        </row>
        <row r="193">
          <cell r="A193">
            <v>185</v>
          </cell>
          <cell r="B193" t="str">
            <v>91108-37650</v>
          </cell>
          <cell r="C193" t="str">
            <v>BODY</v>
          </cell>
          <cell r="D193">
            <v>112593</v>
          </cell>
          <cell r="E193">
            <v>0.82</v>
          </cell>
          <cell r="F193">
            <v>92326.26</v>
          </cell>
          <cell r="G193">
            <v>0</v>
          </cell>
          <cell r="H193" t="str">
            <v>1XU</v>
          </cell>
          <cell r="I193" t="str">
            <v>PD2</v>
          </cell>
          <cell r="J193" t="str">
            <v>97.12.01</v>
          </cell>
          <cell r="K193">
            <v>0</v>
          </cell>
          <cell r="L193">
            <v>0.97</v>
          </cell>
          <cell r="M193">
            <v>109215.20999999999</v>
          </cell>
          <cell r="N193">
            <v>0</v>
          </cell>
          <cell r="O193" t="str">
            <v>1XU</v>
          </cell>
          <cell r="P193" t="str">
            <v>PU1</v>
          </cell>
          <cell r="Q193" t="str">
            <v>98.01.01</v>
          </cell>
        </row>
        <row r="194">
          <cell r="A194">
            <v>186</v>
          </cell>
          <cell r="B194" t="str">
            <v>91108-37660</v>
          </cell>
          <cell r="C194" t="str">
            <v>BODY</v>
          </cell>
          <cell r="D194">
            <v>110228</v>
          </cell>
          <cell r="E194">
            <v>0.82</v>
          </cell>
          <cell r="F194">
            <v>90386.959999999992</v>
          </cell>
          <cell r="G194">
            <v>0</v>
          </cell>
          <cell r="H194" t="str">
            <v>1XU</v>
          </cell>
          <cell r="I194" t="str">
            <v>PD2</v>
          </cell>
          <cell r="J194" t="str">
            <v>97.12.01</v>
          </cell>
          <cell r="K194">
            <v>0</v>
          </cell>
          <cell r="L194">
            <v>0.97</v>
          </cell>
          <cell r="M194">
            <v>106921.16</v>
          </cell>
          <cell r="N194">
            <v>0</v>
          </cell>
          <cell r="O194" t="str">
            <v>1XU</v>
          </cell>
          <cell r="P194" t="str">
            <v>PU1</v>
          </cell>
          <cell r="Q194" t="str">
            <v>98.01.01</v>
          </cell>
        </row>
        <row r="195">
          <cell r="A195">
            <v>187</v>
          </cell>
          <cell r="B195" t="str">
            <v>91108-37670</v>
          </cell>
          <cell r="C195" t="str">
            <v>BODY</v>
          </cell>
          <cell r="D195">
            <v>107810</v>
          </cell>
          <cell r="E195">
            <v>0.82</v>
          </cell>
          <cell r="F195">
            <v>88404.2</v>
          </cell>
          <cell r="G195">
            <v>0</v>
          </cell>
          <cell r="H195" t="str">
            <v>1XU</v>
          </cell>
          <cell r="I195" t="str">
            <v>PD2</v>
          </cell>
          <cell r="J195" t="str">
            <v>97.12.01</v>
          </cell>
          <cell r="K195">
            <v>0</v>
          </cell>
          <cell r="L195">
            <v>0.97</v>
          </cell>
          <cell r="M195">
            <v>104575.7</v>
          </cell>
          <cell r="N195">
            <v>0</v>
          </cell>
          <cell r="O195" t="str">
            <v>1XU</v>
          </cell>
          <cell r="P195" t="str">
            <v>PU1</v>
          </cell>
          <cell r="Q195" t="str">
            <v>98.01.01</v>
          </cell>
        </row>
        <row r="196">
          <cell r="A196">
            <v>188</v>
          </cell>
          <cell r="B196" t="str">
            <v>91108-37680</v>
          </cell>
          <cell r="C196" t="str">
            <v>BODY</v>
          </cell>
          <cell r="D196">
            <v>109847</v>
          </cell>
          <cell r="E196">
            <v>0.82</v>
          </cell>
          <cell r="F196">
            <v>90074.54</v>
          </cell>
          <cell r="G196">
            <v>0</v>
          </cell>
          <cell r="H196" t="str">
            <v>1XU</v>
          </cell>
          <cell r="I196" t="str">
            <v>PD2</v>
          </cell>
          <cell r="J196" t="str">
            <v>97.12.01</v>
          </cell>
          <cell r="K196">
            <v>0</v>
          </cell>
          <cell r="L196">
            <v>0.97</v>
          </cell>
          <cell r="M196">
            <v>106551.59</v>
          </cell>
          <cell r="N196">
            <v>0</v>
          </cell>
          <cell r="O196" t="str">
            <v>1XU</v>
          </cell>
          <cell r="P196" t="str">
            <v>PU1</v>
          </cell>
          <cell r="Q196" t="str">
            <v>98.01.01</v>
          </cell>
        </row>
        <row r="197">
          <cell r="A197">
            <v>189</v>
          </cell>
          <cell r="B197" t="str">
            <v>91108-37690</v>
          </cell>
          <cell r="C197" t="str">
            <v>BODY</v>
          </cell>
          <cell r="D197">
            <v>109564</v>
          </cell>
          <cell r="E197">
            <v>0.82</v>
          </cell>
          <cell r="F197">
            <v>89842.48</v>
          </cell>
          <cell r="G197">
            <v>0</v>
          </cell>
          <cell r="H197" t="str">
            <v>1XU</v>
          </cell>
          <cell r="I197" t="str">
            <v>PD2</v>
          </cell>
          <cell r="J197" t="str">
            <v>97.12.01</v>
          </cell>
          <cell r="K197">
            <v>0</v>
          </cell>
          <cell r="L197">
            <v>0.97</v>
          </cell>
          <cell r="M197">
            <v>106277.08</v>
          </cell>
          <cell r="N197">
            <v>0</v>
          </cell>
          <cell r="O197" t="str">
            <v>1XU</v>
          </cell>
          <cell r="P197" t="str">
            <v>PU1</v>
          </cell>
          <cell r="Q197" t="str">
            <v>98.01.01</v>
          </cell>
        </row>
        <row r="198">
          <cell r="A198">
            <v>190</v>
          </cell>
          <cell r="B198" t="str">
            <v>91108-37700</v>
          </cell>
          <cell r="C198" t="str">
            <v>BODY</v>
          </cell>
          <cell r="D198">
            <v>107146</v>
          </cell>
          <cell r="E198">
            <v>0.82</v>
          </cell>
          <cell r="F198">
            <v>87859.72</v>
          </cell>
          <cell r="G198">
            <v>0</v>
          </cell>
          <cell r="H198" t="str">
            <v>1XU</v>
          </cell>
          <cell r="I198" t="str">
            <v>PD2</v>
          </cell>
          <cell r="J198" t="str">
            <v>97.12.01</v>
          </cell>
          <cell r="K198">
            <v>0</v>
          </cell>
          <cell r="L198">
            <v>0.97</v>
          </cell>
          <cell r="M198">
            <v>103931.62</v>
          </cell>
          <cell r="N198">
            <v>0</v>
          </cell>
          <cell r="O198" t="str">
            <v>1XU</v>
          </cell>
          <cell r="P198" t="str">
            <v>PU1</v>
          </cell>
          <cell r="Q198" t="str">
            <v>98.01.01</v>
          </cell>
        </row>
        <row r="199">
          <cell r="A199">
            <v>191</v>
          </cell>
          <cell r="B199" t="str">
            <v>91108-37710</v>
          </cell>
          <cell r="C199" t="str">
            <v>BODY</v>
          </cell>
          <cell r="D199">
            <v>109183</v>
          </cell>
          <cell r="E199">
            <v>0.82</v>
          </cell>
          <cell r="F199">
            <v>89530.06</v>
          </cell>
          <cell r="G199">
            <v>0</v>
          </cell>
          <cell r="H199" t="str">
            <v>1XU</v>
          </cell>
          <cell r="I199" t="str">
            <v>PD2</v>
          </cell>
          <cell r="J199" t="str">
            <v>97.12.01</v>
          </cell>
          <cell r="K199">
            <v>0</v>
          </cell>
          <cell r="L199">
            <v>0.97</v>
          </cell>
          <cell r="M199">
            <v>105907.51</v>
          </cell>
          <cell r="N199">
            <v>0</v>
          </cell>
          <cell r="O199" t="str">
            <v>1XU</v>
          </cell>
          <cell r="P199" t="str">
            <v>PU1</v>
          </cell>
          <cell r="Q199" t="str">
            <v>98.01.01</v>
          </cell>
        </row>
        <row r="200">
          <cell r="A200">
            <v>192</v>
          </cell>
          <cell r="B200" t="str">
            <v>91108-37720</v>
          </cell>
          <cell r="C200" t="str">
            <v>BODY</v>
          </cell>
          <cell r="D200">
            <v>103438</v>
          </cell>
          <cell r="E200">
            <v>0.82</v>
          </cell>
          <cell r="F200">
            <v>84819.159999999989</v>
          </cell>
          <cell r="G200">
            <v>0</v>
          </cell>
          <cell r="H200" t="str">
            <v>1XU</v>
          </cell>
          <cell r="I200" t="str">
            <v>PD2</v>
          </cell>
          <cell r="J200" t="str">
            <v>97.12.01</v>
          </cell>
          <cell r="K200">
            <v>0</v>
          </cell>
          <cell r="L200">
            <v>0.97</v>
          </cell>
          <cell r="M200">
            <v>100334.86</v>
          </cell>
          <cell r="N200">
            <v>0</v>
          </cell>
          <cell r="O200" t="str">
            <v>1XU</v>
          </cell>
          <cell r="P200" t="str">
            <v>PU1</v>
          </cell>
          <cell r="Q200" t="str">
            <v>98.01.01</v>
          </cell>
        </row>
        <row r="201">
          <cell r="A201">
            <v>193</v>
          </cell>
          <cell r="B201" t="str">
            <v>91108-37730</v>
          </cell>
          <cell r="C201" t="str">
            <v>BODY</v>
          </cell>
          <cell r="D201">
            <v>109149</v>
          </cell>
          <cell r="E201">
            <v>0.82</v>
          </cell>
          <cell r="F201">
            <v>89502.18</v>
          </cell>
          <cell r="G201">
            <v>0</v>
          </cell>
          <cell r="H201" t="str">
            <v>1XU</v>
          </cell>
          <cell r="I201" t="str">
            <v>PD2</v>
          </cell>
          <cell r="J201" t="str">
            <v>97.12.01</v>
          </cell>
          <cell r="K201">
            <v>0</v>
          </cell>
          <cell r="L201">
            <v>0.97</v>
          </cell>
          <cell r="M201">
            <v>105874.53</v>
          </cell>
          <cell r="N201">
            <v>0</v>
          </cell>
          <cell r="O201" t="str">
            <v>1XU</v>
          </cell>
          <cell r="P201" t="str">
            <v>PU1</v>
          </cell>
          <cell r="Q201" t="str">
            <v>98.01.01</v>
          </cell>
        </row>
        <row r="202">
          <cell r="A202">
            <v>194</v>
          </cell>
          <cell r="B202" t="str">
            <v>91108-37740</v>
          </cell>
          <cell r="C202" t="str">
            <v>BODY</v>
          </cell>
          <cell r="D202">
            <v>106731</v>
          </cell>
          <cell r="E202">
            <v>0.82</v>
          </cell>
          <cell r="F202">
            <v>87519.42</v>
          </cell>
          <cell r="G202">
            <v>0</v>
          </cell>
          <cell r="H202" t="str">
            <v>1XU</v>
          </cell>
          <cell r="I202" t="str">
            <v>PD2</v>
          </cell>
          <cell r="J202" t="str">
            <v>97.12.01</v>
          </cell>
          <cell r="K202">
            <v>0</v>
          </cell>
          <cell r="L202">
            <v>0.97</v>
          </cell>
          <cell r="M202">
            <v>103529.06999999999</v>
          </cell>
          <cell r="N202">
            <v>0</v>
          </cell>
          <cell r="O202" t="str">
            <v>1XU</v>
          </cell>
          <cell r="P202" t="str">
            <v>PU1</v>
          </cell>
          <cell r="Q202" t="str">
            <v>98.01.01</v>
          </cell>
        </row>
        <row r="203">
          <cell r="A203">
            <v>195</v>
          </cell>
          <cell r="B203" t="str">
            <v>91108-37750</v>
          </cell>
          <cell r="C203" t="str">
            <v>BODY</v>
          </cell>
          <cell r="D203">
            <v>108768</v>
          </cell>
          <cell r="E203">
            <v>0.82</v>
          </cell>
          <cell r="F203">
            <v>89189.759999999995</v>
          </cell>
          <cell r="G203">
            <v>0</v>
          </cell>
          <cell r="H203" t="str">
            <v>1XU</v>
          </cell>
          <cell r="I203" t="str">
            <v>PD2</v>
          </cell>
          <cell r="J203" t="str">
            <v>97.12.01</v>
          </cell>
          <cell r="K203">
            <v>0</v>
          </cell>
          <cell r="L203">
            <v>0.97</v>
          </cell>
          <cell r="M203">
            <v>105504.95999999999</v>
          </cell>
          <cell r="N203">
            <v>0</v>
          </cell>
          <cell r="O203" t="str">
            <v>1XU</v>
          </cell>
          <cell r="P203" t="str">
            <v>PU1</v>
          </cell>
          <cell r="Q203" t="str">
            <v>98.01.01</v>
          </cell>
        </row>
        <row r="204">
          <cell r="A204">
            <v>196</v>
          </cell>
          <cell r="B204" t="str">
            <v>91108-37760</v>
          </cell>
          <cell r="C204" t="str">
            <v>BODY</v>
          </cell>
          <cell r="D204">
            <v>108485</v>
          </cell>
          <cell r="E204">
            <v>0.82</v>
          </cell>
          <cell r="F204">
            <v>88957.7</v>
          </cell>
          <cell r="G204">
            <v>0</v>
          </cell>
          <cell r="H204" t="str">
            <v>1XU</v>
          </cell>
          <cell r="I204" t="str">
            <v>PD2</v>
          </cell>
          <cell r="J204" t="str">
            <v>97.12.01</v>
          </cell>
          <cell r="K204">
            <v>0</v>
          </cell>
          <cell r="L204">
            <v>0.97</v>
          </cell>
          <cell r="M204">
            <v>105230.45</v>
          </cell>
          <cell r="N204">
            <v>0</v>
          </cell>
          <cell r="O204" t="str">
            <v>1XU</v>
          </cell>
          <cell r="P204" t="str">
            <v>PU1</v>
          </cell>
          <cell r="Q204" t="str">
            <v>98.01.01</v>
          </cell>
        </row>
        <row r="205">
          <cell r="A205">
            <v>197</v>
          </cell>
          <cell r="B205" t="str">
            <v>91108-37770</v>
          </cell>
          <cell r="C205" t="str">
            <v>BODY</v>
          </cell>
          <cell r="D205">
            <v>106067</v>
          </cell>
          <cell r="E205">
            <v>0.82</v>
          </cell>
          <cell r="F205">
            <v>86974.939999999988</v>
          </cell>
          <cell r="G205">
            <v>0</v>
          </cell>
          <cell r="H205" t="str">
            <v>1XU</v>
          </cell>
          <cell r="I205" t="str">
            <v>PD2</v>
          </cell>
          <cell r="J205" t="str">
            <v>97.12.01</v>
          </cell>
          <cell r="K205">
            <v>0</v>
          </cell>
          <cell r="L205">
            <v>0.97</v>
          </cell>
          <cell r="M205">
            <v>102884.98999999999</v>
          </cell>
          <cell r="N205">
            <v>0</v>
          </cell>
          <cell r="O205" t="str">
            <v>1XU</v>
          </cell>
          <cell r="P205" t="str">
            <v>PU1</v>
          </cell>
          <cell r="Q205" t="str">
            <v>98.01.01</v>
          </cell>
        </row>
        <row r="206">
          <cell r="A206">
            <v>198</v>
          </cell>
          <cell r="B206" t="str">
            <v>91108-37780</v>
          </cell>
          <cell r="C206" t="str">
            <v>BODY</v>
          </cell>
          <cell r="D206">
            <v>108104</v>
          </cell>
          <cell r="E206">
            <v>0.82</v>
          </cell>
          <cell r="F206">
            <v>88645.28</v>
          </cell>
          <cell r="G206">
            <v>0</v>
          </cell>
          <cell r="H206" t="str">
            <v>1XU</v>
          </cell>
          <cell r="I206" t="str">
            <v>PD2</v>
          </cell>
          <cell r="J206" t="str">
            <v>97.12.01</v>
          </cell>
          <cell r="K206">
            <v>0</v>
          </cell>
          <cell r="L206">
            <v>0.97</v>
          </cell>
          <cell r="M206">
            <v>104860.87999999999</v>
          </cell>
          <cell r="N206">
            <v>0</v>
          </cell>
          <cell r="O206" t="str">
            <v>1XU</v>
          </cell>
          <cell r="P206" t="str">
            <v>PU1</v>
          </cell>
          <cell r="Q206" t="str">
            <v>98.01.01</v>
          </cell>
        </row>
        <row r="207">
          <cell r="A207">
            <v>199</v>
          </cell>
          <cell r="B207" t="str">
            <v>91108-37790</v>
          </cell>
          <cell r="C207" t="str">
            <v>BODY</v>
          </cell>
          <cell r="D207">
            <v>105334</v>
          </cell>
          <cell r="E207">
            <v>0.82</v>
          </cell>
          <cell r="F207">
            <v>86373.87999999999</v>
          </cell>
          <cell r="G207">
            <v>0</v>
          </cell>
          <cell r="H207" t="str">
            <v>1XU</v>
          </cell>
          <cell r="I207" t="str">
            <v>PD2</v>
          </cell>
          <cell r="J207" t="str">
            <v>97.12.01</v>
          </cell>
          <cell r="K207">
            <v>0</v>
          </cell>
          <cell r="L207">
            <v>0.97</v>
          </cell>
          <cell r="M207">
            <v>102173.98</v>
          </cell>
          <cell r="N207">
            <v>0</v>
          </cell>
          <cell r="O207" t="str">
            <v>1XU</v>
          </cell>
          <cell r="P207" t="str">
            <v>PU1</v>
          </cell>
          <cell r="Q207" t="str">
            <v>98.01.01</v>
          </cell>
        </row>
        <row r="208">
          <cell r="A208">
            <v>200</v>
          </cell>
          <cell r="B208" t="str">
            <v>91108-37800</v>
          </cell>
          <cell r="C208" t="str">
            <v>BODY</v>
          </cell>
          <cell r="D208">
            <v>102916</v>
          </cell>
          <cell r="E208">
            <v>0.82</v>
          </cell>
          <cell r="F208">
            <v>84391.12</v>
          </cell>
          <cell r="G208">
            <v>0</v>
          </cell>
          <cell r="H208" t="str">
            <v>1XU</v>
          </cell>
          <cell r="I208" t="str">
            <v>PD2</v>
          </cell>
          <cell r="J208" t="str">
            <v>97.12.01</v>
          </cell>
          <cell r="K208">
            <v>0</v>
          </cell>
          <cell r="L208">
            <v>0.97</v>
          </cell>
          <cell r="M208">
            <v>99828.52</v>
          </cell>
          <cell r="N208">
            <v>0</v>
          </cell>
          <cell r="O208" t="str">
            <v>1XU</v>
          </cell>
          <cell r="P208" t="str">
            <v>PU1</v>
          </cell>
          <cell r="Q208" t="str">
            <v>98.01.01</v>
          </cell>
        </row>
        <row r="209">
          <cell r="A209">
            <v>201</v>
          </cell>
          <cell r="B209" t="str">
            <v>91108-37810</v>
          </cell>
          <cell r="C209" t="str">
            <v>BODY</v>
          </cell>
          <cell r="D209">
            <v>104953</v>
          </cell>
          <cell r="E209">
            <v>0.82</v>
          </cell>
          <cell r="F209">
            <v>86061.459999999992</v>
          </cell>
          <cell r="G209">
            <v>0</v>
          </cell>
          <cell r="H209" t="str">
            <v>1XU</v>
          </cell>
          <cell r="I209" t="str">
            <v>PD2</v>
          </cell>
          <cell r="J209" t="str">
            <v>97.12.01</v>
          </cell>
          <cell r="K209">
            <v>0</v>
          </cell>
          <cell r="L209">
            <v>0.97</v>
          </cell>
          <cell r="M209">
            <v>101804.41</v>
          </cell>
          <cell r="N209">
            <v>0</v>
          </cell>
          <cell r="O209" t="str">
            <v>1XU</v>
          </cell>
          <cell r="P209" t="str">
            <v>PU1</v>
          </cell>
          <cell r="Q209" t="str">
            <v>98.01.01</v>
          </cell>
        </row>
        <row r="210">
          <cell r="A210">
            <v>202</v>
          </cell>
          <cell r="B210" t="str">
            <v>91108-37820</v>
          </cell>
          <cell r="C210" t="str">
            <v>BODY</v>
          </cell>
          <cell r="D210">
            <v>104670</v>
          </cell>
          <cell r="E210">
            <v>0.82</v>
          </cell>
          <cell r="F210">
            <v>85829.4</v>
          </cell>
          <cell r="G210">
            <v>0</v>
          </cell>
          <cell r="H210" t="str">
            <v>1XU</v>
          </cell>
          <cell r="I210" t="str">
            <v>PD2</v>
          </cell>
          <cell r="J210" t="str">
            <v>97.12.01</v>
          </cell>
          <cell r="K210">
            <v>0</v>
          </cell>
          <cell r="L210">
            <v>0.97</v>
          </cell>
          <cell r="M210">
            <v>101529.9</v>
          </cell>
          <cell r="N210">
            <v>0</v>
          </cell>
          <cell r="O210" t="str">
            <v>1XU</v>
          </cell>
          <cell r="P210" t="str">
            <v>PU1</v>
          </cell>
          <cell r="Q210" t="str">
            <v>98.01.01</v>
          </cell>
        </row>
        <row r="211">
          <cell r="A211">
            <v>203</v>
          </cell>
          <cell r="B211" t="str">
            <v>91108-37830</v>
          </cell>
          <cell r="C211" t="str">
            <v>BODY</v>
          </cell>
          <cell r="D211">
            <v>94055</v>
          </cell>
          <cell r="E211">
            <v>0.82</v>
          </cell>
          <cell r="F211">
            <v>77125.099999999991</v>
          </cell>
          <cell r="G211">
            <v>0</v>
          </cell>
          <cell r="H211" t="str">
            <v>1XU</v>
          </cell>
          <cell r="I211" t="str">
            <v>PD2</v>
          </cell>
          <cell r="J211" t="str">
            <v>97.12.01</v>
          </cell>
          <cell r="K211">
            <v>0</v>
          </cell>
          <cell r="L211">
            <v>0.97</v>
          </cell>
          <cell r="M211">
            <v>91233.349999999991</v>
          </cell>
          <cell r="N211">
            <v>0</v>
          </cell>
          <cell r="O211" t="str">
            <v>1XU</v>
          </cell>
          <cell r="P211" t="str">
            <v>PU1</v>
          </cell>
          <cell r="Q211" t="str">
            <v>98.01.01</v>
          </cell>
        </row>
        <row r="212">
          <cell r="A212">
            <v>204</v>
          </cell>
          <cell r="B212" t="str">
            <v>91108-37840</v>
          </cell>
          <cell r="C212" t="str">
            <v>BODY</v>
          </cell>
          <cell r="D212">
            <v>102252</v>
          </cell>
          <cell r="E212">
            <v>0.82</v>
          </cell>
          <cell r="F212">
            <v>83846.64</v>
          </cell>
          <cell r="G212">
            <v>0</v>
          </cell>
          <cell r="H212" t="str">
            <v>1XU</v>
          </cell>
          <cell r="I212" t="str">
            <v>PD2</v>
          </cell>
          <cell r="J212" t="str">
            <v>97.12.01</v>
          </cell>
          <cell r="K212">
            <v>0</v>
          </cell>
          <cell r="L212">
            <v>0.97</v>
          </cell>
          <cell r="M212">
            <v>99184.44</v>
          </cell>
          <cell r="N212">
            <v>0</v>
          </cell>
          <cell r="O212" t="str">
            <v>1XU</v>
          </cell>
          <cell r="P212" t="str">
            <v>PU1</v>
          </cell>
          <cell r="Q212" t="str">
            <v>98.01.01</v>
          </cell>
        </row>
        <row r="213">
          <cell r="A213">
            <v>205</v>
          </cell>
          <cell r="B213" t="str">
            <v>91108-37850</v>
          </cell>
          <cell r="C213" t="str">
            <v>BODY</v>
          </cell>
          <cell r="D213">
            <v>104289</v>
          </cell>
          <cell r="E213">
            <v>0.82</v>
          </cell>
          <cell r="F213">
            <v>85516.98</v>
          </cell>
          <cell r="G213">
            <v>0</v>
          </cell>
          <cell r="H213" t="str">
            <v>1XU</v>
          </cell>
          <cell r="I213" t="str">
            <v>PD2</v>
          </cell>
          <cell r="J213" t="str">
            <v>97.12.01</v>
          </cell>
          <cell r="K213">
            <v>0</v>
          </cell>
          <cell r="L213">
            <v>0.97</v>
          </cell>
          <cell r="M213">
            <v>101160.33</v>
          </cell>
          <cell r="N213">
            <v>0</v>
          </cell>
          <cell r="O213" t="str">
            <v>1XU</v>
          </cell>
          <cell r="P213" t="str">
            <v>PU1</v>
          </cell>
          <cell r="Q213" t="str">
            <v>98.01.01</v>
          </cell>
        </row>
        <row r="214">
          <cell r="A214">
            <v>206</v>
          </cell>
          <cell r="B214" t="str">
            <v>91108-37860</v>
          </cell>
          <cell r="C214" t="str">
            <v>BODY</v>
          </cell>
          <cell r="D214">
            <v>98544</v>
          </cell>
          <cell r="E214">
            <v>0.82</v>
          </cell>
          <cell r="F214">
            <v>80806.080000000002</v>
          </cell>
          <cell r="G214">
            <v>0</v>
          </cell>
          <cell r="H214" t="str">
            <v>1XU</v>
          </cell>
          <cell r="I214" t="str">
            <v>PD2</v>
          </cell>
          <cell r="J214" t="str">
            <v>97.12.01</v>
          </cell>
          <cell r="K214">
            <v>0</v>
          </cell>
          <cell r="L214">
            <v>0.97</v>
          </cell>
          <cell r="M214">
            <v>95587.68</v>
          </cell>
          <cell r="N214">
            <v>0</v>
          </cell>
          <cell r="O214" t="str">
            <v>1XU</v>
          </cell>
          <cell r="P214" t="str">
            <v>PU1</v>
          </cell>
          <cell r="Q214" t="str">
            <v>98.01.01</v>
          </cell>
        </row>
        <row r="215">
          <cell r="A215">
            <v>207</v>
          </cell>
          <cell r="B215" t="str">
            <v>91108-37870</v>
          </cell>
          <cell r="C215" t="str">
            <v>BODY</v>
          </cell>
          <cell r="D215">
            <v>104255</v>
          </cell>
          <cell r="E215">
            <v>0.82</v>
          </cell>
          <cell r="F215">
            <v>85489.099999999991</v>
          </cell>
          <cell r="G215">
            <v>0</v>
          </cell>
          <cell r="H215" t="str">
            <v>1XU</v>
          </cell>
          <cell r="I215" t="str">
            <v>PD2</v>
          </cell>
          <cell r="J215" t="str">
            <v>97.12.01</v>
          </cell>
          <cell r="K215">
            <v>0</v>
          </cell>
          <cell r="L215">
            <v>0.97</v>
          </cell>
          <cell r="M215">
            <v>101127.34999999999</v>
          </cell>
          <cell r="N215">
            <v>0</v>
          </cell>
          <cell r="O215" t="str">
            <v>1XU</v>
          </cell>
          <cell r="P215" t="str">
            <v>PU1</v>
          </cell>
          <cell r="Q215" t="str">
            <v>98.01.01</v>
          </cell>
        </row>
        <row r="216">
          <cell r="A216">
            <v>208</v>
          </cell>
          <cell r="B216" t="str">
            <v>91108-37880</v>
          </cell>
          <cell r="C216" t="str">
            <v>BODY</v>
          </cell>
          <cell r="D216">
            <v>101837</v>
          </cell>
          <cell r="E216">
            <v>0.82</v>
          </cell>
          <cell r="F216">
            <v>83506.34</v>
          </cell>
          <cell r="G216">
            <v>0</v>
          </cell>
          <cell r="H216" t="str">
            <v>1XU</v>
          </cell>
          <cell r="I216" t="str">
            <v>PD2</v>
          </cell>
          <cell r="J216" t="str">
            <v>97.12.01</v>
          </cell>
          <cell r="K216">
            <v>0</v>
          </cell>
          <cell r="L216">
            <v>0.97</v>
          </cell>
          <cell r="M216">
            <v>98781.89</v>
          </cell>
          <cell r="N216">
            <v>0</v>
          </cell>
          <cell r="O216" t="str">
            <v>1XU</v>
          </cell>
          <cell r="P216" t="str">
            <v>PU1</v>
          </cell>
          <cell r="Q216" t="str">
            <v>98.01.01</v>
          </cell>
        </row>
        <row r="217">
          <cell r="A217">
            <v>209</v>
          </cell>
          <cell r="B217" t="str">
            <v>91108-37890</v>
          </cell>
          <cell r="C217" t="str">
            <v>BODY</v>
          </cell>
          <cell r="D217">
            <v>103874</v>
          </cell>
          <cell r="E217">
            <v>0.82</v>
          </cell>
          <cell r="F217">
            <v>85176.68</v>
          </cell>
          <cell r="G217">
            <v>0</v>
          </cell>
          <cell r="H217" t="str">
            <v>1XU</v>
          </cell>
          <cell r="I217" t="str">
            <v>PD2</v>
          </cell>
          <cell r="J217" t="str">
            <v>97.12.01</v>
          </cell>
          <cell r="K217">
            <v>0</v>
          </cell>
          <cell r="L217">
            <v>0.97</v>
          </cell>
          <cell r="M217">
            <v>100757.78</v>
          </cell>
          <cell r="N217">
            <v>0</v>
          </cell>
          <cell r="O217" t="str">
            <v>1XU</v>
          </cell>
          <cell r="P217" t="str">
            <v>PU1</v>
          </cell>
          <cell r="Q217" t="str">
            <v>98.01.01</v>
          </cell>
        </row>
        <row r="218">
          <cell r="A218">
            <v>210</v>
          </cell>
          <cell r="B218" t="str">
            <v>91108-37900</v>
          </cell>
          <cell r="C218" t="str">
            <v>BODY</v>
          </cell>
          <cell r="D218">
            <v>103591</v>
          </cell>
          <cell r="E218">
            <v>0.82</v>
          </cell>
          <cell r="F218">
            <v>84944.62</v>
          </cell>
          <cell r="G218">
            <v>0</v>
          </cell>
          <cell r="H218" t="str">
            <v>1XU</v>
          </cell>
          <cell r="I218" t="str">
            <v>PD2</v>
          </cell>
          <cell r="J218" t="str">
            <v>97.12.01</v>
          </cell>
          <cell r="K218">
            <v>0</v>
          </cell>
          <cell r="L218">
            <v>0.97</v>
          </cell>
          <cell r="M218">
            <v>100483.27</v>
          </cell>
          <cell r="N218">
            <v>0</v>
          </cell>
          <cell r="O218" t="str">
            <v>1XU</v>
          </cell>
          <cell r="P218" t="str">
            <v>PU1</v>
          </cell>
          <cell r="Q218" t="str">
            <v>98.01.01</v>
          </cell>
        </row>
        <row r="219">
          <cell r="A219">
            <v>211</v>
          </cell>
          <cell r="B219" t="str">
            <v>91108-37910</v>
          </cell>
          <cell r="C219" t="str">
            <v>BODY</v>
          </cell>
          <cell r="D219">
            <v>101173</v>
          </cell>
          <cell r="E219">
            <v>0.82</v>
          </cell>
          <cell r="F219">
            <v>82961.86</v>
          </cell>
          <cell r="G219">
            <v>0</v>
          </cell>
          <cell r="H219" t="str">
            <v>1XU</v>
          </cell>
          <cell r="I219" t="str">
            <v>PD2</v>
          </cell>
          <cell r="J219" t="str">
            <v>97.12.01</v>
          </cell>
          <cell r="K219">
            <v>0</v>
          </cell>
          <cell r="L219">
            <v>0.97</v>
          </cell>
          <cell r="M219">
            <v>98137.81</v>
          </cell>
          <cell r="N219">
            <v>0</v>
          </cell>
          <cell r="O219" t="str">
            <v>1XU</v>
          </cell>
          <cell r="P219" t="str">
            <v>PU1</v>
          </cell>
          <cell r="Q219" t="str">
            <v>98.01.01</v>
          </cell>
        </row>
        <row r="220">
          <cell r="A220">
            <v>212</v>
          </cell>
          <cell r="B220" t="str">
            <v>91108-37920</v>
          </cell>
          <cell r="C220" t="str">
            <v>BODY</v>
          </cell>
          <cell r="D220">
            <v>103210</v>
          </cell>
          <cell r="E220">
            <v>0.82</v>
          </cell>
          <cell r="F220">
            <v>84632.2</v>
          </cell>
          <cell r="G220">
            <v>0</v>
          </cell>
          <cell r="H220" t="str">
            <v>1XU</v>
          </cell>
          <cell r="I220" t="str">
            <v>PD2</v>
          </cell>
          <cell r="J220" t="str">
            <v>97.12.01</v>
          </cell>
          <cell r="K220">
            <v>0</v>
          </cell>
          <cell r="L220">
            <v>0.97</v>
          </cell>
          <cell r="M220">
            <v>100113.7</v>
          </cell>
          <cell r="N220">
            <v>0</v>
          </cell>
          <cell r="O220" t="str">
            <v>1XU</v>
          </cell>
          <cell r="P220" t="str">
            <v>PU1</v>
          </cell>
          <cell r="Q220" t="str">
            <v>98.01.01</v>
          </cell>
        </row>
        <row r="221">
          <cell r="A221">
            <v>213</v>
          </cell>
          <cell r="B221" t="str">
            <v>91108-37930</v>
          </cell>
          <cell r="C221" t="str">
            <v>BODY</v>
          </cell>
          <cell r="D221">
            <v>100845</v>
          </cell>
          <cell r="E221">
            <v>0.82</v>
          </cell>
          <cell r="F221">
            <v>82692.899999999994</v>
          </cell>
          <cell r="G221">
            <v>0</v>
          </cell>
          <cell r="H221" t="str">
            <v>1XU</v>
          </cell>
          <cell r="I221" t="str">
            <v>PD2</v>
          </cell>
          <cell r="J221" t="str">
            <v>97.12.01</v>
          </cell>
          <cell r="K221">
            <v>0</v>
          </cell>
          <cell r="L221">
            <v>0.97</v>
          </cell>
          <cell r="M221">
            <v>97819.65</v>
          </cell>
          <cell r="N221">
            <v>0</v>
          </cell>
          <cell r="O221" t="str">
            <v>1XU</v>
          </cell>
          <cell r="P221" t="str">
            <v>PU1</v>
          </cell>
          <cell r="Q221" t="str">
            <v>98.01.01</v>
          </cell>
        </row>
        <row r="222">
          <cell r="A222">
            <v>214</v>
          </cell>
          <cell r="B222" t="str">
            <v>91108-37940</v>
          </cell>
          <cell r="C222" t="str">
            <v>BODY</v>
          </cell>
          <cell r="D222">
            <v>98427</v>
          </cell>
          <cell r="E222">
            <v>0.82</v>
          </cell>
          <cell r="F222">
            <v>80710.14</v>
          </cell>
          <cell r="G222">
            <v>0</v>
          </cell>
          <cell r="H222" t="str">
            <v>1XU</v>
          </cell>
          <cell r="I222" t="str">
            <v>PD2</v>
          </cell>
          <cell r="J222" t="str">
            <v>97.12.01</v>
          </cell>
          <cell r="K222">
            <v>0</v>
          </cell>
          <cell r="L222">
            <v>0.97</v>
          </cell>
          <cell r="M222">
            <v>95474.19</v>
          </cell>
          <cell r="N222">
            <v>0</v>
          </cell>
          <cell r="O222" t="str">
            <v>1XU</v>
          </cell>
          <cell r="P222" t="str">
            <v>PU1</v>
          </cell>
          <cell r="Q222" t="str">
            <v>98.01.01</v>
          </cell>
        </row>
        <row r="223">
          <cell r="A223">
            <v>215</v>
          </cell>
          <cell r="B223" t="str">
            <v>91108-37950</v>
          </cell>
          <cell r="C223" t="str">
            <v>BODY</v>
          </cell>
          <cell r="D223">
            <v>100464</v>
          </cell>
          <cell r="E223">
            <v>0.82</v>
          </cell>
          <cell r="F223">
            <v>82380.479999999996</v>
          </cell>
          <cell r="G223">
            <v>0</v>
          </cell>
          <cell r="H223" t="str">
            <v>1XU</v>
          </cell>
          <cell r="I223" t="str">
            <v>PD2</v>
          </cell>
          <cell r="J223" t="str">
            <v>97.12.01</v>
          </cell>
          <cell r="K223">
            <v>0</v>
          </cell>
          <cell r="L223">
            <v>0.97</v>
          </cell>
          <cell r="M223">
            <v>97450.08</v>
          </cell>
          <cell r="N223">
            <v>0</v>
          </cell>
          <cell r="O223" t="str">
            <v>1XU</v>
          </cell>
          <cell r="P223" t="str">
            <v>PU1</v>
          </cell>
          <cell r="Q223" t="str">
            <v>98.01.01</v>
          </cell>
        </row>
        <row r="224">
          <cell r="A224">
            <v>216</v>
          </cell>
          <cell r="B224" t="str">
            <v>91108-37960</v>
          </cell>
          <cell r="C224" t="str">
            <v>BODY</v>
          </cell>
          <cell r="D224">
            <v>100181</v>
          </cell>
          <cell r="E224">
            <v>0.82</v>
          </cell>
          <cell r="F224">
            <v>82148.42</v>
          </cell>
          <cell r="G224">
            <v>0</v>
          </cell>
          <cell r="H224" t="str">
            <v>1XU</v>
          </cell>
          <cell r="I224" t="str">
            <v>PD2</v>
          </cell>
          <cell r="J224" t="str">
            <v>97.12.01</v>
          </cell>
          <cell r="K224">
            <v>0</v>
          </cell>
          <cell r="L224">
            <v>0.97</v>
          </cell>
          <cell r="M224">
            <v>97175.569999999992</v>
          </cell>
          <cell r="N224">
            <v>0</v>
          </cell>
          <cell r="O224" t="str">
            <v>1XU</v>
          </cell>
          <cell r="P224" t="str">
            <v>PU1</v>
          </cell>
          <cell r="Q224" t="str">
            <v>98.01.01</v>
          </cell>
        </row>
        <row r="225">
          <cell r="A225">
            <v>217</v>
          </cell>
          <cell r="B225" t="str">
            <v>91108-37970</v>
          </cell>
          <cell r="C225" t="str">
            <v>BODY</v>
          </cell>
          <cell r="D225">
            <v>97763</v>
          </cell>
          <cell r="E225">
            <v>0.82</v>
          </cell>
          <cell r="F225">
            <v>80165.659999999989</v>
          </cell>
          <cell r="G225">
            <v>0</v>
          </cell>
          <cell r="H225" t="str">
            <v>1XU</v>
          </cell>
          <cell r="I225" t="str">
            <v>PD2</v>
          </cell>
          <cell r="J225" t="str">
            <v>97.12.01</v>
          </cell>
          <cell r="K225">
            <v>0</v>
          </cell>
          <cell r="L225">
            <v>0.97</v>
          </cell>
          <cell r="M225">
            <v>94830.11</v>
          </cell>
          <cell r="N225">
            <v>0</v>
          </cell>
          <cell r="O225" t="str">
            <v>1XU</v>
          </cell>
          <cell r="P225" t="str">
            <v>PU1</v>
          </cell>
          <cell r="Q225" t="str">
            <v>98.01.01</v>
          </cell>
        </row>
        <row r="226">
          <cell r="A226">
            <v>218</v>
          </cell>
          <cell r="B226" t="str">
            <v>91108-37980</v>
          </cell>
          <cell r="C226" t="str">
            <v>BODY</v>
          </cell>
          <cell r="D226">
            <v>99800</v>
          </cell>
          <cell r="E226">
            <v>0.82</v>
          </cell>
          <cell r="F226">
            <v>81836</v>
          </cell>
          <cell r="G226">
            <v>0</v>
          </cell>
          <cell r="H226" t="str">
            <v>1XU</v>
          </cell>
          <cell r="I226" t="str">
            <v>PD2</v>
          </cell>
          <cell r="J226" t="str">
            <v>97.12.01</v>
          </cell>
          <cell r="K226">
            <v>0</v>
          </cell>
          <cell r="L226">
            <v>0.97</v>
          </cell>
          <cell r="M226">
            <v>96806</v>
          </cell>
          <cell r="N226">
            <v>0</v>
          </cell>
          <cell r="O226" t="str">
            <v>1XU</v>
          </cell>
          <cell r="P226" t="str">
            <v>PU1</v>
          </cell>
          <cell r="Q226" t="str">
            <v>98.01.01</v>
          </cell>
        </row>
        <row r="227">
          <cell r="A227">
            <v>219</v>
          </cell>
          <cell r="B227" t="str">
            <v>91109-37010</v>
          </cell>
          <cell r="C227" t="str">
            <v>BODY</v>
          </cell>
          <cell r="D227">
            <v>107712</v>
          </cell>
          <cell r="E227">
            <v>0.82</v>
          </cell>
          <cell r="F227">
            <v>88323.839999999997</v>
          </cell>
          <cell r="G227">
            <v>0</v>
          </cell>
          <cell r="H227" t="str">
            <v>1XU</v>
          </cell>
          <cell r="I227" t="str">
            <v>PD2</v>
          </cell>
          <cell r="J227" t="str">
            <v>97.12.01</v>
          </cell>
          <cell r="K227">
            <v>0</v>
          </cell>
          <cell r="L227">
            <v>0.97</v>
          </cell>
          <cell r="M227">
            <v>104480.64</v>
          </cell>
          <cell r="N227">
            <v>0</v>
          </cell>
          <cell r="O227" t="str">
            <v>1XU</v>
          </cell>
          <cell r="P227" t="str">
            <v>PU1</v>
          </cell>
          <cell r="Q227" t="str">
            <v>98.01.01</v>
          </cell>
        </row>
        <row r="228">
          <cell r="A228">
            <v>220</v>
          </cell>
          <cell r="B228" t="str">
            <v>91109-37020</v>
          </cell>
          <cell r="C228" t="str">
            <v>BODY</v>
          </cell>
          <cell r="D228">
            <v>105294</v>
          </cell>
          <cell r="E228">
            <v>0.82</v>
          </cell>
          <cell r="F228">
            <v>86341.08</v>
          </cell>
          <cell r="G228">
            <v>0</v>
          </cell>
          <cell r="H228" t="str">
            <v>1XU</v>
          </cell>
          <cell r="I228" t="str">
            <v>PD2</v>
          </cell>
          <cell r="J228" t="str">
            <v>97.12.01</v>
          </cell>
          <cell r="K228">
            <v>0</v>
          </cell>
          <cell r="L228">
            <v>0.97</v>
          </cell>
          <cell r="M228">
            <v>102135.18</v>
          </cell>
          <cell r="N228">
            <v>0</v>
          </cell>
          <cell r="O228" t="str">
            <v>1XU</v>
          </cell>
          <cell r="P228" t="str">
            <v>PU1</v>
          </cell>
          <cell r="Q228" t="str">
            <v>98.01.01</v>
          </cell>
        </row>
        <row r="229">
          <cell r="A229">
            <v>221</v>
          </cell>
          <cell r="B229" t="str">
            <v>91109-37030</v>
          </cell>
          <cell r="C229" t="str">
            <v>BODY</v>
          </cell>
          <cell r="D229">
            <v>107331</v>
          </cell>
          <cell r="E229">
            <v>0.82</v>
          </cell>
          <cell r="F229">
            <v>88011.42</v>
          </cell>
          <cell r="G229">
            <v>0</v>
          </cell>
          <cell r="H229" t="str">
            <v>1XU</v>
          </cell>
          <cell r="I229" t="str">
            <v>PD2</v>
          </cell>
          <cell r="J229" t="str">
            <v>97.12.01</v>
          </cell>
          <cell r="K229">
            <v>0</v>
          </cell>
          <cell r="L229">
            <v>0.97</v>
          </cell>
          <cell r="M229">
            <v>104111.06999999999</v>
          </cell>
          <cell r="N229">
            <v>0</v>
          </cell>
          <cell r="O229" t="str">
            <v>1XU</v>
          </cell>
          <cell r="P229" t="str">
            <v>PU1</v>
          </cell>
          <cell r="Q229" t="str">
            <v>98.01.01</v>
          </cell>
        </row>
        <row r="230">
          <cell r="A230">
            <v>222</v>
          </cell>
          <cell r="B230" t="str">
            <v>91109-37040</v>
          </cell>
          <cell r="C230" t="str">
            <v>BODY</v>
          </cell>
          <cell r="D230">
            <v>107048</v>
          </cell>
          <cell r="E230">
            <v>0.82</v>
          </cell>
          <cell r="F230">
            <v>87779.36</v>
          </cell>
          <cell r="G230">
            <v>0</v>
          </cell>
          <cell r="H230" t="str">
            <v>1XU</v>
          </cell>
          <cell r="I230" t="str">
            <v>PD2</v>
          </cell>
          <cell r="J230" t="str">
            <v>97.12.01</v>
          </cell>
          <cell r="K230">
            <v>0</v>
          </cell>
          <cell r="L230">
            <v>0.97</v>
          </cell>
          <cell r="M230">
            <v>103836.56</v>
          </cell>
          <cell r="N230">
            <v>0</v>
          </cell>
          <cell r="O230" t="str">
            <v>1XU</v>
          </cell>
          <cell r="P230" t="str">
            <v>PU1</v>
          </cell>
          <cell r="Q230" t="str">
            <v>98.01.01</v>
          </cell>
        </row>
        <row r="231">
          <cell r="A231">
            <v>223</v>
          </cell>
          <cell r="B231" t="str">
            <v>91109-37050</v>
          </cell>
          <cell r="C231" t="str">
            <v>BODY</v>
          </cell>
          <cell r="D231">
            <v>104629</v>
          </cell>
          <cell r="E231">
            <v>0.82</v>
          </cell>
          <cell r="F231">
            <v>85795.78</v>
          </cell>
          <cell r="G231">
            <v>0</v>
          </cell>
          <cell r="H231" t="str">
            <v>1XU</v>
          </cell>
          <cell r="I231" t="str">
            <v>PD2</v>
          </cell>
          <cell r="J231" t="str">
            <v>97.12.01</v>
          </cell>
          <cell r="K231">
            <v>0</v>
          </cell>
          <cell r="L231">
            <v>0.97</v>
          </cell>
          <cell r="M231">
            <v>101490.12999999999</v>
          </cell>
          <cell r="N231">
            <v>0</v>
          </cell>
          <cell r="O231" t="str">
            <v>1XU</v>
          </cell>
          <cell r="P231" t="str">
            <v>PU1</v>
          </cell>
          <cell r="Q231" t="str">
            <v>98.01.01</v>
          </cell>
        </row>
        <row r="232">
          <cell r="A232">
            <v>224</v>
          </cell>
          <cell r="B232" t="str">
            <v>91109-37060</v>
          </cell>
          <cell r="C232" t="str">
            <v>BODY</v>
          </cell>
          <cell r="D232">
            <v>106666</v>
          </cell>
          <cell r="E232">
            <v>0.82</v>
          </cell>
          <cell r="F232">
            <v>87466.12</v>
          </cell>
          <cell r="G232">
            <v>0</v>
          </cell>
          <cell r="H232" t="str">
            <v>1XU</v>
          </cell>
          <cell r="I232" t="str">
            <v>PD2</v>
          </cell>
          <cell r="J232" t="str">
            <v>97.12.01</v>
          </cell>
          <cell r="K232">
            <v>0</v>
          </cell>
          <cell r="L232">
            <v>0.97</v>
          </cell>
          <cell r="M232">
            <v>103466.02</v>
          </cell>
          <cell r="N232">
            <v>0</v>
          </cell>
          <cell r="O232" t="str">
            <v>1XU</v>
          </cell>
          <cell r="P232" t="str">
            <v>PU1</v>
          </cell>
          <cell r="Q232" t="str">
            <v>98.01.01</v>
          </cell>
        </row>
        <row r="233">
          <cell r="A233">
            <v>225</v>
          </cell>
          <cell r="B233" t="str">
            <v>91109-37070</v>
          </cell>
          <cell r="C233" t="str">
            <v>BODY</v>
          </cell>
          <cell r="D233">
            <v>94509</v>
          </cell>
          <cell r="E233">
            <v>0.82</v>
          </cell>
          <cell r="F233">
            <v>77497.37999999999</v>
          </cell>
          <cell r="G233">
            <v>0</v>
          </cell>
          <cell r="H233" t="str">
            <v>1XU</v>
          </cell>
          <cell r="I233" t="str">
            <v>PD2</v>
          </cell>
          <cell r="J233" t="str">
            <v>97.12.01</v>
          </cell>
          <cell r="K233">
            <v>0</v>
          </cell>
          <cell r="L233">
            <v>0.97</v>
          </cell>
          <cell r="M233">
            <v>91673.73</v>
          </cell>
          <cell r="N233">
            <v>0</v>
          </cell>
          <cell r="O233" t="str">
            <v>1XU</v>
          </cell>
          <cell r="P233" t="str">
            <v>PU1</v>
          </cell>
          <cell r="Q233" t="str">
            <v>98.01.01</v>
          </cell>
        </row>
        <row r="234">
          <cell r="A234">
            <v>226</v>
          </cell>
          <cell r="B234" t="str">
            <v>91109-37080</v>
          </cell>
          <cell r="C234" t="str">
            <v>BODY</v>
          </cell>
          <cell r="D234">
            <v>106633</v>
          </cell>
          <cell r="E234">
            <v>0.82</v>
          </cell>
          <cell r="F234">
            <v>87439.06</v>
          </cell>
          <cell r="G234">
            <v>0</v>
          </cell>
          <cell r="H234" t="str">
            <v>1XU</v>
          </cell>
          <cell r="I234" t="str">
            <v>PD2</v>
          </cell>
          <cell r="J234" t="str">
            <v>97.12.01</v>
          </cell>
          <cell r="K234">
            <v>0</v>
          </cell>
          <cell r="L234">
            <v>0.97</v>
          </cell>
          <cell r="M234">
            <v>103434.01</v>
          </cell>
          <cell r="N234">
            <v>0</v>
          </cell>
          <cell r="O234" t="str">
            <v>1XU</v>
          </cell>
          <cell r="P234" t="str">
            <v>PU1</v>
          </cell>
          <cell r="Q234" t="str">
            <v>98.01.01</v>
          </cell>
        </row>
        <row r="235">
          <cell r="A235">
            <v>227</v>
          </cell>
          <cell r="B235" t="str">
            <v>91109-37090</v>
          </cell>
          <cell r="C235" t="str">
            <v>BODY</v>
          </cell>
          <cell r="D235">
            <v>104215</v>
          </cell>
          <cell r="E235">
            <v>0.82</v>
          </cell>
          <cell r="F235">
            <v>85456.299999999988</v>
          </cell>
          <cell r="G235">
            <v>0</v>
          </cell>
          <cell r="H235" t="str">
            <v>1XU</v>
          </cell>
          <cell r="I235" t="str">
            <v>PD2</v>
          </cell>
          <cell r="J235" t="str">
            <v>97.12.01</v>
          </cell>
          <cell r="K235">
            <v>0</v>
          </cell>
          <cell r="L235">
            <v>0.97</v>
          </cell>
          <cell r="M235">
            <v>101088.55</v>
          </cell>
          <cell r="N235">
            <v>0</v>
          </cell>
          <cell r="O235" t="str">
            <v>1XU</v>
          </cell>
          <cell r="P235" t="str">
            <v>PU1</v>
          </cell>
          <cell r="Q235" t="str">
            <v>98.01.01</v>
          </cell>
        </row>
        <row r="236">
          <cell r="A236">
            <v>228</v>
          </cell>
          <cell r="B236" t="str">
            <v>91109-37100</v>
          </cell>
          <cell r="C236" t="str">
            <v>BODY</v>
          </cell>
          <cell r="D236">
            <v>106252</v>
          </cell>
          <cell r="E236">
            <v>0.82</v>
          </cell>
          <cell r="F236">
            <v>87126.64</v>
          </cell>
          <cell r="G236">
            <v>0</v>
          </cell>
          <cell r="H236" t="str">
            <v>1XU</v>
          </cell>
          <cell r="I236" t="str">
            <v>PD2</v>
          </cell>
          <cell r="J236" t="str">
            <v>97.12.01</v>
          </cell>
          <cell r="K236">
            <v>0</v>
          </cell>
          <cell r="L236">
            <v>0.97</v>
          </cell>
          <cell r="M236">
            <v>103064.44</v>
          </cell>
          <cell r="N236">
            <v>0</v>
          </cell>
          <cell r="O236" t="str">
            <v>1XU</v>
          </cell>
          <cell r="P236" t="str">
            <v>PU1</v>
          </cell>
          <cell r="Q236" t="str">
            <v>98.01.01</v>
          </cell>
        </row>
        <row r="237">
          <cell r="A237">
            <v>229</v>
          </cell>
          <cell r="B237" t="str">
            <v>91109-37110</v>
          </cell>
          <cell r="C237" t="str">
            <v>BODY</v>
          </cell>
          <cell r="D237">
            <v>105969</v>
          </cell>
          <cell r="E237">
            <v>0.82</v>
          </cell>
          <cell r="F237">
            <v>86894.58</v>
          </cell>
          <cell r="G237">
            <v>0</v>
          </cell>
          <cell r="H237" t="str">
            <v>1XU</v>
          </cell>
          <cell r="I237" t="str">
            <v>PD2</v>
          </cell>
          <cell r="J237" t="str">
            <v>97.12.01</v>
          </cell>
          <cell r="K237">
            <v>0</v>
          </cell>
          <cell r="L237">
            <v>0.97</v>
          </cell>
          <cell r="M237">
            <v>102789.93</v>
          </cell>
          <cell r="N237">
            <v>0</v>
          </cell>
          <cell r="O237" t="str">
            <v>1XU</v>
          </cell>
          <cell r="P237" t="str">
            <v>PU1</v>
          </cell>
          <cell r="Q237" t="str">
            <v>98.01.01</v>
          </cell>
        </row>
        <row r="238">
          <cell r="A238">
            <v>230</v>
          </cell>
          <cell r="B238" t="str">
            <v>91109-37120</v>
          </cell>
          <cell r="C238" t="str">
            <v>BODY</v>
          </cell>
          <cell r="D238">
            <v>103550</v>
          </cell>
          <cell r="E238">
            <v>0.82</v>
          </cell>
          <cell r="F238">
            <v>84911</v>
          </cell>
          <cell r="G238">
            <v>0</v>
          </cell>
          <cell r="H238" t="str">
            <v>1XU</v>
          </cell>
          <cell r="I238" t="str">
            <v>PD2</v>
          </cell>
          <cell r="J238" t="str">
            <v>97.12.01</v>
          </cell>
          <cell r="K238">
            <v>0</v>
          </cell>
          <cell r="L238">
            <v>0.97</v>
          </cell>
          <cell r="M238">
            <v>100443.5</v>
          </cell>
          <cell r="N238">
            <v>0</v>
          </cell>
          <cell r="O238" t="str">
            <v>1XU</v>
          </cell>
          <cell r="P238" t="str">
            <v>PU1</v>
          </cell>
          <cell r="Q238" t="str">
            <v>98.01.01</v>
          </cell>
        </row>
        <row r="239">
          <cell r="A239">
            <v>231</v>
          </cell>
          <cell r="B239" t="str">
            <v>91109-37130</v>
          </cell>
          <cell r="C239" t="str">
            <v>BODY</v>
          </cell>
          <cell r="D239">
            <v>105587</v>
          </cell>
          <cell r="E239">
            <v>0.82</v>
          </cell>
          <cell r="F239">
            <v>86581.34</v>
          </cell>
          <cell r="G239">
            <v>0</v>
          </cell>
          <cell r="H239" t="str">
            <v>1XU</v>
          </cell>
          <cell r="I239" t="str">
            <v>PD2</v>
          </cell>
          <cell r="J239" t="str">
            <v>97.12.01</v>
          </cell>
          <cell r="K239">
            <v>0</v>
          </cell>
          <cell r="L239">
            <v>0.97</v>
          </cell>
          <cell r="M239">
            <v>102419.39</v>
          </cell>
          <cell r="N239">
            <v>0</v>
          </cell>
          <cell r="O239" t="str">
            <v>1XU</v>
          </cell>
          <cell r="P239" t="str">
            <v>PU1</v>
          </cell>
          <cell r="Q239" t="str">
            <v>98.01.01</v>
          </cell>
        </row>
        <row r="240">
          <cell r="A240">
            <v>232</v>
          </cell>
          <cell r="B240" t="str">
            <v>91109-37140</v>
          </cell>
          <cell r="C240" t="str">
            <v>BODY</v>
          </cell>
          <cell r="D240">
            <v>93430</v>
          </cell>
          <cell r="E240">
            <v>0.82</v>
          </cell>
          <cell r="F240">
            <v>76612.599999999991</v>
          </cell>
          <cell r="G240">
            <v>0</v>
          </cell>
          <cell r="H240" t="str">
            <v>1XU</v>
          </cell>
          <cell r="I240" t="str">
            <v>PD2</v>
          </cell>
          <cell r="J240" t="str">
            <v>97.12.01</v>
          </cell>
          <cell r="K240">
            <v>0</v>
          </cell>
          <cell r="L240">
            <v>0.97</v>
          </cell>
          <cell r="M240">
            <v>90627.099999999991</v>
          </cell>
          <cell r="N240">
            <v>0</v>
          </cell>
          <cell r="O240" t="str">
            <v>1XU</v>
          </cell>
          <cell r="P240" t="str">
            <v>PU1</v>
          </cell>
          <cell r="Q240" t="str">
            <v>98.01.01</v>
          </cell>
        </row>
        <row r="241">
          <cell r="A241">
            <v>233</v>
          </cell>
          <cell r="B241" t="str">
            <v>91109-37150</v>
          </cell>
          <cell r="C241" t="str">
            <v>BODY</v>
          </cell>
          <cell r="D241">
            <v>98329</v>
          </cell>
          <cell r="E241">
            <v>0.82</v>
          </cell>
          <cell r="F241">
            <v>80629.78</v>
          </cell>
          <cell r="G241">
            <v>0</v>
          </cell>
          <cell r="H241" t="str">
            <v>1XU</v>
          </cell>
          <cell r="I241" t="str">
            <v>PD2</v>
          </cell>
          <cell r="J241" t="str">
            <v>97.12.01</v>
          </cell>
          <cell r="K241">
            <v>0</v>
          </cell>
          <cell r="L241">
            <v>0.97</v>
          </cell>
          <cell r="M241">
            <v>95379.13</v>
          </cell>
          <cell r="N241">
            <v>0</v>
          </cell>
          <cell r="O241" t="str">
            <v>1XU</v>
          </cell>
          <cell r="P241" t="str">
            <v>PU1</v>
          </cell>
          <cell r="Q241" t="str">
            <v>98.01.01</v>
          </cell>
        </row>
        <row r="242">
          <cell r="A242">
            <v>234</v>
          </cell>
          <cell r="B242" t="str">
            <v>91109-37160</v>
          </cell>
          <cell r="C242" t="str">
            <v>BODY</v>
          </cell>
          <cell r="D242">
            <v>95911</v>
          </cell>
          <cell r="E242">
            <v>0.82</v>
          </cell>
          <cell r="F242">
            <v>78647.01999999999</v>
          </cell>
          <cell r="G242">
            <v>0</v>
          </cell>
          <cell r="H242" t="str">
            <v>1XU</v>
          </cell>
          <cell r="I242" t="str">
            <v>PD2</v>
          </cell>
          <cell r="J242" t="str">
            <v>97.12.01</v>
          </cell>
          <cell r="K242">
            <v>0</v>
          </cell>
          <cell r="L242">
            <v>0.97</v>
          </cell>
          <cell r="M242">
            <v>93033.67</v>
          </cell>
          <cell r="N242">
            <v>0</v>
          </cell>
          <cell r="O242" t="str">
            <v>1XU</v>
          </cell>
          <cell r="P242" t="str">
            <v>PU1</v>
          </cell>
          <cell r="Q242" t="str">
            <v>98.01.01</v>
          </cell>
        </row>
        <row r="243">
          <cell r="A243">
            <v>235</v>
          </cell>
          <cell r="B243" t="str">
            <v>91109-37170</v>
          </cell>
          <cell r="C243" t="str">
            <v>BODY</v>
          </cell>
          <cell r="D243">
            <v>97948</v>
          </cell>
          <cell r="E243">
            <v>0.82</v>
          </cell>
          <cell r="F243">
            <v>80317.36</v>
          </cell>
          <cell r="G243">
            <v>0</v>
          </cell>
          <cell r="H243" t="str">
            <v>1XU</v>
          </cell>
          <cell r="I243" t="str">
            <v>PD2</v>
          </cell>
          <cell r="J243" t="str">
            <v>97.12.01</v>
          </cell>
          <cell r="K243">
            <v>0</v>
          </cell>
          <cell r="L243">
            <v>0.97</v>
          </cell>
          <cell r="M243">
            <v>95009.56</v>
          </cell>
          <cell r="N243">
            <v>0</v>
          </cell>
          <cell r="O243" t="str">
            <v>1XU</v>
          </cell>
          <cell r="P243" t="str">
            <v>PU1</v>
          </cell>
          <cell r="Q243" t="str">
            <v>98.01.01</v>
          </cell>
        </row>
        <row r="244">
          <cell r="A244">
            <v>236</v>
          </cell>
          <cell r="B244" t="str">
            <v>91109-37180</v>
          </cell>
          <cell r="C244" t="str">
            <v>BODY</v>
          </cell>
          <cell r="D244">
            <v>97665</v>
          </cell>
          <cell r="E244">
            <v>0.82</v>
          </cell>
          <cell r="F244">
            <v>80085.299999999988</v>
          </cell>
          <cell r="G244">
            <v>0</v>
          </cell>
          <cell r="H244" t="str">
            <v>1XU</v>
          </cell>
          <cell r="I244" t="str">
            <v>PD2</v>
          </cell>
          <cell r="J244" t="str">
            <v>97.12.01</v>
          </cell>
          <cell r="K244">
            <v>0</v>
          </cell>
          <cell r="L244">
            <v>0.97</v>
          </cell>
          <cell r="M244">
            <v>94735.05</v>
          </cell>
          <cell r="N244">
            <v>0</v>
          </cell>
          <cell r="O244" t="str">
            <v>1XU</v>
          </cell>
          <cell r="P244" t="str">
            <v>PU1</v>
          </cell>
          <cell r="Q244" t="str">
            <v>98.01.01</v>
          </cell>
        </row>
        <row r="245">
          <cell r="A245">
            <v>237</v>
          </cell>
          <cell r="B245" t="str">
            <v>91109-37190</v>
          </cell>
          <cell r="C245" t="str">
            <v>BODY</v>
          </cell>
          <cell r="D245">
            <v>95247</v>
          </cell>
          <cell r="E245">
            <v>0.82</v>
          </cell>
          <cell r="F245">
            <v>78102.539999999994</v>
          </cell>
          <cell r="G245">
            <v>0</v>
          </cell>
          <cell r="H245" t="str">
            <v>1XU</v>
          </cell>
          <cell r="I245" t="str">
            <v>PD2</v>
          </cell>
          <cell r="J245" t="str">
            <v>97.12.01</v>
          </cell>
          <cell r="K245">
            <v>0</v>
          </cell>
          <cell r="L245">
            <v>0.97</v>
          </cell>
          <cell r="M245">
            <v>92389.59</v>
          </cell>
          <cell r="N245">
            <v>0</v>
          </cell>
          <cell r="O245" t="str">
            <v>1XU</v>
          </cell>
          <cell r="P245" t="str">
            <v>PU1</v>
          </cell>
          <cell r="Q245" t="str">
            <v>98.01.01</v>
          </cell>
        </row>
        <row r="246">
          <cell r="A246">
            <v>238</v>
          </cell>
          <cell r="B246" t="str">
            <v>91109-37200</v>
          </cell>
          <cell r="C246" t="str">
            <v>BODY</v>
          </cell>
          <cell r="D246">
            <v>97283</v>
          </cell>
          <cell r="E246">
            <v>0.82</v>
          </cell>
          <cell r="F246">
            <v>79772.06</v>
          </cell>
          <cell r="G246">
            <v>0</v>
          </cell>
          <cell r="H246" t="str">
            <v>1XU</v>
          </cell>
          <cell r="I246" t="str">
            <v>PD2</v>
          </cell>
          <cell r="J246" t="str">
            <v>97.12.01</v>
          </cell>
          <cell r="K246">
            <v>0</v>
          </cell>
          <cell r="L246">
            <v>0.97</v>
          </cell>
          <cell r="M246">
            <v>94364.51</v>
          </cell>
          <cell r="N246">
            <v>0</v>
          </cell>
          <cell r="O246" t="str">
            <v>1XU</v>
          </cell>
          <cell r="P246" t="str">
            <v>PU1</v>
          </cell>
          <cell r="Q246" t="str">
            <v>98.01.01</v>
          </cell>
        </row>
        <row r="247">
          <cell r="A247">
            <v>239</v>
          </cell>
          <cell r="B247" t="str">
            <v>91109-37210</v>
          </cell>
          <cell r="C247" t="str">
            <v>BODY</v>
          </cell>
          <cell r="D247">
            <v>85126</v>
          </cell>
          <cell r="E247">
            <v>0.82</v>
          </cell>
          <cell r="F247">
            <v>69803.319999999992</v>
          </cell>
          <cell r="G247">
            <v>0</v>
          </cell>
          <cell r="H247" t="str">
            <v>1XU</v>
          </cell>
          <cell r="I247" t="str">
            <v>PD2</v>
          </cell>
          <cell r="J247" t="str">
            <v>97.12.01</v>
          </cell>
          <cell r="K247">
            <v>0</v>
          </cell>
          <cell r="L247">
            <v>0.97</v>
          </cell>
          <cell r="M247">
            <v>82572.22</v>
          </cell>
          <cell r="N247">
            <v>0</v>
          </cell>
          <cell r="O247" t="str">
            <v>1XU</v>
          </cell>
          <cell r="P247" t="str">
            <v>PU1</v>
          </cell>
          <cell r="Q247" t="str">
            <v>98.01.01</v>
          </cell>
        </row>
        <row r="248">
          <cell r="A248">
            <v>240</v>
          </cell>
          <cell r="B248" t="str">
            <v>91109-37220</v>
          </cell>
          <cell r="C248" t="str">
            <v>BODY</v>
          </cell>
          <cell r="D248">
            <v>97250</v>
          </cell>
          <cell r="E248">
            <v>0.82</v>
          </cell>
          <cell r="F248">
            <v>79745</v>
          </cell>
          <cell r="G248">
            <v>0</v>
          </cell>
          <cell r="H248" t="str">
            <v>1XU</v>
          </cell>
          <cell r="I248" t="str">
            <v>PD2</v>
          </cell>
          <cell r="J248" t="str">
            <v>97.12.01</v>
          </cell>
          <cell r="K248">
            <v>0</v>
          </cell>
          <cell r="L248">
            <v>0.97</v>
          </cell>
          <cell r="M248">
            <v>94332.5</v>
          </cell>
          <cell r="N248">
            <v>0</v>
          </cell>
          <cell r="O248" t="str">
            <v>1XU</v>
          </cell>
          <cell r="P248" t="str">
            <v>PU1</v>
          </cell>
          <cell r="Q248" t="str">
            <v>98.01.01</v>
          </cell>
        </row>
        <row r="249">
          <cell r="A249">
            <v>241</v>
          </cell>
          <cell r="B249" t="str">
            <v>91109-37230</v>
          </cell>
          <cell r="C249" t="str">
            <v>BODY</v>
          </cell>
          <cell r="D249">
            <v>94832</v>
          </cell>
          <cell r="E249">
            <v>0.82</v>
          </cell>
          <cell r="F249">
            <v>77762.239999999991</v>
          </cell>
          <cell r="G249">
            <v>0</v>
          </cell>
          <cell r="H249" t="str">
            <v>1XU</v>
          </cell>
          <cell r="I249" t="str">
            <v>PD2</v>
          </cell>
          <cell r="J249" t="str">
            <v>97.12.01</v>
          </cell>
          <cell r="K249">
            <v>0</v>
          </cell>
          <cell r="L249">
            <v>0.97</v>
          </cell>
          <cell r="M249">
            <v>91987.04</v>
          </cell>
          <cell r="N249">
            <v>0</v>
          </cell>
          <cell r="O249" t="str">
            <v>1XU</v>
          </cell>
          <cell r="P249" t="str">
            <v>PU1</v>
          </cell>
          <cell r="Q249" t="str">
            <v>98.01.01</v>
          </cell>
        </row>
        <row r="250">
          <cell r="A250">
            <v>242</v>
          </cell>
          <cell r="B250" t="str">
            <v>91109-37240</v>
          </cell>
          <cell r="C250" t="str">
            <v>BODY</v>
          </cell>
          <cell r="D250">
            <v>96869</v>
          </cell>
          <cell r="E250">
            <v>0.82</v>
          </cell>
          <cell r="F250">
            <v>79432.58</v>
          </cell>
          <cell r="G250">
            <v>0</v>
          </cell>
          <cell r="H250" t="str">
            <v>1XU</v>
          </cell>
          <cell r="I250" t="str">
            <v>PD2</v>
          </cell>
          <cell r="J250" t="str">
            <v>97.12.01</v>
          </cell>
          <cell r="K250">
            <v>0</v>
          </cell>
          <cell r="L250">
            <v>0.97</v>
          </cell>
          <cell r="M250">
            <v>93962.93</v>
          </cell>
          <cell r="N250">
            <v>0</v>
          </cell>
          <cell r="O250" t="str">
            <v>1XU</v>
          </cell>
          <cell r="P250" t="str">
            <v>PU1</v>
          </cell>
          <cell r="Q250" t="str">
            <v>98.01.01</v>
          </cell>
        </row>
        <row r="251">
          <cell r="A251">
            <v>243</v>
          </cell>
          <cell r="B251" t="str">
            <v>91109-37250</v>
          </cell>
          <cell r="C251" t="str">
            <v>BODY</v>
          </cell>
          <cell r="D251">
            <v>96586</v>
          </cell>
          <cell r="E251">
            <v>0.82</v>
          </cell>
          <cell r="F251">
            <v>79200.51999999999</v>
          </cell>
          <cell r="G251">
            <v>0</v>
          </cell>
          <cell r="H251" t="str">
            <v>1XU</v>
          </cell>
          <cell r="I251" t="str">
            <v>PD2</v>
          </cell>
          <cell r="J251" t="str">
            <v>97.12.01</v>
          </cell>
          <cell r="K251">
            <v>0</v>
          </cell>
          <cell r="L251">
            <v>0.97</v>
          </cell>
          <cell r="M251">
            <v>93688.42</v>
          </cell>
          <cell r="N251">
            <v>0</v>
          </cell>
          <cell r="O251" t="str">
            <v>1XU</v>
          </cell>
          <cell r="P251" t="str">
            <v>PU1</v>
          </cell>
          <cell r="Q251" t="str">
            <v>98.01.01</v>
          </cell>
        </row>
        <row r="252">
          <cell r="A252">
            <v>244</v>
          </cell>
          <cell r="B252" t="str">
            <v>91109-37260</v>
          </cell>
          <cell r="C252" t="str">
            <v>BODY</v>
          </cell>
          <cell r="D252">
            <v>94168</v>
          </cell>
          <cell r="E252">
            <v>0.82</v>
          </cell>
          <cell r="F252">
            <v>77217.759999999995</v>
          </cell>
          <cell r="G252">
            <v>0</v>
          </cell>
          <cell r="H252" t="str">
            <v>1XU</v>
          </cell>
          <cell r="I252" t="str">
            <v>PD2</v>
          </cell>
          <cell r="J252" t="str">
            <v>97.12.01</v>
          </cell>
          <cell r="K252">
            <v>0</v>
          </cell>
          <cell r="L252">
            <v>0.97</v>
          </cell>
          <cell r="M252">
            <v>91342.959999999992</v>
          </cell>
          <cell r="N252">
            <v>0</v>
          </cell>
          <cell r="O252" t="str">
            <v>1XU</v>
          </cell>
          <cell r="P252" t="str">
            <v>PU1</v>
          </cell>
          <cell r="Q252" t="str">
            <v>98.01.01</v>
          </cell>
        </row>
        <row r="253">
          <cell r="A253">
            <v>245</v>
          </cell>
          <cell r="B253" t="str">
            <v>91109-37270</v>
          </cell>
          <cell r="C253" t="str">
            <v>BODY</v>
          </cell>
          <cell r="D253">
            <v>96204</v>
          </cell>
          <cell r="E253">
            <v>0.82</v>
          </cell>
          <cell r="F253">
            <v>78887.28</v>
          </cell>
          <cell r="G253">
            <v>0</v>
          </cell>
          <cell r="H253" t="str">
            <v>1XU</v>
          </cell>
          <cell r="I253" t="str">
            <v>PD2</v>
          </cell>
          <cell r="J253" t="str">
            <v>97.12.01</v>
          </cell>
          <cell r="K253">
            <v>0</v>
          </cell>
          <cell r="L253">
            <v>0.97</v>
          </cell>
          <cell r="M253">
            <v>93317.88</v>
          </cell>
          <cell r="N253">
            <v>0</v>
          </cell>
          <cell r="O253" t="str">
            <v>1XU</v>
          </cell>
          <cell r="P253" t="str">
            <v>PU1</v>
          </cell>
          <cell r="Q253" t="str">
            <v>98.01.01</v>
          </cell>
        </row>
        <row r="254">
          <cell r="A254">
            <v>246</v>
          </cell>
          <cell r="B254" t="str">
            <v>91109-37280</v>
          </cell>
          <cell r="C254" t="str">
            <v>BODY</v>
          </cell>
          <cell r="D254">
            <v>84047</v>
          </cell>
          <cell r="E254">
            <v>0.82</v>
          </cell>
          <cell r="F254">
            <v>68918.539999999994</v>
          </cell>
          <cell r="G254">
            <v>0</v>
          </cell>
          <cell r="H254" t="str">
            <v>1XU</v>
          </cell>
          <cell r="I254" t="str">
            <v>PD2</v>
          </cell>
          <cell r="J254" t="str">
            <v>97.12.01</v>
          </cell>
          <cell r="K254">
            <v>0</v>
          </cell>
          <cell r="L254">
            <v>0.97</v>
          </cell>
          <cell r="M254">
            <v>81525.59</v>
          </cell>
          <cell r="N254">
            <v>0</v>
          </cell>
          <cell r="O254" t="str">
            <v>1XU</v>
          </cell>
          <cell r="P254" t="str">
            <v>PU1</v>
          </cell>
          <cell r="Q254" t="str">
            <v>98.01.01</v>
          </cell>
        </row>
        <row r="255">
          <cell r="A255">
            <v>247</v>
          </cell>
          <cell r="B255" t="str">
            <v>91109-37300</v>
          </cell>
          <cell r="C255" t="str">
            <v>BODY</v>
          </cell>
          <cell r="D255">
            <v>82293</v>
          </cell>
          <cell r="E255">
            <v>0.82</v>
          </cell>
          <cell r="F255">
            <v>67480.259999999995</v>
          </cell>
          <cell r="G255">
            <v>0</v>
          </cell>
          <cell r="H255" t="str">
            <v>1XU</v>
          </cell>
          <cell r="I255" t="str">
            <v>PD2</v>
          </cell>
          <cell r="J255" t="str">
            <v>97.12.01</v>
          </cell>
          <cell r="K255">
            <v>0</v>
          </cell>
          <cell r="L255">
            <v>0.97</v>
          </cell>
          <cell r="M255">
            <v>79824.209999999992</v>
          </cell>
          <cell r="N255">
            <v>0</v>
          </cell>
          <cell r="O255" t="str">
            <v>1XU</v>
          </cell>
          <cell r="P255" t="str">
            <v>PU1</v>
          </cell>
          <cell r="Q255" t="str">
            <v>98.01.01</v>
          </cell>
        </row>
        <row r="256">
          <cell r="A256">
            <v>248</v>
          </cell>
          <cell r="B256" t="str">
            <v>91109-37310</v>
          </cell>
          <cell r="C256" t="str">
            <v>BODY</v>
          </cell>
          <cell r="D256">
            <v>83372</v>
          </cell>
          <cell r="E256">
            <v>0.82</v>
          </cell>
          <cell r="F256">
            <v>68365.039999999994</v>
          </cell>
          <cell r="G256">
            <v>0</v>
          </cell>
          <cell r="H256" t="str">
            <v>1XU</v>
          </cell>
          <cell r="I256" t="str">
            <v>PD2</v>
          </cell>
          <cell r="J256" t="str">
            <v>97.12.01</v>
          </cell>
          <cell r="K256">
            <v>0</v>
          </cell>
          <cell r="L256">
            <v>0.97</v>
          </cell>
          <cell r="M256">
            <v>80870.84</v>
          </cell>
          <cell r="N256">
            <v>0</v>
          </cell>
          <cell r="O256" t="str">
            <v>1XU</v>
          </cell>
          <cell r="P256" t="str">
            <v>PU1</v>
          </cell>
          <cell r="Q256" t="str">
            <v>98.01.01</v>
          </cell>
        </row>
        <row r="257">
          <cell r="A257">
            <v>249</v>
          </cell>
          <cell r="B257" t="str">
            <v>91109-37320</v>
          </cell>
          <cell r="C257" t="str">
            <v>BODY</v>
          </cell>
          <cell r="D257">
            <v>81118</v>
          </cell>
          <cell r="E257">
            <v>0.82</v>
          </cell>
          <cell r="F257">
            <v>66516.759999999995</v>
          </cell>
          <cell r="G257">
            <v>0</v>
          </cell>
          <cell r="H257" t="str">
            <v>1XU</v>
          </cell>
          <cell r="I257" t="str">
            <v>PD2</v>
          </cell>
          <cell r="J257" t="str">
            <v>97.12.01</v>
          </cell>
          <cell r="K257">
            <v>0</v>
          </cell>
          <cell r="L257">
            <v>0.97</v>
          </cell>
          <cell r="M257">
            <v>78684.459999999992</v>
          </cell>
          <cell r="N257">
            <v>0</v>
          </cell>
          <cell r="O257" t="str">
            <v>1XU</v>
          </cell>
          <cell r="P257" t="str">
            <v>PU1</v>
          </cell>
          <cell r="Q257" t="str">
            <v>98.01.01</v>
          </cell>
        </row>
        <row r="258">
          <cell r="A258">
            <v>250</v>
          </cell>
          <cell r="B258" t="str">
            <v>91109-37330</v>
          </cell>
          <cell r="C258" t="str">
            <v>BODY</v>
          </cell>
          <cell r="D258">
            <v>82197</v>
          </cell>
          <cell r="E258">
            <v>0.82</v>
          </cell>
          <cell r="F258">
            <v>67401.539999999994</v>
          </cell>
          <cell r="G258">
            <v>0</v>
          </cell>
          <cell r="H258" t="str">
            <v>1XU</v>
          </cell>
          <cell r="I258" t="str">
            <v>PD2</v>
          </cell>
          <cell r="J258" t="str">
            <v>97.12.01</v>
          </cell>
          <cell r="K258">
            <v>0</v>
          </cell>
          <cell r="L258">
            <v>0.97</v>
          </cell>
          <cell r="M258">
            <v>79731.09</v>
          </cell>
          <cell r="N258">
            <v>0</v>
          </cell>
          <cell r="O258" t="str">
            <v>1XU</v>
          </cell>
          <cell r="P258" t="str">
            <v>PU1</v>
          </cell>
          <cell r="Q258" t="str">
            <v>98.01.01</v>
          </cell>
        </row>
        <row r="259">
          <cell r="A259">
            <v>251</v>
          </cell>
          <cell r="B259" t="str">
            <v>91206-37600</v>
          </cell>
          <cell r="C259" t="str">
            <v>FRONT</v>
          </cell>
          <cell r="D259">
            <v>57214</v>
          </cell>
          <cell r="E259">
            <v>0.82</v>
          </cell>
          <cell r="F259">
            <v>46915.479999999996</v>
          </cell>
          <cell r="G259">
            <v>0</v>
          </cell>
          <cell r="H259" t="str">
            <v>1XU</v>
          </cell>
          <cell r="I259" t="str">
            <v>PD2</v>
          </cell>
          <cell r="J259" t="str">
            <v>97.12.01</v>
          </cell>
          <cell r="K259">
            <v>0</v>
          </cell>
          <cell r="L259">
            <v>0.97</v>
          </cell>
          <cell r="M259">
            <v>55497.58</v>
          </cell>
          <cell r="N259">
            <v>0</v>
          </cell>
          <cell r="O259" t="str">
            <v>1XU</v>
          </cell>
          <cell r="P259" t="str">
            <v>PU1</v>
          </cell>
          <cell r="Q259" t="str">
            <v>98.01.01</v>
          </cell>
        </row>
        <row r="260">
          <cell r="A260">
            <v>252</v>
          </cell>
          <cell r="B260" t="str">
            <v>91206-37610</v>
          </cell>
          <cell r="C260" t="str">
            <v>FRONT</v>
          </cell>
          <cell r="D260">
            <v>46386</v>
          </cell>
          <cell r="E260">
            <v>0.82</v>
          </cell>
          <cell r="F260">
            <v>38036.519999999997</v>
          </cell>
          <cell r="G260">
            <v>0</v>
          </cell>
          <cell r="H260" t="str">
            <v>1XU</v>
          </cell>
          <cell r="I260" t="str">
            <v>PD2</v>
          </cell>
          <cell r="J260" t="str">
            <v>97.12.01</v>
          </cell>
          <cell r="K260">
            <v>0</v>
          </cell>
          <cell r="L260">
            <v>0.97</v>
          </cell>
          <cell r="M260">
            <v>44994.42</v>
          </cell>
          <cell r="N260">
            <v>0</v>
          </cell>
          <cell r="O260" t="str">
            <v>1XU</v>
          </cell>
          <cell r="P260" t="str">
            <v>PU1</v>
          </cell>
          <cell r="Q260" t="str">
            <v>98.01.01</v>
          </cell>
        </row>
        <row r="261">
          <cell r="A261">
            <v>253</v>
          </cell>
          <cell r="B261" t="str">
            <v>91206-37620</v>
          </cell>
          <cell r="C261" t="str">
            <v>FRONT</v>
          </cell>
          <cell r="D261">
            <v>60312</v>
          </cell>
          <cell r="E261">
            <v>0.82</v>
          </cell>
          <cell r="F261">
            <v>49455.839999999997</v>
          </cell>
          <cell r="G261">
            <v>0</v>
          </cell>
          <cell r="H261" t="str">
            <v>1XU</v>
          </cell>
          <cell r="I261" t="str">
            <v>PD2</v>
          </cell>
          <cell r="J261" t="str">
            <v>97.12.01</v>
          </cell>
          <cell r="K261">
            <v>0</v>
          </cell>
          <cell r="L261">
            <v>0.97</v>
          </cell>
          <cell r="M261">
            <v>58502.64</v>
          </cell>
          <cell r="N261">
            <v>0</v>
          </cell>
          <cell r="O261" t="str">
            <v>1XU</v>
          </cell>
          <cell r="P261" t="str">
            <v>PU1</v>
          </cell>
          <cell r="Q261" t="str">
            <v>98.01.01</v>
          </cell>
        </row>
        <row r="262">
          <cell r="A262">
            <v>254</v>
          </cell>
          <cell r="B262" t="str">
            <v>91206-37630</v>
          </cell>
          <cell r="C262" t="str">
            <v>FRONT</v>
          </cell>
          <cell r="D262">
            <v>63878</v>
          </cell>
          <cell r="E262">
            <v>0.82</v>
          </cell>
          <cell r="F262">
            <v>52379.96</v>
          </cell>
          <cell r="G262">
            <v>0</v>
          </cell>
          <cell r="H262" t="str">
            <v>1XU</v>
          </cell>
          <cell r="I262" t="str">
            <v>PD2</v>
          </cell>
          <cell r="J262" t="str">
            <v>97.12.01</v>
          </cell>
          <cell r="K262">
            <v>0</v>
          </cell>
          <cell r="L262">
            <v>0.97</v>
          </cell>
          <cell r="M262">
            <v>61961.659999999996</v>
          </cell>
          <cell r="N262">
            <v>0</v>
          </cell>
          <cell r="O262" t="str">
            <v>1XU</v>
          </cell>
          <cell r="P262" t="str">
            <v>PU1</v>
          </cell>
          <cell r="Q262" t="str">
            <v>98.01.01</v>
          </cell>
        </row>
        <row r="263">
          <cell r="A263">
            <v>255</v>
          </cell>
          <cell r="B263" t="str">
            <v>91206-37640</v>
          </cell>
          <cell r="C263" t="str">
            <v>FRONT</v>
          </cell>
          <cell r="D263">
            <v>43654</v>
          </cell>
          <cell r="E263">
            <v>0.82</v>
          </cell>
          <cell r="F263">
            <v>35796.28</v>
          </cell>
          <cell r="G263">
            <v>0</v>
          </cell>
          <cell r="H263" t="str">
            <v>1XU</v>
          </cell>
          <cell r="I263" t="str">
            <v>PD2</v>
          </cell>
          <cell r="J263" t="str">
            <v>97.12.01</v>
          </cell>
          <cell r="K263">
            <v>0</v>
          </cell>
          <cell r="L263">
            <v>0.97</v>
          </cell>
          <cell r="M263">
            <v>42344.38</v>
          </cell>
          <cell r="N263">
            <v>0</v>
          </cell>
          <cell r="O263" t="str">
            <v>1XU</v>
          </cell>
          <cell r="P263" t="str">
            <v>PU1</v>
          </cell>
          <cell r="Q263" t="str">
            <v>98.01.01</v>
          </cell>
        </row>
        <row r="264">
          <cell r="A264">
            <v>256</v>
          </cell>
          <cell r="B264" t="str">
            <v>91206-37650</v>
          </cell>
          <cell r="C264" t="str">
            <v>FRONT</v>
          </cell>
          <cell r="D264">
            <v>46232</v>
          </cell>
          <cell r="E264">
            <v>0.82</v>
          </cell>
          <cell r="F264">
            <v>37910.239999999998</v>
          </cell>
          <cell r="G264">
            <v>0</v>
          </cell>
          <cell r="H264" t="str">
            <v>1XU</v>
          </cell>
          <cell r="I264" t="str">
            <v>PD2</v>
          </cell>
          <cell r="J264" t="str">
            <v>97.12.01</v>
          </cell>
          <cell r="K264">
            <v>0</v>
          </cell>
          <cell r="L264">
            <v>0.97</v>
          </cell>
          <cell r="M264">
            <v>44845.04</v>
          </cell>
          <cell r="N264">
            <v>0</v>
          </cell>
          <cell r="O264" t="str">
            <v>1XU</v>
          </cell>
          <cell r="P264" t="str">
            <v>PU1</v>
          </cell>
          <cell r="Q264" t="str">
            <v>98.01.01</v>
          </cell>
        </row>
        <row r="265">
          <cell r="A265">
            <v>257</v>
          </cell>
          <cell r="B265" t="str">
            <v>91206-37660</v>
          </cell>
          <cell r="C265" t="str">
            <v>FRONT</v>
          </cell>
          <cell r="D265">
            <v>59779</v>
          </cell>
          <cell r="E265">
            <v>0.82</v>
          </cell>
          <cell r="F265">
            <v>49018.78</v>
          </cell>
          <cell r="G265">
            <v>0</v>
          </cell>
          <cell r="H265" t="str">
            <v>1XU</v>
          </cell>
          <cell r="I265" t="str">
            <v>PD2</v>
          </cell>
          <cell r="J265" t="str">
            <v>97.12.01</v>
          </cell>
          <cell r="K265">
            <v>0</v>
          </cell>
          <cell r="L265">
            <v>0.97</v>
          </cell>
          <cell r="M265">
            <v>57985.63</v>
          </cell>
          <cell r="N265">
            <v>0</v>
          </cell>
          <cell r="O265" t="str">
            <v>1XU</v>
          </cell>
          <cell r="P265" t="str">
            <v>PU1</v>
          </cell>
          <cell r="Q265" t="str">
            <v>98.01.01</v>
          </cell>
        </row>
        <row r="266">
          <cell r="A266">
            <v>258</v>
          </cell>
          <cell r="B266" t="str">
            <v>91206-37670</v>
          </cell>
          <cell r="C266" t="str">
            <v>FRONT</v>
          </cell>
          <cell r="D266">
            <v>44060</v>
          </cell>
          <cell r="E266">
            <v>0.82</v>
          </cell>
          <cell r="F266">
            <v>36129.199999999997</v>
          </cell>
          <cell r="G266">
            <v>0</v>
          </cell>
          <cell r="H266" t="str">
            <v>1XU</v>
          </cell>
          <cell r="I266" t="str">
            <v>PD2</v>
          </cell>
          <cell r="J266" t="str">
            <v>97.12.01</v>
          </cell>
          <cell r="K266">
            <v>0</v>
          </cell>
          <cell r="L266">
            <v>0.97</v>
          </cell>
          <cell r="M266">
            <v>42738.2</v>
          </cell>
          <cell r="N266">
            <v>0</v>
          </cell>
          <cell r="O266" t="str">
            <v>1XU</v>
          </cell>
          <cell r="P266" t="str">
            <v>PU1</v>
          </cell>
          <cell r="Q266" t="str">
            <v>98.01.01</v>
          </cell>
        </row>
        <row r="267">
          <cell r="A267">
            <v>259</v>
          </cell>
          <cell r="B267" t="str">
            <v>91206-37680</v>
          </cell>
          <cell r="C267" t="str">
            <v>FRONT</v>
          </cell>
          <cell r="D267">
            <v>46624</v>
          </cell>
          <cell r="E267">
            <v>0.82</v>
          </cell>
          <cell r="F267">
            <v>38231.68</v>
          </cell>
          <cell r="G267">
            <v>0</v>
          </cell>
          <cell r="H267" t="str">
            <v>1XU</v>
          </cell>
          <cell r="I267" t="str">
            <v>PD2</v>
          </cell>
          <cell r="J267" t="str">
            <v>97.12.01</v>
          </cell>
          <cell r="K267">
            <v>0</v>
          </cell>
          <cell r="L267">
            <v>0.97</v>
          </cell>
          <cell r="M267">
            <v>45225.279999999999</v>
          </cell>
          <cell r="N267">
            <v>0</v>
          </cell>
          <cell r="O267" t="str">
            <v>1XU</v>
          </cell>
          <cell r="P267" t="str">
            <v>PU1</v>
          </cell>
          <cell r="Q267" t="str">
            <v>98.01.01</v>
          </cell>
        </row>
        <row r="268">
          <cell r="A268">
            <v>260</v>
          </cell>
          <cell r="B268" t="str">
            <v>91206-37690</v>
          </cell>
          <cell r="C268" t="str">
            <v>FRONT</v>
          </cell>
          <cell r="D268">
            <v>46635</v>
          </cell>
          <cell r="E268">
            <v>0.82</v>
          </cell>
          <cell r="F268">
            <v>38240.699999999997</v>
          </cell>
          <cell r="G268">
            <v>0</v>
          </cell>
          <cell r="H268" t="str">
            <v>1XU</v>
          </cell>
          <cell r="I268" t="str">
            <v>PD2</v>
          </cell>
          <cell r="J268" t="str">
            <v>97.12.01</v>
          </cell>
          <cell r="K268">
            <v>0</v>
          </cell>
          <cell r="L268">
            <v>0.97</v>
          </cell>
          <cell r="M268">
            <v>45235.95</v>
          </cell>
          <cell r="N268">
            <v>0</v>
          </cell>
          <cell r="O268" t="str">
            <v>1XU</v>
          </cell>
          <cell r="P268" t="str">
            <v>PU1</v>
          </cell>
          <cell r="Q268" t="str">
            <v>98.01.01</v>
          </cell>
        </row>
        <row r="269">
          <cell r="A269">
            <v>261</v>
          </cell>
          <cell r="B269" t="str">
            <v>91206-37700</v>
          </cell>
          <cell r="C269" t="str">
            <v>FRONT</v>
          </cell>
          <cell r="D269">
            <v>45852</v>
          </cell>
          <cell r="E269">
            <v>0.82</v>
          </cell>
          <cell r="F269">
            <v>37598.639999999999</v>
          </cell>
          <cell r="G269">
            <v>0</v>
          </cell>
          <cell r="H269" t="str">
            <v>1XU</v>
          </cell>
          <cell r="I269" t="str">
            <v>PD2</v>
          </cell>
          <cell r="J269" t="str">
            <v>97.12.01</v>
          </cell>
          <cell r="K269">
            <v>0</v>
          </cell>
          <cell r="L269">
            <v>0.97</v>
          </cell>
          <cell r="M269">
            <v>44476.44</v>
          </cell>
          <cell r="N269">
            <v>0</v>
          </cell>
          <cell r="O269" t="str">
            <v>1XU</v>
          </cell>
          <cell r="P269" t="str">
            <v>PU1</v>
          </cell>
          <cell r="Q269" t="str">
            <v>98.01.01</v>
          </cell>
        </row>
        <row r="270">
          <cell r="A270">
            <v>262</v>
          </cell>
          <cell r="B270" t="str">
            <v>91206-37710</v>
          </cell>
          <cell r="C270" t="str">
            <v>FRONT</v>
          </cell>
          <cell r="D270">
            <v>56681</v>
          </cell>
          <cell r="E270">
            <v>0.82</v>
          </cell>
          <cell r="F270">
            <v>46478.42</v>
          </cell>
          <cell r="G270">
            <v>0</v>
          </cell>
          <cell r="H270" t="str">
            <v>1XU</v>
          </cell>
          <cell r="I270" t="str">
            <v>PD2</v>
          </cell>
          <cell r="J270" t="str">
            <v>97.12.01</v>
          </cell>
          <cell r="K270">
            <v>0</v>
          </cell>
          <cell r="L270">
            <v>0.97</v>
          </cell>
          <cell r="M270">
            <v>54980.57</v>
          </cell>
          <cell r="N270">
            <v>0</v>
          </cell>
          <cell r="O270" t="str">
            <v>1XU</v>
          </cell>
          <cell r="P270" t="str">
            <v>PU1</v>
          </cell>
          <cell r="Q270" t="str">
            <v>98.01.01</v>
          </cell>
        </row>
        <row r="271">
          <cell r="A271">
            <v>263</v>
          </cell>
          <cell r="B271" t="str">
            <v>91206-37720</v>
          </cell>
          <cell r="C271" t="str">
            <v>FRONT</v>
          </cell>
          <cell r="D271">
            <v>45647</v>
          </cell>
          <cell r="E271">
            <v>0.82</v>
          </cell>
          <cell r="F271">
            <v>37430.54</v>
          </cell>
          <cell r="G271">
            <v>0</v>
          </cell>
          <cell r="H271" t="str">
            <v>1XU</v>
          </cell>
          <cell r="I271" t="str">
            <v>PD2</v>
          </cell>
          <cell r="J271" t="str">
            <v>97.12.01</v>
          </cell>
          <cell r="K271">
            <v>0</v>
          </cell>
          <cell r="L271">
            <v>0.97</v>
          </cell>
          <cell r="M271">
            <v>44277.59</v>
          </cell>
          <cell r="N271">
            <v>0</v>
          </cell>
          <cell r="O271" t="str">
            <v>1XU</v>
          </cell>
          <cell r="P271" t="str">
            <v>PU1</v>
          </cell>
          <cell r="Q271" t="str">
            <v>98.01.01</v>
          </cell>
        </row>
        <row r="272">
          <cell r="A272">
            <v>264</v>
          </cell>
          <cell r="B272" t="str">
            <v>91206-37730</v>
          </cell>
          <cell r="C272" t="str">
            <v>FRONT</v>
          </cell>
          <cell r="D272">
            <v>44239</v>
          </cell>
          <cell r="E272">
            <v>0.82</v>
          </cell>
          <cell r="F272">
            <v>36275.979999999996</v>
          </cell>
          <cell r="G272">
            <v>0</v>
          </cell>
          <cell r="H272" t="str">
            <v>1XU</v>
          </cell>
          <cell r="I272" t="str">
            <v>PD2</v>
          </cell>
          <cell r="J272" t="str">
            <v>97.12.01</v>
          </cell>
          <cell r="K272">
            <v>0</v>
          </cell>
          <cell r="L272">
            <v>0.97</v>
          </cell>
          <cell r="M272">
            <v>42911.83</v>
          </cell>
          <cell r="N272">
            <v>0</v>
          </cell>
          <cell r="O272" t="str">
            <v>1XU</v>
          </cell>
          <cell r="P272" t="str">
            <v>PU1</v>
          </cell>
          <cell r="Q272" t="str">
            <v>98.01.01</v>
          </cell>
        </row>
        <row r="273">
          <cell r="A273">
            <v>265</v>
          </cell>
          <cell r="B273" t="str">
            <v>91206-37740</v>
          </cell>
          <cell r="C273" t="str">
            <v>FRONT</v>
          </cell>
          <cell r="D273">
            <v>46053</v>
          </cell>
          <cell r="E273">
            <v>0.82</v>
          </cell>
          <cell r="F273">
            <v>37763.46</v>
          </cell>
          <cell r="G273">
            <v>0</v>
          </cell>
          <cell r="H273" t="str">
            <v>1XU</v>
          </cell>
          <cell r="I273" t="str">
            <v>PD2</v>
          </cell>
          <cell r="J273" t="str">
            <v>97.12.01</v>
          </cell>
          <cell r="K273">
            <v>0</v>
          </cell>
          <cell r="L273">
            <v>0.97</v>
          </cell>
          <cell r="M273">
            <v>44671.409999999996</v>
          </cell>
          <cell r="N273">
            <v>0</v>
          </cell>
          <cell r="O273" t="str">
            <v>1XU</v>
          </cell>
          <cell r="P273" t="str">
            <v>PU1</v>
          </cell>
          <cell r="Q273" t="str">
            <v>98.01.01</v>
          </cell>
        </row>
        <row r="274">
          <cell r="A274">
            <v>266</v>
          </cell>
          <cell r="B274" t="str">
            <v>91206-37750</v>
          </cell>
          <cell r="C274" t="str">
            <v>FRONT</v>
          </cell>
          <cell r="D274">
            <v>44631</v>
          </cell>
          <cell r="E274">
            <v>0.82</v>
          </cell>
          <cell r="F274">
            <v>36597.42</v>
          </cell>
          <cell r="G274">
            <v>0</v>
          </cell>
          <cell r="H274" t="str">
            <v>1XU</v>
          </cell>
          <cell r="I274" t="str">
            <v>PD2</v>
          </cell>
          <cell r="J274" t="str">
            <v>97.12.01</v>
          </cell>
          <cell r="K274">
            <v>0</v>
          </cell>
          <cell r="L274">
            <v>0.97</v>
          </cell>
          <cell r="M274">
            <v>43292.07</v>
          </cell>
          <cell r="N274">
            <v>0</v>
          </cell>
          <cell r="O274" t="str">
            <v>1XU</v>
          </cell>
          <cell r="P274" t="str">
            <v>PU1</v>
          </cell>
          <cell r="Q274" t="str">
            <v>98.01.01</v>
          </cell>
        </row>
        <row r="275">
          <cell r="A275">
            <v>267</v>
          </cell>
          <cell r="B275" t="str">
            <v>91206-37800</v>
          </cell>
          <cell r="C275" t="str">
            <v>FRONT</v>
          </cell>
          <cell r="D275">
            <v>45310</v>
          </cell>
          <cell r="E275">
            <v>0.82</v>
          </cell>
          <cell r="F275">
            <v>37154.199999999997</v>
          </cell>
          <cell r="G275">
            <v>0</v>
          </cell>
          <cell r="H275" t="str">
            <v>1XU</v>
          </cell>
          <cell r="I275" t="str">
            <v>PD2</v>
          </cell>
          <cell r="J275" t="str">
            <v>97.12.01</v>
          </cell>
          <cell r="K275">
            <v>0</v>
          </cell>
          <cell r="L275">
            <v>0.97</v>
          </cell>
          <cell r="M275">
            <v>43950.7</v>
          </cell>
          <cell r="N275">
            <v>0</v>
          </cell>
          <cell r="O275" t="str">
            <v>1XU</v>
          </cell>
          <cell r="P275" t="str">
            <v>PU1</v>
          </cell>
          <cell r="Q275" t="str">
            <v>98.01.01</v>
          </cell>
        </row>
        <row r="276">
          <cell r="A276">
            <v>268</v>
          </cell>
          <cell r="B276" t="str">
            <v>91206-37810</v>
          </cell>
          <cell r="C276" t="str">
            <v>FRONT</v>
          </cell>
          <cell r="D276">
            <v>45881</v>
          </cell>
          <cell r="E276">
            <v>0.82</v>
          </cell>
          <cell r="F276">
            <v>37622.42</v>
          </cell>
          <cell r="G276">
            <v>0</v>
          </cell>
          <cell r="H276" t="str">
            <v>1XU</v>
          </cell>
          <cell r="I276" t="str">
            <v>PD2</v>
          </cell>
          <cell r="J276" t="str">
            <v>97.12.01</v>
          </cell>
          <cell r="K276">
            <v>0</v>
          </cell>
          <cell r="L276">
            <v>0.97</v>
          </cell>
          <cell r="M276">
            <v>44504.57</v>
          </cell>
          <cell r="N276">
            <v>0</v>
          </cell>
          <cell r="O276" t="str">
            <v>1XU</v>
          </cell>
          <cell r="P276" t="str">
            <v>PU1</v>
          </cell>
          <cell r="Q276" t="str">
            <v>98.01.01</v>
          </cell>
        </row>
        <row r="277">
          <cell r="A277">
            <v>269</v>
          </cell>
          <cell r="B277" t="str">
            <v>91206-37820</v>
          </cell>
          <cell r="C277" t="str">
            <v>FRONT</v>
          </cell>
          <cell r="D277">
            <v>47303</v>
          </cell>
          <cell r="E277">
            <v>0.82</v>
          </cell>
          <cell r="F277">
            <v>38788.46</v>
          </cell>
          <cell r="G277">
            <v>0</v>
          </cell>
          <cell r="H277" t="str">
            <v>1XU</v>
          </cell>
          <cell r="I277" t="str">
            <v>PD2</v>
          </cell>
          <cell r="J277" t="str">
            <v>97.12.01</v>
          </cell>
          <cell r="K277">
            <v>0</v>
          </cell>
          <cell r="L277">
            <v>0.97</v>
          </cell>
          <cell r="M277">
            <v>45883.909999999996</v>
          </cell>
          <cell r="N277">
            <v>0</v>
          </cell>
          <cell r="O277" t="str">
            <v>1XU</v>
          </cell>
          <cell r="P277" t="str">
            <v>PU1</v>
          </cell>
          <cell r="Q277" t="str">
            <v>98.01.01</v>
          </cell>
        </row>
        <row r="278">
          <cell r="A278">
            <v>270</v>
          </cell>
          <cell r="B278" t="str">
            <v>91206-37830</v>
          </cell>
          <cell r="C278" t="str">
            <v>FRONT</v>
          </cell>
          <cell r="D278">
            <v>47874</v>
          </cell>
          <cell r="E278">
            <v>0.82</v>
          </cell>
          <cell r="F278">
            <v>39256.68</v>
          </cell>
          <cell r="G278">
            <v>0</v>
          </cell>
          <cell r="H278" t="str">
            <v>1XU</v>
          </cell>
          <cell r="I278" t="str">
            <v>PD2</v>
          </cell>
          <cell r="J278" t="str">
            <v>97.12.01</v>
          </cell>
          <cell r="K278">
            <v>0</v>
          </cell>
          <cell r="L278">
            <v>0.97</v>
          </cell>
          <cell r="M278">
            <v>46437.78</v>
          </cell>
          <cell r="N278">
            <v>0</v>
          </cell>
          <cell r="O278" t="str">
            <v>1XU</v>
          </cell>
          <cell r="P278" t="str">
            <v>PU1</v>
          </cell>
          <cell r="Q278" t="str">
            <v>98.01.01</v>
          </cell>
        </row>
        <row r="279">
          <cell r="A279">
            <v>271</v>
          </cell>
          <cell r="B279" t="str">
            <v>91206-37840</v>
          </cell>
          <cell r="C279" t="str">
            <v>FRONT</v>
          </cell>
          <cell r="D279">
            <v>44904</v>
          </cell>
          <cell r="E279">
            <v>0.82</v>
          </cell>
          <cell r="F279">
            <v>36821.279999999999</v>
          </cell>
          <cell r="G279">
            <v>0</v>
          </cell>
          <cell r="H279" t="str">
            <v>1XU</v>
          </cell>
          <cell r="I279" t="str">
            <v>PD2</v>
          </cell>
          <cell r="J279" t="str">
            <v>97.12.01</v>
          </cell>
          <cell r="K279">
            <v>0</v>
          </cell>
          <cell r="L279">
            <v>0.97</v>
          </cell>
          <cell r="M279">
            <v>43556.88</v>
          </cell>
          <cell r="N279">
            <v>0</v>
          </cell>
          <cell r="O279" t="str">
            <v>1XU</v>
          </cell>
          <cell r="P279" t="str">
            <v>PU1</v>
          </cell>
          <cell r="Q279" t="str">
            <v>98.01.01</v>
          </cell>
        </row>
        <row r="280">
          <cell r="A280">
            <v>272</v>
          </cell>
          <cell r="B280" t="str">
            <v>91206-37850</v>
          </cell>
          <cell r="C280" t="str">
            <v>FRONT</v>
          </cell>
          <cell r="D280">
            <v>45489</v>
          </cell>
          <cell r="E280">
            <v>0.82</v>
          </cell>
          <cell r="F280">
            <v>37300.979999999996</v>
          </cell>
          <cell r="G280">
            <v>0</v>
          </cell>
          <cell r="H280" t="str">
            <v>1XU</v>
          </cell>
          <cell r="I280" t="str">
            <v>PD2</v>
          </cell>
          <cell r="J280" t="str">
            <v>97.12.01</v>
          </cell>
          <cell r="K280">
            <v>0</v>
          </cell>
          <cell r="L280">
            <v>0.97</v>
          </cell>
          <cell r="M280">
            <v>44124.33</v>
          </cell>
          <cell r="N280">
            <v>0</v>
          </cell>
          <cell r="O280" t="str">
            <v>1XU</v>
          </cell>
          <cell r="P280" t="str">
            <v>PU1</v>
          </cell>
          <cell r="Q280" t="str">
            <v>98.01.01</v>
          </cell>
        </row>
        <row r="281">
          <cell r="A281">
            <v>273</v>
          </cell>
          <cell r="B281" t="str">
            <v>91206-37860</v>
          </cell>
          <cell r="C281" t="str">
            <v>FRONT</v>
          </cell>
          <cell r="D281">
            <v>46897</v>
          </cell>
          <cell r="E281">
            <v>0.82</v>
          </cell>
          <cell r="F281">
            <v>38455.54</v>
          </cell>
          <cell r="G281">
            <v>0</v>
          </cell>
          <cell r="H281" t="str">
            <v>1XU</v>
          </cell>
          <cell r="I281" t="str">
            <v>PD2</v>
          </cell>
          <cell r="J281" t="str">
            <v>97.12.01</v>
          </cell>
          <cell r="K281">
            <v>0</v>
          </cell>
          <cell r="L281">
            <v>0.97</v>
          </cell>
          <cell r="M281">
            <v>45490.09</v>
          </cell>
          <cell r="N281">
            <v>0</v>
          </cell>
          <cell r="O281" t="str">
            <v>1XU</v>
          </cell>
          <cell r="P281" t="str">
            <v>PU1</v>
          </cell>
          <cell r="Q281" t="str">
            <v>98.01.01</v>
          </cell>
        </row>
        <row r="282">
          <cell r="A282">
            <v>274</v>
          </cell>
          <cell r="B282" t="str">
            <v>91206-37870</v>
          </cell>
          <cell r="C282" t="str">
            <v>FRONT</v>
          </cell>
          <cell r="D282">
            <v>47482</v>
          </cell>
          <cell r="E282">
            <v>0.82</v>
          </cell>
          <cell r="F282">
            <v>38935.24</v>
          </cell>
          <cell r="G282">
            <v>0</v>
          </cell>
          <cell r="H282" t="str">
            <v>1XU</v>
          </cell>
          <cell r="I282" t="str">
            <v>PD2</v>
          </cell>
          <cell r="J282" t="str">
            <v>97.12.01</v>
          </cell>
          <cell r="K282">
            <v>0</v>
          </cell>
          <cell r="L282">
            <v>0.97</v>
          </cell>
          <cell r="M282">
            <v>46057.54</v>
          </cell>
          <cell r="N282">
            <v>0</v>
          </cell>
          <cell r="O282" t="str">
            <v>1XU</v>
          </cell>
          <cell r="P282" t="str">
            <v>PU1</v>
          </cell>
          <cell r="Q282" t="str">
            <v>98.01.01</v>
          </cell>
        </row>
        <row r="283">
          <cell r="A283">
            <v>275</v>
          </cell>
          <cell r="B283" t="str">
            <v>91206-37880</v>
          </cell>
          <cell r="C283" t="str">
            <v>FRONT</v>
          </cell>
          <cell r="D283">
            <v>57931</v>
          </cell>
          <cell r="E283">
            <v>0.82</v>
          </cell>
          <cell r="F283">
            <v>47503.42</v>
          </cell>
          <cell r="G283">
            <v>0</v>
          </cell>
          <cell r="H283" t="str">
            <v>1XU</v>
          </cell>
          <cell r="I283" t="str">
            <v>PD2</v>
          </cell>
          <cell r="J283" t="str">
            <v>97.12.01</v>
          </cell>
          <cell r="K283">
            <v>0</v>
          </cell>
          <cell r="L283">
            <v>0.97</v>
          </cell>
          <cell r="M283">
            <v>56193.07</v>
          </cell>
          <cell r="N283">
            <v>0</v>
          </cell>
          <cell r="O283" t="str">
            <v>1XU</v>
          </cell>
          <cell r="P283" t="str">
            <v>PU1</v>
          </cell>
          <cell r="Q283" t="str">
            <v>98.01.01</v>
          </cell>
        </row>
        <row r="284">
          <cell r="A284">
            <v>276</v>
          </cell>
          <cell r="B284" t="str">
            <v>91206-37890</v>
          </cell>
          <cell r="C284" t="str">
            <v>FRONT</v>
          </cell>
          <cell r="D284">
            <v>46247</v>
          </cell>
          <cell r="E284">
            <v>0.82</v>
          </cell>
          <cell r="F284">
            <v>37922.54</v>
          </cell>
          <cell r="G284">
            <v>0</v>
          </cell>
          <cell r="H284" t="str">
            <v>1XU</v>
          </cell>
          <cell r="I284" t="str">
            <v>PD2</v>
          </cell>
          <cell r="J284" t="str">
            <v>97.12.01</v>
          </cell>
          <cell r="K284">
            <v>0</v>
          </cell>
          <cell r="L284">
            <v>0.97</v>
          </cell>
          <cell r="M284">
            <v>44859.59</v>
          </cell>
          <cell r="N284">
            <v>0</v>
          </cell>
          <cell r="O284" t="str">
            <v>1XU</v>
          </cell>
          <cell r="P284" t="str">
            <v>PU1</v>
          </cell>
          <cell r="Q284" t="str">
            <v>98.01.01</v>
          </cell>
        </row>
        <row r="285">
          <cell r="A285">
            <v>277</v>
          </cell>
          <cell r="B285" t="str">
            <v>91206-37900</v>
          </cell>
          <cell r="C285" t="str">
            <v>FRONT</v>
          </cell>
          <cell r="D285">
            <v>61029</v>
          </cell>
          <cell r="E285">
            <v>0.82</v>
          </cell>
          <cell r="F285">
            <v>50043.78</v>
          </cell>
          <cell r="G285">
            <v>0</v>
          </cell>
          <cell r="H285" t="str">
            <v>1XU</v>
          </cell>
          <cell r="I285" t="str">
            <v>PD2</v>
          </cell>
          <cell r="J285" t="str">
            <v>97.12.01</v>
          </cell>
          <cell r="K285">
            <v>0</v>
          </cell>
          <cell r="L285">
            <v>0.97</v>
          </cell>
          <cell r="M285">
            <v>59198.13</v>
          </cell>
          <cell r="N285">
            <v>0</v>
          </cell>
          <cell r="O285" t="str">
            <v>1XU</v>
          </cell>
          <cell r="P285" t="str">
            <v>PU1</v>
          </cell>
          <cell r="Q285" t="str">
            <v>98.01.01</v>
          </cell>
        </row>
        <row r="286">
          <cell r="A286">
            <v>278</v>
          </cell>
          <cell r="B286" t="str">
            <v>91206-37910</v>
          </cell>
          <cell r="C286" t="str">
            <v>FRONT</v>
          </cell>
          <cell r="D286">
            <v>47885</v>
          </cell>
          <cell r="E286">
            <v>0.82</v>
          </cell>
          <cell r="F286">
            <v>39265.699999999997</v>
          </cell>
          <cell r="G286">
            <v>0</v>
          </cell>
          <cell r="H286" t="str">
            <v>1XU</v>
          </cell>
          <cell r="I286" t="str">
            <v>PD2</v>
          </cell>
          <cell r="J286" t="str">
            <v>97.12.01</v>
          </cell>
          <cell r="K286">
            <v>0</v>
          </cell>
          <cell r="L286">
            <v>0.97</v>
          </cell>
          <cell r="M286">
            <v>46448.45</v>
          </cell>
          <cell r="N286">
            <v>0</v>
          </cell>
          <cell r="O286" t="str">
            <v>1XU</v>
          </cell>
          <cell r="P286" t="str">
            <v>PU1</v>
          </cell>
          <cell r="Q286" t="str">
            <v>98.01.01</v>
          </cell>
        </row>
        <row r="287">
          <cell r="A287">
            <v>279</v>
          </cell>
          <cell r="B287" t="str">
            <v>91710-37002</v>
          </cell>
          <cell r="C287" t="str">
            <v>FRONT</v>
          </cell>
          <cell r="D287">
            <v>8001</v>
          </cell>
          <cell r="E287">
            <v>0.82</v>
          </cell>
          <cell r="F287">
            <v>6560.82</v>
          </cell>
          <cell r="G287">
            <v>0</v>
          </cell>
          <cell r="H287" t="str">
            <v>1XU</v>
          </cell>
          <cell r="I287" t="str">
            <v>PD2</v>
          </cell>
          <cell r="J287" t="str">
            <v>97.12.01</v>
          </cell>
          <cell r="K287">
            <v>0</v>
          </cell>
          <cell r="L287">
            <v>0.97</v>
          </cell>
          <cell r="M287">
            <v>7760.9699999999993</v>
          </cell>
          <cell r="N287">
            <v>0</v>
          </cell>
          <cell r="O287" t="str">
            <v>1XU</v>
          </cell>
          <cell r="P287" t="str">
            <v>PU1</v>
          </cell>
          <cell r="Q287" t="str">
            <v>98.01.01</v>
          </cell>
        </row>
        <row r="288">
          <cell r="A288">
            <v>280</v>
          </cell>
          <cell r="B288" t="str">
            <v>91710-37102</v>
          </cell>
          <cell r="C288" t="str">
            <v>FRONT</v>
          </cell>
          <cell r="D288">
            <v>16478</v>
          </cell>
          <cell r="E288">
            <v>0.82</v>
          </cell>
          <cell r="F288">
            <v>13511.96</v>
          </cell>
          <cell r="G288">
            <v>0</v>
          </cell>
          <cell r="H288" t="str">
            <v>1XU</v>
          </cell>
          <cell r="I288" t="str">
            <v>PD2</v>
          </cell>
          <cell r="J288" t="str">
            <v>97.12.01</v>
          </cell>
          <cell r="K288">
            <v>0</v>
          </cell>
          <cell r="L288">
            <v>0.97</v>
          </cell>
          <cell r="M288">
            <v>15983.66</v>
          </cell>
          <cell r="N288">
            <v>0</v>
          </cell>
          <cell r="O288" t="str">
            <v>1XU</v>
          </cell>
          <cell r="P288" t="str">
            <v>PU1</v>
          </cell>
          <cell r="Q288" t="str">
            <v>98.01.01</v>
          </cell>
        </row>
      </sheetData>
      <sheetData sheetId="1" refreshError="1"/>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 sheetId="20" refreshError="1"/>
      <sheetData sheetId="21" refreshError="1"/>
      <sheetData sheetId="22" refreshError="1"/>
      <sheetData sheetId="23" refreshError="1"/>
      <sheetData sheetId="24" refreshError="1"/>
      <sheetData sheetId="25" refreshError="1"/>
      <sheetData sheetId="26" refreshError="1"/>
      <sheetData sheetId="27" refreshError="1"/>
      <sheetData sheetId="28" refreshError="1"/>
      <sheetData sheetId="29" refreshError="1"/>
      <sheetData sheetId="30" refreshError="1"/>
      <sheetData sheetId="31" refreshError="1"/>
      <sheetData sheetId="32" refreshError="1"/>
      <sheetData sheetId="33" refreshError="1"/>
      <sheetData sheetId="34" refreshError="1"/>
      <sheetData sheetId="35" refreshError="1"/>
      <sheetData sheetId="36" refreshError="1"/>
      <sheetData sheetId="37" refreshError="1"/>
      <sheetData sheetId="38" refreshError="1"/>
      <sheetData sheetId="39" refreshError="1"/>
      <sheetData sheetId="40" refreshError="1"/>
      <sheetData sheetId="41" refreshError="1"/>
      <sheetData sheetId="42" refreshError="1"/>
      <sheetData sheetId="43" refreshError="1"/>
      <sheetData sheetId="44" refreshError="1"/>
      <sheetData sheetId="45" refreshError="1"/>
      <sheetData sheetId="46" refreshError="1"/>
      <sheetData sheetId="47" refreshError="1"/>
      <sheetData sheetId="48" refreshError="1"/>
      <sheetData sheetId="49" refreshError="1"/>
      <sheetData sheetId="50" refreshError="1"/>
      <sheetData sheetId="51" refreshError="1"/>
      <sheetData sheetId="52" refreshError="1"/>
      <sheetData sheetId="53" refreshError="1"/>
      <sheetData sheetId="54" refreshError="1"/>
      <sheetData sheetId="55" refreshError="1"/>
      <sheetData sheetId="56" refreshError="1"/>
      <sheetData sheetId="57" refreshError="1"/>
      <sheetData sheetId="58" refreshError="1"/>
      <sheetData sheetId="59" refreshError="1"/>
      <sheetData sheetId="60" refreshError="1"/>
      <sheetData sheetId="61" refreshError="1"/>
      <sheetData sheetId="62" refreshError="1"/>
      <sheetData sheetId="63" refreshError="1"/>
      <sheetData sheetId="64" refreshError="1"/>
      <sheetData sheetId="65" refreshError="1"/>
      <sheetData sheetId="66" refreshError="1"/>
      <sheetData sheetId="67" refreshError="1"/>
      <sheetData sheetId="68"/>
      <sheetData sheetId="69"/>
      <sheetData sheetId="70"/>
      <sheetData sheetId="71"/>
      <sheetData sheetId="72"/>
      <sheetData sheetId="73"/>
      <sheetData sheetId="74"/>
      <sheetData sheetId="75"/>
      <sheetData sheetId="76" refreshError="1"/>
      <sheetData sheetId="77" refreshError="1"/>
      <sheetData sheetId="78"/>
      <sheetData sheetId="79"/>
      <sheetData sheetId="80"/>
      <sheetData sheetId="81"/>
      <sheetData sheetId="82"/>
      <sheetData sheetId="83"/>
      <sheetData sheetId="84"/>
      <sheetData sheetId="85"/>
      <sheetData sheetId="86"/>
      <sheetData sheetId="87"/>
      <sheetData sheetId="88"/>
      <sheetData sheetId="89"/>
      <sheetData sheetId="90"/>
      <sheetData sheetId="91" refreshError="1"/>
      <sheetData sheetId="92" refreshError="1"/>
      <sheetData sheetId="93" refreshError="1"/>
      <sheetData sheetId="94" refreshError="1"/>
      <sheetData sheetId="95" refreshError="1"/>
      <sheetData sheetId="96" refreshError="1"/>
      <sheetData sheetId="97" refreshError="1"/>
      <sheetData sheetId="98" refreshError="1"/>
      <sheetData sheetId="99" refreshError="1"/>
      <sheetData sheetId="100" refreshError="1"/>
      <sheetData sheetId="101" refreshError="1"/>
      <sheetData sheetId="102"/>
      <sheetData sheetId="103"/>
      <sheetData sheetId="104" refreshError="1"/>
      <sheetData sheetId="105" refreshError="1"/>
      <sheetData sheetId="106"/>
      <sheetData sheetId="107"/>
      <sheetData sheetId="108"/>
      <sheetData sheetId="109"/>
      <sheetData sheetId="110"/>
      <sheetData sheetId="111"/>
      <sheetData sheetId="112"/>
      <sheetData sheetId="113"/>
      <sheetData sheetId="114"/>
      <sheetData sheetId="115" refreshError="1"/>
      <sheetData sheetId="116"/>
      <sheetData sheetId="117" refreshError="1"/>
      <sheetData sheetId="118" refreshError="1"/>
      <sheetData sheetId="119" refreshError="1"/>
      <sheetData sheetId="120" refreshError="1"/>
      <sheetData sheetId="121" refreshError="1"/>
      <sheetData sheetId="122"/>
      <sheetData sheetId="123"/>
      <sheetData sheetId="124"/>
      <sheetData sheetId="125"/>
      <sheetData sheetId="126"/>
      <sheetData sheetId="127"/>
      <sheetData sheetId="128"/>
      <sheetData sheetId="129" refreshError="1"/>
      <sheetData sheetId="130"/>
      <sheetData sheetId="131"/>
      <sheetData sheetId="132" refreshError="1"/>
      <sheetData sheetId="133"/>
      <sheetData sheetId="134"/>
      <sheetData sheetId="135"/>
      <sheetData sheetId="136"/>
      <sheetData sheetId="137"/>
      <sheetData sheetId="138"/>
      <sheetData sheetId="139"/>
      <sheetData sheetId="140"/>
      <sheetData sheetId="141"/>
      <sheetData sheetId="142"/>
      <sheetData sheetId="143"/>
      <sheetData sheetId="144"/>
      <sheetData sheetId="145"/>
      <sheetData sheetId="146"/>
      <sheetData sheetId="147" refreshError="1"/>
      <sheetData sheetId="148" refreshError="1"/>
      <sheetData sheetId="149" refreshError="1"/>
      <sheetData sheetId="150" refreshError="1"/>
      <sheetData sheetId="151" refreshError="1"/>
      <sheetData sheetId="152" refreshError="1"/>
      <sheetData sheetId="153" refreshError="1"/>
      <sheetData sheetId="154" refreshError="1"/>
      <sheetData sheetId="155"/>
      <sheetData sheetId="156"/>
      <sheetData sheetId="157"/>
      <sheetData sheetId="158"/>
      <sheetData sheetId="159"/>
      <sheetData sheetId="160"/>
      <sheetData sheetId="161"/>
      <sheetData sheetId="162"/>
      <sheetData sheetId="163" refreshError="1"/>
      <sheetData sheetId="164" refreshError="1"/>
      <sheetData sheetId="165" refreshError="1"/>
      <sheetData sheetId="166" refreshError="1"/>
      <sheetData sheetId="167" refreshError="1"/>
      <sheetData sheetId="168"/>
      <sheetData sheetId="169"/>
      <sheetData sheetId="170"/>
      <sheetData sheetId="171"/>
      <sheetData sheetId="172"/>
      <sheetData sheetId="173"/>
      <sheetData sheetId="174"/>
      <sheetData sheetId="175" refreshError="1"/>
      <sheetData sheetId="176" refreshError="1"/>
      <sheetData sheetId="177" refreshError="1"/>
      <sheetData sheetId="178" refreshError="1"/>
      <sheetData sheetId="179" refreshError="1"/>
      <sheetData sheetId="180" refreshError="1"/>
      <sheetData sheetId="181" refreshError="1"/>
      <sheetData sheetId="182" refreshError="1"/>
      <sheetData sheetId="183" refreshError="1"/>
      <sheetData sheetId="184" refreshError="1"/>
      <sheetData sheetId="185" refreshError="1"/>
      <sheetData sheetId="186" refreshError="1"/>
      <sheetData sheetId="187" refreshError="1"/>
      <sheetData sheetId="188" refreshError="1"/>
      <sheetData sheetId="189" refreshError="1"/>
      <sheetData sheetId="190" refreshError="1"/>
      <sheetData sheetId="191" refreshError="1"/>
      <sheetData sheetId="192" refreshError="1"/>
      <sheetData sheetId="193" refreshError="1"/>
      <sheetData sheetId="194" refreshError="1"/>
      <sheetData sheetId="195" refreshError="1"/>
      <sheetData sheetId="196" refreshError="1"/>
      <sheetData sheetId="197" refreshError="1"/>
      <sheetData sheetId="198" refreshError="1"/>
      <sheetData sheetId="199" refreshError="1"/>
      <sheetData sheetId="200" refreshError="1"/>
      <sheetData sheetId="201" refreshError="1"/>
      <sheetData sheetId="202" refreshError="1"/>
      <sheetData sheetId="203"/>
      <sheetData sheetId="204"/>
      <sheetData sheetId="205" refreshError="1"/>
      <sheetData sheetId="206"/>
      <sheetData sheetId="207"/>
      <sheetData sheetId="208" refreshError="1"/>
      <sheetData sheetId="209" refreshError="1"/>
      <sheetData sheetId="210" refreshError="1"/>
      <sheetData sheetId="211" refreshError="1"/>
      <sheetData sheetId="212" refreshError="1"/>
      <sheetData sheetId="213" refreshError="1"/>
      <sheetData sheetId="214" refreshError="1"/>
      <sheetData sheetId="215" refreshError="1"/>
      <sheetData sheetId="216" refreshError="1"/>
      <sheetData sheetId="217" refreshError="1"/>
      <sheetData sheetId="218" refreshError="1"/>
      <sheetData sheetId="219" refreshError="1"/>
      <sheetData sheetId="220" refreshError="1"/>
      <sheetData sheetId="221" refreshError="1"/>
      <sheetData sheetId="222" refreshError="1"/>
      <sheetData sheetId="223" refreshError="1"/>
      <sheetData sheetId="224" refreshError="1"/>
      <sheetData sheetId="225" refreshError="1"/>
      <sheetData sheetId="226" refreshError="1"/>
      <sheetData sheetId="227" refreshError="1"/>
      <sheetData sheetId="228" refreshError="1"/>
      <sheetData sheetId="229" refreshError="1"/>
      <sheetData sheetId="230" refreshError="1"/>
      <sheetData sheetId="231" refreshError="1"/>
      <sheetData sheetId="232" refreshError="1"/>
      <sheetData sheetId="233" refreshError="1"/>
      <sheetData sheetId="234"/>
      <sheetData sheetId="235" refreshError="1"/>
      <sheetData sheetId="236" refreshError="1"/>
      <sheetData sheetId="237" refreshError="1"/>
      <sheetData sheetId="238" refreshError="1"/>
      <sheetData sheetId="239" refreshError="1"/>
      <sheetData sheetId="240" refreshError="1"/>
      <sheetData sheetId="241" refreshError="1"/>
      <sheetData sheetId="242" refreshError="1"/>
      <sheetData sheetId="243" refreshError="1"/>
      <sheetData sheetId="244" refreshError="1"/>
      <sheetData sheetId="245" refreshError="1"/>
      <sheetData sheetId="246" refreshError="1"/>
      <sheetData sheetId="247" refreshError="1"/>
      <sheetData sheetId="248" refreshError="1"/>
      <sheetData sheetId="249" refreshError="1"/>
      <sheetData sheetId="250" refreshError="1"/>
      <sheetData sheetId="251" refreshError="1"/>
      <sheetData sheetId="252" refreshError="1"/>
      <sheetData sheetId="253" refreshError="1"/>
      <sheetData sheetId="254" refreshError="1"/>
      <sheetData sheetId="255" refreshError="1"/>
      <sheetData sheetId="256" refreshError="1"/>
      <sheetData sheetId="257" refreshError="1"/>
      <sheetData sheetId="258" refreshError="1"/>
      <sheetData sheetId="259" refreshError="1"/>
      <sheetData sheetId="260" refreshError="1"/>
      <sheetData sheetId="261" refreshError="1"/>
      <sheetData sheetId="262" refreshError="1"/>
      <sheetData sheetId="263" refreshError="1"/>
      <sheetData sheetId="264" refreshError="1"/>
      <sheetData sheetId="265" refreshError="1"/>
      <sheetData sheetId="266" refreshError="1"/>
      <sheetData sheetId="267" refreshError="1"/>
      <sheetData sheetId="268" refreshError="1"/>
      <sheetData sheetId="269" refreshError="1"/>
      <sheetData sheetId="270" refreshError="1"/>
      <sheetData sheetId="271" refreshError="1"/>
      <sheetData sheetId="272" refreshError="1"/>
      <sheetData sheetId="273" refreshError="1"/>
      <sheetData sheetId="274" refreshError="1"/>
      <sheetData sheetId="275" refreshError="1"/>
      <sheetData sheetId="276" refreshError="1"/>
      <sheetData sheetId="277" refreshError="1"/>
      <sheetData sheetId="278" refreshError="1"/>
      <sheetData sheetId="279" refreshError="1"/>
      <sheetData sheetId="280" refreshError="1"/>
      <sheetData sheetId="281" refreshError="1"/>
      <sheetData sheetId="282" refreshError="1"/>
      <sheetData sheetId="283" refreshError="1"/>
      <sheetData sheetId="284" refreshError="1"/>
      <sheetData sheetId="285" refreshError="1"/>
      <sheetData sheetId="286" refreshError="1"/>
      <sheetData sheetId="287" refreshError="1"/>
      <sheetData sheetId="288" refreshError="1"/>
      <sheetData sheetId="289" refreshError="1"/>
      <sheetData sheetId="290" refreshError="1"/>
      <sheetData sheetId="291" refreshError="1"/>
      <sheetData sheetId="292" refreshError="1"/>
      <sheetData sheetId="293" refreshError="1"/>
      <sheetData sheetId="294" refreshError="1"/>
      <sheetData sheetId="295" refreshError="1"/>
      <sheetData sheetId="296" refreshError="1"/>
      <sheetData sheetId="297" refreshError="1"/>
      <sheetData sheetId="298"/>
      <sheetData sheetId="299"/>
      <sheetData sheetId="300"/>
      <sheetData sheetId="301"/>
      <sheetData sheetId="302" refreshError="1"/>
      <sheetData sheetId="303" refreshError="1"/>
      <sheetData sheetId="304" refreshError="1"/>
      <sheetData sheetId="305" refreshError="1"/>
      <sheetData sheetId="306" refreshError="1"/>
      <sheetData sheetId="307" refreshError="1"/>
      <sheetData sheetId="308" refreshError="1"/>
      <sheetData sheetId="309" refreshError="1"/>
      <sheetData sheetId="310" refreshError="1"/>
      <sheetData sheetId="311" refreshError="1"/>
      <sheetData sheetId="312" refreshError="1"/>
      <sheetData sheetId="313"/>
      <sheetData sheetId="314"/>
      <sheetData sheetId="315"/>
      <sheetData sheetId="316"/>
      <sheetData sheetId="317"/>
      <sheetData sheetId="318"/>
      <sheetData sheetId="319"/>
      <sheetData sheetId="320"/>
      <sheetData sheetId="321"/>
      <sheetData sheetId="322"/>
      <sheetData sheetId="323"/>
      <sheetData sheetId="324"/>
      <sheetData sheetId="325"/>
      <sheetData sheetId="326"/>
      <sheetData sheetId="327"/>
      <sheetData sheetId="328"/>
      <sheetData sheetId="329"/>
      <sheetData sheetId="330"/>
      <sheetData sheetId="331"/>
      <sheetData sheetId="332"/>
      <sheetData sheetId="333"/>
      <sheetData sheetId="334"/>
      <sheetData sheetId="335"/>
      <sheetData sheetId="336"/>
      <sheetData sheetId="337"/>
      <sheetData sheetId="338"/>
      <sheetData sheetId="339"/>
      <sheetData sheetId="340"/>
      <sheetData sheetId="341" refreshError="1"/>
      <sheetData sheetId="342" refreshError="1"/>
      <sheetData sheetId="343" refreshError="1"/>
      <sheetData sheetId="344" refreshError="1"/>
      <sheetData sheetId="345" refreshError="1"/>
      <sheetData sheetId="346" refreshError="1"/>
      <sheetData sheetId="347" refreshError="1"/>
      <sheetData sheetId="348" refreshError="1"/>
      <sheetData sheetId="349" refreshError="1"/>
      <sheetData sheetId="350" refreshError="1"/>
    </sheetDataSet>
  </externalBook>
</externalLink>
</file>

<file path=xl/externalLinks/externalLink33.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기안"/>
      <sheetName val="팀별종합"/>
      <sheetName val="분석"/>
      <sheetName val="UPG"/>
      <sheetName val="그룹별MAST"/>
      <sheetName val="Sheet3"/>
      <sheetName val="차액"/>
      <sheetName val="그룹별MAST (2)"/>
      <sheetName val="팀분석"/>
      <sheetName val="분석mast"/>
      <sheetName val="무빙"/>
      <sheetName val="의장"/>
      <sheetName val="본사"/>
      <sheetName val="고무"/>
      <sheetName val="구동"/>
      <sheetName val="LXLIST1"/>
      <sheetName val="HP1AMLIST"/>
      <sheetName val="so-021"/>
      <sheetName val="MC&amp;다변화"/>
      <sheetName val="계산정보"/>
      <sheetName val="그룹별MAST_(2)"/>
      <sheetName val="효과금액비교"/>
      <sheetName val="PN_ORDER"/>
      <sheetName val="●목차"/>
      <sheetName val="표지"/>
      <sheetName val="●현황"/>
    </sheetNames>
    <sheetDataSet>
      <sheetData sheetId="0" refreshError="1"/>
      <sheetData sheetId="1" refreshError="1"/>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 sheetId="20" refreshError="1"/>
      <sheetData sheetId="21" refreshError="1"/>
      <sheetData sheetId="22" refreshError="1"/>
      <sheetData sheetId="23" refreshError="1"/>
      <sheetData sheetId="24" refreshError="1"/>
      <sheetData sheetId="25" refreshError="1"/>
    </sheetDataSet>
  </externalBook>
</externalLink>
</file>

<file path=xl/externalLinks/externalLink34.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VXXXXXXXXXXXXXXXXXXXXXXXX"/>
      <sheetName val="표지"/>
      <sheetName val="계산DATA입력"/>
      <sheetName val="계산결과"/>
      <sheetName val="상세 계산 내역"/>
      <sheetName val="전산INPUT"/>
      <sheetName val="계산정보"/>
      <sheetName val="DATA저장"/>
      <sheetName val="Module1"/>
      <sheetName val="구동"/>
      <sheetName val="주행"/>
      <sheetName val="상세_계산_내역"/>
      <sheetName val="KD율"/>
      <sheetName val="DATA"/>
      <sheetName val="PILOT APP."/>
      <sheetName val="분석mast"/>
      <sheetName val="Macro1"/>
      <sheetName val="차종별"/>
      <sheetName val="Macro2"/>
      <sheetName val="PILOT_APP_"/>
      <sheetName val="T진도"/>
      <sheetName val="RUBBER-HOSE박철숭"/>
      <sheetName val="PN_ORDER"/>
      <sheetName val="채권(하반기)"/>
      <sheetName val="p2-1"/>
      <sheetName val="상세_계산_내역1"/>
      <sheetName val="PILOT_APP_1"/>
      <sheetName val="AKL"/>
      <sheetName val="FO-BO-ER"/>
      <sheetName val="OPT손익 내수"/>
      <sheetName val="OPT손익 수출"/>
      <sheetName val="BND"/>
      <sheetName val="RD경"/>
      <sheetName val="GRACE"/>
      <sheetName val="재질단가"/>
      <sheetName val="재료율"/>
    </sheetNames>
    <sheetDataSet>
      <sheetData sheetId="0"/>
      <sheetData sheetId="1"/>
      <sheetData sheetId="2" refreshError="1">
        <row r="9">
          <cell r="B9">
            <v>7311</v>
          </cell>
        </row>
        <row r="56">
          <cell r="B56">
            <v>170</v>
          </cell>
        </row>
      </sheetData>
      <sheetData sheetId="3"/>
      <sheetData sheetId="4" refreshError="1">
        <row r="5">
          <cell r="P5">
            <v>7.6277857062789574</v>
          </cell>
          <cell r="Q5">
            <v>7.3513268094001161</v>
          </cell>
        </row>
        <row r="6">
          <cell r="P6">
            <v>0</v>
          </cell>
          <cell r="Q6">
            <v>0</v>
          </cell>
        </row>
      </sheetData>
      <sheetData sheetId="5"/>
      <sheetData sheetId="6" refreshError="1">
        <row r="65">
          <cell r="A65">
            <v>1</v>
          </cell>
          <cell r="B65" t="str">
            <v>ROLL'G</v>
          </cell>
          <cell r="C65" t="str">
            <v>ROLLER</v>
          </cell>
          <cell r="D65">
            <v>4</v>
          </cell>
          <cell r="E65">
            <v>0</v>
          </cell>
          <cell r="F65">
            <v>1E-3</v>
          </cell>
          <cell r="G65">
            <v>9.1533428475347484E-2</v>
          </cell>
          <cell r="H65">
            <v>0.12</v>
          </cell>
          <cell r="I65" t="str">
            <v>0.012"/g, MIX,소련,혼련 단일공정</v>
          </cell>
          <cell r="J65" t="str">
            <v>기본공정</v>
          </cell>
          <cell r="K65" t="str">
            <v>ROLLER</v>
          </cell>
          <cell r="L65">
            <v>9286</v>
          </cell>
        </row>
        <row r="66">
          <cell r="A66">
            <v>2</v>
          </cell>
          <cell r="B66" t="str">
            <v>단일압출</v>
          </cell>
          <cell r="C66" t="str">
            <v>D-EXTR</v>
          </cell>
          <cell r="D66">
            <v>1.5</v>
          </cell>
          <cell r="E66">
            <v>0</v>
          </cell>
          <cell r="F66">
            <v>1E-3</v>
          </cell>
          <cell r="G66">
            <v>2.4120000000000004</v>
          </cell>
          <cell r="H66">
            <v>0.12</v>
          </cell>
          <cell r="I66" t="str">
            <v>EPDM,SBR 35',CR,NBR 30',ACM,ECO 36'</v>
          </cell>
          <cell r="J66" t="str">
            <v>단일압출 원소재환산길이</v>
          </cell>
          <cell r="K66" t="str">
            <v>D-EXTR</v>
          </cell>
          <cell r="L66">
            <v>1618</v>
          </cell>
        </row>
        <row r="67">
          <cell r="A67">
            <v>3</v>
          </cell>
          <cell r="B67" t="str">
            <v>WIND'G</v>
          </cell>
          <cell r="C67" t="str">
            <v>WIND'G MC</v>
          </cell>
          <cell r="D67">
            <v>1</v>
          </cell>
          <cell r="E67">
            <v>0</v>
          </cell>
          <cell r="F67">
            <v>1E-3</v>
          </cell>
          <cell r="G67">
            <v>0</v>
          </cell>
          <cell r="H67">
            <v>0.12</v>
          </cell>
          <cell r="I67" t="str">
            <v>유직공정에 포함</v>
          </cell>
          <cell r="J67" t="str">
            <v>편조공정</v>
          </cell>
          <cell r="K67" t="str">
            <v>와인더 MC</v>
          </cell>
          <cell r="L67">
            <v>218</v>
          </cell>
        </row>
        <row r="68">
          <cell r="A68">
            <v>4</v>
          </cell>
          <cell r="B68" t="str">
            <v>유직</v>
          </cell>
          <cell r="C68" t="str">
            <v>유직</v>
          </cell>
          <cell r="D68">
            <v>0.33</v>
          </cell>
          <cell r="E68">
            <v>0</v>
          </cell>
          <cell r="F68">
            <v>30</v>
          </cell>
          <cell r="G68">
            <v>9.7083000000000013</v>
          </cell>
          <cell r="H68">
            <v>0.12</v>
          </cell>
          <cell r="I68" t="str">
            <v>압출내경 및 유직사종류에 따라 차이 발생</v>
          </cell>
          <cell r="J68" t="str">
            <v>편조공정</v>
          </cell>
          <cell r="K68" t="str">
            <v>yugic</v>
          </cell>
          <cell r="L68">
            <v>573</v>
          </cell>
        </row>
        <row r="69">
          <cell r="A69">
            <v>5</v>
          </cell>
          <cell r="B69" t="str">
            <v>호인</v>
          </cell>
          <cell r="C69" t="str">
            <v>HOIN</v>
          </cell>
          <cell r="D69">
            <v>1</v>
          </cell>
          <cell r="E69">
            <v>0</v>
          </cell>
          <cell r="F69">
            <v>1E-3</v>
          </cell>
          <cell r="G69">
            <v>0</v>
          </cell>
          <cell r="H69">
            <v>0.12</v>
          </cell>
          <cell r="I69" t="str">
            <v>유직공정에 포함</v>
          </cell>
          <cell r="J69" t="str">
            <v>편조공정</v>
          </cell>
        </row>
        <row r="70">
          <cell r="A70">
            <v>6</v>
          </cell>
          <cell r="B70" t="str">
            <v>외압출</v>
          </cell>
          <cell r="C70" t="str">
            <v>Y-EXTR</v>
          </cell>
          <cell r="D70">
            <v>1.5</v>
          </cell>
          <cell r="E70">
            <v>0</v>
          </cell>
          <cell r="F70">
            <v>40</v>
          </cell>
          <cell r="G70">
            <v>2.5683333333333334</v>
          </cell>
          <cell r="H70">
            <v>0.12</v>
          </cell>
          <cell r="I70" t="str">
            <v>압출내경에 따라 차이 발생</v>
          </cell>
          <cell r="J70" t="str">
            <v>외압출</v>
          </cell>
          <cell r="K70" t="str">
            <v>D-EXTR</v>
          </cell>
          <cell r="L70">
            <v>1831</v>
          </cell>
        </row>
        <row r="71">
          <cell r="A71">
            <v>7</v>
          </cell>
          <cell r="B71" t="str">
            <v>이중압출</v>
          </cell>
          <cell r="C71" t="str">
            <v>E-EXTR</v>
          </cell>
          <cell r="D71">
            <v>1.5</v>
          </cell>
          <cell r="E71">
            <v>0</v>
          </cell>
          <cell r="F71">
            <v>50</v>
          </cell>
          <cell r="G71">
            <v>3.6984000000000004</v>
          </cell>
          <cell r="H71">
            <v>0.12</v>
          </cell>
          <cell r="I71" t="str">
            <v>압출내경에 따라 차이 발생</v>
          </cell>
          <cell r="J71" t="str">
            <v>이중압출</v>
          </cell>
          <cell r="K71" t="str">
            <v>D-EXTR</v>
          </cell>
          <cell r="L71">
            <v>5232</v>
          </cell>
        </row>
        <row r="72">
          <cell r="A72">
            <v>8</v>
          </cell>
          <cell r="B72" t="str">
            <v>T/S압출1</v>
          </cell>
          <cell r="C72" t="str">
            <v>T/S압출</v>
          </cell>
          <cell r="D72">
            <v>1.5</v>
          </cell>
          <cell r="E72">
            <v>0</v>
          </cell>
          <cell r="F72">
            <v>80</v>
          </cell>
          <cell r="G72" t="str">
            <v/>
          </cell>
          <cell r="H72">
            <v>0.12</v>
          </cell>
          <cell r="I72" t="str">
            <v>압출내경에 따라 차이 발생</v>
          </cell>
          <cell r="J72" t="str">
            <v>T/S압출</v>
          </cell>
          <cell r="K72" t="str">
            <v>D-EXTR</v>
          </cell>
          <cell r="L72">
            <v>5789</v>
          </cell>
        </row>
        <row r="73">
          <cell r="A73">
            <v>9</v>
          </cell>
          <cell r="B73" t="str">
            <v>T/S압출2</v>
          </cell>
          <cell r="C73" t="str">
            <v>T/S압출</v>
          </cell>
          <cell r="D73">
            <v>1.5</v>
          </cell>
          <cell r="E73">
            <v>0</v>
          </cell>
          <cell r="F73">
            <v>80</v>
          </cell>
          <cell r="G73" t="str">
            <v/>
          </cell>
          <cell r="H73">
            <v>0.12</v>
          </cell>
          <cell r="I73" t="str">
            <v>압출내경에 따라 차이 발생</v>
          </cell>
          <cell r="J73" t="str">
            <v>T/S압출</v>
          </cell>
          <cell r="K73" t="str">
            <v>D-EXTR</v>
          </cell>
          <cell r="L73">
            <v>9802</v>
          </cell>
        </row>
        <row r="74">
          <cell r="A74">
            <v>10</v>
          </cell>
          <cell r="B74" t="str">
            <v>예비절단1</v>
          </cell>
          <cell r="C74" t="str">
            <v>CUTT'G</v>
          </cell>
          <cell r="D74">
            <v>1</v>
          </cell>
          <cell r="E74">
            <v>0</v>
          </cell>
          <cell r="F74">
            <v>1E-3</v>
          </cell>
          <cell r="G74">
            <v>1</v>
          </cell>
          <cell r="H74">
            <v>0.12</v>
          </cell>
          <cell r="I74" t="str">
            <v>자동재단의 경우 압출경비에 +200</v>
          </cell>
          <cell r="J74" t="str">
            <v>곡hose 300이상+0.5"</v>
          </cell>
          <cell r="K74" t="str">
            <v>CUT MC</v>
          </cell>
          <cell r="L74">
            <v>717</v>
          </cell>
        </row>
        <row r="75">
          <cell r="A75">
            <v>11</v>
          </cell>
          <cell r="B75" t="str">
            <v>이형제도포</v>
          </cell>
          <cell r="C75" t="str">
            <v>이형제도포</v>
          </cell>
          <cell r="D75">
            <v>1</v>
          </cell>
          <cell r="E75">
            <v>0</v>
          </cell>
          <cell r="F75">
            <v>1E-3</v>
          </cell>
          <cell r="G75">
            <v>0</v>
          </cell>
          <cell r="H75">
            <v>0.12</v>
          </cell>
          <cell r="I75" t="str">
            <v>가황공정에 포함</v>
          </cell>
          <cell r="J75" t="str">
            <v>준비시간에 포함</v>
          </cell>
          <cell r="K75" t="str">
            <v>dopo</v>
          </cell>
          <cell r="L75">
            <v>1E-3</v>
          </cell>
        </row>
        <row r="76">
          <cell r="A76">
            <v>12</v>
          </cell>
          <cell r="B76" t="str">
            <v>입형(HOS'G)</v>
          </cell>
          <cell r="C76" t="str">
            <v>수작업</v>
          </cell>
          <cell r="D76">
            <v>1</v>
          </cell>
          <cell r="E76">
            <v>0</v>
          </cell>
          <cell r="F76">
            <v>1E-3</v>
          </cell>
          <cell r="G76">
            <v>13.799999999999999</v>
          </cell>
          <cell r="H76">
            <v>0.12</v>
          </cell>
          <cell r="I76" t="str">
            <v>외경,길이별 상이</v>
          </cell>
          <cell r="J76" t="str">
            <v>직hose; 지름별 상이,그외 TABLE</v>
          </cell>
          <cell r="K76" t="str">
            <v>수작업</v>
          </cell>
          <cell r="L76">
            <v>1E-3</v>
          </cell>
        </row>
        <row r="77">
          <cell r="A77">
            <v>13</v>
          </cell>
          <cell r="B77" t="str">
            <v>1차가황</v>
          </cell>
          <cell r="C77" t="str">
            <v>CURE-1</v>
          </cell>
          <cell r="D77">
            <v>1</v>
          </cell>
          <cell r="E77">
            <v>0</v>
          </cell>
          <cell r="F77">
            <v>1E-3</v>
          </cell>
          <cell r="G77">
            <v>13.799999999999999</v>
          </cell>
          <cell r="H77">
            <v>0.12</v>
          </cell>
          <cell r="I77" t="str">
            <v>VAC HOSE: 1.3"/M, 그외 TABLE</v>
          </cell>
          <cell r="J77" t="str">
            <v>ALL, 불소고무의 경우 1.5배</v>
          </cell>
          <cell r="K77" t="str">
            <v>가황</v>
          </cell>
          <cell r="L77">
            <v>2640</v>
          </cell>
        </row>
        <row r="78">
          <cell r="A78">
            <v>14</v>
          </cell>
          <cell r="B78" t="str">
            <v>2차가황</v>
          </cell>
          <cell r="C78" t="str">
            <v>CURE-2</v>
          </cell>
          <cell r="D78">
            <v>0.2</v>
          </cell>
          <cell r="E78">
            <v>0</v>
          </cell>
          <cell r="F78">
            <v>1E-3</v>
          </cell>
          <cell r="G78">
            <v>2.76</v>
          </cell>
          <cell r="H78">
            <v>0.12</v>
          </cell>
          <cell r="I78" t="str">
            <v>ACM,Si,FKM,ECO,VAC HOSE에만 적용</v>
          </cell>
          <cell r="J78" t="str">
            <v>VAC1.5"/M, 1차의 0.2배</v>
          </cell>
          <cell r="K78" t="str">
            <v>가황</v>
          </cell>
          <cell r="L78">
            <v>1764</v>
          </cell>
        </row>
        <row r="79">
          <cell r="A79">
            <v>15</v>
          </cell>
          <cell r="B79" t="str">
            <v>탈형</v>
          </cell>
          <cell r="C79" t="str">
            <v>OUT</v>
          </cell>
          <cell r="D79">
            <v>0</v>
          </cell>
          <cell r="E79">
            <v>0</v>
          </cell>
          <cell r="F79">
            <v>1E-3</v>
          </cell>
          <cell r="G79">
            <v>0</v>
          </cell>
          <cell r="H79">
            <v>0.12</v>
          </cell>
          <cell r="I79" t="str">
            <v>가황공정에 포함</v>
          </cell>
          <cell r="J79">
            <v>0</v>
          </cell>
          <cell r="K79">
            <v>0</v>
          </cell>
          <cell r="L79">
            <v>1E-3</v>
          </cell>
        </row>
        <row r="80">
          <cell r="A80">
            <v>16</v>
          </cell>
          <cell r="B80" t="str">
            <v>재단</v>
          </cell>
          <cell r="C80" t="str">
            <v>JEADAN</v>
          </cell>
          <cell r="D80">
            <v>1</v>
          </cell>
          <cell r="E80">
            <v>0</v>
          </cell>
          <cell r="F80">
            <v>1E-3</v>
          </cell>
          <cell r="G80">
            <v>13.5</v>
          </cell>
          <cell r="H80">
            <v>0.12</v>
          </cell>
          <cell r="I80" t="str">
            <v>직HOSE유무,외경,길이별 상이</v>
          </cell>
          <cell r="J80" t="str">
            <v>직HOSE유무,외경,길이별 상이</v>
          </cell>
          <cell r="K80" t="str">
            <v>CUT MC</v>
          </cell>
          <cell r="L80">
            <v>6</v>
          </cell>
        </row>
        <row r="81">
          <cell r="A81">
            <v>17</v>
          </cell>
          <cell r="B81" t="str">
            <v>세척</v>
          </cell>
          <cell r="C81" t="str">
            <v>WASH</v>
          </cell>
          <cell r="D81">
            <v>1</v>
          </cell>
          <cell r="E81">
            <v>0</v>
          </cell>
          <cell r="F81">
            <v>1E-3</v>
          </cell>
          <cell r="G81">
            <v>11.428571428571429</v>
          </cell>
          <cell r="H81">
            <v>0.12</v>
          </cell>
          <cell r="I81" t="str">
            <v>직HOSE유무,외경,길이별 상이</v>
          </cell>
          <cell r="J81" t="str">
            <v>직HOSE유무,외경,길이별 상이</v>
          </cell>
          <cell r="K81" t="str">
            <v>WASH MC</v>
          </cell>
          <cell r="L81">
            <v>85</v>
          </cell>
        </row>
        <row r="82">
          <cell r="A82">
            <v>18</v>
          </cell>
          <cell r="B82" t="str">
            <v>CLIP조립</v>
          </cell>
          <cell r="C82" t="str">
            <v>수작업</v>
          </cell>
          <cell r="D82">
            <v>1</v>
          </cell>
          <cell r="E82">
            <v>0</v>
          </cell>
          <cell r="F82">
            <v>1E-3</v>
          </cell>
          <cell r="G82">
            <v>0</v>
          </cell>
          <cell r="H82">
            <v>0.12</v>
          </cell>
          <cell r="I82" t="str">
            <v>~10:8"/EA, ~30:10",31~:15"</v>
          </cell>
          <cell r="J82" t="str">
            <v>ITEM적용여부</v>
          </cell>
          <cell r="K82" t="str">
            <v>수작업</v>
          </cell>
          <cell r="L82">
            <v>1E-3</v>
          </cell>
        </row>
        <row r="83">
          <cell r="A83">
            <v>19</v>
          </cell>
          <cell r="B83" t="str">
            <v>PVC HOSE삽입</v>
          </cell>
          <cell r="C83" t="str">
            <v>수작업</v>
          </cell>
          <cell r="D83">
            <v>1</v>
          </cell>
          <cell r="E83">
            <v>0</v>
          </cell>
          <cell r="F83">
            <v>1E-3</v>
          </cell>
          <cell r="G83">
            <v>0</v>
          </cell>
          <cell r="H83">
            <v>0.12</v>
          </cell>
          <cell r="I83" t="str">
            <v>5"/EA</v>
          </cell>
          <cell r="J83" t="str">
            <v>ITEM적용여부</v>
          </cell>
          <cell r="K83" t="str">
            <v>수작업</v>
          </cell>
          <cell r="L83">
            <v>1E-3</v>
          </cell>
        </row>
        <row r="84">
          <cell r="A84">
            <v>20</v>
          </cell>
          <cell r="B84" t="str">
            <v>WIR'G고정</v>
          </cell>
          <cell r="C84" t="str">
            <v>수작업</v>
          </cell>
          <cell r="D84">
            <v>1</v>
          </cell>
          <cell r="E84">
            <v>0</v>
          </cell>
          <cell r="F84">
            <v>1E-3</v>
          </cell>
          <cell r="G84">
            <v>0</v>
          </cell>
          <cell r="H84">
            <v>0.12</v>
          </cell>
          <cell r="I84" t="str">
            <v>5"/EA</v>
          </cell>
          <cell r="J84" t="str">
            <v>ITEM적용여부</v>
          </cell>
          <cell r="K84" t="str">
            <v>수작업</v>
          </cell>
          <cell r="L84">
            <v>1E-3</v>
          </cell>
        </row>
        <row r="85">
          <cell r="A85">
            <v>21</v>
          </cell>
          <cell r="B85" t="str">
            <v>TAP'G</v>
          </cell>
          <cell r="C85" t="str">
            <v>수작업</v>
          </cell>
          <cell r="D85">
            <v>1</v>
          </cell>
          <cell r="E85">
            <v>0</v>
          </cell>
          <cell r="F85">
            <v>1E-3</v>
          </cell>
          <cell r="G85">
            <v>0</v>
          </cell>
          <cell r="H85">
            <v>0.12</v>
          </cell>
          <cell r="I85" t="str">
            <v>5"/편측</v>
          </cell>
          <cell r="J85" t="str">
            <v>ITEM적용여부</v>
          </cell>
          <cell r="K85" t="str">
            <v>수작업</v>
          </cell>
          <cell r="L85">
            <v>1E-3</v>
          </cell>
        </row>
        <row r="86">
          <cell r="A86">
            <v>22</v>
          </cell>
          <cell r="B86" t="str">
            <v>3WAY VLV 조립</v>
          </cell>
          <cell r="C86" t="str">
            <v>수작업</v>
          </cell>
          <cell r="D86">
            <v>1</v>
          </cell>
          <cell r="E86">
            <v>0</v>
          </cell>
          <cell r="F86">
            <v>1E-3</v>
          </cell>
          <cell r="G86">
            <v>0</v>
          </cell>
          <cell r="H86">
            <v>0.12</v>
          </cell>
          <cell r="I86" t="str">
            <v>20"/EA</v>
          </cell>
          <cell r="J86" t="str">
            <v>ITEM적용여부</v>
          </cell>
          <cell r="K86" t="str">
            <v>수작업</v>
          </cell>
          <cell r="L86">
            <v>1E-3</v>
          </cell>
        </row>
        <row r="87">
          <cell r="A87">
            <v>23</v>
          </cell>
          <cell r="B87" t="str">
            <v>순간접착제</v>
          </cell>
          <cell r="C87" t="str">
            <v>수작업</v>
          </cell>
          <cell r="D87">
            <v>1</v>
          </cell>
          <cell r="E87">
            <v>0</v>
          </cell>
          <cell r="F87">
            <v>1E-3</v>
          </cell>
          <cell r="G87">
            <v>0</v>
          </cell>
          <cell r="H87">
            <v>0.12</v>
          </cell>
          <cell r="I87" t="str">
            <v>4"/EA</v>
          </cell>
          <cell r="J87" t="str">
            <v>ITEM적용여부</v>
          </cell>
          <cell r="K87" t="str">
            <v>수작업</v>
          </cell>
          <cell r="L87">
            <v>1E-3</v>
          </cell>
        </row>
        <row r="88">
          <cell r="A88">
            <v>24</v>
          </cell>
          <cell r="B88" t="str">
            <v>S/PAD1조립</v>
          </cell>
          <cell r="C88" t="str">
            <v>수작업</v>
          </cell>
          <cell r="D88">
            <v>1</v>
          </cell>
          <cell r="E88">
            <v>0</v>
          </cell>
          <cell r="F88">
            <v>1E-3</v>
          </cell>
          <cell r="G88" t="str">
            <v/>
          </cell>
          <cell r="H88">
            <v>0.12</v>
          </cell>
          <cell r="I88" t="str">
            <v>PAD길이별 상이</v>
          </cell>
          <cell r="J88" t="str">
            <v>ITEM적용여부</v>
          </cell>
          <cell r="K88" t="str">
            <v>수작업</v>
          </cell>
          <cell r="L88">
            <v>1E-3</v>
          </cell>
        </row>
        <row r="89">
          <cell r="A89">
            <v>25</v>
          </cell>
          <cell r="B89" t="str">
            <v>S/PAD2조립</v>
          </cell>
          <cell r="C89" t="str">
            <v>수작업</v>
          </cell>
          <cell r="D89">
            <v>1</v>
          </cell>
          <cell r="E89">
            <v>0</v>
          </cell>
          <cell r="F89">
            <v>1E-3</v>
          </cell>
          <cell r="G89" t="str">
            <v/>
          </cell>
          <cell r="H89">
            <v>0.12</v>
          </cell>
          <cell r="I89" t="str">
            <v>PAD길이별 상이</v>
          </cell>
          <cell r="J89" t="str">
            <v>ITEM적용여부</v>
          </cell>
          <cell r="K89" t="str">
            <v>수작업</v>
          </cell>
          <cell r="L89">
            <v>1E-3</v>
          </cell>
        </row>
        <row r="90">
          <cell r="A90">
            <v>26</v>
          </cell>
          <cell r="B90" t="str">
            <v>MARK'G</v>
          </cell>
          <cell r="C90" t="str">
            <v>수작업</v>
          </cell>
          <cell r="D90">
            <v>1</v>
          </cell>
          <cell r="E90">
            <v>0</v>
          </cell>
          <cell r="F90">
            <v>1E-3</v>
          </cell>
          <cell r="G90">
            <v>4</v>
          </cell>
          <cell r="H90">
            <v>0.12</v>
          </cell>
          <cell r="I90" t="str">
            <v>HOSE종류별,길이별(300기준)상이</v>
          </cell>
          <cell r="J90" t="str">
            <v>RAD HOSE별도확인</v>
          </cell>
          <cell r="K90" t="str">
            <v>수작업</v>
          </cell>
          <cell r="L90">
            <v>1E-3</v>
          </cell>
        </row>
        <row r="91">
          <cell r="A91">
            <v>27</v>
          </cell>
          <cell r="B91" t="str">
            <v>포장</v>
          </cell>
          <cell r="C91" t="str">
            <v>수작업</v>
          </cell>
          <cell r="D91">
            <v>1</v>
          </cell>
          <cell r="E91">
            <v>0</v>
          </cell>
          <cell r="F91">
            <v>1E-3</v>
          </cell>
          <cell r="G91">
            <v>7</v>
          </cell>
          <cell r="H91">
            <v>0.12</v>
          </cell>
          <cell r="I91" t="str">
            <v>HOSE종류별,길이별(300기준)상이</v>
          </cell>
          <cell r="J91" t="str">
            <v>ALL</v>
          </cell>
          <cell r="K91" t="str">
            <v>수작업</v>
          </cell>
          <cell r="L91">
            <v>1E-3</v>
          </cell>
        </row>
      </sheetData>
      <sheetData sheetId="7"/>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 sheetId="20" refreshError="1"/>
      <sheetData sheetId="21" refreshError="1"/>
      <sheetData sheetId="22" refreshError="1"/>
      <sheetData sheetId="23" refreshError="1"/>
      <sheetData sheetId="24" refreshError="1"/>
      <sheetData sheetId="25"/>
      <sheetData sheetId="26"/>
      <sheetData sheetId="27" refreshError="1"/>
      <sheetData sheetId="28" refreshError="1"/>
      <sheetData sheetId="29" refreshError="1"/>
      <sheetData sheetId="30" refreshError="1"/>
      <sheetData sheetId="31" refreshError="1"/>
      <sheetData sheetId="32" refreshError="1"/>
      <sheetData sheetId="33" refreshError="1"/>
      <sheetData sheetId="34" refreshError="1"/>
      <sheetData sheetId="35" refreshError="1"/>
    </sheetDataSet>
  </externalBook>
</externalLink>
</file>

<file path=xl/externalLinks/externalLink35.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GRACE"/>
      <sheetName val="원가통보"/>
      <sheetName val="품의양식"/>
      <sheetName val="계산DATA입력"/>
      <sheetName val="상세 계산 내역"/>
      <sheetName val="계산정보"/>
      <sheetName val="DATA"/>
      <sheetName val="PILOT APP."/>
    </sheetNames>
    <sheetDataSet>
      <sheetData sheetId="0" refreshError="1"/>
      <sheetData sheetId="1" refreshError="1"/>
      <sheetData sheetId="2" refreshError="1"/>
      <sheetData sheetId="3" refreshError="1"/>
      <sheetData sheetId="4" refreshError="1"/>
      <sheetData sheetId="5" refreshError="1"/>
      <sheetData sheetId="6" refreshError="1"/>
      <sheetData sheetId="7" refreshError="1"/>
    </sheetDataSet>
  </externalBook>
</externalLink>
</file>

<file path=xl/externalLinks/externalLink36.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호원표2"/>
      <sheetName val="Sheet1"/>
      <sheetName val="551"/>
    </sheetNames>
    <sheetDataSet>
      <sheetData sheetId="0" refreshError="1"/>
      <sheetData sheetId="1" refreshError="1"/>
      <sheetData sheetId="2">
        <row r="129">
          <cell r="B129" t="str">
            <v xml:space="preserve"> 見積 明細書</v>
          </cell>
        </row>
        <row r="131">
          <cell r="D131" t="str">
            <v>Project</v>
          </cell>
          <cell r="E131" t="str">
            <v>JL(F/LIFT)</v>
          </cell>
          <cell r="H131" t="str">
            <v>구 분</v>
          </cell>
          <cell r="J131" t="str">
            <v>금 형</v>
          </cell>
        </row>
        <row r="132">
          <cell r="D132" t="str">
            <v>Part No.</v>
          </cell>
          <cell r="E132">
            <v>0</v>
          </cell>
          <cell r="M132" t="str">
            <v>SUMMARY</v>
          </cell>
        </row>
        <row r="133">
          <cell r="D133" t="str">
            <v>Part Name</v>
          </cell>
          <cell r="E133" t="str">
            <v>커튼 가공 금형</v>
          </cell>
          <cell r="M133" t="str">
            <v xml:space="preserve">재 료 비 </v>
          </cell>
          <cell r="N133">
            <v>1059860</v>
          </cell>
        </row>
        <row r="134">
          <cell r="D134" t="str">
            <v>OP No.</v>
          </cell>
          <cell r="E134" t="str">
            <v>OP</v>
          </cell>
          <cell r="G134" t="str">
            <v>Op Name</v>
          </cell>
          <cell r="I134" t="str">
            <v>DRAW</v>
          </cell>
          <cell r="M134" t="str">
            <v>가 공 비</v>
          </cell>
          <cell r="N134">
            <v>3528500</v>
          </cell>
        </row>
        <row r="135">
          <cell r="D135" t="str">
            <v>Die Size</v>
          </cell>
          <cell r="E135">
            <v>490</v>
          </cell>
          <cell r="F135">
            <v>590</v>
          </cell>
          <cell r="G135">
            <v>370</v>
          </cell>
          <cell r="H135" t="str">
            <v>Weight</v>
          </cell>
          <cell r="J135">
            <v>419.84547500000002</v>
          </cell>
          <cell r="M135" t="str">
            <v>관리및이윤</v>
          </cell>
          <cell r="N135">
            <v>917000</v>
          </cell>
        </row>
        <row r="136">
          <cell r="D136" t="str">
            <v>Remark</v>
          </cell>
          <cell r="M136" t="str">
            <v>견 적 가</v>
          </cell>
          <cell r="N136">
            <v>5505000</v>
          </cell>
        </row>
        <row r="138">
          <cell r="B138" t="str">
            <v>재        료        비</v>
          </cell>
          <cell r="M138" t="str">
            <v>가  공  비</v>
          </cell>
        </row>
        <row r="139">
          <cell r="B139" t="str">
            <v>구분</v>
          </cell>
          <cell r="D139" t="str">
            <v>부품명</v>
          </cell>
          <cell r="E139" t="str">
            <v>재질</v>
          </cell>
          <cell r="F139" t="str">
            <v>규  격</v>
          </cell>
          <cell r="I139" t="str">
            <v>수량</v>
          </cell>
          <cell r="J139" t="str">
            <v>중량</v>
          </cell>
          <cell r="K139" t="str">
            <v>단 가</v>
          </cell>
          <cell r="L139" t="str">
            <v>금 액</v>
          </cell>
          <cell r="M139" t="str">
            <v>공정명</v>
          </cell>
          <cell r="N139" t="str">
            <v>공수</v>
          </cell>
          <cell r="O139" t="str">
            <v>임 율</v>
          </cell>
          <cell r="P139" t="str">
            <v>금 액</v>
          </cell>
        </row>
        <row r="140">
          <cell r="B140" t="str">
            <v>주
재
료</v>
          </cell>
          <cell r="C140">
            <v>1</v>
          </cell>
          <cell r="D140" t="str">
            <v>SHANK</v>
          </cell>
          <cell r="E140" t="str">
            <v>S45C</v>
          </cell>
          <cell r="F140">
            <v>50</v>
          </cell>
          <cell r="G140">
            <v>120</v>
          </cell>
          <cell r="I140">
            <v>1</v>
          </cell>
          <cell r="J140">
            <v>2</v>
          </cell>
          <cell r="K140">
            <v>650</v>
          </cell>
          <cell r="L140">
            <v>1300</v>
          </cell>
          <cell r="M140" t="str">
            <v>밀  링</v>
          </cell>
          <cell r="N140">
            <v>33</v>
          </cell>
          <cell r="O140">
            <v>12500</v>
          </cell>
          <cell r="P140">
            <v>412500</v>
          </cell>
        </row>
        <row r="141">
          <cell r="C141">
            <v>2</v>
          </cell>
          <cell r="D141" t="str">
            <v>상 HOLDER</v>
          </cell>
          <cell r="E141" t="str">
            <v>SS41</v>
          </cell>
          <cell r="F141">
            <v>45</v>
          </cell>
          <cell r="G141">
            <v>590</v>
          </cell>
          <cell r="H141">
            <v>490</v>
          </cell>
          <cell r="I141">
            <v>1</v>
          </cell>
          <cell r="J141">
            <v>102</v>
          </cell>
          <cell r="K141">
            <v>650</v>
          </cell>
          <cell r="L141">
            <v>66300</v>
          </cell>
          <cell r="M141" t="str">
            <v>연  삭</v>
          </cell>
          <cell r="N141">
            <v>2</v>
          </cell>
          <cell r="O141">
            <v>11300</v>
          </cell>
          <cell r="P141">
            <v>22600</v>
          </cell>
        </row>
        <row r="142">
          <cell r="C142">
            <v>3</v>
          </cell>
          <cell r="D142" t="str">
            <v>B/HOLDER</v>
          </cell>
          <cell r="E142" t="str">
            <v>S45C</v>
          </cell>
          <cell r="F142">
            <v>333</v>
          </cell>
          <cell r="G142">
            <v>340</v>
          </cell>
          <cell r="H142">
            <v>290</v>
          </cell>
          <cell r="I142">
            <v>1</v>
          </cell>
          <cell r="J142">
            <v>258</v>
          </cell>
          <cell r="K142">
            <v>650</v>
          </cell>
          <cell r="L142">
            <v>167700</v>
          </cell>
          <cell r="M142" t="str">
            <v>선  반</v>
          </cell>
          <cell r="N142">
            <v>2</v>
          </cell>
          <cell r="O142">
            <v>10500</v>
          </cell>
          <cell r="P142">
            <v>21000</v>
          </cell>
        </row>
        <row r="143">
          <cell r="C143">
            <v>4</v>
          </cell>
          <cell r="D143" t="str">
            <v>PUNCH</v>
          </cell>
          <cell r="E143" t="str">
            <v>SKD11</v>
          </cell>
          <cell r="F143">
            <v>70</v>
          </cell>
          <cell r="G143">
            <v>270</v>
          </cell>
          <cell r="H143">
            <v>220</v>
          </cell>
          <cell r="I143">
            <v>1</v>
          </cell>
          <cell r="J143">
            <v>33</v>
          </cell>
          <cell r="K143">
            <v>3800</v>
          </cell>
          <cell r="L143">
            <v>125400</v>
          </cell>
          <cell r="M143" t="str">
            <v>콘  다</v>
          </cell>
          <cell r="N143">
            <v>11</v>
          </cell>
          <cell r="O143">
            <v>9300</v>
          </cell>
          <cell r="P143">
            <v>102300</v>
          </cell>
        </row>
        <row r="144">
          <cell r="C144">
            <v>5</v>
          </cell>
          <cell r="D144" t="str">
            <v xml:space="preserve">DIE  </v>
          </cell>
          <cell r="E144" t="str">
            <v>SKD11</v>
          </cell>
          <cell r="F144">
            <v>70</v>
          </cell>
          <cell r="G144">
            <v>340</v>
          </cell>
          <cell r="H144">
            <v>290</v>
          </cell>
          <cell r="I144">
            <v>1</v>
          </cell>
          <cell r="J144">
            <v>31</v>
          </cell>
          <cell r="K144">
            <v>3800</v>
          </cell>
          <cell r="L144">
            <v>117800</v>
          </cell>
          <cell r="M144" t="str">
            <v>드  릴</v>
          </cell>
          <cell r="N144">
            <v>17</v>
          </cell>
          <cell r="O144">
            <v>10000</v>
          </cell>
          <cell r="P144">
            <v>170000</v>
          </cell>
        </row>
        <row r="145">
          <cell r="C145">
            <v>6</v>
          </cell>
          <cell r="D145" t="str">
            <v>PAD</v>
          </cell>
          <cell r="E145" t="str">
            <v>S45C</v>
          </cell>
          <cell r="F145">
            <v>40</v>
          </cell>
          <cell r="G145">
            <v>270</v>
          </cell>
          <cell r="H145">
            <v>220</v>
          </cell>
          <cell r="I145">
            <v>1</v>
          </cell>
          <cell r="J145">
            <v>19</v>
          </cell>
          <cell r="K145">
            <v>700</v>
          </cell>
          <cell r="L145">
            <v>13300</v>
          </cell>
          <cell r="M145" t="str">
            <v>COPY</v>
          </cell>
          <cell r="N145">
            <v>14</v>
          </cell>
          <cell r="O145">
            <v>38000</v>
          </cell>
          <cell r="P145">
            <v>532000</v>
          </cell>
        </row>
        <row r="146">
          <cell r="C146">
            <v>7</v>
          </cell>
          <cell r="D146" t="str">
            <v>하 HOLDER</v>
          </cell>
          <cell r="E146" t="str">
            <v>SS41</v>
          </cell>
          <cell r="F146">
            <v>45</v>
          </cell>
          <cell r="G146">
            <v>590</v>
          </cell>
          <cell r="H146">
            <v>490</v>
          </cell>
          <cell r="I146">
            <v>1</v>
          </cell>
          <cell r="J146">
            <v>102</v>
          </cell>
          <cell r="K146">
            <v>600</v>
          </cell>
          <cell r="L146">
            <v>61200</v>
          </cell>
          <cell r="M146" t="str">
            <v>W/CUTTER</v>
          </cell>
          <cell r="N146">
            <v>0</v>
          </cell>
          <cell r="O146">
            <v>23000</v>
          </cell>
          <cell r="P146">
            <v>0</v>
          </cell>
        </row>
        <row r="147">
          <cell r="C147">
            <v>8</v>
          </cell>
          <cell r="D147" t="str">
            <v>BLOCK-1</v>
          </cell>
          <cell r="E147" t="str">
            <v>SS41</v>
          </cell>
          <cell r="F147">
            <v>45</v>
          </cell>
          <cell r="G147">
            <v>490</v>
          </cell>
          <cell r="H147">
            <v>50</v>
          </cell>
          <cell r="I147">
            <v>2</v>
          </cell>
          <cell r="J147">
            <v>9</v>
          </cell>
          <cell r="K147">
            <v>600</v>
          </cell>
          <cell r="L147">
            <v>10800</v>
          </cell>
          <cell r="M147" t="str">
            <v>사  상</v>
          </cell>
          <cell r="N147">
            <v>68</v>
          </cell>
          <cell r="O147">
            <v>10000</v>
          </cell>
          <cell r="P147">
            <v>680000</v>
          </cell>
        </row>
        <row r="148">
          <cell r="C148">
            <v>9</v>
          </cell>
          <cell r="D148" t="str">
            <v>BLOCK-2</v>
          </cell>
          <cell r="E148" t="str">
            <v>SS41</v>
          </cell>
          <cell r="F148">
            <v>45</v>
          </cell>
          <cell r="G148">
            <v>590</v>
          </cell>
          <cell r="H148">
            <v>490</v>
          </cell>
          <cell r="I148">
            <v>1</v>
          </cell>
          <cell r="J148">
            <v>102</v>
          </cell>
          <cell r="K148">
            <v>600</v>
          </cell>
          <cell r="L148">
            <v>61200</v>
          </cell>
          <cell r="M148" t="str">
            <v>D/SPOT</v>
          </cell>
          <cell r="N148">
            <v>32</v>
          </cell>
          <cell r="O148">
            <v>11000</v>
          </cell>
          <cell r="P148">
            <v>352000</v>
          </cell>
        </row>
        <row r="149">
          <cell r="B149" t="str">
            <v>부품</v>
          </cell>
          <cell r="C149">
            <v>1</v>
          </cell>
          <cell r="D149" t="str">
            <v>압축 SPRING</v>
          </cell>
          <cell r="E149" t="str">
            <v>규격</v>
          </cell>
          <cell r="F149">
            <v>40</v>
          </cell>
          <cell r="G149">
            <v>70</v>
          </cell>
          <cell r="I149">
            <v>8</v>
          </cell>
          <cell r="K149">
            <v>8000</v>
          </cell>
          <cell r="L149">
            <v>64000</v>
          </cell>
          <cell r="M149" t="str">
            <v>T/OUT</v>
          </cell>
          <cell r="N149">
            <v>56</v>
          </cell>
          <cell r="O149">
            <v>12000</v>
          </cell>
          <cell r="P149">
            <v>672000</v>
          </cell>
        </row>
        <row r="150">
          <cell r="C150">
            <v>2</v>
          </cell>
          <cell r="D150" t="str">
            <v>BALL
GUIDE POST</v>
          </cell>
          <cell r="E150" t="str">
            <v>규격</v>
          </cell>
          <cell r="F150">
            <v>38</v>
          </cell>
          <cell r="G150">
            <v>130</v>
          </cell>
          <cell r="H150">
            <v>77</v>
          </cell>
          <cell r="I150">
            <v>4</v>
          </cell>
          <cell r="K150">
            <v>30500</v>
          </cell>
          <cell r="L150">
            <v>122000</v>
          </cell>
          <cell r="M150" t="str">
            <v>조  립</v>
          </cell>
          <cell r="N150">
            <v>55</v>
          </cell>
          <cell r="O150">
            <v>9000</v>
          </cell>
          <cell r="P150">
            <v>495000</v>
          </cell>
        </row>
        <row r="151">
          <cell r="C151">
            <v>3</v>
          </cell>
          <cell r="D151" t="str">
            <v>PUNCH BLOCK</v>
          </cell>
          <cell r="E151" t="str">
            <v>SS41</v>
          </cell>
          <cell r="F151">
            <v>325</v>
          </cell>
          <cell r="G151">
            <v>270</v>
          </cell>
          <cell r="H151">
            <v>220</v>
          </cell>
          <cell r="I151">
            <v>1</v>
          </cell>
          <cell r="J151">
            <v>152</v>
          </cell>
          <cell r="K151">
            <v>600</v>
          </cell>
          <cell r="L151">
            <v>91200</v>
          </cell>
          <cell r="M151" t="str">
            <v>기  타(2%)</v>
          </cell>
          <cell r="P151">
            <v>69100</v>
          </cell>
        </row>
        <row r="152">
          <cell r="C152">
            <v>4</v>
          </cell>
          <cell r="D152" t="str">
            <v>DIE SUPPORT</v>
          </cell>
          <cell r="E152" t="str">
            <v>SS41</v>
          </cell>
          <cell r="F152">
            <v>32</v>
          </cell>
          <cell r="G152">
            <v>340</v>
          </cell>
          <cell r="H152">
            <v>290</v>
          </cell>
          <cell r="I152">
            <v>1</v>
          </cell>
          <cell r="J152">
            <v>14</v>
          </cell>
          <cell r="K152">
            <v>600</v>
          </cell>
          <cell r="L152">
            <v>8400</v>
          </cell>
        </row>
        <row r="153">
          <cell r="B153" t="str">
            <v>열처리</v>
          </cell>
          <cell r="E153" t="str">
            <v>진공</v>
          </cell>
          <cell r="J153">
            <v>38.4</v>
          </cell>
          <cell r="K153">
            <v>2000</v>
          </cell>
          <cell r="L153">
            <v>76800</v>
          </cell>
        </row>
        <row r="154">
          <cell r="B154" t="str">
            <v>부재료</v>
          </cell>
          <cell r="D154" t="str">
            <v>주재료비의10%</v>
          </cell>
          <cell r="L154">
            <v>72460</v>
          </cell>
        </row>
        <row r="155">
          <cell r="B155" t="str">
            <v>재료비 소계</v>
          </cell>
          <cell r="L155">
            <v>1059860</v>
          </cell>
          <cell r="M155" t="str">
            <v>가공비 소계</v>
          </cell>
          <cell r="P155">
            <v>3528500</v>
          </cell>
        </row>
        <row r="156">
          <cell r="C156" t="str">
            <v>설계변경 요청 내용</v>
          </cell>
        </row>
        <row r="163">
          <cell r="I163" t="str">
            <v>주식회사 현성테크노</v>
          </cell>
        </row>
      </sheetData>
    </sheetDataSet>
  </externalBook>
</externalLink>
</file>

<file path=xl/externalLinks/externalLink37.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호원표2"/>
      <sheetName val="Sheet1"/>
      <sheetName val="551"/>
    </sheetNames>
    <sheetDataSet>
      <sheetData sheetId="0" refreshError="1"/>
      <sheetData sheetId="1" refreshError="1"/>
      <sheetData sheetId="2">
        <row r="129">
          <cell r="B129" t="str">
            <v xml:space="preserve"> 見積 明細書</v>
          </cell>
        </row>
        <row r="131">
          <cell r="D131" t="str">
            <v>Project</v>
          </cell>
          <cell r="E131" t="str">
            <v>JL(F/LIFT)</v>
          </cell>
          <cell r="H131" t="str">
            <v>구 분</v>
          </cell>
          <cell r="J131" t="str">
            <v>금 형</v>
          </cell>
        </row>
        <row r="132">
          <cell r="D132" t="str">
            <v>Part No.</v>
          </cell>
          <cell r="E132">
            <v>0</v>
          </cell>
          <cell r="M132" t="str">
            <v>SUMMARY</v>
          </cell>
        </row>
        <row r="133">
          <cell r="D133" t="str">
            <v>Part Name</v>
          </cell>
          <cell r="E133" t="str">
            <v>커튼 가공 금형</v>
          </cell>
          <cell r="M133" t="str">
            <v xml:space="preserve">재 료 비 </v>
          </cell>
          <cell r="N133">
            <v>1059860</v>
          </cell>
        </row>
        <row r="134">
          <cell r="D134" t="str">
            <v>OP No.</v>
          </cell>
          <cell r="E134" t="str">
            <v>OP</v>
          </cell>
          <cell r="G134" t="str">
            <v>Op Name</v>
          </cell>
          <cell r="I134" t="str">
            <v>DRAW</v>
          </cell>
          <cell r="M134" t="str">
            <v>가 공 비</v>
          </cell>
          <cell r="N134">
            <v>3528500</v>
          </cell>
        </row>
        <row r="135">
          <cell r="D135" t="str">
            <v>Die Size</v>
          </cell>
          <cell r="E135">
            <v>490</v>
          </cell>
          <cell r="F135">
            <v>590</v>
          </cell>
          <cell r="G135">
            <v>370</v>
          </cell>
          <cell r="H135" t="str">
            <v>Weight</v>
          </cell>
          <cell r="J135">
            <v>419.84547500000002</v>
          </cell>
          <cell r="M135" t="str">
            <v>관리및이윤</v>
          </cell>
          <cell r="N135">
            <v>917000</v>
          </cell>
        </row>
        <row r="136">
          <cell r="D136" t="str">
            <v>Remark</v>
          </cell>
          <cell r="M136" t="str">
            <v>견 적 가</v>
          </cell>
          <cell r="N136">
            <v>5505000</v>
          </cell>
        </row>
        <row r="138">
          <cell r="B138" t="str">
            <v>재        료        비</v>
          </cell>
          <cell r="M138" t="str">
            <v>가  공  비</v>
          </cell>
        </row>
        <row r="139">
          <cell r="B139" t="str">
            <v>구분</v>
          </cell>
          <cell r="D139" t="str">
            <v>부품명</v>
          </cell>
          <cell r="E139" t="str">
            <v>재질</v>
          </cell>
          <cell r="F139" t="str">
            <v>규  격</v>
          </cell>
          <cell r="I139" t="str">
            <v>수량</v>
          </cell>
          <cell r="J139" t="str">
            <v>중량</v>
          </cell>
          <cell r="K139" t="str">
            <v>단 가</v>
          </cell>
          <cell r="L139" t="str">
            <v>금 액</v>
          </cell>
          <cell r="M139" t="str">
            <v>공정명</v>
          </cell>
          <cell r="N139" t="str">
            <v>공수</v>
          </cell>
          <cell r="O139" t="str">
            <v>임 율</v>
          </cell>
          <cell r="P139" t="str">
            <v>금 액</v>
          </cell>
        </row>
        <row r="140">
          <cell r="B140" t="str">
            <v>주
재
료</v>
          </cell>
          <cell r="C140">
            <v>1</v>
          </cell>
          <cell r="D140" t="str">
            <v>SHANK</v>
          </cell>
          <cell r="E140" t="str">
            <v>S45C</v>
          </cell>
          <cell r="F140">
            <v>50</v>
          </cell>
          <cell r="G140">
            <v>120</v>
          </cell>
          <cell r="I140">
            <v>1</v>
          </cell>
          <cell r="J140">
            <v>2</v>
          </cell>
          <cell r="K140">
            <v>650</v>
          </cell>
          <cell r="L140">
            <v>1300</v>
          </cell>
          <cell r="M140" t="str">
            <v>밀  링</v>
          </cell>
          <cell r="N140">
            <v>33</v>
          </cell>
          <cell r="O140">
            <v>12500</v>
          </cell>
          <cell r="P140">
            <v>412500</v>
          </cell>
        </row>
        <row r="141">
          <cell r="C141">
            <v>2</v>
          </cell>
          <cell r="D141" t="str">
            <v>상 HOLDER</v>
          </cell>
          <cell r="E141" t="str">
            <v>SS41</v>
          </cell>
          <cell r="F141">
            <v>45</v>
          </cell>
          <cell r="G141">
            <v>590</v>
          </cell>
          <cell r="H141">
            <v>490</v>
          </cell>
          <cell r="I141">
            <v>1</v>
          </cell>
          <cell r="J141">
            <v>102</v>
          </cell>
          <cell r="K141">
            <v>650</v>
          </cell>
          <cell r="L141">
            <v>66300</v>
          </cell>
          <cell r="M141" t="str">
            <v>연  삭</v>
          </cell>
          <cell r="N141">
            <v>2</v>
          </cell>
          <cell r="O141">
            <v>11300</v>
          </cell>
          <cell r="P141">
            <v>22600</v>
          </cell>
        </row>
        <row r="142">
          <cell r="C142">
            <v>3</v>
          </cell>
          <cell r="D142" t="str">
            <v>B/HOLDER</v>
          </cell>
          <cell r="E142" t="str">
            <v>S45C</v>
          </cell>
          <cell r="F142">
            <v>333</v>
          </cell>
          <cell r="G142">
            <v>340</v>
          </cell>
          <cell r="H142">
            <v>290</v>
          </cell>
          <cell r="I142">
            <v>1</v>
          </cell>
          <cell r="J142">
            <v>258</v>
          </cell>
          <cell r="K142">
            <v>650</v>
          </cell>
          <cell r="L142">
            <v>167700</v>
          </cell>
          <cell r="M142" t="str">
            <v>선  반</v>
          </cell>
          <cell r="N142">
            <v>2</v>
          </cell>
          <cell r="O142">
            <v>10500</v>
          </cell>
          <cell r="P142">
            <v>21000</v>
          </cell>
        </row>
        <row r="143">
          <cell r="C143">
            <v>4</v>
          </cell>
          <cell r="D143" t="str">
            <v>PUNCH</v>
          </cell>
          <cell r="E143" t="str">
            <v>SKD11</v>
          </cell>
          <cell r="F143">
            <v>70</v>
          </cell>
          <cell r="G143">
            <v>270</v>
          </cell>
          <cell r="H143">
            <v>220</v>
          </cell>
          <cell r="I143">
            <v>1</v>
          </cell>
          <cell r="J143">
            <v>33</v>
          </cell>
          <cell r="K143">
            <v>3800</v>
          </cell>
          <cell r="L143">
            <v>125400</v>
          </cell>
          <cell r="M143" t="str">
            <v>콘  다</v>
          </cell>
          <cell r="N143">
            <v>11</v>
          </cell>
          <cell r="O143">
            <v>9300</v>
          </cell>
          <cell r="P143">
            <v>102300</v>
          </cell>
        </row>
        <row r="144">
          <cell r="C144">
            <v>5</v>
          </cell>
          <cell r="D144" t="str">
            <v xml:space="preserve">DIE  </v>
          </cell>
          <cell r="E144" t="str">
            <v>SKD11</v>
          </cell>
          <cell r="F144">
            <v>70</v>
          </cell>
          <cell r="G144">
            <v>340</v>
          </cell>
          <cell r="H144">
            <v>290</v>
          </cell>
          <cell r="I144">
            <v>1</v>
          </cell>
          <cell r="J144">
            <v>31</v>
          </cell>
          <cell r="K144">
            <v>3800</v>
          </cell>
          <cell r="L144">
            <v>117800</v>
          </cell>
          <cell r="M144" t="str">
            <v>드  릴</v>
          </cell>
          <cell r="N144">
            <v>17</v>
          </cell>
          <cell r="O144">
            <v>10000</v>
          </cell>
          <cell r="P144">
            <v>170000</v>
          </cell>
        </row>
        <row r="145">
          <cell r="C145">
            <v>6</v>
          </cell>
          <cell r="D145" t="str">
            <v>PAD</v>
          </cell>
          <cell r="E145" t="str">
            <v>S45C</v>
          </cell>
          <cell r="F145">
            <v>40</v>
          </cell>
          <cell r="G145">
            <v>270</v>
          </cell>
          <cell r="H145">
            <v>220</v>
          </cell>
          <cell r="I145">
            <v>1</v>
          </cell>
          <cell r="J145">
            <v>19</v>
          </cell>
          <cell r="K145">
            <v>700</v>
          </cell>
          <cell r="L145">
            <v>13300</v>
          </cell>
          <cell r="M145" t="str">
            <v>COPY</v>
          </cell>
          <cell r="N145">
            <v>14</v>
          </cell>
          <cell r="O145">
            <v>38000</v>
          </cell>
          <cell r="P145">
            <v>532000</v>
          </cell>
        </row>
        <row r="146">
          <cell r="C146">
            <v>7</v>
          </cell>
          <cell r="D146" t="str">
            <v>하 HOLDER</v>
          </cell>
          <cell r="E146" t="str">
            <v>SS41</v>
          </cell>
          <cell r="F146">
            <v>45</v>
          </cell>
          <cell r="G146">
            <v>590</v>
          </cell>
          <cell r="H146">
            <v>490</v>
          </cell>
          <cell r="I146">
            <v>1</v>
          </cell>
          <cell r="J146">
            <v>102</v>
          </cell>
          <cell r="K146">
            <v>600</v>
          </cell>
          <cell r="L146">
            <v>61200</v>
          </cell>
          <cell r="M146" t="str">
            <v>W/CUTTER</v>
          </cell>
          <cell r="N146">
            <v>0</v>
          </cell>
          <cell r="O146">
            <v>23000</v>
          </cell>
          <cell r="P146">
            <v>0</v>
          </cell>
        </row>
        <row r="147">
          <cell r="C147">
            <v>8</v>
          </cell>
          <cell r="D147" t="str">
            <v>BLOCK-1</v>
          </cell>
          <cell r="E147" t="str">
            <v>SS41</v>
          </cell>
          <cell r="F147">
            <v>45</v>
          </cell>
          <cell r="G147">
            <v>490</v>
          </cell>
          <cell r="H147">
            <v>50</v>
          </cell>
          <cell r="I147">
            <v>2</v>
          </cell>
          <cell r="J147">
            <v>9</v>
          </cell>
          <cell r="K147">
            <v>600</v>
          </cell>
          <cell r="L147">
            <v>10800</v>
          </cell>
          <cell r="M147" t="str">
            <v>사  상</v>
          </cell>
          <cell r="N147">
            <v>68</v>
          </cell>
          <cell r="O147">
            <v>10000</v>
          </cell>
          <cell r="P147">
            <v>680000</v>
          </cell>
        </row>
        <row r="148">
          <cell r="C148">
            <v>9</v>
          </cell>
          <cell r="D148" t="str">
            <v>BLOCK-2</v>
          </cell>
          <cell r="E148" t="str">
            <v>SS41</v>
          </cell>
          <cell r="F148">
            <v>45</v>
          </cell>
          <cell r="G148">
            <v>590</v>
          </cell>
          <cell r="H148">
            <v>490</v>
          </cell>
          <cell r="I148">
            <v>1</v>
          </cell>
          <cell r="J148">
            <v>102</v>
          </cell>
          <cell r="K148">
            <v>600</v>
          </cell>
          <cell r="L148">
            <v>61200</v>
          </cell>
          <cell r="M148" t="str">
            <v>D/SPOT</v>
          </cell>
          <cell r="N148">
            <v>32</v>
          </cell>
          <cell r="O148">
            <v>11000</v>
          </cell>
          <cell r="P148">
            <v>352000</v>
          </cell>
        </row>
        <row r="149">
          <cell r="B149" t="str">
            <v>부품</v>
          </cell>
          <cell r="C149">
            <v>1</v>
          </cell>
          <cell r="D149" t="str">
            <v>압축 SPRING</v>
          </cell>
          <cell r="E149" t="str">
            <v>규격</v>
          </cell>
          <cell r="F149">
            <v>40</v>
          </cell>
          <cell r="G149">
            <v>70</v>
          </cell>
          <cell r="I149">
            <v>8</v>
          </cell>
          <cell r="K149">
            <v>8000</v>
          </cell>
          <cell r="L149">
            <v>64000</v>
          </cell>
          <cell r="M149" t="str">
            <v>T/OUT</v>
          </cell>
          <cell r="N149">
            <v>56</v>
          </cell>
          <cell r="O149">
            <v>12000</v>
          </cell>
          <cell r="P149">
            <v>672000</v>
          </cell>
        </row>
        <row r="150">
          <cell r="C150">
            <v>2</v>
          </cell>
          <cell r="D150" t="str">
            <v>BALL
GUIDE POST</v>
          </cell>
          <cell r="E150" t="str">
            <v>규격</v>
          </cell>
          <cell r="F150">
            <v>38</v>
          </cell>
          <cell r="G150">
            <v>130</v>
          </cell>
          <cell r="H150">
            <v>77</v>
          </cell>
          <cell r="I150">
            <v>4</v>
          </cell>
          <cell r="K150">
            <v>30500</v>
          </cell>
          <cell r="L150">
            <v>122000</v>
          </cell>
          <cell r="M150" t="str">
            <v>조  립</v>
          </cell>
          <cell r="N150">
            <v>55</v>
          </cell>
          <cell r="O150">
            <v>9000</v>
          </cell>
          <cell r="P150">
            <v>495000</v>
          </cell>
        </row>
        <row r="151">
          <cell r="C151">
            <v>3</v>
          </cell>
          <cell r="D151" t="str">
            <v>PUNCH BLOCK</v>
          </cell>
          <cell r="E151" t="str">
            <v>SS41</v>
          </cell>
          <cell r="F151">
            <v>325</v>
          </cell>
          <cell r="G151">
            <v>270</v>
          </cell>
          <cell r="H151">
            <v>220</v>
          </cell>
          <cell r="I151">
            <v>1</v>
          </cell>
          <cell r="J151">
            <v>152</v>
          </cell>
          <cell r="K151">
            <v>600</v>
          </cell>
          <cell r="L151">
            <v>91200</v>
          </cell>
          <cell r="M151" t="str">
            <v>기  타(2%)</v>
          </cell>
          <cell r="P151">
            <v>69100</v>
          </cell>
        </row>
        <row r="152">
          <cell r="C152">
            <v>4</v>
          </cell>
          <cell r="D152" t="str">
            <v>DIE SUPPORT</v>
          </cell>
          <cell r="E152" t="str">
            <v>SS41</v>
          </cell>
          <cell r="F152">
            <v>32</v>
          </cell>
          <cell r="G152">
            <v>340</v>
          </cell>
          <cell r="H152">
            <v>290</v>
          </cell>
          <cell r="I152">
            <v>1</v>
          </cell>
          <cell r="J152">
            <v>14</v>
          </cell>
          <cell r="K152">
            <v>600</v>
          </cell>
          <cell r="L152">
            <v>8400</v>
          </cell>
        </row>
        <row r="153">
          <cell r="B153" t="str">
            <v>열처리</v>
          </cell>
          <cell r="E153" t="str">
            <v>진공</v>
          </cell>
          <cell r="J153">
            <v>38.4</v>
          </cell>
          <cell r="K153">
            <v>2000</v>
          </cell>
          <cell r="L153">
            <v>76800</v>
          </cell>
        </row>
        <row r="154">
          <cell r="B154" t="str">
            <v>부재료</v>
          </cell>
          <cell r="D154" t="str">
            <v>주재료비의10%</v>
          </cell>
          <cell r="L154">
            <v>72460</v>
          </cell>
        </row>
        <row r="155">
          <cell r="B155" t="str">
            <v>재료비 소계</v>
          </cell>
          <cell r="L155">
            <v>1059860</v>
          </cell>
          <cell r="M155" t="str">
            <v>가공비 소계</v>
          </cell>
          <cell r="P155">
            <v>3528500</v>
          </cell>
        </row>
        <row r="156">
          <cell r="C156" t="str">
            <v>설계변경 요청 내용</v>
          </cell>
        </row>
        <row r="163">
          <cell r="I163" t="str">
            <v>주식회사 현성테크노</v>
          </cell>
        </row>
      </sheetData>
    </sheetDataSet>
  </externalBook>
</externalLink>
</file>

<file path=xl/externalLinks/externalLink38.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A-A"/>
      <sheetName val="소유주(원)"/>
      <sheetName val="KD율"/>
      <sheetName val="BUS제원1"/>
      <sheetName val="TOTAL"/>
      <sheetName val="GRACE"/>
      <sheetName val="PROGRAM2"/>
      <sheetName val="초기화면"/>
      <sheetName val="단표준"/>
      <sheetName val="Macro1"/>
      <sheetName val="DATA (2)"/>
      <sheetName val="주소(한문)"/>
      <sheetName val="품의양식"/>
      <sheetName val="96수출"/>
      <sheetName val="협조전"/>
      <sheetName val="2.대외공문"/>
      <sheetName val="p2-1"/>
      <sheetName val="차체부품 INS REPORT(갑)"/>
      <sheetName val="2. Definitions"/>
      <sheetName val="0K2JT40501"/>
      <sheetName val="Material Expense Rate"/>
      <sheetName val="02년결과_VLOOK"/>
      <sheetName val="03년 체제결과"/>
      <sheetName val="소상 &quot;1&quot;"/>
      <sheetName val="내역서"/>
      <sheetName val="KMCWD"/>
      <sheetName val="차종별"/>
      <sheetName val="A"/>
      <sheetName val="LXLIST1"/>
      <sheetName val="CNC810M"/>
      <sheetName val="MSC_공수"/>
      <sheetName val="Macro2"/>
      <sheetName val=""/>
      <sheetName val="A-"/>
      <sheetName val="DATA"/>
      <sheetName val="Sheet1"/>
      <sheetName val="PN_ORDER"/>
      <sheetName val="동아합의"/>
      <sheetName val="비용명세1"/>
      <sheetName val="SETUP-TB"/>
      <sheetName val="TCA"/>
      <sheetName val="대외공문"/>
      <sheetName val="CVT산정"/>
      <sheetName val="DATA_(2)"/>
      <sheetName val="2_대외공문"/>
      <sheetName val="차체부품_INS_REPORT(갑)"/>
      <sheetName val="2__Definitions"/>
      <sheetName val="Material_Expense_Rate"/>
      <sheetName val="03년_체제결과"/>
      <sheetName val="소상_&quot;1&quot;"/>
      <sheetName val="구동"/>
      <sheetName val="계산정보"/>
      <sheetName val="계산DATA입력"/>
      <sheetName val="상세 계산 내역"/>
      <sheetName val="MC&amp;다변화"/>
      <sheetName val="선반OPT"/>
      <sheetName val="PILOT APP."/>
      <sheetName val="LB Plan 97 neu 15531 Best "/>
      <sheetName val="JV.or TRW"/>
      <sheetName val="bearings"/>
      <sheetName val="2008 O.H. "/>
      <sheetName val="첨부02"/>
      <sheetName val="분석mast"/>
      <sheetName val="Sheet5"/>
      <sheetName val="Sheet6 (3)"/>
      <sheetName val="3.일반사상"/>
      <sheetName val="인원01"/>
      <sheetName val="CAUDIT"/>
      <sheetName val="수주단가"/>
      <sheetName val="이력"/>
      <sheetName val="PP1142-2"/>
      <sheetName val=" 견적서"/>
      <sheetName val="존4"/>
      <sheetName val="원본"/>
      <sheetName val="단가비교표"/>
      <sheetName val="현금"/>
      <sheetName val="금형품"/>
      <sheetName val="CODE"/>
      <sheetName val="문서처리전"/>
      <sheetName val="OPT손익 내수"/>
      <sheetName val="OPT손익 수출"/>
      <sheetName val="차수"/>
      <sheetName val="HP1AMLIST"/>
      <sheetName val="96"/>
      <sheetName val="보고"/>
      <sheetName val="S50 "/>
      <sheetName val="X-DIM"/>
      <sheetName val="직원신상"/>
      <sheetName val="DATA_(2)1"/>
      <sheetName val="2_대외공문1"/>
      <sheetName val="LB_Plan_97_neu_15531_Best_"/>
      <sheetName val="DWPM"/>
      <sheetName val="신고서.전"/>
      <sheetName val="정비손익"/>
      <sheetName val="626TD(COLOR)"/>
      <sheetName val="#REF"/>
      <sheetName val="551"/>
      <sheetName val="P&amp;L"/>
      <sheetName val="C83"/>
      <sheetName val="DATA_(2)2"/>
      <sheetName val="2_대외공문2"/>
      <sheetName val="차체부품_INS_REPORT(갑)1"/>
      <sheetName val="소상_&quot;1&quot;1"/>
      <sheetName val="Material_Expense_Rate1"/>
      <sheetName val="2__Definitions1"/>
      <sheetName val="03년_체제결과1"/>
      <sheetName val="JV_or_TRW"/>
      <sheetName val="2008_O_H__"/>
      <sheetName val="LB_Plan_97_neu_15531_Best_1"/>
      <sheetName val="상세_계산_내역"/>
      <sheetName val="_견적서"/>
      <sheetName val="Sheet6_(3)"/>
      <sheetName val="3_일반사상"/>
      <sheetName val="PILOT_APP_"/>
      <sheetName val="OPT손익_내수"/>
      <sheetName val="OPT손익_수출"/>
      <sheetName val="S50_"/>
      <sheetName val="신고서_전"/>
      <sheetName val="종합"/>
      <sheetName val="차체부품_INS_REPORT(갑)2"/>
      <sheetName val="Material_Expense_Rate2"/>
      <sheetName val="03년_체제결과2"/>
      <sheetName val="2__Definitions2"/>
      <sheetName val="소상_&quot;1&quot;2"/>
      <sheetName val="JV_or_TRW1"/>
      <sheetName val="2008_O_H__1"/>
      <sheetName val="Sheet6_(3)1"/>
      <sheetName val="3_일반사상1"/>
      <sheetName val="상세_계산_내역1"/>
      <sheetName val="_견적서1"/>
      <sheetName val="LEGAN"/>
      <sheetName val="대표자"/>
      <sheetName val="94B"/>
      <sheetName val="Sheet28"/>
      <sheetName val="Sheet29"/>
      <sheetName val="공급설비"/>
      <sheetName val="가격품의"/>
      <sheetName val="1-1-1 DB"/>
      <sheetName val="PRO (참조)"/>
      <sheetName val="품-(주)코①"/>
      <sheetName val="INPUT"/>
      <sheetName val="ppcarpet"/>
      <sheetName val="FO원단위"/>
      <sheetName val="원단위 1계 2계"/>
      <sheetName val="작성양식"/>
      <sheetName val="PILOT품"/>
      <sheetName val="M96현황-동아"/>
      <sheetName val="#142-1-갑"/>
      <sheetName val="Help"/>
      <sheetName val="외주현황.wq1"/>
      <sheetName val="총"/>
      <sheetName val="일반경비"/>
      <sheetName val="委託FPD"/>
      <sheetName val="ﾉﾐﾅﾙﾊﾞﾗﾝｽ"/>
      <sheetName val="Base Table"/>
      <sheetName val="ML"/>
      <sheetName val="내수1.8GL"/>
      <sheetName val=" 매출 List"/>
      <sheetName val="Z41,Z42 이외total"/>
      <sheetName val="월별 실적 및 분석"/>
      <sheetName val="HCCE01"/>
      <sheetName val="공정별"/>
      <sheetName val="월건별"/>
      <sheetName val="승인의뢰"/>
      <sheetName val="CR CODE"/>
      <sheetName val="부서CODE"/>
      <sheetName val="THEME CODE"/>
      <sheetName val="Ref"/>
      <sheetName val="Part List"/>
      <sheetName val="一般賞与"/>
      <sheetName val="YN2工程 "/>
      <sheetName val="CHITIET VL-NC"/>
      <sheetName val="DON GIA"/>
      <sheetName val="CALENDAR"/>
      <sheetName val="MH_생산"/>
      <sheetName val="총괄표"/>
      <sheetName val="MSS - ERP"/>
      <sheetName val="원본 DATA"/>
      <sheetName val="리스트"/>
      <sheetName val="Budget"/>
      <sheetName val="CASE ASM"/>
      <sheetName val="명단"/>
      <sheetName val="공수"/>
      <sheetName val="PC%계산"/>
      <sheetName val="TOT"/>
      <sheetName val="PRESS견적현황"/>
      <sheetName val="HOSE,고무견적현황"/>
      <sheetName val="압출견적현황"/>
      <sheetName val="RDLEVLST"/>
      <sheetName val="VXX"/>
      <sheetName val="TABLE"/>
      <sheetName val="ローン 返済表1970"/>
      <sheetName val="인원계획"/>
      <sheetName val="환율기준"/>
      <sheetName val="Tables"/>
      <sheetName val="Volume &amp; Assumptions"/>
      <sheetName val="원재료가"/>
      <sheetName val="NAME"/>
      <sheetName val="CONTROL PANEL-AC 견적"/>
      <sheetName val="재료"/>
      <sheetName val="공문"/>
      <sheetName val="ＬⅠ 1X従来加工①"/>
      <sheetName val="절단길이"/>
      <sheetName val="R&amp;D"/>
      <sheetName val="Sales_1"/>
      <sheetName val="수리결과"/>
      <sheetName val="DATE"/>
      <sheetName val="주행"/>
      <sheetName val="Re1"/>
      <sheetName val="VPP(BD-010) 이상보고"/>
      <sheetName val="임율 &amp; LOT"/>
      <sheetName val="so-021"/>
      <sheetName val="BOM"/>
      <sheetName val="상용_mp"/>
      <sheetName val="_____1_A_PJC_KIA______________2"/>
      <sheetName val="full (2)"/>
    </sheetNames>
    <sheetDataSet>
      <sheetData sheetId="0" refreshError="1">
        <row r="2">
          <cell r="AH2" t="str">
            <v xml:space="preserve"> -</v>
          </cell>
          <cell r="AI2" t="str">
            <v xml:space="preserve"> -</v>
          </cell>
          <cell r="AJ2" t="str">
            <v xml:space="preserve"> -</v>
          </cell>
          <cell r="AK2" t="str">
            <v xml:space="preserve"> -</v>
          </cell>
          <cell r="AL2" t="str">
            <v xml:space="preserve"> -</v>
          </cell>
          <cell r="AM2" t="str">
            <v xml:space="preserve"> -</v>
          </cell>
          <cell r="AN2" t="str">
            <v xml:space="preserve"> -</v>
          </cell>
          <cell r="AO2" t="str">
            <v xml:space="preserve"> -</v>
          </cell>
        </row>
        <row r="3">
          <cell r="AH3" t="str">
            <v xml:space="preserve"> -</v>
          </cell>
          <cell r="AI3" t="str">
            <v xml:space="preserve"> -</v>
          </cell>
          <cell r="AJ3" t="str">
            <v xml:space="preserve"> -</v>
          </cell>
          <cell r="AK3" t="str">
            <v xml:space="preserve"> -</v>
          </cell>
          <cell r="AL3" t="str">
            <v xml:space="preserve"> -</v>
          </cell>
          <cell r="AM3" t="str">
            <v xml:space="preserve"> -</v>
          </cell>
          <cell r="AN3" t="str">
            <v xml:space="preserve"> -</v>
          </cell>
          <cell r="AO3" t="str">
            <v xml:space="preserve"> -</v>
          </cell>
        </row>
        <row r="4">
          <cell r="AH4" t="str">
            <v xml:space="preserve"> -</v>
          </cell>
          <cell r="AI4" t="str">
            <v xml:space="preserve"> -</v>
          </cell>
          <cell r="AJ4" t="str">
            <v xml:space="preserve"> -</v>
          </cell>
          <cell r="AK4" t="str">
            <v xml:space="preserve"> -</v>
          </cell>
          <cell r="AL4" t="str">
            <v xml:space="preserve"> -</v>
          </cell>
          <cell r="AM4" t="str">
            <v xml:space="preserve"> -</v>
          </cell>
          <cell r="AN4" t="str">
            <v xml:space="preserve"> -</v>
          </cell>
          <cell r="AO4" t="str">
            <v xml:space="preserve"> -</v>
          </cell>
        </row>
        <row r="5">
          <cell r="AH5" t="str">
            <v xml:space="preserve"> -</v>
          </cell>
          <cell r="AI5" t="str">
            <v xml:space="preserve"> -</v>
          </cell>
          <cell r="AJ5" t="str">
            <v xml:space="preserve"> -</v>
          </cell>
          <cell r="AK5" t="str">
            <v xml:space="preserve"> -</v>
          </cell>
          <cell r="AL5" t="str">
            <v xml:space="preserve"> -</v>
          </cell>
          <cell r="AM5" t="str">
            <v xml:space="preserve"> -</v>
          </cell>
          <cell r="AN5" t="str">
            <v xml:space="preserve"> -</v>
          </cell>
          <cell r="AO5" t="str">
            <v xml:space="preserve"> -</v>
          </cell>
        </row>
        <row r="6">
          <cell r="AH6" t="str">
            <v xml:space="preserve"> -</v>
          </cell>
          <cell r="AI6" t="str">
            <v xml:space="preserve"> -</v>
          </cell>
          <cell r="AJ6" t="str">
            <v xml:space="preserve"> -</v>
          </cell>
          <cell r="AK6" t="str">
            <v xml:space="preserve"> -</v>
          </cell>
          <cell r="AL6" t="str">
            <v xml:space="preserve"> -</v>
          </cell>
          <cell r="AM6" t="str">
            <v xml:space="preserve"> -</v>
          </cell>
          <cell r="AN6" t="str">
            <v xml:space="preserve"> -</v>
          </cell>
          <cell r="AO6" t="str">
            <v xml:space="preserve"> -</v>
          </cell>
        </row>
        <row r="7">
          <cell r="AH7" t="str">
            <v xml:space="preserve"> -</v>
          </cell>
          <cell r="AI7" t="str">
            <v xml:space="preserve"> -</v>
          </cell>
          <cell r="AJ7" t="str">
            <v xml:space="preserve"> -</v>
          </cell>
          <cell r="AK7" t="str">
            <v xml:space="preserve"> -</v>
          </cell>
          <cell r="AL7" t="str">
            <v xml:space="preserve"> -</v>
          </cell>
          <cell r="AM7" t="str">
            <v xml:space="preserve"> -</v>
          </cell>
          <cell r="AN7" t="str">
            <v xml:space="preserve"> -</v>
          </cell>
          <cell r="AO7" t="str">
            <v xml:space="preserve"> -</v>
          </cell>
        </row>
        <row r="8">
          <cell r="AH8" t="str">
            <v xml:space="preserve"> -</v>
          </cell>
          <cell r="AI8" t="str">
            <v xml:space="preserve"> -</v>
          </cell>
          <cell r="AJ8" t="str">
            <v xml:space="preserve"> -</v>
          </cell>
          <cell r="AK8" t="str">
            <v xml:space="preserve"> -</v>
          </cell>
          <cell r="AL8" t="str">
            <v xml:space="preserve"> -</v>
          </cell>
          <cell r="AM8" t="str">
            <v xml:space="preserve"> -</v>
          </cell>
          <cell r="AN8" t="str">
            <v xml:space="preserve"> -</v>
          </cell>
          <cell r="AO8" t="str">
            <v xml:space="preserve"> -</v>
          </cell>
        </row>
        <row r="9">
          <cell r="AH9" t="str">
            <v xml:space="preserve"> -</v>
          </cell>
          <cell r="AI9" t="str">
            <v xml:space="preserve"> -</v>
          </cell>
          <cell r="AJ9" t="str">
            <v xml:space="preserve"> -</v>
          </cell>
          <cell r="AK9" t="str">
            <v xml:space="preserve"> -</v>
          </cell>
          <cell r="AL9" t="str">
            <v xml:space="preserve"> -</v>
          </cell>
          <cell r="AM9" t="str">
            <v xml:space="preserve"> -</v>
          </cell>
          <cell r="AN9" t="str">
            <v xml:space="preserve"> -</v>
          </cell>
          <cell r="AO9" t="str">
            <v xml:space="preserve"> -</v>
          </cell>
        </row>
        <row r="10">
          <cell r="AH10" t="str">
            <v>-</v>
          </cell>
          <cell r="AI10" t="str">
            <v>-</v>
          </cell>
          <cell r="AJ10" t="str">
            <v>-</v>
          </cell>
          <cell r="AK10" t="str">
            <v>-</v>
          </cell>
          <cell r="AL10" t="str">
            <v>-</v>
          </cell>
          <cell r="AM10" t="str">
            <v>-</v>
          </cell>
          <cell r="AN10" t="str">
            <v>-</v>
          </cell>
          <cell r="AO10" t="str">
            <v>-</v>
          </cell>
        </row>
        <row r="11">
          <cell r="AH11" t="str">
            <v xml:space="preserve"> -</v>
          </cell>
          <cell r="AI11" t="str">
            <v xml:space="preserve"> -</v>
          </cell>
          <cell r="AJ11" t="str">
            <v xml:space="preserve"> -</v>
          </cell>
          <cell r="AK11" t="str">
            <v xml:space="preserve"> -</v>
          </cell>
          <cell r="AL11" t="str">
            <v xml:space="preserve"> -</v>
          </cell>
          <cell r="AM11" t="str">
            <v xml:space="preserve"> -</v>
          </cell>
          <cell r="AN11" t="str">
            <v xml:space="preserve"> -</v>
          </cell>
          <cell r="AO11" t="str">
            <v xml:space="preserve"> -</v>
          </cell>
        </row>
        <row r="12">
          <cell r="AH12" t="str">
            <v xml:space="preserve"> -</v>
          </cell>
          <cell r="AI12" t="str">
            <v xml:space="preserve"> -</v>
          </cell>
          <cell r="AJ12" t="str">
            <v xml:space="preserve"> -</v>
          </cell>
          <cell r="AK12" t="str">
            <v xml:space="preserve"> -</v>
          </cell>
          <cell r="AL12" t="str">
            <v xml:space="preserve"> -</v>
          </cell>
          <cell r="AM12" t="str">
            <v xml:space="preserve"> -</v>
          </cell>
          <cell r="AN12" t="str">
            <v xml:space="preserve"> -</v>
          </cell>
          <cell r="AO12" t="str">
            <v xml:space="preserve"> -</v>
          </cell>
        </row>
        <row r="13">
          <cell r="AH13" t="str">
            <v xml:space="preserve"> -</v>
          </cell>
          <cell r="AI13" t="str">
            <v xml:space="preserve"> -</v>
          </cell>
          <cell r="AJ13" t="str">
            <v xml:space="preserve"> -</v>
          </cell>
          <cell r="AK13" t="str">
            <v xml:space="preserve"> -</v>
          </cell>
          <cell r="AL13" t="str">
            <v xml:space="preserve"> -</v>
          </cell>
          <cell r="AM13" t="str">
            <v xml:space="preserve"> -</v>
          </cell>
          <cell r="AN13" t="str">
            <v xml:space="preserve"> -</v>
          </cell>
          <cell r="AO13" t="str">
            <v xml:space="preserve"> -</v>
          </cell>
        </row>
        <row r="14">
          <cell r="AH14" t="str">
            <v xml:space="preserve"> -</v>
          </cell>
          <cell r="AI14" t="str">
            <v xml:space="preserve"> -</v>
          </cell>
          <cell r="AJ14" t="str">
            <v xml:space="preserve"> -</v>
          </cell>
          <cell r="AK14" t="str">
            <v xml:space="preserve"> -</v>
          </cell>
          <cell r="AL14" t="str">
            <v xml:space="preserve"> -</v>
          </cell>
          <cell r="AM14" t="str">
            <v xml:space="preserve"> -</v>
          </cell>
          <cell r="AN14" t="str">
            <v xml:space="preserve"> -</v>
          </cell>
          <cell r="AO14" t="str">
            <v xml:space="preserve"> -</v>
          </cell>
        </row>
        <row r="15">
          <cell r="AH15" t="str">
            <v xml:space="preserve"> -</v>
          </cell>
          <cell r="AI15" t="str">
            <v xml:space="preserve"> -</v>
          </cell>
          <cell r="AJ15" t="str">
            <v xml:space="preserve"> -</v>
          </cell>
          <cell r="AK15" t="str">
            <v xml:space="preserve"> -</v>
          </cell>
          <cell r="AL15" t="str">
            <v xml:space="preserve"> -</v>
          </cell>
          <cell r="AM15" t="str">
            <v xml:space="preserve"> -</v>
          </cell>
          <cell r="AN15" t="str">
            <v xml:space="preserve"> -</v>
          </cell>
          <cell r="AO15" t="str">
            <v xml:space="preserve"> -</v>
          </cell>
        </row>
        <row r="16">
          <cell r="AH16" t="str">
            <v xml:space="preserve"> -</v>
          </cell>
          <cell r="AI16" t="str">
            <v xml:space="preserve"> -</v>
          </cell>
          <cell r="AJ16" t="str">
            <v xml:space="preserve"> -</v>
          </cell>
          <cell r="AK16" t="str">
            <v xml:space="preserve"> -</v>
          </cell>
          <cell r="AL16" t="str">
            <v xml:space="preserve"> -</v>
          </cell>
          <cell r="AM16" t="str">
            <v xml:space="preserve"> -</v>
          </cell>
          <cell r="AN16" t="str">
            <v xml:space="preserve"> -</v>
          </cell>
          <cell r="AO16" t="str">
            <v xml:space="preserve"> -</v>
          </cell>
        </row>
        <row r="17">
          <cell r="AH17" t="str">
            <v xml:space="preserve"> -</v>
          </cell>
          <cell r="AI17" t="str">
            <v xml:space="preserve"> -</v>
          </cell>
          <cell r="AJ17" t="str">
            <v xml:space="preserve"> -</v>
          </cell>
          <cell r="AK17" t="str">
            <v xml:space="preserve"> -</v>
          </cell>
          <cell r="AL17" t="str">
            <v xml:space="preserve"> -</v>
          </cell>
          <cell r="AM17" t="str">
            <v xml:space="preserve"> -</v>
          </cell>
          <cell r="AN17" t="str">
            <v xml:space="preserve"> -</v>
          </cell>
          <cell r="AO17" t="str">
            <v xml:space="preserve"> -</v>
          </cell>
        </row>
        <row r="18">
          <cell r="AH18" t="str">
            <v xml:space="preserve"> -</v>
          </cell>
          <cell r="AI18" t="str">
            <v xml:space="preserve"> -</v>
          </cell>
          <cell r="AJ18" t="str">
            <v xml:space="preserve"> -</v>
          </cell>
          <cell r="AK18" t="str">
            <v xml:space="preserve"> -</v>
          </cell>
          <cell r="AL18" t="str">
            <v xml:space="preserve"> -</v>
          </cell>
          <cell r="AM18" t="str">
            <v xml:space="preserve"> -</v>
          </cell>
          <cell r="AN18" t="str">
            <v xml:space="preserve"> -</v>
          </cell>
          <cell r="AO18" t="str">
            <v xml:space="preserve"> -</v>
          </cell>
        </row>
        <row r="19">
          <cell r="AH19" t="str">
            <v xml:space="preserve"> -</v>
          </cell>
          <cell r="AI19" t="str">
            <v xml:space="preserve"> -</v>
          </cell>
          <cell r="AJ19" t="str">
            <v xml:space="preserve"> -</v>
          </cell>
          <cell r="AK19" t="str">
            <v xml:space="preserve"> -</v>
          </cell>
          <cell r="AL19" t="str">
            <v xml:space="preserve"> -</v>
          </cell>
          <cell r="AM19" t="str">
            <v xml:space="preserve"> -</v>
          </cell>
          <cell r="AN19" t="str">
            <v xml:space="preserve"> -</v>
          </cell>
          <cell r="AO19" t="str">
            <v xml:space="preserve"> -</v>
          </cell>
        </row>
        <row r="20">
          <cell r="AH20" t="str">
            <v xml:space="preserve"> -</v>
          </cell>
          <cell r="AI20" t="str">
            <v xml:space="preserve"> -</v>
          </cell>
          <cell r="AJ20" t="str">
            <v xml:space="preserve"> -</v>
          </cell>
          <cell r="AK20" t="str">
            <v xml:space="preserve"> -</v>
          </cell>
          <cell r="AL20" t="str">
            <v xml:space="preserve"> -</v>
          </cell>
          <cell r="AM20" t="str">
            <v xml:space="preserve"> -</v>
          </cell>
          <cell r="AN20" t="str">
            <v xml:space="preserve"> -</v>
          </cell>
          <cell r="AO20" t="str">
            <v xml:space="preserve"> -</v>
          </cell>
        </row>
        <row r="21">
          <cell r="AH21" t="str">
            <v xml:space="preserve"> -</v>
          </cell>
          <cell r="AI21" t="str">
            <v xml:space="preserve"> -</v>
          </cell>
          <cell r="AJ21" t="str">
            <v xml:space="preserve"> -</v>
          </cell>
          <cell r="AK21" t="str">
            <v xml:space="preserve"> -</v>
          </cell>
          <cell r="AL21" t="str">
            <v xml:space="preserve"> -</v>
          </cell>
          <cell r="AM21" t="str">
            <v xml:space="preserve"> -</v>
          </cell>
          <cell r="AN21" t="str">
            <v xml:space="preserve"> -</v>
          </cell>
          <cell r="AO21" t="str">
            <v xml:space="preserve"> -</v>
          </cell>
        </row>
        <row r="22">
          <cell r="AH22" t="str">
            <v xml:space="preserve"> -</v>
          </cell>
          <cell r="AI22" t="str">
            <v xml:space="preserve"> -</v>
          </cell>
          <cell r="AJ22" t="str">
            <v xml:space="preserve"> -</v>
          </cell>
          <cell r="AK22" t="str">
            <v xml:space="preserve"> -</v>
          </cell>
          <cell r="AL22" t="str">
            <v xml:space="preserve"> -</v>
          </cell>
          <cell r="AM22" t="str">
            <v xml:space="preserve"> -</v>
          </cell>
          <cell r="AN22" t="str">
            <v xml:space="preserve"> -</v>
          </cell>
          <cell r="AO22" t="str">
            <v xml:space="preserve"> -</v>
          </cell>
        </row>
        <row r="23">
          <cell r="AH23" t="str">
            <v xml:space="preserve"> -</v>
          </cell>
          <cell r="AI23" t="str">
            <v xml:space="preserve"> -</v>
          </cell>
          <cell r="AJ23" t="str">
            <v xml:space="preserve"> -</v>
          </cell>
          <cell r="AK23" t="str">
            <v xml:space="preserve"> -</v>
          </cell>
          <cell r="AL23" t="str">
            <v xml:space="preserve"> -</v>
          </cell>
          <cell r="AM23" t="str">
            <v xml:space="preserve"> -</v>
          </cell>
          <cell r="AN23" t="str">
            <v xml:space="preserve"> -</v>
          </cell>
          <cell r="AO23" t="str">
            <v xml:space="preserve"> -</v>
          </cell>
        </row>
        <row r="24">
          <cell r="AH24" t="str">
            <v xml:space="preserve"> -</v>
          </cell>
          <cell r="AI24" t="str">
            <v xml:space="preserve"> -</v>
          </cell>
          <cell r="AJ24" t="str">
            <v xml:space="preserve"> -</v>
          </cell>
          <cell r="AK24" t="str">
            <v xml:space="preserve"> -</v>
          </cell>
          <cell r="AL24" t="str">
            <v xml:space="preserve"> -</v>
          </cell>
          <cell r="AM24" t="str">
            <v xml:space="preserve"> -</v>
          </cell>
          <cell r="AN24" t="str">
            <v xml:space="preserve"> -</v>
          </cell>
          <cell r="AO24" t="str">
            <v xml:space="preserve"> -</v>
          </cell>
        </row>
        <row r="25">
          <cell r="AH25" t="str">
            <v xml:space="preserve"> -</v>
          </cell>
          <cell r="AI25" t="str">
            <v xml:space="preserve"> -</v>
          </cell>
          <cell r="AJ25" t="str">
            <v xml:space="preserve"> -</v>
          </cell>
          <cell r="AK25" t="str">
            <v xml:space="preserve"> -</v>
          </cell>
          <cell r="AL25" t="str">
            <v xml:space="preserve"> -</v>
          </cell>
          <cell r="AM25" t="str">
            <v xml:space="preserve"> -</v>
          </cell>
          <cell r="AN25" t="str">
            <v xml:space="preserve"> -</v>
          </cell>
          <cell r="AO25" t="str">
            <v xml:space="preserve"> -</v>
          </cell>
        </row>
        <row r="26">
          <cell r="AH26" t="str">
            <v xml:space="preserve"> -</v>
          </cell>
          <cell r="AI26" t="str">
            <v xml:space="preserve"> -</v>
          </cell>
          <cell r="AJ26" t="str">
            <v xml:space="preserve"> -</v>
          </cell>
          <cell r="AK26" t="str">
            <v xml:space="preserve"> -</v>
          </cell>
          <cell r="AL26" t="str">
            <v xml:space="preserve"> -</v>
          </cell>
          <cell r="AM26" t="str">
            <v xml:space="preserve"> -</v>
          </cell>
          <cell r="AN26" t="str">
            <v xml:space="preserve"> -</v>
          </cell>
          <cell r="AO26" t="str">
            <v xml:space="preserve"> -</v>
          </cell>
        </row>
        <row r="27">
          <cell r="AH27" t="str">
            <v xml:space="preserve"> -</v>
          </cell>
          <cell r="AI27" t="str">
            <v xml:space="preserve"> -</v>
          </cell>
          <cell r="AJ27" t="str">
            <v xml:space="preserve"> -</v>
          </cell>
          <cell r="AK27" t="str">
            <v xml:space="preserve"> -</v>
          </cell>
          <cell r="AL27" t="str">
            <v xml:space="preserve"> -</v>
          </cell>
          <cell r="AM27" t="str">
            <v xml:space="preserve"> -</v>
          </cell>
          <cell r="AN27" t="str">
            <v xml:space="preserve"> -</v>
          </cell>
          <cell r="AO27" t="str">
            <v xml:space="preserve"> -</v>
          </cell>
        </row>
        <row r="28">
          <cell r="AH28" t="str">
            <v xml:space="preserve"> -</v>
          </cell>
          <cell r="AI28" t="str">
            <v xml:space="preserve"> -</v>
          </cell>
          <cell r="AJ28" t="str">
            <v xml:space="preserve"> -</v>
          </cell>
          <cell r="AK28" t="str">
            <v xml:space="preserve"> -</v>
          </cell>
          <cell r="AL28" t="str">
            <v xml:space="preserve"> -</v>
          </cell>
          <cell r="AM28" t="str">
            <v xml:space="preserve"> -</v>
          </cell>
          <cell r="AN28" t="str">
            <v xml:space="preserve"> -</v>
          </cell>
          <cell r="AO28" t="str">
            <v xml:space="preserve"> -</v>
          </cell>
        </row>
        <row r="29">
          <cell r="AH29" t="str">
            <v>-</v>
          </cell>
          <cell r="AI29" t="str">
            <v>-</v>
          </cell>
          <cell r="AJ29" t="str">
            <v>-</v>
          </cell>
          <cell r="AK29" t="str">
            <v>-</v>
          </cell>
          <cell r="AL29" t="str">
            <v>-</v>
          </cell>
          <cell r="AM29" t="str">
            <v>-</v>
          </cell>
          <cell r="AN29" t="str">
            <v>-</v>
          </cell>
          <cell r="AO29" t="str">
            <v>-</v>
          </cell>
        </row>
        <row r="30">
          <cell r="AH30" t="str">
            <v xml:space="preserve"> -</v>
          </cell>
          <cell r="AI30" t="str">
            <v xml:space="preserve"> -</v>
          </cell>
          <cell r="AJ30" t="str">
            <v xml:space="preserve"> -</v>
          </cell>
          <cell r="AK30" t="str">
            <v xml:space="preserve"> -</v>
          </cell>
          <cell r="AL30" t="str">
            <v xml:space="preserve"> -</v>
          </cell>
          <cell r="AM30" t="str">
            <v xml:space="preserve"> -</v>
          </cell>
          <cell r="AN30" t="str">
            <v xml:space="preserve"> -</v>
          </cell>
          <cell r="AO30" t="str">
            <v xml:space="preserve"> -</v>
          </cell>
        </row>
        <row r="31">
          <cell r="AH31" t="str">
            <v xml:space="preserve"> -</v>
          </cell>
          <cell r="AI31" t="str">
            <v xml:space="preserve"> -</v>
          </cell>
          <cell r="AJ31" t="str">
            <v xml:space="preserve"> -</v>
          </cell>
          <cell r="AK31" t="str">
            <v xml:space="preserve"> -</v>
          </cell>
          <cell r="AL31" t="str">
            <v xml:space="preserve"> -</v>
          </cell>
          <cell r="AM31" t="str">
            <v xml:space="preserve"> -</v>
          </cell>
          <cell r="AN31" t="str">
            <v xml:space="preserve"> -</v>
          </cell>
          <cell r="AO31" t="str">
            <v xml:space="preserve"> -</v>
          </cell>
        </row>
        <row r="32">
          <cell r="AH32" t="str">
            <v xml:space="preserve"> -</v>
          </cell>
          <cell r="AI32" t="str">
            <v xml:space="preserve"> -</v>
          </cell>
          <cell r="AJ32" t="str">
            <v xml:space="preserve"> -</v>
          </cell>
          <cell r="AK32" t="str">
            <v xml:space="preserve"> -</v>
          </cell>
          <cell r="AL32" t="str">
            <v xml:space="preserve"> -</v>
          </cell>
          <cell r="AM32" t="str">
            <v xml:space="preserve"> -</v>
          </cell>
          <cell r="AN32" t="str">
            <v xml:space="preserve"> -</v>
          </cell>
          <cell r="AO32" t="str">
            <v xml:space="preserve"> -</v>
          </cell>
        </row>
        <row r="33">
          <cell r="AH33" t="str">
            <v xml:space="preserve"> -</v>
          </cell>
          <cell r="AI33" t="str">
            <v xml:space="preserve"> -</v>
          </cell>
          <cell r="AJ33" t="str">
            <v xml:space="preserve"> -</v>
          </cell>
          <cell r="AK33" t="str">
            <v xml:space="preserve"> -</v>
          </cell>
          <cell r="AL33" t="str">
            <v xml:space="preserve"> -</v>
          </cell>
          <cell r="AM33" t="str">
            <v xml:space="preserve"> -</v>
          </cell>
          <cell r="AN33" t="str">
            <v xml:space="preserve"> -</v>
          </cell>
          <cell r="AO33" t="str">
            <v xml:space="preserve"> -</v>
          </cell>
        </row>
        <row r="34">
          <cell r="AH34" t="str">
            <v xml:space="preserve"> -</v>
          </cell>
          <cell r="AI34" t="str">
            <v xml:space="preserve"> -</v>
          </cell>
          <cell r="AJ34" t="str">
            <v xml:space="preserve"> -</v>
          </cell>
          <cell r="AK34" t="str">
            <v xml:space="preserve"> -</v>
          </cell>
          <cell r="AL34" t="str">
            <v xml:space="preserve"> -</v>
          </cell>
          <cell r="AM34" t="str">
            <v xml:space="preserve"> -</v>
          </cell>
          <cell r="AN34" t="str">
            <v xml:space="preserve"> -</v>
          </cell>
          <cell r="AO34" t="str">
            <v xml:space="preserve"> -</v>
          </cell>
        </row>
        <row r="35">
          <cell r="AH35" t="str">
            <v xml:space="preserve"> -</v>
          </cell>
          <cell r="AI35" t="str">
            <v xml:space="preserve"> -</v>
          </cell>
          <cell r="AJ35" t="str">
            <v xml:space="preserve"> -</v>
          </cell>
          <cell r="AK35" t="str">
            <v xml:space="preserve"> -</v>
          </cell>
          <cell r="AL35" t="str">
            <v xml:space="preserve"> -</v>
          </cell>
          <cell r="AM35" t="str">
            <v xml:space="preserve"> -</v>
          </cell>
          <cell r="AN35" t="str">
            <v xml:space="preserve"> -</v>
          </cell>
          <cell r="AO35" t="str">
            <v xml:space="preserve"> -</v>
          </cell>
        </row>
        <row r="36">
          <cell r="AH36" t="str">
            <v xml:space="preserve"> -</v>
          </cell>
          <cell r="AI36" t="str">
            <v xml:space="preserve"> -</v>
          </cell>
          <cell r="AJ36" t="str">
            <v xml:space="preserve"> -</v>
          </cell>
          <cell r="AK36" t="str">
            <v xml:space="preserve"> -</v>
          </cell>
          <cell r="AL36" t="str">
            <v xml:space="preserve"> -</v>
          </cell>
          <cell r="AM36" t="str">
            <v xml:space="preserve"> -</v>
          </cell>
          <cell r="AN36" t="str">
            <v xml:space="preserve"> -</v>
          </cell>
          <cell r="AO36" t="str">
            <v xml:space="preserve"> -</v>
          </cell>
        </row>
        <row r="37">
          <cell r="AH37" t="str">
            <v xml:space="preserve"> -</v>
          </cell>
          <cell r="AI37" t="str">
            <v xml:space="preserve"> -</v>
          </cell>
          <cell r="AJ37" t="str">
            <v xml:space="preserve"> -</v>
          </cell>
          <cell r="AK37" t="str">
            <v xml:space="preserve"> -</v>
          </cell>
          <cell r="AL37" t="str">
            <v xml:space="preserve"> -</v>
          </cell>
          <cell r="AM37" t="str">
            <v xml:space="preserve"> -</v>
          </cell>
          <cell r="AN37" t="str">
            <v xml:space="preserve"> -</v>
          </cell>
          <cell r="AO37" t="str">
            <v xml:space="preserve"> -</v>
          </cell>
        </row>
        <row r="38">
          <cell r="AH38" t="str">
            <v xml:space="preserve"> -</v>
          </cell>
          <cell r="AI38" t="str">
            <v xml:space="preserve"> -</v>
          </cell>
          <cell r="AJ38" t="str">
            <v xml:space="preserve"> -</v>
          </cell>
          <cell r="AK38" t="str">
            <v xml:space="preserve"> -</v>
          </cell>
          <cell r="AL38" t="str">
            <v xml:space="preserve"> -</v>
          </cell>
          <cell r="AM38" t="str">
            <v xml:space="preserve"> -</v>
          </cell>
          <cell r="AN38" t="str">
            <v xml:space="preserve"> -</v>
          </cell>
          <cell r="AO38" t="str">
            <v xml:space="preserve"> -</v>
          </cell>
        </row>
        <row r="39">
          <cell r="AH39" t="str">
            <v xml:space="preserve"> -</v>
          </cell>
          <cell r="AI39" t="str">
            <v xml:space="preserve"> -</v>
          </cell>
          <cell r="AJ39" t="str">
            <v xml:space="preserve"> -</v>
          </cell>
          <cell r="AK39" t="str">
            <v xml:space="preserve"> -</v>
          </cell>
          <cell r="AL39" t="str">
            <v xml:space="preserve"> -</v>
          </cell>
          <cell r="AM39" t="str">
            <v xml:space="preserve"> -</v>
          </cell>
          <cell r="AN39" t="str">
            <v xml:space="preserve"> -</v>
          </cell>
          <cell r="AO39" t="str">
            <v xml:space="preserve"> -</v>
          </cell>
        </row>
        <row r="40">
          <cell r="AH40" t="str">
            <v xml:space="preserve"> -</v>
          </cell>
          <cell r="AI40" t="str">
            <v xml:space="preserve"> -</v>
          </cell>
          <cell r="AJ40" t="str">
            <v xml:space="preserve"> -</v>
          </cell>
          <cell r="AK40" t="str">
            <v xml:space="preserve"> -</v>
          </cell>
          <cell r="AL40" t="str">
            <v xml:space="preserve"> -</v>
          </cell>
          <cell r="AM40" t="str">
            <v xml:space="preserve"> -</v>
          </cell>
          <cell r="AN40" t="str">
            <v xml:space="preserve"> -</v>
          </cell>
          <cell r="AO40" t="str">
            <v xml:space="preserve"> -</v>
          </cell>
        </row>
        <row r="41">
          <cell r="AH41" t="str">
            <v xml:space="preserve"> -</v>
          </cell>
          <cell r="AI41" t="str">
            <v xml:space="preserve"> -</v>
          </cell>
          <cell r="AJ41" t="str">
            <v xml:space="preserve"> -</v>
          </cell>
          <cell r="AK41" t="str">
            <v xml:space="preserve"> -</v>
          </cell>
          <cell r="AL41" t="str">
            <v xml:space="preserve"> -</v>
          </cell>
          <cell r="AM41" t="str">
            <v xml:space="preserve"> -</v>
          </cell>
          <cell r="AN41" t="str">
            <v xml:space="preserve"> -</v>
          </cell>
          <cell r="AO41" t="str">
            <v xml:space="preserve"> -</v>
          </cell>
        </row>
        <row r="42">
          <cell r="AH42" t="str">
            <v xml:space="preserve"> -</v>
          </cell>
          <cell r="AI42" t="str">
            <v xml:space="preserve"> -</v>
          </cell>
          <cell r="AJ42" t="str">
            <v xml:space="preserve"> -</v>
          </cell>
          <cell r="AK42" t="str">
            <v xml:space="preserve"> -</v>
          </cell>
          <cell r="AL42" t="str">
            <v xml:space="preserve"> -</v>
          </cell>
          <cell r="AM42" t="str">
            <v xml:space="preserve"> -</v>
          </cell>
          <cell r="AN42" t="str">
            <v xml:space="preserve"> -</v>
          </cell>
          <cell r="AO42" t="str">
            <v xml:space="preserve"> -</v>
          </cell>
        </row>
        <row r="43">
          <cell r="AH43" t="str">
            <v xml:space="preserve"> -</v>
          </cell>
          <cell r="AI43" t="str">
            <v xml:space="preserve"> -</v>
          </cell>
          <cell r="AJ43" t="str">
            <v xml:space="preserve"> -</v>
          </cell>
          <cell r="AK43" t="str">
            <v xml:space="preserve"> -</v>
          </cell>
          <cell r="AL43" t="str">
            <v xml:space="preserve"> -</v>
          </cell>
          <cell r="AM43" t="str">
            <v xml:space="preserve"> -</v>
          </cell>
          <cell r="AN43" t="str">
            <v xml:space="preserve"> -</v>
          </cell>
          <cell r="AO43" t="str">
            <v xml:space="preserve"> -</v>
          </cell>
        </row>
        <row r="44">
          <cell r="AH44" t="str">
            <v xml:space="preserve"> -</v>
          </cell>
          <cell r="AI44" t="str">
            <v xml:space="preserve"> -</v>
          </cell>
          <cell r="AJ44" t="str">
            <v xml:space="preserve"> -</v>
          </cell>
          <cell r="AK44" t="str">
            <v xml:space="preserve"> -</v>
          </cell>
          <cell r="AL44" t="str">
            <v xml:space="preserve"> -</v>
          </cell>
          <cell r="AM44" t="str">
            <v xml:space="preserve"> -</v>
          </cell>
          <cell r="AN44" t="str">
            <v xml:space="preserve"> -</v>
          </cell>
          <cell r="AO44" t="str">
            <v xml:space="preserve"> -</v>
          </cell>
        </row>
        <row r="45">
          <cell r="AH45" t="str">
            <v xml:space="preserve"> -</v>
          </cell>
          <cell r="AI45" t="str">
            <v xml:space="preserve"> -</v>
          </cell>
          <cell r="AJ45" t="str">
            <v xml:space="preserve"> -</v>
          </cell>
          <cell r="AK45" t="str">
            <v xml:space="preserve"> -</v>
          </cell>
          <cell r="AL45" t="str">
            <v xml:space="preserve"> -</v>
          </cell>
          <cell r="AM45" t="str">
            <v xml:space="preserve"> -</v>
          </cell>
          <cell r="AN45" t="str">
            <v xml:space="preserve"> -</v>
          </cell>
          <cell r="AO45" t="str">
            <v xml:space="preserve"> -</v>
          </cell>
        </row>
        <row r="46">
          <cell r="AH46" t="str">
            <v xml:space="preserve"> -</v>
          </cell>
          <cell r="AI46" t="str">
            <v xml:space="preserve"> -</v>
          </cell>
          <cell r="AJ46" t="str">
            <v xml:space="preserve"> -</v>
          </cell>
          <cell r="AK46" t="str">
            <v xml:space="preserve"> -</v>
          </cell>
          <cell r="AL46" t="str">
            <v xml:space="preserve"> -</v>
          </cell>
          <cell r="AM46" t="str">
            <v xml:space="preserve"> -</v>
          </cell>
          <cell r="AN46" t="str">
            <v xml:space="preserve"> -</v>
          </cell>
          <cell r="AO46" t="str">
            <v xml:space="preserve"> -</v>
          </cell>
        </row>
        <row r="47">
          <cell r="AH47" t="str">
            <v xml:space="preserve"> -</v>
          </cell>
          <cell r="AI47" t="str">
            <v xml:space="preserve"> -</v>
          </cell>
          <cell r="AJ47" t="str">
            <v xml:space="preserve"> -</v>
          </cell>
          <cell r="AK47" t="str">
            <v xml:space="preserve"> -</v>
          </cell>
          <cell r="AL47" t="str">
            <v xml:space="preserve"> -</v>
          </cell>
          <cell r="AM47" t="str">
            <v xml:space="preserve"> -</v>
          </cell>
          <cell r="AN47" t="str">
            <v xml:space="preserve"> -</v>
          </cell>
          <cell r="AO47" t="str">
            <v xml:space="preserve"> -</v>
          </cell>
        </row>
        <row r="48">
          <cell r="AH48" t="str">
            <v xml:space="preserve"> -</v>
          </cell>
          <cell r="AI48" t="str">
            <v xml:space="preserve"> -</v>
          </cell>
          <cell r="AJ48" t="str">
            <v xml:space="preserve"> -</v>
          </cell>
          <cell r="AK48" t="str">
            <v xml:space="preserve"> -</v>
          </cell>
          <cell r="AL48" t="str">
            <v xml:space="preserve"> -</v>
          </cell>
          <cell r="AM48" t="str">
            <v xml:space="preserve"> -</v>
          </cell>
          <cell r="AN48" t="str">
            <v xml:space="preserve"> -</v>
          </cell>
          <cell r="AO48" t="str">
            <v xml:space="preserve"> -</v>
          </cell>
        </row>
        <row r="49">
          <cell r="AH49" t="str">
            <v xml:space="preserve"> -</v>
          </cell>
          <cell r="AI49" t="str">
            <v xml:space="preserve"> -</v>
          </cell>
          <cell r="AJ49" t="str">
            <v xml:space="preserve"> -</v>
          </cell>
          <cell r="AK49" t="str">
            <v xml:space="preserve"> -</v>
          </cell>
          <cell r="AL49" t="str">
            <v xml:space="preserve"> -</v>
          </cell>
          <cell r="AM49" t="str">
            <v xml:space="preserve"> -</v>
          </cell>
          <cell r="AN49" t="str">
            <v xml:space="preserve"> -</v>
          </cell>
          <cell r="AO49" t="str">
            <v xml:space="preserve"> -</v>
          </cell>
        </row>
        <row r="50">
          <cell r="AH50" t="str">
            <v xml:space="preserve"> -</v>
          </cell>
          <cell r="AI50" t="str">
            <v xml:space="preserve"> -</v>
          </cell>
          <cell r="AJ50" t="str">
            <v xml:space="preserve"> -</v>
          </cell>
          <cell r="AK50" t="str">
            <v xml:space="preserve"> -</v>
          </cell>
          <cell r="AL50" t="str">
            <v xml:space="preserve"> -</v>
          </cell>
          <cell r="AM50" t="str">
            <v xml:space="preserve"> -</v>
          </cell>
          <cell r="AN50" t="str">
            <v xml:space="preserve"> -</v>
          </cell>
          <cell r="AO50" t="str">
            <v xml:space="preserve"> -</v>
          </cell>
        </row>
        <row r="51">
          <cell r="AH51" t="str">
            <v xml:space="preserve"> -</v>
          </cell>
          <cell r="AI51" t="str">
            <v xml:space="preserve"> -</v>
          </cell>
          <cell r="AJ51" t="str">
            <v xml:space="preserve"> -</v>
          </cell>
          <cell r="AK51" t="str">
            <v xml:space="preserve"> -</v>
          </cell>
          <cell r="AL51" t="str">
            <v xml:space="preserve"> -</v>
          </cell>
          <cell r="AM51" t="str">
            <v xml:space="preserve"> -</v>
          </cell>
          <cell r="AN51" t="str">
            <v xml:space="preserve"> -</v>
          </cell>
          <cell r="AO51" t="str">
            <v xml:space="preserve"> -</v>
          </cell>
        </row>
        <row r="52">
          <cell r="AH52" t="str">
            <v xml:space="preserve"> -</v>
          </cell>
          <cell r="AI52" t="str">
            <v xml:space="preserve"> -</v>
          </cell>
          <cell r="AJ52" t="str">
            <v xml:space="preserve"> -</v>
          </cell>
          <cell r="AK52" t="str">
            <v xml:space="preserve"> -</v>
          </cell>
          <cell r="AL52" t="str">
            <v xml:space="preserve"> -</v>
          </cell>
          <cell r="AM52" t="str">
            <v xml:space="preserve"> -</v>
          </cell>
          <cell r="AN52" t="str">
            <v xml:space="preserve"> -</v>
          </cell>
          <cell r="AO52" t="str">
            <v xml:space="preserve"> -</v>
          </cell>
        </row>
        <row r="53">
          <cell r="AH53" t="str">
            <v xml:space="preserve"> -</v>
          </cell>
          <cell r="AI53" t="str">
            <v xml:space="preserve"> -</v>
          </cell>
          <cell r="AJ53" t="str">
            <v xml:space="preserve"> -</v>
          </cell>
          <cell r="AK53" t="str">
            <v xml:space="preserve"> -</v>
          </cell>
          <cell r="AL53" t="str">
            <v xml:space="preserve"> -</v>
          </cell>
          <cell r="AM53" t="str">
            <v xml:space="preserve"> -</v>
          </cell>
          <cell r="AN53" t="str">
            <v xml:space="preserve"> -</v>
          </cell>
          <cell r="AO53" t="str">
            <v xml:space="preserve"> -</v>
          </cell>
        </row>
        <row r="54">
          <cell r="AH54" t="str">
            <v xml:space="preserve"> -</v>
          </cell>
          <cell r="AI54" t="str">
            <v xml:space="preserve"> -</v>
          </cell>
          <cell r="AJ54" t="str">
            <v xml:space="preserve"> -</v>
          </cell>
          <cell r="AK54" t="str">
            <v xml:space="preserve"> -</v>
          </cell>
          <cell r="AL54" t="str">
            <v xml:space="preserve"> -</v>
          </cell>
          <cell r="AM54" t="str">
            <v xml:space="preserve"> -</v>
          </cell>
          <cell r="AN54" t="str">
            <v xml:space="preserve"> -</v>
          </cell>
          <cell r="AO54" t="str">
            <v xml:space="preserve"> -</v>
          </cell>
        </row>
        <row r="55">
          <cell r="AH55" t="str">
            <v xml:space="preserve"> -</v>
          </cell>
          <cell r="AI55" t="str">
            <v xml:space="preserve"> -</v>
          </cell>
          <cell r="AJ55" t="str">
            <v xml:space="preserve"> -</v>
          </cell>
          <cell r="AK55" t="str">
            <v xml:space="preserve"> -</v>
          </cell>
          <cell r="AL55" t="str">
            <v xml:space="preserve"> -</v>
          </cell>
          <cell r="AM55" t="str">
            <v xml:space="preserve"> -</v>
          </cell>
          <cell r="AN55" t="str">
            <v xml:space="preserve"> -</v>
          </cell>
          <cell r="AO55" t="str">
            <v xml:space="preserve"> -</v>
          </cell>
        </row>
        <row r="56">
          <cell r="AH56" t="str">
            <v xml:space="preserve"> -</v>
          </cell>
          <cell r="AI56" t="str">
            <v xml:space="preserve"> -</v>
          </cell>
          <cell r="AJ56" t="str">
            <v xml:space="preserve"> -</v>
          </cell>
          <cell r="AK56" t="str">
            <v xml:space="preserve"> -</v>
          </cell>
          <cell r="AL56" t="str">
            <v xml:space="preserve"> -</v>
          </cell>
          <cell r="AM56" t="str">
            <v xml:space="preserve"> -</v>
          </cell>
          <cell r="AN56" t="str">
            <v xml:space="preserve"> -</v>
          </cell>
          <cell r="AO56" t="str">
            <v xml:space="preserve"> -</v>
          </cell>
        </row>
        <row r="57">
          <cell r="AH57" t="str">
            <v xml:space="preserve"> -</v>
          </cell>
          <cell r="AI57" t="str">
            <v xml:space="preserve"> -</v>
          </cell>
          <cell r="AJ57" t="str">
            <v xml:space="preserve"> -</v>
          </cell>
          <cell r="AK57" t="str">
            <v xml:space="preserve"> -</v>
          </cell>
          <cell r="AL57" t="str">
            <v xml:space="preserve"> -</v>
          </cell>
          <cell r="AM57" t="str">
            <v xml:space="preserve"> -</v>
          </cell>
          <cell r="AN57" t="str">
            <v xml:space="preserve"> -</v>
          </cell>
          <cell r="AO57" t="str">
            <v xml:space="preserve"> -</v>
          </cell>
        </row>
        <row r="58">
          <cell r="AH58" t="str">
            <v xml:space="preserve"> -</v>
          </cell>
          <cell r="AI58" t="str">
            <v xml:space="preserve"> -</v>
          </cell>
          <cell r="AJ58" t="str">
            <v xml:space="preserve"> -</v>
          </cell>
          <cell r="AK58" t="str">
            <v xml:space="preserve"> -</v>
          </cell>
          <cell r="AL58" t="str">
            <v xml:space="preserve"> -</v>
          </cell>
          <cell r="AM58" t="str">
            <v xml:space="preserve"> -</v>
          </cell>
          <cell r="AN58" t="str">
            <v xml:space="preserve"> -</v>
          </cell>
          <cell r="AO58" t="str">
            <v xml:space="preserve"> -</v>
          </cell>
        </row>
        <row r="59">
          <cell r="AH59" t="str">
            <v xml:space="preserve"> -</v>
          </cell>
          <cell r="AI59" t="str">
            <v xml:space="preserve"> -</v>
          </cell>
          <cell r="AJ59" t="str">
            <v xml:space="preserve"> -</v>
          </cell>
          <cell r="AK59" t="str">
            <v xml:space="preserve"> -</v>
          </cell>
          <cell r="AL59" t="str">
            <v xml:space="preserve"> -</v>
          </cell>
          <cell r="AM59" t="str">
            <v xml:space="preserve"> -</v>
          </cell>
          <cell r="AN59" t="str">
            <v xml:space="preserve"> -</v>
          </cell>
          <cell r="AO59" t="str">
            <v xml:space="preserve"> -</v>
          </cell>
        </row>
        <row r="60">
          <cell r="AH60" t="str">
            <v xml:space="preserve"> -</v>
          </cell>
          <cell r="AI60" t="str">
            <v xml:space="preserve"> -</v>
          </cell>
          <cell r="AJ60" t="str">
            <v xml:space="preserve"> -</v>
          </cell>
          <cell r="AK60" t="str">
            <v xml:space="preserve"> -</v>
          </cell>
          <cell r="AL60" t="str">
            <v xml:space="preserve"> -</v>
          </cell>
          <cell r="AM60" t="str">
            <v xml:space="preserve"> -</v>
          </cell>
          <cell r="AN60" t="str">
            <v xml:space="preserve"> -</v>
          </cell>
          <cell r="AO60" t="str">
            <v xml:space="preserve"> -</v>
          </cell>
        </row>
        <row r="61">
          <cell r="AH61" t="str">
            <v xml:space="preserve"> -</v>
          </cell>
          <cell r="AI61" t="str">
            <v xml:space="preserve"> -</v>
          </cell>
          <cell r="AJ61" t="str">
            <v xml:space="preserve"> -</v>
          </cell>
          <cell r="AK61" t="str">
            <v xml:space="preserve"> -</v>
          </cell>
          <cell r="AL61" t="str">
            <v xml:space="preserve"> -</v>
          </cell>
          <cell r="AM61" t="str">
            <v xml:space="preserve"> -</v>
          </cell>
          <cell r="AN61" t="str">
            <v xml:space="preserve"> -</v>
          </cell>
          <cell r="AO61" t="str">
            <v xml:space="preserve"> -</v>
          </cell>
        </row>
        <row r="62">
          <cell r="AH62" t="str">
            <v xml:space="preserve"> -</v>
          </cell>
          <cell r="AI62" t="str">
            <v xml:space="preserve"> -</v>
          </cell>
          <cell r="AJ62" t="str">
            <v xml:space="preserve"> -</v>
          </cell>
          <cell r="AK62" t="str">
            <v xml:space="preserve"> -</v>
          </cell>
          <cell r="AL62" t="str">
            <v xml:space="preserve"> -</v>
          </cell>
          <cell r="AM62" t="str">
            <v xml:space="preserve"> -</v>
          </cell>
          <cell r="AN62" t="str">
            <v xml:space="preserve"> -</v>
          </cell>
          <cell r="AO62" t="str">
            <v xml:space="preserve"> -</v>
          </cell>
        </row>
        <row r="63">
          <cell r="AH63" t="str">
            <v xml:space="preserve"> -</v>
          </cell>
          <cell r="AI63" t="str">
            <v xml:space="preserve"> -</v>
          </cell>
          <cell r="AJ63" t="str">
            <v xml:space="preserve"> -</v>
          </cell>
          <cell r="AK63" t="str">
            <v xml:space="preserve"> -</v>
          </cell>
          <cell r="AL63" t="str">
            <v xml:space="preserve"> -</v>
          </cell>
          <cell r="AM63" t="str">
            <v xml:space="preserve"> -</v>
          </cell>
          <cell r="AN63" t="str">
            <v xml:space="preserve"> -</v>
          </cell>
          <cell r="AO63" t="str">
            <v xml:space="preserve"> -</v>
          </cell>
        </row>
        <row r="64">
          <cell r="AH64" t="str">
            <v xml:space="preserve"> -</v>
          </cell>
          <cell r="AI64" t="str">
            <v xml:space="preserve"> -</v>
          </cell>
          <cell r="AJ64" t="str">
            <v xml:space="preserve"> -</v>
          </cell>
          <cell r="AK64" t="str">
            <v xml:space="preserve"> -</v>
          </cell>
          <cell r="AL64" t="str">
            <v xml:space="preserve"> -</v>
          </cell>
          <cell r="AM64" t="str">
            <v xml:space="preserve"> -</v>
          </cell>
          <cell r="AN64" t="str">
            <v xml:space="preserve"> -</v>
          </cell>
          <cell r="AO64" t="str">
            <v xml:space="preserve"> -</v>
          </cell>
        </row>
        <row r="65">
          <cell r="AH65" t="str">
            <v xml:space="preserve"> -</v>
          </cell>
          <cell r="AI65" t="str">
            <v xml:space="preserve"> -</v>
          </cell>
          <cell r="AJ65" t="str">
            <v xml:space="preserve"> -</v>
          </cell>
          <cell r="AK65" t="str">
            <v xml:space="preserve"> -</v>
          </cell>
          <cell r="AL65" t="str">
            <v xml:space="preserve"> -</v>
          </cell>
          <cell r="AM65" t="str">
            <v xml:space="preserve"> -</v>
          </cell>
          <cell r="AN65" t="str">
            <v xml:space="preserve"> -</v>
          </cell>
          <cell r="AO65" t="str">
            <v xml:space="preserve"> -</v>
          </cell>
        </row>
        <row r="66">
          <cell r="AH66" t="str">
            <v xml:space="preserve"> -</v>
          </cell>
          <cell r="AI66" t="str">
            <v xml:space="preserve"> -</v>
          </cell>
          <cell r="AJ66" t="str">
            <v xml:space="preserve"> -</v>
          </cell>
          <cell r="AK66" t="str">
            <v xml:space="preserve"> -</v>
          </cell>
          <cell r="AL66" t="str">
            <v xml:space="preserve"> -</v>
          </cell>
          <cell r="AM66" t="str">
            <v xml:space="preserve"> -</v>
          </cell>
          <cell r="AN66" t="str">
            <v xml:space="preserve"> -</v>
          </cell>
          <cell r="AO66" t="str">
            <v xml:space="preserve"> -</v>
          </cell>
        </row>
        <row r="67">
          <cell r="AH67" t="str">
            <v xml:space="preserve"> -</v>
          </cell>
          <cell r="AI67" t="str">
            <v xml:space="preserve"> -</v>
          </cell>
          <cell r="AJ67" t="str">
            <v xml:space="preserve"> -</v>
          </cell>
          <cell r="AK67" t="str">
            <v xml:space="preserve"> -</v>
          </cell>
          <cell r="AL67" t="str">
            <v xml:space="preserve"> -</v>
          </cell>
          <cell r="AM67" t="str">
            <v xml:space="preserve"> -</v>
          </cell>
          <cell r="AN67" t="str">
            <v xml:space="preserve"> -</v>
          </cell>
          <cell r="AO67" t="str">
            <v xml:space="preserve"> -</v>
          </cell>
        </row>
        <row r="68">
          <cell r="AH68" t="str">
            <v xml:space="preserve"> -</v>
          </cell>
          <cell r="AI68" t="str">
            <v xml:space="preserve"> -</v>
          </cell>
          <cell r="AJ68" t="str">
            <v xml:space="preserve"> -</v>
          </cell>
          <cell r="AK68" t="str">
            <v xml:space="preserve"> -</v>
          </cell>
          <cell r="AL68" t="str">
            <v xml:space="preserve"> -</v>
          </cell>
          <cell r="AM68" t="str">
            <v xml:space="preserve"> -</v>
          </cell>
          <cell r="AN68" t="str">
            <v xml:space="preserve"> -</v>
          </cell>
          <cell r="AO68" t="str">
            <v xml:space="preserve"> -</v>
          </cell>
        </row>
        <row r="69">
          <cell r="AH69" t="str">
            <v xml:space="preserve"> -</v>
          </cell>
          <cell r="AI69" t="str">
            <v xml:space="preserve"> -</v>
          </cell>
          <cell r="AJ69" t="str">
            <v xml:space="preserve"> -</v>
          </cell>
          <cell r="AK69" t="str">
            <v xml:space="preserve"> -</v>
          </cell>
          <cell r="AL69" t="str">
            <v xml:space="preserve"> -</v>
          </cell>
          <cell r="AM69" t="str">
            <v xml:space="preserve"> -</v>
          </cell>
          <cell r="AN69" t="str">
            <v xml:space="preserve"> -</v>
          </cell>
          <cell r="AO69" t="str">
            <v xml:space="preserve"> -</v>
          </cell>
        </row>
        <row r="70">
          <cell r="AH70" t="str">
            <v xml:space="preserve"> -</v>
          </cell>
          <cell r="AI70" t="str">
            <v xml:space="preserve"> -</v>
          </cell>
          <cell r="AJ70" t="str">
            <v xml:space="preserve"> -</v>
          </cell>
          <cell r="AK70" t="str">
            <v xml:space="preserve"> -</v>
          </cell>
          <cell r="AL70" t="str">
            <v xml:space="preserve"> -</v>
          </cell>
          <cell r="AM70" t="str">
            <v xml:space="preserve"> -</v>
          </cell>
          <cell r="AN70" t="str">
            <v xml:space="preserve"> -</v>
          </cell>
          <cell r="AO70" t="str">
            <v xml:space="preserve"> -</v>
          </cell>
        </row>
        <row r="71">
          <cell r="AH71" t="str">
            <v xml:space="preserve"> -</v>
          </cell>
          <cell r="AI71" t="str">
            <v xml:space="preserve"> -</v>
          </cell>
          <cell r="AJ71" t="str">
            <v xml:space="preserve"> -</v>
          </cell>
          <cell r="AK71" t="str">
            <v xml:space="preserve"> -</v>
          </cell>
          <cell r="AL71" t="str">
            <v xml:space="preserve"> -</v>
          </cell>
          <cell r="AM71" t="str">
            <v xml:space="preserve"> -</v>
          </cell>
          <cell r="AN71" t="str">
            <v xml:space="preserve"> -</v>
          </cell>
          <cell r="AO71" t="str">
            <v xml:space="preserve"> -</v>
          </cell>
        </row>
        <row r="72">
          <cell r="AH72" t="str">
            <v>-</v>
          </cell>
          <cell r="AI72" t="str">
            <v>-</v>
          </cell>
          <cell r="AJ72" t="str">
            <v>-</v>
          </cell>
          <cell r="AK72" t="str">
            <v>-</v>
          </cell>
          <cell r="AL72" t="str">
            <v>-</v>
          </cell>
          <cell r="AM72" t="str">
            <v>-</v>
          </cell>
          <cell r="AN72" t="str">
            <v>-</v>
          </cell>
          <cell r="AO72" t="str">
            <v>-</v>
          </cell>
        </row>
        <row r="73">
          <cell r="AH73" t="str">
            <v>-</v>
          </cell>
          <cell r="AI73" t="str">
            <v>-</v>
          </cell>
          <cell r="AJ73" t="str">
            <v>-</v>
          </cell>
          <cell r="AK73" t="str">
            <v>-</v>
          </cell>
          <cell r="AL73" t="str">
            <v>-</v>
          </cell>
          <cell r="AM73" t="str">
            <v>-</v>
          </cell>
          <cell r="AN73" t="str">
            <v>-</v>
          </cell>
          <cell r="AO73" t="str">
            <v>-</v>
          </cell>
        </row>
        <row r="74">
          <cell r="AH74" t="str">
            <v>-</v>
          </cell>
          <cell r="AI74" t="str">
            <v>-</v>
          </cell>
          <cell r="AJ74" t="str">
            <v>-</v>
          </cell>
          <cell r="AK74" t="str">
            <v>-</v>
          </cell>
          <cell r="AL74" t="str">
            <v>-</v>
          </cell>
          <cell r="AM74" t="str">
            <v>-</v>
          </cell>
          <cell r="AN74" t="str">
            <v>-</v>
          </cell>
          <cell r="AO74" t="str">
            <v>-</v>
          </cell>
        </row>
        <row r="75">
          <cell r="AH75" t="str">
            <v>-</v>
          </cell>
          <cell r="AI75" t="str">
            <v>-</v>
          </cell>
          <cell r="AJ75" t="str">
            <v>-</v>
          </cell>
          <cell r="AK75" t="str">
            <v>-</v>
          </cell>
          <cell r="AL75" t="str">
            <v>-</v>
          </cell>
          <cell r="AM75" t="str">
            <v>-</v>
          </cell>
          <cell r="AN75" t="str">
            <v>-</v>
          </cell>
          <cell r="AO75" t="str">
            <v>-</v>
          </cell>
        </row>
        <row r="78">
          <cell r="AH78" t="str">
            <v xml:space="preserve"> -</v>
          </cell>
          <cell r="AI78" t="str">
            <v xml:space="preserve"> -</v>
          </cell>
          <cell r="AJ78" t="str">
            <v xml:space="preserve"> -</v>
          </cell>
          <cell r="AK78" t="str">
            <v xml:space="preserve"> -</v>
          </cell>
          <cell r="AL78" t="str">
            <v xml:space="preserve"> -</v>
          </cell>
          <cell r="AM78" t="str">
            <v xml:space="preserve"> -</v>
          </cell>
          <cell r="AN78" t="str">
            <v xml:space="preserve"> -</v>
          </cell>
          <cell r="AO78" t="str">
            <v xml:space="preserve"> -</v>
          </cell>
        </row>
        <row r="79">
          <cell r="AH79" t="str">
            <v>-</v>
          </cell>
          <cell r="AI79" t="str">
            <v>-</v>
          </cell>
          <cell r="AJ79" t="str">
            <v>-</v>
          </cell>
          <cell r="AK79" t="str">
            <v>-</v>
          </cell>
          <cell r="AL79" t="str">
            <v>-</v>
          </cell>
          <cell r="AM79" t="str">
            <v>-</v>
          </cell>
          <cell r="AN79" t="str">
            <v>-</v>
          </cell>
          <cell r="AO79" t="str">
            <v>-</v>
          </cell>
        </row>
        <row r="80">
          <cell r="AH80" t="str">
            <v>-</v>
          </cell>
          <cell r="AI80" t="str">
            <v>-</v>
          </cell>
          <cell r="AJ80" t="str">
            <v>-</v>
          </cell>
          <cell r="AK80" t="str">
            <v>-</v>
          </cell>
          <cell r="AL80" t="str">
            <v>-</v>
          </cell>
          <cell r="AM80" t="str">
            <v>-</v>
          </cell>
          <cell r="AN80" t="str">
            <v>-</v>
          </cell>
          <cell r="AO80" t="str">
            <v>-</v>
          </cell>
        </row>
        <row r="81">
          <cell r="AH81" t="str">
            <v>-</v>
          </cell>
          <cell r="AI81" t="str">
            <v>-</v>
          </cell>
          <cell r="AJ81" t="str">
            <v>-</v>
          </cell>
          <cell r="AK81" t="str">
            <v>-</v>
          </cell>
          <cell r="AL81" t="str">
            <v>-</v>
          </cell>
          <cell r="AM81" t="str">
            <v>-</v>
          </cell>
          <cell r="AN81" t="str">
            <v>-</v>
          </cell>
          <cell r="AO81" t="str">
            <v>-</v>
          </cell>
        </row>
        <row r="82">
          <cell r="AH82" t="str">
            <v>-</v>
          </cell>
          <cell r="AI82" t="str">
            <v>-</v>
          </cell>
          <cell r="AJ82" t="str">
            <v>-</v>
          </cell>
          <cell r="AK82" t="str">
            <v>-</v>
          </cell>
          <cell r="AL82" t="str">
            <v>-</v>
          </cell>
          <cell r="AM82" t="str">
            <v>-</v>
          </cell>
          <cell r="AN82" t="str">
            <v>-</v>
          </cell>
          <cell r="AO82" t="str">
            <v>-</v>
          </cell>
        </row>
        <row r="83">
          <cell r="AH83" t="str">
            <v>-</v>
          </cell>
          <cell r="AI83" t="str">
            <v>-</v>
          </cell>
          <cell r="AJ83" t="str">
            <v>-</v>
          </cell>
          <cell r="AK83" t="str">
            <v>-</v>
          </cell>
          <cell r="AL83" t="str">
            <v>-</v>
          </cell>
          <cell r="AM83" t="str">
            <v>-</v>
          </cell>
          <cell r="AN83" t="str">
            <v>-</v>
          </cell>
          <cell r="AO83" t="str">
            <v>-</v>
          </cell>
        </row>
        <row r="84">
          <cell r="AH84" t="str">
            <v>-</v>
          </cell>
          <cell r="AI84" t="str">
            <v>-</v>
          </cell>
          <cell r="AJ84" t="str">
            <v>-</v>
          </cell>
          <cell r="AK84" t="str">
            <v>-</v>
          </cell>
          <cell r="AL84" t="str">
            <v>-</v>
          </cell>
          <cell r="AM84" t="str">
            <v>-</v>
          </cell>
          <cell r="AN84" t="str">
            <v>-</v>
          </cell>
          <cell r="AO84" t="str">
            <v>-</v>
          </cell>
        </row>
        <row r="85">
          <cell r="AH85" t="str">
            <v>-</v>
          </cell>
          <cell r="AI85" t="str">
            <v>-</v>
          </cell>
          <cell r="AJ85" t="str">
            <v>-</v>
          </cell>
          <cell r="AK85" t="str">
            <v>-</v>
          </cell>
          <cell r="AL85" t="str">
            <v>-</v>
          </cell>
          <cell r="AM85" t="str">
            <v>-</v>
          </cell>
          <cell r="AN85" t="str">
            <v>-</v>
          </cell>
          <cell r="AO85" t="str">
            <v>-</v>
          </cell>
        </row>
        <row r="86">
          <cell r="AH86" t="str">
            <v>-</v>
          </cell>
          <cell r="AI86" t="str">
            <v>-</v>
          </cell>
          <cell r="AJ86" t="str">
            <v>-</v>
          </cell>
          <cell r="AK86" t="str">
            <v>-</v>
          </cell>
          <cell r="AL86" t="str">
            <v>-</v>
          </cell>
          <cell r="AM86" t="str">
            <v>-</v>
          </cell>
          <cell r="AN86" t="str">
            <v>-</v>
          </cell>
          <cell r="AO86" t="str">
            <v>-</v>
          </cell>
        </row>
        <row r="87">
          <cell r="AH87" t="str">
            <v>-</v>
          </cell>
          <cell r="AI87" t="str">
            <v>-</v>
          </cell>
          <cell r="AJ87" t="str">
            <v>-</v>
          </cell>
          <cell r="AK87" t="str">
            <v>-</v>
          </cell>
          <cell r="AL87" t="str">
            <v>-</v>
          </cell>
          <cell r="AM87" t="str">
            <v>-</v>
          </cell>
          <cell r="AN87" t="str">
            <v>-</v>
          </cell>
          <cell r="AO87" t="str">
            <v>-</v>
          </cell>
        </row>
        <row r="88">
          <cell r="AH88" t="str">
            <v>-</v>
          </cell>
          <cell r="AI88" t="str">
            <v>-</v>
          </cell>
          <cell r="AJ88" t="str">
            <v>-</v>
          </cell>
          <cell r="AK88" t="str">
            <v>-</v>
          </cell>
          <cell r="AL88" t="str">
            <v>-</v>
          </cell>
          <cell r="AM88" t="str">
            <v>-</v>
          </cell>
          <cell r="AN88" t="str">
            <v>-</v>
          </cell>
          <cell r="AO88" t="str">
            <v>-</v>
          </cell>
        </row>
        <row r="89">
          <cell r="AH89" t="str">
            <v>-</v>
          </cell>
          <cell r="AI89" t="str">
            <v>-</v>
          </cell>
          <cell r="AJ89" t="str">
            <v>-</v>
          </cell>
          <cell r="AK89" t="str">
            <v>-</v>
          </cell>
          <cell r="AL89" t="str">
            <v>-</v>
          </cell>
          <cell r="AM89" t="str">
            <v>-</v>
          </cell>
          <cell r="AN89" t="str">
            <v>-</v>
          </cell>
          <cell r="AO89" t="str">
            <v>-</v>
          </cell>
        </row>
        <row r="90">
          <cell r="AH90" t="str">
            <v>-</v>
          </cell>
          <cell r="AI90" t="str">
            <v>-</v>
          </cell>
          <cell r="AJ90" t="str">
            <v>-</v>
          </cell>
          <cell r="AK90" t="str">
            <v>-</v>
          </cell>
          <cell r="AL90" t="str">
            <v>-</v>
          </cell>
          <cell r="AM90" t="str">
            <v>-</v>
          </cell>
          <cell r="AN90" t="str">
            <v>-</v>
          </cell>
          <cell r="AO90" t="str">
            <v>-</v>
          </cell>
        </row>
        <row r="91">
          <cell r="AH91" t="str">
            <v>-</v>
          </cell>
          <cell r="AI91" t="str">
            <v>-</v>
          </cell>
          <cell r="AJ91" t="str">
            <v>-</v>
          </cell>
          <cell r="AK91" t="str">
            <v>-</v>
          </cell>
          <cell r="AL91" t="str">
            <v>-</v>
          </cell>
          <cell r="AM91" t="str">
            <v>-</v>
          </cell>
          <cell r="AN91" t="str">
            <v>-</v>
          </cell>
          <cell r="AO91" t="str">
            <v>-</v>
          </cell>
        </row>
        <row r="92">
          <cell r="AH92" t="str">
            <v>-</v>
          </cell>
          <cell r="AI92" t="str">
            <v>-</v>
          </cell>
          <cell r="AJ92" t="str">
            <v>-</v>
          </cell>
          <cell r="AK92" t="str">
            <v>-</v>
          </cell>
          <cell r="AL92" t="str">
            <v>-</v>
          </cell>
          <cell r="AM92" t="str">
            <v>-</v>
          </cell>
          <cell r="AN92" t="str">
            <v>-</v>
          </cell>
          <cell r="AO92" t="str">
            <v>-</v>
          </cell>
        </row>
        <row r="93">
          <cell r="AH93" t="str">
            <v>-</v>
          </cell>
          <cell r="AI93" t="str">
            <v>-</v>
          </cell>
          <cell r="AJ93" t="str">
            <v>-</v>
          </cell>
          <cell r="AK93" t="str">
            <v>-</v>
          </cell>
          <cell r="AL93" t="str">
            <v>-</v>
          </cell>
          <cell r="AM93" t="str">
            <v>-</v>
          </cell>
          <cell r="AN93" t="str">
            <v>-</v>
          </cell>
          <cell r="AO93" t="str">
            <v>-</v>
          </cell>
        </row>
        <row r="94">
          <cell r="AH94" t="str">
            <v>-</v>
          </cell>
          <cell r="AI94" t="str">
            <v>-</v>
          </cell>
          <cell r="AJ94" t="str">
            <v>-</v>
          </cell>
          <cell r="AK94" t="str">
            <v>-</v>
          </cell>
          <cell r="AL94" t="str">
            <v>-</v>
          </cell>
          <cell r="AM94" t="str">
            <v>-</v>
          </cell>
          <cell r="AN94" t="str">
            <v>-</v>
          </cell>
          <cell r="AO94" t="str">
            <v>-</v>
          </cell>
        </row>
        <row r="95">
          <cell r="AH95" t="str">
            <v>-</v>
          </cell>
          <cell r="AI95" t="str">
            <v>-</v>
          </cell>
          <cell r="AJ95" t="str">
            <v>-</v>
          </cell>
          <cell r="AK95" t="str">
            <v>-</v>
          </cell>
          <cell r="AL95" t="str">
            <v>-</v>
          </cell>
          <cell r="AM95" t="str">
            <v>-</v>
          </cell>
          <cell r="AN95" t="str">
            <v>-</v>
          </cell>
          <cell r="AO95" t="str">
            <v>-</v>
          </cell>
        </row>
        <row r="98">
          <cell r="AH98" t="str">
            <v>-</v>
          </cell>
          <cell r="AI98" t="str">
            <v>-</v>
          </cell>
          <cell r="AJ98" t="str">
            <v>-</v>
          </cell>
          <cell r="AK98" t="str">
            <v>-</v>
          </cell>
          <cell r="AL98" t="str">
            <v>-</v>
          </cell>
          <cell r="AM98" t="str">
            <v>-</v>
          </cell>
          <cell r="AN98" t="str">
            <v>-</v>
          </cell>
          <cell r="AO98" t="str">
            <v>-</v>
          </cell>
        </row>
        <row r="112">
          <cell r="AH112" t="str">
            <v xml:space="preserve"> -</v>
          </cell>
          <cell r="AI112" t="str">
            <v xml:space="preserve"> -</v>
          </cell>
          <cell r="AJ112" t="str">
            <v xml:space="preserve"> -</v>
          </cell>
          <cell r="AK112" t="str">
            <v xml:space="preserve"> -</v>
          </cell>
          <cell r="AL112" t="str">
            <v xml:space="preserve"> -</v>
          </cell>
          <cell r="AM112" t="str">
            <v xml:space="preserve"> -</v>
          </cell>
          <cell r="AN112" t="str">
            <v xml:space="preserve"> -</v>
          </cell>
          <cell r="AO112" t="str">
            <v xml:space="preserve"> -</v>
          </cell>
        </row>
        <row r="123">
          <cell r="AH123" t="str">
            <v>COLBIDE</v>
          </cell>
          <cell r="AI123" t="str">
            <v>초경공구</v>
          </cell>
          <cell r="AJ123" t="str">
            <v>캐나다</v>
          </cell>
          <cell r="AK123" t="str">
            <v>11년</v>
          </cell>
          <cell r="AL123" t="str">
            <v>1억</v>
          </cell>
          <cell r="AM123" t="str">
            <v>1억</v>
          </cell>
          <cell r="AN123" t="str">
            <v>2억</v>
          </cell>
          <cell r="AO123" t="str">
            <v>HMA</v>
          </cell>
        </row>
        <row r="155">
          <cell r="AH155" t="str">
            <v xml:space="preserve"> -</v>
          </cell>
          <cell r="AI155" t="str">
            <v xml:space="preserve"> -</v>
          </cell>
          <cell r="AJ155" t="str">
            <v xml:space="preserve"> -</v>
          </cell>
          <cell r="AK155" t="str">
            <v xml:space="preserve"> -</v>
          </cell>
          <cell r="AL155" t="str">
            <v xml:space="preserve"> -</v>
          </cell>
          <cell r="AM155" t="str">
            <v xml:space="preserve"> -</v>
          </cell>
          <cell r="AN155" t="str">
            <v xml:space="preserve"> -</v>
          </cell>
          <cell r="AO155" t="str">
            <v xml:space="preserve"> -</v>
          </cell>
        </row>
        <row r="172">
          <cell r="AH172" t="str">
            <v xml:space="preserve"> -</v>
          </cell>
          <cell r="AI172" t="str">
            <v xml:space="preserve"> -</v>
          </cell>
          <cell r="AJ172" t="str">
            <v xml:space="preserve"> -</v>
          </cell>
          <cell r="AK172" t="str">
            <v xml:space="preserve"> -</v>
          </cell>
          <cell r="AL172" t="str">
            <v xml:space="preserve"> -</v>
          </cell>
          <cell r="AM172" t="str">
            <v xml:space="preserve"> -</v>
          </cell>
          <cell r="AN172" t="str">
            <v xml:space="preserve"> -</v>
          </cell>
          <cell r="AO172" t="str">
            <v xml:space="preserve"> -</v>
          </cell>
        </row>
        <row r="180">
          <cell r="AH180" t="str">
            <v>천진용접연구소</v>
          </cell>
          <cell r="AI180" t="str">
            <v>용접기</v>
          </cell>
          <cell r="AJ180" t="str">
            <v>중국</v>
          </cell>
          <cell r="AK180">
            <v>0</v>
          </cell>
          <cell r="AL180">
            <v>0</v>
          </cell>
          <cell r="AM180" t="str">
            <v>5억</v>
          </cell>
          <cell r="AN180">
            <v>0</v>
          </cell>
          <cell r="AO180" t="str">
            <v>BOR PRECISION</v>
          </cell>
        </row>
        <row r="187">
          <cell r="AH187" t="str">
            <v>-</v>
          </cell>
          <cell r="AI187" t="str">
            <v>-</v>
          </cell>
          <cell r="AJ187" t="str">
            <v>-</v>
          </cell>
          <cell r="AK187" t="str">
            <v>-</v>
          </cell>
          <cell r="AL187" t="str">
            <v>-</v>
          </cell>
          <cell r="AM187" t="str">
            <v>-</v>
          </cell>
          <cell r="AN187" t="str">
            <v>-</v>
          </cell>
          <cell r="AO187" t="str">
            <v>-</v>
          </cell>
        </row>
        <row r="210">
          <cell r="AH210" t="str">
            <v>-</v>
          </cell>
          <cell r="AI210" t="str">
            <v>-</v>
          </cell>
          <cell r="AJ210" t="str">
            <v>-</v>
          </cell>
          <cell r="AK210" t="str">
            <v>-</v>
          </cell>
          <cell r="AL210" t="str">
            <v>-</v>
          </cell>
          <cell r="AM210" t="str">
            <v>-</v>
          </cell>
          <cell r="AN210" t="str">
            <v>-</v>
          </cell>
          <cell r="AO210" t="str">
            <v>-</v>
          </cell>
        </row>
        <row r="218">
          <cell r="AH218" t="str">
            <v>-</v>
          </cell>
          <cell r="AI218" t="str">
            <v>-</v>
          </cell>
          <cell r="AJ218" t="str">
            <v>-</v>
          </cell>
          <cell r="AK218" t="str">
            <v>-</v>
          </cell>
          <cell r="AL218" t="str">
            <v>-</v>
          </cell>
          <cell r="AM218" t="str">
            <v>-</v>
          </cell>
          <cell r="AN218" t="str">
            <v>-</v>
          </cell>
          <cell r="AO218" t="str">
            <v>-</v>
          </cell>
        </row>
        <row r="230">
          <cell r="AH230" t="str">
            <v xml:space="preserve"> -</v>
          </cell>
          <cell r="AI230" t="str">
            <v xml:space="preserve"> -</v>
          </cell>
          <cell r="AJ230" t="str">
            <v xml:space="preserve"> -</v>
          </cell>
          <cell r="AK230" t="str">
            <v xml:space="preserve"> -</v>
          </cell>
          <cell r="AL230" t="str">
            <v xml:space="preserve"> -</v>
          </cell>
          <cell r="AM230" t="str">
            <v xml:space="preserve"> -</v>
          </cell>
          <cell r="AN230" t="str">
            <v xml:space="preserve"> -</v>
          </cell>
          <cell r="AO230" t="str">
            <v xml:space="preserve"> -</v>
          </cell>
        </row>
        <row r="239">
          <cell r="AH239" t="str">
            <v>-</v>
          </cell>
          <cell r="AI239" t="str">
            <v>-</v>
          </cell>
          <cell r="AJ239" t="str">
            <v>-</v>
          </cell>
          <cell r="AK239" t="str">
            <v>-</v>
          </cell>
          <cell r="AL239" t="str">
            <v>-</v>
          </cell>
          <cell r="AM239" t="str">
            <v>-</v>
          </cell>
          <cell r="AN239" t="str">
            <v>-</v>
          </cell>
          <cell r="AO239" t="str">
            <v>-</v>
          </cell>
        </row>
        <row r="241">
          <cell r="AH241" t="str">
            <v>MAKER</v>
          </cell>
          <cell r="AI241" t="str">
            <v>주요품목</v>
          </cell>
          <cell r="AJ241" t="str">
            <v xml:space="preserve">국명 </v>
          </cell>
          <cell r="AK241" t="str">
            <v>기간</v>
          </cell>
          <cell r="AL241" t="str">
            <v>93년도</v>
          </cell>
          <cell r="AM241" t="str">
            <v>94년도</v>
          </cell>
          <cell r="AN241" t="str">
            <v>95년도</v>
          </cell>
          <cell r="AO241" t="str">
            <v>MAKER</v>
          </cell>
        </row>
      </sheetData>
      <sheetData sheetId="1" refreshError="1"/>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sheetData sheetId="18" refreshError="1"/>
      <sheetData sheetId="19" refreshError="1"/>
      <sheetData sheetId="20" refreshError="1"/>
      <sheetData sheetId="21" refreshError="1"/>
      <sheetData sheetId="22" refreshError="1"/>
      <sheetData sheetId="23" refreshError="1"/>
      <sheetData sheetId="24" refreshError="1"/>
      <sheetData sheetId="25" refreshError="1"/>
      <sheetData sheetId="26" refreshError="1"/>
      <sheetData sheetId="27"/>
      <sheetData sheetId="28" refreshError="1"/>
      <sheetData sheetId="29" refreshError="1"/>
      <sheetData sheetId="30" refreshError="1"/>
      <sheetData sheetId="31" refreshError="1"/>
      <sheetData sheetId="32"/>
      <sheetData sheetId="33"/>
      <sheetData sheetId="34" refreshError="1"/>
      <sheetData sheetId="35" refreshError="1"/>
      <sheetData sheetId="36" refreshError="1"/>
      <sheetData sheetId="37" refreshError="1"/>
      <sheetData sheetId="38" refreshError="1"/>
      <sheetData sheetId="39" refreshError="1"/>
      <sheetData sheetId="40" refreshError="1"/>
      <sheetData sheetId="41" refreshError="1"/>
      <sheetData sheetId="42" refreshError="1"/>
      <sheetData sheetId="43" refreshError="1"/>
      <sheetData sheetId="44" refreshError="1"/>
      <sheetData sheetId="45" refreshError="1"/>
      <sheetData sheetId="46" refreshError="1"/>
      <sheetData sheetId="47" refreshError="1"/>
      <sheetData sheetId="48" refreshError="1"/>
      <sheetData sheetId="49" refreshError="1"/>
      <sheetData sheetId="50" refreshError="1"/>
      <sheetData sheetId="51" refreshError="1"/>
      <sheetData sheetId="52" refreshError="1"/>
      <sheetData sheetId="53" refreshError="1"/>
      <sheetData sheetId="54" refreshError="1"/>
      <sheetData sheetId="55" refreshError="1"/>
      <sheetData sheetId="56" refreshError="1"/>
      <sheetData sheetId="57" refreshError="1"/>
      <sheetData sheetId="58" refreshError="1"/>
      <sheetData sheetId="59" refreshError="1"/>
      <sheetData sheetId="60" refreshError="1"/>
      <sheetData sheetId="61" refreshError="1"/>
      <sheetData sheetId="62" refreshError="1"/>
      <sheetData sheetId="63" refreshError="1"/>
      <sheetData sheetId="64" refreshError="1"/>
      <sheetData sheetId="65"/>
      <sheetData sheetId="66" refreshError="1"/>
      <sheetData sheetId="67" refreshError="1"/>
      <sheetData sheetId="68" refreshError="1"/>
      <sheetData sheetId="69" refreshError="1"/>
      <sheetData sheetId="70" refreshError="1"/>
      <sheetData sheetId="71" refreshError="1"/>
      <sheetData sheetId="72" refreshError="1"/>
      <sheetData sheetId="73" refreshError="1"/>
      <sheetData sheetId="74" refreshError="1"/>
      <sheetData sheetId="75" refreshError="1"/>
      <sheetData sheetId="76" refreshError="1"/>
      <sheetData sheetId="77" refreshError="1"/>
      <sheetData sheetId="78" refreshError="1"/>
      <sheetData sheetId="79" refreshError="1"/>
      <sheetData sheetId="80" refreshError="1"/>
      <sheetData sheetId="81" refreshError="1"/>
      <sheetData sheetId="82" refreshError="1"/>
      <sheetData sheetId="83" refreshError="1"/>
      <sheetData sheetId="84" refreshError="1"/>
      <sheetData sheetId="85" refreshError="1"/>
      <sheetData sheetId="86" refreshError="1"/>
      <sheetData sheetId="87" refreshError="1"/>
      <sheetData sheetId="88" refreshError="1"/>
      <sheetData sheetId="89" refreshError="1"/>
      <sheetData sheetId="90" refreshError="1"/>
      <sheetData sheetId="91" refreshError="1"/>
      <sheetData sheetId="92" refreshError="1"/>
      <sheetData sheetId="93" refreshError="1"/>
      <sheetData sheetId="94" refreshError="1"/>
      <sheetData sheetId="95" refreshError="1"/>
      <sheetData sheetId="96" refreshError="1"/>
      <sheetData sheetId="97" refreshError="1"/>
      <sheetData sheetId="98"/>
      <sheetData sheetId="99"/>
      <sheetData sheetId="100"/>
      <sheetData sheetId="101"/>
      <sheetData sheetId="102"/>
      <sheetData sheetId="103"/>
      <sheetData sheetId="104"/>
      <sheetData sheetId="105"/>
      <sheetData sheetId="106"/>
      <sheetData sheetId="107"/>
      <sheetData sheetId="108"/>
      <sheetData sheetId="109"/>
      <sheetData sheetId="110"/>
      <sheetData sheetId="111"/>
      <sheetData sheetId="112"/>
      <sheetData sheetId="113"/>
      <sheetData sheetId="114"/>
      <sheetData sheetId="115"/>
      <sheetData sheetId="116"/>
      <sheetData sheetId="117" refreshError="1"/>
      <sheetData sheetId="118" refreshError="1"/>
      <sheetData sheetId="119"/>
      <sheetData sheetId="120"/>
      <sheetData sheetId="121"/>
      <sheetData sheetId="122"/>
      <sheetData sheetId="123"/>
      <sheetData sheetId="124"/>
      <sheetData sheetId="125"/>
      <sheetData sheetId="126"/>
      <sheetData sheetId="127"/>
      <sheetData sheetId="128"/>
      <sheetData sheetId="129"/>
      <sheetData sheetId="130" refreshError="1"/>
      <sheetData sheetId="131" refreshError="1"/>
      <sheetData sheetId="132" refreshError="1"/>
      <sheetData sheetId="133" refreshError="1"/>
      <sheetData sheetId="134" refreshError="1"/>
      <sheetData sheetId="135" refreshError="1"/>
      <sheetData sheetId="136" refreshError="1"/>
      <sheetData sheetId="137" refreshError="1"/>
      <sheetData sheetId="138" refreshError="1"/>
      <sheetData sheetId="139" refreshError="1"/>
      <sheetData sheetId="140" refreshError="1"/>
      <sheetData sheetId="141" refreshError="1"/>
      <sheetData sheetId="142" refreshError="1"/>
      <sheetData sheetId="143" refreshError="1"/>
      <sheetData sheetId="144" refreshError="1"/>
      <sheetData sheetId="145" refreshError="1"/>
      <sheetData sheetId="146" refreshError="1"/>
      <sheetData sheetId="147" refreshError="1"/>
      <sheetData sheetId="148" refreshError="1"/>
      <sheetData sheetId="149" refreshError="1"/>
      <sheetData sheetId="150" refreshError="1"/>
      <sheetData sheetId="151" refreshError="1"/>
      <sheetData sheetId="152" refreshError="1"/>
      <sheetData sheetId="153" refreshError="1"/>
      <sheetData sheetId="154" refreshError="1"/>
      <sheetData sheetId="155" refreshError="1"/>
      <sheetData sheetId="156" refreshError="1"/>
      <sheetData sheetId="157" refreshError="1"/>
      <sheetData sheetId="158" refreshError="1"/>
      <sheetData sheetId="159" refreshError="1"/>
      <sheetData sheetId="160" refreshError="1"/>
      <sheetData sheetId="161" refreshError="1"/>
      <sheetData sheetId="162" refreshError="1"/>
      <sheetData sheetId="163" refreshError="1"/>
      <sheetData sheetId="164" refreshError="1"/>
      <sheetData sheetId="165" refreshError="1"/>
      <sheetData sheetId="166" refreshError="1"/>
      <sheetData sheetId="167" refreshError="1"/>
      <sheetData sheetId="168" refreshError="1"/>
      <sheetData sheetId="169" refreshError="1"/>
      <sheetData sheetId="170" refreshError="1"/>
      <sheetData sheetId="171" refreshError="1"/>
      <sheetData sheetId="172" refreshError="1"/>
      <sheetData sheetId="173" refreshError="1"/>
      <sheetData sheetId="174" refreshError="1"/>
      <sheetData sheetId="175" refreshError="1"/>
      <sheetData sheetId="176" refreshError="1"/>
      <sheetData sheetId="177" refreshError="1"/>
      <sheetData sheetId="178" refreshError="1"/>
      <sheetData sheetId="179" refreshError="1"/>
      <sheetData sheetId="180" refreshError="1"/>
      <sheetData sheetId="181" refreshError="1"/>
      <sheetData sheetId="182" refreshError="1"/>
      <sheetData sheetId="183" refreshError="1"/>
      <sheetData sheetId="184" refreshError="1"/>
      <sheetData sheetId="185" refreshError="1"/>
      <sheetData sheetId="186" refreshError="1"/>
      <sheetData sheetId="187" refreshError="1"/>
      <sheetData sheetId="188" refreshError="1"/>
      <sheetData sheetId="189" refreshError="1"/>
      <sheetData sheetId="190" refreshError="1"/>
      <sheetData sheetId="191" refreshError="1"/>
      <sheetData sheetId="192" refreshError="1"/>
      <sheetData sheetId="193" refreshError="1"/>
      <sheetData sheetId="194" refreshError="1"/>
      <sheetData sheetId="195" refreshError="1"/>
      <sheetData sheetId="196" refreshError="1"/>
      <sheetData sheetId="197" refreshError="1"/>
      <sheetData sheetId="198" refreshError="1"/>
      <sheetData sheetId="199" refreshError="1"/>
      <sheetData sheetId="200" refreshError="1"/>
      <sheetData sheetId="201" refreshError="1"/>
      <sheetData sheetId="202" refreshError="1"/>
      <sheetData sheetId="203" refreshError="1"/>
      <sheetData sheetId="204" refreshError="1"/>
      <sheetData sheetId="205" refreshError="1"/>
      <sheetData sheetId="206" refreshError="1"/>
      <sheetData sheetId="207" refreshError="1"/>
      <sheetData sheetId="208" refreshError="1"/>
      <sheetData sheetId="209" refreshError="1"/>
      <sheetData sheetId="210" refreshError="1"/>
      <sheetData sheetId="211" refreshError="1"/>
      <sheetData sheetId="212" refreshError="1"/>
      <sheetData sheetId="213" refreshError="1"/>
      <sheetData sheetId="214"/>
      <sheetData sheetId="215" refreshError="1"/>
    </sheetDataSet>
  </externalBook>
</externalLink>
</file>

<file path=xl/externalLinks/externalLink39.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계산정보"/>
      <sheetName val="계산 DATA 입력"/>
      <sheetName val="계산DATA입력"/>
      <sheetName val="상세 계산 내역"/>
      <sheetName val="상용_mp"/>
      <sheetName val="자동원가계산양식(PL INJ)"/>
      <sheetName val="A-A"/>
      <sheetName val="Macro1"/>
      <sheetName val="차종별"/>
      <sheetName val="협조전"/>
      <sheetName val="DATA"/>
      <sheetName val="일반경비"/>
      <sheetName val="31321-26000"/>
      <sheetName val="구동"/>
      <sheetName val="이력"/>
      <sheetName val="세부추진"/>
      <sheetName val="MC&amp;다변화"/>
      <sheetName val="GRACE"/>
      <sheetName val="JT3.0견적-구1"/>
      <sheetName val="계산_DATA_입력"/>
      <sheetName val="상세_계산_내역"/>
      <sheetName val="자동원가계산양식(PL_INJ)"/>
      <sheetName val="TOTAL"/>
      <sheetName val="CODE"/>
      <sheetName val="Sheet3"/>
      <sheetName val="SOURCE"/>
      <sheetName val="2.대외공문"/>
      <sheetName val="p2-1"/>
      <sheetName val="LXLIST1"/>
      <sheetName val="PDP"/>
      <sheetName val="승용"/>
      <sheetName val="CAUDIT"/>
      <sheetName val="ORIGIN"/>
      <sheetName val="PRESS"/>
      <sheetName val="LCAUTO.4"/>
      <sheetName val="LCAT수.조"/>
      <sheetName val="Data Pre-release (DRE填写)"/>
      <sheetName val="PKG DATA"/>
      <sheetName val="계산_DATA_입력1"/>
      <sheetName val="상세_계산_내역1"/>
      <sheetName val="자동원가계산양식(PL_INJ)1"/>
      <sheetName val="JT3_0견적-구1"/>
      <sheetName val="2_대외공문"/>
      <sheetName val="종합"/>
      <sheetName val="첨부5"/>
      <sheetName val="LEGAN"/>
      <sheetName val="PN_ORDER"/>
      <sheetName val="재료율"/>
      <sheetName val="2. Definitions"/>
      <sheetName val="1"/>
      <sheetName val="RD경"/>
      <sheetName val="재료비"/>
      <sheetName val="INPUT"/>
      <sheetName val="plastic"/>
    </sheetNames>
    <sheetDataSet>
      <sheetData sheetId="0" refreshError="1">
        <row r="33">
          <cell r="B33" t="str">
            <v>PP</v>
          </cell>
        </row>
        <row r="34">
          <cell r="B34" t="str">
            <v>ABS</v>
          </cell>
        </row>
        <row r="35">
          <cell r="B35" t="str">
            <v>ACRYL</v>
          </cell>
        </row>
        <row r="36">
          <cell r="B36" t="str">
            <v>PHENOL</v>
          </cell>
        </row>
      </sheetData>
      <sheetData sheetId="1" refreshError="1"/>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 sheetId="20" refreshError="1"/>
      <sheetData sheetId="21" refreshError="1"/>
      <sheetData sheetId="22" refreshError="1"/>
      <sheetData sheetId="23" refreshError="1"/>
      <sheetData sheetId="24" refreshError="1"/>
      <sheetData sheetId="25" refreshError="1"/>
      <sheetData sheetId="26" refreshError="1"/>
      <sheetData sheetId="27" refreshError="1"/>
      <sheetData sheetId="28" refreshError="1"/>
      <sheetData sheetId="29" refreshError="1"/>
      <sheetData sheetId="30" refreshError="1"/>
      <sheetData sheetId="31" refreshError="1"/>
      <sheetData sheetId="32" refreshError="1"/>
      <sheetData sheetId="33" refreshError="1"/>
      <sheetData sheetId="34" refreshError="1"/>
      <sheetData sheetId="35" refreshError="1"/>
      <sheetData sheetId="36" refreshError="1"/>
      <sheetData sheetId="37" refreshError="1"/>
      <sheetData sheetId="38"/>
      <sheetData sheetId="39"/>
      <sheetData sheetId="40"/>
      <sheetData sheetId="41"/>
      <sheetData sheetId="42"/>
      <sheetData sheetId="43" refreshError="1"/>
      <sheetData sheetId="44" refreshError="1"/>
      <sheetData sheetId="45" refreshError="1"/>
      <sheetData sheetId="46" refreshError="1"/>
      <sheetData sheetId="47" refreshError="1"/>
      <sheetData sheetId="48" refreshError="1"/>
      <sheetData sheetId="49" refreshError="1"/>
      <sheetData sheetId="50" refreshError="1"/>
      <sheetData sheetId="51" refreshError="1"/>
      <sheetData sheetId="52" refreshError="1"/>
      <sheetData sheetId="53" refreshError="1"/>
    </sheetDataSet>
  </externalBook>
</externalLink>
</file>

<file path=xl/externalLinks/externalLink40.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SPEC"/>
      <sheetName val="A9AEDN01"/>
      <sheetName val="A9AEDN01(sort)"/>
      <sheetName val="변경내역"/>
      <sheetName val="계산정보"/>
      <sheetName val="개발원단위FL"/>
      <sheetName val="ORIGIN"/>
      <sheetName val="A-A"/>
      <sheetName val="HCCE01"/>
      <sheetName val="GK차체EO-CUT전"/>
      <sheetName val="세부추진"/>
      <sheetName val="TOTAL"/>
      <sheetName val="MAIN"/>
      <sheetName val="ENG"/>
      <sheetName val="CONT"/>
      <sheetName val="969910( R)"/>
      <sheetName val="LXLIST1"/>
      <sheetName val="GRACE"/>
      <sheetName val="채산"/>
      <sheetName val="CAUDIT"/>
      <sheetName val="상용_mp"/>
      <sheetName val="PRO (참조)"/>
      <sheetName val="구동"/>
    </sheetNames>
    <sheetDataSet>
      <sheetData sheetId="0" refreshError="1"/>
      <sheetData sheetId="1" refreshError="1"/>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 sheetId="20" refreshError="1"/>
      <sheetData sheetId="21" refreshError="1"/>
      <sheetData sheetId="22" refreshError="1"/>
    </sheetDataSet>
  </externalBook>
</externalLink>
</file>

<file path=xl/externalLinks/externalLink41.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RD제품개발투자비(매가)"/>
      <sheetName val="1전후 차이"/>
      <sheetName val="Sheet1"/>
      <sheetName val="Sheet2"/>
      <sheetName val="Sheet3"/>
      <sheetName val="투자-국내2"/>
      <sheetName val="대외공문"/>
      <sheetName val="S69300"/>
      <sheetName val="#REF"/>
      <sheetName val="551"/>
      <sheetName val="원단위"/>
      <sheetName val="존4"/>
      <sheetName val="A-A"/>
      <sheetName val="MAIN"/>
      <sheetName val="ENG"/>
      <sheetName val="CONT"/>
      <sheetName val="GRACE"/>
      <sheetName val="모델표준"/>
      <sheetName val="X68"/>
      <sheetName val="DEP계산"/>
      <sheetName val="BRAKE"/>
      <sheetName val="DAT(목표)"/>
      <sheetName val="LXLIST1"/>
      <sheetName val="full (2)"/>
      <sheetName val="MC&amp;다변화"/>
      <sheetName val="SOURCE"/>
      <sheetName val="A9AEDN01"/>
      <sheetName val="2.대외공문"/>
      <sheetName val="적용작"/>
      <sheetName val="원97"/>
      <sheetName val="626TD"/>
      <sheetName val="96"/>
      <sheetName val="입고입력"/>
      <sheetName val="입고정리"/>
      <sheetName val="출고입력"/>
      <sheetName val="출고정리"/>
      <sheetName val="이력"/>
      <sheetName val="KMO"/>
      <sheetName val="ORIGIN"/>
      <sheetName val="장적산출"/>
      <sheetName val="상용_mp"/>
      <sheetName val="시작품의"/>
      <sheetName val="28.8부"/>
      <sheetName val="1전후_차이"/>
      <sheetName val="full_(2)"/>
      <sheetName val="2_대외공문"/>
      <sheetName val="WCT"/>
      <sheetName val="X-3 ENG"/>
      <sheetName val="계산정보"/>
      <sheetName val="31321-26000"/>
      <sheetName val="구동"/>
      <sheetName val="PDP"/>
      <sheetName val="기안지"/>
      <sheetName val="CAUDIT"/>
      <sheetName val="동명재고"/>
      <sheetName val="진행 DATA (2)"/>
      <sheetName val="소상 &quot;1&quot;"/>
      <sheetName val="표지★"/>
      <sheetName val="62401-3T100"/>
      <sheetName val="INPUT DATA"/>
      <sheetName val="첨부5"/>
      <sheetName val="HCCE01"/>
      <sheetName val="99년1월"/>
      <sheetName val="첨부#1(SRC)"/>
      <sheetName val="생산"/>
      <sheetName val="진도현황"/>
      <sheetName val="INPUT"/>
      <sheetName val="JT3.0견적-구1"/>
      <sheetName val="주행"/>
      <sheetName val="대표자"/>
      <sheetName val="4.20)통계적기법관리절차서"/>
      <sheetName val="문서처리전"/>
      <sheetName val="신규DEP"/>
      <sheetName val="CSTHA616"/>
      <sheetName val="CK21350"/>
      <sheetName val="1전후_차이1"/>
      <sheetName val="full_(2)1"/>
      <sheetName val="2_대외공문1"/>
      <sheetName val="28_8부"/>
      <sheetName val="진행_DATA_(2)"/>
      <sheetName val="소상_&quot;1&quot;"/>
      <sheetName val="X-3_ENG"/>
      <sheetName val="TOTAL"/>
      <sheetName val="EF투자비"/>
      <sheetName val="RDLEVLST"/>
      <sheetName val="Macro1"/>
      <sheetName val="TABLE-4차(120919)"/>
      <sheetName val="표지"/>
      <sheetName val="단표준"/>
      <sheetName val="●목차"/>
      <sheetName val="●현황"/>
      <sheetName val="정산표"/>
      <sheetName val="so-021"/>
      <sheetName val="첨부2"/>
      <sheetName val="1전후_차이2"/>
      <sheetName val="full_(2)2"/>
      <sheetName val="2_대외공문2"/>
      <sheetName val="28_8부1"/>
      <sheetName val="진행_DATA_(2)1"/>
      <sheetName val="소상_&quot;1&quot;1"/>
      <sheetName val="X-3_ENG1"/>
      <sheetName val="업체명"/>
      <sheetName val="2"/>
      <sheetName val="이름표"/>
      <sheetName val="ML"/>
      <sheetName val="원가계산"/>
      <sheetName val="명단"/>
      <sheetName val="예산계획"/>
      <sheetName val="첨부1"/>
      <sheetName val="M1master"/>
      <sheetName val="재질모음"/>
      <sheetName val="협조전"/>
      <sheetName val="연월차"/>
      <sheetName val="원가"/>
      <sheetName val="EXH"/>
      <sheetName val="1(A급) (2)"/>
      <sheetName val="종합"/>
      <sheetName val="PRO (참조)"/>
      <sheetName val="초기화면"/>
      <sheetName val="CARRIER"/>
      <sheetName val="0"/>
      <sheetName val="효과금액비교"/>
      <sheetName val="대표경력"/>
      <sheetName val="31036-1D500"/>
      <sheetName val="가2"/>
      <sheetName val="BUS제원1"/>
      <sheetName val="MASTER"/>
      <sheetName val="효율계획(당월)"/>
      <sheetName val="전체실적"/>
      <sheetName val="품의양"/>
    </sheetNames>
    <sheetDataSet>
      <sheetData sheetId="0" refreshError="1"/>
      <sheetData sheetId="1" refreshError="1"/>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 sheetId="20" refreshError="1"/>
      <sheetData sheetId="21" refreshError="1"/>
      <sheetData sheetId="22" refreshError="1"/>
      <sheetData sheetId="23" refreshError="1"/>
      <sheetData sheetId="24" refreshError="1"/>
      <sheetData sheetId="25" refreshError="1"/>
      <sheetData sheetId="26" refreshError="1"/>
      <sheetData sheetId="27" refreshError="1"/>
      <sheetData sheetId="28" refreshError="1"/>
      <sheetData sheetId="29" refreshError="1"/>
      <sheetData sheetId="30" refreshError="1"/>
      <sheetData sheetId="31" refreshError="1"/>
      <sheetData sheetId="32" refreshError="1"/>
      <sheetData sheetId="33" refreshError="1"/>
      <sheetData sheetId="34" refreshError="1"/>
      <sheetData sheetId="35" refreshError="1"/>
      <sheetData sheetId="36" refreshError="1"/>
      <sheetData sheetId="37" refreshError="1"/>
      <sheetData sheetId="38" refreshError="1"/>
      <sheetData sheetId="39" refreshError="1"/>
      <sheetData sheetId="40" refreshError="1"/>
      <sheetData sheetId="41" refreshError="1"/>
      <sheetData sheetId="42" refreshError="1"/>
      <sheetData sheetId="43" refreshError="1"/>
      <sheetData sheetId="44" refreshError="1"/>
      <sheetData sheetId="45" refreshError="1"/>
      <sheetData sheetId="46" refreshError="1"/>
      <sheetData sheetId="47" refreshError="1"/>
      <sheetData sheetId="48" refreshError="1"/>
      <sheetData sheetId="49" refreshError="1"/>
      <sheetData sheetId="50" refreshError="1"/>
      <sheetData sheetId="51" refreshError="1"/>
      <sheetData sheetId="52" refreshError="1"/>
      <sheetData sheetId="53" refreshError="1"/>
      <sheetData sheetId="54" refreshError="1"/>
      <sheetData sheetId="55" refreshError="1"/>
      <sheetData sheetId="56" refreshError="1"/>
      <sheetData sheetId="57" refreshError="1"/>
      <sheetData sheetId="58" refreshError="1"/>
      <sheetData sheetId="59" refreshError="1"/>
      <sheetData sheetId="60" refreshError="1"/>
      <sheetData sheetId="61" refreshError="1"/>
      <sheetData sheetId="62" refreshError="1"/>
      <sheetData sheetId="63" refreshError="1"/>
      <sheetData sheetId="64" refreshError="1"/>
      <sheetData sheetId="65" refreshError="1"/>
      <sheetData sheetId="66" refreshError="1"/>
      <sheetData sheetId="67" refreshError="1"/>
      <sheetData sheetId="68" refreshError="1"/>
      <sheetData sheetId="69" refreshError="1"/>
      <sheetData sheetId="70" refreshError="1"/>
      <sheetData sheetId="71" refreshError="1"/>
      <sheetData sheetId="72" refreshError="1"/>
      <sheetData sheetId="73" refreshError="1"/>
      <sheetData sheetId="74" refreshError="1"/>
      <sheetData sheetId="75"/>
      <sheetData sheetId="76"/>
      <sheetData sheetId="77"/>
      <sheetData sheetId="78"/>
      <sheetData sheetId="79"/>
      <sheetData sheetId="80"/>
      <sheetData sheetId="81"/>
      <sheetData sheetId="82" refreshError="1"/>
      <sheetData sheetId="83" refreshError="1"/>
      <sheetData sheetId="84" refreshError="1"/>
      <sheetData sheetId="85" refreshError="1"/>
      <sheetData sheetId="86" refreshError="1"/>
      <sheetData sheetId="87" refreshError="1"/>
      <sheetData sheetId="88" refreshError="1"/>
      <sheetData sheetId="89" refreshError="1"/>
      <sheetData sheetId="90" refreshError="1"/>
      <sheetData sheetId="91" refreshError="1"/>
      <sheetData sheetId="92" refreshError="1"/>
      <sheetData sheetId="93" refreshError="1"/>
      <sheetData sheetId="94"/>
      <sheetData sheetId="95"/>
      <sheetData sheetId="96"/>
      <sheetData sheetId="97"/>
      <sheetData sheetId="98"/>
      <sheetData sheetId="99" refreshError="1"/>
      <sheetData sheetId="100" refreshError="1"/>
      <sheetData sheetId="101" refreshError="1"/>
      <sheetData sheetId="102" refreshError="1"/>
      <sheetData sheetId="103" refreshError="1"/>
      <sheetData sheetId="104" refreshError="1"/>
      <sheetData sheetId="105" refreshError="1"/>
      <sheetData sheetId="106" refreshError="1"/>
      <sheetData sheetId="107" refreshError="1"/>
      <sheetData sheetId="108" refreshError="1"/>
      <sheetData sheetId="109" refreshError="1"/>
      <sheetData sheetId="110" refreshError="1"/>
      <sheetData sheetId="111" refreshError="1"/>
      <sheetData sheetId="112" refreshError="1"/>
      <sheetData sheetId="113" refreshError="1"/>
      <sheetData sheetId="114" refreshError="1"/>
      <sheetData sheetId="115" refreshError="1"/>
      <sheetData sheetId="116" refreshError="1"/>
      <sheetData sheetId="117" refreshError="1"/>
      <sheetData sheetId="118" refreshError="1"/>
      <sheetData sheetId="119" refreshError="1"/>
      <sheetData sheetId="120" refreshError="1"/>
      <sheetData sheetId="121" refreshError="1"/>
      <sheetData sheetId="122" refreshError="1"/>
      <sheetData sheetId="123" refreshError="1"/>
      <sheetData sheetId="124" refreshError="1"/>
      <sheetData sheetId="125" refreshError="1"/>
      <sheetData sheetId="126" refreshError="1"/>
      <sheetData sheetId="127" refreshError="1"/>
      <sheetData sheetId="128" refreshError="1"/>
      <sheetData sheetId="129" refreshError="1"/>
    </sheetDataSet>
  </externalBook>
</externalLink>
</file>

<file path=xl/externalLinks/externalLink42.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내수1.8GL"/>
      <sheetName val="Sheet1"/>
      <sheetName val="Sheet2"/>
      <sheetName val="Sheet3"/>
      <sheetName val="최종 (2)"/>
      <sheetName val="BRAKE"/>
      <sheetName val="비교원RD-S"/>
      <sheetName val="차수"/>
      <sheetName val="RD제품개발투자비(매가)"/>
      <sheetName val="계획서"/>
      <sheetName val="QC모델"/>
      <sheetName val="OPT손익 내수"/>
      <sheetName val="OPT손익 수출"/>
      <sheetName val="TEAM하반기 계획 (2)"/>
      <sheetName val="6 N.m CCW 전류"/>
      <sheetName val="계실5-1"/>
      <sheetName val="MCT6"/>
      <sheetName val="PRO (참조)"/>
      <sheetName val="상용_mp"/>
      <sheetName val="A손익1"/>
      <sheetName val="내구품질향상1"/>
      <sheetName val="HP1AMLIST"/>
      <sheetName val="A9AEDN01"/>
      <sheetName val="MBNBSMTR"/>
      <sheetName val="A-A"/>
      <sheetName val="#REF"/>
      <sheetName val="3월종합현황"/>
      <sheetName val="구동"/>
      <sheetName val="외주현황.wq1"/>
      <sheetName val="소유주(원)"/>
      <sheetName val="Material Expense Rate"/>
      <sheetName val="협조전"/>
      <sheetName val="비교원RD_S"/>
      <sheetName val="14K431ST"/>
      <sheetName val="WRKCTR"/>
      <sheetName val="0807_ARAP_거래처 리스트"/>
      <sheetName val="2.5T흐름"/>
      <sheetName val="절삭10"/>
      <sheetName val="작성양식"/>
      <sheetName val="op10"/>
      <sheetName val="CAUDIT"/>
      <sheetName val="85871-39000"/>
      <sheetName val="공통비"/>
      <sheetName val="2.대외공문"/>
      <sheetName val="조립지적"/>
      <sheetName val="소상 &quot;1&quot;"/>
      <sheetName val="계산정보"/>
      <sheetName val="SETUP-TB"/>
      <sheetName val="CVT산정"/>
      <sheetName val="A-100전제"/>
      <sheetName val="부문손익"/>
      <sheetName val="품의양식"/>
      <sheetName val="(BS,CF)-BACK"/>
      <sheetName val="개인별장비관리"/>
      <sheetName val="301  금성근"/>
      <sheetName val="내수1_8GL"/>
      <sheetName val="최종_(2)"/>
      <sheetName val="MAIN"/>
      <sheetName val="ENG"/>
      <sheetName val="CONT"/>
      <sheetName val="Press-Make"/>
      <sheetName val="PRO_(참조)"/>
      <sheetName val="6_N_m_CCW_전류"/>
      <sheetName val="TEAM하반기_계획_(2)"/>
      <sheetName val="OPT손익_내수"/>
      <sheetName val="OPT손익_수출"/>
      <sheetName val="외주현황_wq1"/>
      <sheetName val="제품마스타"/>
      <sheetName val="고무사양"/>
      <sheetName val="기타사양"/>
      <sheetName val="용접조건"/>
      <sheetName val="M1master"/>
      <sheetName val="PL"/>
      <sheetName val="간이연락"/>
      <sheetName val="분석mast"/>
      <sheetName val="자가2급"/>
      <sheetName val="명단"/>
      <sheetName val="Macro1"/>
      <sheetName val="신1"/>
      <sheetName val="JT3.0견적-구1"/>
      <sheetName val="PAD"/>
      <sheetName val="대외공문"/>
      <sheetName val="0mileage-May2003"/>
      <sheetName val="ORIGIN"/>
      <sheetName val="204比較"/>
      <sheetName val="RESULT"/>
      <sheetName val="TL PROTO 2열"/>
      <sheetName val="Tiburon"/>
      <sheetName val="제조부문배부"/>
      <sheetName val="31321-26000"/>
      <sheetName val="2B1U-F-4"/>
      <sheetName val="경로매출"/>
      <sheetName val="PILOT APP."/>
      <sheetName val="모델견적"/>
      <sheetName val="3.일반사상"/>
      <sheetName val="보고서"/>
      <sheetName val="Sheet5"/>
      <sheetName val="Sheet6 (3)"/>
      <sheetName val="GRACE"/>
      <sheetName val="PARTLIST"/>
      <sheetName val="관리도적용시 사용"/>
      <sheetName val="I-1"/>
      <sheetName val="TCA"/>
      <sheetName val="TOTAL"/>
      <sheetName val="EurotoolsXRates"/>
      <sheetName val="Material_Expense_Rate"/>
      <sheetName val="2_대외공문"/>
      <sheetName val="소상_&quot;1&quot;"/>
      <sheetName val="0807_ARAP_거래처_리스트"/>
      <sheetName val="SA300T"/>
    </sheetNames>
    <sheetDataSet>
      <sheetData sheetId="0" refreshError="1"/>
      <sheetData sheetId="1" refreshError="1"/>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 sheetId="20" refreshError="1"/>
      <sheetData sheetId="21" refreshError="1"/>
      <sheetData sheetId="22" refreshError="1"/>
      <sheetData sheetId="23" refreshError="1"/>
      <sheetData sheetId="24" refreshError="1"/>
      <sheetData sheetId="25" refreshError="1"/>
      <sheetData sheetId="26" refreshError="1"/>
      <sheetData sheetId="27" refreshError="1"/>
      <sheetData sheetId="28" refreshError="1"/>
      <sheetData sheetId="29" refreshError="1"/>
      <sheetData sheetId="30" refreshError="1"/>
      <sheetData sheetId="31" refreshError="1"/>
      <sheetData sheetId="32" refreshError="1"/>
      <sheetData sheetId="33" refreshError="1"/>
      <sheetData sheetId="34" refreshError="1"/>
      <sheetData sheetId="35" refreshError="1"/>
      <sheetData sheetId="36" refreshError="1"/>
      <sheetData sheetId="37"/>
      <sheetData sheetId="38"/>
      <sheetData sheetId="39"/>
      <sheetData sheetId="40" refreshError="1"/>
      <sheetData sheetId="41" refreshError="1"/>
      <sheetData sheetId="42" refreshError="1"/>
      <sheetData sheetId="43" refreshError="1"/>
      <sheetData sheetId="44" refreshError="1"/>
      <sheetData sheetId="45" refreshError="1"/>
      <sheetData sheetId="46" refreshError="1"/>
      <sheetData sheetId="47" refreshError="1"/>
      <sheetData sheetId="48" refreshError="1"/>
      <sheetData sheetId="49" refreshError="1"/>
      <sheetData sheetId="50" refreshError="1"/>
      <sheetData sheetId="51" refreshError="1"/>
      <sheetData sheetId="52" refreshError="1"/>
      <sheetData sheetId="53" refreshError="1"/>
      <sheetData sheetId="54" refreshError="1"/>
      <sheetData sheetId="55" refreshError="1"/>
      <sheetData sheetId="56" refreshError="1"/>
      <sheetData sheetId="57" refreshError="1"/>
      <sheetData sheetId="58" refreshError="1"/>
      <sheetData sheetId="59" refreshError="1"/>
      <sheetData sheetId="60" refreshError="1"/>
      <sheetData sheetId="61" refreshError="1"/>
      <sheetData sheetId="62" refreshError="1"/>
      <sheetData sheetId="63" refreshError="1"/>
      <sheetData sheetId="64" refreshError="1"/>
      <sheetData sheetId="65" refreshError="1"/>
      <sheetData sheetId="66" refreshError="1"/>
      <sheetData sheetId="67" refreshError="1"/>
      <sheetData sheetId="68" refreshError="1"/>
      <sheetData sheetId="69" refreshError="1"/>
      <sheetData sheetId="70" refreshError="1"/>
      <sheetData sheetId="71" refreshError="1"/>
      <sheetData sheetId="72" refreshError="1"/>
      <sheetData sheetId="73" refreshError="1"/>
      <sheetData sheetId="74" refreshError="1"/>
      <sheetData sheetId="75" refreshError="1"/>
      <sheetData sheetId="76" refreshError="1"/>
      <sheetData sheetId="77" refreshError="1"/>
      <sheetData sheetId="78" refreshError="1"/>
      <sheetData sheetId="79" refreshError="1"/>
      <sheetData sheetId="80" refreshError="1"/>
      <sheetData sheetId="81" refreshError="1"/>
      <sheetData sheetId="82" refreshError="1"/>
      <sheetData sheetId="83" refreshError="1"/>
      <sheetData sheetId="84" refreshError="1"/>
      <sheetData sheetId="85" refreshError="1"/>
      <sheetData sheetId="86" refreshError="1"/>
      <sheetData sheetId="87" refreshError="1"/>
      <sheetData sheetId="88" refreshError="1"/>
      <sheetData sheetId="89" refreshError="1"/>
      <sheetData sheetId="90" refreshError="1"/>
      <sheetData sheetId="91" refreshError="1"/>
      <sheetData sheetId="92" refreshError="1"/>
      <sheetData sheetId="93" refreshError="1"/>
      <sheetData sheetId="94" refreshError="1"/>
      <sheetData sheetId="95" refreshError="1"/>
      <sheetData sheetId="96" refreshError="1"/>
      <sheetData sheetId="97" refreshError="1"/>
      <sheetData sheetId="98" refreshError="1"/>
      <sheetData sheetId="99" refreshError="1"/>
      <sheetData sheetId="100" refreshError="1"/>
      <sheetData sheetId="101" refreshError="1"/>
      <sheetData sheetId="102" refreshError="1"/>
      <sheetData sheetId="103" refreshError="1"/>
      <sheetData sheetId="104" refreshError="1"/>
      <sheetData sheetId="105" refreshError="1"/>
      <sheetData sheetId="106" refreshError="1"/>
      <sheetData sheetId="107" refreshError="1"/>
      <sheetData sheetId="108" refreshError="1"/>
      <sheetData sheetId="109" refreshError="1"/>
    </sheetDataSet>
  </externalBook>
</externalLink>
</file>

<file path=xl/externalLinks/externalLink43.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직원신상"/>
      <sheetName val="64164"/>
      <sheetName val="MX628EX"/>
      <sheetName val="구동"/>
      <sheetName val="2.대외공문"/>
      <sheetName val="11"/>
      <sheetName val="RD제품개발투자비(매가)"/>
      <sheetName val="DATA"/>
      <sheetName val="실적(Q11)"/>
      <sheetName val="예산(Q11)"/>
      <sheetName val="내수1.8GL"/>
      <sheetName val="LENS-RED-INNER"/>
      <sheetName val="비교원RD-S"/>
      <sheetName val="A-100전제"/>
      <sheetName val="PC Master List"/>
      <sheetName val="자가2급"/>
      <sheetName val="125PIECE"/>
      <sheetName val="계산정보"/>
      <sheetName val="Quote Summary"/>
      <sheetName val="작업명"/>
      <sheetName val="원가배분(재료비)"/>
      <sheetName val="원가배분(기타가공비)"/>
      <sheetName val="재공수불부"/>
      <sheetName val="제품수불부"/>
      <sheetName val="중국발송부자재 합계"/>
      <sheetName val="126.255"/>
      <sheetName val="A9AEDN01"/>
      <sheetName val="9806-9901"/>
      <sheetName val="BRAKE"/>
      <sheetName val="CAUDIT"/>
      <sheetName val="7월상여"/>
      <sheetName val="2_대외공문"/>
      <sheetName val="내수1_8GL"/>
      <sheetName val="PC_Master_List"/>
      <sheetName val="Quote_Summary"/>
      <sheetName val="중국발송부자재_합계"/>
      <sheetName val="126_255"/>
      <sheetName val="유화"/>
      <sheetName val="계산 DATA 입력"/>
      <sheetName val="상세 계산 내역"/>
      <sheetName val="집계"/>
      <sheetName val="MCT6"/>
      <sheetName val="BP Rates"/>
      <sheetName val="A-A"/>
      <sheetName val="HCCE01"/>
      <sheetName val="3.일반사상"/>
      <sheetName val="TEAM하반기 계획 (2)"/>
      <sheetName val="재정"/>
      <sheetName val="TTT"/>
      <sheetName val="PRO"/>
      <sheetName val="#REF"/>
      <sheetName val="06년월별판매금액(미검수품) "/>
      <sheetName val="06년영업팀CD"/>
      <sheetName val="완성차"/>
      <sheetName val="Sheet1"/>
      <sheetName val="WCR_R160"/>
      <sheetName val="대외공문"/>
      <sheetName val="시설투자"/>
      <sheetName val="부문손익"/>
      <sheetName val="Macro1"/>
      <sheetName val="(BS,CF)-BACK"/>
      <sheetName val="재질단가"/>
      <sheetName val="MC&amp;다변화"/>
      <sheetName val="PC%계산"/>
      <sheetName val="Rate data"/>
      <sheetName val="시작품의"/>
      <sheetName val="MBNBSMTR"/>
      <sheetName val="목록"/>
      <sheetName val="CVT산정"/>
      <sheetName val="참고"/>
      <sheetName val="용접조건"/>
      <sheetName val="총"/>
      <sheetName val="합의서(사출)"/>
      <sheetName val="2_대외공문1"/>
      <sheetName val="내수1_8GL1"/>
      <sheetName val="계산_DATA_입력"/>
      <sheetName val="상세_계산_내역"/>
      <sheetName val="BM_NEW2"/>
      <sheetName val="EF투자비"/>
      <sheetName val="裁원신상"/>
      <sheetName val="Currencies"/>
      <sheetName val="14K431ST"/>
      <sheetName val="1"/>
      <sheetName val="GRACE"/>
      <sheetName val="712"/>
      <sheetName val="SETUP-TB"/>
      <sheetName val="SPT"/>
      <sheetName val="p&amp;lschedule"/>
      <sheetName val="손익요약(미사용)"/>
      <sheetName val="PC_Master_List1"/>
      <sheetName val="Quote_Summary1"/>
      <sheetName val="중국발송부자재_합계1"/>
      <sheetName val="126_2551"/>
      <sheetName val="BP_Rates"/>
      <sheetName val="3_일반사상"/>
      <sheetName val="TEAM하반기_계획_(2)"/>
      <sheetName val="2_대외공문2"/>
      <sheetName val="내수1_8GL2"/>
      <sheetName val="PC_Master_List2"/>
      <sheetName val="Quote_Summary2"/>
      <sheetName val="중국발송부자재_합계2"/>
      <sheetName val="126_2552"/>
      <sheetName val="계산_DATA_입력1"/>
      <sheetName val="상세_계산_내역1"/>
      <sheetName val="BP_Rates1"/>
      <sheetName val="3_일반사상1"/>
      <sheetName val="TEAM하반기_계획_(2)1"/>
      <sheetName val="06년월별판매금액(미검수품)_"/>
      <sheetName val="validation 1"/>
      <sheetName val="판매대행수수료"/>
      <sheetName val="원재료출고수량"/>
      <sheetName val="체현황"/>
      <sheetName val="M1master"/>
      <sheetName val="94B"/>
      <sheetName val="차수"/>
      <sheetName val="금형품"/>
      <sheetName val="계정"/>
      <sheetName val="작성양식"/>
      <sheetName val="동아합의"/>
      <sheetName val="1-1-1 DB"/>
      <sheetName val="PN_ORDER"/>
      <sheetName val="종합"/>
      <sheetName val="소유주(원)"/>
      <sheetName val="PRO (참조)"/>
      <sheetName val="주소(한문)"/>
      <sheetName val="품-(주)코①"/>
      <sheetName val="INPUT"/>
      <sheetName val="ppcarpet"/>
      <sheetName val="FO원단위"/>
      <sheetName val="원단위 1계 2계"/>
      <sheetName val="HP1AMLIST"/>
      <sheetName val="PILOT품"/>
      <sheetName val="M96현황-동아"/>
      <sheetName val="피벗_2002 PC"/>
      <sheetName val="매입코드-외주-기타"/>
      <sheetName val="2안"/>
      <sheetName val="보고"/>
      <sheetName val="___"/>
      <sheetName val="???"/>
      <sheetName val="ACCENT"/>
      <sheetName val="96"/>
      <sheetName val="신규DEP"/>
      <sheetName val="고무사양"/>
      <sheetName val="기타사양"/>
      <sheetName val="2"/>
      <sheetName val="초기화면"/>
      <sheetName val="IBASE"/>
      <sheetName val="Process Rate"/>
      <sheetName val="12월"/>
      <sheetName val="1998"/>
      <sheetName val="1999"/>
      <sheetName val="2000"/>
      <sheetName val="모델표준"/>
      <sheetName val="p2-1"/>
      <sheetName val="TCA"/>
      <sheetName val="OPT손익 내수"/>
      <sheetName val="OPT손익 수출"/>
      <sheetName val="계산DATA입력"/>
      <sheetName val="4월계획"/>
      <sheetName val="투자-국내2"/>
      <sheetName val="31321-26000"/>
      <sheetName val="책임자선정"/>
      <sheetName val="검사협정서 갑지"/>
    </sheetNames>
    <sheetDataSet>
      <sheetData sheetId="0"/>
      <sheetData sheetId="1" refreshError="1"/>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 sheetId="20" refreshError="1"/>
      <sheetData sheetId="21" refreshError="1"/>
      <sheetData sheetId="22" refreshError="1"/>
      <sheetData sheetId="23" refreshError="1"/>
      <sheetData sheetId="24" refreshError="1"/>
      <sheetData sheetId="25" refreshError="1"/>
      <sheetData sheetId="26" refreshError="1"/>
      <sheetData sheetId="27" refreshError="1"/>
      <sheetData sheetId="28" refreshError="1"/>
      <sheetData sheetId="29" refreshError="1"/>
      <sheetData sheetId="30" refreshError="1"/>
      <sheetData sheetId="31" refreshError="1"/>
      <sheetData sheetId="32" refreshError="1"/>
      <sheetData sheetId="33" refreshError="1"/>
      <sheetData sheetId="34" refreshError="1"/>
      <sheetData sheetId="35" refreshError="1"/>
      <sheetData sheetId="36" refreshError="1"/>
      <sheetData sheetId="37" refreshError="1"/>
      <sheetData sheetId="38" refreshError="1"/>
      <sheetData sheetId="39" refreshError="1"/>
      <sheetData sheetId="40" refreshError="1"/>
      <sheetData sheetId="41" refreshError="1"/>
      <sheetData sheetId="42" refreshError="1"/>
      <sheetData sheetId="43" refreshError="1"/>
      <sheetData sheetId="44" refreshError="1"/>
      <sheetData sheetId="45" refreshError="1"/>
      <sheetData sheetId="46" refreshError="1"/>
      <sheetData sheetId="47" refreshError="1"/>
      <sheetData sheetId="48" refreshError="1"/>
      <sheetData sheetId="49" refreshError="1"/>
      <sheetData sheetId="50" refreshError="1"/>
      <sheetData sheetId="51" refreshError="1"/>
      <sheetData sheetId="52" refreshError="1"/>
      <sheetData sheetId="53" refreshError="1"/>
      <sheetData sheetId="54" refreshError="1"/>
      <sheetData sheetId="55" refreshError="1"/>
      <sheetData sheetId="56" refreshError="1"/>
      <sheetData sheetId="57" refreshError="1"/>
      <sheetData sheetId="58" refreshError="1"/>
      <sheetData sheetId="59" refreshError="1"/>
      <sheetData sheetId="60" refreshError="1"/>
      <sheetData sheetId="61" refreshError="1"/>
      <sheetData sheetId="62" refreshError="1"/>
      <sheetData sheetId="63" refreshError="1"/>
      <sheetData sheetId="64" refreshError="1"/>
      <sheetData sheetId="65" refreshError="1"/>
      <sheetData sheetId="66" refreshError="1"/>
      <sheetData sheetId="67" refreshError="1"/>
      <sheetData sheetId="68" refreshError="1"/>
      <sheetData sheetId="69" refreshError="1"/>
      <sheetData sheetId="70" refreshError="1"/>
      <sheetData sheetId="71" refreshError="1"/>
      <sheetData sheetId="72" refreshError="1"/>
      <sheetData sheetId="73" refreshError="1"/>
      <sheetData sheetId="74" refreshError="1"/>
      <sheetData sheetId="75" refreshError="1"/>
      <sheetData sheetId="76" refreshError="1"/>
      <sheetData sheetId="77" refreshError="1"/>
      <sheetData sheetId="78" refreshError="1"/>
      <sheetData sheetId="79"/>
      <sheetData sheetId="80" refreshError="1"/>
      <sheetData sheetId="81" refreshError="1"/>
      <sheetData sheetId="82" refreshError="1"/>
      <sheetData sheetId="83" refreshError="1"/>
      <sheetData sheetId="84" refreshError="1"/>
      <sheetData sheetId="85" refreshError="1"/>
      <sheetData sheetId="86" refreshError="1"/>
      <sheetData sheetId="87" refreshError="1"/>
      <sheetData sheetId="88" refreshError="1"/>
      <sheetData sheetId="89"/>
      <sheetData sheetId="90"/>
      <sheetData sheetId="91"/>
      <sheetData sheetId="92"/>
      <sheetData sheetId="93"/>
      <sheetData sheetId="94"/>
      <sheetData sheetId="95"/>
      <sheetData sheetId="96"/>
      <sheetData sheetId="97"/>
      <sheetData sheetId="98"/>
      <sheetData sheetId="99"/>
      <sheetData sheetId="100"/>
      <sheetData sheetId="101"/>
      <sheetData sheetId="102"/>
      <sheetData sheetId="103"/>
      <sheetData sheetId="104"/>
      <sheetData sheetId="105"/>
      <sheetData sheetId="106"/>
      <sheetData sheetId="107"/>
      <sheetData sheetId="108" refreshError="1"/>
      <sheetData sheetId="109" refreshError="1"/>
      <sheetData sheetId="110" refreshError="1"/>
      <sheetData sheetId="111" refreshError="1"/>
      <sheetData sheetId="112" refreshError="1"/>
      <sheetData sheetId="113" refreshError="1"/>
      <sheetData sheetId="114" refreshError="1"/>
      <sheetData sheetId="115" refreshError="1"/>
      <sheetData sheetId="116" refreshError="1"/>
      <sheetData sheetId="117" refreshError="1"/>
      <sheetData sheetId="118" refreshError="1"/>
      <sheetData sheetId="119" refreshError="1"/>
      <sheetData sheetId="120" refreshError="1"/>
      <sheetData sheetId="121" refreshError="1"/>
      <sheetData sheetId="122" refreshError="1"/>
      <sheetData sheetId="123" refreshError="1"/>
      <sheetData sheetId="124" refreshError="1"/>
      <sheetData sheetId="125" refreshError="1"/>
      <sheetData sheetId="126" refreshError="1"/>
      <sheetData sheetId="127" refreshError="1"/>
      <sheetData sheetId="128" refreshError="1"/>
      <sheetData sheetId="129" refreshError="1"/>
      <sheetData sheetId="130" refreshError="1"/>
      <sheetData sheetId="131" refreshError="1"/>
      <sheetData sheetId="132" refreshError="1"/>
      <sheetData sheetId="133" refreshError="1"/>
      <sheetData sheetId="134" refreshError="1"/>
      <sheetData sheetId="135" refreshError="1"/>
      <sheetData sheetId="136" refreshError="1"/>
      <sheetData sheetId="137" refreshError="1"/>
      <sheetData sheetId="138" refreshError="1"/>
      <sheetData sheetId="139" refreshError="1"/>
      <sheetData sheetId="140" refreshError="1"/>
      <sheetData sheetId="141" refreshError="1"/>
      <sheetData sheetId="142" refreshError="1"/>
      <sheetData sheetId="143" refreshError="1"/>
      <sheetData sheetId="144" refreshError="1"/>
      <sheetData sheetId="145" refreshError="1"/>
      <sheetData sheetId="146" refreshError="1"/>
      <sheetData sheetId="147" refreshError="1"/>
      <sheetData sheetId="148" refreshError="1"/>
      <sheetData sheetId="149" refreshError="1"/>
      <sheetData sheetId="150" refreshError="1"/>
      <sheetData sheetId="151" refreshError="1"/>
      <sheetData sheetId="152" refreshError="1"/>
      <sheetData sheetId="153" refreshError="1"/>
      <sheetData sheetId="154" refreshError="1"/>
      <sheetData sheetId="155" refreshError="1"/>
      <sheetData sheetId="156" refreshError="1"/>
      <sheetData sheetId="157" refreshError="1"/>
      <sheetData sheetId="158" refreshError="1"/>
      <sheetData sheetId="159" refreshError="1"/>
      <sheetData sheetId="160" refreshError="1"/>
      <sheetData sheetId="161" refreshError="1"/>
      <sheetData sheetId="162" refreshError="1"/>
    </sheetDataSet>
  </externalBook>
</externalLink>
</file>

<file path=xl/externalLinks/externalLink44.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THEME CODE"/>
      <sheetName val="CR CODE"/>
      <sheetName val="부서CODE"/>
      <sheetName val="CVT산정"/>
      <sheetName val="#REF"/>
      <sheetName val="MX628EX"/>
      <sheetName val="표지★"/>
      <sheetName val="BASE"/>
      <sheetName val="공수"/>
      <sheetName val="SOURCE"/>
      <sheetName val="2.대외공문"/>
      <sheetName val="THEME CO_x0000__x0000_"/>
      <sheetName val=""/>
      <sheetName val="품의양"/>
      <sheetName val="Macro1"/>
      <sheetName val="계정"/>
      <sheetName val="기초자료입력"/>
      <sheetName val="engline"/>
      <sheetName val="작성양식"/>
      <sheetName val="9901"/>
      <sheetName val="판금내역서"/>
      <sheetName val="BUS제원1"/>
      <sheetName val="TRIM-Y3"/>
      <sheetName val="협조전"/>
      <sheetName val="기안"/>
      <sheetName val="97손익계획"/>
      <sheetName val="직원신상"/>
      <sheetName val="효율계획(당월)"/>
      <sheetName val="전체실적"/>
      <sheetName val="자가2급"/>
      <sheetName val="DATA-최종"/>
      <sheetName val="64164"/>
      <sheetName val="입력데이타"/>
      <sheetName val="간이연락"/>
      <sheetName val="OPT손익 내수"/>
      <sheetName val="OPT손익 수출"/>
      <sheetName val="재료율"/>
      <sheetName val="THEME CO??"/>
      <sheetName val="내수1.8GL"/>
      <sheetName val="비교원RD-S"/>
      <sheetName val="01"/>
      <sheetName val="MatchCode"/>
      <sheetName val="품의서"/>
      <sheetName val="DWPM"/>
      <sheetName val=" SR3차원단위 (3)"/>
      <sheetName val="THEME CO__"/>
      <sheetName val="초기화면"/>
      <sheetName val="PCB"/>
      <sheetName val="Eingaben"/>
      <sheetName val="THEME CO_x005f_x0000__x005f_x0000_"/>
      <sheetName val="선반OPT"/>
      <sheetName val="p2-1"/>
      <sheetName val="주행"/>
      <sheetName val="11"/>
      <sheetName val="SUM"/>
      <sheetName val="PT_ED"/>
      <sheetName val="code"/>
      <sheetName val="R&amp;D"/>
      <sheetName val="절삭10"/>
      <sheetName val="op10"/>
      <sheetName val="대외공문"/>
      <sheetName val="환율"/>
      <sheetName val="시산표"/>
      <sheetName val="불량현상별END"/>
      <sheetName val="FUEL FILLER"/>
      <sheetName val="정산내역"/>
      <sheetName val="MAIN"/>
      <sheetName val="1"/>
      <sheetName val="SANTAMO"/>
      <sheetName val="소유주(원)"/>
      <sheetName val="5130 "/>
      <sheetName val="매월결산"/>
      <sheetName val="THEME_CODE"/>
      <sheetName val="CR_CODE"/>
      <sheetName val="2_대외공문"/>
      <sheetName val="THEME_CO"/>
      <sheetName val="THEME_CO??"/>
      <sheetName val="OPT손익_내수"/>
      <sheetName val="OPT손익_수출"/>
      <sheetName val="THEME_CO_x005f_x0000__x005f_x0000_"/>
      <sheetName val="전체현황"/>
      <sheetName val="J21KPL"/>
      <sheetName val="THEME CO?"/>
      <sheetName val="구동"/>
      <sheetName val="계산정보"/>
      <sheetName val="계산DATA입력"/>
      <sheetName val="해외생산"/>
      <sheetName val="분석mast"/>
      <sheetName val="전체"/>
      <sheetName val="THEME CO_"/>
      <sheetName val="CAUDIT"/>
      <sheetName val="THEME_CO__"/>
      <sheetName val="직재"/>
      <sheetName val="승용STEEL"/>
      <sheetName val="만도납품"/>
      <sheetName val="외.입"/>
      <sheetName val="내수1_8GL"/>
      <sheetName val="_SR3차원단위_(3)"/>
      <sheetName val="FUEL_FILLER"/>
      <sheetName val="2안"/>
      <sheetName val="94B"/>
      <sheetName val="TOT"/>
      <sheetName val="Lookups"/>
      <sheetName val=" SD-A228DF(유리+실크) "/>
      <sheetName val="data sheet12"/>
      <sheetName val="125PIECE"/>
      <sheetName val="VPP(BD-010) 이상보고"/>
      <sheetName val="부서CO(안"/>
      <sheetName val="_x0000_³xÆõ¬8» _x0000_(_x0000_HÅ)_x0000_ _x0000_(_x0000_2_x0000_)_x0000__x0005__x0000__x0001_3_x0000_._x0000_"/>
      <sheetName val="Q13"/>
      <sheetName val="Q11"/>
      <sheetName val="Q23"/>
      <sheetName val="Q12"/>
      <sheetName val="B053 (990701)공정실적PP%계산"/>
      <sheetName val="적송(11)"/>
      <sheetName val="감가비"/>
      <sheetName val="data"/>
      <sheetName val="주간 업무보고"/>
      <sheetName val="장비이력목록추출"/>
      <sheetName val="일자부하시간추출"/>
      <sheetName val="스페어추출"/>
      <sheetName val="THEME CO_x005f_x005f_x005f_x0000__x005f_x005f_x00"/>
      <sheetName val="THEME_CO_x005f_x005f_x005f_x0000__x005f_x005f_x00"/>
      <sheetName val="M1master"/>
      <sheetName val="원본"/>
      <sheetName val="J100"/>
      <sheetName val="PILOT품"/>
      <sheetName val="동아합의"/>
      <sheetName val="Modelljahresänd. 97-99"/>
      <sheetName val="2"/>
      <sheetName val="GRACE"/>
      <sheetName val="PC Master List"/>
      <sheetName val="제품"/>
      <sheetName val="승인1팀"/>
      <sheetName val="HOLE 9905(1)"/>
      <sheetName val="TABLE"/>
      <sheetName val="문서처리전"/>
      <sheetName val="車両質量一覧"/>
      <sheetName val="x05Pricing"/>
      <sheetName val="대외"/>
      <sheetName val="C100"/>
      <sheetName val="생산계획"/>
      <sheetName val="1.POSITIONING"/>
      <sheetName val="96"/>
      <sheetName val="COA_ENG"/>
      <sheetName val="Sheet2"/>
      <sheetName val="THEME_CODE1"/>
      <sheetName val="CR_CODE1"/>
      <sheetName val="2_대외공문1"/>
      <sheetName val="THEME_CO??1"/>
      <sheetName val="OPT손익_내수1"/>
      <sheetName val="OPT손익_수출1"/>
      <sheetName val="THEME_CO__1"/>
      <sheetName val="THEME_CO_x005f_x0000__x005f_x0000_1"/>
      <sheetName val="5130_"/>
      <sheetName val="주간_업무보고"/>
      <sheetName val="³xÆõ¬8»_(HÅ)_(2)3_ÜÂÕ8» 4"/>
      <sheetName val="THEME_CO?"/>
      <sheetName val="VPP(BD-010)_이상보고"/>
      <sheetName val="_SD-A228DF(유리+실크)_"/>
      <sheetName val="B053_(990701)공정실적PP%계산"/>
      <sheetName val="외_입"/>
      <sheetName val="THEME_CO_"/>
      <sheetName val="THEME_CO_x005f_x005f_x005f_x0000__x005f_x005f_x01"/>
      <sheetName val="채산자료"/>
      <sheetName val="공정"/>
      <sheetName val="자재목록"/>
      <sheetName val="Фориш 2003"/>
      <sheetName val="SUB"/>
      <sheetName val="단일압출"/>
      <sheetName val="³xÆõ¬8» (_x0000_HÅ)_x0000_ (_x0000_2_x0000_)_x0000__x0005__x0000__x0001_3_x0000_._x0000_ÜÂ‰"/>
      <sheetName val="내구품질향상1"/>
      <sheetName val="TEAM하반기 계획 (2)"/>
      <sheetName val="_x005f_x0000_³xÆõ¬8» _x005f_x0000_(_x005f_x0000_H"/>
      <sheetName val="THEME CO_x005f_x005f_x005f_x005f_x005f_x005f_x000"/>
      <sheetName val="THEME_CO_x005f_x005f_x005f_x005f_x005f_x005f_x000"/>
      <sheetName val="86531-1W000"/>
      <sheetName val="S50 "/>
      <sheetName val="존4"/>
      <sheetName val="THEME CO_x005f_x005f_x005f_x005f_x005f_x005f_x005"/>
      <sheetName val="THEME_CO_x005f_x005f_x005f_x005f_x005f_x005f_x005"/>
      <sheetName val="기종별 합계"/>
      <sheetName val="3_PT개발계획"/>
      <sheetName val="2-1"/>
      <sheetName val="MACRO1.XLM"/>
      <sheetName val="KH-Q1,Q2,01"/>
      <sheetName val="MASTER"/>
      <sheetName val="내수1_8GL1"/>
      <sheetName val="_SR3차원단위_(3)1"/>
      <sheetName val="FUEL_FILLER1"/>
      <sheetName val="³xÆõ¬8»_(HÅ)_(2)3_"/>
      <sheetName val="Modelljahresänd__97-99"/>
      <sheetName val="PC_Master_List"/>
      <sheetName val="HOLE_9905(1)"/>
      <sheetName val="X3"/>
      <sheetName val="표"/>
      <sheetName val="Schwerpunkte"/>
      <sheetName val="인원계획"/>
      <sheetName val="HP1AMLIST"/>
      <sheetName val="전"/>
      <sheetName val="Sheet1"/>
      <sheetName val="M96현황-동아"/>
      <sheetName val="금형품의서"/>
      <sheetName val="공통비"/>
      <sheetName val="96 하반기 전시회 경비"/>
      <sheetName val="96 상반기 전시회 경비"/>
      <sheetName val="96 기타 전시회 경비"/>
      <sheetName val="DLR-229DJ"/>
      <sheetName val="?³xÆõ¬8» ?(?HÅ)? ?(?2?)?_x0005_?_x0001_3?.?"/>
      <sheetName val="Kautex 4WD St.IV P&amp;D"/>
      <sheetName val="Sachs FL WHL"/>
      <sheetName val="작업명"/>
      <sheetName val="차수"/>
      <sheetName val="作業手順"/>
      <sheetName val="99年度原単位"/>
      <sheetName val="INFATION (3)"/>
      <sheetName val="소재불량현황"/>
      <sheetName val="공정불량현황"/>
      <sheetName val="E-COMP"/>
      <sheetName val="KD율"/>
      <sheetName val="3-3"/>
      <sheetName val="ML"/>
      <sheetName val="1차명단"/>
      <sheetName val="요약IS"/>
      <sheetName val="SPA 재고현황"/>
      <sheetName val="CHART M-F SW"/>
      <sheetName val="b_spec_ph2(batch5)"/>
      <sheetName val="금형대장"/>
      <sheetName val="³xÆõ¬8» ("/>
      <sheetName val="총원가"/>
      <sheetName val="보고서"/>
      <sheetName val="Parameter Set"/>
      <sheetName val="GK차체EO-CUT전"/>
      <sheetName val="_³xÆõ¬8» _(_HÅ)_ _(_2_)__x0005___x0001_3_._"/>
      <sheetName val="S4500, CKDs"/>
      <sheetName val="T300"/>
      <sheetName val="2차-PROTO-(1)"/>
      <sheetName val="주소(한문)"/>
      <sheetName val="LEGAN"/>
      <sheetName val="외주현황.wq1"/>
      <sheetName val="신규DEP"/>
      <sheetName val="THEME_CODE2"/>
      <sheetName val="CR_CODE2"/>
      <sheetName val="2_대외공문2"/>
      <sheetName val="OPT손익_내수2"/>
      <sheetName val="OPT손익_수출2"/>
      <sheetName val="THEME_CO??2"/>
      <sheetName val="THEME_CO_x005f_x0000__x005f_x0000_2"/>
      <sheetName val="THEME_CODE3"/>
      <sheetName val="CR_CODE3"/>
      <sheetName val="2_대외공문3"/>
      <sheetName val="OPT손익_내수3"/>
      <sheetName val="OPT손익_수출3"/>
      <sheetName val="THEME_CO??3"/>
      <sheetName val="THEME_CO_x005f_x0000__x005f_x0000_3"/>
      <sheetName val="내수1_8GL2"/>
      <sheetName val="_SR3차원단위_(3)2"/>
      <sheetName val="THEME_CO__2"/>
      <sheetName val="0mileage-May2003"/>
      <sheetName val="FUEL_FILLER2"/>
      <sheetName val="5130_1"/>
      <sheetName val="THEME_CO?1"/>
      <sheetName val="THEME_CO_1"/>
      <sheetName val="VPP(BD-010)_이상보고1"/>
      <sheetName val="B053_(990701)공정실적PP%계산1"/>
      <sheetName val="외_입1"/>
      <sheetName val="주간_업무보고1"/>
      <sheetName val="THEME_CO_x005f_x005f_x005f_x0000__x005f_x005f_x02"/>
      <sheetName val="_SD-A228DF(유리+실크)_1"/>
      <sheetName val="Modelljahresänd__97-991"/>
      <sheetName val="PC_Master_List1"/>
      <sheetName val="HOLE_9905(1)1"/>
      <sheetName val="data_sheet12"/>
      <sheetName val="1_POSITIONING"/>
      <sheetName val="기계임률"/>
      <sheetName val="열간단조자동원가계산서"/>
      <sheetName val="91"/>
      <sheetName val="MCT6"/>
      <sheetName val="THEME_CO_x0000__x0000_1"/>
      <sheetName val="_x0000_³xÆõ¬8» _x0000_(_x0000_H"/>
      <sheetName val="THEME CO_x005f_x0000__x00"/>
      <sheetName val="THEME_CO_x005f_x0000__x00"/>
      <sheetName val="THEME CO_x005f_x005f_x000"/>
      <sheetName val="THEME_CO_x005f_x005f_x000"/>
      <sheetName val="THEME CO_x005f_x005f_x005"/>
      <sheetName val="THEME_CO_x005f_x005f_x005"/>
      <sheetName val="THEME_CO_x005f_x0000__x01"/>
      <sheetName val="A-A"/>
      <sheetName val="THEME CO_x000"/>
      <sheetName val="THEME_CO_x000"/>
      <sheetName val="THEME CO_x005"/>
      <sheetName val="THEME_CO_x005"/>
      <sheetName val="Main Model"/>
      <sheetName val="THEME_CO__3"/>
      <sheetName val="THEME CO_x0000__x00"/>
      <sheetName val="THEME_CO_x0000__x00"/>
      <sheetName val="THEME_CO_x0000__x01"/>
      <sheetName val="THEME_CO_x0000__x0000_2"/>
      <sheetName val="THEME_CO_x005f_x0000__x02"/>
      <sheetName val="THEME_CODE4"/>
      <sheetName val="CR_CODE4"/>
      <sheetName val="2_대외공문4"/>
      <sheetName val="OPT손익_내수4"/>
      <sheetName val="OPT손익_수출4"/>
      <sheetName val="THEME_CO??4"/>
      <sheetName val="내수1_8GL3"/>
      <sheetName val="_SR3차원단위_(3)3"/>
      <sheetName val="THEME_CO_x005f_x0000__x005f_x0000_4"/>
      <sheetName val="TEAM하반기_계획_(2)"/>
      <sheetName val="³xÆõ¬8»_(HÅ)_(2)3_ÜÂ‰"/>
      <sheetName val="_x005f_x0000_³xÆõ¬8»__x005f_x0000_(_x005f_x0000_H"/>
      <sheetName val="THEME_CO_x005f_x005f_x005f_x005f_x005f_x005f_x001"/>
      <sheetName val="³xÆõ¬8»_(HÅ)_(2)3_ÜÂÕ8»_4"/>
      <sheetName val="Фориш_2003"/>
      <sheetName val="SPA_재고현황"/>
      <sheetName val="96_하반기_전시회_경비"/>
      <sheetName val="96_상반기_전시회_경비"/>
      <sheetName val="96_기타_전시회_경비"/>
      <sheetName val="CHART_M-F_SW"/>
      <sheetName val="MACRO1_XLM"/>
      <sheetName val="S50_"/>
      <sheetName val="THEME_CO_x005f_x005f_x005f_x005f_x005f_x005f_x002"/>
      <sheetName val="기종별_합계"/>
      <sheetName val="³xÆõ¬8»_("/>
      <sheetName val="?³xÆõ¬8»_?(?HÅ)?_?(?2?)??3?_?"/>
      <sheetName val="Kautex_4WD_St_IV_P&amp;D"/>
      <sheetName val="Sachs_FL_WHL"/>
      <sheetName val="INFATION_(3)"/>
      <sheetName val="S4500,_CKDs"/>
      <sheetName val="외주현황_wq1"/>
      <sheetName val="Parameter_Set"/>
      <sheetName val="BM_NEW2"/>
      <sheetName val="표준"/>
      <sheetName val="관계회사거래내역및 채권채무잔액 99"/>
      <sheetName val="제품명세서 -원재료비율사용시"/>
      <sheetName val="제품명세서-회사제시"/>
      <sheetName val="lead"/>
      <sheetName val="F1,2"/>
      <sheetName val="가2"/>
      <sheetName val="Page 1A - Proposal Strategy "/>
      <sheetName val="Pc1%계산"/>
      <sheetName val="TV법인별"/>
      <sheetName val="Tiburon"/>
      <sheetName val="³xÆõ¬8» (_x005f_x0000_HÅ)_x005f_x0000_ (_x0"/>
      <sheetName val="THEME CO_x005f_x005f_x005f_x0000__x00"/>
      <sheetName val="THEME_CO_x005f_x005f_x005f_x0000__x00"/>
      <sheetName val="THEME CO_x005f_x005f_x005f_x005f_x000"/>
      <sheetName val="THEME_CO_x005f_x005f_x005f_x005f_x000"/>
      <sheetName val="THEME CO_x005f_x005f_x005f_x005f_x005"/>
      <sheetName val="THEME_CO_x005f_x005f_x005f_x005f_x005"/>
      <sheetName val="_x005f_x005f_x005f_x0000_³xÆõ¬8» _x005f_x005f_x00"/>
      <sheetName val="FF20"/>
      <sheetName val="Assign"/>
      <sheetName val="공장별판관비배부"/>
      <sheetName val="2월생산성현황"/>
      <sheetName val="수정사항"/>
      <sheetName val="3월"/>
      <sheetName val="PC%계산"/>
      <sheetName val="Basic information"/>
      <sheetName val="Ref"/>
      <sheetName val="교육계획"/>
      <sheetName val="상세 계산 내역"/>
      <sheetName val="PPK"/>
      <sheetName val="임율"/>
      <sheetName val="협력사 일반현황"/>
      <sheetName val="선급비용"/>
      <sheetName val="改善集計"/>
      <sheetName val="D33PN"/>
      <sheetName val="DDD"/>
      <sheetName val="RD제품개발투자비(매가)"/>
      <sheetName val="PRESS"/>
      <sheetName val="Reference"/>
      <sheetName val="KPI실행과제(월별)"/>
      <sheetName val="MOTOR"/>
      <sheetName val="뒤차축소"/>
      <sheetName val="2004-2007년매출"/>
      <sheetName val="5.세운W-A"/>
      <sheetName val="ASEQ"/>
      <sheetName val="검사기준서"/>
      <sheetName val="Cross Charge Forecast"/>
      <sheetName val="overview"/>
      <sheetName val="TFT 측정(2)"/>
      <sheetName val="TFT Main(2)"/>
      <sheetName val="TFT 부대(2)"/>
      <sheetName val="エクセル起動"/>
      <sheetName val="Cost Structures"/>
      <sheetName val="60KCF_01"/>
      <sheetName val="ATS"/>
      <sheetName val="Base Table"/>
      <sheetName val="aa2T"/>
      <sheetName val="검사기준서 을지 "/>
      <sheetName val="Input"/>
      <sheetName val="CY2001 Salary Calculation"/>
      <sheetName val="Financials SWS"/>
      <sheetName val="major"/>
      <sheetName val="750ﾛｯﾄ"/>
      <sheetName val="WXY"/>
      <sheetName val="내역"/>
      <sheetName val="RHN"/>
      <sheetName val="현재"/>
      <sheetName val="2010"/>
      <sheetName val="유니온"/>
      <sheetName val="투자-국내2"/>
      <sheetName val="FACTOR"/>
      <sheetName val="Vehicles"/>
      <sheetName val="Vendor"/>
      <sheetName val="³xÆõ¬8» (?HÅ)? (?2?)?_x0005_?_x0001_3?.?ÜÂ‰"/>
      <sheetName val="LIBRARY"/>
      <sheetName val="14.1부"/>
      <sheetName val="28.8부"/>
      <sheetName val="재고자산"/>
      <sheetName val="매출원가"/>
      <sheetName val="³xÆõ¬8»_(HÅ)_(2)3_ÜÂ‰Õ8» 4"/>
      <sheetName val="__x___8_____H_______2______3__2"/>
      <sheetName val="__x___8_____H_______2______3__3"/>
      <sheetName val="THEME_CO_x005f_x005f_x005f_x0000__x005f_x005f_x_2"/>
      <sheetName val="THEME_CO_x005f_x005f_x005f_x0000__x005f_x005f_x_3"/>
      <sheetName val="_x005f_x0000__x___8___x005f_x0000___x005f_x0000_2"/>
      <sheetName val="THEME_CO_x005f_x005f_x005f_x005f_x005f_x005f_x0_2"/>
      <sheetName val="THEME_CO_x005f_x005f_x005f_x005f_x005f_x005f_x0_3"/>
      <sheetName val="(업체)Cover"/>
      <sheetName val="Modification Request Sheet"/>
      <sheetName val="INDEX"/>
      <sheetName val="해외출장실적"/>
      <sheetName val="#ofclose .xl"/>
      <sheetName val="sales_ebit act"/>
      <sheetName val="2022"/>
      <sheetName val="인원"/>
      <sheetName val="BRAKE"/>
      <sheetName val="THEME_CO_x0000__x0000_3"/>
      <sheetName val="HCCE01"/>
      <sheetName val="CFLOW"/>
      <sheetName val="인원01"/>
      <sheetName val="low data"/>
      <sheetName val="labor cost"/>
      <sheetName val="그래프데이타"/>
      <sheetName val="(All)FF"/>
      <sheetName val="기준비교표"/>
      <sheetName val="지급융통"/>
      <sheetName val="하수급견적대비"/>
      <sheetName val="Sheet1 (2)"/>
      <sheetName val="수불명세서"/>
      <sheetName val="첨부1"/>
      <sheetName val="KeyData"/>
      <sheetName val="시산표12월(수정후)"/>
      <sheetName val="협력업체"/>
      <sheetName val="BOM CODE"/>
      <sheetName val="공정일보data"/>
      <sheetName val="0000"/>
      <sheetName val="장적산출"/>
      <sheetName val="한일은행"/>
      <sheetName val="통장출금액"/>
      <sheetName val="계획"/>
      <sheetName val="단가"/>
      <sheetName val="타이시트"/>
      <sheetName val="기초"/>
      <sheetName val="발잔"/>
      <sheetName val="입고"/>
      <sheetName val="제품재고"/>
      <sheetName val="차월계획"/>
      <sheetName val="현재고"/>
      <sheetName val="감가상각"/>
      <sheetName val="THEME_CO__4"/>
      <sheetName val="_³xÆõ¬8»__(_HÅ)___(_2_)__3___"/>
      <sheetName val="_³xÆõ¬8» _(_HÅ)_ _(_2_)__x0005_"/>
      <sheetName val="2)단품계산서양식"/>
      <sheetName val="5"/>
      <sheetName val="분기별손익(백만원)"/>
      <sheetName val="정공공사"/>
      <sheetName val="Key assumption"/>
      <sheetName val="일반"/>
      <sheetName val="Macro2"/>
      <sheetName val="사내감사지적사항"/>
      <sheetName val="f5"/>
      <sheetName val="XREF"/>
      <sheetName val="sbr706"/>
      <sheetName val="³xÆõ¬8» (_x005f_x005f_x005f_x0000_HÅ)_x005f"/>
      <sheetName val="_x005f_x005f_x005f_x005f_x005f_x005f_x005f_x0000_³xÆõ¬8"/>
      <sheetName val="_³xÆõ¬8» _(_HÅ)_ _(_2_)__x005f_x0005_"/>
      <sheetName val="³xÆõ¬8» (_x005f_x005f_x005f_x005f_x005f_x005f_x00"/>
      <sheetName val="_x005f_x005f_x005f_x005f_x005f_x005f_x005f_x005f_x005f_x005f_"/>
      <sheetName val="_³xÆõ¬8» _(_HÅ)_ _(_2_)__x005f_x005f_"/>
      <sheetName val="THEME_CO_x0000__x02"/>
      <sheetName val="THEME_CO_x0000__x0000_4"/>
      <sheetName val="_x0000_³xÆõ¬8»__x0000_(_x0000_H"/>
      <sheetName val="THEME_CO_x005f_x005f_x001"/>
      <sheetName val="THEME_CO_x005f_x005f_x002"/>
      <sheetName val="?³xÆõ¬8» ?(?HÅ)? ?(?2?)?_x005f_x0005_"/>
      <sheetName val="THEME_CO_x005f_x005f_x005f_x0000__x01"/>
      <sheetName val="THEME_CO_x005f_x005f_x005f_x0000__x02"/>
      <sheetName val="_x005f_x005f_x005f_x0000_³xÆõ¬8»__x005f_x005f_x00"/>
      <sheetName val="THEME CO_x005f_x0000__x005f_x005f_x00"/>
      <sheetName val="THEME_CO_x005f_x0000__x005f_x005f_x00"/>
      <sheetName val="THEME_CO_x005f_x0000__x005f_x005f_x01"/>
      <sheetName val="THEME_CO_x005f_x0000__x005f_x005f_x02"/>
      <sheetName val="#142-1-갑"/>
      <sheetName val="MBNBSMTR"/>
      <sheetName val="INF"/>
      <sheetName val="건수"/>
    </sheetNames>
    <sheetDataSet>
      <sheetData sheetId="0" refreshError="1">
        <row r="1">
          <cell r="B1" t="str">
            <v>THEME CODE</v>
          </cell>
          <cell r="C1" t="str">
            <v>전산차수</v>
          </cell>
          <cell r="D1" t="str">
            <v>전산년도</v>
          </cell>
          <cell r="E1" t="str">
            <v>SYS.</v>
          </cell>
          <cell r="F1" t="str">
            <v>F/UP     담당자</v>
          </cell>
        </row>
        <row r="2">
          <cell r="B2" t="str">
            <v>QN001</v>
          </cell>
          <cell r="C2">
            <v>1</v>
          </cell>
          <cell r="D2" t="str">
            <v>1995</v>
          </cell>
          <cell r="E2" t="str">
            <v>엔진</v>
          </cell>
          <cell r="F2" t="str">
            <v>임종진</v>
          </cell>
        </row>
        <row r="3">
          <cell r="B3" t="str">
            <v>QA002</v>
          </cell>
          <cell r="C3">
            <v>1</v>
          </cell>
          <cell r="D3" t="str">
            <v>1995</v>
          </cell>
          <cell r="E3" t="str">
            <v>ＴＭ</v>
          </cell>
          <cell r="F3" t="str">
            <v>손이오</v>
          </cell>
        </row>
        <row r="4">
          <cell r="B4" t="str">
            <v>QA003</v>
          </cell>
          <cell r="C4">
            <v>1</v>
          </cell>
          <cell r="D4" t="str">
            <v>1995</v>
          </cell>
          <cell r="E4" t="str">
            <v>엔진</v>
          </cell>
          <cell r="F4" t="str">
            <v>최철림</v>
          </cell>
        </row>
        <row r="5">
          <cell r="B5" t="str">
            <v>QC004</v>
          </cell>
          <cell r="C5">
            <v>1</v>
          </cell>
          <cell r="D5" t="str">
            <v>1995</v>
          </cell>
          <cell r="E5" t="str">
            <v>차체</v>
          </cell>
          <cell r="F5" t="str">
            <v>김형구</v>
          </cell>
        </row>
        <row r="6">
          <cell r="B6" t="str">
            <v>QE005</v>
          </cell>
          <cell r="C6">
            <v>1</v>
          </cell>
          <cell r="D6" t="str">
            <v>1995</v>
          </cell>
          <cell r="E6" t="str">
            <v>차체</v>
          </cell>
          <cell r="F6" t="str">
            <v>김정태</v>
          </cell>
        </row>
        <row r="7">
          <cell r="B7" t="str">
            <v>QB006</v>
          </cell>
          <cell r="C7">
            <v>1</v>
          </cell>
          <cell r="D7" t="str">
            <v>1995</v>
          </cell>
          <cell r="E7" t="str">
            <v>차체</v>
          </cell>
          <cell r="F7" t="str">
            <v>서비용</v>
          </cell>
        </row>
        <row r="8">
          <cell r="B8" t="str">
            <v>QB007</v>
          </cell>
          <cell r="C8">
            <v>1</v>
          </cell>
          <cell r="D8" t="str">
            <v>1995</v>
          </cell>
          <cell r="E8" t="str">
            <v>차체</v>
          </cell>
          <cell r="F8" t="str">
            <v>이영수</v>
          </cell>
        </row>
        <row r="9">
          <cell r="B9" t="str">
            <v>QB008</v>
          </cell>
          <cell r="C9">
            <v>1</v>
          </cell>
          <cell r="D9" t="str">
            <v>1995</v>
          </cell>
          <cell r="E9" t="str">
            <v>차체</v>
          </cell>
          <cell r="F9" t="str">
            <v>이영수</v>
          </cell>
        </row>
        <row r="10">
          <cell r="B10" t="str">
            <v>QC009</v>
          </cell>
          <cell r="C10">
            <v>1</v>
          </cell>
          <cell r="D10" t="str">
            <v>1995</v>
          </cell>
          <cell r="E10" t="str">
            <v>샤시</v>
          </cell>
          <cell r="F10" t="str">
            <v>지태호</v>
          </cell>
        </row>
        <row r="11">
          <cell r="B11" t="str">
            <v>QC010</v>
          </cell>
          <cell r="C11">
            <v>1</v>
          </cell>
          <cell r="D11" t="str">
            <v>1995</v>
          </cell>
          <cell r="E11" t="str">
            <v>샤시</v>
          </cell>
          <cell r="F11" t="str">
            <v>김창섭</v>
          </cell>
        </row>
        <row r="12">
          <cell r="B12" t="str">
            <v>QA011</v>
          </cell>
          <cell r="C12">
            <v>1</v>
          </cell>
          <cell r="D12" t="str">
            <v>1995</v>
          </cell>
          <cell r="E12" t="str">
            <v>샤시</v>
          </cell>
          <cell r="F12" t="str">
            <v>김재수</v>
          </cell>
        </row>
        <row r="13">
          <cell r="B13" t="str">
            <v>QN012</v>
          </cell>
          <cell r="C13">
            <v>1</v>
          </cell>
          <cell r="D13" t="str">
            <v>1995</v>
          </cell>
          <cell r="E13" t="str">
            <v>샤시</v>
          </cell>
          <cell r="F13" t="str">
            <v>최정훈</v>
          </cell>
        </row>
        <row r="14">
          <cell r="B14" t="str">
            <v>QN013</v>
          </cell>
          <cell r="C14">
            <v>1</v>
          </cell>
          <cell r="D14" t="str">
            <v>1995</v>
          </cell>
          <cell r="E14" t="str">
            <v>의장</v>
          </cell>
          <cell r="F14" t="str">
            <v>엄봉용</v>
          </cell>
        </row>
        <row r="15">
          <cell r="B15" t="str">
            <v>QT014</v>
          </cell>
          <cell r="C15">
            <v>1</v>
          </cell>
          <cell r="D15" t="str">
            <v>1995</v>
          </cell>
          <cell r="E15" t="str">
            <v>의장</v>
          </cell>
          <cell r="F15" t="str">
            <v>이충원</v>
          </cell>
        </row>
        <row r="16">
          <cell r="B16" t="str">
            <v>QT015</v>
          </cell>
          <cell r="C16">
            <v>1</v>
          </cell>
          <cell r="D16" t="str">
            <v>1995</v>
          </cell>
          <cell r="E16" t="str">
            <v>의장</v>
          </cell>
          <cell r="F16" t="str">
            <v>정경식</v>
          </cell>
        </row>
        <row r="17">
          <cell r="B17" t="str">
            <v>QE016</v>
          </cell>
          <cell r="C17">
            <v>1</v>
          </cell>
          <cell r="D17" t="str">
            <v>1995</v>
          </cell>
          <cell r="E17" t="str">
            <v>전장</v>
          </cell>
          <cell r="F17" t="str">
            <v>이현섭</v>
          </cell>
        </row>
        <row r="18">
          <cell r="B18" t="str">
            <v>QT017</v>
          </cell>
          <cell r="C18">
            <v>2</v>
          </cell>
          <cell r="D18" t="str">
            <v>1995</v>
          </cell>
          <cell r="E18" t="str">
            <v>의장</v>
          </cell>
          <cell r="F18" t="str">
            <v>문희탁</v>
          </cell>
        </row>
        <row r="19">
          <cell r="B19" t="str">
            <v>QE018</v>
          </cell>
          <cell r="C19">
            <v>2</v>
          </cell>
          <cell r="D19" t="str">
            <v>1995</v>
          </cell>
          <cell r="E19" t="str">
            <v>전장</v>
          </cell>
          <cell r="F19" t="str">
            <v>박종길</v>
          </cell>
        </row>
        <row r="20">
          <cell r="B20" t="str">
            <v>QN019</v>
          </cell>
          <cell r="C20">
            <v>2</v>
          </cell>
          <cell r="D20" t="str">
            <v>1995</v>
          </cell>
          <cell r="E20" t="str">
            <v>엔진</v>
          </cell>
          <cell r="F20" t="str">
            <v>엄봉용</v>
          </cell>
        </row>
        <row r="21">
          <cell r="B21" t="str">
            <v>QN020</v>
          </cell>
          <cell r="C21">
            <v>2</v>
          </cell>
          <cell r="D21" t="str">
            <v>1995</v>
          </cell>
          <cell r="E21" t="str">
            <v>엔진</v>
          </cell>
          <cell r="F21" t="str">
            <v>최정훈</v>
          </cell>
        </row>
        <row r="22">
          <cell r="B22" t="str">
            <v>QN021</v>
          </cell>
          <cell r="C22">
            <v>2</v>
          </cell>
          <cell r="D22" t="str">
            <v>1995</v>
          </cell>
          <cell r="E22" t="str">
            <v>엔진</v>
          </cell>
          <cell r="F22" t="str">
            <v>임종진</v>
          </cell>
        </row>
        <row r="23">
          <cell r="B23" t="str">
            <v>QA022</v>
          </cell>
          <cell r="C23">
            <v>2</v>
          </cell>
          <cell r="D23" t="str">
            <v>1995</v>
          </cell>
          <cell r="E23" t="str">
            <v>샤시</v>
          </cell>
          <cell r="F23" t="str">
            <v>최철림</v>
          </cell>
        </row>
        <row r="24">
          <cell r="B24" t="str">
            <v>QA023</v>
          </cell>
          <cell r="C24">
            <v>2</v>
          </cell>
          <cell r="D24" t="str">
            <v>1995</v>
          </cell>
          <cell r="E24" t="str">
            <v>샤시</v>
          </cell>
          <cell r="F24" t="str">
            <v>최철림</v>
          </cell>
        </row>
        <row r="25">
          <cell r="B25" t="str">
            <v>QA024</v>
          </cell>
          <cell r="C25">
            <v>2</v>
          </cell>
          <cell r="D25" t="str">
            <v>1995</v>
          </cell>
          <cell r="E25" t="str">
            <v>샤시</v>
          </cell>
          <cell r="F25" t="str">
            <v>김재수</v>
          </cell>
        </row>
        <row r="26">
          <cell r="B26" t="str">
            <v>QB025</v>
          </cell>
          <cell r="C26">
            <v>2</v>
          </cell>
          <cell r="D26" t="str">
            <v>1995</v>
          </cell>
          <cell r="E26" t="str">
            <v>차체</v>
          </cell>
          <cell r="F26" t="str">
            <v>이영수</v>
          </cell>
        </row>
        <row r="27">
          <cell r="B27" t="str">
            <v>QB026</v>
          </cell>
          <cell r="C27">
            <v>2</v>
          </cell>
          <cell r="D27" t="str">
            <v>1995</v>
          </cell>
          <cell r="E27" t="str">
            <v>차체</v>
          </cell>
          <cell r="F27" t="str">
            <v>공상복</v>
          </cell>
        </row>
        <row r="28">
          <cell r="B28" t="str">
            <v>QB027</v>
          </cell>
          <cell r="C28">
            <v>3</v>
          </cell>
          <cell r="D28" t="str">
            <v>1995</v>
          </cell>
          <cell r="E28" t="str">
            <v>차체</v>
          </cell>
          <cell r="F28" t="str">
            <v>서비용</v>
          </cell>
        </row>
        <row r="29">
          <cell r="B29" t="str">
            <v>QC028</v>
          </cell>
          <cell r="C29">
            <v>3</v>
          </cell>
          <cell r="D29" t="str">
            <v>1995</v>
          </cell>
          <cell r="E29" t="str">
            <v>샤시</v>
          </cell>
          <cell r="F29" t="str">
            <v>지태호</v>
          </cell>
        </row>
        <row r="30">
          <cell r="B30" t="str">
            <v>QC029</v>
          </cell>
          <cell r="C30">
            <v>2</v>
          </cell>
          <cell r="D30" t="str">
            <v>1995</v>
          </cell>
          <cell r="E30" t="str">
            <v>샤시</v>
          </cell>
          <cell r="F30" t="str">
            <v>김창섭</v>
          </cell>
        </row>
        <row r="31">
          <cell r="B31" t="str">
            <v>QC030</v>
          </cell>
          <cell r="C31">
            <v>2</v>
          </cell>
          <cell r="D31" t="str">
            <v>1995</v>
          </cell>
          <cell r="E31" t="str">
            <v>샤시</v>
          </cell>
          <cell r="F31" t="str">
            <v>백숙인</v>
          </cell>
        </row>
        <row r="32">
          <cell r="B32" t="str">
            <v>QT031</v>
          </cell>
          <cell r="C32">
            <v>2</v>
          </cell>
          <cell r="D32" t="str">
            <v>1995</v>
          </cell>
          <cell r="E32" t="str">
            <v>의장</v>
          </cell>
          <cell r="F32" t="str">
            <v>정경식</v>
          </cell>
        </row>
        <row r="33">
          <cell r="B33" t="str">
            <v>QT032</v>
          </cell>
          <cell r="C33">
            <v>2</v>
          </cell>
          <cell r="D33" t="str">
            <v>1995</v>
          </cell>
          <cell r="E33" t="str">
            <v>의장</v>
          </cell>
          <cell r="F33" t="str">
            <v>손헌호</v>
          </cell>
        </row>
        <row r="34">
          <cell r="B34" t="str">
            <v>QE033</v>
          </cell>
          <cell r="C34">
            <v>2</v>
          </cell>
          <cell r="D34" t="str">
            <v>1995</v>
          </cell>
          <cell r="E34" t="str">
            <v>전장</v>
          </cell>
          <cell r="F34" t="str">
            <v>김대곤</v>
          </cell>
        </row>
        <row r="35">
          <cell r="B35" t="str">
            <v>QE034</v>
          </cell>
          <cell r="C35">
            <v>9</v>
          </cell>
          <cell r="D35" t="str">
            <v>1997</v>
          </cell>
          <cell r="E35" t="str">
            <v>샤시</v>
          </cell>
          <cell r="F35" t="str">
            <v>최기철</v>
          </cell>
        </row>
        <row r="36">
          <cell r="B36" t="str">
            <v>QE035</v>
          </cell>
          <cell r="C36">
            <v>2</v>
          </cell>
          <cell r="D36" t="str">
            <v>1995</v>
          </cell>
          <cell r="E36" t="str">
            <v>전장</v>
          </cell>
          <cell r="F36" t="str">
            <v>이현섭</v>
          </cell>
        </row>
        <row r="37">
          <cell r="B37" t="str">
            <v>QN036</v>
          </cell>
          <cell r="C37">
            <v>3</v>
          </cell>
          <cell r="D37" t="str">
            <v>1995</v>
          </cell>
          <cell r="E37" t="str">
            <v>엔진</v>
          </cell>
          <cell r="F37" t="str">
            <v>엄봉용</v>
          </cell>
        </row>
        <row r="38">
          <cell r="B38" t="str">
            <v>QN037</v>
          </cell>
          <cell r="C38">
            <v>3</v>
          </cell>
          <cell r="D38" t="str">
            <v>1995</v>
          </cell>
          <cell r="E38" t="str">
            <v>엔진</v>
          </cell>
          <cell r="F38" t="str">
            <v>최정훈</v>
          </cell>
        </row>
        <row r="39">
          <cell r="B39" t="str">
            <v>QN038</v>
          </cell>
          <cell r="C39">
            <v>3</v>
          </cell>
          <cell r="D39" t="str">
            <v>1995</v>
          </cell>
          <cell r="E39" t="str">
            <v>엔진</v>
          </cell>
          <cell r="F39" t="str">
            <v>임종진</v>
          </cell>
        </row>
        <row r="40">
          <cell r="B40" t="str">
            <v>QA039</v>
          </cell>
          <cell r="C40">
            <v>3</v>
          </cell>
          <cell r="D40" t="str">
            <v>1995</v>
          </cell>
          <cell r="E40" t="str">
            <v>샤시</v>
          </cell>
          <cell r="F40" t="str">
            <v>김재수</v>
          </cell>
        </row>
        <row r="41">
          <cell r="B41" t="str">
            <v>QA040</v>
          </cell>
          <cell r="C41">
            <v>3</v>
          </cell>
          <cell r="D41" t="str">
            <v>1995</v>
          </cell>
          <cell r="E41" t="str">
            <v>ＴＭ</v>
          </cell>
          <cell r="F41" t="str">
            <v>최철림</v>
          </cell>
        </row>
        <row r="42">
          <cell r="B42" t="str">
            <v>QA041</v>
          </cell>
          <cell r="C42">
            <v>3</v>
          </cell>
          <cell r="D42" t="str">
            <v>1995</v>
          </cell>
          <cell r="E42" t="str">
            <v>샤시</v>
          </cell>
          <cell r="F42" t="str">
            <v>최철림</v>
          </cell>
        </row>
        <row r="43">
          <cell r="B43" t="str">
            <v>QB042</v>
          </cell>
          <cell r="C43">
            <v>3</v>
          </cell>
          <cell r="D43" t="str">
            <v>1995</v>
          </cell>
          <cell r="E43" t="str">
            <v>차체</v>
          </cell>
          <cell r="F43" t="str">
            <v>장희철</v>
          </cell>
        </row>
        <row r="44">
          <cell r="B44" t="str">
            <v>QB043</v>
          </cell>
          <cell r="C44">
            <v>3</v>
          </cell>
          <cell r="D44" t="str">
            <v>1995</v>
          </cell>
          <cell r="E44" t="str">
            <v>차체</v>
          </cell>
          <cell r="F44" t="str">
            <v>김시겸</v>
          </cell>
        </row>
        <row r="45">
          <cell r="B45" t="str">
            <v>QC044</v>
          </cell>
          <cell r="C45">
            <v>3</v>
          </cell>
          <cell r="D45" t="str">
            <v>1995</v>
          </cell>
          <cell r="E45" t="str">
            <v>의장</v>
          </cell>
          <cell r="F45" t="str">
            <v>김형구</v>
          </cell>
        </row>
        <row r="46">
          <cell r="B46" t="str">
            <v>QC045</v>
          </cell>
          <cell r="C46">
            <v>3</v>
          </cell>
          <cell r="D46" t="str">
            <v>1995</v>
          </cell>
          <cell r="E46" t="str">
            <v>의장</v>
          </cell>
          <cell r="F46" t="str">
            <v>김형구</v>
          </cell>
        </row>
        <row r="47">
          <cell r="B47" t="str">
            <v>QC046</v>
          </cell>
          <cell r="C47">
            <v>3</v>
          </cell>
          <cell r="D47" t="str">
            <v>1995</v>
          </cell>
          <cell r="E47" t="str">
            <v>샤시</v>
          </cell>
          <cell r="F47" t="str">
            <v>김형구</v>
          </cell>
        </row>
        <row r="48">
          <cell r="B48" t="str">
            <v>QT047</v>
          </cell>
          <cell r="C48">
            <v>3</v>
          </cell>
          <cell r="D48" t="str">
            <v>1995</v>
          </cell>
          <cell r="E48" t="str">
            <v>의장</v>
          </cell>
          <cell r="F48" t="str">
            <v>정경식</v>
          </cell>
        </row>
        <row r="49">
          <cell r="B49" t="str">
            <v>QT048</v>
          </cell>
          <cell r="C49">
            <v>3</v>
          </cell>
          <cell r="D49" t="str">
            <v>1995</v>
          </cell>
          <cell r="E49" t="str">
            <v>의장</v>
          </cell>
          <cell r="F49" t="str">
            <v>정경식</v>
          </cell>
        </row>
        <row r="50">
          <cell r="B50" t="str">
            <v>QT049</v>
          </cell>
          <cell r="C50">
            <v>3</v>
          </cell>
          <cell r="D50" t="str">
            <v>1995</v>
          </cell>
          <cell r="E50" t="str">
            <v>의장</v>
          </cell>
          <cell r="F50" t="str">
            <v>문희탁</v>
          </cell>
        </row>
        <row r="51">
          <cell r="B51" t="str">
            <v>QE050</v>
          </cell>
          <cell r="C51">
            <v>3</v>
          </cell>
          <cell r="D51" t="str">
            <v>1995</v>
          </cell>
          <cell r="E51" t="str">
            <v>의장</v>
          </cell>
          <cell r="F51" t="str">
            <v>이현섭</v>
          </cell>
        </row>
        <row r="52">
          <cell r="B52" t="str">
            <v>QE051</v>
          </cell>
          <cell r="C52">
            <v>3</v>
          </cell>
          <cell r="D52" t="str">
            <v>1995</v>
          </cell>
          <cell r="E52" t="str">
            <v>전장</v>
          </cell>
          <cell r="F52" t="str">
            <v>조판제</v>
          </cell>
        </row>
        <row r="53">
          <cell r="B53" t="str">
            <v>QE052</v>
          </cell>
          <cell r="C53">
            <v>3</v>
          </cell>
          <cell r="D53" t="str">
            <v>1995</v>
          </cell>
          <cell r="E53" t="str">
            <v>전장</v>
          </cell>
          <cell r="F53" t="str">
            <v>박종길</v>
          </cell>
        </row>
        <row r="54">
          <cell r="B54" t="str">
            <v>QN053</v>
          </cell>
          <cell r="C54">
            <v>4</v>
          </cell>
          <cell r="D54" t="str">
            <v>1995</v>
          </cell>
          <cell r="E54" t="str">
            <v>엔진</v>
          </cell>
          <cell r="F54" t="str">
            <v>임종진</v>
          </cell>
        </row>
        <row r="55">
          <cell r="B55" t="str">
            <v>QN054</v>
          </cell>
          <cell r="C55">
            <v>4</v>
          </cell>
          <cell r="D55" t="str">
            <v>1995</v>
          </cell>
          <cell r="E55" t="str">
            <v>엔진</v>
          </cell>
          <cell r="F55" t="str">
            <v>엄봉용</v>
          </cell>
        </row>
        <row r="56">
          <cell r="B56" t="str">
            <v>QN055</v>
          </cell>
          <cell r="C56">
            <v>4</v>
          </cell>
          <cell r="D56" t="str">
            <v>1995</v>
          </cell>
          <cell r="E56" t="str">
            <v>엔진</v>
          </cell>
          <cell r="F56" t="str">
            <v>최정훈</v>
          </cell>
        </row>
        <row r="57">
          <cell r="B57" t="str">
            <v>QA056</v>
          </cell>
          <cell r="C57">
            <v>4</v>
          </cell>
          <cell r="D57" t="str">
            <v>1995</v>
          </cell>
          <cell r="E57" t="str">
            <v>ＴＭ</v>
          </cell>
          <cell r="F57" t="str">
            <v>손이오</v>
          </cell>
        </row>
        <row r="58">
          <cell r="B58" t="str">
            <v>QA057</v>
          </cell>
          <cell r="C58">
            <v>4</v>
          </cell>
          <cell r="D58" t="str">
            <v>1995</v>
          </cell>
          <cell r="E58" t="str">
            <v>ＴＭ</v>
          </cell>
          <cell r="F58" t="str">
            <v>최철림</v>
          </cell>
        </row>
        <row r="59">
          <cell r="B59" t="str">
            <v>QA058</v>
          </cell>
          <cell r="C59">
            <v>4</v>
          </cell>
          <cell r="D59" t="str">
            <v>1995</v>
          </cell>
          <cell r="E59" t="str">
            <v>ＴＭ</v>
          </cell>
          <cell r="F59" t="str">
            <v>김재수</v>
          </cell>
        </row>
        <row r="60">
          <cell r="B60" t="str">
            <v>QB059</v>
          </cell>
          <cell r="C60">
            <v>4</v>
          </cell>
          <cell r="D60" t="str">
            <v>1995</v>
          </cell>
          <cell r="E60" t="str">
            <v>차체</v>
          </cell>
          <cell r="F60" t="str">
            <v>이영수</v>
          </cell>
        </row>
        <row r="61">
          <cell r="B61" t="str">
            <v>QB060</v>
          </cell>
          <cell r="C61">
            <v>4</v>
          </cell>
          <cell r="D61" t="str">
            <v>1995</v>
          </cell>
          <cell r="E61" t="str">
            <v>차체</v>
          </cell>
          <cell r="F61" t="str">
            <v>공상복</v>
          </cell>
        </row>
        <row r="62">
          <cell r="B62" t="str">
            <v>QB061</v>
          </cell>
          <cell r="C62">
            <v>5</v>
          </cell>
          <cell r="D62" t="str">
            <v>1995</v>
          </cell>
          <cell r="E62" t="str">
            <v>차체</v>
          </cell>
          <cell r="F62" t="str">
            <v>공상복</v>
          </cell>
        </row>
        <row r="63">
          <cell r="B63" t="str">
            <v>QC062</v>
          </cell>
          <cell r="C63">
            <v>5</v>
          </cell>
          <cell r="D63" t="str">
            <v>1996</v>
          </cell>
          <cell r="E63" t="str">
            <v>샤시</v>
          </cell>
          <cell r="F63" t="str">
            <v>백숙인</v>
          </cell>
        </row>
        <row r="64">
          <cell r="B64" t="str">
            <v>QC063</v>
          </cell>
          <cell r="C64">
            <v>4</v>
          </cell>
          <cell r="D64" t="str">
            <v>1995</v>
          </cell>
          <cell r="E64" t="str">
            <v>샤시</v>
          </cell>
          <cell r="F64" t="str">
            <v>지태호</v>
          </cell>
        </row>
        <row r="65">
          <cell r="B65" t="str">
            <v>QC064</v>
          </cell>
          <cell r="C65">
            <v>4</v>
          </cell>
          <cell r="D65" t="str">
            <v>1995</v>
          </cell>
          <cell r="E65" t="str">
            <v>샤시</v>
          </cell>
          <cell r="F65" t="str">
            <v>백숙인</v>
          </cell>
        </row>
        <row r="66">
          <cell r="B66" t="str">
            <v>QT065</v>
          </cell>
          <cell r="C66">
            <v>4</v>
          </cell>
          <cell r="D66" t="str">
            <v>1995</v>
          </cell>
          <cell r="E66" t="str">
            <v>의장</v>
          </cell>
          <cell r="F66" t="str">
            <v>손헌호</v>
          </cell>
        </row>
        <row r="67">
          <cell r="B67" t="str">
            <v>QT066</v>
          </cell>
          <cell r="C67">
            <v>4</v>
          </cell>
          <cell r="D67" t="str">
            <v>1995</v>
          </cell>
          <cell r="E67" t="str">
            <v>의장</v>
          </cell>
          <cell r="F67" t="str">
            <v>한상빈</v>
          </cell>
        </row>
        <row r="68">
          <cell r="B68" t="str">
            <v>QT067</v>
          </cell>
          <cell r="C68">
            <v>4</v>
          </cell>
          <cell r="D68" t="str">
            <v>1995</v>
          </cell>
          <cell r="E68" t="str">
            <v>의장</v>
          </cell>
          <cell r="F68" t="str">
            <v>손헌호</v>
          </cell>
        </row>
        <row r="69">
          <cell r="B69" t="str">
            <v>QT068</v>
          </cell>
          <cell r="C69">
            <v>5</v>
          </cell>
          <cell r="D69" t="str">
            <v>1995</v>
          </cell>
          <cell r="E69" t="str">
            <v>의장</v>
          </cell>
          <cell r="F69" t="str">
            <v>한상빈</v>
          </cell>
        </row>
        <row r="70">
          <cell r="B70" t="str">
            <v>QE069</v>
          </cell>
          <cell r="C70">
            <v>4</v>
          </cell>
          <cell r="D70" t="str">
            <v>1995</v>
          </cell>
          <cell r="E70" t="str">
            <v>전장</v>
          </cell>
          <cell r="F70" t="str">
            <v>이현섭</v>
          </cell>
        </row>
        <row r="71">
          <cell r="B71" t="str">
            <v>QE070</v>
          </cell>
          <cell r="C71">
            <v>5</v>
          </cell>
          <cell r="D71" t="str">
            <v>1995</v>
          </cell>
          <cell r="E71" t="str">
            <v>전장</v>
          </cell>
          <cell r="F71" t="str">
            <v>김대곤</v>
          </cell>
        </row>
        <row r="72">
          <cell r="B72" t="str">
            <v>QE071</v>
          </cell>
          <cell r="C72">
            <v>6</v>
          </cell>
          <cell r="D72" t="str">
            <v>1996</v>
          </cell>
          <cell r="E72" t="str">
            <v>전장</v>
          </cell>
          <cell r="F72" t="str">
            <v>박종길</v>
          </cell>
        </row>
        <row r="73">
          <cell r="B73" t="str">
            <v>QE072</v>
          </cell>
          <cell r="C73">
            <v>6</v>
          </cell>
          <cell r="D73" t="str">
            <v>1996</v>
          </cell>
          <cell r="E73" t="str">
            <v>전장</v>
          </cell>
          <cell r="F73" t="str">
            <v>박종길</v>
          </cell>
        </row>
        <row r="74">
          <cell r="B74" t="str">
            <v>RN073</v>
          </cell>
          <cell r="C74">
            <v>5</v>
          </cell>
          <cell r="D74" t="str">
            <v>1996</v>
          </cell>
          <cell r="E74" t="str">
            <v>엔진</v>
          </cell>
          <cell r="F74" t="str">
            <v>임종진</v>
          </cell>
        </row>
        <row r="75">
          <cell r="B75" t="str">
            <v>RN074</v>
          </cell>
          <cell r="C75">
            <v>5</v>
          </cell>
          <cell r="D75" t="str">
            <v>1996</v>
          </cell>
          <cell r="E75" t="str">
            <v>샤시</v>
          </cell>
          <cell r="F75" t="str">
            <v>엄봉용</v>
          </cell>
        </row>
        <row r="76">
          <cell r="B76" t="str">
            <v>RN075</v>
          </cell>
          <cell r="C76">
            <v>5</v>
          </cell>
          <cell r="D76" t="str">
            <v>1996</v>
          </cell>
          <cell r="E76" t="str">
            <v>엔진</v>
          </cell>
          <cell r="F76" t="str">
            <v>최정훈</v>
          </cell>
        </row>
        <row r="77">
          <cell r="B77" t="str">
            <v>RA076</v>
          </cell>
          <cell r="C77">
            <v>5</v>
          </cell>
          <cell r="D77" t="str">
            <v>1996</v>
          </cell>
          <cell r="E77" t="str">
            <v>샤시</v>
          </cell>
          <cell r="F77" t="str">
            <v>최철림</v>
          </cell>
        </row>
        <row r="78">
          <cell r="B78" t="str">
            <v>RA077</v>
          </cell>
          <cell r="C78">
            <v>5</v>
          </cell>
          <cell r="D78" t="str">
            <v>1996</v>
          </cell>
          <cell r="E78" t="str">
            <v>샤시</v>
          </cell>
          <cell r="F78" t="str">
            <v>김재수</v>
          </cell>
        </row>
        <row r="79">
          <cell r="B79" t="str">
            <v>RA078</v>
          </cell>
          <cell r="C79">
            <v>5</v>
          </cell>
          <cell r="D79" t="str">
            <v>1996</v>
          </cell>
          <cell r="E79" t="str">
            <v>ＴＭ</v>
          </cell>
          <cell r="F79" t="str">
            <v>손이오</v>
          </cell>
        </row>
        <row r="80">
          <cell r="B80" t="str">
            <v>RB079</v>
          </cell>
          <cell r="C80">
            <v>5</v>
          </cell>
          <cell r="D80" t="str">
            <v>1996</v>
          </cell>
          <cell r="E80" t="str">
            <v>의장</v>
          </cell>
          <cell r="F80" t="str">
            <v>서비용</v>
          </cell>
        </row>
        <row r="81">
          <cell r="B81" t="str">
            <v>RB080</v>
          </cell>
          <cell r="C81">
            <v>5</v>
          </cell>
          <cell r="D81" t="str">
            <v>1996</v>
          </cell>
          <cell r="E81" t="str">
            <v>의장</v>
          </cell>
          <cell r="F81" t="str">
            <v>서비용</v>
          </cell>
        </row>
        <row r="82">
          <cell r="B82" t="str">
            <v>RB081</v>
          </cell>
          <cell r="C82">
            <v>6</v>
          </cell>
          <cell r="D82" t="str">
            <v>1996</v>
          </cell>
          <cell r="E82" t="str">
            <v>차체</v>
          </cell>
          <cell r="F82" t="str">
            <v>이영수</v>
          </cell>
        </row>
        <row r="83">
          <cell r="B83" t="str">
            <v>RC082</v>
          </cell>
          <cell r="C83">
            <v>6</v>
          </cell>
          <cell r="D83" t="str">
            <v>1996</v>
          </cell>
          <cell r="E83" t="str">
            <v>샤시</v>
          </cell>
          <cell r="F83" t="str">
            <v>임화식</v>
          </cell>
        </row>
        <row r="84">
          <cell r="B84" t="str">
            <v>RC083</v>
          </cell>
          <cell r="C84">
            <v>5</v>
          </cell>
          <cell r="D84" t="str">
            <v>1996</v>
          </cell>
          <cell r="E84" t="str">
            <v>샤시</v>
          </cell>
          <cell r="F84" t="str">
            <v>지태호</v>
          </cell>
        </row>
        <row r="85">
          <cell r="B85" t="str">
            <v>RC084</v>
          </cell>
          <cell r="C85">
            <v>6</v>
          </cell>
          <cell r="D85" t="str">
            <v>1996</v>
          </cell>
          <cell r="E85" t="str">
            <v>샤시</v>
          </cell>
          <cell r="F85" t="str">
            <v>임화식</v>
          </cell>
        </row>
        <row r="86">
          <cell r="B86" t="str">
            <v>RT085</v>
          </cell>
          <cell r="C86">
            <v>6</v>
          </cell>
          <cell r="D86" t="str">
            <v>1996</v>
          </cell>
          <cell r="E86" t="str">
            <v>의장</v>
          </cell>
          <cell r="F86" t="str">
            <v>박재성</v>
          </cell>
        </row>
        <row r="87">
          <cell r="B87" t="str">
            <v>RTR85</v>
          </cell>
          <cell r="C87">
            <v>6</v>
          </cell>
          <cell r="D87" t="str">
            <v>1996</v>
          </cell>
          <cell r="E87" t="str">
            <v>의장</v>
          </cell>
          <cell r="F87" t="str">
            <v>박재성</v>
          </cell>
        </row>
        <row r="88">
          <cell r="B88" t="str">
            <v>RT086</v>
          </cell>
          <cell r="C88">
            <v>6</v>
          </cell>
          <cell r="D88" t="str">
            <v>1996</v>
          </cell>
          <cell r="E88" t="str">
            <v>의장</v>
          </cell>
          <cell r="F88" t="str">
            <v>손헌호</v>
          </cell>
        </row>
        <row r="89">
          <cell r="B89" t="str">
            <v>RE087</v>
          </cell>
          <cell r="C89">
            <v>6</v>
          </cell>
          <cell r="D89" t="str">
            <v>1996</v>
          </cell>
          <cell r="E89" t="str">
            <v>의장</v>
          </cell>
          <cell r="F89" t="str">
            <v>이현섭</v>
          </cell>
        </row>
        <row r="90">
          <cell r="B90" t="str">
            <v>QE088</v>
          </cell>
          <cell r="C90">
            <v>6</v>
          </cell>
          <cell r="D90" t="str">
            <v>1996</v>
          </cell>
          <cell r="E90" t="str">
            <v>전장</v>
          </cell>
          <cell r="F90" t="str">
            <v>이현섭</v>
          </cell>
        </row>
        <row r="91">
          <cell r="B91" t="str">
            <v>RT089</v>
          </cell>
          <cell r="C91">
            <v>5</v>
          </cell>
          <cell r="D91" t="str">
            <v>1996</v>
          </cell>
          <cell r="E91" t="str">
            <v>의장</v>
          </cell>
          <cell r="F91" t="str">
            <v>손헌호</v>
          </cell>
        </row>
        <row r="92">
          <cell r="B92" t="str">
            <v>RB090</v>
          </cell>
          <cell r="C92">
            <v>6</v>
          </cell>
          <cell r="D92" t="str">
            <v>1996</v>
          </cell>
          <cell r="E92" t="str">
            <v>차체</v>
          </cell>
          <cell r="F92" t="str">
            <v>서비용</v>
          </cell>
        </row>
        <row r="93">
          <cell r="B93" t="str">
            <v>RB091</v>
          </cell>
          <cell r="C93">
            <v>6</v>
          </cell>
          <cell r="D93" t="str">
            <v>1996</v>
          </cell>
          <cell r="E93" t="str">
            <v>차체</v>
          </cell>
          <cell r="F93" t="str">
            <v>서비용</v>
          </cell>
        </row>
        <row r="94">
          <cell r="B94" t="str">
            <v>RN092</v>
          </cell>
          <cell r="C94">
            <v>6</v>
          </cell>
          <cell r="D94" t="str">
            <v>1996</v>
          </cell>
          <cell r="E94" t="str">
            <v>엔진</v>
          </cell>
          <cell r="F94" t="str">
            <v>임종진</v>
          </cell>
        </row>
        <row r="95">
          <cell r="B95" t="str">
            <v>RN093</v>
          </cell>
          <cell r="C95">
            <v>6</v>
          </cell>
          <cell r="D95" t="str">
            <v>1996</v>
          </cell>
          <cell r="E95" t="str">
            <v>엔진</v>
          </cell>
          <cell r="F95" t="str">
            <v>엄봉용</v>
          </cell>
        </row>
        <row r="96">
          <cell r="B96" t="str">
            <v>RN094</v>
          </cell>
          <cell r="C96">
            <v>6</v>
          </cell>
          <cell r="D96" t="str">
            <v>1996</v>
          </cell>
          <cell r="E96" t="str">
            <v>엔진</v>
          </cell>
          <cell r="F96" t="str">
            <v>최정훈</v>
          </cell>
        </row>
        <row r="97">
          <cell r="B97" t="str">
            <v>RA095</v>
          </cell>
          <cell r="C97">
            <v>6</v>
          </cell>
          <cell r="D97" t="str">
            <v>1996</v>
          </cell>
          <cell r="E97" t="str">
            <v>ＴＭ</v>
          </cell>
          <cell r="F97" t="str">
            <v>손이오</v>
          </cell>
        </row>
        <row r="98">
          <cell r="B98" t="str">
            <v>RA096</v>
          </cell>
          <cell r="C98">
            <v>6</v>
          </cell>
          <cell r="D98" t="str">
            <v>1996</v>
          </cell>
          <cell r="E98" t="str">
            <v>ＴＭ</v>
          </cell>
          <cell r="F98" t="str">
            <v>김재수</v>
          </cell>
        </row>
        <row r="99">
          <cell r="B99" t="str">
            <v>RA097</v>
          </cell>
          <cell r="C99">
            <v>6</v>
          </cell>
          <cell r="D99" t="str">
            <v>1996</v>
          </cell>
          <cell r="E99" t="str">
            <v>ＴＭ</v>
          </cell>
          <cell r="F99" t="str">
            <v>손이오</v>
          </cell>
        </row>
        <row r="100">
          <cell r="B100" t="str">
            <v>RB098</v>
          </cell>
          <cell r="C100">
            <v>7</v>
          </cell>
          <cell r="D100" t="str">
            <v>1996</v>
          </cell>
          <cell r="E100" t="str">
            <v>차체</v>
          </cell>
          <cell r="F100" t="str">
            <v>이영수</v>
          </cell>
        </row>
        <row r="101">
          <cell r="B101" t="str">
            <v>RB099</v>
          </cell>
          <cell r="C101">
            <v>7</v>
          </cell>
          <cell r="D101" t="str">
            <v>1996</v>
          </cell>
          <cell r="E101" t="str">
            <v>차체</v>
          </cell>
          <cell r="F101" t="str">
            <v>김시겸</v>
          </cell>
        </row>
        <row r="102">
          <cell r="B102" t="str">
            <v>RB100</v>
          </cell>
          <cell r="C102">
            <v>7</v>
          </cell>
          <cell r="D102" t="str">
            <v>1996</v>
          </cell>
          <cell r="E102" t="str">
            <v>차체</v>
          </cell>
          <cell r="F102" t="str">
            <v>공상복</v>
          </cell>
        </row>
        <row r="103">
          <cell r="B103" t="str">
            <v>RC101</v>
          </cell>
          <cell r="C103">
            <v>8</v>
          </cell>
          <cell r="D103" t="str">
            <v>1996</v>
          </cell>
          <cell r="E103" t="str">
            <v>샤시</v>
          </cell>
          <cell r="F103" t="str">
            <v>백숙인</v>
          </cell>
        </row>
        <row r="104">
          <cell r="B104" t="str">
            <v>RC102</v>
          </cell>
          <cell r="C104">
            <v>7</v>
          </cell>
          <cell r="D104" t="str">
            <v>1996</v>
          </cell>
          <cell r="E104" t="str">
            <v>샤시</v>
          </cell>
          <cell r="F104" t="str">
            <v>지태호</v>
          </cell>
        </row>
        <row r="105">
          <cell r="B105" t="str">
            <v>RC103</v>
          </cell>
          <cell r="C105">
            <v>7</v>
          </cell>
          <cell r="D105" t="str">
            <v>1996</v>
          </cell>
          <cell r="E105" t="str">
            <v>샤시</v>
          </cell>
          <cell r="F105" t="str">
            <v>지태호</v>
          </cell>
        </row>
        <row r="106">
          <cell r="B106" t="str">
            <v>RT104</v>
          </cell>
          <cell r="C106">
            <v>6</v>
          </cell>
          <cell r="D106" t="str">
            <v>1996</v>
          </cell>
          <cell r="E106" t="str">
            <v>의장</v>
          </cell>
          <cell r="F106" t="str">
            <v>이충원</v>
          </cell>
        </row>
        <row r="107">
          <cell r="B107" t="str">
            <v>RE105</v>
          </cell>
        </row>
        <row r="108">
          <cell r="B108" t="str">
            <v>RE106</v>
          </cell>
        </row>
        <row r="109">
          <cell r="B109" t="str">
            <v>RE107</v>
          </cell>
        </row>
        <row r="110">
          <cell r="B110" t="str">
            <v>RB108</v>
          </cell>
          <cell r="C110">
            <v>5</v>
          </cell>
          <cell r="D110" t="str">
            <v>1996</v>
          </cell>
          <cell r="E110" t="str">
            <v>차체</v>
          </cell>
          <cell r="F110" t="str">
            <v>김시겸</v>
          </cell>
        </row>
        <row r="111">
          <cell r="B111" t="str">
            <v>RC109</v>
          </cell>
          <cell r="C111">
            <v>7</v>
          </cell>
          <cell r="D111" t="str">
            <v>1996</v>
          </cell>
          <cell r="E111" t="str">
            <v>샤시</v>
          </cell>
          <cell r="F111" t="str">
            <v>지태호</v>
          </cell>
        </row>
        <row r="112">
          <cell r="B112" t="str">
            <v>RN110</v>
          </cell>
          <cell r="C112">
            <v>7</v>
          </cell>
          <cell r="D112" t="str">
            <v>1996</v>
          </cell>
          <cell r="E112" t="str">
            <v>엔진</v>
          </cell>
          <cell r="F112" t="str">
            <v>임종진</v>
          </cell>
        </row>
        <row r="113">
          <cell r="B113" t="str">
            <v>RN111</v>
          </cell>
          <cell r="C113">
            <v>7</v>
          </cell>
          <cell r="D113" t="str">
            <v>1996</v>
          </cell>
          <cell r="E113" t="str">
            <v>엔진</v>
          </cell>
          <cell r="F113" t="str">
            <v>엄봉용</v>
          </cell>
        </row>
        <row r="114">
          <cell r="B114" t="str">
            <v>RN112</v>
          </cell>
          <cell r="C114">
            <v>7</v>
          </cell>
          <cell r="D114" t="str">
            <v>1996</v>
          </cell>
          <cell r="E114" t="str">
            <v>엔진</v>
          </cell>
          <cell r="F114" t="str">
            <v>최정훈</v>
          </cell>
        </row>
        <row r="115">
          <cell r="B115" t="str">
            <v>RA113</v>
          </cell>
          <cell r="C115">
            <v>7</v>
          </cell>
          <cell r="D115" t="str">
            <v>1996</v>
          </cell>
          <cell r="E115" t="str">
            <v>샤시</v>
          </cell>
          <cell r="F115" t="str">
            <v>김재수</v>
          </cell>
        </row>
        <row r="116">
          <cell r="B116" t="str">
            <v>RA114</v>
          </cell>
          <cell r="C116">
            <v>7</v>
          </cell>
          <cell r="D116" t="str">
            <v>1996</v>
          </cell>
          <cell r="E116" t="str">
            <v>ＴＭ</v>
          </cell>
          <cell r="F116" t="str">
            <v>손이오</v>
          </cell>
        </row>
        <row r="117">
          <cell r="B117" t="str">
            <v>RA115</v>
          </cell>
          <cell r="C117">
            <v>7</v>
          </cell>
          <cell r="D117" t="str">
            <v>1996</v>
          </cell>
          <cell r="E117" t="str">
            <v>ＴＭ</v>
          </cell>
          <cell r="F117" t="str">
            <v>손이오</v>
          </cell>
        </row>
        <row r="118">
          <cell r="B118" t="str">
            <v>RB116</v>
          </cell>
          <cell r="C118">
            <v>8</v>
          </cell>
          <cell r="D118" t="str">
            <v>1996</v>
          </cell>
          <cell r="E118" t="str">
            <v>차체</v>
          </cell>
          <cell r="F118" t="str">
            <v>이영수</v>
          </cell>
        </row>
        <row r="119">
          <cell r="B119" t="str">
            <v>RC117</v>
          </cell>
          <cell r="C119">
            <v>7</v>
          </cell>
          <cell r="D119" t="str">
            <v>1996</v>
          </cell>
          <cell r="E119" t="str">
            <v>샤시</v>
          </cell>
          <cell r="F119" t="str">
            <v>김창섭</v>
          </cell>
        </row>
        <row r="120">
          <cell r="B120" t="str">
            <v>RE118</v>
          </cell>
          <cell r="C120">
            <v>7</v>
          </cell>
          <cell r="D120" t="str">
            <v>1996</v>
          </cell>
          <cell r="E120" t="str">
            <v>전장</v>
          </cell>
          <cell r="F120" t="str">
            <v>박종길</v>
          </cell>
        </row>
        <row r="121">
          <cell r="B121" t="str">
            <v>RT119</v>
          </cell>
          <cell r="C121">
            <v>7</v>
          </cell>
          <cell r="D121" t="str">
            <v>1996</v>
          </cell>
          <cell r="E121" t="str">
            <v>의장</v>
          </cell>
          <cell r="F121" t="str">
            <v>박재성</v>
          </cell>
        </row>
        <row r="122">
          <cell r="B122" t="str">
            <v>RT120</v>
          </cell>
        </row>
        <row r="123">
          <cell r="B123" t="str">
            <v>RTF12</v>
          </cell>
          <cell r="C123">
            <v>9</v>
          </cell>
          <cell r="D123" t="str">
            <v>1997</v>
          </cell>
          <cell r="E123" t="str">
            <v>의장</v>
          </cell>
          <cell r="F123" t="str">
            <v>문희탁</v>
          </cell>
        </row>
        <row r="124">
          <cell r="B124" t="str">
            <v>RTR12</v>
          </cell>
          <cell r="C124">
            <v>9</v>
          </cell>
          <cell r="D124" t="str">
            <v>1997</v>
          </cell>
          <cell r="E124" t="str">
            <v>의장</v>
          </cell>
          <cell r="F124" t="str">
            <v>문희탁</v>
          </cell>
        </row>
        <row r="125">
          <cell r="B125" t="str">
            <v>RT121</v>
          </cell>
          <cell r="C125">
            <v>7</v>
          </cell>
          <cell r="D125" t="str">
            <v>1996</v>
          </cell>
          <cell r="E125" t="str">
            <v>의장</v>
          </cell>
          <cell r="F125" t="str">
            <v>정경식</v>
          </cell>
        </row>
        <row r="126">
          <cell r="B126" t="str">
            <v>RE122</v>
          </cell>
          <cell r="C126">
            <v>7</v>
          </cell>
          <cell r="D126" t="str">
            <v>1996</v>
          </cell>
          <cell r="E126" t="str">
            <v>전장</v>
          </cell>
          <cell r="F126" t="str">
            <v>조판제</v>
          </cell>
        </row>
        <row r="127">
          <cell r="B127" t="str">
            <v>RE123</v>
          </cell>
          <cell r="C127">
            <v>7</v>
          </cell>
          <cell r="D127" t="str">
            <v>1996</v>
          </cell>
          <cell r="E127" t="str">
            <v>의장</v>
          </cell>
          <cell r="F127" t="str">
            <v>김대곤</v>
          </cell>
        </row>
        <row r="128">
          <cell r="B128" t="str">
            <v>RE124</v>
          </cell>
          <cell r="C128">
            <v>7</v>
          </cell>
          <cell r="D128" t="str">
            <v>1996</v>
          </cell>
          <cell r="E128" t="str">
            <v>전장</v>
          </cell>
          <cell r="F128" t="str">
            <v>이현섭</v>
          </cell>
        </row>
        <row r="129">
          <cell r="B129" t="str">
            <v>RT125</v>
          </cell>
          <cell r="C129">
            <v>8</v>
          </cell>
          <cell r="D129" t="str">
            <v>1996</v>
          </cell>
          <cell r="E129" t="str">
            <v>의장</v>
          </cell>
          <cell r="F129" t="str">
            <v>손헌호</v>
          </cell>
        </row>
        <row r="130">
          <cell r="B130" t="str">
            <v>RN126</v>
          </cell>
          <cell r="C130">
            <v>8</v>
          </cell>
          <cell r="D130" t="str">
            <v>1996</v>
          </cell>
          <cell r="E130" t="str">
            <v>엔진</v>
          </cell>
          <cell r="F130" t="str">
            <v>엄봉용</v>
          </cell>
        </row>
        <row r="131">
          <cell r="B131" t="str">
            <v>RN127</v>
          </cell>
          <cell r="C131">
            <v>8</v>
          </cell>
          <cell r="D131" t="str">
            <v>1996</v>
          </cell>
          <cell r="E131" t="str">
            <v>엔진</v>
          </cell>
          <cell r="F131" t="str">
            <v>최정훈</v>
          </cell>
        </row>
        <row r="132">
          <cell r="B132" t="str">
            <v>RN128</v>
          </cell>
          <cell r="C132">
            <v>8</v>
          </cell>
          <cell r="D132" t="str">
            <v>1996</v>
          </cell>
          <cell r="E132" t="str">
            <v>엔진</v>
          </cell>
          <cell r="F132" t="str">
            <v>임종진</v>
          </cell>
        </row>
        <row r="133">
          <cell r="B133" t="str">
            <v>RA129</v>
          </cell>
          <cell r="C133">
            <v>8</v>
          </cell>
          <cell r="D133" t="str">
            <v>1996</v>
          </cell>
          <cell r="E133" t="str">
            <v>ＴＭ</v>
          </cell>
          <cell r="F133" t="str">
            <v>최철림</v>
          </cell>
        </row>
        <row r="134">
          <cell r="B134" t="str">
            <v>RA130</v>
          </cell>
          <cell r="C134">
            <v>8</v>
          </cell>
          <cell r="D134" t="str">
            <v>1996</v>
          </cell>
          <cell r="E134" t="str">
            <v>ＴＭ</v>
          </cell>
          <cell r="F134" t="str">
            <v>김재수</v>
          </cell>
        </row>
        <row r="135">
          <cell r="B135" t="str">
            <v>RA131</v>
          </cell>
          <cell r="C135">
            <v>8</v>
          </cell>
          <cell r="D135" t="str">
            <v>1996</v>
          </cell>
          <cell r="E135" t="str">
            <v>ＴＭ</v>
          </cell>
          <cell r="F135" t="str">
            <v>손이오</v>
          </cell>
        </row>
        <row r="136">
          <cell r="B136" t="str">
            <v>RB132</v>
          </cell>
          <cell r="C136">
            <v>8</v>
          </cell>
          <cell r="D136" t="str">
            <v>1996</v>
          </cell>
          <cell r="E136" t="str">
            <v>차체</v>
          </cell>
          <cell r="F136" t="str">
            <v>김시겸</v>
          </cell>
        </row>
        <row r="137">
          <cell r="B137" t="str">
            <v>RB133</v>
          </cell>
          <cell r="C137">
            <v>8</v>
          </cell>
          <cell r="D137" t="str">
            <v>1996</v>
          </cell>
          <cell r="E137" t="str">
            <v>차체</v>
          </cell>
          <cell r="F137" t="str">
            <v>김시겸</v>
          </cell>
        </row>
        <row r="138">
          <cell r="B138" t="str">
            <v>RC134</v>
          </cell>
          <cell r="C138">
            <v>8</v>
          </cell>
          <cell r="D138" t="str">
            <v>1996</v>
          </cell>
          <cell r="E138" t="str">
            <v>샤시</v>
          </cell>
          <cell r="F138" t="str">
            <v>백숙인</v>
          </cell>
        </row>
        <row r="139">
          <cell r="B139" t="str">
            <v>RC135</v>
          </cell>
        </row>
        <row r="140">
          <cell r="B140" t="str">
            <v>RC136</v>
          </cell>
          <cell r="C140">
            <v>8</v>
          </cell>
          <cell r="D140" t="str">
            <v>1996</v>
          </cell>
          <cell r="E140" t="str">
            <v>샤시</v>
          </cell>
          <cell r="F140" t="str">
            <v>백숙인</v>
          </cell>
        </row>
        <row r="141">
          <cell r="B141" t="str">
            <v>RC137</v>
          </cell>
        </row>
        <row r="142">
          <cell r="B142" t="str">
            <v>RE138</v>
          </cell>
          <cell r="C142">
            <v>8</v>
          </cell>
          <cell r="D142" t="str">
            <v>1996</v>
          </cell>
          <cell r="E142" t="str">
            <v>의장</v>
          </cell>
          <cell r="F142" t="str">
            <v>김정태</v>
          </cell>
        </row>
        <row r="143">
          <cell r="B143" t="str">
            <v>RE139</v>
          </cell>
          <cell r="C143">
            <v>8</v>
          </cell>
          <cell r="D143" t="str">
            <v>1996</v>
          </cell>
          <cell r="E143" t="str">
            <v>전장</v>
          </cell>
          <cell r="F143" t="str">
            <v>박종길</v>
          </cell>
        </row>
        <row r="144">
          <cell r="B144" t="str">
            <v>RE140</v>
          </cell>
          <cell r="C144">
            <v>8</v>
          </cell>
          <cell r="D144" t="str">
            <v>1996</v>
          </cell>
          <cell r="E144" t="str">
            <v>전장</v>
          </cell>
          <cell r="F144" t="str">
            <v>조판제</v>
          </cell>
        </row>
        <row r="145">
          <cell r="B145" t="str">
            <v>RE141</v>
          </cell>
          <cell r="C145">
            <v>8</v>
          </cell>
          <cell r="D145" t="str">
            <v>1997</v>
          </cell>
          <cell r="E145" t="str">
            <v>샤시</v>
          </cell>
          <cell r="F145" t="str">
            <v>김정태</v>
          </cell>
        </row>
        <row r="146">
          <cell r="B146" t="str">
            <v>RT142</v>
          </cell>
          <cell r="C146">
            <v>8</v>
          </cell>
          <cell r="D146" t="str">
            <v>1996</v>
          </cell>
          <cell r="E146" t="str">
            <v>의장</v>
          </cell>
          <cell r="F146" t="str">
            <v>한상빈</v>
          </cell>
        </row>
        <row r="147">
          <cell r="B147" t="str">
            <v>RT143</v>
          </cell>
          <cell r="C147">
            <v>8</v>
          </cell>
          <cell r="D147" t="str">
            <v>1996</v>
          </cell>
          <cell r="E147" t="str">
            <v>의장</v>
          </cell>
          <cell r="F147" t="str">
            <v>한상빈</v>
          </cell>
        </row>
        <row r="148">
          <cell r="B148" t="str">
            <v>RT144</v>
          </cell>
          <cell r="C148">
            <v>9</v>
          </cell>
          <cell r="D148" t="str">
            <v>1997</v>
          </cell>
          <cell r="E148" t="str">
            <v>의장</v>
          </cell>
          <cell r="F148" t="str">
            <v>이충원</v>
          </cell>
        </row>
        <row r="149">
          <cell r="B149" t="str">
            <v>RC145</v>
          </cell>
          <cell r="C149">
            <v>8</v>
          </cell>
          <cell r="D149" t="str">
            <v>1996</v>
          </cell>
          <cell r="E149" t="str">
            <v>샤시</v>
          </cell>
          <cell r="F149" t="str">
            <v>지태호</v>
          </cell>
        </row>
        <row r="150">
          <cell r="B150" t="str">
            <v>SN146</v>
          </cell>
          <cell r="C150">
            <v>9</v>
          </cell>
          <cell r="D150" t="str">
            <v>1997</v>
          </cell>
          <cell r="E150" t="str">
            <v>엔진</v>
          </cell>
          <cell r="F150" t="str">
            <v>엄봉용</v>
          </cell>
        </row>
        <row r="151">
          <cell r="B151" t="str">
            <v>SN147</v>
          </cell>
          <cell r="C151">
            <v>9</v>
          </cell>
          <cell r="D151" t="str">
            <v>1997</v>
          </cell>
          <cell r="E151" t="str">
            <v>엔진</v>
          </cell>
          <cell r="F151" t="str">
            <v>최정훈</v>
          </cell>
        </row>
        <row r="152">
          <cell r="B152" t="str">
            <v>SN148</v>
          </cell>
          <cell r="C152">
            <v>9</v>
          </cell>
          <cell r="D152" t="str">
            <v>1997</v>
          </cell>
          <cell r="E152" t="str">
            <v>엔진</v>
          </cell>
          <cell r="F152" t="str">
            <v>임종진</v>
          </cell>
        </row>
        <row r="153">
          <cell r="B153" t="str">
            <v>SN149</v>
          </cell>
          <cell r="C153">
            <v>9</v>
          </cell>
          <cell r="D153" t="str">
            <v>1997</v>
          </cell>
          <cell r="E153" t="str">
            <v>엔진</v>
          </cell>
          <cell r="F153" t="str">
            <v>최철림</v>
          </cell>
        </row>
        <row r="154">
          <cell r="B154" t="str">
            <v>SA150</v>
          </cell>
          <cell r="C154">
            <v>9</v>
          </cell>
          <cell r="D154" t="str">
            <v>1997</v>
          </cell>
          <cell r="E154" t="str">
            <v>ＴＭ</v>
          </cell>
          <cell r="F154" t="str">
            <v>김재수</v>
          </cell>
        </row>
        <row r="155">
          <cell r="B155" t="str">
            <v>SN151</v>
          </cell>
          <cell r="C155">
            <v>9</v>
          </cell>
          <cell r="D155" t="str">
            <v>1997</v>
          </cell>
          <cell r="E155" t="str">
            <v>엔진</v>
          </cell>
          <cell r="F155" t="str">
            <v>손이오</v>
          </cell>
        </row>
        <row r="156">
          <cell r="B156" t="str">
            <v>SB152</v>
          </cell>
          <cell r="C156">
            <v>9</v>
          </cell>
          <cell r="D156" t="str">
            <v>1997</v>
          </cell>
          <cell r="E156" t="str">
            <v>차체</v>
          </cell>
          <cell r="F156" t="str">
            <v>장희철</v>
          </cell>
        </row>
        <row r="157">
          <cell r="B157" t="str">
            <v>SB153</v>
          </cell>
          <cell r="C157">
            <v>9</v>
          </cell>
          <cell r="D157" t="str">
            <v>1997</v>
          </cell>
          <cell r="E157" t="str">
            <v>차체</v>
          </cell>
          <cell r="F157" t="str">
            <v>장희철</v>
          </cell>
        </row>
        <row r="158">
          <cell r="B158" t="str">
            <v>SB154</v>
          </cell>
          <cell r="C158">
            <v>9</v>
          </cell>
          <cell r="D158" t="str">
            <v>1997</v>
          </cell>
          <cell r="E158" t="str">
            <v>차체</v>
          </cell>
          <cell r="F158" t="str">
            <v>장희철</v>
          </cell>
        </row>
        <row r="159">
          <cell r="B159" t="str">
            <v>SE155</v>
          </cell>
        </row>
        <row r="160">
          <cell r="B160" t="str">
            <v>SE156</v>
          </cell>
          <cell r="C160">
            <v>9</v>
          </cell>
          <cell r="D160" t="str">
            <v>1997</v>
          </cell>
          <cell r="E160" t="str">
            <v>의장</v>
          </cell>
          <cell r="F160" t="str">
            <v>김대곤</v>
          </cell>
        </row>
        <row r="161">
          <cell r="B161" t="str">
            <v>SE157</v>
          </cell>
          <cell r="C161">
            <v>9</v>
          </cell>
          <cell r="D161" t="str">
            <v>1997</v>
          </cell>
          <cell r="E161" t="str">
            <v>전장</v>
          </cell>
          <cell r="F161" t="str">
            <v>조판제</v>
          </cell>
        </row>
        <row r="162">
          <cell r="B162" t="str">
            <v>SE158</v>
          </cell>
          <cell r="C162">
            <v>9</v>
          </cell>
          <cell r="D162" t="str">
            <v>1997</v>
          </cell>
          <cell r="E162" t="str">
            <v>전장</v>
          </cell>
          <cell r="F162" t="str">
            <v>박종길</v>
          </cell>
        </row>
        <row r="163">
          <cell r="B163" t="str">
            <v>SC159</v>
          </cell>
          <cell r="C163">
            <v>9</v>
          </cell>
          <cell r="D163" t="str">
            <v>1997</v>
          </cell>
          <cell r="E163" t="str">
            <v>샤시</v>
          </cell>
          <cell r="F163" t="str">
            <v>지태호</v>
          </cell>
        </row>
        <row r="164">
          <cell r="B164" t="str">
            <v>SC160</v>
          </cell>
          <cell r="C164">
            <v>9</v>
          </cell>
          <cell r="D164" t="str">
            <v>1997</v>
          </cell>
          <cell r="E164" t="str">
            <v>샤시</v>
          </cell>
          <cell r="F164" t="str">
            <v>임화식</v>
          </cell>
        </row>
        <row r="165">
          <cell r="B165" t="str">
            <v>SC161</v>
          </cell>
          <cell r="C165">
            <v>9</v>
          </cell>
          <cell r="D165" t="str">
            <v>1997</v>
          </cell>
          <cell r="E165" t="str">
            <v>샤시</v>
          </cell>
          <cell r="F165" t="str">
            <v>임화식</v>
          </cell>
        </row>
        <row r="166">
          <cell r="B166" t="str">
            <v>SC162</v>
          </cell>
        </row>
        <row r="167">
          <cell r="B167" t="str">
            <v>ST163</v>
          </cell>
          <cell r="C167">
            <v>10</v>
          </cell>
          <cell r="D167" t="str">
            <v>1997</v>
          </cell>
          <cell r="E167" t="str">
            <v>의장</v>
          </cell>
          <cell r="F167" t="str">
            <v>정경식</v>
          </cell>
        </row>
        <row r="168">
          <cell r="B168" t="str">
            <v>ST164</v>
          </cell>
          <cell r="C168">
            <v>10</v>
          </cell>
          <cell r="D168" t="str">
            <v>1997</v>
          </cell>
          <cell r="E168" t="str">
            <v>차체</v>
          </cell>
          <cell r="F168" t="str">
            <v>김시겸</v>
          </cell>
        </row>
        <row r="169">
          <cell r="B169" t="str">
            <v>ST165</v>
          </cell>
        </row>
        <row r="170">
          <cell r="B170" t="str">
            <v>SN166</v>
          </cell>
          <cell r="C170">
            <v>10</v>
          </cell>
          <cell r="D170" t="str">
            <v>1997</v>
          </cell>
          <cell r="E170" t="str">
            <v>엔진</v>
          </cell>
          <cell r="F170" t="str">
            <v>최철림</v>
          </cell>
        </row>
        <row r="171">
          <cell r="B171" t="str">
            <v>SN167</v>
          </cell>
          <cell r="C171">
            <v>10</v>
          </cell>
          <cell r="D171" t="str">
            <v>1997</v>
          </cell>
          <cell r="E171" t="str">
            <v>엔진</v>
          </cell>
          <cell r="F171" t="str">
            <v>최정훈</v>
          </cell>
        </row>
        <row r="172">
          <cell r="B172" t="str">
            <v>SA168</v>
          </cell>
          <cell r="C172">
            <v>10</v>
          </cell>
          <cell r="D172" t="str">
            <v>1997</v>
          </cell>
          <cell r="E172" t="str">
            <v>ＴＭ</v>
          </cell>
          <cell r="F172" t="str">
            <v>최정훈</v>
          </cell>
        </row>
        <row r="173">
          <cell r="B173" t="str">
            <v>SA169</v>
          </cell>
          <cell r="C173">
            <v>10</v>
          </cell>
          <cell r="D173" t="str">
            <v>1997</v>
          </cell>
          <cell r="E173" t="str">
            <v>ＴＭ</v>
          </cell>
          <cell r="F173" t="str">
            <v>손이오</v>
          </cell>
        </row>
        <row r="174">
          <cell r="B174" t="str">
            <v>SB170</v>
          </cell>
          <cell r="C174">
            <v>10</v>
          </cell>
          <cell r="D174" t="str">
            <v>1997</v>
          </cell>
          <cell r="E174" t="str">
            <v>차체</v>
          </cell>
          <cell r="F174" t="str">
            <v>공상복</v>
          </cell>
        </row>
        <row r="175">
          <cell r="B175" t="str">
            <v>SB171</v>
          </cell>
          <cell r="C175">
            <v>10</v>
          </cell>
          <cell r="D175" t="str">
            <v>1997</v>
          </cell>
          <cell r="E175" t="str">
            <v>차체</v>
          </cell>
          <cell r="F175" t="str">
            <v>이영수</v>
          </cell>
        </row>
        <row r="176">
          <cell r="B176" t="str">
            <v>ST172</v>
          </cell>
          <cell r="C176">
            <v>11</v>
          </cell>
          <cell r="D176" t="str">
            <v>1997</v>
          </cell>
          <cell r="E176" t="str">
            <v>의장</v>
          </cell>
          <cell r="F176" t="str">
            <v>정경식</v>
          </cell>
        </row>
        <row r="177">
          <cell r="B177" t="str">
            <v>SC173</v>
          </cell>
          <cell r="C177">
            <v>10</v>
          </cell>
          <cell r="D177" t="str">
            <v>1997</v>
          </cell>
          <cell r="E177" t="str">
            <v>샤시</v>
          </cell>
          <cell r="F177" t="str">
            <v>임화식</v>
          </cell>
        </row>
        <row r="178">
          <cell r="B178" t="str">
            <v>SC174</v>
          </cell>
          <cell r="C178">
            <v>11</v>
          </cell>
          <cell r="D178" t="str">
            <v>1997</v>
          </cell>
          <cell r="E178" t="str">
            <v>샤시</v>
          </cell>
          <cell r="F178" t="str">
            <v>지태호</v>
          </cell>
        </row>
        <row r="179">
          <cell r="B179" t="str">
            <v>SC175</v>
          </cell>
          <cell r="C179">
            <v>11</v>
          </cell>
          <cell r="D179" t="str">
            <v>1997</v>
          </cell>
          <cell r="E179" t="str">
            <v>샤시</v>
          </cell>
          <cell r="F179" t="str">
            <v>백숙인</v>
          </cell>
        </row>
        <row r="180">
          <cell r="B180" t="str">
            <v>SE176</v>
          </cell>
          <cell r="C180">
            <v>10</v>
          </cell>
          <cell r="D180" t="str">
            <v>1997</v>
          </cell>
          <cell r="E180" t="str">
            <v>전장</v>
          </cell>
          <cell r="F180" t="str">
            <v>이현섭</v>
          </cell>
        </row>
        <row r="181">
          <cell r="B181" t="str">
            <v>SE177</v>
          </cell>
          <cell r="C181">
            <v>11</v>
          </cell>
          <cell r="D181" t="str">
            <v>1997</v>
          </cell>
          <cell r="E181" t="str">
            <v>의장</v>
          </cell>
          <cell r="F181" t="str">
            <v>김정태</v>
          </cell>
        </row>
        <row r="182">
          <cell r="B182" t="str">
            <v>SE178</v>
          </cell>
          <cell r="C182">
            <v>10</v>
          </cell>
          <cell r="D182" t="str">
            <v>1997</v>
          </cell>
          <cell r="E182" t="str">
            <v>전장</v>
          </cell>
          <cell r="F182" t="str">
            <v>박종길</v>
          </cell>
        </row>
        <row r="183">
          <cell r="B183" t="str">
            <v>SC179</v>
          </cell>
          <cell r="C183">
            <v>10</v>
          </cell>
          <cell r="D183" t="str">
            <v>1997</v>
          </cell>
          <cell r="E183" t="str">
            <v>샤시</v>
          </cell>
          <cell r="F183" t="str">
            <v>임화식</v>
          </cell>
        </row>
        <row r="184">
          <cell r="B184" t="str">
            <v>SC180</v>
          </cell>
          <cell r="C184">
            <v>11</v>
          </cell>
          <cell r="D184" t="str">
            <v>1997</v>
          </cell>
          <cell r="E184" t="str">
            <v>샤시</v>
          </cell>
          <cell r="F184" t="str">
            <v>백숙인</v>
          </cell>
        </row>
        <row r="185">
          <cell r="B185" t="str">
            <v>SN181</v>
          </cell>
        </row>
        <row r="186">
          <cell r="B186" t="str">
            <v>SN182</v>
          </cell>
          <cell r="C186">
            <v>11</v>
          </cell>
          <cell r="D186" t="str">
            <v>1997</v>
          </cell>
          <cell r="E186" t="str">
            <v>엔진</v>
          </cell>
          <cell r="F186" t="str">
            <v>최정훈</v>
          </cell>
        </row>
        <row r="187">
          <cell r="B187" t="str">
            <v>SA183</v>
          </cell>
        </row>
        <row r="188">
          <cell r="B188" t="str">
            <v>SA184</v>
          </cell>
          <cell r="C188">
            <v>11</v>
          </cell>
          <cell r="D188" t="str">
            <v>1997</v>
          </cell>
          <cell r="E188" t="str">
            <v>ＴＭ</v>
          </cell>
          <cell r="F188" t="str">
            <v>김재수</v>
          </cell>
        </row>
        <row r="189">
          <cell r="B189" t="str">
            <v>SB185</v>
          </cell>
          <cell r="C189">
            <v>12</v>
          </cell>
          <cell r="D189" t="str">
            <v>1997</v>
          </cell>
          <cell r="E189" t="str">
            <v>의장</v>
          </cell>
          <cell r="F189" t="str">
            <v>서비용</v>
          </cell>
        </row>
        <row r="190">
          <cell r="B190" t="str">
            <v>SC186</v>
          </cell>
          <cell r="C190">
            <v>12</v>
          </cell>
          <cell r="D190" t="str">
            <v>1997</v>
          </cell>
          <cell r="E190" t="str">
            <v>샤시</v>
          </cell>
          <cell r="F190" t="str">
            <v>임화식</v>
          </cell>
        </row>
        <row r="191">
          <cell r="B191" t="str">
            <v>SE187</v>
          </cell>
          <cell r="C191">
            <v>11</v>
          </cell>
          <cell r="D191" t="str">
            <v>1997</v>
          </cell>
          <cell r="E191" t="str">
            <v>전장</v>
          </cell>
          <cell r="F191" t="str">
            <v>조판제</v>
          </cell>
        </row>
        <row r="192">
          <cell r="B192" t="str">
            <v>SE188</v>
          </cell>
          <cell r="C192">
            <v>11</v>
          </cell>
          <cell r="D192" t="str">
            <v>1997</v>
          </cell>
          <cell r="E192" t="str">
            <v>전장</v>
          </cell>
          <cell r="F192" t="str">
            <v>박종길</v>
          </cell>
        </row>
        <row r="193">
          <cell r="B193" t="str">
            <v>SN189</v>
          </cell>
          <cell r="C193">
            <v>11</v>
          </cell>
          <cell r="D193" t="str">
            <v>1997</v>
          </cell>
          <cell r="E193" t="str">
            <v>샤시</v>
          </cell>
          <cell r="F193" t="str">
            <v>최철림</v>
          </cell>
        </row>
        <row r="194">
          <cell r="B194" t="str">
            <v>SN190</v>
          </cell>
          <cell r="C194">
            <v>12</v>
          </cell>
          <cell r="D194" t="str">
            <v>1997</v>
          </cell>
          <cell r="E194" t="str">
            <v>엔진</v>
          </cell>
          <cell r="F194" t="str">
            <v>최정훈</v>
          </cell>
        </row>
        <row r="195">
          <cell r="B195" t="str">
            <v>SN191</v>
          </cell>
          <cell r="C195">
            <v>12</v>
          </cell>
          <cell r="D195" t="str">
            <v>1997</v>
          </cell>
          <cell r="E195" t="str">
            <v>엔진</v>
          </cell>
          <cell r="F195" t="str">
            <v>최정훈</v>
          </cell>
        </row>
        <row r="196">
          <cell r="B196" t="str">
            <v>SN192</v>
          </cell>
          <cell r="C196">
            <v>0</v>
          </cell>
          <cell r="D196">
            <v>0</v>
          </cell>
          <cell r="E196" t="str">
            <v>엔진</v>
          </cell>
          <cell r="F196" t="str">
            <v>-</v>
          </cell>
        </row>
        <row r="197">
          <cell r="B197" t="str">
            <v>SN193</v>
          </cell>
          <cell r="C197">
            <v>12</v>
          </cell>
          <cell r="D197" t="str">
            <v>1997</v>
          </cell>
          <cell r="E197" t="str">
            <v>엔진</v>
          </cell>
          <cell r="F197" t="str">
            <v>최철림</v>
          </cell>
        </row>
        <row r="198">
          <cell r="B198" t="str">
            <v>SN194</v>
          </cell>
          <cell r="C198">
            <v>12</v>
          </cell>
          <cell r="D198" t="str">
            <v>1997</v>
          </cell>
          <cell r="E198" t="str">
            <v>엔진</v>
          </cell>
          <cell r="F198" t="str">
            <v>김재수</v>
          </cell>
        </row>
        <row r="199">
          <cell r="B199" t="str">
            <v>SA195</v>
          </cell>
          <cell r="C199">
            <v>12</v>
          </cell>
          <cell r="D199" t="str">
            <v>1997</v>
          </cell>
          <cell r="E199" t="str">
            <v>ＴＭ</v>
          </cell>
          <cell r="F199" t="str">
            <v>손이오</v>
          </cell>
        </row>
        <row r="200">
          <cell r="B200" t="str">
            <v>SC196</v>
          </cell>
          <cell r="C200">
            <v>12</v>
          </cell>
          <cell r="D200" t="str">
            <v>1997</v>
          </cell>
          <cell r="E200" t="str">
            <v>샤시</v>
          </cell>
          <cell r="F200" t="str">
            <v>지태호</v>
          </cell>
        </row>
        <row r="201">
          <cell r="B201" t="str">
            <v>SC197</v>
          </cell>
          <cell r="C201">
            <v>12</v>
          </cell>
          <cell r="D201" t="str">
            <v>1997</v>
          </cell>
          <cell r="E201" t="str">
            <v>샤시</v>
          </cell>
          <cell r="F201" t="str">
            <v>백숙인</v>
          </cell>
        </row>
        <row r="202">
          <cell r="B202" t="str">
            <v>ST198</v>
          </cell>
          <cell r="C202">
            <v>12</v>
          </cell>
          <cell r="D202" t="str">
            <v>1997</v>
          </cell>
          <cell r="E202" t="str">
            <v>의장</v>
          </cell>
          <cell r="F202" t="str">
            <v>손헌호</v>
          </cell>
        </row>
        <row r="203">
          <cell r="B203" t="str">
            <v>ST199</v>
          </cell>
          <cell r="C203">
            <v>12</v>
          </cell>
          <cell r="D203" t="str">
            <v>1997</v>
          </cell>
          <cell r="E203" t="str">
            <v>의장</v>
          </cell>
          <cell r="F203" t="str">
            <v>이충원</v>
          </cell>
        </row>
        <row r="204">
          <cell r="B204" t="str">
            <v>SE200</v>
          </cell>
          <cell r="C204">
            <v>12</v>
          </cell>
          <cell r="D204" t="str">
            <v>1997</v>
          </cell>
          <cell r="E204" t="str">
            <v>전장</v>
          </cell>
          <cell r="F204" t="str">
            <v>이현섭</v>
          </cell>
        </row>
        <row r="205">
          <cell r="B205" t="str">
            <v>SE201</v>
          </cell>
          <cell r="C205">
            <v>12</v>
          </cell>
          <cell r="D205" t="str">
            <v>1997</v>
          </cell>
          <cell r="E205" t="str">
            <v>전장</v>
          </cell>
          <cell r="F205" t="str">
            <v>김정태</v>
          </cell>
        </row>
        <row r="206">
          <cell r="B206" t="str">
            <v>SE202</v>
          </cell>
          <cell r="C206">
            <v>12</v>
          </cell>
          <cell r="D206" t="str">
            <v>1997</v>
          </cell>
          <cell r="E206" t="str">
            <v>전장</v>
          </cell>
          <cell r="F206" t="str">
            <v>박종길</v>
          </cell>
        </row>
        <row r="207">
          <cell r="B207" t="str">
            <v>GE138</v>
          </cell>
          <cell r="C207">
            <v>8</v>
          </cell>
          <cell r="D207" t="str">
            <v>1996</v>
          </cell>
          <cell r="E207" t="str">
            <v>의장</v>
          </cell>
          <cell r="F207" t="str">
            <v>김정태</v>
          </cell>
        </row>
        <row r="208">
          <cell r="B208" t="str">
            <v>GE139</v>
          </cell>
          <cell r="C208">
            <v>8</v>
          </cell>
          <cell r="D208" t="str">
            <v>1996</v>
          </cell>
          <cell r="E208" t="str">
            <v>전장</v>
          </cell>
          <cell r="F208" t="str">
            <v>박종길</v>
          </cell>
        </row>
        <row r="209">
          <cell r="B209" t="str">
            <v>GE140</v>
          </cell>
          <cell r="C209">
            <v>8</v>
          </cell>
          <cell r="D209" t="str">
            <v>1996</v>
          </cell>
          <cell r="E209" t="str">
            <v>전장</v>
          </cell>
          <cell r="F209" t="str">
            <v>조판제</v>
          </cell>
        </row>
        <row r="210">
          <cell r="B210" t="str">
            <v>GB153</v>
          </cell>
          <cell r="C210">
            <v>9</v>
          </cell>
          <cell r="D210" t="str">
            <v>1997</v>
          </cell>
          <cell r="E210" t="str">
            <v>차체</v>
          </cell>
          <cell r="F210" t="str">
            <v>장희철</v>
          </cell>
        </row>
        <row r="211">
          <cell r="B211" t="str">
            <v>GC062</v>
          </cell>
          <cell r="C211">
            <v>9</v>
          </cell>
          <cell r="D211" t="str">
            <v>1997</v>
          </cell>
          <cell r="E211" t="str">
            <v>샤시</v>
          </cell>
          <cell r="F211" t="str">
            <v>백숙인</v>
          </cell>
        </row>
        <row r="212">
          <cell r="B212" t="str">
            <v>GC101</v>
          </cell>
          <cell r="C212">
            <v>9</v>
          </cell>
          <cell r="D212" t="str">
            <v>1997</v>
          </cell>
          <cell r="E212" t="str">
            <v>샤시</v>
          </cell>
          <cell r="F212" t="str">
            <v>최기철</v>
          </cell>
        </row>
        <row r="213">
          <cell r="B213" t="str">
            <v>GC160</v>
          </cell>
          <cell r="C213">
            <v>9</v>
          </cell>
          <cell r="D213" t="str">
            <v>1997</v>
          </cell>
          <cell r="E213" t="str">
            <v>샤시</v>
          </cell>
          <cell r="F213" t="str">
            <v>최기철</v>
          </cell>
        </row>
        <row r="214">
          <cell r="B214" t="str">
            <v>GC161</v>
          </cell>
          <cell r="C214">
            <v>9</v>
          </cell>
          <cell r="D214" t="str">
            <v>1997</v>
          </cell>
          <cell r="E214" t="str">
            <v>샤시</v>
          </cell>
          <cell r="F214" t="str">
            <v>임화식</v>
          </cell>
        </row>
        <row r="215">
          <cell r="B215" t="str">
            <v>GE016</v>
          </cell>
          <cell r="C215">
            <v>9</v>
          </cell>
          <cell r="D215" t="str">
            <v>1997</v>
          </cell>
          <cell r="E215" t="str">
            <v>전장</v>
          </cell>
          <cell r="F215" t="str">
            <v>이현섭</v>
          </cell>
        </row>
        <row r="216">
          <cell r="B216" t="str">
            <v>GE069</v>
          </cell>
          <cell r="C216">
            <v>9</v>
          </cell>
          <cell r="D216" t="str">
            <v>1997</v>
          </cell>
          <cell r="E216" t="str">
            <v>전장</v>
          </cell>
          <cell r="F216" t="str">
            <v>이현섭</v>
          </cell>
        </row>
        <row r="217">
          <cell r="B217" t="str">
            <v>GE070</v>
          </cell>
          <cell r="C217">
            <v>9</v>
          </cell>
          <cell r="D217" t="str">
            <v>1997</v>
          </cell>
          <cell r="E217" t="str">
            <v>전장</v>
          </cell>
          <cell r="F217" t="str">
            <v>김대곤</v>
          </cell>
        </row>
        <row r="218">
          <cell r="B218" t="str">
            <v>GE123</v>
          </cell>
          <cell r="C218">
            <v>9</v>
          </cell>
          <cell r="D218" t="str">
            <v>1997</v>
          </cell>
          <cell r="E218" t="str">
            <v>의장</v>
          </cell>
          <cell r="F218" t="str">
            <v>김대곤</v>
          </cell>
        </row>
        <row r="219">
          <cell r="B219" t="str">
            <v>GE141</v>
          </cell>
          <cell r="C219">
            <v>9</v>
          </cell>
          <cell r="D219" t="str">
            <v>1997</v>
          </cell>
          <cell r="E219" t="str">
            <v>샤시</v>
          </cell>
          <cell r="F219" t="str">
            <v>김정태</v>
          </cell>
        </row>
        <row r="220">
          <cell r="B220" t="str">
            <v>GE158</v>
          </cell>
          <cell r="C220">
            <v>9</v>
          </cell>
          <cell r="D220" t="str">
            <v>1997</v>
          </cell>
          <cell r="E220" t="str">
            <v>전장</v>
          </cell>
          <cell r="F220" t="str">
            <v>박종길</v>
          </cell>
        </row>
        <row r="221">
          <cell r="B221" t="str">
            <v>GT086</v>
          </cell>
          <cell r="C221">
            <v>9</v>
          </cell>
          <cell r="D221" t="str">
            <v>1997</v>
          </cell>
          <cell r="E221" t="str">
            <v>의장</v>
          </cell>
          <cell r="F221" t="str">
            <v>손헌호</v>
          </cell>
        </row>
        <row r="222">
          <cell r="B222" t="str">
            <v>GT125</v>
          </cell>
          <cell r="C222">
            <v>9</v>
          </cell>
          <cell r="D222" t="str">
            <v>1997</v>
          </cell>
          <cell r="E222" t="str">
            <v>의장</v>
          </cell>
          <cell r="F222" t="str">
            <v>손헌호</v>
          </cell>
        </row>
        <row r="223">
          <cell r="B223" t="str">
            <v>GTF12</v>
          </cell>
          <cell r="C223">
            <v>9</v>
          </cell>
          <cell r="D223" t="str">
            <v>1997</v>
          </cell>
          <cell r="E223" t="str">
            <v>의장</v>
          </cell>
          <cell r="F223" t="str">
            <v>문희탁</v>
          </cell>
        </row>
        <row r="224">
          <cell r="B224" t="str">
            <v>GB090</v>
          </cell>
          <cell r="C224">
            <v>10</v>
          </cell>
          <cell r="D224" t="str">
            <v>1997</v>
          </cell>
          <cell r="E224" t="str">
            <v>차체</v>
          </cell>
          <cell r="F224" t="str">
            <v>서비용</v>
          </cell>
        </row>
        <row r="225">
          <cell r="B225" t="str">
            <v>GC010</v>
          </cell>
          <cell r="C225">
            <v>10</v>
          </cell>
          <cell r="D225" t="str">
            <v>1997</v>
          </cell>
          <cell r="E225" t="str">
            <v>샤시</v>
          </cell>
          <cell r="F225" t="str">
            <v>김광석</v>
          </cell>
        </row>
        <row r="226">
          <cell r="B226" t="str">
            <v>GC046</v>
          </cell>
          <cell r="C226">
            <v>10</v>
          </cell>
          <cell r="D226" t="str">
            <v>1997</v>
          </cell>
          <cell r="E226" t="str">
            <v>샤시</v>
          </cell>
          <cell r="F226" t="str">
            <v>최기철</v>
          </cell>
        </row>
        <row r="227">
          <cell r="B227" t="str">
            <v>GC082</v>
          </cell>
          <cell r="C227">
            <v>10</v>
          </cell>
          <cell r="D227" t="str">
            <v>1997</v>
          </cell>
          <cell r="E227" t="str">
            <v>샤시</v>
          </cell>
          <cell r="F227" t="str">
            <v>최기철</v>
          </cell>
        </row>
        <row r="228">
          <cell r="B228" t="str">
            <v>GC102</v>
          </cell>
          <cell r="C228">
            <v>10</v>
          </cell>
          <cell r="D228" t="str">
            <v>1997</v>
          </cell>
          <cell r="E228" t="str">
            <v>샤시</v>
          </cell>
          <cell r="F228" t="str">
            <v>지태호</v>
          </cell>
        </row>
        <row r="229">
          <cell r="B229" t="str">
            <v>GC109</v>
          </cell>
          <cell r="C229">
            <v>10</v>
          </cell>
          <cell r="D229" t="str">
            <v>1997</v>
          </cell>
          <cell r="E229" t="str">
            <v>샤시</v>
          </cell>
          <cell r="F229" t="str">
            <v>지태호</v>
          </cell>
        </row>
        <row r="230">
          <cell r="B230" t="str">
            <v>GC136</v>
          </cell>
          <cell r="C230">
            <v>10</v>
          </cell>
          <cell r="D230" t="str">
            <v>1997</v>
          </cell>
          <cell r="E230" t="str">
            <v>샤시</v>
          </cell>
          <cell r="F230" t="str">
            <v>최기철</v>
          </cell>
        </row>
        <row r="231">
          <cell r="B231" t="str">
            <v>GC173</v>
          </cell>
          <cell r="C231">
            <v>10</v>
          </cell>
          <cell r="D231" t="str">
            <v>1997</v>
          </cell>
          <cell r="E231" t="str">
            <v>샤시</v>
          </cell>
          <cell r="F231" t="str">
            <v>임화식</v>
          </cell>
        </row>
        <row r="232">
          <cell r="B232" t="str">
            <v>GC174</v>
          </cell>
          <cell r="C232">
            <v>10</v>
          </cell>
          <cell r="D232" t="str">
            <v>1997</v>
          </cell>
          <cell r="E232" t="str">
            <v>샤시</v>
          </cell>
          <cell r="F232" t="str">
            <v>안석현</v>
          </cell>
        </row>
        <row r="233">
          <cell r="B233" t="str">
            <v>GC179</v>
          </cell>
          <cell r="C233">
            <v>10</v>
          </cell>
          <cell r="D233" t="str">
            <v>1997</v>
          </cell>
          <cell r="E233" t="str">
            <v>샤시</v>
          </cell>
          <cell r="F233" t="str">
            <v>임화식</v>
          </cell>
        </row>
        <row r="234">
          <cell r="B234" t="str">
            <v>GE033</v>
          </cell>
          <cell r="C234">
            <v>10</v>
          </cell>
          <cell r="D234" t="str">
            <v>1997</v>
          </cell>
          <cell r="E234" t="str">
            <v>전장</v>
          </cell>
          <cell r="F234" t="str">
            <v>김대곤</v>
          </cell>
        </row>
        <row r="235">
          <cell r="B235" t="str">
            <v>GE035</v>
          </cell>
          <cell r="C235">
            <v>10</v>
          </cell>
          <cell r="D235" t="str">
            <v>1997</v>
          </cell>
          <cell r="E235" t="str">
            <v>전장</v>
          </cell>
          <cell r="F235" t="str">
            <v>이현섭</v>
          </cell>
        </row>
        <row r="236">
          <cell r="B236" t="str">
            <v>GE072</v>
          </cell>
          <cell r="C236">
            <v>10</v>
          </cell>
          <cell r="D236" t="str">
            <v>1997</v>
          </cell>
          <cell r="E236" t="str">
            <v>전장</v>
          </cell>
          <cell r="F236" t="str">
            <v>박종길</v>
          </cell>
        </row>
        <row r="237">
          <cell r="B237" t="str">
            <v>GE156</v>
          </cell>
          <cell r="C237">
            <v>10</v>
          </cell>
          <cell r="D237" t="str">
            <v>1997</v>
          </cell>
          <cell r="E237" t="str">
            <v>의장</v>
          </cell>
          <cell r="F237" t="str">
            <v>김대곤</v>
          </cell>
        </row>
        <row r="238">
          <cell r="B238" t="str">
            <v>GE157</v>
          </cell>
          <cell r="C238">
            <v>10</v>
          </cell>
          <cell r="D238" t="str">
            <v>1997</v>
          </cell>
          <cell r="E238" t="str">
            <v>전장</v>
          </cell>
          <cell r="F238" t="str">
            <v>조판제</v>
          </cell>
        </row>
        <row r="239">
          <cell r="B239" t="str">
            <v>GE176</v>
          </cell>
          <cell r="C239">
            <v>10</v>
          </cell>
          <cell r="D239" t="str">
            <v>1997</v>
          </cell>
          <cell r="E239" t="str">
            <v>전장</v>
          </cell>
          <cell r="F239" t="str">
            <v>이현섭</v>
          </cell>
        </row>
        <row r="240">
          <cell r="B240" t="str">
            <v>GT014</v>
          </cell>
          <cell r="C240">
            <v>10</v>
          </cell>
          <cell r="D240" t="str">
            <v>1997</v>
          </cell>
          <cell r="E240" t="str">
            <v>의장</v>
          </cell>
          <cell r="F240" t="str">
            <v>이충원</v>
          </cell>
        </row>
        <row r="241">
          <cell r="B241" t="str">
            <v>GT015</v>
          </cell>
          <cell r="C241">
            <v>10</v>
          </cell>
          <cell r="D241" t="str">
            <v>1997</v>
          </cell>
          <cell r="E241" t="str">
            <v>의장</v>
          </cell>
          <cell r="F241" t="str">
            <v>정경식</v>
          </cell>
        </row>
        <row r="242">
          <cell r="B242" t="str">
            <v>GT017</v>
          </cell>
          <cell r="C242">
            <v>10</v>
          </cell>
          <cell r="D242" t="str">
            <v>1997</v>
          </cell>
          <cell r="E242" t="str">
            <v>의장</v>
          </cell>
          <cell r="F242" t="str">
            <v>문희탁</v>
          </cell>
        </row>
        <row r="243">
          <cell r="B243" t="str">
            <v>GT047</v>
          </cell>
          <cell r="C243">
            <v>10</v>
          </cell>
          <cell r="D243" t="str">
            <v>1997</v>
          </cell>
          <cell r="E243" t="str">
            <v>의장</v>
          </cell>
          <cell r="F243" t="str">
            <v>정경식</v>
          </cell>
        </row>
        <row r="244">
          <cell r="B244" t="str">
            <v>GT049</v>
          </cell>
          <cell r="C244">
            <v>10</v>
          </cell>
          <cell r="D244" t="str">
            <v>1997</v>
          </cell>
          <cell r="E244" t="str">
            <v>의장</v>
          </cell>
          <cell r="F244" t="str">
            <v>문희탁</v>
          </cell>
        </row>
        <row r="245">
          <cell r="B245" t="str">
            <v>GT066</v>
          </cell>
          <cell r="C245">
            <v>10</v>
          </cell>
          <cell r="D245" t="str">
            <v>1997</v>
          </cell>
          <cell r="E245" t="str">
            <v>의장</v>
          </cell>
          <cell r="F245" t="str">
            <v>한상빈</v>
          </cell>
        </row>
        <row r="246">
          <cell r="B246" t="str">
            <v>GT067</v>
          </cell>
          <cell r="C246">
            <v>10</v>
          </cell>
          <cell r="D246" t="str">
            <v>1997</v>
          </cell>
          <cell r="E246" t="str">
            <v>의장</v>
          </cell>
          <cell r="F246" t="str">
            <v>손헌호</v>
          </cell>
        </row>
        <row r="247">
          <cell r="B247" t="str">
            <v>GT068</v>
          </cell>
          <cell r="C247">
            <v>10</v>
          </cell>
          <cell r="D247" t="str">
            <v>1997</v>
          </cell>
          <cell r="E247" t="str">
            <v>의장</v>
          </cell>
          <cell r="F247" t="str">
            <v>한상빈</v>
          </cell>
        </row>
        <row r="248">
          <cell r="B248" t="str">
            <v>GT085</v>
          </cell>
          <cell r="C248">
            <v>10</v>
          </cell>
          <cell r="D248" t="str">
            <v>1997</v>
          </cell>
          <cell r="E248" t="str">
            <v>의장</v>
          </cell>
          <cell r="F248" t="str">
            <v>박재성</v>
          </cell>
        </row>
        <row r="249">
          <cell r="B249" t="str">
            <v>GT119</v>
          </cell>
          <cell r="C249">
            <v>10</v>
          </cell>
          <cell r="D249" t="str">
            <v>1997</v>
          </cell>
          <cell r="E249" t="str">
            <v>의장</v>
          </cell>
          <cell r="F249" t="str">
            <v>박재성</v>
          </cell>
        </row>
        <row r="250">
          <cell r="B250" t="str">
            <v>GT121</v>
          </cell>
          <cell r="C250">
            <v>10</v>
          </cell>
          <cell r="D250" t="str">
            <v>1997</v>
          </cell>
          <cell r="E250" t="str">
            <v>의장</v>
          </cell>
          <cell r="F250" t="str">
            <v>정경식</v>
          </cell>
        </row>
        <row r="251">
          <cell r="B251" t="str">
            <v>GT142</v>
          </cell>
          <cell r="C251">
            <v>10</v>
          </cell>
          <cell r="D251" t="str">
            <v>1997</v>
          </cell>
          <cell r="E251" t="str">
            <v>의장</v>
          </cell>
          <cell r="F251" t="str">
            <v>한상빈</v>
          </cell>
        </row>
        <row r="252">
          <cell r="B252" t="str">
            <v>GT143</v>
          </cell>
          <cell r="C252">
            <v>10</v>
          </cell>
          <cell r="D252" t="str">
            <v>1997</v>
          </cell>
          <cell r="E252" t="str">
            <v>의장</v>
          </cell>
          <cell r="F252" t="str">
            <v>한상빈</v>
          </cell>
        </row>
        <row r="253">
          <cell r="B253" t="str">
            <v>GT144</v>
          </cell>
          <cell r="C253">
            <v>10</v>
          </cell>
          <cell r="D253" t="str">
            <v>1997</v>
          </cell>
          <cell r="E253" t="str">
            <v>의장</v>
          </cell>
          <cell r="F253" t="str">
            <v>이충원</v>
          </cell>
        </row>
        <row r="254">
          <cell r="B254" t="str">
            <v>GT163</v>
          </cell>
          <cell r="C254">
            <v>10</v>
          </cell>
          <cell r="D254" t="str">
            <v>1997</v>
          </cell>
          <cell r="E254" t="str">
            <v>의장</v>
          </cell>
          <cell r="F254" t="str">
            <v>정경식</v>
          </cell>
        </row>
        <row r="255">
          <cell r="B255" t="str">
            <v>GTR85</v>
          </cell>
          <cell r="C255">
            <v>10</v>
          </cell>
          <cell r="D255" t="str">
            <v>1997</v>
          </cell>
          <cell r="E255" t="str">
            <v>의장</v>
          </cell>
          <cell r="F255" t="str">
            <v>박재성</v>
          </cell>
        </row>
        <row r="256">
          <cell r="B256" t="str">
            <v>GN148</v>
          </cell>
          <cell r="C256">
            <v>9</v>
          </cell>
          <cell r="D256" t="str">
            <v>1997</v>
          </cell>
          <cell r="E256" t="str">
            <v>엔진</v>
          </cell>
          <cell r="F256" t="str">
            <v>임종진</v>
          </cell>
        </row>
        <row r="257">
          <cell r="B257" t="str">
            <v>GTR12</v>
          </cell>
          <cell r="C257">
            <v>10</v>
          </cell>
          <cell r="D257" t="str">
            <v>1997</v>
          </cell>
          <cell r="E257" t="str">
            <v>의장</v>
          </cell>
          <cell r="F257" t="str">
            <v>문희탁</v>
          </cell>
        </row>
        <row r="258">
          <cell r="B258" t="str">
            <v>GA022</v>
          </cell>
          <cell r="C258">
            <v>11</v>
          </cell>
          <cell r="D258" t="str">
            <v>1997</v>
          </cell>
          <cell r="E258" t="str">
            <v>샤시</v>
          </cell>
          <cell r="F258" t="str">
            <v>최철림</v>
          </cell>
        </row>
        <row r="259">
          <cell r="B259" t="str">
            <v>GA097</v>
          </cell>
          <cell r="C259">
            <v>12</v>
          </cell>
          <cell r="D259" t="str">
            <v>1997</v>
          </cell>
          <cell r="E259" t="str">
            <v>ＴＭ</v>
          </cell>
          <cell r="F259" t="str">
            <v>손이오</v>
          </cell>
        </row>
        <row r="260">
          <cell r="B260" t="str">
            <v>GA184</v>
          </cell>
          <cell r="C260">
            <v>11</v>
          </cell>
          <cell r="D260" t="str">
            <v>1997</v>
          </cell>
          <cell r="E260" t="str">
            <v>ＴＭ</v>
          </cell>
          <cell r="F260" t="str">
            <v>김재수</v>
          </cell>
        </row>
        <row r="261">
          <cell r="B261" t="str">
            <v>GC180</v>
          </cell>
          <cell r="C261">
            <v>11</v>
          </cell>
          <cell r="D261" t="str">
            <v>1997</v>
          </cell>
          <cell r="E261" t="str">
            <v>샤시</v>
          </cell>
          <cell r="F261" t="str">
            <v>안석현</v>
          </cell>
        </row>
        <row r="262">
          <cell r="B262" t="str">
            <v>GB185</v>
          </cell>
          <cell r="C262">
            <v>12</v>
          </cell>
          <cell r="D262" t="str">
            <v>1997</v>
          </cell>
          <cell r="E262" t="str">
            <v>의장</v>
          </cell>
          <cell r="F262" t="str">
            <v>장희철</v>
          </cell>
        </row>
        <row r="263">
          <cell r="B263" t="str">
            <v>GB186</v>
          </cell>
          <cell r="C263">
            <v>12</v>
          </cell>
          <cell r="D263" t="str">
            <v>1997</v>
          </cell>
          <cell r="E263" t="str">
            <v>차체</v>
          </cell>
          <cell r="F263" t="str">
            <v>김시겸</v>
          </cell>
        </row>
        <row r="264">
          <cell r="B264" t="str">
            <v>GB187</v>
          </cell>
          <cell r="C264">
            <v>12</v>
          </cell>
          <cell r="D264" t="str">
            <v>1997</v>
          </cell>
          <cell r="E264" t="str">
            <v>차체</v>
          </cell>
          <cell r="F264" t="str">
            <v>공상복</v>
          </cell>
        </row>
        <row r="265">
          <cell r="B265" t="str">
            <v>GC028</v>
          </cell>
          <cell r="C265">
            <v>12</v>
          </cell>
          <cell r="D265" t="str">
            <v>1997</v>
          </cell>
          <cell r="E265" t="str">
            <v>샤시</v>
          </cell>
          <cell r="F265" t="str">
            <v>지태호</v>
          </cell>
        </row>
        <row r="266">
          <cell r="B266" t="str">
            <v>GC186</v>
          </cell>
          <cell r="C266">
            <v>12</v>
          </cell>
          <cell r="D266" t="str">
            <v>1997</v>
          </cell>
          <cell r="E266" t="str">
            <v>샤시</v>
          </cell>
          <cell r="F266" t="str">
            <v>임화식</v>
          </cell>
        </row>
        <row r="267">
          <cell r="B267" t="str">
            <v>GC196</v>
          </cell>
          <cell r="C267">
            <v>12</v>
          </cell>
          <cell r="D267" t="str">
            <v>1997</v>
          </cell>
          <cell r="E267" t="str">
            <v>샤시</v>
          </cell>
          <cell r="F267" t="str">
            <v>지태호</v>
          </cell>
        </row>
        <row r="268">
          <cell r="B268" t="str">
            <v>GN055</v>
          </cell>
          <cell r="C268">
            <v>12</v>
          </cell>
          <cell r="D268" t="str">
            <v>1997</v>
          </cell>
          <cell r="E268" t="str">
            <v>엔진</v>
          </cell>
          <cell r="F268" t="str">
            <v>최정훈</v>
          </cell>
        </row>
        <row r="269">
          <cell r="B269" t="str">
            <v>GN112</v>
          </cell>
          <cell r="C269">
            <v>12</v>
          </cell>
          <cell r="D269" t="str">
            <v>1997</v>
          </cell>
          <cell r="E269" t="str">
            <v>엔진</v>
          </cell>
          <cell r="F269" t="str">
            <v>최정훈</v>
          </cell>
        </row>
        <row r="270">
          <cell r="B270" t="str">
            <v>GN128</v>
          </cell>
          <cell r="C270">
            <v>12</v>
          </cell>
          <cell r="D270" t="str">
            <v>1997</v>
          </cell>
          <cell r="E270" t="str">
            <v>엔진</v>
          </cell>
          <cell r="F270" t="str">
            <v>임종진</v>
          </cell>
        </row>
        <row r="271">
          <cell r="B271" t="str">
            <v>TC901</v>
          </cell>
          <cell r="C271" t="str">
            <v>13</v>
          </cell>
          <cell r="D271" t="str">
            <v>1998</v>
          </cell>
          <cell r="E271" t="str">
            <v>의장</v>
          </cell>
          <cell r="F271" t="str">
            <v>이태범</v>
          </cell>
        </row>
        <row r="272">
          <cell r="B272" t="str">
            <v>TC902</v>
          </cell>
          <cell r="C272" t="str">
            <v>13</v>
          </cell>
          <cell r="D272" t="str">
            <v>1998</v>
          </cell>
          <cell r="E272" t="str">
            <v>의장</v>
          </cell>
          <cell r="F272" t="str">
            <v>이태범</v>
          </cell>
        </row>
        <row r="273">
          <cell r="B273" t="str">
            <v>TN001</v>
          </cell>
          <cell r="C273" t="str">
            <v>13</v>
          </cell>
          <cell r="D273" t="str">
            <v>1998</v>
          </cell>
          <cell r="E273" t="str">
            <v>엔진</v>
          </cell>
          <cell r="F273" t="str">
            <v>이현기</v>
          </cell>
        </row>
        <row r="274">
          <cell r="B274" t="str">
            <v>TN002</v>
          </cell>
          <cell r="C274" t="str">
            <v>13</v>
          </cell>
          <cell r="D274" t="str">
            <v>1998</v>
          </cell>
          <cell r="E274" t="str">
            <v>엔진</v>
          </cell>
          <cell r="F274" t="str">
            <v>이현기</v>
          </cell>
        </row>
        <row r="275">
          <cell r="B275" t="str">
            <v>TN003</v>
          </cell>
          <cell r="C275" t="str">
            <v>13</v>
          </cell>
          <cell r="D275" t="str">
            <v>1998</v>
          </cell>
          <cell r="E275" t="str">
            <v>엔진</v>
          </cell>
          <cell r="F275" t="str">
            <v>이현기</v>
          </cell>
        </row>
        <row r="276">
          <cell r="B276" t="str">
            <v>TN004</v>
          </cell>
          <cell r="C276" t="str">
            <v>13</v>
          </cell>
          <cell r="D276" t="str">
            <v>1998</v>
          </cell>
          <cell r="E276" t="str">
            <v>엔진</v>
          </cell>
          <cell r="F276" t="str">
            <v>이현기</v>
          </cell>
        </row>
        <row r="277">
          <cell r="B277" t="str">
            <v>TN005</v>
          </cell>
          <cell r="C277" t="str">
            <v>13</v>
          </cell>
          <cell r="D277" t="str">
            <v>1998</v>
          </cell>
          <cell r="E277" t="str">
            <v>엔진</v>
          </cell>
          <cell r="F277" t="str">
            <v>이원표</v>
          </cell>
        </row>
        <row r="278">
          <cell r="B278" t="str">
            <v>TN006</v>
          </cell>
          <cell r="C278" t="str">
            <v>13</v>
          </cell>
          <cell r="D278" t="str">
            <v>1998</v>
          </cell>
          <cell r="E278" t="str">
            <v>엔진</v>
          </cell>
          <cell r="F278" t="str">
            <v>이원표</v>
          </cell>
        </row>
        <row r="279">
          <cell r="B279" t="str">
            <v>TN007</v>
          </cell>
          <cell r="C279" t="str">
            <v>13</v>
          </cell>
          <cell r="D279" t="str">
            <v>1998</v>
          </cell>
          <cell r="E279" t="str">
            <v>엔진</v>
          </cell>
          <cell r="F279" t="str">
            <v>최정훈</v>
          </cell>
        </row>
        <row r="280">
          <cell r="B280" t="str">
            <v>TN008</v>
          </cell>
          <cell r="C280" t="str">
            <v>13</v>
          </cell>
          <cell r="D280" t="str">
            <v>1998</v>
          </cell>
          <cell r="E280" t="str">
            <v>엔진</v>
          </cell>
          <cell r="F280" t="str">
            <v>이원표</v>
          </cell>
        </row>
        <row r="281">
          <cell r="B281" t="str">
            <v>TN009</v>
          </cell>
          <cell r="C281" t="str">
            <v>13</v>
          </cell>
          <cell r="D281" t="str">
            <v>1998</v>
          </cell>
          <cell r="E281" t="str">
            <v>엔진</v>
          </cell>
          <cell r="F281" t="str">
            <v>이원표</v>
          </cell>
        </row>
        <row r="282">
          <cell r="B282" t="str">
            <v>TN010</v>
          </cell>
          <cell r="C282" t="str">
            <v>13</v>
          </cell>
          <cell r="D282" t="str">
            <v>1998</v>
          </cell>
          <cell r="E282" t="str">
            <v>엔진</v>
          </cell>
          <cell r="F282" t="str">
            <v>엄봉용</v>
          </cell>
        </row>
        <row r="283">
          <cell r="B283" t="str">
            <v>TN011</v>
          </cell>
          <cell r="C283" t="str">
            <v>13</v>
          </cell>
          <cell r="D283" t="str">
            <v>1998</v>
          </cell>
          <cell r="E283" t="str">
            <v>엔진</v>
          </cell>
          <cell r="F283" t="str">
            <v>권오운</v>
          </cell>
        </row>
        <row r="284">
          <cell r="B284" t="str">
            <v>TN012</v>
          </cell>
          <cell r="C284" t="str">
            <v>13</v>
          </cell>
          <cell r="D284" t="str">
            <v>1998</v>
          </cell>
          <cell r="E284" t="str">
            <v>엔진</v>
          </cell>
          <cell r="F284" t="str">
            <v>엄봉용</v>
          </cell>
        </row>
        <row r="285">
          <cell r="B285" t="str">
            <v>TN013</v>
          </cell>
          <cell r="C285" t="str">
            <v>13</v>
          </cell>
          <cell r="D285" t="str">
            <v>1998</v>
          </cell>
          <cell r="E285" t="str">
            <v>엔진</v>
          </cell>
          <cell r="F285" t="str">
            <v>이현기</v>
          </cell>
        </row>
        <row r="286">
          <cell r="B286" t="str">
            <v>TN014</v>
          </cell>
          <cell r="C286" t="str">
            <v>13</v>
          </cell>
          <cell r="D286" t="str">
            <v>1998</v>
          </cell>
          <cell r="E286" t="str">
            <v>엔진</v>
          </cell>
          <cell r="F286" t="str">
            <v>최정훈</v>
          </cell>
        </row>
        <row r="287">
          <cell r="B287" t="str">
            <v>TN015</v>
          </cell>
          <cell r="C287" t="str">
            <v>13</v>
          </cell>
          <cell r="D287" t="str">
            <v>1998</v>
          </cell>
          <cell r="E287" t="str">
            <v>엔진</v>
          </cell>
          <cell r="F287" t="str">
            <v>이현기</v>
          </cell>
        </row>
        <row r="288">
          <cell r="B288" t="str">
            <v>TN016</v>
          </cell>
          <cell r="C288" t="str">
            <v>13</v>
          </cell>
          <cell r="D288" t="str">
            <v>1998</v>
          </cell>
          <cell r="E288" t="str">
            <v>엔진</v>
          </cell>
          <cell r="F288" t="str">
            <v>엄봉용</v>
          </cell>
        </row>
        <row r="289">
          <cell r="B289" t="str">
            <v>TN017</v>
          </cell>
          <cell r="C289" t="str">
            <v>13</v>
          </cell>
          <cell r="D289" t="str">
            <v>1998</v>
          </cell>
          <cell r="E289" t="str">
            <v>엔진</v>
          </cell>
          <cell r="F289" t="str">
            <v>엄봉용</v>
          </cell>
        </row>
        <row r="290">
          <cell r="B290" t="str">
            <v>TN018</v>
          </cell>
          <cell r="C290" t="str">
            <v>13</v>
          </cell>
          <cell r="D290" t="str">
            <v>1998</v>
          </cell>
          <cell r="E290" t="str">
            <v>엔진</v>
          </cell>
          <cell r="F290" t="str">
            <v>엄봉용</v>
          </cell>
        </row>
        <row r="291">
          <cell r="B291" t="str">
            <v>TN019</v>
          </cell>
          <cell r="C291" t="str">
            <v>13</v>
          </cell>
          <cell r="D291" t="str">
            <v>1998</v>
          </cell>
          <cell r="E291" t="str">
            <v>엔진</v>
          </cell>
          <cell r="F291" t="str">
            <v>엄봉용</v>
          </cell>
        </row>
        <row r="292">
          <cell r="B292" t="str">
            <v>TN020</v>
          </cell>
          <cell r="C292" t="str">
            <v>13</v>
          </cell>
          <cell r="D292" t="str">
            <v>1998</v>
          </cell>
          <cell r="E292" t="str">
            <v>엔진</v>
          </cell>
          <cell r="F292" t="str">
            <v>엄봉용</v>
          </cell>
        </row>
        <row r="293">
          <cell r="B293" t="str">
            <v>TN021</v>
          </cell>
          <cell r="C293" t="str">
            <v>13</v>
          </cell>
          <cell r="D293" t="str">
            <v>1998</v>
          </cell>
          <cell r="E293" t="str">
            <v>엔진</v>
          </cell>
          <cell r="F293" t="str">
            <v>엄봉용</v>
          </cell>
        </row>
        <row r="294">
          <cell r="B294" t="str">
            <v>TN022</v>
          </cell>
          <cell r="C294" t="str">
            <v>13</v>
          </cell>
          <cell r="D294" t="str">
            <v>1998</v>
          </cell>
          <cell r="E294" t="str">
            <v>엔진</v>
          </cell>
          <cell r="F294" t="str">
            <v>권오운</v>
          </cell>
        </row>
        <row r="295">
          <cell r="B295" t="str">
            <v>TN023</v>
          </cell>
          <cell r="C295" t="str">
            <v>13</v>
          </cell>
          <cell r="D295" t="str">
            <v>1998</v>
          </cell>
          <cell r="E295" t="str">
            <v>엔진</v>
          </cell>
          <cell r="F295" t="str">
            <v>엄봉용</v>
          </cell>
        </row>
        <row r="296">
          <cell r="B296" t="str">
            <v>TN024</v>
          </cell>
          <cell r="C296" t="str">
            <v>13</v>
          </cell>
          <cell r="D296" t="str">
            <v>1998</v>
          </cell>
          <cell r="E296" t="str">
            <v>엔진</v>
          </cell>
          <cell r="F296" t="str">
            <v>엄봉용</v>
          </cell>
        </row>
        <row r="297">
          <cell r="B297" t="str">
            <v>TN025</v>
          </cell>
          <cell r="C297" t="str">
            <v>13</v>
          </cell>
          <cell r="D297" t="str">
            <v>1998</v>
          </cell>
          <cell r="E297" t="str">
            <v>엔진</v>
          </cell>
          <cell r="F297" t="str">
            <v>엄봉용</v>
          </cell>
        </row>
        <row r="298">
          <cell r="B298" t="str">
            <v>TN026</v>
          </cell>
          <cell r="C298" t="str">
            <v>13</v>
          </cell>
          <cell r="D298" t="str">
            <v>1998</v>
          </cell>
          <cell r="E298" t="str">
            <v>엔진</v>
          </cell>
          <cell r="F298" t="str">
            <v>엄봉용</v>
          </cell>
        </row>
        <row r="299">
          <cell r="B299" t="str">
            <v>TN027</v>
          </cell>
          <cell r="C299" t="str">
            <v>13</v>
          </cell>
          <cell r="D299" t="str">
            <v>1998</v>
          </cell>
          <cell r="E299" t="str">
            <v>엔진</v>
          </cell>
          <cell r="F299" t="str">
            <v>엄봉용</v>
          </cell>
        </row>
        <row r="300">
          <cell r="B300" t="str">
            <v>TN028</v>
          </cell>
          <cell r="C300" t="str">
            <v>13</v>
          </cell>
          <cell r="D300" t="str">
            <v>1998</v>
          </cell>
          <cell r="E300" t="str">
            <v>엔진</v>
          </cell>
          <cell r="F300" t="str">
            <v>엄봉용</v>
          </cell>
        </row>
        <row r="301">
          <cell r="B301" t="str">
            <v>TN029</v>
          </cell>
          <cell r="C301" t="str">
            <v>13</v>
          </cell>
          <cell r="D301" t="str">
            <v>1998</v>
          </cell>
          <cell r="E301" t="str">
            <v>엔진</v>
          </cell>
          <cell r="F301" t="str">
            <v>이원표</v>
          </cell>
        </row>
        <row r="302">
          <cell r="B302" t="str">
            <v>TN030</v>
          </cell>
          <cell r="C302" t="str">
            <v>13</v>
          </cell>
          <cell r="D302" t="str">
            <v>1998</v>
          </cell>
          <cell r="E302" t="str">
            <v>엔진</v>
          </cell>
          <cell r="F302" t="str">
            <v>엄봉용</v>
          </cell>
        </row>
        <row r="303">
          <cell r="B303" t="str">
            <v>TN031</v>
          </cell>
          <cell r="C303" t="str">
            <v>13</v>
          </cell>
          <cell r="D303" t="str">
            <v>1998</v>
          </cell>
          <cell r="E303" t="str">
            <v>엔진</v>
          </cell>
          <cell r="F303" t="str">
            <v>엄봉용</v>
          </cell>
        </row>
        <row r="304">
          <cell r="B304" t="str">
            <v>TN032</v>
          </cell>
          <cell r="C304" t="str">
            <v>13</v>
          </cell>
          <cell r="D304" t="str">
            <v>1998</v>
          </cell>
          <cell r="E304" t="str">
            <v>엔진</v>
          </cell>
          <cell r="F304" t="str">
            <v>이현기</v>
          </cell>
        </row>
        <row r="305">
          <cell r="B305" t="str">
            <v>TN033</v>
          </cell>
          <cell r="C305" t="str">
            <v>13</v>
          </cell>
          <cell r="D305" t="str">
            <v>1998</v>
          </cell>
          <cell r="E305" t="str">
            <v>엔진</v>
          </cell>
          <cell r="F305" t="str">
            <v>권오운</v>
          </cell>
        </row>
        <row r="306">
          <cell r="B306" t="str">
            <v>TN034</v>
          </cell>
          <cell r="C306" t="str">
            <v>13</v>
          </cell>
          <cell r="D306" t="str">
            <v>1998</v>
          </cell>
          <cell r="E306" t="str">
            <v>엔진</v>
          </cell>
          <cell r="F306" t="str">
            <v>엄봉용</v>
          </cell>
        </row>
        <row r="307">
          <cell r="B307" t="str">
            <v>TN035</v>
          </cell>
          <cell r="C307" t="str">
            <v>13</v>
          </cell>
          <cell r="D307" t="str">
            <v>1998</v>
          </cell>
          <cell r="E307" t="str">
            <v>엔진</v>
          </cell>
          <cell r="F307" t="str">
            <v>엄봉용</v>
          </cell>
        </row>
        <row r="308">
          <cell r="B308" t="str">
            <v>TA036</v>
          </cell>
          <cell r="C308" t="str">
            <v>13</v>
          </cell>
          <cell r="D308" t="str">
            <v>1998</v>
          </cell>
          <cell r="E308" t="str">
            <v>T/M</v>
          </cell>
          <cell r="F308" t="str">
            <v>박찬엽</v>
          </cell>
        </row>
        <row r="309">
          <cell r="B309" t="str">
            <v>TA037</v>
          </cell>
          <cell r="C309" t="str">
            <v>13</v>
          </cell>
          <cell r="D309" t="str">
            <v>1998</v>
          </cell>
          <cell r="E309" t="str">
            <v>T/M</v>
          </cell>
          <cell r="F309" t="str">
            <v>박찬엽</v>
          </cell>
        </row>
        <row r="310">
          <cell r="B310" t="str">
            <v>TA038</v>
          </cell>
          <cell r="C310" t="str">
            <v>13</v>
          </cell>
          <cell r="D310" t="str">
            <v>1998</v>
          </cell>
          <cell r="E310" t="str">
            <v>T/M</v>
          </cell>
          <cell r="F310" t="str">
            <v>김재학</v>
          </cell>
        </row>
        <row r="311">
          <cell r="B311" t="str">
            <v>TA039</v>
          </cell>
          <cell r="C311" t="str">
            <v>13</v>
          </cell>
          <cell r="D311" t="str">
            <v>1998</v>
          </cell>
          <cell r="E311" t="str">
            <v>T/M</v>
          </cell>
          <cell r="F311" t="str">
            <v>박찬엽</v>
          </cell>
        </row>
        <row r="312">
          <cell r="B312" t="str">
            <v>TA040</v>
          </cell>
          <cell r="C312" t="str">
            <v>13</v>
          </cell>
          <cell r="D312" t="str">
            <v>1998</v>
          </cell>
          <cell r="E312" t="str">
            <v>T/M</v>
          </cell>
          <cell r="F312" t="str">
            <v>박찬엽</v>
          </cell>
        </row>
        <row r="313">
          <cell r="B313" t="str">
            <v>TA041</v>
          </cell>
          <cell r="C313" t="str">
            <v>13</v>
          </cell>
          <cell r="D313" t="str">
            <v>1998</v>
          </cell>
          <cell r="E313" t="str">
            <v>T/M</v>
          </cell>
          <cell r="F313" t="str">
            <v>박찬엽</v>
          </cell>
        </row>
        <row r="314">
          <cell r="B314" t="str">
            <v>TA042</v>
          </cell>
          <cell r="C314" t="str">
            <v>13</v>
          </cell>
          <cell r="D314" t="str">
            <v>1998</v>
          </cell>
          <cell r="E314" t="str">
            <v>T/M</v>
          </cell>
          <cell r="F314" t="str">
            <v>박찬엽</v>
          </cell>
        </row>
        <row r="315">
          <cell r="B315" t="str">
            <v>TA043</v>
          </cell>
          <cell r="C315" t="str">
            <v>13</v>
          </cell>
          <cell r="D315" t="str">
            <v>1998</v>
          </cell>
          <cell r="E315" t="str">
            <v>T/M</v>
          </cell>
          <cell r="F315" t="str">
            <v>박찬엽</v>
          </cell>
        </row>
        <row r="316">
          <cell r="B316" t="str">
            <v>TA044</v>
          </cell>
          <cell r="C316" t="str">
            <v>13</v>
          </cell>
          <cell r="D316" t="str">
            <v>1998</v>
          </cell>
          <cell r="E316" t="str">
            <v>T/M</v>
          </cell>
          <cell r="F316" t="str">
            <v>박찬엽</v>
          </cell>
        </row>
        <row r="317">
          <cell r="B317" t="str">
            <v>TA045</v>
          </cell>
          <cell r="C317" t="str">
            <v>13</v>
          </cell>
          <cell r="D317" t="str">
            <v>1998</v>
          </cell>
          <cell r="E317" t="str">
            <v>T/M</v>
          </cell>
          <cell r="F317" t="str">
            <v>박찬엽</v>
          </cell>
        </row>
        <row r="318">
          <cell r="B318" t="str">
            <v>TA046</v>
          </cell>
          <cell r="C318" t="str">
            <v>13</v>
          </cell>
          <cell r="D318" t="str">
            <v>1998</v>
          </cell>
          <cell r="E318" t="str">
            <v>T/M</v>
          </cell>
          <cell r="F318" t="str">
            <v>박찬엽</v>
          </cell>
        </row>
        <row r="319">
          <cell r="B319" t="str">
            <v>TA047</v>
          </cell>
          <cell r="C319" t="str">
            <v>13</v>
          </cell>
          <cell r="D319" t="str">
            <v>1998</v>
          </cell>
          <cell r="E319" t="str">
            <v>T/M</v>
          </cell>
          <cell r="F319" t="str">
            <v>박찬엽</v>
          </cell>
        </row>
        <row r="320">
          <cell r="B320" t="str">
            <v>TA048</v>
          </cell>
          <cell r="C320" t="str">
            <v>13</v>
          </cell>
          <cell r="D320" t="str">
            <v>1998</v>
          </cell>
          <cell r="E320" t="str">
            <v>T/M</v>
          </cell>
          <cell r="F320" t="str">
            <v>박찬엽</v>
          </cell>
        </row>
        <row r="321">
          <cell r="B321" t="str">
            <v>TA049</v>
          </cell>
          <cell r="C321" t="str">
            <v>13</v>
          </cell>
          <cell r="D321" t="str">
            <v>1998</v>
          </cell>
          <cell r="E321" t="str">
            <v>T/M</v>
          </cell>
          <cell r="F321" t="str">
            <v>엄봉용</v>
          </cell>
        </row>
        <row r="322">
          <cell r="B322" t="str">
            <v>TA050</v>
          </cell>
          <cell r="C322" t="str">
            <v>13</v>
          </cell>
          <cell r="D322" t="str">
            <v>1998</v>
          </cell>
          <cell r="E322" t="str">
            <v>T/M</v>
          </cell>
          <cell r="F322" t="str">
            <v>박찬엽</v>
          </cell>
        </row>
        <row r="323">
          <cell r="B323" t="str">
            <v>TA051</v>
          </cell>
          <cell r="C323" t="str">
            <v>13</v>
          </cell>
          <cell r="D323" t="str">
            <v>1998</v>
          </cell>
          <cell r="E323" t="str">
            <v>T/M</v>
          </cell>
          <cell r="F323" t="str">
            <v>엄봉용</v>
          </cell>
        </row>
        <row r="324">
          <cell r="B324" t="str">
            <v>TA052</v>
          </cell>
          <cell r="C324" t="str">
            <v>13</v>
          </cell>
          <cell r="D324" t="str">
            <v>1998</v>
          </cell>
          <cell r="E324" t="str">
            <v>T/M</v>
          </cell>
          <cell r="F324" t="str">
            <v>박찬엽</v>
          </cell>
        </row>
        <row r="325">
          <cell r="B325" t="str">
            <v>TA053</v>
          </cell>
          <cell r="C325" t="str">
            <v>13</v>
          </cell>
          <cell r="D325" t="str">
            <v>1998</v>
          </cell>
          <cell r="E325" t="str">
            <v>T/M</v>
          </cell>
          <cell r="F325" t="str">
            <v>박찬엽</v>
          </cell>
        </row>
        <row r="326">
          <cell r="B326" t="str">
            <v>TA054</v>
          </cell>
          <cell r="C326" t="str">
            <v>13</v>
          </cell>
          <cell r="D326" t="str">
            <v>1998</v>
          </cell>
          <cell r="E326" t="str">
            <v>T/M</v>
          </cell>
          <cell r="F326" t="str">
            <v>엄봉용</v>
          </cell>
        </row>
        <row r="327">
          <cell r="B327" t="str">
            <v>TA055</v>
          </cell>
          <cell r="C327" t="str">
            <v>13</v>
          </cell>
          <cell r="D327" t="str">
            <v>1998</v>
          </cell>
          <cell r="E327" t="str">
            <v>T/M</v>
          </cell>
          <cell r="F327" t="str">
            <v>엄봉용</v>
          </cell>
        </row>
        <row r="328">
          <cell r="B328" t="str">
            <v>TC056</v>
          </cell>
          <cell r="C328" t="str">
            <v>13</v>
          </cell>
          <cell r="D328" t="str">
            <v>1998</v>
          </cell>
          <cell r="E328" t="str">
            <v>샤시</v>
          </cell>
          <cell r="F328" t="str">
            <v>백숙인</v>
          </cell>
        </row>
        <row r="329">
          <cell r="B329" t="str">
            <v>TC057</v>
          </cell>
          <cell r="C329" t="str">
            <v>13</v>
          </cell>
          <cell r="D329" t="str">
            <v>1998</v>
          </cell>
          <cell r="E329" t="str">
            <v>샤시</v>
          </cell>
          <cell r="F329" t="str">
            <v>백숙인</v>
          </cell>
        </row>
        <row r="330">
          <cell r="B330" t="str">
            <v>TC058</v>
          </cell>
          <cell r="C330" t="str">
            <v>13</v>
          </cell>
          <cell r="D330" t="str">
            <v>1998</v>
          </cell>
          <cell r="E330" t="str">
            <v>샤시</v>
          </cell>
          <cell r="F330" t="str">
            <v>백숙인</v>
          </cell>
        </row>
        <row r="331">
          <cell r="B331" t="str">
            <v>TC059</v>
          </cell>
          <cell r="C331" t="str">
            <v>13</v>
          </cell>
          <cell r="D331" t="str">
            <v>1998</v>
          </cell>
          <cell r="E331" t="str">
            <v>샤시</v>
          </cell>
          <cell r="F331" t="str">
            <v>백숙인</v>
          </cell>
        </row>
        <row r="332">
          <cell r="B332" t="str">
            <v>TC060</v>
          </cell>
          <cell r="C332" t="str">
            <v>13</v>
          </cell>
          <cell r="D332" t="str">
            <v>1998</v>
          </cell>
          <cell r="E332" t="str">
            <v>샤시</v>
          </cell>
          <cell r="F332" t="str">
            <v>백숙인</v>
          </cell>
        </row>
        <row r="333">
          <cell r="B333" t="str">
            <v>TC061</v>
          </cell>
          <cell r="C333" t="str">
            <v>13</v>
          </cell>
          <cell r="D333" t="str">
            <v>1998</v>
          </cell>
          <cell r="E333" t="str">
            <v>샤시</v>
          </cell>
          <cell r="F333" t="str">
            <v>백숙인</v>
          </cell>
        </row>
        <row r="334">
          <cell r="B334" t="str">
            <v>TC062</v>
          </cell>
          <cell r="C334" t="str">
            <v>13</v>
          </cell>
          <cell r="D334" t="str">
            <v>1998</v>
          </cell>
          <cell r="E334" t="str">
            <v>샤시</v>
          </cell>
          <cell r="F334" t="str">
            <v>김창섭</v>
          </cell>
        </row>
        <row r="335">
          <cell r="B335" t="str">
            <v>TC063</v>
          </cell>
          <cell r="C335" t="str">
            <v>13</v>
          </cell>
          <cell r="D335" t="str">
            <v>1998</v>
          </cell>
          <cell r="E335" t="str">
            <v>샤시</v>
          </cell>
          <cell r="F335" t="str">
            <v>김창섭</v>
          </cell>
        </row>
        <row r="336">
          <cell r="B336" t="str">
            <v>TC064</v>
          </cell>
          <cell r="C336" t="str">
            <v>13</v>
          </cell>
          <cell r="D336" t="str">
            <v>1998</v>
          </cell>
          <cell r="E336" t="str">
            <v>샤시</v>
          </cell>
          <cell r="F336" t="str">
            <v>김창섭</v>
          </cell>
        </row>
        <row r="337">
          <cell r="B337" t="str">
            <v>TC065</v>
          </cell>
          <cell r="C337" t="str">
            <v>13</v>
          </cell>
          <cell r="D337" t="str">
            <v>1998</v>
          </cell>
          <cell r="E337" t="str">
            <v>샤시</v>
          </cell>
          <cell r="F337" t="str">
            <v>김창섭</v>
          </cell>
        </row>
        <row r="338">
          <cell r="B338" t="str">
            <v>TC066</v>
          </cell>
          <cell r="C338" t="str">
            <v>13</v>
          </cell>
          <cell r="D338" t="str">
            <v>1998</v>
          </cell>
          <cell r="E338" t="str">
            <v>샤시</v>
          </cell>
          <cell r="F338" t="str">
            <v>김창섭</v>
          </cell>
        </row>
        <row r="339">
          <cell r="B339" t="str">
            <v>TC067</v>
          </cell>
          <cell r="C339" t="str">
            <v>13</v>
          </cell>
          <cell r="D339" t="str">
            <v>1998</v>
          </cell>
          <cell r="E339" t="str">
            <v>샤시</v>
          </cell>
          <cell r="F339" t="str">
            <v>김창섭</v>
          </cell>
        </row>
        <row r="340">
          <cell r="B340" t="str">
            <v>TC068</v>
          </cell>
          <cell r="C340" t="str">
            <v>13</v>
          </cell>
          <cell r="D340" t="str">
            <v>1998</v>
          </cell>
          <cell r="E340" t="str">
            <v>샤시</v>
          </cell>
          <cell r="F340" t="str">
            <v>김창섭</v>
          </cell>
        </row>
        <row r="341">
          <cell r="B341" t="str">
            <v>TC069</v>
          </cell>
          <cell r="C341" t="str">
            <v>13</v>
          </cell>
          <cell r="D341" t="str">
            <v>1998</v>
          </cell>
          <cell r="E341" t="str">
            <v>샤시</v>
          </cell>
          <cell r="F341" t="str">
            <v>이태범</v>
          </cell>
        </row>
        <row r="342">
          <cell r="B342" t="str">
            <v>TC070</v>
          </cell>
          <cell r="C342" t="str">
            <v>13</v>
          </cell>
          <cell r="D342" t="str">
            <v>1998</v>
          </cell>
          <cell r="E342" t="str">
            <v>샤시</v>
          </cell>
          <cell r="F342" t="str">
            <v>이재희</v>
          </cell>
        </row>
        <row r="343">
          <cell r="B343" t="str">
            <v>TC071</v>
          </cell>
          <cell r="C343" t="str">
            <v>13</v>
          </cell>
          <cell r="D343" t="str">
            <v>1998</v>
          </cell>
          <cell r="E343" t="str">
            <v>샤시</v>
          </cell>
          <cell r="F343" t="str">
            <v>김재학</v>
          </cell>
        </row>
        <row r="344">
          <cell r="B344" t="str">
            <v>TC072</v>
          </cell>
          <cell r="C344" t="str">
            <v>13</v>
          </cell>
          <cell r="D344" t="str">
            <v>1998</v>
          </cell>
          <cell r="E344" t="str">
            <v>샤시</v>
          </cell>
          <cell r="F344" t="str">
            <v>임화식</v>
          </cell>
        </row>
        <row r="345">
          <cell r="B345" t="str">
            <v>TC073</v>
          </cell>
          <cell r="C345" t="str">
            <v>13</v>
          </cell>
          <cell r="D345" t="str">
            <v>1998</v>
          </cell>
          <cell r="E345" t="str">
            <v>샤시</v>
          </cell>
          <cell r="F345" t="str">
            <v>임화식</v>
          </cell>
        </row>
        <row r="346">
          <cell r="B346" t="str">
            <v>TC074</v>
          </cell>
          <cell r="C346" t="str">
            <v>13</v>
          </cell>
          <cell r="D346" t="str">
            <v>1998</v>
          </cell>
          <cell r="E346" t="str">
            <v>샤시</v>
          </cell>
          <cell r="F346" t="str">
            <v>이재희</v>
          </cell>
        </row>
        <row r="347">
          <cell r="B347" t="str">
            <v>TC075</v>
          </cell>
          <cell r="C347" t="str">
            <v>13</v>
          </cell>
          <cell r="D347" t="str">
            <v>1998</v>
          </cell>
          <cell r="E347" t="str">
            <v>샤시</v>
          </cell>
          <cell r="F347" t="str">
            <v>이재희</v>
          </cell>
        </row>
        <row r="348">
          <cell r="B348" t="str">
            <v>TC076</v>
          </cell>
          <cell r="C348" t="str">
            <v>13</v>
          </cell>
          <cell r="D348" t="str">
            <v>1998</v>
          </cell>
          <cell r="E348" t="str">
            <v>샤시</v>
          </cell>
          <cell r="F348" t="str">
            <v>백숙인</v>
          </cell>
        </row>
        <row r="349">
          <cell r="B349" t="str">
            <v>TC077</v>
          </cell>
          <cell r="C349" t="str">
            <v>13</v>
          </cell>
          <cell r="D349" t="str">
            <v>1998</v>
          </cell>
          <cell r="E349" t="str">
            <v>샤시</v>
          </cell>
          <cell r="F349" t="str">
            <v>이재희</v>
          </cell>
        </row>
        <row r="350">
          <cell r="B350" t="str">
            <v>TC078</v>
          </cell>
          <cell r="C350" t="str">
            <v>13</v>
          </cell>
          <cell r="D350" t="str">
            <v>1998</v>
          </cell>
          <cell r="E350" t="str">
            <v>샤시</v>
          </cell>
          <cell r="F350" t="str">
            <v>이태범</v>
          </cell>
        </row>
        <row r="351">
          <cell r="B351" t="str">
            <v>TC079</v>
          </cell>
          <cell r="C351" t="str">
            <v>13</v>
          </cell>
          <cell r="D351" t="str">
            <v>1998</v>
          </cell>
          <cell r="E351" t="str">
            <v>샤시</v>
          </cell>
          <cell r="F351" t="str">
            <v>김재학</v>
          </cell>
        </row>
        <row r="352">
          <cell r="B352" t="str">
            <v>TC080</v>
          </cell>
          <cell r="C352" t="str">
            <v>13</v>
          </cell>
          <cell r="D352" t="str">
            <v>1998</v>
          </cell>
          <cell r="E352" t="str">
            <v>샤시</v>
          </cell>
          <cell r="F352" t="str">
            <v>김재학</v>
          </cell>
        </row>
        <row r="353">
          <cell r="B353" t="str">
            <v>TC081</v>
          </cell>
          <cell r="C353" t="str">
            <v>13</v>
          </cell>
          <cell r="D353" t="str">
            <v>1998</v>
          </cell>
          <cell r="E353" t="str">
            <v>샤시</v>
          </cell>
          <cell r="F353" t="str">
            <v>김재학</v>
          </cell>
        </row>
        <row r="354">
          <cell r="B354" t="str">
            <v>TC082</v>
          </cell>
          <cell r="C354" t="str">
            <v>13</v>
          </cell>
          <cell r="D354" t="str">
            <v>1998</v>
          </cell>
          <cell r="E354" t="str">
            <v>샤시</v>
          </cell>
          <cell r="F354" t="str">
            <v>김재학</v>
          </cell>
        </row>
        <row r="355">
          <cell r="B355" t="str">
            <v>TC083</v>
          </cell>
          <cell r="C355" t="str">
            <v>13</v>
          </cell>
          <cell r="D355" t="str">
            <v>1998</v>
          </cell>
          <cell r="E355" t="str">
            <v>샤시</v>
          </cell>
          <cell r="F355" t="str">
            <v>김재학</v>
          </cell>
        </row>
        <row r="356">
          <cell r="B356" t="str">
            <v>TC084</v>
          </cell>
          <cell r="C356" t="str">
            <v>13</v>
          </cell>
          <cell r="D356" t="str">
            <v>1998</v>
          </cell>
          <cell r="E356" t="str">
            <v>샤시</v>
          </cell>
          <cell r="F356" t="str">
            <v>김재학</v>
          </cell>
        </row>
        <row r="357">
          <cell r="B357" t="str">
            <v>TC085</v>
          </cell>
          <cell r="C357" t="str">
            <v>13</v>
          </cell>
          <cell r="D357" t="str">
            <v>1998</v>
          </cell>
          <cell r="E357" t="str">
            <v>샤시</v>
          </cell>
          <cell r="F357" t="str">
            <v>김재학</v>
          </cell>
        </row>
        <row r="358">
          <cell r="B358" t="str">
            <v>TC086</v>
          </cell>
          <cell r="C358" t="str">
            <v>13</v>
          </cell>
          <cell r="D358" t="str">
            <v>1998</v>
          </cell>
          <cell r="E358" t="str">
            <v>샤시</v>
          </cell>
          <cell r="F358" t="str">
            <v>김재학</v>
          </cell>
        </row>
        <row r="359">
          <cell r="B359" t="str">
            <v>TC087</v>
          </cell>
          <cell r="C359" t="str">
            <v>13</v>
          </cell>
          <cell r="D359" t="str">
            <v>1998</v>
          </cell>
          <cell r="E359" t="str">
            <v>샤시</v>
          </cell>
          <cell r="F359" t="str">
            <v>임화식</v>
          </cell>
        </row>
        <row r="360">
          <cell r="B360" t="str">
            <v>TC088</v>
          </cell>
          <cell r="C360" t="str">
            <v>13</v>
          </cell>
          <cell r="D360" t="str">
            <v>1998</v>
          </cell>
          <cell r="E360" t="str">
            <v>샤시</v>
          </cell>
          <cell r="F360" t="str">
            <v>임화식</v>
          </cell>
        </row>
        <row r="361">
          <cell r="B361" t="str">
            <v>TC089</v>
          </cell>
          <cell r="C361" t="str">
            <v>13</v>
          </cell>
          <cell r="D361" t="str">
            <v>1998</v>
          </cell>
          <cell r="E361" t="str">
            <v>샤시</v>
          </cell>
          <cell r="F361" t="str">
            <v>임화식</v>
          </cell>
        </row>
        <row r="362">
          <cell r="B362" t="str">
            <v>TC090</v>
          </cell>
          <cell r="C362" t="str">
            <v>13</v>
          </cell>
          <cell r="D362" t="str">
            <v>1998</v>
          </cell>
          <cell r="E362" t="str">
            <v>샤시</v>
          </cell>
          <cell r="F362" t="str">
            <v>이재희</v>
          </cell>
        </row>
        <row r="363">
          <cell r="B363" t="str">
            <v>TC091</v>
          </cell>
          <cell r="C363" t="str">
            <v>13</v>
          </cell>
          <cell r="D363" t="str">
            <v>1998</v>
          </cell>
          <cell r="E363" t="str">
            <v>샤시</v>
          </cell>
          <cell r="F363" t="str">
            <v>이재희</v>
          </cell>
        </row>
        <row r="364">
          <cell r="B364" t="str">
            <v>TC092</v>
          </cell>
          <cell r="C364" t="str">
            <v>13</v>
          </cell>
          <cell r="D364" t="str">
            <v>1998</v>
          </cell>
          <cell r="E364" t="str">
            <v>샤시</v>
          </cell>
          <cell r="F364" t="str">
            <v>이재희</v>
          </cell>
        </row>
        <row r="365">
          <cell r="B365" t="str">
            <v>TB093</v>
          </cell>
          <cell r="C365" t="str">
            <v>13</v>
          </cell>
          <cell r="D365" t="str">
            <v>1998</v>
          </cell>
          <cell r="E365" t="str">
            <v>차체</v>
          </cell>
          <cell r="F365" t="str">
            <v>이영수</v>
          </cell>
        </row>
        <row r="366">
          <cell r="B366" t="str">
            <v>TB094</v>
          </cell>
          <cell r="C366" t="str">
            <v>13</v>
          </cell>
          <cell r="D366" t="str">
            <v>1998</v>
          </cell>
          <cell r="E366" t="str">
            <v>차체</v>
          </cell>
          <cell r="F366" t="str">
            <v>장희철</v>
          </cell>
        </row>
        <row r="367">
          <cell r="B367" t="str">
            <v>TB095</v>
          </cell>
          <cell r="C367" t="str">
            <v>13</v>
          </cell>
          <cell r="D367" t="str">
            <v>1998</v>
          </cell>
          <cell r="E367" t="str">
            <v>차체</v>
          </cell>
          <cell r="F367" t="str">
            <v>공상복</v>
          </cell>
        </row>
        <row r="368">
          <cell r="B368" t="str">
            <v>TB096</v>
          </cell>
          <cell r="C368" t="str">
            <v>13</v>
          </cell>
          <cell r="D368" t="str">
            <v>1998</v>
          </cell>
          <cell r="E368" t="str">
            <v>차체</v>
          </cell>
          <cell r="F368" t="str">
            <v>공상복</v>
          </cell>
        </row>
        <row r="369">
          <cell r="B369" t="str">
            <v>TB097</v>
          </cell>
          <cell r="C369" t="str">
            <v>13</v>
          </cell>
          <cell r="D369" t="str">
            <v>1998</v>
          </cell>
          <cell r="E369" t="str">
            <v>차체</v>
          </cell>
          <cell r="F369" t="str">
            <v>장희철</v>
          </cell>
        </row>
        <row r="370">
          <cell r="B370" t="str">
            <v>TB098</v>
          </cell>
          <cell r="C370" t="str">
            <v>13</v>
          </cell>
          <cell r="D370" t="str">
            <v>1998</v>
          </cell>
          <cell r="E370" t="str">
            <v>차체</v>
          </cell>
          <cell r="F370" t="str">
            <v>장희철</v>
          </cell>
        </row>
        <row r="371">
          <cell r="B371" t="str">
            <v>TB099</v>
          </cell>
          <cell r="C371" t="str">
            <v>13</v>
          </cell>
          <cell r="D371" t="str">
            <v>1998</v>
          </cell>
          <cell r="E371" t="str">
            <v>차체</v>
          </cell>
          <cell r="F371" t="str">
            <v>장희철</v>
          </cell>
        </row>
        <row r="372">
          <cell r="B372" t="str">
            <v>TB100</v>
          </cell>
          <cell r="C372" t="str">
            <v>13</v>
          </cell>
          <cell r="D372" t="str">
            <v>1998</v>
          </cell>
          <cell r="E372" t="str">
            <v>차체</v>
          </cell>
          <cell r="F372" t="str">
            <v>장희철</v>
          </cell>
        </row>
        <row r="373">
          <cell r="B373" t="str">
            <v>TB101</v>
          </cell>
          <cell r="C373" t="str">
            <v>13</v>
          </cell>
          <cell r="D373" t="str">
            <v>1998</v>
          </cell>
          <cell r="E373" t="str">
            <v>차체</v>
          </cell>
          <cell r="F373" t="str">
            <v>장희철</v>
          </cell>
        </row>
        <row r="374">
          <cell r="B374" t="str">
            <v>TB102</v>
          </cell>
          <cell r="C374" t="str">
            <v>13</v>
          </cell>
          <cell r="D374" t="str">
            <v>1998</v>
          </cell>
          <cell r="E374" t="str">
            <v>차체</v>
          </cell>
          <cell r="F374" t="str">
            <v>공상복</v>
          </cell>
        </row>
        <row r="375">
          <cell r="B375" t="str">
            <v>TB103</v>
          </cell>
          <cell r="C375" t="str">
            <v>13</v>
          </cell>
          <cell r="D375" t="str">
            <v>1998</v>
          </cell>
          <cell r="E375" t="str">
            <v>차체</v>
          </cell>
          <cell r="F375" t="str">
            <v>서비용</v>
          </cell>
        </row>
        <row r="376">
          <cell r="B376" t="str">
            <v>TB104</v>
          </cell>
          <cell r="C376" t="str">
            <v>13</v>
          </cell>
          <cell r="D376" t="str">
            <v>1998</v>
          </cell>
          <cell r="E376" t="str">
            <v>차체</v>
          </cell>
          <cell r="F376" t="str">
            <v>서비용</v>
          </cell>
        </row>
        <row r="377">
          <cell r="B377" t="str">
            <v>TB105</v>
          </cell>
          <cell r="C377" t="str">
            <v>13</v>
          </cell>
          <cell r="D377" t="str">
            <v>1998</v>
          </cell>
          <cell r="E377" t="str">
            <v>차체</v>
          </cell>
          <cell r="F377" t="str">
            <v>이영수</v>
          </cell>
        </row>
        <row r="378">
          <cell r="B378" t="str">
            <v>TB106</v>
          </cell>
          <cell r="C378" t="str">
            <v>13</v>
          </cell>
          <cell r="D378" t="str">
            <v>1998</v>
          </cell>
          <cell r="E378" t="str">
            <v>차체</v>
          </cell>
          <cell r="F378" t="str">
            <v>공상복</v>
          </cell>
        </row>
        <row r="379">
          <cell r="B379" t="str">
            <v>TB107</v>
          </cell>
          <cell r="C379" t="str">
            <v>13</v>
          </cell>
          <cell r="D379" t="str">
            <v>1998</v>
          </cell>
          <cell r="E379" t="str">
            <v>차체</v>
          </cell>
          <cell r="F379" t="str">
            <v>공상복</v>
          </cell>
        </row>
        <row r="380">
          <cell r="B380" t="str">
            <v>TB108</v>
          </cell>
          <cell r="C380" t="str">
            <v>13</v>
          </cell>
          <cell r="D380" t="str">
            <v>1998</v>
          </cell>
          <cell r="E380" t="str">
            <v>차체</v>
          </cell>
          <cell r="F380" t="str">
            <v>공상복</v>
          </cell>
        </row>
        <row r="381">
          <cell r="B381" t="str">
            <v>TB109</v>
          </cell>
          <cell r="C381" t="str">
            <v>13</v>
          </cell>
          <cell r="D381" t="str">
            <v>1998</v>
          </cell>
          <cell r="E381" t="str">
            <v>차체</v>
          </cell>
          <cell r="F381" t="str">
            <v>이영수</v>
          </cell>
        </row>
        <row r="382">
          <cell r="B382" t="str">
            <v>TB110</v>
          </cell>
          <cell r="C382" t="str">
            <v>13</v>
          </cell>
          <cell r="D382" t="str">
            <v>1998</v>
          </cell>
          <cell r="E382" t="str">
            <v>차체</v>
          </cell>
          <cell r="F382" t="str">
            <v>이영수</v>
          </cell>
        </row>
        <row r="383">
          <cell r="B383" t="str">
            <v>TB111</v>
          </cell>
          <cell r="C383" t="str">
            <v>13</v>
          </cell>
          <cell r="D383" t="str">
            <v>1998</v>
          </cell>
          <cell r="E383" t="str">
            <v>차체</v>
          </cell>
          <cell r="F383" t="str">
            <v>공상복</v>
          </cell>
        </row>
        <row r="384">
          <cell r="B384" t="str">
            <v>TB112</v>
          </cell>
          <cell r="C384" t="str">
            <v>13</v>
          </cell>
          <cell r="D384" t="str">
            <v>1998</v>
          </cell>
          <cell r="E384" t="str">
            <v>차체</v>
          </cell>
          <cell r="F384" t="str">
            <v>이영수</v>
          </cell>
        </row>
        <row r="385">
          <cell r="B385" t="str">
            <v>TB113</v>
          </cell>
          <cell r="C385" t="str">
            <v>13</v>
          </cell>
          <cell r="D385" t="str">
            <v>1998</v>
          </cell>
          <cell r="E385" t="str">
            <v>차체</v>
          </cell>
          <cell r="F385" t="str">
            <v>이영수</v>
          </cell>
        </row>
        <row r="386">
          <cell r="B386" t="str">
            <v>TB114</v>
          </cell>
          <cell r="C386" t="str">
            <v>13</v>
          </cell>
          <cell r="D386" t="str">
            <v>1998</v>
          </cell>
          <cell r="E386" t="str">
            <v>차체</v>
          </cell>
          <cell r="F386" t="str">
            <v>서비용</v>
          </cell>
        </row>
        <row r="387">
          <cell r="B387" t="str">
            <v>TB115</v>
          </cell>
          <cell r="C387" t="str">
            <v>13</v>
          </cell>
          <cell r="D387" t="str">
            <v>1998</v>
          </cell>
          <cell r="E387" t="str">
            <v>차체</v>
          </cell>
          <cell r="F387" t="str">
            <v>이영수</v>
          </cell>
        </row>
        <row r="388">
          <cell r="B388" t="str">
            <v>TT116</v>
          </cell>
          <cell r="C388" t="str">
            <v>13</v>
          </cell>
          <cell r="D388" t="str">
            <v>1998</v>
          </cell>
          <cell r="E388" t="str">
            <v>의장</v>
          </cell>
          <cell r="F388" t="str">
            <v>-</v>
          </cell>
        </row>
        <row r="389">
          <cell r="B389" t="str">
            <v>TT117</v>
          </cell>
          <cell r="C389" t="str">
            <v>13</v>
          </cell>
          <cell r="D389" t="str">
            <v>1998</v>
          </cell>
          <cell r="E389" t="str">
            <v>의장</v>
          </cell>
          <cell r="F389" t="str">
            <v>박재성</v>
          </cell>
        </row>
        <row r="390">
          <cell r="B390" t="str">
            <v>TT118</v>
          </cell>
          <cell r="C390" t="str">
            <v>13</v>
          </cell>
          <cell r="D390" t="str">
            <v>1998</v>
          </cell>
          <cell r="E390" t="str">
            <v>의장</v>
          </cell>
          <cell r="F390" t="str">
            <v>이충원</v>
          </cell>
        </row>
        <row r="391">
          <cell r="B391" t="str">
            <v>TT119</v>
          </cell>
          <cell r="C391" t="str">
            <v>13</v>
          </cell>
          <cell r="D391" t="str">
            <v>1998</v>
          </cell>
          <cell r="E391" t="str">
            <v>의장</v>
          </cell>
          <cell r="F391" t="str">
            <v>박재성</v>
          </cell>
        </row>
        <row r="392">
          <cell r="B392" t="str">
            <v>TT120</v>
          </cell>
          <cell r="C392" t="str">
            <v>13</v>
          </cell>
          <cell r="D392" t="str">
            <v>1998</v>
          </cell>
          <cell r="E392" t="str">
            <v>의장</v>
          </cell>
          <cell r="F392" t="str">
            <v>문희탁</v>
          </cell>
        </row>
        <row r="393">
          <cell r="B393" t="str">
            <v>TT121</v>
          </cell>
          <cell r="C393" t="str">
            <v>13</v>
          </cell>
          <cell r="D393" t="str">
            <v>1998</v>
          </cell>
          <cell r="E393" t="str">
            <v>의장</v>
          </cell>
          <cell r="F393" t="str">
            <v>문희탁</v>
          </cell>
        </row>
        <row r="394">
          <cell r="B394" t="str">
            <v>TT122</v>
          </cell>
          <cell r="C394" t="str">
            <v>13</v>
          </cell>
          <cell r="D394" t="str">
            <v>1998</v>
          </cell>
          <cell r="E394" t="str">
            <v>의장</v>
          </cell>
          <cell r="F394" t="str">
            <v>김상문</v>
          </cell>
        </row>
        <row r="395">
          <cell r="B395" t="str">
            <v>TT123</v>
          </cell>
          <cell r="C395" t="str">
            <v>13</v>
          </cell>
          <cell r="D395" t="str">
            <v>1998</v>
          </cell>
          <cell r="E395" t="str">
            <v>의장</v>
          </cell>
          <cell r="F395" t="str">
            <v>문희탁</v>
          </cell>
        </row>
        <row r="396">
          <cell r="B396" t="str">
            <v>TT124</v>
          </cell>
          <cell r="C396" t="str">
            <v>13</v>
          </cell>
          <cell r="D396" t="str">
            <v>1998</v>
          </cell>
          <cell r="E396" t="str">
            <v>의장</v>
          </cell>
          <cell r="F396" t="str">
            <v>박재성</v>
          </cell>
        </row>
        <row r="397">
          <cell r="B397" t="str">
            <v>TB125</v>
          </cell>
          <cell r="C397" t="str">
            <v>13</v>
          </cell>
          <cell r="D397" t="str">
            <v>1998</v>
          </cell>
          <cell r="E397" t="str">
            <v>의장</v>
          </cell>
          <cell r="F397" t="str">
            <v>서비용</v>
          </cell>
        </row>
        <row r="398">
          <cell r="B398" t="str">
            <v>TT126</v>
          </cell>
          <cell r="C398" t="str">
            <v>13</v>
          </cell>
          <cell r="D398" t="str">
            <v>1998</v>
          </cell>
          <cell r="E398" t="str">
            <v>의장</v>
          </cell>
          <cell r="F398" t="str">
            <v>이충원</v>
          </cell>
        </row>
        <row r="399">
          <cell r="B399" t="str">
            <v>TE127</v>
          </cell>
          <cell r="C399" t="str">
            <v>13</v>
          </cell>
          <cell r="D399" t="str">
            <v>1998</v>
          </cell>
          <cell r="E399" t="str">
            <v>의장</v>
          </cell>
          <cell r="F399" t="str">
            <v>이현섭</v>
          </cell>
        </row>
        <row r="400">
          <cell r="B400" t="str">
            <v>TB128</v>
          </cell>
          <cell r="C400" t="str">
            <v>13</v>
          </cell>
          <cell r="D400" t="str">
            <v>1998</v>
          </cell>
          <cell r="E400" t="str">
            <v>의장</v>
          </cell>
          <cell r="F400" t="str">
            <v>서비용</v>
          </cell>
        </row>
        <row r="401">
          <cell r="B401" t="str">
            <v>TT129</v>
          </cell>
          <cell r="C401" t="str">
            <v>13</v>
          </cell>
          <cell r="D401" t="str">
            <v>1998</v>
          </cell>
          <cell r="E401" t="str">
            <v>의장</v>
          </cell>
          <cell r="F401" t="str">
            <v>박재성</v>
          </cell>
        </row>
        <row r="402">
          <cell r="B402" t="str">
            <v>TT130</v>
          </cell>
          <cell r="C402" t="str">
            <v>13</v>
          </cell>
          <cell r="D402" t="str">
            <v>1998</v>
          </cell>
          <cell r="E402" t="str">
            <v>의장</v>
          </cell>
          <cell r="F402" t="str">
            <v>이충원</v>
          </cell>
        </row>
        <row r="403">
          <cell r="B403" t="str">
            <v>TT131</v>
          </cell>
          <cell r="C403" t="str">
            <v>13</v>
          </cell>
          <cell r="D403" t="str">
            <v>1998</v>
          </cell>
          <cell r="E403" t="str">
            <v>의장</v>
          </cell>
          <cell r="F403" t="str">
            <v>김상문</v>
          </cell>
        </row>
        <row r="404">
          <cell r="B404" t="str">
            <v>TT132</v>
          </cell>
          <cell r="C404" t="str">
            <v>13</v>
          </cell>
          <cell r="D404" t="str">
            <v>1998</v>
          </cell>
          <cell r="E404" t="str">
            <v>의장</v>
          </cell>
          <cell r="F404" t="str">
            <v>김상문</v>
          </cell>
        </row>
        <row r="405">
          <cell r="B405" t="str">
            <v>TT133</v>
          </cell>
          <cell r="C405" t="str">
            <v>13</v>
          </cell>
          <cell r="D405" t="str">
            <v>1998</v>
          </cell>
          <cell r="E405" t="str">
            <v>의장</v>
          </cell>
          <cell r="F405" t="str">
            <v>이충원</v>
          </cell>
        </row>
        <row r="406">
          <cell r="B406" t="str">
            <v>TT134</v>
          </cell>
          <cell r="C406" t="str">
            <v>13</v>
          </cell>
          <cell r="D406" t="str">
            <v>1998</v>
          </cell>
          <cell r="E406" t="str">
            <v>의장</v>
          </cell>
          <cell r="F406" t="str">
            <v>이충원</v>
          </cell>
        </row>
        <row r="407">
          <cell r="B407" t="str">
            <v>TT135</v>
          </cell>
          <cell r="C407" t="str">
            <v>13</v>
          </cell>
          <cell r="D407" t="str">
            <v>1998</v>
          </cell>
          <cell r="E407" t="str">
            <v>의장</v>
          </cell>
          <cell r="F407" t="str">
            <v>이충원</v>
          </cell>
        </row>
        <row r="408">
          <cell r="B408" t="str">
            <v>TT136</v>
          </cell>
          <cell r="C408" t="str">
            <v>13</v>
          </cell>
          <cell r="D408" t="str">
            <v>1998</v>
          </cell>
          <cell r="E408" t="str">
            <v>의장</v>
          </cell>
          <cell r="F408" t="str">
            <v>박재성</v>
          </cell>
        </row>
        <row r="409">
          <cell r="B409" t="str">
            <v>TT137</v>
          </cell>
          <cell r="C409" t="str">
            <v>13</v>
          </cell>
          <cell r="D409" t="str">
            <v>1998</v>
          </cell>
          <cell r="E409" t="str">
            <v>의장</v>
          </cell>
          <cell r="F409" t="str">
            <v>박재성</v>
          </cell>
        </row>
        <row r="410">
          <cell r="B410" t="str">
            <v>TT138</v>
          </cell>
          <cell r="C410" t="str">
            <v>13</v>
          </cell>
          <cell r="D410" t="str">
            <v>1998</v>
          </cell>
          <cell r="E410" t="str">
            <v>의장</v>
          </cell>
          <cell r="F410" t="str">
            <v>박재성</v>
          </cell>
        </row>
        <row r="411">
          <cell r="B411" t="str">
            <v>TT139</v>
          </cell>
          <cell r="C411" t="str">
            <v>13</v>
          </cell>
          <cell r="D411" t="str">
            <v>1998</v>
          </cell>
          <cell r="E411" t="str">
            <v>의장</v>
          </cell>
          <cell r="F411" t="str">
            <v>이충원</v>
          </cell>
        </row>
        <row r="412">
          <cell r="B412" t="str">
            <v>TT140</v>
          </cell>
          <cell r="C412" t="str">
            <v>13</v>
          </cell>
          <cell r="D412" t="str">
            <v>1998</v>
          </cell>
          <cell r="E412" t="str">
            <v>의장</v>
          </cell>
          <cell r="F412" t="str">
            <v>박재성</v>
          </cell>
        </row>
        <row r="413">
          <cell r="B413" t="str">
            <v>TT141</v>
          </cell>
          <cell r="C413" t="str">
            <v>13</v>
          </cell>
          <cell r="D413" t="str">
            <v>1998</v>
          </cell>
          <cell r="E413" t="str">
            <v>샤시</v>
          </cell>
          <cell r="F413" t="str">
            <v>박재성</v>
          </cell>
        </row>
        <row r="414">
          <cell r="B414" t="str">
            <v>TT142</v>
          </cell>
          <cell r="C414" t="str">
            <v>13</v>
          </cell>
          <cell r="D414" t="str">
            <v>1998</v>
          </cell>
          <cell r="E414" t="str">
            <v>의장</v>
          </cell>
          <cell r="F414" t="str">
            <v>이충원</v>
          </cell>
        </row>
        <row r="415">
          <cell r="B415" t="str">
            <v>TT143</v>
          </cell>
          <cell r="C415" t="str">
            <v>13</v>
          </cell>
          <cell r="D415" t="str">
            <v>1998</v>
          </cell>
          <cell r="E415" t="str">
            <v>의장</v>
          </cell>
          <cell r="F415" t="str">
            <v>문희탁</v>
          </cell>
        </row>
        <row r="416">
          <cell r="B416" t="str">
            <v>TT144</v>
          </cell>
          <cell r="C416" t="str">
            <v>13</v>
          </cell>
          <cell r="D416" t="str">
            <v>1998</v>
          </cell>
          <cell r="E416" t="str">
            <v>의장</v>
          </cell>
          <cell r="F416" t="str">
            <v>문희탁</v>
          </cell>
        </row>
        <row r="417">
          <cell r="B417" t="str">
            <v>TT145</v>
          </cell>
          <cell r="C417" t="str">
            <v>13</v>
          </cell>
          <cell r="D417" t="str">
            <v>1998</v>
          </cell>
          <cell r="E417" t="str">
            <v>의장</v>
          </cell>
          <cell r="F417" t="str">
            <v>김상문</v>
          </cell>
        </row>
        <row r="418">
          <cell r="B418" t="str">
            <v>TT146</v>
          </cell>
          <cell r="C418" t="str">
            <v>13</v>
          </cell>
          <cell r="D418" t="str">
            <v>1998</v>
          </cell>
          <cell r="E418" t="str">
            <v>의장</v>
          </cell>
          <cell r="F418" t="str">
            <v>김상문</v>
          </cell>
        </row>
        <row r="419">
          <cell r="B419" t="str">
            <v>TT147</v>
          </cell>
          <cell r="C419" t="str">
            <v>13</v>
          </cell>
          <cell r="D419" t="str">
            <v>1998</v>
          </cell>
          <cell r="E419" t="str">
            <v>의장</v>
          </cell>
          <cell r="F419" t="str">
            <v>김상문</v>
          </cell>
        </row>
        <row r="420">
          <cell r="B420" t="str">
            <v>TE148</v>
          </cell>
          <cell r="C420" t="str">
            <v>13</v>
          </cell>
          <cell r="D420" t="str">
            <v>1998</v>
          </cell>
          <cell r="E420" t="str">
            <v>전장</v>
          </cell>
          <cell r="F420" t="str">
            <v>이현섭</v>
          </cell>
        </row>
        <row r="421">
          <cell r="B421" t="str">
            <v>TE149</v>
          </cell>
          <cell r="C421" t="str">
            <v>13</v>
          </cell>
          <cell r="D421" t="str">
            <v>1998</v>
          </cell>
          <cell r="E421" t="str">
            <v>전장</v>
          </cell>
          <cell r="F421" t="str">
            <v>이현섭</v>
          </cell>
        </row>
        <row r="422">
          <cell r="B422" t="str">
            <v>TE150</v>
          </cell>
          <cell r="C422" t="str">
            <v>13</v>
          </cell>
          <cell r="D422" t="str">
            <v>1998</v>
          </cell>
          <cell r="E422" t="str">
            <v>전장</v>
          </cell>
          <cell r="F422" t="str">
            <v>손태석</v>
          </cell>
        </row>
        <row r="423">
          <cell r="B423" t="str">
            <v>TE151</v>
          </cell>
          <cell r="C423" t="str">
            <v>13</v>
          </cell>
          <cell r="D423" t="str">
            <v>1998</v>
          </cell>
          <cell r="E423" t="str">
            <v>전장</v>
          </cell>
          <cell r="F423" t="str">
            <v>손태석</v>
          </cell>
        </row>
        <row r="424">
          <cell r="B424" t="str">
            <v>TE152</v>
          </cell>
          <cell r="C424" t="str">
            <v>13</v>
          </cell>
          <cell r="D424" t="str">
            <v>1998</v>
          </cell>
          <cell r="E424" t="str">
            <v>전장</v>
          </cell>
          <cell r="F424" t="str">
            <v>손태석</v>
          </cell>
        </row>
        <row r="425">
          <cell r="B425" t="str">
            <v>TE153</v>
          </cell>
          <cell r="C425" t="str">
            <v>13</v>
          </cell>
          <cell r="D425" t="str">
            <v>1998</v>
          </cell>
          <cell r="E425" t="str">
            <v>전장</v>
          </cell>
          <cell r="F425" t="str">
            <v>손태석</v>
          </cell>
        </row>
        <row r="426">
          <cell r="B426" t="str">
            <v>TE154</v>
          </cell>
          <cell r="C426" t="str">
            <v>13</v>
          </cell>
          <cell r="D426" t="str">
            <v>1998</v>
          </cell>
          <cell r="E426" t="str">
            <v>전장</v>
          </cell>
          <cell r="F426" t="str">
            <v>김정태</v>
          </cell>
        </row>
        <row r="427">
          <cell r="B427" t="str">
            <v>TE155</v>
          </cell>
          <cell r="C427" t="str">
            <v>13</v>
          </cell>
          <cell r="D427" t="str">
            <v>1998</v>
          </cell>
          <cell r="E427" t="str">
            <v>전장</v>
          </cell>
          <cell r="F427" t="str">
            <v>김대곤</v>
          </cell>
        </row>
        <row r="428">
          <cell r="B428" t="str">
            <v>TE156</v>
          </cell>
          <cell r="C428" t="str">
            <v>13</v>
          </cell>
          <cell r="D428" t="str">
            <v>1998</v>
          </cell>
          <cell r="E428" t="str">
            <v>전장</v>
          </cell>
          <cell r="F428" t="str">
            <v>김정태</v>
          </cell>
        </row>
        <row r="429">
          <cell r="B429" t="str">
            <v>TE157</v>
          </cell>
          <cell r="C429" t="str">
            <v>13</v>
          </cell>
          <cell r="D429" t="str">
            <v>1998</v>
          </cell>
          <cell r="E429" t="str">
            <v>전장</v>
          </cell>
          <cell r="F429" t="str">
            <v>김정태</v>
          </cell>
        </row>
        <row r="430">
          <cell r="B430" t="str">
            <v>TE158</v>
          </cell>
          <cell r="C430" t="str">
            <v>13</v>
          </cell>
          <cell r="D430" t="str">
            <v>1998</v>
          </cell>
          <cell r="E430" t="str">
            <v>전장</v>
          </cell>
          <cell r="F430" t="str">
            <v>김대곤</v>
          </cell>
        </row>
        <row r="431">
          <cell r="B431" t="str">
            <v>TE159</v>
          </cell>
          <cell r="C431" t="str">
            <v>13</v>
          </cell>
          <cell r="D431" t="str">
            <v>1998</v>
          </cell>
          <cell r="E431" t="str">
            <v>전장</v>
          </cell>
          <cell r="F431" t="str">
            <v>김정태</v>
          </cell>
        </row>
        <row r="432">
          <cell r="B432" t="str">
            <v>TE160</v>
          </cell>
          <cell r="C432" t="str">
            <v>13</v>
          </cell>
          <cell r="D432" t="str">
            <v>1998</v>
          </cell>
          <cell r="E432" t="str">
            <v>전장</v>
          </cell>
          <cell r="F432" t="str">
            <v>박종길</v>
          </cell>
        </row>
        <row r="433">
          <cell r="B433" t="str">
            <v>TE161</v>
          </cell>
          <cell r="C433" t="str">
            <v>13</v>
          </cell>
          <cell r="D433" t="str">
            <v>1998</v>
          </cell>
          <cell r="E433" t="str">
            <v>전장</v>
          </cell>
          <cell r="F433" t="str">
            <v>박종길</v>
          </cell>
        </row>
        <row r="434">
          <cell r="B434" t="str">
            <v>TE162</v>
          </cell>
          <cell r="C434" t="str">
            <v>13</v>
          </cell>
          <cell r="D434" t="str">
            <v>1998</v>
          </cell>
          <cell r="E434" t="str">
            <v>전장</v>
          </cell>
          <cell r="F434" t="str">
            <v>박종길</v>
          </cell>
        </row>
        <row r="435">
          <cell r="B435" t="str">
            <v>TE163</v>
          </cell>
          <cell r="C435" t="str">
            <v>13</v>
          </cell>
          <cell r="D435" t="str">
            <v>1998</v>
          </cell>
          <cell r="E435" t="str">
            <v>전장</v>
          </cell>
          <cell r="F435" t="str">
            <v>박종길</v>
          </cell>
        </row>
        <row r="436">
          <cell r="B436" t="str">
            <v>TE164</v>
          </cell>
          <cell r="C436" t="str">
            <v>13</v>
          </cell>
          <cell r="D436" t="str">
            <v>1998</v>
          </cell>
          <cell r="E436" t="str">
            <v>전장</v>
          </cell>
          <cell r="F436" t="str">
            <v>박종길</v>
          </cell>
        </row>
        <row r="437">
          <cell r="B437" t="str">
            <v>TE165</v>
          </cell>
          <cell r="C437" t="str">
            <v>13</v>
          </cell>
          <cell r="D437" t="str">
            <v>1998</v>
          </cell>
          <cell r="E437" t="str">
            <v>전장</v>
          </cell>
          <cell r="F437" t="str">
            <v>박종길</v>
          </cell>
        </row>
        <row r="438">
          <cell r="B438" t="str">
            <v>TE166</v>
          </cell>
          <cell r="C438" t="str">
            <v>13</v>
          </cell>
          <cell r="D438" t="str">
            <v>1998</v>
          </cell>
          <cell r="E438" t="str">
            <v>전장</v>
          </cell>
          <cell r="F438" t="str">
            <v>박종길</v>
          </cell>
        </row>
        <row r="439">
          <cell r="B439" t="str">
            <v>TE167</v>
          </cell>
          <cell r="C439" t="str">
            <v>13</v>
          </cell>
          <cell r="D439" t="str">
            <v>1998</v>
          </cell>
          <cell r="E439" t="str">
            <v>전장</v>
          </cell>
          <cell r="F439" t="str">
            <v>박종길</v>
          </cell>
        </row>
        <row r="440">
          <cell r="B440" t="str">
            <v>TE168</v>
          </cell>
          <cell r="C440" t="str">
            <v>13</v>
          </cell>
          <cell r="D440" t="str">
            <v>1998</v>
          </cell>
          <cell r="E440" t="str">
            <v>전장</v>
          </cell>
          <cell r="F440" t="str">
            <v>박종길</v>
          </cell>
        </row>
        <row r="441">
          <cell r="B441" t="str">
            <v>TE169</v>
          </cell>
          <cell r="C441" t="str">
            <v>13</v>
          </cell>
          <cell r="D441" t="str">
            <v>1998</v>
          </cell>
          <cell r="E441" t="str">
            <v>전장</v>
          </cell>
          <cell r="F441" t="str">
            <v>김정태</v>
          </cell>
        </row>
        <row r="442">
          <cell r="B442" t="str">
            <v>TE170</v>
          </cell>
          <cell r="C442" t="str">
            <v>13</v>
          </cell>
          <cell r="D442" t="str">
            <v>1998</v>
          </cell>
          <cell r="E442" t="str">
            <v>전장</v>
          </cell>
          <cell r="F442" t="str">
            <v>김정태</v>
          </cell>
        </row>
        <row r="443">
          <cell r="B443" t="str">
            <v>TE171</v>
          </cell>
          <cell r="C443" t="str">
            <v>13</v>
          </cell>
          <cell r="D443" t="str">
            <v>1998</v>
          </cell>
          <cell r="E443" t="str">
            <v>전장</v>
          </cell>
          <cell r="F443" t="str">
            <v>이현섭</v>
          </cell>
        </row>
        <row r="444">
          <cell r="B444" t="str">
            <v>TE172</v>
          </cell>
          <cell r="C444" t="str">
            <v>13</v>
          </cell>
          <cell r="D444" t="str">
            <v>1998</v>
          </cell>
          <cell r="E444" t="str">
            <v>전장</v>
          </cell>
          <cell r="F444" t="str">
            <v>김대곤</v>
          </cell>
        </row>
        <row r="445">
          <cell r="B445" t="str">
            <v>TE173</v>
          </cell>
          <cell r="C445" t="str">
            <v>13</v>
          </cell>
          <cell r="D445" t="str">
            <v>1998</v>
          </cell>
          <cell r="E445" t="str">
            <v>전장</v>
          </cell>
          <cell r="F445" t="str">
            <v>김대곤</v>
          </cell>
        </row>
        <row r="446">
          <cell r="B446" t="str">
            <v>TE174</v>
          </cell>
          <cell r="C446" t="str">
            <v>13</v>
          </cell>
          <cell r="D446" t="str">
            <v>1998</v>
          </cell>
          <cell r="E446" t="str">
            <v>전장</v>
          </cell>
          <cell r="F446" t="str">
            <v>김대곤</v>
          </cell>
        </row>
        <row r="447">
          <cell r="B447" t="str">
            <v>TE175</v>
          </cell>
          <cell r="C447" t="str">
            <v>13</v>
          </cell>
          <cell r="D447" t="str">
            <v>1998</v>
          </cell>
          <cell r="E447" t="str">
            <v>전장</v>
          </cell>
          <cell r="F447" t="str">
            <v>김대곤</v>
          </cell>
        </row>
        <row r="448">
          <cell r="B448" t="str">
            <v>TE176</v>
          </cell>
          <cell r="C448" t="str">
            <v>13</v>
          </cell>
          <cell r="D448" t="str">
            <v>1998</v>
          </cell>
          <cell r="E448" t="str">
            <v>전장</v>
          </cell>
          <cell r="F448" t="str">
            <v>김정태</v>
          </cell>
        </row>
        <row r="449">
          <cell r="B449" t="str">
            <v>TE177</v>
          </cell>
          <cell r="C449" t="str">
            <v>13</v>
          </cell>
          <cell r="D449" t="str">
            <v>1998</v>
          </cell>
          <cell r="E449" t="str">
            <v>전장</v>
          </cell>
          <cell r="F449" t="str">
            <v>김정태</v>
          </cell>
        </row>
        <row r="450">
          <cell r="B450" t="str">
            <v>TE178</v>
          </cell>
          <cell r="C450" t="str">
            <v>13</v>
          </cell>
          <cell r="D450" t="str">
            <v>1998</v>
          </cell>
          <cell r="E450" t="str">
            <v>전장</v>
          </cell>
          <cell r="F450" t="str">
            <v>김대곤</v>
          </cell>
        </row>
        <row r="451">
          <cell r="B451" t="str">
            <v>TC179</v>
          </cell>
          <cell r="C451" t="str">
            <v>13</v>
          </cell>
          <cell r="D451" t="str">
            <v>1998</v>
          </cell>
          <cell r="E451" t="str">
            <v>샤시</v>
          </cell>
          <cell r="F451" t="str">
            <v>임화식</v>
          </cell>
        </row>
        <row r="452">
          <cell r="B452" t="str">
            <v>TC180</v>
          </cell>
          <cell r="C452" t="str">
            <v>13</v>
          </cell>
          <cell r="D452" t="str">
            <v>1998</v>
          </cell>
          <cell r="E452" t="str">
            <v>샤시</v>
          </cell>
          <cell r="F452" t="str">
            <v>이재희</v>
          </cell>
        </row>
        <row r="453">
          <cell r="B453" t="str">
            <v>TC181</v>
          </cell>
          <cell r="C453" t="str">
            <v>13</v>
          </cell>
          <cell r="D453" t="str">
            <v>1998</v>
          </cell>
          <cell r="E453" t="str">
            <v>샤시</v>
          </cell>
          <cell r="F453" t="str">
            <v>이재희</v>
          </cell>
        </row>
        <row r="454">
          <cell r="B454" t="str">
            <v>TT182</v>
          </cell>
          <cell r="C454" t="str">
            <v>13</v>
          </cell>
          <cell r="D454" t="str">
            <v>1998</v>
          </cell>
          <cell r="E454" t="str">
            <v>의장</v>
          </cell>
          <cell r="F454" t="str">
            <v>문희탁</v>
          </cell>
        </row>
        <row r="455">
          <cell r="B455" t="str">
            <v>TA183</v>
          </cell>
          <cell r="C455" t="str">
            <v>13</v>
          </cell>
          <cell r="D455" t="str">
            <v>1998</v>
          </cell>
          <cell r="E455" t="str">
            <v>T/M</v>
          </cell>
          <cell r="F455" t="str">
            <v>박찬엽</v>
          </cell>
        </row>
        <row r="456">
          <cell r="B456" t="str">
            <v>TN184</v>
          </cell>
          <cell r="C456" t="str">
            <v>13</v>
          </cell>
          <cell r="D456" t="str">
            <v>1998</v>
          </cell>
          <cell r="E456" t="str">
            <v>엔진</v>
          </cell>
          <cell r="F456" t="str">
            <v>이현기</v>
          </cell>
        </row>
        <row r="457">
          <cell r="B457" t="str">
            <v>TN185</v>
          </cell>
          <cell r="C457" t="str">
            <v>13</v>
          </cell>
          <cell r="D457" t="str">
            <v>1998</v>
          </cell>
          <cell r="E457" t="str">
            <v>엔진</v>
          </cell>
          <cell r="F457" t="str">
            <v>권오운</v>
          </cell>
        </row>
        <row r="458">
          <cell r="B458" t="str">
            <v>TN186</v>
          </cell>
          <cell r="C458" t="str">
            <v>13</v>
          </cell>
          <cell r="D458" t="str">
            <v>1998</v>
          </cell>
          <cell r="E458" t="str">
            <v>엔진</v>
          </cell>
          <cell r="F458" t="str">
            <v>이원표</v>
          </cell>
        </row>
        <row r="459">
          <cell r="B459" t="str">
            <v>TN187</v>
          </cell>
          <cell r="C459" t="str">
            <v>13</v>
          </cell>
          <cell r="D459" t="str">
            <v>1998</v>
          </cell>
          <cell r="E459" t="str">
            <v>엔진</v>
          </cell>
          <cell r="F459" t="str">
            <v>엄봉용</v>
          </cell>
        </row>
        <row r="460">
          <cell r="B460" t="str">
            <v>TN188</v>
          </cell>
          <cell r="C460" t="str">
            <v>13</v>
          </cell>
          <cell r="D460" t="str">
            <v>1998</v>
          </cell>
          <cell r="E460" t="str">
            <v>엔진</v>
          </cell>
          <cell r="F460" t="str">
            <v>엄봉용</v>
          </cell>
        </row>
        <row r="461">
          <cell r="B461" t="str">
            <v>TT189</v>
          </cell>
          <cell r="C461" t="str">
            <v>13</v>
          </cell>
          <cell r="D461" t="str">
            <v>1998</v>
          </cell>
          <cell r="E461" t="str">
            <v>의장</v>
          </cell>
          <cell r="F461" t="str">
            <v>박재성</v>
          </cell>
        </row>
        <row r="462">
          <cell r="B462" t="str">
            <v>TT190</v>
          </cell>
          <cell r="C462" t="str">
            <v>13</v>
          </cell>
          <cell r="D462" t="str">
            <v>1998</v>
          </cell>
          <cell r="E462" t="str">
            <v>의장</v>
          </cell>
          <cell r="F462" t="str">
            <v>박재성</v>
          </cell>
        </row>
        <row r="463">
          <cell r="B463" t="str">
            <v>TC191</v>
          </cell>
          <cell r="C463" t="str">
            <v>13</v>
          </cell>
          <cell r="D463" t="str">
            <v>1998</v>
          </cell>
          <cell r="E463" t="str">
            <v>샤시</v>
          </cell>
          <cell r="F463" t="str">
            <v>김재학</v>
          </cell>
        </row>
        <row r="464">
          <cell r="B464" t="str">
            <v>TN192</v>
          </cell>
          <cell r="C464" t="str">
            <v>13</v>
          </cell>
          <cell r="D464" t="str">
            <v>1998</v>
          </cell>
          <cell r="E464" t="str">
            <v>엔진</v>
          </cell>
          <cell r="F464" t="str">
            <v>권오운</v>
          </cell>
        </row>
        <row r="465">
          <cell r="B465" t="str">
            <v>TN193</v>
          </cell>
          <cell r="C465" t="str">
            <v>13</v>
          </cell>
          <cell r="D465" t="str">
            <v>1998</v>
          </cell>
          <cell r="E465" t="str">
            <v>엔진</v>
          </cell>
          <cell r="F465" t="str">
            <v>이현기</v>
          </cell>
        </row>
        <row r="466">
          <cell r="B466" t="str">
            <v>TC194</v>
          </cell>
          <cell r="C466" t="str">
            <v>13</v>
          </cell>
          <cell r="D466" t="str">
            <v>1998</v>
          </cell>
          <cell r="E466" t="str">
            <v>샤시</v>
          </cell>
          <cell r="F466" t="str">
            <v>백숙인</v>
          </cell>
        </row>
        <row r="467">
          <cell r="B467" t="str">
            <v>TN195</v>
          </cell>
          <cell r="C467" t="str">
            <v>13</v>
          </cell>
          <cell r="D467" t="str">
            <v>1998</v>
          </cell>
          <cell r="E467" t="str">
            <v>엔진</v>
          </cell>
          <cell r="F467" t="str">
            <v>이원표</v>
          </cell>
        </row>
        <row r="468">
          <cell r="B468" t="str">
            <v>TN196</v>
          </cell>
          <cell r="C468" t="str">
            <v>13</v>
          </cell>
          <cell r="D468" t="str">
            <v>1998</v>
          </cell>
          <cell r="E468" t="str">
            <v>엔진</v>
          </cell>
          <cell r="F468" t="str">
            <v>이원표</v>
          </cell>
        </row>
        <row r="469">
          <cell r="B469" t="str">
            <v>TN197</v>
          </cell>
          <cell r="C469" t="str">
            <v>13</v>
          </cell>
          <cell r="D469" t="str">
            <v>1998</v>
          </cell>
          <cell r="E469" t="str">
            <v>엔진</v>
          </cell>
          <cell r="F469" t="str">
            <v>이원표</v>
          </cell>
        </row>
        <row r="470">
          <cell r="B470" t="str">
            <v>TB198</v>
          </cell>
          <cell r="C470" t="str">
            <v>13</v>
          </cell>
          <cell r="D470" t="str">
            <v>1998</v>
          </cell>
          <cell r="E470" t="str">
            <v>차체</v>
          </cell>
          <cell r="F470" t="str">
            <v>이영수</v>
          </cell>
        </row>
        <row r="471">
          <cell r="B471" t="str">
            <v>TA199</v>
          </cell>
          <cell r="C471" t="str">
            <v>13</v>
          </cell>
          <cell r="D471" t="str">
            <v>1998</v>
          </cell>
          <cell r="E471" t="str">
            <v>T/M</v>
          </cell>
          <cell r="F471" t="str">
            <v>이현기</v>
          </cell>
        </row>
        <row r="472">
          <cell r="B472" t="str">
            <v>TN200</v>
          </cell>
          <cell r="C472" t="str">
            <v>13</v>
          </cell>
          <cell r="D472" t="str">
            <v>1998</v>
          </cell>
          <cell r="E472" t="str">
            <v>엔진</v>
          </cell>
          <cell r="F472" t="str">
            <v>이현기</v>
          </cell>
        </row>
        <row r="473">
          <cell r="B473" t="str">
            <v>TN201</v>
          </cell>
          <cell r="C473" t="str">
            <v>13</v>
          </cell>
          <cell r="D473" t="str">
            <v>1998</v>
          </cell>
          <cell r="E473" t="str">
            <v>엔진</v>
          </cell>
          <cell r="F473" t="str">
            <v>권오운</v>
          </cell>
        </row>
        <row r="474">
          <cell r="B474" t="str">
            <v>TN202</v>
          </cell>
          <cell r="C474" t="str">
            <v>13</v>
          </cell>
          <cell r="D474" t="str">
            <v>1998</v>
          </cell>
          <cell r="E474" t="str">
            <v>엔진</v>
          </cell>
          <cell r="F474" t="str">
            <v>이현기</v>
          </cell>
        </row>
        <row r="475">
          <cell r="B475" t="str">
            <v>TA203</v>
          </cell>
          <cell r="C475" t="str">
            <v>13</v>
          </cell>
          <cell r="D475" t="str">
            <v>1998</v>
          </cell>
          <cell r="E475" t="str">
            <v>T/M</v>
          </cell>
          <cell r="F475" t="str">
            <v>박찬엽</v>
          </cell>
        </row>
        <row r="476">
          <cell r="B476" t="str">
            <v>TA204</v>
          </cell>
          <cell r="C476" t="str">
            <v>13</v>
          </cell>
          <cell r="D476" t="str">
            <v>1998</v>
          </cell>
          <cell r="E476" t="str">
            <v>T/M</v>
          </cell>
          <cell r="F476" t="str">
            <v>박찬엽</v>
          </cell>
        </row>
        <row r="477">
          <cell r="B477" t="str">
            <v>TA205</v>
          </cell>
          <cell r="C477" t="str">
            <v>13</v>
          </cell>
          <cell r="D477" t="str">
            <v>1998</v>
          </cell>
          <cell r="E477" t="str">
            <v>T/M</v>
          </cell>
          <cell r="F477" t="str">
            <v>권오운</v>
          </cell>
        </row>
        <row r="478">
          <cell r="B478" t="str">
            <v>TC206</v>
          </cell>
          <cell r="C478" t="str">
            <v>13</v>
          </cell>
          <cell r="D478" t="str">
            <v>1998</v>
          </cell>
          <cell r="E478" t="str">
            <v>샤시</v>
          </cell>
          <cell r="F478" t="str">
            <v>이태범</v>
          </cell>
        </row>
        <row r="479">
          <cell r="B479" t="str">
            <v>TA207</v>
          </cell>
          <cell r="C479" t="str">
            <v>13</v>
          </cell>
          <cell r="D479" t="str">
            <v>1998</v>
          </cell>
          <cell r="E479" t="str">
            <v>T/M</v>
          </cell>
          <cell r="F479" t="str">
            <v>엄봉용</v>
          </cell>
        </row>
        <row r="480">
          <cell r="B480" t="str">
            <v>TN208</v>
          </cell>
          <cell r="C480" t="str">
            <v>13</v>
          </cell>
          <cell r="D480" t="str">
            <v>1998</v>
          </cell>
          <cell r="E480" t="str">
            <v>엔진</v>
          </cell>
          <cell r="F480" t="str">
            <v>이현기</v>
          </cell>
        </row>
        <row r="481">
          <cell r="B481" t="str">
            <v>TA209</v>
          </cell>
          <cell r="C481" t="str">
            <v>13</v>
          </cell>
          <cell r="D481" t="str">
            <v>1998</v>
          </cell>
          <cell r="E481" t="str">
            <v>T/M</v>
          </cell>
          <cell r="F481" t="str">
            <v>이현기</v>
          </cell>
        </row>
        <row r="482">
          <cell r="B482" t="str">
            <v>TB210</v>
          </cell>
          <cell r="C482" t="str">
            <v>13</v>
          </cell>
          <cell r="D482" t="str">
            <v>1998</v>
          </cell>
          <cell r="E482" t="str">
            <v>차체</v>
          </cell>
          <cell r="F482" t="str">
            <v>장희철</v>
          </cell>
        </row>
        <row r="483">
          <cell r="B483" t="str">
            <v>TB211</v>
          </cell>
          <cell r="C483" t="str">
            <v>13</v>
          </cell>
          <cell r="D483" t="str">
            <v>1998</v>
          </cell>
          <cell r="E483" t="str">
            <v>차체</v>
          </cell>
          <cell r="F483" t="str">
            <v>장희철</v>
          </cell>
        </row>
        <row r="484">
          <cell r="B484" t="str">
            <v>TA212</v>
          </cell>
          <cell r="C484" t="str">
            <v>13</v>
          </cell>
          <cell r="D484" t="str">
            <v>1998</v>
          </cell>
          <cell r="E484" t="str">
            <v>T/M</v>
          </cell>
          <cell r="F484" t="str">
            <v>권오운</v>
          </cell>
        </row>
        <row r="485">
          <cell r="B485" t="str">
            <v>TA213</v>
          </cell>
          <cell r="C485" t="str">
            <v>13</v>
          </cell>
          <cell r="D485" t="str">
            <v>1998</v>
          </cell>
          <cell r="E485" t="str">
            <v>T/M</v>
          </cell>
          <cell r="F485" t="str">
            <v>박찬엽</v>
          </cell>
        </row>
        <row r="486">
          <cell r="B486" t="str">
            <v>TT214</v>
          </cell>
          <cell r="C486" t="str">
            <v>13</v>
          </cell>
          <cell r="D486" t="str">
            <v>1998</v>
          </cell>
          <cell r="E486" t="str">
            <v>의장</v>
          </cell>
          <cell r="F486" t="str">
            <v>문희탁</v>
          </cell>
        </row>
        <row r="487">
          <cell r="B487" t="str">
            <v>TA215</v>
          </cell>
          <cell r="C487" t="str">
            <v>13</v>
          </cell>
          <cell r="D487" t="str">
            <v>1998</v>
          </cell>
          <cell r="E487" t="str">
            <v>T/M</v>
          </cell>
          <cell r="F487" t="str">
            <v>엄봉용</v>
          </cell>
        </row>
        <row r="956">
          <cell r="B956" t="str">
            <v>QN038</v>
          </cell>
          <cell r="C956">
            <v>3</v>
          </cell>
          <cell r="D956" t="str">
            <v>1995</v>
          </cell>
          <cell r="E956" t="str">
            <v>엔진</v>
          </cell>
          <cell r="F956" t="str">
            <v>임종진</v>
          </cell>
        </row>
      </sheetData>
      <sheetData sheetId="1" refreshError="1">
        <row r="3">
          <cell r="B3" t="str">
            <v>CODE</v>
          </cell>
          <cell r="C3" t="str">
            <v>HMC 비율</v>
          </cell>
        </row>
        <row r="4">
          <cell r="B4" t="str">
            <v>B1</v>
          </cell>
          <cell r="C4">
            <v>0.7</v>
          </cell>
        </row>
        <row r="5">
          <cell r="B5" t="str">
            <v>B2</v>
          </cell>
          <cell r="C5">
            <v>0.5</v>
          </cell>
        </row>
        <row r="6">
          <cell r="B6" t="str">
            <v>B3</v>
          </cell>
          <cell r="C6">
            <v>1</v>
          </cell>
        </row>
        <row r="10">
          <cell r="D10" t="str">
            <v>차 종</v>
          </cell>
          <cell r="E10" t="str">
            <v>생산계획</v>
          </cell>
        </row>
        <row r="11">
          <cell r="D11" t="str">
            <v>X-3</v>
          </cell>
          <cell r="E11">
            <v>366000</v>
          </cell>
        </row>
        <row r="12">
          <cell r="D12" t="str">
            <v>Y-3</v>
          </cell>
          <cell r="E12">
            <v>235800</v>
          </cell>
        </row>
        <row r="13">
          <cell r="D13" t="str">
            <v>MX</v>
          </cell>
          <cell r="E13">
            <v>78000</v>
          </cell>
        </row>
        <row r="14">
          <cell r="D14" t="str">
            <v>H-1</v>
          </cell>
          <cell r="E14">
            <v>40000</v>
          </cell>
        </row>
        <row r="15">
          <cell r="D15" t="str">
            <v>GRACE</v>
          </cell>
          <cell r="E15">
            <v>99500</v>
          </cell>
        </row>
        <row r="16">
          <cell r="D16" t="str">
            <v>PORTER(OLD</v>
          </cell>
          <cell r="E16">
            <v>114900</v>
          </cell>
        </row>
        <row r="17">
          <cell r="D17" t="str">
            <v>RD</v>
          </cell>
          <cell r="E17">
            <v>276210</v>
          </cell>
        </row>
        <row r="18">
          <cell r="D18" t="str">
            <v>LX</v>
          </cell>
          <cell r="E18">
            <v>43200</v>
          </cell>
        </row>
        <row r="19">
          <cell r="D19" t="str">
            <v>A-1</v>
          </cell>
          <cell r="E19">
            <v>75400</v>
          </cell>
        </row>
        <row r="20">
          <cell r="D20" t="str">
            <v>BUS</v>
          </cell>
          <cell r="E20">
            <v>5440</v>
          </cell>
        </row>
        <row r="21">
          <cell r="D21" t="str">
            <v>TRUCK</v>
          </cell>
          <cell r="E21">
            <v>30675</v>
          </cell>
        </row>
        <row r="22">
          <cell r="D22" t="str">
            <v>차 종</v>
          </cell>
          <cell r="E22" t="str">
            <v>생산계획</v>
          </cell>
        </row>
        <row r="23">
          <cell r="D23" t="str">
            <v>X-3</v>
          </cell>
          <cell r="E23">
            <v>377000</v>
          </cell>
        </row>
        <row r="24">
          <cell r="D24" t="str">
            <v>Y-3</v>
          </cell>
          <cell r="E24">
            <v>253700</v>
          </cell>
        </row>
        <row r="25">
          <cell r="D25" t="str">
            <v>MX</v>
          </cell>
          <cell r="E25">
            <v>78000</v>
          </cell>
        </row>
        <row r="26">
          <cell r="D26" t="str">
            <v>H-1</v>
          </cell>
          <cell r="E26">
            <v>30000</v>
          </cell>
        </row>
        <row r="27">
          <cell r="D27" t="str">
            <v>GRACE</v>
          </cell>
          <cell r="E27">
            <v>101500</v>
          </cell>
        </row>
        <row r="28">
          <cell r="D28" t="str">
            <v>PORTER(OLD</v>
          </cell>
          <cell r="E28">
            <v>110800</v>
          </cell>
        </row>
        <row r="29">
          <cell r="D29" t="str">
            <v>RD</v>
          </cell>
          <cell r="E29">
            <v>386200</v>
          </cell>
        </row>
        <row r="30">
          <cell r="D30" t="str">
            <v>LX</v>
          </cell>
          <cell r="E30">
            <v>43600</v>
          </cell>
        </row>
        <row r="31">
          <cell r="D31" t="str">
            <v>A-1</v>
          </cell>
          <cell r="E31">
            <v>75400</v>
          </cell>
        </row>
        <row r="32">
          <cell r="D32" t="str">
            <v>BUS</v>
          </cell>
          <cell r="E32">
            <v>8200</v>
          </cell>
        </row>
        <row r="33">
          <cell r="D33" t="str">
            <v>TRUCK</v>
          </cell>
          <cell r="E33">
            <v>53400</v>
          </cell>
        </row>
        <row r="34">
          <cell r="D34" t="str">
            <v>차 종</v>
          </cell>
          <cell r="E34" t="str">
            <v>생산계획</v>
          </cell>
        </row>
        <row r="35">
          <cell r="D35" t="str">
            <v>X-3</v>
          </cell>
          <cell r="E35">
            <v>370000</v>
          </cell>
        </row>
        <row r="36">
          <cell r="D36" t="str">
            <v>Y-3</v>
          </cell>
          <cell r="E36">
            <v>261700</v>
          </cell>
        </row>
        <row r="37">
          <cell r="D37" t="str">
            <v>MX</v>
          </cell>
          <cell r="E37">
            <v>78000</v>
          </cell>
        </row>
        <row r="38">
          <cell r="D38" t="str">
            <v>H-1</v>
          </cell>
          <cell r="E38">
            <v>20000</v>
          </cell>
        </row>
        <row r="39">
          <cell r="D39" t="str">
            <v>GRACE</v>
          </cell>
          <cell r="E39">
            <v>46700</v>
          </cell>
        </row>
        <row r="40">
          <cell r="D40" t="str">
            <v>PORTER(OLD</v>
          </cell>
          <cell r="E40">
            <v>131000</v>
          </cell>
        </row>
        <row r="41">
          <cell r="D41" t="str">
            <v>RD</v>
          </cell>
          <cell r="E41">
            <v>390000</v>
          </cell>
        </row>
        <row r="42">
          <cell r="D42" t="str">
            <v>LX</v>
          </cell>
          <cell r="E42">
            <v>50000</v>
          </cell>
        </row>
        <row r="43">
          <cell r="D43" t="str">
            <v>EF</v>
          </cell>
          <cell r="E43">
            <v>202500</v>
          </cell>
        </row>
        <row r="44">
          <cell r="D44" t="str">
            <v>LZ</v>
          </cell>
          <cell r="E44">
            <v>35100</v>
          </cell>
        </row>
        <row r="45">
          <cell r="D45" t="str">
            <v>XG</v>
          </cell>
          <cell r="E45">
            <v>54000</v>
          </cell>
        </row>
        <row r="46">
          <cell r="D46" t="str">
            <v>A-1</v>
          </cell>
          <cell r="E46">
            <v>67300</v>
          </cell>
        </row>
        <row r="47">
          <cell r="D47" t="str">
            <v>PORTER(AU)</v>
          </cell>
          <cell r="E47">
            <v>131000</v>
          </cell>
        </row>
        <row r="48">
          <cell r="D48" t="str">
            <v>차 종</v>
          </cell>
          <cell r="E48" t="str">
            <v>생산계획</v>
          </cell>
        </row>
        <row r="49">
          <cell r="D49" t="str">
            <v>X-3</v>
          </cell>
          <cell r="E49">
            <v>270000</v>
          </cell>
        </row>
        <row r="50">
          <cell r="D50" t="str">
            <v>MX</v>
          </cell>
          <cell r="E50">
            <v>138220</v>
          </cell>
        </row>
        <row r="51">
          <cell r="D51" t="str">
            <v>H-1</v>
          </cell>
          <cell r="E51">
            <v>2712</v>
          </cell>
        </row>
        <row r="52">
          <cell r="D52" t="str">
            <v>GRACE</v>
          </cell>
          <cell r="E52">
            <v>36000</v>
          </cell>
        </row>
        <row r="53">
          <cell r="D53" t="str">
            <v>RD</v>
          </cell>
          <cell r="E53">
            <v>209300</v>
          </cell>
        </row>
        <row r="54">
          <cell r="D54" t="str">
            <v>Y-3</v>
          </cell>
          <cell r="E54">
            <v>32481</v>
          </cell>
        </row>
        <row r="55">
          <cell r="D55" t="str">
            <v>LX</v>
          </cell>
          <cell r="E55">
            <v>3080</v>
          </cell>
        </row>
        <row r="56">
          <cell r="D56" t="str">
            <v>LC</v>
          </cell>
          <cell r="E56">
            <v>281000</v>
          </cell>
        </row>
        <row r="57">
          <cell r="D57" t="str">
            <v>SM</v>
          </cell>
          <cell r="E57">
            <v>63400</v>
          </cell>
        </row>
        <row r="58">
          <cell r="D58" t="str">
            <v>XD</v>
          </cell>
          <cell r="E58">
            <v>272600</v>
          </cell>
        </row>
        <row r="59">
          <cell r="D59" t="str">
            <v>EF</v>
          </cell>
          <cell r="E59">
            <v>160000</v>
          </cell>
        </row>
        <row r="60">
          <cell r="D60" t="str">
            <v>LZ</v>
          </cell>
          <cell r="E60">
            <v>8000</v>
          </cell>
        </row>
        <row r="61">
          <cell r="D61" t="str">
            <v>XG</v>
          </cell>
          <cell r="E61">
            <v>24700</v>
          </cell>
        </row>
        <row r="62">
          <cell r="D62" t="str">
            <v>FO</v>
          </cell>
          <cell r="E62">
            <v>56900</v>
          </cell>
        </row>
        <row r="63">
          <cell r="D63" t="str">
            <v>A-1</v>
          </cell>
          <cell r="E63">
            <v>51400</v>
          </cell>
        </row>
        <row r="64">
          <cell r="D64" t="str">
            <v>PORTER(AU)</v>
          </cell>
          <cell r="E64">
            <v>77300</v>
          </cell>
        </row>
      </sheetData>
      <sheetData sheetId="2" refreshError="1">
        <row r="1">
          <cell r="B1" t="str">
            <v>부서</v>
          </cell>
          <cell r="C1" t="str">
            <v>부서명</v>
          </cell>
          <cell r="D1" t="str">
            <v>부문 CODE</v>
          </cell>
        </row>
        <row r="2">
          <cell r="B2" t="str">
            <v>6N00</v>
          </cell>
          <cell r="C2" t="str">
            <v>강동영업소</v>
          </cell>
          <cell r="D2" t="str">
            <v>**</v>
          </cell>
        </row>
        <row r="3">
          <cell r="B3" t="str">
            <v>TDNG</v>
          </cell>
          <cell r="C3" t="str">
            <v>특장설계팀</v>
          </cell>
          <cell r="D3" t="str">
            <v>**</v>
          </cell>
        </row>
        <row r="4">
          <cell r="B4" t="str">
            <v>TH1*</v>
          </cell>
          <cell r="C4" t="str">
            <v>중앙연구소</v>
          </cell>
        </row>
        <row r="5">
          <cell r="B5" t="str">
            <v>TH2*</v>
          </cell>
          <cell r="C5" t="str">
            <v>승용제품개발１연구소</v>
          </cell>
        </row>
        <row r="6">
          <cell r="B6" t="str">
            <v>TH3*</v>
          </cell>
          <cell r="C6" t="str">
            <v>승용제품개발２연구소</v>
          </cell>
        </row>
        <row r="7">
          <cell r="B7" t="str">
            <v>TH4*</v>
          </cell>
          <cell r="C7" t="str">
            <v>상용제품개발연구소</v>
          </cell>
        </row>
        <row r="8">
          <cell r="B8" t="str">
            <v>TH5*</v>
          </cell>
          <cell r="C8" t="str">
            <v>디자인연구소</v>
          </cell>
        </row>
        <row r="9">
          <cell r="B9" t="str">
            <v>THTA</v>
          </cell>
          <cell r="C9" t="str">
            <v>디자인１팀</v>
          </cell>
        </row>
        <row r="10">
          <cell r="B10" t="str">
            <v>THTB</v>
          </cell>
          <cell r="C10" t="str">
            <v>디자인２팀</v>
          </cell>
        </row>
        <row r="11">
          <cell r="B11" t="str">
            <v>THTC</v>
          </cell>
          <cell r="C11" t="str">
            <v>디자인３팀</v>
          </cell>
        </row>
        <row r="12">
          <cell r="B12" t="str">
            <v>THTD</v>
          </cell>
          <cell r="C12" t="str">
            <v>디자인４팀</v>
          </cell>
        </row>
        <row r="13">
          <cell r="B13" t="str">
            <v>THTE</v>
          </cell>
          <cell r="C13" t="str">
            <v>디자인５팀</v>
          </cell>
        </row>
        <row r="14">
          <cell r="B14" t="str">
            <v>THTF</v>
          </cell>
          <cell r="C14" t="str">
            <v>ＣＡＤ／ＣＡＭ팀</v>
          </cell>
        </row>
        <row r="15">
          <cell r="B15" t="str">
            <v>THTG</v>
          </cell>
          <cell r="C15" t="str">
            <v>디자인６팀</v>
          </cell>
        </row>
        <row r="16">
          <cell r="B16" t="str">
            <v>THDA</v>
          </cell>
          <cell r="C16" t="str">
            <v>가솔린엔진설계１팀</v>
          </cell>
          <cell r="D16" t="str">
            <v>S4</v>
          </cell>
        </row>
        <row r="17">
          <cell r="B17" t="str">
            <v>THDB</v>
          </cell>
          <cell r="C17" t="str">
            <v>가솔린엔진설계２팀</v>
          </cell>
          <cell r="D17" t="str">
            <v>S4</v>
          </cell>
        </row>
        <row r="18">
          <cell r="B18" t="str">
            <v>THDE</v>
          </cell>
          <cell r="C18" t="str">
            <v>가솔린엔진시험１팀</v>
          </cell>
          <cell r="D18" t="str">
            <v>S4</v>
          </cell>
        </row>
        <row r="19">
          <cell r="B19" t="str">
            <v>THDF</v>
          </cell>
          <cell r="C19" t="str">
            <v>가솔린엔진시험２팀</v>
          </cell>
          <cell r="D19" t="str">
            <v>S4</v>
          </cell>
        </row>
        <row r="20">
          <cell r="B20" t="str">
            <v>THEA</v>
          </cell>
          <cell r="C20" t="str">
            <v>디젤엔진설계팀</v>
          </cell>
          <cell r="D20" t="str">
            <v>S4</v>
          </cell>
        </row>
        <row r="21">
          <cell r="B21" t="str">
            <v>THEB</v>
          </cell>
          <cell r="C21" t="str">
            <v>디젤엔진시험１팀</v>
          </cell>
          <cell r="D21" t="str">
            <v>S4</v>
          </cell>
        </row>
        <row r="22">
          <cell r="B22" t="str">
            <v>THED</v>
          </cell>
          <cell r="C22" t="str">
            <v>디젤엔진시험２팀</v>
          </cell>
          <cell r="D22" t="str">
            <v>S4</v>
          </cell>
        </row>
        <row r="23">
          <cell r="B23" t="str">
            <v>THFA</v>
          </cell>
          <cell r="C23" t="str">
            <v>Ｍ／Ｔ설계팀</v>
          </cell>
          <cell r="D23" t="str">
            <v>S4</v>
          </cell>
        </row>
        <row r="24">
          <cell r="B24" t="str">
            <v>THFB</v>
          </cell>
          <cell r="C24" t="str">
            <v>Ａ／Ｔ설계팀</v>
          </cell>
          <cell r="D24" t="str">
            <v>S4</v>
          </cell>
        </row>
        <row r="25">
          <cell r="B25" t="str">
            <v>THFC</v>
          </cell>
          <cell r="C25" t="str">
            <v>ＴＭ시험팀</v>
          </cell>
          <cell r="D25" t="str">
            <v>S4</v>
          </cell>
        </row>
        <row r="26">
          <cell r="B26" t="str">
            <v>THHA</v>
          </cell>
          <cell r="C26" t="str">
            <v>승용차체설계１팀</v>
          </cell>
          <cell r="D26" t="str">
            <v>S1</v>
          </cell>
        </row>
        <row r="27">
          <cell r="B27" t="str">
            <v>THHB</v>
          </cell>
          <cell r="C27" t="str">
            <v>승용의장설계１팀</v>
          </cell>
          <cell r="D27" t="str">
            <v>S1</v>
          </cell>
        </row>
        <row r="28">
          <cell r="B28" t="str">
            <v>THHC</v>
          </cell>
          <cell r="C28" t="str">
            <v>승용샤시설계１팀</v>
          </cell>
          <cell r="D28" t="str">
            <v>S1</v>
          </cell>
        </row>
        <row r="29">
          <cell r="B29" t="str">
            <v>THHD</v>
          </cell>
          <cell r="C29" t="str">
            <v>승용전자설계１팀</v>
          </cell>
          <cell r="D29" t="str">
            <v>S1</v>
          </cell>
        </row>
        <row r="30">
          <cell r="B30" t="str">
            <v>THHE</v>
          </cell>
          <cell r="C30" t="str">
            <v>승용기술지원１팀</v>
          </cell>
          <cell r="D30" t="str">
            <v>S1</v>
          </cell>
        </row>
        <row r="31">
          <cell r="B31" t="str">
            <v>THAC</v>
          </cell>
          <cell r="C31" t="str">
            <v>설계원가１팀</v>
          </cell>
          <cell r="D31" t="str">
            <v>S1</v>
          </cell>
        </row>
        <row r="32">
          <cell r="B32" t="str">
            <v>THMA</v>
          </cell>
          <cell r="C32" t="str">
            <v>승용차체설계２팀</v>
          </cell>
          <cell r="D32" t="str">
            <v>S2</v>
          </cell>
        </row>
        <row r="33">
          <cell r="B33" t="str">
            <v>THMB</v>
          </cell>
          <cell r="C33" t="str">
            <v>승용의장설계２팀</v>
          </cell>
          <cell r="D33" t="str">
            <v>S2</v>
          </cell>
        </row>
        <row r="34">
          <cell r="B34" t="str">
            <v>THMC</v>
          </cell>
          <cell r="C34" t="str">
            <v>승용샤시설계２팀</v>
          </cell>
          <cell r="D34" t="str">
            <v>S2</v>
          </cell>
        </row>
        <row r="35">
          <cell r="B35" t="str">
            <v>THMD</v>
          </cell>
          <cell r="C35" t="str">
            <v>승용전자설계２팀</v>
          </cell>
          <cell r="D35" t="str">
            <v>S2</v>
          </cell>
        </row>
        <row r="36">
          <cell r="B36" t="str">
            <v>THME</v>
          </cell>
          <cell r="C36" t="str">
            <v>승용기술지원２팀</v>
          </cell>
          <cell r="D36" t="str">
            <v>S2</v>
          </cell>
        </row>
        <row r="37">
          <cell r="B37" t="str">
            <v>THBF</v>
          </cell>
          <cell r="C37" t="str">
            <v>설계원가２팀</v>
          </cell>
          <cell r="D37" t="str">
            <v>S2</v>
          </cell>
        </row>
        <row r="38">
          <cell r="B38" t="str">
            <v>THRA</v>
          </cell>
          <cell r="C38" t="str">
            <v>버스차체의장설계팀</v>
          </cell>
          <cell r="D38" t="str">
            <v>S3</v>
          </cell>
        </row>
        <row r="39">
          <cell r="B39" t="str">
            <v>THRC</v>
          </cell>
          <cell r="C39" t="str">
            <v>트럭차체의장설계팀</v>
          </cell>
          <cell r="D39" t="str">
            <v>S3</v>
          </cell>
        </row>
        <row r="40">
          <cell r="B40" t="str">
            <v>THRE</v>
          </cell>
          <cell r="C40" t="str">
            <v>상용샤시설계팀</v>
          </cell>
          <cell r="D40" t="str">
            <v>S3</v>
          </cell>
        </row>
        <row r="41">
          <cell r="B41" t="str">
            <v>THRG</v>
          </cell>
          <cell r="C41" t="str">
            <v>상용전자설계팀</v>
          </cell>
          <cell r="D41" t="str">
            <v>S3</v>
          </cell>
        </row>
        <row r="42">
          <cell r="B42" t="str">
            <v>THRH</v>
          </cell>
          <cell r="C42" t="str">
            <v>상용기술지원팀</v>
          </cell>
          <cell r="D42" t="str">
            <v>S3</v>
          </cell>
        </row>
        <row r="43">
          <cell r="B43" t="str">
            <v>TJ**</v>
          </cell>
          <cell r="C43" t="str">
            <v>생산기술센타</v>
          </cell>
        </row>
        <row r="44">
          <cell r="B44" t="str">
            <v>TJBA</v>
          </cell>
          <cell r="C44" t="str">
            <v>프레스기술개발팀</v>
          </cell>
          <cell r="D44" t="str">
            <v>GA</v>
          </cell>
        </row>
        <row r="45">
          <cell r="B45" t="str">
            <v>TJBB</v>
          </cell>
          <cell r="C45" t="str">
            <v>프레스금형설계팀</v>
          </cell>
          <cell r="D45" t="str">
            <v>GA</v>
          </cell>
        </row>
        <row r="46">
          <cell r="B46" t="str">
            <v>TJBC</v>
          </cell>
          <cell r="C46" t="str">
            <v>프레스기술팀</v>
          </cell>
          <cell r="D46" t="str">
            <v>GA</v>
          </cell>
        </row>
        <row r="47">
          <cell r="B47" t="str">
            <v>TJBF</v>
          </cell>
          <cell r="C47" t="str">
            <v>프레스기술계획팀</v>
          </cell>
          <cell r="D47" t="str">
            <v>GA</v>
          </cell>
        </row>
        <row r="48">
          <cell r="B48" t="str">
            <v>TJCB</v>
          </cell>
          <cell r="C48" t="str">
            <v>차체기술팀</v>
          </cell>
          <cell r="D48" t="str">
            <v>GA</v>
          </cell>
        </row>
        <row r="49">
          <cell r="B49" t="str">
            <v>TJCG</v>
          </cell>
          <cell r="C49" t="str">
            <v>아산차체기술팀</v>
          </cell>
          <cell r="D49" t="str">
            <v>GA</v>
          </cell>
        </row>
        <row r="50">
          <cell r="B50" t="str">
            <v>TJD*</v>
          </cell>
          <cell r="C50" t="str">
            <v>도장기술실</v>
          </cell>
          <cell r="D50" t="str">
            <v>GA</v>
          </cell>
        </row>
        <row r="51">
          <cell r="B51" t="str">
            <v>TJDA</v>
          </cell>
          <cell r="C51" t="str">
            <v>도장기술팀</v>
          </cell>
          <cell r="D51" t="str">
            <v>GA</v>
          </cell>
        </row>
        <row r="52">
          <cell r="B52" t="str">
            <v>TJDC</v>
          </cell>
          <cell r="C52" t="str">
            <v>도장기술개발팀</v>
          </cell>
          <cell r="D52" t="str">
            <v>GA</v>
          </cell>
        </row>
        <row r="53">
          <cell r="B53" t="str">
            <v>TJDE</v>
          </cell>
          <cell r="C53" t="str">
            <v>아산도장기술팀</v>
          </cell>
          <cell r="D53" t="str">
            <v>GA</v>
          </cell>
        </row>
        <row r="54">
          <cell r="B54" t="str">
            <v>TJEB</v>
          </cell>
          <cell r="C54" t="str">
            <v>조립기술팀</v>
          </cell>
          <cell r="D54" t="str">
            <v>GA</v>
          </cell>
        </row>
        <row r="55">
          <cell r="B55" t="str">
            <v>TJEG</v>
          </cell>
          <cell r="C55" t="str">
            <v>아산조립기술팀</v>
          </cell>
          <cell r="D55" t="str">
            <v>GA</v>
          </cell>
        </row>
        <row r="56">
          <cell r="B56" t="str">
            <v>TJF*</v>
          </cell>
          <cell r="C56" t="str">
            <v>상용생산기술실</v>
          </cell>
          <cell r="D56" t="str">
            <v>GA</v>
          </cell>
        </row>
        <row r="57">
          <cell r="B57" t="str">
            <v>TJFB</v>
          </cell>
          <cell r="C57" t="str">
            <v>버스차체기술팀</v>
          </cell>
          <cell r="D57" t="str">
            <v>GA</v>
          </cell>
        </row>
        <row r="58">
          <cell r="B58" t="str">
            <v>TJFC</v>
          </cell>
          <cell r="C58" t="str">
            <v>트럭차체기술팀</v>
          </cell>
          <cell r="D58" t="str">
            <v>GA</v>
          </cell>
        </row>
        <row r="59">
          <cell r="B59" t="str">
            <v>TJFD</v>
          </cell>
          <cell r="C59" t="str">
            <v>상용도장기술팀</v>
          </cell>
          <cell r="D59" t="str">
            <v>GA</v>
          </cell>
        </row>
        <row r="60">
          <cell r="B60" t="str">
            <v>TJFE</v>
          </cell>
          <cell r="C60" t="str">
            <v>트럭조립기술팀</v>
          </cell>
          <cell r="D60" t="str">
            <v>GA</v>
          </cell>
        </row>
        <row r="61">
          <cell r="B61" t="str">
            <v>TJFF</v>
          </cell>
          <cell r="C61" t="str">
            <v>버스조립기술팀</v>
          </cell>
          <cell r="D61" t="str">
            <v>GA</v>
          </cell>
        </row>
        <row r="62">
          <cell r="B62" t="str">
            <v>TJGD</v>
          </cell>
          <cell r="C62" t="str">
            <v>지그부</v>
          </cell>
          <cell r="D62" t="str">
            <v>GA</v>
          </cell>
        </row>
        <row r="63">
          <cell r="B63" t="str">
            <v>TJHA</v>
          </cell>
          <cell r="C63" t="str">
            <v>금형부</v>
          </cell>
          <cell r="D63" t="str">
            <v>GA</v>
          </cell>
        </row>
        <row r="64">
          <cell r="B64" t="str">
            <v>TJHB</v>
          </cell>
          <cell r="C64" t="str">
            <v>플라스틱금형기술부</v>
          </cell>
          <cell r="D64" t="str">
            <v>GA</v>
          </cell>
        </row>
        <row r="65">
          <cell r="B65" t="str">
            <v>TJKA</v>
          </cell>
          <cell r="C65" t="str">
            <v>해외기술１팀</v>
          </cell>
          <cell r="D65" t="str">
            <v>GA</v>
          </cell>
        </row>
        <row r="66">
          <cell r="B66" t="str">
            <v>TJKB</v>
          </cell>
          <cell r="C66" t="str">
            <v>해외기술２팀</v>
          </cell>
          <cell r="D66" t="str">
            <v>GA</v>
          </cell>
        </row>
        <row r="67">
          <cell r="B67" t="str">
            <v>TK**</v>
          </cell>
          <cell r="C67" t="str">
            <v>부품개발사업부</v>
          </cell>
        </row>
        <row r="68">
          <cell r="B68" t="str">
            <v>TKAA</v>
          </cell>
          <cell r="C68" t="str">
            <v>부품개발지원팀</v>
          </cell>
          <cell r="D68" t="str">
            <v>J1</v>
          </cell>
        </row>
        <row r="69">
          <cell r="B69" t="str">
            <v>TKBB</v>
          </cell>
          <cell r="C69" t="str">
            <v>부품원가２팀</v>
          </cell>
          <cell r="D69" t="str">
            <v>J1</v>
          </cell>
        </row>
        <row r="70">
          <cell r="B70" t="str">
            <v>TKBC</v>
          </cell>
          <cell r="C70" t="str">
            <v>부품원가관리팀</v>
          </cell>
          <cell r="D70" t="str">
            <v>J1</v>
          </cell>
        </row>
        <row r="71">
          <cell r="B71" t="str">
            <v>TKBD</v>
          </cell>
          <cell r="C71" t="str">
            <v>부품원가１팀</v>
          </cell>
          <cell r="D71" t="str">
            <v>J1</v>
          </cell>
        </row>
        <row r="72">
          <cell r="B72" t="str">
            <v>TKBE</v>
          </cell>
          <cell r="C72" t="str">
            <v>원부자재팀</v>
          </cell>
          <cell r="D72" t="str">
            <v>J1</v>
          </cell>
        </row>
        <row r="73">
          <cell r="B73" t="str">
            <v>TKBF</v>
          </cell>
          <cell r="C73" t="str">
            <v>코일센타팀</v>
          </cell>
          <cell r="D73" t="str">
            <v>J1</v>
          </cell>
        </row>
        <row r="74">
          <cell r="B74" t="str">
            <v>TKBG</v>
          </cell>
          <cell r="C74" t="str">
            <v>선행부품개발팀</v>
          </cell>
          <cell r="D74" t="str">
            <v>J1</v>
          </cell>
        </row>
        <row r="75">
          <cell r="B75" t="str">
            <v>TKCA</v>
          </cell>
          <cell r="C75" t="str">
            <v>샤시부품개발１팀</v>
          </cell>
          <cell r="D75" t="str">
            <v>J1</v>
          </cell>
        </row>
        <row r="76">
          <cell r="B76" t="str">
            <v>TKCB</v>
          </cell>
          <cell r="C76" t="str">
            <v>샤시부품개발２팀</v>
          </cell>
          <cell r="D76" t="str">
            <v>J1</v>
          </cell>
        </row>
        <row r="77">
          <cell r="B77" t="str">
            <v>TKCC</v>
          </cell>
          <cell r="C77" t="str">
            <v>공작부품개발팀</v>
          </cell>
          <cell r="D77" t="str">
            <v>J1</v>
          </cell>
        </row>
        <row r="78">
          <cell r="B78" t="str">
            <v>TKCF</v>
          </cell>
          <cell r="C78" t="str">
            <v>차체부품개발팀</v>
          </cell>
          <cell r="D78" t="str">
            <v>J1</v>
          </cell>
        </row>
        <row r="79">
          <cell r="B79" t="str">
            <v>TKCG</v>
          </cell>
          <cell r="C79" t="str">
            <v>의장부품개발팀</v>
          </cell>
          <cell r="D79" t="str">
            <v>J1</v>
          </cell>
        </row>
        <row r="80">
          <cell r="B80" t="str">
            <v>TKCJ</v>
          </cell>
          <cell r="C80" t="str">
            <v>전장부품개발팀</v>
          </cell>
          <cell r="D80" t="str">
            <v>J1</v>
          </cell>
        </row>
        <row r="81">
          <cell r="B81" t="str">
            <v>TKCK</v>
          </cell>
          <cell r="C81" t="str">
            <v>승용부품개발업무팀</v>
          </cell>
          <cell r="D81" t="str">
            <v>J1</v>
          </cell>
        </row>
        <row r="82">
          <cell r="B82" t="str">
            <v>TKDD</v>
          </cell>
          <cell r="C82" t="str">
            <v>자재지원팀</v>
          </cell>
          <cell r="D82" t="str">
            <v>J1</v>
          </cell>
        </row>
        <row r="83">
          <cell r="B83" t="str">
            <v>TKEA</v>
          </cell>
          <cell r="C83" t="str">
            <v>상용부품개발업무팀</v>
          </cell>
          <cell r="D83" t="str">
            <v>J1</v>
          </cell>
        </row>
        <row r="84">
          <cell r="B84" t="str">
            <v>TKEB</v>
          </cell>
          <cell r="C84" t="str">
            <v>상용차체부품개발팀</v>
          </cell>
          <cell r="D84" t="str">
            <v>J1</v>
          </cell>
        </row>
        <row r="85">
          <cell r="B85" t="str">
            <v>TKEC</v>
          </cell>
          <cell r="C85" t="str">
            <v>상용샤시부품개발팀</v>
          </cell>
          <cell r="D85" t="str">
            <v>J1</v>
          </cell>
        </row>
        <row r="86">
          <cell r="B86" t="str">
            <v>TKED</v>
          </cell>
          <cell r="C86" t="str">
            <v>상용의장부품개발팀</v>
          </cell>
          <cell r="D86" t="str">
            <v>J1</v>
          </cell>
        </row>
        <row r="87">
          <cell r="B87" t="str">
            <v>TKEE</v>
          </cell>
          <cell r="C87" t="str">
            <v>상용공작부품개발팀</v>
          </cell>
          <cell r="D87" t="str">
            <v>J1</v>
          </cell>
        </row>
        <row r="88">
          <cell r="B88" t="str">
            <v>TL2*</v>
          </cell>
          <cell r="C88" t="str">
            <v>１공장</v>
          </cell>
        </row>
        <row r="89">
          <cell r="B89" t="str">
            <v>TL3*</v>
          </cell>
          <cell r="C89" t="str">
            <v>２공장</v>
          </cell>
        </row>
        <row r="90">
          <cell r="B90" t="str">
            <v>TL4*</v>
          </cell>
          <cell r="C90" t="str">
            <v>３공장</v>
          </cell>
        </row>
        <row r="91">
          <cell r="B91" t="str">
            <v>TL5*</v>
          </cell>
          <cell r="C91" t="str">
            <v>４공장</v>
          </cell>
        </row>
        <row r="92">
          <cell r="B92" t="str">
            <v>TL6*</v>
          </cell>
          <cell r="C92" t="str">
            <v>엔진기어공장</v>
          </cell>
        </row>
        <row r="93">
          <cell r="B93" t="str">
            <v>TL7*</v>
          </cell>
          <cell r="C93" t="str">
            <v>소재생산실</v>
          </cell>
        </row>
        <row r="94">
          <cell r="B94" t="str">
            <v>TL8*</v>
          </cell>
          <cell r="C94" t="str">
            <v>시트공장</v>
          </cell>
        </row>
        <row r="95">
          <cell r="B95" t="str">
            <v>TLFB</v>
          </cell>
          <cell r="C95" t="str">
            <v>생산관리１부</v>
          </cell>
          <cell r="D95" t="str">
            <v>G1</v>
          </cell>
        </row>
        <row r="96">
          <cell r="B96" t="str">
            <v>TLFC</v>
          </cell>
          <cell r="C96" t="str">
            <v>차체１부</v>
          </cell>
          <cell r="D96" t="str">
            <v>G1</v>
          </cell>
        </row>
        <row r="97">
          <cell r="B97" t="str">
            <v>TLFD</v>
          </cell>
          <cell r="C97" t="str">
            <v>도장１부</v>
          </cell>
          <cell r="D97" t="str">
            <v>G1</v>
          </cell>
        </row>
        <row r="98">
          <cell r="B98" t="str">
            <v>TLFE</v>
          </cell>
          <cell r="C98" t="str">
            <v>의장１부</v>
          </cell>
          <cell r="D98" t="str">
            <v>G1</v>
          </cell>
        </row>
        <row r="99">
          <cell r="B99" t="str">
            <v>TLFF</v>
          </cell>
          <cell r="C99" t="str">
            <v>품질관리１부</v>
          </cell>
          <cell r="D99" t="str">
            <v>G1</v>
          </cell>
        </row>
        <row r="100">
          <cell r="B100" t="str">
            <v>TLFG</v>
          </cell>
          <cell r="C100" t="str">
            <v>보전１부</v>
          </cell>
          <cell r="D100" t="str">
            <v>G1</v>
          </cell>
        </row>
        <row r="101">
          <cell r="B101" t="str">
            <v>TLFH</v>
          </cell>
          <cell r="C101" t="str">
            <v>프레스１부</v>
          </cell>
          <cell r="D101" t="str">
            <v>G1</v>
          </cell>
        </row>
        <row r="102">
          <cell r="B102" t="str">
            <v>TLGB</v>
          </cell>
          <cell r="C102" t="str">
            <v>생산관리２부</v>
          </cell>
          <cell r="D102" t="str">
            <v>G2</v>
          </cell>
        </row>
        <row r="103">
          <cell r="B103" t="str">
            <v>TLGC</v>
          </cell>
          <cell r="C103" t="str">
            <v>차체２부</v>
          </cell>
          <cell r="D103" t="str">
            <v>G2</v>
          </cell>
        </row>
        <row r="104">
          <cell r="B104" t="str">
            <v>TLGD</v>
          </cell>
          <cell r="C104" t="str">
            <v>도장２부</v>
          </cell>
          <cell r="D104" t="str">
            <v>G2</v>
          </cell>
        </row>
        <row r="105">
          <cell r="B105" t="str">
            <v>TLGE</v>
          </cell>
          <cell r="C105" t="str">
            <v>의장２부</v>
          </cell>
          <cell r="D105" t="str">
            <v>G2</v>
          </cell>
        </row>
        <row r="106">
          <cell r="B106" t="str">
            <v>TLGF</v>
          </cell>
          <cell r="C106" t="str">
            <v>품질관리２부</v>
          </cell>
          <cell r="D106" t="str">
            <v>G2</v>
          </cell>
        </row>
        <row r="107">
          <cell r="B107" t="str">
            <v>TLGG</v>
          </cell>
          <cell r="C107" t="str">
            <v>보전２부</v>
          </cell>
          <cell r="D107" t="str">
            <v>G2</v>
          </cell>
        </row>
        <row r="108">
          <cell r="B108" t="str">
            <v>TLGH</v>
          </cell>
          <cell r="C108" t="str">
            <v>프레스２부</v>
          </cell>
          <cell r="D108" t="str">
            <v>G2</v>
          </cell>
        </row>
        <row r="109">
          <cell r="B109" t="str">
            <v>TLHB</v>
          </cell>
          <cell r="C109" t="str">
            <v>생산관리３부</v>
          </cell>
          <cell r="D109" t="str">
            <v>G3</v>
          </cell>
        </row>
        <row r="110">
          <cell r="B110" t="str">
            <v>TLHC</v>
          </cell>
          <cell r="C110" t="str">
            <v>차체３부</v>
          </cell>
          <cell r="D110" t="str">
            <v>G3</v>
          </cell>
        </row>
        <row r="111">
          <cell r="B111" t="str">
            <v>TLHD</v>
          </cell>
          <cell r="C111" t="str">
            <v>도장３부</v>
          </cell>
          <cell r="D111" t="str">
            <v>G3</v>
          </cell>
        </row>
        <row r="112">
          <cell r="B112" t="str">
            <v>TLHE</v>
          </cell>
          <cell r="C112" t="str">
            <v>의장３부</v>
          </cell>
          <cell r="D112" t="str">
            <v>G3</v>
          </cell>
        </row>
        <row r="113">
          <cell r="B113" t="str">
            <v>TLHF</v>
          </cell>
          <cell r="C113" t="str">
            <v>품질관리３부</v>
          </cell>
          <cell r="D113" t="str">
            <v>G3</v>
          </cell>
        </row>
        <row r="114">
          <cell r="B114" t="str">
            <v>TLHG</v>
          </cell>
          <cell r="C114" t="str">
            <v>보전３부</v>
          </cell>
          <cell r="D114" t="str">
            <v>G3</v>
          </cell>
        </row>
        <row r="115">
          <cell r="B115" t="str">
            <v>TLHH</v>
          </cell>
          <cell r="C115" t="str">
            <v>프레스３부</v>
          </cell>
          <cell r="D115" t="str">
            <v>G3</v>
          </cell>
        </row>
        <row r="116">
          <cell r="B116" t="str">
            <v>TLJB</v>
          </cell>
          <cell r="C116" t="str">
            <v>생산관리４부</v>
          </cell>
          <cell r="D116" t="str">
            <v>G4</v>
          </cell>
        </row>
        <row r="117">
          <cell r="B117" t="str">
            <v>TLJC</v>
          </cell>
          <cell r="C117" t="str">
            <v>소형버스１부</v>
          </cell>
          <cell r="D117" t="str">
            <v>G4</v>
          </cell>
        </row>
        <row r="118">
          <cell r="B118" t="str">
            <v>TLJD</v>
          </cell>
          <cell r="C118" t="str">
            <v>소형버스２부</v>
          </cell>
          <cell r="D118" t="str">
            <v>G4</v>
          </cell>
        </row>
        <row r="119">
          <cell r="B119" t="str">
            <v>TLJE</v>
          </cell>
          <cell r="C119" t="str">
            <v>소형트럭부</v>
          </cell>
          <cell r="D119" t="str">
            <v>G4</v>
          </cell>
        </row>
        <row r="120">
          <cell r="B120" t="str">
            <v>TLJF</v>
          </cell>
          <cell r="C120" t="str">
            <v>품질관리４부</v>
          </cell>
          <cell r="D120" t="str">
            <v>G4</v>
          </cell>
        </row>
        <row r="121">
          <cell r="B121" t="str">
            <v>TLJG</v>
          </cell>
          <cell r="C121" t="str">
            <v>보전４부</v>
          </cell>
          <cell r="D121" t="str">
            <v>G4</v>
          </cell>
        </row>
        <row r="122">
          <cell r="B122" t="str">
            <v>TLLA</v>
          </cell>
          <cell r="C122" t="str">
            <v>엔진생산관리부</v>
          </cell>
          <cell r="D122" t="str">
            <v>G5</v>
          </cell>
        </row>
        <row r="123">
          <cell r="B123" t="str">
            <v>TLLB</v>
          </cell>
          <cell r="C123" t="str">
            <v>소형엔진부</v>
          </cell>
          <cell r="D123" t="str">
            <v>G5</v>
          </cell>
        </row>
        <row r="124">
          <cell r="B124" t="str">
            <v>TLLC</v>
          </cell>
          <cell r="C124" t="str">
            <v>중형엔진１부</v>
          </cell>
          <cell r="D124" t="str">
            <v>G5</v>
          </cell>
        </row>
        <row r="125">
          <cell r="B125" t="str">
            <v>TLLD</v>
          </cell>
          <cell r="C125" t="str">
            <v>디젤엔진부</v>
          </cell>
          <cell r="D125" t="str">
            <v>G5</v>
          </cell>
        </row>
        <row r="126">
          <cell r="B126" t="str">
            <v>TLLE</v>
          </cell>
          <cell r="C126" t="str">
            <v>엔진보전부</v>
          </cell>
          <cell r="D126" t="str">
            <v>G5</v>
          </cell>
        </row>
        <row r="127">
          <cell r="B127" t="str">
            <v>TLLF</v>
          </cell>
          <cell r="C127" t="str">
            <v>엔진품질관리부</v>
          </cell>
          <cell r="D127" t="str">
            <v>G5</v>
          </cell>
        </row>
        <row r="128">
          <cell r="B128" t="str">
            <v>TLLG</v>
          </cell>
          <cell r="C128" t="str">
            <v>중형엔진２부</v>
          </cell>
          <cell r="D128" t="str">
            <v>G5</v>
          </cell>
        </row>
        <row r="129">
          <cell r="B129" t="str">
            <v>TLMA</v>
          </cell>
          <cell r="C129" t="str">
            <v>기어생산관리부</v>
          </cell>
          <cell r="D129" t="str">
            <v>G5</v>
          </cell>
        </row>
        <row r="130">
          <cell r="B130" t="str">
            <v>TLMB</v>
          </cell>
          <cell r="C130" t="str">
            <v>ＡＴＭ부</v>
          </cell>
          <cell r="D130" t="str">
            <v>G5</v>
          </cell>
        </row>
        <row r="131">
          <cell r="B131" t="str">
            <v>TLMC</v>
          </cell>
          <cell r="C131" t="str">
            <v>ＭＴＭ부</v>
          </cell>
          <cell r="D131" t="str">
            <v>G5</v>
          </cell>
        </row>
        <row r="132">
          <cell r="B132" t="str">
            <v>TLMD</v>
          </cell>
          <cell r="C132" t="str">
            <v>ＴＭ보전부</v>
          </cell>
          <cell r="D132" t="str">
            <v>G5</v>
          </cell>
        </row>
        <row r="133">
          <cell r="B133" t="str">
            <v>TLME</v>
          </cell>
          <cell r="C133" t="str">
            <v>ＴＭ품질관리부</v>
          </cell>
          <cell r="D133" t="str">
            <v>G5</v>
          </cell>
        </row>
        <row r="134">
          <cell r="B134" t="str">
            <v>TLNA</v>
          </cell>
          <cell r="C134" t="str">
            <v>엔진기술팀</v>
          </cell>
          <cell r="D134" t="str">
            <v>G5</v>
          </cell>
        </row>
        <row r="135">
          <cell r="B135" t="str">
            <v>TLNB</v>
          </cell>
          <cell r="C135" t="str">
            <v>기어기술팀</v>
          </cell>
          <cell r="D135" t="str">
            <v>G5</v>
          </cell>
        </row>
        <row r="136">
          <cell r="B136" t="str">
            <v>TLNC</v>
          </cell>
          <cell r="C136" t="str">
            <v>공구부</v>
          </cell>
          <cell r="D136" t="str">
            <v>G5</v>
          </cell>
        </row>
        <row r="137">
          <cell r="B137" t="str">
            <v>TLNE</v>
          </cell>
          <cell r="C137" t="str">
            <v>공작생산관리팀</v>
          </cell>
          <cell r="D137" t="str">
            <v>G5</v>
          </cell>
        </row>
        <row r="138">
          <cell r="B138" t="str">
            <v>TLNF</v>
          </cell>
          <cell r="C138" t="str">
            <v>엔진기어기술계획팀</v>
          </cell>
          <cell r="D138" t="str">
            <v>G5</v>
          </cell>
        </row>
        <row r="139">
          <cell r="B139" t="str">
            <v>TLPB</v>
          </cell>
          <cell r="C139" t="str">
            <v>소재생산관리부</v>
          </cell>
          <cell r="D139" t="str">
            <v>G6</v>
          </cell>
        </row>
        <row r="140">
          <cell r="B140" t="str">
            <v>TLPC</v>
          </cell>
          <cell r="C140" t="str">
            <v>주철주조부</v>
          </cell>
          <cell r="D140" t="str">
            <v>G6</v>
          </cell>
        </row>
        <row r="141">
          <cell r="B141" t="str">
            <v>TLPD</v>
          </cell>
          <cell r="C141" t="str">
            <v>경합금주조부</v>
          </cell>
          <cell r="D141" t="str">
            <v>G6</v>
          </cell>
        </row>
        <row r="142">
          <cell r="B142" t="str">
            <v>TLPE</v>
          </cell>
          <cell r="C142" t="str">
            <v>단조부</v>
          </cell>
          <cell r="D142" t="str">
            <v>G6</v>
          </cell>
        </row>
        <row r="143">
          <cell r="B143" t="str">
            <v>TLPF</v>
          </cell>
          <cell r="C143" t="str">
            <v>소재보전부</v>
          </cell>
          <cell r="D143" t="str">
            <v>G6</v>
          </cell>
        </row>
        <row r="144">
          <cell r="B144" t="str">
            <v>TLPG</v>
          </cell>
          <cell r="C144" t="str">
            <v>소재품질관리부</v>
          </cell>
          <cell r="D144" t="str">
            <v>G6</v>
          </cell>
        </row>
        <row r="145">
          <cell r="B145" t="str">
            <v>TLPH</v>
          </cell>
          <cell r="C145" t="str">
            <v>소재기술팀</v>
          </cell>
          <cell r="D145" t="str">
            <v>G6</v>
          </cell>
        </row>
        <row r="146">
          <cell r="B146" t="str">
            <v>TLPJ</v>
          </cell>
          <cell r="C146" t="str">
            <v>소재금형부</v>
          </cell>
          <cell r="D146" t="str">
            <v>G6</v>
          </cell>
        </row>
        <row r="147">
          <cell r="B147" t="str">
            <v>TLRA</v>
          </cell>
          <cell r="C147" t="str">
            <v>시트생산관리부</v>
          </cell>
          <cell r="D147" t="str">
            <v>G7</v>
          </cell>
        </row>
        <row r="148">
          <cell r="B148" t="str">
            <v>TLRB</v>
          </cell>
          <cell r="C148" t="str">
            <v>시트생산기술부</v>
          </cell>
          <cell r="D148" t="str">
            <v>G7</v>
          </cell>
        </row>
        <row r="149">
          <cell r="B149" t="str">
            <v>TLRC</v>
          </cell>
          <cell r="C149" t="str">
            <v>시트１부</v>
          </cell>
          <cell r="D149" t="str">
            <v>G7</v>
          </cell>
        </row>
        <row r="150">
          <cell r="B150" t="str">
            <v>TLRD</v>
          </cell>
          <cell r="C150" t="str">
            <v>시트２부</v>
          </cell>
          <cell r="D150" t="str">
            <v>G7</v>
          </cell>
        </row>
        <row r="151">
          <cell r="B151" t="str">
            <v>TLRE</v>
          </cell>
          <cell r="C151" t="str">
            <v>시트품질관리부</v>
          </cell>
          <cell r="D151" t="str">
            <v>G7</v>
          </cell>
        </row>
        <row r="152">
          <cell r="B152" t="str">
            <v>TLRF</v>
          </cell>
          <cell r="C152" t="str">
            <v>시트설계부</v>
          </cell>
          <cell r="D152" t="str">
            <v>S5</v>
          </cell>
        </row>
        <row r="153">
          <cell r="B153" t="str">
            <v>TM**</v>
          </cell>
          <cell r="C153" t="str">
            <v>전주공장</v>
          </cell>
        </row>
        <row r="154">
          <cell r="B154" t="str">
            <v>TMBA</v>
          </cell>
          <cell r="C154" t="str">
            <v>상용생산관리부</v>
          </cell>
          <cell r="D154" t="str">
            <v>G8</v>
          </cell>
        </row>
        <row r="155">
          <cell r="B155" t="str">
            <v>TMBB</v>
          </cell>
          <cell r="C155" t="str">
            <v>버스부</v>
          </cell>
          <cell r="D155" t="str">
            <v>G8</v>
          </cell>
        </row>
        <row r="156">
          <cell r="B156" t="str">
            <v>TMBC</v>
          </cell>
          <cell r="C156" t="str">
            <v>트럭부</v>
          </cell>
          <cell r="D156" t="str">
            <v>G8</v>
          </cell>
        </row>
        <row r="157">
          <cell r="B157" t="str">
            <v>TMBD</v>
          </cell>
          <cell r="C157" t="str">
            <v>상용엔진부</v>
          </cell>
          <cell r="D157" t="str">
            <v>G8</v>
          </cell>
        </row>
        <row r="158">
          <cell r="B158" t="str">
            <v>TMBE</v>
          </cell>
          <cell r="C158" t="str">
            <v>상용보전부</v>
          </cell>
          <cell r="D158" t="str">
            <v>G8</v>
          </cell>
        </row>
        <row r="159">
          <cell r="B159" t="str">
            <v>TMBF</v>
          </cell>
          <cell r="C159" t="str">
            <v>상용품질관리부</v>
          </cell>
          <cell r="D159" t="str">
            <v>G8</v>
          </cell>
        </row>
        <row r="160">
          <cell r="B160" t="str">
            <v>TN**</v>
          </cell>
          <cell r="C160" t="str">
            <v>아산공장</v>
          </cell>
        </row>
        <row r="161">
          <cell r="B161" t="str">
            <v>TNBA</v>
          </cell>
          <cell r="C161" t="str">
            <v>아산생산관리부</v>
          </cell>
          <cell r="D161" t="str">
            <v>G9</v>
          </cell>
        </row>
      </sheetData>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 sheetId="20" refreshError="1"/>
      <sheetData sheetId="21" refreshError="1"/>
      <sheetData sheetId="22"/>
      <sheetData sheetId="23" refreshError="1"/>
      <sheetData sheetId="24" refreshError="1"/>
      <sheetData sheetId="25" refreshError="1"/>
      <sheetData sheetId="26" refreshError="1"/>
      <sheetData sheetId="27" refreshError="1"/>
      <sheetData sheetId="28" refreshError="1"/>
      <sheetData sheetId="29" refreshError="1"/>
      <sheetData sheetId="30" refreshError="1"/>
      <sheetData sheetId="31" refreshError="1"/>
      <sheetData sheetId="32" refreshError="1"/>
      <sheetData sheetId="33" refreshError="1"/>
      <sheetData sheetId="34" refreshError="1"/>
      <sheetData sheetId="35" refreshError="1"/>
      <sheetData sheetId="36" refreshError="1"/>
      <sheetData sheetId="37"/>
      <sheetData sheetId="38" refreshError="1"/>
      <sheetData sheetId="39" refreshError="1"/>
      <sheetData sheetId="40" refreshError="1"/>
      <sheetData sheetId="41" refreshError="1"/>
      <sheetData sheetId="42" refreshError="1"/>
      <sheetData sheetId="43" refreshError="1"/>
      <sheetData sheetId="44" refreshError="1"/>
      <sheetData sheetId="45" refreshError="1"/>
      <sheetData sheetId="46" refreshError="1"/>
      <sheetData sheetId="47" refreshError="1"/>
      <sheetData sheetId="48" refreshError="1"/>
      <sheetData sheetId="49" refreshError="1"/>
      <sheetData sheetId="50" refreshError="1"/>
      <sheetData sheetId="51" refreshError="1"/>
      <sheetData sheetId="52" refreshError="1"/>
      <sheetData sheetId="53" refreshError="1"/>
      <sheetData sheetId="54"/>
      <sheetData sheetId="55" refreshError="1"/>
      <sheetData sheetId="56" refreshError="1"/>
      <sheetData sheetId="57" refreshError="1"/>
      <sheetData sheetId="58"/>
      <sheetData sheetId="59"/>
      <sheetData sheetId="60" refreshError="1"/>
      <sheetData sheetId="61" refreshError="1"/>
      <sheetData sheetId="62" refreshError="1"/>
      <sheetData sheetId="63" refreshError="1"/>
      <sheetData sheetId="64" refreshError="1"/>
      <sheetData sheetId="65" refreshError="1"/>
      <sheetData sheetId="66" refreshError="1"/>
      <sheetData sheetId="67" refreshError="1"/>
      <sheetData sheetId="68" refreshError="1"/>
      <sheetData sheetId="69" refreshError="1"/>
      <sheetData sheetId="70" refreshError="1"/>
      <sheetData sheetId="71" refreshError="1"/>
      <sheetData sheetId="72" refreshError="1"/>
      <sheetData sheetId="73" refreshError="1"/>
      <sheetData sheetId="74" refreshError="1"/>
      <sheetData sheetId="75" refreshError="1"/>
      <sheetData sheetId="76" refreshError="1"/>
      <sheetData sheetId="77" refreshError="1"/>
      <sheetData sheetId="78" refreshError="1"/>
      <sheetData sheetId="79" refreshError="1"/>
      <sheetData sheetId="80" refreshError="1"/>
      <sheetData sheetId="81" refreshError="1"/>
      <sheetData sheetId="82"/>
      <sheetData sheetId="83" refreshError="1"/>
      <sheetData sheetId="84" refreshError="1"/>
      <sheetData sheetId="85"/>
      <sheetData sheetId="86" refreshError="1"/>
      <sheetData sheetId="87" refreshError="1"/>
      <sheetData sheetId="88" refreshError="1"/>
      <sheetData sheetId="89" refreshError="1"/>
      <sheetData sheetId="90" refreshError="1"/>
      <sheetData sheetId="91" refreshError="1"/>
      <sheetData sheetId="92" refreshError="1"/>
      <sheetData sheetId="93" refreshError="1"/>
      <sheetData sheetId="94" refreshError="1"/>
      <sheetData sheetId="95" refreshError="1"/>
      <sheetData sheetId="96" refreshError="1"/>
      <sheetData sheetId="97" refreshError="1"/>
      <sheetData sheetId="98" refreshError="1"/>
      <sheetData sheetId="99" refreshError="1"/>
      <sheetData sheetId="100" refreshError="1"/>
      <sheetData sheetId="101" refreshError="1"/>
      <sheetData sheetId="102" refreshError="1"/>
      <sheetData sheetId="103" refreshError="1"/>
      <sheetData sheetId="104" refreshError="1"/>
      <sheetData sheetId="105" refreshError="1"/>
      <sheetData sheetId="106" refreshError="1"/>
      <sheetData sheetId="107" refreshError="1"/>
      <sheetData sheetId="108" refreshError="1"/>
      <sheetData sheetId="109" refreshError="1"/>
      <sheetData sheetId="110" refreshError="1"/>
      <sheetData sheetId="111" refreshError="1"/>
      <sheetData sheetId="112" refreshError="1"/>
      <sheetData sheetId="113" refreshError="1"/>
      <sheetData sheetId="114" refreshError="1"/>
      <sheetData sheetId="115" refreshError="1"/>
      <sheetData sheetId="116" refreshError="1"/>
      <sheetData sheetId="117" refreshError="1"/>
      <sheetData sheetId="118" refreshError="1"/>
      <sheetData sheetId="119" refreshError="1"/>
      <sheetData sheetId="120" refreshError="1"/>
      <sheetData sheetId="121" refreshError="1"/>
      <sheetData sheetId="122" refreshError="1"/>
      <sheetData sheetId="123" refreshError="1"/>
      <sheetData sheetId="124" refreshError="1"/>
      <sheetData sheetId="125" refreshError="1"/>
      <sheetData sheetId="126" refreshError="1"/>
      <sheetData sheetId="127" refreshError="1"/>
      <sheetData sheetId="128" refreshError="1"/>
      <sheetData sheetId="129" refreshError="1"/>
      <sheetData sheetId="130" refreshError="1"/>
      <sheetData sheetId="131" refreshError="1"/>
      <sheetData sheetId="132" refreshError="1"/>
      <sheetData sheetId="133" refreshError="1"/>
      <sheetData sheetId="134" refreshError="1"/>
      <sheetData sheetId="135" refreshError="1"/>
      <sheetData sheetId="136" refreshError="1"/>
      <sheetData sheetId="137" refreshError="1"/>
      <sheetData sheetId="138" refreshError="1"/>
      <sheetData sheetId="139" refreshError="1"/>
      <sheetData sheetId="140" refreshError="1"/>
      <sheetData sheetId="141" refreshError="1"/>
      <sheetData sheetId="142" refreshError="1"/>
      <sheetData sheetId="143" refreshError="1"/>
      <sheetData sheetId="144" refreshError="1"/>
      <sheetData sheetId="145" refreshError="1"/>
      <sheetData sheetId="146" refreshError="1"/>
      <sheetData sheetId="147" refreshError="1"/>
      <sheetData sheetId="148" refreshError="1"/>
      <sheetData sheetId="149" refreshError="1"/>
      <sheetData sheetId="150" refreshError="1"/>
      <sheetData sheetId="151" refreshError="1"/>
      <sheetData sheetId="152" refreshError="1"/>
      <sheetData sheetId="153" refreshError="1"/>
      <sheetData sheetId="154" refreshError="1"/>
      <sheetData sheetId="155" refreshError="1"/>
      <sheetData sheetId="156" refreshError="1"/>
      <sheetData sheetId="157" refreshError="1"/>
      <sheetData sheetId="158" refreshError="1"/>
      <sheetData sheetId="159" refreshError="1"/>
      <sheetData sheetId="160" refreshError="1"/>
      <sheetData sheetId="161" refreshError="1"/>
      <sheetData sheetId="162" refreshError="1"/>
      <sheetData sheetId="163" refreshError="1"/>
      <sheetData sheetId="164" refreshError="1"/>
      <sheetData sheetId="165" refreshError="1"/>
      <sheetData sheetId="166" refreshError="1"/>
      <sheetData sheetId="167" refreshError="1"/>
      <sheetData sheetId="168" refreshError="1"/>
      <sheetData sheetId="169" refreshError="1"/>
      <sheetData sheetId="170" refreshError="1"/>
      <sheetData sheetId="171" refreshError="1"/>
      <sheetData sheetId="172" refreshError="1"/>
      <sheetData sheetId="173" refreshError="1"/>
      <sheetData sheetId="174" refreshError="1"/>
      <sheetData sheetId="175" refreshError="1"/>
      <sheetData sheetId="176" refreshError="1"/>
      <sheetData sheetId="177" refreshError="1"/>
      <sheetData sheetId="178" refreshError="1"/>
      <sheetData sheetId="179" refreshError="1"/>
      <sheetData sheetId="180" refreshError="1"/>
      <sheetData sheetId="181" refreshError="1"/>
      <sheetData sheetId="182" refreshError="1"/>
      <sheetData sheetId="183" refreshError="1"/>
      <sheetData sheetId="184" refreshError="1"/>
      <sheetData sheetId="185" refreshError="1"/>
      <sheetData sheetId="186" refreshError="1"/>
      <sheetData sheetId="187"/>
      <sheetData sheetId="188"/>
      <sheetData sheetId="189"/>
      <sheetData sheetId="190"/>
      <sheetData sheetId="191"/>
      <sheetData sheetId="192"/>
      <sheetData sheetId="193"/>
      <sheetData sheetId="194" refreshError="1"/>
      <sheetData sheetId="195" refreshError="1"/>
      <sheetData sheetId="196" refreshError="1"/>
      <sheetData sheetId="197" refreshError="1"/>
      <sheetData sheetId="198" refreshError="1"/>
      <sheetData sheetId="199" refreshError="1"/>
      <sheetData sheetId="200" refreshError="1"/>
      <sheetData sheetId="201" refreshError="1"/>
      <sheetData sheetId="202" refreshError="1"/>
      <sheetData sheetId="203" refreshError="1"/>
      <sheetData sheetId="204" refreshError="1"/>
      <sheetData sheetId="205" refreshError="1"/>
      <sheetData sheetId="206" refreshError="1"/>
      <sheetData sheetId="207" refreshError="1"/>
      <sheetData sheetId="208" refreshError="1"/>
      <sheetData sheetId="209" refreshError="1"/>
      <sheetData sheetId="210" refreshError="1"/>
      <sheetData sheetId="211" refreshError="1"/>
      <sheetData sheetId="212" refreshError="1"/>
      <sheetData sheetId="213" refreshError="1"/>
      <sheetData sheetId="214" refreshError="1"/>
      <sheetData sheetId="215" refreshError="1"/>
      <sheetData sheetId="216" refreshError="1"/>
      <sheetData sheetId="217" refreshError="1"/>
      <sheetData sheetId="218" refreshError="1"/>
      <sheetData sheetId="219" refreshError="1"/>
      <sheetData sheetId="220" refreshError="1"/>
      <sheetData sheetId="221" refreshError="1"/>
      <sheetData sheetId="222" refreshError="1"/>
      <sheetData sheetId="223" refreshError="1"/>
      <sheetData sheetId="224" refreshError="1"/>
      <sheetData sheetId="225" refreshError="1"/>
      <sheetData sheetId="226" refreshError="1"/>
      <sheetData sheetId="227" refreshError="1"/>
      <sheetData sheetId="228" refreshError="1"/>
      <sheetData sheetId="229" refreshError="1"/>
      <sheetData sheetId="230" refreshError="1"/>
      <sheetData sheetId="231" refreshError="1"/>
      <sheetData sheetId="232" refreshError="1"/>
      <sheetData sheetId="233" refreshError="1"/>
      <sheetData sheetId="234" refreshError="1"/>
      <sheetData sheetId="235" refreshError="1"/>
      <sheetData sheetId="236" refreshError="1"/>
      <sheetData sheetId="237" refreshError="1"/>
      <sheetData sheetId="238" refreshError="1"/>
      <sheetData sheetId="239" refreshError="1"/>
      <sheetData sheetId="240" refreshError="1"/>
      <sheetData sheetId="241"/>
      <sheetData sheetId="242"/>
      <sheetData sheetId="243"/>
      <sheetData sheetId="244"/>
      <sheetData sheetId="245"/>
      <sheetData sheetId="246"/>
      <sheetData sheetId="247"/>
      <sheetData sheetId="248"/>
      <sheetData sheetId="249"/>
      <sheetData sheetId="250"/>
      <sheetData sheetId="251"/>
      <sheetData sheetId="252"/>
      <sheetData sheetId="253"/>
      <sheetData sheetId="254"/>
      <sheetData sheetId="255"/>
      <sheetData sheetId="256"/>
      <sheetData sheetId="257"/>
      <sheetData sheetId="258" refreshError="1"/>
      <sheetData sheetId="259" refreshError="1"/>
      <sheetData sheetId="260" refreshError="1"/>
      <sheetData sheetId="261" refreshError="1"/>
      <sheetData sheetId="262" refreshError="1"/>
      <sheetData sheetId="263" refreshError="1"/>
      <sheetData sheetId="264" refreshError="1"/>
      <sheetData sheetId="265" refreshError="1"/>
      <sheetData sheetId="266" refreshError="1"/>
      <sheetData sheetId="267" refreshError="1"/>
      <sheetData sheetId="268"/>
      <sheetData sheetId="269"/>
      <sheetData sheetId="270"/>
      <sheetData sheetId="271"/>
      <sheetData sheetId="272"/>
      <sheetData sheetId="273" refreshError="1"/>
      <sheetData sheetId="274" refreshError="1"/>
      <sheetData sheetId="275" refreshError="1"/>
      <sheetData sheetId="276" refreshError="1"/>
      <sheetData sheetId="277" refreshError="1"/>
      <sheetData sheetId="278" refreshError="1"/>
      <sheetData sheetId="279" refreshError="1"/>
      <sheetData sheetId="280" refreshError="1"/>
      <sheetData sheetId="281" refreshError="1"/>
      <sheetData sheetId="282" refreshError="1"/>
      <sheetData sheetId="283" refreshError="1"/>
      <sheetData sheetId="284"/>
      <sheetData sheetId="285"/>
      <sheetData sheetId="286"/>
      <sheetData sheetId="287"/>
      <sheetData sheetId="288"/>
      <sheetData sheetId="289"/>
      <sheetData sheetId="290"/>
      <sheetData sheetId="291"/>
      <sheetData sheetId="292"/>
      <sheetData sheetId="293"/>
      <sheetData sheetId="294"/>
      <sheetData sheetId="295"/>
      <sheetData sheetId="296"/>
      <sheetData sheetId="297"/>
      <sheetData sheetId="298"/>
      <sheetData sheetId="299"/>
      <sheetData sheetId="300"/>
      <sheetData sheetId="301"/>
      <sheetData sheetId="302"/>
      <sheetData sheetId="303"/>
      <sheetData sheetId="304"/>
      <sheetData sheetId="305"/>
      <sheetData sheetId="306"/>
      <sheetData sheetId="307"/>
      <sheetData sheetId="308"/>
      <sheetData sheetId="309"/>
      <sheetData sheetId="310"/>
      <sheetData sheetId="311"/>
      <sheetData sheetId="312"/>
      <sheetData sheetId="313"/>
      <sheetData sheetId="314"/>
      <sheetData sheetId="315"/>
      <sheetData sheetId="316"/>
      <sheetData sheetId="317"/>
      <sheetData sheetId="318"/>
      <sheetData sheetId="319"/>
      <sheetData sheetId="320"/>
      <sheetData sheetId="321"/>
      <sheetData sheetId="322"/>
      <sheetData sheetId="323"/>
      <sheetData sheetId="324"/>
      <sheetData sheetId="325"/>
      <sheetData sheetId="326"/>
      <sheetData sheetId="327"/>
      <sheetData sheetId="328"/>
      <sheetData sheetId="329"/>
      <sheetData sheetId="330"/>
      <sheetData sheetId="331" refreshError="1"/>
      <sheetData sheetId="332" refreshError="1"/>
      <sheetData sheetId="333" refreshError="1"/>
      <sheetData sheetId="334" refreshError="1"/>
      <sheetData sheetId="335" refreshError="1"/>
      <sheetData sheetId="336" refreshError="1"/>
      <sheetData sheetId="337" refreshError="1"/>
      <sheetData sheetId="338" refreshError="1"/>
      <sheetData sheetId="339" refreshError="1"/>
      <sheetData sheetId="340" refreshError="1"/>
      <sheetData sheetId="341" refreshError="1"/>
      <sheetData sheetId="342" refreshError="1"/>
      <sheetData sheetId="343" refreshError="1"/>
      <sheetData sheetId="344" refreshError="1"/>
      <sheetData sheetId="345" refreshError="1"/>
      <sheetData sheetId="346" refreshError="1"/>
      <sheetData sheetId="347" refreshError="1"/>
      <sheetData sheetId="348" refreshError="1"/>
      <sheetData sheetId="349" refreshError="1"/>
      <sheetData sheetId="350" refreshError="1"/>
      <sheetData sheetId="351" refreshError="1"/>
      <sheetData sheetId="352" refreshError="1"/>
      <sheetData sheetId="353" refreshError="1"/>
      <sheetData sheetId="354" refreshError="1"/>
      <sheetData sheetId="355" refreshError="1"/>
      <sheetData sheetId="356" refreshError="1"/>
      <sheetData sheetId="357" refreshError="1"/>
      <sheetData sheetId="358" refreshError="1"/>
      <sheetData sheetId="359" refreshError="1"/>
      <sheetData sheetId="360" refreshError="1"/>
      <sheetData sheetId="361" refreshError="1"/>
      <sheetData sheetId="362" refreshError="1"/>
      <sheetData sheetId="363" refreshError="1"/>
      <sheetData sheetId="364" refreshError="1"/>
      <sheetData sheetId="365" refreshError="1"/>
      <sheetData sheetId="366" refreshError="1"/>
      <sheetData sheetId="367" refreshError="1"/>
      <sheetData sheetId="368" refreshError="1"/>
      <sheetData sheetId="369" refreshError="1"/>
      <sheetData sheetId="370" refreshError="1"/>
      <sheetData sheetId="371" refreshError="1"/>
      <sheetData sheetId="372" refreshError="1"/>
      <sheetData sheetId="373" refreshError="1"/>
      <sheetData sheetId="374" refreshError="1"/>
      <sheetData sheetId="375"/>
      <sheetData sheetId="376" refreshError="1"/>
      <sheetData sheetId="377" refreshError="1"/>
      <sheetData sheetId="378" refreshError="1"/>
      <sheetData sheetId="379" refreshError="1"/>
      <sheetData sheetId="380" refreshError="1"/>
      <sheetData sheetId="381" refreshError="1"/>
      <sheetData sheetId="382" refreshError="1"/>
      <sheetData sheetId="383" refreshError="1"/>
      <sheetData sheetId="384" refreshError="1"/>
      <sheetData sheetId="385" refreshError="1"/>
      <sheetData sheetId="386" refreshError="1"/>
      <sheetData sheetId="387" refreshError="1"/>
      <sheetData sheetId="388" refreshError="1"/>
      <sheetData sheetId="389" refreshError="1"/>
      <sheetData sheetId="390" refreshError="1"/>
      <sheetData sheetId="391" refreshError="1"/>
      <sheetData sheetId="392" refreshError="1"/>
      <sheetData sheetId="393" refreshError="1"/>
      <sheetData sheetId="394" refreshError="1"/>
      <sheetData sheetId="395" refreshError="1"/>
      <sheetData sheetId="396" refreshError="1"/>
      <sheetData sheetId="397" refreshError="1"/>
      <sheetData sheetId="398" refreshError="1"/>
      <sheetData sheetId="399" refreshError="1"/>
      <sheetData sheetId="400" refreshError="1"/>
      <sheetData sheetId="401" refreshError="1"/>
      <sheetData sheetId="402" refreshError="1"/>
      <sheetData sheetId="403" refreshError="1"/>
      <sheetData sheetId="404" refreshError="1"/>
      <sheetData sheetId="405" refreshError="1"/>
      <sheetData sheetId="406" refreshError="1"/>
      <sheetData sheetId="407" refreshError="1"/>
      <sheetData sheetId="408" refreshError="1"/>
      <sheetData sheetId="409" refreshError="1"/>
      <sheetData sheetId="410" refreshError="1"/>
      <sheetData sheetId="411" refreshError="1"/>
      <sheetData sheetId="412" refreshError="1"/>
      <sheetData sheetId="413" refreshError="1"/>
      <sheetData sheetId="414" refreshError="1"/>
      <sheetData sheetId="415" refreshError="1"/>
      <sheetData sheetId="416" refreshError="1"/>
      <sheetData sheetId="417" refreshError="1"/>
      <sheetData sheetId="418" refreshError="1"/>
      <sheetData sheetId="419" refreshError="1"/>
      <sheetData sheetId="420" refreshError="1"/>
      <sheetData sheetId="421" refreshError="1"/>
      <sheetData sheetId="422" refreshError="1"/>
      <sheetData sheetId="423" refreshError="1"/>
      <sheetData sheetId="424" refreshError="1"/>
      <sheetData sheetId="425" refreshError="1"/>
      <sheetData sheetId="426" refreshError="1"/>
      <sheetData sheetId="427" refreshError="1"/>
      <sheetData sheetId="428" refreshError="1"/>
      <sheetData sheetId="429" refreshError="1"/>
      <sheetData sheetId="430" refreshError="1"/>
      <sheetData sheetId="431" refreshError="1"/>
      <sheetData sheetId="432" refreshError="1"/>
      <sheetData sheetId="433" refreshError="1"/>
      <sheetData sheetId="434" refreshError="1"/>
      <sheetData sheetId="435" refreshError="1"/>
      <sheetData sheetId="436" refreshError="1"/>
      <sheetData sheetId="437" refreshError="1"/>
      <sheetData sheetId="438" refreshError="1"/>
      <sheetData sheetId="439" refreshError="1"/>
      <sheetData sheetId="440" refreshError="1"/>
      <sheetData sheetId="441" refreshError="1"/>
      <sheetData sheetId="442" refreshError="1"/>
      <sheetData sheetId="443" refreshError="1"/>
      <sheetData sheetId="444" refreshError="1"/>
      <sheetData sheetId="445" refreshError="1"/>
      <sheetData sheetId="446" refreshError="1"/>
      <sheetData sheetId="447" refreshError="1"/>
      <sheetData sheetId="448" refreshError="1"/>
      <sheetData sheetId="449" refreshError="1"/>
      <sheetData sheetId="450" refreshError="1"/>
      <sheetData sheetId="451" refreshError="1"/>
      <sheetData sheetId="452" refreshError="1"/>
      <sheetData sheetId="453" refreshError="1"/>
      <sheetData sheetId="454" refreshError="1"/>
      <sheetData sheetId="455" refreshError="1"/>
      <sheetData sheetId="456" refreshError="1"/>
      <sheetData sheetId="457" refreshError="1"/>
      <sheetData sheetId="458" refreshError="1"/>
      <sheetData sheetId="459" refreshError="1"/>
      <sheetData sheetId="460" refreshError="1"/>
      <sheetData sheetId="461" refreshError="1"/>
      <sheetData sheetId="462" refreshError="1"/>
      <sheetData sheetId="463" refreshError="1"/>
      <sheetData sheetId="464" refreshError="1"/>
      <sheetData sheetId="465" refreshError="1"/>
      <sheetData sheetId="466" refreshError="1"/>
      <sheetData sheetId="467" refreshError="1"/>
      <sheetData sheetId="468" refreshError="1"/>
      <sheetData sheetId="469" refreshError="1"/>
      <sheetData sheetId="470" refreshError="1"/>
      <sheetData sheetId="471" refreshError="1"/>
      <sheetData sheetId="472" refreshError="1"/>
      <sheetData sheetId="473" refreshError="1"/>
      <sheetData sheetId="474" refreshError="1"/>
      <sheetData sheetId="475" refreshError="1"/>
      <sheetData sheetId="476" refreshError="1"/>
      <sheetData sheetId="477" refreshError="1"/>
      <sheetData sheetId="478" refreshError="1"/>
      <sheetData sheetId="479" refreshError="1"/>
      <sheetData sheetId="480" refreshError="1"/>
      <sheetData sheetId="481" refreshError="1"/>
      <sheetData sheetId="482" refreshError="1"/>
      <sheetData sheetId="483" refreshError="1"/>
      <sheetData sheetId="484" refreshError="1"/>
      <sheetData sheetId="485"/>
      <sheetData sheetId="486"/>
      <sheetData sheetId="487" refreshError="1"/>
      <sheetData sheetId="488" refreshError="1"/>
      <sheetData sheetId="489"/>
      <sheetData sheetId="490"/>
      <sheetData sheetId="491"/>
      <sheetData sheetId="492"/>
      <sheetData sheetId="493"/>
      <sheetData sheetId="494"/>
      <sheetData sheetId="495" refreshError="1"/>
      <sheetData sheetId="496" refreshError="1"/>
      <sheetData sheetId="497" refreshError="1"/>
      <sheetData sheetId="498" refreshError="1"/>
    </sheetDataSet>
  </externalBook>
</externalLink>
</file>

<file path=xl/externalLinks/externalLink45.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Main"/>
      <sheetName val="CSM with CKD"/>
      <sheetName val="© Copyright &amp; Disclaimer 2006"/>
    </sheetNames>
    <sheetDataSet>
      <sheetData sheetId="0" refreshError="1"/>
      <sheetData sheetId="1"/>
      <sheetData sheetId="2" refreshError="1"/>
    </sheetDataSet>
  </externalBook>
</externalLink>
</file>

<file path=xl/externalLinks/externalLink46.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Assumption"/>
      <sheetName val="summary"/>
      <sheetName val="Comparison"/>
      <sheetName val="Comparison (2)"/>
      <sheetName val="Revenue Detail"/>
      <sheetName val="2011 Price"/>
      <sheetName val="Customer"/>
      <sheetName val="Platform"/>
      <sheetName val="Volume"/>
      <sheetName val="Vol. Chg. Worksheet"/>
      <sheetName val="VolChg"/>
      <sheetName val="csm Aug"/>
      <sheetName val="Vol. Chg. Request Process"/>
      <sheetName val="JunCSM-Korea"/>
      <sheetName val="towervol"/>
      <sheetName val="Sheet1"/>
      <sheetName val="2010 Price"/>
    </sheetNames>
    <sheetDataSet>
      <sheetData sheetId="0" refreshError="1"/>
      <sheetData sheetId="1" refreshError="1"/>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row r="1">
          <cell r="A1" t="str">
            <v>PLATFORM MNEMONIC</v>
          </cell>
        </row>
        <row r="3">
          <cell r="A3" t="str">
            <v>PLATFORM MNEMONIC</v>
          </cell>
          <cell r="B3" t="str">
            <v>DESIGN PARENT</v>
          </cell>
          <cell r="C3" t="str">
            <v>Tower Platform</v>
          </cell>
          <cell r="D3" t="str">
            <v>PRODUCT TYPE</v>
          </cell>
          <cell r="E3" t="str">
            <v>ARCHITECTURE</v>
          </cell>
          <cell r="F3" t="str">
            <v>PROGRAM</v>
          </cell>
          <cell r="G3" t="str">
            <v>PLATFORM</v>
          </cell>
          <cell r="H3" t="str">
            <v>NAMEPLATE</v>
          </cell>
          <cell r="I3" t="str">
            <v>SOP</v>
          </cell>
          <cell r="J3" t="str">
            <v>EOP</v>
          </cell>
          <cell r="K3" t="str">
            <v>Sum of CAL10</v>
          </cell>
          <cell r="L3" t="str">
            <v>Sum of Jan-11</v>
          </cell>
          <cell r="M3" t="str">
            <v>Sum of Feb-11</v>
          </cell>
          <cell r="N3" t="str">
            <v>Sum of Mar-11</v>
          </cell>
          <cell r="O3" t="str">
            <v>Sum of Apr-11</v>
          </cell>
          <cell r="P3" t="str">
            <v>Sum of May-11</v>
          </cell>
          <cell r="Q3" t="str">
            <v>Sum of Jun-11</v>
          </cell>
          <cell r="R3" t="str">
            <v>Sum of Jul-11</v>
          </cell>
          <cell r="S3" t="str">
            <v>Sum of Aug-11</v>
          </cell>
          <cell r="T3" t="str">
            <v>Sum of Sep-11</v>
          </cell>
          <cell r="U3" t="str">
            <v>Sum of Oct-11</v>
          </cell>
          <cell r="V3" t="str">
            <v>Sum of Nov-11</v>
          </cell>
          <cell r="W3" t="str">
            <v>Sum of Dec-11</v>
          </cell>
          <cell r="X3" t="str">
            <v>Sum of CAL11</v>
          </cell>
          <cell r="Y3" t="str">
            <v>Sum of CAL12</v>
          </cell>
          <cell r="Z3" t="str">
            <v>Remarks</v>
          </cell>
        </row>
        <row r="4">
          <cell r="A4" t="str">
            <v>JK10000701</v>
          </cell>
          <cell r="B4" t="str">
            <v>Hyundai</v>
          </cell>
          <cell r="C4" t="str">
            <v>VQ</v>
          </cell>
          <cell r="D4" t="str">
            <v>Car</v>
          </cell>
          <cell r="E4" t="str">
            <v>Unibody</v>
          </cell>
          <cell r="F4" t="str">
            <v>VQ</v>
          </cell>
          <cell r="G4" t="str">
            <v>GQ</v>
          </cell>
          <cell r="H4" t="str">
            <v>Grand Carnival</v>
          </cell>
          <cell r="I4" t="str">
            <v>07/2005</v>
          </cell>
          <cell r="J4" t="str">
            <v>03/2013</v>
          </cell>
          <cell r="K4">
            <v>54680</v>
          </cell>
          <cell r="L4">
            <v>4600</v>
          </cell>
          <cell r="M4">
            <v>3600.0000000000005</v>
          </cell>
          <cell r="N4">
            <v>5100.0000000000009</v>
          </cell>
          <cell r="O4">
            <v>4600</v>
          </cell>
          <cell r="P4">
            <v>4400</v>
          </cell>
          <cell r="Q4">
            <v>4900</v>
          </cell>
          <cell r="R4">
            <v>3700</v>
          </cell>
          <cell r="S4">
            <v>3200</v>
          </cell>
          <cell r="T4">
            <v>4300</v>
          </cell>
          <cell r="U4">
            <v>4400</v>
          </cell>
          <cell r="V4">
            <v>5100.0000000000009</v>
          </cell>
          <cell r="W4">
            <v>4900</v>
          </cell>
          <cell r="X4">
            <v>52800</v>
          </cell>
          <cell r="Y4">
            <v>59124</v>
          </cell>
        </row>
        <row r="5">
          <cell r="A5" t="str">
            <v>JK100001451</v>
          </cell>
          <cell r="B5" t="str">
            <v>Hyundai</v>
          </cell>
          <cell r="C5" t="str">
            <v>JB</v>
          </cell>
          <cell r="D5" t="str">
            <v>Car</v>
          </cell>
          <cell r="E5" t="str">
            <v>Unibody</v>
          </cell>
          <cell r="F5" t="str">
            <v>JB</v>
          </cell>
          <cell r="G5" t="str">
            <v>LC</v>
          </cell>
          <cell r="H5" t="str">
            <v>Pride</v>
          </cell>
          <cell r="I5" t="str">
            <v>03/2005</v>
          </cell>
          <cell r="J5" t="str">
            <v>04/2011</v>
          </cell>
          <cell r="K5">
            <v>166023</v>
          </cell>
          <cell r="L5">
            <v>12700</v>
          </cell>
          <cell r="M5">
            <v>9800</v>
          </cell>
          <cell r="N5">
            <v>13900</v>
          </cell>
          <cell r="O5">
            <v>12700</v>
          </cell>
          <cell r="P5">
            <v>0</v>
          </cell>
          <cell r="Q5">
            <v>0</v>
          </cell>
          <cell r="R5">
            <v>0</v>
          </cell>
          <cell r="S5">
            <v>0</v>
          </cell>
          <cell r="T5">
            <v>0</v>
          </cell>
          <cell r="U5">
            <v>0</v>
          </cell>
          <cell r="V5">
            <v>0</v>
          </cell>
          <cell r="W5">
            <v>0</v>
          </cell>
          <cell r="X5">
            <v>49100</v>
          </cell>
          <cell r="Y5">
            <v>0</v>
          </cell>
        </row>
        <row r="6">
          <cell r="A6" t="str">
            <v>JK10000629</v>
          </cell>
          <cell r="B6" t="str">
            <v>Hyundai</v>
          </cell>
          <cell r="C6" t="str">
            <v>GH</v>
          </cell>
          <cell r="D6" t="str">
            <v>Car</v>
          </cell>
          <cell r="E6" t="str">
            <v>Unibody</v>
          </cell>
          <cell r="F6" t="str">
            <v>GH</v>
          </cell>
          <cell r="G6" t="str">
            <v>GH</v>
          </cell>
          <cell r="H6" t="str">
            <v>Opirus</v>
          </cell>
          <cell r="I6" t="str">
            <v>11/2002</v>
          </cell>
          <cell r="J6" t="str">
            <v>07/2011</v>
          </cell>
          <cell r="K6">
            <v>9486</v>
          </cell>
          <cell r="L6">
            <v>800</v>
          </cell>
          <cell r="M6">
            <v>600</v>
          </cell>
          <cell r="N6">
            <v>800</v>
          </cell>
          <cell r="O6">
            <v>600</v>
          </cell>
          <cell r="P6">
            <v>700</v>
          </cell>
          <cell r="Q6">
            <v>800</v>
          </cell>
          <cell r="R6">
            <v>700</v>
          </cell>
          <cell r="S6">
            <v>0</v>
          </cell>
          <cell r="T6">
            <v>0</v>
          </cell>
          <cell r="U6">
            <v>0</v>
          </cell>
          <cell r="V6">
            <v>0</v>
          </cell>
          <cell r="W6">
            <v>0</v>
          </cell>
          <cell r="X6">
            <v>5000</v>
          </cell>
          <cell r="Y6">
            <v>0</v>
          </cell>
        </row>
        <row r="7">
          <cell r="A7" t="str">
            <v>JK1005313</v>
          </cell>
          <cell r="B7" t="str">
            <v>Hyundai</v>
          </cell>
          <cell r="C7" t="str">
            <v>HM</v>
          </cell>
          <cell r="D7" t="str">
            <v>Car</v>
          </cell>
          <cell r="E7" t="str">
            <v>Full-Frame</v>
          </cell>
          <cell r="F7" t="str">
            <v>HM</v>
          </cell>
          <cell r="G7" t="str">
            <v>HM</v>
          </cell>
          <cell r="H7" t="str">
            <v>Mohave</v>
          </cell>
          <cell r="I7" t="str">
            <v>12/2007</v>
          </cell>
          <cell r="J7" t="str">
            <v>12/2013</v>
          </cell>
          <cell r="K7">
            <v>16379</v>
          </cell>
          <cell r="L7">
            <v>1200</v>
          </cell>
          <cell r="M7">
            <v>900</v>
          </cell>
          <cell r="N7">
            <v>1300</v>
          </cell>
          <cell r="O7">
            <v>1200</v>
          </cell>
          <cell r="P7">
            <v>1100</v>
          </cell>
          <cell r="Q7">
            <v>1200</v>
          </cell>
          <cell r="R7">
            <v>900</v>
          </cell>
          <cell r="S7">
            <v>800</v>
          </cell>
          <cell r="T7">
            <v>1100</v>
          </cell>
          <cell r="U7">
            <v>1100</v>
          </cell>
          <cell r="V7">
            <v>1300</v>
          </cell>
          <cell r="W7">
            <v>1200</v>
          </cell>
          <cell r="X7">
            <v>13300</v>
          </cell>
          <cell r="Y7">
            <v>13356</v>
          </cell>
        </row>
        <row r="8">
          <cell r="A8" t="str">
            <v>JK1003525</v>
          </cell>
          <cell r="B8" t="str">
            <v>Hyundai</v>
          </cell>
          <cell r="C8" t="str">
            <v>XM</v>
          </cell>
          <cell r="D8" t="str">
            <v>Car</v>
          </cell>
          <cell r="E8" t="str">
            <v>Unibody</v>
          </cell>
          <cell r="F8" t="str">
            <v>XM</v>
          </cell>
          <cell r="G8" t="str">
            <v>NF/CM</v>
          </cell>
          <cell r="H8" t="str">
            <v>Sorento R</v>
          </cell>
          <cell r="I8" t="str">
            <v>03/2009</v>
          </cell>
          <cell r="J8" t="str">
            <v>03/2015</v>
          </cell>
          <cell r="K8">
            <v>94723</v>
          </cell>
          <cell r="L8">
            <v>7300</v>
          </cell>
          <cell r="M8">
            <v>5700</v>
          </cell>
          <cell r="N8">
            <v>8000</v>
          </cell>
          <cell r="O8">
            <v>7300</v>
          </cell>
          <cell r="P8">
            <v>6900</v>
          </cell>
          <cell r="Q8">
            <v>7700</v>
          </cell>
          <cell r="R8">
            <v>5800</v>
          </cell>
          <cell r="S8">
            <v>5100</v>
          </cell>
          <cell r="T8">
            <v>6800</v>
          </cell>
          <cell r="U8">
            <v>6900</v>
          </cell>
          <cell r="V8">
            <v>8000</v>
          </cell>
          <cell r="W8">
            <v>7700</v>
          </cell>
          <cell r="X8">
            <v>83200</v>
          </cell>
          <cell r="Y8">
            <v>79506</v>
          </cell>
        </row>
        <row r="9">
          <cell r="A9" t="str">
            <v>JK1008389</v>
          </cell>
          <cell r="B9" t="str">
            <v>Hyundai</v>
          </cell>
          <cell r="C9" t="str">
            <v>TD</v>
          </cell>
          <cell r="D9" t="str">
            <v>Car</v>
          </cell>
          <cell r="E9" t="str">
            <v>Unibody</v>
          </cell>
          <cell r="F9" t="str">
            <v>TD</v>
          </cell>
          <cell r="G9" t="str">
            <v>HD</v>
          </cell>
          <cell r="H9" t="str">
            <v>Forte</v>
          </cell>
          <cell r="I9" t="str">
            <v>08/2008</v>
          </cell>
          <cell r="J9" t="str">
            <v>12/2012</v>
          </cell>
          <cell r="K9">
            <v>242654</v>
          </cell>
          <cell r="L9">
            <v>18200</v>
          </cell>
          <cell r="M9">
            <v>14000</v>
          </cell>
          <cell r="N9">
            <v>20000</v>
          </cell>
          <cell r="O9">
            <v>18200</v>
          </cell>
          <cell r="P9">
            <v>17200</v>
          </cell>
          <cell r="Q9">
            <v>19100</v>
          </cell>
          <cell r="R9">
            <v>14500</v>
          </cell>
          <cell r="S9">
            <v>12700</v>
          </cell>
          <cell r="T9">
            <v>16800</v>
          </cell>
          <cell r="U9">
            <v>17200</v>
          </cell>
          <cell r="V9">
            <v>19800</v>
          </cell>
          <cell r="W9">
            <v>19000</v>
          </cell>
          <cell r="X9">
            <v>206700</v>
          </cell>
          <cell r="Y9">
            <v>141472</v>
          </cell>
        </row>
        <row r="10">
          <cell r="A10" t="str">
            <v>JK102154913</v>
          </cell>
          <cell r="B10" t="str">
            <v>Hyundai</v>
          </cell>
          <cell r="C10" t="str">
            <v>MG</v>
          </cell>
          <cell r="D10" t="str">
            <v>Car</v>
          </cell>
          <cell r="E10" t="str">
            <v>Unibody</v>
          </cell>
          <cell r="F10" t="str">
            <v>MG</v>
          </cell>
          <cell r="G10" t="str">
            <v>NF/CM</v>
          </cell>
          <cell r="H10" t="str">
            <v>Lotze</v>
          </cell>
          <cell r="I10" t="str">
            <v>10/2005</v>
          </cell>
          <cell r="J10" t="str">
            <v>04/2010</v>
          </cell>
          <cell r="K10">
            <v>32496</v>
          </cell>
          <cell r="L10">
            <v>0</v>
          </cell>
          <cell r="M10">
            <v>0</v>
          </cell>
          <cell r="N10">
            <v>0</v>
          </cell>
          <cell r="O10">
            <v>0</v>
          </cell>
          <cell r="P10">
            <v>0</v>
          </cell>
          <cell r="Q10">
            <v>0</v>
          </cell>
          <cell r="R10">
            <v>0</v>
          </cell>
          <cell r="S10">
            <v>0</v>
          </cell>
          <cell r="T10">
            <v>0</v>
          </cell>
          <cell r="U10">
            <v>0</v>
          </cell>
          <cell r="V10">
            <v>0</v>
          </cell>
          <cell r="W10">
            <v>0</v>
          </cell>
          <cell r="X10">
            <v>0</v>
          </cell>
          <cell r="Y10">
            <v>0</v>
          </cell>
        </row>
        <row r="11">
          <cell r="A11" t="str">
            <v>JK102154927</v>
          </cell>
          <cell r="B11" t="str">
            <v>Hyundai</v>
          </cell>
          <cell r="C11" t="str">
            <v>TF</v>
          </cell>
          <cell r="D11" t="str">
            <v>Car</v>
          </cell>
          <cell r="E11" t="str">
            <v>Unibody</v>
          </cell>
          <cell r="F11" t="str">
            <v>TF</v>
          </cell>
          <cell r="G11" t="str">
            <v>NF/CM</v>
          </cell>
          <cell r="H11" t="str">
            <v>K5</v>
          </cell>
          <cell r="I11" t="str">
            <v>04/2010</v>
          </cell>
          <cell r="J11" t="str">
            <v>06/2015</v>
          </cell>
          <cell r="K11">
            <v>81349</v>
          </cell>
          <cell r="L11">
            <v>15100</v>
          </cell>
          <cell r="M11">
            <v>11600</v>
          </cell>
          <cell r="N11">
            <v>16600</v>
          </cell>
          <cell r="O11">
            <v>15100</v>
          </cell>
          <cell r="P11">
            <v>14200</v>
          </cell>
          <cell r="Q11">
            <v>15800</v>
          </cell>
          <cell r="R11">
            <v>12000</v>
          </cell>
          <cell r="S11">
            <v>10700</v>
          </cell>
          <cell r="T11">
            <v>13900</v>
          </cell>
          <cell r="U11">
            <v>14200</v>
          </cell>
          <cell r="V11">
            <v>16600</v>
          </cell>
          <cell r="W11">
            <v>15800</v>
          </cell>
          <cell r="X11">
            <v>171600</v>
          </cell>
          <cell r="Y11">
            <v>145255</v>
          </cell>
        </row>
        <row r="12">
          <cell r="A12" t="str">
            <v>JK102153408</v>
          </cell>
          <cell r="B12" t="str">
            <v>Hyundai</v>
          </cell>
          <cell r="C12" t="str">
            <v>VG</v>
          </cell>
          <cell r="D12" t="str">
            <v>Car</v>
          </cell>
          <cell r="E12" t="str">
            <v>Unibody</v>
          </cell>
          <cell r="F12" t="str">
            <v>VG</v>
          </cell>
          <cell r="G12" t="str">
            <v>NF/CM</v>
          </cell>
          <cell r="H12" t="str">
            <v>K7</v>
          </cell>
          <cell r="I12" t="str">
            <v>11/2009</v>
          </cell>
          <cell r="J12" t="str">
            <v>09/2015</v>
          </cell>
          <cell r="K12">
            <v>50244</v>
          </cell>
          <cell r="L12">
            <v>4100</v>
          </cell>
          <cell r="M12">
            <v>3200</v>
          </cell>
          <cell r="N12">
            <v>4500</v>
          </cell>
          <cell r="O12">
            <v>4100</v>
          </cell>
          <cell r="P12">
            <v>3900</v>
          </cell>
          <cell r="Q12">
            <v>4300</v>
          </cell>
          <cell r="R12">
            <v>3300</v>
          </cell>
          <cell r="S12">
            <v>3000</v>
          </cell>
          <cell r="T12">
            <v>3800</v>
          </cell>
          <cell r="U12">
            <v>3900</v>
          </cell>
          <cell r="V12">
            <v>4500</v>
          </cell>
          <cell r="W12">
            <v>4300</v>
          </cell>
          <cell r="X12">
            <v>46900</v>
          </cell>
          <cell r="Y12">
            <v>46401</v>
          </cell>
        </row>
        <row r="13">
          <cell r="A13" t="str">
            <v>JK10000526</v>
          </cell>
          <cell r="B13" t="str">
            <v>Hyundai</v>
          </cell>
          <cell r="C13" t="str">
            <v>SA</v>
          </cell>
          <cell r="D13" t="str">
            <v>Car</v>
          </cell>
          <cell r="E13" t="str">
            <v>Unibody</v>
          </cell>
          <cell r="F13" t="str">
            <v>SA</v>
          </cell>
          <cell r="G13" t="str">
            <v>SA</v>
          </cell>
          <cell r="H13" t="str">
            <v>Morning</v>
          </cell>
          <cell r="I13" t="str">
            <v>01/2004</v>
          </cell>
          <cell r="J13" t="str">
            <v>12/2010</v>
          </cell>
          <cell r="K13">
            <v>209178</v>
          </cell>
          <cell r="L13">
            <v>0</v>
          </cell>
          <cell r="M13">
            <v>0</v>
          </cell>
          <cell r="N13">
            <v>0</v>
          </cell>
          <cell r="O13">
            <v>0</v>
          </cell>
          <cell r="P13">
            <v>0</v>
          </cell>
          <cell r="Q13">
            <v>0</v>
          </cell>
          <cell r="R13">
            <v>0</v>
          </cell>
          <cell r="S13">
            <v>0</v>
          </cell>
          <cell r="T13">
            <v>0</v>
          </cell>
          <cell r="U13">
            <v>0</v>
          </cell>
          <cell r="V13">
            <v>0</v>
          </cell>
          <cell r="W13">
            <v>0</v>
          </cell>
          <cell r="X13">
            <v>0</v>
          </cell>
          <cell r="Y13">
            <v>0</v>
          </cell>
        </row>
        <row r="14">
          <cell r="A14" t="str">
            <v>JK1003128</v>
          </cell>
          <cell r="B14" t="str">
            <v>Hyundai</v>
          </cell>
          <cell r="C14" t="str">
            <v>UN</v>
          </cell>
          <cell r="D14" t="str">
            <v>Car</v>
          </cell>
          <cell r="E14" t="str">
            <v>Unibody</v>
          </cell>
          <cell r="F14" t="str">
            <v>UN</v>
          </cell>
          <cell r="G14" t="str">
            <v>HD</v>
          </cell>
          <cell r="H14" t="str">
            <v>Carens</v>
          </cell>
          <cell r="I14" t="str">
            <v>04/2006</v>
          </cell>
          <cell r="J14" t="str">
            <v>03/2012</v>
          </cell>
          <cell r="K14">
            <v>39257</v>
          </cell>
          <cell r="L14">
            <v>3600</v>
          </cell>
          <cell r="M14">
            <v>2800</v>
          </cell>
          <cell r="N14">
            <v>3900</v>
          </cell>
          <cell r="O14">
            <v>3600</v>
          </cell>
          <cell r="P14">
            <v>3400</v>
          </cell>
          <cell r="Q14">
            <v>3800</v>
          </cell>
          <cell r="R14">
            <v>2900</v>
          </cell>
          <cell r="S14">
            <v>2500</v>
          </cell>
          <cell r="T14">
            <v>3300</v>
          </cell>
          <cell r="U14">
            <v>3400</v>
          </cell>
          <cell r="V14">
            <v>3900</v>
          </cell>
          <cell r="W14">
            <v>3700</v>
          </cell>
          <cell r="X14">
            <v>40800</v>
          </cell>
          <cell r="Y14">
            <v>9565</v>
          </cell>
        </row>
        <row r="15">
          <cell r="A15" t="str">
            <v>JK10002397</v>
          </cell>
          <cell r="B15" t="str">
            <v>Hyundai</v>
          </cell>
          <cell r="C15" t="str">
            <v>KM</v>
          </cell>
          <cell r="D15" t="str">
            <v>Car</v>
          </cell>
          <cell r="E15" t="str">
            <v>Unibody</v>
          </cell>
          <cell r="F15" t="str">
            <v>KM</v>
          </cell>
          <cell r="G15" t="str">
            <v>J2/J3</v>
          </cell>
          <cell r="H15" t="str">
            <v>Sportage</v>
          </cell>
          <cell r="I15" t="str">
            <v>06/2004</v>
          </cell>
          <cell r="J15" t="str">
            <v>02/2010</v>
          </cell>
          <cell r="K15">
            <v>10237</v>
          </cell>
          <cell r="L15">
            <v>0</v>
          </cell>
          <cell r="M15">
            <v>0</v>
          </cell>
          <cell r="N15">
            <v>0</v>
          </cell>
          <cell r="O15">
            <v>0</v>
          </cell>
          <cell r="P15">
            <v>0</v>
          </cell>
          <cell r="Q15">
            <v>0</v>
          </cell>
          <cell r="R15">
            <v>0</v>
          </cell>
          <cell r="S15">
            <v>0</v>
          </cell>
          <cell r="T15">
            <v>0</v>
          </cell>
          <cell r="U15">
            <v>0</v>
          </cell>
          <cell r="V15">
            <v>0</v>
          </cell>
          <cell r="W15">
            <v>0</v>
          </cell>
          <cell r="X15">
            <v>0</v>
          </cell>
          <cell r="Y15">
            <v>0</v>
          </cell>
        </row>
        <row r="16">
          <cell r="A16" t="str">
            <v>JK1008445</v>
          </cell>
          <cell r="B16" t="str">
            <v>Hyundai</v>
          </cell>
          <cell r="C16" t="str">
            <v>SL</v>
          </cell>
          <cell r="D16" t="str">
            <v>Car</v>
          </cell>
          <cell r="E16" t="str">
            <v>Unibody</v>
          </cell>
          <cell r="F16" t="str">
            <v>SL</v>
          </cell>
          <cell r="G16" t="str">
            <v>HD</v>
          </cell>
          <cell r="H16" t="str">
            <v>Sportage R</v>
          </cell>
          <cell r="I16" t="str">
            <v>03/2010</v>
          </cell>
          <cell r="J16" t="str">
            <v>12/2015</v>
          </cell>
          <cell r="K16">
            <v>84225</v>
          </cell>
          <cell r="L16">
            <v>10700</v>
          </cell>
          <cell r="M16">
            <v>8300</v>
          </cell>
          <cell r="N16">
            <v>11800</v>
          </cell>
          <cell r="O16">
            <v>10700</v>
          </cell>
          <cell r="P16">
            <v>10100</v>
          </cell>
          <cell r="Q16">
            <v>11200</v>
          </cell>
          <cell r="R16">
            <v>8500</v>
          </cell>
          <cell r="S16">
            <v>7500</v>
          </cell>
          <cell r="T16">
            <v>9900</v>
          </cell>
          <cell r="U16">
            <v>10100</v>
          </cell>
          <cell r="V16">
            <v>11800</v>
          </cell>
          <cell r="W16">
            <v>11200</v>
          </cell>
          <cell r="X16">
            <v>121800</v>
          </cell>
          <cell r="Y16">
            <v>114276</v>
          </cell>
        </row>
        <row r="17">
          <cell r="A17" t="str">
            <v>JK1004105</v>
          </cell>
          <cell r="B17" t="str">
            <v>Hyundai</v>
          </cell>
          <cell r="C17" t="str">
            <v>PU</v>
          </cell>
          <cell r="D17" t="str">
            <v>Truck</v>
          </cell>
          <cell r="E17" t="str">
            <v>Full-Frame</v>
          </cell>
          <cell r="F17" t="str">
            <v>PU</v>
          </cell>
          <cell r="G17" t="str">
            <v>AU</v>
          </cell>
          <cell r="H17" t="str">
            <v>Bongo Truck</v>
          </cell>
          <cell r="I17" t="str">
            <v>01/2004</v>
          </cell>
          <cell r="J17" t="str">
            <v>12/2014</v>
          </cell>
          <cell r="K17">
            <v>73871</v>
          </cell>
          <cell r="L17">
            <v>6500</v>
          </cell>
          <cell r="M17">
            <v>5000</v>
          </cell>
          <cell r="N17">
            <v>7100</v>
          </cell>
          <cell r="O17">
            <v>6500</v>
          </cell>
          <cell r="P17">
            <v>6100</v>
          </cell>
          <cell r="Q17">
            <v>6800</v>
          </cell>
          <cell r="R17">
            <v>5000</v>
          </cell>
          <cell r="S17">
            <v>4400</v>
          </cell>
          <cell r="T17">
            <v>6000</v>
          </cell>
          <cell r="U17">
            <v>6100</v>
          </cell>
          <cell r="V17">
            <v>7100</v>
          </cell>
          <cell r="W17">
            <v>6800</v>
          </cell>
          <cell r="X17">
            <v>73400</v>
          </cell>
          <cell r="Y17">
            <v>70215</v>
          </cell>
        </row>
        <row r="18">
          <cell r="A18" t="str">
            <v>JK100001458</v>
          </cell>
          <cell r="B18" t="str">
            <v>Hyundai</v>
          </cell>
          <cell r="C18" t="str">
            <v>TB</v>
          </cell>
          <cell r="D18" t="str">
            <v>Car</v>
          </cell>
          <cell r="E18" t="str">
            <v>Unibody</v>
          </cell>
          <cell r="F18" t="str">
            <v>TB</v>
          </cell>
          <cell r="G18" t="str">
            <v>LC</v>
          </cell>
          <cell r="H18" t="str">
            <v>Click</v>
          </cell>
          <cell r="I18" t="str">
            <v>05/2002</v>
          </cell>
          <cell r="J18" t="str">
            <v>12/2010</v>
          </cell>
          <cell r="K18">
            <v>70067</v>
          </cell>
          <cell r="L18">
            <v>0</v>
          </cell>
          <cell r="M18">
            <v>0</v>
          </cell>
          <cell r="N18">
            <v>0</v>
          </cell>
          <cell r="O18">
            <v>0</v>
          </cell>
          <cell r="P18">
            <v>0</v>
          </cell>
          <cell r="Q18">
            <v>0</v>
          </cell>
          <cell r="R18">
            <v>0</v>
          </cell>
          <cell r="S18">
            <v>0</v>
          </cell>
          <cell r="T18">
            <v>0</v>
          </cell>
          <cell r="U18">
            <v>0</v>
          </cell>
          <cell r="V18">
            <v>0</v>
          </cell>
          <cell r="W18">
            <v>0</v>
          </cell>
          <cell r="X18">
            <v>0</v>
          </cell>
          <cell r="Y18">
            <v>0</v>
          </cell>
        </row>
        <row r="19">
          <cell r="A19" t="str">
            <v>JK1003116</v>
          </cell>
          <cell r="B19" t="str">
            <v>Hyundai</v>
          </cell>
          <cell r="C19" t="str">
            <v>EN</v>
          </cell>
          <cell r="D19" t="str">
            <v>Car</v>
          </cell>
          <cell r="E19" t="str">
            <v>Unibody</v>
          </cell>
          <cell r="F19" t="str">
            <v>EN</v>
          </cell>
          <cell r="G19" t="str">
            <v>NF/CM</v>
          </cell>
          <cell r="H19" t="str">
            <v>Veracruz</v>
          </cell>
          <cell r="I19" t="str">
            <v>10/2006</v>
          </cell>
          <cell r="J19" t="str">
            <v>03/2012</v>
          </cell>
          <cell r="K19">
            <v>35671</v>
          </cell>
          <cell r="L19">
            <v>2500</v>
          </cell>
          <cell r="M19">
            <v>2000</v>
          </cell>
          <cell r="N19">
            <v>2800</v>
          </cell>
          <cell r="O19">
            <v>2600</v>
          </cell>
          <cell r="P19">
            <v>2500</v>
          </cell>
          <cell r="Q19">
            <v>2500</v>
          </cell>
          <cell r="R19">
            <v>2000</v>
          </cell>
          <cell r="S19">
            <v>1800</v>
          </cell>
          <cell r="T19">
            <v>2400</v>
          </cell>
          <cell r="U19">
            <v>2500</v>
          </cell>
          <cell r="V19">
            <v>2800</v>
          </cell>
          <cell r="W19">
            <v>2500</v>
          </cell>
          <cell r="X19">
            <v>28900</v>
          </cell>
          <cell r="Y19">
            <v>5466</v>
          </cell>
        </row>
        <row r="20">
          <cell r="A20" t="str">
            <v>JK10000636</v>
          </cell>
          <cell r="B20" t="str">
            <v>Hyundai</v>
          </cell>
          <cell r="C20" t="str">
            <v>TQ</v>
          </cell>
          <cell r="D20" t="str">
            <v>Car</v>
          </cell>
          <cell r="E20" t="str">
            <v>Unibody</v>
          </cell>
          <cell r="F20" t="str">
            <v>TQ</v>
          </cell>
          <cell r="G20" t="str">
            <v>TQ</v>
          </cell>
          <cell r="H20" t="str">
            <v>Starex</v>
          </cell>
          <cell r="I20" t="str">
            <v>05/2007</v>
          </cell>
          <cell r="J20" t="str">
            <v>12/2016</v>
          </cell>
          <cell r="K20">
            <v>94944</v>
          </cell>
          <cell r="L20">
            <v>7400</v>
          </cell>
          <cell r="M20">
            <v>5600</v>
          </cell>
          <cell r="N20">
            <v>8100</v>
          </cell>
          <cell r="O20">
            <v>7400</v>
          </cell>
          <cell r="P20">
            <v>7300</v>
          </cell>
          <cell r="Q20">
            <v>7300</v>
          </cell>
          <cell r="R20">
            <v>5900</v>
          </cell>
          <cell r="S20">
            <v>5100</v>
          </cell>
          <cell r="T20">
            <v>6800</v>
          </cell>
          <cell r="U20">
            <v>7300</v>
          </cell>
          <cell r="V20">
            <v>8100</v>
          </cell>
          <cell r="W20">
            <v>7300</v>
          </cell>
          <cell r="X20">
            <v>83600</v>
          </cell>
          <cell r="Y20">
            <v>75068</v>
          </cell>
        </row>
        <row r="21">
          <cell r="A21" t="str">
            <v>JK1004095</v>
          </cell>
          <cell r="B21" t="str">
            <v>Hyundai</v>
          </cell>
          <cell r="C21" t="str">
            <v>HR</v>
          </cell>
          <cell r="D21" t="str">
            <v>Truck</v>
          </cell>
          <cell r="E21" t="str">
            <v>Full-Frame</v>
          </cell>
          <cell r="F21" t="str">
            <v>HR</v>
          </cell>
          <cell r="G21" t="str">
            <v>AU</v>
          </cell>
          <cell r="H21" t="str">
            <v>Porter</v>
          </cell>
          <cell r="I21" t="str">
            <v>12/2003</v>
          </cell>
          <cell r="J21" t="str">
            <v>12/2014</v>
          </cell>
          <cell r="K21">
            <v>102355</v>
          </cell>
          <cell r="L21">
            <v>10100</v>
          </cell>
          <cell r="M21">
            <v>7900</v>
          </cell>
          <cell r="N21">
            <v>11100</v>
          </cell>
          <cell r="O21">
            <v>10200</v>
          </cell>
          <cell r="P21">
            <v>10100</v>
          </cell>
          <cell r="Q21">
            <v>10100</v>
          </cell>
          <cell r="R21">
            <v>7400</v>
          </cell>
          <cell r="S21">
            <v>6400</v>
          </cell>
          <cell r="T21">
            <v>9500</v>
          </cell>
          <cell r="U21">
            <v>10100</v>
          </cell>
          <cell r="V21">
            <v>11100</v>
          </cell>
          <cell r="W21">
            <v>10100</v>
          </cell>
          <cell r="X21">
            <v>114100</v>
          </cell>
          <cell r="Y21">
            <v>107083</v>
          </cell>
        </row>
        <row r="22">
          <cell r="A22" t="str">
            <v>JK1003900</v>
          </cell>
          <cell r="B22" t="str">
            <v>Hyundai</v>
          </cell>
          <cell r="C22" t="str">
            <v>BH</v>
          </cell>
          <cell r="D22" t="str">
            <v>Car</v>
          </cell>
          <cell r="E22" t="str">
            <v>Unibody</v>
          </cell>
          <cell r="F22" t="str">
            <v>BH</v>
          </cell>
          <cell r="G22" t="str">
            <v>BH</v>
          </cell>
          <cell r="H22" t="str">
            <v>Genesis</v>
          </cell>
          <cell r="I22" t="str">
            <v>12/2007</v>
          </cell>
          <cell r="J22" t="str">
            <v>03/2013</v>
          </cell>
          <cell r="K22">
            <v>44817</v>
          </cell>
          <cell r="L22">
            <v>3800</v>
          </cell>
          <cell r="M22">
            <v>2900</v>
          </cell>
          <cell r="N22">
            <v>4100</v>
          </cell>
          <cell r="O22">
            <v>3800</v>
          </cell>
          <cell r="P22">
            <v>3800</v>
          </cell>
          <cell r="Q22">
            <v>3800</v>
          </cell>
          <cell r="R22">
            <v>2500</v>
          </cell>
          <cell r="S22">
            <v>2400</v>
          </cell>
          <cell r="T22">
            <v>3600</v>
          </cell>
          <cell r="U22">
            <v>3800</v>
          </cell>
          <cell r="V22">
            <v>4100</v>
          </cell>
          <cell r="W22">
            <v>3800</v>
          </cell>
          <cell r="X22">
            <v>42400</v>
          </cell>
          <cell r="Y22">
            <v>33561</v>
          </cell>
        </row>
        <row r="23">
          <cell r="A23" t="str">
            <v>JK1003803</v>
          </cell>
          <cell r="B23" t="str">
            <v>Hyundai</v>
          </cell>
          <cell r="C23" t="str">
            <v>VI</v>
          </cell>
          <cell r="D23" t="str">
            <v>Car</v>
          </cell>
          <cell r="E23" t="str">
            <v>Unibody</v>
          </cell>
          <cell r="F23" t="str">
            <v>VI</v>
          </cell>
          <cell r="G23" t="str">
            <v>BH</v>
          </cell>
          <cell r="H23" t="str">
            <v>Equus</v>
          </cell>
          <cell r="I23" t="str">
            <v>02/2009</v>
          </cell>
          <cell r="J23" t="str">
            <v>01/2017</v>
          </cell>
          <cell r="K23">
            <v>18934</v>
          </cell>
          <cell r="L23">
            <v>1700</v>
          </cell>
          <cell r="M23">
            <v>1300</v>
          </cell>
          <cell r="N23">
            <v>1800</v>
          </cell>
          <cell r="O23">
            <v>1700</v>
          </cell>
          <cell r="P23">
            <v>1700</v>
          </cell>
          <cell r="Q23">
            <v>1700</v>
          </cell>
          <cell r="R23">
            <v>1100</v>
          </cell>
          <cell r="S23">
            <v>1100</v>
          </cell>
          <cell r="T23">
            <v>1600</v>
          </cell>
          <cell r="U23">
            <v>1700</v>
          </cell>
          <cell r="V23">
            <v>1800</v>
          </cell>
          <cell r="W23">
            <v>1700</v>
          </cell>
          <cell r="X23">
            <v>18900</v>
          </cell>
          <cell r="Y23">
            <v>16184</v>
          </cell>
        </row>
        <row r="24">
          <cell r="A24" t="str">
            <v>JK102301271</v>
          </cell>
          <cell r="B24" t="str">
            <v>Hyundai</v>
          </cell>
          <cell r="C24" t="str">
            <v>LM</v>
          </cell>
          <cell r="D24" t="str">
            <v>Car</v>
          </cell>
          <cell r="E24" t="str">
            <v>Unibody</v>
          </cell>
          <cell r="F24" t="str">
            <v>LM</v>
          </cell>
          <cell r="G24" t="str">
            <v>HD</v>
          </cell>
          <cell r="H24" t="str">
            <v>Tucson ix</v>
          </cell>
          <cell r="I24" t="str">
            <v>09/2009</v>
          </cell>
          <cell r="J24" t="str">
            <v>09/2015</v>
          </cell>
          <cell r="K24">
            <v>185360</v>
          </cell>
          <cell r="L24">
            <v>13600</v>
          </cell>
          <cell r="M24">
            <v>10700</v>
          </cell>
          <cell r="N24">
            <v>14800</v>
          </cell>
          <cell r="O24">
            <v>13600</v>
          </cell>
          <cell r="P24">
            <v>13500</v>
          </cell>
          <cell r="Q24">
            <v>13500</v>
          </cell>
          <cell r="R24">
            <v>11100</v>
          </cell>
          <cell r="S24">
            <v>9800</v>
          </cell>
          <cell r="T24">
            <v>12600</v>
          </cell>
          <cell r="U24">
            <v>13500</v>
          </cell>
          <cell r="V24">
            <v>14800</v>
          </cell>
          <cell r="W24">
            <v>13500</v>
          </cell>
          <cell r="X24">
            <v>155000</v>
          </cell>
          <cell r="Y24">
            <v>148154</v>
          </cell>
        </row>
        <row r="25">
          <cell r="A25" t="str">
            <v>JK10012479</v>
          </cell>
          <cell r="B25" t="str">
            <v>Hyundai</v>
          </cell>
          <cell r="C25" t="str">
            <v>NF</v>
          </cell>
          <cell r="D25" t="str">
            <v>Car</v>
          </cell>
          <cell r="E25" t="str">
            <v>Unibody</v>
          </cell>
          <cell r="F25" t="str">
            <v>NF</v>
          </cell>
          <cell r="G25" t="str">
            <v>NF/CM</v>
          </cell>
          <cell r="H25" t="str">
            <v>Sonata</v>
          </cell>
          <cell r="I25" t="str">
            <v>07/2004</v>
          </cell>
          <cell r="J25" t="str">
            <v>12/2010</v>
          </cell>
          <cell r="K25">
            <v>20030</v>
          </cell>
          <cell r="L25">
            <v>0</v>
          </cell>
          <cell r="M25">
            <v>0</v>
          </cell>
          <cell r="N25">
            <v>0</v>
          </cell>
          <cell r="O25">
            <v>0</v>
          </cell>
          <cell r="P25">
            <v>0</v>
          </cell>
          <cell r="Q25">
            <v>0</v>
          </cell>
          <cell r="R25">
            <v>0</v>
          </cell>
          <cell r="S25">
            <v>0</v>
          </cell>
          <cell r="T25">
            <v>0</v>
          </cell>
          <cell r="U25">
            <v>0</v>
          </cell>
          <cell r="V25">
            <v>0</v>
          </cell>
          <cell r="W25">
            <v>0</v>
          </cell>
          <cell r="X25">
            <v>0</v>
          </cell>
          <cell r="Y25">
            <v>0</v>
          </cell>
        </row>
        <row r="26">
          <cell r="A26" t="str">
            <v>JK1008284</v>
          </cell>
          <cell r="B26" t="str">
            <v>Hyundai</v>
          </cell>
          <cell r="C26" t="str">
            <v>YF</v>
          </cell>
          <cell r="D26" t="str">
            <v>Car</v>
          </cell>
          <cell r="E26" t="str">
            <v>Unibody</v>
          </cell>
          <cell r="F26" t="str">
            <v>YF</v>
          </cell>
          <cell r="G26" t="str">
            <v>NF/CM</v>
          </cell>
          <cell r="H26" t="str">
            <v>Sonata</v>
          </cell>
          <cell r="I26" t="str">
            <v>09/2009</v>
          </cell>
          <cell r="J26" t="str">
            <v>09/2014</v>
          </cell>
          <cell r="K26">
            <v>214023</v>
          </cell>
          <cell r="L26">
            <v>15000</v>
          </cell>
          <cell r="M26">
            <v>11500</v>
          </cell>
          <cell r="N26">
            <v>16400</v>
          </cell>
          <cell r="O26">
            <v>15000</v>
          </cell>
          <cell r="P26">
            <v>14900</v>
          </cell>
          <cell r="Q26">
            <v>14900</v>
          </cell>
          <cell r="R26">
            <v>11900</v>
          </cell>
          <cell r="S26">
            <v>10400</v>
          </cell>
          <cell r="T26">
            <v>13800</v>
          </cell>
          <cell r="U26">
            <v>14900</v>
          </cell>
          <cell r="V26">
            <v>16400</v>
          </cell>
          <cell r="W26">
            <v>14900</v>
          </cell>
          <cell r="X26">
            <v>170000</v>
          </cell>
          <cell r="Y26">
            <v>182243</v>
          </cell>
        </row>
        <row r="27">
          <cell r="A27" t="str">
            <v>JK1008346</v>
          </cell>
          <cell r="B27" t="str">
            <v>Hyundai</v>
          </cell>
          <cell r="C27" t="str">
            <v>MD</v>
          </cell>
          <cell r="D27" t="str">
            <v>Car</v>
          </cell>
          <cell r="E27" t="str">
            <v>Unibody</v>
          </cell>
          <cell r="F27" t="str">
            <v>MD</v>
          </cell>
          <cell r="G27" t="str">
            <v>HD</v>
          </cell>
          <cell r="H27" t="str">
            <v>Avante</v>
          </cell>
          <cell r="I27" t="str">
            <v>08/2010</v>
          </cell>
          <cell r="J27" t="str">
            <v>12/2015</v>
          </cell>
          <cell r="K27">
            <v>88716</v>
          </cell>
          <cell r="L27">
            <v>27300</v>
          </cell>
          <cell r="M27">
            <v>21000</v>
          </cell>
          <cell r="N27">
            <v>29500</v>
          </cell>
          <cell r="O27">
            <v>27300</v>
          </cell>
          <cell r="P27">
            <v>27200</v>
          </cell>
          <cell r="Q27">
            <v>27200</v>
          </cell>
          <cell r="R27">
            <v>18100</v>
          </cell>
          <cell r="S27">
            <v>15900</v>
          </cell>
          <cell r="T27">
            <v>25600</v>
          </cell>
          <cell r="U27">
            <v>27200</v>
          </cell>
          <cell r="V27">
            <v>29500</v>
          </cell>
          <cell r="W27">
            <v>27200</v>
          </cell>
          <cell r="X27">
            <v>303000</v>
          </cell>
          <cell r="Y27">
            <v>254167</v>
          </cell>
        </row>
        <row r="28">
          <cell r="A28" t="str">
            <v>JK1008307</v>
          </cell>
          <cell r="B28" t="str">
            <v>Hyundai</v>
          </cell>
          <cell r="C28" t="str">
            <v>HG</v>
          </cell>
          <cell r="D28" t="str">
            <v>Car</v>
          </cell>
          <cell r="E28" t="str">
            <v>Unibody</v>
          </cell>
          <cell r="F28" t="str">
            <v>HG</v>
          </cell>
          <cell r="G28" t="str">
            <v>NF/CM</v>
          </cell>
          <cell r="H28" t="str">
            <v>Grandeur</v>
          </cell>
          <cell r="I28" t="str">
            <v>12/2010</v>
          </cell>
          <cell r="J28" t="str">
            <v>06/2016</v>
          </cell>
          <cell r="K28">
            <v>4504</v>
          </cell>
          <cell r="L28">
            <v>10100</v>
          </cell>
          <cell r="M28">
            <v>7800</v>
          </cell>
          <cell r="N28">
            <v>11000</v>
          </cell>
          <cell r="O28">
            <v>10100</v>
          </cell>
          <cell r="P28">
            <v>10100</v>
          </cell>
          <cell r="Q28">
            <v>10100</v>
          </cell>
          <cell r="R28">
            <v>6700</v>
          </cell>
          <cell r="S28">
            <v>6000</v>
          </cell>
          <cell r="T28">
            <v>9500</v>
          </cell>
          <cell r="U28">
            <v>10100</v>
          </cell>
          <cell r="V28">
            <v>11000</v>
          </cell>
          <cell r="W28">
            <v>10100</v>
          </cell>
          <cell r="X28">
            <v>112600</v>
          </cell>
          <cell r="Y28">
            <v>118365</v>
          </cell>
        </row>
        <row r="29">
          <cell r="A29" t="str">
            <v>JK102247150</v>
          </cell>
          <cell r="B29" t="str">
            <v>Hyundai</v>
          </cell>
          <cell r="C29" t="str">
            <v>FS</v>
          </cell>
          <cell r="D29" t="str">
            <v>Car</v>
          </cell>
          <cell r="E29" t="str">
            <v>Unibody</v>
          </cell>
          <cell r="F29" t="str">
            <v>FS</v>
          </cell>
          <cell r="G29" t="str">
            <v>PB</v>
          </cell>
          <cell r="H29" t="str">
            <v>Veloster</v>
          </cell>
          <cell r="I29" t="str">
            <v>01/2011</v>
          </cell>
          <cell r="J29" t="str">
            <v>10/2016</v>
          </cell>
          <cell r="K29">
            <v>2351</v>
          </cell>
          <cell r="L29">
            <v>2800</v>
          </cell>
          <cell r="M29">
            <v>3500</v>
          </cell>
          <cell r="N29">
            <v>6700</v>
          </cell>
          <cell r="O29">
            <v>6100</v>
          </cell>
          <cell r="P29">
            <v>6100</v>
          </cell>
          <cell r="Q29">
            <v>6100</v>
          </cell>
          <cell r="R29">
            <v>4900</v>
          </cell>
          <cell r="S29">
            <v>4200</v>
          </cell>
          <cell r="T29">
            <v>5700</v>
          </cell>
          <cell r="U29">
            <v>6100</v>
          </cell>
          <cell r="V29">
            <v>6700</v>
          </cell>
          <cell r="W29">
            <v>6100</v>
          </cell>
          <cell r="X29">
            <v>65000</v>
          </cell>
          <cell r="Y29">
            <v>58184</v>
          </cell>
        </row>
        <row r="30">
          <cell r="A30" t="str">
            <v>JK1008471</v>
          </cell>
          <cell r="B30" t="str">
            <v>Hyundai</v>
          </cell>
          <cell r="C30" t="str">
            <v>TA</v>
          </cell>
          <cell r="D30" t="str">
            <v>Car</v>
          </cell>
          <cell r="E30" t="str">
            <v>Unibody</v>
          </cell>
          <cell r="F30" t="str">
            <v>TA</v>
          </cell>
          <cell r="G30" t="str">
            <v>PB</v>
          </cell>
          <cell r="H30" t="str">
            <v>Morning</v>
          </cell>
          <cell r="I30" t="str">
            <v>01/2011</v>
          </cell>
          <cell r="J30" t="str">
            <v>12/2016</v>
          </cell>
          <cell r="K30">
            <v>0</v>
          </cell>
          <cell r="L30">
            <v>12200</v>
          </cell>
          <cell r="M30">
            <v>14400</v>
          </cell>
          <cell r="N30">
            <v>19700</v>
          </cell>
          <cell r="O30">
            <v>18100</v>
          </cell>
          <cell r="P30">
            <v>17200</v>
          </cell>
          <cell r="Q30">
            <v>19700</v>
          </cell>
          <cell r="R30">
            <v>16500</v>
          </cell>
          <cell r="S30">
            <v>14900</v>
          </cell>
          <cell r="T30">
            <v>17700</v>
          </cell>
          <cell r="U30">
            <v>18100</v>
          </cell>
          <cell r="V30">
            <v>20600</v>
          </cell>
          <cell r="W30">
            <v>19700</v>
          </cell>
          <cell r="X30">
            <v>208800</v>
          </cell>
          <cell r="Y30">
            <v>175619</v>
          </cell>
        </row>
        <row r="31">
          <cell r="A31" t="str">
            <v>JK102301247</v>
          </cell>
          <cell r="B31" t="str">
            <v>Hyundai</v>
          </cell>
          <cell r="C31" t="str">
            <v>UA</v>
          </cell>
          <cell r="D31" t="str">
            <v>Car</v>
          </cell>
          <cell r="E31" t="str">
            <v>Unibody</v>
          </cell>
          <cell r="F31" t="str">
            <v>UA</v>
          </cell>
          <cell r="G31" t="str">
            <v>PB</v>
          </cell>
          <cell r="H31" t="str">
            <v>New CUV</v>
          </cell>
          <cell r="I31" t="str">
            <v>09/2011</v>
          </cell>
          <cell r="J31" t="str">
            <v>12/2016</v>
          </cell>
          <cell r="K31">
            <v>0</v>
          </cell>
          <cell r="L31">
            <v>0</v>
          </cell>
          <cell r="M31">
            <v>0</v>
          </cell>
          <cell r="N31">
            <v>0</v>
          </cell>
          <cell r="O31">
            <v>0</v>
          </cell>
          <cell r="P31">
            <v>0</v>
          </cell>
          <cell r="Q31">
            <v>0</v>
          </cell>
          <cell r="R31">
            <v>0</v>
          </cell>
          <cell r="S31">
            <v>0</v>
          </cell>
          <cell r="T31">
            <v>3600</v>
          </cell>
          <cell r="U31">
            <v>4000</v>
          </cell>
          <cell r="V31">
            <v>4600</v>
          </cell>
          <cell r="W31">
            <v>4400</v>
          </cell>
          <cell r="X31">
            <v>16600</v>
          </cell>
          <cell r="Y31">
            <v>50813</v>
          </cell>
        </row>
        <row r="32">
          <cell r="A32" t="str">
            <v>JK1008458</v>
          </cell>
          <cell r="B32" t="str">
            <v>Hyundai</v>
          </cell>
          <cell r="C32" t="str">
            <v>UB</v>
          </cell>
          <cell r="D32" t="str">
            <v>Car</v>
          </cell>
          <cell r="E32" t="str">
            <v>Unibody</v>
          </cell>
          <cell r="F32" t="str">
            <v>UB</v>
          </cell>
          <cell r="G32" t="str">
            <v>PB</v>
          </cell>
          <cell r="H32" t="str">
            <v>Pride</v>
          </cell>
          <cell r="I32" t="str">
            <v>05/2011</v>
          </cell>
          <cell r="J32" t="str">
            <v>12/2016</v>
          </cell>
          <cell r="K32">
            <v>0</v>
          </cell>
          <cell r="L32">
            <v>0</v>
          </cell>
          <cell r="M32">
            <v>0</v>
          </cell>
          <cell r="N32">
            <v>0</v>
          </cell>
          <cell r="O32">
            <v>0</v>
          </cell>
          <cell r="P32">
            <v>8000</v>
          </cell>
          <cell r="Q32">
            <v>13100</v>
          </cell>
          <cell r="R32">
            <v>11900</v>
          </cell>
          <cell r="S32">
            <v>10300</v>
          </cell>
          <cell r="T32">
            <v>14500</v>
          </cell>
          <cell r="U32">
            <v>14800</v>
          </cell>
          <cell r="V32">
            <v>17100</v>
          </cell>
          <cell r="W32">
            <v>16300</v>
          </cell>
          <cell r="X32">
            <v>106000</v>
          </cell>
          <cell r="Y32">
            <v>209169</v>
          </cell>
        </row>
        <row r="33">
          <cell r="A33" t="str">
            <v>JK1008320</v>
          </cell>
          <cell r="B33" t="str">
            <v>Hyundai</v>
          </cell>
          <cell r="C33" t="str">
            <v>DM</v>
          </cell>
          <cell r="D33" t="str">
            <v>Car</v>
          </cell>
          <cell r="E33" t="str">
            <v>Unibody</v>
          </cell>
          <cell r="F33" t="str">
            <v>DM</v>
          </cell>
          <cell r="G33" t="str">
            <v>NF/CM</v>
          </cell>
          <cell r="H33" t="str">
            <v>Santa Fe</v>
          </cell>
          <cell r="I33" t="str">
            <v>08/2011</v>
          </cell>
          <cell r="J33" t="str">
            <v>12/2016</v>
          </cell>
          <cell r="K33">
            <v>0</v>
          </cell>
          <cell r="L33">
            <v>0</v>
          </cell>
          <cell r="M33">
            <v>0</v>
          </cell>
          <cell r="N33">
            <v>0</v>
          </cell>
          <cell r="O33">
            <v>0</v>
          </cell>
          <cell r="P33">
            <v>0</v>
          </cell>
          <cell r="Q33">
            <v>0</v>
          </cell>
          <cell r="R33">
            <v>0</v>
          </cell>
          <cell r="S33">
            <v>4500</v>
          </cell>
          <cell r="T33">
            <v>7500</v>
          </cell>
          <cell r="U33">
            <v>9200</v>
          </cell>
          <cell r="V33">
            <v>10200</v>
          </cell>
          <cell r="W33">
            <v>9200</v>
          </cell>
          <cell r="X33">
            <v>40600</v>
          </cell>
          <cell r="Y33">
            <v>127814</v>
          </cell>
        </row>
        <row r="34">
          <cell r="A34" t="str">
            <v>JK102224556</v>
          </cell>
          <cell r="B34" t="str">
            <v>Hyundai</v>
          </cell>
          <cell r="C34" t="str">
            <v>SO</v>
          </cell>
          <cell r="D34" t="str">
            <v>Car</v>
          </cell>
          <cell r="E34" t="str">
            <v>Unibody</v>
          </cell>
          <cell r="F34" t="str">
            <v>SO</v>
          </cell>
          <cell r="G34" t="str">
            <v>HD</v>
          </cell>
          <cell r="H34" t="str">
            <v>C-MPV</v>
          </cell>
          <cell r="I34" t="str">
            <v>12/2012</v>
          </cell>
          <cell r="J34" t="str">
            <v>06/2018</v>
          </cell>
          <cell r="K34">
            <v>0</v>
          </cell>
          <cell r="L34">
            <v>0</v>
          </cell>
          <cell r="M34">
            <v>0</v>
          </cell>
          <cell r="N34">
            <v>0</v>
          </cell>
          <cell r="O34">
            <v>0</v>
          </cell>
          <cell r="P34">
            <v>0</v>
          </cell>
          <cell r="Q34">
            <v>0</v>
          </cell>
          <cell r="R34">
            <v>0</v>
          </cell>
          <cell r="S34">
            <v>0</v>
          </cell>
          <cell r="T34">
            <v>0</v>
          </cell>
          <cell r="U34">
            <v>0</v>
          </cell>
          <cell r="V34">
            <v>0</v>
          </cell>
          <cell r="W34">
            <v>0</v>
          </cell>
          <cell r="X34">
            <v>0</v>
          </cell>
          <cell r="Y34">
            <v>0</v>
          </cell>
        </row>
        <row r="35">
          <cell r="A35" t="str">
            <v>JK1008415</v>
          </cell>
          <cell r="B35" t="str">
            <v>Hyundai</v>
          </cell>
          <cell r="C35" t="str">
            <v>KH</v>
          </cell>
          <cell r="D35" t="str">
            <v>Car</v>
          </cell>
          <cell r="E35" t="str">
            <v>Unibody</v>
          </cell>
          <cell r="F35" t="str">
            <v>KH</v>
          </cell>
          <cell r="G35" t="str">
            <v>BH</v>
          </cell>
          <cell r="H35" t="str">
            <v>K9</v>
          </cell>
          <cell r="I35" t="str">
            <v>03/2012</v>
          </cell>
          <cell r="J35" t="str">
            <v>07/2018</v>
          </cell>
          <cell r="K35">
            <v>0</v>
          </cell>
          <cell r="L35">
            <v>0</v>
          </cell>
          <cell r="M35">
            <v>0</v>
          </cell>
          <cell r="N35">
            <v>0</v>
          </cell>
          <cell r="O35">
            <v>0</v>
          </cell>
          <cell r="P35">
            <v>0</v>
          </cell>
          <cell r="Q35">
            <v>0</v>
          </cell>
          <cell r="R35">
            <v>0</v>
          </cell>
          <cell r="S35">
            <v>0</v>
          </cell>
          <cell r="T35">
            <v>0</v>
          </cell>
          <cell r="U35">
            <v>0</v>
          </cell>
          <cell r="V35">
            <v>0</v>
          </cell>
          <cell r="W35">
            <v>0</v>
          </cell>
          <cell r="X35">
            <v>0</v>
          </cell>
          <cell r="Y35">
            <v>18700</v>
          </cell>
        </row>
        <row r="36">
          <cell r="A36" t="str">
            <v>JK102157305</v>
          </cell>
          <cell r="B36" t="str">
            <v>Hyundai</v>
          </cell>
          <cell r="C36" t="str">
            <v>RP</v>
          </cell>
          <cell r="D36" t="str">
            <v>Car</v>
          </cell>
          <cell r="E36" t="str">
            <v>Unibody</v>
          </cell>
          <cell r="F36" t="str">
            <v>RP</v>
          </cell>
          <cell r="G36" t="str">
            <v>HD</v>
          </cell>
          <cell r="H36" t="str">
            <v>Carens</v>
          </cell>
          <cell r="I36" t="str">
            <v>04/2012</v>
          </cell>
          <cell r="J36" t="str">
            <v>03/2018</v>
          </cell>
          <cell r="K36">
            <v>0</v>
          </cell>
          <cell r="L36">
            <v>0</v>
          </cell>
          <cell r="M36">
            <v>0</v>
          </cell>
          <cell r="N36">
            <v>0</v>
          </cell>
          <cell r="O36">
            <v>0</v>
          </cell>
          <cell r="P36">
            <v>0</v>
          </cell>
          <cell r="Q36">
            <v>0</v>
          </cell>
          <cell r="R36">
            <v>0</v>
          </cell>
          <cell r="S36">
            <v>0</v>
          </cell>
          <cell r="T36">
            <v>0</v>
          </cell>
          <cell r="U36">
            <v>0</v>
          </cell>
          <cell r="V36">
            <v>0</v>
          </cell>
          <cell r="W36">
            <v>0</v>
          </cell>
          <cell r="X36">
            <v>0</v>
          </cell>
          <cell r="Y36">
            <v>60838</v>
          </cell>
        </row>
        <row r="37">
          <cell r="A37" t="str">
            <v>JK102238376</v>
          </cell>
          <cell r="B37" t="str">
            <v>Hyundai</v>
          </cell>
          <cell r="C37" t="str">
            <v>YD</v>
          </cell>
          <cell r="D37" t="str">
            <v>Car</v>
          </cell>
          <cell r="E37" t="str">
            <v>Unibody</v>
          </cell>
          <cell r="F37" t="str">
            <v>YD</v>
          </cell>
          <cell r="G37" t="str">
            <v>HD</v>
          </cell>
          <cell r="H37" t="str">
            <v>Forte</v>
          </cell>
          <cell r="I37" t="str">
            <v>02/2012</v>
          </cell>
          <cell r="J37" t="str">
            <v>05/2017</v>
          </cell>
          <cell r="K37">
            <v>0</v>
          </cell>
          <cell r="L37">
            <v>0</v>
          </cell>
          <cell r="M37">
            <v>0</v>
          </cell>
          <cell r="N37">
            <v>0</v>
          </cell>
          <cell r="O37">
            <v>0</v>
          </cell>
          <cell r="P37">
            <v>0</v>
          </cell>
          <cell r="Q37">
            <v>0</v>
          </cell>
          <cell r="R37">
            <v>0</v>
          </cell>
          <cell r="S37">
            <v>0</v>
          </cell>
          <cell r="T37">
            <v>0</v>
          </cell>
          <cell r="U37">
            <v>0</v>
          </cell>
          <cell r="V37">
            <v>0</v>
          </cell>
          <cell r="W37">
            <v>0</v>
          </cell>
          <cell r="X37">
            <v>0</v>
          </cell>
          <cell r="Y37">
            <v>87014</v>
          </cell>
        </row>
        <row r="38">
          <cell r="I38">
            <v>0</v>
          </cell>
          <cell r="J38">
            <v>0</v>
          </cell>
          <cell r="K38">
            <v>0</v>
          </cell>
          <cell r="L38">
            <v>0</v>
          </cell>
          <cell r="M38">
            <v>0</v>
          </cell>
          <cell r="N38">
            <v>0</v>
          </cell>
          <cell r="O38">
            <v>0</v>
          </cell>
          <cell r="P38">
            <v>0</v>
          </cell>
          <cell r="Q38">
            <v>0</v>
          </cell>
          <cell r="R38">
            <v>0</v>
          </cell>
          <cell r="S38">
            <v>0</v>
          </cell>
          <cell r="T38">
            <v>0</v>
          </cell>
          <cell r="U38">
            <v>0</v>
          </cell>
          <cell r="V38">
            <v>0</v>
          </cell>
          <cell r="W38">
            <v>0</v>
          </cell>
          <cell r="X38">
            <v>0</v>
          </cell>
          <cell r="Y38">
            <v>0</v>
          </cell>
        </row>
        <row r="39">
          <cell r="I39">
            <v>0</v>
          </cell>
          <cell r="J39">
            <v>0</v>
          </cell>
          <cell r="K39">
            <v>0</v>
          </cell>
          <cell r="L39">
            <v>0</v>
          </cell>
          <cell r="M39">
            <v>0</v>
          </cell>
          <cell r="N39">
            <v>0</v>
          </cell>
          <cell r="O39">
            <v>0</v>
          </cell>
          <cell r="P39">
            <v>0</v>
          </cell>
          <cell r="Q39">
            <v>0</v>
          </cell>
          <cell r="R39">
            <v>0</v>
          </cell>
          <cell r="S39">
            <v>0</v>
          </cell>
          <cell r="T39">
            <v>0</v>
          </cell>
          <cell r="U39">
            <v>0</v>
          </cell>
          <cell r="V39">
            <v>0</v>
          </cell>
          <cell r="W39">
            <v>0</v>
          </cell>
          <cell r="X39">
            <v>0</v>
          </cell>
          <cell r="Y39">
            <v>0</v>
          </cell>
        </row>
        <row r="40">
          <cell r="I40">
            <v>0</v>
          </cell>
          <cell r="J40">
            <v>0</v>
          </cell>
          <cell r="K40">
            <v>0</v>
          </cell>
          <cell r="L40">
            <v>0</v>
          </cell>
          <cell r="M40">
            <v>0</v>
          </cell>
          <cell r="N40">
            <v>0</v>
          </cell>
          <cell r="O40">
            <v>0</v>
          </cell>
          <cell r="P40">
            <v>0</v>
          </cell>
          <cell r="Q40">
            <v>0</v>
          </cell>
          <cell r="R40">
            <v>0</v>
          </cell>
          <cell r="S40">
            <v>0</v>
          </cell>
          <cell r="T40">
            <v>0</v>
          </cell>
          <cell r="U40">
            <v>0</v>
          </cell>
          <cell r="V40">
            <v>0</v>
          </cell>
          <cell r="W40">
            <v>0</v>
          </cell>
          <cell r="X40">
            <v>0</v>
          </cell>
          <cell r="Y40">
            <v>0</v>
          </cell>
        </row>
        <row r="41">
          <cell r="I41">
            <v>0</v>
          </cell>
          <cell r="J41">
            <v>0</v>
          </cell>
          <cell r="K41">
            <v>0</v>
          </cell>
          <cell r="L41">
            <v>0</v>
          </cell>
          <cell r="M41">
            <v>0</v>
          </cell>
          <cell r="N41">
            <v>0</v>
          </cell>
          <cell r="O41">
            <v>0</v>
          </cell>
          <cell r="P41">
            <v>0</v>
          </cell>
          <cell r="Q41">
            <v>0</v>
          </cell>
          <cell r="R41">
            <v>0</v>
          </cell>
          <cell r="S41">
            <v>0</v>
          </cell>
          <cell r="T41">
            <v>0</v>
          </cell>
          <cell r="U41">
            <v>0</v>
          </cell>
          <cell r="V41">
            <v>0</v>
          </cell>
          <cell r="W41">
            <v>0</v>
          </cell>
          <cell r="X41">
            <v>0</v>
          </cell>
          <cell r="Y41">
            <v>0</v>
          </cell>
        </row>
        <row r="42">
          <cell r="I42">
            <v>0</v>
          </cell>
          <cell r="J42">
            <v>0</v>
          </cell>
          <cell r="K42">
            <v>0</v>
          </cell>
          <cell r="L42">
            <v>0</v>
          </cell>
          <cell r="M42">
            <v>0</v>
          </cell>
          <cell r="N42">
            <v>0</v>
          </cell>
          <cell r="O42">
            <v>0</v>
          </cell>
          <cell r="P42">
            <v>0</v>
          </cell>
          <cell r="Q42">
            <v>0</v>
          </cell>
          <cell r="R42">
            <v>0</v>
          </cell>
          <cell r="S42">
            <v>0</v>
          </cell>
          <cell r="T42">
            <v>0</v>
          </cell>
          <cell r="U42">
            <v>0</v>
          </cell>
          <cell r="V42">
            <v>0</v>
          </cell>
          <cell r="W42">
            <v>0</v>
          </cell>
          <cell r="X42">
            <v>0</v>
          </cell>
          <cell r="Y42">
            <v>0</v>
          </cell>
        </row>
        <row r="43">
          <cell r="I43">
            <v>0</v>
          </cell>
          <cell r="J43">
            <v>0</v>
          </cell>
          <cell r="K43">
            <v>0</v>
          </cell>
          <cell r="L43">
            <v>0</v>
          </cell>
          <cell r="M43">
            <v>0</v>
          </cell>
          <cell r="N43">
            <v>0</v>
          </cell>
          <cell r="O43">
            <v>0</v>
          </cell>
          <cell r="P43">
            <v>0</v>
          </cell>
          <cell r="Q43">
            <v>0</v>
          </cell>
          <cell r="R43">
            <v>0</v>
          </cell>
          <cell r="S43">
            <v>0</v>
          </cell>
          <cell r="T43">
            <v>0</v>
          </cell>
          <cell r="U43">
            <v>0</v>
          </cell>
          <cell r="V43">
            <v>0</v>
          </cell>
          <cell r="W43">
            <v>0</v>
          </cell>
          <cell r="X43">
            <v>0</v>
          </cell>
          <cell r="Y43">
            <v>0</v>
          </cell>
        </row>
        <row r="44">
          <cell r="I44">
            <v>0</v>
          </cell>
          <cell r="J44">
            <v>0</v>
          </cell>
          <cell r="K44">
            <v>0</v>
          </cell>
          <cell r="L44">
            <v>0</v>
          </cell>
          <cell r="M44">
            <v>0</v>
          </cell>
          <cell r="N44">
            <v>0</v>
          </cell>
          <cell r="O44">
            <v>0</v>
          </cell>
          <cell r="P44">
            <v>0</v>
          </cell>
          <cell r="Q44">
            <v>0</v>
          </cell>
          <cell r="R44">
            <v>0</v>
          </cell>
          <cell r="S44">
            <v>0</v>
          </cell>
          <cell r="T44">
            <v>0</v>
          </cell>
          <cell r="U44">
            <v>0</v>
          </cell>
          <cell r="V44">
            <v>0</v>
          </cell>
          <cell r="W44">
            <v>0</v>
          </cell>
          <cell r="X44">
            <v>0</v>
          </cell>
          <cell r="Y44">
            <v>0</v>
          </cell>
        </row>
        <row r="45">
          <cell r="I45">
            <v>0</v>
          </cell>
          <cell r="J45">
            <v>0</v>
          </cell>
          <cell r="K45">
            <v>0</v>
          </cell>
          <cell r="L45">
            <v>0</v>
          </cell>
          <cell r="M45">
            <v>0</v>
          </cell>
          <cell r="N45">
            <v>0</v>
          </cell>
          <cell r="O45">
            <v>0</v>
          </cell>
          <cell r="P45">
            <v>0</v>
          </cell>
          <cell r="Q45">
            <v>0</v>
          </cell>
          <cell r="R45">
            <v>0</v>
          </cell>
          <cell r="S45">
            <v>0</v>
          </cell>
          <cell r="T45">
            <v>0</v>
          </cell>
          <cell r="U45">
            <v>0</v>
          </cell>
          <cell r="V45">
            <v>0</v>
          </cell>
          <cell r="W45">
            <v>0</v>
          </cell>
          <cell r="X45">
            <v>0</v>
          </cell>
          <cell r="Y45">
            <v>0</v>
          </cell>
        </row>
        <row r="46">
          <cell r="I46">
            <v>0</v>
          </cell>
          <cell r="J46">
            <v>0</v>
          </cell>
          <cell r="K46">
            <v>0</v>
          </cell>
          <cell r="L46">
            <v>0</v>
          </cell>
          <cell r="M46">
            <v>0</v>
          </cell>
          <cell r="N46">
            <v>0</v>
          </cell>
          <cell r="O46">
            <v>0</v>
          </cell>
          <cell r="P46">
            <v>0</v>
          </cell>
          <cell r="Q46">
            <v>0</v>
          </cell>
          <cell r="R46">
            <v>0</v>
          </cell>
          <cell r="S46">
            <v>0</v>
          </cell>
          <cell r="T46">
            <v>0</v>
          </cell>
          <cell r="U46">
            <v>0</v>
          </cell>
          <cell r="V46">
            <v>0</v>
          </cell>
          <cell r="W46">
            <v>0</v>
          </cell>
          <cell r="X46">
            <v>0</v>
          </cell>
          <cell r="Y46">
            <v>0</v>
          </cell>
        </row>
        <row r="47">
          <cell r="I47">
            <v>0</v>
          </cell>
          <cell r="J47">
            <v>0</v>
          </cell>
          <cell r="K47">
            <v>0</v>
          </cell>
          <cell r="L47">
            <v>0</v>
          </cell>
          <cell r="M47">
            <v>0</v>
          </cell>
          <cell r="N47">
            <v>0</v>
          </cell>
          <cell r="O47">
            <v>0</v>
          </cell>
          <cell r="P47">
            <v>0</v>
          </cell>
          <cell r="Q47">
            <v>0</v>
          </cell>
          <cell r="R47">
            <v>0</v>
          </cell>
          <cell r="S47">
            <v>0</v>
          </cell>
          <cell r="T47">
            <v>0</v>
          </cell>
          <cell r="U47">
            <v>0</v>
          </cell>
          <cell r="V47">
            <v>0</v>
          </cell>
          <cell r="W47">
            <v>0</v>
          </cell>
          <cell r="X47">
            <v>0</v>
          </cell>
          <cell r="Y47">
            <v>0</v>
          </cell>
        </row>
        <row r="48">
          <cell r="I48">
            <v>0</v>
          </cell>
          <cell r="J48">
            <v>0</v>
          </cell>
          <cell r="K48">
            <v>0</v>
          </cell>
          <cell r="L48">
            <v>0</v>
          </cell>
          <cell r="M48">
            <v>0</v>
          </cell>
          <cell r="N48">
            <v>0</v>
          </cell>
          <cell r="O48">
            <v>0</v>
          </cell>
          <cell r="P48">
            <v>0</v>
          </cell>
          <cell r="Q48">
            <v>0</v>
          </cell>
          <cell r="R48">
            <v>0</v>
          </cell>
          <cell r="S48">
            <v>0</v>
          </cell>
          <cell r="T48">
            <v>0</v>
          </cell>
          <cell r="U48">
            <v>0</v>
          </cell>
          <cell r="V48">
            <v>0</v>
          </cell>
          <cell r="W48">
            <v>0</v>
          </cell>
          <cell r="X48">
            <v>0</v>
          </cell>
          <cell r="Y48">
            <v>0</v>
          </cell>
        </row>
        <row r="49">
          <cell r="I49">
            <v>0</v>
          </cell>
          <cell r="J49">
            <v>0</v>
          </cell>
          <cell r="K49">
            <v>0</v>
          </cell>
          <cell r="L49">
            <v>0</v>
          </cell>
          <cell r="M49">
            <v>0</v>
          </cell>
          <cell r="N49">
            <v>0</v>
          </cell>
          <cell r="O49">
            <v>0</v>
          </cell>
          <cell r="P49">
            <v>0</v>
          </cell>
          <cell r="Q49">
            <v>0</v>
          </cell>
          <cell r="R49">
            <v>0</v>
          </cell>
          <cell r="S49">
            <v>0</v>
          </cell>
          <cell r="T49">
            <v>0</v>
          </cell>
          <cell r="U49">
            <v>0</v>
          </cell>
          <cell r="V49">
            <v>0</v>
          </cell>
          <cell r="W49">
            <v>0</v>
          </cell>
          <cell r="X49">
            <v>0</v>
          </cell>
          <cell r="Y49">
            <v>0</v>
          </cell>
        </row>
        <row r="50">
          <cell r="I50">
            <v>0</v>
          </cell>
          <cell r="J50">
            <v>0</v>
          </cell>
          <cell r="K50">
            <v>0</v>
          </cell>
          <cell r="L50">
            <v>0</v>
          </cell>
          <cell r="M50">
            <v>0</v>
          </cell>
          <cell r="N50">
            <v>0</v>
          </cell>
          <cell r="O50">
            <v>0</v>
          </cell>
          <cell r="P50">
            <v>0</v>
          </cell>
          <cell r="Q50">
            <v>0</v>
          </cell>
          <cell r="R50">
            <v>0</v>
          </cell>
          <cell r="S50">
            <v>0</v>
          </cell>
          <cell r="T50">
            <v>0</v>
          </cell>
          <cell r="U50">
            <v>0</v>
          </cell>
          <cell r="V50">
            <v>0</v>
          </cell>
          <cell r="W50">
            <v>0</v>
          </cell>
          <cell r="X50">
            <v>0</v>
          </cell>
          <cell r="Y50">
            <v>0</v>
          </cell>
        </row>
        <row r="51">
          <cell r="I51">
            <v>0</v>
          </cell>
          <cell r="J51">
            <v>0</v>
          </cell>
          <cell r="K51">
            <v>0</v>
          </cell>
          <cell r="L51">
            <v>0</v>
          </cell>
          <cell r="M51">
            <v>0</v>
          </cell>
          <cell r="N51">
            <v>0</v>
          </cell>
          <cell r="O51">
            <v>0</v>
          </cell>
          <cell r="P51">
            <v>0</v>
          </cell>
          <cell r="Q51">
            <v>0</v>
          </cell>
          <cell r="R51">
            <v>0</v>
          </cell>
          <cell r="S51">
            <v>0</v>
          </cell>
          <cell r="T51">
            <v>0</v>
          </cell>
          <cell r="U51">
            <v>0</v>
          </cell>
          <cell r="V51">
            <v>0</v>
          </cell>
          <cell r="W51">
            <v>0</v>
          </cell>
          <cell r="X51">
            <v>0</v>
          </cell>
          <cell r="Y51">
            <v>0</v>
          </cell>
        </row>
        <row r="52">
          <cell r="I52">
            <v>0</v>
          </cell>
          <cell r="J52">
            <v>0</v>
          </cell>
          <cell r="K52">
            <v>0</v>
          </cell>
          <cell r="L52">
            <v>0</v>
          </cell>
          <cell r="M52">
            <v>0</v>
          </cell>
          <cell r="N52">
            <v>0</v>
          </cell>
          <cell r="O52">
            <v>0</v>
          </cell>
          <cell r="P52">
            <v>0</v>
          </cell>
          <cell r="Q52">
            <v>0</v>
          </cell>
          <cell r="R52">
            <v>0</v>
          </cell>
          <cell r="S52">
            <v>0</v>
          </cell>
          <cell r="T52">
            <v>0</v>
          </cell>
          <cell r="U52">
            <v>0</v>
          </cell>
          <cell r="V52">
            <v>0</v>
          </cell>
          <cell r="W52">
            <v>0</v>
          </cell>
          <cell r="X52">
            <v>0</v>
          </cell>
          <cell r="Y52">
            <v>0</v>
          </cell>
        </row>
        <row r="53">
          <cell r="I53">
            <v>0</v>
          </cell>
          <cell r="J53">
            <v>0</v>
          </cell>
          <cell r="K53">
            <v>0</v>
          </cell>
          <cell r="L53">
            <v>0</v>
          </cell>
          <cell r="M53">
            <v>0</v>
          </cell>
          <cell r="N53">
            <v>0</v>
          </cell>
          <cell r="O53">
            <v>0</v>
          </cell>
          <cell r="P53">
            <v>0</v>
          </cell>
          <cell r="Q53">
            <v>0</v>
          </cell>
          <cell r="R53">
            <v>0</v>
          </cell>
          <cell r="S53">
            <v>0</v>
          </cell>
          <cell r="T53">
            <v>0</v>
          </cell>
          <cell r="U53">
            <v>0</v>
          </cell>
          <cell r="V53">
            <v>0</v>
          </cell>
          <cell r="W53">
            <v>0</v>
          </cell>
          <cell r="X53">
            <v>0</v>
          </cell>
          <cell r="Y53">
            <v>0</v>
          </cell>
        </row>
        <row r="54">
          <cell r="I54">
            <v>0</v>
          </cell>
          <cell r="J54">
            <v>0</v>
          </cell>
          <cell r="K54">
            <v>0</v>
          </cell>
          <cell r="L54">
            <v>0</v>
          </cell>
          <cell r="M54">
            <v>0</v>
          </cell>
          <cell r="N54">
            <v>0</v>
          </cell>
          <cell r="O54">
            <v>0</v>
          </cell>
          <cell r="P54">
            <v>0</v>
          </cell>
          <cell r="Q54">
            <v>0</v>
          </cell>
          <cell r="R54">
            <v>0</v>
          </cell>
          <cell r="S54">
            <v>0</v>
          </cell>
          <cell r="T54">
            <v>0</v>
          </cell>
          <cell r="U54">
            <v>0</v>
          </cell>
          <cell r="V54">
            <v>0</v>
          </cell>
          <cell r="W54">
            <v>0</v>
          </cell>
          <cell r="X54">
            <v>0</v>
          </cell>
          <cell r="Y54">
            <v>0</v>
          </cell>
        </row>
        <row r="55">
          <cell r="I55">
            <v>0</v>
          </cell>
          <cell r="J55">
            <v>0</v>
          </cell>
          <cell r="K55">
            <v>0</v>
          </cell>
          <cell r="L55">
            <v>0</v>
          </cell>
          <cell r="M55">
            <v>0</v>
          </cell>
          <cell r="N55">
            <v>0</v>
          </cell>
          <cell r="O55">
            <v>0</v>
          </cell>
          <cell r="P55">
            <v>0</v>
          </cell>
          <cell r="Q55">
            <v>0</v>
          </cell>
          <cell r="R55">
            <v>0</v>
          </cell>
          <cell r="S55">
            <v>0</v>
          </cell>
          <cell r="T55">
            <v>0</v>
          </cell>
          <cell r="U55">
            <v>0</v>
          </cell>
          <cell r="V55">
            <v>0</v>
          </cell>
          <cell r="W55">
            <v>0</v>
          </cell>
          <cell r="X55">
            <v>0</v>
          </cell>
          <cell r="Y55">
            <v>0</v>
          </cell>
        </row>
        <row r="56">
          <cell r="I56">
            <v>0</v>
          </cell>
          <cell r="J56">
            <v>0</v>
          </cell>
          <cell r="K56">
            <v>0</v>
          </cell>
          <cell r="L56">
            <v>0</v>
          </cell>
          <cell r="M56">
            <v>0</v>
          </cell>
          <cell r="N56">
            <v>0</v>
          </cell>
          <cell r="O56">
            <v>0</v>
          </cell>
          <cell r="P56">
            <v>0</v>
          </cell>
          <cell r="Q56">
            <v>0</v>
          </cell>
          <cell r="R56">
            <v>0</v>
          </cell>
          <cell r="S56">
            <v>0</v>
          </cell>
          <cell r="T56">
            <v>0</v>
          </cell>
          <cell r="U56">
            <v>0</v>
          </cell>
          <cell r="V56">
            <v>0</v>
          </cell>
          <cell r="W56">
            <v>0</v>
          </cell>
          <cell r="X56">
            <v>0</v>
          </cell>
          <cell r="Y56">
            <v>0</v>
          </cell>
        </row>
        <row r="57">
          <cell r="I57">
            <v>0</v>
          </cell>
          <cell r="J57">
            <v>0</v>
          </cell>
          <cell r="K57">
            <v>0</v>
          </cell>
          <cell r="L57">
            <v>0</v>
          </cell>
          <cell r="M57">
            <v>0</v>
          </cell>
          <cell r="N57">
            <v>0</v>
          </cell>
          <cell r="O57">
            <v>0</v>
          </cell>
          <cell r="P57">
            <v>0</v>
          </cell>
          <cell r="Q57">
            <v>0</v>
          </cell>
          <cell r="R57">
            <v>0</v>
          </cell>
          <cell r="S57">
            <v>0</v>
          </cell>
          <cell r="T57">
            <v>0</v>
          </cell>
          <cell r="U57">
            <v>0</v>
          </cell>
          <cell r="V57">
            <v>0</v>
          </cell>
          <cell r="W57">
            <v>0</v>
          </cell>
          <cell r="X57">
            <v>0</v>
          </cell>
          <cell r="Y57">
            <v>0</v>
          </cell>
        </row>
        <row r="58">
          <cell r="I58">
            <v>0</v>
          </cell>
          <cell r="J58">
            <v>0</v>
          </cell>
          <cell r="K58">
            <v>0</v>
          </cell>
          <cell r="L58">
            <v>0</v>
          </cell>
          <cell r="M58">
            <v>0</v>
          </cell>
          <cell r="N58">
            <v>0</v>
          </cell>
          <cell r="O58">
            <v>0</v>
          </cell>
          <cell r="P58">
            <v>0</v>
          </cell>
          <cell r="Q58">
            <v>0</v>
          </cell>
          <cell r="R58">
            <v>0</v>
          </cell>
          <cell r="S58">
            <v>0</v>
          </cell>
          <cell r="T58">
            <v>0</v>
          </cell>
          <cell r="U58">
            <v>0</v>
          </cell>
          <cell r="V58">
            <v>0</v>
          </cell>
          <cell r="W58">
            <v>0</v>
          </cell>
          <cell r="X58">
            <v>0</v>
          </cell>
          <cell r="Y58">
            <v>0</v>
          </cell>
        </row>
        <row r="59">
          <cell r="I59">
            <v>0</v>
          </cell>
          <cell r="J59">
            <v>0</v>
          </cell>
          <cell r="K59">
            <v>0</v>
          </cell>
          <cell r="L59">
            <v>0</v>
          </cell>
          <cell r="M59">
            <v>0</v>
          </cell>
          <cell r="N59">
            <v>0</v>
          </cell>
          <cell r="O59">
            <v>0</v>
          </cell>
          <cell r="P59">
            <v>0</v>
          </cell>
          <cell r="Q59">
            <v>0</v>
          </cell>
          <cell r="R59">
            <v>0</v>
          </cell>
          <cell r="S59">
            <v>0</v>
          </cell>
          <cell r="T59">
            <v>0</v>
          </cell>
          <cell r="U59">
            <v>0</v>
          </cell>
          <cell r="V59">
            <v>0</v>
          </cell>
          <cell r="W59">
            <v>0</v>
          </cell>
          <cell r="X59">
            <v>0</v>
          </cell>
          <cell r="Y59">
            <v>0</v>
          </cell>
        </row>
        <row r="60">
          <cell r="I60">
            <v>0</v>
          </cell>
          <cell r="J60">
            <v>0</v>
          </cell>
          <cell r="K60">
            <v>0</v>
          </cell>
          <cell r="L60">
            <v>0</v>
          </cell>
          <cell r="M60">
            <v>0</v>
          </cell>
          <cell r="N60">
            <v>0</v>
          </cell>
          <cell r="O60">
            <v>0</v>
          </cell>
          <cell r="P60">
            <v>0</v>
          </cell>
          <cell r="Q60">
            <v>0</v>
          </cell>
          <cell r="R60">
            <v>0</v>
          </cell>
          <cell r="S60">
            <v>0</v>
          </cell>
          <cell r="T60">
            <v>0</v>
          </cell>
          <cell r="U60">
            <v>0</v>
          </cell>
          <cell r="V60">
            <v>0</v>
          </cell>
          <cell r="W60">
            <v>0</v>
          </cell>
          <cell r="X60">
            <v>0</v>
          </cell>
          <cell r="Y60">
            <v>0</v>
          </cell>
        </row>
        <row r="61">
          <cell r="I61">
            <v>0</v>
          </cell>
          <cell r="J61">
            <v>0</v>
          </cell>
          <cell r="K61">
            <v>0</v>
          </cell>
          <cell r="L61">
            <v>0</v>
          </cell>
          <cell r="M61">
            <v>0</v>
          </cell>
          <cell r="N61">
            <v>0</v>
          </cell>
          <cell r="O61">
            <v>0</v>
          </cell>
          <cell r="P61">
            <v>0</v>
          </cell>
          <cell r="Q61">
            <v>0</v>
          </cell>
          <cell r="R61">
            <v>0</v>
          </cell>
          <cell r="S61">
            <v>0</v>
          </cell>
          <cell r="T61">
            <v>0</v>
          </cell>
          <cell r="U61">
            <v>0</v>
          </cell>
          <cell r="V61">
            <v>0</v>
          </cell>
          <cell r="W61">
            <v>0</v>
          </cell>
          <cell r="X61">
            <v>0</v>
          </cell>
          <cell r="Y61">
            <v>0</v>
          </cell>
        </row>
        <row r="62">
          <cell r="I62">
            <v>0</v>
          </cell>
          <cell r="J62">
            <v>0</v>
          </cell>
          <cell r="K62">
            <v>0</v>
          </cell>
          <cell r="L62">
            <v>0</v>
          </cell>
          <cell r="M62">
            <v>0</v>
          </cell>
          <cell r="N62">
            <v>0</v>
          </cell>
          <cell r="O62">
            <v>0</v>
          </cell>
          <cell r="P62">
            <v>0</v>
          </cell>
          <cell r="Q62">
            <v>0</v>
          </cell>
          <cell r="R62">
            <v>0</v>
          </cell>
          <cell r="S62">
            <v>0</v>
          </cell>
          <cell r="T62">
            <v>0</v>
          </cell>
          <cell r="U62">
            <v>0</v>
          </cell>
          <cell r="V62">
            <v>0</v>
          </cell>
          <cell r="W62">
            <v>0</v>
          </cell>
          <cell r="X62">
            <v>0</v>
          </cell>
          <cell r="Y62">
            <v>0</v>
          </cell>
        </row>
        <row r="63">
          <cell r="I63">
            <v>0</v>
          </cell>
          <cell r="J63">
            <v>0</v>
          </cell>
          <cell r="K63">
            <v>0</v>
          </cell>
          <cell r="L63">
            <v>0</v>
          </cell>
          <cell r="M63">
            <v>0</v>
          </cell>
          <cell r="N63">
            <v>0</v>
          </cell>
          <cell r="O63">
            <v>0</v>
          </cell>
          <cell r="P63">
            <v>0</v>
          </cell>
          <cell r="Q63">
            <v>0</v>
          </cell>
          <cell r="R63">
            <v>0</v>
          </cell>
          <cell r="S63">
            <v>0</v>
          </cell>
          <cell r="T63">
            <v>0</v>
          </cell>
          <cell r="U63">
            <v>0</v>
          </cell>
          <cell r="V63">
            <v>0</v>
          </cell>
          <cell r="W63">
            <v>0</v>
          </cell>
          <cell r="X63">
            <v>0</v>
          </cell>
          <cell r="Y63">
            <v>0</v>
          </cell>
        </row>
        <row r="64">
          <cell r="I64">
            <v>0</v>
          </cell>
          <cell r="J64">
            <v>0</v>
          </cell>
          <cell r="K64">
            <v>0</v>
          </cell>
          <cell r="L64">
            <v>0</v>
          </cell>
          <cell r="M64">
            <v>0</v>
          </cell>
          <cell r="N64">
            <v>0</v>
          </cell>
          <cell r="O64">
            <v>0</v>
          </cell>
          <cell r="P64">
            <v>0</v>
          </cell>
          <cell r="Q64">
            <v>0</v>
          </cell>
          <cell r="R64">
            <v>0</v>
          </cell>
          <cell r="S64">
            <v>0</v>
          </cell>
          <cell r="T64">
            <v>0</v>
          </cell>
          <cell r="U64">
            <v>0</v>
          </cell>
          <cell r="V64">
            <v>0</v>
          </cell>
          <cell r="W64">
            <v>0</v>
          </cell>
          <cell r="X64">
            <v>0</v>
          </cell>
          <cell r="Y64">
            <v>0</v>
          </cell>
        </row>
        <row r="65">
          <cell r="I65">
            <v>0</v>
          </cell>
          <cell r="J65">
            <v>0</v>
          </cell>
          <cell r="K65">
            <v>0</v>
          </cell>
          <cell r="L65">
            <v>0</v>
          </cell>
          <cell r="M65">
            <v>0</v>
          </cell>
          <cell r="N65">
            <v>0</v>
          </cell>
          <cell r="O65">
            <v>0</v>
          </cell>
          <cell r="P65">
            <v>0</v>
          </cell>
          <cell r="Q65">
            <v>0</v>
          </cell>
          <cell r="R65">
            <v>0</v>
          </cell>
          <cell r="S65">
            <v>0</v>
          </cell>
          <cell r="T65">
            <v>0</v>
          </cell>
          <cell r="U65">
            <v>0</v>
          </cell>
          <cell r="V65">
            <v>0</v>
          </cell>
          <cell r="W65">
            <v>0</v>
          </cell>
          <cell r="X65">
            <v>0</v>
          </cell>
          <cell r="Y65">
            <v>0</v>
          </cell>
        </row>
        <row r="66">
          <cell r="I66">
            <v>0</v>
          </cell>
          <cell r="J66">
            <v>0</v>
          </cell>
          <cell r="K66">
            <v>0</v>
          </cell>
          <cell r="L66">
            <v>0</v>
          </cell>
          <cell r="M66">
            <v>0</v>
          </cell>
          <cell r="N66">
            <v>0</v>
          </cell>
          <cell r="O66">
            <v>0</v>
          </cell>
          <cell r="P66">
            <v>0</v>
          </cell>
          <cell r="Q66">
            <v>0</v>
          </cell>
          <cell r="R66">
            <v>0</v>
          </cell>
          <cell r="S66">
            <v>0</v>
          </cell>
          <cell r="T66">
            <v>0</v>
          </cell>
          <cell r="U66">
            <v>0</v>
          </cell>
          <cell r="V66">
            <v>0</v>
          </cell>
          <cell r="W66">
            <v>0</v>
          </cell>
          <cell r="X66">
            <v>0</v>
          </cell>
          <cell r="Y66">
            <v>0</v>
          </cell>
        </row>
        <row r="67">
          <cell r="I67">
            <v>0</v>
          </cell>
          <cell r="J67">
            <v>0</v>
          </cell>
          <cell r="K67">
            <v>0</v>
          </cell>
          <cell r="L67">
            <v>0</v>
          </cell>
          <cell r="M67">
            <v>0</v>
          </cell>
          <cell r="N67">
            <v>0</v>
          </cell>
          <cell r="O67">
            <v>0</v>
          </cell>
          <cell r="P67">
            <v>0</v>
          </cell>
          <cell r="Q67">
            <v>0</v>
          </cell>
          <cell r="R67">
            <v>0</v>
          </cell>
          <cell r="S67">
            <v>0</v>
          </cell>
          <cell r="T67">
            <v>0</v>
          </cell>
          <cell r="U67">
            <v>0</v>
          </cell>
          <cell r="V67">
            <v>0</v>
          </cell>
          <cell r="W67">
            <v>0</v>
          </cell>
          <cell r="X67">
            <v>0</v>
          </cell>
          <cell r="Y67">
            <v>0</v>
          </cell>
        </row>
        <row r="68">
          <cell r="I68">
            <v>0</v>
          </cell>
          <cell r="J68">
            <v>0</v>
          </cell>
          <cell r="K68">
            <v>0</v>
          </cell>
          <cell r="L68">
            <v>0</v>
          </cell>
          <cell r="M68">
            <v>0</v>
          </cell>
          <cell r="N68">
            <v>0</v>
          </cell>
          <cell r="O68">
            <v>0</v>
          </cell>
          <cell r="P68">
            <v>0</v>
          </cell>
          <cell r="Q68">
            <v>0</v>
          </cell>
          <cell r="R68">
            <v>0</v>
          </cell>
          <cell r="S68">
            <v>0</v>
          </cell>
          <cell r="T68">
            <v>0</v>
          </cell>
          <cell r="U68">
            <v>0</v>
          </cell>
          <cell r="V68">
            <v>0</v>
          </cell>
          <cell r="W68">
            <v>0</v>
          </cell>
          <cell r="X68">
            <v>0</v>
          </cell>
          <cell r="Y68">
            <v>0</v>
          </cell>
        </row>
        <row r="69">
          <cell r="I69">
            <v>0</v>
          </cell>
          <cell r="J69">
            <v>0</v>
          </cell>
          <cell r="K69">
            <v>0</v>
          </cell>
          <cell r="L69">
            <v>0</v>
          </cell>
          <cell r="M69">
            <v>0</v>
          </cell>
          <cell r="N69">
            <v>0</v>
          </cell>
          <cell r="O69">
            <v>0</v>
          </cell>
          <cell r="P69">
            <v>0</v>
          </cell>
          <cell r="Q69">
            <v>0</v>
          </cell>
          <cell r="R69">
            <v>0</v>
          </cell>
          <cell r="S69">
            <v>0</v>
          </cell>
          <cell r="T69">
            <v>0</v>
          </cell>
          <cell r="U69">
            <v>0</v>
          </cell>
          <cell r="V69">
            <v>0</v>
          </cell>
          <cell r="W69">
            <v>0</v>
          </cell>
          <cell r="X69">
            <v>0</v>
          </cell>
          <cell r="Y69">
            <v>0</v>
          </cell>
        </row>
        <row r="70">
          <cell r="I70">
            <v>0</v>
          </cell>
          <cell r="J70">
            <v>0</v>
          </cell>
          <cell r="K70">
            <v>0</v>
          </cell>
          <cell r="L70">
            <v>0</v>
          </cell>
          <cell r="M70">
            <v>0</v>
          </cell>
          <cell r="N70">
            <v>0</v>
          </cell>
          <cell r="O70">
            <v>0</v>
          </cell>
          <cell r="P70">
            <v>0</v>
          </cell>
          <cell r="Q70">
            <v>0</v>
          </cell>
          <cell r="R70">
            <v>0</v>
          </cell>
          <cell r="S70">
            <v>0</v>
          </cell>
          <cell r="T70">
            <v>0</v>
          </cell>
          <cell r="U70">
            <v>0</v>
          </cell>
          <cell r="V70">
            <v>0</v>
          </cell>
          <cell r="W70">
            <v>0</v>
          </cell>
          <cell r="X70">
            <v>0</v>
          </cell>
          <cell r="Y70">
            <v>0</v>
          </cell>
        </row>
        <row r="71">
          <cell r="I71">
            <v>0</v>
          </cell>
          <cell r="J71">
            <v>0</v>
          </cell>
          <cell r="K71">
            <v>0</v>
          </cell>
          <cell r="L71">
            <v>0</v>
          </cell>
          <cell r="M71">
            <v>0</v>
          </cell>
          <cell r="N71">
            <v>0</v>
          </cell>
          <cell r="O71">
            <v>0</v>
          </cell>
          <cell r="P71">
            <v>0</v>
          </cell>
          <cell r="Q71">
            <v>0</v>
          </cell>
          <cell r="R71">
            <v>0</v>
          </cell>
          <cell r="S71">
            <v>0</v>
          </cell>
          <cell r="T71">
            <v>0</v>
          </cell>
          <cell r="U71">
            <v>0</v>
          </cell>
          <cell r="V71">
            <v>0</v>
          </cell>
          <cell r="W71">
            <v>0</v>
          </cell>
          <cell r="X71">
            <v>0</v>
          </cell>
          <cell r="Y71">
            <v>0</v>
          </cell>
        </row>
        <row r="72">
          <cell r="I72">
            <v>0</v>
          </cell>
          <cell r="J72">
            <v>0</v>
          </cell>
          <cell r="K72">
            <v>0</v>
          </cell>
          <cell r="L72">
            <v>0</v>
          </cell>
          <cell r="M72">
            <v>0</v>
          </cell>
          <cell r="N72">
            <v>0</v>
          </cell>
          <cell r="O72">
            <v>0</v>
          </cell>
          <cell r="P72">
            <v>0</v>
          </cell>
          <cell r="Q72">
            <v>0</v>
          </cell>
          <cell r="R72">
            <v>0</v>
          </cell>
          <cell r="S72">
            <v>0</v>
          </cell>
          <cell r="T72">
            <v>0</v>
          </cell>
          <cell r="U72">
            <v>0</v>
          </cell>
          <cell r="V72">
            <v>0</v>
          </cell>
          <cell r="W72">
            <v>0</v>
          </cell>
          <cell r="X72">
            <v>0</v>
          </cell>
          <cell r="Y72">
            <v>0</v>
          </cell>
        </row>
        <row r="73">
          <cell r="I73">
            <v>0</v>
          </cell>
          <cell r="J73">
            <v>0</v>
          </cell>
          <cell r="K73">
            <v>0</v>
          </cell>
          <cell r="L73">
            <v>0</v>
          </cell>
          <cell r="M73">
            <v>0</v>
          </cell>
          <cell r="N73">
            <v>0</v>
          </cell>
          <cell r="O73">
            <v>0</v>
          </cell>
          <cell r="P73">
            <v>0</v>
          </cell>
          <cell r="Q73">
            <v>0</v>
          </cell>
          <cell r="R73">
            <v>0</v>
          </cell>
          <cell r="S73">
            <v>0</v>
          </cell>
          <cell r="T73">
            <v>0</v>
          </cell>
          <cell r="U73">
            <v>0</v>
          </cell>
          <cell r="V73">
            <v>0</v>
          </cell>
          <cell r="W73">
            <v>0</v>
          </cell>
          <cell r="X73">
            <v>0</v>
          </cell>
          <cell r="Y73">
            <v>0</v>
          </cell>
        </row>
        <row r="74">
          <cell r="I74">
            <v>0</v>
          </cell>
          <cell r="J74">
            <v>0</v>
          </cell>
          <cell r="K74">
            <v>0</v>
          </cell>
          <cell r="L74">
            <v>0</v>
          </cell>
          <cell r="M74">
            <v>0</v>
          </cell>
          <cell r="N74">
            <v>0</v>
          </cell>
          <cell r="O74">
            <v>0</v>
          </cell>
          <cell r="P74">
            <v>0</v>
          </cell>
          <cell r="Q74">
            <v>0</v>
          </cell>
          <cell r="R74">
            <v>0</v>
          </cell>
          <cell r="S74">
            <v>0</v>
          </cell>
          <cell r="T74">
            <v>0</v>
          </cell>
          <cell r="U74">
            <v>0</v>
          </cell>
          <cell r="V74">
            <v>0</v>
          </cell>
          <cell r="W74">
            <v>0</v>
          </cell>
          <cell r="X74">
            <v>0</v>
          </cell>
          <cell r="Y74">
            <v>0</v>
          </cell>
        </row>
        <row r="75">
          <cell r="I75">
            <v>0</v>
          </cell>
          <cell r="J75">
            <v>0</v>
          </cell>
          <cell r="K75">
            <v>0</v>
          </cell>
          <cell r="L75">
            <v>0</v>
          </cell>
          <cell r="M75">
            <v>0</v>
          </cell>
          <cell r="N75">
            <v>0</v>
          </cell>
          <cell r="O75">
            <v>0</v>
          </cell>
          <cell r="P75">
            <v>0</v>
          </cell>
          <cell r="Q75">
            <v>0</v>
          </cell>
          <cell r="R75">
            <v>0</v>
          </cell>
          <cell r="S75">
            <v>0</v>
          </cell>
          <cell r="T75">
            <v>0</v>
          </cell>
          <cell r="U75">
            <v>0</v>
          </cell>
          <cell r="V75">
            <v>0</v>
          </cell>
          <cell r="W75">
            <v>0</v>
          </cell>
          <cell r="X75">
            <v>0</v>
          </cell>
          <cell r="Y75">
            <v>0</v>
          </cell>
        </row>
        <row r="76">
          <cell r="I76">
            <v>0</v>
          </cell>
          <cell r="J76">
            <v>0</v>
          </cell>
          <cell r="K76">
            <v>0</v>
          </cell>
          <cell r="L76">
            <v>0</v>
          </cell>
          <cell r="M76">
            <v>0</v>
          </cell>
          <cell r="N76">
            <v>0</v>
          </cell>
          <cell r="O76">
            <v>0</v>
          </cell>
          <cell r="P76">
            <v>0</v>
          </cell>
          <cell r="Q76">
            <v>0</v>
          </cell>
          <cell r="R76">
            <v>0</v>
          </cell>
          <cell r="S76">
            <v>0</v>
          </cell>
          <cell r="T76">
            <v>0</v>
          </cell>
          <cell r="U76">
            <v>0</v>
          </cell>
          <cell r="V76">
            <v>0</v>
          </cell>
          <cell r="W76">
            <v>0</v>
          </cell>
          <cell r="X76">
            <v>0</v>
          </cell>
          <cell r="Y76">
            <v>0</v>
          </cell>
        </row>
        <row r="77">
          <cell r="I77">
            <v>0</v>
          </cell>
          <cell r="J77">
            <v>0</v>
          </cell>
          <cell r="K77">
            <v>0</v>
          </cell>
          <cell r="L77">
            <v>0</v>
          </cell>
          <cell r="M77">
            <v>0</v>
          </cell>
          <cell r="N77">
            <v>0</v>
          </cell>
          <cell r="O77">
            <v>0</v>
          </cell>
          <cell r="P77">
            <v>0</v>
          </cell>
          <cell r="Q77">
            <v>0</v>
          </cell>
          <cell r="R77">
            <v>0</v>
          </cell>
          <cell r="S77">
            <v>0</v>
          </cell>
          <cell r="T77">
            <v>0</v>
          </cell>
          <cell r="U77">
            <v>0</v>
          </cell>
          <cell r="V77">
            <v>0</v>
          </cell>
          <cell r="W77">
            <v>0</v>
          </cell>
          <cell r="X77">
            <v>0</v>
          </cell>
          <cell r="Y77">
            <v>0</v>
          </cell>
        </row>
        <row r="78">
          <cell r="I78">
            <v>0</v>
          </cell>
          <cell r="J78">
            <v>0</v>
          </cell>
          <cell r="K78">
            <v>0</v>
          </cell>
          <cell r="L78">
            <v>0</v>
          </cell>
          <cell r="M78">
            <v>0</v>
          </cell>
          <cell r="N78">
            <v>0</v>
          </cell>
          <cell r="O78">
            <v>0</v>
          </cell>
          <cell r="P78">
            <v>0</v>
          </cell>
          <cell r="Q78">
            <v>0</v>
          </cell>
          <cell r="R78">
            <v>0</v>
          </cell>
          <cell r="S78">
            <v>0</v>
          </cell>
          <cell r="T78">
            <v>0</v>
          </cell>
          <cell r="U78">
            <v>0</v>
          </cell>
          <cell r="V78">
            <v>0</v>
          </cell>
          <cell r="W78">
            <v>0</v>
          </cell>
          <cell r="X78">
            <v>0</v>
          </cell>
          <cell r="Y78">
            <v>0</v>
          </cell>
        </row>
        <row r="79">
          <cell r="I79">
            <v>0</v>
          </cell>
          <cell r="J79">
            <v>0</v>
          </cell>
          <cell r="K79">
            <v>0</v>
          </cell>
          <cell r="L79">
            <v>0</v>
          </cell>
          <cell r="M79">
            <v>0</v>
          </cell>
          <cell r="N79">
            <v>0</v>
          </cell>
          <cell r="O79">
            <v>0</v>
          </cell>
          <cell r="P79">
            <v>0</v>
          </cell>
          <cell r="Q79">
            <v>0</v>
          </cell>
          <cell r="R79">
            <v>0</v>
          </cell>
          <cell r="S79">
            <v>0</v>
          </cell>
          <cell r="T79">
            <v>0</v>
          </cell>
          <cell r="U79">
            <v>0</v>
          </cell>
          <cell r="V79">
            <v>0</v>
          </cell>
          <cell r="W79">
            <v>0</v>
          </cell>
          <cell r="X79">
            <v>0</v>
          </cell>
          <cell r="Y79">
            <v>0</v>
          </cell>
        </row>
        <row r="80">
          <cell r="I80">
            <v>0</v>
          </cell>
          <cell r="J80">
            <v>0</v>
          </cell>
          <cell r="K80">
            <v>0</v>
          </cell>
          <cell r="L80">
            <v>0</v>
          </cell>
          <cell r="M80">
            <v>0</v>
          </cell>
          <cell r="N80">
            <v>0</v>
          </cell>
          <cell r="O80">
            <v>0</v>
          </cell>
          <cell r="P80">
            <v>0</v>
          </cell>
          <cell r="Q80">
            <v>0</v>
          </cell>
          <cell r="R80">
            <v>0</v>
          </cell>
          <cell r="S80">
            <v>0</v>
          </cell>
          <cell r="T80">
            <v>0</v>
          </cell>
          <cell r="U80">
            <v>0</v>
          </cell>
          <cell r="V80">
            <v>0</v>
          </cell>
          <cell r="W80">
            <v>0</v>
          </cell>
          <cell r="X80">
            <v>0</v>
          </cell>
          <cell r="Y80">
            <v>0</v>
          </cell>
        </row>
        <row r="81">
          <cell r="I81">
            <v>0</v>
          </cell>
          <cell r="J81">
            <v>0</v>
          </cell>
          <cell r="K81">
            <v>0</v>
          </cell>
          <cell r="L81">
            <v>0</v>
          </cell>
          <cell r="M81">
            <v>0</v>
          </cell>
          <cell r="N81">
            <v>0</v>
          </cell>
          <cell r="O81">
            <v>0</v>
          </cell>
          <cell r="P81">
            <v>0</v>
          </cell>
          <cell r="Q81">
            <v>0</v>
          </cell>
          <cell r="R81">
            <v>0</v>
          </cell>
          <cell r="S81">
            <v>0</v>
          </cell>
          <cell r="T81">
            <v>0</v>
          </cell>
          <cell r="U81">
            <v>0</v>
          </cell>
          <cell r="V81">
            <v>0</v>
          </cell>
          <cell r="W81">
            <v>0</v>
          </cell>
          <cell r="X81">
            <v>0</v>
          </cell>
          <cell r="Y81">
            <v>0</v>
          </cell>
        </row>
        <row r="82">
          <cell r="I82">
            <v>0</v>
          </cell>
          <cell r="J82">
            <v>0</v>
          </cell>
          <cell r="K82">
            <v>0</v>
          </cell>
          <cell r="L82">
            <v>0</v>
          </cell>
          <cell r="M82">
            <v>0</v>
          </cell>
          <cell r="N82">
            <v>0</v>
          </cell>
          <cell r="O82">
            <v>0</v>
          </cell>
          <cell r="P82">
            <v>0</v>
          </cell>
          <cell r="Q82">
            <v>0</v>
          </cell>
          <cell r="R82">
            <v>0</v>
          </cell>
          <cell r="S82">
            <v>0</v>
          </cell>
          <cell r="T82">
            <v>0</v>
          </cell>
          <cell r="U82">
            <v>0</v>
          </cell>
          <cell r="V82">
            <v>0</v>
          </cell>
          <cell r="W82">
            <v>0</v>
          </cell>
          <cell r="X82">
            <v>0</v>
          </cell>
          <cell r="Y82">
            <v>0</v>
          </cell>
        </row>
        <row r="83">
          <cell r="I83">
            <v>0</v>
          </cell>
          <cell r="J83">
            <v>0</v>
          </cell>
          <cell r="K83">
            <v>0</v>
          </cell>
          <cell r="L83">
            <v>0</v>
          </cell>
          <cell r="M83">
            <v>0</v>
          </cell>
          <cell r="N83">
            <v>0</v>
          </cell>
          <cell r="O83">
            <v>0</v>
          </cell>
          <cell r="P83">
            <v>0</v>
          </cell>
          <cell r="Q83">
            <v>0</v>
          </cell>
          <cell r="R83">
            <v>0</v>
          </cell>
          <cell r="S83">
            <v>0</v>
          </cell>
          <cell r="T83">
            <v>0</v>
          </cell>
          <cell r="U83">
            <v>0</v>
          </cell>
          <cell r="V83">
            <v>0</v>
          </cell>
          <cell r="W83">
            <v>0</v>
          </cell>
          <cell r="X83">
            <v>0</v>
          </cell>
          <cell r="Y83">
            <v>0</v>
          </cell>
        </row>
        <row r="84">
          <cell r="I84">
            <v>0</v>
          </cell>
          <cell r="J84">
            <v>0</v>
          </cell>
          <cell r="K84">
            <v>0</v>
          </cell>
          <cell r="L84">
            <v>0</v>
          </cell>
          <cell r="M84">
            <v>0</v>
          </cell>
          <cell r="N84">
            <v>0</v>
          </cell>
          <cell r="O84">
            <v>0</v>
          </cell>
          <cell r="P84">
            <v>0</v>
          </cell>
          <cell r="Q84">
            <v>0</v>
          </cell>
          <cell r="R84">
            <v>0</v>
          </cell>
          <cell r="S84">
            <v>0</v>
          </cell>
          <cell r="T84">
            <v>0</v>
          </cell>
          <cell r="U84">
            <v>0</v>
          </cell>
          <cell r="V84">
            <v>0</v>
          </cell>
          <cell r="W84">
            <v>0</v>
          </cell>
          <cell r="X84">
            <v>0</v>
          </cell>
          <cell r="Y84">
            <v>0</v>
          </cell>
        </row>
        <row r="85">
          <cell r="I85">
            <v>0</v>
          </cell>
          <cell r="J85">
            <v>0</v>
          </cell>
          <cell r="K85">
            <v>0</v>
          </cell>
          <cell r="L85">
            <v>0</v>
          </cell>
          <cell r="M85">
            <v>0</v>
          </cell>
          <cell r="N85">
            <v>0</v>
          </cell>
          <cell r="O85">
            <v>0</v>
          </cell>
          <cell r="P85">
            <v>0</v>
          </cell>
          <cell r="Q85">
            <v>0</v>
          </cell>
          <cell r="R85">
            <v>0</v>
          </cell>
          <cell r="S85">
            <v>0</v>
          </cell>
          <cell r="T85">
            <v>0</v>
          </cell>
          <cell r="U85">
            <v>0</v>
          </cell>
          <cell r="V85">
            <v>0</v>
          </cell>
          <cell r="W85">
            <v>0</v>
          </cell>
          <cell r="X85">
            <v>0</v>
          </cell>
          <cell r="Y85">
            <v>0</v>
          </cell>
        </row>
        <row r="86">
          <cell r="I86">
            <v>0</v>
          </cell>
          <cell r="J86">
            <v>0</v>
          </cell>
          <cell r="K86">
            <v>0</v>
          </cell>
          <cell r="L86">
            <v>0</v>
          </cell>
          <cell r="M86">
            <v>0</v>
          </cell>
          <cell r="N86">
            <v>0</v>
          </cell>
          <cell r="O86">
            <v>0</v>
          </cell>
          <cell r="P86">
            <v>0</v>
          </cell>
          <cell r="Q86">
            <v>0</v>
          </cell>
          <cell r="R86">
            <v>0</v>
          </cell>
          <cell r="S86">
            <v>0</v>
          </cell>
          <cell r="T86">
            <v>0</v>
          </cell>
          <cell r="U86">
            <v>0</v>
          </cell>
          <cell r="V86">
            <v>0</v>
          </cell>
          <cell r="W86">
            <v>0</v>
          </cell>
          <cell r="X86">
            <v>0</v>
          </cell>
          <cell r="Y86">
            <v>0</v>
          </cell>
        </row>
        <row r="87">
          <cell r="I87">
            <v>0</v>
          </cell>
          <cell r="J87">
            <v>0</v>
          </cell>
          <cell r="K87">
            <v>0</v>
          </cell>
          <cell r="L87">
            <v>0</v>
          </cell>
          <cell r="M87">
            <v>0</v>
          </cell>
          <cell r="N87">
            <v>0</v>
          </cell>
          <cell r="O87">
            <v>0</v>
          </cell>
          <cell r="P87">
            <v>0</v>
          </cell>
          <cell r="Q87">
            <v>0</v>
          </cell>
          <cell r="R87">
            <v>0</v>
          </cell>
          <cell r="S87">
            <v>0</v>
          </cell>
          <cell r="T87">
            <v>0</v>
          </cell>
          <cell r="U87">
            <v>0</v>
          </cell>
          <cell r="V87">
            <v>0</v>
          </cell>
          <cell r="W87">
            <v>0</v>
          </cell>
          <cell r="X87">
            <v>0</v>
          </cell>
          <cell r="Y87">
            <v>0</v>
          </cell>
        </row>
        <row r="88">
          <cell r="I88">
            <v>0</v>
          </cell>
          <cell r="J88">
            <v>0</v>
          </cell>
          <cell r="K88">
            <v>0</v>
          </cell>
          <cell r="L88">
            <v>0</v>
          </cell>
          <cell r="M88">
            <v>0</v>
          </cell>
          <cell r="N88">
            <v>0</v>
          </cell>
          <cell r="O88">
            <v>0</v>
          </cell>
          <cell r="P88">
            <v>0</v>
          </cell>
          <cell r="Q88">
            <v>0</v>
          </cell>
          <cell r="R88">
            <v>0</v>
          </cell>
          <cell r="S88">
            <v>0</v>
          </cell>
          <cell r="T88">
            <v>0</v>
          </cell>
          <cell r="U88">
            <v>0</v>
          </cell>
          <cell r="V88">
            <v>0</v>
          </cell>
          <cell r="W88">
            <v>0</v>
          </cell>
          <cell r="X88">
            <v>0</v>
          </cell>
          <cell r="Y88">
            <v>0</v>
          </cell>
        </row>
        <row r="89">
          <cell r="I89">
            <v>0</v>
          </cell>
          <cell r="J89">
            <v>0</v>
          </cell>
          <cell r="K89">
            <v>0</v>
          </cell>
          <cell r="L89">
            <v>0</v>
          </cell>
          <cell r="M89">
            <v>0</v>
          </cell>
          <cell r="N89">
            <v>0</v>
          </cell>
          <cell r="O89">
            <v>0</v>
          </cell>
          <cell r="P89">
            <v>0</v>
          </cell>
          <cell r="Q89">
            <v>0</v>
          </cell>
          <cell r="R89">
            <v>0</v>
          </cell>
          <cell r="S89">
            <v>0</v>
          </cell>
          <cell r="T89">
            <v>0</v>
          </cell>
          <cell r="U89">
            <v>0</v>
          </cell>
          <cell r="V89">
            <v>0</v>
          </cell>
          <cell r="W89">
            <v>0</v>
          </cell>
          <cell r="X89">
            <v>0</v>
          </cell>
          <cell r="Y89">
            <v>0</v>
          </cell>
        </row>
        <row r="90">
          <cell r="I90">
            <v>0</v>
          </cell>
          <cell r="J90">
            <v>0</v>
          </cell>
          <cell r="K90">
            <v>0</v>
          </cell>
          <cell r="L90">
            <v>0</v>
          </cell>
          <cell r="M90">
            <v>0</v>
          </cell>
          <cell r="N90">
            <v>0</v>
          </cell>
          <cell r="O90">
            <v>0</v>
          </cell>
          <cell r="P90">
            <v>0</v>
          </cell>
          <cell r="Q90">
            <v>0</v>
          </cell>
          <cell r="R90">
            <v>0</v>
          </cell>
          <cell r="S90">
            <v>0</v>
          </cell>
          <cell r="T90">
            <v>0</v>
          </cell>
          <cell r="U90">
            <v>0</v>
          </cell>
          <cell r="V90">
            <v>0</v>
          </cell>
          <cell r="W90">
            <v>0</v>
          </cell>
          <cell r="X90">
            <v>0</v>
          </cell>
          <cell r="Y90">
            <v>0</v>
          </cell>
        </row>
        <row r="91">
          <cell r="I91">
            <v>0</v>
          </cell>
          <cell r="J91">
            <v>0</v>
          </cell>
          <cell r="K91">
            <v>0</v>
          </cell>
          <cell r="L91">
            <v>0</v>
          </cell>
          <cell r="M91">
            <v>0</v>
          </cell>
          <cell r="N91">
            <v>0</v>
          </cell>
          <cell r="O91">
            <v>0</v>
          </cell>
          <cell r="P91">
            <v>0</v>
          </cell>
          <cell r="Q91">
            <v>0</v>
          </cell>
          <cell r="R91">
            <v>0</v>
          </cell>
          <cell r="S91">
            <v>0</v>
          </cell>
          <cell r="T91">
            <v>0</v>
          </cell>
          <cell r="U91">
            <v>0</v>
          </cell>
          <cell r="V91">
            <v>0</v>
          </cell>
          <cell r="W91">
            <v>0</v>
          </cell>
          <cell r="X91">
            <v>0</v>
          </cell>
          <cell r="Y91">
            <v>0</v>
          </cell>
        </row>
        <row r="92">
          <cell r="I92">
            <v>0</v>
          </cell>
          <cell r="J92">
            <v>0</v>
          </cell>
          <cell r="K92">
            <v>0</v>
          </cell>
          <cell r="L92">
            <v>0</v>
          </cell>
          <cell r="M92">
            <v>0</v>
          </cell>
          <cell r="N92">
            <v>0</v>
          </cell>
          <cell r="O92">
            <v>0</v>
          </cell>
          <cell r="P92">
            <v>0</v>
          </cell>
          <cell r="Q92">
            <v>0</v>
          </cell>
          <cell r="R92">
            <v>0</v>
          </cell>
          <cell r="S92">
            <v>0</v>
          </cell>
          <cell r="T92">
            <v>0</v>
          </cell>
          <cell r="U92">
            <v>0</v>
          </cell>
          <cell r="V92">
            <v>0</v>
          </cell>
          <cell r="W92">
            <v>0</v>
          </cell>
          <cell r="X92">
            <v>0</v>
          </cell>
          <cell r="Y92">
            <v>0</v>
          </cell>
        </row>
        <row r="93">
          <cell r="I93">
            <v>0</v>
          </cell>
          <cell r="J93">
            <v>0</v>
          </cell>
          <cell r="K93">
            <v>0</v>
          </cell>
          <cell r="L93">
            <v>0</v>
          </cell>
          <cell r="M93">
            <v>0</v>
          </cell>
          <cell r="N93">
            <v>0</v>
          </cell>
          <cell r="O93">
            <v>0</v>
          </cell>
          <cell r="P93">
            <v>0</v>
          </cell>
          <cell r="Q93">
            <v>0</v>
          </cell>
          <cell r="R93">
            <v>0</v>
          </cell>
          <cell r="S93">
            <v>0</v>
          </cell>
          <cell r="T93">
            <v>0</v>
          </cell>
          <cell r="U93">
            <v>0</v>
          </cell>
          <cell r="V93">
            <v>0</v>
          </cell>
          <cell r="W93">
            <v>0</v>
          </cell>
          <cell r="X93">
            <v>0</v>
          </cell>
          <cell r="Y93">
            <v>0</v>
          </cell>
        </row>
        <row r="94">
          <cell r="I94">
            <v>0</v>
          </cell>
          <cell r="J94">
            <v>0</v>
          </cell>
          <cell r="K94">
            <v>0</v>
          </cell>
          <cell r="L94">
            <v>0</v>
          </cell>
          <cell r="M94">
            <v>0</v>
          </cell>
          <cell r="N94">
            <v>0</v>
          </cell>
          <cell r="O94">
            <v>0</v>
          </cell>
          <cell r="P94">
            <v>0</v>
          </cell>
          <cell r="Q94">
            <v>0</v>
          </cell>
          <cell r="R94">
            <v>0</v>
          </cell>
          <cell r="S94">
            <v>0</v>
          </cell>
          <cell r="T94">
            <v>0</v>
          </cell>
          <cell r="U94">
            <v>0</v>
          </cell>
          <cell r="V94">
            <v>0</v>
          </cell>
          <cell r="W94">
            <v>0</v>
          </cell>
          <cell r="X94">
            <v>0</v>
          </cell>
          <cell r="Y94">
            <v>0</v>
          </cell>
        </row>
        <row r="95">
          <cell r="I95">
            <v>0</v>
          </cell>
          <cell r="J95">
            <v>0</v>
          </cell>
          <cell r="K95">
            <v>0</v>
          </cell>
          <cell r="L95">
            <v>0</v>
          </cell>
          <cell r="M95">
            <v>0</v>
          </cell>
          <cell r="N95">
            <v>0</v>
          </cell>
          <cell r="O95">
            <v>0</v>
          </cell>
          <cell r="P95">
            <v>0</v>
          </cell>
          <cell r="Q95">
            <v>0</v>
          </cell>
          <cell r="R95">
            <v>0</v>
          </cell>
          <cell r="S95">
            <v>0</v>
          </cell>
          <cell r="T95">
            <v>0</v>
          </cell>
          <cell r="U95">
            <v>0</v>
          </cell>
          <cell r="V95">
            <v>0</v>
          </cell>
          <cell r="W95">
            <v>0</v>
          </cell>
          <cell r="X95">
            <v>0</v>
          </cell>
          <cell r="Y95">
            <v>0</v>
          </cell>
        </row>
        <row r="96">
          <cell r="I96">
            <v>0</v>
          </cell>
          <cell r="J96">
            <v>0</v>
          </cell>
          <cell r="K96">
            <v>0</v>
          </cell>
          <cell r="L96">
            <v>0</v>
          </cell>
          <cell r="M96">
            <v>0</v>
          </cell>
          <cell r="N96">
            <v>0</v>
          </cell>
          <cell r="O96">
            <v>0</v>
          </cell>
          <cell r="P96">
            <v>0</v>
          </cell>
          <cell r="Q96">
            <v>0</v>
          </cell>
          <cell r="R96">
            <v>0</v>
          </cell>
          <cell r="S96">
            <v>0</v>
          </cell>
          <cell r="T96">
            <v>0</v>
          </cell>
          <cell r="U96">
            <v>0</v>
          </cell>
          <cell r="V96">
            <v>0</v>
          </cell>
          <cell r="W96">
            <v>0</v>
          </cell>
          <cell r="X96">
            <v>0</v>
          </cell>
          <cell r="Y96">
            <v>0</v>
          </cell>
        </row>
        <row r="97">
          <cell r="I97">
            <v>0</v>
          </cell>
          <cell r="J97">
            <v>0</v>
          </cell>
          <cell r="K97">
            <v>0</v>
          </cell>
          <cell r="L97">
            <v>0</v>
          </cell>
          <cell r="M97">
            <v>0</v>
          </cell>
          <cell r="N97">
            <v>0</v>
          </cell>
          <cell r="O97">
            <v>0</v>
          </cell>
          <cell r="P97">
            <v>0</v>
          </cell>
          <cell r="Q97">
            <v>0</v>
          </cell>
          <cell r="R97">
            <v>0</v>
          </cell>
          <cell r="S97">
            <v>0</v>
          </cell>
          <cell r="T97">
            <v>0</v>
          </cell>
          <cell r="U97">
            <v>0</v>
          </cell>
          <cell r="V97">
            <v>0</v>
          </cell>
          <cell r="W97">
            <v>0</v>
          </cell>
          <cell r="X97">
            <v>0</v>
          </cell>
          <cell r="Y97">
            <v>0</v>
          </cell>
        </row>
        <row r="98">
          <cell r="I98">
            <v>0</v>
          </cell>
          <cell r="J98">
            <v>0</v>
          </cell>
          <cell r="K98">
            <v>0</v>
          </cell>
          <cell r="L98">
            <v>0</v>
          </cell>
          <cell r="M98">
            <v>0</v>
          </cell>
          <cell r="N98">
            <v>0</v>
          </cell>
          <cell r="O98">
            <v>0</v>
          </cell>
          <cell r="P98">
            <v>0</v>
          </cell>
          <cell r="Q98">
            <v>0</v>
          </cell>
          <cell r="R98">
            <v>0</v>
          </cell>
          <cell r="S98">
            <v>0</v>
          </cell>
          <cell r="T98">
            <v>0</v>
          </cell>
          <cell r="U98">
            <v>0</v>
          </cell>
          <cell r="V98">
            <v>0</v>
          </cell>
          <cell r="W98">
            <v>0</v>
          </cell>
          <cell r="X98">
            <v>0</v>
          </cell>
          <cell r="Y98">
            <v>0</v>
          </cell>
        </row>
        <row r="99">
          <cell r="I99">
            <v>0</v>
          </cell>
          <cell r="J99">
            <v>0</v>
          </cell>
          <cell r="K99">
            <v>0</v>
          </cell>
          <cell r="L99">
            <v>0</v>
          </cell>
          <cell r="M99">
            <v>0</v>
          </cell>
          <cell r="N99">
            <v>0</v>
          </cell>
          <cell r="O99">
            <v>0</v>
          </cell>
          <cell r="P99">
            <v>0</v>
          </cell>
          <cell r="Q99">
            <v>0</v>
          </cell>
          <cell r="R99">
            <v>0</v>
          </cell>
          <cell r="S99">
            <v>0</v>
          </cell>
          <cell r="T99">
            <v>0</v>
          </cell>
          <cell r="U99">
            <v>0</v>
          </cell>
          <cell r="V99">
            <v>0</v>
          </cell>
          <cell r="W99">
            <v>0</v>
          </cell>
          <cell r="X99">
            <v>0</v>
          </cell>
          <cell r="Y99">
            <v>0</v>
          </cell>
        </row>
        <row r="100">
          <cell r="I100">
            <v>0</v>
          </cell>
          <cell r="J100">
            <v>0</v>
          </cell>
          <cell r="K100">
            <v>0</v>
          </cell>
          <cell r="L100">
            <v>0</v>
          </cell>
          <cell r="M100">
            <v>0</v>
          </cell>
          <cell r="N100">
            <v>0</v>
          </cell>
          <cell r="O100">
            <v>0</v>
          </cell>
          <cell r="P100">
            <v>0</v>
          </cell>
          <cell r="Q100">
            <v>0</v>
          </cell>
          <cell r="R100">
            <v>0</v>
          </cell>
          <cell r="S100">
            <v>0</v>
          </cell>
          <cell r="T100">
            <v>0</v>
          </cell>
          <cell r="U100">
            <v>0</v>
          </cell>
          <cell r="V100">
            <v>0</v>
          </cell>
          <cell r="W100">
            <v>0</v>
          </cell>
          <cell r="X100">
            <v>0</v>
          </cell>
          <cell r="Y100">
            <v>0</v>
          </cell>
        </row>
      </sheetData>
      <sheetData sheetId="11">
        <row r="1">
          <cell r="A1" t="str">
            <v>PLATFORM MNEMONIC</v>
          </cell>
        </row>
      </sheetData>
      <sheetData sheetId="12" refreshError="1"/>
      <sheetData sheetId="13" refreshError="1"/>
      <sheetData sheetId="14">
        <row r="1">
          <cell r="A1">
            <v>1</v>
          </cell>
          <cell r="B1">
            <v>2</v>
          </cell>
          <cell r="C1">
            <v>3</v>
          </cell>
          <cell r="D1">
            <v>4</v>
          </cell>
          <cell r="E1">
            <v>5</v>
          </cell>
          <cell r="F1">
            <v>6</v>
          </cell>
          <cell r="G1">
            <v>7</v>
          </cell>
          <cell r="H1">
            <v>8</v>
          </cell>
          <cell r="I1">
            <v>9</v>
          </cell>
          <cell r="J1">
            <v>10</v>
          </cell>
          <cell r="K1">
            <v>11</v>
          </cell>
          <cell r="L1">
            <v>12</v>
          </cell>
          <cell r="M1">
            <v>13</v>
          </cell>
          <cell r="N1">
            <v>14</v>
          </cell>
          <cell r="O1">
            <v>15</v>
          </cell>
          <cell r="P1">
            <v>16</v>
          </cell>
          <cell r="Q1">
            <v>17</v>
          </cell>
          <cell r="R1">
            <v>18</v>
          </cell>
          <cell r="S1">
            <v>19</v>
          </cell>
          <cell r="T1">
            <v>20</v>
          </cell>
          <cell r="U1">
            <v>21</v>
          </cell>
          <cell r="V1">
            <v>2</v>
          </cell>
          <cell r="W1">
            <v>23</v>
          </cell>
          <cell r="X1">
            <v>24</v>
          </cell>
        </row>
        <row r="2">
          <cell r="J2" t="str">
            <v>2010</v>
          </cell>
          <cell r="K2" t="str">
            <v>Jan-2011</v>
          </cell>
          <cell r="L2" t="str">
            <v>Feb-2011</v>
          </cell>
          <cell r="M2" t="str">
            <v>Mar-2011</v>
          </cell>
          <cell r="N2" t="str">
            <v>Apr-2011</v>
          </cell>
          <cell r="O2" t="str">
            <v>May-2011</v>
          </cell>
          <cell r="P2" t="str">
            <v>Jun-2011</v>
          </cell>
          <cell r="Q2" t="str">
            <v>Jul-2011</v>
          </cell>
          <cell r="R2" t="str">
            <v>Aug-2011</v>
          </cell>
          <cell r="S2" t="str">
            <v>Sep-2011</v>
          </cell>
          <cell r="T2" t="str">
            <v>Oct-2011</v>
          </cell>
          <cell r="U2" t="str">
            <v>Nov-2011</v>
          </cell>
          <cell r="V2" t="str">
            <v>Dec-2011</v>
          </cell>
          <cell r="W2">
            <v>2011</v>
          </cell>
          <cell r="X2">
            <v>2012</v>
          </cell>
        </row>
        <row r="3">
          <cell r="A3" t="str">
            <v>MNEMONIC</v>
          </cell>
          <cell r="B3" t="str">
            <v>DESIGN PARENT</v>
          </cell>
          <cell r="C3" t="str">
            <v>BADGE</v>
          </cell>
          <cell r="D3" t="str">
            <v>PLATFORM</v>
          </cell>
          <cell r="E3" t="str">
            <v>PROGRAM</v>
          </cell>
          <cell r="F3" t="str">
            <v>NAMEPLATE</v>
          </cell>
          <cell r="G3" t="str">
            <v>SOP</v>
          </cell>
          <cell r="H3" t="str">
            <v>EOP</v>
          </cell>
          <cell r="I3" t="str">
            <v>Segment</v>
          </cell>
          <cell r="J3" t="str">
            <v>Sum of CAL10</v>
          </cell>
          <cell r="K3" t="str">
            <v>Sum of Jan-11</v>
          </cell>
          <cell r="L3" t="str">
            <v>Sum of Feb-11</v>
          </cell>
          <cell r="M3" t="str">
            <v>Sum of Mar-11</v>
          </cell>
          <cell r="N3" t="str">
            <v>Sum of Apr-11</v>
          </cell>
          <cell r="O3" t="str">
            <v>Sum of May-11</v>
          </cell>
          <cell r="P3" t="str">
            <v>Sum of Jun-11</v>
          </cell>
          <cell r="Q3" t="str">
            <v>Sum of Jul-11</v>
          </cell>
          <cell r="R3" t="str">
            <v>Sum of Aug-11</v>
          </cell>
          <cell r="S3" t="str">
            <v>Sum of Sep-11</v>
          </cell>
          <cell r="T3" t="str">
            <v>Sum of Oct-11</v>
          </cell>
          <cell r="U3" t="str">
            <v>Sum of Nov-11</v>
          </cell>
          <cell r="V3" t="str">
            <v>Sum of Dec-11</v>
          </cell>
          <cell r="W3" t="str">
            <v>Sum of CAL11</v>
          </cell>
          <cell r="X3" t="str">
            <v>Sum of CAL12</v>
          </cell>
        </row>
        <row r="4">
          <cell r="A4" t="str">
            <v>JK1003488</v>
          </cell>
          <cell r="B4" t="str">
            <v>General Motors</v>
          </cell>
          <cell r="C4" t="str">
            <v>Daewoo</v>
          </cell>
          <cell r="D4" t="str">
            <v>GLOBAL DELTA</v>
          </cell>
          <cell r="E4" t="str">
            <v>J300</v>
          </cell>
          <cell r="F4" t="str">
            <v>Lacetti Premiere</v>
          </cell>
          <cell r="G4" t="str">
            <v>10/2008</v>
          </cell>
          <cell r="H4" t="str">
            <v>12/2016</v>
          </cell>
          <cell r="I4" t="str">
            <v>C-Segment</v>
          </cell>
          <cell r="J4">
            <v>176521</v>
          </cell>
          <cell r="K4">
            <v>12862</v>
          </cell>
          <cell r="L4">
            <v>10412</v>
          </cell>
          <cell r="M4">
            <v>12658</v>
          </cell>
          <cell r="N4">
            <v>11507</v>
          </cell>
          <cell r="O4">
            <v>11520</v>
          </cell>
          <cell r="P4">
            <v>12096</v>
          </cell>
          <cell r="Q4">
            <v>11894</v>
          </cell>
          <cell r="R4">
            <v>13094</v>
          </cell>
          <cell r="S4">
            <v>11309</v>
          </cell>
          <cell r="T4">
            <v>12096</v>
          </cell>
          <cell r="U4">
            <v>13517</v>
          </cell>
          <cell r="V4">
            <v>13517</v>
          </cell>
          <cell r="W4">
            <v>146483</v>
          </cell>
          <cell r="X4">
            <v>141850</v>
          </cell>
        </row>
        <row r="5">
          <cell r="A5" t="str">
            <v>JK102180971</v>
          </cell>
          <cell r="B5" t="str">
            <v>General Motors</v>
          </cell>
          <cell r="C5" t="str">
            <v>Daewoo</v>
          </cell>
          <cell r="D5" t="str">
            <v>GLOBAL DELTA</v>
          </cell>
          <cell r="E5" t="str">
            <v>J309</v>
          </cell>
          <cell r="F5" t="str">
            <v>MPV7</v>
          </cell>
          <cell r="G5" t="str">
            <v>10/2010</v>
          </cell>
          <cell r="H5" t="str">
            <v>01/2018</v>
          </cell>
          <cell r="I5" t="str">
            <v>C-Segment</v>
          </cell>
          <cell r="J5">
            <v>7517</v>
          </cell>
          <cell r="K5">
            <v>4872</v>
          </cell>
          <cell r="L5">
            <v>4102</v>
          </cell>
          <cell r="M5">
            <v>6329</v>
          </cell>
          <cell r="N5">
            <v>5754</v>
          </cell>
          <cell r="O5">
            <v>6336</v>
          </cell>
          <cell r="P5">
            <v>6653</v>
          </cell>
          <cell r="Q5">
            <v>6854</v>
          </cell>
          <cell r="R5">
            <v>6547</v>
          </cell>
          <cell r="S5">
            <v>5746</v>
          </cell>
          <cell r="T5">
            <v>6048</v>
          </cell>
          <cell r="U5">
            <v>6547</v>
          </cell>
          <cell r="V5">
            <v>6547</v>
          </cell>
          <cell r="W5">
            <v>72335</v>
          </cell>
          <cell r="X5">
            <v>76632</v>
          </cell>
        </row>
        <row r="6">
          <cell r="A6" t="str">
            <v>JK1003485</v>
          </cell>
          <cell r="B6" t="str">
            <v>General Motors</v>
          </cell>
          <cell r="C6" t="str">
            <v>Daewoo</v>
          </cell>
          <cell r="D6" t="str">
            <v>GLOBAL EPSILON</v>
          </cell>
          <cell r="E6" t="str">
            <v>V300</v>
          </cell>
          <cell r="F6" t="str">
            <v>Tosca</v>
          </cell>
          <cell r="G6" t="str">
            <v>04/2011</v>
          </cell>
          <cell r="H6" t="str">
            <v>12/2016</v>
          </cell>
          <cell r="I6" t="str">
            <v>D-Segment</v>
          </cell>
          <cell r="J6">
            <v>0</v>
          </cell>
          <cell r="K6">
            <v>0</v>
          </cell>
          <cell r="L6">
            <v>0</v>
          </cell>
          <cell r="M6">
            <v>0</v>
          </cell>
          <cell r="N6">
            <v>1056</v>
          </cell>
          <cell r="O6">
            <v>1056</v>
          </cell>
          <cell r="P6">
            <v>1663</v>
          </cell>
          <cell r="Q6">
            <v>2033</v>
          </cell>
          <cell r="R6">
            <v>2130</v>
          </cell>
          <cell r="S6">
            <v>1672</v>
          </cell>
          <cell r="T6">
            <v>2112</v>
          </cell>
          <cell r="U6">
            <v>2830</v>
          </cell>
          <cell r="V6">
            <v>2830</v>
          </cell>
          <cell r="W6">
            <v>17382</v>
          </cell>
          <cell r="X6">
            <v>27368</v>
          </cell>
        </row>
        <row r="7">
          <cell r="A7" t="str">
            <v>JK102247163</v>
          </cell>
          <cell r="B7" t="str">
            <v>General Motors</v>
          </cell>
          <cell r="C7" t="str">
            <v>Buick</v>
          </cell>
          <cell r="D7" t="str">
            <v>GLOBAL EPSILON</v>
          </cell>
          <cell r="E7" t="str">
            <v>Vs300</v>
          </cell>
          <cell r="F7" t="str">
            <v>Alpheon</v>
          </cell>
          <cell r="G7" t="str">
            <v>07/2010</v>
          </cell>
          <cell r="H7" t="str">
            <v>12/2016</v>
          </cell>
          <cell r="I7" t="str">
            <v>D-Segment</v>
          </cell>
          <cell r="J7">
            <v>5456</v>
          </cell>
          <cell r="K7">
            <v>1478</v>
          </cell>
          <cell r="L7">
            <v>1188</v>
          </cell>
          <cell r="M7">
            <v>1549</v>
          </cell>
          <cell r="N7">
            <v>1408</v>
          </cell>
          <cell r="O7">
            <v>1408</v>
          </cell>
          <cell r="P7">
            <v>1478</v>
          </cell>
          <cell r="Q7">
            <v>554</v>
          </cell>
          <cell r="R7">
            <v>1355</v>
          </cell>
          <cell r="S7">
            <v>1170</v>
          </cell>
          <cell r="T7">
            <v>1056</v>
          </cell>
          <cell r="U7">
            <v>2123</v>
          </cell>
          <cell r="V7">
            <v>2358</v>
          </cell>
          <cell r="W7">
            <v>17127</v>
          </cell>
          <cell r="X7">
            <v>18353</v>
          </cell>
        </row>
        <row r="8">
          <cell r="A8" t="str">
            <v>JK102157092</v>
          </cell>
          <cell r="B8" t="str">
            <v>General Motors</v>
          </cell>
          <cell r="C8" t="str">
            <v>Daewoo</v>
          </cell>
          <cell r="D8" t="str">
            <v>GLOBAL GAMMA</v>
          </cell>
          <cell r="E8" t="str">
            <v>T300</v>
          </cell>
          <cell r="F8" t="str">
            <v>Gentra</v>
          </cell>
          <cell r="G8" t="str">
            <v>02/2011</v>
          </cell>
          <cell r="H8" t="str">
            <v>12/2016</v>
          </cell>
          <cell r="I8" t="str">
            <v>B-Segment</v>
          </cell>
          <cell r="J8">
            <v>0</v>
          </cell>
          <cell r="K8">
            <v>0</v>
          </cell>
          <cell r="L8">
            <v>7590</v>
          </cell>
          <cell r="M8">
            <v>12390</v>
          </cell>
          <cell r="N8">
            <v>11352</v>
          </cell>
          <cell r="O8">
            <v>11704</v>
          </cell>
          <cell r="P8">
            <v>12659</v>
          </cell>
          <cell r="Q8">
            <v>13583</v>
          </cell>
          <cell r="R8">
            <v>12778</v>
          </cell>
          <cell r="S8">
            <v>9865</v>
          </cell>
          <cell r="T8">
            <v>10208</v>
          </cell>
          <cell r="U8">
            <v>11792</v>
          </cell>
          <cell r="V8">
            <v>11556</v>
          </cell>
          <cell r="W8">
            <v>125477</v>
          </cell>
          <cell r="X8">
            <v>148022</v>
          </cell>
        </row>
        <row r="9">
          <cell r="A9" t="str">
            <v>JK1007948</v>
          </cell>
          <cell r="B9" t="str">
            <v>General Motors</v>
          </cell>
          <cell r="C9" t="str">
            <v>Daewoo</v>
          </cell>
          <cell r="D9" t="str">
            <v>GLOBAL MINI</v>
          </cell>
          <cell r="E9" t="str">
            <v>M300</v>
          </cell>
          <cell r="F9" t="str">
            <v>Matiz Creative</v>
          </cell>
          <cell r="G9" t="str">
            <v>07/2009</v>
          </cell>
          <cell r="H9" t="str">
            <v>12/2016</v>
          </cell>
          <cell r="I9" t="str">
            <v>A-Segment</v>
          </cell>
          <cell r="J9">
            <v>163912</v>
          </cell>
          <cell r="K9">
            <v>15113</v>
          </cell>
          <cell r="L9">
            <v>12235</v>
          </cell>
          <cell r="M9">
            <v>15833</v>
          </cell>
          <cell r="N9">
            <v>14394</v>
          </cell>
          <cell r="O9">
            <v>14394</v>
          </cell>
          <cell r="P9">
            <v>15113</v>
          </cell>
          <cell r="Q9">
            <v>15113</v>
          </cell>
          <cell r="R9">
            <v>15833</v>
          </cell>
          <cell r="S9">
            <v>13674</v>
          </cell>
          <cell r="T9">
            <v>14394</v>
          </cell>
          <cell r="U9">
            <v>15833</v>
          </cell>
          <cell r="V9">
            <v>15833</v>
          </cell>
          <cell r="W9">
            <v>177761</v>
          </cell>
          <cell r="X9">
            <v>175602</v>
          </cell>
        </row>
        <row r="10">
          <cell r="A10" t="str">
            <v>JK10000620</v>
          </cell>
          <cell r="B10" t="str">
            <v>General Motors</v>
          </cell>
          <cell r="C10" t="str">
            <v>Daewoo</v>
          </cell>
          <cell r="D10" t="str">
            <v>J100</v>
          </cell>
          <cell r="E10" t="str">
            <v>J200</v>
          </cell>
          <cell r="F10" t="str">
            <v>Lacetti</v>
          </cell>
          <cell r="G10" t="str">
            <v>09/2002</v>
          </cell>
          <cell r="H10" t="str">
            <v>03/2013</v>
          </cell>
          <cell r="I10" t="str">
            <v>C-Segment</v>
          </cell>
          <cell r="J10">
            <v>41652</v>
          </cell>
          <cell r="K10">
            <v>1754</v>
          </cell>
          <cell r="L10">
            <v>1262</v>
          </cell>
          <cell r="M10">
            <v>1429</v>
          </cell>
          <cell r="N10">
            <v>1299</v>
          </cell>
          <cell r="O10">
            <v>1344</v>
          </cell>
          <cell r="P10">
            <v>1411</v>
          </cell>
          <cell r="Q10">
            <v>1411</v>
          </cell>
          <cell r="R10">
            <v>1478</v>
          </cell>
          <cell r="S10">
            <v>1186</v>
          </cell>
          <cell r="T10">
            <v>1056</v>
          </cell>
          <cell r="U10">
            <v>1056</v>
          </cell>
          <cell r="V10">
            <v>1056</v>
          </cell>
          <cell r="W10">
            <v>15743</v>
          </cell>
          <cell r="X10">
            <v>15758</v>
          </cell>
        </row>
        <row r="11">
          <cell r="A11" t="str">
            <v>JK102162599</v>
          </cell>
          <cell r="B11" t="str">
            <v>General Motors</v>
          </cell>
          <cell r="C11" t="str">
            <v>Daewoo</v>
          </cell>
          <cell r="D11" t="str">
            <v>M100</v>
          </cell>
          <cell r="E11" t="str">
            <v>M200</v>
          </cell>
          <cell r="F11" t="str">
            <v>Matiz</v>
          </cell>
          <cell r="G11" t="str">
            <v>01/2005</v>
          </cell>
          <cell r="H11" t="str">
            <v>12/2012</v>
          </cell>
          <cell r="I11" t="str">
            <v>A-Segment</v>
          </cell>
          <cell r="J11">
            <v>28030</v>
          </cell>
          <cell r="K11">
            <v>1048</v>
          </cell>
          <cell r="L11">
            <v>849</v>
          </cell>
          <cell r="M11">
            <v>1190</v>
          </cell>
          <cell r="N11">
            <v>1082</v>
          </cell>
          <cell r="O11">
            <v>1082</v>
          </cell>
          <cell r="P11">
            <v>1136</v>
          </cell>
          <cell r="Q11">
            <v>1136</v>
          </cell>
          <cell r="R11">
            <v>1190</v>
          </cell>
          <cell r="S11">
            <v>1028</v>
          </cell>
          <cell r="T11">
            <v>1082</v>
          </cell>
          <cell r="U11">
            <v>1190</v>
          </cell>
          <cell r="V11">
            <v>1190</v>
          </cell>
          <cell r="W11">
            <v>13200</v>
          </cell>
          <cell r="X11">
            <v>13029</v>
          </cell>
        </row>
        <row r="12">
          <cell r="A12" t="str">
            <v>JK102157270</v>
          </cell>
          <cell r="B12" t="str">
            <v>General Motors</v>
          </cell>
          <cell r="C12" t="str">
            <v>Daewoo</v>
          </cell>
          <cell r="D12" t="str">
            <v>MK</v>
          </cell>
          <cell r="E12" t="str">
            <v>CV-2</v>
          </cell>
          <cell r="F12" t="str">
            <v>Labo</v>
          </cell>
          <cell r="G12" t="str">
            <v>04/2008</v>
          </cell>
          <cell r="H12" t="str">
            <v>03/2017</v>
          </cell>
          <cell r="I12" t="str">
            <v>A-Segment</v>
          </cell>
          <cell r="J12">
            <v>7327</v>
          </cell>
          <cell r="K12">
            <v>524</v>
          </cell>
          <cell r="L12">
            <v>424</v>
          </cell>
          <cell r="M12">
            <v>549</v>
          </cell>
          <cell r="N12">
            <v>499</v>
          </cell>
          <cell r="O12">
            <v>499</v>
          </cell>
          <cell r="P12">
            <v>524</v>
          </cell>
          <cell r="Q12">
            <v>524</v>
          </cell>
          <cell r="R12">
            <v>549</v>
          </cell>
          <cell r="S12">
            <v>474</v>
          </cell>
          <cell r="T12">
            <v>499</v>
          </cell>
          <cell r="U12">
            <v>549</v>
          </cell>
          <cell r="V12">
            <v>549</v>
          </cell>
          <cell r="W12">
            <v>6165</v>
          </cell>
          <cell r="X12">
            <v>6090</v>
          </cell>
        </row>
        <row r="13">
          <cell r="A13" t="str">
            <v>JK1004970</v>
          </cell>
          <cell r="B13" t="str">
            <v>General Motors</v>
          </cell>
          <cell r="C13" t="str">
            <v>Daewoo</v>
          </cell>
          <cell r="D13" t="str">
            <v>T100</v>
          </cell>
          <cell r="E13" t="str">
            <v>T250/T255</v>
          </cell>
          <cell r="F13" t="str">
            <v>Gentra</v>
          </cell>
          <cell r="G13" t="str">
            <v>07/2005</v>
          </cell>
          <cell r="H13" t="str">
            <v>01/2011</v>
          </cell>
          <cell r="I13" t="str">
            <v>B-Segment</v>
          </cell>
          <cell r="J13">
            <v>153805</v>
          </cell>
          <cell r="K13">
            <v>10996</v>
          </cell>
          <cell r="L13">
            <v>0</v>
          </cell>
          <cell r="M13">
            <v>0</v>
          </cell>
          <cell r="N13">
            <v>0</v>
          </cell>
          <cell r="O13">
            <v>0</v>
          </cell>
          <cell r="P13">
            <v>0</v>
          </cell>
          <cell r="Q13">
            <v>0</v>
          </cell>
          <cell r="R13">
            <v>0</v>
          </cell>
          <cell r="S13">
            <v>0</v>
          </cell>
          <cell r="T13">
            <v>0</v>
          </cell>
          <cell r="U13">
            <v>0</v>
          </cell>
          <cell r="V13">
            <v>0</v>
          </cell>
          <cell r="W13">
            <v>10996</v>
          </cell>
          <cell r="X13">
            <v>0</v>
          </cell>
        </row>
        <row r="14">
          <cell r="A14" t="str">
            <v>JK1003912</v>
          </cell>
          <cell r="B14" t="str">
            <v>General Motors</v>
          </cell>
          <cell r="C14" t="str">
            <v>Daewoo</v>
          </cell>
          <cell r="D14" t="str">
            <v>THETA/TE</v>
          </cell>
          <cell r="E14" t="str">
            <v>C100</v>
          </cell>
          <cell r="F14" t="str">
            <v>Winstorm</v>
          </cell>
          <cell r="G14" t="str">
            <v>05/2006</v>
          </cell>
          <cell r="H14" t="str">
            <v>06/2011</v>
          </cell>
          <cell r="I14" t="str">
            <v>D-Segment</v>
          </cell>
          <cell r="J14">
            <v>7054</v>
          </cell>
          <cell r="K14">
            <v>739</v>
          </cell>
          <cell r="L14">
            <v>528</v>
          </cell>
          <cell r="M14">
            <v>194</v>
          </cell>
          <cell r="N14">
            <v>176</v>
          </cell>
          <cell r="O14">
            <v>616</v>
          </cell>
          <cell r="P14">
            <v>647</v>
          </cell>
          <cell r="Q14">
            <v>0</v>
          </cell>
          <cell r="R14">
            <v>0</v>
          </cell>
          <cell r="S14">
            <v>0</v>
          </cell>
          <cell r="T14">
            <v>0</v>
          </cell>
          <cell r="U14">
            <v>0</v>
          </cell>
          <cell r="V14">
            <v>0</v>
          </cell>
          <cell r="W14">
            <v>2900</v>
          </cell>
          <cell r="X14">
            <v>0</v>
          </cell>
        </row>
        <row r="15">
          <cell r="A15" t="str">
            <v>JK102180057</v>
          </cell>
          <cell r="B15" t="str">
            <v>General Motors</v>
          </cell>
          <cell r="C15" t="str">
            <v>Chevrolet</v>
          </cell>
          <cell r="D15" t="str">
            <v>THETA/TE</v>
          </cell>
          <cell r="E15" t="str">
            <v>C100</v>
          </cell>
          <cell r="F15" t="str">
            <v>Captiva</v>
          </cell>
          <cell r="G15" t="str">
            <v>06/2006</v>
          </cell>
          <cell r="H15" t="str">
            <v>06/2011</v>
          </cell>
          <cell r="I15" t="str">
            <v>D-Segment</v>
          </cell>
          <cell r="J15">
            <v>46492</v>
          </cell>
          <cell r="K15">
            <v>2864</v>
          </cell>
          <cell r="L15">
            <v>2178</v>
          </cell>
          <cell r="M15">
            <v>3098</v>
          </cell>
          <cell r="N15">
            <v>2728</v>
          </cell>
          <cell r="O15">
            <v>2288</v>
          </cell>
          <cell r="P15">
            <v>1478</v>
          </cell>
          <cell r="Q15">
            <v>0</v>
          </cell>
          <cell r="R15">
            <v>0</v>
          </cell>
          <cell r="S15">
            <v>0</v>
          </cell>
          <cell r="T15">
            <v>0</v>
          </cell>
          <cell r="U15">
            <v>0</v>
          </cell>
          <cell r="V15">
            <v>0</v>
          </cell>
          <cell r="W15">
            <v>14634</v>
          </cell>
          <cell r="X15">
            <v>0</v>
          </cell>
        </row>
        <row r="16">
          <cell r="A16" t="str">
            <v>JK102157082</v>
          </cell>
          <cell r="B16" t="str">
            <v>General Motors</v>
          </cell>
          <cell r="C16" t="str">
            <v>Opel</v>
          </cell>
          <cell r="D16" t="str">
            <v>THETA/TE</v>
          </cell>
          <cell r="E16" t="str">
            <v>C105</v>
          </cell>
          <cell r="F16" t="str">
            <v>Antara</v>
          </cell>
          <cell r="G16" t="str">
            <v>08/2006</v>
          </cell>
          <cell r="H16" t="str">
            <v>12/2011</v>
          </cell>
          <cell r="I16" t="str">
            <v>D-Segment</v>
          </cell>
          <cell r="J16">
            <v>13450</v>
          </cell>
          <cell r="K16">
            <v>924</v>
          </cell>
          <cell r="L16">
            <v>660</v>
          </cell>
          <cell r="M16">
            <v>968</v>
          </cell>
          <cell r="N16">
            <v>880</v>
          </cell>
          <cell r="O16">
            <v>528</v>
          </cell>
          <cell r="P16">
            <v>554</v>
          </cell>
          <cell r="Q16">
            <v>554</v>
          </cell>
          <cell r="R16">
            <v>581</v>
          </cell>
          <cell r="S16">
            <v>502</v>
          </cell>
          <cell r="T16">
            <v>528</v>
          </cell>
          <cell r="U16">
            <v>708</v>
          </cell>
          <cell r="V16">
            <v>708</v>
          </cell>
          <cell r="W16">
            <v>8094</v>
          </cell>
          <cell r="X16">
            <v>0</v>
          </cell>
        </row>
        <row r="17">
          <cell r="A17" t="str">
            <v>JK1007961</v>
          </cell>
          <cell r="B17" t="str">
            <v>General Motors</v>
          </cell>
          <cell r="C17" t="str">
            <v>Daewoo</v>
          </cell>
          <cell r="D17" t="str">
            <v>THETA/TE</v>
          </cell>
          <cell r="E17" t="str">
            <v>C200</v>
          </cell>
          <cell r="F17" t="str">
            <v>Winstorm</v>
          </cell>
          <cell r="G17" t="str">
            <v>07/2011</v>
          </cell>
          <cell r="H17" t="str">
            <v>12/2016</v>
          </cell>
          <cell r="I17" t="str">
            <v>D-Segment</v>
          </cell>
          <cell r="J17">
            <v>0</v>
          </cell>
          <cell r="K17">
            <v>0</v>
          </cell>
          <cell r="L17">
            <v>0</v>
          </cell>
          <cell r="M17">
            <v>0</v>
          </cell>
          <cell r="N17">
            <v>0</v>
          </cell>
          <cell r="O17">
            <v>0</v>
          </cell>
          <cell r="P17">
            <v>0</v>
          </cell>
          <cell r="Q17">
            <v>647</v>
          </cell>
          <cell r="R17">
            <v>968</v>
          </cell>
          <cell r="S17">
            <v>1003</v>
          </cell>
          <cell r="T17">
            <v>968</v>
          </cell>
          <cell r="U17">
            <v>1533</v>
          </cell>
          <cell r="V17">
            <v>1533</v>
          </cell>
          <cell r="W17">
            <v>6652</v>
          </cell>
          <cell r="X17">
            <v>18363</v>
          </cell>
        </row>
        <row r="18">
          <cell r="A18" t="str">
            <v>JK102180905</v>
          </cell>
          <cell r="B18" t="str">
            <v>General Motors</v>
          </cell>
          <cell r="C18" t="str">
            <v>Chevrolet</v>
          </cell>
          <cell r="D18" t="str">
            <v>THETA/TE</v>
          </cell>
          <cell r="E18" t="str">
            <v>C200</v>
          </cell>
          <cell r="F18" t="str">
            <v>Captiva</v>
          </cell>
          <cell r="G18" t="str">
            <v>07/2011</v>
          </cell>
          <cell r="H18" t="str">
            <v>12/2016</v>
          </cell>
          <cell r="I18" t="str">
            <v>D-Segment</v>
          </cell>
          <cell r="J18">
            <v>0</v>
          </cell>
          <cell r="K18">
            <v>0</v>
          </cell>
          <cell r="L18">
            <v>0</v>
          </cell>
          <cell r="M18">
            <v>0</v>
          </cell>
          <cell r="N18">
            <v>0</v>
          </cell>
          <cell r="O18">
            <v>0</v>
          </cell>
          <cell r="P18">
            <v>0</v>
          </cell>
          <cell r="Q18">
            <v>1109</v>
          </cell>
          <cell r="R18">
            <v>1549</v>
          </cell>
          <cell r="S18">
            <v>2508</v>
          </cell>
          <cell r="T18">
            <v>2728</v>
          </cell>
          <cell r="U18">
            <v>4599</v>
          </cell>
          <cell r="V18">
            <v>4599</v>
          </cell>
          <cell r="W18">
            <v>17091</v>
          </cell>
          <cell r="X18">
            <v>42269</v>
          </cell>
        </row>
        <row r="19">
          <cell r="A19" t="str">
            <v>JK102178117</v>
          </cell>
          <cell r="B19" t="str">
            <v>General Motors</v>
          </cell>
          <cell r="C19" t="str">
            <v>Opel</v>
          </cell>
          <cell r="D19" t="str">
            <v>THETA/TE</v>
          </cell>
          <cell r="E19" t="str">
            <v>C205</v>
          </cell>
          <cell r="F19" t="str">
            <v>Antara</v>
          </cell>
          <cell r="G19" t="str">
            <v>01/2012</v>
          </cell>
          <cell r="H19" t="str">
            <v>12/2016</v>
          </cell>
          <cell r="I19" t="str">
            <v>D-Segment</v>
          </cell>
          <cell r="J19">
            <v>0</v>
          </cell>
          <cell r="K19">
            <v>0</v>
          </cell>
          <cell r="L19">
            <v>0</v>
          </cell>
          <cell r="M19">
            <v>0</v>
          </cell>
          <cell r="N19">
            <v>0</v>
          </cell>
          <cell r="O19">
            <v>0</v>
          </cell>
          <cell r="P19">
            <v>0</v>
          </cell>
          <cell r="Q19">
            <v>0</v>
          </cell>
          <cell r="R19">
            <v>0</v>
          </cell>
          <cell r="S19">
            <v>0</v>
          </cell>
          <cell r="T19">
            <v>0</v>
          </cell>
          <cell r="U19">
            <v>0</v>
          </cell>
          <cell r="V19">
            <v>0</v>
          </cell>
          <cell r="W19">
            <v>0</v>
          </cell>
          <cell r="X19">
            <v>7193</v>
          </cell>
        </row>
        <row r="20">
          <cell r="A20" t="str">
            <v>JK102157070</v>
          </cell>
          <cell r="B20" t="str">
            <v>General Motors</v>
          </cell>
          <cell r="C20" t="str">
            <v>Daewoo</v>
          </cell>
          <cell r="D20" t="str">
            <v>V100/V200</v>
          </cell>
          <cell r="E20" t="str">
            <v>V250</v>
          </cell>
          <cell r="F20" t="str">
            <v>Tosca</v>
          </cell>
          <cell r="G20" t="str">
            <v>01/2006</v>
          </cell>
          <cell r="H20" t="str">
            <v>03/2011</v>
          </cell>
          <cell r="I20" t="str">
            <v>D-Segment</v>
          </cell>
          <cell r="J20">
            <v>17216</v>
          </cell>
          <cell r="K20">
            <v>1478</v>
          </cell>
          <cell r="L20">
            <v>1056</v>
          </cell>
          <cell r="M20">
            <v>1162</v>
          </cell>
          <cell r="N20">
            <v>0</v>
          </cell>
          <cell r="O20">
            <v>0</v>
          </cell>
          <cell r="P20">
            <v>0</v>
          </cell>
          <cell r="Q20">
            <v>0</v>
          </cell>
          <cell r="R20">
            <v>0</v>
          </cell>
          <cell r="S20">
            <v>0</v>
          </cell>
          <cell r="T20">
            <v>0</v>
          </cell>
          <cell r="U20">
            <v>0</v>
          </cell>
          <cell r="V20">
            <v>0</v>
          </cell>
          <cell r="W20">
            <v>3696</v>
          </cell>
          <cell r="X20">
            <v>0</v>
          </cell>
        </row>
        <row r="21">
          <cell r="A21" t="str">
            <v>JK1004095</v>
          </cell>
          <cell r="B21" t="str">
            <v>Hyundai</v>
          </cell>
          <cell r="C21" t="str">
            <v>Hyundai</v>
          </cell>
          <cell r="D21" t="str">
            <v>AU</v>
          </cell>
          <cell r="E21" t="str">
            <v>HR</v>
          </cell>
          <cell r="F21" t="str">
            <v>Porter</v>
          </cell>
          <cell r="G21" t="str">
            <v>12/2003</v>
          </cell>
          <cell r="H21" t="str">
            <v>12/2014</v>
          </cell>
          <cell r="I21" t="str">
            <v>Compact Full-Frame</v>
          </cell>
          <cell r="J21">
            <v>103505</v>
          </cell>
          <cell r="K21">
            <v>9876</v>
          </cell>
          <cell r="L21">
            <v>7995</v>
          </cell>
          <cell r="M21">
            <v>10102</v>
          </cell>
          <cell r="N21">
            <v>9184</v>
          </cell>
          <cell r="O21">
            <v>9520</v>
          </cell>
          <cell r="P21">
            <v>10349</v>
          </cell>
          <cell r="Q21">
            <v>10349</v>
          </cell>
          <cell r="R21">
            <v>10842</v>
          </cell>
          <cell r="S21">
            <v>8725</v>
          </cell>
          <cell r="T21">
            <v>8400</v>
          </cell>
          <cell r="U21">
            <v>9856</v>
          </cell>
          <cell r="V21">
            <v>8870</v>
          </cell>
          <cell r="W21">
            <v>114067</v>
          </cell>
          <cell r="X21">
            <v>107083</v>
          </cell>
        </row>
        <row r="22">
          <cell r="A22" t="str">
            <v>JK102271381</v>
          </cell>
          <cell r="B22" t="str">
            <v>Hyundai</v>
          </cell>
          <cell r="C22" t="str">
            <v>Hyundai</v>
          </cell>
          <cell r="D22" t="str">
            <v>AU</v>
          </cell>
          <cell r="E22" t="str">
            <v>HR(2)</v>
          </cell>
          <cell r="F22" t="str">
            <v>Porter</v>
          </cell>
          <cell r="G22" t="str">
            <v>01/2015</v>
          </cell>
          <cell r="H22" t="str">
            <v>12/2024</v>
          </cell>
          <cell r="I22" t="str">
            <v>Compact Full-Frame</v>
          </cell>
          <cell r="J22">
            <v>0</v>
          </cell>
          <cell r="K22">
            <v>0</v>
          </cell>
          <cell r="L22">
            <v>0</v>
          </cell>
          <cell r="M22">
            <v>0</v>
          </cell>
          <cell r="N22">
            <v>0</v>
          </cell>
          <cell r="O22">
            <v>0</v>
          </cell>
          <cell r="P22">
            <v>0</v>
          </cell>
          <cell r="Q22">
            <v>0</v>
          </cell>
          <cell r="R22">
            <v>0</v>
          </cell>
          <cell r="S22">
            <v>0</v>
          </cell>
          <cell r="T22">
            <v>0</v>
          </cell>
          <cell r="U22">
            <v>0</v>
          </cell>
          <cell r="V22">
            <v>0</v>
          </cell>
          <cell r="W22">
            <v>0</v>
          </cell>
          <cell r="X22">
            <v>0</v>
          </cell>
        </row>
        <row r="23">
          <cell r="A23" t="str">
            <v>JK102271393</v>
          </cell>
          <cell r="B23" t="str">
            <v>Hyundai</v>
          </cell>
          <cell r="C23" t="str">
            <v>Kia</v>
          </cell>
          <cell r="D23" t="str">
            <v>AU</v>
          </cell>
          <cell r="E23" t="str">
            <v>LU</v>
          </cell>
          <cell r="F23" t="str">
            <v>K2700</v>
          </cell>
          <cell r="G23" t="str">
            <v>01/2015</v>
          </cell>
          <cell r="H23" t="str">
            <v>12/2024</v>
          </cell>
          <cell r="I23" t="str">
            <v>Compact Full-Frame</v>
          </cell>
          <cell r="J23">
            <v>0</v>
          </cell>
          <cell r="K23">
            <v>0</v>
          </cell>
          <cell r="L23">
            <v>0</v>
          </cell>
          <cell r="M23">
            <v>0</v>
          </cell>
          <cell r="N23">
            <v>0</v>
          </cell>
          <cell r="O23">
            <v>0</v>
          </cell>
          <cell r="P23">
            <v>0</v>
          </cell>
          <cell r="Q23">
            <v>0</v>
          </cell>
          <cell r="R23">
            <v>0</v>
          </cell>
          <cell r="S23">
            <v>0</v>
          </cell>
          <cell r="T23">
            <v>0</v>
          </cell>
          <cell r="U23">
            <v>0</v>
          </cell>
          <cell r="V23">
            <v>0</v>
          </cell>
          <cell r="W23">
            <v>0</v>
          </cell>
          <cell r="X23">
            <v>0</v>
          </cell>
        </row>
        <row r="24">
          <cell r="A24" t="str">
            <v>JK1004105</v>
          </cell>
          <cell r="B24" t="str">
            <v>Hyundai</v>
          </cell>
          <cell r="C24" t="str">
            <v>Kia</v>
          </cell>
          <cell r="D24" t="str">
            <v>AU</v>
          </cell>
          <cell r="E24" t="str">
            <v>PU</v>
          </cell>
          <cell r="F24" t="str">
            <v>Bongo Truck</v>
          </cell>
          <cell r="G24" t="str">
            <v>01/2004</v>
          </cell>
          <cell r="H24" t="str">
            <v>12/2014</v>
          </cell>
          <cell r="I24" t="str">
            <v>Compact Full-Frame</v>
          </cell>
          <cell r="J24">
            <v>69338</v>
          </cell>
          <cell r="K24">
            <v>5598</v>
          </cell>
          <cell r="L24">
            <v>5864</v>
          </cell>
          <cell r="M24">
            <v>6899</v>
          </cell>
          <cell r="N24">
            <v>5331</v>
          </cell>
          <cell r="O24">
            <v>5331</v>
          </cell>
          <cell r="P24">
            <v>5598</v>
          </cell>
          <cell r="Q24">
            <v>5598</v>
          </cell>
          <cell r="R24">
            <v>5864</v>
          </cell>
          <cell r="S24">
            <v>5660</v>
          </cell>
          <cell r="T24">
            <v>5645</v>
          </cell>
          <cell r="U24">
            <v>6209</v>
          </cell>
          <cell r="V24">
            <v>6209</v>
          </cell>
          <cell r="W24">
            <v>69807</v>
          </cell>
          <cell r="X24">
            <v>69886</v>
          </cell>
        </row>
        <row r="25">
          <cell r="A25" t="str">
            <v>JK1003900</v>
          </cell>
          <cell r="B25" t="str">
            <v>Hyundai</v>
          </cell>
          <cell r="C25" t="str">
            <v>Hyundai</v>
          </cell>
          <cell r="D25" t="str">
            <v>BH</v>
          </cell>
          <cell r="E25" t="str">
            <v>BH</v>
          </cell>
          <cell r="F25" t="str">
            <v>Genesis</v>
          </cell>
          <cell r="G25" t="str">
            <v>12/2007</v>
          </cell>
          <cell r="H25" t="str">
            <v>03/2013</v>
          </cell>
          <cell r="I25" t="str">
            <v>E-Segment</v>
          </cell>
          <cell r="J25">
            <v>44505</v>
          </cell>
          <cell r="K25">
            <v>3928</v>
          </cell>
          <cell r="L25">
            <v>3180</v>
          </cell>
          <cell r="M25">
            <v>4435</v>
          </cell>
          <cell r="N25">
            <v>3360</v>
          </cell>
          <cell r="O25">
            <v>3360</v>
          </cell>
          <cell r="P25">
            <v>3763</v>
          </cell>
          <cell r="Q25">
            <v>3528</v>
          </cell>
          <cell r="R25">
            <v>3942</v>
          </cell>
          <cell r="S25">
            <v>3405</v>
          </cell>
          <cell r="T25">
            <v>3360</v>
          </cell>
          <cell r="U25">
            <v>3080</v>
          </cell>
          <cell r="V25">
            <v>3080</v>
          </cell>
          <cell r="W25">
            <v>42421</v>
          </cell>
          <cell r="X25">
            <v>33561</v>
          </cell>
        </row>
        <row r="26">
          <cell r="A26" t="str">
            <v>JK1003125</v>
          </cell>
          <cell r="B26" t="str">
            <v>Hyundai</v>
          </cell>
          <cell r="C26" t="str">
            <v>Hyundai</v>
          </cell>
          <cell r="D26" t="str">
            <v>BH</v>
          </cell>
          <cell r="E26" t="str">
            <v>BK</v>
          </cell>
          <cell r="F26" t="str">
            <v>Genesis Coupe</v>
          </cell>
          <cell r="G26" t="str">
            <v>09/2008</v>
          </cell>
          <cell r="H26" t="str">
            <v>09/2013</v>
          </cell>
          <cell r="I26" t="str">
            <v>D-Segment</v>
          </cell>
          <cell r="J26">
            <v>23999</v>
          </cell>
          <cell r="K26">
            <v>2357</v>
          </cell>
          <cell r="L26">
            <v>1908</v>
          </cell>
          <cell r="M26">
            <v>2587</v>
          </cell>
          <cell r="N26">
            <v>2016</v>
          </cell>
          <cell r="O26">
            <v>2016</v>
          </cell>
          <cell r="P26">
            <v>2117</v>
          </cell>
          <cell r="Q26">
            <v>2117</v>
          </cell>
          <cell r="R26">
            <v>2218</v>
          </cell>
          <cell r="S26">
            <v>1809</v>
          </cell>
          <cell r="T26">
            <v>1904</v>
          </cell>
          <cell r="U26">
            <v>2464</v>
          </cell>
          <cell r="V26">
            <v>2464</v>
          </cell>
          <cell r="W26">
            <v>25976</v>
          </cell>
          <cell r="X26">
            <v>22574</v>
          </cell>
        </row>
        <row r="27">
          <cell r="A27" t="str">
            <v>JK102204603</v>
          </cell>
          <cell r="B27" t="str">
            <v>Hyundai</v>
          </cell>
          <cell r="C27" t="str">
            <v>Hyundai</v>
          </cell>
          <cell r="D27" t="str">
            <v>BH</v>
          </cell>
          <cell r="E27" t="str">
            <v>DH</v>
          </cell>
          <cell r="F27" t="str">
            <v>Genesis</v>
          </cell>
          <cell r="G27" t="str">
            <v>04/2013</v>
          </cell>
          <cell r="H27" t="str">
            <v>03/2019</v>
          </cell>
          <cell r="I27" t="str">
            <v>E-Segment</v>
          </cell>
          <cell r="J27">
            <v>0</v>
          </cell>
          <cell r="K27">
            <v>0</v>
          </cell>
          <cell r="L27">
            <v>0</v>
          </cell>
          <cell r="M27">
            <v>0</v>
          </cell>
          <cell r="N27">
            <v>0</v>
          </cell>
          <cell r="O27">
            <v>0</v>
          </cell>
          <cell r="P27">
            <v>0</v>
          </cell>
          <cell r="Q27">
            <v>0</v>
          </cell>
          <cell r="R27">
            <v>0</v>
          </cell>
          <cell r="S27">
            <v>0</v>
          </cell>
          <cell r="T27">
            <v>0</v>
          </cell>
          <cell r="U27">
            <v>0</v>
          </cell>
          <cell r="V27">
            <v>0</v>
          </cell>
          <cell r="W27">
            <v>0</v>
          </cell>
          <cell r="X27">
            <v>0</v>
          </cell>
        </row>
        <row r="28">
          <cell r="A28" t="str">
            <v>JK1008415</v>
          </cell>
          <cell r="B28" t="str">
            <v>Hyundai</v>
          </cell>
          <cell r="C28" t="str">
            <v>Kia</v>
          </cell>
          <cell r="D28" t="str">
            <v>BH</v>
          </cell>
          <cell r="E28" t="str">
            <v>KH</v>
          </cell>
          <cell r="F28" t="str">
            <v>K9</v>
          </cell>
          <cell r="G28" t="str">
            <v>08/2011</v>
          </cell>
          <cell r="H28" t="str">
            <v>07/2018</v>
          </cell>
          <cell r="I28" t="str">
            <v>E-Segment</v>
          </cell>
          <cell r="J28">
            <v>0</v>
          </cell>
          <cell r="K28">
            <v>0</v>
          </cell>
          <cell r="L28">
            <v>0</v>
          </cell>
          <cell r="M28">
            <v>0</v>
          </cell>
          <cell r="N28">
            <v>0</v>
          </cell>
          <cell r="O28">
            <v>0</v>
          </cell>
          <cell r="P28">
            <v>0</v>
          </cell>
          <cell r="Q28">
            <v>0</v>
          </cell>
          <cell r="R28">
            <v>1633</v>
          </cell>
          <cell r="S28">
            <v>1587</v>
          </cell>
          <cell r="T28">
            <v>1670</v>
          </cell>
          <cell r="U28">
            <v>2042</v>
          </cell>
          <cell r="V28">
            <v>2042</v>
          </cell>
          <cell r="W28">
            <v>8974</v>
          </cell>
          <cell r="X28">
            <v>30751</v>
          </cell>
        </row>
        <row r="29">
          <cell r="A29" t="str">
            <v>JK102285425</v>
          </cell>
          <cell r="B29" t="str">
            <v>Hyundai</v>
          </cell>
          <cell r="C29" t="str">
            <v>Hyundai</v>
          </cell>
          <cell r="D29" t="str">
            <v>BH</v>
          </cell>
          <cell r="E29" t="str">
            <v>RK</v>
          </cell>
          <cell r="F29" t="str">
            <v>Sports Sedan</v>
          </cell>
          <cell r="G29" t="str">
            <v>01/2013</v>
          </cell>
          <cell r="H29" t="str">
            <v>12/2019</v>
          </cell>
          <cell r="I29" t="str">
            <v>D-Segment</v>
          </cell>
          <cell r="J29">
            <v>0</v>
          </cell>
          <cell r="K29">
            <v>0</v>
          </cell>
          <cell r="L29">
            <v>0</v>
          </cell>
          <cell r="M29">
            <v>0</v>
          </cell>
          <cell r="N29">
            <v>0</v>
          </cell>
          <cell r="O29">
            <v>0</v>
          </cell>
          <cell r="P29">
            <v>0</v>
          </cell>
          <cell r="Q29">
            <v>0</v>
          </cell>
          <cell r="R29">
            <v>0</v>
          </cell>
          <cell r="S29">
            <v>0</v>
          </cell>
          <cell r="T29">
            <v>0</v>
          </cell>
          <cell r="U29">
            <v>0</v>
          </cell>
          <cell r="V29">
            <v>0</v>
          </cell>
          <cell r="W29">
            <v>0</v>
          </cell>
          <cell r="X29">
            <v>0</v>
          </cell>
        </row>
        <row r="30">
          <cell r="A30" t="str">
            <v>JK102154488</v>
          </cell>
          <cell r="B30" t="str">
            <v>Hyundai</v>
          </cell>
          <cell r="C30" t="str">
            <v>Hyundai</v>
          </cell>
          <cell r="D30" t="str">
            <v>BH</v>
          </cell>
          <cell r="E30" t="str">
            <v>RM</v>
          </cell>
          <cell r="F30" t="str">
            <v>Genesis Mid-Size CUV</v>
          </cell>
          <cell r="G30" t="str">
            <v>11/2011</v>
          </cell>
          <cell r="H30" t="str">
            <v>10/2018</v>
          </cell>
          <cell r="I30" t="str">
            <v>E-Segment</v>
          </cell>
          <cell r="J30">
            <v>0</v>
          </cell>
          <cell r="K30">
            <v>0</v>
          </cell>
          <cell r="L30">
            <v>0</v>
          </cell>
          <cell r="M30">
            <v>0</v>
          </cell>
          <cell r="N30">
            <v>0</v>
          </cell>
          <cell r="O30">
            <v>0</v>
          </cell>
          <cell r="P30">
            <v>0</v>
          </cell>
          <cell r="Q30">
            <v>0</v>
          </cell>
          <cell r="R30">
            <v>0</v>
          </cell>
          <cell r="S30">
            <v>0</v>
          </cell>
          <cell r="T30">
            <v>0</v>
          </cell>
          <cell r="U30">
            <v>1232</v>
          </cell>
          <cell r="V30">
            <v>1848</v>
          </cell>
          <cell r="W30">
            <v>3080</v>
          </cell>
          <cell r="X30">
            <v>33040</v>
          </cell>
        </row>
        <row r="31">
          <cell r="A31" t="str">
            <v>JK1003803</v>
          </cell>
          <cell r="B31" t="str">
            <v>Hyundai</v>
          </cell>
          <cell r="C31" t="str">
            <v>Hyundai</v>
          </cell>
          <cell r="D31" t="str">
            <v>BH</v>
          </cell>
          <cell r="E31" t="str">
            <v>VI</v>
          </cell>
          <cell r="F31" t="str">
            <v>Equus</v>
          </cell>
          <cell r="G31" t="str">
            <v>02/2009</v>
          </cell>
          <cell r="H31" t="str">
            <v>01/2017</v>
          </cell>
          <cell r="I31" t="str">
            <v>E-Segment</v>
          </cell>
          <cell r="J31">
            <v>18951</v>
          </cell>
          <cell r="K31">
            <v>1683</v>
          </cell>
          <cell r="L31">
            <v>1363</v>
          </cell>
          <cell r="M31">
            <v>1602</v>
          </cell>
          <cell r="N31">
            <v>1456</v>
          </cell>
          <cell r="O31">
            <v>1456</v>
          </cell>
          <cell r="P31">
            <v>1294</v>
          </cell>
          <cell r="Q31">
            <v>1294</v>
          </cell>
          <cell r="R31">
            <v>1355</v>
          </cell>
          <cell r="S31">
            <v>1702</v>
          </cell>
          <cell r="T31">
            <v>1792</v>
          </cell>
          <cell r="U31">
            <v>1971</v>
          </cell>
          <cell r="V31">
            <v>1971</v>
          </cell>
          <cell r="W31">
            <v>18939</v>
          </cell>
          <cell r="X31">
            <v>16184</v>
          </cell>
        </row>
        <row r="32">
          <cell r="A32" t="str">
            <v>JK102231635</v>
          </cell>
          <cell r="B32" t="str">
            <v>Hyundai</v>
          </cell>
          <cell r="C32" t="str">
            <v>Hyundai</v>
          </cell>
          <cell r="D32" t="str">
            <v>BH</v>
          </cell>
          <cell r="E32" t="str">
            <v>VK</v>
          </cell>
          <cell r="F32" t="str">
            <v>Genesis Coupe</v>
          </cell>
          <cell r="G32" t="str">
            <v>10/2013</v>
          </cell>
          <cell r="H32" t="str">
            <v>12/2018</v>
          </cell>
          <cell r="I32" t="str">
            <v>D-Segment</v>
          </cell>
          <cell r="J32">
            <v>0</v>
          </cell>
          <cell r="K32">
            <v>0</v>
          </cell>
          <cell r="L32">
            <v>0</v>
          </cell>
          <cell r="M32">
            <v>0</v>
          </cell>
          <cell r="N32">
            <v>0</v>
          </cell>
          <cell r="O32">
            <v>0</v>
          </cell>
          <cell r="P32">
            <v>0</v>
          </cell>
          <cell r="Q32">
            <v>0</v>
          </cell>
          <cell r="R32">
            <v>0</v>
          </cell>
          <cell r="S32">
            <v>0</v>
          </cell>
          <cell r="T32">
            <v>0</v>
          </cell>
          <cell r="U32">
            <v>0</v>
          </cell>
          <cell r="V32">
            <v>0</v>
          </cell>
          <cell r="W32">
            <v>0</v>
          </cell>
          <cell r="X32">
            <v>0</v>
          </cell>
        </row>
        <row r="33">
          <cell r="A33" t="str">
            <v>JK10000629</v>
          </cell>
          <cell r="B33" t="str">
            <v>Hyundai</v>
          </cell>
          <cell r="C33" t="str">
            <v>Kia</v>
          </cell>
          <cell r="D33" t="str">
            <v>GH</v>
          </cell>
          <cell r="E33" t="str">
            <v>GH</v>
          </cell>
          <cell r="F33" t="str">
            <v>Opirus</v>
          </cell>
          <cell r="G33" t="str">
            <v>11/2002</v>
          </cell>
          <cell r="H33" t="str">
            <v>07/2011</v>
          </cell>
          <cell r="I33" t="str">
            <v>E-Segment</v>
          </cell>
          <cell r="J33">
            <v>9166</v>
          </cell>
          <cell r="K33">
            <v>780</v>
          </cell>
          <cell r="L33">
            <v>594</v>
          </cell>
          <cell r="M33">
            <v>780</v>
          </cell>
          <cell r="N33">
            <v>594</v>
          </cell>
          <cell r="O33">
            <v>668</v>
          </cell>
          <cell r="P33">
            <v>780</v>
          </cell>
          <cell r="Q33">
            <v>780</v>
          </cell>
          <cell r="R33">
            <v>0</v>
          </cell>
          <cell r="S33">
            <v>0</v>
          </cell>
          <cell r="T33">
            <v>0</v>
          </cell>
          <cell r="U33">
            <v>0</v>
          </cell>
          <cell r="V33">
            <v>0</v>
          </cell>
          <cell r="W33">
            <v>4974</v>
          </cell>
          <cell r="X33">
            <v>0</v>
          </cell>
        </row>
        <row r="34">
          <cell r="A34" t="str">
            <v>JK102153363</v>
          </cell>
          <cell r="B34" t="str">
            <v>Hyundai</v>
          </cell>
          <cell r="C34" t="str">
            <v>Hyundai</v>
          </cell>
          <cell r="D34" t="str">
            <v>GQ</v>
          </cell>
          <cell r="E34" t="str">
            <v>EP</v>
          </cell>
          <cell r="F34" t="str">
            <v>Entourage</v>
          </cell>
          <cell r="G34" t="str">
            <v>02/2006</v>
          </cell>
          <cell r="H34" t="str">
            <v>02/2010</v>
          </cell>
          <cell r="I34" t="str">
            <v>E-Segment</v>
          </cell>
          <cell r="J34">
            <v>127</v>
          </cell>
          <cell r="K34">
            <v>0</v>
          </cell>
          <cell r="L34">
            <v>0</v>
          </cell>
          <cell r="M34">
            <v>0</v>
          </cell>
          <cell r="N34">
            <v>0</v>
          </cell>
          <cell r="O34">
            <v>0</v>
          </cell>
          <cell r="P34">
            <v>0</v>
          </cell>
          <cell r="Q34">
            <v>0</v>
          </cell>
          <cell r="R34">
            <v>0</v>
          </cell>
          <cell r="S34">
            <v>0</v>
          </cell>
          <cell r="T34">
            <v>0</v>
          </cell>
          <cell r="U34">
            <v>0</v>
          </cell>
          <cell r="V34">
            <v>0</v>
          </cell>
          <cell r="W34">
            <v>0</v>
          </cell>
          <cell r="X34">
            <v>0</v>
          </cell>
        </row>
        <row r="35">
          <cell r="A35" t="str">
            <v>JK1003119</v>
          </cell>
          <cell r="B35" t="str">
            <v>Hyundai</v>
          </cell>
          <cell r="C35" t="str">
            <v>Hyundai</v>
          </cell>
          <cell r="D35" t="str">
            <v>GQ</v>
          </cell>
          <cell r="E35" t="str">
            <v>PO</v>
          </cell>
          <cell r="F35" t="str">
            <v>Genesis Trajet</v>
          </cell>
          <cell r="G35" t="str">
            <v>01/2013</v>
          </cell>
          <cell r="H35" t="str">
            <v>12/2018</v>
          </cell>
          <cell r="I35" t="str">
            <v>E-Segment</v>
          </cell>
          <cell r="J35">
            <v>0</v>
          </cell>
          <cell r="K35">
            <v>0</v>
          </cell>
          <cell r="L35">
            <v>0</v>
          </cell>
          <cell r="M35">
            <v>0</v>
          </cell>
          <cell r="N35">
            <v>0</v>
          </cell>
          <cell r="O35">
            <v>0</v>
          </cell>
          <cell r="P35">
            <v>0</v>
          </cell>
          <cell r="Q35">
            <v>0</v>
          </cell>
          <cell r="R35">
            <v>0</v>
          </cell>
          <cell r="S35">
            <v>0</v>
          </cell>
          <cell r="T35">
            <v>0</v>
          </cell>
          <cell r="U35">
            <v>0</v>
          </cell>
          <cell r="V35">
            <v>0</v>
          </cell>
          <cell r="W35">
            <v>0</v>
          </cell>
          <cell r="X35">
            <v>0</v>
          </cell>
        </row>
        <row r="36">
          <cell r="A36" t="str">
            <v>JK10000701</v>
          </cell>
          <cell r="B36" t="str">
            <v>Hyundai</v>
          </cell>
          <cell r="C36" t="str">
            <v>Kia</v>
          </cell>
          <cell r="D36" t="str">
            <v>GQ</v>
          </cell>
          <cell r="E36" t="str">
            <v>VQ</v>
          </cell>
          <cell r="F36" t="str">
            <v>Grand Carnival</v>
          </cell>
          <cell r="G36" t="str">
            <v>07/2005</v>
          </cell>
          <cell r="H36" t="str">
            <v>05/2012</v>
          </cell>
          <cell r="I36" t="str">
            <v>E-Segment</v>
          </cell>
          <cell r="J36">
            <v>55239</v>
          </cell>
          <cell r="K36">
            <v>4775</v>
          </cell>
          <cell r="L36">
            <v>3638</v>
          </cell>
          <cell r="M36">
            <v>4775</v>
          </cell>
          <cell r="N36">
            <v>3638</v>
          </cell>
          <cell r="O36">
            <v>5178</v>
          </cell>
          <cell r="P36">
            <v>5652</v>
          </cell>
          <cell r="Q36">
            <v>5262</v>
          </cell>
          <cell r="R36">
            <v>4492</v>
          </cell>
          <cell r="S36">
            <v>3703</v>
          </cell>
          <cell r="T36">
            <v>3898</v>
          </cell>
          <cell r="U36">
            <v>3879</v>
          </cell>
          <cell r="V36">
            <v>3879</v>
          </cell>
          <cell r="W36">
            <v>52766</v>
          </cell>
          <cell r="X36">
            <v>24073</v>
          </cell>
        </row>
        <row r="37">
          <cell r="A37" t="str">
            <v>JK1008432</v>
          </cell>
          <cell r="B37" t="str">
            <v>Hyundai</v>
          </cell>
          <cell r="C37" t="str">
            <v>Kia</v>
          </cell>
          <cell r="D37" t="str">
            <v>GQ</v>
          </cell>
          <cell r="E37" t="str">
            <v>YP</v>
          </cell>
          <cell r="F37" t="str">
            <v>Grand Carnival</v>
          </cell>
          <cell r="G37" t="str">
            <v>06/2012</v>
          </cell>
          <cell r="H37" t="str">
            <v>05/2017</v>
          </cell>
          <cell r="I37" t="str">
            <v>E-Segment</v>
          </cell>
          <cell r="J37">
            <v>0</v>
          </cell>
          <cell r="K37">
            <v>0</v>
          </cell>
          <cell r="L37">
            <v>0</v>
          </cell>
          <cell r="M37">
            <v>0</v>
          </cell>
          <cell r="N37">
            <v>0</v>
          </cell>
          <cell r="O37">
            <v>0</v>
          </cell>
          <cell r="P37">
            <v>0</v>
          </cell>
          <cell r="Q37">
            <v>0</v>
          </cell>
          <cell r="R37">
            <v>0</v>
          </cell>
          <cell r="S37">
            <v>0</v>
          </cell>
          <cell r="T37">
            <v>0</v>
          </cell>
          <cell r="U37">
            <v>0</v>
          </cell>
          <cell r="V37">
            <v>0</v>
          </cell>
          <cell r="W37">
            <v>0</v>
          </cell>
          <cell r="X37">
            <v>37847</v>
          </cell>
        </row>
        <row r="38">
          <cell r="A38" t="str">
            <v>JK102227243</v>
          </cell>
          <cell r="B38" t="str">
            <v>Hyundai</v>
          </cell>
          <cell r="C38" t="str">
            <v>Hyundai</v>
          </cell>
          <cell r="D38" t="str">
            <v>HD</v>
          </cell>
          <cell r="E38" t="str">
            <v>FD</v>
          </cell>
          <cell r="F38" t="str">
            <v>i30</v>
          </cell>
          <cell r="G38" t="str">
            <v>05/2007</v>
          </cell>
          <cell r="H38" t="str">
            <v>10/2011</v>
          </cell>
          <cell r="I38" t="str">
            <v>C-Segment</v>
          </cell>
          <cell r="J38">
            <v>115010</v>
          </cell>
          <cell r="K38">
            <v>9876</v>
          </cell>
          <cell r="L38">
            <v>7995</v>
          </cell>
          <cell r="M38">
            <v>10472</v>
          </cell>
          <cell r="N38">
            <v>9520</v>
          </cell>
          <cell r="O38">
            <v>9520</v>
          </cell>
          <cell r="P38">
            <v>9996</v>
          </cell>
          <cell r="Q38">
            <v>9996</v>
          </cell>
          <cell r="R38">
            <v>10349</v>
          </cell>
          <cell r="S38">
            <v>8938</v>
          </cell>
          <cell r="T38">
            <v>8624</v>
          </cell>
          <cell r="U38">
            <v>0</v>
          </cell>
          <cell r="V38">
            <v>0</v>
          </cell>
          <cell r="W38">
            <v>95285</v>
          </cell>
          <cell r="X38">
            <v>0</v>
          </cell>
        </row>
        <row r="39">
          <cell r="A39" t="str">
            <v>JK102227251</v>
          </cell>
          <cell r="B39" t="str">
            <v>Hyundai</v>
          </cell>
          <cell r="C39" t="str">
            <v>Hyundai</v>
          </cell>
          <cell r="D39" t="str">
            <v>HD</v>
          </cell>
          <cell r="E39" t="str">
            <v>GD</v>
          </cell>
          <cell r="F39" t="str">
            <v>i30</v>
          </cell>
          <cell r="G39" t="str">
            <v>11/2011</v>
          </cell>
          <cell r="H39" t="str">
            <v>12/2016</v>
          </cell>
          <cell r="I39" t="str">
            <v>C-Segment</v>
          </cell>
          <cell r="J39">
            <v>0</v>
          </cell>
          <cell r="K39">
            <v>0</v>
          </cell>
          <cell r="L39">
            <v>0</v>
          </cell>
          <cell r="M39">
            <v>0</v>
          </cell>
          <cell r="N39">
            <v>0</v>
          </cell>
          <cell r="O39">
            <v>0</v>
          </cell>
          <cell r="P39">
            <v>0</v>
          </cell>
          <cell r="Q39">
            <v>0</v>
          </cell>
          <cell r="R39">
            <v>0</v>
          </cell>
          <cell r="S39">
            <v>0</v>
          </cell>
          <cell r="T39">
            <v>0</v>
          </cell>
          <cell r="U39">
            <v>7392</v>
          </cell>
          <cell r="V39">
            <v>7762</v>
          </cell>
          <cell r="W39">
            <v>15154</v>
          </cell>
          <cell r="X39">
            <v>95973</v>
          </cell>
        </row>
        <row r="40">
          <cell r="A40" t="str">
            <v>JK10000704</v>
          </cell>
          <cell r="B40" t="str">
            <v>Hyundai</v>
          </cell>
          <cell r="C40" t="str">
            <v>Hyundai</v>
          </cell>
          <cell r="D40" t="str">
            <v>HD</v>
          </cell>
          <cell r="E40" t="str">
            <v>HD</v>
          </cell>
          <cell r="F40" t="str">
            <v>Avante</v>
          </cell>
          <cell r="G40" t="str">
            <v>06/2006</v>
          </cell>
          <cell r="H40" t="str">
            <v>12/2010</v>
          </cell>
          <cell r="I40" t="str">
            <v>C-Segment</v>
          </cell>
          <cell r="J40">
            <v>216654</v>
          </cell>
          <cell r="K40">
            <v>0</v>
          </cell>
          <cell r="L40">
            <v>0</v>
          </cell>
          <cell r="M40">
            <v>0</v>
          </cell>
          <cell r="N40">
            <v>0</v>
          </cell>
          <cell r="O40">
            <v>0</v>
          </cell>
          <cell r="P40">
            <v>0</v>
          </cell>
          <cell r="Q40">
            <v>0</v>
          </cell>
          <cell r="R40">
            <v>0</v>
          </cell>
          <cell r="S40">
            <v>0</v>
          </cell>
          <cell r="T40">
            <v>0</v>
          </cell>
          <cell r="U40">
            <v>0</v>
          </cell>
          <cell r="V40">
            <v>0</v>
          </cell>
          <cell r="W40">
            <v>0</v>
          </cell>
          <cell r="X40">
            <v>0</v>
          </cell>
        </row>
        <row r="41">
          <cell r="A41" t="str">
            <v>JK102275599</v>
          </cell>
          <cell r="B41" t="str">
            <v>Hyundai</v>
          </cell>
          <cell r="C41" t="str">
            <v>Hyundai</v>
          </cell>
          <cell r="D41" t="str">
            <v>HD</v>
          </cell>
          <cell r="E41" t="str">
            <v>HL</v>
          </cell>
          <cell r="F41" t="str">
            <v>Tucson ix</v>
          </cell>
          <cell r="G41" t="str">
            <v>10/2015</v>
          </cell>
          <cell r="H41" t="str">
            <v>09/2020</v>
          </cell>
          <cell r="I41" t="str">
            <v>C-Segment</v>
          </cell>
          <cell r="J41">
            <v>0</v>
          </cell>
          <cell r="K41">
            <v>0</v>
          </cell>
          <cell r="L41">
            <v>0</v>
          </cell>
          <cell r="M41">
            <v>0</v>
          </cell>
          <cell r="N41">
            <v>0</v>
          </cell>
          <cell r="O41">
            <v>0</v>
          </cell>
          <cell r="P41">
            <v>0</v>
          </cell>
          <cell r="Q41">
            <v>0</v>
          </cell>
          <cell r="R41">
            <v>0</v>
          </cell>
          <cell r="S41">
            <v>0</v>
          </cell>
          <cell r="T41">
            <v>0</v>
          </cell>
          <cell r="U41">
            <v>0</v>
          </cell>
          <cell r="V41">
            <v>0</v>
          </cell>
          <cell r="W41">
            <v>0</v>
          </cell>
          <cell r="X41">
            <v>0</v>
          </cell>
        </row>
        <row r="42">
          <cell r="A42" t="str">
            <v>JK102328026</v>
          </cell>
          <cell r="B42" t="str">
            <v>Hyundai</v>
          </cell>
          <cell r="C42" t="str">
            <v>Hyundai</v>
          </cell>
          <cell r="D42" t="str">
            <v>HD</v>
          </cell>
          <cell r="E42" t="str">
            <v>KE</v>
          </cell>
          <cell r="F42" t="str">
            <v>New Hybrid</v>
          </cell>
          <cell r="G42" t="str">
            <v>07/2013</v>
          </cell>
          <cell r="H42" t="str">
            <v>06/2018</v>
          </cell>
          <cell r="I42" t="str">
            <v>C-Segment</v>
          </cell>
          <cell r="J42">
            <v>0</v>
          </cell>
          <cell r="K42">
            <v>0</v>
          </cell>
          <cell r="L42">
            <v>0</v>
          </cell>
          <cell r="M42">
            <v>0</v>
          </cell>
          <cell r="N42">
            <v>0</v>
          </cell>
          <cell r="O42">
            <v>0</v>
          </cell>
          <cell r="P42">
            <v>0</v>
          </cell>
          <cell r="Q42">
            <v>0</v>
          </cell>
          <cell r="R42">
            <v>0</v>
          </cell>
          <cell r="S42">
            <v>0</v>
          </cell>
          <cell r="T42">
            <v>0</v>
          </cell>
          <cell r="U42">
            <v>0</v>
          </cell>
          <cell r="V42">
            <v>0</v>
          </cell>
          <cell r="W42">
            <v>0</v>
          </cell>
          <cell r="X42">
            <v>0</v>
          </cell>
        </row>
        <row r="43">
          <cell r="A43" t="str">
            <v>JK102301271</v>
          </cell>
          <cell r="B43" t="str">
            <v>Hyundai</v>
          </cell>
          <cell r="C43" t="str">
            <v>Hyundai</v>
          </cell>
          <cell r="D43" t="str">
            <v>HD</v>
          </cell>
          <cell r="E43" t="str">
            <v>LM</v>
          </cell>
          <cell r="F43" t="str">
            <v>Tucson ix</v>
          </cell>
          <cell r="G43" t="str">
            <v>09/2009</v>
          </cell>
          <cell r="H43" t="str">
            <v>09/2015</v>
          </cell>
          <cell r="I43" t="str">
            <v>C-Segment</v>
          </cell>
          <cell r="J43">
            <v>189119</v>
          </cell>
          <cell r="K43">
            <v>17170</v>
          </cell>
          <cell r="L43">
            <v>13900</v>
          </cell>
          <cell r="M43">
            <v>19219</v>
          </cell>
          <cell r="N43">
            <v>16173</v>
          </cell>
          <cell r="O43">
            <v>17472</v>
          </cell>
          <cell r="P43">
            <v>16111</v>
          </cell>
          <cell r="Q43">
            <v>15758</v>
          </cell>
          <cell r="R43">
            <v>18480</v>
          </cell>
          <cell r="S43">
            <v>15428</v>
          </cell>
          <cell r="T43">
            <v>14336</v>
          </cell>
          <cell r="U43">
            <v>14784</v>
          </cell>
          <cell r="V43">
            <v>14414</v>
          </cell>
          <cell r="W43">
            <v>193246</v>
          </cell>
          <cell r="X43">
            <v>148154</v>
          </cell>
        </row>
        <row r="44">
          <cell r="A44" t="str">
            <v>JK1008346</v>
          </cell>
          <cell r="B44" t="str">
            <v>Hyundai</v>
          </cell>
          <cell r="C44" t="str">
            <v>Hyundai</v>
          </cell>
          <cell r="D44" t="str">
            <v>HD</v>
          </cell>
          <cell r="E44" t="str">
            <v>MD</v>
          </cell>
          <cell r="F44" t="str">
            <v>Avante</v>
          </cell>
          <cell r="G44" t="str">
            <v>08/2010</v>
          </cell>
          <cell r="H44" t="str">
            <v>12/2015</v>
          </cell>
          <cell r="I44" t="str">
            <v>C-Segment</v>
          </cell>
          <cell r="J44">
            <v>89277</v>
          </cell>
          <cell r="K44">
            <v>25812</v>
          </cell>
          <cell r="L44">
            <v>20895</v>
          </cell>
          <cell r="M44">
            <v>25010</v>
          </cell>
          <cell r="N44">
            <v>24080</v>
          </cell>
          <cell r="O44">
            <v>24640</v>
          </cell>
          <cell r="P44">
            <v>25872</v>
          </cell>
          <cell r="Q44">
            <v>26460</v>
          </cell>
          <cell r="R44">
            <v>28336</v>
          </cell>
          <cell r="S44">
            <v>24791</v>
          </cell>
          <cell r="T44">
            <v>24080</v>
          </cell>
          <cell r="U44">
            <v>26488</v>
          </cell>
          <cell r="V44">
            <v>26488</v>
          </cell>
          <cell r="W44">
            <v>302951</v>
          </cell>
          <cell r="X44">
            <v>254167</v>
          </cell>
        </row>
        <row r="45">
          <cell r="A45" t="str">
            <v>JK102313853</v>
          </cell>
          <cell r="B45" t="str">
            <v>Hyundai</v>
          </cell>
          <cell r="C45" t="str">
            <v>Hyundai</v>
          </cell>
          <cell r="D45" t="str">
            <v>HD</v>
          </cell>
          <cell r="E45" t="str">
            <v>MD(2)</v>
          </cell>
          <cell r="F45" t="str">
            <v>Avante</v>
          </cell>
          <cell r="G45" t="str">
            <v>01/2016</v>
          </cell>
          <cell r="H45" t="str">
            <v>12/2020</v>
          </cell>
          <cell r="I45" t="str">
            <v>C-Segment</v>
          </cell>
          <cell r="J45">
            <v>0</v>
          </cell>
          <cell r="K45">
            <v>0</v>
          </cell>
          <cell r="L45">
            <v>0</v>
          </cell>
          <cell r="M45">
            <v>0</v>
          </cell>
          <cell r="N45">
            <v>0</v>
          </cell>
          <cell r="O45">
            <v>0</v>
          </cell>
          <cell r="P45">
            <v>0</v>
          </cell>
          <cell r="Q45">
            <v>0</v>
          </cell>
          <cell r="R45">
            <v>0</v>
          </cell>
          <cell r="S45">
            <v>0</v>
          </cell>
          <cell r="T45">
            <v>0</v>
          </cell>
          <cell r="U45">
            <v>0</v>
          </cell>
          <cell r="V45">
            <v>0</v>
          </cell>
          <cell r="W45">
            <v>0</v>
          </cell>
          <cell r="X45">
            <v>0</v>
          </cell>
        </row>
        <row r="46">
          <cell r="A46" t="str">
            <v>JK102157305</v>
          </cell>
          <cell r="B46" t="str">
            <v>Hyundai</v>
          </cell>
          <cell r="C46" t="str">
            <v>Kia</v>
          </cell>
          <cell r="D46" t="str">
            <v>HD</v>
          </cell>
          <cell r="E46" t="str">
            <v>RP</v>
          </cell>
          <cell r="F46" t="str">
            <v>Carens</v>
          </cell>
          <cell r="G46" t="str">
            <v>03/2012</v>
          </cell>
          <cell r="H46" t="str">
            <v>02/2018</v>
          </cell>
          <cell r="I46" t="str">
            <v>D-Segment</v>
          </cell>
          <cell r="J46">
            <v>0</v>
          </cell>
          <cell r="K46">
            <v>0</v>
          </cell>
          <cell r="L46">
            <v>0</v>
          </cell>
          <cell r="M46">
            <v>0</v>
          </cell>
          <cell r="N46">
            <v>0</v>
          </cell>
          <cell r="O46">
            <v>0</v>
          </cell>
          <cell r="P46">
            <v>0</v>
          </cell>
          <cell r="Q46">
            <v>0</v>
          </cell>
          <cell r="R46">
            <v>0</v>
          </cell>
          <cell r="S46">
            <v>0</v>
          </cell>
          <cell r="T46">
            <v>0</v>
          </cell>
          <cell r="U46">
            <v>0</v>
          </cell>
          <cell r="V46">
            <v>0</v>
          </cell>
          <cell r="W46">
            <v>0</v>
          </cell>
          <cell r="X46">
            <v>64790</v>
          </cell>
        </row>
        <row r="47">
          <cell r="A47" t="str">
            <v>JK1008445</v>
          </cell>
          <cell r="B47" t="str">
            <v>Hyundai</v>
          </cell>
          <cell r="C47" t="str">
            <v>Kia</v>
          </cell>
          <cell r="D47" t="str">
            <v>HD</v>
          </cell>
          <cell r="E47" t="str">
            <v>SL</v>
          </cell>
          <cell r="F47" t="str">
            <v>Sportage R</v>
          </cell>
          <cell r="G47" t="str">
            <v>03/2010</v>
          </cell>
          <cell r="H47" t="str">
            <v>12/2015</v>
          </cell>
          <cell r="I47" t="str">
            <v>C-Segment</v>
          </cell>
          <cell r="J47">
            <v>86396</v>
          </cell>
          <cell r="K47">
            <v>10702</v>
          </cell>
          <cell r="L47">
            <v>8530</v>
          </cell>
          <cell r="M47">
            <v>10349</v>
          </cell>
          <cell r="N47">
            <v>9094</v>
          </cell>
          <cell r="O47">
            <v>9408</v>
          </cell>
          <cell r="P47">
            <v>9878</v>
          </cell>
          <cell r="Q47">
            <v>8891</v>
          </cell>
          <cell r="R47">
            <v>10349</v>
          </cell>
          <cell r="S47">
            <v>8938</v>
          </cell>
          <cell r="T47">
            <v>9722</v>
          </cell>
          <cell r="U47">
            <v>11039</v>
          </cell>
          <cell r="V47">
            <v>11039</v>
          </cell>
          <cell r="W47">
            <v>117937</v>
          </cell>
          <cell r="X47">
            <v>113947</v>
          </cell>
        </row>
        <row r="48">
          <cell r="A48" t="str">
            <v>JK102313980</v>
          </cell>
          <cell r="B48" t="str">
            <v>Hyundai</v>
          </cell>
          <cell r="C48" t="str">
            <v>Kia</v>
          </cell>
          <cell r="D48" t="str">
            <v>HD</v>
          </cell>
          <cell r="E48" t="str">
            <v>SL(2)</v>
          </cell>
          <cell r="F48" t="str">
            <v>Sportage R</v>
          </cell>
          <cell r="G48" t="str">
            <v>01/2016</v>
          </cell>
          <cell r="H48" t="str">
            <v>12/2020</v>
          </cell>
          <cell r="I48" t="str">
            <v>C-Segment</v>
          </cell>
          <cell r="J48">
            <v>0</v>
          </cell>
          <cell r="K48">
            <v>0</v>
          </cell>
          <cell r="L48">
            <v>0</v>
          </cell>
          <cell r="M48">
            <v>0</v>
          </cell>
          <cell r="N48">
            <v>0</v>
          </cell>
          <cell r="O48">
            <v>0</v>
          </cell>
          <cell r="P48">
            <v>0</v>
          </cell>
          <cell r="Q48">
            <v>0</v>
          </cell>
          <cell r="R48">
            <v>0</v>
          </cell>
          <cell r="S48">
            <v>0</v>
          </cell>
          <cell r="T48">
            <v>0</v>
          </cell>
          <cell r="U48">
            <v>0</v>
          </cell>
          <cell r="V48">
            <v>0</v>
          </cell>
          <cell r="W48">
            <v>0</v>
          </cell>
          <cell r="X48">
            <v>0</v>
          </cell>
        </row>
        <row r="49">
          <cell r="A49" t="str">
            <v>JK102224556</v>
          </cell>
          <cell r="B49" t="str">
            <v>Hyundai</v>
          </cell>
          <cell r="C49" t="str">
            <v>Hyundai</v>
          </cell>
          <cell r="D49" t="str">
            <v>HD</v>
          </cell>
          <cell r="E49" t="str">
            <v>SO</v>
          </cell>
          <cell r="F49" t="str">
            <v>C-MPV</v>
          </cell>
          <cell r="G49" t="str">
            <v>10/2011</v>
          </cell>
          <cell r="H49" t="str">
            <v>09/2016</v>
          </cell>
          <cell r="I49" t="str">
            <v>C-Segment</v>
          </cell>
          <cell r="J49">
            <v>0</v>
          </cell>
          <cell r="K49">
            <v>0</v>
          </cell>
          <cell r="L49">
            <v>0</v>
          </cell>
          <cell r="M49">
            <v>0</v>
          </cell>
          <cell r="N49">
            <v>0</v>
          </cell>
          <cell r="O49">
            <v>0</v>
          </cell>
          <cell r="P49">
            <v>0</v>
          </cell>
          <cell r="Q49">
            <v>0</v>
          </cell>
          <cell r="R49">
            <v>0</v>
          </cell>
          <cell r="S49">
            <v>0</v>
          </cell>
          <cell r="T49">
            <v>6944</v>
          </cell>
          <cell r="U49">
            <v>10102</v>
          </cell>
          <cell r="V49">
            <v>12320</v>
          </cell>
          <cell r="W49">
            <v>29366</v>
          </cell>
          <cell r="X49">
            <v>133896</v>
          </cell>
        </row>
        <row r="50">
          <cell r="A50" t="str">
            <v>JK102313872</v>
          </cell>
          <cell r="B50" t="str">
            <v>Hyundai</v>
          </cell>
          <cell r="C50" t="str">
            <v>Hyundai</v>
          </cell>
          <cell r="D50" t="str">
            <v>HD</v>
          </cell>
          <cell r="E50" t="str">
            <v>SO(2)</v>
          </cell>
          <cell r="F50" t="str">
            <v>C-MPV</v>
          </cell>
          <cell r="G50" t="str">
            <v>10/2016</v>
          </cell>
          <cell r="H50" t="str">
            <v>09/2021</v>
          </cell>
          <cell r="I50" t="str">
            <v>C-Segment</v>
          </cell>
          <cell r="J50">
            <v>0</v>
          </cell>
          <cell r="K50">
            <v>0</v>
          </cell>
          <cell r="L50">
            <v>0</v>
          </cell>
          <cell r="M50">
            <v>0</v>
          </cell>
          <cell r="N50">
            <v>0</v>
          </cell>
          <cell r="O50">
            <v>0</v>
          </cell>
          <cell r="P50">
            <v>0</v>
          </cell>
          <cell r="Q50">
            <v>0</v>
          </cell>
          <cell r="R50">
            <v>0</v>
          </cell>
          <cell r="S50">
            <v>0</v>
          </cell>
          <cell r="T50">
            <v>0</v>
          </cell>
          <cell r="U50">
            <v>0</v>
          </cell>
          <cell r="V50">
            <v>0</v>
          </cell>
          <cell r="W50">
            <v>0</v>
          </cell>
          <cell r="X50">
            <v>0</v>
          </cell>
        </row>
        <row r="51">
          <cell r="A51" t="str">
            <v>JK1008389</v>
          </cell>
          <cell r="B51" t="str">
            <v>Hyundai</v>
          </cell>
          <cell r="C51" t="str">
            <v>Kia</v>
          </cell>
          <cell r="D51" t="str">
            <v>HD</v>
          </cell>
          <cell r="E51" t="str">
            <v>TD</v>
          </cell>
          <cell r="F51" t="str">
            <v>Forte</v>
          </cell>
          <cell r="G51" t="str">
            <v>08/2008</v>
          </cell>
          <cell r="H51" t="str">
            <v>09/2013</v>
          </cell>
          <cell r="I51" t="str">
            <v>C-Segment</v>
          </cell>
          <cell r="J51">
            <v>236180</v>
          </cell>
          <cell r="K51">
            <v>19127</v>
          </cell>
          <cell r="L51">
            <v>14858</v>
          </cell>
          <cell r="M51">
            <v>18621</v>
          </cell>
          <cell r="N51">
            <v>16928</v>
          </cell>
          <cell r="O51">
            <v>17112</v>
          </cell>
          <cell r="P51">
            <v>17388</v>
          </cell>
          <cell r="Q51">
            <v>17388</v>
          </cell>
          <cell r="R51">
            <v>18216</v>
          </cell>
          <cell r="S51">
            <v>16082</v>
          </cell>
          <cell r="T51">
            <v>16192</v>
          </cell>
          <cell r="U51">
            <v>17811</v>
          </cell>
          <cell r="V51">
            <v>17811</v>
          </cell>
          <cell r="W51">
            <v>207534</v>
          </cell>
          <cell r="X51">
            <v>201084</v>
          </cell>
        </row>
        <row r="52">
          <cell r="A52" t="str">
            <v>JK1003128</v>
          </cell>
          <cell r="B52" t="str">
            <v>Hyundai</v>
          </cell>
          <cell r="C52" t="str">
            <v>Kia</v>
          </cell>
          <cell r="D52" t="str">
            <v>HD</v>
          </cell>
          <cell r="E52" t="str">
            <v>UN</v>
          </cell>
          <cell r="F52" t="str">
            <v>Carens</v>
          </cell>
          <cell r="G52" t="str">
            <v>04/2006</v>
          </cell>
          <cell r="H52" t="str">
            <v>02/2012</v>
          </cell>
          <cell r="I52" t="str">
            <v>D-Segment</v>
          </cell>
          <cell r="J52">
            <v>40556</v>
          </cell>
          <cell r="K52">
            <v>3457</v>
          </cell>
          <cell r="L52">
            <v>2932</v>
          </cell>
          <cell r="M52">
            <v>4484</v>
          </cell>
          <cell r="N52">
            <v>3136</v>
          </cell>
          <cell r="O52">
            <v>3136</v>
          </cell>
          <cell r="P52">
            <v>3293</v>
          </cell>
          <cell r="Q52">
            <v>3293</v>
          </cell>
          <cell r="R52">
            <v>3450</v>
          </cell>
          <cell r="S52">
            <v>3277</v>
          </cell>
          <cell r="T52">
            <v>3450</v>
          </cell>
          <cell r="U52">
            <v>3450</v>
          </cell>
          <cell r="V52">
            <v>3450</v>
          </cell>
          <cell r="W52">
            <v>40807</v>
          </cell>
          <cell r="X52">
            <v>6272</v>
          </cell>
        </row>
        <row r="53">
          <cell r="A53" t="str">
            <v>JK102238376</v>
          </cell>
          <cell r="B53" t="str">
            <v>Hyundai</v>
          </cell>
          <cell r="C53" t="str">
            <v>Kia</v>
          </cell>
          <cell r="D53" t="str">
            <v>HD</v>
          </cell>
          <cell r="E53" t="str">
            <v>YD</v>
          </cell>
          <cell r="F53" t="str">
            <v>Forte</v>
          </cell>
          <cell r="G53" t="str">
            <v>10/2013</v>
          </cell>
          <cell r="H53" t="str">
            <v>01/2019</v>
          </cell>
          <cell r="I53" t="str">
            <v>C-Segment</v>
          </cell>
          <cell r="J53">
            <v>0</v>
          </cell>
          <cell r="K53">
            <v>0</v>
          </cell>
          <cell r="L53">
            <v>0</v>
          </cell>
          <cell r="M53">
            <v>0</v>
          </cell>
          <cell r="N53">
            <v>0</v>
          </cell>
          <cell r="O53">
            <v>0</v>
          </cell>
          <cell r="P53">
            <v>0</v>
          </cell>
          <cell r="Q53">
            <v>0</v>
          </cell>
          <cell r="R53">
            <v>0</v>
          </cell>
          <cell r="S53">
            <v>0</v>
          </cell>
          <cell r="T53">
            <v>0</v>
          </cell>
          <cell r="U53">
            <v>0</v>
          </cell>
          <cell r="V53">
            <v>0</v>
          </cell>
          <cell r="W53">
            <v>0</v>
          </cell>
          <cell r="X53">
            <v>0</v>
          </cell>
        </row>
        <row r="54">
          <cell r="A54" t="str">
            <v>JK1005313</v>
          </cell>
          <cell r="B54" t="str">
            <v>Hyundai</v>
          </cell>
          <cell r="C54" t="str">
            <v>Kia</v>
          </cell>
          <cell r="D54" t="str">
            <v>HM</v>
          </cell>
          <cell r="E54" t="str">
            <v>HM</v>
          </cell>
          <cell r="F54" t="str">
            <v>Mohave</v>
          </cell>
          <cell r="G54" t="str">
            <v>12/2007</v>
          </cell>
          <cell r="H54" t="str">
            <v>03/2013</v>
          </cell>
          <cell r="I54" t="str">
            <v>Compact Full-Frame</v>
          </cell>
          <cell r="J54">
            <v>15148</v>
          </cell>
          <cell r="K54">
            <v>1275</v>
          </cell>
          <cell r="L54">
            <v>1032</v>
          </cell>
          <cell r="M54">
            <v>1214</v>
          </cell>
          <cell r="N54">
            <v>1104</v>
          </cell>
          <cell r="O54">
            <v>810</v>
          </cell>
          <cell r="P54">
            <v>773</v>
          </cell>
          <cell r="Q54">
            <v>773</v>
          </cell>
          <cell r="R54">
            <v>810</v>
          </cell>
          <cell r="S54">
            <v>1049</v>
          </cell>
          <cell r="T54">
            <v>736</v>
          </cell>
          <cell r="U54">
            <v>810</v>
          </cell>
          <cell r="V54">
            <v>1214</v>
          </cell>
          <cell r="W54">
            <v>11599</v>
          </cell>
          <cell r="X54">
            <v>11636</v>
          </cell>
        </row>
        <row r="55">
          <cell r="A55" t="str">
            <v>JK102285612</v>
          </cell>
          <cell r="B55" t="str">
            <v>Hyundai</v>
          </cell>
          <cell r="C55" t="str">
            <v>Kia</v>
          </cell>
          <cell r="D55" t="str">
            <v>HM</v>
          </cell>
          <cell r="E55" t="str">
            <v>VM</v>
          </cell>
          <cell r="F55" t="str">
            <v>Mohave</v>
          </cell>
          <cell r="G55" t="str">
            <v>04/2013</v>
          </cell>
          <cell r="H55" t="str">
            <v>03/2020</v>
          </cell>
          <cell r="I55" t="str">
            <v>Compact Full-Frame</v>
          </cell>
          <cell r="J55">
            <v>0</v>
          </cell>
          <cell r="K55">
            <v>0</v>
          </cell>
          <cell r="L55">
            <v>0</v>
          </cell>
          <cell r="M55">
            <v>0</v>
          </cell>
          <cell r="N55">
            <v>0</v>
          </cell>
          <cell r="O55">
            <v>0</v>
          </cell>
          <cell r="P55">
            <v>0</v>
          </cell>
          <cell r="Q55">
            <v>0</v>
          </cell>
          <cell r="R55">
            <v>0</v>
          </cell>
          <cell r="S55">
            <v>0</v>
          </cell>
          <cell r="T55">
            <v>0</v>
          </cell>
          <cell r="U55">
            <v>0</v>
          </cell>
          <cell r="V55">
            <v>0</v>
          </cell>
          <cell r="W55">
            <v>0</v>
          </cell>
          <cell r="X55">
            <v>0</v>
          </cell>
        </row>
        <row r="56">
          <cell r="A56" t="str">
            <v>JK10000630</v>
          </cell>
          <cell r="B56" t="str">
            <v>Hyundai</v>
          </cell>
          <cell r="C56" t="str">
            <v>Kia</v>
          </cell>
          <cell r="D56" t="str">
            <v>HP</v>
          </cell>
          <cell r="E56" t="str">
            <v>BL</v>
          </cell>
          <cell r="F56" t="str">
            <v>Sorento</v>
          </cell>
          <cell r="G56" t="str">
            <v>01/2002</v>
          </cell>
          <cell r="H56" t="str">
            <v>02/2009</v>
          </cell>
          <cell r="I56" t="str">
            <v>Compact Full-Frame</v>
          </cell>
          <cell r="J56">
            <v>0</v>
          </cell>
          <cell r="K56">
            <v>0</v>
          </cell>
          <cell r="L56">
            <v>0</v>
          </cell>
          <cell r="M56">
            <v>0</v>
          </cell>
          <cell r="N56">
            <v>0</v>
          </cell>
          <cell r="O56">
            <v>0</v>
          </cell>
          <cell r="P56">
            <v>0</v>
          </cell>
          <cell r="Q56">
            <v>0</v>
          </cell>
          <cell r="R56">
            <v>0</v>
          </cell>
          <cell r="S56">
            <v>0</v>
          </cell>
          <cell r="T56">
            <v>0</v>
          </cell>
          <cell r="U56">
            <v>0</v>
          </cell>
          <cell r="V56">
            <v>0</v>
          </cell>
          <cell r="W56">
            <v>0</v>
          </cell>
          <cell r="X56">
            <v>0</v>
          </cell>
        </row>
        <row r="57">
          <cell r="A57" t="str">
            <v>JK100001457</v>
          </cell>
          <cell r="B57" t="str">
            <v>Hyundai</v>
          </cell>
          <cell r="C57" t="str">
            <v>Hyundai</v>
          </cell>
          <cell r="D57" t="str">
            <v>J2/J3</v>
          </cell>
          <cell r="E57" t="str">
            <v>JM</v>
          </cell>
          <cell r="F57" t="str">
            <v>Tucson</v>
          </cell>
          <cell r="G57" t="str">
            <v>03/2004</v>
          </cell>
          <cell r="H57" t="str">
            <v>03/2010</v>
          </cell>
          <cell r="I57" t="str">
            <v>C-Segment</v>
          </cell>
          <cell r="J57">
            <v>5002</v>
          </cell>
          <cell r="K57">
            <v>0</v>
          </cell>
          <cell r="L57">
            <v>0</v>
          </cell>
          <cell r="M57">
            <v>0</v>
          </cell>
          <cell r="N57">
            <v>0</v>
          </cell>
          <cell r="O57">
            <v>0</v>
          </cell>
          <cell r="P57">
            <v>0</v>
          </cell>
          <cell r="Q57">
            <v>0</v>
          </cell>
          <cell r="R57">
            <v>0</v>
          </cell>
          <cell r="S57">
            <v>0</v>
          </cell>
          <cell r="T57">
            <v>0</v>
          </cell>
          <cell r="U57">
            <v>0</v>
          </cell>
          <cell r="V57">
            <v>0</v>
          </cell>
          <cell r="W57">
            <v>0</v>
          </cell>
          <cell r="X57">
            <v>0</v>
          </cell>
        </row>
        <row r="58">
          <cell r="A58" t="str">
            <v>JK10002397</v>
          </cell>
          <cell r="B58" t="str">
            <v>Hyundai</v>
          </cell>
          <cell r="C58" t="str">
            <v>Kia</v>
          </cell>
          <cell r="D58" t="str">
            <v>J2/J3</v>
          </cell>
          <cell r="E58" t="str">
            <v>KM</v>
          </cell>
          <cell r="F58" t="str">
            <v>Sportage</v>
          </cell>
          <cell r="G58" t="str">
            <v>06/2004</v>
          </cell>
          <cell r="H58" t="str">
            <v>02/2010</v>
          </cell>
          <cell r="I58" t="str">
            <v>C-Segment</v>
          </cell>
          <cell r="J58">
            <v>10237</v>
          </cell>
          <cell r="K58">
            <v>0</v>
          </cell>
          <cell r="L58">
            <v>0</v>
          </cell>
          <cell r="M58">
            <v>0</v>
          </cell>
          <cell r="N58">
            <v>0</v>
          </cell>
          <cell r="O58">
            <v>0</v>
          </cell>
          <cell r="P58">
            <v>0</v>
          </cell>
          <cell r="Q58">
            <v>0</v>
          </cell>
          <cell r="R58">
            <v>0</v>
          </cell>
          <cell r="S58">
            <v>0</v>
          </cell>
          <cell r="T58">
            <v>0</v>
          </cell>
          <cell r="U58">
            <v>0</v>
          </cell>
          <cell r="V58">
            <v>0</v>
          </cell>
          <cell r="W58">
            <v>0</v>
          </cell>
          <cell r="X58">
            <v>0</v>
          </cell>
        </row>
        <row r="59">
          <cell r="A59" t="str">
            <v>JK10000703</v>
          </cell>
          <cell r="B59" t="str">
            <v>Hyundai</v>
          </cell>
          <cell r="C59" t="str">
            <v>Kia</v>
          </cell>
          <cell r="D59" t="str">
            <v>J2/J3</v>
          </cell>
          <cell r="E59" t="str">
            <v>LD</v>
          </cell>
          <cell r="F59" t="str">
            <v>Cerato</v>
          </cell>
          <cell r="G59" t="str">
            <v>11/2003</v>
          </cell>
          <cell r="H59" t="str">
            <v>04/2009</v>
          </cell>
          <cell r="I59" t="str">
            <v>C-Segment</v>
          </cell>
          <cell r="J59">
            <v>0</v>
          </cell>
          <cell r="K59">
            <v>0</v>
          </cell>
          <cell r="L59">
            <v>0</v>
          </cell>
          <cell r="M59">
            <v>0</v>
          </cell>
          <cell r="N59">
            <v>0</v>
          </cell>
          <cell r="O59">
            <v>0</v>
          </cell>
          <cell r="P59">
            <v>0</v>
          </cell>
          <cell r="Q59">
            <v>0</v>
          </cell>
          <cell r="R59">
            <v>0</v>
          </cell>
          <cell r="S59">
            <v>0</v>
          </cell>
          <cell r="T59">
            <v>0</v>
          </cell>
          <cell r="U59">
            <v>0</v>
          </cell>
          <cell r="V59">
            <v>0</v>
          </cell>
          <cell r="W59">
            <v>0</v>
          </cell>
          <cell r="X59">
            <v>0</v>
          </cell>
        </row>
        <row r="60">
          <cell r="A60" t="str">
            <v>JK100001451</v>
          </cell>
          <cell r="B60" t="str">
            <v>Hyundai</v>
          </cell>
          <cell r="C60" t="str">
            <v>Kia</v>
          </cell>
          <cell r="D60" t="str">
            <v>LC</v>
          </cell>
          <cell r="E60" t="str">
            <v>JB</v>
          </cell>
          <cell r="F60" t="str">
            <v>Pride</v>
          </cell>
          <cell r="G60" t="str">
            <v>03/2005</v>
          </cell>
          <cell r="H60" t="str">
            <v>04/2011</v>
          </cell>
          <cell r="I60" t="str">
            <v>B-Segment</v>
          </cell>
          <cell r="J60">
            <v>161410</v>
          </cell>
          <cell r="K60">
            <v>13934</v>
          </cell>
          <cell r="L60">
            <v>10616</v>
          </cell>
          <cell r="M60">
            <v>13934</v>
          </cell>
          <cell r="N60">
            <v>10616</v>
          </cell>
          <cell r="O60">
            <v>0</v>
          </cell>
          <cell r="P60">
            <v>0</v>
          </cell>
          <cell r="Q60">
            <v>0</v>
          </cell>
          <cell r="R60">
            <v>0</v>
          </cell>
          <cell r="S60">
            <v>0</v>
          </cell>
          <cell r="T60">
            <v>0</v>
          </cell>
          <cell r="U60">
            <v>0</v>
          </cell>
          <cell r="V60">
            <v>0</v>
          </cell>
          <cell r="W60">
            <v>49100</v>
          </cell>
          <cell r="X60">
            <v>0</v>
          </cell>
        </row>
        <row r="61">
          <cell r="A61" t="str">
            <v>JK10002408</v>
          </cell>
          <cell r="B61" t="str">
            <v>Hyundai</v>
          </cell>
          <cell r="C61" t="str">
            <v>Hyundai</v>
          </cell>
          <cell r="D61" t="str">
            <v>LC</v>
          </cell>
          <cell r="E61" t="str">
            <v>MC</v>
          </cell>
          <cell r="F61" t="str">
            <v>Verna</v>
          </cell>
          <cell r="G61" t="str">
            <v>09/2005</v>
          </cell>
          <cell r="H61" t="str">
            <v>12/2010</v>
          </cell>
          <cell r="I61" t="str">
            <v>B-Segment</v>
          </cell>
          <cell r="J61">
            <v>159867</v>
          </cell>
          <cell r="K61">
            <v>0</v>
          </cell>
          <cell r="L61">
            <v>0</v>
          </cell>
          <cell r="M61">
            <v>0</v>
          </cell>
          <cell r="N61">
            <v>0</v>
          </cell>
          <cell r="O61">
            <v>0</v>
          </cell>
          <cell r="P61">
            <v>0</v>
          </cell>
          <cell r="Q61">
            <v>0</v>
          </cell>
          <cell r="R61">
            <v>0</v>
          </cell>
          <cell r="S61">
            <v>0</v>
          </cell>
          <cell r="T61">
            <v>0</v>
          </cell>
          <cell r="U61">
            <v>0</v>
          </cell>
          <cell r="V61">
            <v>0</v>
          </cell>
          <cell r="W61">
            <v>0</v>
          </cell>
          <cell r="X61">
            <v>0</v>
          </cell>
        </row>
        <row r="62">
          <cell r="A62" t="str">
            <v>JK100001458</v>
          </cell>
          <cell r="B62" t="str">
            <v>Hyundai</v>
          </cell>
          <cell r="C62" t="str">
            <v>Hyundai</v>
          </cell>
          <cell r="D62" t="str">
            <v>LC</v>
          </cell>
          <cell r="E62" t="str">
            <v>TB</v>
          </cell>
          <cell r="F62" t="str">
            <v>Click</v>
          </cell>
          <cell r="G62" t="str">
            <v>05/2002</v>
          </cell>
          <cell r="H62" t="str">
            <v>12/2010</v>
          </cell>
          <cell r="I62" t="str">
            <v>B-Segment</v>
          </cell>
          <cell r="J62">
            <v>68077</v>
          </cell>
          <cell r="K62">
            <v>0</v>
          </cell>
          <cell r="L62">
            <v>0</v>
          </cell>
          <cell r="M62">
            <v>0</v>
          </cell>
          <cell r="N62">
            <v>0</v>
          </cell>
          <cell r="O62">
            <v>0</v>
          </cell>
          <cell r="P62">
            <v>0</v>
          </cell>
          <cell r="Q62">
            <v>0</v>
          </cell>
          <cell r="R62">
            <v>0</v>
          </cell>
          <cell r="S62">
            <v>0</v>
          </cell>
          <cell r="T62">
            <v>0</v>
          </cell>
          <cell r="U62">
            <v>0</v>
          </cell>
          <cell r="V62">
            <v>0</v>
          </cell>
          <cell r="W62">
            <v>0</v>
          </cell>
          <cell r="X62">
            <v>0</v>
          </cell>
        </row>
        <row r="63">
          <cell r="A63" t="str">
            <v>JK1002830</v>
          </cell>
          <cell r="B63" t="str">
            <v>Hyundai</v>
          </cell>
          <cell r="C63" t="str">
            <v>Hyundai</v>
          </cell>
          <cell r="D63" t="str">
            <v>NF/CM</v>
          </cell>
          <cell r="E63" t="str">
            <v>CM</v>
          </cell>
          <cell r="F63" t="str">
            <v>Santa Fe</v>
          </cell>
          <cell r="G63" t="str">
            <v>12/2005</v>
          </cell>
          <cell r="H63" t="str">
            <v>07/2011</v>
          </cell>
          <cell r="I63" t="str">
            <v>D-Segment</v>
          </cell>
          <cell r="J63">
            <v>116909</v>
          </cell>
          <cell r="K63">
            <v>9539</v>
          </cell>
          <cell r="L63">
            <v>7722</v>
          </cell>
          <cell r="M63">
            <v>10349</v>
          </cell>
          <cell r="N63">
            <v>9408</v>
          </cell>
          <cell r="O63">
            <v>9408</v>
          </cell>
          <cell r="P63">
            <v>9761</v>
          </cell>
          <cell r="Q63">
            <v>9408</v>
          </cell>
          <cell r="R63">
            <v>0</v>
          </cell>
          <cell r="S63">
            <v>0</v>
          </cell>
          <cell r="T63">
            <v>0</v>
          </cell>
          <cell r="U63">
            <v>0</v>
          </cell>
          <cell r="V63">
            <v>0</v>
          </cell>
          <cell r="W63">
            <v>65595</v>
          </cell>
          <cell r="X63">
            <v>0</v>
          </cell>
        </row>
        <row r="64">
          <cell r="A64" t="str">
            <v>JK1008320</v>
          </cell>
          <cell r="B64" t="str">
            <v>Hyundai</v>
          </cell>
          <cell r="C64" t="str">
            <v>Hyundai</v>
          </cell>
          <cell r="D64" t="str">
            <v>NF/CM</v>
          </cell>
          <cell r="E64" t="str">
            <v>DM</v>
          </cell>
          <cell r="F64" t="str">
            <v>Santa Fe</v>
          </cell>
          <cell r="G64" t="str">
            <v>08/2011</v>
          </cell>
          <cell r="H64" t="str">
            <v>12/2016</v>
          </cell>
          <cell r="I64" t="str">
            <v>D-Segment</v>
          </cell>
          <cell r="J64">
            <v>0</v>
          </cell>
          <cell r="K64">
            <v>0</v>
          </cell>
          <cell r="L64">
            <v>0</v>
          </cell>
          <cell r="M64">
            <v>0</v>
          </cell>
          <cell r="N64">
            <v>0</v>
          </cell>
          <cell r="O64">
            <v>0</v>
          </cell>
          <cell r="P64">
            <v>0</v>
          </cell>
          <cell r="Q64">
            <v>0</v>
          </cell>
          <cell r="R64">
            <v>7392</v>
          </cell>
          <cell r="S64">
            <v>7022</v>
          </cell>
          <cell r="T64">
            <v>7840</v>
          </cell>
          <cell r="U64">
            <v>9117</v>
          </cell>
          <cell r="V64">
            <v>9240</v>
          </cell>
          <cell r="W64">
            <v>40611</v>
          </cell>
          <cell r="X64">
            <v>127814</v>
          </cell>
        </row>
        <row r="65">
          <cell r="A65" t="str">
            <v>JK1003116</v>
          </cell>
          <cell r="B65" t="str">
            <v>Hyundai</v>
          </cell>
          <cell r="C65" t="str">
            <v>Hyundai</v>
          </cell>
          <cell r="D65" t="str">
            <v>NF/CM</v>
          </cell>
          <cell r="E65" t="str">
            <v>EN</v>
          </cell>
          <cell r="F65" t="str">
            <v>Veracruz</v>
          </cell>
          <cell r="G65" t="str">
            <v>10/2006</v>
          </cell>
          <cell r="H65" t="str">
            <v>03/2012</v>
          </cell>
          <cell r="I65" t="str">
            <v>D-Segment</v>
          </cell>
          <cell r="J65">
            <v>32508</v>
          </cell>
          <cell r="K65">
            <v>2244</v>
          </cell>
          <cell r="L65">
            <v>1817</v>
          </cell>
          <cell r="M65">
            <v>2834</v>
          </cell>
          <cell r="N65">
            <v>2576</v>
          </cell>
          <cell r="O65">
            <v>2576</v>
          </cell>
          <cell r="P65">
            <v>2705</v>
          </cell>
          <cell r="Q65">
            <v>2705</v>
          </cell>
          <cell r="R65">
            <v>2710</v>
          </cell>
          <cell r="S65">
            <v>2128</v>
          </cell>
          <cell r="T65">
            <v>2016</v>
          </cell>
          <cell r="U65">
            <v>2464</v>
          </cell>
          <cell r="V65">
            <v>2094</v>
          </cell>
          <cell r="W65">
            <v>28869</v>
          </cell>
          <cell r="X65">
            <v>5466</v>
          </cell>
        </row>
        <row r="66">
          <cell r="A66" t="str">
            <v>JK102157326</v>
          </cell>
          <cell r="B66" t="str">
            <v>Hyundai</v>
          </cell>
          <cell r="C66" t="str">
            <v>Hyundai</v>
          </cell>
          <cell r="D66" t="str">
            <v>NF/CM</v>
          </cell>
          <cell r="E66" t="str">
            <v>GN</v>
          </cell>
          <cell r="F66" t="str">
            <v>Veracruz</v>
          </cell>
          <cell r="G66" t="str">
            <v>04/2012</v>
          </cell>
          <cell r="H66" t="str">
            <v>03/2017</v>
          </cell>
          <cell r="I66" t="str">
            <v>D-Segment</v>
          </cell>
          <cell r="J66">
            <v>0</v>
          </cell>
          <cell r="K66">
            <v>0</v>
          </cell>
          <cell r="L66">
            <v>0</v>
          </cell>
          <cell r="M66">
            <v>0</v>
          </cell>
          <cell r="N66">
            <v>0</v>
          </cell>
          <cell r="O66">
            <v>0</v>
          </cell>
          <cell r="P66">
            <v>0</v>
          </cell>
          <cell r="Q66">
            <v>0</v>
          </cell>
          <cell r="R66">
            <v>0</v>
          </cell>
          <cell r="S66">
            <v>0</v>
          </cell>
          <cell r="T66">
            <v>0</v>
          </cell>
          <cell r="U66">
            <v>0</v>
          </cell>
          <cell r="V66">
            <v>0</v>
          </cell>
          <cell r="W66">
            <v>0</v>
          </cell>
          <cell r="X66">
            <v>29630</v>
          </cell>
        </row>
        <row r="67">
          <cell r="A67" t="str">
            <v>JK1008307</v>
          </cell>
          <cell r="B67" t="str">
            <v>Hyundai</v>
          </cell>
          <cell r="C67" t="str">
            <v>Hyundai</v>
          </cell>
          <cell r="D67" t="str">
            <v>NF/CM</v>
          </cell>
          <cell r="E67" t="str">
            <v>HG</v>
          </cell>
          <cell r="F67" t="str">
            <v>Grandeur</v>
          </cell>
          <cell r="G67" t="str">
            <v>12/2010</v>
          </cell>
          <cell r="H67" t="str">
            <v>06/2016</v>
          </cell>
          <cell r="I67" t="str">
            <v>D-Segment</v>
          </cell>
          <cell r="J67">
            <v>4504</v>
          </cell>
          <cell r="K67">
            <v>5873</v>
          </cell>
          <cell r="L67">
            <v>5168</v>
          </cell>
          <cell r="M67">
            <v>8026</v>
          </cell>
          <cell r="N67">
            <v>9242</v>
          </cell>
          <cell r="O67">
            <v>9728</v>
          </cell>
          <cell r="P67">
            <v>10214</v>
          </cell>
          <cell r="Q67">
            <v>10725</v>
          </cell>
          <cell r="R67">
            <v>11182</v>
          </cell>
          <cell r="S67">
            <v>9473</v>
          </cell>
          <cell r="T67">
            <v>10458</v>
          </cell>
          <cell r="U67">
            <v>11236</v>
          </cell>
          <cell r="V67">
            <v>11236</v>
          </cell>
          <cell r="W67">
            <v>112560</v>
          </cell>
          <cell r="X67">
            <v>121591</v>
          </cell>
        </row>
        <row r="68">
          <cell r="A68" t="str">
            <v>JK102275386</v>
          </cell>
          <cell r="B68" t="str">
            <v>Hyundai</v>
          </cell>
          <cell r="C68" t="str">
            <v>Hyundai</v>
          </cell>
          <cell r="D68" t="str">
            <v>NF/CM</v>
          </cell>
          <cell r="E68" t="str">
            <v>HG(2)</v>
          </cell>
          <cell r="F68" t="str">
            <v>Grandeur</v>
          </cell>
          <cell r="G68" t="str">
            <v>07/2016</v>
          </cell>
          <cell r="H68" t="str">
            <v>06/2021</v>
          </cell>
          <cell r="I68" t="str">
            <v>D-Segment</v>
          </cell>
          <cell r="J68">
            <v>0</v>
          </cell>
          <cell r="K68">
            <v>0</v>
          </cell>
          <cell r="L68">
            <v>0</v>
          </cell>
          <cell r="M68">
            <v>0</v>
          </cell>
          <cell r="N68">
            <v>0</v>
          </cell>
          <cell r="O68">
            <v>0</v>
          </cell>
          <cell r="P68">
            <v>0</v>
          </cell>
          <cell r="Q68">
            <v>0</v>
          </cell>
          <cell r="R68">
            <v>0</v>
          </cell>
          <cell r="S68">
            <v>0</v>
          </cell>
          <cell r="T68">
            <v>0</v>
          </cell>
          <cell r="U68">
            <v>0</v>
          </cell>
          <cell r="V68">
            <v>0</v>
          </cell>
          <cell r="W68">
            <v>0</v>
          </cell>
          <cell r="X68">
            <v>0</v>
          </cell>
        </row>
        <row r="69">
          <cell r="A69" t="str">
            <v>JK102269175</v>
          </cell>
          <cell r="B69" t="str">
            <v>Hyundai</v>
          </cell>
          <cell r="C69" t="str">
            <v>Hyundai</v>
          </cell>
          <cell r="D69" t="str">
            <v>NF/CM</v>
          </cell>
          <cell r="E69" t="str">
            <v>LF</v>
          </cell>
          <cell r="F69" t="str">
            <v>Sonata</v>
          </cell>
          <cell r="G69" t="str">
            <v>01/2015</v>
          </cell>
          <cell r="H69" t="str">
            <v>12/2019</v>
          </cell>
          <cell r="I69" t="str">
            <v>D-Segment</v>
          </cell>
          <cell r="J69">
            <v>0</v>
          </cell>
          <cell r="K69">
            <v>0</v>
          </cell>
          <cell r="L69">
            <v>0</v>
          </cell>
          <cell r="M69">
            <v>0</v>
          </cell>
          <cell r="N69">
            <v>0</v>
          </cell>
          <cell r="O69">
            <v>0</v>
          </cell>
          <cell r="P69">
            <v>0</v>
          </cell>
          <cell r="Q69">
            <v>0</v>
          </cell>
          <cell r="R69">
            <v>0</v>
          </cell>
          <cell r="S69">
            <v>0</v>
          </cell>
          <cell r="T69">
            <v>0</v>
          </cell>
          <cell r="U69">
            <v>0</v>
          </cell>
          <cell r="V69">
            <v>0</v>
          </cell>
          <cell r="W69">
            <v>0</v>
          </cell>
          <cell r="X69">
            <v>0</v>
          </cell>
        </row>
        <row r="70">
          <cell r="A70" t="str">
            <v>JK102275334</v>
          </cell>
          <cell r="B70" t="str">
            <v>Hyundai</v>
          </cell>
          <cell r="C70" t="str">
            <v>Kia</v>
          </cell>
          <cell r="D70" t="str">
            <v>NF/CM</v>
          </cell>
          <cell r="E70" t="str">
            <v>MF</v>
          </cell>
          <cell r="F70" t="str">
            <v>Lotze</v>
          </cell>
          <cell r="G70" t="str">
            <v>07/2015</v>
          </cell>
          <cell r="H70" t="str">
            <v>06/2020</v>
          </cell>
          <cell r="I70" t="str">
            <v>D-Segment</v>
          </cell>
          <cell r="J70">
            <v>0</v>
          </cell>
          <cell r="K70">
            <v>0</v>
          </cell>
          <cell r="L70">
            <v>0</v>
          </cell>
          <cell r="M70">
            <v>0</v>
          </cell>
          <cell r="N70">
            <v>0</v>
          </cell>
          <cell r="O70">
            <v>0</v>
          </cell>
          <cell r="P70">
            <v>0</v>
          </cell>
          <cell r="Q70">
            <v>0</v>
          </cell>
          <cell r="R70">
            <v>0</v>
          </cell>
          <cell r="S70">
            <v>0</v>
          </cell>
          <cell r="T70">
            <v>0</v>
          </cell>
          <cell r="U70">
            <v>0</v>
          </cell>
          <cell r="V70">
            <v>0</v>
          </cell>
          <cell r="W70">
            <v>0</v>
          </cell>
          <cell r="X70">
            <v>0</v>
          </cell>
        </row>
        <row r="71">
          <cell r="A71" t="str">
            <v>JK102154913</v>
          </cell>
          <cell r="B71" t="str">
            <v>Hyundai</v>
          </cell>
          <cell r="C71" t="str">
            <v>Kia</v>
          </cell>
          <cell r="D71" t="str">
            <v>NF/CM</v>
          </cell>
          <cell r="E71" t="str">
            <v>MG</v>
          </cell>
          <cell r="F71" t="str">
            <v>Lotze</v>
          </cell>
          <cell r="G71" t="str">
            <v>10/2005</v>
          </cell>
          <cell r="H71" t="str">
            <v>04/2010</v>
          </cell>
          <cell r="I71" t="str">
            <v>D-Segment</v>
          </cell>
          <cell r="J71">
            <v>32496</v>
          </cell>
          <cell r="K71">
            <v>0</v>
          </cell>
          <cell r="L71">
            <v>0</v>
          </cell>
          <cell r="M71">
            <v>0</v>
          </cell>
          <cell r="N71">
            <v>0</v>
          </cell>
          <cell r="O71">
            <v>0</v>
          </cell>
          <cell r="P71">
            <v>0</v>
          </cell>
          <cell r="Q71">
            <v>0</v>
          </cell>
          <cell r="R71">
            <v>0</v>
          </cell>
          <cell r="S71">
            <v>0</v>
          </cell>
          <cell r="T71">
            <v>0</v>
          </cell>
          <cell r="U71">
            <v>0</v>
          </cell>
          <cell r="V71">
            <v>0</v>
          </cell>
          <cell r="W71">
            <v>0</v>
          </cell>
          <cell r="X71">
            <v>0</v>
          </cell>
        </row>
        <row r="72">
          <cell r="A72" t="str">
            <v>JK10012479</v>
          </cell>
          <cell r="B72" t="str">
            <v>Hyundai</v>
          </cell>
          <cell r="C72" t="str">
            <v>Hyundai</v>
          </cell>
          <cell r="D72" t="str">
            <v>NF/CM</v>
          </cell>
          <cell r="E72" t="str">
            <v>NF</v>
          </cell>
          <cell r="F72" t="str">
            <v>Sonata</v>
          </cell>
          <cell r="G72" t="str">
            <v>07/2004</v>
          </cell>
          <cell r="H72" t="str">
            <v>12/2010</v>
          </cell>
          <cell r="I72" t="str">
            <v>D-Segment</v>
          </cell>
          <cell r="J72">
            <v>21298</v>
          </cell>
          <cell r="K72">
            <v>0</v>
          </cell>
          <cell r="L72">
            <v>0</v>
          </cell>
          <cell r="M72">
            <v>0</v>
          </cell>
          <cell r="N72">
            <v>0</v>
          </cell>
          <cell r="O72">
            <v>0</v>
          </cell>
          <cell r="P72">
            <v>0</v>
          </cell>
          <cell r="Q72">
            <v>0</v>
          </cell>
          <cell r="R72">
            <v>0</v>
          </cell>
          <cell r="S72">
            <v>0</v>
          </cell>
          <cell r="T72">
            <v>0</v>
          </cell>
          <cell r="U72">
            <v>0</v>
          </cell>
          <cell r="V72">
            <v>0</v>
          </cell>
          <cell r="W72">
            <v>0</v>
          </cell>
          <cell r="X72">
            <v>0</v>
          </cell>
        </row>
        <row r="73">
          <cell r="A73" t="str">
            <v>JK102154927</v>
          </cell>
          <cell r="B73" t="str">
            <v>Hyundai</v>
          </cell>
          <cell r="C73" t="str">
            <v>Kia</v>
          </cell>
          <cell r="D73" t="str">
            <v>NF/CM</v>
          </cell>
          <cell r="E73" t="str">
            <v>TF</v>
          </cell>
          <cell r="F73" t="str">
            <v>K5</v>
          </cell>
          <cell r="G73" t="str">
            <v>04/2010</v>
          </cell>
          <cell r="H73" t="str">
            <v>06/2015</v>
          </cell>
          <cell r="I73" t="str">
            <v>D-Segment</v>
          </cell>
          <cell r="J73">
            <v>60704</v>
          </cell>
          <cell r="K73">
            <v>9274</v>
          </cell>
          <cell r="L73">
            <v>8446</v>
          </cell>
          <cell r="M73">
            <v>11537</v>
          </cell>
          <cell r="N73">
            <v>10488</v>
          </cell>
          <cell r="O73">
            <v>10414</v>
          </cell>
          <cell r="P73">
            <v>10433</v>
          </cell>
          <cell r="Q73">
            <v>10819</v>
          </cell>
          <cell r="R73">
            <v>11334</v>
          </cell>
          <cell r="S73">
            <v>9789</v>
          </cell>
          <cell r="T73">
            <v>10304</v>
          </cell>
          <cell r="U73">
            <v>10930</v>
          </cell>
          <cell r="V73">
            <v>11132</v>
          </cell>
          <cell r="W73">
            <v>124899</v>
          </cell>
          <cell r="X73">
            <v>126548</v>
          </cell>
        </row>
        <row r="74">
          <cell r="A74" t="str">
            <v>JK1003122</v>
          </cell>
          <cell r="B74" t="str">
            <v>Hyundai</v>
          </cell>
          <cell r="C74" t="str">
            <v>Hyundai</v>
          </cell>
          <cell r="D74" t="str">
            <v>NF/CM</v>
          </cell>
          <cell r="E74" t="str">
            <v>TG</v>
          </cell>
          <cell r="F74" t="str">
            <v>Grandeur</v>
          </cell>
          <cell r="G74" t="str">
            <v>04/2005</v>
          </cell>
          <cell r="H74" t="str">
            <v>11/2010</v>
          </cell>
          <cell r="I74" t="str">
            <v>D-Segment</v>
          </cell>
          <cell r="J74">
            <v>57911</v>
          </cell>
          <cell r="K74">
            <v>0</v>
          </cell>
          <cell r="L74">
            <v>0</v>
          </cell>
          <cell r="M74">
            <v>0</v>
          </cell>
          <cell r="N74">
            <v>0</v>
          </cell>
          <cell r="O74">
            <v>0</v>
          </cell>
          <cell r="P74">
            <v>0</v>
          </cell>
          <cell r="Q74">
            <v>0</v>
          </cell>
          <cell r="R74">
            <v>0</v>
          </cell>
          <cell r="S74">
            <v>0</v>
          </cell>
          <cell r="T74">
            <v>0</v>
          </cell>
          <cell r="U74">
            <v>0</v>
          </cell>
          <cell r="V74">
            <v>0</v>
          </cell>
          <cell r="W74">
            <v>0</v>
          </cell>
          <cell r="X74">
            <v>0</v>
          </cell>
        </row>
        <row r="75">
          <cell r="A75" t="str">
            <v>JK102196994</v>
          </cell>
          <cell r="B75" t="str">
            <v>Hyundai</v>
          </cell>
          <cell r="C75" t="str">
            <v>Hyundai</v>
          </cell>
          <cell r="D75" t="str">
            <v>NF/CM</v>
          </cell>
          <cell r="E75" t="str">
            <v>VF</v>
          </cell>
          <cell r="F75" t="str">
            <v>European Luxury Sedan</v>
          </cell>
          <cell r="G75" t="str">
            <v>03/2011</v>
          </cell>
          <cell r="H75" t="str">
            <v>12/2016</v>
          </cell>
          <cell r="I75" t="str">
            <v>D-Segment</v>
          </cell>
          <cell r="J75">
            <v>0</v>
          </cell>
          <cell r="K75">
            <v>0</v>
          </cell>
          <cell r="L75">
            <v>0</v>
          </cell>
          <cell r="M75">
            <v>4928</v>
          </cell>
          <cell r="N75">
            <v>4480</v>
          </cell>
          <cell r="O75">
            <v>3920</v>
          </cell>
          <cell r="P75">
            <v>4704</v>
          </cell>
          <cell r="Q75">
            <v>4704</v>
          </cell>
          <cell r="R75">
            <v>4928</v>
          </cell>
          <cell r="S75">
            <v>4256</v>
          </cell>
          <cell r="T75">
            <v>3584</v>
          </cell>
          <cell r="U75">
            <v>4066</v>
          </cell>
          <cell r="V75">
            <v>4066</v>
          </cell>
          <cell r="W75">
            <v>43635</v>
          </cell>
          <cell r="X75">
            <v>49806</v>
          </cell>
        </row>
        <row r="76">
          <cell r="A76" t="str">
            <v>JK102153408</v>
          </cell>
          <cell r="B76" t="str">
            <v>Hyundai</v>
          </cell>
          <cell r="C76" t="str">
            <v>Kia</v>
          </cell>
          <cell r="D76" t="str">
            <v>NF/CM</v>
          </cell>
          <cell r="E76" t="str">
            <v>VG</v>
          </cell>
          <cell r="F76" t="str">
            <v>K7</v>
          </cell>
          <cell r="G76" t="str">
            <v>11/2009</v>
          </cell>
          <cell r="H76" t="str">
            <v>09/2015</v>
          </cell>
          <cell r="I76" t="str">
            <v>D-Segment</v>
          </cell>
          <cell r="J76">
            <v>51056</v>
          </cell>
          <cell r="K76">
            <v>3555</v>
          </cell>
          <cell r="L76">
            <v>2878</v>
          </cell>
          <cell r="M76">
            <v>3643</v>
          </cell>
          <cell r="N76">
            <v>3312</v>
          </cell>
          <cell r="O76">
            <v>3312</v>
          </cell>
          <cell r="P76">
            <v>3478</v>
          </cell>
          <cell r="Q76">
            <v>3478</v>
          </cell>
          <cell r="R76">
            <v>3238</v>
          </cell>
          <cell r="S76">
            <v>3146</v>
          </cell>
          <cell r="T76">
            <v>3312</v>
          </cell>
          <cell r="U76">
            <v>3643</v>
          </cell>
          <cell r="V76">
            <v>3846</v>
          </cell>
          <cell r="W76">
            <v>40841</v>
          </cell>
          <cell r="X76">
            <v>40425</v>
          </cell>
        </row>
        <row r="77">
          <cell r="A77" t="str">
            <v>JK102313913</v>
          </cell>
          <cell r="B77" t="str">
            <v>Hyundai</v>
          </cell>
          <cell r="C77" t="str">
            <v>Kia</v>
          </cell>
          <cell r="D77" t="str">
            <v>NF/CM</v>
          </cell>
          <cell r="E77" t="str">
            <v>VG(2)</v>
          </cell>
          <cell r="F77" t="str">
            <v>K7</v>
          </cell>
          <cell r="G77" t="str">
            <v>10/2015</v>
          </cell>
          <cell r="H77" t="str">
            <v>09/2020</v>
          </cell>
          <cell r="I77" t="str">
            <v>D-Segment</v>
          </cell>
          <cell r="J77">
            <v>0</v>
          </cell>
          <cell r="K77">
            <v>0</v>
          </cell>
          <cell r="L77">
            <v>0</v>
          </cell>
          <cell r="M77">
            <v>0</v>
          </cell>
          <cell r="N77">
            <v>0</v>
          </cell>
          <cell r="O77">
            <v>0</v>
          </cell>
          <cell r="P77">
            <v>0</v>
          </cell>
          <cell r="Q77">
            <v>0</v>
          </cell>
          <cell r="R77">
            <v>0</v>
          </cell>
          <cell r="S77">
            <v>0</v>
          </cell>
          <cell r="T77">
            <v>0</v>
          </cell>
          <cell r="U77">
            <v>0</v>
          </cell>
          <cell r="V77">
            <v>0</v>
          </cell>
          <cell r="W77">
            <v>0</v>
          </cell>
          <cell r="X77">
            <v>0</v>
          </cell>
        </row>
        <row r="78">
          <cell r="A78" t="str">
            <v>JK1003525</v>
          </cell>
          <cell r="B78" t="str">
            <v>Hyundai</v>
          </cell>
          <cell r="C78" t="str">
            <v>Kia</v>
          </cell>
          <cell r="D78" t="str">
            <v>NF/CM</v>
          </cell>
          <cell r="E78" t="str">
            <v>XM</v>
          </cell>
          <cell r="F78" t="str">
            <v>Sorento R</v>
          </cell>
          <cell r="G78" t="str">
            <v>03/2009</v>
          </cell>
          <cell r="H78" t="str">
            <v>12/2015</v>
          </cell>
          <cell r="I78" t="str">
            <v>D-Segment</v>
          </cell>
          <cell r="J78">
            <v>88436</v>
          </cell>
          <cell r="K78">
            <v>5410</v>
          </cell>
          <cell r="L78">
            <v>4066</v>
          </cell>
          <cell r="M78">
            <v>5465</v>
          </cell>
          <cell r="N78">
            <v>4968</v>
          </cell>
          <cell r="O78">
            <v>5152</v>
          </cell>
          <cell r="P78">
            <v>6569</v>
          </cell>
          <cell r="Q78">
            <v>6182</v>
          </cell>
          <cell r="R78">
            <v>6882</v>
          </cell>
          <cell r="S78">
            <v>4894</v>
          </cell>
          <cell r="T78">
            <v>6256</v>
          </cell>
          <cell r="U78">
            <v>7286</v>
          </cell>
          <cell r="V78">
            <v>6477</v>
          </cell>
          <cell r="W78">
            <v>69607</v>
          </cell>
          <cell r="X78">
            <v>69267</v>
          </cell>
        </row>
        <row r="79">
          <cell r="A79" t="str">
            <v>JK102312247</v>
          </cell>
          <cell r="B79" t="str">
            <v>Hyundai</v>
          </cell>
          <cell r="C79" t="str">
            <v>Kia</v>
          </cell>
          <cell r="D79" t="str">
            <v>NF/CM</v>
          </cell>
          <cell r="E79" t="str">
            <v>XM(2)</v>
          </cell>
          <cell r="F79" t="str">
            <v>Sorento R</v>
          </cell>
          <cell r="G79" t="str">
            <v>01/2016</v>
          </cell>
          <cell r="H79" t="str">
            <v>12/2020</v>
          </cell>
          <cell r="I79" t="str">
            <v>D-Segment</v>
          </cell>
          <cell r="J79">
            <v>0</v>
          </cell>
          <cell r="K79">
            <v>0</v>
          </cell>
          <cell r="L79">
            <v>0</v>
          </cell>
          <cell r="M79">
            <v>0</v>
          </cell>
          <cell r="N79">
            <v>0</v>
          </cell>
          <cell r="O79">
            <v>0</v>
          </cell>
          <cell r="P79">
            <v>0</v>
          </cell>
          <cell r="Q79">
            <v>0</v>
          </cell>
          <cell r="R79">
            <v>0</v>
          </cell>
          <cell r="S79">
            <v>0</v>
          </cell>
          <cell r="T79">
            <v>0</v>
          </cell>
          <cell r="U79">
            <v>0</v>
          </cell>
          <cell r="V79">
            <v>0</v>
          </cell>
          <cell r="W79">
            <v>0</v>
          </cell>
          <cell r="X79">
            <v>0</v>
          </cell>
        </row>
        <row r="80">
          <cell r="A80" t="str">
            <v>JK1008284</v>
          </cell>
          <cell r="B80" t="str">
            <v>Hyundai</v>
          </cell>
          <cell r="C80" t="str">
            <v>Hyundai</v>
          </cell>
          <cell r="D80" t="str">
            <v>NF/CM</v>
          </cell>
          <cell r="E80" t="str">
            <v>YF</v>
          </cell>
          <cell r="F80" t="str">
            <v>Sonata</v>
          </cell>
          <cell r="G80" t="str">
            <v>09/2009</v>
          </cell>
          <cell r="H80" t="str">
            <v>12/2014</v>
          </cell>
          <cell r="I80" t="str">
            <v>D-Segment</v>
          </cell>
          <cell r="J80">
            <v>210657</v>
          </cell>
          <cell r="K80">
            <v>19663</v>
          </cell>
          <cell r="L80">
            <v>15504</v>
          </cell>
          <cell r="M80">
            <v>18726</v>
          </cell>
          <cell r="N80">
            <v>15078</v>
          </cell>
          <cell r="O80">
            <v>14592</v>
          </cell>
          <cell r="P80">
            <v>15322</v>
          </cell>
          <cell r="Q80">
            <v>14811</v>
          </cell>
          <cell r="R80">
            <v>15570</v>
          </cell>
          <cell r="S80">
            <v>13631</v>
          </cell>
          <cell r="T80">
            <v>13862</v>
          </cell>
          <cell r="U80">
            <v>15516</v>
          </cell>
          <cell r="V80">
            <v>15516</v>
          </cell>
          <cell r="W80">
            <v>187792</v>
          </cell>
          <cell r="X80">
            <v>184137</v>
          </cell>
        </row>
        <row r="81">
          <cell r="A81" t="str">
            <v>JK102154474</v>
          </cell>
          <cell r="B81" t="str">
            <v>Hyundai</v>
          </cell>
          <cell r="C81" t="str">
            <v>Kia</v>
          </cell>
          <cell r="D81" t="str">
            <v>PB</v>
          </cell>
          <cell r="E81" t="str">
            <v>AM</v>
          </cell>
          <cell r="F81" t="str">
            <v>Soul</v>
          </cell>
          <cell r="G81" t="str">
            <v>09/2008</v>
          </cell>
          <cell r="H81" t="str">
            <v>06/2014</v>
          </cell>
          <cell r="I81" t="str">
            <v>C-Segment</v>
          </cell>
          <cell r="J81">
            <v>145395</v>
          </cell>
          <cell r="K81">
            <v>13171</v>
          </cell>
          <cell r="L81">
            <v>9330</v>
          </cell>
          <cell r="M81">
            <v>12764</v>
          </cell>
          <cell r="N81">
            <v>13798</v>
          </cell>
          <cell r="O81">
            <v>13485</v>
          </cell>
          <cell r="P81">
            <v>14159</v>
          </cell>
          <cell r="Q81">
            <v>15147</v>
          </cell>
          <cell r="R81">
            <v>14833</v>
          </cell>
          <cell r="S81">
            <v>11917</v>
          </cell>
          <cell r="T81">
            <v>12544</v>
          </cell>
          <cell r="U81">
            <v>13798</v>
          </cell>
          <cell r="V81">
            <v>13798</v>
          </cell>
          <cell r="W81">
            <v>158744</v>
          </cell>
          <cell r="X81">
            <v>127698</v>
          </cell>
        </row>
        <row r="82">
          <cell r="A82" t="str">
            <v>JK102247150</v>
          </cell>
          <cell r="B82" t="str">
            <v>Hyundai</v>
          </cell>
          <cell r="C82" t="str">
            <v>Hyundai</v>
          </cell>
          <cell r="D82" t="str">
            <v>PB</v>
          </cell>
          <cell r="E82" t="str">
            <v>FS</v>
          </cell>
          <cell r="F82" t="str">
            <v>Veloster</v>
          </cell>
          <cell r="G82" t="str">
            <v>12/2010</v>
          </cell>
          <cell r="H82" t="str">
            <v>09/2016</v>
          </cell>
          <cell r="I82" t="str">
            <v>B-Segment</v>
          </cell>
          <cell r="J82">
            <v>2405</v>
          </cell>
          <cell r="K82">
            <v>3928</v>
          </cell>
          <cell r="L82">
            <v>3180</v>
          </cell>
          <cell r="M82">
            <v>6160</v>
          </cell>
          <cell r="N82">
            <v>6160</v>
          </cell>
          <cell r="O82">
            <v>6720</v>
          </cell>
          <cell r="P82">
            <v>7056</v>
          </cell>
          <cell r="Q82">
            <v>7056</v>
          </cell>
          <cell r="R82">
            <v>7392</v>
          </cell>
          <cell r="S82">
            <v>6384</v>
          </cell>
          <cell r="T82">
            <v>6720</v>
          </cell>
          <cell r="U82">
            <v>6776</v>
          </cell>
          <cell r="V82">
            <v>6160</v>
          </cell>
          <cell r="W82">
            <v>73692</v>
          </cell>
          <cell r="X82">
            <v>58184</v>
          </cell>
        </row>
        <row r="83">
          <cell r="A83" t="str">
            <v>JK102313881</v>
          </cell>
          <cell r="B83" t="str">
            <v>Hyundai</v>
          </cell>
          <cell r="C83" t="str">
            <v>Hyundai</v>
          </cell>
          <cell r="D83" t="str">
            <v>PB</v>
          </cell>
          <cell r="E83" t="str">
            <v>FS(2)</v>
          </cell>
          <cell r="F83" t="str">
            <v>Veloster</v>
          </cell>
          <cell r="G83" t="str">
            <v>10/2016</v>
          </cell>
          <cell r="H83" t="str">
            <v>09/2021</v>
          </cell>
          <cell r="I83" t="str">
            <v>B-Segment</v>
          </cell>
          <cell r="J83">
            <v>0</v>
          </cell>
          <cell r="K83">
            <v>0</v>
          </cell>
          <cell r="L83">
            <v>0</v>
          </cell>
          <cell r="M83">
            <v>0</v>
          </cell>
          <cell r="N83">
            <v>0</v>
          </cell>
          <cell r="O83">
            <v>0</v>
          </cell>
          <cell r="P83">
            <v>0</v>
          </cell>
          <cell r="Q83">
            <v>0</v>
          </cell>
          <cell r="R83">
            <v>0</v>
          </cell>
          <cell r="S83">
            <v>0</v>
          </cell>
          <cell r="T83">
            <v>0</v>
          </cell>
          <cell r="U83">
            <v>0</v>
          </cell>
          <cell r="V83">
            <v>0</v>
          </cell>
          <cell r="W83">
            <v>0</v>
          </cell>
          <cell r="X83">
            <v>0</v>
          </cell>
        </row>
        <row r="84">
          <cell r="A84" t="str">
            <v>JK102212639</v>
          </cell>
          <cell r="B84" t="str">
            <v>Hyundai</v>
          </cell>
          <cell r="C84" t="str">
            <v>Kia</v>
          </cell>
          <cell r="D84" t="str">
            <v>PB</v>
          </cell>
          <cell r="E84" t="str">
            <v>IS</v>
          </cell>
          <cell r="F84" t="str">
            <v>Soul</v>
          </cell>
          <cell r="G84" t="str">
            <v>07/2014</v>
          </cell>
          <cell r="H84" t="str">
            <v>12/2018</v>
          </cell>
          <cell r="I84" t="str">
            <v>C-Segment</v>
          </cell>
          <cell r="J84">
            <v>0</v>
          </cell>
          <cell r="K84">
            <v>0</v>
          </cell>
          <cell r="L84">
            <v>0</v>
          </cell>
          <cell r="M84">
            <v>0</v>
          </cell>
          <cell r="N84">
            <v>0</v>
          </cell>
          <cell r="O84">
            <v>0</v>
          </cell>
          <cell r="P84">
            <v>0</v>
          </cell>
          <cell r="Q84">
            <v>0</v>
          </cell>
          <cell r="R84">
            <v>0</v>
          </cell>
          <cell r="S84">
            <v>0</v>
          </cell>
          <cell r="T84">
            <v>0</v>
          </cell>
          <cell r="U84">
            <v>0</v>
          </cell>
          <cell r="V84">
            <v>0</v>
          </cell>
          <cell r="W84">
            <v>0</v>
          </cell>
          <cell r="X84">
            <v>0</v>
          </cell>
        </row>
        <row r="85">
          <cell r="A85" t="str">
            <v>JK1008376</v>
          </cell>
          <cell r="B85" t="str">
            <v>Hyundai</v>
          </cell>
          <cell r="C85" t="str">
            <v>Hyundai</v>
          </cell>
          <cell r="D85" t="str">
            <v>PB</v>
          </cell>
          <cell r="E85" t="str">
            <v>RB</v>
          </cell>
          <cell r="F85" t="str">
            <v>Verna</v>
          </cell>
          <cell r="G85" t="str">
            <v>10/2010</v>
          </cell>
          <cell r="H85" t="str">
            <v>09/2015</v>
          </cell>
          <cell r="I85" t="str">
            <v>B-Segment</v>
          </cell>
          <cell r="J85">
            <v>41042</v>
          </cell>
          <cell r="K85">
            <v>17395</v>
          </cell>
          <cell r="L85">
            <v>14081</v>
          </cell>
          <cell r="M85">
            <v>17987</v>
          </cell>
          <cell r="N85">
            <v>16800</v>
          </cell>
          <cell r="O85">
            <v>14560</v>
          </cell>
          <cell r="P85">
            <v>16699</v>
          </cell>
          <cell r="Q85">
            <v>17052</v>
          </cell>
          <cell r="R85">
            <v>17864</v>
          </cell>
          <cell r="S85">
            <v>15428</v>
          </cell>
          <cell r="T85">
            <v>15680</v>
          </cell>
          <cell r="U85">
            <v>17248</v>
          </cell>
          <cell r="V85">
            <v>16262</v>
          </cell>
          <cell r="W85">
            <v>197057</v>
          </cell>
          <cell r="X85">
            <v>175801</v>
          </cell>
        </row>
        <row r="86">
          <cell r="A86" t="str">
            <v>JK102272722</v>
          </cell>
          <cell r="B86" t="str">
            <v>Hyundai</v>
          </cell>
          <cell r="C86" t="str">
            <v>Hyundai</v>
          </cell>
          <cell r="D86" t="str">
            <v>PB</v>
          </cell>
          <cell r="E86" t="str">
            <v>RB(2)</v>
          </cell>
          <cell r="F86" t="str">
            <v>Verna</v>
          </cell>
          <cell r="G86" t="str">
            <v>10/2015</v>
          </cell>
          <cell r="H86" t="str">
            <v>09/2020</v>
          </cell>
          <cell r="I86" t="str">
            <v>B-Segment</v>
          </cell>
          <cell r="J86">
            <v>0</v>
          </cell>
          <cell r="K86">
            <v>0</v>
          </cell>
          <cell r="L86">
            <v>0</v>
          </cell>
          <cell r="M86">
            <v>0</v>
          </cell>
          <cell r="N86">
            <v>0</v>
          </cell>
          <cell r="O86">
            <v>0</v>
          </cell>
          <cell r="P86">
            <v>0</v>
          </cell>
          <cell r="Q86">
            <v>0</v>
          </cell>
          <cell r="R86">
            <v>0</v>
          </cell>
          <cell r="S86">
            <v>0</v>
          </cell>
          <cell r="T86">
            <v>0</v>
          </cell>
          <cell r="U86">
            <v>0</v>
          </cell>
          <cell r="V86">
            <v>0</v>
          </cell>
          <cell r="W86">
            <v>0</v>
          </cell>
          <cell r="X86">
            <v>0</v>
          </cell>
        </row>
        <row r="87">
          <cell r="A87" t="str">
            <v>JK1008471</v>
          </cell>
          <cell r="B87" t="str">
            <v>Hyundai</v>
          </cell>
          <cell r="C87" t="str">
            <v>Kia</v>
          </cell>
          <cell r="D87" t="str">
            <v>PB</v>
          </cell>
          <cell r="E87" t="str">
            <v>TA</v>
          </cell>
          <cell r="F87" t="str">
            <v>Morning</v>
          </cell>
          <cell r="G87" t="str">
            <v>01/2011</v>
          </cell>
          <cell r="H87" t="str">
            <v>12/2016</v>
          </cell>
          <cell r="I87" t="str">
            <v>A-Segment</v>
          </cell>
          <cell r="J87">
            <v>0</v>
          </cell>
          <cell r="K87">
            <v>16112</v>
          </cell>
          <cell r="L87">
            <v>12720</v>
          </cell>
          <cell r="M87">
            <v>16960</v>
          </cell>
          <cell r="N87">
            <v>19200</v>
          </cell>
          <cell r="O87">
            <v>19200</v>
          </cell>
          <cell r="P87">
            <v>20160</v>
          </cell>
          <cell r="Q87">
            <v>20160</v>
          </cell>
          <cell r="R87">
            <v>21120</v>
          </cell>
          <cell r="S87">
            <v>14592</v>
          </cell>
          <cell r="T87">
            <v>15168</v>
          </cell>
          <cell r="U87">
            <v>16685</v>
          </cell>
          <cell r="V87">
            <v>16685</v>
          </cell>
          <cell r="W87">
            <v>208762</v>
          </cell>
          <cell r="X87">
            <v>175619</v>
          </cell>
        </row>
        <row r="88">
          <cell r="A88" t="str">
            <v>JK102301247</v>
          </cell>
          <cell r="B88" t="str">
            <v>Hyundai</v>
          </cell>
          <cell r="C88" t="str">
            <v>Kia</v>
          </cell>
          <cell r="D88" t="str">
            <v>PB</v>
          </cell>
          <cell r="E88" t="str">
            <v>UA</v>
          </cell>
          <cell r="F88" t="str">
            <v>New CUV</v>
          </cell>
          <cell r="G88" t="str">
            <v>09/2011</v>
          </cell>
          <cell r="H88" t="str">
            <v>12/2016</v>
          </cell>
          <cell r="I88" t="str">
            <v>B-Segment</v>
          </cell>
          <cell r="J88">
            <v>0</v>
          </cell>
          <cell r="K88">
            <v>0</v>
          </cell>
          <cell r="L88">
            <v>0</v>
          </cell>
          <cell r="M88">
            <v>0</v>
          </cell>
          <cell r="N88">
            <v>0</v>
          </cell>
          <cell r="O88">
            <v>0</v>
          </cell>
          <cell r="P88">
            <v>0</v>
          </cell>
          <cell r="Q88">
            <v>0</v>
          </cell>
          <cell r="R88">
            <v>0</v>
          </cell>
          <cell r="S88">
            <v>3648</v>
          </cell>
          <cell r="T88">
            <v>4032</v>
          </cell>
          <cell r="U88">
            <v>4435</v>
          </cell>
          <cell r="V88">
            <v>4435</v>
          </cell>
          <cell r="W88">
            <v>16550</v>
          </cell>
          <cell r="X88">
            <v>50813</v>
          </cell>
        </row>
        <row r="89">
          <cell r="A89" t="str">
            <v>JK1008458</v>
          </cell>
          <cell r="B89" t="str">
            <v>Hyundai</v>
          </cell>
          <cell r="C89" t="str">
            <v>Kia</v>
          </cell>
          <cell r="D89" t="str">
            <v>PB</v>
          </cell>
          <cell r="E89" t="str">
            <v>UB</v>
          </cell>
          <cell r="F89" t="str">
            <v>Pride</v>
          </cell>
          <cell r="G89" t="str">
            <v>05/2011</v>
          </cell>
          <cell r="H89" t="str">
            <v>12/2016</v>
          </cell>
          <cell r="I89" t="str">
            <v>B-Segment</v>
          </cell>
          <cell r="J89">
            <v>0</v>
          </cell>
          <cell r="K89">
            <v>0</v>
          </cell>
          <cell r="L89">
            <v>0</v>
          </cell>
          <cell r="M89">
            <v>0</v>
          </cell>
          <cell r="N89">
            <v>0</v>
          </cell>
          <cell r="O89">
            <v>10858</v>
          </cell>
          <cell r="P89">
            <v>13057</v>
          </cell>
          <cell r="Q89">
            <v>13447</v>
          </cell>
          <cell r="R89">
            <v>14291</v>
          </cell>
          <cell r="S89">
            <v>12342</v>
          </cell>
          <cell r="T89">
            <v>12992</v>
          </cell>
          <cell r="U89">
            <v>14495</v>
          </cell>
          <cell r="V89">
            <v>14495</v>
          </cell>
          <cell r="W89">
            <v>105978</v>
          </cell>
          <cell r="X89">
            <v>207937</v>
          </cell>
        </row>
        <row r="90">
          <cell r="A90" t="str">
            <v>JK10000526</v>
          </cell>
          <cell r="B90" t="str">
            <v>Hyundai</v>
          </cell>
          <cell r="C90" t="str">
            <v>Kia</v>
          </cell>
          <cell r="D90" t="str">
            <v>SA</v>
          </cell>
          <cell r="E90" t="str">
            <v>SA</v>
          </cell>
          <cell r="F90" t="str">
            <v>Morning</v>
          </cell>
          <cell r="G90" t="str">
            <v>01/2004</v>
          </cell>
          <cell r="H90" t="str">
            <v>12/2010</v>
          </cell>
          <cell r="I90" t="str">
            <v>A-Segment</v>
          </cell>
          <cell r="J90">
            <v>208485</v>
          </cell>
          <cell r="K90">
            <v>0</v>
          </cell>
          <cell r="L90">
            <v>0</v>
          </cell>
          <cell r="M90">
            <v>0</v>
          </cell>
          <cell r="N90">
            <v>0</v>
          </cell>
          <cell r="O90">
            <v>0</v>
          </cell>
          <cell r="P90">
            <v>0</v>
          </cell>
          <cell r="Q90">
            <v>0</v>
          </cell>
          <cell r="R90">
            <v>0</v>
          </cell>
          <cell r="S90">
            <v>0</v>
          </cell>
          <cell r="T90">
            <v>0</v>
          </cell>
          <cell r="U90">
            <v>0</v>
          </cell>
          <cell r="V90">
            <v>0</v>
          </cell>
          <cell r="W90">
            <v>0</v>
          </cell>
          <cell r="X90">
            <v>0</v>
          </cell>
        </row>
        <row r="91">
          <cell r="A91" t="str">
            <v>JK10000636</v>
          </cell>
          <cell r="B91" t="str">
            <v>Hyundai</v>
          </cell>
          <cell r="C91" t="str">
            <v>Hyundai</v>
          </cell>
          <cell r="D91" t="str">
            <v>TQ</v>
          </cell>
          <cell r="E91" t="str">
            <v>TQ</v>
          </cell>
          <cell r="F91" t="str">
            <v>Starex</v>
          </cell>
          <cell r="G91" t="str">
            <v>05/2007</v>
          </cell>
          <cell r="H91" t="str">
            <v>12/2016</v>
          </cell>
          <cell r="I91" t="str">
            <v>E-Segment</v>
          </cell>
          <cell r="J91">
            <v>91017</v>
          </cell>
          <cell r="K91">
            <v>8417</v>
          </cell>
          <cell r="L91">
            <v>6814</v>
          </cell>
          <cell r="M91">
            <v>7515</v>
          </cell>
          <cell r="N91">
            <v>6832</v>
          </cell>
          <cell r="O91">
            <v>6832</v>
          </cell>
          <cell r="P91">
            <v>7174</v>
          </cell>
          <cell r="Q91">
            <v>7174</v>
          </cell>
          <cell r="R91">
            <v>7392</v>
          </cell>
          <cell r="S91">
            <v>6384</v>
          </cell>
          <cell r="T91">
            <v>6720</v>
          </cell>
          <cell r="U91">
            <v>6160</v>
          </cell>
          <cell r="V91">
            <v>6160</v>
          </cell>
          <cell r="W91">
            <v>83573</v>
          </cell>
          <cell r="X91">
            <v>75068</v>
          </cell>
        </row>
        <row r="92">
          <cell r="A92" t="str">
            <v>JK1005302</v>
          </cell>
          <cell r="B92" t="str">
            <v>Renault/Nissan</v>
          </cell>
          <cell r="C92" t="str">
            <v>Samsung</v>
          </cell>
          <cell r="D92" t="str">
            <v>C</v>
          </cell>
          <cell r="E92" t="str">
            <v>H45</v>
          </cell>
          <cell r="F92" t="str">
            <v>QM5</v>
          </cell>
          <cell r="G92" t="str">
            <v>12/2007</v>
          </cell>
          <cell r="H92" t="str">
            <v>06/2013</v>
          </cell>
          <cell r="I92" t="str">
            <v>C-Segment</v>
          </cell>
          <cell r="J92">
            <v>5944</v>
          </cell>
          <cell r="K92">
            <v>538</v>
          </cell>
          <cell r="L92">
            <v>435</v>
          </cell>
          <cell r="M92">
            <v>563</v>
          </cell>
          <cell r="N92">
            <v>614</v>
          </cell>
          <cell r="O92">
            <v>717</v>
          </cell>
          <cell r="P92">
            <v>753</v>
          </cell>
          <cell r="Q92">
            <v>753</v>
          </cell>
          <cell r="R92">
            <v>788</v>
          </cell>
          <cell r="S92">
            <v>584</v>
          </cell>
          <cell r="T92">
            <v>614</v>
          </cell>
          <cell r="U92">
            <v>676</v>
          </cell>
          <cell r="V92">
            <v>676</v>
          </cell>
          <cell r="W92">
            <v>7711</v>
          </cell>
          <cell r="X92">
            <v>7593</v>
          </cell>
        </row>
        <row r="93">
          <cell r="A93" t="str">
            <v>JK102201551</v>
          </cell>
          <cell r="B93" t="str">
            <v>Renault/Nissan</v>
          </cell>
          <cell r="C93" t="str">
            <v>Renault</v>
          </cell>
          <cell r="D93" t="str">
            <v>C</v>
          </cell>
          <cell r="E93" t="str">
            <v>H45</v>
          </cell>
          <cell r="F93" t="str">
            <v>Koleos</v>
          </cell>
          <cell r="G93" t="str">
            <v>02/2008</v>
          </cell>
          <cell r="H93" t="str">
            <v>06/2013</v>
          </cell>
          <cell r="I93" t="str">
            <v>C-Segment</v>
          </cell>
          <cell r="J93">
            <v>32443</v>
          </cell>
          <cell r="K93">
            <v>2365</v>
          </cell>
          <cell r="L93">
            <v>1915</v>
          </cell>
          <cell r="M93">
            <v>2478</v>
          </cell>
          <cell r="N93">
            <v>2048</v>
          </cell>
          <cell r="O93">
            <v>2048</v>
          </cell>
          <cell r="P93">
            <v>2150</v>
          </cell>
          <cell r="Q93">
            <v>1935</v>
          </cell>
          <cell r="R93">
            <v>1577</v>
          </cell>
          <cell r="S93">
            <v>1556</v>
          </cell>
          <cell r="T93">
            <v>1638</v>
          </cell>
          <cell r="U93">
            <v>1577</v>
          </cell>
          <cell r="V93">
            <v>1577</v>
          </cell>
          <cell r="W93">
            <v>22866</v>
          </cell>
          <cell r="X93">
            <v>16445</v>
          </cell>
        </row>
        <row r="94">
          <cell r="A94" t="str">
            <v>JK1005299</v>
          </cell>
          <cell r="B94" t="str">
            <v>Renault/Nissan</v>
          </cell>
          <cell r="C94" t="str">
            <v>Samsung</v>
          </cell>
          <cell r="D94" t="str">
            <v>C</v>
          </cell>
          <cell r="E94" t="str">
            <v>L38</v>
          </cell>
          <cell r="F94" t="str">
            <v>SM3</v>
          </cell>
          <cell r="G94" t="str">
            <v>06/2009</v>
          </cell>
          <cell r="H94" t="str">
            <v>03/2015</v>
          </cell>
          <cell r="I94" t="str">
            <v>C-Segment</v>
          </cell>
          <cell r="J94">
            <v>71624</v>
          </cell>
          <cell r="K94">
            <v>8172</v>
          </cell>
          <cell r="L94">
            <v>7050</v>
          </cell>
          <cell r="M94">
            <v>8899</v>
          </cell>
          <cell r="N94">
            <v>8397</v>
          </cell>
          <cell r="O94">
            <v>7578</v>
          </cell>
          <cell r="P94">
            <v>7634</v>
          </cell>
          <cell r="Q94">
            <v>8064</v>
          </cell>
          <cell r="R94">
            <v>7997</v>
          </cell>
          <cell r="S94">
            <v>7393</v>
          </cell>
          <cell r="T94">
            <v>7782</v>
          </cell>
          <cell r="U94">
            <v>8786</v>
          </cell>
          <cell r="V94">
            <v>8561</v>
          </cell>
          <cell r="W94">
            <v>96312</v>
          </cell>
          <cell r="X94">
            <v>83123</v>
          </cell>
        </row>
        <row r="95">
          <cell r="A95" t="str">
            <v>JK102269073</v>
          </cell>
          <cell r="B95" t="str">
            <v>Renault/Nissan</v>
          </cell>
          <cell r="C95" t="str">
            <v>Samsung</v>
          </cell>
          <cell r="D95" t="str">
            <v>C</v>
          </cell>
          <cell r="E95" t="str">
            <v>L38(2)</v>
          </cell>
          <cell r="F95" t="str">
            <v>SM3</v>
          </cell>
          <cell r="G95" t="str">
            <v>04/2015</v>
          </cell>
          <cell r="H95" t="str">
            <v>03/2020</v>
          </cell>
          <cell r="I95" t="str">
            <v>C-Segment</v>
          </cell>
          <cell r="J95">
            <v>0</v>
          </cell>
          <cell r="K95">
            <v>0</v>
          </cell>
          <cell r="L95">
            <v>0</v>
          </cell>
          <cell r="M95">
            <v>0</v>
          </cell>
          <cell r="N95">
            <v>0</v>
          </cell>
          <cell r="O95">
            <v>0</v>
          </cell>
          <cell r="P95">
            <v>0</v>
          </cell>
          <cell r="Q95">
            <v>0</v>
          </cell>
          <cell r="R95">
            <v>0</v>
          </cell>
          <cell r="S95">
            <v>0</v>
          </cell>
          <cell r="T95">
            <v>0</v>
          </cell>
          <cell r="U95">
            <v>0</v>
          </cell>
          <cell r="V95">
            <v>0</v>
          </cell>
          <cell r="W95">
            <v>0</v>
          </cell>
          <cell r="X95">
            <v>0</v>
          </cell>
        </row>
        <row r="96">
          <cell r="A96" t="str">
            <v>JK102213867</v>
          </cell>
          <cell r="B96" t="str">
            <v>Renault/Nissan</v>
          </cell>
          <cell r="C96" t="str">
            <v>Renault</v>
          </cell>
          <cell r="D96" t="str">
            <v>C</v>
          </cell>
          <cell r="E96" t="str">
            <v>W32R</v>
          </cell>
          <cell r="F96" t="str">
            <v>Koleos</v>
          </cell>
          <cell r="G96" t="str">
            <v>07/2013</v>
          </cell>
          <cell r="H96" t="str">
            <v>10/2018</v>
          </cell>
          <cell r="I96" t="str">
            <v>C-Segment</v>
          </cell>
          <cell r="J96">
            <v>0</v>
          </cell>
          <cell r="K96">
            <v>0</v>
          </cell>
          <cell r="L96">
            <v>0</v>
          </cell>
          <cell r="M96">
            <v>0</v>
          </cell>
          <cell r="N96">
            <v>0</v>
          </cell>
          <cell r="O96">
            <v>0</v>
          </cell>
          <cell r="P96">
            <v>0</v>
          </cell>
          <cell r="Q96">
            <v>0</v>
          </cell>
          <cell r="R96">
            <v>0</v>
          </cell>
          <cell r="S96">
            <v>0</v>
          </cell>
          <cell r="T96">
            <v>0</v>
          </cell>
          <cell r="U96">
            <v>0</v>
          </cell>
          <cell r="V96">
            <v>0</v>
          </cell>
          <cell r="W96">
            <v>0</v>
          </cell>
          <cell r="X96">
            <v>0</v>
          </cell>
        </row>
        <row r="97">
          <cell r="A97" t="str">
            <v>JK102213875</v>
          </cell>
          <cell r="B97" t="str">
            <v>Renault/Nissan</v>
          </cell>
          <cell r="C97" t="str">
            <v>Samsung</v>
          </cell>
          <cell r="D97" t="str">
            <v>C</v>
          </cell>
          <cell r="E97" t="str">
            <v>W32R</v>
          </cell>
          <cell r="F97" t="str">
            <v>QM5</v>
          </cell>
          <cell r="G97" t="str">
            <v>04/2013</v>
          </cell>
          <cell r="H97" t="str">
            <v>07/2018</v>
          </cell>
          <cell r="I97" t="str">
            <v>C-Segment</v>
          </cell>
          <cell r="J97">
            <v>0</v>
          </cell>
          <cell r="K97">
            <v>0</v>
          </cell>
          <cell r="L97">
            <v>0</v>
          </cell>
          <cell r="M97">
            <v>0</v>
          </cell>
          <cell r="N97">
            <v>0</v>
          </cell>
          <cell r="O97">
            <v>0</v>
          </cell>
          <cell r="P97">
            <v>0</v>
          </cell>
          <cell r="Q97">
            <v>0</v>
          </cell>
          <cell r="R97">
            <v>0</v>
          </cell>
          <cell r="S97">
            <v>0</v>
          </cell>
          <cell r="T97">
            <v>0</v>
          </cell>
          <cell r="U97">
            <v>0</v>
          </cell>
          <cell r="V97">
            <v>0</v>
          </cell>
          <cell r="W97">
            <v>0</v>
          </cell>
          <cell r="X97">
            <v>0</v>
          </cell>
        </row>
        <row r="98">
          <cell r="A98" t="str">
            <v>JK1019416</v>
          </cell>
          <cell r="B98" t="str">
            <v>Renault/Nissan</v>
          </cell>
          <cell r="C98" t="str">
            <v>Samsung</v>
          </cell>
          <cell r="D98" t="str">
            <v>D</v>
          </cell>
          <cell r="E98" t="str">
            <v>L43</v>
          </cell>
          <cell r="F98" t="str">
            <v>SM5</v>
          </cell>
          <cell r="G98" t="str">
            <v>12/2009</v>
          </cell>
          <cell r="H98" t="str">
            <v>12/2014</v>
          </cell>
          <cell r="I98" t="str">
            <v>D-Segment</v>
          </cell>
          <cell r="J98">
            <v>71619</v>
          </cell>
          <cell r="K98">
            <v>6989</v>
          </cell>
          <cell r="L98">
            <v>6441</v>
          </cell>
          <cell r="M98">
            <v>8110</v>
          </cell>
          <cell r="N98">
            <v>7168</v>
          </cell>
          <cell r="O98">
            <v>6861</v>
          </cell>
          <cell r="P98">
            <v>7096</v>
          </cell>
          <cell r="Q98">
            <v>7311</v>
          </cell>
          <cell r="R98">
            <v>7434</v>
          </cell>
          <cell r="S98">
            <v>6226</v>
          </cell>
          <cell r="T98">
            <v>6758</v>
          </cell>
          <cell r="U98">
            <v>7434</v>
          </cell>
          <cell r="V98">
            <v>7434</v>
          </cell>
          <cell r="W98">
            <v>85263</v>
          </cell>
          <cell r="X98">
            <v>88038</v>
          </cell>
        </row>
        <row r="99">
          <cell r="A99" t="str">
            <v>JK102313356</v>
          </cell>
          <cell r="B99" t="str">
            <v>Renault/Nissan</v>
          </cell>
          <cell r="C99" t="str">
            <v>Renault</v>
          </cell>
          <cell r="D99" t="str">
            <v>D</v>
          </cell>
          <cell r="E99" t="str">
            <v>L43</v>
          </cell>
          <cell r="F99" t="str">
            <v>Latitude</v>
          </cell>
          <cell r="G99" t="str">
            <v>08/2010</v>
          </cell>
          <cell r="H99" t="str">
            <v>12/2014</v>
          </cell>
          <cell r="I99" t="str">
            <v>D-Segment</v>
          </cell>
          <cell r="J99">
            <v>3707</v>
          </cell>
          <cell r="K99">
            <v>1075</v>
          </cell>
          <cell r="L99">
            <v>870</v>
          </cell>
          <cell r="M99">
            <v>1577</v>
          </cell>
          <cell r="N99">
            <v>1434</v>
          </cell>
          <cell r="O99">
            <v>2048</v>
          </cell>
          <cell r="P99">
            <v>2150</v>
          </cell>
          <cell r="Q99">
            <v>2150</v>
          </cell>
          <cell r="R99">
            <v>2253</v>
          </cell>
          <cell r="S99">
            <v>1751</v>
          </cell>
          <cell r="T99">
            <v>1843</v>
          </cell>
          <cell r="U99">
            <v>2028</v>
          </cell>
          <cell r="V99">
            <v>2028</v>
          </cell>
          <cell r="W99">
            <v>21207</v>
          </cell>
          <cell r="X99">
            <v>24166</v>
          </cell>
        </row>
        <row r="100">
          <cell r="A100" t="str">
            <v>JK102272309</v>
          </cell>
          <cell r="B100" t="str">
            <v>Renault/Nissan</v>
          </cell>
          <cell r="C100" t="str">
            <v>Samsung</v>
          </cell>
          <cell r="D100" t="str">
            <v>D</v>
          </cell>
          <cell r="E100" t="str">
            <v>L43(2)</v>
          </cell>
          <cell r="F100" t="str">
            <v>SM5</v>
          </cell>
          <cell r="G100" t="str">
            <v>01/2015</v>
          </cell>
          <cell r="H100" t="str">
            <v>12/2019</v>
          </cell>
          <cell r="I100" t="str">
            <v>D-Segment</v>
          </cell>
          <cell r="J100">
            <v>0</v>
          </cell>
          <cell r="K100">
            <v>0</v>
          </cell>
          <cell r="L100">
            <v>0</v>
          </cell>
          <cell r="M100">
            <v>0</v>
          </cell>
          <cell r="N100">
            <v>0</v>
          </cell>
          <cell r="O100">
            <v>0</v>
          </cell>
          <cell r="P100">
            <v>0</v>
          </cell>
          <cell r="Q100">
            <v>0</v>
          </cell>
          <cell r="R100">
            <v>0</v>
          </cell>
          <cell r="S100">
            <v>0</v>
          </cell>
          <cell r="T100">
            <v>0</v>
          </cell>
          <cell r="U100">
            <v>0</v>
          </cell>
          <cell r="V100">
            <v>0</v>
          </cell>
          <cell r="W100">
            <v>0</v>
          </cell>
          <cell r="X100">
            <v>0</v>
          </cell>
        </row>
        <row r="101">
          <cell r="A101" t="str">
            <v>JK102286083</v>
          </cell>
          <cell r="B101" t="str">
            <v>Renault/Nissan</v>
          </cell>
          <cell r="C101" t="str">
            <v>Renault</v>
          </cell>
          <cell r="D101" t="str">
            <v>D</v>
          </cell>
          <cell r="E101" t="str">
            <v>L43(2)</v>
          </cell>
          <cell r="F101" t="str">
            <v>Latitude</v>
          </cell>
          <cell r="G101" t="str">
            <v>01/2015</v>
          </cell>
          <cell r="H101" t="str">
            <v>12/2019</v>
          </cell>
          <cell r="I101" t="str">
            <v>D-Segment</v>
          </cell>
          <cell r="J101">
            <v>0</v>
          </cell>
          <cell r="K101">
            <v>0</v>
          </cell>
          <cell r="L101">
            <v>0</v>
          </cell>
          <cell r="M101">
            <v>0</v>
          </cell>
          <cell r="N101">
            <v>0</v>
          </cell>
          <cell r="O101">
            <v>0</v>
          </cell>
          <cell r="P101">
            <v>0</v>
          </cell>
          <cell r="Q101">
            <v>0</v>
          </cell>
          <cell r="R101">
            <v>0</v>
          </cell>
          <cell r="S101">
            <v>0</v>
          </cell>
          <cell r="T101">
            <v>0</v>
          </cell>
          <cell r="U101">
            <v>0</v>
          </cell>
          <cell r="V101">
            <v>0</v>
          </cell>
          <cell r="W101">
            <v>0</v>
          </cell>
          <cell r="X101">
            <v>0</v>
          </cell>
        </row>
        <row r="102">
          <cell r="A102" t="str">
            <v>JK1006336</v>
          </cell>
          <cell r="B102" t="str">
            <v>Renault/Nissan</v>
          </cell>
          <cell r="C102" t="str">
            <v>Samsung</v>
          </cell>
          <cell r="D102" t="str">
            <v>D</v>
          </cell>
          <cell r="E102" t="str">
            <v>L47</v>
          </cell>
          <cell r="F102" t="str">
            <v>SM7</v>
          </cell>
          <cell r="G102" t="str">
            <v>05/2011</v>
          </cell>
          <cell r="H102" t="str">
            <v>04/2017</v>
          </cell>
          <cell r="I102" t="str">
            <v>D-Segment</v>
          </cell>
          <cell r="J102">
            <v>0</v>
          </cell>
          <cell r="K102">
            <v>0</v>
          </cell>
          <cell r="L102">
            <v>0</v>
          </cell>
          <cell r="M102">
            <v>0</v>
          </cell>
          <cell r="N102">
            <v>0</v>
          </cell>
          <cell r="O102">
            <v>410</v>
          </cell>
          <cell r="P102">
            <v>860</v>
          </cell>
          <cell r="Q102">
            <v>1290</v>
          </cell>
          <cell r="R102">
            <v>2478</v>
          </cell>
          <cell r="S102">
            <v>1946</v>
          </cell>
          <cell r="T102">
            <v>1843</v>
          </cell>
          <cell r="U102">
            <v>2028</v>
          </cell>
          <cell r="V102">
            <v>2253</v>
          </cell>
          <cell r="W102">
            <v>13107</v>
          </cell>
          <cell r="X102">
            <v>30490</v>
          </cell>
        </row>
        <row r="103">
          <cell r="A103" t="str">
            <v>JK10000667</v>
          </cell>
          <cell r="B103" t="str">
            <v>Renault/Nissan</v>
          </cell>
          <cell r="C103" t="str">
            <v>Samsung</v>
          </cell>
          <cell r="D103" t="str">
            <v>FF-L</v>
          </cell>
          <cell r="E103" t="str">
            <v>EX</v>
          </cell>
          <cell r="F103" t="str">
            <v>SM7</v>
          </cell>
          <cell r="G103" t="str">
            <v>11/2004</v>
          </cell>
          <cell r="H103" t="str">
            <v>06/2011</v>
          </cell>
          <cell r="I103" t="str">
            <v>D-Segment</v>
          </cell>
          <cell r="J103">
            <v>12666</v>
          </cell>
          <cell r="K103">
            <v>860</v>
          </cell>
          <cell r="L103">
            <v>696</v>
          </cell>
          <cell r="M103">
            <v>901</v>
          </cell>
          <cell r="N103">
            <v>819</v>
          </cell>
          <cell r="O103">
            <v>819</v>
          </cell>
          <cell r="P103">
            <v>860</v>
          </cell>
          <cell r="Q103">
            <v>0</v>
          </cell>
          <cell r="R103">
            <v>0</v>
          </cell>
          <cell r="S103">
            <v>0</v>
          </cell>
          <cell r="T103">
            <v>0</v>
          </cell>
          <cell r="U103">
            <v>0</v>
          </cell>
          <cell r="V103">
            <v>0</v>
          </cell>
          <cell r="W103">
            <v>4956</v>
          </cell>
          <cell r="X103">
            <v>0</v>
          </cell>
        </row>
        <row r="104">
          <cell r="A104" t="str">
            <v>JK1019402</v>
          </cell>
          <cell r="B104" t="str">
            <v>Renault/Nissan</v>
          </cell>
          <cell r="C104" t="str">
            <v>Samsung</v>
          </cell>
          <cell r="D104" t="str">
            <v>FF-L</v>
          </cell>
          <cell r="E104" t="str">
            <v>EX</v>
          </cell>
          <cell r="F104" t="str">
            <v>SM5</v>
          </cell>
          <cell r="G104" t="str">
            <v>12/2004</v>
          </cell>
          <cell r="H104" t="str">
            <v>11/2010</v>
          </cell>
          <cell r="I104" t="str">
            <v>D-Segment</v>
          </cell>
          <cell r="J104">
            <v>12957</v>
          </cell>
          <cell r="K104">
            <v>0</v>
          </cell>
          <cell r="L104">
            <v>0</v>
          </cell>
          <cell r="M104">
            <v>0</v>
          </cell>
          <cell r="N104">
            <v>0</v>
          </cell>
          <cell r="O104">
            <v>0</v>
          </cell>
          <cell r="P104">
            <v>0</v>
          </cell>
          <cell r="Q104">
            <v>0</v>
          </cell>
          <cell r="R104">
            <v>0</v>
          </cell>
          <cell r="S104">
            <v>0</v>
          </cell>
          <cell r="T104">
            <v>0</v>
          </cell>
          <cell r="U104">
            <v>0</v>
          </cell>
          <cell r="V104">
            <v>0</v>
          </cell>
          <cell r="W104">
            <v>0</v>
          </cell>
          <cell r="X104">
            <v>0</v>
          </cell>
        </row>
        <row r="105">
          <cell r="A105" t="str">
            <v>JK10000615</v>
          </cell>
          <cell r="B105" t="str">
            <v>Renault/Nissan</v>
          </cell>
          <cell r="C105" t="str">
            <v>Samsung</v>
          </cell>
          <cell r="D105" t="str">
            <v>MS</v>
          </cell>
          <cell r="E105" t="str">
            <v>KG10</v>
          </cell>
          <cell r="F105" t="str">
            <v>SM3</v>
          </cell>
          <cell r="G105" t="str">
            <v>08/2002</v>
          </cell>
          <cell r="H105" t="str">
            <v>01/2011</v>
          </cell>
          <cell r="I105" t="str">
            <v>C-Segment</v>
          </cell>
          <cell r="J105">
            <v>38982</v>
          </cell>
          <cell r="K105">
            <v>1505</v>
          </cell>
          <cell r="L105">
            <v>0</v>
          </cell>
          <cell r="M105">
            <v>0</v>
          </cell>
          <cell r="N105">
            <v>0</v>
          </cell>
          <cell r="O105">
            <v>0</v>
          </cell>
          <cell r="P105">
            <v>0</v>
          </cell>
          <cell r="Q105">
            <v>0</v>
          </cell>
          <cell r="R105">
            <v>0</v>
          </cell>
          <cell r="S105">
            <v>0</v>
          </cell>
          <cell r="T105">
            <v>0</v>
          </cell>
          <cell r="U105">
            <v>0</v>
          </cell>
          <cell r="V105">
            <v>0</v>
          </cell>
          <cell r="W105">
            <v>1505</v>
          </cell>
          <cell r="X105">
            <v>0</v>
          </cell>
        </row>
        <row r="106">
          <cell r="A106" t="str">
            <v>JK1002826</v>
          </cell>
          <cell r="B106" t="str">
            <v>SAIC</v>
          </cell>
          <cell r="C106" t="str">
            <v>Ssangyong</v>
          </cell>
          <cell r="D106" t="str">
            <v>A100</v>
          </cell>
          <cell r="E106" t="str">
            <v>A100</v>
          </cell>
          <cell r="F106" t="str">
            <v>Rodius</v>
          </cell>
          <cell r="G106" t="str">
            <v>04/2004</v>
          </cell>
          <cell r="H106" t="str">
            <v>10/2011</v>
          </cell>
          <cell r="I106" t="str">
            <v>D-Segment</v>
          </cell>
          <cell r="J106">
            <v>3046</v>
          </cell>
          <cell r="K106">
            <v>164</v>
          </cell>
          <cell r="L106">
            <v>147</v>
          </cell>
          <cell r="M106">
            <v>190</v>
          </cell>
          <cell r="N106">
            <v>173</v>
          </cell>
          <cell r="O106">
            <v>173</v>
          </cell>
          <cell r="P106">
            <v>181</v>
          </cell>
          <cell r="Q106">
            <v>181</v>
          </cell>
          <cell r="R106">
            <v>190</v>
          </cell>
          <cell r="S106">
            <v>164</v>
          </cell>
          <cell r="T106">
            <v>173</v>
          </cell>
          <cell r="U106">
            <v>0</v>
          </cell>
          <cell r="V106">
            <v>0</v>
          </cell>
          <cell r="W106">
            <v>1737</v>
          </cell>
          <cell r="X106">
            <v>0</v>
          </cell>
        </row>
        <row r="107">
          <cell r="A107" t="str">
            <v>JK1003906</v>
          </cell>
          <cell r="B107" t="str">
            <v>SAIC</v>
          </cell>
          <cell r="C107" t="str">
            <v>Ssangyong</v>
          </cell>
          <cell r="D107" t="str">
            <v>K100/Y100</v>
          </cell>
          <cell r="E107" t="str">
            <v>C100</v>
          </cell>
          <cell r="F107" t="str">
            <v>Actyon</v>
          </cell>
          <cell r="G107" t="str">
            <v>09/2005</v>
          </cell>
          <cell r="H107" t="str">
            <v>12/2010</v>
          </cell>
          <cell r="I107" t="str">
            <v>Compact Full-Frame</v>
          </cell>
          <cell r="J107">
            <v>7182</v>
          </cell>
          <cell r="K107">
            <v>0</v>
          </cell>
          <cell r="L107">
            <v>0</v>
          </cell>
          <cell r="M107">
            <v>0</v>
          </cell>
          <cell r="N107">
            <v>0</v>
          </cell>
          <cell r="O107">
            <v>0</v>
          </cell>
          <cell r="P107">
            <v>0</v>
          </cell>
          <cell r="Q107">
            <v>0</v>
          </cell>
          <cell r="R107">
            <v>0</v>
          </cell>
          <cell r="S107">
            <v>0</v>
          </cell>
          <cell r="T107">
            <v>0</v>
          </cell>
          <cell r="U107">
            <v>0</v>
          </cell>
          <cell r="V107">
            <v>0</v>
          </cell>
          <cell r="W107">
            <v>0</v>
          </cell>
          <cell r="X107">
            <v>0</v>
          </cell>
        </row>
        <row r="108">
          <cell r="A108" t="str">
            <v>JK1003519</v>
          </cell>
          <cell r="B108" t="str">
            <v>SAIC</v>
          </cell>
          <cell r="C108" t="str">
            <v>Ssangyong</v>
          </cell>
          <cell r="D108" t="str">
            <v>K100/Y100</v>
          </cell>
          <cell r="E108" t="str">
            <v>D100</v>
          </cell>
          <cell r="F108" t="str">
            <v>Kyron</v>
          </cell>
          <cell r="G108" t="str">
            <v>05/2005</v>
          </cell>
          <cell r="H108" t="str">
            <v>12/2011</v>
          </cell>
          <cell r="I108" t="str">
            <v>Compact Full-Frame</v>
          </cell>
          <cell r="J108">
            <v>13898</v>
          </cell>
          <cell r="K108">
            <v>876</v>
          </cell>
          <cell r="L108">
            <v>783</v>
          </cell>
          <cell r="M108">
            <v>1014</v>
          </cell>
          <cell r="N108">
            <v>922</v>
          </cell>
          <cell r="O108">
            <v>968</v>
          </cell>
          <cell r="P108">
            <v>871</v>
          </cell>
          <cell r="Q108">
            <v>1028</v>
          </cell>
          <cell r="R108">
            <v>1077</v>
          </cell>
          <cell r="S108">
            <v>919</v>
          </cell>
          <cell r="T108">
            <v>968</v>
          </cell>
          <cell r="U108">
            <v>1140</v>
          </cell>
          <cell r="V108">
            <v>1140</v>
          </cell>
          <cell r="W108">
            <v>11706</v>
          </cell>
          <cell r="X108">
            <v>0</v>
          </cell>
        </row>
        <row r="109">
          <cell r="A109" t="str">
            <v>JK1007935</v>
          </cell>
          <cell r="B109" t="str">
            <v>SAIC</v>
          </cell>
          <cell r="C109" t="str">
            <v>Ssangyong</v>
          </cell>
          <cell r="D109" t="str">
            <v>K100/Y100</v>
          </cell>
          <cell r="E109" t="str">
            <v>D200</v>
          </cell>
          <cell r="F109" t="str">
            <v>Kyron</v>
          </cell>
          <cell r="G109" t="str">
            <v>01/2012</v>
          </cell>
          <cell r="H109" t="str">
            <v>12/2016</v>
          </cell>
          <cell r="I109" t="str">
            <v>Compact Full-Frame</v>
          </cell>
          <cell r="J109">
            <v>0</v>
          </cell>
          <cell r="K109">
            <v>0</v>
          </cell>
          <cell r="L109">
            <v>0</v>
          </cell>
          <cell r="M109">
            <v>0</v>
          </cell>
          <cell r="N109">
            <v>0</v>
          </cell>
          <cell r="O109">
            <v>0</v>
          </cell>
          <cell r="P109">
            <v>0</v>
          </cell>
          <cell r="Q109">
            <v>0</v>
          </cell>
          <cell r="R109">
            <v>0</v>
          </cell>
          <cell r="S109">
            <v>0</v>
          </cell>
          <cell r="T109">
            <v>0</v>
          </cell>
          <cell r="U109">
            <v>0</v>
          </cell>
          <cell r="V109">
            <v>0</v>
          </cell>
          <cell r="W109">
            <v>0</v>
          </cell>
          <cell r="X109">
            <v>21580</v>
          </cell>
        </row>
        <row r="110">
          <cell r="A110" t="str">
            <v>JK102185096</v>
          </cell>
          <cell r="B110" t="str">
            <v>SAIC</v>
          </cell>
          <cell r="C110" t="str">
            <v>Ssangyong</v>
          </cell>
          <cell r="D110" t="str">
            <v>K100/Y100</v>
          </cell>
          <cell r="E110" t="str">
            <v>Q100</v>
          </cell>
          <cell r="F110" t="str">
            <v>Actyon SUT</v>
          </cell>
          <cell r="G110" t="str">
            <v>04/2006</v>
          </cell>
          <cell r="H110" t="str">
            <v>12/2014</v>
          </cell>
          <cell r="I110" t="str">
            <v>Compact Full-Frame</v>
          </cell>
          <cell r="J110">
            <v>22877</v>
          </cell>
          <cell r="K110">
            <v>1625</v>
          </cell>
          <cell r="L110">
            <v>1224</v>
          </cell>
          <cell r="M110">
            <v>1584</v>
          </cell>
          <cell r="N110">
            <v>1440</v>
          </cell>
          <cell r="O110">
            <v>1267</v>
          </cell>
          <cell r="P110">
            <v>1331</v>
          </cell>
          <cell r="Q110">
            <v>1331</v>
          </cell>
          <cell r="R110">
            <v>1140</v>
          </cell>
          <cell r="S110">
            <v>985</v>
          </cell>
          <cell r="T110">
            <v>1037</v>
          </cell>
          <cell r="U110">
            <v>1140</v>
          </cell>
          <cell r="V110">
            <v>1140</v>
          </cell>
          <cell r="W110">
            <v>15245</v>
          </cell>
          <cell r="X110">
            <v>11469</v>
          </cell>
        </row>
        <row r="111">
          <cell r="A111" t="str">
            <v>JK10000633</v>
          </cell>
          <cell r="B111" t="str">
            <v>SAIC</v>
          </cell>
          <cell r="C111" t="str">
            <v>Ssangyong</v>
          </cell>
          <cell r="D111" t="str">
            <v>K100/Y100</v>
          </cell>
          <cell r="E111" t="str">
            <v>Y200</v>
          </cell>
          <cell r="F111" t="str">
            <v>Rexton</v>
          </cell>
          <cell r="G111" t="str">
            <v>08/2001</v>
          </cell>
          <cell r="H111" t="str">
            <v>12/2011</v>
          </cell>
          <cell r="I111" t="str">
            <v>Compact Full-Frame</v>
          </cell>
          <cell r="J111">
            <v>6971</v>
          </cell>
          <cell r="K111">
            <v>492</v>
          </cell>
          <cell r="L111">
            <v>441</v>
          </cell>
          <cell r="M111">
            <v>570</v>
          </cell>
          <cell r="N111">
            <v>461</v>
          </cell>
          <cell r="O111">
            <v>461</v>
          </cell>
          <cell r="P111">
            <v>484</v>
          </cell>
          <cell r="Q111">
            <v>484</v>
          </cell>
          <cell r="R111">
            <v>507</v>
          </cell>
          <cell r="S111">
            <v>438</v>
          </cell>
          <cell r="T111">
            <v>461</v>
          </cell>
          <cell r="U111">
            <v>507</v>
          </cell>
          <cell r="V111">
            <v>507</v>
          </cell>
          <cell r="W111">
            <v>5812</v>
          </cell>
          <cell r="X111">
            <v>0</v>
          </cell>
        </row>
        <row r="112">
          <cell r="A112" t="str">
            <v>JK1003909</v>
          </cell>
          <cell r="B112" t="str">
            <v>SAIC</v>
          </cell>
          <cell r="C112" t="str">
            <v>Ssangyong</v>
          </cell>
          <cell r="D112" t="str">
            <v>K100/Y100</v>
          </cell>
          <cell r="E112" t="str">
            <v>Y300</v>
          </cell>
          <cell r="F112" t="str">
            <v>Rexton</v>
          </cell>
          <cell r="G112" t="str">
            <v>01/2012</v>
          </cell>
          <cell r="H112" t="str">
            <v>12/2018</v>
          </cell>
          <cell r="I112" t="str">
            <v>Compact Full-Frame</v>
          </cell>
          <cell r="J112">
            <v>0</v>
          </cell>
          <cell r="K112">
            <v>0</v>
          </cell>
          <cell r="L112">
            <v>0</v>
          </cell>
          <cell r="M112">
            <v>0</v>
          </cell>
          <cell r="N112">
            <v>0</v>
          </cell>
          <cell r="O112">
            <v>0</v>
          </cell>
          <cell r="P112">
            <v>0</v>
          </cell>
          <cell r="Q112">
            <v>0</v>
          </cell>
          <cell r="R112">
            <v>0</v>
          </cell>
          <cell r="S112">
            <v>0</v>
          </cell>
          <cell r="T112">
            <v>0</v>
          </cell>
          <cell r="U112">
            <v>0</v>
          </cell>
          <cell r="V112">
            <v>0</v>
          </cell>
          <cell r="W112">
            <v>0</v>
          </cell>
          <cell r="X112">
            <v>5932</v>
          </cell>
        </row>
        <row r="113">
          <cell r="A113" t="str">
            <v>JK102323550</v>
          </cell>
          <cell r="B113" t="str">
            <v>SAIC</v>
          </cell>
          <cell r="C113" t="str">
            <v>Ssangyong</v>
          </cell>
          <cell r="D113" t="str">
            <v>S161</v>
          </cell>
          <cell r="E113" t="str">
            <v>B100</v>
          </cell>
          <cell r="F113" t="str">
            <v>Mid-Size-Sedan</v>
          </cell>
          <cell r="G113" t="str">
            <v>04/2013</v>
          </cell>
          <cell r="H113" t="str">
            <v>03/2018</v>
          </cell>
          <cell r="I113" t="str">
            <v>C-Segment</v>
          </cell>
          <cell r="J113">
            <v>0</v>
          </cell>
          <cell r="K113">
            <v>0</v>
          </cell>
          <cell r="L113">
            <v>0</v>
          </cell>
          <cell r="M113">
            <v>0</v>
          </cell>
          <cell r="N113">
            <v>0</v>
          </cell>
          <cell r="O113">
            <v>0</v>
          </cell>
          <cell r="P113">
            <v>0</v>
          </cell>
          <cell r="Q113">
            <v>0</v>
          </cell>
          <cell r="R113">
            <v>0</v>
          </cell>
          <cell r="S113">
            <v>0</v>
          </cell>
          <cell r="T113">
            <v>0</v>
          </cell>
          <cell r="U113">
            <v>0</v>
          </cell>
          <cell r="V113">
            <v>0</v>
          </cell>
          <cell r="W113">
            <v>0</v>
          </cell>
          <cell r="X113">
            <v>0</v>
          </cell>
        </row>
        <row r="114">
          <cell r="A114" t="str">
            <v>JK102154608</v>
          </cell>
          <cell r="B114" t="str">
            <v>SAIC</v>
          </cell>
          <cell r="C114" t="str">
            <v>Ssangyong</v>
          </cell>
          <cell r="D114" t="str">
            <v>S161</v>
          </cell>
          <cell r="E114" t="str">
            <v>C200/AS11</v>
          </cell>
          <cell r="F114" t="str">
            <v>Korando C</v>
          </cell>
          <cell r="G114" t="str">
            <v>08/2010</v>
          </cell>
          <cell r="H114" t="str">
            <v>12/2015</v>
          </cell>
          <cell r="I114" t="str">
            <v>D-Segment</v>
          </cell>
          <cell r="J114">
            <v>4755</v>
          </cell>
          <cell r="K114">
            <v>1658</v>
          </cell>
          <cell r="L114">
            <v>1640</v>
          </cell>
          <cell r="M114">
            <v>2123</v>
          </cell>
          <cell r="N114">
            <v>2091</v>
          </cell>
          <cell r="O114">
            <v>2206</v>
          </cell>
          <cell r="P114">
            <v>2437</v>
          </cell>
          <cell r="Q114">
            <v>2377</v>
          </cell>
          <cell r="R114">
            <v>2743</v>
          </cell>
          <cell r="S114">
            <v>2391</v>
          </cell>
          <cell r="T114">
            <v>2517</v>
          </cell>
          <cell r="U114">
            <v>2820</v>
          </cell>
          <cell r="V114">
            <v>2820</v>
          </cell>
          <cell r="W114">
            <v>27823</v>
          </cell>
          <cell r="X114">
            <v>27170</v>
          </cell>
        </row>
        <row r="115">
          <cell r="A115" t="str">
            <v>JK102241393</v>
          </cell>
          <cell r="B115" t="str">
            <v>SAIC</v>
          </cell>
          <cell r="C115" t="str">
            <v>Ssangyong</v>
          </cell>
          <cell r="D115" t="str">
            <v>S161</v>
          </cell>
          <cell r="E115" t="str">
            <v>C200/AS11(2)</v>
          </cell>
          <cell r="F115" t="str">
            <v>Korando C</v>
          </cell>
          <cell r="G115" t="str">
            <v>01/2016</v>
          </cell>
          <cell r="H115" t="str">
            <v>12/2020</v>
          </cell>
          <cell r="I115" t="str">
            <v>D-Segment</v>
          </cell>
          <cell r="J115">
            <v>0</v>
          </cell>
          <cell r="K115">
            <v>0</v>
          </cell>
          <cell r="L115">
            <v>0</v>
          </cell>
          <cell r="M115">
            <v>0</v>
          </cell>
          <cell r="N115">
            <v>0</v>
          </cell>
          <cell r="O115">
            <v>0</v>
          </cell>
          <cell r="P115">
            <v>0</v>
          </cell>
          <cell r="Q115">
            <v>0</v>
          </cell>
          <cell r="R115">
            <v>0</v>
          </cell>
          <cell r="S115">
            <v>0</v>
          </cell>
          <cell r="T115">
            <v>0</v>
          </cell>
          <cell r="U115">
            <v>0</v>
          </cell>
          <cell r="V115">
            <v>0</v>
          </cell>
          <cell r="W115">
            <v>0</v>
          </cell>
          <cell r="X115">
            <v>0</v>
          </cell>
        </row>
        <row r="116">
          <cell r="A116" t="str">
            <v>JK102324041</v>
          </cell>
          <cell r="B116" t="str">
            <v>SAIC</v>
          </cell>
          <cell r="C116" t="str">
            <v>Ssangyong</v>
          </cell>
          <cell r="D116" t="str">
            <v>S161</v>
          </cell>
          <cell r="E116" t="str">
            <v>X100</v>
          </cell>
          <cell r="F116" t="str">
            <v>Small CUV</v>
          </cell>
          <cell r="G116" t="str">
            <v>01/2014</v>
          </cell>
          <cell r="H116" t="str">
            <v>12/2018</v>
          </cell>
          <cell r="I116" t="str">
            <v>C-Segment</v>
          </cell>
          <cell r="J116">
            <v>0</v>
          </cell>
          <cell r="K116">
            <v>0</v>
          </cell>
          <cell r="L116">
            <v>0</v>
          </cell>
          <cell r="M116">
            <v>0</v>
          </cell>
          <cell r="N116">
            <v>0</v>
          </cell>
          <cell r="O116">
            <v>0</v>
          </cell>
          <cell r="P116">
            <v>0</v>
          </cell>
          <cell r="Q116">
            <v>0</v>
          </cell>
          <cell r="R116">
            <v>0</v>
          </cell>
          <cell r="S116">
            <v>0</v>
          </cell>
          <cell r="T116">
            <v>0</v>
          </cell>
          <cell r="U116">
            <v>0</v>
          </cell>
          <cell r="V116">
            <v>0</v>
          </cell>
          <cell r="W116">
            <v>0</v>
          </cell>
          <cell r="X116">
            <v>0</v>
          </cell>
        </row>
        <row r="117">
          <cell r="A117" t="str">
            <v>JK1004099</v>
          </cell>
          <cell r="B117" t="str">
            <v>SAIC</v>
          </cell>
          <cell r="C117" t="str">
            <v>Ssangyong</v>
          </cell>
          <cell r="D117" t="str">
            <v>W126</v>
          </cell>
          <cell r="E117" t="str">
            <v>W150</v>
          </cell>
          <cell r="F117" t="str">
            <v>Chairman H</v>
          </cell>
          <cell r="G117" t="str">
            <v>09/2003</v>
          </cell>
          <cell r="H117" t="str">
            <v>03/2014</v>
          </cell>
          <cell r="I117" t="str">
            <v>E-Segment</v>
          </cell>
          <cell r="J117">
            <v>2807</v>
          </cell>
          <cell r="K117">
            <v>202</v>
          </cell>
          <cell r="L117">
            <v>181</v>
          </cell>
          <cell r="M117">
            <v>234</v>
          </cell>
          <cell r="N117">
            <v>213</v>
          </cell>
          <cell r="O117">
            <v>213</v>
          </cell>
          <cell r="P117">
            <v>224</v>
          </cell>
          <cell r="Q117">
            <v>224</v>
          </cell>
          <cell r="R117">
            <v>234</v>
          </cell>
          <cell r="S117">
            <v>192</v>
          </cell>
          <cell r="T117">
            <v>202</v>
          </cell>
          <cell r="U117">
            <v>222</v>
          </cell>
          <cell r="V117">
            <v>222</v>
          </cell>
          <cell r="W117">
            <v>2563</v>
          </cell>
          <cell r="X117">
            <v>2401</v>
          </cell>
        </row>
        <row r="118">
          <cell r="A118" t="str">
            <v>JK1003903</v>
          </cell>
          <cell r="B118" t="str">
            <v>SAIC</v>
          </cell>
          <cell r="C118" t="str">
            <v>Ssangyong</v>
          </cell>
          <cell r="D118" t="str">
            <v>W126</v>
          </cell>
          <cell r="E118" t="str">
            <v>W200</v>
          </cell>
          <cell r="F118" t="str">
            <v>Chairman W</v>
          </cell>
          <cell r="G118" t="str">
            <v>02/2008</v>
          </cell>
          <cell r="H118" t="str">
            <v>12/2016</v>
          </cell>
          <cell r="I118" t="str">
            <v>E-Segment</v>
          </cell>
          <cell r="J118">
            <v>4709</v>
          </cell>
          <cell r="K118">
            <v>454</v>
          </cell>
          <cell r="L118">
            <v>480</v>
          </cell>
          <cell r="M118">
            <v>621</v>
          </cell>
          <cell r="N118">
            <v>461</v>
          </cell>
          <cell r="O118">
            <v>472</v>
          </cell>
          <cell r="P118">
            <v>520</v>
          </cell>
          <cell r="Q118">
            <v>423</v>
          </cell>
          <cell r="R118">
            <v>444</v>
          </cell>
          <cell r="S118">
            <v>383</v>
          </cell>
          <cell r="T118">
            <v>403</v>
          </cell>
          <cell r="U118">
            <v>507</v>
          </cell>
          <cell r="V118">
            <v>507</v>
          </cell>
          <cell r="W118">
            <v>5675</v>
          </cell>
          <cell r="X118">
            <v>5592</v>
          </cell>
        </row>
        <row r="119">
          <cell r="A119" t="str">
            <v>JK1003250</v>
          </cell>
          <cell r="B119" t="str">
            <v>Suzuki</v>
          </cell>
          <cell r="C119" t="str">
            <v>Daewoo</v>
          </cell>
          <cell r="D119" t="str">
            <v>TC/TY</v>
          </cell>
          <cell r="E119" t="str">
            <v>S-3</v>
          </cell>
          <cell r="F119" t="str">
            <v>Damas</v>
          </cell>
          <cell r="G119" t="str">
            <v>04/2008</v>
          </cell>
          <cell r="H119" t="str">
            <v>03/2017</v>
          </cell>
          <cell r="I119" t="str">
            <v>A-Segment</v>
          </cell>
          <cell r="J119">
            <v>10445</v>
          </cell>
          <cell r="K119">
            <v>786</v>
          </cell>
          <cell r="L119">
            <v>636</v>
          </cell>
          <cell r="M119">
            <v>732</v>
          </cell>
          <cell r="N119">
            <v>666</v>
          </cell>
          <cell r="O119">
            <v>666</v>
          </cell>
          <cell r="P119">
            <v>699</v>
          </cell>
          <cell r="Q119">
            <v>699</v>
          </cell>
          <cell r="R119">
            <v>732</v>
          </cell>
          <cell r="S119">
            <v>632</v>
          </cell>
          <cell r="T119">
            <v>666</v>
          </cell>
          <cell r="U119">
            <v>732</v>
          </cell>
          <cell r="V119">
            <v>732</v>
          </cell>
          <cell r="W119">
            <v>8378</v>
          </cell>
          <cell r="X119">
            <v>8287</v>
          </cell>
        </row>
        <row r="120">
          <cell r="A120" t="str">
            <v>Grand Total</v>
          </cell>
          <cell r="B120">
            <v>0</v>
          </cell>
          <cell r="C120">
            <v>0</v>
          </cell>
          <cell r="D120">
            <v>0</v>
          </cell>
          <cell r="E120">
            <v>0</v>
          </cell>
          <cell r="F120">
            <v>0</v>
          </cell>
          <cell r="G120">
            <v>0</v>
          </cell>
          <cell r="H120">
            <v>0</v>
          </cell>
          <cell r="I120">
            <v>0</v>
          </cell>
          <cell r="J120">
            <v>3877650</v>
          </cell>
          <cell r="K120">
            <v>327344</v>
          </cell>
          <cell r="L120">
            <v>262449</v>
          </cell>
          <cell r="M120">
            <v>348322</v>
          </cell>
          <cell r="N120">
            <v>317614</v>
          </cell>
          <cell r="O120">
            <v>320066</v>
          </cell>
          <cell r="P120">
            <v>338017</v>
          </cell>
          <cell r="Q120">
            <v>338017</v>
          </cell>
          <cell r="R120">
            <v>354110</v>
          </cell>
          <cell r="S120">
            <v>305825</v>
          </cell>
          <cell r="T120">
            <v>321921</v>
          </cell>
          <cell r="U120">
            <v>358338</v>
          </cell>
          <cell r="V120">
            <v>358336</v>
          </cell>
          <cell r="W120">
            <v>3950350</v>
          </cell>
          <cell r="X120">
            <v>4053537</v>
          </cell>
        </row>
      </sheetData>
      <sheetData sheetId="15" refreshError="1"/>
      <sheetData sheetId="16" refreshError="1"/>
    </sheetDataSet>
  </externalBook>
</externalLink>
</file>

<file path=xl/externalLinks/externalLink47.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X3"/>
      <sheetName val="EF (2)"/>
      <sheetName val="f-lift (2)"/>
      <sheetName val="XG (2)"/>
      <sheetName val="MS (2)"/>
      <sheetName val="B-cush"/>
      <sheetName val="B-back"/>
      <sheetName val="B-back top"/>
      <sheetName val="B-taxi"/>
      <sheetName val="B-ICS,RH"/>
      <sheetName val="B-side"/>
      <sheetName val="B-SPLIT"/>
      <sheetName val="B-SPLIT ICS,LH"/>
      <sheetName val="FRT PART"/>
      <sheetName val="외주기준"/>
      <sheetName val="F-LIFT"/>
      <sheetName val="XG"/>
      <sheetName val="MS"/>
      <sheetName val="EF"/>
      <sheetName val="Sheet2"/>
      <sheetName val="Sheet3"/>
      <sheetName val="2"/>
      <sheetName val="LXLIST1"/>
      <sheetName val="MC&amp;다변화"/>
      <sheetName val="우스끼"/>
      <sheetName val="5-2"/>
      <sheetName val="CLMN자료"/>
      <sheetName val="박두익"/>
      <sheetName val="M1master"/>
      <sheetName val="THEME CODE"/>
      <sheetName val="직원신상"/>
      <sheetName val="PROCEDURE LIST"/>
      <sheetName val="X3CR12%(9712)"/>
      <sheetName val="GRACE"/>
      <sheetName val="계정"/>
      <sheetName val="MAIN"/>
      <sheetName val="seat-sdn only"/>
      <sheetName val="2.대외공문"/>
      <sheetName val="LD100 (2)"/>
      <sheetName val="대외공문"/>
      <sheetName val="인적사항"/>
      <sheetName val="94B"/>
      <sheetName val="2차-PROTO-(1)"/>
      <sheetName val="RD제품개발투자비(매가)"/>
      <sheetName val="원단위"/>
      <sheetName val="양식"/>
      <sheetName val="수입"/>
      <sheetName val="05-2W"/>
      <sheetName val="EF_(2)"/>
      <sheetName val="f-lift_(2)"/>
      <sheetName val="XG_(2)"/>
      <sheetName val="MS_(2)"/>
      <sheetName val="B-back_top"/>
      <sheetName val="B-SPLIT_ICS,LH"/>
      <sheetName val="FRT_PART"/>
      <sheetName val="THEME_CODE"/>
      <sheetName val="PROCEDURE_LIST"/>
      <sheetName val="seat-sdn_only"/>
      <sheetName val="2_대외공문"/>
      <sheetName val="LD100_(2)"/>
      <sheetName val="품의양"/>
      <sheetName val="KXV01"/>
      <sheetName val="기안"/>
      <sheetName val="CR CODE"/>
      <sheetName val="부서CODE"/>
      <sheetName val="내수1.8GL"/>
      <sheetName val="TOTAL"/>
      <sheetName val="SANTAMO"/>
      <sheetName val="DATA"/>
      <sheetName val="간이연락"/>
      <sheetName val="HP"/>
      <sheetName val="Schedule"/>
      <sheetName val="A-100전제"/>
      <sheetName val="VXX"/>
      <sheetName val="1.POSITIONING"/>
      <sheetName val="so-021"/>
      <sheetName val="비교원RD-S"/>
      <sheetName val="EF투자비"/>
      <sheetName val="R&amp;D"/>
      <sheetName val="#REF"/>
      <sheetName val="WI"/>
      <sheetName val="현금"/>
      <sheetName val="인원계획"/>
      <sheetName val="A9AEDN01"/>
      <sheetName val="2.´ë?Ü°o1®"/>
      <sheetName val="CR_CODE"/>
      <sheetName val="내수1_8GL"/>
      <sheetName val="예산계획"/>
      <sheetName val="VPP(BD-010) 이상보고"/>
      <sheetName val="sales_ebit act"/>
    </sheetNames>
    <sheetDataSet>
      <sheetData sheetId="0" refreshError="1">
        <row r="6">
          <cell r="A6">
            <v>1</v>
          </cell>
          <cell r="B6" t="str">
            <v>91102-22000</v>
          </cell>
          <cell r="C6" t="str">
            <v>MAIN</v>
          </cell>
          <cell r="D6" t="str">
            <v>●</v>
          </cell>
          <cell r="E6">
            <v>0</v>
          </cell>
          <cell r="F6">
            <v>33647</v>
          </cell>
          <cell r="G6">
            <v>0.88</v>
          </cell>
          <cell r="H6">
            <v>-4037.6399999999994</v>
          </cell>
          <cell r="I6">
            <v>29609.360000000001</v>
          </cell>
          <cell r="J6">
            <v>21</v>
          </cell>
          <cell r="K6" t="str">
            <v>2XU</v>
          </cell>
          <cell r="L6">
            <v>35765</v>
          </cell>
        </row>
        <row r="7">
          <cell r="A7">
            <v>2</v>
          </cell>
          <cell r="B7" t="str">
            <v>91102-22010</v>
          </cell>
          <cell r="C7" t="str">
            <v>MAIN</v>
          </cell>
          <cell r="D7" t="str">
            <v>●</v>
          </cell>
          <cell r="E7">
            <v>0</v>
          </cell>
          <cell r="F7">
            <v>32571</v>
          </cell>
          <cell r="G7">
            <v>0.88</v>
          </cell>
          <cell r="H7">
            <v>-3908.5200000000004</v>
          </cell>
          <cell r="I7">
            <v>28662.48</v>
          </cell>
          <cell r="J7">
            <v>19</v>
          </cell>
          <cell r="K7" t="str">
            <v>2XU</v>
          </cell>
          <cell r="L7">
            <v>35765</v>
          </cell>
        </row>
        <row r="8">
          <cell r="A8">
            <v>3</v>
          </cell>
          <cell r="B8" t="str">
            <v>91102-22020</v>
          </cell>
          <cell r="C8" t="str">
            <v>MAIN</v>
          </cell>
          <cell r="D8" t="str">
            <v>●</v>
          </cell>
          <cell r="E8">
            <v>0</v>
          </cell>
          <cell r="F8">
            <v>41560</v>
          </cell>
          <cell r="G8">
            <v>0.88</v>
          </cell>
          <cell r="H8">
            <v>-4987.1999999999971</v>
          </cell>
          <cell r="I8">
            <v>36572.800000000003</v>
          </cell>
          <cell r="J8">
            <v>48</v>
          </cell>
          <cell r="K8" t="str">
            <v>2XU</v>
          </cell>
          <cell r="L8">
            <v>35765</v>
          </cell>
        </row>
        <row r="9">
          <cell r="A9">
            <v>4</v>
          </cell>
          <cell r="B9" t="str">
            <v>91102-22030</v>
          </cell>
          <cell r="C9" t="str">
            <v>MAIN</v>
          </cell>
          <cell r="D9" t="str">
            <v>●</v>
          </cell>
          <cell r="E9">
            <v>0</v>
          </cell>
          <cell r="F9">
            <v>40529</v>
          </cell>
          <cell r="G9">
            <v>0.88</v>
          </cell>
          <cell r="H9">
            <v>-4863.4800000000032</v>
          </cell>
          <cell r="I9">
            <v>35665.519999999997</v>
          </cell>
          <cell r="J9">
            <v>47</v>
          </cell>
          <cell r="K9" t="str">
            <v>2XU</v>
          </cell>
          <cell r="L9">
            <v>35765</v>
          </cell>
        </row>
        <row r="10">
          <cell r="A10">
            <v>5</v>
          </cell>
          <cell r="B10" t="str">
            <v>91102-22040</v>
          </cell>
          <cell r="C10" t="str">
            <v>MAIN</v>
          </cell>
          <cell r="D10" t="str">
            <v>●</v>
          </cell>
          <cell r="E10">
            <v>0</v>
          </cell>
          <cell r="F10">
            <v>33030</v>
          </cell>
          <cell r="G10">
            <v>0.88</v>
          </cell>
          <cell r="H10">
            <v>-3963.5999999999985</v>
          </cell>
          <cell r="I10">
            <v>29066.400000000001</v>
          </cell>
          <cell r="J10">
            <v>22</v>
          </cell>
          <cell r="K10" t="str">
            <v>2XU</v>
          </cell>
          <cell r="L10">
            <v>35765</v>
          </cell>
        </row>
        <row r="11">
          <cell r="A11">
            <v>6</v>
          </cell>
          <cell r="B11" t="str">
            <v>91102-22050</v>
          </cell>
          <cell r="C11" t="str">
            <v>MAIN</v>
          </cell>
          <cell r="D11" t="str">
            <v>●</v>
          </cell>
          <cell r="E11">
            <v>0</v>
          </cell>
          <cell r="F11">
            <v>31503</v>
          </cell>
          <cell r="G11">
            <v>0.88</v>
          </cell>
          <cell r="H11">
            <v>-3780.3600000000006</v>
          </cell>
          <cell r="I11">
            <v>27722.639999999999</v>
          </cell>
          <cell r="J11">
            <v>21</v>
          </cell>
          <cell r="K11" t="str">
            <v>2XU</v>
          </cell>
          <cell r="L11">
            <v>35765</v>
          </cell>
        </row>
        <row r="12">
          <cell r="A12">
            <v>7</v>
          </cell>
          <cell r="B12" t="str">
            <v>91102-22060</v>
          </cell>
          <cell r="C12" t="str">
            <v>MAIN</v>
          </cell>
          <cell r="D12" t="str">
            <v>●</v>
          </cell>
          <cell r="E12">
            <v>0</v>
          </cell>
          <cell r="F12">
            <v>39427</v>
          </cell>
          <cell r="G12">
            <v>0.88</v>
          </cell>
          <cell r="H12">
            <v>-4731.239999999998</v>
          </cell>
          <cell r="I12">
            <v>34695.760000000002</v>
          </cell>
          <cell r="J12">
            <v>50</v>
          </cell>
          <cell r="K12" t="str">
            <v>2XU</v>
          </cell>
          <cell r="L12">
            <v>35765</v>
          </cell>
        </row>
        <row r="13">
          <cell r="A13">
            <v>8</v>
          </cell>
          <cell r="B13" t="str">
            <v>91102-22070</v>
          </cell>
          <cell r="C13" t="str">
            <v>MAIN</v>
          </cell>
          <cell r="D13" t="str">
            <v>●</v>
          </cell>
          <cell r="E13">
            <v>0</v>
          </cell>
          <cell r="F13">
            <v>37944</v>
          </cell>
          <cell r="G13">
            <v>0.88</v>
          </cell>
          <cell r="H13">
            <v>-4553.2799999999988</v>
          </cell>
          <cell r="I13">
            <v>33390.720000000001</v>
          </cell>
          <cell r="J13">
            <v>48</v>
          </cell>
          <cell r="K13" t="str">
            <v>2XU</v>
          </cell>
          <cell r="L13">
            <v>35765</v>
          </cell>
        </row>
        <row r="14">
          <cell r="A14">
            <v>9</v>
          </cell>
          <cell r="B14" t="str">
            <v>91102-22080</v>
          </cell>
          <cell r="C14" t="str">
            <v>MAIN</v>
          </cell>
          <cell r="D14" t="str">
            <v>●</v>
          </cell>
          <cell r="E14">
            <v>0</v>
          </cell>
          <cell r="F14">
            <v>33539</v>
          </cell>
          <cell r="G14">
            <v>0.88</v>
          </cell>
          <cell r="H14">
            <v>-4024.6800000000003</v>
          </cell>
          <cell r="I14">
            <v>29514.32</v>
          </cell>
          <cell r="J14">
            <v>22</v>
          </cell>
          <cell r="K14" t="str">
            <v>2XU</v>
          </cell>
          <cell r="L14">
            <v>35765</v>
          </cell>
        </row>
        <row r="15">
          <cell r="A15">
            <v>10</v>
          </cell>
          <cell r="B15" t="str">
            <v>91102-22090</v>
          </cell>
          <cell r="C15" t="str">
            <v>MAIN</v>
          </cell>
          <cell r="D15" t="str">
            <v>●</v>
          </cell>
          <cell r="E15">
            <v>0</v>
          </cell>
          <cell r="F15">
            <v>32516</v>
          </cell>
          <cell r="G15">
            <v>0.88</v>
          </cell>
          <cell r="H15">
            <v>-3901.9199999999983</v>
          </cell>
          <cell r="I15">
            <v>28614.080000000002</v>
          </cell>
          <cell r="J15">
            <v>21</v>
          </cell>
          <cell r="K15" t="str">
            <v>2XU</v>
          </cell>
          <cell r="L15">
            <v>35765</v>
          </cell>
        </row>
        <row r="16">
          <cell r="A16">
            <v>11</v>
          </cell>
          <cell r="B16" t="str">
            <v>91102-22100</v>
          </cell>
          <cell r="C16" t="str">
            <v>MAIN</v>
          </cell>
          <cell r="D16" t="str">
            <v>●</v>
          </cell>
          <cell r="E16">
            <v>0</v>
          </cell>
          <cell r="F16">
            <v>41313</v>
          </cell>
          <cell r="G16">
            <v>0.88</v>
          </cell>
          <cell r="H16">
            <v>-4957.5599999999977</v>
          </cell>
          <cell r="I16">
            <v>36355.440000000002</v>
          </cell>
          <cell r="J16">
            <v>50</v>
          </cell>
          <cell r="K16" t="str">
            <v>2XU</v>
          </cell>
          <cell r="L16">
            <v>35765</v>
          </cell>
        </row>
        <row r="17">
          <cell r="A17">
            <v>12</v>
          </cell>
          <cell r="B17" t="str">
            <v>91102-22110</v>
          </cell>
          <cell r="C17" t="str">
            <v>MAIN</v>
          </cell>
          <cell r="D17" t="str">
            <v>●</v>
          </cell>
          <cell r="E17">
            <v>0</v>
          </cell>
          <cell r="F17">
            <v>40473</v>
          </cell>
          <cell r="G17">
            <v>0.88</v>
          </cell>
          <cell r="H17">
            <v>-4856.760000000002</v>
          </cell>
          <cell r="I17">
            <v>35616.239999999998</v>
          </cell>
          <cell r="J17">
            <v>48</v>
          </cell>
          <cell r="K17" t="str">
            <v>2XU</v>
          </cell>
          <cell r="L17">
            <v>35765</v>
          </cell>
        </row>
        <row r="18">
          <cell r="A18">
            <v>13</v>
          </cell>
          <cell r="B18" t="str">
            <v>91102-22120</v>
          </cell>
          <cell r="C18" t="str">
            <v>MAIN</v>
          </cell>
          <cell r="D18" t="str">
            <v>●</v>
          </cell>
          <cell r="E18">
            <v>0</v>
          </cell>
          <cell r="F18">
            <v>31180</v>
          </cell>
          <cell r="G18">
            <v>0.88</v>
          </cell>
          <cell r="H18">
            <v>-3741.5999999999985</v>
          </cell>
          <cell r="I18">
            <v>27438.400000000001</v>
          </cell>
          <cell r="J18">
            <v>21</v>
          </cell>
          <cell r="K18" t="str">
            <v>2XU</v>
          </cell>
          <cell r="L18">
            <v>35765</v>
          </cell>
        </row>
        <row r="19">
          <cell r="A19">
            <v>14</v>
          </cell>
          <cell r="B19" t="str">
            <v>91102-22130</v>
          </cell>
          <cell r="C19" t="str">
            <v>MAIN</v>
          </cell>
          <cell r="D19" t="str">
            <v>●</v>
          </cell>
          <cell r="E19">
            <v>0</v>
          </cell>
          <cell r="F19">
            <v>36048</v>
          </cell>
          <cell r="G19">
            <v>0.88</v>
          </cell>
          <cell r="H19">
            <v>-4325.7599999999984</v>
          </cell>
          <cell r="I19">
            <v>31722.240000000002</v>
          </cell>
          <cell r="J19">
            <v>47</v>
          </cell>
          <cell r="K19" t="str">
            <v>2XU</v>
          </cell>
          <cell r="L19">
            <v>35765</v>
          </cell>
        </row>
        <row r="20">
          <cell r="A20">
            <v>15</v>
          </cell>
          <cell r="B20" t="str">
            <v>91108-22002</v>
          </cell>
          <cell r="C20" t="str">
            <v>MAIN</v>
          </cell>
          <cell r="D20" t="str">
            <v>●</v>
          </cell>
          <cell r="E20">
            <v>0</v>
          </cell>
          <cell r="F20">
            <v>38683</v>
          </cell>
          <cell r="G20">
            <v>0.88</v>
          </cell>
          <cell r="H20">
            <v>-4641.9599999999991</v>
          </cell>
          <cell r="I20">
            <v>34041.040000000001</v>
          </cell>
          <cell r="J20">
            <v>47</v>
          </cell>
          <cell r="K20" t="str">
            <v>2XU</v>
          </cell>
          <cell r="L20">
            <v>35765</v>
          </cell>
        </row>
        <row r="21">
          <cell r="A21">
            <v>16</v>
          </cell>
          <cell r="B21" t="str">
            <v>91108-22012</v>
          </cell>
          <cell r="C21" t="str">
            <v>MAIN</v>
          </cell>
          <cell r="D21">
            <v>0</v>
          </cell>
          <cell r="E21" t="str">
            <v>○</v>
          </cell>
          <cell r="F21">
            <v>35584</v>
          </cell>
          <cell r="G21">
            <v>0.88</v>
          </cell>
          <cell r="H21">
            <v>-4270.0799999999981</v>
          </cell>
          <cell r="I21">
            <v>31313.920000000002</v>
          </cell>
          <cell r="J21">
            <v>46</v>
          </cell>
          <cell r="K21" t="str">
            <v>2XU</v>
          </cell>
          <cell r="L21">
            <v>35765</v>
          </cell>
        </row>
        <row r="22">
          <cell r="A22">
            <v>17</v>
          </cell>
          <cell r="B22" t="str">
            <v>91108-22022</v>
          </cell>
          <cell r="C22" t="str">
            <v>MAIN</v>
          </cell>
          <cell r="D22" t="str">
            <v>●</v>
          </cell>
          <cell r="E22">
            <v>0</v>
          </cell>
          <cell r="F22">
            <v>44170</v>
          </cell>
          <cell r="G22">
            <v>0.88</v>
          </cell>
          <cell r="H22">
            <v>-5300.4000000000015</v>
          </cell>
          <cell r="I22">
            <v>38869.599999999999</v>
          </cell>
          <cell r="J22">
            <v>48</v>
          </cell>
          <cell r="K22" t="str">
            <v>2XU</v>
          </cell>
          <cell r="L22">
            <v>35765</v>
          </cell>
        </row>
        <row r="23">
          <cell r="A23">
            <v>18</v>
          </cell>
          <cell r="B23" t="str">
            <v>91108-22032</v>
          </cell>
          <cell r="C23" t="str">
            <v>MAIN</v>
          </cell>
          <cell r="D23" t="str">
            <v>●</v>
          </cell>
          <cell r="E23">
            <v>0</v>
          </cell>
          <cell r="F23">
            <v>41099</v>
          </cell>
          <cell r="G23">
            <v>0.88</v>
          </cell>
          <cell r="H23">
            <v>-4931.8799999999974</v>
          </cell>
          <cell r="I23">
            <v>36167.120000000003</v>
          </cell>
          <cell r="J23">
            <v>47</v>
          </cell>
          <cell r="K23" t="str">
            <v>2XU</v>
          </cell>
          <cell r="L23">
            <v>35765</v>
          </cell>
        </row>
        <row r="24">
          <cell r="A24">
            <v>19</v>
          </cell>
          <cell r="B24" t="str">
            <v>91108-22042</v>
          </cell>
          <cell r="C24" t="str">
            <v>MAIN</v>
          </cell>
          <cell r="D24" t="str">
            <v>●</v>
          </cell>
          <cell r="E24">
            <v>0</v>
          </cell>
          <cell r="F24">
            <v>38371</v>
          </cell>
          <cell r="G24">
            <v>0.88</v>
          </cell>
          <cell r="H24">
            <v>-4604.5199999999968</v>
          </cell>
          <cell r="I24">
            <v>33766.480000000003</v>
          </cell>
          <cell r="J24">
            <v>48</v>
          </cell>
          <cell r="K24" t="str">
            <v>2XU</v>
          </cell>
          <cell r="L24">
            <v>35765</v>
          </cell>
        </row>
        <row r="25">
          <cell r="A25">
            <v>20</v>
          </cell>
          <cell r="B25" t="str">
            <v>91108-22052</v>
          </cell>
          <cell r="C25" t="str">
            <v>MAIN</v>
          </cell>
          <cell r="D25">
            <v>0</v>
          </cell>
          <cell r="E25" t="str">
            <v>○</v>
          </cell>
          <cell r="F25">
            <v>35182</v>
          </cell>
          <cell r="G25">
            <v>0.88</v>
          </cell>
          <cell r="H25">
            <v>-4221.84</v>
          </cell>
          <cell r="I25">
            <v>30960.16</v>
          </cell>
          <cell r="J25">
            <v>47</v>
          </cell>
          <cell r="K25" t="str">
            <v>2XU</v>
          </cell>
          <cell r="L25">
            <v>35765</v>
          </cell>
        </row>
        <row r="26">
          <cell r="A26">
            <v>21</v>
          </cell>
          <cell r="B26" t="str">
            <v>91108-22063</v>
          </cell>
          <cell r="C26" t="str">
            <v>MAIN</v>
          </cell>
          <cell r="D26" t="str">
            <v>●</v>
          </cell>
          <cell r="E26">
            <v>0</v>
          </cell>
          <cell r="F26">
            <v>44377</v>
          </cell>
          <cell r="G26">
            <v>0.88</v>
          </cell>
          <cell r="H26">
            <v>-5325.239999999998</v>
          </cell>
          <cell r="I26">
            <v>39051.760000000002</v>
          </cell>
          <cell r="J26">
            <v>50</v>
          </cell>
          <cell r="K26" t="str">
            <v>2XU</v>
          </cell>
          <cell r="L26">
            <v>35765</v>
          </cell>
        </row>
        <row r="27">
          <cell r="A27">
            <v>22</v>
          </cell>
          <cell r="B27" t="str">
            <v>91108-22073</v>
          </cell>
          <cell r="C27" t="str">
            <v>MAIN</v>
          </cell>
          <cell r="D27" t="str">
            <v>●</v>
          </cell>
          <cell r="E27">
            <v>0</v>
          </cell>
          <cell r="F27">
            <v>41296</v>
          </cell>
          <cell r="G27">
            <v>0.88</v>
          </cell>
          <cell r="H27">
            <v>-4955.5199999999968</v>
          </cell>
          <cell r="I27">
            <v>36340.480000000003</v>
          </cell>
          <cell r="J27">
            <v>48</v>
          </cell>
          <cell r="K27" t="str">
            <v>2XU</v>
          </cell>
          <cell r="L27">
            <v>35765</v>
          </cell>
        </row>
        <row r="28">
          <cell r="A28">
            <v>23</v>
          </cell>
          <cell r="B28" t="str">
            <v>91108-22081</v>
          </cell>
          <cell r="C28" t="str">
            <v>MAIN</v>
          </cell>
          <cell r="D28">
            <v>0</v>
          </cell>
          <cell r="E28" t="str">
            <v>○</v>
          </cell>
          <cell r="F28">
            <v>32450</v>
          </cell>
          <cell r="G28">
            <v>0.88</v>
          </cell>
          <cell r="H28">
            <v>-3894</v>
          </cell>
          <cell r="I28">
            <v>28556</v>
          </cell>
          <cell r="J28">
            <v>22</v>
          </cell>
          <cell r="K28" t="str">
            <v>2XU</v>
          </cell>
          <cell r="L28">
            <v>35765</v>
          </cell>
        </row>
        <row r="29">
          <cell r="A29">
            <v>24</v>
          </cell>
          <cell r="B29" t="str">
            <v>91108-22091</v>
          </cell>
          <cell r="C29" t="str">
            <v>MAIN</v>
          </cell>
          <cell r="D29">
            <v>0</v>
          </cell>
          <cell r="E29" t="str">
            <v>○</v>
          </cell>
          <cell r="F29">
            <v>30419</v>
          </cell>
          <cell r="G29">
            <v>0.88</v>
          </cell>
          <cell r="H29">
            <v>-3650.2799999999988</v>
          </cell>
          <cell r="I29">
            <v>26768.720000000001</v>
          </cell>
          <cell r="J29">
            <v>19</v>
          </cell>
          <cell r="K29" t="str">
            <v>2XU</v>
          </cell>
          <cell r="L29">
            <v>35765</v>
          </cell>
        </row>
        <row r="30">
          <cell r="A30">
            <v>25</v>
          </cell>
          <cell r="B30" t="str">
            <v>91108-22101</v>
          </cell>
          <cell r="C30" t="str">
            <v>MAIN</v>
          </cell>
          <cell r="D30">
            <v>0</v>
          </cell>
          <cell r="E30" t="str">
            <v>○</v>
          </cell>
          <cell r="F30">
            <v>36046</v>
          </cell>
          <cell r="G30">
            <v>0.88</v>
          </cell>
          <cell r="H30">
            <v>-4325.5200000000004</v>
          </cell>
          <cell r="I30">
            <v>31720.48</v>
          </cell>
          <cell r="J30">
            <v>21</v>
          </cell>
          <cell r="K30" t="str">
            <v>2XU</v>
          </cell>
          <cell r="L30">
            <v>35765</v>
          </cell>
        </row>
        <row r="31">
          <cell r="A31">
            <v>26</v>
          </cell>
          <cell r="B31" t="str">
            <v>91108-22112</v>
          </cell>
          <cell r="C31" t="str">
            <v>MAIN</v>
          </cell>
          <cell r="D31">
            <v>0</v>
          </cell>
          <cell r="E31" t="str">
            <v>○</v>
          </cell>
          <cell r="F31">
            <v>35204</v>
          </cell>
          <cell r="G31">
            <v>0.88</v>
          </cell>
          <cell r="H31">
            <v>-4224.4799999999996</v>
          </cell>
          <cell r="I31">
            <v>30979.52</v>
          </cell>
          <cell r="J31">
            <v>19</v>
          </cell>
          <cell r="K31" t="str">
            <v>2XU</v>
          </cell>
          <cell r="L31">
            <v>35765</v>
          </cell>
        </row>
        <row r="32">
          <cell r="A32">
            <v>27</v>
          </cell>
          <cell r="B32" t="str">
            <v>91108-22121</v>
          </cell>
          <cell r="C32" t="str">
            <v>MAIN</v>
          </cell>
          <cell r="D32">
            <v>0</v>
          </cell>
          <cell r="E32" t="str">
            <v>○</v>
          </cell>
          <cell r="F32">
            <v>41003</v>
          </cell>
          <cell r="G32">
            <v>0.88</v>
          </cell>
          <cell r="H32">
            <v>-4920.3600000000006</v>
          </cell>
          <cell r="I32">
            <v>36082.639999999999</v>
          </cell>
          <cell r="J32">
            <v>48</v>
          </cell>
          <cell r="K32" t="str">
            <v>2XU</v>
          </cell>
          <cell r="L32">
            <v>35765</v>
          </cell>
        </row>
        <row r="33">
          <cell r="A33">
            <v>28</v>
          </cell>
          <cell r="B33" t="str">
            <v>91108-22132</v>
          </cell>
          <cell r="C33" t="str">
            <v>MAIN</v>
          </cell>
          <cell r="D33">
            <v>0</v>
          </cell>
          <cell r="E33" t="str">
            <v>○</v>
          </cell>
          <cell r="F33">
            <v>39861</v>
          </cell>
          <cell r="G33">
            <v>0.88</v>
          </cell>
          <cell r="H33">
            <v>-4783.32</v>
          </cell>
          <cell r="I33">
            <v>35077.68</v>
          </cell>
          <cell r="J33">
            <v>47</v>
          </cell>
          <cell r="K33" t="str">
            <v>2XU</v>
          </cell>
          <cell r="L33">
            <v>35765</v>
          </cell>
        </row>
        <row r="34">
          <cell r="A34">
            <v>29</v>
          </cell>
          <cell r="B34" t="str">
            <v>91108-22141</v>
          </cell>
          <cell r="C34" t="str">
            <v>MAIN</v>
          </cell>
          <cell r="D34">
            <v>0</v>
          </cell>
          <cell r="E34" t="str">
            <v>○</v>
          </cell>
          <cell r="F34">
            <v>31384</v>
          </cell>
          <cell r="G34">
            <v>0.88</v>
          </cell>
          <cell r="H34">
            <v>-3766.0799999999981</v>
          </cell>
          <cell r="I34">
            <v>27617.920000000002</v>
          </cell>
          <cell r="J34">
            <v>22</v>
          </cell>
          <cell r="K34" t="str">
            <v>2XU</v>
          </cell>
          <cell r="L34">
            <v>35765</v>
          </cell>
        </row>
        <row r="35">
          <cell r="A35">
            <v>30</v>
          </cell>
          <cell r="B35" t="str">
            <v>91108-22151</v>
          </cell>
          <cell r="C35" t="str">
            <v>MAIN</v>
          </cell>
          <cell r="D35">
            <v>0</v>
          </cell>
          <cell r="E35" t="str">
            <v>○</v>
          </cell>
          <cell r="F35">
            <v>30072</v>
          </cell>
          <cell r="G35">
            <v>0.88</v>
          </cell>
          <cell r="H35">
            <v>-3608.6399999999994</v>
          </cell>
          <cell r="I35">
            <v>26463.360000000001</v>
          </cell>
          <cell r="J35">
            <v>21</v>
          </cell>
          <cell r="K35" t="str">
            <v>2XU</v>
          </cell>
          <cell r="L35">
            <v>35765</v>
          </cell>
        </row>
        <row r="36">
          <cell r="A36">
            <v>31</v>
          </cell>
          <cell r="B36" t="str">
            <v>91108-22161</v>
          </cell>
          <cell r="C36" t="str">
            <v>MAIN</v>
          </cell>
          <cell r="D36">
            <v>0</v>
          </cell>
          <cell r="E36" t="str">
            <v>○</v>
          </cell>
          <cell r="F36">
            <v>35307</v>
          </cell>
          <cell r="G36">
            <v>0.88</v>
          </cell>
          <cell r="H36">
            <v>-4236.84</v>
          </cell>
          <cell r="I36">
            <v>31070.16</v>
          </cell>
          <cell r="J36">
            <v>22</v>
          </cell>
          <cell r="K36" t="str">
            <v>2XU</v>
          </cell>
          <cell r="L36">
            <v>35765</v>
          </cell>
        </row>
        <row r="37">
          <cell r="A37">
            <v>32</v>
          </cell>
          <cell r="B37" t="str">
            <v>91108-22171</v>
          </cell>
          <cell r="C37" t="str">
            <v>MAIN</v>
          </cell>
          <cell r="D37">
            <v>0</v>
          </cell>
          <cell r="E37" t="str">
            <v>○</v>
          </cell>
          <cell r="F37">
            <v>34064</v>
          </cell>
          <cell r="G37">
            <v>0.88</v>
          </cell>
          <cell r="H37">
            <v>-4087.6800000000003</v>
          </cell>
          <cell r="I37">
            <v>29976.32</v>
          </cell>
          <cell r="J37">
            <v>21</v>
          </cell>
          <cell r="K37" t="str">
            <v>2XU</v>
          </cell>
          <cell r="L37">
            <v>35765</v>
          </cell>
        </row>
        <row r="38">
          <cell r="A38">
            <v>33</v>
          </cell>
          <cell r="B38" t="str">
            <v>91108-22181</v>
          </cell>
          <cell r="C38" t="str">
            <v>MAIN</v>
          </cell>
          <cell r="D38">
            <v>0</v>
          </cell>
          <cell r="E38" t="str">
            <v>○</v>
          </cell>
          <cell r="F38">
            <v>37843</v>
          </cell>
          <cell r="G38">
            <v>0.88</v>
          </cell>
          <cell r="H38">
            <v>-4541.1599999999962</v>
          </cell>
          <cell r="I38">
            <v>33301.840000000004</v>
          </cell>
          <cell r="J38">
            <v>50</v>
          </cell>
          <cell r="K38" t="str">
            <v>2XU</v>
          </cell>
          <cell r="L38">
            <v>35765</v>
          </cell>
        </row>
        <row r="39">
          <cell r="A39">
            <v>34</v>
          </cell>
          <cell r="B39" t="str">
            <v>91108-22191</v>
          </cell>
          <cell r="C39" t="str">
            <v>MAIN</v>
          </cell>
          <cell r="D39">
            <v>0</v>
          </cell>
          <cell r="E39" t="str">
            <v>○</v>
          </cell>
          <cell r="F39">
            <v>36600</v>
          </cell>
          <cell r="G39">
            <v>0.88</v>
          </cell>
          <cell r="H39">
            <v>-4392</v>
          </cell>
          <cell r="I39">
            <v>32208</v>
          </cell>
          <cell r="J39">
            <v>48</v>
          </cell>
          <cell r="K39" t="str">
            <v>2XU</v>
          </cell>
          <cell r="L39">
            <v>35765</v>
          </cell>
        </row>
        <row r="40">
          <cell r="A40">
            <v>35</v>
          </cell>
          <cell r="B40" t="str">
            <v>91108-22201</v>
          </cell>
          <cell r="C40" t="str">
            <v>MAIN</v>
          </cell>
          <cell r="D40">
            <v>0</v>
          </cell>
          <cell r="E40" t="str">
            <v>○</v>
          </cell>
          <cell r="F40">
            <v>35868</v>
          </cell>
          <cell r="G40">
            <v>0.88</v>
          </cell>
          <cell r="H40">
            <v>-4304.16</v>
          </cell>
          <cell r="I40">
            <v>31563.84</v>
          </cell>
          <cell r="J40">
            <v>22</v>
          </cell>
          <cell r="K40" t="str">
            <v>2XU</v>
          </cell>
          <cell r="L40">
            <v>35765</v>
          </cell>
        </row>
        <row r="41">
          <cell r="A41">
            <v>36</v>
          </cell>
          <cell r="B41" t="str">
            <v>91108-22212</v>
          </cell>
          <cell r="C41" t="str">
            <v>MAIN</v>
          </cell>
          <cell r="D41">
            <v>0</v>
          </cell>
          <cell r="E41" t="str">
            <v>○</v>
          </cell>
          <cell r="F41">
            <v>34405</v>
          </cell>
          <cell r="G41">
            <v>0.88</v>
          </cell>
          <cell r="H41">
            <v>-4128.5999999999985</v>
          </cell>
          <cell r="I41">
            <v>30276.400000000001</v>
          </cell>
          <cell r="J41">
            <v>21</v>
          </cell>
          <cell r="K41" t="str">
            <v>2XU</v>
          </cell>
          <cell r="L41">
            <v>35765</v>
          </cell>
        </row>
        <row r="42">
          <cell r="A42">
            <v>37</v>
          </cell>
          <cell r="B42" t="str">
            <v>91108-22221</v>
          </cell>
          <cell r="C42" t="str">
            <v>MAIN</v>
          </cell>
          <cell r="D42">
            <v>0</v>
          </cell>
          <cell r="E42" t="str">
            <v>○</v>
          </cell>
          <cell r="F42">
            <v>40067</v>
          </cell>
          <cell r="G42">
            <v>0.88</v>
          </cell>
          <cell r="H42">
            <v>-4808.0400000000009</v>
          </cell>
          <cell r="I42">
            <v>35258.959999999999</v>
          </cell>
          <cell r="J42">
            <v>50</v>
          </cell>
          <cell r="K42" t="str">
            <v>2XU</v>
          </cell>
          <cell r="L42">
            <v>35765</v>
          </cell>
        </row>
        <row r="43">
          <cell r="A43">
            <v>38</v>
          </cell>
          <cell r="B43" t="str">
            <v>91108-22232</v>
          </cell>
          <cell r="C43" t="str">
            <v>MAIN</v>
          </cell>
          <cell r="D43">
            <v>0</v>
          </cell>
          <cell r="E43" t="str">
            <v>○</v>
          </cell>
          <cell r="F43">
            <v>39037</v>
          </cell>
          <cell r="G43">
            <v>0.88</v>
          </cell>
          <cell r="H43">
            <v>-4684.4400000000023</v>
          </cell>
          <cell r="I43">
            <v>34352.559999999998</v>
          </cell>
          <cell r="J43">
            <v>48</v>
          </cell>
          <cell r="K43" t="str">
            <v>2XU</v>
          </cell>
          <cell r="L43">
            <v>35765</v>
          </cell>
        </row>
        <row r="44">
          <cell r="A44">
            <v>39</v>
          </cell>
          <cell r="B44" t="str">
            <v>91108-22241</v>
          </cell>
          <cell r="C44" t="str">
            <v>MAIN</v>
          </cell>
          <cell r="D44" t="str">
            <v>●</v>
          </cell>
          <cell r="E44">
            <v>0</v>
          </cell>
          <cell r="F44">
            <v>38073</v>
          </cell>
          <cell r="G44">
            <v>0.88</v>
          </cell>
          <cell r="H44">
            <v>-4568.760000000002</v>
          </cell>
          <cell r="I44">
            <v>33504.239999999998</v>
          </cell>
          <cell r="J44">
            <v>47</v>
          </cell>
          <cell r="K44" t="str">
            <v>2XU</v>
          </cell>
          <cell r="L44">
            <v>35765</v>
          </cell>
        </row>
        <row r="45">
          <cell r="A45">
            <v>40</v>
          </cell>
          <cell r="B45" t="str">
            <v>91108-22251</v>
          </cell>
          <cell r="C45" t="str">
            <v>MAIN</v>
          </cell>
          <cell r="D45" t="str">
            <v>●</v>
          </cell>
          <cell r="E45">
            <v>0</v>
          </cell>
          <cell r="F45">
            <v>39796</v>
          </cell>
          <cell r="G45">
            <v>0.88</v>
          </cell>
          <cell r="H45">
            <v>-4775.5199999999968</v>
          </cell>
          <cell r="I45">
            <v>35020.480000000003</v>
          </cell>
          <cell r="J45">
            <v>47</v>
          </cell>
          <cell r="K45" t="str">
            <v>2XU</v>
          </cell>
          <cell r="L45">
            <v>35765</v>
          </cell>
        </row>
        <row r="46">
          <cell r="A46">
            <v>41</v>
          </cell>
          <cell r="B46" t="str">
            <v>91108-22261</v>
          </cell>
          <cell r="C46" t="str">
            <v>MAIN</v>
          </cell>
          <cell r="D46" t="str">
            <v>●</v>
          </cell>
          <cell r="E46">
            <v>0</v>
          </cell>
          <cell r="F46">
            <v>37256</v>
          </cell>
          <cell r="G46">
            <v>0.88</v>
          </cell>
          <cell r="H46">
            <v>-4470.7200000000012</v>
          </cell>
          <cell r="I46">
            <v>32785.279999999999</v>
          </cell>
          <cell r="J46">
            <v>47</v>
          </cell>
          <cell r="K46" t="str">
            <v>2XU</v>
          </cell>
          <cell r="L46">
            <v>35765</v>
          </cell>
        </row>
        <row r="47">
          <cell r="A47">
            <v>42</v>
          </cell>
          <cell r="B47" t="str">
            <v>91108-22271</v>
          </cell>
          <cell r="C47" t="str">
            <v>MAIN</v>
          </cell>
          <cell r="D47" t="str">
            <v>●</v>
          </cell>
          <cell r="E47">
            <v>0</v>
          </cell>
          <cell r="F47">
            <v>38955</v>
          </cell>
          <cell r="G47">
            <v>0.88</v>
          </cell>
          <cell r="H47">
            <v>-4674.5999999999985</v>
          </cell>
          <cell r="I47">
            <v>34280.400000000001</v>
          </cell>
          <cell r="J47">
            <v>47</v>
          </cell>
          <cell r="K47" t="str">
            <v>2XU</v>
          </cell>
          <cell r="L47">
            <v>35765</v>
          </cell>
        </row>
        <row r="48">
          <cell r="A48">
            <v>43</v>
          </cell>
          <cell r="B48" t="str">
            <v>91108-22281</v>
          </cell>
          <cell r="C48" t="str">
            <v>MAIN</v>
          </cell>
          <cell r="D48" t="str">
            <v>●</v>
          </cell>
          <cell r="E48">
            <v>0</v>
          </cell>
          <cell r="F48">
            <v>45127</v>
          </cell>
          <cell r="G48">
            <v>0.88</v>
          </cell>
          <cell r="H48">
            <v>-5415.239999999998</v>
          </cell>
          <cell r="I48">
            <v>39711.760000000002</v>
          </cell>
          <cell r="J48">
            <v>48</v>
          </cell>
          <cell r="K48" t="str">
            <v>2XU</v>
          </cell>
          <cell r="L48">
            <v>35765</v>
          </cell>
        </row>
        <row r="49">
          <cell r="A49">
            <v>44</v>
          </cell>
          <cell r="B49" t="str">
            <v>91108-22291</v>
          </cell>
          <cell r="C49" t="str">
            <v>MAIN</v>
          </cell>
          <cell r="D49" t="str">
            <v>●</v>
          </cell>
          <cell r="E49">
            <v>0</v>
          </cell>
          <cell r="F49">
            <v>46787</v>
          </cell>
          <cell r="G49">
            <v>0.88</v>
          </cell>
          <cell r="H49">
            <v>-5614.4400000000023</v>
          </cell>
          <cell r="I49">
            <v>41172.559999999998</v>
          </cell>
          <cell r="J49">
            <v>48</v>
          </cell>
          <cell r="K49" t="str">
            <v>2XU</v>
          </cell>
          <cell r="L49">
            <v>35765</v>
          </cell>
        </row>
        <row r="50">
          <cell r="A50">
            <v>45</v>
          </cell>
          <cell r="B50" t="str">
            <v>91108-22301</v>
          </cell>
          <cell r="C50" t="str">
            <v>MAIN</v>
          </cell>
          <cell r="D50" t="str">
            <v>●</v>
          </cell>
          <cell r="E50">
            <v>0</v>
          </cell>
          <cell r="F50">
            <v>44359</v>
          </cell>
          <cell r="G50">
            <v>0.88</v>
          </cell>
          <cell r="H50">
            <v>-5323.0800000000017</v>
          </cell>
          <cell r="I50">
            <v>39035.919999999998</v>
          </cell>
          <cell r="J50">
            <v>48</v>
          </cell>
          <cell r="K50" t="str">
            <v>2XU</v>
          </cell>
          <cell r="L50">
            <v>35765</v>
          </cell>
        </row>
        <row r="51">
          <cell r="A51">
            <v>46</v>
          </cell>
          <cell r="B51" t="str">
            <v>91108-22311</v>
          </cell>
          <cell r="C51" t="str">
            <v>MAIN</v>
          </cell>
          <cell r="D51" t="str">
            <v>●</v>
          </cell>
          <cell r="E51">
            <v>0</v>
          </cell>
          <cell r="F51">
            <v>46036</v>
          </cell>
          <cell r="G51">
            <v>0.88</v>
          </cell>
          <cell r="H51">
            <v>-5524.32</v>
          </cell>
          <cell r="I51">
            <v>40511.68</v>
          </cell>
          <cell r="J51">
            <v>48</v>
          </cell>
          <cell r="K51" t="str">
            <v>2XU</v>
          </cell>
          <cell r="L51">
            <v>35765</v>
          </cell>
        </row>
        <row r="52">
          <cell r="A52">
            <v>47</v>
          </cell>
          <cell r="B52" t="str">
            <v>91108-22321</v>
          </cell>
          <cell r="C52" t="str">
            <v>MAIN</v>
          </cell>
          <cell r="D52" t="str">
            <v>●</v>
          </cell>
          <cell r="E52">
            <v>0</v>
          </cell>
          <cell r="F52">
            <v>37494</v>
          </cell>
          <cell r="G52">
            <v>0.88</v>
          </cell>
          <cell r="H52">
            <v>-4499.2799999999988</v>
          </cell>
          <cell r="I52">
            <v>32994.720000000001</v>
          </cell>
          <cell r="J52">
            <v>48</v>
          </cell>
          <cell r="K52" t="str">
            <v>2XU</v>
          </cell>
          <cell r="L52">
            <v>35765</v>
          </cell>
        </row>
        <row r="53">
          <cell r="A53">
            <v>48</v>
          </cell>
          <cell r="B53" t="str">
            <v>91108-22331</v>
          </cell>
          <cell r="C53" t="str">
            <v>MAIN</v>
          </cell>
          <cell r="D53" t="str">
            <v>●</v>
          </cell>
          <cell r="E53">
            <v>0</v>
          </cell>
          <cell r="F53">
            <v>39176</v>
          </cell>
          <cell r="G53">
            <v>0.88</v>
          </cell>
          <cell r="H53">
            <v>-4701.1200000000026</v>
          </cell>
          <cell r="I53">
            <v>34474.879999999997</v>
          </cell>
          <cell r="J53">
            <v>48</v>
          </cell>
          <cell r="K53" t="str">
            <v>2XU</v>
          </cell>
          <cell r="L53">
            <v>35765</v>
          </cell>
        </row>
        <row r="54">
          <cell r="A54">
            <v>49</v>
          </cell>
          <cell r="B54" t="str">
            <v>91108-22341</v>
          </cell>
          <cell r="C54" t="str">
            <v>MAIN</v>
          </cell>
          <cell r="D54" t="str">
            <v>●</v>
          </cell>
          <cell r="E54">
            <v>0</v>
          </cell>
          <cell r="F54">
            <v>36198</v>
          </cell>
          <cell r="G54">
            <v>0.88</v>
          </cell>
          <cell r="H54">
            <v>-4343.7599999999984</v>
          </cell>
          <cell r="I54">
            <v>31854.240000000002</v>
          </cell>
          <cell r="J54">
            <v>48</v>
          </cell>
          <cell r="K54" t="str">
            <v>2XU</v>
          </cell>
          <cell r="L54">
            <v>35765</v>
          </cell>
        </row>
        <row r="55">
          <cell r="A55">
            <v>50</v>
          </cell>
          <cell r="B55" t="str">
            <v>91108-22351</v>
          </cell>
          <cell r="C55" t="str">
            <v>MAIN</v>
          </cell>
          <cell r="D55" t="str">
            <v>●</v>
          </cell>
          <cell r="E55">
            <v>0</v>
          </cell>
          <cell r="F55">
            <v>37856</v>
          </cell>
          <cell r="G55">
            <v>0.88</v>
          </cell>
          <cell r="H55">
            <v>-4542.7200000000012</v>
          </cell>
          <cell r="I55">
            <v>33313.279999999999</v>
          </cell>
          <cell r="J55">
            <v>48</v>
          </cell>
          <cell r="K55" t="str">
            <v>2XU</v>
          </cell>
          <cell r="L55">
            <v>35765</v>
          </cell>
        </row>
        <row r="56">
          <cell r="A56">
            <v>51</v>
          </cell>
          <cell r="B56" t="str">
            <v>91108-22362</v>
          </cell>
          <cell r="C56" t="str">
            <v>MAIN</v>
          </cell>
          <cell r="D56" t="str">
            <v>●</v>
          </cell>
          <cell r="E56">
            <v>0</v>
          </cell>
          <cell r="F56">
            <v>43859</v>
          </cell>
          <cell r="G56">
            <v>0.88</v>
          </cell>
          <cell r="H56">
            <v>-5263.0800000000017</v>
          </cell>
          <cell r="I56">
            <v>38595.919999999998</v>
          </cell>
          <cell r="J56">
            <v>50</v>
          </cell>
          <cell r="K56" t="str">
            <v>2XU</v>
          </cell>
          <cell r="L56">
            <v>35765</v>
          </cell>
        </row>
        <row r="57">
          <cell r="A57">
            <v>52</v>
          </cell>
          <cell r="B57" t="str">
            <v>91108-22372</v>
          </cell>
          <cell r="C57" t="str">
            <v>MAIN</v>
          </cell>
          <cell r="D57" t="str">
            <v>●</v>
          </cell>
          <cell r="E57">
            <v>0</v>
          </cell>
          <cell r="F57">
            <v>45523</v>
          </cell>
          <cell r="G57">
            <v>0.88</v>
          </cell>
          <cell r="H57">
            <v>-5462.760000000002</v>
          </cell>
          <cell r="I57">
            <v>40060.239999999998</v>
          </cell>
          <cell r="J57">
            <v>50</v>
          </cell>
          <cell r="K57" t="str">
            <v>2XU</v>
          </cell>
          <cell r="L57">
            <v>35765</v>
          </cell>
        </row>
        <row r="58">
          <cell r="A58">
            <v>53</v>
          </cell>
          <cell r="B58" t="str">
            <v>91108-22382</v>
          </cell>
          <cell r="C58" t="str">
            <v>MAIN</v>
          </cell>
          <cell r="D58" t="str">
            <v>●</v>
          </cell>
          <cell r="E58">
            <v>0</v>
          </cell>
          <cell r="F58">
            <v>42655</v>
          </cell>
          <cell r="G58">
            <v>0.88</v>
          </cell>
          <cell r="H58">
            <v>-5118.5999999999985</v>
          </cell>
          <cell r="I58">
            <v>37536.400000000001</v>
          </cell>
          <cell r="J58">
            <v>50</v>
          </cell>
          <cell r="K58" t="str">
            <v>2XU</v>
          </cell>
          <cell r="L58">
            <v>35765</v>
          </cell>
        </row>
        <row r="59">
          <cell r="A59">
            <v>54</v>
          </cell>
          <cell r="B59" t="str">
            <v>91108-22392</v>
          </cell>
          <cell r="C59" t="str">
            <v>MAIN</v>
          </cell>
          <cell r="D59" t="str">
            <v>●</v>
          </cell>
          <cell r="E59">
            <v>0</v>
          </cell>
          <cell r="F59">
            <v>44291</v>
          </cell>
          <cell r="G59">
            <v>0.88</v>
          </cell>
          <cell r="H59">
            <v>-5314.9199999999983</v>
          </cell>
          <cell r="I59">
            <v>38976.080000000002</v>
          </cell>
          <cell r="J59">
            <v>50</v>
          </cell>
          <cell r="K59" t="str">
            <v>2XU</v>
          </cell>
          <cell r="L59">
            <v>35765</v>
          </cell>
        </row>
        <row r="60">
          <cell r="A60">
            <v>55</v>
          </cell>
          <cell r="B60" t="str">
            <v>91108-22401</v>
          </cell>
          <cell r="C60" t="str">
            <v>MAIN</v>
          </cell>
          <cell r="D60" t="str">
            <v>●</v>
          </cell>
          <cell r="E60">
            <v>0</v>
          </cell>
          <cell r="F60">
            <v>38054</v>
          </cell>
          <cell r="G60">
            <v>0.88</v>
          </cell>
          <cell r="H60">
            <v>-4566.4800000000032</v>
          </cell>
          <cell r="I60">
            <v>33487.519999999997</v>
          </cell>
          <cell r="J60">
            <v>48</v>
          </cell>
          <cell r="K60" t="str">
            <v>2XU</v>
          </cell>
          <cell r="L60">
            <v>35765</v>
          </cell>
        </row>
        <row r="61">
          <cell r="A61">
            <v>56</v>
          </cell>
          <cell r="B61" t="str">
            <v>91108-22411</v>
          </cell>
          <cell r="C61" t="str">
            <v>MAIN</v>
          </cell>
          <cell r="D61" t="str">
            <v>●</v>
          </cell>
          <cell r="E61">
            <v>0</v>
          </cell>
          <cell r="F61">
            <v>39521</v>
          </cell>
          <cell r="G61">
            <v>0.88</v>
          </cell>
          <cell r="H61">
            <v>-4742.5199999999968</v>
          </cell>
          <cell r="I61">
            <v>34778.480000000003</v>
          </cell>
          <cell r="J61">
            <v>48</v>
          </cell>
          <cell r="K61" t="str">
            <v>2XU</v>
          </cell>
          <cell r="L61">
            <v>35765</v>
          </cell>
        </row>
        <row r="62">
          <cell r="A62">
            <v>57</v>
          </cell>
          <cell r="B62" t="str">
            <v>91108-22421</v>
          </cell>
          <cell r="C62" t="str">
            <v>MAIN</v>
          </cell>
          <cell r="D62" t="str">
            <v>●</v>
          </cell>
          <cell r="E62">
            <v>0</v>
          </cell>
          <cell r="F62">
            <v>37241</v>
          </cell>
          <cell r="G62">
            <v>0.88</v>
          </cell>
          <cell r="H62">
            <v>-4468.9199999999983</v>
          </cell>
          <cell r="I62">
            <v>32772.080000000002</v>
          </cell>
          <cell r="J62">
            <v>48</v>
          </cell>
          <cell r="K62" t="str">
            <v>2XU</v>
          </cell>
          <cell r="L62">
            <v>35765</v>
          </cell>
        </row>
        <row r="63">
          <cell r="A63">
            <v>58</v>
          </cell>
          <cell r="B63" t="str">
            <v>91108-22431</v>
          </cell>
          <cell r="C63" t="str">
            <v>MAIN</v>
          </cell>
          <cell r="D63" t="str">
            <v>●</v>
          </cell>
          <cell r="E63">
            <v>0</v>
          </cell>
          <cell r="F63">
            <v>38899</v>
          </cell>
          <cell r="G63">
            <v>0.88</v>
          </cell>
          <cell r="H63">
            <v>-4667.8799999999974</v>
          </cell>
          <cell r="I63">
            <v>34231.120000000003</v>
          </cell>
          <cell r="J63">
            <v>48</v>
          </cell>
          <cell r="K63" t="str">
            <v>2XU</v>
          </cell>
          <cell r="L63">
            <v>35765</v>
          </cell>
        </row>
        <row r="64">
          <cell r="A64">
            <v>59</v>
          </cell>
          <cell r="B64" t="str">
            <v>91108-22441</v>
          </cell>
          <cell r="C64" t="str">
            <v>MAIN</v>
          </cell>
          <cell r="D64" t="str">
            <v>●</v>
          </cell>
          <cell r="E64">
            <v>0</v>
          </cell>
          <cell r="F64">
            <v>45067</v>
          </cell>
          <cell r="G64">
            <v>0.88</v>
          </cell>
          <cell r="H64">
            <v>-5408.0400000000009</v>
          </cell>
          <cell r="I64">
            <v>39658.959999999999</v>
          </cell>
          <cell r="J64">
            <v>50</v>
          </cell>
          <cell r="K64" t="str">
            <v>2XU</v>
          </cell>
          <cell r="L64">
            <v>35765</v>
          </cell>
        </row>
        <row r="65">
          <cell r="A65">
            <v>60</v>
          </cell>
          <cell r="B65" t="str">
            <v>91108-22451</v>
          </cell>
          <cell r="C65" t="str">
            <v>MAIN</v>
          </cell>
          <cell r="D65" t="str">
            <v>●</v>
          </cell>
          <cell r="E65">
            <v>0</v>
          </cell>
          <cell r="F65">
            <v>46731</v>
          </cell>
          <cell r="G65">
            <v>0.88</v>
          </cell>
          <cell r="H65">
            <v>-5607.7200000000012</v>
          </cell>
          <cell r="I65">
            <v>41123.279999999999</v>
          </cell>
          <cell r="J65">
            <v>50</v>
          </cell>
          <cell r="K65" t="str">
            <v>2XU</v>
          </cell>
          <cell r="L65">
            <v>35765</v>
          </cell>
        </row>
        <row r="66">
          <cell r="A66">
            <v>61</v>
          </cell>
          <cell r="B66" t="str">
            <v>91108-22461</v>
          </cell>
          <cell r="C66" t="str">
            <v>MAIN</v>
          </cell>
          <cell r="D66" t="str">
            <v>●</v>
          </cell>
          <cell r="E66">
            <v>0</v>
          </cell>
          <cell r="F66">
            <v>44298</v>
          </cell>
          <cell r="G66">
            <v>0.88</v>
          </cell>
          <cell r="H66">
            <v>-5315.760000000002</v>
          </cell>
          <cell r="I66">
            <v>38982.239999999998</v>
          </cell>
          <cell r="J66">
            <v>50</v>
          </cell>
          <cell r="K66" t="str">
            <v>2XU</v>
          </cell>
          <cell r="L66">
            <v>35765</v>
          </cell>
        </row>
        <row r="67">
          <cell r="A67">
            <v>62</v>
          </cell>
          <cell r="B67" t="str">
            <v>91108-22471</v>
          </cell>
          <cell r="C67" t="str">
            <v>MAIN</v>
          </cell>
          <cell r="D67" t="str">
            <v>●</v>
          </cell>
          <cell r="E67">
            <v>0</v>
          </cell>
          <cell r="F67">
            <v>45981</v>
          </cell>
          <cell r="G67">
            <v>0.88</v>
          </cell>
          <cell r="H67">
            <v>-5517.7200000000012</v>
          </cell>
          <cell r="I67">
            <v>40463.279999999999</v>
          </cell>
          <cell r="J67">
            <v>50</v>
          </cell>
          <cell r="K67" t="str">
            <v>2XU</v>
          </cell>
          <cell r="L67">
            <v>35765</v>
          </cell>
        </row>
        <row r="68">
          <cell r="A68">
            <v>63</v>
          </cell>
          <cell r="B68" t="str">
            <v>91108-22481</v>
          </cell>
          <cell r="C68" t="str">
            <v>MAIN</v>
          </cell>
          <cell r="D68" t="str">
            <v>●</v>
          </cell>
          <cell r="E68">
            <v>0</v>
          </cell>
          <cell r="F68">
            <v>44534</v>
          </cell>
          <cell r="G68">
            <v>0.88</v>
          </cell>
          <cell r="H68">
            <v>-5344.0800000000017</v>
          </cell>
          <cell r="I68">
            <v>39189.919999999998</v>
          </cell>
          <cell r="J68">
            <v>47</v>
          </cell>
          <cell r="K68" t="str">
            <v>2XU</v>
          </cell>
          <cell r="L68">
            <v>35765</v>
          </cell>
        </row>
        <row r="69">
          <cell r="A69">
            <v>64</v>
          </cell>
          <cell r="B69" t="str">
            <v>91108-22491</v>
          </cell>
          <cell r="C69" t="str">
            <v>MAIN</v>
          </cell>
          <cell r="D69" t="str">
            <v>●</v>
          </cell>
          <cell r="E69">
            <v>0</v>
          </cell>
          <cell r="F69">
            <v>42684</v>
          </cell>
          <cell r="G69">
            <v>0.88</v>
          </cell>
          <cell r="H69">
            <v>-5122.0800000000017</v>
          </cell>
          <cell r="I69">
            <v>37561.919999999998</v>
          </cell>
          <cell r="J69">
            <v>47</v>
          </cell>
          <cell r="K69" t="str">
            <v>2XU</v>
          </cell>
          <cell r="L69">
            <v>35765</v>
          </cell>
        </row>
        <row r="70">
          <cell r="A70">
            <v>65</v>
          </cell>
          <cell r="B70" t="str">
            <v>91108-22501</v>
          </cell>
          <cell r="C70" t="str">
            <v>MAIN</v>
          </cell>
          <cell r="D70" t="str">
            <v>●</v>
          </cell>
          <cell r="E70">
            <v>0</v>
          </cell>
          <cell r="F70">
            <v>51761</v>
          </cell>
          <cell r="G70">
            <v>0.88</v>
          </cell>
          <cell r="H70">
            <v>-6211.32</v>
          </cell>
          <cell r="I70">
            <v>45549.68</v>
          </cell>
          <cell r="J70">
            <v>48</v>
          </cell>
          <cell r="K70" t="str">
            <v>2XU</v>
          </cell>
          <cell r="L70">
            <v>35765</v>
          </cell>
        </row>
        <row r="71">
          <cell r="A71">
            <v>66</v>
          </cell>
          <cell r="B71" t="str">
            <v>91108-22511</v>
          </cell>
          <cell r="C71" t="str">
            <v>MAIN</v>
          </cell>
          <cell r="D71" t="str">
            <v>●</v>
          </cell>
          <cell r="E71">
            <v>0</v>
          </cell>
          <cell r="F71">
            <v>49987</v>
          </cell>
          <cell r="G71">
            <v>0.88</v>
          </cell>
          <cell r="H71">
            <v>-5998.4400000000023</v>
          </cell>
          <cell r="I71">
            <v>43988.56</v>
          </cell>
          <cell r="J71">
            <v>48</v>
          </cell>
          <cell r="K71" t="str">
            <v>2XU</v>
          </cell>
          <cell r="L71">
            <v>35765</v>
          </cell>
        </row>
        <row r="72">
          <cell r="A72">
            <v>67</v>
          </cell>
          <cell r="B72" t="str">
            <v>91108-22521</v>
          </cell>
          <cell r="C72" t="str">
            <v>MAIN</v>
          </cell>
          <cell r="D72" t="str">
            <v>●</v>
          </cell>
          <cell r="E72">
            <v>0</v>
          </cell>
          <cell r="F72">
            <v>44287</v>
          </cell>
          <cell r="G72">
            <v>0.88</v>
          </cell>
          <cell r="H72">
            <v>-5314.4400000000023</v>
          </cell>
          <cell r="I72">
            <v>38972.559999999998</v>
          </cell>
          <cell r="J72">
            <v>48</v>
          </cell>
          <cell r="K72" t="str">
            <v>2XU</v>
          </cell>
          <cell r="L72">
            <v>35765</v>
          </cell>
        </row>
        <row r="73">
          <cell r="A73">
            <v>68</v>
          </cell>
          <cell r="B73" t="str">
            <v>91108-22531</v>
          </cell>
          <cell r="C73" t="str">
            <v>MAIN</v>
          </cell>
          <cell r="D73" t="str">
            <v>●</v>
          </cell>
          <cell r="E73">
            <v>0</v>
          </cell>
          <cell r="F73">
            <v>42068</v>
          </cell>
          <cell r="G73">
            <v>0.88</v>
          </cell>
          <cell r="H73">
            <v>-5048.1599999999962</v>
          </cell>
          <cell r="I73">
            <v>37019.840000000004</v>
          </cell>
          <cell r="J73">
            <v>48</v>
          </cell>
          <cell r="K73" t="str">
            <v>2XU</v>
          </cell>
          <cell r="L73">
            <v>35765</v>
          </cell>
        </row>
        <row r="74">
          <cell r="A74">
            <v>69</v>
          </cell>
          <cell r="B74" t="str">
            <v>91108-22542</v>
          </cell>
          <cell r="C74" t="str">
            <v>MAIN</v>
          </cell>
          <cell r="D74" t="str">
            <v>●</v>
          </cell>
          <cell r="E74">
            <v>0</v>
          </cell>
          <cell r="F74">
            <v>50477</v>
          </cell>
          <cell r="G74">
            <v>0.88</v>
          </cell>
          <cell r="H74">
            <v>-6057.239999999998</v>
          </cell>
          <cell r="I74">
            <v>44419.76</v>
          </cell>
          <cell r="J74">
            <v>50</v>
          </cell>
          <cell r="K74" t="str">
            <v>2XU</v>
          </cell>
          <cell r="L74">
            <v>35765</v>
          </cell>
        </row>
        <row r="75">
          <cell r="A75">
            <v>70</v>
          </cell>
          <cell r="B75" t="str">
            <v>91108-22552</v>
          </cell>
          <cell r="C75" t="str">
            <v>MAIN</v>
          </cell>
          <cell r="D75" t="str">
            <v>●</v>
          </cell>
          <cell r="E75">
            <v>0</v>
          </cell>
          <cell r="F75">
            <v>48358</v>
          </cell>
          <cell r="G75">
            <v>0.88</v>
          </cell>
          <cell r="H75">
            <v>-5802.9599999999991</v>
          </cell>
          <cell r="I75">
            <v>42555.040000000001</v>
          </cell>
          <cell r="J75">
            <v>50</v>
          </cell>
          <cell r="K75" t="str">
            <v>2XU</v>
          </cell>
          <cell r="L75">
            <v>35765</v>
          </cell>
        </row>
        <row r="76">
          <cell r="A76">
            <v>71</v>
          </cell>
          <cell r="B76" t="str">
            <v>91108-22561</v>
          </cell>
          <cell r="C76" t="str">
            <v>MAIN</v>
          </cell>
          <cell r="D76" t="str">
            <v>●</v>
          </cell>
          <cell r="E76">
            <v>0</v>
          </cell>
          <cell r="F76">
            <v>44831</v>
          </cell>
          <cell r="G76">
            <v>0.88</v>
          </cell>
          <cell r="H76">
            <v>-5379.7200000000012</v>
          </cell>
          <cell r="I76">
            <v>39451.279999999999</v>
          </cell>
          <cell r="J76">
            <v>48</v>
          </cell>
          <cell r="K76" t="str">
            <v>2XU</v>
          </cell>
          <cell r="L76">
            <v>35765</v>
          </cell>
        </row>
        <row r="77">
          <cell r="A77">
            <v>72</v>
          </cell>
          <cell r="B77" t="str">
            <v>91108-22571</v>
          </cell>
          <cell r="C77" t="str">
            <v>MAIN</v>
          </cell>
          <cell r="D77" t="str">
            <v>●</v>
          </cell>
          <cell r="E77">
            <v>0</v>
          </cell>
          <cell r="F77">
            <v>43057</v>
          </cell>
          <cell r="G77">
            <v>0.88</v>
          </cell>
          <cell r="H77">
            <v>-5166.8399999999965</v>
          </cell>
          <cell r="I77">
            <v>37890.160000000003</v>
          </cell>
          <cell r="J77">
            <v>48</v>
          </cell>
          <cell r="K77" t="str">
            <v>2XU</v>
          </cell>
          <cell r="L77">
            <v>35765</v>
          </cell>
        </row>
        <row r="78">
          <cell r="A78">
            <v>73</v>
          </cell>
          <cell r="B78" t="str">
            <v>91108-22581</v>
          </cell>
          <cell r="C78" t="str">
            <v>MAIN</v>
          </cell>
          <cell r="D78" t="str">
            <v>●</v>
          </cell>
          <cell r="E78">
            <v>0</v>
          </cell>
          <cell r="F78">
            <v>52051</v>
          </cell>
          <cell r="G78">
            <v>0.88</v>
          </cell>
          <cell r="H78">
            <v>-6246.1200000000026</v>
          </cell>
          <cell r="I78">
            <v>45804.88</v>
          </cell>
          <cell r="J78">
            <v>50</v>
          </cell>
          <cell r="K78" t="str">
            <v>2XU</v>
          </cell>
          <cell r="L78">
            <v>35765</v>
          </cell>
        </row>
        <row r="79">
          <cell r="A79">
            <v>74</v>
          </cell>
          <cell r="B79" t="str">
            <v>91108-22591</v>
          </cell>
          <cell r="C79" t="str">
            <v>MAIN</v>
          </cell>
          <cell r="D79" t="str">
            <v>●</v>
          </cell>
          <cell r="E79">
            <v>0</v>
          </cell>
          <cell r="F79">
            <v>50284</v>
          </cell>
          <cell r="G79">
            <v>0.88</v>
          </cell>
          <cell r="H79">
            <v>-6034.0800000000017</v>
          </cell>
          <cell r="I79">
            <v>44249.919999999998</v>
          </cell>
          <cell r="J79">
            <v>50</v>
          </cell>
          <cell r="K79" t="str">
            <v>2XU</v>
          </cell>
          <cell r="L79">
            <v>35765</v>
          </cell>
        </row>
        <row r="80">
          <cell r="A80">
            <v>75</v>
          </cell>
          <cell r="B80" t="str">
            <v>91108-22602</v>
          </cell>
          <cell r="C80" t="str">
            <v>MAIN</v>
          </cell>
          <cell r="D80" t="str">
            <v>●</v>
          </cell>
          <cell r="E80">
            <v>0</v>
          </cell>
          <cell r="F80">
            <v>34756</v>
          </cell>
          <cell r="G80">
            <v>0.88</v>
          </cell>
          <cell r="H80">
            <v>-4170.7200000000012</v>
          </cell>
          <cell r="I80">
            <v>30585.279999999999</v>
          </cell>
          <cell r="J80">
            <v>21</v>
          </cell>
          <cell r="K80" t="str">
            <v>2XU</v>
          </cell>
          <cell r="L80">
            <v>35765</v>
          </cell>
        </row>
        <row r="81">
          <cell r="A81">
            <v>76</v>
          </cell>
          <cell r="B81" t="str">
            <v>91108-22611</v>
          </cell>
          <cell r="C81" t="str">
            <v>MAIN</v>
          </cell>
          <cell r="D81" t="str">
            <v>●</v>
          </cell>
          <cell r="E81">
            <v>0</v>
          </cell>
          <cell r="F81">
            <v>33680</v>
          </cell>
          <cell r="G81">
            <v>0.88</v>
          </cell>
          <cell r="H81">
            <v>-4041.5999999999985</v>
          </cell>
          <cell r="I81">
            <v>29638.400000000001</v>
          </cell>
          <cell r="J81">
            <v>19</v>
          </cell>
          <cell r="K81" t="str">
            <v>2XU</v>
          </cell>
          <cell r="L81">
            <v>35765</v>
          </cell>
        </row>
        <row r="82">
          <cell r="A82">
            <v>77</v>
          </cell>
          <cell r="B82" t="str">
            <v>91108-22622</v>
          </cell>
          <cell r="C82" t="str">
            <v>MAIN</v>
          </cell>
          <cell r="D82" t="str">
            <v>●</v>
          </cell>
          <cell r="E82">
            <v>0</v>
          </cell>
          <cell r="F82">
            <v>42669</v>
          </cell>
          <cell r="G82">
            <v>0.88</v>
          </cell>
          <cell r="H82">
            <v>-5120.2799999999988</v>
          </cell>
          <cell r="I82">
            <v>37548.720000000001</v>
          </cell>
          <cell r="J82">
            <v>48</v>
          </cell>
          <cell r="K82" t="str">
            <v>2XU</v>
          </cell>
          <cell r="L82">
            <v>35765</v>
          </cell>
        </row>
        <row r="83">
          <cell r="A83">
            <v>78</v>
          </cell>
          <cell r="B83" t="str">
            <v>91108-22631</v>
          </cell>
          <cell r="C83" t="str">
            <v>MAIN</v>
          </cell>
          <cell r="D83" t="str">
            <v>●</v>
          </cell>
          <cell r="E83">
            <v>0</v>
          </cell>
          <cell r="F83">
            <v>41638</v>
          </cell>
          <cell r="G83">
            <v>0.88</v>
          </cell>
          <cell r="H83">
            <v>-4996.5599999999977</v>
          </cell>
          <cell r="I83">
            <v>36641.440000000002</v>
          </cell>
          <cell r="J83">
            <v>47</v>
          </cell>
          <cell r="K83" t="str">
            <v>2XU</v>
          </cell>
          <cell r="L83">
            <v>35765</v>
          </cell>
        </row>
        <row r="84">
          <cell r="A84">
            <v>79</v>
          </cell>
          <cell r="B84" t="str">
            <v>91108-22642</v>
          </cell>
          <cell r="C84" t="str">
            <v>MAIN</v>
          </cell>
          <cell r="D84" t="str">
            <v>●</v>
          </cell>
          <cell r="E84">
            <v>0</v>
          </cell>
          <cell r="F84">
            <v>34139</v>
          </cell>
          <cell r="G84">
            <v>0.88</v>
          </cell>
          <cell r="H84">
            <v>-4096.68</v>
          </cell>
          <cell r="I84">
            <v>30042.32</v>
          </cell>
          <cell r="J84">
            <v>22</v>
          </cell>
          <cell r="K84" t="str">
            <v>2XU</v>
          </cell>
          <cell r="L84">
            <v>35765</v>
          </cell>
        </row>
        <row r="85">
          <cell r="A85">
            <v>80</v>
          </cell>
          <cell r="B85" t="str">
            <v>91108-22651</v>
          </cell>
          <cell r="C85" t="str">
            <v>MAIN</v>
          </cell>
          <cell r="D85" t="str">
            <v>●</v>
          </cell>
          <cell r="E85">
            <v>0</v>
          </cell>
          <cell r="F85">
            <v>32612</v>
          </cell>
          <cell r="G85">
            <v>0.88</v>
          </cell>
          <cell r="H85">
            <v>-3913.4399999999987</v>
          </cell>
          <cell r="I85">
            <v>28698.560000000001</v>
          </cell>
          <cell r="J85">
            <v>21</v>
          </cell>
          <cell r="K85" t="str">
            <v>2XU</v>
          </cell>
          <cell r="L85">
            <v>35765</v>
          </cell>
        </row>
        <row r="86">
          <cell r="A86">
            <v>81</v>
          </cell>
          <cell r="B86" t="str">
            <v>91108-22662</v>
          </cell>
          <cell r="C86" t="str">
            <v>MAIN</v>
          </cell>
          <cell r="D86" t="str">
            <v>●</v>
          </cell>
          <cell r="E86">
            <v>0</v>
          </cell>
          <cell r="F86">
            <v>40536</v>
          </cell>
          <cell r="G86">
            <v>0.88</v>
          </cell>
          <cell r="H86">
            <v>-4864.32</v>
          </cell>
          <cell r="I86">
            <v>35671.68</v>
          </cell>
          <cell r="J86">
            <v>50</v>
          </cell>
          <cell r="K86" t="str">
            <v>2XU</v>
          </cell>
          <cell r="L86">
            <v>35765</v>
          </cell>
        </row>
        <row r="87">
          <cell r="A87">
            <v>82</v>
          </cell>
          <cell r="B87" t="str">
            <v>91108-22671</v>
          </cell>
          <cell r="C87" t="str">
            <v>MAIN</v>
          </cell>
          <cell r="D87" t="str">
            <v>●</v>
          </cell>
          <cell r="E87">
            <v>0</v>
          </cell>
          <cell r="F87">
            <v>39053</v>
          </cell>
          <cell r="G87">
            <v>0.88</v>
          </cell>
          <cell r="H87">
            <v>-4686.3600000000006</v>
          </cell>
          <cell r="I87">
            <v>34366.639999999999</v>
          </cell>
          <cell r="J87">
            <v>48</v>
          </cell>
          <cell r="K87" t="str">
            <v>2XU</v>
          </cell>
          <cell r="L87">
            <v>35765</v>
          </cell>
        </row>
        <row r="88">
          <cell r="A88">
            <v>83</v>
          </cell>
          <cell r="B88" t="str">
            <v>91108-22682</v>
          </cell>
          <cell r="C88" t="str">
            <v>MAIN</v>
          </cell>
          <cell r="D88" t="str">
            <v>●</v>
          </cell>
          <cell r="E88">
            <v>0</v>
          </cell>
          <cell r="F88">
            <v>34648</v>
          </cell>
          <cell r="G88">
            <v>0.88</v>
          </cell>
          <cell r="H88">
            <v>-4157.7599999999984</v>
          </cell>
          <cell r="I88">
            <v>30490.240000000002</v>
          </cell>
          <cell r="J88">
            <v>22</v>
          </cell>
          <cell r="K88" t="str">
            <v>2XU</v>
          </cell>
          <cell r="L88">
            <v>35765</v>
          </cell>
        </row>
        <row r="89">
          <cell r="A89">
            <v>84</v>
          </cell>
          <cell r="B89" t="str">
            <v>91108-22691</v>
          </cell>
          <cell r="C89" t="str">
            <v>MAIN</v>
          </cell>
          <cell r="D89" t="str">
            <v>●</v>
          </cell>
          <cell r="E89">
            <v>0</v>
          </cell>
          <cell r="F89">
            <v>33625</v>
          </cell>
          <cell r="G89">
            <v>0.88</v>
          </cell>
          <cell r="H89">
            <v>-4035</v>
          </cell>
          <cell r="I89">
            <v>29590</v>
          </cell>
          <cell r="J89">
            <v>21</v>
          </cell>
          <cell r="K89" t="str">
            <v>2XU</v>
          </cell>
          <cell r="L89">
            <v>35765</v>
          </cell>
        </row>
        <row r="90">
          <cell r="A90">
            <v>85</v>
          </cell>
          <cell r="B90" t="str">
            <v>91108-22702</v>
          </cell>
          <cell r="C90" t="str">
            <v>MAIN</v>
          </cell>
          <cell r="D90" t="str">
            <v>●</v>
          </cell>
          <cell r="E90">
            <v>0</v>
          </cell>
          <cell r="F90">
            <v>42613</v>
          </cell>
          <cell r="G90">
            <v>0.88</v>
          </cell>
          <cell r="H90">
            <v>-5113.5599999999977</v>
          </cell>
          <cell r="I90">
            <v>37499.440000000002</v>
          </cell>
          <cell r="J90">
            <v>50</v>
          </cell>
          <cell r="K90" t="str">
            <v>2XU</v>
          </cell>
          <cell r="L90">
            <v>35765</v>
          </cell>
        </row>
        <row r="91">
          <cell r="A91">
            <v>86</v>
          </cell>
          <cell r="B91" t="str">
            <v>91108-22711</v>
          </cell>
          <cell r="C91" t="str">
            <v>MAIN</v>
          </cell>
          <cell r="D91" t="str">
            <v>●</v>
          </cell>
          <cell r="E91">
            <v>0</v>
          </cell>
          <cell r="F91">
            <v>41582</v>
          </cell>
          <cell r="G91">
            <v>0.88</v>
          </cell>
          <cell r="H91">
            <v>-4989.8399999999965</v>
          </cell>
          <cell r="I91">
            <v>36592.160000000003</v>
          </cell>
          <cell r="J91">
            <v>48</v>
          </cell>
          <cell r="K91" t="str">
            <v>2XU</v>
          </cell>
          <cell r="L91">
            <v>35765</v>
          </cell>
        </row>
        <row r="92">
          <cell r="A92">
            <v>87</v>
          </cell>
          <cell r="B92" t="str">
            <v>91108-22722</v>
          </cell>
          <cell r="C92" t="str">
            <v>MAIN</v>
          </cell>
          <cell r="D92" t="str">
            <v>●</v>
          </cell>
          <cell r="E92">
            <v>0</v>
          </cell>
          <cell r="F92">
            <v>40481</v>
          </cell>
          <cell r="G92">
            <v>0.88</v>
          </cell>
          <cell r="H92">
            <v>-4857.7200000000012</v>
          </cell>
          <cell r="I92">
            <v>35623.279999999999</v>
          </cell>
          <cell r="J92">
            <v>21</v>
          </cell>
          <cell r="K92" t="str">
            <v>2XU</v>
          </cell>
          <cell r="L92">
            <v>35765</v>
          </cell>
        </row>
        <row r="93">
          <cell r="A93">
            <v>88</v>
          </cell>
          <cell r="B93" t="str">
            <v>91108-22731</v>
          </cell>
          <cell r="C93" t="str">
            <v>MAIN</v>
          </cell>
          <cell r="D93" t="str">
            <v>●</v>
          </cell>
          <cell r="E93">
            <v>0</v>
          </cell>
          <cell r="F93">
            <v>38659</v>
          </cell>
          <cell r="G93">
            <v>0.88</v>
          </cell>
          <cell r="H93">
            <v>-4639.0800000000017</v>
          </cell>
          <cell r="I93">
            <v>34019.919999999998</v>
          </cell>
          <cell r="J93">
            <v>21</v>
          </cell>
          <cell r="K93" t="str">
            <v>2XU</v>
          </cell>
          <cell r="L93">
            <v>35765</v>
          </cell>
        </row>
        <row r="94">
          <cell r="A94">
            <v>89</v>
          </cell>
          <cell r="B94" t="str">
            <v>91108-22742</v>
          </cell>
          <cell r="C94" t="str">
            <v>MAIN</v>
          </cell>
          <cell r="D94" t="str">
            <v>●</v>
          </cell>
          <cell r="E94">
            <v>0</v>
          </cell>
          <cell r="F94">
            <v>48638</v>
          </cell>
          <cell r="G94">
            <v>0.88</v>
          </cell>
          <cell r="H94">
            <v>-5836.5599999999977</v>
          </cell>
          <cell r="I94">
            <v>42801.440000000002</v>
          </cell>
          <cell r="J94">
            <v>48</v>
          </cell>
          <cell r="K94" t="str">
            <v>2XU</v>
          </cell>
          <cell r="L94">
            <v>35765</v>
          </cell>
        </row>
        <row r="95">
          <cell r="A95">
            <v>90</v>
          </cell>
          <cell r="B95" t="str">
            <v>91108-22751</v>
          </cell>
          <cell r="C95" t="str">
            <v>MAIN</v>
          </cell>
          <cell r="D95" t="str">
            <v>●</v>
          </cell>
          <cell r="E95">
            <v>0</v>
          </cell>
          <cell r="F95">
            <v>46724</v>
          </cell>
          <cell r="G95">
            <v>0.88</v>
          </cell>
          <cell r="H95">
            <v>-5606.8799999999974</v>
          </cell>
          <cell r="I95">
            <v>41117.120000000003</v>
          </cell>
          <cell r="J95">
            <v>47</v>
          </cell>
          <cell r="K95" t="str">
            <v>2XU</v>
          </cell>
          <cell r="L95">
            <v>35765</v>
          </cell>
        </row>
        <row r="96">
          <cell r="A96">
            <v>91</v>
          </cell>
          <cell r="B96" t="str">
            <v>91108-22762</v>
          </cell>
          <cell r="C96" t="str">
            <v>MAIN</v>
          </cell>
          <cell r="D96" t="str">
            <v>●</v>
          </cell>
          <cell r="E96">
            <v>0</v>
          </cell>
          <cell r="F96">
            <v>40249</v>
          </cell>
          <cell r="G96">
            <v>0.88</v>
          </cell>
          <cell r="H96">
            <v>-4829.8799999999974</v>
          </cell>
          <cell r="I96">
            <v>35419.120000000003</v>
          </cell>
          <cell r="J96">
            <v>22</v>
          </cell>
          <cell r="K96" t="str">
            <v>2XU</v>
          </cell>
          <cell r="L96">
            <v>35765</v>
          </cell>
        </row>
        <row r="97">
          <cell r="A97">
            <v>92</v>
          </cell>
          <cell r="B97" t="str">
            <v>91108-22771</v>
          </cell>
          <cell r="C97" t="str">
            <v>MAIN</v>
          </cell>
          <cell r="D97" t="str">
            <v>●</v>
          </cell>
          <cell r="E97">
            <v>0</v>
          </cell>
          <cell r="F97">
            <v>37915</v>
          </cell>
          <cell r="G97">
            <v>0.88</v>
          </cell>
          <cell r="H97">
            <v>-4549.8000000000029</v>
          </cell>
          <cell r="I97">
            <v>33365.199999999997</v>
          </cell>
          <cell r="J97">
            <v>21</v>
          </cell>
          <cell r="K97" t="str">
            <v>2XU</v>
          </cell>
          <cell r="L97">
            <v>35765</v>
          </cell>
        </row>
        <row r="98">
          <cell r="A98">
            <v>93</v>
          </cell>
          <cell r="B98" t="str">
            <v>91108-22782</v>
          </cell>
          <cell r="C98" t="str">
            <v>MAIN</v>
          </cell>
          <cell r="D98" t="str">
            <v>●</v>
          </cell>
          <cell r="E98">
            <v>0</v>
          </cell>
          <cell r="F98">
            <v>46556</v>
          </cell>
          <cell r="G98">
            <v>0.88</v>
          </cell>
          <cell r="H98">
            <v>-5586.7200000000012</v>
          </cell>
          <cell r="I98">
            <v>40969.279999999999</v>
          </cell>
          <cell r="J98">
            <v>50</v>
          </cell>
          <cell r="K98" t="str">
            <v>2XU</v>
          </cell>
          <cell r="L98">
            <v>35765</v>
          </cell>
        </row>
        <row r="99">
          <cell r="A99">
            <v>94</v>
          </cell>
          <cell r="B99" t="str">
            <v>91108-22791</v>
          </cell>
          <cell r="C99" t="str">
            <v>MAIN</v>
          </cell>
          <cell r="D99" t="str">
            <v>●</v>
          </cell>
          <cell r="E99">
            <v>0</v>
          </cell>
          <cell r="F99">
            <v>44287</v>
          </cell>
          <cell r="G99">
            <v>0.88</v>
          </cell>
          <cell r="H99">
            <v>-5314.4400000000023</v>
          </cell>
          <cell r="I99">
            <v>38972.559999999998</v>
          </cell>
          <cell r="J99">
            <v>48</v>
          </cell>
          <cell r="K99" t="str">
            <v>2XU</v>
          </cell>
          <cell r="L99">
            <v>35765</v>
          </cell>
        </row>
        <row r="100">
          <cell r="A100">
            <v>95</v>
          </cell>
          <cell r="B100" t="str">
            <v>91108-22802</v>
          </cell>
          <cell r="C100" t="str">
            <v>MAIN</v>
          </cell>
          <cell r="D100" t="str">
            <v>●</v>
          </cell>
          <cell r="E100">
            <v>0</v>
          </cell>
          <cell r="F100">
            <v>40817</v>
          </cell>
          <cell r="G100">
            <v>0.88</v>
          </cell>
          <cell r="H100">
            <v>-4898.0400000000009</v>
          </cell>
          <cell r="I100">
            <v>35918.959999999999</v>
          </cell>
          <cell r="J100">
            <v>22</v>
          </cell>
          <cell r="K100" t="str">
            <v>2XU</v>
          </cell>
          <cell r="L100">
            <v>35765</v>
          </cell>
        </row>
        <row r="101">
          <cell r="A101">
            <v>96</v>
          </cell>
          <cell r="B101" t="str">
            <v>91108-22811</v>
          </cell>
          <cell r="C101" t="str">
            <v>MAIN</v>
          </cell>
          <cell r="D101" t="str">
            <v>●</v>
          </cell>
          <cell r="E101">
            <v>0</v>
          </cell>
          <cell r="F101">
            <v>38903</v>
          </cell>
          <cell r="G101">
            <v>0.88</v>
          </cell>
          <cell r="H101">
            <v>-4668.3600000000006</v>
          </cell>
          <cell r="I101">
            <v>34234.639999999999</v>
          </cell>
          <cell r="J101">
            <v>21</v>
          </cell>
          <cell r="K101" t="str">
            <v>2XU</v>
          </cell>
          <cell r="L101">
            <v>35765</v>
          </cell>
        </row>
        <row r="102">
          <cell r="A102">
            <v>97</v>
          </cell>
          <cell r="B102" t="str">
            <v>91108-22822</v>
          </cell>
          <cell r="C102" t="str">
            <v>MAIN</v>
          </cell>
          <cell r="D102" t="str">
            <v>●</v>
          </cell>
          <cell r="E102">
            <v>0</v>
          </cell>
          <cell r="F102">
            <v>48935</v>
          </cell>
          <cell r="G102">
            <v>0.88</v>
          </cell>
          <cell r="H102">
            <v>-5872.1999999999971</v>
          </cell>
          <cell r="I102">
            <v>43062.8</v>
          </cell>
          <cell r="J102">
            <v>50</v>
          </cell>
          <cell r="K102" t="str">
            <v>2XU</v>
          </cell>
          <cell r="L102">
            <v>35765</v>
          </cell>
        </row>
        <row r="103">
          <cell r="A103">
            <v>98</v>
          </cell>
          <cell r="B103" t="str">
            <v>91108-22831</v>
          </cell>
          <cell r="C103" t="str">
            <v>MAIN</v>
          </cell>
          <cell r="D103" t="str">
            <v>●</v>
          </cell>
          <cell r="E103">
            <v>0</v>
          </cell>
          <cell r="F103">
            <v>47021</v>
          </cell>
          <cell r="G103">
            <v>0.88</v>
          </cell>
          <cell r="H103">
            <v>-5642.5199999999968</v>
          </cell>
          <cell r="I103">
            <v>41378.480000000003</v>
          </cell>
          <cell r="J103">
            <v>48</v>
          </cell>
          <cell r="K103" t="str">
            <v>2XU</v>
          </cell>
          <cell r="L103">
            <v>35765</v>
          </cell>
        </row>
        <row r="104">
          <cell r="A104">
            <v>99</v>
          </cell>
          <cell r="B104" t="str">
            <v>91108-22841</v>
          </cell>
          <cell r="C104" t="str">
            <v>MAIN</v>
          </cell>
          <cell r="D104" t="str">
            <v>●</v>
          </cell>
          <cell r="E104">
            <v>0</v>
          </cell>
          <cell r="F104">
            <v>33338</v>
          </cell>
          <cell r="G104">
            <v>0.88</v>
          </cell>
          <cell r="H104">
            <v>-4000.5600000000013</v>
          </cell>
          <cell r="I104">
            <v>29337.439999999999</v>
          </cell>
          <cell r="J104">
            <v>22</v>
          </cell>
          <cell r="K104" t="str">
            <v>2XU</v>
          </cell>
          <cell r="L104">
            <v>35765</v>
          </cell>
        </row>
        <row r="105">
          <cell r="A105">
            <v>100</v>
          </cell>
          <cell r="B105" t="str">
            <v>91108-22852</v>
          </cell>
          <cell r="C105" t="str">
            <v>MAIN</v>
          </cell>
          <cell r="D105" t="str">
            <v>●</v>
          </cell>
          <cell r="E105">
            <v>0</v>
          </cell>
          <cell r="F105">
            <v>40732</v>
          </cell>
          <cell r="G105">
            <v>0.88</v>
          </cell>
          <cell r="H105">
            <v>-4887.8399999999965</v>
          </cell>
          <cell r="I105">
            <v>35844.160000000003</v>
          </cell>
          <cell r="J105">
            <v>48</v>
          </cell>
          <cell r="K105" t="str">
            <v>2XU</v>
          </cell>
          <cell r="L105">
            <v>35765</v>
          </cell>
        </row>
        <row r="106">
          <cell r="A106">
            <v>101</v>
          </cell>
          <cell r="B106" t="str">
            <v>91108-22861</v>
          </cell>
          <cell r="C106" t="str">
            <v>MAIN</v>
          </cell>
          <cell r="D106" t="str">
            <v>●</v>
          </cell>
          <cell r="E106">
            <v>0</v>
          </cell>
          <cell r="F106">
            <v>38090</v>
          </cell>
          <cell r="G106">
            <v>0.88</v>
          </cell>
          <cell r="H106">
            <v>-4570.8000000000029</v>
          </cell>
          <cell r="I106">
            <v>33519.199999999997</v>
          </cell>
          <cell r="J106">
            <v>22</v>
          </cell>
          <cell r="K106" t="str">
            <v>2XU</v>
          </cell>
          <cell r="L106">
            <v>35765</v>
          </cell>
        </row>
        <row r="107">
          <cell r="A107">
            <v>102</v>
          </cell>
          <cell r="B107" t="str">
            <v>91108-22872</v>
          </cell>
          <cell r="C107" t="str">
            <v>MAIN</v>
          </cell>
          <cell r="D107" t="str">
            <v>●</v>
          </cell>
          <cell r="E107">
            <v>0</v>
          </cell>
          <cell r="F107">
            <v>43870</v>
          </cell>
          <cell r="G107">
            <v>0.88</v>
          </cell>
          <cell r="H107">
            <v>-5264.4000000000015</v>
          </cell>
          <cell r="I107">
            <v>38605.599999999999</v>
          </cell>
          <cell r="J107">
            <v>48</v>
          </cell>
          <cell r="K107" t="str">
            <v>2XU</v>
          </cell>
          <cell r="L107">
            <v>35765</v>
          </cell>
        </row>
        <row r="108">
          <cell r="A108">
            <v>103</v>
          </cell>
          <cell r="B108" t="str">
            <v>91108-22881</v>
          </cell>
          <cell r="C108" t="str">
            <v>MAIN</v>
          </cell>
          <cell r="D108" t="str">
            <v>●</v>
          </cell>
          <cell r="E108">
            <v>0</v>
          </cell>
          <cell r="F108">
            <v>32289</v>
          </cell>
          <cell r="G108">
            <v>0.88</v>
          </cell>
          <cell r="H108">
            <v>-3874.6800000000003</v>
          </cell>
          <cell r="I108">
            <v>28414.32</v>
          </cell>
          <cell r="J108">
            <v>21</v>
          </cell>
          <cell r="K108" t="str">
            <v>2XU</v>
          </cell>
          <cell r="L108">
            <v>35765</v>
          </cell>
        </row>
        <row r="109">
          <cell r="A109">
            <v>104</v>
          </cell>
          <cell r="B109" t="str">
            <v>91108-22891</v>
          </cell>
          <cell r="C109" t="str">
            <v>MAIN</v>
          </cell>
          <cell r="D109" t="str">
            <v>●</v>
          </cell>
          <cell r="E109">
            <v>0</v>
          </cell>
          <cell r="F109">
            <v>37157</v>
          </cell>
          <cell r="G109">
            <v>0.88</v>
          </cell>
          <cell r="H109">
            <v>-4458.84</v>
          </cell>
          <cell r="I109">
            <v>32698.16</v>
          </cell>
          <cell r="J109">
            <v>47</v>
          </cell>
          <cell r="K109" t="str">
            <v>2XU</v>
          </cell>
          <cell r="L109">
            <v>35765</v>
          </cell>
        </row>
        <row r="110">
          <cell r="A110">
            <v>105</v>
          </cell>
          <cell r="B110" t="str">
            <v>91108-22901</v>
          </cell>
          <cell r="C110" t="str">
            <v>MAIN</v>
          </cell>
          <cell r="D110" t="str">
            <v>●</v>
          </cell>
          <cell r="E110">
            <v>0</v>
          </cell>
          <cell r="F110">
            <v>36165</v>
          </cell>
          <cell r="G110">
            <v>0.88</v>
          </cell>
          <cell r="H110">
            <v>-4339.7999999999993</v>
          </cell>
          <cell r="I110">
            <v>31825.200000000001</v>
          </cell>
          <cell r="J110">
            <v>21</v>
          </cell>
          <cell r="K110" t="str">
            <v>2XU</v>
          </cell>
          <cell r="L110">
            <v>35765</v>
          </cell>
        </row>
        <row r="111">
          <cell r="A111">
            <v>106</v>
          </cell>
          <cell r="B111" t="str">
            <v>91108-22911</v>
          </cell>
          <cell r="C111" t="str">
            <v>MAIN</v>
          </cell>
          <cell r="D111" t="str">
            <v>●</v>
          </cell>
          <cell r="E111">
            <v>0</v>
          </cell>
          <cell r="F111">
            <v>41228</v>
          </cell>
          <cell r="G111">
            <v>0.88</v>
          </cell>
          <cell r="H111">
            <v>-4947.3600000000006</v>
          </cell>
          <cell r="I111">
            <v>36280.639999999999</v>
          </cell>
          <cell r="J111">
            <v>47</v>
          </cell>
          <cell r="K111" t="str">
            <v>2XU</v>
          </cell>
          <cell r="L111">
            <v>35765</v>
          </cell>
        </row>
        <row r="112">
          <cell r="A112">
            <v>107</v>
          </cell>
          <cell r="B112" t="str">
            <v>91108-22921</v>
          </cell>
          <cell r="C112" t="str">
            <v>MAIN</v>
          </cell>
          <cell r="D112">
            <v>0</v>
          </cell>
          <cell r="E112" t="str">
            <v>○</v>
          </cell>
          <cell r="F112">
            <v>38006</v>
          </cell>
          <cell r="G112">
            <v>0.88</v>
          </cell>
          <cell r="H112">
            <v>-4560.7200000000012</v>
          </cell>
          <cell r="I112">
            <v>33445.279999999999</v>
          </cell>
          <cell r="J112">
            <v>23</v>
          </cell>
          <cell r="K112" t="str">
            <v>2XU</v>
          </cell>
          <cell r="L112">
            <v>35765</v>
          </cell>
        </row>
        <row r="113">
          <cell r="A113">
            <v>108</v>
          </cell>
          <cell r="B113" t="str">
            <v>91108-22931</v>
          </cell>
          <cell r="C113" t="str">
            <v>MAIN</v>
          </cell>
          <cell r="D113">
            <v>0</v>
          </cell>
          <cell r="E113" t="str">
            <v>○</v>
          </cell>
          <cell r="F113">
            <v>39331</v>
          </cell>
          <cell r="G113">
            <v>0.88</v>
          </cell>
          <cell r="H113">
            <v>-4719.7200000000012</v>
          </cell>
          <cell r="I113">
            <v>34611.279999999999</v>
          </cell>
          <cell r="J113">
            <v>21</v>
          </cell>
          <cell r="K113" t="str">
            <v>2XU</v>
          </cell>
          <cell r="L113">
            <v>35765</v>
          </cell>
        </row>
        <row r="114">
          <cell r="A114">
            <v>109</v>
          </cell>
          <cell r="B114" t="str">
            <v>91108-22941</v>
          </cell>
          <cell r="C114" t="str">
            <v>MAIN</v>
          </cell>
          <cell r="D114">
            <v>0</v>
          </cell>
          <cell r="E114" t="str">
            <v>○</v>
          </cell>
          <cell r="F114">
            <v>37782</v>
          </cell>
          <cell r="G114">
            <v>0.88</v>
          </cell>
          <cell r="H114">
            <v>-4533.8399999999965</v>
          </cell>
          <cell r="I114">
            <v>33248.160000000003</v>
          </cell>
          <cell r="J114">
            <v>21</v>
          </cell>
          <cell r="K114" t="str">
            <v>2XU</v>
          </cell>
          <cell r="L114">
            <v>35765</v>
          </cell>
        </row>
        <row r="115">
          <cell r="A115">
            <v>110</v>
          </cell>
          <cell r="B115" t="str">
            <v>91108-22952</v>
          </cell>
          <cell r="C115" t="str">
            <v>MAIN</v>
          </cell>
          <cell r="D115">
            <v>0</v>
          </cell>
          <cell r="E115" t="str">
            <v>○</v>
          </cell>
          <cell r="F115">
            <v>36837</v>
          </cell>
          <cell r="G115">
            <v>0.88</v>
          </cell>
          <cell r="H115">
            <v>-4420.4399999999987</v>
          </cell>
          <cell r="I115">
            <v>32416.560000000001</v>
          </cell>
          <cell r="J115">
            <v>19</v>
          </cell>
          <cell r="K115" t="str">
            <v>2XU</v>
          </cell>
          <cell r="L115">
            <v>35765</v>
          </cell>
        </row>
        <row r="116">
          <cell r="A116">
            <v>111</v>
          </cell>
          <cell r="B116" t="str">
            <v>91108-22963</v>
          </cell>
          <cell r="C116" t="str">
            <v>MAIN</v>
          </cell>
          <cell r="D116" t="str">
            <v>●</v>
          </cell>
          <cell r="E116">
            <v>0</v>
          </cell>
          <cell r="F116">
            <v>42723</v>
          </cell>
          <cell r="G116">
            <v>0.88</v>
          </cell>
          <cell r="H116">
            <v>-5126.760000000002</v>
          </cell>
          <cell r="I116">
            <v>37596.239999999998</v>
          </cell>
          <cell r="J116">
            <v>48</v>
          </cell>
          <cell r="K116" t="str">
            <v>2XU</v>
          </cell>
          <cell r="L116">
            <v>35765</v>
          </cell>
        </row>
        <row r="117">
          <cell r="A117">
            <v>112</v>
          </cell>
          <cell r="B117" t="str">
            <v>91108-22973</v>
          </cell>
          <cell r="C117" t="str">
            <v>MAIN</v>
          </cell>
          <cell r="D117" t="str">
            <v>●</v>
          </cell>
          <cell r="E117">
            <v>0</v>
          </cell>
          <cell r="F117">
            <v>39629</v>
          </cell>
          <cell r="G117">
            <v>0.88</v>
          </cell>
          <cell r="H117">
            <v>-4755.4800000000032</v>
          </cell>
          <cell r="I117">
            <v>34873.519999999997</v>
          </cell>
          <cell r="J117">
            <v>47</v>
          </cell>
          <cell r="K117" t="str">
            <v>2XU</v>
          </cell>
          <cell r="L117">
            <v>35765</v>
          </cell>
        </row>
        <row r="118">
          <cell r="A118">
            <v>113</v>
          </cell>
          <cell r="B118" t="str">
            <v>91109-22001</v>
          </cell>
          <cell r="C118" t="str">
            <v>MAIN</v>
          </cell>
          <cell r="D118">
            <v>0</v>
          </cell>
          <cell r="E118" t="str">
            <v>○</v>
          </cell>
          <cell r="F118">
            <v>37539</v>
          </cell>
          <cell r="G118">
            <v>0.88</v>
          </cell>
          <cell r="H118">
            <v>-4504.68</v>
          </cell>
          <cell r="I118">
            <v>33034.32</v>
          </cell>
          <cell r="J118">
            <v>22</v>
          </cell>
          <cell r="K118" t="str">
            <v>2XU</v>
          </cell>
          <cell r="L118">
            <v>35765</v>
          </cell>
        </row>
        <row r="119">
          <cell r="A119">
            <v>114</v>
          </cell>
          <cell r="B119" t="str">
            <v>91109-22012</v>
          </cell>
          <cell r="C119" t="str">
            <v>MAIN</v>
          </cell>
          <cell r="D119">
            <v>0</v>
          </cell>
          <cell r="E119" t="str">
            <v>○</v>
          </cell>
          <cell r="F119">
            <v>36428</v>
          </cell>
          <cell r="G119">
            <v>0.88</v>
          </cell>
          <cell r="H119">
            <v>-4371.3600000000006</v>
          </cell>
          <cell r="I119">
            <v>32056.639999999999</v>
          </cell>
          <cell r="J119">
            <v>21</v>
          </cell>
          <cell r="K119" t="str">
            <v>2XU</v>
          </cell>
          <cell r="L119">
            <v>35765</v>
          </cell>
        </row>
        <row r="120">
          <cell r="A120">
            <v>115</v>
          </cell>
          <cell r="B120" t="str">
            <v>91109-22162</v>
          </cell>
          <cell r="C120" t="str">
            <v>MAIN</v>
          </cell>
          <cell r="D120" t="str">
            <v>●</v>
          </cell>
          <cell r="E120">
            <v>0</v>
          </cell>
          <cell r="F120">
            <v>44027</v>
          </cell>
          <cell r="G120">
            <v>0.88</v>
          </cell>
          <cell r="H120">
            <v>-5283.239999999998</v>
          </cell>
          <cell r="I120">
            <v>38743.760000000002</v>
          </cell>
          <cell r="J120">
            <v>50</v>
          </cell>
          <cell r="K120" t="str">
            <v>2XU</v>
          </cell>
          <cell r="L120">
            <v>35765</v>
          </cell>
        </row>
        <row r="121">
          <cell r="A121">
            <v>116</v>
          </cell>
          <cell r="B121" t="str">
            <v>91109-22173</v>
          </cell>
          <cell r="C121" t="str">
            <v>MAIN</v>
          </cell>
          <cell r="D121" t="str">
            <v>●</v>
          </cell>
          <cell r="E121">
            <v>0</v>
          </cell>
          <cell r="F121">
            <v>41541</v>
          </cell>
          <cell r="G121">
            <v>0.88</v>
          </cell>
          <cell r="H121">
            <v>-4984.9199999999983</v>
          </cell>
          <cell r="I121">
            <v>36556.080000000002</v>
          </cell>
          <cell r="J121">
            <v>48</v>
          </cell>
          <cell r="K121" t="str">
            <v>2XU</v>
          </cell>
          <cell r="L121">
            <v>35765</v>
          </cell>
        </row>
        <row r="122">
          <cell r="A122">
            <v>117</v>
          </cell>
          <cell r="B122" t="str">
            <v>91109-22183</v>
          </cell>
          <cell r="C122" t="str">
            <v>MAIN</v>
          </cell>
          <cell r="D122" t="str">
            <v>●</v>
          </cell>
          <cell r="E122">
            <v>0</v>
          </cell>
          <cell r="F122">
            <v>42871</v>
          </cell>
          <cell r="G122">
            <v>0.88</v>
          </cell>
          <cell r="H122">
            <v>-5144.5199999999968</v>
          </cell>
          <cell r="I122">
            <v>37726.480000000003</v>
          </cell>
          <cell r="J122">
            <v>48</v>
          </cell>
          <cell r="K122" t="str">
            <v>2XU</v>
          </cell>
          <cell r="L122">
            <v>35765</v>
          </cell>
        </row>
        <row r="123">
          <cell r="A123">
            <v>118</v>
          </cell>
          <cell r="B123" t="str">
            <v>91109-22193</v>
          </cell>
          <cell r="C123" t="str">
            <v>MAIN</v>
          </cell>
          <cell r="D123" t="str">
            <v>●</v>
          </cell>
          <cell r="E123">
            <v>0</v>
          </cell>
          <cell r="F123">
            <v>39941</v>
          </cell>
          <cell r="G123">
            <v>0.88</v>
          </cell>
          <cell r="H123">
            <v>-4792.9199999999983</v>
          </cell>
          <cell r="I123">
            <v>35148.080000000002</v>
          </cell>
          <cell r="J123">
            <v>47</v>
          </cell>
          <cell r="K123" t="str">
            <v>2XU</v>
          </cell>
          <cell r="L123">
            <v>35765</v>
          </cell>
        </row>
        <row r="124">
          <cell r="A124">
            <v>119</v>
          </cell>
          <cell r="B124" t="str">
            <v>91109-22221</v>
          </cell>
          <cell r="C124" t="str">
            <v>MAIN</v>
          </cell>
          <cell r="D124" t="str">
            <v>●</v>
          </cell>
          <cell r="E124">
            <v>0</v>
          </cell>
          <cell r="F124">
            <v>45435</v>
          </cell>
          <cell r="G124">
            <v>0.88</v>
          </cell>
          <cell r="H124">
            <v>-5452.1999999999971</v>
          </cell>
          <cell r="I124">
            <v>39982.800000000003</v>
          </cell>
          <cell r="J124">
            <v>21</v>
          </cell>
          <cell r="K124" t="str">
            <v>2XU</v>
          </cell>
          <cell r="L124">
            <v>35765</v>
          </cell>
        </row>
        <row r="125">
          <cell r="A125">
            <v>120</v>
          </cell>
          <cell r="B125" t="str">
            <v>91109-22233</v>
          </cell>
          <cell r="C125" t="str">
            <v>MAIN</v>
          </cell>
          <cell r="D125" t="str">
            <v>●</v>
          </cell>
          <cell r="E125">
            <v>0</v>
          </cell>
          <cell r="F125">
            <v>41605</v>
          </cell>
          <cell r="G125">
            <v>0.88</v>
          </cell>
          <cell r="H125">
            <v>-4992.5999999999985</v>
          </cell>
          <cell r="I125">
            <v>36612.400000000001</v>
          </cell>
          <cell r="J125">
            <v>47</v>
          </cell>
          <cell r="K125" t="str">
            <v>2XU</v>
          </cell>
          <cell r="L125">
            <v>35765</v>
          </cell>
        </row>
        <row r="126">
          <cell r="A126">
            <v>121</v>
          </cell>
          <cell r="B126" t="str">
            <v>91109-22243</v>
          </cell>
          <cell r="C126" t="str">
            <v>MAIN</v>
          </cell>
          <cell r="D126" t="str">
            <v>●</v>
          </cell>
          <cell r="E126">
            <v>0</v>
          </cell>
          <cell r="F126">
            <v>40270</v>
          </cell>
          <cell r="G126">
            <v>0.88</v>
          </cell>
          <cell r="H126">
            <v>-4832.4000000000015</v>
          </cell>
          <cell r="I126">
            <v>35437.599999999999</v>
          </cell>
          <cell r="J126">
            <v>47</v>
          </cell>
          <cell r="K126" t="str">
            <v>2XU</v>
          </cell>
          <cell r="L126">
            <v>35765</v>
          </cell>
        </row>
        <row r="127">
          <cell r="A127">
            <v>122</v>
          </cell>
          <cell r="B127" t="str">
            <v>91109-22253</v>
          </cell>
          <cell r="C127" t="str">
            <v>MAIN</v>
          </cell>
          <cell r="D127" t="str">
            <v>●</v>
          </cell>
          <cell r="E127">
            <v>0</v>
          </cell>
          <cell r="F127">
            <v>48647</v>
          </cell>
          <cell r="G127">
            <v>0.88</v>
          </cell>
          <cell r="H127">
            <v>-5837.6399999999994</v>
          </cell>
          <cell r="I127">
            <v>42809.36</v>
          </cell>
          <cell r="J127">
            <v>48</v>
          </cell>
          <cell r="K127" t="str">
            <v>2XU</v>
          </cell>
          <cell r="L127">
            <v>35765</v>
          </cell>
        </row>
        <row r="128">
          <cell r="A128">
            <v>123</v>
          </cell>
          <cell r="B128" t="str">
            <v>91109-22263</v>
          </cell>
          <cell r="C128" t="str">
            <v>MAIN</v>
          </cell>
          <cell r="D128" t="str">
            <v>●</v>
          </cell>
          <cell r="E128">
            <v>0</v>
          </cell>
          <cell r="F128">
            <v>47287</v>
          </cell>
          <cell r="G128">
            <v>0.88</v>
          </cell>
          <cell r="H128">
            <v>-5674.4400000000023</v>
          </cell>
          <cell r="I128">
            <v>41612.559999999998</v>
          </cell>
          <cell r="J128">
            <v>48</v>
          </cell>
          <cell r="K128" t="str">
            <v>2XU</v>
          </cell>
          <cell r="L128">
            <v>35765</v>
          </cell>
        </row>
        <row r="129">
          <cell r="A129">
            <v>124</v>
          </cell>
          <cell r="B129" t="str">
            <v>91109-22273</v>
          </cell>
          <cell r="C129" t="str">
            <v>MAIN</v>
          </cell>
          <cell r="D129" t="str">
            <v>●</v>
          </cell>
          <cell r="E129">
            <v>0</v>
          </cell>
          <cell r="F129">
            <v>41007</v>
          </cell>
          <cell r="G129">
            <v>0.88</v>
          </cell>
          <cell r="H129">
            <v>-4920.8399999999965</v>
          </cell>
          <cell r="I129">
            <v>36086.160000000003</v>
          </cell>
          <cell r="J129">
            <v>48</v>
          </cell>
          <cell r="K129" t="str">
            <v>2XU</v>
          </cell>
          <cell r="L129">
            <v>35765</v>
          </cell>
        </row>
        <row r="130">
          <cell r="A130">
            <v>125</v>
          </cell>
          <cell r="B130" t="str">
            <v>91109-22283</v>
          </cell>
          <cell r="C130" t="str">
            <v>MAIN</v>
          </cell>
          <cell r="D130" t="str">
            <v>●</v>
          </cell>
          <cell r="E130">
            <v>0</v>
          </cell>
          <cell r="F130">
            <v>39700</v>
          </cell>
          <cell r="G130">
            <v>0.88</v>
          </cell>
          <cell r="H130">
            <v>-4764</v>
          </cell>
          <cell r="I130">
            <v>34936</v>
          </cell>
          <cell r="J130">
            <v>48</v>
          </cell>
          <cell r="K130" t="str">
            <v>2XU</v>
          </cell>
          <cell r="L130">
            <v>35765</v>
          </cell>
        </row>
        <row r="131">
          <cell r="A131">
            <v>126</v>
          </cell>
          <cell r="B131" t="str">
            <v>91109-22294</v>
          </cell>
          <cell r="C131" t="str">
            <v>MAIN</v>
          </cell>
          <cell r="D131" t="str">
            <v>●</v>
          </cell>
          <cell r="E131">
            <v>0</v>
          </cell>
          <cell r="F131">
            <v>47531</v>
          </cell>
          <cell r="G131">
            <v>0.88</v>
          </cell>
          <cell r="H131">
            <v>-5703.7200000000012</v>
          </cell>
          <cell r="I131">
            <v>41827.279999999999</v>
          </cell>
          <cell r="J131">
            <v>50</v>
          </cell>
          <cell r="K131" t="str">
            <v>2XU</v>
          </cell>
          <cell r="L131">
            <v>35765</v>
          </cell>
        </row>
        <row r="132">
          <cell r="A132">
            <v>127</v>
          </cell>
          <cell r="B132" t="str">
            <v>91109-22304</v>
          </cell>
          <cell r="C132" t="str">
            <v>MAIN</v>
          </cell>
          <cell r="D132" t="str">
            <v>●</v>
          </cell>
          <cell r="E132">
            <v>0</v>
          </cell>
          <cell r="F132">
            <v>46214</v>
          </cell>
          <cell r="G132">
            <v>0.88</v>
          </cell>
          <cell r="H132">
            <v>-5545.68</v>
          </cell>
          <cell r="I132">
            <v>40668.32</v>
          </cell>
          <cell r="J132">
            <v>50</v>
          </cell>
          <cell r="K132" t="str">
            <v>2XU</v>
          </cell>
          <cell r="L132">
            <v>35765</v>
          </cell>
        </row>
        <row r="133">
          <cell r="A133">
            <v>128</v>
          </cell>
          <cell r="B133" t="str">
            <v>91109-22313</v>
          </cell>
          <cell r="C133" t="str">
            <v>MAIN</v>
          </cell>
          <cell r="D133" t="str">
            <v>●</v>
          </cell>
          <cell r="E133">
            <v>0</v>
          </cell>
          <cell r="F133">
            <v>40421</v>
          </cell>
          <cell r="G133">
            <v>0.88</v>
          </cell>
          <cell r="H133">
            <v>-4850.5199999999968</v>
          </cell>
          <cell r="I133">
            <v>35570.480000000003</v>
          </cell>
          <cell r="J133">
            <v>48</v>
          </cell>
          <cell r="K133" t="str">
            <v>2XU</v>
          </cell>
          <cell r="L133">
            <v>35765</v>
          </cell>
        </row>
        <row r="134">
          <cell r="A134">
            <v>129</v>
          </cell>
          <cell r="B134" t="str">
            <v>91109-22323</v>
          </cell>
          <cell r="C134" t="str">
            <v>MAIN</v>
          </cell>
          <cell r="D134" t="str">
            <v>●</v>
          </cell>
          <cell r="E134">
            <v>0</v>
          </cell>
          <cell r="F134">
            <v>37088</v>
          </cell>
          <cell r="G134">
            <v>0.88</v>
          </cell>
          <cell r="H134">
            <v>-4450.5600000000013</v>
          </cell>
          <cell r="I134">
            <v>32637.439999999999</v>
          </cell>
          <cell r="J134">
            <v>48</v>
          </cell>
          <cell r="K134" t="str">
            <v>2XU</v>
          </cell>
          <cell r="L134">
            <v>35765</v>
          </cell>
        </row>
        <row r="135">
          <cell r="A135">
            <v>130</v>
          </cell>
          <cell r="B135" t="str">
            <v>91109-22333</v>
          </cell>
          <cell r="C135" t="str">
            <v>MAIN</v>
          </cell>
          <cell r="D135" t="str">
            <v>●</v>
          </cell>
          <cell r="E135">
            <v>0</v>
          </cell>
          <cell r="F135">
            <v>47415</v>
          </cell>
          <cell r="G135">
            <v>0.88</v>
          </cell>
          <cell r="H135">
            <v>-5689.8000000000029</v>
          </cell>
          <cell r="I135">
            <v>41725.199999999997</v>
          </cell>
          <cell r="J135">
            <v>50</v>
          </cell>
          <cell r="K135" t="str">
            <v>2XU</v>
          </cell>
          <cell r="L135">
            <v>35765</v>
          </cell>
        </row>
        <row r="136">
          <cell r="A136">
            <v>131</v>
          </cell>
          <cell r="B136" t="str">
            <v>91109-22343</v>
          </cell>
          <cell r="C136" t="str">
            <v>MAIN</v>
          </cell>
          <cell r="D136" t="str">
            <v>●</v>
          </cell>
          <cell r="E136">
            <v>0</v>
          </cell>
          <cell r="F136">
            <v>46170</v>
          </cell>
          <cell r="G136">
            <v>0.88</v>
          </cell>
          <cell r="H136">
            <v>-5540.4000000000015</v>
          </cell>
          <cell r="I136">
            <v>40629.599999999999</v>
          </cell>
          <cell r="J136">
            <v>50</v>
          </cell>
          <cell r="K136" t="str">
            <v>2XU</v>
          </cell>
          <cell r="L136">
            <v>35765</v>
          </cell>
        </row>
        <row r="137">
          <cell r="A137">
            <v>132</v>
          </cell>
          <cell r="B137" t="str">
            <v>91109-22612</v>
          </cell>
          <cell r="C137" t="str">
            <v>MAIN</v>
          </cell>
          <cell r="D137" t="str">
            <v>●</v>
          </cell>
          <cell r="E137">
            <v>0</v>
          </cell>
          <cell r="F137">
            <v>44213</v>
          </cell>
          <cell r="G137">
            <v>0.88</v>
          </cell>
          <cell r="H137">
            <v>-5305.5599999999977</v>
          </cell>
          <cell r="I137">
            <v>38907.440000000002</v>
          </cell>
          <cell r="J137">
            <v>48</v>
          </cell>
          <cell r="K137" t="str">
            <v>2XU</v>
          </cell>
          <cell r="L137">
            <v>35765</v>
          </cell>
        </row>
        <row r="138">
          <cell r="A138">
            <v>133</v>
          </cell>
          <cell r="B138" t="str">
            <v>91109-22622</v>
          </cell>
          <cell r="C138" t="str">
            <v>MAIN</v>
          </cell>
          <cell r="D138" t="str">
            <v>●</v>
          </cell>
          <cell r="E138">
            <v>0</v>
          </cell>
          <cell r="F138">
            <v>41070</v>
          </cell>
          <cell r="G138">
            <v>0.88</v>
          </cell>
          <cell r="H138">
            <v>-4928.4000000000015</v>
          </cell>
          <cell r="I138">
            <v>36141.599999999999</v>
          </cell>
          <cell r="J138">
            <v>47</v>
          </cell>
          <cell r="K138" t="str">
            <v>2XU</v>
          </cell>
          <cell r="L138">
            <v>35765</v>
          </cell>
        </row>
        <row r="139">
          <cell r="A139">
            <v>134</v>
          </cell>
          <cell r="B139" t="str">
            <v>91109-22631</v>
          </cell>
          <cell r="C139" t="str">
            <v>MAIN</v>
          </cell>
          <cell r="D139" t="str">
            <v>●</v>
          </cell>
          <cell r="E139">
            <v>0</v>
          </cell>
          <cell r="F139">
            <v>45132</v>
          </cell>
          <cell r="G139">
            <v>0.88</v>
          </cell>
          <cell r="H139">
            <v>-5415.8399999999965</v>
          </cell>
          <cell r="I139">
            <v>39716.160000000003</v>
          </cell>
          <cell r="J139">
            <v>47</v>
          </cell>
          <cell r="K139" t="str">
            <v>2XU</v>
          </cell>
          <cell r="L139">
            <v>35765</v>
          </cell>
        </row>
        <row r="140">
          <cell r="A140">
            <v>135</v>
          </cell>
          <cell r="B140" t="str">
            <v>91109-22641</v>
          </cell>
          <cell r="C140" t="str">
            <v>MAIN</v>
          </cell>
          <cell r="D140" t="str">
            <v>●</v>
          </cell>
          <cell r="E140">
            <v>0</v>
          </cell>
          <cell r="F140">
            <v>42058</v>
          </cell>
          <cell r="G140">
            <v>0.88</v>
          </cell>
          <cell r="H140">
            <v>-5046.9599999999991</v>
          </cell>
          <cell r="I140">
            <v>37011.040000000001</v>
          </cell>
          <cell r="J140">
            <v>47</v>
          </cell>
          <cell r="K140" t="str">
            <v>2XU</v>
          </cell>
          <cell r="L140">
            <v>35765</v>
          </cell>
        </row>
        <row r="141">
          <cell r="A141">
            <v>136</v>
          </cell>
          <cell r="B141" t="str">
            <v>91109-22651</v>
          </cell>
          <cell r="C141" t="str">
            <v>MAIN</v>
          </cell>
          <cell r="D141" t="str">
            <v>●</v>
          </cell>
          <cell r="E141">
            <v>0</v>
          </cell>
          <cell r="F141">
            <v>52393</v>
          </cell>
          <cell r="G141">
            <v>0.88</v>
          </cell>
          <cell r="H141">
            <v>-6287.1599999999962</v>
          </cell>
          <cell r="I141">
            <v>46105.840000000004</v>
          </cell>
          <cell r="J141">
            <v>48</v>
          </cell>
          <cell r="K141" t="str">
            <v>2XU</v>
          </cell>
          <cell r="L141">
            <v>35765</v>
          </cell>
        </row>
        <row r="142">
          <cell r="A142">
            <v>137</v>
          </cell>
          <cell r="B142" t="str">
            <v>91109-22661</v>
          </cell>
          <cell r="C142" t="str">
            <v>MAIN</v>
          </cell>
          <cell r="D142" t="str">
            <v>●</v>
          </cell>
          <cell r="E142">
            <v>0</v>
          </cell>
          <cell r="F142">
            <v>49260</v>
          </cell>
          <cell r="G142">
            <v>0.88</v>
          </cell>
          <cell r="H142">
            <v>-5911.1999999999971</v>
          </cell>
          <cell r="I142">
            <v>43348.800000000003</v>
          </cell>
          <cell r="J142">
            <v>48</v>
          </cell>
          <cell r="K142" t="str">
            <v>2XU</v>
          </cell>
          <cell r="L142">
            <v>35765</v>
          </cell>
        </row>
        <row r="143">
          <cell r="A143">
            <v>138</v>
          </cell>
          <cell r="B143" t="str">
            <v>91109-22671</v>
          </cell>
          <cell r="C143" t="str">
            <v>MAIN</v>
          </cell>
          <cell r="D143" t="str">
            <v>●</v>
          </cell>
          <cell r="E143">
            <v>0</v>
          </cell>
          <cell r="F143">
            <v>44768</v>
          </cell>
          <cell r="G143">
            <v>0.88</v>
          </cell>
          <cell r="H143">
            <v>-5372.1599999999962</v>
          </cell>
          <cell r="I143">
            <v>39395.840000000004</v>
          </cell>
          <cell r="J143">
            <v>48</v>
          </cell>
          <cell r="K143" t="str">
            <v>2XU</v>
          </cell>
          <cell r="L143">
            <v>35765</v>
          </cell>
        </row>
        <row r="144">
          <cell r="A144">
            <v>139</v>
          </cell>
          <cell r="B144" t="str">
            <v>91109-22681</v>
          </cell>
          <cell r="C144" t="str">
            <v>MAIN</v>
          </cell>
          <cell r="D144" t="str">
            <v>●</v>
          </cell>
          <cell r="E144">
            <v>0</v>
          </cell>
          <cell r="F144">
            <v>41341</v>
          </cell>
          <cell r="G144">
            <v>0.88</v>
          </cell>
          <cell r="H144">
            <v>-4960.9199999999983</v>
          </cell>
          <cell r="I144">
            <v>36380.080000000002</v>
          </cell>
          <cell r="J144">
            <v>48</v>
          </cell>
          <cell r="K144" t="str">
            <v>2XU</v>
          </cell>
          <cell r="L144">
            <v>35765</v>
          </cell>
        </row>
        <row r="145">
          <cell r="A145">
            <v>140</v>
          </cell>
          <cell r="B145" t="str">
            <v>91109-22691</v>
          </cell>
          <cell r="C145" t="str">
            <v>MAIN</v>
          </cell>
          <cell r="D145" t="str">
            <v>●</v>
          </cell>
          <cell r="E145">
            <v>0</v>
          </cell>
          <cell r="F145">
            <v>50329</v>
          </cell>
          <cell r="G145">
            <v>0.88</v>
          </cell>
          <cell r="H145">
            <v>-6039.4800000000032</v>
          </cell>
          <cell r="I145">
            <v>44289.52</v>
          </cell>
          <cell r="J145">
            <v>50</v>
          </cell>
          <cell r="K145" t="str">
            <v>2XU</v>
          </cell>
          <cell r="L145">
            <v>35765</v>
          </cell>
        </row>
        <row r="146">
          <cell r="A146">
            <v>141</v>
          </cell>
          <cell r="B146" t="str">
            <v>91109-22701</v>
          </cell>
          <cell r="C146" t="str">
            <v>MAIN</v>
          </cell>
          <cell r="D146" t="str">
            <v>●</v>
          </cell>
          <cell r="E146">
            <v>0</v>
          </cell>
          <cell r="F146">
            <v>46822</v>
          </cell>
          <cell r="G146">
            <v>0.88</v>
          </cell>
          <cell r="H146">
            <v>-5618.6399999999994</v>
          </cell>
          <cell r="I146">
            <v>41203.360000000001</v>
          </cell>
          <cell r="J146">
            <v>50</v>
          </cell>
          <cell r="K146" t="str">
            <v>2XU</v>
          </cell>
          <cell r="L146">
            <v>35765</v>
          </cell>
        </row>
        <row r="147">
          <cell r="A147">
            <v>142</v>
          </cell>
          <cell r="B147" t="str">
            <v>91109-22711</v>
          </cell>
          <cell r="C147" t="str">
            <v>MAIN</v>
          </cell>
          <cell r="D147" t="str">
            <v>●</v>
          </cell>
          <cell r="E147">
            <v>0</v>
          </cell>
          <cell r="F147">
            <v>45463</v>
          </cell>
          <cell r="G147">
            <v>0.88</v>
          </cell>
          <cell r="H147">
            <v>-5455.5599999999977</v>
          </cell>
          <cell r="I147">
            <v>40007.440000000002</v>
          </cell>
          <cell r="J147">
            <v>48</v>
          </cell>
          <cell r="K147" t="str">
            <v>2XU</v>
          </cell>
          <cell r="L147">
            <v>35765</v>
          </cell>
        </row>
        <row r="148">
          <cell r="A148">
            <v>143</v>
          </cell>
          <cell r="B148" t="str">
            <v>91109-22721</v>
          </cell>
          <cell r="C148" t="str">
            <v>MAIN</v>
          </cell>
          <cell r="D148" t="str">
            <v>●</v>
          </cell>
          <cell r="E148">
            <v>0</v>
          </cell>
          <cell r="F148">
            <v>42329</v>
          </cell>
          <cell r="G148">
            <v>0.88</v>
          </cell>
          <cell r="H148">
            <v>-5079.4800000000032</v>
          </cell>
          <cell r="I148">
            <v>37249.519999999997</v>
          </cell>
          <cell r="J148">
            <v>48</v>
          </cell>
          <cell r="K148" t="str">
            <v>2XU</v>
          </cell>
          <cell r="L148">
            <v>35765</v>
          </cell>
        </row>
        <row r="149">
          <cell r="A149">
            <v>144</v>
          </cell>
          <cell r="B149" t="str">
            <v>91109-22731</v>
          </cell>
          <cell r="C149" t="str">
            <v>MAIN</v>
          </cell>
          <cell r="D149" t="str">
            <v>●</v>
          </cell>
          <cell r="E149">
            <v>0</v>
          </cell>
          <cell r="F149">
            <v>52690</v>
          </cell>
          <cell r="G149">
            <v>0.88</v>
          </cell>
          <cell r="H149">
            <v>-6322.8000000000029</v>
          </cell>
          <cell r="I149">
            <v>46367.199999999997</v>
          </cell>
          <cell r="J149">
            <v>50</v>
          </cell>
          <cell r="K149" t="str">
            <v>2XU</v>
          </cell>
          <cell r="L149">
            <v>35765</v>
          </cell>
        </row>
        <row r="150">
          <cell r="A150">
            <v>145</v>
          </cell>
          <cell r="B150" t="str">
            <v>91109-22741</v>
          </cell>
          <cell r="C150" t="str">
            <v>MAIN</v>
          </cell>
          <cell r="D150" t="str">
            <v>●</v>
          </cell>
          <cell r="E150">
            <v>0</v>
          </cell>
          <cell r="F150">
            <v>49557</v>
          </cell>
          <cell r="G150">
            <v>0.88</v>
          </cell>
          <cell r="H150">
            <v>-5946.8399999999965</v>
          </cell>
          <cell r="I150">
            <v>43610.16</v>
          </cell>
          <cell r="J150">
            <v>50</v>
          </cell>
          <cell r="K150" t="str">
            <v>2XU</v>
          </cell>
          <cell r="L150">
            <v>35765</v>
          </cell>
        </row>
        <row r="151">
          <cell r="A151">
            <v>146</v>
          </cell>
          <cell r="B151" t="str">
            <v>91208-22041</v>
          </cell>
          <cell r="C151" t="str">
            <v>ENG</v>
          </cell>
          <cell r="D151" t="str">
            <v>●</v>
          </cell>
          <cell r="E151">
            <v>0</v>
          </cell>
          <cell r="F151">
            <v>41242</v>
          </cell>
          <cell r="G151">
            <v>0.88</v>
          </cell>
          <cell r="H151">
            <v>-4949.0400000000009</v>
          </cell>
          <cell r="I151">
            <v>36292.959999999999</v>
          </cell>
          <cell r="J151">
            <v>47</v>
          </cell>
          <cell r="K151" t="str">
            <v>2XU</v>
          </cell>
          <cell r="L151">
            <v>35765</v>
          </cell>
        </row>
        <row r="152">
          <cell r="A152">
            <v>147</v>
          </cell>
          <cell r="B152" t="str">
            <v>91208-22051</v>
          </cell>
          <cell r="C152" t="str">
            <v>ENG</v>
          </cell>
          <cell r="D152">
            <v>0</v>
          </cell>
          <cell r="E152" t="str">
            <v>○</v>
          </cell>
          <cell r="F152">
            <v>31539</v>
          </cell>
          <cell r="G152">
            <v>0.88</v>
          </cell>
          <cell r="H152">
            <v>-3784.6800000000003</v>
          </cell>
          <cell r="I152">
            <v>27754.32</v>
          </cell>
          <cell r="J152">
            <v>10</v>
          </cell>
          <cell r="K152" t="str">
            <v>2XU</v>
          </cell>
          <cell r="L152">
            <v>35765</v>
          </cell>
        </row>
        <row r="153">
          <cell r="A153">
            <v>148</v>
          </cell>
          <cell r="B153" t="str">
            <v>91208-22061</v>
          </cell>
          <cell r="C153" t="str">
            <v>ENG</v>
          </cell>
          <cell r="D153" t="str">
            <v>●</v>
          </cell>
          <cell r="E153">
            <v>0</v>
          </cell>
          <cell r="F153">
            <v>45422</v>
          </cell>
          <cell r="G153">
            <v>0.88</v>
          </cell>
          <cell r="H153">
            <v>-5450.6399999999994</v>
          </cell>
          <cell r="I153">
            <v>39971.360000000001</v>
          </cell>
          <cell r="J153">
            <v>48</v>
          </cell>
          <cell r="K153" t="str">
            <v>2XU</v>
          </cell>
          <cell r="L153">
            <v>35765</v>
          </cell>
        </row>
        <row r="154">
          <cell r="A154">
            <v>149</v>
          </cell>
          <cell r="B154" t="str">
            <v>91208-22071</v>
          </cell>
          <cell r="C154" t="str">
            <v>ENG</v>
          </cell>
          <cell r="D154" t="str">
            <v>●</v>
          </cell>
          <cell r="E154">
            <v>0</v>
          </cell>
          <cell r="F154">
            <v>35656</v>
          </cell>
          <cell r="G154">
            <v>0.88</v>
          </cell>
          <cell r="H154">
            <v>-4278.7200000000012</v>
          </cell>
          <cell r="I154">
            <v>31377.279999999999</v>
          </cell>
          <cell r="J154">
            <v>12</v>
          </cell>
          <cell r="K154" t="str">
            <v>2XU</v>
          </cell>
          <cell r="L154">
            <v>35765</v>
          </cell>
        </row>
        <row r="155">
          <cell r="A155">
            <v>150</v>
          </cell>
          <cell r="B155" t="str">
            <v>91208-22081</v>
          </cell>
          <cell r="C155" t="str">
            <v>ENG</v>
          </cell>
          <cell r="D155">
            <v>0</v>
          </cell>
          <cell r="E155" t="str">
            <v>○</v>
          </cell>
          <cell r="F155">
            <v>38166</v>
          </cell>
          <cell r="G155">
            <v>0.88</v>
          </cell>
          <cell r="H155">
            <v>-4579.9199999999983</v>
          </cell>
          <cell r="I155">
            <v>33586.080000000002</v>
          </cell>
          <cell r="J155">
            <v>47</v>
          </cell>
          <cell r="K155" t="str">
            <v>2XU</v>
          </cell>
          <cell r="L155">
            <v>35765</v>
          </cell>
        </row>
        <row r="156">
          <cell r="A156">
            <v>151</v>
          </cell>
          <cell r="B156" t="str">
            <v>91208-22091</v>
          </cell>
          <cell r="C156" t="str">
            <v>ENG</v>
          </cell>
          <cell r="D156">
            <v>0</v>
          </cell>
          <cell r="E156" t="str">
            <v>○</v>
          </cell>
          <cell r="F156">
            <v>28720</v>
          </cell>
          <cell r="G156">
            <v>0.88</v>
          </cell>
          <cell r="H156">
            <v>-3446.4000000000015</v>
          </cell>
          <cell r="I156">
            <v>25273.599999999999</v>
          </cell>
          <cell r="J156">
            <v>10</v>
          </cell>
          <cell r="K156" t="str">
            <v>2XU</v>
          </cell>
          <cell r="L156">
            <v>35765</v>
          </cell>
        </row>
        <row r="157">
          <cell r="A157">
            <v>152</v>
          </cell>
          <cell r="B157" t="str">
            <v>91208-22101</v>
          </cell>
          <cell r="C157" t="str">
            <v>ENG</v>
          </cell>
          <cell r="D157">
            <v>0</v>
          </cell>
          <cell r="E157" t="str">
            <v>○</v>
          </cell>
          <cell r="F157">
            <v>41178</v>
          </cell>
          <cell r="G157">
            <v>0.88</v>
          </cell>
          <cell r="H157">
            <v>-4941.3600000000006</v>
          </cell>
          <cell r="I157">
            <v>36236.639999999999</v>
          </cell>
          <cell r="J157">
            <v>48</v>
          </cell>
          <cell r="K157" t="str">
            <v>2XU</v>
          </cell>
          <cell r="L157">
            <v>35765</v>
          </cell>
        </row>
        <row r="158">
          <cell r="A158">
            <v>153</v>
          </cell>
          <cell r="B158" t="str">
            <v>91208-22111</v>
          </cell>
          <cell r="C158" t="str">
            <v>ENG</v>
          </cell>
          <cell r="D158">
            <v>0</v>
          </cell>
          <cell r="E158" t="str">
            <v>○</v>
          </cell>
          <cell r="F158">
            <v>32121</v>
          </cell>
          <cell r="G158">
            <v>0.88</v>
          </cell>
          <cell r="H158">
            <v>-3854.5200000000004</v>
          </cell>
          <cell r="I158">
            <v>28266.48</v>
          </cell>
          <cell r="J158">
            <v>12</v>
          </cell>
          <cell r="K158" t="str">
            <v>2XU</v>
          </cell>
          <cell r="L158">
            <v>35765</v>
          </cell>
        </row>
        <row r="159">
          <cell r="A159">
            <v>154</v>
          </cell>
          <cell r="B159" t="str">
            <v>91208-22121</v>
          </cell>
          <cell r="C159" t="str">
            <v>ENG</v>
          </cell>
          <cell r="D159" t="str">
            <v>●</v>
          </cell>
          <cell r="E159">
            <v>0</v>
          </cell>
          <cell r="F159">
            <v>47084</v>
          </cell>
          <cell r="G159">
            <v>0.88</v>
          </cell>
          <cell r="H159">
            <v>-5650.0800000000017</v>
          </cell>
          <cell r="I159">
            <v>41433.919999999998</v>
          </cell>
          <cell r="J159">
            <v>78</v>
          </cell>
          <cell r="K159" t="str">
            <v>2XU</v>
          </cell>
          <cell r="L159">
            <v>35765</v>
          </cell>
        </row>
        <row r="160">
          <cell r="A160">
            <v>155</v>
          </cell>
          <cell r="B160" t="str">
            <v>91208-22131</v>
          </cell>
          <cell r="C160" t="str">
            <v>ENG</v>
          </cell>
          <cell r="D160" t="str">
            <v>●</v>
          </cell>
          <cell r="E160">
            <v>0</v>
          </cell>
          <cell r="F160">
            <v>37340</v>
          </cell>
          <cell r="G160">
            <v>0.88</v>
          </cell>
          <cell r="H160">
            <v>-4480.8000000000029</v>
          </cell>
          <cell r="I160">
            <v>32859.199999999997</v>
          </cell>
          <cell r="J160">
            <v>41</v>
          </cell>
          <cell r="K160" t="str">
            <v>2XU</v>
          </cell>
          <cell r="L160">
            <v>35765</v>
          </cell>
        </row>
        <row r="161">
          <cell r="A161">
            <v>156</v>
          </cell>
          <cell r="B161" t="str">
            <v>91208-22141</v>
          </cell>
          <cell r="C161" t="str">
            <v>ENG</v>
          </cell>
          <cell r="D161" t="str">
            <v>●</v>
          </cell>
          <cell r="E161">
            <v>0</v>
          </cell>
          <cell r="F161">
            <v>51101</v>
          </cell>
          <cell r="G161">
            <v>0.88</v>
          </cell>
          <cell r="H161">
            <v>-6132.1200000000026</v>
          </cell>
          <cell r="I161">
            <v>44968.88</v>
          </cell>
          <cell r="J161">
            <v>79</v>
          </cell>
          <cell r="K161" t="str">
            <v>2XU</v>
          </cell>
          <cell r="L161">
            <v>35765</v>
          </cell>
        </row>
        <row r="162">
          <cell r="A162">
            <v>157</v>
          </cell>
          <cell r="B162" t="str">
            <v>91208-22151</v>
          </cell>
          <cell r="C162" t="str">
            <v>ENG</v>
          </cell>
          <cell r="D162" t="str">
            <v>●</v>
          </cell>
          <cell r="E162">
            <v>0</v>
          </cell>
          <cell r="F162">
            <v>41149</v>
          </cell>
          <cell r="G162">
            <v>0.88</v>
          </cell>
          <cell r="H162">
            <v>-4937.8799999999974</v>
          </cell>
          <cell r="I162">
            <v>36211.120000000003</v>
          </cell>
          <cell r="J162">
            <v>43</v>
          </cell>
          <cell r="K162" t="str">
            <v>2XU</v>
          </cell>
          <cell r="L162">
            <v>35765</v>
          </cell>
        </row>
        <row r="163">
          <cell r="A163">
            <v>158</v>
          </cell>
          <cell r="B163" t="str">
            <v>91208-22241</v>
          </cell>
          <cell r="C163" t="str">
            <v>ENG</v>
          </cell>
          <cell r="D163" t="str">
            <v>●</v>
          </cell>
          <cell r="E163">
            <v>0</v>
          </cell>
          <cell r="F163">
            <v>47257</v>
          </cell>
          <cell r="G163">
            <v>0.88</v>
          </cell>
          <cell r="H163">
            <v>-5670.8399999999965</v>
          </cell>
          <cell r="I163">
            <v>41586.160000000003</v>
          </cell>
          <cell r="J163">
            <v>78</v>
          </cell>
          <cell r="K163" t="str">
            <v>2XU</v>
          </cell>
          <cell r="L163">
            <v>35765</v>
          </cell>
        </row>
        <row r="164">
          <cell r="A164">
            <v>159</v>
          </cell>
          <cell r="B164" t="str">
            <v>91208-22251</v>
          </cell>
          <cell r="C164" t="str">
            <v>ENG</v>
          </cell>
          <cell r="D164" t="str">
            <v>●</v>
          </cell>
          <cell r="E164">
            <v>0</v>
          </cell>
          <cell r="F164">
            <v>37196</v>
          </cell>
          <cell r="G164">
            <v>0.88</v>
          </cell>
          <cell r="H164">
            <v>-4463.5200000000004</v>
          </cell>
          <cell r="I164">
            <v>32732.48</v>
          </cell>
          <cell r="J164">
            <v>41</v>
          </cell>
          <cell r="K164" t="str">
            <v>2XU</v>
          </cell>
          <cell r="L164">
            <v>35765</v>
          </cell>
        </row>
        <row r="165">
          <cell r="A165">
            <v>160</v>
          </cell>
          <cell r="B165" t="str">
            <v>91208-22261</v>
          </cell>
          <cell r="C165" t="str">
            <v>ENG</v>
          </cell>
          <cell r="D165" t="str">
            <v>●</v>
          </cell>
          <cell r="E165">
            <v>0</v>
          </cell>
          <cell r="F165">
            <v>51667</v>
          </cell>
          <cell r="G165">
            <v>0.88</v>
          </cell>
          <cell r="H165">
            <v>-6200.0400000000009</v>
          </cell>
          <cell r="I165">
            <v>45466.96</v>
          </cell>
          <cell r="J165">
            <v>79</v>
          </cell>
          <cell r="K165" t="str">
            <v>2XU</v>
          </cell>
          <cell r="L165">
            <v>35765</v>
          </cell>
        </row>
        <row r="166">
          <cell r="A166">
            <v>161</v>
          </cell>
          <cell r="B166" t="str">
            <v>91208-22271</v>
          </cell>
          <cell r="C166" t="str">
            <v>ENG</v>
          </cell>
          <cell r="D166" t="str">
            <v>●</v>
          </cell>
          <cell r="E166">
            <v>0</v>
          </cell>
          <cell r="F166">
            <v>41519</v>
          </cell>
          <cell r="G166">
            <v>0.88</v>
          </cell>
          <cell r="H166">
            <v>-4982.2799999999988</v>
          </cell>
          <cell r="I166">
            <v>36536.720000000001</v>
          </cell>
          <cell r="J166">
            <v>43</v>
          </cell>
          <cell r="K166" t="str">
            <v>2XU</v>
          </cell>
          <cell r="L166">
            <v>35765</v>
          </cell>
        </row>
        <row r="167">
          <cell r="A167">
            <v>162</v>
          </cell>
          <cell r="B167" t="str">
            <v>91208-22281</v>
          </cell>
          <cell r="C167" t="str">
            <v>ENG</v>
          </cell>
          <cell r="D167" t="str">
            <v>●</v>
          </cell>
          <cell r="E167">
            <v>0</v>
          </cell>
          <cell r="F167">
            <v>38755</v>
          </cell>
          <cell r="G167">
            <v>0.88</v>
          </cell>
          <cell r="H167">
            <v>-4650.5999999999985</v>
          </cell>
          <cell r="I167">
            <v>34104.400000000001</v>
          </cell>
          <cell r="J167">
            <v>47</v>
          </cell>
          <cell r="K167" t="str">
            <v>2XU</v>
          </cell>
          <cell r="L167">
            <v>35765</v>
          </cell>
        </row>
        <row r="168">
          <cell r="A168">
            <v>163</v>
          </cell>
          <cell r="B168" t="str">
            <v>91208-22291</v>
          </cell>
          <cell r="C168" t="str">
            <v>ENG</v>
          </cell>
          <cell r="D168" t="str">
            <v>●</v>
          </cell>
          <cell r="E168">
            <v>0</v>
          </cell>
          <cell r="F168">
            <v>29009</v>
          </cell>
          <cell r="G168">
            <v>0.88</v>
          </cell>
          <cell r="H168">
            <v>-3481.0799999999981</v>
          </cell>
          <cell r="I168">
            <v>25527.920000000002</v>
          </cell>
          <cell r="J168">
            <v>10</v>
          </cell>
          <cell r="K168" t="str">
            <v>2XU</v>
          </cell>
          <cell r="L168">
            <v>35765</v>
          </cell>
        </row>
        <row r="169">
          <cell r="A169">
            <v>164</v>
          </cell>
          <cell r="B169" t="str">
            <v>91208-22301</v>
          </cell>
          <cell r="C169" t="str">
            <v>ENG</v>
          </cell>
          <cell r="D169" t="str">
            <v>●</v>
          </cell>
          <cell r="E169">
            <v>0</v>
          </cell>
          <cell r="F169">
            <v>42613</v>
          </cell>
          <cell r="G169">
            <v>0.88</v>
          </cell>
          <cell r="H169">
            <v>-5113.5599999999977</v>
          </cell>
          <cell r="I169">
            <v>37499.440000000002</v>
          </cell>
          <cell r="J169">
            <v>48</v>
          </cell>
          <cell r="K169" t="str">
            <v>2XU</v>
          </cell>
          <cell r="L169">
            <v>35765</v>
          </cell>
        </row>
        <row r="170">
          <cell r="A170">
            <v>165</v>
          </cell>
          <cell r="B170" t="str">
            <v>91208-22311</v>
          </cell>
          <cell r="C170" t="str">
            <v>ENG</v>
          </cell>
          <cell r="D170" t="str">
            <v>●</v>
          </cell>
          <cell r="E170">
            <v>0</v>
          </cell>
          <cell r="F170">
            <v>33060</v>
          </cell>
          <cell r="G170">
            <v>0.88</v>
          </cell>
          <cell r="H170">
            <v>-3967.2000000000007</v>
          </cell>
          <cell r="I170">
            <v>29092.799999999999</v>
          </cell>
          <cell r="J170">
            <v>12</v>
          </cell>
          <cell r="K170" t="str">
            <v>2XU</v>
          </cell>
          <cell r="L170">
            <v>35765</v>
          </cell>
        </row>
        <row r="171">
          <cell r="A171">
            <v>166</v>
          </cell>
          <cell r="B171" t="str">
            <v>91208-22321</v>
          </cell>
          <cell r="C171" t="str">
            <v>ENG</v>
          </cell>
          <cell r="D171" t="str">
            <v>●</v>
          </cell>
          <cell r="E171">
            <v>0</v>
          </cell>
          <cell r="F171">
            <v>44967</v>
          </cell>
          <cell r="G171">
            <v>0.88</v>
          </cell>
          <cell r="H171">
            <v>-5396.0400000000009</v>
          </cell>
          <cell r="I171">
            <v>39570.959999999999</v>
          </cell>
          <cell r="J171">
            <v>67</v>
          </cell>
          <cell r="K171" t="str">
            <v>2XU</v>
          </cell>
          <cell r="L171">
            <v>35765</v>
          </cell>
        </row>
        <row r="172">
          <cell r="A172">
            <v>167</v>
          </cell>
          <cell r="B172" t="str">
            <v>91208-22331</v>
          </cell>
          <cell r="C172" t="str">
            <v>ENG</v>
          </cell>
          <cell r="D172" t="str">
            <v>●</v>
          </cell>
          <cell r="E172">
            <v>0</v>
          </cell>
          <cell r="F172">
            <v>35374</v>
          </cell>
          <cell r="G172">
            <v>0.88</v>
          </cell>
          <cell r="H172">
            <v>-4244.880000000001</v>
          </cell>
          <cell r="I172">
            <v>31129.119999999999</v>
          </cell>
          <cell r="J172">
            <v>30</v>
          </cell>
          <cell r="K172" t="str">
            <v>2XU</v>
          </cell>
          <cell r="L172">
            <v>35765</v>
          </cell>
        </row>
        <row r="173">
          <cell r="A173">
            <v>168</v>
          </cell>
          <cell r="B173" t="str">
            <v>91208-22341</v>
          </cell>
          <cell r="C173" t="str">
            <v>ENG</v>
          </cell>
          <cell r="D173" t="str">
            <v>●</v>
          </cell>
          <cell r="E173">
            <v>0</v>
          </cell>
          <cell r="F173">
            <v>49351</v>
          </cell>
          <cell r="G173">
            <v>0.88</v>
          </cell>
          <cell r="H173">
            <v>-5922.1200000000026</v>
          </cell>
          <cell r="I173">
            <v>43428.88</v>
          </cell>
          <cell r="J173">
            <v>68</v>
          </cell>
          <cell r="K173" t="str">
            <v>2XU</v>
          </cell>
          <cell r="L173">
            <v>35765</v>
          </cell>
        </row>
        <row r="174">
          <cell r="A174">
            <v>169</v>
          </cell>
          <cell r="B174" t="str">
            <v>91208-22351</v>
          </cell>
          <cell r="C174" t="str">
            <v>ENG</v>
          </cell>
          <cell r="D174" t="str">
            <v>●</v>
          </cell>
          <cell r="E174">
            <v>0</v>
          </cell>
          <cell r="F174">
            <v>39643</v>
          </cell>
          <cell r="G174">
            <v>0.88</v>
          </cell>
          <cell r="H174">
            <v>-4757.1599999999962</v>
          </cell>
          <cell r="I174">
            <v>34885.840000000004</v>
          </cell>
          <cell r="J174">
            <v>31</v>
          </cell>
          <cell r="K174" t="str">
            <v>2XU</v>
          </cell>
          <cell r="L174">
            <v>35765</v>
          </cell>
        </row>
        <row r="175">
          <cell r="A175">
            <v>170</v>
          </cell>
          <cell r="B175" t="str">
            <v>91208-22361</v>
          </cell>
          <cell r="C175" t="str">
            <v>ENG</v>
          </cell>
          <cell r="D175" t="str">
            <v>●</v>
          </cell>
          <cell r="E175">
            <v>0</v>
          </cell>
          <cell r="F175">
            <v>38556</v>
          </cell>
          <cell r="G175">
            <v>0.88</v>
          </cell>
          <cell r="H175">
            <v>-4626.7200000000012</v>
          </cell>
          <cell r="I175">
            <v>33929.279999999999</v>
          </cell>
          <cell r="J175">
            <v>47</v>
          </cell>
          <cell r="K175" t="str">
            <v>2XU</v>
          </cell>
          <cell r="L175">
            <v>35765</v>
          </cell>
        </row>
        <row r="176">
          <cell r="A176">
            <v>171</v>
          </cell>
          <cell r="B176" t="str">
            <v>91208-22371</v>
          </cell>
          <cell r="C176" t="str">
            <v>ENG</v>
          </cell>
          <cell r="D176" t="str">
            <v>●</v>
          </cell>
          <cell r="E176">
            <v>0</v>
          </cell>
          <cell r="F176">
            <v>28943</v>
          </cell>
          <cell r="G176">
            <v>0.88</v>
          </cell>
          <cell r="H176">
            <v>-3473.16</v>
          </cell>
          <cell r="I176">
            <v>25469.84</v>
          </cell>
          <cell r="J176">
            <v>10</v>
          </cell>
          <cell r="K176" t="str">
            <v>2XU</v>
          </cell>
          <cell r="L176">
            <v>35765</v>
          </cell>
        </row>
        <row r="177">
          <cell r="A177">
            <v>172</v>
          </cell>
          <cell r="B177" t="str">
            <v>91208-22381</v>
          </cell>
          <cell r="C177" t="str">
            <v>ENG</v>
          </cell>
          <cell r="D177" t="str">
            <v>●</v>
          </cell>
          <cell r="E177">
            <v>0</v>
          </cell>
          <cell r="F177">
            <v>43017</v>
          </cell>
          <cell r="G177">
            <v>0.88</v>
          </cell>
          <cell r="H177">
            <v>-5162.0400000000009</v>
          </cell>
          <cell r="I177">
            <v>37854.959999999999</v>
          </cell>
          <cell r="J177">
            <v>48</v>
          </cell>
          <cell r="K177" t="str">
            <v>2XU</v>
          </cell>
          <cell r="L177">
            <v>35765</v>
          </cell>
        </row>
        <row r="178">
          <cell r="A178">
            <v>173</v>
          </cell>
          <cell r="B178" t="str">
            <v>91208-22391</v>
          </cell>
          <cell r="C178" t="str">
            <v>ENG</v>
          </cell>
          <cell r="D178" t="str">
            <v>●</v>
          </cell>
          <cell r="E178">
            <v>0</v>
          </cell>
          <cell r="F178">
            <v>33273</v>
          </cell>
          <cell r="G178">
            <v>0.88</v>
          </cell>
          <cell r="H178">
            <v>-3992.7599999999984</v>
          </cell>
          <cell r="I178">
            <v>29280.240000000002</v>
          </cell>
          <cell r="J178">
            <v>12</v>
          </cell>
          <cell r="K178" t="str">
            <v>2XU</v>
          </cell>
          <cell r="L178">
            <v>35765</v>
          </cell>
        </row>
        <row r="179">
          <cell r="A179">
            <v>174</v>
          </cell>
          <cell r="B179" t="str">
            <v>91208-22401</v>
          </cell>
          <cell r="C179" t="str">
            <v>ENG</v>
          </cell>
          <cell r="D179" t="str">
            <v>●</v>
          </cell>
          <cell r="E179">
            <v>0</v>
          </cell>
          <cell r="F179">
            <v>42958</v>
          </cell>
          <cell r="G179">
            <v>0.88</v>
          </cell>
          <cell r="H179">
            <v>-5154.9599999999991</v>
          </cell>
          <cell r="I179">
            <v>37803.040000000001</v>
          </cell>
          <cell r="J179">
            <v>67</v>
          </cell>
          <cell r="K179" t="str">
            <v>2XU</v>
          </cell>
          <cell r="L179">
            <v>35765</v>
          </cell>
        </row>
        <row r="180">
          <cell r="A180">
            <v>175</v>
          </cell>
          <cell r="B180" t="str">
            <v>91208-22411</v>
          </cell>
          <cell r="C180" t="str">
            <v>ENG</v>
          </cell>
          <cell r="D180" t="str">
            <v>●</v>
          </cell>
          <cell r="E180">
            <v>0</v>
          </cell>
          <cell r="F180">
            <v>33404</v>
          </cell>
          <cell r="G180">
            <v>0.88</v>
          </cell>
          <cell r="H180">
            <v>-4008.4799999999996</v>
          </cell>
          <cell r="I180">
            <v>29395.52</v>
          </cell>
          <cell r="J180">
            <v>30</v>
          </cell>
          <cell r="K180" t="str">
            <v>2XU</v>
          </cell>
          <cell r="L180">
            <v>35765</v>
          </cell>
        </row>
        <row r="181">
          <cell r="A181">
            <v>176</v>
          </cell>
          <cell r="B181" t="str">
            <v>91208-22421</v>
          </cell>
          <cell r="C181" t="str">
            <v>ENG</v>
          </cell>
          <cell r="D181" t="str">
            <v>●</v>
          </cell>
          <cell r="E181">
            <v>0</v>
          </cell>
          <cell r="F181">
            <v>47345</v>
          </cell>
          <cell r="G181">
            <v>0.88</v>
          </cell>
          <cell r="H181">
            <v>-5681.4000000000015</v>
          </cell>
          <cell r="I181">
            <v>41663.599999999999</v>
          </cell>
          <cell r="J181">
            <v>68</v>
          </cell>
          <cell r="K181" t="str">
            <v>2XU</v>
          </cell>
          <cell r="L181">
            <v>35765</v>
          </cell>
        </row>
        <row r="182">
          <cell r="A182">
            <v>177</v>
          </cell>
          <cell r="B182" t="str">
            <v>91208-22431</v>
          </cell>
          <cell r="C182" t="str">
            <v>ENG</v>
          </cell>
          <cell r="D182" t="str">
            <v>●</v>
          </cell>
          <cell r="E182">
            <v>0</v>
          </cell>
          <cell r="F182">
            <v>37544</v>
          </cell>
          <cell r="G182">
            <v>0.88</v>
          </cell>
          <cell r="H182">
            <v>-4505.2799999999988</v>
          </cell>
          <cell r="I182">
            <v>33038.720000000001</v>
          </cell>
          <cell r="J182">
            <v>31</v>
          </cell>
          <cell r="K182" t="str">
            <v>2XU</v>
          </cell>
          <cell r="L182">
            <v>35765</v>
          </cell>
        </row>
        <row r="183">
          <cell r="A183">
            <v>178</v>
          </cell>
          <cell r="B183" t="str">
            <v>91208-22441</v>
          </cell>
          <cell r="C183" t="str">
            <v>ENG</v>
          </cell>
          <cell r="D183" t="str">
            <v>●</v>
          </cell>
          <cell r="E183">
            <v>0</v>
          </cell>
          <cell r="F183">
            <v>38087</v>
          </cell>
          <cell r="G183">
            <v>0.88</v>
          </cell>
          <cell r="H183">
            <v>-4570.4400000000023</v>
          </cell>
          <cell r="I183">
            <v>33516.559999999998</v>
          </cell>
          <cell r="J183">
            <v>47</v>
          </cell>
          <cell r="K183" t="str">
            <v>2XU</v>
          </cell>
          <cell r="L183">
            <v>35765</v>
          </cell>
        </row>
        <row r="184">
          <cell r="A184">
            <v>179</v>
          </cell>
          <cell r="B184" t="str">
            <v>91208-22451</v>
          </cell>
          <cell r="C184" t="str">
            <v>ENG</v>
          </cell>
          <cell r="D184" t="str">
            <v>●</v>
          </cell>
          <cell r="E184">
            <v>0</v>
          </cell>
          <cell r="F184">
            <v>28287</v>
          </cell>
          <cell r="G184">
            <v>0.88</v>
          </cell>
          <cell r="H184">
            <v>-3394.4399999999987</v>
          </cell>
          <cell r="I184">
            <v>24892.560000000001</v>
          </cell>
          <cell r="J184">
            <v>10</v>
          </cell>
          <cell r="K184" t="str">
            <v>2XU</v>
          </cell>
          <cell r="L184">
            <v>35765</v>
          </cell>
        </row>
        <row r="185">
          <cell r="A185">
            <v>180</v>
          </cell>
          <cell r="B185" t="str">
            <v>91208-22461</v>
          </cell>
          <cell r="C185" t="str">
            <v>ENG</v>
          </cell>
          <cell r="D185" t="str">
            <v>●</v>
          </cell>
          <cell r="E185">
            <v>0</v>
          </cell>
          <cell r="F185">
            <v>41792</v>
          </cell>
          <cell r="G185">
            <v>0.88</v>
          </cell>
          <cell r="H185">
            <v>-5015.0400000000009</v>
          </cell>
          <cell r="I185">
            <v>36776.959999999999</v>
          </cell>
          <cell r="J185">
            <v>48</v>
          </cell>
          <cell r="K185" t="str">
            <v>2XU</v>
          </cell>
          <cell r="L185">
            <v>35765</v>
          </cell>
        </row>
        <row r="186">
          <cell r="A186">
            <v>181</v>
          </cell>
          <cell r="B186" t="str">
            <v>91208-22471</v>
          </cell>
          <cell r="C186" t="str">
            <v>ENG</v>
          </cell>
          <cell r="D186" t="str">
            <v>●</v>
          </cell>
          <cell r="E186">
            <v>0</v>
          </cell>
          <cell r="F186">
            <v>32338</v>
          </cell>
          <cell r="G186">
            <v>0.88</v>
          </cell>
          <cell r="H186">
            <v>-3880.5600000000013</v>
          </cell>
          <cell r="I186">
            <v>28457.439999999999</v>
          </cell>
          <cell r="J186">
            <v>12</v>
          </cell>
          <cell r="K186" t="str">
            <v>2XU</v>
          </cell>
          <cell r="L186">
            <v>35765</v>
          </cell>
        </row>
        <row r="187">
          <cell r="A187">
            <v>182</v>
          </cell>
          <cell r="B187" t="str">
            <v>91208-22491</v>
          </cell>
          <cell r="C187" t="str">
            <v>ENG</v>
          </cell>
          <cell r="D187" t="str">
            <v>●</v>
          </cell>
          <cell r="E187">
            <v>0</v>
          </cell>
          <cell r="F187">
            <v>32675</v>
          </cell>
          <cell r="G187">
            <v>0.88</v>
          </cell>
          <cell r="H187">
            <v>-3921</v>
          </cell>
          <cell r="I187">
            <v>28754</v>
          </cell>
          <cell r="J187">
            <v>30</v>
          </cell>
          <cell r="K187" t="str">
            <v>2XU</v>
          </cell>
          <cell r="L187">
            <v>35765</v>
          </cell>
        </row>
        <row r="188">
          <cell r="A188">
            <v>183</v>
          </cell>
          <cell r="B188" t="str">
            <v>91208-22501</v>
          </cell>
          <cell r="C188" t="str">
            <v>ENG</v>
          </cell>
          <cell r="D188" t="str">
            <v>●</v>
          </cell>
          <cell r="E188">
            <v>0</v>
          </cell>
          <cell r="F188">
            <v>27314</v>
          </cell>
          <cell r="G188">
            <v>0.88</v>
          </cell>
          <cell r="H188">
            <v>-3277.6800000000003</v>
          </cell>
          <cell r="I188">
            <v>24036.32</v>
          </cell>
          <cell r="J188">
            <v>10</v>
          </cell>
          <cell r="K188" t="str">
            <v>2XU</v>
          </cell>
          <cell r="L188">
            <v>35765</v>
          </cell>
        </row>
        <row r="189">
          <cell r="A189">
            <v>184</v>
          </cell>
          <cell r="B189" t="str">
            <v>91208-22551</v>
          </cell>
          <cell r="C189" t="str">
            <v>ENG</v>
          </cell>
          <cell r="D189" t="str">
            <v>●</v>
          </cell>
          <cell r="E189">
            <v>0</v>
          </cell>
          <cell r="F189">
            <v>39497</v>
          </cell>
          <cell r="G189">
            <v>0.88</v>
          </cell>
          <cell r="H189">
            <v>-4739.6399999999994</v>
          </cell>
          <cell r="I189">
            <v>34757.360000000001</v>
          </cell>
          <cell r="J189">
            <v>49</v>
          </cell>
          <cell r="K189" t="str">
            <v>2XU</v>
          </cell>
          <cell r="L189">
            <v>35765</v>
          </cell>
        </row>
        <row r="190">
          <cell r="A190">
            <v>185</v>
          </cell>
          <cell r="B190" t="str">
            <v>91208-22561</v>
          </cell>
          <cell r="C190" t="str">
            <v>ENG</v>
          </cell>
          <cell r="D190" t="str">
            <v>●</v>
          </cell>
          <cell r="E190">
            <v>0</v>
          </cell>
          <cell r="F190">
            <v>29324</v>
          </cell>
          <cell r="G190">
            <v>0.88</v>
          </cell>
          <cell r="H190">
            <v>-3518.880000000001</v>
          </cell>
          <cell r="I190">
            <v>25805.119999999999</v>
          </cell>
          <cell r="J190">
            <v>10</v>
          </cell>
          <cell r="K190" t="str">
            <v>2XU</v>
          </cell>
          <cell r="L190">
            <v>35765</v>
          </cell>
        </row>
        <row r="191">
          <cell r="A191">
            <v>186</v>
          </cell>
          <cell r="B191" t="str">
            <v>91208-22571</v>
          </cell>
          <cell r="C191" t="str">
            <v>ENG</v>
          </cell>
          <cell r="D191" t="str">
            <v>●</v>
          </cell>
          <cell r="E191">
            <v>0</v>
          </cell>
          <cell r="F191">
            <v>43546</v>
          </cell>
          <cell r="G191">
            <v>0.88</v>
          </cell>
          <cell r="H191">
            <v>-5225.5199999999968</v>
          </cell>
          <cell r="I191">
            <v>38320.480000000003</v>
          </cell>
          <cell r="J191">
            <v>51</v>
          </cell>
          <cell r="K191" t="str">
            <v>2XU</v>
          </cell>
          <cell r="L191">
            <v>35765</v>
          </cell>
        </row>
        <row r="192">
          <cell r="A192">
            <v>187</v>
          </cell>
          <cell r="B192" t="str">
            <v>91208-22581</v>
          </cell>
          <cell r="C192" t="str">
            <v>ENG</v>
          </cell>
          <cell r="D192" t="str">
            <v>●</v>
          </cell>
          <cell r="E192">
            <v>0</v>
          </cell>
          <cell r="F192">
            <v>33324</v>
          </cell>
          <cell r="G192">
            <v>0.88</v>
          </cell>
          <cell r="H192">
            <v>-3998.880000000001</v>
          </cell>
          <cell r="I192">
            <v>29325.119999999999</v>
          </cell>
          <cell r="J192">
            <v>12</v>
          </cell>
          <cell r="K192" t="str">
            <v>2XU</v>
          </cell>
          <cell r="L192">
            <v>35765</v>
          </cell>
        </row>
        <row r="193">
          <cell r="A193">
            <v>188</v>
          </cell>
          <cell r="B193" t="str">
            <v>91208-22591</v>
          </cell>
          <cell r="C193" t="str">
            <v>ENG</v>
          </cell>
          <cell r="D193" t="str">
            <v>●</v>
          </cell>
          <cell r="E193">
            <v>0</v>
          </cell>
          <cell r="F193">
            <v>39686</v>
          </cell>
          <cell r="G193">
            <v>0.88</v>
          </cell>
          <cell r="H193">
            <v>-4762.32</v>
          </cell>
          <cell r="I193">
            <v>34923.68</v>
          </cell>
          <cell r="J193">
            <v>49</v>
          </cell>
          <cell r="K193" t="str">
            <v>2XU</v>
          </cell>
          <cell r="L193">
            <v>35765</v>
          </cell>
        </row>
        <row r="194">
          <cell r="A194">
            <v>189</v>
          </cell>
          <cell r="B194" t="str">
            <v>91208-22601</v>
          </cell>
          <cell r="C194" t="str">
            <v>ENG</v>
          </cell>
          <cell r="D194" t="str">
            <v>●</v>
          </cell>
          <cell r="E194">
            <v>0</v>
          </cell>
          <cell r="F194">
            <v>29459</v>
          </cell>
          <cell r="G194">
            <v>0.88</v>
          </cell>
          <cell r="H194">
            <v>-3535.0799999999981</v>
          </cell>
          <cell r="I194">
            <v>25923.920000000002</v>
          </cell>
          <cell r="J194">
            <v>10</v>
          </cell>
          <cell r="K194" t="str">
            <v>2XU</v>
          </cell>
          <cell r="L194">
            <v>35765</v>
          </cell>
        </row>
        <row r="195">
          <cell r="A195">
            <v>190</v>
          </cell>
          <cell r="B195" t="str">
            <v>91208-22611</v>
          </cell>
          <cell r="C195" t="str">
            <v>ENG</v>
          </cell>
          <cell r="D195" t="str">
            <v>●</v>
          </cell>
          <cell r="E195">
            <v>0</v>
          </cell>
          <cell r="F195">
            <v>43311</v>
          </cell>
          <cell r="G195">
            <v>0.88</v>
          </cell>
          <cell r="H195">
            <v>-5197.32</v>
          </cell>
          <cell r="I195">
            <v>38113.68</v>
          </cell>
          <cell r="J195">
            <v>51</v>
          </cell>
          <cell r="K195" t="str">
            <v>2XU</v>
          </cell>
          <cell r="L195">
            <v>35765</v>
          </cell>
        </row>
        <row r="196">
          <cell r="A196">
            <v>191</v>
          </cell>
          <cell r="B196" t="str">
            <v>91208-22621</v>
          </cell>
          <cell r="C196" t="str">
            <v>ENG</v>
          </cell>
          <cell r="D196" t="str">
            <v>●</v>
          </cell>
          <cell r="E196">
            <v>0</v>
          </cell>
          <cell r="F196">
            <v>33646</v>
          </cell>
          <cell r="G196">
            <v>0.88</v>
          </cell>
          <cell r="H196">
            <v>-4037.5200000000004</v>
          </cell>
          <cell r="I196">
            <v>29608.48</v>
          </cell>
          <cell r="J196">
            <v>12</v>
          </cell>
          <cell r="K196" t="str">
            <v>2XU</v>
          </cell>
          <cell r="L196">
            <v>35765</v>
          </cell>
        </row>
        <row r="197">
          <cell r="A197">
            <v>192</v>
          </cell>
          <cell r="B197" t="str">
            <v>91208-22631</v>
          </cell>
          <cell r="C197" t="str">
            <v>ENG</v>
          </cell>
          <cell r="D197" t="str">
            <v>●</v>
          </cell>
          <cell r="E197">
            <v>0</v>
          </cell>
          <cell r="F197">
            <v>43967</v>
          </cell>
          <cell r="G197">
            <v>0.88</v>
          </cell>
          <cell r="H197">
            <v>-5276.0400000000009</v>
          </cell>
          <cell r="I197">
            <v>38690.959999999999</v>
          </cell>
          <cell r="J197">
            <v>69</v>
          </cell>
          <cell r="K197" t="str">
            <v>2XU</v>
          </cell>
          <cell r="L197">
            <v>35765</v>
          </cell>
        </row>
        <row r="198">
          <cell r="A198">
            <v>193</v>
          </cell>
          <cell r="B198" t="str">
            <v>91208-22641</v>
          </cell>
          <cell r="C198" t="str">
            <v>ENG</v>
          </cell>
          <cell r="D198" t="str">
            <v>●</v>
          </cell>
          <cell r="E198">
            <v>0</v>
          </cell>
          <cell r="F198">
            <v>33892</v>
          </cell>
          <cell r="G198">
            <v>0.88</v>
          </cell>
          <cell r="H198">
            <v>-4067.0400000000009</v>
          </cell>
          <cell r="I198">
            <v>29824.959999999999</v>
          </cell>
          <cell r="J198">
            <v>30</v>
          </cell>
          <cell r="K198" t="str">
            <v>2XU</v>
          </cell>
          <cell r="L198">
            <v>35765</v>
          </cell>
        </row>
        <row r="199">
          <cell r="A199">
            <v>194</v>
          </cell>
          <cell r="B199" t="str">
            <v>91208-22651</v>
          </cell>
          <cell r="C199" t="str">
            <v>ENG</v>
          </cell>
          <cell r="D199" t="str">
            <v>●</v>
          </cell>
          <cell r="E199">
            <v>0</v>
          </cell>
          <cell r="F199">
            <v>48340</v>
          </cell>
          <cell r="G199">
            <v>0.88</v>
          </cell>
          <cell r="H199">
            <v>-5800.8000000000029</v>
          </cell>
          <cell r="I199">
            <v>42539.199999999997</v>
          </cell>
          <cell r="J199">
            <v>70</v>
          </cell>
          <cell r="K199" t="str">
            <v>2XU</v>
          </cell>
          <cell r="L199">
            <v>35765</v>
          </cell>
        </row>
        <row r="200">
          <cell r="A200">
            <v>195</v>
          </cell>
          <cell r="B200" t="str">
            <v>91208-22661</v>
          </cell>
          <cell r="C200" t="str">
            <v>ENG</v>
          </cell>
          <cell r="D200" t="str">
            <v>●</v>
          </cell>
          <cell r="E200">
            <v>0</v>
          </cell>
          <cell r="F200">
            <v>38383</v>
          </cell>
          <cell r="G200">
            <v>0.88</v>
          </cell>
          <cell r="H200">
            <v>-4605.9599999999991</v>
          </cell>
          <cell r="I200">
            <v>33777.040000000001</v>
          </cell>
          <cell r="J200">
            <v>31</v>
          </cell>
          <cell r="K200" t="str">
            <v>2XU</v>
          </cell>
          <cell r="L200">
            <v>35765</v>
          </cell>
        </row>
        <row r="201">
          <cell r="A201">
            <v>196</v>
          </cell>
          <cell r="B201" t="str">
            <v>91208-22671</v>
          </cell>
          <cell r="C201" t="str">
            <v>ENG</v>
          </cell>
          <cell r="D201" t="str">
            <v>●</v>
          </cell>
          <cell r="E201">
            <v>0</v>
          </cell>
          <cell r="F201">
            <v>38857</v>
          </cell>
          <cell r="G201">
            <v>0.88</v>
          </cell>
          <cell r="H201">
            <v>-4662.8399999999965</v>
          </cell>
          <cell r="I201">
            <v>34194.160000000003</v>
          </cell>
          <cell r="J201">
            <v>49</v>
          </cell>
          <cell r="K201" t="str">
            <v>2XU</v>
          </cell>
          <cell r="L201">
            <v>35765</v>
          </cell>
        </row>
        <row r="202">
          <cell r="A202">
            <v>197</v>
          </cell>
          <cell r="B202" t="str">
            <v>91208-22681</v>
          </cell>
          <cell r="C202" t="str">
            <v>ENG</v>
          </cell>
          <cell r="D202" t="str">
            <v>●</v>
          </cell>
          <cell r="E202">
            <v>0</v>
          </cell>
          <cell r="F202">
            <v>28660</v>
          </cell>
          <cell r="G202">
            <v>0.88</v>
          </cell>
          <cell r="H202">
            <v>-3439.2000000000007</v>
          </cell>
          <cell r="I202">
            <v>25220.799999999999</v>
          </cell>
          <cell r="J202">
            <v>10</v>
          </cell>
          <cell r="K202" t="str">
            <v>2XU</v>
          </cell>
          <cell r="L202">
            <v>35765</v>
          </cell>
        </row>
        <row r="203">
          <cell r="A203">
            <v>198</v>
          </cell>
          <cell r="B203" t="str">
            <v>91208-22691</v>
          </cell>
          <cell r="C203" t="str">
            <v>ENG</v>
          </cell>
          <cell r="D203" t="str">
            <v>●</v>
          </cell>
          <cell r="E203">
            <v>0</v>
          </cell>
          <cell r="F203">
            <v>42750</v>
          </cell>
          <cell r="G203">
            <v>0.88</v>
          </cell>
          <cell r="H203">
            <v>-5130</v>
          </cell>
          <cell r="I203">
            <v>37620</v>
          </cell>
          <cell r="J203">
            <v>51</v>
          </cell>
          <cell r="K203" t="str">
            <v>2XU</v>
          </cell>
          <cell r="L203">
            <v>35765</v>
          </cell>
        </row>
        <row r="204">
          <cell r="A204">
            <v>199</v>
          </cell>
          <cell r="B204" t="str">
            <v>91208-22701</v>
          </cell>
          <cell r="C204" t="str">
            <v>ENG</v>
          </cell>
          <cell r="D204" t="str">
            <v>●</v>
          </cell>
          <cell r="E204">
            <v>0</v>
          </cell>
          <cell r="F204">
            <v>32788</v>
          </cell>
          <cell r="G204">
            <v>0.88</v>
          </cell>
          <cell r="H204">
            <v>-3934.5600000000013</v>
          </cell>
          <cell r="I204">
            <v>28853.439999999999</v>
          </cell>
          <cell r="J204">
            <v>12</v>
          </cell>
          <cell r="K204" t="str">
            <v>2XU</v>
          </cell>
          <cell r="L204">
            <v>35765</v>
          </cell>
        </row>
        <row r="205">
          <cell r="A205">
            <v>200</v>
          </cell>
          <cell r="B205" t="str">
            <v>91208-22711</v>
          </cell>
          <cell r="C205" t="str">
            <v>ENG</v>
          </cell>
          <cell r="D205" t="str">
            <v>●</v>
          </cell>
          <cell r="E205">
            <v>0</v>
          </cell>
          <cell r="F205">
            <v>30100</v>
          </cell>
          <cell r="G205">
            <v>0.88</v>
          </cell>
          <cell r="H205">
            <v>-3612</v>
          </cell>
          <cell r="I205">
            <v>26488</v>
          </cell>
          <cell r="J205">
            <v>10</v>
          </cell>
          <cell r="K205" t="str">
            <v>2XU</v>
          </cell>
          <cell r="L205">
            <v>35765</v>
          </cell>
        </row>
        <row r="206">
          <cell r="A206">
            <v>201</v>
          </cell>
          <cell r="B206" t="str">
            <v>91208-22721</v>
          </cell>
          <cell r="C206" t="str">
            <v>ENG</v>
          </cell>
          <cell r="D206" t="str">
            <v>●</v>
          </cell>
          <cell r="E206">
            <v>0</v>
          </cell>
          <cell r="F206">
            <v>34668</v>
          </cell>
          <cell r="G206">
            <v>0.88</v>
          </cell>
          <cell r="H206">
            <v>-4160.16</v>
          </cell>
          <cell r="I206">
            <v>30507.84</v>
          </cell>
          <cell r="J206">
            <v>31</v>
          </cell>
          <cell r="K206" t="str">
            <v>2XU</v>
          </cell>
          <cell r="L206">
            <v>35765</v>
          </cell>
        </row>
        <row r="207">
          <cell r="A207">
            <v>202</v>
          </cell>
          <cell r="B207" t="str">
            <v>91208-22731</v>
          </cell>
          <cell r="C207" t="str">
            <v>ENG</v>
          </cell>
          <cell r="D207" t="str">
            <v>●</v>
          </cell>
          <cell r="E207">
            <v>0</v>
          </cell>
          <cell r="F207">
            <v>31750</v>
          </cell>
          <cell r="G207">
            <v>0.88</v>
          </cell>
          <cell r="H207">
            <v>-3810</v>
          </cell>
          <cell r="I207">
            <v>27940</v>
          </cell>
          <cell r="J207">
            <v>12</v>
          </cell>
          <cell r="K207" t="str">
            <v>2XU</v>
          </cell>
          <cell r="L207">
            <v>35765</v>
          </cell>
        </row>
        <row r="208">
          <cell r="A208">
            <v>203</v>
          </cell>
          <cell r="B208" t="str">
            <v>91208-22781</v>
          </cell>
          <cell r="C208" t="str">
            <v>ENG</v>
          </cell>
          <cell r="D208" t="str">
            <v>●</v>
          </cell>
          <cell r="E208">
            <v>0</v>
          </cell>
          <cell r="F208">
            <v>38460</v>
          </cell>
          <cell r="G208">
            <v>0.88</v>
          </cell>
          <cell r="H208">
            <v>-4615.1999999999971</v>
          </cell>
          <cell r="I208">
            <v>33844.800000000003</v>
          </cell>
          <cell r="J208">
            <v>47</v>
          </cell>
          <cell r="K208" t="str">
            <v>2XU</v>
          </cell>
          <cell r="L208">
            <v>35765</v>
          </cell>
        </row>
        <row r="209">
          <cell r="A209">
            <v>204</v>
          </cell>
          <cell r="B209" t="str">
            <v>91208-22791</v>
          </cell>
          <cell r="C209" t="str">
            <v>ENG</v>
          </cell>
          <cell r="D209">
            <v>0</v>
          </cell>
          <cell r="E209" t="str">
            <v>○</v>
          </cell>
          <cell r="F209">
            <v>28505</v>
          </cell>
          <cell r="G209">
            <v>0.88</v>
          </cell>
          <cell r="H209">
            <v>-3420.5999999999985</v>
          </cell>
          <cell r="I209">
            <v>25084.400000000001</v>
          </cell>
          <cell r="J209">
            <v>10</v>
          </cell>
          <cell r="K209" t="str">
            <v>2XU</v>
          </cell>
          <cell r="L209">
            <v>35765</v>
          </cell>
        </row>
        <row r="210">
          <cell r="A210">
            <v>205</v>
          </cell>
          <cell r="B210" t="str">
            <v>91208-22801</v>
          </cell>
          <cell r="C210" t="str">
            <v>ENG</v>
          </cell>
          <cell r="D210" t="str">
            <v>●</v>
          </cell>
          <cell r="E210">
            <v>0</v>
          </cell>
          <cell r="F210">
            <v>42652</v>
          </cell>
          <cell r="G210">
            <v>0.88</v>
          </cell>
          <cell r="H210">
            <v>-5118.239999999998</v>
          </cell>
          <cell r="I210">
            <v>37533.760000000002</v>
          </cell>
          <cell r="J210">
            <v>48</v>
          </cell>
          <cell r="K210" t="str">
            <v>2XU</v>
          </cell>
          <cell r="L210">
            <v>35765</v>
          </cell>
        </row>
        <row r="211">
          <cell r="A211">
            <v>206</v>
          </cell>
          <cell r="B211" t="str">
            <v>91208-22811</v>
          </cell>
          <cell r="C211" t="str">
            <v>ENG</v>
          </cell>
          <cell r="D211" t="str">
            <v>●</v>
          </cell>
          <cell r="E211">
            <v>0</v>
          </cell>
          <cell r="F211">
            <v>31849</v>
          </cell>
          <cell r="G211">
            <v>0.88</v>
          </cell>
          <cell r="H211">
            <v>-3821.880000000001</v>
          </cell>
          <cell r="I211">
            <v>28027.119999999999</v>
          </cell>
          <cell r="J211">
            <v>12</v>
          </cell>
          <cell r="K211" t="str">
            <v>2XU</v>
          </cell>
          <cell r="L211">
            <v>35765</v>
          </cell>
        </row>
        <row r="212">
          <cell r="A212">
            <v>207</v>
          </cell>
          <cell r="B212" t="str">
            <v>91208-22841</v>
          </cell>
          <cell r="C212" t="str">
            <v>ENG</v>
          </cell>
          <cell r="D212">
            <v>0</v>
          </cell>
          <cell r="E212" t="str">
            <v>○</v>
          </cell>
          <cell r="F212">
            <v>38284</v>
          </cell>
          <cell r="G212">
            <v>0.88</v>
          </cell>
          <cell r="H212">
            <v>-4594.0800000000017</v>
          </cell>
          <cell r="I212">
            <v>33689.919999999998</v>
          </cell>
          <cell r="J212">
            <v>47</v>
          </cell>
          <cell r="K212" t="str">
            <v>2XU</v>
          </cell>
          <cell r="L212">
            <v>35765</v>
          </cell>
        </row>
        <row r="213">
          <cell r="A213">
            <v>208</v>
          </cell>
          <cell r="B213" t="str">
            <v>91208-22851</v>
          </cell>
          <cell r="C213" t="str">
            <v>ENG</v>
          </cell>
          <cell r="D213">
            <v>0</v>
          </cell>
          <cell r="E213" t="str">
            <v>○</v>
          </cell>
          <cell r="F213">
            <v>28732</v>
          </cell>
          <cell r="G213">
            <v>0.88</v>
          </cell>
          <cell r="H213">
            <v>-3447.84</v>
          </cell>
          <cell r="I213">
            <v>25284.16</v>
          </cell>
          <cell r="J213">
            <v>10</v>
          </cell>
          <cell r="K213" t="str">
            <v>2XU</v>
          </cell>
          <cell r="L213">
            <v>35765</v>
          </cell>
        </row>
        <row r="214">
          <cell r="A214">
            <v>209</v>
          </cell>
          <cell r="B214" t="str">
            <v>91208-22861</v>
          </cell>
          <cell r="C214" t="str">
            <v>ENG</v>
          </cell>
          <cell r="D214">
            <v>0</v>
          </cell>
          <cell r="E214" t="str">
            <v>○</v>
          </cell>
          <cell r="F214">
            <v>41378</v>
          </cell>
          <cell r="G214">
            <v>0.88</v>
          </cell>
          <cell r="H214">
            <v>-4965.3600000000006</v>
          </cell>
          <cell r="I214">
            <v>36412.639999999999</v>
          </cell>
          <cell r="J214">
            <v>48</v>
          </cell>
          <cell r="K214" t="str">
            <v>2XU</v>
          </cell>
          <cell r="L214">
            <v>35765</v>
          </cell>
        </row>
        <row r="215">
          <cell r="A215">
            <v>210</v>
          </cell>
          <cell r="B215" t="str">
            <v>91208-22871</v>
          </cell>
          <cell r="C215" t="str">
            <v>ENG</v>
          </cell>
          <cell r="D215">
            <v>0</v>
          </cell>
          <cell r="E215" t="str">
            <v>○</v>
          </cell>
          <cell r="F215">
            <v>31725</v>
          </cell>
          <cell r="G215">
            <v>0.88</v>
          </cell>
          <cell r="H215">
            <v>-3807</v>
          </cell>
          <cell r="I215">
            <v>27918</v>
          </cell>
          <cell r="J215">
            <v>25</v>
          </cell>
          <cell r="K215" t="str">
            <v>2XU</v>
          </cell>
          <cell r="L215">
            <v>35765</v>
          </cell>
        </row>
        <row r="216">
          <cell r="A216">
            <v>211</v>
          </cell>
          <cell r="B216" t="str">
            <v>91208-22900</v>
          </cell>
          <cell r="C216" t="str">
            <v>ENG</v>
          </cell>
          <cell r="D216">
            <v>0</v>
          </cell>
          <cell r="E216" t="str">
            <v>○</v>
          </cell>
          <cell r="F216">
            <v>30411</v>
          </cell>
          <cell r="G216">
            <v>0.88</v>
          </cell>
          <cell r="H216">
            <v>-3649.3199999999997</v>
          </cell>
          <cell r="I216">
            <v>26761.68</v>
          </cell>
          <cell r="J216">
            <v>10</v>
          </cell>
          <cell r="K216" t="str">
            <v>2XU</v>
          </cell>
          <cell r="L216">
            <v>35765</v>
          </cell>
        </row>
        <row r="217">
          <cell r="A217">
            <v>212</v>
          </cell>
          <cell r="B217" t="str">
            <v>91208-22910</v>
          </cell>
          <cell r="C217" t="str">
            <v>ENG</v>
          </cell>
          <cell r="D217">
            <v>0</v>
          </cell>
          <cell r="E217" t="str">
            <v>○</v>
          </cell>
          <cell r="F217">
            <v>33384</v>
          </cell>
          <cell r="G217">
            <v>0.88</v>
          </cell>
          <cell r="H217">
            <v>-4006.0799999999981</v>
          </cell>
          <cell r="I217">
            <v>29377.920000000002</v>
          </cell>
          <cell r="J217">
            <v>25</v>
          </cell>
          <cell r="K217" t="str">
            <v>2XU</v>
          </cell>
          <cell r="L217">
            <v>35765</v>
          </cell>
        </row>
        <row r="218">
          <cell r="A218">
            <v>213</v>
          </cell>
          <cell r="B218" t="str">
            <v>91208-22920</v>
          </cell>
          <cell r="C218" t="str">
            <v>ENG</v>
          </cell>
          <cell r="D218">
            <v>0</v>
          </cell>
          <cell r="E218" t="str">
            <v>○</v>
          </cell>
          <cell r="F218">
            <v>36870</v>
          </cell>
          <cell r="G218">
            <v>0.88</v>
          </cell>
          <cell r="H218">
            <v>-4424.4000000000015</v>
          </cell>
          <cell r="I218">
            <v>32445.599999999999</v>
          </cell>
          <cell r="J218">
            <v>47</v>
          </cell>
          <cell r="K218" t="str">
            <v>2XU</v>
          </cell>
          <cell r="L218">
            <v>35765</v>
          </cell>
        </row>
        <row r="219">
          <cell r="A219">
            <v>214</v>
          </cell>
          <cell r="B219" t="str">
            <v>91208-22930</v>
          </cell>
          <cell r="C219" t="str">
            <v>ENG</v>
          </cell>
          <cell r="D219">
            <v>0</v>
          </cell>
          <cell r="E219" t="str">
            <v>○</v>
          </cell>
          <cell r="F219">
            <v>27424</v>
          </cell>
          <cell r="G219">
            <v>0.88</v>
          </cell>
          <cell r="H219">
            <v>-3290.880000000001</v>
          </cell>
          <cell r="I219">
            <v>24133.119999999999</v>
          </cell>
          <cell r="J219">
            <v>10</v>
          </cell>
          <cell r="K219" t="str">
            <v>2XU</v>
          </cell>
          <cell r="L219">
            <v>35765</v>
          </cell>
        </row>
        <row r="220">
          <cell r="A220">
            <v>215</v>
          </cell>
          <cell r="B220" t="str">
            <v>91401-22651</v>
          </cell>
          <cell r="C220" t="str">
            <v>CONT</v>
          </cell>
          <cell r="D220" t="str">
            <v>●</v>
          </cell>
          <cell r="E220">
            <v>0</v>
          </cell>
          <cell r="F220">
            <v>8828</v>
          </cell>
          <cell r="G220">
            <v>0.88</v>
          </cell>
          <cell r="H220">
            <v>-1059.3599999999997</v>
          </cell>
          <cell r="I220">
            <v>7768.64</v>
          </cell>
          <cell r="J220">
            <v>0</v>
          </cell>
          <cell r="K220" t="str">
            <v>2XX</v>
          </cell>
          <cell r="L220">
            <v>35765</v>
          </cell>
        </row>
        <row r="221">
          <cell r="A221">
            <v>216</v>
          </cell>
          <cell r="B221" t="str">
            <v>91401-22751</v>
          </cell>
          <cell r="C221" t="str">
            <v>CONT</v>
          </cell>
          <cell r="D221" t="str">
            <v>●</v>
          </cell>
          <cell r="E221">
            <v>0</v>
          </cell>
          <cell r="F221">
            <v>8624</v>
          </cell>
          <cell r="G221">
            <v>0.88</v>
          </cell>
          <cell r="H221">
            <v>-1034.8800000000001</v>
          </cell>
          <cell r="I221">
            <v>7589.12</v>
          </cell>
          <cell r="J221">
            <v>0</v>
          </cell>
          <cell r="K221" t="str">
            <v>2XX</v>
          </cell>
          <cell r="L221">
            <v>35765</v>
          </cell>
        </row>
        <row r="222">
          <cell r="A222">
            <v>217</v>
          </cell>
          <cell r="B222" t="str">
            <v>91408-22003</v>
          </cell>
          <cell r="C222" t="str">
            <v>CONT</v>
          </cell>
          <cell r="D222">
            <v>0</v>
          </cell>
          <cell r="E222" t="str">
            <v>○</v>
          </cell>
          <cell r="F222">
            <v>25319</v>
          </cell>
          <cell r="G222">
            <v>0.88</v>
          </cell>
          <cell r="H222">
            <v>-3038.2799999999988</v>
          </cell>
          <cell r="I222">
            <v>22280.720000000001</v>
          </cell>
          <cell r="J222">
            <v>0</v>
          </cell>
          <cell r="K222" t="str">
            <v>2XX</v>
          </cell>
          <cell r="L222">
            <v>35765</v>
          </cell>
        </row>
        <row r="223">
          <cell r="A223">
            <v>218</v>
          </cell>
          <cell r="B223" t="str">
            <v>91408-22013</v>
          </cell>
          <cell r="C223" t="str">
            <v>CONT</v>
          </cell>
          <cell r="D223" t="str">
            <v>●</v>
          </cell>
          <cell r="E223">
            <v>0</v>
          </cell>
          <cell r="F223">
            <v>23720</v>
          </cell>
          <cell r="G223">
            <v>0.88</v>
          </cell>
          <cell r="H223">
            <v>-2846.4000000000015</v>
          </cell>
          <cell r="I223">
            <v>20873.599999999999</v>
          </cell>
          <cell r="J223">
            <v>0</v>
          </cell>
          <cell r="K223" t="str">
            <v>2XX</v>
          </cell>
          <cell r="L223">
            <v>35765</v>
          </cell>
        </row>
        <row r="224">
          <cell r="A224">
            <v>219</v>
          </cell>
          <cell r="B224" t="str">
            <v>91408-22013</v>
          </cell>
          <cell r="C224" t="str">
            <v>CONT</v>
          </cell>
          <cell r="D224">
            <v>0</v>
          </cell>
          <cell r="E224" t="str">
            <v>○</v>
          </cell>
          <cell r="F224">
            <v>23720</v>
          </cell>
          <cell r="G224">
            <v>0.88</v>
          </cell>
          <cell r="H224">
            <v>-2846.4000000000015</v>
          </cell>
          <cell r="I224">
            <v>20873.599999999999</v>
          </cell>
          <cell r="J224">
            <v>0</v>
          </cell>
          <cell r="K224" t="str">
            <v>2XX</v>
          </cell>
          <cell r="L224">
            <v>35765</v>
          </cell>
        </row>
        <row r="225">
          <cell r="A225">
            <v>220</v>
          </cell>
          <cell r="B225" t="str">
            <v>91408-22022</v>
          </cell>
          <cell r="C225" t="str">
            <v>CONT</v>
          </cell>
          <cell r="D225" t="str">
            <v>●</v>
          </cell>
          <cell r="E225">
            <v>0</v>
          </cell>
          <cell r="F225">
            <v>33074</v>
          </cell>
          <cell r="G225">
            <v>0.88</v>
          </cell>
          <cell r="H225">
            <v>-3968.880000000001</v>
          </cell>
          <cell r="I225">
            <v>29105.119999999999</v>
          </cell>
          <cell r="J225">
            <v>0</v>
          </cell>
          <cell r="K225" t="str">
            <v>2XX</v>
          </cell>
          <cell r="L225">
            <v>35765</v>
          </cell>
        </row>
        <row r="226">
          <cell r="A226">
            <v>221</v>
          </cell>
          <cell r="B226" t="str">
            <v>91408-22032</v>
          </cell>
          <cell r="C226" t="str">
            <v>CONT</v>
          </cell>
          <cell r="D226" t="str">
            <v>●</v>
          </cell>
          <cell r="E226">
            <v>0</v>
          </cell>
          <cell r="F226">
            <v>31634</v>
          </cell>
          <cell r="G226">
            <v>0.88</v>
          </cell>
          <cell r="H226">
            <v>-3796.0799999999981</v>
          </cell>
          <cell r="I226">
            <v>27837.920000000002</v>
          </cell>
          <cell r="J226">
            <v>0</v>
          </cell>
          <cell r="K226" t="str">
            <v>2XX</v>
          </cell>
          <cell r="L226">
            <v>35765</v>
          </cell>
        </row>
        <row r="227">
          <cell r="A227">
            <v>222</v>
          </cell>
          <cell r="B227" t="str">
            <v>91408-22063</v>
          </cell>
          <cell r="C227" t="str">
            <v>CONT</v>
          </cell>
          <cell r="D227">
            <v>0</v>
          </cell>
          <cell r="E227" t="str">
            <v>○</v>
          </cell>
          <cell r="F227">
            <v>27494</v>
          </cell>
          <cell r="G227">
            <v>0.88</v>
          </cell>
          <cell r="H227">
            <v>-3299.2799999999988</v>
          </cell>
          <cell r="I227">
            <v>24194.720000000001</v>
          </cell>
          <cell r="J227">
            <v>0</v>
          </cell>
          <cell r="K227" t="str">
            <v>2XX</v>
          </cell>
          <cell r="L227">
            <v>35765</v>
          </cell>
        </row>
        <row r="228">
          <cell r="A228">
            <v>223</v>
          </cell>
          <cell r="B228" t="str">
            <v>91408-22073</v>
          </cell>
          <cell r="C228" t="str">
            <v>CONT</v>
          </cell>
          <cell r="D228">
            <v>0</v>
          </cell>
          <cell r="E228" t="str">
            <v>○</v>
          </cell>
          <cell r="F228">
            <v>25371</v>
          </cell>
          <cell r="G228">
            <v>0.88</v>
          </cell>
          <cell r="H228">
            <v>-3044.5200000000004</v>
          </cell>
          <cell r="I228">
            <v>22326.48</v>
          </cell>
          <cell r="J228">
            <v>0</v>
          </cell>
          <cell r="K228" t="str">
            <v>2XX</v>
          </cell>
          <cell r="L228">
            <v>35765</v>
          </cell>
        </row>
        <row r="229">
          <cell r="A229">
            <v>224</v>
          </cell>
          <cell r="B229" t="str">
            <v>91408-22082</v>
          </cell>
          <cell r="C229" t="str">
            <v>CONT</v>
          </cell>
          <cell r="D229" t="str">
            <v>●</v>
          </cell>
          <cell r="E229">
            <v>0</v>
          </cell>
          <cell r="F229">
            <v>27641</v>
          </cell>
          <cell r="G229">
            <v>0.88</v>
          </cell>
          <cell r="H229">
            <v>-3316.9199999999983</v>
          </cell>
          <cell r="I229">
            <v>24324.080000000002</v>
          </cell>
          <cell r="J229">
            <v>0</v>
          </cell>
          <cell r="K229" t="str">
            <v>2XX</v>
          </cell>
          <cell r="L229">
            <v>35765</v>
          </cell>
        </row>
        <row r="230">
          <cell r="A230">
            <v>225</v>
          </cell>
          <cell r="B230" t="str">
            <v>91408-22092</v>
          </cell>
          <cell r="C230" t="str">
            <v>CONT</v>
          </cell>
          <cell r="D230" t="str">
            <v>●</v>
          </cell>
          <cell r="E230">
            <v>0</v>
          </cell>
          <cell r="F230">
            <v>25476</v>
          </cell>
          <cell r="G230">
            <v>0.88</v>
          </cell>
          <cell r="H230">
            <v>-3057.119999999999</v>
          </cell>
          <cell r="I230">
            <v>22418.880000000001</v>
          </cell>
          <cell r="J230">
            <v>0</v>
          </cell>
          <cell r="K230" t="str">
            <v>2XX</v>
          </cell>
          <cell r="L230">
            <v>35765</v>
          </cell>
        </row>
        <row r="231">
          <cell r="A231">
            <v>226</v>
          </cell>
          <cell r="B231" t="str">
            <v>91408-22102</v>
          </cell>
          <cell r="C231" t="str">
            <v>CONT</v>
          </cell>
          <cell r="D231" t="str">
            <v>●</v>
          </cell>
          <cell r="E231">
            <v>0</v>
          </cell>
          <cell r="F231">
            <v>27474</v>
          </cell>
          <cell r="G231">
            <v>0.88</v>
          </cell>
          <cell r="H231">
            <v>-3296.880000000001</v>
          </cell>
          <cell r="I231">
            <v>24177.119999999999</v>
          </cell>
          <cell r="J231">
            <v>0</v>
          </cell>
          <cell r="K231" t="str">
            <v>2XX</v>
          </cell>
          <cell r="L231">
            <v>35765</v>
          </cell>
        </row>
        <row r="232">
          <cell r="A232">
            <v>227</v>
          </cell>
          <cell r="B232" t="str">
            <v>91408-22112</v>
          </cell>
          <cell r="C232" t="str">
            <v>CONT</v>
          </cell>
          <cell r="D232" t="str">
            <v>●</v>
          </cell>
          <cell r="E232">
            <v>0</v>
          </cell>
          <cell r="F232">
            <v>25289</v>
          </cell>
          <cell r="G232">
            <v>0.88</v>
          </cell>
          <cell r="H232">
            <v>-3034.6800000000003</v>
          </cell>
          <cell r="I232">
            <v>22254.32</v>
          </cell>
          <cell r="J232">
            <v>0</v>
          </cell>
          <cell r="K232" t="str">
            <v>2XX</v>
          </cell>
          <cell r="L232">
            <v>35765</v>
          </cell>
        </row>
        <row r="233">
          <cell r="A233">
            <v>228</v>
          </cell>
          <cell r="B233" t="str">
            <v>91408-22122</v>
          </cell>
          <cell r="C233" t="str">
            <v>CONT</v>
          </cell>
          <cell r="D233" t="str">
            <v>●</v>
          </cell>
          <cell r="E233">
            <v>0</v>
          </cell>
          <cell r="F233">
            <v>27328</v>
          </cell>
          <cell r="G233">
            <v>0.88</v>
          </cell>
          <cell r="H233">
            <v>-3279.3600000000006</v>
          </cell>
          <cell r="I233">
            <v>24048.639999999999</v>
          </cell>
          <cell r="J233">
            <v>0</v>
          </cell>
          <cell r="K233" t="str">
            <v>2XX</v>
          </cell>
          <cell r="L233">
            <v>35765</v>
          </cell>
        </row>
        <row r="234">
          <cell r="A234">
            <v>229</v>
          </cell>
          <cell r="B234" t="str">
            <v>91408-22132</v>
          </cell>
          <cell r="C234" t="str">
            <v>CONT</v>
          </cell>
          <cell r="D234" t="str">
            <v>●</v>
          </cell>
          <cell r="E234">
            <v>0</v>
          </cell>
          <cell r="F234">
            <v>25371</v>
          </cell>
          <cell r="G234">
            <v>0.88</v>
          </cell>
          <cell r="H234">
            <v>-3044.5200000000004</v>
          </cell>
          <cell r="I234">
            <v>22326.48</v>
          </cell>
          <cell r="J234">
            <v>0</v>
          </cell>
          <cell r="K234" t="str">
            <v>2XX</v>
          </cell>
          <cell r="L234">
            <v>35765</v>
          </cell>
        </row>
        <row r="235">
          <cell r="A235">
            <v>230</v>
          </cell>
          <cell r="B235" t="str">
            <v>91408-22142</v>
          </cell>
          <cell r="C235" t="str">
            <v>CONT</v>
          </cell>
          <cell r="D235" t="str">
            <v>●</v>
          </cell>
          <cell r="E235">
            <v>0</v>
          </cell>
          <cell r="F235">
            <v>27235</v>
          </cell>
          <cell r="G235">
            <v>0.88</v>
          </cell>
          <cell r="H235">
            <v>-3268.2000000000007</v>
          </cell>
          <cell r="I235">
            <v>23966.799999999999</v>
          </cell>
          <cell r="J235">
            <v>0</v>
          </cell>
          <cell r="K235" t="str">
            <v>2XX</v>
          </cell>
          <cell r="L235">
            <v>35765</v>
          </cell>
        </row>
        <row r="236">
          <cell r="A236">
            <v>231</v>
          </cell>
          <cell r="B236" t="str">
            <v>91408-22152</v>
          </cell>
          <cell r="C236" t="str">
            <v>CONT</v>
          </cell>
          <cell r="D236" t="str">
            <v>●</v>
          </cell>
          <cell r="E236">
            <v>0</v>
          </cell>
          <cell r="F236">
            <v>25285</v>
          </cell>
          <cell r="G236">
            <v>0.88</v>
          </cell>
          <cell r="H236">
            <v>-3034.2000000000007</v>
          </cell>
          <cell r="I236">
            <v>22250.799999999999</v>
          </cell>
          <cell r="J236">
            <v>0</v>
          </cell>
          <cell r="K236" t="str">
            <v>2XX</v>
          </cell>
          <cell r="L236">
            <v>35765</v>
          </cell>
        </row>
        <row r="237">
          <cell r="A237">
            <v>232</v>
          </cell>
          <cell r="B237" t="str">
            <v>91408-22163</v>
          </cell>
          <cell r="C237" t="str">
            <v>CONT</v>
          </cell>
          <cell r="D237">
            <v>0</v>
          </cell>
          <cell r="E237" t="str">
            <v>○</v>
          </cell>
          <cell r="F237">
            <v>25596</v>
          </cell>
          <cell r="G237">
            <v>0.88</v>
          </cell>
          <cell r="H237">
            <v>-3071.5200000000004</v>
          </cell>
          <cell r="I237">
            <v>22524.48</v>
          </cell>
          <cell r="J237">
            <v>0</v>
          </cell>
          <cell r="K237" t="str">
            <v>2XX</v>
          </cell>
          <cell r="L237">
            <v>35765</v>
          </cell>
        </row>
        <row r="238">
          <cell r="A238">
            <v>233</v>
          </cell>
          <cell r="B238" t="str">
            <v>91408-22173</v>
          </cell>
          <cell r="C238" t="str">
            <v>CONT</v>
          </cell>
          <cell r="D238" t="str">
            <v>●</v>
          </cell>
          <cell r="E238">
            <v>0</v>
          </cell>
          <cell r="F238">
            <v>23585</v>
          </cell>
          <cell r="G238">
            <v>0.88</v>
          </cell>
          <cell r="H238">
            <v>-2830.2000000000007</v>
          </cell>
          <cell r="I238">
            <v>20754.8</v>
          </cell>
          <cell r="J238">
            <v>0</v>
          </cell>
          <cell r="K238" t="str">
            <v>2XX</v>
          </cell>
          <cell r="L238">
            <v>35765</v>
          </cell>
        </row>
        <row r="239">
          <cell r="A239">
            <v>234</v>
          </cell>
          <cell r="B239" t="str">
            <v>91408-22182</v>
          </cell>
          <cell r="C239" t="str">
            <v>CONT</v>
          </cell>
          <cell r="D239" t="str">
            <v>●</v>
          </cell>
          <cell r="E239">
            <v>0</v>
          </cell>
          <cell r="F239">
            <v>27111</v>
          </cell>
          <cell r="G239">
            <v>0.88</v>
          </cell>
          <cell r="H239">
            <v>-3253.3199999999997</v>
          </cell>
          <cell r="I239">
            <v>23857.68</v>
          </cell>
          <cell r="J239">
            <v>0</v>
          </cell>
          <cell r="K239" t="str">
            <v>2XX</v>
          </cell>
          <cell r="L239">
            <v>35765</v>
          </cell>
        </row>
        <row r="240">
          <cell r="A240">
            <v>235</v>
          </cell>
          <cell r="B240" t="str">
            <v>91408-22192</v>
          </cell>
          <cell r="C240" t="str">
            <v>CONT</v>
          </cell>
          <cell r="D240" t="str">
            <v>●</v>
          </cell>
          <cell r="E240">
            <v>0</v>
          </cell>
          <cell r="F240">
            <v>25160</v>
          </cell>
          <cell r="G240">
            <v>0.88</v>
          </cell>
          <cell r="H240">
            <v>-3019.2000000000007</v>
          </cell>
          <cell r="I240">
            <v>22140.799999999999</v>
          </cell>
          <cell r="J240">
            <v>0</v>
          </cell>
          <cell r="K240" t="str">
            <v>2XX</v>
          </cell>
          <cell r="L240">
            <v>35765</v>
          </cell>
        </row>
        <row r="241">
          <cell r="A241">
            <v>236</v>
          </cell>
          <cell r="B241" t="str">
            <v>91408-22222</v>
          </cell>
          <cell r="C241" t="str">
            <v>CONT</v>
          </cell>
          <cell r="D241" t="str">
            <v>●</v>
          </cell>
          <cell r="E241">
            <v>0</v>
          </cell>
          <cell r="F241">
            <v>28315</v>
          </cell>
          <cell r="G241">
            <v>0.88</v>
          </cell>
          <cell r="H241">
            <v>-3397.7999999999993</v>
          </cell>
          <cell r="I241">
            <v>24917.200000000001</v>
          </cell>
          <cell r="J241">
            <v>0</v>
          </cell>
          <cell r="K241" t="str">
            <v>2XX</v>
          </cell>
          <cell r="L241">
            <v>35765</v>
          </cell>
        </row>
        <row r="242">
          <cell r="A242">
            <v>237</v>
          </cell>
          <cell r="B242" t="str">
            <v>91408-22222</v>
          </cell>
          <cell r="C242" t="str">
            <v>CONT</v>
          </cell>
          <cell r="D242">
            <v>0</v>
          </cell>
          <cell r="E242" t="str">
            <v>○</v>
          </cell>
          <cell r="F242">
            <v>28315</v>
          </cell>
          <cell r="G242">
            <v>0.88</v>
          </cell>
          <cell r="H242">
            <v>-3397.7999999999993</v>
          </cell>
          <cell r="I242">
            <v>24917.200000000001</v>
          </cell>
          <cell r="J242">
            <v>44</v>
          </cell>
          <cell r="K242" t="str">
            <v>2XU</v>
          </cell>
          <cell r="L242">
            <v>35765</v>
          </cell>
        </row>
        <row r="243">
          <cell r="A243">
            <v>238</v>
          </cell>
          <cell r="B243" t="str">
            <v>91408-22232</v>
          </cell>
          <cell r="C243" t="str">
            <v>CONT</v>
          </cell>
          <cell r="D243" t="str">
            <v>●</v>
          </cell>
          <cell r="E243">
            <v>0</v>
          </cell>
          <cell r="F243">
            <v>27012</v>
          </cell>
          <cell r="G243">
            <v>0.88</v>
          </cell>
          <cell r="H243">
            <v>-3241.4399999999987</v>
          </cell>
          <cell r="I243">
            <v>23770.560000000001</v>
          </cell>
          <cell r="J243">
            <v>0</v>
          </cell>
          <cell r="K243" t="str">
            <v>2XX</v>
          </cell>
          <cell r="L243">
            <v>35765</v>
          </cell>
        </row>
        <row r="244">
          <cell r="A244">
            <v>239</v>
          </cell>
          <cell r="B244" t="str">
            <v>91408-22232</v>
          </cell>
          <cell r="C244" t="str">
            <v>CONT</v>
          </cell>
          <cell r="D244">
            <v>0</v>
          </cell>
          <cell r="E244" t="str">
            <v>○</v>
          </cell>
          <cell r="F244">
            <v>27012</v>
          </cell>
          <cell r="G244">
            <v>0.88</v>
          </cell>
          <cell r="H244">
            <v>-3241.4399999999987</v>
          </cell>
          <cell r="I244">
            <v>23770.560000000001</v>
          </cell>
          <cell r="J244">
            <v>44</v>
          </cell>
          <cell r="K244" t="str">
            <v>2XU</v>
          </cell>
          <cell r="L244">
            <v>35765</v>
          </cell>
        </row>
        <row r="245">
          <cell r="A245">
            <v>240</v>
          </cell>
          <cell r="B245" t="str">
            <v>91408-22242</v>
          </cell>
          <cell r="C245" t="str">
            <v>CONT</v>
          </cell>
          <cell r="D245" t="str">
            <v>●</v>
          </cell>
          <cell r="E245">
            <v>0</v>
          </cell>
          <cell r="F245">
            <v>27744</v>
          </cell>
          <cell r="G245">
            <v>0.88</v>
          </cell>
          <cell r="H245">
            <v>-3329.2799999999988</v>
          </cell>
          <cell r="I245">
            <v>24414.720000000001</v>
          </cell>
          <cell r="J245">
            <v>0</v>
          </cell>
          <cell r="K245" t="str">
            <v>2XX</v>
          </cell>
          <cell r="L245">
            <v>35765</v>
          </cell>
        </row>
        <row r="246">
          <cell r="A246">
            <v>241</v>
          </cell>
          <cell r="B246" t="str">
            <v>91408-22252</v>
          </cell>
          <cell r="C246" t="str">
            <v>CONT</v>
          </cell>
          <cell r="D246" t="str">
            <v>●</v>
          </cell>
          <cell r="E246">
            <v>0</v>
          </cell>
          <cell r="F246">
            <v>26758</v>
          </cell>
          <cell r="G246">
            <v>0.88</v>
          </cell>
          <cell r="H246">
            <v>-3210.9599999999991</v>
          </cell>
          <cell r="I246">
            <v>23547.040000000001</v>
          </cell>
          <cell r="J246">
            <v>0</v>
          </cell>
          <cell r="K246" t="str">
            <v>2XX</v>
          </cell>
          <cell r="L246">
            <v>35765</v>
          </cell>
        </row>
        <row r="247">
          <cell r="A247">
            <v>242</v>
          </cell>
          <cell r="B247" t="str">
            <v>91408-22262</v>
          </cell>
          <cell r="C247" t="str">
            <v>CONT</v>
          </cell>
          <cell r="D247" t="str">
            <v>●</v>
          </cell>
          <cell r="E247">
            <v>0</v>
          </cell>
          <cell r="F247">
            <v>28704</v>
          </cell>
          <cell r="G247">
            <v>0.88</v>
          </cell>
          <cell r="H247">
            <v>-3444.4799999999996</v>
          </cell>
          <cell r="I247">
            <v>25259.52</v>
          </cell>
          <cell r="J247">
            <v>0</v>
          </cell>
          <cell r="K247" t="str">
            <v>2XX</v>
          </cell>
          <cell r="L247">
            <v>35765</v>
          </cell>
        </row>
        <row r="248">
          <cell r="A248">
            <v>243</v>
          </cell>
          <cell r="B248" t="str">
            <v>91408-22272</v>
          </cell>
          <cell r="C248" t="str">
            <v>CONT</v>
          </cell>
          <cell r="D248" t="str">
            <v>●</v>
          </cell>
          <cell r="E248">
            <v>0</v>
          </cell>
          <cell r="F248">
            <v>27507</v>
          </cell>
          <cell r="G248">
            <v>0.88</v>
          </cell>
          <cell r="H248">
            <v>-3300.84</v>
          </cell>
          <cell r="I248">
            <v>24206.16</v>
          </cell>
          <cell r="J248">
            <v>0</v>
          </cell>
          <cell r="K248" t="str">
            <v>2XX</v>
          </cell>
          <cell r="L248">
            <v>35765</v>
          </cell>
        </row>
        <row r="249">
          <cell r="A249">
            <v>244</v>
          </cell>
          <cell r="B249" t="str">
            <v>91408-22282</v>
          </cell>
          <cell r="C249" t="str">
            <v>CONT</v>
          </cell>
          <cell r="D249" t="str">
            <v>●</v>
          </cell>
          <cell r="E249">
            <v>0</v>
          </cell>
          <cell r="F249">
            <v>28138</v>
          </cell>
          <cell r="G249">
            <v>0.88</v>
          </cell>
          <cell r="H249">
            <v>-3376.5600000000013</v>
          </cell>
          <cell r="I249">
            <v>24761.439999999999</v>
          </cell>
          <cell r="J249">
            <v>0</v>
          </cell>
          <cell r="K249" t="str">
            <v>2XX</v>
          </cell>
          <cell r="L249">
            <v>35765</v>
          </cell>
        </row>
        <row r="250">
          <cell r="A250">
            <v>245</v>
          </cell>
          <cell r="B250" t="str">
            <v>91408-22292</v>
          </cell>
          <cell r="C250" t="str">
            <v>CONT</v>
          </cell>
          <cell r="D250" t="str">
            <v>●</v>
          </cell>
          <cell r="E250">
            <v>0</v>
          </cell>
          <cell r="F250">
            <v>27246</v>
          </cell>
          <cell r="G250">
            <v>0.88</v>
          </cell>
          <cell r="H250">
            <v>-3269.5200000000004</v>
          </cell>
          <cell r="I250">
            <v>23976.48</v>
          </cell>
          <cell r="J250">
            <v>0</v>
          </cell>
          <cell r="K250" t="str">
            <v>2XX</v>
          </cell>
          <cell r="L250">
            <v>35765</v>
          </cell>
        </row>
        <row r="251">
          <cell r="A251">
            <v>246</v>
          </cell>
          <cell r="B251" t="str">
            <v>91408-22302</v>
          </cell>
          <cell r="C251" t="str">
            <v>CONT</v>
          </cell>
          <cell r="D251" t="str">
            <v>●</v>
          </cell>
          <cell r="E251">
            <v>0</v>
          </cell>
          <cell r="F251">
            <v>29009</v>
          </cell>
          <cell r="G251">
            <v>0.88</v>
          </cell>
          <cell r="H251">
            <v>-3481.0799999999981</v>
          </cell>
          <cell r="I251">
            <v>25527.920000000002</v>
          </cell>
          <cell r="J251">
            <v>0</v>
          </cell>
          <cell r="K251" t="str">
            <v>2XX</v>
          </cell>
          <cell r="L251">
            <v>35765</v>
          </cell>
        </row>
        <row r="252">
          <cell r="A252">
            <v>247</v>
          </cell>
          <cell r="B252" t="str">
            <v>91408-22312</v>
          </cell>
          <cell r="C252" t="str">
            <v>CONT</v>
          </cell>
          <cell r="D252" t="str">
            <v>●</v>
          </cell>
          <cell r="E252">
            <v>0</v>
          </cell>
          <cell r="F252">
            <v>27706</v>
          </cell>
          <cell r="G252">
            <v>0.88</v>
          </cell>
          <cell r="H252">
            <v>-3324.7200000000012</v>
          </cell>
          <cell r="I252">
            <v>24381.279999999999</v>
          </cell>
          <cell r="J252">
            <v>0</v>
          </cell>
          <cell r="K252" t="str">
            <v>2XX</v>
          </cell>
          <cell r="L252">
            <v>35765</v>
          </cell>
        </row>
        <row r="253">
          <cell r="A253">
            <v>248</v>
          </cell>
          <cell r="B253" t="str">
            <v>91408-22322</v>
          </cell>
          <cell r="C253" t="str">
            <v>CONT</v>
          </cell>
          <cell r="D253" t="str">
            <v>●</v>
          </cell>
          <cell r="E253">
            <v>0</v>
          </cell>
          <cell r="F253">
            <v>28237</v>
          </cell>
          <cell r="G253">
            <v>0.88</v>
          </cell>
          <cell r="H253">
            <v>-3388.4399999999987</v>
          </cell>
          <cell r="I253">
            <v>24848.560000000001</v>
          </cell>
          <cell r="J253">
            <v>0</v>
          </cell>
          <cell r="K253" t="str">
            <v>2XX</v>
          </cell>
          <cell r="L253">
            <v>35765</v>
          </cell>
        </row>
        <row r="254">
          <cell r="A254">
            <v>249</v>
          </cell>
          <cell r="B254" t="str">
            <v>91408-22332</v>
          </cell>
          <cell r="C254" t="str">
            <v>CONT</v>
          </cell>
          <cell r="D254" t="str">
            <v>●</v>
          </cell>
          <cell r="E254">
            <v>0</v>
          </cell>
          <cell r="F254">
            <v>27345</v>
          </cell>
          <cell r="G254">
            <v>0.88</v>
          </cell>
          <cell r="H254">
            <v>-3281.4000000000015</v>
          </cell>
          <cell r="I254">
            <v>24063.599999999999</v>
          </cell>
          <cell r="J254">
            <v>0</v>
          </cell>
          <cell r="K254" t="str">
            <v>2XX</v>
          </cell>
          <cell r="L254">
            <v>35765</v>
          </cell>
        </row>
        <row r="255">
          <cell r="A255">
            <v>250</v>
          </cell>
          <cell r="B255" t="str">
            <v>91408-22362</v>
          </cell>
          <cell r="C255" t="str">
            <v>CONT</v>
          </cell>
          <cell r="D255" t="str">
            <v>●</v>
          </cell>
          <cell r="E255">
            <v>0</v>
          </cell>
          <cell r="F255">
            <v>27460</v>
          </cell>
          <cell r="G255">
            <v>0.88</v>
          </cell>
          <cell r="H255">
            <v>-3295.2000000000007</v>
          </cell>
          <cell r="I255">
            <v>24164.799999999999</v>
          </cell>
          <cell r="J255">
            <v>0</v>
          </cell>
          <cell r="K255" t="str">
            <v>2XX</v>
          </cell>
          <cell r="L255">
            <v>35765</v>
          </cell>
        </row>
        <row r="256">
          <cell r="A256">
            <v>251</v>
          </cell>
          <cell r="B256" t="str">
            <v>91408-22372</v>
          </cell>
          <cell r="C256" t="str">
            <v>CONT</v>
          </cell>
          <cell r="D256" t="str">
            <v>●</v>
          </cell>
          <cell r="E256">
            <v>0</v>
          </cell>
          <cell r="F256">
            <v>25712</v>
          </cell>
          <cell r="G256">
            <v>0.88</v>
          </cell>
          <cell r="H256">
            <v>-3085.4399999999987</v>
          </cell>
          <cell r="I256">
            <v>22626.560000000001</v>
          </cell>
          <cell r="J256">
            <v>0</v>
          </cell>
          <cell r="K256" t="str">
            <v>2XX</v>
          </cell>
          <cell r="L256">
            <v>35765</v>
          </cell>
        </row>
        <row r="257">
          <cell r="A257">
            <v>252</v>
          </cell>
          <cell r="B257" t="str">
            <v>91408-22403</v>
          </cell>
          <cell r="C257" t="str">
            <v>CONT</v>
          </cell>
          <cell r="D257">
            <v>0</v>
          </cell>
          <cell r="E257" t="str">
            <v>○</v>
          </cell>
          <cell r="F257">
            <v>25513</v>
          </cell>
          <cell r="G257">
            <v>0.88</v>
          </cell>
          <cell r="H257">
            <v>-3061.5600000000013</v>
          </cell>
          <cell r="I257">
            <v>22451.439999999999</v>
          </cell>
          <cell r="J257">
            <v>0</v>
          </cell>
          <cell r="K257" t="str">
            <v>2XX</v>
          </cell>
          <cell r="L257">
            <v>35765</v>
          </cell>
        </row>
        <row r="258">
          <cell r="A258">
            <v>253</v>
          </cell>
          <cell r="B258" t="str">
            <v>91408-22413</v>
          </cell>
          <cell r="C258" t="str">
            <v>CONT</v>
          </cell>
          <cell r="D258" t="str">
            <v>●</v>
          </cell>
          <cell r="E258">
            <v>0</v>
          </cell>
          <cell r="F258">
            <v>23540</v>
          </cell>
          <cell r="G258">
            <v>0.88</v>
          </cell>
          <cell r="H258">
            <v>-2824.7999999999993</v>
          </cell>
          <cell r="I258">
            <v>20715.2</v>
          </cell>
          <cell r="J258">
            <v>0</v>
          </cell>
          <cell r="K258" t="str">
            <v>2XX</v>
          </cell>
          <cell r="L258">
            <v>35765</v>
          </cell>
        </row>
        <row r="259">
          <cell r="A259">
            <v>254</v>
          </cell>
          <cell r="B259" t="str">
            <v>91408-22422</v>
          </cell>
          <cell r="C259" t="str">
            <v>CONT</v>
          </cell>
          <cell r="D259" t="str">
            <v>●</v>
          </cell>
          <cell r="E259">
            <v>0</v>
          </cell>
          <cell r="F259">
            <v>27320</v>
          </cell>
          <cell r="G259">
            <v>0.88</v>
          </cell>
          <cell r="H259">
            <v>-3278.4000000000015</v>
          </cell>
          <cell r="I259">
            <v>24041.599999999999</v>
          </cell>
          <cell r="J259">
            <v>0</v>
          </cell>
          <cell r="K259" t="str">
            <v>2XX</v>
          </cell>
          <cell r="L259">
            <v>35765</v>
          </cell>
        </row>
        <row r="260">
          <cell r="A260">
            <v>255</v>
          </cell>
          <cell r="B260" t="str">
            <v>91408-22432</v>
          </cell>
          <cell r="C260" t="str">
            <v>CONT</v>
          </cell>
          <cell r="D260" t="str">
            <v>●</v>
          </cell>
          <cell r="E260">
            <v>0</v>
          </cell>
          <cell r="F260">
            <v>25328</v>
          </cell>
          <cell r="G260">
            <v>0.88</v>
          </cell>
          <cell r="H260">
            <v>-3039.3600000000006</v>
          </cell>
          <cell r="I260">
            <v>22288.639999999999</v>
          </cell>
          <cell r="J260">
            <v>0</v>
          </cell>
          <cell r="K260" t="str">
            <v>2XX</v>
          </cell>
          <cell r="L260">
            <v>35765</v>
          </cell>
        </row>
        <row r="261">
          <cell r="A261">
            <v>256</v>
          </cell>
          <cell r="B261" t="str">
            <v>91408-22443</v>
          </cell>
          <cell r="C261" t="str">
            <v>CONT</v>
          </cell>
          <cell r="D261">
            <v>0</v>
          </cell>
          <cell r="E261" t="str">
            <v>○</v>
          </cell>
          <cell r="F261">
            <v>25477</v>
          </cell>
          <cell r="G261">
            <v>0.88</v>
          </cell>
          <cell r="H261">
            <v>-3057.2400000000016</v>
          </cell>
          <cell r="I261">
            <v>22419.759999999998</v>
          </cell>
          <cell r="J261">
            <v>0</v>
          </cell>
          <cell r="K261" t="str">
            <v>2XX</v>
          </cell>
          <cell r="L261">
            <v>35765</v>
          </cell>
        </row>
        <row r="262">
          <cell r="A262">
            <v>257</v>
          </cell>
          <cell r="B262" t="str">
            <v>91408-22453</v>
          </cell>
          <cell r="C262" t="str">
            <v>CONT</v>
          </cell>
          <cell r="D262" t="str">
            <v>●</v>
          </cell>
          <cell r="E262">
            <v>0</v>
          </cell>
          <cell r="F262">
            <v>23476</v>
          </cell>
          <cell r="G262">
            <v>0.88</v>
          </cell>
          <cell r="H262">
            <v>-2817.119999999999</v>
          </cell>
          <cell r="I262">
            <v>20658.88</v>
          </cell>
          <cell r="J262">
            <v>0</v>
          </cell>
          <cell r="K262" t="str">
            <v>2XX</v>
          </cell>
          <cell r="L262">
            <v>35765</v>
          </cell>
        </row>
        <row r="263">
          <cell r="A263">
            <v>258</v>
          </cell>
          <cell r="B263" t="str">
            <v>91408-22462</v>
          </cell>
          <cell r="C263" t="str">
            <v>CONT</v>
          </cell>
          <cell r="D263" t="str">
            <v>●</v>
          </cell>
          <cell r="E263">
            <v>0</v>
          </cell>
          <cell r="F263">
            <v>27098</v>
          </cell>
          <cell r="G263">
            <v>0.88</v>
          </cell>
          <cell r="H263">
            <v>-3251.7599999999984</v>
          </cell>
          <cell r="I263">
            <v>23846.240000000002</v>
          </cell>
          <cell r="J263">
            <v>0</v>
          </cell>
          <cell r="K263" t="str">
            <v>2XX</v>
          </cell>
          <cell r="L263">
            <v>35765</v>
          </cell>
        </row>
        <row r="264">
          <cell r="A264">
            <v>259</v>
          </cell>
          <cell r="B264" t="str">
            <v>91408-22472</v>
          </cell>
          <cell r="C264" t="str">
            <v>CONT</v>
          </cell>
          <cell r="D264" t="str">
            <v>●</v>
          </cell>
          <cell r="E264">
            <v>0</v>
          </cell>
          <cell r="F264">
            <v>25165</v>
          </cell>
          <cell r="G264">
            <v>0.88</v>
          </cell>
          <cell r="H264">
            <v>-3019.7999999999993</v>
          </cell>
          <cell r="I264">
            <v>22145.200000000001</v>
          </cell>
          <cell r="J264">
            <v>0</v>
          </cell>
          <cell r="K264" t="str">
            <v>2XX</v>
          </cell>
          <cell r="L264">
            <v>35765</v>
          </cell>
        </row>
        <row r="265">
          <cell r="A265">
            <v>260</v>
          </cell>
          <cell r="B265" t="str">
            <v>91408-22483</v>
          </cell>
          <cell r="C265" t="str">
            <v>CONT</v>
          </cell>
          <cell r="D265">
            <v>0</v>
          </cell>
          <cell r="E265" t="str">
            <v>○</v>
          </cell>
          <cell r="F265">
            <v>25269</v>
          </cell>
          <cell r="G265">
            <v>0.88</v>
          </cell>
          <cell r="H265">
            <v>-3032.2799999999988</v>
          </cell>
          <cell r="I265">
            <v>22236.720000000001</v>
          </cell>
          <cell r="J265">
            <v>0</v>
          </cell>
          <cell r="K265" t="str">
            <v>2XX</v>
          </cell>
          <cell r="L265">
            <v>35765</v>
          </cell>
        </row>
        <row r="266">
          <cell r="A266">
            <v>261</v>
          </cell>
          <cell r="B266" t="str">
            <v>91408-22493</v>
          </cell>
          <cell r="C266" t="str">
            <v>CONT</v>
          </cell>
          <cell r="D266" t="str">
            <v>●</v>
          </cell>
          <cell r="E266">
            <v>0</v>
          </cell>
          <cell r="F266">
            <v>23310</v>
          </cell>
          <cell r="G266">
            <v>0.88</v>
          </cell>
          <cell r="H266">
            <v>-2797.2000000000007</v>
          </cell>
          <cell r="I266">
            <v>20512.8</v>
          </cell>
          <cell r="J266">
            <v>0</v>
          </cell>
          <cell r="K266" t="str">
            <v>2XX</v>
          </cell>
          <cell r="L266">
            <v>35765</v>
          </cell>
        </row>
        <row r="267">
          <cell r="A267">
            <v>262</v>
          </cell>
          <cell r="B267" t="str">
            <v>91408-22502</v>
          </cell>
          <cell r="C267" t="str">
            <v>CONT</v>
          </cell>
          <cell r="D267" t="str">
            <v>●</v>
          </cell>
          <cell r="E267">
            <v>0</v>
          </cell>
          <cell r="F267">
            <v>27306</v>
          </cell>
          <cell r="G267">
            <v>0.88</v>
          </cell>
          <cell r="H267">
            <v>-3276.7200000000012</v>
          </cell>
          <cell r="I267">
            <v>24029.279999999999</v>
          </cell>
          <cell r="J267">
            <v>0</v>
          </cell>
          <cell r="K267" t="str">
            <v>2XX</v>
          </cell>
          <cell r="L267">
            <v>35765</v>
          </cell>
        </row>
        <row r="268">
          <cell r="A268">
            <v>263</v>
          </cell>
          <cell r="B268" t="str">
            <v>91408-22512</v>
          </cell>
          <cell r="C268" t="str">
            <v>CONT</v>
          </cell>
          <cell r="D268" t="str">
            <v>●</v>
          </cell>
          <cell r="E268">
            <v>0</v>
          </cell>
          <cell r="F268">
            <v>25328</v>
          </cell>
          <cell r="G268">
            <v>0.88</v>
          </cell>
          <cell r="H268">
            <v>-3039.3600000000006</v>
          </cell>
          <cell r="I268">
            <v>22288.639999999999</v>
          </cell>
          <cell r="J268">
            <v>0</v>
          </cell>
          <cell r="K268" t="str">
            <v>2XX</v>
          </cell>
          <cell r="L268">
            <v>35765</v>
          </cell>
        </row>
        <row r="269">
          <cell r="A269">
            <v>264</v>
          </cell>
          <cell r="B269" t="str">
            <v>91408-22523</v>
          </cell>
          <cell r="C269" t="str">
            <v>CONT</v>
          </cell>
          <cell r="D269">
            <v>0</v>
          </cell>
          <cell r="E269" t="str">
            <v>○</v>
          </cell>
          <cell r="F269">
            <v>25721</v>
          </cell>
          <cell r="G269">
            <v>0.88</v>
          </cell>
          <cell r="H269">
            <v>-3086.5200000000004</v>
          </cell>
          <cell r="I269">
            <v>22634.48</v>
          </cell>
          <cell r="J269">
            <v>0</v>
          </cell>
          <cell r="K269" t="str">
            <v>2XX</v>
          </cell>
          <cell r="L269">
            <v>35765</v>
          </cell>
        </row>
        <row r="270">
          <cell r="A270">
            <v>265</v>
          </cell>
          <cell r="B270" t="str">
            <v>91408-22533</v>
          </cell>
          <cell r="C270" t="str">
            <v>CONT</v>
          </cell>
          <cell r="D270" t="str">
            <v>●</v>
          </cell>
          <cell r="E270">
            <v>0</v>
          </cell>
          <cell r="F270">
            <v>23720</v>
          </cell>
          <cell r="G270">
            <v>0.88</v>
          </cell>
          <cell r="H270">
            <v>-2846.4000000000015</v>
          </cell>
          <cell r="I270">
            <v>20873.599999999999</v>
          </cell>
          <cell r="J270">
            <v>0</v>
          </cell>
          <cell r="K270" t="str">
            <v>2XX</v>
          </cell>
          <cell r="L270">
            <v>35765</v>
          </cell>
        </row>
        <row r="271">
          <cell r="A271">
            <v>266</v>
          </cell>
          <cell r="B271" t="str">
            <v>91408-22600</v>
          </cell>
          <cell r="C271" t="str">
            <v>CONT</v>
          </cell>
          <cell r="D271" t="str">
            <v>●</v>
          </cell>
          <cell r="E271">
            <v>0</v>
          </cell>
          <cell r="F271">
            <v>30018</v>
          </cell>
          <cell r="G271">
            <v>0.88</v>
          </cell>
          <cell r="H271">
            <v>-3602.16</v>
          </cell>
          <cell r="I271">
            <v>26415.84</v>
          </cell>
          <cell r="J271">
            <v>0</v>
          </cell>
          <cell r="K271" t="str">
            <v>2XX</v>
          </cell>
          <cell r="L271">
            <v>35765</v>
          </cell>
        </row>
        <row r="272">
          <cell r="A272">
            <v>267</v>
          </cell>
          <cell r="B272" t="str">
            <v>91408-22630</v>
          </cell>
          <cell r="C272" t="str">
            <v>CONT</v>
          </cell>
          <cell r="D272" t="str">
            <v>●</v>
          </cell>
          <cell r="E272">
            <v>0</v>
          </cell>
          <cell r="F272">
            <v>33074</v>
          </cell>
          <cell r="G272">
            <v>0.88</v>
          </cell>
          <cell r="H272">
            <v>-3968.880000000001</v>
          </cell>
          <cell r="I272">
            <v>29105.119999999999</v>
          </cell>
          <cell r="J272">
            <v>0</v>
          </cell>
          <cell r="K272" t="str">
            <v>2XX</v>
          </cell>
          <cell r="L272">
            <v>35765</v>
          </cell>
        </row>
        <row r="273">
          <cell r="A273">
            <v>268</v>
          </cell>
          <cell r="B273" t="str">
            <v>91408-22640</v>
          </cell>
          <cell r="C273" t="str">
            <v>CONT</v>
          </cell>
          <cell r="D273" t="str">
            <v>●</v>
          </cell>
          <cell r="E273">
            <v>0</v>
          </cell>
          <cell r="F273">
            <v>31634</v>
          </cell>
          <cell r="G273">
            <v>0.88</v>
          </cell>
          <cell r="H273">
            <v>-3796.0799999999981</v>
          </cell>
          <cell r="I273">
            <v>27837.920000000002</v>
          </cell>
          <cell r="J273">
            <v>0</v>
          </cell>
          <cell r="K273" t="str">
            <v>2XX</v>
          </cell>
          <cell r="L273">
            <v>35765</v>
          </cell>
        </row>
        <row r="274">
          <cell r="A274">
            <v>269</v>
          </cell>
          <cell r="B274" t="str">
            <v>91630-22001</v>
          </cell>
          <cell r="C274" t="str">
            <v>ROOF</v>
          </cell>
          <cell r="D274" t="str">
            <v>●</v>
          </cell>
          <cell r="E274">
            <v>0</v>
          </cell>
          <cell r="F274">
            <v>723</v>
          </cell>
          <cell r="G274">
            <v>0.88</v>
          </cell>
          <cell r="H274">
            <v>-86.759999999999991</v>
          </cell>
          <cell r="I274">
            <v>636.24</v>
          </cell>
          <cell r="J274">
            <v>0</v>
          </cell>
          <cell r="K274" t="str">
            <v>XXX</v>
          </cell>
          <cell r="L274">
            <v>35765</v>
          </cell>
        </row>
        <row r="275">
          <cell r="A275">
            <v>270</v>
          </cell>
          <cell r="B275" t="str">
            <v>91630-22100</v>
          </cell>
          <cell r="C275" t="str">
            <v>ROOF</v>
          </cell>
          <cell r="D275" t="str">
            <v>●</v>
          </cell>
          <cell r="E275">
            <v>0</v>
          </cell>
          <cell r="F275">
            <v>918</v>
          </cell>
          <cell r="G275">
            <v>0.88</v>
          </cell>
          <cell r="H275">
            <v>-110.15999999999997</v>
          </cell>
          <cell r="I275">
            <v>807.84</v>
          </cell>
          <cell r="J275">
            <v>0</v>
          </cell>
          <cell r="K275" t="str">
            <v>XXX</v>
          </cell>
          <cell r="L275">
            <v>35765</v>
          </cell>
        </row>
        <row r="276">
          <cell r="A276">
            <v>271</v>
          </cell>
          <cell r="B276" t="str">
            <v>91630-22150</v>
          </cell>
          <cell r="C276" t="str">
            <v>ROOF</v>
          </cell>
          <cell r="D276" t="str">
            <v>●</v>
          </cell>
          <cell r="E276">
            <v>0</v>
          </cell>
          <cell r="F276">
            <v>3858</v>
          </cell>
          <cell r="G276">
            <v>0.88</v>
          </cell>
          <cell r="H276">
            <v>-462.96000000000004</v>
          </cell>
          <cell r="I276">
            <v>3395.04</v>
          </cell>
          <cell r="J276">
            <v>0</v>
          </cell>
          <cell r="K276" t="str">
            <v>XXX</v>
          </cell>
          <cell r="L276">
            <v>35765</v>
          </cell>
        </row>
        <row r="277">
          <cell r="A277">
            <v>272</v>
          </cell>
          <cell r="B277" t="str">
            <v>91670-22002</v>
          </cell>
          <cell r="C277" t="str">
            <v>ABS</v>
          </cell>
          <cell r="D277">
            <v>0</v>
          </cell>
          <cell r="E277" t="str">
            <v>○</v>
          </cell>
          <cell r="F277">
            <v>14779</v>
          </cell>
          <cell r="G277">
            <v>0.88</v>
          </cell>
          <cell r="H277">
            <v>-1773.4799999999996</v>
          </cell>
          <cell r="I277">
            <v>13005.52</v>
          </cell>
          <cell r="J277">
            <v>331</v>
          </cell>
          <cell r="K277" t="str">
            <v>XXU</v>
          </cell>
          <cell r="L277">
            <v>35765</v>
          </cell>
        </row>
        <row r="278">
          <cell r="A278">
            <v>273</v>
          </cell>
          <cell r="B278" t="str">
            <v>91670-22101</v>
          </cell>
          <cell r="C278" t="str">
            <v>ABS</v>
          </cell>
          <cell r="D278">
            <v>0</v>
          </cell>
          <cell r="E278" t="str">
            <v>○</v>
          </cell>
          <cell r="F278">
            <v>14236</v>
          </cell>
          <cell r="G278">
            <v>0.88</v>
          </cell>
          <cell r="H278">
            <v>-1708.3199999999997</v>
          </cell>
          <cell r="I278">
            <v>12527.68</v>
          </cell>
          <cell r="J278">
            <v>331</v>
          </cell>
          <cell r="K278" t="str">
            <v>XXU</v>
          </cell>
          <cell r="L278">
            <v>35765</v>
          </cell>
        </row>
        <row r="279">
          <cell r="A279">
            <v>274</v>
          </cell>
          <cell r="B279" t="str">
            <v>91670-22201</v>
          </cell>
          <cell r="C279" t="str">
            <v>ABS</v>
          </cell>
          <cell r="D279">
            <v>0</v>
          </cell>
          <cell r="E279" t="str">
            <v>○</v>
          </cell>
          <cell r="F279">
            <v>16383</v>
          </cell>
          <cell r="G279">
            <v>0.88</v>
          </cell>
          <cell r="H279">
            <v>-1965.9599999999991</v>
          </cell>
          <cell r="I279">
            <v>14417.04</v>
          </cell>
          <cell r="J279">
            <v>331</v>
          </cell>
          <cell r="K279" t="str">
            <v>XXU</v>
          </cell>
          <cell r="L279">
            <v>35765</v>
          </cell>
        </row>
        <row r="280">
          <cell r="A280">
            <v>275</v>
          </cell>
          <cell r="B280" t="str">
            <v>91670-22301</v>
          </cell>
          <cell r="C280" t="str">
            <v>ABS</v>
          </cell>
          <cell r="D280">
            <v>0</v>
          </cell>
          <cell r="E280" t="str">
            <v>○</v>
          </cell>
          <cell r="F280">
            <v>15246</v>
          </cell>
          <cell r="G280">
            <v>0.88</v>
          </cell>
          <cell r="H280">
            <v>-1829.5200000000004</v>
          </cell>
          <cell r="I280">
            <v>13416.48</v>
          </cell>
          <cell r="J280">
            <v>331</v>
          </cell>
          <cell r="K280" t="str">
            <v>XXU</v>
          </cell>
          <cell r="L280">
            <v>35765</v>
          </cell>
        </row>
        <row r="281">
          <cell r="A281">
            <v>276</v>
          </cell>
          <cell r="B281" t="str">
            <v>91670-22401</v>
          </cell>
          <cell r="C281" t="str">
            <v>ABS</v>
          </cell>
          <cell r="D281">
            <v>0</v>
          </cell>
          <cell r="E281" t="str">
            <v>○</v>
          </cell>
          <cell r="F281">
            <v>15995</v>
          </cell>
          <cell r="G281">
            <v>0.88</v>
          </cell>
          <cell r="H281">
            <v>-1919.3999999999996</v>
          </cell>
          <cell r="I281">
            <v>14075.6</v>
          </cell>
          <cell r="J281">
            <v>331</v>
          </cell>
          <cell r="K281" t="str">
            <v>XXU</v>
          </cell>
          <cell r="L281">
            <v>35765</v>
          </cell>
        </row>
        <row r="282">
          <cell r="A282">
            <v>277</v>
          </cell>
          <cell r="B282" t="str">
            <v>91670-22503</v>
          </cell>
          <cell r="C282" t="str">
            <v>ABS</v>
          </cell>
          <cell r="D282">
            <v>0</v>
          </cell>
          <cell r="E282" t="str">
            <v>○</v>
          </cell>
          <cell r="F282">
            <v>17845</v>
          </cell>
          <cell r="G282">
            <v>0.88</v>
          </cell>
          <cell r="H282">
            <v>-2141.3999999999996</v>
          </cell>
          <cell r="I282">
            <v>15703.6</v>
          </cell>
          <cell r="J282">
            <v>404</v>
          </cell>
          <cell r="K282" t="str">
            <v>XXU</v>
          </cell>
          <cell r="L282">
            <v>35765</v>
          </cell>
        </row>
        <row r="283">
          <cell r="A283">
            <v>278</v>
          </cell>
          <cell r="B283" t="str">
            <v>91670-22603</v>
          </cell>
          <cell r="C283" t="str">
            <v>ABS</v>
          </cell>
          <cell r="D283">
            <v>0</v>
          </cell>
          <cell r="E283" t="str">
            <v>○</v>
          </cell>
          <cell r="F283">
            <v>17541</v>
          </cell>
          <cell r="G283">
            <v>0.88</v>
          </cell>
          <cell r="H283">
            <v>-2104.92</v>
          </cell>
          <cell r="I283">
            <v>15436.08</v>
          </cell>
          <cell r="J283">
            <v>404</v>
          </cell>
          <cell r="K283" t="str">
            <v>XXU</v>
          </cell>
          <cell r="L283">
            <v>35765</v>
          </cell>
        </row>
        <row r="284">
          <cell r="A284">
            <v>279</v>
          </cell>
          <cell r="B284" t="str">
            <v>91670-22703</v>
          </cell>
          <cell r="C284" t="str">
            <v>ABS</v>
          </cell>
          <cell r="D284">
            <v>0</v>
          </cell>
          <cell r="E284" t="str">
            <v>○</v>
          </cell>
          <cell r="F284">
            <v>19553</v>
          </cell>
          <cell r="G284">
            <v>0.88</v>
          </cell>
          <cell r="H284">
            <v>-2346.3600000000006</v>
          </cell>
          <cell r="I284">
            <v>17206.64</v>
          </cell>
          <cell r="J284">
            <v>404</v>
          </cell>
          <cell r="K284" t="str">
            <v>XXU</v>
          </cell>
          <cell r="L284">
            <v>35765</v>
          </cell>
        </row>
        <row r="285">
          <cell r="A285">
            <v>280</v>
          </cell>
          <cell r="B285" t="str">
            <v>91670-22803</v>
          </cell>
          <cell r="C285" t="str">
            <v>ABS</v>
          </cell>
          <cell r="D285">
            <v>0</v>
          </cell>
          <cell r="E285" t="str">
            <v>○</v>
          </cell>
          <cell r="F285">
            <v>18389</v>
          </cell>
          <cell r="G285">
            <v>0.88</v>
          </cell>
          <cell r="H285">
            <v>-2206.6800000000003</v>
          </cell>
          <cell r="I285">
            <v>16182.32</v>
          </cell>
          <cell r="J285">
            <v>404</v>
          </cell>
          <cell r="K285" t="str">
            <v>XXU</v>
          </cell>
          <cell r="L285">
            <v>35765</v>
          </cell>
        </row>
        <row r="286">
          <cell r="A286">
            <v>281</v>
          </cell>
          <cell r="B286" t="str">
            <v>91670-22903</v>
          </cell>
          <cell r="C286" t="str">
            <v>ABS</v>
          </cell>
          <cell r="D286">
            <v>0</v>
          </cell>
          <cell r="E286" t="str">
            <v>○</v>
          </cell>
          <cell r="F286">
            <v>19074</v>
          </cell>
          <cell r="G286">
            <v>0.88</v>
          </cell>
          <cell r="H286">
            <v>-2288.880000000001</v>
          </cell>
          <cell r="I286">
            <v>16785.12</v>
          </cell>
          <cell r="J286">
            <v>404</v>
          </cell>
          <cell r="K286" t="str">
            <v>XXU</v>
          </cell>
          <cell r="L286">
            <v>35765</v>
          </cell>
        </row>
        <row r="287">
          <cell r="A287">
            <v>282</v>
          </cell>
          <cell r="B287" t="str">
            <v>91710-22002</v>
          </cell>
          <cell r="C287" t="str">
            <v>M/EXT</v>
          </cell>
          <cell r="D287">
            <v>0</v>
          </cell>
          <cell r="E287" t="str">
            <v>○</v>
          </cell>
          <cell r="F287">
            <v>2238</v>
          </cell>
          <cell r="G287">
            <v>0.88</v>
          </cell>
          <cell r="H287">
            <v>-268.55999999999995</v>
          </cell>
          <cell r="I287">
            <v>1969.44</v>
          </cell>
          <cell r="J287">
            <v>72</v>
          </cell>
          <cell r="K287" t="str">
            <v>XXU</v>
          </cell>
          <cell r="L287">
            <v>35765</v>
          </cell>
        </row>
        <row r="288">
          <cell r="A288">
            <v>283</v>
          </cell>
          <cell r="B288" t="str">
            <v>91710-22101</v>
          </cell>
          <cell r="C288" t="str">
            <v>M/EXT</v>
          </cell>
          <cell r="D288">
            <v>0</v>
          </cell>
          <cell r="E288" t="str">
            <v>○</v>
          </cell>
          <cell r="F288">
            <v>2349</v>
          </cell>
          <cell r="G288">
            <v>0.88</v>
          </cell>
          <cell r="H288">
            <v>-281.88000000000011</v>
          </cell>
          <cell r="I288">
            <v>2067.12</v>
          </cell>
          <cell r="J288">
            <v>73</v>
          </cell>
          <cell r="K288" t="str">
            <v>XXU</v>
          </cell>
          <cell r="L288">
            <v>35765</v>
          </cell>
        </row>
        <row r="289">
          <cell r="A289">
            <v>284</v>
          </cell>
          <cell r="B289" t="str">
            <v>91710-22201</v>
          </cell>
          <cell r="C289" t="str">
            <v>M/EXT</v>
          </cell>
          <cell r="D289">
            <v>0</v>
          </cell>
          <cell r="E289" t="str">
            <v>○</v>
          </cell>
          <cell r="F289">
            <v>2727</v>
          </cell>
          <cell r="G289">
            <v>0.88</v>
          </cell>
          <cell r="H289">
            <v>-327.23999999999978</v>
          </cell>
          <cell r="I289">
            <v>2399.7600000000002</v>
          </cell>
          <cell r="J289">
            <v>73</v>
          </cell>
          <cell r="K289" t="str">
            <v>XXU</v>
          </cell>
          <cell r="L289">
            <v>35765</v>
          </cell>
        </row>
        <row r="290">
          <cell r="A290">
            <v>285</v>
          </cell>
          <cell r="B290" t="str">
            <v>91710-22301</v>
          </cell>
          <cell r="C290" t="str">
            <v>M/EXT</v>
          </cell>
          <cell r="D290">
            <v>0</v>
          </cell>
          <cell r="E290" t="str">
            <v>○</v>
          </cell>
          <cell r="F290">
            <v>2915</v>
          </cell>
          <cell r="G290">
            <v>0.88</v>
          </cell>
          <cell r="H290">
            <v>-349.80000000000018</v>
          </cell>
          <cell r="I290">
            <v>2565.1999999999998</v>
          </cell>
          <cell r="J290">
            <v>73</v>
          </cell>
          <cell r="K290" t="str">
            <v>XXU</v>
          </cell>
          <cell r="L290">
            <v>35765</v>
          </cell>
        </row>
        <row r="291">
          <cell r="A291">
            <v>286</v>
          </cell>
          <cell r="B291" t="str">
            <v>91710-22401</v>
          </cell>
          <cell r="C291" t="str">
            <v>M/EXT</v>
          </cell>
          <cell r="D291">
            <v>0</v>
          </cell>
          <cell r="E291" t="str">
            <v>○</v>
          </cell>
          <cell r="F291">
            <v>3239</v>
          </cell>
          <cell r="G291">
            <v>0.88</v>
          </cell>
          <cell r="H291">
            <v>-388.67999999999984</v>
          </cell>
          <cell r="I291">
            <v>2850.32</v>
          </cell>
          <cell r="J291">
            <v>73</v>
          </cell>
          <cell r="K291" t="str">
            <v>XXU</v>
          </cell>
          <cell r="L291">
            <v>35765</v>
          </cell>
        </row>
        <row r="292">
          <cell r="A292">
            <v>287</v>
          </cell>
          <cell r="B292" t="str">
            <v>91710-22503</v>
          </cell>
          <cell r="C292" t="str">
            <v>M/EXT</v>
          </cell>
          <cell r="D292">
            <v>0</v>
          </cell>
          <cell r="E292" t="str">
            <v>○</v>
          </cell>
          <cell r="F292">
            <v>6243</v>
          </cell>
          <cell r="G292">
            <v>0.88</v>
          </cell>
          <cell r="H292">
            <v>-749.15999999999985</v>
          </cell>
          <cell r="I292">
            <v>5493.84</v>
          </cell>
          <cell r="J292">
            <v>73</v>
          </cell>
          <cell r="K292" t="str">
            <v>XXU</v>
          </cell>
          <cell r="L292">
            <v>35765</v>
          </cell>
        </row>
        <row r="293">
          <cell r="A293">
            <v>288</v>
          </cell>
          <cell r="B293" t="str">
            <v>91710-22603</v>
          </cell>
          <cell r="C293" t="str">
            <v>M/EXT</v>
          </cell>
          <cell r="D293">
            <v>0</v>
          </cell>
          <cell r="E293" t="str">
            <v>○</v>
          </cell>
          <cell r="F293">
            <v>6437</v>
          </cell>
          <cell r="G293">
            <v>0.88</v>
          </cell>
          <cell r="H293">
            <v>-772.4399999999996</v>
          </cell>
          <cell r="I293">
            <v>5664.56</v>
          </cell>
          <cell r="J293">
            <v>73</v>
          </cell>
          <cell r="K293" t="str">
            <v>XXU</v>
          </cell>
          <cell r="L293">
            <v>35765</v>
          </cell>
        </row>
        <row r="294">
          <cell r="A294">
            <v>289</v>
          </cell>
          <cell r="B294" t="str">
            <v>91710-22703</v>
          </cell>
          <cell r="C294" t="str">
            <v>M/EXT</v>
          </cell>
          <cell r="D294">
            <v>0</v>
          </cell>
          <cell r="E294" t="str">
            <v>○</v>
          </cell>
          <cell r="F294">
            <v>6733</v>
          </cell>
          <cell r="G294">
            <v>0.88</v>
          </cell>
          <cell r="H294">
            <v>-807.96</v>
          </cell>
          <cell r="I294">
            <v>5925.04</v>
          </cell>
          <cell r="J294">
            <v>73</v>
          </cell>
          <cell r="K294" t="str">
            <v>XXU</v>
          </cell>
          <cell r="L294">
            <v>35765</v>
          </cell>
        </row>
        <row r="295">
          <cell r="A295">
            <v>290</v>
          </cell>
          <cell r="B295" t="str">
            <v>91710-22803</v>
          </cell>
          <cell r="C295" t="str">
            <v>M/EXT</v>
          </cell>
          <cell r="D295">
            <v>0</v>
          </cell>
          <cell r="E295" t="str">
            <v>○</v>
          </cell>
          <cell r="F295">
            <v>6919</v>
          </cell>
          <cell r="G295">
            <v>0.88</v>
          </cell>
          <cell r="H295">
            <v>-830.27999999999975</v>
          </cell>
          <cell r="I295">
            <v>6088.72</v>
          </cell>
          <cell r="J295">
            <v>73</v>
          </cell>
          <cell r="K295" t="str">
            <v>XXU</v>
          </cell>
          <cell r="L295">
            <v>35765</v>
          </cell>
        </row>
        <row r="296">
          <cell r="A296">
            <v>291</v>
          </cell>
          <cell r="B296" t="str">
            <v>91710-22903</v>
          </cell>
          <cell r="C296" t="str">
            <v>M/EXT</v>
          </cell>
          <cell r="D296">
            <v>0</v>
          </cell>
          <cell r="E296" t="str">
            <v>○</v>
          </cell>
          <cell r="F296">
            <v>7280</v>
          </cell>
          <cell r="G296">
            <v>0.88</v>
          </cell>
          <cell r="H296">
            <v>-873.60000000000036</v>
          </cell>
          <cell r="I296">
            <v>6406.4</v>
          </cell>
          <cell r="J296">
            <v>73</v>
          </cell>
          <cell r="K296" t="str">
            <v>XXU</v>
          </cell>
          <cell r="L296">
            <v>35765</v>
          </cell>
        </row>
        <row r="297">
          <cell r="A297">
            <v>292</v>
          </cell>
          <cell r="B297" t="str">
            <v>91800-22000</v>
          </cell>
          <cell r="C297" t="str">
            <v>FRT DR</v>
          </cell>
          <cell r="D297" t="str">
            <v>●</v>
          </cell>
          <cell r="E297">
            <v>0</v>
          </cell>
          <cell r="F297">
            <v>1123</v>
          </cell>
          <cell r="G297">
            <v>0.88</v>
          </cell>
          <cell r="H297">
            <v>-134.76</v>
          </cell>
          <cell r="I297">
            <v>988.24</v>
          </cell>
          <cell r="J297">
            <v>0</v>
          </cell>
          <cell r="K297" t="str">
            <v>2XX</v>
          </cell>
          <cell r="L297">
            <v>35765</v>
          </cell>
        </row>
        <row r="298">
          <cell r="A298">
            <v>293</v>
          </cell>
          <cell r="B298" t="str">
            <v>91800-22050</v>
          </cell>
          <cell r="C298" t="str">
            <v>FRT DR</v>
          </cell>
          <cell r="D298" t="str">
            <v>●</v>
          </cell>
          <cell r="E298">
            <v>0</v>
          </cell>
          <cell r="F298">
            <v>2145</v>
          </cell>
          <cell r="G298">
            <v>0.88</v>
          </cell>
          <cell r="H298">
            <v>-257.40000000000009</v>
          </cell>
          <cell r="I298">
            <v>1887.6</v>
          </cell>
          <cell r="J298">
            <v>0</v>
          </cell>
          <cell r="K298" t="str">
            <v>2XX</v>
          </cell>
          <cell r="L298">
            <v>35765</v>
          </cell>
        </row>
        <row r="299">
          <cell r="A299">
            <v>294</v>
          </cell>
          <cell r="B299" t="str">
            <v>91800-22100</v>
          </cell>
          <cell r="C299" t="str">
            <v>FRT DR</v>
          </cell>
          <cell r="D299" t="str">
            <v>●</v>
          </cell>
          <cell r="E299">
            <v>0</v>
          </cell>
          <cell r="F299">
            <v>2149</v>
          </cell>
          <cell r="G299">
            <v>0.88</v>
          </cell>
          <cell r="H299">
            <v>-257.87999999999988</v>
          </cell>
          <cell r="I299">
            <v>1891.1200000000001</v>
          </cell>
          <cell r="J299">
            <v>0</v>
          </cell>
          <cell r="K299" t="str">
            <v>2XX</v>
          </cell>
          <cell r="L299">
            <v>35765</v>
          </cell>
        </row>
        <row r="300">
          <cell r="A300">
            <v>295</v>
          </cell>
          <cell r="B300" t="str">
            <v>91800-22150</v>
          </cell>
          <cell r="C300" t="str">
            <v>FRT DR</v>
          </cell>
          <cell r="D300" t="str">
            <v>●</v>
          </cell>
          <cell r="E300">
            <v>0</v>
          </cell>
          <cell r="F300">
            <v>1482</v>
          </cell>
          <cell r="G300">
            <v>0.88</v>
          </cell>
          <cell r="H300">
            <v>-177.83999999999992</v>
          </cell>
          <cell r="I300">
            <v>1304.1600000000001</v>
          </cell>
          <cell r="J300">
            <v>0</v>
          </cell>
          <cell r="K300" t="str">
            <v>2XX</v>
          </cell>
          <cell r="L300">
            <v>35765</v>
          </cell>
        </row>
        <row r="301">
          <cell r="A301">
            <v>296</v>
          </cell>
          <cell r="B301" t="str">
            <v>91800-22200</v>
          </cell>
          <cell r="C301" t="str">
            <v>FRT DR</v>
          </cell>
          <cell r="D301" t="str">
            <v>●</v>
          </cell>
          <cell r="E301">
            <v>0</v>
          </cell>
          <cell r="F301">
            <v>2496</v>
          </cell>
          <cell r="G301">
            <v>0.88</v>
          </cell>
          <cell r="H301">
            <v>-299.52</v>
          </cell>
          <cell r="I301">
            <v>2196.48</v>
          </cell>
          <cell r="J301">
            <v>0</v>
          </cell>
          <cell r="K301" t="str">
            <v>2XX</v>
          </cell>
          <cell r="L301">
            <v>35765</v>
          </cell>
        </row>
        <row r="302">
          <cell r="A302">
            <v>297</v>
          </cell>
          <cell r="B302" t="str">
            <v>91800-22250</v>
          </cell>
          <cell r="C302" t="str">
            <v>FRT DR</v>
          </cell>
          <cell r="D302" t="str">
            <v>●</v>
          </cell>
          <cell r="E302">
            <v>0</v>
          </cell>
          <cell r="F302">
            <v>2444</v>
          </cell>
          <cell r="G302">
            <v>0.88</v>
          </cell>
          <cell r="H302">
            <v>-293.2800000000002</v>
          </cell>
          <cell r="I302">
            <v>2150.7199999999998</v>
          </cell>
          <cell r="J302">
            <v>0</v>
          </cell>
          <cell r="K302" t="str">
            <v>2XX</v>
          </cell>
          <cell r="L302">
            <v>35765</v>
          </cell>
        </row>
        <row r="303">
          <cell r="A303">
            <v>298</v>
          </cell>
          <cell r="B303" t="str">
            <v>91800-22300</v>
          </cell>
          <cell r="C303" t="str">
            <v>FRT DR</v>
          </cell>
          <cell r="D303" t="str">
            <v>●</v>
          </cell>
          <cell r="E303">
            <v>0</v>
          </cell>
          <cell r="F303">
            <v>1719</v>
          </cell>
          <cell r="G303">
            <v>0.88</v>
          </cell>
          <cell r="H303">
            <v>-206.27999999999997</v>
          </cell>
          <cell r="I303">
            <v>1512.72</v>
          </cell>
          <cell r="J303">
            <v>0</v>
          </cell>
          <cell r="K303" t="str">
            <v>2XX</v>
          </cell>
          <cell r="L303">
            <v>35765</v>
          </cell>
        </row>
        <row r="304">
          <cell r="A304">
            <v>299</v>
          </cell>
          <cell r="B304" t="str">
            <v>91800-22400</v>
          </cell>
          <cell r="C304" t="str">
            <v>FRT DR</v>
          </cell>
          <cell r="D304" t="str">
            <v>●</v>
          </cell>
          <cell r="E304">
            <v>0</v>
          </cell>
          <cell r="F304">
            <v>2793</v>
          </cell>
          <cell r="G304">
            <v>0.88</v>
          </cell>
          <cell r="H304">
            <v>-335.15999999999985</v>
          </cell>
          <cell r="I304">
            <v>2457.84</v>
          </cell>
          <cell r="J304">
            <v>0</v>
          </cell>
          <cell r="K304" t="str">
            <v>2XX</v>
          </cell>
          <cell r="L304">
            <v>35765</v>
          </cell>
        </row>
        <row r="305">
          <cell r="A305">
            <v>300</v>
          </cell>
          <cell r="B305" t="str">
            <v>91800-22500</v>
          </cell>
          <cell r="C305" t="str">
            <v>FRT DR</v>
          </cell>
          <cell r="D305" t="str">
            <v>●</v>
          </cell>
          <cell r="E305">
            <v>0</v>
          </cell>
          <cell r="F305">
            <v>2342</v>
          </cell>
          <cell r="G305">
            <v>0.88</v>
          </cell>
          <cell r="H305">
            <v>-281.03999999999996</v>
          </cell>
          <cell r="I305">
            <v>2060.96</v>
          </cell>
          <cell r="J305">
            <v>0</v>
          </cell>
          <cell r="K305" t="str">
            <v>2XX</v>
          </cell>
          <cell r="L305">
            <v>35765</v>
          </cell>
        </row>
        <row r="306">
          <cell r="A306">
            <v>301</v>
          </cell>
          <cell r="B306" t="str">
            <v>91800-22600</v>
          </cell>
          <cell r="C306" t="str">
            <v>FRT DR</v>
          </cell>
          <cell r="D306" t="str">
            <v>●</v>
          </cell>
          <cell r="E306">
            <v>0</v>
          </cell>
          <cell r="F306">
            <v>3317</v>
          </cell>
          <cell r="G306">
            <v>0.88</v>
          </cell>
          <cell r="H306">
            <v>-398.03999999999996</v>
          </cell>
          <cell r="I306">
            <v>2918.96</v>
          </cell>
          <cell r="J306">
            <v>0</v>
          </cell>
          <cell r="K306" t="str">
            <v>2XX</v>
          </cell>
          <cell r="L306">
            <v>35765</v>
          </cell>
        </row>
        <row r="307">
          <cell r="A307">
            <v>302</v>
          </cell>
          <cell r="B307" t="str">
            <v>91830-22000</v>
          </cell>
          <cell r="C307" t="str">
            <v>RR DR</v>
          </cell>
          <cell r="D307" t="str">
            <v>●</v>
          </cell>
          <cell r="E307">
            <v>0</v>
          </cell>
          <cell r="F307">
            <v>1030</v>
          </cell>
          <cell r="G307">
            <v>0.88</v>
          </cell>
          <cell r="H307">
            <v>-123.60000000000002</v>
          </cell>
          <cell r="I307">
            <v>906.4</v>
          </cell>
          <cell r="J307">
            <v>0</v>
          </cell>
          <cell r="K307" t="str">
            <v>2XX</v>
          </cell>
          <cell r="L307">
            <v>35765</v>
          </cell>
        </row>
        <row r="308">
          <cell r="A308">
            <v>303</v>
          </cell>
          <cell r="B308" t="str">
            <v>91850-22000</v>
          </cell>
          <cell r="C308" t="str">
            <v>REAR</v>
          </cell>
          <cell r="D308" t="str">
            <v>●</v>
          </cell>
          <cell r="E308">
            <v>0</v>
          </cell>
          <cell r="F308">
            <v>2505</v>
          </cell>
          <cell r="G308">
            <v>0.88</v>
          </cell>
          <cell r="H308">
            <v>-300.59999999999991</v>
          </cell>
          <cell r="I308">
            <v>2204.4</v>
          </cell>
          <cell r="J308">
            <v>0</v>
          </cell>
          <cell r="K308" t="str">
            <v>2XX</v>
          </cell>
          <cell r="L308">
            <v>35765</v>
          </cell>
        </row>
        <row r="309">
          <cell r="A309">
            <v>304</v>
          </cell>
          <cell r="B309" t="str">
            <v>91850-22100</v>
          </cell>
          <cell r="C309" t="str">
            <v>REAR</v>
          </cell>
          <cell r="D309" t="str">
            <v>●</v>
          </cell>
          <cell r="E309">
            <v>0</v>
          </cell>
          <cell r="F309">
            <v>2899</v>
          </cell>
          <cell r="G309">
            <v>0.88</v>
          </cell>
          <cell r="H309">
            <v>-347.88000000000011</v>
          </cell>
          <cell r="I309">
            <v>2551.12</v>
          </cell>
          <cell r="J309">
            <v>0</v>
          </cell>
          <cell r="K309" t="str">
            <v>2XX</v>
          </cell>
          <cell r="L309">
            <v>35765</v>
          </cell>
        </row>
        <row r="310">
          <cell r="A310">
            <v>305</v>
          </cell>
          <cell r="B310" t="str">
            <v>91850-22200</v>
          </cell>
          <cell r="C310" t="str">
            <v>REAR</v>
          </cell>
          <cell r="D310" t="str">
            <v>●</v>
          </cell>
          <cell r="E310">
            <v>0</v>
          </cell>
          <cell r="F310">
            <v>2499</v>
          </cell>
          <cell r="G310">
            <v>0.88</v>
          </cell>
          <cell r="H310">
            <v>-299.88000000000011</v>
          </cell>
          <cell r="I310">
            <v>2199.12</v>
          </cell>
          <cell r="J310">
            <v>0</v>
          </cell>
          <cell r="K310" t="str">
            <v>2XX</v>
          </cell>
          <cell r="L310">
            <v>35765</v>
          </cell>
        </row>
        <row r="311">
          <cell r="A311">
            <v>306</v>
          </cell>
          <cell r="B311" t="str">
            <v>91850-22300</v>
          </cell>
          <cell r="C311" t="str">
            <v>REAR</v>
          </cell>
          <cell r="D311" t="str">
            <v>●</v>
          </cell>
          <cell r="E311">
            <v>0</v>
          </cell>
          <cell r="F311">
            <v>2607</v>
          </cell>
          <cell r="G311">
            <v>0.88</v>
          </cell>
          <cell r="H311">
            <v>-312.84000000000015</v>
          </cell>
          <cell r="I311">
            <v>2294.16</v>
          </cell>
          <cell r="J311">
            <v>0</v>
          </cell>
          <cell r="K311" t="str">
            <v>2XX</v>
          </cell>
          <cell r="L311">
            <v>35765</v>
          </cell>
        </row>
        <row r="312">
          <cell r="A312">
            <v>307</v>
          </cell>
          <cell r="B312" t="str">
            <v>91850-22400</v>
          </cell>
          <cell r="C312" t="str">
            <v>REAR</v>
          </cell>
          <cell r="D312" t="str">
            <v>●</v>
          </cell>
          <cell r="E312">
            <v>0</v>
          </cell>
          <cell r="F312">
            <v>2884</v>
          </cell>
          <cell r="G312">
            <v>0.88</v>
          </cell>
          <cell r="H312">
            <v>-346.07999999999993</v>
          </cell>
          <cell r="I312">
            <v>2537.92</v>
          </cell>
          <cell r="J312">
            <v>0</v>
          </cell>
          <cell r="K312" t="str">
            <v>2XX</v>
          </cell>
          <cell r="L312">
            <v>35765</v>
          </cell>
        </row>
        <row r="313">
          <cell r="A313">
            <v>308</v>
          </cell>
          <cell r="B313" t="str">
            <v>91850-22500</v>
          </cell>
          <cell r="C313" t="str">
            <v>REAR</v>
          </cell>
          <cell r="D313" t="str">
            <v>●</v>
          </cell>
          <cell r="E313">
            <v>0</v>
          </cell>
          <cell r="F313">
            <v>2601</v>
          </cell>
          <cell r="G313">
            <v>0.88</v>
          </cell>
          <cell r="H313">
            <v>-312.11999999999989</v>
          </cell>
          <cell r="I313">
            <v>2288.88</v>
          </cell>
          <cell r="J313">
            <v>0</v>
          </cell>
          <cell r="K313" t="str">
            <v>2XX</v>
          </cell>
          <cell r="L313">
            <v>35765</v>
          </cell>
        </row>
        <row r="314">
          <cell r="A314">
            <v>309</v>
          </cell>
          <cell r="B314" t="str">
            <v>91940-22000</v>
          </cell>
          <cell r="C314" t="str">
            <v>RR HTD</v>
          </cell>
          <cell r="D314" t="str">
            <v>●</v>
          </cell>
          <cell r="E314">
            <v>0</v>
          </cell>
          <cell r="F314">
            <v>441</v>
          </cell>
          <cell r="G314">
            <v>0.88</v>
          </cell>
          <cell r="H314">
            <v>-52.920000000000016</v>
          </cell>
          <cell r="I314">
            <v>388.08</v>
          </cell>
          <cell r="J314">
            <v>0</v>
          </cell>
          <cell r="K314" t="str">
            <v>XXX</v>
          </cell>
          <cell r="L314">
            <v>35765</v>
          </cell>
        </row>
        <row r="315">
          <cell r="A315">
            <v>310</v>
          </cell>
          <cell r="B315" t="str">
            <v>91940-22100</v>
          </cell>
          <cell r="C315" t="str">
            <v>RR HTD</v>
          </cell>
          <cell r="D315" t="str">
            <v>●</v>
          </cell>
          <cell r="E315">
            <v>0</v>
          </cell>
          <cell r="F315">
            <v>402</v>
          </cell>
          <cell r="G315">
            <v>0.88</v>
          </cell>
          <cell r="H315">
            <v>-48.240000000000009</v>
          </cell>
          <cell r="I315">
            <v>353.76</v>
          </cell>
          <cell r="J315">
            <v>0</v>
          </cell>
          <cell r="K315" t="str">
            <v>XXX</v>
          </cell>
          <cell r="L315">
            <v>35765</v>
          </cell>
        </row>
        <row r="316">
          <cell r="A316">
            <v>311</v>
          </cell>
          <cell r="B316" t="str">
            <v>91940-22200</v>
          </cell>
          <cell r="C316" t="str">
            <v>RR HTD</v>
          </cell>
          <cell r="D316" t="str">
            <v>●</v>
          </cell>
          <cell r="E316">
            <v>0</v>
          </cell>
          <cell r="F316">
            <v>402</v>
          </cell>
          <cell r="G316">
            <v>0.88</v>
          </cell>
          <cell r="H316">
            <v>-48.240000000000009</v>
          </cell>
          <cell r="I316">
            <v>353.76</v>
          </cell>
          <cell r="J316">
            <v>0</v>
          </cell>
          <cell r="K316" t="str">
            <v>XXX</v>
          </cell>
          <cell r="L316">
            <v>35765</v>
          </cell>
        </row>
        <row r="317">
          <cell r="A317">
            <v>312</v>
          </cell>
          <cell r="B317" t="str">
            <v>91960-22102</v>
          </cell>
          <cell r="C317" t="str">
            <v>T/GATE</v>
          </cell>
          <cell r="D317" t="str">
            <v>●</v>
          </cell>
          <cell r="E317">
            <v>0</v>
          </cell>
          <cell r="F317">
            <v>4006</v>
          </cell>
          <cell r="G317">
            <v>0.88</v>
          </cell>
          <cell r="H317">
            <v>-480.7199999999998</v>
          </cell>
          <cell r="I317">
            <v>3525.28</v>
          </cell>
          <cell r="J317">
            <v>0</v>
          </cell>
          <cell r="K317" t="str">
            <v>2XX</v>
          </cell>
          <cell r="L317">
            <v>35765</v>
          </cell>
        </row>
        <row r="318">
          <cell r="A318">
            <v>313</v>
          </cell>
          <cell r="B318" t="str">
            <v>91960-22202</v>
          </cell>
          <cell r="C318" t="str">
            <v>T/GATE</v>
          </cell>
          <cell r="D318" t="str">
            <v>●</v>
          </cell>
          <cell r="E318">
            <v>0</v>
          </cell>
          <cell r="F318">
            <v>3486</v>
          </cell>
          <cell r="G318">
            <v>0.88</v>
          </cell>
          <cell r="H318">
            <v>-418.32000000000016</v>
          </cell>
          <cell r="I318">
            <v>3067.68</v>
          </cell>
          <cell r="J318">
            <v>0</v>
          </cell>
          <cell r="K318" t="str">
            <v>2XX</v>
          </cell>
          <cell r="L318">
            <v>35765</v>
          </cell>
        </row>
        <row r="319">
          <cell r="A319">
            <v>314</v>
          </cell>
          <cell r="B319" t="str">
            <v>91960-22302</v>
          </cell>
          <cell r="C319" t="str">
            <v>T/GATE</v>
          </cell>
          <cell r="D319" t="str">
            <v>●</v>
          </cell>
          <cell r="E319">
            <v>0</v>
          </cell>
          <cell r="F319">
            <v>3101</v>
          </cell>
          <cell r="G319">
            <v>0.88</v>
          </cell>
          <cell r="H319">
            <v>-372.11999999999989</v>
          </cell>
          <cell r="I319">
            <v>2728.88</v>
          </cell>
          <cell r="J319">
            <v>0</v>
          </cell>
          <cell r="K319" t="str">
            <v>2XX</v>
          </cell>
          <cell r="L319">
            <v>35765</v>
          </cell>
        </row>
        <row r="320">
          <cell r="A320">
            <v>315</v>
          </cell>
          <cell r="B320" t="str">
            <v>91960-22402</v>
          </cell>
          <cell r="C320" t="str">
            <v>T/GATE</v>
          </cell>
          <cell r="D320" t="str">
            <v>●</v>
          </cell>
          <cell r="E320">
            <v>0</v>
          </cell>
          <cell r="F320">
            <v>2520</v>
          </cell>
          <cell r="G320">
            <v>0.88</v>
          </cell>
          <cell r="H320">
            <v>-302.40000000000009</v>
          </cell>
          <cell r="I320">
            <v>2217.6</v>
          </cell>
          <cell r="J320">
            <v>0</v>
          </cell>
          <cell r="K320" t="str">
            <v>2XX</v>
          </cell>
          <cell r="L320">
            <v>35765</v>
          </cell>
        </row>
        <row r="321">
          <cell r="A321">
            <v>316</v>
          </cell>
          <cell r="B321" t="str">
            <v>91960-22502</v>
          </cell>
          <cell r="C321" t="str">
            <v>T/GATE</v>
          </cell>
          <cell r="D321" t="str">
            <v>●</v>
          </cell>
          <cell r="E321">
            <v>0</v>
          </cell>
          <cell r="F321">
            <v>3841</v>
          </cell>
          <cell r="G321">
            <v>0.88</v>
          </cell>
          <cell r="H321">
            <v>-460.92000000000007</v>
          </cell>
          <cell r="I321">
            <v>3380.08</v>
          </cell>
          <cell r="J321">
            <v>0</v>
          </cell>
          <cell r="K321" t="str">
            <v>2XX</v>
          </cell>
          <cell r="L321">
            <v>35765</v>
          </cell>
        </row>
        <row r="322">
          <cell r="A322">
            <v>317</v>
          </cell>
          <cell r="B322" t="str">
            <v>91960-22602</v>
          </cell>
          <cell r="C322" t="str">
            <v>T/GATE</v>
          </cell>
          <cell r="D322" t="str">
            <v>●</v>
          </cell>
          <cell r="E322">
            <v>0</v>
          </cell>
          <cell r="F322">
            <v>3002</v>
          </cell>
          <cell r="G322">
            <v>0.88</v>
          </cell>
          <cell r="H322">
            <v>-360.23999999999978</v>
          </cell>
          <cell r="I322">
            <v>2641.76</v>
          </cell>
          <cell r="J322">
            <v>0</v>
          </cell>
          <cell r="K322" t="str">
            <v>2XX</v>
          </cell>
          <cell r="L322">
            <v>35765</v>
          </cell>
        </row>
        <row r="323">
          <cell r="A323">
            <v>318</v>
          </cell>
          <cell r="B323" t="str">
            <v>91961-22000</v>
          </cell>
          <cell r="C323" t="str">
            <v>T/LID</v>
          </cell>
          <cell r="D323" t="str">
            <v>●</v>
          </cell>
          <cell r="E323">
            <v>0</v>
          </cell>
          <cell r="F323">
            <v>1646</v>
          </cell>
          <cell r="G323">
            <v>0.88</v>
          </cell>
          <cell r="H323">
            <v>-197.51999999999998</v>
          </cell>
          <cell r="I323">
            <v>1448.48</v>
          </cell>
          <cell r="J323">
            <v>0</v>
          </cell>
          <cell r="K323" t="str">
            <v>XXX</v>
          </cell>
          <cell r="L323">
            <v>35765</v>
          </cell>
        </row>
      </sheetData>
      <sheetData sheetId="1"/>
      <sheetData sheetId="2"/>
      <sheetData sheetId="3"/>
      <sheetData sheetId="4"/>
      <sheetData sheetId="5"/>
      <sheetData sheetId="6"/>
      <sheetData sheetId="7"/>
      <sheetData sheetId="8"/>
      <sheetData sheetId="9"/>
      <sheetData sheetId="10"/>
      <sheetData sheetId="11"/>
      <sheetData sheetId="12"/>
      <sheetData sheetId="13"/>
      <sheetData sheetId="14"/>
      <sheetData sheetId="15"/>
      <sheetData sheetId="16"/>
      <sheetData sheetId="17"/>
      <sheetData sheetId="18"/>
      <sheetData sheetId="19"/>
      <sheetData sheetId="20"/>
      <sheetData sheetId="21" refreshError="1"/>
      <sheetData sheetId="22" refreshError="1"/>
      <sheetData sheetId="23" refreshError="1"/>
      <sheetData sheetId="24" refreshError="1"/>
      <sheetData sheetId="25" refreshError="1"/>
      <sheetData sheetId="26" refreshError="1"/>
      <sheetData sheetId="27" refreshError="1"/>
      <sheetData sheetId="28" refreshError="1"/>
      <sheetData sheetId="29" refreshError="1"/>
      <sheetData sheetId="30" refreshError="1"/>
      <sheetData sheetId="31" refreshError="1"/>
      <sheetData sheetId="32" refreshError="1"/>
      <sheetData sheetId="33" refreshError="1"/>
      <sheetData sheetId="34" refreshError="1"/>
      <sheetData sheetId="35" refreshError="1"/>
      <sheetData sheetId="36" refreshError="1"/>
      <sheetData sheetId="37" refreshError="1"/>
      <sheetData sheetId="38" refreshError="1"/>
      <sheetData sheetId="39" refreshError="1"/>
      <sheetData sheetId="40" refreshError="1"/>
      <sheetData sheetId="41" refreshError="1"/>
      <sheetData sheetId="42" refreshError="1"/>
      <sheetData sheetId="43" refreshError="1"/>
      <sheetData sheetId="44" refreshError="1"/>
      <sheetData sheetId="45" refreshError="1"/>
      <sheetData sheetId="46" refreshError="1"/>
      <sheetData sheetId="47" refreshError="1"/>
      <sheetData sheetId="48" refreshError="1"/>
      <sheetData sheetId="49" refreshError="1"/>
      <sheetData sheetId="50" refreshError="1"/>
      <sheetData sheetId="51" refreshError="1"/>
      <sheetData sheetId="52" refreshError="1"/>
      <sheetData sheetId="53" refreshError="1"/>
      <sheetData sheetId="54" refreshError="1"/>
      <sheetData sheetId="55" refreshError="1"/>
      <sheetData sheetId="56" refreshError="1"/>
      <sheetData sheetId="57" refreshError="1"/>
      <sheetData sheetId="58" refreshError="1"/>
      <sheetData sheetId="59" refreshError="1"/>
      <sheetData sheetId="60" refreshError="1"/>
      <sheetData sheetId="61" refreshError="1"/>
      <sheetData sheetId="62" refreshError="1"/>
      <sheetData sheetId="63" refreshError="1"/>
      <sheetData sheetId="64" refreshError="1"/>
      <sheetData sheetId="65" refreshError="1"/>
      <sheetData sheetId="66" refreshError="1"/>
      <sheetData sheetId="67" refreshError="1"/>
      <sheetData sheetId="68" refreshError="1"/>
      <sheetData sheetId="69" refreshError="1"/>
      <sheetData sheetId="70" refreshError="1"/>
      <sheetData sheetId="71" refreshError="1"/>
      <sheetData sheetId="72" refreshError="1"/>
      <sheetData sheetId="73" refreshError="1"/>
      <sheetData sheetId="74" refreshError="1"/>
      <sheetData sheetId="75" refreshError="1"/>
      <sheetData sheetId="76" refreshError="1"/>
      <sheetData sheetId="77" refreshError="1"/>
      <sheetData sheetId="78" refreshError="1"/>
      <sheetData sheetId="79" refreshError="1"/>
      <sheetData sheetId="80" refreshError="1"/>
      <sheetData sheetId="81" refreshError="1"/>
      <sheetData sheetId="82" refreshError="1"/>
      <sheetData sheetId="83" refreshError="1"/>
      <sheetData sheetId="84" refreshError="1"/>
      <sheetData sheetId="85" refreshError="1"/>
      <sheetData sheetId="86" refreshError="1"/>
      <sheetData sheetId="87" refreshError="1"/>
      <sheetData sheetId="88" refreshError="1"/>
      <sheetData sheetId="89" refreshError="1"/>
    </sheetDataSet>
  </externalBook>
</externalLink>
</file>

<file path=xl/externalLinks/externalLink48.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X3"/>
      <sheetName val="EF (2)"/>
      <sheetName val="f-lift (2)"/>
      <sheetName val="XG (2)"/>
      <sheetName val="MS (2)"/>
      <sheetName val="B-cush"/>
      <sheetName val="B-back"/>
      <sheetName val="B-back top"/>
      <sheetName val="B-taxi"/>
      <sheetName val="B-ICS,RH"/>
      <sheetName val="B-side"/>
      <sheetName val="B-SPLIT"/>
      <sheetName val="B-SPLIT ICS,LH"/>
      <sheetName val="FRT PART"/>
      <sheetName val="외주기준"/>
      <sheetName val="F-LIFT"/>
      <sheetName val="XG"/>
      <sheetName val="MS"/>
      <sheetName val="EF"/>
      <sheetName val="Sheet2"/>
      <sheetName val="Sheet3"/>
      <sheetName val="2"/>
      <sheetName val="LXLIST1"/>
      <sheetName val="MC&amp;다변화"/>
      <sheetName val="우스끼"/>
      <sheetName val="5-2"/>
      <sheetName val="CLMN자료"/>
      <sheetName val="박두익"/>
      <sheetName val="M1master"/>
      <sheetName val="THEME CODE"/>
      <sheetName val="직원신상"/>
      <sheetName val="PROCEDURE LIST"/>
      <sheetName val="X3CR12%(9712)"/>
      <sheetName val="GRACE"/>
      <sheetName val="계정"/>
      <sheetName val="MAIN"/>
      <sheetName val="seat-sdn only"/>
      <sheetName val="2.대외공문"/>
      <sheetName val="LD100 (2)"/>
      <sheetName val="대외공문"/>
      <sheetName val="인적사항"/>
      <sheetName val="94B"/>
      <sheetName val="2차-PROTO-(1)"/>
      <sheetName val="RD제품개발투자비(매가)"/>
      <sheetName val="원단위"/>
      <sheetName val="양식"/>
      <sheetName val="수입"/>
      <sheetName val="05-2W"/>
      <sheetName val="EF_(2)"/>
      <sheetName val="f-lift_(2)"/>
      <sheetName val="XG_(2)"/>
      <sheetName val="MS_(2)"/>
      <sheetName val="B-back_top"/>
      <sheetName val="B-SPLIT_ICS,LH"/>
      <sheetName val="FRT_PART"/>
      <sheetName val="THEME_CODE"/>
      <sheetName val="PROCEDURE_LIST"/>
      <sheetName val="seat-sdn_only"/>
      <sheetName val="2_대외공문"/>
      <sheetName val="LD100_(2)"/>
      <sheetName val="품의양"/>
      <sheetName val="KXV01"/>
      <sheetName val="기안"/>
      <sheetName val="CR CODE"/>
      <sheetName val="부서CODE"/>
      <sheetName val="내수1.8GL"/>
      <sheetName val="TOTAL"/>
      <sheetName val="SANTAMO"/>
      <sheetName val="DATA"/>
      <sheetName val="간이연락"/>
      <sheetName val="HP"/>
      <sheetName val="Schedule"/>
      <sheetName val="A-100전제"/>
      <sheetName val="VXX"/>
      <sheetName val="1.POSITIONING"/>
      <sheetName val="so-021"/>
      <sheetName val="비교원RD-S"/>
      <sheetName val="EF투자비"/>
      <sheetName val="R&amp;D"/>
      <sheetName val="#REF"/>
      <sheetName val="WI"/>
      <sheetName val="현금"/>
      <sheetName val="인원계획"/>
      <sheetName val="A9AEDN01"/>
      <sheetName val="2.´ë?Ü°o1®"/>
      <sheetName val="CR_CODE"/>
      <sheetName val="내수1_8GL"/>
      <sheetName val="예산계획"/>
      <sheetName val="VPP(BD-010) 이상보고"/>
      <sheetName val="sales_ebit act"/>
      <sheetName val="정산내역"/>
      <sheetName val="W-현원가"/>
      <sheetName val="계산정보"/>
      <sheetName val="절단길이"/>
      <sheetName val="64164"/>
      <sheetName val="6.Volume"/>
      <sheetName val="열간단조자동원가계산서"/>
      <sheetName val="선반OPT"/>
      <sheetName val="승용STEEL"/>
      <sheetName val="EF_(2)1"/>
      <sheetName val="f-lift_(2)1"/>
      <sheetName val="XG_(2)1"/>
      <sheetName val="MS_(2)1"/>
      <sheetName val="B-back_top1"/>
      <sheetName val="B-SPLIT_ICS,LH1"/>
      <sheetName val="FRT_PART1"/>
      <sheetName val="THEME_CODE1"/>
      <sheetName val="seat-sdn_only1"/>
      <sheetName val="PROCEDURE_LIST1"/>
      <sheetName val="2_대외공문1"/>
      <sheetName val="LD100_(2)1"/>
      <sheetName val="1_POSITIONING"/>
      <sheetName val="q1"/>
      <sheetName val="상세 내역서"/>
      <sheetName val="Service fee"/>
      <sheetName val="종합"/>
      <sheetName val="주행"/>
      <sheetName val="단표준"/>
      <sheetName val="시설업체주소록"/>
      <sheetName val="#REF!"/>
      <sheetName val="금형 투자비(SJ 소하리전개)"/>
      <sheetName val="MAN배포"/>
      <sheetName val="상용"/>
      <sheetName val="협조전"/>
      <sheetName val="금형_투자비(SJ_소하리전개)"/>
      <sheetName val="p2-1"/>
      <sheetName val="조립지적"/>
      <sheetName val="96수출"/>
      <sheetName val="인원01"/>
      <sheetName val="소유주(원)"/>
    </sheetNames>
    <sheetDataSet>
      <sheetData sheetId="0" refreshError="1">
        <row r="6">
          <cell r="A6">
            <v>1</v>
          </cell>
          <cell r="B6" t="str">
            <v>91102-22000</v>
          </cell>
          <cell r="C6" t="str">
            <v>MAIN</v>
          </cell>
          <cell r="D6" t="str">
            <v>●</v>
          </cell>
          <cell r="E6">
            <v>0</v>
          </cell>
          <cell r="F6">
            <v>33647</v>
          </cell>
          <cell r="G6">
            <v>0.88</v>
          </cell>
          <cell r="H6">
            <v>-4037.6399999999994</v>
          </cell>
          <cell r="I6">
            <v>29609.360000000001</v>
          </cell>
          <cell r="J6">
            <v>21</v>
          </cell>
          <cell r="K6" t="str">
            <v>2XU</v>
          </cell>
          <cell r="L6">
            <v>35765</v>
          </cell>
        </row>
        <row r="7">
          <cell r="A7">
            <v>2</v>
          </cell>
          <cell r="B7" t="str">
            <v>91102-22010</v>
          </cell>
          <cell r="C7" t="str">
            <v>MAIN</v>
          </cell>
          <cell r="D7" t="str">
            <v>●</v>
          </cell>
          <cell r="E7">
            <v>0</v>
          </cell>
          <cell r="F7">
            <v>32571</v>
          </cell>
          <cell r="G7">
            <v>0.88</v>
          </cell>
          <cell r="H7">
            <v>-3908.5200000000004</v>
          </cell>
          <cell r="I7">
            <v>28662.48</v>
          </cell>
          <cell r="J7">
            <v>19</v>
          </cell>
          <cell r="K7" t="str">
            <v>2XU</v>
          </cell>
          <cell r="L7">
            <v>35765</v>
          </cell>
        </row>
        <row r="8">
          <cell r="A8">
            <v>3</v>
          </cell>
          <cell r="B8" t="str">
            <v>91102-22020</v>
          </cell>
          <cell r="C8" t="str">
            <v>MAIN</v>
          </cell>
          <cell r="D8" t="str">
            <v>●</v>
          </cell>
          <cell r="E8">
            <v>0</v>
          </cell>
          <cell r="F8">
            <v>41560</v>
          </cell>
          <cell r="G8">
            <v>0.88</v>
          </cell>
          <cell r="H8">
            <v>-4987.1999999999971</v>
          </cell>
          <cell r="I8">
            <v>36572.800000000003</v>
          </cell>
          <cell r="J8">
            <v>48</v>
          </cell>
          <cell r="K8" t="str">
            <v>2XU</v>
          </cell>
          <cell r="L8">
            <v>35765</v>
          </cell>
        </row>
        <row r="9">
          <cell r="A9">
            <v>4</v>
          </cell>
          <cell r="B9" t="str">
            <v>91102-22030</v>
          </cell>
          <cell r="C9" t="str">
            <v>MAIN</v>
          </cell>
          <cell r="D9" t="str">
            <v>●</v>
          </cell>
          <cell r="E9">
            <v>0</v>
          </cell>
          <cell r="F9">
            <v>40529</v>
          </cell>
          <cell r="G9">
            <v>0.88</v>
          </cell>
          <cell r="H9">
            <v>-4863.4800000000032</v>
          </cell>
          <cell r="I9">
            <v>35665.519999999997</v>
          </cell>
          <cell r="J9">
            <v>47</v>
          </cell>
          <cell r="K9" t="str">
            <v>2XU</v>
          </cell>
          <cell r="L9">
            <v>35765</v>
          </cell>
        </row>
        <row r="10">
          <cell r="A10">
            <v>5</v>
          </cell>
          <cell r="B10" t="str">
            <v>91102-22040</v>
          </cell>
          <cell r="C10" t="str">
            <v>MAIN</v>
          </cell>
          <cell r="D10" t="str">
            <v>●</v>
          </cell>
          <cell r="E10">
            <v>0</v>
          </cell>
          <cell r="F10">
            <v>33030</v>
          </cell>
          <cell r="G10">
            <v>0.88</v>
          </cell>
          <cell r="H10">
            <v>-3963.5999999999985</v>
          </cell>
          <cell r="I10">
            <v>29066.400000000001</v>
          </cell>
          <cell r="J10">
            <v>22</v>
          </cell>
          <cell r="K10" t="str">
            <v>2XU</v>
          </cell>
          <cell r="L10">
            <v>35765</v>
          </cell>
        </row>
        <row r="11">
          <cell r="A11">
            <v>6</v>
          </cell>
          <cell r="B11" t="str">
            <v>91102-22050</v>
          </cell>
          <cell r="C11" t="str">
            <v>MAIN</v>
          </cell>
          <cell r="D11" t="str">
            <v>●</v>
          </cell>
          <cell r="E11">
            <v>0</v>
          </cell>
          <cell r="F11">
            <v>31503</v>
          </cell>
          <cell r="G11">
            <v>0.88</v>
          </cell>
          <cell r="H11">
            <v>-3780.3600000000006</v>
          </cell>
          <cell r="I11">
            <v>27722.639999999999</v>
          </cell>
          <cell r="J11">
            <v>21</v>
          </cell>
          <cell r="K11" t="str">
            <v>2XU</v>
          </cell>
          <cell r="L11">
            <v>35765</v>
          </cell>
        </row>
        <row r="12">
          <cell r="A12">
            <v>7</v>
          </cell>
          <cell r="B12" t="str">
            <v>91102-22060</v>
          </cell>
          <cell r="C12" t="str">
            <v>MAIN</v>
          </cell>
          <cell r="D12" t="str">
            <v>●</v>
          </cell>
          <cell r="E12">
            <v>0</v>
          </cell>
          <cell r="F12">
            <v>39427</v>
          </cell>
          <cell r="G12">
            <v>0.88</v>
          </cell>
          <cell r="H12">
            <v>-4731.239999999998</v>
          </cell>
          <cell r="I12">
            <v>34695.760000000002</v>
          </cell>
          <cell r="J12">
            <v>50</v>
          </cell>
          <cell r="K12" t="str">
            <v>2XU</v>
          </cell>
          <cell r="L12">
            <v>35765</v>
          </cell>
        </row>
        <row r="13">
          <cell r="A13">
            <v>8</v>
          </cell>
          <cell r="B13" t="str">
            <v>91102-22070</v>
          </cell>
          <cell r="C13" t="str">
            <v>MAIN</v>
          </cell>
          <cell r="D13" t="str">
            <v>●</v>
          </cell>
          <cell r="E13">
            <v>0</v>
          </cell>
          <cell r="F13">
            <v>37944</v>
          </cell>
          <cell r="G13">
            <v>0.88</v>
          </cell>
          <cell r="H13">
            <v>-4553.2799999999988</v>
          </cell>
          <cell r="I13">
            <v>33390.720000000001</v>
          </cell>
          <cell r="J13">
            <v>48</v>
          </cell>
          <cell r="K13" t="str">
            <v>2XU</v>
          </cell>
          <cell r="L13">
            <v>35765</v>
          </cell>
        </row>
        <row r="14">
          <cell r="A14">
            <v>9</v>
          </cell>
          <cell r="B14" t="str">
            <v>91102-22080</v>
          </cell>
          <cell r="C14" t="str">
            <v>MAIN</v>
          </cell>
          <cell r="D14" t="str">
            <v>●</v>
          </cell>
          <cell r="E14">
            <v>0</v>
          </cell>
          <cell r="F14">
            <v>33539</v>
          </cell>
          <cell r="G14">
            <v>0.88</v>
          </cell>
          <cell r="H14">
            <v>-4024.6800000000003</v>
          </cell>
          <cell r="I14">
            <v>29514.32</v>
          </cell>
          <cell r="J14">
            <v>22</v>
          </cell>
          <cell r="K14" t="str">
            <v>2XU</v>
          </cell>
          <cell r="L14">
            <v>35765</v>
          </cell>
        </row>
        <row r="15">
          <cell r="A15">
            <v>10</v>
          </cell>
          <cell r="B15" t="str">
            <v>91102-22090</v>
          </cell>
          <cell r="C15" t="str">
            <v>MAIN</v>
          </cell>
          <cell r="D15" t="str">
            <v>●</v>
          </cell>
          <cell r="E15">
            <v>0</v>
          </cell>
          <cell r="F15">
            <v>32516</v>
          </cell>
          <cell r="G15">
            <v>0.88</v>
          </cell>
          <cell r="H15">
            <v>-3901.9199999999983</v>
          </cell>
          <cell r="I15">
            <v>28614.080000000002</v>
          </cell>
          <cell r="J15">
            <v>21</v>
          </cell>
          <cell r="K15" t="str">
            <v>2XU</v>
          </cell>
          <cell r="L15">
            <v>35765</v>
          </cell>
        </row>
        <row r="16">
          <cell r="A16">
            <v>11</v>
          </cell>
          <cell r="B16" t="str">
            <v>91102-22100</v>
          </cell>
          <cell r="C16" t="str">
            <v>MAIN</v>
          </cell>
          <cell r="D16" t="str">
            <v>●</v>
          </cell>
          <cell r="E16">
            <v>0</v>
          </cell>
          <cell r="F16">
            <v>41313</v>
          </cell>
          <cell r="G16">
            <v>0.88</v>
          </cell>
          <cell r="H16">
            <v>-4957.5599999999977</v>
          </cell>
          <cell r="I16">
            <v>36355.440000000002</v>
          </cell>
          <cell r="J16">
            <v>50</v>
          </cell>
          <cell r="K16" t="str">
            <v>2XU</v>
          </cell>
          <cell r="L16">
            <v>35765</v>
          </cell>
        </row>
        <row r="17">
          <cell r="A17">
            <v>12</v>
          </cell>
          <cell r="B17" t="str">
            <v>91102-22110</v>
          </cell>
          <cell r="C17" t="str">
            <v>MAIN</v>
          </cell>
          <cell r="D17" t="str">
            <v>●</v>
          </cell>
          <cell r="E17">
            <v>0</v>
          </cell>
          <cell r="F17">
            <v>40473</v>
          </cell>
          <cell r="G17">
            <v>0.88</v>
          </cell>
          <cell r="H17">
            <v>-4856.760000000002</v>
          </cell>
          <cell r="I17">
            <v>35616.239999999998</v>
          </cell>
          <cell r="J17">
            <v>48</v>
          </cell>
          <cell r="K17" t="str">
            <v>2XU</v>
          </cell>
          <cell r="L17">
            <v>35765</v>
          </cell>
        </row>
        <row r="18">
          <cell r="A18">
            <v>13</v>
          </cell>
          <cell r="B18" t="str">
            <v>91102-22120</v>
          </cell>
          <cell r="C18" t="str">
            <v>MAIN</v>
          </cell>
          <cell r="D18" t="str">
            <v>●</v>
          </cell>
          <cell r="E18">
            <v>0</v>
          </cell>
          <cell r="F18">
            <v>31180</v>
          </cell>
          <cell r="G18">
            <v>0.88</v>
          </cell>
          <cell r="H18">
            <v>-3741.5999999999985</v>
          </cell>
          <cell r="I18">
            <v>27438.400000000001</v>
          </cell>
          <cell r="J18">
            <v>21</v>
          </cell>
          <cell r="K18" t="str">
            <v>2XU</v>
          </cell>
          <cell r="L18">
            <v>35765</v>
          </cell>
        </row>
        <row r="19">
          <cell r="A19">
            <v>14</v>
          </cell>
          <cell r="B19" t="str">
            <v>91102-22130</v>
          </cell>
          <cell r="C19" t="str">
            <v>MAIN</v>
          </cell>
          <cell r="D19" t="str">
            <v>●</v>
          </cell>
          <cell r="E19">
            <v>0</v>
          </cell>
          <cell r="F19">
            <v>36048</v>
          </cell>
          <cell r="G19">
            <v>0.88</v>
          </cell>
          <cell r="H19">
            <v>-4325.7599999999984</v>
          </cell>
          <cell r="I19">
            <v>31722.240000000002</v>
          </cell>
          <cell r="J19">
            <v>47</v>
          </cell>
          <cell r="K19" t="str">
            <v>2XU</v>
          </cell>
          <cell r="L19">
            <v>35765</v>
          </cell>
        </row>
        <row r="20">
          <cell r="A20">
            <v>15</v>
          </cell>
          <cell r="B20" t="str">
            <v>91108-22002</v>
          </cell>
          <cell r="C20" t="str">
            <v>MAIN</v>
          </cell>
          <cell r="D20" t="str">
            <v>●</v>
          </cell>
          <cell r="E20">
            <v>0</v>
          </cell>
          <cell r="F20">
            <v>38683</v>
          </cell>
          <cell r="G20">
            <v>0.88</v>
          </cell>
          <cell r="H20">
            <v>-4641.9599999999991</v>
          </cell>
          <cell r="I20">
            <v>34041.040000000001</v>
          </cell>
          <cell r="J20">
            <v>47</v>
          </cell>
          <cell r="K20" t="str">
            <v>2XU</v>
          </cell>
          <cell r="L20">
            <v>35765</v>
          </cell>
        </row>
        <row r="21">
          <cell r="A21">
            <v>16</v>
          </cell>
          <cell r="B21" t="str">
            <v>91108-22012</v>
          </cell>
          <cell r="C21" t="str">
            <v>MAIN</v>
          </cell>
          <cell r="D21">
            <v>0</v>
          </cell>
          <cell r="E21" t="str">
            <v>○</v>
          </cell>
          <cell r="F21">
            <v>35584</v>
          </cell>
          <cell r="G21">
            <v>0.88</v>
          </cell>
          <cell r="H21">
            <v>-4270.0799999999981</v>
          </cell>
          <cell r="I21">
            <v>31313.920000000002</v>
          </cell>
          <cell r="J21">
            <v>46</v>
          </cell>
          <cell r="K21" t="str">
            <v>2XU</v>
          </cell>
          <cell r="L21">
            <v>35765</v>
          </cell>
        </row>
        <row r="22">
          <cell r="A22">
            <v>17</v>
          </cell>
          <cell r="B22" t="str">
            <v>91108-22022</v>
          </cell>
          <cell r="C22" t="str">
            <v>MAIN</v>
          </cell>
          <cell r="D22" t="str">
            <v>●</v>
          </cell>
          <cell r="E22">
            <v>0</v>
          </cell>
          <cell r="F22">
            <v>44170</v>
          </cell>
          <cell r="G22">
            <v>0.88</v>
          </cell>
          <cell r="H22">
            <v>-5300.4000000000015</v>
          </cell>
          <cell r="I22">
            <v>38869.599999999999</v>
          </cell>
          <cell r="J22">
            <v>48</v>
          </cell>
          <cell r="K22" t="str">
            <v>2XU</v>
          </cell>
          <cell r="L22">
            <v>35765</v>
          </cell>
        </row>
        <row r="23">
          <cell r="A23">
            <v>18</v>
          </cell>
          <cell r="B23" t="str">
            <v>91108-22032</v>
          </cell>
          <cell r="C23" t="str">
            <v>MAIN</v>
          </cell>
          <cell r="D23" t="str">
            <v>●</v>
          </cell>
          <cell r="E23">
            <v>0</v>
          </cell>
          <cell r="F23">
            <v>41099</v>
          </cell>
          <cell r="G23">
            <v>0.88</v>
          </cell>
          <cell r="H23">
            <v>-4931.8799999999974</v>
          </cell>
          <cell r="I23">
            <v>36167.120000000003</v>
          </cell>
          <cell r="J23">
            <v>47</v>
          </cell>
          <cell r="K23" t="str">
            <v>2XU</v>
          </cell>
          <cell r="L23">
            <v>35765</v>
          </cell>
        </row>
        <row r="24">
          <cell r="A24">
            <v>19</v>
          </cell>
          <cell r="B24" t="str">
            <v>91108-22042</v>
          </cell>
          <cell r="C24" t="str">
            <v>MAIN</v>
          </cell>
          <cell r="D24" t="str">
            <v>●</v>
          </cell>
          <cell r="E24">
            <v>0</v>
          </cell>
          <cell r="F24">
            <v>38371</v>
          </cell>
          <cell r="G24">
            <v>0.88</v>
          </cell>
          <cell r="H24">
            <v>-4604.5199999999968</v>
          </cell>
          <cell r="I24">
            <v>33766.480000000003</v>
          </cell>
          <cell r="J24">
            <v>48</v>
          </cell>
          <cell r="K24" t="str">
            <v>2XU</v>
          </cell>
          <cell r="L24">
            <v>35765</v>
          </cell>
        </row>
        <row r="25">
          <cell r="A25">
            <v>20</v>
          </cell>
          <cell r="B25" t="str">
            <v>91108-22052</v>
          </cell>
          <cell r="C25" t="str">
            <v>MAIN</v>
          </cell>
          <cell r="D25">
            <v>0</v>
          </cell>
          <cell r="E25" t="str">
            <v>○</v>
          </cell>
          <cell r="F25">
            <v>35182</v>
          </cell>
          <cell r="G25">
            <v>0.88</v>
          </cell>
          <cell r="H25">
            <v>-4221.84</v>
          </cell>
          <cell r="I25">
            <v>30960.16</v>
          </cell>
          <cell r="J25">
            <v>47</v>
          </cell>
          <cell r="K25" t="str">
            <v>2XU</v>
          </cell>
          <cell r="L25">
            <v>35765</v>
          </cell>
        </row>
        <row r="26">
          <cell r="A26">
            <v>21</v>
          </cell>
          <cell r="B26" t="str">
            <v>91108-22063</v>
          </cell>
          <cell r="C26" t="str">
            <v>MAIN</v>
          </cell>
          <cell r="D26" t="str">
            <v>●</v>
          </cell>
          <cell r="E26">
            <v>0</v>
          </cell>
          <cell r="F26">
            <v>44377</v>
          </cell>
          <cell r="G26">
            <v>0.88</v>
          </cell>
          <cell r="H26">
            <v>-5325.239999999998</v>
          </cell>
          <cell r="I26">
            <v>39051.760000000002</v>
          </cell>
          <cell r="J26">
            <v>50</v>
          </cell>
          <cell r="K26" t="str">
            <v>2XU</v>
          </cell>
          <cell r="L26">
            <v>35765</v>
          </cell>
        </row>
        <row r="27">
          <cell r="A27">
            <v>22</v>
          </cell>
          <cell r="B27" t="str">
            <v>91108-22073</v>
          </cell>
          <cell r="C27" t="str">
            <v>MAIN</v>
          </cell>
          <cell r="D27" t="str">
            <v>●</v>
          </cell>
          <cell r="E27">
            <v>0</v>
          </cell>
          <cell r="F27">
            <v>41296</v>
          </cell>
          <cell r="G27">
            <v>0.88</v>
          </cell>
          <cell r="H27">
            <v>-4955.5199999999968</v>
          </cell>
          <cell r="I27">
            <v>36340.480000000003</v>
          </cell>
          <cell r="J27">
            <v>48</v>
          </cell>
          <cell r="K27" t="str">
            <v>2XU</v>
          </cell>
          <cell r="L27">
            <v>35765</v>
          </cell>
        </row>
        <row r="28">
          <cell r="A28">
            <v>23</v>
          </cell>
          <cell r="B28" t="str">
            <v>91108-22081</v>
          </cell>
          <cell r="C28" t="str">
            <v>MAIN</v>
          </cell>
          <cell r="D28">
            <v>0</v>
          </cell>
          <cell r="E28" t="str">
            <v>○</v>
          </cell>
          <cell r="F28">
            <v>32450</v>
          </cell>
          <cell r="G28">
            <v>0.88</v>
          </cell>
          <cell r="H28">
            <v>-3894</v>
          </cell>
          <cell r="I28">
            <v>28556</v>
          </cell>
          <cell r="J28">
            <v>22</v>
          </cell>
          <cell r="K28" t="str">
            <v>2XU</v>
          </cell>
          <cell r="L28">
            <v>35765</v>
          </cell>
        </row>
        <row r="29">
          <cell r="A29">
            <v>24</v>
          </cell>
          <cell r="B29" t="str">
            <v>91108-22091</v>
          </cell>
          <cell r="C29" t="str">
            <v>MAIN</v>
          </cell>
          <cell r="D29">
            <v>0</v>
          </cell>
          <cell r="E29" t="str">
            <v>○</v>
          </cell>
          <cell r="F29">
            <v>30419</v>
          </cell>
          <cell r="G29">
            <v>0.88</v>
          </cell>
          <cell r="H29">
            <v>-3650.2799999999988</v>
          </cell>
          <cell r="I29">
            <v>26768.720000000001</v>
          </cell>
          <cell r="J29">
            <v>19</v>
          </cell>
          <cell r="K29" t="str">
            <v>2XU</v>
          </cell>
          <cell r="L29">
            <v>35765</v>
          </cell>
        </row>
        <row r="30">
          <cell r="A30">
            <v>25</v>
          </cell>
          <cell r="B30" t="str">
            <v>91108-22101</v>
          </cell>
          <cell r="C30" t="str">
            <v>MAIN</v>
          </cell>
          <cell r="D30">
            <v>0</v>
          </cell>
          <cell r="E30" t="str">
            <v>○</v>
          </cell>
          <cell r="F30">
            <v>36046</v>
          </cell>
          <cell r="G30">
            <v>0.88</v>
          </cell>
          <cell r="H30">
            <v>-4325.5200000000004</v>
          </cell>
          <cell r="I30">
            <v>31720.48</v>
          </cell>
          <cell r="J30">
            <v>21</v>
          </cell>
          <cell r="K30" t="str">
            <v>2XU</v>
          </cell>
          <cell r="L30">
            <v>35765</v>
          </cell>
        </row>
        <row r="31">
          <cell r="A31">
            <v>26</v>
          </cell>
          <cell r="B31" t="str">
            <v>91108-22112</v>
          </cell>
          <cell r="C31" t="str">
            <v>MAIN</v>
          </cell>
          <cell r="D31">
            <v>0</v>
          </cell>
          <cell r="E31" t="str">
            <v>○</v>
          </cell>
          <cell r="F31">
            <v>35204</v>
          </cell>
          <cell r="G31">
            <v>0.88</v>
          </cell>
          <cell r="H31">
            <v>-4224.4799999999996</v>
          </cell>
          <cell r="I31">
            <v>30979.52</v>
          </cell>
          <cell r="J31">
            <v>19</v>
          </cell>
          <cell r="K31" t="str">
            <v>2XU</v>
          </cell>
          <cell r="L31">
            <v>35765</v>
          </cell>
        </row>
        <row r="32">
          <cell r="A32">
            <v>27</v>
          </cell>
          <cell r="B32" t="str">
            <v>91108-22121</v>
          </cell>
          <cell r="C32" t="str">
            <v>MAIN</v>
          </cell>
          <cell r="D32">
            <v>0</v>
          </cell>
          <cell r="E32" t="str">
            <v>○</v>
          </cell>
          <cell r="F32">
            <v>41003</v>
          </cell>
          <cell r="G32">
            <v>0.88</v>
          </cell>
          <cell r="H32">
            <v>-4920.3600000000006</v>
          </cell>
          <cell r="I32">
            <v>36082.639999999999</v>
          </cell>
          <cell r="J32">
            <v>48</v>
          </cell>
          <cell r="K32" t="str">
            <v>2XU</v>
          </cell>
          <cell r="L32">
            <v>35765</v>
          </cell>
        </row>
        <row r="33">
          <cell r="A33">
            <v>28</v>
          </cell>
          <cell r="B33" t="str">
            <v>91108-22132</v>
          </cell>
          <cell r="C33" t="str">
            <v>MAIN</v>
          </cell>
          <cell r="D33">
            <v>0</v>
          </cell>
          <cell r="E33" t="str">
            <v>○</v>
          </cell>
          <cell r="F33">
            <v>39861</v>
          </cell>
          <cell r="G33">
            <v>0.88</v>
          </cell>
          <cell r="H33">
            <v>-4783.32</v>
          </cell>
          <cell r="I33">
            <v>35077.68</v>
          </cell>
          <cell r="J33">
            <v>47</v>
          </cell>
          <cell r="K33" t="str">
            <v>2XU</v>
          </cell>
          <cell r="L33">
            <v>35765</v>
          </cell>
        </row>
        <row r="34">
          <cell r="A34">
            <v>29</v>
          </cell>
          <cell r="B34" t="str">
            <v>91108-22141</v>
          </cell>
          <cell r="C34" t="str">
            <v>MAIN</v>
          </cell>
          <cell r="D34">
            <v>0</v>
          </cell>
          <cell r="E34" t="str">
            <v>○</v>
          </cell>
          <cell r="F34">
            <v>31384</v>
          </cell>
          <cell r="G34">
            <v>0.88</v>
          </cell>
          <cell r="H34">
            <v>-3766.0799999999981</v>
          </cell>
          <cell r="I34">
            <v>27617.920000000002</v>
          </cell>
          <cell r="J34">
            <v>22</v>
          </cell>
          <cell r="K34" t="str">
            <v>2XU</v>
          </cell>
          <cell r="L34">
            <v>35765</v>
          </cell>
        </row>
        <row r="35">
          <cell r="A35">
            <v>30</v>
          </cell>
          <cell r="B35" t="str">
            <v>91108-22151</v>
          </cell>
          <cell r="C35" t="str">
            <v>MAIN</v>
          </cell>
          <cell r="D35">
            <v>0</v>
          </cell>
          <cell r="E35" t="str">
            <v>○</v>
          </cell>
          <cell r="F35">
            <v>30072</v>
          </cell>
          <cell r="G35">
            <v>0.88</v>
          </cell>
          <cell r="H35">
            <v>-3608.6399999999994</v>
          </cell>
          <cell r="I35">
            <v>26463.360000000001</v>
          </cell>
          <cell r="J35">
            <v>21</v>
          </cell>
          <cell r="K35" t="str">
            <v>2XU</v>
          </cell>
          <cell r="L35">
            <v>35765</v>
          </cell>
        </row>
        <row r="36">
          <cell r="A36">
            <v>31</v>
          </cell>
          <cell r="B36" t="str">
            <v>91108-22161</v>
          </cell>
          <cell r="C36" t="str">
            <v>MAIN</v>
          </cell>
          <cell r="D36">
            <v>0</v>
          </cell>
          <cell r="E36" t="str">
            <v>○</v>
          </cell>
          <cell r="F36">
            <v>35307</v>
          </cell>
          <cell r="G36">
            <v>0.88</v>
          </cell>
          <cell r="H36">
            <v>-4236.84</v>
          </cell>
          <cell r="I36">
            <v>31070.16</v>
          </cell>
          <cell r="J36">
            <v>22</v>
          </cell>
          <cell r="K36" t="str">
            <v>2XU</v>
          </cell>
          <cell r="L36">
            <v>35765</v>
          </cell>
        </row>
        <row r="37">
          <cell r="A37">
            <v>32</v>
          </cell>
          <cell r="B37" t="str">
            <v>91108-22171</v>
          </cell>
          <cell r="C37" t="str">
            <v>MAIN</v>
          </cell>
          <cell r="D37">
            <v>0</v>
          </cell>
          <cell r="E37" t="str">
            <v>○</v>
          </cell>
          <cell r="F37">
            <v>34064</v>
          </cell>
          <cell r="G37">
            <v>0.88</v>
          </cell>
          <cell r="H37">
            <v>-4087.6800000000003</v>
          </cell>
          <cell r="I37">
            <v>29976.32</v>
          </cell>
          <cell r="J37">
            <v>21</v>
          </cell>
          <cell r="K37" t="str">
            <v>2XU</v>
          </cell>
          <cell r="L37">
            <v>35765</v>
          </cell>
        </row>
        <row r="38">
          <cell r="A38">
            <v>33</v>
          </cell>
          <cell r="B38" t="str">
            <v>91108-22181</v>
          </cell>
          <cell r="C38" t="str">
            <v>MAIN</v>
          </cell>
          <cell r="D38">
            <v>0</v>
          </cell>
          <cell r="E38" t="str">
            <v>○</v>
          </cell>
          <cell r="F38">
            <v>37843</v>
          </cell>
          <cell r="G38">
            <v>0.88</v>
          </cell>
          <cell r="H38">
            <v>-4541.1599999999962</v>
          </cell>
          <cell r="I38">
            <v>33301.840000000004</v>
          </cell>
          <cell r="J38">
            <v>50</v>
          </cell>
          <cell r="K38" t="str">
            <v>2XU</v>
          </cell>
          <cell r="L38">
            <v>35765</v>
          </cell>
        </row>
        <row r="39">
          <cell r="A39">
            <v>34</v>
          </cell>
          <cell r="B39" t="str">
            <v>91108-22191</v>
          </cell>
          <cell r="C39" t="str">
            <v>MAIN</v>
          </cell>
          <cell r="D39">
            <v>0</v>
          </cell>
          <cell r="E39" t="str">
            <v>○</v>
          </cell>
          <cell r="F39">
            <v>36600</v>
          </cell>
          <cell r="G39">
            <v>0.88</v>
          </cell>
          <cell r="H39">
            <v>-4392</v>
          </cell>
          <cell r="I39">
            <v>32208</v>
          </cell>
          <cell r="J39">
            <v>48</v>
          </cell>
          <cell r="K39" t="str">
            <v>2XU</v>
          </cell>
          <cell r="L39">
            <v>35765</v>
          </cell>
        </row>
        <row r="40">
          <cell r="A40">
            <v>35</v>
          </cell>
          <cell r="B40" t="str">
            <v>91108-22201</v>
          </cell>
          <cell r="C40" t="str">
            <v>MAIN</v>
          </cell>
          <cell r="D40">
            <v>0</v>
          </cell>
          <cell r="E40" t="str">
            <v>○</v>
          </cell>
          <cell r="F40">
            <v>35868</v>
          </cell>
          <cell r="G40">
            <v>0.88</v>
          </cell>
          <cell r="H40">
            <v>-4304.16</v>
          </cell>
          <cell r="I40">
            <v>31563.84</v>
          </cell>
          <cell r="J40">
            <v>22</v>
          </cell>
          <cell r="K40" t="str">
            <v>2XU</v>
          </cell>
          <cell r="L40">
            <v>35765</v>
          </cell>
        </row>
        <row r="41">
          <cell r="A41">
            <v>36</v>
          </cell>
          <cell r="B41" t="str">
            <v>91108-22212</v>
          </cell>
          <cell r="C41" t="str">
            <v>MAIN</v>
          </cell>
          <cell r="D41">
            <v>0</v>
          </cell>
          <cell r="E41" t="str">
            <v>○</v>
          </cell>
          <cell r="F41">
            <v>34405</v>
          </cell>
          <cell r="G41">
            <v>0.88</v>
          </cell>
          <cell r="H41">
            <v>-4128.5999999999985</v>
          </cell>
          <cell r="I41">
            <v>30276.400000000001</v>
          </cell>
          <cell r="J41">
            <v>21</v>
          </cell>
          <cell r="K41" t="str">
            <v>2XU</v>
          </cell>
          <cell r="L41">
            <v>35765</v>
          </cell>
        </row>
        <row r="42">
          <cell r="A42">
            <v>37</v>
          </cell>
          <cell r="B42" t="str">
            <v>91108-22221</v>
          </cell>
          <cell r="C42" t="str">
            <v>MAIN</v>
          </cell>
          <cell r="D42">
            <v>0</v>
          </cell>
          <cell r="E42" t="str">
            <v>○</v>
          </cell>
          <cell r="F42">
            <v>40067</v>
          </cell>
          <cell r="G42">
            <v>0.88</v>
          </cell>
          <cell r="H42">
            <v>-4808.0400000000009</v>
          </cell>
          <cell r="I42">
            <v>35258.959999999999</v>
          </cell>
          <cell r="J42">
            <v>50</v>
          </cell>
          <cell r="K42" t="str">
            <v>2XU</v>
          </cell>
          <cell r="L42">
            <v>35765</v>
          </cell>
        </row>
        <row r="43">
          <cell r="A43">
            <v>38</v>
          </cell>
          <cell r="B43" t="str">
            <v>91108-22232</v>
          </cell>
          <cell r="C43" t="str">
            <v>MAIN</v>
          </cell>
          <cell r="D43">
            <v>0</v>
          </cell>
          <cell r="E43" t="str">
            <v>○</v>
          </cell>
          <cell r="F43">
            <v>39037</v>
          </cell>
          <cell r="G43">
            <v>0.88</v>
          </cell>
          <cell r="H43">
            <v>-4684.4400000000023</v>
          </cell>
          <cell r="I43">
            <v>34352.559999999998</v>
          </cell>
          <cell r="J43">
            <v>48</v>
          </cell>
          <cell r="K43" t="str">
            <v>2XU</v>
          </cell>
          <cell r="L43">
            <v>35765</v>
          </cell>
        </row>
        <row r="44">
          <cell r="A44">
            <v>39</v>
          </cell>
          <cell r="B44" t="str">
            <v>91108-22241</v>
          </cell>
          <cell r="C44" t="str">
            <v>MAIN</v>
          </cell>
          <cell r="D44" t="str">
            <v>●</v>
          </cell>
          <cell r="E44">
            <v>0</v>
          </cell>
          <cell r="F44">
            <v>38073</v>
          </cell>
          <cell r="G44">
            <v>0.88</v>
          </cell>
          <cell r="H44">
            <v>-4568.760000000002</v>
          </cell>
          <cell r="I44">
            <v>33504.239999999998</v>
          </cell>
          <cell r="J44">
            <v>47</v>
          </cell>
          <cell r="K44" t="str">
            <v>2XU</v>
          </cell>
          <cell r="L44">
            <v>35765</v>
          </cell>
        </row>
        <row r="45">
          <cell r="A45">
            <v>40</v>
          </cell>
          <cell r="B45" t="str">
            <v>91108-22251</v>
          </cell>
          <cell r="C45" t="str">
            <v>MAIN</v>
          </cell>
          <cell r="D45" t="str">
            <v>●</v>
          </cell>
          <cell r="E45">
            <v>0</v>
          </cell>
          <cell r="F45">
            <v>39796</v>
          </cell>
          <cell r="G45">
            <v>0.88</v>
          </cell>
          <cell r="H45">
            <v>-4775.5199999999968</v>
          </cell>
          <cell r="I45">
            <v>35020.480000000003</v>
          </cell>
          <cell r="J45">
            <v>47</v>
          </cell>
          <cell r="K45" t="str">
            <v>2XU</v>
          </cell>
          <cell r="L45">
            <v>35765</v>
          </cell>
        </row>
        <row r="46">
          <cell r="A46">
            <v>41</v>
          </cell>
          <cell r="B46" t="str">
            <v>91108-22261</v>
          </cell>
          <cell r="C46" t="str">
            <v>MAIN</v>
          </cell>
          <cell r="D46" t="str">
            <v>●</v>
          </cell>
          <cell r="E46">
            <v>0</v>
          </cell>
          <cell r="F46">
            <v>37256</v>
          </cell>
          <cell r="G46">
            <v>0.88</v>
          </cell>
          <cell r="H46">
            <v>-4470.7200000000012</v>
          </cell>
          <cell r="I46">
            <v>32785.279999999999</v>
          </cell>
          <cell r="J46">
            <v>47</v>
          </cell>
          <cell r="K46" t="str">
            <v>2XU</v>
          </cell>
          <cell r="L46">
            <v>35765</v>
          </cell>
        </row>
        <row r="47">
          <cell r="A47">
            <v>42</v>
          </cell>
          <cell r="B47" t="str">
            <v>91108-22271</v>
          </cell>
          <cell r="C47" t="str">
            <v>MAIN</v>
          </cell>
          <cell r="D47" t="str">
            <v>●</v>
          </cell>
          <cell r="E47">
            <v>0</v>
          </cell>
          <cell r="F47">
            <v>38955</v>
          </cell>
          <cell r="G47">
            <v>0.88</v>
          </cell>
          <cell r="H47">
            <v>-4674.5999999999985</v>
          </cell>
          <cell r="I47">
            <v>34280.400000000001</v>
          </cell>
          <cell r="J47">
            <v>47</v>
          </cell>
          <cell r="K47" t="str">
            <v>2XU</v>
          </cell>
          <cell r="L47">
            <v>35765</v>
          </cell>
        </row>
        <row r="48">
          <cell r="A48">
            <v>43</v>
          </cell>
          <cell r="B48" t="str">
            <v>91108-22281</v>
          </cell>
          <cell r="C48" t="str">
            <v>MAIN</v>
          </cell>
          <cell r="D48" t="str">
            <v>●</v>
          </cell>
          <cell r="E48">
            <v>0</v>
          </cell>
          <cell r="F48">
            <v>45127</v>
          </cell>
          <cell r="G48">
            <v>0.88</v>
          </cell>
          <cell r="H48">
            <v>-5415.239999999998</v>
          </cell>
          <cell r="I48">
            <v>39711.760000000002</v>
          </cell>
          <cell r="J48">
            <v>48</v>
          </cell>
          <cell r="K48" t="str">
            <v>2XU</v>
          </cell>
          <cell r="L48">
            <v>35765</v>
          </cell>
        </row>
        <row r="49">
          <cell r="A49">
            <v>44</v>
          </cell>
          <cell r="B49" t="str">
            <v>91108-22291</v>
          </cell>
          <cell r="C49" t="str">
            <v>MAIN</v>
          </cell>
          <cell r="D49" t="str">
            <v>●</v>
          </cell>
          <cell r="E49">
            <v>0</v>
          </cell>
          <cell r="F49">
            <v>46787</v>
          </cell>
          <cell r="G49">
            <v>0.88</v>
          </cell>
          <cell r="H49">
            <v>-5614.4400000000023</v>
          </cell>
          <cell r="I49">
            <v>41172.559999999998</v>
          </cell>
          <cell r="J49">
            <v>48</v>
          </cell>
          <cell r="K49" t="str">
            <v>2XU</v>
          </cell>
          <cell r="L49">
            <v>35765</v>
          </cell>
        </row>
        <row r="50">
          <cell r="A50">
            <v>45</v>
          </cell>
          <cell r="B50" t="str">
            <v>91108-22301</v>
          </cell>
          <cell r="C50" t="str">
            <v>MAIN</v>
          </cell>
          <cell r="D50" t="str">
            <v>●</v>
          </cell>
          <cell r="E50">
            <v>0</v>
          </cell>
          <cell r="F50">
            <v>44359</v>
          </cell>
          <cell r="G50">
            <v>0.88</v>
          </cell>
          <cell r="H50">
            <v>-5323.0800000000017</v>
          </cell>
          <cell r="I50">
            <v>39035.919999999998</v>
          </cell>
          <cell r="J50">
            <v>48</v>
          </cell>
          <cell r="K50" t="str">
            <v>2XU</v>
          </cell>
          <cell r="L50">
            <v>35765</v>
          </cell>
        </row>
        <row r="51">
          <cell r="A51">
            <v>46</v>
          </cell>
          <cell r="B51" t="str">
            <v>91108-22311</v>
          </cell>
          <cell r="C51" t="str">
            <v>MAIN</v>
          </cell>
          <cell r="D51" t="str">
            <v>●</v>
          </cell>
          <cell r="E51">
            <v>0</v>
          </cell>
          <cell r="F51">
            <v>46036</v>
          </cell>
          <cell r="G51">
            <v>0.88</v>
          </cell>
          <cell r="H51">
            <v>-5524.32</v>
          </cell>
          <cell r="I51">
            <v>40511.68</v>
          </cell>
          <cell r="J51">
            <v>48</v>
          </cell>
          <cell r="K51" t="str">
            <v>2XU</v>
          </cell>
          <cell r="L51">
            <v>35765</v>
          </cell>
        </row>
        <row r="52">
          <cell r="A52">
            <v>47</v>
          </cell>
          <cell r="B52" t="str">
            <v>91108-22321</v>
          </cell>
          <cell r="C52" t="str">
            <v>MAIN</v>
          </cell>
          <cell r="D52" t="str">
            <v>●</v>
          </cell>
          <cell r="E52">
            <v>0</v>
          </cell>
          <cell r="F52">
            <v>37494</v>
          </cell>
          <cell r="G52">
            <v>0.88</v>
          </cell>
          <cell r="H52">
            <v>-4499.2799999999988</v>
          </cell>
          <cell r="I52">
            <v>32994.720000000001</v>
          </cell>
          <cell r="J52">
            <v>48</v>
          </cell>
          <cell r="K52" t="str">
            <v>2XU</v>
          </cell>
          <cell r="L52">
            <v>35765</v>
          </cell>
        </row>
        <row r="53">
          <cell r="A53">
            <v>48</v>
          </cell>
          <cell r="B53" t="str">
            <v>91108-22331</v>
          </cell>
          <cell r="C53" t="str">
            <v>MAIN</v>
          </cell>
          <cell r="D53" t="str">
            <v>●</v>
          </cell>
          <cell r="E53">
            <v>0</v>
          </cell>
          <cell r="F53">
            <v>39176</v>
          </cell>
          <cell r="G53">
            <v>0.88</v>
          </cell>
          <cell r="H53">
            <v>-4701.1200000000026</v>
          </cell>
          <cell r="I53">
            <v>34474.879999999997</v>
          </cell>
          <cell r="J53">
            <v>48</v>
          </cell>
          <cell r="K53" t="str">
            <v>2XU</v>
          </cell>
          <cell r="L53">
            <v>35765</v>
          </cell>
        </row>
        <row r="54">
          <cell r="A54">
            <v>49</v>
          </cell>
          <cell r="B54" t="str">
            <v>91108-22341</v>
          </cell>
          <cell r="C54" t="str">
            <v>MAIN</v>
          </cell>
          <cell r="D54" t="str">
            <v>●</v>
          </cell>
          <cell r="E54">
            <v>0</v>
          </cell>
          <cell r="F54">
            <v>36198</v>
          </cell>
          <cell r="G54">
            <v>0.88</v>
          </cell>
          <cell r="H54">
            <v>-4343.7599999999984</v>
          </cell>
          <cell r="I54">
            <v>31854.240000000002</v>
          </cell>
          <cell r="J54">
            <v>48</v>
          </cell>
          <cell r="K54" t="str">
            <v>2XU</v>
          </cell>
          <cell r="L54">
            <v>35765</v>
          </cell>
        </row>
        <row r="55">
          <cell r="A55">
            <v>50</v>
          </cell>
          <cell r="B55" t="str">
            <v>91108-22351</v>
          </cell>
          <cell r="C55" t="str">
            <v>MAIN</v>
          </cell>
          <cell r="D55" t="str">
            <v>●</v>
          </cell>
          <cell r="E55">
            <v>0</v>
          </cell>
          <cell r="F55">
            <v>37856</v>
          </cell>
          <cell r="G55">
            <v>0.88</v>
          </cell>
          <cell r="H55">
            <v>-4542.7200000000012</v>
          </cell>
          <cell r="I55">
            <v>33313.279999999999</v>
          </cell>
          <cell r="J55">
            <v>48</v>
          </cell>
          <cell r="K55" t="str">
            <v>2XU</v>
          </cell>
          <cell r="L55">
            <v>35765</v>
          </cell>
        </row>
        <row r="56">
          <cell r="A56">
            <v>51</v>
          </cell>
          <cell r="B56" t="str">
            <v>91108-22362</v>
          </cell>
          <cell r="C56" t="str">
            <v>MAIN</v>
          </cell>
          <cell r="D56" t="str">
            <v>●</v>
          </cell>
          <cell r="E56">
            <v>0</v>
          </cell>
          <cell r="F56">
            <v>43859</v>
          </cell>
          <cell r="G56">
            <v>0.88</v>
          </cell>
          <cell r="H56">
            <v>-5263.0800000000017</v>
          </cell>
          <cell r="I56">
            <v>38595.919999999998</v>
          </cell>
          <cell r="J56">
            <v>50</v>
          </cell>
          <cell r="K56" t="str">
            <v>2XU</v>
          </cell>
          <cell r="L56">
            <v>35765</v>
          </cell>
        </row>
        <row r="57">
          <cell r="A57">
            <v>52</v>
          </cell>
          <cell r="B57" t="str">
            <v>91108-22372</v>
          </cell>
          <cell r="C57" t="str">
            <v>MAIN</v>
          </cell>
          <cell r="D57" t="str">
            <v>●</v>
          </cell>
          <cell r="E57">
            <v>0</v>
          </cell>
          <cell r="F57">
            <v>45523</v>
          </cell>
          <cell r="G57">
            <v>0.88</v>
          </cell>
          <cell r="H57">
            <v>-5462.760000000002</v>
          </cell>
          <cell r="I57">
            <v>40060.239999999998</v>
          </cell>
          <cell r="J57">
            <v>50</v>
          </cell>
          <cell r="K57" t="str">
            <v>2XU</v>
          </cell>
          <cell r="L57">
            <v>35765</v>
          </cell>
        </row>
        <row r="58">
          <cell r="A58">
            <v>53</v>
          </cell>
          <cell r="B58" t="str">
            <v>91108-22382</v>
          </cell>
          <cell r="C58" t="str">
            <v>MAIN</v>
          </cell>
          <cell r="D58" t="str">
            <v>●</v>
          </cell>
          <cell r="E58">
            <v>0</v>
          </cell>
          <cell r="F58">
            <v>42655</v>
          </cell>
          <cell r="G58">
            <v>0.88</v>
          </cell>
          <cell r="H58">
            <v>-5118.5999999999985</v>
          </cell>
          <cell r="I58">
            <v>37536.400000000001</v>
          </cell>
          <cell r="J58">
            <v>50</v>
          </cell>
          <cell r="K58" t="str">
            <v>2XU</v>
          </cell>
          <cell r="L58">
            <v>35765</v>
          </cell>
        </row>
        <row r="59">
          <cell r="A59">
            <v>54</v>
          </cell>
          <cell r="B59" t="str">
            <v>91108-22392</v>
          </cell>
          <cell r="C59" t="str">
            <v>MAIN</v>
          </cell>
          <cell r="D59" t="str">
            <v>●</v>
          </cell>
          <cell r="E59">
            <v>0</v>
          </cell>
          <cell r="F59">
            <v>44291</v>
          </cell>
          <cell r="G59">
            <v>0.88</v>
          </cell>
          <cell r="H59">
            <v>-5314.9199999999983</v>
          </cell>
          <cell r="I59">
            <v>38976.080000000002</v>
          </cell>
          <cell r="J59">
            <v>50</v>
          </cell>
          <cell r="K59" t="str">
            <v>2XU</v>
          </cell>
          <cell r="L59">
            <v>35765</v>
          </cell>
        </row>
        <row r="60">
          <cell r="A60">
            <v>55</v>
          </cell>
          <cell r="B60" t="str">
            <v>91108-22401</v>
          </cell>
          <cell r="C60" t="str">
            <v>MAIN</v>
          </cell>
          <cell r="D60" t="str">
            <v>●</v>
          </cell>
          <cell r="E60">
            <v>0</v>
          </cell>
          <cell r="F60">
            <v>38054</v>
          </cell>
          <cell r="G60">
            <v>0.88</v>
          </cell>
          <cell r="H60">
            <v>-4566.4800000000032</v>
          </cell>
          <cell r="I60">
            <v>33487.519999999997</v>
          </cell>
          <cell r="J60">
            <v>48</v>
          </cell>
          <cell r="K60" t="str">
            <v>2XU</v>
          </cell>
          <cell r="L60">
            <v>35765</v>
          </cell>
        </row>
        <row r="61">
          <cell r="A61">
            <v>56</v>
          </cell>
          <cell r="B61" t="str">
            <v>91108-22411</v>
          </cell>
          <cell r="C61" t="str">
            <v>MAIN</v>
          </cell>
          <cell r="D61" t="str">
            <v>●</v>
          </cell>
          <cell r="E61">
            <v>0</v>
          </cell>
          <cell r="F61">
            <v>39521</v>
          </cell>
          <cell r="G61">
            <v>0.88</v>
          </cell>
          <cell r="H61">
            <v>-4742.5199999999968</v>
          </cell>
          <cell r="I61">
            <v>34778.480000000003</v>
          </cell>
          <cell r="J61">
            <v>48</v>
          </cell>
          <cell r="K61" t="str">
            <v>2XU</v>
          </cell>
          <cell r="L61">
            <v>35765</v>
          </cell>
        </row>
        <row r="62">
          <cell r="A62">
            <v>57</v>
          </cell>
          <cell r="B62" t="str">
            <v>91108-22421</v>
          </cell>
          <cell r="C62" t="str">
            <v>MAIN</v>
          </cell>
          <cell r="D62" t="str">
            <v>●</v>
          </cell>
          <cell r="E62">
            <v>0</v>
          </cell>
          <cell r="F62">
            <v>37241</v>
          </cell>
          <cell r="G62">
            <v>0.88</v>
          </cell>
          <cell r="H62">
            <v>-4468.9199999999983</v>
          </cell>
          <cell r="I62">
            <v>32772.080000000002</v>
          </cell>
          <cell r="J62">
            <v>48</v>
          </cell>
          <cell r="K62" t="str">
            <v>2XU</v>
          </cell>
          <cell r="L62">
            <v>35765</v>
          </cell>
        </row>
        <row r="63">
          <cell r="A63">
            <v>58</v>
          </cell>
          <cell r="B63" t="str">
            <v>91108-22431</v>
          </cell>
          <cell r="C63" t="str">
            <v>MAIN</v>
          </cell>
          <cell r="D63" t="str">
            <v>●</v>
          </cell>
          <cell r="E63">
            <v>0</v>
          </cell>
          <cell r="F63">
            <v>38899</v>
          </cell>
          <cell r="G63">
            <v>0.88</v>
          </cell>
          <cell r="H63">
            <v>-4667.8799999999974</v>
          </cell>
          <cell r="I63">
            <v>34231.120000000003</v>
          </cell>
          <cell r="J63">
            <v>48</v>
          </cell>
          <cell r="K63" t="str">
            <v>2XU</v>
          </cell>
          <cell r="L63">
            <v>35765</v>
          </cell>
        </row>
        <row r="64">
          <cell r="A64">
            <v>59</v>
          </cell>
          <cell r="B64" t="str">
            <v>91108-22441</v>
          </cell>
          <cell r="C64" t="str">
            <v>MAIN</v>
          </cell>
          <cell r="D64" t="str">
            <v>●</v>
          </cell>
          <cell r="E64">
            <v>0</v>
          </cell>
          <cell r="F64">
            <v>45067</v>
          </cell>
          <cell r="G64">
            <v>0.88</v>
          </cell>
          <cell r="H64">
            <v>-5408.0400000000009</v>
          </cell>
          <cell r="I64">
            <v>39658.959999999999</v>
          </cell>
          <cell r="J64">
            <v>50</v>
          </cell>
          <cell r="K64" t="str">
            <v>2XU</v>
          </cell>
          <cell r="L64">
            <v>35765</v>
          </cell>
        </row>
        <row r="65">
          <cell r="A65">
            <v>60</v>
          </cell>
          <cell r="B65" t="str">
            <v>91108-22451</v>
          </cell>
          <cell r="C65" t="str">
            <v>MAIN</v>
          </cell>
          <cell r="D65" t="str">
            <v>●</v>
          </cell>
          <cell r="E65">
            <v>0</v>
          </cell>
          <cell r="F65">
            <v>46731</v>
          </cell>
          <cell r="G65">
            <v>0.88</v>
          </cell>
          <cell r="H65">
            <v>-5607.7200000000012</v>
          </cell>
          <cell r="I65">
            <v>41123.279999999999</v>
          </cell>
          <cell r="J65">
            <v>50</v>
          </cell>
          <cell r="K65" t="str">
            <v>2XU</v>
          </cell>
          <cell r="L65">
            <v>35765</v>
          </cell>
        </row>
        <row r="66">
          <cell r="A66">
            <v>61</v>
          </cell>
          <cell r="B66" t="str">
            <v>91108-22461</v>
          </cell>
          <cell r="C66" t="str">
            <v>MAIN</v>
          </cell>
          <cell r="D66" t="str">
            <v>●</v>
          </cell>
          <cell r="E66">
            <v>0</v>
          </cell>
          <cell r="F66">
            <v>44298</v>
          </cell>
          <cell r="G66">
            <v>0.88</v>
          </cell>
          <cell r="H66">
            <v>-5315.760000000002</v>
          </cell>
          <cell r="I66">
            <v>38982.239999999998</v>
          </cell>
          <cell r="J66">
            <v>50</v>
          </cell>
          <cell r="K66" t="str">
            <v>2XU</v>
          </cell>
          <cell r="L66">
            <v>35765</v>
          </cell>
        </row>
        <row r="67">
          <cell r="A67">
            <v>62</v>
          </cell>
          <cell r="B67" t="str">
            <v>91108-22471</v>
          </cell>
          <cell r="C67" t="str">
            <v>MAIN</v>
          </cell>
          <cell r="D67" t="str">
            <v>●</v>
          </cell>
          <cell r="E67">
            <v>0</v>
          </cell>
          <cell r="F67">
            <v>45981</v>
          </cell>
          <cell r="G67">
            <v>0.88</v>
          </cell>
          <cell r="H67">
            <v>-5517.7200000000012</v>
          </cell>
          <cell r="I67">
            <v>40463.279999999999</v>
          </cell>
          <cell r="J67">
            <v>50</v>
          </cell>
          <cell r="K67" t="str">
            <v>2XU</v>
          </cell>
          <cell r="L67">
            <v>35765</v>
          </cell>
        </row>
        <row r="68">
          <cell r="A68">
            <v>63</v>
          </cell>
          <cell r="B68" t="str">
            <v>91108-22481</v>
          </cell>
          <cell r="C68" t="str">
            <v>MAIN</v>
          </cell>
          <cell r="D68" t="str">
            <v>●</v>
          </cell>
          <cell r="E68">
            <v>0</v>
          </cell>
          <cell r="F68">
            <v>44534</v>
          </cell>
          <cell r="G68">
            <v>0.88</v>
          </cell>
          <cell r="H68">
            <v>-5344.0800000000017</v>
          </cell>
          <cell r="I68">
            <v>39189.919999999998</v>
          </cell>
          <cell r="J68">
            <v>47</v>
          </cell>
          <cell r="K68" t="str">
            <v>2XU</v>
          </cell>
          <cell r="L68">
            <v>35765</v>
          </cell>
        </row>
        <row r="69">
          <cell r="A69">
            <v>64</v>
          </cell>
          <cell r="B69" t="str">
            <v>91108-22491</v>
          </cell>
          <cell r="C69" t="str">
            <v>MAIN</v>
          </cell>
          <cell r="D69" t="str">
            <v>●</v>
          </cell>
          <cell r="E69">
            <v>0</v>
          </cell>
          <cell r="F69">
            <v>42684</v>
          </cell>
          <cell r="G69">
            <v>0.88</v>
          </cell>
          <cell r="H69">
            <v>-5122.0800000000017</v>
          </cell>
          <cell r="I69">
            <v>37561.919999999998</v>
          </cell>
          <cell r="J69">
            <v>47</v>
          </cell>
          <cell r="K69" t="str">
            <v>2XU</v>
          </cell>
          <cell r="L69">
            <v>35765</v>
          </cell>
        </row>
        <row r="70">
          <cell r="A70">
            <v>65</v>
          </cell>
          <cell r="B70" t="str">
            <v>91108-22501</v>
          </cell>
          <cell r="C70" t="str">
            <v>MAIN</v>
          </cell>
          <cell r="D70" t="str">
            <v>●</v>
          </cell>
          <cell r="E70">
            <v>0</v>
          </cell>
          <cell r="F70">
            <v>51761</v>
          </cell>
          <cell r="G70">
            <v>0.88</v>
          </cell>
          <cell r="H70">
            <v>-6211.32</v>
          </cell>
          <cell r="I70">
            <v>45549.68</v>
          </cell>
          <cell r="J70">
            <v>48</v>
          </cell>
          <cell r="K70" t="str">
            <v>2XU</v>
          </cell>
          <cell r="L70">
            <v>35765</v>
          </cell>
        </row>
        <row r="71">
          <cell r="A71">
            <v>66</v>
          </cell>
          <cell r="B71" t="str">
            <v>91108-22511</v>
          </cell>
          <cell r="C71" t="str">
            <v>MAIN</v>
          </cell>
          <cell r="D71" t="str">
            <v>●</v>
          </cell>
          <cell r="E71">
            <v>0</v>
          </cell>
          <cell r="F71">
            <v>49987</v>
          </cell>
          <cell r="G71">
            <v>0.88</v>
          </cell>
          <cell r="H71">
            <v>-5998.4400000000023</v>
          </cell>
          <cell r="I71">
            <v>43988.56</v>
          </cell>
          <cell r="J71">
            <v>48</v>
          </cell>
          <cell r="K71" t="str">
            <v>2XU</v>
          </cell>
          <cell r="L71">
            <v>35765</v>
          </cell>
        </row>
        <row r="72">
          <cell r="A72">
            <v>67</v>
          </cell>
          <cell r="B72" t="str">
            <v>91108-22521</v>
          </cell>
          <cell r="C72" t="str">
            <v>MAIN</v>
          </cell>
          <cell r="D72" t="str">
            <v>●</v>
          </cell>
          <cell r="E72">
            <v>0</v>
          </cell>
          <cell r="F72">
            <v>44287</v>
          </cell>
          <cell r="G72">
            <v>0.88</v>
          </cell>
          <cell r="H72">
            <v>-5314.4400000000023</v>
          </cell>
          <cell r="I72">
            <v>38972.559999999998</v>
          </cell>
          <cell r="J72">
            <v>48</v>
          </cell>
          <cell r="K72" t="str">
            <v>2XU</v>
          </cell>
          <cell r="L72">
            <v>35765</v>
          </cell>
        </row>
        <row r="73">
          <cell r="A73">
            <v>68</v>
          </cell>
          <cell r="B73" t="str">
            <v>91108-22531</v>
          </cell>
          <cell r="C73" t="str">
            <v>MAIN</v>
          </cell>
          <cell r="D73" t="str">
            <v>●</v>
          </cell>
          <cell r="E73">
            <v>0</v>
          </cell>
          <cell r="F73">
            <v>42068</v>
          </cell>
          <cell r="G73">
            <v>0.88</v>
          </cell>
          <cell r="H73">
            <v>-5048.1599999999962</v>
          </cell>
          <cell r="I73">
            <v>37019.840000000004</v>
          </cell>
          <cell r="J73">
            <v>48</v>
          </cell>
          <cell r="K73" t="str">
            <v>2XU</v>
          </cell>
          <cell r="L73">
            <v>35765</v>
          </cell>
        </row>
        <row r="74">
          <cell r="A74">
            <v>69</v>
          </cell>
          <cell r="B74" t="str">
            <v>91108-22542</v>
          </cell>
          <cell r="C74" t="str">
            <v>MAIN</v>
          </cell>
          <cell r="D74" t="str">
            <v>●</v>
          </cell>
          <cell r="E74">
            <v>0</v>
          </cell>
          <cell r="F74">
            <v>50477</v>
          </cell>
          <cell r="G74">
            <v>0.88</v>
          </cell>
          <cell r="H74">
            <v>-6057.239999999998</v>
          </cell>
          <cell r="I74">
            <v>44419.76</v>
          </cell>
          <cell r="J74">
            <v>50</v>
          </cell>
          <cell r="K74" t="str">
            <v>2XU</v>
          </cell>
          <cell r="L74">
            <v>35765</v>
          </cell>
        </row>
        <row r="75">
          <cell r="A75">
            <v>70</v>
          </cell>
          <cell r="B75" t="str">
            <v>91108-22552</v>
          </cell>
          <cell r="C75" t="str">
            <v>MAIN</v>
          </cell>
          <cell r="D75" t="str">
            <v>●</v>
          </cell>
          <cell r="E75">
            <v>0</v>
          </cell>
          <cell r="F75">
            <v>48358</v>
          </cell>
          <cell r="G75">
            <v>0.88</v>
          </cell>
          <cell r="H75">
            <v>-5802.9599999999991</v>
          </cell>
          <cell r="I75">
            <v>42555.040000000001</v>
          </cell>
          <cell r="J75">
            <v>50</v>
          </cell>
          <cell r="K75" t="str">
            <v>2XU</v>
          </cell>
          <cell r="L75">
            <v>35765</v>
          </cell>
        </row>
        <row r="76">
          <cell r="A76">
            <v>71</v>
          </cell>
          <cell r="B76" t="str">
            <v>91108-22561</v>
          </cell>
          <cell r="C76" t="str">
            <v>MAIN</v>
          </cell>
          <cell r="D76" t="str">
            <v>●</v>
          </cell>
          <cell r="E76">
            <v>0</v>
          </cell>
          <cell r="F76">
            <v>44831</v>
          </cell>
          <cell r="G76">
            <v>0.88</v>
          </cell>
          <cell r="H76">
            <v>-5379.7200000000012</v>
          </cell>
          <cell r="I76">
            <v>39451.279999999999</v>
          </cell>
          <cell r="J76">
            <v>48</v>
          </cell>
          <cell r="K76" t="str">
            <v>2XU</v>
          </cell>
          <cell r="L76">
            <v>35765</v>
          </cell>
        </row>
        <row r="77">
          <cell r="A77">
            <v>72</v>
          </cell>
          <cell r="B77" t="str">
            <v>91108-22571</v>
          </cell>
          <cell r="C77" t="str">
            <v>MAIN</v>
          </cell>
          <cell r="D77" t="str">
            <v>●</v>
          </cell>
          <cell r="E77">
            <v>0</v>
          </cell>
          <cell r="F77">
            <v>43057</v>
          </cell>
          <cell r="G77">
            <v>0.88</v>
          </cell>
          <cell r="H77">
            <v>-5166.8399999999965</v>
          </cell>
          <cell r="I77">
            <v>37890.160000000003</v>
          </cell>
          <cell r="J77">
            <v>48</v>
          </cell>
          <cell r="K77" t="str">
            <v>2XU</v>
          </cell>
          <cell r="L77">
            <v>35765</v>
          </cell>
        </row>
        <row r="78">
          <cell r="A78">
            <v>73</v>
          </cell>
          <cell r="B78" t="str">
            <v>91108-22581</v>
          </cell>
          <cell r="C78" t="str">
            <v>MAIN</v>
          </cell>
          <cell r="D78" t="str">
            <v>●</v>
          </cell>
          <cell r="E78">
            <v>0</v>
          </cell>
          <cell r="F78">
            <v>52051</v>
          </cell>
          <cell r="G78">
            <v>0.88</v>
          </cell>
          <cell r="H78">
            <v>-6246.1200000000026</v>
          </cell>
          <cell r="I78">
            <v>45804.88</v>
          </cell>
          <cell r="J78">
            <v>50</v>
          </cell>
          <cell r="K78" t="str">
            <v>2XU</v>
          </cell>
          <cell r="L78">
            <v>35765</v>
          </cell>
        </row>
        <row r="79">
          <cell r="A79">
            <v>74</v>
          </cell>
          <cell r="B79" t="str">
            <v>91108-22591</v>
          </cell>
          <cell r="C79" t="str">
            <v>MAIN</v>
          </cell>
          <cell r="D79" t="str">
            <v>●</v>
          </cell>
          <cell r="E79">
            <v>0</v>
          </cell>
          <cell r="F79">
            <v>50284</v>
          </cell>
          <cell r="G79">
            <v>0.88</v>
          </cell>
          <cell r="H79">
            <v>-6034.0800000000017</v>
          </cell>
          <cell r="I79">
            <v>44249.919999999998</v>
          </cell>
          <cell r="J79">
            <v>50</v>
          </cell>
          <cell r="K79" t="str">
            <v>2XU</v>
          </cell>
          <cell r="L79">
            <v>35765</v>
          </cell>
        </row>
        <row r="80">
          <cell r="A80">
            <v>75</v>
          </cell>
          <cell r="B80" t="str">
            <v>91108-22602</v>
          </cell>
          <cell r="C80" t="str">
            <v>MAIN</v>
          </cell>
          <cell r="D80" t="str">
            <v>●</v>
          </cell>
          <cell r="E80">
            <v>0</v>
          </cell>
          <cell r="F80">
            <v>34756</v>
          </cell>
          <cell r="G80">
            <v>0.88</v>
          </cell>
          <cell r="H80">
            <v>-4170.7200000000012</v>
          </cell>
          <cell r="I80">
            <v>30585.279999999999</v>
          </cell>
          <cell r="J80">
            <v>21</v>
          </cell>
          <cell r="K80" t="str">
            <v>2XU</v>
          </cell>
          <cell r="L80">
            <v>35765</v>
          </cell>
        </row>
        <row r="81">
          <cell r="A81">
            <v>76</v>
          </cell>
          <cell r="B81" t="str">
            <v>91108-22611</v>
          </cell>
          <cell r="C81" t="str">
            <v>MAIN</v>
          </cell>
          <cell r="D81" t="str">
            <v>●</v>
          </cell>
          <cell r="E81">
            <v>0</v>
          </cell>
          <cell r="F81">
            <v>33680</v>
          </cell>
          <cell r="G81">
            <v>0.88</v>
          </cell>
          <cell r="H81">
            <v>-4041.5999999999985</v>
          </cell>
          <cell r="I81">
            <v>29638.400000000001</v>
          </cell>
          <cell r="J81">
            <v>19</v>
          </cell>
          <cell r="K81" t="str">
            <v>2XU</v>
          </cell>
          <cell r="L81">
            <v>35765</v>
          </cell>
        </row>
        <row r="82">
          <cell r="A82">
            <v>77</v>
          </cell>
          <cell r="B82" t="str">
            <v>91108-22622</v>
          </cell>
          <cell r="C82" t="str">
            <v>MAIN</v>
          </cell>
          <cell r="D82" t="str">
            <v>●</v>
          </cell>
          <cell r="E82">
            <v>0</v>
          </cell>
          <cell r="F82">
            <v>42669</v>
          </cell>
          <cell r="G82">
            <v>0.88</v>
          </cell>
          <cell r="H82">
            <v>-5120.2799999999988</v>
          </cell>
          <cell r="I82">
            <v>37548.720000000001</v>
          </cell>
          <cell r="J82">
            <v>48</v>
          </cell>
          <cell r="K82" t="str">
            <v>2XU</v>
          </cell>
          <cell r="L82">
            <v>35765</v>
          </cell>
        </row>
        <row r="83">
          <cell r="A83">
            <v>78</v>
          </cell>
          <cell r="B83" t="str">
            <v>91108-22631</v>
          </cell>
          <cell r="C83" t="str">
            <v>MAIN</v>
          </cell>
          <cell r="D83" t="str">
            <v>●</v>
          </cell>
          <cell r="E83">
            <v>0</v>
          </cell>
          <cell r="F83">
            <v>41638</v>
          </cell>
          <cell r="G83">
            <v>0.88</v>
          </cell>
          <cell r="H83">
            <v>-4996.5599999999977</v>
          </cell>
          <cell r="I83">
            <v>36641.440000000002</v>
          </cell>
          <cell r="J83">
            <v>47</v>
          </cell>
          <cell r="K83" t="str">
            <v>2XU</v>
          </cell>
          <cell r="L83">
            <v>35765</v>
          </cell>
        </row>
        <row r="84">
          <cell r="A84">
            <v>79</v>
          </cell>
          <cell r="B84" t="str">
            <v>91108-22642</v>
          </cell>
          <cell r="C84" t="str">
            <v>MAIN</v>
          </cell>
          <cell r="D84" t="str">
            <v>●</v>
          </cell>
          <cell r="E84">
            <v>0</v>
          </cell>
          <cell r="F84">
            <v>34139</v>
          </cell>
          <cell r="G84">
            <v>0.88</v>
          </cell>
          <cell r="H84">
            <v>-4096.68</v>
          </cell>
          <cell r="I84">
            <v>30042.32</v>
          </cell>
          <cell r="J84">
            <v>22</v>
          </cell>
          <cell r="K84" t="str">
            <v>2XU</v>
          </cell>
          <cell r="L84">
            <v>35765</v>
          </cell>
        </row>
        <row r="85">
          <cell r="A85">
            <v>80</v>
          </cell>
          <cell r="B85" t="str">
            <v>91108-22651</v>
          </cell>
          <cell r="C85" t="str">
            <v>MAIN</v>
          </cell>
          <cell r="D85" t="str">
            <v>●</v>
          </cell>
          <cell r="E85">
            <v>0</v>
          </cell>
          <cell r="F85">
            <v>32612</v>
          </cell>
          <cell r="G85">
            <v>0.88</v>
          </cell>
          <cell r="H85">
            <v>-3913.4399999999987</v>
          </cell>
          <cell r="I85">
            <v>28698.560000000001</v>
          </cell>
          <cell r="J85">
            <v>21</v>
          </cell>
          <cell r="K85" t="str">
            <v>2XU</v>
          </cell>
          <cell r="L85">
            <v>35765</v>
          </cell>
        </row>
        <row r="86">
          <cell r="A86">
            <v>81</v>
          </cell>
          <cell r="B86" t="str">
            <v>91108-22662</v>
          </cell>
          <cell r="C86" t="str">
            <v>MAIN</v>
          </cell>
          <cell r="D86" t="str">
            <v>●</v>
          </cell>
          <cell r="E86">
            <v>0</v>
          </cell>
          <cell r="F86">
            <v>40536</v>
          </cell>
          <cell r="G86">
            <v>0.88</v>
          </cell>
          <cell r="H86">
            <v>-4864.32</v>
          </cell>
          <cell r="I86">
            <v>35671.68</v>
          </cell>
          <cell r="J86">
            <v>50</v>
          </cell>
          <cell r="K86" t="str">
            <v>2XU</v>
          </cell>
          <cell r="L86">
            <v>35765</v>
          </cell>
        </row>
        <row r="87">
          <cell r="A87">
            <v>82</v>
          </cell>
          <cell r="B87" t="str">
            <v>91108-22671</v>
          </cell>
          <cell r="C87" t="str">
            <v>MAIN</v>
          </cell>
          <cell r="D87" t="str">
            <v>●</v>
          </cell>
          <cell r="E87">
            <v>0</v>
          </cell>
          <cell r="F87">
            <v>39053</v>
          </cell>
          <cell r="G87">
            <v>0.88</v>
          </cell>
          <cell r="H87">
            <v>-4686.3600000000006</v>
          </cell>
          <cell r="I87">
            <v>34366.639999999999</v>
          </cell>
          <cell r="J87">
            <v>48</v>
          </cell>
          <cell r="K87" t="str">
            <v>2XU</v>
          </cell>
          <cell r="L87">
            <v>35765</v>
          </cell>
        </row>
        <row r="88">
          <cell r="A88">
            <v>83</v>
          </cell>
          <cell r="B88" t="str">
            <v>91108-22682</v>
          </cell>
          <cell r="C88" t="str">
            <v>MAIN</v>
          </cell>
          <cell r="D88" t="str">
            <v>●</v>
          </cell>
          <cell r="E88">
            <v>0</v>
          </cell>
          <cell r="F88">
            <v>34648</v>
          </cell>
          <cell r="G88">
            <v>0.88</v>
          </cell>
          <cell r="H88">
            <v>-4157.7599999999984</v>
          </cell>
          <cell r="I88">
            <v>30490.240000000002</v>
          </cell>
          <cell r="J88">
            <v>22</v>
          </cell>
          <cell r="K88" t="str">
            <v>2XU</v>
          </cell>
          <cell r="L88">
            <v>35765</v>
          </cell>
        </row>
        <row r="89">
          <cell r="A89">
            <v>84</v>
          </cell>
          <cell r="B89" t="str">
            <v>91108-22691</v>
          </cell>
          <cell r="C89" t="str">
            <v>MAIN</v>
          </cell>
          <cell r="D89" t="str">
            <v>●</v>
          </cell>
          <cell r="E89">
            <v>0</v>
          </cell>
          <cell r="F89">
            <v>33625</v>
          </cell>
          <cell r="G89">
            <v>0.88</v>
          </cell>
          <cell r="H89">
            <v>-4035</v>
          </cell>
          <cell r="I89">
            <v>29590</v>
          </cell>
          <cell r="J89">
            <v>21</v>
          </cell>
          <cell r="K89" t="str">
            <v>2XU</v>
          </cell>
          <cell r="L89">
            <v>35765</v>
          </cell>
        </row>
        <row r="90">
          <cell r="A90">
            <v>85</v>
          </cell>
          <cell r="B90" t="str">
            <v>91108-22702</v>
          </cell>
          <cell r="C90" t="str">
            <v>MAIN</v>
          </cell>
          <cell r="D90" t="str">
            <v>●</v>
          </cell>
          <cell r="E90">
            <v>0</v>
          </cell>
          <cell r="F90">
            <v>42613</v>
          </cell>
          <cell r="G90">
            <v>0.88</v>
          </cell>
          <cell r="H90">
            <v>-5113.5599999999977</v>
          </cell>
          <cell r="I90">
            <v>37499.440000000002</v>
          </cell>
          <cell r="J90">
            <v>50</v>
          </cell>
          <cell r="K90" t="str">
            <v>2XU</v>
          </cell>
          <cell r="L90">
            <v>35765</v>
          </cell>
        </row>
        <row r="91">
          <cell r="A91">
            <v>86</v>
          </cell>
          <cell r="B91" t="str">
            <v>91108-22711</v>
          </cell>
          <cell r="C91" t="str">
            <v>MAIN</v>
          </cell>
          <cell r="D91" t="str">
            <v>●</v>
          </cell>
          <cell r="E91">
            <v>0</v>
          </cell>
          <cell r="F91">
            <v>41582</v>
          </cell>
          <cell r="G91">
            <v>0.88</v>
          </cell>
          <cell r="H91">
            <v>-4989.8399999999965</v>
          </cell>
          <cell r="I91">
            <v>36592.160000000003</v>
          </cell>
          <cell r="J91">
            <v>48</v>
          </cell>
          <cell r="K91" t="str">
            <v>2XU</v>
          </cell>
          <cell r="L91">
            <v>35765</v>
          </cell>
        </row>
        <row r="92">
          <cell r="A92">
            <v>87</v>
          </cell>
          <cell r="B92" t="str">
            <v>91108-22722</v>
          </cell>
          <cell r="C92" t="str">
            <v>MAIN</v>
          </cell>
          <cell r="D92" t="str">
            <v>●</v>
          </cell>
          <cell r="E92">
            <v>0</v>
          </cell>
          <cell r="F92">
            <v>40481</v>
          </cell>
          <cell r="G92">
            <v>0.88</v>
          </cell>
          <cell r="H92">
            <v>-4857.7200000000012</v>
          </cell>
          <cell r="I92">
            <v>35623.279999999999</v>
          </cell>
          <cell r="J92">
            <v>21</v>
          </cell>
          <cell r="K92" t="str">
            <v>2XU</v>
          </cell>
          <cell r="L92">
            <v>35765</v>
          </cell>
        </row>
        <row r="93">
          <cell r="A93">
            <v>88</v>
          </cell>
          <cell r="B93" t="str">
            <v>91108-22731</v>
          </cell>
          <cell r="C93" t="str">
            <v>MAIN</v>
          </cell>
          <cell r="D93" t="str">
            <v>●</v>
          </cell>
          <cell r="E93">
            <v>0</v>
          </cell>
          <cell r="F93">
            <v>38659</v>
          </cell>
          <cell r="G93">
            <v>0.88</v>
          </cell>
          <cell r="H93">
            <v>-4639.0800000000017</v>
          </cell>
          <cell r="I93">
            <v>34019.919999999998</v>
          </cell>
          <cell r="J93">
            <v>21</v>
          </cell>
          <cell r="K93" t="str">
            <v>2XU</v>
          </cell>
          <cell r="L93">
            <v>35765</v>
          </cell>
        </row>
        <row r="94">
          <cell r="A94">
            <v>89</v>
          </cell>
          <cell r="B94" t="str">
            <v>91108-22742</v>
          </cell>
          <cell r="C94" t="str">
            <v>MAIN</v>
          </cell>
          <cell r="D94" t="str">
            <v>●</v>
          </cell>
          <cell r="E94">
            <v>0</v>
          </cell>
          <cell r="F94">
            <v>48638</v>
          </cell>
          <cell r="G94">
            <v>0.88</v>
          </cell>
          <cell r="H94">
            <v>-5836.5599999999977</v>
          </cell>
          <cell r="I94">
            <v>42801.440000000002</v>
          </cell>
          <cell r="J94">
            <v>48</v>
          </cell>
          <cell r="K94" t="str">
            <v>2XU</v>
          </cell>
          <cell r="L94">
            <v>35765</v>
          </cell>
        </row>
        <row r="95">
          <cell r="A95">
            <v>90</v>
          </cell>
          <cell r="B95" t="str">
            <v>91108-22751</v>
          </cell>
          <cell r="C95" t="str">
            <v>MAIN</v>
          </cell>
          <cell r="D95" t="str">
            <v>●</v>
          </cell>
          <cell r="E95">
            <v>0</v>
          </cell>
          <cell r="F95">
            <v>46724</v>
          </cell>
          <cell r="G95">
            <v>0.88</v>
          </cell>
          <cell r="H95">
            <v>-5606.8799999999974</v>
          </cell>
          <cell r="I95">
            <v>41117.120000000003</v>
          </cell>
          <cell r="J95">
            <v>47</v>
          </cell>
          <cell r="K95" t="str">
            <v>2XU</v>
          </cell>
          <cell r="L95">
            <v>35765</v>
          </cell>
        </row>
        <row r="96">
          <cell r="A96">
            <v>91</v>
          </cell>
          <cell r="B96" t="str">
            <v>91108-22762</v>
          </cell>
          <cell r="C96" t="str">
            <v>MAIN</v>
          </cell>
          <cell r="D96" t="str">
            <v>●</v>
          </cell>
          <cell r="E96">
            <v>0</v>
          </cell>
          <cell r="F96">
            <v>40249</v>
          </cell>
          <cell r="G96">
            <v>0.88</v>
          </cell>
          <cell r="H96">
            <v>-4829.8799999999974</v>
          </cell>
          <cell r="I96">
            <v>35419.120000000003</v>
          </cell>
          <cell r="J96">
            <v>22</v>
          </cell>
          <cell r="K96" t="str">
            <v>2XU</v>
          </cell>
          <cell r="L96">
            <v>35765</v>
          </cell>
        </row>
        <row r="97">
          <cell r="A97">
            <v>92</v>
          </cell>
          <cell r="B97" t="str">
            <v>91108-22771</v>
          </cell>
          <cell r="C97" t="str">
            <v>MAIN</v>
          </cell>
          <cell r="D97" t="str">
            <v>●</v>
          </cell>
          <cell r="E97">
            <v>0</v>
          </cell>
          <cell r="F97">
            <v>37915</v>
          </cell>
          <cell r="G97">
            <v>0.88</v>
          </cell>
          <cell r="H97">
            <v>-4549.8000000000029</v>
          </cell>
          <cell r="I97">
            <v>33365.199999999997</v>
          </cell>
          <cell r="J97">
            <v>21</v>
          </cell>
          <cell r="K97" t="str">
            <v>2XU</v>
          </cell>
          <cell r="L97">
            <v>35765</v>
          </cell>
        </row>
        <row r="98">
          <cell r="A98">
            <v>93</v>
          </cell>
          <cell r="B98" t="str">
            <v>91108-22782</v>
          </cell>
          <cell r="C98" t="str">
            <v>MAIN</v>
          </cell>
          <cell r="D98" t="str">
            <v>●</v>
          </cell>
          <cell r="E98">
            <v>0</v>
          </cell>
          <cell r="F98">
            <v>46556</v>
          </cell>
          <cell r="G98">
            <v>0.88</v>
          </cell>
          <cell r="H98">
            <v>-5586.7200000000012</v>
          </cell>
          <cell r="I98">
            <v>40969.279999999999</v>
          </cell>
          <cell r="J98">
            <v>50</v>
          </cell>
          <cell r="K98" t="str">
            <v>2XU</v>
          </cell>
          <cell r="L98">
            <v>35765</v>
          </cell>
        </row>
        <row r="99">
          <cell r="A99">
            <v>94</v>
          </cell>
          <cell r="B99" t="str">
            <v>91108-22791</v>
          </cell>
          <cell r="C99" t="str">
            <v>MAIN</v>
          </cell>
          <cell r="D99" t="str">
            <v>●</v>
          </cell>
          <cell r="E99">
            <v>0</v>
          </cell>
          <cell r="F99">
            <v>44287</v>
          </cell>
          <cell r="G99">
            <v>0.88</v>
          </cell>
          <cell r="H99">
            <v>-5314.4400000000023</v>
          </cell>
          <cell r="I99">
            <v>38972.559999999998</v>
          </cell>
          <cell r="J99">
            <v>48</v>
          </cell>
          <cell r="K99" t="str">
            <v>2XU</v>
          </cell>
          <cell r="L99">
            <v>35765</v>
          </cell>
        </row>
        <row r="100">
          <cell r="A100">
            <v>95</v>
          </cell>
          <cell r="B100" t="str">
            <v>91108-22802</v>
          </cell>
          <cell r="C100" t="str">
            <v>MAIN</v>
          </cell>
          <cell r="D100" t="str">
            <v>●</v>
          </cell>
          <cell r="E100">
            <v>0</v>
          </cell>
          <cell r="F100">
            <v>40817</v>
          </cell>
          <cell r="G100">
            <v>0.88</v>
          </cell>
          <cell r="H100">
            <v>-4898.0400000000009</v>
          </cell>
          <cell r="I100">
            <v>35918.959999999999</v>
          </cell>
          <cell r="J100">
            <v>22</v>
          </cell>
          <cell r="K100" t="str">
            <v>2XU</v>
          </cell>
          <cell r="L100">
            <v>35765</v>
          </cell>
        </row>
        <row r="101">
          <cell r="A101">
            <v>96</v>
          </cell>
          <cell r="B101" t="str">
            <v>91108-22811</v>
          </cell>
          <cell r="C101" t="str">
            <v>MAIN</v>
          </cell>
          <cell r="D101" t="str">
            <v>●</v>
          </cell>
          <cell r="E101">
            <v>0</v>
          </cell>
          <cell r="F101">
            <v>38903</v>
          </cell>
          <cell r="G101">
            <v>0.88</v>
          </cell>
          <cell r="H101">
            <v>-4668.3600000000006</v>
          </cell>
          <cell r="I101">
            <v>34234.639999999999</v>
          </cell>
          <cell r="J101">
            <v>21</v>
          </cell>
          <cell r="K101" t="str">
            <v>2XU</v>
          </cell>
          <cell r="L101">
            <v>35765</v>
          </cell>
        </row>
        <row r="102">
          <cell r="A102">
            <v>97</v>
          </cell>
          <cell r="B102" t="str">
            <v>91108-22822</v>
          </cell>
          <cell r="C102" t="str">
            <v>MAIN</v>
          </cell>
          <cell r="D102" t="str">
            <v>●</v>
          </cell>
          <cell r="E102">
            <v>0</v>
          </cell>
          <cell r="F102">
            <v>48935</v>
          </cell>
          <cell r="G102">
            <v>0.88</v>
          </cell>
          <cell r="H102">
            <v>-5872.1999999999971</v>
          </cell>
          <cell r="I102">
            <v>43062.8</v>
          </cell>
          <cell r="J102">
            <v>50</v>
          </cell>
          <cell r="K102" t="str">
            <v>2XU</v>
          </cell>
          <cell r="L102">
            <v>35765</v>
          </cell>
        </row>
        <row r="103">
          <cell r="A103">
            <v>98</v>
          </cell>
          <cell r="B103" t="str">
            <v>91108-22831</v>
          </cell>
          <cell r="C103" t="str">
            <v>MAIN</v>
          </cell>
          <cell r="D103" t="str">
            <v>●</v>
          </cell>
          <cell r="E103">
            <v>0</v>
          </cell>
          <cell r="F103">
            <v>47021</v>
          </cell>
          <cell r="G103">
            <v>0.88</v>
          </cell>
          <cell r="H103">
            <v>-5642.5199999999968</v>
          </cell>
          <cell r="I103">
            <v>41378.480000000003</v>
          </cell>
          <cell r="J103">
            <v>48</v>
          </cell>
          <cell r="K103" t="str">
            <v>2XU</v>
          </cell>
          <cell r="L103">
            <v>35765</v>
          </cell>
        </row>
        <row r="104">
          <cell r="A104">
            <v>99</v>
          </cell>
          <cell r="B104" t="str">
            <v>91108-22841</v>
          </cell>
          <cell r="C104" t="str">
            <v>MAIN</v>
          </cell>
          <cell r="D104" t="str">
            <v>●</v>
          </cell>
          <cell r="E104">
            <v>0</v>
          </cell>
          <cell r="F104">
            <v>33338</v>
          </cell>
          <cell r="G104">
            <v>0.88</v>
          </cell>
          <cell r="H104">
            <v>-4000.5600000000013</v>
          </cell>
          <cell r="I104">
            <v>29337.439999999999</v>
          </cell>
          <cell r="J104">
            <v>22</v>
          </cell>
          <cell r="K104" t="str">
            <v>2XU</v>
          </cell>
          <cell r="L104">
            <v>35765</v>
          </cell>
        </row>
        <row r="105">
          <cell r="A105">
            <v>100</v>
          </cell>
          <cell r="B105" t="str">
            <v>91108-22852</v>
          </cell>
          <cell r="C105" t="str">
            <v>MAIN</v>
          </cell>
          <cell r="D105" t="str">
            <v>●</v>
          </cell>
          <cell r="E105">
            <v>0</v>
          </cell>
          <cell r="F105">
            <v>40732</v>
          </cell>
          <cell r="G105">
            <v>0.88</v>
          </cell>
          <cell r="H105">
            <v>-4887.8399999999965</v>
          </cell>
          <cell r="I105">
            <v>35844.160000000003</v>
          </cell>
          <cell r="J105">
            <v>48</v>
          </cell>
          <cell r="K105" t="str">
            <v>2XU</v>
          </cell>
          <cell r="L105">
            <v>35765</v>
          </cell>
        </row>
        <row r="106">
          <cell r="A106">
            <v>101</v>
          </cell>
          <cell r="B106" t="str">
            <v>91108-22861</v>
          </cell>
          <cell r="C106" t="str">
            <v>MAIN</v>
          </cell>
          <cell r="D106" t="str">
            <v>●</v>
          </cell>
          <cell r="E106">
            <v>0</v>
          </cell>
          <cell r="F106">
            <v>38090</v>
          </cell>
          <cell r="G106">
            <v>0.88</v>
          </cell>
          <cell r="H106">
            <v>-4570.8000000000029</v>
          </cell>
          <cell r="I106">
            <v>33519.199999999997</v>
          </cell>
          <cell r="J106">
            <v>22</v>
          </cell>
          <cell r="K106" t="str">
            <v>2XU</v>
          </cell>
          <cell r="L106">
            <v>35765</v>
          </cell>
        </row>
        <row r="107">
          <cell r="A107">
            <v>102</v>
          </cell>
          <cell r="B107" t="str">
            <v>91108-22872</v>
          </cell>
          <cell r="C107" t="str">
            <v>MAIN</v>
          </cell>
          <cell r="D107" t="str">
            <v>●</v>
          </cell>
          <cell r="E107">
            <v>0</v>
          </cell>
          <cell r="F107">
            <v>43870</v>
          </cell>
          <cell r="G107">
            <v>0.88</v>
          </cell>
          <cell r="H107">
            <v>-5264.4000000000015</v>
          </cell>
          <cell r="I107">
            <v>38605.599999999999</v>
          </cell>
          <cell r="J107">
            <v>48</v>
          </cell>
          <cell r="K107" t="str">
            <v>2XU</v>
          </cell>
          <cell r="L107">
            <v>35765</v>
          </cell>
        </row>
        <row r="108">
          <cell r="A108">
            <v>103</v>
          </cell>
          <cell r="B108" t="str">
            <v>91108-22881</v>
          </cell>
          <cell r="C108" t="str">
            <v>MAIN</v>
          </cell>
          <cell r="D108" t="str">
            <v>●</v>
          </cell>
          <cell r="E108">
            <v>0</v>
          </cell>
          <cell r="F108">
            <v>32289</v>
          </cell>
          <cell r="G108">
            <v>0.88</v>
          </cell>
          <cell r="H108">
            <v>-3874.6800000000003</v>
          </cell>
          <cell r="I108">
            <v>28414.32</v>
          </cell>
          <cell r="J108">
            <v>21</v>
          </cell>
          <cell r="K108" t="str">
            <v>2XU</v>
          </cell>
          <cell r="L108">
            <v>35765</v>
          </cell>
        </row>
        <row r="109">
          <cell r="A109">
            <v>104</v>
          </cell>
          <cell r="B109" t="str">
            <v>91108-22891</v>
          </cell>
          <cell r="C109" t="str">
            <v>MAIN</v>
          </cell>
          <cell r="D109" t="str">
            <v>●</v>
          </cell>
          <cell r="E109">
            <v>0</v>
          </cell>
          <cell r="F109">
            <v>37157</v>
          </cell>
          <cell r="G109">
            <v>0.88</v>
          </cell>
          <cell r="H109">
            <v>-4458.84</v>
          </cell>
          <cell r="I109">
            <v>32698.16</v>
          </cell>
          <cell r="J109">
            <v>47</v>
          </cell>
          <cell r="K109" t="str">
            <v>2XU</v>
          </cell>
          <cell r="L109">
            <v>35765</v>
          </cell>
        </row>
        <row r="110">
          <cell r="A110">
            <v>105</v>
          </cell>
          <cell r="B110" t="str">
            <v>91108-22901</v>
          </cell>
          <cell r="C110" t="str">
            <v>MAIN</v>
          </cell>
          <cell r="D110" t="str">
            <v>●</v>
          </cell>
          <cell r="E110">
            <v>0</v>
          </cell>
          <cell r="F110">
            <v>36165</v>
          </cell>
          <cell r="G110">
            <v>0.88</v>
          </cell>
          <cell r="H110">
            <v>-4339.7999999999993</v>
          </cell>
          <cell r="I110">
            <v>31825.200000000001</v>
          </cell>
          <cell r="J110">
            <v>21</v>
          </cell>
          <cell r="K110" t="str">
            <v>2XU</v>
          </cell>
          <cell r="L110">
            <v>35765</v>
          </cell>
        </row>
        <row r="111">
          <cell r="A111">
            <v>106</v>
          </cell>
          <cell r="B111" t="str">
            <v>91108-22911</v>
          </cell>
          <cell r="C111" t="str">
            <v>MAIN</v>
          </cell>
          <cell r="D111" t="str">
            <v>●</v>
          </cell>
          <cell r="E111">
            <v>0</v>
          </cell>
          <cell r="F111">
            <v>41228</v>
          </cell>
          <cell r="G111">
            <v>0.88</v>
          </cell>
          <cell r="H111">
            <v>-4947.3600000000006</v>
          </cell>
          <cell r="I111">
            <v>36280.639999999999</v>
          </cell>
          <cell r="J111">
            <v>47</v>
          </cell>
          <cell r="K111" t="str">
            <v>2XU</v>
          </cell>
          <cell r="L111">
            <v>35765</v>
          </cell>
        </row>
        <row r="112">
          <cell r="A112">
            <v>107</v>
          </cell>
          <cell r="B112" t="str">
            <v>91108-22921</v>
          </cell>
          <cell r="C112" t="str">
            <v>MAIN</v>
          </cell>
          <cell r="D112">
            <v>0</v>
          </cell>
          <cell r="E112" t="str">
            <v>○</v>
          </cell>
          <cell r="F112">
            <v>38006</v>
          </cell>
          <cell r="G112">
            <v>0.88</v>
          </cell>
          <cell r="H112">
            <v>-4560.7200000000012</v>
          </cell>
          <cell r="I112">
            <v>33445.279999999999</v>
          </cell>
          <cell r="J112">
            <v>23</v>
          </cell>
          <cell r="K112" t="str">
            <v>2XU</v>
          </cell>
          <cell r="L112">
            <v>35765</v>
          </cell>
        </row>
        <row r="113">
          <cell r="A113">
            <v>108</v>
          </cell>
          <cell r="B113" t="str">
            <v>91108-22931</v>
          </cell>
          <cell r="C113" t="str">
            <v>MAIN</v>
          </cell>
          <cell r="D113">
            <v>0</v>
          </cell>
          <cell r="E113" t="str">
            <v>○</v>
          </cell>
          <cell r="F113">
            <v>39331</v>
          </cell>
          <cell r="G113">
            <v>0.88</v>
          </cell>
          <cell r="H113">
            <v>-4719.7200000000012</v>
          </cell>
          <cell r="I113">
            <v>34611.279999999999</v>
          </cell>
          <cell r="J113">
            <v>21</v>
          </cell>
          <cell r="K113" t="str">
            <v>2XU</v>
          </cell>
          <cell r="L113">
            <v>35765</v>
          </cell>
        </row>
        <row r="114">
          <cell r="A114">
            <v>109</v>
          </cell>
          <cell r="B114" t="str">
            <v>91108-22941</v>
          </cell>
          <cell r="C114" t="str">
            <v>MAIN</v>
          </cell>
          <cell r="D114">
            <v>0</v>
          </cell>
          <cell r="E114" t="str">
            <v>○</v>
          </cell>
          <cell r="F114">
            <v>37782</v>
          </cell>
          <cell r="G114">
            <v>0.88</v>
          </cell>
          <cell r="H114">
            <v>-4533.8399999999965</v>
          </cell>
          <cell r="I114">
            <v>33248.160000000003</v>
          </cell>
          <cell r="J114">
            <v>21</v>
          </cell>
          <cell r="K114" t="str">
            <v>2XU</v>
          </cell>
          <cell r="L114">
            <v>35765</v>
          </cell>
        </row>
        <row r="115">
          <cell r="A115">
            <v>110</v>
          </cell>
          <cell r="B115" t="str">
            <v>91108-22952</v>
          </cell>
          <cell r="C115" t="str">
            <v>MAIN</v>
          </cell>
          <cell r="D115">
            <v>0</v>
          </cell>
          <cell r="E115" t="str">
            <v>○</v>
          </cell>
          <cell r="F115">
            <v>36837</v>
          </cell>
          <cell r="G115">
            <v>0.88</v>
          </cell>
          <cell r="H115">
            <v>-4420.4399999999987</v>
          </cell>
          <cell r="I115">
            <v>32416.560000000001</v>
          </cell>
          <cell r="J115">
            <v>19</v>
          </cell>
          <cell r="K115" t="str">
            <v>2XU</v>
          </cell>
          <cell r="L115">
            <v>35765</v>
          </cell>
        </row>
        <row r="116">
          <cell r="A116">
            <v>111</v>
          </cell>
          <cell r="B116" t="str">
            <v>91108-22963</v>
          </cell>
          <cell r="C116" t="str">
            <v>MAIN</v>
          </cell>
          <cell r="D116" t="str">
            <v>●</v>
          </cell>
          <cell r="E116">
            <v>0</v>
          </cell>
          <cell r="F116">
            <v>42723</v>
          </cell>
          <cell r="G116">
            <v>0.88</v>
          </cell>
          <cell r="H116">
            <v>-5126.760000000002</v>
          </cell>
          <cell r="I116">
            <v>37596.239999999998</v>
          </cell>
          <cell r="J116">
            <v>48</v>
          </cell>
          <cell r="K116" t="str">
            <v>2XU</v>
          </cell>
          <cell r="L116">
            <v>35765</v>
          </cell>
        </row>
        <row r="117">
          <cell r="A117">
            <v>112</v>
          </cell>
          <cell r="B117" t="str">
            <v>91108-22973</v>
          </cell>
          <cell r="C117" t="str">
            <v>MAIN</v>
          </cell>
          <cell r="D117" t="str">
            <v>●</v>
          </cell>
          <cell r="E117">
            <v>0</v>
          </cell>
          <cell r="F117">
            <v>39629</v>
          </cell>
          <cell r="G117">
            <v>0.88</v>
          </cell>
          <cell r="H117">
            <v>-4755.4800000000032</v>
          </cell>
          <cell r="I117">
            <v>34873.519999999997</v>
          </cell>
          <cell r="J117">
            <v>47</v>
          </cell>
          <cell r="K117" t="str">
            <v>2XU</v>
          </cell>
          <cell r="L117">
            <v>35765</v>
          </cell>
        </row>
        <row r="118">
          <cell r="A118">
            <v>113</v>
          </cell>
          <cell r="B118" t="str">
            <v>91109-22001</v>
          </cell>
          <cell r="C118" t="str">
            <v>MAIN</v>
          </cell>
          <cell r="D118">
            <v>0</v>
          </cell>
          <cell r="E118" t="str">
            <v>○</v>
          </cell>
          <cell r="F118">
            <v>37539</v>
          </cell>
          <cell r="G118">
            <v>0.88</v>
          </cell>
          <cell r="H118">
            <v>-4504.68</v>
          </cell>
          <cell r="I118">
            <v>33034.32</v>
          </cell>
          <cell r="J118">
            <v>22</v>
          </cell>
          <cell r="K118" t="str">
            <v>2XU</v>
          </cell>
          <cell r="L118">
            <v>35765</v>
          </cell>
        </row>
        <row r="119">
          <cell r="A119">
            <v>114</v>
          </cell>
          <cell r="B119" t="str">
            <v>91109-22012</v>
          </cell>
          <cell r="C119" t="str">
            <v>MAIN</v>
          </cell>
          <cell r="D119">
            <v>0</v>
          </cell>
          <cell r="E119" t="str">
            <v>○</v>
          </cell>
          <cell r="F119">
            <v>36428</v>
          </cell>
          <cell r="G119">
            <v>0.88</v>
          </cell>
          <cell r="H119">
            <v>-4371.3600000000006</v>
          </cell>
          <cell r="I119">
            <v>32056.639999999999</v>
          </cell>
          <cell r="J119">
            <v>21</v>
          </cell>
          <cell r="K119" t="str">
            <v>2XU</v>
          </cell>
          <cell r="L119">
            <v>35765</v>
          </cell>
        </row>
        <row r="120">
          <cell r="A120">
            <v>115</v>
          </cell>
          <cell r="B120" t="str">
            <v>91109-22162</v>
          </cell>
          <cell r="C120" t="str">
            <v>MAIN</v>
          </cell>
          <cell r="D120" t="str">
            <v>●</v>
          </cell>
          <cell r="E120">
            <v>0</v>
          </cell>
          <cell r="F120">
            <v>44027</v>
          </cell>
          <cell r="G120">
            <v>0.88</v>
          </cell>
          <cell r="H120">
            <v>-5283.239999999998</v>
          </cell>
          <cell r="I120">
            <v>38743.760000000002</v>
          </cell>
          <cell r="J120">
            <v>50</v>
          </cell>
          <cell r="K120" t="str">
            <v>2XU</v>
          </cell>
          <cell r="L120">
            <v>35765</v>
          </cell>
        </row>
        <row r="121">
          <cell r="A121">
            <v>116</v>
          </cell>
          <cell r="B121" t="str">
            <v>91109-22173</v>
          </cell>
          <cell r="C121" t="str">
            <v>MAIN</v>
          </cell>
          <cell r="D121" t="str">
            <v>●</v>
          </cell>
          <cell r="E121">
            <v>0</v>
          </cell>
          <cell r="F121">
            <v>41541</v>
          </cell>
          <cell r="G121">
            <v>0.88</v>
          </cell>
          <cell r="H121">
            <v>-4984.9199999999983</v>
          </cell>
          <cell r="I121">
            <v>36556.080000000002</v>
          </cell>
          <cell r="J121">
            <v>48</v>
          </cell>
          <cell r="K121" t="str">
            <v>2XU</v>
          </cell>
          <cell r="L121">
            <v>35765</v>
          </cell>
        </row>
        <row r="122">
          <cell r="A122">
            <v>117</v>
          </cell>
          <cell r="B122" t="str">
            <v>91109-22183</v>
          </cell>
          <cell r="C122" t="str">
            <v>MAIN</v>
          </cell>
          <cell r="D122" t="str">
            <v>●</v>
          </cell>
          <cell r="E122">
            <v>0</v>
          </cell>
          <cell r="F122">
            <v>42871</v>
          </cell>
          <cell r="G122">
            <v>0.88</v>
          </cell>
          <cell r="H122">
            <v>-5144.5199999999968</v>
          </cell>
          <cell r="I122">
            <v>37726.480000000003</v>
          </cell>
          <cell r="J122">
            <v>48</v>
          </cell>
          <cell r="K122" t="str">
            <v>2XU</v>
          </cell>
          <cell r="L122">
            <v>35765</v>
          </cell>
        </row>
        <row r="123">
          <cell r="A123">
            <v>118</v>
          </cell>
          <cell r="B123" t="str">
            <v>91109-22193</v>
          </cell>
          <cell r="C123" t="str">
            <v>MAIN</v>
          </cell>
          <cell r="D123" t="str">
            <v>●</v>
          </cell>
          <cell r="E123">
            <v>0</v>
          </cell>
          <cell r="F123">
            <v>39941</v>
          </cell>
          <cell r="G123">
            <v>0.88</v>
          </cell>
          <cell r="H123">
            <v>-4792.9199999999983</v>
          </cell>
          <cell r="I123">
            <v>35148.080000000002</v>
          </cell>
          <cell r="J123">
            <v>47</v>
          </cell>
          <cell r="K123" t="str">
            <v>2XU</v>
          </cell>
          <cell r="L123">
            <v>35765</v>
          </cell>
        </row>
        <row r="124">
          <cell r="A124">
            <v>119</v>
          </cell>
          <cell r="B124" t="str">
            <v>91109-22221</v>
          </cell>
          <cell r="C124" t="str">
            <v>MAIN</v>
          </cell>
          <cell r="D124" t="str">
            <v>●</v>
          </cell>
          <cell r="E124">
            <v>0</v>
          </cell>
          <cell r="F124">
            <v>45435</v>
          </cell>
          <cell r="G124">
            <v>0.88</v>
          </cell>
          <cell r="H124">
            <v>-5452.1999999999971</v>
          </cell>
          <cell r="I124">
            <v>39982.800000000003</v>
          </cell>
          <cell r="J124">
            <v>21</v>
          </cell>
          <cell r="K124" t="str">
            <v>2XU</v>
          </cell>
          <cell r="L124">
            <v>35765</v>
          </cell>
        </row>
        <row r="125">
          <cell r="A125">
            <v>120</v>
          </cell>
          <cell r="B125" t="str">
            <v>91109-22233</v>
          </cell>
          <cell r="C125" t="str">
            <v>MAIN</v>
          </cell>
          <cell r="D125" t="str">
            <v>●</v>
          </cell>
          <cell r="E125">
            <v>0</v>
          </cell>
          <cell r="F125">
            <v>41605</v>
          </cell>
          <cell r="G125">
            <v>0.88</v>
          </cell>
          <cell r="H125">
            <v>-4992.5999999999985</v>
          </cell>
          <cell r="I125">
            <v>36612.400000000001</v>
          </cell>
          <cell r="J125">
            <v>47</v>
          </cell>
          <cell r="K125" t="str">
            <v>2XU</v>
          </cell>
          <cell r="L125">
            <v>35765</v>
          </cell>
        </row>
        <row r="126">
          <cell r="A126">
            <v>121</v>
          </cell>
          <cell r="B126" t="str">
            <v>91109-22243</v>
          </cell>
          <cell r="C126" t="str">
            <v>MAIN</v>
          </cell>
          <cell r="D126" t="str">
            <v>●</v>
          </cell>
          <cell r="E126">
            <v>0</v>
          </cell>
          <cell r="F126">
            <v>40270</v>
          </cell>
          <cell r="G126">
            <v>0.88</v>
          </cell>
          <cell r="H126">
            <v>-4832.4000000000015</v>
          </cell>
          <cell r="I126">
            <v>35437.599999999999</v>
          </cell>
          <cell r="J126">
            <v>47</v>
          </cell>
          <cell r="K126" t="str">
            <v>2XU</v>
          </cell>
          <cell r="L126">
            <v>35765</v>
          </cell>
        </row>
        <row r="127">
          <cell r="A127">
            <v>122</v>
          </cell>
          <cell r="B127" t="str">
            <v>91109-22253</v>
          </cell>
          <cell r="C127" t="str">
            <v>MAIN</v>
          </cell>
          <cell r="D127" t="str">
            <v>●</v>
          </cell>
          <cell r="E127">
            <v>0</v>
          </cell>
          <cell r="F127">
            <v>48647</v>
          </cell>
          <cell r="G127">
            <v>0.88</v>
          </cell>
          <cell r="H127">
            <v>-5837.6399999999994</v>
          </cell>
          <cell r="I127">
            <v>42809.36</v>
          </cell>
          <cell r="J127">
            <v>48</v>
          </cell>
          <cell r="K127" t="str">
            <v>2XU</v>
          </cell>
          <cell r="L127">
            <v>35765</v>
          </cell>
        </row>
        <row r="128">
          <cell r="A128">
            <v>123</v>
          </cell>
          <cell r="B128" t="str">
            <v>91109-22263</v>
          </cell>
          <cell r="C128" t="str">
            <v>MAIN</v>
          </cell>
          <cell r="D128" t="str">
            <v>●</v>
          </cell>
          <cell r="E128">
            <v>0</v>
          </cell>
          <cell r="F128">
            <v>47287</v>
          </cell>
          <cell r="G128">
            <v>0.88</v>
          </cell>
          <cell r="H128">
            <v>-5674.4400000000023</v>
          </cell>
          <cell r="I128">
            <v>41612.559999999998</v>
          </cell>
          <cell r="J128">
            <v>48</v>
          </cell>
          <cell r="K128" t="str">
            <v>2XU</v>
          </cell>
          <cell r="L128">
            <v>35765</v>
          </cell>
        </row>
        <row r="129">
          <cell r="A129">
            <v>124</v>
          </cell>
          <cell r="B129" t="str">
            <v>91109-22273</v>
          </cell>
          <cell r="C129" t="str">
            <v>MAIN</v>
          </cell>
          <cell r="D129" t="str">
            <v>●</v>
          </cell>
          <cell r="E129">
            <v>0</v>
          </cell>
          <cell r="F129">
            <v>41007</v>
          </cell>
          <cell r="G129">
            <v>0.88</v>
          </cell>
          <cell r="H129">
            <v>-4920.8399999999965</v>
          </cell>
          <cell r="I129">
            <v>36086.160000000003</v>
          </cell>
          <cell r="J129">
            <v>48</v>
          </cell>
          <cell r="K129" t="str">
            <v>2XU</v>
          </cell>
          <cell r="L129">
            <v>35765</v>
          </cell>
        </row>
        <row r="130">
          <cell r="A130">
            <v>125</v>
          </cell>
          <cell r="B130" t="str">
            <v>91109-22283</v>
          </cell>
          <cell r="C130" t="str">
            <v>MAIN</v>
          </cell>
          <cell r="D130" t="str">
            <v>●</v>
          </cell>
          <cell r="E130">
            <v>0</v>
          </cell>
          <cell r="F130">
            <v>39700</v>
          </cell>
          <cell r="G130">
            <v>0.88</v>
          </cell>
          <cell r="H130">
            <v>-4764</v>
          </cell>
          <cell r="I130">
            <v>34936</v>
          </cell>
          <cell r="J130">
            <v>48</v>
          </cell>
          <cell r="K130" t="str">
            <v>2XU</v>
          </cell>
          <cell r="L130">
            <v>35765</v>
          </cell>
        </row>
        <row r="131">
          <cell r="A131">
            <v>126</v>
          </cell>
          <cell r="B131" t="str">
            <v>91109-22294</v>
          </cell>
          <cell r="C131" t="str">
            <v>MAIN</v>
          </cell>
          <cell r="D131" t="str">
            <v>●</v>
          </cell>
          <cell r="E131">
            <v>0</v>
          </cell>
          <cell r="F131">
            <v>47531</v>
          </cell>
          <cell r="G131">
            <v>0.88</v>
          </cell>
          <cell r="H131">
            <v>-5703.7200000000012</v>
          </cell>
          <cell r="I131">
            <v>41827.279999999999</v>
          </cell>
          <cell r="J131">
            <v>50</v>
          </cell>
          <cell r="K131" t="str">
            <v>2XU</v>
          </cell>
          <cell r="L131">
            <v>35765</v>
          </cell>
        </row>
        <row r="132">
          <cell r="A132">
            <v>127</v>
          </cell>
          <cell r="B132" t="str">
            <v>91109-22304</v>
          </cell>
          <cell r="C132" t="str">
            <v>MAIN</v>
          </cell>
          <cell r="D132" t="str">
            <v>●</v>
          </cell>
          <cell r="E132">
            <v>0</v>
          </cell>
          <cell r="F132">
            <v>46214</v>
          </cell>
          <cell r="G132">
            <v>0.88</v>
          </cell>
          <cell r="H132">
            <v>-5545.68</v>
          </cell>
          <cell r="I132">
            <v>40668.32</v>
          </cell>
          <cell r="J132">
            <v>50</v>
          </cell>
          <cell r="K132" t="str">
            <v>2XU</v>
          </cell>
          <cell r="L132">
            <v>35765</v>
          </cell>
        </row>
        <row r="133">
          <cell r="A133">
            <v>128</v>
          </cell>
          <cell r="B133" t="str">
            <v>91109-22313</v>
          </cell>
          <cell r="C133" t="str">
            <v>MAIN</v>
          </cell>
          <cell r="D133" t="str">
            <v>●</v>
          </cell>
          <cell r="E133">
            <v>0</v>
          </cell>
          <cell r="F133">
            <v>40421</v>
          </cell>
          <cell r="G133">
            <v>0.88</v>
          </cell>
          <cell r="H133">
            <v>-4850.5199999999968</v>
          </cell>
          <cell r="I133">
            <v>35570.480000000003</v>
          </cell>
          <cell r="J133">
            <v>48</v>
          </cell>
          <cell r="K133" t="str">
            <v>2XU</v>
          </cell>
          <cell r="L133">
            <v>35765</v>
          </cell>
        </row>
        <row r="134">
          <cell r="A134">
            <v>129</v>
          </cell>
          <cell r="B134" t="str">
            <v>91109-22323</v>
          </cell>
          <cell r="C134" t="str">
            <v>MAIN</v>
          </cell>
          <cell r="D134" t="str">
            <v>●</v>
          </cell>
          <cell r="E134">
            <v>0</v>
          </cell>
          <cell r="F134">
            <v>37088</v>
          </cell>
          <cell r="G134">
            <v>0.88</v>
          </cell>
          <cell r="H134">
            <v>-4450.5600000000013</v>
          </cell>
          <cell r="I134">
            <v>32637.439999999999</v>
          </cell>
          <cell r="J134">
            <v>48</v>
          </cell>
          <cell r="K134" t="str">
            <v>2XU</v>
          </cell>
          <cell r="L134">
            <v>35765</v>
          </cell>
        </row>
        <row r="135">
          <cell r="A135">
            <v>130</v>
          </cell>
          <cell r="B135" t="str">
            <v>91109-22333</v>
          </cell>
          <cell r="C135" t="str">
            <v>MAIN</v>
          </cell>
          <cell r="D135" t="str">
            <v>●</v>
          </cell>
          <cell r="E135">
            <v>0</v>
          </cell>
          <cell r="F135">
            <v>47415</v>
          </cell>
          <cell r="G135">
            <v>0.88</v>
          </cell>
          <cell r="H135">
            <v>-5689.8000000000029</v>
          </cell>
          <cell r="I135">
            <v>41725.199999999997</v>
          </cell>
          <cell r="J135">
            <v>50</v>
          </cell>
          <cell r="K135" t="str">
            <v>2XU</v>
          </cell>
          <cell r="L135">
            <v>35765</v>
          </cell>
        </row>
        <row r="136">
          <cell r="A136">
            <v>131</v>
          </cell>
          <cell r="B136" t="str">
            <v>91109-22343</v>
          </cell>
          <cell r="C136" t="str">
            <v>MAIN</v>
          </cell>
          <cell r="D136" t="str">
            <v>●</v>
          </cell>
          <cell r="E136">
            <v>0</v>
          </cell>
          <cell r="F136">
            <v>46170</v>
          </cell>
          <cell r="G136">
            <v>0.88</v>
          </cell>
          <cell r="H136">
            <v>-5540.4000000000015</v>
          </cell>
          <cell r="I136">
            <v>40629.599999999999</v>
          </cell>
          <cell r="J136">
            <v>50</v>
          </cell>
          <cell r="K136" t="str">
            <v>2XU</v>
          </cell>
          <cell r="L136">
            <v>35765</v>
          </cell>
        </row>
        <row r="137">
          <cell r="A137">
            <v>132</v>
          </cell>
          <cell r="B137" t="str">
            <v>91109-22612</v>
          </cell>
          <cell r="C137" t="str">
            <v>MAIN</v>
          </cell>
          <cell r="D137" t="str">
            <v>●</v>
          </cell>
          <cell r="E137">
            <v>0</v>
          </cell>
          <cell r="F137">
            <v>44213</v>
          </cell>
          <cell r="G137">
            <v>0.88</v>
          </cell>
          <cell r="H137">
            <v>-5305.5599999999977</v>
          </cell>
          <cell r="I137">
            <v>38907.440000000002</v>
          </cell>
          <cell r="J137">
            <v>48</v>
          </cell>
          <cell r="K137" t="str">
            <v>2XU</v>
          </cell>
          <cell r="L137">
            <v>35765</v>
          </cell>
        </row>
        <row r="138">
          <cell r="A138">
            <v>133</v>
          </cell>
          <cell r="B138" t="str">
            <v>91109-22622</v>
          </cell>
          <cell r="C138" t="str">
            <v>MAIN</v>
          </cell>
          <cell r="D138" t="str">
            <v>●</v>
          </cell>
          <cell r="E138">
            <v>0</v>
          </cell>
          <cell r="F138">
            <v>41070</v>
          </cell>
          <cell r="G138">
            <v>0.88</v>
          </cell>
          <cell r="H138">
            <v>-4928.4000000000015</v>
          </cell>
          <cell r="I138">
            <v>36141.599999999999</v>
          </cell>
          <cell r="J138">
            <v>47</v>
          </cell>
          <cell r="K138" t="str">
            <v>2XU</v>
          </cell>
          <cell r="L138">
            <v>35765</v>
          </cell>
        </row>
        <row r="139">
          <cell r="A139">
            <v>134</v>
          </cell>
          <cell r="B139" t="str">
            <v>91109-22631</v>
          </cell>
          <cell r="C139" t="str">
            <v>MAIN</v>
          </cell>
          <cell r="D139" t="str">
            <v>●</v>
          </cell>
          <cell r="E139">
            <v>0</v>
          </cell>
          <cell r="F139">
            <v>45132</v>
          </cell>
          <cell r="G139">
            <v>0.88</v>
          </cell>
          <cell r="H139">
            <v>-5415.8399999999965</v>
          </cell>
          <cell r="I139">
            <v>39716.160000000003</v>
          </cell>
          <cell r="J139">
            <v>47</v>
          </cell>
          <cell r="K139" t="str">
            <v>2XU</v>
          </cell>
          <cell r="L139">
            <v>35765</v>
          </cell>
        </row>
        <row r="140">
          <cell r="A140">
            <v>135</v>
          </cell>
          <cell r="B140" t="str">
            <v>91109-22641</v>
          </cell>
          <cell r="C140" t="str">
            <v>MAIN</v>
          </cell>
          <cell r="D140" t="str">
            <v>●</v>
          </cell>
          <cell r="E140">
            <v>0</v>
          </cell>
          <cell r="F140">
            <v>42058</v>
          </cell>
          <cell r="G140">
            <v>0.88</v>
          </cell>
          <cell r="H140">
            <v>-5046.9599999999991</v>
          </cell>
          <cell r="I140">
            <v>37011.040000000001</v>
          </cell>
          <cell r="J140">
            <v>47</v>
          </cell>
          <cell r="K140" t="str">
            <v>2XU</v>
          </cell>
          <cell r="L140">
            <v>35765</v>
          </cell>
        </row>
        <row r="141">
          <cell r="A141">
            <v>136</v>
          </cell>
          <cell r="B141" t="str">
            <v>91109-22651</v>
          </cell>
          <cell r="C141" t="str">
            <v>MAIN</v>
          </cell>
          <cell r="D141" t="str">
            <v>●</v>
          </cell>
          <cell r="E141">
            <v>0</v>
          </cell>
          <cell r="F141">
            <v>52393</v>
          </cell>
          <cell r="G141">
            <v>0.88</v>
          </cell>
          <cell r="H141">
            <v>-6287.1599999999962</v>
          </cell>
          <cell r="I141">
            <v>46105.840000000004</v>
          </cell>
          <cell r="J141">
            <v>48</v>
          </cell>
          <cell r="K141" t="str">
            <v>2XU</v>
          </cell>
          <cell r="L141">
            <v>35765</v>
          </cell>
        </row>
        <row r="142">
          <cell r="A142">
            <v>137</v>
          </cell>
          <cell r="B142" t="str">
            <v>91109-22661</v>
          </cell>
          <cell r="C142" t="str">
            <v>MAIN</v>
          </cell>
          <cell r="D142" t="str">
            <v>●</v>
          </cell>
          <cell r="E142">
            <v>0</v>
          </cell>
          <cell r="F142">
            <v>49260</v>
          </cell>
          <cell r="G142">
            <v>0.88</v>
          </cell>
          <cell r="H142">
            <v>-5911.1999999999971</v>
          </cell>
          <cell r="I142">
            <v>43348.800000000003</v>
          </cell>
          <cell r="J142">
            <v>48</v>
          </cell>
          <cell r="K142" t="str">
            <v>2XU</v>
          </cell>
          <cell r="L142">
            <v>35765</v>
          </cell>
        </row>
        <row r="143">
          <cell r="A143">
            <v>138</v>
          </cell>
          <cell r="B143" t="str">
            <v>91109-22671</v>
          </cell>
          <cell r="C143" t="str">
            <v>MAIN</v>
          </cell>
          <cell r="D143" t="str">
            <v>●</v>
          </cell>
          <cell r="E143">
            <v>0</v>
          </cell>
          <cell r="F143">
            <v>44768</v>
          </cell>
          <cell r="G143">
            <v>0.88</v>
          </cell>
          <cell r="H143">
            <v>-5372.1599999999962</v>
          </cell>
          <cell r="I143">
            <v>39395.840000000004</v>
          </cell>
          <cell r="J143">
            <v>48</v>
          </cell>
          <cell r="K143" t="str">
            <v>2XU</v>
          </cell>
          <cell r="L143">
            <v>35765</v>
          </cell>
        </row>
        <row r="144">
          <cell r="A144">
            <v>139</v>
          </cell>
          <cell r="B144" t="str">
            <v>91109-22681</v>
          </cell>
          <cell r="C144" t="str">
            <v>MAIN</v>
          </cell>
          <cell r="D144" t="str">
            <v>●</v>
          </cell>
          <cell r="E144">
            <v>0</v>
          </cell>
          <cell r="F144">
            <v>41341</v>
          </cell>
          <cell r="G144">
            <v>0.88</v>
          </cell>
          <cell r="H144">
            <v>-4960.9199999999983</v>
          </cell>
          <cell r="I144">
            <v>36380.080000000002</v>
          </cell>
          <cell r="J144">
            <v>48</v>
          </cell>
          <cell r="K144" t="str">
            <v>2XU</v>
          </cell>
          <cell r="L144">
            <v>35765</v>
          </cell>
        </row>
        <row r="145">
          <cell r="A145">
            <v>140</v>
          </cell>
          <cell r="B145" t="str">
            <v>91109-22691</v>
          </cell>
          <cell r="C145" t="str">
            <v>MAIN</v>
          </cell>
          <cell r="D145" t="str">
            <v>●</v>
          </cell>
          <cell r="E145">
            <v>0</v>
          </cell>
          <cell r="F145">
            <v>50329</v>
          </cell>
          <cell r="G145">
            <v>0.88</v>
          </cell>
          <cell r="H145">
            <v>-6039.4800000000032</v>
          </cell>
          <cell r="I145">
            <v>44289.52</v>
          </cell>
          <cell r="J145">
            <v>50</v>
          </cell>
          <cell r="K145" t="str">
            <v>2XU</v>
          </cell>
          <cell r="L145">
            <v>35765</v>
          </cell>
        </row>
        <row r="146">
          <cell r="A146">
            <v>141</v>
          </cell>
          <cell r="B146" t="str">
            <v>91109-22701</v>
          </cell>
          <cell r="C146" t="str">
            <v>MAIN</v>
          </cell>
          <cell r="D146" t="str">
            <v>●</v>
          </cell>
          <cell r="E146">
            <v>0</v>
          </cell>
          <cell r="F146">
            <v>46822</v>
          </cell>
          <cell r="G146">
            <v>0.88</v>
          </cell>
          <cell r="H146">
            <v>-5618.6399999999994</v>
          </cell>
          <cell r="I146">
            <v>41203.360000000001</v>
          </cell>
          <cell r="J146">
            <v>50</v>
          </cell>
          <cell r="K146" t="str">
            <v>2XU</v>
          </cell>
          <cell r="L146">
            <v>35765</v>
          </cell>
        </row>
        <row r="147">
          <cell r="A147">
            <v>142</v>
          </cell>
          <cell r="B147" t="str">
            <v>91109-22711</v>
          </cell>
          <cell r="C147" t="str">
            <v>MAIN</v>
          </cell>
          <cell r="D147" t="str">
            <v>●</v>
          </cell>
          <cell r="E147">
            <v>0</v>
          </cell>
          <cell r="F147">
            <v>45463</v>
          </cell>
          <cell r="G147">
            <v>0.88</v>
          </cell>
          <cell r="H147">
            <v>-5455.5599999999977</v>
          </cell>
          <cell r="I147">
            <v>40007.440000000002</v>
          </cell>
          <cell r="J147">
            <v>48</v>
          </cell>
          <cell r="K147" t="str">
            <v>2XU</v>
          </cell>
          <cell r="L147">
            <v>35765</v>
          </cell>
        </row>
        <row r="148">
          <cell r="A148">
            <v>143</v>
          </cell>
          <cell r="B148" t="str">
            <v>91109-22721</v>
          </cell>
          <cell r="C148" t="str">
            <v>MAIN</v>
          </cell>
          <cell r="D148" t="str">
            <v>●</v>
          </cell>
          <cell r="E148">
            <v>0</v>
          </cell>
          <cell r="F148">
            <v>42329</v>
          </cell>
          <cell r="G148">
            <v>0.88</v>
          </cell>
          <cell r="H148">
            <v>-5079.4800000000032</v>
          </cell>
          <cell r="I148">
            <v>37249.519999999997</v>
          </cell>
          <cell r="J148">
            <v>48</v>
          </cell>
          <cell r="K148" t="str">
            <v>2XU</v>
          </cell>
          <cell r="L148">
            <v>35765</v>
          </cell>
        </row>
        <row r="149">
          <cell r="A149">
            <v>144</v>
          </cell>
          <cell r="B149" t="str">
            <v>91109-22731</v>
          </cell>
          <cell r="C149" t="str">
            <v>MAIN</v>
          </cell>
          <cell r="D149" t="str">
            <v>●</v>
          </cell>
          <cell r="E149">
            <v>0</v>
          </cell>
          <cell r="F149">
            <v>52690</v>
          </cell>
          <cell r="G149">
            <v>0.88</v>
          </cell>
          <cell r="H149">
            <v>-6322.8000000000029</v>
          </cell>
          <cell r="I149">
            <v>46367.199999999997</v>
          </cell>
          <cell r="J149">
            <v>50</v>
          </cell>
          <cell r="K149" t="str">
            <v>2XU</v>
          </cell>
          <cell r="L149">
            <v>35765</v>
          </cell>
        </row>
        <row r="150">
          <cell r="A150">
            <v>145</v>
          </cell>
          <cell r="B150" t="str">
            <v>91109-22741</v>
          </cell>
          <cell r="C150" t="str">
            <v>MAIN</v>
          </cell>
          <cell r="D150" t="str">
            <v>●</v>
          </cell>
          <cell r="E150">
            <v>0</v>
          </cell>
          <cell r="F150">
            <v>49557</v>
          </cell>
          <cell r="G150">
            <v>0.88</v>
          </cell>
          <cell r="H150">
            <v>-5946.8399999999965</v>
          </cell>
          <cell r="I150">
            <v>43610.16</v>
          </cell>
          <cell r="J150">
            <v>50</v>
          </cell>
          <cell r="K150" t="str">
            <v>2XU</v>
          </cell>
          <cell r="L150">
            <v>35765</v>
          </cell>
        </row>
        <row r="151">
          <cell r="A151">
            <v>146</v>
          </cell>
          <cell r="B151" t="str">
            <v>91208-22041</v>
          </cell>
          <cell r="C151" t="str">
            <v>ENG</v>
          </cell>
          <cell r="D151" t="str">
            <v>●</v>
          </cell>
          <cell r="E151">
            <v>0</v>
          </cell>
          <cell r="F151">
            <v>41242</v>
          </cell>
          <cell r="G151">
            <v>0.88</v>
          </cell>
          <cell r="H151">
            <v>-4949.0400000000009</v>
          </cell>
          <cell r="I151">
            <v>36292.959999999999</v>
          </cell>
          <cell r="J151">
            <v>47</v>
          </cell>
          <cell r="K151" t="str">
            <v>2XU</v>
          </cell>
          <cell r="L151">
            <v>35765</v>
          </cell>
        </row>
        <row r="152">
          <cell r="A152">
            <v>147</v>
          </cell>
          <cell r="B152" t="str">
            <v>91208-22051</v>
          </cell>
          <cell r="C152" t="str">
            <v>ENG</v>
          </cell>
          <cell r="D152">
            <v>0</v>
          </cell>
          <cell r="E152" t="str">
            <v>○</v>
          </cell>
          <cell r="F152">
            <v>31539</v>
          </cell>
          <cell r="G152">
            <v>0.88</v>
          </cell>
          <cell r="H152">
            <v>-3784.6800000000003</v>
          </cell>
          <cell r="I152">
            <v>27754.32</v>
          </cell>
          <cell r="J152">
            <v>10</v>
          </cell>
          <cell r="K152" t="str">
            <v>2XU</v>
          </cell>
          <cell r="L152">
            <v>35765</v>
          </cell>
        </row>
        <row r="153">
          <cell r="A153">
            <v>148</v>
          </cell>
          <cell r="B153" t="str">
            <v>91208-22061</v>
          </cell>
          <cell r="C153" t="str">
            <v>ENG</v>
          </cell>
          <cell r="D153" t="str">
            <v>●</v>
          </cell>
          <cell r="E153">
            <v>0</v>
          </cell>
          <cell r="F153">
            <v>45422</v>
          </cell>
          <cell r="G153">
            <v>0.88</v>
          </cell>
          <cell r="H153">
            <v>-5450.6399999999994</v>
          </cell>
          <cell r="I153">
            <v>39971.360000000001</v>
          </cell>
          <cell r="J153">
            <v>48</v>
          </cell>
          <cell r="K153" t="str">
            <v>2XU</v>
          </cell>
          <cell r="L153">
            <v>35765</v>
          </cell>
        </row>
        <row r="154">
          <cell r="A154">
            <v>149</v>
          </cell>
          <cell r="B154" t="str">
            <v>91208-22071</v>
          </cell>
          <cell r="C154" t="str">
            <v>ENG</v>
          </cell>
          <cell r="D154" t="str">
            <v>●</v>
          </cell>
          <cell r="E154">
            <v>0</v>
          </cell>
          <cell r="F154">
            <v>35656</v>
          </cell>
          <cell r="G154">
            <v>0.88</v>
          </cell>
          <cell r="H154">
            <v>-4278.7200000000012</v>
          </cell>
          <cell r="I154">
            <v>31377.279999999999</v>
          </cell>
          <cell r="J154">
            <v>12</v>
          </cell>
          <cell r="K154" t="str">
            <v>2XU</v>
          </cell>
          <cell r="L154">
            <v>35765</v>
          </cell>
        </row>
        <row r="155">
          <cell r="A155">
            <v>150</v>
          </cell>
          <cell r="B155" t="str">
            <v>91208-22081</v>
          </cell>
          <cell r="C155" t="str">
            <v>ENG</v>
          </cell>
          <cell r="D155">
            <v>0</v>
          </cell>
          <cell r="E155" t="str">
            <v>○</v>
          </cell>
          <cell r="F155">
            <v>38166</v>
          </cell>
          <cell r="G155">
            <v>0.88</v>
          </cell>
          <cell r="H155">
            <v>-4579.9199999999983</v>
          </cell>
          <cell r="I155">
            <v>33586.080000000002</v>
          </cell>
          <cell r="J155">
            <v>47</v>
          </cell>
          <cell r="K155" t="str">
            <v>2XU</v>
          </cell>
          <cell r="L155">
            <v>35765</v>
          </cell>
        </row>
        <row r="156">
          <cell r="A156">
            <v>151</v>
          </cell>
          <cell r="B156" t="str">
            <v>91208-22091</v>
          </cell>
          <cell r="C156" t="str">
            <v>ENG</v>
          </cell>
          <cell r="D156">
            <v>0</v>
          </cell>
          <cell r="E156" t="str">
            <v>○</v>
          </cell>
          <cell r="F156">
            <v>28720</v>
          </cell>
          <cell r="G156">
            <v>0.88</v>
          </cell>
          <cell r="H156">
            <v>-3446.4000000000015</v>
          </cell>
          <cell r="I156">
            <v>25273.599999999999</v>
          </cell>
          <cell r="J156">
            <v>10</v>
          </cell>
          <cell r="K156" t="str">
            <v>2XU</v>
          </cell>
          <cell r="L156">
            <v>35765</v>
          </cell>
        </row>
        <row r="157">
          <cell r="A157">
            <v>152</v>
          </cell>
          <cell r="B157" t="str">
            <v>91208-22101</v>
          </cell>
          <cell r="C157" t="str">
            <v>ENG</v>
          </cell>
          <cell r="D157">
            <v>0</v>
          </cell>
          <cell r="E157" t="str">
            <v>○</v>
          </cell>
          <cell r="F157">
            <v>41178</v>
          </cell>
          <cell r="G157">
            <v>0.88</v>
          </cell>
          <cell r="H157">
            <v>-4941.3600000000006</v>
          </cell>
          <cell r="I157">
            <v>36236.639999999999</v>
          </cell>
          <cell r="J157">
            <v>48</v>
          </cell>
          <cell r="K157" t="str">
            <v>2XU</v>
          </cell>
          <cell r="L157">
            <v>35765</v>
          </cell>
        </row>
        <row r="158">
          <cell r="A158">
            <v>153</v>
          </cell>
          <cell r="B158" t="str">
            <v>91208-22111</v>
          </cell>
          <cell r="C158" t="str">
            <v>ENG</v>
          </cell>
          <cell r="D158">
            <v>0</v>
          </cell>
          <cell r="E158" t="str">
            <v>○</v>
          </cell>
          <cell r="F158">
            <v>32121</v>
          </cell>
          <cell r="G158">
            <v>0.88</v>
          </cell>
          <cell r="H158">
            <v>-3854.5200000000004</v>
          </cell>
          <cell r="I158">
            <v>28266.48</v>
          </cell>
          <cell r="J158">
            <v>12</v>
          </cell>
          <cell r="K158" t="str">
            <v>2XU</v>
          </cell>
          <cell r="L158">
            <v>35765</v>
          </cell>
        </row>
        <row r="159">
          <cell r="A159">
            <v>154</v>
          </cell>
          <cell r="B159" t="str">
            <v>91208-22121</v>
          </cell>
          <cell r="C159" t="str">
            <v>ENG</v>
          </cell>
          <cell r="D159" t="str">
            <v>●</v>
          </cell>
          <cell r="E159">
            <v>0</v>
          </cell>
          <cell r="F159">
            <v>47084</v>
          </cell>
          <cell r="G159">
            <v>0.88</v>
          </cell>
          <cell r="H159">
            <v>-5650.0800000000017</v>
          </cell>
          <cell r="I159">
            <v>41433.919999999998</v>
          </cell>
          <cell r="J159">
            <v>78</v>
          </cell>
          <cell r="K159" t="str">
            <v>2XU</v>
          </cell>
          <cell r="L159">
            <v>35765</v>
          </cell>
        </row>
        <row r="160">
          <cell r="A160">
            <v>155</v>
          </cell>
          <cell r="B160" t="str">
            <v>91208-22131</v>
          </cell>
          <cell r="C160" t="str">
            <v>ENG</v>
          </cell>
          <cell r="D160" t="str">
            <v>●</v>
          </cell>
          <cell r="E160">
            <v>0</v>
          </cell>
          <cell r="F160">
            <v>37340</v>
          </cell>
          <cell r="G160">
            <v>0.88</v>
          </cell>
          <cell r="H160">
            <v>-4480.8000000000029</v>
          </cell>
          <cell r="I160">
            <v>32859.199999999997</v>
          </cell>
          <cell r="J160">
            <v>41</v>
          </cell>
          <cell r="K160" t="str">
            <v>2XU</v>
          </cell>
          <cell r="L160">
            <v>35765</v>
          </cell>
        </row>
        <row r="161">
          <cell r="A161">
            <v>156</v>
          </cell>
          <cell r="B161" t="str">
            <v>91208-22141</v>
          </cell>
          <cell r="C161" t="str">
            <v>ENG</v>
          </cell>
          <cell r="D161" t="str">
            <v>●</v>
          </cell>
          <cell r="E161">
            <v>0</v>
          </cell>
          <cell r="F161">
            <v>51101</v>
          </cell>
          <cell r="G161">
            <v>0.88</v>
          </cell>
          <cell r="H161">
            <v>-6132.1200000000026</v>
          </cell>
          <cell r="I161">
            <v>44968.88</v>
          </cell>
          <cell r="J161">
            <v>79</v>
          </cell>
          <cell r="K161" t="str">
            <v>2XU</v>
          </cell>
          <cell r="L161">
            <v>35765</v>
          </cell>
        </row>
        <row r="162">
          <cell r="A162">
            <v>157</v>
          </cell>
          <cell r="B162" t="str">
            <v>91208-22151</v>
          </cell>
          <cell r="C162" t="str">
            <v>ENG</v>
          </cell>
          <cell r="D162" t="str">
            <v>●</v>
          </cell>
          <cell r="E162">
            <v>0</v>
          </cell>
          <cell r="F162">
            <v>41149</v>
          </cell>
          <cell r="G162">
            <v>0.88</v>
          </cell>
          <cell r="H162">
            <v>-4937.8799999999974</v>
          </cell>
          <cell r="I162">
            <v>36211.120000000003</v>
          </cell>
          <cell r="J162">
            <v>43</v>
          </cell>
          <cell r="K162" t="str">
            <v>2XU</v>
          </cell>
          <cell r="L162">
            <v>35765</v>
          </cell>
        </row>
        <row r="163">
          <cell r="A163">
            <v>158</v>
          </cell>
          <cell r="B163" t="str">
            <v>91208-22241</v>
          </cell>
          <cell r="C163" t="str">
            <v>ENG</v>
          </cell>
          <cell r="D163" t="str">
            <v>●</v>
          </cell>
          <cell r="E163">
            <v>0</v>
          </cell>
          <cell r="F163">
            <v>47257</v>
          </cell>
          <cell r="G163">
            <v>0.88</v>
          </cell>
          <cell r="H163">
            <v>-5670.8399999999965</v>
          </cell>
          <cell r="I163">
            <v>41586.160000000003</v>
          </cell>
          <cell r="J163">
            <v>78</v>
          </cell>
          <cell r="K163" t="str">
            <v>2XU</v>
          </cell>
          <cell r="L163">
            <v>35765</v>
          </cell>
        </row>
        <row r="164">
          <cell r="A164">
            <v>159</v>
          </cell>
          <cell r="B164" t="str">
            <v>91208-22251</v>
          </cell>
          <cell r="C164" t="str">
            <v>ENG</v>
          </cell>
          <cell r="D164" t="str">
            <v>●</v>
          </cell>
          <cell r="E164">
            <v>0</v>
          </cell>
          <cell r="F164">
            <v>37196</v>
          </cell>
          <cell r="G164">
            <v>0.88</v>
          </cell>
          <cell r="H164">
            <v>-4463.5200000000004</v>
          </cell>
          <cell r="I164">
            <v>32732.48</v>
          </cell>
          <cell r="J164">
            <v>41</v>
          </cell>
          <cell r="K164" t="str">
            <v>2XU</v>
          </cell>
          <cell r="L164">
            <v>35765</v>
          </cell>
        </row>
        <row r="165">
          <cell r="A165">
            <v>160</v>
          </cell>
          <cell r="B165" t="str">
            <v>91208-22261</v>
          </cell>
          <cell r="C165" t="str">
            <v>ENG</v>
          </cell>
          <cell r="D165" t="str">
            <v>●</v>
          </cell>
          <cell r="E165">
            <v>0</v>
          </cell>
          <cell r="F165">
            <v>51667</v>
          </cell>
          <cell r="G165">
            <v>0.88</v>
          </cell>
          <cell r="H165">
            <v>-6200.0400000000009</v>
          </cell>
          <cell r="I165">
            <v>45466.96</v>
          </cell>
          <cell r="J165">
            <v>79</v>
          </cell>
          <cell r="K165" t="str">
            <v>2XU</v>
          </cell>
          <cell r="L165">
            <v>35765</v>
          </cell>
        </row>
        <row r="166">
          <cell r="A166">
            <v>161</v>
          </cell>
          <cell r="B166" t="str">
            <v>91208-22271</v>
          </cell>
          <cell r="C166" t="str">
            <v>ENG</v>
          </cell>
          <cell r="D166" t="str">
            <v>●</v>
          </cell>
          <cell r="E166">
            <v>0</v>
          </cell>
          <cell r="F166">
            <v>41519</v>
          </cell>
          <cell r="G166">
            <v>0.88</v>
          </cell>
          <cell r="H166">
            <v>-4982.2799999999988</v>
          </cell>
          <cell r="I166">
            <v>36536.720000000001</v>
          </cell>
          <cell r="J166">
            <v>43</v>
          </cell>
          <cell r="K166" t="str">
            <v>2XU</v>
          </cell>
          <cell r="L166">
            <v>35765</v>
          </cell>
        </row>
        <row r="167">
          <cell r="A167">
            <v>162</v>
          </cell>
          <cell r="B167" t="str">
            <v>91208-22281</v>
          </cell>
          <cell r="C167" t="str">
            <v>ENG</v>
          </cell>
          <cell r="D167" t="str">
            <v>●</v>
          </cell>
          <cell r="E167">
            <v>0</v>
          </cell>
          <cell r="F167">
            <v>38755</v>
          </cell>
          <cell r="G167">
            <v>0.88</v>
          </cell>
          <cell r="H167">
            <v>-4650.5999999999985</v>
          </cell>
          <cell r="I167">
            <v>34104.400000000001</v>
          </cell>
          <cell r="J167">
            <v>47</v>
          </cell>
          <cell r="K167" t="str">
            <v>2XU</v>
          </cell>
          <cell r="L167">
            <v>35765</v>
          </cell>
        </row>
        <row r="168">
          <cell r="A168">
            <v>163</v>
          </cell>
          <cell r="B168" t="str">
            <v>91208-22291</v>
          </cell>
          <cell r="C168" t="str">
            <v>ENG</v>
          </cell>
          <cell r="D168" t="str">
            <v>●</v>
          </cell>
          <cell r="E168">
            <v>0</v>
          </cell>
          <cell r="F168">
            <v>29009</v>
          </cell>
          <cell r="G168">
            <v>0.88</v>
          </cell>
          <cell r="H168">
            <v>-3481.0799999999981</v>
          </cell>
          <cell r="I168">
            <v>25527.920000000002</v>
          </cell>
          <cell r="J168">
            <v>10</v>
          </cell>
          <cell r="K168" t="str">
            <v>2XU</v>
          </cell>
          <cell r="L168">
            <v>35765</v>
          </cell>
        </row>
        <row r="169">
          <cell r="A169">
            <v>164</v>
          </cell>
          <cell r="B169" t="str">
            <v>91208-22301</v>
          </cell>
          <cell r="C169" t="str">
            <v>ENG</v>
          </cell>
          <cell r="D169" t="str">
            <v>●</v>
          </cell>
          <cell r="E169">
            <v>0</v>
          </cell>
          <cell r="F169">
            <v>42613</v>
          </cell>
          <cell r="G169">
            <v>0.88</v>
          </cell>
          <cell r="H169">
            <v>-5113.5599999999977</v>
          </cell>
          <cell r="I169">
            <v>37499.440000000002</v>
          </cell>
          <cell r="J169">
            <v>48</v>
          </cell>
          <cell r="K169" t="str">
            <v>2XU</v>
          </cell>
          <cell r="L169">
            <v>35765</v>
          </cell>
        </row>
        <row r="170">
          <cell r="A170">
            <v>165</v>
          </cell>
          <cell r="B170" t="str">
            <v>91208-22311</v>
          </cell>
          <cell r="C170" t="str">
            <v>ENG</v>
          </cell>
          <cell r="D170" t="str">
            <v>●</v>
          </cell>
          <cell r="E170">
            <v>0</v>
          </cell>
          <cell r="F170">
            <v>33060</v>
          </cell>
          <cell r="G170">
            <v>0.88</v>
          </cell>
          <cell r="H170">
            <v>-3967.2000000000007</v>
          </cell>
          <cell r="I170">
            <v>29092.799999999999</v>
          </cell>
          <cell r="J170">
            <v>12</v>
          </cell>
          <cell r="K170" t="str">
            <v>2XU</v>
          </cell>
          <cell r="L170">
            <v>35765</v>
          </cell>
        </row>
        <row r="171">
          <cell r="A171">
            <v>166</v>
          </cell>
          <cell r="B171" t="str">
            <v>91208-22321</v>
          </cell>
          <cell r="C171" t="str">
            <v>ENG</v>
          </cell>
          <cell r="D171" t="str">
            <v>●</v>
          </cell>
          <cell r="E171">
            <v>0</v>
          </cell>
          <cell r="F171">
            <v>44967</v>
          </cell>
          <cell r="G171">
            <v>0.88</v>
          </cell>
          <cell r="H171">
            <v>-5396.0400000000009</v>
          </cell>
          <cell r="I171">
            <v>39570.959999999999</v>
          </cell>
          <cell r="J171">
            <v>67</v>
          </cell>
          <cell r="K171" t="str">
            <v>2XU</v>
          </cell>
          <cell r="L171">
            <v>35765</v>
          </cell>
        </row>
        <row r="172">
          <cell r="A172">
            <v>167</v>
          </cell>
          <cell r="B172" t="str">
            <v>91208-22331</v>
          </cell>
          <cell r="C172" t="str">
            <v>ENG</v>
          </cell>
          <cell r="D172" t="str">
            <v>●</v>
          </cell>
          <cell r="E172">
            <v>0</v>
          </cell>
          <cell r="F172">
            <v>35374</v>
          </cell>
          <cell r="G172">
            <v>0.88</v>
          </cell>
          <cell r="H172">
            <v>-4244.880000000001</v>
          </cell>
          <cell r="I172">
            <v>31129.119999999999</v>
          </cell>
          <cell r="J172">
            <v>30</v>
          </cell>
          <cell r="K172" t="str">
            <v>2XU</v>
          </cell>
          <cell r="L172">
            <v>35765</v>
          </cell>
        </row>
        <row r="173">
          <cell r="A173">
            <v>168</v>
          </cell>
          <cell r="B173" t="str">
            <v>91208-22341</v>
          </cell>
          <cell r="C173" t="str">
            <v>ENG</v>
          </cell>
          <cell r="D173" t="str">
            <v>●</v>
          </cell>
          <cell r="E173">
            <v>0</v>
          </cell>
          <cell r="F173">
            <v>49351</v>
          </cell>
          <cell r="G173">
            <v>0.88</v>
          </cell>
          <cell r="H173">
            <v>-5922.1200000000026</v>
          </cell>
          <cell r="I173">
            <v>43428.88</v>
          </cell>
          <cell r="J173">
            <v>68</v>
          </cell>
          <cell r="K173" t="str">
            <v>2XU</v>
          </cell>
          <cell r="L173">
            <v>35765</v>
          </cell>
        </row>
        <row r="174">
          <cell r="A174">
            <v>169</v>
          </cell>
          <cell r="B174" t="str">
            <v>91208-22351</v>
          </cell>
          <cell r="C174" t="str">
            <v>ENG</v>
          </cell>
          <cell r="D174" t="str">
            <v>●</v>
          </cell>
          <cell r="E174">
            <v>0</v>
          </cell>
          <cell r="F174">
            <v>39643</v>
          </cell>
          <cell r="G174">
            <v>0.88</v>
          </cell>
          <cell r="H174">
            <v>-4757.1599999999962</v>
          </cell>
          <cell r="I174">
            <v>34885.840000000004</v>
          </cell>
          <cell r="J174">
            <v>31</v>
          </cell>
          <cell r="K174" t="str">
            <v>2XU</v>
          </cell>
          <cell r="L174">
            <v>35765</v>
          </cell>
        </row>
        <row r="175">
          <cell r="A175">
            <v>170</v>
          </cell>
          <cell r="B175" t="str">
            <v>91208-22361</v>
          </cell>
          <cell r="C175" t="str">
            <v>ENG</v>
          </cell>
          <cell r="D175" t="str">
            <v>●</v>
          </cell>
          <cell r="E175">
            <v>0</v>
          </cell>
          <cell r="F175">
            <v>38556</v>
          </cell>
          <cell r="G175">
            <v>0.88</v>
          </cell>
          <cell r="H175">
            <v>-4626.7200000000012</v>
          </cell>
          <cell r="I175">
            <v>33929.279999999999</v>
          </cell>
          <cell r="J175">
            <v>47</v>
          </cell>
          <cell r="K175" t="str">
            <v>2XU</v>
          </cell>
          <cell r="L175">
            <v>35765</v>
          </cell>
        </row>
        <row r="176">
          <cell r="A176">
            <v>171</v>
          </cell>
          <cell r="B176" t="str">
            <v>91208-22371</v>
          </cell>
          <cell r="C176" t="str">
            <v>ENG</v>
          </cell>
          <cell r="D176" t="str">
            <v>●</v>
          </cell>
          <cell r="E176">
            <v>0</v>
          </cell>
          <cell r="F176">
            <v>28943</v>
          </cell>
          <cell r="G176">
            <v>0.88</v>
          </cell>
          <cell r="H176">
            <v>-3473.16</v>
          </cell>
          <cell r="I176">
            <v>25469.84</v>
          </cell>
          <cell r="J176">
            <v>10</v>
          </cell>
          <cell r="K176" t="str">
            <v>2XU</v>
          </cell>
          <cell r="L176">
            <v>35765</v>
          </cell>
        </row>
        <row r="177">
          <cell r="A177">
            <v>172</v>
          </cell>
          <cell r="B177" t="str">
            <v>91208-22381</v>
          </cell>
          <cell r="C177" t="str">
            <v>ENG</v>
          </cell>
          <cell r="D177" t="str">
            <v>●</v>
          </cell>
          <cell r="E177">
            <v>0</v>
          </cell>
          <cell r="F177">
            <v>43017</v>
          </cell>
          <cell r="G177">
            <v>0.88</v>
          </cell>
          <cell r="H177">
            <v>-5162.0400000000009</v>
          </cell>
          <cell r="I177">
            <v>37854.959999999999</v>
          </cell>
          <cell r="J177">
            <v>48</v>
          </cell>
          <cell r="K177" t="str">
            <v>2XU</v>
          </cell>
          <cell r="L177">
            <v>35765</v>
          </cell>
        </row>
        <row r="178">
          <cell r="A178">
            <v>173</v>
          </cell>
          <cell r="B178" t="str">
            <v>91208-22391</v>
          </cell>
          <cell r="C178" t="str">
            <v>ENG</v>
          </cell>
          <cell r="D178" t="str">
            <v>●</v>
          </cell>
          <cell r="E178">
            <v>0</v>
          </cell>
          <cell r="F178">
            <v>33273</v>
          </cell>
          <cell r="G178">
            <v>0.88</v>
          </cell>
          <cell r="H178">
            <v>-3992.7599999999984</v>
          </cell>
          <cell r="I178">
            <v>29280.240000000002</v>
          </cell>
          <cell r="J178">
            <v>12</v>
          </cell>
          <cell r="K178" t="str">
            <v>2XU</v>
          </cell>
          <cell r="L178">
            <v>35765</v>
          </cell>
        </row>
        <row r="179">
          <cell r="A179">
            <v>174</v>
          </cell>
          <cell r="B179" t="str">
            <v>91208-22401</v>
          </cell>
          <cell r="C179" t="str">
            <v>ENG</v>
          </cell>
          <cell r="D179" t="str">
            <v>●</v>
          </cell>
          <cell r="E179">
            <v>0</v>
          </cell>
          <cell r="F179">
            <v>42958</v>
          </cell>
          <cell r="G179">
            <v>0.88</v>
          </cell>
          <cell r="H179">
            <v>-5154.9599999999991</v>
          </cell>
          <cell r="I179">
            <v>37803.040000000001</v>
          </cell>
          <cell r="J179">
            <v>67</v>
          </cell>
          <cell r="K179" t="str">
            <v>2XU</v>
          </cell>
          <cell r="L179">
            <v>35765</v>
          </cell>
        </row>
        <row r="180">
          <cell r="A180">
            <v>175</v>
          </cell>
          <cell r="B180" t="str">
            <v>91208-22411</v>
          </cell>
          <cell r="C180" t="str">
            <v>ENG</v>
          </cell>
          <cell r="D180" t="str">
            <v>●</v>
          </cell>
          <cell r="E180">
            <v>0</v>
          </cell>
          <cell r="F180">
            <v>33404</v>
          </cell>
          <cell r="G180">
            <v>0.88</v>
          </cell>
          <cell r="H180">
            <v>-4008.4799999999996</v>
          </cell>
          <cell r="I180">
            <v>29395.52</v>
          </cell>
          <cell r="J180">
            <v>30</v>
          </cell>
          <cell r="K180" t="str">
            <v>2XU</v>
          </cell>
          <cell r="L180">
            <v>35765</v>
          </cell>
        </row>
        <row r="181">
          <cell r="A181">
            <v>176</v>
          </cell>
          <cell r="B181" t="str">
            <v>91208-22421</v>
          </cell>
          <cell r="C181" t="str">
            <v>ENG</v>
          </cell>
          <cell r="D181" t="str">
            <v>●</v>
          </cell>
          <cell r="E181">
            <v>0</v>
          </cell>
          <cell r="F181">
            <v>47345</v>
          </cell>
          <cell r="G181">
            <v>0.88</v>
          </cell>
          <cell r="H181">
            <v>-5681.4000000000015</v>
          </cell>
          <cell r="I181">
            <v>41663.599999999999</v>
          </cell>
          <cell r="J181">
            <v>68</v>
          </cell>
          <cell r="K181" t="str">
            <v>2XU</v>
          </cell>
          <cell r="L181">
            <v>35765</v>
          </cell>
        </row>
        <row r="182">
          <cell r="A182">
            <v>177</v>
          </cell>
          <cell r="B182" t="str">
            <v>91208-22431</v>
          </cell>
          <cell r="C182" t="str">
            <v>ENG</v>
          </cell>
          <cell r="D182" t="str">
            <v>●</v>
          </cell>
          <cell r="E182">
            <v>0</v>
          </cell>
          <cell r="F182">
            <v>37544</v>
          </cell>
          <cell r="G182">
            <v>0.88</v>
          </cell>
          <cell r="H182">
            <v>-4505.2799999999988</v>
          </cell>
          <cell r="I182">
            <v>33038.720000000001</v>
          </cell>
          <cell r="J182">
            <v>31</v>
          </cell>
          <cell r="K182" t="str">
            <v>2XU</v>
          </cell>
          <cell r="L182">
            <v>35765</v>
          </cell>
        </row>
        <row r="183">
          <cell r="A183">
            <v>178</v>
          </cell>
          <cell r="B183" t="str">
            <v>91208-22441</v>
          </cell>
          <cell r="C183" t="str">
            <v>ENG</v>
          </cell>
          <cell r="D183" t="str">
            <v>●</v>
          </cell>
          <cell r="E183">
            <v>0</v>
          </cell>
          <cell r="F183">
            <v>38087</v>
          </cell>
          <cell r="G183">
            <v>0.88</v>
          </cell>
          <cell r="H183">
            <v>-4570.4400000000023</v>
          </cell>
          <cell r="I183">
            <v>33516.559999999998</v>
          </cell>
          <cell r="J183">
            <v>47</v>
          </cell>
          <cell r="K183" t="str">
            <v>2XU</v>
          </cell>
          <cell r="L183">
            <v>35765</v>
          </cell>
        </row>
        <row r="184">
          <cell r="A184">
            <v>179</v>
          </cell>
          <cell r="B184" t="str">
            <v>91208-22451</v>
          </cell>
          <cell r="C184" t="str">
            <v>ENG</v>
          </cell>
          <cell r="D184" t="str">
            <v>●</v>
          </cell>
          <cell r="E184">
            <v>0</v>
          </cell>
          <cell r="F184">
            <v>28287</v>
          </cell>
          <cell r="G184">
            <v>0.88</v>
          </cell>
          <cell r="H184">
            <v>-3394.4399999999987</v>
          </cell>
          <cell r="I184">
            <v>24892.560000000001</v>
          </cell>
          <cell r="J184">
            <v>10</v>
          </cell>
          <cell r="K184" t="str">
            <v>2XU</v>
          </cell>
          <cell r="L184">
            <v>35765</v>
          </cell>
        </row>
        <row r="185">
          <cell r="A185">
            <v>180</v>
          </cell>
          <cell r="B185" t="str">
            <v>91208-22461</v>
          </cell>
          <cell r="C185" t="str">
            <v>ENG</v>
          </cell>
          <cell r="D185" t="str">
            <v>●</v>
          </cell>
          <cell r="E185">
            <v>0</v>
          </cell>
          <cell r="F185">
            <v>41792</v>
          </cell>
          <cell r="G185">
            <v>0.88</v>
          </cell>
          <cell r="H185">
            <v>-5015.0400000000009</v>
          </cell>
          <cell r="I185">
            <v>36776.959999999999</v>
          </cell>
          <cell r="J185">
            <v>48</v>
          </cell>
          <cell r="K185" t="str">
            <v>2XU</v>
          </cell>
          <cell r="L185">
            <v>35765</v>
          </cell>
        </row>
        <row r="186">
          <cell r="A186">
            <v>181</v>
          </cell>
          <cell r="B186" t="str">
            <v>91208-22471</v>
          </cell>
          <cell r="C186" t="str">
            <v>ENG</v>
          </cell>
          <cell r="D186" t="str">
            <v>●</v>
          </cell>
          <cell r="E186">
            <v>0</v>
          </cell>
          <cell r="F186">
            <v>32338</v>
          </cell>
          <cell r="G186">
            <v>0.88</v>
          </cell>
          <cell r="H186">
            <v>-3880.5600000000013</v>
          </cell>
          <cell r="I186">
            <v>28457.439999999999</v>
          </cell>
          <cell r="J186">
            <v>12</v>
          </cell>
          <cell r="K186" t="str">
            <v>2XU</v>
          </cell>
          <cell r="L186">
            <v>35765</v>
          </cell>
        </row>
        <row r="187">
          <cell r="A187">
            <v>182</v>
          </cell>
          <cell r="B187" t="str">
            <v>91208-22491</v>
          </cell>
          <cell r="C187" t="str">
            <v>ENG</v>
          </cell>
          <cell r="D187" t="str">
            <v>●</v>
          </cell>
          <cell r="E187">
            <v>0</v>
          </cell>
          <cell r="F187">
            <v>32675</v>
          </cell>
          <cell r="G187">
            <v>0.88</v>
          </cell>
          <cell r="H187">
            <v>-3921</v>
          </cell>
          <cell r="I187">
            <v>28754</v>
          </cell>
          <cell r="J187">
            <v>30</v>
          </cell>
          <cell r="K187" t="str">
            <v>2XU</v>
          </cell>
          <cell r="L187">
            <v>35765</v>
          </cell>
        </row>
        <row r="188">
          <cell r="A188">
            <v>183</v>
          </cell>
          <cell r="B188" t="str">
            <v>91208-22501</v>
          </cell>
          <cell r="C188" t="str">
            <v>ENG</v>
          </cell>
          <cell r="D188" t="str">
            <v>●</v>
          </cell>
          <cell r="E188">
            <v>0</v>
          </cell>
          <cell r="F188">
            <v>27314</v>
          </cell>
          <cell r="G188">
            <v>0.88</v>
          </cell>
          <cell r="H188">
            <v>-3277.6800000000003</v>
          </cell>
          <cell r="I188">
            <v>24036.32</v>
          </cell>
          <cell r="J188">
            <v>10</v>
          </cell>
          <cell r="K188" t="str">
            <v>2XU</v>
          </cell>
          <cell r="L188">
            <v>35765</v>
          </cell>
        </row>
        <row r="189">
          <cell r="A189">
            <v>184</v>
          </cell>
          <cell r="B189" t="str">
            <v>91208-22551</v>
          </cell>
          <cell r="C189" t="str">
            <v>ENG</v>
          </cell>
          <cell r="D189" t="str">
            <v>●</v>
          </cell>
          <cell r="E189">
            <v>0</v>
          </cell>
          <cell r="F189">
            <v>39497</v>
          </cell>
          <cell r="G189">
            <v>0.88</v>
          </cell>
          <cell r="H189">
            <v>-4739.6399999999994</v>
          </cell>
          <cell r="I189">
            <v>34757.360000000001</v>
          </cell>
          <cell r="J189">
            <v>49</v>
          </cell>
          <cell r="K189" t="str">
            <v>2XU</v>
          </cell>
          <cell r="L189">
            <v>35765</v>
          </cell>
        </row>
        <row r="190">
          <cell r="A190">
            <v>185</v>
          </cell>
          <cell r="B190" t="str">
            <v>91208-22561</v>
          </cell>
          <cell r="C190" t="str">
            <v>ENG</v>
          </cell>
          <cell r="D190" t="str">
            <v>●</v>
          </cell>
          <cell r="E190">
            <v>0</v>
          </cell>
          <cell r="F190">
            <v>29324</v>
          </cell>
          <cell r="G190">
            <v>0.88</v>
          </cell>
          <cell r="H190">
            <v>-3518.880000000001</v>
          </cell>
          <cell r="I190">
            <v>25805.119999999999</v>
          </cell>
          <cell r="J190">
            <v>10</v>
          </cell>
          <cell r="K190" t="str">
            <v>2XU</v>
          </cell>
          <cell r="L190">
            <v>35765</v>
          </cell>
        </row>
        <row r="191">
          <cell r="A191">
            <v>186</v>
          </cell>
          <cell r="B191" t="str">
            <v>91208-22571</v>
          </cell>
          <cell r="C191" t="str">
            <v>ENG</v>
          </cell>
          <cell r="D191" t="str">
            <v>●</v>
          </cell>
          <cell r="E191">
            <v>0</v>
          </cell>
          <cell r="F191">
            <v>43546</v>
          </cell>
          <cell r="G191">
            <v>0.88</v>
          </cell>
          <cell r="H191">
            <v>-5225.5199999999968</v>
          </cell>
          <cell r="I191">
            <v>38320.480000000003</v>
          </cell>
          <cell r="J191">
            <v>51</v>
          </cell>
          <cell r="K191" t="str">
            <v>2XU</v>
          </cell>
          <cell r="L191">
            <v>35765</v>
          </cell>
        </row>
        <row r="192">
          <cell r="A192">
            <v>187</v>
          </cell>
          <cell r="B192" t="str">
            <v>91208-22581</v>
          </cell>
          <cell r="C192" t="str">
            <v>ENG</v>
          </cell>
          <cell r="D192" t="str">
            <v>●</v>
          </cell>
          <cell r="E192">
            <v>0</v>
          </cell>
          <cell r="F192">
            <v>33324</v>
          </cell>
          <cell r="G192">
            <v>0.88</v>
          </cell>
          <cell r="H192">
            <v>-3998.880000000001</v>
          </cell>
          <cell r="I192">
            <v>29325.119999999999</v>
          </cell>
          <cell r="J192">
            <v>12</v>
          </cell>
          <cell r="K192" t="str">
            <v>2XU</v>
          </cell>
          <cell r="L192">
            <v>35765</v>
          </cell>
        </row>
        <row r="193">
          <cell r="A193">
            <v>188</v>
          </cell>
          <cell r="B193" t="str">
            <v>91208-22591</v>
          </cell>
          <cell r="C193" t="str">
            <v>ENG</v>
          </cell>
          <cell r="D193" t="str">
            <v>●</v>
          </cell>
          <cell r="E193">
            <v>0</v>
          </cell>
          <cell r="F193">
            <v>39686</v>
          </cell>
          <cell r="G193">
            <v>0.88</v>
          </cell>
          <cell r="H193">
            <v>-4762.32</v>
          </cell>
          <cell r="I193">
            <v>34923.68</v>
          </cell>
          <cell r="J193">
            <v>49</v>
          </cell>
          <cell r="K193" t="str">
            <v>2XU</v>
          </cell>
          <cell r="L193">
            <v>35765</v>
          </cell>
        </row>
        <row r="194">
          <cell r="A194">
            <v>189</v>
          </cell>
          <cell r="B194" t="str">
            <v>91208-22601</v>
          </cell>
          <cell r="C194" t="str">
            <v>ENG</v>
          </cell>
          <cell r="D194" t="str">
            <v>●</v>
          </cell>
          <cell r="E194">
            <v>0</v>
          </cell>
          <cell r="F194">
            <v>29459</v>
          </cell>
          <cell r="G194">
            <v>0.88</v>
          </cell>
          <cell r="H194">
            <v>-3535.0799999999981</v>
          </cell>
          <cell r="I194">
            <v>25923.920000000002</v>
          </cell>
          <cell r="J194">
            <v>10</v>
          </cell>
          <cell r="K194" t="str">
            <v>2XU</v>
          </cell>
          <cell r="L194">
            <v>35765</v>
          </cell>
        </row>
        <row r="195">
          <cell r="A195">
            <v>190</v>
          </cell>
          <cell r="B195" t="str">
            <v>91208-22611</v>
          </cell>
          <cell r="C195" t="str">
            <v>ENG</v>
          </cell>
          <cell r="D195" t="str">
            <v>●</v>
          </cell>
          <cell r="E195">
            <v>0</v>
          </cell>
          <cell r="F195">
            <v>43311</v>
          </cell>
          <cell r="G195">
            <v>0.88</v>
          </cell>
          <cell r="H195">
            <v>-5197.32</v>
          </cell>
          <cell r="I195">
            <v>38113.68</v>
          </cell>
          <cell r="J195">
            <v>51</v>
          </cell>
          <cell r="K195" t="str">
            <v>2XU</v>
          </cell>
          <cell r="L195">
            <v>35765</v>
          </cell>
        </row>
        <row r="196">
          <cell r="A196">
            <v>191</v>
          </cell>
          <cell r="B196" t="str">
            <v>91208-22621</v>
          </cell>
          <cell r="C196" t="str">
            <v>ENG</v>
          </cell>
          <cell r="D196" t="str">
            <v>●</v>
          </cell>
          <cell r="E196">
            <v>0</v>
          </cell>
          <cell r="F196">
            <v>33646</v>
          </cell>
          <cell r="G196">
            <v>0.88</v>
          </cell>
          <cell r="H196">
            <v>-4037.5200000000004</v>
          </cell>
          <cell r="I196">
            <v>29608.48</v>
          </cell>
          <cell r="J196">
            <v>12</v>
          </cell>
          <cell r="K196" t="str">
            <v>2XU</v>
          </cell>
          <cell r="L196">
            <v>35765</v>
          </cell>
        </row>
        <row r="197">
          <cell r="A197">
            <v>192</v>
          </cell>
          <cell r="B197" t="str">
            <v>91208-22631</v>
          </cell>
          <cell r="C197" t="str">
            <v>ENG</v>
          </cell>
          <cell r="D197" t="str">
            <v>●</v>
          </cell>
          <cell r="E197">
            <v>0</v>
          </cell>
          <cell r="F197">
            <v>43967</v>
          </cell>
          <cell r="G197">
            <v>0.88</v>
          </cell>
          <cell r="H197">
            <v>-5276.0400000000009</v>
          </cell>
          <cell r="I197">
            <v>38690.959999999999</v>
          </cell>
          <cell r="J197">
            <v>69</v>
          </cell>
          <cell r="K197" t="str">
            <v>2XU</v>
          </cell>
          <cell r="L197">
            <v>35765</v>
          </cell>
        </row>
        <row r="198">
          <cell r="A198">
            <v>193</v>
          </cell>
          <cell r="B198" t="str">
            <v>91208-22641</v>
          </cell>
          <cell r="C198" t="str">
            <v>ENG</v>
          </cell>
          <cell r="D198" t="str">
            <v>●</v>
          </cell>
          <cell r="E198">
            <v>0</v>
          </cell>
          <cell r="F198">
            <v>33892</v>
          </cell>
          <cell r="G198">
            <v>0.88</v>
          </cell>
          <cell r="H198">
            <v>-4067.0400000000009</v>
          </cell>
          <cell r="I198">
            <v>29824.959999999999</v>
          </cell>
          <cell r="J198">
            <v>30</v>
          </cell>
          <cell r="K198" t="str">
            <v>2XU</v>
          </cell>
          <cell r="L198">
            <v>35765</v>
          </cell>
        </row>
        <row r="199">
          <cell r="A199">
            <v>194</v>
          </cell>
          <cell r="B199" t="str">
            <v>91208-22651</v>
          </cell>
          <cell r="C199" t="str">
            <v>ENG</v>
          </cell>
          <cell r="D199" t="str">
            <v>●</v>
          </cell>
          <cell r="E199">
            <v>0</v>
          </cell>
          <cell r="F199">
            <v>48340</v>
          </cell>
          <cell r="G199">
            <v>0.88</v>
          </cell>
          <cell r="H199">
            <v>-5800.8000000000029</v>
          </cell>
          <cell r="I199">
            <v>42539.199999999997</v>
          </cell>
          <cell r="J199">
            <v>70</v>
          </cell>
          <cell r="K199" t="str">
            <v>2XU</v>
          </cell>
          <cell r="L199">
            <v>35765</v>
          </cell>
        </row>
        <row r="200">
          <cell r="A200">
            <v>195</v>
          </cell>
          <cell r="B200" t="str">
            <v>91208-22661</v>
          </cell>
          <cell r="C200" t="str">
            <v>ENG</v>
          </cell>
          <cell r="D200" t="str">
            <v>●</v>
          </cell>
          <cell r="E200">
            <v>0</v>
          </cell>
          <cell r="F200">
            <v>38383</v>
          </cell>
          <cell r="G200">
            <v>0.88</v>
          </cell>
          <cell r="H200">
            <v>-4605.9599999999991</v>
          </cell>
          <cell r="I200">
            <v>33777.040000000001</v>
          </cell>
          <cell r="J200">
            <v>31</v>
          </cell>
          <cell r="K200" t="str">
            <v>2XU</v>
          </cell>
          <cell r="L200">
            <v>35765</v>
          </cell>
        </row>
        <row r="201">
          <cell r="A201">
            <v>196</v>
          </cell>
          <cell r="B201" t="str">
            <v>91208-22671</v>
          </cell>
          <cell r="C201" t="str">
            <v>ENG</v>
          </cell>
          <cell r="D201" t="str">
            <v>●</v>
          </cell>
          <cell r="E201">
            <v>0</v>
          </cell>
          <cell r="F201">
            <v>38857</v>
          </cell>
          <cell r="G201">
            <v>0.88</v>
          </cell>
          <cell r="H201">
            <v>-4662.8399999999965</v>
          </cell>
          <cell r="I201">
            <v>34194.160000000003</v>
          </cell>
          <cell r="J201">
            <v>49</v>
          </cell>
          <cell r="K201" t="str">
            <v>2XU</v>
          </cell>
          <cell r="L201">
            <v>35765</v>
          </cell>
        </row>
        <row r="202">
          <cell r="A202">
            <v>197</v>
          </cell>
          <cell r="B202" t="str">
            <v>91208-22681</v>
          </cell>
          <cell r="C202" t="str">
            <v>ENG</v>
          </cell>
          <cell r="D202" t="str">
            <v>●</v>
          </cell>
          <cell r="E202">
            <v>0</v>
          </cell>
          <cell r="F202">
            <v>28660</v>
          </cell>
          <cell r="G202">
            <v>0.88</v>
          </cell>
          <cell r="H202">
            <v>-3439.2000000000007</v>
          </cell>
          <cell r="I202">
            <v>25220.799999999999</v>
          </cell>
          <cell r="J202">
            <v>10</v>
          </cell>
          <cell r="K202" t="str">
            <v>2XU</v>
          </cell>
          <cell r="L202">
            <v>35765</v>
          </cell>
        </row>
        <row r="203">
          <cell r="A203">
            <v>198</v>
          </cell>
          <cell r="B203" t="str">
            <v>91208-22691</v>
          </cell>
          <cell r="C203" t="str">
            <v>ENG</v>
          </cell>
          <cell r="D203" t="str">
            <v>●</v>
          </cell>
          <cell r="E203">
            <v>0</v>
          </cell>
          <cell r="F203">
            <v>42750</v>
          </cell>
          <cell r="G203">
            <v>0.88</v>
          </cell>
          <cell r="H203">
            <v>-5130</v>
          </cell>
          <cell r="I203">
            <v>37620</v>
          </cell>
          <cell r="J203">
            <v>51</v>
          </cell>
          <cell r="K203" t="str">
            <v>2XU</v>
          </cell>
          <cell r="L203">
            <v>35765</v>
          </cell>
        </row>
        <row r="204">
          <cell r="A204">
            <v>199</v>
          </cell>
          <cell r="B204" t="str">
            <v>91208-22701</v>
          </cell>
          <cell r="C204" t="str">
            <v>ENG</v>
          </cell>
          <cell r="D204" t="str">
            <v>●</v>
          </cell>
          <cell r="E204">
            <v>0</v>
          </cell>
          <cell r="F204">
            <v>32788</v>
          </cell>
          <cell r="G204">
            <v>0.88</v>
          </cell>
          <cell r="H204">
            <v>-3934.5600000000013</v>
          </cell>
          <cell r="I204">
            <v>28853.439999999999</v>
          </cell>
          <cell r="J204">
            <v>12</v>
          </cell>
          <cell r="K204" t="str">
            <v>2XU</v>
          </cell>
          <cell r="L204">
            <v>35765</v>
          </cell>
        </row>
        <row r="205">
          <cell r="A205">
            <v>200</v>
          </cell>
          <cell r="B205" t="str">
            <v>91208-22711</v>
          </cell>
          <cell r="C205" t="str">
            <v>ENG</v>
          </cell>
          <cell r="D205" t="str">
            <v>●</v>
          </cell>
          <cell r="E205">
            <v>0</v>
          </cell>
          <cell r="F205">
            <v>30100</v>
          </cell>
          <cell r="G205">
            <v>0.88</v>
          </cell>
          <cell r="H205">
            <v>-3612</v>
          </cell>
          <cell r="I205">
            <v>26488</v>
          </cell>
          <cell r="J205">
            <v>10</v>
          </cell>
          <cell r="K205" t="str">
            <v>2XU</v>
          </cell>
          <cell r="L205">
            <v>35765</v>
          </cell>
        </row>
        <row r="206">
          <cell r="A206">
            <v>201</v>
          </cell>
          <cell r="B206" t="str">
            <v>91208-22721</v>
          </cell>
          <cell r="C206" t="str">
            <v>ENG</v>
          </cell>
          <cell r="D206" t="str">
            <v>●</v>
          </cell>
          <cell r="E206">
            <v>0</v>
          </cell>
          <cell r="F206">
            <v>34668</v>
          </cell>
          <cell r="G206">
            <v>0.88</v>
          </cell>
          <cell r="H206">
            <v>-4160.16</v>
          </cell>
          <cell r="I206">
            <v>30507.84</v>
          </cell>
          <cell r="J206">
            <v>31</v>
          </cell>
          <cell r="K206" t="str">
            <v>2XU</v>
          </cell>
          <cell r="L206">
            <v>35765</v>
          </cell>
        </row>
        <row r="207">
          <cell r="A207">
            <v>202</v>
          </cell>
          <cell r="B207" t="str">
            <v>91208-22731</v>
          </cell>
          <cell r="C207" t="str">
            <v>ENG</v>
          </cell>
          <cell r="D207" t="str">
            <v>●</v>
          </cell>
          <cell r="E207">
            <v>0</v>
          </cell>
          <cell r="F207">
            <v>31750</v>
          </cell>
          <cell r="G207">
            <v>0.88</v>
          </cell>
          <cell r="H207">
            <v>-3810</v>
          </cell>
          <cell r="I207">
            <v>27940</v>
          </cell>
          <cell r="J207">
            <v>12</v>
          </cell>
          <cell r="K207" t="str">
            <v>2XU</v>
          </cell>
          <cell r="L207">
            <v>35765</v>
          </cell>
        </row>
        <row r="208">
          <cell r="A208">
            <v>203</v>
          </cell>
          <cell r="B208" t="str">
            <v>91208-22781</v>
          </cell>
          <cell r="C208" t="str">
            <v>ENG</v>
          </cell>
          <cell r="D208" t="str">
            <v>●</v>
          </cell>
          <cell r="E208">
            <v>0</v>
          </cell>
          <cell r="F208">
            <v>38460</v>
          </cell>
          <cell r="G208">
            <v>0.88</v>
          </cell>
          <cell r="H208">
            <v>-4615.1999999999971</v>
          </cell>
          <cell r="I208">
            <v>33844.800000000003</v>
          </cell>
          <cell r="J208">
            <v>47</v>
          </cell>
          <cell r="K208" t="str">
            <v>2XU</v>
          </cell>
          <cell r="L208">
            <v>35765</v>
          </cell>
        </row>
        <row r="209">
          <cell r="A209">
            <v>204</v>
          </cell>
          <cell r="B209" t="str">
            <v>91208-22791</v>
          </cell>
          <cell r="C209" t="str">
            <v>ENG</v>
          </cell>
          <cell r="D209">
            <v>0</v>
          </cell>
          <cell r="E209" t="str">
            <v>○</v>
          </cell>
          <cell r="F209">
            <v>28505</v>
          </cell>
          <cell r="G209">
            <v>0.88</v>
          </cell>
          <cell r="H209">
            <v>-3420.5999999999985</v>
          </cell>
          <cell r="I209">
            <v>25084.400000000001</v>
          </cell>
          <cell r="J209">
            <v>10</v>
          </cell>
          <cell r="K209" t="str">
            <v>2XU</v>
          </cell>
          <cell r="L209">
            <v>35765</v>
          </cell>
        </row>
        <row r="210">
          <cell r="A210">
            <v>205</v>
          </cell>
          <cell r="B210" t="str">
            <v>91208-22801</v>
          </cell>
          <cell r="C210" t="str">
            <v>ENG</v>
          </cell>
          <cell r="D210" t="str">
            <v>●</v>
          </cell>
          <cell r="E210">
            <v>0</v>
          </cell>
          <cell r="F210">
            <v>42652</v>
          </cell>
          <cell r="G210">
            <v>0.88</v>
          </cell>
          <cell r="H210">
            <v>-5118.239999999998</v>
          </cell>
          <cell r="I210">
            <v>37533.760000000002</v>
          </cell>
          <cell r="J210">
            <v>48</v>
          </cell>
          <cell r="K210" t="str">
            <v>2XU</v>
          </cell>
          <cell r="L210">
            <v>35765</v>
          </cell>
        </row>
        <row r="211">
          <cell r="A211">
            <v>206</v>
          </cell>
          <cell r="B211" t="str">
            <v>91208-22811</v>
          </cell>
          <cell r="C211" t="str">
            <v>ENG</v>
          </cell>
          <cell r="D211" t="str">
            <v>●</v>
          </cell>
          <cell r="E211">
            <v>0</v>
          </cell>
          <cell r="F211">
            <v>31849</v>
          </cell>
          <cell r="G211">
            <v>0.88</v>
          </cell>
          <cell r="H211">
            <v>-3821.880000000001</v>
          </cell>
          <cell r="I211">
            <v>28027.119999999999</v>
          </cell>
          <cell r="J211">
            <v>12</v>
          </cell>
          <cell r="K211" t="str">
            <v>2XU</v>
          </cell>
          <cell r="L211">
            <v>35765</v>
          </cell>
        </row>
        <row r="212">
          <cell r="A212">
            <v>207</v>
          </cell>
          <cell r="B212" t="str">
            <v>91208-22841</v>
          </cell>
          <cell r="C212" t="str">
            <v>ENG</v>
          </cell>
          <cell r="D212">
            <v>0</v>
          </cell>
          <cell r="E212" t="str">
            <v>○</v>
          </cell>
          <cell r="F212">
            <v>38284</v>
          </cell>
          <cell r="G212">
            <v>0.88</v>
          </cell>
          <cell r="H212">
            <v>-4594.0800000000017</v>
          </cell>
          <cell r="I212">
            <v>33689.919999999998</v>
          </cell>
          <cell r="J212">
            <v>47</v>
          </cell>
          <cell r="K212" t="str">
            <v>2XU</v>
          </cell>
          <cell r="L212">
            <v>35765</v>
          </cell>
        </row>
        <row r="213">
          <cell r="A213">
            <v>208</v>
          </cell>
          <cell r="B213" t="str">
            <v>91208-22851</v>
          </cell>
          <cell r="C213" t="str">
            <v>ENG</v>
          </cell>
          <cell r="D213">
            <v>0</v>
          </cell>
          <cell r="E213" t="str">
            <v>○</v>
          </cell>
          <cell r="F213">
            <v>28732</v>
          </cell>
          <cell r="G213">
            <v>0.88</v>
          </cell>
          <cell r="H213">
            <v>-3447.84</v>
          </cell>
          <cell r="I213">
            <v>25284.16</v>
          </cell>
          <cell r="J213">
            <v>10</v>
          </cell>
          <cell r="K213" t="str">
            <v>2XU</v>
          </cell>
          <cell r="L213">
            <v>35765</v>
          </cell>
        </row>
        <row r="214">
          <cell r="A214">
            <v>209</v>
          </cell>
          <cell r="B214" t="str">
            <v>91208-22861</v>
          </cell>
          <cell r="C214" t="str">
            <v>ENG</v>
          </cell>
          <cell r="D214">
            <v>0</v>
          </cell>
          <cell r="E214" t="str">
            <v>○</v>
          </cell>
          <cell r="F214">
            <v>41378</v>
          </cell>
          <cell r="G214">
            <v>0.88</v>
          </cell>
          <cell r="H214">
            <v>-4965.3600000000006</v>
          </cell>
          <cell r="I214">
            <v>36412.639999999999</v>
          </cell>
          <cell r="J214">
            <v>48</v>
          </cell>
          <cell r="K214" t="str">
            <v>2XU</v>
          </cell>
          <cell r="L214">
            <v>35765</v>
          </cell>
        </row>
        <row r="215">
          <cell r="A215">
            <v>210</v>
          </cell>
          <cell r="B215" t="str">
            <v>91208-22871</v>
          </cell>
          <cell r="C215" t="str">
            <v>ENG</v>
          </cell>
          <cell r="D215">
            <v>0</v>
          </cell>
          <cell r="E215" t="str">
            <v>○</v>
          </cell>
          <cell r="F215">
            <v>31725</v>
          </cell>
          <cell r="G215">
            <v>0.88</v>
          </cell>
          <cell r="H215">
            <v>-3807</v>
          </cell>
          <cell r="I215">
            <v>27918</v>
          </cell>
          <cell r="J215">
            <v>25</v>
          </cell>
          <cell r="K215" t="str">
            <v>2XU</v>
          </cell>
          <cell r="L215">
            <v>35765</v>
          </cell>
        </row>
        <row r="216">
          <cell r="A216">
            <v>211</v>
          </cell>
          <cell r="B216" t="str">
            <v>91208-22900</v>
          </cell>
          <cell r="C216" t="str">
            <v>ENG</v>
          </cell>
          <cell r="D216">
            <v>0</v>
          </cell>
          <cell r="E216" t="str">
            <v>○</v>
          </cell>
          <cell r="F216">
            <v>30411</v>
          </cell>
          <cell r="G216">
            <v>0.88</v>
          </cell>
          <cell r="H216">
            <v>-3649.3199999999997</v>
          </cell>
          <cell r="I216">
            <v>26761.68</v>
          </cell>
          <cell r="J216">
            <v>10</v>
          </cell>
          <cell r="K216" t="str">
            <v>2XU</v>
          </cell>
          <cell r="L216">
            <v>35765</v>
          </cell>
        </row>
        <row r="217">
          <cell r="A217">
            <v>212</v>
          </cell>
          <cell r="B217" t="str">
            <v>91208-22910</v>
          </cell>
          <cell r="C217" t="str">
            <v>ENG</v>
          </cell>
          <cell r="D217">
            <v>0</v>
          </cell>
          <cell r="E217" t="str">
            <v>○</v>
          </cell>
          <cell r="F217">
            <v>33384</v>
          </cell>
          <cell r="G217">
            <v>0.88</v>
          </cell>
          <cell r="H217">
            <v>-4006.0799999999981</v>
          </cell>
          <cell r="I217">
            <v>29377.920000000002</v>
          </cell>
          <cell r="J217">
            <v>25</v>
          </cell>
          <cell r="K217" t="str">
            <v>2XU</v>
          </cell>
          <cell r="L217">
            <v>35765</v>
          </cell>
        </row>
        <row r="218">
          <cell r="A218">
            <v>213</v>
          </cell>
          <cell r="B218" t="str">
            <v>91208-22920</v>
          </cell>
          <cell r="C218" t="str">
            <v>ENG</v>
          </cell>
          <cell r="D218">
            <v>0</v>
          </cell>
          <cell r="E218" t="str">
            <v>○</v>
          </cell>
          <cell r="F218">
            <v>36870</v>
          </cell>
          <cell r="G218">
            <v>0.88</v>
          </cell>
          <cell r="H218">
            <v>-4424.4000000000015</v>
          </cell>
          <cell r="I218">
            <v>32445.599999999999</v>
          </cell>
          <cell r="J218">
            <v>47</v>
          </cell>
          <cell r="K218" t="str">
            <v>2XU</v>
          </cell>
          <cell r="L218">
            <v>35765</v>
          </cell>
        </row>
        <row r="219">
          <cell r="A219">
            <v>214</v>
          </cell>
          <cell r="B219" t="str">
            <v>91208-22930</v>
          </cell>
          <cell r="C219" t="str">
            <v>ENG</v>
          </cell>
          <cell r="D219">
            <v>0</v>
          </cell>
          <cell r="E219" t="str">
            <v>○</v>
          </cell>
          <cell r="F219">
            <v>27424</v>
          </cell>
          <cell r="G219">
            <v>0.88</v>
          </cell>
          <cell r="H219">
            <v>-3290.880000000001</v>
          </cell>
          <cell r="I219">
            <v>24133.119999999999</v>
          </cell>
          <cell r="J219">
            <v>10</v>
          </cell>
          <cell r="K219" t="str">
            <v>2XU</v>
          </cell>
          <cell r="L219">
            <v>35765</v>
          </cell>
        </row>
        <row r="220">
          <cell r="A220">
            <v>215</v>
          </cell>
          <cell r="B220" t="str">
            <v>91401-22651</v>
          </cell>
          <cell r="C220" t="str">
            <v>CONT</v>
          </cell>
          <cell r="D220" t="str">
            <v>●</v>
          </cell>
          <cell r="E220">
            <v>0</v>
          </cell>
          <cell r="F220">
            <v>8828</v>
          </cell>
          <cell r="G220">
            <v>0.88</v>
          </cell>
          <cell r="H220">
            <v>-1059.3599999999997</v>
          </cell>
          <cell r="I220">
            <v>7768.64</v>
          </cell>
          <cell r="J220">
            <v>0</v>
          </cell>
          <cell r="K220" t="str">
            <v>2XX</v>
          </cell>
          <cell r="L220">
            <v>35765</v>
          </cell>
        </row>
        <row r="221">
          <cell r="A221">
            <v>216</v>
          </cell>
          <cell r="B221" t="str">
            <v>91401-22751</v>
          </cell>
          <cell r="C221" t="str">
            <v>CONT</v>
          </cell>
          <cell r="D221" t="str">
            <v>●</v>
          </cell>
          <cell r="E221">
            <v>0</v>
          </cell>
          <cell r="F221">
            <v>8624</v>
          </cell>
          <cell r="G221">
            <v>0.88</v>
          </cell>
          <cell r="H221">
            <v>-1034.8800000000001</v>
          </cell>
          <cell r="I221">
            <v>7589.12</v>
          </cell>
          <cell r="J221">
            <v>0</v>
          </cell>
          <cell r="K221" t="str">
            <v>2XX</v>
          </cell>
          <cell r="L221">
            <v>35765</v>
          </cell>
        </row>
        <row r="222">
          <cell r="A222">
            <v>217</v>
          </cell>
          <cell r="B222" t="str">
            <v>91408-22003</v>
          </cell>
          <cell r="C222" t="str">
            <v>CONT</v>
          </cell>
          <cell r="D222">
            <v>0</v>
          </cell>
          <cell r="E222" t="str">
            <v>○</v>
          </cell>
          <cell r="F222">
            <v>25319</v>
          </cell>
          <cell r="G222">
            <v>0.88</v>
          </cell>
          <cell r="H222">
            <v>-3038.2799999999988</v>
          </cell>
          <cell r="I222">
            <v>22280.720000000001</v>
          </cell>
          <cell r="J222">
            <v>0</v>
          </cell>
          <cell r="K222" t="str">
            <v>2XX</v>
          </cell>
          <cell r="L222">
            <v>35765</v>
          </cell>
        </row>
        <row r="223">
          <cell r="A223">
            <v>218</v>
          </cell>
          <cell r="B223" t="str">
            <v>91408-22013</v>
          </cell>
          <cell r="C223" t="str">
            <v>CONT</v>
          </cell>
          <cell r="D223" t="str">
            <v>●</v>
          </cell>
          <cell r="E223">
            <v>0</v>
          </cell>
          <cell r="F223">
            <v>23720</v>
          </cell>
          <cell r="G223">
            <v>0.88</v>
          </cell>
          <cell r="H223">
            <v>-2846.4000000000015</v>
          </cell>
          <cell r="I223">
            <v>20873.599999999999</v>
          </cell>
          <cell r="J223">
            <v>0</v>
          </cell>
          <cell r="K223" t="str">
            <v>2XX</v>
          </cell>
          <cell r="L223">
            <v>35765</v>
          </cell>
        </row>
        <row r="224">
          <cell r="A224">
            <v>219</v>
          </cell>
          <cell r="B224" t="str">
            <v>91408-22013</v>
          </cell>
          <cell r="C224" t="str">
            <v>CONT</v>
          </cell>
          <cell r="D224">
            <v>0</v>
          </cell>
          <cell r="E224" t="str">
            <v>○</v>
          </cell>
          <cell r="F224">
            <v>23720</v>
          </cell>
          <cell r="G224">
            <v>0.88</v>
          </cell>
          <cell r="H224">
            <v>-2846.4000000000015</v>
          </cell>
          <cell r="I224">
            <v>20873.599999999999</v>
          </cell>
          <cell r="J224">
            <v>0</v>
          </cell>
          <cell r="K224" t="str">
            <v>2XX</v>
          </cell>
          <cell r="L224">
            <v>35765</v>
          </cell>
        </row>
        <row r="225">
          <cell r="A225">
            <v>220</v>
          </cell>
          <cell r="B225" t="str">
            <v>91408-22022</v>
          </cell>
          <cell r="C225" t="str">
            <v>CONT</v>
          </cell>
          <cell r="D225" t="str">
            <v>●</v>
          </cell>
          <cell r="E225">
            <v>0</v>
          </cell>
          <cell r="F225">
            <v>33074</v>
          </cell>
          <cell r="G225">
            <v>0.88</v>
          </cell>
          <cell r="H225">
            <v>-3968.880000000001</v>
          </cell>
          <cell r="I225">
            <v>29105.119999999999</v>
          </cell>
          <cell r="J225">
            <v>0</v>
          </cell>
          <cell r="K225" t="str">
            <v>2XX</v>
          </cell>
          <cell r="L225">
            <v>35765</v>
          </cell>
        </row>
        <row r="226">
          <cell r="A226">
            <v>221</v>
          </cell>
          <cell r="B226" t="str">
            <v>91408-22032</v>
          </cell>
          <cell r="C226" t="str">
            <v>CONT</v>
          </cell>
          <cell r="D226" t="str">
            <v>●</v>
          </cell>
          <cell r="E226">
            <v>0</v>
          </cell>
          <cell r="F226">
            <v>31634</v>
          </cell>
          <cell r="G226">
            <v>0.88</v>
          </cell>
          <cell r="H226">
            <v>-3796.0799999999981</v>
          </cell>
          <cell r="I226">
            <v>27837.920000000002</v>
          </cell>
          <cell r="J226">
            <v>0</v>
          </cell>
          <cell r="K226" t="str">
            <v>2XX</v>
          </cell>
          <cell r="L226">
            <v>35765</v>
          </cell>
        </row>
        <row r="227">
          <cell r="A227">
            <v>222</v>
          </cell>
          <cell r="B227" t="str">
            <v>91408-22063</v>
          </cell>
          <cell r="C227" t="str">
            <v>CONT</v>
          </cell>
          <cell r="D227">
            <v>0</v>
          </cell>
          <cell r="E227" t="str">
            <v>○</v>
          </cell>
          <cell r="F227">
            <v>27494</v>
          </cell>
          <cell r="G227">
            <v>0.88</v>
          </cell>
          <cell r="H227">
            <v>-3299.2799999999988</v>
          </cell>
          <cell r="I227">
            <v>24194.720000000001</v>
          </cell>
          <cell r="J227">
            <v>0</v>
          </cell>
          <cell r="K227" t="str">
            <v>2XX</v>
          </cell>
          <cell r="L227">
            <v>35765</v>
          </cell>
        </row>
        <row r="228">
          <cell r="A228">
            <v>223</v>
          </cell>
          <cell r="B228" t="str">
            <v>91408-22073</v>
          </cell>
          <cell r="C228" t="str">
            <v>CONT</v>
          </cell>
          <cell r="D228">
            <v>0</v>
          </cell>
          <cell r="E228" t="str">
            <v>○</v>
          </cell>
          <cell r="F228">
            <v>25371</v>
          </cell>
          <cell r="G228">
            <v>0.88</v>
          </cell>
          <cell r="H228">
            <v>-3044.5200000000004</v>
          </cell>
          <cell r="I228">
            <v>22326.48</v>
          </cell>
          <cell r="J228">
            <v>0</v>
          </cell>
          <cell r="K228" t="str">
            <v>2XX</v>
          </cell>
          <cell r="L228">
            <v>35765</v>
          </cell>
        </row>
        <row r="229">
          <cell r="A229">
            <v>224</v>
          </cell>
          <cell r="B229" t="str">
            <v>91408-22082</v>
          </cell>
          <cell r="C229" t="str">
            <v>CONT</v>
          </cell>
          <cell r="D229" t="str">
            <v>●</v>
          </cell>
          <cell r="E229">
            <v>0</v>
          </cell>
          <cell r="F229">
            <v>27641</v>
          </cell>
          <cell r="G229">
            <v>0.88</v>
          </cell>
          <cell r="H229">
            <v>-3316.9199999999983</v>
          </cell>
          <cell r="I229">
            <v>24324.080000000002</v>
          </cell>
          <cell r="J229">
            <v>0</v>
          </cell>
          <cell r="K229" t="str">
            <v>2XX</v>
          </cell>
          <cell r="L229">
            <v>35765</v>
          </cell>
        </row>
        <row r="230">
          <cell r="A230">
            <v>225</v>
          </cell>
          <cell r="B230" t="str">
            <v>91408-22092</v>
          </cell>
          <cell r="C230" t="str">
            <v>CONT</v>
          </cell>
          <cell r="D230" t="str">
            <v>●</v>
          </cell>
          <cell r="E230">
            <v>0</v>
          </cell>
          <cell r="F230">
            <v>25476</v>
          </cell>
          <cell r="G230">
            <v>0.88</v>
          </cell>
          <cell r="H230">
            <v>-3057.119999999999</v>
          </cell>
          <cell r="I230">
            <v>22418.880000000001</v>
          </cell>
          <cell r="J230">
            <v>0</v>
          </cell>
          <cell r="K230" t="str">
            <v>2XX</v>
          </cell>
          <cell r="L230">
            <v>35765</v>
          </cell>
        </row>
        <row r="231">
          <cell r="A231">
            <v>226</v>
          </cell>
          <cell r="B231" t="str">
            <v>91408-22102</v>
          </cell>
          <cell r="C231" t="str">
            <v>CONT</v>
          </cell>
          <cell r="D231" t="str">
            <v>●</v>
          </cell>
          <cell r="E231">
            <v>0</v>
          </cell>
          <cell r="F231">
            <v>27474</v>
          </cell>
          <cell r="G231">
            <v>0.88</v>
          </cell>
          <cell r="H231">
            <v>-3296.880000000001</v>
          </cell>
          <cell r="I231">
            <v>24177.119999999999</v>
          </cell>
          <cell r="J231">
            <v>0</v>
          </cell>
          <cell r="K231" t="str">
            <v>2XX</v>
          </cell>
          <cell r="L231">
            <v>35765</v>
          </cell>
        </row>
        <row r="232">
          <cell r="A232">
            <v>227</v>
          </cell>
          <cell r="B232" t="str">
            <v>91408-22112</v>
          </cell>
          <cell r="C232" t="str">
            <v>CONT</v>
          </cell>
          <cell r="D232" t="str">
            <v>●</v>
          </cell>
          <cell r="E232">
            <v>0</v>
          </cell>
          <cell r="F232">
            <v>25289</v>
          </cell>
          <cell r="G232">
            <v>0.88</v>
          </cell>
          <cell r="H232">
            <v>-3034.6800000000003</v>
          </cell>
          <cell r="I232">
            <v>22254.32</v>
          </cell>
          <cell r="J232">
            <v>0</v>
          </cell>
          <cell r="K232" t="str">
            <v>2XX</v>
          </cell>
          <cell r="L232">
            <v>35765</v>
          </cell>
        </row>
        <row r="233">
          <cell r="A233">
            <v>228</v>
          </cell>
          <cell r="B233" t="str">
            <v>91408-22122</v>
          </cell>
          <cell r="C233" t="str">
            <v>CONT</v>
          </cell>
          <cell r="D233" t="str">
            <v>●</v>
          </cell>
          <cell r="E233">
            <v>0</v>
          </cell>
          <cell r="F233">
            <v>27328</v>
          </cell>
          <cell r="G233">
            <v>0.88</v>
          </cell>
          <cell r="H233">
            <v>-3279.3600000000006</v>
          </cell>
          <cell r="I233">
            <v>24048.639999999999</v>
          </cell>
          <cell r="J233">
            <v>0</v>
          </cell>
          <cell r="K233" t="str">
            <v>2XX</v>
          </cell>
          <cell r="L233">
            <v>35765</v>
          </cell>
        </row>
        <row r="234">
          <cell r="A234">
            <v>229</v>
          </cell>
          <cell r="B234" t="str">
            <v>91408-22132</v>
          </cell>
          <cell r="C234" t="str">
            <v>CONT</v>
          </cell>
          <cell r="D234" t="str">
            <v>●</v>
          </cell>
          <cell r="E234">
            <v>0</v>
          </cell>
          <cell r="F234">
            <v>25371</v>
          </cell>
          <cell r="G234">
            <v>0.88</v>
          </cell>
          <cell r="H234">
            <v>-3044.5200000000004</v>
          </cell>
          <cell r="I234">
            <v>22326.48</v>
          </cell>
          <cell r="J234">
            <v>0</v>
          </cell>
          <cell r="K234" t="str">
            <v>2XX</v>
          </cell>
          <cell r="L234">
            <v>35765</v>
          </cell>
        </row>
        <row r="235">
          <cell r="A235">
            <v>230</v>
          </cell>
          <cell r="B235" t="str">
            <v>91408-22142</v>
          </cell>
          <cell r="C235" t="str">
            <v>CONT</v>
          </cell>
          <cell r="D235" t="str">
            <v>●</v>
          </cell>
          <cell r="E235">
            <v>0</v>
          </cell>
          <cell r="F235">
            <v>27235</v>
          </cell>
          <cell r="G235">
            <v>0.88</v>
          </cell>
          <cell r="H235">
            <v>-3268.2000000000007</v>
          </cell>
          <cell r="I235">
            <v>23966.799999999999</v>
          </cell>
          <cell r="J235">
            <v>0</v>
          </cell>
          <cell r="K235" t="str">
            <v>2XX</v>
          </cell>
          <cell r="L235">
            <v>35765</v>
          </cell>
        </row>
        <row r="236">
          <cell r="A236">
            <v>231</v>
          </cell>
          <cell r="B236" t="str">
            <v>91408-22152</v>
          </cell>
          <cell r="C236" t="str">
            <v>CONT</v>
          </cell>
          <cell r="D236" t="str">
            <v>●</v>
          </cell>
          <cell r="E236">
            <v>0</v>
          </cell>
          <cell r="F236">
            <v>25285</v>
          </cell>
          <cell r="G236">
            <v>0.88</v>
          </cell>
          <cell r="H236">
            <v>-3034.2000000000007</v>
          </cell>
          <cell r="I236">
            <v>22250.799999999999</v>
          </cell>
          <cell r="J236">
            <v>0</v>
          </cell>
          <cell r="K236" t="str">
            <v>2XX</v>
          </cell>
          <cell r="L236">
            <v>35765</v>
          </cell>
        </row>
        <row r="237">
          <cell r="A237">
            <v>232</v>
          </cell>
          <cell r="B237" t="str">
            <v>91408-22163</v>
          </cell>
          <cell r="C237" t="str">
            <v>CONT</v>
          </cell>
          <cell r="D237">
            <v>0</v>
          </cell>
          <cell r="E237" t="str">
            <v>○</v>
          </cell>
          <cell r="F237">
            <v>25596</v>
          </cell>
          <cell r="G237">
            <v>0.88</v>
          </cell>
          <cell r="H237">
            <v>-3071.5200000000004</v>
          </cell>
          <cell r="I237">
            <v>22524.48</v>
          </cell>
          <cell r="J237">
            <v>0</v>
          </cell>
          <cell r="K237" t="str">
            <v>2XX</v>
          </cell>
          <cell r="L237">
            <v>35765</v>
          </cell>
        </row>
        <row r="238">
          <cell r="A238">
            <v>233</v>
          </cell>
          <cell r="B238" t="str">
            <v>91408-22173</v>
          </cell>
          <cell r="C238" t="str">
            <v>CONT</v>
          </cell>
          <cell r="D238" t="str">
            <v>●</v>
          </cell>
          <cell r="E238">
            <v>0</v>
          </cell>
          <cell r="F238">
            <v>23585</v>
          </cell>
          <cell r="G238">
            <v>0.88</v>
          </cell>
          <cell r="H238">
            <v>-2830.2000000000007</v>
          </cell>
          <cell r="I238">
            <v>20754.8</v>
          </cell>
          <cell r="J238">
            <v>0</v>
          </cell>
          <cell r="K238" t="str">
            <v>2XX</v>
          </cell>
          <cell r="L238">
            <v>35765</v>
          </cell>
        </row>
        <row r="239">
          <cell r="A239">
            <v>234</v>
          </cell>
          <cell r="B239" t="str">
            <v>91408-22182</v>
          </cell>
          <cell r="C239" t="str">
            <v>CONT</v>
          </cell>
          <cell r="D239" t="str">
            <v>●</v>
          </cell>
          <cell r="E239">
            <v>0</v>
          </cell>
          <cell r="F239">
            <v>27111</v>
          </cell>
          <cell r="G239">
            <v>0.88</v>
          </cell>
          <cell r="H239">
            <v>-3253.3199999999997</v>
          </cell>
          <cell r="I239">
            <v>23857.68</v>
          </cell>
          <cell r="J239">
            <v>0</v>
          </cell>
          <cell r="K239" t="str">
            <v>2XX</v>
          </cell>
          <cell r="L239">
            <v>35765</v>
          </cell>
        </row>
        <row r="240">
          <cell r="A240">
            <v>235</v>
          </cell>
          <cell r="B240" t="str">
            <v>91408-22192</v>
          </cell>
          <cell r="C240" t="str">
            <v>CONT</v>
          </cell>
          <cell r="D240" t="str">
            <v>●</v>
          </cell>
          <cell r="E240">
            <v>0</v>
          </cell>
          <cell r="F240">
            <v>25160</v>
          </cell>
          <cell r="G240">
            <v>0.88</v>
          </cell>
          <cell r="H240">
            <v>-3019.2000000000007</v>
          </cell>
          <cell r="I240">
            <v>22140.799999999999</v>
          </cell>
          <cell r="J240">
            <v>0</v>
          </cell>
          <cell r="K240" t="str">
            <v>2XX</v>
          </cell>
          <cell r="L240">
            <v>35765</v>
          </cell>
        </row>
        <row r="241">
          <cell r="A241">
            <v>236</v>
          </cell>
          <cell r="B241" t="str">
            <v>91408-22222</v>
          </cell>
          <cell r="C241" t="str">
            <v>CONT</v>
          </cell>
          <cell r="D241" t="str">
            <v>●</v>
          </cell>
          <cell r="E241">
            <v>0</v>
          </cell>
          <cell r="F241">
            <v>28315</v>
          </cell>
          <cell r="G241">
            <v>0.88</v>
          </cell>
          <cell r="H241">
            <v>-3397.7999999999993</v>
          </cell>
          <cell r="I241">
            <v>24917.200000000001</v>
          </cell>
          <cell r="J241">
            <v>0</v>
          </cell>
          <cell r="K241" t="str">
            <v>2XX</v>
          </cell>
          <cell r="L241">
            <v>35765</v>
          </cell>
        </row>
        <row r="242">
          <cell r="A242">
            <v>237</v>
          </cell>
          <cell r="B242" t="str">
            <v>91408-22222</v>
          </cell>
          <cell r="C242" t="str">
            <v>CONT</v>
          </cell>
          <cell r="D242">
            <v>0</v>
          </cell>
          <cell r="E242" t="str">
            <v>○</v>
          </cell>
          <cell r="F242">
            <v>28315</v>
          </cell>
          <cell r="G242">
            <v>0.88</v>
          </cell>
          <cell r="H242">
            <v>-3397.7999999999993</v>
          </cell>
          <cell r="I242">
            <v>24917.200000000001</v>
          </cell>
          <cell r="J242">
            <v>44</v>
          </cell>
          <cell r="K242" t="str">
            <v>2XU</v>
          </cell>
          <cell r="L242">
            <v>35765</v>
          </cell>
        </row>
        <row r="243">
          <cell r="A243">
            <v>238</v>
          </cell>
          <cell r="B243" t="str">
            <v>91408-22232</v>
          </cell>
          <cell r="C243" t="str">
            <v>CONT</v>
          </cell>
          <cell r="D243" t="str">
            <v>●</v>
          </cell>
          <cell r="E243">
            <v>0</v>
          </cell>
          <cell r="F243">
            <v>27012</v>
          </cell>
          <cell r="G243">
            <v>0.88</v>
          </cell>
          <cell r="H243">
            <v>-3241.4399999999987</v>
          </cell>
          <cell r="I243">
            <v>23770.560000000001</v>
          </cell>
          <cell r="J243">
            <v>0</v>
          </cell>
          <cell r="K243" t="str">
            <v>2XX</v>
          </cell>
          <cell r="L243">
            <v>35765</v>
          </cell>
        </row>
        <row r="244">
          <cell r="A244">
            <v>239</v>
          </cell>
          <cell r="B244" t="str">
            <v>91408-22232</v>
          </cell>
          <cell r="C244" t="str">
            <v>CONT</v>
          </cell>
          <cell r="D244">
            <v>0</v>
          </cell>
          <cell r="E244" t="str">
            <v>○</v>
          </cell>
          <cell r="F244">
            <v>27012</v>
          </cell>
          <cell r="G244">
            <v>0.88</v>
          </cell>
          <cell r="H244">
            <v>-3241.4399999999987</v>
          </cell>
          <cell r="I244">
            <v>23770.560000000001</v>
          </cell>
          <cell r="J244">
            <v>44</v>
          </cell>
          <cell r="K244" t="str">
            <v>2XU</v>
          </cell>
          <cell r="L244">
            <v>35765</v>
          </cell>
        </row>
        <row r="245">
          <cell r="A245">
            <v>240</v>
          </cell>
          <cell r="B245" t="str">
            <v>91408-22242</v>
          </cell>
          <cell r="C245" t="str">
            <v>CONT</v>
          </cell>
          <cell r="D245" t="str">
            <v>●</v>
          </cell>
          <cell r="E245">
            <v>0</v>
          </cell>
          <cell r="F245">
            <v>27744</v>
          </cell>
          <cell r="G245">
            <v>0.88</v>
          </cell>
          <cell r="H245">
            <v>-3329.2799999999988</v>
          </cell>
          <cell r="I245">
            <v>24414.720000000001</v>
          </cell>
          <cell r="J245">
            <v>0</v>
          </cell>
          <cell r="K245" t="str">
            <v>2XX</v>
          </cell>
          <cell r="L245">
            <v>35765</v>
          </cell>
        </row>
        <row r="246">
          <cell r="A246">
            <v>241</v>
          </cell>
          <cell r="B246" t="str">
            <v>91408-22252</v>
          </cell>
          <cell r="C246" t="str">
            <v>CONT</v>
          </cell>
          <cell r="D246" t="str">
            <v>●</v>
          </cell>
          <cell r="E246">
            <v>0</v>
          </cell>
          <cell r="F246">
            <v>26758</v>
          </cell>
          <cell r="G246">
            <v>0.88</v>
          </cell>
          <cell r="H246">
            <v>-3210.9599999999991</v>
          </cell>
          <cell r="I246">
            <v>23547.040000000001</v>
          </cell>
          <cell r="J246">
            <v>0</v>
          </cell>
          <cell r="K246" t="str">
            <v>2XX</v>
          </cell>
          <cell r="L246">
            <v>35765</v>
          </cell>
        </row>
        <row r="247">
          <cell r="A247">
            <v>242</v>
          </cell>
          <cell r="B247" t="str">
            <v>91408-22262</v>
          </cell>
          <cell r="C247" t="str">
            <v>CONT</v>
          </cell>
          <cell r="D247" t="str">
            <v>●</v>
          </cell>
          <cell r="E247">
            <v>0</v>
          </cell>
          <cell r="F247">
            <v>28704</v>
          </cell>
          <cell r="G247">
            <v>0.88</v>
          </cell>
          <cell r="H247">
            <v>-3444.4799999999996</v>
          </cell>
          <cell r="I247">
            <v>25259.52</v>
          </cell>
          <cell r="J247">
            <v>0</v>
          </cell>
          <cell r="K247" t="str">
            <v>2XX</v>
          </cell>
          <cell r="L247">
            <v>35765</v>
          </cell>
        </row>
        <row r="248">
          <cell r="A248">
            <v>243</v>
          </cell>
          <cell r="B248" t="str">
            <v>91408-22272</v>
          </cell>
          <cell r="C248" t="str">
            <v>CONT</v>
          </cell>
          <cell r="D248" t="str">
            <v>●</v>
          </cell>
          <cell r="E248">
            <v>0</v>
          </cell>
          <cell r="F248">
            <v>27507</v>
          </cell>
          <cell r="G248">
            <v>0.88</v>
          </cell>
          <cell r="H248">
            <v>-3300.84</v>
          </cell>
          <cell r="I248">
            <v>24206.16</v>
          </cell>
          <cell r="J248">
            <v>0</v>
          </cell>
          <cell r="K248" t="str">
            <v>2XX</v>
          </cell>
          <cell r="L248">
            <v>35765</v>
          </cell>
        </row>
        <row r="249">
          <cell r="A249">
            <v>244</v>
          </cell>
          <cell r="B249" t="str">
            <v>91408-22282</v>
          </cell>
          <cell r="C249" t="str">
            <v>CONT</v>
          </cell>
          <cell r="D249" t="str">
            <v>●</v>
          </cell>
          <cell r="E249">
            <v>0</v>
          </cell>
          <cell r="F249">
            <v>28138</v>
          </cell>
          <cell r="G249">
            <v>0.88</v>
          </cell>
          <cell r="H249">
            <v>-3376.5600000000013</v>
          </cell>
          <cell r="I249">
            <v>24761.439999999999</v>
          </cell>
          <cell r="J249">
            <v>0</v>
          </cell>
          <cell r="K249" t="str">
            <v>2XX</v>
          </cell>
          <cell r="L249">
            <v>35765</v>
          </cell>
        </row>
        <row r="250">
          <cell r="A250">
            <v>245</v>
          </cell>
          <cell r="B250" t="str">
            <v>91408-22292</v>
          </cell>
          <cell r="C250" t="str">
            <v>CONT</v>
          </cell>
          <cell r="D250" t="str">
            <v>●</v>
          </cell>
          <cell r="E250">
            <v>0</v>
          </cell>
          <cell r="F250">
            <v>27246</v>
          </cell>
          <cell r="G250">
            <v>0.88</v>
          </cell>
          <cell r="H250">
            <v>-3269.5200000000004</v>
          </cell>
          <cell r="I250">
            <v>23976.48</v>
          </cell>
          <cell r="J250">
            <v>0</v>
          </cell>
          <cell r="K250" t="str">
            <v>2XX</v>
          </cell>
          <cell r="L250">
            <v>35765</v>
          </cell>
        </row>
        <row r="251">
          <cell r="A251">
            <v>246</v>
          </cell>
          <cell r="B251" t="str">
            <v>91408-22302</v>
          </cell>
          <cell r="C251" t="str">
            <v>CONT</v>
          </cell>
          <cell r="D251" t="str">
            <v>●</v>
          </cell>
          <cell r="E251">
            <v>0</v>
          </cell>
          <cell r="F251">
            <v>29009</v>
          </cell>
          <cell r="G251">
            <v>0.88</v>
          </cell>
          <cell r="H251">
            <v>-3481.0799999999981</v>
          </cell>
          <cell r="I251">
            <v>25527.920000000002</v>
          </cell>
          <cell r="J251">
            <v>0</v>
          </cell>
          <cell r="K251" t="str">
            <v>2XX</v>
          </cell>
          <cell r="L251">
            <v>35765</v>
          </cell>
        </row>
        <row r="252">
          <cell r="A252">
            <v>247</v>
          </cell>
          <cell r="B252" t="str">
            <v>91408-22312</v>
          </cell>
          <cell r="C252" t="str">
            <v>CONT</v>
          </cell>
          <cell r="D252" t="str">
            <v>●</v>
          </cell>
          <cell r="E252">
            <v>0</v>
          </cell>
          <cell r="F252">
            <v>27706</v>
          </cell>
          <cell r="G252">
            <v>0.88</v>
          </cell>
          <cell r="H252">
            <v>-3324.7200000000012</v>
          </cell>
          <cell r="I252">
            <v>24381.279999999999</v>
          </cell>
          <cell r="J252">
            <v>0</v>
          </cell>
          <cell r="K252" t="str">
            <v>2XX</v>
          </cell>
          <cell r="L252">
            <v>35765</v>
          </cell>
        </row>
        <row r="253">
          <cell r="A253">
            <v>248</v>
          </cell>
          <cell r="B253" t="str">
            <v>91408-22322</v>
          </cell>
          <cell r="C253" t="str">
            <v>CONT</v>
          </cell>
          <cell r="D253" t="str">
            <v>●</v>
          </cell>
          <cell r="E253">
            <v>0</v>
          </cell>
          <cell r="F253">
            <v>28237</v>
          </cell>
          <cell r="G253">
            <v>0.88</v>
          </cell>
          <cell r="H253">
            <v>-3388.4399999999987</v>
          </cell>
          <cell r="I253">
            <v>24848.560000000001</v>
          </cell>
          <cell r="J253">
            <v>0</v>
          </cell>
          <cell r="K253" t="str">
            <v>2XX</v>
          </cell>
          <cell r="L253">
            <v>35765</v>
          </cell>
        </row>
        <row r="254">
          <cell r="A254">
            <v>249</v>
          </cell>
          <cell r="B254" t="str">
            <v>91408-22332</v>
          </cell>
          <cell r="C254" t="str">
            <v>CONT</v>
          </cell>
          <cell r="D254" t="str">
            <v>●</v>
          </cell>
          <cell r="E254">
            <v>0</v>
          </cell>
          <cell r="F254">
            <v>27345</v>
          </cell>
          <cell r="G254">
            <v>0.88</v>
          </cell>
          <cell r="H254">
            <v>-3281.4000000000015</v>
          </cell>
          <cell r="I254">
            <v>24063.599999999999</v>
          </cell>
          <cell r="J254">
            <v>0</v>
          </cell>
          <cell r="K254" t="str">
            <v>2XX</v>
          </cell>
          <cell r="L254">
            <v>35765</v>
          </cell>
        </row>
        <row r="255">
          <cell r="A255">
            <v>250</v>
          </cell>
          <cell r="B255" t="str">
            <v>91408-22362</v>
          </cell>
          <cell r="C255" t="str">
            <v>CONT</v>
          </cell>
          <cell r="D255" t="str">
            <v>●</v>
          </cell>
          <cell r="E255">
            <v>0</v>
          </cell>
          <cell r="F255">
            <v>27460</v>
          </cell>
          <cell r="G255">
            <v>0.88</v>
          </cell>
          <cell r="H255">
            <v>-3295.2000000000007</v>
          </cell>
          <cell r="I255">
            <v>24164.799999999999</v>
          </cell>
          <cell r="J255">
            <v>0</v>
          </cell>
          <cell r="K255" t="str">
            <v>2XX</v>
          </cell>
          <cell r="L255">
            <v>35765</v>
          </cell>
        </row>
        <row r="256">
          <cell r="A256">
            <v>251</v>
          </cell>
          <cell r="B256" t="str">
            <v>91408-22372</v>
          </cell>
          <cell r="C256" t="str">
            <v>CONT</v>
          </cell>
          <cell r="D256" t="str">
            <v>●</v>
          </cell>
          <cell r="E256">
            <v>0</v>
          </cell>
          <cell r="F256">
            <v>25712</v>
          </cell>
          <cell r="G256">
            <v>0.88</v>
          </cell>
          <cell r="H256">
            <v>-3085.4399999999987</v>
          </cell>
          <cell r="I256">
            <v>22626.560000000001</v>
          </cell>
          <cell r="J256">
            <v>0</v>
          </cell>
          <cell r="K256" t="str">
            <v>2XX</v>
          </cell>
          <cell r="L256">
            <v>35765</v>
          </cell>
        </row>
        <row r="257">
          <cell r="A257">
            <v>252</v>
          </cell>
          <cell r="B257" t="str">
            <v>91408-22403</v>
          </cell>
          <cell r="C257" t="str">
            <v>CONT</v>
          </cell>
          <cell r="D257">
            <v>0</v>
          </cell>
          <cell r="E257" t="str">
            <v>○</v>
          </cell>
          <cell r="F257">
            <v>25513</v>
          </cell>
          <cell r="G257">
            <v>0.88</v>
          </cell>
          <cell r="H257">
            <v>-3061.5600000000013</v>
          </cell>
          <cell r="I257">
            <v>22451.439999999999</v>
          </cell>
          <cell r="J257">
            <v>0</v>
          </cell>
          <cell r="K257" t="str">
            <v>2XX</v>
          </cell>
          <cell r="L257">
            <v>35765</v>
          </cell>
        </row>
        <row r="258">
          <cell r="A258">
            <v>253</v>
          </cell>
          <cell r="B258" t="str">
            <v>91408-22413</v>
          </cell>
          <cell r="C258" t="str">
            <v>CONT</v>
          </cell>
          <cell r="D258" t="str">
            <v>●</v>
          </cell>
          <cell r="E258">
            <v>0</v>
          </cell>
          <cell r="F258">
            <v>23540</v>
          </cell>
          <cell r="G258">
            <v>0.88</v>
          </cell>
          <cell r="H258">
            <v>-2824.7999999999993</v>
          </cell>
          <cell r="I258">
            <v>20715.2</v>
          </cell>
          <cell r="J258">
            <v>0</v>
          </cell>
          <cell r="K258" t="str">
            <v>2XX</v>
          </cell>
          <cell r="L258">
            <v>35765</v>
          </cell>
        </row>
        <row r="259">
          <cell r="A259">
            <v>254</v>
          </cell>
          <cell r="B259" t="str">
            <v>91408-22422</v>
          </cell>
          <cell r="C259" t="str">
            <v>CONT</v>
          </cell>
          <cell r="D259" t="str">
            <v>●</v>
          </cell>
          <cell r="E259">
            <v>0</v>
          </cell>
          <cell r="F259">
            <v>27320</v>
          </cell>
          <cell r="G259">
            <v>0.88</v>
          </cell>
          <cell r="H259">
            <v>-3278.4000000000015</v>
          </cell>
          <cell r="I259">
            <v>24041.599999999999</v>
          </cell>
          <cell r="J259">
            <v>0</v>
          </cell>
          <cell r="K259" t="str">
            <v>2XX</v>
          </cell>
          <cell r="L259">
            <v>35765</v>
          </cell>
        </row>
        <row r="260">
          <cell r="A260">
            <v>255</v>
          </cell>
          <cell r="B260" t="str">
            <v>91408-22432</v>
          </cell>
          <cell r="C260" t="str">
            <v>CONT</v>
          </cell>
          <cell r="D260" t="str">
            <v>●</v>
          </cell>
          <cell r="E260">
            <v>0</v>
          </cell>
          <cell r="F260">
            <v>25328</v>
          </cell>
          <cell r="G260">
            <v>0.88</v>
          </cell>
          <cell r="H260">
            <v>-3039.3600000000006</v>
          </cell>
          <cell r="I260">
            <v>22288.639999999999</v>
          </cell>
          <cell r="J260">
            <v>0</v>
          </cell>
          <cell r="K260" t="str">
            <v>2XX</v>
          </cell>
          <cell r="L260">
            <v>35765</v>
          </cell>
        </row>
        <row r="261">
          <cell r="A261">
            <v>256</v>
          </cell>
          <cell r="B261" t="str">
            <v>91408-22443</v>
          </cell>
          <cell r="C261" t="str">
            <v>CONT</v>
          </cell>
          <cell r="D261">
            <v>0</v>
          </cell>
          <cell r="E261" t="str">
            <v>○</v>
          </cell>
          <cell r="F261">
            <v>25477</v>
          </cell>
          <cell r="G261">
            <v>0.88</v>
          </cell>
          <cell r="H261">
            <v>-3057.2400000000016</v>
          </cell>
          <cell r="I261">
            <v>22419.759999999998</v>
          </cell>
          <cell r="J261">
            <v>0</v>
          </cell>
          <cell r="K261" t="str">
            <v>2XX</v>
          </cell>
          <cell r="L261">
            <v>35765</v>
          </cell>
        </row>
        <row r="262">
          <cell r="A262">
            <v>257</v>
          </cell>
          <cell r="B262" t="str">
            <v>91408-22453</v>
          </cell>
          <cell r="C262" t="str">
            <v>CONT</v>
          </cell>
          <cell r="D262" t="str">
            <v>●</v>
          </cell>
          <cell r="E262">
            <v>0</v>
          </cell>
          <cell r="F262">
            <v>23476</v>
          </cell>
          <cell r="G262">
            <v>0.88</v>
          </cell>
          <cell r="H262">
            <v>-2817.119999999999</v>
          </cell>
          <cell r="I262">
            <v>20658.88</v>
          </cell>
          <cell r="J262">
            <v>0</v>
          </cell>
          <cell r="K262" t="str">
            <v>2XX</v>
          </cell>
          <cell r="L262">
            <v>35765</v>
          </cell>
        </row>
        <row r="263">
          <cell r="A263">
            <v>258</v>
          </cell>
          <cell r="B263" t="str">
            <v>91408-22462</v>
          </cell>
          <cell r="C263" t="str">
            <v>CONT</v>
          </cell>
          <cell r="D263" t="str">
            <v>●</v>
          </cell>
          <cell r="E263">
            <v>0</v>
          </cell>
          <cell r="F263">
            <v>27098</v>
          </cell>
          <cell r="G263">
            <v>0.88</v>
          </cell>
          <cell r="H263">
            <v>-3251.7599999999984</v>
          </cell>
          <cell r="I263">
            <v>23846.240000000002</v>
          </cell>
          <cell r="J263">
            <v>0</v>
          </cell>
          <cell r="K263" t="str">
            <v>2XX</v>
          </cell>
          <cell r="L263">
            <v>35765</v>
          </cell>
        </row>
        <row r="264">
          <cell r="A264">
            <v>259</v>
          </cell>
          <cell r="B264" t="str">
            <v>91408-22472</v>
          </cell>
          <cell r="C264" t="str">
            <v>CONT</v>
          </cell>
          <cell r="D264" t="str">
            <v>●</v>
          </cell>
          <cell r="E264">
            <v>0</v>
          </cell>
          <cell r="F264">
            <v>25165</v>
          </cell>
          <cell r="G264">
            <v>0.88</v>
          </cell>
          <cell r="H264">
            <v>-3019.7999999999993</v>
          </cell>
          <cell r="I264">
            <v>22145.200000000001</v>
          </cell>
          <cell r="J264">
            <v>0</v>
          </cell>
          <cell r="K264" t="str">
            <v>2XX</v>
          </cell>
          <cell r="L264">
            <v>35765</v>
          </cell>
        </row>
        <row r="265">
          <cell r="A265">
            <v>260</v>
          </cell>
          <cell r="B265" t="str">
            <v>91408-22483</v>
          </cell>
          <cell r="C265" t="str">
            <v>CONT</v>
          </cell>
          <cell r="D265">
            <v>0</v>
          </cell>
          <cell r="E265" t="str">
            <v>○</v>
          </cell>
          <cell r="F265">
            <v>25269</v>
          </cell>
          <cell r="G265">
            <v>0.88</v>
          </cell>
          <cell r="H265">
            <v>-3032.2799999999988</v>
          </cell>
          <cell r="I265">
            <v>22236.720000000001</v>
          </cell>
          <cell r="J265">
            <v>0</v>
          </cell>
          <cell r="K265" t="str">
            <v>2XX</v>
          </cell>
          <cell r="L265">
            <v>35765</v>
          </cell>
        </row>
        <row r="266">
          <cell r="A266">
            <v>261</v>
          </cell>
          <cell r="B266" t="str">
            <v>91408-22493</v>
          </cell>
          <cell r="C266" t="str">
            <v>CONT</v>
          </cell>
          <cell r="D266" t="str">
            <v>●</v>
          </cell>
          <cell r="E266">
            <v>0</v>
          </cell>
          <cell r="F266">
            <v>23310</v>
          </cell>
          <cell r="G266">
            <v>0.88</v>
          </cell>
          <cell r="H266">
            <v>-2797.2000000000007</v>
          </cell>
          <cell r="I266">
            <v>20512.8</v>
          </cell>
          <cell r="J266">
            <v>0</v>
          </cell>
          <cell r="K266" t="str">
            <v>2XX</v>
          </cell>
          <cell r="L266">
            <v>35765</v>
          </cell>
        </row>
        <row r="267">
          <cell r="A267">
            <v>262</v>
          </cell>
          <cell r="B267" t="str">
            <v>91408-22502</v>
          </cell>
          <cell r="C267" t="str">
            <v>CONT</v>
          </cell>
          <cell r="D267" t="str">
            <v>●</v>
          </cell>
          <cell r="E267">
            <v>0</v>
          </cell>
          <cell r="F267">
            <v>27306</v>
          </cell>
          <cell r="G267">
            <v>0.88</v>
          </cell>
          <cell r="H267">
            <v>-3276.7200000000012</v>
          </cell>
          <cell r="I267">
            <v>24029.279999999999</v>
          </cell>
          <cell r="J267">
            <v>0</v>
          </cell>
          <cell r="K267" t="str">
            <v>2XX</v>
          </cell>
          <cell r="L267">
            <v>35765</v>
          </cell>
        </row>
        <row r="268">
          <cell r="A268">
            <v>263</v>
          </cell>
          <cell r="B268" t="str">
            <v>91408-22512</v>
          </cell>
          <cell r="C268" t="str">
            <v>CONT</v>
          </cell>
          <cell r="D268" t="str">
            <v>●</v>
          </cell>
          <cell r="E268">
            <v>0</v>
          </cell>
          <cell r="F268">
            <v>25328</v>
          </cell>
          <cell r="G268">
            <v>0.88</v>
          </cell>
          <cell r="H268">
            <v>-3039.3600000000006</v>
          </cell>
          <cell r="I268">
            <v>22288.639999999999</v>
          </cell>
          <cell r="J268">
            <v>0</v>
          </cell>
          <cell r="K268" t="str">
            <v>2XX</v>
          </cell>
          <cell r="L268">
            <v>35765</v>
          </cell>
        </row>
        <row r="269">
          <cell r="A269">
            <v>264</v>
          </cell>
          <cell r="B269" t="str">
            <v>91408-22523</v>
          </cell>
          <cell r="C269" t="str">
            <v>CONT</v>
          </cell>
          <cell r="D269">
            <v>0</v>
          </cell>
          <cell r="E269" t="str">
            <v>○</v>
          </cell>
          <cell r="F269">
            <v>25721</v>
          </cell>
          <cell r="G269">
            <v>0.88</v>
          </cell>
          <cell r="H269">
            <v>-3086.5200000000004</v>
          </cell>
          <cell r="I269">
            <v>22634.48</v>
          </cell>
          <cell r="J269">
            <v>0</v>
          </cell>
          <cell r="K269" t="str">
            <v>2XX</v>
          </cell>
          <cell r="L269">
            <v>35765</v>
          </cell>
        </row>
        <row r="270">
          <cell r="A270">
            <v>265</v>
          </cell>
          <cell r="B270" t="str">
            <v>91408-22533</v>
          </cell>
          <cell r="C270" t="str">
            <v>CONT</v>
          </cell>
          <cell r="D270" t="str">
            <v>●</v>
          </cell>
          <cell r="E270">
            <v>0</v>
          </cell>
          <cell r="F270">
            <v>23720</v>
          </cell>
          <cell r="G270">
            <v>0.88</v>
          </cell>
          <cell r="H270">
            <v>-2846.4000000000015</v>
          </cell>
          <cell r="I270">
            <v>20873.599999999999</v>
          </cell>
          <cell r="J270">
            <v>0</v>
          </cell>
          <cell r="K270" t="str">
            <v>2XX</v>
          </cell>
          <cell r="L270">
            <v>35765</v>
          </cell>
        </row>
        <row r="271">
          <cell r="A271">
            <v>266</v>
          </cell>
          <cell r="B271" t="str">
            <v>91408-22600</v>
          </cell>
          <cell r="C271" t="str">
            <v>CONT</v>
          </cell>
          <cell r="D271" t="str">
            <v>●</v>
          </cell>
          <cell r="E271">
            <v>0</v>
          </cell>
          <cell r="F271">
            <v>30018</v>
          </cell>
          <cell r="G271">
            <v>0.88</v>
          </cell>
          <cell r="H271">
            <v>-3602.16</v>
          </cell>
          <cell r="I271">
            <v>26415.84</v>
          </cell>
          <cell r="J271">
            <v>0</v>
          </cell>
          <cell r="K271" t="str">
            <v>2XX</v>
          </cell>
          <cell r="L271">
            <v>35765</v>
          </cell>
        </row>
        <row r="272">
          <cell r="A272">
            <v>267</v>
          </cell>
          <cell r="B272" t="str">
            <v>91408-22630</v>
          </cell>
          <cell r="C272" t="str">
            <v>CONT</v>
          </cell>
          <cell r="D272" t="str">
            <v>●</v>
          </cell>
          <cell r="E272">
            <v>0</v>
          </cell>
          <cell r="F272">
            <v>33074</v>
          </cell>
          <cell r="G272">
            <v>0.88</v>
          </cell>
          <cell r="H272">
            <v>-3968.880000000001</v>
          </cell>
          <cell r="I272">
            <v>29105.119999999999</v>
          </cell>
          <cell r="J272">
            <v>0</v>
          </cell>
          <cell r="K272" t="str">
            <v>2XX</v>
          </cell>
          <cell r="L272">
            <v>35765</v>
          </cell>
        </row>
        <row r="273">
          <cell r="A273">
            <v>268</v>
          </cell>
          <cell r="B273" t="str">
            <v>91408-22640</v>
          </cell>
          <cell r="C273" t="str">
            <v>CONT</v>
          </cell>
          <cell r="D273" t="str">
            <v>●</v>
          </cell>
          <cell r="E273">
            <v>0</v>
          </cell>
          <cell r="F273">
            <v>31634</v>
          </cell>
          <cell r="G273">
            <v>0.88</v>
          </cell>
          <cell r="H273">
            <v>-3796.0799999999981</v>
          </cell>
          <cell r="I273">
            <v>27837.920000000002</v>
          </cell>
          <cell r="J273">
            <v>0</v>
          </cell>
          <cell r="K273" t="str">
            <v>2XX</v>
          </cell>
          <cell r="L273">
            <v>35765</v>
          </cell>
        </row>
        <row r="274">
          <cell r="A274">
            <v>269</v>
          </cell>
          <cell r="B274" t="str">
            <v>91630-22001</v>
          </cell>
          <cell r="C274" t="str">
            <v>ROOF</v>
          </cell>
          <cell r="D274" t="str">
            <v>●</v>
          </cell>
          <cell r="E274">
            <v>0</v>
          </cell>
          <cell r="F274">
            <v>723</v>
          </cell>
          <cell r="G274">
            <v>0.88</v>
          </cell>
          <cell r="H274">
            <v>-86.759999999999991</v>
          </cell>
          <cell r="I274">
            <v>636.24</v>
          </cell>
          <cell r="J274">
            <v>0</v>
          </cell>
          <cell r="K274" t="str">
            <v>XXX</v>
          </cell>
          <cell r="L274">
            <v>35765</v>
          </cell>
        </row>
        <row r="275">
          <cell r="A275">
            <v>270</v>
          </cell>
          <cell r="B275" t="str">
            <v>91630-22100</v>
          </cell>
          <cell r="C275" t="str">
            <v>ROOF</v>
          </cell>
          <cell r="D275" t="str">
            <v>●</v>
          </cell>
          <cell r="E275">
            <v>0</v>
          </cell>
          <cell r="F275">
            <v>918</v>
          </cell>
          <cell r="G275">
            <v>0.88</v>
          </cell>
          <cell r="H275">
            <v>-110.15999999999997</v>
          </cell>
          <cell r="I275">
            <v>807.84</v>
          </cell>
          <cell r="J275">
            <v>0</v>
          </cell>
          <cell r="K275" t="str">
            <v>XXX</v>
          </cell>
          <cell r="L275">
            <v>35765</v>
          </cell>
        </row>
        <row r="276">
          <cell r="A276">
            <v>271</v>
          </cell>
          <cell r="B276" t="str">
            <v>91630-22150</v>
          </cell>
          <cell r="C276" t="str">
            <v>ROOF</v>
          </cell>
          <cell r="D276" t="str">
            <v>●</v>
          </cell>
          <cell r="E276">
            <v>0</v>
          </cell>
          <cell r="F276">
            <v>3858</v>
          </cell>
          <cell r="G276">
            <v>0.88</v>
          </cell>
          <cell r="H276">
            <v>-462.96000000000004</v>
          </cell>
          <cell r="I276">
            <v>3395.04</v>
          </cell>
          <cell r="J276">
            <v>0</v>
          </cell>
          <cell r="K276" t="str">
            <v>XXX</v>
          </cell>
          <cell r="L276">
            <v>35765</v>
          </cell>
        </row>
        <row r="277">
          <cell r="A277">
            <v>272</v>
          </cell>
          <cell r="B277" t="str">
            <v>91670-22002</v>
          </cell>
          <cell r="C277" t="str">
            <v>ABS</v>
          </cell>
          <cell r="D277">
            <v>0</v>
          </cell>
          <cell r="E277" t="str">
            <v>○</v>
          </cell>
          <cell r="F277">
            <v>14779</v>
          </cell>
          <cell r="G277">
            <v>0.88</v>
          </cell>
          <cell r="H277">
            <v>-1773.4799999999996</v>
          </cell>
          <cell r="I277">
            <v>13005.52</v>
          </cell>
          <cell r="J277">
            <v>331</v>
          </cell>
          <cell r="K277" t="str">
            <v>XXU</v>
          </cell>
          <cell r="L277">
            <v>35765</v>
          </cell>
        </row>
        <row r="278">
          <cell r="A278">
            <v>273</v>
          </cell>
          <cell r="B278" t="str">
            <v>91670-22101</v>
          </cell>
          <cell r="C278" t="str">
            <v>ABS</v>
          </cell>
          <cell r="D278">
            <v>0</v>
          </cell>
          <cell r="E278" t="str">
            <v>○</v>
          </cell>
          <cell r="F278">
            <v>14236</v>
          </cell>
          <cell r="G278">
            <v>0.88</v>
          </cell>
          <cell r="H278">
            <v>-1708.3199999999997</v>
          </cell>
          <cell r="I278">
            <v>12527.68</v>
          </cell>
          <cell r="J278">
            <v>331</v>
          </cell>
          <cell r="K278" t="str">
            <v>XXU</v>
          </cell>
          <cell r="L278">
            <v>35765</v>
          </cell>
        </row>
        <row r="279">
          <cell r="A279">
            <v>274</v>
          </cell>
          <cell r="B279" t="str">
            <v>91670-22201</v>
          </cell>
          <cell r="C279" t="str">
            <v>ABS</v>
          </cell>
          <cell r="D279">
            <v>0</v>
          </cell>
          <cell r="E279" t="str">
            <v>○</v>
          </cell>
          <cell r="F279">
            <v>16383</v>
          </cell>
          <cell r="G279">
            <v>0.88</v>
          </cell>
          <cell r="H279">
            <v>-1965.9599999999991</v>
          </cell>
          <cell r="I279">
            <v>14417.04</v>
          </cell>
          <cell r="J279">
            <v>331</v>
          </cell>
          <cell r="K279" t="str">
            <v>XXU</v>
          </cell>
          <cell r="L279">
            <v>35765</v>
          </cell>
        </row>
        <row r="280">
          <cell r="A280">
            <v>275</v>
          </cell>
          <cell r="B280" t="str">
            <v>91670-22301</v>
          </cell>
          <cell r="C280" t="str">
            <v>ABS</v>
          </cell>
          <cell r="D280">
            <v>0</v>
          </cell>
          <cell r="E280" t="str">
            <v>○</v>
          </cell>
          <cell r="F280">
            <v>15246</v>
          </cell>
          <cell r="G280">
            <v>0.88</v>
          </cell>
          <cell r="H280">
            <v>-1829.5200000000004</v>
          </cell>
          <cell r="I280">
            <v>13416.48</v>
          </cell>
          <cell r="J280">
            <v>331</v>
          </cell>
          <cell r="K280" t="str">
            <v>XXU</v>
          </cell>
          <cell r="L280">
            <v>35765</v>
          </cell>
        </row>
        <row r="281">
          <cell r="A281">
            <v>276</v>
          </cell>
          <cell r="B281" t="str">
            <v>91670-22401</v>
          </cell>
          <cell r="C281" t="str">
            <v>ABS</v>
          </cell>
          <cell r="D281">
            <v>0</v>
          </cell>
          <cell r="E281" t="str">
            <v>○</v>
          </cell>
          <cell r="F281">
            <v>15995</v>
          </cell>
          <cell r="G281">
            <v>0.88</v>
          </cell>
          <cell r="H281">
            <v>-1919.3999999999996</v>
          </cell>
          <cell r="I281">
            <v>14075.6</v>
          </cell>
          <cell r="J281">
            <v>331</v>
          </cell>
          <cell r="K281" t="str">
            <v>XXU</v>
          </cell>
          <cell r="L281">
            <v>35765</v>
          </cell>
        </row>
        <row r="282">
          <cell r="A282">
            <v>277</v>
          </cell>
          <cell r="B282" t="str">
            <v>91670-22503</v>
          </cell>
          <cell r="C282" t="str">
            <v>ABS</v>
          </cell>
          <cell r="D282">
            <v>0</v>
          </cell>
          <cell r="E282" t="str">
            <v>○</v>
          </cell>
          <cell r="F282">
            <v>17845</v>
          </cell>
          <cell r="G282">
            <v>0.88</v>
          </cell>
          <cell r="H282">
            <v>-2141.3999999999996</v>
          </cell>
          <cell r="I282">
            <v>15703.6</v>
          </cell>
          <cell r="J282">
            <v>404</v>
          </cell>
          <cell r="K282" t="str">
            <v>XXU</v>
          </cell>
          <cell r="L282">
            <v>35765</v>
          </cell>
        </row>
        <row r="283">
          <cell r="A283">
            <v>278</v>
          </cell>
          <cell r="B283" t="str">
            <v>91670-22603</v>
          </cell>
          <cell r="C283" t="str">
            <v>ABS</v>
          </cell>
          <cell r="D283">
            <v>0</v>
          </cell>
          <cell r="E283" t="str">
            <v>○</v>
          </cell>
          <cell r="F283">
            <v>17541</v>
          </cell>
          <cell r="G283">
            <v>0.88</v>
          </cell>
          <cell r="H283">
            <v>-2104.92</v>
          </cell>
          <cell r="I283">
            <v>15436.08</v>
          </cell>
          <cell r="J283">
            <v>404</v>
          </cell>
          <cell r="K283" t="str">
            <v>XXU</v>
          </cell>
          <cell r="L283">
            <v>35765</v>
          </cell>
        </row>
        <row r="284">
          <cell r="A284">
            <v>279</v>
          </cell>
          <cell r="B284" t="str">
            <v>91670-22703</v>
          </cell>
          <cell r="C284" t="str">
            <v>ABS</v>
          </cell>
          <cell r="D284">
            <v>0</v>
          </cell>
          <cell r="E284" t="str">
            <v>○</v>
          </cell>
          <cell r="F284">
            <v>19553</v>
          </cell>
          <cell r="G284">
            <v>0.88</v>
          </cell>
          <cell r="H284">
            <v>-2346.3600000000006</v>
          </cell>
          <cell r="I284">
            <v>17206.64</v>
          </cell>
          <cell r="J284">
            <v>404</v>
          </cell>
          <cell r="K284" t="str">
            <v>XXU</v>
          </cell>
          <cell r="L284">
            <v>35765</v>
          </cell>
        </row>
        <row r="285">
          <cell r="A285">
            <v>280</v>
          </cell>
          <cell r="B285" t="str">
            <v>91670-22803</v>
          </cell>
          <cell r="C285" t="str">
            <v>ABS</v>
          </cell>
          <cell r="D285">
            <v>0</v>
          </cell>
          <cell r="E285" t="str">
            <v>○</v>
          </cell>
          <cell r="F285">
            <v>18389</v>
          </cell>
          <cell r="G285">
            <v>0.88</v>
          </cell>
          <cell r="H285">
            <v>-2206.6800000000003</v>
          </cell>
          <cell r="I285">
            <v>16182.32</v>
          </cell>
          <cell r="J285">
            <v>404</v>
          </cell>
          <cell r="K285" t="str">
            <v>XXU</v>
          </cell>
          <cell r="L285">
            <v>35765</v>
          </cell>
        </row>
        <row r="286">
          <cell r="A286">
            <v>281</v>
          </cell>
          <cell r="B286" t="str">
            <v>91670-22903</v>
          </cell>
          <cell r="C286" t="str">
            <v>ABS</v>
          </cell>
          <cell r="D286">
            <v>0</v>
          </cell>
          <cell r="E286" t="str">
            <v>○</v>
          </cell>
          <cell r="F286">
            <v>19074</v>
          </cell>
          <cell r="G286">
            <v>0.88</v>
          </cell>
          <cell r="H286">
            <v>-2288.880000000001</v>
          </cell>
          <cell r="I286">
            <v>16785.12</v>
          </cell>
          <cell r="J286">
            <v>404</v>
          </cell>
          <cell r="K286" t="str">
            <v>XXU</v>
          </cell>
          <cell r="L286">
            <v>35765</v>
          </cell>
        </row>
        <row r="287">
          <cell r="A287">
            <v>282</v>
          </cell>
          <cell r="B287" t="str">
            <v>91710-22002</v>
          </cell>
          <cell r="C287" t="str">
            <v>M/EXT</v>
          </cell>
          <cell r="D287">
            <v>0</v>
          </cell>
          <cell r="E287" t="str">
            <v>○</v>
          </cell>
          <cell r="F287">
            <v>2238</v>
          </cell>
          <cell r="G287">
            <v>0.88</v>
          </cell>
          <cell r="H287">
            <v>-268.55999999999995</v>
          </cell>
          <cell r="I287">
            <v>1969.44</v>
          </cell>
          <cell r="J287">
            <v>72</v>
          </cell>
          <cell r="K287" t="str">
            <v>XXU</v>
          </cell>
          <cell r="L287">
            <v>35765</v>
          </cell>
        </row>
        <row r="288">
          <cell r="A288">
            <v>283</v>
          </cell>
          <cell r="B288" t="str">
            <v>91710-22101</v>
          </cell>
          <cell r="C288" t="str">
            <v>M/EXT</v>
          </cell>
          <cell r="D288">
            <v>0</v>
          </cell>
          <cell r="E288" t="str">
            <v>○</v>
          </cell>
          <cell r="F288">
            <v>2349</v>
          </cell>
          <cell r="G288">
            <v>0.88</v>
          </cell>
          <cell r="H288">
            <v>-281.88000000000011</v>
          </cell>
          <cell r="I288">
            <v>2067.12</v>
          </cell>
          <cell r="J288">
            <v>73</v>
          </cell>
          <cell r="K288" t="str">
            <v>XXU</v>
          </cell>
          <cell r="L288">
            <v>35765</v>
          </cell>
        </row>
        <row r="289">
          <cell r="A289">
            <v>284</v>
          </cell>
          <cell r="B289" t="str">
            <v>91710-22201</v>
          </cell>
          <cell r="C289" t="str">
            <v>M/EXT</v>
          </cell>
          <cell r="D289">
            <v>0</v>
          </cell>
          <cell r="E289" t="str">
            <v>○</v>
          </cell>
          <cell r="F289">
            <v>2727</v>
          </cell>
          <cell r="G289">
            <v>0.88</v>
          </cell>
          <cell r="H289">
            <v>-327.23999999999978</v>
          </cell>
          <cell r="I289">
            <v>2399.7600000000002</v>
          </cell>
          <cell r="J289">
            <v>73</v>
          </cell>
          <cell r="K289" t="str">
            <v>XXU</v>
          </cell>
          <cell r="L289">
            <v>35765</v>
          </cell>
        </row>
        <row r="290">
          <cell r="A290">
            <v>285</v>
          </cell>
          <cell r="B290" t="str">
            <v>91710-22301</v>
          </cell>
          <cell r="C290" t="str">
            <v>M/EXT</v>
          </cell>
          <cell r="D290">
            <v>0</v>
          </cell>
          <cell r="E290" t="str">
            <v>○</v>
          </cell>
          <cell r="F290">
            <v>2915</v>
          </cell>
          <cell r="G290">
            <v>0.88</v>
          </cell>
          <cell r="H290">
            <v>-349.80000000000018</v>
          </cell>
          <cell r="I290">
            <v>2565.1999999999998</v>
          </cell>
          <cell r="J290">
            <v>73</v>
          </cell>
          <cell r="K290" t="str">
            <v>XXU</v>
          </cell>
          <cell r="L290">
            <v>35765</v>
          </cell>
        </row>
        <row r="291">
          <cell r="A291">
            <v>286</v>
          </cell>
          <cell r="B291" t="str">
            <v>91710-22401</v>
          </cell>
          <cell r="C291" t="str">
            <v>M/EXT</v>
          </cell>
          <cell r="D291">
            <v>0</v>
          </cell>
          <cell r="E291" t="str">
            <v>○</v>
          </cell>
          <cell r="F291">
            <v>3239</v>
          </cell>
          <cell r="G291">
            <v>0.88</v>
          </cell>
          <cell r="H291">
            <v>-388.67999999999984</v>
          </cell>
          <cell r="I291">
            <v>2850.32</v>
          </cell>
          <cell r="J291">
            <v>73</v>
          </cell>
          <cell r="K291" t="str">
            <v>XXU</v>
          </cell>
          <cell r="L291">
            <v>35765</v>
          </cell>
        </row>
        <row r="292">
          <cell r="A292">
            <v>287</v>
          </cell>
          <cell r="B292" t="str">
            <v>91710-22503</v>
          </cell>
          <cell r="C292" t="str">
            <v>M/EXT</v>
          </cell>
          <cell r="D292">
            <v>0</v>
          </cell>
          <cell r="E292" t="str">
            <v>○</v>
          </cell>
          <cell r="F292">
            <v>6243</v>
          </cell>
          <cell r="G292">
            <v>0.88</v>
          </cell>
          <cell r="H292">
            <v>-749.15999999999985</v>
          </cell>
          <cell r="I292">
            <v>5493.84</v>
          </cell>
          <cell r="J292">
            <v>73</v>
          </cell>
          <cell r="K292" t="str">
            <v>XXU</v>
          </cell>
          <cell r="L292">
            <v>35765</v>
          </cell>
        </row>
        <row r="293">
          <cell r="A293">
            <v>288</v>
          </cell>
          <cell r="B293" t="str">
            <v>91710-22603</v>
          </cell>
          <cell r="C293" t="str">
            <v>M/EXT</v>
          </cell>
          <cell r="D293">
            <v>0</v>
          </cell>
          <cell r="E293" t="str">
            <v>○</v>
          </cell>
          <cell r="F293">
            <v>6437</v>
          </cell>
          <cell r="G293">
            <v>0.88</v>
          </cell>
          <cell r="H293">
            <v>-772.4399999999996</v>
          </cell>
          <cell r="I293">
            <v>5664.56</v>
          </cell>
          <cell r="J293">
            <v>73</v>
          </cell>
          <cell r="K293" t="str">
            <v>XXU</v>
          </cell>
          <cell r="L293">
            <v>35765</v>
          </cell>
        </row>
        <row r="294">
          <cell r="A294">
            <v>289</v>
          </cell>
          <cell r="B294" t="str">
            <v>91710-22703</v>
          </cell>
          <cell r="C294" t="str">
            <v>M/EXT</v>
          </cell>
          <cell r="D294">
            <v>0</v>
          </cell>
          <cell r="E294" t="str">
            <v>○</v>
          </cell>
          <cell r="F294">
            <v>6733</v>
          </cell>
          <cell r="G294">
            <v>0.88</v>
          </cell>
          <cell r="H294">
            <v>-807.96</v>
          </cell>
          <cell r="I294">
            <v>5925.04</v>
          </cell>
          <cell r="J294">
            <v>73</v>
          </cell>
          <cell r="K294" t="str">
            <v>XXU</v>
          </cell>
          <cell r="L294">
            <v>35765</v>
          </cell>
        </row>
        <row r="295">
          <cell r="A295">
            <v>290</v>
          </cell>
          <cell r="B295" t="str">
            <v>91710-22803</v>
          </cell>
          <cell r="C295" t="str">
            <v>M/EXT</v>
          </cell>
          <cell r="D295">
            <v>0</v>
          </cell>
          <cell r="E295" t="str">
            <v>○</v>
          </cell>
          <cell r="F295">
            <v>6919</v>
          </cell>
          <cell r="G295">
            <v>0.88</v>
          </cell>
          <cell r="H295">
            <v>-830.27999999999975</v>
          </cell>
          <cell r="I295">
            <v>6088.72</v>
          </cell>
          <cell r="J295">
            <v>73</v>
          </cell>
          <cell r="K295" t="str">
            <v>XXU</v>
          </cell>
          <cell r="L295">
            <v>35765</v>
          </cell>
        </row>
        <row r="296">
          <cell r="A296">
            <v>291</v>
          </cell>
          <cell r="B296" t="str">
            <v>91710-22903</v>
          </cell>
          <cell r="C296" t="str">
            <v>M/EXT</v>
          </cell>
          <cell r="D296">
            <v>0</v>
          </cell>
          <cell r="E296" t="str">
            <v>○</v>
          </cell>
          <cell r="F296">
            <v>7280</v>
          </cell>
          <cell r="G296">
            <v>0.88</v>
          </cell>
          <cell r="H296">
            <v>-873.60000000000036</v>
          </cell>
          <cell r="I296">
            <v>6406.4</v>
          </cell>
          <cell r="J296">
            <v>73</v>
          </cell>
          <cell r="K296" t="str">
            <v>XXU</v>
          </cell>
          <cell r="L296">
            <v>35765</v>
          </cell>
        </row>
        <row r="297">
          <cell r="A297">
            <v>292</v>
          </cell>
          <cell r="B297" t="str">
            <v>91800-22000</v>
          </cell>
          <cell r="C297" t="str">
            <v>FRT DR</v>
          </cell>
          <cell r="D297" t="str">
            <v>●</v>
          </cell>
          <cell r="E297">
            <v>0</v>
          </cell>
          <cell r="F297">
            <v>1123</v>
          </cell>
          <cell r="G297">
            <v>0.88</v>
          </cell>
          <cell r="H297">
            <v>-134.76</v>
          </cell>
          <cell r="I297">
            <v>988.24</v>
          </cell>
          <cell r="J297">
            <v>0</v>
          </cell>
          <cell r="K297" t="str">
            <v>2XX</v>
          </cell>
          <cell r="L297">
            <v>35765</v>
          </cell>
        </row>
        <row r="298">
          <cell r="A298">
            <v>293</v>
          </cell>
          <cell r="B298" t="str">
            <v>91800-22050</v>
          </cell>
          <cell r="C298" t="str">
            <v>FRT DR</v>
          </cell>
          <cell r="D298" t="str">
            <v>●</v>
          </cell>
          <cell r="E298">
            <v>0</v>
          </cell>
          <cell r="F298">
            <v>2145</v>
          </cell>
          <cell r="G298">
            <v>0.88</v>
          </cell>
          <cell r="H298">
            <v>-257.40000000000009</v>
          </cell>
          <cell r="I298">
            <v>1887.6</v>
          </cell>
          <cell r="J298">
            <v>0</v>
          </cell>
          <cell r="K298" t="str">
            <v>2XX</v>
          </cell>
          <cell r="L298">
            <v>35765</v>
          </cell>
        </row>
        <row r="299">
          <cell r="A299">
            <v>294</v>
          </cell>
          <cell r="B299" t="str">
            <v>91800-22100</v>
          </cell>
          <cell r="C299" t="str">
            <v>FRT DR</v>
          </cell>
          <cell r="D299" t="str">
            <v>●</v>
          </cell>
          <cell r="E299">
            <v>0</v>
          </cell>
          <cell r="F299">
            <v>2149</v>
          </cell>
          <cell r="G299">
            <v>0.88</v>
          </cell>
          <cell r="H299">
            <v>-257.87999999999988</v>
          </cell>
          <cell r="I299">
            <v>1891.1200000000001</v>
          </cell>
          <cell r="J299">
            <v>0</v>
          </cell>
          <cell r="K299" t="str">
            <v>2XX</v>
          </cell>
          <cell r="L299">
            <v>35765</v>
          </cell>
        </row>
        <row r="300">
          <cell r="A300">
            <v>295</v>
          </cell>
          <cell r="B300" t="str">
            <v>91800-22150</v>
          </cell>
          <cell r="C300" t="str">
            <v>FRT DR</v>
          </cell>
          <cell r="D300" t="str">
            <v>●</v>
          </cell>
          <cell r="E300">
            <v>0</v>
          </cell>
          <cell r="F300">
            <v>1482</v>
          </cell>
          <cell r="G300">
            <v>0.88</v>
          </cell>
          <cell r="H300">
            <v>-177.83999999999992</v>
          </cell>
          <cell r="I300">
            <v>1304.1600000000001</v>
          </cell>
          <cell r="J300">
            <v>0</v>
          </cell>
          <cell r="K300" t="str">
            <v>2XX</v>
          </cell>
          <cell r="L300">
            <v>35765</v>
          </cell>
        </row>
        <row r="301">
          <cell r="A301">
            <v>296</v>
          </cell>
          <cell r="B301" t="str">
            <v>91800-22200</v>
          </cell>
          <cell r="C301" t="str">
            <v>FRT DR</v>
          </cell>
          <cell r="D301" t="str">
            <v>●</v>
          </cell>
          <cell r="E301">
            <v>0</v>
          </cell>
          <cell r="F301">
            <v>2496</v>
          </cell>
          <cell r="G301">
            <v>0.88</v>
          </cell>
          <cell r="H301">
            <v>-299.52</v>
          </cell>
          <cell r="I301">
            <v>2196.48</v>
          </cell>
          <cell r="J301">
            <v>0</v>
          </cell>
          <cell r="K301" t="str">
            <v>2XX</v>
          </cell>
          <cell r="L301">
            <v>35765</v>
          </cell>
        </row>
        <row r="302">
          <cell r="A302">
            <v>297</v>
          </cell>
          <cell r="B302" t="str">
            <v>91800-22250</v>
          </cell>
          <cell r="C302" t="str">
            <v>FRT DR</v>
          </cell>
          <cell r="D302" t="str">
            <v>●</v>
          </cell>
          <cell r="E302">
            <v>0</v>
          </cell>
          <cell r="F302">
            <v>2444</v>
          </cell>
          <cell r="G302">
            <v>0.88</v>
          </cell>
          <cell r="H302">
            <v>-293.2800000000002</v>
          </cell>
          <cell r="I302">
            <v>2150.7199999999998</v>
          </cell>
          <cell r="J302">
            <v>0</v>
          </cell>
          <cell r="K302" t="str">
            <v>2XX</v>
          </cell>
          <cell r="L302">
            <v>35765</v>
          </cell>
        </row>
        <row r="303">
          <cell r="A303">
            <v>298</v>
          </cell>
          <cell r="B303" t="str">
            <v>91800-22300</v>
          </cell>
          <cell r="C303" t="str">
            <v>FRT DR</v>
          </cell>
          <cell r="D303" t="str">
            <v>●</v>
          </cell>
          <cell r="E303">
            <v>0</v>
          </cell>
          <cell r="F303">
            <v>1719</v>
          </cell>
          <cell r="G303">
            <v>0.88</v>
          </cell>
          <cell r="H303">
            <v>-206.27999999999997</v>
          </cell>
          <cell r="I303">
            <v>1512.72</v>
          </cell>
          <cell r="J303">
            <v>0</v>
          </cell>
          <cell r="K303" t="str">
            <v>2XX</v>
          </cell>
          <cell r="L303">
            <v>35765</v>
          </cell>
        </row>
        <row r="304">
          <cell r="A304">
            <v>299</v>
          </cell>
          <cell r="B304" t="str">
            <v>91800-22400</v>
          </cell>
          <cell r="C304" t="str">
            <v>FRT DR</v>
          </cell>
          <cell r="D304" t="str">
            <v>●</v>
          </cell>
          <cell r="E304">
            <v>0</v>
          </cell>
          <cell r="F304">
            <v>2793</v>
          </cell>
          <cell r="G304">
            <v>0.88</v>
          </cell>
          <cell r="H304">
            <v>-335.15999999999985</v>
          </cell>
          <cell r="I304">
            <v>2457.84</v>
          </cell>
          <cell r="J304">
            <v>0</v>
          </cell>
          <cell r="K304" t="str">
            <v>2XX</v>
          </cell>
          <cell r="L304">
            <v>35765</v>
          </cell>
        </row>
        <row r="305">
          <cell r="A305">
            <v>300</v>
          </cell>
          <cell r="B305" t="str">
            <v>91800-22500</v>
          </cell>
          <cell r="C305" t="str">
            <v>FRT DR</v>
          </cell>
          <cell r="D305" t="str">
            <v>●</v>
          </cell>
          <cell r="E305">
            <v>0</v>
          </cell>
          <cell r="F305">
            <v>2342</v>
          </cell>
          <cell r="G305">
            <v>0.88</v>
          </cell>
          <cell r="H305">
            <v>-281.03999999999996</v>
          </cell>
          <cell r="I305">
            <v>2060.96</v>
          </cell>
          <cell r="J305">
            <v>0</v>
          </cell>
          <cell r="K305" t="str">
            <v>2XX</v>
          </cell>
          <cell r="L305">
            <v>35765</v>
          </cell>
        </row>
        <row r="306">
          <cell r="A306">
            <v>301</v>
          </cell>
          <cell r="B306" t="str">
            <v>91800-22600</v>
          </cell>
          <cell r="C306" t="str">
            <v>FRT DR</v>
          </cell>
          <cell r="D306" t="str">
            <v>●</v>
          </cell>
          <cell r="E306">
            <v>0</v>
          </cell>
          <cell r="F306">
            <v>3317</v>
          </cell>
          <cell r="G306">
            <v>0.88</v>
          </cell>
          <cell r="H306">
            <v>-398.03999999999996</v>
          </cell>
          <cell r="I306">
            <v>2918.96</v>
          </cell>
          <cell r="J306">
            <v>0</v>
          </cell>
          <cell r="K306" t="str">
            <v>2XX</v>
          </cell>
          <cell r="L306">
            <v>35765</v>
          </cell>
        </row>
        <row r="307">
          <cell r="A307">
            <v>302</v>
          </cell>
          <cell r="B307" t="str">
            <v>91830-22000</v>
          </cell>
          <cell r="C307" t="str">
            <v>RR DR</v>
          </cell>
          <cell r="D307" t="str">
            <v>●</v>
          </cell>
          <cell r="E307">
            <v>0</v>
          </cell>
          <cell r="F307">
            <v>1030</v>
          </cell>
          <cell r="G307">
            <v>0.88</v>
          </cell>
          <cell r="H307">
            <v>-123.60000000000002</v>
          </cell>
          <cell r="I307">
            <v>906.4</v>
          </cell>
          <cell r="J307">
            <v>0</v>
          </cell>
          <cell r="K307" t="str">
            <v>2XX</v>
          </cell>
          <cell r="L307">
            <v>35765</v>
          </cell>
        </row>
        <row r="308">
          <cell r="A308">
            <v>303</v>
          </cell>
          <cell r="B308" t="str">
            <v>91850-22000</v>
          </cell>
          <cell r="C308" t="str">
            <v>REAR</v>
          </cell>
          <cell r="D308" t="str">
            <v>●</v>
          </cell>
          <cell r="E308">
            <v>0</v>
          </cell>
          <cell r="F308">
            <v>2505</v>
          </cell>
          <cell r="G308">
            <v>0.88</v>
          </cell>
          <cell r="H308">
            <v>-300.59999999999991</v>
          </cell>
          <cell r="I308">
            <v>2204.4</v>
          </cell>
          <cell r="J308">
            <v>0</v>
          </cell>
          <cell r="K308" t="str">
            <v>2XX</v>
          </cell>
          <cell r="L308">
            <v>35765</v>
          </cell>
        </row>
        <row r="309">
          <cell r="A309">
            <v>304</v>
          </cell>
          <cell r="B309" t="str">
            <v>91850-22100</v>
          </cell>
          <cell r="C309" t="str">
            <v>REAR</v>
          </cell>
          <cell r="D309" t="str">
            <v>●</v>
          </cell>
          <cell r="E309">
            <v>0</v>
          </cell>
          <cell r="F309">
            <v>2899</v>
          </cell>
          <cell r="G309">
            <v>0.88</v>
          </cell>
          <cell r="H309">
            <v>-347.88000000000011</v>
          </cell>
          <cell r="I309">
            <v>2551.12</v>
          </cell>
          <cell r="J309">
            <v>0</v>
          </cell>
          <cell r="K309" t="str">
            <v>2XX</v>
          </cell>
          <cell r="L309">
            <v>35765</v>
          </cell>
        </row>
        <row r="310">
          <cell r="A310">
            <v>305</v>
          </cell>
          <cell r="B310" t="str">
            <v>91850-22200</v>
          </cell>
          <cell r="C310" t="str">
            <v>REAR</v>
          </cell>
          <cell r="D310" t="str">
            <v>●</v>
          </cell>
          <cell r="E310">
            <v>0</v>
          </cell>
          <cell r="F310">
            <v>2499</v>
          </cell>
          <cell r="G310">
            <v>0.88</v>
          </cell>
          <cell r="H310">
            <v>-299.88000000000011</v>
          </cell>
          <cell r="I310">
            <v>2199.12</v>
          </cell>
          <cell r="J310">
            <v>0</v>
          </cell>
          <cell r="K310" t="str">
            <v>2XX</v>
          </cell>
          <cell r="L310">
            <v>35765</v>
          </cell>
        </row>
        <row r="311">
          <cell r="A311">
            <v>306</v>
          </cell>
          <cell r="B311" t="str">
            <v>91850-22300</v>
          </cell>
          <cell r="C311" t="str">
            <v>REAR</v>
          </cell>
          <cell r="D311" t="str">
            <v>●</v>
          </cell>
          <cell r="E311">
            <v>0</v>
          </cell>
          <cell r="F311">
            <v>2607</v>
          </cell>
          <cell r="G311">
            <v>0.88</v>
          </cell>
          <cell r="H311">
            <v>-312.84000000000015</v>
          </cell>
          <cell r="I311">
            <v>2294.16</v>
          </cell>
          <cell r="J311">
            <v>0</v>
          </cell>
          <cell r="K311" t="str">
            <v>2XX</v>
          </cell>
          <cell r="L311">
            <v>35765</v>
          </cell>
        </row>
        <row r="312">
          <cell r="A312">
            <v>307</v>
          </cell>
          <cell r="B312" t="str">
            <v>91850-22400</v>
          </cell>
          <cell r="C312" t="str">
            <v>REAR</v>
          </cell>
          <cell r="D312" t="str">
            <v>●</v>
          </cell>
          <cell r="E312">
            <v>0</v>
          </cell>
          <cell r="F312">
            <v>2884</v>
          </cell>
          <cell r="G312">
            <v>0.88</v>
          </cell>
          <cell r="H312">
            <v>-346.07999999999993</v>
          </cell>
          <cell r="I312">
            <v>2537.92</v>
          </cell>
          <cell r="J312">
            <v>0</v>
          </cell>
          <cell r="K312" t="str">
            <v>2XX</v>
          </cell>
          <cell r="L312">
            <v>35765</v>
          </cell>
        </row>
        <row r="313">
          <cell r="A313">
            <v>308</v>
          </cell>
          <cell r="B313" t="str">
            <v>91850-22500</v>
          </cell>
          <cell r="C313" t="str">
            <v>REAR</v>
          </cell>
          <cell r="D313" t="str">
            <v>●</v>
          </cell>
          <cell r="E313">
            <v>0</v>
          </cell>
          <cell r="F313">
            <v>2601</v>
          </cell>
          <cell r="G313">
            <v>0.88</v>
          </cell>
          <cell r="H313">
            <v>-312.11999999999989</v>
          </cell>
          <cell r="I313">
            <v>2288.88</v>
          </cell>
          <cell r="J313">
            <v>0</v>
          </cell>
          <cell r="K313" t="str">
            <v>2XX</v>
          </cell>
          <cell r="L313">
            <v>35765</v>
          </cell>
        </row>
        <row r="314">
          <cell r="A314">
            <v>309</v>
          </cell>
          <cell r="B314" t="str">
            <v>91940-22000</v>
          </cell>
          <cell r="C314" t="str">
            <v>RR HTD</v>
          </cell>
          <cell r="D314" t="str">
            <v>●</v>
          </cell>
          <cell r="E314">
            <v>0</v>
          </cell>
          <cell r="F314">
            <v>441</v>
          </cell>
          <cell r="G314">
            <v>0.88</v>
          </cell>
          <cell r="H314">
            <v>-52.920000000000016</v>
          </cell>
          <cell r="I314">
            <v>388.08</v>
          </cell>
          <cell r="J314">
            <v>0</v>
          </cell>
          <cell r="K314" t="str">
            <v>XXX</v>
          </cell>
          <cell r="L314">
            <v>35765</v>
          </cell>
        </row>
        <row r="315">
          <cell r="A315">
            <v>310</v>
          </cell>
          <cell r="B315" t="str">
            <v>91940-22100</v>
          </cell>
          <cell r="C315" t="str">
            <v>RR HTD</v>
          </cell>
          <cell r="D315" t="str">
            <v>●</v>
          </cell>
          <cell r="E315">
            <v>0</v>
          </cell>
          <cell r="F315">
            <v>402</v>
          </cell>
          <cell r="G315">
            <v>0.88</v>
          </cell>
          <cell r="H315">
            <v>-48.240000000000009</v>
          </cell>
          <cell r="I315">
            <v>353.76</v>
          </cell>
          <cell r="J315">
            <v>0</v>
          </cell>
          <cell r="K315" t="str">
            <v>XXX</v>
          </cell>
          <cell r="L315">
            <v>35765</v>
          </cell>
        </row>
        <row r="316">
          <cell r="A316">
            <v>311</v>
          </cell>
          <cell r="B316" t="str">
            <v>91940-22200</v>
          </cell>
          <cell r="C316" t="str">
            <v>RR HTD</v>
          </cell>
          <cell r="D316" t="str">
            <v>●</v>
          </cell>
          <cell r="E316">
            <v>0</v>
          </cell>
          <cell r="F316">
            <v>402</v>
          </cell>
          <cell r="G316">
            <v>0.88</v>
          </cell>
          <cell r="H316">
            <v>-48.240000000000009</v>
          </cell>
          <cell r="I316">
            <v>353.76</v>
          </cell>
          <cell r="J316">
            <v>0</v>
          </cell>
          <cell r="K316" t="str">
            <v>XXX</v>
          </cell>
          <cell r="L316">
            <v>35765</v>
          </cell>
        </row>
        <row r="317">
          <cell r="A317">
            <v>312</v>
          </cell>
          <cell r="B317" t="str">
            <v>91960-22102</v>
          </cell>
          <cell r="C317" t="str">
            <v>T/GATE</v>
          </cell>
          <cell r="D317" t="str">
            <v>●</v>
          </cell>
          <cell r="E317">
            <v>0</v>
          </cell>
          <cell r="F317">
            <v>4006</v>
          </cell>
          <cell r="G317">
            <v>0.88</v>
          </cell>
          <cell r="H317">
            <v>-480.7199999999998</v>
          </cell>
          <cell r="I317">
            <v>3525.28</v>
          </cell>
          <cell r="J317">
            <v>0</v>
          </cell>
          <cell r="K317" t="str">
            <v>2XX</v>
          </cell>
          <cell r="L317">
            <v>35765</v>
          </cell>
        </row>
        <row r="318">
          <cell r="A318">
            <v>313</v>
          </cell>
          <cell r="B318" t="str">
            <v>91960-22202</v>
          </cell>
          <cell r="C318" t="str">
            <v>T/GATE</v>
          </cell>
          <cell r="D318" t="str">
            <v>●</v>
          </cell>
          <cell r="E318">
            <v>0</v>
          </cell>
          <cell r="F318">
            <v>3486</v>
          </cell>
          <cell r="G318">
            <v>0.88</v>
          </cell>
          <cell r="H318">
            <v>-418.32000000000016</v>
          </cell>
          <cell r="I318">
            <v>3067.68</v>
          </cell>
          <cell r="J318">
            <v>0</v>
          </cell>
          <cell r="K318" t="str">
            <v>2XX</v>
          </cell>
          <cell r="L318">
            <v>35765</v>
          </cell>
        </row>
        <row r="319">
          <cell r="A319">
            <v>314</v>
          </cell>
          <cell r="B319" t="str">
            <v>91960-22302</v>
          </cell>
          <cell r="C319" t="str">
            <v>T/GATE</v>
          </cell>
          <cell r="D319" t="str">
            <v>●</v>
          </cell>
          <cell r="E319">
            <v>0</v>
          </cell>
          <cell r="F319">
            <v>3101</v>
          </cell>
          <cell r="G319">
            <v>0.88</v>
          </cell>
          <cell r="H319">
            <v>-372.11999999999989</v>
          </cell>
          <cell r="I319">
            <v>2728.88</v>
          </cell>
          <cell r="J319">
            <v>0</v>
          </cell>
          <cell r="K319" t="str">
            <v>2XX</v>
          </cell>
          <cell r="L319">
            <v>35765</v>
          </cell>
        </row>
        <row r="320">
          <cell r="A320">
            <v>315</v>
          </cell>
          <cell r="B320" t="str">
            <v>91960-22402</v>
          </cell>
          <cell r="C320" t="str">
            <v>T/GATE</v>
          </cell>
          <cell r="D320" t="str">
            <v>●</v>
          </cell>
          <cell r="E320">
            <v>0</v>
          </cell>
          <cell r="F320">
            <v>2520</v>
          </cell>
          <cell r="G320">
            <v>0.88</v>
          </cell>
          <cell r="H320">
            <v>-302.40000000000009</v>
          </cell>
          <cell r="I320">
            <v>2217.6</v>
          </cell>
          <cell r="J320">
            <v>0</v>
          </cell>
          <cell r="K320" t="str">
            <v>2XX</v>
          </cell>
          <cell r="L320">
            <v>35765</v>
          </cell>
        </row>
        <row r="321">
          <cell r="A321">
            <v>316</v>
          </cell>
          <cell r="B321" t="str">
            <v>91960-22502</v>
          </cell>
          <cell r="C321" t="str">
            <v>T/GATE</v>
          </cell>
          <cell r="D321" t="str">
            <v>●</v>
          </cell>
          <cell r="E321">
            <v>0</v>
          </cell>
          <cell r="F321">
            <v>3841</v>
          </cell>
          <cell r="G321">
            <v>0.88</v>
          </cell>
          <cell r="H321">
            <v>-460.92000000000007</v>
          </cell>
          <cell r="I321">
            <v>3380.08</v>
          </cell>
          <cell r="J321">
            <v>0</v>
          </cell>
          <cell r="K321" t="str">
            <v>2XX</v>
          </cell>
          <cell r="L321">
            <v>35765</v>
          </cell>
        </row>
        <row r="322">
          <cell r="A322">
            <v>317</v>
          </cell>
          <cell r="B322" t="str">
            <v>91960-22602</v>
          </cell>
          <cell r="C322" t="str">
            <v>T/GATE</v>
          </cell>
          <cell r="D322" t="str">
            <v>●</v>
          </cell>
          <cell r="E322">
            <v>0</v>
          </cell>
          <cell r="F322">
            <v>3002</v>
          </cell>
          <cell r="G322">
            <v>0.88</v>
          </cell>
          <cell r="H322">
            <v>-360.23999999999978</v>
          </cell>
          <cell r="I322">
            <v>2641.76</v>
          </cell>
          <cell r="J322">
            <v>0</v>
          </cell>
          <cell r="K322" t="str">
            <v>2XX</v>
          </cell>
          <cell r="L322">
            <v>35765</v>
          </cell>
        </row>
        <row r="323">
          <cell r="A323">
            <v>318</v>
          </cell>
          <cell r="B323" t="str">
            <v>91961-22000</v>
          </cell>
          <cell r="C323" t="str">
            <v>T/LID</v>
          </cell>
          <cell r="D323" t="str">
            <v>●</v>
          </cell>
          <cell r="E323">
            <v>0</v>
          </cell>
          <cell r="F323">
            <v>1646</v>
          </cell>
          <cell r="G323">
            <v>0.88</v>
          </cell>
          <cell r="H323">
            <v>-197.51999999999998</v>
          </cell>
          <cell r="I323">
            <v>1448.48</v>
          </cell>
          <cell r="J323">
            <v>0</v>
          </cell>
          <cell r="K323" t="str">
            <v>XXX</v>
          </cell>
          <cell r="L323">
            <v>35765</v>
          </cell>
        </row>
      </sheetData>
      <sheetData sheetId="1"/>
      <sheetData sheetId="2"/>
      <sheetData sheetId="3"/>
      <sheetData sheetId="4"/>
      <sheetData sheetId="5"/>
      <sheetData sheetId="6"/>
      <sheetData sheetId="7"/>
      <sheetData sheetId="8"/>
      <sheetData sheetId="9"/>
      <sheetData sheetId="10"/>
      <sheetData sheetId="11"/>
      <sheetData sheetId="12"/>
      <sheetData sheetId="13"/>
      <sheetData sheetId="14"/>
      <sheetData sheetId="15"/>
      <sheetData sheetId="16"/>
      <sheetData sheetId="17"/>
      <sheetData sheetId="18"/>
      <sheetData sheetId="19"/>
      <sheetData sheetId="20"/>
      <sheetData sheetId="21" refreshError="1"/>
      <sheetData sheetId="22" refreshError="1"/>
      <sheetData sheetId="23" refreshError="1"/>
      <sheetData sheetId="24" refreshError="1"/>
      <sheetData sheetId="25" refreshError="1"/>
      <sheetData sheetId="26" refreshError="1"/>
      <sheetData sheetId="27" refreshError="1"/>
      <sheetData sheetId="28" refreshError="1"/>
      <sheetData sheetId="29" refreshError="1"/>
      <sheetData sheetId="30" refreshError="1"/>
      <sheetData sheetId="31" refreshError="1"/>
      <sheetData sheetId="32" refreshError="1"/>
      <sheetData sheetId="33" refreshError="1"/>
      <sheetData sheetId="34" refreshError="1"/>
      <sheetData sheetId="35" refreshError="1"/>
      <sheetData sheetId="36" refreshError="1"/>
      <sheetData sheetId="37" refreshError="1"/>
      <sheetData sheetId="38" refreshError="1"/>
      <sheetData sheetId="39" refreshError="1"/>
      <sheetData sheetId="40" refreshError="1"/>
      <sheetData sheetId="41" refreshError="1"/>
      <sheetData sheetId="42" refreshError="1"/>
      <sheetData sheetId="43" refreshError="1"/>
      <sheetData sheetId="44" refreshError="1"/>
      <sheetData sheetId="45" refreshError="1"/>
      <sheetData sheetId="46" refreshError="1"/>
      <sheetData sheetId="47" refreshError="1"/>
      <sheetData sheetId="48" refreshError="1"/>
      <sheetData sheetId="49" refreshError="1"/>
      <sheetData sheetId="50" refreshError="1"/>
      <sheetData sheetId="51" refreshError="1"/>
      <sheetData sheetId="52" refreshError="1"/>
      <sheetData sheetId="53" refreshError="1"/>
      <sheetData sheetId="54" refreshError="1"/>
      <sheetData sheetId="55" refreshError="1"/>
      <sheetData sheetId="56" refreshError="1"/>
      <sheetData sheetId="57" refreshError="1"/>
      <sheetData sheetId="58" refreshError="1"/>
      <sheetData sheetId="59" refreshError="1"/>
      <sheetData sheetId="60" refreshError="1"/>
      <sheetData sheetId="61" refreshError="1"/>
      <sheetData sheetId="62" refreshError="1"/>
      <sheetData sheetId="63" refreshError="1"/>
      <sheetData sheetId="64" refreshError="1"/>
      <sheetData sheetId="65" refreshError="1"/>
      <sheetData sheetId="66" refreshError="1"/>
      <sheetData sheetId="67" refreshError="1"/>
      <sheetData sheetId="68" refreshError="1"/>
      <sheetData sheetId="69" refreshError="1"/>
      <sheetData sheetId="70" refreshError="1"/>
      <sheetData sheetId="71" refreshError="1"/>
      <sheetData sheetId="72" refreshError="1"/>
      <sheetData sheetId="73" refreshError="1"/>
      <sheetData sheetId="74" refreshError="1"/>
      <sheetData sheetId="75" refreshError="1"/>
      <sheetData sheetId="76" refreshError="1"/>
      <sheetData sheetId="77" refreshError="1"/>
      <sheetData sheetId="78" refreshError="1"/>
      <sheetData sheetId="79" refreshError="1"/>
      <sheetData sheetId="80" refreshError="1"/>
      <sheetData sheetId="81" refreshError="1"/>
      <sheetData sheetId="82" refreshError="1"/>
      <sheetData sheetId="83" refreshError="1"/>
      <sheetData sheetId="84" refreshError="1"/>
      <sheetData sheetId="85" refreshError="1"/>
      <sheetData sheetId="86" refreshError="1"/>
      <sheetData sheetId="87" refreshError="1"/>
      <sheetData sheetId="88" refreshError="1"/>
      <sheetData sheetId="89" refreshError="1"/>
      <sheetData sheetId="90" refreshError="1"/>
      <sheetData sheetId="91" refreshError="1"/>
      <sheetData sheetId="92" refreshError="1"/>
      <sheetData sheetId="93" refreshError="1"/>
      <sheetData sheetId="94" refreshError="1"/>
      <sheetData sheetId="95" refreshError="1"/>
      <sheetData sheetId="96" refreshError="1"/>
      <sheetData sheetId="97" refreshError="1"/>
      <sheetData sheetId="98" refreshError="1"/>
      <sheetData sheetId="99"/>
      <sheetData sheetId="100"/>
      <sheetData sheetId="101"/>
      <sheetData sheetId="102"/>
      <sheetData sheetId="103"/>
      <sheetData sheetId="104"/>
      <sheetData sheetId="105"/>
      <sheetData sheetId="106"/>
      <sheetData sheetId="107"/>
      <sheetData sheetId="108"/>
      <sheetData sheetId="109"/>
      <sheetData sheetId="110"/>
      <sheetData sheetId="111"/>
      <sheetData sheetId="112" refreshError="1"/>
      <sheetData sheetId="113" refreshError="1"/>
      <sheetData sheetId="114" refreshError="1"/>
      <sheetData sheetId="115" refreshError="1"/>
      <sheetData sheetId="116" refreshError="1"/>
      <sheetData sheetId="117" refreshError="1"/>
      <sheetData sheetId="118" refreshError="1"/>
      <sheetData sheetId="119"/>
      <sheetData sheetId="120" refreshError="1"/>
      <sheetData sheetId="121" refreshError="1"/>
      <sheetData sheetId="122" refreshError="1"/>
      <sheetData sheetId="123" refreshError="1"/>
      <sheetData sheetId="124" refreshError="1"/>
      <sheetData sheetId="125" refreshError="1"/>
      <sheetData sheetId="126" refreshError="1"/>
      <sheetData sheetId="127" refreshError="1"/>
      <sheetData sheetId="128" refreshError="1"/>
      <sheetData sheetId="129" refreshError="1"/>
    </sheetDataSet>
  </externalBook>
</externalLink>
</file>

<file path=xl/externalLinks/externalLink49.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box"/>
      <sheetName val="mesh"/>
      <sheetName val="pannel"/>
      <sheetName val="자재"/>
    </sheetNames>
    <sheetDataSet>
      <sheetData sheetId="0"/>
      <sheetData sheetId="1"/>
      <sheetData sheetId="2"/>
      <sheetData sheetId="3">
        <row r="3">
          <cell r="P3" t="str">
            <v>대원강업</v>
          </cell>
        </row>
        <row r="4">
          <cell r="P4" t="str">
            <v>대정</v>
          </cell>
        </row>
        <row r="5">
          <cell r="P5" t="str">
            <v>대호스프링</v>
          </cell>
        </row>
        <row r="6">
          <cell r="P6" t="str">
            <v>비앤엠</v>
          </cell>
        </row>
        <row r="7">
          <cell r="P7" t="str">
            <v>신원</v>
          </cell>
        </row>
        <row r="8">
          <cell r="P8" t="str">
            <v>신호</v>
          </cell>
        </row>
        <row r="9">
          <cell r="P9" t="str">
            <v>아이아</v>
          </cell>
        </row>
        <row r="10">
          <cell r="P10" t="str">
            <v>진영공업</v>
          </cell>
        </row>
        <row r="11">
          <cell r="P11" t="str">
            <v>파텍스</v>
          </cell>
        </row>
        <row r="12">
          <cell r="P12" t="str">
            <v>풍일산업</v>
          </cell>
        </row>
        <row r="13">
          <cell r="P13" t="str">
            <v>현대자동차(아산)</v>
          </cell>
        </row>
        <row r="14">
          <cell r="P14" t="str">
            <v>현성오토텍</v>
          </cell>
        </row>
        <row r="15">
          <cell r="P15" t="str">
            <v>협성엔지니어링</v>
          </cell>
        </row>
        <row r="16">
          <cell r="P16" t="str">
            <v>호원</v>
          </cell>
        </row>
      </sheetData>
    </sheetDataSet>
  </externalBook>
</externalLink>
</file>

<file path=xl/externalLinks/externalLink50.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R&amp;D"/>
      <sheetName val="#REF"/>
      <sheetName val="MAST S"/>
      <sheetName val="협조전"/>
      <sheetName val="2.대외공문"/>
      <sheetName val="그패프"/>
    </sheetNames>
    <sheetDataSet>
      <sheetData sheetId="0" refreshError="1"/>
      <sheetData sheetId="1" refreshError="1"/>
      <sheetData sheetId="2" refreshError="1"/>
      <sheetData sheetId="3" refreshError="1"/>
      <sheetData sheetId="4" refreshError="1"/>
      <sheetData sheetId="5" refreshError="1"/>
    </sheetDataSet>
  </externalBook>
</externalLink>
</file>

<file path=xl/externalLinks/externalLink51.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ML"/>
      <sheetName val="TABLE"/>
      <sheetName val="R&amp;D"/>
      <sheetName val="DWPM"/>
      <sheetName val="2.대외공문"/>
      <sheetName val="단품"/>
      <sheetName val="전체"/>
      <sheetName val="이름표"/>
    </sheetNames>
    <sheetDataSet>
      <sheetData sheetId="0" refreshError="1"/>
      <sheetData sheetId="1" refreshError="1"/>
      <sheetData sheetId="2" refreshError="1"/>
      <sheetData sheetId="3" refreshError="1"/>
      <sheetData sheetId="4" refreshError="1"/>
      <sheetData sheetId="5" refreshError="1"/>
      <sheetData sheetId="6" refreshError="1"/>
      <sheetData sheetId="7" refreshError="1"/>
    </sheetDataSet>
  </externalBook>
</externalLink>
</file>

<file path=xl/externalLinks/externalLink52.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5.세운W-A"/>
      <sheetName val="1.운영개요"/>
      <sheetName val="2.작업공수"/>
      <sheetName val="3.장비사양"/>
      <sheetName val="4.세운S-M"/>
      <sheetName val="MS투자진척현황요약"/>
      <sheetName val="카메라(1호)"/>
      <sheetName val="카메라(2호)"/>
      <sheetName val="카메라(3호)"/>
      <sheetName val="Sheet1"/>
      <sheetName val="Sheet2"/>
      <sheetName val="Sheet3"/>
      <sheetName val="1"/>
      <sheetName val="2"/>
      <sheetName val="3"/>
      <sheetName val="4"/>
      <sheetName val="5"/>
      <sheetName val="6"/>
      <sheetName val="8-2_FC"/>
      <sheetName val="8-3_FC"/>
      <sheetName val="8-4_FC"/>
      <sheetName val="8-2_GK"/>
      <sheetName val="8-3_GK"/>
      <sheetName val="8-4_GK"/>
      <sheetName val="9"/>
      <sheetName val="11"/>
      <sheetName val="12"/>
      <sheetName val="12-1"/>
      <sheetName val="8"/>
      <sheetName val="8-1"/>
      <sheetName val="10"/>
      <sheetName val="13"/>
      <sheetName val="14"/>
      <sheetName val="2001년 서울모터쇼 카 예산 축소"/>
      <sheetName val="2001년 서울모터쇼 카 예산 축소 (2)"/>
      <sheetName val="비상연락망"/>
      <sheetName val="전화"/>
      <sheetName val="대외공문 "/>
      <sheetName val="개선대책 양식"/>
      <sheetName val="개선사례양식"/>
      <sheetName val="R&amp;D"/>
      <sheetName val="CLMN자료"/>
      <sheetName val="협조전"/>
      <sheetName val="626TD"/>
      <sheetName val="BAL.(TTL)"/>
      <sheetName val="신규DEP"/>
      <sheetName val="품의서양식 (3)"/>
      <sheetName val="95하U$가격"/>
      <sheetName val="주소(한문)"/>
      <sheetName val="작업일보"/>
      <sheetName val="승용"/>
      <sheetName val="COST관리"/>
      <sheetName val="5_세운W-A"/>
      <sheetName val="1_운영개요"/>
      <sheetName val="2_작업공수"/>
      <sheetName val="3_장비사양"/>
      <sheetName val="4_세운S-M"/>
      <sheetName val="2001년_서울모터쇼_카_예산_축소"/>
      <sheetName val="2001년_서울모터쇼_카_예산_축소_(2)"/>
      <sheetName val="대외공문_"/>
      <sheetName val="개선대책_양식"/>
      <sheetName val="BAL_(TTL)"/>
      <sheetName val="engline"/>
      <sheetName val="교육계획"/>
      <sheetName val="CAUDIT"/>
      <sheetName val="프리미엄"/>
      <sheetName val="신1"/>
      <sheetName val="준비"/>
      <sheetName val="2.대외공문"/>
      <sheetName val="ML"/>
      <sheetName val="소개"/>
      <sheetName val="운행일지"/>
      <sheetName val="96"/>
      <sheetName val="#REF"/>
      <sheetName val="1.변경범위"/>
      <sheetName val="GRACE"/>
      <sheetName val="그패프"/>
      <sheetName val="3.PT개발계획"/>
      <sheetName val="투자-국내2"/>
      <sheetName val="내구품질향상1"/>
      <sheetName val="TEAM하반기 계획 (2)"/>
      <sheetName val="풍량상한치 제한 data"/>
      <sheetName val="냉각실용添1"/>
      <sheetName val="유지류添1"/>
      <sheetName val="INPUT"/>
      <sheetName val="TIBURON"/>
      <sheetName val="설비사양서B-1"/>
      <sheetName val="운영"/>
      <sheetName val="HP1AMLIST"/>
      <sheetName val="제안그래프"/>
      <sheetName val="기안"/>
    </sheetNames>
    <sheetDataSet>
      <sheetData sheetId="0" refreshError="1"/>
      <sheetData sheetId="1" refreshError="1"/>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 sheetId="20" refreshError="1"/>
      <sheetData sheetId="21" refreshError="1"/>
      <sheetData sheetId="22" refreshError="1"/>
      <sheetData sheetId="23" refreshError="1"/>
      <sheetData sheetId="24" refreshError="1"/>
      <sheetData sheetId="25" refreshError="1"/>
      <sheetData sheetId="26" refreshError="1"/>
      <sheetData sheetId="27" refreshError="1"/>
      <sheetData sheetId="28" refreshError="1"/>
      <sheetData sheetId="29" refreshError="1"/>
      <sheetData sheetId="30" refreshError="1"/>
      <sheetData sheetId="31" refreshError="1"/>
      <sheetData sheetId="32" refreshError="1"/>
      <sheetData sheetId="33" refreshError="1"/>
      <sheetData sheetId="34" refreshError="1"/>
      <sheetData sheetId="35" refreshError="1"/>
      <sheetData sheetId="36" refreshError="1"/>
      <sheetData sheetId="37" refreshError="1"/>
      <sheetData sheetId="38" refreshError="1"/>
      <sheetData sheetId="39" refreshError="1"/>
      <sheetData sheetId="40" refreshError="1"/>
      <sheetData sheetId="41" refreshError="1"/>
      <sheetData sheetId="42" refreshError="1"/>
      <sheetData sheetId="43" refreshError="1"/>
      <sheetData sheetId="44" refreshError="1"/>
      <sheetData sheetId="45" refreshError="1"/>
      <sheetData sheetId="46" refreshError="1"/>
      <sheetData sheetId="47" refreshError="1"/>
      <sheetData sheetId="48"/>
      <sheetData sheetId="49" refreshError="1"/>
      <sheetData sheetId="50" refreshError="1"/>
      <sheetData sheetId="51" refreshError="1"/>
      <sheetData sheetId="52" refreshError="1"/>
      <sheetData sheetId="53" refreshError="1"/>
      <sheetData sheetId="54" refreshError="1"/>
      <sheetData sheetId="55" refreshError="1"/>
      <sheetData sheetId="56" refreshError="1"/>
      <sheetData sheetId="57" refreshError="1"/>
      <sheetData sheetId="58" refreshError="1"/>
      <sheetData sheetId="59" refreshError="1"/>
      <sheetData sheetId="60" refreshError="1"/>
      <sheetData sheetId="61" refreshError="1"/>
      <sheetData sheetId="62" refreshError="1"/>
      <sheetData sheetId="63" refreshError="1"/>
      <sheetData sheetId="64" refreshError="1"/>
      <sheetData sheetId="65" refreshError="1"/>
      <sheetData sheetId="66" refreshError="1"/>
      <sheetData sheetId="67" refreshError="1"/>
      <sheetData sheetId="68" refreshError="1"/>
      <sheetData sheetId="69" refreshError="1"/>
      <sheetData sheetId="70" refreshError="1"/>
      <sheetData sheetId="71" refreshError="1"/>
      <sheetData sheetId="72" refreshError="1"/>
      <sheetData sheetId="73" refreshError="1"/>
      <sheetData sheetId="74" refreshError="1"/>
      <sheetData sheetId="75" refreshError="1"/>
      <sheetData sheetId="76" refreshError="1"/>
      <sheetData sheetId="77" refreshError="1"/>
      <sheetData sheetId="78" refreshError="1"/>
      <sheetData sheetId="79" refreshError="1"/>
      <sheetData sheetId="80" refreshError="1"/>
      <sheetData sheetId="81" refreshError="1"/>
      <sheetData sheetId="82" refreshError="1"/>
      <sheetData sheetId="83" refreshError="1"/>
      <sheetData sheetId="84" refreshError="1"/>
      <sheetData sheetId="85" refreshError="1"/>
      <sheetData sheetId="86" refreshError="1"/>
      <sheetData sheetId="87" refreshError="1"/>
      <sheetData sheetId="88" refreshError="1"/>
      <sheetData sheetId="89" refreshError="1"/>
      <sheetData sheetId="90" refreshError="1"/>
    </sheetDataSet>
  </externalBook>
</externalLink>
</file>

<file path=xl/externalLinks/externalLink53.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RD제품개발투자비(매가)"/>
      <sheetName val="Sheet1"/>
      <sheetName val="Sheet2"/>
      <sheetName val="Sheet3"/>
      <sheetName val="RD제품개발투자비_매가_"/>
      <sheetName val="626TD"/>
      <sheetName val="2.대외공문"/>
      <sheetName val="원단위"/>
      <sheetName val="실적물판"/>
      <sheetName val="full (2)"/>
      <sheetName val="월별수입"/>
      <sheetName val="DATE"/>
      <sheetName val="재료율"/>
      <sheetName val="장적산출"/>
      <sheetName val="자체실적1Q"/>
      <sheetName val="RDLEVLST"/>
      <sheetName val="Macro1"/>
      <sheetName val="2_대외공문"/>
      <sheetName val="full_(2)"/>
      <sheetName val="DEP계산"/>
      <sheetName val="존4"/>
      <sheetName val="시험연구비상각"/>
      <sheetName val="년도별"/>
      <sheetName val="소유주(원)"/>
      <sheetName val="TIBURON"/>
      <sheetName val="신규DEP"/>
      <sheetName val="MC&amp;다변화"/>
      <sheetName val="기안"/>
      <sheetName val="#REF"/>
      <sheetName val="5.세운W-A"/>
      <sheetName val="2_대외공문1"/>
      <sheetName val="full_(2)1"/>
      <sheetName val="HP1AMLIST"/>
      <sheetName val="원가"/>
      <sheetName val="BAL(이력관리)"/>
      <sheetName val="첨부3"/>
      <sheetName val="R&amp;D"/>
      <sheetName val="원단위 1계 2계"/>
      <sheetName val="협조전"/>
      <sheetName val="손익합산"/>
      <sheetName val="DWPM"/>
      <sheetName val="Sheet16 (2)"/>
      <sheetName val="major"/>
      <sheetName val="ML"/>
      <sheetName val="2_대외공문2"/>
      <sheetName val="full_(2)2"/>
      <sheetName val="원단위_1계_2계"/>
      <sheetName val="연구개발 (입력)"/>
      <sheetName val="품질관리 (입력)"/>
      <sheetName val="작성양식"/>
      <sheetName val="주소(한문)"/>
      <sheetName val="11"/>
      <sheetName val="Y3-LIST"/>
      <sheetName val="THEME CODE"/>
      <sheetName val="CR CODE"/>
      <sheetName val="부서CODE"/>
      <sheetName val="PPK"/>
      <sheetName val="BUS제원1"/>
      <sheetName val="64512(갑)"/>
      <sheetName val="2_대외공문3"/>
      <sheetName val="full_(2)3"/>
      <sheetName val="원단위_1계_2계1"/>
      <sheetName val="INPUT DATA"/>
      <sheetName val="???"/>
      <sheetName val="EA0M"/>
      <sheetName val="OPT손익 내수"/>
      <sheetName val="OPT손익 수출"/>
      <sheetName val="2004SS"/>
      <sheetName val="2004CJ"/>
      <sheetName val="engline"/>
      <sheetName val="CFLOW"/>
      <sheetName val="COST관리"/>
      <sheetName val="표준(재질단가,조형단가)"/>
      <sheetName val="표준(중자)"/>
      <sheetName val="CAUDIT"/>
      <sheetName val="대외공문"/>
      <sheetName val="계산정보"/>
      <sheetName val="2월"/>
      <sheetName val="TMMAN"/>
      <sheetName val="2-2.매출분석"/>
      <sheetName val="매출"/>
      <sheetName val="CVT산정"/>
      <sheetName val="금오"/>
      <sheetName val="품의예산"/>
      <sheetName val="5_세운W_A"/>
      <sheetName val="LX3.0 RR"/>
      <sheetName val="품의서양식 (3)"/>
      <sheetName val="현금경비중역"/>
      <sheetName val="기준수익률"/>
      <sheetName val="구분"/>
      <sheetName val="진행 DATA (2)"/>
      <sheetName val="2_대외공문4"/>
      <sheetName val="full_(2)4"/>
      <sheetName val="5_세운W-A"/>
      <sheetName val="원단위_1계_2계2"/>
      <sheetName val="THEME_CODE"/>
      <sheetName val="CR_CODE"/>
      <sheetName val="연구개발_(입력)"/>
      <sheetName val="품질관리_(입력)"/>
      <sheetName val="2-2_매출분석"/>
      <sheetName val="Sheet16_(2)"/>
      <sheetName val="INPUT_DATA"/>
      <sheetName val="진행_DATA_(2)"/>
      <sheetName val="데이타"/>
      <sheetName val="단일압출"/>
      <sheetName val="재질단가"/>
      <sheetName val="2000 (원본)"/>
      <sheetName val="6C007(A)"/>
      <sheetName val="주행"/>
      <sheetName val="전체현황"/>
      <sheetName val="의장34반"/>
      <sheetName val="의장2반 "/>
      <sheetName val="INPUT"/>
      <sheetName val="___"/>
    </sheetNames>
    <sheetDataSet>
      <sheetData sheetId="0" refreshError="1"/>
      <sheetData sheetId="1" refreshError="1"/>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sheetData sheetId="18"/>
      <sheetData sheetId="19" refreshError="1"/>
      <sheetData sheetId="20" refreshError="1"/>
      <sheetData sheetId="21" refreshError="1"/>
      <sheetData sheetId="22" refreshError="1"/>
      <sheetData sheetId="23" refreshError="1"/>
      <sheetData sheetId="24" refreshError="1"/>
      <sheetData sheetId="25" refreshError="1"/>
      <sheetData sheetId="26" refreshError="1"/>
      <sheetData sheetId="27" refreshError="1"/>
      <sheetData sheetId="28" refreshError="1"/>
      <sheetData sheetId="29" refreshError="1"/>
      <sheetData sheetId="30" refreshError="1"/>
      <sheetData sheetId="31" refreshError="1"/>
      <sheetData sheetId="32" refreshError="1"/>
      <sheetData sheetId="33" refreshError="1"/>
      <sheetData sheetId="34" refreshError="1"/>
      <sheetData sheetId="35" refreshError="1"/>
      <sheetData sheetId="36" refreshError="1"/>
      <sheetData sheetId="37" refreshError="1"/>
      <sheetData sheetId="38" refreshError="1"/>
      <sheetData sheetId="39" refreshError="1"/>
      <sheetData sheetId="40" refreshError="1"/>
      <sheetData sheetId="41" refreshError="1"/>
      <sheetData sheetId="42" refreshError="1"/>
      <sheetData sheetId="43" refreshError="1"/>
      <sheetData sheetId="44"/>
      <sheetData sheetId="45"/>
      <sheetData sheetId="46"/>
      <sheetData sheetId="47" refreshError="1"/>
      <sheetData sheetId="48" refreshError="1"/>
      <sheetData sheetId="49" refreshError="1"/>
      <sheetData sheetId="50" refreshError="1"/>
      <sheetData sheetId="51" refreshError="1"/>
      <sheetData sheetId="52" refreshError="1"/>
      <sheetData sheetId="53" refreshError="1"/>
      <sheetData sheetId="54" refreshError="1"/>
      <sheetData sheetId="55" refreshError="1"/>
      <sheetData sheetId="56" refreshError="1"/>
      <sheetData sheetId="57" refreshError="1"/>
      <sheetData sheetId="58" refreshError="1"/>
      <sheetData sheetId="59"/>
      <sheetData sheetId="60"/>
      <sheetData sheetId="61"/>
      <sheetData sheetId="62" refreshError="1"/>
      <sheetData sheetId="63" refreshError="1"/>
      <sheetData sheetId="64" refreshError="1"/>
      <sheetData sheetId="65" refreshError="1"/>
      <sheetData sheetId="66" refreshError="1"/>
      <sheetData sheetId="67" refreshError="1"/>
      <sheetData sheetId="68" refreshError="1"/>
      <sheetData sheetId="69" refreshError="1"/>
      <sheetData sheetId="70" refreshError="1"/>
      <sheetData sheetId="71" refreshError="1"/>
      <sheetData sheetId="72" refreshError="1"/>
      <sheetData sheetId="73" refreshError="1"/>
      <sheetData sheetId="74" refreshError="1"/>
      <sheetData sheetId="75" refreshError="1"/>
      <sheetData sheetId="76" refreshError="1"/>
      <sheetData sheetId="77" refreshError="1"/>
      <sheetData sheetId="78" refreshError="1"/>
      <sheetData sheetId="79" refreshError="1"/>
      <sheetData sheetId="80" refreshError="1"/>
      <sheetData sheetId="81" refreshError="1"/>
      <sheetData sheetId="82" refreshError="1"/>
      <sheetData sheetId="83" refreshError="1"/>
      <sheetData sheetId="84" refreshError="1"/>
      <sheetData sheetId="85" refreshError="1"/>
      <sheetData sheetId="86" refreshError="1"/>
      <sheetData sheetId="87" refreshError="1"/>
      <sheetData sheetId="88" refreshError="1"/>
      <sheetData sheetId="89" refreshError="1"/>
      <sheetData sheetId="90" refreshError="1"/>
      <sheetData sheetId="91"/>
      <sheetData sheetId="92"/>
      <sheetData sheetId="93"/>
      <sheetData sheetId="94"/>
      <sheetData sheetId="95"/>
      <sheetData sheetId="96"/>
      <sheetData sheetId="97"/>
      <sheetData sheetId="98"/>
      <sheetData sheetId="99"/>
      <sheetData sheetId="100"/>
      <sheetData sheetId="101"/>
      <sheetData sheetId="102"/>
      <sheetData sheetId="103" refreshError="1"/>
      <sheetData sheetId="104" refreshError="1"/>
      <sheetData sheetId="105" refreshError="1"/>
      <sheetData sheetId="106" refreshError="1"/>
      <sheetData sheetId="107" refreshError="1"/>
      <sheetData sheetId="108" refreshError="1"/>
      <sheetData sheetId="109" refreshError="1"/>
      <sheetData sheetId="110" refreshError="1"/>
      <sheetData sheetId="111" refreshError="1"/>
      <sheetData sheetId="112" refreshError="1"/>
      <sheetData sheetId="113" refreshError="1"/>
    </sheetDataSet>
  </externalBook>
</externalLink>
</file>

<file path=xl/externalLinks/externalLink54.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1.기안지"/>
      <sheetName val="1.기안을지"/>
      <sheetName val="2.대외공문"/>
      <sheetName val="2_대외공문"/>
      <sheetName val="RD제품개발투자비(매가)"/>
      <sheetName val="전문품의"/>
      <sheetName val="대외공문"/>
      <sheetName val="CODE"/>
      <sheetName val="신규DEP"/>
      <sheetName val="부품LIST"/>
      <sheetName val="Macro1"/>
      <sheetName val="계산정보"/>
      <sheetName val="연월차"/>
      <sheetName val="1_기안지"/>
      <sheetName val="1_기안을지"/>
      <sheetName val="2_대외공문1"/>
      <sheetName val="직원신상"/>
      <sheetName val="상세 계산 내역"/>
      <sheetName val="계산 DATA 입력"/>
      <sheetName val="DB"/>
      <sheetName val="ML"/>
      <sheetName val="현금경비중역"/>
      <sheetName val="MC&amp;다변화"/>
      <sheetName val="Sheet1"/>
      <sheetName val="내구품질향상1"/>
      <sheetName val="추이도"/>
      <sheetName val="R&amp;D"/>
      <sheetName val="#REF"/>
      <sheetName val="Tbom-tot"/>
      <sheetName val="거주성제원"/>
      <sheetName val="업체명"/>
      <sheetName val="이름표"/>
      <sheetName val="제조경비"/>
      <sheetName val="DWPM"/>
      <sheetName val="TBL"/>
      <sheetName val="총"/>
      <sheetName val="윤영환"/>
      <sheetName val="표지★"/>
      <sheetName val="여비"/>
      <sheetName val="2"/>
      <sheetName val="RHD"/>
      <sheetName val="AN43"/>
      <sheetName val="82150-39000"/>
      <sheetName val="문서양01"/>
      <sheetName val="사구"/>
    </sheetNames>
    <sheetDataSet>
      <sheetData sheetId="0" refreshError="1"/>
      <sheetData sheetId="1" refreshError="1"/>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 sheetId="20" refreshError="1"/>
      <sheetData sheetId="21" refreshError="1"/>
      <sheetData sheetId="22" refreshError="1"/>
      <sheetData sheetId="23" refreshError="1"/>
      <sheetData sheetId="24" refreshError="1"/>
      <sheetData sheetId="25" refreshError="1"/>
      <sheetData sheetId="26" refreshError="1"/>
      <sheetData sheetId="27" refreshError="1"/>
      <sheetData sheetId="28" refreshError="1"/>
      <sheetData sheetId="29" refreshError="1"/>
      <sheetData sheetId="30" refreshError="1"/>
      <sheetData sheetId="31" refreshError="1"/>
      <sheetData sheetId="32" refreshError="1"/>
      <sheetData sheetId="33" refreshError="1"/>
      <sheetData sheetId="34" refreshError="1"/>
      <sheetData sheetId="35" refreshError="1"/>
      <sheetData sheetId="36" refreshError="1"/>
      <sheetData sheetId="37" refreshError="1"/>
      <sheetData sheetId="38" refreshError="1"/>
      <sheetData sheetId="39" refreshError="1"/>
      <sheetData sheetId="40" refreshError="1"/>
      <sheetData sheetId="41" refreshError="1"/>
      <sheetData sheetId="42" refreshError="1"/>
      <sheetData sheetId="43" refreshError="1"/>
      <sheetData sheetId="44" refreshError="1"/>
    </sheetDataSet>
  </externalBook>
</externalLink>
</file>

<file path=xl/externalLinks/externalLink55.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96rcd목표"/>
      <sheetName val="ITEM별 가격인하"/>
      <sheetName val="95년 RCD계획종합"/>
      <sheetName val="96환율"/>
      <sheetName val="MC&amp;다변화"/>
      <sheetName val="MC_다변화"/>
      <sheetName val="96PLAN"/>
      <sheetName val="PN_ORDER"/>
      <sheetName val="DAT(목표)"/>
      <sheetName val="내수1.8GL"/>
      <sheetName val="ITEM별_가격인하"/>
      <sheetName val="95년_RCD계획종합"/>
      <sheetName val="TCA"/>
      <sheetName val="2.대외공문"/>
      <sheetName val="Team 종합"/>
      <sheetName val="계산정보"/>
      <sheetName val="계열사현황종합"/>
      <sheetName val="A-100전제"/>
      <sheetName val="등록의뢰"/>
      <sheetName val="CODE"/>
      <sheetName val="SCR내역표(08.9.1~)"/>
      <sheetName val="BUS제원1"/>
      <sheetName val="RD제품개발투자비(매가)"/>
      <sheetName val="CALENDAR"/>
      <sheetName val="대외공문"/>
      <sheetName val="result0927"/>
      <sheetName val="Sheet1"/>
      <sheetName val="96RCDPN"/>
      <sheetName val="존4"/>
      <sheetName val="유동자산"/>
      <sheetName val="제품수불"/>
    </sheetNames>
    <sheetDataSet>
      <sheetData sheetId="0" refreshError="1"/>
      <sheetData sheetId="1" refreshError="1"/>
      <sheetData sheetId="2" refreshError="1"/>
      <sheetData sheetId="3" refreshError="1"/>
      <sheetData sheetId="4"/>
      <sheetData sheetId="5"/>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 sheetId="20" refreshError="1"/>
      <sheetData sheetId="21" refreshError="1"/>
      <sheetData sheetId="22" refreshError="1"/>
      <sheetData sheetId="23" refreshError="1"/>
      <sheetData sheetId="24" refreshError="1"/>
      <sheetData sheetId="25" refreshError="1"/>
      <sheetData sheetId="26" refreshError="1"/>
      <sheetData sheetId="27" refreshError="1"/>
      <sheetData sheetId="28" refreshError="1"/>
      <sheetData sheetId="29" refreshError="1"/>
      <sheetData sheetId="30" refreshError="1"/>
    </sheetDataSet>
  </externalBook>
</externalLink>
</file>

<file path=xl/externalLinks/externalLink56.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RD제품개발투자비(매가)"/>
      <sheetName val="RD제품개발투자비_매가_"/>
      <sheetName val="신규DEP"/>
      <sheetName val="MC&amp;다변화"/>
      <sheetName val="Team 종합"/>
      <sheetName val="VT원단위"/>
      <sheetName val="BUS제원1"/>
      <sheetName val="AN43"/>
      <sheetName val="CAUDIT"/>
      <sheetName val="계산정보"/>
      <sheetName val="예산계획"/>
      <sheetName val="Team_종합"/>
      <sheetName val="집계가변치"/>
      <sheetName val="DEP계산"/>
      <sheetName val="96PLAN"/>
      <sheetName val="DB"/>
      <sheetName val="2.대외공문"/>
      <sheetName val="내구품질향상1"/>
      <sheetName val="DAT(목표)"/>
      <sheetName val="등록의뢰"/>
      <sheetName val="계산DATA입력"/>
      <sheetName val="공정별공법-W.HSE-LH"/>
      <sheetName val="64164"/>
      <sheetName val="SCR내역표(08.9.1~)"/>
    </sheetNames>
    <sheetDataSet>
      <sheetData sheetId="0" refreshError="1"/>
      <sheetData sheetId="1" refreshError="1"/>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 sheetId="20" refreshError="1"/>
      <sheetData sheetId="21" refreshError="1"/>
      <sheetData sheetId="22" refreshError="1"/>
      <sheetData sheetId="23" refreshError="1"/>
    </sheetDataSet>
  </externalBook>
</externalLink>
</file>

<file path=xl/externalLinks/externalLink57.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BUS제원1"/>
      <sheetName val="계산DATA입력"/>
      <sheetName val="계산정보"/>
      <sheetName val="단가"/>
      <sheetName val="GRACE"/>
      <sheetName val="존4"/>
      <sheetName val="가격표"/>
      <sheetName val="BS(5월-경리과)"/>
      <sheetName val="RD제품개발투자비(매가)"/>
      <sheetName val="대외공문"/>
      <sheetName val="WXY"/>
      <sheetName val="Sheet1"/>
      <sheetName val="차체제외"/>
      <sheetName val="X-3 ENG"/>
      <sheetName val="AN43"/>
      <sheetName val="A9AEDN01"/>
      <sheetName val="so-021"/>
      <sheetName val="공수"/>
      <sheetName val="집계가변치"/>
      <sheetName val="CAUDIT"/>
      <sheetName val="DATA"/>
      <sheetName val="Tbom-tot"/>
      <sheetName val="HP1AMLIST"/>
      <sheetName val="SPEC별"/>
      <sheetName val="직납업체(현대)"/>
      <sheetName val="진급관련DATA"/>
      <sheetName val="engline"/>
      <sheetName val="상세 계산 내역"/>
      <sheetName val="FUEL FILLER"/>
      <sheetName val="제조부문배부"/>
      <sheetName val="장적산출"/>
      <sheetName val="첨부1"/>
      <sheetName val="MC&amp;다변화"/>
      <sheetName val="직원신상"/>
      <sheetName val="종합(LH)"/>
      <sheetName val="지부전체"/>
      <sheetName val="DATE"/>
      <sheetName val="양식-금형"/>
      <sheetName val="#REF"/>
      <sheetName val="R&amp;D"/>
      <sheetName val="5.세운W-A"/>
      <sheetName val="공작"/>
      <sheetName val="구동"/>
      <sheetName val="샤시"/>
      <sheetName val="모듈"/>
      <sheetName val="전장"/>
      <sheetName val="차체"/>
      <sheetName val="내장"/>
      <sheetName val="외장"/>
      <sheetName val="해외"/>
    </sheetNames>
    <sheetDataSet>
      <sheetData sheetId="0" refreshError="1"/>
      <sheetData sheetId="1" refreshError="1"/>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 sheetId="20" refreshError="1"/>
      <sheetData sheetId="21" refreshError="1"/>
      <sheetData sheetId="22" refreshError="1"/>
      <sheetData sheetId="23" refreshError="1"/>
      <sheetData sheetId="24" refreshError="1"/>
      <sheetData sheetId="25" refreshError="1"/>
      <sheetData sheetId="26" refreshError="1"/>
      <sheetData sheetId="27" refreshError="1"/>
      <sheetData sheetId="28" refreshError="1"/>
      <sheetData sheetId="29" refreshError="1"/>
      <sheetData sheetId="30" refreshError="1"/>
      <sheetData sheetId="31" refreshError="1"/>
      <sheetData sheetId="32" refreshError="1"/>
      <sheetData sheetId="33" refreshError="1"/>
      <sheetData sheetId="34" refreshError="1"/>
      <sheetData sheetId="35" refreshError="1"/>
      <sheetData sheetId="36" refreshError="1"/>
      <sheetData sheetId="37" refreshError="1"/>
      <sheetData sheetId="38" refreshError="1"/>
      <sheetData sheetId="39" refreshError="1"/>
      <sheetData sheetId="40" refreshError="1"/>
      <sheetData sheetId="41" refreshError="1"/>
      <sheetData sheetId="42" refreshError="1"/>
      <sheetData sheetId="43" refreshError="1"/>
      <sheetData sheetId="44" refreshError="1"/>
      <sheetData sheetId="45" refreshError="1"/>
      <sheetData sheetId="46" refreshError="1"/>
      <sheetData sheetId="47" refreshError="1"/>
      <sheetData sheetId="48" refreshError="1"/>
      <sheetData sheetId="49" refreshError="1"/>
    </sheetDataSet>
  </externalBook>
</externalLink>
</file>

<file path=xl/externalLinks/externalLink58.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외주현황.wq1"/>
      <sheetName val="CAUDIT"/>
      <sheetName val="#REF"/>
      <sheetName val="경비공통"/>
      <sheetName val="RATE VAR."/>
      <sheetName val="Links"/>
      <sheetName val="월별수입"/>
      <sheetName val="Sheet2"/>
      <sheetName val="969910( R)"/>
      <sheetName val="프로젝트"/>
      <sheetName val="98수문일위"/>
      <sheetName val="대외공문"/>
      <sheetName val="표지"/>
      <sheetName val="일일(2월,현대정유)"/>
      <sheetName val="Sheet1"/>
      <sheetName val="외주현황"/>
      <sheetName val="JT3.0견적-구1"/>
      <sheetName val="CODE"/>
      <sheetName val="그래프 (2)"/>
      <sheetName val="유통조직현황"/>
      <sheetName val="종합표"/>
      <sheetName val="Title"/>
      <sheetName val="상각율표"/>
      <sheetName val="전체"/>
      <sheetName val="카메라"/>
      <sheetName val="2002년 실적"/>
      <sheetName val="입사자"/>
      <sheetName val="성산지급"/>
      <sheetName val="완성차"/>
      <sheetName val="회사정보"/>
      <sheetName val="수입"/>
      <sheetName val="Config"/>
      <sheetName val="환율시트"/>
      <sheetName val="PPS2"/>
      <sheetName val="HAL(STD)"/>
      <sheetName val="외주현황_wq1"/>
      <sheetName val="협조전"/>
      <sheetName val="폼관조직"/>
      <sheetName val="추이도"/>
      <sheetName val="달력"/>
      <sheetName val="data"/>
      <sheetName val="Macro1"/>
      <sheetName val="lot"/>
      <sheetName val="가격표"/>
      <sheetName val="설비사양서B-1"/>
      <sheetName val="인건비(010330)"/>
      <sheetName val="3월"/>
      <sheetName val="현금흐름표"/>
      <sheetName val="투자자산명세서"/>
      <sheetName val="예금구좌"/>
      <sheetName val="총괄"/>
      <sheetName val="Scenario"/>
      <sheetName val="수정시산표"/>
      <sheetName val="3.일반사상"/>
      <sheetName val="S69300"/>
      <sheetName val="수리결과"/>
      <sheetName val="원본"/>
      <sheetName val="부문손익"/>
      <sheetName val="업무분장"/>
      <sheetName val="원가지수"/>
      <sheetName val="0413"/>
      <sheetName val="환산table"/>
      <sheetName val="이름정의"/>
      <sheetName val="96갑지"/>
      <sheetName val="기안"/>
      <sheetName val="수입2"/>
      <sheetName val="환율반영"/>
      <sheetName val="계실5-1"/>
      <sheetName val="TABLE(ID)"/>
      <sheetName val="BUS제원1"/>
      <sheetName val="계산DATA입력"/>
      <sheetName val="TWIST"/>
      <sheetName val="AVSSX"/>
      <sheetName val="소상 &quot;1&quot;"/>
      <sheetName val="총론(임율, 경영비율)"/>
      <sheetName val="Segments"/>
      <sheetName val="차수"/>
      <sheetName val="R&amp;D"/>
      <sheetName val="항목(1)"/>
      <sheetName val="M1master"/>
      <sheetName val="table"/>
      <sheetName val="2.대외공문"/>
      <sheetName val="RC"/>
      <sheetName val="Tbom-tot"/>
      <sheetName val="전산품의"/>
      <sheetName val="B053 (990701)공정실적PP%계산"/>
      <sheetName val="존4"/>
      <sheetName val="결산"/>
      <sheetName val="CASE ASM"/>
      <sheetName val="RD제품개발투자비(매가)"/>
      <sheetName val="SOURCE"/>
      <sheetName val="공수"/>
      <sheetName val="engline"/>
      <sheetName val="수량계산"/>
      <sheetName val="일위산출"/>
      <sheetName val="RDLEVLST"/>
      <sheetName val="차체부품 INS REPORT(갑)"/>
      <sheetName val="미결업무"/>
      <sheetName val="5.WIRE적용LIST"/>
      <sheetName val="INPUT DATA"/>
      <sheetName val="KMO"/>
      <sheetName val="626TD"/>
      <sheetName val="96"/>
      <sheetName val="사양비교"/>
      <sheetName val="1.세부비교원가(내수)"/>
      <sheetName val="현금경비중역"/>
      <sheetName val="청도생산계획(수정전)"/>
      <sheetName val="손익계산서"/>
      <sheetName val="뒤차축소"/>
      <sheetName val="초도발주서"/>
      <sheetName val="비용정리"/>
      <sheetName val="Feriados"/>
      <sheetName val="p2-1"/>
      <sheetName val="2"/>
      <sheetName val="Headcount"/>
      <sheetName val="B053_(990701)공정실적PP%계산"/>
      <sheetName val="2_대외공문"/>
      <sheetName val="재질단가"/>
      <sheetName val="초기입력(시산)"/>
      <sheetName val="월별손익 (수정) (2)"/>
      <sheetName val="임율"/>
      <sheetName val="BACKDATA"/>
      <sheetName val="GK_XDBASE"/>
      <sheetName val="제품마스타"/>
      <sheetName val="하자DB"/>
      <sheetName val="PS일계획"/>
      <sheetName val="X-3 ENG"/>
      <sheetName val="계산정보"/>
      <sheetName val="상세 계산 내역"/>
      <sheetName val="외주현황_wq11"/>
      <sheetName val="2_대외공문1"/>
      <sheetName val="B053_(990701)공정실적PP%계산1"/>
      <sheetName val="그래프_(2)"/>
      <sheetName val="Tables"/>
      <sheetName val="DO NOT TOUCH - Link cells"/>
      <sheetName val="95WBS"/>
      <sheetName val="기타코드"/>
      <sheetName val="목록원본"/>
      <sheetName val="교육계획"/>
      <sheetName val="List"/>
      <sheetName val="95감가상각"/>
      <sheetName val="Sheet4"/>
      <sheetName val="정산표"/>
      <sheetName val="1.2내수"/>
      <sheetName val="420d 5749 (OPW)"/>
      <sheetName val="SANTAMO"/>
      <sheetName val="HP1AMLIST"/>
      <sheetName val="6월17"/>
      <sheetName val="양식-금형"/>
      <sheetName val="일반경비"/>
      <sheetName val="PF4-6"/>
      <sheetName val="재료비"/>
      <sheetName val="단가"/>
      <sheetName val="입찰안"/>
      <sheetName val="Definition"/>
      <sheetName val="WXY"/>
      <sheetName val="전기장치"/>
      <sheetName val="방산생산"/>
      <sheetName val="담당자_전기"/>
      <sheetName val="심의구매"/>
      <sheetName val="FAB4생산"/>
      <sheetName val="2-2. 구체자재 직도보급현황"/>
      <sheetName val="ORIGN"/>
      <sheetName val="EX-외상(06)"/>
      <sheetName val="지급어음"/>
      <sheetName val="품질현황-보류"/>
      <sheetName val="조정명세서"/>
      <sheetName val="S1.1총괄"/>
      <sheetName val="Asset98-CAK"/>
      <sheetName val="비교재무제표"/>
      <sheetName val="유동자산"/>
      <sheetName val="보정사항"/>
      <sheetName val="Ctrl"/>
      <sheetName val="97년"/>
      <sheetName val="연평잔"/>
      <sheetName val="전문품의"/>
      <sheetName val="원가"/>
      <sheetName val="목록"/>
      <sheetName val="신규DEP"/>
      <sheetName val="DATE"/>
      <sheetName val="재료율"/>
      <sheetName val="진행 DATA (2)"/>
      <sheetName val="GB-IC Villingen GG"/>
      <sheetName val="철판인상"/>
      <sheetName val="RATE_VAR_"/>
      <sheetName val=" 하반기 경비 조정계획_150627(사계 r2 기준).x"/>
      <sheetName val="Palette"/>
      <sheetName val="단위"/>
      <sheetName val="선수금반제"/>
      <sheetName val="내역"/>
      <sheetName val="명단"/>
      <sheetName val="장적산출"/>
      <sheetName val="채권(하반기)"/>
      <sheetName val="10매출"/>
      <sheetName val="C_Pnl원가1"/>
      <sheetName val="경영계획"/>
      <sheetName val="사업계획(97년)"/>
      <sheetName val="년말기성고계산서 (2)"/>
      <sheetName val="이자율"/>
      <sheetName val="외화수지"/>
      <sheetName val="자구계획db"/>
      <sheetName val="10월인원계획"/>
      <sheetName val="표준"/>
      <sheetName val="설계평가서"/>
      <sheetName val="대지급(한미)"/>
      <sheetName val="건축내역"/>
      <sheetName val="220 (2)"/>
      <sheetName val="Assumption"/>
      <sheetName val="정기예금"/>
      <sheetName val="2COMPO_TABLE"/>
      <sheetName val="DAT(목표)"/>
      <sheetName val="환율"/>
      <sheetName val="생산성상세"/>
      <sheetName val="계획대비"/>
      <sheetName val="품의서"/>
      <sheetName val="데이터"/>
      <sheetName val="Ref_List"/>
      <sheetName val="영업외손익등"/>
      <sheetName val="MAIN"/>
      <sheetName val="현장"/>
      <sheetName val="만년달력"/>
      <sheetName val="969910(_R)"/>
      <sheetName val="JT3_0견적-구1"/>
      <sheetName val="3_일반사상"/>
      <sheetName val="2002년_실적"/>
      <sheetName val="소상_&quot;1&quot;"/>
      <sheetName val="총론(임율,_경영비율)"/>
      <sheetName val="외주현황_wq12"/>
      <sheetName val="그래프_(2)1"/>
      <sheetName val="년말기성고계산서_(2)"/>
      <sheetName val="2_대외공문2"/>
      <sheetName val="B053_(990701)공정실적PP%계산2"/>
      <sheetName val="CASE_ASM"/>
      <sheetName val="차체부품_INS_REPORT(갑)"/>
      <sheetName val="5_WIRE적용LIST"/>
      <sheetName val="INPUT_DATA"/>
      <sheetName val="월별손익_(수정)_(2)"/>
      <sheetName val="X-3_ENG"/>
      <sheetName val="상세_계산_내역"/>
      <sheetName val="DO_NOT_TOUCH_-_Link_cells"/>
      <sheetName val="비주거용"/>
      <sheetName val="5사남"/>
      <sheetName val="3"/>
      <sheetName val="JUM"/>
      <sheetName val="경영여건"/>
      <sheetName val="장차SKD"/>
      <sheetName val="구축일반"/>
      <sheetName val="시산표"/>
      <sheetName val="F-1,2"/>
      <sheetName val="산출근거#2-3"/>
      <sheetName val="외화환산손익명세서"/>
      <sheetName val="외화계약"/>
      <sheetName val="인사자료총집계"/>
      <sheetName val="영업 입수계획 "/>
      <sheetName val="계획"/>
      <sheetName val="5월제품재고수량"/>
      <sheetName val="판매5"/>
      <sheetName val="TS"/>
      <sheetName val="6월"/>
      <sheetName val="지점장"/>
      <sheetName val="PC%계산"/>
      <sheetName val="BRAKE"/>
      <sheetName val="시설투자"/>
      <sheetName val="WEIGHT"/>
      <sheetName val="첨부3"/>
      <sheetName val="96PLAN"/>
      <sheetName val="매각단가"/>
      <sheetName val="RR저항Cp"/>
      <sheetName val="3-1"/>
      <sheetName val="협력사 Code"/>
      <sheetName val="한국19차"/>
      <sheetName val="3综合不良处理方案"/>
      <sheetName val="2015년 마감실적자료"/>
      <sheetName val="2팀"/>
      <sheetName val="외화금융(97-03)"/>
      <sheetName val="성명"/>
      <sheetName val="인력DB"/>
      <sheetName val="제어시트"/>
      <sheetName val="기숙사원본"/>
      <sheetName val="법인(환율지정)"/>
      <sheetName val="중간점검"/>
      <sheetName val="첨부1_2)사양별 단가내역"/>
      <sheetName val="첨부2_1)WS(일반)"/>
      <sheetName val="첨부1_1) 단가종합"/>
      <sheetName val="첨부2_2)WS(열선)"/>
      <sheetName val="첨부2_3)TG"/>
      <sheetName val="첨부4_SUB 단가"/>
      <sheetName val="첨부3_7)엠블럼단가"/>
      <sheetName val="INDEX"/>
      <sheetName val="Checklist"/>
      <sheetName val="J"/>
      <sheetName val="일반PAD"/>
      <sheetName val="712"/>
      <sheetName val="외환익"/>
      <sheetName val="확정현황"/>
      <sheetName val="ESH 평가 Sheet"/>
      <sheetName val="추가예산"/>
      <sheetName val="은행"/>
      <sheetName val="코드"/>
      <sheetName val="정비활동_수선비 절감"/>
      <sheetName val="3.5 Inch 가동 효율"/>
      <sheetName val="2.5 Inch 가동 효율"/>
      <sheetName val="문제점"/>
      <sheetName val="ESH_평가_Sheet"/>
      <sheetName val="정비활동_수선비_절감"/>
      <sheetName val="3_5_Inch_가동_효율"/>
      <sheetName val="2_5_Inch_가동_효율"/>
      <sheetName val="기준코드(기타)"/>
      <sheetName val="ESH_평가_Sheet1"/>
      <sheetName val="정비활동_수선비_절감1"/>
      <sheetName val="3_5_Inch_가동_효율1"/>
      <sheetName val="2_5_Inch_가동_효율1"/>
      <sheetName val="ESH_평가_Sheet2"/>
      <sheetName val="정비활동_수선비_절감2"/>
      <sheetName val="3_5_Inch_가동_효율2"/>
      <sheetName val="2_5_Inch_가동_효율2"/>
      <sheetName val="외주현황_wq13"/>
      <sheetName val="ESH_평가_Sheet3"/>
      <sheetName val="정비활동_수선비_절감3"/>
      <sheetName val="3_5_Inch_가동_효율3"/>
      <sheetName val="2_5_Inch_가동_효율3"/>
      <sheetName val="D11#1"/>
      <sheetName val="D14#3"/>
      <sheetName val="외주현황_wq14"/>
      <sheetName val="외주현황_wq15"/>
      <sheetName val="ESH_평가_Sheet4"/>
      <sheetName val="정비활동_수선비_절감4"/>
      <sheetName val="3_5_Inch_가동_효율4"/>
      <sheetName val="2_5_Inch_가동_효율4"/>
      <sheetName val="외주현황_wq17"/>
      <sheetName val="ESH_평가_Sheet6"/>
      <sheetName val="정비활동_수선비_절감6"/>
      <sheetName val="3_5_Inch_가동_효율6"/>
      <sheetName val="2_5_Inch_가동_효율6"/>
      <sheetName val="외주현황_wq16"/>
      <sheetName val="ESH_평가_Sheet5"/>
      <sheetName val="정비활동_수선비_절감5"/>
      <sheetName val="3_5_Inch_가동_효율5"/>
      <sheetName val="2_5_Inch_가동_효율5"/>
      <sheetName val="외주현황_wq18"/>
      <sheetName val="ESH_평가_Sheet7"/>
      <sheetName val="정비활동_수선비_절감7"/>
      <sheetName val="3_5_Inch_가동_효율7"/>
      <sheetName val="2_5_Inch_가동_효율7"/>
      <sheetName val="외주현황_wq19"/>
      <sheetName val="ESH_평가_Sheet8"/>
      <sheetName val="정비활동_수선비_절감8"/>
      <sheetName val="3_5_Inch_가동_효율8"/>
      <sheetName val="2_5_Inch_가동_효율8"/>
      <sheetName val="외주현황_wq110"/>
      <sheetName val="ESH_평가_Sheet9"/>
      <sheetName val="정비활동_수선비_절감9"/>
      <sheetName val="3_5_Inch_가동_효율9"/>
      <sheetName val="2_5_Inch_가동_효율9"/>
      <sheetName val="외주현황_wq111"/>
      <sheetName val="ESH_평가_Sheet10"/>
      <sheetName val="정비활동_수선비_절감10"/>
      <sheetName val="3_5_Inch_가동_효율10"/>
      <sheetName val="2_5_Inch_가동_효율10"/>
      <sheetName val="외주현황_wq113"/>
      <sheetName val="ESH_평가_Sheet12"/>
      <sheetName val="정비활동_수선비_절감12"/>
      <sheetName val="3_5_Inch_가동_효율12"/>
      <sheetName val="2_5_Inch_가동_효율12"/>
      <sheetName val="외주현황_wq112"/>
      <sheetName val="ESH_평가_Sheet11"/>
      <sheetName val="정비활동_수선비_절감11"/>
      <sheetName val="3_5_Inch_가동_효율11"/>
      <sheetName val="2_5_Inch_가동_효율11"/>
      <sheetName val="외주현황_wq114"/>
      <sheetName val="ESH_평가_Sheet13"/>
      <sheetName val="정비활동_수선비_절감13"/>
      <sheetName val="3_5_Inch_가동_효율13"/>
      <sheetName val="2_5_Inch_가동_효율13"/>
      <sheetName val="외주현황_wq115"/>
      <sheetName val="ESH_평가_Sheet14"/>
      <sheetName val="정비활동_수선비_절감14"/>
      <sheetName val="3_5_Inch_가동_효율14"/>
      <sheetName val="2_5_Inch_가동_효율14"/>
      <sheetName val="외주현황_wq116"/>
      <sheetName val="ESH_평가_Sheet15"/>
      <sheetName val="정비활동_수선비_절감15"/>
      <sheetName val="3_5_Inch_가동_효율15"/>
      <sheetName val="2_5_Inch_가동_효율15"/>
      <sheetName val="외주현황_wq117"/>
      <sheetName val="ESH_평가_Sheet16"/>
      <sheetName val="정비활동_수선비_절감16"/>
      <sheetName val="3_5_Inch_가동_효율16"/>
      <sheetName val="2_5_Inch_가동_효율16"/>
      <sheetName val="환율표"/>
      <sheetName val="외주현황_wq118"/>
      <sheetName val="ESH_평가_Sheet17"/>
      <sheetName val="정비활동_수선비_절감17"/>
      <sheetName val="3_5_Inch_가동_효율17"/>
      <sheetName val="2_5_Inch_가동_효율17"/>
      <sheetName val="외주현황_wq119"/>
      <sheetName val="ESH_평가_Sheet18"/>
      <sheetName val="정비활동_수선비_절감18"/>
      <sheetName val="3_5_Inch_가동_효율18"/>
      <sheetName val="2_5_Inch_가동_효율18"/>
      <sheetName val="외주현황_wq120"/>
      <sheetName val="ESH_평가_Sheet19"/>
      <sheetName val="정비활동_수선비_절감19"/>
      <sheetName val="3_5_Inch_가동_효율19"/>
      <sheetName val="2_5_Inch_가동_효율19"/>
      <sheetName val="외주현황_wq121"/>
      <sheetName val="ESH_평가_Sheet20"/>
      <sheetName val="정비활동_수선비_절감20"/>
      <sheetName val="3_5_Inch_가동_효율20"/>
      <sheetName val="2_5_Inch_가동_효율20"/>
      <sheetName val="RATE_VAR_1"/>
      <sheetName val="969910(_R)1"/>
      <sheetName val="XREF"/>
      <sheetName val="제조원가 계산서"/>
      <sheetName val="급여인건비LS"/>
      <sheetName val="월별매출매출이익(본사案)"/>
      <sheetName val="입고9901"/>
      <sheetName val="입고9910"/>
      <sheetName val="입고9911"/>
      <sheetName val="입고9912"/>
      <sheetName val="입고9902"/>
      <sheetName val="입고9903"/>
      <sheetName val="입고9904"/>
      <sheetName val="입고9905"/>
      <sheetName val="입고9906"/>
      <sheetName val="입고9907"/>
      <sheetName val="입고9908"/>
      <sheetName val="구동"/>
      <sheetName val="KKM04"/>
      <sheetName val="Summary(22 LRP V0)"/>
      <sheetName val="전체현황"/>
      <sheetName val="법정휴일"/>
      <sheetName val="철심금중량"/>
    </sheetNames>
    <sheetDataSet>
      <sheetData sheetId="0" refreshError="1"/>
      <sheetData sheetId="1" refreshError="1"/>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 sheetId="20" refreshError="1"/>
      <sheetData sheetId="21" refreshError="1"/>
      <sheetData sheetId="22" refreshError="1"/>
      <sheetData sheetId="23" refreshError="1"/>
      <sheetData sheetId="24" refreshError="1"/>
      <sheetData sheetId="25" refreshError="1"/>
      <sheetData sheetId="26" refreshError="1"/>
      <sheetData sheetId="27"/>
      <sheetData sheetId="28" refreshError="1"/>
      <sheetData sheetId="29" refreshError="1"/>
      <sheetData sheetId="30" refreshError="1"/>
      <sheetData sheetId="31" refreshError="1"/>
      <sheetData sheetId="32" refreshError="1"/>
      <sheetData sheetId="33" refreshError="1"/>
      <sheetData sheetId="34" refreshError="1"/>
      <sheetData sheetId="35" refreshError="1"/>
      <sheetData sheetId="36" refreshError="1"/>
      <sheetData sheetId="37" refreshError="1"/>
      <sheetData sheetId="38" refreshError="1"/>
      <sheetData sheetId="39" refreshError="1"/>
      <sheetData sheetId="40" refreshError="1"/>
      <sheetData sheetId="41" refreshError="1"/>
      <sheetData sheetId="42" refreshError="1"/>
      <sheetData sheetId="43" refreshError="1"/>
      <sheetData sheetId="44" refreshError="1"/>
      <sheetData sheetId="45" refreshError="1"/>
      <sheetData sheetId="46" refreshError="1"/>
      <sheetData sheetId="47" refreshError="1"/>
      <sheetData sheetId="48" refreshError="1"/>
      <sheetData sheetId="49" refreshError="1"/>
      <sheetData sheetId="50" refreshError="1"/>
      <sheetData sheetId="51" refreshError="1"/>
      <sheetData sheetId="52" refreshError="1"/>
      <sheetData sheetId="53" refreshError="1"/>
      <sheetData sheetId="54" refreshError="1"/>
      <sheetData sheetId="55" refreshError="1"/>
      <sheetData sheetId="56" refreshError="1"/>
      <sheetData sheetId="57" refreshError="1"/>
      <sheetData sheetId="58" refreshError="1"/>
      <sheetData sheetId="59" refreshError="1"/>
      <sheetData sheetId="60" refreshError="1"/>
      <sheetData sheetId="61" refreshError="1"/>
      <sheetData sheetId="62" refreshError="1"/>
      <sheetData sheetId="63" refreshError="1"/>
      <sheetData sheetId="64" refreshError="1"/>
      <sheetData sheetId="65" refreshError="1"/>
      <sheetData sheetId="66" refreshError="1"/>
      <sheetData sheetId="67" refreshError="1"/>
      <sheetData sheetId="68" refreshError="1"/>
      <sheetData sheetId="69" refreshError="1"/>
      <sheetData sheetId="70" refreshError="1"/>
      <sheetData sheetId="71" refreshError="1"/>
      <sheetData sheetId="72" refreshError="1"/>
      <sheetData sheetId="73" refreshError="1"/>
      <sheetData sheetId="74" refreshError="1"/>
      <sheetData sheetId="75" refreshError="1"/>
      <sheetData sheetId="76" refreshError="1"/>
      <sheetData sheetId="77" refreshError="1"/>
      <sheetData sheetId="78" refreshError="1"/>
      <sheetData sheetId="79" refreshError="1"/>
      <sheetData sheetId="80" refreshError="1"/>
      <sheetData sheetId="81" refreshError="1"/>
      <sheetData sheetId="82" refreshError="1"/>
      <sheetData sheetId="83" refreshError="1"/>
      <sheetData sheetId="84" refreshError="1"/>
      <sheetData sheetId="85" refreshError="1"/>
      <sheetData sheetId="86" refreshError="1"/>
      <sheetData sheetId="87" refreshError="1"/>
      <sheetData sheetId="88" refreshError="1"/>
      <sheetData sheetId="89" refreshError="1"/>
      <sheetData sheetId="90" refreshError="1"/>
      <sheetData sheetId="91" refreshError="1"/>
      <sheetData sheetId="92" refreshError="1"/>
      <sheetData sheetId="93" refreshError="1"/>
      <sheetData sheetId="94" refreshError="1"/>
      <sheetData sheetId="95" refreshError="1"/>
      <sheetData sheetId="96" refreshError="1"/>
      <sheetData sheetId="97" refreshError="1"/>
      <sheetData sheetId="98" refreshError="1"/>
      <sheetData sheetId="99" refreshError="1"/>
      <sheetData sheetId="100" refreshError="1"/>
      <sheetData sheetId="101" refreshError="1"/>
      <sheetData sheetId="102" refreshError="1"/>
      <sheetData sheetId="103" refreshError="1"/>
      <sheetData sheetId="104" refreshError="1"/>
      <sheetData sheetId="105" refreshError="1"/>
      <sheetData sheetId="106" refreshError="1"/>
      <sheetData sheetId="107" refreshError="1"/>
      <sheetData sheetId="108" refreshError="1"/>
      <sheetData sheetId="109" refreshError="1"/>
      <sheetData sheetId="110" refreshError="1"/>
      <sheetData sheetId="111" refreshError="1"/>
      <sheetData sheetId="112" refreshError="1"/>
      <sheetData sheetId="113" refreshError="1"/>
      <sheetData sheetId="114" refreshError="1"/>
      <sheetData sheetId="115" refreshError="1"/>
      <sheetData sheetId="116" refreshError="1"/>
      <sheetData sheetId="117" refreshError="1"/>
      <sheetData sheetId="118" refreshError="1"/>
      <sheetData sheetId="119" refreshError="1"/>
      <sheetData sheetId="120" refreshError="1"/>
      <sheetData sheetId="121" refreshError="1"/>
      <sheetData sheetId="122" refreshError="1"/>
      <sheetData sheetId="123" refreshError="1"/>
      <sheetData sheetId="124" refreshError="1"/>
      <sheetData sheetId="125" refreshError="1"/>
      <sheetData sheetId="126" refreshError="1"/>
      <sheetData sheetId="127" refreshError="1"/>
      <sheetData sheetId="128" refreshError="1"/>
      <sheetData sheetId="129"/>
      <sheetData sheetId="130"/>
      <sheetData sheetId="131"/>
      <sheetData sheetId="132"/>
      <sheetData sheetId="133" refreshError="1"/>
      <sheetData sheetId="134" refreshError="1"/>
      <sheetData sheetId="135" refreshError="1"/>
      <sheetData sheetId="136" refreshError="1"/>
      <sheetData sheetId="137" refreshError="1"/>
      <sheetData sheetId="138" refreshError="1"/>
      <sheetData sheetId="139" refreshError="1"/>
      <sheetData sheetId="140" refreshError="1"/>
      <sheetData sheetId="141" refreshError="1"/>
      <sheetData sheetId="142" refreshError="1"/>
      <sheetData sheetId="143" refreshError="1"/>
      <sheetData sheetId="144" refreshError="1"/>
      <sheetData sheetId="145" refreshError="1"/>
      <sheetData sheetId="146" refreshError="1"/>
      <sheetData sheetId="147" refreshError="1"/>
      <sheetData sheetId="148" refreshError="1"/>
      <sheetData sheetId="149" refreshError="1"/>
      <sheetData sheetId="150" refreshError="1"/>
      <sheetData sheetId="151" refreshError="1"/>
      <sheetData sheetId="152" refreshError="1"/>
      <sheetData sheetId="153" refreshError="1"/>
      <sheetData sheetId="154" refreshError="1"/>
      <sheetData sheetId="155" refreshError="1"/>
      <sheetData sheetId="156" refreshError="1"/>
      <sheetData sheetId="157" refreshError="1"/>
      <sheetData sheetId="158" refreshError="1"/>
      <sheetData sheetId="159" refreshError="1"/>
      <sheetData sheetId="160" refreshError="1"/>
      <sheetData sheetId="161" refreshError="1"/>
      <sheetData sheetId="162" refreshError="1"/>
      <sheetData sheetId="163" refreshError="1"/>
      <sheetData sheetId="164" refreshError="1"/>
      <sheetData sheetId="165" refreshError="1"/>
      <sheetData sheetId="166" refreshError="1"/>
      <sheetData sheetId="167" refreshError="1"/>
      <sheetData sheetId="168" refreshError="1"/>
      <sheetData sheetId="169" refreshError="1"/>
      <sheetData sheetId="170" refreshError="1"/>
      <sheetData sheetId="171" refreshError="1"/>
      <sheetData sheetId="172" refreshError="1"/>
      <sheetData sheetId="173" refreshError="1"/>
      <sheetData sheetId="174" refreshError="1"/>
      <sheetData sheetId="175" refreshError="1"/>
      <sheetData sheetId="176" refreshError="1"/>
      <sheetData sheetId="177" refreshError="1"/>
      <sheetData sheetId="178" refreshError="1"/>
      <sheetData sheetId="179" refreshError="1"/>
      <sheetData sheetId="180" refreshError="1"/>
      <sheetData sheetId="181" refreshError="1"/>
      <sheetData sheetId="182" refreshError="1"/>
      <sheetData sheetId="183" refreshError="1"/>
      <sheetData sheetId="184" refreshError="1"/>
      <sheetData sheetId="185" refreshError="1"/>
      <sheetData sheetId="186" refreshError="1"/>
      <sheetData sheetId="187" refreshError="1"/>
      <sheetData sheetId="188" refreshError="1"/>
      <sheetData sheetId="189" refreshError="1"/>
      <sheetData sheetId="190" refreshError="1"/>
      <sheetData sheetId="191" refreshError="1"/>
      <sheetData sheetId="192" refreshError="1"/>
      <sheetData sheetId="193" refreshError="1"/>
      <sheetData sheetId="194" refreshError="1"/>
      <sheetData sheetId="195" refreshError="1"/>
      <sheetData sheetId="196" refreshError="1"/>
      <sheetData sheetId="197" refreshError="1"/>
      <sheetData sheetId="198" refreshError="1"/>
      <sheetData sheetId="199" refreshError="1"/>
      <sheetData sheetId="200" refreshError="1"/>
      <sheetData sheetId="201" refreshError="1"/>
      <sheetData sheetId="202" refreshError="1"/>
      <sheetData sheetId="203" refreshError="1"/>
      <sheetData sheetId="204" refreshError="1"/>
      <sheetData sheetId="205" refreshError="1"/>
      <sheetData sheetId="206" refreshError="1"/>
      <sheetData sheetId="207" refreshError="1"/>
      <sheetData sheetId="208" refreshError="1"/>
      <sheetData sheetId="209" refreshError="1"/>
      <sheetData sheetId="210" refreshError="1"/>
      <sheetData sheetId="211" refreshError="1"/>
      <sheetData sheetId="212" refreshError="1"/>
      <sheetData sheetId="213" refreshError="1"/>
      <sheetData sheetId="214" refreshError="1"/>
      <sheetData sheetId="215" refreshError="1"/>
      <sheetData sheetId="216" refreshError="1"/>
      <sheetData sheetId="217" refreshError="1"/>
      <sheetData sheetId="218" refreshError="1"/>
      <sheetData sheetId="219" refreshError="1"/>
      <sheetData sheetId="220" refreshError="1"/>
      <sheetData sheetId="221"/>
      <sheetData sheetId="222"/>
      <sheetData sheetId="223"/>
      <sheetData sheetId="224"/>
      <sheetData sheetId="225"/>
      <sheetData sheetId="226"/>
      <sheetData sheetId="227"/>
      <sheetData sheetId="228"/>
      <sheetData sheetId="229"/>
      <sheetData sheetId="230"/>
      <sheetData sheetId="231"/>
      <sheetData sheetId="232"/>
      <sheetData sheetId="233"/>
      <sheetData sheetId="234"/>
      <sheetData sheetId="235"/>
      <sheetData sheetId="236"/>
      <sheetData sheetId="237"/>
      <sheetData sheetId="238"/>
      <sheetData sheetId="239"/>
      <sheetData sheetId="240" refreshError="1"/>
      <sheetData sheetId="241" refreshError="1"/>
      <sheetData sheetId="242" refreshError="1"/>
      <sheetData sheetId="243" refreshError="1"/>
      <sheetData sheetId="244" refreshError="1"/>
      <sheetData sheetId="245" refreshError="1"/>
      <sheetData sheetId="246" refreshError="1"/>
      <sheetData sheetId="247" refreshError="1"/>
      <sheetData sheetId="248" refreshError="1"/>
      <sheetData sheetId="249" refreshError="1"/>
      <sheetData sheetId="250" refreshError="1"/>
      <sheetData sheetId="251" refreshError="1"/>
      <sheetData sheetId="252" refreshError="1"/>
      <sheetData sheetId="253" refreshError="1"/>
      <sheetData sheetId="254" refreshError="1"/>
      <sheetData sheetId="255" refreshError="1"/>
      <sheetData sheetId="256" refreshError="1"/>
      <sheetData sheetId="257" refreshError="1"/>
      <sheetData sheetId="258" refreshError="1"/>
      <sheetData sheetId="259" refreshError="1"/>
      <sheetData sheetId="260" refreshError="1"/>
      <sheetData sheetId="261" refreshError="1"/>
      <sheetData sheetId="262" refreshError="1"/>
      <sheetData sheetId="263" refreshError="1"/>
      <sheetData sheetId="264" refreshError="1"/>
      <sheetData sheetId="265" refreshError="1"/>
      <sheetData sheetId="266" refreshError="1"/>
      <sheetData sheetId="267" refreshError="1"/>
      <sheetData sheetId="268" refreshError="1"/>
      <sheetData sheetId="269" refreshError="1"/>
      <sheetData sheetId="270" refreshError="1"/>
      <sheetData sheetId="271" refreshError="1"/>
      <sheetData sheetId="272" refreshError="1"/>
      <sheetData sheetId="273" refreshError="1"/>
      <sheetData sheetId="274" refreshError="1"/>
      <sheetData sheetId="275" refreshError="1"/>
      <sheetData sheetId="276" refreshError="1"/>
      <sheetData sheetId="277" refreshError="1"/>
      <sheetData sheetId="278" refreshError="1"/>
      <sheetData sheetId="279" refreshError="1"/>
      <sheetData sheetId="280" refreshError="1"/>
      <sheetData sheetId="281" refreshError="1"/>
      <sheetData sheetId="282" refreshError="1"/>
      <sheetData sheetId="283" refreshError="1"/>
      <sheetData sheetId="284" refreshError="1"/>
      <sheetData sheetId="285" refreshError="1"/>
      <sheetData sheetId="286" refreshError="1"/>
      <sheetData sheetId="287" refreshError="1"/>
      <sheetData sheetId="288" refreshError="1"/>
      <sheetData sheetId="289" refreshError="1"/>
      <sheetData sheetId="290" refreshError="1"/>
      <sheetData sheetId="291" refreshError="1"/>
      <sheetData sheetId="292" refreshError="1"/>
      <sheetData sheetId="293" refreshError="1"/>
      <sheetData sheetId="294" refreshError="1"/>
      <sheetData sheetId="295" refreshError="1"/>
      <sheetData sheetId="296" refreshError="1"/>
      <sheetData sheetId="297" refreshError="1"/>
      <sheetData sheetId="298" refreshError="1"/>
      <sheetData sheetId="299" refreshError="1"/>
      <sheetData sheetId="300" refreshError="1"/>
      <sheetData sheetId="301" refreshError="1"/>
      <sheetData sheetId="302" refreshError="1"/>
      <sheetData sheetId="303"/>
      <sheetData sheetId="304"/>
      <sheetData sheetId="305"/>
      <sheetData sheetId="306"/>
      <sheetData sheetId="307"/>
      <sheetData sheetId="308"/>
      <sheetData sheetId="309"/>
      <sheetData sheetId="310"/>
      <sheetData sheetId="311"/>
      <sheetData sheetId="312"/>
      <sheetData sheetId="313"/>
      <sheetData sheetId="314"/>
      <sheetData sheetId="315"/>
      <sheetData sheetId="316"/>
      <sheetData sheetId="317"/>
      <sheetData sheetId="318"/>
      <sheetData sheetId="319"/>
      <sheetData sheetId="320"/>
      <sheetData sheetId="321" refreshError="1"/>
      <sheetData sheetId="322" refreshError="1"/>
      <sheetData sheetId="323"/>
      <sheetData sheetId="324"/>
      <sheetData sheetId="325"/>
      <sheetData sheetId="326"/>
      <sheetData sheetId="327"/>
      <sheetData sheetId="328"/>
      <sheetData sheetId="329"/>
      <sheetData sheetId="330"/>
      <sheetData sheetId="331"/>
      <sheetData sheetId="332"/>
      <sheetData sheetId="333"/>
      <sheetData sheetId="334"/>
      <sheetData sheetId="335"/>
      <sheetData sheetId="336"/>
      <sheetData sheetId="337"/>
      <sheetData sheetId="338"/>
      <sheetData sheetId="339"/>
      <sheetData sheetId="340"/>
      <sheetData sheetId="341"/>
      <sheetData sheetId="342"/>
      <sheetData sheetId="343"/>
      <sheetData sheetId="344"/>
      <sheetData sheetId="345"/>
      <sheetData sheetId="346"/>
      <sheetData sheetId="347"/>
      <sheetData sheetId="348"/>
      <sheetData sheetId="349" refreshError="1"/>
      <sheetData sheetId="350" refreshError="1"/>
      <sheetData sheetId="351" refreshError="1"/>
      <sheetData sheetId="352" refreshError="1"/>
      <sheetData sheetId="353" refreshError="1"/>
      <sheetData sheetId="354" refreshError="1"/>
      <sheetData sheetId="355" refreshError="1"/>
      <sheetData sheetId="356" refreshError="1"/>
      <sheetData sheetId="357" refreshError="1"/>
      <sheetData sheetId="358" refreshError="1"/>
      <sheetData sheetId="359" refreshError="1"/>
      <sheetData sheetId="360" refreshError="1"/>
      <sheetData sheetId="361" refreshError="1"/>
      <sheetData sheetId="362" refreshError="1"/>
      <sheetData sheetId="363" refreshError="1"/>
      <sheetData sheetId="364" refreshError="1"/>
      <sheetData sheetId="365" refreshError="1"/>
      <sheetData sheetId="366" refreshError="1"/>
      <sheetData sheetId="367" refreshError="1"/>
      <sheetData sheetId="368" refreshError="1"/>
      <sheetData sheetId="369" refreshError="1"/>
      <sheetData sheetId="370" refreshError="1"/>
      <sheetData sheetId="371"/>
      <sheetData sheetId="372" refreshError="1"/>
      <sheetData sheetId="373" refreshError="1"/>
      <sheetData sheetId="374" refreshError="1"/>
      <sheetData sheetId="375" refreshError="1"/>
      <sheetData sheetId="376" refreshError="1"/>
      <sheetData sheetId="377" refreshError="1"/>
      <sheetData sheetId="378" refreshError="1"/>
      <sheetData sheetId="379" refreshError="1"/>
      <sheetData sheetId="380" refreshError="1"/>
      <sheetData sheetId="381" refreshError="1"/>
      <sheetData sheetId="382" refreshError="1"/>
      <sheetData sheetId="383" refreshError="1"/>
      <sheetData sheetId="384" refreshError="1"/>
      <sheetData sheetId="385" refreshError="1"/>
      <sheetData sheetId="386" refreshError="1"/>
      <sheetData sheetId="387" refreshError="1"/>
      <sheetData sheetId="388" refreshError="1"/>
      <sheetData sheetId="389" refreshError="1"/>
      <sheetData sheetId="390"/>
      <sheetData sheetId="391" refreshError="1"/>
      <sheetData sheetId="392"/>
      <sheetData sheetId="393" refreshError="1"/>
      <sheetData sheetId="394" refreshError="1"/>
      <sheetData sheetId="395"/>
      <sheetData sheetId="396"/>
      <sheetData sheetId="397"/>
      <sheetData sheetId="398"/>
      <sheetData sheetId="399"/>
      <sheetData sheetId="400"/>
      <sheetData sheetId="401"/>
      <sheetData sheetId="402"/>
      <sheetData sheetId="403"/>
      <sheetData sheetId="404"/>
      <sheetData sheetId="405"/>
      <sheetData sheetId="406"/>
      <sheetData sheetId="407"/>
      <sheetData sheetId="408"/>
      <sheetData sheetId="409"/>
      <sheetData sheetId="410"/>
      <sheetData sheetId="411"/>
      <sheetData sheetId="412" refreshError="1"/>
      <sheetData sheetId="413" refreshError="1"/>
      <sheetData sheetId="414" refreshError="1"/>
      <sheetData sheetId="415" refreshError="1"/>
      <sheetData sheetId="416" refreshError="1"/>
      <sheetData sheetId="417" refreshError="1"/>
      <sheetData sheetId="418" refreshError="1"/>
      <sheetData sheetId="419" refreshError="1"/>
      <sheetData sheetId="420" refreshError="1"/>
      <sheetData sheetId="421" refreshError="1"/>
      <sheetData sheetId="422" refreshError="1"/>
      <sheetData sheetId="423" refreshError="1"/>
      <sheetData sheetId="424" refreshError="1"/>
      <sheetData sheetId="425" refreshError="1"/>
      <sheetData sheetId="426" refreshError="1"/>
      <sheetData sheetId="427" refreshError="1"/>
      <sheetData sheetId="428" refreshError="1"/>
      <sheetData sheetId="429" refreshError="1"/>
      <sheetData sheetId="430" refreshError="1"/>
      <sheetData sheetId="431" refreshError="1"/>
      <sheetData sheetId="432" refreshError="1"/>
    </sheetDataSet>
  </externalBook>
</externalLink>
</file>

<file path=xl/externalLinks/externalLink59.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환율"/>
      <sheetName val="●MC계"/>
      <sheetName val="●내수용KD"/>
      <sheetName val="ZV85MK1"/>
      <sheetName val="HT17MK1"/>
      <sheetName val="HT18MK1"/>
      <sheetName val="HT21MK1"/>
      <sheetName val="HT19MK1"/>
      <sheetName val="광주-TRUCK"/>
      <sheetName val="광주-BUS"/>
      <sheetName val="광주-T-G"/>
      <sheetName val="광주-T-L"/>
      <sheetName val="●수출용CKD"/>
      <sheetName val="DT28MK2"/>
      <sheetName val="DT29MK1"/>
      <sheetName val="ZV74MK1"/>
      <sheetName val="ZT33KF1"/>
      <sheetName val="DT31YK1"/>
      <sheetName val="DT53MK1"/>
      <sheetName val="DT54MK1"/>
      <sheetName val="DT33MK1"/>
      <sheetName val="ZV84MK1"/>
      <sheetName val="ZT1TFK1"/>
      <sheetName val="ZT1WFK1"/>
      <sheetName val="ZT2BFK1"/>
      <sheetName val="ZT2FFK1"/>
      <sheetName val="ZT2GFK1"/>
      <sheetName val="ZTOAMK1"/>
      <sheetName val="ZV60MK1"/>
      <sheetName val="●수출용KD"/>
      <sheetName val="DT37MK21"/>
      <sheetName val="ZT87FK1"/>
      <sheetName val="ZV48FK1"/>
      <sheetName val="DT37MK1"/>
      <sheetName val="ZT1KMK1"/>
      <sheetName val="프라이드중국MT"/>
      <sheetName val="프라이드중국AT"/>
      <sheetName val="프라이드파키스탄"/>
      <sheetName val="ZT1PFK1"/>
      <sheetName val="●직수출분(ZT0J)"/>
      <sheetName val="●PSPO.엔진능력부족"/>
      <sheetName val="●AS계"/>
      <sheetName val="AS(MC,HINO,DMC)내수"/>
      <sheetName val="AS(MC)수출"/>
      <sheetName val="2            1"/>
      <sheetName val="●AS합계"/>
      <sheetName val="AS내일본"/>
      <sheetName val="AS내미주"/>
      <sheetName val="AS내구주"/>
      <sheetName val="AS수일본"/>
      <sheetName val="AS수미주"/>
      <sheetName val="AS수구주"/>
      <sheetName val="●다변화계"/>
      <sheetName val="다변화D일본"/>
      <sheetName val="다변화DAISIN"/>
      <sheetName val="다변화D미주"/>
      <sheetName val="다변화D구주"/>
      <sheetName val="다변화E일본"/>
      <sheetName val="다변화EAISIN"/>
      <sheetName val="다변화E미주"/>
      <sheetName val="다변화E구주"/>
      <sheetName val="                 1"/>
      <sheetName val="●광주부품계"/>
      <sheetName val="KJE일본"/>
      <sheetName val="KJE미주"/>
      <sheetName val="KJE구주"/>
      <sheetName val="KJD일본"/>
      <sheetName val="KJD미주"/>
      <sheetName val="KJD구주"/>
      <sheetName val="96PLAN"/>
      <sheetName val="Sheet1"/>
      <sheetName val="PN_ORDER"/>
      <sheetName val="◎AS계"/>
      <sheetName val="82150-39000"/>
      <sheetName val="계산정보"/>
      <sheetName val="p2-1"/>
      <sheetName val="A-100전제"/>
      <sheetName val="차체"/>
      <sheetName val="협조전"/>
      <sheetName val="대외공문"/>
      <sheetName val="2.대외공문"/>
      <sheetName val="●PSPO_엔진능력부족"/>
      <sheetName val="2____________1"/>
      <sheetName val="_________________1"/>
      <sheetName val="2_대외공문"/>
      <sheetName val="so-021"/>
      <sheetName val="MC&amp;다변화"/>
      <sheetName val="969910( R)"/>
      <sheetName val="TCA"/>
      <sheetName val="96"/>
      <sheetName val="설비사양서B-1"/>
      <sheetName val="INPUT"/>
      <sheetName val="#REF"/>
      <sheetName val="주행"/>
      <sheetName val="대표자"/>
      <sheetName val="경쟁실분"/>
      <sheetName val="내수1.8GL"/>
      <sheetName val="ML"/>
      <sheetName val="Sheet5"/>
      <sheetName val="Sheet6 (3)"/>
      <sheetName val="CODE"/>
      <sheetName val="BUS제원1"/>
      <sheetName val="내구품질향상1"/>
      <sheetName val="2팀"/>
      <sheetName val="양식-금형"/>
      <sheetName val="월별수입"/>
      <sheetName val="계열사현황종합"/>
      <sheetName val="CAUDIT"/>
      <sheetName val="차체부품 INS REPORT(갑)"/>
      <sheetName val="단가"/>
      <sheetName val="종합(LH)"/>
      <sheetName val="96FINAL"/>
      <sheetName val="매각단가"/>
      <sheetName val="생산원가"/>
      <sheetName val="RD제품개발투자비(매가)"/>
      <sheetName val="자체실적1Q"/>
      <sheetName val="품의서"/>
      <sheetName val="전산품의"/>
      <sheetName val="환산table"/>
      <sheetName val="Macro1"/>
      <sheetName val="폼관조직"/>
      <sheetName val="BAL.(TTL)"/>
      <sheetName val="환율반영"/>
      <sheetName val="승인1팀"/>
      <sheetName val="제품"/>
      <sheetName val="THEME CODE"/>
      <sheetName val="CR CODE"/>
      <sheetName val="부서CODE"/>
    </sheetNames>
    <sheetDataSet>
      <sheetData sheetId="0"/>
      <sheetData sheetId="1"/>
      <sheetData sheetId="2"/>
      <sheetData sheetId="3"/>
      <sheetData sheetId="4"/>
      <sheetData sheetId="5"/>
      <sheetData sheetId="6"/>
      <sheetData sheetId="7"/>
      <sheetData sheetId="8"/>
      <sheetData sheetId="9"/>
      <sheetData sheetId="10"/>
      <sheetData sheetId="11"/>
      <sheetData sheetId="12"/>
      <sheetData sheetId="13"/>
      <sheetData sheetId="14"/>
      <sheetData sheetId="15"/>
      <sheetData sheetId="16"/>
      <sheetData sheetId="17"/>
      <sheetData sheetId="18"/>
      <sheetData sheetId="19"/>
      <sheetData sheetId="20"/>
      <sheetData sheetId="21"/>
      <sheetData sheetId="22"/>
      <sheetData sheetId="23"/>
      <sheetData sheetId="24"/>
      <sheetData sheetId="25"/>
      <sheetData sheetId="26"/>
      <sheetData sheetId="27"/>
      <sheetData sheetId="28"/>
      <sheetData sheetId="29"/>
      <sheetData sheetId="30"/>
      <sheetData sheetId="31"/>
      <sheetData sheetId="32"/>
      <sheetData sheetId="33"/>
      <sheetData sheetId="34"/>
      <sheetData sheetId="35"/>
      <sheetData sheetId="36"/>
      <sheetData sheetId="37"/>
      <sheetData sheetId="38"/>
      <sheetData sheetId="39"/>
      <sheetData sheetId="40"/>
      <sheetData sheetId="41"/>
      <sheetData sheetId="42"/>
      <sheetData sheetId="43"/>
      <sheetData sheetId="44"/>
      <sheetData sheetId="45"/>
      <sheetData sheetId="46"/>
      <sheetData sheetId="47"/>
      <sheetData sheetId="48"/>
      <sheetData sheetId="49"/>
      <sheetData sheetId="50"/>
      <sheetData sheetId="51"/>
      <sheetData sheetId="52"/>
      <sheetData sheetId="53"/>
      <sheetData sheetId="54"/>
      <sheetData sheetId="55"/>
      <sheetData sheetId="56"/>
      <sheetData sheetId="57"/>
      <sheetData sheetId="58"/>
      <sheetData sheetId="59"/>
      <sheetData sheetId="60"/>
      <sheetData sheetId="61"/>
      <sheetData sheetId="62"/>
      <sheetData sheetId="63"/>
      <sheetData sheetId="64"/>
      <sheetData sheetId="65"/>
      <sheetData sheetId="66"/>
      <sheetData sheetId="67"/>
      <sheetData sheetId="68"/>
      <sheetData sheetId="69"/>
      <sheetData sheetId="70"/>
      <sheetData sheetId="71" refreshError="1"/>
      <sheetData sheetId="72"/>
      <sheetData sheetId="73" refreshError="1"/>
      <sheetData sheetId="74" refreshError="1"/>
      <sheetData sheetId="75" refreshError="1"/>
      <sheetData sheetId="76" refreshError="1"/>
      <sheetData sheetId="77" refreshError="1"/>
      <sheetData sheetId="78" refreshError="1"/>
      <sheetData sheetId="79" refreshError="1"/>
      <sheetData sheetId="80" refreshError="1"/>
      <sheetData sheetId="81" refreshError="1"/>
      <sheetData sheetId="82" refreshError="1"/>
      <sheetData sheetId="83" refreshError="1"/>
      <sheetData sheetId="84" refreshError="1"/>
      <sheetData sheetId="85" refreshError="1"/>
      <sheetData sheetId="86" refreshError="1"/>
      <sheetData sheetId="87" refreshError="1"/>
      <sheetData sheetId="88" refreshError="1"/>
      <sheetData sheetId="89" refreshError="1"/>
      <sheetData sheetId="90" refreshError="1"/>
      <sheetData sheetId="91" refreshError="1"/>
      <sheetData sheetId="92" refreshError="1"/>
      <sheetData sheetId="93" refreshError="1"/>
      <sheetData sheetId="94" refreshError="1"/>
      <sheetData sheetId="95" refreshError="1"/>
      <sheetData sheetId="96" refreshError="1"/>
      <sheetData sheetId="97" refreshError="1"/>
      <sheetData sheetId="98" refreshError="1"/>
      <sheetData sheetId="99" refreshError="1"/>
      <sheetData sheetId="100" refreshError="1"/>
      <sheetData sheetId="101" refreshError="1"/>
      <sheetData sheetId="102" refreshError="1"/>
      <sheetData sheetId="103" refreshError="1"/>
      <sheetData sheetId="104" refreshError="1"/>
      <sheetData sheetId="105" refreshError="1"/>
      <sheetData sheetId="106" refreshError="1"/>
      <sheetData sheetId="107" refreshError="1"/>
      <sheetData sheetId="108" refreshError="1"/>
      <sheetData sheetId="109" refreshError="1"/>
      <sheetData sheetId="110" refreshError="1"/>
      <sheetData sheetId="111" refreshError="1"/>
      <sheetData sheetId="112" refreshError="1"/>
      <sheetData sheetId="113" refreshError="1"/>
      <sheetData sheetId="114" refreshError="1"/>
      <sheetData sheetId="115" refreshError="1"/>
      <sheetData sheetId="116" refreshError="1"/>
      <sheetData sheetId="117" refreshError="1"/>
      <sheetData sheetId="118" refreshError="1"/>
      <sheetData sheetId="119" refreshError="1"/>
      <sheetData sheetId="120" refreshError="1"/>
      <sheetData sheetId="121" refreshError="1"/>
      <sheetData sheetId="122" refreshError="1"/>
      <sheetData sheetId="123" refreshError="1"/>
      <sheetData sheetId="124" refreshError="1"/>
      <sheetData sheetId="125" refreshError="1"/>
      <sheetData sheetId="126" refreshError="1"/>
      <sheetData sheetId="127" refreshError="1"/>
    </sheetDataSet>
  </externalBook>
</externalLink>
</file>

<file path=xl/externalLinks/externalLink60.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xxl21:alternateUrls>
      <xxl21:absoluteUrl r:id="rId2"/>
    </xxl21:alternateUrls>
    <sheetNames>
      <sheetName val="7월 인알파"/>
      <sheetName val="납품 계획"/>
      <sheetName val="일일배차"/>
    </sheetNames>
    <sheetDataSet>
      <sheetData sheetId="0">
        <row r="36">
          <cell r="A36">
            <v>1</v>
          </cell>
          <cell r="B36">
            <v>2</v>
          </cell>
          <cell r="C36">
            <v>2</v>
          </cell>
          <cell r="D36">
            <v>3</v>
          </cell>
          <cell r="E36">
            <v>3</v>
          </cell>
          <cell r="F36">
            <v>0</v>
          </cell>
          <cell r="G36">
            <v>0</v>
          </cell>
          <cell r="H36">
            <v>2</v>
          </cell>
          <cell r="I36">
            <v>2</v>
          </cell>
          <cell r="J36">
            <v>2</v>
          </cell>
          <cell r="K36">
            <v>2</v>
          </cell>
          <cell r="L36">
            <v>2</v>
          </cell>
          <cell r="M36">
            <v>1</v>
          </cell>
          <cell r="N36">
            <v>0</v>
          </cell>
          <cell r="O36">
            <v>3</v>
          </cell>
          <cell r="P36">
            <v>2</v>
          </cell>
          <cell r="Q36">
            <v>2</v>
          </cell>
          <cell r="R36">
            <v>2</v>
          </cell>
          <cell r="S36">
            <v>2</v>
          </cell>
          <cell r="T36">
            <v>0</v>
          </cell>
          <cell r="U36">
            <v>0</v>
          </cell>
          <cell r="V36">
            <v>2</v>
          </cell>
          <cell r="W36">
            <v>2</v>
          </cell>
          <cell r="X36">
            <v>3</v>
          </cell>
          <cell r="Y36">
            <v>2</v>
          </cell>
          <cell r="Z36">
            <v>3</v>
          </cell>
          <cell r="AA36">
            <v>0</v>
          </cell>
          <cell r="AB36">
            <v>0</v>
          </cell>
          <cell r="AC36">
            <v>0</v>
          </cell>
          <cell r="AD36">
            <v>0</v>
          </cell>
          <cell r="AE36">
            <v>0</v>
          </cell>
          <cell r="AF36">
            <v>0</v>
          </cell>
        </row>
        <row r="37">
          <cell r="A37">
            <v>2</v>
          </cell>
          <cell r="B37">
            <v>1</v>
          </cell>
          <cell r="C37">
            <v>1</v>
          </cell>
          <cell r="D37">
            <v>1</v>
          </cell>
          <cell r="E37">
            <v>1</v>
          </cell>
          <cell r="F37">
            <v>1</v>
          </cell>
          <cell r="G37">
            <v>0</v>
          </cell>
          <cell r="H37">
            <v>1</v>
          </cell>
          <cell r="I37">
            <v>1</v>
          </cell>
          <cell r="J37">
            <v>1</v>
          </cell>
          <cell r="K37">
            <v>2</v>
          </cell>
          <cell r="L37">
            <v>2</v>
          </cell>
          <cell r="M37">
            <v>0</v>
          </cell>
          <cell r="N37">
            <v>0</v>
          </cell>
          <cell r="O37">
            <v>2</v>
          </cell>
          <cell r="P37">
            <v>1</v>
          </cell>
          <cell r="Q37">
            <v>1</v>
          </cell>
          <cell r="R37">
            <v>1</v>
          </cell>
          <cell r="S37">
            <v>1</v>
          </cell>
          <cell r="T37">
            <v>1</v>
          </cell>
          <cell r="U37">
            <v>0</v>
          </cell>
          <cell r="V37">
            <v>1</v>
          </cell>
          <cell r="W37">
            <v>1</v>
          </cell>
          <cell r="X37">
            <v>2</v>
          </cell>
          <cell r="Y37">
            <v>2</v>
          </cell>
          <cell r="Z37">
            <v>1</v>
          </cell>
          <cell r="AA37">
            <v>0</v>
          </cell>
          <cell r="AB37">
            <v>0</v>
          </cell>
          <cell r="AC37">
            <v>0</v>
          </cell>
          <cell r="AD37">
            <v>0</v>
          </cell>
          <cell r="AE37">
            <v>0</v>
          </cell>
          <cell r="AF37">
            <v>0</v>
          </cell>
        </row>
        <row r="38">
          <cell r="A38">
            <v>3</v>
          </cell>
          <cell r="B38">
            <v>2</v>
          </cell>
          <cell r="C38">
            <v>2</v>
          </cell>
          <cell r="D38">
            <v>1</v>
          </cell>
          <cell r="E38">
            <v>2</v>
          </cell>
          <cell r="F38">
            <v>0</v>
          </cell>
          <cell r="G38">
            <v>0</v>
          </cell>
          <cell r="H38">
            <v>1</v>
          </cell>
          <cell r="I38">
            <v>2</v>
          </cell>
          <cell r="J38">
            <v>1</v>
          </cell>
          <cell r="K38">
            <v>1</v>
          </cell>
          <cell r="L38">
            <v>2</v>
          </cell>
          <cell r="M38">
            <v>0</v>
          </cell>
          <cell r="N38">
            <v>0</v>
          </cell>
          <cell r="O38">
            <v>3</v>
          </cell>
          <cell r="P38">
            <v>2</v>
          </cell>
          <cell r="Q38">
            <v>2</v>
          </cell>
          <cell r="R38">
            <v>1</v>
          </cell>
          <cell r="S38">
            <v>2</v>
          </cell>
          <cell r="T38">
            <v>0</v>
          </cell>
          <cell r="U38">
            <v>0</v>
          </cell>
          <cell r="V38">
            <v>2</v>
          </cell>
          <cell r="W38">
            <v>1</v>
          </cell>
          <cell r="X38">
            <v>1</v>
          </cell>
          <cell r="Y38">
            <v>2</v>
          </cell>
          <cell r="Z38">
            <v>2</v>
          </cell>
          <cell r="AA38">
            <v>0</v>
          </cell>
          <cell r="AB38">
            <v>0</v>
          </cell>
          <cell r="AC38">
            <v>0</v>
          </cell>
          <cell r="AD38">
            <v>0</v>
          </cell>
          <cell r="AE38">
            <v>0</v>
          </cell>
          <cell r="AF38">
            <v>0</v>
          </cell>
        </row>
        <row r="39">
          <cell r="A39">
            <v>4</v>
          </cell>
          <cell r="B39">
            <v>5</v>
          </cell>
          <cell r="C39">
            <v>4</v>
          </cell>
          <cell r="D39">
            <v>3</v>
          </cell>
          <cell r="E39">
            <v>1</v>
          </cell>
          <cell r="F39">
            <v>0</v>
          </cell>
          <cell r="G39">
            <v>0</v>
          </cell>
          <cell r="H39">
            <v>3</v>
          </cell>
          <cell r="I39">
            <v>2</v>
          </cell>
          <cell r="J39">
            <v>2</v>
          </cell>
          <cell r="K39">
            <v>3</v>
          </cell>
          <cell r="L39">
            <v>3</v>
          </cell>
          <cell r="M39">
            <v>0</v>
          </cell>
          <cell r="N39">
            <v>0</v>
          </cell>
          <cell r="O39">
            <v>2</v>
          </cell>
          <cell r="P39">
            <v>4</v>
          </cell>
          <cell r="Q39">
            <v>4</v>
          </cell>
          <cell r="R39">
            <v>4</v>
          </cell>
          <cell r="S39">
            <v>3</v>
          </cell>
          <cell r="T39">
            <v>0</v>
          </cell>
          <cell r="U39">
            <v>0</v>
          </cell>
          <cell r="V39">
            <v>4</v>
          </cell>
          <cell r="W39">
            <v>2</v>
          </cell>
          <cell r="X39">
            <v>3</v>
          </cell>
          <cell r="Y39">
            <v>4</v>
          </cell>
          <cell r="Z39">
            <v>5</v>
          </cell>
          <cell r="AA39">
            <v>0</v>
          </cell>
          <cell r="AB39">
            <v>0</v>
          </cell>
          <cell r="AC39">
            <v>0</v>
          </cell>
          <cell r="AD39">
            <v>0</v>
          </cell>
          <cell r="AE39">
            <v>0</v>
          </cell>
          <cell r="AF39">
            <v>0</v>
          </cell>
        </row>
        <row r="40">
          <cell r="A40" t="str">
            <v>인알파합짐</v>
          </cell>
          <cell r="B40">
            <v>0</v>
          </cell>
          <cell r="C40">
            <v>1</v>
          </cell>
          <cell r="D40">
            <v>2</v>
          </cell>
          <cell r="E40">
            <v>1</v>
          </cell>
          <cell r="F40">
            <v>1</v>
          </cell>
          <cell r="G40">
            <v>0</v>
          </cell>
          <cell r="H40">
            <v>1</v>
          </cell>
          <cell r="I40">
            <v>0</v>
          </cell>
          <cell r="J40">
            <v>0</v>
          </cell>
          <cell r="K40">
            <v>1</v>
          </cell>
          <cell r="L40">
            <v>1</v>
          </cell>
          <cell r="M40">
            <v>1</v>
          </cell>
          <cell r="N40">
            <v>0</v>
          </cell>
          <cell r="O40">
            <v>2</v>
          </cell>
          <cell r="P40">
            <v>0</v>
          </cell>
          <cell r="Q40">
            <v>1</v>
          </cell>
          <cell r="R40">
            <v>0</v>
          </cell>
          <cell r="S40">
            <v>0</v>
          </cell>
          <cell r="T40">
            <v>1</v>
          </cell>
          <cell r="U40">
            <v>0</v>
          </cell>
          <cell r="V40">
            <v>0</v>
          </cell>
          <cell r="W40">
            <v>1</v>
          </cell>
          <cell r="X40">
            <v>3</v>
          </cell>
          <cell r="Y40">
            <v>2</v>
          </cell>
          <cell r="Z40">
            <v>1</v>
          </cell>
          <cell r="AA40">
            <v>0</v>
          </cell>
          <cell r="AB40">
            <v>0</v>
          </cell>
          <cell r="AC40">
            <v>0</v>
          </cell>
          <cell r="AD40">
            <v>0</v>
          </cell>
          <cell r="AE40">
            <v>0</v>
          </cell>
          <cell r="AF40">
            <v>0</v>
          </cell>
        </row>
        <row r="41">
          <cell r="A41" t="str">
            <v>2,3,4</v>
          </cell>
          <cell r="B41">
            <v>8</v>
          </cell>
          <cell r="C41">
            <v>7</v>
          </cell>
          <cell r="D41">
            <v>5</v>
          </cell>
          <cell r="E41">
            <v>4</v>
          </cell>
          <cell r="F41">
            <v>1</v>
          </cell>
          <cell r="G41">
            <v>0</v>
          </cell>
          <cell r="H41">
            <v>5</v>
          </cell>
          <cell r="I41">
            <v>5</v>
          </cell>
          <cell r="J41">
            <v>4</v>
          </cell>
          <cell r="K41">
            <v>6</v>
          </cell>
          <cell r="L41">
            <v>7</v>
          </cell>
          <cell r="M41">
            <v>0</v>
          </cell>
          <cell r="N41">
            <v>0</v>
          </cell>
          <cell r="O41">
            <v>7</v>
          </cell>
          <cell r="P41">
            <v>7</v>
          </cell>
          <cell r="Q41">
            <v>7</v>
          </cell>
          <cell r="R41">
            <v>6</v>
          </cell>
          <cell r="S41">
            <v>6</v>
          </cell>
          <cell r="T41">
            <v>1</v>
          </cell>
          <cell r="U41">
            <v>0</v>
          </cell>
          <cell r="V41">
            <v>7</v>
          </cell>
          <cell r="W41">
            <v>4</v>
          </cell>
          <cell r="X41">
            <v>6</v>
          </cell>
          <cell r="Y41">
            <v>8</v>
          </cell>
          <cell r="Z41">
            <v>8</v>
          </cell>
          <cell r="AA41">
            <v>0</v>
          </cell>
          <cell r="AB41">
            <v>0</v>
          </cell>
          <cell r="AC41">
            <v>0</v>
          </cell>
          <cell r="AD41">
            <v>0</v>
          </cell>
          <cell r="AE41">
            <v>0</v>
          </cell>
          <cell r="AF41">
            <v>0</v>
          </cell>
        </row>
        <row r="43">
          <cell r="A43" t="str">
            <v>합계</v>
          </cell>
          <cell r="B43">
            <v>6</v>
          </cell>
          <cell r="C43">
            <v>7</v>
          </cell>
          <cell r="D43">
            <v>5</v>
          </cell>
          <cell r="E43">
            <v>6</v>
          </cell>
          <cell r="F43">
            <v>1</v>
          </cell>
          <cell r="G43">
            <v>0</v>
          </cell>
          <cell r="H43">
            <v>7</v>
          </cell>
          <cell r="I43">
            <v>6</v>
          </cell>
          <cell r="J43">
            <v>4</v>
          </cell>
          <cell r="K43">
            <v>6</v>
          </cell>
          <cell r="L43">
            <v>6</v>
          </cell>
          <cell r="M43">
            <v>0</v>
          </cell>
          <cell r="N43">
            <v>0</v>
          </cell>
          <cell r="O43">
            <v>4</v>
          </cell>
          <cell r="P43">
            <v>6</v>
          </cell>
          <cell r="Q43">
            <v>6</v>
          </cell>
          <cell r="R43">
            <v>6</v>
          </cell>
          <cell r="S43">
            <v>6</v>
          </cell>
          <cell r="T43">
            <v>1</v>
          </cell>
          <cell r="U43">
            <v>0</v>
          </cell>
          <cell r="V43">
            <v>6</v>
          </cell>
          <cell r="W43">
            <v>5</v>
          </cell>
          <cell r="X43">
            <v>7</v>
          </cell>
          <cell r="Y43">
            <v>4</v>
          </cell>
          <cell r="Z43">
            <v>5</v>
          </cell>
          <cell r="AA43">
            <v>0</v>
          </cell>
          <cell r="AB43">
            <v>0</v>
          </cell>
          <cell r="AC43">
            <v>0</v>
          </cell>
          <cell r="AD43">
            <v>0</v>
          </cell>
          <cell r="AE43">
            <v>0</v>
          </cell>
          <cell r="AF43">
            <v>0</v>
          </cell>
        </row>
        <row r="44">
          <cell r="A44" t="str">
            <v>성우2</v>
          </cell>
          <cell r="B44">
            <v>1</v>
          </cell>
          <cell r="C44">
            <v>1</v>
          </cell>
          <cell r="D44">
            <v>0</v>
          </cell>
          <cell r="E44">
            <v>1</v>
          </cell>
          <cell r="F44">
            <v>0</v>
          </cell>
          <cell r="G44">
            <v>0</v>
          </cell>
          <cell r="H44">
            <v>1</v>
          </cell>
          <cell r="I44">
            <v>1</v>
          </cell>
          <cell r="J44">
            <v>0</v>
          </cell>
          <cell r="K44">
            <v>1</v>
          </cell>
          <cell r="L44">
            <v>1</v>
          </cell>
          <cell r="M44">
            <v>0</v>
          </cell>
          <cell r="N44">
            <v>0</v>
          </cell>
          <cell r="O44">
            <v>0</v>
          </cell>
          <cell r="P44">
            <v>0</v>
          </cell>
          <cell r="Q44">
            <v>1</v>
          </cell>
          <cell r="R44">
            <v>1</v>
          </cell>
          <cell r="S44">
            <v>1</v>
          </cell>
          <cell r="T44">
            <v>0</v>
          </cell>
          <cell r="U44">
            <v>0</v>
          </cell>
          <cell r="V44">
            <v>1</v>
          </cell>
          <cell r="W44">
            <v>1</v>
          </cell>
          <cell r="X44">
            <v>1</v>
          </cell>
          <cell r="Y44">
            <v>0</v>
          </cell>
          <cell r="Z44">
            <v>1</v>
          </cell>
          <cell r="AA44">
            <v>0</v>
          </cell>
          <cell r="AB44">
            <v>0</v>
          </cell>
          <cell r="AC44">
            <v>0</v>
          </cell>
          <cell r="AD44">
            <v>0</v>
          </cell>
          <cell r="AE44">
            <v>0</v>
          </cell>
          <cell r="AF44">
            <v>0</v>
          </cell>
        </row>
        <row r="45">
          <cell r="A45" t="str">
            <v>호원오토</v>
          </cell>
          <cell r="B45">
            <v>2</v>
          </cell>
          <cell r="C45">
            <v>3</v>
          </cell>
          <cell r="D45">
            <v>2</v>
          </cell>
          <cell r="E45">
            <v>2</v>
          </cell>
          <cell r="F45">
            <v>0</v>
          </cell>
          <cell r="G45">
            <v>0</v>
          </cell>
          <cell r="H45">
            <v>2</v>
          </cell>
          <cell r="I45">
            <v>2</v>
          </cell>
          <cell r="J45">
            <v>2</v>
          </cell>
          <cell r="K45">
            <v>2</v>
          </cell>
          <cell r="L45">
            <v>2</v>
          </cell>
          <cell r="M45">
            <v>0</v>
          </cell>
          <cell r="N45">
            <v>0</v>
          </cell>
          <cell r="O45">
            <v>2</v>
          </cell>
          <cell r="P45">
            <v>2</v>
          </cell>
          <cell r="Q45">
            <v>2</v>
          </cell>
          <cell r="R45">
            <v>2</v>
          </cell>
          <cell r="S45">
            <v>2</v>
          </cell>
          <cell r="T45">
            <v>0</v>
          </cell>
          <cell r="U45">
            <v>0</v>
          </cell>
          <cell r="V45">
            <v>2</v>
          </cell>
          <cell r="W45">
            <v>2</v>
          </cell>
          <cell r="X45">
            <v>3</v>
          </cell>
          <cell r="Y45">
            <v>2</v>
          </cell>
          <cell r="Z45">
            <v>2</v>
          </cell>
          <cell r="AA45">
            <v>0</v>
          </cell>
          <cell r="AB45">
            <v>0</v>
          </cell>
          <cell r="AC45">
            <v>0</v>
          </cell>
          <cell r="AD45">
            <v>0</v>
          </cell>
          <cell r="AE45">
            <v>0</v>
          </cell>
          <cell r="AF45">
            <v>0</v>
          </cell>
        </row>
        <row r="46">
          <cell r="A46" t="str">
            <v>대우포승</v>
          </cell>
          <cell r="B46">
            <v>2</v>
          </cell>
          <cell r="C46">
            <v>2</v>
          </cell>
          <cell r="D46">
            <v>2</v>
          </cell>
          <cell r="E46">
            <v>2</v>
          </cell>
          <cell r="F46">
            <v>1</v>
          </cell>
          <cell r="G46">
            <v>0</v>
          </cell>
          <cell r="H46">
            <v>2</v>
          </cell>
          <cell r="I46">
            <v>2</v>
          </cell>
          <cell r="J46">
            <v>1</v>
          </cell>
          <cell r="K46">
            <v>2</v>
          </cell>
          <cell r="L46">
            <v>2</v>
          </cell>
          <cell r="M46">
            <v>0</v>
          </cell>
          <cell r="N46">
            <v>0</v>
          </cell>
          <cell r="O46">
            <v>1</v>
          </cell>
          <cell r="P46">
            <v>2</v>
          </cell>
          <cell r="Q46">
            <v>2</v>
          </cell>
          <cell r="R46">
            <v>2</v>
          </cell>
          <cell r="S46">
            <v>2</v>
          </cell>
          <cell r="T46">
            <v>0</v>
          </cell>
          <cell r="U46">
            <v>0</v>
          </cell>
          <cell r="V46">
            <v>2</v>
          </cell>
          <cell r="W46">
            <v>2</v>
          </cell>
          <cell r="X46">
            <v>2</v>
          </cell>
          <cell r="Y46">
            <v>1</v>
          </cell>
          <cell r="Z46">
            <v>1</v>
          </cell>
          <cell r="AA46">
            <v>0</v>
          </cell>
          <cell r="AB46">
            <v>0</v>
          </cell>
          <cell r="AC46">
            <v>0</v>
          </cell>
          <cell r="AD46">
            <v>0</v>
          </cell>
          <cell r="AE46">
            <v>0</v>
          </cell>
          <cell r="AF46">
            <v>0</v>
          </cell>
        </row>
        <row r="47">
          <cell r="A47" t="str">
            <v>풍기서산</v>
          </cell>
          <cell r="B47">
            <v>1</v>
          </cell>
          <cell r="C47">
            <v>1</v>
          </cell>
          <cell r="D47">
            <v>1</v>
          </cell>
          <cell r="E47">
            <v>1</v>
          </cell>
          <cell r="F47">
            <v>0</v>
          </cell>
          <cell r="G47">
            <v>0</v>
          </cell>
          <cell r="H47">
            <v>1</v>
          </cell>
          <cell r="I47">
            <v>1</v>
          </cell>
          <cell r="J47">
            <v>1</v>
          </cell>
          <cell r="K47">
            <v>1</v>
          </cell>
          <cell r="L47">
            <v>1</v>
          </cell>
          <cell r="M47">
            <v>0</v>
          </cell>
          <cell r="N47">
            <v>0</v>
          </cell>
          <cell r="O47">
            <v>1</v>
          </cell>
          <cell r="P47">
            <v>1</v>
          </cell>
          <cell r="Q47">
            <v>1</v>
          </cell>
          <cell r="R47">
            <v>1</v>
          </cell>
          <cell r="S47">
            <v>1</v>
          </cell>
          <cell r="T47">
            <v>1</v>
          </cell>
          <cell r="U47">
            <v>0</v>
          </cell>
          <cell r="V47">
            <v>1</v>
          </cell>
          <cell r="W47">
            <v>0</v>
          </cell>
          <cell r="X47">
            <v>1</v>
          </cell>
          <cell r="Y47">
            <v>0</v>
          </cell>
          <cell r="Z47">
            <v>1</v>
          </cell>
          <cell r="AA47">
            <v>0</v>
          </cell>
          <cell r="AB47">
            <v>0</v>
          </cell>
          <cell r="AC47">
            <v>0</v>
          </cell>
          <cell r="AD47">
            <v>0</v>
          </cell>
          <cell r="AE47">
            <v>0</v>
          </cell>
          <cell r="AF47">
            <v>0</v>
          </cell>
        </row>
        <row r="48">
          <cell r="A48" t="str">
            <v>대우당진</v>
          </cell>
          <cell r="B48">
            <v>0</v>
          </cell>
          <cell r="C48">
            <v>0</v>
          </cell>
          <cell r="D48">
            <v>0</v>
          </cell>
          <cell r="E48">
            <v>0</v>
          </cell>
          <cell r="F48">
            <v>0</v>
          </cell>
          <cell r="G48">
            <v>0</v>
          </cell>
          <cell r="H48">
            <v>1</v>
          </cell>
          <cell r="I48">
            <v>0</v>
          </cell>
          <cell r="J48">
            <v>0</v>
          </cell>
          <cell r="K48">
            <v>0</v>
          </cell>
          <cell r="L48">
            <v>0</v>
          </cell>
          <cell r="M48">
            <v>0</v>
          </cell>
          <cell r="N48">
            <v>0</v>
          </cell>
          <cell r="O48">
            <v>0</v>
          </cell>
          <cell r="P48">
            <v>1</v>
          </cell>
          <cell r="Q48">
            <v>0</v>
          </cell>
          <cell r="R48">
            <v>0</v>
          </cell>
          <cell r="S48">
            <v>0</v>
          </cell>
          <cell r="T48">
            <v>0</v>
          </cell>
          <cell r="U48">
            <v>0</v>
          </cell>
          <cell r="V48">
            <v>0</v>
          </cell>
          <cell r="W48">
            <v>0</v>
          </cell>
          <cell r="X48">
            <v>0</v>
          </cell>
          <cell r="Y48">
            <v>1</v>
          </cell>
          <cell r="Z48">
            <v>0</v>
          </cell>
          <cell r="AA48">
            <v>0</v>
          </cell>
          <cell r="AB48">
            <v>0</v>
          </cell>
          <cell r="AC48">
            <v>0</v>
          </cell>
          <cell r="AD48">
            <v>0</v>
          </cell>
          <cell r="AE48">
            <v>0</v>
          </cell>
          <cell r="AF48">
            <v>0</v>
          </cell>
        </row>
        <row r="49">
          <cell r="A49" t="str">
            <v>기타합짐</v>
          </cell>
          <cell r="B49">
            <v>0</v>
          </cell>
          <cell r="C49">
            <v>1</v>
          </cell>
          <cell r="D49">
            <v>0</v>
          </cell>
          <cell r="E49">
            <v>0</v>
          </cell>
          <cell r="F49">
            <v>0</v>
          </cell>
          <cell r="G49">
            <v>0</v>
          </cell>
          <cell r="H49">
            <v>0</v>
          </cell>
          <cell r="I49">
            <v>1</v>
          </cell>
          <cell r="J49">
            <v>1</v>
          </cell>
          <cell r="K49">
            <v>0</v>
          </cell>
          <cell r="L49">
            <v>0</v>
          </cell>
          <cell r="M49">
            <v>0</v>
          </cell>
          <cell r="N49">
            <v>0</v>
          </cell>
          <cell r="O49">
            <v>0</v>
          </cell>
          <cell r="P49">
            <v>0</v>
          </cell>
          <cell r="Q49">
            <v>1</v>
          </cell>
          <cell r="R49">
            <v>0</v>
          </cell>
          <cell r="S49">
            <v>0</v>
          </cell>
          <cell r="T49">
            <v>0</v>
          </cell>
          <cell r="U49">
            <v>0</v>
          </cell>
          <cell r="V49">
            <v>0</v>
          </cell>
          <cell r="W49">
            <v>0</v>
          </cell>
          <cell r="X49">
            <v>1</v>
          </cell>
          <cell r="Y49">
            <v>0</v>
          </cell>
          <cell r="Z49">
            <v>0</v>
          </cell>
          <cell r="AA49">
            <v>0</v>
          </cell>
          <cell r="AB49">
            <v>0</v>
          </cell>
          <cell r="AC49">
            <v>0</v>
          </cell>
          <cell r="AD49">
            <v>0</v>
          </cell>
          <cell r="AE49">
            <v>0</v>
          </cell>
          <cell r="AF49">
            <v>0</v>
          </cell>
        </row>
      </sheetData>
      <sheetData sheetId="1" refreshError="1"/>
      <sheetData sheetId="2" refreshError="1"/>
    </sheetDataSet>
  </externalBook>
</externalLink>
</file>

<file path=xl/externalLinks/externalLink61.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xxl21:alternateUrls>
      <xxl21:absoluteUrl r:id="rId2"/>
    </xxl21:alternateUrls>
    <sheetNames>
      <sheetName val="품의서"/>
      <sheetName val="태창금속"/>
      <sheetName val="협력사"/>
      <sheetName val="요약"/>
      <sheetName val="단가표"/>
    </sheetNames>
    <sheetDataSet>
      <sheetData sheetId="0"/>
      <sheetData sheetId="1">
        <row r="1">
          <cell r="B1" t="str">
            <v xml:space="preserve">▣ 2025년 07월 원자재 수불관리 </v>
          </cell>
        </row>
        <row r="3">
          <cell r="B3" t="str">
            <v>거래처</v>
          </cell>
        </row>
        <row r="5">
          <cell r="A5" t="str">
            <v>풍기서산TAM/TA</v>
          </cell>
          <cell r="B5" t="str">
            <v>풍기산업</v>
          </cell>
          <cell r="C5" t="str">
            <v>TA/TAM</v>
          </cell>
          <cell r="D5" t="str">
            <v>65712/22-A30/1Y000</v>
          </cell>
          <cell r="E5" t="str">
            <v>65712/22-A30/1Y000</v>
          </cell>
          <cell r="F5" t="str">
            <v>MBR RR FLR SIDE LH/RH</v>
          </cell>
          <cell r="G5" t="str">
            <v>SGAFC590DP</v>
          </cell>
          <cell r="H5">
            <v>1.4</v>
          </cell>
          <cell r="I5">
            <v>860</v>
          </cell>
          <cell r="J5">
            <v>378</v>
          </cell>
          <cell r="K5">
            <v>7.85</v>
          </cell>
          <cell r="L5">
            <v>3.5726291999999997</v>
          </cell>
          <cell r="M5" t="str">
            <v>COIL</v>
          </cell>
          <cell r="N5">
            <v>1268.2</v>
          </cell>
          <cell r="O5">
            <v>35370098</v>
          </cell>
          <cell r="Q5">
            <v>27890</v>
          </cell>
          <cell r="R5">
            <v>7806.5756166355022</v>
          </cell>
          <cell r="T5">
            <v>18580</v>
          </cell>
          <cell r="AH5">
            <v>9310</v>
          </cell>
          <cell r="AY5">
            <v>27890</v>
          </cell>
          <cell r="BA5">
            <v>23563156</v>
          </cell>
          <cell r="BB5">
            <v>0</v>
          </cell>
          <cell r="BC5">
            <v>0</v>
          </cell>
          <cell r="BD5">
            <v>0</v>
          </cell>
          <cell r="BE5">
            <v>0</v>
          </cell>
          <cell r="BF5">
            <v>0</v>
          </cell>
          <cell r="BG5">
            <v>0</v>
          </cell>
          <cell r="BH5">
            <v>0</v>
          </cell>
          <cell r="BI5">
            <v>0</v>
          </cell>
          <cell r="BJ5">
            <v>0</v>
          </cell>
          <cell r="BK5">
            <v>0</v>
          </cell>
          <cell r="BL5">
            <v>0</v>
          </cell>
          <cell r="BM5">
            <v>0</v>
          </cell>
          <cell r="BN5">
            <v>0</v>
          </cell>
          <cell r="BO5">
            <v>11806942</v>
          </cell>
          <cell r="BP5">
            <v>0</v>
          </cell>
          <cell r="BQ5">
            <v>0</v>
          </cell>
          <cell r="BR5">
            <v>0</v>
          </cell>
          <cell r="BS5">
            <v>0</v>
          </cell>
          <cell r="BT5">
            <v>0</v>
          </cell>
          <cell r="BU5">
            <v>0</v>
          </cell>
          <cell r="BV5">
            <v>0</v>
          </cell>
          <cell r="BW5">
            <v>0</v>
          </cell>
          <cell r="BX5">
            <v>0</v>
          </cell>
          <cell r="BY5">
            <v>0</v>
          </cell>
          <cell r="BZ5">
            <v>0</v>
          </cell>
          <cell r="CA5">
            <v>0</v>
          </cell>
          <cell r="CB5">
            <v>0</v>
          </cell>
          <cell r="CC5">
            <v>0</v>
          </cell>
          <cell r="CD5">
            <v>0</v>
          </cell>
          <cell r="CE5">
            <v>0</v>
          </cell>
        </row>
        <row r="6">
          <cell r="A6" t="str">
            <v>풍기서산TAM/TA</v>
          </cell>
          <cell r="C6" t="str">
            <v>TAM</v>
          </cell>
          <cell r="D6" t="str">
            <v>65521-A3000</v>
          </cell>
          <cell r="E6" t="str">
            <v>65522-A3000</v>
          </cell>
          <cell r="F6" t="str">
            <v>EXTN RR FLOOR</v>
          </cell>
          <cell r="G6" t="str">
            <v>SPCD</v>
          </cell>
          <cell r="H6">
            <v>0.65</v>
          </cell>
          <cell r="I6">
            <v>1480</v>
          </cell>
          <cell r="J6">
            <v>390</v>
          </cell>
          <cell r="K6">
            <v>7.85</v>
          </cell>
          <cell r="L6">
            <v>2.945163</v>
          </cell>
          <cell r="M6" t="str">
            <v>COIL</v>
          </cell>
          <cell r="N6">
            <v>1045.2</v>
          </cell>
          <cell r="O6">
            <v>14298336</v>
          </cell>
          <cell r="Q6">
            <v>13680</v>
          </cell>
          <cell r="R6">
            <v>4644.90420394389</v>
          </cell>
          <cell r="T6">
            <v>13680</v>
          </cell>
          <cell r="AY6">
            <v>13680</v>
          </cell>
          <cell r="BA6">
            <v>14298336</v>
          </cell>
          <cell r="BB6">
            <v>0</v>
          </cell>
          <cell r="BC6">
            <v>0</v>
          </cell>
          <cell r="BD6">
            <v>0</v>
          </cell>
          <cell r="BE6">
            <v>0</v>
          </cell>
          <cell r="BF6">
            <v>0</v>
          </cell>
          <cell r="BG6">
            <v>0</v>
          </cell>
          <cell r="BH6">
            <v>0</v>
          </cell>
          <cell r="BI6">
            <v>0</v>
          </cell>
          <cell r="BJ6">
            <v>0</v>
          </cell>
          <cell r="BK6">
            <v>0</v>
          </cell>
          <cell r="BL6">
            <v>0</v>
          </cell>
          <cell r="BM6">
            <v>0</v>
          </cell>
          <cell r="BN6">
            <v>0</v>
          </cell>
          <cell r="BO6">
            <v>0</v>
          </cell>
          <cell r="BP6">
            <v>0</v>
          </cell>
          <cell r="BQ6">
            <v>0</v>
          </cell>
          <cell r="BR6">
            <v>0</v>
          </cell>
          <cell r="BS6">
            <v>0</v>
          </cell>
          <cell r="BT6">
            <v>0</v>
          </cell>
          <cell r="BU6">
            <v>0</v>
          </cell>
          <cell r="BV6">
            <v>0</v>
          </cell>
          <cell r="BW6">
            <v>0</v>
          </cell>
          <cell r="BX6">
            <v>0</v>
          </cell>
          <cell r="BY6">
            <v>0</v>
          </cell>
          <cell r="BZ6">
            <v>0</v>
          </cell>
          <cell r="CA6">
            <v>0</v>
          </cell>
          <cell r="CB6">
            <v>0</v>
          </cell>
          <cell r="CC6">
            <v>0</v>
          </cell>
          <cell r="CD6">
            <v>0</v>
          </cell>
          <cell r="CE6">
            <v>0</v>
          </cell>
        </row>
        <row r="7">
          <cell r="A7" t="str">
            <v>풍기서산TAM/TA</v>
          </cell>
          <cell r="C7" t="str">
            <v>TAM BEV</v>
          </cell>
          <cell r="D7" t="str">
            <v>65832-E2510</v>
          </cell>
          <cell r="E7" t="str">
            <v>65832-E2510</v>
          </cell>
          <cell r="F7" t="str">
            <v>MEMBER RR FLOOR RF CROSS</v>
          </cell>
          <cell r="G7" t="str">
            <v>SGARC340</v>
          </cell>
          <cell r="H7">
            <v>0.65</v>
          </cell>
          <cell r="I7">
            <v>1420</v>
          </cell>
          <cell r="J7">
            <v>520</v>
          </cell>
          <cell r="K7">
            <v>7.85</v>
          </cell>
          <cell r="L7">
            <v>3.7676859999999999</v>
          </cell>
          <cell r="M7" t="str">
            <v>COIL</v>
          </cell>
          <cell r="O7">
            <v>0</v>
          </cell>
          <cell r="Q7">
            <v>0</v>
          </cell>
          <cell r="R7">
            <v>0</v>
          </cell>
          <cell r="AY7">
            <v>0</v>
          </cell>
          <cell r="BA7">
            <v>0</v>
          </cell>
          <cell r="BB7">
            <v>0</v>
          </cell>
          <cell r="BC7">
            <v>0</v>
          </cell>
          <cell r="BD7">
            <v>0</v>
          </cell>
          <cell r="BE7">
            <v>0</v>
          </cell>
          <cell r="BF7">
            <v>0</v>
          </cell>
          <cell r="BG7">
            <v>0</v>
          </cell>
          <cell r="BH7">
            <v>0</v>
          </cell>
          <cell r="BI7">
            <v>0</v>
          </cell>
          <cell r="BJ7">
            <v>0</v>
          </cell>
          <cell r="BK7">
            <v>0</v>
          </cell>
          <cell r="BL7">
            <v>0</v>
          </cell>
          <cell r="BM7">
            <v>0</v>
          </cell>
          <cell r="BN7">
            <v>0</v>
          </cell>
          <cell r="BO7">
            <v>0</v>
          </cell>
          <cell r="BP7">
            <v>0</v>
          </cell>
          <cell r="BQ7">
            <v>0</v>
          </cell>
          <cell r="BR7">
            <v>0</v>
          </cell>
          <cell r="BS7">
            <v>0</v>
          </cell>
          <cell r="BT7">
            <v>0</v>
          </cell>
          <cell r="BU7">
            <v>0</v>
          </cell>
          <cell r="BV7">
            <v>0</v>
          </cell>
          <cell r="BW7">
            <v>0</v>
          </cell>
          <cell r="BX7">
            <v>0</v>
          </cell>
          <cell r="BY7">
            <v>0</v>
          </cell>
          <cell r="BZ7">
            <v>0</v>
          </cell>
          <cell r="CA7">
            <v>0</v>
          </cell>
          <cell r="CB7">
            <v>0</v>
          </cell>
          <cell r="CC7">
            <v>0</v>
          </cell>
          <cell r="CD7">
            <v>0</v>
          </cell>
          <cell r="CE7">
            <v>0</v>
          </cell>
        </row>
        <row r="8">
          <cell r="A8" t="str">
            <v>풍기서산TAM/TA</v>
          </cell>
          <cell r="C8" t="str">
            <v>TAM BEV</v>
          </cell>
          <cell r="D8" t="str">
            <v>65522-E2510</v>
          </cell>
          <cell r="E8" t="str">
            <v>65522-E2510</v>
          </cell>
          <cell r="F8" t="str">
            <v>EXTN RR FLOOR</v>
          </cell>
          <cell r="G8" t="str">
            <v>SPRC440</v>
          </cell>
          <cell r="H8">
            <v>0.65</v>
          </cell>
          <cell r="I8">
            <v>1400</v>
          </cell>
          <cell r="J8">
            <v>420</v>
          </cell>
          <cell r="K8">
            <v>7.85</v>
          </cell>
          <cell r="L8">
            <v>3.00027</v>
          </cell>
          <cell r="M8" t="str">
            <v>COIL</v>
          </cell>
          <cell r="N8">
            <v>1104</v>
          </cell>
          <cell r="O8">
            <v>3091200</v>
          </cell>
          <cell r="Q8">
            <v>2800</v>
          </cell>
          <cell r="R8">
            <v>933.24934089265298</v>
          </cell>
          <cell r="AH8">
            <v>2800</v>
          </cell>
          <cell r="AY8">
            <v>2800</v>
          </cell>
          <cell r="BA8">
            <v>0</v>
          </cell>
          <cell r="BB8">
            <v>0</v>
          </cell>
          <cell r="BC8">
            <v>0</v>
          </cell>
          <cell r="BD8">
            <v>0</v>
          </cell>
          <cell r="BE8">
            <v>0</v>
          </cell>
          <cell r="BF8">
            <v>0</v>
          </cell>
          <cell r="BG8">
            <v>0</v>
          </cell>
          <cell r="BH8">
            <v>0</v>
          </cell>
          <cell r="BI8">
            <v>0</v>
          </cell>
          <cell r="BJ8">
            <v>0</v>
          </cell>
          <cell r="BK8">
            <v>0</v>
          </cell>
          <cell r="BL8">
            <v>0</v>
          </cell>
          <cell r="BM8">
            <v>0</v>
          </cell>
          <cell r="BN8">
            <v>0</v>
          </cell>
          <cell r="BO8">
            <v>3091200</v>
          </cell>
          <cell r="BP8">
            <v>0</v>
          </cell>
          <cell r="BQ8">
            <v>0</v>
          </cell>
          <cell r="BR8">
            <v>0</v>
          </cell>
          <cell r="BS8">
            <v>0</v>
          </cell>
          <cell r="BT8">
            <v>0</v>
          </cell>
          <cell r="BU8">
            <v>0</v>
          </cell>
          <cell r="BV8">
            <v>0</v>
          </cell>
          <cell r="BW8">
            <v>0</v>
          </cell>
          <cell r="BX8">
            <v>0</v>
          </cell>
          <cell r="BY8">
            <v>0</v>
          </cell>
          <cell r="BZ8">
            <v>0</v>
          </cell>
          <cell r="CA8">
            <v>0</v>
          </cell>
          <cell r="CB8">
            <v>0</v>
          </cell>
          <cell r="CC8">
            <v>0</v>
          </cell>
          <cell r="CD8">
            <v>0</v>
          </cell>
          <cell r="CE8">
            <v>0</v>
          </cell>
        </row>
        <row r="9">
          <cell r="A9" t="str">
            <v>풍기광주NQ5</v>
          </cell>
          <cell r="C9" t="str">
            <v>NQ5</v>
          </cell>
          <cell r="D9" t="str">
            <v>66421-P1000</v>
          </cell>
          <cell r="E9" t="str">
            <v>66421-P1000</v>
          </cell>
          <cell r="F9" t="str">
            <v>HOOD INR</v>
          </cell>
          <cell r="G9" t="str">
            <v>SGACC</v>
          </cell>
          <cell r="H9">
            <v>0.6</v>
          </cell>
          <cell r="I9">
            <v>1325</v>
          </cell>
          <cell r="J9">
            <v>1720</v>
          </cell>
          <cell r="K9">
            <v>7.85</v>
          </cell>
          <cell r="L9">
            <v>10.73409</v>
          </cell>
          <cell r="M9" t="str">
            <v>COIL</v>
          </cell>
          <cell r="N9">
            <v>12620</v>
          </cell>
          <cell r="O9">
            <v>192126880</v>
          </cell>
          <cell r="Q9">
            <v>15224</v>
          </cell>
          <cell r="R9">
            <v>1418.2851084721667</v>
          </cell>
          <cell r="U9">
            <v>1942</v>
          </cell>
          <cell r="W9">
            <v>2000</v>
          </cell>
          <cell r="X9">
            <v>1770</v>
          </cell>
          <cell r="AA9">
            <v>1948</v>
          </cell>
          <cell r="AE9">
            <v>1978</v>
          </cell>
          <cell r="AH9">
            <v>2114</v>
          </cell>
          <cell r="AJ9">
            <v>1941</v>
          </cell>
          <cell r="AK9">
            <v>1531</v>
          </cell>
          <cell r="AY9">
            <v>15224</v>
          </cell>
          <cell r="BA9">
            <v>0</v>
          </cell>
          <cell r="BB9">
            <v>24508040</v>
          </cell>
          <cell r="BC9">
            <v>0</v>
          </cell>
          <cell r="BD9">
            <v>25240000</v>
          </cell>
          <cell r="BE9">
            <v>22337400</v>
          </cell>
          <cell r="BF9">
            <v>0</v>
          </cell>
          <cell r="BG9">
            <v>0</v>
          </cell>
          <cell r="BH9">
            <v>24583760</v>
          </cell>
          <cell r="BI9">
            <v>0</v>
          </cell>
          <cell r="BJ9">
            <v>0</v>
          </cell>
          <cell r="BK9">
            <v>0</v>
          </cell>
          <cell r="BL9">
            <v>24962360</v>
          </cell>
          <cell r="BM9">
            <v>0</v>
          </cell>
          <cell r="BN9">
            <v>0</v>
          </cell>
          <cell r="BO9">
            <v>26678680</v>
          </cell>
          <cell r="BP9">
            <v>0</v>
          </cell>
          <cell r="BQ9">
            <v>24495420</v>
          </cell>
          <cell r="BR9">
            <v>19321220</v>
          </cell>
          <cell r="BS9">
            <v>0</v>
          </cell>
          <cell r="BT9">
            <v>0</v>
          </cell>
          <cell r="BU9">
            <v>0</v>
          </cell>
          <cell r="BV9">
            <v>0</v>
          </cell>
          <cell r="BW9">
            <v>0</v>
          </cell>
          <cell r="BX9">
            <v>0</v>
          </cell>
          <cell r="BY9">
            <v>0</v>
          </cell>
          <cell r="BZ9">
            <v>0</v>
          </cell>
          <cell r="CA9">
            <v>0</v>
          </cell>
          <cell r="CB9">
            <v>0</v>
          </cell>
          <cell r="CC9">
            <v>0</v>
          </cell>
          <cell r="CD9">
            <v>0</v>
          </cell>
          <cell r="CE9">
            <v>0</v>
          </cell>
        </row>
        <row r="10">
          <cell r="A10" t="str">
            <v>대우당진HM 외</v>
          </cell>
          <cell r="B10" t="str">
            <v>대우공업</v>
          </cell>
          <cell r="C10" t="str">
            <v>HM-PE</v>
          </cell>
          <cell r="D10" t="str">
            <v>66798-2J700</v>
          </cell>
          <cell r="E10" t="str">
            <v>66798-2J700</v>
          </cell>
          <cell r="F10" t="str">
            <v>COWL COVER</v>
          </cell>
          <cell r="G10" t="str">
            <v>SGACC</v>
          </cell>
          <cell r="H10">
            <v>0.7</v>
          </cell>
          <cell r="I10">
            <v>1630</v>
          </cell>
          <cell r="J10">
            <v>410</v>
          </cell>
          <cell r="K10">
            <v>7.85</v>
          </cell>
          <cell r="L10">
            <v>3.6723085000000002</v>
          </cell>
          <cell r="M10" t="str">
            <v>SHEET</v>
          </cell>
          <cell r="O10">
            <v>0</v>
          </cell>
          <cell r="Q10">
            <v>0</v>
          </cell>
          <cell r="R10">
            <v>0</v>
          </cell>
          <cell r="AY10">
            <v>0</v>
          </cell>
          <cell r="BA10">
            <v>0</v>
          </cell>
          <cell r="BB10">
            <v>0</v>
          </cell>
          <cell r="BC10">
            <v>0</v>
          </cell>
          <cell r="BD10">
            <v>0</v>
          </cell>
          <cell r="BE10">
            <v>0</v>
          </cell>
          <cell r="BF10">
            <v>0</v>
          </cell>
          <cell r="BG10">
            <v>0</v>
          </cell>
          <cell r="BH10">
            <v>0</v>
          </cell>
          <cell r="BI10">
            <v>0</v>
          </cell>
          <cell r="BJ10">
            <v>0</v>
          </cell>
          <cell r="BK10">
            <v>0</v>
          </cell>
          <cell r="BL10">
            <v>0</v>
          </cell>
          <cell r="BM10">
            <v>0</v>
          </cell>
          <cell r="BN10">
            <v>0</v>
          </cell>
          <cell r="BO10">
            <v>0</v>
          </cell>
          <cell r="BP10">
            <v>0</v>
          </cell>
          <cell r="BQ10">
            <v>0</v>
          </cell>
          <cell r="BR10">
            <v>0</v>
          </cell>
          <cell r="BS10">
            <v>0</v>
          </cell>
          <cell r="BT10">
            <v>0</v>
          </cell>
          <cell r="BU10">
            <v>0</v>
          </cell>
          <cell r="BV10">
            <v>0</v>
          </cell>
          <cell r="BW10">
            <v>0</v>
          </cell>
          <cell r="BX10">
            <v>0</v>
          </cell>
          <cell r="BY10">
            <v>0</v>
          </cell>
          <cell r="BZ10">
            <v>0</v>
          </cell>
          <cell r="CA10">
            <v>0</v>
          </cell>
          <cell r="CB10">
            <v>0</v>
          </cell>
          <cell r="CC10">
            <v>0</v>
          </cell>
          <cell r="CD10">
            <v>0</v>
          </cell>
          <cell r="CE10">
            <v>0</v>
          </cell>
        </row>
        <row r="11">
          <cell r="A11" t="str">
            <v>대우당진HM 외</v>
          </cell>
          <cell r="C11" t="str">
            <v>HM-PE</v>
          </cell>
          <cell r="D11" t="str">
            <v>66724-2J700</v>
          </cell>
          <cell r="E11" t="str">
            <v>66724-2J700</v>
          </cell>
          <cell r="F11" t="str">
            <v>COWL INR LWR</v>
          </cell>
          <cell r="G11" t="str">
            <v>SGARC440</v>
          </cell>
          <cell r="H11">
            <v>0.8</v>
          </cell>
          <cell r="I11">
            <v>1660</v>
          </cell>
          <cell r="J11">
            <v>320</v>
          </cell>
          <cell r="K11">
            <v>7.85</v>
          </cell>
          <cell r="L11">
            <v>3.3359359999999998</v>
          </cell>
          <cell r="M11" t="str">
            <v>B/K</v>
          </cell>
          <cell r="O11">
            <v>0</v>
          </cell>
          <cell r="Q11">
            <v>0</v>
          </cell>
          <cell r="R11">
            <v>0</v>
          </cell>
          <cell r="AY11">
            <v>0</v>
          </cell>
          <cell r="BA11">
            <v>0</v>
          </cell>
          <cell r="BB11">
            <v>0</v>
          </cell>
          <cell r="BC11">
            <v>0</v>
          </cell>
          <cell r="BD11">
            <v>0</v>
          </cell>
          <cell r="BE11">
            <v>0</v>
          </cell>
          <cell r="BF11">
            <v>0</v>
          </cell>
          <cell r="BG11">
            <v>0</v>
          </cell>
          <cell r="BH11">
            <v>0</v>
          </cell>
          <cell r="BI11">
            <v>0</v>
          </cell>
          <cell r="BJ11">
            <v>0</v>
          </cell>
          <cell r="BK11">
            <v>0</v>
          </cell>
          <cell r="BL11">
            <v>0</v>
          </cell>
          <cell r="BM11">
            <v>0</v>
          </cell>
          <cell r="BN11">
            <v>0</v>
          </cell>
          <cell r="BO11">
            <v>0</v>
          </cell>
          <cell r="BP11">
            <v>0</v>
          </cell>
          <cell r="BQ11">
            <v>0</v>
          </cell>
          <cell r="BR11">
            <v>0</v>
          </cell>
          <cell r="BS11">
            <v>0</v>
          </cell>
          <cell r="BT11">
            <v>0</v>
          </cell>
          <cell r="BU11">
            <v>0</v>
          </cell>
          <cell r="BV11">
            <v>0</v>
          </cell>
          <cell r="BW11">
            <v>0</v>
          </cell>
          <cell r="BX11">
            <v>0</v>
          </cell>
          <cell r="BY11">
            <v>0</v>
          </cell>
          <cell r="BZ11">
            <v>0</v>
          </cell>
          <cell r="CA11">
            <v>0</v>
          </cell>
          <cell r="CB11">
            <v>0</v>
          </cell>
          <cell r="CC11">
            <v>0</v>
          </cell>
          <cell r="CD11">
            <v>0</v>
          </cell>
          <cell r="CE11">
            <v>0</v>
          </cell>
        </row>
        <row r="12">
          <cell r="A12" t="str">
            <v>대우당진CN7</v>
          </cell>
          <cell r="C12" t="str">
            <v>CN7</v>
          </cell>
          <cell r="D12" t="str">
            <v>65852-AA030/000</v>
          </cell>
          <cell r="E12" t="str">
            <v>65852-AA030/000</v>
          </cell>
          <cell r="F12" t="str">
            <v>RR FLR CTR CROSS</v>
          </cell>
          <cell r="G12" t="str">
            <v>SGARC340</v>
          </cell>
          <cell r="H12">
            <v>1.2</v>
          </cell>
          <cell r="I12">
            <v>1300</v>
          </cell>
          <cell r="J12">
            <v>420</v>
          </cell>
          <cell r="K12">
            <v>7.85</v>
          </cell>
          <cell r="L12">
            <v>5.1433200000000001</v>
          </cell>
          <cell r="M12" t="str">
            <v>COIL</v>
          </cell>
          <cell r="N12">
            <v>1137</v>
          </cell>
          <cell r="O12">
            <v>26867310</v>
          </cell>
          <cell r="Q12">
            <v>23630</v>
          </cell>
          <cell r="R12">
            <v>4594.3087344361229</v>
          </cell>
          <cell r="U12">
            <v>14260</v>
          </cell>
          <cell r="AI12">
            <v>9370</v>
          </cell>
          <cell r="AY12">
            <v>23630</v>
          </cell>
          <cell r="BA12">
            <v>0</v>
          </cell>
          <cell r="BB12">
            <v>16213620</v>
          </cell>
          <cell r="BC12">
            <v>0</v>
          </cell>
          <cell r="BD12">
            <v>0</v>
          </cell>
          <cell r="BE12">
            <v>0</v>
          </cell>
          <cell r="BF12">
            <v>0</v>
          </cell>
          <cell r="BG12">
            <v>0</v>
          </cell>
          <cell r="BH12">
            <v>0</v>
          </cell>
          <cell r="BI12">
            <v>0</v>
          </cell>
          <cell r="BJ12">
            <v>0</v>
          </cell>
          <cell r="BK12">
            <v>0</v>
          </cell>
          <cell r="BL12">
            <v>0</v>
          </cell>
          <cell r="BM12">
            <v>0</v>
          </cell>
          <cell r="BN12">
            <v>0</v>
          </cell>
          <cell r="BO12">
            <v>0</v>
          </cell>
          <cell r="BP12">
            <v>10653690</v>
          </cell>
          <cell r="BQ12">
            <v>0</v>
          </cell>
          <cell r="BR12">
            <v>0</v>
          </cell>
          <cell r="BS12">
            <v>0</v>
          </cell>
          <cell r="BT12">
            <v>0</v>
          </cell>
          <cell r="BU12">
            <v>0</v>
          </cell>
          <cell r="BV12">
            <v>0</v>
          </cell>
          <cell r="BW12">
            <v>0</v>
          </cell>
          <cell r="BX12">
            <v>0</v>
          </cell>
          <cell r="BY12">
            <v>0</v>
          </cell>
          <cell r="BZ12">
            <v>0</v>
          </cell>
          <cell r="CA12">
            <v>0</v>
          </cell>
          <cell r="CB12">
            <v>0</v>
          </cell>
          <cell r="CC12">
            <v>0</v>
          </cell>
          <cell r="CD12">
            <v>0</v>
          </cell>
          <cell r="CE12">
            <v>0</v>
          </cell>
        </row>
        <row r="13">
          <cell r="A13" t="str">
            <v>대우당진SG2</v>
          </cell>
          <cell r="C13" t="str">
            <v>SG2</v>
          </cell>
          <cell r="D13" t="str">
            <v>65852-AA030/000</v>
          </cell>
          <cell r="E13" t="str">
            <v>65852-AA030/000</v>
          </cell>
          <cell r="F13" t="str">
            <v>RR FLR CTR CROSS</v>
          </cell>
          <cell r="G13" t="str">
            <v>SGARC340</v>
          </cell>
          <cell r="H13">
            <v>1.2</v>
          </cell>
          <cell r="I13">
            <v>1300</v>
          </cell>
          <cell r="J13">
            <v>420</v>
          </cell>
          <cell r="K13">
            <v>7.85</v>
          </cell>
          <cell r="L13">
            <v>5.1433200000000001</v>
          </cell>
          <cell r="M13" t="str">
            <v>COIL</v>
          </cell>
          <cell r="N13">
            <v>1137</v>
          </cell>
          <cell r="O13">
            <v>39931440</v>
          </cell>
          <cell r="Q13">
            <v>35120</v>
          </cell>
          <cell r="R13">
            <v>6828.274344197911</v>
          </cell>
          <cell r="W13">
            <v>24420</v>
          </cell>
          <cell r="AJ13">
            <v>10700</v>
          </cell>
          <cell r="AY13">
            <v>35120</v>
          </cell>
          <cell r="BA13">
            <v>0</v>
          </cell>
          <cell r="BB13">
            <v>0</v>
          </cell>
          <cell r="BC13">
            <v>0</v>
          </cell>
          <cell r="BD13">
            <v>27765540</v>
          </cell>
          <cell r="BE13">
            <v>0</v>
          </cell>
          <cell r="BF13">
            <v>0</v>
          </cell>
          <cell r="BG13">
            <v>0</v>
          </cell>
          <cell r="BH13">
            <v>0</v>
          </cell>
          <cell r="BI13">
            <v>0</v>
          </cell>
          <cell r="BJ13">
            <v>0</v>
          </cell>
          <cell r="BK13">
            <v>0</v>
          </cell>
          <cell r="BL13">
            <v>0</v>
          </cell>
          <cell r="BM13">
            <v>0</v>
          </cell>
          <cell r="BN13">
            <v>0</v>
          </cell>
          <cell r="BO13">
            <v>0</v>
          </cell>
          <cell r="BP13">
            <v>0</v>
          </cell>
          <cell r="BQ13">
            <v>12165900</v>
          </cell>
          <cell r="BR13">
            <v>0</v>
          </cell>
          <cell r="BS13">
            <v>0</v>
          </cell>
          <cell r="BT13">
            <v>0</v>
          </cell>
          <cell r="BU13">
            <v>0</v>
          </cell>
          <cell r="BV13">
            <v>0</v>
          </cell>
          <cell r="BW13">
            <v>0</v>
          </cell>
          <cell r="BX13">
            <v>0</v>
          </cell>
          <cell r="BY13">
            <v>0</v>
          </cell>
          <cell r="BZ13">
            <v>0</v>
          </cell>
          <cell r="CA13">
            <v>0</v>
          </cell>
          <cell r="CB13">
            <v>0</v>
          </cell>
          <cell r="CC13">
            <v>0</v>
          </cell>
          <cell r="CD13">
            <v>0</v>
          </cell>
          <cell r="CE13">
            <v>0</v>
          </cell>
        </row>
        <row r="14">
          <cell r="A14" t="str">
            <v>대우당진HM 외</v>
          </cell>
          <cell r="C14" t="str">
            <v>DN8</v>
          </cell>
          <cell r="D14" t="str">
            <v>64614-L1000/5000</v>
          </cell>
          <cell r="E14" t="str">
            <v>64614-L1000/5000</v>
          </cell>
          <cell r="F14" t="str">
            <v>EXTN FR S/OTR LH</v>
          </cell>
          <cell r="G14" t="str">
            <v>SGAFC590</v>
          </cell>
          <cell r="H14">
            <v>1.6</v>
          </cell>
          <cell r="I14">
            <v>980</v>
          </cell>
          <cell r="J14">
            <v>352</v>
          </cell>
          <cell r="K14">
            <v>7.85</v>
          </cell>
          <cell r="L14">
            <v>4.3326975999999995</v>
          </cell>
          <cell r="M14" t="str">
            <v>B/K</v>
          </cell>
          <cell r="O14">
            <v>0</v>
          </cell>
          <cell r="Q14">
            <v>0</v>
          </cell>
          <cell r="R14">
            <v>0</v>
          </cell>
          <cell r="AY14">
            <v>0</v>
          </cell>
          <cell r="BA14">
            <v>0</v>
          </cell>
          <cell r="BB14">
            <v>0</v>
          </cell>
          <cell r="BC14">
            <v>0</v>
          </cell>
          <cell r="BD14">
            <v>0</v>
          </cell>
          <cell r="BE14">
            <v>0</v>
          </cell>
          <cell r="BF14">
            <v>0</v>
          </cell>
          <cell r="BG14">
            <v>0</v>
          </cell>
          <cell r="BH14">
            <v>0</v>
          </cell>
          <cell r="BI14">
            <v>0</v>
          </cell>
          <cell r="BJ14">
            <v>0</v>
          </cell>
          <cell r="BK14">
            <v>0</v>
          </cell>
          <cell r="BL14">
            <v>0</v>
          </cell>
          <cell r="BM14">
            <v>0</v>
          </cell>
          <cell r="BN14">
            <v>0</v>
          </cell>
          <cell r="BO14">
            <v>0</v>
          </cell>
          <cell r="BP14">
            <v>0</v>
          </cell>
          <cell r="BQ14">
            <v>0</v>
          </cell>
          <cell r="BR14">
            <v>0</v>
          </cell>
          <cell r="BS14">
            <v>0</v>
          </cell>
          <cell r="BT14">
            <v>0</v>
          </cell>
          <cell r="BU14">
            <v>0</v>
          </cell>
          <cell r="BV14">
            <v>0</v>
          </cell>
          <cell r="BW14">
            <v>0</v>
          </cell>
          <cell r="BX14">
            <v>0</v>
          </cell>
          <cell r="BY14">
            <v>0</v>
          </cell>
          <cell r="BZ14">
            <v>0</v>
          </cell>
          <cell r="CA14">
            <v>0</v>
          </cell>
          <cell r="CB14">
            <v>0</v>
          </cell>
          <cell r="CC14">
            <v>0</v>
          </cell>
          <cell r="CD14">
            <v>0</v>
          </cell>
          <cell r="CE14">
            <v>0</v>
          </cell>
        </row>
        <row r="15">
          <cell r="A15" t="str">
            <v>대우당진HM 외</v>
          </cell>
          <cell r="C15" t="str">
            <v>DN8</v>
          </cell>
          <cell r="D15" t="str">
            <v>64624-L1000</v>
          </cell>
          <cell r="E15" t="str">
            <v>64624-L1000</v>
          </cell>
          <cell r="F15" t="str">
            <v>EXTN FR S/OTR RH</v>
          </cell>
          <cell r="G15" t="str">
            <v>SGAFC590</v>
          </cell>
          <cell r="H15">
            <v>1.6</v>
          </cell>
          <cell r="I15">
            <v>1010</v>
          </cell>
          <cell r="J15">
            <v>339</v>
          </cell>
          <cell r="K15">
            <v>7.85</v>
          </cell>
          <cell r="L15">
            <v>4.3004183999999999</v>
          </cell>
          <cell r="M15" t="str">
            <v>B/K</v>
          </cell>
          <cell r="O15">
            <v>0</v>
          </cell>
          <cell r="Q15">
            <v>0</v>
          </cell>
          <cell r="R15">
            <v>0</v>
          </cell>
          <cell r="AY15">
            <v>0</v>
          </cell>
          <cell r="BA15">
            <v>0</v>
          </cell>
          <cell r="BB15">
            <v>0</v>
          </cell>
          <cell r="BC15">
            <v>0</v>
          </cell>
          <cell r="BD15">
            <v>0</v>
          </cell>
          <cell r="BE15">
            <v>0</v>
          </cell>
          <cell r="BF15">
            <v>0</v>
          </cell>
          <cell r="BG15">
            <v>0</v>
          </cell>
          <cell r="BH15">
            <v>0</v>
          </cell>
          <cell r="BI15">
            <v>0</v>
          </cell>
          <cell r="BJ15">
            <v>0</v>
          </cell>
          <cell r="BK15">
            <v>0</v>
          </cell>
          <cell r="BL15">
            <v>0</v>
          </cell>
          <cell r="BM15">
            <v>0</v>
          </cell>
          <cell r="BN15">
            <v>0</v>
          </cell>
          <cell r="BO15">
            <v>0</v>
          </cell>
          <cell r="BP15">
            <v>0</v>
          </cell>
          <cell r="BQ15">
            <v>0</v>
          </cell>
          <cell r="BR15">
            <v>0</v>
          </cell>
          <cell r="BS15">
            <v>0</v>
          </cell>
          <cell r="BT15">
            <v>0</v>
          </cell>
          <cell r="BU15">
            <v>0</v>
          </cell>
          <cell r="BV15">
            <v>0</v>
          </cell>
          <cell r="BW15">
            <v>0</v>
          </cell>
          <cell r="BX15">
            <v>0</v>
          </cell>
          <cell r="BY15">
            <v>0</v>
          </cell>
          <cell r="BZ15">
            <v>0</v>
          </cell>
          <cell r="CA15">
            <v>0</v>
          </cell>
          <cell r="CB15">
            <v>0</v>
          </cell>
          <cell r="CC15">
            <v>0</v>
          </cell>
          <cell r="CD15">
            <v>0</v>
          </cell>
          <cell r="CE15">
            <v>0</v>
          </cell>
        </row>
        <row r="16">
          <cell r="A16" t="str">
            <v>대우당진HM 외</v>
          </cell>
          <cell r="C16" t="str">
            <v>IG</v>
          </cell>
          <cell r="D16" t="str">
            <v>64613/23-G8000</v>
          </cell>
          <cell r="E16" t="str">
            <v>64614/24-G8000</v>
          </cell>
          <cell r="F16" t="str">
            <v>EXTN FR S/OTR LH/RH</v>
          </cell>
          <cell r="G16" t="str">
            <v>SGAFC590DP</v>
          </cell>
          <cell r="H16">
            <v>1.4</v>
          </cell>
          <cell r="I16">
            <v>711</v>
          </cell>
          <cell r="J16">
            <v>589</v>
          </cell>
          <cell r="K16">
            <v>7.85</v>
          </cell>
          <cell r="L16">
            <v>4.6023812099999999</v>
          </cell>
          <cell r="M16" t="str">
            <v>B/K</v>
          </cell>
          <cell r="O16">
            <v>0</v>
          </cell>
          <cell r="Q16">
            <v>0</v>
          </cell>
          <cell r="R16">
            <v>0</v>
          </cell>
          <cell r="AY16">
            <v>0</v>
          </cell>
          <cell r="BA16">
            <v>0</v>
          </cell>
          <cell r="BB16">
            <v>0</v>
          </cell>
          <cell r="BC16">
            <v>0</v>
          </cell>
          <cell r="BD16">
            <v>0</v>
          </cell>
          <cell r="BE16">
            <v>0</v>
          </cell>
          <cell r="BF16">
            <v>0</v>
          </cell>
          <cell r="BG16">
            <v>0</v>
          </cell>
          <cell r="BH16">
            <v>0</v>
          </cell>
          <cell r="BI16">
            <v>0</v>
          </cell>
          <cell r="BJ16">
            <v>0</v>
          </cell>
          <cell r="BK16">
            <v>0</v>
          </cell>
          <cell r="BL16">
            <v>0</v>
          </cell>
          <cell r="BM16">
            <v>0</v>
          </cell>
          <cell r="BN16">
            <v>0</v>
          </cell>
          <cell r="BO16">
            <v>0</v>
          </cell>
          <cell r="BP16">
            <v>0</v>
          </cell>
          <cell r="BQ16">
            <v>0</v>
          </cell>
          <cell r="BR16">
            <v>0</v>
          </cell>
          <cell r="BS16">
            <v>0</v>
          </cell>
          <cell r="BT16">
            <v>0</v>
          </cell>
          <cell r="BU16">
            <v>0</v>
          </cell>
          <cell r="BV16">
            <v>0</v>
          </cell>
          <cell r="BW16">
            <v>0</v>
          </cell>
          <cell r="BX16">
            <v>0</v>
          </cell>
          <cell r="BY16">
            <v>0</v>
          </cell>
          <cell r="BZ16">
            <v>0</v>
          </cell>
          <cell r="CA16">
            <v>0</v>
          </cell>
          <cell r="CB16">
            <v>0</v>
          </cell>
          <cell r="CC16">
            <v>0</v>
          </cell>
          <cell r="CD16">
            <v>0</v>
          </cell>
          <cell r="CE16">
            <v>0</v>
          </cell>
        </row>
        <row r="17">
          <cell r="A17" t="str">
            <v>대우포승UM 외</v>
          </cell>
          <cell r="C17" t="str">
            <v>UM</v>
          </cell>
          <cell r="D17" t="str">
            <v>65512-C500/900</v>
          </cell>
          <cell r="E17" t="str">
            <v>65512-C500/900</v>
          </cell>
          <cell r="F17" t="str">
            <v>RR FLR FRT</v>
          </cell>
          <cell r="G17" t="str">
            <v>SGAFC590</v>
          </cell>
          <cell r="H17">
            <v>0.7</v>
          </cell>
          <cell r="I17">
            <v>920</v>
          </cell>
          <cell r="J17">
            <v>1630</v>
          </cell>
          <cell r="K17">
            <v>7.85</v>
          </cell>
          <cell r="L17">
            <v>8.2403019999999998</v>
          </cell>
          <cell r="M17" t="str">
            <v>COIL</v>
          </cell>
          <cell r="O17">
            <v>0</v>
          </cell>
          <cell r="Q17">
            <v>0</v>
          </cell>
          <cell r="R17">
            <v>0</v>
          </cell>
          <cell r="AY17">
            <v>0</v>
          </cell>
          <cell r="BA17">
            <v>0</v>
          </cell>
          <cell r="BB17">
            <v>0</v>
          </cell>
          <cell r="BC17">
            <v>0</v>
          </cell>
          <cell r="BD17">
            <v>0</v>
          </cell>
          <cell r="BE17">
            <v>0</v>
          </cell>
          <cell r="BF17">
            <v>0</v>
          </cell>
          <cell r="BG17">
            <v>0</v>
          </cell>
          <cell r="BH17">
            <v>0</v>
          </cell>
          <cell r="BI17">
            <v>0</v>
          </cell>
          <cell r="BJ17">
            <v>0</v>
          </cell>
          <cell r="BK17">
            <v>0</v>
          </cell>
          <cell r="BL17">
            <v>0</v>
          </cell>
          <cell r="BM17">
            <v>0</v>
          </cell>
          <cell r="BN17">
            <v>0</v>
          </cell>
          <cell r="BO17">
            <v>0</v>
          </cell>
          <cell r="BP17">
            <v>0</v>
          </cell>
          <cell r="BQ17">
            <v>0</v>
          </cell>
          <cell r="BR17">
            <v>0</v>
          </cell>
          <cell r="BS17">
            <v>0</v>
          </cell>
          <cell r="BT17">
            <v>0</v>
          </cell>
          <cell r="BU17">
            <v>0</v>
          </cell>
          <cell r="BV17">
            <v>0</v>
          </cell>
          <cell r="BW17">
            <v>0</v>
          </cell>
          <cell r="BX17">
            <v>0</v>
          </cell>
          <cell r="BY17">
            <v>0</v>
          </cell>
          <cell r="BZ17">
            <v>0</v>
          </cell>
          <cell r="CA17">
            <v>0</v>
          </cell>
          <cell r="CB17">
            <v>0</v>
          </cell>
          <cell r="CC17">
            <v>0</v>
          </cell>
          <cell r="CD17">
            <v>0</v>
          </cell>
          <cell r="CE17">
            <v>0</v>
          </cell>
        </row>
        <row r="18">
          <cell r="A18" t="str">
            <v>대우포승UM 외</v>
          </cell>
          <cell r="C18" t="str">
            <v>YD</v>
          </cell>
          <cell r="D18" t="str">
            <v>76231/41-A7000</v>
          </cell>
          <cell r="E18" t="str">
            <v>76231/41-A7000</v>
          </cell>
          <cell r="F18" t="str">
            <v>HINGE FACE</v>
          </cell>
          <cell r="G18" t="str">
            <v>SGAFC590</v>
          </cell>
          <cell r="H18">
            <v>1.4</v>
          </cell>
          <cell r="I18">
            <v>870</v>
          </cell>
          <cell r="J18">
            <v>330</v>
          </cell>
          <cell r="K18">
            <v>7.85</v>
          </cell>
          <cell r="L18">
            <v>3.1552289999999998</v>
          </cell>
          <cell r="M18" t="str">
            <v>COIL</v>
          </cell>
          <cell r="O18">
            <v>0</v>
          </cell>
          <cell r="Q18">
            <v>0</v>
          </cell>
          <cell r="R18">
            <v>0</v>
          </cell>
          <cell r="AY18">
            <v>0</v>
          </cell>
          <cell r="BA18">
            <v>0</v>
          </cell>
          <cell r="BB18">
            <v>0</v>
          </cell>
          <cell r="BC18">
            <v>0</v>
          </cell>
          <cell r="BD18">
            <v>0</v>
          </cell>
          <cell r="BE18">
            <v>0</v>
          </cell>
          <cell r="BF18">
            <v>0</v>
          </cell>
          <cell r="BG18">
            <v>0</v>
          </cell>
          <cell r="BH18">
            <v>0</v>
          </cell>
          <cell r="BI18">
            <v>0</v>
          </cell>
          <cell r="BJ18">
            <v>0</v>
          </cell>
          <cell r="BK18">
            <v>0</v>
          </cell>
          <cell r="BL18">
            <v>0</v>
          </cell>
          <cell r="BM18">
            <v>0</v>
          </cell>
          <cell r="BN18">
            <v>0</v>
          </cell>
          <cell r="BO18">
            <v>0</v>
          </cell>
          <cell r="BP18">
            <v>0</v>
          </cell>
          <cell r="BQ18">
            <v>0</v>
          </cell>
          <cell r="BR18">
            <v>0</v>
          </cell>
          <cell r="BS18">
            <v>0</v>
          </cell>
          <cell r="BT18">
            <v>0</v>
          </cell>
          <cell r="BU18">
            <v>0</v>
          </cell>
          <cell r="BV18">
            <v>0</v>
          </cell>
          <cell r="BW18">
            <v>0</v>
          </cell>
          <cell r="BX18">
            <v>0</v>
          </cell>
          <cell r="BY18">
            <v>0</v>
          </cell>
          <cell r="BZ18">
            <v>0</v>
          </cell>
          <cell r="CA18">
            <v>0</v>
          </cell>
          <cell r="CB18">
            <v>0</v>
          </cell>
          <cell r="CC18">
            <v>0</v>
          </cell>
          <cell r="CD18">
            <v>0</v>
          </cell>
          <cell r="CE18">
            <v>0</v>
          </cell>
        </row>
        <row r="19">
          <cell r="A19" t="str">
            <v>대우포승DL3/GL3</v>
          </cell>
          <cell r="C19" t="str">
            <v>GL3a</v>
          </cell>
          <cell r="D19" t="str">
            <v>65522-L8400</v>
          </cell>
          <cell r="E19" t="str">
            <v>65852-L3000</v>
          </cell>
          <cell r="F19" t="str">
            <v>MBR RR FLR CTR CROSS</v>
          </cell>
          <cell r="G19" t="str">
            <v>SGAFC590</v>
          </cell>
          <cell r="H19">
            <v>0.9</v>
          </cell>
          <cell r="I19">
            <v>730</v>
          </cell>
          <cell r="J19">
            <v>450</v>
          </cell>
          <cell r="K19">
            <v>7.85</v>
          </cell>
          <cell r="L19">
            <v>2.3208525</v>
          </cell>
          <cell r="M19" t="str">
            <v>COIL</v>
          </cell>
          <cell r="N19">
            <v>1268</v>
          </cell>
          <cell r="O19">
            <v>4063940</v>
          </cell>
          <cell r="Q19">
            <v>3205</v>
          </cell>
          <cell r="R19">
            <v>1380.9580746729919</v>
          </cell>
          <cell r="AK19">
            <v>3205</v>
          </cell>
          <cell r="AY19">
            <v>3205</v>
          </cell>
          <cell r="BA19">
            <v>0</v>
          </cell>
          <cell r="BB19">
            <v>0</v>
          </cell>
          <cell r="BC19">
            <v>0</v>
          </cell>
          <cell r="BD19">
            <v>0</v>
          </cell>
          <cell r="BE19">
            <v>0</v>
          </cell>
          <cell r="BF19">
            <v>0</v>
          </cell>
          <cell r="BG19">
            <v>0</v>
          </cell>
          <cell r="BH19">
            <v>0</v>
          </cell>
          <cell r="BI19">
            <v>0</v>
          </cell>
          <cell r="BJ19">
            <v>0</v>
          </cell>
          <cell r="BK19">
            <v>0</v>
          </cell>
          <cell r="BL19">
            <v>0</v>
          </cell>
          <cell r="BM19">
            <v>0</v>
          </cell>
          <cell r="BN19">
            <v>0</v>
          </cell>
          <cell r="BO19">
            <v>0</v>
          </cell>
          <cell r="BP19">
            <v>0</v>
          </cell>
          <cell r="BQ19">
            <v>0</v>
          </cell>
          <cell r="BR19">
            <v>4063940</v>
          </cell>
          <cell r="BS19">
            <v>0</v>
          </cell>
          <cell r="BT19">
            <v>0</v>
          </cell>
          <cell r="BU19">
            <v>0</v>
          </cell>
          <cell r="BV19">
            <v>0</v>
          </cell>
          <cell r="BW19">
            <v>0</v>
          </cell>
          <cell r="BX19">
            <v>0</v>
          </cell>
          <cell r="BY19">
            <v>0</v>
          </cell>
          <cell r="BZ19">
            <v>0</v>
          </cell>
          <cell r="CA19">
            <v>0</v>
          </cell>
          <cell r="CB19">
            <v>0</v>
          </cell>
          <cell r="CC19">
            <v>0</v>
          </cell>
          <cell r="CD19">
            <v>0</v>
          </cell>
          <cell r="CE19">
            <v>0</v>
          </cell>
        </row>
        <row r="20">
          <cell r="A20" t="str">
            <v>대우포승DL3/GL3</v>
          </cell>
          <cell r="C20" t="str">
            <v>GL3</v>
          </cell>
          <cell r="D20" t="str">
            <v>65522-L8400</v>
          </cell>
          <cell r="E20" t="str">
            <v>65522-L8400</v>
          </cell>
          <cell r="F20" t="str">
            <v>EXTN RR FLR FRT (지엠오토 납품)</v>
          </cell>
          <cell r="G20" t="str">
            <v>SGARC440</v>
          </cell>
          <cell r="H20">
            <v>0.9</v>
          </cell>
          <cell r="I20">
            <v>1490</v>
          </cell>
          <cell r="J20">
            <v>458</v>
          </cell>
          <cell r="K20">
            <v>7.85</v>
          </cell>
          <cell r="L20">
            <v>4.8212972999999995</v>
          </cell>
          <cell r="M20" t="str">
            <v>COIL</v>
          </cell>
          <cell r="N20">
            <v>1211</v>
          </cell>
          <cell r="O20">
            <v>11798773</v>
          </cell>
          <cell r="Q20">
            <v>9743</v>
          </cell>
          <cell r="R20">
            <v>2020.825390709675</v>
          </cell>
          <cell r="AB20">
            <v>9743</v>
          </cell>
          <cell r="AY20">
            <v>9743</v>
          </cell>
          <cell r="BA20">
            <v>0</v>
          </cell>
          <cell r="BB20">
            <v>0</v>
          </cell>
          <cell r="BC20">
            <v>0</v>
          </cell>
          <cell r="BD20">
            <v>0</v>
          </cell>
          <cell r="BE20">
            <v>0</v>
          </cell>
          <cell r="BF20">
            <v>0</v>
          </cell>
          <cell r="BG20">
            <v>0</v>
          </cell>
          <cell r="BH20">
            <v>0</v>
          </cell>
          <cell r="BI20">
            <v>11798773</v>
          </cell>
          <cell r="BJ20">
            <v>0</v>
          </cell>
          <cell r="BK20">
            <v>0</v>
          </cell>
          <cell r="BL20">
            <v>0</v>
          </cell>
          <cell r="BM20">
            <v>0</v>
          </cell>
          <cell r="BN20">
            <v>0</v>
          </cell>
          <cell r="BO20">
            <v>0</v>
          </cell>
          <cell r="BP20">
            <v>0</v>
          </cell>
          <cell r="BQ20">
            <v>0</v>
          </cell>
          <cell r="BR20">
            <v>0</v>
          </cell>
          <cell r="BS20">
            <v>0</v>
          </cell>
          <cell r="BT20">
            <v>0</v>
          </cell>
          <cell r="BU20">
            <v>0</v>
          </cell>
          <cell r="BV20">
            <v>0</v>
          </cell>
          <cell r="BW20">
            <v>0</v>
          </cell>
          <cell r="BX20">
            <v>0</v>
          </cell>
          <cell r="BY20">
            <v>0</v>
          </cell>
          <cell r="BZ20">
            <v>0</v>
          </cell>
          <cell r="CA20">
            <v>0</v>
          </cell>
          <cell r="CB20">
            <v>0</v>
          </cell>
          <cell r="CC20">
            <v>0</v>
          </cell>
          <cell r="CD20">
            <v>0</v>
          </cell>
          <cell r="CE20">
            <v>0</v>
          </cell>
        </row>
        <row r="21">
          <cell r="A21" t="str">
            <v>인알파코리아KA4 외</v>
          </cell>
          <cell r="B21" t="str">
            <v>인알파코리아
(SHEET-EA)</v>
          </cell>
          <cell r="C21" t="str">
            <v>YP(KA4)</v>
          </cell>
          <cell r="D21">
            <v>50007407</v>
          </cell>
          <cell r="E21">
            <v>50007407</v>
          </cell>
          <cell r="F21" t="str">
            <v>GLASS REINF FRT</v>
          </cell>
          <cell r="G21" t="str">
            <v>SPCC</v>
          </cell>
          <cell r="H21">
            <v>1.2</v>
          </cell>
          <cell r="I21">
            <v>630</v>
          </cell>
          <cell r="J21">
            <v>1010</v>
          </cell>
          <cell r="K21">
            <v>7.85</v>
          </cell>
          <cell r="L21">
            <v>5.9939460000000002</v>
          </cell>
          <cell r="M21" t="str">
            <v>COIL</v>
          </cell>
          <cell r="N21">
            <v>1013.2</v>
          </cell>
          <cell r="O21">
            <v>15395574</v>
          </cell>
          <cell r="Q21">
            <v>15195</v>
          </cell>
          <cell r="R21">
            <v>2535.0578733942548</v>
          </cell>
          <cell r="V21">
            <v>5020</v>
          </cell>
          <cell r="W21">
            <v>10175</v>
          </cell>
          <cell r="AY21">
            <v>15195</v>
          </cell>
          <cell r="BA21">
            <v>0</v>
          </cell>
          <cell r="BB21">
            <v>0</v>
          </cell>
          <cell r="BC21">
            <v>5086264</v>
          </cell>
          <cell r="BD21">
            <v>10309310</v>
          </cell>
          <cell r="BE21">
            <v>0</v>
          </cell>
          <cell r="BF21">
            <v>0</v>
          </cell>
          <cell r="BG21">
            <v>0</v>
          </cell>
          <cell r="BH21">
            <v>0</v>
          </cell>
          <cell r="BI21">
            <v>0</v>
          </cell>
          <cell r="BJ21">
            <v>0</v>
          </cell>
          <cell r="BK21">
            <v>0</v>
          </cell>
          <cell r="BL21">
            <v>0</v>
          </cell>
          <cell r="BM21">
            <v>0</v>
          </cell>
          <cell r="BN21">
            <v>0</v>
          </cell>
          <cell r="BO21">
            <v>0</v>
          </cell>
          <cell r="BP21">
            <v>0</v>
          </cell>
          <cell r="BQ21">
            <v>0</v>
          </cell>
          <cell r="BR21">
            <v>0</v>
          </cell>
          <cell r="BS21">
            <v>0</v>
          </cell>
          <cell r="BT21">
            <v>0</v>
          </cell>
          <cell r="BU21">
            <v>0</v>
          </cell>
          <cell r="BV21">
            <v>0</v>
          </cell>
          <cell r="BW21">
            <v>0</v>
          </cell>
          <cell r="BX21">
            <v>0</v>
          </cell>
          <cell r="BY21">
            <v>0</v>
          </cell>
          <cell r="BZ21">
            <v>0</v>
          </cell>
          <cell r="CA21">
            <v>0</v>
          </cell>
          <cell r="CB21">
            <v>0</v>
          </cell>
          <cell r="CC21">
            <v>0</v>
          </cell>
          <cell r="CD21">
            <v>0</v>
          </cell>
          <cell r="CE21">
            <v>0</v>
          </cell>
        </row>
        <row r="22">
          <cell r="A22" t="str">
            <v>인알파코리아KA4 외</v>
          </cell>
          <cell r="C22" t="str">
            <v>YP(KA4)</v>
          </cell>
          <cell r="D22">
            <v>50007300</v>
          </cell>
          <cell r="E22">
            <v>50007300</v>
          </cell>
          <cell r="F22" t="str">
            <v>GLASS REINF RR</v>
          </cell>
          <cell r="G22" t="str">
            <v>SPCC</v>
          </cell>
          <cell r="H22">
            <v>1.2</v>
          </cell>
          <cell r="I22">
            <v>680</v>
          </cell>
          <cell r="J22">
            <v>1010</v>
          </cell>
          <cell r="K22">
            <v>7.85</v>
          </cell>
          <cell r="L22">
            <v>6.4696559999999996</v>
          </cell>
          <cell r="M22" t="str">
            <v>COIL</v>
          </cell>
          <cell r="N22">
            <v>1013.2</v>
          </cell>
          <cell r="O22">
            <v>16621546</v>
          </cell>
          <cell r="Q22">
            <v>16405</v>
          </cell>
          <cell r="R22">
            <v>2535.6835046561982</v>
          </cell>
          <cell r="V22">
            <v>5420</v>
          </cell>
          <cell r="W22">
            <v>10985</v>
          </cell>
          <cell r="AY22">
            <v>16405</v>
          </cell>
          <cell r="BA22">
            <v>0</v>
          </cell>
          <cell r="BB22">
            <v>0</v>
          </cell>
          <cell r="BC22">
            <v>5491544</v>
          </cell>
          <cell r="BD22">
            <v>11130002</v>
          </cell>
          <cell r="BE22">
            <v>0</v>
          </cell>
          <cell r="BF22">
            <v>0</v>
          </cell>
          <cell r="BG22">
            <v>0</v>
          </cell>
          <cell r="BH22">
            <v>0</v>
          </cell>
          <cell r="BI22">
            <v>0</v>
          </cell>
          <cell r="BJ22">
            <v>0</v>
          </cell>
          <cell r="BK22">
            <v>0</v>
          </cell>
          <cell r="BL22">
            <v>0</v>
          </cell>
          <cell r="BM22">
            <v>0</v>
          </cell>
          <cell r="BN22">
            <v>0</v>
          </cell>
          <cell r="BO22">
            <v>0</v>
          </cell>
          <cell r="BP22">
            <v>0</v>
          </cell>
          <cell r="BQ22">
            <v>0</v>
          </cell>
          <cell r="BR22">
            <v>0</v>
          </cell>
          <cell r="BS22">
            <v>0</v>
          </cell>
          <cell r="BT22">
            <v>0</v>
          </cell>
          <cell r="BU22">
            <v>0</v>
          </cell>
          <cell r="BV22">
            <v>0</v>
          </cell>
          <cell r="BW22">
            <v>0</v>
          </cell>
          <cell r="BX22">
            <v>0</v>
          </cell>
          <cell r="BY22">
            <v>0</v>
          </cell>
          <cell r="BZ22">
            <v>0</v>
          </cell>
          <cell r="CA22">
            <v>0</v>
          </cell>
          <cell r="CB22">
            <v>0</v>
          </cell>
          <cell r="CC22">
            <v>0</v>
          </cell>
          <cell r="CD22">
            <v>0</v>
          </cell>
          <cell r="CE22">
            <v>0</v>
          </cell>
        </row>
        <row r="23">
          <cell r="A23" t="str">
            <v>인알파코리아KA4 외</v>
          </cell>
          <cell r="C23" t="str">
            <v>LX2/ON</v>
          </cell>
          <cell r="D23" t="str">
            <v>50010445D</v>
          </cell>
          <cell r="E23" t="str">
            <v>50010445D</v>
          </cell>
          <cell r="F23" t="str">
            <v>GLASS REINF</v>
          </cell>
          <cell r="G23" t="str">
            <v>SPCC</v>
          </cell>
          <cell r="H23">
            <v>1.2</v>
          </cell>
          <cell r="I23">
            <v>650</v>
          </cell>
          <cell r="J23">
            <v>1020</v>
          </cell>
          <cell r="K23">
            <v>7.85</v>
          </cell>
          <cell r="L23">
            <v>6.2454599999999996</v>
          </cell>
          <cell r="M23" t="str">
            <v>COIL</v>
          </cell>
          <cell r="N23">
            <v>1013.2</v>
          </cell>
          <cell r="O23">
            <v>0</v>
          </cell>
          <cell r="Q23">
            <v>0</v>
          </cell>
          <cell r="R23">
            <v>0</v>
          </cell>
          <cell r="AY23">
            <v>0</v>
          </cell>
          <cell r="BA23">
            <v>0</v>
          </cell>
          <cell r="BB23">
            <v>0</v>
          </cell>
          <cell r="BC23">
            <v>0</v>
          </cell>
          <cell r="BD23">
            <v>0</v>
          </cell>
          <cell r="BE23">
            <v>0</v>
          </cell>
          <cell r="BF23">
            <v>0</v>
          </cell>
          <cell r="BG23">
            <v>0</v>
          </cell>
          <cell r="BH23">
            <v>0</v>
          </cell>
          <cell r="BI23">
            <v>0</v>
          </cell>
          <cell r="BJ23">
            <v>0</v>
          </cell>
          <cell r="BK23">
            <v>0</v>
          </cell>
          <cell r="BL23">
            <v>0</v>
          </cell>
          <cell r="BM23">
            <v>0</v>
          </cell>
          <cell r="BN23">
            <v>0</v>
          </cell>
          <cell r="BO23">
            <v>0</v>
          </cell>
          <cell r="BP23">
            <v>0</v>
          </cell>
          <cell r="BQ23">
            <v>0</v>
          </cell>
          <cell r="BR23">
            <v>0</v>
          </cell>
          <cell r="BS23">
            <v>0</v>
          </cell>
          <cell r="BT23">
            <v>0</v>
          </cell>
          <cell r="BU23">
            <v>0</v>
          </cell>
          <cell r="BV23">
            <v>0</v>
          </cell>
          <cell r="BW23">
            <v>0</v>
          </cell>
          <cell r="BX23">
            <v>0</v>
          </cell>
          <cell r="BY23">
            <v>0</v>
          </cell>
          <cell r="BZ23">
            <v>0</v>
          </cell>
          <cell r="CA23">
            <v>0</v>
          </cell>
          <cell r="CB23">
            <v>0</v>
          </cell>
          <cell r="CC23">
            <v>0</v>
          </cell>
          <cell r="CD23">
            <v>0</v>
          </cell>
          <cell r="CE23">
            <v>0</v>
          </cell>
        </row>
        <row r="24">
          <cell r="A24" t="str">
            <v>인알파코리아KA4 외</v>
          </cell>
          <cell r="C24" t="str">
            <v>KA4</v>
          </cell>
          <cell r="D24">
            <v>50013138</v>
          </cell>
          <cell r="E24">
            <v>50013138</v>
          </cell>
          <cell r="F24" t="str">
            <v>MIDDLE BEAM FRT</v>
          </cell>
          <cell r="G24" t="str">
            <v>SPCC</v>
          </cell>
          <cell r="H24">
            <v>1.2</v>
          </cell>
          <cell r="I24">
            <v>1100</v>
          </cell>
          <cell r="J24">
            <v>365</v>
          </cell>
          <cell r="K24">
            <v>7.85</v>
          </cell>
          <cell r="L24">
            <v>3.78213</v>
          </cell>
          <cell r="M24" t="str">
            <v>COIL</v>
          </cell>
          <cell r="N24">
            <v>999.6</v>
          </cell>
          <cell r="O24">
            <v>9656136</v>
          </cell>
          <cell r="Q24">
            <v>9660</v>
          </cell>
          <cell r="R24">
            <v>2554.1163312736476</v>
          </cell>
          <cell r="AE24">
            <v>9660</v>
          </cell>
          <cell r="AY24">
            <v>9660</v>
          </cell>
          <cell r="BA24">
            <v>0</v>
          </cell>
          <cell r="BB24">
            <v>0</v>
          </cell>
          <cell r="BC24">
            <v>0</v>
          </cell>
          <cell r="BD24">
            <v>0</v>
          </cell>
          <cell r="BE24">
            <v>0</v>
          </cell>
          <cell r="BF24">
            <v>0</v>
          </cell>
          <cell r="BG24">
            <v>0</v>
          </cell>
          <cell r="BH24">
            <v>0</v>
          </cell>
          <cell r="BI24">
            <v>0</v>
          </cell>
          <cell r="BJ24">
            <v>0</v>
          </cell>
          <cell r="BK24">
            <v>0</v>
          </cell>
          <cell r="BL24">
            <v>9656136</v>
          </cell>
          <cell r="BM24">
            <v>0</v>
          </cell>
          <cell r="BN24">
            <v>0</v>
          </cell>
          <cell r="BO24">
            <v>0</v>
          </cell>
          <cell r="BP24">
            <v>0</v>
          </cell>
          <cell r="BQ24">
            <v>0</v>
          </cell>
          <cell r="BR24">
            <v>0</v>
          </cell>
          <cell r="BS24">
            <v>0</v>
          </cell>
          <cell r="BT24">
            <v>0</v>
          </cell>
          <cell r="BU24">
            <v>0</v>
          </cell>
          <cell r="BV24">
            <v>0</v>
          </cell>
          <cell r="BW24">
            <v>0</v>
          </cell>
          <cell r="BX24">
            <v>0</v>
          </cell>
          <cell r="BY24">
            <v>0</v>
          </cell>
          <cell r="BZ24">
            <v>0</v>
          </cell>
          <cell r="CA24">
            <v>0</v>
          </cell>
          <cell r="CB24">
            <v>0</v>
          </cell>
          <cell r="CC24">
            <v>0</v>
          </cell>
          <cell r="CD24">
            <v>0</v>
          </cell>
          <cell r="CE24">
            <v>0</v>
          </cell>
        </row>
        <row r="25">
          <cell r="A25" t="str">
            <v>인알파코리아KA4 외</v>
          </cell>
          <cell r="C25" t="str">
            <v>QX</v>
          </cell>
          <cell r="D25" t="str">
            <v>50010779B</v>
          </cell>
          <cell r="E25" t="str">
            <v>50010779B</v>
          </cell>
          <cell r="F25" t="str">
            <v>GLASS REINF</v>
          </cell>
          <cell r="G25" t="str">
            <v>SGACC</v>
          </cell>
          <cell r="H25">
            <v>1</v>
          </cell>
          <cell r="I25">
            <v>520</v>
          </cell>
          <cell r="J25">
            <v>840</v>
          </cell>
          <cell r="K25">
            <v>7.85</v>
          </cell>
          <cell r="L25">
            <v>3.4288799999999999</v>
          </cell>
          <cell r="M25" t="str">
            <v>COIL</v>
          </cell>
          <cell r="N25">
            <v>1104.2</v>
          </cell>
          <cell r="O25">
            <v>0</v>
          </cell>
          <cell r="Q25">
            <v>0</v>
          </cell>
          <cell r="R25">
            <v>0</v>
          </cell>
          <cell r="AY25">
            <v>0</v>
          </cell>
          <cell r="BA25">
            <v>0</v>
          </cell>
          <cell r="BB25">
            <v>0</v>
          </cell>
          <cell r="BC25">
            <v>0</v>
          </cell>
          <cell r="BD25">
            <v>0</v>
          </cell>
          <cell r="BE25">
            <v>0</v>
          </cell>
          <cell r="BF25">
            <v>0</v>
          </cell>
          <cell r="BG25">
            <v>0</v>
          </cell>
          <cell r="BH25">
            <v>0</v>
          </cell>
          <cell r="BI25">
            <v>0</v>
          </cell>
          <cell r="BJ25">
            <v>0</v>
          </cell>
          <cell r="BK25">
            <v>0</v>
          </cell>
          <cell r="BL25">
            <v>0</v>
          </cell>
          <cell r="BM25">
            <v>0</v>
          </cell>
          <cell r="BN25">
            <v>0</v>
          </cell>
          <cell r="BO25">
            <v>0</v>
          </cell>
          <cell r="BP25">
            <v>0</v>
          </cell>
          <cell r="BQ25">
            <v>0</v>
          </cell>
          <cell r="BR25">
            <v>0</v>
          </cell>
          <cell r="BS25">
            <v>0</v>
          </cell>
          <cell r="BT25">
            <v>0</v>
          </cell>
          <cell r="BU25">
            <v>0</v>
          </cell>
          <cell r="BV25">
            <v>0</v>
          </cell>
          <cell r="BW25">
            <v>0</v>
          </cell>
          <cell r="BX25">
            <v>0</v>
          </cell>
          <cell r="BY25">
            <v>0</v>
          </cell>
          <cell r="BZ25">
            <v>0</v>
          </cell>
          <cell r="CA25">
            <v>0</v>
          </cell>
          <cell r="CB25">
            <v>0</v>
          </cell>
          <cell r="CC25">
            <v>0</v>
          </cell>
          <cell r="CD25">
            <v>0</v>
          </cell>
          <cell r="CE25">
            <v>0</v>
          </cell>
        </row>
        <row r="26">
          <cell r="A26" t="str">
            <v>인알파코리아KA4 외</v>
          </cell>
          <cell r="C26" t="str">
            <v>CK/IK</v>
          </cell>
          <cell r="D26" t="str">
            <v>50009719C / 50009937C</v>
          </cell>
          <cell r="E26" t="str">
            <v>50009719C / 50009937C</v>
          </cell>
          <cell r="F26" t="str">
            <v>GLASS REINF</v>
          </cell>
          <cell r="G26" t="str">
            <v>SGARC440</v>
          </cell>
          <cell r="H26">
            <v>1.2</v>
          </cell>
          <cell r="I26">
            <v>850</v>
          </cell>
          <cell r="J26">
            <v>1050</v>
          </cell>
          <cell r="K26">
            <v>7.85</v>
          </cell>
          <cell r="L26">
            <v>8.4073499999999992</v>
          </cell>
          <cell r="M26" t="str">
            <v>COIL</v>
          </cell>
          <cell r="O26">
            <v>0</v>
          </cell>
          <cell r="Q26">
            <v>0</v>
          </cell>
          <cell r="R26">
            <v>0</v>
          </cell>
          <cell r="AY26">
            <v>0</v>
          </cell>
          <cell r="BA26">
            <v>0</v>
          </cell>
          <cell r="BB26">
            <v>0</v>
          </cell>
          <cell r="BC26">
            <v>0</v>
          </cell>
          <cell r="BD26">
            <v>0</v>
          </cell>
          <cell r="BE26">
            <v>0</v>
          </cell>
          <cell r="BF26">
            <v>0</v>
          </cell>
          <cell r="BG26">
            <v>0</v>
          </cell>
          <cell r="BH26">
            <v>0</v>
          </cell>
          <cell r="BI26">
            <v>0</v>
          </cell>
          <cell r="BJ26">
            <v>0</v>
          </cell>
          <cell r="BK26">
            <v>0</v>
          </cell>
          <cell r="BL26">
            <v>0</v>
          </cell>
          <cell r="BM26">
            <v>0</v>
          </cell>
          <cell r="BN26">
            <v>0</v>
          </cell>
          <cell r="BO26">
            <v>0</v>
          </cell>
          <cell r="BP26">
            <v>0</v>
          </cell>
          <cell r="BQ26">
            <v>0</v>
          </cell>
          <cell r="BR26">
            <v>0</v>
          </cell>
          <cell r="BS26">
            <v>0</v>
          </cell>
          <cell r="BT26">
            <v>0</v>
          </cell>
          <cell r="BU26">
            <v>0</v>
          </cell>
          <cell r="BV26">
            <v>0</v>
          </cell>
          <cell r="BW26">
            <v>0</v>
          </cell>
          <cell r="BX26">
            <v>0</v>
          </cell>
          <cell r="BY26">
            <v>0</v>
          </cell>
          <cell r="BZ26">
            <v>0</v>
          </cell>
          <cell r="CA26">
            <v>0</v>
          </cell>
          <cell r="CB26">
            <v>0</v>
          </cell>
          <cell r="CC26">
            <v>0</v>
          </cell>
          <cell r="CD26">
            <v>0</v>
          </cell>
          <cell r="CE26">
            <v>0</v>
          </cell>
        </row>
        <row r="27">
          <cell r="A27" t="str">
            <v>인알파코리아KA4 외</v>
          </cell>
          <cell r="C27" t="str">
            <v>CK/IK</v>
          </cell>
          <cell r="D27" t="str">
            <v>50009743D / 50010025D</v>
          </cell>
          <cell r="E27" t="str">
            <v>50009743D / 50010025D</v>
          </cell>
          <cell r="F27" t="str">
            <v xml:space="preserve">ROLLO CASSETTE </v>
          </cell>
          <cell r="G27" t="str">
            <v>SGARC340</v>
          </cell>
          <cell r="H27">
            <v>1.2</v>
          </cell>
          <cell r="I27">
            <v>1040</v>
          </cell>
          <cell r="J27">
            <v>357</v>
          </cell>
          <cell r="K27">
            <v>7.85</v>
          </cell>
          <cell r="L27">
            <v>3.4974575999999997</v>
          </cell>
          <cell r="M27" t="str">
            <v>COIL</v>
          </cell>
          <cell r="N27">
            <v>1011.6</v>
          </cell>
          <cell r="O27">
            <v>0</v>
          </cell>
          <cell r="Q27">
            <v>0</v>
          </cell>
          <cell r="R27">
            <v>0</v>
          </cell>
          <cell r="AY27">
            <v>0</v>
          </cell>
          <cell r="BA27">
            <v>0</v>
          </cell>
          <cell r="BB27">
            <v>0</v>
          </cell>
          <cell r="BC27">
            <v>0</v>
          </cell>
          <cell r="BD27">
            <v>0</v>
          </cell>
          <cell r="BE27">
            <v>0</v>
          </cell>
          <cell r="BF27">
            <v>0</v>
          </cell>
          <cell r="BG27">
            <v>0</v>
          </cell>
          <cell r="BH27">
            <v>0</v>
          </cell>
          <cell r="BI27">
            <v>0</v>
          </cell>
          <cell r="BJ27">
            <v>0</v>
          </cell>
          <cell r="BK27">
            <v>0</v>
          </cell>
          <cell r="BL27">
            <v>0</v>
          </cell>
          <cell r="BM27">
            <v>0</v>
          </cell>
          <cell r="BN27">
            <v>0</v>
          </cell>
          <cell r="BO27">
            <v>0</v>
          </cell>
          <cell r="BP27">
            <v>0</v>
          </cell>
          <cell r="BQ27">
            <v>0</v>
          </cell>
          <cell r="BR27">
            <v>0</v>
          </cell>
          <cell r="BS27">
            <v>0</v>
          </cell>
          <cell r="BT27">
            <v>0</v>
          </cell>
          <cell r="BU27">
            <v>0</v>
          </cell>
          <cell r="BV27">
            <v>0</v>
          </cell>
          <cell r="BW27">
            <v>0</v>
          </cell>
          <cell r="BX27">
            <v>0</v>
          </cell>
          <cell r="BY27">
            <v>0</v>
          </cell>
          <cell r="BZ27">
            <v>0</v>
          </cell>
          <cell r="CA27">
            <v>0</v>
          </cell>
          <cell r="CB27">
            <v>0</v>
          </cell>
          <cell r="CC27">
            <v>0</v>
          </cell>
          <cell r="CD27">
            <v>0</v>
          </cell>
          <cell r="CE27">
            <v>0</v>
          </cell>
        </row>
        <row r="28">
          <cell r="A28" t="str">
            <v>인알파코리아KA4 외</v>
          </cell>
          <cell r="C28" t="str">
            <v>SU2i SWB</v>
          </cell>
          <cell r="D28" t="str">
            <v>50011444B</v>
          </cell>
          <cell r="E28" t="str">
            <v>50011444B</v>
          </cell>
          <cell r="F28" t="str">
            <v>FRT GLASS REINF</v>
          </cell>
          <cell r="G28" t="str">
            <v>SGARC340 60/60</v>
          </cell>
          <cell r="H28">
            <v>1.6</v>
          </cell>
          <cell r="I28">
            <v>700</v>
          </cell>
          <cell r="J28">
            <v>910</v>
          </cell>
          <cell r="K28">
            <v>7.85</v>
          </cell>
          <cell r="L28">
            <v>8.0007199999999994</v>
          </cell>
          <cell r="M28" t="str">
            <v>COIL</v>
          </cell>
          <cell r="N28">
            <v>1130.5999999999999</v>
          </cell>
          <cell r="O28">
            <v>0</v>
          </cell>
          <cell r="Q28">
            <v>0</v>
          </cell>
          <cell r="R28">
            <v>0</v>
          </cell>
          <cell r="AY28">
            <v>0</v>
          </cell>
          <cell r="BA28">
            <v>0</v>
          </cell>
          <cell r="BB28">
            <v>0</v>
          </cell>
          <cell r="BC28">
            <v>0</v>
          </cell>
          <cell r="BD28">
            <v>0</v>
          </cell>
          <cell r="BE28">
            <v>0</v>
          </cell>
          <cell r="BF28">
            <v>0</v>
          </cell>
          <cell r="BG28">
            <v>0</v>
          </cell>
          <cell r="BH28">
            <v>0</v>
          </cell>
          <cell r="BI28">
            <v>0</v>
          </cell>
          <cell r="BJ28">
            <v>0</v>
          </cell>
          <cell r="BK28">
            <v>0</v>
          </cell>
          <cell r="BL28">
            <v>0</v>
          </cell>
          <cell r="BM28">
            <v>0</v>
          </cell>
          <cell r="BN28">
            <v>0</v>
          </cell>
          <cell r="BO28">
            <v>0</v>
          </cell>
          <cell r="BP28">
            <v>0</v>
          </cell>
          <cell r="BQ28">
            <v>0</v>
          </cell>
          <cell r="BR28">
            <v>0</v>
          </cell>
          <cell r="BS28">
            <v>0</v>
          </cell>
          <cell r="BT28">
            <v>0</v>
          </cell>
          <cell r="BU28">
            <v>0</v>
          </cell>
          <cell r="BV28">
            <v>0</v>
          </cell>
          <cell r="BW28">
            <v>0</v>
          </cell>
          <cell r="BX28">
            <v>0</v>
          </cell>
          <cell r="BY28">
            <v>0</v>
          </cell>
          <cell r="BZ28">
            <v>0</v>
          </cell>
          <cell r="CA28">
            <v>0</v>
          </cell>
          <cell r="CB28">
            <v>0</v>
          </cell>
          <cell r="CC28">
            <v>0</v>
          </cell>
          <cell r="CD28">
            <v>0</v>
          </cell>
          <cell r="CE28">
            <v>0</v>
          </cell>
        </row>
        <row r="29">
          <cell r="A29" t="str">
            <v>인알파코리아KA4 외</v>
          </cell>
          <cell r="C29" t="str">
            <v>SU2i SWB</v>
          </cell>
          <cell r="D29" t="str">
            <v>50012093B</v>
          </cell>
          <cell r="E29" t="str">
            <v>50012093B</v>
          </cell>
          <cell r="F29" t="str">
            <v>REAR GLASS REINF</v>
          </cell>
          <cell r="G29" t="str">
            <v>SGARC340 60/60</v>
          </cell>
          <cell r="H29">
            <v>1.2</v>
          </cell>
          <cell r="I29">
            <v>815</v>
          </cell>
          <cell r="J29">
            <v>950</v>
          </cell>
          <cell r="K29">
            <v>7.85</v>
          </cell>
          <cell r="L29">
            <v>7.2934349999999997</v>
          </cell>
          <cell r="M29" t="str">
            <v>COIL</v>
          </cell>
          <cell r="N29">
            <v>999.6</v>
          </cell>
          <cell r="O29">
            <v>0</v>
          </cell>
          <cell r="Q29">
            <v>0</v>
          </cell>
          <cell r="R29">
            <v>0</v>
          </cell>
          <cell r="AY29">
            <v>0</v>
          </cell>
          <cell r="BA29">
            <v>0</v>
          </cell>
          <cell r="BB29">
            <v>0</v>
          </cell>
          <cell r="BC29">
            <v>0</v>
          </cell>
          <cell r="BD29">
            <v>0</v>
          </cell>
          <cell r="BE29">
            <v>0</v>
          </cell>
          <cell r="BF29">
            <v>0</v>
          </cell>
          <cell r="BG29">
            <v>0</v>
          </cell>
          <cell r="BH29">
            <v>0</v>
          </cell>
          <cell r="BI29">
            <v>0</v>
          </cell>
          <cell r="BJ29">
            <v>0</v>
          </cell>
          <cell r="BK29">
            <v>0</v>
          </cell>
          <cell r="BL29">
            <v>0</v>
          </cell>
          <cell r="BM29">
            <v>0</v>
          </cell>
          <cell r="BN29">
            <v>0</v>
          </cell>
          <cell r="BO29">
            <v>0</v>
          </cell>
          <cell r="BP29">
            <v>0</v>
          </cell>
          <cell r="BQ29">
            <v>0</v>
          </cell>
          <cell r="BR29">
            <v>0</v>
          </cell>
          <cell r="BS29">
            <v>0</v>
          </cell>
          <cell r="BT29">
            <v>0</v>
          </cell>
          <cell r="BU29">
            <v>0</v>
          </cell>
          <cell r="BV29">
            <v>0</v>
          </cell>
          <cell r="BW29">
            <v>0</v>
          </cell>
          <cell r="BX29">
            <v>0</v>
          </cell>
          <cell r="BY29">
            <v>0</v>
          </cell>
          <cell r="BZ29">
            <v>0</v>
          </cell>
          <cell r="CA29">
            <v>0</v>
          </cell>
          <cell r="CB29">
            <v>0</v>
          </cell>
          <cell r="CC29">
            <v>0</v>
          </cell>
          <cell r="CD29">
            <v>0</v>
          </cell>
          <cell r="CE29">
            <v>0</v>
          </cell>
        </row>
        <row r="30">
          <cell r="A30" t="str">
            <v>인알파코리아KA4 외</v>
          </cell>
          <cell r="C30" t="str">
            <v>SU2i LWB</v>
          </cell>
          <cell r="D30" t="str">
            <v>50011444B</v>
          </cell>
          <cell r="E30" t="str">
            <v>50011444B</v>
          </cell>
          <cell r="F30" t="str">
            <v>FRT GLASS REINF</v>
          </cell>
          <cell r="G30" t="str">
            <v>SPCC</v>
          </cell>
          <cell r="H30">
            <v>1.6</v>
          </cell>
          <cell r="I30">
            <v>700</v>
          </cell>
          <cell r="J30">
            <v>950</v>
          </cell>
          <cell r="K30">
            <v>7.85</v>
          </cell>
          <cell r="L30">
            <v>8.3523999999999994</v>
          </cell>
          <cell r="M30" t="str">
            <v>COIL</v>
          </cell>
          <cell r="N30">
            <v>1130.5999999999999</v>
          </cell>
          <cell r="O30">
            <v>0</v>
          </cell>
          <cell r="Q30">
            <v>0</v>
          </cell>
          <cell r="R30">
            <v>0</v>
          </cell>
          <cell r="AY30">
            <v>0</v>
          </cell>
          <cell r="BA30">
            <v>0</v>
          </cell>
          <cell r="BB30">
            <v>0</v>
          </cell>
          <cell r="BC30">
            <v>0</v>
          </cell>
          <cell r="BD30">
            <v>0</v>
          </cell>
          <cell r="BE30">
            <v>0</v>
          </cell>
          <cell r="BF30">
            <v>0</v>
          </cell>
          <cell r="BG30">
            <v>0</v>
          </cell>
          <cell r="BH30">
            <v>0</v>
          </cell>
          <cell r="BI30">
            <v>0</v>
          </cell>
          <cell r="BJ30">
            <v>0</v>
          </cell>
          <cell r="BK30">
            <v>0</v>
          </cell>
          <cell r="BL30">
            <v>0</v>
          </cell>
          <cell r="BM30">
            <v>0</v>
          </cell>
          <cell r="BN30">
            <v>0</v>
          </cell>
          <cell r="BO30">
            <v>0</v>
          </cell>
          <cell r="BP30">
            <v>0</v>
          </cell>
          <cell r="BQ30">
            <v>0</v>
          </cell>
          <cell r="BR30">
            <v>0</v>
          </cell>
          <cell r="BS30">
            <v>0</v>
          </cell>
          <cell r="BT30">
            <v>0</v>
          </cell>
          <cell r="BU30">
            <v>0</v>
          </cell>
          <cell r="BV30">
            <v>0</v>
          </cell>
          <cell r="BW30">
            <v>0</v>
          </cell>
          <cell r="BX30">
            <v>0</v>
          </cell>
          <cell r="BY30">
            <v>0</v>
          </cell>
          <cell r="BZ30">
            <v>0</v>
          </cell>
          <cell r="CA30">
            <v>0</v>
          </cell>
          <cell r="CB30">
            <v>0</v>
          </cell>
          <cell r="CC30">
            <v>0</v>
          </cell>
          <cell r="CD30">
            <v>0</v>
          </cell>
          <cell r="CE30">
            <v>0</v>
          </cell>
        </row>
        <row r="31">
          <cell r="A31" t="str">
            <v>인알파코리아KA4 외</v>
          </cell>
          <cell r="C31" t="str">
            <v>SU2i LWB</v>
          </cell>
          <cell r="D31" t="str">
            <v>50012093B</v>
          </cell>
          <cell r="E31" t="str">
            <v>50012093B</v>
          </cell>
          <cell r="F31" t="str">
            <v>REAR GLASS REINF</v>
          </cell>
          <cell r="G31" t="str">
            <v>SPCC</v>
          </cell>
          <cell r="H31">
            <v>1.2</v>
          </cell>
          <cell r="I31">
            <v>815</v>
          </cell>
          <cell r="J31">
            <v>950</v>
          </cell>
          <cell r="K31">
            <v>7.85</v>
          </cell>
          <cell r="L31">
            <v>7.2934349999999997</v>
          </cell>
          <cell r="M31" t="str">
            <v>COIL</v>
          </cell>
          <cell r="N31">
            <v>999.6</v>
          </cell>
          <cell r="O31">
            <v>0</v>
          </cell>
          <cell r="Q31">
            <v>0</v>
          </cell>
          <cell r="R31">
            <v>0</v>
          </cell>
          <cell r="AY31">
            <v>0</v>
          </cell>
          <cell r="BA31">
            <v>0</v>
          </cell>
          <cell r="BB31">
            <v>0</v>
          </cell>
          <cell r="BC31">
            <v>0</v>
          </cell>
          <cell r="BD31">
            <v>0</v>
          </cell>
          <cell r="BE31">
            <v>0</v>
          </cell>
          <cell r="BF31">
            <v>0</v>
          </cell>
          <cell r="BG31">
            <v>0</v>
          </cell>
          <cell r="BH31">
            <v>0</v>
          </cell>
          <cell r="BI31">
            <v>0</v>
          </cell>
          <cell r="BJ31">
            <v>0</v>
          </cell>
          <cell r="BK31">
            <v>0</v>
          </cell>
          <cell r="BL31">
            <v>0</v>
          </cell>
          <cell r="BM31">
            <v>0</v>
          </cell>
          <cell r="BN31">
            <v>0</v>
          </cell>
          <cell r="BO31">
            <v>0</v>
          </cell>
          <cell r="BP31">
            <v>0</v>
          </cell>
          <cell r="BQ31">
            <v>0</v>
          </cell>
          <cell r="BR31">
            <v>0</v>
          </cell>
          <cell r="BS31">
            <v>0</v>
          </cell>
          <cell r="BT31">
            <v>0</v>
          </cell>
          <cell r="BU31">
            <v>0</v>
          </cell>
          <cell r="BV31">
            <v>0</v>
          </cell>
          <cell r="BW31">
            <v>0</v>
          </cell>
          <cell r="BX31">
            <v>0</v>
          </cell>
          <cell r="BY31">
            <v>0</v>
          </cell>
          <cell r="BZ31">
            <v>0</v>
          </cell>
          <cell r="CA31">
            <v>0</v>
          </cell>
          <cell r="CB31">
            <v>0</v>
          </cell>
          <cell r="CC31">
            <v>0</v>
          </cell>
          <cell r="CD31">
            <v>0</v>
          </cell>
          <cell r="CE31">
            <v>0</v>
          </cell>
        </row>
        <row r="32">
          <cell r="A32" t="str">
            <v>인알파코리아KA4 외</v>
          </cell>
          <cell r="C32" t="str">
            <v>J200</v>
          </cell>
          <cell r="D32" t="str">
            <v>50000108C</v>
          </cell>
          <cell r="E32" t="str">
            <v>50000108C</v>
          </cell>
          <cell r="F32" t="str">
            <v>GLASS REINF</v>
          </cell>
          <cell r="G32" t="str">
            <v>SPCC</v>
          </cell>
          <cell r="H32">
            <v>1.2</v>
          </cell>
          <cell r="I32">
            <v>430</v>
          </cell>
          <cell r="J32">
            <v>890</v>
          </cell>
          <cell r="K32">
            <v>7.85</v>
          </cell>
          <cell r="L32">
            <v>3.6050339999999998</v>
          </cell>
          <cell r="M32" t="str">
            <v>COIL</v>
          </cell>
          <cell r="N32">
            <v>1076</v>
          </cell>
          <cell r="O32">
            <v>0</v>
          </cell>
          <cell r="Q32">
            <v>0</v>
          </cell>
          <cell r="R32">
            <v>0</v>
          </cell>
          <cell r="AY32">
            <v>0</v>
          </cell>
          <cell r="BA32">
            <v>0</v>
          </cell>
          <cell r="BB32">
            <v>0</v>
          </cell>
          <cell r="BC32">
            <v>0</v>
          </cell>
          <cell r="BD32">
            <v>0</v>
          </cell>
          <cell r="BE32">
            <v>0</v>
          </cell>
          <cell r="BF32">
            <v>0</v>
          </cell>
          <cell r="BG32">
            <v>0</v>
          </cell>
          <cell r="BH32">
            <v>0</v>
          </cell>
          <cell r="BI32">
            <v>0</v>
          </cell>
          <cell r="BJ32">
            <v>0</v>
          </cell>
          <cell r="BK32">
            <v>0</v>
          </cell>
          <cell r="BL32">
            <v>0</v>
          </cell>
          <cell r="BM32">
            <v>0</v>
          </cell>
          <cell r="BN32">
            <v>0</v>
          </cell>
          <cell r="BO32">
            <v>0</v>
          </cell>
          <cell r="BP32">
            <v>0</v>
          </cell>
          <cell r="BQ32">
            <v>0</v>
          </cell>
          <cell r="BR32">
            <v>0</v>
          </cell>
          <cell r="BS32">
            <v>0</v>
          </cell>
          <cell r="BT32">
            <v>0</v>
          </cell>
          <cell r="BU32">
            <v>0</v>
          </cell>
          <cell r="BV32">
            <v>0</v>
          </cell>
          <cell r="BW32">
            <v>0</v>
          </cell>
          <cell r="BX32">
            <v>0</v>
          </cell>
          <cell r="BY32">
            <v>0</v>
          </cell>
          <cell r="BZ32">
            <v>0</v>
          </cell>
          <cell r="CA32">
            <v>0</v>
          </cell>
          <cell r="CB32">
            <v>0</v>
          </cell>
          <cell r="CC32">
            <v>0</v>
          </cell>
          <cell r="CD32">
            <v>0</v>
          </cell>
          <cell r="CE32">
            <v>0</v>
          </cell>
        </row>
        <row r="33">
          <cell r="A33" t="str">
            <v>인알파코리아KA4 외</v>
          </cell>
          <cell r="C33" t="str">
            <v>J200</v>
          </cell>
          <cell r="D33" t="str">
            <v>50000087C</v>
          </cell>
          <cell r="E33" t="str">
            <v>50000087C</v>
          </cell>
          <cell r="F33" t="str">
            <v>PANNEL SUNSHADE</v>
          </cell>
          <cell r="G33" t="str">
            <v>SPCC</v>
          </cell>
          <cell r="H33">
            <v>0.8</v>
          </cell>
          <cell r="I33">
            <v>490</v>
          </cell>
          <cell r="J33">
            <v>810</v>
          </cell>
          <cell r="K33">
            <v>7.85</v>
          </cell>
          <cell r="L33">
            <v>2.4925320000000002</v>
          </cell>
          <cell r="M33" t="str">
            <v>COIL</v>
          </cell>
          <cell r="O33">
            <v>0</v>
          </cell>
          <cell r="Q33">
            <v>0</v>
          </cell>
          <cell r="R33">
            <v>0</v>
          </cell>
          <cell r="AY33">
            <v>0</v>
          </cell>
          <cell r="BA33">
            <v>0</v>
          </cell>
          <cell r="BB33">
            <v>0</v>
          </cell>
          <cell r="BC33">
            <v>0</v>
          </cell>
          <cell r="BD33">
            <v>0</v>
          </cell>
          <cell r="BE33">
            <v>0</v>
          </cell>
          <cell r="BF33">
            <v>0</v>
          </cell>
          <cell r="BG33">
            <v>0</v>
          </cell>
          <cell r="BH33">
            <v>0</v>
          </cell>
          <cell r="BI33">
            <v>0</v>
          </cell>
          <cell r="BJ33">
            <v>0</v>
          </cell>
          <cell r="BK33">
            <v>0</v>
          </cell>
          <cell r="BL33">
            <v>0</v>
          </cell>
          <cell r="BM33">
            <v>0</v>
          </cell>
          <cell r="BN33">
            <v>0</v>
          </cell>
          <cell r="BO33">
            <v>0</v>
          </cell>
          <cell r="BP33">
            <v>0</v>
          </cell>
          <cell r="BQ33">
            <v>0</v>
          </cell>
          <cell r="BR33">
            <v>0</v>
          </cell>
          <cell r="BS33">
            <v>0</v>
          </cell>
          <cell r="BT33">
            <v>0</v>
          </cell>
          <cell r="BU33">
            <v>0</v>
          </cell>
          <cell r="BV33">
            <v>0</v>
          </cell>
          <cell r="BW33">
            <v>0</v>
          </cell>
          <cell r="BX33">
            <v>0</v>
          </cell>
          <cell r="BY33">
            <v>0</v>
          </cell>
          <cell r="BZ33">
            <v>0</v>
          </cell>
          <cell r="CA33">
            <v>0</v>
          </cell>
          <cell r="CB33">
            <v>0</v>
          </cell>
          <cell r="CC33">
            <v>0</v>
          </cell>
          <cell r="CD33">
            <v>0</v>
          </cell>
          <cell r="CE33">
            <v>0</v>
          </cell>
        </row>
        <row r="34">
          <cell r="A34" t="str">
            <v>인알파코리아KA4 외</v>
          </cell>
          <cell r="C34" t="str">
            <v>UM</v>
          </cell>
          <cell r="D34" t="str">
            <v>50008160E</v>
          </cell>
          <cell r="E34" t="str">
            <v>50008160E</v>
          </cell>
          <cell r="F34" t="str">
            <v>GLASS REINF</v>
          </cell>
          <cell r="G34" t="str">
            <v xml:space="preserve">SGARC340 </v>
          </cell>
          <cell r="H34">
            <v>1.6</v>
          </cell>
          <cell r="I34">
            <v>900</v>
          </cell>
          <cell r="J34">
            <v>1150</v>
          </cell>
          <cell r="K34">
            <v>7.85</v>
          </cell>
          <cell r="L34">
            <v>12.999599999999999</v>
          </cell>
          <cell r="M34" t="str">
            <v>COIL</v>
          </cell>
          <cell r="O34">
            <v>0</v>
          </cell>
          <cell r="Q34">
            <v>0</v>
          </cell>
          <cell r="R34">
            <v>0</v>
          </cell>
          <cell r="AY34">
            <v>0</v>
          </cell>
          <cell r="BA34">
            <v>0</v>
          </cell>
          <cell r="BB34">
            <v>0</v>
          </cell>
          <cell r="BC34">
            <v>0</v>
          </cell>
          <cell r="BD34">
            <v>0</v>
          </cell>
          <cell r="BE34">
            <v>0</v>
          </cell>
          <cell r="BF34">
            <v>0</v>
          </cell>
          <cell r="BG34">
            <v>0</v>
          </cell>
          <cell r="BH34">
            <v>0</v>
          </cell>
          <cell r="BI34">
            <v>0</v>
          </cell>
          <cell r="BJ34">
            <v>0</v>
          </cell>
          <cell r="BK34">
            <v>0</v>
          </cell>
          <cell r="BL34">
            <v>0</v>
          </cell>
          <cell r="BM34">
            <v>0</v>
          </cell>
          <cell r="BN34">
            <v>0</v>
          </cell>
          <cell r="BO34">
            <v>0</v>
          </cell>
          <cell r="BP34">
            <v>0</v>
          </cell>
          <cell r="BQ34">
            <v>0</v>
          </cell>
          <cell r="BR34">
            <v>0</v>
          </cell>
          <cell r="BS34">
            <v>0</v>
          </cell>
          <cell r="BT34">
            <v>0</v>
          </cell>
          <cell r="BU34">
            <v>0</v>
          </cell>
          <cell r="BV34">
            <v>0</v>
          </cell>
          <cell r="BW34">
            <v>0</v>
          </cell>
          <cell r="BX34">
            <v>0</v>
          </cell>
          <cell r="BY34">
            <v>0</v>
          </cell>
          <cell r="BZ34">
            <v>0</v>
          </cell>
          <cell r="CA34">
            <v>0</v>
          </cell>
          <cell r="CB34">
            <v>0</v>
          </cell>
          <cell r="CC34">
            <v>0</v>
          </cell>
          <cell r="CD34">
            <v>0</v>
          </cell>
          <cell r="CE34">
            <v>0</v>
          </cell>
        </row>
        <row r="35">
          <cell r="A35" t="str">
            <v>인알파코리아KA4 외</v>
          </cell>
          <cell r="C35" t="str">
            <v>ON/LX2</v>
          </cell>
          <cell r="D35" t="str">
            <v>50010980B/50011899A</v>
          </cell>
          <cell r="E35" t="str">
            <v>50010980B/50011899A</v>
          </cell>
          <cell r="F35" t="str">
            <v>MIDDLE BEAM C</v>
          </cell>
          <cell r="G35" t="str">
            <v>SPCC</v>
          </cell>
          <cell r="H35">
            <v>1.4</v>
          </cell>
          <cell r="I35">
            <v>950</v>
          </cell>
          <cell r="J35">
            <v>145</v>
          </cell>
          <cell r="K35">
            <v>7.85</v>
          </cell>
          <cell r="L35">
            <v>1.5138725</v>
          </cell>
          <cell r="M35" t="str">
            <v>COIL</v>
          </cell>
          <cell r="N35">
            <v>1001.2</v>
          </cell>
          <cell r="O35">
            <v>0</v>
          </cell>
          <cell r="Q35">
            <v>0</v>
          </cell>
          <cell r="R35">
            <v>0</v>
          </cell>
          <cell r="AY35">
            <v>0</v>
          </cell>
          <cell r="BA35">
            <v>0</v>
          </cell>
          <cell r="BB35">
            <v>0</v>
          </cell>
          <cell r="BC35">
            <v>0</v>
          </cell>
          <cell r="BD35">
            <v>0</v>
          </cell>
          <cell r="BE35">
            <v>0</v>
          </cell>
          <cell r="BF35">
            <v>0</v>
          </cell>
          <cell r="BG35">
            <v>0</v>
          </cell>
          <cell r="BH35">
            <v>0</v>
          </cell>
          <cell r="BI35">
            <v>0</v>
          </cell>
          <cell r="BJ35">
            <v>0</v>
          </cell>
          <cell r="BK35">
            <v>0</v>
          </cell>
          <cell r="BL35">
            <v>0</v>
          </cell>
          <cell r="BM35">
            <v>0</v>
          </cell>
          <cell r="BN35">
            <v>0</v>
          </cell>
          <cell r="BO35">
            <v>0</v>
          </cell>
          <cell r="BP35">
            <v>0</v>
          </cell>
          <cell r="BQ35">
            <v>0</v>
          </cell>
          <cell r="BR35">
            <v>0</v>
          </cell>
          <cell r="BS35">
            <v>0</v>
          </cell>
          <cell r="BT35">
            <v>0</v>
          </cell>
          <cell r="BU35">
            <v>0</v>
          </cell>
          <cell r="BV35">
            <v>0</v>
          </cell>
          <cell r="BW35">
            <v>0</v>
          </cell>
          <cell r="BX35">
            <v>0</v>
          </cell>
          <cell r="BY35">
            <v>0</v>
          </cell>
          <cell r="BZ35">
            <v>0</v>
          </cell>
          <cell r="CA35">
            <v>0</v>
          </cell>
          <cell r="CB35">
            <v>0</v>
          </cell>
          <cell r="CC35">
            <v>0</v>
          </cell>
          <cell r="CD35">
            <v>0</v>
          </cell>
          <cell r="CE35">
            <v>0</v>
          </cell>
        </row>
        <row r="36">
          <cell r="A36" t="str">
            <v>인알파코리아KA4 외</v>
          </cell>
          <cell r="C36" t="str">
            <v>ON/LX2</v>
          </cell>
          <cell r="D36" t="str">
            <v>50010562C</v>
          </cell>
          <cell r="E36" t="str">
            <v>50010562C</v>
          </cell>
          <cell r="F36" t="str">
            <v xml:space="preserve">ROLLO CASSETTE </v>
          </cell>
          <cell r="G36" t="str">
            <v>SPCC</v>
          </cell>
          <cell r="H36">
            <v>1</v>
          </cell>
          <cell r="I36">
            <v>880</v>
          </cell>
          <cell r="J36">
            <v>84</v>
          </cell>
          <cell r="K36">
            <v>7.85</v>
          </cell>
          <cell r="L36">
            <v>0.58027200000000001</v>
          </cell>
          <cell r="M36" t="str">
            <v>COIL</v>
          </cell>
          <cell r="N36">
            <v>1001.2</v>
          </cell>
          <cell r="O36">
            <v>0</v>
          </cell>
          <cell r="Q36">
            <v>0</v>
          </cell>
          <cell r="R36">
            <v>0</v>
          </cell>
          <cell r="AY36">
            <v>0</v>
          </cell>
          <cell r="BA36">
            <v>0</v>
          </cell>
          <cell r="BB36">
            <v>0</v>
          </cell>
          <cell r="BC36">
            <v>0</v>
          </cell>
          <cell r="BD36">
            <v>0</v>
          </cell>
          <cell r="BE36">
            <v>0</v>
          </cell>
          <cell r="BF36">
            <v>0</v>
          </cell>
          <cell r="BG36">
            <v>0</v>
          </cell>
          <cell r="BH36">
            <v>0</v>
          </cell>
          <cell r="BI36">
            <v>0</v>
          </cell>
          <cell r="BJ36">
            <v>0</v>
          </cell>
          <cell r="BK36">
            <v>0</v>
          </cell>
          <cell r="BL36">
            <v>0</v>
          </cell>
          <cell r="BM36">
            <v>0</v>
          </cell>
          <cell r="BN36">
            <v>0</v>
          </cell>
          <cell r="BO36">
            <v>0</v>
          </cell>
          <cell r="BP36">
            <v>0</v>
          </cell>
          <cell r="BQ36">
            <v>0</v>
          </cell>
          <cell r="BR36">
            <v>0</v>
          </cell>
          <cell r="BS36">
            <v>0</v>
          </cell>
          <cell r="BT36">
            <v>0</v>
          </cell>
          <cell r="BU36">
            <v>0</v>
          </cell>
          <cell r="BV36">
            <v>0</v>
          </cell>
          <cell r="BW36">
            <v>0</v>
          </cell>
          <cell r="BX36">
            <v>0</v>
          </cell>
          <cell r="BY36">
            <v>0</v>
          </cell>
          <cell r="BZ36">
            <v>0</v>
          </cell>
          <cell r="CA36">
            <v>0</v>
          </cell>
          <cell r="CB36">
            <v>0</v>
          </cell>
          <cell r="CC36">
            <v>0</v>
          </cell>
          <cell r="CD36">
            <v>0</v>
          </cell>
          <cell r="CE36">
            <v>0</v>
          </cell>
        </row>
        <row r="37">
          <cell r="A37" t="str">
            <v>인알파코리아KA4 외</v>
          </cell>
          <cell r="C37" t="str">
            <v>SU2 SWB</v>
          </cell>
          <cell r="D37">
            <v>50011644</v>
          </cell>
          <cell r="E37">
            <v>50011644</v>
          </cell>
          <cell r="F37" t="str">
            <v>ROLLO COVER</v>
          </cell>
          <cell r="G37" t="str">
            <v>SPCC</v>
          </cell>
          <cell r="H37">
            <v>1</v>
          </cell>
          <cell r="I37">
            <v>1000</v>
          </cell>
          <cell r="J37">
            <v>310</v>
          </cell>
          <cell r="K37">
            <v>7.85</v>
          </cell>
          <cell r="L37">
            <v>2.4335</v>
          </cell>
          <cell r="M37" t="str">
            <v>COIL</v>
          </cell>
          <cell r="N37">
            <v>1001.2</v>
          </cell>
          <cell r="O37">
            <v>0</v>
          </cell>
          <cell r="Q37">
            <v>0</v>
          </cell>
          <cell r="R37">
            <v>0</v>
          </cell>
          <cell r="AY37">
            <v>0</v>
          </cell>
          <cell r="BA37">
            <v>0</v>
          </cell>
          <cell r="BB37">
            <v>0</v>
          </cell>
          <cell r="BC37">
            <v>0</v>
          </cell>
          <cell r="BD37">
            <v>0</v>
          </cell>
          <cell r="BE37">
            <v>0</v>
          </cell>
          <cell r="BF37">
            <v>0</v>
          </cell>
          <cell r="BG37">
            <v>0</v>
          </cell>
          <cell r="BH37">
            <v>0</v>
          </cell>
          <cell r="BI37">
            <v>0</v>
          </cell>
          <cell r="BJ37">
            <v>0</v>
          </cell>
          <cell r="BK37">
            <v>0</v>
          </cell>
          <cell r="BL37">
            <v>0</v>
          </cell>
          <cell r="BM37">
            <v>0</v>
          </cell>
          <cell r="BN37">
            <v>0</v>
          </cell>
          <cell r="BO37">
            <v>0</v>
          </cell>
          <cell r="BP37">
            <v>0</v>
          </cell>
          <cell r="BQ37">
            <v>0</v>
          </cell>
          <cell r="BR37">
            <v>0</v>
          </cell>
          <cell r="BS37">
            <v>0</v>
          </cell>
          <cell r="BT37">
            <v>0</v>
          </cell>
          <cell r="BU37">
            <v>0</v>
          </cell>
          <cell r="BV37">
            <v>0</v>
          </cell>
          <cell r="BW37">
            <v>0</v>
          </cell>
          <cell r="BX37">
            <v>0</v>
          </cell>
          <cell r="BY37">
            <v>0</v>
          </cell>
          <cell r="BZ37">
            <v>0</v>
          </cell>
          <cell r="CA37">
            <v>0</v>
          </cell>
          <cell r="CB37">
            <v>0</v>
          </cell>
          <cell r="CC37">
            <v>0</v>
          </cell>
          <cell r="CD37">
            <v>0</v>
          </cell>
          <cell r="CE37">
            <v>0</v>
          </cell>
        </row>
        <row r="38">
          <cell r="A38" t="str">
            <v>인알파코리아KA4 외</v>
          </cell>
          <cell r="C38" t="str">
            <v>ON/LX2</v>
          </cell>
          <cell r="D38" t="str">
            <v>50010382C</v>
          </cell>
          <cell r="E38" t="str">
            <v>50010382C</v>
          </cell>
          <cell r="F38" t="str">
            <v>MIDDLE BEAM B</v>
          </cell>
          <cell r="G38" t="str">
            <v>SPCC</v>
          </cell>
          <cell r="H38">
            <v>1</v>
          </cell>
          <cell r="I38">
            <v>1050</v>
          </cell>
          <cell r="J38">
            <v>138</v>
          </cell>
          <cell r="K38">
            <v>7.85</v>
          </cell>
          <cell r="L38">
            <v>1.1374649999999999</v>
          </cell>
          <cell r="M38" t="str">
            <v>COIL</v>
          </cell>
          <cell r="N38">
            <v>1001.2</v>
          </cell>
          <cell r="O38">
            <v>0</v>
          </cell>
          <cell r="Q38">
            <v>0</v>
          </cell>
          <cell r="R38">
            <v>0</v>
          </cell>
          <cell r="AY38">
            <v>0</v>
          </cell>
          <cell r="BA38">
            <v>0</v>
          </cell>
          <cell r="BB38">
            <v>0</v>
          </cell>
          <cell r="BC38">
            <v>0</v>
          </cell>
          <cell r="BD38">
            <v>0</v>
          </cell>
          <cell r="BE38">
            <v>0</v>
          </cell>
          <cell r="BF38">
            <v>0</v>
          </cell>
          <cell r="BG38">
            <v>0</v>
          </cell>
          <cell r="BH38">
            <v>0</v>
          </cell>
          <cell r="BI38">
            <v>0</v>
          </cell>
          <cell r="BJ38">
            <v>0</v>
          </cell>
          <cell r="BK38">
            <v>0</v>
          </cell>
          <cell r="BL38">
            <v>0</v>
          </cell>
          <cell r="BM38">
            <v>0</v>
          </cell>
          <cell r="BN38">
            <v>0</v>
          </cell>
          <cell r="BO38">
            <v>0</v>
          </cell>
          <cell r="BP38">
            <v>0</v>
          </cell>
          <cell r="BQ38">
            <v>0</v>
          </cell>
          <cell r="BR38">
            <v>0</v>
          </cell>
          <cell r="BS38">
            <v>0</v>
          </cell>
          <cell r="BT38">
            <v>0</v>
          </cell>
          <cell r="BU38">
            <v>0</v>
          </cell>
          <cell r="BV38">
            <v>0</v>
          </cell>
          <cell r="BW38">
            <v>0</v>
          </cell>
          <cell r="BX38">
            <v>0</v>
          </cell>
          <cell r="BY38">
            <v>0</v>
          </cell>
          <cell r="BZ38">
            <v>0</v>
          </cell>
          <cell r="CA38">
            <v>0</v>
          </cell>
          <cell r="CB38">
            <v>0</v>
          </cell>
          <cell r="CC38">
            <v>0</v>
          </cell>
          <cell r="CD38">
            <v>0</v>
          </cell>
          <cell r="CE38">
            <v>0</v>
          </cell>
        </row>
        <row r="39">
          <cell r="A39" t="str">
            <v>인알파코리아KA4 외</v>
          </cell>
          <cell r="C39" t="str">
            <v>MX5</v>
          </cell>
          <cell r="D39">
            <v>50014694</v>
          </cell>
          <cell r="E39">
            <v>50014694</v>
          </cell>
          <cell r="F39" t="str">
            <v>MIDDLE BEAM B</v>
          </cell>
          <cell r="G39" t="str">
            <v>SPCC</v>
          </cell>
          <cell r="H39">
            <v>1.2</v>
          </cell>
          <cell r="I39">
            <v>944</v>
          </cell>
          <cell r="J39">
            <v>270</v>
          </cell>
          <cell r="K39">
            <v>7.85</v>
          </cell>
          <cell r="L39">
            <v>2.4009696000000003</v>
          </cell>
          <cell r="M39" t="str">
            <v>COIL</v>
          </cell>
          <cell r="N39">
            <v>1001.2</v>
          </cell>
          <cell r="O39">
            <v>17205622</v>
          </cell>
          <cell r="Q39">
            <v>17185</v>
          </cell>
          <cell r="R39">
            <v>7157.5250265559371</v>
          </cell>
          <cell r="W39">
            <v>11460</v>
          </cell>
          <cell r="AE39">
            <v>5725</v>
          </cell>
          <cell r="AY39">
            <v>17185</v>
          </cell>
          <cell r="BA39">
            <v>0</v>
          </cell>
          <cell r="BB39">
            <v>0</v>
          </cell>
          <cell r="BC39">
            <v>0</v>
          </cell>
          <cell r="BD39">
            <v>11473752</v>
          </cell>
          <cell r="BE39">
            <v>0</v>
          </cell>
          <cell r="BF39">
            <v>0</v>
          </cell>
          <cell r="BG39">
            <v>0</v>
          </cell>
          <cell r="BH39">
            <v>0</v>
          </cell>
          <cell r="BI39">
            <v>0</v>
          </cell>
          <cell r="BJ39">
            <v>0</v>
          </cell>
          <cell r="BK39">
            <v>0</v>
          </cell>
          <cell r="BL39">
            <v>5731870</v>
          </cell>
          <cell r="BM39">
            <v>0</v>
          </cell>
          <cell r="BN39">
            <v>0</v>
          </cell>
          <cell r="BO39">
            <v>0</v>
          </cell>
          <cell r="BP39">
            <v>0</v>
          </cell>
          <cell r="BQ39">
            <v>0</v>
          </cell>
          <cell r="BR39">
            <v>0</v>
          </cell>
          <cell r="BS39">
            <v>0</v>
          </cell>
          <cell r="BT39">
            <v>0</v>
          </cell>
          <cell r="BU39">
            <v>0</v>
          </cell>
          <cell r="BV39">
            <v>0</v>
          </cell>
          <cell r="BW39">
            <v>0</v>
          </cell>
          <cell r="BX39">
            <v>0</v>
          </cell>
          <cell r="BY39">
            <v>0</v>
          </cell>
          <cell r="BZ39">
            <v>0</v>
          </cell>
          <cell r="CA39">
            <v>0</v>
          </cell>
          <cell r="CB39">
            <v>0</v>
          </cell>
          <cell r="CC39">
            <v>0</v>
          </cell>
          <cell r="CD39">
            <v>0</v>
          </cell>
          <cell r="CE39">
            <v>0</v>
          </cell>
        </row>
        <row r="40">
          <cell r="A40" t="str">
            <v>인알파코리아KA4 외</v>
          </cell>
          <cell r="C40" t="str">
            <v>MX5</v>
          </cell>
          <cell r="D40">
            <v>50014441</v>
          </cell>
          <cell r="E40">
            <v>50014441</v>
          </cell>
          <cell r="F40" t="str">
            <v xml:space="preserve">ROLLO CASSETTE </v>
          </cell>
          <cell r="G40" t="str">
            <v>SPCC</v>
          </cell>
          <cell r="H40">
            <v>1</v>
          </cell>
          <cell r="I40">
            <v>1050</v>
          </cell>
          <cell r="J40">
            <v>370</v>
          </cell>
          <cell r="K40">
            <v>7.85</v>
          </cell>
          <cell r="L40">
            <v>3.049725</v>
          </cell>
          <cell r="M40" t="str">
            <v>COIL</v>
          </cell>
          <cell r="N40">
            <v>1001.2</v>
          </cell>
          <cell r="O40">
            <v>22757276</v>
          </cell>
          <cell r="Q40">
            <v>22730</v>
          </cell>
          <cell r="R40">
            <v>7453.1310200100006</v>
          </cell>
          <cell r="V40">
            <v>11480</v>
          </cell>
          <cell r="AE40">
            <v>11250</v>
          </cell>
          <cell r="AY40">
            <v>22730</v>
          </cell>
          <cell r="BA40">
            <v>0</v>
          </cell>
          <cell r="BB40">
            <v>0</v>
          </cell>
          <cell r="BC40">
            <v>11493776</v>
          </cell>
          <cell r="BD40">
            <v>0</v>
          </cell>
          <cell r="BE40">
            <v>0</v>
          </cell>
          <cell r="BF40">
            <v>0</v>
          </cell>
          <cell r="BG40">
            <v>0</v>
          </cell>
          <cell r="BH40">
            <v>0</v>
          </cell>
          <cell r="BI40">
            <v>0</v>
          </cell>
          <cell r="BJ40">
            <v>0</v>
          </cell>
          <cell r="BK40">
            <v>0</v>
          </cell>
          <cell r="BL40">
            <v>11263500</v>
          </cell>
          <cell r="BM40">
            <v>0</v>
          </cell>
          <cell r="BN40">
            <v>0</v>
          </cell>
          <cell r="BO40">
            <v>0</v>
          </cell>
          <cell r="BP40">
            <v>0</v>
          </cell>
          <cell r="BQ40">
            <v>0</v>
          </cell>
          <cell r="BR40">
            <v>0</v>
          </cell>
          <cell r="BS40">
            <v>0</v>
          </cell>
          <cell r="BT40">
            <v>0</v>
          </cell>
          <cell r="BU40">
            <v>0</v>
          </cell>
          <cell r="BV40">
            <v>0</v>
          </cell>
          <cell r="BW40">
            <v>0</v>
          </cell>
          <cell r="BX40">
            <v>0</v>
          </cell>
          <cell r="BY40">
            <v>0</v>
          </cell>
          <cell r="BZ40">
            <v>0</v>
          </cell>
          <cell r="CA40">
            <v>0</v>
          </cell>
          <cell r="CB40">
            <v>0</v>
          </cell>
          <cell r="CC40">
            <v>0</v>
          </cell>
          <cell r="CD40">
            <v>0</v>
          </cell>
          <cell r="CE40">
            <v>0</v>
          </cell>
        </row>
        <row r="41">
          <cell r="A41" t="str">
            <v>인알파코리아KA4 외</v>
          </cell>
          <cell r="C41" t="str">
            <v>RS4</v>
          </cell>
          <cell r="D41">
            <v>50012438</v>
          </cell>
          <cell r="E41">
            <v>50012438</v>
          </cell>
          <cell r="F41" t="str">
            <v>GLASS REINFORSEMENT</v>
          </cell>
          <cell r="G41" t="str">
            <v>SGARC340</v>
          </cell>
          <cell r="H41">
            <v>1.6</v>
          </cell>
          <cell r="I41">
            <v>760</v>
          </cell>
          <cell r="J41">
            <v>1150</v>
          </cell>
          <cell r="K41">
            <v>7.85</v>
          </cell>
          <cell r="L41">
            <v>10.97744</v>
          </cell>
          <cell r="M41" t="str">
            <v>COIL</v>
          </cell>
          <cell r="N41">
            <v>1130.5999999999999</v>
          </cell>
          <cell r="O41">
            <v>0</v>
          </cell>
          <cell r="Q41">
            <v>0</v>
          </cell>
          <cell r="R41">
            <v>0</v>
          </cell>
          <cell r="AY41">
            <v>0</v>
          </cell>
          <cell r="BA41">
            <v>0</v>
          </cell>
          <cell r="BB41">
            <v>0</v>
          </cell>
          <cell r="BC41">
            <v>0</v>
          </cell>
          <cell r="BD41">
            <v>0</v>
          </cell>
          <cell r="BE41">
            <v>0</v>
          </cell>
          <cell r="BF41">
            <v>0</v>
          </cell>
          <cell r="BG41">
            <v>0</v>
          </cell>
          <cell r="BH41">
            <v>0</v>
          </cell>
          <cell r="BI41">
            <v>0</v>
          </cell>
          <cell r="BJ41">
            <v>0</v>
          </cell>
          <cell r="BK41">
            <v>0</v>
          </cell>
          <cell r="BL41">
            <v>0</v>
          </cell>
          <cell r="BM41">
            <v>0</v>
          </cell>
          <cell r="BN41">
            <v>0</v>
          </cell>
          <cell r="BO41">
            <v>0</v>
          </cell>
          <cell r="BP41">
            <v>0</v>
          </cell>
          <cell r="BQ41">
            <v>0</v>
          </cell>
          <cell r="BR41">
            <v>0</v>
          </cell>
          <cell r="BS41">
            <v>0</v>
          </cell>
          <cell r="BT41">
            <v>0</v>
          </cell>
          <cell r="BU41">
            <v>0</v>
          </cell>
          <cell r="BV41">
            <v>0</v>
          </cell>
          <cell r="BW41">
            <v>0</v>
          </cell>
          <cell r="BX41">
            <v>0</v>
          </cell>
          <cell r="BY41">
            <v>0</v>
          </cell>
          <cell r="BZ41">
            <v>0</v>
          </cell>
          <cell r="CA41">
            <v>0</v>
          </cell>
          <cell r="CB41">
            <v>0</v>
          </cell>
          <cell r="CC41">
            <v>0</v>
          </cell>
          <cell r="CD41">
            <v>0</v>
          </cell>
          <cell r="CE41">
            <v>0</v>
          </cell>
        </row>
        <row r="42">
          <cell r="A42" t="str">
            <v>인알파코리아KA4 외</v>
          </cell>
          <cell r="C42" t="str">
            <v>MQ4</v>
          </cell>
          <cell r="D42" t="str">
            <v>50008160E</v>
          </cell>
          <cell r="E42" t="str">
            <v>50008160E</v>
          </cell>
          <cell r="F42" t="str">
            <v>GLASS REINFORSEMENT</v>
          </cell>
          <cell r="G42" t="str">
            <v>SGARC340</v>
          </cell>
          <cell r="H42">
            <v>1.6</v>
          </cell>
          <cell r="I42">
            <v>901</v>
          </cell>
          <cell r="J42">
            <v>1150</v>
          </cell>
          <cell r="K42">
            <v>7.85</v>
          </cell>
          <cell r="L42">
            <v>13.014044000000002</v>
          </cell>
          <cell r="M42" t="str">
            <v>COIL</v>
          </cell>
          <cell r="N42">
            <v>1130.5999999999999</v>
          </cell>
          <cell r="O42">
            <v>110753575.99999999</v>
          </cell>
          <cell r="Q42">
            <v>97960</v>
          </cell>
          <cell r="R42">
            <v>7527.2528662113009</v>
          </cell>
          <cell r="T42">
            <v>21090</v>
          </cell>
          <cell r="U42">
            <v>40560</v>
          </cell>
          <cell r="AC42">
            <v>36310</v>
          </cell>
          <cell r="AY42">
            <v>97960</v>
          </cell>
          <cell r="BA42">
            <v>23844353.999999996</v>
          </cell>
          <cell r="BB42">
            <v>45857136</v>
          </cell>
          <cell r="BC42">
            <v>0</v>
          </cell>
          <cell r="BD42">
            <v>0</v>
          </cell>
          <cell r="BE42">
            <v>0</v>
          </cell>
          <cell r="BF42">
            <v>0</v>
          </cell>
          <cell r="BG42">
            <v>0</v>
          </cell>
          <cell r="BH42">
            <v>0</v>
          </cell>
          <cell r="BI42">
            <v>0</v>
          </cell>
          <cell r="BJ42">
            <v>41052086</v>
          </cell>
          <cell r="BK42">
            <v>0</v>
          </cell>
          <cell r="BL42">
            <v>0</v>
          </cell>
          <cell r="BM42">
            <v>0</v>
          </cell>
          <cell r="BN42">
            <v>0</v>
          </cell>
          <cell r="BO42">
            <v>0</v>
          </cell>
          <cell r="BP42">
            <v>0</v>
          </cell>
          <cell r="BQ42">
            <v>0</v>
          </cell>
          <cell r="BR42">
            <v>0</v>
          </cell>
          <cell r="BS42">
            <v>0</v>
          </cell>
          <cell r="BT42">
            <v>0</v>
          </cell>
          <cell r="BU42">
            <v>0</v>
          </cell>
          <cell r="BV42">
            <v>0</v>
          </cell>
          <cell r="BW42">
            <v>0</v>
          </cell>
          <cell r="BX42">
            <v>0</v>
          </cell>
          <cell r="BY42">
            <v>0</v>
          </cell>
          <cell r="BZ42">
            <v>0</v>
          </cell>
          <cell r="CA42">
            <v>0</v>
          </cell>
          <cell r="CB42">
            <v>0</v>
          </cell>
          <cell r="CC42">
            <v>0</v>
          </cell>
          <cell r="CD42">
            <v>0</v>
          </cell>
          <cell r="CE42">
            <v>0</v>
          </cell>
        </row>
        <row r="43">
          <cell r="A43" t="str">
            <v>인알파코리아KA4 외</v>
          </cell>
          <cell r="C43" t="str">
            <v>NES</v>
          </cell>
          <cell r="D43">
            <v>50012234</v>
          </cell>
          <cell r="E43">
            <v>50012234</v>
          </cell>
          <cell r="F43" t="str">
            <v>REAR BEAM</v>
          </cell>
          <cell r="G43" t="str">
            <v>SPCD</v>
          </cell>
          <cell r="H43">
            <v>1.2</v>
          </cell>
          <cell r="I43">
            <v>1120</v>
          </cell>
          <cell r="J43">
            <v>320</v>
          </cell>
          <cell r="K43">
            <v>7.85</v>
          </cell>
          <cell r="L43">
            <v>3.376128</v>
          </cell>
          <cell r="M43" t="str">
            <v>COIL</v>
          </cell>
          <cell r="O43">
            <v>0</v>
          </cell>
          <cell r="Q43">
            <v>5725</v>
          </cell>
          <cell r="R43">
            <v>1695.7295457992113</v>
          </cell>
          <cell r="AE43">
            <v>5725</v>
          </cell>
          <cell r="AY43">
            <v>5725</v>
          </cell>
          <cell r="BA43">
            <v>0</v>
          </cell>
          <cell r="BB43">
            <v>0</v>
          </cell>
          <cell r="BC43">
            <v>0</v>
          </cell>
          <cell r="BD43">
            <v>0</v>
          </cell>
          <cell r="BE43">
            <v>0</v>
          </cell>
          <cell r="BF43">
            <v>0</v>
          </cell>
          <cell r="BG43">
            <v>0</v>
          </cell>
          <cell r="BH43">
            <v>0</v>
          </cell>
          <cell r="BI43">
            <v>0</v>
          </cell>
          <cell r="BJ43">
            <v>0</v>
          </cell>
          <cell r="BK43">
            <v>0</v>
          </cell>
          <cell r="BL43">
            <v>0</v>
          </cell>
          <cell r="BM43">
            <v>0</v>
          </cell>
          <cell r="BN43">
            <v>0</v>
          </cell>
          <cell r="BO43">
            <v>0</v>
          </cell>
          <cell r="BP43">
            <v>0</v>
          </cell>
          <cell r="BQ43">
            <v>0</v>
          </cell>
          <cell r="BR43">
            <v>0</v>
          </cell>
          <cell r="BS43">
            <v>0</v>
          </cell>
          <cell r="BT43">
            <v>0</v>
          </cell>
          <cell r="BU43">
            <v>0</v>
          </cell>
          <cell r="BV43">
            <v>0</v>
          </cell>
          <cell r="BW43">
            <v>0</v>
          </cell>
          <cell r="BX43">
            <v>0</v>
          </cell>
          <cell r="BY43">
            <v>0</v>
          </cell>
          <cell r="BZ43">
            <v>0</v>
          </cell>
          <cell r="CA43">
            <v>0</v>
          </cell>
          <cell r="CB43">
            <v>0</v>
          </cell>
          <cell r="CC43">
            <v>0</v>
          </cell>
          <cell r="CD43">
            <v>0</v>
          </cell>
          <cell r="CE43">
            <v>0</v>
          </cell>
        </row>
        <row r="44">
          <cell r="A44" t="str">
            <v>인알파코리아KA4 외</v>
          </cell>
          <cell r="C44" t="str">
            <v>JX S/B</v>
          </cell>
          <cell r="D44">
            <v>50014463</v>
          </cell>
          <cell r="E44">
            <v>50014463</v>
          </cell>
          <cell r="F44" t="str">
            <v xml:space="preserve">ROLLO CASSETTE </v>
          </cell>
          <cell r="G44" t="str">
            <v>SPCC</v>
          </cell>
          <cell r="H44">
            <v>1.2</v>
          </cell>
          <cell r="I44">
            <v>1030</v>
          </cell>
          <cell r="J44">
            <v>310</v>
          </cell>
          <cell r="K44">
            <v>7.85</v>
          </cell>
          <cell r="L44">
            <v>3.007806</v>
          </cell>
          <cell r="M44" t="str">
            <v>COIL</v>
          </cell>
          <cell r="N44">
            <v>1001.2</v>
          </cell>
          <cell r="O44">
            <v>0</v>
          </cell>
          <cell r="Q44">
            <v>0</v>
          </cell>
          <cell r="R44">
            <v>0</v>
          </cell>
          <cell r="AY44">
            <v>0</v>
          </cell>
          <cell r="BA44">
            <v>0</v>
          </cell>
          <cell r="BB44">
            <v>0</v>
          </cell>
          <cell r="BC44">
            <v>0</v>
          </cell>
          <cell r="BD44">
            <v>0</v>
          </cell>
          <cell r="BE44">
            <v>0</v>
          </cell>
          <cell r="BF44">
            <v>0</v>
          </cell>
          <cell r="BG44">
            <v>0</v>
          </cell>
          <cell r="BH44">
            <v>0</v>
          </cell>
          <cell r="BI44">
            <v>0</v>
          </cell>
          <cell r="BJ44">
            <v>0</v>
          </cell>
          <cell r="BK44">
            <v>0</v>
          </cell>
          <cell r="BL44">
            <v>0</v>
          </cell>
          <cell r="BM44">
            <v>0</v>
          </cell>
          <cell r="BN44">
            <v>0</v>
          </cell>
          <cell r="BO44">
            <v>0</v>
          </cell>
          <cell r="BP44">
            <v>0</v>
          </cell>
          <cell r="BQ44">
            <v>0</v>
          </cell>
          <cell r="BR44">
            <v>0</v>
          </cell>
          <cell r="BS44">
            <v>0</v>
          </cell>
          <cell r="BT44">
            <v>0</v>
          </cell>
          <cell r="BU44">
            <v>0</v>
          </cell>
          <cell r="BV44">
            <v>0</v>
          </cell>
          <cell r="BW44">
            <v>0</v>
          </cell>
          <cell r="BX44">
            <v>0</v>
          </cell>
          <cell r="BY44">
            <v>0</v>
          </cell>
          <cell r="BZ44">
            <v>0</v>
          </cell>
          <cell r="CA44">
            <v>0</v>
          </cell>
          <cell r="CB44">
            <v>0</v>
          </cell>
          <cell r="CC44">
            <v>0</v>
          </cell>
          <cell r="CD44">
            <v>0</v>
          </cell>
          <cell r="CE44">
            <v>0</v>
          </cell>
        </row>
        <row r="45">
          <cell r="A45" t="str">
            <v>호원오토MV</v>
          </cell>
          <cell r="B45" t="str">
            <v>호원오토</v>
          </cell>
          <cell r="C45" t="str">
            <v>MV</v>
          </cell>
          <cell r="D45" t="str">
            <v>69112-DO000</v>
          </cell>
          <cell r="E45" t="str">
            <v>69112-DO000</v>
          </cell>
          <cell r="F45" t="str">
            <v>PNL-BACK</v>
          </cell>
          <cell r="G45" t="str">
            <v>SGAFC590</v>
          </cell>
          <cell r="H45">
            <v>0.75</v>
          </cell>
          <cell r="I45">
            <v>675</v>
          </cell>
          <cell r="J45">
            <v>1870</v>
          </cell>
          <cell r="K45">
            <v>7.85</v>
          </cell>
          <cell r="L45">
            <v>7.4314968749999997</v>
          </cell>
          <cell r="M45" t="str">
            <v>COIL</v>
          </cell>
          <cell r="N45">
            <v>1263.2</v>
          </cell>
          <cell r="O45">
            <v>11381432</v>
          </cell>
          <cell r="Q45">
            <v>9010</v>
          </cell>
          <cell r="R45">
            <v>1212.4071572054588</v>
          </cell>
          <cell r="U45">
            <v>9010</v>
          </cell>
          <cell r="AY45">
            <v>9010</v>
          </cell>
          <cell r="BA45">
            <v>0</v>
          </cell>
          <cell r="BB45">
            <v>11381432</v>
          </cell>
          <cell r="BC45">
            <v>0</v>
          </cell>
          <cell r="BD45">
            <v>0</v>
          </cell>
          <cell r="BE45">
            <v>0</v>
          </cell>
          <cell r="BF45">
            <v>0</v>
          </cell>
          <cell r="BG45">
            <v>0</v>
          </cell>
          <cell r="BH45">
            <v>0</v>
          </cell>
          <cell r="BI45">
            <v>0</v>
          </cell>
          <cell r="BJ45">
            <v>0</v>
          </cell>
          <cell r="BK45">
            <v>0</v>
          </cell>
          <cell r="BL45">
            <v>0</v>
          </cell>
          <cell r="BM45">
            <v>0</v>
          </cell>
          <cell r="BN45">
            <v>0</v>
          </cell>
          <cell r="BO45">
            <v>0</v>
          </cell>
          <cell r="BP45">
            <v>0</v>
          </cell>
          <cell r="BQ45">
            <v>0</v>
          </cell>
          <cell r="BR45">
            <v>0</v>
          </cell>
          <cell r="BS45">
            <v>0</v>
          </cell>
          <cell r="BT45">
            <v>0</v>
          </cell>
          <cell r="BU45">
            <v>0</v>
          </cell>
          <cell r="BV45">
            <v>0</v>
          </cell>
          <cell r="BW45">
            <v>0</v>
          </cell>
          <cell r="BX45">
            <v>0</v>
          </cell>
          <cell r="BY45">
            <v>0</v>
          </cell>
          <cell r="BZ45">
            <v>0</v>
          </cell>
          <cell r="CA45">
            <v>0</v>
          </cell>
          <cell r="CB45">
            <v>0</v>
          </cell>
          <cell r="CC45">
            <v>0</v>
          </cell>
          <cell r="CD45">
            <v>0</v>
          </cell>
          <cell r="CE45">
            <v>0</v>
          </cell>
        </row>
        <row r="46">
          <cell r="A46" t="str">
            <v>호원오토MV</v>
          </cell>
          <cell r="C46" t="str">
            <v>MV</v>
          </cell>
          <cell r="D46" t="str">
            <v>69122-DO000</v>
          </cell>
          <cell r="E46" t="str">
            <v>69122-DO000</v>
          </cell>
          <cell r="F46" t="str">
            <v>MEMBER-RR TRANSVERSE</v>
          </cell>
          <cell r="G46" t="str">
            <v>SGAFC590</v>
          </cell>
          <cell r="H46">
            <v>0.7</v>
          </cell>
          <cell r="I46">
            <v>1030</v>
          </cell>
          <cell r="J46">
            <v>420</v>
          </cell>
          <cell r="K46">
            <v>7.85</v>
          </cell>
          <cell r="L46">
            <v>2.3771369999999998</v>
          </cell>
          <cell r="M46" t="str">
            <v>COIL</v>
          </cell>
          <cell r="N46">
            <v>1251.2</v>
          </cell>
          <cell r="O46">
            <v>16841152</v>
          </cell>
          <cell r="Q46">
            <v>13460</v>
          </cell>
          <cell r="R46">
            <v>5662.2735669000149</v>
          </cell>
          <cell r="AA46">
            <v>13460</v>
          </cell>
          <cell r="AY46">
            <v>13460</v>
          </cell>
          <cell r="BA46">
            <v>0</v>
          </cell>
          <cell r="BB46">
            <v>0</v>
          </cell>
          <cell r="BC46">
            <v>0</v>
          </cell>
          <cell r="BD46">
            <v>0</v>
          </cell>
          <cell r="BE46">
            <v>0</v>
          </cell>
          <cell r="BF46">
            <v>0</v>
          </cell>
          <cell r="BG46">
            <v>0</v>
          </cell>
          <cell r="BH46">
            <v>16841152</v>
          </cell>
          <cell r="BI46">
            <v>0</v>
          </cell>
          <cell r="BJ46">
            <v>0</v>
          </cell>
          <cell r="BK46">
            <v>0</v>
          </cell>
          <cell r="BL46">
            <v>0</v>
          </cell>
          <cell r="BM46">
            <v>0</v>
          </cell>
          <cell r="BN46">
            <v>0</v>
          </cell>
          <cell r="BO46">
            <v>0</v>
          </cell>
          <cell r="BP46">
            <v>0</v>
          </cell>
          <cell r="BQ46">
            <v>0</v>
          </cell>
          <cell r="BR46">
            <v>0</v>
          </cell>
          <cell r="BS46">
            <v>0</v>
          </cell>
          <cell r="BT46">
            <v>0</v>
          </cell>
          <cell r="BU46">
            <v>0</v>
          </cell>
          <cell r="BV46">
            <v>0</v>
          </cell>
          <cell r="BW46">
            <v>0</v>
          </cell>
          <cell r="BX46">
            <v>0</v>
          </cell>
          <cell r="BY46">
            <v>0</v>
          </cell>
          <cell r="BZ46">
            <v>0</v>
          </cell>
          <cell r="CA46">
            <v>0</v>
          </cell>
          <cell r="CB46">
            <v>0</v>
          </cell>
          <cell r="CC46">
            <v>0</v>
          </cell>
          <cell r="CD46">
            <v>0</v>
          </cell>
          <cell r="CE46">
            <v>0</v>
          </cell>
        </row>
        <row r="47">
          <cell r="A47" t="str">
            <v>호원오토SV</v>
          </cell>
          <cell r="C47" t="str">
            <v>SV</v>
          </cell>
          <cell r="D47" t="str">
            <v>69112-EV000</v>
          </cell>
          <cell r="E47" t="str">
            <v>69112-EV000</v>
          </cell>
          <cell r="F47" t="str">
            <v>PNL-BACK</v>
          </cell>
          <cell r="G47" t="str">
            <v>SGARC340</v>
          </cell>
          <cell r="H47">
            <v>0.6</v>
          </cell>
          <cell r="I47">
            <v>1610</v>
          </cell>
          <cell r="J47">
            <v>575</v>
          </cell>
          <cell r="K47">
            <v>7.85</v>
          </cell>
          <cell r="L47">
            <v>4.3602825000000003</v>
          </cell>
          <cell r="M47" t="str">
            <v>COIL</v>
          </cell>
          <cell r="N47">
            <v>1167.5999999999999</v>
          </cell>
          <cell r="O47">
            <v>39815160</v>
          </cell>
          <cell r="Q47">
            <v>34100</v>
          </cell>
          <cell r="R47">
            <v>7820.5941931514753</v>
          </cell>
          <cell r="T47">
            <v>11140</v>
          </cell>
          <cell r="AE47">
            <v>22960</v>
          </cell>
          <cell r="AY47">
            <v>34100</v>
          </cell>
          <cell r="BA47">
            <v>13007063.999999998</v>
          </cell>
          <cell r="BB47">
            <v>0</v>
          </cell>
          <cell r="BC47">
            <v>0</v>
          </cell>
          <cell r="BD47">
            <v>0</v>
          </cell>
          <cell r="BE47">
            <v>0</v>
          </cell>
          <cell r="BF47">
            <v>0</v>
          </cell>
          <cell r="BG47">
            <v>0</v>
          </cell>
          <cell r="BH47">
            <v>0</v>
          </cell>
          <cell r="BI47">
            <v>0</v>
          </cell>
          <cell r="BJ47">
            <v>0</v>
          </cell>
          <cell r="BK47">
            <v>0</v>
          </cell>
          <cell r="BL47">
            <v>26808095.999999996</v>
          </cell>
          <cell r="BM47">
            <v>0</v>
          </cell>
          <cell r="BN47">
            <v>0</v>
          </cell>
          <cell r="BO47">
            <v>0</v>
          </cell>
          <cell r="BP47">
            <v>0</v>
          </cell>
          <cell r="BQ47">
            <v>0</v>
          </cell>
          <cell r="BR47">
            <v>0</v>
          </cell>
          <cell r="BS47">
            <v>0</v>
          </cell>
          <cell r="BT47">
            <v>0</v>
          </cell>
          <cell r="BU47">
            <v>0</v>
          </cell>
          <cell r="BV47">
            <v>0</v>
          </cell>
          <cell r="BW47">
            <v>0</v>
          </cell>
          <cell r="BX47">
            <v>0</v>
          </cell>
          <cell r="BY47">
            <v>0</v>
          </cell>
          <cell r="BZ47">
            <v>0</v>
          </cell>
          <cell r="CA47">
            <v>0</v>
          </cell>
          <cell r="CB47">
            <v>0</v>
          </cell>
          <cell r="CC47">
            <v>0</v>
          </cell>
          <cell r="CD47">
            <v>0</v>
          </cell>
          <cell r="CE47">
            <v>0</v>
          </cell>
        </row>
        <row r="48">
          <cell r="A48" t="str">
            <v>호원오토SV</v>
          </cell>
          <cell r="C48" t="str">
            <v>SV</v>
          </cell>
          <cell r="D48" t="str">
            <v>69122-EV000</v>
          </cell>
          <cell r="E48" t="str">
            <v>69122-EV000</v>
          </cell>
          <cell r="F48" t="str">
            <v>MEMBER-RR TRANSVERSE</v>
          </cell>
          <cell r="G48" t="str">
            <v>SGAFC590DP</v>
          </cell>
          <cell r="H48">
            <v>0.6</v>
          </cell>
          <cell r="I48">
            <v>920</v>
          </cell>
          <cell r="J48">
            <v>415</v>
          </cell>
          <cell r="K48">
            <v>7.85</v>
          </cell>
          <cell r="L48">
            <v>1.798278</v>
          </cell>
          <cell r="M48" t="str">
            <v>COIL</v>
          </cell>
          <cell r="N48">
            <v>1266.5999999999999</v>
          </cell>
          <cell r="O48">
            <v>25939968</v>
          </cell>
          <cell r="Q48">
            <v>20480</v>
          </cell>
          <cell r="R48">
            <v>11388.672941558536</v>
          </cell>
          <cell r="T48">
            <v>10260</v>
          </cell>
          <cell r="AI48">
            <v>10220</v>
          </cell>
          <cell r="AY48">
            <v>20480</v>
          </cell>
          <cell r="BA48">
            <v>12995315.999999998</v>
          </cell>
          <cell r="BB48">
            <v>0</v>
          </cell>
          <cell r="BC48">
            <v>0</v>
          </cell>
          <cell r="BD48">
            <v>0</v>
          </cell>
          <cell r="BE48">
            <v>0</v>
          </cell>
          <cell r="BF48">
            <v>0</v>
          </cell>
          <cell r="BG48">
            <v>0</v>
          </cell>
          <cell r="BH48">
            <v>0</v>
          </cell>
          <cell r="BI48">
            <v>0</v>
          </cell>
          <cell r="BJ48">
            <v>0</v>
          </cell>
          <cell r="BK48">
            <v>0</v>
          </cell>
          <cell r="BL48">
            <v>0</v>
          </cell>
          <cell r="BM48">
            <v>0</v>
          </cell>
          <cell r="BN48">
            <v>0</v>
          </cell>
          <cell r="BO48">
            <v>0</v>
          </cell>
          <cell r="BP48">
            <v>12944652</v>
          </cell>
          <cell r="BQ48">
            <v>0</v>
          </cell>
          <cell r="BR48">
            <v>0</v>
          </cell>
          <cell r="BS48">
            <v>0</v>
          </cell>
          <cell r="BT48">
            <v>0</v>
          </cell>
          <cell r="BU48">
            <v>0</v>
          </cell>
          <cell r="BV48">
            <v>0</v>
          </cell>
          <cell r="BW48">
            <v>0</v>
          </cell>
          <cell r="BX48">
            <v>0</v>
          </cell>
          <cell r="BY48">
            <v>0</v>
          </cell>
          <cell r="BZ48">
            <v>0</v>
          </cell>
          <cell r="CA48">
            <v>0</v>
          </cell>
          <cell r="CB48">
            <v>0</v>
          </cell>
          <cell r="CC48">
            <v>0</v>
          </cell>
          <cell r="CD48">
            <v>0</v>
          </cell>
          <cell r="CE48">
            <v>0</v>
          </cell>
        </row>
        <row r="49">
          <cell r="A49" t="str">
            <v>다인N3</v>
          </cell>
          <cell r="B49" t="str">
            <v>다인</v>
          </cell>
          <cell r="C49" t="str">
            <v>DN8(N3)</v>
          </cell>
          <cell r="D49">
            <v>503666</v>
          </cell>
          <cell r="E49">
            <v>503666</v>
          </cell>
          <cell r="F49" t="str">
            <v>MBR NO1, LWR_방청</v>
          </cell>
          <cell r="G49" t="str">
            <v>SGAFH590FB</v>
          </cell>
          <cell r="H49">
            <v>2</v>
          </cell>
          <cell r="I49">
            <v>1110</v>
          </cell>
          <cell r="J49">
            <v>162</v>
          </cell>
          <cell r="K49">
            <v>7.85</v>
          </cell>
          <cell r="L49">
            <v>2.8231739999999999</v>
          </cell>
          <cell r="M49" t="str">
            <v>COIL</v>
          </cell>
          <cell r="N49">
            <v>1232</v>
          </cell>
          <cell r="O49">
            <v>0</v>
          </cell>
          <cell r="Q49">
            <v>0</v>
          </cell>
          <cell r="R49">
            <v>0</v>
          </cell>
          <cell r="AY49">
            <v>0</v>
          </cell>
          <cell r="BA49">
            <v>0</v>
          </cell>
          <cell r="BB49">
            <v>0</v>
          </cell>
          <cell r="BC49">
            <v>0</v>
          </cell>
          <cell r="BD49">
            <v>0</v>
          </cell>
          <cell r="BE49">
            <v>0</v>
          </cell>
          <cell r="BF49">
            <v>0</v>
          </cell>
          <cell r="BG49">
            <v>0</v>
          </cell>
          <cell r="BH49">
            <v>0</v>
          </cell>
          <cell r="BI49">
            <v>0</v>
          </cell>
          <cell r="BJ49">
            <v>0</v>
          </cell>
          <cell r="BK49">
            <v>0</v>
          </cell>
          <cell r="BL49">
            <v>0</v>
          </cell>
          <cell r="BM49">
            <v>0</v>
          </cell>
          <cell r="BN49">
            <v>0</v>
          </cell>
          <cell r="BO49">
            <v>0</v>
          </cell>
          <cell r="BP49">
            <v>0</v>
          </cell>
          <cell r="BQ49">
            <v>0</v>
          </cell>
          <cell r="BR49">
            <v>0</v>
          </cell>
          <cell r="BS49">
            <v>0</v>
          </cell>
          <cell r="BT49">
            <v>0</v>
          </cell>
          <cell r="BU49">
            <v>0</v>
          </cell>
          <cell r="BV49">
            <v>0</v>
          </cell>
          <cell r="BW49">
            <v>0</v>
          </cell>
          <cell r="BX49">
            <v>0</v>
          </cell>
          <cell r="BY49">
            <v>0</v>
          </cell>
          <cell r="BZ49">
            <v>0</v>
          </cell>
          <cell r="CA49">
            <v>0</v>
          </cell>
          <cell r="CB49">
            <v>0</v>
          </cell>
          <cell r="CC49">
            <v>0</v>
          </cell>
          <cell r="CD49">
            <v>0</v>
          </cell>
          <cell r="CE49">
            <v>0</v>
          </cell>
        </row>
        <row r="50">
          <cell r="A50" t="str">
            <v>다인N3</v>
          </cell>
          <cell r="C50" t="str">
            <v>DN8(N3)</v>
          </cell>
          <cell r="D50">
            <v>503777</v>
          </cell>
          <cell r="E50">
            <v>503777</v>
          </cell>
          <cell r="F50" t="str">
            <v>MBR NO1, LWR_비방청</v>
          </cell>
          <cell r="G50" t="str">
            <v>SPFH590FB-P</v>
          </cell>
          <cell r="H50">
            <v>2</v>
          </cell>
          <cell r="I50">
            <v>1110</v>
          </cell>
          <cell r="J50">
            <v>162</v>
          </cell>
          <cell r="K50">
            <v>7.85</v>
          </cell>
          <cell r="L50">
            <v>2.8231739999999999</v>
          </cell>
          <cell r="M50" t="str">
            <v>COIL</v>
          </cell>
          <cell r="N50">
            <v>1101</v>
          </cell>
          <cell r="O50">
            <v>0</v>
          </cell>
          <cell r="Q50">
            <v>0</v>
          </cell>
          <cell r="R50">
            <v>0</v>
          </cell>
          <cell r="AY50">
            <v>0</v>
          </cell>
          <cell r="BA50">
            <v>0</v>
          </cell>
          <cell r="BB50">
            <v>0</v>
          </cell>
          <cell r="BC50">
            <v>0</v>
          </cell>
          <cell r="BD50">
            <v>0</v>
          </cell>
          <cell r="BE50">
            <v>0</v>
          </cell>
          <cell r="BF50">
            <v>0</v>
          </cell>
          <cell r="BG50">
            <v>0</v>
          </cell>
          <cell r="BH50">
            <v>0</v>
          </cell>
          <cell r="BI50">
            <v>0</v>
          </cell>
          <cell r="BJ50">
            <v>0</v>
          </cell>
          <cell r="BK50">
            <v>0</v>
          </cell>
          <cell r="BL50">
            <v>0</v>
          </cell>
          <cell r="BM50">
            <v>0</v>
          </cell>
          <cell r="BN50">
            <v>0</v>
          </cell>
          <cell r="BO50">
            <v>0</v>
          </cell>
          <cell r="BP50">
            <v>0</v>
          </cell>
          <cell r="BQ50">
            <v>0</v>
          </cell>
          <cell r="BR50">
            <v>0</v>
          </cell>
          <cell r="BS50">
            <v>0</v>
          </cell>
          <cell r="BT50">
            <v>0</v>
          </cell>
          <cell r="BU50">
            <v>0</v>
          </cell>
          <cell r="BV50">
            <v>0</v>
          </cell>
          <cell r="BW50">
            <v>0</v>
          </cell>
          <cell r="BX50">
            <v>0</v>
          </cell>
          <cell r="BY50">
            <v>0</v>
          </cell>
          <cell r="BZ50">
            <v>0</v>
          </cell>
          <cell r="CA50">
            <v>0</v>
          </cell>
          <cell r="CB50">
            <v>0</v>
          </cell>
          <cell r="CC50">
            <v>0</v>
          </cell>
          <cell r="CD50">
            <v>0</v>
          </cell>
          <cell r="CE50">
            <v>0</v>
          </cell>
        </row>
        <row r="51">
          <cell r="A51" t="str">
            <v>다인N3</v>
          </cell>
          <cell r="B51" t="str">
            <v>다인</v>
          </cell>
          <cell r="C51" t="str">
            <v>DN8(N3)</v>
          </cell>
          <cell r="D51" t="str">
            <v>502666-1000</v>
          </cell>
          <cell r="E51" t="str">
            <v>502666-1000</v>
          </cell>
          <cell r="F51" t="str">
            <v>MBR NO1, UPR_방청</v>
          </cell>
          <cell r="G51" t="str">
            <v>SGAFH590FB</v>
          </cell>
          <cell r="H51">
            <v>2</v>
          </cell>
          <cell r="I51">
            <v>1103</v>
          </cell>
          <cell r="J51">
            <v>152</v>
          </cell>
          <cell r="K51">
            <v>7.85</v>
          </cell>
          <cell r="L51">
            <v>2.6321991999999996</v>
          </cell>
          <cell r="M51" t="str">
            <v>COIL</v>
          </cell>
          <cell r="N51">
            <v>1232</v>
          </cell>
          <cell r="O51">
            <v>0</v>
          </cell>
          <cell r="Q51">
            <v>0</v>
          </cell>
          <cell r="R51">
            <v>0</v>
          </cell>
          <cell r="AY51">
            <v>0</v>
          </cell>
          <cell r="BA51">
            <v>0</v>
          </cell>
          <cell r="BB51">
            <v>0</v>
          </cell>
          <cell r="BC51">
            <v>0</v>
          </cell>
          <cell r="BD51">
            <v>0</v>
          </cell>
          <cell r="BE51">
            <v>0</v>
          </cell>
          <cell r="BF51">
            <v>0</v>
          </cell>
          <cell r="BG51">
            <v>0</v>
          </cell>
          <cell r="BH51">
            <v>0</v>
          </cell>
          <cell r="BI51">
            <v>0</v>
          </cell>
          <cell r="BJ51">
            <v>0</v>
          </cell>
          <cell r="BK51">
            <v>0</v>
          </cell>
          <cell r="BL51">
            <v>0</v>
          </cell>
          <cell r="BM51">
            <v>0</v>
          </cell>
          <cell r="BN51">
            <v>0</v>
          </cell>
          <cell r="BO51">
            <v>0</v>
          </cell>
          <cell r="BP51">
            <v>0</v>
          </cell>
          <cell r="BQ51">
            <v>0</v>
          </cell>
          <cell r="BR51">
            <v>0</v>
          </cell>
          <cell r="BS51">
            <v>0</v>
          </cell>
          <cell r="BT51">
            <v>0</v>
          </cell>
          <cell r="BU51">
            <v>0</v>
          </cell>
          <cell r="BV51">
            <v>0</v>
          </cell>
          <cell r="BW51">
            <v>0</v>
          </cell>
          <cell r="BX51">
            <v>0</v>
          </cell>
          <cell r="BY51">
            <v>0</v>
          </cell>
          <cell r="BZ51">
            <v>0</v>
          </cell>
          <cell r="CA51">
            <v>0</v>
          </cell>
          <cell r="CB51">
            <v>0</v>
          </cell>
          <cell r="CC51">
            <v>0</v>
          </cell>
          <cell r="CD51">
            <v>0</v>
          </cell>
          <cell r="CE51">
            <v>0</v>
          </cell>
        </row>
        <row r="52">
          <cell r="A52" t="str">
            <v>다인N3</v>
          </cell>
          <cell r="C52" t="str">
            <v>DN8(N3)</v>
          </cell>
          <cell r="D52" t="str">
            <v>502777-1000</v>
          </cell>
          <cell r="E52" t="str">
            <v>502777-1000</v>
          </cell>
          <cell r="F52" t="str">
            <v>MBR NO1, UPR_비방청</v>
          </cell>
          <cell r="G52" t="str">
            <v>SPFH590FB-P</v>
          </cell>
          <cell r="H52">
            <v>2</v>
          </cell>
          <cell r="I52">
            <v>1103</v>
          </cell>
          <cell r="J52">
            <v>152</v>
          </cell>
          <cell r="K52">
            <v>7.85</v>
          </cell>
          <cell r="L52">
            <v>2.6321991999999996</v>
          </cell>
          <cell r="M52" t="str">
            <v>COIL</v>
          </cell>
          <cell r="N52">
            <v>1101</v>
          </cell>
          <cell r="O52">
            <v>0</v>
          </cell>
          <cell r="Q52">
            <v>0</v>
          </cell>
          <cell r="R52">
            <v>0</v>
          </cell>
          <cell r="AY52">
            <v>0</v>
          </cell>
          <cell r="BA52">
            <v>0</v>
          </cell>
          <cell r="BB52">
            <v>0</v>
          </cell>
          <cell r="BC52">
            <v>0</v>
          </cell>
          <cell r="BD52">
            <v>0</v>
          </cell>
          <cell r="BE52">
            <v>0</v>
          </cell>
          <cell r="BF52">
            <v>0</v>
          </cell>
          <cell r="BG52">
            <v>0</v>
          </cell>
          <cell r="BH52">
            <v>0</v>
          </cell>
          <cell r="BI52">
            <v>0</v>
          </cell>
          <cell r="BJ52">
            <v>0</v>
          </cell>
          <cell r="BK52">
            <v>0</v>
          </cell>
          <cell r="BL52">
            <v>0</v>
          </cell>
          <cell r="BM52">
            <v>0</v>
          </cell>
          <cell r="BN52">
            <v>0</v>
          </cell>
          <cell r="BO52">
            <v>0</v>
          </cell>
          <cell r="BP52">
            <v>0</v>
          </cell>
          <cell r="BQ52">
            <v>0</v>
          </cell>
          <cell r="BR52">
            <v>0</v>
          </cell>
          <cell r="BS52">
            <v>0</v>
          </cell>
          <cell r="BT52">
            <v>0</v>
          </cell>
          <cell r="BU52">
            <v>0</v>
          </cell>
          <cell r="BV52">
            <v>0</v>
          </cell>
          <cell r="BW52">
            <v>0</v>
          </cell>
          <cell r="BX52">
            <v>0</v>
          </cell>
          <cell r="BY52">
            <v>0</v>
          </cell>
          <cell r="BZ52">
            <v>0</v>
          </cell>
          <cell r="CA52">
            <v>0</v>
          </cell>
          <cell r="CB52">
            <v>0</v>
          </cell>
          <cell r="CC52">
            <v>0</v>
          </cell>
          <cell r="CD52">
            <v>0</v>
          </cell>
          <cell r="CE52">
            <v>0</v>
          </cell>
        </row>
        <row r="53">
          <cell r="A53" t="str">
            <v>다인N3</v>
          </cell>
          <cell r="B53" t="str">
            <v>다인</v>
          </cell>
          <cell r="C53" t="str">
            <v>DN8(N3)</v>
          </cell>
          <cell r="D53" t="str">
            <v>504666-1000</v>
          </cell>
          <cell r="E53" t="str">
            <v>504666-1000</v>
          </cell>
          <cell r="F53" t="str">
            <v>MBR SIDE UPR_방청</v>
          </cell>
          <cell r="G53" t="str">
            <v>SGAFC590DP</v>
          </cell>
          <cell r="H53">
            <v>1.8</v>
          </cell>
          <cell r="I53">
            <v>1040</v>
          </cell>
          <cell r="J53">
            <v>195</v>
          </cell>
          <cell r="K53">
            <v>7.85</v>
          </cell>
          <cell r="L53">
            <v>2.865564</v>
          </cell>
          <cell r="M53" t="str">
            <v>COIL</v>
          </cell>
          <cell r="N53">
            <v>1268.2</v>
          </cell>
          <cell r="O53">
            <v>0</v>
          </cell>
          <cell r="Q53">
            <v>0</v>
          </cell>
          <cell r="R53">
            <v>0</v>
          </cell>
          <cell r="AY53">
            <v>0</v>
          </cell>
          <cell r="BA53">
            <v>0</v>
          </cell>
          <cell r="BB53">
            <v>0</v>
          </cell>
          <cell r="BC53">
            <v>0</v>
          </cell>
          <cell r="BD53">
            <v>0</v>
          </cell>
          <cell r="BE53">
            <v>0</v>
          </cell>
          <cell r="BF53">
            <v>0</v>
          </cell>
          <cell r="BG53">
            <v>0</v>
          </cell>
          <cell r="BH53">
            <v>0</v>
          </cell>
          <cell r="BI53">
            <v>0</v>
          </cell>
          <cell r="BJ53">
            <v>0</v>
          </cell>
          <cell r="BK53">
            <v>0</v>
          </cell>
          <cell r="BL53">
            <v>0</v>
          </cell>
          <cell r="BM53">
            <v>0</v>
          </cell>
          <cell r="BN53">
            <v>0</v>
          </cell>
          <cell r="BO53">
            <v>0</v>
          </cell>
          <cell r="BP53">
            <v>0</v>
          </cell>
          <cell r="BQ53">
            <v>0</v>
          </cell>
          <cell r="BR53">
            <v>0</v>
          </cell>
          <cell r="BS53">
            <v>0</v>
          </cell>
          <cell r="BT53">
            <v>0</v>
          </cell>
          <cell r="BU53">
            <v>0</v>
          </cell>
          <cell r="BV53">
            <v>0</v>
          </cell>
          <cell r="BW53">
            <v>0</v>
          </cell>
          <cell r="BX53">
            <v>0</v>
          </cell>
          <cell r="BY53">
            <v>0</v>
          </cell>
          <cell r="BZ53">
            <v>0</v>
          </cell>
          <cell r="CA53">
            <v>0</v>
          </cell>
          <cell r="CB53">
            <v>0</v>
          </cell>
          <cell r="CC53">
            <v>0</v>
          </cell>
          <cell r="CD53">
            <v>0</v>
          </cell>
          <cell r="CE53">
            <v>0</v>
          </cell>
        </row>
        <row r="54">
          <cell r="A54" t="str">
            <v>다인N3</v>
          </cell>
          <cell r="C54" t="str">
            <v>DN8(N3)</v>
          </cell>
          <cell r="D54" t="str">
            <v>504777-1000</v>
          </cell>
          <cell r="E54" t="str">
            <v>504777-1000</v>
          </cell>
          <cell r="F54" t="str">
            <v>MBR SIDE UPR_비방청</v>
          </cell>
          <cell r="G54" t="str">
            <v>SPFC590DP</v>
          </cell>
          <cell r="H54">
            <v>1.8</v>
          </cell>
          <cell r="I54">
            <v>1040</v>
          </cell>
          <cell r="J54">
            <v>195</v>
          </cell>
          <cell r="K54">
            <v>7.85</v>
          </cell>
          <cell r="L54">
            <v>2.865564</v>
          </cell>
          <cell r="M54" t="str">
            <v>COIL</v>
          </cell>
          <cell r="N54">
            <v>1268.2</v>
          </cell>
          <cell r="O54">
            <v>0</v>
          </cell>
          <cell r="Q54">
            <v>0</v>
          </cell>
          <cell r="R54">
            <v>0</v>
          </cell>
          <cell r="AY54">
            <v>0</v>
          </cell>
          <cell r="BA54">
            <v>0</v>
          </cell>
          <cell r="BB54">
            <v>0</v>
          </cell>
          <cell r="BC54">
            <v>0</v>
          </cell>
          <cell r="BD54">
            <v>0</v>
          </cell>
          <cell r="BE54">
            <v>0</v>
          </cell>
          <cell r="BF54">
            <v>0</v>
          </cell>
          <cell r="BG54">
            <v>0</v>
          </cell>
          <cell r="BH54">
            <v>0</v>
          </cell>
          <cell r="BI54">
            <v>0</v>
          </cell>
          <cell r="BJ54">
            <v>0</v>
          </cell>
          <cell r="BK54">
            <v>0</v>
          </cell>
          <cell r="BL54">
            <v>0</v>
          </cell>
          <cell r="BM54">
            <v>0</v>
          </cell>
          <cell r="BN54">
            <v>0</v>
          </cell>
          <cell r="BO54">
            <v>0</v>
          </cell>
          <cell r="BP54">
            <v>0</v>
          </cell>
          <cell r="BQ54">
            <v>0</v>
          </cell>
          <cell r="BR54">
            <v>0</v>
          </cell>
          <cell r="BS54">
            <v>0</v>
          </cell>
          <cell r="BT54">
            <v>0</v>
          </cell>
          <cell r="BU54">
            <v>0</v>
          </cell>
          <cell r="BV54">
            <v>0</v>
          </cell>
          <cell r="BW54">
            <v>0</v>
          </cell>
          <cell r="BX54">
            <v>0</v>
          </cell>
          <cell r="BY54">
            <v>0</v>
          </cell>
          <cell r="BZ54">
            <v>0</v>
          </cell>
          <cell r="CA54">
            <v>0</v>
          </cell>
          <cell r="CB54">
            <v>0</v>
          </cell>
          <cell r="CC54">
            <v>0</v>
          </cell>
          <cell r="CD54">
            <v>0</v>
          </cell>
          <cell r="CE54">
            <v>0</v>
          </cell>
        </row>
        <row r="55">
          <cell r="N55" t="str">
            <v>풍기산업</v>
          </cell>
          <cell r="O55">
            <v>244886514</v>
          </cell>
          <cell r="Q55">
            <v>59594</v>
          </cell>
        </row>
        <row r="56">
          <cell r="N56" t="str">
            <v>대우공업</v>
          </cell>
          <cell r="O56">
            <v>82661463</v>
          </cell>
          <cell r="Q56">
            <v>71698</v>
          </cell>
        </row>
        <row r="57">
          <cell r="N57" t="str">
            <v>인알파코리아</v>
          </cell>
          <cell r="O57">
            <v>192389730</v>
          </cell>
          <cell r="Q57">
            <v>184860</v>
          </cell>
        </row>
        <row r="58">
          <cell r="N58" t="str">
            <v>호원오토</v>
          </cell>
          <cell r="O58">
            <v>93977712</v>
          </cell>
          <cell r="Q58">
            <v>77050</v>
          </cell>
        </row>
        <row r="59">
          <cell r="N59" t="str">
            <v>다인</v>
          </cell>
          <cell r="O59">
            <v>0</v>
          </cell>
          <cell r="Q59">
            <v>0</v>
          </cell>
        </row>
        <row r="60">
          <cell r="N60" t="str">
            <v>합계</v>
          </cell>
          <cell r="O60">
            <v>613915419</v>
          </cell>
        </row>
      </sheetData>
      <sheetData sheetId="2">
        <row r="1">
          <cell r="D1" t="str">
            <v xml:space="preserve">▣ 2025년 07월 원자재 수불관리 </v>
          </cell>
        </row>
        <row r="3">
          <cell r="D3" t="str">
            <v>거래처</v>
          </cell>
          <cell r="E3" t="str">
            <v>차 종</v>
          </cell>
          <cell r="F3" t="str">
            <v>완제품 품번</v>
          </cell>
          <cell r="G3" t="str">
            <v>부 번</v>
          </cell>
          <cell r="H3" t="str">
            <v>품 명</v>
          </cell>
          <cell r="I3" t="str">
            <v>재질</v>
          </cell>
          <cell r="J3" t="str">
            <v>규격</v>
          </cell>
          <cell r="M3" t="str">
            <v>비 중</v>
          </cell>
          <cell r="N3" t="str">
            <v>MM중량</v>
          </cell>
          <cell r="O3" t="str">
            <v>사양</v>
          </cell>
          <cell r="P3" t="str">
            <v>07월 입고현황</v>
          </cell>
          <cell r="Q3" t="str">
            <v>7월 입고금액</v>
          </cell>
          <cell r="T3" t="str">
            <v>제품단가</v>
          </cell>
          <cell r="U3" t="str">
            <v>1EA 철판
단가</v>
          </cell>
          <cell r="V3" t="str">
            <v>차익
(가공비)</v>
          </cell>
          <cell r="W3" t="str">
            <v>1개당 스크랩
 단가(383원)</v>
          </cell>
          <cell r="Z3" t="str">
            <v>입고총계</v>
          </cell>
          <cell r="BE3" t="str">
            <v>계</v>
          </cell>
        </row>
        <row r="4">
          <cell r="J4" t="str">
            <v>두께</v>
          </cell>
          <cell r="K4" t="str">
            <v>가로</v>
          </cell>
          <cell r="L4" t="str">
            <v>세로</v>
          </cell>
          <cell r="P4" t="str">
            <v>KG / 단가</v>
          </cell>
          <cell r="Q4" t="str">
            <v>입고금액</v>
          </cell>
          <cell r="R4" t="str">
            <v>실적</v>
          </cell>
          <cell r="S4" t="str">
            <v>수량</v>
          </cell>
          <cell r="Z4">
            <v>1</v>
          </cell>
          <cell r="AA4">
            <v>2</v>
          </cell>
          <cell r="AB4">
            <v>3</v>
          </cell>
          <cell r="AC4">
            <v>4</v>
          </cell>
          <cell r="AD4">
            <v>5</v>
          </cell>
          <cell r="AE4">
            <v>6</v>
          </cell>
          <cell r="AF4">
            <v>7</v>
          </cell>
          <cell r="AG4">
            <v>8</v>
          </cell>
          <cell r="AH4">
            <v>9</v>
          </cell>
          <cell r="AI4">
            <v>10</v>
          </cell>
          <cell r="AJ4">
            <v>11</v>
          </cell>
          <cell r="AK4">
            <v>12</v>
          </cell>
          <cell r="AL4">
            <v>13</v>
          </cell>
          <cell r="AM4">
            <v>14</v>
          </cell>
          <cell r="AN4">
            <v>15</v>
          </cell>
          <cell r="AO4">
            <v>16</v>
          </cell>
          <cell r="AP4">
            <v>17</v>
          </cell>
          <cell r="AQ4">
            <v>18</v>
          </cell>
          <cell r="AR4">
            <v>19</v>
          </cell>
          <cell r="AS4">
            <v>20</v>
          </cell>
          <cell r="AT4">
            <v>21</v>
          </cell>
          <cell r="AU4">
            <v>22</v>
          </cell>
          <cell r="AV4">
            <v>23</v>
          </cell>
          <cell r="AW4">
            <v>24</v>
          </cell>
          <cell r="AX4">
            <v>25</v>
          </cell>
          <cell r="AY4">
            <v>26</v>
          </cell>
          <cell r="AZ4">
            <v>27</v>
          </cell>
          <cell r="BA4">
            <v>28</v>
          </cell>
          <cell r="BB4">
            <v>29</v>
          </cell>
          <cell r="BC4">
            <v>30</v>
          </cell>
          <cell r="BD4">
            <v>31</v>
          </cell>
          <cell r="BG4">
            <v>1</v>
          </cell>
          <cell r="BH4">
            <v>2</v>
          </cell>
          <cell r="BI4">
            <v>3</v>
          </cell>
          <cell r="BJ4">
            <v>4</v>
          </cell>
          <cell r="BK4">
            <v>5</v>
          </cell>
          <cell r="BL4">
            <v>6</v>
          </cell>
          <cell r="BM4">
            <v>7</v>
          </cell>
          <cell r="BN4">
            <v>8</v>
          </cell>
          <cell r="BO4">
            <v>9</v>
          </cell>
          <cell r="BP4">
            <v>10</v>
          </cell>
          <cell r="BQ4">
            <v>11</v>
          </cell>
          <cell r="BR4">
            <v>12</v>
          </cell>
          <cell r="BS4">
            <v>13</v>
          </cell>
          <cell r="BT4">
            <v>14</v>
          </cell>
          <cell r="BU4">
            <v>15</v>
          </cell>
          <cell r="BV4">
            <v>16</v>
          </cell>
          <cell r="BW4">
            <v>17</v>
          </cell>
          <cell r="BX4">
            <v>18</v>
          </cell>
          <cell r="BY4">
            <v>19</v>
          </cell>
          <cell r="BZ4">
            <v>20</v>
          </cell>
          <cell r="CA4">
            <v>21</v>
          </cell>
          <cell r="CB4">
            <v>22</v>
          </cell>
          <cell r="CC4">
            <v>23</v>
          </cell>
          <cell r="CD4">
            <v>24</v>
          </cell>
          <cell r="CE4">
            <v>25</v>
          </cell>
          <cell r="CF4">
            <v>26</v>
          </cell>
          <cell r="CG4">
            <v>27</v>
          </cell>
          <cell r="CH4">
            <v>28</v>
          </cell>
          <cell r="CI4">
            <v>29</v>
          </cell>
          <cell r="CJ4">
            <v>30</v>
          </cell>
          <cell r="CK4">
            <v>31</v>
          </cell>
        </row>
        <row r="5">
          <cell r="A5" t="str">
            <v>인알파코리아KA4 외</v>
          </cell>
          <cell r="B5" t="str">
            <v>태영인알파</v>
          </cell>
          <cell r="C5" t="str">
            <v>인알파코리아</v>
          </cell>
          <cell r="D5" t="str">
            <v>태영금속</v>
          </cell>
          <cell r="E5" t="str">
            <v>LX2/ON</v>
          </cell>
          <cell r="F5" t="str">
            <v>50010562C</v>
          </cell>
          <cell r="G5" t="str">
            <v>50010562C</v>
          </cell>
          <cell r="H5" t="str">
            <v>ROLLO CASSETTE</v>
          </cell>
          <cell r="I5" t="str">
            <v>SPCC</v>
          </cell>
          <cell r="J5">
            <v>1</v>
          </cell>
          <cell r="K5">
            <v>880</v>
          </cell>
          <cell r="L5">
            <v>84</v>
          </cell>
          <cell r="M5">
            <v>7.85</v>
          </cell>
          <cell r="N5">
            <v>0.58027200000000001</v>
          </cell>
          <cell r="O5" t="str">
            <v>SHEET</v>
          </cell>
          <cell r="P5">
            <v>571</v>
          </cell>
          <cell r="Q5">
            <v>0</v>
          </cell>
          <cell r="R5">
            <v>0</v>
          </cell>
          <cell r="S5">
            <v>0</v>
          </cell>
          <cell r="T5">
            <v>785</v>
          </cell>
          <cell r="U5">
            <v>331.33531199999999</v>
          </cell>
          <cell r="V5">
            <v>453.66468800000001</v>
          </cell>
          <cell r="W5">
            <v>69.810175999999998</v>
          </cell>
          <cell r="BE5">
            <v>0</v>
          </cell>
          <cell r="BG5">
            <v>0</v>
          </cell>
          <cell r="BH5">
            <v>0</v>
          </cell>
          <cell r="BI5">
            <v>0</v>
          </cell>
          <cell r="BJ5">
            <v>0</v>
          </cell>
          <cell r="BK5">
            <v>0</v>
          </cell>
          <cell r="BL5">
            <v>0</v>
          </cell>
          <cell r="BM5">
            <v>0</v>
          </cell>
          <cell r="BN5">
            <v>0</v>
          </cell>
          <cell r="BO5">
            <v>0</v>
          </cell>
          <cell r="BP5">
            <v>0</v>
          </cell>
          <cell r="BQ5">
            <v>0</v>
          </cell>
          <cell r="BR5">
            <v>0</v>
          </cell>
          <cell r="BS5">
            <v>0</v>
          </cell>
          <cell r="BT5">
            <v>0</v>
          </cell>
          <cell r="BU5">
            <v>0</v>
          </cell>
          <cell r="BV5">
            <v>0</v>
          </cell>
          <cell r="BW5">
            <v>0</v>
          </cell>
          <cell r="BX5">
            <v>0</v>
          </cell>
          <cell r="BY5">
            <v>0</v>
          </cell>
          <cell r="BZ5">
            <v>0</v>
          </cell>
          <cell r="CA5">
            <v>0</v>
          </cell>
          <cell r="CB5">
            <v>0</v>
          </cell>
          <cell r="CC5">
            <v>0</v>
          </cell>
          <cell r="CD5">
            <v>0</v>
          </cell>
          <cell r="CE5">
            <v>0</v>
          </cell>
          <cell r="CF5">
            <v>0</v>
          </cell>
          <cell r="CG5">
            <v>0</v>
          </cell>
          <cell r="CH5">
            <v>0</v>
          </cell>
          <cell r="CI5">
            <v>0</v>
          </cell>
          <cell r="CJ5">
            <v>0</v>
          </cell>
          <cell r="CK5">
            <v>0</v>
          </cell>
        </row>
        <row r="6">
          <cell r="A6" t="str">
            <v>호원오토MV</v>
          </cell>
          <cell r="B6" t="str">
            <v>태영호원</v>
          </cell>
          <cell r="C6" t="str">
            <v>호원오토MV</v>
          </cell>
          <cell r="E6" t="str">
            <v>MV / MV1a</v>
          </cell>
          <cell r="F6" t="str">
            <v>69100-DO000 / 69174-DO000</v>
          </cell>
          <cell r="G6" t="str">
            <v>69174-DO000</v>
          </cell>
          <cell r="H6" t="str">
            <v>REINF-RR TRANSVERSE SD,LH</v>
          </cell>
          <cell r="I6" t="str">
            <v>SPFC590</v>
          </cell>
          <cell r="J6">
            <v>0.75</v>
          </cell>
          <cell r="K6">
            <v>480</v>
          </cell>
          <cell r="L6">
            <v>330</v>
          </cell>
          <cell r="M6">
            <v>7.85</v>
          </cell>
          <cell r="N6">
            <v>0.93257999999999996</v>
          </cell>
          <cell r="O6" t="str">
            <v>COIL</v>
          </cell>
          <cell r="P6">
            <v>1133.2</v>
          </cell>
          <cell r="Q6">
            <v>0</v>
          </cell>
          <cell r="R6">
            <v>0</v>
          </cell>
          <cell r="S6">
            <v>0</v>
          </cell>
          <cell r="T6">
            <v>1203</v>
          </cell>
          <cell r="U6">
            <v>1056.7996559999999</v>
          </cell>
          <cell r="V6">
            <v>146.20034400000009</v>
          </cell>
          <cell r="W6">
            <v>237.68213999999998</v>
          </cell>
          <cell r="BE6">
            <v>0</v>
          </cell>
          <cell r="BG6">
            <v>0</v>
          </cell>
          <cell r="BH6">
            <v>0</v>
          </cell>
          <cell r="BI6">
            <v>0</v>
          </cell>
          <cell r="BJ6">
            <v>0</v>
          </cell>
          <cell r="BK6">
            <v>0</v>
          </cell>
          <cell r="BL6">
            <v>0</v>
          </cell>
          <cell r="BM6">
            <v>0</v>
          </cell>
          <cell r="BN6">
            <v>0</v>
          </cell>
          <cell r="BO6">
            <v>0</v>
          </cell>
          <cell r="BP6">
            <v>0</v>
          </cell>
          <cell r="BQ6">
            <v>0</v>
          </cell>
          <cell r="BR6">
            <v>0</v>
          </cell>
          <cell r="BS6">
            <v>0</v>
          </cell>
          <cell r="BT6">
            <v>0</v>
          </cell>
          <cell r="BU6">
            <v>0</v>
          </cell>
          <cell r="BV6">
            <v>0</v>
          </cell>
          <cell r="BW6">
            <v>0</v>
          </cell>
          <cell r="BX6">
            <v>0</v>
          </cell>
          <cell r="BY6">
            <v>0</v>
          </cell>
          <cell r="BZ6">
            <v>0</v>
          </cell>
          <cell r="CA6">
            <v>0</v>
          </cell>
          <cell r="CB6">
            <v>0</v>
          </cell>
          <cell r="CC6">
            <v>0</v>
          </cell>
          <cell r="CD6">
            <v>0</v>
          </cell>
          <cell r="CE6">
            <v>0</v>
          </cell>
          <cell r="CF6">
            <v>0</v>
          </cell>
          <cell r="CG6">
            <v>0</v>
          </cell>
          <cell r="CH6">
            <v>0</v>
          </cell>
          <cell r="CI6">
            <v>0</v>
          </cell>
          <cell r="CJ6">
            <v>0</v>
          </cell>
          <cell r="CK6">
            <v>0</v>
          </cell>
        </row>
        <row r="7">
          <cell r="A7" t="str">
            <v>호원오토MV</v>
          </cell>
          <cell r="B7" t="str">
            <v>태영호원</v>
          </cell>
          <cell r="C7" t="str">
            <v>호원오토MV</v>
          </cell>
          <cell r="E7" t="str">
            <v>MV / MV1a</v>
          </cell>
          <cell r="F7" t="str">
            <v>69100-DO000 / 69184-DO000</v>
          </cell>
          <cell r="G7" t="str">
            <v>69184-DO000</v>
          </cell>
          <cell r="H7" t="str">
            <v>REINF-RR TRANSVERSE SD,RH</v>
          </cell>
          <cell r="I7" t="str">
            <v>SPFC590</v>
          </cell>
          <cell r="J7">
            <v>0.75</v>
          </cell>
          <cell r="K7">
            <v>480</v>
          </cell>
          <cell r="L7">
            <v>330</v>
          </cell>
          <cell r="M7">
            <v>7.85</v>
          </cell>
          <cell r="N7">
            <v>0.93257999999999996</v>
          </cell>
          <cell r="O7" t="str">
            <v>COIL</v>
          </cell>
          <cell r="P7">
            <v>1133.2</v>
          </cell>
          <cell r="Q7">
            <v>0</v>
          </cell>
          <cell r="R7">
            <v>0</v>
          </cell>
          <cell r="S7">
            <v>0</v>
          </cell>
          <cell r="T7">
            <v>1203</v>
          </cell>
          <cell r="U7">
            <v>1056.7996559999999</v>
          </cell>
          <cell r="V7">
            <v>146.20034400000009</v>
          </cell>
          <cell r="W7">
            <v>237.68213999999998</v>
          </cell>
          <cell r="BE7">
            <v>0</v>
          </cell>
          <cell r="BG7">
            <v>0</v>
          </cell>
          <cell r="BH7">
            <v>0</v>
          </cell>
          <cell r="BI7">
            <v>0</v>
          </cell>
          <cell r="BJ7">
            <v>0</v>
          </cell>
          <cell r="BK7">
            <v>0</v>
          </cell>
          <cell r="BL7">
            <v>0</v>
          </cell>
          <cell r="BM7">
            <v>0</v>
          </cell>
          <cell r="BN7">
            <v>0</v>
          </cell>
          <cell r="BO7">
            <v>0</v>
          </cell>
          <cell r="BP7">
            <v>0</v>
          </cell>
          <cell r="BQ7">
            <v>0</v>
          </cell>
          <cell r="BR7">
            <v>0</v>
          </cell>
          <cell r="BS7">
            <v>0</v>
          </cell>
          <cell r="BT7">
            <v>0</v>
          </cell>
          <cell r="BU7">
            <v>0</v>
          </cell>
          <cell r="BV7">
            <v>0</v>
          </cell>
          <cell r="BW7">
            <v>0</v>
          </cell>
          <cell r="BX7">
            <v>0</v>
          </cell>
          <cell r="BY7">
            <v>0</v>
          </cell>
          <cell r="BZ7">
            <v>0</v>
          </cell>
          <cell r="CA7">
            <v>0</v>
          </cell>
          <cell r="CB7">
            <v>0</v>
          </cell>
          <cell r="CC7">
            <v>0</v>
          </cell>
          <cell r="CD7">
            <v>0</v>
          </cell>
          <cell r="CE7">
            <v>0</v>
          </cell>
          <cell r="CF7">
            <v>0</v>
          </cell>
          <cell r="CG7">
            <v>0</v>
          </cell>
          <cell r="CH7">
            <v>0</v>
          </cell>
          <cell r="CI7">
            <v>0</v>
          </cell>
          <cell r="CJ7">
            <v>0</v>
          </cell>
          <cell r="CK7">
            <v>0</v>
          </cell>
        </row>
        <row r="8">
          <cell r="A8" t="str">
            <v>호원오토MV</v>
          </cell>
          <cell r="B8" t="str">
            <v>태영호원</v>
          </cell>
          <cell r="C8" t="str">
            <v>호원오토MV</v>
          </cell>
          <cell r="E8" t="str">
            <v>MV / MV1a</v>
          </cell>
          <cell r="F8" t="str">
            <v>69100-DO000 / 69158-DO000</v>
          </cell>
          <cell r="G8" t="str">
            <v>69158-DO000</v>
          </cell>
          <cell r="H8" t="str">
            <v>BRKT-RR BUMPER UPR MTG,LH</v>
          </cell>
          <cell r="I8" t="str">
            <v>SGACC</v>
          </cell>
          <cell r="J8">
            <v>0.9</v>
          </cell>
          <cell r="K8">
            <v>379</v>
          </cell>
          <cell r="L8">
            <v>83</v>
          </cell>
          <cell r="M8">
            <v>7.85</v>
          </cell>
          <cell r="N8">
            <v>0.22224370500000001</v>
          </cell>
          <cell r="O8" t="str">
            <v>COIL</v>
          </cell>
          <cell r="P8">
            <v>1109.2</v>
          </cell>
          <cell r="Q8">
            <v>0</v>
          </cell>
          <cell r="R8">
            <v>0</v>
          </cell>
          <cell r="S8">
            <v>0</v>
          </cell>
          <cell r="T8">
            <v>451</v>
          </cell>
          <cell r="U8">
            <v>246.51271758600004</v>
          </cell>
          <cell r="V8">
            <v>204.48728241399996</v>
          </cell>
          <cell r="W8">
            <v>12.349339015000004</v>
          </cell>
          <cell r="BE8">
            <v>0</v>
          </cell>
          <cell r="BG8">
            <v>0</v>
          </cell>
          <cell r="BH8">
            <v>0</v>
          </cell>
          <cell r="BI8">
            <v>0</v>
          </cell>
          <cell r="BJ8">
            <v>0</v>
          </cell>
          <cell r="BK8">
            <v>0</v>
          </cell>
          <cell r="BL8">
            <v>0</v>
          </cell>
          <cell r="BM8">
            <v>0</v>
          </cell>
          <cell r="BN8">
            <v>0</v>
          </cell>
          <cell r="BO8">
            <v>0</v>
          </cell>
          <cell r="BP8">
            <v>0</v>
          </cell>
          <cell r="BQ8">
            <v>0</v>
          </cell>
          <cell r="BR8">
            <v>0</v>
          </cell>
          <cell r="BS8">
            <v>0</v>
          </cell>
          <cell r="BT8">
            <v>0</v>
          </cell>
          <cell r="BU8">
            <v>0</v>
          </cell>
          <cell r="BV8">
            <v>0</v>
          </cell>
          <cell r="BW8">
            <v>0</v>
          </cell>
          <cell r="BX8">
            <v>0</v>
          </cell>
          <cell r="BY8">
            <v>0</v>
          </cell>
          <cell r="BZ8">
            <v>0</v>
          </cell>
          <cell r="CA8">
            <v>0</v>
          </cell>
          <cell r="CB8">
            <v>0</v>
          </cell>
          <cell r="CC8">
            <v>0</v>
          </cell>
          <cell r="CD8">
            <v>0</v>
          </cell>
          <cell r="CE8">
            <v>0</v>
          </cell>
          <cell r="CF8">
            <v>0</v>
          </cell>
          <cell r="CG8">
            <v>0</v>
          </cell>
          <cell r="CH8">
            <v>0</v>
          </cell>
          <cell r="CI8">
            <v>0</v>
          </cell>
          <cell r="CJ8">
            <v>0</v>
          </cell>
          <cell r="CK8">
            <v>0</v>
          </cell>
        </row>
        <row r="9">
          <cell r="A9" t="str">
            <v>호원오토MV</v>
          </cell>
          <cell r="B9" t="str">
            <v>태영호원</v>
          </cell>
          <cell r="C9" t="str">
            <v>호원오토MV</v>
          </cell>
          <cell r="E9" t="str">
            <v>MV / MV1a</v>
          </cell>
          <cell r="F9" t="str">
            <v>69100-DO000 / 69168-DO000</v>
          </cell>
          <cell r="G9" t="str">
            <v>69168-DO000</v>
          </cell>
          <cell r="H9" t="str">
            <v>BRKT-RR BUMPER UPR MTG,RH</v>
          </cell>
          <cell r="I9" t="str">
            <v>SGACC</v>
          </cell>
          <cell r="J9">
            <v>0.9</v>
          </cell>
          <cell r="K9">
            <v>379</v>
          </cell>
          <cell r="L9">
            <v>83</v>
          </cell>
          <cell r="M9">
            <v>7.85</v>
          </cell>
          <cell r="N9">
            <v>0.22224370500000001</v>
          </cell>
          <cell r="O9" t="str">
            <v>COIL</v>
          </cell>
          <cell r="P9">
            <v>1109.2</v>
          </cell>
          <cell r="Q9">
            <v>0</v>
          </cell>
          <cell r="R9">
            <v>0</v>
          </cell>
          <cell r="S9">
            <v>0</v>
          </cell>
          <cell r="T9">
            <v>450</v>
          </cell>
          <cell r="U9">
            <v>246.51271758600004</v>
          </cell>
          <cell r="V9">
            <v>203.48728241399996</v>
          </cell>
          <cell r="W9">
            <v>13.115339015000005</v>
          </cell>
          <cell r="BE9">
            <v>0</v>
          </cell>
          <cell r="BG9">
            <v>0</v>
          </cell>
          <cell r="BH9">
            <v>0</v>
          </cell>
          <cell r="BI9">
            <v>0</v>
          </cell>
          <cell r="BJ9">
            <v>0</v>
          </cell>
          <cell r="BK9">
            <v>0</v>
          </cell>
          <cell r="BL9">
            <v>0</v>
          </cell>
          <cell r="BM9">
            <v>0</v>
          </cell>
          <cell r="BN9">
            <v>0</v>
          </cell>
          <cell r="BO9">
            <v>0</v>
          </cell>
          <cell r="BP9">
            <v>0</v>
          </cell>
          <cell r="BQ9">
            <v>0</v>
          </cell>
          <cell r="BR9">
            <v>0</v>
          </cell>
          <cell r="BS9">
            <v>0</v>
          </cell>
          <cell r="BT9">
            <v>0</v>
          </cell>
          <cell r="BU9">
            <v>0</v>
          </cell>
          <cell r="BV9">
            <v>0</v>
          </cell>
          <cell r="BW9">
            <v>0</v>
          </cell>
          <cell r="BX9">
            <v>0</v>
          </cell>
          <cell r="BY9">
            <v>0</v>
          </cell>
          <cell r="BZ9">
            <v>0</v>
          </cell>
          <cell r="CA9">
            <v>0</v>
          </cell>
          <cell r="CB9">
            <v>0</v>
          </cell>
          <cell r="CC9">
            <v>0</v>
          </cell>
          <cell r="CD9">
            <v>0</v>
          </cell>
          <cell r="CE9">
            <v>0</v>
          </cell>
          <cell r="CF9">
            <v>0</v>
          </cell>
          <cell r="CG9">
            <v>0</v>
          </cell>
          <cell r="CH9">
            <v>0</v>
          </cell>
          <cell r="CI9">
            <v>0</v>
          </cell>
          <cell r="CJ9">
            <v>0</v>
          </cell>
          <cell r="CK9">
            <v>0</v>
          </cell>
        </row>
        <row r="10">
          <cell r="A10" t="str">
            <v>호원오토MV</v>
          </cell>
          <cell r="B10" t="str">
            <v>태영호원</v>
          </cell>
          <cell r="C10" t="str">
            <v>호원오토MV</v>
          </cell>
          <cell r="E10" t="str">
            <v>MV / MV1a</v>
          </cell>
          <cell r="F10" t="str">
            <v>69100-DO000 / 69118-DO000</v>
          </cell>
          <cell r="G10" t="str">
            <v>69118-DO000</v>
          </cell>
          <cell r="H10" t="str">
            <v>BRKT-LUGGAGE RR TRIM MTG,LH</v>
          </cell>
          <cell r="I10" t="str">
            <v>SPCC</v>
          </cell>
          <cell r="J10">
            <v>0.6</v>
          </cell>
          <cell r="K10">
            <v>86</v>
          </cell>
          <cell r="L10">
            <v>38</v>
          </cell>
          <cell r="M10">
            <v>7.85</v>
          </cell>
          <cell r="N10">
            <v>1.539228E-2</v>
          </cell>
          <cell r="O10" t="str">
            <v>COIL</v>
          </cell>
          <cell r="P10">
            <v>1029.2</v>
          </cell>
          <cell r="Q10">
            <v>0</v>
          </cell>
          <cell r="R10">
            <v>0</v>
          </cell>
          <cell r="S10">
            <v>0</v>
          </cell>
          <cell r="T10">
            <v>158</v>
          </cell>
          <cell r="U10">
            <v>15.841734575999999</v>
          </cell>
          <cell r="V10">
            <v>142.15826542400001</v>
          </cell>
          <cell r="W10">
            <v>2.0652432399999991</v>
          </cell>
          <cell r="BE10">
            <v>0</v>
          </cell>
          <cell r="BG10">
            <v>0</v>
          </cell>
          <cell r="BH10">
            <v>0</v>
          </cell>
          <cell r="BI10">
            <v>0</v>
          </cell>
          <cell r="BJ10">
            <v>0</v>
          </cell>
          <cell r="BK10">
            <v>0</v>
          </cell>
          <cell r="BL10">
            <v>0</v>
          </cell>
          <cell r="BM10">
            <v>0</v>
          </cell>
          <cell r="BN10">
            <v>0</v>
          </cell>
          <cell r="BO10">
            <v>0</v>
          </cell>
          <cell r="BP10">
            <v>0</v>
          </cell>
          <cell r="BQ10">
            <v>0</v>
          </cell>
          <cell r="BR10">
            <v>0</v>
          </cell>
          <cell r="BS10">
            <v>0</v>
          </cell>
          <cell r="BT10">
            <v>0</v>
          </cell>
          <cell r="BU10">
            <v>0</v>
          </cell>
          <cell r="BV10">
            <v>0</v>
          </cell>
          <cell r="BW10">
            <v>0</v>
          </cell>
          <cell r="BX10">
            <v>0</v>
          </cell>
          <cell r="BY10">
            <v>0</v>
          </cell>
          <cell r="BZ10">
            <v>0</v>
          </cell>
          <cell r="CA10">
            <v>0</v>
          </cell>
          <cell r="CB10">
            <v>0</v>
          </cell>
          <cell r="CC10">
            <v>0</v>
          </cell>
          <cell r="CD10">
            <v>0</v>
          </cell>
          <cell r="CE10">
            <v>0</v>
          </cell>
          <cell r="CF10">
            <v>0</v>
          </cell>
          <cell r="CG10">
            <v>0</v>
          </cell>
          <cell r="CH10">
            <v>0</v>
          </cell>
          <cell r="CI10">
            <v>0</v>
          </cell>
          <cell r="CJ10">
            <v>0</v>
          </cell>
          <cell r="CK10">
            <v>0</v>
          </cell>
        </row>
        <row r="11">
          <cell r="A11" t="str">
            <v>인알파코리아KA4 외</v>
          </cell>
          <cell r="B11" t="str">
            <v>창경인알파</v>
          </cell>
          <cell r="C11" t="str">
            <v>인알파코리아</v>
          </cell>
          <cell r="D11" t="str">
            <v>창경테크</v>
          </cell>
          <cell r="E11" t="str">
            <v>JK1</v>
          </cell>
          <cell r="F11" t="str">
            <v>50011721D</v>
          </cell>
          <cell r="G11">
            <v>50011721</v>
          </cell>
          <cell r="H11" t="str">
            <v xml:space="preserve">ROLLO CASSETTE </v>
          </cell>
          <cell r="I11" t="str">
            <v>SPCC</v>
          </cell>
          <cell r="J11">
            <v>1</v>
          </cell>
          <cell r="K11">
            <v>930</v>
          </cell>
          <cell r="L11">
            <v>250</v>
          </cell>
          <cell r="M11">
            <v>7.85</v>
          </cell>
          <cell r="N11">
            <v>1.8251250000000001</v>
          </cell>
          <cell r="O11" t="str">
            <v>COIL</v>
          </cell>
          <cell r="P11">
            <v>1011.5999999999999</v>
          </cell>
          <cell r="Q11">
            <v>0</v>
          </cell>
          <cell r="R11">
            <v>0</v>
          </cell>
          <cell r="S11">
            <v>0</v>
          </cell>
          <cell r="T11">
            <v>2169</v>
          </cell>
          <cell r="U11">
            <v>1846.2964499999998</v>
          </cell>
          <cell r="V11">
            <v>322.70355000000018</v>
          </cell>
          <cell r="W11">
            <v>354.32287499999995</v>
          </cell>
          <cell r="BE11">
            <v>0</v>
          </cell>
          <cell r="BG11">
            <v>0</v>
          </cell>
          <cell r="BH11">
            <v>0</v>
          </cell>
          <cell r="BI11">
            <v>0</v>
          </cell>
          <cell r="BJ11">
            <v>0</v>
          </cell>
          <cell r="BK11">
            <v>0</v>
          </cell>
          <cell r="BL11">
            <v>0</v>
          </cell>
          <cell r="BM11">
            <v>0</v>
          </cell>
          <cell r="BN11">
            <v>0</v>
          </cell>
          <cell r="BO11">
            <v>0</v>
          </cell>
          <cell r="BP11">
            <v>0</v>
          </cell>
          <cell r="BQ11">
            <v>0</v>
          </cell>
          <cell r="BR11">
            <v>0</v>
          </cell>
          <cell r="BS11">
            <v>0</v>
          </cell>
          <cell r="BT11">
            <v>0</v>
          </cell>
          <cell r="BU11">
            <v>0</v>
          </cell>
          <cell r="BV11">
            <v>0</v>
          </cell>
          <cell r="BW11">
            <v>0</v>
          </cell>
          <cell r="BX11">
            <v>0</v>
          </cell>
          <cell r="BY11">
            <v>0</v>
          </cell>
          <cell r="BZ11">
            <v>0</v>
          </cell>
          <cell r="CA11">
            <v>0</v>
          </cell>
          <cell r="CB11">
            <v>0</v>
          </cell>
          <cell r="CC11">
            <v>0</v>
          </cell>
          <cell r="CD11">
            <v>0</v>
          </cell>
          <cell r="CE11">
            <v>0</v>
          </cell>
          <cell r="CF11">
            <v>0</v>
          </cell>
          <cell r="CG11">
            <v>0</v>
          </cell>
          <cell r="CH11">
            <v>0</v>
          </cell>
          <cell r="CI11">
            <v>0</v>
          </cell>
          <cell r="CJ11">
            <v>0</v>
          </cell>
          <cell r="CK11">
            <v>0</v>
          </cell>
        </row>
        <row r="12">
          <cell r="A12" t="str">
            <v>인알파코리아KA4 외</v>
          </cell>
          <cell r="B12" t="str">
            <v>창경인알파</v>
          </cell>
          <cell r="C12" t="str">
            <v>인알파코리아</v>
          </cell>
          <cell r="E12" t="str">
            <v>YP</v>
          </cell>
          <cell r="F12" t="str">
            <v>50007278B</v>
          </cell>
          <cell r="G12">
            <v>50007278</v>
          </cell>
          <cell r="H12" t="str">
            <v>MIDDLE BEAM RR</v>
          </cell>
          <cell r="I12" t="str">
            <v>SPCC</v>
          </cell>
          <cell r="J12">
            <v>0.8</v>
          </cell>
          <cell r="K12">
            <v>1040</v>
          </cell>
          <cell r="L12">
            <v>220</v>
          </cell>
          <cell r="M12">
            <v>7.85</v>
          </cell>
          <cell r="N12">
            <v>1.4368639999999999</v>
          </cell>
          <cell r="O12" t="str">
            <v>COIL</v>
          </cell>
          <cell r="P12">
            <v>1033.5999999999999</v>
          </cell>
          <cell r="Q12">
            <v>0</v>
          </cell>
          <cell r="R12">
            <v>0</v>
          </cell>
          <cell r="S12">
            <v>0</v>
          </cell>
          <cell r="T12">
            <v>2631</v>
          </cell>
          <cell r="U12">
            <v>1485.1426303999999</v>
          </cell>
          <cell r="V12">
            <v>1145.8573696000001</v>
          </cell>
          <cell r="W12">
            <v>192.21391200000002</v>
          </cell>
          <cell r="BE12">
            <v>0</v>
          </cell>
          <cell r="BG12">
            <v>0</v>
          </cell>
          <cell r="BH12">
            <v>0</v>
          </cell>
          <cell r="BI12">
            <v>0</v>
          </cell>
          <cell r="BJ12">
            <v>0</v>
          </cell>
          <cell r="BK12">
            <v>0</v>
          </cell>
          <cell r="BL12">
            <v>0</v>
          </cell>
          <cell r="BM12">
            <v>0</v>
          </cell>
          <cell r="BN12">
            <v>0</v>
          </cell>
          <cell r="BO12">
            <v>0</v>
          </cell>
          <cell r="BP12">
            <v>0</v>
          </cell>
          <cell r="BQ12">
            <v>0</v>
          </cell>
          <cell r="BR12">
            <v>0</v>
          </cell>
          <cell r="BS12">
            <v>0</v>
          </cell>
          <cell r="BT12">
            <v>0</v>
          </cell>
          <cell r="BU12">
            <v>0</v>
          </cell>
          <cell r="BV12">
            <v>0</v>
          </cell>
          <cell r="BW12">
            <v>0</v>
          </cell>
          <cell r="BX12">
            <v>0</v>
          </cell>
          <cell r="BY12">
            <v>0</v>
          </cell>
          <cell r="BZ12">
            <v>0</v>
          </cell>
          <cell r="CA12">
            <v>0</v>
          </cell>
          <cell r="CB12">
            <v>0</v>
          </cell>
          <cell r="CC12">
            <v>0</v>
          </cell>
          <cell r="CD12">
            <v>0</v>
          </cell>
          <cell r="CE12">
            <v>0</v>
          </cell>
          <cell r="CF12">
            <v>0</v>
          </cell>
          <cell r="CG12">
            <v>0</v>
          </cell>
          <cell r="CH12">
            <v>0</v>
          </cell>
          <cell r="CI12">
            <v>0</v>
          </cell>
          <cell r="CJ12">
            <v>0</v>
          </cell>
          <cell r="CK12">
            <v>0</v>
          </cell>
        </row>
        <row r="13">
          <cell r="A13" t="str">
            <v>인알파코리아KA4 외</v>
          </cell>
          <cell r="B13" t="str">
            <v>창경인알파</v>
          </cell>
          <cell r="C13" t="str">
            <v>인알파코리아</v>
          </cell>
          <cell r="E13" t="str">
            <v>QX</v>
          </cell>
          <cell r="F13" t="str">
            <v>50010755C / 50016288A</v>
          </cell>
          <cell r="G13" t="str">
            <v>50010755C</v>
          </cell>
          <cell r="H13" t="str">
            <v>MIDDLE BEAM</v>
          </cell>
          <cell r="I13" t="str">
            <v>SPCC</v>
          </cell>
          <cell r="J13">
            <v>1</v>
          </cell>
          <cell r="K13">
            <v>1000</v>
          </cell>
          <cell r="L13">
            <v>300</v>
          </cell>
          <cell r="M13">
            <v>7.85</v>
          </cell>
          <cell r="N13">
            <v>2.355</v>
          </cell>
          <cell r="O13" t="str">
            <v>COIL</v>
          </cell>
          <cell r="P13">
            <v>1011.5999999999999</v>
          </cell>
          <cell r="Q13">
            <v>0</v>
          </cell>
          <cell r="R13">
            <v>0</v>
          </cell>
          <cell r="S13">
            <v>0</v>
          </cell>
          <cell r="T13">
            <v>2644</v>
          </cell>
          <cell r="U13">
            <v>2382.3180000000002</v>
          </cell>
          <cell r="V13">
            <v>261.68199999999979</v>
          </cell>
          <cell r="W13">
            <v>478.02230000000014</v>
          </cell>
          <cell r="BE13">
            <v>0</v>
          </cell>
          <cell r="BG13">
            <v>0</v>
          </cell>
          <cell r="BH13">
            <v>0</v>
          </cell>
          <cell r="BI13">
            <v>0</v>
          </cell>
          <cell r="BJ13">
            <v>0</v>
          </cell>
          <cell r="BK13">
            <v>0</v>
          </cell>
          <cell r="BL13">
            <v>0</v>
          </cell>
          <cell r="BM13">
            <v>0</v>
          </cell>
          <cell r="BN13">
            <v>0</v>
          </cell>
          <cell r="BO13">
            <v>0</v>
          </cell>
          <cell r="BP13">
            <v>0</v>
          </cell>
          <cell r="BQ13">
            <v>0</v>
          </cell>
          <cell r="BR13">
            <v>0</v>
          </cell>
          <cell r="BS13">
            <v>0</v>
          </cell>
          <cell r="BT13">
            <v>0</v>
          </cell>
          <cell r="BU13">
            <v>0</v>
          </cell>
          <cell r="BV13">
            <v>0</v>
          </cell>
          <cell r="BW13">
            <v>0</v>
          </cell>
          <cell r="BX13">
            <v>0</v>
          </cell>
          <cell r="BY13">
            <v>0</v>
          </cell>
          <cell r="BZ13">
            <v>0</v>
          </cell>
          <cell r="CA13">
            <v>0</v>
          </cell>
          <cell r="CB13">
            <v>0</v>
          </cell>
          <cell r="CC13">
            <v>0</v>
          </cell>
          <cell r="CD13">
            <v>0</v>
          </cell>
          <cell r="CE13">
            <v>0</v>
          </cell>
          <cell r="CF13">
            <v>0</v>
          </cell>
          <cell r="CG13">
            <v>0</v>
          </cell>
          <cell r="CH13">
            <v>0</v>
          </cell>
          <cell r="CI13">
            <v>0</v>
          </cell>
          <cell r="CJ13">
            <v>0</v>
          </cell>
          <cell r="CK13">
            <v>0</v>
          </cell>
        </row>
        <row r="14">
          <cell r="A14" t="str">
            <v>인알파코리아KA4 외</v>
          </cell>
          <cell r="B14" t="str">
            <v>창경인알파</v>
          </cell>
          <cell r="C14" t="str">
            <v>인알파코리아</v>
          </cell>
          <cell r="E14" t="str">
            <v>SU2 LWB</v>
          </cell>
          <cell r="F14" t="str">
            <v>50012110B</v>
          </cell>
          <cell r="G14">
            <v>50012110</v>
          </cell>
          <cell r="H14" t="str">
            <v>ROLLO COVER (LWB)</v>
          </cell>
          <cell r="I14" t="str">
            <v>SPCC</v>
          </cell>
          <cell r="J14">
            <v>1</v>
          </cell>
          <cell r="K14">
            <v>1000</v>
          </cell>
          <cell r="L14">
            <v>200</v>
          </cell>
          <cell r="M14">
            <v>7.85</v>
          </cell>
          <cell r="N14">
            <v>1.57</v>
          </cell>
          <cell r="O14" t="str">
            <v>COIL</v>
          </cell>
          <cell r="P14">
            <v>1011.5999999999999</v>
          </cell>
          <cell r="Q14">
            <v>0</v>
          </cell>
          <cell r="R14">
            <v>0</v>
          </cell>
          <cell r="S14">
            <v>0</v>
          </cell>
          <cell r="T14">
            <v>1707</v>
          </cell>
          <cell r="U14">
            <v>1588.2119999999998</v>
          </cell>
          <cell r="V14">
            <v>118.78800000000024</v>
          </cell>
          <cell r="W14">
            <v>443.51399999999995</v>
          </cell>
          <cell r="BE14">
            <v>0</v>
          </cell>
          <cell r="BG14">
            <v>0</v>
          </cell>
          <cell r="BH14">
            <v>0</v>
          </cell>
          <cell r="BI14">
            <v>0</v>
          </cell>
          <cell r="BJ14">
            <v>0</v>
          </cell>
          <cell r="BK14">
            <v>0</v>
          </cell>
          <cell r="BL14">
            <v>0</v>
          </cell>
          <cell r="BM14">
            <v>0</v>
          </cell>
          <cell r="BN14">
            <v>0</v>
          </cell>
          <cell r="BO14">
            <v>0</v>
          </cell>
          <cell r="BP14">
            <v>0</v>
          </cell>
          <cell r="BQ14">
            <v>0</v>
          </cell>
          <cell r="BR14">
            <v>0</v>
          </cell>
          <cell r="BS14">
            <v>0</v>
          </cell>
          <cell r="BT14">
            <v>0</v>
          </cell>
          <cell r="BU14">
            <v>0</v>
          </cell>
          <cell r="BV14">
            <v>0</v>
          </cell>
          <cell r="BW14">
            <v>0</v>
          </cell>
          <cell r="BX14">
            <v>0</v>
          </cell>
          <cell r="BY14">
            <v>0</v>
          </cell>
          <cell r="BZ14">
            <v>0</v>
          </cell>
          <cell r="CA14">
            <v>0</v>
          </cell>
          <cell r="CB14">
            <v>0</v>
          </cell>
          <cell r="CC14">
            <v>0</v>
          </cell>
          <cell r="CD14">
            <v>0</v>
          </cell>
          <cell r="CE14">
            <v>0</v>
          </cell>
          <cell r="CF14">
            <v>0</v>
          </cell>
          <cell r="CG14">
            <v>0</v>
          </cell>
          <cell r="CH14">
            <v>0</v>
          </cell>
          <cell r="CI14">
            <v>0</v>
          </cell>
          <cell r="CJ14">
            <v>0</v>
          </cell>
          <cell r="CK14">
            <v>0</v>
          </cell>
        </row>
        <row r="15">
          <cell r="A15" t="str">
            <v>인알파코리아KA4 외</v>
          </cell>
          <cell r="B15" t="str">
            <v>창경인알파</v>
          </cell>
          <cell r="C15" t="str">
            <v>인알파코리아</v>
          </cell>
          <cell r="E15" t="str">
            <v>J200</v>
          </cell>
          <cell r="F15" t="str">
            <v>50000010C</v>
          </cell>
          <cell r="G15" t="str">
            <v>50000010C</v>
          </cell>
          <cell r="H15" t="str">
            <v>FRONT BEAM</v>
          </cell>
          <cell r="I15" t="str">
            <v>SPCC</v>
          </cell>
          <cell r="J15">
            <v>0.8</v>
          </cell>
          <cell r="K15">
            <v>320</v>
          </cell>
          <cell r="L15">
            <v>1040</v>
          </cell>
          <cell r="M15">
            <v>7.85</v>
          </cell>
          <cell r="N15">
            <v>2.0899839999999998</v>
          </cell>
          <cell r="O15" t="str">
            <v>COIL</v>
          </cell>
          <cell r="P15">
            <v>1011.5999999999999</v>
          </cell>
          <cell r="Q15">
            <v>0</v>
          </cell>
          <cell r="R15">
            <v>0</v>
          </cell>
          <cell r="S15">
            <v>0</v>
          </cell>
          <cell r="T15">
            <v>1883</v>
          </cell>
          <cell r="U15">
            <v>2114.2278143999997</v>
          </cell>
          <cell r="V15">
            <v>-231.22781439999972</v>
          </cell>
          <cell r="W15">
            <v>421.29387199999996</v>
          </cell>
          <cell r="BE15">
            <v>0</v>
          </cell>
          <cell r="BG15">
            <v>0</v>
          </cell>
          <cell r="BH15">
            <v>0</v>
          </cell>
          <cell r="BI15">
            <v>0</v>
          </cell>
          <cell r="BJ15">
            <v>0</v>
          </cell>
          <cell r="BK15">
            <v>0</v>
          </cell>
          <cell r="BL15">
            <v>0</v>
          </cell>
          <cell r="BM15">
            <v>0</v>
          </cell>
          <cell r="BN15">
            <v>0</v>
          </cell>
          <cell r="BO15">
            <v>0</v>
          </cell>
          <cell r="BP15">
            <v>0</v>
          </cell>
          <cell r="BQ15">
            <v>0</v>
          </cell>
          <cell r="BR15">
            <v>0</v>
          </cell>
          <cell r="BS15">
            <v>0</v>
          </cell>
          <cell r="BT15">
            <v>0</v>
          </cell>
          <cell r="BU15">
            <v>0</v>
          </cell>
          <cell r="BV15">
            <v>0</v>
          </cell>
          <cell r="BW15">
            <v>0</v>
          </cell>
          <cell r="BX15">
            <v>0</v>
          </cell>
          <cell r="BY15">
            <v>0</v>
          </cell>
          <cell r="BZ15">
            <v>0</v>
          </cell>
          <cell r="CA15">
            <v>0</v>
          </cell>
          <cell r="CB15">
            <v>0</v>
          </cell>
          <cell r="CC15">
            <v>0</v>
          </cell>
          <cell r="CD15">
            <v>0</v>
          </cell>
          <cell r="CE15">
            <v>0</v>
          </cell>
          <cell r="CF15">
            <v>0</v>
          </cell>
          <cell r="CG15">
            <v>0</v>
          </cell>
          <cell r="CH15">
            <v>0</v>
          </cell>
          <cell r="CI15">
            <v>0</v>
          </cell>
          <cell r="CJ15">
            <v>0</v>
          </cell>
          <cell r="CK15">
            <v>0</v>
          </cell>
        </row>
        <row r="16">
          <cell r="A16" t="str">
            <v>인알파코리아KA4 외</v>
          </cell>
          <cell r="B16" t="str">
            <v>창경인알파</v>
          </cell>
          <cell r="C16" t="str">
            <v>인알파코리아</v>
          </cell>
          <cell r="E16" t="str">
            <v>J200</v>
          </cell>
          <cell r="F16">
            <v>50002203</v>
          </cell>
          <cell r="G16">
            <v>50002203</v>
          </cell>
          <cell r="H16" t="str">
            <v>REAR BOW (MIDDLE BEAM)</v>
          </cell>
          <cell r="I16" t="str">
            <v>SPCC</v>
          </cell>
          <cell r="J16">
            <v>0.8</v>
          </cell>
          <cell r="K16">
            <v>180</v>
          </cell>
          <cell r="L16">
            <v>995</v>
          </cell>
          <cell r="M16">
            <v>7.85</v>
          </cell>
          <cell r="N16">
            <v>1.1247480000000001</v>
          </cell>
          <cell r="O16" t="str">
            <v>COIL</v>
          </cell>
          <cell r="P16">
            <v>1033.5999999999999</v>
          </cell>
          <cell r="Q16">
            <v>0</v>
          </cell>
          <cell r="R16">
            <v>0</v>
          </cell>
          <cell r="S16">
            <v>0</v>
          </cell>
          <cell r="T16">
            <v>1958</v>
          </cell>
          <cell r="U16">
            <v>1162.5395328</v>
          </cell>
          <cell r="V16">
            <v>795.46046720000004</v>
          </cell>
          <cell r="W16">
            <v>51.608484000000033</v>
          </cell>
          <cell r="BE16">
            <v>0</v>
          </cell>
          <cell r="BG16">
            <v>0</v>
          </cell>
          <cell r="BH16">
            <v>0</v>
          </cell>
          <cell r="BI16">
            <v>0</v>
          </cell>
          <cell r="BJ16">
            <v>0</v>
          </cell>
          <cell r="BK16">
            <v>0</v>
          </cell>
          <cell r="BL16">
            <v>0</v>
          </cell>
          <cell r="BM16">
            <v>0</v>
          </cell>
          <cell r="BN16">
            <v>0</v>
          </cell>
          <cell r="BO16">
            <v>0</v>
          </cell>
          <cell r="BP16">
            <v>0</v>
          </cell>
          <cell r="BQ16">
            <v>0</v>
          </cell>
          <cell r="BR16">
            <v>0</v>
          </cell>
          <cell r="BS16">
            <v>0</v>
          </cell>
          <cell r="BT16">
            <v>0</v>
          </cell>
          <cell r="BU16">
            <v>0</v>
          </cell>
          <cell r="BV16">
            <v>0</v>
          </cell>
          <cell r="BW16">
            <v>0</v>
          </cell>
          <cell r="BX16">
            <v>0</v>
          </cell>
          <cell r="BY16">
            <v>0</v>
          </cell>
          <cell r="BZ16">
            <v>0</v>
          </cell>
          <cell r="CA16">
            <v>0</v>
          </cell>
          <cell r="CB16">
            <v>0</v>
          </cell>
          <cell r="CC16">
            <v>0</v>
          </cell>
          <cell r="CD16">
            <v>0</v>
          </cell>
          <cell r="CE16">
            <v>0</v>
          </cell>
          <cell r="CF16">
            <v>0</v>
          </cell>
          <cell r="CG16">
            <v>0</v>
          </cell>
          <cell r="CH16">
            <v>0</v>
          </cell>
          <cell r="CI16">
            <v>0</v>
          </cell>
          <cell r="CJ16">
            <v>0</v>
          </cell>
          <cell r="CK16">
            <v>0</v>
          </cell>
        </row>
        <row r="17">
          <cell r="A17" t="str">
            <v>인알파코리아KA4 외</v>
          </cell>
          <cell r="B17" t="str">
            <v>창경인알파</v>
          </cell>
          <cell r="C17" t="str">
            <v>인알파코리아</v>
          </cell>
          <cell r="E17" t="str">
            <v>J200</v>
          </cell>
          <cell r="F17">
            <v>50000103</v>
          </cell>
          <cell r="G17">
            <v>50000103</v>
          </cell>
          <cell r="H17" t="str">
            <v>DRAIN CHANNEL</v>
          </cell>
          <cell r="I17" t="str">
            <v>SPCC</v>
          </cell>
          <cell r="J17">
            <v>0.8</v>
          </cell>
          <cell r="K17">
            <v>80</v>
          </cell>
          <cell r="L17">
            <v>890</v>
          </cell>
          <cell r="M17">
            <v>7.85</v>
          </cell>
          <cell r="N17">
            <v>0.44713599999999998</v>
          </cell>
          <cell r="O17" t="str">
            <v>COIL</v>
          </cell>
          <cell r="P17">
            <v>1027.5999999999999</v>
          </cell>
          <cell r="Q17">
            <v>0</v>
          </cell>
          <cell r="R17">
            <v>0</v>
          </cell>
          <cell r="S17">
            <v>0</v>
          </cell>
          <cell r="T17">
            <v>1675</v>
          </cell>
          <cell r="U17">
            <v>459.47695359999994</v>
          </cell>
          <cell r="V17">
            <v>1215.5230464000001</v>
          </cell>
          <cell r="W17">
            <v>35.671087999999997</v>
          </cell>
          <cell r="BE17">
            <v>0</v>
          </cell>
          <cell r="BG17">
            <v>0</v>
          </cell>
          <cell r="BH17">
            <v>0</v>
          </cell>
          <cell r="BI17">
            <v>0</v>
          </cell>
          <cell r="BJ17">
            <v>0</v>
          </cell>
          <cell r="BK17">
            <v>0</v>
          </cell>
          <cell r="BL17">
            <v>0</v>
          </cell>
          <cell r="BM17">
            <v>0</v>
          </cell>
          <cell r="BN17">
            <v>0</v>
          </cell>
          <cell r="BO17">
            <v>0</v>
          </cell>
          <cell r="BP17">
            <v>0</v>
          </cell>
          <cell r="BQ17">
            <v>0</v>
          </cell>
          <cell r="BR17">
            <v>0</v>
          </cell>
          <cell r="BS17">
            <v>0</v>
          </cell>
          <cell r="BT17">
            <v>0</v>
          </cell>
          <cell r="BU17">
            <v>0</v>
          </cell>
          <cell r="BV17">
            <v>0</v>
          </cell>
          <cell r="BW17">
            <v>0</v>
          </cell>
          <cell r="BX17">
            <v>0</v>
          </cell>
          <cell r="BY17">
            <v>0</v>
          </cell>
          <cell r="BZ17">
            <v>0</v>
          </cell>
          <cell r="CA17">
            <v>0</v>
          </cell>
          <cell r="CB17">
            <v>0</v>
          </cell>
          <cell r="CC17">
            <v>0</v>
          </cell>
          <cell r="CD17">
            <v>0</v>
          </cell>
          <cell r="CE17">
            <v>0</v>
          </cell>
          <cell r="CF17">
            <v>0</v>
          </cell>
          <cell r="CG17">
            <v>0</v>
          </cell>
          <cell r="CH17">
            <v>0</v>
          </cell>
          <cell r="CI17">
            <v>0</v>
          </cell>
          <cell r="CJ17">
            <v>0</v>
          </cell>
          <cell r="CK17">
            <v>0</v>
          </cell>
        </row>
        <row r="18">
          <cell r="A18" t="str">
            <v>호원오토DL3</v>
          </cell>
          <cell r="B18" t="str">
            <v>웅지호원</v>
          </cell>
          <cell r="C18" t="str">
            <v>호원오토DL3</v>
          </cell>
          <cell r="D18" t="str">
            <v>웅지테크</v>
          </cell>
          <cell r="E18" t="str">
            <v>DL3</v>
          </cell>
          <cell r="F18" t="str">
            <v>651M7-L2000</v>
          </cell>
          <cell r="G18" t="str">
            <v>651M7-L2000</v>
          </cell>
          <cell r="H18" t="str">
            <v>BRKT-CTR SUPPORT MTG,LH</v>
          </cell>
          <cell r="I18" t="str">
            <v>SPFC590DP</v>
          </cell>
          <cell r="J18">
            <v>1.2</v>
          </cell>
          <cell r="K18">
            <v>94</v>
          </cell>
          <cell r="L18">
            <v>67</v>
          </cell>
          <cell r="M18">
            <v>7.85</v>
          </cell>
          <cell r="N18">
            <v>5.9327159999999997E-2</v>
          </cell>
          <cell r="O18" t="str">
            <v>COIL</v>
          </cell>
          <cell r="P18">
            <v>1194.2</v>
          </cell>
          <cell r="Q18">
            <v>0</v>
          </cell>
          <cell r="R18">
            <v>0</v>
          </cell>
          <cell r="S18">
            <v>0</v>
          </cell>
          <cell r="T18">
            <v>298.60000000000002</v>
          </cell>
          <cell r="U18">
            <v>70.848494471999999</v>
          </cell>
          <cell r="V18">
            <v>227.75150552800002</v>
          </cell>
          <cell r="W18">
            <v>6.2533022799999998</v>
          </cell>
          <cell r="BE18">
            <v>0</v>
          </cell>
          <cell r="BG18">
            <v>0</v>
          </cell>
          <cell r="BH18">
            <v>0</v>
          </cell>
          <cell r="BI18">
            <v>0</v>
          </cell>
          <cell r="BJ18">
            <v>0</v>
          </cell>
          <cell r="BK18">
            <v>0</v>
          </cell>
          <cell r="BL18">
            <v>0</v>
          </cell>
          <cell r="BM18">
            <v>0</v>
          </cell>
          <cell r="BN18">
            <v>0</v>
          </cell>
          <cell r="BO18">
            <v>0</v>
          </cell>
          <cell r="BP18">
            <v>0</v>
          </cell>
          <cell r="BQ18">
            <v>0</v>
          </cell>
          <cell r="BR18">
            <v>0</v>
          </cell>
          <cell r="BS18">
            <v>0</v>
          </cell>
          <cell r="BT18">
            <v>0</v>
          </cell>
          <cell r="BU18">
            <v>0</v>
          </cell>
          <cell r="BV18">
            <v>0</v>
          </cell>
          <cell r="BW18">
            <v>0</v>
          </cell>
          <cell r="BX18">
            <v>0</v>
          </cell>
          <cell r="BY18">
            <v>0</v>
          </cell>
          <cell r="BZ18">
            <v>0</v>
          </cell>
          <cell r="CA18">
            <v>0</v>
          </cell>
          <cell r="CB18">
            <v>0</v>
          </cell>
          <cell r="CC18">
            <v>0</v>
          </cell>
          <cell r="CD18">
            <v>0</v>
          </cell>
          <cell r="CE18">
            <v>0</v>
          </cell>
          <cell r="CF18">
            <v>0</v>
          </cell>
          <cell r="CG18">
            <v>0</v>
          </cell>
          <cell r="CH18">
            <v>0</v>
          </cell>
          <cell r="CI18">
            <v>0</v>
          </cell>
          <cell r="CJ18">
            <v>0</v>
          </cell>
          <cell r="CK18">
            <v>0</v>
          </cell>
        </row>
        <row r="19">
          <cell r="A19" t="str">
            <v>호원오토GL3</v>
          </cell>
          <cell r="B19" t="str">
            <v>웅지호원</v>
          </cell>
          <cell r="C19" t="str">
            <v>호원오토GL3</v>
          </cell>
          <cell r="E19" t="str">
            <v>GL3</v>
          </cell>
          <cell r="F19" t="str">
            <v>65151-L8000</v>
          </cell>
          <cell r="G19" t="str">
            <v>65158-L8000</v>
          </cell>
          <cell r="H19" t="str">
            <v>REINF-FR SEAT FR OTR MTG,LH</v>
          </cell>
          <cell r="I19" t="str">
            <v>SPFC590DP</v>
          </cell>
          <cell r="J19">
            <v>1.4</v>
          </cell>
          <cell r="K19">
            <v>161</v>
          </cell>
          <cell r="L19">
            <v>310</v>
          </cell>
          <cell r="M19">
            <v>7.85</v>
          </cell>
          <cell r="N19">
            <v>0.54851090000000002</v>
          </cell>
          <cell r="O19" t="str">
            <v>COIL</v>
          </cell>
          <cell r="P19">
            <v>1194.2</v>
          </cell>
          <cell r="Q19">
            <v>0</v>
          </cell>
          <cell r="R19">
            <v>0</v>
          </cell>
          <cell r="S19">
            <v>0</v>
          </cell>
          <cell r="T19">
            <v>561</v>
          </cell>
          <cell r="U19">
            <v>655.03171678000012</v>
          </cell>
          <cell r="V19">
            <v>-94.031716780000124</v>
          </cell>
          <cell r="W19">
            <v>46.155674700000056</v>
          </cell>
          <cell r="BE19">
            <v>0</v>
          </cell>
          <cell r="BG19">
            <v>0</v>
          </cell>
          <cell r="BH19">
            <v>0</v>
          </cell>
          <cell r="BI19">
            <v>0</v>
          </cell>
          <cell r="BJ19">
            <v>0</v>
          </cell>
          <cell r="BK19">
            <v>0</v>
          </cell>
          <cell r="BL19">
            <v>0</v>
          </cell>
          <cell r="BM19">
            <v>0</v>
          </cell>
          <cell r="BN19">
            <v>0</v>
          </cell>
          <cell r="BO19">
            <v>0</v>
          </cell>
          <cell r="BP19">
            <v>0</v>
          </cell>
          <cell r="BQ19">
            <v>0</v>
          </cell>
          <cell r="BR19">
            <v>0</v>
          </cell>
          <cell r="BS19">
            <v>0</v>
          </cell>
          <cell r="BT19">
            <v>0</v>
          </cell>
          <cell r="BU19">
            <v>0</v>
          </cell>
          <cell r="BV19">
            <v>0</v>
          </cell>
          <cell r="BW19">
            <v>0</v>
          </cell>
          <cell r="BX19">
            <v>0</v>
          </cell>
          <cell r="BY19">
            <v>0</v>
          </cell>
          <cell r="BZ19">
            <v>0</v>
          </cell>
          <cell r="CA19">
            <v>0</v>
          </cell>
          <cell r="CB19">
            <v>0</v>
          </cell>
          <cell r="CC19">
            <v>0</v>
          </cell>
          <cell r="CD19">
            <v>0</v>
          </cell>
          <cell r="CE19">
            <v>0</v>
          </cell>
          <cell r="CF19">
            <v>0</v>
          </cell>
          <cell r="CG19">
            <v>0</v>
          </cell>
          <cell r="CH19">
            <v>0</v>
          </cell>
          <cell r="CI19">
            <v>0</v>
          </cell>
          <cell r="CJ19">
            <v>0</v>
          </cell>
          <cell r="CK19">
            <v>0</v>
          </cell>
        </row>
        <row r="20">
          <cell r="A20" t="str">
            <v>호원오토GL3</v>
          </cell>
          <cell r="B20" t="str">
            <v>웅지호원</v>
          </cell>
          <cell r="C20" t="str">
            <v>호원오토GL3</v>
          </cell>
          <cell r="E20" t="str">
            <v>GL3</v>
          </cell>
          <cell r="F20" t="str">
            <v>65161-L8000</v>
          </cell>
          <cell r="G20" t="str">
            <v>65168-L8000</v>
          </cell>
          <cell r="H20" t="str">
            <v>REINF-FR SEAT FR OTR MTG,RH</v>
          </cell>
          <cell r="I20" t="str">
            <v>SPFC590DP</v>
          </cell>
          <cell r="J20">
            <v>1.4</v>
          </cell>
          <cell r="K20">
            <v>161</v>
          </cell>
          <cell r="L20">
            <v>310</v>
          </cell>
          <cell r="M20">
            <v>7.85</v>
          </cell>
          <cell r="N20">
            <v>0.54851090000000002</v>
          </cell>
          <cell r="O20" t="str">
            <v>COIL</v>
          </cell>
          <cell r="P20">
            <v>1194.2</v>
          </cell>
          <cell r="Q20">
            <v>0</v>
          </cell>
          <cell r="R20">
            <v>0</v>
          </cell>
          <cell r="S20">
            <v>0</v>
          </cell>
          <cell r="T20">
            <v>561</v>
          </cell>
          <cell r="U20">
            <v>655.03171678000012</v>
          </cell>
          <cell r="V20">
            <v>-94.031716780000124</v>
          </cell>
          <cell r="W20">
            <v>46.155674700000056</v>
          </cell>
          <cell r="BE20">
            <v>0</v>
          </cell>
          <cell r="BG20">
            <v>0</v>
          </cell>
          <cell r="BH20">
            <v>0</v>
          </cell>
          <cell r="BI20">
            <v>0</v>
          </cell>
          <cell r="BJ20">
            <v>0</v>
          </cell>
          <cell r="BK20">
            <v>0</v>
          </cell>
          <cell r="BL20">
            <v>0</v>
          </cell>
          <cell r="BM20">
            <v>0</v>
          </cell>
          <cell r="BN20">
            <v>0</v>
          </cell>
          <cell r="BO20">
            <v>0</v>
          </cell>
          <cell r="BP20">
            <v>0</v>
          </cell>
          <cell r="BQ20">
            <v>0</v>
          </cell>
          <cell r="BR20">
            <v>0</v>
          </cell>
          <cell r="BS20">
            <v>0</v>
          </cell>
          <cell r="BT20">
            <v>0</v>
          </cell>
          <cell r="BU20">
            <v>0</v>
          </cell>
          <cell r="BV20">
            <v>0</v>
          </cell>
          <cell r="BW20">
            <v>0</v>
          </cell>
          <cell r="BX20">
            <v>0</v>
          </cell>
          <cell r="BY20">
            <v>0</v>
          </cell>
          <cell r="BZ20">
            <v>0</v>
          </cell>
          <cell r="CA20">
            <v>0</v>
          </cell>
          <cell r="CB20">
            <v>0</v>
          </cell>
          <cell r="CC20">
            <v>0</v>
          </cell>
          <cell r="CD20">
            <v>0</v>
          </cell>
          <cell r="CE20">
            <v>0</v>
          </cell>
          <cell r="CF20">
            <v>0</v>
          </cell>
          <cell r="CG20">
            <v>0</v>
          </cell>
          <cell r="CH20">
            <v>0</v>
          </cell>
          <cell r="CI20">
            <v>0</v>
          </cell>
          <cell r="CJ20">
            <v>0</v>
          </cell>
          <cell r="CK20">
            <v>0</v>
          </cell>
        </row>
        <row r="21">
          <cell r="A21" t="str">
            <v>호원오토GL3</v>
          </cell>
          <cell r="B21" t="str">
            <v>웅지호원</v>
          </cell>
          <cell r="C21" t="str">
            <v>호원오토GL3</v>
          </cell>
          <cell r="E21" t="str">
            <v>GL3</v>
          </cell>
          <cell r="F21" t="str">
            <v>651E4-L8000</v>
          </cell>
          <cell r="G21" t="str">
            <v>651E4-L8000</v>
          </cell>
          <cell r="H21" t="str">
            <v>REINF-FR SEAT CROSS MBR SD,LH</v>
          </cell>
          <cell r="I21" t="str">
            <v>SPFC980Y</v>
          </cell>
          <cell r="J21">
            <v>0.8</v>
          </cell>
          <cell r="K21">
            <v>327</v>
          </cell>
          <cell r="L21">
            <v>135</v>
          </cell>
          <cell r="M21">
            <v>7.85</v>
          </cell>
          <cell r="N21">
            <v>0.27723059999999999</v>
          </cell>
          <cell r="O21" t="str">
            <v>COIL</v>
          </cell>
          <cell r="P21">
            <v>1343.2</v>
          </cell>
          <cell r="Q21">
            <v>0</v>
          </cell>
          <cell r="R21">
            <v>0</v>
          </cell>
          <cell r="S21">
            <v>0</v>
          </cell>
          <cell r="T21">
            <v>279</v>
          </cell>
          <cell r="U21">
            <v>372.37614191999995</v>
          </cell>
          <cell r="V21">
            <v>-93.376141919999952</v>
          </cell>
          <cell r="W21">
            <v>7.3653197999999733</v>
          </cell>
          <cell r="BE21">
            <v>0</v>
          </cell>
          <cell r="BG21">
            <v>0</v>
          </cell>
          <cell r="BH21">
            <v>0</v>
          </cell>
          <cell r="BI21">
            <v>0</v>
          </cell>
          <cell r="BJ21">
            <v>0</v>
          </cell>
          <cell r="BK21">
            <v>0</v>
          </cell>
          <cell r="BL21">
            <v>0</v>
          </cell>
          <cell r="BM21">
            <v>0</v>
          </cell>
          <cell r="BN21">
            <v>0</v>
          </cell>
          <cell r="BO21">
            <v>0</v>
          </cell>
          <cell r="BP21">
            <v>0</v>
          </cell>
          <cell r="BQ21">
            <v>0</v>
          </cell>
          <cell r="BR21">
            <v>0</v>
          </cell>
          <cell r="BS21">
            <v>0</v>
          </cell>
          <cell r="BT21">
            <v>0</v>
          </cell>
          <cell r="BU21">
            <v>0</v>
          </cell>
          <cell r="BV21">
            <v>0</v>
          </cell>
          <cell r="BW21">
            <v>0</v>
          </cell>
          <cell r="BX21">
            <v>0</v>
          </cell>
          <cell r="BY21">
            <v>0</v>
          </cell>
          <cell r="BZ21">
            <v>0</v>
          </cell>
          <cell r="CA21">
            <v>0</v>
          </cell>
          <cell r="CB21">
            <v>0</v>
          </cell>
          <cell r="CC21">
            <v>0</v>
          </cell>
          <cell r="CD21">
            <v>0</v>
          </cell>
          <cell r="CE21">
            <v>0</v>
          </cell>
          <cell r="CF21">
            <v>0</v>
          </cell>
          <cell r="CG21">
            <v>0</v>
          </cell>
          <cell r="CH21">
            <v>0</v>
          </cell>
          <cell r="CI21">
            <v>0</v>
          </cell>
          <cell r="CJ21">
            <v>0</v>
          </cell>
          <cell r="CK21">
            <v>0</v>
          </cell>
        </row>
        <row r="22">
          <cell r="A22" t="str">
            <v>호원오토GL3</v>
          </cell>
          <cell r="B22" t="str">
            <v>웅지호원</v>
          </cell>
          <cell r="C22" t="str">
            <v>호원오토GL3</v>
          </cell>
          <cell r="E22" t="str">
            <v>GL3</v>
          </cell>
          <cell r="F22" t="str">
            <v>651F4-L8000</v>
          </cell>
          <cell r="G22" t="str">
            <v>651F4-L8000</v>
          </cell>
          <cell r="H22" t="str">
            <v>REINF-FR SEAT CROSS MBR SD,LH</v>
          </cell>
          <cell r="I22" t="str">
            <v>SPFC980Y</v>
          </cell>
          <cell r="J22">
            <v>0.8</v>
          </cell>
          <cell r="K22">
            <v>327</v>
          </cell>
          <cell r="L22">
            <v>135</v>
          </cell>
          <cell r="M22">
            <v>7.85</v>
          </cell>
          <cell r="N22">
            <v>0.27723059999999999</v>
          </cell>
          <cell r="O22" t="str">
            <v>COIL</v>
          </cell>
          <cell r="P22">
            <v>1343.2</v>
          </cell>
          <cell r="Q22">
            <v>0</v>
          </cell>
          <cell r="R22">
            <v>0</v>
          </cell>
          <cell r="S22">
            <v>0</v>
          </cell>
          <cell r="T22">
            <v>279</v>
          </cell>
          <cell r="U22">
            <v>372.37614191999995</v>
          </cell>
          <cell r="V22">
            <v>-93.376141919999952</v>
          </cell>
          <cell r="W22">
            <v>7.3653197999999733</v>
          </cell>
          <cell r="BE22">
            <v>0</v>
          </cell>
          <cell r="BG22">
            <v>0</v>
          </cell>
          <cell r="BH22">
            <v>0</v>
          </cell>
          <cell r="BI22">
            <v>0</v>
          </cell>
          <cell r="BJ22">
            <v>0</v>
          </cell>
          <cell r="BK22">
            <v>0</v>
          </cell>
          <cell r="BL22">
            <v>0</v>
          </cell>
          <cell r="BM22">
            <v>0</v>
          </cell>
          <cell r="BN22">
            <v>0</v>
          </cell>
          <cell r="BO22">
            <v>0</v>
          </cell>
          <cell r="BP22">
            <v>0</v>
          </cell>
          <cell r="BQ22">
            <v>0</v>
          </cell>
          <cell r="BR22">
            <v>0</v>
          </cell>
          <cell r="BS22">
            <v>0</v>
          </cell>
          <cell r="BT22">
            <v>0</v>
          </cell>
          <cell r="BU22">
            <v>0</v>
          </cell>
          <cell r="BV22">
            <v>0</v>
          </cell>
          <cell r="BW22">
            <v>0</v>
          </cell>
          <cell r="BX22">
            <v>0</v>
          </cell>
          <cell r="BY22">
            <v>0</v>
          </cell>
          <cell r="BZ22">
            <v>0</v>
          </cell>
          <cell r="CA22">
            <v>0</v>
          </cell>
          <cell r="CB22">
            <v>0</v>
          </cell>
          <cell r="CC22">
            <v>0</v>
          </cell>
          <cell r="CD22">
            <v>0</v>
          </cell>
          <cell r="CE22">
            <v>0</v>
          </cell>
          <cell r="CF22">
            <v>0</v>
          </cell>
          <cell r="CG22">
            <v>0</v>
          </cell>
          <cell r="CH22">
            <v>0</v>
          </cell>
          <cell r="CI22">
            <v>0</v>
          </cell>
          <cell r="CJ22">
            <v>0</v>
          </cell>
          <cell r="CK22">
            <v>0</v>
          </cell>
        </row>
        <row r="23">
          <cell r="A23" t="str">
            <v>호원오토GL3</v>
          </cell>
          <cell r="B23" t="str">
            <v>웅지호원</v>
          </cell>
          <cell r="C23" t="str">
            <v>호원오토GL3</v>
          </cell>
          <cell r="E23" t="str">
            <v>GL3</v>
          </cell>
          <cell r="F23" t="str">
            <v>65151-L8000</v>
          </cell>
          <cell r="G23" t="str">
            <v>651E3-L8000</v>
          </cell>
          <cell r="H23" t="str">
            <v>REINF-FR SEAT CROSS MBR SD,LH</v>
          </cell>
          <cell r="I23" t="str">
            <v>SPFC980Y</v>
          </cell>
          <cell r="J23">
            <v>0.8</v>
          </cell>
          <cell r="K23">
            <v>327</v>
          </cell>
          <cell r="L23">
            <v>135</v>
          </cell>
          <cell r="M23">
            <v>7.85</v>
          </cell>
          <cell r="N23">
            <v>0.27723059999999999</v>
          </cell>
          <cell r="O23" t="str">
            <v>COIL</v>
          </cell>
          <cell r="P23">
            <v>1343.2</v>
          </cell>
          <cell r="Q23">
            <v>0</v>
          </cell>
          <cell r="R23">
            <v>0</v>
          </cell>
          <cell r="S23">
            <v>0</v>
          </cell>
          <cell r="T23">
            <v>391.68</v>
          </cell>
          <cell r="U23">
            <v>372.37614191999995</v>
          </cell>
          <cell r="V23">
            <v>19.303858080000055</v>
          </cell>
          <cell r="W23">
            <v>7.3653197999999733</v>
          </cell>
          <cell r="BE23">
            <v>0</v>
          </cell>
          <cell r="BG23">
            <v>0</v>
          </cell>
          <cell r="BH23">
            <v>0</v>
          </cell>
          <cell r="BI23">
            <v>0</v>
          </cell>
          <cell r="BJ23">
            <v>0</v>
          </cell>
          <cell r="BK23">
            <v>0</v>
          </cell>
          <cell r="BL23">
            <v>0</v>
          </cell>
          <cell r="BM23">
            <v>0</v>
          </cell>
          <cell r="BN23">
            <v>0</v>
          </cell>
          <cell r="BO23">
            <v>0</v>
          </cell>
          <cell r="BP23">
            <v>0</v>
          </cell>
          <cell r="BQ23">
            <v>0</v>
          </cell>
          <cell r="BR23">
            <v>0</v>
          </cell>
          <cell r="BS23">
            <v>0</v>
          </cell>
          <cell r="BT23">
            <v>0</v>
          </cell>
          <cell r="BU23">
            <v>0</v>
          </cell>
          <cell r="BV23">
            <v>0</v>
          </cell>
          <cell r="BW23">
            <v>0</v>
          </cell>
          <cell r="BX23">
            <v>0</v>
          </cell>
          <cell r="BY23">
            <v>0</v>
          </cell>
          <cell r="BZ23">
            <v>0</v>
          </cell>
          <cell r="CA23">
            <v>0</v>
          </cell>
          <cell r="CB23">
            <v>0</v>
          </cell>
          <cell r="CC23">
            <v>0</v>
          </cell>
          <cell r="CD23">
            <v>0</v>
          </cell>
          <cell r="CE23">
            <v>0</v>
          </cell>
          <cell r="CF23">
            <v>0</v>
          </cell>
          <cell r="CG23">
            <v>0</v>
          </cell>
          <cell r="CH23">
            <v>0</v>
          </cell>
          <cell r="CI23">
            <v>0</v>
          </cell>
          <cell r="CJ23">
            <v>0</v>
          </cell>
          <cell r="CK23">
            <v>0</v>
          </cell>
        </row>
        <row r="24">
          <cell r="A24" t="str">
            <v>호원오토GL3</v>
          </cell>
          <cell r="B24" t="str">
            <v>웅지호원</v>
          </cell>
          <cell r="C24" t="str">
            <v>호원오토GL3</v>
          </cell>
          <cell r="E24" t="str">
            <v>GL3</v>
          </cell>
          <cell r="F24" t="str">
            <v>65161-L8000</v>
          </cell>
          <cell r="G24" t="str">
            <v>651F3-L8000</v>
          </cell>
          <cell r="H24" t="str">
            <v>REINF-FR SEAT CROSS MBR SD,LH</v>
          </cell>
          <cell r="I24" t="str">
            <v>SPFC980Y</v>
          </cell>
          <cell r="J24">
            <v>0.8</v>
          </cell>
          <cell r="K24">
            <v>327</v>
          </cell>
          <cell r="L24">
            <v>135</v>
          </cell>
          <cell r="M24">
            <v>7.85</v>
          </cell>
          <cell r="N24">
            <v>0.27723059999999999</v>
          </cell>
          <cell r="O24" t="str">
            <v>COIL</v>
          </cell>
          <cell r="P24">
            <v>1343.2</v>
          </cell>
          <cell r="Q24">
            <v>0</v>
          </cell>
          <cell r="R24">
            <v>0</v>
          </cell>
          <cell r="S24">
            <v>0</v>
          </cell>
          <cell r="T24">
            <v>391.68</v>
          </cell>
          <cell r="U24">
            <v>372.37614191999995</v>
          </cell>
          <cell r="V24">
            <v>19.303858080000055</v>
          </cell>
          <cell r="W24">
            <v>7.3653197999999733</v>
          </cell>
          <cell r="BE24">
            <v>0</v>
          </cell>
          <cell r="BG24">
            <v>0</v>
          </cell>
          <cell r="BH24">
            <v>0</v>
          </cell>
          <cell r="BI24">
            <v>0</v>
          </cell>
          <cell r="BJ24">
            <v>0</v>
          </cell>
          <cell r="BK24">
            <v>0</v>
          </cell>
          <cell r="BL24">
            <v>0</v>
          </cell>
          <cell r="BM24">
            <v>0</v>
          </cell>
          <cell r="BN24">
            <v>0</v>
          </cell>
          <cell r="BO24">
            <v>0</v>
          </cell>
          <cell r="BP24">
            <v>0</v>
          </cell>
          <cell r="BQ24">
            <v>0</v>
          </cell>
          <cell r="BR24">
            <v>0</v>
          </cell>
          <cell r="BS24">
            <v>0</v>
          </cell>
          <cell r="BT24">
            <v>0</v>
          </cell>
          <cell r="BU24">
            <v>0</v>
          </cell>
          <cell r="BV24">
            <v>0</v>
          </cell>
          <cell r="BW24">
            <v>0</v>
          </cell>
          <cell r="BX24">
            <v>0</v>
          </cell>
          <cell r="BY24">
            <v>0</v>
          </cell>
          <cell r="BZ24">
            <v>0</v>
          </cell>
          <cell r="CA24">
            <v>0</v>
          </cell>
          <cell r="CB24">
            <v>0</v>
          </cell>
          <cell r="CC24">
            <v>0</v>
          </cell>
          <cell r="CD24">
            <v>0</v>
          </cell>
          <cell r="CE24">
            <v>0</v>
          </cell>
          <cell r="CF24">
            <v>0</v>
          </cell>
          <cell r="CG24">
            <v>0</v>
          </cell>
          <cell r="CH24">
            <v>0</v>
          </cell>
          <cell r="CI24">
            <v>0</v>
          </cell>
          <cell r="CJ24">
            <v>0</v>
          </cell>
          <cell r="CK24">
            <v>0</v>
          </cell>
        </row>
        <row r="25">
          <cell r="A25" t="str">
            <v>호원오토GL3</v>
          </cell>
          <cell r="B25" t="str">
            <v>웅지호원</v>
          </cell>
          <cell r="C25" t="str">
            <v>호원오토GL3</v>
          </cell>
          <cell r="E25" t="str">
            <v>GL3</v>
          </cell>
          <cell r="F25" t="str">
            <v>65151-L8000</v>
          </cell>
          <cell r="G25" t="str">
            <v>65278-L8000</v>
          </cell>
          <cell r="H25" t="str">
            <v>REINF-FR SEAT CRO/MBR INR</v>
          </cell>
          <cell r="I25" t="str">
            <v>SPFC980Y</v>
          </cell>
          <cell r="J25">
            <v>0.8</v>
          </cell>
          <cell r="K25">
            <v>327</v>
          </cell>
          <cell r="L25">
            <v>135</v>
          </cell>
          <cell r="M25">
            <v>7.85</v>
          </cell>
          <cell r="N25">
            <v>0.27723059999999999</v>
          </cell>
          <cell r="O25" t="str">
            <v>COIL</v>
          </cell>
          <cell r="P25">
            <v>1343.2</v>
          </cell>
          <cell r="Q25">
            <v>0</v>
          </cell>
          <cell r="R25">
            <v>0</v>
          </cell>
          <cell r="S25">
            <v>0</v>
          </cell>
          <cell r="T25">
            <v>232</v>
          </cell>
          <cell r="U25">
            <v>372.37614191999995</v>
          </cell>
          <cell r="V25">
            <v>-140.37614191999995</v>
          </cell>
          <cell r="W25">
            <v>66.73031979999999</v>
          </cell>
          <cell r="BE25">
            <v>0</v>
          </cell>
          <cell r="BG25">
            <v>0</v>
          </cell>
          <cell r="BH25">
            <v>0</v>
          </cell>
          <cell r="BI25">
            <v>0</v>
          </cell>
          <cell r="BJ25">
            <v>0</v>
          </cell>
          <cell r="BK25">
            <v>0</v>
          </cell>
          <cell r="BL25">
            <v>0</v>
          </cell>
          <cell r="BM25">
            <v>0</v>
          </cell>
          <cell r="BN25">
            <v>0</v>
          </cell>
          <cell r="BO25">
            <v>0</v>
          </cell>
          <cell r="BP25">
            <v>0</v>
          </cell>
          <cell r="BQ25">
            <v>0</v>
          </cell>
          <cell r="BR25">
            <v>0</v>
          </cell>
          <cell r="BS25">
            <v>0</v>
          </cell>
          <cell r="BT25">
            <v>0</v>
          </cell>
          <cell r="BU25">
            <v>0</v>
          </cell>
          <cell r="BV25">
            <v>0</v>
          </cell>
          <cell r="BW25">
            <v>0</v>
          </cell>
          <cell r="BX25">
            <v>0</v>
          </cell>
          <cell r="BY25">
            <v>0</v>
          </cell>
          <cell r="BZ25">
            <v>0</v>
          </cell>
          <cell r="CA25">
            <v>0</v>
          </cell>
          <cell r="CB25">
            <v>0</v>
          </cell>
          <cell r="CC25">
            <v>0</v>
          </cell>
          <cell r="CD25">
            <v>0</v>
          </cell>
          <cell r="CE25">
            <v>0</v>
          </cell>
          <cell r="CF25">
            <v>0</v>
          </cell>
          <cell r="CG25">
            <v>0</v>
          </cell>
          <cell r="CH25">
            <v>0</v>
          </cell>
          <cell r="CI25">
            <v>0</v>
          </cell>
          <cell r="CJ25">
            <v>0</v>
          </cell>
          <cell r="CK25">
            <v>0</v>
          </cell>
        </row>
        <row r="26">
          <cell r="A26" t="str">
            <v>호원오토GL3</v>
          </cell>
          <cell r="B26" t="str">
            <v>웅지호원</v>
          </cell>
          <cell r="C26" t="str">
            <v>호원오토GL3</v>
          </cell>
          <cell r="E26" t="str">
            <v>GL3</v>
          </cell>
          <cell r="F26" t="str">
            <v>65115-L3400</v>
          </cell>
          <cell r="G26" t="str">
            <v>65116-L3400</v>
          </cell>
          <cell r="H26" t="str">
            <v>BRKT-PROPELLER SHAFT MTG</v>
          </cell>
          <cell r="I26" t="str">
            <v>SGACC 60/60</v>
          </cell>
          <cell r="J26">
            <v>1.2</v>
          </cell>
          <cell r="K26">
            <v>220</v>
          </cell>
          <cell r="L26">
            <v>330</v>
          </cell>
          <cell r="M26">
            <v>7.85</v>
          </cell>
          <cell r="N26">
            <v>0.68389200000000006</v>
          </cell>
          <cell r="O26" t="str">
            <v>COIL</v>
          </cell>
          <cell r="P26">
            <v>1109.2</v>
          </cell>
          <cell r="Q26">
            <v>0</v>
          </cell>
          <cell r="R26">
            <v>0</v>
          </cell>
          <cell r="S26">
            <v>0</v>
          </cell>
          <cell r="T26">
            <v>935</v>
          </cell>
          <cell r="U26">
            <v>758.57300639999994</v>
          </cell>
          <cell r="V26">
            <v>176.42699360000006</v>
          </cell>
          <cell r="W26">
            <v>98.772635999999977</v>
          </cell>
          <cell r="BE26">
            <v>0</v>
          </cell>
          <cell r="BG26">
            <v>0</v>
          </cell>
          <cell r="BH26">
            <v>0</v>
          </cell>
          <cell r="BI26">
            <v>0</v>
          </cell>
          <cell r="BJ26">
            <v>0</v>
          </cell>
          <cell r="BK26">
            <v>0</v>
          </cell>
          <cell r="BL26">
            <v>0</v>
          </cell>
          <cell r="BM26">
            <v>0</v>
          </cell>
          <cell r="BN26">
            <v>0</v>
          </cell>
          <cell r="BO26">
            <v>0</v>
          </cell>
          <cell r="BP26">
            <v>0</v>
          </cell>
          <cell r="BQ26">
            <v>0</v>
          </cell>
          <cell r="BR26">
            <v>0</v>
          </cell>
          <cell r="BS26">
            <v>0</v>
          </cell>
          <cell r="BT26">
            <v>0</v>
          </cell>
          <cell r="BU26">
            <v>0</v>
          </cell>
          <cell r="BV26">
            <v>0</v>
          </cell>
          <cell r="BW26">
            <v>0</v>
          </cell>
          <cell r="BX26">
            <v>0</v>
          </cell>
          <cell r="BY26">
            <v>0</v>
          </cell>
          <cell r="BZ26">
            <v>0</v>
          </cell>
          <cell r="CA26">
            <v>0</v>
          </cell>
          <cell r="CB26">
            <v>0</v>
          </cell>
          <cell r="CC26">
            <v>0</v>
          </cell>
          <cell r="CD26">
            <v>0</v>
          </cell>
          <cell r="CE26">
            <v>0</v>
          </cell>
          <cell r="CF26">
            <v>0</v>
          </cell>
          <cell r="CG26">
            <v>0</v>
          </cell>
          <cell r="CH26">
            <v>0</v>
          </cell>
          <cell r="CI26">
            <v>0</v>
          </cell>
          <cell r="CJ26">
            <v>0</v>
          </cell>
          <cell r="CK26">
            <v>0</v>
          </cell>
        </row>
        <row r="27">
          <cell r="A27" t="str">
            <v>호원오토GL3</v>
          </cell>
          <cell r="B27" t="str">
            <v>웅지호원</v>
          </cell>
          <cell r="C27" t="str">
            <v>호원오토GL3</v>
          </cell>
          <cell r="E27" t="str">
            <v>GL3</v>
          </cell>
          <cell r="F27" t="str">
            <v>65125-L3400</v>
          </cell>
          <cell r="G27" t="str">
            <v>65126-L3400</v>
          </cell>
          <cell r="H27" t="str">
            <v>BRKT-PROPELLER SHAFT MTG RR</v>
          </cell>
          <cell r="I27" t="str">
            <v>SGACC 60/60</v>
          </cell>
          <cell r="J27">
            <v>1.2</v>
          </cell>
          <cell r="K27">
            <v>200</v>
          </cell>
          <cell r="L27">
            <v>330</v>
          </cell>
          <cell r="M27">
            <v>7.85</v>
          </cell>
          <cell r="N27">
            <v>0.62172000000000005</v>
          </cell>
          <cell r="O27" t="str">
            <v>COIL</v>
          </cell>
          <cell r="P27">
            <v>1109.2</v>
          </cell>
          <cell r="Q27">
            <v>0</v>
          </cell>
          <cell r="R27">
            <v>0</v>
          </cell>
          <cell r="S27">
            <v>0</v>
          </cell>
          <cell r="T27">
            <v>931</v>
          </cell>
          <cell r="U27">
            <v>689.61182399999996</v>
          </cell>
          <cell r="V27">
            <v>241.38817600000004</v>
          </cell>
          <cell r="W27">
            <v>70.364759999999976</v>
          </cell>
          <cell r="BE27">
            <v>0</v>
          </cell>
          <cell r="BG27">
            <v>0</v>
          </cell>
          <cell r="BH27">
            <v>0</v>
          </cell>
          <cell r="BI27">
            <v>0</v>
          </cell>
          <cell r="BJ27">
            <v>0</v>
          </cell>
          <cell r="BK27">
            <v>0</v>
          </cell>
          <cell r="BL27">
            <v>0</v>
          </cell>
          <cell r="BM27">
            <v>0</v>
          </cell>
          <cell r="BN27">
            <v>0</v>
          </cell>
          <cell r="BO27">
            <v>0</v>
          </cell>
          <cell r="BP27">
            <v>0</v>
          </cell>
          <cell r="BQ27">
            <v>0</v>
          </cell>
          <cell r="BR27">
            <v>0</v>
          </cell>
          <cell r="BS27">
            <v>0</v>
          </cell>
          <cell r="BT27">
            <v>0</v>
          </cell>
          <cell r="BU27">
            <v>0</v>
          </cell>
          <cell r="BV27">
            <v>0</v>
          </cell>
          <cell r="BW27">
            <v>0</v>
          </cell>
          <cell r="BX27">
            <v>0</v>
          </cell>
          <cell r="BY27">
            <v>0</v>
          </cell>
          <cell r="BZ27">
            <v>0</v>
          </cell>
          <cell r="CA27">
            <v>0</v>
          </cell>
          <cell r="CB27">
            <v>0</v>
          </cell>
          <cell r="CC27">
            <v>0</v>
          </cell>
          <cell r="CD27">
            <v>0</v>
          </cell>
          <cell r="CE27">
            <v>0</v>
          </cell>
          <cell r="CF27">
            <v>0</v>
          </cell>
          <cell r="CG27">
            <v>0</v>
          </cell>
          <cell r="CH27">
            <v>0</v>
          </cell>
          <cell r="CI27">
            <v>0</v>
          </cell>
          <cell r="CJ27">
            <v>0</v>
          </cell>
          <cell r="CK27">
            <v>0</v>
          </cell>
        </row>
        <row r="28">
          <cell r="A28" t="str">
            <v>호원오토GL3</v>
          </cell>
          <cell r="B28" t="str">
            <v>웅지호원</v>
          </cell>
          <cell r="C28" t="str">
            <v>호원오토GL3</v>
          </cell>
          <cell r="E28" t="str">
            <v>GL3</v>
          </cell>
          <cell r="F28" t="str">
            <v>65131-L2500 / 65131-L8000S</v>
          </cell>
          <cell r="G28" t="str">
            <v>65136-L8000</v>
          </cell>
          <cell r="H28" t="str">
            <v>REINF-CTR SUPPORT MTG</v>
          </cell>
          <cell r="I28" t="str">
            <v>SPCC</v>
          </cell>
          <cell r="J28">
            <v>1</v>
          </cell>
          <cell r="K28">
            <v>93</v>
          </cell>
          <cell r="L28">
            <v>71</v>
          </cell>
          <cell r="M28">
            <v>7.85</v>
          </cell>
          <cell r="N28">
            <v>5.1833549999999999E-2</v>
          </cell>
          <cell r="O28" t="str">
            <v>COIL</v>
          </cell>
          <cell r="P28">
            <v>1013.2</v>
          </cell>
          <cell r="Q28">
            <v>0</v>
          </cell>
          <cell r="R28">
            <v>0</v>
          </cell>
          <cell r="S28">
            <v>0</v>
          </cell>
          <cell r="T28">
            <v>205</v>
          </cell>
          <cell r="U28">
            <v>52.517752860000002</v>
          </cell>
          <cell r="V28">
            <v>152.48224714</v>
          </cell>
          <cell r="W28">
            <v>6.830249649999999</v>
          </cell>
          <cell r="BE28">
            <v>0</v>
          </cell>
          <cell r="BG28">
            <v>0</v>
          </cell>
          <cell r="BH28">
            <v>0</v>
          </cell>
          <cell r="BI28">
            <v>0</v>
          </cell>
          <cell r="BJ28">
            <v>0</v>
          </cell>
          <cell r="BK28">
            <v>0</v>
          </cell>
          <cell r="BL28">
            <v>0</v>
          </cell>
          <cell r="BM28">
            <v>0</v>
          </cell>
          <cell r="BN28">
            <v>0</v>
          </cell>
          <cell r="BO28">
            <v>0</v>
          </cell>
          <cell r="BP28">
            <v>0</v>
          </cell>
          <cell r="BQ28">
            <v>0</v>
          </cell>
          <cell r="BR28">
            <v>0</v>
          </cell>
          <cell r="BS28">
            <v>0</v>
          </cell>
          <cell r="BT28">
            <v>0</v>
          </cell>
          <cell r="BU28">
            <v>0</v>
          </cell>
          <cell r="BV28">
            <v>0</v>
          </cell>
          <cell r="BW28">
            <v>0</v>
          </cell>
          <cell r="BX28">
            <v>0</v>
          </cell>
          <cell r="BY28">
            <v>0</v>
          </cell>
          <cell r="BZ28">
            <v>0</v>
          </cell>
          <cell r="CA28">
            <v>0</v>
          </cell>
          <cell r="CB28">
            <v>0</v>
          </cell>
          <cell r="CC28">
            <v>0</v>
          </cell>
          <cell r="CD28">
            <v>0</v>
          </cell>
          <cell r="CE28">
            <v>0</v>
          </cell>
          <cell r="CF28">
            <v>0</v>
          </cell>
          <cell r="CG28">
            <v>0</v>
          </cell>
          <cell r="CH28">
            <v>0</v>
          </cell>
          <cell r="CI28">
            <v>0</v>
          </cell>
          <cell r="CJ28">
            <v>0</v>
          </cell>
          <cell r="CK28">
            <v>0</v>
          </cell>
        </row>
        <row r="29">
          <cell r="A29" t="str">
            <v>호원오토GL3</v>
          </cell>
          <cell r="B29" t="str">
            <v>웅지호원</v>
          </cell>
          <cell r="C29" t="str">
            <v>호원오토GL3</v>
          </cell>
          <cell r="E29" t="str">
            <v>GL3</v>
          </cell>
          <cell r="F29" t="str">
            <v>65131-L8400S</v>
          </cell>
          <cell r="G29" t="str">
            <v>65136-L8400</v>
          </cell>
          <cell r="H29" t="str">
            <v>REINF-CTR SUPPORT MTG,LH</v>
          </cell>
          <cell r="I29" t="str">
            <v>SPCC</v>
          </cell>
          <cell r="J29">
            <v>1</v>
          </cell>
          <cell r="K29">
            <v>91</v>
          </cell>
          <cell r="L29">
            <v>85</v>
          </cell>
          <cell r="M29">
            <v>7.85</v>
          </cell>
          <cell r="N29">
            <v>6.0719750000000003E-2</v>
          </cell>
          <cell r="O29" t="str">
            <v>COIL</v>
          </cell>
          <cell r="P29">
            <v>1013.2</v>
          </cell>
          <cell r="Q29">
            <v>0</v>
          </cell>
          <cell r="R29">
            <v>0</v>
          </cell>
          <cell r="S29">
            <v>0</v>
          </cell>
          <cell r="T29">
            <v>335</v>
          </cell>
          <cell r="U29">
            <v>61.521250700000003</v>
          </cell>
          <cell r="V29">
            <v>273.4787493</v>
          </cell>
          <cell r="W29">
            <v>7.9356642500000012</v>
          </cell>
          <cell r="BE29">
            <v>0</v>
          </cell>
          <cell r="BG29">
            <v>0</v>
          </cell>
          <cell r="BH29">
            <v>0</v>
          </cell>
          <cell r="BI29">
            <v>0</v>
          </cell>
          <cell r="BJ29">
            <v>0</v>
          </cell>
          <cell r="BK29">
            <v>0</v>
          </cell>
          <cell r="BL29">
            <v>0</v>
          </cell>
          <cell r="BM29">
            <v>0</v>
          </cell>
          <cell r="BN29">
            <v>0</v>
          </cell>
          <cell r="BO29">
            <v>0</v>
          </cell>
          <cell r="BP29">
            <v>0</v>
          </cell>
          <cell r="BQ29">
            <v>0</v>
          </cell>
          <cell r="BR29">
            <v>0</v>
          </cell>
          <cell r="BS29">
            <v>0</v>
          </cell>
          <cell r="BT29">
            <v>0</v>
          </cell>
          <cell r="BU29">
            <v>0</v>
          </cell>
          <cell r="BV29">
            <v>0</v>
          </cell>
          <cell r="BW29">
            <v>0</v>
          </cell>
          <cell r="BX29">
            <v>0</v>
          </cell>
          <cell r="BY29">
            <v>0</v>
          </cell>
          <cell r="BZ29">
            <v>0</v>
          </cell>
          <cell r="CA29">
            <v>0</v>
          </cell>
          <cell r="CB29">
            <v>0</v>
          </cell>
          <cell r="CC29">
            <v>0</v>
          </cell>
          <cell r="CD29">
            <v>0</v>
          </cell>
          <cell r="CE29">
            <v>0</v>
          </cell>
          <cell r="CF29">
            <v>0</v>
          </cell>
          <cell r="CG29">
            <v>0</v>
          </cell>
          <cell r="CH29">
            <v>0</v>
          </cell>
          <cell r="CI29">
            <v>0</v>
          </cell>
          <cell r="CJ29">
            <v>0</v>
          </cell>
          <cell r="CK29">
            <v>0</v>
          </cell>
        </row>
        <row r="30">
          <cell r="A30" t="str">
            <v>호원오토GL3</v>
          </cell>
          <cell r="B30" t="str">
            <v>웅지호원</v>
          </cell>
          <cell r="C30" t="str">
            <v>호원오토GL3</v>
          </cell>
          <cell r="E30" t="str">
            <v>GL3</v>
          </cell>
          <cell r="F30" t="str">
            <v>65131-L8400S</v>
          </cell>
          <cell r="G30" t="str">
            <v>651M7-L8400</v>
          </cell>
          <cell r="H30" t="str">
            <v>BRKT-CTR SUPPORT MTG,LH</v>
          </cell>
          <cell r="I30" t="str">
            <v>SPCC</v>
          </cell>
          <cell r="J30">
            <v>1.2</v>
          </cell>
          <cell r="K30">
            <v>105</v>
          </cell>
          <cell r="L30">
            <v>103</v>
          </cell>
          <cell r="M30">
            <v>7.85</v>
          </cell>
          <cell r="N30">
            <v>0.10187729999999999</v>
          </cell>
          <cell r="O30" t="str">
            <v>COIL</v>
          </cell>
          <cell r="P30">
            <v>1013.2</v>
          </cell>
          <cell r="Q30">
            <v>0</v>
          </cell>
          <cell r="R30">
            <v>0</v>
          </cell>
          <cell r="S30">
            <v>0</v>
          </cell>
          <cell r="T30">
            <v>369.9</v>
          </cell>
          <cell r="U30">
            <v>103.22208035999999</v>
          </cell>
          <cell r="V30">
            <v>266.67791963999997</v>
          </cell>
          <cell r="W30">
            <v>12.975005899999994</v>
          </cell>
          <cell r="BE30">
            <v>0</v>
          </cell>
          <cell r="BG30">
            <v>0</v>
          </cell>
          <cell r="BH30">
            <v>0</v>
          </cell>
          <cell r="BI30">
            <v>0</v>
          </cell>
          <cell r="BJ30">
            <v>0</v>
          </cell>
          <cell r="BK30">
            <v>0</v>
          </cell>
          <cell r="BL30">
            <v>0</v>
          </cell>
          <cell r="BM30">
            <v>0</v>
          </cell>
          <cell r="BN30">
            <v>0</v>
          </cell>
          <cell r="BO30">
            <v>0</v>
          </cell>
          <cell r="BP30">
            <v>0</v>
          </cell>
          <cell r="BQ30">
            <v>0</v>
          </cell>
          <cell r="BR30">
            <v>0</v>
          </cell>
          <cell r="BS30">
            <v>0</v>
          </cell>
          <cell r="BT30">
            <v>0</v>
          </cell>
          <cell r="BU30">
            <v>0</v>
          </cell>
          <cell r="BV30">
            <v>0</v>
          </cell>
          <cell r="BW30">
            <v>0</v>
          </cell>
          <cell r="BX30">
            <v>0</v>
          </cell>
          <cell r="BY30">
            <v>0</v>
          </cell>
          <cell r="BZ30">
            <v>0</v>
          </cell>
          <cell r="CA30">
            <v>0</v>
          </cell>
          <cell r="CB30">
            <v>0</v>
          </cell>
          <cell r="CC30">
            <v>0</v>
          </cell>
          <cell r="CD30">
            <v>0</v>
          </cell>
          <cell r="CE30">
            <v>0</v>
          </cell>
          <cell r="CF30">
            <v>0</v>
          </cell>
          <cell r="CG30">
            <v>0</v>
          </cell>
          <cell r="CH30">
            <v>0</v>
          </cell>
          <cell r="CI30">
            <v>0</v>
          </cell>
          <cell r="CJ30">
            <v>0</v>
          </cell>
          <cell r="CK30">
            <v>0</v>
          </cell>
        </row>
        <row r="31">
          <cell r="A31" t="str">
            <v>시중구매</v>
          </cell>
          <cell r="B31" t="str">
            <v>JS인알파</v>
          </cell>
          <cell r="C31" t="str">
            <v>시중구매</v>
          </cell>
          <cell r="D31" t="str">
            <v>광성산업</v>
          </cell>
          <cell r="E31" t="str">
            <v>JX</v>
          </cell>
          <cell r="F31" t="str">
            <v>50011106C</v>
          </cell>
          <cell r="G31">
            <v>50011106</v>
          </cell>
          <cell r="H31" t="str">
            <v>CLASS MTG BRACKET</v>
          </cell>
          <cell r="I31" t="str">
            <v>SPRC340</v>
          </cell>
          <cell r="J31">
            <v>1.5</v>
          </cell>
          <cell r="K31">
            <v>105</v>
          </cell>
          <cell r="L31">
            <v>77</v>
          </cell>
          <cell r="M31">
            <v>7.97</v>
          </cell>
          <cell r="N31">
            <v>5.2625909999999998E-2</v>
          </cell>
          <cell r="O31" t="str">
            <v>COIL</v>
          </cell>
          <cell r="P31">
            <v>1122</v>
          </cell>
          <cell r="Q31">
            <v>0</v>
          </cell>
          <cell r="R31">
            <v>0</v>
          </cell>
          <cell r="S31">
            <v>0</v>
          </cell>
          <cell r="T31">
            <v>177</v>
          </cell>
          <cell r="U31">
            <v>108.44822835000001</v>
          </cell>
          <cell r="V31">
            <v>68.551771649999992</v>
          </cell>
          <cell r="W31">
            <v>28.011629274750007</v>
          </cell>
          <cell r="BE31">
            <v>0</v>
          </cell>
          <cell r="BG31">
            <v>0</v>
          </cell>
          <cell r="BH31">
            <v>0</v>
          </cell>
          <cell r="BI31">
            <v>0</v>
          </cell>
          <cell r="BJ31">
            <v>0</v>
          </cell>
          <cell r="BK31">
            <v>0</v>
          </cell>
          <cell r="BL31">
            <v>0</v>
          </cell>
          <cell r="BM31">
            <v>0</v>
          </cell>
          <cell r="BN31">
            <v>0</v>
          </cell>
          <cell r="BO31">
            <v>0</v>
          </cell>
          <cell r="BP31">
            <v>0</v>
          </cell>
          <cell r="BQ31">
            <v>0</v>
          </cell>
          <cell r="BR31">
            <v>0</v>
          </cell>
          <cell r="BS31">
            <v>0</v>
          </cell>
          <cell r="BT31">
            <v>0</v>
          </cell>
          <cell r="BU31">
            <v>0</v>
          </cell>
          <cell r="BV31">
            <v>0</v>
          </cell>
          <cell r="BW31">
            <v>0</v>
          </cell>
          <cell r="BX31">
            <v>0</v>
          </cell>
          <cell r="BY31">
            <v>0</v>
          </cell>
          <cell r="BZ31">
            <v>0</v>
          </cell>
          <cell r="CA31">
            <v>0</v>
          </cell>
          <cell r="CB31">
            <v>0</v>
          </cell>
          <cell r="CC31">
            <v>0</v>
          </cell>
          <cell r="CD31">
            <v>0</v>
          </cell>
          <cell r="CE31">
            <v>0</v>
          </cell>
          <cell r="CF31">
            <v>0</v>
          </cell>
          <cell r="CG31">
            <v>0</v>
          </cell>
          <cell r="CH31">
            <v>0</v>
          </cell>
          <cell r="CI31">
            <v>0</v>
          </cell>
          <cell r="CJ31">
            <v>0</v>
          </cell>
          <cell r="CK31">
            <v>0</v>
          </cell>
        </row>
        <row r="32">
          <cell r="A32" t="str">
            <v>인알파코리아KA4 외</v>
          </cell>
          <cell r="B32" t="str">
            <v>JS인알파</v>
          </cell>
          <cell r="C32" t="str">
            <v>인알파코리아</v>
          </cell>
          <cell r="E32" t="str">
            <v>MQ4</v>
          </cell>
          <cell r="F32" t="str">
            <v>50011307B</v>
          </cell>
          <cell r="G32" t="str">
            <v>50011307B</v>
          </cell>
          <cell r="H32" t="str">
            <v xml:space="preserve">ROLLO CASSETTE </v>
          </cell>
          <cell r="I32" t="str">
            <v>SPCC</v>
          </cell>
          <cell r="J32">
            <v>1</v>
          </cell>
          <cell r="K32">
            <v>153</v>
          </cell>
          <cell r="L32">
            <v>930</v>
          </cell>
          <cell r="M32">
            <v>7.85</v>
          </cell>
          <cell r="N32">
            <v>6.0719750000000003E-2</v>
          </cell>
          <cell r="O32" t="str">
            <v>COIL</v>
          </cell>
          <cell r="P32">
            <v>1076</v>
          </cell>
          <cell r="Q32">
            <v>0</v>
          </cell>
          <cell r="R32">
            <v>0</v>
          </cell>
          <cell r="S32">
            <v>0</v>
          </cell>
          <cell r="T32">
            <v>1200</v>
          </cell>
          <cell r="U32">
            <v>1201.866714</v>
          </cell>
          <cell r="V32">
            <v>-1.8667140000000018</v>
          </cell>
          <cell r="W32">
            <v>221.80553950499998</v>
          </cell>
          <cell r="BE32">
            <v>0</v>
          </cell>
          <cell r="BG32">
            <v>0</v>
          </cell>
          <cell r="BH32">
            <v>0</v>
          </cell>
          <cell r="BI32">
            <v>0</v>
          </cell>
          <cell r="BJ32">
            <v>0</v>
          </cell>
          <cell r="BK32">
            <v>0</v>
          </cell>
          <cell r="BL32">
            <v>0</v>
          </cell>
          <cell r="BM32">
            <v>0</v>
          </cell>
          <cell r="BN32">
            <v>0</v>
          </cell>
          <cell r="BO32">
            <v>0</v>
          </cell>
          <cell r="BP32">
            <v>0</v>
          </cell>
          <cell r="BQ32">
            <v>0</v>
          </cell>
          <cell r="BR32">
            <v>0</v>
          </cell>
          <cell r="BS32">
            <v>0</v>
          </cell>
          <cell r="BT32">
            <v>0</v>
          </cell>
          <cell r="BU32">
            <v>0</v>
          </cell>
          <cell r="BV32">
            <v>0</v>
          </cell>
          <cell r="BW32">
            <v>0</v>
          </cell>
          <cell r="BX32">
            <v>0</v>
          </cell>
          <cell r="BY32">
            <v>0</v>
          </cell>
          <cell r="BZ32">
            <v>0</v>
          </cell>
          <cell r="CA32">
            <v>0</v>
          </cell>
          <cell r="CB32">
            <v>0</v>
          </cell>
          <cell r="CC32">
            <v>0</v>
          </cell>
          <cell r="CD32">
            <v>0</v>
          </cell>
          <cell r="CE32">
            <v>0</v>
          </cell>
          <cell r="CF32">
            <v>0</v>
          </cell>
          <cell r="CG32">
            <v>0</v>
          </cell>
          <cell r="CH32">
            <v>0</v>
          </cell>
          <cell r="CI32">
            <v>0</v>
          </cell>
          <cell r="CJ32">
            <v>0</v>
          </cell>
          <cell r="CK32">
            <v>0</v>
          </cell>
        </row>
        <row r="33">
          <cell r="A33" t="str">
            <v>인알파코리아KA4 외</v>
          </cell>
          <cell r="B33" t="str">
            <v>신성인알파</v>
          </cell>
          <cell r="C33" t="str">
            <v>인알파코리아</v>
          </cell>
          <cell r="D33" t="str">
            <v>신성산업</v>
          </cell>
          <cell r="E33" t="str">
            <v>MQ4</v>
          </cell>
          <cell r="F33" t="str">
            <v>50011382D</v>
          </cell>
          <cell r="G33">
            <v>50011385</v>
          </cell>
          <cell r="H33" t="str">
            <v>CENTER CROSS MEMBER UPPER</v>
          </cell>
          <cell r="I33" t="str">
            <v>SPFC980</v>
          </cell>
          <cell r="J33">
            <v>1.6</v>
          </cell>
          <cell r="K33">
            <v>168</v>
          </cell>
          <cell r="L33">
            <v>1120</v>
          </cell>
          <cell r="M33">
            <v>7.85</v>
          </cell>
          <cell r="N33">
            <v>0.10187729999999999</v>
          </cell>
          <cell r="O33" t="str">
            <v>COIL</v>
          </cell>
          <cell r="P33">
            <v>1131.5999999999999</v>
          </cell>
          <cell r="Q33">
            <v>0</v>
          </cell>
          <cell r="R33">
            <v>0</v>
          </cell>
          <cell r="S33">
            <v>0</v>
          </cell>
          <cell r="T33">
            <v>2680</v>
          </cell>
          <cell r="U33">
            <v>2674.2985113599998</v>
          </cell>
          <cell r="V33">
            <v>5.7014886400002069</v>
          </cell>
          <cell r="W33">
            <v>509.33511763199994</v>
          </cell>
          <cell r="BE33">
            <v>0</v>
          </cell>
          <cell r="BG33">
            <v>0</v>
          </cell>
          <cell r="BH33">
            <v>0</v>
          </cell>
          <cell r="BI33">
            <v>0</v>
          </cell>
          <cell r="BJ33">
            <v>0</v>
          </cell>
          <cell r="BK33">
            <v>0</v>
          </cell>
          <cell r="BL33">
            <v>0</v>
          </cell>
          <cell r="BM33">
            <v>0</v>
          </cell>
          <cell r="BN33">
            <v>0</v>
          </cell>
          <cell r="BO33">
            <v>0</v>
          </cell>
          <cell r="BP33">
            <v>0</v>
          </cell>
          <cell r="BQ33">
            <v>0</v>
          </cell>
          <cell r="BR33">
            <v>0</v>
          </cell>
          <cell r="BS33">
            <v>0</v>
          </cell>
          <cell r="BT33">
            <v>0</v>
          </cell>
          <cell r="BU33">
            <v>0</v>
          </cell>
          <cell r="BV33">
            <v>0</v>
          </cell>
          <cell r="BW33">
            <v>0</v>
          </cell>
          <cell r="BX33">
            <v>0</v>
          </cell>
          <cell r="BY33">
            <v>0</v>
          </cell>
          <cell r="BZ33">
            <v>0</v>
          </cell>
          <cell r="CA33">
            <v>0</v>
          </cell>
          <cell r="CB33">
            <v>0</v>
          </cell>
          <cell r="CC33">
            <v>0</v>
          </cell>
          <cell r="CD33">
            <v>0</v>
          </cell>
          <cell r="CE33">
            <v>0</v>
          </cell>
          <cell r="CF33">
            <v>0</v>
          </cell>
          <cell r="CG33">
            <v>0</v>
          </cell>
          <cell r="CH33">
            <v>0</v>
          </cell>
          <cell r="CI33">
            <v>0</v>
          </cell>
          <cell r="CJ33">
            <v>0</v>
          </cell>
          <cell r="CK33">
            <v>0</v>
          </cell>
        </row>
        <row r="34">
          <cell r="A34" t="str">
            <v>인알파코리아KA4 외</v>
          </cell>
          <cell r="B34" t="str">
            <v>신성인알파</v>
          </cell>
          <cell r="C34" t="str">
            <v>인알파코리아</v>
          </cell>
          <cell r="E34" t="str">
            <v>MQ4</v>
          </cell>
          <cell r="F34" t="str">
            <v>50011382D</v>
          </cell>
          <cell r="G34">
            <v>50011384</v>
          </cell>
          <cell r="H34" t="str">
            <v>CENTER CROSS MEMBER LOWER</v>
          </cell>
          <cell r="I34" t="str">
            <v>SPRC340</v>
          </cell>
          <cell r="J34">
            <v>1</v>
          </cell>
          <cell r="K34">
            <v>920</v>
          </cell>
          <cell r="L34">
            <v>90</v>
          </cell>
          <cell r="M34">
            <v>7.85</v>
          </cell>
          <cell r="N34">
            <v>0.64998</v>
          </cell>
          <cell r="O34" t="str">
            <v>COIL</v>
          </cell>
          <cell r="P34">
            <v>1046.5999999999999</v>
          </cell>
          <cell r="Q34">
            <v>0</v>
          </cell>
          <cell r="R34">
            <v>0</v>
          </cell>
          <cell r="S34">
            <v>0</v>
          </cell>
          <cell r="T34">
            <v>773</v>
          </cell>
          <cell r="U34">
            <v>680.26906799999995</v>
          </cell>
          <cell r="V34">
            <v>92.730932000000053</v>
          </cell>
          <cell r="W34">
            <v>77.34309660000001</v>
          </cell>
          <cell r="BE34">
            <v>0</v>
          </cell>
          <cell r="BG34">
            <v>0</v>
          </cell>
          <cell r="BH34">
            <v>0</v>
          </cell>
          <cell r="BI34">
            <v>0</v>
          </cell>
          <cell r="BJ34">
            <v>0</v>
          </cell>
          <cell r="BK34">
            <v>0</v>
          </cell>
          <cell r="BL34">
            <v>0</v>
          </cell>
          <cell r="BM34">
            <v>0</v>
          </cell>
          <cell r="BN34">
            <v>0</v>
          </cell>
          <cell r="BO34">
            <v>0</v>
          </cell>
          <cell r="BP34">
            <v>0</v>
          </cell>
          <cell r="BQ34">
            <v>0</v>
          </cell>
          <cell r="BR34">
            <v>0</v>
          </cell>
          <cell r="BS34">
            <v>0</v>
          </cell>
          <cell r="BT34">
            <v>0</v>
          </cell>
          <cell r="BU34">
            <v>0</v>
          </cell>
          <cell r="BV34">
            <v>0</v>
          </cell>
          <cell r="BW34">
            <v>0</v>
          </cell>
          <cell r="BX34">
            <v>0</v>
          </cell>
          <cell r="BY34">
            <v>0</v>
          </cell>
          <cell r="BZ34">
            <v>0</v>
          </cell>
          <cell r="CA34">
            <v>0</v>
          </cell>
          <cell r="CB34">
            <v>0</v>
          </cell>
          <cell r="CC34">
            <v>0</v>
          </cell>
          <cell r="CD34">
            <v>0</v>
          </cell>
          <cell r="CE34">
            <v>0</v>
          </cell>
          <cell r="CF34">
            <v>0</v>
          </cell>
          <cell r="CG34">
            <v>0</v>
          </cell>
          <cell r="CH34">
            <v>0</v>
          </cell>
          <cell r="CI34">
            <v>0</v>
          </cell>
          <cell r="CJ34">
            <v>0</v>
          </cell>
          <cell r="CK34">
            <v>0</v>
          </cell>
        </row>
        <row r="35">
          <cell r="A35" t="str">
            <v>시중구매</v>
          </cell>
          <cell r="B35" t="str">
            <v>신성인알파</v>
          </cell>
          <cell r="C35" t="str">
            <v>시중구매</v>
          </cell>
          <cell r="D35" t="str">
            <v>에이오에스</v>
          </cell>
          <cell r="E35" t="str">
            <v>E2SC</v>
          </cell>
          <cell r="G35">
            <v>50010988</v>
          </cell>
          <cell r="H35" t="str">
            <v>Front Side Reinf LH</v>
          </cell>
          <cell r="I35" t="str">
            <v>SPCC</v>
          </cell>
          <cell r="J35">
            <v>1.5</v>
          </cell>
          <cell r="K35">
            <v>400</v>
          </cell>
          <cell r="L35">
            <v>225</v>
          </cell>
          <cell r="M35">
            <v>7.85</v>
          </cell>
          <cell r="N35">
            <v>1.05975</v>
          </cell>
          <cell r="O35" t="str">
            <v>COIL</v>
          </cell>
          <cell r="P35">
            <v>1006</v>
          </cell>
          <cell r="Q35">
            <v>0</v>
          </cell>
          <cell r="R35">
            <v>0</v>
          </cell>
          <cell r="S35">
            <v>0</v>
          </cell>
          <cell r="T35">
            <v>587</v>
          </cell>
          <cell r="U35">
            <v>1066.1085</v>
          </cell>
          <cell r="V35">
            <v>-479.10850000000005</v>
          </cell>
          <cell r="W35">
            <v>192.74474999999998</v>
          </cell>
          <cell r="BE35">
            <v>0</v>
          </cell>
          <cell r="BG35">
            <v>0</v>
          </cell>
          <cell r="BH35">
            <v>0</v>
          </cell>
          <cell r="BI35">
            <v>0</v>
          </cell>
          <cell r="BJ35">
            <v>0</v>
          </cell>
          <cell r="BK35">
            <v>0</v>
          </cell>
          <cell r="BL35">
            <v>0</v>
          </cell>
          <cell r="BM35">
            <v>0</v>
          </cell>
          <cell r="BN35">
            <v>0</v>
          </cell>
          <cell r="BO35">
            <v>0</v>
          </cell>
          <cell r="BP35">
            <v>0</v>
          </cell>
          <cell r="BQ35">
            <v>0</v>
          </cell>
          <cell r="BR35">
            <v>0</v>
          </cell>
          <cell r="BS35">
            <v>0</v>
          </cell>
          <cell r="BT35">
            <v>0</v>
          </cell>
          <cell r="BU35">
            <v>0</v>
          </cell>
          <cell r="BV35">
            <v>0</v>
          </cell>
          <cell r="BW35">
            <v>0</v>
          </cell>
          <cell r="BX35">
            <v>0</v>
          </cell>
          <cell r="BY35">
            <v>0</v>
          </cell>
          <cell r="BZ35">
            <v>0</v>
          </cell>
          <cell r="CA35">
            <v>0</v>
          </cell>
          <cell r="CB35">
            <v>0</v>
          </cell>
          <cell r="CC35">
            <v>0</v>
          </cell>
          <cell r="CD35">
            <v>0</v>
          </cell>
          <cell r="CE35">
            <v>0</v>
          </cell>
          <cell r="CF35">
            <v>0</v>
          </cell>
          <cell r="CG35">
            <v>0</v>
          </cell>
          <cell r="CH35">
            <v>0</v>
          </cell>
          <cell r="CI35">
            <v>0</v>
          </cell>
          <cell r="CJ35">
            <v>0</v>
          </cell>
          <cell r="CK35">
            <v>0</v>
          </cell>
        </row>
        <row r="36">
          <cell r="A36" t="str">
            <v>시중구매</v>
          </cell>
          <cell r="B36" t="str">
            <v>신성인알파</v>
          </cell>
          <cell r="C36" t="str">
            <v>시중구매</v>
          </cell>
          <cell r="E36" t="str">
            <v>E2SC</v>
          </cell>
          <cell r="G36">
            <v>50010989</v>
          </cell>
          <cell r="H36" t="str">
            <v>Front Side Reinf RH</v>
          </cell>
          <cell r="I36" t="str">
            <v>SPCC</v>
          </cell>
          <cell r="J36">
            <v>1.5</v>
          </cell>
          <cell r="K36">
            <v>400</v>
          </cell>
          <cell r="L36">
            <v>225</v>
          </cell>
          <cell r="M36">
            <v>7.85</v>
          </cell>
          <cell r="N36">
            <v>1.05975</v>
          </cell>
          <cell r="O36" t="str">
            <v>COIL</v>
          </cell>
          <cell r="P36">
            <v>1006</v>
          </cell>
          <cell r="Q36">
            <v>0</v>
          </cell>
          <cell r="R36">
            <v>0</v>
          </cell>
          <cell r="S36">
            <v>0</v>
          </cell>
          <cell r="T36">
            <v>587</v>
          </cell>
          <cell r="U36">
            <v>1066.1085</v>
          </cell>
          <cell r="V36">
            <v>-479.10850000000005</v>
          </cell>
          <cell r="W36">
            <v>192.74474999999998</v>
          </cell>
          <cell r="BE36">
            <v>0</v>
          </cell>
          <cell r="BG36">
            <v>0</v>
          </cell>
          <cell r="BH36">
            <v>0</v>
          </cell>
          <cell r="BI36">
            <v>0</v>
          </cell>
          <cell r="BJ36">
            <v>0</v>
          </cell>
          <cell r="BK36">
            <v>0</v>
          </cell>
          <cell r="BL36">
            <v>0</v>
          </cell>
          <cell r="BM36">
            <v>0</v>
          </cell>
          <cell r="BN36">
            <v>0</v>
          </cell>
          <cell r="BO36">
            <v>0</v>
          </cell>
          <cell r="BP36">
            <v>0</v>
          </cell>
          <cell r="BQ36">
            <v>0</v>
          </cell>
          <cell r="BR36">
            <v>0</v>
          </cell>
          <cell r="BS36">
            <v>0</v>
          </cell>
          <cell r="BT36">
            <v>0</v>
          </cell>
          <cell r="BU36">
            <v>0</v>
          </cell>
          <cell r="BV36">
            <v>0</v>
          </cell>
          <cell r="BW36">
            <v>0</v>
          </cell>
          <cell r="BX36">
            <v>0</v>
          </cell>
          <cell r="BY36">
            <v>0</v>
          </cell>
          <cell r="BZ36">
            <v>0</v>
          </cell>
          <cell r="CA36">
            <v>0</v>
          </cell>
          <cell r="CB36">
            <v>0</v>
          </cell>
          <cell r="CC36">
            <v>0</v>
          </cell>
          <cell r="CD36">
            <v>0</v>
          </cell>
          <cell r="CE36">
            <v>0</v>
          </cell>
          <cell r="CF36">
            <v>0</v>
          </cell>
          <cell r="CG36">
            <v>0</v>
          </cell>
          <cell r="CH36">
            <v>0</v>
          </cell>
          <cell r="CI36">
            <v>0</v>
          </cell>
          <cell r="CJ36">
            <v>0</v>
          </cell>
          <cell r="CK36">
            <v>0</v>
          </cell>
        </row>
        <row r="37">
          <cell r="A37" t="str">
            <v>시중구매</v>
          </cell>
          <cell r="B37" t="str">
            <v>신성인알파</v>
          </cell>
          <cell r="C37" t="str">
            <v>시중구매</v>
          </cell>
          <cell r="E37" t="str">
            <v>E2SC</v>
          </cell>
          <cell r="G37">
            <v>50010990</v>
          </cell>
          <cell r="H37" t="str">
            <v>Rear Side Reinf LH</v>
          </cell>
          <cell r="I37" t="str">
            <v>SPCC</v>
          </cell>
          <cell r="J37">
            <v>1.5</v>
          </cell>
          <cell r="K37">
            <v>420</v>
          </cell>
          <cell r="L37">
            <v>225</v>
          </cell>
          <cell r="M37">
            <v>7.85</v>
          </cell>
          <cell r="N37">
            <v>1.1127374999999999</v>
          </cell>
          <cell r="O37" t="str">
            <v>COIL</v>
          </cell>
          <cell r="P37">
            <v>1006</v>
          </cell>
          <cell r="Q37">
            <v>0</v>
          </cell>
          <cell r="R37">
            <v>0</v>
          </cell>
          <cell r="S37">
            <v>0</v>
          </cell>
          <cell r="T37">
            <v>612</v>
          </cell>
          <cell r="U37">
            <v>1119.4139250000001</v>
          </cell>
          <cell r="V37">
            <v>-507.41392500000006</v>
          </cell>
          <cell r="W37">
            <v>195.68906250000006</v>
          </cell>
          <cell r="BE37">
            <v>0</v>
          </cell>
          <cell r="BG37">
            <v>0</v>
          </cell>
          <cell r="BH37">
            <v>0</v>
          </cell>
          <cell r="BI37">
            <v>0</v>
          </cell>
          <cell r="BJ37">
            <v>0</v>
          </cell>
          <cell r="BK37">
            <v>0</v>
          </cell>
          <cell r="BL37">
            <v>0</v>
          </cell>
          <cell r="BM37">
            <v>0</v>
          </cell>
          <cell r="BN37">
            <v>0</v>
          </cell>
          <cell r="BO37">
            <v>0</v>
          </cell>
          <cell r="BP37">
            <v>0</v>
          </cell>
          <cell r="BQ37">
            <v>0</v>
          </cell>
          <cell r="BR37">
            <v>0</v>
          </cell>
          <cell r="BS37">
            <v>0</v>
          </cell>
          <cell r="BT37">
            <v>0</v>
          </cell>
          <cell r="BU37">
            <v>0</v>
          </cell>
          <cell r="BV37">
            <v>0</v>
          </cell>
          <cell r="BW37">
            <v>0</v>
          </cell>
          <cell r="BX37">
            <v>0</v>
          </cell>
          <cell r="BY37">
            <v>0</v>
          </cell>
          <cell r="BZ37">
            <v>0</v>
          </cell>
          <cell r="CA37">
            <v>0</v>
          </cell>
          <cell r="CB37">
            <v>0</v>
          </cell>
          <cell r="CC37">
            <v>0</v>
          </cell>
          <cell r="CD37">
            <v>0</v>
          </cell>
          <cell r="CE37">
            <v>0</v>
          </cell>
          <cell r="CF37">
            <v>0</v>
          </cell>
          <cell r="CG37">
            <v>0</v>
          </cell>
          <cell r="CH37">
            <v>0</v>
          </cell>
          <cell r="CI37">
            <v>0</v>
          </cell>
          <cell r="CJ37">
            <v>0</v>
          </cell>
          <cell r="CK37">
            <v>0</v>
          </cell>
        </row>
        <row r="38">
          <cell r="A38" t="str">
            <v>시중구매</v>
          </cell>
          <cell r="B38" t="str">
            <v>신성인알파</v>
          </cell>
          <cell r="C38" t="str">
            <v>시중구매</v>
          </cell>
          <cell r="E38" t="str">
            <v>E2SC</v>
          </cell>
          <cell r="G38">
            <v>50010991</v>
          </cell>
          <cell r="H38" t="str">
            <v>Rear Side Reinf RH</v>
          </cell>
          <cell r="I38" t="str">
            <v>SPCC</v>
          </cell>
          <cell r="J38">
            <v>1.5</v>
          </cell>
          <cell r="K38">
            <v>420</v>
          </cell>
          <cell r="L38">
            <v>225</v>
          </cell>
          <cell r="M38">
            <v>7.85</v>
          </cell>
          <cell r="N38">
            <v>1.1127374999999999</v>
          </cell>
          <cell r="O38" t="str">
            <v>COIL</v>
          </cell>
          <cell r="P38">
            <v>1006</v>
          </cell>
          <cell r="Q38">
            <v>0</v>
          </cell>
          <cell r="R38">
            <v>0</v>
          </cell>
          <cell r="S38">
            <v>0</v>
          </cell>
          <cell r="T38">
            <v>612</v>
          </cell>
          <cell r="U38">
            <v>1119.4139250000001</v>
          </cell>
          <cell r="V38">
            <v>-507.41392500000006</v>
          </cell>
          <cell r="W38">
            <v>195.68906250000006</v>
          </cell>
          <cell r="BE38">
            <v>0</v>
          </cell>
          <cell r="BG38">
            <v>0</v>
          </cell>
          <cell r="BH38">
            <v>0</v>
          </cell>
          <cell r="BI38">
            <v>0</v>
          </cell>
          <cell r="BJ38">
            <v>0</v>
          </cell>
          <cell r="BK38">
            <v>0</v>
          </cell>
          <cell r="BL38">
            <v>0</v>
          </cell>
          <cell r="BM38">
            <v>0</v>
          </cell>
          <cell r="BN38">
            <v>0</v>
          </cell>
          <cell r="BO38">
            <v>0</v>
          </cell>
          <cell r="BP38">
            <v>0</v>
          </cell>
          <cell r="BQ38">
            <v>0</v>
          </cell>
          <cell r="BR38">
            <v>0</v>
          </cell>
          <cell r="BS38">
            <v>0</v>
          </cell>
          <cell r="BT38">
            <v>0</v>
          </cell>
          <cell r="BU38">
            <v>0</v>
          </cell>
          <cell r="BV38">
            <v>0</v>
          </cell>
          <cell r="BW38">
            <v>0</v>
          </cell>
          <cell r="BX38">
            <v>0</v>
          </cell>
          <cell r="BY38">
            <v>0</v>
          </cell>
          <cell r="BZ38">
            <v>0</v>
          </cell>
          <cell r="CA38">
            <v>0</v>
          </cell>
          <cell r="CB38">
            <v>0</v>
          </cell>
          <cell r="CC38">
            <v>0</v>
          </cell>
          <cell r="CD38">
            <v>0</v>
          </cell>
          <cell r="CE38">
            <v>0</v>
          </cell>
          <cell r="CF38">
            <v>0</v>
          </cell>
          <cell r="CG38">
            <v>0</v>
          </cell>
          <cell r="CH38">
            <v>0</v>
          </cell>
          <cell r="CI38">
            <v>0</v>
          </cell>
          <cell r="CJ38">
            <v>0</v>
          </cell>
          <cell r="CK38">
            <v>0</v>
          </cell>
        </row>
        <row r="39">
          <cell r="A39" t="str">
            <v>시중구매</v>
          </cell>
          <cell r="B39" t="str">
            <v>신성인알파</v>
          </cell>
          <cell r="C39" t="str">
            <v>시중구매</v>
          </cell>
          <cell r="E39" t="str">
            <v>YP</v>
          </cell>
          <cell r="G39">
            <v>50008630</v>
          </cell>
          <cell r="H39" t="str">
            <v xml:space="preserve"> 2nd ROOM LAMP B/K</v>
          </cell>
          <cell r="I39" t="str">
            <v>SPCC</v>
          </cell>
          <cell r="J39">
            <v>1.6</v>
          </cell>
          <cell r="K39">
            <v>260</v>
          </cell>
          <cell r="L39">
            <v>125</v>
          </cell>
          <cell r="M39">
            <v>7.85</v>
          </cell>
          <cell r="N39">
            <v>0.40820000000000001</v>
          </cell>
          <cell r="O39" t="str">
            <v>COIL</v>
          </cell>
          <cell r="P39">
            <v>1006</v>
          </cell>
          <cell r="Q39">
            <v>0</v>
          </cell>
          <cell r="R39">
            <v>0</v>
          </cell>
          <cell r="S39">
            <v>0</v>
          </cell>
          <cell r="T39">
            <v>576</v>
          </cell>
          <cell r="U39">
            <v>410.64920000000001</v>
          </cell>
          <cell r="V39">
            <v>165.35079999999999</v>
          </cell>
          <cell r="W39">
            <v>33.7806</v>
          </cell>
          <cell r="BE39">
            <v>0</v>
          </cell>
          <cell r="BG39">
            <v>0</v>
          </cell>
          <cell r="BH39">
            <v>0</v>
          </cell>
          <cell r="BI39">
            <v>0</v>
          </cell>
          <cell r="BJ39">
            <v>0</v>
          </cell>
          <cell r="BK39">
            <v>0</v>
          </cell>
          <cell r="BL39">
            <v>0</v>
          </cell>
          <cell r="BM39">
            <v>0</v>
          </cell>
          <cell r="BN39">
            <v>0</v>
          </cell>
          <cell r="BO39">
            <v>0</v>
          </cell>
          <cell r="BP39">
            <v>0</v>
          </cell>
          <cell r="BQ39">
            <v>0</v>
          </cell>
          <cell r="BR39">
            <v>0</v>
          </cell>
          <cell r="BS39">
            <v>0</v>
          </cell>
          <cell r="BT39">
            <v>0</v>
          </cell>
          <cell r="BU39">
            <v>0</v>
          </cell>
          <cell r="BV39">
            <v>0</v>
          </cell>
          <cell r="BW39">
            <v>0</v>
          </cell>
          <cell r="BX39">
            <v>0</v>
          </cell>
          <cell r="BY39">
            <v>0</v>
          </cell>
          <cell r="BZ39">
            <v>0</v>
          </cell>
          <cell r="CA39">
            <v>0</v>
          </cell>
          <cell r="CB39">
            <v>0</v>
          </cell>
          <cell r="CC39">
            <v>0</v>
          </cell>
          <cell r="CD39">
            <v>0</v>
          </cell>
          <cell r="CE39">
            <v>0</v>
          </cell>
          <cell r="CF39">
            <v>0</v>
          </cell>
          <cell r="CG39">
            <v>0</v>
          </cell>
          <cell r="CH39">
            <v>0</v>
          </cell>
          <cell r="CI39">
            <v>0</v>
          </cell>
          <cell r="CJ39">
            <v>0</v>
          </cell>
          <cell r="CK39">
            <v>0</v>
          </cell>
        </row>
        <row r="40">
          <cell r="A40" t="str">
            <v>시중구매</v>
          </cell>
          <cell r="B40" t="str">
            <v>신성인알파</v>
          </cell>
          <cell r="C40" t="str">
            <v>시중구매</v>
          </cell>
          <cell r="E40" t="str">
            <v>YP</v>
          </cell>
          <cell r="G40">
            <v>50008457</v>
          </cell>
          <cell r="H40" t="str">
            <v>FRT B/F FRAME LH</v>
          </cell>
          <cell r="I40" t="str">
            <v>SPCC</v>
          </cell>
          <cell r="J40">
            <v>2</v>
          </cell>
          <cell r="K40">
            <v>370</v>
          </cell>
          <cell r="L40">
            <v>130</v>
          </cell>
          <cell r="M40">
            <v>7.85</v>
          </cell>
          <cell r="N40">
            <v>0.75517000000000001</v>
          </cell>
          <cell r="O40" t="str">
            <v>COIL</v>
          </cell>
          <cell r="P40">
            <v>1006</v>
          </cell>
          <cell r="Q40">
            <v>0</v>
          </cell>
          <cell r="R40">
            <v>0</v>
          </cell>
          <cell r="S40">
            <v>0</v>
          </cell>
          <cell r="T40">
            <v>440</v>
          </cell>
          <cell r="U40">
            <v>759.70101999999997</v>
          </cell>
          <cell r="V40">
            <v>-319.70101999999997</v>
          </cell>
          <cell r="W40">
            <v>97.730109999999996</v>
          </cell>
          <cell r="BE40">
            <v>0</v>
          </cell>
          <cell r="BG40">
            <v>0</v>
          </cell>
          <cell r="BH40">
            <v>0</v>
          </cell>
          <cell r="BI40">
            <v>0</v>
          </cell>
          <cell r="BJ40">
            <v>0</v>
          </cell>
          <cell r="BK40">
            <v>0</v>
          </cell>
          <cell r="BL40">
            <v>0</v>
          </cell>
          <cell r="BM40">
            <v>0</v>
          </cell>
          <cell r="BN40">
            <v>0</v>
          </cell>
          <cell r="BO40">
            <v>0</v>
          </cell>
          <cell r="BP40">
            <v>0</v>
          </cell>
          <cell r="BQ40">
            <v>0</v>
          </cell>
          <cell r="BR40">
            <v>0</v>
          </cell>
          <cell r="BS40">
            <v>0</v>
          </cell>
          <cell r="BT40">
            <v>0</v>
          </cell>
          <cell r="BU40">
            <v>0</v>
          </cell>
          <cell r="BV40">
            <v>0</v>
          </cell>
          <cell r="BW40">
            <v>0</v>
          </cell>
          <cell r="BX40">
            <v>0</v>
          </cell>
          <cell r="BY40">
            <v>0</v>
          </cell>
          <cell r="BZ40">
            <v>0</v>
          </cell>
          <cell r="CA40">
            <v>0</v>
          </cell>
          <cell r="CB40">
            <v>0</v>
          </cell>
          <cell r="CC40">
            <v>0</v>
          </cell>
          <cell r="CD40">
            <v>0</v>
          </cell>
          <cell r="CE40">
            <v>0</v>
          </cell>
          <cell r="CF40">
            <v>0</v>
          </cell>
          <cell r="CG40">
            <v>0</v>
          </cell>
          <cell r="CH40">
            <v>0</v>
          </cell>
          <cell r="CI40">
            <v>0</v>
          </cell>
          <cell r="CJ40">
            <v>0</v>
          </cell>
          <cell r="CK40">
            <v>0</v>
          </cell>
        </row>
        <row r="41">
          <cell r="A41" t="str">
            <v>시중구매</v>
          </cell>
          <cell r="B41" t="str">
            <v>신성인알파</v>
          </cell>
          <cell r="C41" t="str">
            <v>시중구매</v>
          </cell>
          <cell r="E41" t="str">
            <v>YP</v>
          </cell>
          <cell r="G41">
            <v>50008458</v>
          </cell>
          <cell r="H41" t="str">
            <v>FRT B/F FRAME RH</v>
          </cell>
          <cell r="I41" t="str">
            <v>SPCC</v>
          </cell>
          <cell r="J41">
            <v>2</v>
          </cell>
          <cell r="K41">
            <v>370</v>
          </cell>
          <cell r="L41">
            <v>130</v>
          </cell>
          <cell r="M41">
            <v>7.85</v>
          </cell>
          <cell r="N41">
            <v>0.75517000000000001</v>
          </cell>
          <cell r="O41" t="str">
            <v>COIL</v>
          </cell>
          <cell r="P41">
            <v>1006</v>
          </cell>
          <cell r="Q41">
            <v>0</v>
          </cell>
          <cell r="R41">
            <v>0</v>
          </cell>
          <cell r="S41">
            <v>0</v>
          </cell>
          <cell r="T41">
            <v>440</v>
          </cell>
          <cell r="U41">
            <v>759.70101999999997</v>
          </cell>
          <cell r="V41">
            <v>-319.70101999999997</v>
          </cell>
          <cell r="W41">
            <v>97.730109999999996</v>
          </cell>
          <cell r="BE41">
            <v>0</v>
          </cell>
          <cell r="BG41">
            <v>0</v>
          </cell>
          <cell r="BH41">
            <v>0</v>
          </cell>
          <cell r="BI41">
            <v>0</v>
          </cell>
          <cell r="BJ41">
            <v>0</v>
          </cell>
          <cell r="BK41">
            <v>0</v>
          </cell>
          <cell r="BL41">
            <v>0</v>
          </cell>
          <cell r="BM41">
            <v>0</v>
          </cell>
          <cell r="BN41">
            <v>0</v>
          </cell>
          <cell r="BO41">
            <v>0</v>
          </cell>
          <cell r="BP41">
            <v>0</v>
          </cell>
          <cell r="BQ41">
            <v>0</v>
          </cell>
          <cell r="BR41">
            <v>0</v>
          </cell>
          <cell r="BS41">
            <v>0</v>
          </cell>
          <cell r="BT41">
            <v>0</v>
          </cell>
          <cell r="BU41">
            <v>0</v>
          </cell>
          <cell r="BV41">
            <v>0</v>
          </cell>
          <cell r="BW41">
            <v>0</v>
          </cell>
          <cell r="BX41">
            <v>0</v>
          </cell>
          <cell r="BY41">
            <v>0</v>
          </cell>
          <cell r="BZ41">
            <v>0</v>
          </cell>
          <cell r="CA41">
            <v>0</v>
          </cell>
          <cell r="CB41">
            <v>0</v>
          </cell>
          <cell r="CC41">
            <v>0</v>
          </cell>
          <cell r="CD41">
            <v>0</v>
          </cell>
          <cell r="CE41">
            <v>0</v>
          </cell>
          <cell r="CF41">
            <v>0</v>
          </cell>
          <cell r="CG41">
            <v>0</v>
          </cell>
          <cell r="CH41">
            <v>0</v>
          </cell>
          <cell r="CI41">
            <v>0</v>
          </cell>
          <cell r="CJ41">
            <v>0</v>
          </cell>
          <cell r="CK41">
            <v>0</v>
          </cell>
        </row>
        <row r="42">
          <cell r="A42" t="str">
            <v>시중구매</v>
          </cell>
          <cell r="B42" t="str">
            <v>신성인알파</v>
          </cell>
          <cell r="C42" t="str">
            <v>시중구매</v>
          </cell>
          <cell r="E42" t="str">
            <v>YG</v>
          </cell>
          <cell r="G42">
            <v>50008175</v>
          </cell>
          <cell r="H42" t="str">
            <v>INSERT FRAME MEMBER</v>
          </cell>
          <cell r="I42" t="str">
            <v>SPRC340</v>
          </cell>
          <cell r="J42">
            <v>1</v>
          </cell>
          <cell r="K42">
            <v>120</v>
          </cell>
          <cell r="L42">
            <v>900</v>
          </cell>
          <cell r="M42">
            <v>7.85</v>
          </cell>
          <cell r="N42">
            <v>0.8478</v>
          </cell>
          <cell r="O42" t="str">
            <v>COIL</v>
          </cell>
          <cell r="P42">
            <v>1053</v>
          </cell>
          <cell r="Q42">
            <v>0</v>
          </cell>
          <cell r="R42">
            <v>0</v>
          </cell>
          <cell r="S42">
            <v>0</v>
          </cell>
          <cell r="T42">
            <v>965</v>
          </cell>
          <cell r="U42">
            <v>892.73339999999996</v>
          </cell>
          <cell r="V42">
            <v>72.266600000000039</v>
          </cell>
          <cell r="W42">
            <v>158.9067</v>
          </cell>
          <cell r="BE42">
            <v>0</v>
          </cell>
          <cell r="BG42">
            <v>0</v>
          </cell>
          <cell r="BH42">
            <v>0</v>
          </cell>
          <cell r="BI42">
            <v>0</v>
          </cell>
          <cell r="BJ42">
            <v>0</v>
          </cell>
          <cell r="BK42">
            <v>0</v>
          </cell>
          <cell r="BL42">
            <v>0</v>
          </cell>
          <cell r="BM42">
            <v>0</v>
          </cell>
          <cell r="BN42">
            <v>0</v>
          </cell>
          <cell r="BO42">
            <v>0</v>
          </cell>
          <cell r="BP42">
            <v>0</v>
          </cell>
          <cell r="BQ42">
            <v>0</v>
          </cell>
          <cell r="BR42">
            <v>0</v>
          </cell>
          <cell r="BS42">
            <v>0</v>
          </cell>
          <cell r="BT42">
            <v>0</v>
          </cell>
          <cell r="BU42">
            <v>0</v>
          </cell>
          <cell r="BV42">
            <v>0</v>
          </cell>
          <cell r="BW42">
            <v>0</v>
          </cell>
          <cell r="BX42">
            <v>0</v>
          </cell>
          <cell r="BY42">
            <v>0</v>
          </cell>
          <cell r="BZ42">
            <v>0</v>
          </cell>
          <cell r="CA42">
            <v>0</v>
          </cell>
          <cell r="CB42">
            <v>0</v>
          </cell>
          <cell r="CC42">
            <v>0</v>
          </cell>
          <cell r="CD42">
            <v>0</v>
          </cell>
          <cell r="CE42">
            <v>0</v>
          </cell>
          <cell r="CF42">
            <v>0</v>
          </cell>
          <cell r="CG42">
            <v>0</v>
          </cell>
          <cell r="CH42">
            <v>0</v>
          </cell>
          <cell r="CI42">
            <v>0</v>
          </cell>
          <cell r="CJ42">
            <v>0</v>
          </cell>
          <cell r="CK42">
            <v>0</v>
          </cell>
        </row>
        <row r="43">
          <cell r="A43" t="str">
            <v>시중구매</v>
          </cell>
          <cell r="B43" t="str">
            <v>신성인알파</v>
          </cell>
          <cell r="C43" t="str">
            <v>시중구매</v>
          </cell>
          <cell r="E43" t="str">
            <v>M2XX</v>
          </cell>
          <cell r="G43">
            <v>50008009</v>
          </cell>
          <cell r="H43" t="str">
            <v>DRAIN CHANNEL</v>
          </cell>
          <cell r="I43" t="str">
            <v>SPCC</v>
          </cell>
          <cell r="J43">
            <v>0.8</v>
          </cell>
          <cell r="K43">
            <v>850</v>
          </cell>
          <cell r="L43">
            <v>77</v>
          </cell>
          <cell r="M43">
            <v>7.85</v>
          </cell>
          <cell r="N43">
            <v>0.411026</v>
          </cell>
          <cell r="O43" t="str">
            <v>COIL</v>
          </cell>
          <cell r="P43">
            <v>1028</v>
          </cell>
          <cell r="Q43">
            <v>0</v>
          </cell>
          <cell r="R43">
            <v>0</v>
          </cell>
          <cell r="S43">
            <v>0</v>
          </cell>
          <cell r="T43">
            <v>592</v>
          </cell>
          <cell r="U43">
            <v>422.53472799999997</v>
          </cell>
          <cell r="V43">
            <v>169.46527200000003</v>
          </cell>
          <cell r="W43">
            <v>26.05395799999997</v>
          </cell>
          <cell r="BE43">
            <v>0</v>
          </cell>
          <cell r="BG43">
            <v>0</v>
          </cell>
          <cell r="BH43">
            <v>0</v>
          </cell>
          <cell r="BI43">
            <v>0</v>
          </cell>
          <cell r="BJ43">
            <v>0</v>
          </cell>
          <cell r="BK43">
            <v>0</v>
          </cell>
          <cell r="BL43">
            <v>0</v>
          </cell>
          <cell r="BM43">
            <v>0</v>
          </cell>
          <cell r="BN43">
            <v>0</v>
          </cell>
          <cell r="BO43">
            <v>0</v>
          </cell>
          <cell r="BP43">
            <v>0</v>
          </cell>
          <cell r="BQ43">
            <v>0</v>
          </cell>
          <cell r="BR43">
            <v>0</v>
          </cell>
          <cell r="BS43">
            <v>0</v>
          </cell>
          <cell r="BT43">
            <v>0</v>
          </cell>
          <cell r="BU43">
            <v>0</v>
          </cell>
          <cell r="BV43">
            <v>0</v>
          </cell>
          <cell r="BW43">
            <v>0</v>
          </cell>
          <cell r="BX43">
            <v>0</v>
          </cell>
          <cell r="BY43">
            <v>0</v>
          </cell>
          <cell r="BZ43">
            <v>0</v>
          </cell>
          <cell r="CA43">
            <v>0</v>
          </cell>
          <cell r="CB43">
            <v>0</v>
          </cell>
          <cell r="CC43">
            <v>0</v>
          </cell>
          <cell r="CD43">
            <v>0</v>
          </cell>
          <cell r="CE43">
            <v>0</v>
          </cell>
          <cell r="CF43">
            <v>0</v>
          </cell>
          <cell r="CG43">
            <v>0</v>
          </cell>
          <cell r="CH43">
            <v>0</v>
          </cell>
          <cell r="CI43">
            <v>0</v>
          </cell>
          <cell r="CJ43">
            <v>0</v>
          </cell>
          <cell r="CK43">
            <v>0</v>
          </cell>
        </row>
        <row r="44">
          <cell r="A44" t="str">
            <v>시중구매</v>
          </cell>
          <cell r="B44" t="str">
            <v>신성인알파</v>
          </cell>
          <cell r="C44" t="str">
            <v>시중구매</v>
          </cell>
          <cell r="E44" t="str">
            <v>M2XX</v>
          </cell>
          <cell r="G44">
            <v>50008904</v>
          </cell>
          <cell r="H44" t="str">
            <v>MIDDER BEAM</v>
          </cell>
          <cell r="I44" t="str">
            <v>SPCC</v>
          </cell>
          <cell r="J44">
            <v>1</v>
          </cell>
          <cell r="K44">
            <v>830</v>
          </cell>
          <cell r="L44">
            <v>220</v>
          </cell>
          <cell r="M44">
            <v>7.85</v>
          </cell>
          <cell r="N44">
            <v>1.4334100000000001</v>
          </cell>
          <cell r="O44" t="str">
            <v>COIL</v>
          </cell>
          <cell r="P44">
            <v>1006</v>
          </cell>
          <cell r="Q44">
            <v>0</v>
          </cell>
          <cell r="R44">
            <v>0</v>
          </cell>
          <cell r="S44">
            <v>0</v>
          </cell>
          <cell r="T44">
            <v>1491</v>
          </cell>
          <cell r="U44">
            <v>1442.01046</v>
          </cell>
          <cell r="V44">
            <v>48.989540000000034</v>
          </cell>
          <cell r="W44">
            <v>163.31503000000006</v>
          </cell>
          <cell r="BE44">
            <v>0</v>
          </cell>
          <cell r="BG44">
            <v>0</v>
          </cell>
          <cell r="BH44">
            <v>0</v>
          </cell>
          <cell r="BI44">
            <v>0</v>
          </cell>
          <cell r="BJ44">
            <v>0</v>
          </cell>
          <cell r="BK44">
            <v>0</v>
          </cell>
          <cell r="BL44">
            <v>0</v>
          </cell>
          <cell r="BM44">
            <v>0</v>
          </cell>
          <cell r="BN44">
            <v>0</v>
          </cell>
          <cell r="BO44">
            <v>0</v>
          </cell>
          <cell r="BP44">
            <v>0</v>
          </cell>
          <cell r="BQ44">
            <v>0</v>
          </cell>
          <cell r="BR44">
            <v>0</v>
          </cell>
          <cell r="BS44">
            <v>0</v>
          </cell>
          <cell r="BT44">
            <v>0</v>
          </cell>
          <cell r="BU44">
            <v>0</v>
          </cell>
          <cell r="BV44">
            <v>0</v>
          </cell>
          <cell r="BW44">
            <v>0</v>
          </cell>
          <cell r="BX44">
            <v>0</v>
          </cell>
          <cell r="BY44">
            <v>0</v>
          </cell>
          <cell r="BZ44">
            <v>0</v>
          </cell>
          <cell r="CA44">
            <v>0</v>
          </cell>
          <cell r="CB44">
            <v>0</v>
          </cell>
          <cell r="CC44">
            <v>0</v>
          </cell>
          <cell r="CD44">
            <v>0</v>
          </cell>
          <cell r="CE44">
            <v>0</v>
          </cell>
          <cell r="CF44">
            <v>0</v>
          </cell>
          <cell r="CG44">
            <v>0</v>
          </cell>
          <cell r="CH44">
            <v>0</v>
          </cell>
          <cell r="CI44">
            <v>0</v>
          </cell>
          <cell r="CJ44">
            <v>0</v>
          </cell>
          <cell r="CK44">
            <v>0</v>
          </cell>
        </row>
        <row r="45">
          <cell r="A45" t="str">
            <v>시중구매</v>
          </cell>
          <cell r="B45" t="str">
            <v>신성인알파</v>
          </cell>
          <cell r="C45" t="str">
            <v>시중구매</v>
          </cell>
          <cell r="E45" t="str">
            <v>UM</v>
          </cell>
          <cell r="G45" t="str">
            <v>50011623A</v>
          </cell>
          <cell r="H45" t="str">
            <v>B/K MECHANISM GUIDE LH</v>
          </cell>
          <cell r="I45" t="str">
            <v>SGARC340</v>
          </cell>
          <cell r="J45">
            <v>1</v>
          </cell>
          <cell r="K45">
            <v>440</v>
          </cell>
          <cell r="L45">
            <v>330</v>
          </cell>
          <cell r="M45">
            <v>7.85</v>
          </cell>
          <cell r="N45">
            <v>1.1398200000000001</v>
          </cell>
          <cell r="O45" t="str">
            <v>COIL</v>
          </cell>
          <cell r="P45">
            <v>1148</v>
          </cell>
          <cell r="Q45">
            <v>0</v>
          </cell>
          <cell r="R45">
            <v>0</v>
          </cell>
          <cell r="S45">
            <v>0</v>
          </cell>
          <cell r="T45">
            <v>668</v>
          </cell>
          <cell r="U45">
            <v>1308.5133599999999</v>
          </cell>
          <cell r="V45">
            <v>-640.51335999999992</v>
          </cell>
          <cell r="W45">
            <v>191.43105999999992</v>
          </cell>
          <cell r="BE45">
            <v>0</v>
          </cell>
          <cell r="BG45">
            <v>0</v>
          </cell>
          <cell r="BH45">
            <v>0</v>
          </cell>
          <cell r="BI45">
            <v>0</v>
          </cell>
          <cell r="BJ45">
            <v>0</v>
          </cell>
          <cell r="BK45">
            <v>0</v>
          </cell>
          <cell r="BL45">
            <v>0</v>
          </cell>
          <cell r="BM45">
            <v>0</v>
          </cell>
          <cell r="BN45">
            <v>0</v>
          </cell>
          <cell r="BO45">
            <v>0</v>
          </cell>
          <cell r="BP45">
            <v>0</v>
          </cell>
          <cell r="BQ45">
            <v>0</v>
          </cell>
          <cell r="BR45">
            <v>0</v>
          </cell>
          <cell r="BS45">
            <v>0</v>
          </cell>
          <cell r="BT45">
            <v>0</v>
          </cell>
          <cell r="BU45">
            <v>0</v>
          </cell>
          <cell r="BV45">
            <v>0</v>
          </cell>
          <cell r="BW45">
            <v>0</v>
          </cell>
          <cell r="BX45">
            <v>0</v>
          </cell>
          <cell r="BY45">
            <v>0</v>
          </cell>
          <cell r="BZ45">
            <v>0</v>
          </cell>
          <cell r="CA45">
            <v>0</v>
          </cell>
          <cell r="CB45">
            <v>0</v>
          </cell>
          <cell r="CC45">
            <v>0</v>
          </cell>
          <cell r="CD45">
            <v>0</v>
          </cell>
          <cell r="CE45">
            <v>0</v>
          </cell>
          <cell r="CF45">
            <v>0</v>
          </cell>
          <cell r="CG45">
            <v>0</v>
          </cell>
          <cell r="CH45">
            <v>0</v>
          </cell>
          <cell r="CI45">
            <v>0</v>
          </cell>
          <cell r="CJ45">
            <v>0</v>
          </cell>
          <cell r="CK45">
            <v>0</v>
          </cell>
        </row>
        <row r="46">
          <cell r="A46" t="str">
            <v>시중구매</v>
          </cell>
          <cell r="B46" t="str">
            <v>신성인알파</v>
          </cell>
          <cell r="C46" t="str">
            <v>시중구매</v>
          </cell>
          <cell r="E46" t="str">
            <v>UM</v>
          </cell>
          <cell r="G46" t="str">
            <v>50011624A</v>
          </cell>
          <cell r="H46" t="str">
            <v>B/K MECHANISM GUIDE RH</v>
          </cell>
          <cell r="I46" t="str">
            <v>SGARC340</v>
          </cell>
          <cell r="J46">
            <v>1</v>
          </cell>
          <cell r="K46">
            <v>440</v>
          </cell>
          <cell r="L46">
            <v>330</v>
          </cell>
          <cell r="M46">
            <v>7.85</v>
          </cell>
          <cell r="N46">
            <v>1.1398200000000001</v>
          </cell>
          <cell r="O46" t="str">
            <v>COIL</v>
          </cell>
          <cell r="P46">
            <v>1148</v>
          </cell>
          <cell r="Q46">
            <v>0</v>
          </cell>
          <cell r="R46">
            <v>0</v>
          </cell>
          <cell r="S46">
            <v>0</v>
          </cell>
          <cell r="T46">
            <v>668</v>
          </cell>
          <cell r="U46">
            <v>1308.5133599999999</v>
          </cell>
          <cell r="V46">
            <v>-640.51335999999992</v>
          </cell>
          <cell r="W46">
            <v>191.43105999999992</v>
          </cell>
          <cell r="BE46">
            <v>0</v>
          </cell>
          <cell r="BG46">
            <v>0</v>
          </cell>
          <cell r="BH46">
            <v>0</v>
          </cell>
          <cell r="BI46">
            <v>0</v>
          </cell>
          <cell r="BJ46">
            <v>0</v>
          </cell>
          <cell r="BK46">
            <v>0</v>
          </cell>
          <cell r="BL46">
            <v>0</v>
          </cell>
          <cell r="BM46">
            <v>0</v>
          </cell>
          <cell r="BN46">
            <v>0</v>
          </cell>
          <cell r="BO46">
            <v>0</v>
          </cell>
          <cell r="BP46">
            <v>0</v>
          </cell>
          <cell r="BQ46">
            <v>0</v>
          </cell>
          <cell r="BR46">
            <v>0</v>
          </cell>
          <cell r="BS46">
            <v>0</v>
          </cell>
          <cell r="BT46">
            <v>0</v>
          </cell>
          <cell r="BU46">
            <v>0</v>
          </cell>
          <cell r="BV46">
            <v>0</v>
          </cell>
          <cell r="BW46">
            <v>0</v>
          </cell>
          <cell r="BX46">
            <v>0</v>
          </cell>
          <cell r="BY46">
            <v>0</v>
          </cell>
          <cell r="BZ46">
            <v>0</v>
          </cell>
          <cell r="CA46">
            <v>0</v>
          </cell>
          <cell r="CB46">
            <v>0</v>
          </cell>
          <cell r="CC46">
            <v>0</v>
          </cell>
          <cell r="CD46">
            <v>0</v>
          </cell>
          <cell r="CE46">
            <v>0</v>
          </cell>
          <cell r="CF46">
            <v>0</v>
          </cell>
          <cell r="CG46">
            <v>0</v>
          </cell>
          <cell r="CH46">
            <v>0</v>
          </cell>
          <cell r="CI46">
            <v>0</v>
          </cell>
          <cell r="CJ46">
            <v>0</v>
          </cell>
          <cell r="CK46">
            <v>0</v>
          </cell>
        </row>
        <row r="47">
          <cell r="A47" t="str">
            <v>시중구매</v>
          </cell>
          <cell r="B47" t="str">
            <v>신성인알파</v>
          </cell>
          <cell r="C47" t="str">
            <v>시중구매</v>
          </cell>
          <cell r="E47" t="str">
            <v>CK</v>
          </cell>
          <cell r="F47" t="str">
            <v>50009770B</v>
          </cell>
          <cell r="G47" t="str">
            <v>50009770B</v>
          </cell>
          <cell r="H47" t="str">
            <v>B/K SIDE ASSY LH</v>
          </cell>
          <cell r="I47" t="str">
            <v>SGARC340</v>
          </cell>
          <cell r="J47">
            <v>1.2</v>
          </cell>
          <cell r="K47">
            <v>280</v>
          </cell>
          <cell r="L47">
            <v>70</v>
          </cell>
          <cell r="M47">
            <v>7.85</v>
          </cell>
          <cell r="N47">
            <v>0.18463199999999999</v>
          </cell>
          <cell r="O47" t="str">
            <v>COIL</v>
          </cell>
          <cell r="P47">
            <v>1148</v>
          </cell>
          <cell r="Q47">
            <v>0</v>
          </cell>
          <cell r="R47">
            <v>0</v>
          </cell>
          <cell r="S47">
            <v>0</v>
          </cell>
          <cell r="T47">
            <v>131</v>
          </cell>
          <cell r="U47">
            <v>211.957536</v>
          </cell>
          <cell r="V47">
            <v>-80.957536000000005</v>
          </cell>
          <cell r="W47">
            <v>26.286055999999995</v>
          </cell>
          <cell r="BE47">
            <v>0</v>
          </cell>
          <cell r="BG47">
            <v>0</v>
          </cell>
          <cell r="BH47">
            <v>0</v>
          </cell>
          <cell r="BI47">
            <v>0</v>
          </cell>
          <cell r="BJ47">
            <v>0</v>
          </cell>
          <cell r="BK47">
            <v>0</v>
          </cell>
          <cell r="BL47">
            <v>0</v>
          </cell>
          <cell r="BM47">
            <v>0</v>
          </cell>
          <cell r="BN47">
            <v>0</v>
          </cell>
          <cell r="BO47">
            <v>0</v>
          </cell>
          <cell r="BP47">
            <v>0</v>
          </cell>
          <cell r="BQ47">
            <v>0</v>
          </cell>
          <cell r="BR47">
            <v>0</v>
          </cell>
          <cell r="BS47">
            <v>0</v>
          </cell>
          <cell r="BT47">
            <v>0</v>
          </cell>
          <cell r="BU47">
            <v>0</v>
          </cell>
          <cell r="BV47">
            <v>0</v>
          </cell>
          <cell r="BW47">
            <v>0</v>
          </cell>
          <cell r="BX47">
            <v>0</v>
          </cell>
          <cell r="BY47">
            <v>0</v>
          </cell>
          <cell r="BZ47">
            <v>0</v>
          </cell>
          <cell r="CA47">
            <v>0</v>
          </cell>
          <cell r="CB47">
            <v>0</v>
          </cell>
          <cell r="CC47">
            <v>0</v>
          </cell>
          <cell r="CD47">
            <v>0</v>
          </cell>
          <cell r="CE47">
            <v>0</v>
          </cell>
          <cell r="CF47">
            <v>0</v>
          </cell>
          <cell r="CG47">
            <v>0</v>
          </cell>
          <cell r="CH47">
            <v>0</v>
          </cell>
          <cell r="CI47">
            <v>0</v>
          </cell>
          <cell r="CJ47">
            <v>0</v>
          </cell>
          <cell r="CK47">
            <v>0</v>
          </cell>
        </row>
        <row r="48">
          <cell r="A48" t="str">
            <v>시중구매</v>
          </cell>
          <cell r="B48" t="str">
            <v>신성인알파</v>
          </cell>
          <cell r="C48" t="str">
            <v>시중구매</v>
          </cell>
          <cell r="E48" t="str">
            <v>CK</v>
          </cell>
          <cell r="F48" t="str">
            <v>50009772B</v>
          </cell>
          <cell r="G48" t="str">
            <v>50009772B</v>
          </cell>
          <cell r="H48" t="str">
            <v>B/K SIDE ASSY RH</v>
          </cell>
          <cell r="I48" t="str">
            <v>SGARC340</v>
          </cell>
          <cell r="J48">
            <v>1.2</v>
          </cell>
          <cell r="K48">
            <v>280</v>
          </cell>
          <cell r="L48">
            <v>70</v>
          </cell>
          <cell r="M48">
            <v>7.85</v>
          </cell>
          <cell r="N48">
            <v>0.18463199999999999</v>
          </cell>
          <cell r="O48" t="str">
            <v>COIL</v>
          </cell>
          <cell r="P48">
            <v>1148</v>
          </cell>
          <cell r="Q48">
            <v>0</v>
          </cell>
          <cell r="R48">
            <v>0</v>
          </cell>
          <cell r="S48">
            <v>0</v>
          </cell>
          <cell r="T48">
            <v>131</v>
          </cell>
          <cell r="U48">
            <v>211.957536</v>
          </cell>
          <cell r="V48">
            <v>-80.957536000000005</v>
          </cell>
          <cell r="W48">
            <v>26.286055999999995</v>
          </cell>
          <cell r="BE48">
            <v>0</v>
          </cell>
          <cell r="BG48">
            <v>0</v>
          </cell>
          <cell r="BH48">
            <v>0</v>
          </cell>
          <cell r="BI48">
            <v>0</v>
          </cell>
          <cell r="BJ48">
            <v>0</v>
          </cell>
          <cell r="BK48">
            <v>0</v>
          </cell>
          <cell r="BL48">
            <v>0</v>
          </cell>
          <cell r="BM48">
            <v>0</v>
          </cell>
          <cell r="BN48">
            <v>0</v>
          </cell>
          <cell r="BO48">
            <v>0</v>
          </cell>
          <cell r="BP48">
            <v>0</v>
          </cell>
          <cell r="BQ48">
            <v>0</v>
          </cell>
          <cell r="BR48">
            <v>0</v>
          </cell>
          <cell r="BS48">
            <v>0</v>
          </cell>
          <cell r="BT48">
            <v>0</v>
          </cell>
          <cell r="BU48">
            <v>0</v>
          </cell>
          <cell r="BV48">
            <v>0</v>
          </cell>
          <cell r="BW48">
            <v>0</v>
          </cell>
          <cell r="BX48">
            <v>0</v>
          </cell>
          <cell r="BY48">
            <v>0</v>
          </cell>
          <cell r="BZ48">
            <v>0</v>
          </cell>
          <cell r="CA48">
            <v>0</v>
          </cell>
          <cell r="CB48">
            <v>0</v>
          </cell>
          <cell r="CC48">
            <v>0</v>
          </cell>
          <cell r="CD48">
            <v>0</v>
          </cell>
          <cell r="CE48">
            <v>0</v>
          </cell>
          <cell r="CF48">
            <v>0</v>
          </cell>
          <cell r="CG48">
            <v>0</v>
          </cell>
          <cell r="CH48">
            <v>0</v>
          </cell>
          <cell r="CI48">
            <v>0</v>
          </cell>
          <cell r="CJ48">
            <v>0</v>
          </cell>
          <cell r="CK48">
            <v>0</v>
          </cell>
        </row>
        <row r="49">
          <cell r="A49" t="str">
            <v>시중구매</v>
          </cell>
          <cell r="B49" t="str">
            <v>신성인알파</v>
          </cell>
          <cell r="C49" t="str">
            <v>시중구매</v>
          </cell>
          <cell r="E49" t="str">
            <v>IK</v>
          </cell>
          <cell r="F49" t="str">
            <v>50009975B</v>
          </cell>
          <cell r="G49" t="str">
            <v>50009975B</v>
          </cell>
          <cell r="H49" t="str">
            <v>B/K SIDE ASSY LH</v>
          </cell>
          <cell r="I49" t="str">
            <v>SGARC340</v>
          </cell>
          <cell r="J49">
            <v>1.2</v>
          </cell>
          <cell r="K49">
            <v>348</v>
          </cell>
          <cell r="L49">
            <v>70</v>
          </cell>
          <cell r="M49">
            <v>7.85</v>
          </cell>
          <cell r="N49">
            <v>0.22947119999999996</v>
          </cell>
          <cell r="O49" t="str">
            <v>COIL</v>
          </cell>
          <cell r="P49">
            <v>1148</v>
          </cell>
          <cell r="Q49">
            <v>0</v>
          </cell>
          <cell r="R49">
            <v>0</v>
          </cell>
          <cell r="S49">
            <v>0</v>
          </cell>
          <cell r="T49">
            <v>130</v>
          </cell>
          <cell r="U49">
            <v>263.43293759999995</v>
          </cell>
          <cell r="V49">
            <v>-133.43293759999995</v>
          </cell>
          <cell r="W49">
            <v>38.863469599999981</v>
          </cell>
          <cell r="BE49">
            <v>0</v>
          </cell>
          <cell r="BG49">
            <v>0</v>
          </cell>
          <cell r="BH49">
            <v>0</v>
          </cell>
          <cell r="BI49">
            <v>0</v>
          </cell>
          <cell r="BJ49">
            <v>0</v>
          </cell>
          <cell r="BK49">
            <v>0</v>
          </cell>
          <cell r="BL49">
            <v>0</v>
          </cell>
          <cell r="BM49">
            <v>0</v>
          </cell>
          <cell r="BN49">
            <v>0</v>
          </cell>
          <cell r="BO49">
            <v>0</v>
          </cell>
          <cell r="BP49">
            <v>0</v>
          </cell>
          <cell r="BQ49">
            <v>0</v>
          </cell>
          <cell r="BR49">
            <v>0</v>
          </cell>
          <cell r="BS49">
            <v>0</v>
          </cell>
          <cell r="BT49">
            <v>0</v>
          </cell>
          <cell r="BU49">
            <v>0</v>
          </cell>
          <cell r="BV49">
            <v>0</v>
          </cell>
          <cell r="BW49">
            <v>0</v>
          </cell>
          <cell r="BX49">
            <v>0</v>
          </cell>
          <cell r="BY49">
            <v>0</v>
          </cell>
          <cell r="BZ49">
            <v>0</v>
          </cell>
          <cell r="CA49">
            <v>0</v>
          </cell>
          <cell r="CB49">
            <v>0</v>
          </cell>
          <cell r="CC49">
            <v>0</v>
          </cell>
          <cell r="CD49">
            <v>0</v>
          </cell>
          <cell r="CE49">
            <v>0</v>
          </cell>
          <cell r="CF49">
            <v>0</v>
          </cell>
          <cell r="CG49">
            <v>0</v>
          </cell>
          <cell r="CH49">
            <v>0</v>
          </cell>
          <cell r="CI49">
            <v>0</v>
          </cell>
          <cell r="CJ49">
            <v>0</v>
          </cell>
          <cell r="CK49">
            <v>0</v>
          </cell>
        </row>
        <row r="50">
          <cell r="A50" t="str">
            <v>시중구매</v>
          </cell>
          <cell r="B50" t="str">
            <v>신성인알파</v>
          </cell>
          <cell r="C50" t="str">
            <v>시중구매</v>
          </cell>
          <cell r="E50" t="str">
            <v>IK</v>
          </cell>
          <cell r="F50" t="str">
            <v>50009977B</v>
          </cell>
          <cell r="G50" t="str">
            <v>50009977B</v>
          </cell>
          <cell r="H50" t="str">
            <v>B/K SIDE ASSY RH</v>
          </cell>
          <cell r="I50" t="str">
            <v>SGARC340</v>
          </cell>
          <cell r="J50">
            <v>1.2</v>
          </cell>
          <cell r="K50">
            <v>348</v>
          </cell>
          <cell r="L50">
            <v>70</v>
          </cell>
          <cell r="M50">
            <v>7.85</v>
          </cell>
          <cell r="N50">
            <v>0.22947119999999996</v>
          </cell>
          <cell r="O50" t="str">
            <v>COIL</v>
          </cell>
          <cell r="P50">
            <v>1148</v>
          </cell>
          <cell r="Q50">
            <v>0</v>
          </cell>
          <cell r="R50">
            <v>0</v>
          </cell>
          <cell r="S50">
            <v>0</v>
          </cell>
          <cell r="T50">
            <v>130</v>
          </cell>
          <cell r="U50">
            <v>263.43293759999995</v>
          </cell>
          <cell r="V50">
            <v>-133.43293759999995</v>
          </cell>
          <cell r="W50">
            <v>38.863469599999981</v>
          </cell>
          <cell r="BE50">
            <v>0</v>
          </cell>
          <cell r="BG50">
            <v>0</v>
          </cell>
          <cell r="BH50">
            <v>0</v>
          </cell>
          <cell r="BI50">
            <v>0</v>
          </cell>
          <cell r="BJ50">
            <v>0</v>
          </cell>
          <cell r="BK50">
            <v>0</v>
          </cell>
          <cell r="BL50">
            <v>0</v>
          </cell>
          <cell r="BM50">
            <v>0</v>
          </cell>
          <cell r="BN50">
            <v>0</v>
          </cell>
          <cell r="BO50">
            <v>0</v>
          </cell>
          <cell r="BP50">
            <v>0</v>
          </cell>
          <cell r="BQ50">
            <v>0</v>
          </cell>
          <cell r="BR50">
            <v>0</v>
          </cell>
          <cell r="BS50">
            <v>0</v>
          </cell>
          <cell r="BT50">
            <v>0</v>
          </cell>
          <cell r="BU50">
            <v>0</v>
          </cell>
          <cell r="BV50">
            <v>0</v>
          </cell>
          <cell r="BW50">
            <v>0</v>
          </cell>
          <cell r="BX50">
            <v>0</v>
          </cell>
          <cell r="BY50">
            <v>0</v>
          </cell>
          <cell r="BZ50">
            <v>0</v>
          </cell>
          <cell r="CA50">
            <v>0</v>
          </cell>
          <cell r="CB50">
            <v>0</v>
          </cell>
          <cell r="CC50">
            <v>0</v>
          </cell>
          <cell r="CD50">
            <v>0</v>
          </cell>
          <cell r="CE50">
            <v>0</v>
          </cell>
          <cell r="CF50">
            <v>0</v>
          </cell>
          <cell r="CG50">
            <v>0</v>
          </cell>
          <cell r="CH50">
            <v>0</v>
          </cell>
          <cell r="CI50">
            <v>0</v>
          </cell>
          <cell r="CJ50">
            <v>0</v>
          </cell>
          <cell r="CK50">
            <v>0</v>
          </cell>
        </row>
        <row r="51">
          <cell r="A51" t="str">
            <v>시중구매</v>
          </cell>
          <cell r="B51" t="str">
            <v>신성인알파</v>
          </cell>
          <cell r="C51" t="str">
            <v>시중구매</v>
          </cell>
          <cell r="E51" t="str">
            <v>CK/IK</v>
          </cell>
          <cell r="F51" t="str">
            <v>50010025E / 50009743E</v>
          </cell>
          <cell r="G51">
            <v>50009745</v>
          </cell>
          <cell r="H51" t="str">
            <v>B/K H/LINER RR</v>
          </cell>
          <cell r="I51" t="str">
            <v>SPCC</v>
          </cell>
          <cell r="J51">
            <v>1</v>
          </cell>
          <cell r="K51">
            <v>110</v>
          </cell>
          <cell r="L51">
            <v>26</v>
          </cell>
          <cell r="M51">
            <v>7.85</v>
          </cell>
          <cell r="N51">
            <v>2.2450999999999999E-2</v>
          </cell>
          <cell r="O51" t="str">
            <v>COIL</v>
          </cell>
          <cell r="P51">
            <v>1006</v>
          </cell>
          <cell r="Q51">
            <v>0</v>
          </cell>
          <cell r="R51">
            <v>0</v>
          </cell>
          <cell r="S51">
            <v>0</v>
          </cell>
          <cell r="T51">
            <v>57</v>
          </cell>
          <cell r="U51">
            <v>22.585705999999998</v>
          </cell>
          <cell r="V51">
            <v>34.414293999999998</v>
          </cell>
          <cell r="W51">
            <v>2.4707329999999992</v>
          </cell>
          <cell r="BE51">
            <v>0</v>
          </cell>
          <cell r="BG51">
            <v>0</v>
          </cell>
          <cell r="BH51">
            <v>0</v>
          </cell>
          <cell r="BI51">
            <v>0</v>
          </cell>
          <cell r="BJ51">
            <v>0</v>
          </cell>
          <cell r="BK51">
            <v>0</v>
          </cell>
          <cell r="BL51">
            <v>0</v>
          </cell>
          <cell r="BM51">
            <v>0</v>
          </cell>
          <cell r="BN51">
            <v>0</v>
          </cell>
          <cell r="BO51">
            <v>0</v>
          </cell>
          <cell r="BP51">
            <v>0</v>
          </cell>
          <cell r="BQ51">
            <v>0</v>
          </cell>
          <cell r="BR51">
            <v>0</v>
          </cell>
          <cell r="BS51">
            <v>0</v>
          </cell>
          <cell r="BT51">
            <v>0</v>
          </cell>
          <cell r="BU51">
            <v>0</v>
          </cell>
          <cell r="BV51">
            <v>0</v>
          </cell>
          <cell r="BW51">
            <v>0</v>
          </cell>
          <cell r="BX51">
            <v>0</v>
          </cell>
          <cell r="BY51">
            <v>0</v>
          </cell>
          <cell r="BZ51">
            <v>0</v>
          </cell>
          <cell r="CA51">
            <v>0</v>
          </cell>
          <cell r="CB51">
            <v>0</v>
          </cell>
          <cell r="CC51">
            <v>0</v>
          </cell>
          <cell r="CD51">
            <v>0</v>
          </cell>
          <cell r="CE51">
            <v>0</v>
          </cell>
          <cell r="CF51">
            <v>0</v>
          </cell>
          <cell r="CG51">
            <v>0</v>
          </cell>
          <cell r="CH51">
            <v>0</v>
          </cell>
          <cell r="CI51">
            <v>0</v>
          </cell>
          <cell r="CJ51">
            <v>0</v>
          </cell>
          <cell r="CK51">
            <v>0</v>
          </cell>
        </row>
        <row r="52">
          <cell r="A52" t="str">
            <v>시중구매</v>
          </cell>
          <cell r="B52" t="str">
            <v>신성인알파</v>
          </cell>
          <cell r="C52" t="str">
            <v>시중구매</v>
          </cell>
          <cell r="E52" t="str">
            <v>CK/IK</v>
          </cell>
          <cell r="F52" t="str">
            <v>50010025E / 50009743E</v>
          </cell>
          <cell r="G52">
            <v>50009877</v>
          </cell>
          <cell r="H52" t="str">
            <v>B/K ROLLO LH</v>
          </cell>
          <cell r="I52" t="str">
            <v>SPCC</v>
          </cell>
          <cell r="J52">
            <v>1.2</v>
          </cell>
          <cell r="K52">
            <v>118</v>
          </cell>
          <cell r="L52">
            <v>35</v>
          </cell>
          <cell r="M52">
            <v>7.85</v>
          </cell>
          <cell r="N52">
            <v>3.8904599999999998E-2</v>
          </cell>
          <cell r="O52" t="str">
            <v>COIL</v>
          </cell>
          <cell r="P52">
            <v>1006</v>
          </cell>
          <cell r="Q52">
            <v>0</v>
          </cell>
          <cell r="R52">
            <v>0</v>
          </cell>
          <cell r="S52">
            <v>0</v>
          </cell>
          <cell r="T52">
            <v>40</v>
          </cell>
          <cell r="U52">
            <v>39.138027600000001</v>
          </cell>
          <cell r="V52">
            <v>0.86197239999999908</v>
          </cell>
          <cell r="W52">
            <v>1.1124618000000002</v>
          </cell>
          <cell r="BE52">
            <v>0</v>
          </cell>
          <cell r="BG52">
            <v>0</v>
          </cell>
          <cell r="BH52">
            <v>0</v>
          </cell>
          <cell r="BI52">
            <v>0</v>
          </cell>
          <cell r="BJ52">
            <v>0</v>
          </cell>
          <cell r="BK52">
            <v>0</v>
          </cell>
          <cell r="BL52">
            <v>0</v>
          </cell>
          <cell r="BM52">
            <v>0</v>
          </cell>
          <cell r="BN52">
            <v>0</v>
          </cell>
          <cell r="BO52">
            <v>0</v>
          </cell>
          <cell r="BP52">
            <v>0</v>
          </cell>
          <cell r="BQ52">
            <v>0</v>
          </cell>
          <cell r="BR52">
            <v>0</v>
          </cell>
          <cell r="BS52">
            <v>0</v>
          </cell>
          <cell r="BT52">
            <v>0</v>
          </cell>
          <cell r="BU52">
            <v>0</v>
          </cell>
          <cell r="BV52">
            <v>0</v>
          </cell>
          <cell r="BW52">
            <v>0</v>
          </cell>
          <cell r="BX52">
            <v>0</v>
          </cell>
          <cell r="BY52">
            <v>0</v>
          </cell>
          <cell r="BZ52">
            <v>0</v>
          </cell>
          <cell r="CA52">
            <v>0</v>
          </cell>
          <cell r="CB52">
            <v>0</v>
          </cell>
          <cell r="CC52">
            <v>0</v>
          </cell>
          <cell r="CD52">
            <v>0</v>
          </cell>
          <cell r="CE52">
            <v>0</v>
          </cell>
          <cell r="CF52">
            <v>0</v>
          </cell>
          <cell r="CG52">
            <v>0</v>
          </cell>
          <cell r="CH52">
            <v>0</v>
          </cell>
          <cell r="CI52">
            <v>0</v>
          </cell>
          <cell r="CJ52">
            <v>0</v>
          </cell>
          <cell r="CK52">
            <v>0</v>
          </cell>
        </row>
        <row r="53">
          <cell r="A53" t="str">
            <v>시중구매</v>
          </cell>
          <cell r="B53" t="str">
            <v>신성인알파</v>
          </cell>
          <cell r="C53" t="str">
            <v>시중구매</v>
          </cell>
          <cell r="E53" t="str">
            <v>CK/IK</v>
          </cell>
          <cell r="F53" t="str">
            <v>50010025E / 50009743E</v>
          </cell>
          <cell r="G53">
            <v>50009878</v>
          </cell>
          <cell r="H53" t="str">
            <v>B/K ROLLO RH</v>
          </cell>
          <cell r="I53" t="str">
            <v>SPCC</v>
          </cell>
          <cell r="J53">
            <v>1.2</v>
          </cell>
          <cell r="K53">
            <v>118</v>
          </cell>
          <cell r="L53">
            <v>35</v>
          </cell>
          <cell r="M53">
            <v>7.85</v>
          </cell>
          <cell r="N53">
            <v>3.8904599999999998E-2</v>
          </cell>
          <cell r="O53" t="str">
            <v>COIL</v>
          </cell>
          <cell r="P53">
            <v>1006</v>
          </cell>
          <cell r="Q53">
            <v>0</v>
          </cell>
          <cell r="R53">
            <v>0</v>
          </cell>
          <cell r="S53">
            <v>0</v>
          </cell>
          <cell r="T53">
            <v>40</v>
          </cell>
          <cell r="U53">
            <v>39.138027600000001</v>
          </cell>
          <cell r="V53">
            <v>0.86197239999999908</v>
          </cell>
          <cell r="W53">
            <v>1.1124618000000002</v>
          </cell>
          <cell r="BE53">
            <v>0</v>
          </cell>
          <cell r="BG53">
            <v>0</v>
          </cell>
          <cell r="BH53">
            <v>0</v>
          </cell>
          <cell r="BI53">
            <v>0</v>
          </cell>
          <cell r="BJ53">
            <v>0</v>
          </cell>
          <cell r="BK53">
            <v>0</v>
          </cell>
          <cell r="BL53">
            <v>0</v>
          </cell>
          <cell r="BM53">
            <v>0</v>
          </cell>
          <cell r="BN53">
            <v>0</v>
          </cell>
          <cell r="BO53">
            <v>0</v>
          </cell>
          <cell r="BP53">
            <v>0</v>
          </cell>
          <cell r="BQ53">
            <v>0</v>
          </cell>
          <cell r="BR53">
            <v>0</v>
          </cell>
          <cell r="BS53">
            <v>0</v>
          </cell>
          <cell r="BT53">
            <v>0</v>
          </cell>
          <cell r="BU53">
            <v>0</v>
          </cell>
          <cell r="BV53">
            <v>0</v>
          </cell>
          <cell r="BW53">
            <v>0</v>
          </cell>
          <cell r="BX53">
            <v>0</v>
          </cell>
          <cell r="BY53">
            <v>0</v>
          </cell>
          <cell r="BZ53">
            <v>0</v>
          </cell>
          <cell r="CA53">
            <v>0</v>
          </cell>
          <cell r="CB53">
            <v>0</v>
          </cell>
          <cell r="CC53">
            <v>0</v>
          </cell>
          <cell r="CD53">
            <v>0</v>
          </cell>
          <cell r="CE53">
            <v>0</v>
          </cell>
          <cell r="CF53">
            <v>0</v>
          </cell>
          <cell r="CG53">
            <v>0</v>
          </cell>
          <cell r="CH53">
            <v>0</v>
          </cell>
          <cell r="CI53">
            <v>0</v>
          </cell>
          <cell r="CJ53">
            <v>0</v>
          </cell>
          <cell r="CK53">
            <v>0</v>
          </cell>
        </row>
        <row r="54">
          <cell r="A54" t="str">
            <v>시중구매</v>
          </cell>
          <cell r="B54" t="str">
            <v>신성인알파</v>
          </cell>
          <cell r="C54" t="str">
            <v>시중구매</v>
          </cell>
          <cell r="E54" t="str">
            <v>IK</v>
          </cell>
          <cell r="F54" t="str">
            <v>50010025E</v>
          </cell>
          <cell r="G54">
            <v>50010027</v>
          </cell>
          <cell r="H54" t="str">
            <v>B/K FOR CONNECTOR</v>
          </cell>
          <cell r="I54" t="str">
            <v>SPCC</v>
          </cell>
          <cell r="J54">
            <v>0.8</v>
          </cell>
          <cell r="K54">
            <v>85</v>
          </cell>
          <cell r="L54">
            <v>28</v>
          </cell>
          <cell r="M54">
            <v>7.85</v>
          </cell>
          <cell r="N54">
            <v>1.49464E-2</v>
          </cell>
          <cell r="O54" t="str">
            <v>COIL</v>
          </cell>
          <cell r="P54">
            <v>1006</v>
          </cell>
          <cell r="Q54">
            <v>0</v>
          </cell>
          <cell r="R54">
            <v>0</v>
          </cell>
          <cell r="S54">
            <v>0</v>
          </cell>
          <cell r="T54">
            <v>65</v>
          </cell>
          <cell r="U54">
            <v>15.036078400000001</v>
          </cell>
          <cell r="V54">
            <v>49.963921599999999</v>
          </cell>
          <cell r="W54">
            <v>1.8944712000000001</v>
          </cell>
          <cell r="BE54">
            <v>0</v>
          </cell>
          <cell r="BG54">
            <v>0</v>
          </cell>
          <cell r="BH54">
            <v>0</v>
          </cell>
          <cell r="BI54">
            <v>0</v>
          </cell>
          <cell r="BJ54">
            <v>0</v>
          </cell>
          <cell r="BK54">
            <v>0</v>
          </cell>
          <cell r="BL54">
            <v>0</v>
          </cell>
          <cell r="BM54">
            <v>0</v>
          </cell>
          <cell r="BN54">
            <v>0</v>
          </cell>
          <cell r="BO54">
            <v>0</v>
          </cell>
          <cell r="BP54">
            <v>0</v>
          </cell>
          <cell r="BQ54">
            <v>0</v>
          </cell>
          <cell r="BR54">
            <v>0</v>
          </cell>
          <cell r="BS54">
            <v>0</v>
          </cell>
          <cell r="BT54">
            <v>0</v>
          </cell>
          <cell r="BU54">
            <v>0</v>
          </cell>
          <cell r="BV54">
            <v>0</v>
          </cell>
          <cell r="BW54">
            <v>0</v>
          </cell>
          <cell r="BX54">
            <v>0</v>
          </cell>
          <cell r="BY54">
            <v>0</v>
          </cell>
          <cell r="BZ54">
            <v>0</v>
          </cell>
          <cell r="CA54">
            <v>0</v>
          </cell>
          <cell r="CB54">
            <v>0</v>
          </cell>
          <cell r="CC54">
            <v>0</v>
          </cell>
          <cell r="CD54">
            <v>0</v>
          </cell>
          <cell r="CE54">
            <v>0</v>
          </cell>
          <cell r="CF54">
            <v>0</v>
          </cell>
          <cell r="CG54">
            <v>0</v>
          </cell>
          <cell r="CH54">
            <v>0</v>
          </cell>
          <cell r="CI54">
            <v>0</v>
          </cell>
          <cell r="CJ54">
            <v>0</v>
          </cell>
          <cell r="CK54">
            <v>0</v>
          </cell>
        </row>
        <row r="55">
          <cell r="A55" t="str">
            <v>시중구매</v>
          </cell>
          <cell r="B55" t="str">
            <v>신성인알파</v>
          </cell>
          <cell r="C55" t="str">
            <v>시중구매</v>
          </cell>
          <cell r="E55" t="str">
            <v>IK</v>
          </cell>
          <cell r="F55" t="str">
            <v>50010025E</v>
          </cell>
          <cell r="G55">
            <v>50010086</v>
          </cell>
          <cell r="H55" t="str">
            <v>BRKT FOR TUBE</v>
          </cell>
          <cell r="I55" t="str">
            <v>SPCC</v>
          </cell>
          <cell r="J55">
            <v>1</v>
          </cell>
          <cell r="K55">
            <v>65</v>
          </cell>
          <cell r="L55">
            <v>23</v>
          </cell>
          <cell r="M55">
            <v>7.85</v>
          </cell>
          <cell r="N55">
            <v>1.173575E-2</v>
          </cell>
          <cell r="O55" t="str">
            <v>COIL</v>
          </cell>
          <cell r="P55">
            <v>1006</v>
          </cell>
          <cell r="Q55">
            <v>0</v>
          </cell>
          <cell r="R55">
            <v>0</v>
          </cell>
          <cell r="S55">
            <v>0</v>
          </cell>
          <cell r="T55">
            <v>39</v>
          </cell>
          <cell r="U55">
            <v>11.8061645</v>
          </cell>
          <cell r="V55">
            <v>27.193835499999999</v>
          </cell>
          <cell r="W55">
            <v>1.1243922499999996</v>
          </cell>
          <cell r="BE55">
            <v>0</v>
          </cell>
          <cell r="BG55">
            <v>0</v>
          </cell>
          <cell r="BH55">
            <v>0</v>
          </cell>
          <cell r="BI55">
            <v>0</v>
          </cell>
          <cell r="BJ55">
            <v>0</v>
          </cell>
          <cell r="BK55">
            <v>0</v>
          </cell>
          <cell r="BL55">
            <v>0</v>
          </cell>
          <cell r="BM55">
            <v>0</v>
          </cell>
          <cell r="BN55">
            <v>0</v>
          </cell>
          <cell r="BO55">
            <v>0</v>
          </cell>
          <cell r="BP55">
            <v>0</v>
          </cell>
          <cell r="BQ55">
            <v>0</v>
          </cell>
          <cell r="BR55">
            <v>0</v>
          </cell>
          <cell r="BS55">
            <v>0</v>
          </cell>
          <cell r="BT55">
            <v>0</v>
          </cell>
          <cell r="BU55">
            <v>0</v>
          </cell>
          <cell r="BV55">
            <v>0</v>
          </cell>
          <cell r="BW55">
            <v>0</v>
          </cell>
          <cell r="BX55">
            <v>0</v>
          </cell>
          <cell r="BY55">
            <v>0</v>
          </cell>
          <cell r="BZ55">
            <v>0</v>
          </cell>
          <cell r="CA55">
            <v>0</v>
          </cell>
          <cell r="CB55">
            <v>0</v>
          </cell>
          <cell r="CC55">
            <v>0</v>
          </cell>
          <cell r="CD55">
            <v>0</v>
          </cell>
          <cell r="CE55">
            <v>0</v>
          </cell>
          <cell r="CF55">
            <v>0</v>
          </cell>
          <cell r="CG55">
            <v>0</v>
          </cell>
          <cell r="CH55">
            <v>0</v>
          </cell>
          <cell r="CI55">
            <v>0</v>
          </cell>
          <cell r="CJ55">
            <v>0</v>
          </cell>
          <cell r="CK55">
            <v>0</v>
          </cell>
        </row>
        <row r="56">
          <cell r="A56" t="str">
            <v>시중구매</v>
          </cell>
          <cell r="B56" t="str">
            <v>신성인알파</v>
          </cell>
          <cell r="C56" t="str">
            <v>시중구매</v>
          </cell>
          <cell r="E56" t="str">
            <v>KA4</v>
          </cell>
          <cell r="F56" t="str">
            <v>50011944C</v>
          </cell>
          <cell r="G56">
            <v>50011944</v>
          </cell>
          <cell r="H56" t="str">
            <v>BRACKET FRAME A LH</v>
          </cell>
          <cell r="I56" t="str">
            <v>SPCC</v>
          </cell>
          <cell r="J56">
            <v>2</v>
          </cell>
          <cell r="K56">
            <v>291</v>
          </cell>
          <cell r="L56">
            <v>90</v>
          </cell>
          <cell r="M56">
            <v>7.85</v>
          </cell>
          <cell r="N56">
            <v>0.41118300000000002</v>
          </cell>
          <cell r="O56" t="str">
            <v>COIL</v>
          </cell>
          <cell r="P56">
            <v>1006</v>
          </cell>
          <cell r="Q56">
            <v>2917400</v>
          </cell>
          <cell r="R56">
            <v>2900</v>
          </cell>
          <cell r="S56">
            <v>369.42675159235671</v>
          </cell>
          <cell r="T56">
            <v>204</v>
          </cell>
          <cell r="U56">
            <v>413.65009800000001</v>
          </cell>
          <cell r="V56">
            <v>-209.65009800000001</v>
          </cell>
          <cell r="W56">
            <v>68.627088999999998</v>
          </cell>
          <cell r="AI56">
            <v>2900</v>
          </cell>
          <cell r="BE56">
            <v>2900</v>
          </cell>
          <cell r="BG56">
            <v>0</v>
          </cell>
          <cell r="BH56">
            <v>0</v>
          </cell>
          <cell r="BI56">
            <v>0</v>
          </cell>
          <cell r="BJ56">
            <v>0</v>
          </cell>
          <cell r="BK56">
            <v>0</v>
          </cell>
          <cell r="BL56">
            <v>0</v>
          </cell>
          <cell r="BM56">
            <v>0</v>
          </cell>
          <cell r="BN56">
            <v>0</v>
          </cell>
          <cell r="BO56">
            <v>0</v>
          </cell>
          <cell r="BP56">
            <v>2917400</v>
          </cell>
          <cell r="BQ56">
            <v>0</v>
          </cell>
          <cell r="BR56">
            <v>0</v>
          </cell>
          <cell r="BS56">
            <v>0</v>
          </cell>
          <cell r="BT56">
            <v>0</v>
          </cell>
          <cell r="BU56">
            <v>0</v>
          </cell>
          <cell r="BV56">
            <v>0</v>
          </cell>
          <cell r="BW56">
            <v>0</v>
          </cell>
          <cell r="BX56">
            <v>0</v>
          </cell>
          <cell r="BY56">
            <v>0</v>
          </cell>
          <cell r="BZ56">
            <v>0</v>
          </cell>
          <cell r="CA56">
            <v>0</v>
          </cell>
          <cell r="CB56">
            <v>0</v>
          </cell>
          <cell r="CC56">
            <v>0</v>
          </cell>
          <cell r="CD56">
            <v>0</v>
          </cell>
          <cell r="CE56">
            <v>0</v>
          </cell>
          <cell r="CF56">
            <v>0</v>
          </cell>
          <cell r="CG56">
            <v>0</v>
          </cell>
          <cell r="CH56">
            <v>0</v>
          </cell>
          <cell r="CI56">
            <v>0</v>
          </cell>
          <cell r="CJ56">
            <v>0</v>
          </cell>
          <cell r="CK56">
            <v>0</v>
          </cell>
        </row>
        <row r="57">
          <cell r="A57" t="str">
            <v>시중구매</v>
          </cell>
          <cell r="B57" t="str">
            <v>신성인알파</v>
          </cell>
          <cell r="C57" t="str">
            <v>시중구매</v>
          </cell>
          <cell r="E57" t="str">
            <v>KA4</v>
          </cell>
          <cell r="F57" t="str">
            <v>50011955C</v>
          </cell>
          <cell r="G57">
            <v>50011955</v>
          </cell>
          <cell r="H57" t="str">
            <v>BRACKET FRAME A RH</v>
          </cell>
          <cell r="I57" t="str">
            <v>SPCC</v>
          </cell>
          <cell r="J57">
            <v>2</v>
          </cell>
          <cell r="K57">
            <v>291</v>
          </cell>
          <cell r="L57">
            <v>90</v>
          </cell>
          <cell r="M57">
            <v>7.85</v>
          </cell>
          <cell r="N57">
            <v>0.41118300000000002</v>
          </cell>
          <cell r="O57" t="str">
            <v>COIL</v>
          </cell>
          <cell r="P57">
            <v>1006</v>
          </cell>
          <cell r="Q57">
            <v>0</v>
          </cell>
          <cell r="R57">
            <v>0</v>
          </cell>
          <cell r="S57">
            <v>0</v>
          </cell>
          <cell r="T57">
            <v>204</v>
          </cell>
          <cell r="U57">
            <v>413.65009800000001</v>
          </cell>
          <cell r="V57">
            <v>-209.65009800000001</v>
          </cell>
          <cell r="W57">
            <v>68.627088999999998</v>
          </cell>
          <cell r="BE57">
            <v>0</v>
          </cell>
          <cell r="BG57">
            <v>0</v>
          </cell>
          <cell r="BH57">
            <v>0</v>
          </cell>
          <cell r="BI57">
            <v>0</v>
          </cell>
          <cell r="BJ57">
            <v>0</v>
          </cell>
          <cell r="BK57">
            <v>0</v>
          </cell>
          <cell r="BL57">
            <v>0</v>
          </cell>
          <cell r="BM57">
            <v>0</v>
          </cell>
          <cell r="BN57">
            <v>0</v>
          </cell>
          <cell r="BO57">
            <v>0</v>
          </cell>
          <cell r="BP57">
            <v>0</v>
          </cell>
          <cell r="BQ57">
            <v>0</v>
          </cell>
          <cell r="BR57">
            <v>0</v>
          </cell>
          <cell r="BS57">
            <v>0</v>
          </cell>
          <cell r="BT57">
            <v>0</v>
          </cell>
          <cell r="BU57">
            <v>0</v>
          </cell>
          <cell r="BV57">
            <v>0</v>
          </cell>
          <cell r="BW57">
            <v>0</v>
          </cell>
          <cell r="BX57">
            <v>0</v>
          </cell>
          <cell r="BY57">
            <v>0</v>
          </cell>
          <cell r="BZ57">
            <v>0</v>
          </cell>
          <cell r="CA57">
            <v>0</v>
          </cell>
          <cell r="CB57">
            <v>0</v>
          </cell>
          <cell r="CC57">
            <v>0</v>
          </cell>
          <cell r="CD57">
            <v>0</v>
          </cell>
          <cell r="CE57">
            <v>0</v>
          </cell>
          <cell r="CF57">
            <v>0</v>
          </cell>
          <cell r="CG57">
            <v>0</v>
          </cell>
          <cell r="CH57">
            <v>0</v>
          </cell>
          <cell r="CI57">
            <v>0</v>
          </cell>
          <cell r="CJ57">
            <v>0</v>
          </cell>
          <cell r="CK57">
            <v>0</v>
          </cell>
        </row>
        <row r="58">
          <cell r="A58" t="str">
            <v>시중구매</v>
          </cell>
          <cell r="B58" t="str">
            <v>신성인알파</v>
          </cell>
          <cell r="C58" t="str">
            <v>시중구매</v>
          </cell>
          <cell r="E58" t="str">
            <v>KA4</v>
          </cell>
          <cell r="F58" t="str">
            <v>50011939B</v>
          </cell>
          <cell r="G58">
            <v>50011939</v>
          </cell>
          <cell r="H58" t="str">
            <v>FRONT BRACKET FRAME LH</v>
          </cell>
          <cell r="I58" t="str">
            <v>SPCC</v>
          </cell>
          <cell r="J58">
            <v>2</v>
          </cell>
          <cell r="K58">
            <v>349</v>
          </cell>
          <cell r="L58">
            <v>170</v>
          </cell>
          <cell r="M58">
            <v>7.85</v>
          </cell>
          <cell r="N58">
            <v>0.931481</v>
          </cell>
          <cell r="O58" t="str">
            <v>COIL</v>
          </cell>
          <cell r="P58">
            <v>1006</v>
          </cell>
          <cell r="Q58">
            <v>3498868</v>
          </cell>
          <cell r="R58">
            <v>3478</v>
          </cell>
          <cell r="S58">
            <v>443.05732484076435</v>
          </cell>
          <cell r="T58">
            <v>508</v>
          </cell>
          <cell r="U58">
            <v>937.069886</v>
          </cell>
          <cell r="V58">
            <v>-429.069886</v>
          </cell>
          <cell r="W58">
            <v>162.95922300000001</v>
          </cell>
          <cell r="AI58">
            <v>3478</v>
          </cell>
          <cell r="BE58">
            <v>3478</v>
          </cell>
          <cell r="BG58">
            <v>0</v>
          </cell>
          <cell r="BH58">
            <v>0</v>
          </cell>
          <cell r="BI58">
            <v>0</v>
          </cell>
          <cell r="BJ58">
            <v>0</v>
          </cell>
          <cell r="BK58">
            <v>0</v>
          </cell>
          <cell r="BL58">
            <v>0</v>
          </cell>
          <cell r="BM58">
            <v>0</v>
          </cell>
          <cell r="BN58">
            <v>0</v>
          </cell>
          <cell r="BO58">
            <v>0</v>
          </cell>
          <cell r="BP58">
            <v>3498868</v>
          </cell>
          <cell r="BQ58">
            <v>0</v>
          </cell>
          <cell r="BR58">
            <v>0</v>
          </cell>
          <cell r="BS58">
            <v>0</v>
          </cell>
          <cell r="BT58">
            <v>0</v>
          </cell>
          <cell r="BU58">
            <v>0</v>
          </cell>
          <cell r="BV58">
            <v>0</v>
          </cell>
          <cell r="BW58">
            <v>0</v>
          </cell>
          <cell r="BX58">
            <v>0</v>
          </cell>
          <cell r="BY58">
            <v>0</v>
          </cell>
          <cell r="BZ58">
            <v>0</v>
          </cell>
          <cell r="CA58">
            <v>0</v>
          </cell>
          <cell r="CB58">
            <v>0</v>
          </cell>
          <cell r="CC58">
            <v>0</v>
          </cell>
          <cell r="CD58">
            <v>0</v>
          </cell>
          <cell r="CE58">
            <v>0</v>
          </cell>
          <cell r="CF58">
            <v>0</v>
          </cell>
          <cell r="CG58">
            <v>0</v>
          </cell>
          <cell r="CH58">
            <v>0</v>
          </cell>
          <cell r="CI58">
            <v>0</v>
          </cell>
          <cell r="CJ58">
            <v>0</v>
          </cell>
          <cell r="CK58">
            <v>0</v>
          </cell>
        </row>
        <row r="59">
          <cell r="A59" t="str">
            <v>시중구매</v>
          </cell>
          <cell r="B59" t="str">
            <v>신성인알파</v>
          </cell>
          <cell r="C59" t="str">
            <v>시중구매</v>
          </cell>
          <cell r="E59" t="str">
            <v>KA4</v>
          </cell>
          <cell r="F59" t="str">
            <v>50011941B</v>
          </cell>
          <cell r="G59">
            <v>50011941</v>
          </cell>
          <cell r="H59" t="str">
            <v>FRONT BRACKET FRAME RH</v>
          </cell>
          <cell r="I59" t="str">
            <v>SPCC</v>
          </cell>
          <cell r="J59">
            <v>2</v>
          </cell>
          <cell r="K59">
            <v>349</v>
          </cell>
          <cell r="L59">
            <v>170</v>
          </cell>
          <cell r="M59">
            <v>7.85</v>
          </cell>
          <cell r="N59">
            <v>0.931481</v>
          </cell>
          <cell r="O59" t="str">
            <v>COIL</v>
          </cell>
          <cell r="P59">
            <v>1006</v>
          </cell>
          <cell r="Q59">
            <v>0</v>
          </cell>
          <cell r="R59">
            <v>0</v>
          </cell>
          <cell r="S59">
            <v>0</v>
          </cell>
          <cell r="T59">
            <v>508</v>
          </cell>
          <cell r="U59">
            <v>937.069886</v>
          </cell>
          <cell r="V59">
            <v>-429.069886</v>
          </cell>
          <cell r="W59">
            <v>162.95922300000001</v>
          </cell>
          <cell r="BE59">
            <v>0</v>
          </cell>
          <cell r="BG59">
            <v>0</v>
          </cell>
          <cell r="BH59">
            <v>0</v>
          </cell>
          <cell r="BI59">
            <v>0</v>
          </cell>
          <cell r="BJ59">
            <v>0</v>
          </cell>
          <cell r="BK59">
            <v>0</v>
          </cell>
          <cell r="BL59">
            <v>0</v>
          </cell>
          <cell r="BM59">
            <v>0</v>
          </cell>
          <cell r="BN59">
            <v>0</v>
          </cell>
          <cell r="BO59">
            <v>0</v>
          </cell>
          <cell r="BP59">
            <v>0</v>
          </cell>
          <cell r="BQ59">
            <v>0</v>
          </cell>
          <cell r="BR59">
            <v>0</v>
          </cell>
          <cell r="BS59">
            <v>0</v>
          </cell>
          <cell r="BT59">
            <v>0</v>
          </cell>
          <cell r="BU59">
            <v>0</v>
          </cell>
          <cell r="BV59">
            <v>0</v>
          </cell>
          <cell r="BW59">
            <v>0</v>
          </cell>
          <cell r="BX59">
            <v>0</v>
          </cell>
          <cell r="BY59">
            <v>0</v>
          </cell>
          <cell r="BZ59">
            <v>0</v>
          </cell>
          <cell r="CA59">
            <v>0</v>
          </cell>
          <cell r="CB59">
            <v>0</v>
          </cell>
          <cell r="CC59">
            <v>0</v>
          </cell>
          <cell r="CD59">
            <v>0</v>
          </cell>
          <cell r="CE59">
            <v>0</v>
          </cell>
          <cell r="CF59">
            <v>0</v>
          </cell>
          <cell r="CG59">
            <v>0</v>
          </cell>
          <cell r="CH59">
            <v>0</v>
          </cell>
          <cell r="CI59">
            <v>0</v>
          </cell>
          <cell r="CJ59">
            <v>0</v>
          </cell>
          <cell r="CK59">
            <v>0</v>
          </cell>
        </row>
        <row r="60">
          <cell r="A60" t="str">
            <v>시중구매</v>
          </cell>
          <cell r="B60" t="str">
            <v>신성인알파</v>
          </cell>
          <cell r="C60" t="str">
            <v>시중구매</v>
          </cell>
          <cell r="E60" t="str">
            <v>KA4</v>
          </cell>
          <cell r="F60" t="str">
            <v>50011957A</v>
          </cell>
          <cell r="G60">
            <v>50011957</v>
          </cell>
          <cell r="H60" t="str">
            <v>2ND ROOM LAMP BRACKET</v>
          </cell>
          <cell r="I60" t="str">
            <v>SPCC</v>
          </cell>
          <cell r="J60">
            <v>1.6</v>
          </cell>
          <cell r="K60">
            <v>255</v>
          </cell>
          <cell r="L60">
            <v>123</v>
          </cell>
          <cell r="M60">
            <v>7.85</v>
          </cell>
          <cell r="N60">
            <v>0.39394439999999997</v>
          </cell>
          <cell r="O60" t="str">
            <v>COIL</v>
          </cell>
          <cell r="P60">
            <v>1006</v>
          </cell>
          <cell r="Q60">
            <v>3168900</v>
          </cell>
          <cell r="R60">
            <v>3150</v>
          </cell>
          <cell r="S60">
            <v>401.27388535031849</v>
          </cell>
          <cell r="T60">
            <v>576</v>
          </cell>
          <cell r="U60">
            <v>396.30806639999997</v>
          </cell>
          <cell r="V60">
            <v>179.69193360000003</v>
          </cell>
          <cell r="W60">
            <v>28.320705199999988</v>
          </cell>
          <cell r="AI60">
            <v>3150</v>
          </cell>
          <cell r="BE60">
            <v>3150</v>
          </cell>
          <cell r="BG60">
            <v>0</v>
          </cell>
          <cell r="BH60">
            <v>0</v>
          </cell>
          <cell r="BI60">
            <v>0</v>
          </cell>
          <cell r="BJ60">
            <v>0</v>
          </cell>
          <cell r="BK60">
            <v>0</v>
          </cell>
          <cell r="BL60">
            <v>0</v>
          </cell>
          <cell r="BM60">
            <v>0</v>
          </cell>
          <cell r="BN60">
            <v>0</v>
          </cell>
          <cell r="BO60">
            <v>0</v>
          </cell>
          <cell r="BP60">
            <v>3168900</v>
          </cell>
          <cell r="BQ60">
            <v>0</v>
          </cell>
          <cell r="BR60">
            <v>0</v>
          </cell>
          <cell r="BS60">
            <v>0</v>
          </cell>
          <cell r="BT60">
            <v>0</v>
          </cell>
          <cell r="BU60">
            <v>0</v>
          </cell>
          <cell r="BV60">
            <v>0</v>
          </cell>
          <cell r="BW60">
            <v>0</v>
          </cell>
          <cell r="BX60">
            <v>0</v>
          </cell>
          <cell r="BY60">
            <v>0</v>
          </cell>
          <cell r="BZ60">
            <v>0</v>
          </cell>
          <cell r="CA60">
            <v>0</v>
          </cell>
          <cell r="CB60">
            <v>0</v>
          </cell>
          <cell r="CC60">
            <v>0</v>
          </cell>
          <cell r="CD60">
            <v>0</v>
          </cell>
          <cell r="CE60">
            <v>0</v>
          </cell>
          <cell r="CF60">
            <v>0</v>
          </cell>
          <cell r="CG60">
            <v>0</v>
          </cell>
          <cell r="CH60">
            <v>0</v>
          </cell>
          <cell r="CI60">
            <v>0</v>
          </cell>
          <cell r="CJ60">
            <v>0</v>
          </cell>
          <cell r="CK60">
            <v>0</v>
          </cell>
        </row>
        <row r="61">
          <cell r="A61" t="str">
            <v>시중구매</v>
          </cell>
          <cell r="B61" t="str">
            <v>신성인알파</v>
          </cell>
          <cell r="C61" t="str">
            <v>시중구매</v>
          </cell>
          <cell r="E61" t="str">
            <v>KA4</v>
          </cell>
          <cell r="F61" t="str">
            <v>50011937C</v>
          </cell>
          <cell r="G61">
            <v>50011937</v>
          </cell>
          <cell r="H61" t="str">
            <v>BRACKET FRAME LH</v>
          </cell>
          <cell r="I61" t="str">
            <v>SPCC</v>
          </cell>
          <cell r="J61">
            <v>2</v>
          </cell>
          <cell r="K61">
            <v>197</v>
          </cell>
          <cell r="L61">
            <v>75</v>
          </cell>
          <cell r="M61">
            <v>7.85</v>
          </cell>
          <cell r="N61">
            <v>0.23196749999999999</v>
          </cell>
          <cell r="O61" t="str">
            <v>COIL</v>
          </cell>
          <cell r="P61">
            <v>1006</v>
          </cell>
          <cell r="Q61">
            <v>3951568</v>
          </cell>
          <cell r="R61">
            <v>3928</v>
          </cell>
          <cell r="S61">
            <v>500.38216560509557</v>
          </cell>
          <cell r="T61">
            <v>137</v>
          </cell>
          <cell r="U61">
            <v>233.35930500000001</v>
          </cell>
          <cell r="V61">
            <v>-96.359305000000006</v>
          </cell>
          <cell r="W61">
            <v>25.571952499999991</v>
          </cell>
          <cell r="AI61">
            <v>3928</v>
          </cell>
          <cell r="BE61">
            <v>3928</v>
          </cell>
          <cell r="BG61">
            <v>0</v>
          </cell>
          <cell r="BH61">
            <v>0</v>
          </cell>
          <cell r="BI61">
            <v>0</v>
          </cell>
          <cell r="BJ61">
            <v>0</v>
          </cell>
          <cell r="BK61">
            <v>0</v>
          </cell>
          <cell r="BL61">
            <v>0</v>
          </cell>
          <cell r="BM61">
            <v>0</v>
          </cell>
          <cell r="BN61">
            <v>0</v>
          </cell>
          <cell r="BO61">
            <v>0</v>
          </cell>
          <cell r="BP61">
            <v>3951568</v>
          </cell>
          <cell r="BQ61">
            <v>0</v>
          </cell>
          <cell r="BR61">
            <v>0</v>
          </cell>
          <cell r="BS61">
            <v>0</v>
          </cell>
          <cell r="BT61">
            <v>0</v>
          </cell>
          <cell r="BU61">
            <v>0</v>
          </cell>
          <cell r="BV61">
            <v>0</v>
          </cell>
          <cell r="BW61">
            <v>0</v>
          </cell>
          <cell r="BX61">
            <v>0</v>
          </cell>
          <cell r="BY61">
            <v>0</v>
          </cell>
          <cell r="BZ61">
            <v>0</v>
          </cell>
          <cell r="CA61">
            <v>0</v>
          </cell>
          <cell r="CB61">
            <v>0</v>
          </cell>
          <cell r="CC61">
            <v>0</v>
          </cell>
          <cell r="CD61">
            <v>0</v>
          </cell>
          <cell r="CE61">
            <v>0</v>
          </cell>
          <cell r="CF61">
            <v>0</v>
          </cell>
          <cell r="CG61">
            <v>0</v>
          </cell>
          <cell r="CH61">
            <v>0</v>
          </cell>
          <cell r="CI61">
            <v>0</v>
          </cell>
          <cell r="CJ61">
            <v>0</v>
          </cell>
          <cell r="CK61">
            <v>0</v>
          </cell>
        </row>
        <row r="62">
          <cell r="A62" t="str">
            <v>시중구매</v>
          </cell>
          <cell r="B62" t="str">
            <v>신성인알파</v>
          </cell>
          <cell r="C62" t="str">
            <v>시중구매</v>
          </cell>
          <cell r="E62" t="str">
            <v>KA4</v>
          </cell>
          <cell r="F62" t="str">
            <v>50011938C</v>
          </cell>
          <cell r="G62">
            <v>50011938</v>
          </cell>
          <cell r="H62" t="str">
            <v>BRACKET FRAME RH</v>
          </cell>
          <cell r="I62" t="str">
            <v>SPCC</v>
          </cell>
          <cell r="J62">
            <v>2</v>
          </cell>
          <cell r="K62">
            <v>197</v>
          </cell>
          <cell r="L62">
            <v>75</v>
          </cell>
          <cell r="M62">
            <v>7.85</v>
          </cell>
          <cell r="N62">
            <v>0.23196749999999999</v>
          </cell>
          <cell r="O62" t="str">
            <v>COIL</v>
          </cell>
          <cell r="P62">
            <v>1006</v>
          </cell>
          <cell r="Q62">
            <v>0</v>
          </cell>
          <cell r="R62">
            <v>0</v>
          </cell>
          <cell r="S62">
            <v>0</v>
          </cell>
          <cell r="T62">
            <v>137</v>
          </cell>
          <cell r="U62">
            <v>233.35930500000001</v>
          </cell>
          <cell r="V62">
            <v>-96.359305000000006</v>
          </cell>
          <cell r="W62">
            <v>25.571952499999991</v>
          </cell>
          <cell r="BE62">
            <v>0</v>
          </cell>
          <cell r="BG62">
            <v>0</v>
          </cell>
          <cell r="BH62">
            <v>0</v>
          </cell>
          <cell r="BI62">
            <v>0</v>
          </cell>
          <cell r="BJ62">
            <v>0</v>
          </cell>
          <cell r="BK62">
            <v>0</v>
          </cell>
          <cell r="BL62">
            <v>0</v>
          </cell>
          <cell r="BM62">
            <v>0</v>
          </cell>
          <cell r="BN62">
            <v>0</v>
          </cell>
          <cell r="BO62">
            <v>0</v>
          </cell>
          <cell r="BP62">
            <v>0</v>
          </cell>
          <cell r="BQ62">
            <v>0</v>
          </cell>
          <cell r="BR62">
            <v>0</v>
          </cell>
          <cell r="BS62">
            <v>0</v>
          </cell>
          <cell r="BT62">
            <v>0</v>
          </cell>
          <cell r="BU62">
            <v>0</v>
          </cell>
          <cell r="BV62">
            <v>0</v>
          </cell>
          <cell r="BW62">
            <v>0</v>
          </cell>
          <cell r="BX62">
            <v>0</v>
          </cell>
          <cell r="BY62">
            <v>0</v>
          </cell>
          <cell r="BZ62">
            <v>0</v>
          </cell>
          <cell r="CA62">
            <v>0</v>
          </cell>
          <cell r="CB62">
            <v>0</v>
          </cell>
          <cell r="CC62">
            <v>0</v>
          </cell>
          <cell r="CD62">
            <v>0</v>
          </cell>
          <cell r="CE62">
            <v>0</v>
          </cell>
          <cell r="CF62">
            <v>0</v>
          </cell>
          <cell r="CG62">
            <v>0</v>
          </cell>
          <cell r="CH62">
            <v>0</v>
          </cell>
          <cell r="CI62">
            <v>0</v>
          </cell>
          <cell r="CJ62">
            <v>0</v>
          </cell>
          <cell r="CK62">
            <v>0</v>
          </cell>
        </row>
        <row r="63">
          <cell r="A63" t="str">
            <v>인알파코리아KA4 외</v>
          </cell>
          <cell r="B63" t="str">
            <v>신성인알파</v>
          </cell>
          <cell r="C63" t="str">
            <v>인알파코리아</v>
          </cell>
          <cell r="E63" t="str">
            <v>ON</v>
          </cell>
          <cell r="F63" t="str">
            <v>50010562C</v>
          </cell>
          <cell r="G63">
            <v>50010992</v>
          </cell>
          <cell r="H63" t="str">
            <v>Bracket Rollo LH</v>
          </cell>
          <cell r="I63" t="str">
            <v>SPCC</v>
          </cell>
          <cell r="J63">
            <v>1.4</v>
          </cell>
          <cell r="K63">
            <v>303</v>
          </cell>
          <cell r="L63">
            <v>187</v>
          </cell>
          <cell r="M63">
            <v>7.85</v>
          </cell>
          <cell r="N63">
            <v>0.62270438999999989</v>
          </cell>
          <cell r="O63" t="str">
            <v>COIL</v>
          </cell>
          <cell r="P63">
            <v>1006</v>
          </cell>
          <cell r="Q63">
            <v>0</v>
          </cell>
          <cell r="R63">
            <v>0</v>
          </cell>
          <cell r="S63">
            <v>0</v>
          </cell>
          <cell r="T63">
            <v>398</v>
          </cell>
          <cell r="U63">
            <v>626.44061633999991</v>
          </cell>
          <cell r="V63">
            <v>-228.44061633999991</v>
          </cell>
          <cell r="W63">
            <v>112.87178136999995</v>
          </cell>
          <cell r="BE63">
            <v>0</v>
          </cell>
          <cell r="BG63">
            <v>0</v>
          </cell>
          <cell r="BH63">
            <v>0</v>
          </cell>
          <cell r="BI63">
            <v>0</v>
          </cell>
          <cell r="BJ63">
            <v>0</v>
          </cell>
          <cell r="BK63">
            <v>0</v>
          </cell>
          <cell r="BL63">
            <v>0</v>
          </cell>
          <cell r="BM63">
            <v>0</v>
          </cell>
          <cell r="BN63">
            <v>0</v>
          </cell>
          <cell r="BO63">
            <v>0</v>
          </cell>
          <cell r="BP63">
            <v>0</v>
          </cell>
          <cell r="BQ63">
            <v>0</v>
          </cell>
          <cell r="BR63">
            <v>0</v>
          </cell>
          <cell r="BS63">
            <v>0</v>
          </cell>
          <cell r="BT63">
            <v>0</v>
          </cell>
          <cell r="BU63">
            <v>0</v>
          </cell>
          <cell r="BV63">
            <v>0</v>
          </cell>
          <cell r="BW63">
            <v>0</v>
          </cell>
          <cell r="BX63">
            <v>0</v>
          </cell>
          <cell r="BY63">
            <v>0</v>
          </cell>
          <cell r="BZ63">
            <v>0</v>
          </cell>
          <cell r="CA63">
            <v>0</v>
          </cell>
          <cell r="CB63">
            <v>0</v>
          </cell>
          <cell r="CC63">
            <v>0</v>
          </cell>
          <cell r="CD63">
            <v>0</v>
          </cell>
          <cell r="CE63">
            <v>0</v>
          </cell>
          <cell r="CF63">
            <v>0</v>
          </cell>
          <cell r="CG63">
            <v>0</v>
          </cell>
          <cell r="CH63">
            <v>0</v>
          </cell>
          <cell r="CI63">
            <v>0</v>
          </cell>
          <cell r="CJ63">
            <v>0</v>
          </cell>
          <cell r="CK63">
            <v>0</v>
          </cell>
        </row>
        <row r="64">
          <cell r="A64" t="str">
            <v>인알파코리아KA4 외</v>
          </cell>
          <cell r="B64" t="str">
            <v>신성인알파</v>
          </cell>
          <cell r="C64" t="str">
            <v>인알파코리아</v>
          </cell>
          <cell r="E64" t="str">
            <v>ON</v>
          </cell>
          <cell r="F64" t="str">
            <v>50010562C</v>
          </cell>
          <cell r="G64">
            <v>50010993</v>
          </cell>
          <cell r="H64" t="str">
            <v>Bracket Rollo RH</v>
          </cell>
          <cell r="I64" t="str">
            <v>SPCC</v>
          </cell>
          <cell r="J64">
            <v>1.4</v>
          </cell>
          <cell r="K64">
            <v>303</v>
          </cell>
          <cell r="L64">
            <v>187</v>
          </cell>
          <cell r="M64">
            <v>7.85</v>
          </cell>
          <cell r="N64">
            <v>0.62270438999999989</v>
          </cell>
          <cell r="O64" t="str">
            <v>COIL</v>
          </cell>
          <cell r="P64">
            <v>1006</v>
          </cell>
          <cell r="Q64">
            <v>0</v>
          </cell>
          <cell r="R64">
            <v>0</v>
          </cell>
          <cell r="S64">
            <v>0</v>
          </cell>
          <cell r="T64">
            <v>398</v>
          </cell>
          <cell r="U64">
            <v>626.44061633999991</v>
          </cell>
          <cell r="V64">
            <v>-228.44061633999991</v>
          </cell>
          <cell r="W64">
            <v>112.87178136999995</v>
          </cell>
          <cell r="BE64">
            <v>0</v>
          </cell>
          <cell r="BG64">
            <v>0</v>
          </cell>
          <cell r="BH64">
            <v>0</v>
          </cell>
          <cell r="BI64">
            <v>0</v>
          </cell>
          <cell r="BJ64">
            <v>0</v>
          </cell>
          <cell r="BK64">
            <v>0</v>
          </cell>
          <cell r="BL64">
            <v>0</v>
          </cell>
          <cell r="BM64">
            <v>0</v>
          </cell>
          <cell r="BN64">
            <v>0</v>
          </cell>
          <cell r="BO64">
            <v>0</v>
          </cell>
          <cell r="BP64">
            <v>0</v>
          </cell>
          <cell r="BQ64">
            <v>0</v>
          </cell>
          <cell r="BR64">
            <v>0</v>
          </cell>
          <cell r="BS64">
            <v>0</v>
          </cell>
          <cell r="BT64">
            <v>0</v>
          </cell>
          <cell r="BU64">
            <v>0</v>
          </cell>
          <cell r="BV64">
            <v>0</v>
          </cell>
          <cell r="BW64">
            <v>0</v>
          </cell>
          <cell r="BX64">
            <v>0</v>
          </cell>
          <cell r="BY64">
            <v>0</v>
          </cell>
          <cell r="BZ64">
            <v>0</v>
          </cell>
          <cell r="CA64">
            <v>0</v>
          </cell>
          <cell r="CB64">
            <v>0</v>
          </cell>
          <cell r="CC64">
            <v>0</v>
          </cell>
          <cell r="CD64">
            <v>0</v>
          </cell>
          <cell r="CE64">
            <v>0</v>
          </cell>
          <cell r="CF64">
            <v>0</v>
          </cell>
          <cell r="CG64">
            <v>0</v>
          </cell>
          <cell r="CH64">
            <v>0</v>
          </cell>
          <cell r="CI64">
            <v>0</v>
          </cell>
          <cell r="CJ64">
            <v>0</v>
          </cell>
          <cell r="CK64">
            <v>0</v>
          </cell>
        </row>
        <row r="65">
          <cell r="A65" t="str">
            <v>시중구매</v>
          </cell>
          <cell r="B65" t="str">
            <v>신성인알파</v>
          </cell>
          <cell r="C65" t="str">
            <v>시중구매</v>
          </cell>
          <cell r="E65" t="str">
            <v>ON / MX5</v>
          </cell>
          <cell r="F65" t="str">
            <v>50010562C / 50015959A</v>
          </cell>
          <cell r="G65">
            <v>50010567</v>
          </cell>
          <cell r="H65" t="str">
            <v>Bracket  LH</v>
          </cell>
          <cell r="I65" t="str">
            <v>SPCC</v>
          </cell>
          <cell r="J65">
            <v>1.2</v>
          </cell>
          <cell r="K65">
            <v>108</v>
          </cell>
          <cell r="L65">
            <v>45</v>
          </cell>
          <cell r="M65">
            <v>7.85</v>
          </cell>
          <cell r="N65">
            <v>4.5781199999999994E-2</v>
          </cell>
          <cell r="O65" t="str">
            <v>COIL</v>
          </cell>
          <cell r="P65">
            <v>1006</v>
          </cell>
          <cell r="Q65">
            <v>0</v>
          </cell>
          <cell r="R65">
            <v>0</v>
          </cell>
          <cell r="S65">
            <v>0</v>
          </cell>
          <cell r="T65">
            <v>41</v>
          </cell>
          <cell r="U65">
            <v>46.055887199999994</v>
          </cell>
          <cell r="V65">
            <v>-5.0558871999999937</v>
          </cell>
          <cell r="W65">
            <v>7.9591995999999972</v>
          </cell>
          <cell r="BE65">
            <v>0</v>
          </cell>
          <cell r="BG65">
            <v>0</v>
          </cell>
          <cell r="BH65">
            <v>0</v>
          </cell>
          <cell r="BI65">
            <v>0</v>
          </cell>
          <cell r="BJ65">
            <v>0</v>
          </cell>
          <cell r="BK65">
            <v>0</v>
          </cell>
          <cell r="BL65">
            <v>0</v>
          </cell>
          <cell r="BM65">
            <v>0</v>
          </cell>
          <cell r="BN65">
            <v>0</v>
          </cell>
          <cell r="BO65">
            <v>0</v>
          </cell>
          <cell r="BP65">
            <v>0</v>
          </cell>
          <cell r="BQ65">
            <v>0</v>
          </cell>
          <cell r="BR65">
            <v>0</v>
          </cell>
          <cell r="BS65">
            <v>0</v>
          </cell>
          <cell r="BT65">
            <v>0</v>
          </cell>
          <cell r="BU65">
            <v>0</v>
          </cell>
          <cell r="BV65">
            <v>0</v>
          </cell>
          <cell r="BW65">
            <v>0</v>
          </cell>
          <cell r="BX65">
            <v>0</v>
          </cell>
          <cell r="BY65">
            <v>0</v>
          </cell>
          <cell r="BZ65">
            <v>0</v>
          </cell>
          <cell r="CA65">
            <v>0</v>
          </cell>
          <cell r="CB65">
            <v>0</v>
          </cell>
          <cell r="CC65">
            <v>0</v>
          </cell>
          <cell r="CD65">
            <v>0</v>
          </cell>
          <cell r="CE65">
            <v>0</v>
          </cell>
          <cell r="CF65">
            <v>0</v>
          </cell>
          <cell r="CG65">
            <v>0</v>
          </cell>
          <cell r="CH65">
            <v>0</v>
          </cell>
          <cell r="CI65">
            <v>0</v>
          </cell>
          <cell r="CJ65">
            <v>0</v>
          </cell>
          <cell r="CK65">
            <v>0</v>
          </cell>
        </row>
        <row r="66">
          <cell r="A66" t="str">
            <v>시중구매</v>
          </cell>
          <cell r="B66" t="str">
            <v>신성인알파</v>
          </cell>
          <cell r="C66" t="str">
            <v>시중구매</v>
          </cell>
          <cell r="E66" t="str">
            <v>ON / MX5</v>
          </cell>
          <cell r="F66" t="str">
            <v>50010562C / 50015959A</v>
          </cell>
          <cell r="G66">
            <v>50010569</v>
          </cell>
          <cell r="H66" t="str">
            <v>Bracket  RH</v>
          </cell>
          <cell r="I66" t="str">
            <v>SPCC</v>
          </cell>
          <cell r="J66">
            <v>1.2</v>
          </cell>
          <cell r="K66">
            <v>108</v>
          </cell>
          <cell r="L66">
            <v>45</v>
          </cell>
          <cell r="M66">
            <v>7.85</v>
          </cell>
          <cell r="N66">
            <v>4.5781199999999994E-2</v>
          </cell>
          <cell r="O66" t="str">
            <v>COIL</v>
          </cell>
          <cell r="P66">
            <v>1006</v>
          </cell>
          <cell r="Q66">
            <v>0</v>
          </cell>
          <cell r="R66">
            <v>0</v>
          </cell>
          <cell r="S66">
            <v>0</v>
          </cell>
          <cell r="T66">
            <v>41</v>
          </cell>
          <cell r="U66">
            <v>46.055887199999994</v>
          </cell>
          <cell r="V66">
            <v>-5.0558871999999937</v>
          </cell>
          <cell r="W66">
            <v>7.9591995999999972</v>
          </cell>
          <cell r="BE66">
            <v>0</v>
          </cell>
          <cell r="BG66">
            <v>0</v>
          </cell>
          <cell r="BH66">
            <v>0</v>
          </cell>
          <cell r="BI66">
            <v>0</v>
          </cell>
          <cell r="BJ66">
            <v>0</v>
          </cell>
          <cell r="BK66">
            <v>0</v>
          </cell>
          <cell r="BL66">
            <v>0</v>
          </cell>
          <cell r="BM66">
            <v>0</v>
          </cell>
          <cell r="BN66">
            <v>0</v>
          </cell>
          <cell r="BO66">
            <v>0</v>
          </cell>
          <cell r="BP66">
            <v>0</v>
          </cell>
          <cell r="BQ66">
            <v>0</v>
          </cell>
          <cell r="BR66">
            <v>0</v>
          </cell>
          <cell r="BS66">
            <v>0</v>
          </cell>
          <cell r="BT66">
            <v>0</v>
          </cell>
          <cell r="BU66">
            <v>0</v>
          </cell>
          <cell r="BV66">
            <v>0</v>
          </cell>
          <cell r="BW66">
            <v>0</v>
          </cell>
          <cell r="BX66">
            <v>0</v>
          </cell>
          <cell r="BY66">
            <v>0</v>
          </cell>
          <cell r="BZ66">
            <v>0</v>
          </cell>
          <cell r="CA66">
            <v>0</v>
          </cell>
          <cell r="CB66">
            <v>0</v>
          </cell>
          <cell r="CC66">
            <v>0</v>
          </cell>
          <cell r="CD66">
            <v>0</v>
          </cell>
          <cell r="CE66">
            <v>0</v>
          </cell>
          <cell r="CF66">
            <v>0</v>
          </cell>
          <cell r="CG66">
            <v>0</v>
          </cell>
          <cell r="CH66">
            <v>0</v>
          </cell>
          <cell r="CI66">
            <v>0</v>
          </cell>
          <cell r="CJ66">
            <v>0</v>
          </cell>
          <cell r="CK66">
            <v>0</v>
          </cell>
        </row>
        <row r="67">
          <cell r="A67" t="str">
            <v>시중구매</v>
          </cell>
          <cell r="B67" t="str">
            <v>신성인알파</v>
          </cell>
          <cell r="C67" t="str">
            <v>시중구매</v>
          </cell>
          <cell r="E67" t="str">
            <v>SU2 / JK SB</v>
          </cell>
          <cell r="F67" t="str">
            <v>50011644C / 50014463A / 50012110C</v>
          </cell>
          <cell r="G67">
            <v>50011800</v>
          </cell>
          <cell r="H67" t="str">
            <v>BRACKET LH</v>
          </cell>
          <cell r="I67" t="str">
            <v>SPCC</v>
          </cell>
          <cell r="J67">
            <v>1.2</v>
          </cell>
          <cell r="K67">
            <v>105</v>
          </cell>
          <cell r="L67">
            <v>30</v>
          </cell>
          <cell r="M67">
            <v>7.85</v>
          </cell>
          <cell r="N67">
            <v>2.9673000000000001E-2</v>
          </cell>
          <cell r="O67" t="str">
            <v>COIL</v>
          </cell>
          <cell r="P67">
            <v>1006</v>
          </cell>
          <cell r="Q67">
            <v>0</v>
          </cell>
          <cell r="R67">
            <v>0</v>
          </cell>
          <cell r="S67">
            <v>0</v>
          </cell>
          <cell r="T67">
            <v>44</v>
          </cell>
          <cell r="U67">
            <v>29.851037999999999</v>
          </cell>
          <cell r="V67">
            <v>14.148962000000001</v>
          </cell>
          <cell r="W67">
            <v>3.7047589999999992</v>
          </cell>
          <cell r="BE67">
            <v>0</v>
          </cell>
          <cell r="BG67">
            <v>0</v>
          </cell>
          <cell r="BH67">
            <v>0</v>
          </cell>
          <cell r="BI67">
            <v>0</v>
          </cell>
          <cell r="BJ67">
            <v>0</v>
          </cell>
          <cell r="BK67">
            <v>0</v>
          </cell>
          <cell r="BL67">
            <v>0</v>
          </cell>
          <cell r="BM67">
            <v>0</v>
          </cell>
          <cell r="BN67">
            <v>0</v>
          </cell>
          <cell r="BO67">
            <v>0</v>
          </cell>
          <cell r="BP67">
            <v>0</v>
          </cell>
          <cell r="BQ67">
            <v>0</v>
          </cell>
          <cell r="BR67">
            <v>0</v>
          </cell>
          <cell r="BS67">
            <v>0</v>
          </cell>
          <cell r="BT67">
            <v>0</v>
          </cell>
          <cell r="BU67">
            <v>0</v>
          </cell>
          <cell r="BV67">
            <v>0</v>
          </cell>
          <cell r="BW67">
            <v>0</v>
          </cell>
          <cell r="BX67">
            <v>0</v>
          </cell>
          <cell r="BY67">
            <v>0</v>
          </cell>
          <cell r="BZ67">
            <v>0</v>
          </cell>
          <cell r="CA67">
            <v>0</v>
          </cell>
          <cell r="CB67">
            <v>0</v>
          </cell>
          <cell r="CC67">
            <v>0</v>
          </cell>
          <cell r="CD67">
            <v>0</v>
          </cell>
          <cell r="CE67">
            <v>0</v>
          </cell>
          <cell r="CF67">
            <v>0</v>
          </cell>
          <cell r="CG67">
            <v>0</v>
          </cell>
          <cell r="CH67">
            <v>0</v>
          </cell>
          <cell r="CI67">
            <v>0</v>
          </cell>
          <cell r="CJ67">
            <v>0</v>
          </cell>
          <cell r="CK67">
            <v>0</v>
          </cell>
        </row>
        <row r="68">
          <cell r="A68" t="str">
            <v>시중구매</v>
          </cell>
          <cell r="B68" t="str">
            <v>신성인알파</v>
          </cell>
          <cell r="C68" t="str">
            <v>시중구매</v>
          </cell>
          <cell r="E68" t="str">
            <v>SU2 / JK SB</v>
          </cell>
          <cell r="F68" t="str">
            <v>50011644C / 50014463A / 50012110C</v>
          </cell>
          <cell r="G68">
            <v>50011801</v>
          </cell>
          <cell r="H68" t="str">
            <v>BRACKET RH</v>
          </cell>
          <cell r="I68" t="str">
            <v>SPCC</v>
          </cell>
          <cell r="J68">
            <v>1.2</v>
          </cell>
          <cell r="K68">
            <v>105</v>
          </cell>
          <cell r="L68">
            <v>30</v>
          </cell>
          <cell r="M68">
            <v>7.85</v>
          </cell>
          <cell r="N68">
            <v>2.9673000000000001E-2</v>
          </cell>
          <cell r="O68" t="str">
            <v>COIL</v>
          </cell>
          <cell r="P68">
            <v>1006</v>
          </cell>
          <cell r="Q68">
            <v>0</v>
          </cell>
          <cell r="R68">
            <v>0</v>
          </cell>
          <cell r="S68">
            <v>0</v>
          </cell>
          <cell r="T68">
            <v>44</v>
          </cell>
          <cell r="U68">
            <v>29.851037999999999</v>
          </cell>
          <cell r="V68">
            <v>14.148962000000001</v>
          </cell>
          <cell r="W68">
            <v>3.7047589999999992</v>
          </cell>
          <cell r="BE68">
            <v>0</v>
          </cell>
          <cell r="BG68">
            <v>0</v>
          </cell>
          <cell r="BH68">
            <v>0</v>
          </cell>
          <cell r="BI68">
            <v>0</v>
          </cell>
          <cell r="BJ68">
            <v>0</v>
          </cell>
          <cell r="BK68">
            <v>0</v>
          </cell>
          <cell r="BL68">
            <v>0</v>
          </cell>
          <cell r="BM68">
            <v>0</v>
          </cell>
          <cell r="BN68">
            <v>0</v>
          </cell>
          <cell r="BO68">
            <v>0</v>
          </cell>
          <cell r="BP68">
            <v>0</v>
          </cell>
          <cell r="BQ68">
            <v>0</v>
          </cell>
          <cell r="BR68">
            <v>0</v>
          </cell>
          <cell r="BS68">
            <v>0</v>
          </cell>
          <cell r="BT68">
            <v>0</v>
          </cell>
          <cell r="BU68">
            <v>0</v>
          </cell>
          <cell r="BV68">
            <v>0</v>
          </cell>
          <cell r="BW68">
            <v>0</v>
          </cell>
          <cell r="BX68">
            <v>0</v>
          </cell>
          <cell r="BY68">
            <v>0</v>
          </cell>
          <cell r="BZ68">
            <v>0</v>
          </cell>
          <cell r="CA68">
            <v>0</v>
          </cell>
          <cell r="CB68">
            <v>0</v>
          </cell>
          <cell r="CC68">
            <v>0</v>
          </cell>
          <cell r="CD68">
            <v>0</v>
          </cell>
          <cell r="CE68">
            <v>0</v>
          </cell>
          <cell r="CF68">
            <v>0</v>
          </cell>
          <cell r="CG68">
            <v>0</v>
          </cell>
          <cell r="CH68">
            <v>0</v>
          </cell>
          <cell r="CI68">
            <v>0</v>
          </cell>
          <cell r="CJ68">
            <v>0</v>
          </cell>
          <cell r="CK68">
            <v>0</v>
          </cell>
        </row>
        <row r="69">
          <cell r="A69" t="str">
            <v>시중구매</v>
          </cell>
          <cell r="B69" t="str">
            <v>신성인알파</v>
          </cell>
          <cell r="C69" t="str">
            <v>시중구매</v>
          </cell>
          <cell r="E69" t="str">
            <v>J200</v>
          </cell>
          <cell r="G69" t="str">
            <v>50000018C</v>
          </cell>
          <cell r="H69" t="str">
            <v>WIND SPRING</v>
          </cell>
          <cell r="I69" t="str">
            <v>SK-5</v>
          </cell>
          <cell r="J69">
            <v>1.5</v>
          </cell>
          <cell r="K69">
            <v>8</v>
          </cell>
          <cell r="L69">
            <v>187</v>
          </cell>
          <cell r="M69">
            <v>7.85</v>
          </cell>
          <cell r="N69">
            <v>1.7615399999999996E-2</v>
          </cell>
          <cell r="O69" t="str">
            <v>COIL</v>
          </cell>
          <cell r="P69">
            <v>2691</v>
          </cell>
          <cell r="Q69">
            <v>0</v>
          </cell>
          <cell r="R69">
            <v>0</v>
          </cell>
          <cell r="S69">
            <v>0</v>
          </cell>
          <cell r="T69">
            <v>298</v>
          </cell>
          <cell r="U69">
            <v>47.403041399999992</v>
          </cell>
          <cell r="V69">
            <v>250.59695859999999</v>
          </cell>
          <cell r="W69">
            <v>5.8657981999999986</v>
          </cell>
          <cell r="BE69">
            <v>0</v>
          </cell>
          <cell r="BG69">
            <v>0</v>
          </cell>
          <cell r="BH69">
            <v>0</v>
          </cell>
          <cell r="BI69">
            <v>0</v>
          </cell>
          <cell r="BJ69">
            <v>0</v>
          </cell>
          <cell r="BK69">
            <v>0</v>
          </cell>
          <cell r="BL69">
            <v>0</v>
          </cell>
          <cell r="BM69">
            <v>0</v>
          </cell>
          <cell r="BN69">
            <v>0</v>
          </cell>
          <cell r="BO69">
            <v>0</v>
          </cell>
          <cell r="BP69">
            <v>0</v>
          </cell>
          <cell r="BQ69">
            <v>0</v>
          </cell>
          <cell r="BR69">
            <v>0</v>
          </cell>
          <cell r="BS69">
            <v>0</v>
          </cell>
          <cell r="BT69">
            <v>0</v>
          </cell>
          <cell r="BU69">
            <v>0</v>
          </cell>
          <cell r="BV69">
            <v>0</v>
          </cell>
          <cell r="BW69">
            <v>0</v>
          </cell>
          <cell r="BX69">
            <v>0</v>
          </cell>
          <cell r="BY69">
            <v>0</v>
          </cell>
          <cell r="BZ69">
            <v>0</v>
          </cell>
          <cell r="CA69">
            <v>0</v>
          </cell>
          <cell r="CB69">
            <v>0</v>
          </cell>
          <cell r="CC69">
            <v>0</v>
          </cell>
          <cell r="CD69">
            <v>0</v>
          </cell>
          <cell r="CE69">
            <v>0</v>
          </cell>
          <cell r="CF69">
            <v>0</v>
          </cell>
          <cell r="CG69">
            <v>0</v>
          </cell>
          <cell r="CH69">
            <v>0</v>
          </cell>
          <cell r="CI69">
            <v>0</v>
          </cell>
          <cell r="CJ69">
            <v>0</v>
          </cell>
          <cell r="CK69">
            <v>0</v>
          </cell>
        </row>
        <row r="70">
          <cell r="A70" t="str">
            <v>시중구매</v>
          </cell>
          <cell r="B70" t="str">
            <v>AOS호원</v>
          </cell>
          <cell r="C70" t="str">
            <v>시중구매</v>
          </cell>
          <cell r="E70" t="str">
            <v>MV</v>
          </cell>
          <cell r="F70" t="str">
            <v>69100-DO000</v>
          </cell>
          <cell r="G70" t="str">
            <v>69116-DO000</v>
          </cell>
          <cell r="H70" t="str">
            <v xml:space="preserve">REINF-TAILGATE STRIKER </v>
          </cell>
          <cell r="I70" t="str">
            <v>SGAFC590</v>
          </cell>
          <cell r="J70">
            <v>1.2</v>
          </cell>
          <cell r="K70">
            <v>226</v>
          </cell>
          <cell r="L70">
            <v>140</v>
          </cell>
          <cell r="M70">
            <v>7.85</v>
          </cell>
          <cell r="N70">
            <v>0.2980488</v>
          </cell>
          <cell r="O70" t="str">
            <v>COIL</v>
          </cell>
          <cell r="P70">
            <v>1256.2</v>
          </cell>
          <cell r="Q70">
            <v>0</v>
          </cell>
          <cell r="R70">
            <v>0</v>
          </cell>
          <cell r="S70">
            <v>0</v>
          </cell>
          <cell r="T70">
            <v>529</v>
          </cell>
          <cell r="U70">
            <v>374.40890256</v>
          </cell>
          <cell r="V70">
            <v>154.59109744</v>
          </cell>
          <cell r="W70">
            <v>10.742690399999994</v>
          </cell>
          <cell r="BE70">
            <v>0</v>
          </cell>
          <cell r="BG70">
            <v>0</v>
          </cell>
          <cell r="BH70">
            <v>0</v>
          </cell>
          <cell r="BI70">
            <v>0</v>
          </cell>
          <cell r="BJ70">
            <v>0</v>
          </cell>
          <cell r="BK70">
            <v>0</v>
          </cell>
          <cell r="BL70">
            <v>0</v>
          </cell>
          <cell r="BM70">
            <v>0</v>
          </cell>
          <cell r="BN70">
            <v>0</v>
          </cell>
          <cell r="BO70">
            <v>0</v>
          </cell>
          <cell r="BP70">
            <v>0</v>
          </cell>
          <cell r="BQ70">
            <v>0</v>
          </cell>
          <cell r="BR70">
            <v>0</v>
          </cell>
          <cell r="BS70">
            <v>0</v>
          </cell>
          <cell r="BT70">
            <v>0</v>
          </cell>
          <cell r="BU70">
            <v>0</v>
          </cell>
          <cell r="BV70">
            <v>0</v>
          </cell>
          <cell r="BW70">
            <v>0</v>
          </cell>
          <cell r="BX70">
            <v>0</v>
          </cell>
          <cell r="BY70">
            <v>0</v>
          </cell>
          <cell r="BZ70">
            <v>0</v>
          </cell>
          <cell r="CA70">
            <v>0</v>
          </cell>
          <cell r="CB70">
            <v>0</v>
          </cell>
          <cell r="CC70">
            <v>0</v>
          </cell>
          <cell r="CD70">
            <v>0</v>
          </cell>
          <cell r="CE70">
            <v>0</v>
          </cell>
          <cell r="CF70">
            <v>0</v>
          </cell>
          <cell r="CG70">
            <v>0</v>
          </cell>
          <cell r="CH70">
            <v>0</v>
          </cell>
          <cell r="CI70">
            <v>0</v>
          </cell>
          <cell r="CJ70">
            <v>0</v>
          </cell>
          <cell r="CK70">
            <v>0</v>
          </cell>
        </row>
        <row r="71">
          <cell r="A71" t="str">
            <v>시중구매</v>
          </cell>
          <cell r="B71" t="str">
            <v>신성인알파</v>
          </cell>
          <cell r="C71" t="str">
            <v>시중구매</v>
          </cell>
          <cell r="E71" t="str">
            <v>MX5 / MV1a</v>
          </cell>
          <cell r="F71" t="str">
            <v>50014454B / 30032710A</v>
          </cell>
          <cell r="G71">
            <v>50014454</v>
          </cell>
          <cell r="H71" t="str">
            <v>GLASS MTG BRACKET</v>
          </cell>
          <cell r="I71" t="str">
            <v>SPCC</v>
          </cell>
          <cell r="J71">
            <v>1.2</v>
          </cell>
          <cell r="K71">
            <v>75</v>
          </cell>
          <cell r="L71">
            <v>73</v>
          </cell>
          <cell r="M71">
            <v>7.85</v>
          </cell>
          <cell r="N71">
            <v>5.1574500000000002E-2</v>
          </cell>
          <cell r="O71" t="str">
            <v>COIL</v>
          </cell>
          <cell r="P71">
            <v>995</v>
          </cell>
          <cell r="Q71">
            <v>0</v>
          </cell>
          <cell r="R71">
            <v>0</v>
          </cell>
          <cell r="S71">
            <v>0</v>
          </cell>
          <cell r="T71">
            <v>118.4</v>
          </cell>
          <cell r="U71">
            <v>51.316627500000003</v>
          </cell>
          <cell r="V71">
            <v>67.083372499999996</v>
          </cell>
          <cell r="W71">
            <v>13.625033500000001</v>
          </cell>
          <cell r="BE71">
            <v>0</v>
          </cell>
          <cell r="BG71">
            <v>0</v>
          </cell>
          <cell r="BH71">
            <v>0</v>
          </cell>
          <cell r="BI71">
            <v>0</v>
          </cell>
          <cell r="BJ71">
            <v>0</v>
          </cell>
          <cell r="BK71">
            <v>0</v>
          </cell>
          <cell r="BL71">
            <v>0</v>
          </cell>
          <cell r="BM71">
            <v>0</v>
          </cell>
          <cell r="BN71">
            <v>0</v>
          </cell>
          <cell r="BO71">
            <v>0</v>
          </cell>
          <cell r="BP71">
            <v>0</v>
          </cell>
          <cell r="BQ71">
            <v>0</v>
          </cell>
          <cell r="BR71">
            <v>0</v>
          </cell>
          <cell r="BS71">
            <v>0</v>
          </cell>
          <cell r="BT71">
            <v>0</v>
          </cell>
          <cell r="BU71">
            <v>0</v>
          </cell>
          <cell r="BV71">
            <v>0</v>
          </cell>
          <cell r="BW71">
            <v>0</v>
          </cell>
          <cell r="BX71">
            <v>0</v>
          </cell>
          <cell r="BY71">
            <v>0</v>
          </cell>
          <cell r="BZ71">
            <v>0</v>
          </cell>
          <cell r="CA71">
            <v>0</v>
          </cell>
          <cell r="CB71">
            <v>0</v>
          </cell>
          <cell r="CC71">
            <v>0</v>
          </cell>
          <cell r="CD71">
            <v>0</v>
          </cell>
          <cell r="CE71">
            <v>0</v>
          </cell>
          <cell r="CF71">
            <v>0</v>
          </cell>
          <cell r="CG71">
            <v>0</v>
          </cell>
          <cell r="CH71">
            <v>0</v>
          </cell>
          <cell r="CI71">
            <v>0</v>
          </cell>
          <cell r="CJ71">
            <v>0</v>
          </cell>
          <cell r="CK71">
            <v>0</v>
          </cell>
        </row>
        <row r="72">
          <cell r="A72" t="str">
            <v>호원오토KA4PE</v>
          </cell>
          <cell r="B72" t="str">
            <v>AOS호원</v>
          </cell>
          <cell r="C72" t="str">
            <v>호원오토KA4PE</v>
          </cell>
          <cell r="E72" t="str">
            <v>KA4-PE</v>
          </cell>
          <cell r="F72" t="str">
            <v>81835-R0500 / 81845-R0500</v>
          </cell>
          <cell r="G72" t="str">
            <v>81836/46-R0500</v>
          </cell>
          <cell r="H72" t="str">
            <v>BRKT-T/GATE LIFTER,LH (일반사양)</v>
          </cell>
          <cell r="I72" t="str">
            <v>SAPH440</v>
          </cell>
          <cell r="J72">
            <v>4</v>
          </cell>
          <cell r="K72">
            <v>157</v>
          </cell>
          <cell r="L72">
            <v>73</v>
          </cell>
          <cell r="M72">
            <v>7.85</v>
          </cell>
          <cell r="N72">
            <v>0.35987539999999996</v>
          </cell>
          <cell r="O72" t="str">
            <v>COIL</v>
          </cell>
          <cell r="P72">
            <v>936.2</v>
          </cell>
          <cell r="Q72">
            <v>0</v>
          </cell>
          <cell r="R72">
            <v>0</v>
          </cell>
          <cell r="S72">
            <v>0</v>
          </cell>
          <cell r="T72">
            <v>462.51000000000005</v>
          </cell>
          <cell r="U72">
            <v>336.91534947999997</v>
          </cell>
          <cell r="V72">
            <v>125.59465052000007</v>
          </cell>
          <cell r="W72">
            <v>82.680278199999989</v>
          </cell>
          <cell r="BE72">
            <v>0</v>
          </cell>
          <cell r="BG72">
            <v>0</v>
          </cell>
          <cell r="BH72">
            <v>0</v>
          </cell>
          <cell r="BI72">
            <v>0</v>
          </cell>
          <cell r="BJ72">
            <v>0</v>
          </cell>
          <cell r="BK72">
            <v>0</v>
          </cell>
          <cell r="BL72">
            <v>0</v>
          </cell>
          <cell r="BM72">
            <v>0</v>
          </cell>
          <cell r="BN72">
            <v>0</v>
          </cell>
          <cell r="BO72">
            <v>0</v>
          </cell>
          <cell r="BP72">
            <v>0</v>
          </cell>
          <cell r="BQ72">
            <v>0</v>
          </cell>
          <cell r="BR72">
            <v>0</v>
          </cell>
          <cell r="BS72">
            <v>0</v>
          </cell>
          <cell r="BT72">
            <v>0</v>
          </cell>
          <cell r="BU72">
            <v>0</v>
          </cell>
          <cell r="BV72">
            <v>0</v>
          </cell>
          <cell r="BW72">
            <v>0</v>
          </cell>
          <cell r="BX72">
            <v>0</v>
          </cell>
          <cell r="BY72">
            <v>0</v>
          </cell>
          <cell r="BZ72">
            <v>0</v>
          </cell>
          <cell r="CA72">
            <v>0</v>
          </cell>
          <cell r="CB72">
            <v>0</v>
          </cell>
          <cell r="CC72">
            <v>0</v>
          </cell>
          <cell r="CD72">
            <v>0</v>
          </cell>
          <cell r="CE72">
            <v>0</v>
          </cell>
          <cell r="CF72">
            <v>0</v>
          </cell>
          <cell r="CG72">
            <v>0</v>
          </cell>
          <cell r="CH72">
            <v>0</v>
          </cell>
          <cell r="CI72">
            <v>0</v>
          </cell>
          <cell r="CJ72">
            <v>0</v>
          </cell>
          <cell r="CK72">
            <v>0</v>
          </cell>
        </row>
        <row r="73">
          <cell r="A73" t="str">
            <v>호원오토KA4PE</v>
          </cell>
          <cell r="B73" t="str">
            <v>AOS호원</v>
          </cell>
          <cell r="C73" t="str">
            <v>호원오토KA4PE</v>
          </cell>
          <cell r="E73" t="str">
            <v>KA4-PE</v>
          </cell>
          <cell r="F73" t="str">
            <v>81835-R0600 / 81845-R0600</v>
          </cell>
          <cell r="G73" t="str">
            <v>81836/46-R0600</v>
          </cell>
          <cell r="H73" t="str">
            <v>BRKT-T/GATE LIFTER,LH (일반사양)</v>
          </cell>
          <cell r="I73" t="str">
            <v>SAPH440</v>
          </cell>
          <cell r="J73">
            <v>4</v>
          </cell>
          <cell r="K73">
            <v>142</v>
          </cell>
          <cell r="L73">
            <v>70</v>
          </cell>
          <cell r="M73">
            <v>7.85</v>
          </cell>
          <cell r="N73">
            <v>0.312116</v>
          </cell>
          <cell r="O73" t="str">
            <v>COIL</v>
          </cell>
          <cell r="P73">
            <v>936.2</v>
          </cell>
          <cell r="Q73">
            <v>0</v>
          </cell>
          <cell r="R73">
            <v>0</v>
          </cell>
          <cell r="S73">
            <v>0</v>
          </cell>
          <cell r="T73">
            <v>575.42000000000007</v>
          </cell>
          <cell r="U73">
            <v>292.20299919999997</v>
          </cell>
          <cell r="V73">
            <v>283.21700080000011</v>
          </cell>
          <cell r="W73">
            <v>70.993991999999992</v>
          </cell>
          <cell r="BE73">
            <v>0</v>
          </cell>
          <cell r="BG73">
            <v>0</v>
          </cell>
          <cell r="BH73">
            <v>0</v>
          </cell>
          <cell r="BI73">
            <v>0</v>
          </cell>
          <cell r="BJ73">
            <v>0</v>
          </cell>
          <cell r="BK73">
            <v>0</v>
          </cell>
          <cell r="BL73">
            <v>0</v>
          </cell>
          <cell r="BM73">
            <v>0</v>
          </cell>
          <cell r="BN73">
            <v>0</v>
          </cell>
          <cell r="BO73">
            <v>0</v>
          </cell>
          <cell r="BP73">
            <v>0</v>
          </cell>
          <cell r="BQ73">
            <v>0</v>
          </cell>
          <cell r="BR73">
            <v>0</v>
          </cell>
          <cell r="BS73">
            <v>0</v>
          </cell>
          <cell r="BT73">
            <v>0</v>
          </cell>
          <cell r="BU73">
            <v>0</v>
          </cell>
          <cell r="BV73">
            <v>0</v>
          </cell>
          <cell r="BW73">
            <v>0</v>
          </cell>
          <cell r="BX73">
            <v>0</v>
          </cell>
          <cell r="BY73">
            <v>0</v>
          </cell>
          <cell r="BZ73">
            <v>0</v>
          </cell>
          <cell r="CA73">
            <v>0</v>
          </cell>
          <cell r="CB73">
            <v>0</v>
          </cell>
          <cell r="CC73">
            <v>0</v>
          </cell>
          <cell r="CD73">
            <v>0</v>
          </cell>
          <cell r="CE73">
            <v>0</v>
          </cell>
          <cell r="CF73">
            <v>0</v>
          </cell>
          <cell r="CG73">
            <v>0</v>
          </cell>
          <cell r="CH73">
            <v>0</v>
          </cell>
          <cell r="CI73">
            <v>0</v>
          </cell>
          <cell r="CJ73">
            <v>0</v>
          </cell>
          <cell r="CK73">
            <v>0</v>
          </cell>
        </row>
        <row r="74">
          <cell r="A74" t="str">
            <v>시중구매</v>
          </cell>
          <cell r="B74" t="str">
            <v>신성인알파</v>
          </cell>
          <cell r="C74" t="str">
            <v>시중구매</v>
          </cell>
          <cell r="E74" t="str">
            <v>MV1a</v>
          </cell>
          <cell r="F74" t="str">
            <v>30032843A</v>
          </cell>
          <cell r="G74">
            <v>50032843</v>
          </cell>
          <cell r="H74" t="str">
            <v>MOUNTING BRACKET LH</v>
          </cell>
          <cell r="I74" t="str">
            <v>SPCC</v>
          </cell>
          <cell r="J74">
            <v>2</v>
          </cell>
          <cell r="K74">
            <v>389</v>
          </cell>
          <cell r="L74">
            <v>70</v>
          </cell>
          <cell r="M74">
            <v>7.85</v>
          </cell>
          <cell r="N74">
            <v>0.42751099999999997</v>
          </cell>
          <cell r="O74" t="str">
            <v>COIL</v>
          </cell>
          <cell r="P74">
            <v>1006</v>
          </cell>
          <cell r="Q74">
            <v>0</v>
          </cell>
          <cell r="R74">
            <v>0</v>
          </cell>
          <cell r="S74">
            <v>0</v>
          </cell>
          <cell r="T74">
            <v>218</v>
          </cell>
          <cell r="U74">
            <v>430.07606600000003</v>
          </cell>
          <cell r="V74">
            <v>-212.07606600000003</v>
          </cell>
          <cell r="W74">
            <v>51.900713000000017</v>
          </cell>
          <cell r="BE74">
            <v>0</v>
          </cell>
          <cell r="BG74">
            <v>0</v>
          </cell>
          <cell r="BH74">
            <v>0</v>
          </cell>
          <cell r="BI74">
            <v>0</v>
          </cell>
          <cell r="BJ74">
            <v>0</v>
          </cell>
          <cell r="BK74">
            <v>0</v>
          </cell>
          <cell r="BL74">
            <v>0</v>
          </cell>
          <cell r="BM74">
            <v>0</v>
          </cell>
          <cell r="BN74">
            <v>0</v>
          </cell>
          <cell r="BO74">
            <v>0</v>
          </cell>
          <cell r="BP74">
            <v>0</v>
          </cell>
          <cell r="BQ74">
            <v>0</v>
          </cell>
          <cell r="BR74">
            <v>0</v>
          </cell>
          <cell r="BS74">
            <v>0</v>
          </cell>
          <cell r="BT74">
            <v>0</v>
          </cell>
          <cell r="BU74">
            <v>0</v>
          </cell>
          <cell r="BV74">
            <v>0</v>
          </cell>
          <cell r="BW74">
            <v>0</v>
          </cell>
          <cell r="BX74">
            <v>0</v>
          </cell>
          <cell r="BY74">
            <v>0</v>
          </cell>
          <cell r="BZ74">
            <v>0</v>
          </cell>
          <cell r="CA74">
            <v>0</v>
          </cell>
          <cell r="CB74">
            <v>0</v>
          </cell>
          <cell r="CC74">
            <v>0</v>
          </cell>
          <cell r="CD74">
            <v>0</v>
          </cell>
          <cell r="CE74">
            <v>0</v>
          </cell>
          <cell r="CF74">
            <v>0</v>
          </cell>
          <cell r="CG74">
            <v>0</v>
          </cell>
          <cell r="CH74">
            <v>0</v>
          </cell>
          <cell r="CI74">
            <v>0</v>
          </cell>
          <cell r="CJ74">
            <v>0</v>
          </cell>
          <cell r="CK74">
            <v>0</v>
          </cell>
        </row>
        <row r="75">
          <cell r="A75" t="str">
            <v>시중구매</v>
          </cell>
          <cell r="B75" t="str">
            <v>신성인알파</v>
          </cell>
          <cell r="C75" t="str">
            <v>시중구매</v>
          </cell>
          <cell r="E75" t="str">
            <v>MV1a</v>
          </cell>
          <cell r="F75" t="str">
            <v>30032844A</v>
          </cell>
          <cell r="G75">
            <v>50032844</v>
          </cell>
          <cell r="H75" t="str">
            <v>MOUNTING BRACKET RH</v>
          </cell>
          <cell r="I75" t="str">
            <v>SPCC</v>
          </cell>
          <cell r="J75">
            <v>2</v>
          </cell>
          <cell r="K75">
            <v>389</v>
          </cell>
          <cell r="L75">
            <v>70</v>
          </cell>
          <cell r="M75">
            <v>7.85</v>
          </cell>
          <cell r="N75">
            <v>0.42751099999999997</v>
          </cell>
          <cell r="O75" t="str">
            <v>COIL</v>
          </cell>
          <cell r="P75">
            <v>1006</v>
          </cell>
          <cell r="Q75">
            <v>0</v>
          </cell>
          <cell r="R75">
            <v>0</v>
          </cell>
          <cell r="S75">
            <v>0</v>
          </cell>
          <cell r="T75">
            <v>218</v>
          </cell>
          <cell r="U75">
            <v>430.07606600000003</v>
          </cell>
          <cell r="V75">
            <v>-212.07606600000003</v>
          </cell>
          <cell r="W75">
            <v>51.900713000000017</v>
          </cell>
          <cell r="BE75">
            <v>0</v>
          </cell>
          <cell r="BG75">
            <v>0</v>
          </cell>
          <cell r="BH75">
            <v>0</v>
          </cell>
          <cell r="BI75">
            <v>0</v>
          </cell>
          <cell r="BJ75">
            <v>0</v>
          </cell>
          <cell r="BK75">
            <v>0</v>
          </cell>
          <cell r="BL75">
            <v>0</v>
          </cell>
          <cell r="BM75">
            <v>0</v>
          </cell>
          <cell r="BN75">
            <v>0</v>
          </cell>
          <cell r="BO75">
            <v>0</v>
          </cell>
          <cell r="BP75">
            <v>0</v>
          </cell>
          <cell r="BQ75">
            <v>0</v>
          </cell>
          <cell r="BR75">
            <v>0</v>
          </cell>
          <cell r="BS75">
            <v>0</v>
          </cell>
          <cell r="BT75">
            <v>0</v>
          </cell>
          <cell r="BU75">
            <v>0</v>
          </cell>
          <cell r="BV75">
            <v>0</v>
          </cell>
          <cell r="BW75">
            <v>0</v>
          </cell>
          <cell r="BX75">
            <v>0</v>
          </cell>
          <cell r="BY75">
            <v>0</v>
          </cell>
          <cell r="BZ75">
            <v>0</v>
          </cell>
          <cell r="CA75">
            <v>0</v>
          </cell>
          <cell r="CB75">
            <v>0</v>
          </cell>
          <cell r="CC75">
            <v>0</v>
          </cell>
          <cell r="CD75">
            <v>0</v>
          </cell>
          <cell r="CE75">
            <v>0</v>
          </cell>
          <cell r="CF75">
            <v>0</v>
          </cell>
          <cell r="CG75">
            <v>0</v>
          </cell>
          <cell r="CH75">
            <v>0</v>
          </cell>
          <cell r="CI75">
            <v>0</v>
          </cell>
          <cell r="CJ75">
            <v>0</v>
          </cell>
          <cell r="CK75">
            <v>0</v>
          </cell>
        </row>
        <row r="76">
          <cell r="A76" t="str">
            <v>시중구매</v>
          </cell>
          <cell r="B76" t="str">
            <v>JS인알파</v>
          </cell>
          <cell r="C76" t="str">
            <v>시중구매</v>
          </cell>
          <cell r="D76" t="str">
            <v>JS테크</v>
          </cell>
          <cell r="E76" t="str">
            <v>J200</v>
          </cell>
          <cell r="G76" t="str">
            <v>50000081C</v>
          </cell>
          <cell r="H76" t="str">
            <v>WIND DEFLECTOR BODY</v>
          </cell>
          <cell r="I76" t="str">
            <v>SPCC</v>
          </cell>
          <cell r="J76">
            <v>1</v>
          </cell>
          <cell r="K76">
            <v>120</v>
          </cell>
          <cell r="L76">
            <v>880</v>
          </cell>
          <cell r="M76">
            <v>7.85</v>
          </cell>
          <cell r="N76">
            <v>0.82896000000000003</v>
          </cell>
          <cell r="O76" t="str">
            <v>COIL</v>
          </cell>
          <cell r="P76">
            <v>1006</v>
          </cell>
          <cell r="Q76">
            <v>0</v>
          </cell>
          <cell r="R76">
            <v>0</v>
          </cell>
          <cell r="S76">
            <v>0</v>
          </cell>
          <cell r="T76">
            <v>1016</v>
          </cell>
          <cell r="U76">
            <v>833.93376000000001</v>
          </cell>
          <cell r="V76">
            <v>182.06623999999999</v>
          </cell>
          <cell r="W76">
            <v>142.93192320000003</v>
          </cell>
          <cell r="BE76">
            <v>0</v>
          </cell>
          <cell r="BG76">
            <v>0</v>
          </cell>
          <cell r="BH76">
            <v>0</v>
          </cell>
          <cell r="BI76">
            <v>0</v>
          </cell>
          <cell r="BJ76">
            <v>0</v>
          </cell>
          <cell r="BK76">
            <v>0</v>
          </cell>
          <cell r="BL76">
            <v>0</v>
          </cell>
          <cell r="BM76">
            <v>0</v>
          </cell>
          <cell r="BN76">
            <v>0</v>
          </cell>
          <cell r="BO76">
            <v>0</v>
          </cell>
          <cell r="BP76">
            <v>0</v>
          </cell>
          <cell r="BQ76">
            <v>0</v>
          </cell>
          <cell r="BR76">
            <v>0</v>
          </cell>
          <cell r="BS76">
            <v>0</v>
          </cell>
          <cell r="BT76">
            <v>0</v>
          </cell>
          <cell r="BU76">
            <v>0</v>
          </cell>
          <cell r="BV76">
            <v>0</v>
          </cell>
          <cell r="BW76">
            <v>0</v>
          </cell>
          <cell r="BX76">
            <v>0</v>
          </cell>
          <cell r="BY76">
            <v>0</v>
          </cell>
          <cell r="BZ76">
            <v>0</v>
          </cell>
          <cell r="CA76">
            <v>0</v>
          </cell>
          <cell r="CB76">
            <v>0</v>
          </cell>
          <cell r="CC76">
            <v>0</v>
          </cell>
          <cell r="CD76">
            <v>0</v>
          </cell>
          <cell r="CE76">
            <v>0</v>
          </cell>
          <cell r="CF76">
            <v>0</v>
          </cell>
          <cell r="CG76">
            <v>0</v>
          </cell>
          <cell r="CH76">
            <v>0</v>
          </cell>
          <cell r="CI76">
            <v>0</v>
          </cell>
          <cell r="CJ76">
            <v>0</v>
          </cell>
          <cell r="CK76">
            <v>0</v>
          </cell>
        </row>
        <row r="77">
          <cell r="A77" t="str">
            <v>시중구매</v>
          </cell>
          <cell r="B77" t="str">
            <v>JS인알파</v>
          </cell>
          <cell r="C77" t="str">
            <v>시중구매</v>
          </cell>
          <cell r="E77" t="str">
            <v>J200</v>
          </cell>
          <cell r="G77">
            <v>41144882</v>
          </cell>
          <cell r="H77" t="str">
            <v>ROOM LAMP</v>
          </cell>
          <cell r="I77" t="str">
            <v>SPCC</v>
          </cell>
          <cell r="J77">
            <v>0.7</v>
          </cell>
          <cell r="K77">
            <v>170</v>
          </cell>
          <cell r="L77">
            <v>165</v>
          </cell>
          <cell r="M77">
            <v>7.85</v>
          </cell>
          <cell r="N77">
            <v>0.15413474999999996</v>
          </cell>
          <cell r="O77" t="str">
            <v>COIL</v>
          </cell>
          <cell r="P77">
            <v>1011.5999999999999</v>
          </cell>
          <cell r="Q77">
            <v>0</v>
          </cell>
          <cell r="R77">
            <v>0</v>
          </cell>
          <cell r="S77">
            <v>0</v>
          </cell>
          <cell r="T77">
            <v>340</v>
          </cell>
          <cell r="U77">
            <v>155.92271309999995</v>
          </cell>
          <cell r="V77">
            <v>184.07728690000005</v>
          </cell>
          <cell r="W77">
            <v>27.351333157499983</v>
          </cell>
          <cell r="BE77">
            <v>0</v>
          </cell>
          <cell r="BG77">
            <v>0</v>
          </cell>
          <cell r="BH77">
            <v>0</v>
          </cell>
          <cell r="BI77">
            <v>0</v>
          </cell>
          <cell r="BJ77">
            <v>0</v>
          </cell>
          <cell r="BK77">
            <v>0</v>
          </cell>
          <cell r="BL77">
            <v>0</v>
          </cell>
          <cell r="BM77">
            <v>0</v>
          </cell>
          <cell r="BN77">
            <v>0</v>
          </cell>
          <cell r="BO77">
            <v>0</v>
          </cell>
          <cell r="BP77">
            <v>0</v>
          </cell>
          <cell r="BQ77">
            <v>0</v>
          </cell>
          <cell r="BR77">
            <v>0</v>
          </cell>
          <cell r="BS77">
            <v>0</v>
          </cell>
          <cell r="BT77">
            <v>0</v>
          </cell>
          <cell r="BU77">
            <v>0</v>
          </cell>
          <cell r="BV77">
            <v>0</v>
          </cell>
          <cell r="BW77">
            <v>0</v>
          </cell>
          <cell r="BX77">
            <v>0</v>
          </cell>
          <cell r="BY77">
            <v>0</v>
          </cell>
          <cell r="BZ77">
            <v>0</v>
          </cell>
          <cell r="CA77">
            <v>0</v>
          </cell>
          <cell r="CB77">
            <v>0</v>
          </cell>
          <cell r="CC77">
            <v>0</v>
          </cell>
          <cell r="CD77">
            <v>0</v>
          </cell>
          <cell r="CE77">
            <v>0</v>
          </cell>
          <cell r="CF77">
            <v>0</v>
          </cell>
          <cell r="CG77">
            <v>0</v>
          </cell>
          <cell r="CH77">
            <v>0</v>
          </cell>
          <cell r="CI77">
            <v>0</v>
          </cell>
          <cell r="CJ77">
            <v>0</v>
          </cell>
          <cell r="CK77">
            <v>0</v>
          </cell>
        </row>
        <row r="78">
          <cell r="A78" t="str">
            <v>시중구매</v>
          </cell>
          <cell r="B78" t="str">
            <v>JS인알파</v>
          </cell>
          <cell r="C78" t="str">
            <v>시중구매</v>
          </cell>
          <cell r="E78" t="str">
            <v>CK</v>
          </cell>
          <cell r="G78" t="str">
            <v>50009766A</v>
          </cell>
          <cell r="H78" t="str">
            <v>B/K MECHANISM GUIDE LH/RH</v>
          </cell>
          <cell r="I78" t="str">
            <v>SGARC340</v>
          </cell>
          <cell r="J78">
            <v>1.2</v>
          </cell>
          <cell r="K78">
            <v>360</v>
          </cell>
          <cell r="L78">
            <v>230</v>
          </cell>
          <cell r="M78">
            <v>7.85</v>
          </cell>
          <cell r="N78">
            <v>0.779976</v>
          </cell>
          <cell r="O78" t="str">
            <v>COIL</v>
          </cell>
          <cell r="P78">
            <v>1144</v>
          </cell>
          <cell r="Q78">
            <v>0</v>
          </cell>
          <cell r="R78">
            <v>0</v>
          </cell>
          <cell r="S78">
            <v>0</v>
          </cell>
          <cell r="T78">
            <v>513</v>
          </cell>
          <cell r="U78">
            <v>892.29254400000002</v>
          </cell>
          <cell r="V78">
            <v>-379.29254400000002</v>
          </cell>
          <cell r="W78">
            <v>212.70526992000001</v>
          </cell>
          <cell r="BE78">
            <v>0</v>
          </cell>
          <cell r="BG78">
            <v>0</v>
          </cell>
          <cell r="BH78">
            <v>0</v>
          </cell>
          <cell r="BI78">
            <v>0</v>
          </cell>
          <cell r="BJ78">
            <v>0</v>
          </cell>
          <cell r="BK78">
            <v>0</v>
          </cell>
          <cell r="BL78">
            <v>0</v>
          </cell>
          <cell r="BM78">
            <v>0</v>
          </cell>
          <cell r="BN78">
            <v>0</v>
          </cell>
          <cell r="BO78">
            <v>0</v>
          </cell>
          <cell r="BP78">
            <v>0</v>
          </cell>
          <cell r="BQ78">
            <v>0</v>
          </cell>
          <cell r="BR78">
            <v>0</v>
          </cell>
          <cell r="BS78">
            <v>0</v>
          </cell>
          <cell r="BT78">
            <v>0</v>
          </cell>
          <cell r="BU78">
            <v>0</v>
          </cell>
          <cell r="BV78">
            <v>0</v>
          </cell>
          <cell r="BW78">
            <v>0</v>
          </cell>
          <cell r="BX78">
            <v>0</v>
          </cell>
          <cell r="BY78">
            <v>0</v>
          </cell>
          <cell r="BZ78">
            <v>0</v>
          </cell>
          <cell r="CA78">
            <v>0</v>
          </cell>
          <cell r="CB78">
            <v>0</v>
          </cell>
          <cell r="CC78">
            <v>0</v>
          </cell>
          <cell r="CD78">
            <v>0</v>
          </cell>
          <cell r="CE78">
            <v>0</v>
          </cell>
          <cell r="CF78">
            <v>0</v>
          </cell>
          <cell r="CG78">
            <v>0</v>
          </cell>
          <cell r="CH78">
            <v>0</v>
          </cell>
          <cell r="CI78">
            <v>0</v>
          </cell>
          <cell r="CJ78">
            <v>0</v>
          </cell>
          <cell r="CK78">
            <v>0</v>
          </cell>
        </row>
        <row r="79">
          <cell r="A79" t="str">
            <v>시중구매</v>
          </cell>
          <cell r="B79" t="str">
            <v>JS인알파</v>
          </cell>
          <cell r="C79" t="str">
            <v>시중구매</v>
          </cell>
          <cell r="E79" t="str">
            <v>CK</v>
          </cell>
          <cell r="G79" t="str">
            <v>50009768A</v>
          </cell>
          <cell r="H79" t="str">
            <v>B/K MECHANISM GUIDE LH/RH</v>
          </cell>
          <cell r="I79" t="str">
            <v>SGARC340</v>
          </cell>
          <cell r="J79">
            <v>1.2</v>
          </cell>
          <cell r="K79">
            <v>360</v>
          </cell>
          <cell r="L79">
            <v>230</v>
          </cell>
          <cell r="M79">
            <v>7.85</v>
          </cell>
          <cell r="N79">
            <v>0.779976</v>
          </cell>
          <cell r="O79" t="str">
            <v>COIL</v>
          </cell>
          <cell r="P79">
            <v>1144</v>
          </cell>
          <cell r="Q79">
            <v>0</v>
          </cell>
          <cell r="R79">
            <v>0</v>
          </cell>
          <cell r="S79">
            <v>0</v>
          </cell>
          <cell r="T79">
            <v>513</v>
          </cell>
          <cell r="U79">
            <v>892.29254400000002</v>
          </cell>
          <cell r="V79">
            <v>-379.29254400000002</v>
          </cell>
          <cell r="W79">
            <v>212.70526992000001</v>
          </cell>
          <cell r="BE79">
            <v>0</v>
          </cell>
          <cell r="BG79">
            <v>0</v>
          </cell>
          <cell r="BH79">
            <v>0</v>
          </cell>
          <cell r="BI79">
            <v>0</v>
          </cell>
          <cell r="BJ79">
            <v>0</v>
          </cell>
          <cell r="BK79">
            <v>0</v>
          </cell>
          <cell r="BL79">
            <v>0</v>
          </cell>
          <cell r="BM79">
            <v>0</v>
          </cell>
          <cell r="BN79">
            <v>0</v>
          </cell>
          <cell r="BO79">
            <v>0</v>
          </cell>
          <cell r="BP79">
            <v>0</v>
          </cell>
          <cell r="BQ79">
            <v>0</v>
          </cell>
          <cell r="BR79">
            <v>0</v>
          </cell>
          <cell r="BS79">
            <v>0</v>
          </cell>
          <cell r="BT79">
            <v>0</v>
          </cell>
          <cell r="BU79">
            <v>0</v>
          </cell>
          <cell r="BV79">
            <v>0</v>
          </cell>
          <cell r="BW79">
            <v>0</v>
          </cell>
          <cell r="BX79">
            <v>0</v>
          </cell>
          <cell r="BY79">
            <v>0</v>
          </cell>
          <cell r="BZ79">
            <v>0</v>
          </cell>
          <cell r="CA79">
            <v>0</v>
          </cell>
          <cell r="CB79">
            <v>0</v>
          </cell>
          <cell r="CC79">
            <v>0</v>
          </cell>
          <cell r="CD79">
            <v>0</v>
          </cell>
          <cell r="CE79">
            <v>0</v>
          </cell>
          <cell r="CF79">
            <v>0</v>
          </cell>
          <cell r="CG79">
            <v>0</v>
          </cell>
          <cell r="CH79">
            <v>0</v>
          </cell>
          <cell r="CI79">
            <v>0</v>
          </cell>
          <cell r="CJ79">
            <v>0</v>
          </cell>
          <cell r="CK79">
            <v>0</v>
          </cell>
        </row>
        <row r="80">
          <cell r="A80" t="str">
            <v>시중구매</v>
          </cell>
          <cell r="B80" t="str">
            <v>JS인알파</v>
          </cell>
          <cell r="C80" t="str">
            <v>시중구매</v>
          </cell>
          <cell r="E80" t="str">
            <v>IK</v>
          </cell>
          <cell r="G80" t="str">
            <v>50009971C</v>
          </cell>
          <cell r="H80" t="str">
            <v>B/K MECHANISM GUIDE LH/RH</v>
          </cell>
          <cell r="I80" t="str">
            <v>SGARC340</v>
          </cell>
          <cell r="J80">
            <v>1.2</v>
          </cell>
          <cell r="K80">
            <v>360</v>
          </cell>
          <cell r="L80">
            <v>230</v>
          </cell>
          <cell r="M80">
            <v>7.85</v>
          </cell>
          <cell r="N80">
            <v>0.779976</v>
          </cell>
          <cell r="O80" t="str">
            <v>COIL</v>
          </cell>
          <cell r="P80">
            <v>1144</v>
          </cell>
          <cell r="Q80">
            <v>0</v>
          </cell>
          <cell r="R80">
            <v>0</v>
          </cell>
          <cell r="S80">
            <v>0</v>
          </cell>
          <cell r="T80">
            <v>508</v>
          </cell>
          <cell r="U80">
            <v>892.29254400000002</v>
          </cell>
          <cell r="V80">
            <v>-384.29254400000002</v>
          </cell>
          <cell r="W80">
            <v>218.39281992000002</v>
          </cell>
          <cell r="BE80">
            <v>0</v>
          </cell>
          <cell r="BG80">
            <v>0</v>
          </cell>
          <cell r="BH80">
            <v>0</v>
          </cell>
          <cell r="BI80">
            <v>0</v>
          </cell>
          <cell r="BJ80">
            <v>0</v>
          </cell>
          <cell r="BK80">
            <v>0</v>
          </cell>
          <cell r="BL80">
            <v>0</v>
          </cell>
          <cell r="BM80">
            <v>0</v>
          </cell>
          <cell r="BN80">
            <v>0</v>
          </cell>
          <cell r="BO80">
            <v>0</v>
          </cell>
          <cell r="BP80">
            <v>0</v>
          </cell>
          <cell r="BQ80">
            <v>0</v>
          </cell>
          <cell r="BR80">
            <v>0</v>
          </cell>
          <cell r="BS80">
            <v>0</v>
          </cell>
          <cell r="BT80">
            <v>0</v>
          </cell>
          <cell r="BU80">
            <v>0</v>
          </cell>
          <cell r="BV80">
            <v>0</v>
          </cell>
          <cell r="BW80">
            <v>0</v>
          </cell>
          <cell r="BX80">
            <v>0</v>
          </cell>
          <cell r="BY80">
            <v>0</v>
          </cell>
          <cell r="BZ80">
            <v>0</v>
          </cell>
          <cell r="CA80">
            <v>0</v>
          </cell>
          <cell r="CB80">
            <v>0</v>
          </cell>
          <cell r="CC80">
            <v>0</v>
          </cell>
          <cell r="CD80">
            <v>0</v>
          </cell>
          <cell r="CE80">
            <v>0</v>
          </cell>
          <cell r="CF80">
            <v>0</v>
          </cell>
          <cell r="CG80">
            <v>0</v>
          </cell>
          <cell r="CH80">
            <v>0</v>
          </cell>
          <cell r="CI80">
            <v>0</v>
          </cell>
          <cell r="CJ80">
            <v>0</v>
          </cell>
          <cell r="CK80">
            <v>0</v>
          </cell>
        </row>
        <row r="81">
          <cell r="A81" t="str">
            <v>시중구매</v>
          </cell>
          <cell r="B81" t="str">
            <v>JS인알파</v>
          </cell>
          <cell r="C81" t="str">
            <v>시중구매</v>
          </cell>
          <cell r="E81" t="str">
            <v>IK</v>
          </cell>
          <cell r="G81" t="str">
            <v>50009974C</v>
          </cell>
          <cell r="H81" t="str">
            <v>B/K MECHANISM GUIDE LH/RH</v>
          </cell>
          <cell r="I81" t="str">
            <v>SGARC340</v>
          </cell>
          <cell r="J81">
            <v>1.2</v>
          </cell>
          <cell r="K81">
            <v>360</v>
          </cell>
          <cell r="L81">
            <v>230</v>
          </cell>
          <cell r="M81">
            <v>7.85</v>
          </cell>
          <cell r="N81">
            <v>0.779976</v>
          </cell>
          <cell r="O81" t="str">
            <v>COIL</v>
          </cell>
          <cell r="P81">
            <v>1144</v>
          </cell>
          <cell r="Q81">
            <v>0</v>
          </cell>
          <cell r="R81">
            <v>0</v>
          </cell>
          <cell r="S81">
            <v>0</v>
          </cell>
          <cell r="T81">
            <v>508</v>
          </cell>
          <cell r="U81">
            <v>892.29254400000002</v>
          </cell>
          <cell r="V81">
            <v>-384.29254400000002</v>
          </cell>
          <cell r="W81">
            <v>218.39281992000002</v>
          </cell>
          <cell r="BE81">
            <v>0</v>
          </cell>
          <cell r="BG81">
            <v>0</v>
          </cell>
          <cell r="BH81">
            <v>0</v>
          </cell>
          <cell r="BI81">
            <v>0</v>
          </cell>
          <cell r="BJ81">
            <v>0</v>
          </cell>
          <cell r="BK81">
            <v>0</v>
          </cell>
          <cell r="BL81">
            <v>0</v>
          </cell>
          <cell r="BM81">
            <v>0</v>
          </cell>
          <cell r="BN81">
            <v>0</v>
          </cell>
          <cell r="BO81">
            <v>0</v>
          </cell>
          <cell r="BP81">
            <v>0</v>
          </cell>
          <cell r="BQ81">
            <v>0</v>
          </cell>
          <cell r="BR81">
            <v>0</v>
          </cell>
          <cell r="BS81">
            <v>0</v>
          </cell>
          <cell r="BT81">
            <v>0</v>
          </cell>
          <cell r="BU81">
            <v>0</v>
          </cell>
          <cell r="BV81">
            <v>0</v>
          </cell>
          <cell r="BW81">
            <v>0</v>
          </cell>
          <cell r="BX81">
            <v>0</v>
          </cell>
          <cell r="BY81">
            <v>0</v>
          </cell>
          <cell r="BZ81">
            <v>0</v>
          </cell>
          <cell r="CA81">
            <v>0</v>
          </cell>
          <cell r="CB81">
            <v>0</v>
          </cell>
          <cell r="CC81">
            <v>0</v>
          </cell>
          <cell r="CD81">
            <v>0</v>
          </cell>
          <cell r="CE81">
            <v>0</v>
          </cell>
          <cell r="CF81">
            <v>0</v>
          </cell>
          <cell r="CG81">
            <v>0</v>
          </cell>
          <cell r="CH81">
            <v>0</v>
          </cell>
          <cell r="CI81">
            <v>0</v>
          </cell>
          <cell r="CJ81">
            <v>0</v>
          </cell>
          <cell r="CK81">
            <v>0</v>
          </cell>
        </row>
        <row r="82">
          <cell r="A82" t="str">
            <v>호원오토MV</v>
          </cell>
          <cell r="B82" t="str">
            <v>JS호원</v>
          </cell>
          <cell r="C82" t="str">
            <v>호원오토MV</v>
          </cell>
          <cell r="E82" t="str">
            <v>MV / MV1a</v>
          </cell>
          <cell r="F82" t="str">
            <v>69100-DO000 / 69156-DO000</v>
          </cell>
          <cell r="G82" t="str">
            <v>69156-DO000</v>
          </cell>
          <cell r="H82" t="str">
            <v>BULKHEAD-RR TRANSVERSE,LH</v>
          </cell>
          <cell r="I82" t="str">
            <v>SGACC</v>
          </cell>
          <cell r="J82">
            <v>1.2</v>
          </cell>
          <cell r="K82">
            <v>130</v>
          </cell>
          <cell r="L82">
            <v>106</v>
          </cell>
          <cell r="M82">
            <v>7.85</v>
          </cell>
          <cell r="N82">
            <v>0.1298076</v>
          </cell>
          <cell r="O82" t="str">
            <v>COIL</v>
          </cell>
          <cell r="P82">
            <v>1109.2</v>
          </cell>
          <cell r="Q82">
            <v>3604900</v>
          </cell>
          <cell r="R82">
            <v>3250</v>
          </cell>
          <cell r="S82">
            <v>414.01273885350321</v>
          </cell>
          <cell r="T82">
            <v>349</v>
          </cell>
          <cell r="U82">
            <v>143.98258991999998</v>
          </cell>
          <cell r="V82">
            <v>205.01741008000002</v>
          </cell>
          <cell r="W82">
            <v>14.714677691999988</v>
          </cell>
          <cell r="AD82">
            <v>3250</v>
          </cell>
          <cell r="BE82">
            <v>3250</v>
          </cell>
          <cell r="BG82">
            <v>0</v>
          </cell>
          <cell r="BH82">
            <v>0</v>
          </cell>
          <cell r="BI82">
            <v>0</v>
          </cell>
          <cell r="BJ82">
            <v>0</v>
          </cell>
          <cell r="BK82">
            <v>3604900</v>
          </cell>
          <cell r="BL82">
            <v>0</v>
          </cell>
          <cell r="BM82">
            <v>0</v>
          </cell>
          <cell r="BN82">
            <v>0</v>
          </cell>
          <cell r="BO82">
            <v>0</v>
          </cell>
          <cell r="BP82">
            <v>0</v>
          </cell>
          <cell r="BQ82">
            <v>0</v>
          </cell>
          <cell r="BR82">
            <v>0</v>
          </cell>
          <cell r="BS82">
            <v>0</v>
          </cell>
          <cell r="BT82">
            <v>0</v>
          </cell>
          <cell r="BU82">
            <v>0</v>
          </cell>
          <cell r="BV82">
            <v>0</v>
          </cell>
          <cell r="BW82">
            <v>0</v>
          </cell>
          <cell r="BX82">
            <v>0</v>
          </cell>
          <cell r="BY82">
            <v>0</v>
          </cell>
          <cell r="BZ82">
            <v>0</v>
          </cell>
          <cell r="CA82">
            <v>0</v>
          </cell>
          <cell r="CB82">
            <v>0</v>
          </cell>
          <cell r="CC82">
            <v>0</v>
          </cell>
          <cell r="CD82">
            <v>0</v>
          </cell>
          <cell r="CE82">
            <v>0</v>
          </cell>
          <cell r="CF82">
            <v>0</v>
          </cell>
          <cell r="CG82">
            <v>0</v>
          </cell>
          <cell r="CH82">
            <v>0</v>
          </cell>
          <cell r="CI82">
            <v>0</v>
          </cell>
          <cell r="CJ82">
            <v>0</v>
          </cell>
          <cell r="CK82">
            <v>0</v>
          </cell>
        </row>
        <row r="83">
          <cell r="A83" t="str">
            <v>호원오토MV</v>
          </cell>
          <cell r="B83" t="str">
            <v>JS호원</v>
          </cell>
          <cell r="C83" t="str">
            <v>호원오토MV</v>
          </cell>
          <cell r="E83" t="str">
            <v>MV / MV1a</v>
          </cell>
          <cell r="F83" t="str">
            <v>69100-DO000 / 69166-DO000</v>
          </cell>
          <cell r="G83" t="str">
            <v>69166-DO000</v>
          </cell>
          <cell r="H83" t="str">
            <v>BULKHEAD-RR TRANSVERSE,RH</v>
          </cell>
          <cell r="I83" t="str">
            <v>SGACC</v>
          </cell>
          <cell r="J83">
            <v>1.2</v>
          </cell>
          <cell r="K83">
            <v>130</v>
          </cell>
          <cell r="L83">
            <v>106</v>
          </cell>
          <cell r="M83">
            <v>7.85</v>
          </cell>
          <cell r="N83">
            <v>0.1298076</v>
          </cell>
          <cell r="O83" t="str">
            <v>COIL</v>
          </cell>
          <cell r="P83">
            <v>1109.2</v>
          </cell>
          <cell r="Q83">
            <v>0</v>
          </cell>
          <cell r="R83">
            <v>0</v>
          </cell>
          <cell r="S83">
            <v>0</v>
          </cell>
          <cell r="T83">
            <v>349</v>
          </cell>
          <cell r="U83">
            <v>143.98258991999998</v>
          </cell>
          <cell r="V83">
            <v>205.01741008000002</v>
          </cell>
          <cell r="W83">
            <v>14.714677691999988</v>
          </cell>
          <cell r="BE83">
            <v>0</v>
          </cell>
          <cell r="BG83">
            <v>0</v>
          </cell>
          <cell r="BH83">
            <v>0</v>
          </cell>
          <cell r="BI83">
            <v>0</v>
          </cell>
          <cell r="BJ83">
            <v>0</v>
          </cell>
          <cell r="BK83">
            <v>0</v>
          </cell>
          <cell r="BL83">
            <v>0</v>
          </cell>
          <cell r="BM83">
            <v>0</v>
          </cell>
          <cell r="BN83">
            <v>0</v>
          </cell>
          <cell r="BO83">
            <v>0</v>
          </cell>
          <cell r="BP83">
            <v>0</v>
          </cell>
          <cell r="BQ83">
            <v>0</v>
          </cell>
          <cell r="BR83">
            <v>0</v>
          </cell>
          <cell r="BS83">
            <v>0</v>
          </cell>
          <cell r="BT83">
            <v>0</v>
          </cell>
          <cell r="BU83">
            <v>0</v>
          </cell>
          <cell r="BV83">
            <v>0</v>
          </cell>
          <cell r="BW83">
            <v>0</v>
          </cell>
          <cell r="BX83">
            <v>0</v>
          </cell>
          <cell r="BY83">
            <v>0</v>
          </cell>
          <cell r="BZ83">
            <v>0</v>
          </cell>
          <cell r="CA83">
            <v>0</v>
          </cell>
          <cell r="CB83">
            <v>0</v>
          </cell>
          <cell r="CC83">
            <v>0</v>
          </cell>
          <cell r="CD83">
            <v>0</v>
          </cell>
          <cell r="CE83">
            <v>0</v>
          </cell>
          <cell r="CF83">
            <v>0</v>
          </cell>
          <cell r="CG83">
            <v>0</v>
          </cell>
          <cell r="CH83">
            <v>0</v>
          </cell>
          <cell r="CI83">
            <v>0</v>
          </cell>
          <cell r="CJ83">
            <v>0</v>
          </cell>
          <cell r="CK83">
            <v>0</v>
          </cell>
        </row>
        <row r="84">
          <cell r="A84" t="str">
            <v>호원오토MV</v>
          </cell>
          <cell r="B84" t="str">
            <v>JS호원</v>
          </cell>
          <cell r="C84" t="str">
            <v>호원오토MV</v>
          </cell>
          <cell r="E84" t="str">
            <v>MV / MV1a</v>
          </cell>
          <cell r="F84" t="str">
            <v>69100-DO000 / 69172-DO000</v>
          </cell>
          <cell r="G84" t="str">
            <v>69172-DO000</v>
          </cell>
          <cell r="H84" t="str">
            <v>BULKHEAD-RR TRANSVERSE SIDE,LH</v>
          </cell>
          <cell r="I84" t="str">
            <v>SPFC590</v>
          </cell>
          <cell r="J84">
            <v>0.9</v>
          </cell>
          <cell r="K84">
            <v>147</v>
          </cell>
          <cell r="L84">
            <v>236</v>
          </cell>
          <cell r="M84">
            <v>7.85</v>
          </cell>
          <cell r="N84">
            <v>0.24509898000000002</v>
          </cell>
          <cell r="O84" t="str">
            <v>COIL</v>
          </cell>
          <cell r="P84">
            <v>1133.2</v>
          </cell>
          <cell r="Q84">
            <v>0</v>
          </cell>
          <cell r="R84">
            <v>0</v>
          </cell>
          <cell r="S84">
            <v>0</v>
          </cell>
          <cell r="T84">
            <v>266</v>
          </cell>
          <cell r="U84">
            <v>277.74616413600006</v>
          </cell>
          <cell r="V84">
            <v>-11.746164136000061</v>
          </cell>
          <cell r="W84">
            <v>45.917100246600015</v>
          </cell>
          <cell r="BE84">
            <v>0</v>
          </cell>
          <cell r="BG84">
            <v>0</v>
          </cell>
          <cell r="BH84">
            <v>0</v>
          </cell>
          <cell r="BI84">
            <v>0</v>
          </cell>
          <cell r="BJ84">
            <v>0</v>
          </cell>
          <cell r="BK84">
            <v>0</v>
          </cell>
          <cell r="BL84">
            <v>0</v>
          </cell>
          <cell r="BM84">
            <v>0</v>
          </cell>
          <cell r="BN84">
            <v>0</v>
          </cell>
          <cell r="BO84">
            <v>0</v>
          </cell>
          <cell r="BP84">
            <v>0</v>
          </cell>
          <cell r="BQ84">
            <v>0</v>
          </cell>
          <cell r="BR84">
            <v>0</v>
          </cell>
          <cell r="BS84">
            <v>0</v>
          </cell>
          <cell r="BT84">
            <v>0</v>
          </cell>
          <cell r="BU84">
            <v>0</v>
          </cell>
          <cell r="BV84">
            <v>0</v>
          </cell>
          <cell r="BW84">
            <v>0</v>
          </cell>
          <cell r="BX84">
            <v>0</v>
          </cell>
          <cell r="BY84">
            <v>0</v>
          </cell>
          <cell r="BZ84">
            <v>0</v>
          </cell>
          <cell r="CA84">
            <v>0</v>
          </cell>
          <cell r="CB84">
            <v>0</v>
          </cell>
          <cell r="CC84">
            <v>0</v>
          </cell>
          <cell r="CD84">
            <v>0</v>
          </cell>
          <cell r="CE84">
            <v>0</v>
          </cell>
          <cell r="CF84">
            <v>0</v>
          </cell>
          <cell r="CG84">
            <v>0</v>
          </cell>
          <cell r="CH84">
            <v>0</v>
          </cell>
          <cell r="CI84">
            <v>0</v>
          </cell>
          <cell r="CJ84">
            <v>0</v>
          </cell>
          <cell r="CK84">
            <v>0</v>
          </cell>
        </row>
        <row r="85">
          <cell r="A85" t="str">
            <v>호원오토MV</v>
          </cell>
          <cell r="B85" t="str">
            <v>JS호원</v>
          </cell>
          <cell r="C85" t="str">
            <v>호원오토MV</v>
          </cell>
          <cell r="E85" t="str">
            <v>MV / MV1a</v>
          </cell>
          <cell r="F85" t="str">
            <v>69100-DO000 / 69182-DO000</v>
          </cell>
          <cell r="G85" t="str">
            <v>69182-DO000</v>
          </cell>
          <cell r="H85" t="str">
            <v>BULKHEAD-RR TRANSVERSE SIDE,RH</v>
          </cell>
          <cell r="I85" t="str">
            <v>SPFC590</v>
          </cell>
          <cell r="J85">
            <v>0.9</v>
          </cell>
          <cell r="K85">
            <v>147</v>
          </cell>
          <cell r="L85">
            <v>236</v>
          </cell>
          <cell r="M85">
            <v>7.85</v>
          </cell>
          <cell r="N85">
            <v>0.24509898000000002</v>
          </cell>
          <cell r="O85" t="str">
            <v>COIL</v>
          </cell>
          <cell r="P85">
            <v>1133.2</v>
          </cell>
          <cell r="Q85">
            <v>0</v>
          </cell>
          <cell r="R85">
            <v>0</v>
          </cell>
          <cell r="S85">
            <v>0</v>
          </cell>
          <cell r="T85">
            <v>266</v>
          </cell>
          <cell r="U85">
            <v>277.74616413600006</v>
          </cell>
          <cell r="V85">
            <v>-11.746164136000061</v>
          </cell>
          <cell r="W85">
            <v>45.917100246600015</v>
          </cell>
          <cell r="BE85">
            <v>0</v>
          </cell>
          <cell r="BG85">
            <v>0</v>
          </cell>
          <cell r="BH85">
            <v>0</v>
          </cell>
          <cell r="BI85">
            <v>0</v>
          </cell>
          <cell r="BJ85">
            <v>0</v>
          </cell>
          <cell r="BK85">
            <v>0</v>
          </cell>
          <cell r="BL85">
            <v>0</v>
          </cell>
          <cell r="BM85">
            <v>0</v>
          </cell>
          <cell r="BN85">
            <v>0</v>
          </cell>
          <cell r="BO85">
            <v>0</v>
          </cell>
          <cell r="BP85">
            <v>0</v>
          </cell>
          <cell r="BQ85">
            <v>0</v>
          </cell>
          <cell r="BR85">
            <v>0</v>
          </cell>
          <cell r="BS85">
            <v>0</v>
          </cell>
          <cell r="BT85">
            <v>0</v>
          </cell>
          <cell r="BU85">
            <v>0</v>
          </cell>
          <cell r="BV85">
            <v>0</v>
          </cell>
          <cell r="BW85">
            <v>0</v>
          </cell>
          <cell r="BX85">
            <v>0</v>
          </cell>
          <cell r="BY85">
            <v>0</v>
          </cell>
          <cell r="BZ85">
            <v>0</v>
          </cell>
          <cell r="CA85">
            <v>0</v>
          </cell>
          <cell r="CB85">
            <v>0</v>
          </cell>
          <cell r="CC85">
            <v>0</v>
          </cell>
          <cell r="CD85">
            <v>0</v>
          </cell>
          <cell r="CE85">
            <v>0</v>
          </cell>
          <cell r="CF85">
            <v>0</v>
          </cell>
          <cell r="CG85">
            <v>0</v>
          </cell>
          <cell r="CH85">
            <v>0</v>
          </cell>
          <cell r="CI85">
            <v>0</v>
          </cell>
          <cell r="CJ85">
            <v>0</v>
          </cell>
          <cell r="CK85">
            <v>0</v>
          </cell>
        </row>
        <row r="86">
          <cell r="A86" t="str">
            <v>호원오토KA4PE</v>
          </cell>
          <cell r="B86" t="str">
            <v>JS호원</v>
          </cell>
          <cell r="C86" t="str">
            <v>호원오토KA4PE</v>
          </cell>
          <cell r="E86" t="str">
            <v>KA4-PE</v>
          </cell>
          <cell r="F86" t="str">
            <v>728A0-R0500</v>
          </cell>
          <cell r="G86" t="str">
            <v>728A1-R0500</v>
          </cell>
          <cell r="H86" t="str">
            <v>REINF-T/GATE G/BPR, LH</v>
          </cell>
          <cell r="I86" t="str">
            <v>SPCC</v>
          </cell>
          <cell r="J86">
            <v>1</v>
          </cell>
          <cell r="K86">
            <v>259</v>
          </cell>
          <cell r="L86">
            <v>117</v>
          </cell>
          <cell r="M86">
            <v>7.85</v>
          </cell>
          <cell r="N86">
            <v>0.23787854999999999</v>
          </cell>
          <cell r="O86" t="str">
            <v>COIL</v>
          </cell>
          <cell r="P86">
            <v>1013.2</v>
          </cell>
          <cell r="Q86">
            <v>5157188</v>
          </cell>
          <cell r="R86">
            <v>5090</v>
          </cell>
          <cell r="S86">
            <v>648.40764331210198</v>
          </cell>
          <cell r="T86">
            <v>518</v>
          </cell>
          <cell r="U86">
            <v>241.01854685999999</v>
          </cell>
          <cell r="V86">
            <v>276.98145313999999</v>
          </cell>
          <cell r="W86">
            <v>33.700079803499989</v>
          </cell>
          <cell r="AD86">
            <v>5090</v>
          </cell>
          <cell r="BE86">
            <v>5090</v>
          </cell>
          <cell r="BG86">
            <v>0</v>
          </cell>
          <cell r="BH86">
            <v>0</v>
          </cell>
          <cell r="BI86">
            <v>0</v>
          </cell>
          <cell r="BJ86">
            <v>0</v>
          </cell>
          <cell r="BK86">
            <v>5157188</v>
          </cell>
          <cell r="BL86">
            <v>0</v>
          </cell>
          <cell r="BM86">
            <v>0</v>
          </cell>
          <cell r="BN86">
            <v>0</v>
          </cell>
          <cell r="BO86">
            <v>0</v>
          </cell>
          <cell r="BP86">
            <v>0</v>
          </cell>
          <cell r="BQ86">
            <v>0</v>
          </cell>
          <cell r="BR86">
            <v>0</v>
          </cell>
          <cell r="BS86">
            <v>0</v>
          </cell>
          <cell r="BT86">
            <v>0</v>
          </cell>
          <cell r="BU86">
            <v>0</v>
          </cell>
          <cell r="BV86">
            <v>0</v>
          </cell>
          <cell r="BW86">
            <v>0</v>
          </cell>
          <cell r="BX86">
            <v>0</v>
          </cell>
          <cell r="BY86">
            <v>0</v>
          </cell>
          <cell r="BZ86">
            <v>0</v>
          </cell>
          <cell r="CA86">
            <v>0</v>
          </cell>
          <cell r="CB86">
            <v>0</v>
          </cell>
          <cell r="CC86">
            <v>0</v>
          </cell>
          <cell r="CD86">
            <v>0</v>
          </cell>
          <cell r="CE86">
            <v>0</v>
          </cell>
          <cell r="CF86">
            <v>0</v>
          </cell>
          <cell r="CG86">
            <v>0</v>
          </cell>
          <cell r="CH86">
            <v>0</v>
          </cell>
          <cell r="CI86">
            <v>0</v>
          </cell>
          <cell r="CJ86">
            <v>0</v>
          </cell>
          <cell r="CK86">
            <v>0</v>
          </cell>
        </row>
        <row r="87">
          <cell r="A87" t="str">
            <v>호원오토KA4PE</v>
          </cell>
          <cell r="B87" t="str">
            <v>JS호원</v>
          </cell>
          <cell r="C87" t="str">
            <v>호원오토KA4PE</v>
          </cell>
          <cell r="E87" t="str">
            <v>KA4-PE</v>
          </cell>
          <cell r="F87" t="str">
            <v>728B0-R0500</v>
          </cell>
          <cell r="G87" t="str">
            <v>728B1-R0500</v>
          </cell>
          <cell r="H87" t="str">
            <v>REINF-T/GATE G/BPR, RH</v>
          </cell>
          <cell r="I87" t="str">
            <v>SPCC</v>
          </cell>
          <cell r="J87">
            <v>1</v>
          </cell>
          <cell r="K87">
            <v>259</v>
          </cell>
          <cell r="L87">
            <v>117</v>
          </cell>
          <cell r="M87">
            <v>7.85</v>
          </cell>
          <cell r="N87">
            <v>0.23787854999999999</v>
          </cell>
          <cell r="O87" t="str">
            <v>COIL</v>
          </cell>
          <cell r="P87">
            <v>1013.2</v>
          </cell>
          <cell r="Q87">
            <v>0</v>
          </cell>
          <cell r="R87">
            <v>0</v>
          </cell>
          <cell r="S87">
            <v>0</v>
          </cell>
          <cell r="T87">
            <v>518</v>
          </cell>
          <cell r="U87">
            <v>241.01854685999999</v>
          </cell>
          <cell r="V87">
            <v>276.98145313999999</v>
          </cell>
          <cell r="W87">
            <v>33.700079803499989</v>
          </cell>
          <cell r="BE87">
            <v>0</v>
          </cell>
          <cell r="BG87">
            <v>0</v>
          </cell>
          <cell r="BH87">
            <v>0</v>
          </cell>
          <cell r="BI87">
            <v>0</v>
          </cell>
          <cell r="BJ87">
            <v>0</v>
          </cell>
          <cell r="BK87">
            <v>0</v>
          </cell>
          <cell r="BL87">
            <v>0</v>
          </cell>
          <cell r="BM87">
            <v>0</v>
          </cell>
          <cell r="BN87">
            <v>0</v>
          </cell>
          <cell r="BO87">
            <v>0</v>
          </cell>
          <cell r="BP87">
            <v>0</v>
          </cell>
          <cell r="BQ87">
            <v>0</v>
          </cell>
          <cell r="BR87">
            <v>0</v>
          </cell>
          <cell r="BS87">
            <v>0</v>
          </cell>
          <cell r="BT87">
            <v>0</v>
          </cell>
          <cell r="BU87">
            <v>0</v>
          </cell>
          <cell r="BV87">
            <v>0</v>
          </cell>
          <cell r="BW87">
            <v>0</v>
          </cell>
          <cell r="BX87">
            <v>0</v>
          </cell>
          <cell r="BY87">
            <v>0</v>
          </cell>
          <cell r="BZ87">
            <v>0</v>
          </cell>
          <cell r="CA87">
            <v>0</v>
          </cell>
          <cell r="CB87">
            <v>0</v>
          </cell>
          <cell r="CC87">
            <v>0</v>
          </cell>
          <cell r="CD87">
            <v>0</v>
          </cell>
          <cell r="CE87">
            <v>0</v>
          </cell>
          <cell r="CF87">
            <v>0</v>
          </cell>
          <cell r="CG87">
            <v>0</v>
          </cell>
          <cell r="CH87">
            <v>0</v>
          </cell>
          <cell r="CI87">
            <v>0</v>
          </cell>
          <cell r="CJ87">
            <v>0</v>
          </cell>
          <cell r="CK87">
            <v>0</v>
          </cell>
        </row>
        <row r="88">
          <cell r="A88" t="str">
            <v>호원오토KA4PE</v>
          </cell>
          <cell r="B88" t="str">
            <v>JS호원</v>
          </cell>
          <cell r="C88" t="str">
            <v>호원오토KA4PE</v>
          </cell>
          <cell r="E88" t="str">
            <v>KA4-PE</v>
          </cell>
          <cell r="F88" t="str">
            <v>72815-R0500</v>
          </cell>
          <cell r="G88" t="str">
            <v>72815-R0500</v>
          </cell>
          <cell r="H88" t="str">
            <v>RAIL-TAILGATE OTR,LH</v>
          </cell>
          <cell r="I88" t="str">
            <v>SPCC</v>
          </cell>
          <cell r="J88">
            <v>0.6</v>
          </cell>
          <cell r="K88">
            <v>278</v>
          </cell>
          <cell r="L88">
            <v>381</v>
          </cell>
          <cell r="M88">
            <v>7.85</v>
          </cell>
          <cell r="N88">
            <v>0.49887377999999999</v>
          </cell>
          <cell r="O88" t="str">
            <v>COIL</v>
          </cell>
          <cell r="P88">
            <v>1029.2</v>
          </cell>
          <cell r="Q88">
            <v>19565092</v>
          </cell>
          <cell r="R88">
            <v>19010</v>
          </cell>
          <cell r="S88">
            <v>2421.6560509554142</v>
          </cell>
          <cell r="T88">
            <v>645</v>
          </cell>
          <cell r="U88">
            <v>513.44089437599996</v>
          </cell>
          <cell r="V88">
            <v>131.55910562400004</v>
          </cell>
          <cell r="W88">
            <v>129.62828116259996</v>
          </cell>
          <cell r="AD88">
            <v>19010</v>
          </cell>
          <cell r="BE88">
            <v>19010</v>
          </cell>
          <cell r="BG88">
            <v>0</v>
          </cell>
          <cell r="BH88">
            <v>0</v>
          </cell>
          <cell r="BI88">
            <v>0</v>
          </cell>
          <cell r="BJ88">
            <v>0</v>
          </cell>
          <cell r="BK88">
            <v>19565092</v>
          </cell>
          <cell r="BL88">
            <v>0</v>
          </cell>
          <cell r="BM88">
            <v>0</v>
          </cell>
          <cell r="BN88">
            <v>0</v>
          </cell>
          <cell r="BO88">
            <v>0</v>
          </cell>
          <cell r="BP88">
            <v>0</v>
          </cell>
          <cell r="BQ88">
            <v>0</v>
          </cell>
          <cell r="BR88">
            <v>0</v>
          </cell>
          <cell r="BS88">
            <v>0</v>
          </cell>
          <cell r="BT88">
            <v>0</v>
          </cell>
          <cell r="BU88">
            <v>0</v>
          </cell>
          <cell r="BV88">
            <v>0</v>
          </cell>
          <cell r="BW88">
            <v>0</v>
          </cell>
          <cell r="BX88">
            <v>0</v>
          </cell>
          <cell r="BY88">
            <v>0</v>
          </cell>
          <cell r="BZ88">
            <v>0</v>
          </cell>
          <cell r="CA88">
            <v>0</v>
          </cell>
          <cell r="CB88">
            <v>0</v>
          </cell>
          <cell r="CC88">
            <v>0</v>
          </cell>
          <cell r="CD88">
            <v>0</v>
          </cell>
          <cell r="CE88">
            <v>0</v>
          </cell>
          <cell r="CF88">
            <v>0</v>
          </cell>
          <cell r="CG88">
            <v>0</v>
          </cell>
          <cell r="CH88">
            <v>0</v>
          </cell>
          <cell r="CI88">
            <v>0</v>
          </cell>
          <cell r="CJ88">
            <v>0</v>
          </cell>
          <cell r="CK88">
            <v>0</v>
          </cell>
        </row>
        <row r="89">
          <cell r="A89" t="str">
            <v>호원오토KA4PE</v>
          </cell>
          <cell r="B89" t="str">
            <v>JS호원</v>
          </cell>
          <cell r="C89" t="str">
            <v>호원오토KA4PE</v>
          </cell>
          <cell r="E89" t="str">
            <v>KA4-PE</v>
          </cell>
          <cell r="F89" t="str">
            <v>72816-R0500</v>
          </cell>
          <cell r="G89" t="str">
            <v>72816-R0500</v>
          </cell>
          <cell r="H89" t="str">
            <v>RAIL-TAILGATE OTR,RH</v>
          </cell>
          <cell r="I89" t="str">
            <v>SPCC</v>
          </cell>
          <cell r="J89">
            <v>0.6</v>
          </cell>
          <cell r="K89">
            <v>278</v>
          </cell>
          <cell r="L89">
            <v>381</v>
          </cell>
          <cell r="M89">
            <v>7.85</v>
          </cell>
          <cell r="N89">
            <v>0.49887377999999999</v>
          </cell>
          <cell r="O89" t="str">
            <v>COIL</v>
          </cell>
          <cell r="P89">
            <v>1029.2</v>
          </cell>
          <cell r="Q89">
            <v>0</v>
          </cell>
          <cell r="R89">
            <v>0</v>
          </cell>
          <cell r="S89">
            <v>0</v>
          </cell>
          <cell r="T89">
            <v>645</v>
          </cell>
          <cell r="U89">
            <v>513.44089437599996</v>
          </cell>
          <cell r="V89">
            <v>131.55910562400004</v>
          </cell>
          <cell r="W89">
            <v>129.62828116259996</v>
          </cell>
          <cell r="BE89">
            <v>0</v>
          </cell>
          <cell r="BG89">
            <v>0</v>
          </cell>
          <cell r="BH89">
            <v>0</v>
          </cell>
          <cell r="BI89">
            <v>0</v>
          </cell>
          <cell r="BJ89">
            <v>0</v>
          </cell>
          <cell r="BK89">
            <v>0</v>
          </cell>
          <cell r="BL89">
            <v>0</v>
          </cell>
          <cell r="BM89">
            <v>0</v>
          </cell>
          <cell r="BN89">
            <v>0</v>
          </cell>
          <cell r="BO89">
            <v>0</v>
          </cell>
          <cell r="BP89">
            <v>0</v>
          </cell>
          <cell r="BQ89">
            <v>0</v>
          </cell>
          <cell r="BR89">
            <v>0</v>
          </cell>
          <cell r="BS89">
            <v>0</v>
          </cell>
          <cell r="BT89">
            <v>0</v>
          </cell>
          <cell r="BU89">
            <v>0</v>
          </cell>
          <cell r="BV89">
            <v>0</v>
          </cell>
          <cell r="BW89">
            <v>0</v>
          </cell>
          <cell r="BX89">
            <v>0</v>
          </cell>
          <cell r="BY89">
            <v>0</v>
          </cell>
          <cell r="BZ89">
            <v>0</v>
          </cell>
          <cell r="CA89">
            <v>0</v>
          </cell>
          <cell r="CB89">
            <v>0</v>
          </cell>
          <cell r="CC89">
            <v>0</v>
          </cell>
          <cell r="CD89">
            <v>0</v>
          </cell>
          <cell r="CE89">
            <v>0</v>
          </cell>
          <cell r="CF89">
            <v>0</v>
          </cell>
          <cell r="CG89">
            <v>0</v>
          </cell>
          <cell r="CH89">
            <v>0</v>
          </cell>
          <cell r="CI89">
            <v>0</v>
          </cell>
          <cell r="CJ89">
            <v>0</v>
          </cell>
          <cell r="CK89">
            <v>0</v>
          </cell>
        </row>
        <row r="90">
          <cell r="A90" t="str">
            <v>호원오토DL3</v>
          </cell>
          <cell r="B90" t="str">
            <v>JS호원</v>
          </cell>
          <cell r="C90" t="str">
            <v>호원오토DL3</v>
          </cell>
          <cell r="E90" t="str">
            <v>DL3-PE</v>
          </cell>
          <cell r="F90" t="str">
            <v>65131-L2800</v>
          </cell>
          <cell r="G90" t="str">
            <v>65136-L2800</v>
          </cell>
          <cell r="H90" t="str">
            <v>REINF CTR SUPPORT MTG, LH</v>
          </cell>
          <cell r="I90" t="str">
            <v>SPCC</v>
          </cell>
          <cell r="J90">
            <v>1</v>
          </cell>
          <cell r="K90">
            <v>87</v>
          </cell>
          <cell r="L90">
            <v>70</v>
          </cell>
          <cell r="M90">
            <v>7.85</v>
          </cell>
          <cell r="N90">
            <v>4.7806500000000002E-2</v>
          </cell>
          <cell r="O90" t="str">
            <v>COIL</v>
          </cell>
          <cell r="P90">
            <v>1013.2</v>
          </cell>
          <cell r="Q90">
            <v>0</v>
          </cell>
          <cell r="R90">
            <v>0</v>
          </cell>
          <cell r="S90">
            <v>0</v>
          </cell>
          <cell r="T90">
            <v>269</v>
          </cell>
          <cell r="U90">
            <v>48.437545800000002</v>
          </cell>
          <cell r="V90">
            <v>220.56245419999999</v>
          </cell>
          <cell r="W90">
            <v>5.9933506050000007</v>
          </cell>
          <cell r="BE90">
            <v>0</v>
          </cell>
          <cell r="BG90">
            <v>0</v>
          </cell>
          <cell r="BH90">
            <v>0</v>
          </cell>
          <cell r="BI90">
            <v>0</v>
          </cell>
          <cell r="BJ90">
            <v>0</v>
          </cell>
          <cell r="BK90">
            <v>0</v>
          </cell>
          <cell r="BL90">
            <v>0</v>
          </cell>
          <cell r="BM90">
            <v>0</v>
          </cell>
          <cell r="BN90">
            <v>0</v>
          </cell>
          <cell r="BO90">
            <v>0</v>
          </cell>
          <cell r="BP90">
            <v>0</v>
          </cell>
          <cell r="BQ90">
            <v>0</v>
          </cell>
          <cell r="BR90">
            <v>0</v>
          </cell>
          <cell r="BS90">
            <v>0</v>
          </cell>
          <cell r="BT90">
            <v>0</v>
          </cell>
          <cell r="BU90">
            <v>0</v>
          </cell>
          <cell r="BV90">
            <v>0</v>
          </cell>
          <cell r="BW90">
            <v>0</v>
          </cell>
          <cell r="BX90">
            <v>0</v>
          </cell>
          <cell r="BY90">
            <v>0</v>
          </cell>
          <cell r="BZ90">
            <v>0</v>
          </cell>
          <cell r="CA90">
            <v>0</v>
          </cell>
          <cell r="CB90">
            <v>0</v>
          </cell>
          <cell r="CC90">
            <v>0</v>
          </cell>
          <cell r="CD90">
            <v>0</v>
          </cell>
          <cell r="CE90">
            <v>0</v>
          </cell>
          <cell r="CF90">
            <v>0</v>
          </cell>
          <cell r="CG90">
            <v>0</v>
          </cell>
          <cell r="CH90">
            <v>0</v>
          </cell>
          <cell r="CI90">
            <v>0</v>
          </cell>
          <cell r="CJ90">
            <v>0</v>
          </cell>
          <cell r="CK90">
            <v>0</v>
          </cell>
        </row>
        <row r="91">
          <cell r="A91" t="str">
            <v>호원오토DL3</v>
          </cell>
          <cell r="B91" t="str">
            <v>JS호원</v>
          </cell>
          <cell r="C91" t="str">
            <v>호원오토DL3</v>
          </cell>
          <cell r="E91" t="str">
            <v>DL3-PE</v>
          </cell>
          <cell r="F91" t="str">
            <v>65131-L2800</v>
          </cell>
          <cell r="G91" t="str">
            <v>651M8-L2800</v>
          </cell>
          <cell r="H91" t="str">
            <v>BRKT-CTR SUPPORT MTG</v>
          </cell>
          <cell r="I91" t="str">
            <v>SPCC</v>
          </cell>
          <cell r="J91">
            <v>1.2</v>
          </cell>
          <cell r="K91">
            <v>103</v>
          </cell>
          <cell r="L91">
            <v>88</v>
          </cell>
          <cell r="M91">
            <v>7.85</v>
          </cell>
          <cell r="N91">
            <v>8.5382879999999994E-2</v>
          </cell>
          <cell r="O91" t="str">
            <v>COIL</v>
          </cell>
          <cell r="P91">
            <v>1013.2</v>
          </cell>
          <cell r="Q91">
            <v>0</v>
          </cell>
          <cell r="R91">
            <v>0</v>
          </cell>
          <cell r="S91">
            <v>0</v>
          </cell>
          <cell r="T91">
            <v>305</v>
          </cell>
          <cell r="U91">
            <v>86.509934015999988</v>
          </cell>
          <cell r="V91">
            <v>218.49006598400001</v>
          </cell>
          <cell r="W91">
            <v>8.4869166095999926</v>
          </cell>
          <cell r="BE91">
            <v>0</v>
          </cell>
          <cell r="BG91">
            <v>0</v>
          </cell>
          <cell r="BH91">
            <v>0</v>
          </cell>
          <cell r="BI91">
            <v>0</v>
          </cell>
          <cell r="BJ91">
            <v>0</v>
          </cell>
          <cell r="BK91">
            <v>0</v>
          </cell>
          <cell r="BL91">
            <v>0</v>
          </cell>
          <cell r="BM91">
            <v>0</v>
          </cell>
          <cell r="BN91">
            <v>0</v>
          </cell>
          <cell r="BO91">
            <v>0</v>
          </cell>
          <cell r="BP91">
            <v>0</v>
          </cell>
          <cell r="BQ91">
            <v>0</v>
          </cell>
          <cell r="BR91">
            <v>0</v>
          </cell>
          <cell r="BS91">
            <v>0</v>
          </cell>
          <cell r="BT91">
            <v>0</v>
          </cell>
          <cell r="BU91">
            <v>0</v>
          </cell>
          <cell r="BV91">
            <v>0</v>
          </cell>
          <cell r="BW91">
            <v>0</v>
          </cell>
          <cell r="BX91">
            <v>0</v>
          </cell>
          <cell r="BY91">
            <v>0</v>
          </cell>
          <cell r="BZ91">
            <v>0</v>
          </cell>
          <cell r="CA91">
            <v>0</v>
          </cell>
          <cell r="CB91">
            <v>0</v>
          </cell>
          <cell r="CC91">
            <v>0</v>
          </cell>
          <cell r="CD91">
            <v>0</v>
          </cell>
          <cell r="CE91">
            <v>0</v>
          </cell>
          <cell r="CF91">
            <v>0</v>
          </cell>
          <cell r="CG91">
            <v>0</v>
          </cell>
          <cell r="CH91">
            <v>0</v>
          </cell>
          <cell r="CI91">
            <v>0</v>
          </cell>
          <cell r="CJ91">
            <v>0</v>
          </cell>
          <cell r="CK91">
            <v>0</v>
          </cell>
        </row>
        <row r="92">
          <cell r="A92" t="str">
            <v>호원오토GL3</v>
          </cell>
          <cell r="B92" t="str">
            <v>JS호원</v>
          </cell>
          <cell r="C92" t="str">
            <v>호원오토GL3</v>
          </cell>
          <cell r="E92" t="str">
            <v>GL3</v>
          </cell>
          <cell r="F92" t="str">
            <v>65175-L8000</v>
          </cell>
          <cell r="G92" t="str">
            <v>65154-L8000</v>
          </cell>
          <cell r="H92" t="str">
            <v xml:space="preserve">BRKT-FR SEAT RR INR MTG,LH </v>
          </cell>
          <cell r="I92" t="str">
            <v>SPFC590</v>
          </cell>
          <cell r="J92">
            <v>1.2</v>
          </cell>
          <cell r="K92">
            <v>260</v>
          </cell>
          <cell r="L92">
            <v>275</v>
          </cell>
          <cell r="M92">
            <v>7.85</v>
          </cell>
          <cell r="N92">
            <v>0.67352999999999996</v>
          </cell>
          <cell r="O92" t="str">
            <v>COIL</v>
          </cell>
          <cell r="P92">
            <v>1133.2</v>
          </cell>
          <cell r="Q92">
            <v>0</v>
          </cell>
          <cell r="R92">
            <v>0</v>
          </cell>
          <cell r="S92">
            <v>0</v>
          </cell>
          <cell r="T92">
            <v>986</v>
          </cell>
          <cell r="U92">
            <v>771.19185000000004</v>
          </cell>
          <cell r="V92">
            <v>214.80814999999996</v>
          </cell>
          <cell r="W92">
            <v>169.31588410563006</v>
          </cell>
          <cell r="BE92">
            <v>0</v>
          </cell>
          <cell r="BG92">
            <v>0</v>
          </cell>
          <cell r="BH92">
            <v>0</v>
          </cell>
          <cell r="BI92">
            <v>0</v>
          </cell>
          <cell r="BJ92">
            <v>0</v>
          </cell>
          <cell r="BK92">
            <v>0</v>
          </cell>
          <cell r="BL92">
            <v>0</v>
          </cell>
          <cell r="BM92">
            <v>0</v>
          </cell>
          <cell r="BN92">
            <v>0</v>
          </cell>
          <cell r="BO92">
            <v>0</v>
          </cell>
          <cell r="BP92">
            <v>0</v>
          </cell>
          <cell r="BQ92">
            <v>0</v>
          </cell>
          <cell r="BR92">
            <v>0</v>
          </cell>
          <cell r="BS92">
            <v>0</v>
          </cell>
          <cell r="BT92">
            <v>0</v>
          </cell>
          <cell r="BU92">
            <v>0</v>
          </cell>
          <cell r="BV92">
            <v>0</v>
          </cell>
          <cell r="BW92">
            <v>0</v>
          </cell>
          <cell r="BX92">
            <v>0</v>
          </cell>
          <cell r="BY92">
            <v>0</v>
          </cell>
          <cell r="BZ92">
            <v>0</v>
          </cell>
          <cell r="CA92">
            <v>0</v>
          </cell>
          <cell r="CB92">
            <v>0</v>
          </cell>
          <cell r="CC92">
            <v>0</v>
          </cell>
          <cell r="CD92">
            <v>0</v>
          </cell>
          <cell r="CE92">
            <v>0</v>
          </cell>
          <cell r="CF92">
            <v>0</v>
          </cell>
          <cell r="CG92">
            <v>0</v>
          </cell>
          <cell r="CH92">
            <v>0</v>
          </cell>
          <cell r="CI92">
            <v>0</v>
          </cell>
          <cell r="CJ92">
            <v>0</v>
          </cell>
          <cell r="CK92">
            <v>0</v>
          </cell>
        </row>
        <row r="93">
          <cell r="A93" t="str">
            <v>호원오토GL3</v>
          </cell>
          <cell r="B93" t="str">
            <v>JS호원</v>
          </cell>
          <cell r="C93" t="str">
            <v>호원오토GL3</v>
          </cell>
          <cell r="E93" t="str">
            <v>GL3</v>
          </cell>
          <cell r="F93" t="str">
            <v>65175-L8000</v>
          </cell>
          <cell r="G93" t="str">
            <v>65164-L8000</v>
          </cell>
          <cell r="H93" t="str">
            <v xml:space="preserve">BRKT-FR SEAT RR INR MTG,RH </v>
          </cell>
          <cell r="I93" t="str">
            <v>SPFC590</v>
          </cell>
          <cell r="J93">
            <v>1.2</v>
          </cell>
          <cell r="K93">
            <v>260</v>
          </cell>
          <cell r="L93">
            <v>275</v>
          </cell>
          <cell r="M93">
            <v>7.85</v>
          </cell>
          <cell r="N93">
            <v>0.67352999999999996</v>
          </cell>
          <cell r="O93" t="str">
            <v>COIL</v>
          </cell>
          <cell r="P93">
            <v>1133.2</v>
          </cell>
          <cell r="Q93">
            <v>1143398.8</v>
          </cell>
          <cell r="R93">
            <v>1009</v>
          </cell>
          <cell r="S93">
            <v>128.53503184713375</v>
          </cell>
          <cell r="T93">
            <v>986</v>
          </cell>
          <cell r="U93">
            <v>771.19185000000004</v>
          </cell>
          <cell r="V93">
            <v>214.80814999999996</v>
          </cell>
          <cell r="W93">
            <v>169.31588410563006</v>
          </cell>
          <cell r="AK93">
            <v>1009</v>
          </cell>
          <cell r="BE93">
            <v>1009</v>
          </cell>
          <cell r="BG93">
            <v>0</v>
          </cell>
          <cell r="BH93">
            <v>0</v>
          </cell>
          <cell r="BI93">
            <v>0</v>
          </cell>
          <cell r="BJ93">
            <v>0</v>
          </cell>
          <cell r="BK93">
            <v>0</v>
          </cell>
          <cell r="BL93">
            <v>0</v>
          </cell>
          <cell r="BM93">
            <v>0</v>
          </cell>
          <cell r="BN93">
            <v>0</v>
          </cell>
          <cell r="BO93">
            <v>0</v>
          </cell>
          <cell r="BP93">
            <v>0</v>
          </cell>
          <cell r="BQ93">
            <v>0</v>
          </cell>
          <cell r="BR93">
            <v>1143398.8</v>
          </cell>
          <cell r="BS93">
            <v>0</v>
          </cell>
          <cell r="BT93">
            <v>0</v>
          </cell>
          <cell r="BU93">
            <v>0</v>
          </cell>
          <cell r="BV93">
            <v>0</v>
          </cell>
          <cell r="BW93">
            <v>0</v>
          </cell>
          <cell r="BX93">
            <v>0</v>
          </cell>
          <cell r="BY93">
            <v>0</v>
          </cell>
          <cell r="BZ93">
            <v>0</v>
          </cell>
          <cell r="CA93">
            <v>0</v>
          </cell>
          <cell r="CB93">
            <v>0</v>
          </cell>
          <cell r="CC93">
            <v>0</v>
          </cell>
          <cell r="CD93">
            <v>0</v>
          </cell>
          <cell r="CE93">
            <v>0</v>
          </cell>
          <cell r="CF93">
            <v>0</v>
          </cell>
          <cell r="CG93">
            <v>0</v>
          </cell>
          <cell r="CH93">
            <v>0</v>
          </cell>
          <cell r="CI93">
            <v>0</v>
          </cell>
          <cell r="CJ93">
            <v>0</v>
          </cell>
          <cell r="CK93">
            <v>0</v>
          </cell>
        </row>
        <row r="94">
          <cell r="A94" t="str">
            <v>호원오토GL3</v>
          </cell>
          <cell r="B94" t="str">
            <v>JS호원</v>
          </cell>
          <cell r="C94" t="str">
            <v>호원오토GL3</v>
          </cell>
          <cell r="E94" t="str">
            <v>GL3</v>
          </cell>
          <cell r="F94" t="str">
            <v>65185-L8000</v>
          </cell>
          <cell r="G94" t="str">
            <v>65156-L8000</v>
          </cell>
          <cell r="H94" t="str">
            <v>BRKT-FR SEAT RR OTR MTG,LH</v>
          </cell>
          <cell r="I94" t="str">
            <v>SPFC590</v>
          </cell>
          <cell r="J94">
            <v>1.2</v>
          </cell>
          <cell r="K94">
            <v>320</v>
          </cell>
          <cell r="L94">
            <v>280</v>
          </cell>
          <cell r="M94">
            <v>7.85</v>
          </cell>
          <cell r="N94">
            <v>0.844032</v>
          </cell>
          <cell r="O94" t="str">
            <v>COIL</v>
          </cell>
          <cell r="P94">
            <v>1133.2</v>
          </cell>
          <cell r="Q94">
            <v>1690734.4000000001</v>
          </cell>
          <cell r="R94">
            <v>1492</v>
          </cell>
          <cell r="S94">
            <v>190.06369426751593</v>
          </cell>
          <cell r="T94">
            <v>1163</v>
          </cell>
          <cell r="U94">
            <v>966.41664000000003</v>
          </cell>
          <cell r="V94">
            <v>196.58335999999997</v>
          </cell>
          <cell r="W94">
            <v>198.23799935474759</v>
          </cell>
          <cell r="AK94">
            <v>1492</v>
          </cell>
          <cell r="BE94">
            <v>1492</v>
          </cell>
          <cell r="BG94">
            <v>0</v>
          </cell>
          <cell r="BH94">
            <v>0</v>
          </cell>
          <cell r="BI94">
            <v>0</v>
          </cell>
          <cell r="BJ94">
            <v>0</v>
          </cell>
          <cell r="BK94">
            <v>0</v>
          </cell>
          <cell r="BL94">
            <v>0</v>
          </cell>
          <cell r="BM94">
            <v>0</v>
          </cell>
          <cell r="BN94">
            <v>0</v>
          </cell>
          <cell r="BO94">
            <v>0</v>
          </cell>
          <cell r="BP94">
            <v>0</v>
          </cell>
          <cell r="BQ94">
            <v>0</v>
          </cell>
          <cell r="BR94">
            <v>1690734.4000000001</v>
          </cell>
          <cell r="BS94">
            <v>0</v>
          </cell>
          <cell r="BT94">
            <v>0</v>
          </cell>
          <cell r="BU94">
            <v>0</v>
          </cell>
          <cell r="BV94">
            <v>0</v>
          </cell>
          <cell r="BW94">
            <v>0</v>
          </cell>
          <cell r="BX94">
            <v>0</v>
          </cell>
          <cell r="BY94">
            <v>0</v>
          </cell>
          <cell r="BZ94">
            <v>0</v>
          </cell>
          <cell r="CA94">
            <v>0</v>
          </cell>
          <cell r="CB94">
            <v>0</v>
          </cell>
          <cell r="CC94">
            <v>0</v>
          </cell>
          <cell r="CD94">
            <v>0</v>
          </cell>
          <cell r="CE94">
            <v>0</v>
          </cell>
          <cell r="CF94">
            <v>0</v>
          </cell>
          <cell r="CG94">
            <v>0</v>
          </cell>
          <cell r="CH94">
            <v>0</v>
          </cell>
          <cell r="CI94">
            <v>0</v>
          </cell>
          <cell r="CJ94">
            <v>0</v>
          </cell>
          <cell r="CK94">
            <v>0</v>
          </cell>
        </row>
        <row r="95">
          <cell r="A95" t="str">
            <v>호원오토GL3</v>
          </cell>
          <cell r="B95" t="str">
            <v>JS호원</v>
          </cell>
          <cell r="C95" t="str">
            <v>호원오토GL3</v>
          </cell>
          <cell r="E95" t="str">
            <v>GL3</v>
          </cell>
          <cell r="F95" t="str">
            <v>65185-L8000</v>
          </cell>
          <cell r="G95" t="str">
            <v>65166-L8000</v>
          </cell>
          <cell r="H95" t="str">
            <v>BRKT-FR SEAT RR OTR MTG,RH</v>
          </cell>
          <cell r="I95" t="str">
            <v>SPFC590</v>
          </cell>
          <cell r="J95">
            <v>1.2</v>
          </cell>
          <cell r="K95">
            <v>320</v>
          </cell>
          <cell r="L95">
            <v>280</v>
          </cell>
          <cell r="M95">
            <v>7.85</v>
          </cell>
          <cell r="N95">
            <v>0.844032</v>
          </cell>
          <cell r="O95" t="str">
            <v>COIL</v>
          </cell>
          <cell r="P95">
            <v>1133.2</v>
          </cell>
          <cell r="Q95">
            <v>0</v>
          </cell>
          <cell r="R95">
            <v>0</v>
          </cell>
          <cell r="S95">
            <v>0</v>
          </cell>
          <cell r="T95">
            <v>1163</v>
          </cell>
          <cell r="U95">
            <v>966.41664000000003</v>
          </cell>
          <cell r="V95">
            <v>196.58335999999997</v>
          </cell>
          <cell r="W95">
            <v>198.23799935474759</v>
          </cell>
          <cell r="BE95">
            <v>0</v>
          </cell>
          <cell r="BG95">
            <v>0</v>
          </cell>
          <cell r="BH95">
            <v>0</v>
          </cell>
          <cell r="BI95">
            <v>0</v>
          </cell>
          <cell r="BJ95">
            <v>0</v>
          </cell>
          <cell r="BK95">
            <v>0</v>
          </cell>
          <cell r="BL95">
            <v>0</v>
          </cell>
          <cell r="BM95">
            <v>0</v>
          </cell>
          <cell r="BN95">
            <v>0</v>
          </cell>
          <cell r="BO95">
            <v>0</v>
          </cell>
          <cell r="BP95">
            <v>0</v>
          </cell>
          <cell r="BQ95">
            <v>0</v>
          </cell>
          <cell r="BR95">
            <v>0</v>
          </cell>
          <cell r="BS95">
            <v>0</v>
          </cell>
          <cell r="BT95">
            <v>0</v>
          </cell>
          <cell r="BU95">
            <v>0</v>
          </cell>
          <cell r="BV95">
            <v>0</v>
          </cell>
          <cell r="BW95">
            <v>0</v>
          </cell>
          <cell r="BX95">
            <v>0</v>
          </cell>
          <cell r="BY95">
            <v>0</v>
          </cell>
          <cell r="BZ95">
            <v>0</v>
          </cell>
          <cell r="CA95">
            <v>0</v>
          </cell>
          <cell r="CB95">
            <v>0</v>
          </cell>
          <cell r="CC95">
            <v>0</v>
          </cell>
          <cell r="CD95">
            <v>0</v>
          </cell>
          <cell r="CE95">
            <v>0</v>
          </cell>
          <cell r="CF95">
            <v>0</v>
          </cell>
          <cell r="CG95">
            <v>0</v>
          </cell>
          <cell r="CH95">
            <v>0</v>
          </cell>
          <cell r="CI95">
            <v>0</v>
          </cell>
          <cell r="CJ95">
            <v>0</v>
          </cell>
          <cell r="CK95">
            <v>0</v>
          </cell>
        </row>
        <row r="96">
          <cell r="A96" t="str">
            <v>호원오토GL3</v>
          </cell>
          <cell r="B96" t="str">
            <v>JS호원</v>
          </cell>
          <cell r="C96" t="str">
            <v>호원오토GL3</v>
          </cell>
          <cell r="E96" t="str">
            <v>GL3</v>
          </cell>
          <cell r="F96" t="str">
            <v>65131-L8000S</v>
          </cell>
          <cell r="G96" t="str">
            <v>651M8-L8000</v>
          </cell>
          <cell r="H96" t="str">
            <v>BRKT-CTR SUPPORT MTG,LH</v>
          </cell>
          <cell r="I96" t="str">
            <v>SPCC</v>
          </cell>
          <cell r="J96">
            <v>1.2</v>
          </cell>
          <cell r="K96">
            <v>209</v>
          </cell>
          <cell r="L96">
            <v>105</v>
          </cell>
          <cell r="M96">
            <v>7.85</v>
          </cell>
          <cell r="N96">
            <v>0.20672189999999999</v>
          </cell>
          <cell r="O96" t="str">
            <v>COIL</v>
          </cell>
          <cell r="P96">
            <v>1013.2</v>
          </cell>
          <cell r="Q96">
            <v>0</v>
          </cell>
          <cell r="R96">
            <v>0</v>
          </cell>
          <cell r="S96">
            <v>0</v>
          </cell>
          <cell r="T96">
            <v>113</v>
          </cell>
          <cell r="U96">
            <v>220.15882350000001</v>
          </cell>
          <cell r="V96">
            <v>-107.15882350000001</v>
          </cell>
          <cell r="W96">
            <v>35.372992154061386</v>
          </cell>
          <cell r="BE96">
            <v>0</v>
          </cell>
          <cell r="BG96">
            <v>0</v>
          </cell>
          <cell r="BH96">
            <v>0</v>
          </cell>
          <cell r="BI96">
            <v>0</v>
          </cell>
          <cell r="BJ96">
            <v>0</v>
          </cell>
          <cell r="BK96">
            <v>0</v>
          </cell>
          <cell r="BL96">
            <v>0</v>
          </cell>
          <cell r="BM96">
            <v>0</v>
          </cell>
          <cell r="BN96">
            <v>0</v>
          </cell>
          <cell r="BO96">
            <v>0</v>
          </cell>
          <cell r="BP96">
            <v>0</v>
          </cell>
          <cell r="BQ96">
            <v>0</v>
          </cell>
          <cell r="BR96">
            <v>0</v>
          </cell>
          <cell r="BS96">
            <v>0</v>
          </cell>
          <cell r="BT96">
            <v>0</v>
          </cell>
          <cell r="BU96">
            <v>0</v>
          </cell>
          <cell r="BV96">
            <v>0</v>
          </cell>
          <cell r="BW96">
            <v>0</v>
          </cell>
          <cell r="BX96">
            <v>0</v>
          </cell>
          <cell r="BY96">
            <v>0</v>
          </cell>
          <cell r="BZ96">
            <v>0</v>
          </cell>
          <cell r="CA96">
            <v>0</v>
          </cell>
          <cell r="CB96">
            <v>0</v>
          </cell>
          <cell r="CC96">
            <v>0</v>
          </cell>
          <cell r="CD96">
            <v>0</v>
          </cell>
          <cell r="CE96">
            <v>0</v>
          </cell>
          <cell r="CF96">
            <v>0</v>
          </cell>
          <cell r="CG96">
            <v>0</v>
          </cell>
          <cell r="CH96">
            <v>0</v>
          </cell>
          <cell r="CI96">
            <v>0</v>
          </cell>
          <cell r="CJ96">
            <v>0</v>
          </cell>
          <cell r="CK96">
            <v>0</v>
          </cell>
        </row>
        <row r="97">
          <cell r="A97" t="str">
            <v>호원오토SV</v>
          </cell>
          <cell r="B97" t="str">
            <v>JS호원</v>
          </cell>
          <cell r="C97" t="str">
            <v>호원오토SV</v>
          </cell>
          <cell r="E97" t="str">
            <v>SV</v>
          </cell>
          <cell r="F97" t="str">
            <v>69100-EV000</v>
          </cell>
          <cell r="G97" t="str">
            <v>69116-EV000</v>
          </cell>
          <cell r="H97" t="str">
            <v>REINF-TRUNK LID STRIKER</v>
          </cell>
          <cell r="I97" t="str">
            <v>SGAFC590</v>
          </cell>
          <cell r="J97">
            <v>1</v>
          </cell>
          <cell r="K97">
            <v>221</v>
          </cell>
          <cell r="L97">
            <v>111</v>
          </cell>
          <cell r="M97">
            <v>7.85</v>
          </cell>
          <cell r="N97">
            <v>0.19256835</v>
          </cell>
          <cell r="O97" t="str">
            <v>COIL</v>
          </cell>
          <cell r="P97">
            <v>1256.2</v>
          </cell>
          <cell r="Q97">
            <v>4944403.2</v>
          </cell>
          <cell r="R97">
            <v>3936</v>
          </cell>
          <cell r="S97">
            <v>501.40127388535035</v>
          </cell>
          <cell r="T97">
            <v>484</v>
          </cell>
          <cell r="U97">
            <v>241.90436127000001</v>
          </cell>
          <cell r="V97">
            <v>242.09563872999999</v>
          </cell>
          <cell r="W97">
            <v>6.2822212695000035</v>
          </cell>
          <cell r="AD97">
            <v>3936</v>
          </cell>
          <cell r="BE97">
            <v>3936</v>
          </cell>
          <cell r="BG97">
            <v>0</v>
          </cell>
          <cell r="BH97">
            <v>0</v>
          </cell>
          <cell r="BI97">
            <v>0</v>
          </cell>
          <cell r="BJ97">
            <v>0</v>
          </cell>
          <cell r="BK97">
            <v>4944403.2</v>
          </cell>
          <cell r="BL97">
            <v>0</v>
          </cell>
          <cell r="BM97">
            <v>0</v>
          </cell>
          <cell r="BN97">
            <v>0</v>
          </cell>
          <cell r="BO97">
            <v>0</v>
          </cell>
          <cell r="BP97">
            <v>0</v>
          </cell>
          <cell r="BQ97">
            <v>0</v>
          </cell>
          <cell r="BR97">
            <v>0</v>
          </cell>
          <cell r="BS97">
            <v>0</v>
          </cell>
          <cell r="BT97">
            <v>0</v>
          </cell>
          <cell r="BU97">
            <v>0</v>
          </cell>
          <cell r="BV97">
            <v>0</v>
          </cell>
          <cell r="BW97">
            <v>0</v>
          </cell>
          <cell r="BX97">
            <v>0</v>
          </cell>
          <cell r="BY97">
            <v>0</v>
          </cell>
          <cell r="BZ97">
            <v>0</v>
          </cell>
          <cell r="CA97">
            <v>0</v>
          </cell>
          <cell r="CB97">
            <v>0</v>
          </cell>
          <cell r="CC97">
            <v>0</v>
          </cell>
          <cell r="CD97">
            <v>0</v>
          </cell>
          <cell r="CE97">
            <v>0</v>
          </cell>
          <cell r="CF97">
            <v>0</v>
          </cell>
          <cell r="CG97">
            <v>0</v>
          </cell>
          <cell r="CH97">
            <v>0</v>
          </cell>
          <cell r="CI97">
            <v>0</v>
          </cell>
          <cell r="CJ97">
            <v>0</v>
          </cell>
          <cell r="CK97">
            <v>0</v>
          </cell>
        </row>
        <row r="98">
          <cell r="A98" t="str">
            <v>호원오토SV</v>
          </cell>
          <cell r="B98" t="str">
            <v>JS호원</v>
          </cell>
          <cell r="C98" t="str">
            <v>호원오토SV</v>
          </cell>
          <cell r="E98" t="str">
            <v>SV / CT</v>
          </cell>
          <cell r="F98" t="str">
            <v>69100-EV000 / 69139-EV000</v>
          </cell>
          <cell r="G98" t="str">
            <v>69139-EV000</v>
          </cell>
          <cell r="H98" t="str">
            <v>BRKT-WIRING MTG</v>
          </cell>
          <cell r="I98" t="str">
            <v>SGACC</v>
          </cell>
          <cell r="J98">
            <v>1.6</v>
          </cell>
          <cell r="K98">
            <v>113</v>
          </cell>
          <cell r="L98">
            <v>26</v>
          </cell>
          <cell r="M98">
            <v>7.85</v>
          </cell>
          <cell r="N98">
            <v>3.6901280000000002E-2</v>
          </cell>
          <cell r="O98" t="str">
            <v>COIL</v>
          </cell>
          <cell r="P98">
            <v>1109.2</v>
          </cell>
          <cell r="Q98">
            <v>3008150.4</v>
          </cell>
          <cell r="R98">
            <v>2712</v>
          </cell>
          <cell r="S98">
            <v>345.47770700636943</v>
          </cell>
          <cell r="T98">
            <v>59</v>
          </cell>
          <cell r="U98">
            <v>40.930899776000004</v>
          </cell>
          <cell r="V98">
            <v>18.069100223999996</v>
          </cell>
          <cell r="W98">
            <v>4.8917783375999999</v>
          </cell>
          <cell r="AK98">
            <v>2712</v>
          </cell>
          <cell r="BE98">
            <v>2712</v>
          </cell>
          <cell r="BG98">
            <v>0</v>
          </cell>
          <cell r="BH98">
            <v>0</v>
          </cell>
          <cell r="BI98">
            <v>0</v>
          </cell>
          <cell r="BJ98">
            <v>0</v>
          </cell>
          <cell r="BK98">
            <v>0</v>
          </cell>
          <cell r="BL98">
            <v>0</v>
          </cell>
          <cell r="BM98">
            <v>0</v>
          </cell>
          <cell r="BN98">
            <v>0</v>
          </cell>
          <cell r="BO98">
            <v>0</v>
          </cell>
          <cell r="BP98">
            <v>0</v>
          </cell>
          <cell r="BQ98">
            <v>0</v>
          </cell>
          <cell r="BR98">
            <v>3008150.4</v>
          </cell>
          <cell r="BS98">
            <v>0</v>
          </cell>
          <cell r="BT98">
            <v>0</v>
          </cell>
          <cell r="BU98">
            <v>0</v>
          </cell>
          <cell r="BV98">
            <v>0</v>
          </cell>
          <cell r="BW98">
            <v>0</v>
          </cell>
          <cell r="BX98">
            <v>0</v>
          </cell>
          <cell r="BY98">
            <v>0</v>
          </cell>
          <cell r="BZ98">
            <v>0</v>
          </cell>
          <cell r="CA98">
            <v>0</v>
          </cell>
          <cell r="CB98">
            <v>0</v>
          </cell>
          <cell r="CC98">
            <v>0</v>
          </cell>
          <cell r="CD98">
            <v>0</v>
          </cell>
          <cell r="CE98">
            <v>0</v>
          </cell>
          <cell r="CF98">
            <v>0</v>
          </cell>
          <cell r="CG98">
            <v>0</v>
          </cell>
          <cell r="CH98">
            <v>0</v>
          </cell>
          <cell r="CI98">
            <v>0</v>
          </cell>
          <cell r="CJ98">
            <v>0</v>
          </cell>
          <cell r="CK98">
            <v>0</v>
          </cell>
        </row>
        <row r="99">
          <cell r="A99" t="str">
            <v>호원오토SV</v>
          </cell>
          <cell r="B99" t="str">
            <v>JS호원</v>
          </cell>
          <cell r="C99" t="str">
            <v>호원오토SV</v>
          </cell>
          <cell r="E99" t="str">
            <v>SV</v>
          </cell>
          <cell r="F99" t="str">
            <v>69100-EV000</v>
          </cell>
          <cell r="G99" t="str">
            <v>69156-EV000</v>
          </cell>
          <cell r="H99" t="str">
            <v>B/HEAD-RR TRANSVESE,LH</v>
          </cell>
          <cell r="I99" t="str">
            <v>SPRC340</v>
          </cell>
          <cell r="J99">
            <v>0.9</v>
          </cell>
          <cell r="K99">
            <v>124</v>
          </cell>
          <cell r="L99">
            <v>186</v>
          </cell>
          <cell r="M99">
            <v>7.85</v>
          </cell>
          <cell r="N99">
            <v>0.16294716000000001</v>
          </cell>
          <cell r="O99" t="str">
            <v>COIL</v>
          </cell>
          <cell r="P99">
            <v>1060.2</v>
          </cell>
          <cell r="Q99">
            <v>3498660</v>
          </cell>
          <cell r="R99">
            <v>3300</v>
          </cell>
          <cell r="S99">
            <v>420.38216560509557</v>
          </cell>
          <cell r="T99">
            <v>328</v>
          </cell>
          <cell r="U99">
            <v>172.75657903200002</v>
          </cell>
          <cell r="V99">
            <v>155.24342096799998</v>
          </cell>
          <cell r="W99">
            <v>19.317634657199999</v>
          </cell>
          <cell r="AK99">
            <v>3300</v>
          </cell>
          <cell r="BE99">
            <v>3300</v>
          </cell>
          <cell r="BG99">
            <v>0</v>
          </cell>
          <cell r="BH99">
            <v>0</v>
          </cell>
          <cell r="BI99">
            <v>0</v>
          </cell>
          <cell r="BJ99">
            <v>0</v>
          </cell>
          <cell r="BK99">
            <v>0</v>
          </cell>
          <cell r="BL99">
            <v>0</v>
          </cell>
          <cell r="BM99">
            <v>0</v>
          </cell>
          <cell r="BN99">
            <v>0</v>
          </cell>
          <cell r="BO99">
            <v>0</v>
          </cell>
          <cell r="BP99">
            <v>0</v>
          </cell>
          <cell r="BQ99">
            <v>0</v>
          </cell>
          <cell r="BR99">
            <v>3498660</v>
          </cell>
          <cell r="BS99">
            <v>0</v>
          </cell>
          <cell r="BT99">
            <v>0</v>
          </cell>
          <cell r="BU99">
            <v>0</v>
          </cell>
          <cell r="BV99">
            <v>0</v>
          </cell>
          <cell r="BW99">
            <v>0</v>
          </cell>
          <cell r="BX99">
            <v>0</v>
          </cell>
          <cell r="BY99">
            <v>0</v>
          </cell>
          <cell r="BZ99">
            <v>0</v>
          </cell>
          <cell r="CA99">
            <v>0</v>
          </cell>
          <cell r="CB99">
            <v>0</v>
          </cell>
          <cell r="CC99">
            <v>0</v>
          </cell>
          <cell r="CD99">
            <v>0</v>
          </cell>
          <cell r="CE99">
            <v>0</v>
          </cell>
          <cell r="CF99">
            <v>0</v>
          </cell>
          <cell r="CG99">
            <v>0</v>
          </cell>
          <cell r="CH99">
            <v>0</v>
          </cell>
          <cell r="CI99">
            <v>0</v>
          </cell>
          <cell r="CJ99">
            <v>0</v>
          </cell>
          <cell r="CK99">
            <v>0</v>
          </cell>
        </row>
        <row r="100">
          <cell r="A100" t="str">
            <v>호원오토SV</v>
          </cell>
          <cell r="B100" t="str">
            <v>JS호원</v>
          </cell>
          <cell r="C100" t="str">
            <v>호원오토SV</v>
          </cell>
          <cell r="E100" t="str">
            <v>SV</v>
          </cell>
          <cell r="F100" t="str">
            <v>69100-EV000</v>
          </cell>
          <cell r="G100" t="str">
            <v>69166-EV000</v>
          </cell>
          <cell r="H100" t="str">
            <v>B/HEAD-RR TRANSVESE,RH</v>
          </cell>
          <cell r="I100" t="str">
            <v>SPRC340</v>
          </cell>
          <cell r="J100">
            <v>0.9</v>
          </cell>
          <cell r="K100">
            <v>124</v>
          </cell>
          <cell r="L100">
            <v>186</v>
          </cell>
          <cell r="M100">
            <v>7.85</v>
          </cell>
          <cell r="N100">
            <v>0.16294716000000001</v>
          </cell>
          <cell r="O100" t="str">
            <v>COIL</v>
          </cell>
          <cell r="P100">
            <v>1060.2</v>
          </cell>
          <cell r="Q100">
            <v>0</v>
          </cell>
          <cell r="R100">
            <v>0</v>
          </cell>
          <cell r="S100">
            <v>0</v>
          </cell>
          <cell r="T100">
            <v>328</v>
          </cell>
          <cell r="U100">
            <v>172.75657903200002</v>
          </cell>
          <cell r="V100">
            <v>155.24342096799998</v>
          </cell>
          <cell r="W100">
            <v>19.317634657199999</v>
          </cell>
          <cell r="BE100">
            <v>0</v>
          </cell>
          <cell r="BG100">
            <v>0</v>
          </cell>
          <cell r="BH100">
            <v>0</v>
          </cell>
          <cell r="BI100">
            <v>0</v>
          </cell>
          <cell r="BJ100">
            <v>0</v>
          </cell>
          <cell r="BK100">
            <v>0</v>
          </cell>
          <cell r="BL100">
            <v>0</v>
          </cell>
          <cell r="BM100">
            <v>0</v>
          </cell>
          <cell r="BN100">
            <v>0</v>
          </cell>
          <cell r="BO100">
            <v>0</v>
          </cell>
          <cell r="BP100">
            <v>0</v>
          </cell>
          <cell r="BQ100">
            <v>0</v>
          </cell>
          <cell r="BR100">
            <v>0</v>
          </cell>
          <cell r="BS100">
            <v>0</v>
          </cell>
          <cell r="BT100">
            <v>0</v>
          </cell>
          <cell r="BU100">
            <v>0</v>
          </cell>
          <cell r="BV100">
            <v>0</v>
          </cell>
          <cell r="BW100">
            <v>0</v>
          </cell>
          <cell r="BX100">
            <v>0</v>
          </cell>
          <cell r="BY100">
            <v>0</v>
          </cell>
          <cell r="BZ100">
            <v>0</v>
          </cell>
          <cell r="CA100">
            <v>0</v>
          </cell>
          <cell r="CB100">
            <v>0</v>
          </cell>
          <cell r="CC100">
            <v>0</v>
          </cell>
          <cell r="CD100">
            <v>0</v>
          </cell>
          <cell r="CE100">
            <v>0</v>
          </cell>
          <cell r="CF100">
            <v>0</v>
          </cell>
          <cell r="CG100">
            <v>0</v>
          </cell>
          <cell r="CH100">
            <v>0</v>
          </cell>
          <cell r="CI100">
            <v>0</v>
          </cell>
          <cell r="CJ100">
            <v>0</v>
          </cell>
          <cell r="CK100">
            <v>0</v>
          </cell>
        </row>
        <row r="101">
          <cell r="A101" t="str">
            <v>인알파코리아KA4 외</v>
          </cell>
          <cell r="B101" t="str">
            <v>JS인알파</v>
          </cell>
          <cell r="C101" t="str">
            <v>인알파코리아</v>
          </cell>
          <cell r="E101" t="str">
            <v>MQ4</v>
          </cell>
          <cell r="F101" t="str">
            <v>50011307B</v>
          </cell>
          <cell r="G101">
            <v>50011833</v>
          </cell>
          <cell r="H101" t="str">
            <v>ROLLO BRACKER L/R</v>
          </cell>
          <cell r="I101" t="str">
            <v>SPCC</v>
          </cell>
          <cell r="J101">
            <v>1.2</v>
          </cell>
          <cell r="K101">
            <v>92</v>
          </cell>
          <cell r="L101">
            <v>45</v>
          </cell>
          <cell r="M101">
            <v>7.97</v>
          </cell>
          <cell r="N101">
            <v>3.9594959999999998E-2</v>
          </cell>
          <cell r="O101" t="str">
            <v>COIL</v>
          </cell>
          <cell r="P101">
            <v>1010</v>
          </cell>
          <cell r="Q101">
            <v>0</v>
          </cell>
          <cell r="R101">
            <v>0</v>
          </cell>
          <cell r="S101">
            <v>0</v>
          </cell>
          <cell r="T101">
            <v>46</v>
          </cell>
          <cell r="U101">
            <v>39.990909600000002</v>
          </cell>
          <cell r="V101">
            <v>6.0090903999999981</v>
          </cell>
          <cell r="W101">
            <v>5.9131409831999999</v>
          </cell>
          <cell r="BE101">
            <v>0</v>
          </cell>
          <cell r="BG101">
            <v>0</v>
          </cell>
          <cell r="BH101">
            <v>0</v>
          </cell>
          <cell r="BI101">
            <v>0</v>
          </cell>
          <cell r="BJ101">
            <v>0</v>
          </cell>
          <cell r="BK101">
            <v>0</v>
          </cell>
          <cell r="BL101">
            <v>0</v>
          </cell>
          <cell r="BM101">
            <v>0</v>
          </cell>
          <cell r="BN101">
            <v>0</v>
          </cell>
          <cell r="BO101">
            <v>0</v>
          </cell>
          <cell r="BP101">
            <v>0</v>
          </cell>
          <cell r="BQ101">
            <v>0</v>
          </cell>
          <cell r="BR101">
            <v>0</v>
          </cell>
          <cell r="BS101">
            <v>0</v>
          </cell>
          <cell r="BT101">
            <v>0</v>
          </cell>
          <cell r="BU101">
            <v>0</v>
          </cell>
          <cell r="BV101">
            <v>0</v>
          </cell>
          <cell r="BW101">
            <v>0</v>
          </cell>
          <cell r="BX101">
            <v>0</v>
          </cell>
          <cell r="BY101">
            <v>0</v>
          </cell>
          <cell r="BZ101">
            <v>0</v>
          </cell>
          <cell r="CA101">
            <v>0</v>
          </cell>
          <cell r="CB101">
            <v>0</v>
          </cell>
          <cell r="CC101">
            <v>0</v>
          </cell>
          <cell r="CD101">
            <v>0</v>
          </cell>
          <cell r="CE101">
            <v>0</v>
          </cell>
          <cell r="CF101">
            <v>0</v>
          </cell>
          <cell r="CG101">
            <v>0</v>
          </cell>
          <cell r="CH101">
            <v>0</v>
          </cell>
          <cell r="CI101">
            <v>0</v>
          </cell>
          <cell r="CJ101">
            <v>0</v>
          </cell>
          <cell r="CK101">
            <v>0</v>
          </cell>
        </row>
        <row r="102">
          <cell r="A102" t="str">
            <v>인알파코리아KA4 외</v>
          </cell>
          <cell r="B102" t="str">
            <v>JS인알파</v>
          </cell>
          <cell r="C102" t="str">
            <v>인알파코리아</v>
          </cell>
          <cell r="E102" t="str">
            <v>GD</v>
          </cell>
          <cell r="G102">
            <v>50006203</v>
          </cell>
          <cell r="H102" t="str">
            <v>BRKT REAR SLIDE-LH</v>
          </cell>
          <cell r="I102" t="str">
            <v>SPCC</v>
          </cell>
          <cell r="J102">
            <v>2</v>
          </cell>
          <cell r="K102">
            <v>110</v>
          </cell>
          <cell r="L102">
            <v>140</v>
          </cell>
          <cell r="M102">
            <v>7.85</v>
          </cell>
          <cell r="N102">
            <v>0.24177999999999999</v>
          </cell>
          <cell r="O102" t="str">
            <v>COIL</v>
          </cell>
          <cell r="P102">
            <v>1010</v>
          </cell>
          <cell r="Q102">
            <v>0</v>
          </cell>
          <cell r="R102">
            <v>0</v>
          </cell>
          <cell r="S102">
            <v>0</v>
          </cell>
          <cell r="T102">
            <v>148</v>
          </cell>
          <cell r="U102">
            <v>244.1978</v>
          </cell>
          <cell r="V102">
            <v>-96.197800000000001</v>
          </cell>
          <cell r="W102">
            <v>27.975162599999994</v>
          </cell>
          <cell r="BE102">
            <v>0</v>
          </cell>
          <cell r="BG102">
            <v>0</v>
          </cell>
          <cell r="BH102">
            <v>0</v>
          </cell>
          <cell r="BI102">
            <v>0</v>
          </cell>
          <cell r="BJ102">
            <v>0</v>
          </cell>
          <cell r="BK102">
            <v>0</v>
          </cell>
          <cell r="BL102">
            <v>0</v>
          </cell>
          <cell r="BM102">
            <v>0</v>
          </cell>
          <cell r="BN102">
            <v>0</v>
          </cell>
          <cell r="BO102">
            <v>0</v>
          </cell>
          <cell r="BP102">
            <v>0</v>
          </cell>
          <cell r="BQ102">
            <v>0</v>
          </cell>
          <cell r="BR102">
            <v>0</v>
          </cell>
          <cell r="BS102">
            <v>0</v>
          </cell>
          <cell r="BT102">
            <v>0</v>
          </cell>
          <cell r="BU102">
            <v>0</v>
          </cell>
          <cell r="BV102">
            <v>0</v>
          </cell>
          <cell r="BW102">
            <v>0</v>
          </cell>
          <cell r="BX102">
            <v>0</v>
          </cell>
          <cell r="BY102">
            <v>0</v>
          </cell>
          <cell r="BZ102">
            <v>0</v>
          </cell>
          <cell r="CA102">
            <v>0</v>
          </cell>
          <cell r="CB102">
            <v>0</v>
          </cell>
          <cell r="CC102">
            <v>0</v>
          </cell>
          <cell r="CD102">
            <v>0</v>
          </cell>
          <cell r="CE102">
            <v>0</v>
          </cell>
          <cell r="CF102">
            <v>0</v>
          </cell>
          <cell r="CG102">
            <v>0</v>
          </cell>
          <cell r="CH102">
            <v>0</v>
          </cell>
          <cell r="CI102">
            <v>0</v>
          </cell>
          <cell r="CJ102">
            <v>0</v>
          </cell>
          <cell r="CK102">
            <v>0</v>
          </cell>
        </row>
        <row r="103">
          <cell r="A103" t="str">
            <v>인알파코리아KA4 외</v>
          </cell>
          <cell r="B103" t="str">
            <v>JS인알파</v>
          </cell>
          <cell r="C103" t="str">
            <v>인알파코리아</v>
          </cell>
          <cell r="E103" t="str">
            <v>GD</v>
          </cell>
          <cell r="G103">
            <v>50006204</v>
          </cell>
          <cell r="H103" t="str">
            <v>BRKT REAR SLIDE-RH</v>
          </cell>
          <cell r="I103" t="str">
            <v>SPCC</v>
          </cell>
          <cell r="J103">
            <v>2</v>
          </cell>
          <cell r="K103">
            <v>110</v>
          </cell>
          <cell r="L103">
            <v>140</v>
          </cell>
          <cell r="M103">
            <v>7.85</v>
          </cell>
          <cell r="N103">
            <v>0.24177999999999999</v>
          </cell>
          <cell r="O103" t="str">
            <v>COIL</v>
          </cell>
          <cell r="P103">
            <v>1010</v>
          </cell>
          <cell r="Q103">
            <v>0</v>
          </cell>
          <cell r="R103">
            <v>0</v>
          </cell>
          <cell r="S103">
            <v>0</v>
          </cell>
          <cell r="T103">
            <v>148</v>
          </cell>
          <cell r="U103">
            <v>244.1978</v>
          </cell>
          <cell r="V103">
            <v>-96.197800000000001</v>
          </cell>
          <cell r="W103">
            <v>27.975162599999994</v>
          </cell>
          <cell r="BE103">
            <v>0</v>
          </cell>
          <cell r="BG103">
            <v>0</v>
          </cell>
          <cell r="BH103">
            <v>0</v>
          </cell>
          <cell r="BI103">
            <v>0</v>
          </cell>
          <cell r="BJ103">
            <v>0</v>
          </cell>
          <cell r="BK103">
            <v>0</v>
          </cell>
          <cell r="BL103">
            <v>0</v>
          </cell>
          <cell r="BM103">
            <v>0</v>
          </cell>
          <cell r="BN103">
            <v>0</v>
          </cell>
          <cell r="BO103">
            <v>0</v>
          </cell>
          <cell r="BP103">
            <v>0</v>
          </cell>
          <cell r="BQ103">
            <v>0</v>
          </cell>
          <cell r="BR103">
            <v>0</v>
          </cell>
          <cell r="BS103">
            <v>0</v>
          </cell>
          <cell r="BT103">
            <v>0</v>
          </cell>
          <cell r="BU103">
            <v>0</v>
          </cell>
          <cell r="BV103">
            <v>0</v>
          </cell>
          <cell r="BW103">
            <v>0</v>
          </cell>
          <cell r="BX103">
            <v>0</v>
          </cell>
          <cell r="BY103">
            <v>0</v>
          </cell>
          <cell r="BZ103">
            <v>0</v>
          </cell>
          <cell r="CA103">
            <v>0</v>
          </cell>
          <cell r="CB103">
            <v>0</v>
          </cell>
          <cell r="CC103">
            <v>0</v>
          </cell>
          <cell r="CD103">
            <v>0</v>
          </cell>
          <cell r="CE103">
            <v>0</v>
          </cell>
          <cell r="CF103">
            <v>0</v>
          </cell>
          <cell r="CG103">
            <v>0</v>
          </cell>
          <cell r="CH103">
            <v>0</v>
          </cell>
          <cell r="CI103">
            <v>0</v>
          </cell>
          <cell r="CJ103">
            <v>0</v>
          </cell>
          <cell r="CK103">
            <v>0</v>
          </cell>
        </row>
        <row r="104">
          <cell r="P104" t="str">
            <v>태영금속</v>
          </cell>
          <cell r="Q104">
            <v>0</v>
          </cell>
        </row>
        <row r="105">
          <cell r="P105" t="str">
            <v>창경테크</v>
          </cell>
          <cell r="Q105">
            <v>0</v>
          </cell>
        </row>
        <row r="106">
          <cell r="P106" t="str">
            <v>웅지테크</v>
          </cell>
          <cell r="Q106">
            <v>0</v>
          </cell>
        </row>
        <row r="107">
          <cell r="P107" t="str">
            <v>광성산업</v>
          </cell>
          <cell r="Q107">
            <v>0</v>
          </cell>
        </row>
        <row r="108">
          <cell r="P108" t="str">
            <v>신성산업</v>
          </cell>
          <cell r="Q108">
            <v>0</v>
          </cell>
        </row>
        <row r="109">
          <cell r="P109" t="str">
            <v>에이오에스</v>
          </cell>
          <cell r="Q109">
            <v>13536736</v>
          </cell>
        </row>
        <row r="110">
          <cell r="P110" t="str">
            <v>JS테크</v>
          </cell>
          <cell r="Q110">
            <v>42612526.799999997</v>
          </cell>
        </row>
        <row r="111">
          <cell r="P111" t="str">
            <v>합계</v>
          </cell>
          <cell r="Q111">
            <v>56149262.799999997</v>
          </cell>
        </row>
      </sheetData>
      <sheetData sheetId="3"/>
      <sheetData sheetId="4"/>
    </sheetDataSet>
  </externalBook>
</externalLink>
</file>

<file path=xl/externalLinks/externalLink62.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xxl21:alternateUrls>
      <xxl21:absoluteUrl r:id="rId2"/>
    </xxl21:alternateUrls>
    <sheetNames>
      <sheetName val="판매대비 매입계획"/>
      <sheetName val="인알파 일소요량"/>
      <sheetName val="Sheet2"/>
      <sheetName val="판매대비 매입계획 (2)"/>
    </sheetNames>
    <sheetDataSet>
      <sheetData sheetId="0">
        <row r="1">
          <cell r="F1">
            <v>4</v>
          </cell>
        </row>
        <row r="2">
          <cell r="H2" t="str">
            <v>7 월</v>
          </cell>
        </row>
        <row r="3">
          <cell r="H3">
            <v>6407.7000000000007</v>
          </cell>
        </row>
        <row r="4">
          <cell r="H4">
            <v>2418</v>
          </cell>
        </row>
        <row r="5">
          <cell r="H5">
            <v>1209</v>
          </cell>
        </row>
        <row r="6">
          <cell r="H6">
            <v>362.7</v>
          </cell>
        </row>
        <row r="7">
          <cell r="H7">
            <v>362.7</v>
          </cell>
        </row>
        <row r="8">
          <cell r="H8">
            <v>1209</v>
          </cell>
        </row>
        <row r="9">
          <cell r="H9">
            <v>23.7</v>
          </cell>
        </row>
        <row r="10">
          <cell r="H10">
            <v>1209</v>
          </cell>
        </row>
        <row r="11">
          <cell r="H11">
            <v>1209</v>
          </cell>
        </row>
        <row r="12">
          <cell r="H12">
            <v>14410.800000000003</v>
          </cell>
        </row>
        <row r="13">
          <cell r="H13">
            <v>6923.4629861982439</v>
          </cell>
        </row>
        <row r="14">
          <cell r="H14">
            <v>8900</v>
          </cell>
        </row>
        <row r="15">
          <cell r="H15">
            <v>15823.462986198243</v>
          </cell>
        </row>
        <row r="16">
          <cell r="H16">
            <v>2070</v>
          </cell>
        </row>
        <row r="17">
          <cell r="H17">
            <v>290</v>
          </cell>
        </row>
        <row r="18">
          <cell r="H18">
            <v>2360</v>
          </cell>
        </row>
        <row r="19">
          <cell r="H19">
            <v>3740</v>
          </cell>
        </row>
        <row r="20">
          <cell r="H20">
            <v>1260</v>
          </cell>
        </row>
        <row r="21">
          <cell r="H21">
            <v>120</v>
          </cell>
        </row>
        <row r="22">
          <cell r="H22">
            <v>1380</v>
          </cell>
        </row>
        <row r="23">
          <cell r="H23">
            <v>1380</v>
          </cell>
        </row>
        <row r="24">
          <cell r="H24">
            <v>1380</v>
          </cell>
        </row>
        <row r="25">
          <cell r="H25">
            <v>13980</v>
          </cell>
        </row>
        <row r="26">
          <cell r="H26">
            <v>2461.9</v>
          </cell>
        </row>
        <row r="27">
          <cell r="H27">
            <v>2461.9</v>
          </cell>
        </row>
        <row r="28">
          <cell r="H28">
            <v>22157.100000000002</v>
          </cell>
        </row>
        <row r="29">
          <cell r="H29">
            <v>22221.9</v>
          </cell>
        </row>
        <row r="30">
          <cell r="H30">
            <v>22157.100000000002</v>
          </cell>
        </row>
        <row r="31">
          <cell r="H31">
            <v>22221.9</v>
          </cell>
        </row>
        <row r="32">
          <cell r="H32">
            <v>6804</v>
          </cell>
        </row>
        <row r="33">
          <cell r="H33">
            <v>2916</v>
          </cell>
        </row>
        <row r="34">
          <cell r="H34">
            <v>49302.8</v>
          </cell>
        </row>
        <row r="35">
          <cell r="H35">
            <v>1730</v>
          </cell>
        </row>
        <row r="36">
          <cell r="H36">
            <v>7223.9999999999991</v>
          </cell>
        </row>
        <row r="37">
          <cell r="H37">
            <v>3096</v>
          </cell>
        </row>
        <row r="38">
          <cell r="H38">
            <v>10320</v>
          </cell>
        </row>
        <row r="39">
          <cell r="H39">
            <v>10320</v>
          </cell>
        </row>
        <row r="40">
          <cell r="H40">
            <v>10320</v>
          </cell>
        </row>
        <row r="41">
          <cell r="H41">
            <v>10320</v>
          </cell>
        </row>
        <row r="42">
          <cell r="H42">
            <v>10320</v>
          </cell>
        </row>
        <row r="43">
          <cell r="H43">
            <v>10320</v>
          </cell>
        </row>
        <row r="44">
          <cell r="H44">
            <v>1881</v>
          </cell>
        </row>
        <row r="45">
          <cell r="H45">
            <v>209</v>
          </cell>
        </row>
        <row r="46">
          <cell r="H46">
            <v>2090</v>
          </cell>
        </row>
        <row r="47">
          <cell r="H47">
            <v>2090</v>
          </cell>
        </row>
        <row r="48">
          <cell r="H48">
            <v>2090</v>
          </cell>
        </row>
        <row r="49">
          <cell r="H49">
            <v>2090</v>
          </cell>
        </row>
        <row r="50">
          <cell r="H50">
            <v>2090</v>
          </cell>
        </row>
        <row r="51">
          <cell r="H51">
            <v>2090</v>
          </cell>
        </row>
        <row r="52">
          <cell r="H52">
            <v>3096</v>
          </cell>
        </row>
        <row r="53">
          <cell r="H53">
            <v>3096</v>
          </cell>
        </row>
        <row r="57">
          <cell r="H57">
            <v>340</v>
          </cell>
        </row>
        <row r="58">
          <cell r="H58">
            <v>340</v>
          </cell>
        </row>
        <row r="59">
          <cell r="H59">
            <v>4957</v>
          </cell>
        </row>
        <row r="60">
          <cell r="H60">
            <v>4957</v>
          </cell>
        </row>
        <row r="61">
          <cell r="H61">
            <v>340</v>
          </cell>
        </row>
        <row r="62">
          <cell r="H62">
            <v>340</v>
          </cell>
        </row>
        <row r="63">
          <cell r="H63">
            <v>6360</v>
          </cell>
        </row>
        <row r="64">
          <cell r="H64">
            <v>6360</v>
          </cell>
        </row>
        <row r="65">
          <cell r="H65">
            <v>6360</v>
          </cell>
        </row>
        <row r="66">
          <cell r="H66">
            <v>6360</v>
          </cell>
        </row>
        <row r="67">
          <cell r="H67">
            <v>6360</v>
          </cell>
        </row>
        <row r="68">
          <cell r="H68">
            <v>11540</v>
          </cell>
        </row>
        <row r="69">
          <cell r="H69">
            <v>11540</v>
          </cell>
        </row>
        <row r="70">
          <cell r="H70">
            <v>11540</v>
          </cell>
        </row>
        <row r="71">
          <cell r="H71">
            <v>11540</v>
          </cell>
        </row>
        <row r="72">
          <cell r="H72">
            <v>2308</v>
          </cell>
        </row>
        <row r="73">
          <cell r="H73">
            <v>2308</v>
          </cell>
        </row>
        <row r="74">
          <cell r="H74">
            <v>9232</v>
          </cell>
        </row>
        <row r="75">
          <cell r="H75">
            <v>9232</v>
          </cell>
        </row>
        <row r="76">
          <cell r="H76">
            <v>8990</v>
          </cell>
        </row>
        <row r="77">
          <cell r="H77">
            <v>205502</v>
          </cell>
        </row>
        <row r="78">
          <cell r="H78">
            <v>14950</v>
          </cell>
        </row>
        <row r="79">
          <cell r="H79">
            <v>7475</v>
          </cell>
        </row>
        <row r="80">
          <cell r="H80">
            <v>7475</v>
          </cell>
        </row>
        <row r="81">
          <cell r="H81">
            <v>7475</v>
          </cell>
        </row>
        <row r="82">
          <cell r="H82">
            <v>7475</v>
          </cell>
        </row>
        <row r="83">
          <cell r="H83">
            <v>7475</v>
          </cell>
        </row>
        <row r="84">
          <cell r="H84">
            <v>14950</v>
          </cell>
        </row>
        <row r="85">
          <cell r="H85">
            <v>14950</v>
          </cell>
        </row>
        <row r="86">
          <cell r="H86">
            <v>7475</v>
          </cell>
        </row>
        <row r="87">
          <cell r="H87">
            <v>7475</v>
          </cell>
        </row>
        <row r="88">
          <cell r="H88">
            <v>7475</v>
          </cell>
        </row>
        <row r="89">
          <cell r="H89">
            <v>767.99999999999989</v>
          </cell>
        </row>
        <row r="90">
          <cell r="H90">
            <v>767.99999999999989</v>
          </cell>
        </row>
        <row r="91">
          <cell r="H91">
            <v>767.99999999999989</v>
          </cell>
        </row>
        <row r="92">
          <cell r="H92">
            <v>767.99999999999989</v>
          </cell>
        </row>
        <row r="93">
          <cell r="H93">
            <v>767.99999999999989</v>
          </cell>
        </row>
        <row r="94">
          <cell r="H94">
            <v>767.99999999999989</v>
          </cell>
        </row>
        <row r="95">
          <cell r="H95">
            <v>13962</v>
          </cell>
        </row>
        <row r="96">
          <cell r="H96">
            <v>13962</v>
          </cell>
        </row>
        <row r="97">
          <cell r="H97">
            <v>4992</v>
          </cell>
        </row>
        <row r="98">
          <cell r="H98">
            <v>162</v>
          </cell>
        </row>
        <row r="99">
          <cell r="H99">
            <v>13800</v>
          </cell>
        </row>
        <row r="100">
          <cell r="H100">
            <v>22770</v>
          </cell>
        </row>
        <row r="101">
          <cell r="H101">
            <v>503.69999999999993</v>
          </cell>
        </row>
        <row r="102">
          <cell r="H102">
            <v>64.8</v>
          </cell>
        </row>
        <row r="103">
          <cell r="H103">
            <v>64.8</v>
          </cell>
        </row>
        <row r="104">
          <cell r="H104">
            <v>3576</v>
          </cell>
        </row>
        <row r="105">
          <cell r="H105">
            <v>3576</v>
          </cell>
        </row>
        <row r="106">
          <cell r="H106">
            <v>4174.5</v>
          </cell>
        </row>
        <row r="107">
          <cell r="H107">
            <v>12085.75</v>
          </cell>
        </row>
        <row r="108">
          <cell r="H108">
            <v>10662.65</v>
          </cell>
        </row>
        <row r="109">
          <cell r="H109">
            <v>31584.749999999993</v>
          </cell>
        </row>
        <row r="110">
          <cell r="H110">
            <v>3840</v>
          </cell>
        </row>
        <row r="111">
          <cell r="H111">
            <v>3840</v>
          </cell>
        </row>
        <row r="112">
          <cell r="H112">
            <v>3840</v>
          </cell>
        </row>
        <row r="113">
          <cell r="H113">
            <v>0</v>
          </cell>
        </row>
        <row r="114">
          <cell r="H114">
            <v>0</v>
          </cell>
        </row>
        <row r="115">
          <cell r="H115">
            <v>0</v>
          </cell>
        </row>
        <row r="116">
          <cell r="H116">
            <v>11440</v>
          </cell>
        </row>
        <row r="117">
          <cell r="H117">
            <v>11440</v>
          </cell>
        </row>
        <row r="118">
          <cell r="H118">
            <v>11440</v>
          </cell>
        </row>
        <row r="119">
          <cell r="H119">
            <v>0</v>
          </cell>
        </row>
        <row r="120">
          <cell r="H120">
            <v>0</v>
          </cell>
        </row>
        <row r="121">
          <cell r="H121">
            <v>0</v>
          </cell>
        </row>
        <row r="122">
          <cell r="H122">
            <v>0</v>
          </cell>
        </row>
        <row r="123">
          <cell r="H123">
            <v>359.44799999999998</v>
          </cell>
        </row>
        <row r="124">
          <cell r="H124">
            <v>291398.39799999993</v>
          </cell>
        </row>
        <row r="125">
          <cell r="H125">
            <v>590417.46098619816</v>
          </cell>
        </row>
        <row r="126">
          <cell r="A126" t="str">
            <v>대우포승DL3/GL3</v>
          </cell>
          <cell r="H126">
            <v>87682966.800000012</v>
          </cell>
        </row>
        <row r="127">
          <cell r="A127" t="str">
            <v>대우포승DL3/GL3</v>
          </cell>
          <cell r="H127">
            <v>32391528</v>
          </cell>
        </row>
        <row r="128">
          <cell r="A128" t="str">
            <v>대우포승DL3/GL3</v>
          </cell>
          <cell r="H128">
            <v>15631161</v>
          </cell>
        </row>
        <row r="129">
          <cell r="A129" t="str">
            <v>대우포승DL3/GL3</v>
          </cell>
          <cell r="H129">
            <v>4509086.3999999994</v>
          </cell>
        </row>
        <row r="130">
          <cell r="A130" t="str">
            <v>대우포승DL3/GL3</v>
          </cell>
          <cell r="H130">
            <v>4411157.3999999994</v>
          </cell>
        </row>
        <row r="131">
          <cell r="A131" t="str">
            <v>대우포승DL3/GL3</v>
          </cell>
          <cell r="H131">
            <v>14185197</v>
          </cell>
        </row>
        <row r="132">
          <cell r="A132" t="str">
            <v>대우포승DL3/GL3</v>
          </cell>
          <cell r="H132">
            <v>312010.5</v>
          </cell>
        </row>
        <row r="133">
          <cell r="A133" t="str">
            <v>대우포승DL3/GL3</v>
          </cell>
          <cell r="H133">
            <v>6250530</v>
          </cell>
        </row>
        <row r="134">
          <cell r="A134" t="str">
            <v>대우포승DL3/GL3</v>
          </cell>
          <cell r="H134">
            <v>3529071</v>
          </cell>
        </row>
        <row r="135">
          <cell r="H135">
            <v>168902708.10000002</v>
          </cell>
        </row>
        <row r="136">
          <cell r="A136" t="str">
            <v>대우당진CN7</v>
          </cell>
          <cell r="H136">
            <v>34721166.875784196</v>
          </cell>
        </row>
        <row r="137">
          <cell r="A137" t="str">
            <v>대우당진SG2</v>
          </cell>
          <cell r="H137">
            <v>43912600</v>
          </cell>
        </row>
        <row r="138">
          <cell r="H138">
            <v>78633766.875784189</v>
          </cell>
        </row>
        <row r="139">
          <cell r="A139" t="str">
            <v>풍기서산</v>
          </cell>
          <cell r="H139">
            <v>24229350</v>
          </cell>
        </row>
        <row r="140">
          <cell r="A140" t="str">
            <v>풍기서산</v>
          </cell>
          <cell r="H140">
            <v>3484060</v>
          </cell>
        </row>
        <row r="141">
          <cell r="A141" t="str">
            <v>풍기서산</v>
          </cell>
          <cell r="H141">
            <v>15240880</v>
          </cell>
        </row>
        <row r="142">
          <cell r="A142" t="str">
            <v>풍기서산</v>
          </cell>
          <cell r="H142">
            <v>21033760</v>
          </cell>
        </row>
        <row r="143">
          <cell r="A143" t="str">
            <v>풍기서산</v>
          </cell>
          <cell r="H143">
            <v>16940700</v>
          </cell>
        </row>
        <row r="144">
          <cell r="A144" t="str">
            <v>풍기서산</v>
          </cell>
          <cell r="H144">
            <v>1622280</v>
          </cell>
        </row>
        <row r="145">
          <cell r="A145" t="str">
            <v>풍기서산</v>
          </cell>
          <cell r="H145">
            <v>9077640</v>
          </cell>
        </row>
        <row r="146">
          <cell r="A146" t="str">
            <v>풍기서산</v>
          </cell>
          <cell r="H146">
            <v>4171740</v>
          </cell>
        </row>
        <row r="147">
          <cell r="A147" t="str">
            <v>풍기서산</v>
          </cell>
          <cell r="H147">
            <v>4171740</v>
          </cell>
        </row>
        <row r="148">
          <cell r="H148">
            <v>99972150</v>
          </cell>
        </row>
        <row r="149">
          <cell r="A149" t="str">
            <v>다인</v>
          </cell>
          <cell r="H149">
            <v>8683121.3000000007</v>
          </cell>
        </row>
        <row r="150">
          <cell r="A150" t="str">
            <v>다인</v>
          </cell>
          <cell r="H150">
            <v>8033179.7000000002</v>
          </cell>
        </row>
        <row r="151">
          <cell r="A151" t="str">
            <v>다인</v>
          </cell>
          <cell r="H151">
            <v>0</v>
          </cell>
        </row>
        <row r="152">
          <cell r="A152" t="str">
            <v>다인</v>
          </cell>
          <cell r="H152">
            <v>0</v>
          </cell>
        </row>
        <row r="153">
          <cell r="A153" t="str">
            <v>다인</v>
          </cell>
          <cell r="H153">
            <v>87121717.200000003</v>
          </cell>
        </row>
        <row r="154">
          <cell r="A154" t="str">
            <v>다인</v>
          </cell>
          <cell r="H154">
            <v>80887716</v>
          </cell>
        </row>
        <row r="155">
          <cell r="A155" t="str">
            <v>다인</v>
          </cell>
          <cell r="H155">
            <v>0</v>
          </cell>
        </row>
        <row r="156">
          <cell r="A156" t="str">
            <v>다인</v>
          </cell>
          <cell r="H156">
            <v>0</v>
          </cell>
        </row>
        <row r="157">
          <cell r="H157">
            <v>184725734.19999999</v>
          </cell>
        </row>
        <row r="158">
          <cell r="A158" t="str">
            <v>호원오토MV</v>
          </cell>
          <cell r="H158">
            <v>44637460</v>
          </cell>
        </row>
        <row r="159">
          <cell r="A159" t="str">
            <v>호원오토DL3</v>
          </cell>
          <cell r="H159">
            <v>55429751.999999993</v>
          </cell>
        </row>
        <row r="160">
          <cell r="A160" t="str">
            <v>호원오토DL3</v>
          </cell>
          <cell r="H160">
            <v>26972352</v>
          </cell>
        </row>
        <row r="161">
          <cell r="A161" t="str">
            <v>호원오토DL3</v>
          </cell>
          <cell r="H161">
            <v>43457520</v>
          </cell>
        </row>
        <row r="162">
          <cell r="A162" t="str">
            <v>호원오토DL3</v>
          </cell>
          <cell r="H162">
            <v>44293440</v>
          </cell>
        </row>
        <row r="163">
          <cell r="A163" t="str">
            <v>호원오토DL3</v>
          </cell>
          <cell r="H163">
            <v>60206880</v>
          </cell>
        </row>
        <row r="164">
          <cell r="A164" t="str">
            <v>호원오토DL3</v>
          </cell>
          <cell r="H164">
            <v>60206880</v>
          </cell>
        </row>
        <row r="165">
          <cell r="A165" t="str">
            <v>호원오토DL3</v>
          </cell>
          <cell r="H165">
            <v>125976240</v>
          </cell>
        </row>
        <row r="166">
          <cell r="A166" t="str">
            <v>호원오토DL3</v>
          </cell>
          <cell r="H166">
            <v>125976240</v>
          </cell>
        </row>
        <row r="167">
          <cell r="A167" t="str">
            <v>호원오토GL3</v>
          </cell>
          <cell r="H167">
            <v>13142547</v>
          </cell>
        </row>
        <row r="168">
          <cell r="A168" t="str">
            <v>호원오토GL3</v>
          </cell>
          <cell r="H168">
            <v>1488498</v>
          </cell>
        </row>
        <row r="169">
          <cell r="A169" t="str">
            <v>호원오토GL3</v>
          </cell>
          <cell r="H169">
            <v>8828160</v>
          </cell>
        </row>
        <row r="170">
          <cell r="A170" t="str">
            <v>호원오토GL3</v>
          </cell>
          <cell r="H170">
            <v>8067400</v>
          </cell>
        </row>
        <row r="171">
          <cell r="A171" t="str">
            <v>호원오토GL3</v>
          </cell>
          <cell r="H171">
            <v>10863820</v>
          </cell>
        </row>
        <row r="172">
          <cell r="A172" t="str">
            <v>호원오토GL3</v>
          </cell>
          <cell r="H172">
            <v>10859640</v>
          </cell>
        </row>
        <row r="173">
          <cell r="A173" t="str">
            <v>호원오토GL3</v>
          </cell>
          <cell r="H173">
            <v>25512630</v>
          </cell>
        </row>
        <row r="174">
          <cell r="A174" t="str">
            <v>호원오토GL3</v>
          </cell>
          <cell r="H174">
            <v>25510540</v>
          </cell>
        </row>
        <row r="175">
          <cell r="A175" t="str">
            <v>호원오토GL3</v>
          </cell>
          <cell r="H175">
            <v>6842160</v>
          </cell>
        </row>
        <row r="176">
          <cell r="A176" t="str">
            <v>호원오토GL3</v>
          </cell>
          <cell r="H176">
            <v>7012440</v>
          </cell>
        </row>
        <row r="177">
          <cell r="H177">
            <v>0</v>
          </cell>
        </row>
        <row r="178">
          <cell r="H178">
            <v>0</v>
          </cell>
        </row>
        <row r="179">
          <cell r="H179">
            <v>0</v>
          </cell>
        </row>
        <row r="180">
          <cell r="H180">
            <v>0</v>
          </cell>
        </row>
        <row r="181">
          <cell r="H181">
            <v>0</v>
          </cell>
        </row>
        <row r="182">
          <cell r="H182">
            <v>0</v>
          </cell>
        </row>
        <row r="183">
          <cell r="H183">
            <v>0</v>
          </cell>
        </row>
        <row r="184">
          <cell r="A184" t="str">
            <v>호원오토GN7</v>
          </cell>
          <cell r="H184">
            <v>401540</v>
          </cell>
        </row>
        <row r="185">
          <cell r="A185" t="str">
            <v>호원오토GN7</v>
          </cell>
          <cell r="H185">
            <v>387260</v>
          </cell>
        </row>
        <row r="186">
          <cell r="A186" t="str">
            <v>호원오토GN7</v>
          </cell>
          <cell r="H186">
            <v>3873240</v>
          </cell>
        </row>
        <row r="187">
          <cell r="A187" t="str">
            <v>호원오토GN7</v>
          </cell>
          <cell r="H187">
            <v>2766600</v>
          </cell>
        </row>
        <row r="188">
          <cell r="A188" t="str">
            <v>호원오토GN7</v>
          </cell>
          <cell r="H188">
            <v>1971600</v>
          </cell>
        </row>
        <row r="189">
          <cell r="A189" t="str">
            <v>호원오토GN7</v>
          </cell>
          <cell r="H189">
            <v>1927080</v>
          </cell>
        </row>
        <row r="190">
          <cell r="A190" t="str">
            <v>호원오토GN7</v>
          </cell>
          <cell r="H190">
            <v>1418280</v>
          </cell>
        </row>
        <row r="191">
          <cell r="A191" t="str">
            <v>호원오토KA4PE</v>
          </cell>
          <cell r="H191">
            <v>7362520</v>
          </cell>
        </row>
        <row r="192">
          <cell r="A192" t="str">
            <v>호원오토KA4PE</v>
          </cell>
          <cell r="H192">
            <v>7362520</v>
          </cell>
        </row>
        <row r="193">
          <cell r="A193" t="str">
            <v>호원오토KA4PE</v>
          </cell>
          <cell r="H193">
            <v>7731800</v>
          </cell>
        </row>
        <row r="194">
          <cell r="A194" t="str">
            <v>호원오토KA4PE</v>
          </cell>
          <cell r="H194">
            <v>7731800</v>
          </cell>
        </row>
        <row r="195">
          <cell r="A195" t="str">
            <v>호원오토KA4PE</v>
          </cell>
          <cell r="H195">
            <v>1405572</v>
          </cell>
        </row>
        <row r="196">
          <cell r="A196" t="str">
            <v>호원오토KA4PE</v>
          </cell>
          <cell r="H196">
            <v>1405572</v>
          </cell>
        </row>
        <row r="197">
          <cell r="A197" t="str">
            <v>호원오토KA4PE</v>
          </cell>
          <cell r="H197">
            <v>6194672</v>
          </cell>
        </row>
        <row r="198">
          <cell r="A198" t="str">
            <v>호원오토KA4PE</v>
          </cell>
          <cell r="H198">
            <v>6194672</v>
          </cell>
        </row>
        <row r="199">
          <cell r="A199" t="str">
            <v>호원오토SV</v>
          </cell>
          <cell r="H199">
            <v>116447470</v>
          </cell>
        </row>
        <row r="200">
          <cell r="H200">
            <v>879866797</v>
          </cell>
        </row>
        <row r="201">
          <cell r="A201" t="str">
            <v>인알파코리아</v>
          </cell>
          <cell r="H201">
            <v>42675985.238095239</v>
          </cell>
        </row>
        <row r="202">
          <cell r="A202" t="str">
            <v>인알파코리아</v>
          </cell>
          <cell r="H202">
            <v>42138884.031413615</v>
          </cell>
        </row>
        <row r="203">
          <cell r="A203" t="str">
            <v>인알파코리아</v>
          </cell>
          <cell r="H203">
            <v>1303453.125</v>
          </cell>
        </row>
        <row r="204">
          <cell r="A204" t="str">
            <v>인알파코리아</v>
          </cell>
          <cell r="H204">
            <v>1302145</v>
          </cell>
        </row>
        <row r="205">
          <cell r="A205" t="str">
            <v>인알파코리아</v>
          </cell>
          <cell r="H205">
            <v>4884856.7164179105</v>
          </cell>
        </row>
        <row r="206">
          <cell r="A206" t="str">
            <v>인알파코리아</v>
          </cell>
          <cell r="H206">
            <v>4884856.7164179105</v>
          </cell>
        </row>
        <row r="207">
          <cell r="A207" t="str">
            <v>인알파코리아</v>
          </cell>
          <cell r="H207">
            <v>3432444.3037974685</v>
          </cell>
        </row>
        <row r="208">
          <cell r="A208" t="str">
            <v>인알파코리아</v>
          </cell>
          <cell r="H208">
            <v>3430173.4177215188</v>
          </cell>
        </row>
        <row r="209">
          <cell r="A209" t="str">
            <v>인알파코리아</v>
          </cell>
          <cell r="H209">
            <v>6539073.5849056607</v>
          </cell>
        </row>
        <row r="210">
          <cell r="A210" t="str">
            <v>인알파코리아</v>
          </cell>
          <cell r="H210">
            <v>55860321.850393698</v>
          </cell>
        </row>
        <row r="211">
          <cell r="A211" t="str">
            <v>인알파코리아</v>
          </cell>
          <cell r="H211">
            <v>59113362.47577206</v>
          </cell>
        </row>
        <row r="212">
          <cell r="A212" t="str">
            <v>인알파코리아</v>
          </cell>
          <cell r="H212">
            <v>8350031.9999999991</v>
          </cell>
        </row>
        <row r="213">
          <cell r="A213" t="str">
            <v>인알파코리아</v>
          </cell>
          <cell r="H213">
            <v>5663341.7142857136</v>
          </cell>
        </row>
        <row r="214">
          <cell r="A214" t="str">
            <v>인알파코리아</v>
          </cell>
          <cell r="H214">
            <v>639743.99999999988</v>
          </cell>
        </row>
        <row r="215">
          <cell r="A215" t="str">
            <v>인알파코리아</v>
          </cell>
          <cell r="H215">
            <v>639743.99999999988</v>
          </cell>
        </row>
        <row r="216">
          <cell r="A216" t="str">
            <v>인알파코리아</v>
          </cell>
          <cell r="H216">
            <v>196437.33333333331</v>
          </cell>
        </row>
        <row r="217">
          <cell r="A217" t="str">
            <v>인알파코리아</v>
          </cell>
          <cell r="H217">
            <v>196437.33333333331</v>
          </cell>
        </row>
        <row r="218">
          <cell r="A218" t="str">
            <v>인알파코리아</v>
          </cell>
          <cell r="H218">
            <v>38946560.354865089</v>
          </cell>
        </row>
        <row r="219">
          <cell r="A219" t="str">
            <v>인알파코리아</v>
          </cell>
          <cell r="H219">
            <v>98630478.388732389</v>
          </cell>
        </row>
        <row r="220">
          <cell r="A220" t="str">
            <v>인알파코리아</v>
          </cell>
          <cell r="H220">
            <v>17266652.390977446</v>
          </cell>
        </row>
        <row r="221">
          <cell r="A221" t="str">
            <v>인알파코리아</v>
          </cell>
          <cell r="H221">
            <v>513540</v>
          </cell>
        </row>
        <row r="222">
          <cell r="A222" t="str">
            <v>인알파코리아</v>
          </cell>
          <cell r="H222">
            <v>42572176.119402982</v>
          </cell>
        </row>
        <row r="223">
          <cell r="A223" t="str">
            <v>인알파코리아</v>
          </cell>
          <cell r="H223">
            <v>5517455.625</v>
          </cell>
        </row>
        <row r="224">
          <cell r="A224" t="str">
            <v>인알파코리아</v>
          </cell>
          <cell r="H224">
            <v>2566855.1999999997</v>
          </cell>
        </row>
        <row r="225">
          <cell r="A225" t="str">
            <v>인알파코리아</v>
          </cell>
          <cell r="H225">
            <v>322509.59999999998</v>
          </cell>
        </row>
        <row r="226">
          <cell r="A226" t="str">
            <v>인알파코리아</v>
          </cell>
          <cell r="H226">
            <v>369813.6</v>
          </cell>
        </row>
        <row r="227">
          <cell r="A227" t="str">
            <v>인알파코리아</v>
          </cell>
          <cell r="H227">
            <v>11909121.113924051</v>
          </cell>
        </row>
        <row r="228">
          <cell r="A228" t="str">
            <v>인알파코리아</v>
          </cell>
          <cell r="H228">
            <v>17321693.006344683</v>
          </cell>
        </row>
        <row r="229">
          <cell r="A229" t="str">
            <v>인알파코리아</v>
          </cell>
          <cell r="H229">
            <v>13091232</v>
          </cell>
        </row>
        <row r="230">
          <cell r="A230" t="str">
            <v>인알파코리아</v>
          </cell>
          <cell r="H230">
            <v>52829834.6875</v>
          </cell>
        </row>
        <row r="231">
          <cell r="A231" t="str">
            <v>인알파코리아</v>
          </cell>
          <cell r="H231">
            <v>46840842.746368706</v>
          </cell>
        </row>
        <row r="232">
          <cell r="A232" t="str">
            <v>인알파코리아</v>
          </cell>
          <cell r="H232">
            <v>4601528.9025974022</v>
          </cell>
        </row>
        <row r="233">
          <cell r="A233" t="str">
            <v>인알파코리아</v>
          </cell>
          <cell r="H233">
            <v>37018080</v>
          </cell>
        </row>
        <row r="234">
          <cell r="A234" t="str">
            <v>인알파코리아</v>
          </cell>
          <cell r="H234">
            <v>32242458.947368421</v>
          </cell>
        </row>
        <row r="235">
          <cell r="A235" t="str">
            <v>인알파코리아</v>
          </cell>
          <cell r="H235">
            <v>9521280</v>
          </cell>
        </row>
        <row r="236">
          <cell r="A236" t="str">
            <v>인알파코리아</v>
          </cell>
          <cell r="H236">
            <v>0</v>
          </cell>
        </row>
        <row r="237">
          <cell r="A237" t="str">
            <v>인알파코리아</v>
          </cell>
          <cell r="H237">
            <v>0</v>
          </cell>
        </row>
        <row r="238">
          <cell r="A238" t="str">
            <v>인알파코리아</v>
          </cell>
          <cell r="H238">
            <v>0</v>
          </cell>
        </row>
        <row r="239">
          <cell r="A239" t="str">
            <v>인알파코리아</v>
          </cell>
          <cell r="H239">
            <v>63427230.676691726</v>
          </cell>
        </row>
        <row r="240">
          <cell r="A240" t="str">
            <v>인알파코리아</v>
          </cell>
          <cell r="H240">
            <v>26793569.523809522</v>
          </cell>
        </row>
        <row r="241">
          <cell r="A241" t="str">
            <v>인알파코리아</v>
          </cell>
          <cell r="H241">
            <v>178192708.57142857</v>
          </cell>
        </row>
        <row r="242">
          <cell r="A242" t="str">
            <v>인알파코리아</v>
          </cell>
          <cell r="H242">
            <v>0</v>
          </cell>
        </row>
        <row r="243">
          <cell r="A243" t="str">
            <v>인알파코리아</v>
          </cell>
          <cell r="H243">
            <v>0</v>
          </cell>
        </row>
        <row r="244">
          <cell r="A244" t="str">
            <v>인알파코리아</v>
          </cell>
          <cell r="H244">
            <v>0</v>
          </cell>
        </row>
        <row r="245">
          <cell r="A245" t="str">
            <v>인알파코리아</v>
          </cell>
          <cell r="H245">
            <v>0</v>
          </cell>
        </row>
        <row r="246">
          <cell r="A246" t="str">
            <v>인알파코리아</v>
          </cell>
          <cell r="H246">
            <v>5208185.8511999995</v>
          </cell>
        </row>
        <row r="247">
          <cell r="H247">
            <v>946955100.14709854</v>
          </cell>
        </row>
        <row r="248">
          <cell r="H248">
            <v>2359056256.3228827</v>
          </cell>
        </row>
      </sheetData>
      <sheetData sheetId="1" refreshError="1"/>
      <sheetData sheetId="2" refreshError="1"/>
      <sheetData sheetId="3"/>
    </sheetDataSet>
  </externalBook>
</externalLink>
</file>

<file path=xl/externalLinks/externalLink63.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xxl21:alternateUrls>
      <xxl21:absoluteUrl r:id="rId2"/>
    </xxl21:alternateUrls>
    <sheetNames>
      <sheetName val="호원오토"/>
      <sheetName val="인알파코리아"/>
      <sheetName val="풍기산업"/>
      <sheetName val="대우공업"/>
      <sheetName val="다인"/>
      <sheetName val="1월단가"/>
    </sheetNames>
    <sheetDataSet>
      <sheetData sheetId="0" refreshError="1"/>
      <sheetData sheetId="1" refreshError="1"/>
      <sheetData sheetId="2" refreshError="1"/>
      <sheetData sheetId="3" refreshError="1"/>
      <sheetData sheetId="4" refreshError="1"/>
      <sheetData sheetId="5" refreshError="1">
        <row r="1">
          <cell r="A1" t="str">
            <v>50010562C</v>
          </cell>
          <cell r="B1">
            <v>826</v>
          </cell>
        </row>
        <row r="2">
          <cell r="A2" t="str">
            <v>69174-DO000</v>
          </cell>
          <cell r="B2">
            <v>1276</v>
          </cell>
        </row>
        <row r="3">
          <cell r="A3" t="str">
            <v>69184-DO000</v>
          </cell>
          <cell r="B3">
            <v>1276</v>
          </cell>
        </row>
        <row r="4">
          <cell r="A4" t="str">
            <v>69158-DO000</v>
          </cell>
          <cell r="B4">
            <v>466</v>
          </cell>
        </row>
        <row r="5">
          <cell r="A5" t="str">
            <v>69168-DO000</v>
          </cell>
          <cell r="B5">
            <v>465</v>
          </cell>
        </row>
        <row r="6">
          <cell r="A6" t="str">
            <v>69118-DO000</v>
          </cell>
          <cell r="B6">
            <v>159</v>
          </cell>
        </row>
        <row r="7">
          <cell r="A7" t="str">
            <v>50011721C</v>
          </cell>
          <cell r="B7">
            <v>2621</v>
          </cell>
        </row>
        <row r="8">
          <cell r="A8" t="str">
            <v>50007278B</v>
          </cell>
          <cell r="B8">
            <v>2734</v>
          </cell>
        </row>
        <row r="9">
          <cell r="A9" t="str">
            <v>50010755C</v>
          </cell>
          <cell r="B9">
            <v>2821</v>
          </cell>
        </row>
        <row r="10">
          <cell r="A10" t="str">
            <v>50012110B</v>
          </cell>
          <cell r="B10">
            <v>1832</v>
          </cell>
        </row>
        <row r="11">
          <cell r="A11" t="str">
            <v>651M7-L2000</v>
          </cell>
          <cell r="B11">
            <v>302.60000000000002</v>
          </cell>
        </row>
        <row r="12">
          <cell r="A12" t="str">
            <v>65158-L8000</v>
          </cell>
          <cell r="B12">
            <v>580</v>
          </cell>
        </row>
        <row r="13">
          <cell r="A13" t="str">
            <v>65168-L8000</v>
          </cell>
          <cell r="B13">
            <v>580</v>
          </cell>
        </row>
        <row r="14">
          <cell r="A14" t="str">
            <v>651E3-L8000</v>
          </cell>
          <cell r="B14">
            <v>400.68</v>
          </cell>
        </row>
        <row r="15">
          <cell r="A15" t="str">
            <v>651F3-L8000</v>
          </cell>
          <cell r="B15">
            <v>400.68</v>
          </cell>
        </row>
        <row r="16">
          <cell r="A16" t="str">
            <v>651E4-L8000</v>
          </cell>
          <cell r="B16">
            <v>288</v>
          </cell>
        </row>
        <row r="17">
          <cell r="A17" t="str">
            <v>651F4-L8000</v>
          </cell>
          <cell r="B17">
            <v>288</v>
          </cell>
        </row>
        <row r="18">
          <cell r="A18" t="str">
            <v>65278-L8000</v>
          </cell>
          <cell r="B18">
            <v>253</v>
          </cell>
        </row>
        <row r="19">
          <cell r="A19" t="str">
            <v>65116-L3400</v>
          </cell>
          <cell r="B19">
            <v>984</v>
          </cell>
        </row>
        <row r="20">
          <cell r="A20" t="str">
            <v>65126-L3400</v>
          </cell>
          <cell r="B20">
            <v>975</v>
          </cell>
        </row>
        <row r="21">
          <cell r="A21" t="str">
            <v>65136-L8000</v>
          </cell>
          <cell r="B21">
            <v>209</v>
          </cell>
        </row>
        <row r="22">
          <cell r="A22" t="str">
            <v>65136-L8400</v>
          </cell>
          <cell r="B22">
            <v>339</v>
          </cell>
        </row>
        <row r="23">
          <cell r="A23" t="str">
            <v>65158-L8000/</v>
          </cell>
          <cell r="B23">
            <v>580</v>
          </cell>
        </row>
        <row r="24">
          <cell r="A24" t="str">
            <v>65168-L8000/</v>
          </cell>
          <cell r="B24">
            <v>580</v>
          </cell>
        </row>
        <row r="25">
          <cell r="A25" t="str">
            <v>651E4-L8000/</v>
          </cell>
          <cell r="B25">
            <v>288</v>
          </cell>
        </row>
        <row r="26">
          <cell r="A26" t="str">
            <v>651F4-L8000/</v>
          </cell>
          <cell r="B26">
            <v>288</v>
          </cell>
        </row>
        <row r="27">
          <cell r="A27" t="str">
            <v>65278-L8000/</v>
          </cell>
          <cell r="B27">
            <v>253</v>
          </cell>
        </row>
        <row r="28">
          <cell r="A28" t="str">
            <v>65116-L3400/</v>
          </cell>
          <cell r="B28">
            <v>984</v>
          </cell>
        </row>
        <row r="29">
          <cell r="A29" t="str">
            <v>65126-L3400/</v>
          </cell>
          <cell r="B29">
            <v>975</v>
          </cell>
        </row>
        <row r="30">
          <cell r="A30" t="str">
            <v>651M7-L8400</v>
          </cell>
          <cell r="B30">
            <v>376.9</v>
          </cell>
        </row>
        <row r="31">
          <cell r="A31">
            <v>50010988</v>
          </cell>
          <cell r="B31">
            <v>626</v>
          </cell>
        </row>
        <row r="32">
          <cell r="A32">
            <v>50010989</v>
          </cell>
          <cell r="B32">
            <v>626</v>
          </cell>
        </row>
        <row r="33">
          <cell r="A33">
            <v>50010990</v>
          </cell>
          <cell r="B33">
            <v>653</v>
          </cell>
        </row>
        <row r="34">
          <cell r="A34">
            <v>50010991</v>
          </cell>
          <cell r="B34">
            <v>653</v>
          </cell>
        </row>
        <row r="35">
          <cell r="A35">
            <v>50008630</v>
          </cell>
          <cell r="B35">
            <v>604</v>
          </cell>
        </row>
        <row r="36">
          <cell r="A36">
            <v>50008457</v>
          </cell>
          <cell r="B36">
            <v>467</v>
          </cell>
        </row>
        <row r="37">
          <cell r="A37">
            <v>50008458</v>
          </cell>
          <cell r="B37">
            <v>467</v>
          </cell>
        </row>
        <row r="38">
          <cell r="A38">
            <v>50008175</v>
          </cell>
          <cell r="B38">
            <v>1028</v>
          </cell>
        </row>
        <row r="39">
          <cell r="A39">
            <v>50008009</v>
          </cell>
          <cell r="B39">
            <v>620</v>
          </cell>
        </row>
        <row r="40">
          <cell r="A40">
            <v>50008904</v>
          </cell>
          <cell r="B40">
            <v>1592</v>
          </cell>
        </row>
        <row r="41">
          <cell r="A41" t="str">
            <v>50011623A</v>
          </cell>
          <cell r="B41">
            <v>710</v>
          </cell>
        </row>
        <row r="42">
          <cell r="A42" t="str">
            <v>50011624A</v>
          </cell>
          <cell r="B42">
            <v>710</v>
          </cell>
        </row>
        <row r="43">
          <cell r="A43">
            <v>50009770</v>
          </cell>
          <cell r="B43">
            <v>138</v>
          </cell>
        </row>
        <row r="44">
          <cell r="A44">
            <v>50009772</v>
          </cell>
          <cell r="B44">
            <v>138</v>
          </cell>
        </row>
        <row r="45">
          <cell r="A45" t="str">
            <v>50009975B</v>
          </cell>
          <cell r="B45">
            <v>138</v>
          </cell>
        </row>
        <row r="46">
          <cell r="A46" t="str">
            <v>50009977B</v>
          </cell>
          <cell r="B46">
            <v>138</v>
          </cell>
        </row>
        <row r="47">
          <cell r="A47">
            <v>50009745</v>
          </cell>
          <cell r="B47">
            <v>59</v>
          </cell>
        </row>
        <row r="48">
          <cell r="A48">
            <v>50009877</v>
          </cell>
          <cell r="B48">
            <v>41</v>
          </cell>
        </row>
        <row r="49">
          <cell r="A49">
            <v>50009878</v>
          </cell>
          <cell r="B49">
            <v>41</v>
          </cell>
        </row>
        <row r="50">
          <cell r="A50">
            <v>50010027</v>
          </cell>
          <cell r="B50">
            <v>66</v>
          </cell>
        </row>
        <row r="51">
          <cell r="A51">
            <v>50010086</v>
          </cell>
          <cell r="B51">
            <v>39</v>
          </cell>
        </row>
        <row r="52">
          <cell r="A52" t="str">
            <v>50011944C</v>
          </cell>
          <cell r="B52">
            <v>219</v>
          </cell>
        </row>
        <row r="53">
          <cell r="A53" t="str">
            <v>50011955C</v>
          </cell>
          <cell r="B53">
            <v>219</v>
          </cell>
        </row>
        <row r="54">
          <cell r="A54" t="str">
            <v>50011939B</v>
          </cell>
          <cell r="B54">
            <v>542</v>
          </cell>
        </row>
        <row r="55">
          <cell r="A55" t="str">
            <v>50011941B</v>
          </cell>
          <cell r="B55">
            <v>542</v>
          </cell>
        </row>
        <row r="56">
          <cell r="A56" t="str">
            <v>50011957A</v>
          </cell>
          <cell r="B56">
            <v>603</v>
          </cell>
        </row>
        <row r="57">
          <cell r="A57" t="str">
            <v>50011937C</v>
          </cell>
          <cell r="B57">
            <v>145</v>
          </cell>
        </row>
        <row r="58">
          <cell r="A58" t="str">
            <v>50011938C</v>
          </cell>
          <cell r="B58">
            <v>145</v>
          </cell>
        </row>
        <row r="59">
          <cell r="A59">
            <v>50010992</v>
          </cell>
          <cell r="B59">
            <v>421</v>
          </cell>
        </row>
        <row r="60">
          <cell r="A60">
            <v>50010993</v>
          </cell>
          <cell r="B60">
            <v>421</v>
          </cell>
        </row>
        <row r="61">
          <cell r="A61">
            <v>50010567</v>
          </cell>
          <cell r="B61">
            <v>43</v>
          </cell>
        </row>
        <row r="62">
          <cell r="A62">
            <v>50010569</v>
          </cell>
          <cell r="B62">
            <v>43</v>
          </cell>
        </row>
        <row r="63">
          <cell r="A63">
            <v>50011800</v>
          </cell>
          <cell r="B63">
            <v>45</v>
          </cell>
        </row>
        <row r="64">
          <cell r="A64">
            <v>50011801</v>
          </cell>
          <cell r="B64">
            <v>45</v>
          </cell>
        </row>
        <row r="65">
          <cell r="A65" t="str">
            <v>50000018C</v>
          </cell>
          <cell r="B65">
            <v>299</v>
          </cell>
        </row>
        <row r="66">
          <cell r="A66" t="str">
            <v>69116-DO000</v>
          </cell>
          <cell r="B66">
            <v>549</v>
          </cell>
        </row>
        <row r="67">
          <cell r="A67" t="str">
            <v>81836-R0500</v>
          </cell>
          <cell r="B67">
            <v>476.51000000000005</v>
          </cell>
        </row>
        <row r="68">
          <cell r="A68" t="str">
            <v>81846-R0500</v>
          </cell>
          <cell r="B68">
            <v>477</v>
          </cell>
        </row>
        <row r="69">
          <cell r="A69" t="str">
            <v>81836-R0600</v>
          </cell>
          <cell r="B69">
            <v>581</v>
          </cell>
        </row>
        <row r="70">
          <cell r="A70" t="str">
            <v>81846-R0600</v>
          </cell>
          <cell r="B70">
            <v>581</v>
          </cell>
        </row>
        <row r="71">
          <cell r="A71" t="str">
            <v>50014454B</v>
          </cell>
          <cell r="B71">
            <v>120</v>
          </cell>
        </row>
        <row r="72">
          <cell r="A72" t="str">
            <v>50032843A</v>
          </cell>
          <cell r="B72">
            <v>233</v>
          </cell>
        </row>
        <row r="73">
          <cell r="A73" t="str">
            <v>50032844A</v>
          </cell>
          <cell r="B73">
            <v>233</v>
          </cell>
        </row>
        <row r="74">
          <cell r="A74">
            <v>50011385</v>
          </cell>
          <cell r="B74">
            <v>2736</v>
          </cell>
        </row>
        <row r="75">
          <cell r="A75">
            <v>50011384</v>
          </cell>
          <cell r="B75">
            <v>833</v>
          </cell>
        </row>
        <row r="76">
          <cell r="A76" t="str">
            <v>50011106C</v>
          </cell>
          <cell r="B76">
            <v>188</v>
          </cell>
        </row>
        <row r="77">
          <cell r="A77" t="str">
            <v>50009766A</v>
          </cell>
          <cell r="B77">
            <v>544</v>
          </cell>
        </row>
        <row r="78">
          <cell r="A78" t="str">
            <v>50009768A</v>
          </cell>
          <cell r="B78">
            <v>544</v>
          </cell>
        </row>
        <row r="79">
          <cell r="A79" t="str">
            <v>50009971C</v>
          </cell>
          <cell r="B79">
            <v>539</v>
          </cell>
        </row>
        <row r="80">
          <cell r="A80" t="str">
            <v>50009973C</v>
          </cell>
          <cell r="B80">
            <v>539</v>
          </cell>
        </row>
        <row r="81">
          <cell r="A81" t="str">
            <v>69156-DO000</v>
          </cell>
          <cell r="B81">
            <v>358</v>
          </cell>
        </row>
        <row r="82">
          <cell r="A82" t="str">
            <v>69166-DO000</v>
          </cell>
          <cell r="B82">
            <v>358</v>
          </cell>
        </row>
        <row r="83">
          <cell r="A83" t="str">
            <v>69172-DO000</v>
          </cell>
          <cell r="B83">
            <v>275</v>
          </cell>
        </row>
        <row r="84">
          <cell r="A84" t="str">
            <v>69182-DO000</v>
          </cell>
          <cell r="B84">
            <v>275</v>
          </cell>
        </row>
        <row r="85">
          <cell r="A85" t="str">
            <v>728A1-R0500</v>
          </cell>
          <cell r="B85">
            <v>535</v>
          </cell>
        </row>
        <row r="86">
          <cell r="A86" t="str">
            <v>728B1-R0500</v>
          </cell>
          <cell r="B86">
            <v>535</v>
          </cell>
        </row>
        <row r="87">
          <cell r="A87" t="str">
            <v>72815-R0500</v>
          </cell>
          <cell r="B87">
            <v>685</v>
          </cell>
        </row>
        <row r="88">
          <cell r="A88" t="str">
            <v>72816-R0500</v>
          </cell>
          <cell r="B88">
            <v>685</v>
          </cell>
        </row>
        <row r="89">
          <cell r="A89" t="str">
            <v>65154-L8000</v>
          </cell>
          <cell r="B89">
            <v>1009</v>
          </cell>
        </row>
        <row r="90">
          <cell r="A90" t="str">
            <v>65164-L8000</v>
          </cell>
          <cell r="B90">
            <v>1009</v>
          </cell>
        </row>
        <row r="91">
          <cell r="A91" t="str">
            <v>65156-L8000</v>
          </cell>
          <cell r="B91">
            <v>1190</v>
          </cell>
        </row>
        <row r="92">
          <cell r="A92" t="str">
            <v>65166-L8000</v>
          </cell>
          <cell r="B92">
            <v>1190</v>
          </cell>
        </row>
        <row r="93">
          <cell r="A93" t="str">
            <v>651M8-L8000</v>
          </cell>
          <cell r="B93">
            <v>116</v>
          </cell>
        </row>
        <row r="94">
          <cell r="A94" t="str">
            <v>65136-L2800</v>
          </cell>
          <cell r="B94">
            <v>272</v>
          </cell>
        </row>
        <row r="95">
          <cell r="A95" t="str">
            <v>651M8-L2800</v>
          </cell>
          <cell r="B95">
            <v>311</v>
          </cell>
        </row>
        <row r="96">
          <cell r="A96" t="str">
            <v>69116-EV000</v>
          </cell>
          <cell r="B96">
            <v>497</v>
          </cell>
        </row>
        <row r="97">
          <cell r="A97" t="str">
            <v>69139-EV000</v>
          </cell>
          <cell r="B97">
            <v>62</v>
          </cell>
        </row>
        <row r="98">
          <cell r="A98" t="str">
            <v>69156-EV000</v>
          </cell>
          <cell r="B98">
            <v>334</v>
          </cell>
        </row>
        <row r="99">
          <cell r="A99" t="str">
            <v>69166-EV000</v>
          </cell>
          <cell r="B99">
            <v>334</v>
          </cell>
        </row>
        <row r="100">
          <cell r="A100">
            <v>50011308</v>
          </cell>
          <cell r="B100">
            <v>1566</v>
          </cell>
        </row>
        <row r="101">
          <cell r="A101">
            <v>50011833</v>
          </cell>
          <cell r="B101">
            <v>47</v>
          </cell>
        </row>
        <row r="102">
          <cell r="A102" t="str">
            <v>65152-L1000</v>
          </cell>
          <cell r="B102">
            <v>2526</v>
          </cell>
        </row>
        <row r="103">
          <cell r="A103" t="str">
            <v>65162-L1000</v>
          </cell>
          <cell r="B103">
            <v>2525</v>
          </cell>
        </row>
        <row r="104">
          <cell r="A104" t="str">
            <v>65152-L8000</v>
          </cell>
          <cell r="B104">
            <v>2540</v>
          </cell>
        </row>
        <row r="105">
          <cell r="A105" t="str">
            <v>65162-L8000</v>
          </cell>
          <cell r="B105">
            <v>2540</v>
          </cell>
        </row>
        <row r="106">
          <cell r="A106" t="str">
            <v>65158-L1000</v>
          </cell>
          <cell r="B106">
            <v>742</v>
          </cell>
        </row>
        <row r="107">
          <cell r="A107" t="str">
            <v>65168-L1000</v>
          </cell>
          <cell r="B107">
            <v>742</v>
          </cell>
        </row>
        <row r="108">
          <cell r="A108" t="str">
            <v>651E4-L1000</v>
          </cell>
          <cell r="B108">
            <v>398</v>
          </cell>
        </row>
        <row r="109">
          <cell r="A109" t="str">
            <v>651F4-L1000</v>
          </cell>
          <cell r="B109">
            <v>398</v>
          </cell>
        </row>
        <row r="110">
          <cell r="A110" t="str">
            <v>65176-L1000</v>
          </cell>
          <cell r="B110">
            <v>2430</v>
          </cell>
        </row>
        <row r="111">
          <cell r="A111" t="str">
            <v>65186-L1000</v>
          </cell>
          <cell r="B111">
            <v>2430</v>
          </cell>
        </row>
        <row r="112">
          <cell r="A112" t="str">
            <v>65154-L1000</v>
          </cell>
          <cell r="B112">
            <v>1277</v>
          </cell>
        </row>
        <row r="113">
          <cell r="A113" t="str">
            <v>65164-L1000</v>
          </cell>
          <cell r="B113">
            <v>1277</v>
          </cell>
        </row>
        <row r="114">
          <cell r="A114" t="str">
            <v>65156-L1000</v>
          </cell>
          <cell r="B114">
            <v>1159</v>
          </cell>
        </row>
        <row r="115">
          <cell r="A115" t="str">
            <v>65166-L1000</v>
          </cell>
          <cell r="B115">
            <v>1159</v>
          </cell>
        </row>
        <row r="116">
          <cell r="A116" t="str">
            <v>651E6-L1000</v>
          </cell>
          <cell r="B116">
            <v>467</v>
          </cell>
        </row>
        <row r="117">
          <cell r="A117" t="str">
            <v>651F6-L1000</v>
          </cell>
          <cell r="B117">
            <v>467</v>
          </cell>
        </row>
        <row r="118">
          <cell r="A118" t="str">
            <v>65282-L3400</v>
          </cell>
          <cell r="B118">
            <v>387</v>
          </cell>
        </row>
        <row r="119">
          <cell r="A119" t="str">
            <v>65292-L3400</v>
          </cell>
          <cell r="B119">
            <v>387</v>
          </cell>
        </row>
        <row r="120">
          <cell r="A120" t="str">
            <v>652E6-L3400</v>
          </cell>
          <cell r="B120">
            <v>375</v>
          </cell>
        </row>
        <row r="121">
          <cell r="A121" t="str">
            <v>652F6-L3400</v>
          </cell>
          <cell r="B121">
            <v>375</v>
          </cell>
        </row>
        <row r="122">
          <cell r="A122" t="str">
            <v>65132-L1000</v>
          </cell>
          <cell r="B122">
            <v>4955</v>
          </cell>
        </row>
        <row r="123">
          <cell r="A123" t="str">
            <v>65132-L2500</v>
          </cell>
          <cell r="B123">
            <v>5345</v>
          </cell>
        </row>
        <row r="124">
          <cell r="A124" t="str">
            <v>65132-L3400</v>
          </cell>
          <cell r="B124">
            <v>5638</v>
          </cell>
        </row>
        <row r="125">
          <cell r="A125" t="str">
            <v>65132-L8000</v>
          </cell>
          <cell r="B125">
            <v>5274</v>
          </cell>
        </row>
        <row r="126">
          <cell r="A126" t="str">
            <v>65132-L8400</v>
          </cell>
          <cell r="B126">
            <v>4885</v>
          </cell>
        </row>
        <row r="127">
          <cell r="A127" t="str">
            <v>65352-L1000</v>
          </cell>
          <cell r="B127">
            <v>513</v>
          </cell>
        </row>
        <row r="128">
          <cell r="A128" t="str">
            <v>65362-L1000</v>
          </cell>
          <cell r="B128">
            <v>513</v>
          </cell>
        </row>
        <row r="129">
          <cell r="A129" t="str">
            <v>65174-L1000</v>
          </cell>
          <cell r="B129">
            <v>825</v>
          </cell>
        </row>
        <row r="130">
          <cell r="A130" t="str">
            <v>65184-L1000</v>
          </cell>
          <cell r="B130">
            <v>825</v>
          </cell>
        </row>
        <row r="131">
          <cell r="A131" t="str">
            <v>65264-F6000</v>
          </cell>
          <cell r="B131">
            <v>71</v>
          </cell>
        </row>
        <row r="132">
          <cell r="A132" t="str">
            <v>65294-D4000</v>
          </cell>
          <cell r="B132">
            <v>88</v>
          </cell>
        </row>
        <row r="133">
          <cell r="A133" t="str">
            <v>65264-D4000</v>
          </cell>
          <cell r="B133">
            <v>88</v>
          </cell>
        </row>
        <row r="134">
          <cell r="A134" t="str">
            <v>651E2-L5000</v>
          </cell>
          <cell r="B134">
            <v>359</v>
          </cell>
        </row>
        <row r="135">
          <cell r="A135" t="str">
            <v>651F2-L5000</v>
          </cell>
          <cell r="B135">
            <v>359</v>
          </cell>
        </row>
        <row r="136">
          <cell r="A136" t="str">
            <v>65172-L2000</v>
          </cell>
          <cell r="B136">
            <v>9271</v>
          </cell>
        </row>
        <row r="137">
          <cell r="A137" t="str">
            <v>65182-L2000</v>
          </cell>
          <cell r="B137">
            <v>9271</v>
          </cell>
        </row>
        <row r="138">
          <cell r="A138" t="str">
            <v>65172-L8000</v>
          </cell>
          <cell r="B138">
            <v>11284</v>
          </cell>
        </row>
        <row r="139">
          <cell r="A139" t="str">
            <v>65182-L8000</v>
          </cell>
          <cell r="B139">
            <v>11284</v>
          </cell>
        </row>
        <row r="140">
          <cell r="A140" t="str">
            <v>69145-AT000</v>
          </cell>
          <cell r="B140">
            <v>399</v>
          </cell>
        </row>
        <row r="141">
          <cell r="A141" t="str">
            <v>69162-G8000</v>
          </cell>
          <cell r="B141">
            <v>282</v>
          </cell>
        </row>
        <row r="142">
          <cell r="A142" t="str">
            <v>69156-DO000 (PAD)</v>
          </cell>
          <cell r="B142">
            <v>1424</v>
          </cell>
        </row>
        <row r="143">
          <cell r="A143" t="str">
            <v>69166-DO000 (PAD)</v>
          </cell>
          <cell r="B143">
            <v>1424</v>
          </cell>
        </row>
        <row r="144">
          <cell r="A144" t="str">
            <v>65996-C5000</v>
          </cell>
          <cell r="B144">
            <v>530</v>
          </cell>
        </row>
        <row r="145">
          <cell r="A145" t="str">
            <v>99242-06100</v>
          </cell>
          <cell r="B145">
            <v>16.25</v>
          </cell>
        </row>
        <row r="146">
          <cell r="A146" t="str">
            <v>구조용 접착체</v>
          </cell>
          <cell r="B146">
            <v>9700</v>
          </cell>
        </row>
        <row r="147">
          <cell r="A147" t="str">
            <v>12904-06101</v>
          </cell>
          <cell r="B147">
            <v>17.39</v>
          </cell>
        </row>
        <row r="148">
          <cell r="A148" t="str">
            <v>64372-1F000</v>
          </cell>
          <cell r="B148">
            <v>14.32</v>
          </cell>
        </row>
        <row r="149">
          <cell r="A149" t="str">
            <v>64372-1R000</v>
          </cell>
          <cell r="B149">
            <v>19.079999999999998</v>
          </cell>
        </row>
        <row r="150">
          <cell r="A150" t="str">
            <v>84191-A7500</v>
          </cell>
          <cell r="B150">
            <v>38</v>
          </cell>
        </row>
        <row r="151">
          <cell r="A151" t="str">
            <v>81763-1Y000</v>
          </cell>
          <cell r="B151">
            <v>189.64</v>
          </cell>
        </row>
        <row r="152">
          <cell r="A152" t="str">
            <v>81838-R0600</v>
          </cell>
          <cell r="B152">
            <v>335.20000000000005</v>
          </cell>
        </row>
        <row r="153">
          <cell r="A153" t="str">
            <v>13905-06000</v>
          </cell>
          <cell r="B153">
            <v>11.4</v>
          </cell>
        </row>
        <row r="154">
          <cell r="A154" t="str">
            <v>13905-08000</v>
          </cell>
          <cell r="B154">
            <v>20.14</v>
          </cell>
        </row>
        <row r="155">
          <cell r="A155" t="str">
            <v>19353-07250</v>
          </cell>
          <cell r="B155">
            <v>181.14</v>
          </cell>
        </row>
        <row r="156">
          <cell r="A156" t="str">
            <v>10216-10000</v>
          </cell>
          <cell r="B156">
            <v>79.5</v>
          </cell>
        </row>
        <row r="157">
          <cell r="A157" t="str">
            <v>13917-10120</v>
          </cell>
          <cell r="B157">
            <v>49.5</v>
          </cell>
        </row>
        <row r="158">
          <cell r="A158" t="str">
            <v>12900-06140</v>
          </cell>
          <cell r="B158">
            <v>16.12</v>
          </cell>
        </row>
        <row r="159">
          <cell r="A159" t="str">
            <v>12900-06180</v>
          </cell>
          <cell r="B159">
            <v>17.89</v>
          </cell>
        </row>
        <row r="160">
          <cell r="A160" t="str">
            <v>64372-3V000</v>
          </cell>
          <cell r="B160">
            <v>13.05</v>
          </cell>
        </row>
        <row r="161">
          <cell r="A161" t="str">
            <v>12922-06201</v>
          </cell>
          <cell r="B161">
            <v>35.56</v>
          </cell>
        </row>
        <row r="162">
          <cell r="A162" t="str">
            <v>12971-06203</v>
          </cell>
          <cell r="B162">
            <v>31.826000000000001</v>
          </cell>
        </row>
        <row r="163">
          <cell r="A163" t="str">
            <v>65178-L1000</v>
          </cell>
          <cell r="B163">
            <v>312.60000000000002</v>
          </cell>
        </row>
        <row r="164">
          <cell r="A164" t="str">
            <v>65178-L3400</v>
          </cell>
          <cell r="B164">
            <v>414.9</v>
          </cell>
        </row>
        <row r="165">
          <cell r="A165" t="str">
            <v>69146-AT000</v>
          </cell>
          <cell r="B165">
            <v>398</v>
          </cell>
        </row>
        <row r="166">
          <cell r="A166" t="str">
            <v>65412-L1000</v>
          </cell>
          <cell r="B166">
            <v>867</v>
          </cell>
        </row>
        <row r="167">
          <cell r="A167" t="str">
            <v>65422-L1000</v>
          </cell>
          <cell r="B167">
            <v>870</v>
          </cell>
        </row>
        <row r="168">
          <cell r="A168" t="str">
            <v>65916-L1000</v>
          </cell>
          <cell r="B168">
            <v>89</v>
          </cell>
        </row>
        <row r="169">
          <cell r="A169" t="str">
            <v>655N6-L1000</v>
          </cell>
          <cell r="B169">
            <v>1211</v>
          </cell>
        </row>
        <row r="170">
          <cell r="A170" t="str">
            <v>655P6-L1000</v>
          </cell>
          <cell r="B170">
            <v>1211</v>
          </cell>
        </row>
        <row r="171">
          <cell r="A171" t="str">
            <v>657N2-L1000</v>
          </cell>
          <cell r="B171">
            <v>1015</v>
          </cell>
        </row>
        <row r="172">
          <cell r="A172" t="str">
            <v>657P2-L1000</v>
          </cell>
          <cell r="B172">
            <v>974</v>
          </cell>
        </row>
        <row r="173">
          <cell r="A173" t="str">
            <v>65832-L1000</v>
          </cell>
          <cell r="B173">
            <v>1655</v>
          </cell>
        </row>
        <row r="174">
          <cell r="A174" t="str">
            <v>65852-L2000</v>
          </cell>
          <cell r="B174">
            <v>3022</v>
          </cell>
        </row>
        <row r="175">
          <cell r="A175" t="str">
            <v>65554-D4000</v>
          </cell>
          <cell r="B175">
            <v>230</v>
          </cell>
        </row>
        <row r="176">
          <cell r="A176" t="str">
            <v>655N6-L8400</v>
          </cell>
          <cell r="B176">
            <v>1132</v>
          </cell>
        </row>
        <row r="177">
          <cell r="A177" t="str">
            <v>655P6-L8400</v>
          </cell>
          <cell r="B177">
            <v>1132</v>
          </cell>
        </row>
        <row r="178">
          <cell r="A178" t="str">
            <v>65916-L8400</v>
          </cell>
          <cell r="B178">
            <v>123</v>
          </cell>
        </row>
        <row r="179">
          <cell r="A179" t="str">
            <v>657A6-E2510</v>
          </cell>
          <cell r="B179">
            <v>1051</v>
          </cell>
        </row>
        <row r="180">
          <cell r="A180" t="str">
            <v>657B6-E2510</v>
          </cell>
          <cell r="B180">
            <v>1051</v>
          </cell>
        </row>
        <row r="181">
          <cell r="A181" t="str">
            <v>65512-A3000</v>
          </cell>
          <cell r="B181">
            <v>4606</v>
          </cell>
        </row>
        <row r="182">
          <cell r="A182" t="str">
            <v>65512-E2510</v>
          </cell>
          <cell r="B182">
            <v>4726</v>
          </cell>
        </row>
        <row r="183">
          <cell r="A183" t="str">
            <v>65821-1Y800</v>
          </cell>
          <cell r="B183">
            <v>144</v>
          </cell>
        </row>
        <row r="184">
          <cell r="A184" t="str">
            <v>65837-A3000</v>
          </cell>
          <cell r="B184">
            <v>1034</v>
          </cell>
        </row>
        <row r="185">
          <cell r="A185" t="str">
            <v>65847-A3000</v>
          </cell>
          <cell r="B185">
            <v>885</v>
          </cell>
        </row>
        <row r="186">
          <cell r="A186" t="str">
            <v>65779-1Y010</v>
          </cell>
          <cell r="B186">
            <v>60</v>
          </cell>
        </row>
        <row r="187">
          <cell r="A187" t="str">
            <v>65789-1Y010</v>
          </cell>
          <cell r="B187">
            <v>60</v>
          </cell>
        </row>
        <row r="188">
          <cell r="A188" t="str">
            <v>65567-E2510</v>
          </cell>
          <cell r="B188">
            <v>601</v>
          </cell>
        </row>
        <row r="189">
          <cell r="A189" t="str">
            <v>65598-E2510</v>
          </cell>
          <cell r="B189">
            <v>865</v>
          </cell>
        </row>
        <row r="190">
          <cell r="A190" t="str">
            <v>65798-1Y000</v>
          </cell>
          <cell r="B190">
            <v>421.3</v>
          </cell>
        </row>
        <row r="191">
          <cell r="A191" t="str">
            <v>64749-CV000</v>
          </cell>
          <cell r="B191">
            <v>458.5</v>
          </cell>
        </row>
        <row r="192">
          <cell r="A192" t="str">
            <v>65523-A3500</v>
          </cell>
          <cell r="B192">
            <v>259</v>
          </cell>
        </row>
        <row r="193">
          <cell r="A193">
            <v>50007752</v>
          </cell>
          <cell r="B193">
            <v>14.5</v>
          </cell>
        </row>
        <row r="194">
          <cell r="A194">
            <v>50007315</v>
          </cell>
          <cell r="B194">
            <v>32</v>
          </cell>
        </row>
        <row r="195">
          <cell r="A195" t="str">
            <v>12900-06201</v>
          </cell>
          <cell r="B195">
            <v>24</v>
          </cell>
        </row>
        <row r="196">
          <cell r="A196" t="str">
            <v>13905-05000</v>
          </cell>
          <cell r="B196">
            <v>10.3</v>
          </cell>
        </row>
        <row r="197">
          <cell r="A197" t="str">
            <v>13194-08220</v>
          </cell>
          <cell r="B197">
            <v>101.3</v>
          </cell>
        </row>
        <row r="198">
          <cell r="A198" t="str">
            <v>13911-08001</v>
          </cell>
          <cell r="B198">
            <v>53.6</v>
          </cell>
        </row>
        <row r="199">
          <cell r="A199" t="str">
            <v>65639-3K000</v>
          </cell>
          <cell r="B199">
            <v>145.1</v>
          </cell>
        </row>
        <row r="207">
          <cell r="A207" t="str">
            <v>65512-C5000</v>
          </cell>
          <cell r="B207">
            <v>7040</v>
          </cell>
        </row>
        <row r="208">
          <cell r="A208" t="str">
            <v>65512-C5900</v>
          </cell>
          <cell r="B208">
            <v>7040</v>
          </cell>
        </row>
        <row r="209">
          <cell r="A209" t="str">
            <v>65522-L8400</v>
          </cell>
          <cell r="B209">
            <v>5513</v>
          </cell>
        </row>
        <row r="210">
          <cell r="A210" t="str">
            <v>65561-3E001</v>
          </cell>
          <cell r="B210">
            <v>12304</v>
          </cell>
        </row>
        <row r="211">
          <cell r="A211" t="str">
            <v>65630-L2000</v>
          </cell>
          <cell r="B211">
            <v>13716</v>
          </cell>
        </row>
        <row r="212">
          <cell r="A212" t="str">
            <v>65630-L2010</v>
          </cell>
          <cell r="B212">
            <v>13432</v>
          </cell>
        </row>
        <row r="213">
          <cell r="A213" t="str">
            <v>65630-L2020</v>
          </cell>
          <cell r="B213">
            <v>12981</v>
          </cell>
        </row>
        <row r="214">
          <cell r="A214" t="str">
            <v>65630-L2800</v>
          </cell>
          <cell r="B214">
            <v>11733</v>
          </cell>
        </row>
        <row r="215">
          <cell r="A215" t="str">
            <v>65630-L5000</v>
          </cell>
          <cell r="B215">
            <v>12388</v>
          </cell>
        </row>
        <row r="216">
          <cell r="A216" t="str">
            <v>65630-L5010</v>
          </cell>
          <cell r="B216">
            <v>12132</v>
          </cell>
        </row>
        <row r="217">
          <cell r="A217" t="str">
            <v>65630-L8400</v>
          </cell>
          <cell r="B217">
            <v>13372</v>
          </cell>
        </row>
        <row r="218">
          <cell r="A218" t="str">
            <v>65852-L3000</v>
          </cell>
          <cell r="B218">
            <v>3050</v>
          </cell>
        </row>
        <row r="219">
          <cell r="A219" t="str">
            <v>71131-2F510</v>
          </cell>
          <cell r="B219">
            <v>30638</v>
          </cell>
        </row>
        <row r="220">
          <cell r="A220" t="str">
            <v>71141-2F510</v>
          </cell>
          <cell r="B220">
            <v>30630</v>
          </cell>
        </row>
        <row r="221">
          <cell r="A221" t="str">
            <v>71201-07000</v>
          </cell>
          <cell r="B221">
            <v>21775</v>
          </cell>
        </row>
        <row r="222">
          <cell r="A222" t="str">
            <v>71201-3K001</v>
          </cell>
          <cell r="B222">
            <v>25631</v>
          </cell>
        </row>
        <row r="223">
          <cell r="A223" t="str">
            <v>71201-3L001</v>
          </cell>
          <cell r="B223">
            <v>25241.05</v>
          </cell>
        </row>
        <row r="224">
          <cell r="A224" t="str">
            <v>71202-07000</v>
          </cell>
          <cell r="B224">
            <v>21775</v>
          </cell>
        </row>
        <row r="225">
          <cell r="A225" t="str">
            <v>71202-3K001</v>
          </cell>
          <cell r="B225">
            <v>25627</v>
          </cell>
        </row>
        <row r="226">
          <cell r="A226" t="str">
            <v>71202-3L001</v>
          </cell>
          <cell r="B226">
            <v>25387.35</v>
          </cell>
        </row>
        <row r="227">
          <cell r="A227" t="str">
            <v>71377-3R000</v>
          </cell>
          <cell r="B227">
            <v>7734</v>
          </cell>
        </row>
        <row r="228">
          <cell r="A228" t="str">
            <v>71412-3R000</v>
          </cell>
          <cell r="B228">
            <v>3877</v>
          </cell>
        </row>
        <row r="229">
          <cell r="A229" t="str">
            <v>71422-3R000</v>
          </cell>
          <cell r="B229">
            <v>3877</v>
          </cell>
        </row>
        <row r="230">
          <cell r="A230" t="str">
            <v>71601-2G100</v>
          </cell>
          <cell r="B230">
            <v>37228</v>
          </cell>
        </row>
        <row r="231">
          <cell r="A231" t="str">
            <v>71602-2G100</v>
          </cell>
          <cell r="B231">
            <v>35639</v>
          </cell>
        </row>
        <row r="232">
          <cell r="A232" t="str">
            <v>71603-3E000</v>
          </cell>
          <cell r="B232">
            <v>34077</v>
          </cell>
        </row>
        <row r="233">
          <cell r="A233" t="str">
            <v>71603-3E100</v>
          </cell>
          <cell r="B233">
            <v>25299.95</v>
          </cell>
        </row>
        <row r="234">
          <cell r="A234" t="str">
            <v>71604-3E000</v>
          </cell>
          <cell r="B234">
            <v>38175</v>
          </cell>
        </row>
        <row r="235">
          <cell r="A235" t="str">
            <v>71604-3E100</v>
          </cell>
          <cell r="B235">
            <v>26712.6</v>
          </cell>
        </row>
        <row r="236">
          <cell r="A236" t="str">
            <v>71611-3E000</v>
          </cell>
          <cell r="B236">
            <v>21473</v>
          </cell>
        </row>
        <row r="237">
          <cell r="A237" t="str">
            <v>71611-3E100</v>
          </cell>
          <cell r="B237">
            <v>20426</v>
          </cell>
        </row>
        <row r="238">
          <cell r="A238" t="str">
            <v>71621-3E000</v>
          </cell>
          <cell r="B238">
            <v>19490</v>
          </cell>
        </row>
        <row r="239">
          <cell r="A239" t="str">
            <v>71621-3E100</v>
          </cell>
          <cell r="B239">
            <v>21604</v>
          </cell>
        </row>
        <row r="240">
          <cell r="A240" t="str">
            <v>71653-2P000</v>
          </cell>
          <cell r="B240">
            <v>2438</v>
          </cell>
        </row>
        <row r="241">
          <cell r="A241" t="str">
            <v>71663-2P000</v>
          </cell>
          <cell r="B241">
            <v>2437</v>
          </cell>
        </row>
        <row r="242">
          <cell r="A242" t="str">
            <v>71678-2P700</v>
          </cell>
          <cell r="B242">
            <v>2956</v>
          </cell>
        </row>
        <row r="243">
          <cell r="A243" t="str">
            <v>71688-2P700</v>
          </cell>
          <cell r="B243">
            <v>2956</v>
          </cell>
        </row>
        <row r="244">
          <cell r="A244" t="str">
            <v>71731-2P700</v>
          </cell>
          <cell r="B244">
            <v>2117</v>
          </cell>
        </row>
        <row r="245">
          <cell r="A245" t="str">
            <v>71741-2P700</v>
          </cell>
          <cell r="B245">
            <v>2103</v>
          </cell>
        </row>
        <row r="246">
          <cell r="A246" t="str">
            <v>76230-2G010</v>
          </cell>
          <cell r="B246">
            <v>20080</v>
          </cell>
        </row>
        <row r="247">
          <cell r="A247" t="str">
            <v>76231-A7000</v>
          </cell>
          <cell r="B247">
            <v>1294</v>
          </cell>
        </row>
        <row r="248">
          <cell r="A248" t="str">
            <v>76240-2G010</v>
          </cell>
          <cell r="B248">
            <v>20022</v>
          </cell>
        </row>
        <row r="249">
          <cell r="A249" t="str">
            <v>76241-A7000</v>
          </cell>
          <cell r="B249">
            <v>1294</v>
          </cell>
        </row>
        <row r="250">
          <cell r="A250" t="str">
            <v>77230-2G010</v>
          </cell>
          <cell r="B250">
            <v>20318</v>
          </cell>
        </row>
        <row r="251">
          <cell r="A251" t="str">
            <v>77240-2G010</v>
          </cell>
          <cell r="B251">
            <v>20314.349999999999</v>
          </cell>
        </row>
      </sheetData>
    </sheetDataSet>
  </externalBook>
</externalLink>
</file>

<file path=xl/externalLinks/externalLink64.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xxl21:alternateUrls>
      <xxl21:absoluteUrl r:id="rId2"/>
    </xxl21:alternateUrls>
    <sheetNames>
      <sheetName val="풍기서산(사급)"/>
      <sheetName val="세원테크(사급)"/>
      <sheetName val="대우포승(사급)"/>
      <sheetName val="호원오토(사급)"/>
      <sheetName val="웅지테크"/>
      <sheetName val="태영금속"/>
      <sheetName val="JS테크"/>
      <sheetName val="에이오에스"/>
      <sheetName val="창경테크"/>
      <sheetName val="신성테크"/>
      <sheetName val="광성산업"/>
      <sheetName val="MV1 , SV (재고관리)"/>
      <sheetName val="TAM,KA4,인알파"/>
      <sheetName val="DL3 GL3 (재고관리)"/>
      <sheetName val="태창금속 (전착도장)"/>
      <sheetName val="인알파 (주간계획)"/>
      <sheetName val="실적 취합"/>
      <sheetName val="협력업체 (C.O 납품현황)"/>
      <sheetName val="대우사급 입고현황"/>
      <sheetName val="호원사급 입고현황"/>
      <sheetName val="협력업체 입고현황"/>
    </sheetNames>
    <sheetDataSet>
      <sheetData sheetId="0"/>
      <sheetData sheetId="1"/>
      <sheetData sheetId="2"/>
      <sheetData sheetId="3"/>
      <sheetData sheetId="4"/>
      <sheetData sheetId="5"/>
      <sheetData sheetId="6"/>
      <sheetData sheetId="7"/>
      <sheetData sheetId="8"/>
      <sheetData sheetId="9"/>
      <sheetData sheetId="10"/>
      <sheetData sheetId="11"/>
      <sheetData sheetId="12"/>
      <sheetData sheetId="13"/>
      <sheetData sheetId="14"/>
      <sheetData sheetId="15"/>
      <sheetData sheetId="16"/>
      <sheetData sheetId="17"/>
      <sheetData sheetId="18">
        <row r="3">
          <cell r="D3" t="str">
            <v>65852-L2000</v>
          </cell>
          <cell r="E3" t="str">
            <v xml:space="preserve">MBR RR FLR CTR CROSS </v>
          </cell>
          <cell r="F3">
            <v>9000</v>
          </cell>
          <cell r="H3">
            <v>900</v>
          </cell>
          <cell r="J3">
            <v>900</v>
          </cell>
          <cell r="K3">
            <v>1800</v>
          </cell>
          <cell r="P3">
            <v>900</v>
          </cell>
          <cell r="Q3">
            <v>900</v>
          </cell>
          <cell r="R3">
            <v>900</v>
          </cell>
          <cell r="W3">
            <v>900</v>
          </cell>
          <cell r="X3">
            <v>900</v>
          </cell>
          <cell r="Y3">
            <v>900</v>
          </cell>
        </row>
        <row r="4">
          <cell r="D4" t="str">
            <v>65832-L1000</v>
          </cell>
          <cell r="E4" t="str">
            <v>MBR RR FLR RR CROSS</v>
          </cell>
          <cell r="F4">
            <v>10500</v>
          </cell>
          <cell r="H4">
            <v>1500</v>
          </cell>
          <cell r="J4">
            <v>1500</v>
          </cell>
          <cell r="O4">
            <v>1500</v>
          </cell>
          <cell r="Q4">
            <v>1500</v>
          </cell>
          <cell r="R4">
            <v>1500</v>
          </cell>
          <cell r="X4">
            <v>1500</v>
          </cell>
          <cell r="Y4">
            <v>1500</v>
          </cell>
        </row>
        <row r="5">
          <cell r="D5" t="str">
            <v>65916-L1000</v>
          </cell>
          <cell r="E5" t="str">
            <v>SUPT F/TANK BAND RR MTG LH</v>
          </cell>
          <cell r="F5">
            <v>7600</v>
          </cell>
          <cell r="L5">
            <v>7600</v>
          </cell>
        </row>
        <row r="6">
          <cell r="D6" t="str">
            <v>65412-L1000</v>
          </cell>
          <cell r="E6" t="str">
            <v>AREINF SS’Y RR S/BELT ANCH LH</v>
          </cell>
          <cell r="F6">
            <v>7500</v>
          </cell>
          <cell r="I6">
            <v>2500</v>
          </cell>
          <cell r="P6">
            <v>2500</v>
          </cell>
          <cell r="W6">
            <v>2500</v>
          </cell>
        </row>
        <row r="7">
          <cell r="D7" t="str">
            <v>65422-L1000</v>
          </cell>
          <cell r="E7" t="str">
            <v>AREINF SS’Y RR S/BELT ANCH RH</v>
          </cell>
          <cell r="F7">
            <v>7500</v>
          </cell>
          <cell r="I7">
            <v>2500</v>
          </cell>
          <cell r="P7">
            <v>2500</v>
          </cell>
          <cell r="W7">
            <v>2500</v>
          </cell>
        </row>
        <row r="8">
          <cell r="D8" t="str">
            <v>657N2-L1000</v>
          </cell>
          <cell r="E8" t="str">
            <v>MBR CANISTER MTG LH</v>
          </cell>
          <cell r="F8">
            <v>8000</v>
          </cell>
          <cell r="I8">
            <v>2000</v>
          </cell>
          <cell r="L8">
            <v>2000</v>
          </cell>
          <cell r="P8">
            <v>2000</v>
          </cell>
          <cell r="W8">
            <v>2000</v>
          </cell>
        </row>
        <row r="9">
          <cell r="D9" t="str">
            <v>657P2-L1000</v>
          </cell>
          <cell r="E9" t="str">
            <v>MBR CANISTER MTG RH</v>
          </cell>
          <cell r="F9">
            <v>8000</v>
          </cell>
          <cell r="I9">
            <v>2000</v>
          </cell>
          <cell r="L9">
            <v>2000</v>
          </cell>
          <cell r="P9">
            <v>2000</v>
          </cell>
          <cell r="W9">
            <v>2000</v>
          </cell>
        </row>
        <row r="10">
          <cell r="D10" t="str">
            <v>655N6-L1000</v>
          </cell>
          <cell r="E10" t="str">
            <v>BRKT RR STIFFNER BRACE LH</v>
          </cell>
          <cell r="F10">
            <v>7128</v>
          </cell>
          <cell r="J10">
            <v>2000</v>
          </cell>
          <cell r="P10">
            <v>1128</v>
          </cell>
          <cell r="Q10">
            <v>2000</v>
          </cell>
          <cell r="Y10">
            <v>2000</v>
          </cell>
        </row>
        <row r="11">
          <cell r="D11" t="str">
            <v>655P6-L1000</v>
          </cell>
          <cell r="E11" t="str">
            <v>BRKT RR STIFFNER BRACE RH</v>
          </cell>
          <cell r="F11">
            <v>7128</v>
          </cell>
          <cell r="J11">
            <v>2000</v>
          </cell>
          <cell r="P11">
            <v>1128</v>
          </cell>
          <cell r="Q11">
            <v>2000</v>
          </cell>
          <cell r="Y11">
            <v>2000</v>
          </cell>
        </row>
        <row r="12">
          <cell r="D12" t="str">
            <v>65554-D4000</v>
          </cell>
          <cell r="E12" t="str">
            <v>REINF -RR S/BELT ANCHOR LH</v>
          </cell>
          <cell r="F12">
            <v>6000</v>
          </cell>
          <cell r="Q12">
            <v>6000</v>
          </cell>
        </row>
        <row r="13">
          <cell r="D13" t="str">
            <v>65916-L8400</v>
          </cell>
          <cell r="E13" t="str">
            <v>SUPT F/TANK BAND RR MTG</v>
          </cell>
          <cell r="F13">
            <v>3650</v>
          </cell>
          <cell r="Q13">
            <v>3650</v>
          </cell>
        </row>
        <row r="14">
          <cell r="D14" t="str">
            <v>655N6-L8400</v>
          </cell>
          <cell r="E14" t="str">
            <v>BRKT RR STIFFNER BRACE LH</v>
          </cell>
          <cell r="F14">
            <v>100</v>
          </cell>
          <cell r="J14">
            <v>100</v>
          </cell>
        </row>
        <row r="15">
          <cell r="D15" t="str">
            <v>655P6-L8400</v>
          </cell>
          <cell r="E15" t="str">
            <v>BRKT RR STIFFNER BRACE RH</v>
          </cell>
          <cell r="F15">
            <v>100</v>
          </cell>
          <cell r="J15">
            <v>100</v>
          </cell>
        </row>
        <row r="16">
          <cell r="D16" t="str">
            <v>65639-3K000</v>
          </cell>
          <cell r="E16" t="str">
            <v>BOLT-WELD</v>
          </cell>
          <cell r="F16">
            <v>14000</v>
          </cell>
          <cell r="Y16">
            <v>14000</v>
          </cell>
        </row>
        <row r="17">
          <cell r="D17" t="str">
            <v>65512-A3000</v>
          </cell>
          <cell r="E17" t="str">
            <v>PNL-RR FLR FR</v>
          </cell>
          <cell r="F17">
            <v>1977</v>
          </cell>
          <cell r="O17">
            <v>1977</v>
          </cell>
        </row>
        <row r="18">
          <cell r="D18" t="str">
            <v>65837-A3000</v>
          </cell>
          <cell r="E18" t="str">
            <v>BRAKET ASSY 2ND SEAT MTG OTR LH</v>
          </cell>
          <cell r="F18">
            <v>3405</v>
          </cell>
          <cell r="I18">
            <v>600</v>
          </cell>
          <cell r="L18">
            <v>405</v>
          </cell>
          <cell r="M18">
            <v>200</v>
          </cell>
          <cell r="Q18">
            <v>400</v>
          </cell>
          <cell r="R18">
            <v>600</v>
          </cell>
          <cell r="V18">
            <v>600</v>
          </cell>
          <cell r="Y18">
            <v>600</v>
          </cell>
        </row>
        <row r="19">
          <cell r="D19" t="str">
            <v>65847-A3000</v>
          </cell>
          <cell r="E19" t="str">
            <v>BRAKET ASSY 2ND SEAT MTG OTR RH</v>
          </cell>
          <cell r="F19">
            <v>3415</v>
          </cell>
          <cell r="I19">
            <v>600</v>
          </cell>
          <cell r="L19">
            <v>415</v>
          </cell>
          <cell r="M19">
            <v>200</v>
          </cell>
          <cell r="Q19">
            <v>400</v>
          </cell>
          <cell r="R19">
            <v>600</v>
          </cell>
          <cell r="V19">
            <v>600</v>
          </cell>
          <cell r="Y19">
            <v>600</v>
          </cell>
        </row>
        <row r="20">
          <cell r="D20" t="str">
            <v>65821-1Y800</v>
          </cell>
          <cell r="E20" t="str">
            <v>BRKT ASSY-RR SEAT CUSHION MTG</v>
          </cell>
          <cell r="F20">
            <v>6100</v>
          </cell>
          <cell r="I20">
            <v>1500</v>
          </cell>
          <cell r="M20">
            <v>500</v>
          </cell>
          <cell r="R20">
            <v>500</v>
          </cell>
          <cell r="S20">
            <v>600</v>
          </cell>
          <cell r="V20">
            <v>1500</v>
          </cell>
          <cell r="Y20">
            <v>1500</v>
          </cell>
        </row>
        <row r="21">
          <cell r="D21" t="str">
            <v>65523-A3500</v>
          </cell>
          <cell r="E21" t="str">
            <v>SUPT-BOARD MTG MBR RR LH</v>
          </cell>
          <cell r="F21">
            <v>2000</v>
          </cell>
          <cell r="Y21">
            <v>2000</v>
          </cell>
        </row>
        <row r="22">
          <cell r="D22" t="str">
            <v>65779-1Y010</v>
          </cell>
          <cell r="E22" t="str">
            <v>BRKT BRAKE-HOSE RR, LH</v>
          </cell>
          <cell r="F22">
            <v>0</v>
          </cell>
        </row>
        <row r="23">
          <cell r="D23" t="str">
            <v>65789-1Y010</v>
          </cell>
          <cell r="E23" t="str">
            <v>BRKT BRAKE-HOSE RR, RH</v>
          </cell>
          <cell r="F23">
            <v>0</v>
          </cell>
        </row>
        <row r="24">
          <cell r="D24" t="str">
            <v>65798-1Y000</v>
          </cell>
          <cell r="E24" t="str">
            <v xml:space="preserve">BAR-MUFFLER HANGER NO.2 </v>
          </cell>
          <cell r="F24">
            <v>2250</v>
          </cell>
          <cell r="Y24">
            <v>2250</v>
          </cell>
        </row>
        <row r="25">
          <cell r="D25" t="str">
            <v>65512-E2510</v>
          </cell>
          <cell r="E25" t="str">
            <v>PNL-RR FLOOR BEV</v>
          </cell>
          <cell r="F25">
            <v>400</v>
          </cell>
          <cell r="O25">
            <v>400</v>
          </cell>
        </row>
        <row r="26">
          <cell r="D26" t="str">
            <v>65567-E2510</v>
          </cell>
          <cell r="E26" t="str">
            <v>BRKT  ASSY-RR SEAT MTG CTR</v>
          </cell>
          <cell r="F26">
            <v>800</v>
          </cell>
          <cell r="J26">
            <v>800</v>
          </cell>
        </row>
        <row r="27">
          <cell r="D27" t="str">
            <v>657A6-E2510</v>
          </cell>
          <cell r="E27" t="str">
            <v>MEMBER-BATTERY MTG RR  SIDE, LH</v>
          </cell>
          <cell r="F27">
            <v>1760</v>
          </cell>
          <cell r="X27">
            <v>1760</v>
          </cell>
        </row>
        <row r="28">
          <cell r="D28" t="str">
            <v>657B6-E2510</v>
          </cell>
          <cell r="E28" t="str">
            <v>MEMBER-BATTERY MTG RR  SIDE, RH</v>
          </cell>
          <cell r="F28">
            <v>1760</v>
          </cell>
          <cell r="X28">
            <v>1760</v>
          </cell>
        </row>
        <row r="29">
          <cell r="D29" t="str">
            <v>65598-E2510</v>
          </cell>
          <cell r="E29" t="str">
            <v xml:space="preserve">BRKT BATTERY MTG RR </v>
          </cell>
          <cell r="F29">
            <v>0</v>
          </cell>
        </row>
        <row r="30">
          <cell r="D30" t="str">
            <v>64749-CV000</v>
          </cell>
          <cell r="E30" t="str">
            <v>NUT-BATTERY MTG NO.2</v>
          </cell>
          <cell r="F30">
            <v>1800</v>
          </cell>
          <cell r="Y30">
            <v>1800</v>
          </cell>
        </row>
      </sheetData>
      <sheetData sheetId="19">
        <row r="3">
          <cell r="D3" t="str">
            <v>65152-L1000</v>
          </cell>
          <cell r="E3" t="str">
            <v>MEMBER-FR SEAT CROSS,LH</v>
          </cell>
          <cell r="G3">
            <v>0</v>
          </cell>
        </row>
        <row r="4">
          <cell r="D4" t="str">
            <v>65162-L1000</v>
          </cell>
          <cell r="E4" t="str">
            <v>MEMBER-FR SEAT CROSS,RH</v>
          </cell>
          <cell r="G4">
            <v>0</v>
          </cell>
        </row>
        <row r="5">
          <cell r="D5" t="str">
            <v>65152-L8000</v>
          </cell>
          <cell r="E5" t="str">
            <v>MEMBER-FR SEAT CROSS,LH (GL3)</v>
          </cell>
          <cell r="G5">
            <v>0</v>
          </cell>
        </row>
        <row r="6">
          <cell r="D6" t="str">
            <v>65162-L8000</v>
          </cell>
          <cell r="E6" t="str">
            <v>MEMBER-FR SEAT CROSS,RH (GL3)</v>
          </cell>
          <cell r="G6">
            <v>0</v>
          </cell>
        </row>
        <row r="7">
          <cell r="D7" t="str">
            <v>65158-L1000</v>
          </cell>
          <cell r="E7" t="str">
            <v>REINF-FR SEAT FR OTR MTG,LH</v>
          </cell>
          <cell r="G7">
            <v>0</v>
          </cell>
        </row>
        <row r="8">
          <cell r="D8" t="str">
            <v>65168-L1000</v>
          </cell>
          <cell r="E8" t="str">
            <v>REINF-FR SEAT FR OTR MTG,RH</v>
          </cell>
          <cell r="G8">
            <v>0</v>
          </cell>
        </row>
        <row r="9">
          <cell r="D9" t="str">
            <v>651E4-L1000</v>
          </cell>
          <cell r="E9" t="str">
            <v>REINF-FR SEAT CROSS MBR SD,LH</v>
          </cell>
          <cell r="G9">
            <v>0</v>
          </cell>
        </row>
        <row r="10">
          <cell r="D10" t="str">
            <v>651F4-L1000</v>
          </cell>
          <cell r="E10" t="str">
            <v>REINF-FR SEAT CROSS MBR SD,RH</v>
          </cell>
          <cell r="G10">
            <v>0</v>
          </cell>
        </row>
        <row r="11">
          <cell r="D11" t="str">
            <v>65176-L1000</v>
          </cell>
          <cell r="E11" t="str">
            <v>MEMBER-FR SEAT CROSS RR,LH</v>
          </cell>
          <cell r="G11">
            <v>0</v>
          </cell>
        </row>
        <row r="12">
          <cell r="D12" t="str">
            <v>65186-L1000</v>
          </cell>
          <cell r="E12" t="str">
            <v>MEMBER-FR SEAT CROSS RR,RH</v>
          </cell>
          <cell r="G12">
            <v>0</v>
          </cell>
        </row>
        <row r="13">
          <cell r="D13" t="str">
            <v>65154-L1000</v>
          </cell>
          <cell r="E13" t="str">
            <v>BRKT-FR SEAT RR INR MTG,LH</v>
          </cell>
          <cell r="G13">
            <v>0</v>
          </cell>
        </row>
        <row r="14">
          <cell r="D14" t="str">
            <v>65164-L1000</v>
          </cell>
          <cell r="E14" t="str">
            <v>BRKT-FR SEAT RR INR MTG,RH</v>
          </cell>
          <cell r="G14">
            <v>0</v>
          </cell>
        </row>
        <row r="15">
          <cell r="D15" t="str">
            <v>65156-L1000</v>
          </cell>
          <cell r="E15" t="str">
            <v>BRKT-FR SEAT RR INR MTG,LH</v>
          </cell>
          <cell r="G15">
            <v>0</v>
          </cell>
        </row>
        <row r="16">
          <cell r="D16" t="str">
            <v>65166-L1000</v>
          </cell>
          <cell r="E16" t="str">
            <v>BRKT-FR SEAT RR INR MTG,RH</v>
          </cell>
          <cell r="G16">
            <v>0</v>
          </cell>
        </row>
        <row r="17">
          <cell r="D17" t="str">
            <v>651E6-L1000</v>
          </cell>
          <cell r="E17" t="str">
            <v>REINF-RR SEAT CROSS MBR SD,LH</v>
          </cell>
          <cell r="G17">
            <v>0</v>
          </cell>
        </row>
        <row r="18">
          <cell r="D18" t="str">
            <v>651F6-L1000</v>
          </cell>
          <cell r="E18" t="str">
            <v>REINF-RR SEAT CROSS MBR SD,RH</v>
          </cell>
          <cell r="G18">
            <v>0</v>
          </cell>
        </row>
        <row r="19">
          <cell r="D19" t="str">
            <v>65352-L1000</v>
          </cell>
          <cell r="E19" t="str">
            <v>PATCH-S/SILL INR UPR, LH</v>
          </cell>
          <cell r="G19">
            <v>0</v>
          </cell>
        </row>
        <row r="20">
          <cell r="D20" t="str">
            <v>65362-L1000</v>
          </cell>
          <cell r="E20" t="str">
            <v>PATCH-S/SILL INR UPR, RH</v>
          </cell>
          <cell r="G20">
            <v>0</v>
          </cell>
        </row>
        <row r="21">
          <cell r="D21" t="str">
            <v>65174-L1000</v>
          </cell>
          <cell r="E21" t="str">
            <v>REINF-SIDE SILL INR, LH</v>
          </cell>
          <cell r="G21">
            <v>0</v>
          </cell>
        </row>
        <row r="22">
          <cell r="D22" t="str">
            <v>65184-L1000</v>
          </cell>
          <cell r="E22" t="str">
            <v>REINF-SIDE SILL INR, RH</v>
          </cell>
          <cell r="G22">
            <v>0</v>
          </cell>
        </row>
        <row r="23">
          <cell r="D23" t="str">
            <v>65264-F6000</v>
          </cell>
          <cell r="E23" t="str">
            <v>BRKT-CTR DR SCUFF MTG,LH (ALL)</v>
          </cell>
          <cell r="G23">
            <v>0</v>
          </cell>
        </row>
        <row r="24">
          <cell r="D24" t="str">
            <v>65264-D4000</v>
          </cell>
          <cell r="E24" t="str">
            <v>BRKT-CTR DR SCUFF MTG, LH</v>
          </cell>
          <cell r="G24">
            <v>0</v>
          </cell>
        </row>
        <row r="25">
          <cell r="D25" t="str">
            <v>65294-D4000</v>
          </cell>
          <cell r="E25" t="str">
            <v>BRKT-CTR DR SCUFF MTG, RH</v>
          </cell>
          <cell r="G25">
            <v>0</v>
          </cell>
        </row>
        <row r="26">
          <cell r="D26" t="str">
            <v>651E2-L5000</v>
          </cell>
          <cell r="E26" t="str">
            <v>PATCH-S/SILL INR REINF NO.1, LH</v>
          </cell>
          <cell r="G26">
            <v>0</v>
          </cell>
        </row>
        <row r="27">
          <cell r="D27" t="str">
            <v>651F2-L5000</v>
          </cell>
          <cell r="E27" t="str">
            <v>PATCH-S/SILL INR REINF NO.1, RH</v>
          </cell>
          <cell r="G27">
            <v>0</v>
          </cell>
        </row>
        <row r="28">
          <cell r="D28" t="str">
            <v>65132-L2500</v>
          </cell>
          <cell r="E28" t="str">
            <v>REINF-CTR FLOOR PE</v>
          </cell>
          <cell r="G28">
            <v>0</v>
          </cell>
        </row>
        <row r="29">
          <cell r="D29" t="str">
            <v>65132-L3400</v>
          </cell>
          <cell r="E29" t="str">
            <v>REINF-CTR FLOOR AWD</v>
          </cell>
          <cell r="G29">
            <v>0</v>
          </cell>
        </row>
        <row r="30">
          <cell r="D30" t="str">
            <v>65132-L8000</v>
          </cell>
          <cell r="E30" t="str">
            <v>REINF-CTR FLOOR (일반,HEV)</v>
          </cell>
          <cell r="G30">
            <v>0</v>
          </cell>
        </row>
        <row r="31">
          <cell r="D31" t="str">
            <v>65132-L8400</v>
          </cell>
          <cell r="E31" t="str">
            <v>REINF-CTR FLOOR (AWD)</v>
          </cell>
          <cell r="G31">
            <v>0</v>
          </cell>
        </row>
        <row r="32">
          <cell r="D32" t="str">
            <v>652E6-L3400</v>
          </cell>
          <cell r="E32" t="str">
            <v>REINF-PROP/SHF MTG RR LH</v>
          </cell>
          <cell r="G32">
            <v>0</v>
          </cell>
        </row>
        <row r="33">
          <cell r="D33" t="str">
            <v>652F6-L3400</v>
          </cell>
          <cell r="E33" t="str">
            <v>REINF-PROP/SHF MTG RR RH</v>
          </cell>
          <cell r="G33">
            <v>0</v>
          </cell>
        </row>
        <row r="34">
          <cell r="D34" t="str">
            <v>65282-L3400</v>
          </cell>
          <cell r="E34" t="str">
            <v>REINF-PROP/SHF MTG,LH</v>
          </cell>
          <cell r="G34">
            <v>0</v>
          </cell>
        </row>
        <row r="35">
          <cell r="D35" t="str">
            <v>65292-L3400</v>
          </cell>
          <cell r="E35" t="str">
            <v>REINF-PROP/SHF MTG,RH</v>
          </cell>
          <cell r="G35">
            <v>0</v>
          </cell>
        </row>
        <row r="36">
          <cell r="D36" t="str">
            <v>65172-L2000</v>
          </cell>
          <cell r="E36" t="str">
            <v>PNL-SIDE SILL INR, LH</v>
          </cell>
          <cell r="G36">
            <v>7200</v>
          </cell>
          <cell r="H36">
            <v>1200</v>
          </cell>
          <cell r="J36">
            <v>800</v>
          </cell>
          <cell r="L36">
            <v>800</v>
          </cell>
          <cell r="P36">
            <v>1000</v>
          </cell>
          <cell r="S36">
            <v>1200</v>
          </cell>
          <cell r="W36">
            <v>1000</v>
          </cell>
          <cell r="X36">
            <v>1200</v>
          </cell>
        </row>
        <row r="37">
          <cell r="D37" t="str">
            <v>65182-L2000</v>
          </cell>
          <cell r="E37" t="str">
            <v>PNL-SIDE SILL INR, RH</v>
          </cell>
          <cell r="G37">
            <v>7200</v>
          </cell>
          <cell r="H37">
            <v>1200</v>
          </cell>
          <cell r="J37">
            <v>800</v>
          </cell>
          <cell r="L37">
            <v>800</v>
          </cell>
          <cell r="P37">
            <v>1000</v>
          </cell>
          <cell r="S37">
            <v>1200</v>
          </cell>
          <cell r="W37">
            <v>1000</v>
          </cell>
          <cell r="X37">
            <v>1200</v>
          </cell>
        </row>
        <row r="38">
          <cell r="D38" t="str">
            <v>65172-L8000</v>
          </cell>
          <cell r="E38" t="str">
            <v>PNL-SIDE SILL INR, LH</v>
          </cell>
          <cell r="G38">
            <v>1000</v>
          </cell>
          <cell r="J38">
            <v>400</v>
          </cell>
          <cell r="L38">
            <v>200</v>
          </cell>
          <cell r="P38">
            <v>200</v>
          </cell>
          <cell r="W38">
            <v>200</v>
          </cell>
        </row>
        <row r="39">
          <cell r="D39" t="str">
            <v>65182-L8000</v>
          </cell>
          <cell r="E39" t="str">
            <v>PNL-SIDE SILL INR, RH</v>
          </cell>
          <cell r="G39">
            <v>1000</v>
          </cell>
          <cell r="J39">
            <v>400</v>
          </cell>
          <cell r="L39">
            <v>200</v>
          </cell>
          <cell r="P39">
            <v>200</v>
          </cell>
          <cell r="W39">
            <v>200</v>
          </cell>
        </row>
        <row r="42">
          <cell r="D42" t="str">
            <v>P/NO</v>
          </cell>
          <cell r="E42" t="str">
            <v>Part Name</v>
          </cell>
          <cell r="F42" t="str">
            <v>도해</v>
          </cell>
          <cell r="G42" t="str">
            <v>입고수량</v>
          </cell>
          <cell r="H42" t="str">
            <v>월</v>
          </cell>
          <cell r="I42" t="str">
            <v>화</v>
          </cell>
          <cell r="J42" t="str">
            <v>수</v>
          </cell>
          <cell r="K42" t="str">
            <v>목</v>
          </cell>
          <cell r="L42" t="str">
            <v>금</v>
          </cell>
          <cell r="M42" t="str">
            <v>토</v>
          </cell>
          <cell r="N42" t="str">
            <v>일</v>
          </cell>
          <cell r="O42" t="str">
            <v>월</v>
          </cell>
          <cell r="P42" t="str">
            <v>화</v>
          </cell>
          <cell r="Q42" t="str">
            <v>수</v>
          </cell>
          <cell r="R42" t="str">
            <v>목</v>
          </cell>
          <cell r="S42" t="str">
            <v>금</v>
          </cell>
          <cell r="T42" t="str">
            <v>토</v>
          </cell>
          <cell r="U42" t="str">
            <v>일</v>
          </cell>
          <cell r="V42" t="str">
            <v>월</v>
          </cell>
          <cell r="W42" t="str">
            <v>화</v>
          </cell>
          <cell r="X42" t="str">
            <v>수</v>
          </cell>
          <cell r="Y42" t="str">
            <v>목</v>
          </cell>
          <cell r="Z42" t="str">
            <v>금</v>
          </cell>
          <cell r="AA42" t="str">
            <v>토</v>
          </cell>
          <cell r="AB42" t="str">
            <v>일</v>
          </cell>
          <cell r="AC42" t="str">
            <v>월</v>
          </cell>
          <cell r="AD42" t="str">
            <v>화</v>
          </cell>
          <cell r="AE42" t="str">
            <v>수</v>
          </cell>
          <cell r="AF42" t="str">
            <v>목</v>
          </cell>
          <cell r="AG42" t="str">
            <v>금</v>
          </cell>
          <cell r="AH42" t="str">
            <v>토</v>
          </cell>
          <cell r="AI42" t="str">
            <v>일</v>
          </cell>
          <cell r="AJ42" t="str">
            <v>월</v>
          </cell>
          <cell r="AK42" t="str">
            <v>화</v>
          </cell>
          <cell r="AL42" t="str">
            <v>수</v>
          </cell>
        </row>
        <row r="43">
          <cell r="H43" t="str">
            <v>1일</v>
          </cell>
          <cell r="I43" t="str">
            <v>2일</v>
          </cell>
          <cell r="J43" t="str">
            <v>3일</v>
          </cell>
          <cell r="K43" t="str">
            <v>4일</v>
          </cell>
          <cell r="L43" t="str">
            <v>5일</v>
          </cell>
          <cell r="M43" t="str">
            <v>6일</v>
          </cell>
          <cell r="N43" t="str">
            <v>7일</v>
          </cell>
          <cell r="O43" t="str">
            <v>8일</v>
          </cell>
          <cell r="P43" t="str">
            <v>9일</v>
          </cell>
          <cell r="Q43" t="str">
            <v>10일</v>
          </cell>
          <cell r="R43" t="str">
            <v>11일</v>
          </cell>
          <cell r="S43" t="str">
            <v>12일</v>
          </cell>
          <cell r="T43" t="str">
            <v>13일</v>
          </cell>
          <cell r="U43" t="str">
            <v>14일</v>
          </cell>
          <cell r="V43" t="str">
            <v>15일</v>
          </cell>
          <cell r="W43" t="str">
            <v>16일</v>
          </cell>
          <cell r="X43" t="str">
            <v>17일</v>
          </cell>
          <cell r="Y43" t="str">
            <v>18일</v>
          </cell>
          <cell r="Z43" t="str">
            <v>19일</v>
          </cell>
          <cell r="AA43" t="str">
            <v>20일</v>
          </cell>
          <cell r="AB43" t="str">
            <v>21일</v>
          </cell>
          <cell r="AC43" t="str">
            <v>22일</v>
          </cell>
          <cell r="AD43" t="str">
            <v>23일</v>
          </cell>
          <cell r="AE43" t="str">
            <v>24일</v>
          </cell>
          <cell r="AF43" t="str">
            <v>25일</v>
          </cell>
          <cell r="AG43" t="str">
            <v>26일</v>
          </cell>
          <cell r="AH43" t="str">
            <v>27일</v>
          </cell>
          <cell r="AI43" t="str">
            <v>28일</v>
          </cell>
          <cell r="AJ43" t="str">
            <v>29일</v>
          </cell>
          <cell r="AK43" t="str">
            <v>30일</v>
          </cell>
          <cell r="AL43" t="str">
            <v>31일</v>
          </cell>
        </row>
        <row r="44">
          <cell r="D44" t="str">
            <v>69156-DO000</v>
          </cell>
          <cell r="E44" t="str">
            <v>BULKHEAD-RR TRANSVERSE,LH</v>
          </cell>
          <cell r="G44">
            <v>1080</v>
          </cell>
          <cell r="S44">
            <v>1080</v>
          </cell>
        </row>
        <row r="45">
          <cell r="D45" t="str">
            <v>69166-DO000</v>
          </cell>
          <cell r="E45" t="str">
            <v>BULKHEAD-RR TRANSVERSE,RH</v>
          </cell>
          <cell r="G45">
            <v>1080</v>
          </cell>
          <cell r="S45">
            <v>1080</v>
          </cell>
        </row>
        <row r="46">
          <cell r="D46" t="str">
            <v>69138-DO000</v>
          </cell>
          <cell r="E46" t="str">
            <v>EXTN-RR TRANSVERSE,LH</v>
          </cell>
          <cell r="G46">
            <v>0</v>
          </cell>
        </row>
        <row r="47">
          <cell r="D47" t="str">
            <v>69148-DO000</v>
          </cell>
          <cell r="E47" t="str">
            <v>EXTN-RR TRANSVERSE,RH</v>
          </cell>
          <cell r="G47">
            <v>0</v>
          </cell>
        </row>
        <row r="48">
          <cell r="D48" t="str">
            <v>65996-C5000</v>
          </cell>
          <cell r="E48" t="str">
            <v>PAD</v>
          </cell>
          <cell r="G48">
            <v>3000</v>
          </cell>
          <cell r="J48">
            <v>2000</v>
          </cell>
          <cell r="Y48">
            <v>1000</v>
          </cell>
        </row>
        <row r="49">
          <cell r="D49" t="str">
            <v>99242-06100</v>
          </cell>
          <cell r="E49" t="str">
            <v>PIN-RR BUMPER GUIDE</v>
          </cell>
          <cell r="G49">
            <v>8000</v>
          </cell>
          <cell r="I49">
            <v>8000</v>
          </cell>
        </row>
        <row r="50">
          <cell r="D50" t="str">
            <v>69162-G8000</v>
          </cell>
          <cell r="E50" t="str">
            <v>PLATE-DR LOCK STRIKER</v>
          </cell>
          <cell r="G50">
            <v>7200</v>
          </cell>
          <cell r="O50">
            <v>7200</v>
          </cell>
        </row>
        <row r="51">
          <cell r="D51" t="str">
            <v>84191-A7500</v>
          </cell>
          <cell r="E51" t="str">
            <v>PAD</v>
          </cell>
          <cell r="G51">
            <v>18000</v>
          </cell>
          <cell r="P51">
            <v>18000</v>
          </cell>
        </row>
        <row r="52">
          <cell r="D52" t="str">
            <v>69146-AT000</v>
          </cell>
          <cell r="E52" t="str">
            <v>BRKT-RR BUMPER UPR CTR MTG,LH</v>
          </cell>
          <cell r="G52">
            <v>23500</v>
          </cell>
          <cell r="I52">
            <v>13500</v>
          </cell>
          <cell r="P52">
            <v>10000</v>
          </cell>
        </row>
        <row r="53">
          <cell r="D53" t="str">
            <v>69138-EV000</v>
          </cell>
          <cell r="E53" t="str">
            <v>EXTN-RR TRANSVERSE,LH</v>
          </cell>
          <cell r="G53">
            <v>7270</v>
          </cell>
          <cell r="H53">
            <v>400</v>
          </cell>
          <cell r="I53">
            <v>695</v>
          </cell>
          <cell r="J53">
            <v>1220</v>
          </cell>
          <cell r="O53">
            <v>500</v>
          </cell>
          <cell r="P53">
            <v>420</v>
          </cell>
          <cell r="Q53">
            <v>820</v>
          </cell>
          <cell r="R53">
            <v>450</v>
          </cell>
          <cell r="S53">
            <v>620</v>
          </cell>
          <cell r="V53">
            <v>2145</v>
          </cell>
        </row>
        <row r="54">
          <cell r="D54" t="str">
            <v>69148-EV000</v>
          </cell>
          <cell r="E54" t="str">
            <v>EXTN-RR TRANSVERSE,RH</v>
          </cell>
          <cell r="G54">
            <v>7024</v>
          </cell>
          <cell r="H54">
            <v>600</v>
          </cell>
          <cell r="J54">
            <v>625</v>
          </cell>
          <cell r="K54">
            <v>840</v>
          </cell>
          <cell r="O54">
            <v>514</v>
          </cell>
          <cell r="P54">
            <v>400</v>
          </cell>
          <cell r="Q54">
            <v>2010</v>
          </cell>
          <cell r="W54">
            <v>850</v>
          </cell>
          <cell r="X54">
            <v>1185</v>
          </cell>
        </row>
        <row r="55">
          <cell r="D55" t="str">
            <v>12904-06101</v>
          </cell>
          <cell r="E55" t="str">
            <v>WELD BOLT</v>
          </cell>
          <cell r="G55">
            <v>16000</v>
          </cell>
          <cell r="I55">
            <v>16000</v>
          </cell>
        </row>
        <row r="56">
          <cell r="D56" t="str">
            <v>64372-1F000</v>
          </cell>
          <cell r="E56" t="str">
            <v>STUD-GUIDE,WELD / 16</v>
          </cell>
          <cell r="G56">
            <v>20000</v>
          </cell>
          <cell r="I56">
            <v>20000</v>
          </cell>
        </row>
        <row r="57">
          <cell r="D57" t="str">
            <v>64372-1R000</v>
          </cell>
          <cell r="E57" t="str">
            <v>STUD-GUIDE,WELD / 20</v>
          </cell>
          <cell r="G57">
            <v>15000</v>
          </cell>
          <cell r="I57">
            <v>15000</v>
          </cell>
        </row>
        <row r="58">
          <cell r="D58" t="str">
            <v>12900-06140</v>
          </cell>
          <cell r="E58" t="str">
            <v>BOLT-WELD</v>
          </cell>
          <cell r="G58">
            <v>45000</v>
          </cell>
          <cell r="K58">
            <v>15000</v>
          </cell>
          <cell r="R58">
            <v>30000</v>
          </cell>
        </row>
        <row r="59">
          <cell r="D59" t="str">
            <v>12900-06180</v>
          </cell>
          <cell r="E59" t="str">
            <v>BOLT-WELD</v>
          </cell>
          <cell r="G59">
            <v>30000</v>
          </cell>
          <cell r="K59">
            <v>15000</v>
          </cell>
          <cell r="R59">
            <v>15000</v>
          </cell>
        </row>
        <row r="60">
          <cell r="D60" t="str">
            <v>12922-06201</v>
          </cell>
          <cell r="E60" t="str">
            <v>BOLT-WELD(6-POINTS),GUIDE</v>
          </cell>
          <cell r="G60">
            <v>40000</v>
          </cell>
          <cell r="I60">
            <v>20000</v>
          </cell>
          <cell r="R60">
            <v>20000</v>
          </cell>
        </row>
        <row r="61">
          <cell r="D61" t="str">
            <v>81763-1Y000</v>
          </cell>
          <cell r="E61" t="str">
            <v>BALL JOINT (일반사양)</v>
          </cell>
          <cell r="G61">
            <v>0</v>
          </cell>
        </row>
        <row r="62">
          <cell r="D62" t="str">
            <v>81838-R0600</v>
          </cell>
          <cell r="E62" t="str">
            <v>BALL JOINT (파워사양)</v>
          </cell>
          <cell r="G62">
            <v>0</v>
          </cell>
        </row>
        <row r="65">
          <cell r="D65" t="str">
            <v>P/NO</v>
          </cell>
          <cell r="E65" t="str">
            <v>Part Name</v>
          </cell>
          <cell r="F65" t="str">
            <v>도해</v>
          </cell>
          <cell r="G65" t="str">
            <v>입고수량</v>
          </cell>
          <cell r="H65" t="str">
            <v>화</v>
          </cell>
          <cell r="I65" t="str">
            <v>수</v>
          </cell>
          <cell r="J65" t="str">
            <v>목</v>
          </cell>
          <cell r="K65" t="str">
            <v>금</v>
          </cell>
          <cell r="L65" t="str">
            <v>토</v>
          </cell>
          <cell r="M65" t="str">
            <v>일</v>
          </cell>
          <cell r="N65" t="str">
            <v>월</v>
          </cell>
          <cell r="O65" t="str">
            <v>화</v>
          </cell>
          <cell r="P65" t="str">
            <v>수</v>
          </cell>
          <cell r="Q65" t="str">
            <v>목</v>
          </cell>
          <cell r="R65" t="str">
            <v>금</v>
          </cell>
          <cell r="S65" t="str">
            <v>토</v>
          </cell>
          <cell r="T65" t="str">
            <v>일</v>
          </cell>
          <cell r="U65" t="str">
            <v>월</v>
          </cell>
          <cell r="V65" t="str">
            <v>화</v>
          </cell>
          <cell r="W65" t="str">
            <v>수</v>
          </cell>
          <cell r="X65" t="str">
            <v>목</v>
          </cell>
          <cell r="Y65" t="str">
            <v>금</v>
          </cell>
          <cell r="Z65" t="str">
            <v>토</v>
          </cell>
          <cell r="AA65" t="str">
            <v>일</v>
          </cell>
          <cell r="AB65" t="str">
            <v>월</v>
          </cell>
          <cell r="AC65" t="str">
            <v>화</v>
          </cell>
          <cell r="AD65" t="str">
            <v>수</v>
          </cell>
          <cell r="AE65" t="str">
            <v>목</v>
          </cell>
          <cell r="AF65" t="str">
            <v>금</v>
          </cell>
          <cell r="AG65" t="str">
            <v>토</v>
          </cell>
          <cell r="AH65" t="str">
            <v>일</v>
          </cell>
          <cell r="AI65" t="str">
            <v>월</v>
          </cell>
          <cell r="AJ65" t="str">
            <v>화</v>
          </cell>
          <cell r="AK65" t="str">
            <v>수</v>
          </cell>
          <cell r="AL65" t="str">
            <v>목</v>
          </cell>
        </row>
        <row r="66">
          <cell r="H66" t="str">
            <v>1일</v>
          </cell>
          <cell r="I66" t="str">
            <v>2일</v>
          </cell>
          <cell r="J66" t="str">
            <v>3일</v>
          </cell>
          <cell r="K66" t="str">
            <v>4일</v>
          </cell>
          <cell r="L66" t="str">
            <v>5일</v>
          </cell>
          <cell r="M66" t="str">
            <v>6일</v>
          </cell>
          <cell r="N66" t="str">
            <v>7일</v>
          </cell>
          <cell r="O66" t="str">
            <v>8일</v>
          </cell>
          <cell r="P66" t="str">
            <v>9일</v>
          </cell>
          <cell r="Q66" t="str">
            <v>10일</v>
          </cell>
          <cell r="R66" t="str">
            <v>11일</v>
          </cell>
          <cell r="S66" t="str">
            <v>12일</v>
          </cell>
          <cell r="T66" t="str">
            <v>13일</v>
          </cell>
          <cell r="U66" t="str">
            <v>14일</v>
          </cell>
          <cell r="V66" t="str">
            <v>15일</v>
          </cell>
          <cell r="W66" t="str">
            <v>16일</v>
          </cell>
          <cell r="X66" t="str">
            <v>17일</v>
          </cell>
          <cell r="Y66" t="str">
            <v>18일</v>
          </cell>
          <cell r="Z66" t="str">
            <v>19일</v>
          </cell>
          <cell r="AA66" t="str">
            <v>20일</v>
          </cell>
          <cell r="AB66" t="str">
            <v>21일</v>
          </cell>
          <cell r="AC66" t="str">
            <v>22일</v>
          </cell>
          <cell r="AD66" t="str">
            <v>23일</v>
          </cell>
          <cell r="AE66" t="str">
            <v>24일</v>
          </cell>
          <cell r="AF66" t="str">
            <v>25일</v>
          </cell>
          <cell r="AG66" t="str">
            <v>26일</v>
          </cell>
          <cell r="AH66" t="str">
            <v>27일</v>
          </cell>
          <cell r="AI66" t="str">
            <v>28일</v>
          </cell>
          <cell r="AJ66" t="str">
            <v>29일</v>
          </cell>
          <cell r="AK66" t="str">
            <v>30일</v>
          </cell>
          <cell r="AL66" t="str">
            <v>31일</v>
          </cell>
        </row>
        <row r="67">
          <cell r="D67" t="str">
            <v>69156-DO000</v>
          </cell>
          <cell r="E67" t="str">
            <v>BULKHEAD-RR TRANSVERSE,LH</v>
          </cell>
          <cell r="G67">
            <v>0</v>
          </cell>
        </row>
        <row r="68">
          <cell r="D68" t="str">
            <v>69166-DO000</v>
          </cell>
          <cell r="E68" t="str">
            <v>BULKHEAD-RR TRANSVERSE,RH</v>
          </cell>
          <cell r="G68">
            <v>0</v>
          </cell>
        </row>
        <row r="70">
          <cell r="D70" t="str">
            <v>P/NO</v>
          </cell>
          <cell r="E70" t="str">
            <v>Part Name</v>
          </cell>
          <cell r="F70" t="str">
            <v>도해</v>
          </cell>
          <cell r="G70" t="str">
            <v>생산수량</v>
          </cell>
          <cell r="H70" t="str">
            <v>화</v>
          </cell>
          <cell r="I70" t="str">
            <v>수</v>
          </cell>
          <cell r="J70" t="str">
            <v>목</v>
          </cell>
          <cell r="K70" t="str">
            <v>금</v>
          </cell>
          <cell r="L70" t="str">
            <v>토</v>
          </cell>
          <cell r="M70" t="str">
            <v>일</v>
          </cell>
          <cell r="N70" t="str">
            <v>월</v>
          </cell>
          <cell r="O70" t="str">
            <v>화</v>
          </cell>
          <cell r="P70" t="str">
            <v>수</v>
          </cell>
          <cell r="Q70" t="str">
            <v>목</v>
          </cell>
          <cell r="R70" t="str">
            <v>금</v>
          </cell>
          <cell r="S70" t="str">
            <v>토</v>
          </cell>
          <cell r="T70" t="str">
            <v>일</v>
          </cell>
          <cell r="U70" t="str">
            <v>월</v>
          </cell>
          <cell r="V70" t="str">
            <v>화</v>
          </cell>
          <cell r="W70" t="str">
            <v>수</v>
          </cell>
          <cell r="X70" t="str">
            <v>목</v>
          </cell>
          <cell r="Y70" t="str">
            <v>금</v>
          </cell>
          <cell r="Z70" t="str">
            <v>토</v>
          </cell>
          <cell r="AA70" t="str">
            <v>일</v>
          </cell>
          <cell r="AB70" t="str">
            <v>월</v>
          </cell>
          <cell r="AC70" t="str">
            <v>화</v>
          </cell>
          <cell r="AD70" t="str">
            <v>수</v>
          </cell>
          <cell r="AE70" t="str">
            <v>목</v>
          </cell>
          <cell r="AF70" t="str">
            <v>금</v>
          </cell>
          <cell r="AG70" t="str">
            <v>토</v>
          </cell>
          <cell r="AH70" t="str">
            <v>일</v>
          </cell>
          <cell r="AI70" t="str">
            <v>월</v>
          </cell>
          <cell r="AJ70" t="str">
            <v>화</v>
          </cell>
          <cell r="AK70" t="str">
            <v>수</v>
          </cell>
          <cell r="AL70" t="str">
            <v>목</v>
          </cell>
        </row>
        <row r="71">
          <cell r="H71" t="str">
            <v>1일</v>
          </cell>
          <cell r="I71" t="str">
            <v>2일</v>
          </cell>
          <cell r="J71" t="str">
            <v>3일</v>
          </cell>
          <cell r="K71" t="str">
            <v>4일</v>
          </cell>
          <cell r="L71" t="str">
            <v>5일</v>
          </cell>
          <cell r="M71" t="str">
            <v>6일</v>
          </cell>
          <cell r="N71" t="str">
            <v>7일</v>
          </cell>
          <cell r="O71" t="str">
            <v>8일</v>
          </cell>
          <cell r="P71" t="str">
            <v>9일</v>
          </cell>
          <cell r="Q71" t="str">
            <v>10일</v>
          </cell>
          <cell r="R71" t="str">
            <v>11일</v>
          </cell>
          <cell r="S71" t="str">
            <v>12일</v>
          </cell>
          <cell r="T71" t="str">
            <v>13일</v>
          </cell>
          <cell r="U71" t="str">
            <v>14일</v>
          </cell>
          <cell r="V71" t="str">
            <v>15일</v>
          </cell>
          <cell r="W71" t="str">
            <v>16일</v>
          </cell>
          <cell r="X71" t="str">
            <v>17일</v>
          </cell>
          <cell r="Y71" t="str">
            <v>18일</v>
          </cell>
          <cell r="Z71" t="str">
            <v>19일</v>
          </cell>
          <cell r="AA71" t="str">
            <v>20일</v>
          </cell>
          <cell r="AB71" t="str">
            <v>21일</v>
          </cell>
          <cell r="AC71" t="str">
            <v>22일</v>
          </cell>
          <cell r="AD71" t="str">
            <v>23일</v>
          </cell>
          <cell r="AE71" t="str">
            <v>24일</v>
          </cell>
          <cell r="AF71" t="str">
            <v>25일</v>
          </cell>
          <cell r="AG71" t="str">
            <v>26일</v>
          </cell>
          <cell r="AH71" t="str">
            <v>27일</v>
          </cell>
          <cell r="AI71" t="str">
            <v>28일</v>
          </cell>
          <cell r="AJ71" t="str">
            <v>29일</v>
          </cell>
          <cell r="AK71" t="str">
            <v>30일</v>
          </cell>
          <cell r="AL71" t="str">
            <v>31일</v>
          </cell>
        </row>
        <row r="72">
          <cell r="D72" t="str">
            <v>69112-DO000</v>
          </cell>
          <cell r="E72" t="str">
            <v>PNL-BACK</v>
          </cell>
          <cell r="G72">
            <v>0</v>
          </cell>
        </row>
        <row r="73">
          <cell r="D73" t="str">
            <v>69122-DO000</v>
          </cell>
          <cell r="E73" t="str">
            <v>MEMBER-RR TRANSVERSE</v>
          </cell>
          <cell r="G73">
            <v>0</v>
          </cell>
        </row>
        <row r="74">
          <cell r="D74" t="str">
            <v>69112-EV000</v>
          </cell>
          <cell r="E74" t="str">
            <v>PNL-BACK</v>
          </cell>
          <cell r="G74">
            <v>0</v>
          </cell>
        </row>
        <row r="75">
          <cell r="D75" t="str">
            <v>69122-EV000</v>
          </cell>
          <cell r="E75" t="str">
            <v>MBR-RR TRANSVERSE</v>
          </cell>
          <cell r="G75">
            <v>0</v>
          </cell>
        </row>
      </sheetData>
      <sheetData sheetId="20">
        <row r="3">
          <cell r="D3" t="str">
            <v>69156-DO000</v>
          </cell>
          <cell r="E3" t="str">
            <v>BULKHEAD-RR TRANSVERSE,LH</v>
          </cell>
          <cell r="F3">
            <v>6000</v>
          </cell>
          <cell r="O3">
            <v>6000</v>
          </cell>
        </row>
        <row r="4">
          <cell r="D4" t="str">
            <v>69166-DO000</v>
          </cell>
          <cell r="E4" t="str">
            <v>BULKHEAD-RR TRANSVERSE,RH</v>
          </cell>
          <cell r="F4">
            <v>6000</v>
          </cell>
          <cell r="O4">
            <v>6000</v>
          </cell>
        </row>
        <row r="5">
          <cell r="D5" t="str">
            <v>69172-DO000</v>
          </cell>
          <cell r="E5" t="str">
            <v>BULKHEAD-RR TRANSVERSE SIDE LH</v>
          </cell>
          <cell r="F5">
            <v>1800</v>
          </cell>
          <cell r="R5">
            <v>1800</v>
          </cell>
        </row>
        <row r="6">
          <cell r="D6" t="str">
            <v>69182-DO000</v>
          </cell>
          <cell r="E6" t="str">
            <v>BULKHEAD-RR TRANSVERSE SIDE RH</v>
          </cell>
          <cell r="F6">
            <v>1800</v>
          </cell>
          <cell r="R6">
            <v>1800</v>
          </cell>
        </row>
        <row r="7">
          <cell r="D7" t="str">
            <v>50009766A</v>
          </cell>
          <cell r="E7" t="str">
            <v>MECHANISM  GUIDE</v>
          </cell>
          <cell r="F7">
            <v>0</v>
          </cell>
        </row>
        <row r="8">
          <cell r="D8" t="str">
            <v>50009768A</v>
          </cell>
          <cell r="E8" t="str">
            <v>MECHANISM  GUIDE</v>
          </cell>
          <cell r="F8">
            <v>0</v>
          </cell>
        </row>
        <row r="9">
          <cell r="D9" t="str">
            <v>50009971C</v>
          </cell>
          <cell r="E9" t="str">
            <v>MECHANISM  GUIDE</v>
          </cell>
          <cell r="F9">
            <v>0</v>
          </cell>
        </row>
        <row r="10">
          <cell r="D10" t="str">
            <v>50009973C</v>
          </cell>
          <cell r="E10" t="str">
            <v>MECHANISM  GUIDE</v>
          </cell>
          <cell r="F10">
            <v>0</v>
          </cell>
        </row>
        <row r="11">
          <cell r="D11">
            <v>50011308</v>
          </cell>
          <cell r="E11" t="str">
            <v>ROLLO CASSETTE</v>
          </cell>
          <cell r="F11">
            <v>6880</v>
          </cell>
          <cell r="H11">
            <v>400</v>
          </cell>
          <cell r="J11">
            <v>3240</v>
          </cell>
          <cell r="S11">
            <v>3240</v>
          </cell>
        </row>
        <row r="12">
          <cell r="D12">
            <v>50011833</v>
          </cell>
          <cell r="E12" t="str">
            <v>ROLLO BRACKER L/R</v>
          </cell>
          <cell r="F12">
            <v>0</v>
          </cell>
        </row>
        <row r="13">
          <cell r="D13" t="str">
            <v>728A1-R0500</v>
          </cell>
          <cell r="E13" t="str">
            <v>REINF-T/GATE G/BPR, LH</v>
          </cell>
          <cell r="F13">
            <v>14200</v>
          </cell>
          <cell r="I13">
            <v>5200</v>
          </cell>
          <cell r="Q13">
            <v>4500</v>
          </cell>
          <cell r="Y13">
            <v>4500</v>
          </cell>
        </row>
        <row r="14">
          <cell r="D14" t="str">
            <v>728B1-R0500</v>
          </cell>
          <cell r="E14" t="str">
            <v>REINF-T/GATE G/BPR, RH</v>
          </cell>
          <cell r="F14">
            <v>13700</v>
          </cell>
          <cell r="I14">
            <v>4500</v>
          </cell>
          <cell r="Q14">
            <v>4700</v>
          </cell>
          <cell r="Y14">
            <v>4500</v>
          </cell>
        </row>
        <row r="15">
          <cell r="D15" t="str">
            <v>72815-R0500</v>
          </cell>
          <cell r="E15" t="str">
            <v>RAIL-T/GATE OTR, LH</v>
          </cell>
          <cell r="F15">
            <v>10500</v>
          </cell>
          <cell r="J15">
            <v>1500</v>
          </cell>
          <cell r="L15">
            <v>3000</v>
          </cell>
          <cell r="P15">
            <v>1500</v>
          </cell>
          <cell r="R15">
            <v>1500</v>
          </cell>
          <cell r="S15">
            <v>1500</v>
          </cell>
          <cell r="W15">
            <v>1500</v>
          </cell>
        </row>
        <row r="16">
          <cell r="D16" t="str">
            <v>72816-R0500</v>
          </cell>
          <cell r="E16" t="str">
            <v>RAIL-T/GATE OTR, RH</v>
          </cell>
          <cell r="F16">
            <v>10500</v>
          </cell>
          <cell r="J16">
            <v>1500</v>
          </cell>
          <cell r="L16">
            <v>3000</v>
          </cell>
          <cell r="P16">
            <v>1500</v>
          </cell>
          <cell r="R16">
            <v>1500</v>
          </cell>
          <cell r="S16">
            <v>1500</v>
          </cell>
          <cell r="W16">
            <v>1500</v>
          </cell>
        </row>
        <row r="17">
          <cell r="D17" t="str">
            <v>69116-EV000</v>
          </cell>
          <cell r="E17" t="str">
            <v>REINF-TRUNK LID STRIKER</v>
          </cell>
          <cell r="F17">
            <v>6580</v>
          </cell>
          <cell r="J17">
            <v>1580</v>
          </cell>
          <cell r="O17">
            <v>5000</v>
          </cell>
        </row>
        <row r="18">
          <cell r="D18" t="str">
            <v>69139-EV000</v>
          </cell>
          <cell r="E18" t="str">
            <v>BRKT-WIRING MTG</v>
          </cell>
          <cell r="F18">
            <v>0</v>
          </cell>
        </row>
        <row r="19">
          <cell r="D19" t="str">
            <v>69156-EV000</v>
          </cell>
          <cell r="E19" t="str">
            <v>B/HEAD-RR TRANSVESE,LH</v>
          </cell>
          <cell r="F19">
            <v>9100</v>
          </cell>
          <cell r="J19">
            <v>3500</v>
          </cell>
          <cell r="W19">
            <v>5600</v>
          </cell>
        </row>
        <row r="20">
          <cell r="D20" t="str">
            <v>69166-EV000</v>
          </cell>
          <cell r="E20" t="str">
            <v>B/HEAD-RR TRANSVESE,RH</v>
          </cell>
          <cell r="F20">
            <v>8400</v>
          </cell>
          <cell r="H20">
            <v>4200</v>
          </cell>
          <cell r="S20">
            <v>4200</v>
          </cell>
        </row>
        <row r="21">
          <cell r="D21" t="str">
            <v>651M8-L2800</v>
          </cell>
          <cell r="E21" t="str">
            <v>BRKT-CTR SUPPORT MTG</v>
          </cell>
          <cell r="F21">
            <v>0</v>
          </cell>
        </row>
        <row r="22">
          <cell r="D22" t="str">
            <v>65136-L2800</v>
          </cell>
          <cell r="E22" t="str">
            <v>REINF CTR SUPPORT MTG, LH</v>
          </cell>
          <cell r="F22">
            <v>0</v>
          </cell>
        </row>
        <row r="23">
          <cell r="D23" t="str">
            <v>65154-L8000</v>
          </cell>
          <cell r="E23" t="str">
            <v xml:space="preserve">BRKT-FR SEAT RR INR MTG,LH </v>
          </cell>
          <cell r="F23">
            <v>2200</v>
          </cell>
          <cell r="J23">
            <v>2200</v>
          </cell>
        </row>
        <row r="24">
          <cell r="D24" t="str">
            <v>65164-L8000</v>
          </cell>
          <cell r="E24" t="str">
            <v xml:space="preserve">BRKT-FR SEAT RR INR MTG,RH </v>
          </cell>
          <cell r="F24">
            <v>2534</v>
          </cell>
          <cell r="J24">
            <v>2534</v>
          </cell>
        </row>
        <row r="25">
          <cell r="D25" t="str">
            <v>65156-L8000</v>
          </cell>
          <cell r="E25" t="str">
            <v>BRKT-FR SEAT RR OTR MTG,LH</v>
          </cell>
          <cell r="F25">
            <v>0</v>
          </cell>
        </row>
        <row r="26">
          <cell r="D26" t="str">
            <v>65166-L8000</v>
          </cell>
          <cell r="E26" t="str">
            <v>BRKT-FR SEAT RR OTR MTG,RH</v>
          </cell>
          <cell r="F26">
            <v>447</v>
          </cell>
          <cell r="J26">
            <v>447</v>
          </cell>
        </row>
        <row r="27">
          <cell r="D27" t="str">
            <v>651M8-L8000</v>
          </cell>
          <cell r="E27" t="str">
            <v>BRKT-CTR SUPPORT MTG,LH</v>
          </cell>
          <cell r="F27">
            <v>0</v>
          </cell>
        </row>
        <row r="28">
          <cell r="D28" t="str">
            <v>69118-DO000</v>
          </cell>
          <cell r="E28" t="str">
            <v>BRKT-LUGGAGE RR TRIM MTG</v>
          </cell>
          <cell r="F28">
            <v>0</v>
          </cell>
        </row>
        <row r="29">
          <cell r="D29" t="str">
            <v>69158-DO000</v>
          </cell>
          <cell r="E29" t="str">
            <v>BRKT-RR BUMPER UPR MIT,LH</v>
          </cell>
          <cell r="F29">
            <v>0</v>
          </cell>
        </row>
        <row r="30">
          <cell r="D30" t="str">
            <v>69168-DO000</v>
          </cell>
          <cell r="E30" t="str">
            <v>BRKT-RR BUMPER UPR MIT,RH</v>
          </cell>
          <cell r="F30">
            <v>0</v>
          </cell>
        </row>
        <row r="31">
          <cell r="D31" t="str">
            <v>69174-DO000</v>
          </cell>
          <cell r="E31" t="str">
            <v>REINF-RR TRANSVERSE SIDE LH</v>
          </cell>
          <cell r="F31">
            <v>0</v>
          </cell>
        </row>
        <row r="32">
          <cell r="D32" t="str">
            <v>69184-DO000</v>
          </cell>
          <cell r="E32" t="str">
            <v>REINF-RR TRANSVERSE SIDE RH</v>
          </cell>
          <cell r="F32">
            <v>0</v>
          </cell>
        </row>
        <row r="33">
          <cell r="D33" t="str">
            <v>50010562C</v>
          </cell>
          <cell r="E33" t="str">
            <v xml:space="preserve">ROLLO CASSETTE </v>
          </cell>
          <cell r="F33">
            <v>0</v>
          </cell>
        </row>
        <row r="34">
          <cell r="D34" t="str">
            <v>50011106C</v>
          </cell>
          <cell r="E34" t="str">
            <v>CLASS MTG BRACKET</v>
          </cell>
          <cell r="F34">
            <v>17050</v>
          </cell>
          <cell r="H34">
            <v>3200</v>
          </cell>
          <cell r="K34">
            <v>13850</v>
          </cell>
        </row>
        <row r="35">
          <cell r="D35" t="str">
            <v>69116-DO000</v>
          </cell>
          <cell r="E35" t="str">
            <v>REINF-TAILGATE STRIKER</v>
          </cell>
          <cell r="F35">
            <v>2680</v>
          </cell>
          <cell r="Y35">
            <v>2680</v>
          </cell>
        </row>
        <row r="36">
          <cell r="D36" t="str">
            <v>50032843A</v>
          </cell>
          <cell r="E36" t="str">
            <v>MOUNTING BRACKET LH</v>
          </cell>
          <cell r="F36">
            <v>0</v>
          </cell>
        </row>
        <row r="37">
          <cell r="D37" t="str">
            <v>50032844A</v>
          </cell>
          <cell r="E37" t="str">
            <v>MOUNTING BRACKET RH</v>
          </cell>
          <cell r="F37">
            <v>0</v>
          </cell>
        </row>
        <row r="38">
          <cell r="D38" t="str">
            <v>50014454B</v>
          </cell>
          <cell r="E38" t="str">
            <v>GLASS MTG BRACKET</v>
          </cell>
          <cell r="F38">
            <v>0</v>
          </cell>
        </row>
        <row r="39">
          <cell r="D39" t="str">
            <v>50011937C</v>
          </cell>
          <cell r="E39" t="str">
            <v>B/K FRAME LH</v>
          </cell>
          <cell r="F39">
            <v>0</v>
          </cell>
        </row>
        <row r="40">
          <cell r="D40" t="str">
            <v>50011938C</v>
          </cell>
          <cell r="E40" t="str">
            <v>B/K FRAME RH</v>
          </cell>
          <cell r="F40">
            <v>0</v>
          </cell>
        </row>
        <row r="41">
          <cell r="D41" t="str">
            <v>50011939B</v>
          </cell>
          <cell r="E41" t="str">
            <v>FRONT B/K FRAME -LH</v>
          </cell>
          <cell r="F41">
            <v>0</v>
          </cell>
        </row>
        <row r="42">
          <cell r="D42" t="str">
            <v>50011941B</v>
          </cell>
          <cell r="E42" t="str">
            <v>FRONT B/K FRAME -RH</v>
          </cell>
          <cell r="F42">
            <v>0</v>
          </cell>
        </row>
        <row r="43">
          <cell r="D43" t="str">
            <v>50011944C</v>
          </cell>
          <cell r="E43" t="str">
            <v>B/K FRAME A-LH</v>
          </cell>
          <cell r="F43">
            <v>4000</v>
          </cell>
          <cell r="W43">
            <v>4000</v>
          </cell>
        </row>
        <row r="44">
          <cell r="D44" t="str">
            <v>50011955C</v>
          </cell>
          <cell r="E44" t="str">
            <v>B/K FRAME A-RH</v>
          </cell>
          <cell r="F44">
            <v>4000</v>
          </cell>
          <cell r="W44">
            <v>4000</v>
          </cell>
        </row>
        <row r="45">
          <cell r="D45" t="str">
            <v>50011957A</v>
          </cell>
          <cell r="E45" t="str">
            <v xml:space="preserve">2ND ROOM SAMP </v>
          </cell>
          <cell r="F45">
            <v>0</v>
          </cell>
        </row>
        <row r="46">
          <cell r="D46" t="str">
            <v>81836-R0500</v>
          </cell>
          <cell r="E46" t="str">
            <v>BRKT-T/GATE LIFTER,LH (일반사양)</v>
          </cell>
          <cell r="F46">
            <v>0</v>
          </cell>
        </row>
        <row r="47">
          <cell r="D47" t="str">
            <v>81846-R0500</v>
          </cell>
          <cell r="E47" t="str">
            <v>BRKT-T/GATE LIFTER,RH (일반사양)</v>
          </cell>
          <cell r="F47">
            <v>0</v>
          </cell>
        </row>
        <row r="48">
          <cell r="D48" t="str">
            <v>81836-R0600</v>
          </cell>
          <cell r="E48" t="str">
            <v>BRKT-T/GATE LIFTER,LH (파워사양)</v>
          </cell>
          <cell r="F48">
            <v>0</v>
          </cell>
        </row>
        <row r="49">
          <cell r="D49" t="str">
            <v>81846-R0600</v>
          </cell>
          <cell r="E49" t="str">
            <v>BRKT-T/GATE LIFTER,RH (파워사양)</v>
          </cell>
          <cell r="F49">
            <v>0</v>
          </cell>
        </row>
        <row r="50">
          <cell r="D50">
            <v>50010567</v>
          </cell>
          <cell r="E50" t="str">
            <v>BRKT ROLLO LH</v>
          </cell>
          <cell r="F50">
            <v>0</v>
          </cell>
        </row>
        <row r="51">
          <cell r="D51">
            <v>50010569</v>
          </cell>
          <cell r="E51" t="str">
            <v>BRKT ROLLO RH</v>
          </cell>
          <cell r="F51">
            <v>0</v>
          </cell>
        </row>
        <row r="52">
          <cell r="D52">
            <v>50010992</v>
          </cell>
          <cell r="E52" t="str">
            <v>B/K ROLLO CASSETTE LH</v>
          </cell>
          <cell r="F52">
            <v>0</v>
          </cell>
        </row>
        <row r="53">
          <cell r="D53">
            <v>50010993</v>
          </cell>
          <cell r="E53" t="str">
            <v>B/K ROLLO CASSETTE RH</v>
          </cell>
          <cell r="F53">
            <v>0</v>
          </cell>
        </row>
        <row r="54">
          <cell r="D54">
            <v>50011800</v>
          </cell>
          <cell r="E54" t="str">
            <v>B/K ROLLO-LH</v>
          </cell>
          <cell r="F54">
            <v>0</v>
          </cell>
        </row>
        <row r="55">
          <cell r="D55">
            <v>50011801</v>
          </cell>
          <cell r="E55" t="str">
            <v>B/K ROLLO-RH</v>
          </cell>
          <cell r="F55">
            <v>0</v>
          </cell>
        </row>
        <row r="56">
          <cell r="D56">
            <v>50009770</v>
          </cell>
          <cell r="E56" t="str">
            <v>BRACKET SIDE LH</v>
          </cell>
          <cell r="F56">
            <v>0</v>
          </cell>
        </row>
        <row r="57">
          <cell r="D57">
            <v>50009772</v>
          </cell>
          <cell r="E57" t="str">
            <v>BRACKET SIDE RH</v>
          </cell>
          <cell r="F57">
            <v>0</v>
          </cell>
        </row>
        <row r="58">
          <cell r="D58">
            <v>50009745</v>
          </cell>
          <cell r="E58" t="str">
            <v>B/K H/ LINER RR</v>
          </cell>
          <cell r="F58">
            <v>0</v>
          </cell>
        </row>
        <row r="59">
          <cell r="D59">
            <v>50010027</v>
          </cell>
          <cell r="E59" t="str">
            <v>B/K FOR CONNECTOR</v>
          </cell>
          <cell r="F59">
            <v>0</v>
          </cell>
        </row>
        <row r="60">
          <cell r="D60">
            <v>50009877</v>
          </cell>
          <cell r="E60" t="str">
            <v>B/K ROLLO LH</v>
          </cell>
          <cell r="F60">
            <v>0</v>
          </cell>
        </row>
        <row r="61">
          <cell r="D61">
            <v>50009878</v>
          </cell>
          <cell r="E61" t="str">
            <v>B/K ROLLO RH</v>
          </cell>
          <cell r="F61">
            <v>0</v>
          </cell>
        </row>
        <row r="62">
          <cell r="D62">
            <v>50010086</v>
          </cell>
          <cell r="E62" t="str">
            <v>B/K FOR TUBE</v>
          </cell>
          <cell r="F62">
            <v>0</v>
          </cell>
        </row>
        <row r="63">
          <cell r="D63" t="str">
            <v>50009975B</v>
          </cell>
          <cell r="E63" t="str">
            <v>BRACKET SIDE LH</v>
          </cell>
          <cell r="F63">
            <v>0</v>
          </cell>
        </row>
        <row r="64">
          <cell r="D64" t="str">
            <v>50009977B</v>
          </cell>
          <cell r="E64" t="str">
            <v>BRACKET SIDE RH</v>
          </cell>
          <cell r="F64">
            <v>0</v>
          </cell>
        </row>
        <row r="65">
          <cell r="D65" t="str">
            <v>50011623A</v>
          </cell>
          <cell r="E65" t="str">
            <v>MECHANISM  GUIDE</v>
          </cell>
          <cell r="F65">
            <v>0</v>
          </cell>
        </row>
        <row r="66">
          <cell r="D66" t="str">
            <v>50011624A</v>
          </cell>
          <cell r="E66" t="str">
            <v>MECHANISM  GUIDE</v>
          </cell>
          <cell r="F66">
            <v>0</v>
          </cell>
        </row>
        <row r="67">
          <cell r="D67">
            <v>50008457</v>
          </cell>
          <cell r="E67" t="str">
            <v>FRONT B/K LH</v>
          </cell>
          <cell r="F67">
            <v>0</v>
          </cell>
        </row>
        <row r="68">
          <cell r="D68">
            <v>50008458</v>
          </cell>
          <cell r="E68" t="str">
            <v>FRONT B/K RH</v>
          </cell>
          <cell r="F68">
            <v>0</v>
          </cell>
        </row>
        <row r="69">
          <cell r="D69">
            <v>50008630</v>
          </cell>
          <cell r="E69" t="str">
            <v xml:space="preserve">2ND ROOM </v>
          </cell>
          <cell r="F69">
            <v>0</v>
          </cell>
        </row>
        <row r="70">
          <cell r="D70">
            <v>50010988</v>
          </cell>
          <cell r="E70" t="str">
            <v>FRT SIDE REINF LH</v>
          </cell>
          <cell r="F70">
            <v>0</v>
          </cell>
        </row>
        <row r="71">
          <cell r="D71">
            <v>50010989</v>
          </cell>
          <cell r="E71" t="str">
            <v>FRT SIDE REINF RH</v>
          </cell>
          <cell r="F71">
            <v>0</v>
          </cell>
        </row>
        <row r="72">
          <cell r="D72">
            <v>50010990</v>
          </cell>
          <cell r="E72" t="str">
            <v>REAR SIDE REINF LH</v>
          </cell>
          <cell r="F72">
            <v>0</v>
          </cell>
        </row>
        <row r="73">
          <cell r="D73">
            <v>50010991</v>
          </cell>
          <cell r="E73" t="str">
            <v>REAR SIDE REINF RH</v>
          </cell>
          <cell r="F73">
            <v>0</v>
          </cell>
        </row>
        <row r="74">
          <cell r="D74" t="str">
            <v>50011721D</v>
          </cell>
          <cell r="E74" t="str">
            <v>ROLLO CASSETTE</v>
          </cell>
          <cell r="F74">
            <v>3584</v>
          </cell>
          <cell r="I74">
            <v>896</v>
          </cell>
          <cell r="O74">
            <v>1344</v>
          </cell>
          <cell r="V74">
            <v>1344</v>
          </cell>
        </row>
        <row r="75">
          <cell r="D75" t="str">
            <v>50010755C</v>
          </cell>
          <cell r="E75" t="str">
            <v>MIDDLE BEAM</v>
          </cell>
          <cell r="F75">
            <v>0</v>
          </cell>
        </row>
        <row r="76">
          <cell r="D76" t="str">
            <v>50016288A</v>
          </cell>
          <cell r="E76" t="str">
            <v>MIDDLE BEAM</v>
          </cell>
          <cell r="F76">
            <v>0</v>
          </cell>
        </row>
        <row r="77">
          <cell r="D77">
            <v>50012234</v>
          </cell>
          <cell r="E77" t="str">
            <v>REAR BEAM</v>
          </cell>
          <cell r="F77">
            <v>0</v>
          </cell>
        </row>
        <row r="78">
          <cell r="D78" t="str">
            <v>50007278B</v>
          </cell>
          <cell r="E78" t="str">
            <v>MIDDLE BEAM</v>
          </cell>
          <cell r="F78">
            <v>4000</v>
          </cell>
          <cell r="O78">
            <v>2000</v>
          </cell>
          <cell r="V78">
            <v>2000</v>
          </cell>
        </row>
        <row r="79">
          <cell r="D79" t="str">
            <v>50012110B</v>
          </cell>
          <cell r="E79" t="str">
            <v>ROLLO COVER</v>
          </cell>
          <cell r="F79">
            <v>0</v>
          </cell>
        </row>
        <row r="80">
          <cell r="D80">
            <v>50011385</v>
          </cell>
          <cell r="E80" t="str">
            <v>CENTER CROSS MEMBER UPPER</v>
          </cell>
          <cell r="F80">
            <v>6669</v>
          </cell>
          <cell r="O80">
            <v>569</v>
          </cell>
          <cell r="Q80">
            <v>2440</v>
          </cell>
          <cell r="S80">
            <v>2440</v>
          </cell>
          <cell r="W80">
            <v>1220</v>
          </cell>
        </row>
        <row r="81">
          <cell r="D81">
            <v>50011384</v>
          </cell>
          <cell r="E81" t="str">
            <v>CENTER CROSS MEMBER LOWER</v>
          </cell>
          <cell r="F81">
            <v>6000</v>
          </cell>
          <cell r="O81">
            <v>2000</v>
          </cell>
          <cell r="W81">
            <v>4000</v>
          </cell>
        </row>
        <row r="82">
          <cell r="D82" t="str">
            <v>65158-L8000</v>
          </cell>
          <cell r="E82" t="str">
            <v>REINF-FR SEAT FR OTR MTG,LH (GL3)</v>
          </cell>
          <cell r="F82">
            <v>2000</v>
          </cell>
          <cell r="R82">
            <v>2000</v>
          </cell>
        </row>
        <row r="83">
          <cell r="D83" t="str">
            <v>65168-L8000</v>
          </cell>
          <cell r="E83" t="str">
            <v>REINF-FR SEAT FR OTR MTG,RH (GL3)</v>
          </cell>
          <cell r="F83">
            <v>2000</v>
          </cell>
          <cell r="R83">
            <v>2000</v>
          </cell>
        </row>
        <row r="84">
          <cell r="D84" t="str">
            <v>651E3-L8000</v>
          </cell>
          <cell r="E84" t="str">
            <v>REINF-FR SEAT CROSS MBR SD,LH (GL3)</v>
          </cell>
          <cell r="F84">
            <v>2400</v>
          </cell>
          <cell r="W84">
            <v>2400</v>
          </cell>
        </row>
        <row r="85">
          <cell r="D85" t="str">
            <v>651F3-L8000</v>
          </cell>
          <cell r="E85" t="str">
            <v>REINF-FR SEAT CROSS MBR SD,RH (GL3)</v>
          </cell>
          <cell r="F85">
            <v>2400</v>
          </cell>
          <cell r="W85">
            <v>2400</v>
          </cell>
        </row>
        <row r="86">
          <cell r="D86" t="str">
            <v>65278-L8000</v>
          </cell>
          <cell r="E86" t="str">
            <v>REINF-FR SEAT CRO/MBR INR,LH (GL3)</v>
          </cell>
          <cell r="F86">
            <v>3600</v>
          </cell>
          <cell r="P86">
            <v>3600</v>
          </cell>
        </row>
        <row r="87">
          <cell r="D87" t="str">
            <v>65116-L3400</v>
          </cell>
          <cell r="E87" t="str">
            <v>BRKT-PROPELLER SHAFT MTG</v>
          </cell>
          <cell r="F87">
            <v>1857</v>
          </cell>
          <cell r="J87">
            <v>500</v>
          </cell>
          <cell r="Q87">
            <v>257</v>
          </cell>
          <cell r="Y87">
            <v>1100</v>
          </cell>
        </row>
        <row r="88">
          <cell r="D88" t="str">
            <v>65126-L3400</v>
          </cell>
          <cell r="E88" t="str">
            <v>BRKT-PROPELLER SHAFT MTG RR</v>
          </cell>
          <cell r="F88">
            <v>2050</v>
          </cell>
          <cell r="J88">
            <v>490</v>
          </cell>
          <cell r="Q88">
            <v>460</v>
          </cell>
          <cell r="Y88">
            <v>1100</v>
          </cell>
        </row>
        <row r="89">
          <cell r="D89" t="str">
            <v>651M7-L2000</v>
          </cell>
          <cell r="E89" t="str">
            <v>BRKT-CTR SUPPORT MTG,LH (일반,HEV)</v>
          </cell>
          <cell r="F89">
            <v>0</v>
          </cell>
        </row>
        <row r="90">
          <cell r="D90" t="str">
            <v>65136-L8000</v>
          </cell>
          <cell r="E90" t="str">
            <v>REINF-CTR SUPPORT MTG, (일반,HEV)</v>
          </cell>
          <cell r="F90">
            <v>7800</v>
          </cell>
          <cell r="H90">
            <v>3000</v>
          </cell>
          <cell r="O90">
            <v>4800</v>
          </cell>
        </row>
        <row r="91">
          <cell r="D91" t="str">
            <v>65136-L8400</v>
          </cell>
          <cell r="E91" t="str">
            <v>REINF-CTR SUPPORT MTG,LH (AWD)</v>
          </cell>
          <cell r="F91">
            <v>0</v>
          </cell>
        </row>
        <row r="92">
          <cell r="D92" t="str">
            <v>651M7-L8400</v>
          </cell>
          <cell r="E92" t="str">
            <v>BRKT-CTR SUPPORT MTG,LH (AWD)</v>
          </cell>
          <cell r="F92">
            <v>0</v>
          </cell>
        </row>
        <row r="93">
          <cell r="D93" t="str">
            <v>65158-L8000/</v>
          </cell>
          <cell r="E93" t="str">
            <v>REINF-FR SEAT FR OTR MTG,LH (GL3)</v>
          </cell>
          <cell r="F93">
            <v>0</v>
          </cell>
        </row>
        <row r="94">
          <cell r="D94" t="str">
            <v>65168-L8000/</v>
          </cell>
          <cell r="E94" t="str">
            <v>REINF-FR SEAT FR OTR MTG,RH (GL3)</v>
          </cell>
          <cell r="F94">
            <v>0</v>
          </cell>
        </row>
        <row r="95">
          <cell r="D95" t="str">
            <v>651E4-L8000/</v>
          </cell>
          <cell r="E95" t="str">
            <v>REINF-FR SEAT CROSS MBR SD,LH (GL3)</v>
          </cell>
          <cell r="F95">
            <v>0</v>
          </cell>
        </row>
        <row r="96">
          <cell r="D96" t="str">
            <v>651F4-L8000/</v>
          </cell>
          <cell r="E96" t="str">
            <v>REINF-FR SEAT CROSS MBR SD,RH (GL3)</v>
          </cell>
          <cell r="F96">
            <v>0</v>
          </cell>
        </row>
        <row r="97">
          <cell r="D97" t="str">
            <v>65278-L8000/</v>
          </cell>
          <cell r="E97" t="str">
            <v>REINF-FR SEAT CRO/MBR INR,LH (GL3)</v>
          </cell>
          <cell r="F97">
            <v>0</v>
          </cell>
        </row>
        <row r="98">
          <cell r="D98" t="str">
            <v>65116-L3400/</v>
          </cell>
          <cell r="E98" t="str">
            <v>BRKT-PROPELLER SHAFT MTG</v>
          </cell>
          <cell r="F98">
            <v>0</v>
          </cell>
        </row>
        <row r="99">
          <cell r="D99" t="str">
            <v>65126-L3400/</v>
          </cell>
          <cell r="E99" t="str">
            <v>BRKT-PROPELLER SHAFT MTG RR</v>
          </cell>
          <cell r="F99">
            <v>0</v>
          </cell>
        </row>
        <row r="100">
          <cell r="D100" t="str">
            <v>13905-05000</v>
          </cell>
          <cell r="E100" t="str">
            <v>NUT</v>
          </cell>
          <cell r="F100">
            <v>301000</v>
          </cell>
          <cell r="I100">
            <v>140000</v>
          </cell>
          <cell r="V100">
            <v>161000</v>
          </cell>
        </row>
        <row r="101">
          <cell r="D101" t="str">
            <v>13905-06000</v>
          </cell>
          <cell r="E101" t="str">
            <v>NUT</v>
          </cell>
          <cell r="F101">
            <v>60000</v>
          </cell>
          <cell r="O101">
            <v>60000</v>
          </cell>
        </row>
        <row r="102">
          <cell r="D102" t="str">
            <v>13905-08000</v>
          </cell>
          <cell r="E102" t="str">
            <v>NUT</v>
          </cell>
          <cell r="F102">
            <v>54000</v>
          </cell>
          <cell r="J102">
            <v>54000</v>
          </cell>
        </row>
        <row r="103">
          <cell r="D103" t="str">
            <v>13911-08001</v>
          </cell>
          <cell r="E103" t="str">
            <v>NUT</v>
          </cell>
          <cell r="F103">
            <v>0</v>
          </cell>
        </row>
        <row r="104">
          <cell r="D104" t="str">
            <v>19353-07250</v>
          </cell>
          <cell r="E104" t="str">
            <v>NUT</v>
          </cell>
          <cell r="F104">
            <v>15360</v>
          </cell>
          <cell r="J104">
            <v>15360</v>
          </cell>
        </row>
        <row r="105">
          <cell r="D105" t="str">
            <v>13194-08220</v>
          </cell>
          <cell r="E105" t="str">
            <v>NUT</v>
          </cell>
          <cell r="F105">
            <v>20800</v>
          </cell>
          <cell r="I105">
            <v>8000</v>
          </cell>
          <cell r="V105">
            <v>8000</v>
          </cell>
          <cell r="X105">
            <v>4800</v>
          </cell>
        </row>
        <row r="106">
          <cell r="D106" t="str">
            <v>13917-10120</v>
          </cell>
          <cell r="E106" t="str">
            <v>NUT(62415-3K012)</v>
          </cell>
          <cell r="F106">
            <v>37500</v>
          </cell>
          <cell r="I106">
            <v>9000</v>
          </cell>
          <cell r="V106">
            <v>7500</v>
          </cell>
          <cell r="X106">
            <v>21000</v>
          </cell>
        </row>
        <row r="107">
          <cell r="D107" t="str">
            <v>10216-10000</v>
          </cell>
          <cell r="E107" t="str">
            <v>NUT</v>
          </cell>
          <cell r="F107">
            <v>4000</v>
          </cell>
          <cell r="J107">
            <v>4000</v>
          </cell>
        </row>
        <row r="110">
          <cell r="D110" t="str">
            <v>P/NO</v>
          </cell>
          <cell r="E110" t="str">
            <v>Part Name</v>
          </cell>
          <cell r="F110" t="str">
            <v xml:space="preserve">입고수량 </v>
          </cell>
          <cell r="G110" t="str">
            <v>이월수량</v>
          </cell>
          <cell r="H110" t="str">
            <v>수</v>
          </cell>
          <cell r="I110" t="str">
            <v>목</v>
          </cell>
          <cell r="J110" t="str">
            <v>금</v>
          </cell>
          <cell r="K110" t="str">
            <v>토</v>
          </cell>
          <cell r="L110" t="str">
            <v>일</v>
          </cell>
          <cell r="M110" t="str">
            <v>월</v>
          </cell>
          <cell r="N110" t="str">
            <v>화</v>
          </cell>
          <cell r="O110" t="str">
            <v>수</v>
          </cell>
          <cell r="P110" t="str">
            <v>목</v>
          </cell>
          <cell r="Q110" t="str">
            <v>금</v>
          </cell>
          <cell r="R110" t="str">
            <v>토</v>
          </cell>
          <cell r="S110" t="str">
            <v>일</v>
          </cell>
          <cell r="T110" t="str">
            <v>월</v>
          </cell>
          <cell r="U110" t="str">
            <v>화</v>
          </cell>
          <cell r="V110" t="str">
            <v>수</v>
          </cell>
          <cell r="W110" t="str">
            <v>목</v>
          </cell>
          <cell r="X110" t="str">
            <v>금</v>
          </cell>
          <cell r="Y110" t="str">
            <v>토</v>
          </cell>
          <cell r="Z110" t="str">
            <v>일</v>
          </cell>
          <cell r="AA110" t="str">
            <v>월</v>
          </cell>
          <cell r="AB110" t="str">
            <v>화</v>
          </cell>
          <cell r="AC110" t="str">
            <v>수</v>
          </cell>
          <cell r="AD110" t="str">
            <v>목</v>
          </cell>
          <cell r="AE110" t="str">
            <v>금</v>
          </cell>
          <cell r="AF110" t="str">
            <v>토</v>
          </cell>
          <cell r="AG110" t="str">
            <v>일</v>
          </cell>
          <cell r="AH110" t="str">
            <v>월</v>
          </cell>
          <cell r="AI110" t="str">
            <v>화</v>
          </cell>
          <cell r="AJ110" t="str">
            <v>수</v>
          </cell>
          <cell r="AK110" t="str">
            <v>목</v>
          </cell>
          <cell r="AL110" t="str">
            <v>금</v>
          </cell>
        </row>
        <row r="111">
          <cell r="H111" t="str">
            <v>1일</v>
          </cell>
          <cell r="I111" t="str">
            <v>2일</v>
          </cell>
          <cell r="J111" t="str">
            <v>3일</v>
          </cell>
          <cell r="K111" t="str">
            <v>4일</v>
          </cell>
          <cell r="L111" t="str">
            <v>5일</v>
          </cell>
          <cell r="M111" t="str">
            <v>6일</v>
          </cell>
          <cell r="N111" t="str">
            <v>7일</v>
          </cell>
          <cell r="O111" t="str">
            <v>8일</v>
          </cell>
          <cell r="P111" t="str">
            <v>9일</v>
          </cell>
          <cell r="Q111" t="str">
            <v>10일</v>
          </cell>
          <cell r="R111" t="str">
            <v>11일</v>
          </cell>
          <cell r="S111" t="str">
            <v>12일</v>
          </cell>
          <cell r="T111" t="str">
            <v>13일</v>
          </cell>
          <cell r="U111" t="str">
            <v>14일</v>
          </cell>
          <cell r="V111" t="str">
            <v>15일</v>
          </cell>
          <cell r="W111" t="str">
            <v>16일</v>
          </cell>
          <cell r="X111" t="str">
            <v>17일</v>
          </cell>
          <cell r="Y111" t="str">
            <v>18일</v>
          </cell>
          <cell r="Z111" t="str">
            <v>19일</v>
          </cell>
          <cell r="AA111" t="str">
            <v>20일</v>
          </cell>
          <cell r="AB111" t="str">
            <v>21일</v>
          </cell>
          <cell r="AC111" t="str">
            <v>22일</v>
          </cell>
          <cell r="AD111" t="str">
            <v>23일</v>
          </cell>
          <cell r="AE111" t="str">
            <v>24일</v>
          </cell>
          <cell r="AF111" t="str">
            <v>25일</v>
          </cell>
          <cell r="AG111" t="str">
            <v>26일</v>
          </cell>
          <cell r="AH111" t="str">
            <v>27일</v>
          </cell>
          <cell r="AI111" t="str">
            <v>28일</v>
          </cell>
          <cell r="AJ111" t="str">
            <v>29일</v>
          </cell>
          <cell r="AK111" t="str">
            <v>30일</v>
          </cell>
          <cell r="AL111" t="str">
            <v>31일</v>
          </cell>
        </row>
        <row r="112">
          <cell r="D112">
            <v>50007752</v>
          </cell>
          <cell r="E112" t="str">
            <v>M5*16.7 BOLT</v>
          </cell>
          <cell r="F112">
            <v>0</v>
          </cell>
        </row>
        <row r="113">
          <cell r="D113">
            <v>50007315</v>
          </cell>
          <cell r="E113" t="str">
            <v xml:space="preserve">M5 INSERT BOLT </v>
          </cell>
          <cell r="F113">
            <v>0</v>
          </cell>
        </row>
      </sheetData>
    </sheetDataSet>
  </externalBook>
</externalLink>
</file>

<file path=xl/externalLinks/externalLink65.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xxl21:alternateUrls>
      <xxl21:absoluteUrl r:id="rId2"/>
    </xxl21:alternateUrls>
    <sheetNames>
      <sheetName val="납품수량(영업)"/>
      <sheetName val="06월마감"/>
      <sheetName val="Sheet1"/>
    </sheetNames>
    <sheetDataSet>
      <sheetData sheetId="0">
        <row r="3">
          <cell r="C3" t="str">
            <v>65131-L2500</v>
          </cell>
        </row>
      </sheetData>
      <sheetData sheetId="1">
        <row r="1">
          <cell r="A1" t="str">
            <v>50007278B</v>
          </cell>
          <cell r="B1">
            <v>2765</v>
          </cell>
        </row>
        <row r="2">
          <cell r="A2" t="str">
            <v>50007300D</v>
          </cell>
          <cell r="B2">
            <v>7480</v>
          </cell>
        </row>
        <row r="3">
          <cell r="A3" t="str">
            <v>50007407B</v>
          </cell>
          <cell r="B3">
            <v>7082</v>
          </cell>
        </row>
        <row r="4">
          <cell r="A4" t="str">
            <v>50010382C</v>
          </cell>
          <cell r="B4">
            <v>2695</v>
          </cell>
        </row>
        <row r="5">
          <cell r="A5" t="str">
            <v>50010445D</v>
          </cell>
          <cell r="B5">
            <v>6690</v>
          </cell>
        </row>
        <row r="6">
          <cell r="A6" t="str">
            <v>50010562C</v>
          </cell>
          <cell r="B6">
            <v>3369</v>
          </cell>
        </row>
        <row r="7">
          <cell r="A7" t="str">
            <v>50010755C</v>
          </cell>
          <cell r="B7">
            <v>3206</v>
          </cell>
        </row>
        <row r="8">
          <cell r="A8" t="str">
            <v>50011106C</v>
          </cell>
          <cell r="B8">
            <v>236</v>
          </cell>
        </row>
        <row r="9">
          <cell r="A9" t="str">
            <v>50011307B</v>
          </cell>
          <cell r="B9">
            <v>2273</v>
          </cell>
        </row>
        <row r="10">
          <cell r="A10" t="str">
            <v>50011349B</v>
          </cell>
          <cell r="B10">
            <v>14750</v>
          </cell>
        </row>
        <row r="11">
          <cell r="A11" t="str">
            <v>50011382D</v>
          </cell>
          <cell r="B11">
            <v>5373</v>
          </cell>
        </row>
        <row r="12">
          <cell r="A12" t="str">
            <v>50011721D</v>
          </cell>
          <cell r="B12">
            <v>3032</v>
          </cell>
        </row>
        <row r="13">
          <cell r="A13" t="str">
            <v>50011899B</v>
          </cell>
          <cell r="B13">
            <v>2998</v>
          </cell>
        </row>
        <row r="14">
          <cell r="A14" t="str">
            <v>50011937C</v>
          </cell>
          <cell r="B14">
            <v>169</v>
          </cell>
        </row>
        <row r="15">
          <cell r="A15" t="str">
            <v>50011938C</v>
          </cell>
          <cell r="B15">
            <v>169</v>
          </cell>
        </row>
        <row r="16">
          <cell r="A16" t="str">
            <v>50011939B</v>
          </cell>
          <cell r="B16">
            <v>628</v>
          </cell>
        </row>
        <row r="17">
          <cell r="A17" t="str">
            <v>50011941B</v>
          </cell>
          <cell r="B17">
            <v>628</v>
          </cell>
        </row>
        <row r="18">
          <cell r="A18" t="str">
            <v>50011944C</v>
          </cell>
          <cell r="B18">
            <v>219</v>
          </cell>
        </row>
        <row r="19">
          <cell r="A19" t="str">
            <v>50011955C</v>
          </cell>
          <cell r="B19">
            <v>219</v>
          </cell>
        </row>
        <row r="20">
          <cell r="A20" t="str">
            <v>50011957A</v>
          </cell>
          <cell r="B20">
            <v>857</v>
          </cell>
        </row>
        <row r="21">
          <cell r="A21" t="str">
            <v>50012088E</v>
          </cell>
          <cell r="B21">
            <v>8827</v>
          </cell>
        </row>
        <row r="22">
          <cell r="A22" t="str">
            <v>50012234C</v>
          </cell>
          <cell r="B22">
            <v>6886</v>
          </cell>
        </row>
        <row r="23">
          <cell r="A23" t="str">
            <v>50013138A</v>
          </cell>
          <cell r="B23">
            <v>5397</v>
          </cell>
        </row>
        <row r="24">
          <cell r="A24" t="str">
            <v>50014694A</v>
          </cell>
          <cell r="B24">
            <v>4240</v>
          </cell>
        </row>
        <row r="25">
          <cell r="A25" t="str">
            <v>50015959A</v>
          </cell>
          <cell r="B25">
            <v>4262</v>
          </cell>
        </row>
        <row r="26">
          <cell r="A26" t="str">
            <v>50016288A</v>
          </cell>
          <cell r="B26">
            <v>3387</v>
          </cell>
        </row>
        <row r="27">
          <cell r="A27" t="str">
            <v>50011449F</v>
          </cell>
          <cell r="B27">
            <v>7908</v>
          </cell>
        </row>
        <row r="28">
          <cell r="A28" t="str">
            <v>50010128B</v>
          </cell>
          <cell r="B28">
            <v>5358</v>
          </cell>
        </row>
        <row r="29">
          <cell r="A29" t="str">
            <v>50010779B</v>
          </cell>
          <cell r="B29">
            <v>4640</v>
          </cell>
        </row>
        <row r="30">
          <cell r="A30" t="str">
            <v>50011444F</v>
          </cell>
          <cell r="B30">
            <v>9157</v>
          </cell>
        </row>
        <row r="31">
          <cell r="A31" t="str">
            <v>50011644C</v>
          </cell>
          <cell r="B31">
            <v>2391</v>
          </cell>
        </row>
        <row r="32">
          <cell r="A32" t="str">
            <v>50012093D</v>
          </cell>
          <cell r="B32">
            <v>7302</v>
          </cell>
        </row>
        <row r="33">
          <cell r="A33" t="str">
            <v>50012110C</v>
          </cell>
          <cell r="B33">
            <v>2540</v>
          </cell>
        </row>
        <row r="34">
          <cell r="A34" t="str">
            <v>50014454B</v>
          </cell>
          <cell r="B34">
            <v>144</v>
          </cell>
        </row>
        <row r="35">
          <cell r="A35" t="str">
            <v>50014463A</v>
          </cell>
          <cell r="B35">
            <v>4906</v>
          </cell>
        </row>
        <row r="36">
          <cell r="A36" t="str">
            <v>50009971C</v>
          </cell>
          <cell r="B36">
            <v>809</v>
          </cell>
        </row>
        <row r="37">
          <cell r="A37" t="str">
            <v>50009973C</v>
          </cell>
          <cell r="B37">
            <v>809</v>
          </cell>
        </row>
        <row r="38">
          <cell r="A38" t="str">
            <v>50009975B</v>
          </cell>
          <cell r="B38">
            <v>252</v>
          </cell>
        </row>
        <row r="39">
          <cell r="A39" t="str">
            <v>50009977B</v>
          </cell>
          <cell r="B39">
            <v>252</v>
          </cell>
        </row>
        <row r="40">
          <cell r="A40" t="str">
            <v>50010025E</v>
          </cell>
          <cell r="B40">
            <v>7214</v>
          </cell>
        </row>
        <row r="41">
          <cell r="A41" t="str">
            <v>30032710A</v>
          </cell>
          <cell r="B41">
            <v>146</v>
          </cell>
        </row>
        <row r="42">
          <cell r="A42" t="str">
            <v>30032843A</v>
          </cell>
          <cell r="B42">
            <v>347</v>
          </cell>
        </row>
        <row r="43">
          <cell r="A43" t="str">
            <v>30032844A</v>
          </cell>
          <cell r="B43">
            <v>347</v>
          </cell>
        </row>
        <row r="44">
          <cell r="A44" t="str">
            <v>50008160E</v>
          </cell>
          <cell r="B44">
            <v>17035</v>
          </cell>
        </row>
        <row r="45">
          <cell r="A45" t="str">
            <v>50010100D</v>
          </cell>
          <cell r="B45">
            <v>4758</v>
          </cell>
        </row>
        <row r="46">
          <cell r="A46" t="str">
            <v>50011619A</v>
          </cell>
          <cell r="B46">
            <v>8826</v>
          </cell>
        </row>
        <row r="47">
          <cell r="A47" t="str">
            <v>50011623A</v>
          </cell>
          <cell r="B47">
            <v>1374</v>
          </cell>
        </row>
        <row r="48">
          <cell r="A48" t="str">
            <v>50011843A</v>
          </cell>
          <cell r="B48">
            <v>1374</v>
          </cell>
        </row>
        <row r="49">
          <cell r="A49" t="str">
            <v>50009937C</v>
          </cell>
          <cell r="B49">
            <v>10711</v>
          </cell>
        </row>
        <row r="50">
          <cell r="A50" t="str">
            <v>50012438D</v>
          </cell>
          <cell r="B50">
            <v>13785</v>
          </cell>
        </row>
        <row r="51">
          <cell r="A51" t="str">
            <v>50010980B</v>
          </cell>
          <cell r="B51">
            <v>3027</v>
          </cell>
        </row>
        <row r="52">
          <cell r="A52" t="str">
            <v>65852-AA000</v>
          </cell>
          <cell r="B52">
            <v>5015</v>
          </cell>
        </row>
        <row r="53">
          <cell r="A53" t="str">
            <v>65852-AA030</v>
          </cell>
          <cell r="B53">
            <v>5015</v>
          </cell>
        </row>
        <row r="54">
          <cell r="A54" t="str">
            <v>65852-BY000</v>
          </cell>
          <cell r="B54">
            <v>5140</v>
          </cell>
        </row>
        <row r="55">
          <cell r="A55" t="str">
            <v>66724-2J000</v>
          </cell>
          <cell r="B55">
            <v>4324</v>
          </cell>
        </row>
        <row r="56">
          <cell r="A56" t="str">
            <v>66724-2J000SH</v>
          </cell>
          <cell r="B56">
            <v>3297</v>
          </cell>
        </row>
        <row r="57">
          <cell r="A57" t="str">
            <v>66724-2J700</v>
          </cell>
          <cell r="B57">
            <v>4189</v>
          </cell>
        </row>
        <row r="58">
          <cell r="A58" t="str">
            <v>66798-2J000SH</v>
          </cell>
          <cell r="B58">
            <v>2844</v>
          </cell>
        </row>
        <row r="59">
          <cell r="A59" t="str">
            <v>66798-2J010</v>
          </cell>
          <cell r="B59">
            <v>3890</v>
          </cell>
        </row>
        <row r="60">
          <cell r="A60" t="str">
            <v>66798-2J501</v>
          </cell>
          <cell r="B60">
            <v>3867</v>
          </cell>
        </row>
        <row r="61">
          <cell r="A61" t="str">
            <v>66798-2J700</v>
          </cell>
          <cell r="B61">
            <v>3996</v>
          </cell>
        </row>
        <row r="62">
          <cell r="A62" t="str">
            <v>64115-G8000</v>
          </cell>
          <cell r="B62">
            <v>794</v>
          </cell>
        </row>
        <row r="63">
          <cell r="A63" t="str">
            <v>64116-G8000</v>
          </cell>
          <cell r="B63">
            <v>462</v>
          </cell>
        </row>
        <row r="64">
          <cell r="A64" t="str">
            <v>64125-G8000</v>
          </cell>
          <cell r="B64">
            <v>779</v>
          </cell>
        </row>
        <row r="65">
          <cell r="A65" t="str">
            <v>64126-G8000</v>
          </cell>
          <cell r="B65">
            <v>459</v>
          </cell>
        </row>
        <row r="66">
          <cell r="A66" t="str">
            <v>64418-D4000</v>
          </cell>
          <cell r="B66">
            <v>168</v>
          </cell>
        </row>
        <row r="67">
          <cell r="A67" t="str">
            <v>64428-D4000</v>
          </cell>
          <cell r="B67">
            <v>155</v>
          </cell>
        </row>
        <row r="68">
          <cell r="A68" t="str">
            <v>64515-G8000</v>
          </cell>
          <cell r="B68">
            <v>758</v>
          </cell>
        </row>
        <row r="69">
          <cell r="A69" t="str">
            <v>64515-G8500</v>
          </cell>
          <cell r="B69">
            <v>826</v>
          </cell>
        </row>
        <row r="70">
          <cell r="A70" t="str">
            <v>64516-G8000</v>
          </cell>
          <cell r="B70">
            <v>386</v>
          </cell>
        </row>
        <row r="71">
          <cell r="A71" t="str">
            <v>64516-G8500</v>
          </cell>
          <cell r="B71">
            <v>436</v>
          </cell>
        </row>
        <row r="72">
          <cell r="A72" t="str">
            <v>64518-G8000</v>
          </cell>
          <cell r="B72">
            <v>211</v>
          </cell>
        </row>
        <row r="73">
          <cell r="A73" t="str">
            <v>64525-G8000</v>
          </cell>
          <cell r="B73">
            <v>785</v>
          </cell>
        </row>
        <row r="74">
          <cell r="A74" t="str">
            <v>64525-G8500</v>
          </cell>
          <cell r="B74">
            <v>826</v>
          </cell>
        </row>
        <row r="75">
          <cell r="A75" t="str">
            <v>64526-G8000</v>
          </cell>
          <cell r="B75">
            <v>387</v>
          </cell>
        </row>
        <row r="76">
          <cell r="A76" t="str">
            <v>64526-G8500</v>
          </cell>
          <cell r="B76">
            <v>436</v>
          </cell>
        </row>
        <row r="77">
          <cell r="A77" t="str">
            <v>64528-G8000</v>
          </cell>
          <cell r="B77">
            <v>211</v>
          </cell>
        </row>
        <row r="78">
          <cell r="A78" t="str">
            <v>64585-F6000</v>
          </cell>
          <cell r="B78">
            <v>434</v>
          </cell>
        </row>
        <row r="79">
          <cell r="A79" t="str">
            <v>64586-F6000</v>
          </cell>
          <cell r="B79">
            <v>379</v>
          </cell>
        </row>
        <row r="80">
          <cell r="A80" t="str">
            <v>64613-G8000</v>
          </cell>
          <cell r="B80">
            <v>7933</v>
          </cell>
        </row>
        <row r="81">
          <cell r="A81" t="str">
            <v>64618-G8000</v>
          </cell>
          <cell r="B81">
            <v>427</v>
          </cell>
        </row>
        <row r="82">
          <cell r="A82" t="str">
            <v>64623-G8000</v>
          </cell>
          <cell r="B82">
            <v>5558</v>
          </cell>
        </row>
        <row r="83">
          <cell r="A83" t="str">
            <v>64628-G8000</v>
          </cell>
          <cell r="B83">
            <v>427</v>
          </cell>
        </row>
        <row r="84">
          <cell r="A84" t="str">
            <v>64789-G8000</v>
          </cell>
          <cell r="B84">
            <v>97</v>
          </cell>
        </row>
        <row r="85">
          <cell r="A85" t="str">
            <v>64518-G8500</v>
          </cell>
          <cell r="B85">
            <v>240</v>
          </cell>
        </row>
        <row r="86">
          <cell r="A86" t="str">
            <v>64528-G8500</v>
          </cell>
          <cell r="B86">
            <v>240</v>
          </cell>
        </row>
        <row r="87">
          <cell r="A87" t="str">
            <v>64634-C1000</v>
          </cell>
          <cell r="B87">
            <v>1133</v>
          </cell>
        </row>
        <row r="88">
          <cell r="A88" t="str">
            <v>64644-C1000</v>
          </cell>
          <cell r="B88">
            <v>1133</v>
          </cell>
        </row>
        <row r="89">
          <cell r="A89" t="str">
            <v>64674-C1000</v>
          </cell>
          <cell r="B89">
            <v>621</v>
          </cell>
        </row>
        <row r="90">
          <cell r="A90" t="str">
            <v>65852-AT000</v>
          </cell>
          <cell r="B90">
            <v>5201</v>
          </cell>
        </row>
        <row r="91">
          <cell r="A91" t="str">
            <v>65852-AT000</v>
          </cell>
          <cell r="B91">
            <v>0</v>
          </cell>
        </row>
        <row r="92">
          <cell r="A92" t="str">
            <v>65561-3E001</v>
          </cell>
          <cell r="B92">
            <v>12304</v>
          </cell>
        </row>
        <row r="93">
          <cell r="A93" t="str">
            <v>71603-3E000</v>
          </cell>
          <cell r="B93">
            <v>34077</v>
          </cell>
        </row>
        <row r="94">
          <cell r="A94" t="str">
            <v>71603-3E100</v>
          </cell>
          <cell r="B94">
            <v>25299.95</v>
          </cell>
        </row>
        <row r="95">
          <cell r="A95" t="str">
            <v>71604-3E000</v>
          </cell>
          <cell r="B95">
            <v>38175</v>
          </cell>
        </row>
        <row r="96">
          <cell r="A96" t="str">
            <v>71604-3E100</v>
          </cell>
          <cell r="B96">
            <v>26712.6</v>
          </cell>
        </row>
        <row r="97">
          <cell r="A97" t="str">
            <v>71611-3E000</v>
          </cell>
          <cell r="B97">
            <v>21473</v>
          </cell>
        </row>
        <row r="98">
          <cell r="A98" t="str">
            <v>71611-3E100</v>
          </cell>
          <cell r="B98">
            <v>20426</v>
          </cell>
        </row>
        <row r="99">
          <cell r="A99" t="str">
            <v>71621-3E000</v>
          </cell>
          <cell r="B99">
            <v>19490</v>
          </cell>
        </row>
        <row r="100">
          <cell r="A100" t="str">
            <v>71621-3E100</v>
          </cell>
          <cell r="B100">
            <v>21604</v>
          </cell>
        </row>
        <row r="101">
          <cell r="A101" t="str">
            <v>65412-L1000</v>
          </cell>
          <cell r="B101">
            <v>828</v>
          </cell>
        </row>
        <row r="102">
          <cell r="A102" t="str">
            <v>65422-L1000</v>
          </cell>
          <cell r="B102">
            <v>831</v>
          </cell>
        </row>
        <row r="103">
          <cell r="A103" t="str">
            <v>65554-D4000</v>
          </cell>
          <cell r="B103">
            <v>230.79</v>
          </cell>
        </row>
        <row r="104">
          <cell r="A104" t="str">
            <v>655N6-L1000</v>
          </cell>
          <cell r="B104">
            <v>1184</v>
          </cell>
        </row>
        <row r="105">
          <cell r="A105" t="str">
            <v>655P6-L1000</v>
          </cell>
          <cell r="B105">
            <v>1184</v>
          </cell>
        </row>
        <row r="106">
          <cell r="A106" t="str">
            <v>65630-L2000</v>
          </cell>
          <cell r="B106">
            <v>14026</v>
          </cell>
        </row>
        <row r="107">
          <cell r="A107" t="str">
            <v>65630-L2010</v>
          </cell>
          <cell r="B107">
            <v>13731</v>
          </cell>
        </row>
        <row r="108">
          <cell r="A108" t="str">
            <v>65630-L2020</v>
          </cell>
          <cell r="B108">
            <v>13252</v>
          </cell>
        </row>
        <row r="109">
          <cell r="A109" t="str">
            <v>65630-L2800</v>
          </cell>
          <cell r="B109">
            <v>12026</v>
          </cell>
        </row>
        <row r="110">
          <cell r="A110" t="str">
            <v>65630-L5000</v>
          </cell>
          <cell r="B110">
            <v>12743</v>
          </cell>
        </row>
        <row r="111">
          <cell r="A111" t="str">
            <v>65630-L5010</v>
          </cell>
          <cell r="B111">
            <v>12466</v>
          </cell>
        </row>
        <row r="112">
          <cell r="A112" t="str">
            <v>65636-38000</v>
          </cell>
          <cell r="B112">
            <v>151.1</v>
          </cell>
        </row>
        <row r="113">
          <cell r="A113" t="str">
            <v>657N2-L1000</v>
          </cell>
          <cell r="B113">
            <v>990</v>
          </cell>
        </row>
        <row r="114">
          <cell r="A114" t="str">
            <v>657P2-L1000</v>
          </cell>
          <cell r="B114">
            <v>949</v>
          </cell>
        </row>
        <row r="115">
          <cell r="A115" t="str">
            <v>65832-L1000</v>
          </cell>
          <cell r="B115">
            <v>1587</v>
          </cell>
        </row>
        <row r="116">
          <cell r="A116" t="str">
            <v>65852-L2000</v>
          </cell>
          <cell r="B116">
            <v>3022</v>
          </cell>
        </row>
        <row r="117">
          <cell r="A117" t="str">
            <v>65916-L0000</v>
          </cell>
          <cell r="B117">
            <v>89</v>
          </cell>
        </row>
        <row r="118">
          <cell r="A118" t="str">
            <v>65522-L8400</v>
          </cell>
          <cell r="B118">
            <v>5299</v>
          </cell>
        </row>
        <row r="119">
          <cell r="A119" t="str">
            <v>655N6-L8400</v>
          </cell>
          <cell r="B119">
            <v>1128</v>
          </cell>
        </row>
        <row r="120">
          <cell r="A120" t="str">
            <v>655P6-L8400</v>
          </cell>
          <cell r="B120">
            <v>1128</v>
          </cell>
        </row>
        <row r="121">
          <cell r="A121" t="str">
            <v>65630-L8400</v>
          </cell>
          <cell r="B121">
            <v>13494</v>
          </cell>
        </row>
        <row r="122">
          <cell r="A122" t="str">
            <v>65852-L3000</v>
          </cell>
          <cell r="B122">
            <v>2919</v>
          </cell>
        </row>
        <row r="123">
          <cell r="A123" t="str">
            <v>65916-L8400</v>
          </cell>
          <cell r="B123">
            <v>122</v>
          </cell>
        </row>
        <row r="124">
          <cell r="A124" t="str">
            <v>71131-2F510</v>
          </cell>
          <cell r="B124">
            <v>30638</v>
          </cell>
        </row>
        <row r="125">
          <cell r="A125" t="str">
            <v>71141-2F510</v>
          </cell>
          <cell r="B125">
            <v>30630</v>
          </cell>
        </row>
        <row r="126">
          <cell r="A126" t="str">
            <v>71601-2G100</v>
          </cell>
          <cell r="B126">
            <v>37228</v>
          </cell>
        </row>
        <row r="127">
          <cell r="A127" t="str">
            <v>71602-2G100</v>
          </cell>
          <cell r="B127">
            <v>35639</v>
          </cell>
        </row>
        <row r="128">
          <cell r="A128" t="str">
            <v>76230-2G010</v>
          </cell>
          <cell r="B128">
            <v>20080</v>
          </cell>
        </row>
        <row r="129">
          <cell r="A129" t="str">
            <v>76240-2G010</v>
          </cell>
          <cell r="B129">
            <v>20022</v>
          </cell>
        </row>
        <row r="130">
          <cell r="A130" t="str">
            <v>77230-2G010</v>
          </cell>
          <cell r="B130">
            <v>20318</v>
          </cell>
        </row>
        <row r="131">
          <cell r="A131" t="str">
            <v>77240-2G010</v>
          </cell>
          <cell r="B131">
            <v>20314.349999999999</v>
          </cell>
        </row>
        <row r="132">
          <cell r="A132" t="str">
            <v>71201-3K001</v>
          </cell>
          <cell r="B132">
            <v>25631</v>
          </cell>
        </row>
        <row r="133">
          <cell r="A133" t="str">
            <v>71202-3K001</v>
          </cell>
          <cell r="B133">
            <v>25627</v>
          </cell>
        </row>
        <row r="134">
          <cell r="A134" t="str">
            <v>71201-07000</v>
          </cell>
          <cell r="B134">
            <v>21775</v>
          </cell>
        </row>
        <row r="135">
          <cell r="A135" t="str">
            <v>71202-07000</v>
          </cell>
          <cell r="B135">
            <v>21775</v>
          </cell>
        </row>
        <row r="136">
          <cell r="A136" t="str">
            <v>13905-06000</v>
          </cell>
          <cell r="B136">
            <v>13.1</v>
          </cell>
        </row>
        <row r="137">
          <cell r="A137" t="str">
            <v>71201-3L001</v>
          </cell>
          <cell r="B137">
            <v>25241.05</v>
          </cell>
        </row>
        <row r="138">
          <cell r="A138" t="str">
            <v>71202-3L001</v>
          </cell>
          <cell r="B138">
            <v>25387.35</v>
          </cell>
        </row>
        <row r="139">
          <cell r="A139" t="str">
            <v>65512-C5000</v>
          </cell>
          <cell r="B139">
            <v>7040</v>
          </cell>
        </row>
        <row r="140">
          <cell r="A140" t="str">
            <v>65512-C5000SH</v>
          </cell>
          <cell r="B140">
            <v>8144</v>
          </cell>
        </row>
        <row r="141">
          <cell r="A141" t="str">
            <v>65512-C5900</v>
          </cell>
          <cell r="B141">
            <v>7040</v>
          </cell>
        </row>
        <row r="142">
          <cell r="A142" t="str">
            <v>71377-3R000</v>
          </cell>
          <cell r="B142">
            <v>7734</v>
          </cell>
        </row>
        <row r="143">
          <cell r="A143" t="str">
            <v>71412-3R000</v>
          </cell>
          <cell r="B143">
            <v>3877</v>
          </cell>
        </row>
        <row r="144">
          <cell r="A144" t="str">
            <v>71422-3R000</v>
          </cell>
          <cell r="B144">
            <v>3877</v>
          </cell>
        </row>
        <row r="145">
          <cell r="A145" t="str">
            <v>12904-06169</v>
          </cell>
          <cell r="B145">
            <v>16.3</v>
          </cell>
        </row>
        <row r="146">
          <cell r="A146" t="str">
            <v>71653-2P000</v>
          </cell>
          <cell r="B146">
            <v>2438</v>
          </cell>
        </row>
        <row r="147">
          <cell r="A147" t="str">
            <v>71654-2P000BL</v>
          </cell>
          <cell r="B147">
            <v>4861</v>
          </cell>
        </row>
        <row r="148">
          <cell r="A148" t="str">
            <v>71663-2P000</v>
          </cell>
          <cell r="B148">
            <v>2437</v>
          </cell>
        </row>
        <row r="149">
          <cell r="A149" t="str">
            <v>71664-2P000BL</v>
          </cell>
          <cell r="B149">
            <v>4861</v>
          </cell>
        </row>
        <row r="150">
          <cell r="A150" t="str">
            <v>71678-2P700</v>
          </cell>
          <cell r="B150">
            <v>2956</v>
          </cell>
        </row>
        <row r="151">
          <cell r="A151" t="str">
            <v>71678-2P700SH</v>
          </cell>
          <cell r="B151">
            <v>3521</v>
          </cell>
        </row>
        <row r="152">
          <cell r="A152" t="str">
            <v>71688-2P700</v>
          </cell>
          <cell r="B152">
            <v>2956</v>
          </cell>
        </row>
        <row r="153">
          <cell r="A153" t="str">
            <v>71688-2P700SH</v>
          </cell>
          <cell r="B153">
            <v>3521</v>
          </cell>
        </row>
        <row r="154">
          <cell r="A154" t="str">
            <v>71731-2P700</v>
          </cell>
          <cell r="B154">
            <v>2117</v>
          </cell>
        </row>
        <row r="155">
          <cell r="A155" t="str">
            <v>71731-2P700SH</v>
          </cell>
          <cell r="B155">
            <v>2591</v>
          </cell>
        </row>
        <row r="156">
          <cell r="A156" t="str">
            <v>71741-2P700</v>
          </cell>
          <cell r="B156">
            <v>2103</v>
          </cell>
        </row>
        <row r="157">
          <cell r="A157" t="str">
            <v>71741-2P700SH</v>
          </cell>
          <cell r="B157">
            <v>2577</v>
          </cell>
        </row>
        <row r="158">
          <cell r="A158" t="str">
            <v>76231-A7000</v>
          </cell>
          <cell r="B158">
            <v>1294</v>
          </cell>
        </row>
        <row r="159">
          <cell r="A159" t="str">
            <v>76231-A7000SH</v>
          </cell>
          <cell r="B159">
            <v>1425</v>
          </cell>
        </row>
        <row r="160">
          <cell r="A160" t="str">
            <v>76241-A7000</v>
          </cell>
          <cell r="B160">
            <v>1294</v>
          </cell>
        </row>
        <row r="161">
          <cell r="A161" t="str">
            <v>76241-A7000SH</v>
          </cell>
          <cell r="B161">
            <v>1425</v>
          </cell>
        </row>
        <row r="162">
          <cell r="A162" t="str">
            <v>12904-06160</v>
          </cell>
          <cell r="B162">
            <v>19.8</v>
          </cell>
        </row>
        <row r="163">
          <cell r="A163" t="str">
            <v>13194-08220</v>
          </cell>
          <cell r="B163">
            <v>100.1</v>
          </cell>
        </row>
        <row r="164">
          <cell r="A164" t="str">
            <v>13911-08001</v>
          </cell>
          <cell r="B164">
            <v>53</v>
          </cell>
        </row>
        <row r="165">
          <cell r="A165" t="str">
            <v>13917-10120</v>
          </cell>
          <cell r="B165">
            <v>45.5</v>
          </cell>
        </row>
        <row r="166">
          <cell r="A166" t="str">
            <v>19353-07250</v>
          </cell>
          <cell r="B166">
            <v>166.9</v>
          </cell>
        </row>
        <row r="167">
          <cell r="A167" t="str">
            <v>65639-3K000</v>
          </cell>
          <cell r="B167">
            <v>122.7</v>
          </cell>
        </row>
        <row r="168">
          <cell r="A168" t="str">
            <v>65639-3R000</v>
          </cell>
          <cell r="B168">
            <v>125.3</v>
          </cell>
        </row>
        <row r="169">
          <cell r="A169" t="str">
            <v>71211-G6000</v>
          </cell>
          <cell r="B169">
            <v>2481</v>
          </cell>
        </row>
        <row r="170">
          <cell r="A170" t="str">
            <v>71211-G6900</v>
          </cell>
          <cell r="B170">
            <v>2668</v>
          </cell>
        </row>
        <row r="171">
          <cell r="A171" t="str">
            <v>71221-G6000</v>
          </cell>
          <cell r="B171">
            <v>2491</v>
          </cell>
        </row>
        <row r="172">
          <cell r="A172" t="str">
            <v>71221-G6900</v>
          </cell>
          <cell r="B172">
            <v>2667</v>
          </cell>
        </row>
        <row r="173">
          <cell r="A173" t="str">
            <v>71435-G6000</v>
          </cell>
          <cell r="B173">
            <v>1646</v>
          </cell>
        </row>
        <row r="174">
          <cell r="A174" t="str">
            <v>71445-G6000</v>
          </cell>
          <cell r="B174">
            <v>1646</v>
          </cell>
        </row>
        <row r="175">
          <cell r="A175" t="str">
            <v>SPFC590/000*0.9*230*1060</v>
          </cell>
          <cell r="B175">
            <v>1533</v>
          </cell>
        </row>
        <row r="176">
          <cell r="A176" t="str">
            <v>65511-1Y010</v>
          </cell>
          <cell r="B176">
            <v>4094</v>
          </cell>
        </row>
        <row r="177">
          <cell r="A177" t="str">
            <v>65511-1Y020</v>
          </cell>
          <cell r="B177">
            <v>4449</v>
          </cell>
        </row>
        <row r="178">
          <cell r="A178" t="str">
            <v>65511-1Y810</v>
          </cell>
          <cell r="B178">
            <v>4449</v>
          </cell>
        </row>
        <row r="179">
          <cell r="A179" t="str">
            <v>65512-1Y010</v>
          </cell>
          <cell r="B179">
            <v>4750</v>
          </cell>
        </row>
        <row r="180">
          <cell r="A180" t="str">
            <v>65676-1J000</v>
          </cell>
          <cell r="B180">
            <v>113</v>
          </cell>
        </row>
        <row r="181">
          <cell r="A181" t="str">
            <v>65711-1Y010</v>
          </cell>
          <cell r="B181">
            <v>6415</v>
          </cell>
        </row>
        <row r="182">
          <cell r="A182" t="str">
            <v>65721-1Y010</v>
          </cell>
          <cell r="B182">
            <v>5580</v>
          </cell>
        </row>
        <row r="183">
          <cell r="A183" t="str">
            <v>71132-1Y000</v>
          </cell>
          <cell r="B183">
            <v>2401</v>
          </cell>
        </row>
        <row r="184">
          <cell r="A184" t="str">
            <v>71132-1Y000BL</v>
          </cell>
          <cell r="B184">
            <v>1712</v>
          </cell>
        </row>
        <row r="185">
          <cell r="A185" t="str">
            <v>71142-1Y000</v>
          </cell>
          <cell r="B185">
            <v>2401</v>
          </cell>
        </row>
        <row r="186">
          <cell r="A186" t="str">
            <v>71154-1Y000</v>
          </cell>
          <cell r="B186">
            <v>4130</v>
          </cell>
        </row>
        <row r="187">
          <cell r="A187" t="str">
            <v>71154-1Y000BL</v>
          </cell>
          <cell r="B187">
            <v>3685</v>
          </cell>
        </row>
        <row r="188">
          <cell r="A188" t="str">
            <v>71164-1Y000</v>
          </cell>
          <cell r="B188">
            <v>4130</v>
          </cell>
        </row>
        <row r="189">
          <cell r="A189" t="str">
            <v>65511-A3000</v>
          </cell>
          <cell r="B189">
            <v>11998</v>
          </cell>
        </row>
        <row r="190">
          <cell r="A190" t="str">
            <v>65511-A3500</v>
          </cell>
          <cell r="B190">
            <v>12314</v>
          </cell>
        </row>
        <row r="191">
          <cell r="A191" t="str">
            <v>65511-A3800</v>
          </cell>
          <cell r="B191">
            <v>11850</v>
          </cell>
        </row>
        <row r="192">
          <cell r="A192" t="str">
            <v>65512-1Y810</v>
          </cell>
          <cell r="B192">
            <v>4611</v>
          </cell>
        </row>
        <row r="193">
          <cell r="A193" t="str">
            <v>65512-A3000</v>
          </cell>
          <cell r="B193">
            <v>4421</v>
          </cell>
        </row>
        <row r="194">
          <cell r="A194" t="str">
            <v>65523-A3500</v>
          </cell>
          <cell r="B194">
            <v>258</v>
          </cell>
        </row>
        <row r="195">
          <cell r="A195" t="str">
            <v>65711-A3000</v>
          </cell>
          <cell r="B195">
            <v>6619</v>
          </cell>
        </row>
        <row r="196">
          <cell r="A196" t="str">
            <v>65711-A3000BL</v>
          </cell>
          <cell r="B196">
            <v>3687</v>
          </cell>
        </row>
        <row r="197">
          <cell r="A197" t="str">
            <v>65721-A3000</v>
          </cell>
          <cell r="B197">
            <v>5765</v>
          </cell>
        </row>
        <row r="198">
          <cell r="A198" t="str">
            <v>65779-1Y010</v>
          </cell>
          <cell r="B198">
            <v>57</v>
          </cell>
        </row>
        <row r="199">
          <cell r="A199" t="str">
            <v>65789-1Y010</v>
          </cell>
          <cell r="B199">
            <v>57</v>
          </cell>
        </row>
        <row r="200">
          <cell r="A200" t="str">
            <v>65798-1Y000</v>
          </cell>
          <cell r="B200">
            <v>421.3</v>
          </cell>
        </row>
        <row r="201">
          <cell r="A201" t="str">
            <v>65821-1Y800</v>
          </cell>
          <cell r="B201">
            <v>142</v>
          </cell>
        </row>
        <row r="202">
          <cell r="A202" t="str">
            <v>65837-A3000</v>
          </cell>
          <cell r="B202">
            <v>1006</v>
          </cell>
        </row>
        <row r="203">
          <cell r="A203" t="str">
            <v>65837-A3800</v>
          </cell>
          <cell r="B203">
            <v>959</v>
          </cell>
        </row>
        <row r="204">
          <cell r="A204" t="str">
            <v>65847-A3000</v>
          </cell>
          <cell r="B204">
            <v>857</v>
          </cell>
        </row>
        <row r="205">
          <cell r="A205" t="str">
            <v>65847-A3800</v>
          </cell>
          <cell r="B205">
            <v>959</v>
          </cell>
        </row>
        <row r="206">
          <cell r="A206" t="str">
            <v>65510-E2520</v>
          </cell>
          <cell r="B206">
            <v>13857</v>
          </cell>
        </row>
        <row r="207">
          <cell r="A207" t="str">
            <v>64749-CV000</v>
          </cell>
          <cell r="B207">
            <v>458.5</v>
          </cell>
        </row>
        <row r="208">
          <cell r="A208" t="str">
            <v>65510-E2510</v>
          </cell>
          <cell r="B208">
            <v>13781</v>
          </cell>
        </row>
        <row r="209">
          <cell r="A209" t="str">
            <v>65511-E2510</v>
          </cell>
          <cell r="B209">
            <v>4783</v>
          </cell>
        </row>
        <row r="210">
          <cell r="A210" t="str">
            <v>65567-E2510</v>
          </cell>
          <cell r="B210">
            <v>608</v>
          </cell>
        </row>
        <row r="211">
          <cell r="A211" t="str">
            <v>65598-E2510</v>
          </cell>
          <cell r="B211">
            <v>875</v>
          </cell>
        </row>
        <row r="212">
          <cell r="A212" t="str">
            <v>65711-E2510</v>
          </cell>
          <cell r="B212">
            <v>6742</v>
          </cell>
        </row>
        <row r="213">
          <cell r="A213" t="str">
            <v>657A5-E2510</v>
          </cell>
          <cell r="B213">
            <v>3099</v>
          </cell>
        </row>
        <row r="214">
          <cell r="A214" t="str">
            <v>657A6-E2510</v>
          </cell>
          <cell r="B214">
            <v>1064</v>
          </cell>
        </row>
        <row r="215">
          <cell r="A215" t="str">
            <v>657B5-E2510</v>
          </cell>
          <cell r="B215">
            <v>3099</v>
          </cell>
        </row>
        <row r="216">
          <cell r="A216" t="str">
            <v>657B6-E2510</v>
          </cell>
          <cell r="B216">
            <v>1064</v>
          </cell>
        </row>
        <row r="217">
          <cell r="A217" t="str">
            <v>13905-06000</v>
          </cell>
          <cell r="B217">
            <v>13.2</v>
          </cell>
        </row>
        <row r="218">
          <cell r="A218" t="str">
            <v>13905-08000</v>
          </cell>
          <cell r="B218">
            <v>22</v>
          </cell>
        </row>
        <row r="219">
          <cell r="A219" t="str">
            <v>SPCD/000*0.65*1480*0</v>
          </cell>
          <cell r="B219">
            <v>0</v>
          </cell>
        </row>
        <row r="220">
          <cell r="A220" t="str">
            <v>SPCD/000*0.65*1480*390</v>
          </cell>
          <cell r="B220">
            <v>2444</v>
          </cell>
        </row>
        <row r="221">
          <cell r="A221" t="str">
            <v>SPFC590/000*0.8*790*410</v>
          </cell>
          <cell r="B221">
            <v>1748</v>
          </cell>
        </row>
        <row r="222">
          <cell r="A222" t="str">
            <v>69100-DO000</v>
          </cell>
          <cell r="B222">
            <v>25809</v>
          </cell>
        </row>
        <row r="223">
          <cell r="A223" t="str">
            <v>69156-DO000</v>
          </cell>
          <cell r="B223">
            <v>362</v>
          </cell>
        </row>
        <row r="224">
          <cell r="A224" t="str">
            <v>69166-DO000</v>
          </cell>
          <cell r="B224">
            <v>362</v>
          </cell>
        </row>
        <row r="225">
          <cell r="A225" t="str">
            <v>69118-DO000</v>
          </cell>
          <cell r="B225">
            <v>173</v>
          </cell>
        </row>
        <row r="226">
          <cell r="A226" t="str">
            <v>69172-DO000</v>
          </cell>
          <cell r="B226">
            <v>274</v>
          </cell>
        </row>
        <row r="227">
          <cell r="A227" t="str">
            <v>69182-DO000</v>
          </cell>
          <cell r="B227">
            <v>274</v>
          </cell>
        </row>
        <row r="228">
          <cell r="A228" t="str">
            <v>69158-DO000</v>
          </cell>
          <cell r="B228">
            <v>464</v>
          </cell>
        </row>
        <row r="229">
          <cell r="A229" t="str">
            <v>69168-DO000</v>
          </cell>
          <cell r="B229">
            <v>464</v>
          </cell>
        </row>
        <row r="230">
          <cell r="A230" t="str">
            <v>65131-L1000</v>
          </cell>
          <cell r="B230">
            <v>6840</v>
          </cell>
        </row>
        <row r="231">
          <cell r="A231" t="str">
            <v>65151-L1000</v>
          </cell>
          <cell r="B231">
            <v>4379</v>
          </cell>
        </row>
        <row r="232">
          <cell r="A232" t="str">
            <v>65161-L1000</v>
          </cell>
          <cell r="B232">
            <v>4463</v>
          </cell>
        </row>
        <row r="233">
          <cell r="A233" t="str">
            <v>65175-L1000</v>
          </cell>
          <cell r="B233">
            <v>6067</v>
          </cell>
        </row>
        <row r="234">
          <cell r="A234" t="str">
            <v>65185-L1000</v>
          </cell>
          <cell r="B234">
            <v>6067</v>
          </cell>
        </row>
        <row r="235">
          <cell r="A235" t="str">
            <v>651M7-L2000</v>
          </cell>
          <cell r="B235">
            <v>351</v>
          </cell>
        </row>
        <row r="236">
          <cell r="A236" t="str">
            <v>65131-L2500</v>
          </cell>
          <cell r="B236">
            <v>7979</v>
          </cell>
        </row>
        <row r="237">
          <cell r="A237" t="str">
            <v>65131-L2800</v>
          </cell>
          <cell r="B237">
            <v>9060</v>
          </cell>
        </row>
        <row r="238">
          <cell r="A238" t="str">
            <v>65115-L3400</v>
          </cell>
          <cell r="B238">
            <v>2355</v>
          </cell>
        </row>
        <row r="239">
          <cell r="A239" t="str">
            <v>65125-L3400</v>
          </cell>
          <cell r="B239">
            <v>2298</v>
          </cell>
        </row>
        <row r="240">
          <cell r="A240" t="str">
            <v>65131-L8000S</v>
          </cell>
          <cell r="B240">
            <v>7266</v>
          </cell>
        </row>
        <row r="241">
          <cell r="A241" t="str">
            <v>65131-L8400S</v>
          </cell>
          <cell r="B241">
            <v>7406</v>
          </cell>
        </row>
        <row r="242">
          <cell r="A242" t="str">
            <v>65151-L8000</v>
          </cell>
          <cell r="B242">
            <v>4392</v>
          </cell>
        </row>
        <row r="243">
          <cell r="A243" t="str">
            <v>65161-L8000</v>
          </cell>
          <cell r="B243">
            <v>4014</v>
          </cell>
        </row>
        <row r="244">
          <cell r="A244" t="str">
            <v>65175-L8000</v>
          </cell>
          <cell r="B244">
            <v>5405</v>
          </cell>
        </row>
        <row r="245">
          <cell r="A245" t="str">
            <v>65185-L8000</v>
          </cell>
          <cell r="B245">
            <v>5403</v>
          </cell>
        </row>
        <row r="246">
          <cell r="A246" t="str">
            <v>65170-L2000</v>
          </cell>
          <cell r="B246">
            <v>12695</v>
          </cell>
        </row>
        <row r="247">
          <cell r="A247" t="str">
            <v>65180-L2000</v>
          </cell>
          <cell r="B247">
            <v>12694</v>
          </cell>
        </row>
        <row r="248">
          <cell r="A248" t="str">
            <v>65170-L8000</v>
          </cell>
          <cell r="B248">
            <v>14213</v>
          </cell>
        </row>
        <row r="249">
          <cell r="A249" t="str">
            <v>65180-L8000</v>
          </cell>
          <cell r="B249">
            <v>14213</v>
          </cell>
        </row>
        <row r="250">
          <cell r="A250" t="str">
            <v>65198-L3400</v>
          </cell>
          <cell r="B250">
            <v>2074</v>
          </cell>
        </row>
        <row r="251">
          <cell r="A251" t="str">
            <v>651M2-L3400</v>
          </cell>
          <cell r="B251">
            <v>1761</v>
          </cell>
        </row>
        <row r="252">
          <cell r="A252" t="str">
            <v>651M4-L3400</v>
          </cell>
          <cell r="B252">
            <v>1651</v>
          </cell>
        </row>
        <row r="253">
          <cell r="A253" t="str">
            <v>65116-L3400</v>
          </cell>
          <cell r="B253">
            <v>1228</v>
          </cell>
        </row>
        <row r="254">
          <cell r="A254" t="str">
            <v>65126-L3400</v>
          </cell>
          <cell r="B254">
            <v>1184</v>
          </cell>
        </row>
        <row r="255">
          <cell r="A255" t="str">
            <v>65158-L8000</v>
          </cell>
          <cell r="B255">
            <v>633</v>
          </cell>
        </row>
        <row r="256">
          <cell r="A256" t="str">
            <v>651E4-L8000</v>
          </cell>
          <cell r="B256">
            <v>322</v>
          </cell>
        </row>
        <row r="257">
          <cell r="A257" t="str">
            <v>65278-L8000</v>
          </cell>
          <cell r="B257">
            <v>231</v>
          </cell>
        </row>
        <row r="258">
          <cell r="A258" t="str">
            <v>65168-L8000</v>
          </cell>
          <cell r="B258">
            <v>452</v>
          </cell>
        </row>
        <row r="259">
          <cell r="A259" t="str">
            <v>651F4-L8000</v>
          </cell>
          <cell r="B259">
            <v>315</v>
          </cell>
        </row>
        <row r="260">
          <cell r="A260" t="str">
            <v>69100-EV000</v>
          </cell>
          <cell r="B260">
            <v>12959</v>
          </cell>
        </row>
        <row r="261">
          <cell r="A261" t="str">
            <v>69139-EV000</v>
          </cell>
          <cell r="B261">
            <v>70</v>
          </cell>
        </row>
        <row r="262">
          <cell r="A262" t="str">
            <v>728A0-R0500</v>
          </cell>
          <cell r="B262">
            <v>638</v>
          </cell>
        </row>
        <row r="263">
          <cell r="A263" t="str">
            <v>728B0-R0500</v>
          </cell>
          <cell r="B263">
            <v>638</v>
          </cell>
        </row>
        <row r="264">
          <cell r="A264" t="str">
            <v>72815-R0500</v>
          </cell>
          <cell r="B264">
            <v>670</v>
          </cell>
        </row>
        <row r="265">
          <cell r="A265" t="str">
            <v>72816-R0500</v>
          </cell>
          <cell r="B265">
            <v>670</v>
          </cell>
        </row>
        <row r="266">
          <cell r="A266" t="str">
            <v>81835-R0500</v>
          </cell>
          <cell r="B266">
            <v>609</v>
          </cell>
        </row>
        <row r="267">
          <cell r="A267" t="str">
            <v>81845-R0500</v>
          </cell>
          <cell r="B267">
            <v>609</v>
          </cell>
        </row>
        <row r="268">
          <cell r="A268" t="str">
            <v>81835-R0600</v>
          </cell>
          <cell r="B268">
            <v>671</v>
          </cell>
        </row>
        <row r="269">
          <cell r="A269" t="str">
            <v>81845-R0600</v>
          </cell>
          <cell r="B269">
            <v>671</v>
          </cell>
        </row>
        <row r="270">
          <cell r="A270" t="str">
            <v>69152-1W210</v>
          </cell>
          <cell r="B270">
            <v>177</v>
          </cell>
        </row>
        <row r="271">
          <cell r="A271" t="str">
            <v>69162-1W210</v>
          </cell>
          <cell r="B271">
            <v>177</v>
          </cell>
        </row>
        <row r="272">
          <cell r="A272" t="str">
            <v>503777-1000</v>
          </cell>
          <cell r="B272">
            <v>3527</v>
          </cell>
        </row>
        <row r="273">
          <cell r="A273" t="str">
            <v>502777-1000</v>
          </cell>
          <cell r="B273">
            <v>3263</v>
          </cell>
        </row>
        <row r="274">
          <cell r="A274" t="str">
            <v>504777-1000</v>
          </cell>
          <cell r="B274">
            <v>1859</v>
          </cell>
        </row>
        <row r="275">
          <cell r="A275" t="str">
            <v>504778-1000</v>
          </cell>
          <cell r="B275">
            <v>1859</v>
          </cell>
        </row>
        <row r="276">
          <cell r="A276" t="str">
            <v>503666-1000</v>
          </cell>
          <cell r="B276">
            <v>3932</v>
          </cell>
        </row>
        <row r="277">
          <cell r="A277" t="str">
            <v>502666-1000</v>
          </cell>
          <cell r="B277">
            <v>3640</v>
          </cell>
        </row>
        <row r="278">
          <cell r="A278" t="str">
            <v>504666-1000</v>
          </cell>
          <cell r="B278">
            <v>1983</v>
          </cell>
        </row>
        <row r="279">
          <cell r="A279" t="str">
            <v>504667-1000</v>
          </cell>
          <cell r="B279">
            <v>1983</v>
          </cell>
        </row>
      </sheetData>
      <sheetData sheetId="2"/>
    </sheetDataSet>
  </externalBook>
</externalLink>
</file>

<file path=xl/externalLinks/externalLink66.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xxl21:alternateUrls>
      <xxl21:absoluteUrl r:id="rId2"/>
    </xxl21:alternateUrls>
    <sheetNames>
      <sheetName val="수입검사"/>
      <sheetName val="65131-L2500"/>
      <sheetName val="65131-L8000S"/>
      <sheetName val="65131-L8400S"/>
      <sheetName val="65131-L2800"/>
      <sheetName val="65151-L1000"/>
      <sheetName val="65175-L1000"/>
      <sheetName val="65151-L8000"/>
      <sheetName val="65175-L8000"/>
      <sheetName val="728A0-R0500"/>
      <sheetName val="72815-R0500"/>
      <sheetName val="81836-R0500"/>
      <sheetName val="81836-R0600"/>
      <sheetName val="65115-L3400"/>
      <sheetName val="65125-L3400"/>
      <sheetName val="65113-L1000"/>
      <sheetName val="65113-L5000"/>
      <sheetName val="65113-L8000"/>
      <sheetName val="65113-N0000"/>
      <sheetName val="65113-L3400"/>
      <sheetName val="65113-L8400"/>
      <sheetName val="SV 69100-EV000"/>
      <sheetName val="SV 전수검사시트"/>
      <sheetName val="아침재고"/>
      <sheetName val="작업용"/>
      <sheetName val="Chat Gpt"/>
      <sheetName val="종합"/>
      <sheetName val="SVm  개발"/>
      <sheetName val="납품내역"/>
      <sheetName val="SS재고"/>
      <sheetName val="0901"/>
      <sheetName val="0902"/>
      <sheetName val="0903"/>
      <sheetName val="0904"/>
      <sheetName val="0905"/>
      <sheetName val="0908"/>
      <sheetName val="0909"/>
      <sheetName val="0910"/>
      <sheetName val="0911"/>
      <sheetName val="0912"/>
      <sheetName val="0915"/>
      <sheetName val="0916"/>
      <sheetName val="0917"/>
      <sheetName val="0918"/>
    </sheetNames>
    <sheetDataSet>
      <sheetData sheetId="0"/>
      <sheetData sheetId="1"/>
      <sheetData sheetId="2"/>
      <sheetData sheetId="3"/>
      <sheetData sheetId="4"/>
      <sheetData sheetId="5"/>
      <sheetData sheetId="6"/>
      <sheetData sheetId="7"/>
      <sheetData sheetId="8"/>
      <sheetData sheetId="9"/>
      <sheetData sheetId="10"/>
      <sheetData sheetId="11"/>
      <sheetData sheetId="12"/>
      <sheetData sheetId="13"/>
      <sheetData sheetId="14"/>
      <sheetData sheetId="15"/>
      <sheetData sheetId="16"/>
      <sheetData sheetId="17"/>
      <sheetData sheetId="18"/>
      <sheetData sheetId="19"/>
      <sheetData sheetId="20"/>
      <sheetData sheetId="21"/>
      <sheetData sheetId="22"/>
      <sheetData sheetId="23"/>
      <sheetData sheetId="24"/>
      <sheetData sheetId="25"/>
      <sheetData sheetId="26"/>
      <sheetData sheetId="27"/>
      <sheetData sheetId="28">
        <row r="3">
          <cell r="B3" t="str">
            <v>65131-L2500</v>
          </cell>
          <cell r="C3" t="str">
            <v>REINF ASSY-CTR FLOOR(PE 일반,HEV)</v>
          </cell>
          <cell r="D3">
            <v>540</v>
          </cell>
          <cell r="E3">
            <v>486</v>
          </cell>
          <cell r="F3">
            <v>432</v>
          </cell>
          <cell r="G3">
            <v>324</v>
          </cell>
          <cell r="H3">
            <v>432</v>
          </cell>
          <cell r="I3">
            <v>0</v>
          </cell>
          <cell r="J3">
            <v>0</v>
          </cell>
          <cell r="K3">
            <v>216</v>
          </cell>
          <cell r="L3">
            <v>324</v>
          </cell>
          <cell r="M3">
            <v>540</v>
          </cell>
          <cell r="N3">
            <v>378</v>
          </cell>
          <cell r="O3">
            <v>216</v>
          </cell>
          <cell r="P3">
            <v>0</v>
          </cell>
          <cell r="Q3">
            <v>0</v>
          </cell>
          <cell r="R3">
            <v>486</v>
          </cell>
          <cell r="S3">
            <v>378</v>
          </cell>
          <cell r="T3">
            <v>432</v>
          </cell>
          <cell r="U3">
            <v>648</v>
          </cell>
          <cell r="V3">
            <v>0</v>
          </cell>
          <cell r="W3">
            <v>0</v>
          </cell>
          <cell r="X3">
            <v>0</v>
          </cell>
          <cell r="Y3">
            <v>0</v>
          </cell>
          <cell r="Z3">
            <v>0</v>
          </cell>
          <cell r="AA3">
            <v>0</v>
          </cell>
          <cell r="AB3">
            <v>0</v>
          </cell>
          <cell r="AC3">
            <v>0</v>
          </cell>
          <cell r="AD3">
            <v>0</v>
          </cell>
          <cell r="AE3">
            <v>0</v>
          </cell>
          <cell r="AF3">
            <v>0</v>
          </cell>
          <cell r="AG3">
            <v>0</v>
          </cell>
          <cell r="AH3">
            <v>0</v>
          </cell>
        </row>
        <row r="4">
          <cell r="B4" t="str">
            <v>65131-L2800</v>
          </cell>
          <cell r="C4" t="str">
            <v>REINF ASSY-CTR FLOOR(PE AWD)</v>
          </cell>
          <cell r="D4">
            <v>54</v>
          </cell>
          <cell r="E4">
            <v>54</v>
          </cell>
          <cell r="F4">
            <v>108</v>
          </cell>
          <cell r="G4">
            <v>108</v>
          </cell>
          <cell r="H4">
            <v>108</v>
          </cell>
          <cell r="I4">
            <v>0</v>
          </cell>
          <cell r="J4">
            <v>0</v>
          </cell>
          <cell r="K4">
            <v>54</v>
          </cell>
          <cell r="L4">
            <v>108</v>
          </cell>
          <cell r="M4">
            <v>0</v>
          </cell>
          <cell r="N4">
            <v>54</v>
          </cell>
          <cell r="O4">
            <v>0</v>
          </cell>
          <cell r="P4">
            <v>0</v>
          </cell>
          <cell r="Q4">
            <v>0</v>
          </cell>
          <cell r="R4">
            <v>108</v>
          </cell>
          <cell r="S4">
            <v>54</v>
          </cell>
          <cell r="T4">
            <v>108</v>
          </cell>
          <cell r="U4">
            <v>54</v>
          </cell>
          <cell r="V4">
            <v>0</v>
          </cell>
          <cell r="W4">
            <v>0</v>
          </cell>
          <cell r="X4">
            <v>0</v>
          </cell>
          <cell r="Y4">
            <v>0</v>
          </cell>
          <cell r="Z4">
            <v>0</v>
          </cell>
          <cell r="AA4">
            <v>0</v>
          </cell>
          <cell r="AB4">
            <v>0</v>
          </cell>
          <cell r="AC4">
            <v>0</v>
          </cell>
          <cell r="AD4">
            <v>0</v>
          </cell>
          <cell r="AE4">
            <v>0</v>
          </cell>
          <cell r="AF4">
            <v>0</v>
          </cell>
          <cell r="AG4">
            <v>0</v>
          </cell>
          <cell r="AH4">
            <v>0</v>
          </cell>
        </row>
        <row r="5">
          <cell r="B5" t="str">
            <v>65131-L8000S</v>
          </cell>
          <cell r="C5" t="str">
            <v>REINF ASSY-CTR FLOOR</v>
          </cell>
          <cell r="D5">
            <v>108</v>
          </cell>
          <cell r="E5">
            <v>108</v>
          </cell>
          <cell r="F5">
            <v>108</v>
          </cell>
          <cell r="G5">
            <v>108</v>
          </cell>
          <cell r="H5">
            <v>0</v>
          </cell>
          <cell r="I5">
            <v>0</v>
          </cell>
          <cell r="J5">
            <v>0</v>
          </cell>
          <cell r="K5">
            <v>108</v>
          </cell>
          <cell r="L5">
            <v>108</v>
          </cell>
          <cell r="M5">
            <v>108</v>
          </cell>
          <cell r="N5">
            <v>0</v>
          </cell>
          <cell r="O5">
            <v>108</v>
          </cell>
          <cell r="P5">
            <v>0</v>
          </cell>
          <cell r="Q5">
            <v>0</v>
          </cell>
          <cell r="R5">
            <v>0</v>
          </cell>
          <cell r="S5">
            <v>0</v>
          </cell>
          <cell r="T5">
            <v>0</v>
          </cell>
          <cell r="U5">
            <v>162</v>
          </cell>
          <cell r="V5">
            <v>0</v>
          </cell>
          <cell r="W5">
            <v>0</v>
          </cell>
          <cell r="X5">
            <v>0</v>
          </cell>
          <cell r="Y5">
            <v>0</v>
          </cell>
          <cell r="Z5">
            <v>0</v>
          </cell>
          <cell r="AA5">
            <v>0</v>
          </cell>
          <cell r="AB5">
            <v>0</v>
          </cell>
          <cell r="AC5">
            <v>0</v>
          </cell>
          <cell r="AD5">
            <v>0</v>
          </cell>
          <cell r="AE5">
            <v>0</v>
          </cell>
          <cell r="AF5">
            <v>0</v>
          </cell>
          <cell r="AG5">
            <v>0</v>
          </cell>
          <cell r="AH5">
            <v>0</v>
          </cell>
        </row>
        <row r="6">
          <cell r="B6" t="str">
            <v>65131-L8400S</v>
          </cell>
          <cell r="C6" t="str">
            <v>REINF ASSY-CTR FLOOR(AWD)</v>
          </cell>
          <cell r="D6">
            <v>42</v>
          </cell>
          <cell r="E6">
            <v>0</v>
          </cell>
          <cell r="F6">
            <v>0</v>
          </cell>
          <cell r="G6">
            <v>0</v>
          </cell>
          <cell r="H6">
            <v>0</v>
          </cell>
          <cell r="I6">
            <v>0</v>
          </cell>
          <cell r="J6">
            <v>0</v>
          </cell>
          <cell r="K6">
            <v>0</v>
          </cell>
          <cell r="L6">
            <v>0</v>
          </cell>
          <cell r="M6">
            <v>0</v>
          </cell>
          <cell r="N6">
            <v>0</v>
          </cell>
          <cell r="O6">
            <v>0</v>
          </cell>
          <cell r="P6">
            <v>0</v>
          </cell>
          <cell r="Q6">
            <v>0</v>
          </cell>
          <cell r="R6">
            <v>0</v>
          </cell>
          <cell r="S6">
            <v>0</v>
          </cell>
          <cell r="T6">
            <v>0</v>
          </cell>
          <cell r="U6">
            <v>0</v>
          </cell>
          <cell r="V6">
            <v>0</v>
          </cell>
          <cell r="W6">
            <v>0</v>
          </cell>
          <cell r="X6">
            <v>0</v>
          </cell>
          <cell r="Y6">
            <v>0</v>
          </cell>
          <cell r="Z6">
            <v>0</v>
          </cell>
          <cell r="AA6">
            <v>0</v>
          </cell>
          <cell r="AB6">
            <v>0</v>
          </cell>
          <cell r="AC6">
            <v>0</v>
          </cell>
          <cell r="AD6">
            <v>0</v>
          </cell>
          <cell r="AE6">
            <v>0</v>
          </cell>
          <cell r="AF6">
            <v>0</v>
          </cell>
          <cell r="AG6">
            <v>0</v>
          </cell>
          <cell r="AH6">
            <v>0</v>
          </cell>
        </row>
        <row r="7">
          <cell r="B7" t="str">
            <v>65151-L1000</v>
          </cell>
          <cell r="C7" t="str">
            <v>MEMBER ASSY-FR SEAT CROSS,LH</v>
          </cell>
          <cell r="D7">
            <v>240</v>
          </cell>
          <cell r="E7">
            <v>160</v>
          </cell>
          <cell r="F7">
            <v>640</v>
          </cell>
          <cell r="G7">
            <v>560</v>
          </cell>
          <cell r="H7">
            <v>560</v>
          </cell>
          <cell r="I7">
            <v>0</v>
          </cell>
          <cell r="J7">
            <v>0</v>
          </cell>
          <cell r="K7">
            <v>320</v>
          </cell>
          <cell r="L7">
            <v>400</v>
          </cell>
          <cell r="M7">
            <v>480</v>
          </cell>
          <cell r="N7">
            <v>560</v>
          </cell>
          <cell r="O7">
            <v>320</v>
          </cell>
          <cell r="P7">
            <v>0</v>
          </cell>
          <cell r="Q7">
            <v>0</v>
          </cell>
          <cell r="R7">
            <v>640</v>
          </cell>
          <cell r="S7">
            <v>320</v>
          </cell>
          <cell r="T7">
            <v>480</v>
          </cell>
          <cell r="U7">
            <v>720</v>
          </cell>
          <cell r="V7">
            <v>0</v>
          </cell>
          <cell r="W7">
            <v>0</v>
          </cell>
          <cell r="X7">
            <v>0</v>
          </cell>
          <cell r="Y7">
            <v>0</v>
          </cell>
          <cell r="Z7">
            <v>0</v>
          </cell>
          <cell r="AA7">
            <v>0</v>
          </cell>
          <cell r="AB7">
            <v>0</v>
          </cell>
          <cell r="AC7">
            <v>0</v>
          </cell>
          <cell r="AD7">
            <v>0</v>
          </cell>
          <cell r="AE7">
            <v>0</v>
          </cell>
          <cell r="AF7">
            <v>0</v>
          </cell>
          <cell r="AG7">
            <v>0</v>
          </cell>
          <cell r="AH7">
            <v>0</v>
          </cell>
        </row>
        <row r="8">
          <cell r="B8" t="str">
            <v>65161-L1000</v>
          </cell>
          <cell r="C8" t="str">
            <v>MEMBER ASSY-FR SEAT CROSS,RH</v>
          </cell>
          <cell r="D8">
            <v>240</v>
          </cell>
          <cell r="E8">
            <v>160</v>
          </cell>
          <cell r="F8">
            <v>640</v>
          </cell>
          <cell r="G8">
            <v>560</v>
          </cell>
          <cell r="H8">
            <v>560</v>
          </cell>
          <cell r="I8">
            <v>0</v>
          </cell>
          <cell r="J8">
            <v>0</v>
          </cell>
          <cell r="K8">
            <v>320</v>
          </cell>
          <cell r="L8">
            <v>400</v>
          </cell>
          <cell r="M8">
            <v>480</v>
          </cell>
          <cell r="N8">
            <v>560</v>
          </cell>
          <cell r="O8">
            <v>320</v>
          </cell>
          <cell r="P8">
            <v>0</v>
          </cell>
          <cell r="Q8">
            <v>0</v>
          </cell>
          <cell r="R8">
            <v>640</v>
          </cell>
          <cell r="S8">
            <v>320</v>
          </cell>
          <cell r="T8">
            <v>480</v>
          </cell>
          <cell r="U8">
            <v>720</v>
          </cell>
          <cell r="V8">
            <v>0</v>
          </cell>
          <cell r="W8">
            <v>0</v>
          </cell>
          <cell r="X8">
            <v>0</v>
          </cell>
          <cell r="Y8">
            <v>0</v>
          </cell>
          <cell r="Z8">
            <v>0</v>
          </cell>
          <cell r="AA8">
            <v>0</v>
          </cell>
          <cell r="AB8">
            <v>0</v>
          </cell>
          <cell r="AC8">
            <v>0</v>
          </cell>
          <cell r="AD8">
            <v>0</v>
          </cell>
          <cell r="AE8">
            <v>0</v>
          </cell>
          <cell r="AF8">
            <v>0</v>
          </cell>
          <cell r="AG8">
            <v>0</v>
          </cell>
          <cell r="AH8">
            <v>0</v>
          </cell>
        </row>
        <row r="9">
          <cell r="B9" t="str">
            <v>65175-L1000</v>
          </cell>
          <cell r="C9" t="str">
            <v>MEMBER ASSY-FR SEAT CRO RR,LH</v>
          </cell>
          <cell r="D9">
            <v>240</v>
          </cell>
          <cell r="E9">
            <v>160</v>
          </cell>
          <cell r="F9">
            <v>640</v>
          </cell>
          <cell r="G9">
            <v>560</v>
          </cell>
          <cell r="H9">
            <v>560</v>
          </cell>
          <cell r="I9">
            <v>0</v>
          </cell>
          <cell r="J9">
            <v>0</v>
          </cell>
          <cell r="K9">
            <v>320</v>
          </cell>
          <cell r="L9">
            <v>400</v>
          </cell>
          <cell r="M9">
            <v>480</v>
          </cell>
          <cell r="N9">
            <v>520</v>
          </cell>
          <cell r="O9">
            <v>320</v>
          </cell>
          <cell r="P9">
            <v>0</v>
          </cell>
          <cell r="Q9">
            <v>0</v>
          </cell>
          <cell r="R9">
            <v>640</v>
          </cell>
          <cell r="S9">
            <v>320</v>
          </cell>
          <cell r="T9">
            <v>640</v>
          </cell>
          <cell r="U9">
            <v>560</v>
          </cell>
          <cell r="V9">
            <v>0</v>
          </cell>
          <cell r="W9">
            <v>0</v>
          </cell>
          <cell r="X9">
            <v>0</v>
          </cell>
          <cell r="Y9">
            <v>0</v>
          </cell>
          <cell r="Z9">
            <v>0</v>
          </cell>
          <cell r="AA9">
            <v>0</v>
          </cell>
          <cell r="AB9">
            <v>0</v>
          </cell>
          <cell r="AC9">
            <v>0</v>
          </cell>
          <cell r="AD9">
            <v>0</v>
          </cell>
          <cell r="AE9">
            <v>0</v>
          </cell>
          <cell r="AF9">
            <v>0</v>
          </cell>
          <cell r="AG9">
            <v>0</v>
          </cell>
          <cell r="AH9">
            <v>0</v>
          </cell>
        </row>
        <row r="10">
          <cell r="B10" t="str">
            <v>65185-L1000</v>
          </cell>
          <cell r="C10" t="str">
            <v>MEMBER ASSY-FR SEAT CRO RR,RH</v>
          </cell>
          <cell r="D10">
            <v>240</v>
          </cell>
          <cell r="E10">
            <v>160</v>
          </cell>
          <cell r="F10">
            <v>640</v>
          </cell>
          <cell r="G10">
            <v>560</v>
          </cell>
          <cell r="H10">
            <v>560</v>
          </cell>
          <cell r="I10">
            <v>0</v>
          </cell>
          <cell r="J10">
            <v>0</v>
          </cell>
          <cell r="K10">
            <v>320</v>
          </cell>
          <cell r="L10">
            <v>400</v>
          </cell>
          <cell r="M10">
            <v>480</v>
          </cell>
          <cell r="N10">
            <v>520</v>
          </cell>
          <cell r="O10">
            <v>320</v>
          </cell>
          <cell r="P10">
            <v>0</v>
          </cell>
          <cell r="Q10">
            <v>0</v>
          </cell>
          <cell r="R10">
            <v>640</v>
          </cell>
          <cell r="S10">
            <v>320</v>
          </cell>
          <cell r="T10">
            <v>640</v>
          </cell>
          <cell r="U10">
            <v>560</v>
          </cell>
          <cell r="V10">
            <v>0</v>
          </cell>
          <cell r="W10">
            <v>0</v>
          </cell>
          <cell r="X10">
            <v>0</v>
          </cell>
          <cell r="Y10">
            <v>0</v>
          </cell>
          <cell r="Z10">
            <v>0</v>
          </cell>
          <cell r="AA10">
            <v>0</v>
          </cell>
          <cell r="AB10">
            <v>0</v>
          </cell>
          <cell r="AC10">
            <v>0</v>
          </cell>
          <cell r="AD10">
            <v>0</v>
          </cell>
          <cell r="AE10">
            <v>0</v>
          </cell>
          <cell r="AF10">
            <v>0</v>
          </cell>
          <cell r="AG10">
            <v>0</v>
          </cell>
          <cell r="AH10">
            <v>0</v>
          </cell>
        </row>
        <row r="11">
          <cell r="B11" t="str">
            <v>65151-L8000</v>
          </cell>
          <cell r="C11" t="str">
            <v>MEMBER ASSY-FR SEAT CROSS,LH</v>
          </cell>
          <cell r="D11">
            <v>160</v>
          </cell>
          <cell r="E11">
            <v>80</v>
          </cell>
          <cell r="F11">
            <v>80</v>
          </cell>
          <cell r="G11">
            <v>160</v>
          </cell>
          <cell r="H11">
            <v>0</v>
          </cell>
          <cell r="I11">
            <v>0</v>
          </cell>
          <cell r="J11">
            <v>0</v>
          </cell>
          <cell r="K11">
            <v>80</v>
          </cell>
          <cell r="L11">
            <v>80</v>
          </cell>
          <cell r="M11">
            <v>160</v>
          </cell>
          <cell r="N11">
            <v>0</v>
          </cell>
          <cell r="O11">
            <v>0</v>
          </cell>
          <cell r="P11">
            <v>0</v>
          </cell>
          <cell r="Q11">
            <v>0</v>
          </cell>
          <cell r="R11">
            <v>0</v>
          </cell>
          <cell r="S11">
            <v>0</v>
          </cell>
          <cell r="T11">
            <v>0</v>
          </cell>
          <cell r="U11">
            <v>160</v>
          </cell>
          <cell r="V11">
            <v>0</v>
          </cell>
          <cell r="W11">
            <v>0</v>
          </cell>
          <cell r="X11">
            <v>0</v>
          </cell>
          <cell r="Y11">
            <v>0</v>
          </cell>
          <cell r="Z11">
            <v>0</v>
          </cell>
          <cell r="AA11">
            <v>0</v>
          </cell>
          <cell r="AB11">
            <v>0</v>
          </cell>
          <cell r="AC11">
            <v>0</v>
          </cell>
          <cell r="AD11">
            <v>0</v>
          </cell>
          <cell r="AE11">
            <v>0</v>
          </cell>
          <cell r="AF11">
            <v>0</v>
          </cell>
          <cell r="AG11">
            <v>0</v>
          </cell>
          <cell r="AH11">
            <v>0</v>
          </cell>
        </row>
        <row r="12">
          <cell r="B12" t="str">
            <v>65161-L8000</v>
          </cell>
          <cell r="C12" t="str">
            <v>MEMBER ASSY-FR SEAT CROSS,RH</v>
          </cell>
          <cell r="D12">
            <v>160</v>
          </cell>
          <cell r="E12">
            <v>80</v>
          </cell>
          <cell r="F12">
            <v>80</v>
          </cell>
          <cell r="G12">
            <v>160</v>
          </cell>
          <cell r="H12">
            <v>0</v>
          </cell>
          <cell r="I12">
            <v>0</v>
          </cell>
          <cell r="J12">
            <v>0</v>
          </cell>
          <cell r="K12">
            <v>80</v>
          </cell>
          <cell r="L12">
            <v>80</v>
          </cell>
          <cell r="M12">
            <v>160</v>
          </cell>
          <cell r="N12">
            <v>0</v>
          </cell>
          <cell r="O12">
            <v>0</v>
          </cell>
          <cell r="P12">
            <v>0</v>
          </cell>
          <cell r="Q12">
            <v>0</v>
          </cell>
          <cell r="R12">
            <v>0</v>
          </cell>
          <cell r="S12">
            <v>0</v>
          </cell>
          <cell r="T12">
            <v>0</v>
          </cell>
          <cell r="U12">
            <v>160</v>
          </cell>
          <cell r="V12">
            <v>0</v>
          </cell>
          <cell r="W12">
            <v>0</v>
          </cell>
          <cell r="X12">
            <v>0</v>
          </cell>
          <cell r="Y12">
            <v>0</v>
          </cell>
          <cell r="Z12">
            <v>0</v>
          </cell>
          <cell r="AA12">
            <v>0</v>
          </cell>
          <cell r="AB12">
            <v>0</v>
          </cell>
          <cell r="AC12">
            <v>0</v>
          </cell>
          <cell r="AD12">
            <v>0</v>
          </cell>
          <cell r="AE12">
            <v>0</v>
          </cell>
          <cell r="AF12">
            <v>0</v>
          </cell>
          <cell r="AG12">
            <v>0</v>
          </cell>
          <cell r="AH12">
            <v>0</v>
          </cell>
        </row>
        <row r="13">
          <cell r="B13" t="str">
            <v>65175-L8000</v>
          </cell>
          <cell r="C13" t="str">
            <v>MEMBER ASSY-FR SEAT CRO RR,LH</v>
          </cell>
          <cell r="D13">
            <v>120</v>
          </cell>
          <cell r="E13">
            <v>0</v>
          </cell>
          <cell r="F13">
            <v>80</v>
          </cell>
          <cell r="G13">
            <v>160</v>
          </cell>
          <cell r="H13">
            <v>0</v>
          </cell>
          <cell r="I13">
            <v>0</v>
          </cell>
          <cell r="J13">
            <v>0</v>
          </cell>
          <cell r="K13">
            <v>160</v>
          </cell>
          <cell r="L13">
            <v>80</v>
          </cell>
          <cell r="M13">
            <v>160</v>
          </cell>
          <cell r="N13">
            <v>0</v>
          </cell>
          <cell r="O13">
            <v>0</v>
          </cell>
          <cell r="P13">
            <v>0</v>
          </cell>
          <cell r="Q13">
            <v>0</v>
          </cell>
          <cell r="R13">
            <v>0</v>
          </cell>
          <cell r="S13">
            <v>0</v>
          </cell>
          <cell r="T13">
            <v>0</v>
          </cell>
          <cell r="U13">
            <v>160</v>
          </cell>
          <cell r="V13">
            <v>0</v>
          </cell>
          <cell r="W13">
            <v>0</v>
          </cell>
          <cell r="X13">
            <v>0</v>
          </cell>
          <cell r="Y13">
            <v>0</v>
          </cell>
          <cell r="Z13">
            <v>0</v>
          </cell>
          <cell r="AA13">
            <v>0</v>
          </cell>
          <cell r="AB13">
            <v>0</v>
          </cell>
          <cell r="AC13">
            <v>0</v>
          </cell>
          <cell r="AD13">
            <v>0</v>
          </cell>
          <cell r="AE13">
            <v>0</v>
          </cell>
          <cell r="AF13">
            <v>0</v>
          </cell>
          <cell r="AG13">
            <v>0</v>
          </cell>
          <cell r="AH13">
            <v>0</v>
          </cell>
        </row>
        <row r="14">
          <cell r="B14" t="str">
            <v>65185-L8000</v>
          </cell>
          <cell r="C14" t="str">
            <v>MEMBER ASSY-FR SEAT CRO RR,RH</v>
          </cell>
          <cell r="D14">
            <v>120</v>
          </cell>
          <cell r="E14">
            <v>0</v>
          </cell>
          <cell r="F14">
            <v>80</v>
          </cell>
          <cell r="G14">
            <v>160</v>
          </cell>
          <cell r="H14">
            <v>0</v>
          </cell>
          <cell r="I14">
            <v>0</v>
          </cell>
          <cell r="J14">
            <v>0</v>
          </cell>
          <cell r="K14">
            <v>160</v>
          </cell>
          <cell r="L14">
            <v>80</v>
          </cell>
          <cell r="M14">
            <v>160</v>
          </cell>
          <cell r="N14">
            <v>0</v>
          </cell>
          <cell r="O14">
            <v>0</v>
          </cell>
          <cell r="P14">
            <v>0</v>
          </cell>
          <cell r="Q14">
            <v>0</v>
          </cell>
          <cell r="R14">
            <v>0</v>
          </cell>
          <cell r="S14">
            <v>0</v>
          </cell>
          <cell r="T14">
            <v>0</v>
          </cell>
          <cell r="U14">
            <v>160</v>
          </cell>
          <cell r="V14">
            <v>0</v>
          </cell>
          <cell r="W14">
            <v>0</v>
          </cell>
          <cell r="X14">
            <v>0</v>
          </cell>
          <cell r="Y14">
            <v>0</v>
          </cell>
          <cell r="Z14">
            <v>0</v>
          </cell>
          <cell r="AA14">
            <v>0</v>
          </cell>
          <cell r="AB14">
            <v>0</v>
          </cell>
          <cell r="AC14">
            <v>0</v>
          </cell>
          <cell r="AD14">
            <v>0</v>
          </cell>
          <cell r="AE14">
            <v>0</v>
          </cell>
          <cell r="AF14">
            <v>0</v>
          </cell>
          <cell r="AG14">
            <v>0</v>
          </cell>
          <cell r="AH14">
            <v>0</v>
          </cell>
        </row>
        <row r="15">
          <cell r="B15" t="str">
            <v>728A0-R0500</v>
          </cell>
          <cell r="C15" t="str">
            <v>REINF-T/GATE G/BPR, LH</v>
          </cell>
          <cell r="D15">
            <v>1000</v>
          </cell>
          <cell r="E15">
            <v>1000</v>
          </cell>
          <cell r="F15">
            <v>0</v>
          </cell>
          <cell r="G15">
            <v>1000</v>
          </cell>
          <cell r="H15">
            <v>1000</v>
          </cell>
          <cell r="I15">
            <v>0</v>
          </cell>
          <cell r="J15">
            <v>0</v>
          </cell>
          <cell r="K15">
            <v>1000</v>
          </cell>
          <cell r="L15">
            <v>1000</v>
          </cell>
          <cell r="M15">
            <v>1000</v>
          </cell>
          <cell r="N15">
            <v>1000</v>
          </cell>
          <cell r="O15">
            <v>1000</v>
          </cell>
          <cell r="P15">
            <v>0</v>
          </cell>
          <cell r="Q15">
            <v>0</v>
          </cell>
          <cell r="R15">
            <v>1000</v>
          </cell>
          <cell r="S15">
            <v>1000</v>
          </cell>
          <cell r="T15">
            <v>0</v>
          </cell>
          <cell r="U15">
            <v>1000</v>
          </cell>
          <cell r="V15">
            <v>0</v>
          </cell>
          <cell r="W15">
            <v>0</v>
          </cell>
          <cell r="X15">
            <v>0</v>
          </cell>
          <cell r="Y15">
            <v>0</v>
          </cell>
          <cell r="Z15">
            <v>0</v>
          </cell>
          <cell r="AA15">
            <v>0</v>
          </cell>
          <cell r="AB15">
            <v>0</v>
          </cell>
          <cell r="AC15">
            <v>0</v>
          </cell>
          <cell r="AD15">
            <v>0</v>
          </cell>
          <cell r="AE15">
            <v>0</v>
          </cell>
          <cell r="AF15">
            <v>0</v>
          </cell>
          <cell r="AG15">
            <v>0</v>
          </cell>
          <cell r="AH15">
            <v>0</v>
          </cell>
        </row>
        <row r="16">
          <cell r="B16" t="str">
            <v>728B0-R0500</v>
          </cell>
          <cell r="C16" t="str">
            <v>REINF-T/GATE G/BPR, RH</v>
          </cell>
          <cell r="D16">
            <v>1000</v>
          </cell>
          <cell r="E16">
            <v>1000</v>
          </cell>
          <cell r="F16">
            <v>0</v>
          </cell>
          <cell r="G16">
            <v>1000</v>
          </cell>
          <cell r="H16">
            <v>1000</v>
          </cell>
          <cell r="I16">
            <v>0</v>
          </cell>
          <cell r="J16">
            <v>0</v>
          </cell>
          <cell r="K16">
            <v>1000</v>
          </cell>
          <cell r="L16">
            <v>1000</v>
          </cell>
          <cell r="M16">
            <v>1000</v>
          </cell>
          <cell r="N16">
            <v>1000</v>
          </cell>
          <cell r="O16">
            <v>1000</v>
          </cell>
          <cell r="P16">
            <v>0</v>
          </cell>
          <cell r="Q16">
            <v>0</v>
          </cell>
          <cell r="R16">
            <v>1000</v>
          </cell>
          <cell r="S16">
            <v>1000</v>
          </cell>
          <cell r="T16">
            <v>0</v>
          </cell>
          <cell r="U16">
            <v>1000</v>
          </cell>
          <cell r="V16">
            <v>0</v>
          </cell>
          <cell r="W16">
            <v>0</v>
          </cell>
          <cell r="X16">
            <v>0</v>
          </cell>
          <cell r="Y16">
            <v>0</v>
          </cell>
          <cell r="Z16">
            <v>0</v>
          </cell>
          <cell r="AA16">
            <v>0</v>
          </cell>
          <cell r="AB16">
            <v>0</v>
          </cell>
          <cell r="AC16">
            <v>0</v>
          </cell>
          <cell r="AD16">
            <v>0</v>
          </cell>
          <cell r="AE16">
            <v>0</v>
          </cell>
          <cell r="AF16">
            <v>0</v>
          </cell>
          <cell r="AG16">
            <v>0</v>
          </cell>
          <cell r="AH16">
            <v>0</v>
          </cell>
        </row>
        <row r="17">
          <cell r="B17" t="str">
            <v>72815-R0500</v>
          </cell>
          <cell r="C17" t="str">
            <v>RAIL-T/GATE OTR, LH</v>
          </cell>
          <cell r="D17">
            <v>0</v>
          </cell>
          <cell r="E17">
            <v>0</v>
          </cell>
          <cell r="F17">
            <v>0</v>
          </cell>
          <cell r="G17">
            <v>1500</v>
          </cell>
          <cell r="H17">
            <v>3000</v>
          </cell>
          <cell r="I17">
            <v>0</v>
          </cell>
          <cell r="J17">
            <v>0</v>
          </cell>
          <cell r="K17">
            <v>0</v>
          </cell>
          <cell r="L17">
            <v>1500</v>
          </cell>
          <cell r="M17">
            <v>0</v>
          </cell>
          <cell r="N17">
            <v>1500</v>
          </cell>
          <cell r="O17">
            <v>0</v>
          </cell>
          <cell r="P17">
            <v>0</v>
          </cell>
          <cell r="Q17">
            <v>0</v>
          </cell>
          <cell r="R17">
            <v>1500</v>
          </cell>
          <cell r="S17">
            <v>0</v>
          </cell>
          <cell r="T17">
            <v>1500</v>
          </cell>
          <cell r="U17">
            <v>0</v>
          </cell>
          <cell r="V17">
            <v>0</v>
          </cell>
          <cell r="W17">
            <v>0</v>
          </cell>
          <cell r="X17">
            <v>0</v>
          </cell>
          <cell r="Y17">
            <v>0</v>
          </cell>
          <cell r="Z17">
            <v>0</v>
          </cell>
          <cell r="AA17">
            <v>0</v>
          </cell>
          <cell r="AB17">
            <v>0</v>
          </cell>
          <cell r="AC17">
            <v>0</v>
          </cell>
          <cell r="AD17">
            <v>0</v>
          </cell>
          <cell r="AE17">
            <v>0</v>
          </cell>
          <cell r="AF17">
            <v>0</v>
          </cell>
          <cell r="AG17">
            <v>0</v>
          </cell>
          <cell r="AH17">
            <v>0</v>
          </cell>
        </row>
        <row r="18">
          <cell r="B18" t="str">
            <v>72816-R0500</v>
          </cell>
          <cell r="C18" t="str">
            <v>RAIL-T/GATE OTR, RH</v>
          </cell>
          <cell r="D18">
            <v>0</v>
          </cell>
          <cell r="E18">
            <v>0</v>
          </cell>
          <cell r="F18">
            <v>0</v>
          </cell>
          <cell r="G18">
            <v>1500</v>
          </cell>
          <cell r="H18">
            <v>3000</v>
          </cell>
          <cell r="I18">
            <v>0</v>
          </cell>
          <cell r="J18">
            <v>0</v>
          </cell>
          <cell r="K18">
            <v>0</v>
          </cell>
          <cell r="L18">
            <v>1500</v>
          </cell>
          <cell r="M18">
            <v>0</v>
          </cell>
          <cell r="N18">
            <v>1500</v>
          </cell>
          <cell r="O18">
            <v>0</v>
          </cell>
          <cell r="P18">
            <v>0</v>
          </cell>
          <cell r="Q18">
            <v>0</v>
          </cell>
          <cell r="R18">
            <v>1500</v>
          </cell>
          <cell r="S18">
            <v>0</v>
          </cell>
          <cell r="T18">
            <v>1500</v>
          </cell>
          <cell r="U18">
            <v>0</v>
          </cell>
          <cell r="V18">
            <v>0</v>
          </cell>
          <cell r="W18">
            <v>0</v>
          </cell>
          <cell r="X18">
            <v>0</v>
          </cell>
          <cell r="Y18">
            <v>0</v>
          </cell>
          <cell r="Z18">
            <v>0</v>
          </cell>
          <cell r="AA18">
            <v>0</v>
          </cell>
          <cell r="AB18">
            <v>0</v>
          </cell>
          <cell r="AC18">
            <v>0</v>
          </cell>
          <cell r="AD18">
            <v>0</v>
          </cell>
          <cell r="AE18">
            <v>0</v>
          </cell>
          <cell r="AF18">
            <v>0</v>
          </cell>
          <cell r="AG18">
            <v>0</v>
          </cell>
          <cell r="AH18">
            <v>0</v>
          </cell>
        </row>
        <row r="19">
          <cell r="B19" t="str">
            <v>81835-R0500</v>
          </cell>
          <cell r="C19" t="str">
            <v>BRKT-T/GATE LIFTER,LH_일반</v>
          </cell>
          <cell r="D19">
            <v>0</v>
          </cell>
          <cell r="E19">
            <v>2500</v>
          </cell>
          <cell r="F19">
            <v>0</v>
          </cell>
          <cell r="G19">
            <v>0</v>
          </cell>
          <cell r="H19">
            <v>0</v>
          </cell>
          <cell r="I19">
            <v>0</v>
          </cell>
          <cell r="J19">
            <v>0</v>
          </cell>
          <cell r="K19">
            <v>0</v>
          </cell>
          <cell r="L19">
            <v>0</v>
          </cell>
          <cell r="M19">
            <v>0</v>
          </cell>
          <cell r="N19">
            <v>0</v>
          </cell>
          <cell r="O19">
            <v>0</v>
          </cell>
          <cell r="P19">
            <v>0</v>
          </cell>
          <cell r="Q19">
            <v>0</v>
          </cell>
          <cell r="R19">
            <v>0</v>
          </cell>
          <cell r="S19">
            <v>0</v>
          </cell>
          <cell r="T19">
            <v>0</v>
          </cell>
          <cell r="U19">
            <v>0</v>
          </cell>
          <cell r="V19">
            <v>0</v>
          </cell>
          <cell r="W19">
            <v>0</v>
          </cell>
          <cell r="X19">
            <v>0</v>
          </cell>
          <cell r="Y19">
            <v>0</v>
          </cell>
          <cell r="Z19">
            <v>0</v>
          </cell>
          <cell r="AA19">
            <v>0</v>
          </cell>
          <cell r="AB19">
            <v>0</v>
          </cell>
          <cell r="AC19">
            <v>0</v>
          </cell>
          <cell r="AD19">
            <v>0</v>
          </cell>
          <cell r="AE19">
            <v>0</v>
          </cell>
          <cell r="AF19">
            <v>0</v>
          </cell>
          <cell r="AG19">
            <v>0</v>
          </cell>
          <cell r="AH19">
            <v>0</v>
          </cell>
        </row>
        <row r="20">
          <cell r="B20" t="str">
            <v>81845-R0500</v>
          </cell>
          <cell r="C20" t="str">
            <v>BRKT-T/GATE LIFTER,RH_일반</v>
          </cell>
          <cell r="D20">
            <v>0</v>
          </cell>
          <cell r="E20">
            <v>2500</v>
          </cell>
          <cell r="F20">
            <v>0</v>
          </cell>
          <cell r="G20">
            <v>0</v>
          </cell>
          <cell r="H20">
            <v>0</v>
          </cell>
          <cell r="I20">
            <v>0</v>
          </cell>
          <cell r="J20">
            <v>0</v>
          </cell>
          <cell r="K20">
            <v>0</v>
          </cell>
          <cell r="L20">
            <v>0</v>
          </cell>
          <cell r="M20">
            <v>0</v>
          </cell>
          <cell r="N20">
            <v>0</v>
          </cell>
          <cell r="O20">
            <v>0</v>
          </cell>
          <cell r="P20">
            <v>0</v>
          </cell>
          <cell r="Q20">
            <v>0</v>
          </cell>
          <cell r="R20">
            <v>0</v>
          </cell>
          <cell r="S20">
            <v>0</v>
          </cell>
          <cell r="T20">
            <v>0</v>
          </cell>
          <cell r="U20">
            <v>0</v>
          </cell>
          <cell r="V20">
            <v>0</v>
          </cell>
          <cell r="W20">
            <v>0</v>
          </cell>
          <cell r="X20">
            <v>0</v>
          </cell>
          <cell r="Y20">
            <v>0</v>
          </cell>
          <cell r="Z20">
            <v>0</v>
          </cell>
          <cell r="AA20">
            <v>0</v>
          </cell>
          <cell r="AB20">
            <v>0</v>
          </cell>
          <cell r="AC20">
            <v>0</v>
          </cell>
          <cell r="AD20">
            <v>0</v>
          </cell>
          <cell r="AE20">
            <v>0</v>
          </cell>
          <cell r="AF20">
            <v>0</v>
          </cell>
          <cell r="AG20">
            <v>0</v>
          </cell>
          <cell r="AH20">
            <v>0</v>
          </cell>
        </row>
        <row r="21">
          <cell r="B21" t="str">
            <v>81835-R0600</v>
          </cell>
          <cell r="C21" t="str">
            <v>BRKT-T/GATE LIFTER,LH_파워</v>
          </cell>
          <cell r="D21">
            <v>0</v>
          </cell>
          <cell r="E21">
            <v>10000</v>
          </cell>
          <cell r="F21">
            <v>0</v>
          </cell>
          <cell r="G21">
            <v>0</v>
          </cell>
          <cell r="H21">
            <v>0</v>
          </cell>
          <cell r="I21">
            <v>0</v>
          </cell>
          <cell r="J21">
            <v>0</v>
          </cell>
          <cell r="K21">
            <v>0</v>
          </cell>
          <cell r="L21">
            <v>0</v>
          </cell>
          <cell r="M21">
            <v>0</v>
          </cell>
          <cell r="N21">
            <v>0</v>
          </cell>
          <cell r="O21">
            <v>0</v>
          </cell>
          <cell r="P21">
            <v>0</v>
          </cell>
          <cell r="Q21">
            <v>0</v>
          </cell>
          <cell r="R21">
            <v>0</v>
          </cell>
          <cell r="S21">
            <v>0</v>
          </cell>
          <cell r="T21">
            <v>0</v>
          </cell>
          <cell r="U21">
            <v>0</v>
          </cell>
          <cell r="V21">
            <v>0</v>
          </cell>
          <cell r="W21">
            <v>0</v>
          </cell>
          <cell r="X21">
            <v>0</v>
          </cell>
          <cell r="Y21">
            <v>0</v>
          </cell>
          <cell r="Z21">
            <v>0</v>
          </cell>
          <cell r="AA21">
            <v>0</v>
          </cell>
          <cell r="AB21">
            <v>0</v>
          </cell>
          <cell r="AC21">
            <v>0</v>
          </cell>
          <cell r="AD21">
            <v>0</v>
          </cell>
          <cell r="AE21">
            <v>0</v>
          </cell>
          <cell r="AF21">
            <v>0</v>
          </cell>
          <cell r="AG21">
            <v>0</v>
          </cell>
          <cell r="AH21">
            <v>0</v>
          </cell>
        </row>
        <row r="22">
          <cell r="B22" t="str">
            <v>81845-R0600</v>
          </cell>
          <cell r="C22" t="str">
            <v>BRKT-T/GATE LIFTER,RH_파워</v>
          </cell>
          <cell r="D22">
            <v>0</v>
          </cell>
          <cell r="E22">
            <v>10000</v>
          </cell>
          <cell r="F22">
            <v>0</v>
          </cell>
          <cell r="G22">
            <v>0</v>
          </cell>
          <cell r="H22">
            <v>0</v>
          </cell>
          <cell r="I22">
            <v>0</v>
          </cell>
          <cell r="J22">
            <v>0</v>
          </cell>
          <cell r="K22">
            <v>0</v>
          </cell>
          <cell r="L22">
            <v>0</v>
          </cell>
          <cell r="M22">
            <v>0</v>
          </cell>
          <cell r="N22">
            <v>0</v>
          </cell>
          <cell r="O22">
            <v>0</v>
          </cell>
          <cell r="P22">
            <v>0</v>
          </cell>
          <cell r="Q22">
            <v>0</v>
          </cell>
          <cell r="R22">
            <v>0</v>
          </cell>
          <cell r="S22">
            <v>0</v>
          </cell>
          <cell r="T22">
            <v>0</v>
          </cell>
          <cell r="U22">
            <v>0</v>
          </cell>
          <cell r="V22">
            <v>0</v>
          </cell>
          <cell r="W22">
            <v>0</v>
          </cell>
          <cell r="X22">
            <v>0</v>
          </cell>
          <cell r="Y22">
            <v>0</v>
          </cell>
          <cell r="Z22">
            <v>0</v>
          </cell>
          <cell r="AA22">
            <v>0</v>
          </cell>
          <cell r="AB22">
            <v>0</v>
          </cell>
          <cell r="AC22">
            <v>0</v>
          </cell>
          <cell r="AD22">
            <v>0</v>
          </cell>
          <cell r="AE22">
            <v>0</v>
          </cell>
          <cell r="AF22">
            <v>0</v>
          </cell>
          <cell r="AG22">
            <v>0</v>
          </cell>
          <cell r="AH22">
            <v>0</v>
          </cell>
        </row>
        <row r="23">
          <cell r="B23" t="str">
            <v>65115-L3400</v>
          </cell>
          <cell r="C23" t="str">
            <v>BRKT ASSY PROPELLER SHAFT MTG, LH</v>
          </cell>
          <cell r="D23">
            <v>180</v>
          </cell>
          <cell r="E23">
            <v>0</v>
          </cell>
          <cell r="F23">
            <v>0</v>
          </cell>
          <cell r="G23">
            <v>110</v>
          </cell>
          <cell r="H23">
            <v>0</v>
          </cell>
          <cell r="I23">
            <v>0</v>
          </cell>
          <cell r="J23">
            <v>0</v>
          </cell>
          <cell r="K23">
            <v>200</v>
          </cell>
          <cell r="L23">
            <v>0</v>
          </cell>
          <cell r="M23">
            <v>100</v>
          </cell>
          <cell r="N23">
            <v>0</v>
          </cell>
          <cell r="O23">
            <v>150</v>
          </cell>
          <cell r="P23">
            <v>0</v>
          </cell>
          <cell r="Q23">
            <v>0</v>
          </cell>
          <cell r="R23">
            <v>0</v>
          </cell>
          <cell r="S23">
            <v>100</v>
          </cell>
          <cell r="T23">
            <v>0</v>
          </cell>
          <cell r="U23">
            <v>100</v>
          </cell>
          <cell r="V23">
            <v>0</v>
          </cell>
          <cell r="W23">
            <v>0</v>
          </cell>
          <cell r="X23">
            <v>0</v>
          </cell>
          <cell r="Y23">
            <v>0</v>
          </cell>
          <cell r="Z23">
            <v>0</v>
          </cell>
          <cell r="AA23">
            <v>0</v>
          </cell>
          <cell r="AB23">
            <v>0</v>
          </cell>
          <cell r="AC23">
            <v>0</v>
          </cell>
          <cell r="AD23">
            <v>0</v>
          </cell>
          <cell r="AE23">
            <v>0</v>
          </cell>
          <cell r="AF23">
            <v>0</v>
          </cell>
          <cell r="AG23">
            <v>0</v>
          </cell>
          <cell r="AH23">
            <v>0</v>
          </cell>
        </row>
        <row r="24">
          <cell r="B24" t="str">
            <v>65125-L3400</v>
          </cell>
          <cell r="C24" t="str">
            <v>BRKT ASSY PROPELLER SHAFT MTG, RH</v>
          </cell>
          <cell r="D24">
            <v>180</v>
          </cell>
          <cell r="E24">
            <v>0</v>
          </cell>
          <cell r="F24">
            <v>0</v>
          </cell>
          <cell r="G24">
            <v>110</v>
          </cell>
          <cell r="H24">
            <v>0</v>
          </cell>
          <cell r="I24">
            <v>0</v>
          </cell>
          <cell r="J24">
            <v>0</v>
          </cell>
          <cell r="K24">
            <v>200</v>
          </cell>
          <cell r="L24">
            <v>0</v>
          </cell>
          <cell r="M24">
            <v>100</v>
          </cell>
          <cell r="N24">
            <v>0</v>
          </cell>
          <cell r="O24">
            <v>150</v>
          </cell>
          <cell r="P24">
            <v>0</v>
          </cell>
          <cell r="Q24">
            <v>0</v>
          </cell>
          <cell r="R24">
            <v>0</v>
          </cell>
          <cell r="S24">
            <v>100</v>
          </cell>
          <cell r="T24">
            <v>0</v>
          </cell>
          <cell r="U24">
            <v>100</v>
          </cell>
          <cell r="V24">
            <v>0</v>
          </cell>
          <cell r="W24">
            <v>0</v>
          </cell>
          <cell r="X24">
            <v>0</v>
          </cell>
          <cell r="Y24">
            <v>0</v>
          </cell>
          <cell r="Z24">
            <v>0</v>
          </cell>
          <cell r="AA24">
            <v>0</v>
          </cell>
          <cell r="AB24">
            <v>0</v>
          </cell>
          <cell r="AC24">
            <v>0</v>
          </cell>
          <cell r="AD24">
            <v>0</v>
          </cell>
          <cell r="AE24">
            <v>0</v>
          </cell>
          <cell r="AF24">
            <v>0</v>
          </cell>
          <cell r="AG24">
            <v>0</v>
          </cell>
          <cell r="AH24">
            <v>0</v>
          </cell>
        </row>
        <row r="25">
          <cell r="B25" t="str">
            <v>65170-L2000</v>
          </cell>
          <cell r="C25" t="str">
            <v>PNL ASSY-SIDE SILL, LH</v>
          </cell>
          <cell r="D25">
            <v>425</v>
          </cell>
          <cell r="E25">
            <v>475</v>
          </cell>
          <cell r="F25">
            <v>425</v>
          </cell>
          <cell r="G25">
            <v>500</v>
          </cell>
          <cell r="H25">
            <v>475</v>
          </cell>
          <cell r="I25">
            <v>0</v>
          </cell>
          <cell r="J25">
            <v>0</v>
          </cell>
          <cell r="K25">
            <v>425</v>
          </cell>
          <cell r="L25">
            <v>550</v>
          </cell>
          <cell r="M25">
            <v>427</v>
          </cell>
          <cell r="N25">
            <v>450</v>
          </cell>
          <cell r="O25">
            <v>425</v>
          </cell>
          <cell r="P25">
            <v>0</v>
          </cell>
          <cell r="Q25">
            <v>0</v>
          </cell>
          <cell r="R25">
            <v>450</v>
          </cell>
          <cell r="S25">
            <v>625</v>
          </cell>
          <cell r="T25">
            <v>450</v>
          </cell>
          <cell r="U25">
            <v>600</v>
          </cell>
          <cell r="V25">
            <v>0</v>
          </cell>
          <cell r="W25">
            <v>0</v>
          </cell>
          <cell r="X25">
            <v>0</v>
          </cell>
          <cell r="Y25">
            <v>0</v>
          </cell>
          <cell r="Z25">
            <v>0</v>
          </cell>
          <cell r="AA25">
            <v>0</v>
          </cell>
          <cell r="AB25">
            <v>0</v>
          </cell>
          <cell r="AC25">
            <v>0</v>
          </cell>
          <cell r="AD25">
            <v>0</v>
          </cell>
          <cell r="AE25">
            <v>0</v>
          </cell>
          <cell r="AF25">
            <v>0</v>
          </cell>
          <cell r="AG25">
            <v>0</v>
          </cell>
          <cell r="AH25">
            <v>0</v>
          </cell>
        </row>
        <row r="26">
          <cell r="B26" t="str">
            <v>65180-L2000</v>
          </cell>
          <cell r="C26" t="str">
            <v>PNL ASSY-SIDE SILL, RH</v>
          </cell>
          <cell r="D26">
            <v>425</v>
          </cell>
          <cell r="E26">
            <v>475</v>
          </cell>
          <cell r="F26">
            <v>425</v>
          </cell>
          <cell r="G26">
            <v>500</v>
          </cell>
          <cell r="H26">
            <v>475</v>
          </cell>
          <cell r="I26">
            <v>0</v>
          </cell>
          <cell r="J26">
            <v>0</v>
          </cell>
          <cell r="K26">
            <v>425</v>
          </cell>
          <cell r="L26">
            <v>550</v>
          </cell>
          <cell r="M26">
            <v>427</v>
          </cell>
          <cell r="N26">
            <v>450</v>
          </cell>
          <cell r="O26">
            <v>425</v>
          </cell>
          <cell r="P26">
            <v>0</v>
          </cell>
          <cell r="Q26">
            <v>0</v>
          </cell>
          <cell r="R26">
            <v>450</v>
          </cell>
          <cell r="S26">
            <v>625</v>
          </cell>
          <cell r="T26">
            <v>450</v>
          </cell>
          <cell r="U26">
            <v>600</v>
          </cell>
          <cell r="V26">
            <v>0</v>
          </cell>
          <cell r="W26">
            <v>0</v>
          </cell>
          <cell r="X26">
            <v>0</v>
          </cell>
          <cell r="Y26">
            <v>0</v>
          </cell>
          <cell r="Z26">
            <v>0</v>
          </cell>
          <cell r="AA26">
            <v>0</v>
          </cell>
          <cell r="AB26">
            <v>0</v>
          </cell>
          <cell r="AC26">
            <v>0</v>
          </cell>
          <cell r="AD26">
            <v>0</v>
          </cell>
          <cell r="AE26">
            <v>0</v>
          </cell>
          <cell r="AF26">
            <v>0</v>
          </cell>
          <cell r="AG26">
            <v>0</v>
          </cell>
          <cell r="AH26">
            <v>0</v>
          </cell>
        </row>
        <row r="27">
          <cell r="B27" t="str">
            <v>65170-L8000</v>
          </cell>
          <cell r="C27" t="str">
            <v>PNL ASSY-SIDE SILL, LH</v>
          </cell>
          <cell r="D27">
            <v>75</v>
          </cell>
          <cell r="E27">
            <v>100</v>
          </cell>
          <cell r="F27">
            <v>75</v>
          </cell>
          <cell r="G27">
            <v>100</v>
          </cell>
          <cell r="H27">
            <v>125</v>
          </cell>
          <cell r="I27">
            <v>0</v>
          </cell>
          <cell r="J27">
            <v>0</v>
          </cell>
          <cell r="K27">
            <v>75</v>
          </cell>
          <cell r="L27">
            <v>75</v>
          </cell>
          <cell r="M27">
            <v>77</v>
          </cell>
          <cell r="N27">
            <v>0</v>
          </cell>
          <cell r="O27">
            <v>75</v>
          </cell>
          <cell r="P27">
            <v>0</v>
          </cell>
          <cell r="Q27">
            <v>0</v>
          </cell>
          <cell r="R27">
            <v>50</v>
          </cell>
          <cell r="S27">
            <v>75</v>
          </cell>
          <cell r="T27">
            <v>50</v>
          </cell>
          <cell r="U27">
            <v>50</v>
          </cell>
          <cell r="V27">
            <v>0</v>
          </cell>
          <cell r="W27">
            <v>0</v>
          </cell>
          <cell r="X27">
            <v>0</v>
          </cell>
          <cell r="Y27">
            <v>0</v>
          </cell>
          <cell r="Z27">
            <v>0</v>
          </cell>
          <cell r="AA27">
            <v>0</v>
          </cell>
          <cell r="AB27">
            <v>0</v>
          </cell>
          <cell r="AC27">
            <v>0</v>
          </cell>
          <cell r="AD27">
            <v>0</v>
          </cell>
          <cell r="AE27">
            <v>0</v>
          </cell>
          <cell r="AF27">
            <v>0</v>
          </cell>
          <cell r="AG27">
            <v>0</v>
          </cell>
          <cell r="AH27">
            <v>0</v>
          </cell>
        </row>
        <row r="28">
          <cell r="B28" t="str">
            <v>65180-L8000</v>
          </cell>
          <cell r="C28" t="str">
            <v>PNL ASSY-SIDE SILL, RH</v>
          </cell>
          <cell r="D28">
            <v>75</v>
          </cell>
          <cell r="E28">
            <v>100</v>
          </cell>
          <cell r="F28">
            <v>75</v>
          </cell>
          <cell r="G28">
            <v>100</v>
          </cell>
          <cell r="H28">
            <v>125</v>
          </cell>
          <cell r="I28">
            <v>0</v>
          </cell>
          <cell r="J28">
            <v>0</v>
          </cell>
          <cell r="K28">
            <v>75</v>
          </cell>
          <cell r="L28">
            <v>75</v>
          </cell>
          <cell r="M28">
            <v>77</v>
          </cell>
          <cell r="N28">
            <v>0</v>
          </cell>
          <cell r="O28">
            <v>75</v>
          </cell>
          <cell r="P28">
            <v>0</v>
          </cell>
          <cell r="Q28">
            <v>0</v>
          </cell>
          <cell r="R28">
            <v>50</v>
          </cell>
          <cell r="S28">
            <v>75</v>
          </cell>
          <cell r="T28">
            <v>50</v>
          </cell>
          <cell r="U28">
            <v>50</v>
          </cell>
          <cell r="V28">
            <v>0</v>
          </cell>
          <cell r="W28">
            <v>0</v>
          </cell>
          <cell r="X28">
            <v>0</v>
          </cell>
          <cell r="Y28">
            <v>0</v>
          </cell>
          <cell r="Z28">
            <v>0</v>
          </cell>
          <cell r="AA28">
            <v>0</v>
          </cell>
          <cell r="AB28">
            <v>0</v>
          </cell>
          <cell r="AC28">
            <v>0</v>
          </cell>
          <cell r="AD28">
            <v>0</v>
          </cell>
          <cell r="AE28">
            <v>0</v>
          </cell>
          <cell r="AF28">
            <v>0</v>
          </cell>
          <cell r="AG28">
            <v>0</v>
          </cell>
          <cell r="AH28">
            <v>0</v>
          </cell>
        </row>
        <row r="29">
          <cell r="B29" t="str">
            <v>69100-EV000</v>
          </cell>
          <cell r="C29" t="str">
            <v>PNL ASSY-BACK COMPLETE</v>
          </cell>
          <cell r="D29">
            <v>416</v>
          </cell>
          <cell r="E29">
            <v>544</v>
          </cell>
          <cell r="F29">
            <v>480</v>
          </cell>
          <cell r="G29">
            <v>512</v>
          </cell>
          <cell r="H29">
            <v>480</v>
          </cell>
          <cell r="I29">
            <v>0</v>
          </cell>
          <cell r="J29">
            <v>0</v>
          </cell>
          <cell r="K29">
            <v>448</v>
          </cell>
          <cell r="L29">
            <v>576</v>
          </cell>
          <cell r="M29">
            <v>512</v>
          </cell>
          <cell r="N29">
            <v>544</v>
          </cell>
          <cell r="O29">
            <v>448</v>
          </cell>
          <cell r="P29">
            <v>0</v>
          </cell>
          <cell r="Q29">
            <v>0</v>
          </cell>
          <cell r="R29">
            <v>544</v>
          </cell>
          <cell r="S29">
            <v>384</v>
          </cell>
          <cell r="T29">
            <v>591</v>
          </cell>
          <cell r="U29">
            <v>544</v>
          </cell>
          <cell r="V29">
            <v>0</v>
          </cell>
          <cell r="W29">
            <v>0</v>
          </cell>
          <cell r="X29">
            <v>0</v>
          </cell>
          <cell r="Y29">
            <v>0</v>
          </cell>
          <cell r="Z29">
            <v>0</v>
          </cell>
          <cell r="AA29">
            <v>0</v>
          </cell>
          <cell r="AB29">
            <v>0</v>
          </cell>
          <cell r="AC29">
            <v>0</v>
          </cell>
          <cell r="AD29">
            <v>0</v>
          </cell>
          <cell r="AE29">
            <v>0</v>
          </cell>
          <cell r="AF29">
            <v>0</v>
          </cell>
          <cell r="AG29">
            <v>0</v>
          </cell>
          <cell r="AH29">
            <v>0</v>
          </cell>
        </row>
        <row r="30">
          <cell r="B30" t="str">
            <v>69139-EV000</v>
          </cell>
          <cell r="C30" t="str">
            <v>BRKT-WIRING MTG</v>
          </cell>
          <cell r="D30">
            <v>0</v>
          </cell>
          <cell r="E30">
            <v>0</v>
          </cell>
          <cell r="F30">
            <v>0</v>
          </cell>
          <cell r="G30">
            <v>0</v>
          </cell>
          <cell r="H30">
            <v>0</v>
          </cell>
          <cell r="I30">
            <v>0</v>
          </cell>
          <cell r="J30">
            <v>0</v>
          </cell>
          <cell r="K30">
            <v>0</v>
          </cell>
          <cell r="L30">
            <v>1000</v>
          </cell>
          <cell r="M30">
            <v>0</v>
          </cell>
          <cell r="N30">
            <v>0</v>
          </cell>
          <cell r="O30">
            <v>0</v>
          </cell>
          <cell r="P30">
            <v>0</v>
          </cell>
          <cell r="Q30">
            <v>0</v>
          </cell>
          <cell r="R30">
            <v>0</v>
          </cell>
          <cell r="S30">
            <v>0</v>
          </cell>
          <cell r="T30">
            <v>0</v>
          </cell>
          <cell r="U30">
            <v>0</v>
          </cell>
          <cell r="V30">
            <v>0</v>
          </cell>
          <cell r="W30">
            <v>0</v>
          </cell>
          <cell r="X30">
            <v>0</v>
          </cell>
          <cell r="Y30">
            <v>0</v>
          </cell>
          <cell r="Z30">
            <v>0</v>
          </cell>
          <cell r="AA30">
            <v>0</v>
          </cell>
          <cell r="AB30">
            <v>0</v>
          </cell>
          <cell r="AC30">
            <v>0</v>
          </cell>
          <cell r="AD30">
            <v>0</v>
          </cell>
          <cell r="AE30">
            <v>0</v>
          </cell>
          <cell r="AF30">
            <v>0</v>
          </cell>
          <cell r="AG30">
            <v>0</v>
          </cell>
          <cell r="AH30">
            <v>0</v>
          </cell>
        </row>
        <row r="31">
          <cell r="B31" t="str">
            <v>69100-DO000</v>
          </cell>
          <cell r="C31" t="str">
            <v>PNL ASSY-BACK COMPL</v>
          </cell>
          <cell r="D31">
            <v>0</v>
          </cell>
          <cell r="E31">
            <v>0</v>
          </cell>
          <cell r="F31">
            <v>0</v>
          </cell>
          <cell r="G31">
            <v>0</v>
          </cell>
          <cell r="H31">
            <v>0</v>
          </cell>
          <cell r="I31">
            <v>0</v>
          </cell>
          <cell r="J31">
            <v>0</v>
          </cell>
          <cell r="K31">
            <v>0</v>
          </cell>
          <cell r="L31">
            <v>0</v>
          </cell>
          <cell r="M31">
            <v>0</v>
          </cell>
          <cell r="N31">
            <v>0</v>
          </cell>
          <cell r="O31">
            <v>0</v>
          </cell>
          <cell r="P31">
            <v>0</v>
          </cell>
          <cell r="Q31">
            <v>0</v>
          </cell>
          <cell r="R31">
            <v>0</v>
          </cell>
          <cell r="S31">
            <v>0</v>
          </cell>
          <cell r="T31">
            <v>0</v>
          </cell>
          <cell r="U31">
            <v>0</v>
          </cell>
          <cell r="V31">
            <v>0</v>
          </cell>
          <cell r="W31">
            <v>0</v>
          </cell>
          <cell r="X31">
            <v>0</v>
          </cell>
          <cell r="Y31">
            <v>0</v>
          </cell>
          <cell r="Z31">
            <v>0</v>
          </cell>
          <cell r="AA31">
            <v>0</v>
          </cell>
          <cell r="AB31">
            <v>0</v>
          </cell>
          <cell r="AC31">
            <v>0</v>
          </cell>
          <cell r="AD31">
            <v>0</v>
          </cell>
          <cell r="AE31">
            <v>0</v>
          </cell>
          <cell r="AF31">
            <v>0</v>
          </cell>
          <cell r="AG31">
            <v>0</v>
          </cell>
          <cell r="AH31">
            <v>0</v>
          </cell>
        </row>
        <row r="32">
          <cell r="B32" t="str">
            <v>651M7-L2000</v>
          </cell>
          <cell r="C32" t="str">
            <v>BRKT ASSY-CTR SUPPORT MTG,LH</v>
          </cell>
          <cell r="D32">
            <v>0</v>
          </cell>
          <cell r="E32">
            <v>0</v>
          </cell>
          <cell r="F32">
            <v>0</v>
          </cell>
          <cell r="G32">
            <v>0</v>
          </cell>
          <cell r="H32">
            <v>0</v>
          </cell>
          <cell r="I32">
            <v>0</v>
          </cell>
          <cell r="J32">
            <v>0</v>
          </cell>
          <cell r="K32">
            <v>0</v>
          </cell>
          <cell r="L32">
            <v>0</v>
          </cell>
          <cell r="M32">
            <v>0</v>
          </cell>
          <cell r="N32">
            <v>0</v>
          </cell>
          <cell r="O32">
            <v>0</v>
          </cell>
          <cell r="P32">
            <v>0</v>
          </cell>
          <cell r="Q32">
            <v>0</v>
          </cell>
          <cell r="R32">
            <v>0</v>
          </cell>
          <cell r="S32">
            <v>0</v>
          </cell>
          <cell r="T32">
            <v>0</v>
          </cell>
          <cell r="U32">
            <v>0</v>
          </cell>
          <cell r="V32">
            <v>0</v>
          </cell>
          <cell r="W32">
            <v>0</v>
          </cell>
          <cell r="X32">
            <v>0</v>
          </cell>
          <cell r="Y32">
            <v>0</v>
          </cell>
          <cell r="Z32">
            <v>0</v>
          </cell>
          <cell r="AA32">
            <v>0</v>
          </cell>
          <cell r="AB32">
            <v>0</v>
          </cell>
          <cell r="AC32">
            <v>0</v>
          </cell>
          <cell r="AD32">
            <v>0</v>
          </cell>
          <cell r="AE32">
            <v>0</v>
          </cell>
          <cell r="AF32">
            <v>0</v>
          </cell>
          <cell r="AG32">
            <v>0</v>
          </cell>
          <cell r="AH32">
            <v>0</v>
          </cell>
        </row>
        <row r="33">
          <cell r="B33" t="str">
            <v>65198-L3400</v>
          </cell>
          <cell r="C33" t="str">
            <v>REINF-TUNNEL CTR(AWD)</v>
          </cell>
          <cell r="D33">
            <v>0</v>
          </cell>
          <cell r="E33">
            <v>0</v>
          </cell>
          <cell r="F33">
            <v>0</v>
          </cell>
          <cell r="G33">
            <v>0</v>
          </cell>
          <cell r="H33">
            <v>0</v>
          </cell>
          <cell r="I33">
            <v>0</v>
          </cell>
          <cell r="J33">
            <v>0</v>
          </cell>
          <cell r="K33">
            <v>0</v>
          </cell>
          <cell r="L33">
            <v>0</v>
          </cell>
          <cell r="M33">
            <v>0</v>
          </cell>
          <cell r="N33">
            <v>0</v>
          </cell>
          <cell r="O33">
            <v>0</v>
          </cell>
          <cell r="P33">
            <v>0</v>
          </cell>
          <cell r="Q33">
            <v>0</v>
          </cell>
          <cell r="R33">
            <v>0</v>
          </cell>
          <cell r="S33">
            <v>0</v>
          </cell>
          <cell r="T33">
            <v>0</v>
          </cell>
          <cell r="U33">
            <v>0</v>
          </cell>
          <cell r="V33">
            <v>0</v>
          </cell>
          <cell r="W33">
            <v>0</v>
          </cell>
          <cell r="X33">
            <v>0</v>
          </cell>
          <cell r="Y33">
            <v>0</v>
          </cell>
          <cell r="Z33">
            <v>0</v>
          </cell>
          <cell r="AA33">
            <v>0</v>
          </cell>
          <cell r="AB33">
            <v>0</v>
          </cell>
          <cell r="AC33">
            <v>0</v>
          </cell>
          <cell r="AD33">
            <v>0</v>
          </cell>
          <cell r="AE33">
            <v>0</v>
          </cell>
          <cell r="AF33">
            <v>0</v>
          </cell>
          <cell r="AG33">
            <v>0</v>
          </cell>
          <cell r="AH33">
            <v>0</v>
          </cell>
        </row>
        <row r="34">
          <cell r="B34" t="str">
            <v>651M2-L3400</v>
          </cell>
          <cell r="C34" t="str">
            <v>REINF-TUNNEL CTR NO.1(AWD)</v>
          </cell>
          <cell r="D34">
            <v>0</v>
          </cell>
          <cell r="E34">
            <v>0</v>
          </cell>
          <cell r="F34">
            <v>0</v>
          </cell>
          <cell r="G34">
            <v>0</v>
          </cell>
          <cell r="H34">
            <v>0</v>
          </cell>
          <cell r="I34">
            <v>0</v>
          </cell>
          <cell r="J34">
            <v>0</v>
          </cell>
          <cell r="K34">
            <v>0</v>
          </cell>
          <cell r="L34">
            <v>0</v>
          </cell>
          <cell r="M34">
            <v>0</v>
          </cell>
          <cell r="N34">
            <v>0</v>
          </cell>
          <cell r="O34">
            <v>0</v>
          </cell>
          <cell r="P34">
            <v>0</v>
          </cell>
          <cell r="Q34">
            <v>0</v>
          </cell>
          <cell r="R34">
            <v>0</v>
          </cell>
          <cell r="S34">
            <v>0</v>
          </cell>
          <cell r="T34">
            <v>0</v>
          </cell>
          <cell r="U34">
            <v>0</v>
          </cell>
          <cell r="V34">
            <v>0</v>
          </cell>
          <cell r="W34">
            <v>0</v>
          </cell>
          <cell r="X34">
            <v>0</v>
          </cell>
          <cell r="Y34">
            <v>0</v>
          </cell>
          <cell r="Z34">
            <v>0</v>
          </cell>
          <cell r="AA34">
            <v>0</v>
          </cell>
          <cell r="AB34">
            <v>0</v>
          </cell>
          <cell r="AC34">
            <v>0</v>
          </cell>
          <cell r="AD34">
            <v>0</v>
          </cell>
          <cell r="AE34">
            <v>0</v>
          </cell>
          <cell r="AF34">
            <v>0</v>
          </cell>
          <cell r="AG34">
            <v>0</v>
          </cell>
          <cell r="AH34">
            <v>0</v>
          </cell>
        </row>
        <row r="35">
          <cell r="B35" t="str">
            <v>651M4-L3400</v>
          </cell>
          <cell r="C35" t="str">
            <v>REINF-TUNNEL FR(AWD)</v>
          </cell>
          <cell r="D35">
            <v>0</v>
          </cell>
          <cell r="E35">
            <v>0</v>
          </cell>
          <cell r="F35">
            <v>0</v>
          </cell>
          <cell r="G35">
            <v>0</v>
          </cell>
          <cell r="H35">
            <v>0</v>
          </cell>
          <cell r="I35">
            <v>0</v>
          </cell>
          <cell r="J35">
            <v>0</v>
          </cell>
          <cell r="K35">
            <v>0</v>
          </cell>
          <cell r="L35">
            <v>0</v>
          </cell>
          <cell r="M35">
            <v>0</v>
          </cell>
          <cell r="N35">
            <v>0</v>
          </cell>
          <cell r="O35">
            <v>0</v>
          </cell>
          <cell r="P35">
            <v>0</v>
          </cell>
          <cell r="Q35">
            <v>0</v>
          </cell>
          <cell r="R35">
            <v>0</v>
          </cell>
          <cell r="S35">
            <v>0</v>
          </cell>
          <cell r="T35">
            <v>0</v>
          </cell>
          <cell r="U35">
            <v>0</v>
          </cell>
          <cell r="V35">
            <v>0</v>
          </cell>
          <cell r="W35">
            <v>0</v>
          </cell>
          <cell r="X35">
            <v>0</v>
          </cell>
          <cell r="Y35">
            <v>0</v>
          </cell>
          <cell r="Z35">
            <v>0</v>
          </cell>
          <cell r="AA35">
            <v>0</v>
          </cell>
          <cell r="AB35">
            <v>0</v>
          </cell>
          <cell r="AC35">
            <v>0</v>
          </cell>
          <cell r="AD35">
            <v>0</v>
          </cell>
          <cell r="AE35">
            <v>0</v>
          </cell>
          <cell r="AF35">
            <v>0</v>
          </cell>
          <cell r="AG35">
            <v>0</v>
          </cell>
          <cell r="AH35">
            <v>0</v>
          </cell>
        </row>
        <row r="36">
          <cell r="B36" t="str">
            <v>65116-L3400</v>
          </cell>
          <cell r="C36" t="str">
            <v>BRKT-PROPELLER SHAFT MTG(AWD)</v>
          </cell>
          <cell r="D36">
            <v>0</v>
          </cell>
          <cell r="E36">
            <v>0</v>
          </cell>
          <cell r="F36">
            <v>0</v>
          </cell>
          <cell r="G36">
            <v>0</v>
          </cell>
          <cell r="H36">
            <v>0</v>
          </cell>
          <cell r="I36">
            <v>0</v>
          </cell>
          <cell r="J36">
            <v>0</v>
          </cell>
          <cell r="K36">
            <v>0</v>
          </cell>
          <cell r="L36">
            <v>0</v>
          </cell>
          <cell r="M36">
            <v>0</v>
          </cell>
          <cell r="N36">
            <v>0</v>
          </cell>
          <cell r="O36">
            <v>0</v>
          </cell>
          <cell r="P36">
            <v>0</v>
          </cell>
          <cell r="Q36">
            <v>0</v>
          </cell>
          <cell r="R36">
            <v>0</v>
          </cell>
          <cell r="S36">
            <v>0</v>
          </cell>
          <cell r="T36">
            <v>0</v>
          </cell>
          <cell r="U36">
            <v>0</v>
          </cell>
          <cell r="V36">
            <v>0</v>
          </cell>
          <cell r="W36">
            <v>0</v>
          </cell>
          <cell r="X36">
            <v>0</v>
          </cell>
          <cell r="Y36">
            <v>0</v>
          </cell>
          <cell r="Z36">
            <v>0</v>
          </cell>
          <cell r="AA36">
            <v>0</v>
          </cell>
          <cell r="AB36">
            <v>0</v>
          </cell>
          <cell r="AC36">
            <v>0</v>
          </cell>
          <cell r="AD36">
            <v>0</v>
          </cell>
          <cell r="AE36">
            <v>0</v>
          </cell>
          <cell r="AF36">
            <v>0</v>
          </cell>
          <cell r="AG36">
            <v>0</v>
          </cell>
          <cell r="AH36">
            <v>0</v>
          </cell>
        </row>
        <row r="37">
          <cell r="B37" t="str">
            <v>65126-L3400</v>
          </cell>
          <cell r="C37" t="str">
            <v>BRKT-PROPELLER SHAFT MTG RR(AWD)</v>
          </cell>
          <cell r="D37">
            <v>0</v>
          </cell>
          <cell r="E37">
            <v>0</v>
          </cell>
          <cell r="F37">
            <v>0</v>
          </cell>
          <cell r="G37">
            <v>0</v>
          </cell>
          <cell r="H37">
            <v>0</v>
          </cell>
          <cell r="I37">
            <v>0</v>
          </cell>
          <cell r="J37">
            <v>0</v>
          </cell>
          <cell r="K37">
            <v>0</v>
          </cell>
          <cell r="L37">
            <v>0</v>
          </cell>
          <cell r="M37">
            <v>0</v>
          </cell>
          <cell r="N37">
            <v>0</v>
          </cell>
          <cell r="O37">
            <v>0</v>
          </cell>
          <cell r="P37">
            <v>0</v>
          </cell>
          <cell r="Q37">
            <v>0</v>
          </cell>
          <cell r="R37">
            <v>0</v>
          </cell>
          <cell r="S37">
            <v>0</v>
          </cell>
          <cell r="T37">
            <v>0</v>
          </cell>
          <cell r="U37">
            <v>0</v>
          </cell>
          <cell r="V37">
            <v>0</v>
          </cell>
          <cell r="W37">
            <v>0</v>
          </cell>
          <cell r="X37">
            <v>0</v>
          </cell>
          <cell r="Y37">
            <v>0</v>
          </cell>
          <cell r="Z37">
            <v>0</v>
          </cell>
          <cell r="AA37">
            <v>0</v>
          </cell>
          <cell r="AB37">
            <v>0</v>
          </cell>
          <cell r="AC37">
            <v>0</v>
          </cell>
          <cell r="AD37">
            <v>0</v>
          </cell>
          <cell r="AE37">
            <v>0</v>
          </cell>
          <cell r="AF37">
            <v>0</v>
          </cell>
          <cell r="AG37">
            <v>0</v>
          </cell>
          <cell r="AH37">
            <v>0</v>
          </cell>
        </row>
        <row r="38">
          <cell r="B38" t="str">
            <v>65158-L8000</v>
          </cell>
          <cell r="C38" t="str">
            <v>REINF-FR SEAT FR OTR MTG,LH</v>
          </cell>
          <cell r="D38">
            <v>0</v>
          </cell>
          <cell r="E38">
            <v>0</v>
          </cell>
          <cell r="F38">
            <v>0</v>
          </cell>
          <cell r="G38">
            <v>0</v>
          </cell>
          <cell r="H38">
            <v>0</v>
          </cell>
          <cell r="I38">
            <v>0</v>
          </cell>
          <cell r="J38">
            <v>0</v>
          </cell>
          <cell r="K38">
            <v>0</v>
          </cell>
          <cell r="L38">
            <v>0</v>
          </cell>
          <cell r="M38">
            <v>0</v>
          </cell>
          <cell r="N38">
            <v>0</v>
          </cell>
          <cell r="O38">
            <v>0</v>
          </cell>
          <cell r="P38">
            <v>0</v>
          </cell>
          <cell r="Q38">
            <v>0</v>
          </cell>
          <cell r="R38">
            <v>0</v>
          </cell>
          <cell r="S38">
            <v>0</v>
          </cell>
          <cell r="T38">
            <v>0</v>
          </cell>
          <cell r="U38">
            <v>0</v>
          </cell>
          <cell r="V38">
            <v>0</v>
          </cell>
          <cell r="W38">
            <v>0</v>
          </cell>
          <cell r="X38">
            <v>0</v>
          </cell>
          <cell r="Y38">
            <v>0</v>
          </cell>
          <cell r="Z38">
            <v>0</v>
          </cell>
          <cell r="AA38">
            <v>0</v>
          </cell>
          <cell r="AB38">
            <v>0</v>
          </cell>
          <cell r="AC38">
            <v>0</v>
          </cell>
          <cell r="AD38">
            <v>0</v>
          </cell>
          <cell r="AE38">
            <v>0</v>
          </cell>
          <cell r="AF38">
            <v>0</v>
          </cell>
          <cell r="AG38">
            <v>0</v>
          </cell>
          <cell r="AH38">
            <v>0</v>
          </cell>
        </row>
        <row r="39">
          <cell r="B39" t="str">
            <v>65168-L8000</v>
          </cell>
          <cell r="C39" t="str">
            <v>REINF-FR SEAT FR OTR MTG,RH</v>
          </cell>
          <cell r="D39">
            <v>0</v>
          </cell>
          <cell r="E39">
            <v>0</v>
          </cell>
          <cell r="F39">
            <v>0</v>
          </cell>
          <cell r="G39">
            <v>0</v>
          </cell>
          <cell r="H39">
            <v>0</v>
          </cell>
          <cell r="I39">
            <v>0</v>
          </cell>
          <cell r="J39">
            <v>0</v>
          </cell>
          <cell r="K39">
            <v>0</v>
          </cell>
          <cell r="L39">
            <v>0</v>
          </cell>
          <cell r="M39">
            <v>0</v>
          </cell>
          <cell r="N39">
            <v>0</v>
          </cell>
          <cell r="O39">
            <v>0</v>
          </cell>
          <cell r="P39">
            <v>0</v>
          </cell>
          <cell r="Q39">
            <v>0</v>
          </cell>
          <cell r="R39">
            <v>0</v>
          </cell>
          <cell r="S39">
            <v>0</v>
          </cell>
          <cell r="T39">
            <v>0</v>
          </cell>
          <cell r="U39">
            <v>0</v>
          </cell>
          <cell r="V39">
            <v>0</v>
          </cell>
          <cell r="W39">
            <v>0</v>
          </cell>
          <cell r="X39">
            <v>0</v>
          </cell>
          <cell r="Y39">
            <v>0</v>
          </cell>
          <cell r="Z39">
            <v>0</v>
          </cell>
          <cell r="AA39">
            <v>0</v>
          </cell>
          <cell r="AB39">
            <v>0</v>
          </cell>
          <cell r="AC39">
            <v>0</v>
          </cell>
          <cell r="AD39">
            <v>0</v>
          </cell>
          <cell r="AE39">
            <v>0</v>
          </cell>
          <cell r="AF39">
            <v>0</v>
          </cell>
          <cell r="AG39">
            <v>0</v>
          </cell>
          <cell r="AH39">
            <v>0</v>
          </cell>
        </row>
        <row r="40">
          <cell r="B40" t="str">
            <v>651E4-L8000</v>
          </cell>
          <cell r="C40" t="str">
            <v>REINF-FR SEAT CROSS MBR SD,LH</v>
          </cell>
          <cell r="D40">
            <v>0</v>
          </cell>
          <cell r="E40">
            <v>0</v>
          </cell>
          <cell r="F40">
            <v>0</v>
          </cell>
          <cell r="G40">
            <v>0</v>
          </cell>
          <cell r="H40">
            <v>0</v>
          </cell>
          <cell r="I40">
            <v>0</v>
          </cell>
          <cell r="J40">
            <v>0</v>
          </cell>
          <cell r="K40">
            <v>0</v>
          </cell>
          <cell r="L40">
            <v>0</v>
          </cell>
          <cell r="M40">
            <v>0</v>
          </cell>
          <cell r="N40">
            <v>0</v>
          </cell>
          <cell r="O40">
            <v>0</v>
          </cell>
          <cell r="P40">
            <v>0</v>
          </cell>
          <cell r="Q40">
            <v>0</v>
          </cell>
          <cell r="R40">
            <v>0</v>
          </cell>
          <cell r="S40">
            <v>0</v>
          </cell>
          <cell r="T40">
            <v>0</v>
          </cell>
          <cell r="U40">
            <v>0</v>
          </cell>
          <cell r="V40">
            <v>0</v>
          </cell>
          <cell r="W40">
            <v>0</v>
          </cell>
          <cell r="X40">
            <v>0</v>
          </cell>
          <cell r="Y40">
            <v>0</v>
          </cell>
          <cell r="Z40">
            <v>0</v>
          </cell>
          <cell r="AA40">
            <v>0</v>
          </cell>
          <cell r="AB40">
            <v>0</v>
          </cell>
          <cell r="AC40">
            <v>0</v>
          </cell>
          <cell r="AD40">
            <v>0</v>
          </cell>
          <cell r="AE40">
            <v>0</v>
          </cell>
          <cell r="AF40">
            <v>0</v>
          </cell>
          <cell r="AG40">
            <v>0</v>
          </cell>
          <cell r="AH40">
            <v>0</v>
          </cell>
        </row>
        <row r="41">
          <cell r="B41" t="str">
            <v>651F4-L8000</v>
          </cell>
          <cell r="C41" t="str">
            <v>REINF-FR SEAT CROSS MBR SD,RH</v>
          </cell>
          <cell r="D41">
            <v>0</v>
          </cell>
          <cell r="E41">
            <v>0</v>
          </cell>
          <cell r="F41">
            <v>0</v>
          </cell>
          <cell r="G41">
            <v>0</v>
          </cell>
          <cell r="H41">
            <v>0</v>
          </cell>
          <cell r="I41">
            <v>0</v>
          </cell>
          <cell r="J41">
            <v>0</v>
          </cell>
          <cell r="K41">
            <v>0</v>
          </cell>
          <cell r="L41">
            <v>0</v>
          </cell>
          <cell r="M41">
            <v>0</v>
          </cell>
          <cell r="N41">
            <v>0</v>
          </cell>
          <cell r="O41">
            <v>0</v>
          </cell>
          <cell r="P41">
            <v>0</v>
          </cell>
          <cell r="Q41">
            <v>0</v>
          </cell>
          <cell r="R41">
            <v>0</v>
          </cell>
          <cell r="S41">
            <v>0</v>
          </cell>
          <cell r="T41">
            <v>0</v>
          </cell>
          <cell r="U41">
            <v>0</v>
          </cell>
          <cell r="V41">
            <v>0</v>
          </cell>
          <cell r="W41">
            <v>0</v>
          </cell>
          <cell r="X41">
            <v>0</v>
          </cell>
          <cell r="Y41">
            <v>0</v>
          </cell>
          <cell r="Z41">
            <v>0</v>
          </cell>
          <cell r="AA41">
            <v>0</v>
          </cell>
          <cell r="AB41">
            <v>0</v>
          </cell>
          <cell r="AC41">
            <v>0</v>
          </cell>
          <cell r="AD41">
            <v>0</v>
          </cell>
          <cell r="AE41">
            <v>0</v>
          </cell>
          <cell r="AF41">
            <v>0</v>
          </cell>
          <cell r="AG41">
            <v>0</v>
          </cell>
          <cell r="AH41">
            <v>0</v>
          </cell>
        </row>
        <row r="42">
          <cell r="B42" t="str">
            <v>65278-L8000</v>
          </cell>
          <cell r="C42" t="str">
            <v>REINF-FR SEAT CRO/MBR INR,LH</v>
          </cell>
          <cell r="D42">
            <v>0</v>
          </cell>
          <cell r="E42">
            <v>0</v>
          </cell>
          <cell r="F42">
            <v>0</v>
          </cell>
          <cell r="G42">
            <v>0</v>
          </cell>
          <cell r="H42">
            <v>0</v>
          </cell>
          <cell r="I42">
            <v>0</v>
          </cell>
          <cell r="J42">
            <v>0</v>
          </cell>
          <cell r="K42">
            <v>0</v>
          </cell>
          <cell r="L42">
            <v>0</v>
          </cell>
          <cell r="M42">
            <v>0</v>
          </cell>
          <cell r="N42">
            <v>0</v>
          </cell>
          <cell r="O42">
            <v>0</v>
          </cell>
          <cell r="P42">
            <v>0</v>
          </cell>
          <cell r="Q42">
            <v>0</v>
          </cell>
          <cell r="R42">
            <v>0</v>
          </cell>
          <cell r="S42">
            <v>0</v>
          </cell>
          <cell r="T42">
            <v>0</v>
          </cell>
          <cell r="U42">
            <v>0</v>
          </cell>
          <cell r="V42">
            <v>0</v>
          </cell>
          <cell r="W42">
            <v>0</v>
          </cell>
          <cell r="X42">
            <v>0</v>
          </cell>
          <cell r="Y42">
            <v>0</v>
          </cell>
          <cell r="Z42">
            <v>0</v>
          </cell>
          <cell r="AA42">
            <v>0</v>
          </cell>
          <cell r="AB42">
            <v>0</v>
          </cell>
          <cell r="AC42">
            <v>0</v>
          </cell>
          <cell r="AD42">
            <v>0</v>
          </cell>
          <cell r="AE42">
            <v>0</v>
          </cell>
          <cell r="AF42">
            <v>0</v>
          </cell>
          <cell r="AG42">
            <v>0</v>
          </cell>
          <cell r="AH42">
            <v>0</v>
          </cell>
        </row>
        <row r="43">
          <cell r="B43" t="str">
            <v>69118-DO000</v>
          </cell>
          <cell r="C43" t="str">
            <v>BRKT-LUGGAGE RR TRIM MTG</v>
          </cell>
          <cell r="D43">
            <v>0</v>
          </cell>
          <cell r="E43">
            <v>0</v>
          </cell>
          <cell r="F43">
            <v>0</v>
          </cell>
          <cell r="G43">
            <v>0</v>
          </cell>
          <cell r="H43">
            <v>0</v>
          </cell>
          <cell r="I43">
            <v>0</v>
          </cell>
          <cell r="J43">
            <v>0</v>
          </cell>
          <cell r="K43">
            <v>0</v>
          </cell>
          <cell r="L43">
            <v>0</v>
          </cell>
          <cell r="M43">
            <v>0</v>
          </cell>
          <cell r="N43">
            <v>0</v>
          </cell>
          <cell r="O43">
            <v>0</v>
          </cell>
          <cell r="P43">
            <v>0</v>
          </cell>
          <cell r="Q43">
            <v>0</v>
          </cell>
          <cell r="R43">
            <v>0</v>
          </cell>
          <cell r="S43">
            <v>0</v>
          </cell>
          <cell r="T43">
            <v>0</v>
          </cell>
          <cell r="U43">
            <v>0</v>
          </cell>
          <cell r="V43">
            <v>0</v>
          </cell>
          <cell r="W43">
            <v>0</v>
          </cell>
          <cell r="X43">
            <v>0</v>
          </cell>
          <cell r="Y43">
            <v>0</v>
          </cell>
          <cell r="Z43">
            <v>0</v>
          </cell>
          <cell r="AA43">
            <v>0</v>
          </cell>
          <cell r="AB43">
            <v>0</v>
          </cell>
          <cell r="AC43">
            <v>0</v>
          </cell>
          <cell r="AD43">
            <v>0</v>
          </cell>
          <cell r="AE43">
            <v>0</v>
          </cell>
          <cell r="AF43">
            <v>0</v>
          </cell>
          <cell r="AG43">
            <v>0</v>
          </cell>
          <cell r="AH43">
            <v>0</v>
          </cell>
        </row>
        <row r="44">
          <cell r="B44" t="str">
            <v>69172-DO000</v>
          </cell>
          <cell r="C44" t="str">
            <v>BULKHEAD-RR TRANSVERSE SIDE LH</v>
          </cell>
          <cell r="D44">
            <v>0</v>
          </cell>
          <cell r="E44">
            <v>0</v>
          </cell>
          <cell r="F44">
            <v>0</v>
          </cell>
          <cell r="G44">
            <v>0</v>
          </cell>
          <cell r="H44">
            <v>0</v>
          </cell>
          <cell r="I44">
            <v>0</v>
          </cell>
          <cell r="J44">
            <v>0</v>
          </cell>
          <cell r="K44">
            <v>0</v>
          </cell>
          <cell r="L44">
            <v>0</v>
          </cell>
          <cell r="M44">
            <v>0</v>
          </cell>
          <cell r="N44">
            <v>0</v>
          </cell>
          <cell r="O44">
            <v>0</v>
          </cell>
          <cell r="P44">
            <v>0</v>
          </cell>
          <cell r="Q44">
            <v>0</v>
          </cell>
          <cell r="R44">
            <v>0</v>
          </cell>
          <cell r="S44">
            <v>0</v>
          </cell>
          <cell r="T44">
            <v>0</v>
          </cell>
          <cell r="U44">
            <v>0</v>
          </cell>
          <cell r="V44">
            <v>0</v>
          </cell>
          <cell r="W44">
            <v>0</v>
          </cell>
          <cell r="X44">
            <v>0</v>
          </cell>
          <cell r="Y44">
            <v>0</v>
          </cell>
          <cell r="Z44">
            <v>0</v>
          </cell>
          <cell r="AA44">
            <v>0</v>
          </cell>
          <cell r="AB44">
            <v>0</v>
          </cell>
          <cell r="AC44">
            <v>0</v>
          </cell>
          <cell r="AD44">
            <v>0</v>
          </cell>
          <cell r="AE44">
            <v>0</v>
          </cell>
          <cell r="AF44">
            <v>0</v>
          </cell>
          <cell r="AG44">
            <v>0</v>
          </cell>
          <cell r="AH44">
            <v>0</v>
          </cell>
        </row>
        <row r="45">
          <cell r="B45" t="str">
            <v>69182-DO000</v>
          </cell>
          <cell r="C45" t="str">
            <v>BULKHEAD-RR TRANSVERSE SIDE RH</v>
          </cell>
          <cell r="D45">
            <v>0</v>
          </cell>
          <cell r="E45">
            <v>0</v>
          </cell>
          <cell r="F45">
            <v>0</v>
          </cell>
          <cell r="G45">
            <v>0</v>
          </cell>
          <cell r="H45">
            <v>0</v>
          </cell>
          <cell r="I45">
            <v>0</v>
          </cell>
          <cell r="J45">
            <v>0</v>
          </cell>
          <cell r="K45">
            <v>0</v>
          </cell>
          <cell r="L45">
            <v>0</v>
          </cell>
          <cell r="M45">
            <v>0</v>
          </cell>
          <cell r="N45">
            <v>0</v>
          </cell>
          <cell r="O45">
            <v>0</v>
          </cell>
          <cell r="P45">
            <v>0</v>
          </cell>
          <cell r="Q45">
            <v>0</v>
          </cell>
          <cell r="R45">
            <v>0</v>
          </cell>
          <cell r="S45">
            <v>0</v>
          </cell>
          <cell r="T45">
            <v>0</v>
          </cell>
          <cell r="U45">
            <v>0</v>
          </cell>
          <cell r="V45">
            <v>0</v>
          </cell>
          <cell r="W45">
            <v>0</v>
          </cell>
          <cell r="X45">
            <v>0</v>
          </cell>
          <cell r="Y45">
            <v>0</v>
          </cell>
          <cell r="Z45">
            <v>0</v>
          </cell>
          <cell r="AA45">
            <v>0</v>
          </cell>
          <cell r="AB45">
            <v>0</v>
          </cell>
          <cell r="AC45">
            <v>0</v>
          </cell>
          <cell r="AD45">
            <v>0</v>
          </cell>
          <cell r="AE45">
            <v>0</v>
          </cell>
          <cell r="AF45">
            <v>0</v>
          </cell>
          <cell r="AG45">
            <v>0</v>
          </cell>
          <cell r="AH45">
            <v>0</v>
          </cell>
        </row>
        <row r="46">
          <cell r="B46" t="str">
            <v>69158-DO000</v>
          </cell>
          <cell r="C46" t="str">
            <v>BRKT-RR BUMPER UPR MIT,LH</v>
          </cell>
          <cell r="D46">
            <v>0</v>
          </cell>
          <cell r="E46">
            <v>0</v>
          </cell>
          <cell r="F46">
            <v>0</v>
          </cell>
          <cell r="G46">
            <v>0</v>
          </cell>
          <cell r="H46">
            <v>0</v>
          </cell>
          <cell r="I46">
            <v>0</v>
          </cell>
          <cell r="J46">
            <v>0</v>
          </cell>
          <cell r="K46">
            <v>0</v>
          </cell>
          <cell r="L46">
            <v>0</v>
          </cell>
          <cell r="M46">
            <v>0</v>
          </cell>
          <cell r="N46">
            <v>0</v>
          </cell>
          <cell r="O46">
            <v>0</v>
          </cell>
          <cell r="P46">
            <v>0</v>
          </cell>
          <cell r="Q46">
            <v>0</v>
          </cell>
          <cell r="R46">
            <v>0</v>
          </cell>
          <cell r="S46">
            <v>0</v>
          </cell>
          <cell r="T46">
            <v>0</v>
          </cell>
          <cell r="U46">
            <v>0</v>
          </cell>
          <cell r="V46">
            <v>0</v>
          </cell>
          <cell r="W46">
            <v>0</v>
          </cell>
          <cell r="X46">
            <v>0</v>
          </cell>
          <cell r="Y46">
            <v>0</v>
          </cell>
          <cell r="Z46">
            <v>0</v>
          </cell>
          <cell r="AA46">
            <v>0</v>
          </cell>
          <cell r="AB46">
            <v>0</v>
          </cell>
          <cell r="AC46">
            <v>0</v>
          </cell>
          <cell r="AD46">
            <v>0</v>
          </cell>
          <cell r="AE46">
            <v>0</v>
          </cell>
          <cell r="AF46">
            <v>0</v>
          </cell>
          <cell r="AG46">
            <v>0</v>
          </cell>
          <cell r="AH46">
            <v>0</v>
          </cell>
        </row>
        <row r="47">
          <cell r="B47" t="str">
            <v>69168-DO000</v>
          </cell>
          <cell r="C47" t="str">
            <v>BRKT-RR BUMPER UPR MIT,RH</v>
          </cell>
          <cell r="D47">
            <v>0</v>
          </cell>
          <cell r="E47">
            <v>0</v>
          </cell>
          <cell r="F47">
            <v>0</v>
          </cell>
          <cell r="G47">
            <v>0</v>
          </cell>
          <cell r="H47">
            <v>0</v>
          </cell>
          <cell r="I47">
            <v>0</v>
          </cell>
          <cell r="J47">
            <v>0</v>
          </cell>
          <cell r="K47">
            <v>0</v>
          </cell>
          <cell r="L47">
            <v>0</v>
          </cell>
          <cell r="M47">
            <v>0</v>
          </cell>
          <cell r="N47">
            <v>0</v>
          </cell>
          <cell r="O47">
            <v>0</v>
          </cell>
          <cell r="P47">
            <v>0</v>
          </cell>
          <cell r="Q47">
            <v>0</v>
          </cell>
          <cell r="R47">
            <v>0</v>
          </cell>
          <cell r="S47">
            <v>0</v>
          </cell>
          <cell r="T47">
            <v>0</v>
          </cell>
          <cell r="U47">
            <v>0</v>
          </cell>
          <cell r="V47">
            <v>0</v>
          </cell>
          <cell r="W47">
            <v>0</v>
          </cell>
          <cell r="X47">
            <v>0</v>
          </cell>
          <cell r="Y47">
            <v>0</v>
          </cell>
          <cell r="Z47">
            <v>0</v>
          </cell>
          <cell r="AA47">
            <v>0</v>
          </cell>
          <cell r="AB47">
            <v>0</v>
          </cell>
          <cell r="AC47">
            <v>0</v>
          </cell>
          <cell r="AD47">
            <v>0</v>
          </cell>
          <cell r="AE47">
            <v>0</v>
          </cell>
          <cell r="AF47">
            <v>0</v>
          </cell>
          <cell r="AG47">
            <v>0</v>
          </cell>
          <cell r="AH47">
            <v>0</v>
          </cell>
        </row>
        <row r="48">
          <cell r="B48" t="str">
            <v>69156-DO000</v>
          </cell>
          <cell r="C48" t="str">
            <v>BULKHEAD-RR TRANSVERSE,LH</v>
          </cell>
          <cell r="D48">
            <v>0</v>
          </cell>
          <cell r="E48">
            <v>0</v>
          </cell>
          <cell r="F48">
            <v>0</v>
          </cell>
          <cell r="G48">
            <v>0</v>
          </cell>
          <cell r="H48">
            <v>0</v>
          </cell>
          <cell r="I48">
            <v>0</v>
          </cell>
          <cell r="J48">
            <v>0</v>
          </cell>
          <cell r="K48">
            <v>6000</v>
          </cell>
          <cell r="L48">
            <v>0</v>
          </cell>
          <cell r="M48">
            <v>0</v>
          </cell>
          <cell r="N48">
            <v>0</v>
          </cell>
          <cell r="O48">
            <v>0</v>
          </cell>
          <cell r="P48">
            <v>0</v>
          </cell>
          <cell r="Q48">
            <v>0</v>
          </cell>
          <cell r="R48">
            <v>0</v>
          </cell>
          <cell r="S48">
            <v>0</v>
          </cell>
          <cell r="T48">
            <v>0</v>
          </cell>
          <cell r="U48">
            <v>0</v>
          </cell>
          <cell r="V48">
            <v>0</v>
          </cell>
          <cell r="W48">
            <v>0</v>
          </cell>
          <cell r="X48">
            <v>0</v>
          </cell>
          <cell r="Y48">
            <v>0</v>
          </cell>
          <cell r="Z48">
            <v>0</v>
          </cell>
          <cell r="AA48">
            <v>0</v>
          </cell>
          <cell r="AB48">
            <v>0</v>
          </cell>
          <cell r="AC48">
            <v>0</v>
          </cell>
          <cell r="AD48">
            <v>0</v>
          </cell>
          <cell r="AE48">
            <v>0</v>
          </cell>
          <cell r="AF48">
            <v>0</v>
          </cell>
          <cell r="AG48">
            <v>0</v>
          </cell>
          <cell r="AH48">
            <v>0</v>
          </cell>
        </row>
        <row r="49">
          <cell r="B49" t="str">
            <v>69166-DO000</v>
          </cell>
          <cell r="C49" t="str">
            <v>BULKHEAD-RR TRANSVERSE,RH</v>
          </cell>
          <cell r="D49">
            <v>0</v>
          </cell>
          <cell r="E49">
            <v>0</v>
          </cell>
          <cell r="F49">
            <v>0</v>
          </cell>
          <cell r="G49">
            <v>0</v>
          </cell>
          <cell r="H49">
            <v>0</v>
          </cell>
          <cell r="I49">
            <v>0</v>
          </cell>
          <cell r="J49">
            <v>0</v>
          </cell>
          <cell r="K49">
            <v>6000</v>
          </cell>
          <cell r="L49">
            <v>0</v>
          </cell>
          <cell r="M49">
            <v>0</v>
          </cell>
          <cell r="N49">
            <v>0</v>
          </cell>
          <cell r="O49">
            <v>0</v>
          </cell>
          <cell r="P49">
            <v>0</v>
          </cell>
          <cell r="Q49">
            <v>0</v>
          </cell>
          <cell r="R49">
            <v>0</v>
          </cell>
          <cell r="S49">
            <v>0</v>
          </cell>
          <cell r="T49">
            <v>0</v>
          </cell>
          <cell r="U49">
            <v>0</v>
          </cell>
          <cell r="V49">
            <v>0</v>
          </cell>
          <cell r="W49">
            <v>0</v>
          </cell>
          <cell r="X49">
            <v>0</v>
          </cell>
          <cell r="Y49">
            <v>0</v>
          </cell>
          <cell r="Z49">
            <v>0</v>
          </cell>
          <cell r="AA49">
            <v>0</v>
          </cell>
          <cell r="AB49">
            <v>0</v>
          </cell>
          <cell r="AC49">
            <v>0</v>
          </cell>
          <cell r="AD49">
            <v>0</v>
          </cell>
          <cell r="AE49">
            <v>0</v>
          </cell>
          <cell r="AF49">
            <v>0</v>
          </cell>
          <cell r="AG49">
            <v>0</v>
          </cell>
          <cell r="AH49">
            <v>0</v>
          </cell>
        </row>
        <row r="50">
          <cell r="B50" t="str">
            <v>69152-1W210</v>
          </cell>
          <cell r="C50" t="str">
            <v>BRKT-RR BUMPER UPR CTR MTG,LH</v>
          </cell>
          <cell r="D50">
            <v>0</v>
          </cell>
          <cell r="E50">
            <v>0</v>
          </cell>
          <cell r="F50">
            <v>0</v>
          </cell>
          <cell r="G50">
            <v>0</v>
          </cell>
          <cell r="H50">
            <v>0</v>
          </cell>
          <cell r="I50">
            <v>0</v>
          </cell>
          <cell r="J50">
            <v>0</v>
          </cell>
          <cell r="K50">
            <v>0</v>
          </cell>
          <cell r="L50">
            <v>0</v>
          </cell>
          <cell r="M50">
            <v>0</v>
          </cell>
          <cell r="N50">
            <v>0</v>
          </cell>
          <cell r="O50">
            <v>0</v>
          </cell>
          <cell r="P50">
            <v>0</v>
          </cell>
          <cell r="Q50">
            <v>0</v>
          </cell>
          <cell r="R50">
            <v>0</v>
          </cell>
          <cell r="S50">
            <v>0</v>
          </cell>
          <cell r="T50">
            <v>0</v>
          </cell>
          <cell r="U50">
            <v>0</v>
          </cell>
          <cell r="V50">
            <v>0</v>
          </cell>
          <cell r="W50">
            <v>0</v>
          </cell>
          <cell r="X50">
            <v>0</v>
          </cell>
          <cell r="Y50">
            <v>0</v>
          </cell>
          <cell r="Z50">
            <v>0</v>
          </cell>
          <cell r="AA50">
            <v>0</v>
          </cell>
          <cell r="AB50">
            <v>0</v>
          </cell>
          <cell r="AC50">
            <v>0</v>
          </cell>
          <cell r="AD50">
            <v>0</v>
          </cell>
          <cell r="AE50">
            <v>0</v>
          </cell>
          <cell r="AF50">
            <v>0</v>
          </cell>
          <cell r="AG50">
            <v>0</v>
          </cell>
          <cell r="AH50">
            <v>0</v>
          </cell>
        </row>
        <row r="51">
          <cell r="B51" t="str">
            <v>69162-1W210</v>
          </cell>
          <cell r="C51" t="str">
            <v>BRKT-RR BUMPER UPR CTR MTG,RH</v>
          </cell>
          <cell r="D51">
            <v>0</v>
          </cell>
          <cell r="E51">
            <v>0</v>
          </cell>
          <cell r="F51">
            <v>0</v>
          </cell>
          <cell r="G51">
            <v>0</v>
          </cell>
          <cell r="H51">
            <v>0</v>
          </cell>
          <cell r="I51">
            <v>0</v>
          </cell>
          <cell r="J51">
            <v>0</v>
          </cell>
          <cell r="K51">
            <v>0</v>
          </cell>
          <cell r="L51">
            <v>0</v>
          </cell>
          <cell r="M51">
            <v>0</v>
          </cell>
          <cell r="N51">
            <v>0</v>
          </cell>
          <cell r="O51">
            <v>0</v>
          </cell>
          <cell r="P51">
            <v>0</v>
          </cell>
          <cell r="Q51">
            <v>0</v>
          </cell>
          <cell r="R51">
            <v>0</v>
          </cell>
          <cell r="S51">
            <v>0</v>
          </cell>
          <cell r="T51">
            <v>0</v>
          </cell>
          <cell r="U51">
            <v>0</v>
          </cell>
          <cell r="V51">
            <v>0</v>
          </cell>
          <cell r="W51">
            <v>0</v>
          </cell>
          <cell r="X51">
            <v>0</v>
          </cell>
          <cell r="Y51">
            <v>0</v>
          </cell>
          <cell r="Z51">
            <v>0</v>
          </cell>
          <cell r="AA51">
            <v>0</v>
          </cell>
          <cell r="AB51">
            <v>0</v>
          </cell>
          <cell r="AC51">
            <v>0</v>
          </cell>
          <cell r="AD51">
            <v>0</v>
          </cell>
          <cell r="AE51">
            <v>0</v>
          </cell>
          <cell r="AF51">
            <v>0</v>
          </cell>
          <cell r="AG51">
            <v>0</v>
          </cell>
          <cell r="AH51">
            <v>0</v>
          </cell>
        </row>
        <row r="52">
          <cell r="B52" t="str">
            <v>65131-L1000</v>
          </cell>
          <cell r="C52" t="str">
            <v>REINF ASSY-CTR FLOOR</v>
          </cell>
          <cell r="D52">
            <v>0</v>
          </cell>
          <cell r="E52">
            <v>0</v>
          </cell>
          <cell r="F52">
            <v>0</v>
          </cell>
          <cell r="G52">
            <v>0</v>
          </cell>
          <cell r="H52">
            <v>0</v>
          </cell>
          <cell r="I52">
            <v>0</v>
          </cell>
          <cell r="J52">
            <v>0</v>
          </cell>
          <cell r="K52">
            <v>0</v>
          </cell>
          <cell r="L52">
            <v>0</v>
          </cell>
          <cell r="M52">
            <v>0</v>
          </cell>
          <cell r="N52">
            <v>0</v>
          </cell>
          <cell r="O52">
            <v>0</v>
          </cell>
          <cell r="P52">
            <v>0</v>
          </cell>
          <cell r="Q52">
            <v>0</v>
          </cell>
          <cell r="R52">
            <v>0</v>
          </cell>
          <cell r="S52">
            <v>0</v>
          </cell>
          <cell r="T52">
            <v>0</v>
          </cell>
          <cell r="U52">
            <v>0</v>
          </cell>
          <cell r="V52">
            <v>0</v>
          </cell>
          <cell r="W52">
            <v>0</v>
          </cell>
          <cell r="X52">
            <v>0</v>
          </cell>
          <cell r="Y52">
            <v>0</v>
          </cell>
          <cell r="Z52">
            <v>0</v>
          </cell>
          <cell r="AA52">
            <v>0</v>
          </cell>
          <cell r="AB52">
            <v>0</v>
          </cell>
          <cell r="AC52">
            <v>0</v>
          </cell>
          <cell r="AD52">
            <v>0</v>
          </cell>
          <cell r="AE52">
            <v>0</v>
          </cell>
          <cell r="AF52">
            <v>0</v>
          </cell>
          <cell r="AG52">
            <v>0</v>
          </cell>
          <cell r="AH52">
            <v>0</v>
          </cell>
        </row>
        <row r="53">
          <cell r="B53" t="str">
            <v>69112-EV000</v>
          </cell>
          <cell r="C53" t="str">
            <v>PNL BACK</v>
          </cell>
          <cell r="D53">
            <v>0</v>
          </cell>
          <cell r="E53">
            <v>100</v>
          </cell>
          <cell r="F53">
            <v>0</v>
          </cell>
          <cell r="G53">
            <v>0</v>
          </cell>
          <cell r="H53">
            <v>0</v>
          </cell>
          <cell r="I53">
            <v>0</v>
          </cell>
          <cell r="J53">
            <v>0</v>
          </cell>
          <cell r="K53">
            <v>0</v>
          </cell>
          <cell r="L53">
            <v>0</v>
          </cell>
          <cell r="M53">
            <v>0</v>
          </cell>
          <cell r="N53">
            <v>0</v>
          </cell>
          <cell r="O53">
            <v>0</v>
          </cell>
          <cell r="P53">
            <v>0</v>
          </cell>
          <cell r="Q53">
            <v>0</v>
          </cell>
          <cell r="R53">
            <v>0</v>
          </cell>
          <cell r="S53">
            <v>0</v>
          </cell>
          <cell r="T53">
            <v>0</v>
          </cell>
          <cell r="U53">
            <v>0</v>
          </cell>
          <cell r="V53">
            <v>0</v>
          </cell>
          <cell r="W53">
            <v>0</v>
          </cell>
          <cell r="X53">
            <v>0</v>
          </cell>
          <cell r="Y53">
            <v>0</v>
          </cell>
          <cell r="Z53">
            <v>0</v>
          </cell>
          <cell r="AA53">
            <v>0</v>
          </cell>
          <cell r="AB53">
            <v>0</v>
          </cell>
          <cell r="AC53">
            <v>0</v>
          </cell>
          <cell r="AD53">
            <v>0</v>
          </cell>
          <cell r="AE53">
            <v>0</v>
          </cell>
          <cell r="AF53">
            <v>0</v>
          </cell>
          <cell r="AG53">
            <v>0</v>
          </cell>
          <cell r="AH53">
            <v>0</v>
          </cell>
        </row>
        <row r="54">
          <cell r="B54" t="str">
            <v>69122-EV000</v>
          </cell>
          <cell r="C54" t="str">
            <v>MEMBER RR TRANSVERSE</v>
          </cell>
          <cell r="D54">
            <v>0</v>
          </cell>
          <cell r="E54">
            <v>100</v>
          </cell>
          <cell r="F54">
            <v>0</v>
          </cell>
          <cell r="G54">
            <v>0</v>
          </cell>
          <cell r="H54">
            <v>0</v>
          </cell>
          <cell r="I54">
            <v>0</v>
          </cell>
          <cell r="J54">
            <v>0</v>
          </cell>
          <cell r="K54">
            <v>0</v>
          </cell>
          <cell r="L54">
            <v>0</v>
          </cell>
          <cell r="M54">
            <v>0</v>
          </cell>
          <cell r="N54">
            <v>0</v>
          </cell>
          <cell r="O54">
            <v>0</v>
          </cell>
          <cell r="P54">
            <v>0</v>
          </cell>
          <cell r="Q54">
            <v>0</v>
          </cell>
          <cell r="R54">
            <v>0</v>
          </cell>
          <cell r="S54">
            <v>0</v>
          </cell>
          <cell r="T54">
            <v>0</v>
          </cell>
          <cell r="U54">
            <v>0</v>
          </cell>
          <cell r="V54">
            <v>0</v>
          </cell>
          <cell r="W54">
            <v>0</v>
          </cell>
          <cell r="X54">
            <v>0</v>
          </cell>
          <cell r="Y54">
            <v>0</v>
          </cell>
          <cell r="Z54">
            <v>0</v>
          </cell>
          <cell r="AA54">
            <v>0</v>
          </cell>
          <cell r="AB54">
            <v>0</v>
          </cell>
          <cell r="AC54">
            <v>0</v>
          </cell>
          <cell r="AD54">
            <v>0</v>
          </cell>
          <cell r="AE54">
            <v>0</v>
          </cell>
          <cell r="AF54">
            <v>0</v>
          </cell>
          <cell r="AG54">
            <v>0</v>
          </cell>
          <cell r="AH54">
            <v>0</v>
          </cell>
        </row>
        <row r="55">
          <cell r="B55" t="str">
            <v>69138-EV000</v>
          </cell>
          <cell r="C55" t="str">
            <v>EXTN -RR TRANSVERSE,LH</v>
          </cell>
          <cell r="D55">
            <v>0</v>
          </cell>
          <cell r="E55">
            <v>0</v>
          </cell>
          <cell r="F55">
            <v>0</v>
          </cell>
          <cell r="G55">
            <v>0</v>
          </cell>
          <cell r="H55">
            <v>0</v>
          </cell>
          <cell r="I55">
            <v>0</v>
          </cell>
          <cell r="J55">
            <v>0</v>
          </cell>
          <cell r="K55">
            <v>0</v>
          </cell>
          <cell r="L55">
            <v>0</v>
          </cell>
          <cell r="M55">
            <v>0</v>
          </cell>
          <cell r="N55">
            <v>0</v>
          </cell>
          <cell r="O55">
            <v>0</v>
          </cell>
          <cell r="P55">
            <v>0</v>
          </cell>
          <cell r="Q55">
            <v>0</v>
          </cell>
          <cell r="R55">
            <v>0</v>
          </cell>
          <cell r="S55">
            <v>0</v>
          </cell>
          <cell r="T55">
            <v>0</v>
          </cell>
          <cell r="U55">
            <v>0</v>
          </cell>
          <cell r="V55">
            <v>0</v>
          </cell>
          <cell r="W55">
            <v>0</v>
          </cell>
          <cell r="X55">
            <v>0</v>
          </cell>
          <cell r="Y55">
            <v>0</v>
          </cell>
          <cell r="Z55">
            <v>0</v>
          </cell>
          <cell r="AA55">
            <v>0</v>
          </cell>
          <cell r="AB55">
            <v>0</v>
          </cell>
          <cell r="AC55">
            <v>0</v>
          </cell>
          <cell r="AD55">
            <v>0</v>
          </cell>
          <cell r="AE55">
            <v>0</v>
          </cell>
          <cell r="AF55">
            <v>0</v>
          </cell>
          <cell r="AG55">
            <v>0</v>
          </cell>
          <cell r="AH55">
            <v>0</v>
          </cell>
        </row>
        <row r="56">
          <cell r="B56" t="str">
            <v>69148-EV000</v>
          </cell>
          <cell r="C56" t="str">
            <v>EXTN -RR TRANSVERSE,RH</v>
          </cell>
          <cell r="D56">
            <v>0</v>
          </cell>
          <cell r="E56">
            <v>0</v>
          </cell>
          <cell r="F56">
            <v>0</v>
          </cell>
          <cell r="G56">
            <v>0</v>
          </cell>
          <cell r="H56">
            <v>0</v>
          </cell>
          <cell r="I56">
            <v>0</v>
          </cell>
          <cell r="J56">
            <v>0</v>
          </cell>
          <cell r="K56">
            <v>0</v>
          </cell>
          <cell r="L56">
            <v>0</v>
          </cell>
          <cell r="M56">
            <v>0</v>
          </cell>
          <cell r="N56">
            <v>0</v>
          </cell>
          <cell r="O56">
            <v>0</v>
          </cell>
          <cell r="P56">
            <v>0</v>
          </cell>
          <cell r="Q56">
            <v>0</v>
          </cell>
          <cell r="R56">
            <v>0</v>
          </cell>
          <cell r="S56">
            <v>0</v>
          </cell>
          <cell r="T56">
            <v>0</v>
          </cell>
          <cell r="U56">
            <v>0</v>
          </cell>
          <cell r="V56">
            <v>0</v>
          </cell>
          <cell r="W56">
            <v>0</v>
          </cell>
          <cell r="X56">
            <v>0</v>
          </cell>
          <cell r="Y56">
            <v>0</v>
          </cell>
          <cell r="Z56">
            <v>0</v>
          </cell>
          <cell r="AA56">
            <v>0</v>
          </cell>
          <cell r="AB56">
            <v>0</v>
          </cell>
          <cell r="AC56">
            <v>0</v>
          </cell>
          <cell r="AD56">
            <v>0</v>
          </cell>
          <cell r="AE56">
            <v>0</v>
          </cell>
          <cell r="AF56">
            <v>0</v>
          </cell>
          <cell r="AG56">
            <v>0</v>
          </cell>
          <cell r="AH56">
            <v>0</v>
          </cell>
        </row>
        <row r="57">
          <cell r="B57" t="str">
            <v>69116-EV000</v>
          </cell>
          <cell r="C57" t="str">
            <v>REINF -TAILGATE STRIKER</v>
          </cell>
          <cell r="D57">
            <v>0</v>
          </cell>
          <cell r="E57">
            <v>0</v>
          </cell>
          <cell r="F57">
            <v>0</v>
          </cell>
          <cell r="G57">
            <v>0</v>
          </cell>
          <cell r="H57">
            <v>0</v>
          </cell>
          <cell r="I57">
            <v>0</v>
          </cell>
          <cell r="J57">
            <v>0</v>
          </cell>
          <cell r="K57">
            <v>0</v>
          </cell>
          <cell r="L57">
            <v>0</v>
          </cell>
          <cell r="M57">
            <v>0</v>
          </cell>
          <cell r="N57">
            <v>0</v>
          </cell>
          <cell r="O57">
            <v>0</v>
          </cell>
          <cell r="P57">
            <v>0</v>
          </cell>
          <cell r="Q57">
            <v>0</v>
          </cell>
          <cell r="R57">
            <v>0</v>
          </cell>
          <cell r="S57">
            <v>0</v>
          </cell>
          <cell r="T57">
            <v>0</v>
          </cell>
          <cell r="U57">
            <v>0</v>
          </cell>
          <cell r="V57">
            <v>0</v>
          </cell>
          <cell r="W57">
            <v>0</v>
          </cell>
          <cell r="X57">
            <v>0</v>
          </cell>
          <cell r="Y57">
            <v>0</v>
          </cell>
          <cell r="Z57">
            <v>0</v>
          </cell>
          <cell r="AA57">
            <v>0</v>
          </cell>
          <cell r="AB57">
            <v>0</v>
          </cell>
          <cell r="AC57">
            <v>0</v>
          </cell>
          <cell r="AD57">
            <v>0</v>
          </cell>
          <cell r="AE57">
            <v>0</v>
          </cell>
          <cell r="AF57">
            <v>0</v>
          </cell>
          <cell r="AG57">
            <v>0</v>
          </cell>
          <cell r="AH57">
            <v>0</v>
          </cell>
        </row>
        <row r="58">
          <cell r="B58" t="str">
            <v>69156-EV000</v>
          </cell>
          <cell r="C58" t="str">
            <v>BULKHEAD -RR TRANSVERSE,LH</v>
          </cell>
          <cell r="D58">
            <v>0</v>
          </cell>
          <cell r="E58">
            <v>0</v>
          </cell>
          <cell r="F58">
            <v>0</v>
          </cell>
          <cell r="G58">
            <v>0</v>
          </cell>
          <cell r="H58">
            <v>0</v>
          </cell>
          <cell r="I58">
            <v>0</v>
          </cell>
          <cell r="J58">
            <v>0</v>
          </cell>
          <cell r="K58">
            <v>0</v>
          </cell>
          <cell r="L58">
            <v>0</v>
          </cell>
          <cell r="M58">
            <v>0</v>
          </cell>
          <cell r="N58">
            <v>0</v>
          </cell>
          <cell r="O58">
            <v>0</v>
          </cell>
          <cell r="P58">
            <v>0</v>
          </cell>
          <cell r="Q58">
            <v>0</v>
          </cell>
          <cell r="R58">
            <v>0</v>
          </cell>
          <cell r="S58">
            <v>0</v>
          </cell>
          <cell r="T58">
            <v>0</v>
          </cell>
          <cell r="U58">
            <v>0</v>
          </cell>
          <cell r="V58">
            <v>0</v>
          </cell>
          <cell r="W58">
            <v>0</v>
          </cell>
          <cell r="X58">
            <v>0</v>
          </cell>
          <cell r="Y58">
            <v>0</v>
          </cell>
          <cell r="Z58">
            <v>0</v>
          </cell>
          <cell r="AA58">
            <v>0</v>
          </cell>
          <cell r="AB58">
            <v>0</v>
          </cell>
          <cell r="AC58">
            <v>0</v>
          </cell>
          <cell r="AD58">
            <v>0</v>
          </cell>
          <cell r="AE58">
            <v>0</v>
          </cell>
          <cell r="AF58">
            <v>0</v>
          </cell>
          <cell r="AG58">
            <v>0</v>
          </cell>
          <cell r="AH58">
            <v>0</v>
          </cell>
        </row>
        <row r="59">
          <cell r="B59" t="str">
            <v>69166-EV000</v>
          </cell>
          <cell r="C59" t="str">
            <v>BULKHEAD -RR TRANSVERSE,RH</v>
          </cell>
          <cell r="D59">
            <v>0</v>
          </cell>
          <cell r="E59">
            <v>0</v>
          </cell>
          <cell r="F59">
            <v>0</v>
          </cell>
          <cell r="G59">
            <v>0</v>
          </cell>
          <cell r="H59">
            <v>0</v>
          </cell>
          <cell r="I59">
            <v>0</v>
          </cell>
          <cell r="J59">
            <v>0</v>
          </cell>
          <cell r="K59">
            <v>0</v>
          </cell>
          <cell r="L59">
            <v>0</v>
          </cell>
          <cell r="M59">
            <v>0</v>
          </cell>
          <cell r="N59">
            <v>0</v>
          </cell>
          <cell r="O59">
            <v>0</v>
          </cell>
          <cell r="P59">
            <v>0</v>
          </cell>
          <cell r="Q59">
            <v>0</v>
          </cell>
          <cell r="R59">
            <v>0</v>
          </cell>
          <cell r="S59">
            <v>0</v>
          </cell>
          <cell r="T59">
            <v>0</v>
          </cell>
          <cell r="U59">
            <v>0</v>
          </cell>
          <cell r="V59">
            <v>0</v>
          </cell>
          <cell r="W59">
            <v>0</v>
          </cell>
          <cell r="X59">
            <v>0</v>
          </cell>
          <cell r="Y59">
            <v>0</v>
          </cell>
          <cell r="Z59">
            <v>0</v>
          </cell>
          <cell r="AA59">
            <v>0</v>
          </cell>
          <cell r="AB59">
            <v>0</v>
          </cell>
          <cell r="AC59">
            <v>0</v>
          </cell>
          <cell r="AD59">
            <v>0</v>
          </cell>
          <cell r="AE59">
            <v>0</v>
          </cell>
          <cell r="AF59">
            <v>0</v>
          </cell>
          <cell r="AG59">
            <v>0</v>
          </cell>
          <cell r="AH59">
            <v>0</v>
          </cell>
        </row>
        <row r="60">
          <cell r="B60" t="str">
            <v>69146-AT000</v>
          </cell>
          <cell r="C60" t="str">
            <v>BRKT -RR BUMPER UPR CTR MTG</v>
          </cell>
          <cell r="D60">
            <v>0</v>
          </cell>
          <cell r="E60">
            <v>0</v>
          </cell>
          <cell r="F60">
            <v>0</v>
          </cell>
          <cell r="G60">
            <v>0</v>
          </cell>
          <cell r="H60">
            <v>0</v>
          </cell>
          <cell r="I60">
            <v>0</v>
          </cell>
          <cell r="J60">
            <v>0</v>
          </cell>
          <cell r="K60">
            <v>0</v>
          </cell>
          <cell r="L60">
            <v>0</v>
          </cell>
          <cell r="M60">
            <v>0</v>
          </cell>
          <cell r="N60">
            <v>0</v>
          </cell>
          <cell r="O60">
            <v>0</v>
          </cell>
          <cell r="P60">
            <v>0</v>
          </cell>
          <cell r="Q60">
            <v>0</v>
          </cell>
          <cell r="R60">
            <v>0</v>
          </cell>
          <cell r="S60">
            <v>0</v>
          </cell>
          <cell r="T60">
            <v>0</v>
          </cell>
          <cell r="U60">
            <v>0</v>
          </cell>
          <cell r="V60">
            <v>0</v>
          </cell>
          <cell r="W60">
            <v>0</v>
          </cell>
          <cell r="X60">
            <v>0</v>
          </cell>
          <cell r="Y60">
            <v>0</v>
          </cell>
          <cell r="Z60">
            <v>0</v>
          </cell>
          <cell r="AA60">
            <v>0</v>
          </cell>
          <cell r="AB60">
            <v>0</v>
          </cell>
          <cell r="AC60">
            <v>0</v>
          </cell>
          <cell r="AD60">
            <v>0</v>
          </cell>
          <cell r="AE60">
            <v>0</v>
          </cell>
          <cell r="AF60">
            <v>0</v>
          </cell>
          <cell r="AG60">
            <v>0</v>
          </cell>
          <cell r="AH60">
            <v>0</v>
          </cell>
        </row>
        <row r="61">
          <cell r="B61" t="str">
            <v>69139-EV000</v>
          </cell>
          <cell r="C61" t="str">
            <v>BRKT -WIRING MTG</v>
          </cell>
          <cell r="D61">
            <v>0</v>
          </cell>
          <cell r="E61">
            <v>0</v>
          </cell>
          <cell r="F61">
            <v>0</v>
          </cell>
          <cell r="G61">
            <v>0</v>
          </cell>
          <cell r="H61">
            <v>0</v>
          </cell>
          <cell r="I61">
            <v>0</v>
          </cell>
          <cell r="J61">
            <v>0</v>
          </cell>
          <cell r="K61">
            <v>0</v>
          </cell>
          <cell r="L61">
            <v>1000</v>
          </cell>
          <cell r="M61">
            <v>0</v>
          </cell>
          <cell r="N61">
            <v>0</v>
          </cell>
          <cell r="O61">
            <v>0</v>
          </cell>
          <cell r="P61">
            <v>0</v>
          </cell>
          <cell r="Q61">
            <v>0</v>
          </cell>
          <cell r="R61">
            <v>0</v>
          </cell>
          <cell r="S61">
            <v>0</v>
          </cell>
          <cell r="T61">
            <v>0</v>
          </cell>
          <cell r="U61">
            <v>0</v>
          </cell>
          <cell r="V61">
            <v>0</v>
          </cell>
          <cell r="W61">
            <v>0</v>
          </cell>
          <cell r="X61">
            <v>0</v>
          </cell>
          <cell r="Y61">
            <v>0</v>
          </cell>
          <cell r="Z61">
            <v>0</v>
          </cell>
          <cell r="AA61">
            <v>0</v>
          </cell>
          <cell r="AB61">
            <v>0</v>
          </cell>
          <cell r="AC61">
            <v>0</v>
          </cell>
          <cell r="AD61">
            <v>0</v>
          </cell>
          <cell r="AE61">
            <v>0</v>
          </cell>
          <cell r="AF61">
            <v>0</v>
          </cell>
          <cell r="AG61">
            <v>0</v>
          </cell>
          <cell r="AH61">
            <v>0</v>
          </cell>
        </row>
      </sheetData>
      <sheetData sheetId="29"/>
      <sheetData sheetId="30"/>
      <sheetData sheetId="31"/>
      <sheetData sheetId="32"/>
      <sheetData sheetId="33"/>
      <sheetData sheetId="34"/>
      <sheetData sheetId="35"/>
      <sheetData sheetId="36"/>
      <sheetData sheetId="37"/>
      <sheetData sheetId="38"/>
      <sheetData sheetId="39"/>
      <sheetData sheetId="40"/>
      <sheetData sheetId="41"/>
      <sheetData sheetId="42"/>
      <sheetData sheetId="43"/>
    </sheetDataSet>
  </externalBook>
</externalLink>
</file>

<file path=xl/externalLinks/externalLink67.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xxl21:alternateUrls>
      <xxl21:absoluteUrl r:id="rId2"/>
    </xxl21:alternateUrls>
    <sheetNames>
      <sheetName val="MBR LH"/>
      <sheetName val="MBR RH"/>
      <sheetName val="PNL 일반"/>
      <sheetName val="PNL 벤"/>
      <sheetName val="L2000"/>
      <sheetName val="L2010"/>
      <sheetName val="L2020"/>
      <sheetName val="L5000"/>
      <sheetName val="L5010"/>
      <sheetName val="L8400"/>
      <sheetName val="생산계획"/>
      <sheetName val="대우공업 계획 배포"/>
      <sheetName val="납품수량"/>
      <sheetName val="재고 조사"/>
      <sheetName val="재고"/>
      <sheetName val="0901"/>
      <sheetName val="0902"/>
      <sheetName val="0903"/>
      <sheetName val="0904"/>
      <sheetName val="0905"/>
      <sheetName val="0908"/>
      <sheetName val="0909"/>
      <sheetName val="0910"/>
      <sheetName val="0911"/>
      <sheetName val="0912"/>
      <sheetName val="0915"/>
      <sheetName val="0916"/>
      <sheetName val="0917"/>
      <sheetName val="0918"/>
    </sheetNames>
    <sheetDataSet>
      <sheetData sheetId="0" refreshError="1"/>
      <sheetData sheetId="1" refreshError="1"/>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ow r="3">
          <cell r="B3" t="str">
            <v>65711-A3000</v>
          </cell>
          <cell r="C3" t="str">
            <v>MBR-RR FLR SIDE LH</v>
          </cell>
          <cell r="D3">
            <v>165</v>
          </cell>
          <cell r="E3">
            <v>55</v>
          </cell>
          <cell r="F3">
            <v>0</v>
          </cell>
          <cell r="G3">
            <v>165</v>
          </cell>
          <cell r="H3">
            <v>330</v>
          </cell>
          <cell r="I3">
            <v>0</v>
          </cell>
          <cell r="J3">
            <v>0</v>
          </cell>
          <cell r="K3">
            <v>165</v>
          </cell>
          <cell r="L3">
            <v>275</v>
          </cell>
          <cell r="M3">
            <v>165</v>
          </cell>
          <cell r="N3">
            <v>110</v>
          </cell>
          <cell r="O3">
            <v>165</v>
          </cell>
          <cell r="P3">
            <v>0</v>
          </cell>
          <cell r="Q3">
            <v>0</v>
          </cell>
          <cell r="R3">
            <v>165</v>
          </cell>
          <cell r="S3">
            <v>220</v>
          </cell>
          <cell r="T3">
            <v>165</v>
          </cell>
          <cell r="U3">
            <v>220</v>
          </cell>
          <cell r="V3">
            <v>0</v>
          </cell>
          <cell r="W3">
            <v>0</v>
          </cell>
          <cell r="X3">
            <v>0</v>
          </cell>
          <cell r="Y3">
            <v>0</v>
          </cell>
          <cell r="Z3">
            <v>0</v>
          </cell>
          <cell r="AA3">
            <v>0</v>
          </cell>
          <cell r="AB3">
            <v>0</v>
          </cell>
          <cell r="AC3">
            <v>0</v>
          </cell>
          <cell r="AD3">
            <v>0</v>
          </cell>
          <cell r="AE3">
            <v>0</v>
          </cell>
          <cell r="AF3">
            <v>0</v>
          </cell>
          <cell r="AG3">
            <v>0</v>
          </cell>
          <cell r="AH3">
            <v>0</v>
          </cell>
        </row>
        <row r="4">
          <cell r="B4" t="str">
            <v>65721-A3000</v>
          </cell>
          <cell r="C4" t="str">
            <v>MBR-RR FLR SIDE RH</v>
          </cell>
          <cell r="D4">
            <v>170</v>
          </cell>
          <cell r="E4">
            <v>0</v>
          </cell>
          <cell r="F4">
            <v>85</v>
          </cell>
          <cell r="G4">
            <v>255</v>
          </cell>
          <cell r="H4">
            <v>255</v>
          </cell>
          <cell r="I4">
            <v>0</v>
          </cell>
          <cell r="J4">
            <v>0</v>
          </cell>
          <cell r="K4">
            <v>170</v>
          </cell>
          <cell r="L4">
            <v>255</v>
          </cell>
          <cell r="M4">
            <v>170</v>
          </cell>
          <cell r="N4">
            <v>170</v>
          </cell>
          <cell r="O4">
            <v>255</v>
          </cell>
          <cell r="P4">
            <v>0</v>
          </cell>
          <cell r="Q4">
            <v>0</v>
          </cell>
          <cell r="R4">
            <v>170</v>
          </cell>
          <cell r="S4">
            <v>85</v>
          </cell>
          <cell r="T4">
            <v>255</v>
          </cell>
          <cell r="U4">
            <v>255</v>
          </cell>
          <cell r="V4">
            <v>0</v>
          </cell>
          <cell r="W4">
            <v>0</v>
          </cell>
          <cell r="X4">
            <v>0</v>
          </cell>
          <cell r="Y4">
            <v>0</v>
          </cell>
          <cell r="Z4">
            <v>0</v>
          </cell>
          <cell r="AA4">
            <v>0</v>
          </cell>
          <cell r="AB4">
            <v>0</v>
          </cell>
          <cell r="AC4">
            <v>0</v>
          </cell>
          <cell r="AD4">
            <v>0</v>
          </cell>
          <cell r="AE4">
            <v>0</v>
          </cell>
          <cell r="AF4">
            <v>0</v>
          </cell>
          <cell r="AG4">
            <v>0</v>
          </cell>
          <cell r="AH4">
            <v>0</v>
          </cell>
        </row>
        <row r="5">
          <cell r="B5" t="str">
            <v>65511-A3000</v>
          </cell>
          <cell r="C5" t="str">
            <v>PNL ASS'Y RR FLR FR 일반</v>
          </cell>
          <cell r="D5">
            <v>80</v>
          </cell>
          <cell r="E5">
            <v>200</v>
          </cell>
          <cell r="F5">
            <v>80</v>
          </cell>
          <cell r="G5">
            <v>160</v>
          </cell>
          <cell r="H5">
            <v>180</v>
          </cell>
          <cell r="I5">
            <v>0</v>
          </cell>
          <cell r="J5">
            <v>0</v>
          </cell>
          <cell r="K5">
            <v>140</v>
          </cell>
          <cell r="L5">
            <v>140</v>
          </cell>
          <cell r="M5">
            <v>100</v>
          </cell>
          <cell r="N5">
            <v>160</v>
          </cell>
          <cell r="O5">
            <v>220</v>
          </cell>
          <cell r="P5">
            <v>0</v>
          </cell>
          <cell r="Q5">
            <v>0</v>
          </cell>
          <cell r="R5">
            <v>140</v>
          </cell>
          <cell r="S5">
            <v>160</v>
          </cell>
          <cell r="T5">
            <v>100</v>
          </cell>
          <cell r="U5">
            <v>140</v>
          </cell>
          <cell r="V5">
            <v>0</v>
          </cell>
          <cell r="W5">
            <v>0</v>
          </cell>
          <cell r="X5">
            <v>0</v>
          </cell>
          <cell r="Y5">
            <v>0</v>
          </cell>
          <cell r="Z5">
            <v>0</v>
          </cell>
          <cell r="AA5">
            <v>0</v>
          </cell>
          <cell r="AB5">
            <v>0</v>
          </cell>
          <cell r="AC5">
            <v>0</v>
          </cell>
          <cell r="AD5">
            <v>0</v>
          </cell>
          <cell r="AE5">
            <v>0</v>
          </cell>
          <cell r="AF5">
            <v>0</v>
          </cell>
          <cell r="AG5">
            <v>0</v>
          </cell>
          <cell r="AH5">
            <v>0</v>
          </cell>
        </row>
        <row r="6">
          <cell r="B6" t="str">
            <v>65511-A3500</v>
          </cell>
          <cell r="C6" t="str">
            <v>PNL ASS'Y RR FLR FR VAN</v>
          </cell>
          <cell r="D6">
            <v>0</v>
          </cell>
          <cell r="E6">
            <v>0</v>
          </cell>
          <cell r="F6">
            <v>20</v>
          </cell>
          <cell r="G6">
            <v>0</v>
          </cell>
          <cell r="H6">
            <v>60</v>
          </cell>
          <cell r="I6">
            <v>0</v>
          </cell>
          <cell r="J6">
            <v>0</v>
          </cell>
          <cell r="K6">
            <v>40</v>
          </cell>
          <cell r="L6">
            <v>60</v>
          </cell>
          <cell r="M6">
            <v>40</v>
          </cell>
          <cell r="N6">
            <v>20</v>
          </cell>
          <cell r="O6">
            <v>40</v>
          </cell>
          <cell r="P6">
            <v>0</v>
          </cell>
          <cell r="Q6">
            <v>0</v>
          </cell>
          <cell r="R6">
            <v>60</v>
          </cell>
          <cell r="S6">
            <v>40</v>
          </cell>
          <cell r="T6">
            <v>20</v>
          </cell>
          <cell r="U6">
            <v>60</v>
          </cell>
          <cell r="V6">
            <v>0</v>
          </cell>
          <cell r="W6">
            <v>0</v>
          </cell>
          <cell r="X6">
            <v>0</v>
          </cell>
          <cell r="Y6">
            <v>0</v>
          </cell>
          <cell r="Z6">
            <v>0</v>
          </cell>
          <cell r="AA6">
            <v>0</v>
          </cell>
          <cell r="AB6">
            <v>0</v>
          </cell>
          <cell r="AC6">
            <v>0</v>
          </cell>
          <cell r="AD6">
            <v>0</v>
          </cell>
          <cell r="AE6">
            <v>0</v>
          </cell>
          <cell r="AF6">
            <v>0</v>
          </cell>
          <cell r="AG6">
            <v>0</v>
          </cell>
          <cell r="AH6">
            <v>0</v>
          </cell>
        </row>
        <row r="7">
          <cell r="B7" t="str">
            <v>65711-1Y010</v>
          </cell>
          <cell r="C7" t="str">
            <v>MBRASSY RR FLR SIDE LH_CKD용</v>
          </cell>
          <cell r="D7">
            <v>0</v>
          </cell>
          <cell r="E7">
            <v>0</v>
          </cell>
          <cell r="F7">
            <v>0</v>
          </cell>
          <cell r="G7">
            <v>0</v>
          </cell>
          <cell r="H7">
            <v>0</v>
          </cell>
          <cell r="I7">
            <v>0</v>
          </cell>
          <cell r="J7">
            <v>0</v>
          </cell>
          <cell r="K7">
            <v>0</v>
          </cell>
          <cell r="L7">
            <v>0</v>
          </cell>
          <cell r="M7">
            <v>0</v>
          </cell>
          <cell r="N7">
            <v>0</v>
          </cell>
          <cell r="O7">
            <v>0</v>
          </cell>
          <cell r="P7">
            <v>0</v>
          </cell>
          <cell r="Q7">
            <v>0</v>
          </cell>
          <cell r="R7">
            <v>0</v>
          </cell>
          <cell r="S7">
            <v>0</v>
          </cell>
          <cell r="T7">
            <v>0</v>
          </cell>
          <cell r="U7">
            <v>0</v>
          </cell>
          <cell r="V7">
            <v>0</v>
          </cell>
          <cell r="W7">
            <v>0</v>
          </cell>
          <cell r="X7">
            <v>0</v>
          </cell>
          <cell r="Y7">
            <v>0</v>
          </cell>
          <cell r="Z7">
            <v>0</v>
          </cell>
          <cell r="AA7">
            <v>0</v>
          </cell>
          <cell r="AB7">
            <v>0</v>
          </cell>
          <cell r="AC7">
            <v>0</v>
          </cell>
          <cell r="AD7">
            <v>0</v>
          </cell>
          <cell r="AE7">
            <v>0</v>
          </cell>
          <cell r="AF7">
            <v>0</v>
          </cell>
          <cell r="AG7">
            <v>0</v>
          </cell>
          <cell r="AH7">
            <v>0</v>
          </cell>
        </row>
        <row r="8">
          <cell r="B8" t="str">
            <v>65721-1Y010</v>
          </cell>
          <cell r="C8" t="str">
            <v>MBR ASSY-RR FLR SIDE RH_CKD용</v>
          </cell>
          <cell r="D8">
            <v>0</v>
          </cell>
          <cell r="E8">
            <v>0</v>
          </cell>
          <cell r="F8">
            <v>0</v>
          </cell>
          <cell r="G8">
            <v>0</v>
          </cell>
          <cell r="H8">
            <v>0</v>
          </cell>
          <cell r="I8">
            <v>0</v>
          </cell>
          <cell r="J8">
            <v>0</v>
          </cell>
          <cell r="K8">
            <v>0</v>
          </cell>
          <cell r="L8">
            <v>0</v>
          </cell>
          <cell r="M8">
            <v>0</v>
          </cell>
          <cell r="N8">
            <v>0</v>
          </cell>
          <cell r="O8">
            <v>0</v>
          </cell>
          <cell r="P8">
            <v>0</v>
          </cell>
          <cell r="Q8">
            <v>0</v>
          </cell>
          <cell r="R8">
            <v>0</v>
          </cell>
          <cell r="S8">
            <v>0</v>
          </cell>
          <cell r="T8">
            <v>0</v>
          </cell>
          <cell r="U8">
            <v>0</v>
          </cell>
          <cell r="V8">
            <v>0</v>
          </cell>
          <cell r="W8">
            <v>0</v>
          </cell>
          <cell r="X8">
            <v>0</v>
          </cell>
          <cell r="Y8">
            <v>0</v>
          </cell>
          <cell r="Z8">
            <v>0</v>
          </cell>
          <cell r="AA8">
            <v>0</v>
          </cell>
          <cell r="AB8">
            <v>0</v>
          </cell>
          <cell r="AC8">
            <v>0</v>
          </cell>
          <cell r="AD8">
            <v>0</v>
          </cell>
          <cell r="AE8">
            <v>0</v>
          </cell>
          <cell r="AF8">
            <v>0</v>
          </cell>
          <cell r="AG8">
            <v>0</v>
          </cell>
          <cell r="AH8">
            <v>0</v>
          </cell>
        </row>
        <row r="9">
          <cell r="B9" t="str">
            <v>65711-E2510</v>
          </cell>
          <cell r="C9" t="str">
            <v>MBR-RR FLR SIDE LH</v>
          </cell>
          <cell r="D9">
            <v>85</v>
          </cell>
          <cell r="E9">
            <v>170</v>
          </cell>
          <cell r="F9">
            <v>85</v>
          </cell>
          <cell r="G9">
            <v>0</v>
          </cell>
          <cell r="H9">
            <v>85</v>
          </cell>
          <cell r="I9">
            <v>0</v>
          </cell>
          <cell r="J9">
            <v>0</v>
          </cell>
          <cell r="K9">
            <v>85</v>
          </cell>
          <cell r="L9">
            <v>0</v>
          </cell>
          <cell r="M9">
            <v>0</v>
          </cell>
          <cell r="N9">
            <v>85</v>
          </cell>
          <cell r="O9">
            <v>85</v>
          </cell>
          <cell r="P9">
            <v>0</v>
          </cell>
          <cell r="Q9">
            <v>0</v>
          </cell>
          <cell r="R9">
            <v>0</v>
          </cell>
          <cell r="S9">
            <v>85</v>
          </cell>
          <cell r="T9">
            <v>85</v>
          </cell>
          <cell r="U9">
            <v>0</v>
          </cell>
          <cell r="V9">
            <v>0</v>
          </cell>
          <cell r="W9">
            <v>0</v>
          </cell>
          <cell r="X9">
            <v>0</v>
          </cell>
          <cell r="Y9">
            <v>0</v>
          </cell>
          <cell r="Z9">
            <v>0</v>
          </cell>
          <cell r="AA9">
            <v>0</v>
          </cell>
          <cell r="AB9">
            <v>0</v>
          </cell>
          <cell r="AC9">
            <v>0</v>
          </cell>
          <cell r="AD9">
            <v>0</v>
          </cell>
          <cell r="AE9">
            <v>0</v>
          </cell>
          <cell r="AF9">
            <v>0</v>
          </cell>
          <cell r="AG9">
            <v>0</v>
          </cell>
          <cell r="AH9">
            <v>0</v>
          </cell>
        </row>
        <row r="10">
          <cell r="B10" t="str">
            <v>65721-A3000'</v>
          </cell>
          <cell r="C10" t="str">
            <v>MBR-RR FLR SIDE RH</v>
          </cell>
          <cell r="D10">
            <v>85</v>
          </cell>
          <cell r="E10">
            <v>85</v>
          </cell>
          <cell r="F10">
            <v>85</v>
          </cell>
          <cell r="G10">
            <v>0</v>
          </cell>
          <cell r="H10">
            <v>85</v>
          </cell>
          <cell r="I10">
            <v>0</v>
          </cell>
          <cell r="J10">
            <v>0</v>
          </cell>
          <cell r="K10">
            <v>85</v>
          </cell>
          <cell r="L10">
            <v>0</v>
          </cell>
          <cell r="M10">
            <v>0</v>
          </cell>
          <cell r="N10">
            <v>170</v>
          </cell>
          <cell r="O10">
            <v>85</v>
          </cell>
          <cell r="P10">
            <v>0</v>
          </cell>
          <cell r="Q10">
            <v>0</v>
          </cell>
          <cell r="R10">
            <v>0</v>
          </cell>
          <cell r="S10">
            <v>85</v>
          </cell>
          <cell r="T10">
            <v>85</v>
          </cell>
          <cell r="U10">
            <v>0</v>
          </cell>
          <cell r="V10">
            <v>0</v>
          </cell>
          <cell r="W10">
            <v>0</v>
          </cell>
          <cell r="X10">
            <v>0</v>
          </cell>
          <cell r="Y10">
            <v>0</v>
          </cell>
          <cell r="Z10">
            <v>0</v>
          </cell>
          <cell r="AA10">
            <v>0</v>
          </cell>
          <cell r="AB10">
            <v>0</v>
          </cell>
          <cell r="AC10">
            <v>0</v>
          </cell>
          <cell r="AD10">
            <v>0</v>
          </cell>
          <cell r="AE10">
            <v>0</v>
          </cell>
          <cell r="AF10">
            <v>0</v>
          </cell>
          <cell r="AG10">
            <v>0</v>
          </cell>
          <cell r="AH10">
            <v>0</v>
          </cell>
        </row>
        <row r="11">
          <cell r="B11" t="str">
            <v>65510-E2510</v>
          </cell>
          <cell r="C11" t="str">
            <v>PNL ASSY-RR FLOOR</v>
          </cell>
          <cell r="D11">
            <v>80</v>
          </cell>
          <cell r="E11">
            <v>40</v>
          </cell>
          <cell r="F11">
            <v>60</v>
          </cell>
          <cell r="G11">
            <v>40</v>
          </cell>
          <cell r="H11">
            <v>40</v>
          </cell>
          <cell r="I11">
            <v>0</v>
          </cell>
          <cell r="J11">
            <v>0</v>
          </cell>
          <cell r="K11">
            <v>40</v>
          </cell>
          <cell r="L11">
            <v>20</v>
          </cell>
          <cell r="M11">
            <v>40</v>
          </cell>
          <cell r="N11">
            <v>40</v>
          </cell>
          <cell r="O11">
            <v>40</v>
          </cell>
          <cell r="P11">
            <v>0</v>
          </cell>
          <cell r="Q11">
            <v>0</v>
          </cell>
          <cell r="R11">
            <v>80</v>
          </cell>
          <cell r="S11">
            <v>60</v>
          </cell>
          <cell r="T11">
            <v>60</v>
          </cell>
          <cell r="U11">
            <v>40</v>
          </cell>
          <cell r="V11">
            <v>0</v>
          </cell>
          <cell r="W11">
            <v>0</v>
          </cell>
          <cell r="X11">
            <v>0</v>
          </cell>
          <cell r="Y11">
            <v>0</v>
          </cell>
          <cell r="Z11">
            <v>0</v>
          </cell>
          <cell r="AA11">
            <v>0</v>
          </cell>
          <cell r="AB11">
            <v>0</v>
          </cell>
          <cell r="AC11">
            <v>0</v>
          </cell>
          <cell r="AD11">
            <v>0</v>
          </cell>
          <cell r="AE11">
            <v>0</v>
          </cell>
          <cell r="AF11">
            <v>0</v>
          </cell>
          <cell r="AG11">
            <v>0</v>
          </cell>
          <cell r="AH11">
            <v>0</v>
          </cell>
        </row>
        <row r="12">
          <cell r="B12" t="str">
            <v>65510-E2520</v>
          </cell>
          <cell r="C12" t="str">
            <v>PNL ASSY-EXTN RR FLR FR BEV VAN</v>
          </cell>
          <cell r="D12">
            <v>20</v>
          </cell>
          <cell r="E12">
            <v>20</v>
          </cell>
          <cell r="F12">
            <v>40</v>
          </cell>
          <cell r="G12">
            <v>20</v>
          </cell>
          <cell r="H12">
            <v>20</v>
          </cell>
          <cell r="I12">
            <v>0</v>
          </cell>
          <cell r="J12">
            <v>0</v>
          </cell>
          <cell r="K12">
            <v>20</v>
          </cell>
          <cell r="L12">
            <v>0</v>
          </cell>
          <cell r="M12">
            <v>0</v>
          </cell>
          <cell r="N12">
            <v>0</v>
          </cell>
          <cell r="O12">
            <v>0</v>
          </cell>
          <cell r="P12">
            <v>0</v>
          </cell>
          <cell r="Q12">
            <v>0</v>
          </cell>
          <cell r="R12">
            <v>0</v>
          </cell>
          <cell r="S12">
            <v>0</v>
          </cell>
          <cell r="T12">
            <v>20</v>
          </cell>
          <cell r="U12">
            <v>0</v>
          </cell>
          <cell r="V12">
            <v>0</v>
          </cell>
          <cell r="W12">
            <v>0</v>
          </cell>
          <cell r="X12">
            <v>0</v>
          </cell>
          <cell r="Y12">
            <v>0</v>
          </cell>
          <cell r="Z12">
            <v>0</v>
          </cell>
          <cell r="AA12">
            <v>0</v>
          </cell>
          <cell r="AB12">
            <v>0</v>
          </cell>
          <cell r="AC12">
            <v>0</v>
          </cell>
          <cell r="AD12">
            <v>0</v>
          </cell>
          <cell r="AE12">
            <v>0</v>
          </cell>
          <cell r="AF12">
            <v>0</v>
          </cell>
          <cell r="AG12">
            <v>0</v>
          </cell>
          <cell r="AH12">
            <v>0</v>
          </cell>
        </row>
        <row r="13">
          <cell r="B13" t="str">
            <v>657A5-E2510</v>
          </cell>
          <cell r="C13" t="str">
            <v>MEMBER-BATTERY MTG RR  SIDE, LH</v>
          </cell>
          <cell r="D13">
            <v>0</v>
          </cell>
          <cell r="E13">
            <v>300</v>
          </cell>
          <cell r="F13">
            <v>0</v>
          </cell>
          <cell r="G13">
            <v>0</v>
          </cell>
          <cell r="H13">
            <v>0</v>
          </cell>
          <cell r="I13">
            <v>0</v>
          </cell>
          <cell r="J13">
            <v>0</v>
          </cell>
          <cell r="K13">
            <v>0</v>
          </cell>
          <cell r="L13">
            <v>0</v>
          </cell>
          <cell r="M13">
            <v>0</v>
          </cell>
          <cell r="N13">
            <v>0</v>
          </cell>
          <cell r="O13">
            <v>300</v>
          </cell>
          <cell r="P13">
            <v>0</v>
          </cell>
          <cell r="Q13">
            <v>0</v>
          </cell>
          <cell r="R13">
            <v>0</v>
          </cell>
          <cell r="S13">
            <v>0</v>
          </cell>
          <cell r="T13">
            <v>300</v>
          </cell>
          <cell r="U13">
            <v>0</v>
          </cell>
          <cell r="V13">
            <v>0</v>
          </cell>
          <cell r="W13">
            <v>0</v>
          </cell>
          <cell r="X13">
            <v>0</v>
          </cell>
          <cell r="Y13">
            <v>0</v>
          </cell>
          <cell r="Z13">
            <v>0</v>
          </cell>
          <cell r="AA13">
            <v>0</v>
          </cell>
          <cell r="AB13">
            <v>0</v>
          </cell>
          <cell r="AC13">
            <v>0</v>
          </cell>
          <cell r="AD13">
            <v>0</v>
          </cell>
          <cell r="AE13">
            <v>0</v>
          </cell>
          <cell r="AF13">
            <v>0</v>
          </cell>
          <cell r="AG13">
            <v>0</v>
          </cell>
          <cell r="AH13">
            <v>0</v>
          </cell>
        </row>
        <row r="14">
          <cell r="B14" t="str">
            <v>657B5-E2510</v>
          </cell>
          <cell r="C14" t="str">
            <v>MEMBER-BATTERY MTG RR  SIDE, RH</v>
          </cell>
          <cell r="D14">
            <v>0</v>
          </cell>
          <cell r="E14">
            <v>300</v>
          </cell>
          <cell r="F14">
            <v>0</v>
          </cell>
          <cell r="G14">
            <v>0</v>
          </cell>
          <cell r="H14">
            <v>0</v>
          </cell>
          <cell r="I14">
            <v>0</v>
          </cell>
          <cell r="J14">
            <v>0</v>
          </cell>
          <cell r="K14">
            <v>0</v>
          </cell>
          <cell r="L14">
            <v>0</v>
          </cell>
          <cell r="M14">
            <v>0</v>
          </cell>
          <cell r="N14">
            <v>0</v>
          </cell>
          <cell r="O14">
            <v>300</v>
          </cell>
          <cell r="P14">
            <v>0</v>
          </cell>
          <cell r="Q14">
            <v>0</v>
          </cell>
          <cell r="R14">
            <v>0</v>
          </cell>
          <cell r="S14">
            <v>0</v>
          </cell>
          <cell r="T14">
            <v>300</v>
          </cell>
          <cell r="U14">
            <v>0</v>
          </cell>
          <cell r="V14">
            <v>0</v>
          </cell>
          <cell r="W14">
            <v>0</v>
          </cell>
          <cell r="X14">
            <v>0</v>
          </cell>
          <cell r="Y14">
            <v>0</v>
          </cell>
          <cell r="Z14">
            <v>0</v>
          </cell>
          <cell r="AA14">
            <v>0</v>
          </cell>
          <cell r="AB14">
            <v>0</v>
          </cell>
          <cell r="AC14">
            <v>0</v>
          </cell>
          <cell r="AD14">
            <v>0</v>
          </cell>
          <cell r="AE14">
            <v>0</v>
          </cell>
          <cell r="AF14">
            <v>0</v>
          </cell>
          <cell r="AG14">
            <v>0</v>
          </cell>
          <cell r="AH14">
            <v>0</v>
          </cell>
        </row>
        <row r="15">
          <cell r="B15" t="str">
            <v>71132-1Y000</v>
          </cell>
          <cell r="C15" t="str">
            <v>PLR-FRT OTR UPR, LH</v>
          </cell>
          <cell r="D15">
            <v>0</v>
          </cell>
          <cell r="E15">
            <v>0</v>
          </cell>
          <cell r="F15">
            <v>0</v>
          </cell>
          <cell r="G15">
            <v>0</v>
          </cell>
          <cell r="H15">
            <v>0</v>
          </cell>
          <cell r="I15">
            <v>0</v>
          </cell>
          <cell r="J15">
            <v>0</v>
          </cell>
          <cell r="K15">
            <v>0</v>
          </cell>
          <cell r="L15">
            <v>0</v>
          </cell>
          <cell r="M15">
            <v>0</v>
          </cell>
          <cell r="N15">
            <v>0</v>
          </cell>
          <cell r="O15">
            <v>0</v>
          </cell>
          <cell r="P15">
            <v>0</v>
          </cell>
          <cell r="Q15">
            <v>0</v>
          </cell>
          <cell r="R15">
            <v>0</v>
          </cell>
          <cell r="S15">
            <v>0</v>
          </cell>
          <cell r="T15">
            <v>0</v>
          </cell>
          <cell r="U15">
            <v>0</v>
          </cell>
          <cell r="V15">
            <v>0</v>
          </cell>
          <cell r="W15">
            <v>0</v>
          </cell>
          <cell r="X15">
            <v>0</v>
          </cell>
          <cell r="Y15">
            <v>0</v>
          </cell>
          <cell r="Z15">
            <v>0</v>
          </cell>
          <cell r="AA15">
            <v>0</v>
          </cell>
          <cell r="AB15">
            <v>0</v>
          </cell>
          <cell r="AC15">
            <v>0</v>
          </cell>
          <cell r="AD15">
            <v>0</v>
          </cell>
          <cell r="AE15">
            <v>0</v>
          </cell>
          <cell r="AF15">
            <v>0</v>
          </cell>
          <cell r="AG15">
            <v>0</v>
          </cell>
          <cell r="AH15">
            <v>0</v>
          </cell>
        </row>
        <row r="16">
          <cell r="B16" t="str">
            <v>71132-1Y000BL</v>
          </cell>
          <cell r="C16" t="str">
            <v>PLR-FRT OTR UPR, LH / BL</v>
          </cell>
          <cell r="D16">
            <v>0</v>
          </cell>
          <cell r="E16">
            <v>0</v>
          </cell>
          <cell r="F16">
            <v>0</v>
          </cell>
          <cell r="G16">
            <v>0</v>
          </cell>
          <cell r="H16">
            <v>0</v>
          </cell>
          <cell r="I16">
            <v>0</v>
          </cell>
          <cell r="J16">
            <v>0</v>
          </cell>
          <cell r="K16">
            <v>0</v>
          </cell>
          <cell r="L16">
            <v>0</v>
          </cell>
          <cell r="M16">
            <v>0</v>
          </cell>
          <cell r="N16">
            <v>0</v>
          </cell>
          <cell r="O16">
            <v>0</v>
          </cell>
          <cell r="P16">
            <v>0</v>
          </cell>
          <cell r="Q16">
            <v>0</v>
          </cell>
          <cell r="R16">
            <v>0</v>
          </cell>
          <cell r="S16">
            <v>0</v>
          </cell>
          <cell r="T16">
            <v>0</v>
          </cell>
          <cell r="U16">
            <v>0</v>
          </cell>
          <cell r="V16">
            <v>0</v>
          </cell>
          <cell r="W16">
            <v>0</v>
          </cell>
          <cell r="X16">
            <v>0</v>
          </cell>
          <cell r="Y16">
            <v>0</v>
          </cell>
          <cell r="Z16">
            <v>0</v>
          </cell>
          <cell r="AA16">
            <v>0</v>
          </cell>
          <cell r="AB16">
            <v>0</v>
          </cell>
          <cell r="AC16">
            <v>0</v>
          </cell>
          <cell r="AD16">
            <v>0</v>
          </cell>
          <cell r="AE16">
            <v>0</v>
          </cell>
          <cell r="AF16">
            <v>0</v>
          </cell>
          <cell r="AG16">
            <v>0</v>
          </cell>
          <cell r="AH16">
            <v>0</v>
          </cell>
        </row>
        <row r="17">
          <cell r="B17" t="str">
            <v>71142-1Y000</v>
          </cell>
          <cell r="C17" t="str">
            <v>PLR-FRT OTR UPR, RH</v>
          </cell>
          <cell r="D17">
            <v>0</v>
          </cell>
          <cell r="E17">
            <v>0</v>
          </cell>
          <cell r="F17">
            <v>0</v>
          </cell>
          <cell r="G17">
            <v>0</v>
          </cell>
          <cell r="H17">
            <v>0</v>
          </cell>
          <cell r="I17">
            <v>0</v>
          </cell>
          <cell r="J17">
            <v>0</v>
          </cell>
          <cell r="K17">
            <v>0</v>
          </cell>
          <cell r="L17">
            <v>0</v>
          </cell>
          <cell r="M17">
            <v>0</v>
          </cell>
          <cell r="N17">
            <v>0</v>
          </cell>
          <cell r="O17">
            <v>0</v>
          </cell>
          <cell r="P17">
            <v>0</v>
          </cell>
          <cell r="Q17">
            <v>0</v>
          </cell>
          <cell r="R17">
            <v>0</v>
          </cell>
          <cell r="S17">
            <v>0</v>
          </cell>
          <cell r="T17">
            <v>0</v>
          </cell>
          <cell r="U17">
            <v>0</v>
          </cell>
          <cell r="V17">
            <v>0</v>
          </cell>
          <cell r="W17">
            <v>0</v>
          </cell>
          <cell r="X17">
            <v>0</v>
          </cell>
          <cell r="Y17">
            <v>0</v>
          </cell>
          <cell r="Z17">
            <v>0</v>
          </cell>
          <cell r="AA17">
            <v>0</v>
          </cell>
          <cell r="AB17">
            <v>0</v>
          </cell>
          <cell r="AC17">
            <v>0</v>
          </cell>
          <cell r="AD17">
            <v>0</v>
          </cell>
          <cell r="AE17">
            <v>0</v>
          </cell>
          <cell r="AF17">
            <v>0</v>
          </cell>
          <cell r="AG17">
            <v>0</v>
          </cell>
          <cell r="AH17">
            <v>0</v>
          </cell>
        </row>
        <row r="18">
          <cell r="B18" t="str">
            <v>71154-1Y000</v>
          </cell>
          <cell r="C18" t="str">
            <v>PLR-FRT OTR LWR, LH</v>
          </cell>
          <cell r="D18">
            <v>0</v>
          </cell>
          <cell r="E18">
            <v>0</v>
          </cell>
          <cell r="F18">
            <v>0</v>
          </cell>
          <cell r="G18">
            <v>0</v>
          </cell>
          <cell r="H18">
            <v>0</v>
          </cell>
          <cell r="I18">
            <v>0</v>
          </cell>
          <cell r="J18">
            <v>0</v>
          </cell>
          <cell r="K18">
            <v>0</v>
          </cell>
          <cell r="L18">
            <v>0</v>
          </cell>
          <cell r="M18">
            <v>0</v>
          </cell>
          <cell r="N18">
            <v>0</v>
          </cell>
          <cell r="O18">
            <v>0</v>
          </cell>
          <cell r="P18">
            <v>0</v>
          </cell>
          <cell r="Q18">
            <v>0</v>
          </cell>
          <cell r="R18">
            <v>0</v>
          </cell>
          <cell r="S18">
            <v>0</v>
          </cell>
          <cell r="T18">
            <v>0</v>
          </cell>
          <cell r="U18">
            <v>0</v>
          </cell>
          <cell r="V18">
            <v>0</v>
          </cell>
          <cell r="W18">
            <v>0</v>
          </cell>
          <cell r="X18">
            <v>0</v>
          </cell>
          <cell r="Y18">
            <v>0</v>
          </cell>
          <cell r="Z18">
            <v>0</v>
          </cell>
          <cell r="AA18">
            <v>0</v>
          </cell>
          <cell r="AB18">
            <v>0</v>
          </cell>
          <cell r="AC18">
            <v>0</v>
          </cell>
          <cell r="AD18">
            <v>0</v>
          </cell>
          <cell r="AE18">
            <v>0</v>
          </cell>
          <cell r="AF18">
            <v>0</v>
          </cell>
          <cell r="AG18">
            <v>0</v>
          </cell>
          <cell r="AH18">
            <v>0</v>
          </cell>
        </row>
        <row r="19">
          <cell r="B19" t="str">
            <v>71154-1Y000BL</v>
          </cell>
          <cell r="C19" t="str">
            <v>PLR-FRT OTR LWR, LH / BL</v>
          </cell>
          <cell r="D19">
            <v>0</v>
          </cell>
          <cell r="E19">
            <v>0</v>
          </cell>
          <cell r="F19">
            <v>0</v>
          </cell>
          <cell r="G19">
            <v>0</v>
          </cell>
          <cell r="H19">
            <v>0</v>
          </cell>
          <cell r="I19">
            <v>0</v>
          </cell>
          <cell r="J19">
            <v>0</v>
          </cell>
          <cell r="K19">
            <v>0</v>
          </cell>
          <cell r="L19">
            <v>0</v>
          </cell>
          <cell r="M19">
            <v>0</v>
          </cell>
          <cell r="N19">
            <v>0</v>
          </cell>
          <cell r="O19">
            <v>0</v>
          </cell>
          <cell r="P19">
            <v>0</v>
          </cell>
          <cell r="Q19">
            <v>0</v>
          </cell>
          <cell r="R19">
            <v>0</v>
          </cell>
          <cell r="S19">
            <v>0</v>
          </cell>
          <cell r="T19">
            <v>0</v>
          </cell>
          <cell r="U19">
            <v>0</v>
          </cell>
          <cell r="V19">
            <v>0</v>
          </cell>
          <cell r="W19">
            <v>0</v>
          </cell>
          <cell r="X19">
            <v>0</v>
          </cell>
          <cell r="Y19">
            <v>0</v>
          </cell>
          <cell r="Z19">
            <v>0</v>
          </cell>
          <cell r="AA19">
            <v>0</v>
          </cell>
          <cell r="AB19">
            <v>0</v>
          </cell>
          <cell r="AC19">
            <v>0</v>
          </cell>
          <cell r="AD19">
            <v>0</v>
          </cell>
          <cell r="AE19">
            <v>0</v>
          </cell>
          <cell r="AF19">
            <v>0</v>
          </cell>
          <cell r="AG19">
            <v>0</v>
          </cell>
          <cell r="AH19">
            <v>0</v>
          </cell>
        </row>
        <row r="20">
          <cell r="B20" t="str">
            <v>71164-1Y000</v>
          </cell>
          <cell r="C20" t="str">
            <v>PLR-FRT OTR LWR, RH</v>
          </cell>
          <cell r="D20">
            <v>0</v>
          </cell>
          <cell r="E20">
            <v>0</v>
          </cell>
          <cell r="F20">
            <v>0</v>
          </cell>
          <cell r="G20">
            <v>0</v>
          </cell>
          <cell r="H20">
            <v>0</v>
          </cell>
          <cell r="I20">
            <v>0</v>
          </cell>
          <cell r="J20">
            <v>0</v>
          </cell>
          <cell r="K20">
            <v>0</v>
          </cell>
          <cell r="L20">
            <v>0</v>
          </cell>
          <cell r="M20">
            <v>0</v>
          </cell>
          <cell r="N20">
            <v>0</v>
          </cell>
          <cell r="O20">
            <v>0</v>
          </cell>
          <cell r="P20">
            <v>0</v>
          </cell>
          <cell r="Q20">
            <v>0</v>
          </cell>
          <cell r="R20">
            <v>0</v>
          </cell>
          <cell r="S20">
            <v>0</v>
          </cell>
          <cell r="T20">
            <v>0</v>
          </cell>
          <cell r="U20">
            <v>0</v>
          </cell>
          <cell r="V20">
            <v>0</v>
          </cell>
          <cell r="W20">
            <v>0</v>
          </cell>
          <cell r="X20">
            <v>0</v>
          </cell>
          <cell r="Y20">
            <v>0</v>
          </cell>
          <cell r="Z20">
            <v>0</v>
          </cell>
          <cell r="AA20">
            <v>0</v>
          </cell>
          <cell r="AB20">
            <v>0</v>
          </cell>
          <cell r="AC20">
            <v>0</v>
          </cell>
          <cell r="AD20">
            <v>0</v>
          </cell>
          <cell r="AE20">
            <v>0</v>
          </cell>
          <cell r="AF20">
            <v>0</v>
          </cell>
          <cell r="AG20">
            <v>0</v>
          </cell>
          <cell r="AH20">
            <v>0</v>
          </cell>
        </row>
        <row r="21">
          <cell r="B21" t="str">
            <v>65511-A3800</v>
          </cell>
          <cell r="C21" t="str">
            <v>PNL ASS'Y RR FLR FR</v>
          </cell>
          <cell r="D21">
            <v>0</v>
          </cell>
          <cell r="E21">
            <v>0</v>
          </cell>
          <cell r="F21">
            <v>0</v>
          </cell>
          <cell r="G21">
            <v>0</v>
          </cell>
          <cell r="H21">
            <v>0</v>
          </cell>
          <cell r="I21">
            <v>0</v>
          </cell>
          <cell r="J21">
            <v>0</v>
          </cell>
          <cell r="K21">
            <v>0</v>
          </cell>
          <cell r="L21">
            <v>0</v>
          </cell>
          <cell r="M21">
            <v>0</v>
          </cell>
          <cell r="N21">
            <v>0</v>
          </cell>
          <cell r="O21">
            <v>0</v>
          </cell>
          <cell r="P21">
            <v>0</v>
          </cell>
          <cell r="Q21">
            <v>0</v>
          </cell>
          <cell r="R21">
            <v>0</v>
          </cell>
          <cell r="S21">
            <v>0</v>
          </cell>
          <cell r="T21">
            <v>0</v>
          </cell>
          <cell r="U21">
            <v>0</v>
          </cell>
          <cell r="V21">
            <v>0</v>
          </cell>
          <cell r="W21">
            <v>0</v>
          </cell>
          <cell r="X21">
            <v>0</v>
          </cell>
          <cell r="Y21">
            <v>0</v>
          </cell>
          <cell r="Z21">
            <v>0</v>
          </cell>
          <cell r="AA21">
            <v>0</v>
          </cell>
          <cell r="AB21">
            <v>0</v>
          </cell>
          <cell r="AC21">
            <v>0</v>
          </cell>
          <cell r="AD21">
            <v>0</v>
          </cell>
          <cell r="AE21">
            <v>0</v>
          </cell>
          <cell r="AF21">
            <v>0</v>
          </cell>
          <cell r="AG21">
            <v>0</v>
          </cell>
          <cell r="AH21">
            <v>0</v>
          </cell>
        </row>
        <row r="22">
          <cell r="B22" t="str">
            <v>65512-1Y810</v>
          </cell>
          <cell r="C22" t="str">
            <v>PNL-RR FLOOR FRT</v>
          </cell>
          <cell r="D22">
            <v>0</v>
          </cell>
          <cell r="E22">
            <v>0</v>
          </cell>
          <cell r="F22">
            <v>0</v>
          </cell>
          <cell r="G22">
            <v>0</v>
          </cell>
          <cell r="H22">
            <v>0</v>
          </cell>
          <cell r="I22">
            <v>0</v>
          </cell>
          <cell r="J22">
            <v>0</v>
          </cell>
          <cell r="K22">
            <v>0</v>
          </cell>
          <cell r="L22">
            <v>0</v>
          </cell>
          <cell r="M22">
            <v>0</v>
          </cell>
          <cell r="N22">
            <v>0</v>
          </cell>
          <cell r="O22">
            <v>0</v>
          </cell>
          <cell r="P22">
            <v>0</v>
          </cell>
          <cell r="Q22">
            <v>0</v>
          </cell>
          <cell r="R22">
            <v>0</v>
          </cell>
          <cell r="S22">
            <v>0</v>
          </cell>
          <cell r="T22">
            <v>0</v>
          </cell>
          <cell r="U22">
            <v>0</v>
          </cell>
          <cell r="V22">
            <v>0</v>
          </cell>
          <cell r="W22">
            <v>0</v>
          </cell>
          <cell r="X22">
            <v>0</v>
          </cell>
          <cell r="Y22">
            <v>0</v>
          </cell>
          <cell r="Z22">
            <v>0</v>
          </cell>
          <cell r="AA22">
            <v>0</v>
          </cell>
          <cell r="AB22">
            <v>0</v>
          </cell>
          <cell r="AC22">
            <v>0</v>
          </cell>
          <cell r="AD22">
            <v>0</v>
          </cell>
          <cell r="AE22">
            <v>0</v>
          </cell>
          <cell r="AF22">
            <v>0</v>
          </cell>
          <cell r="AG22">
            <v>0</v>
          </cell>
          <cell r="AH22">
            <v>0</v>
          </cell>
        </row>
        <row r="23">
          <cell r="B23" t="str">
            <v>65512-A3000</v>
          </cell>
          <cell r="C23" t="str">
            <v>PNL-RR FLOOR FRT</v>
          </cell>
          <cell r="D23">
            <v>0</v>
          </cell>
          <cell r="E23">
            <v>0</v>
          </cell>
          <cell r="F23">
            <v>0</v>
          </cell>
          <cell r="G23">
            <v>0</v>
          </cell>
          <cell r="H23">
            <v>0</v>
          </cell>
          <cell r="I23">
            <v>0</v>
          </cell>
          <cell r="J23">
            <v>0</v>
          </cell>
          <cell r="K23">
            <v>0</v>
          </cell>
          <cell r="L23">
            <v>0</v>
          </cell>
          <cell r="M23">
            <v>0</v>
          </cell>
          <cell r="N23">
            <v>0</v>
          </cell>
          <cell r="O23">
            <v>0</v>
          </cell>
          <cell r="P23">
            <v>0</v>
          </cell>
          <cell r="Q23">
            <v>0</v>
          </cell>
          <cell r="R23">
            <v>0</v>
          </cell>
          <cell r="S23">
            <v>0</v>
          </cell>
          <cell r="T23">
            <v>0</v>
          </cell>
          <cell r="U23">
            <v>0</v>
          </cell>
          <cell r="V23">
            <v>0</v>
          </cell>
          <cell r="W23">
            <v>0</v>
          </cell>
          <cell r="X23">
            <v>0</v>
          </cell>
          <cell r="Y23">
            <v>0</v>
          </cell>
          <cell r="Z23">
            <v>0</v>
          </cell>
          <cell r="AA23">
            <v>0</v>
          </cell>
          <cell r="AB23">
            <v>0</v>
          </cell>
          <cell r="AC23">
            <v>0</v>
          </cell>
          <cell r="AD23">
            <v>0</v>
          </cell>
          <cell r="AE23">
            <v>0</v>
          </cell>
          <cell r="AF23">
            <v>0</v>
          </cell>
          <cell r="AG23">
            <v>0</v>
          </cell>
          <cell r="AH23">
            <v>0</v>
          </cell>
        </row>
        <row r="24">
          <cell r="B24" t="str">
            <v>65523-A3500</v>
          </cell>
          <cell r="C24" t="str">
            <v>EXTN-RR FLR FRT (포터블 용접)</v>
          </cell>
          <cell r="D24">
            <v>0</v>
          </cell>
          <cell r="E24">
            <v>0</v>
          </cell>
          <cell r="F24">
            <v>0</v>
          </cell>
          <cell r="G24">
            <v>0</v>
          </cell>
          <cell r="H24">
            <v>0</v>
          </cell>
          <cell r="I24">
            <v>0</v>
          </cell>
          <cell r="J24">
            <v>0</v>
          </cell>
          <cell r="K24">
            <v>0</v>
          </cell>
          <cell r="L24">
            <v>0</v>
          </cell>
          <cell r="M24">
            <v>0</v>
          </cell>
          <cell r="N24">
            <v>0</v>
          </cell>
          <cell r="O24">
            <v>0</v>
          </cell>
          <cell r="P24">
            <v>0</v>
          </cell>
          <cell r="Q24">
            <v>0</v>
          </cell>
          <cell r="R24">
            <v>0</v>
          </cell>
          <cell r="S24">
            <v>0</v>
          </cell>
          <cell r="T24">
            <v>0</v>
          </cell>
          <cell r="U24">
            <v>0</v>
          </cell>
          <cell r="V24">
            <v>0</v>
          </cell>
          <cell r="W24">
            <v>0</v>
          </cell>
          <cell r="X24">
            <v>0</v>
          </cell>
          <cell r="Y24">
            <v>0</v>
          </cell>
          <cell r="Z24">
            <v>0</v>
          </cell>
          <cell r="AA24">
            <v>0</v>
          </cell>
          <cell r="AB24">
            <v>0</v>
          </cell>
          <cell r="AC24">
            <v>0</v>
          </cell>
          <cell r="AD24">
            <v>0</v>
          </cell>
          <cell r="AE24">
            <v>0</v>
          </cell>
          <cell r="AF24">
            <v>0</v>
          </cell>
          <cell r="AG24">
            <v>0</v>
          </cell>
          <cell r="AH24">
            <v>0</v>
          </cell>
        </row>
        <row r="25">
          <cell r="B25" t="str">
            <v>65711-A3000BL</v>
          </cell>
          <cell r="C25" t="str">
            <v>MBR-RR FLR SIDE LH BL</v>
          </cell>
          <cell r="D25">
            <v>0</v>
          </cell>
          <cell r="E25">
            <v>0</v>
          </cell>
          <cell r="F25">
            <v>0</v>
          </cell>
          <cell r="G25">
            <v>0</v>
          </cell>
          <cell r="H25">
            <v>0</v>
          </cell>
          <cell r="I25">
            <v>0</v>
          </cell>
          <cell r="J25">
            <v>0</v>
          </cell>
          <cell r="K25">
            <v>0</v>
          </cell>
          <cell r="L25">
            <v>0</v>
          </cell>
          <cell r="M25">
            <v>0</v>
          </cell>
          <cell r="N25">
            <v>0</v>
          </cell>
          <cell r="O25">
            <v>0</v>
          </cell>
          <cell r="P25">
            <v>0</v>
          </cell>
          <cell r="Q25">
            <v>0</v>
          </cell>
          <cell r="R25">
            <v>0</v>
          </cell>
          <cell r="S25">
            <v>0</v>
          </cell>
          <cell r="T25">
            <v>0</v>
          </cell>
          <cell r="U25">
            <v>0</v>
          </cell>
          <cell r="V25">
            <v>0</v>
          </cell>
          <cell r="W25">
            <v>0</v>
          </cell>
          <cell r="X25">
            <v>0</v>
          </cell>
          <cell r="Y25">
            <v>0</v>
          </cell>
          <cell r="Z25">
            <v>0</v>
          </cell>
          <cell r="AA25">
            <v>0</v>
          </cell>
          <cell r="AB25">
            <v>0</v>
          </cell>
          <cell r="AC25">
            <v>0</v>
          </cell>
          <cell r="AD25">
            <v>0</v>
          </cell>
          <cell r="AE25">
            <v>0</v>
          </cell>
          <cell r="AF25">
            <v>0</v>
          </cell>
          <cell r="AG25">
            <v>0</v>
          </cell>
          <cell r="AH25">
            <v>0</v>
          </cell>
        </row>
        <row r="26">
          <cell r="B26" t="str">
            <v>65779-1Y010</v>
          </cell>
          <cell r="C26" t="str">
            <v>BRKT BRAKE-HOSE RR, LH</v>
          </cell>
          <cell r="D26">
            <v>0</v>
          </cell>
          <cell r="E26">
            <v>0</v>
          </cell>
          <cell r="F26">
            <v>0</v>
          </cell>
          <cell r="G26">
            <v>0</v>
          </cell>
          <cell r="H26">
            <v>0</v>
          </cell>
          <cell r="I26">
            <v>0</v>
          </cell>
          <cell r="J26">
            <v>0</v>
          </cell>
          <cell r="K26">
            <v>0</v>
          </cell>
          <cell r="L26">
            <v>0</v>
          </cell>
          <cell r="M26">
            <v>0</v>
          </cell>
          <cell r="N26">
            <v>0</v>
          </cell>
          <cell r="O26">
            <v>0</v>
          </cell>
          <cell r="P26">
            <v>0</v>
          </cell>
          <cell r="Q26">
            <v>0</v>
          </cell>
          <cell r="R26">
            <v>0</v>
          </cell>
          <cell r="S26">
            <v>0</v>
          </cell>
          <cell r="T26">
            <v>0</v>
          </cell>
          <cell r="U26">
            <v>0</v>
          </cell>
          <cell r="V26">
            <v>0</v>
          </cell>
          <cell r="W26">
            <v>0</v>
          </cell>
          <cell r="X26">
            <v>0</v>
          </cell>
          <cell r="Y26">
            <v>0</v>
          </cell>
          <cell r="Z26">
            <v>0</v>
          </cell>
          <cell r="AA26">
            <v>0</v>
          </cell>
          <cell r="AB26">
            <v>0</v>
          </cell>
          <cell r="AC26">
            <v>0</v>
          </cell>
          <cell r="AD26">
            <v>0</v>
          </cell>
          <cell r="AE26">
            <v>0</v>
          </cell>
          <cell r="AF26">
            <v>0</v>
          </cell>
          <cell r="AG26">
            <v>0</v>
          </cell>
          <cell r="AH26">
            <v>0</v>
          </cell>
        </row>
        <row r="27">
          <cell r="B27" t="str">
            <v>65789-1Y010</v>
          </cell>
          <cell r="C27" t="str">
            <v>BRKT BRAKE-HOSE RR, RH</v>
          </cell>
          <cell r="D27">
            <v>0</v>
          </cell>
          <cell r="E27">
            <v>0</v>
          </cell>
          <cell r="F27">
            <v>0</v>
          </cell>
          <cell r="G27">
            <v>0</v>
          </cell>
          <cell r="H27">
            <v>0</v>
          </cell>
          <cell r="I27">
            <v>0</v>
          </cell>
          <cell r="J27">
            <v>0</v>
          </cell>
          <cell r="K27">
            <v>0</v>
          </cell>
          <cell r="L27">
            <v>0</v>
          </cell>
          <cell r="M27">
            <v>0</v>
          </cell>
          <cell r="N27">
            <v>0</v>
          </cell>
          <cell r="O27">
            <v>0</v>
          </cell>
          <cell r="P27">
            <v>0</v>
          </cell>
          <cell r="Q27">
            <v>0</v>
          </cell>
          <cell r="R27">
            <v>0</v>
          </cell>
          <cell r="S27">
            <v>0</v>
          </cell>
          <cell r="T27">
            <v>0</v>
          </cell>
          <cell r="U27">
            <v>0</v>
          </cell>
          <cell r="V27">
            <v>0</v>
          </cell>
          <cell r="W27">
            <v>0</v>
          </cell>
          <cell r="X27">
            <v>0</v>
          </cell>
          <cell r="Y27">
            <v>0</v>
          </cell>
          <cell r="Z27">
            <v>0</v>
          </cell>
          <cell r="AA27">
            <v>0</v>
          </cell>
          <cell r="AB27">
            <v>0</v>
          </cell>
          <cell r="AC27">
            <v>0</v>
          </cell>
          <cell r="AD27">
            <v>0</v>
          </cell>
          <cell r="AE27">
            <v>0</v>
          </cell>
          <cell r="AF27">
            <v>0</v>
          </cell>
          <cell r="AG27">
            <v>0</v>
          </cell>
          <cell r="AH27">
            <v>0</v>
          </cell>
        </row>
        <row r="28">
          <cell r="B28" t="str">
            <v>65798-1Y000</v>
          </cell>
          <cell r="C28" t="str">
            <v>BAR-MUFFLER HANGER NO.2 LH</v>
          </cell>
          <cell r="D28">
            <v>0</v>
          </cell>
          <cell r="E28">
            <v>0</v>
          </cell>
          <cell r="F28">
            <v>0</v>
          </cell>
          <cell r="G28">
            <v>0</v>
          </cell>
          <cell r="H28">
            <v>0</v>
          </cell>
          <cell r="I28">
            <v>0</v>
          </cell>
          <cell r="J28">
            <v>0</v>
          </cell>
          <cell r="K28">
            <v>0</v>
          </cell>
          <cell r="L28">
            <v>0</v>
          </cell>
          <cell r="M28">
            <v>0</v>
          </cell>
          <cell r="N28">
            <v>0</v>
          </cell>
          <cell r="O28">
            <v>0</v>
          </cell>
          <cell r="P28">
            <v>0</v>
          </cell>
          <cell r="Q28">
            <v>0</v>
          </cell>
          <cell r="R28">
            <v>0</v>
          </cell>
          <cell r="S28">
            <v>0</v>
          </cell>
          <cell r="T28">
            <v>0</v>
          </cell>
          <cell r="U28">
            <v>0</v>
          </cell>
          <cell r="V28">
            <v>0</v>
          </cell>
          <cell r="W28">
            <v>0</v>
          </cell>
          <cell r="X28">
            <v>0</v>
          </cell>
          <cell r="Y28">
            <v>0</v>
          </cell>
          <cell r="Z28">
            <v>0</v>
          </cell>
          <cell r="AA28">
            <v>0</v>
          </cell>
          <cell r="AB28">
            <v>0</v>
          </cell>
          <cell r="AC28">
            <v>0</v>
          </cell>
          <cell r="AD28">
            <v>0</v>
          </cell>
          <cell r="AE28">
            <v>0</v>
          </cell>
          <cell r="AF28">
            <v>0</v>
          </cell>
          <cell r="AG28">
            <v>0</v>
          </cell>
          <cell r="AH28">
            <v>0</v>
          </cell>
        </row>
        <row r="29">
          <cell r="B29" t="str">
            <v>65821-1Y800</v>
          </cell>
          <cell r="C29" t="str">
            <v>BRKT ASS'Y-RR SEAT CUSHION MTG</v>
          </cell>
          <cell r="D29">
            <v>0</v>
          </cell>
          <cell r="E29">
            <v>0</v>
          </cell>
          <cell r="F29">
            <v>0</v>
          </cell>
          <cell r="G29">
            <v>0</v>
          </cell>
          <cell r="H29">
            <v>0</v>
          </cell>
          <cell r="I29">
            <v>0</v>
          </cell>
          <cell r="J29">
            <v>0</v>
          </cell>
          <cell r="K29">
            <v>0</v>
          </cell>
          <cell r="L29">
            <v>0</v>
          </cell>
          <cell r="M29">
            <v>0</v>
          </cell>
          <cell r="N29">
            <v>0</v>
          </cell>
          <cell r="O29">
            <v>0</v>
          </cell>
          <cell r="P29">
            <v>0</v>
          </cell>
          <cell r="Q29">
            <v>0</v>
          </cell>
          <cell r="R29">
            <v>0</v>
          </cell>
          <cell r="S29">
            <v>0</v>
          </cell>
          <cell r="T29">
            <v>0</v>
          </cell>
          <cell r="U29">
            <v>0</v>
          </cell>
          <cell r="V29">
            <v>0</v>
          </cell>
          <cell r="W29">
            <v>0</v>
          </cell>
          <cell r="X29">
            <v>0</v>
          </cell>
          <cell r="Y29">
            <v>0</v>
          </cell>
          <cell r="Z29">
            <v>0</v>
          </cell>
          <cell r="AA29">
            <v>0</v>
          </cell>
          <cell r="AB29">
            <v>0</v>
          </cell>
          <cell r="AC29">
            <v>0</v>
          </cell>
          <cell r="AD29">
            <v>0</v>
          </cell>
          <cell r="AE29">
            <v>0</v>
          </cell>
          <cell r="AF29">
            <v>0</v>
          </cell>
          <cell r="AG29">
            <v>0</v>
          </cell>
          <cell r="AH29">
            <v>0</v>
          </cell>
        </row>
        <row r="30">
          <cell r="B30" t="str">
            <v>65837-A3000</v>
          </cell>
          <cell r="C30" t="str">
            <v>BRKT-2ND SEAT MTG OTR LH</v>
          </cell>
          <cell r="D30">
            <v>0</v>
          </cell>
          <cell r="E30">
            <v>0</v>
          </cell>
          <cell r="F30">
            <v>0</v>
          </cell>
          <cell r="G30">
            <v>0</v>
          </cell>
          <cell r="H30">
            <v>0</v>
          </cell>
          <cell r="I30">
            <v>0</v>
          </cell>
          <cell r="J30">
            <v>0</v>
          </cell>
          <cell r="K30">
            <v>0</v>
          </cell>
          <cell r="L30">
            <v>0</v>
          </cell>
          <cell r="M30">
            <v>0</v>
          </cell>
          <cell r="N30">
            <v>0</v>
          </cell>
          <cell r="O30">
            <v>0</v>
          </cell>
          <cell r="P30">
            <v>0</v>
          </cell>
          <cell r="Q30">
            <v>0</v>
          </cell>
          <cell r="R30">
            <v>0</v>
          </cell>
          <cell r="S30">
            <v>0</v>
          </cell>
          <cell r="T30">
            <v>0</v>
          </cell>
          <cell r="U30">
            <v>0</v>
          </cell>
          <cell r="V30">
            <v>0</v>
          </cell>
          <cell r="W30">
            <v>0</v>
          </cell>
          <cell r="X30">
            <v>0</v>
          </cell>
          <cell r="Y30">
            <v>0</v>
          </cell>
          <cell r="Z30">
            <v>0</v>
          </cell>
          <cell r="AA30">
            <v>0</v>
          </cell>
          <cell r="AB30">
            <v>0</v>
          </cell>
          <cell r="AC30">
            <v>0</v>
          </cell>
          <cell r="AD30">
            <v>0</v>
          </cell>
          <cell r="AE30">
            <v>0</v>
          </cell>
          <cell r="AF30">
            <v>0</v>
          </cell>
          <cell r="AG30">
            <v>0</v>
          </cell>
          <cell r="AH30">
            <v>0</v>
          </cell>
        </row>
        <row r="31">
          <cell r="B31" t="str">
            <v>65837-A3800</v>
          </cell>
          <cell r="C31" t="str">
            <v>BRKT-2ND SEAT MTG OTR LH</v>
          </cell>
          <cell r="D31">
            <v>0</v>
          </cell>
          <cell r="E31">
            <v>0</v>
          </cell>
          <cell r="F31">
            <v>0</v>
          </cell>
          <cell r="G31">
            <v>0</v>
          </cell>
          <cell r="H31">
            <v>0</v>
          </cell>
          <cell r="I31">
            <v>0</v>
          </cell>
          <cell r="J31">
            <v>0</v>
          </cell>
          <cell r="K31">
            <v>0</v>
          </cell>
          <cell r="L31">
            <v>0</v>
          </cell>
          <cell r="M31">
            <v>0</v>
          </cell>
          <cell r="N31">
            <v>0</v>
          </cell>
          <cell r="O31">
            <v>0</v>
          </cell>
          <cell r="P31">
            <v>0</v>
          </cell>
          <cell r="Q31">
            <v>0</v>
          </cell>
          <cell r="R31">
            <v>0</v>
          </cell>
          <cell r="S31">
            <v>0</v>
          </cell>
          <cell r="T31">
            <v>0</v>
          </cell>
          <cell r="U31">
            <v>0</v>
          </cell>
          <cell r="V31">
            <v>0</v>
          </cell>
          <cell r="W31">
            <v>0</v>
          </cell>
          <cell r="X31">
            <v>0</v>
          </cell>
          <cell r="Y31">
            <v>0</v>
          </cell>
          <cell r="Z31">
            <v>0</v>
          </cell>
          <cell r="AA31">
            <v>0</v>
          </cell>
          <cell r="AB31">
            <v>0</v>
          </cell>
          <cell r="AC31">
            <v>0</v>
          </cell>
          <cell r="AD31">
            <v>0</v>
          </cell>
          <cell r="AE31">
            <v>0</v>
          </cell>
          <cell r="AF31">
            <v>0</v>
          </cell>
          <cell r="AG31">
            <v>0</v>
          </cell>
          <cell r="AH31">
            <v>0</v>
          </cell>
        </row>
        <row r="32">
          <cell r="B32" t="str">
            <v>65847-A3000</v>
          </cell>
          <cell r="C32" t="str">
            <v>BRKT-2ND SEAT MTG OTR RH</v>
          </cell>
          <cell r="D32">
            <v>0</v>
          </cell>
          <cell r="E32">
            <v>0</v>
          </cell>
          <cell r="F32">
            <v>0</v>
          </cell>
          <cell r="G32">
            <v>0</v>
          </cell>
          <cell r="H32">
            <v>0</v>
          </cell>
          <cell r="I32">
            <v>0</v>
          </cell>
          <cell r="J32">
            <v>0</v>
          </cell>
          <cell r="K32">
            <v>0</v>
          </cell>
          <cell r="L32">
            <v>0</v>
          </cell>
          <cell r="M32">
            <v>0</v>
          </cell>
          <cell r="N32">
            <v>0</v>
          </cell>
          <cell r="O32">
            <v>0</v>
          </cell>
          <cell r="P32">
            <v>0</v>
          </cell>
          <cell r="Q32">
            <v>0</v>
          </cell>
          <cell r="R32">
            <v>0</v>
          </cell>
          <cell r="S32">
            <v>0</v>
          </cell>
          <cell r="T32">
            <v>0</v>
          </cell>
          <cell r="U32">
            <v>0</v>
          </cell>
          <cell r="V32">
            <v>0</v>
          </cell>
          <cell r="W32">
            <v>0</v>
          </cell>
          <cell r="X32">
            <v>0</v>
          </cell>
          <cell r="Y32">
            <v>0</v>
          </cell>
          <cell r="Z32">
            <v>0</v>
          </cell>
          <cell r="AA32">
            <v>0</v>
          </cell>
          <cell r="AB32">
            <v>0</v>
          </cell>
          <cell r="AC32">
            <v>0</v>
          </cell>
          <cell r="AD32">
            <v>0</v>
          </cell>
          <cell r="AE32">
            <v>0</v>
          </cell>
          <cell r="AF32">
            <v>0</v>
          </cell>
          <cell r="AG32">
            <v>0</v>
          </cell>
          <cell r="AH32">
            <v>0</v>
          </cell>
        </row>
        <row r="33">
          <cell r="B33" t="str">
            <v>65847-A3800</v>
          </cell>
          <cell r="C33" t="str">
            <v>BRKT-2ND SEAT MTG OTR RH</v>
          </cell>
          <cell r="D33">
            <v>0</v>
          </cell>
          <cell r="E33">
            <v>0</v>
          </cell>
          <cell r="F33">
            <v>0</v>
          </cell>
          <cell r="G33">
            <v>0</v>
          </cell>
          <cell r="H33">
            <v>0</v>
          </cell>
          <cell r="I33">
            <v>0</v>
          </cell>
          <cell r="J33">
            <v>0</v>
          </cell>
          <cell r="K33">
            <v>0</v>
          </cell>
          <cell r="L33">
            <v>0</v>
          </cell>
          <cell r="M33">
            <v>0</v>
          </cell>
          <cell r="N33">
            <v>0</v>
          </cell>
          <cell r="O33">
            <v>0</v>
          </cell>
          <cell r="P33">
            <v>0</v>
          </cell>
          <cell r="Q33">
            <v>0</v>
          </cell>
          <cell r="R33">
            <v>0</v>
          </cell>
          <cell r="S33">
            <v>0</v>
          </cell>
          <cell r="T33">
            <v>0</v>
          </cell>
          <cell r="U33">
            <v>0</v>
          </cell>
          <cell r="V33">
            <v>0</v>
          </cell>
          <cell r="W33">
            <v>0</v>
          </cell>
          <cell r="X33">
            <v>0</v>
          </cell>
          <cell r="Y33">
            <v>0</v>
          </cell>
          <cell r="Z33">
            <v>0</v>
          </cell>
          <cell r="AA33">
            <v>0</v>
          </cell>
          <cell r="AB33">
            <v>0</v>
          </cell>
          <cell r="AC33">
            <v>0</v>
          </cell>
          <cell r="AD33">
            <v>0</v>
          </cell>
          <cell r="AE33">
            <v>0</v>
          </cell>
          <cell r="AF33">
            <v>0</v>
          </cell>
          <cell r="AG33">
            <v>0</v>
          </cell>
          <cell r="AH33">
            <v>0</v>
          </cell>
        </row>
        <row r="34">
          <cell r="B34" t="str">
            <v>65510-E2510</v>
          </cell>
          <cell r="C34" t="str">
            <v>PNL ASSY-EXTN RR FLR FR</v>
          </cell>
          <cell r="D34">
            <v>80</v>
          </cell>
          <cell r="E34">
            <v>40</v>
          </cell>
          <cell r="F34">
            <v>60</v>
          </cell>
          <cell r="G34">
            <v>40</v>
          </cell>
          <cell r="H34">
            <v>40</v>
          </cell>
          <cell r="I34">
            <v>0</v>
          </cell>
          <cell r="J34">
            <v>0</v>
          </cell>
          <cell r="K34">
            <v>40</v>
          </cell>
          <cell r="L34">
            <v>20</v>
          </cell>
          <cell r="M34">
            <v>40</v>
          </cell>
          <cell r="N34">
            <v>40</v>
          </cell>
          <cell r="O34">
            <v>40</v>
          </cell>
          <cell r="P34">
            <v>0</v>
          </cell>
          <cell r="Q34">
            <v>0</v>
          </cell>
          <cell r="R34">
            <v>80</v>
          </cell>
          <cell r="S34">
            <v>60</v>
          </cell>
          <cell r="T34">
            <v>60</v>
          </cell>
          <cell r="U34">
            <v>40</v>
          </cell>
          <cell r="V34">
            <v>0</v>
          </cell>
          <cell r="W34">
            <v>0</v>
          </cell>
          <cell r="X34">
            <v>0</v>
          </cell>
          <cell r="Y34">
            <v>0</v>
          </cell>
          <cell r="Z34">
            <v>0</v>
          </cell>
          <cell r="AA34">
            <v>0</v>
          </cell>
          <cell r="AB34">
            <v>0</v>
          </cell>
          <cell r="AC34">
            <v>0</v>
          </cell>
          <cell r="AD34">
            <v>0</v>
          </cell>
          <cell r="AE34">
            <v>0</v>
          </cell>
          <cell r="AF34">
            <v>0</v>
          </cell>
          <cell r="AG34">
            <v>0</v>
          </cell>
          <cell r="AH34">
            <v>0</v>
          </cell>
        </row>
        <row r="35">
          <cell r="B35" t="str">
            <v>64749-CV000</v>
          </cell>
          <cell r="C35" t="str">
            <v>NUT-BATTERY MTG NO.2</v>
          </cell>
          <cell r="D35">
            <v>0</v>
          </cell>
          <cell r="E35">
            <v>0</v>
          </cell>
          <cell r="F35">
            <v>0</v>
          </cell>
          <cell r="G35">
            <v>0</v>
          </cell>
          <cell r="H35">
            <v>0</v>
          </cell>
          <cell r="I35">
            <v>0</v>
          </cell>
          <cell r="J35">
            <v>0</v>
          </cell>
          <cell r="K35">
            <v>0</v>
          </cell>
          <cell r="L35">
            <v>0</v>
          </cell>
          <cell r="M35">
            <v>0</v>
          </cell>
          <cell r="N35">
            <v>0</v>
          </cell>
          <cell r="O35">
            <v>0</v>
          </cell>
          <cell r="P35">
            <v>0</v>
          </cell>
          <cell r="Q35">
            <v>0</v>
          </cell>
          <cell r="R35">
            <v>0</v>
          </cell>
          <cell r="S35">
            <v>0</v>
          </cell>
          <cell r="T35">
            <v>0</v>
          </cell>
          <cell r="U35">
            <v>0</v>
          </cell>
          <cell r="V35">
            <v>0</v>
          </cell>
          <cell r="W35">
            <v>0</v>
          </cell>
          <cell r="X35">
            <v>0</v>
          </cell>
          <cell r="Y35">
            <v>0</v>
          </cell>
          <cell r="Z35">
            <v>0</v>
          </cell>
          <cell r="AA35">
            <v>0</v>
          </cell>
          <cell r="AB35">
            <v>0</v>
          </cell>
          <cell r="AC35">
            <v>0</v>
          </cell>
          <cell r="AD35">
            <v>0</v>
          </cell>
          <cell r="AE35">
            <v>0</v>
          </cell>
          <cell r="AF35">
            <v>0</v>
          </cell>
          <cell r="AG35">
            <v>0</v>
          </cell>
          <cell r="AH35">
            <v>0</v>
          </cell>
        </row>
        <row r="36">
          <cell r="B36" t="str">
            <v>65567-E2510</v>
          </cell>
          <cell r="C36" t="str">
            <v>BRKT  ASSY-RR SEAT MTG CTR</v>
          </cell>
          <cell r="D36">
            <v>0</v>
          </cell>
          <cell r="E36">
            <v>0</v>
          </cell>
          <cell r="F36">
            <v>0</v>
          </cell>
          <cell r="G36">
            <v>0</v>
          </cell>
          <cell r="H36">
            <v>0</v>
          </cell>
          <cell r="I36">
            <v>0</v>
          </cell>
          <cell r="J36">
            <v>0</v>
          </cell>
          <cell r="K36">
            <v>0</v>
          </cell>
          <cell r="L36">
            <v>0</v>
          </cell>
          <cell r="M36">
            <v>0</v>
          </cell>
          <cell r="N36">
            <v>0</v>
          </cell>
          <cell r="O36">
            <v>0</v>
          </cell>
          <cell r="P36">
            <v>0</v>
          </cell>
          <cell r="Q36">
            <v>0</v>
          </cell>
          <cell r="R36">
            <v>0</v>
          </cell>
          <cell r="S36">
            <v>0</v>
          </cell>
          <cell r="T36">
            <v>0</v>
          </cell>
          <cell r="U36">
            <v>0</v>
          </cell>
          <cell r="V36">
            <v>0</v>
          </cell>
          <cell r="W36">
            <v>0</v>
          </cell>
          <cell r="X36">
            <v>0</v>
          </cell>
          <cell r="Y36">
            <v>0</v>
          </cell>
          <cell r="Z36">
            <v>0</v>
          </cell>
          <cell r="AA36">
            <v>0</v>
          </cell>
          <cell r="AB36">
            <v>0</v>
          </cell>
          <cell r="AC36">
            <v>0</v>
          </cell>
          <cell r="AD36">
            <v>0</v>
          </cell>
          <cell r="AE36">
            <v>0</v>
          </cell>
          <cell r="AF36">
            <v>0</v>
          </cell>
          <cell r="AG36">
            <v>0</v>
          </cell>
          <cell r="AH36">
            <v>0</v>
          </cell>
        </row>
        <row r="37">
          <cell r="B37" t="str">
            <v>65598-E2510</v>
          </cell>
          <cell r="C37" t="str">
            <v xml:space="preserve">BRKT BATTERY MTG RR </v>
          </cell>
          <cell r="D37">
            <v>0</v>
          </cell>
          <cell r="E37">
            <v>0</v>
          </cell>
          <cell r="F37">
            <v>0</v>
          </cell>
          <cell r="G37">
            <v>0</v>
          </cell>
          <cell r="H37">
            <v>0</v>
          </cell>
          <cell r="I37">
            <v>0</v>
          </cell>
          <cell r="J37">
            <v>0</v>
          </cell>
          <cell r="K37">
            <v>0</v>
          </cell>
          <cell r="L37">
            <v>0</v>
          </cell>
          <cell r="M37">
            <v>0</v>
          </cell>
          <cell r="N37">
            <v>0</v>
          </cell>
          <cell r="O37">
            <v>0</v>
          </cell>
          <cell r="P37">
            <v>0</v>
          </cell>
          <cell r="Q37">
            <v>0</v>
          </cell>
          <cell r="R37">
            <v>0</v>
          </cell>
          <cell r="S37">
            <v>0</v>
          </cell>
          <cell r="T37">
            <v>0</v>
          </cell>
          <cell r="U37">
            <v>0</v>
          </cell>
          <cell r="V37">
            <v>0</v>
          </cell>
          <cell r="W37">
            <v>0</v>
          </cell>
          <cell r="X37">
            <v>0</v>
          </cell>
          <cell r="Y37">
            <v>0</v>
          </cell>
          <cell r="Z37">
            <v>0</v>
          </cell>
          <cell r="AA37">
            <v>0</v>
          </cell>
          <cell r="AB37">
            <v>0</v>
          </cell>
          <cell r="AC37">
            <v>0</v>
          </cell>
          <cell r="AD37">
            <v>0</v>
          </cell>
          <cell r="AE37">
            <v>0</v>
          </cell>
          <cell r="AF37">
            <v>0</v>
          </cell>
          <cell r="AG37">
            <v>0</v>
          </cell>
          <cell r="AH37">
            <v>0</v>
          </cell>
        </row>
        <row r="38">
          <cell r="B38" t="str">
            <v>657A5-E2510</v>
          </cell>
          <cell r="C38" t="str">
            <v>MEMBER-RR FLOOR CROSS LH NO.2</v>
          </cell>
          <cell r="D38">
            <v>0</v>
          </cell>
          <cell r="E38">
            <v>300</v>
          </cell>
          <cell r="F38">
            <v>0</v>
          </cell>
          <cell r="G38">
            <v>0</v>
          </cell>
          <cell r="H38">
            <v>0</v>
          </cell>
          <cell r="I38">
            <v>0</v>
          </cell>
          <cell r="J38">
            <v>0</v>
          </cell>
          <cell r="K38">
            <v>0</v>
          </cell>
          <cell r="L38">
            <v>0</v>
          </cell>
          <cell r="M38">
            <v>0</v>
          </cell>
          <cell r="N38">
            <v>0</v>
          </cell>
          <cell r="O38">
            <v>300</v>
          </cell>
          <cell r="P38">
            <v>0</v>
          </cell>
          <cell r="Q38">
            <v>0</v>
          </cell>
          <cell r="R38">
            <v>0</v>
          </cell>
          <cell r="S38">
            <v>0</v>
          </cell>
          <cell r="T38">
            <v>300</v>
          </cell>
          <cell r="U38">
            <v>0</v>
          </cell>
          <cell r="V38">
            <v>0</v>
          </cell>
          <cell r="W38">
            <v>0</v>
          </cell>
          <cell r="X38">
            <v>0</v>
          </cell>
          <cell r="Y38">
            <v>0</v>
          </cell>
          <cell r="Z38">
            <v>0</v>
          </cell>
          <cell r="AA38">
            <v>0</v>
          </cell>
          <cell r="AB38">
            <v>0</v>
          </cell>
          <cell r="AC38">
            <v>0</v>
          </cell>
          <cell r="AD38">
            <v>0</v>
          </cell>
          <cell r="AE38">
            <v>0</v>
          </cell>
          <cell r="AF38">
            <v>0</v>
          </cell>
          <cell r="AG38">
            <v>0</v>
          </cell>
          <cell r="AH38">
            <v>0</v>
          </cell>
        </row>
        <row r="39">
          <cell r="B39" t="str">
            <v>657B5-E2510</v>
          </cell>
          <cell r="C39" t="str">
            <v>MEMBER-RR FLOOR CROSS RH NO.2</v>
          </cell>
          <cell r="D39">
            <v>0</v>
          </cell>
          <cell r="E39">
            <v>300</v>
          </cell>
          <cell r="F39">
            <v>0</v>
          </cell>
          <cell r="G39">
            <v>0</v>
          </cell>
          <cell r="H39">
            <v>0</v>
          </cell>
          <cell r="I39">
            <v>0</v>
          </cell>
          <cell r="J39">
            <v>0</v>
          </cell>
          <cell r="K39">
            <v>0</v>
          </cell>
          <cell r="L39">
            <v>0</v>
          </cell>
          <cell r="M39">
            <v>0</v>
          </cell>
          <cell r="N39">
            <v>0</v>
          </cell>
          <cell r="O39">
            <v>300</v>
          </cell>
          <cell r="P39">
            <v>0</v>
          </cell>
          <cell r="Q39">
            <v>0</v>
          </cell>
          <cell r="R39">
            <v>0</v>
          </cell>
          <cell r="S39">
            <v>0</v>
          </cell>
          <cell r="T39">
            <v>300</v>
          </cell>
          <cell r="U39">
            <v>0</v>
          </cell>
          <cell r="V39">
            <v>0</v>
          </cell>
          <cell r="W39">
            <v>0</v>
          </cell>
          <cell r="X39">
            <v>0</v>
          </cell>
          <cell r="Y39">
            <v>0</v>
          </cell>
          <cell r="Z39">
            <v>0</v>
          </cell>
          <cell r="AA39">
            <v>0</v>
          </cell>
          <cell r="AB39">
            <v>0</v>
          </cell>
          <cell r="AC39">
            <v>0</v>
          </cell>
          <cell r="AD39">
            <v>0</v>
          </cell>
          <cell r="AE39">
            <v>0</v>
          </cell>
          <cell r="AF39">
            <v>0</v>
          </cell>
          <cell r="AG39">
            <v>0</v>
          </cell>
          <cell r="AH39">
            <v>0</v>
          </cell>
        </row>
        <row r="40">
          <cell r="B40" t="str">
            <v>13905-06000</v>
          </cell>
          <cell r="C40" t="str">
            <v>NUT - WELD</v>
          </cell>
          <cell r="D40">
            <v>0</v>
          </cell>
          <cell r="E40">
            <v>0</v>
          </cell>
          <cell r="F40">
            <v>0</v>
          </cell>
          <cell r="G40">
            <v>0</v>
          </cell>
          <cell r="H40">
            <v>0</v>
          </cell>
          <cell r="I40">
            <v>0</v>
          </cell>
          <cell r="J40">
            <v>0</v>
          </cell>
          <cell r="K40">
            <v>0</v>
          </cell>
          <cell r="L40">
            <v>0</v>
          </cell>
          <cell r="M40">
            <v>0</v>
          </cell>
          <cell r="N40">
            <v>0</v>
          </cell>
          <cell r="O40">
            <v>0</v>
          </cell>
          <cell r="P40">
            <v>0</v>
          </cell>
          <cell r="Q40">
            <v>0</v>
          </cell>
          <cell r="R40">
            <v>0</v>
          </cell>
          <cell r="S40">
            <v>0</v>
          </cell>
          <cell r="T40">
            <v>0</v>
          </cell>
          <cell r="U40">
            <v>0</v>
          </cell>
          <cell r="V40">
            <v>0</v>
          </cell>
          <cell r="W40">
            <v>0</v>
          </cell>
          <cell r="X40">
            <v>0</v>
          </cell>
          <cell r="Y40">
            <v>0</v>
          </cell>
          <cell r="Z40">
            <v>0</v>
          </cell>
          <cell r="AA40">
            <v>0</v>
          </cell>
          <cell r="AB40">
            <v>0</v>
          </cell>
          <cell r="AC40">
            <v>0</v>
          </cell>
          <cell r="AD40">
            <v>0</v>
          </cell>
          <cell r="AE40">
            <v>0</v>
          </cell>
          <cell r="AF40">
            <v>0</v>
          </cell>
          <cell r="AG40">
            <v>0</v>
          </cell>
          <cell r="AH40">
            <v>0</v>
          </cell>
        </row>
        <row r="41">
          <cell r="B41" t="str">
            <v>13905-08000</v>
          </cell>
          <cell r="C41" t="str">
            <v>NUT - WELD</v>
          </cell>
          <cell r="D41">
            <v>0</v>
          </cell>
          <cell r="E41">
            <v>0</v>
          </cell>
          <cell r="F41">
            <v>0</v>
          </cell>
          <cell r="G41">
            <v>0</v>
          </cell>
          <cell r="H41">
            <v>0</v>
          </cell>
          <cell r="I41">
            <v>0</v>
          </cell>
          <cell r="J41">
            <v>0</v>
          </cell>
          <cell r="K41">
            <v>0</v>
          </cell>
          <cell r="L41">
            <v>0</v>
          </cell>
          <cell r="M41">
            <v>0</v>
          </cell>
          <cell r="N41">
            <v>0</v>
          </cell>
          <cell r="O41">
            <v>0</v>
          </cell>
          <cell r="P41">
            <v>0</v>
          </cell>
          <cell r="Q41">
            <v>0</v>
          </cell>
          <cell r="R41">
            <v>0</v>
          </cell>
          <cell r="S41">
            <v>0</v>
          </cell>
          <cell r="T41">
            <v>0</v>
          </cell>
          <cell r="U41">
            <v>0</v>
          </cell>
          <cell r="V41">
            <v>0</v>
          </cell>
          <cell r="W41">
            <v>0</v>
          </cell>
          <cell r="X41">
            <v>0</v>
          </cell>
          <cell r="Y41">
            <v>0</v>
          </cell>
          <cell r="Z41">
            <v>0</v>
          </cell>
          <cell r="AA41">
            <v>0</v>
          </cell>
          <cell r="AB41">
            <v>0</v>
          </cell>
          <cell r="AC41">
            <v>0</v>
          </cell>
          <cell r="AD41">
            <v>0</v>
          </cell>
          <cell r="AE41">
            <v>0</v>
          </cell>
          <cell r="AF41">
            <v>0</v>
          </cell>
          <cell r="AG41">
            <v>0</v>
          </cell>
          <cell r="AH41">
            <v>0</v>
          </cell>
        </row>
        <row r="42">
          <cell r="B42" t="str">
            <v>71211-G6000</v>
          </cell>
          <cell r="C42" t="str">
            <v>PILLAR ASSY-FR INR LWR,LH</v>
          </cell>
          <cell r="D42">
            <v>0</v>
          </cell>
          <cell r="E42">
            <v>0</v>
          </cell>
          <cell r="F42">
            <v>0</v>
          </cell>
          <cell r="G42">
            <v>0</v>
          </cell>
          <cell r="H42">
            <v>0</v>
          </cell>
          <cell r="I42">
            <v>0</v>
          </cell>
          <cell r="J42">
            <v>0</v>
          </cell>
          <cell r="K42">
            <v>0</v>
          </cell>
          <cell r="L42">
            <v>0</v>
          </cell>
          <cell r="M42">
            <v>0</v>
          </cell>
          <cell r="N42">
            <v>0</v>
          </cell>
          <cell r="O42">
            <v>0</v>
          </cell>
          <cell r="P42">
            <v>0</v>
          </cell>
          <cell r="Q42">
            <v>0</v>
          </cell>
          <cell r="R42">
            <v>0</v>
          </cell>
          <cell r="S42">
            <v>0</v>
          </cell>
          <cell r="T42">
            <v>0</v>
          </cell>
          <cell r="U42">
            <v>0</v>
          </cell>
          <cell r="V42">
            <v>0</v>
          </cell>
          <cell r="W42">
            <v>0</v>
          </cell>
          <cell r="X42">
            <v>0</v>
          </cell>
          <cell r="Y42">
            <v>0</v>
          </cell>
          <cell r="Z42">
            <v>0</v>
          </cell>
          <cell r="AA42">
            <v>0</v>
          </cell>
          <cell r="AB42">
            <v>0</v>
          </cell>
          <cell r="AC42">
            <v>0</v>
          </cell>
          <cell r="AD42">
            <v>0</v>
          </cell>
          <cell r="AE42">
            <v>0</v>
          </cell>
          <cell r="AF42">
            <v>0</v>
          </cell>
          <cell r="AG42">
            <v>0</v>
          </cell>
          <cell r="AH42">
            <v>0</v>
          </cell>
        </row>
        <row r="43">
          <cell r="B43" t="str">
            <v>71211-G6900</v>
          </cell>
          <cell r="C43" t="str">
            <v>PILLAR ASSY-FR INR LWR,LH</v>
          </cell>
          <cell r="D43">
            <v>0</v>
          </cell>
          <cell r="E43">
            <v>0</v>
          </cell>
          <cell r="F43">
            <v>0</v>
          </cell>
          <cell r="G43">
            <v>0</v>
          </cell>
          <cell r="H43">
            <v>0</v>
          </cell>
          <cell r="I43">
            <v>0</v>
          </cell>
          <cell r="J43">
            <v>0</v>
          </cell>
          <cell r="K43">
            <v>0</v>
          </cell>
          <cell r="L43">
            <v>0</v>
          </cell>
          <cell r="M43">
            <v>0</v>
          </cell>
          <cell r="N43">
            <v>0</v>
          </cell>
          <cell r="O43">
            <v>0</v>
          </cell>
          <cell r="P43">
            <v>0</v>
          </cell>
          <cell r="Q43">
            <v>0</v>
          </cell>
          <cell r="R43">
            <v>0</v>
          </cell>
          <cell r="S43">
            <v>0</v>
          </cell>
          <cell r="T43">
            <v>0</v>
          </cell>
          <cell r="U43">
            <v>0</v>
          </cell>
          <cell r="V43">
            <v>0</v>
          </cell>
          <cell r="W43">
            <v>0</v>
          </cell>
          <cell r="X43">
            <v>0</v>
          </cell>
          <cell r="Y43">
            <v>0</v>
          </cell>
          <cell r="Z43">
            <v>0</v>
          </cell>
          <cell r="AA43">
            <v>0</v>
          </cell>
          <cell r="AB43">
            <v>0</v>
          </cell>
          <cell r="AC43">
            <v>0</v>
          </cell>
          <cell r="AD43">
            <v>0</v>
          </cell>
          <cell r="AE43">
            <v>0</v>
          </cell>
          <cell r="AF43">
            <v>0</v>
          </cell>
          <cell r="AG43">
            <v>0</v>
          </cell>
          <cell r="AH43">
            <v>0</v>
          </cell>
        </row>
        <row r="44">
          <cell r="B44" t="str">
            <v>71221-G6000</v>
          </cell>
          <cell r="C44" t="str">
            <v>PLR ASSY-FR INR LWR</v>
          </cell>
          <cell r="D44">
            <v>0</v>
          </cell>
          <cell r="E44">
            <v>0</v>
          </cell>
          <cell r="F44">
            <v>0</v>
          </cell>
          <cell r="G44">
            <v>0</v>
          </cell>
          <cell r="H44">
            <v>0</v>
          </cell>
          <cell r="I44">
            <v>0</v>
          </cell>
          <cell r="J44">
            <v>0</v>
          </cell>
          <cell r="K44">
            <v>0</v>
          </cell>
          <cell r="L44">
            <v>0</v>
          </cell>
          <cell r="M44">
            <v>0</v>
          </cell>
          <cell r="N44">
            <v>0</v>
          </cell>
          <cell r="O44">
            <v>0</v>
          </cell>
          <cell r="P44">
            <v>0</v>
          </cell>
          <cell r="Q44">
            <v>0</v>
          </cell>
          <cell r="R44">
            <v>0</v>
          </cell>
          <cell r="S44">
            <v>0</v>
          </cell>
          <cell r="T44">
            <v>0</v>
          </cell>
          <cell r="U44">
            <v>0</v>
          </cell>
          <cell r="V44">
            <v>0</v>
          </cell>
          <cell r="W44">
            <v>0</v>
          </cell>
          <cell r="X44">
            <v>0</v>
          </cell>
          <cell r="Y44">
            <v>0</v>
          </cell>
          <cell r="Z44">
            <v>0</v>
          </cell>
          <cell r="AA44">
            <v>0</v>
          </cell>
          <cell r="AB44">
            <v>0</v>
          </cell>
          <cell r="AC44">
            <v>0</v>
          </cell>
          <cell r="AD44">
            <v>0</v>
          </cell>
          <cell r="AE44">
            <v>0</v>
          </cell>
          <cell r="AF44">
            <v>0</v>
          </cell>
          <cell r="AG44">
            <v>0</v>
          </cell>
          <cell r="AH44">
            <v>0</v>
          </cell>
        </row>
        <row r="45">
          <cell r="B45" t="str">
            <v>71221-G6900</v>
          </cell>
          <cell r="C45" t="str">
            <v>FR PLR INR LH ( RHD 사양 )</v>
          </cell>
          <cell r="D45">
            <v>0</v>
          </cell>
          <cell r="E45">
            <v>0</v>
          </cell>
          <cell r="F45">
            <v>0</v>
          </cell>
          <cell r="G45">
            <v>0</v>
          </cell>
          <cell r="H45">
            <v>0</v>
          </cell>
          <cell r="I45">
            <v>0</v>
          </cell>
          <cell r="J45">
            <v>0</v>
          </cell>
          <cell r="K45">
            <v>0</v>
          </cell>
          <cell r="L45">
            <v>0</v>
          </cell>
          <cell r="M45">
            <v>0</v>
          </cell>
          <cell r="N45">
            <v>0</v>
          </cell>
          <cell r="O45">
            <v>0</v>
          </cell>
          <cell r="P45">
            <v>0</v>
          </cell>
          <cell r="Q45">
            <v>0</v>
          </cell>
          <cell r="R45">
            <v>0</v>
          </cell>
          <cell r="S45">
            <v>0</v>
          </cell>
          <cell r="T45">
            <v>0</v>
          </cell>
          <cell r="U45">
            <v>0</v>
          </cell>
          <cell r="V45">
            <v>0</v>
          </cell>
          <cell r="W45">
            <v>0</v>
          </cell>
          <cell r="X45">
            <v>0</v>
          </cell>
          <cell r="Y45">
            <v>0</v>
          </cell>
          <cell r="Z45">
            <v>0</v>
          </cell>
          <cell r="AA45">
            <v>0</v>
          </cell>
          <cell r="AB45">
            <v>0</v>
          </cell>
          <cell r="AC45">
            <v>0</v>
          </cell>
          <cell r="AD45">
            <v>0</v>
          </cell>
          <cell r="AE45">
            <v>0</v>
          </cell>
          <cell r="AF45">
            <v>0</v>
          </cell>
          <cell r="AG45">
            <v>0</v>
          </cell>
          <cell r="AH45">
            <v>0</v>
          </cell>
        </row>
        <row r="46">
          <cell r="B46" t="str">
            <v>71435-G6000</v>
          </cell>
          <cell r="C46" t="str">
            <v>RAIL ASSY-ROOF SIDE INR,LH</v>
          </cell>
          <cell r="D46">
            <v>0</v>
          </cell>
          <cell r="E46">
            <v>0</v>
          </cell>
          <cell r="F46">
            <v>0</v>
          </cell>
          <cell r="G46">
            <v>0</v>
          </cell>
          <cell r="H46">
            <v>0</v>
          </cell>
          <cell r="I46">
            <v>0</v>
          </cell>
          <cell r="J46">
            <v>0</v>
          </cell>
          <cell r="K46">
            <v>0</v>
          </cell>
          <cell r="L46">
            <v>0</v>
          </cell>
          <cell r="M46">
            <v>0</v>
          </cell>
          <cell r="N46">
            <v>0</v>
          </cell>
          <cell r="O46">
            <v>0</v>
          </cell>
          <cell r="P46">
            <v>0</v>
          </cell>
          <cell r="Q46">
            <v>0</v>
          </cell>
          <cell r="R46">
            <v>0</v>
          </cell>
          <cell r="S46">
            <v>0</v>
          </cell>
          <cell r="T46">
            <v>0</v>
          </cell>
          <cell r="U46">
            <v>0</v>
          </cell>
          <cell r="V46">
            <v>0</v>
          </cell>
          <cell r="W46">
            <v>0</v>
          </cell>
          <cell r="X46">
            <v>0</v>
          </cell>
          <cell r="Y46">
            <v>0</v>
          </cell>
          <cell r="Z46">
            <v>0</v>
          </cell>
          <cell r="AA46">
            <v>0</v>
          </cell>
          <cell r="AB46">
            <v>0</v>
          </cell>
          <cell r="AC46">
            <v>0</v>
          </cell>
          <cell r="AD46">
            <v>0</v>
          </cell>
          <cell r="AE46">
            <v>0</v>
          </cell>
          <cell r="AF46">
            <v>0</v>
          </cell>
          <cell r="AG46">
            <v>0</v>
          </cell>
          <cell r="AH46">
            <v>0</v>
          </cell>
        </row>
        <row r="47">
          <cell r="B47" t="str">
            <v>71445-G6000</v>
          </cell>
          <cell r="C47" t="str">
            <v>RAIL ASSY-ROOF SIDE INR,RH</v>
          </cell>
          <cell r="D47">
            <v>0</v>
          </cell>
          <cell r="E47">
            <v>0</v>
          </cell>
          <cell r="F47">
            <v>0</v>
          </cell>
          <cell r="G47">
            <v>0</v>
          </cell>
          <cell r="H47">
            <v>0</v>
          </cell>
          <cell r="I47">
            <v>0</v>
          </cell>
          <cell r="J47">
            <v>0</v>
          </cell>
          <cell r="K47">
            <v>0</v>
          </cell>
          <cell r="L47">
            <v>0</v>
          </cell>
          <cell r="M47">
            <v>0</v>
          </cell>
          <cell r="N47">
            <v>0</v>
          </cell>
          <cell r="O47">
            <v>0</v>
          </cell>
          <cell r="P47">
            <v>0</v>
          </cell>
          <cell r="Q47">
            <v>0</v>
          </cell>
          <cell r="R47">
            <v>0</v>
          </cell>
          <cell r="S47">
            <v>0</v>
          </cell>
          <cell r="T47">
            <v>0</v>
          </cell>
          <cell r="U47">
            <v>0</v>
          </cell>
          <cell r="V47">
            <v>0</v>
          </cell>
          <cell r="W47">
            <v>0</v>
          </cell>
          <cell r="X47">
            <v>0</v>
          </cell>
          <cell r="Y47">
            <v>0</v>
          </cell>
          <cell r="Z47">
            <v>0</v>
          </cell>
          <cell r="AA47">
            <v>0</v>
          </cell>
          <cell r="AB47">
            <v>0</v>
          </cell>
          <cell r="AC47">
            <v>0</v>
          </cell>
          <cell r="AD47">
            <v>0</v>
          </cell>
          <cell r="AE47">
            <v>0</v>
          </cell>
          <cell r="AF47">
            <v>0</v>
          </cell>
          <cell r="AG47">
            <v>0</v>
          </cell>
          <cell r="AH47">
            <v>0</v>
          </cell>
        </row>
        <row r="48">
          <cell r="B48" t="str">
            <v>SPFC590/000*0.9*230*1060</v>
          </cell>
          <cell r="C48" t="str">
            <v>RAIL-ROOF SIDE INR,RH</v>
          </cell>
          <cell r="D48">
            <v>0</v>
          </cell>
          <cell r="E48">
            <v>0</v>
          </cell>
          <cell r="F48">
            <v>0</v>
          </cell>
          <cell r="G48">
            <v>0</v>
          </cell>
          <cell r="H48">
            <v>0</v>
          </cell>
          <cell r="I48">
            <v>0</v>
          </cell>
          <cell r="J48">
            <v>0</v>
          </cell>
          <cell r="K48">
            <v>0</v>
          </cell>
          <cell r="L48">
            <v>0</v>
          </cell>
          <cell r="M48">
            <v>0</v>
          </cell>
          <cell r="N48">
            <v>0</v>
          </cell>
          <cell r="O48">
            <v>0</v>
          </cell>
          <cell r="P48">
            <v>0</v>
          </cell>
          <cell r="Q48">
            <v>0</v>
          </cell>
          <cell r="R48">
            <v>0</v>
          </cell>
          <cell r="S48">
            <v>0</v>
          </cell>
          <cell r="T48">
            <v>0</v>
          </cell>
          <cell r="U48">
            <v>0</v>
          </cell>
          <cell r="V48">
            <v>0</v>
          </cell>
          <cell r="W48">
            <v>0</v>
          </cell>
          <cell r="X48">
            <v>0</v>
          </cell>
          <cell r="Y48">
            <v>0</v>
          </cell>
          <cell r="Z48">
            <v>0</v>
          </cell>
          <cell r="AA48">
            <v>0</v>
          </cell>
          <cell r="AB48">
            <v>0</v>
          </cell>
          <cell r="AC48">
            <v>0</v>
          </cell>
          <cell r="AD48">
            <v>0</v>
          </cell>
          <cell r="AE48">
            <v>0</v>
          </cell>
          <cell r="AF48">
            <v>0</v>
          </cell>
          <cell r="AG48">
            <v>0</v>
          </cell>
          <cell r="AH48">
            <v>0</v>
          </cell>
        </row>
        <row r="49">
          <cell r="B49" t="str">
            <v>65511-1Y010</v>
          </cell>
          <cell r="C49" t="str">
            <v xml:space="preserve">ASS'Y PNL RR FLR FRT </v>
          </cell>
          <cell r="D49">
            <v>0</v>
          </cell>
          <cell r="E49">
            <v>0</v>
          </cell>
          <cell r="F49">
            <v>0</v>
          </cell>
          <cell r="G49">
            <v>0</v>
          </cell>
          <cell r="H49">
            <v>0</v>
          </cell>
          <cell r="I49">
            <v>0</v>
          </cell>
          <cell r="J49">
            <v>0</v>
          </cell>
          <cell r="K49">
            <v>0</v>
          </cell>
          <cell r="L49">
            <v>0</v>
          </cell>
          <cell r="M49">
            <v>0</v>
          </cell>
          <cell r="N49">
            <v>0</v>
          </cell>
          <cell r="O49">
            <v>0</v>
          </cell>
          <cell r="P49">
            <v>0</v>
          </cell>
          <cell r="Q49">
            <v>0</v>
          </cell>
          <cell r="R49">
            <v>0</v>
          </cell>
          <cell r="S49">
            <v>0</v>
          </cell>
          <cell r="T49">
            <v>0</v>
          </cell>
          <cell r="U49">
            <v>0</v>
          </cell>
          <cell r="V49">
            <v>0</v>
          </cell>
          <cell r="W49">
            <v>0</v>
          </cell>
          <cell r="X49">
            <v>0</v>
          </cell>
          <cell r="Y49">
            <v>0</v>
          </cell>
          <cell r="Z49">
            <v>0</v>
          </cell>
          <cell r="AA49">
            <v>0</v>
          </cell>
          <cell r="AB49">
            <v>0</v>
          </cell>
          <cell r="AC49">
            <v>0</v>
          </cell>
          <cell r="AD49">
            <v>0</v>
          </cell>
          <cell r="AE49">
            <v>0</v>
          </cell>
          <cell r="AF49">
            <v>0</v>
          </cell>
          <cell r="AG49">
            <v>0</v>
          </cell>
          <cell r="AH49">
            <v>0</v>
          </cell>
        </row>
        <row r="50">
          <cell r="B50" t="str">
            <v>65511-1Y020</v>
          </cell>
          <cell r="C50" t="str">
            <v xml:space="preserve">ASS'Y PNL RR FLR FRT </v>
          </cell>
          <cell r="D50">
            <v>0</v>
          </cell>
          <cell r="E50">
            <v>0</v>
          </cell>
          <cell r="F50">
            <v>0</v>
          </cell>
          <cell r="G50">
            <v>0</v>
          </cell>
          <cell r="H50">
            <v>0</v>
          </cell>
          <cell r="I50">
            <v>0</v>
          </cell>
          <cell r="J50">
            <v>0</v>
          </cell>
          <cell r="K50">
            <v>0</v>
          </cell>
          <cell r="L50">
            <v>0</v>
          </cell>
          <cell r="M50">
            <v>0</v>
          </cell>
          <cell r="N50">
            <v>0</v>
          </cell>
          <cell r="O50">
            <v>0</v>
          </cell>
          <cell r="P50">
            <v>0</v>
          </cell>
          <cell r="Q50">
            <v>0</v>
          </cell>
          <cell r="R50">
            <v>0</v>
          </cell>
          <cell r="S50">
            <v>0</v>
          </cell>
          <cell r="T50">
            <v>0</v>
          </cell>
          <cell r="U50">
            <v>0</v>
          </cell>
          <cell r="V50">
            <v>0</v>
          </cell>
          <cell r="W50">
            <v>0</v>
          </cell>
          <cell r="X50">
            <v>0</v>
          </cell>
          <cell r="Y50">
            <v>0</v>
          </cell>
          <cell r="Z50">
            <v>0</v>
          </cell>
          <cell r="AA50">
            <v>0</v>
          </cell>
          <cell r="AB50">
            <v>0</v>
          </cell>
          <cell r="AC50">
            <v>0</v>
          </cell>
          <cell r="AD50">
            <v>0</v>
          </cell>
          <cell r="AE50">
            <v>0</v>
          </cell>
          <cell r="AF50">
            <v>0</v>
          </cell>
          <cell r="AG50">
            <v>0</v>
          </cell>
          <cell r="AH50">
            <v>0</v>
          </cell>
        </row>
        <row r="51">
          <cell r="B51" t="str">
            <v>65511-1Y810</v>
          </cell>
          <cell r="C51" t="str">
            <v xml:space="preserve">ASS'Y PNL RR FLR FRT </v>
          </cell>
          <cell r="D51">
            <v>0</v>
          </cell>
          <cell r="E51">
            <v>0</v>
          </cell>
          <cell r="F51">
            <v>0</v>
          </cell>
          <cell r="G51">
            <v>0</v>
          </cell>
          <cell r="H51">
            <v>0</v>
          </cell>
          <cell r="I51">
            <v>0</v>
          </cell>
          <cell r="J51">
            <v>0</v>
          </cell>
          <cell r="K51">
            <v>0</v>
          </cell>
          <cell r="L51">
            <v>0</v>
          </cell>
          <cell r="M51">
            <v>0</v>
          </cell>
          <cell r="N51">
            <v>0</v>
          </cell>
          <cell r="O51">
            <v>0</v>
          </cell>
          <cell r="P51">
            <v>0</v>
          </cell>
          <cell r="Q51">
            <v>0</v>
          </cell>
          <cell r="R51">
            <v>0</v>
          </cell>
          <cell r="S51">
            <v>0</v>
          </cell>
          <cell r="T51">
            <v>0</v>
          </cell>
          <cell r="U51">
            <v>0</v>
          </cell>
          <cell r="V51">
            <v>0</v>
          </cell>
          <cell r="W51">
            <v>0</v>
          </cell>
          <cell r="X51">
            <v>0</v>
          </cell>
          <cell r="Y51">
            <v>0</v>
          </cell>
          <cell r="Z51">
            <v>0</v>
          </cell>
          <cell r="AA51">
            <v>0</v>
          </cell>
          <cell r="AB51">
            <v>0</v>
          </cell>
          <cell r="AC51">
            <v>0</v>
          </cell>
          <cell r="AD51">
            <v>0</v>
          </cell>
          <cell r="AE51">
            <v>0</v>
          </cell>
          <cell r="AF51">
            <v>0</v>
          </cell>
          <cell r="AG51">
            <v>0</v>
          </cell>
          <cell r="AH51">
            <v>0</v>
          </cell>
        </row>
        <row r="52">
          <cell r="B52" t="str">
            <v>65512-1Y010</v>
          </cell>
          <cell r="C52" t="str">
            <v>PNL-RR FLOOR FRT</v>
          </cell>
          <cell r="D52">
            <v>0</v>
          </cell>
          <cell r="E52">
            <v>0</v>
          </cell>
          <cell r="F52">
            <v>0</v>
          </cell>
          <cell r="G52">
            <v>0</v>
          </cell>
          <cell r="H52">
            <v>0</v>
          </cell>
          <cell r="I52">
            <v>0</v>
          </cell>
          <cell r="J52">
            <v>0</v>
          </cell>
          <cell r="K52">
            <v>0</v>
          </cell>
          <cell r="L52">
            <v>0</v>
          </cell>
          <cell r="M52">
            <v>0</v>
          </cell>
          <cell r="N52">
            <v>0</v>
          </cell>
          <cell r="O52">
            <v>0</v>
          </cell>
          <cell r="P52">
            <v>0</v>
          </cell>
          <cell r="Q52">
            <v>0</v>
          </cell>
          <cell r="R52">
            <v>0</v>
          </cell>
          <cell r="S52">
            <v>0</v>
          </cell>
          <cell r="T52">
            <v>0</v>
          </cell>
          <cell r="U52">
            <v>0</v>
          </cell>
          <cell r="V52">
            <v>0</v>
          </cell>
          <cell r="W52">
            <v>0</v>
          </cell>
          <cell r="X52">
            <v>0</v>
          </cell>
          <cell r="Y52">
            <v>0</v>
          </cell>
          <cell r="Z52">
            <v>0</v>
          </cell>
          <cell r="AA52">
            <v>0</v>
          </cell>
          <cell r="AB52">
            <v>0</v>
          </cell>
          <cell r="AC52">
            <v>0</v>
          </cell>
          <cell r="AD52">
            <v>0</v>
          </cell>
          <cell r="AE52">
            <v>0</v>
          </cell>
          <cell r="AF52">
            <v>0</v>
          </cell>
          <cell r="AG52">
            <v>0</v>
          </cell>
          <cell r="AH52">
            <v>0</v>
          </cell>
        </row>
        <row r="53">
          <cell r="B53" t="str">
            <v>65676-1J000</v>
          </cell>
          <cell r="C53" t="str">
            <v>BRKT-SBR CONNECTOR MTG</v>
          </cell>
          <cell r="D53">
            <v>0</v>
          </cell>
          <cell r="E53">
            <v>0</v>
          </cell>
          <cell r="F53">
            <v>0</v>
          </cell>
          <cell r="G53">
            <v>0</v>
          </cell>
          <cell r="H53">
            <v>0</v>
          </cell>
          <cell r="I53">
            <v>0</v>
          </cell>
          <cell r="J53">
            <v>0</v>
          </cell>
          <cell r="K53">
            <v>0</v>
          </cell>
          <cell r="L53">
            <v>0</v>
          </cell>
          <cell r="M53">
            <v>0</v>
          </cell>
          <cell r="N53">
            <v>0</v>
          </cell>
          <cell r="O53">
            <v>0</v>
          </cell>
          <cell r="P53">
            <v>0</v>
          </cell>
          <cell r="Q53">
            <v>0</v>
          </cell>
          <cell r="R53">
            <v>0</v>
          </cell>
          <cell r="S53">
            <v>0</v>
          </cell>
          <cell r="T53">
            <v>0</v>
          </cell>
          <cell r="U53">
            <v>0</v>
          </cell>
          <cell r="V53">
            <v>0</v>
          </cell>
          <cell r="W53">
            <v>0</v>
          </cell>
          <cell r="X53">
            <v>0</v>
          </cell>
          <cell r="Y53">
            <v>0</v>
          </cell>
          <cell r="Z53">
            <v>0</v>
          </cell>
          <cell r="AA53">
            <v>0</v>
          </cell>
          <cell r="AB53">
            <v>0</v>
          </cell>
          <cell r="AC53">
            <v>0</v>
          </cell>
          <cell r="AD53">
            <v>0</v>
          </cell>
          <cell r="AE53">
            <v>0</v>
          </cell>
          <cell r="AF53">
            <v>0</v>
          </cell>
          <cell r="AG53">
            <v>0</v>
          </cell>
          <cell r="AH53">
            <v>0</v>
          </cell>
        </row>
        <row r="54">
          <cell r="B54" t="str">
            <v>SPCD/000*0.65*1480*0</v>
          </cell>
          <cell r="C54" t="str">
            <v>EXTN-RR FLOOR FR</v>
          </cell>
          <cell r="D54">
            <v>0</v>
          </cell>
          <cell r="E54">
            <v>0</v>
          </cell>
          <cell r="F54">
            <v>0</v>
          </cell>
          <cell r="G54">
            <v>0</v>
          </cell>
          <cell r="H54">
            <v>0</v>
          </cell>
          <cell r="I54">
            <v>0</v>
          </cell>
          <cell r="J54">
            <v>0</v>
          </cell>
          <cell r="K54">
            <v>0</v>
          </cell>
          <cell r="L54">
            <v>0</v>
          </cell>
          <cell r="M54">
            <v>0</v>
          </cell>
          <cell r="N54">
            <v>0</v>
          </cell>
          <cell r="O54">
            <v>0</v>
          </cell>
          <cell r="P54">
            <v>0</v>
          </cell>
          <cell r="Q54">
            <v>0</v>
          </cell>
          <cell r="R54">
            <v>0</v>
          </cell>
          <cell r="S54">
            <v>0</v>
          </cell>
          <cell r="T54">
            <v>0</v>
          </cell>
          <cell r="U54">
            <v>0</v>
          </cell>
          <cell r="V54">
            <v>0</v>
          </cell>
          <cell r="W54">
            <v>0</v>
          </cell>
          <cell r="X54">
            <v>0</v>
          </cell>
          <cell r="Y54">
            <v>0</v>
          </cell>
          <cell r="Z54">
            <v>0</v>
          </cell>
          <cell r="AA54">
            <v>0</v>
          </cell>
          <cell r="AB54">
            <v>0</v>
          </cell>
          <cell r="AC54">
            <v>0</v>
          </cell>
          <cell r="AD54">
            <v>0</v>
          </cell>
          <cell r="AE54">
            <v>0</v>
          </cell>
          <cell r="AF54">
            <v>0</v>
          </cell>
          <cell r="AG54">
            <v>0</v>
          </cell>
          <cell r="AH54">
            <v>0</v>
          </cell>
        </row>
        <row r="55">
          <cell r="B55" t="str">
            <v>SPCD/000*0.65*1480*390</v>
          </cell>
          <cell r="C55" t="str">
            <v>EXTN-RR FLOOR FR</v>
          </cell>
          <cell r="D55">
            <v>0</v>
          </cell>
          <cell r="E55">
            <v>0</v>
          </cell>
          <cell r="F55">
            <v>0</v>
          </cell>
          <cell r="G55">
            <v>0</v>
          </cell>
          <cell r="H55">
            <v>0</v>
          </cell>
          <cell r="I55">
            <v>0</v>
          </cell>
          <cell r="J55">
            <v>0</v>
          </cell>
          <cell r="K55">
            <v>0</v>
          </cell>
          <cell r="L55">
            <v>0</v>
          </cell>
          <cell r="M55">
            <v>0</v>
          </cell>
          <cell r="N55">
            <v>0</v>
          </cell>
          <cell r="O55">
            <v>0</v>
          </cell>
          <cell r="P55">
            <v>0</v>
          </cell>
          <cell r="Q55">
            <v>0</v>
          </cell>
          <cell r="R55">
            <v>0</v>
          </cell>
          <cell r="S55">
            <v>0</v>
          </cell>
          <cell r="T55">
            <v>0</v>
          </cell>
          <cell r="U55">
            <v>0</v>
          </cell>
          <cell r="V55">
            <v>0</v>
          </cell>
          <cell r="W55">
            <v>0</v>
          </cell>
          <cell r="X55">
            <v>0</v>
          </cell>
          <cell r="Y55">
            <v>0</v>
          </cell>
          <cell r="Z55">
            <v>0</v>
          </cell>
          <cell r="AA55">
            <v>0</v>
          </cell>
          <cell r="AB55">
            <v>0</v>
          </cell>
          <cell r="AC55">
            <v>0</v>
          </cell>
          <cell r="AD55">
            <v>0</v>
          </cell>
          <cell r="AE55">
            <v>0</v>
          </cell>
          <cell r="AF55">
            <v>0</v>
          </cell>
          <cell r="AG55">
            <v>0</v>
          </cell>
          <cell r="AH55">
            <v>0</v>
          </cell>
        </row>
        <row r="56">
          <cell r="B56" t="str">
            <v>SPFC590/000*0.8*790*410</v>
          </cell>
          <cell r="C56" t="str">
            <v>PILLAR-FR INR LWR,LH/RH</v>
          </cell>
          <cell r="D56">
            <v>0</v>
          </cell>
          <cell r="E56">
            <v>0</v>
          </cell>
          <cell r="F56">
            <v>0</v>
          </cell>
          <cell r="G56">
            <v>0</v>
          </cell>
          <cell r="H56">
            <v>0</v>
          </cell>
          <cell r="I56">
            <v>0</v>
          </cell>
          <cell r="J56">
            <v>0</v>
          </cell>
          <cell r="K56">
            <v>0</v>
          </cell>
          <cell r="L56">
            <v>0</v>
          </cell>
          <cell r="M56">
            <v>0</v>
          </cell>
          <cell r="N56">
            <v>0</v>
          </cell>
          <cell r="O56">
            <v>0</v>
          </cell>
          <cell r="P56">
            <v>0</v>
          </cell>
          <cell r="Q56">
            <v>0</v>
          </cell>
          <cell r="R56">
            <v>0</v>
          </cell>
          <cell r="S56">
            <v>0</v>
          </cell>
          <cell r="T56">
            <v>0</v>
          </cell>
          <cell r="U56">
            <v>0</v>
          </cell>
          <cell r="V56">
            <v>0</v>
          </cell>
          <cell r="W56">
            <v>0</v>
          </cell>
          <cell r="X56">
            <v>0</v>
          </cell>
          <cell r="Y56">
            <v>0</v>
          </cell>
          <cell r="Z56">
            <v>0</v>
          </cell>
          <cell r="AA56">
            <v>0</v>
          </cell>
          <cell r="AB56">
            <v>0</v>
          </cell>
          <cell r="AC56">
            <v>0</v>
          </cell>
          <cell r="AD56">
            <v>0</v>
          </cell>
          <cell r="AE56">
            <v>0</v>
          </cell>
          <cell r="AF56">
            <v>0</v>
          </cell>
          <cell r="AG56">
            <v>0</v>
          </cell>
          <cell r="AH56">
            <v>0</v>
          </cell>
        </row>
        <row r="57">
          <cell r="B57" t="str">
            <v>65630-L2000</v>
          </cell>
          <cell r="C57" t="str">
            <v>MBR ASSY RR FLR CRO COMPL LH</v>
          </cell>
          <cell r="D57">
            <v>0</v>
          </cell>
          <cell r="E57">
            <v>300</v>
          </cell>
          <cell r="F57">
            <v>260</v>
          </cell>
          <cell r="G57">
            <v>60</v>
          </cell>
          <cell r="H57">
            <v>140</v>
          </cell>
          <cell r="I57">
            <v>0</v>
          </cell>
          <cell r="J57">
            <v>0</v>
          </cell>
          <cell r="K57">
            <v>80</v>
          </cell>
          <cell r="L57">
            <v>40</v>
          </cell>
          <cell r="M57">
            <v>0</v>
          </cell>
          <cell r="N57">
            <v>120</v>
          </cell>
          <cell r="O57">
            <v>120</v>
          </cell>
          <cell r="P57">
            <v>0</v>
          </cell>
          <cell r="Q57">
            <v>0</v>
          </cell>
          <cell r="R57">
            <v>120</v>
          </cell>
          <cell r="S57">
            <v>120</v>
          </cell>
          <cell r="T57">
            <v>40</v>
          </cell>
          <cell r="U57">
            <v>60</v>
          </cell>
          <cell r="V57">
            <v>0</v>
          </cell>
          <cell r="W57">
            <v>0</v>
          </cell>
          <cell r="X57">
            <v>0</v>
          </cell>
          <cell r="Y57">
            <v>0</v>
          </cell>
          <cell r="Z57">
            <v>0</v>
          </cell>
          <cell r="AA57">
            <v>0</v>
          </cell>
          <cell r="AB57">
            <v>0</v>
          </cell>
          <cell r="AC57">
            <v>0</v>
          </cell>
          <cell r="AD57">
            <v>0</v>
          </cell>
          <cell r="AE57">
            <v>0</v>
          </cell>
          <cell r="AF57">
            <v>0</v>
          </cell>
          <cell r="AG57">
            <v>0</v>
          </cell>
          <cell r="AH57">
            <v>0</v>
          </cell>
        </row>
        <row r="58">
          <cell r="B58" t="str">
            <v>65630-L2010</v>
          </cell>
          <cell r="C58" t="str">
            <v>MBR ASSY RR FLR CRO COMPL LH</v>
          </cell>
          <cell r="D58">
            <v>0</v>
          </cell>
          <cell r="E58">
            <v>260</v>
          </cell>
          <cell r="F58">
            <v>220</v>
          </cell>
          <cell r="G58">
            <v>80</v>
          </cell>
          <cell r="H58">
            <v>260</v>
          </cell>
          <cell r="I58">
            <v>0</v>
          </cell>
          <cell r="J58">
            <v>0</v>
          </cell>
          <cell r="K58">
            <v>80</v>
          </cell>
          <cell r="L58">
            <v>380</v>
          </cell>
          <cell r="M58">
            <v>280</v>
          </cell>
          <cell r="N58">
            <v>180</v>
          </cell>
          <cell r="O58">
            <v>200</v>
          </cell>
          <cell r="P58">
            <v>0</v>
          </cell>
          <cell r="Q58">
            <v>0</v>
          </cell>
          <cell r="R58">
            <v>360</v>
          </cell>
          <cell r="S58">
            <v>280</v>
          </cell>
          <cell r="T58">
            <v>200</v>
          </cell>
          <cell r="U58">
            <v>420</v>
          </cell>
          <cell r="V58">
            <v>0</v>
          </cell>
          <cell r="W58">
            <v>0</v>
          </cell>
          <cell r="X58">
            <v>0</v>
          </cell>
          <cell r="Y58">
            <v>0</v>
          </cell>
          <cell r="Z58">
            <v>0</v>
          </cell>
          <cell r="AA58">
            <v>0</v>
          </cell>
          <cell r="AB58">
            <v>0</v>
          </cell>
          <cell r="AC58">
            <v>0</v>
          </cell>
          <cell r="AD58">
            <v>0</v>
          </cell>
          <cell r="AE58">
            <v>0</v>
          </cell>
          <cell r="AF58">
            <v>0</v>
          </cell>
          <cell r="AG58">
            <v>0</v>
          </cell>
          <cell r="AH58">
            <v>0</v>
          </cell>
        </row>
        <row r="59">
          <cell r="B59" t="str">
            <v>65630-L2020</v>
          </cell>
          <cell r="C59" t="str">
            <v>MBR ASSY RR FLR CRO COMPL LH</v>
          </cell>
          <cell r="D59">
            <v>80</v>
          </cell>
          <cell r="E59">
            <v>0</v>
          </cell>
          <cell r="F59">
            <v>0</v>
          </cell>
          <cell r="G59">
            <v>20</v>
          </cell>
          <cell r="H59">
            <v>80</v>
          </cell>
          <cell r="I59">
            <v>0</v>
          </cell>
          <cell r="J59">
            <v>0</v>
          </cell>
          <cell r="K59">
            <v>40</v>
          </cell>
          <cell r="L59">
            <v>80</v>
          </cell>
          <cell r="M59">
            <v>120</v>
          </cell>
          <cell r="N59">
            <v>40</v>
          </cell>
          <cell r="O59">
            <v>0</v>
          </cell>
          <cell r="P59">
            <v>0</v>
          </cell>
          <cell r="Q59">
            <v>0</v>
          </cell>
          <cell r="R59">
            <v>0</v>
          </cell>
          <cell r="S59">
            <v>0</v>
          </cell>
          <cell r="T59">
            <v>40</v>
          </cell>
          <cell r="U59">
            <v>200</v>
          </cell>
          <cell r="V59">
            <v>0</v>
          </cell>
          <cell r="W59">
            <v>0</v>
          </cell>
          <cell r="X59">
            <v>0</v>
          </cell>
          <cell r="Y59">
            <v>0</v>
          </cell>
          <cell r="Z59">
            <v>0</v>
          </cell>
          <cell r="AA59">
            <v>0</v>
          </cell>
          <cell r="AB59">
            <v>0</v>
          </cell>
          <cell r="AC59">
            <v>0</v>
          </cell>
          <cell r="AD59">
            <v>0</v>
          </cell>
          <cell r="AE59">
            <v>0</v>
          </cell>
          <cell r="AF59">
            <v>0</v>
          </cell>
          <cell r="AG59">
            <v>0</v>
          </cell>
          <cell r="AH59">
            <v>0</v>
          </cell>
        </row>
        <row r="60">
          <cell r="B60" t="str">
            <v>65630-L5000</v>
          </cell>
          <cell r="C60" t="str">
            <v>MBR ASSY RR FLR CRO COMPL LH</v>
          </cell>
          <cell r="D60">
            <v>0</v>
          </cell>
          <cell r="E60">
            <v>80</v>
          </cell>
          <cell r="F60">
            <v>60</v>
          </cell>
          <cell r="G60">
            <v>20</v>
          </cell>
          <cell r="H60">
            <v>140</v>
          </cell>
          <cell r="I60">
            <v>0</v>
          </cell>
          <cell r="J60">
            <v>0</v>
          </cell>
          <cell r="K60">
            <v>40</v>
          </cell>
          <cell r="L60">
            <v>60</v>
          </cell>
          <cell r="M60">
            <v>100</v>
          </cell>
          <cell r="N60">
            <v>100</v>
          </cell>
          <cell r="O60">
            <v>0</v>
          </cell>
          <cell r="P60">
            <v>0</v>
          </cell>
          <cell r="Q60">
            <v>0</v>
          </cell>
          <cell r="R60">
            <v>0</v>
          </cell>
          <cell r="S60">
            <v>0</v>
          </cell>
          <cell r="T60">
            <v>40</v>
          </cell>
          <cell r="U60">
            <v>120</v>
          </cell>
          <cell r="V60">
            <v>0</v>
          </cell>
          <cell r="W60">
            <v>0</v>
          </cell>
          <cell r="X60">
            <v>0</v>
          </cell>
          <cell r="Y60">
            <v>0</v>
          </cell>
          <cell r="Z60">
            <v>0</v>
          </cell>
          <cell r="AA60">
            <v>0</v>
          </cell>
          <cell r="AB60">
            <v>0</v>
          </cell>
          <cell r="AC60">
            <v>0</v>
          </cell>
          <cell r="AD60">
            <v>0</v>
          </cell>
          <cell r="AE60">
            <v>0</v>
          </cell>
          <cell r="AF60">
            <v>0</v>
          </cell>
          <cell r="AG60">
            <v>0</v>
          </cell>
          <cell r="AH60">
            <v>0</v>
          </cell>
        </row>
        <row r="61">
          <cell r="B61" t="str">
            <v>65630-L5010</v>
          </cell>
          <cell r="C61" t="str">
            <v>MBR ASSY RR FLR CRO COMPL LH</v>
          </cell>
          <cell r="D61">
            <v>20</v>
          </cell>
          <cell r="E61">
            <v>0</v>
          </cell>
          <cell r="F61">
            <v>0</v>
          </cell>
          <cell r="G61">
            <v>0</v>
          </cell>
          <cell r="H61">
            <v>40</v>
          </cell>
          <cell r="I61">
            <v>0</v>
          </cell>
          <cell r="J61">
            <v>0</v>
          </cell>
          <cell r="K61">
            <v>40</v>
          </cell>
          <cell r="L61">
            <v>20</v>
          </cell>
          <cell r="M61">
            <v>20</v>
          </cell>
          <cell r="N61">
            <v>0</v>
          </cell>
          <cell r="O61">
            <v>40</v>
          </cell>
          <cell r="P61">
            <v>0</v>
          </cell>
          <cell r="Q61">
            <v>0</v>
          </cell>
          <cell r="R61">
            <v>100</v>
          </cell>
          <cell r="S61">
            <v>40</v>
          </cell>
          <cell r="T61">
            <v>0</v>
          </cell>
          <cell r="U61">
            <v>0</v>
          </cell>
          <cell r="V61">
            <v>0</v>
          </cell>
          <cell r="W61">
            <v>0</v>
          </cell>
          <cell r="X61">
            <v>0</v>
          </cell>
          <cell r="Y61">
            <v>0</v>
          </cell>
          <cell r="Z61">
            <v>0</v>
          </cell>
          <cell r="AA61">
            <v>0</v>
          </cell>
          <cell r="AB61">
            <v>0</v>
          </cell>
          <cell r="AC61">
            <v>0</v>
          </cell>
          <cell r="AD61">
            <v>0</v>
          </cell>
          <cell r="AE61">
            <v>0</v>
          </cell>
          <cell r="AF61">
            <v>0</v>
          </cell>
          <cell r="AG61">
            <v>0</v>
          </cell>
          <cell r="AH61">
            <v>0</v>
          </cell>
        </row>
        <row r="62">
          <cell r="B62" t="str">
            <v>65630-L2800</v>
          </cell>
          <cell r="C62" t="str">
            <v>MBR ASSY RR FLR CRO COMPL</v>
          </cell>
          <cell r="D62">
            <v>0</v>
          </cell>
          <cell r="E62">
            <v>80</v>
          </cell>
          <cell r="F62">
            <v>140</v>
          </cell>
          <cell r="G62">
            <v>0</v>
          </cell>
          <cell r="H62">
            <v>100</v>
          </cell>
          <cell r="I62">
            <v>0</v>
          </cell>
          <cell r="J62">
            <v>0</v>
          </cell>
          <cell r="K62">
            <v>0</v>
          </cell>
          <cell r="L62">
            <v>100</v>
          </cell>
          <cell r="M62">
            <v>80</v>
          </cell>
          <cell r="N62">
            <v>80</v>
          </cell>
          <cell r="O62">
            <v>0</v>
          </cell>
          <cell r="P62">
            <v>0</v>
          </cell>
          <cell r="Q62">
            <v>0</v>
          </cell>
          <cell r="R62">
            <v>140</v>
          </cell>
          <cell r="S62">
            <v>140</v>
          </cell>
          <cell r="T62">
            <v>40</v>
          </cell>
          <cell r="U62">
            <v>20</v>
          </cell>
          <cell r="V62">
            <v>0</v>
          </cell>
          <cell r="W62">
            <v>0</v>
          </cell>
          <cell r="X62">
            <v>0</v>
          </cell>
          <cell r="Y62">
            <v>0</v>
          </cell>
          <cell r="Z62">
            <v>0</v>
          </cell>
          <cell r="AA62">
            <v>0</v>
          </cell>
          <cell r="AB62">
            <v>0</v>
          </cell>
          <cell r="AC62">
            <v>0</v>
          </cell>
          <cell r="AD62">
            <v>0</v>
          </cell>
          <cell r="AE62">
            <v>0</v>
          </cell>
          <cell r="AF62">
            <v>0</v>
          </cell>
          <cell r="AG62">
            <v>0</v>
          </cell>
          <cell r="AH62">
            <v>0</v>
          </cell>
        </row>
        <row r="63">
          <cell r="B63" t="str">
            <v>65630-L8400</v>
          </cell>
          <cell r="C63" t="str">
            <v>MBR ASSY RR FLR CRO COMPL LH</v>
          </cell>
          <cell r="D63">
            <v>12</v>
          </cell>
          <cell r="E63">
            <v>0</v>
          </cell>
          <cell r="F63">
            <v>0</v>
          </cell>
          <cell r="G63">
            <v>20</v>
          </cell>
          <cell r="H63">
            <v>0</v>
          </cell>
          <cell r="I63">
            <v>0</v>
          </cell>
          <cell r="J63">
            <v>0</v>
          </cell>
          <cell r="K63">
            <v>0</v>
          </cell>
          <cell r="L63">
            <v>0</v>
          </cell>
          <cell r="M63">
            <v>0</v>
          </cell>
          <cell r="N63">
            <v>0</v>
          </cell>
          <cell r="O63">
            <v>0</v>
          </cell>
          <cell r="P63">
            <v>0</v>
          </cell>
          <cell r="Q63">
            <v>0</v>
          </cell>
          <cell r="R63">
            <v>0</v>
          </cell>
          <cell r="S63">
            <v>0</v>
          </cell>
          <cell r="T63">
            <v>0</v>
          </cell>
          <cell r="U63">
            <v>0</v>
          </cell>
          <cell r="V63">
            <v>0</v>
          </cell>
          <cell r="W63">
            <v>0</v>
          </cell>
          <cell r="X63">
            <v>0</v>
          </cell>
          <cell r="Y63">
            <v>0</v>
          </cell>
          <cell r="Z63">
            <v>0</v>
          </cell>
          <cell r="AA63">
            <v>0</v>
          </cell>
          <cell r="AB63">
            <v>0</v>
          </cell>
          <cell r="AC63">
            <v>0</v>
          </cell>
          <cell r="AD63">
            <v>0</v>
          </cell>
          <cell r="AE63">
            <v>0</v>
          </cell>
          <cell r="AF63">
            <v>0</v>
          </cell>
          <cell r="AG63">
            <v>0</v>
          </cell>
          <cell r="AH63">
            <v>0</v>
          </cell>
        </row>
        <row r="64">
          <cell r="B64" t="str">
            <v>65852-L3000</v>
          </cell>
          <cell r="C64" t="str">
            <v>MBR-RR FLR CTR CROSS</v>
          </cell>
          <cell r="D64">
            <v>300</v>
          </cell>
          <cell r="E64">
            <v>0</v>
          </cell>
          <cell r="F64">
            <v>0</v>
          </cell>
          <cell r="G64">
            <v>0</v>
          </cell>
          <cell r="H64">
            <v>0</v>
          </cell>
          <cell r="I64">
            <v>0</v>
          </cell>
          <cell r="J64">
            <v>0</v>
          </cell>
          <cell r="K64">
            <v>0</v>
          </cell>
          <cell r="L64">
            <v>0</v>
          </cell>
          <cell r="M64">
            <v>0</v>
          </cell>
          <cell r="N64">
            <v>0</v>
          </cell>
          <cell r="O64">
            <v>0</v>
          </cell>
          <cell r="P64">
            <v>0</v>
          </cell>
          <cell r="Q64">
            <v>0</v>
          </cell>
          <cell r="R64">
            <v>0</v>
          </cell>
          <cell r="S64">
            <v>0</v>
          </cell>
          <cell r="T64">
            <v>0</v>
          </cell>
          <cell r="U64">
            <v>0</v>
          </cell>
          <cell r="V64">
            <v>0</v>
          </cell>
          <cell r="W64">
            <v>0</v>
          </cell>
          <cell r="X64">
            <v>0</v>
          </cell>
          <cell r="Y64">
            <v>0</v>
          </cell>
          <cell r="Z64">
            <v>0</v>
          </cell>
          <cell r="AA64">
            <v>0</v>
          </cell>
          <cell r="AB64">
            <v>0</v>
          </cell>
          <cell r="AC64">
            <v>0</v>
          </cell>
          <cell r="AD64">
            <v>0</v>
          </cell>
          <cell r="AE64">
            <v>0</v>
          </cell>
          <cell r="AF64">
            <v>0</v>
          </cell>
          <cell r="AG64">
            <v>0</v>
          </cell>
          <cell r="AH64">
            <v>0</v>
          </cell>
        </row>
        <row r="65">
          <cell r="B65" t="str">
            <v>65522-L8400</v>
          </cell>
          <cell r="C65" t="str">
            <v>EXTN RR FLR FR</v>
          </cell>
          <cell r="D65">
            <v>0</v>
          </cell>
          <cell r="E65">
            <v>0</v>
          </cell>
          <cell r="F65">
            <v>0</v>
          </cell>
          <cell r="G65">
            <v>0</v>
          </cell>
          <cell r="H65">
            <v>0</v>
          </cell>
          <cell r="I65">
            <v>0</v>
          </cell>
          <cell r="J65">
            <v>0</v>
          </cell>
          <cell r="K65">
            <v>0</v>
          </cell>
          <cell r="L65">
            <v>0</v>
          </cell>
          <cell r="M65">
            <v>0</v>
          </cell>
          <cell r="N65">
            <v>2017</v>
          </cell>
          <cell r="O65">
            <v>0</v>
          </cell>
          <cell r="P65">
            <v>0</v>
          </cell>
          <cell r="Q65">
            <v>0</v>
          </cell>
          <cell r="R65">
            <v>0</v>
          </cell>
          <cell r="S65">
            <v>0</v>
          </cell>
          <cell r="T65">
            <v>0</v>
          </cell>
          <cell r="U65">
            <v>0</v>
          </cell>
          <cell r="V65">
            <v>0</v>
          </cell>
          <cell r="W65">
            <v>0</v>
          </cell>
          <cell r="X65">
            <v>0</v>
          </cell>
          <cell r="Y65">
            <v>0</v>
          </cell>
          <cell r="Z65">
            <v>0</v>
          </cell>
          <cell r="AA65">
            <v>0</v>
          </cell>
          <cell r="AB65">
            <v>0</v>
          </cell>
          <cell r="AC65">
            <v>0</v>
          </cell>
          <cell r="AD65">
            <v>0</v>
          </cell>
          <cell r="AE65">
            <v>0</v>
          </cell>
          <cell r="AF65">
            <v>0</v>
          </cell>
          <cell r="AG65">
            <v>0</v>
          </cell>
          <cell r="AH65">
            <v>0</v>
          </cell>
        </row>
        <row r="66">
          <cell r="B66" t="str">
            <v>65512-C5000</v>
          </cell>
          <cell r="C66" t="str">
            <v>PNL-RR FLOOR FR</v>
          </cell>
          <cell r="D66">
            <v>0</v>
          </cell>
          <cell r="E66">
            <v>0</v>
          </cell>
          <cell r="F66">
            <v>0</v>
          </cell>
          <cell r="G66">
            <v>0</v>
          </cell>
          <cell r="H66">
            <v>0</v>
          </cell>
          <cell r="I66">
            <v>0</v>
          </cell>
          <cell r="J66">
            <v>0</v>
          </cell>
          <cell r="K66">
            <v>0</v>
          </cell>
          <cell r="L66">
            <v>0</v>
          </cell>
          <cell r="M66">
            <v>0</v>
          </cell>
          <cell r="N66">
            <v>0</v>
          </cell>
          <cell r="O66">
            <v>0</v>
          </cell>
          <cell r="P66">
            <v>0</v>
          </cell>
          <cell r="Q66">
            <v>0</v>
          </cell>
          <cell r="R66">
            <v>0</v>
          </cell>
          <cell r="S66">
            <v>0</v>
          </cell>
          <cell r="T66">
            <v>0</v>
          </cell>
          <cell r="U66">
            <v>0</v>
          </cell>
          <cell r="V66">
            <v>0</v>
          </cell>
          <cell r="W66">
            <v>0</v>
          </cell>
          <cell r="X66">
            <v>0</v>
          </cell>
          <cell r="Y66">
            <v>0</v>
          </cell>
          <cell r="Z66">
            <v>0</v>
          </cell>
          <cell r="AA66">
            <v>0</v>
          </cell>
          <cell r="AB66">
            <v>0</v>
          </cell>
          <cell r="AC66">
            <v>0</v>
          </cell>
          <cell r="AD66">
            <v>0</v>
          </cell>
          <cell r="AE66">
            <v>0</v>
          </cell>
          <cell r="AF66">
            <v>0</v>
          </cell>
          <cell r="AG66">
            <v>0</v>
          </cell>
          <cell r="AH66">
            <v>0</v>
          </cell>
        </row>
        <row r="67">
          <cell r="B67" t="str">
            <v>65512-C5000SH</v>
          </cell>
          <cell r="C67" t="str">
            <v>PNL-RR FLOOR FRT SH</v>
          </cell>
          <cell r="D67">
            <v>0</v>
          </cell>
          <cell r="E67">
            <v>0</v>
          </cell>
          <cell r="F67">
            <v>0</v>
          </cell>
          <cell r="G67">
            <v>0</v>
          </cell>
          <cell r="H67">
            <v>0</v>
          </cell>
          <cell r="I67">
            <v>0</v>
          </cell>
          <cell r="J67">
            <v>0</v>
          </cell>
          <cell r="K67">
            <v>0</v>
          </cell>
          <cell r="L67">
            <v>0</v>
          </cell>
          <cell r="M67">
            <v>0</v>
          </cell>
          <cell r="N67">
            <v>0</v>
          </cell>
          <cell r="O67">
            <v>0</v>
          </cell>
          <cell r="P67">
            <v>0</v>
          </cell>
          <cell r="Q67">
            <v>0</v>
          </cell>
          <cell r="R67">
            <v>0</v>
          </cell>
          <cell r="S67">
            <v>0</v>
          </cell>
          <cell r="T67">
            <v>0</v>
          </cell>
          <cell r="U67">
            <v>0</v>
          </cell>
          <cell r="V67">
            <v>0</v>
          </cell>
          <cell r="W67">
            <v>0</v>
          </cell>
          <cell r="X67">
            <v>0</v>
          </cell>
          <cell r="Y67">
            <v>0</v>
          </cell>
          <cell r="Z67">
            <v>0</v>
          </cell>
          <cell r="AA67">
            <v>0</v>
          </cell>
          <cell r="AB67">
            <v>0</v>
          </cell>
          <cell r="AC67">
            <v>0</v>
          </cell>
          <cell r="AD67">
            <v>0</v>
          </cell>
          <cell r="AE67">
            <v>0</v>
          </cell>
          <cell r="AF67">
            <v>0</v>
          </cell>
          <cell r="AG67">
            <v>0</v>
          </cell>
          <cell r="AH67">
            <v>0</v>
          </cell>
        </row>
        <row r="68">
          <cell r="B68" t="str">
            <v>65512-C5900</v>
          </cell>
          <cell r="C68" t="str">
            <v>PNL-RR FLOOR FR</v>
          </cell>
          <cell r="D68">
            <v>0</v>
          </cell>
          <cell r="E68">
            <v>0</v>
          </cell>
          <cell r="F68">
            <v>0</v>
          </cell>
          <cell r="G68">
            <v>0</v>
          </cell>
          <cell r="H68">
            <v>0</v>
          </cell>
          <cell r="I68">
            <v>0</v>
          </cell>
          <cell r="J68">
            <v>0</v>
          </cell>
          <cell r="K68">
            <v>0</v>
          </cell>
          <cell r="L68">
            <v>0</v>
          </cell>
          <cell r="M68">
            <v>0</v>
          </cell>
          <cell r="N68">
            <v>0</v>
          </cell>
          <cell r="O68">
            <v>0</v>
          </cell>
          <cell r="P68">
            <v>0</v>
          </cell>
          <cell r="Q68">
            <v>0</v>
          </cell>
          <cell r="R68">
            <v>0</v>
          </cell>
          <cell r="S68">
            <v>0</v>
          </cell>
          <cell r="T68">
            <v>0</v>
          </cell>
          <cell r="U68">
            <v>0</v>
          </cell>
          <cell r="V68">
            <v>0</v>
          </cell>
          <cell r="W68">
            <v>0</v>
          </cell>
          <cell r="X68">
            <v>0</v>
          </cell>
          <cell r="Y68">
            <v>0</v>
          </cell>
          <cell r="Z68">
            <v>0</v>
          </cell>
          <cell r="AA68">
            <v>0</v>
          </cell>
          <cell r="AB68">
            <v>0</v>
          </cell>
          <cell r="AC68">
            <v>0</v>
          </cell>
          <cell r="AD68">
            <v>0</v>
          </cell>
          <cell r="AE68">
            <v>0</v>
          </cell>
          <cell r="AF68">
            <v>0</v>
          </cell>
          <cell r="AG68">
            <v>0</v>
          </cell>
          <cell r="AH68">
            <v>0</v>
          </cell>
        </row>
        <row r="69">
          <cell r="B69" t="str">
            <v>12904-06169</v>
          </cell>
          <cell r="C69" t="str">
            <v>W/D BOLT</v>
          </cell>
          <cell r="D69">
            <v>0</v>
          </cell>
          <cell r="E69">
            <v>0</v>
          </cell>
          <cell r="F69">
            <v>0</v>
          </cell>
          <cell r="G69">
            <v>0</v>
          </cell>
          <cell r="H69">
            <v>0</v>
          </cell>
          <cell r="I69">
            <v>0</v>
          </cell>
          <cell r="J69">
            <v>0</v>
          </cell>
          <cell r="K69">
            <v>0</v>
          </cell>
          <cell r="L69">
            <v>0</v>
          </cell>
          <cell r="M69">
            <v>0</v>
          </cell>
          <cell r="N69">
            <v>0</v>
          </cell>
          <cell r="O69">
            <v>0</v>
          </cell>
          <cell r="P69">
            <v>0</v>
          </cell>
          <cell r="Q69">
            <v>0</v>
          </cell>
          <cell r="R69">
            <v>0</v>
          </cell>
          <cell r="S69">
            <v>0</v>
          </cell>
          <cell r="T69">
            <v>0</v>
          </cell>
          <cell r="U69">
            <v>0</v>
          </cell>
          <cell r="V69">
            <v>0</v>
          </cell>
          <cell r="W69">
            <v>0</v>
          </cell>
          <cell r="X69">
            <v>0</v>
          </cell>
          <cell r="Y69">
            <v>0</v>
          </cell>
          <cell r="Z69">
            <v>0</v>
          </cell>
          <cell r="AA69">
            <v>0</v>
          </cell>
          <cell r="AB69">
            <v>0</v>
          </cell>
          <cell r="AC69">
            <v>0</v>
          </cell>
          <cell r="AD69">
            <v>0</v>
          </cell>
          <cell r="AE69">
            <v>0</v>
          </cell>
          <cell r="AF69">
            <v>0</v>
          </cell>
          <cell r="AG69">
            <v>0</v>
          </cell>
          <cell r="AH69">
            <v>0</v>
          </cell>
        </row>
        <row r="70">
          <cell r="B70" t="str">
            <v>71653-2P000</v>
          </cell>
          <cell r="C70" t="str">
            <v>PNL QTR INR UPR LH</v>
          </cell>
          <cell r="D70">
            <v>0</v>
          </cell>
          <cell r="E70">
            <v>0</v>
          </cell>
          <cell r="F70">
            <v>0</v>
          </cell>
          <cell r="G70">
            <v>0</v>
          </cell>
          <cell r="H70">
            <v>0</v>
          </cell>
          <cell r="I70">
            <v>0</v>
          </cell>
          <cell r="J70">
            <v>0</v>
          </cell>
          <cell r="K70">
            <v>0</v>
          </cell>
          <cell r="L70">
            <v>0</v>
          </cell>
          <cell r="M70">
            <v>0</v>
          </cell>
          <cell r="N70">
            <v>0</v>
          </cell>
          <cell r="O70">
            <v>0</v>
          </cell>
          <cell r="P70">
            <v>0</v>
          </cell>
          <cell r="Q70">
            <v>0</v>
          </cell>
          <cell r="R70">
            <v>0</v>
          </cell>
          <cell r="S70">
            <v>0</v>
          </cell>
          <cell r="T70">
            <v>0</v>
          </cell>
          <cell r="U70">
            <v>0</v>
          </cell>
          <cell r="V70">
            <v>0</v>
          </cell>
          <cell r="W70">
            <v>0</v>
          </cell>
          <cell r="X70">
            <v>0</v>
          </cell>
          <cell r="Y70">
            <v>0</v>
          </cell>
          <cell r="Z70">
            <v>0</v>
          </cell>
          <cell r="AA70">
            <v>0</v>
          </cell>
          <cell r="AB70">
            <v>0</v>
          </cell>
          <cell r="AC70">
            <v>0</v>
          </cell>
          <cell r="AD70">
            <v>0</v>
          </cell>
          <cell r="AE70">
            <v>0</v>
          </cell>
          <cell r="AF70">
            <v>0</v>
          </cell>
          <cell r="AG70">
            <v>0</v>
          </cell>
          <cell r="AH70">
            <v>0</v>
          </cell>
        </row>
        <row r="71">
          <cell r="B71" t="str">
            <v>71654-2P000BL</v>
          </cell>
          <cell r="C71" t="str">
            <v>PNL QTR INR UPR LH BL</v>
          </cell>
          <cell r="D71">
            <v>0</v>
          </cell>
          <cell r="E71">
            <v>0</v>
          </cell>
          <cell r="F71">
            <v>0</v>
          </cell>
          <cell r="G71">
            <v>0</v>
          </cell>
          <cell r="H71">
            <v>0</v>
          </cell>
          <cell r="I71">
            <v>0</v>
          </cell>
          <cell r="J71">
            <v>0</v>
          </cell>
          <cell r="K71">
            <v>0</v>
          </cell>
          <cell r="L71">
            <v>0</v>
          </cell>
          <cell r="M71">
            <v>0</v>
          </cell>
          <cell r="N71">
            <v>0</v>
          </cell>
          <cell r="O71">
            <v>0</v>
          </cell>
          <cell r="P71">
            <v>0</v>
          </cell>
          <cell r="Q71">
            <v>0</v>
          </cell>
          <cell r="R71">
            <v>0</v>
          </cell>
          <cell r="S71">
            <v>0</v>
          </cell>
          <cell r="T71">
            <v>0</v>
          </cell>
          <cell r="U71">
            <v>0</v>
          </cell>
          <cell r="V71">
            <v>0</v>
          </cell>
          <cell r="W71">
            <v>0</v>
          </cell>
          <cell r="X71">
            <v>0</v>
          </cell>
          <cell r="Y71">
            <v>0</v>
          </cell>
          <cell r="Z71">
            <v>0</v>
          </cell>
          <cell r="AA71">
            <v>0</v>
          </cell>
          <cell r="AB71">
            <v>0</v>
          </cell>
          <cell r="AC71">
            <v>0</v>
          </cell>
          <cell r="AD71">
            <v>0</v>
          </cell>
          <cell r="AE71">
            <v>0</v>
          </cell>
          <cell r="AF71">
            <v>0</v>
          </cell>
          <cell r="AG71">
            <v>0</v>
          </cell>
          <cell r="AH71">
            <v>0</v>
          </cell>
        </row>
        <row r="72">
          <cell r="B72" t="str">
            <v>71663-2P000</v>
          </cell>
          <cell r="C72" t="str">
            <v>PNL QTR INR UPR RH</v>
          </cell>
          <cell r="D72">
            <v>0</v>
          </cell>
          <cell r="E72">
            <v>0</v>
          </cell>
          <cell r="F72">
            <v>0</v>
          </cell>
          <cell r="G72">
            <v>0</v>
          </cell>
          <cell r="H72">
            <v>0</v>
          </cell>
          <cell r="I72">
            <v>0</v>
          </cell>
          <cell r="J72">
            <v>0</v>
          </cell>
          <cell r="K72">
            <v>0</v>
          </cell>
          <cell r="L72">
            <v>0</v>
          </cell>
          <cell r="M72">
            <v>0</v>
          </cell>
          <cell r="N72">
            <v>0</v>
          </cell>
          <cell r="O72">
            <v>0</v>
          </cell>
          <cell r="P72">
            <v>0</v>
          </cell>
          <cell r="Q72">
            <v>0</v>
          </cell>
          <cell r="R72">
            <v>0</v>
          </cell>
          <cell r="S72">
            <v>0</v>
          </cell>
          <cell r="T72">
            <v>0</v>
          </cell>
          <cell r="U72">
            <v>0</v>
          </cell>
          <cell r="V72">
            <v>0</v>
          </cell>
          <cell r="W72">
            <v>0</v>
          </cell>
          <cell r="X72">
            <v>0</v>
          </cell>
          <cell r="Y72">
            <v>0</v>
          </cell>
          <cell r="Z72">
            <v>0</v>
          </cell>
          <cell r="AA72">
            <v>0</v>
          </cell>
          <cell r="AB72">
            <v>0</v>
          </cell>
          <cell r="AC72">
            <v>0</v>
          </cell>
          <cell r="AD72">
            <v>0</v>
          </cell>
          <cell r="AE72">
            <v>0</v>
          </cell>
          <cell r="AF72">
            <v>0</v>
          </cell>
          <cell r="AG72">
            <v>0</v>
          </cell>
          <cell r="AH72">
            <v>0</v>
          </cell>
        </row>
        <row r="73">
          <cell r="B73" t="str">
            <v>71664-2P000BL</v>
          </cell>
          <cell r="C73" t="str">
            <v>PNL QTR INR UPR RH BL</v>
          </cell>
          <cell r="D73">
            <v>0</v>
          </cell>
          <cell r="E73">
            <v>0</v>
          </cell>
          <cell r="F73">
            <v>0</v>
          </cell>
          <cell r="G73">
            <v>0</v>
          </cell>
          <cell r="H73">
            <v>0</v>
          </cell>
          <cell r="I73">
            <v>0</v>
          </cell>
          <cell r="J73">
            <v>0</v>
          </cell>
          <cell r="K73">
            <v>0</v>
          </cell>
          <cell r="L73">
            <v>0</v>
          </cell>
          <cell r="M73">
            <v>0</v>
          </cell>
          <cell r="N73">
            <v>0</v>
          </cell>
          <cell r="O73">
            <v>0</v>
          </cell>
          <cell r="P73">
            <v>0</v>
          </cell>
          <cell r="Q73">
            <v>0</v>
          </cell>
          <cell r="R73">
            <v>0</v>
          </cell>
          <cell r="S73">
            <v>0</v>
          </cell>
          <cell r="T73">
            <v>0</v>
          </cell>
          <cell r="U73">
            <v>0</v>
          </cell>
          <cell r="V73">
            <v>0</v>
          </cell>
          <cell r="W73">
            <v>0</v>
          </cell>
          <cell r="X73">
            <v>0</v>
          </cell>
          <cell r="Y73">
            <v>0</v>
          </cell>
          <cell r="Z73">
            <v>0</v>
          </cell>
          <cell r="AA73">
            <v>0</v>
          </cell>
          <cell r="AB73">
            <v>0</v>
          </cell>
          <cell r="AC73">
            <v>0</v>
          </cell>
          <cell r="AD73">
            <v>0</v>
          </cell>
          <cell r="AE73">
            <v>0</v>
          </cell>
          <cell r="AF73">
            <v>0</v>
          </cell>
          <cell r="AG73">
            <v>0</v>
          </cell>
          <cell r="AH73">
            <v>0</v>
          </cell>
        </row>
        <row r="74">
          <cell r="B74" t="str">
            <v>71678-2P700</v>
          </cell>
          <cell r="C74" t="str">
            <v>REINF D PLR INR LWR LH</v>
          </cell>
          <cell r="D74">
            <v>0</v>
          </cell>
          <cell r="E74">
            <v>0</v>
          </cell>
          <cell r="F74">
            <v>0</v>
          </cell>
          <cell r="G74">
            <v>0</v>
          </cell>
          <cell r="H74">
            <v>0</v>
          </cell>
          <cell r="I74">
            <v>0</v>
          </cell>
          <cell r="J74">
            <v>0</v>
          </cell>
          <cell r="K74">
            <v>0</v>
          </cell>
          <cell r="L74">
            <v>0</v>
          </cell>
          <cell r="M74">
            <v>0</v>
          </cell>
          <cell r="N74">
            <v>0</v>
          </cell>
          <cell r="O74">
            <v>0</v>
          </cell>
          <cell r="P74">
            <v>0</v>
          </cell>
          <cell r="Q74">
            <v>0</v>
          </cell>
          <cell r="R74">
            <v>0</v>
          </cell>
          <cell r="S74">
            <v>0</v>
          </cell>
          <cell r="T74">
            <v>0</v>
          </cell>
          <cell r="U74">
            <v>0</v>
          </cell>
          <cell r="V74">
            <v>0</v>
          </cell>
          <cell r="W74">
            <v>0</v>
          </cell>
          <cell r="X74">
            <v>0</v>
          </cell>
          <cell r="Y74">
            <v>0</v>
          </cell>
          <cell r="Z74">
            <v>0</v>
          </cell>
          <cell r="AA74">
            <v>0</v>
          </cell>
          <cell r="AB74">
            <v>0</v>
          </cell>
          <cell r="AC74">
            <v>0</v>
          </cell>
          <cell r="AD74">
            <v>0</v>
          </cell>
          <cell r="AE74">
            <v>0</v>
          </cell>
          <cell r="AF74">
            <v>0</v>
          </cell>
          <cell r="AG74">
            <v>0</v>
          </cell>
          <cell r="AH74">
            <v>0</v>
          </cell>
        </row>
        <row r="75">
          <cell r="B75" t="str">
            <v>71678-2P700SH</v>
          </cell>
          <cell r="C75" t="str">
            <v xml:space="preserve"> REINF-′D′ PLR INR LWR, LHSH</v>
          </cell>
          <cell r="D75">
            <v>0</v>
          </cell>
          <cell r="E75">
            <v>0</v>
          </cell>
          <cell r="F75">
            <v>0</v>
          </cell>
          <cell r="G75">
            <v>0</v>
          </cell>
          <cell r="H75">
            <v>0</v>
          </cell>
          <cell r="I75">
            <v>0</v>
          </cell>
          <cell r="J75">
            <v>0</v>
          </cell>
          <cell r="K75">
            <v>0</v>
          </cell>
          <cell r="L75">
            <v>0</v>
          </cell>
          <cell r="M75">
            <v>0</v>
          </cell>
          <cell r="N75">
            <v>0</v>
          </cell>
          <cell r="O75">
            <v>0</v>
          </cell>
          <cell r="P75">
            <v>0</v>
          </cell>
          <cell r="Q75">
            <v>0</v>
          </cell>
          <cell r="R75">
            <v>0</v>
          </cell>
          <cell r="S75">
            <v>0</v>
          </cell>
          <cell r="T75">
            <v>0</v>
          </cell>
          <cell r="U75">
            <v>0</v>
          </cell>
          <cell r="V75">
            <v>0</v>
          </cell>
          <cell r="W75">
            <v>0</v>
          </cell>
          <cell r="X75">
            <v>0</v>
          </cell>
          <cell r="Y75">
            <v>0</v>
          </cell>
          <cell r="Z75">
            <v>0</v>
          </cell>
          <cell r="AA75">
            <v>0</v>
          </cell>
          <cell r="AB75">
            <v>0</v>
          </cell>
          <cell r="AC75">
            <v>0</v>
          </cell>
          <cell r="AD75">
            <v>0</v>
          </cell>
          <cell r="AE75">
            <v>0</v>
          </cell>
          <cell r="AF75">
            <v>0</v>
          </cell>
          <cell r="AG75">
            <v>0</v>
          </cell>
          <cell r="AH75">
            <v>0</v>
          </cell>
        </row>
        <row r="76">
          <cell r="B76" t="str">
            <v>71688-2P700</v>
          </cell>
          <cell r="C76" t="str">
            <v>REINF D PLR INR LWR RH</v>
          </cell>
          <cell r="D76">
            <v>0</v>
          </cell>
          <cell r="E76">
            <v>0</v>
          </cell>
          <cell r="F76">
            <v>0</v>
          </cell>
          <cell r="G76">
            <v>0</v>
          </cell>
          <cell r="H76">
            <v>0</v>
          </cell>
          <cell r="I76">
            <v>0</v>
          </cell>
          <cell r="J76">
            <v>0</v>
          </cell>
          <cell r="K76">
            <v>0</v>
          </cell>
          <cell r="L76">
            <v>0</v>
          </cell>
          <cell r="M76">
            <v>0</v>
          </cell>
          <cell r="N76">
            <v>0</v>
          </cell>
          <cell r="O76">
            <v>0</v>
          </cell>
          <cell r="P76">
            <v>0</v>
          </cell>
          <cell r="Q76">
            <v>0</v>
          </cell>
          <cell r="R76">
            <v>0</v>
          </cell>
          <cell r="S76">
            <v>0</v>
          </cell>
          <cell r="T76">
            <v>0</v>
          </cell>
          <cell r="U76">
            <v>0</v>
          </cell>
          <cell r="V76">
            <v>0</v>
          </cell>
          <cell r="W76">
            <v>0</v>
          </cell>
          <cell r="X76">
            <v>0</v>
          </cell>
          <cell r="Y76">
            <v>0</v>
          </cell>
          <cell r="Z76">
            <v>0</v>
          </cell>
          <cell r="AA76">
            <v>0</v>
          </cell>
          <cell r="AB76">
            <v>0</v>
          </cell>
          <cell r="AC76">
            <v>0</v>
          </cell>
          <cell r="AD76">
            <v>0</v>
          </cell>
          <cell r="AE76">
            <v>0</v>
          </cell>
          <cell r="AF76">
            <v>0</v>
          </cell>
          <cell r="AG76">
            <v>0</v>
          </cell>
          <cell r="AH76">
            <v>0</v>
          </cell>
        </row>
        <row r="77">
          <cell r="B77" t="str">
            <v>71688-2P700SH</v>
          </cell>
          <cell r="C77" t="str">
            <v xml:space="preserve"> REINF-′D′ PLR INR LWR, RHSH</v>
          </cell>
          <cell r="D77">
            <v>0</v>
          </cell>
          <cell r="E77">
            <v>0</v>
          </cell>
          <cell r="F77">
            <v>0</v>
          </cell>
          <cell r="G77">
            <v>0</v>
          </cell>
          <cell r="H77">
            <v>0</v>
          </cell>
          <cell r="I77">
            <v>0</v>
          </cell>
          <cell r="J77">
            <v>0</v>
          </cell>
          <cell r="K77">
            <v>0</v>
          </cell>
          <cell r="L77">
            <v>0</v>
          </cell>
          <cell r="M77">
            <v>0</v>
          </cell>
          <cell r="N77">
            <v>0</v>
          </cell>
          <cell r="O77">
            <v>0</v>
          </cell>
          <cell r="P77">
            <v>0</v>
          </cell>
          <cell r="Q77">
            <v>0</v>
          </cell>
          <cell r="R77">
            <v>0</v>
          </cell>
          <cell r="S77">
            <v>0</v>
          </cell>
          <cell r="T77">
            <v>0</v>
          </cell>
          <cell r="U77">
            <v>0</v>
          </cell>
          <cell r="V77">
            <v>0</v>
          </cell>
          <cell r="W77">
            <v>0</v>
          </cell>
          <cell r="X77">
            <v>0</v>
          </cell>
          <cell r="Y77">
            <v>0</v>
          </cell>
          <cell r="Z77">
            <v>0</v>
          </cell>
          <cell r="AA77">
            <v>0</v>
          </cell>
          <cell r="AB77">
            <v>0</v>
          </cell>
          <cell r="AC77">
            <v>0</v>
          </cell>
          <cell r="AD77">
            <v>0</v>
          </cell>
          <cell r="AE77">
            <v>0</v>
          </cell>
          <cell r="AF77">
            <v>0</v>
          </cell>
          <cell r="AG77">
            <v>0</v>
          </cell>
          <cell r="AH77">
            <v>0</v>
          </cell>
        </row>
        <row r="78">
          <cell r="B78" t="str">
            <v>71731-2P700</v>
          </cell>
          <cell r="C78" t="str">
            <v>EXTN QTR INR LWR LH</v>
          </cell>
          <cell r="D78">
            <v>0</v>
          </cell>
          <cell r="E78">
            <v>0</v>
          </cell>
          <cell r="F78">
            <v>0</v>
          </cell>
          <cell r="G78">
            <v>0</v>
          </cell>
          <cell r="H78">
            <v>0</v>
          </cell>
          <cell r="I78">
            <v>0</v>
          </cell>
          <cell r="J78">
            <v>0</v>
          </cell>
          <cell r="K78">
            <v>0</v>
          </cell>
          <cell r="L78">
            <v>0</v>
          </cell>
          <cell r="M78">
            <v>0</v>
          </cell>
          <cell r="N78">
            <v>0</v>
          </cell>
          <cell r="O78">
            <v>0</v>
          </cell>
          <cell r="P78">
            <v>0</v>
          </cell>
          <cell r="Q78">
            <v>0</v>
          </cell>
          <cell r="R78">
            <v>0</v>
          </cell>
          <cell r="S78">
            <v>0</v>
          </cell>
          <cell r="T78">
            <v>0</v>
          </cell>
          <cell r="U78">
            <v>0</v>
          </cell>
          <cell r="V78">
            <v>0</v>
          </cell>
          <cell r="W78">
            <v>0</v>
          </cell>
          <cell r="X78">
            <v>0</v>
          </cell>
          <cell r="Y78">
            <v>0</v>
          </cell>
          <cell r="Z78">
            <v>0</v>
          </cell>
          <cell r="AA78">
            <v>0</v>
          </cell>
          <cell r="AB78">
            <v>0</v>
          </cell>
          <cell r="AC78">
            <v>0</v>
          </cell>
          <cell r="AD78">
            <v>0</v>
          </cell>
          <cell r="AE78">
            <v>0</v>
          </cell>
          <cell r="AF78">
            <v>0</v>
          </cell>
          <cell r="AG78">
            <v>0</v>
          </cell>
          <cell r="AH78">
            <v>0</v>
          </cell>
        </row>
        <row r="79">
          <cell r="B79" t="str">
            <v>71731-2P700SH</v>
          </cell>
          <cell r="C79" t="str">
            <v>EXTN QTR INR LWR LH SH</v>
          </cell>
          <cell r="D79">
            <v>0</v>
          </cell>
          <cell r="E79">
            <v>0</v>
          </cell>
          <cell r="F79">
            <v>0</v>
          </cell>
          <cell r="G79">
            <v>0</v>
          </cell>
          <cell r="H79">
            <v>0</v>
          </cell>
          <cell r="I79">
            <v>0</v>
          </cell>
          <cell r="J79">
            <v>0</v>
          </cell>
          <cell r="K79">
            <v>0</v>
          </cell>
          <cell r="L79">
            <v>0</v>
          </cell>
          <cell r="M79">
            <v>0</v>
          </cell>
          <cell r="N79">
            <v>0</v>
          </cell>
          <cell r="O79">
            <v>0</v>
          </cell>
          <cell r="P79">
            <v>0</v>
          </cell>
          <cell r="Q79">
            <v>0</v>
          </cell>
          <cell r="R79">
            <v>0</v>
          </cell>
          <cell r="S79">
            <v>0</v>
          </cell>
          <cell r="T79">
            <v>0</v>
          </cell>
          <cell r="U79">
            <v>0</v>
          </cell>
          <cell r="V79">
            <v>0</v>
          </cell>
          <cell r="W79">
            <v>0</v>
          </cell>
          <cell r="X79">
            <v>0</v>
          </cell>
          <cell r="Y79">
            <v>0</v>
          </cell>
          <cell r="Z79">
            <v>0</v>
          </cell>
          <cell r="AA79">
            <v>0</v>
          </cell>
          <cell r="AB79">
            <v>0</v>
          </cell>
          <cell r="AC79">
            <v>0</v>
          </cell>
          <cell r="AD79">
            <v>0</v>
          </cell>
          <cell r="AE79">
            <v>0</v>
          </cell>
          <cell r="AF79">
            <v>0</v>
          </cell>
          <cell r="AG79">
            <v>0</v>
          </cell>
          <cell r="AH79">
            <v>0</v>
          </cell>
        </row>
        <row r="80">
          <cell r="B80" t="str">
            <v>71741-2P700</v>
          </cell>
          <cell r="C80" t="str">
            <v>EXTN QTR INR LWR RH</v>
          </cell>
          <cell r="D80">
            <v>0</v>
          </cell>
          <cell r="E80">
            <v>0</v>
          </cell>
          <cell r="F80">
            <v>0</v>
          </cell>
          <cell r="G80">
            <v>0</v>
          </cell>
          <cell r="H80">
            <v>0</v>
          </cell>
          <cell r="I80">
            <v>0</v>
          </cell>
          <cell r="J80">
            <v>0</v>
          </cell>
          <cell r="K80">
            <v>0</v>
          </cell>
          <cell r="L80">
            <v>0</v>
          </cell>
          <cell r="M80">
            <v>0</v>
          </cell>
          <cell r="N80">
            <v>0</v>
          </cell>
          <cell r="O80">
            <v>0</v>
          </cell>
          <cell r="P80">
            <v>0</v>
          </cell>
          <cell r="Q80">
            <v>0</v>
          </cell>
          <cell r="R80">
            <v>0</v>
          </cell>
          <cell r="S80">
            <v>0</v>
          </cell>
          <cell r="T80">
            <v>0</v>
          </cell>
          <cell r="U80">
            <v>0</v>
          </cell>
          <cell r="V80">
            <v>0</v>
          </cell>
          <cell r="W80">
            <v>0</v>
          </cell>
          <cell r="X80">
            <v>0</v>
          </cell>
          <cell r="Y80">
            <v>0</v>
          </cell>
          <cell r="Z80">
            <v>0</v>
          </cell>
          <cell r="AA80">
            <v>0</v>
          </cell>
          <cell r="AB80">
            <v>0</v>
          </cell>
          <cell r="AC80">
            <v>0</v>
          </cell>
          <cell r="AD80">
            <v>0</v>
          </cell>
          <cell r="AE80">
            <v>0</v>
          </cell>
          <cell r="AF80">
            <v>0</v>
          </cell>
          <cell r="AG80">
            <v>0</v>
          </cell>
          <cell r="AH80">
            <v>0</v>
          </cell>
        </row>
        <row r="81">
          <cell r="B81" t="str">
            <v>71741-2P700SH</v>
          </cell>
          <cell r="C81" t="str">
            <v>EXTN QTR INR LWR LH SH</v>
          </cell>
          <cell r="D81">
            <v>0</v>
          </cell>
          <cell r="E81">
            <v>0</v>
          </cell>
          <cell r="F81">
            <v>0</v>
          </cell>
          <cell r="G81">
            <v>0</v>
          </cell>
          <cell r="H81">
            <v>0</v>
          </cell>
          <cell r="I81">
            <v>0</v>
          </cell>
          <cell r="J81">
            <v>0</v>
          </cell>
          <cell r="K81">
            <v>0</v>
          </cell>
          <cell r="L81">
            <v>0</v>
          </cell>
          <cell r="M81">
            <v>0</v>
          </cell>
          <cell r="N81">
            <v>0</v>
          </cell>
          <cell r="O81">
            <v>0</v>
          </cell>
          <cell r="P81">
            <v>0</v>
          </cell>
          <cell r="Q81">
            <v>0</v>
          </cell>
          <cell r="R81">
            <v>0</v>
          </cell>
          <cell r="S81">
            <v>0</v>
          </cell>
          <cell r="T81">
            <v>0</v>
          </cell>
          <cell r="U81">
            <v>0</v>
          </cell>
          <cell r="V81">
            <v>0</v>
          </cell>
          <cell r="W81">
            <v>0</v>
          </cell>
          <cell r="X81">
            <v>0</v>
          </cell>
          <cell r="Y81">
            <v>0</v>
          </cell>
          <cell r="Z81">
            <v>0</v>
          </cell>
          <cell r="AA81">
            <v>0</v>
          </cell>
          <cell r="AB81">
            <v>0</v>
          </cell>
          <cell r="AC81">
            <v>0</v>
          </cell>
          <cell r="AD81">
            <v>0</v>
          </cell>
          <cell r="AE81">
            <v>0</v>
          </cell>
          <cell r="AF81">
            <v>0</v>
          </cell>
          <cell r="AG81">
            <v>0</v>
          </cell>
          <cell r="AH81">
            <v>0</v>
          </cell>
        </row>
        <row r="82">
          <cell r="B82" t="str">
            <v>65561-3E001</v>
          </cell>
          <cell r="C82" t="str">
            <v>MBR ASSY RR END 내수 구형</v>
          </cell>
          <cell r="D82">
            <v>0</v>
          </cell>
          <cell r="E82">
            <v>0</v>
          </cell>
          <cell r="F82">
            <v>0</v>
          </cell>
          <cell r="G82">
            <v>0</v>
          </cell>
          <cell r="H82">
            <v>0</v>
          </cell>
          <cell r="I82">
            <v>0</v>
          </cell>
          <cell r="J82">
            <v>0</v>
          </cell>
          <cell r="K82">
            <v>0</v>
          </cell>
          <cell r="L82">
            <v>0</v>
          </cell>
          <cell r="M82">
            <v>0</v>
          </cell>
          <cell r="N82">
            <v>0</v>
          </cell>
          <cell r="O82">
            <v>0</v>
          </cell>
          <cell r="P82">
            <v>0</v>
          </cell>
          <cell r="Q82">
            <v>0</v>
          </cell>
          <cell r="R82">
            <v>0</v>
          </cell>
          <cell r="S82">
            <v>0</v>
          </cell>
          <cell r="T82">
            <v>0</v>
          </cell>
          <cell r="U82">
            <v>0</v>
          </cell>
          <cell r="V82">
            <v>0</v>
          </cell>
          <cell r="W82">
            <v>0</v>
          </cell>
          <cell r="X82">
            <v>0</v>
          </cell>
          <cell r="Y82">
            <v>0</v>
          </cell>
          <cell r="Z82">
            <v>0</v>
          </cell>
          <cell r="AA82">
            <v>0</v>
          </cell>
          <cell r="AB82">
            <v>0</v>
          </cell>
          <cell r="AC82">
            <v>0</v>
          </cell>
          <cell r="AD82">
            <v>0</v>
          </cell>
          <cell r="AE82">
            <v>0</v>
          </cell>
          <cell r="AF82">
            <v>0</v>
          </cell>
          <cell r="AG82">
            <v>0</v>
          </cell>
          <cell r="AH82">
            <v>0</v>
          </cell>
        </row>
        <row r="83">
          <cell r="B83" t="str">
            <v>71603-3E000</v>
          </cell>
          <cell r="C83" t="str">
            <v>PNL ASSY QTR INR LH 내수 (휠無)</v>
          </cell>
          <cell r="D83">
            <v>0</v>
          </cell>
          <cell r="E83">
            <v>0</v>
          </cell>
          <cell r="F83">
            <v>0</v>
          </cell>
          <cell r="G83">
            <v>0</v>
          </cell>
          <cell r="H83">
            <v>0</v>
          </cell>
          <cell r="I83">
            <v>0</v>
          </cell>
          <cell r="J83">
            <v>0</v>
          </cell>
          <cell r="K83">
            <v>0</v>
          </cell>
          <cell r="L83">
            <v>0</v>
          </cell>
          <cell r="M83">
            <v>0</v>
          </cell>
          <cell r="N83">
            <v>0</v>
          </cell>
          <cell r="O83">
            <v>0</v>
          </cell>
          <cell r="P83">
            <v>0</v>
          </cell>
          <cell r="Q83">
            <v>0</v>
          </cell>
          <cell r="R83">
            <v>0</v>
          </cell>
          <cell r="S83">
            <v>0</v>
          </cell>
          <cell r="T83">
            <v>0</v>
          </cell>
          <cell r="U83">
            <v>0</v>
          </cell>
          <cell r="V83">
            <v>0</v>
          </cell>
          <cell r="W83">
            <v>0</v>
          </cell>
          <cell r="X83">
            <v>0</v>
          </cell>
          <cell r="Y83">
            <v>0</v>
          </cell>
          <cell r="Z83">
            <v>0</v>
          </cell>
          <cell r="AA83">
            <v>0</v>
          </cell>
          <cell r="AB83">
            <v>0</v>
          </cell>
          <cell r="AC83">
            <v>0</v>
          </cell>
          <cell r="AD83">
            <v>0</v>
          </cell>
          <cell r="AE83">
            <v>0</v>
          </cell>
          <cell r="AF83">
            <v>0</v>
          </cell>
          <cell r="AG83">
            <v>0</v>
          </cell>
          <cell r="AH83">
            <v>0</v>
          </cell>
        </row>
        <row r="84">
          <cell r="B84" t="str">
            <v>71603-3E100</v>
          </cell>
          <cell r="C84" t="str">
            <v>PNL ASSY QTR INR LH 수출 (휠無)</v>
          </cell>
          <cell r="D84">
            <v>0</v>
          </cell>
          <cell r="E84">
            <v>0</v>
          </cell>
          <cell r="F84">
            <v>0</v>
          </cell>
          <cell r="G84">
            <v>0</v>
          </cell>
          <cell r="H84">
            <v>0</v>
          </cell>
          <cell r="I84">
            <v>0</v>
          </cell>
          <cell r="J84">
            <v>0</v>
          </cell>
          <cell r="K84">
            <v>0</v>
          </cell>
          <cell r="L84">
            <v>0</v>
          </cell>
          <cell r="M84">
            <v>0</v>
          </cell>
          <cell r="N84">
            <v>0</v>
          </cell>
          <cell r="O84">
            <v>0</v>
          </cell>
          <cell r="P84">
            <v>0</v>
          </cell>
          <cell r="Q84">
            <v>0</v>
          </cell>
          <cell r="R84">
            <v>0</v>
          </cell>
          <cell r="S84">
            <v>0</v>
          </cell>
          <cell r="T84">
            <v>0</v>
          </cell>
          <cell r="U84">
            <v>0</v>
          </cell>
          <cell r="V84">
            <v>0</v>
          </cell>
          <cell r="W84">
            <v>0</v>
          </cell>
          <cell r="X84">
            <v>0</v>
          </cell>
          <cell r="Y84">
            <v>0</v>
          </cell>
          <cell r="Z84">
            <v>0</v>
          </cell>
          <cell r="AA84">
            <v>0</v>
          </cell>
          <cell r="AB84">
            <v>0</v>
          </cell>
          <cell r="AC84">
            <v>0</v>
          </cell>
          <cell r="AD84">
            <v>0</v>
          </cell>
          <cell r="AE84">
            <v>0</v>
          </cell>
          <cell r="AF84">
            <v>0</v>
          </cell>
          <cell r="AG84">
            <v>0</v>
          </cell>
          <cell r="AH84">
            <v>0</v>
          </cell>
        </row>
        <row r="85">
          <cell r="B85" t="str">
            <v>71604-3E000</v>
          </cell>
          <cell r="C85" t="str">
            <v>PNL ASSY QTR INR RH 내수 (휠無)</v>
          </cell>
          <cell r="D85">
            <v>0</v>
          </cell>
          <cell r="E85">
            <v>0</v>
          </cell>
          <cell r="F85">
            <v>0</v>
          </cell>
          <cell r="G85">
            <v>0</v>
          </cell>
          <cell r="H85">
            <v>0</v>
          </cell>
          <cell r="I85">
            <v>0</v>
          </cell>
          <cell r="J85">
            <v>0</v>
          </cell>
          <cell r="K85">
            <v>0</v>
          </cell>
          <cell r="L85">
            <v>0</v>
          </cell>
          <cell r="M85">
            <v>0</v>
          </cell>
          <cell r="N85">
            <v>0</v>
          </cell>
          <cell r="O85">
            <v>0</v>
          </cell>
          <cell r="P85">
            <v>0</v>
          </cell>
          <cell r="Q85">
            <v>0</v>
          </cell>
          <cell r="R85">
            <v>0</v>
          </cell>
          <cell r="S85">
            <v>0</v>
          </cell>
          <cell r="T85">
            <v>0</v>
          </cell>
          <cell r="U85">
            <v>0</v>
          </cell>
          <cell r="V85">
            <v>0</v>
          </cell>
          <cell r="W85">
            <v>0</v>
          </cell>
          <cell r="X85">
            <v>0</v>
          </cell>
          <cell r="Y85">
            <v>0</v>
          </cell>
          <cell r="Z85">
            <v>0</v>
          </cell>
          <cell r="AA85">
            <v>0</v>
          </cell>
          <cell r="AB85">
            <v>0</v>
          </cell>
          <cell r="AC85">
            <v>0</v>
          </cell>
          <cell r="AD85">
            <v>0</v>
          </cell>
          <cell r="AE85">
            <v>0</v>
          </cell>
          <cell r="AF85">
            <v>0</v>
          </cell>
          <cell r="AG85">
            <v>0</v>
          </cell>
          <cell r="AH85">
            <v>0</v>
          </cell>
        </row>
        <row r="86">
          <cell r="B86" t="str">
            <v>71604-3E100</v>
          </cell>
          <cell r="C86" t="str">
            <v>PNL ASSY QTR INR RH 수출 (휠無)</v>
          </cell>
          <cell r="D86">
            <v>0</v>
          </cell>
          <cell r="E86">
            <v>0</v>
          </cell>
          <cell r="F86">
            <v>0</v>
          </cell>
          <cell r="G86">
            <v>0</v>
          </cell>
          <cell r="H86">
            <v>0</v>
          </cell>
          <cell r="I86">
            <v>0</v>
          </cell>
          <cell r="J86">
            <v>0</v>
          </cell>
          <cell r="K86">
            <v>0</v>
          </cell>
          <cell r="L86">
            <v>0</v>
          </cell>
          <cell r="M86">
            <v>0</v>
          </cell>
          <cell r="N86">
            <v>0</v>
          </cell>
          <cell r="O86">
            <v>0</v>
          </cell>
          <cell r="P86">
            <v>0</v>
          </cell>
          <cell r="Q86">
            <v>0</v>
          </cell>
          <cell r="R86">
            <v>0</v>
          </cell>
          <cell r="S86">
            <v>0</v>
          </cell>
          <cell r="T86">
            <v>0</v>
          </cell>
          <cell r="U86">
            <v>0</v>
          </cell>
          <cell r="V86">
            <v>0</v>
          </cell>
          <cell r="W86">
            <v>0</v>
          </cell>
          <cell r="X86">
            <v>0</v>
          </cell>
          <cell r="Y86">
            <v>0</v>
          </cell>
          <cell r="Z86">
            <v>0</v>
          </cell>
          <cell r="AA86">
            <v>0</v>
          </cell>
          <cell r="AB86">
            <v>0</v>
          </cell>
          <cell r="AC86">
            <v>0</v>
          </cell>
          <cell r="AD86">
            <v>0</v>
          </cell>
          <cell r="AE86">
            <v>0</v>
          </cell>
          <cell r="AF86">
            <v>0</v>
          </cell>
          <cell r="AG86">
            <v>0</v>
          </cell>
          <cell r="AH86">
            <v>0</v>
          </cell>
        </row>
        <row r="87">
          <cell r="B87" t="str">
            <v>71611-3E000</v>
          </cell>
          <cell r="C87" t="str">
            <v>PNL ASSY QTR INR LH 내수 (휠 D無)</v>
          </cell>
          <cell r="D87">
            <v>0</v>
          </cell>
          <cell r="E87">
            <v>0</v>
          </cell>
          <cell r="F87">
            <v>0</v>
          </cell>
          <cell r="G87">
            <v>0</v>
          </cell>
          <cell r="H87">
            <v>0</v>
          </cell>
          <cell r="I87">
            <v>0</v>
          </cell>
          <cell r="J87">
            <v>0</v>
          </cell>
          <cell r="K87">
            <v>0</v>
          </cell>
          <cell r="L87">
            <v>0</v>
          </cell>
          <cell r="M87">
            <v>0</v>
          </cell>
          <cell r="N87">
            <v>0</v>
          </cell>
          <cell r="O87">
            <v>0</v>
          </cell>
          <cell r="P87">
            <v>0</v>
          </cell>
          <cell r="Q87">
            <v>0</v>
          </cell>
          <cell r="R87">
            <v>0</v>
          </cell>
          <cell r="S87">
            <v>0</v>
          </cell>
          <cell r="T87">
            <v>0</v>
          </cell>
          <cell r="U87">
            <v>0</v>
          </cell>
          <cell r="V87">
            <v>0</v>
          </cell>
          <cell r="W87">
            <v>0</v>
          </cell>
          <cell r="X87">
            <v>0</v>
          </cell>
          <cell r="Y87">
            <v>0</v>
          </cell>
          <cell r="Z87">
            <v>0</v>
          </cell>
          <cell r="AA87">
            <v>0</v>
          </cell>
          <cell r="AB87">
            <v>0</v>
          </cell>
          <cell r="AC87">
            <v>0</v>
          </cell>
          <cell r="AD87">
            <v>0</v>
          </cell>
          <cell r="AE87">
            <v>0</v>
          </cell>
          <cell r="AF87">
            <v>0</v>
          </cell>
          <cell r="AG87">
            <v>0</v>
          </cell>
          <cell r="AH87">
            <v>0</v>
          </cell>
        </row>
        <row r="88">
          <cell r="B88" t="str">
            <v>71611-3E100</v>
          </cell>
          <cell r="C88" t="str">
            <v>PNL ASSY QTR INR LH 수출 (휠 D無)</v>
          </cell>
          <cell r="D88">
            <v>0</v>
          </cell>
          <cell r="E88">
            <v>0</v>
          </cell>
          <cell r="F88">
            <v>0</v>
          </cell>
          <cell r="G88">
            <v>0</v>
          </cell>
          <cell r="H88">
            <v>0</v>
          </cell>
          <cell r="I88">
            <v>0</v>
          </cell>
          <cell r="J88">
            <v>0</v>
          </cell>
          <cell r="K88">
            <v>0</v>
          </cell>
          <cell r="L88">
            <v>0</v>
          </cell>
          <cell r="M88">
            <v>0</v>
          </cell>
          <cell r="N88">
            <v>0</v>
          </cell>
          <cell r="O88">
            <v>0</v>
          </cell>
          <cell r="P88">
            <v>0</v>
          </cell>
          <cell r="Q88">
            <v>0</v>
          </cell>
          <cell r="R88">
            <v>0</v>
          </cell>
          <cell r="S88">
            <v>0</v>
          </cell>
          <cell r="T88">
            <v>0</v>
          </cell>
          <cell r="U88">
            <v>0</v>
          </cell>
          <cell r="V88">
            <v>0</v>
          </cell>
          <cell r="W88">
            <v>0</v>
          </cell>
          <cell r="X88">
            <v>0</v>
          </cell>
          <cell r="Y88">
            <v>0</v>
          </cell>
          <cell r="Z88">
            <v>0</v>
          </cell>
          <cell r="AA88">
            <v>0</v>
          </cell>
          <cell r="AB88">
            <v>0</v>
          </cell>
          <cell r="AC88">
            <v>0</v>
          </cell>
          <cell r="AD88">
            <v>0</v>
          </cell>
          <cell r="AE88">
            <v>0</v>
          </cell>
          <cell r="AF88">
            <v>0</v>
          </cell>
          <cell r="AG88">
            <v>0</v>
          </cell>
          <cell r="AH88">
            <v>0</v>
          </cell>
        </row>
        <row r="89">
          <cell r="B89" t="str">
            <v>71621-3E000</v>
          </cell>
          <cell r="C89" t="str">
            <v>PNL ASSY QTR INR RH 내수 (휠 D無)</v>
          </cell>
          <cell r="D89">
            <v>0</v>
          </cell>
          <cell r="E89">
            <v>0</v>
          </cell>
          <cell r="F89">
            <v>0</v>
          </cell>
          <cell r="G89">
            <v>0</v>
          </cell>
          <cell r="H89">
            <v>0</v>
          </cell>
          <cell r="I89">
            <v>0</v>
          </cell>
          <cell r="J89">
            <v>0</v>
          </cell>
          <cell r="K89">
            <v>0</v>
          </cell>
          <cell r="L89">
            <v>0</v>
          </cell>
          <cell r="M89">
            <v>0</v>
          </cell>
          <cell r="N89">
            <v>0</v>
          </cell>
          <cell r="O89">
            <v>0</v>
          </cell>
          <cell r="P89">
            <v>0</v>
          </cell>
          <cell r="Q89">
            <v>0</v>
          </cell>
          <cell r="R89">
            <v>0</v>
          </cell>
          <cell r="S89">
            <v>0</v>
          </cell>
          <cell r="T89">
            <v>0</v>
          </cell>
          <cell r="U89">
            <v>0</v>
          </cell>
          <cell r="V89">
            <v>0</v>
          </cell>
          <cell r="W89">
            <v>0</v>
          </cell>
          <cell r="X89">
            <v>0</v>
          </cell>
          <cell r="Y89">
            <v>0</v>
          </cell>
          <cell r="Z89">
            <v>0</v>
          </cell>
          <cell r="AA89">
            <v>0</v>
          </cell>
          <cell r="AB89">
            <v>0</v>
          </cell>
          <cell r="AC89">
            <v>0</v>
          </cell>
          <cell r="AD89">
            <v>0</v>
          </cell>
          <cell r="AE89">
            <v>0</v>
          </cell>
          <cell r="AF89">
            <v>0</v>
          </cell>
          <cell r="AG89">
            <v>0</v>
          </cell>
          <cell r="AH89">
            <v>0</v>
          </cell>
        </row>
        <row r="90">
          <cell r="B90" t="str">
            <v>71621-3E100</v>
          </cell>
          <cell r="C90" t="str">
            <v>PNL ASSY QTR INR RH 수출 (휠 D無)</v>
          </cell>
          <cell r="D90">
            <v>0</v>
          </cell>
          <cell r="E90">
            <v>0</v>
          </cell>
          <cell r="F90">
            <v>0</v>
          </cell>
          <cell r="G90">
            <v>0</v>
          </cell>
          <cell r="H90">
            <v>0</v>
          </cell>
          <cell r="I90">
            <v>0</v>
          </cell>
          <cell r="J90">
            <v>0</v>
          </cell>
          <cell r="K90">
            <v>0</v>
          </cell>
          <cell r="L90">
            <v>0</v>
          </cell>
          <cell r="M90">
            <v>0</v>
          </cell>
          <cell r="N90">
            <v>0</v>
          </cell>
          <cell r="O90">
            <v>0</v>
          </cell>
          <cell r="P90">
            <v>0</v>
          </cell>
          <cell r="Q90">
            <v>0</v>
          </cell>
          <cell r="R90">
            <v>0</v>
          </cell>
          <cell r="S90">
            <v>0</v>
          </cell>
          <cell r="T90">
            <v>0</v>
          </cell>
          <cell r="U90">
            <v>0</v>
          </cell>
          <cell r="V90">
            <v>0</v>
          </cell>
          <cell r="W90">
            <v>0</v>
          </cell>
          <cell r="X90">
            <v>0</v>
          </cell>
          <cell r="Y90">
            <v>0</v>
          </cell>
          <cell r="Z90">
            <v>0</v>
          </cell>
          <cell r="AA90">
            <v>0</v>
          </cell>
          <cell r="AB90">
            <v>0</v>
          </cell>
          <cell r="AC90">
            <v>0</v>
          </cell>
          <cell r="AD90">
            <v>0</v>
          </cell>
          <cell r="AE90">
            <v>0</v>
          </cell>
          <cell r="AF90">
            <v>0</v>
          </cell>
          <cell r="AG90">
            <v>0</v>
          </cell>
          <cell r="AH90">
            <v>0</v>
          </cell>
        </row>
        <row r="91">
          <cell r="B91" t="str">
            <v>65412-L1000</v>
          </cell>
          <cell r="C91" t="str">
            <v>REINF RR S/BELT ANCH LH</v>
          </cell>
          <cell r="D91">
            <v>0</v>
          </cell>
          <cell r="E91">
            <v>0</v>
          </cell>
          <cell r="F91">
            <v>0</v>
          </cell>
          <cell r="G91">
            <v>0</v>
          </cell>
          <cell r="H91">
            <v>0</v>
          </cell>
          <cell r="I91">
            <v>0</v>
          </cell>
          <cell r="J91">
            <v>0</v>
          </cell>
          <cell r="K91">
            <v>0</v>
          </cell>
          <cell r="L91">
            <v>0</v>
          </cell>
          <cell r="M91">
            <v>0</v>
          </cell>
          <cell r="N91">
            <v>0</v>
          </cell>
          <cell r="O91">
            <v>0</v>
          </cell>
          <cell r="P91">
            <v>0</v>
          </cell>
          <cell r="Q91">
            <v>0</v>
          </cell>
          <cell r="R91">
            <v>0</v>
          </cell>
          <cell r="S91">
            <v>0</v>
          </cell>
          <cell r="T91">
            <v>0</v>
          </cell>
          <cell r="U91">
            <v>0</v>
          </cell>
          <cell r="V91">
            <v>0</v>
          </cell>
          <cell r="W91">
            <v>0</v>
          </cell>
          <cell r="X91">
            <v>0</v>
          </cell>
          <cell r="Y91">
            <v>0</v>
          </cell>
          <cell r="Z91">
            <v>0</v>
          </cell>
          <cell r="AA91">
            <v>0</v>
          </cell>
          <cell r="AB91">
            <v>0</v>
          </cell>
          <cell r="AC91">
            <v>0</v>
          </cell>
          <cell r="AD91">
            <v>0</v>
          </cell>
          <cell r="AE91">
            <v>0</v>
          </cell>
          <cell r="AF91">
            <v>0</v>
          </cell>
          <cell r="AG91">
            <v>0</v>
          </cell>
          <cell r="AH91">
            <v>0</v>
          </cell>
        </row>
        <row r="92">
          <cell r="B92" t="str">
            <v>65422-L1000</v>
          </cell>
          <cell r="C92" t="str">
            <v>REINF RR S/BELT ANCH RH</v>
          </cell>
          <cell r="D92">
            <v>0</v>
          </cell>
          <cell r="E92">
            <v>0</v>
          </cell>
          <cell r="F92">
            <v>0</v>
          </cell>
          <cell r="G92">
            <v>0</v>
          </cell>
          <cell r="H92">
            <v>0</v>
          </cell>
          <cell r="I92">
            <v>0</v>
          </cell>
          <cell r="J92">
            <v>0</v>
          </cell>
          <cell r="K92">
            <v>0</v>
          </cell>
          <cell r="L92">
            <v>0</v>
          </cell>
          <cell r="M92">
            <v>0</v>
          </cell>
          <cell r="N92">
            <v>0</v>
          </cell>
          <cell r="O92">
            <v>0</v>
          </cell>
          <cell r="P92">
            <v>0</v>
          </cell>
          <cell r="Q92">
            <v>0</v>
          </cell>
          <cell r="R92">
            <v>0</v>
          </cell>
          <cell r="S92">
            <v>0</v>
          </cell>
          <cell r="T92">
            <v>0</v>
          </cell>
          <cell r="U92">
            <v>0</v>
          </cell>
          <cell r="V92">
            <v>0</v>
          </cell>
          <cell r="W92">
            <v>0</v>
          </cell>
          <cell r="X92">
            <v>0</v>
          </cell>
          <cell r="Y92">
            <v>0</v>
          </cell>
          <cell r="Z92">
            <v>0</v>
          </cell>
          <cell r="AA92">
            <v>0</v>
          </cell>
          <cell r="AB92">
            <v>0</v>
          </cell>
          <cell r="AC92">
            <v>0</v>
          </cell>
          <cell r="AD92">
            <v>0</v>
          </cell>
          <cell r="AE92">
            <v>0</v>
          </cell>
          <cell r="AF92">
            <v>0</v>
          </cell>
          <cell r="AG92">
            <v>0</v>
          </cell>
          <cell r="AH92">
            <v>0</v>
          </cell>
        </row>
        <row r="93">
          <cell r="B93" t="str">
            <v>65554-D4000</v>
          </cell>
          <cell r="C93" t="str">
            <v>REINF RR S/BELT ANCHOR LH</v>
          </cell>
          <cell r="D93">
            <v>0</v>
          </cell>
          <cell r="E93">
            <v>0</v>
          </cell>
          <cell r="F93">
            <v>0</v>
          </cell>
          <cell r="G93">
            <v>0</v>
          </cell>
          <cell r="H93">
            <v>0</v>
          </cell>
          <cell r="I93">
            <v>0</v>
          </cell>
          <cell r="J93">
            <v>0</v>
          </cell>
          <cell r="K93">
            <v>0</v>
          </cell>
          <cell r="L93">
            <v>0</v>
          </cell>
          <cell r="M93">
            <v>0</v>
          </cell>
          <cell r="N93">
            <v>0</v>
          </cell>
          <cell r="O93">
            <v>0</v>
          </cell>
          <cell r="P93">
            <v>0</v>
          </cell>
          <cell r="Q93">
            <v>0</v>
          </cell>
          <cell r="R93">
            <v>0</v>
          </cell>
          <cell r="S93">
            <v>0</v>
          </cell>
          <cell r="T93">
            <v>0</v>
          </cell>
          <cell r="U93">
            <v>0</v>
          </cell>
          <cell r="V93">
            <v>0</v>
          </cell>
          <cell r="W93">
            <v>0</v>
          </cell>
          <cell r="X93">
            <v>0</v>
          </cell>
          <cell r="Y93">
            <v>0</v>
          </cell>
          <cell r="Z93">
            <v>0</v>
          </cell>
          <cell r="AA93">
            <v>0</v>
          </cell>
          <cell r="AB93">
            <v>0</v>
          </cell>
          <cell r="AC93">
            <v>0</v>
          </cell>
          <cell r="AD93">
            <v>0</v>
          </cell>
          <cell r="AE93">
            <v>0</v>
          </cell>
          <cell r="AF93">
            <v>0</v>
          </cell>
          <cell r="AG93">
            <v>0</v>
          </cell>
          <cell r="AH93">
            <v>0</v>
          </cell>
        </row>
        <row r="94">
          <cell r="B94" t="str">
            <v>655N6-L1000</v>
          </cell>
          <cell r="C94" t="str">
            <v>BRKT RR STIFR BRACE LH</v>
          </cell>
          <cell r="D94">
            <v>0</v>
          </cell>
          <cell r="E94">
            <v>0</v>
          </cell>
          <cell r="F94">
            <v>0</v>
          </cell>
          <cell r="G94">
            <v>0</v>
          </cell>
          <cell r="H94">
            <v>0</v>
          </cell>
          <cell r="I94">
            <v>0</v>
          </cell>
          <cell r="J94">
            <v>0</v>
          </cell>
          <cell r="K94">
            <v>0</v>
          </cell>
          <cell r="L94">
            <v>0</v>
          </cell>
          <cell r="M94">
            <v>0</v>
          </cell>
          <cell r="N94">
            <v>0</v>
          </cell>
          <cell r="O94">
            <v>0</v>
          </cell>
          <cell r="P94">
            <v>0</v>
          </cell>
          <cell r="Q94">
            <v>0</v>
          </cell>
          <cell r="R94">
            <v>0</v>
          </cell>
          <cell r="S94">
            <v>0</v>
          </cell>
          <cell r="T94">
            <v>0</v>
          </cell>
          <cell r="U94">
            <v>0</v>
          </cell>
          <cell r="V94">
            <v>0</v>
          </cell>
          <cell r="W94">
            <v>0</v>
          </cell>
          <cell r="X94">
            <v>0</v>
          </cell>
          <cell r="Y94">
            <v>0</v>
          </cell>
          <cell r="Z94">
            <v>0</v>
          </cell>
          <cell r="AA94">
            <v>0</v>
          </cell>
          <cell r="AB94">
            <v>0</v>
          </cell>
          <cell r="AC94">
            <v>0</v>
          </cell>
          <cell r="AD94">
            <v>0</v>
          </cell>
          <cell r="AE94">
            <v>0</v>
          </cell>
          <cell r="AF94">
            <v>0</v>
          </cell>
          <cell r="AG94">
            <v>0</v>
          </cell>
          <cell r="AH94">
            <v>0</v>
          </cell>
        </row>
        <row r="95">
          <cell r="B95" t="str">
            <v>655P6-L1000</v>
          </cell>
          <cell r="C95" t="str">
            <v>BRKT RR STIFR BRACE RH</v>
          </cell>
          <cell r="D95">
            <v>0</v>
          </cell>
          <cell r="E95">
            <v>0</v>
          </cell>
          <cell r="F95">
            <v>0</v>
          </cell>
          <cell r="G95">
            <v>0</v>
          </cell>
          <cell r="H95">
            <v>0</v>
          </cell>
          <cell r="I95">
            <v>0</v>
          </cell>
          <cell r="J95">
            <v>0</v>
          </cell>
          <cell r="K95">
            <v>0</v>
          </cell>
          <cell r="L95">
            <v>0</v>
          </cell>
          <cell r="M95">
            <v>0</v>
          </cell>
          <cell r="N95">
            <v>0</v>
          </cell>
          <cell r="O95">
            <v>0</v>
          </cell>
          <cell r="P95">
            <v>0</v>
          </cell>
          <cell r="Q95">
            <v>0</v>
          </cell>
          <cell r="R95">
            <v>0</v>
          </cell>
          <cell r="S95">
            <v>0</v>
          </cell>
          <cell r="T95">
            <v>0</v>
          </cell>
          <cell r="U95">
            <v>0</v>
          </cell>
          <cell r="V95">
            <v>0</v>
          </cell>
          <cell r="W95">
            <v>0</v>
          </cell>
          <cell r="X95">
            <v>0</v>
          </cell>
          <cell r="Y95">
            <v>0</v>
          </cell>
          <cell r="Z95">
            <v>0</v>
          </cell>
          <cell r="AA95">
            <v>0</v>
          </cell>
          <cell r="AB95">
            <v>0</v>
          </cell>
          <cell r="AC95">
            <v>0</v>
          </cell>
          <cell r="AD95">
            <v>0</v>
          </cell>
          <cell r="AE95">
            <v>0</v>
          </cell>
          <cell r="AF95">
            <v>0</v>
          </cell>
          <cell r="AG95">
            <v>0</v>
          </cell>
          <cell r="AH95">
            <v>0</v>
          </cell>
        </row>
        <row r="96">
          <cell r="B96" t="str">
            <v>65636-38000</v>
          </cell>
          <cell r="C96" t="str">
            <v>M.T.G W/D BOLT</v>
          </cell>
          <cell r="D96">
            <v>0</v>
          </cell>
          <cell r="E96">
            <v>0</v>
          </cell>
          <cell r="F96">
            <v>0</v>
          </cell>
          <cell r="G96">
            <v>0</v>
          </cell>
          <cell r="H96">
            <v>0</v>
          </cell>
          <cell r="I96">
            <v>0</v>
          </cell>
          <cell r="J96">
            <v>0</v>
          </cell>
          <cell r="K96">
            <v>0</v>
          </cell>
          <cell r="L96">
            <v>0</v>
          </cell>
          <cell r="M96">
            <v>0</v>
          </cell>
          <cell r="N96">
            <v>0</v>
          </cell>
          <cell r="O96">
            <v>0</v>
          </cell>
          <cell r="P96">
            <v>0</v>
          </cell>
          <cell r="Q96">
            <v>0</v>
          </cell>
          <cell r="R96">
            <v>0</v>
          </cell>
          <cell r="S96">
            <v>0</v>
          </cell>
          <cell r="T96">
            <v>0</v>
          </cell>
          <cell r="U96">
            <v>0</v>
          </cell>
          <cell r="V96">
            <v>0</v>
          </cell>
          <cell r="W96">
            <v>0</v>
          </cell>
          <cell r="X96">
            <v>0</v>
          </cell>
          <cell r="Y96">
            <v>0</v>
          </cell>
          <cell r="Z96">
            <v>0</v>
          </cell>
          <cell r="AA96">
            <v>0</v>
          </cell>
          <cell r="AB96">
            <v>0</v>
          </cell>
          <cell r="AC96">
            <v>0</v>
          </cell>
          <cell r="AD96">
            <v>0</v>
          </cell>
          <cell r="AE96">
            <v>0</v>
          </cell>
          <cell r="AF96">
            <v>0</v>
          </cell>
          <cell r="AG96">
            <v>0</v>
          </cell>
          <cell r="AH96">
            <v>0</v>
          </cell>
        </row>
        <row r="97">
          <cell r="B97" t="str">
            <v>657N2-L1000</v>
          </cell>
          <cell r="C97" t="str">
            <v>MEMBER CANISTER MTG LH</v>
          </cell>
          <cell r="D97">
            <v>0</v>
          </cell>
          <cell r="E97">
            <v>0</v>
          </cell>
          <cell r="F97">
            <v>0</v>
          </cell>
          <cell r="G97">
            <v>0</v>
          </cell>
          <cell r="H97">
            <v>0</v>
          </cell>
          <cell r="I97">
            <v>0</v>
          </cell>
          <cell r="J97">
            <v>0</v>
          </cell>
          <cell r="K97">
            <v>0</v>
          </cell>
          <cell r="L97">
            <v>0</v>
          </cell>
          <cell r="M97">
            <v>0</v>
          </cell>
          <cell r="N97">
            <v>0</v>
          </cell>
          <cell r="O97">
            <v>0</v>
          </cell>
          <cell r="P97">
            <v>0</v>
          </cell>
          <cell r="Q97">
            <v>0</v>
          </cell>
          <cell r="R97">
            <v>0</v>
          </cell>
          <cell r="S97">
            <v>0</v>
          </cell>
          <cell r="T97">
            <v>0</v>
          </cell>
          <cell r="U97">
            <v>0</v>
          </cell>
          <cell r="V97">
            <v>0</v>
          </cell>
          <cell r="W97">
            <v>0</v>
          </cell>
          <cell r="X97">
            <v>0</v>
          </cell>
          <cell r="Y97">
            <v>0</v>
          </cell>
          <cell r="Z97">
            <v>0</v>
          </cell>
          <cell r="AA97">
            <v>0</v>
          </cell>
          <cell r="AB97">
            <v>0</v>
          </cell>
          <cell r="AC97">
            <v>0</v>
          </cell>
          <cell r="AD97">
            <v>0</v>
          </cell>
          <cell r="AE97">
            <v>0</v>
          </cell>
          <cell r="AF97">
            <v>0</v>
          </cell>
          <cell r="AG97">
            <v>0</v>
          </cell>
          <cell r="AH97">
            <v>0</v>
          </cell>
        </row>
        <row r="98">
          <cell r="B98" t="str">
            <v>657P2-L1000</v>
          </cell>
          <cell r="C98" t="str">
            <v>MEMBER CANISTER MTG RH</v>
          </cell>
          <cell r="D98">
            <v>0</v>
          </cell>
          <cell r="E98">
            <v>0</v>
          </cell>
          <cell r="F98">
            <v>0</v>
          </cell>
          <cell r="G98">
            <v>0</v>
          </cell>
          <cell r="H98">
            <v>0</v>
          </cell>
          <cell r="I98">
            <v>0</v>
          </cell>
          <cell r="J98">
            <v>0</v>
          </cell>
          <cell r="K98">
            <v>0</v>
          </cell>
          <cell r="L98">
            <v>0</v>
          </cell>
          <cell r="M98">
            <v>0</v>
          </cell>
          <cell r="N98">
            <v>0</v>
          </cell>
          <cell r="O98">
            <v>0</v>
          </cell>
          <cell r="P98">
            <v>0</v>
          </cell>
          <cell r="Q98">
            <v>0</v>
          </cell>
          <cell r="R98">
            <v>0</v>
          </cell>
          <cell r="S98">
            <v>0</v>
          </cell>
          <cell r="T98">
            <v>0</v>
          </cell>
          <cell r="U98">
            <v>0</v>
          </cell>
          <cell r="V98">
            <v>0</v>
          </cell>
          <cell r="W98">
            <v>0</v>
          </cell>
          <cell r="X98">
            <v>0</v>
          </cell>
          <cell r="Y98">
            <v>0</v>
          </cell>
          <cell r="Z98">
            <v>0</v>
          </cell>
          <cell r="AA98">
            <v>0</v>
          </cell>
          <cell r="AB98">
            <v>0</v>
          </cell>
          <cell r="AC98">
            <v>0</v>
          </cell>
          <cell r="AD98">
            <v>0</v>
          </cell>
          <cell r="AE98">
            <v>0</v>
          </cell>
          <cell r="AF98">
            <v>0</v>
          </cell>
          <cell r="AG98">
            <v>0</v>
          </cell>
          <cell r="AH98">
            <v>0</v>
          </cell>
        </row>
        <row r="99">
          <cell r="B99" t="str">
            <v>65832-L1000</v>
          </cell>
          <cell r="C99" t="str">
            <v>MEMBER-RR FLOOR RR CROSS</v>
          </cell>
          <cell r="D99">
            <v>0</v>
          </cell>
          <cell r="E99">
            <v>0</v>
          </cell>
          <cell r="F99">
            <v>0</v>
          </cell>
          <cell r="G99">
            <v>0</v>
          </cell>
          <cell r="H99">
            <v>0</v>
          </cell>
          <cell r="I99">
            <v>0</v>
          </cell>
          <cell r="J99">
            <v>0</v>
          </cell>
          <cell r="K99">
            <v>0</v>
          </cell>
          <cell r="L99">
            <v>0</v>
          </cell>
          <cell r="M99">
            <v>0</v>
          </cell>
          <cell r="N99">
            <v>0</v>
          </cell>
          <cell r="O99">
            <v>0</v>
          </cell>
          <cell r="P99">
            <v>0</v>
          </cell>
          <cell r="Q99">
            <v>0</v>
          </cell>
          <cell r="R99">
            <v>0</v>
          </cell>
          <cell r="S99">
            <v>0</v>
          </cell>
          <cell r="T99">
            <v>0</v>
          </cell>
          <cell r="U99">
            <v>0</v>
          </cell>
          <cell r="V99">
            <v>0</v>
          </cell>
          <cell r="W99">
            <v>0</v>
          </cell>
          <cell r="X99">
            <v>0</v>
          </cell>
          <cell r="Y99">
            <v>0</v>
          </cell>
          <cell r="Z99">
            <v>0</v>
          </cell>
          <cell r="AA99">
            <v>0</v>
          </cell>
          <cell r="AB99">
            <v>0</v>
          </cell>
          <cell r="AC99">
            <v>0</v>
          </cell>
          <cell r="AD99">
            <v>0</v>
          </cell>
          <cell r="AE99">
            <v>0</v>
          </cell>
          <cell r="AF99">
            <v>0</v>
          </cell>
          <cell r="AG99">
            <v>0</v>
          </cell>
          <cell r="AH99">
            <v>0</v>
          </cell>
        </row>
        <row r="100">
          <cell r="B100" t="str">
            <v>65852-L2000</v>
          </cell>
          <cell r="C100" t="str">
            <v>MBR-RR FLR CTR CROSS</v>
          </cell>
          <cell r="D100">
            <v>0</v>
          </cell>
          <cell r="E100">
            <v>0</v>
          </cell>
          <cell r="F100">
            <v>0</v>
          </cell>
          <cell r="G100">
            <v>0</v>
          </cell>
          <cell r="H100">
            <v>0</v>
          </cell>
          <cell r="I100">
            <v>0</v>
          </cell>
          <cell r="J100">
            <v>0</v>
          </cell>
          <cell r="K100">
            <v>0</v>
          </cell>
          <cell r="L100">
            <v>0</v>
          </cell>
          <cell r="M100">
            <v>0</v>
          </cell>
          <cell r="N100">
            <v>0</v>
          </cell>
          <cell r="O100">
            <v>0</v>
          </cell>
          <cell r="P100">
            <v>0</v>
          </cell>
          <cell r="Q100">
            <v>0</v>
          </cell>
          <cell r="R100">
            <v>0</v>
          </cell>
          <cell r="S100">
            <v>0</v>
          </cell>
          <cell r="T100">
            <v>0</v>
          </cell>
          <cell r="U100">
            <v>0</v>
          </cell>
          <cell r="V100">
            <v>0</v>
          </cell>
          <cell r="W100">
            <v>0</v>
          </cell>
          <cell r="X100">
            <v>0</v>
          </cell>
          <cell r="Y100">
            <v>0</v>
          </cell>
          <cell r="Z100">
            <v>0</v>
          </cell>
          <cell r="AA100">
            <v>0</v>
          </cell>
          <cell r="AB100">
            <v>0</v>
          </cell>
          <cell r="AC100">
            <v>0</v>
          </cell>
          <cell r="AD100">
            <v>0</v>
          </cell>
          <cell r="AE100">
            <v>0</v>
          </cell>
          <cell r="AF100">
            <v>0</v>
          </cell>
          <cell r="AG100">
            <v>0</v>
          </cell>
          <cell r="AH100">
            <v>0</v>
          </cell>
        </row>
        <row r="101">
          <cell r="B101" t="str">
            <v>65916-L0000</v>
          </cell>
          <cell r="C101" t="str">
            <v>SUPT F/TANK BAKD RR MTG</v>
          </cell>
          <cell r="D101">
            <v>0</v>
          </cell>
          <cell r="E101">
            <v>0</v>
          </cell>
          <cell r="F101">
            <v>0</v>
          </cell>
          <cell r="G101">
            <v>0</v>
          </cell>
          <cell r="H101">
            <v>0</v>
          </cell>
          <cell r="I101">
            <v>0</v>
          </cell>
          <cell r="J101">
            <v>0</v>
          </cell>
          <cell r="K101">
            <v>0</v>
          </cell>
          <cell r="L101">
            <v>0</v>
          </cell>
          <cell r="M101">
            <v>0</v>
          </cell>
          <cell r="N101">
            <v>0</v>
          </cell>
          <cell r="O101">
            <v>0</v>
          </cell>
          <cell r="P101">
            <v>0</v>
          </cell>
          <cell r="Q101">
            <v>0</v>
          </cell>
          <cell r="R101">
            <v>0</v>
          </cell>
          <cell r="S101">
            <v>0</v>
          </cell>
          <cell r="T101">
            <v>0</v>
          </cell>
          <cell r="U101">
            <v>0</v>
          </cell>
          <cell r="V101">
            <v>0</v>
          </cell>
          <cell r="W101">
            <v>0</v>
          </cell>
          <cell r="X101">
            <v>0</v>
          </cell>
          <cell r="Y101">
            <v>0</v>
          </cell>
          <cell r="Z101">
            <v>0</v>
          </cell>
          <cell r="AA101">
            <v>0</v>
          </cell>
          <cell r="AB101">
            <v>0</v>
          </cell>
          <cell r="AC101">
            <v>0</v>
          </cell>
          <cell r="AD101">
            <v>0</v>
          </cell>
          <cell r="AE101">
            <v>0</v>
          </cell>
          <cell r="AF101">
            <v>0</v>
          </cell>
          <cell r="AG101">
            <v>0</v>
          </cell>
          <cell r="AH101">
            <v>0</v>
          </cell>
        </row>
        <row r="102">
          <cell r="B102" t="str">
            <v>655N6-L8400</v>
          </cell>
          <cell r="C102" t="str">
            <v>BRKT RR STIFR BRACE,LH</v>
          </cell>
          <cell r="D102">
            <v>0</v>
          </cell>
          <cell r="E102">
            <v>0</v>
          </cell>
          <cell r="F102">
            <v>0</v>
          </cell>
          <cell r="G102">
            <v>0</v>
          </cell>
          <cell r="H102">
            <v>0</v>
          </cell>
          <cell r="I102">
            <v>0</v>
          </cell>
          <cell r="J102">
            <v>0</v>
          </cell>
          <cell r="K102">
            <v>0</v>
          </cell>
          <cell r="L102">
            <v>0</v>
          </cell>
          <cell r="M102">
            <v>0</v>
          </cell>
          <cell r="N102">
            <v>0</v>
          </cell>
          <cell r="O102">
            <v>0</v>
          </cell>
          <cell r="P102">
            <v>0</v>
          </cell>
          <cell r="Q102">
            <v>0</v>
          </cell>
          <cell r="R102">
            <v>0</v>
          </cell>
          <cell r="S102">
            <v>0</v>
          </cell>
          <cell r="T102">
            <v>0</v>
          </cell>
          <cell r="U102">
            <v>0</v>
          </cell>
          <cell r="V102">
            <v>0</v>
          </cell>
          <cell r="W102">
            <v>0</v>
          </cell>
          <cell r="X102">
            <v>0</v>
          </cell>
          <cell r="Y102">
            <v>0</v>
          </cell>
          <cell r="Z102">
            <v>0</v>
          </cell>
          <cell r="AA102">
            <v>0</v>
          </cell>
          <cell r="AB102">
            <v>0</v>
          </cell>
          <cell r="AC102">
            <v>0</v>
          </cell>
          <cell r="AD102">
            <v>0</v>
          </cell>
          <cell r="AE102">
            <v>0</v>
          </cell>
          <cell r="AF102">
            <v>0</v>
          </cell>
          <cell r="AG102">
            <v>0</v>
          </cell>
          <cell r="AH102">
            <v>0</v>
          </cell>
        </row>
        <row r="103">
          <cell r="B103" t="str">
            <v>655P6-L8400</v>
          </cell>
          <cell r="C103" t="str">
            <v>BRKT RR STIFR BRACE,RH</v>
          </cell>
          <cell r="D103">
            <v>0</v>
          </cell>
          <cell r="E103">
            <v>0</v>
          </cell>
          <cell r="F103">
            <v>0</v>
          </cell>
          <cell r="G103">
            <v>0</v>
          </cell>
          <cell r="H103">
            <v>0</v>
          </cell>
          <cell r="I103">
            <v>0</v>
          </cell>
          <cell r="J103">
            <v>0</v>
          </cell>
          <cell r="K103">
            <v>0</v>
          </cell>
          <cell r="L103">
            <v>0</v>
          </cell>
          <cell r="M103">
            <v>0</v>
          </cell>
          <cell r="N103">
            <v>0</v>
          </cell>
          <cell r="O103">
            <v>0</v>
          </cell>
          <cell r="P103">
            <v>0</v>
          </cell>
          <cell r="Q103">
            <v>0</v>
          </cell>
          <cell r="R103">
            <v>0</v>
          </cell>
          <cell r="S103">
            <v>0</v>
          </cell>
          <cell r="T103">
            <v>0</v>
          </cell>
          <cell r="U103">
            <v>0</v>
          </cell>
          <cell r="V103">
            <v>0</v>
          </cell>
          <cell r="W103">
            <v>0</v>
          </cell>
          <cell r="X103">
            <v>0</v>
          </cell>
          <cell r="Y103">
            <v>0</v>
          </cell>
          <cell r="Z103">
            <v>0</v>
          </cell>
          <cell r="AA103">
            <v>0</v>
          </cell>
          <cell r="AB103">
            <v>0</v>
          </cell>
          <cell r="AC103">
            <v>0</v>
          </cell>
          <cell r="AD103">
            <v>0</v>
          </cell>
          <cell r="AE103">
            <v>0</v>
          </cell>
          <cell r="AF103">
            <v>0</v>
          </cell>
          <cell r="AG103">
            <v>0</v>
          </cell>
          <cell r="AH103">
            <v>0</v>
          </cell>
        </row>
        <row r="104">
          <cell r="B104" t="str">
            <v>65916-L8400</v>
          </cell>
          <cell r="C104" t="str">
            <v>SUPT F/TANK BAKD RR MTG(GN7 C/O)</v>
          </cell>
          <cell r="D104">
            <v>0</v>
          </cell>
          <cell r="E104">
            <v>0</v>
          </cell>
          <cell r="F104">
            <v>0</v>
          </cell>
          <cell r="G104">
            <v>0</v>
          </cell>
          <cell r="H104">
            <v>0</v>
          </cell>
          <cell r="I104">
            <v>0</v>
          </cell>
          <cell r="J104">
            <v>0</v>
          </cell>
          <cell r="K104">
            <v>0</v>
          </cell>
          <cell r="L104">
            <v>0</v>
          </cell>
          <cell r="M104">
            <v>0</v>
          </cell>
          <cell r="N104">
            <v>0</v>
          </cell>
          <cell r="O104">
            <v>0</v>
          </cell>
          <cell r="P104">
            <v>0</v>
          </cell>
          <cell r="Q104">
            <v>0</v>
          </cell>
          <cell r="R104">
            <v>0</v>
          </cell>
          <cell r="S104">
            <v>0</v>
          </cell>
          <cell r="T104">
            <v>0</v>
          </cell>
          <cell r="U104">
            <v>0</v>
          </cell>
          <cell r="V104">
            <v>0</v>
          </cell>
          <cell r="W104">
            <v>0</v>
          </cell>
          <cell r="X104">
            <v>0</v>
          </cell>
          <cell r="Y104">
            <v>0</v>
          </cell>
          <cell r="Z104">
            <v>0</v>
          </cell>
          <cell r="AA104">
            <v>0</v>
          </cell>
          <cell r="AB104">
            <v>0</v>
          </cell>
          <cell r="AC104">
            <v>0</v>
          </cell>
          <cell r="AD104">
            <v>0</v>
          </cell>
          <cell r="AE104">
            <v>0</v>
          </cell>
          <cell r="AF104">
            <v>0</v>
          </cell>
          <cell r="AG104">
            <v>0</v>
          </cell>
          <cell r="AH104">
            <v>0</v>
          </cell>
        </row>
        <row r="105">
          <cell r="B105" t="str">
            <v>71131-2F510</v>
          </cell>
          <cell r="C105" t="str">
            <v>SIDE OTR LH(4DR)</v>
          </cell>
          <cell r="D105">
            <v>0</v>
          </cell>
          <cell r="E105">
            <v>0</v>
          </cell>
          <cell r="F105">
            <v>0</v>
          </cell>
          <cell r="G105">
            <v>0</v>
          </cell>
          <cell r="H105">
            <v>0</v>
          </cell>
          <cell r="I105">
            <v>0</v>
          </cell>
          <cell r="J105">
            <v>0</v>
          </cell>
          <cell r="K105">
            <v>0</v>
          </cell>
          <cell r="L105">
            <v>0</v>
          </cell>
          <cell r="M105">
            <v>0</v>
          </cell>
          <cell r="N105">
            <v>0</v>
          </cell>
          <cell r="O105">
            <v>0</v>
          </cell>
          <cell r="P105">
            <v>0</v>
          </cell>
          <cell r="Q105">
            <v>0</v>
          </cell>
          <cell r="R105">
            <v>0</v>
          </cell>
          <cell r="S105">
            <v>0</v>
          </cell>
          <cell r="T105">
            <v>0</v>
          </cell>
          <cell r="U105">
            <v>0</v>
          </cell>
          <cell r="V105">
            <v>0</v>
          </cell>
          <cell r="W105">
            <v>0</v>
          </cell>
          <cell r="X105">
            <v>0</v>
          </cell>
          <cell r="Y105">
            <v>0</v>
          </cell>
          <cell r="Z105">
            <v>0</v>
          </cell>
          <cell r="AA105">
            <v>0</v>
          </cell>
          <cell r="AB105">
            <v>0</v>
          </cell>
          <cell r="AC105">
            <v>0</v>
          </cell>
          <cell r="AD105">
            <v>0</v>
          </cell>
          <cell r="AE105">
            <v>0</v>
          </cell>
          <cell r="AF105">
            <v>0</v>
          </cell>
          <cell r="AG105">
            <v>0</v>
          </cell>
          <cell r="AH105">
            <v>0</v>
          </cell>
        </row>
        <row r="106">
          <cell r="B106" t="str">
            <v>71141-2F510</v>
          </cell>
          <cell r="C106" t="str">
            <v>SIDE OTR RH(4DR)</v>
          </cell>
          <cell r="D106">
            <v>0</v>
          </cell>
          <cell r="E106">
            <v>0</v>
          </cell>
          <cell r="F106">
            <v>0</v>
          </cell>
          <cell r="G106">
            <v>0</v>
          </cell>
          <cell r="H106">
            <v>0</v>
          </cell>
          <cell r="I106">
            <v>0</v>
          </cell>
          <cell r="J106">
            <v>0</v>
          </cell>
          <cell r="K106">
            <v>0</v>
          </cell>
          <cell r="L106">
            <v>0</v>
          </cell>
          <cell r="M106">
            <v>0</v>
          </cell>
          <cell r="N106">
            <v>0</v>
          </cell>
          <cell r="O106">
            <v>0</v>
          </cell>
          <cell r="P106">
            <v>0</v>
          </cell>
          <cell r="Q106">
            <v>0</v>
          </cell>
          <cell r="R106">
            <v>0</v>
          </cell>
          <cell r="S106">
            <v>0</v>
          </cell>
          <cell r="T106">
            <v>0</v>
          </cell>
          <cell r="U106">
            <v>0</v>
          </cell>
          <cell r="V106">
            <v>0</v>
          </cell>
          <cell r="W106">
            <v>0</v>
          </cell>
          <cell r="X106">
            <v>0</v>
          </cell>
          <cell r="Y106">
            <v>0</v>
          </cell>
          <cell r="Z106">
            <v>0</v>
          </cell>
          <cell r="AA106">
            <v>0</v>
          </cell>
          <cell r="AB106">
            <v>0</v>
          </cell>
          <cell r="AC106">
            <v>0</v>
          </cell>
          <cell r="AD106">
            <v>0</v>
          </cell>
          <cell r="AE106">
            <v>0</v>
          </cell>
          <cell r="AF106">
            <v>0</v>
          </cell>
          <cell r="AG106">
            <v>0</v>
          </cell>
          <cell r="AH106">
            <v>0</v>
          </cell>
        </row>
        <row r="107">
          <cell r="B107" t="str">
            <v>71601-2G100</v>
          </cell>
          <cell r="C107" t="str">
            <v>PNL ASSY QTR LH</v>
          </cell>
          <cell r="D107">
            <v>0</v>
          </cell>
          <cell r="E107">
            <v>0</v>
          </cell>
          <cell r="F107">
            <v>0</v>
          </cell>
          <cell r="G107">
            <v>0</v>
          </cell>
          <cell r="H107">
            <v>0</v>
          </cell>
          <cell r="I107">
            <v>0</v>
          </cell>
          <cell r="J107">
            <v>0</v>
          </cell>
          <cell r="K107">
            <v>0</v>
          </cell>
          <cell r="L107">
            <v>0</v>
          </cell>
          <cell r="M107">
            <v>0</v>
          </cell>
          <cell r="N107">
            <v>0</v>
          </cell>
          <cell r="O107">
            <v>0</v>
          </cell>
          <cell r="P107">
            <v>0</v>
          </cell>
          <cell r="Q107">
            <v>0</v>
          </cell>
          <cell r="R107">
            <v>0</v>
          </cell>
          <cell r="S107">
            <v>0</v>
          </cell>
          <cell r="T107">
            <v>0</v>
          </cell>
          <cell r="U107">
            <v>0</v>
          </cell>
          <cell r="V107">
            <v>0</v>
          </cell>
          <cell r="W107">
            <v>0</v>
          </cell>
          <cell r="X107">
            <v>0</v>
          </cell>
          <cell r="Y107">
            <v>0</v>
          </cell>
          <cell r="Z107">
            <v>0</v>
          </cell>
          <cell r="AA107">
            <v>0</v>
          </cell>
          <cell r="AB107">
            <v>0</v>
          </cell>
          <cell r="AC107">
            <v>0</v>
          </cell>
          <cell r="AD107">
            <v>0</v>
          </cell>
          <cell r="AE107">
            <v>0</v>
          </cell>
          <cell r="AF107">
            <v>0</v>
          </cell>
          <cell r="AG107">
            <v>0</v>
          </cell>
          <cell r="AH107">
            <v>0</v>
          </cell>
        </row>
        <row r="108">
          <cell r="B108" t="str">
            <v>71602-2G100</v>
          </cell>
          <cell r="C108" t="str">
            <v>PNL ASSY QTR RH</v>
          </cell>
          <cell r="D108">
            <v>0</v>
          </cell>
          <cell r="E108">
            <v>0</v>
          </cell>
          <cell r="F108">
            <v>0</v>
          </cell>
          <cell r="G108">
            <v>0</v>
          </cell>
          <cell r="H108">
            <v>0</v>
          </cell>
          <cell r="I108">
            <v>0</v>
          </cell>
          <cell r="J108">
            <v>0</v>
          </cell>
          <cell r="K108">
            <v>0</v>
          </cell>
          <cell r="L108">
            <v>0</v>
          </cell>
          <cell r="M108">
            <v>0</v>
          </cell>
          <cell r="N108">
            <v>0</v>
          </cell>
          <cell r="O108">
            <v>0</v>
          </cell>
          <cell r="P108">
            <v>0</v>
          </cell>
          <cell r="Q108">
            <v>0</v>
          </cell>
          <cell r="R108">
            <v>0</v>
          </cell>
          <cell r="S108">
            <v>0</v>
          </cell>
          <cell r="T108">
            <v>0</v>
          </cell>
          <cell r="U108">
            <v>0</v>
          </cell>
          <cell r="V108">
            <v>0</v>
          </cell>
          <cell r="W108">
            <v>0</v>
          </cell>
          <cell r="X108">
            <v>0</v>
          </cell>
          <cell r="Y108">
            <v>0</v>
          </cell>
          <cell r="Z108">
            <v>0</v>
          </cell>
          <cell r="AA108">
            <v>0</v>
          </cell>
          <cell r="AB108">
            <v>0</v>
          </cell>
          <cell r="AC108">
            <v>0</v>
          </cell>
          <cell r="AD108">
            <v>0</v>
          </cell>
          <cell r="AE108">
            <v>0</v>
          </cell>
          <cell r="AF108">
            <v>0</v>
          </cell>
          <cell r="AG108">
            <v>0</v>
          </cell>
          <cell r="AH108">
            <v>0</v>
          </cell>
        </row>
        <row r="109">
          <cell r="B109" t="str">
            <v>76230-2G010</v>
          </cell>
          <cell r="C109" t="str">
            <v>FRT DR INR LH</v>
          </cell>
          <cell r="D109">
            <v>0</v>
          </cell>
          <cell r="E109">
            <v>0</v>
          </cell>
          <cell r="F109">
            <v>0</v>
          </cell>
          <cell r="G109">
            <v>0</v>
          </cell>
          <cell r="H109">
            <v>0</v>
          </cell>
          <cell r="I109">
            <v>0</v>
          </cell>
          <cell r="J109">
            <v>0</v>
          </cell>
          <cell r="K109">
            <v>0</v>
          </cell>
          <cell r="L109">
            <v>0</v>
          </cell>
          <cell r="M109">
            <v>0</v>
          </cell>
          <cell r="N109">
            <v>0</v>
          </cell>
          <cell r="O109">
            <v>0</v>
          </cell>
          <cell r="P109">
            <v>0</v>
          </cell>
          <cell r="Q109">
            <v>0</v>
          </cell>
          <cell r="R109">
            <v>0</v>
          </cell>
          <cell r="S109">
            <v>0</v>
          </cell>
          <cell r="T109">
            <v>0</v>
          </cell>
          <cell r="U109">
            <v>0</v>
          </cell>
          <cell r="V109">
            <v>0</v>
          </cell>
          <cell r="W109">
            <v>0</v>
          </cell>
          <cell r="X109">
            <v>0</v>
          </cell>
          <cell r="Y109">
            <v>0</v>
          </cell>
          <cell r="Z109">
            <v>0</v>
          </cell>
          <cell r="AA109">
            <v>0</v>
          </cell>
          <cell r="AB109">
            <v>0</v>
          </cell>
          <cell r="AC109">
            <v>0</v>
          </cell>
          <cell r="AD109">
            <v>0</v>
          </cell>
          <cell r="AE109">
            <v>0</v>
          </cell>
          <cell r="AF109">
            <v>0</v>
          </cell>
          <cell r="AG109">
            <v>0</v>
          </cell>
          <cell r="AH109">
            <v>0</v>
          </cell>
        </row>
        <row r="110">
          <cell r="B110" t="str">
            <v>76240-2G010</v>
          </cell>
          <cell r="C110" t="str">
            <v>FRT DR INR RH</v>
          </cell>
          <cell r="D110">
            <v>0</v>
          </cell>
          <cell r="E110">
            <v>0</v>
          </cell>
          <cell r="F110">
            <v>0</v>
          </cell>
          <cell r="G110">
            <v>0</v>
          </cell>
          <cell r="H110">
            <v>0</v>
          </cell>
          <cell r="I110">
            <v>0</v>
          </cell>
          <cell r="J110">
            <v>0</v>
          </cell>
          <cell r="K110">
            <v>0</v>
          </cell>
          <cell r="L110">
            <v>0</v>
          </cell>
          <cell r="M110">
            <v>0</v>
          </cell>
          <cell r="N110">
            <v>0</v>
          </cell>
          <cell r="O110">
            <v>0</v>
          </cell>
          <cell r="P110">
            <v>0</v>
          </cell>
          <cell r="Q110">
            <v>0</v>
          </cell>
          <cell r="R110">
            <v>0</v>
          </cell>
          <cell r="S110">
            <v>0</v>
          </cell>
          <cell r="T110">
            <v>0</v>
          </cell>
          <cell r="U110">
            <v>0</v>
          </cell>
          <cell r="V110">
            <v>0</v>
          </cell>
          <cell r="W110">
            <v>0</v>
          </cell>
          <cell r="X110">
            <v>0</v>
          </cell>
          <cell r="Y110">
            <v>0</v>
          </cell>
          <cell r="Z110">
            <v>0</v>
          </cell>
          <cell r="AA110">
            <v>0</v>
          </cell>
          <cell r="AB110">
            <v>0</v>
          </cell>
          <cell r="AC110">
            <v>0</v>
          </cell>
          <cell r="AD110">
            <v>0</v>
          </cell>
          <cell r="AE110">
            <v>0</v>
          </cell>
          <cell r="AF110">
            <v>0</v>
          </cell>
          <cell r="AG110">
            <v>0</v>
          </cell>
          <cell r="AH110">
            <v>0</v>
          </cell>
        </row>
        <row r="111">
          <cell r="B111" t="str">
            <v>77230-2G010</v>
          </cell>
          <cell r="C111" t="str">
            <v>RR DR INR LH</v>
          </cell>
          <cell r="D111">
            <v>0</v>
          </cell>
          <cell r="E111">
            <v>0</v>
          </cell>
          <cell r="F111">
            <v>0</v>
          </cell>
          <cell r="G111">
            <v>0</v>
          </cell>
          <cell r="H111">
            <v>0</v>
          </cell>
          <cell r="I111">
            <v>0</v>
          </cell>
          <cell r="J111">
            <v>0</v>
          </cell>
          <cell r="K111">
            <v>0</v>
          </cell>
          <cell r="L111">
            <v>0</v>
          </cell>
          <cell r="M111">
            <v>0</v>
          </cell>
          <cell r="N111">
            <v>0</v>
          </cell>
          <cell r="O111">
            <v>0</v>
          </cell>
          <cell r="P111">
            <v>0</v>
          </cell>
          <cell r="Q111">
            <v>0</v>
          </cell>
          <cell r="R111">
            <v>0</v>
          </cell>
          <cell r="S111">
            <v>0</v>
          </cell>
          <cell r="T111">
            <v>0</v>
          </cell>
          <cell r="U111">
            <v>0</v>
          </cell>
          <cell r="V111">
            <v>0</v>
          </cell>
          <cell r="W111">
            <v>0</v>
          </cell>
          <cell r="X111">
            <v>0</v>
          </cell>
          <cell r="Y111">
            <v>0</v>
          </cell>
          <cell r="Z111">
            <v>0</v>
          </cell>
          <cell r="AA111">
            <v>0</v>
          </cell>
          <cell r="AB111">
            <v>0</v>
          </cell>
          <cell r="AC111">
            <v>0</v>
          </cell>
          <cell r="AD111">
            <v>0</v>
          </cell>
          <cell r="AE111">
            <v>0</v>
          </cell>
          <cell r="AF111">
            <v>0</v>
          </cell>
          <cell r="AG111">
            <v>0</v>
          </cell>
          <cell r="AH111">
            <v>0</v>
          </cell>
        </row>
        <row r="112">
          <cell r="B112" t="str">
            <v>77240-2G010</v>
          </cell>
          <cell r="C112" t="str">
            <v>RR DR INR RH</v>
          </cell>
          <cell r="D112">
            <v>0</v>
          </cell>
          <cell r="E112">
            <v>0</v>
          </cell>
          <cell r="F112">
            <v>0</v>
          </cell>
          <cell r="G112">
            <v>0</v>
          </cell>
          <cell r="H112">
            <v>0</v>
          </cell>
          <cell r="I112">
            <v>0</v>
          </cell>
          <cell r="J112">
            <v>0</v>
          </cell>
          <cell r="K112">
            <v>0</v>
          </cell>
          <cell r="L112">
            <v>0</v>
          </cell>
          <cell r="M112">
            <v>0</v>
          </cell>
          <cell r="N112">
            <v>0</v>
          </cell>
          <cell r="O112">
            <v>0</v>
          </cell>
          <cell r="P112">
            <v>0</v>
          </cell>
          <cell r="Q112">
            <v>0</v>
          </cell>
          <cell r="R112">
            <v>0</v>
          </cell>
          <cell r="S112">
            <v>0</v>
          </cell>
          <cell r="T112">
            <v>0</v>
          </cell>
          <cell r="U112">
            <v>0</v>
          </cell>
          <cell r="V112">
            <v>0</v>
          </cell>
          <cell r="W112">
            <v>0</v>
          </cell>
          <cell r="X112">
            <v>0</v>
          </cell>
          <cell r="Y112">
            <v>0</v>
          </cell>
          <cell r="Z112">
            <v>0</v>
          </cell>
          <cell r="AA112">
            <v>0</v>
          </cell>
          <cell r="AB112">
            <v>0</v>
          </cell>
          <cell r="AC112">
            <v>0</v>
          </cell>
          <cell r="AD112">
            <v>0</v>
          </cell>
          <cell r="AE112">
            <v>0</v>
          </cell>
          <cell r="AF112">
            <v>0</v>
          </cell>
          <cell r="AG112">
            <v>0</v>
          </cell>
          <cell r="AH112">
            <v>0</v>
          </cell>
        </row>
        <row r="113">
          <cell r="B113" t="str">
            <v>71201-3K001</v>
          </cell>
          <cell r="C113" t="str">
            <v>PNL ASSY SIDE INR LH</v>
          </cell>
          <cell r="D113">
            <v>0</v>
          </cell>
          <cell r="E113">
            <v>0</v>
          </cell>
          <cell r="F113">
            <v>0</v>
          </cell>
          <cell r="G113">
            <v>0</v>
          </cell>
          <cell r="H113">
            <v>0</v>
          </cell>
          <cell r="I113">
            <v>0</v>
          </cell>
          <cell r="J113">
            <v>0</v>
          </cell>
          <cell r="K113">
            <v>0</v>
          </cell>
          <cell r="L113">
            <v>0</v>
          </cell>
          <cell r="M113">
            <v>0</v>
          </cell>
          <cell r="N113">
            <v>0</v>
          </cell>
          <cell r="O113">
            <v>0</v>
          </cell>
          <cell r="P113">
            <v>0</v>
          </cell>
          <cell r="Q113">
            <v>0</v>
          </cell>
          <cell r="R113">
            <v>0</v>
          </cell>
          <cell r="S113">
            <v>0</v>
          </cell>
          <cell r="T113">
            <v>0</v>
          </cell>
          <cell r="U113">
            <v>0</v>
          </cell>
          <cell r="V113">
            <v>0</v>
          </cell>
          <cell r="W113">
            <v>0</v>
          </cell>
          <cell r="X113">
            <v>0</v>
          </cell>
          <cell r="Y113">
            <v>0</v>
          </cell>
          <cell r="Z113">
            <v>0</v>
          </cell>
          <cell r="AA113">
            <v>0</v>
          </cell>
          <cell r="AB113">
            <v>0</v>
          </cell>
          <cell r="AC113">
            <v>0</v>
          </cell>
          <cell r="AD113">
            <v>0</v>
          </cell>
          <cell r="AE113">
            <v>0</v>
          </cell>
          <cell r="AF113">
            <v>0</v>
          </cell>
          <cell r="AG113">
            <v>0</v>
          </cell>
          <cell r="AH113">
            <v>0</v>
          </cell>
        </row>
        <row r="114">
          <cell r="B114" t="str">
            <v>71202-3K001</v>
          </cell>
          <cell r="C114" t="str">
            <v>PNL ASSY SIDE INR RH</v>
          </cell>
          <cell r="D114">
            <v>0</v>
          </cell>
          <cell r="E114">
            <v>0</v>
          </cell>
          <cell r="F114">
            <v>0</v>
          </cell>
          <cell r="G114">
            <v>0</v>
          </cell>
          <cell r="H114">
            <v>0</v>
          </cell>
          <cell r="I114">
            <v>0</v>
          </cell>
          <cell r="J114">
            <v>0</v>
          </cell>
          <cell r="K114">
            <v>0</v>
          </cell>
          <cell r="L114">
            <v>0</v>
          </cell>
          <cell r="M114">
            <v>0</v>
          </cell>
          <cell r="N114">
            <v>0</v>
          </cell>
          <cell r="O114">
            <v>0</v>
          </cell>
          <cell r="P114">
            <v>0</v>
          </cell>
          <cell r="Q114">
            <v>0</v>
          </cell>
          <cell r="R114">
            <v>0</v>
          </cell>
          <cell r="S114">
            <v>0</v>
          </cell>
          <cell r="T114">
            <v>0</v>
          </cell>
          <cell r="U114">
            <v>0</v>
          </cell>
          <cell r="V114">
            <v>0</v>
          </cell>
          <cell r="W114">
            <v>0</v>
          </cell>
          <cell r="X114">
            <v>0</v>
          </cell>
          <cell r="Y114">
            <v>0</v>
          </cell>
          <cell r="Z114">
            <v>0</v>
          </cell>
          <cell r="AA114">
            <v>0</v>
          </cell>
          <cell r="AB114">
            <v>0</v>
          </cell>
          <cell r="AC114">
            <v>0</v>
          </cell>
          <cell r="AD114">
            <v>0</v>
          </cell>
          <cell r="AE114">
            <v>0</v>
          </cell>
          <cell r="AF114">
            <v>0</v>
          </cell>
          <cell r="AG114">
            <v>0</v>
          </cell>
          <cell r="AH114">
            <v>0</v>
          </cell>
        </row>
        <row r="115">
          <cell r="B115" t="str">
            <v>71201-07000</v>
          </cell>
          <cell r="C115" t="str">
            <v>PNL ASSY SIDE INR LH</v>
          </cell>
          <cell r="D115">
            <v>0</v>
          </cell>
          <cell r="E115">
            <v>0</v>
          </cell>
          <cell r="F115">
            <v>0</v>
          </cell>
          <cell r="G115">
            <v>0</v>
          </cell>
          <cell r="H115">
            <v>0</v>
          </cell>
          <cell r="I115">
            <v>0</v>
          </cell>
          <cell r="J115">
            <v>0</v>
          </cell>
          <cell r="K115">
            <v>0</v>
          </cell>
          <cell r="L115">
            <v>0</v>
          </cell>
          <cell r="M115">
            <v>0</v>
          </cell>
          <cell r="N115">
            <v>0</v>
          </cell>
          <cell r="O115">
            <v>0</v>
          </cell>
          <cell r="P115">
            <v>0</v>
          </cell>
          <cell r="Q115">
            <v>0</v>
          </cell>
          <cell r="R115">
            <v>0</v>
          </cell>
          <cell r="S115">
            <v>0</v>
          </cell>
          <cell r="T115">
            <v>0</v>
          </cell>
          <cell r="U115">
            <v>0</v>
          </cell>
          <cell r="V115">
            <v>0</v>
          </cell>
          <cell r="W115">
            <v>0</v>
          </cell>
          <cell r="X115">
            <v>0</v>
          </cell>
          <cell r="Y115">
            <v>0</v>
          </cell>
          <cell r="Z115">
            <v>0</v>
          </cell>
          <cell r="AA115">
            <v>0</v>
          </cell>
          <cell r="AB115">
            <v>0</v>
          </cell>
          <cell r="AC115">
            <v>0</v>
          </cell>
          <cell r="AD115">
            <v>0</v>
          </cell>
          <cell r="AE115">
            <v>0</v>
          </cell>
          <cell r="AF115">
            <v>0</v>
          </cell>
          <cell r="AG115">
            <v>0</v>
          </cell>
          <cell r="AH115">
            <v>0</v>
          </cell>
        </row>
        <row r="116">
          <cell r="B116" t="str">
            <v>71202-07000</v>
          </cell>
          <cell r="C116" t="str">
            <v>PNL ASSY SIDE INR RH</v>
          </cell>
          <cell r="D116">
            <v>0</v>
          </cell>
          <cell r="E116">
            <v>0</v>
          </cell>
          <cell r="F116">
            <v>0</v>
          </cell>
          <cell r="G116">
            <v>0</v>
          </cell>
          <cell r="H116">
            <v>0</v>
          </cell>
          <cell r="I116">
            <v>0</v>
          </cell>
          <cell r="J116">
            <v>0</v>
          </cell>
          <cell r="K116">
            <v>0</v>
          </cell>
          <cell r="L116">
            <v>0</v>
          </cell>
          <cell r="M116">
            <v>0</v>
          </cell>
          <cell r="N116">
            <v>0</v>
          </cell>
          <cell r="O116">
            <v>0</v>
          </cell>
          <cell r="P116">
            <v>0</v>
          </cell>
          <cell r="Q116">
            <v>0</v>
          </cell>
          <cell r="R116">
            <v>0</v>
          </cell>
          <cell r="S116">
            <v>0</v>
          </cell>
          <cell r="T116">
            <v>0</v>
          </cell>
          <cell r="U116">
            <v>0</v>
          </cell>
          <cell r="V116">
            <v>0</v>
          </cell>
          <cell r="W116">
            <v>0</v>
          </cell>
          <cell r="X116">
            <v>0</v>
          </cell>
          <cell r="Y116">
            <v>0</v>
          </cell>
          <cell r="Z116">
            <v>0</v>
          </cell>
          <cell r="AA116">
            <v>0</v>
          </cell>
          <cell r="AB116">
            <v>0</v>
          </cell>
          <cell r="AC116">
            <v>0</v>
          </cell>
          <cell r="AD116">
            <v>0</v>
          </cell>
          <cell r="AE116">
            <v>0</v>
          </cell>
          <cell r="AF116">
            <v>0</v>
          </cell>
          <cell r="AG116">
            <v>0</v>
          </cell>
          <cell r="AH116">
            <v>0</v>
          </cell>
        </row>
        <row r="117">
          <cell r="B117" t="str">
            <v>13905-06000</v>
          </cell>
          <cell r="C117" t="str">
            <v>NUT WELD</v>
          </cell>
          <cell r="D117">
            <v>0</v>
          </cell>
          <cell r="E117">
            <v>0</v>
          </cell>
          <cell r="F117">
            <v>0</v>
          </cell>
          <cell r="G117">
            <v>0</v>
          </cell>
          <cell r="H117">
            <v>0</v>
          </cell>
          <cell r="I117">
            <v>0</v>
          </cell>
          <cell r="J117">
            <v>0</v>
          </cell>
          <cell r="K117">
            <v>0</v>
          </cell>
          <cell r="L117">
            <v>0</v>
          </cell>
          <cell r="M117">
            <v>0</v>
          </cell>
          <cell r="N117">
            <v>0</v>
          </cell>
          <cell r="O117">
            <v>0</v>
          </cell>
          <cell r="P117">
            <v>0</v>
          </cell>
          <cell r="Q117">
            <v>0</v>
          </cell>
          <cell r="R117">
            <v>0</v>
          </cell>
          <cell r="S117">
            <v>0</v>
          </cell>
          <cell r="T117">
            <v>0</v>
          </cell>
          <cell r="U117">
            <v>0</v>
          </cell>
          <cell r="V117">
            <v>0</v>
          </cell>
          <cell r="W117">
            <v>0</v>
          </cell>
          <cell r="X117">
            <v>0</v>
          </cell>
          <cell r="Y117">
            <v>0</v>
          </cell>
          <cell r="Z117">
            <v>0</v>
          </cell>
          <cell r="AA117">
            <v>0</v>
          </cell>
          <cell r="AB117">
            <v>0</v>
          </cell>
          <cell r="AC117">
            <v>0</v>
          </cell>
          <cell r="AD117">
            <v>0</v>
          </cell>
          <cell r="AE117">
            <v>0</v>
          </cell>
          <cell r="AF117">
            <v>0</v>
          </cell>
          <cell r="AG117">
            <v>0</v>
          </cell>
          <cell r="AH117">
            <v>0</v>
          </cell>
        </row>
        <row r="118">
          <cell r="B118" t="str">
            <v>71201-3L001</v>
          </cell>
          <cell r="C118" t="str">
            <v>PILLAR ASSY FR INR LH</v>
          </cell>
          <cell r="D118">
            <v>0</v>
          </cell>
          <cell r="E118">
            <v>0</v>
          </cell>
          <cell r="F118">
            <v>0</v>
          </cell>
          <cell r="G118">
            <v>0</v>
          </cell>
          <cell r="H118">
            <v>0</v>
          </cell>
          <cell r="I118">
            <v>0</v>
          </cell>
          <cell r="J118">
            <v>0</v>
          </cell>
          <cell r="K118">
            <v>0</v>
          </cell>
          <cell r="L118">
            <v>0</v>
          </cell>
          <cell r="M118">
            <v>0</v>
          </cell>
          <cell r="N118">
            <v>0</v>
          </cell>
          <cell r="O118">
            <v>0</v>
          </cell>
          <cell r="P118">
            <v>0</v>
          </cell>
          <cell r="Q118">
            <v>0</v>
          </cell>
          <cell r="R118">
            <v>0</v>
          </cell>
          <cell r="S118">
            <v>0</v>
          </cell>
          <cell r="T118">
            <v>0</v>
          </cell>
          <cell r="U118">
            <v>0</v>
          </cell>
          <cell r="V118">
            <v>0</v>
          </cell>
          <cell r="W118">
            <v>0</v>
          </cell>
          <cell r="X118">
            <v>0</v>
          </cell>
          <cell r="Y118">
            <v>0</v>
          </cell>
          <cell r="Z118">
            <v>0</v>
          </cell>
          <cell r="AA118">
            <v>0</v>
          </cell>
          <cell r="AB118">
            <v>0</v>
          </cell>
          <cell r="AC118">
            <v>0</v>
          </cell>
          <cell r="AD118">
            <v>0</v>
          </cell>
          <cell r="AE118">
            <v>0</v>
          </cell>
          <cell r="AF118">
            <v>0</v>
          </cell>
          <cell r="AG118">
            <v>0</v>
          </cell>
          <cell r="AH118">
            <v>0</v>
          </cell>
        </row>
        <row r="119">
          <cell r="B119" t="str">
            <v>71202-3L001</v>
          </cell>
          <cell r="C119" t="str">
            <v>PILLAR ASSY FR INR RH</v>
          </cell>
          <cell r="D119">
            <v>0</v>
          </cell>
          <cell r="E119">
            <v>0</v>
          </cell>
          <cell r="F119">
            <v>0</v>
          </cell>
          <cell r="G119">
            <v>0</v>
          </cell>
          <cell r="H119">
            <v>0</v>
          </cell>
          <cell r="I119">
            <v>0</v>
          </cell>
          <cell r="J119">
            <v>0</v>
          </cell>
          <cell r="K119">
            <v>0</v>
          </cell>
          <cell r="L119">
            <v>0</v>
          </cell>
          <cell r="M119">
            <v>0</v>
          </cell>
          <cell r="N119">
            <v>0</v>
          </cell>
          <cell r="O119">
            <v>0</v>
          </cell>
          <cell r="P119">
            <v>0</v>
          </cell>
          <cell r="Q119">
            <v>0</v>
          </cell>
          <cell r="R119">
            <v>0</v>
          </cell>
          <cell r="S119">
            <v>0</v>
          </cell>
          <cell r="T119">
            <v>0</v>
          </cell>
          <cell r="U119">
            <v>0</v>
          </cell>
          <cell r="V119">
            <v>0</v>
          </cell>
          <cell r="W119">
            <v>0</v>
          </cell>
          <cell r="X119">
            <v>0</v>
          </cell>
          <cell r="Y119">
            <v>0</v>
          </cell>
          <cell r="Z119">
            <v>0</v>
          </cell>
          <cell r="AA119">
            <v>0</v>
          </cell>
          <cell r="AB119">
            <v>0</v>
          </cell>
          <cell r="AC119">
            <v>0</v>
          </cell>
          <cell r="AD119">
            <v>0</v>
          </cell>
          <cell r="AE119">
            <v>0</v>
          </cell>
          <cell r="AF119">
            <v>0</v>
          </cell>
          <cell r="AG119">
            <v>0</v>
          </cell>
          <cell r="AH119">
            <v>0</v>
          </cell>
        </row>
        <row r="120">
          <cell r="B120" t="str">
            <v>71377-3R000</v>
          </cell>
          <cell r="C120" t="str">
            <v>REINF SIDE SILL OTR LH</v>
          </cell>
          <cell r="D120">
            <v>0</v>
          </cell>
          <cell r="E120">
            <v>0</v>
          </cell>
          <cell r="F120">
            <v>0</v>
          </cell>
          <cell r="G120">
            <v>0</v>
          </cell>
          <cell r="H120">
            <v>0</v>
          </cell>
          <cell r="I120">
            <v>0</v>
          </cell>
          <cell r="J120">
            <v>0</v>
          </cell>
          <cell r="K120">
            <v>0</v>
          </cell>
          <cell r="L120">
            <v>0</v>
          </cell>
          <cell r="M120">
            <v>0</v>
          </cell>
          <cell r="N120">
            <v>0</v>
          </cell>
          <cell r="O120">
            <v>0</v>
          </cell>
          <cell r="P120">
            <v>0</v>
          </cell>
          <cell r="Q120">
            <v>0</v>
          </cell>
          <cell r="R120">
            <v>0</v>
          </cell>
          <cell r="S120">
            <v>0</v>
          </cell>
          <cell r="T120">
            <v>0</v>
          </cell>
          <cell r="U120">
            <v>0</v>
          </cell>
          <cell r="V120">
            <v>0</v>
          </cell>
          <cell r="W120">
            <v>0</v>
          </cell>
          <cell r="X120">
            <v>0</v>
          </cell>
          <cell r="Y120">
            <v>0</v>
          </cell>
          <cell r="Z120">
            <v>0</v>
          </cell>
          <cell r="AA120">
            <v>0</v>
          </cell>
          <cell r="AB120">
            <v>0</v>
          </cell>
          <cell r="AC120">
            <v>0</v>
          </cell>
          <cell r="AD120">
            <v>0</v>
          </cell>
          <cell r="AE120">
            <v>0</v>
          </cell>
          <cell r="AF120">
            <v>0</v>
          </cell>
          <cell r="AG120">
            <v>0</v>
          </cell>
          <cell r="AH120">
            <v>0</v>
          </cell>
        </row>
        <row r="121">
          <cell r="B121" t="str">
            <v>71412-3R000</v>
          </cell>
          <cell r="C121" t="str">
            <v>PILLAR CTR INR LH</v>
          </cell>
          <cell r="D121">
            <v>0</v>
          </cell>
          <cell r="E121">
            <v>0</v>
          </cell>
          <cell r="F121">
            <v>0</v>
          </cell>
          <cell r="G121">
            <v>0</v>
          </cell>
          <cell r="H121">
            <v>0</v>
          </cell>
          <cell r="I121">
            <v>0</v>
          </cell>
          <cell r="J121">
            <v>0</v>
          </cell>
          <cell r="K121">
            <v>0</v>
          </cell>
          <cell r="L121">
            <v>0</v>
          </cell>
          <cell r="M121">
            <v>0</v>
          </cell>
          <cell r="N121">
            <v>0</v>
          </cell>
          <cell r="O121">
            <v>0</v>
          </cell>
          <cell r="P121">
            <v>0</v>
          </cell>
          <cell r="Q121">
            <v>0</v>
          </cell>
          <cell r="R121">
            <v>0</v>
          </cell>
          <cell r="S121">
            <v>0</v>
          </cell>
          <cell r="T121">
            <v>0</v>
          </cell>
          <cell r="U121">
            <v>0</v>
          </cell>
          <cell r="V121">
            <v>0</v>
          </cell>
          <cell r="W121">
            <v>0</v>
          </cell>
          <cell r="X121">
            <v>0</v>
          </cell>
          <cell r="Y121">
            <v>0</v>
          </cell>
          <cell r="Z121">
            <v>0</v>
          </cell>
          <cell r="AA121">
            <v>0</v>
          </cell>
          <cell r="AB121">
            <v>0</v>
          </cell>
          <cell r="AC121">
            <v>0</v>
          </cell>
          <cell r="AD121">
            <v>0</v>
          </cell>
          <cell r="AE121">
            <v>0</v>
          </cell>
          <cell r="AF121">
            <v>0</v>
          </cell>
          <cell r="AG121">
            <v>0</v>
          </cell>
          <cell r="AH121">
            <v>0</v>
          </cell>
        </row>
        <row r="122">
          <cell r="B122" t="str">
            <v>71422-3R000</v>
          </cell>
          <cell r="C122" t="str">
            <v>PILLAR CTR INR RH</v>
          </cell>
          <cell r="D122">
            <v>0</v>
          </cell>
          <cell r="E122">
            <v>0</v>
          </cell>
          <cell r="F122">
            <v>0</v>
          </cell>
          <cell r="G122">
            <v>0</v>
          </cell>
          <cell r="H122">
            <v>0</v>
          </cell>
          <cell r="I122">
            <v>0</v>
          </cell>
          <cell r="J122">
            <v>0</v>
          </cell>
          <cell r="K122">
            <v>0</v>
          </cell>
          <cell r="L122">
            <v>0</v>
          </cell>
          <cell r="M122">
            <v>0</v>
          </cell>
          <cell r="N122">
            <v>0</v>
          </cell>
          <cell r="O122">
            <v>0</v>
          </cell>
          <cell r="P122">
            <v>0</v>
          </cell>
          <cell r="Q122">
            <v>0</v>
          </cell>
          <cell r="R122">
            <v>0</v>
          </cell>
          <cell r="S122">
            <v>0</v>
          </cell>
          <cell r="T122">
            <v>0</v>
          </cell>
          <cell r="U122">
            <v>0</v>
          </cell>
          <cell r="V122">
            <v>0</v>
          </cell>
          <cell r="W122">
            <v>0</v>
          </cell>
          <cell r="X122">
            <v>0</v>
          </cell>
          <cell r="Y122">
            <v>0</v>
          </cell>
          <cell r="Z122">
            <v>0</v>
          </cell>
          <cell r="AA122">
            <v>0</v>
          </cell>
          <cell r="AB122">
            <v>0</v>
          </cell>
          <cell r="AC122">
            <v>0</v>
          </cell>
          <cell r="AD122">
            <v>0</v>
          </cell>
          <cell r="AE122">
            <v>0</v>
          </cell>
          <cell r="AF122">
            <v>0</v>
          </cell>
          <cell r="AG122">
            <v>0</v>
          </cell>
          <cell r="AH122">
            <v>0</v>
          </cell>
        </row>
        <row r="123">
          <cell r="B123" t="str">
            <v>76231-A7000</v>
          </cell>
          <cell r="C123" t="str">
            <v>REINF FR DR HINGE FACE LH</v>
          </cell>
          <cell r="D123">
            <v>0</v>
          </cell>
          <cell r="E123">
            <v>0</v>
          </cell>
          <cell r="F123">
            <v>0</v>
          </cell>
          <cell r="G123">
            <v>0</v>
          </cell>
          <cell r="H123">
            <v>0</v>
          </cell>
          <cell r="I123">
            <v>0</v>
          </cell>
          <cell r="J123">
            <v>0</v>
          </cell>
          <cell r="K123">
            <v>0</v>
          </cell>
          <cell r="L123">
            <v>0</v>
          </cell>
          <cell r="M123">
            <v>0</v>
          </cell>
          <cell r="N123">
            <v>0</v>
          </cell>
          <cell r="O123">
            <v>0</v>
          </cell>
          <cell r="P123">
            <v>0</v>
          </cell>
          <cell r="Q123">
            <v>0</v>
          </cell>
          <cell r="R123">
            <v>0</v>
          </cell>
          <cell r="S123">
            <v>0</v>
          </cell>
          <cell r="T123">
            <v>0</v>
          </cell>
          <cell r="U123">
            <v>0</v>
          </cell>
          <cell r="V123">
            <v>0</v>
          </cell>
          <cell r="W123">
            <v>0</v>
          </cell>
          <cell r="X123">
            <v>0</v>
          </cell>
          <cell r="Y123">
            <v>0</v>
          </cell>
          <cell r="Z123">
            <v>0</v>
          </cell>
          <cell r="AA123">
            <v>0</v>
          </cell>
          <cell r="AB123">
            <v>0</v>
          </cell>
          <cell r="AC123">
            <v>0</v>
          </cell>
          <cell r="AD123">
            <v>0</v>
          </cell>
          <cell r="AE123">
            <v>0</v>
          </cell>
          <cell r="AF123">
            <v>0</v>
          </cell>
          <cell r="AG123">
            <v>0</v>
          </cell>
          <cell r="AH123">
            <v>0</v>
          </cell>
        </row>
        <row r="124">
          <cell r="B124" t="str">
            <v>76231-A7000SH</v>
          </cell>
          <cell r="C124" t="str">
            <v>REINF FRT DR HINGE FACE LH SH</v>
          </cell>
          <cell r="D124">
            <v>0</v>
          </cell>
          <cell r="E124">
            <v>0</v>
          </cell>
          <cell r="F124">
            <v>0</v>
          </cell>
          <cell r="G124">
            <v>0</v>
          </cell>
          <cell r="H124">
            <v>0</v>
          </cell>
          <cell r="I124">
            <v>0</v>
          </cell>
          <cell r="J124">
            <v>0</v>
          </cell>
          <cell r="K124">
            <v>0</v>
          </cell>
          <cell r="L124">
            <v>0</v>
          </cell>
          <cell r="M124">
            <v>0</v>
          </cell>
          <cell r="N124">
            <v>0</v>
          </cell>
          <cell r="O124">
            <v>0</v>
          </cell>
          <cell r="P124">
            <v>0</v>
          </cell>
          <cell r="Q124">
            <v>0</v>
          </cell>
          <cell r="R124">
            <v>0</v>
          </cell>
          <cell r="S124">
            <v>0</v>
          </cell>
          <cell r="T124">
            <v>0</v>
          </cell>
          <cell r="U124">
            <v>0</v>
          </cell>
          <cell r="V124">
            <v>0</v>
          </cell>
          <cell r="W124">
            <v>0</v>
          </cell>
          <cell r="X124">
            <v>0</v>
          </cell>
          <cell r="Y124">
            <v>0</v>
          </cell>
          <cell r="Z124">
            <v>0</v>
          </cell>
          <cell r="AA124">
            <v>0</v>
          </cell>
          <cell r="AB124">
            <v>0</v>
          </cell>
          <cell r="AC124">
            <v>0</v>
          </cell>
          <cell r="AD124">
            <v>0</v>
          </cell>
          <cell r="AE124">
            <v>0</v>
          </cell>
          <cell r="AF124">
            <v>0</v>
          </cell>
          <cell r="AG124">
            <v>0</v>
          </cell>
          <cell r="AH124">
            <v>0</v>
          </cell>
        </row>
        <row r="125">
          <cell r="B125" t="str">
            <v>76241-A7000</v>
          </cell>
          <cell r="C125" t="str">
            <v>REINF FR DR HINGE FACE RH</v>
          </cell>
          <cell r="D125">
            <v>0</v>
          </cell>
          <cell r="E125">
            <v>0</v>
          </cell>
          <cell r="F125">
            <v>0</v>
          </cell>
          <cell r="G125">
            <v>0</v>
          </cell>
          <cell r="H125">
            <v>0</v>
          </cell>
          <cell r="I125">
            <v>0</v>
          </cell>
          <cell r="J125">
            <v>0</v>
          </cell>
          <cell r="K125">
            <v>0</v>
          </cell>
          <cell r="L125">
            <v>0</v>
          </cell>
          <cell r="M125">
            <v>0</v>
          </cell>
          <cell r="N125">
            <v>0</v>
          </cell>
          <cell r="O125">
            <v>0</v>
          </cell>
          <cell r="P125">
            <v>0</v>
          </cell>
          <cell r="Q125">
            <v>0</v>
          </cell>
          <cell r="R125">
            <v>0</v>
          </cell>
          <cell r="S125">
            <v>0</v>
          </cell>
          <cell r="T125">
            <v>0</v>
          </cell>
          <cell r="U125">
            <v>0</v>
          </cell>
          <cell r="V125">
            <v>0</v>
          </cell>
          <cell r="W125">
            <v>0</v>
          </cell>
          <cell r="X125">
            <v>0</v>
          </cell>
          <cell r="Y125">
            <v>0</v>
          </cell>
          <cell r="Z125">
            <v>0</v>
          </cell>
          <cell r="AA125">
            <v>0</v>
          </cell>
          <cell r="AB125">
            <v>0</v>
          </cell>
          <cell r="AC125">
            <v>0</v>
          </cell>
          <cell r="AD125">
            <v>0</v>
          </cell>
          <cell r="AE125">
            <v>0</v>
          </cell>
          <cell r="AF125">
            <v>0</v>
          </cell>
          <cell r="AG125">
            <v>0</v>
          </cell>
          <cell r="AH125">
            <v>0</v>
          </cell>
        </row>
        <row r="126">
          <cell r="B126" t="str">
            <v>76241-A7000SH</v>
          </cell>
          <cell r="C126" t="str">
            <v>REINF FRT DR HINGE FACE RH SH</v>
          </cell>
          <cell r="D126">
            <v>0</v>
          </cell>
          <cell r="E126">
            <v>0</v>
          </cell>
          <cell r="F126">
            <v>0</v>
          </cell>
          <cell r="G126">
            <v>0</v>
          </cell>
          <cell r="H126">
            <v>0</v>
          </cell>
          <cell r="I126">
            <v>0</v>
          </cell>
          <cell r="J126">
            <v>0</v>
          </cell>
          <cell r="K126">
            <v>0</v>
          </cell>
          <cell r="L126">
            <v>0</v>
          </cell>
          <cell r="M126">
            <v>0</v>
          </cell>
          <cell r="N126">
            <v>0</v>
          </cell>
          <cell r="O126">
            <v>0</v>
          </cell>
          <cell r="P126">
            <v>0</v>
          </cell>
          <cell r="Q126">
            <v>0</v>
          </cell>
          <cell r="R126">
            <v>0</v>
          </cell>
          <cell r="S126">
            <v>0</v>
          </cell>
          <cell r="T126">
            <v>0</v>
          </cell>
          <cell r="U126">
            <v>0</v>
          </cell>
          <cell r="V126">
            <v>0</v>
          </cell>
          <cell r="W126">
            <v>0</v>
          </cell>
          <cell r="X126">
            <v>0</v>
          </cell>
          <cell r="Y126">
            <v>0</v>
          </cell>
          <cell r="Z126">
            <v>0</v>
          </cell>
          <cell r="AA126">
            <v>0</v>
          </cell>
          <cell r="AB126">
            <v>0</v>
          </cell>
          <cell r="AC126">
            <v>0</v>
          </cell>
          <cell r="AD126">
            <v>0</v>
          </cell>
          <cell r="AE126">
            <v>0</v>
          </cell>
          <cell r="AF126">
            <v>0</v>
          </cell>
          <cell r="AG126">
            <v>0</v>
          </cell>
          <cell r="AH126">
            <v>0</v>
          </cell>
        </row>
        <row r="127">
          <cell r="B127" t="str">
            <v>12904-06160</v>
          </cell>
          <cell r="C127" t="str">
            <v>6MM BOLT</v>
          </cell>
          <cell r="D127">
            <v>0</v>
          </cell>
          <cell r="E127">
            <v>0</v>
          </cell>
          <cell r="F127">
            <v>0</v>
          </cell>
          <cell r="G127">
            <v>0</v>
          </cell>
          <cell r="H127">
            <v>0</v>
          </cell>
          <cell r="I127">
            <v>0</v>
          </cell>
          <cell r="J127">
            <v>0</v>
          </cell>
          <cell r="K127">
            <v>0</v>
          </cell>
          <cell r="L127">
            <v>0</v>
          </cell>
          <cell r="M127">
            <v>0</v>
          </cell>
          <cell r="N127">
            <v>0</v>
          </cell>
          <cell r="O127">
            <v>0</v>
          </cell>
          <cell r="P127">
            <v>0</v>
          </cell>
          <cell r="Q127">
            <v>0</v>
          </cell>
          <cell r="R127">
            <v>0</v>
          </cell>
          <cell r="S127">
            <v>0</v>
          </cell>
          <cell r="T127">
            <v>0</v>
          </cell>
          <cell r="U127">
            <v>0</v>
          </cell>
          <cell r="V127">
            <v>0</v>
          </cell>
          <cell r="W127">
            <v>0</v>
          </cell>
          <cell r="X127">
            <v>0</v>
          </cell>
          <cell r="Y127">
            <v>0</v>
          </cell>
          <cell r="Z127">
            <v>0</v>
          </cell>
          <cell r="AA127">
            <v>0</v>
          </cell>
          <cell r="AB127">
            <v>0</v>
          </cell>
          <cell r="AC127">
            <v>0</v>
          </cell>
          <cell r="AD127">
            <v>0</v>
          </cell>
          <cell r="AE127">
            <v>0</v>
          </cell>
          <cell r="AF127">
            <v>0</v>
          </cell>
          <cell r="AG127">
            <v>0</v>
          </cell>
          <cell r="AH127">
            <v>0</v>
          </cell>
        </row>
        <row r="128">
          <cell r="B128" t="str">
            <v>13194-08220</v>
          </cell>
          <cell r="C128" t="str">
            <v>NUT FL CAP WELD</v>
          </cell>
          <cell r="D128">
            <v>0</v>
          </cell>
          <cell r="E128">
            <v>0</v>
          </cell>
          <cell r="F128">
            <v>0</v>
          </cell>
          <cell r="G128">
            <v>0</v>
          </cell>
          <cell r="H128">
            <v>0</v>
          </cell>
          <cell r="I128">
            <v>0</v>
          </cell>
          <cell r="J128">
            <v>0</v>
          </cell>
          <cell r="K128">
            <v>0</v>
          </cell>
          <cell r="L128">
            <v>0</v>
          </cell>
          <cell r="M128">
            <v>0</v>
          </cell>
          <cell r="N128">
            <v>0</v>
          </cell>
          <cell r="O128">
            <v>0</v>
          </cell>
          <cell r="P128">
            <v>0</v>
          </cell>
          <cell r="Q128">
            <v>0</v>
          </cell>
          <cell r="R128">
            <v>0</v>
          </cell>
          <cell r="S128">
            <v>0</v>
          </cell>
          <cell r="T128">
            <v>0</v>
          </cell>
          <cell r="U128">
            <v>0</v>
          </cell>
          <cell r="V128">
            <v>0</v>
          </cell>
          <cell r="W128">
            <v>0</v>
          </cell>
          <cell r="X128">
            <v>0</v>
          </cell>
          <cell r="Y128">
            <v>0</v>
          </cell>
          <cell r="Z128">
            <v>0</v>
          </cell>
          <cell r="AA128">
            <v>0</v>
          </cell>
          <cell r="AB128">
            <v>0</v>
          </cell>
          <cell r="AC128">
            <v>0</v>
          </cell>
          <cell r="AD128">
            <v>0</v>
          </cell>
          <cell r="AE128">
            <v>0</v>
          </cell>
          <cell r="AF128">
            <v>0</v>
          </cell>
          <cell r="AG128">
            <v>0</v>
          </cell>
          <cell r="AH128">
            <v>0</v>
          </cell>
        </row>
        <row r="129">
          <cell r="B129" t="str">
            <v>13911-08001</v>
          </cell>
          <cell r="C129" t="str">
            <v>NUT WELD</v>
          </cell>
          <cell r="D129">
            <v>0</v>
          </cell>
          <cell r="E129">
            <v>0</v>
          </cell>
          <cell r="F129">
            <v>0</v>
          </cell>
          <cell r="G129">
            <v>0</v>
          </cell>
          <cell r="H129">
            <v>0</v>
          </cell>
          <cell r="I129">
            <v>0</v>
          </cell>
          <cell r="J129">
            <v>0</v>
          </cell>
          <cell r="K129">
            <v>0</v>
          </cell>
          <cell r="L129">
            <v>0</v>
          </cell>
          <cell r="M129">
            <v>0</v>
          </cell>
          <cell r="N129">
            <v>0</v>
          </cell>
          <cell r="O129">
            <v>0</v>
          </cell>
          <cell r="P129">
            <v>0</v>
          </cell>
          <cell r="Q129">
            <v>0</v>
          </cell>
          <cell r="R129">
            <v>0</v>
          </cell>
          <cell r="S129">
            <v>0</v>
          </cell>
          <cell r="T129">
            <v>0</v>
          </cell>
          <cell r="U129">
            <v>0</v>
          </cell>
          <cell r="V129">
            <v>0</v>
          </cell>
          <cell r="W129">
            <v>0</v>
          </cell>
          <cell r="X129">
            <v>0</v>
          </cell>
          <cell r="Y129">
            <v>0</v>
          </cell>
          <cell r="Z129">
            <v>0</v>
          </cell>
          <cell r="AA129">
            <v>0</v>
          </cell>
          <cell r="AB129">
            <v>0</v>
          </cell>
          <cell r="AC129">
            <v>0</v>
          </cell>
          <cell r="AD129">
            <v>0</v>
          </cell>
          <cell r="AE129">
            <v>0</v>
          </cell>
          <cell r="AF129">
            <v>0</v>
          </cell>
          <cell r="AG129">
            <v>0</v>
          </cell>
          <cell r="AH129">
            <v>0</v>
          </cell>
        </row>
        <row r="130">
          <cell r="B130" t="str">
            <v>13917-10120</v>
          </cell>
          <cell r="C130" t="str">
            <v>NUT WELD</v>
          </cell>
          <cell r="D130">
            <v>0</v>
          </cell>
          <cell r="E130">
            <v>0</v>
          </cell>
          <cell r="F130">
            <v>0</v>
          </cell>
          <cell r="G130">
            <v>0</v>
          </cell>
          <cell r="H130">
            <v>0</v>
          </cell>
          <cell r="I130">
            <v>0</v>
          </cell>
          <cell r="J130">
            <v>0</v>
          </cell>
          <cell r="K130">
            <v>0</v>
          </cell>
          <cell r="L130">
            <v>0</v>
          </cell>
          <cell r="M130">
            <v>0</v>
          </cell>
          <cell r="N130">
            <v>0</v>
          </cell>
          <cell r="O130">
            <v>0</v>
          </cell>
          <cell r="P130">
            <v>0</v>
          </cell>
          <cell r="Q130">
            <v>0</v>
          </cell>
          <cell r="R130">
            <v>0</v>
          </cell>
          <cell r="S130">
            <v>0</v>
          </cell>
          <cell r="T130">
            <v>0</v>
          </cell>
          <cell r="U130">
            <v>0</v>
          </cell>
          <cell r="V130">
            <v>0</v>
          </cell>
          <cell r="W130">
            <v>0</v>
          </cell>
          <cell r="X130">
            <v>0</v>
          </cell>
          <cell r="Y130">
            <v>0</v>
          </cell>
          <cell r="Z130">
            <v>0</v>
          </cell>
          <cell r="AA130">
            <v>0</v>
          </cell>
          <cell r="AB130">
            <v>0</v>
          </cell>
          <cell r="AC130">
            <v>0</v>
          </cell>
          <cell r="AD130">
            <v>0</v>
          </cell>
          <cell r="AE130">
            <v>0</v>
          </cell>
          <cell r="AF130">
            <v>0</v>
          </cell>
          <cell r="AG130">
            <v>0</v>
          </cell>
          <cell r="AH130">
            <v>0</v>
          </cell>
        </row>
        <row r="131">
          <cell r="B131" t="str">
            <v>19353-07250</v>
          </cell>
          <cell r="C131" t="str">
            <v>NUT FLANGE CAP WELD</v>
          </cell>
          <cell r="D131">
            <v>0</v>
          </cell>
          <cell r="E131">
            <v>0</v>
          </cell>
          <cell r="F131">
            <v>0</v>
          </cell>
          <cell r="G131">
            <v>0</v>
          </cell>
          <cell r="H131">
            <v>0</v>
          </cell>
          <cell r="I131">
            <v>0</v>
          </cell>
          <cell r="J131">
            <v>0</v>
          </cell>
          <cell r="K131">
            <v>0</v>
          </cell>
          <cell r="L131">
            <v>0</v>
          </cell>
          <cell r="M131">
            <v>0</v>
          </cell>
          <cell r="N131">
            <v>0</v>
          </cell>
          <cell r="O131">
            <v>0</v>
          </cell>
          <cell r="P131">
            <v>0</v>
          </cell>
          <cell r="Q131">
            <v>0</v>
          </cell>
          <cell r="R131">
            <v>0</v>
          </cell>
          <cell r="S131">
            <v>0</v>
          </cell>
          <cell r="T131">
            <v>0</v>
          </cell>
          <cell r="U131">
            <v>0</v>
          </cell>
          <cell r="V131">
            <v>0</v>
          </cell>
          <cell r="W131">
            <v>0</v>
          </cell>
          <cell r="X131">
            <v>0</v>
          </cell>
          <cell r="Y131">
            <v>0</v>
          </cell>
          <cell r="Z131">
            <v>0</v>
          </cell>
          <cell r="AA131">
            <v>0</v>
          </cell>
          <cell r="AB131">
            <v>0</v>
          </cell>
          <cell r="AC131">
            <v>0</v>
          </cell>
          <cell r="AD131">
            <v>0</v>
          </cell>
          <cell r="AE131">
            <v>0</v>
          </cell>
          <cell r="AF131">
            <v>0</v>
          </cell>
          <cell r="AG131">
            <v>0</v>
          </cell>
          <cell r="AH131">
            <v>0</v>
          </cell>
        </row>
        <row r="132">
          <cell r="B132" t="str">
            <v>65639-3K000</v>
          </cell>
          <cell r="C132" t="str">
            <v>WELD BOLT T-F/TANK MTG</v>
          </cell>
          <cell r="D132">
            <v>0</v>
          </cell>
          <cell r="E132">
            <v>0</v>
          </cell>
          <cell r="F132">
            <v>0</v>
          </cell>
          <cell r="G132">
            <v>0</v>
          </cell>
          <cell r="H132">
            <v>0</v>
          </cell>
          <cell r="I132">
            <v>0</v>
          </cell>
          <cell r="J132">
            <v>0</v>
          </cell>
          <cell r="K132">
            <v>0</v>
          </cell>
          <cell r="L132">
            <v>0</v>
          </cell>
          <cell r="M132">
            <v>0</v>
          </cell>
          <cell r="N132">
            <v>0</v>
          </cell>
          <cell r="O132">
            <v>0</v>
          </cell>
          <cell r="P132">
            <v>0</v>
          </cell>
          <cell r="Q132">
            <v>0</v>
          </cell>
          <cell r="R132">
            <v>0</v>
          </cell>
          <cell r="S132">
            <v>0</v>
          </cell>
          <cell r="T132">
            <v>0</v>
          </cell>
          <cell r="U132">
            <v>0</v>
          </cell>
          <cell r="V132">
            <v>0</v>
          </cell>
          <cell r="W132">
            <v>0</v>
          </cell>
          <cell r="X132">
            <v>0</v>
          </cell>
          <cell r="Y132">
            <v>0</v>
          </cell>
          <cell r="Z132">
            <v>0</v>
          </cell>
          <cell r="AA132">
            <v>0</v>
          </cell>
          <cell r="AB132">
            <v>0</v>
          </cell>
          <cell r="AC132">
            <v>0</v>
          </cell>
          <cell r="AD132">
            <v>0</v>
          </cell>
          <cell r="AE132">
            <v>0</v>
          </cell>
          <cell r="AF132">
            <v>0</v>
          </cell>
          <cell r="AG132">
            <v>0</v>
          </cell>
          <cell r="AH132">
            <v>0</v>
          </cell>
        </row>
        <row r="133">
          <cell r="B133" t="str">
            <v>65639-3R000</v>
          </cell>
          <cell r="C133" t="str">
            <v>W/D MTG BOLT M10*55</v>
          </cell>
          <cell r="D133">
            <v>0</v>
          </cell>
          <cell r="E133">
            <v>0</v>
          </cell>
          <cell r="F133">
            <v>0</v>
          </cell>
          <cell r="G133">
            <v>0</v>
          </cell>
          <cell r="H133">
            <v>0</v>
          </cell>
          <cell r="I133">
            <v>0</v>
          </cell>
          <cell r="J133">
            <v>0</v>
          </cell>
          <cell r="K133">
            <v>0</v>
          </cell>
          <cell r="L133">
            <v>0</v>
          </cell>
          <cell r="M133">
            <v>0</v>
          </cell>
          <cell r="N133">
            <v>0</v>
          </cell>
          <cell r="O133">
            <v>0</v>
          </cell>
          <cell r="P133">
            <v>0</v>
          </cell>
          <cell r="Q133">
            <v>0</v>
          </cell>
          <cell r="R133">
            <v>0</v>
          </cell>
          <cell r="S133">
            <v>0</v>
          </cell>
          <cell r="T133">
            <v>0</v>
          </cell>
          <cell r="U133">
            <v>0</v>
          </cell>
          <cell r="V133">
            <v>0</v>
          </cell>
          <cell r="W133">
            <v>0</v>
          </cell>
          <cell r="X133">
            <v>0</v>
          </cell>
          <cell r="Y133">
            <v>0</v>
          </cell>
          <cell r="Z133">
            <v>0</v>
          </cell>
          <cell r="AA133">
            <v>0</v>
          </cell>
          <cell r="AB133">
            <v>0</v>
          </cell>
          <cell r="AC133">
            <v>0</v>
          </cell>
          <cell r="AD133">
            <v>0</v>
          </cell>
          <cell r="AE133">
            <v>0</v>
          </cell>
          <cell r="AF133">
            <v>0</v>
          </cell>
          <cell r="AG133">
            <v>0</v>
          </cell>
          <cell r="AH133">
            <v>0</v>
          </cell>
        </row>
        <row r="134">
          <cell r="B134" t="str">
            <v>69100-DO000</v>
          </cell>
          <cell r="C134" t="str">
            <v>BACK PNL</v>
          </cell>
          <cell r="D134">
            <v>144</v>
          </cell>
          <cell r="E134">
            <v>144</v>
          </cell>
          <cell r="F134">
            <v>72</v>
          </cell>
          <cell r="G134">
            <v>144</v>
          </cell>
          <cell r="H134">
            <v>72</v>
          </cell>
          <cell r="I134">
            <v>0</v>
          </cell>
          <cell r="J134">
            <v>0</v>
          </cell>
          <cell r="K134">
            <v>144</v>
          </cell>
          <cell r="L134">
            <v>144</v>
          </cell>
          <cell r="M134">
            <v>0</v>
          </cell>
          <cell r="N134">
            <v>144</v>
          </cell>
          <cell r="O134">
            <v>72</v>
          </cell>
          <cell r="P134">
            <v>0</v>
          </cell>
          <cell r="Q134">
            <v>0</v>
          </cell>
          <cell r="R134">
            <v>72</v>
          </cell>
          <cell r="S134">
            <v>0</v>
          </cell>
          <cell r="T134">
            <v>144</v>
          </cell>
          <cell r="U134">
            <v>0</v>
          </cell>
          <cell r="V134">
            <v>0</v>
          </cell>
          <cell r="W134">
            <v>0</v>
          </cell>
          <cell r="X134">
            <v>0</v>
          </cell>
          <cell r="Y134">
            <v>0</v>
          </cell>
          <cell r="Z134">
            <v>0</v>
          </cell>
          <cell r="AA134">
            <v>0</v>
          </cell>
          <cell r="AB134">
            <v>0</v>
          </cell>
          <cell r="AC134">
            <v>0</v>
          </cell>
          <cell r="AD134">
            <v>0</v>
          </cell>
          <cell r="AE134">
            <v>0</v>
          </cell>
          <cell r="AF134">
            <v>0</v>
          </cell>
          <cell r="AG134">
            <v>0</v>
          </cell>
          <cell r="AH134">
            <v>0</v>
          </cell>
        </row>
        <row r="135">
          <cell r="B135" t="str">
            <v>65852-AT000</v>
          </cell>
          <cell r="C135" t="str">
            <v>MEMBER-RR FLOOR CTR CROSS</v>
          </cell>
          <cell r="D135">
            <v>0</v>
          </cell>
          <cell r="E135">
            <v>0</v>
          </cell>
          <cell r="F135">
            <v>0</v>
          </cell>
          <cell r="G135">
            <v>0</v>
          </cell>
          <cell r="H135">
            <v>0</v>
          </cell>
          <cell r="I135">
            <v>0</v>
          </cell>
          <cell r="J135">
            <v>0</v>
          </cell>
          <cell r="K135">
            <v>2350</v>
          </cell>
          <cell r="L135">
            <v>0</v>
          </cell>
          <cell r="M135">
            <v>0</v>
          </cell>
          <cell r="N135">
            <v>0</v>
          </cell>
          <cell r="O135">
            <v>0</v>
          </cell>
          <cell r="P135">
            <v>0</v>
          </cell>
          <cell r="Q135">
            <v>0</v>
          </cell>
          <cell r="R135">
            <v>1947</v>
          </cell>
          <cell r="S135">
            <v>0</v>
          </cell>
          <cell r="T135">
            <v>0</v>
          </cell>
          <cell r="U135">
            <v>0</v>
          </cell>
          <cell r="V135">
            <v>0</v>
          </cell>
          <cell r="W135">
            <v>0</v>
          </cell>
          <cell r="X135">
            <v>0</v>
          </cell>
          <cell r="Y135">
            <v>0</v>
          </cell>
          <cell r="Z135">
            <v>0</v>
          </cell>
          <cell r="AA135">
            <v>0</v>
          </cell>
          <cell r="AB135">
            <v>0</v>
          </cell>
          <cell r="AC135">
            <v>0</v>
          </cell>
          <cell r="AD135">
            <v>0</v>
          </cell>
          <cell r="AE135">
            <v>0</v>
          </cell>
          <cell r="AF135">
            <v>0</v>
          </cell>
          <cell r="AG135">
            <v>0</v>
          </cell>
          <cell r="AH135">
            <v>0</v>
          </cell>
        </row>
        <row r="136">
          <cell r="B136" t="str">
            <v>65852-BY000</v>
          </cell>
          <cell r="C136" t="str">
            <v>MEMBER-RR FLOOR CTR CROSS</v>
          </cell>
          <cell r="D136">
            <v>0</v>
          </cell>
          <cell r="E136">
            <v>0</v>
          </cell>
          <cell r="F136">
            <v>0</v>
          </cell>
          <cell r="G136">
            <v>0</v>
          </cell>
          <cell r="H136">
            <v>0</v>
          </cell>
          <cell r="I136">
            <v>0</v>
          </cell>
          <cell r="J136">
            <v>0</v>
          </cell>
          <cell r="K136">
            <v>1800</v>
          </cell>
          <cell r="L136">
            <v>0</v>
          </cell>
          <cell r="M136">
            <v>0</v>
          </cell>
          <cell r="N136">
            <v>0</v>
          </cell>
          <cell r="O136">
            <v>0</v>
          </cell>
          <cell r="P136">
            <v>0</v>
          </cell>
          <cell r="Q136">
            <v>0</v>
          </cell>
          <cell r="R136">
            <v>1349</v>
          </cell>
          <cell r="S136">
            <v>0</v>
          </cell>
          <cell r="T136">
            <v>0</v>
          </cell>
          <cell r="U136">
            <v>0</v>
          </cell>
          <cell r="V136">
            <v>0</v>
          </cell>
          <cell r="W136">
            <v>0</v>
          </cell>
          <cell r="X136">
            <v>0</v>
          </cell>
          <cell r="Y136">
            <v>0</v>
          </cell>
          <cell r="Z136">
            <v>0</v>
          </cell>
          <cell r="AA136">
            <v>0</v>
          </cell>
          <cell r="AB136">
            <v>0</v>
          </cell>
          <cell r="AC136">
            <v>0</v>
          </cell>
          <cell r="AD136">
            <v>0</v>
          </cell>
          <cell r="AE136">
            <v>0</v>
          </cell>
          <cell r="AF136">
            <v>0</v>
          </cell>
          <cell r="AG136">
            <v>0</v>
          </cell>
          <cell r="AH136">
            <v>0</v>
          </cell>
        </row>
        <row r="137">
          <cell r="B137" t="str">
            <v>65852-AA000</v>
          </cell>
          <cell r="C137" t="str">
            <v>MEMBER-RR FLOOR CTR CROSS</v>
          </cell>
          <cell r="D137">
            <v>0</v>
          </cell>
          <cell r="E137">
            <v>0</v>
          </cell>
          <cell r="F137">
            <v>0</v>
          </cell>
          <cell r="G137">
            <v>0</v>
          </cell>
          <cell r="H137">
            <v>0</v>
          </cell>
          <cell r="I137">
            <v>0</v>
          </cell>
          <cell r="J137">
            <v>0</v>
          </cell>
          <cell r="K137">
            <v>0</v>
          </cell>
          <cell r="L137">
            <v>0</v>
          </cell>
          <cell r="M137">
            <v>0</v>
          </cell>
          <cell r="N137">
            <v>0</v>
          </cell>
          <cell r="O137">
            <v>0</v>
          </cell>
          <cell r="P137">
            <v>0</v>
          </cell>
          <cell r="Q137">
            <v>0</v>
          </cell>
          <cell r="R137">
            <v>0</v>
          </cell>
          <cell r="S137">
            <v>0</v>
          </cell>
          <cell r="T137">
            <v>0</v>
          </cell>
          <cell r="U137">
            <v>0</v>
          </cell>
          <cell r="V137">
            <v>0</v>
          </cell>
          <cell r="W137">
            <v>0</v>
          </cell>
          <cell r="X137">
            <v>0</v>
          </cell>
          <cell r="Y137">
            <v>0</v>
          </cell>
          <cell r="Z137">
            <v>0</v>
          </cell>
          <cell r="AA137">
            <v>0</v>
          </cell>
          <cell r="AB137">
            <v>0</v>
          </cell>
          <cell r="AC137">
            <v>0</v>
          </cell>
          <cell r="AD137">
            <v>0</v>
          </cell>
          <cell r="AE137">
            <v>0</v>
          </cell>
          <cell r="AF137">
            <v>0</v>
          </cell>
          <cell r="AG137">
            <v>0</v>
          </cell>
          <cell r="AH137">
            <v>0</v>
          </cell>
        </row>
        <row r="138">
          <cell r="B138" t="str">
            <v>65852-AA030</v>
          </cell>
          <cell r="C138" t="str">
            <v>MEMBER-RR FLOOR CTR CROSS</v>
          </cell>
          <cell r="D138">
            <v>0</v>
          </cell>
          <cell r="E138">
            <v>0</v>
          </cell>
          <cell r="F138">
            <v>0</v>
          </cell>
          <cell r="G138">
            <v>0</v>
          </cell>
          <cell r="H138">
            <v>0</v>
          </cell>
          <cell r="I138">
            <v>0</v>
          </cell>
          <cell r="J138">
            <v>0</v>
          </cell>
          <cell r="K138">
            <v>0</v>
          </cell>
          <cell r="L138">
            <v>0</v>
          </cell>
          <cell r="M138">
            <v>0</v>
          </cell>
          <cell r="N138">
            <v>0</v>
          </cell>
          <cell r="O138">
            <v>0</v>
          </cell>
          <cell r="P138">
            <v>0</v>
          </cell>
          <cell r="Q138">
            <v>0</v>
          </cell>
          <cell r="R138">
            <v>0</v>
          </cell>
          <cell r="S138">
            <v>0</v>
          </cell>
          <cell r="T138">
            <v>0</v>
          </cell>
          <cell r="U138">
            <v>0</v>
          </cell>
          <cell r="V138">
            <v>0</v>
          </cell>
          <cell r="W138">
            <v>0</v>
          </cell>
          <cell r="X138">
            <v>0</v>
          </cell>
          <cell r="Y138">
            <v>0</v>
          </cell>
          <cell r="Z138">
            <v>0</v>
          </cell>
          <cell r="AA138">
            <v>0</v>
          </cell>
          <cell r="AB138">
            <v>0</v>
          </cell>
          <cell r="AC138">
            <v>0</v>
          </cell>
          <cell r="AD138">
            <v>0</v>
          </cell>
          <cell r="AE138">
            <v>0</v>
          </cell>
          <cell r="AF138">
            <v>0</v>
          </cell>
          <cell r="AG138">
            <v>0</v>
          </cell>
          <cell r="AH138">
            <v>0</v>
          </cell>
        </row>
        <row r="139">
          <cell r="B139" t="str">
            <v>66724-2J000</v>
          </cell>
          <cell r="C139" t="str">
            <v>RENIF-COWL INR LWR</v>
          </cell>
          <cell r="D139">
            <v>0</v>
          </cell>
          <cell r="E139">
            <v>0</v>
          </cell>
          <cell r="F139">
            <v>0</v>
          </cell>
          <cell r="G139">
            <v>0</v>
          </cell>
          <cell r="H139">
            <v>0</v>
          </cell>
          <cell r="I139">
            <v>0</v>
          </cell>
          <cell r="J139">
            <v>0</v>
          </cell>
          <cell r="K139">
            <v>0</v>
          </cell>
          <cell r="L139">
            <v>0</v>
          </cell>
          <cell r="M139">
            <v>0</v>
          </cell>
          <cell r="N139">
            <v>0</v>
          </cell>
          <cell r="O139">
            <v>0</v>
          </cell>
          <cell r="P139">
            <v>0</v>
          </cell>
          <cell r="Q139">
            <v>0</v>
          </cell>
          <cell r="R139">
            <v>0</v>
          </cell>
          <cell r="S139">
            <v>0</v>
          </cell>
          <cell r="T139">
            <v>0</v>
          </cell>
          <cell r="U139">
            <v>0</v>
          </cell>
          <cell r="V139">
            <v>0</v>
          </cell>
          <cell r="W139">
            <v>0</v>
          </cell>
          <cell r="X139">
            <v>0</v>
          </cell>
          <cell r="Y139">
            <v>0</v>
          </cell>
          <cell r="Z139">
            <v>0</v>
          </cell>
          <cell r="AA139">
            <v>0</v>
          </cell>
          <cell r="AB139">
            <v>0</v>
          </cell>
          <cell r="AC139">
            <v>0</v>
          </cell>
          <cell r="AD139">
            <v>0</v>
          </cell>
          <cell r="AE139">
            <v>0</v>
          </cell>
          <cell r="AF139">
            <v>0</v>
          </cell>
          <cell r="AG139">
            <v>0</v>
          </cell>
          <cell r="AH139">
            <v>0</v>
          </cell>
        </row>
        <row r="140">
          <cell r="B140" t="str">
            <v>66724-2J000SH</v>
          </cell>
          <cell r="C140" t="str">
            <v>RENIF-COWL INR LWR SH</v>
          </cell>
          <cell r="D140">
            <v>0</v>
          </cell>
          <cell r="E140">
            <v>0</v>
          </cell>
          <cell r="F140">
            <v>0</v>
          </cell>
          <cell r="G140">
            <v>0</v>
          </cell>
          <cell r="H140">
            <v>0</v>
          </cell>
          <cell r="I140">
            <v>0</v>
          </cell>
          <cell r="J140">
            <v>0</v>
          </cell>
          <cell r="K140">
            <v>0</v>
          </cell>
          <cell r="L140">
            <v>0</v>
          </cell>
          <cell r="M140">
            <v>0</v>
          </cell>
          <cell r="N140">
            <v>0</v>
          </cell>
          <cell r="O140">
            <v>0</v>
          </cell>
          <cell r="P140">
            <v>0</v>
          </cell>
          <cell r="Q140">
            <v>0</v>
          </cell>
          <cell r="R140">
            <v>0</v>
          </cell>
          <cell r="S140">
            <v>0</v>
          </cell>
          <cell r="T140">
            <v>0</v>
          </cell>
          <cell r="U140">
            <v>0</v>
          </cell>
          <cell r="V140">
            <v>0</v>
          </cell>
          <cell r="W140">
            <v>0</v>
          </cell>
          <cell r="X140">
            <v>0</v>
          </cell>
          <cell r="Y140">
            <v>0</v>
          </cell>
          <cell r="Z140">
            <v>0</v>
          </cell>
          <cell r="AA140">
            <v>0</v>
          </cell>
          <cell r="AB140">
            <v>0</v>
          </cell>
          <cell r="AC140">
            <v>0</v>
          </cell>
          <cell r="AD140">
            <v>0</v>
          </cell>
          <cell r="AE140">
            <v>0</v>
          </cell>
          <cell r="AF140">
            <v>0</v>
          </cell>
          <cell r="AG140">
            <v>0</v>
          </cell>
          <cell r="AH140">
            <v>0</v>
          </cell>
        </row>
        <row r="141">
          <cell r="B141" t="str">
            <v>66724-2J700</v>
          </cell>
          <cell r="C141" t="str">
            <v>REINF ？ COWL INR LWR</v>
          </cell>
          <cell r="D141">
            <v>0</v>
          </cell>
          <cell r="E141">
            <v>0</v>
          </cell>
          <cell r="F141">
            <v>0</v>
          </cell>
          <cell r="G141">
            <v>0</v>
          </cell>
          <cell r="H141">
            <v>0</v>
          </cell>
          <cell r="I141">
            <v>0</v>
          </cell>
          <cell r="J141">
            <v>0</v>
          </cell>
          <cell r="K141">
            <v>0</v>
          </cell>
          <cell r="L141">
            <v>0</v>
          </cell>
          <cell r="M141">
            <v>0</v>
          </cell>
          <cell r="N141">
            <v>0</v>
          </cell>
          <cell r="O141">
            <v>0</v>
          </cell>
          <cell r="P141">
            <v>0</v>
          </cell>
          <cell r="Q141">
            <v>0</v>
          </cell>
          <cell r="R141">
            <v>0</v>
          </cell>
          <cell r="S141">
            <v>0</v>
          </cell>
          <cell r="T141">
            <v>0</v>
          </cell>
          <cell r="U141">
            <v>0</v>
          </cell>
          <cell r="V141">
            <v>0</v>
          </cell>
          <cell r="W141">
            <v>0</v>
          </cell>
          <cell r="X141">
            <v>0</v>
          </cell>
          <cell r="Y141">
            <v>0</v>
          </cell>
          <cell r="Z141">
            <v>0</v>
          </cell>
          <cell r="AA141">
            <v>0</v>
          </cell>
          <cell r="AB141">
            <v>0</v>
          </cell>
          <cell r="AC141">
            <v>0</v>
          </cell>
          <cell r="AD141">
            <v>0</v>
          </cell>
          <cell r="AE141">
            <v>0</v>
          </cell>
          <cell r="AF141">
            <v>0</v>
          </cell>
          <cell r="AG141">
            <v>0</v>
          </cell>
          <cell r="AH141">
            <v>0</v>
          </cell>
        </row>
        <row r="142">
          <cell r="B142" t="str">
            <v>66798-2J000SH</v>
          </cell>
          <cell r="C142" t="str">
            <v>PNL-COWL COVER FR SH</v>
          </cell>
          <cell r="D142">
            <v>0</v>
          </cell>
          <cell r="E142">
            <v>0</v>
          </cell>
          <cell r="F142">
            <v>0</v>
          </cell>
          <cell r="G142">
            <v>0</v>
          </cell>
          <cell r="H142">
            <v>0</v>
          </cell>
          <cell r="I142">
            <v>0</v>
          </cell>
          <cell r="J142">
            <v>0</v>
          </cell>
          <cell r="K142">
            <v>0</v>
          </cell>
          <cell r="L142">
            <v>0</v>
          </cell>
          <cell r="M142">
            <v>0</v>
          </cell>
          <cell r="N142">
            <v>0</v>
          </cell>
          <cell r="O142">
            <v>0</v>
          </cell>
          <cell r="P142">
            <v>0</v>
          </cell>
          <cell r="Q142">
            <v>0</v>
          </cell>
          <cell r="R142">
            <v>0</v>
          </cell>
          <cell r="S142">
            <v>0</v>
          </cell>
          <cell r="T142">
            <v>0</v>
          </cell>
          <cell r="U142">
            <v>0</v>
          </cell>
          <cell r="V142">
            <v>0</v>
          </cell>
          <cell r="W142">
            <v>0</v>
          </cell>
          <cell r="X142">
            <v>0</v>
          </cell>
          <cell r="Y142">
            <v>0</v>
          </cell>
          <cell r="Z142">
            <v>0</v>
          </cell>
          <cell r="AA142">
            <v>0</v>
          </cell>
          <cell r="AB142">
            <v>0</v>
          </cell>
          <cell r="AC142">
            <v>0</v>
          </cell>
          <cell r="AD142">
            <v>0</v>
          </cell>
          <cell r="AE142">
            <v>0</v>
          </cell>
          <cell r="AF142">
            <v>0</v>
          </cell>
          <cell r="AG142">
            <v>0</v>
          </cell>
          <cell r="AH142">
            <v>0</v>
          </cell>
        </row>
        <row r="143">
          <cell r="B143" t="str">
            <v>66798-2J010</v>
          </cell>
          <cell r="C143" t="str">
            <v>PLR-COWL COVER FR</v>
          </cell>
          <cell r="D143">
            <v>0</v>
          </cell>
          <cell r="E143">
            <v>0</v>
          </cell>
          <cell r="F143">
            <v>0</v>
          </cell>
          <cell r="G143">
            <v>0</v>
          </cell>
          <cell r="H143">
            <v>0</v>
          </cell>
          <cell r="I143">
            <v>0</v>
          </cell>
          <cell r="J143">
            <v>0</v>
          </cell>
          <cell r="K143">
            <v>0</v>
          </cell>
          <cell r="L143">
            <v>0</v>
          </cell>
          <cell r="M143">
            <v>0</v>
          </cell>
          <cell r="N143">
            <v>0</v>
          </cell>
          <cell r="O143">
            <v>0</v>
          </cell>
          <cell r="P143">
            <v>0</v>
          </cell>
          <cell r="Q143">
            <v>0</v>
          </cell>
          <cell r="R143">
            <v>0</v>
          </cell>
          <cell r="S143">
            <v>0</v>
          </cell>
          <cell r="T143">
            <v>0</v>
          </cell>
          <cell r="U143">
            <v>0</v>
          </cell>
          <cell r="V143">
            <v>0</v>
          </cell>
          <cell r="W143">
            <v>0</v>
          </cell>
          <cell r="X143">
            <v>0</v>
          </cell>
          <cell r="Y143">
            <v>0</v>
          </cell>
          <cell r="Z143">
            <v>0</v>
          </cell>
          <cell r="AA143">
            <v>0</v>
          </cell>
          <cell r="AB143">
            <v>0</v>
          </cell>
          <cell r="AC143">
            <v>0</v>
          </cell>
          <cell r="AD143">
            <v>0</v>
          </cell>
          <cell r="AE143">
            <v>0</v>
          </cell>
          <cell r="AF143">
            <v>0</v>
          </cell>
          <cell r="AG143">
            <v>0</v>
          </cell>
          <cell r="AH143">
            <v>0</v>
          </cell>
        </row>
        <row r="144">
          <cell r="B144" t="str">
            <v>66798-2J501</v>
          </cell>
          <cell r="C144" t="str">
            <v>PLR-COWL COVER FR</v>
          </cell>
          <cell r="D144">
            <v>0</v>
          </cell>
          <cell r="E144">
            <v>0</v>
          </cell>
          <cell r="F144">
            <v>0</v>
          </cell>
          <cell r="G144">
            <v>0</v>
          </cell>
          <cell r="H144">
            <v>0</v>
          </cell>
          <cell r="I144">
            <v>0</v>
          </cell>
          <cell r="J144">
            <v>0</v>
          </cell>
          <cell r="K144">
            <v>0</v>
          </cell>
          <cell r="L144">
            <v>0</v>
          </cell>
          <cell r="M144">
            <v>0</v>
          </cell>
          <cell r="N144">
            <v>0</v>
          </cell>
          <cell r="O144">
            <v>0</v>
          </cell>
          <cell r="P144">
            <v>0</v>
          </cell>
          <cell r="Q144">
            <v>0</v>
          </cell>
          <cell r="R144">
            <v>0</v>
          </cell>
          <cell r="S144">
            <v>0</v>
          </cell>
          <cell r="T144">
            <v>0</v>
          </cell>
          <cell r="U144">
            <v>0</v>
          </cell>
          <cell r="V144">
            <v>0</v>
          </cell>
          <cell r="W144">
            <v>0</v>
          </cell>
          <cell r="X144">
            <v>0</v>
          </cell>
          <cell r="Y144">
            <v>0</v>
          </cell>
          <cell r="Z144">
            <v>0</v>
          </cell>
          <cell r="AA144">
            <v>0</v>
          </cell>
          <cell r="AB144">
            <v>0</v>
          </cell>
          <cell r="AC144">
            <v>0</v>
          </cell>
          <cell r="AD144">
            <v>0</v>
          </cell>
          <cell r="AE144">
            <v>0</v>
          </cell>
          <cell r="AF144">
            <v>0</v>
          </cell>
          <cell r="AG144">
            <v>0</v>
          </cell>
          <cell r="AH144">
            <v>0</v>
          </cell>
        </row>
        <row r="145">
          <cell r="B145" t="str">
            <v>66798-2J700</v>
          </cell>
          <cell r="C145" t="str">
            <v>COWL COVER FR</v>
          </cell>
          <cell r="D145">
            <v>0</v>
          </cell>
          <cell r="E145">
            <v>0</v>
          </cell>
          <cell r="F145">
            <v>0</v>
          </cell>
          <cell r="G145">
            <v>0</v>
          </cell>
          <cell r="H145">
            <v>0</v>
          </cell>
          <cell r="I145">
            <v>0</v>
          </cell>
          <cell r="J145">
            <v>0</v>
          </cell>
          <cell r="K145">
            <v>0</v>
          </cell>
          <cell r="L145">
            <v>0</v>
          </cell>
          <cell r="M145">
            <v>0</v>
          </cell>
          <cell r="N145">
            <v>0</v>
          </cell>
          <cell r="O145">
            <v>0</v>
          </cell>
          <cell r="P145">
            <v>0</v>
          </cell>
          <cell r="Q145">
            <v>0</v>
          </cell>
          <cell r="R145">
            <v>0</v>
          </cell>
          <cell r="S145">
            <v>0</v>
          </cell>
          <cell r="T145">
            <v>0</v>
          </cell>
          <cell r="U145">
            <v>0</v>
          </cell>
          <cell r="V145">
            <v>0</v>
          </cell>
          <cell r="W145">
            <v>0</v>
          </cell>
          <cell r="X145">
            <v>0</v>
          </cell>
          <cell r="Y145">
            <v>0</v>
          </cell>
          <cell r="Z145">
            <v>0</v>
          </cell>
          <cell r="AA145">
            <v>0</v>
          </cell>
          <cell r="AB145">
            <v>0</v>
          </cell>
          <cell r="AC145">
            <v>0</v>
          </cell>
          <cell r="AD145">
            <v>0</v>
          </cell>
          <cell r="AE145">
            <v>0</v>
          </cell>
          <cell r="AF145">
            <v>0</v>
          </cell>
          <cell r="AG145">
            <v>0</v>
          </cell>
          <cell r="AH145">
            <v>0</v>
          </cell>
        </row>
        <row r="146">
          <cell r="B146" t="str">
            <v>64115-G8000</v>
          </cell>
          <cell r="C146" t="str">
            <v>REINF ASSY-F.E.M MTG LWR LH</v>
          </cell>
          <cell r="D146">
            <v>0</v>
          </cell>
          <cell r="E146">
            <v>0</v>
          </cell>
          <cell r="F146">
            <v>0</v>
          </cell>
          <cell r="G146">
            <v>0</v>
          </cell>
          <cell r="H146">
            <v>0</v>
          </cell>
          <cell r="I146">
            <v>0</v>
          </cell>
          <cell r="J146">
            <v>0</v>
          </cell>
          <cell r="K146">
            <v>0</v>
          </cell>
          <cell r="L146">
            <v>0</v>
          </cell>
          <cell r="M146">
            <v>0</v>
          </cell>
          <cell r="N146">
            <v>0</v>
          </cell>
          <cell r="O146">
            <v>0</v>
          </cell>
          <cell r="P146">
            <v>0</v>
          </cell>
          <cell r="Q146">
            <v>0</v>
          </cell>
          <cell r="R146">
            <v>0</v>
          </cell>
          <cell r="S146">
            <v>0</v>
          </cell>
          <cell r="T146">
            <v>0</v>
          </cell>
          <cell r="U146">
            <v>0</v>
          </cell>
          <cell r="V146">
            <v>0</v>
          </cell>
          <cell r="W146">
            <v>0</v>
          </cell>
          <cell r="X146">
            <v>0</v>
          </cell>
          <cell r="Y146">
            <v>0</v>
          </cell>
          <cell r="Z146">
            <v>0</v>
          </cell>
          <cell r="AA146">
            <v>0</v>
          </cell>
          <cell r="AB146">
            <v>0</v>
          </cell>
          <cell r="AC146">
            <v>0</v>
          </cell>
          <cell r="AD146">
            <v>0</v>
          </cell>
          <cell r="AE146">
            <v>0</v>
          </cell>
          <cell r="AF146">
            <v>0</v>
          </cell>
          <cell r="AG146">
            <v>0</v>
          </cell>
          <cell r="AH146">
            <v>0</v>
          </cell>
        </row>
        <row r="147">
          <cell r="B147" t="str">
            <v>64116-G8000</v>
          </cell>
          <cell r="C147" t="str">
            <v>REINF ASSY-F.E.M MTG LWR LH</v>
          </cell>
          <cell r="D147">
            <v>0</v>
          </cell>
          <cell r="E147">
            <v>0</v>
          </cell>
          <cell r="F147">
            <v>0</v>
          </cell>
          <cell r="G147">
            <v>0</v>
          </cell>
          <cell r="H147">
            <v>0</v>
          </cell>
          <cell r="I147">
            <v>0</v>
          </cell>
          <cell r="J147">
            <v>0</v>
          </cell>
          <cell r="K147">
            <v>0</v>
          </cell>
          <cell r="L147">
            <v>0</v>
          </cell>
          <cell r="M147">
            <v>0</v>
          </cell>
          <cell r="N147">
            <v>0</v>
          </cell>
          <cell r="O147">
            <v>0</v>
          </cell>
          <cell r="P147">
            <v>0</v>
          </cell>
          <cell r="Q147">
            <v>0</v>
          </cell>
          <cell r="R147">
            <v>0</v>
          </cell>
          <cell r="S147">
            <v>0</v>
          </cell>
          <cell r="T147">
            <v>0</v>
          </cell>
          <cell r="U147">
            <v>0</v>
          </cell>
          <cell r="V147">
            <v>0</v>
          </cell>
          <cell r="W147">
            <v>0</v>
          </cell>
          <cell r="X147">
            <v>0</v>
          </cell>
          <cell r="Y147">
            <v>0</v>
          </cell>
          <cell r="Z147">
            <v>0</v>
          </cell>
          <cell r="AA147">
            <v>0</v>
          </cell>
          <cell r="AB147">
            <v>0</v>
          </cell>
          <cell r="AC147">
            <v>0</v>
          </cell>
          <cell r="AD147">
            <v>0</v>
          </cell>
          <cell r="AE147">
            <v>0</v>
          </cell>
          <cell r="AF147">
            <v>0</v>
          </cell>
          <cell r="AG147">
            <v>0</v>
          </cell>
          <cell r="AH147">
            <v>0</v>
          </cell>
        </row>
        <row r="148">
          <cell r="B148" t="str">
            <v>64125-G8000</v>
          </cell>
          <cell r="C148" t="str">
            <v>REINF ASSY-F.E.M MTG LWR RH</v>
          </cell>
          <cell r="D148">
            <v>0</v>
          </cell>
          <cell r="E148">
            <v>0</v>
          </cell>
          <cell r="F148">
            <v>0</v>
          </cell>
          <cell r="G148">
            <v>0</v>
          </cell>
          <cell r="H148">
            <v>0</v>
          </cell>
          <cell r="I148">
            <v>0</v>
          </cell>
          <cell r="J148">
            <v>0</v>
          </cell>
          <cell r="K148">
            <v>0</v>
          </cell>
          <cell r="L148">
            <v>0</v>
          </cell>
          <cell r="M148">
            <v>0</v>
          </cell>
          <cell r="N148">
            <v>0</v>
          </cell>
          <cell r="O148">
            <v>0</v>
          </cell>
          <cell r="P148">
            <v>0</v>
          </cell>
          <cell r="Q148">
            <v>0</v>
          </cell>
          <cell r="R148">
            <v>0</v>
          </cell>
          <cell r="S148">
            <v>0</v>
          </cell>
          <cell r="T148">
            <v>0</v>
          </cell>
          <cell r="U148">
            <v>0</v>
          </cell>
          <cell r="V148">
            <v>0</v>
          </cell>
          <cell r="W148">
            <v>0</v>
          </cell>
          <cell r="X148">
            <v>0</v>
          </cell>
          <cell r="Y148">
            <v>0</v>
          </cell>
          <cell r="Z148">
            <v>0</v>
          </cell>
          <cell r="AA148">
            <v>0</v>
          </cell>
          <cell r="AB148">
            <v>0</v>
          </cell>
          <cell r="AC148">
            <v>0</v>
          </cell>
          <cell r="AD148">
            <v>0</v>
          </cell>
          <cell r="AE148">
            <v>0</v>
          </cell>
          <cell r="AF148">
            <v>0</v>
          </cell>
          <cell r="AG148">
            <v>0</v>
          </cell>
          <cell r="AH148">
            <v>0</v>
          </cell>
        </row>
        <row r="149">
          <cell r="B149" t="str">
            <v>64126-G8000</v>
          </cell>
          <cell r="C149" t="str">
            <v>REINF ASSY-F.E.M MTG LWR RH</v>
          </cell>
          <cell r="D149">
            <v>0</v>
          </cell>
          <cell r="E149">
            <v>0</v>
          </cell>
          <cell r="F149">
            <v>0</v>
          </cell>
          <cell r="G149">
            <v>0</v>
          </cell>
          <cell r="H149">
            <v>0</v>
          </cell>
          <cell r="I149">
            <v>0</v>
          </cell>
          <cell r="J149">
            <v>0</v>
          </cell>
          <cell r="K149">
            <v>0</v>
          </cell>
          <cell r="L149">
            <v>0</v>
          </cell>
          <cell r="M149">
            <v>0</v>
          </cell>
          <cell r="N149">
            <v>0</v>
          </cell>
          <cell r="O149">
            <v>0</v>
          </cell>
          <cell r="P149">
            <v>0</v>
          </cell>
          <cell r="Q149">
            <v>0</v>
          </cell>
          <cell r="R149">
            <v>0</v>
          </cell>
          <cell r="S149">
            <v>0</v>
          </cell>
          <cell r="T149">
            <v>0</v>
          </cell>
          <cell r="U149">
            <v>0</v>
          </cell>
          <cell r="V149">
            <v>0</v>
          </cell>
          <cell r="W149">
            <v>0</v>
          </cell>
          <cell r="X149">
            <v>0</v>
          </cell>
          <cell r="Y149">
            <v>0</v>
          </cell>
          <cell r="Z149">
            <v>0</v>
          </cell>
          <cell r="AA149">
            <v>0</v>
          </cell>
          <cell r="AB149">
            <v>0</v>
          </cell>
          <cell r="AC149">
            <v>0</v>
          </cell>
          <cell r="AD149">
            <v>0</v>
          </cell>
          <cell r="AE149">
            <v>0</v>
          </cell>
          <cell r="AF149">
            <v>0</v>
          </cell>
          <cell r="AG149">
            <v>0</v>
          </cell>
          <cell r="AH149">
            <v>0</v>
          </cell>
        </row>
        <row r="150">
          <cell r="B150" t="str">
            <v>64418-D4000</v>
          </cell>
          <cell r="C150" t="str">
            <v>SUPT-F.E.M LWR MTG LH</v>
          </cell>
          <cell r="D150">
            <v>0</v>
          </cell>
          <cell r="E150">
            <v>0</v>
          </cell>
          <cell r="F150">
            <v>0</v>
          </cell>
          <cell r="G150">
            <v>0</v>
          </cell>
          <cell r="H150">
            <v>0</v>
          </cell>
          <cell r="I150">
            <v>0</v>
          </cell>
          <cell r="J150">
            <v>0</v>
          </cell>
          <cell r="K150">
            <v>0</v>
          </cell>
          <cell r="L150">
            <v>0</v>
          </cell>
          <cell r="M150">
            <v>0</v>
          </cell>
          <cell r="N150">
            <v>0</v>
          </cell>
          <cell r="O150">
            <v>0</v>
          </cell>
          <cell r="P150">
            <v>0</v>
          </cell>
          <cell r="Q150">
            <v>0</v>
          </cell>
          <cell r="R150">
            <v>0</v>
          </cell>
          <cell r="S150">
            <v>0</v>
          </cell>
          <cell r="T150">
            <v>0</v>
          </cell>
          <cell r="U150">
            <v>0</v>
          </cell>
          <cell r="V150">
            <v>0</v>
          </cell>
          <cell r="W150">
            <v>0</v>
          </cell>
          <cell r="X150">
            <v>0</v>
          </cell>
          <cell r="Y150">
            <v>0</v>
          </cell>
          <cell r="Z150">
            <v>0</v>
          </cell>
          <cell r="AA150">
            <v>0</v>
          </cell>
          <cell r="AB150">
            <v>0</v>
          </cell>
          <cell r="AC150">
            <v>0</v>
          </cell>
          <cell r="AD150">
            <v>0</v>
          </cell>
          <cell r="AE150">
            <v>0</v>
          </cell>
          <cell r="AF150">
            <v>0</v>
          </cell>
          <cell r="AG150">
            <v>0</v>
          </cell>
          <cell r="AH150">
            <v>0</v>
          </cell>
        </row>
        <row r="151">
          <cell r="B151" t="str">
            <v>64428-D4000</v>
          </cell>
          <cell r="C151" t="str">
            <v>SUPT-F.E.M LWR MTG RH</v>
          </cell>
          <cell r="D151">
            <v>0</v>
          </cell>
          <cell r="E151">
            <v>0</v>
          </cell>
          <cell r="F151">
            <v>0</v>
          </cell>
          <cell r="G151">
            <v>0</v>
          </cell>
          <cell r="H151">
            <v>0</v>
          </cell>
          <cell r="I151">
            <v>0</v>
          </cell>
          <cell r="J151">
            <v>0</v>
          </cell>
          <cell r="K151">
            <v>0</v>
          </cell>
          <cell r="L151">
            <v>0</v>
          </cell>
          <cell r="M151">
            <v>0</v>
          </cell>
          <cell r="N151">
            <v>0</v>
          </cell>
          <cell r="O151">
            <v>0</v>
          </cell>
          <cell r="P151">
            <v>0</v>
          </cell>
          <cell r="Q151">
            <v>0</v>
          </cell>
          <cell r="R151">
            <v>0</v>
          </cell>
          <cell r="S151">
            <v>0</v>
          </cell>
          <cell r="T151">
            <v>0</v>
          </cell>
          <cell r="U151">
            <v>0</v>
          </cell>
          <cell r="V151">
            <v>0</v>
          </cell>
          <cell r="W151">
            <v>0</v>
          </cell>
          <cell r="X151">
            <v>0</v>
          </cell>
          <cell r="Y151">
            <v>0</v>
          </cell>
          <cell r="Z151">
            <v>0</v>
          </cell>
          <cell r="AA151">
            <v>0</v>
          </cell>
          <cell r="AB151">
            <v>0</v>
          </cell>
          <cell r="AC151">
            <v>0</v>
          </cell>
          <cell r="AD151">
            <v>0</v>
          </cell>
          <cell r="AE151">
            <v>0</v>
          </cell>
          <cell r="AF151">
            <v>0</v>
          </cell>
          <cell r="AG151">
            <v>0</v>
          </cell>
          <cell r="AH151">
            <v>0</v>
          </cell>
        </row>
        <row r="152">
          <cell r="B152" t="str">
            <v>64515-G8000</v>
          </cell>
          <cell r="C152" t="str">
            <v>BRKT ASSY-FENDER MTG FR LH</v>
          </cell>
          <cell r="D152">
            <v>0</v>
          </cell>
          <cell r="E152">
            <v>0</v>
          </cell>
          <cell r="F152">
            <v>0</v>
          </cell>
          <cell r="G152">
            <v>0</v>
          </cell>
          <cell r="H152">
            <v>0</v>
          </cell>
          <cell r="I152">
            <v>0</v>
          </cell>
          <cell r="J152">
            <v>0</v>
          </cell>
          <cell r="K152">
            <v>0</v>
          </cell>
          <cell r="L152">
            <v>0</v>
          </cell>
          <cell r="M152">
            <v>0</v>
          </cell>
          <cell r="N152">
            <v>0</v>
          </cell>
          <cell r="O152">
            <v>0</v>
          </cell>
          <cell r="P152">
            <v>0</v>
          </cell>
          <cell r="Q152">
            <v>0</v>
          </cell>
          <cell r="R152">
            <v>0</v>
          </cell>
          <cell r="S152">
            <v>0</v>
          </cell>
          <cell r="T152">
            <v>0</v>
          </cell>
          <cell r="U152">
            <v>0</v>
          </cell>
          <cell r="V152">
            <v>0</v>
          </cell>
          <cell r="W152">
            <v>0</v>
          </cell>
          <cell r="X152">
            <v>0</v>
          </cell>
          <cell r="Y152">
            <v>0</v>
          </cell>
          <cell r="Z152">
            <v>0</v>
          </cell>
          <cell r="AA152">
            <v>0</v>
          </cell>
          <cell r="AB152">
            <v>0</v>
          </cell>
          <cell r="AC152">
            <v>0</v>
          </cell>
          <cell r="AD152">
            <v>0</v>
          </cell>
          <cell r="AE152">
            <v>0</v>
          </cell>
          <cell r="AF152">
            <v>0</v>
          </cell>
          <cell r="AG152">
            <v>0</v>
          </cell>
          <cell r="AH152">
            <v>0</v>
          </cell>
        </row>
        <row r="153">
          <cell r="B153" t="str">
            <v>64515-G8500</v>
          </cell>
          <cell r="C153" t="str">
            <v>BRKT ASSY-FENDER MTG FR LH</v>
          </cell>
          <cell r="D153">
            <v>0</v>
          </cell>
          <cell r="E153">
            <v>0</v>
          </cell>
          <cell r="F153">
            <v>0</v>
          </cell>
          <cell r="G153">
            <v>0</v>
          </cell>
          <cell r="H153">
            <v>0</v>
          </cell>
          <cell r="I153">
            <v>0</v>
          </cell>
          <cell r="J153">
            <v>0</v>
          </cell>
          <cell r="K153">
            <v>0</v>
          </cell>
          <cell r="L153">
            <v>0</v>
          </cell>
          <cell r="M153">
            <v>0</v>
          </cell>
          <cell r="N153">
            <v>0</v>
          </cell>
          <cell r="O153">
            <v>0</v>
          </cell>
          <cell r="P153">
            <v>0</v>
          </cell>
          <cell r="Q153">
            <v>0</v>
          </cell>
          <cell r="R153">
            <v>0</v>
          </cell>
          <cell r="S153">
            <v>0</v>
          </cell>
          <cell r="T153">
            <v>0</v>
          </cell>
          <cell r="U153">
            <v>0</v>
          </cell>
          <cell r="V153">
            <v>0</v>
          </cell>
          <cell r="W153">
            <v>0</v>
          </cell>
          <cell r="X153">
            <v>0</v>
          </cell>
          <cell r="Y153">
            <v>0</v>
          </cell>
          <cell r="Z153">
            <v>0</v>
          </cell>
          <cell r="AA153">
            <v>0</v>
          </cell>
          <cell r="AB153">
            <v>0</v>
          </cell>
          <cell r="AC153">
            <v>0</v>
          </cell>
          <cell r="AD153">
            <v>0</v>
          </cell>
          <cell r="AE153">
            <v>0</v>
          </cell>
          <cell r="AF153">
            <v>0</v>
          </cell>
          <cell r="AG153">
            <v>0</v>
          </cell>
          <cell r="AH153">
            <v>0</v>
          </cell>
        </row>
        <row r="154">
          <cell r="B154" t="str">
            <v>64516-G8000</v>
          </cell>
          <cell r="C154" t="str">
            <v>BRKT ASSY-FENDER MTG FR LH</v>
          </cell>
          <cell r="D154">
            <v>0</v>
          </cell>
          <cell r="E154">
            <v>0</v>
          </cell>
          <cell r="F154">
            <v>0</v>
          </cell>
          <cell r="G154">
            <v>0</v>
          </cell>
          <cell r="H154">
            <v>0</v>
          </cell>
          <cell r="I154">
            <v>0</v>
          </cell>
          <cell r="J154">
            <v>0</v>
          </cell>
          <cell r="K154">
            <v>0</v>
          </cell>
          <cell r="L154">
            <v>0</v>
          </cell>
          <cell r="M154">
            <v>0</v>
          </cell>
          <cell r="N154">
            <v>0</v>
          </cell>
          <cell r="O154">
            <v>0</v>
          </cell>
          <cell r="P154">
            <v>0</v>
          </cell>
          <cell r="Q154">
            <v>0</v>
          </cell>
          <cell r="R154">
            <v>0</v>
          </cell>
          <cell r="S154">
            <v>0</v>
          </cell>
          <cell r="T154">
            <v>0</v>
          </cell>
          <cell r="U154">
            <v>0</v>
          </cell>
          <cell r="V154">
            <v>0</v>
          </cell>
          <cell r="W154">
            <v>0</v>
          </cell>
          <cell r="X154">
            <v>0</v>
          </cell>
          <cell r="Y154">
            <v>0</v>
          </cell>
          <cell r="Z154">
            <v>0</v>
          </cell>
          <cell r="AA154">
            <v>0</v>
          </cell>
          <cell r="AB154">
            <v>0</v>
          </cell>
          <cell r="AC154">
            <v>0</v>
          </cell>
          <cell r="AD154">
            <v>0</v>
          </cell>
          <cell r="AE154">
            <v>0</v>
          </cell>
          <cell r="AF154">
            <v>0</v>
          </cell>
          <cell r="AG154">
            <v>0</v>
          </cell>
          <cell r="AH154">
            <v>0</v>
          </cell>
        </row>
        <row r="155">
          <cell r="B155" t="str">
            <v>64516-G8500</v>
          </cell>
          <cell r="C155" t="str">
            <v>BRKT ASSY-FENDER MTG FR LH</v>
          </cell>
          <cell r="D155">
            <v>0</v>
          </cell>
          <cell r="E155">
            <v>0</v>
          </cell>
          <cell r="F155">
            <v>0</v>
          </cell>
          <cell r="G155">
            <v>0</v>
          </cell>
          <cell r="H155">
            <v>0</v>
          </cell>
          <cell r="I155">
            <v>0</v>
          </cell>
          <cell r="J155">
            <v>0</v>
          </cell>
          <cell r="K155">
            <v>0</v>
          </cell>
          <cell r="L155">
            <v>0</v>
          </cell>
          <cell r="M155">
            <v>0</v>
          </cell>
          <cell r="N155">
            <v>0</v>
          </cell>
          <cell r="O155">
            <v>0</v>
          </cell>
          <cell r="P155">
            <v>0</v>
          </cell>
          <cell r="Q155">
            <v>0</v>
          </cell>
          <cell r="R155">
            <v>0</v>
          </cell>
          <cell r="S155">
            <v>0</v>
          </cell>
          <cell r="T155">
            <v>0</v>
          </cell>
          <cell r="U155">
            <v>0</v>
          </cell>
          <cell r="V155">
            <v>0</v>
          </cell>
          <cell r="W155">
            <v>0</v>
          </cell>
          <cell r="X155">
            <v>0</v>
          </cell>
          <cell r="Y155">
            <v>0</v>
          </cell>
          <cell r="Z155">
            <v>0</v>
          </cell>
          <cell r="AA155">
            <v>0</v>
          </cell>
          <cell r="AB155">
            <v>0</v>
          </cell>
          <cell r="AC155">
            <v>0</v>
          </cell>
          <cell r="AD155">
            <v>0</v>
          </cell>
          <cell r="AE155">
            <v>0</v>
          </cell>
          <cell r="AF155">
            <v>0</v>
          </cell>
          <cell r="AG155">
            <v>0</v>
          </cell>
          <cell r="AH155">
            <v>0</v>
          </cell>
        </row>
        <row r="156">
          <cell r="B156" t="str">
            <v>64518-G8000</v>
          </cell>
          <cell r="C156" t="str">
            <v>BRKT-FENDER MTG LH</v>
          </cell>
          <cell r="D156">
            <v>0</v>
          </cell>
          <cell r="E156">
            <v>0</v>
          </cell>
          <cell r="F156">
            <v>0</v>
          </cell>
          <cell r="G156">
            <v>0</v>
          </cell>
          <cell r="H156">
            <v>0</v>
          </cell>
          <cell r="I156">
            <v>0</v>
          </cell>
          <cell r="J156">
            <v>0</v>
          </cell>
          <cell r="K156">
            <v>0</v>
          </cell>
          <cell r="L156">
            <v>0</v>
          </cell>
          <cell r="M156">
            <v>0</v>
          </cell>
          <cell r="N156">
            <v>0</v>
          </cell>
          <cell r="O156">
            <v>0</v>
          </cell>
          <cell r="P156">
            <v>0</v>
          </cell>
          <cell r="Q156">
            <v>0</v>
          </cell>
          <cell r="R156">
            <v>0</v>
          </cell>
          <cell r="S156">
            <v>0</v>
          </cell>
          <cell r="T156">
            <v>0</v>
          </cell>
          <cell r="U156">
            <v>0</v>
          </cell>
          <cell r="V156">
            <v>0</v>
          </cell>
          <cell r="W156">
            <v>0</v>
          </cell>
          <cell r="X156">
            <v>0</v>
          </cell>
          <cell r="Y156">
            <v>0</v>
          </cell>
          <cell r="Z156">
            <v>0</v>
          </cell>
          <cell r="AA156">
            <v>0</v>
          </cell>
          <cell r="AB156">
            <v>0</v>
          </cell>
          <cell r="AC156">
            <v>0</v>
          </cell>
          <cell r="AD156">
            <v>0</v>
          </cell>
          <cell r="AE156">
            <v>0</v>
          </cell>
          <cell r="AF156">
            <v>0</v>
          </cell>
          <cell r="AG156">
            <v>0</v>
          </cell>
          <cell r="AH156">
            <v>0</v>
          </cell>
        </row>
        <row r="157">
          <cell r="B157" t="str">
            <v>64525-G8000</v>
          </cell>
          <cell r="C157" t="str">
            <v>BRKT ASSY-FENDER MTG FR RH</v>
          </cell>
          <cell r="D157">
            <v>0</v>
          </cell>
          <cell r="E157">
            <v>0</v>
          </cell>
          <cell r="F157">
            <v>0</v>
          </cell>
          <cell r="G157">
            <v>0</v>
          </cell>
          <cell r="H157">
            <v>0</v>
          </cell>
          <cell r="I157">
            <v>0</v>
          </cell>
          <cell r="J157">
            <v>0</v>
          </cell>
          <cell r="K157">
            <v>0</v>
          </cell>
          <cell r="L157">
            <v>0</v>
          </cell>
          <cell r="M157">
            <v>0</v>
          </cell>
          <cell r="N157">
            <v>0</v>
          </cell>
          <cell r="O157">
            <v>0</v>
          </cell>
          <cell r="P157">
            <v>0</v>
          </cell>
          <cell r="Q157">
            <v>0</v>
          </cell>
          <cell r="R157">
            <v>0</v>
          </cell>
          <cell r="S157">
            <v>0</v>
          </cell>
          <cell r="T157">
            <v>0</v>
          </cell>
          <cell r="U157">
            <v>0</v>
          </cell>
          <cell r="V157">
            <v>0</v>
          </cell>
          <cell r="W157">
            <v>0</v>
          </cell>
          <cell r="X157">
            <v>0</v>
          </cell>
          <cell r="Y157">
            <v>0</v>
          </cell>
          <cell r="Z157">
            <v>0</v>
          </cell>
          <cell r="AA157">
            <v>0</v>
          </cell>
          <cell r="AB157">
            <v>0</v>
          </cell>
          <cell r="AC157">
            <v>0</v>
          </cell>
          <cell r="AD157">
            <v>0</v>
          </cell>
          <cell r="AE157">
            <v>0</v>
          </cell>
          <cell r="AF157">
            <v>0</v>
          </cell>
          <cell r="AG157">
            <v>0</v>
          </cell>
          <cell r="AH157">
            <v>0</v>
          </cell>
        </row>
        <row r="158">
          <cell r="B158" t="str">
            <v>64525-G8500</v>
          </cell>
          <cell r="C158" t="str">
            <v>BRKT ASSY-FENDER MTG FR RH</v>
          </cell>
          <cell r="D158">
            <v>0</v>
          </cell>
          <cell r="E158">
            <v>0</v>
          </cell>
          <cell r="F158">
            <v>0</v>
          </cell>
          <cell r="G158">
            <v>0</v>
          </cell>
          <cell r="H158">
            <v>0</v>
          </cell>
          <cell r="I158">
            <v>0</v>
          </cell>
          <cell r="J158">
            <v>0</v>
          </cell>
          <cell r="K158">
            <v>0</v>
          </cell>
          <cell r="L158">
            <v>0</v>
          </cell>
          <cell r="M158">
            <v>0</v>
          </cell>
          <cell r="N158">
            <v>0</v>
          </cell>
          <cell r="O158">
            <v>0</v>
          </cell>
          <cell r="P158">
            <v>0</v>
          </cell>
          <cell r="Q158">
            <v>0</v>
          </cell>
          <cell r="R158">
            <v>0</v>
          </cell>
          <cell r="S158">
            <v>0</v>
          </cell>
          <cell r="T158">
            <v>0</v>
          </cell>
          <cell r="U158">
            <v>0</v>
          </cell>
          <cell r="V158">
            <v>0</v>
          </cell>
          <cell r="W158">
            <v>0</v>
          </cell>
          <cell r="X158">
            <v>0</v>
          </cell>
          <cell r="Y158">
            <v>0</v>
          </cell>
          <cell r="Z158">
            <v>0</v>
          </cell>
          <cell r="AA158">
            <v>0</v>
          </cell>
          <cell r="AB158">
            <v>0</v>
          </cell>
          <cell r="AC158">
            <v>0</v>
          </cell>
          <cell r="AD158">
            <v>0</v>
          </cell>
          <cell r="AE158">
            <v>0</v>
          </cell>
          <cell r="AF158">
            <v>0</v>
          </cell>
          <cell r="AG158">
            <v>0</v>
          </cell>
          <cell r="AH158">
            <v>0</v>
          </cell>
        </row>
        <row r="159">
          <cell r="B159" t="str">
            <v>64526-G8000</v>
          </cell>
          <cell r="C159" t="str">
            <v>BRKT ASSY-FENDER MTG FR RH</v>
          </cell>
          <cell r="D159">
            <v>0</v>
          </cell>
          <cell r="E159">
            <v>0</v>
          </cell>
          <cell r="F159">
            <v>0</v>
          </cell>
          <cell r="G159">
            <v>0</v>
          </cell>
          <cell r="H159">
            <v>0</v>
          </cell>
          <cell r="I159">
            <v>0</v>
          </cell>
          <cell r="J159">
            <v>0</v>
          </cell>
          <cell r="K159">
            <v>0</v>
          </cell>
          <cell r="L159">
            <v>0</v>
          </cell>
          <cell r="M159">
            <v>0</v>
          </cell>
          <cell r="N159">
            <v>0</v>
          </cell>
          <cell r="O159">
            <v>0</v>
          </cell>
          <cell r="P159">
            <v>0</v>
          </cell>
          <cell r="Q159">
            <v>0</v>
          </cell>
          <cell r="R159">
            <v>0</v>
          </cell>
          <cell r="S159">
            <v>0</v>
          </cell>
          <cell r="T159">
            <v>0</v>
          </cell>
          <cell r="U159">
            <v>0</v>
          </cell>
          <cell r="V159">
            <v>0</v>
          </cell>
          <cell r="W159">
            <v>0</v>
          </cell>
          <cell r="X159">
            <v>0</v>
          </cell>
          <cell r="Y159">
            <v>0</v>
          </cell>
          <cell r="Z159">
            <v>0</v>
          </cell>
          <cell r="AA159">
            <v>0</v>
          </cell>
          <cell r="AB159">
            <v>0</v>
          </cell>
          <cell r="AC159">
            <v>0</v>
          </cell>
          <cell r="AD159">
            <v>0</v>
          </cell>
          <cell r="AE159">
            <v>0</v>
          </cell>
          <cell r="AF159">
            <v>0</v>
          </cell>
          <cell r="AG159">
            <v>0</v>
          </cell>
          <cell r="AH159">
            <v>0</v>
          </cell>
        </row>
        <row r="160">
          <cell r="B160" t="str">
            <v>64526-G8500</v>
          </cell>
          <cell r="C160" t="str">
            <v>BRKT ASSY-FENDER MTG FR RH</v>
          </cell>
          <cell r="D160">
            <v>0</v>
          </cell>
          <cell r="E160">
            <v>0</v>
          </cell>
          <cell r="F160">
            <v>0</v>
          </cell>
          <cell r="G160">
            <v>0</v>
          </cell>
          <cell r="H160">
            <v>0</v>
          </cell>
          <cell r="I160">
            <v>0</v>
          </cell>
          <cell r="J160">
            <v>0</v>
          </cell>
          <cell r="K160">
            <v>0</v>
          </cell>
          <cell r="L160">
            <v>0</v>
          </cell>
          <cell r="M160">
            <v>0</v>
          </cell>
          <cell r="N160">
            <v>0</v>
          </cell>
          <cell r="O160">
            <v>0</v>
          </cell>
          <cell r="P160">
            <v>0</v>
          </cell>
          <cell r="Q160">
            <v>0</v>
          </cell>
          <cell r="R160">
            <v>0</v>
          </cell>
          <cell r="S160">
            <v>0</v>
          </cell>
          <cell r="T160">
            <v>0</v>
          </cell>
          <cell r="U160">
            <v>0</v>
          </cell>
          <cell r="V160">
            <v>0</v>
          </cell>
          <cell r="W160">
            <v>0</v>
          </cell>
          <cell r="X160">
            <v>0</v>
          </cell>
          <cell r="Y160">
            <v>0</v>
          </cell>
          <cell r="Z160">
            <v>0</v>
          </cell>
          <cell r="AA160">
            <v>0</v>
          </cell>
          <cell r="AB160">
            <v>0</v>
          </cell>
          <cell r="AC160">
            <v>0</v>
          </cell>
          <cell r="AD160">
            <v>0</v>
          </cell>
          <cell r="AE160">
            <v>0</v>
          </cell>
          <cell r="AF160">
            <v>0</v>
          </cell>
          <cell r="AG160">
            <v>0</v>
          </cell>
          <cell r="AH160">
            <v>0</v>
          </cell>
        </row>
        <row r="161">
          <cell r="B161" t="str">
            <v>64528-G8000</v>
          </cell>
          <cell r="C161" t="str">
            <v>BRKT-FENDER MTG RH</v>
          </cell>
          <cell r="D161">
            <v>0</v>
          </cell>
          <cell r="E161">
            <v>0</v>
          </cell>
          <cell r="F161">
            <v>0</v>
          </cell>
          <cell r="G161">
            <v>0</v>
          </cell>
          <cell r="H161">
            <v>0</v>
          </cell>
          <cell r="I161">
            <v>0</v>
          </cell>
          <cell r="J161">
            <v>0</v>
          </cell>
          <cell r="K161">
            <v>0</v>
          </cell>
          <cell r="L161">
            <v>0</v>
          </cell>
          <cell r="M161">
            <v>0</v>
          </cell>
          <cell r="N161">
            <v>0</v>
          </cell>
          <cell r="O161">
            <v>0</v>
          </cell>
          <cell r="P161">
            <v>0</v>
          </cell>
          <cell r="Q161">
            <v>0</v>
          </cell>
          <cell r="R161">
            <v>0</v>
          </cell>
          <cell r="S161">
            <v>0</v>
          </cell>
          <cell r="T161">
            <v>0</v>
          </cell>
          <cell r="U161">
            <v>0</v>
          </cell>
          <cell r="V161">
            <v>0</v>
          </cell>
          <cell r="W161">
            <v>0</v>
          </cell>
          <cell r="X161">
            <v>0</v>
          </cell>
          <cell r="Y161">
            <v>0</v>
          </cell>
          <cell r="Z161">
            <v>0</v>
          </cell>
          <cell r="AA161">
            <v>0</v>
          </cell>
          <cell r="AB161">
            <v>0</v>
          </cell>
          <cell r="AC161">
            <v>0</v>
          </cell>
          <cell r="AD161">
            <v>0</v>
          </cell>
          <cell r="AE161">
            <v>0</v>
          </cell>
          <cell r="AF161">
            <v>0</v>
          </cell>
          <cell r="AG161">
            <v>0</v>
          </cell>
          <cell r="AH161">
            <v>0</v>
          </cell>
        </row>
        <row r="162">
          <cell r="B162" t="str">
            <v>64585-F6000</v>
          </cell>
          <cell r="C162" t="str">
            <v>BRKT ASSY-ABS MODULATOR RR</v>
          </cell>
          <cell r="D162">
            <v>0</v>
          </cell>
          <cell r="E162">
            <v>0</v>
          </cell>
          <cell r="F162">
            <v>0</v>
          </cell>
          <cell r="G162">
            <v>0</v>
          </cell>
          <cell r="H162">
            <v>0</v>
          </cell>
          <cell r="I162">
            <v>0</v>
          </cell>
          <cell r="J162">
            <v>0</v>
          </cell>
          <cell r="K162">
            <v>0</v>
          </cell>
          <cell r="L162">
            <v>0</v>
          </cell>
          <cell r="M162">
            <v>0</v>
          </cell>
          <cell r="N162">
            <v>0</v>
          </cell>
          <cell r="O162">
            <v>0</v>
          </cell>
          <cell r="P162">
            <v>0</v>
          </cell>
          <cell r="Q162">
            <v>0</v>
          </cell>
          <cell r="R162">
            <v>0</v>
          </cell>
          <cell r="S162">
            <v>0</v>
          </cell>
          <cell r="T162">
            <v>0</v>
          </cell>
          <cell r="U162">
            <v>0</v>
          </cell>
          <cell r="V162">
            <v>0</v>
          </cell>
          <cell r="W162">
            <v>0</v>
          </cell>
          <cell r="X162">
            <v>0</v>
          </cell>
          <cell r="Y162">
            <v>0</v>
          </cell>
          <cell r="Z162">
            <v>0</v>
          </cell>
          <cell r="AA162">
            <v>0</v>
          </cell>
          <cell r="AB162">
            <v>0</v>
          </cell>
          <cell r="AC162">
            <v>0</v>
          </cell>
          <cell r="AD162">
            <v>0</v>
          </cell>
          <cell r="AE162">
            <v>0</v>
          </cell>
          <cell r="AF162">
            <v>0</v>
          </cell>
          <cell r="AG162">
            <v>0</v>
          </cell>
          <cell r="AH162">
            <v>0</v>
          </cell>
        </row>
        <row r="163">
          <cell r="B163" t="str">
            <v>64586-F6000</v>
          </cell>
          <cell r="C163" t="str">
            <v>BRKT-ABS MODULATOR RR</v>
          </cell>
          <cell r="D163">
            <v>0</v>
          </cell>
          <cell r="E163">
            <v>0</v>
          </cell>
          <cell r="F163">
            <v>0</v>
          </cell>
          <cell r="G163">
            <v>0</v>
          </cell>
          <cell r="H163">
            <v>0</v>
          </cell>
          <cell r="I163">
            <v>0</v>
          </cell>
          <cell r="J163">
            <v>0</v>
          </cell>
          <cell r="K163">
            <v>0</v>
          </cell>
          <cell r="L163">
            <v>0</v>
          </cell>
          <cell r="M163">
            <v>0</v>
          </cell>
          <cell r="N163">
            <v>0</v>
          </cell>
          <cell r="O163">
            <v>0</v>
          </cell>
          <cell r="P163">
            <v>0</v>
          </cell>
          <cell r="Q163">
            <v>0</v>
          </cell>
          <cell r="R163">
            <v>0</v>
          </cell>
          <cell r="S163">
            <v>0</v>
          </cell>
          <cell r="T163">
            <v>0</v>
          </cell>
          <cell r="U163">
            <v>0</v>
          </cell>
          <cell r="V163">
            <v>0</v>
          </cell>
          <cell r="W163">
            <v>0</v>
          </cell>
          <cell r="X163">
            <v>0</v>
          </cell>
          <cell r="Y163">
            <v>0</v>
          </cell>
          <cell r="Z163">
            <v>0</v>
          </cell>
          <cell r="AA163">
            <v>0</v>
          </cell>
          <cell r="AB163">
            <v>0</v>
          </cell>
          <cell r="AC163">
            <v>0</v>
          </cell>
          <cell r="AD163">
            <v>0</v>
          </cell>
          <cell r="AE163">
            <v>0</v>
          </cell>
          <cell r="AF163">
            <v>0</v>
          </cell>
          <cell r="AG163">
            <v>0</v>
          </cell>
          <cell r="AH163">
            <v>0</v>
          </cell>
        </row>
        <row r="164">
          <cell r="B164" t="str">
            <v>64613-G8000</v>
          </cell>
          <cell r="C164" t="str">
            <v>EXTN ASSY-FR SIDE MBR OTR LH</v>
          </cell>
          <cell r="D164">
            <v>0</v>
          </cell>
          <cell r="E164">
            <v>0</v>
          </cell>
          <cell r="F164">
            <v>0</v>
          </cell>
          <cell r="G164">
            <v>0</v>
          </cell>
          <cell r="H164">
            <v>0</v>
          </cell>
          <cell r="I164">
            <v>0</v>
          </cell>
          <cell r="J164">
            <v>0</v>
          </cell>
          <cell r="K164">
            <v>0</v>
          </cell>
          <cell r="L164">
            <v>0</v>
          </cell>
          <cell r="M164">
            <v>0</v>
          </cell>
          <cell r="N164">
            <v>0</v>
          </cell>
          <cell r="O164">
            <v>0</v>
          </cell>
          <cell r="P164">
            <v>0</v>
          </cell>
          <cell r="Q164">
            <v>0</v>
          </cell>
          <cell r="R164">
            <v>0</v>
          </cell>
          <cell r="S164">
            <v>0</v>
          </cell>
          <cell r="T164">
            <v>0</v>
          </cell>
          <cell r="U164">
            <v>0</v>
          </cell>
          <cell r="V164">
            <v>0</v>
          </cell>
          <cell r="W164">
            <v>0</v>
          </cell>
          <cell r="X164">
            <v>0</v>
          </cell>
          <cell r="Y164">
            <v>0</v>
          </cell>
          <cell r="Z164">
            <v>0</v>
          </cell>
          <cell r="AA164">
            <v>0</v>
          </cell>
          <cell r="AB164">
            <v>0</v>
          </cell>
          <cell r="AC164">
            <v>0</v>
          </cell>
          <cell r="AD164">
            <v>0</v>
          </cell>
          <cell r="AE164">
            <v>0</v>
          </cell>
          <cell r="AF164">
            <v>0</v>
          </cell>
          <cell r="AG164">
            <v>0</v>
          </cell>
          <cell r="AH164">
            <v>0</v>
          </cell>
        </row>
        <row r="165">
          <cell r="B165" t="str">
            <v>64618-G8000</v>
          </cell>
          <cell r="C165" t="str">
            <v>GUSSET-FR S/MBR OTR EXTN LH</v>
          </cell>
          <cell r="D165">
            <v>0</v>
          </cell>
          <cell r="E165">
            <v>0</v>
          </cell>
          <cell r="F165">
            <v>0</v>
          </cell>
          <cell r="G165">
            <v>0</v>
          </cell>
          <cell r="H165">
            <v>0</v>
          </cell>
          <cell r="I165">
            <v>0</v>
          </cell>
          <cell r="J165">
            <v>0</v>
          </cell>
          <cell r="K165">
            <v>0</v>
          </cell>
          <cell r="L165">
            <v>0</v>
          </cell>
          <cell r="M165">
            <v>0</v>
          </cell>
          <cell r="N165">
            <v>0</v>
          </cell>
          <cell r="O165">
            <v>0</v>
          </cell>
          <cell r="P165">
            <v>0</v>
          </cell>
          <cell r="Q165">
            <v>0</v>
          </cell>
          <cell r="R165">
            <v>0</v>
          </cell>
          <cell r="S165">
            <v>0</v>
          </cell>
          <cell r="T165">
            <v>0</v>
          </cell>
          <cell r="U165">
            <v>0</v>
          </cell>
          <cell r="V165">
            <v>0</v>
          </cell>
          <cell r="W165">
            <v>0</v>
          </cell>
          <cell r="X165">
            <v>0</v>
          </cell>
          <cell r="Y165">
            <v>0</v>
          </cell>
          <cell r="Z165">
            <v>0</v>
          </cell>
          <cell r="AA165">
            <v>0</v>
          </cell>
          <cell r="AB165">
            <v>0</v>
          </cell>
          <cell r="AC165">
            <v>0</v>
          </cell>
          <cell r="AD165">
            <v>0</v>
          </cell>
          <cell r="AE165">
            <v>0</v>
          </cell>
          <cell r="AF165">
            <v>0</v>
          </cell>
          <cell r="AG165">
            <v>0</v>
          </cell>
          <cell r="AH165">
            <v>0</v>
          </cell>
        </row>
        <row r="166">
          <cell r="B166" t="str">
            <v>64623-G8000</v>
          </cell>
          <cell r="C166" t="str">
            <v>EXTN ASSY-FR SIDE MBR OTR RH</v>
          </cell>
          <cell r="D166">
            <v>0</v>
          </cell>
          <cell r="E166">
            <v>0</v>
          </cell>
          <cell r="F166">
            <v>0</v>
          </cell>
          <cell r="G166">
            <v>0</v>
          </cell>
          <cell r="H166">
            <v>0</v>
          </cell>
          <cell r="I166">
            <v>0</v>
          </cell>
          <cell r="J166">
            <v>0</v>
          </cell>
          <cell r="K166">
            <v>0</v>
          </cell>
          <cell r="L166">
            <v>0</v>
          </cell>
          <cell r="M166">
            <v>0</v>
          </cell>
          <cell r="N166">
            <v>0</v>
          </cell>
          <cell r="O166">
            <v>0</v>
          </cell>
          <cell r="P166">
            <v>0</v>
          </cell>
          <cell r="Q166">
            <v>0</v>
          </cell>
          <cell r="R166">
            <v>0</v>
          </cell>
          <cell r="S166">
            <v>0</v>
          </cell>
          <cell r="T166">
            <v>0</v>
          </cell>
          <cell r="U166">
            <v>0</v>
          </cell>
          <cell r="V166">
            <v>0</v>
          </cell>
          <cell r="W166">
            <v>0</v>
          </cell>
          <cell r="X166">
            <v>0</v>
          </cell>
          <cell r="Y166">
            <v>0</v>
          </cell>
          <cell r="Z166">
            <v>0</v>
          </cell>
          <cell r="AA166">
            <v>0</v>
          </cell>
          <cell r="AB166">
            <v>0</v>
          </cell>
          <cell r="AC166">
            <v>0</v>
          </cell>
          <cell r="AD166">
            <v>0</v>
          </cell>
          <cell r="AE166">
            <v>0</v>
          </cell>
          <cell r="AF166">
            <v>0</v>
          </cell>
          <cell r="AG166">
            <v>0</v>
          </cell>
          <cell r="AH166">
            <v>0</v>
          </cell>
        </row>
        <row r="167">
          <cell r="B167" t="str">
            <v>64628-G8000</v>
          </cell>
          <cell r="C167" t="str">
            <v>GUSSET-FR S/MBR OTR EXTN RH</v>
          </cell>
          <cell r="D167">
            <v>0</v>
          </cell>
          <cell r="E167">
            <v>0</v>
          </cell>
          <cell r="F167">
            <v>0</v>
          </cell>
          <cell r="G167">
            <v>0</v>
          </cell>
          <cell r="H167">
            <v>0</v>
          </cell>
          <cell r="I167">
            <v>0</v>
          </cell>
          <cell r="J167">
            <v>0</v>
          </cell>
          <cell r="K167">
            <v>0</v>
          </cell>
          <cell r="L167">
            <v>0</v>
          </cell>
          <cell r="M167">
            <v>0</v>
          </cell>
          <cell r="N167">
            <v>0</v>
          </cell>
          <cell r="O167">
            <v>0</v>
          </cell>
          <cell r="P167">
            <v>0</v>
          </cell>
          <cell r="Q167">
            <v>0</v>
          </cell>
          <cell r="R167">
            <v>0</v>
          </cell>
          <cell r="S167">
            <v>0</v>
          </cell>
          <cell r="T167">
            <v>0</v>
          </cell>
          <cell r="U167">
            <v>0</v>
          </cell>
          <cell r="V167">
            <v>0</v>
          </cell>
          <cell r="W167">
            <v>0</v>
          </cell>
          <cell r="X167">
            <v>0</v>
          </cell>
          <cell r="Y167">
            <v>0</v>
          </cell>
          <cell r="Z167">
            <v>0</v>
          </cell>
          <cell r="AA167">
            <v>0</v>
          </cell>
          <cell r="AB167">
            <v>0</v>
          </cell>
          <cell r="AC167">
            <v>0</v>
          </cell>
          <cell r="AD167">
            <v>0</v>
          </cell>
          <cell r="AE167">
            <v>0</v>
          </cell>
          <cell r="AF167">
            <v>0</v>
          </cell>
          <cell r="AG167">
            <v>0</v>
          </cell>
          <cell r="AH167">
            <v>0</v>
          </cell>
        </row>
        <row r="168">
          <cell r="B168" t="str">
            <v>64789-G8000</v>
          </cell>
          <cell r="C168" t="str">
            <v>DEADENING PAD</v>
          </cell>
          <cell r="D168">
            <v>0</v>
          </cell>
          <cell r="E168">
            <v>0</v>
          </cell>
          <cell r="F168">
            <v>0</v>
          </cell>
          <cell r="G168">
            <v>0</v>
          </cell>
          <cell r="H168">
            <v>0</v>
          </cell>
          <cell r="I168">
            <v>0</v>
          </cell>
          <cell r="J168">
            <v>0</v>
          </cell>
          <cell r="K168">
            <v>0</v>
          </cell>
          <cell r="L168">
            <v>0</v>
          </cell>
          <cell r="M168">
            <v>0</v>
          </cell>
          <cell r="N168">
            <v>0</v>
          </cell>
          <cell r="O168">
            <v>0</v>
          </cell>
          <cell r="P168">
            <v>0</v>
          </cell>
          <cell r="Q168">
            <v>0</v>
          </cell>
          <cell r="R168">
            <v>0</v>
          </cell>
          <cell r="S168">
            <v>0</v>
          </cell>
          <cell r="T168">
            <v>0</v>
          </cell>
          <cell r="U168">
            <v>0</v>
          </cell>
          <cell r="V168">
            <v>0</v>
          </cell>
          <cell r="W168">
            <v>0</v>
          </cell>
          <cell r="X168">
            <v>0</v>
          </cell>
          <cell r="Y168">
            <v>0</v>
          </cell>
          <cell r="Z168">
            <v>0</v>
          </cell>
          <cell r="AA168">
            <v>0</v>
          </cell>
          <cell r="AB168">
            <v>0</v>
          </cell>
          <cell r="AC168">
            <v>0</v>
          </cell>
          <cell r="AD168">
            <v>0</v>
          </cell>
          <cell r="AE168">
            <v>0</v>
          </cell>
          <cell r="AF168">
            <v>0</v>
          </cell>
          <cell r="AG168">
            <v>0</v>
          </cell>
          <cell r="AH168">
            <v>0</v>
          </cell>
        </row>
        <row r="169">
          <cell r="B169" t="str">
            <v>64518-G8500</v>
          </cell>
          <cell r="C169" t="str">
            <v>BRKT-FENDER MTG LH</v>
          </cell>
          <cell r="D169">
            <v>0</v>
          </cell>
          <cell r="E169">
            <v>0</v>
          </cell>
          <cell r="F169">
            <v>0</v>
          </cell>
          <cell r="G169">
            <v>0</v>
          </cell>
          <cell r="H169">
            <v>0</v>
          </cell>
          <cell r="I169">
            <v>0</v>
          </cell>
          <cell r="J169">
            <v>0</v>
          </cell>
          <cell r="K169">
            <v>0</v>
          </cell>
          <cell r="L169">
            <v>0</v>
          </cell>
          <cell r="M169">
            <v>0</v>
          </cell>
          <cell r="N169">
            <v>0</v>
          </cell>
          <cell r="O169">
            <v>0</v>
          </cell>
          <cell r="P169">
            <v>0</v>
          </cell>
          <cell r="Q169">
            <v>0</v>
          </cell>
          <cell r="R169">
            <v>0</v>
          </cell>
          <cell r="S169">
            <v>0</v>
          </cell>
          <cell r="T169">
            <v>0</v>
          </cell>
          <cell r="U169">
            <v>0</v>
          </cell>
          <cell r="V169">
            <v>0</v>
          </cell>
          <cell r="W169">
            <v>0</v>
          </cell>
          <cell r="X169">
            <v>0</v>
          </cell>
          <cell r="Y169">
            <v>0</v>
          </cell>
          <cell r="Z169">
            <v>0</v>
          </cell>
          <cell r="AA169">
            <v>0</v>
          </cell>
          <cell r="AB169">
            <v>0</v>
          </cell>
          <cell r="AC169">
            <v>0</v>
          </cell>
          <cell r="AD169">
            <v>0</v>
          </cell>
          <cell r="AE169">
            <v>0</v>
          </cell>
          <cell r="AF169">
            <v>0</v>
          </cell>
          <cell r="AG169">
            <v>0</v>
          </cell>
          <cell r="AH169">
            <v>0</v>
          </cell>
        </row>
        <row r="170">
          <cell r="B170" t="str">
            <v>64528-G8500</v>
          </cell>
          <cell r="C170" t="str">
            <v>BRKT-FENDER MTG RH</v>
          </cell>
          <cell r="D170">
            <v>0</v>
          </cell>
          <cell r="E170">
            <v>0</v>
          </cell>
          <cell r="F170">
            <v>0</v>
          </cell>
          <cell r="G170">
            <v>0</v>
          </cell>
          <cell r="H170">
            <v>0</v>
          </cell>
          <cell r="I170">
            <v>0</v>
          </cell>
          <cell r="J170">
            <v>0</v>
          </cell>
          <cell r="K170">
            <v>0</v>
          </cell>
          <cell r="L170">
            <v>0</v>
          </cell>
          <cell r="M170">
            <v>0</v>
          </cell>
          <cell r="N170">
            <v>0</v>
          </cell>
          <cell r="O170">
            <v>0</v>
          </cell>
          <cell r="P170">
            <v>0</v>
          </cell>
          <cell r="Q170">
            <v>0</v>
          </cell>
          <cell r="R170">
            <v>0</v>
          </cell>
          <cell r="S170">
            <v>0</v>
          </cell>
          <cell r="T170">
            <v>0</v>
          </cell>
          <cell r="U170">
            <v>0</v>
          </cell>
          <cell r="V170">
            <v>0</v>
          </cell>
          <cell r="W170">
            <v>0</v>
          </cell>
          <cell r="X170">
            <v>0</v>
          </cell>
          <cell r="Y170">
            <v>0</v>
          </cell>
          <cell r="Z170">
            <v>0</v>
          </cell>
          <cell r="AA170">
            <v>0</v>
          </cell>
          <cell r="AB170">
            <v>0</v>
          </cell>
          <cell r="AC170">
            <v>0</v>
          </cell>
          <cell r="AD170">
            <v>0</v>
          </cell>
          <cell r="AE170">
            <v>0</v>
          </cell>
          <cell r="AF170">
            <v>0</v>
          </cell>
          <cell r="AG170">
            <v>0</v>
          </cell>
          <cell r="AH170">
            <v>0</v>
          </cell>
        </row>
        <row r="171">
          <cell r="B171" t="str">
            <v>64634-C1000</v>
          </cell>
          <cell r="C171" t="str">
            <v>EXTN SIDE SILL INR FR LH</v>
          </cell>
          <cell r="D171">
            <v>0</v>
          </cell>
          <cell r="E171">
            <v>0</v>
          </cell>
          <cell r="F171">
            <v>0</v>
          </cell>
          <cell r="G171">
            <v>0</v>
          </cell>
          <cell r="H171">
            <v>0</v>
          </cell>
          <cell r="I171">
            <v>0</v>
          </cell>
          <cell r="J171">
            <v>0</v>
          </cell>
          <cell r="K171">
            <v>0</v>
          </cell>
          <cell r="L171">
            <v>0</v>
          </cell>
          <cell r="M171">
            <v>0</v>
          </cell>
          <cell r="N171">
            <v>0</v>
          </cell>
          <cell r="O171">
            <v>0</v>
          </cell>
          <cell r="P171">
            <v>0</v>
          </cell>
          <cell r="Q171">
            <v>0</v>
          </cell>
          <cell r="R171">
            <v>0</v>
          </cell>
          <cell r="S171">
            <v>0</v>
          </cell>
          <cell r="T171">
            <v>0</v>
          </cell>
          <cell r="U171">
            <v>0</v>
          </cell>
          <cell r="V171">
            <v>0</v>
          </cell>
          <cell r="W171">
            <v>0</v>
          </cell>
          <cell r="X171">
            <v>0</v>
          </cell>
          <cell r="Y171">
            <v>0</v>
          </cell>
          <cell r="Z171">
            <v>0</v>
          </cell>
          <cell r="AA171">
            <v>0</v>
          </cell>
          <cell r="AB171">
            <v>0</v>
          </cell>
          <cell r="AC171">
            <v>0</v>
          </cell>
          <cell r="AD171">
            <v>0</v>
          </cell>
          <cell r="AE171">
            <v>0</v>
          </cell>
          <cell r="AF171">
            <v>0</v>
          </cell>
          <cell r="AG171">
            <v>0</v>
          </cell>
          <cell r="AH171">
            <v>0</v>
          </cell>
        </row>
        <row r="172">
          <cell r="B172" t="str">
            <v>64644-C1000</v>
          </cell>
          <cell r="C172" t="str">
            <v>EXTN SIDE SILL INR FR RH</v>
          </cell>
          <cell r="D172">
            <v>0</v>
          </cell>
          <cell r="E172">
            <v>0</v>
          </cell>
          <cell r="F172">
            <v>0</v>
          </cell>
          <cell r="G172">
            <v>0</v>
          </cell>
          <cell r="H172">
            <v>0</v>
          </cell>
          <cell r="I172">
            <v>0</v>
          </cell>
          <cell r="J172">
            <v>0</v>
          </cell>
          <cell r="K172">
            <v>0</v>
          </cell>
          <cell r="L172">
            <v>0</v>
          </cell>
          <cell r="M172">
            <v>0</v>
          </cell>
          <cell r="N172">
            <v>0</v>
          </cell>
          <cell r="O172">
            <v>0</v>
          </cell>
          <cell r="P172">
            <v>0</v>
          </cell>
          <cell r="Q172">
            <v>0</v>
          </cell>
          <cell r="R172">
            <v>0</v>
          </cell>
          <cell r="S172">
            <v>0</v>
          </cell>
          <cell r="T172">
            <v>0</v>
          </cell>
          <cell r="U172">
            <v>0</v>
          </cell>
          <cell r="V172">
            <v>0</v>
          </cell>
          <cell r="W172">
            <v>0</v>
          </cell>
          <cell r="X172">
            <v>0</v>
          </cell>
          <cell r="Y172">
            <v>0</v>
          </cell>
          <cell r="Z172">
            <v>0</v>
          </cell>
          <cell r="AA172">
            <v>0</v>
          </cell>
          <cell r="AB172">
            <v>0</v>
          </cell>
          <cell r="AC172">
            <v>0</v>
          </cell>
          <cell r="AD172">
            <v>0</v>
          </cell>
          <cell r="AE172">
            <v>0</v>
          </cell>
          <cell r="AF172">
            <v>0</v>
          </cell>
          <cell r="AG172">
            <v>0</v>
          </cell>
          <cell r="AH172">
            <v>0</v>
          </cell>
        </row>
        <row r="173">
          <cell r="B173" t="str">
            <v>64674-C1000</v>
          </cell>
          <cell r="C173" t="str">
            <v>REINF-SIDE SILL INR FR LH</v>
          </cell>
          <cell r="D173">
            <v>0</v>
          </cell>
          <cell r="E173">
            <v>0</v>
          </cell>
          <cell r="F173">
            <v>0</v>
          </cell>
          <cell r="G173">
            <v>0</v>
          </cell>
          <cell r="H173">
            <v>0</v>
          </cell>
          <cell r="I173">
            <v>0</v>
          </cell>
          <cell r="J173">
            <v>0</v>
          </cell>
          <cell r="K173">
            <v>0</v>
          </cell>
          <cell r="L173">
            <v>0</v>
          </cell>
          <cell r="M173">
            <v>0</v>
          </cell>
          <cell r="N173">
            <v>0</v>
          </cell>
          <cell r="O173">
            <v>0</v>
          </cell>
          <cell r="P173">
            <v>0</v>
          </cell>
          <cell r="Q173">
            <v>0</v>
          </cell>
          <cell r="R173">
            <v>0</v>
          </cell>
          <cell r="S173">
            <v>0</v>
          </cell>
          <cell r="T173">
            <v>0</v>
          </cell>
          <cell r="U173">
            <v>0</v>
          </cell>
          <cell r="V173">
            <v>0</v>
          </cell>
          <cell r="W173">
            <v>0</v>
          </cell>
          <cell r="X173">
            <v>0</v>
          </cell>
          <cell r="Y173">
            <v>0</v>
          </cell>
          <cell r="Z173">
            <v>0</v>
          </cell>
          <cell r="AA173">
            <v>0</v>
          </cell>
          <cell r="AB173">
            <v>0</v>
          </cell>
          <cell r="AC173">
            <v>0</v>
          </cell>
          <cell r="AD173">
            <v>0</v>
          </cell>
          <cell r="AE173">
            <v>0</v>
          </cell>
          <cell r="AF173">
            <v>0</v>
          </cell>
          <cell r="AG173">
            <v>0</v>
          </cell>
          <cell r="AH173">
            <v>0</v>
          </cell>
        </row>
      </sheetData>
      <sheetData sheetId="13" refreshError="1"/>
      <sheetData sheetId="14" refreshError="1"/>
      <sheetData sheetId="15" refreshError="1"/>
      <sheetData sheetId="16" refreshError="1"/>
      <sheetData sheetId="17" refreshError="1"/>
      <sheetData sheetId="18" refreshError="1"/>
      <sheetData sheetId="19" refreshError="1"/>
      <sheetData sheetId="20" refreshError="1"/>
      <sheetData sheetId="21" refreshError="1"/>
      <sheetData sheetId="22" refreshError="1"/>
      <sheetData sheetId="23" refreshError="1"/>
      <sheetData sheetId="24" refreshError="1"/>
      <sheetData sheetId="25" refreshError="1"/>
      <sheetData sheetId="26" refreshError="1"/>
      <sheetData sheetId="27" refreshError="1"/>
      <sheetData sheetId="28" refreshError="1"/>
    </sheetDataSet>
  </externalBook>
</externalLink>
</file>

<file path=xl/externalLinks/externalLink68.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xxl21:alternateUrls>
      <xxl21:absoluteUrl r:id="rId2"/>
    </xxl21:alternateUrls>
    <sheetNames>
      <sheetName val="송부용"/>
      <sheetName val="적입수량"/>
      <sheetName val="태창 프레스 발주"/>
      <sheetName val="출하"/>
      <sheetName val="재고조사양식"/>
      <sheetName val="주간재고조사"/>
      <sheetName val="06월30일"/>
      <sheetName val="as"/>
      <sheetName val="납품수량"/>
      <sheetName val="Sheet2"/>
      <sheetName val="0901"/>
      <sheetName val="0902"/>
      <sheetName val="0903"/>
      <sheetName val="0904"/>
      <sheetName val="0909"/>
      <sheetName val="0910"/>
      <sheetName val="0911"/>
      <sheetName val="0912"/>
      <sheetName val="0915"/>
      <sheetName val="0916"/>
      <sheetName val="0917"/>
      <sheetName val="0918"/>
    </sheetNames>
    <sheetDataSet>
      <sheetData sheetId="0"/>
      <sheetData sheetId="1"/>
      <sheetData sheetId="2"/>
      <sheetData sheetId="3"/>
      <sheetData sheetId="4"/>
      <sheetData sheetId="5"/>
      <sheetData sheetId="6"/>
      <sheetData sheetId="7"/>
      <sheetData sheetId="8">
        <row r="2">
          <cell r="A2" t="str">
            <v>차종</v>
          </cell>
          <cell r="B2" t="str">
            <v>품번</v>
          </cell>
          <cell r="C2" t="str">
            <v>품명</v>
          </cell>
          <cell r="D2">
            <v>45901</v>
          </cell>
          <cell r="E2">
            <v>45902</v>
          </cell>
          <cell r="F2">
            <v>45903</v>
          </cell>
          <cell r="G2">
            <v>45904</v>
          </cell>
          <cell r="H2">
            <v>45905</v>
          </cell>
          <cell r="I2">
            <v>45906</v>
          </cell>
          <cell r="J2">
            <v>45907</v>
          </cell>
          <cell r="K2">
            <v>45908</v>
          </cell>
          <cell r="L2">
            <v>45909</v>
          </cell>
          <cell r="M2">
            <v>45910</v>
          </cell>
          <cell r="N2">
            <v>45911</v>
          </cell>
          <cell r="O2">
            <v>45912</v>
          </cell>
          <cell r="P2">
            <v>45913</v>
          </cell>
          <cell r="Q2">
            <v>45914</v>
          </cell>
          <cell r="R2">
            <v>45915</v>
          </cell>
          <cell r="S2">
            <v>45916</v>
          </cell>
          <cell r="T2">
            <v>45917</v>
          </cell>
          <cell r="U2">
            <v>45918</v>
          </cell>
          <cell r="V2">
            <v>45919</v>
          </cell>
          <cell r="W2">
            <v>45920</v>
          </cell>
          <cell r="X2">
            <v>45921</v>
          </cell>
          <cell r="Y2">
            <v>45922</v>
          </cell>
          <cell r="Z2">
            <v>45923</v>
          </cell>
          <cell r="AA2">
            <v>45924</v>
          </cell>
          <cell r="AB2">
            <v>45925</v>
          </cell>
          <cell r="AC2">
            <v>45926</v>
          </cell>
          <cell r="AD2">
            <v>45927</v>
          </cell>
          <cell r="AE2">
            <v>45928</v>
          </cell>
          <cell r="AF2">
            <v>45929</v>
          </cell>
          <cell r="AG2">
            <v>45930</v>
          </cell>
          <cell r="AH2">
            <v>45931</v>
          </cell>
        </row>
        <row r="3">
          <cell r="A3" t="str">
            <v>50000103C</v>
          </cell>
          <cell r="B3" t="str">
            <v>DRAIN CHANNEL-SUB</v>
          </cell>
          <cell r="C3" t="str">
            <v>J100</v>
          </cell>
          <cell r="D3">
            <v>0</v>
          </cell>
          <cell r="E3">
            <v>0</v>
          </cell>
          <cell r="F3">
            <v>0</v>
          </cell>
          <cell r="G3">
            <v>0</v>
          </cell>
          <cell r="H3">
            <v>0</v>
          </cell>
          <cell r="I3">
            <v>0</v>
          </cell>
          <cell r="J3">
            <v>0</v>
          </cell>
          <cell r="K3">
            <v>0</v>
          </cell>
          <cell r="L3">
            <v>0</v>
          </cell>
          <cell r="M3">
            <v>0</v>
          </cell>
          <cell r="N3">
            <v>0</v>
          </cell>
          <cell r="O3">
            <v>0</v>
          </cell>
          <cell r="P3">
            <v>0</v>
          </cell>
          <cell r="Q3">
            <v>0</v>
          </cell>
          <cell r="R3">
            <v>0</v>
          </cell>
          <cell r="S3">
            <v>0</v>
          </cell>
          <cell r="T3">
            <v>0</v>
          </cell>
          <cell r="U3">
            <v>0</v>
          </cell>
          <cell r="V3">
            <v>0</v>
          </cell>
          <cell r="W3">
            <v>0</v>
          </cell>
          <cell r="X3">
            <v>0</v>
          </cell>
          <cell r="Y3">
            <v>0</v>
          </cell>
          <cell r="Z3">
            <v>0</v>
          </cell>
          <cell r="AA3">
            <v>0</v>
          </cell>
          <cell r="AB3">
            <v>0</v>
          </cell>
          <cell r="AC3">
            <v>0</v>
          </cell>
          <cell r="AD3">
            <v>0</v>
          </cell>
          <cell r="AE3">
            <v>0</v>
          </cell>
          <cell r="AF3">
            <v>0</v>
          </cell>
          <cell r="AG3">
            <v>0</v>
          </cell>
          <cell r="AH3">
            <v>0</v>
          </cell>
        </row>
        <row r="4">
          <cell r="A4" t="str">
            <v>50000629C</v>
          </cell>
          <cell r="B4" t="str">
            <v>DRAIN CHANNEL-SUB</v>
          </cell>
          <cell r="C4" t="str">
            <v>T100</v>
          </cell>
          <cell r="D4">
            <v>0</v>
          </cell>
          <cell r="E4">
            <v>0</v>
          </cell>
          <cell r="F4">
            <v>0</v>
          </cell>
          <cell r="G4">
            <v>0</v>
          </cell>
          <cell r="H4">
            <v>0</v>
          </cell>
          <cell r="I4">
            <v>0</v>
          </cell>
          <cell r="J4">
            <v>0</v>
          </cell>
          <cell r="K4">
            <v>0</v>
          </cell>
          <cell r="L4">
            <v>0</v>
          </cell>
          <cell r="M4">
            <v>0</v>
          </cell>
          <cell r="N4">
            <v>0</v>
          </cell>
          <cell r="O4">
            <v>0</v>
          </cell>
          <cell r="P4">
            <v>0</v>
          </cell>
          <cell r="Q4">
            <v>0</v>
          </cell>
          <cell r="R4">
            <v>0</v>
          </cell>
          <cell r="S4">
            <v>0</v>
          </cell>
          <cell r="T4">
            <v>0</v>
          </cell>
          <cell r="U4">
            <v>0</v>
          </cell>
          <cell r="V4">
            <v>0</v>
          </cell>
          <cell r="W4">
            <v>0</v>
          </cell>
          <cell r="X4">
            <v>0</v>
          </cell>
          <cell r="Y4">
            <v>0</v>
          </cell>
          <cell r="Z4">
            <v>0</v>
          </cell>
          <cell r="AA4">
            <v>0</v>
          </cell>
          <cell r="AB4">
            <v>0</v>
          </cell>
          <cell r="AC4">
            <v>0</v>
          </cell>
          <cell r="AD4">
            <v>0</v>
          </cell>
          <cell r="AE4">
            <v>0</v>
          </cell>
          <cell r="AF4">
            <v>0</v>
          </cell>
          <cell r="AG4">
            <v>0</v>
          </cell>
          <cell r="AH4">
            <v>0</v>
          </cell>
        </row>
        <row r="5">
          <cell r="A5" t="str">
            <v>50000215C</v>
          </cell>
          <cell r="B5" t="str">
            <v>DRAIN CHANNEL-SUB</v>
          </cell>
          <cell r="C5" t="str">
            <v>V210/V250</v>
          </cell>
          <cell r="D5">
            <v>0</v>
          </cell>
          <cell r="E5">
            <v>0</v>
          </cell>
          <cell r="F5">
            <v>0</v>
          </cell>
          <cell r="G5">
            <v>0</v>
          </cell>
          <cell r="H5">
            <v>0</v>
          </cell>
          <cell r="I5">
            <v>0</v>
          </cell>
          <cell r="J5">
            <v>0</v>
          </cell>
          <cell r="K5">
            <v>0</v>
          </cell>
          <cell r="L5">
            <v>0</v>
          </cell>
          <cell r="M5">
            <v>0</v>
          </cell>
          <cell r="N5">
            <v>0</v>
          </cell>
          <cell r="O5">
            <v>0</v>
          </cell>
          <cell r="P5">
            <v>0</v>
          </cell>
          <cell r="Q5">
            <v>0</v>
          </cell>
          <cell r="R5">
            <v>0</v>
          </cell>
          <cell r="S5">
            <v>0</v>
          </cell>
          <cell r="T5">
            <v>0</v>
          </cell>
          <cell r="U5">
            <v>0</v>
          </cell>
          <cell r="V5">
            <v>0</v>
          </cell>
          <cell r="W5">
            <v>0</v>
          </cell>
          <cell r="X5">
            <v>0</v>
          </cell>
          <cell r="Y5">
            <v>0</v>
          </cell>
          <cell r="Z5">
            <v>0</v>
          </cell>
          <cell r="AA5">
            <v>0</v>
          </cell>
          <cell r="AB5">
            <v>0</v>
          </cell>
          <cell r="AC5">
            <v>0</v>
          </cell>
          <cell r="AD5">
            <v>0</v>
          </cell>
          <cell r="AE5">
            <v>0</v>
          </cell>
          <cell r="AF5">
            <v>0</v>
          </cell>
          <cell r="AG5">
            <v>0</v>
          </cell>
          <cell r="AH5">
            <v>0</v>
          </cell>
        </row>
        <row r="6">
          <cell r="A6" t="str">
            <v>50001661C</v>
          </cell>
          <cell r="B6" t="str">
            <v>DRAIN CHANNEL-SUB</v>
          </cell>
          <cell r="C6" t="str">
            <v>A100/A161</v>
          </cell>
          <cell r="D6">
            <v>0</v>
          </cell>
          <cell r="E6">
            <v>0</v>
          </cell>
          <cell r="F6">
            <v>0</v>
          </cell>
          <cell r="G6">
            <v>0</v>
          </cell>
          <cell r="H6">
            <v>0</v>
          </cell>
          <cell r="I6">
            <v>0</v>
          </cell>
          <cell r="J6">
            <v>0</v>
          </cell>
          <cell r="K6">
            <v>0</v>
          </cell>
          <cell r="L6">
            <v>0</v>
          </cell>
          <cell r="M6">
            <v>0</v>
          </cell>
          <cell r="N6">
            <v>0</v>
          </cell>
          <cell r="O6">
            <v>0</v>
          </cell>
          <cell r="P6">
            <v>0</v>
          </cell>
          <cell r="Q6">
            <v>0</v>
          </cell>
          <cell r="R6">
            <v>0</v>
          </cell>
          <cell r="S6">
            <v>0</v>
          </cell>
          <cell r="T6">
            <v>0</v>
          </cell>
          <cell r="U6">
            <v>0</v>
          </cell>
          <cell r="V6">
            <v>0</v>
          </cell>
          <cell r="W6">
            <v>0</v>
          </cell>
          <cell r="X6">
            <v>0</v>
          </cell>
          <cell r="Y6">
            <v>0</v>
          </cell>
          <cell r="Z6">
            <v>0</v>
          </cell>
          <cell r="AA6">
            <v>0</v>
          </cell>
          <cell r="AB6">
            <v>0</v>
          </cell>
          <cell r="AC6">
            <v>0</v>
          </cell>
          <cell r="AD6">
            <v>0</v>
          </cell>
          <cell r="AE6">
            <v>0</v>
          </cell>
          <cell r="AF6">
            <v>0</v>
          </cell>
          <cell r="AG6">
            <v>0</v>
          </cell>
          <cell r="AH6">
            <v>0</v>
          </cell>
        </row>
        <row r="7">
          <cell r="A7" t="str">
            <v>50000010C</v>
          </cell>
          <cell r="B7" t="str">
            <v>FRONT BEAM</v>
          </cell>
          <cell r="C7" t="str">
            <v>J200</v>
          </cell>
          <cell r="D7">
            <v>0</v>
          </cell>
          <cell r="E7">
            <v>0</v>
          </cell>
          <cell r="F7">
            <v>0</v>
          </cell>
          <cell r="G7">
            <v>0</v>
          </cell>
          <cell r="H7">
            <v>0</v>
          </cell>
          <cell r="I7">
            <v>0</v>
          </cell>
          <cell r="J7">
            <v>0</v>
          </cell>
          <cell r="K7">
            <v>0</v>
          </cell>
          <cell r="L7">
            <v>0</v>
          </cell>
          <cell r="M7">
            <v>0</v>
          </cell>
          <cell r="N7">
            <v>0</v>
          </cell>
          <cell r="O7">
            <v>0</v>
          </cell>
          <cell r="P7">
            <v>0</v>
          </cell>
          <cell r="Q7">
            <v>0</v>
          </cell>
          <cell r="R7">
            <v>0</v>
          </cell>
          <cell r="S7">
            <v>0</v>
          </cell>
          <cell r="T7">
            <v>0</v>
          </cell>
          <cell r="U7">
            <v>0</v>
          </cell>
          <cell r="V7">
            <v>0</v>
          </cell>
          <cell r="W7">
            <v>0</v>
          </cell>
          <cell r="X7">
            <v>0</v>
          </cell>
          <cell r="Y7">
            <v>0</v>
          </cell>
          <cell r="Z7">
            <v>0</v>
          </cell>
          <cell r="AA7">
            <v>0</v>
          </cell>
          <cell r="AB7">
            <v>0</v>
          </cell>
          <cell r="AC7">
            <v>0</v>
          </cell>
          <cell r="AD7">
            <v>0</v>
          </cell>
          <cell r="AE7">
            <v>0</v>
          </cell>
          <cell r="AF7">
            <v>0</v>
          </cell>
          <cell r="AG7">
            <v>0</v>
          </cell>
          <cell r="AH7">
            <v>0</v>
          </cell>
        </row>
        <row r="8">
          <cell r="A8" t="str">
            <v>50001622C</v>
          </cell>
          <cell r="B8" t="str">
            <v>FRONT BEAM</v>
          </cell>
          <cell r="C8" t="str">
            <v>T100</v>
          </cell>
          <cell r="D8">
            <v>0</v>
          </cell>
          <cell r="E8">
            <v>0</v>
          </cell>
          <cell r="F8">
            <v>0</v>
          </cell>
          <cell r="G8">
            <v>0</v>
          </cell>
          <cell r="H8">
            <v>0</v>
          </cell>
          <cell r="I8">
            <v>0</v>
          </cell>
          <cell r="J8">
            <v>0</v>
          </cell>
          <cell r="K8">
            <v>0</v>
          </cell>
          <cell r="L8">
            <v>0</v>
          </cell>
          <cell r="M8">
            <v>0</v>
          </cell>
          <cell r="N8">
            <v>0</v>
          </cell>
          <cell r="O8">
            <v>0</v>
          </cell>
          <cell r="P8">
            <v>0</v>
          </cell>
          <cell r="Q8">
            <v>0</v>
          </cell>
          <cell r="R8">
            <v>0</v>
          </cell>
          <cell r="S8">
            <v>0</v>
          </cell>
          <cell r="T8">
            <v>0</v>
          </cell>
          <cell r="U8">
            <v>0</v>
          </cell>
          <cell r="V8">
            <v>0</v>
          </cell>
          <cell r="W8">
            <v>0</v>
          </cell>
          <cell r="X8">
            <v>0</v>
          </cell>
          <cell r="Y8">
            <v>0</v>
          </cell>
          <cell r="Z8">
            <v>0</v>
          </cell>
          <cell r="AA8">
            <v>0</v>
          </cell>
          <cell r="AB8">
            <v>0</v>
          </cell>
          <cell r="AC8">
            <v>0</v>
          </cell>
          <cell r="AD8">
            <v>0</v>
          </cell>
          <cell r="AE8">
            <v>0</v>
          </cell>
          <cell r="AF8">
            <v>0</v>
          </cell>
          <cell r="AG8">
            <v>0</v>
          </cell>
          <cell r="AH8">
            <v>0</v>
          </cell>
        </row>
        <row r="9">
          <cell r="A9" t="str">
            <v>50000160C</v>
          </cell>
          <cell r="B9" t="str">
            <v>FRONT BEAM</v>
          </cell>
          <cell r="C9" t="str">
            <v>V200/V210</v>
          </cell>
          <cell r="D9">
            <v>0</v>
          </cell>
          <cell r="E9">
            <v>0</v>
          </cell>
          <cell r="F9">
            <v>0</v>
          </cell>
          <cell r="G9">
            <v>0</v>
          </cell>
          <cell r="H9">
            <v>0</v>
          </cell>
          <cell r="I9">
            <v>0</v>
          </cell>
          <cell r="J9">
            <v>0</v>
          </cell>
          <cell r="K9">
            <v>0</v>
          </cell>
          <cell r="L9">
            <v>0</v>
          </cell>
          <cell r="M9">
            <v>0</v>
          </cell>
          <cell r="N9">
            <v>0</v>
          </cell>
          <cell r="O9">
            <v>0</v>
          </cell>
          <cell r="P9">
            <v>0</v>
          </cell>
          <cell r="Q9">
            <v>0</v>
          </cell>
          <cell r="R9">
            <v>0</v>
          </cell>
          <cell r="S9">
            <v>0</v>
          </cell>
          <cell r="T9">
            <v>0</v>
          </cell>
          <cell r="U9">
            <v>0</v>
          </cell>
          <cell r="V9">
            <v>0</v>
          </cell>
          <cell r="W9">
            <v>0</v>
          </cell>
          <cell r="X9">
            <v>0</v>
          </cell>
          <cell r="Y9">
            <v>0</v>
          </cell>
          <cell r="Z9">
            <v>0</v>
          </cell>
          <cell r="AA9">
            <v>0</v>
          </cell>
          <cell r="AB9">
            <v>0</v>
          </cell>
          <cell r="AC9">
            <v>0</v>
          </cell>
          <cell r="AD9">
            <v>0</v>
          </cell>
          <cell r="AE9">
            <v>0</v>
          </cell>
          <cell r="AF9">
            <v>0</v>
          </cell>
          <cell r="AG9">
            <v>0</v>
          </cell>
          <cell r="AH9">
            <v>0</v>
          </cell>
        </row>
        <row r="10">
          <cell r="A10" t="str">
            <v>50000945D</v>
          </cell>
          <cell r="B10" t="str">
            <v>FRONT BEAM</v>
          </cell>
          <cell r="C10" t="str">
            <v>A100/A161</v>
          </cell>
          <cell r="D10">
            <v>0</v>
          </cell>
          <cell r="E10">
            <v>0</v>
          </cell>
          <cell r="F10">
            <v>0</v>
          </cell>
          <cell r="G10">
            <v>0</v>
          </cell>
          <cell r="H10">
            <v>0</v>
          </cell>
          <cell r="I10">
            <v>0</v>
          </cell>
          <cell r="J10">
            <v>0</v>
          </cell>
          <cell r="K10">
            <v>0</v>
          </cell>
          <cell r="L10">
            <v>0</v>
          </cell>
          <cell r="M10">
            <v>0</v>
          </cell>
          <cell r="N10">
            <v>0</v>
          </cell>
          <cell r="O10">
            <v>0</v>
          </cell>
          <cell r="P10">
            <v>0</v>
          </cell>
          <cell r="Q10">
            <v>0</v>
          </cell>
          <cell r="R10">
            <v>0</v>
          </cell>
          <cell r="S10">
            <v>0</v>
          </cell>
          <cell r="T10">
            <v>0</v>
          </cell>
          <cell r="U10">
            <v>0</v>
          </cell>
          <cell r="V10">
            <v>0</v>
          </cell>
          <cell r="W10">
            <v>0</v>
          </cell>
          <cell r="X10">
            <v>0</v>
          </cell>
          <cell r="Y10">
            <v>0</v>
          </cell>
          <cell r="Z10">
            <v>0</v>
          </cell>
          <cell r="AA10">
            <v>0</v>
          </cell>
          <cell r="AB10">
            <v>0</v>
          </cell>
          <cell r="AC10">
            <v>0</v>
          </cell>
          <cell r="AD10">
            <v>0</v>
          </cell>
          <cell r="AE10">
            <v>0</v>
          </cell>
          <cell r="AF10">
            <v>0</v>
          </cell>
          <cell r="AG10">
            <v>0</v>
          </cell>
          <cell r="AH10">
            <v>0</v>
          </cell>
        </row>
        <row r="11">
          <cell r="A11" t="str">
            <v>50002203A</v>
          </cell>
          <cell r="B11" t="str">
            <v>MIDDLE BEAM</v>
          </cell>
          <cell r="C11" t="str">
            <v>J200(KD)</v>
          </cell>
          <cell r="D11">
            <v>0</v>
          </cell>
          <cell r="E11">
            <v>0</v>
          </cell>
          <cell r="F11">
            <v>0</v>
          </cell>
          <cell r="G11">
            <v>0</v>
          </cell>
          <cell r="H11">
            <v>0</v>
          </cell>
          <cell r="I11">
            <v>0</v>
          </cell>
          <cell r="J11">
            <v>0</v>
          </cell>
          <cell r="K11">
            <v>0</v>
          </cell>
          <cell r="L11">
            <v>0</v>
          </cell>
          <cell r="M11">
            <v>0</v>
          </cell>
          <cell r="N11">
            <v>0</v>
          </cell>
          <cell r="O11">
            <v>0</v>
          </cell>
          <cell r="P11">
            <v>0</v>
          </cell>
          <cell r="Q11">
            <v>0</v>
          </cell>
          <cell r="R11">
            <v>0</v>
          </cell>
          <cell r="S11">
            <v>0</v>
          </cell>
          <cell r="T11">
            <v>0</v>
          </cell>
          <cell r="U11">
            <v>0</v>
          </cell>
          <cell r="V11">
            <v>0</v>
          </cell>
          <cell r="W11">
            <v>0</v>
          </cell>
          <cell r="X11">
            <v>0</v>
          </cell>
          <cell r="Y11">
            <v>0</v>
          </cell>
          <cell r="Z11">
            <v>0</v>
          </cell>
          <cell r="AA11">
            <v>0</v>
          </cell>
          <cell r="AB11">
            <v>0</v>
          </cell>
          <cell r="AC11">
            <v>0</v>
          </cell>
          <cell r="AD11">
            <v>0</v>
          </cell>
          <cell r="AE11">
            <v>0</v>
          </cell>
          <cell r="AF11">
            <v>0</v>
          </cell>
          <cell r="AG11">
            <v>0</v>
          </cell>
          <cell r="AH11">
            <v>0</v>
          </cell>
        </row>
        <row r="12">
          <cell r="A12" t="str">
            <v>50000027C</v>
          </cell>
          <cell r="B12" t="str">
            <v>REAR BOW (CLIP)</v>
          </cell>
          <cell r="C12" t="str">
            <v>J200(OEM)</v>
          </cell>
          <cell r="D12">
            <v>0</v>
          </cell>
          <cell r="E12">
            <v>0</v>
          </cell>
          <cell r="F12">
            <v>0</v>
          </cell>
          <cell r="G12">
            <v>0</v>
          </cell>
          <cell r="H12">
            <v>0</v>
          </cell>
          <cell r="I12">
            <v>0</v>
          </cell>
          <cell r="J12">
            <v>0</v>
          </cell>
          <cell r="K12">
            <v>0</v>
          </cell>
          <cell r="L12">
            <v>0</v>
          </cell>
          <cell r="M12">
            <v>0</v>
          </cell>
          <cell r="N12">
            <v>0</v>
          </cell>
          <cell r="O12">
            <v>0</v>
          </cell>
          <cell r="P12">
            <v>0</v>
          </cell>
          <cell r="Q12">
            <v>0</v>
          </cell>
          <cell r="R12">
            <v>0</v>
          </cell>
          <cell r="S12">
            <v>0</v>
          </cell>
          <cell r="T12">
            <v>0</v>
          </cell>
          <cell r="U12">
            <v>0</v>
          </cell>
          <cell r="V12">
            <v>0</v>
          </cell>
          <cell r="W12">
            <v>0</v>
          </cell>
          <cell r="X12">
            <v>0</v>
          </cell>
          <cell r="Y12">
            <v>0</v>
          </cell>
          <cell r="Z12">
            <v>0</v>
          </cell>
          <cell r="AA12">
            <v>0</v>
          </cell>
          <cell r="AB12">
            <v>0</v>
          </cell>
          <cell r="AC12">
            <v>0</v>
          </cell>
          <cell r="AD12">
            <v>0</v>
          </cell>
          <cell r="AE12">
            <v>0</v>
          </cell>
          <cell r="AF12">
            <v>0</v>
          </cell>
          <cell r="AG12">
            <v>0</v>
          </cell>
          <cell r="AH12">
            <v>0</v>
          </cell>
        </row>
        <row r="13">
          <cell r="A13" t="str">
            <v>50000616C</v>
          </cell>
          <cell r="B13" t="str">
            <v>REAR BOW</v>
          </cell>
          <cell r="C13" t="str">
            <v>T100</v>
          </cell>
          <cell r="D13">
            <v>0</v>
          </cell>
          <cell r="E13">
            <v>0</v>
          </cell>
          <cell r="F13">
            <v>0</v>
          </cell>
          <cell r="G13">
            <v>0</v>
          </cell>
          <cell r="H13">
            <v>0</v>
          </cell>
          <cell r="I13">
            <v>0</v>
          </cell>
          <cell r="J13">
            <v>0</v>
          </cell>
          <cell r="K13">
            <v>0</v>
          </cell>
          <cell r="L13">
            <v>0</v>
          </cell>
          <cell r="M13">
            <v>0</v>
          </cell>
          <cell r="N13">
            <v>0</v>
          </cell>
          <cell r="O13">
            <v>0</v>
          </cell>
          <cell r="P13">
            <v>0</v>
          </cell>
          <cell r="Q13">
            <v>0</v>
          </cell>
          <cell r="R13">
            <v>0</v>
          </cell>
          <cell r="S13">
            <v>0</v>
          </cell>
          <cell r="T13">
            <v>0</v>
          </cell>
          <cell r="U13">
            <v>0</v>
          </cell>
          <cell r="V13">
            <v>0</v>
          </cell>
          <cell r="W13">
            <v>0</v>
          </cell>
          <cell r="X13">
            <v>0</v>
          </cell>
          <cell r="Y13">
            <v>0</v>
          </cell>
          <cell r="Z13">
            <v>0</v>
          </cell>
          <cell r="AA13">
            <v>0</v>
          </cell>
          <cell r="AB13">
            <v>0</v>
          </cell>
          <cell r="AC13">
            <v>0</v>
          </cell>
          <cell r="AD13">
            <v>0</v>
          </cell>
          <cell r="AE13">
            <v>0</v>
          </cell>
          <cell r="AF13">
            <v>0</v>
          </cell>
          <cell r="AG13">
            <v>0</v>
          </cell>
          <cell r="AH13">
            <v>0</v>
          </cell>
        </row>
        <row r="14">
          <cell r="A14" t="str">
            <v>50000585C</v>
          </cell>
          <cell r="B14" t="str">
            <v>REAR BOW</v>
          </cell>
          <cell r="C14" t="str">
            <v>U100</v>
          </cell>
          <cell r="D14">
            <v>0</v>
          </cell>
          <cell r="E14">
            <v>0</v>
          </cell>
          <cell r="F14">
            <v>0</v>
          </cell>
          <cell r="G14">
            <v>0</v>
          </cell>
          <cell r="H14">
            <v>0</v>
          </cell>
          <cell r="I14">
            <v>0</v>
          </cell>
          <cell r="J14">
            <v>0</v>
          </cell>
          <cell r="K14">
            <v>0</v>
          </cell>
          <cell r="L14">
            <v>0</v>
          </cell>
          <cell r="M14">
            <v>0</v>
          </cell>
          <cell r="N14">
            <v>0</v>
          </cell>
          <cell r="O14">
            <v>0</v>
          </cell>
          <cell r="P14">
            <v>0</v>
          </cell>
          <cell r="Q14">
            <v>0</v>
          </cell>
          <cell r="R14">
            <v>0</v>
          </cell>
          <cell r="S14">
            <v>0</v>
          </cell>
          <cell r="T14">
            <v>0</v>
          </cell>
          <cell r="U14">
            <v>0</v>
          </cell>
          <cell r="V14">
            <v>0</v>
          </cell>
          <cell r="W14">
            <v>0</v>
          </cell>
          <cell r="X14">
            <v>0</v>
          </cell>
          <cell r="Y14">
            <v>0</v>
          </cell>
          <cell r="Z14">
            <v>0</v>
          </cell>
          <cell r="AA14">
            <v>0</v>
          </cell>
          <cell r="AB14">
            <v>0</v>
          </cell>
          <cell r="AC14">
            <v>0</v>
          </cell>
          <cell r="AD14">
            <v>0</v>
          </cell>
          <cell r="AE14">
            <v>0</v>
          </cell>
          <cell r="AF14">
            <v>0</v>
          </cell>
          <cell r="AG14">
            <v>0</v>
          </cell>
          <cell r="AH14">
            <v>0</v>
          </cell>
        </row>
        <row r="15">
          <cell r="A15" t="str">
            <v>50000951C</v>
          </cell>
          <cell r="B15" t="str">
            <v>REAR BOW</v>
          </cell>
          <cell r="C15" t="str">
            <v>A100</v>
          </cell>
          <cell r="D15">
            <v>0</v>
          </cell>
          <cell r="E15">
            <v>0</v>
          </cell>
          <cell r="F15">
            <v>0</v>
          </cell>
          <cell r="G15">
            <v>0</v>
          </cell>
          <cell r="H15">
            <v>0</v>
          </cell>
          <cell r="I15">
            <v>0</v>
          </cell>
          <cell r="J15">
            <v>0</v>
          </cell>
          <cell r="K15">
            <v>0</v>
          </cell>
          <cell r="L15">
            <v>0</v>
          </cell>
          <cell r="M15">
            <v>0</v>
          </cell>
          <cell r="N15">
            <v>0</v>
          </cell>
          <cell r="O15">
            <v>0</v>
          </cell>
          <cell r="P15">
            <v>0</v>
          </cell>
          <cell r="Q15">
            <v>0</v>
          </cell>
          <cell r="R15">
            <v>0</v>
          </cell>
          <cell r="S15">
            <v>0</v>
          </cell>
          <cell r="T15">
            <v>0</v>
          </cell>
          <cell r="U15">
            <v>0</v>
          </cell>
          <cell r="V15">
            <v>0</v>
          </cell>
          <cell r="W15">
            <v>0</v>
          </cell>
          <cell r="X15">
            <v>0</v>
          </cell>
          <cell r="Y15">
            <v>0</v>
          </cell>
          <cell r="Z15">
            <v>0</v>
          </cell>
          <cell r="AA15">
            <v>0</v>
          </cell>
          <cell r="AB15">
            <v>0</v>
          </cell>
          <cell r="AC15">
            <v>0</v>
          </cell>
          <cell r="AD15">
            <v>0</v>
          </cell>
          <cell r="AE15">
            <v>0</v>
          </cell>
          <cell r="AF15">
            <v>0</v>
          </cell>
          <cell r="AG15">
            <v>0</v>
          </cell>
          <cell r="AH15">
            <v>0</v>
          </cell>
        </row>
        <row r="16">
          <cell r="A16" t="str">
            <v>50000952D</v>
          </cell>
          <cell r="B16" t="str">
            <v>REAR BOW</v>
          </cell>
          <cell r="C16" t="str">
            <v>A150/A161</v>
          </cell>
          <cell r="D16">
            <v>0</v>
          </cell>
          <cell r="E16">
            <v>0</v>
          </cell>
          <cell r="F16">
            <v>0</v>
          </cell>
          <cell r="G16">
            <v>0</v>
          </cell>
          <cell r="H16">
            <v>0</v>
          </cell>
          <cell r="I16">
            <v>0</v>
          </cell>
          <cell r="J16">
            <v>0</v>
          </cell>
          <cell r="K16">
            <v>0</v>
          </cell>
          <cell r="L16">
            <v>0</v>
          </cell>
          <cell r="M16">
            <v>0</v>
          </cell>
          <cell r="N16">
            <v>0</v>
          </cell>
          <cell r="O16">
            <v>0</v>
          </cell>
          <cell r="P16">
            <v>0</v>
          </cell>
          <cell r="Q16">
            <v>0</v>
          </cell>
          <cell r="R16">
            <v>0</v>
          </cell>
          <cell r="S16">
            <v>0</v>
          </cell>
          <cell r="T16">
            <v>0</v>
          </cell>
          <cell r="U16">
            <v>0</v>
          </cell>
          <cell r="V16">
            <v>0</v>
          </cell>
          <cell r="W16">
            <v>0</v>
          </cell>
          <cell r="X16">
            <v>0</v>
          </cell>
          <cell r="Y16">
            <v>0</v>
          </cell>
          <cell r="Z16">
            <v>0</v>
          </cell>
          <cell r="AA16">
            <v>0</v>
          </cell>
          <cell r="AB16">
            <v>0</v>
          </cell>
          <cell r="AC16">
            <v>0</v>
          </cell>
          <cell r="AD16">
            <v>0</v>
          </cell>
          <cell r="AE16">
            <v>0</v>
          </cell>
          <cell r="AF16">
            <v>0</v>
          </cell>
          <cell r="AG16">
            <v>0</v>
          </cell>
          <cell r="AH16">
            <v>0</v>
          </cell>
        </row>
        <row r="17">
          <cell r="A17" t="str">
            <v>50000984C</v>
          </cell>
          <cell r="B17" t="str">
            <v>REAR BOW</v>
          </cell>
          <cell r="C17" t="str">
            <v>D100/D150</v>
          </cell>
          <cell r="D17">
            <v>0</v>
          </cell>
          <cell r="E17">
            <v>0</v>
          </cell>
          <cell r="F17">
            <v>0</v>
          </cell>
          <cell r="G17">
            <v>0</v>
          </cell>
          <cell r="H17">
            <v>0</v>
          </cell>
          <cell r="I17">
            <v>0</v>
          </cell>
          <cell r="J17">
            <v>0</v>
          </cell>
          <cell r="K17">
            <v>0</v>
          </cell>
          <cell r="L17">
            <v>0</v>
          </cell>
          <cell r="M17">
            <v>0</v>
          </cell>
          <cell r="N17">
            <v>0</v>
          </cell>
          <cell r="O17">
            <v>0</v>
          </cell>
          <cell r="P17">
            <v>0</v>
          </cell>
          <cell r="Q17">
            <v>0</v>
          </cell>
          <cell r="R17">
            <v>0</v>
          </cell>
          <cell r="S17">
            <v>0</v>
          </cell>
          <cell r="T17">
            <v>0</v>
          </cell>
          <cell r="U17">
            <v>0</v>
          </cell>
          <cell r="V17">
            <v>0</v>
          </cell>
          <cell r="W17">
            <v>0</v>
          </cell>
          <cell r="X17">
            <v>0</v>
          </cell>
          <cell r="Y17">
            <v>0</v>
          </cell>
          <cell r="Z17">
            <v>0</v>
          </cell>
          <cell r="AA17">
            <v>0</v>
          </cell>
          <cell r="AB17">
            <v>0</v>
          </cell>
          <cell r="AC17">
            <v>0</v>
          </cell>
          <cell r="AD17">
            <v>0</v>
          </cell>
          <cell r="AE17">
            <v>0</v>
          </cell>
          <cell r="AF17">
            <v>0</v>
          </cell>
          <cell r="AG17">
            <v>0</v>
          </cell>
          <cell r="AH17">
            <v>0</v>
          </cell>
        </row>
        <row r="18">
          <cell r="A18" t="str">
            <v>50002526A</v>
          </cell>
          <cell r="B18" t="str">
            <v>REAR BOW</v>
          </cell>
          <cell r="C18" t="str">
            <v>V250</v>
          </cell>
          <cell r="D18">
            <v>0</v>
          </cell>
          <cell r="E18">
            <v>0</v>
          </cell>
          <cell r="F18">
            <v>0</v>
          </cell>
          <cell r="G18">
            <v>0</v>
          </cell>
          <cell r="H18">
            <v>0</v>
          </cell>
          <cell r="I18">
            <v>0</v>
          </cell>
          <cell r="J18">
            <v>0</v>
          </cell>
          <cell r="K18">
            <v>0</v>
          </cell>
          <cell r="L18">
            <v>0</v>
          </cell>
          <cell r="M18">
            <v>0</v>
          </cell>
          <cell r="N18">
            <v>0</v>
          </cell>
          <cell r="O18">
            <v>0</v>
          </cell>
          <cell r="P18">
            <v>0</v>
          </cell>
          <cell r="Q18">
            <v>0</v>
          </cell>
          <cell r="R18">
            <v>0</v>
          </cell>
          <cell r="S18">
            <v>0</v>
          </cell>
          <cell r="T18">
            <v>0</v>
          </cell>
          <cell r="U18">
            <v>0</v>
          </cell>
          <cell r="V18">
            <v>0</v>
          </cell>
          <cell r="W18">
            <v>0</v>
          </cell>
          <cell r="X18">
            <v>0</v>
          </cell>
          <cell r="Y18">
            <v>0</v>
          </cell>
          <cell r="Z18">
            <v>0</v>
          </cell>
          <cell r="AA18">
            <v>0</v>
          </cell>
          <cell r="AB18">
            <v>0</v>
          </cell>
          <cell r="AC18">
            <v>0</v>
          </cell>
          <cell r="AD18">
            <v>0</v>
          </cell>
          <cell r="AE18">
            <v>0</v>
          </cell>
          <cell r="AF18">
            <v>0</v>
          </cell>
          <cell r="AG18">
            <v>0</v>
          </cell>
          <cell r="AH18">
            <v>0</v>
          </cell>
        </row>
        <row r="19">
          <cell r="A19" t="str">
            <v>50002054A</v>
          </cell>
          <cell r="B19" t="str">
            <v>REAR BOW</v>
          </cell>
          <cell r="C19" t="str">
            <v>V200</v>
          </cell>
          <cell r="D19">
            <v>0</v>
          </cell>
          <cell r="E19">
            <v>0</v>
          </cell>
          <cell r="F19">
            <v>0</v>
          </cell>
          <cell r="G19">
            <v>0</v>
          </cell>
          <cell r="H19">
            <v>0</v>
          </cell>
          <cell r="I19">
            <v>0</v>
          </cell>
          <cell r="J19">
            <v>0</v>
          </cell>
          <cell r="K19">
            <v>0</v>
          </cell>
          <cell r="L19">
            <v>0</v>
          </cell>
          <cell r="M19">
            <v>0</v>
          </cell>
          <cell r="N19">
            <v>0</v>
          </cell>
          <cell r="O19">
            <v>0</v>
          </cell>
          <cell r="P19">
            <v>0</v>
          </cell>
          <cell r="Q19">
            <v>0</v>
          </cell>
          <cell r="R19">
            <v>0</v>
          </cell>
          <cell r="S19">
            <v>0</v>
          </cell>
          <cell r="T19">
            <v>0</v>
          </cell>
          <cell r="U19">
            <v>0</v>
          </cell>
          <cell r="V19">
            <v>0</v>
          </cell>
          <cell r="W19">
            <v>0</v>
          </cell>
          <cell r="X19">
            <v>0</v>
          </cell>
          <cell r="Y19">
            <v>0</v>
          </cell>
          <cell r="Z19">
            <v>0</v>
          </cell>
          <cell r="AA19">
            <v>0</v>
          </cell>
          <cell r="AB19">
            <v>0</v>
          </cell>
          <cell r="AC19">
            <v>0</v>
          </cell>
          <cell r="AD19">
            <v>0</v>
          </cell>
          <cell r="AE19">
            <v>0</v>
          </cell>
          <cell r="AF19">
            <v>0</v>
          </cell>
          <cell r="AG19">
            <v>0</v>
          </cell>
          <cell r="AH19">
            <v>0</v>
          </cell>
        </row>
        <row r="20">
          <cell r="A20" t="str">
            <v>50002171C</v>
          </cell>
          <cell r="B20" t="str">
            <v>MIDDLE BEAM</v>
          </cell>
          <cell r="C20" t="str">
            <v>L38</v>
          </cell>
          <cell r="D20">
            <v>0</v>
          </cell>
          <cell r="E20">
            <v>0</v>
          </cell>
          <cell r="F20">
            <v>0</v>
          </cell>
          <cell r="G20">
            <v>0</v>
          </cell>
          <cell r="H20">
            <v>0</v>
          </cell>
          <cell r="I20">
            <v>0</v>
          </cell>
          <cell r="J20">
            <v>0</v>
          </cell>
          <cell r="K20">
            <v>0</v>
          </cell>
          <cell r="L20">
            <v>0</v>
          </cell>
          <cell r="M20">
            <v>0</v>
          </cell>
          <cell r="N20">
            <v>0</v>
          </cell>
          <cell r="O20">
            <v>0</v>
          </cell>
          <cell r="P20">
            <v>0</v>
          </cell>
          <cell r="Q20">
            <v>0</v>
          </cell>
          <cell r="R20">
            <v>0</v>
          </cell>
          <cell r="S20">
            <v>0</v>
          </cell>
          <cell r="T20">
            <v>0</v>
          </cell>
          <cell r="U20">
            <v>0</v>
          </cell>
          <cell r="V20">
            <v>0</v>
          </cell>
          <cell r="W20">
            <v>0</v>
          </cell>
          <cell r="X20">
            <v>0</v>
          </cell>
          <cell r="Y20">
            <v>0</v>
          </cell>
          <cell r="Z20">
            <v>0</v>
          </cell>
          <cell r="AA20">
            <v>0</v>
          </cell>
          <cell r="AB20">
            <v>0</v>
          </cell>
          <cell r="AC20">
            <v>0</v>
          </cell>
          <cell r="AD20">
            <v>0</v>
          </cell>
          <cell r="AE20">
            <v>0</v>
          </cell>
          <cell r="AF20">
            <v>0</v>
          </cell>
          <cell r="AG20">
            <v>0</v>
          </cell>
          <cell r="AH20">
            <v>0</v>
          </cell>
        </row>
        <row r="21">
          <cell r="A21" t="str">
            <v>50000348C</v>
          </cell>
          <cell r="B21" t="str">
            <v>MIDDLE BEAM</v>
          </cell>
          <cell r="C21" t="str">
            <v>EX</v>
          </cell>
          <cell r="D21">
            <v>0</v>
          </cell>
          <cell r="E21">
            <v>0</v>
          </cell>
          <cell r="F21">
            <v>0</v>
          </cell>
          <cell r="G21">
            <v>0</v>
          </cell>
          <cell r="H21">
            <v>0</v>
          </cell>
          <cell r="I21">
            <v>0</v>
          </cell>
          <cell r="J21">
            <v>0</v>
          </cell>
          <cell r="K21">
            <v>0</v>
          </cell>
          <cell r="L21">
            <v>0</v>
          </cell>
          <cell r="M21">
            <v>0</v>
          </cell>
          <cell r="N21">
            <v>0</v>
          </cell>
          <cell r="O21">
            <v>0</v>
          </cell>
          <cell r="P21">
            <v>0</v>
          </cell>
          <cell r="Q21">
            <v>0</v>
          </cell>
          <cell r="R21">
            <v>0</v>
          </cell>
          <cell r="S21">
            <v>0</v>
          </cell>
          <cell r="T21">
            <v>0</v>
          </cell>
          <cell r="U21">
            <v>0</v>
          </cell>
          <cell r="V21">
            <v>0</v>
          </cell>
          <cell r="W21">
            <v>0</v>
          </cell>
          <cell r="X21">
            <v>0</v>
          </cell>
          <cell r="Y21">
            <v>0</v>
          </cell>
          <cell r="Z21">
            <v>0</v>
          </cell>
          <cell r="AA21">
            <v>0</v>
          </cell>
          <cell r="AB21">
            <v>0</v>
          </cell>
          <cell r="AC21">
            <v>0</v>
          </cell>
          <cell r="AD21">
            <v>0</v>
          </cell>
          <cell r="AE21">
            <v>0</v>
          </cell>
          <cell r="AF21">
            <v>0</v>
          </cell>
          <cell r="AG21">
            <v>0</v>
          </cell>
          <cell r="AH21">
            <v>0</v>
          </cell>
        </row>
        <row r="22">
          <cell r="A22" t="str">
            <v>50001167F</v>
          </cell>
          <cell r="B22" t="str">
            <v>MIDDLE BEAM</v>
          </cell>
          <cell r="C22" t="str">
            <v>P32K</v>
          </cell>
          <cell r="D22">
            <v>0</v>
          </cell>
          <cell r="E22">
            <v>0</v>
          </cell>
          <cell r="F22">
            <v>0</v>
          </cell>
          <cell r="G22">
            <v>0</v>
          </cell>
          <cell r="H22">
            <v>0</v>
          </cell>
          <cell r="I22">
            <v>0</v>
          </cell>
          <cell r="J22">
            <v>0</v>
          </cell>
          <cell r="K22">
            <v>0</v>
          </cell>
          <cell r="L22">
            <v>0</v>
          </cell>
          <cell r="M22">
            <v>0</v>
          </cell>
          <cell r="N22">
            <v>0</v>
          </cell>
          <cell r="O22">
            <v>0</v>
          </cell>
          <cell r="P22">
            <v>0</v>
          </cell>
          <cell r="Q22">
            <v>0</v>
          </cell>
          <cell r="R22">
            <v>0</v>
          </cell>
          <cell r="S22">
            <v>0</v>
          </cell>
          <cell r="T22">
            <v>0</v>
          </cell>
          <cell r="U22">
            <v>0</v>
          </cell>
          <cell r="V22">
            <v>0</v>
          </cell>
          <cell r="W22">
            <v>0</v>
          </cell>
          <cell r="X22">
            <v>0</v>
          </cell>
          <cell r="Y22">
            <v>0</v>
          </cell>
          <cell r="Z22">
            <v>0</v>
          </cell>
          <cell r="AA22">
            <v>0</v>
          </cell>
          <cell r="AB22">
            <v>0</v>
          </cell>
          <cell r="AC22">
            <v>0</v>
          </cell>
          <cell r="AD22">
            <v>0</v>
          </cell>
          <cell r="AE22">
            <v>0</v>
          </cell>
          <cell r="AF22">
            <v>0</v>
          </cell>
          <cell r="AG22">
            <v>0</v>
          </cell>
          <cell r="AH22">
            <v>0</v>
          </cell>
        </row>
        <row r="23">
          <cell r="A23" t="str">
            <v>50006560C</v>
          </cell>
          <cell r="B23" t="str">
            <v>MIDDLE BEAM</v>
          </cell>
          <cell r="C23" t="str">
            <v>GAMMA</v>
          </cell>
          <cell r="D23">
            <v>0</v>
          </cell>
          <cell r="E23">
            <v>0</v>
          </cell>
          <cell r="F23">
            <v>0</v>
          </cell>
          <cell r="G23">
            <v>0</v>
          </cell>
          <cell r="H23">
            <v>0</v>
          </cell>
          <cell r="I23">
            <v>0</v>
          </cell>
          <cell r="J23">
            <v>0</v>
          </cell>
          <cell r="K23">
            <v>0</v>
          </cell>
          <cell r="L23">
            <v>0</v>
          </cell>
          <cell r="M23">
            <v>0</v>
          </cell>
          <cell r="N23">
            <v>0</v>
          </cell>
          <cell r="O23">
            <v>0</v>
          </cell>
          <cell r="P23">
            <v>0</v>
          </cell>
          <cell r="Q23">
            <v>0</v>
          </cell>
          <cell r="R23">
            <v>0</v>
          </cell>
          <cell r="S23">
            <v>0</v>
          </cell>
          <cell r="T23">
            <v>0</v>
          </cell>
          <cell r="U23">
            <v>0</v>
          </cell>
          <cell r="V23">
            <v>0</v>
          </cell>
          <cell r="W23">
            <v>0</v>
          </cell>
          <cell r="X23">
            <v>0</v>
          </cell>
          <cell r="Y23">
            <v>0</v>
          </cell>
          <cell r="Z23">
            <v>0</v>
          </cell>
          <cell r="AA23">
            <v>0</v>
          </cell>
          <cell r="AB23">
            <v>0</v>
          </cell>
          <cell r="AC23">
            <v>0</v>
          </cell>
          <cell r="AD23">
            <v>0</v>
          </cell>
          <cell r="AE23">
            <v>0</v>
          </cell>
          <cell r="AF23">
            <v>0</v>
          </cell>
          <cell r="AG23">
            <v>0</v>
          </cell>
          <cell r="AH23">
            <v>0</v>
          </cell>
        </row>
        <row r="24">
          <cell r="A24" t="str">
            <v>50006254D</v>
          </cell>
          <cell r="B24" t="str">
            <v>ROLLO CASSETTE FRONT</v>
          </cell>
          <cell r="C24" t="str">
            <v>GD</v>
          </cell>
          <cell r="D24">
            <v>0</v>
          </cell>
          <cell r="E24">
            <v>0</v>
          </cell>
          <cell r="F24">
            <v>0</v>
          </cell>
          <cell r="G24">
            <v>0</v>
          </cell>
          <cell r="H24">
            <v>0</v>
          </cell>
          <cell r="I24">
            <v>0</v>
          </cell>
          <cell r="J24">
            <v>0</v>
          </cell>
          <cell r="K24">
            <v>0</v>
          </cell>
          <cell r="L24">
            <v>0</v>
          </cell>
          <cell r="M24">
            <v>0</v>
          </cell>
          <cell r="N24">
            <v>0</v>
          </cell>
          <cell r="O24">
            <v>0</v>
          </cell>
          <cell r="P24">
            <v>0</v>
          </cell>
          <cell r="Q24">
            <v>0</v>
          </cell>
          <cell r="R24">
            <v>0</v>
          </cell>
          <cell r="S24">
            <v>0</v>
          </cell>
          <cell r="T24">
            <v>0</v>
          </cell>
          <cell r="U24">
            <v>0</v>
          </cell>
          <cell r="V24">
            <v>0</v>
          </cell>
          <cell r="W24">
            <v>0</v>
          </cell>
          <cell r="X24">
            <v>0</v>
          </cell>
          <cell r="Y24">
            <v>0</v>
          </cell>
          <cell r="Z24">
            <v>0</v>
          </cell>
          <cell r="AA24">
            <v>0</v>
          </cell>
          <cell r="AB24">
            <v>0</v>
          </cell>
          <cell r="AC24">
            <v>0</v>
          </cell>
          <cell r="AD24">
            <v>0</v>
          </cell>
          <cell r="AE24">
            <v>0</v>
          </cell>
          <cell r="AF24">
            <v>0</v>
          </cell>
          <cell r="AG24">
            <v>0</v>
          </cell>
          <cell r="AH24">
            <v>0</v>
          </cell>
        </row>
        <row r="25">
          <cell r="A25" t="str">
            <v>50006255D</v>
          </cell>
          <cell r="B25" t="str">
            <v>ROLLO CASSETTE REAR</v>
          </cell>
          <cell r="C25" t="str">
            <v>GD</v>
          </cell>
          <cell r="D25">
            <v>0</v>
          </cell>
          <cell r="E25">
            <v>0</v>
          </cell>
          <cell r="F25">
            <v>0</v>
          </cell>
          <cell r="G25">
            <v>0</v>
          </cell>
          <cell r="H25">
            <v>0</v>
          </cell>
          <cell r="I25">
            <v>0</v>
          </cell>
          <cell r="J25">
            <v>0</v>
          </cell>
          <cell r="K25">
            <v>0</v>
          </cell>
          <cell r="L25">
            <v>0</v>
          </cell>
          <cell r="M25">
            <v>0</v>
          </cell>
          <cell r="N25">
            <v>0</v>
          </cell>
          <cell r="O25">
            <v>0</v>
          </cell>
          <cell r="P25">
            <v>0</v>
          </cell>
          <cell r="Q25">
            <v>0</v>
          </cell>
          <cell r="R25">
            <v>0</v>
          </cell>
          <cell r="S25">
            <v>0</v>
          </cell>
          <cell r="T25">
            <v>0</v>
          </cell>
          <cell r="U25">
            <v>0</v>
          </cell>
          <cell r="V25">
            <v>0</v>
          </cell>
          <cell r="W25">
            <v>0</v>
          </cell>
          <cell r="X25">
            <v>0</v>
          </cell>
          <cell r="Y25">
            <v>0</v>
          </cell>
          <cell r="Z25">
            <v>0</v>
          </cell>
          <cell r="AA25">
            <v>0</v>
          </cell>
          <cell r="AB25">
            <v>0</v>
          </cell>
          <cell r="AC25">
            <v>0</v>
          </cell>
          <cell r="AD25">
            <v>0</v>
          </cell>
          <cell r="AE25">
            <v>0</v>
          </cell>
          <cell r="AF25">
            <v>0</v>
          </cell>
          <cell r="AG25">
            <v>0</v>
          </cell>
          <cell r="AH25">
            <v>0</v>
          </cell>
        </row>
        <row r="26">
          <cell r="A26" t="str">
            <v>50006402A</v>
          </cell>
          <cell r="B26" t="str">
            <v>ASSY CENRET CROSS MEMBER</v>
          </cell>
          <cell r="C26" t="str">
            <v>GD</v>
          </cell>
          <cell r="D26">
            <v>0</v>
          </cell>
          <cell r="E26">
            <v>0</v>
          </cell>
          <cell r="F26">
            <v>0</v>
          </cell>
          <cell r="G26">
            <v>0</v>
          </cell>
          <cell r="H26">
            <v>0</v>
          </cell>
          <cell r="I26">
            <v>0</v>
          </cell>
          <cell r="J26">
            <v>0</v>
          </cell>
          <cell r="K26">
            <v>0</v>
          </cell>
          <cell r="L26">
            <v>0</v>
          </cell>
          <cell r="M26">
            <v>0</v>
          </cell>
          <cell r="N26">
            <v>0</v>
          </cell>
          <cell r="O26">
            <v>0</v>
          </cell>
          <cell r="P26">
            <v>0</v>
          </cell>
          <cell r="Q26">
            <v>0</v>
          </cell>
          <cell r="R26">
            <v>0</v>
          </cell>
          <cell r="S26">
            <v>0</v>
          </cell>
          <cell r="T26">
            <v>0</v>
          </cell>
          <cell r="U26">
            <v>0</v>
          </cell>
          <cell r="V26">
            <v>0</v>
          </cell>
          <cell r="W26">
            <v>0</v>
          </cell>
          <cell r="X26">
            <v>0</v>
          </cell>
          <cell r="Y26">
            <v>0</v>
          </cell>
          <cell r="Z26">
            <v>0</v>
          </cell>
          <cell r="AA26">
            <v>0</v>
          </cell>
          <cell r="AB26">
            <v>0</v>
          </cell>
          <cell r="AC26">
            <v>0</v>
          </cell>
          <cell r="AD26">
            <v>0</v>
          </cell>
          <cell r="AE26">
            <v>0</v>
          </cell>
          <cell r="AF26">
            <v>0</v>
          </cell>
          <cell r="AG26">
            <v>0</v>
          </cell>
          <cell r="AH26">
            <v>0</v>
          </cell>
        </row>
        <row r="27">
          <cell r="A27" t="str">
            <v>50006104B</v>
          </cell>
          <cell r="B27" t="str">
            <v>MIDDLE BEAM</v>
          </cell>
          <cell r="C27" t="str">
            <v>GD</v>
          </cell>
          <cell r="D27">
            <v>0</v>
          </cell>
          <cell r="E27">
            <v>0</v>
          </cell>
          <cell r="F27">
            <v>0</v>
          </cell>
          <cell r="G27">
            <v>0</v>
          </cell>
          <cell r="H27">
            <v>0</v>
          </cell>
          <cell r="I27">
            <v>0</v>
          </cell>
          <cell r="J27">
            <v>0</v>
          </cell>
          <cell r="K27">
            <v>0</v>
          </cell>
          <cell r="L27">
            <v>0</v>
          </cell>
          <cell r="M27">
            <v>0</v>
          </cell>
          <cell r="N27">
            <v>0</v>
          </cell>
          <cell r="O27">
            <v>0</v>
          </cell>
          <cell r="P27">
            <v>0</v>
          </cell>
          <cell r="Q27">
            <v>0</v>
          </cell>
          <cell r="R27">
            <v>0</v>
          </cell>
          <cell r="S27">
            <v>0</v>
          </cell>
          <cell r="T27">
            <v>0</v>
          </cell>
          <cell r="U27">
            <v>0</v>
          </cell>
          <cell r="V27">
            <v>0</v>
          </cell>
          <cell r="W27">
            <v>0</v>
          </cell>
          <cell r="X27">
            <v>0</v>
          </cell>
          <cell r="Y27">
            <v>0</v>
          </cell>
          <cell r="Z27">
            <v>0</v>
          </cell>
          <cell r="AA27">
            <v>0</v>
          </cell>
          <cell r="AB27">
            <v>0</v>
          </cell>
          <cell r="AC27">
            <v>0</v>
          </cell>
          <cell r="AD27">
            <v>0</v>
          </cell>
          <cell r="AE27">
            <v>0</v>
          </cell>
          <cell r="AF27">
            <v>0</v>
          </cell>
          <cell r="AG27">
            <v>0</v>
          </cell>
          <cell r="AH27">
            <v>0</v>
          </cell>
        </row>
        <row r="28">
          <cell r="A28" t="str">
            <v>50006203B</v>
          </cell>
          <cell r="B28" t="str">
            <v>ASSY BRACKET REAR SLIDER LH</v>
          </cell>
          <cell r="C28" t="str">
            <v>GD</v>
          </cell>
          <cell r="D28">
            <v>0</v>
          </cell>
          <cell r="E28">
            <v>0</v>
          </cell>
          <cell r="F28">
            <v>0</v>
          </cell>
          <cell r="G28">
            <v>0</v>
          </cell>
          <cell r="H28">
            <v>0</v>
          </cell>
          <cell r="I28">
            <v>0</v>
          </cell>
          <cell r="J28">
            <v>0</v>
          </cell>
          <cell r="K28">
            <v>0</v>
          </cell>
          <cell r="L28">
            <v>0</v>
          </cell>
          <cell r="M28">
            <v>0</v>
          </cell>
          <cell r="N28">
            <v>0</v>
          </cell>
          <cell r="O28">
            <v>0</v>
          </cell>
          <cell r="P28">
            <v>0</v>
          </cell>
          <cell r="Q28">
            <v>0</v>
          </cell>
          <cell r="R28">
            <v>0</v>
          </cell>
          <cell r="S28">
            <v>0</v>
          </cell>
          <cell r="T28">
            <v>0</v>
          </cell>
          <cell r="U28">
            <v>0</v>
          </cell>
          <cell r="V28">
            <v>0</v>
          </cell>
          <cell r="W28">
            <v>0</v>
          </cell>
          <cell r="X28">
            <v>0</v>
          </cell>
          <cell r="Y28">
            <v>0</v>
          </cell>
          <cell r="Z28">
            <v>0</v>
          </cell>
          <cell r="AA28">
            <v>0</v>
          </cell>
          <cell r="AB28">
            <v>0</v>
          </cell>
          <cell r="AC28">
            <v>0</v>
          </cell>
          <cell r="AD28">
            <v>0</v>
          </cell>
          <cell r="AE28">
            <v>0</v>
          </cell>
          <cell r="AF28">
            <v>0</v>
          </cell>
          <cell r="AG28">
            <v>0</v>
          </cell>
          <cell r="AH28">
            <v>0</v>
          </cell>
        </row>
        <row r="29">
          <cell r="A29" t="str">
            <v>50006204B</v>
          </cell>
          <cell r="B29" t="str">
            <v>ASSY BRACKET REAR SLIDER RH</v>
          </cell>
          <cell r="C29" t="str">
            <v>GD</v>
          </cell>
          <cell r="D29">
            <v>0</v>
          </cell>
          <cell r="E29">
            <v>0</v>
          </cell>
          <cell r="F29">
            <v>0</v>
          </cell>
          <cell r="G29">
            <v>0</v>
          </cell>
          <cell r="H29">
            <v>0</v>
          </cell>
          <cell r="I29">
            <v>0</v>
          </cell>
          <cell r="J29">
            <v>0</v>
          </cell>
          <cell r="K29">
            <v>0</v>
          </cell>
          <cell r="L29">
            <v>0</v>
          </cell>
          <cell r="M29">
            <v>0</v>
          </cell>
          <cell r="N29">
            <v>0</v>
          </cell>
          <cell r="O29">
            <v>0</v>
          </cell>
          <cell r="P29">
            <v>0</v>
          </cell>
          <cell r="Q29">
            <v>0</v>
          </cell>
          <cell r="R29">
            <v>0</v>
          </cell>
          <cell r="S29">
            <v>0</v>
          </cell>
          <cell r="T29">
            <v>0</v>
          </cell>
          <cell r="U29">
            <v>0</v>
          </cell>
          <cell r="V29">
            <v>0</v>
          </cell>
          <cell r="W29">
            <v>0</v>
          </cell>
          <cell r="X29">
            <v>0</v>
          </cell>
          <cell r="Y29">
            <v>0</v>
          </cell>
          <cell r="Z29">
            <v>0</v>
          </cell>
          <cell r="AA29">
            <v>0</v>
          </cell>
          <cell r="AB29">
            <v>0</v>
          </cell>
          <cell r="AC29">
            <v>0</v>
          </cell>
          <cell r="AD29">
            <v>0</v>
          </cell>
          <cell r="AE29">
            <v>0</v>
          </cell>
          <cell r="AF29">
            <v>0</v>
          </cell>
          <cell r="AG29">
            <v>0</v>
          </cell>
          <cell r="AH29">
            <v>0</v>
          </cell>
        </row>
        <row r="30">
          <cell r="A30" t="str">
            <v>50006838B</v>
          </cell>
          <cell r="B30" t="str">
            <v>SIDE GLASS REINF RH</v>
          </cell>
          <cell r="C30" t="str">
            <v>GD</v>
          </cell>
          <cell r="D30">
            <v>0</v>
          </cell>
          <cell r="E30">
            <v>0</v>
          </cell>
          <cell r="F30">
            <v>0</v>
          </cell>
          <cell r="G30">
            <v>0</v>
          </cell>
          <cell r="H30">
            <v>0</v>
          </cell>
          <cell r="I30">
            <v>0</v>
          </cell>
          <cell r="J30">
            <v>0</v>
          </cell>
          <cell r="K30">
            <v>0</v>
          </cell>
          <cell r="L30">
            <v>0</v>
          </cell>
          <cell r="M30">
            <v>0</v>
          </cell>
          <cell r="N30">
            <v>0</v>
          </cell>
          <cell r="O30">
            <v>0</v>
          </cell>
          <cell r="P30">
            <v>0</v>
          </cell>
          <cell r="Q30">
            <v>0</v>
          </cell>
          <cell r="R30">
            <v>0</v>
          </cell>
          <cell r="S30">
            <v>0</v>
          </cell>
          <cell r="T30">
            <v>0</v>
          </cell>
          <cell r="U30">
            <v>0</v>
          </cell>
          <cell r="V30">
            <v>0</v>
          </cell>
          <cell r="W30">
            <v>0</v>
          </cell>
          <cell r="X30">
            <v>0</v>
          </cell>
          <cell r="Y30">
            <v>0</v>
          </cell>
          <cell r="Z30">
            <v>0</v>
          </cell>
          <cell r="AA30">
            <v>0</v>
          </cell>
          <cell r="AB30">
            <v>0</v>
          </cell>
          <cell r="AC30">
            <v>0</v>
          </cell>
          <cell r="AD30">
            <v>0</v>
          </cell>
          <cell r="AE30">
            <v>0</v>
          </cell>
          <cell r="AF30">
            <v>0</v>
          </cell>
          <cell r="AG30">
            <v>0</v>
          </cell>
          <cell r="AH30">
            <v>0</v>
          </cell>
        </row>
        <row r="31">
          <cell r="A31" t="str">
            <v>50006837B</v>
          </cell>
          <cell r="B31" t="str">
            <v>SIDE GLASS REINF LH</v>
          </cell>
          <cell r="C31" t="str">
            <v>GD</v>
          </cell>
          <cell r="D31">
            <v>0</v>
          </cell>
          <cell r="E31">
            <v>0</v>
          </cell>
          <cell r="F31">
            <v>0</v>
          </cell>
          <cell r="G31">
            <v>0</v>
          </cell>
          <cell r="H31">
            <v>0</v>
          </cell>
          <cell r="I31">
            <v>0</v>
          </cell>
          <cell r="J31">
            <v>0</v>
          </cell>
          <cell r="K31">
            <v>0</v>
          </cell>
          <cell r="L31">
            <v>0</v>
          </cell>
          <cell r="M31">
            <v>0</v>
          </cell>
          <cell r="N31">
            <v>0</v>
          </cell>
          <cell r="O31">
            <v>0</v>
          </cell>
          <cell r="P31">
            <v>0</v>
          </cell>
          <cell r="Q31">
            <v>0</v>
          </cell>
          <cell r="R31">
            <v>0</v>
          </cell>
          <cell r="S31">
            <v>0</v>
          </cell>
          <cell r="T31">
            <v>0</v>
          </cell>
          <cell r="U31">
            <v>0</v>
          </cell>
          <cell r="V31">
            <v>0</v>
          </cell>
          <cell r="W31">
            <v>0</v>
          </cell>
          <cell r="X31">
            <v>0</v>
          </cell>
          <cell r="Y31">
            <v>0</v>
          </cell>
          <cell r="Z31">
            <v>0</v>
          </cell>
          <cell r="AA31">
            <v>0</v>
          </cell>
          <cell r="AB31">
            <v>0</v>
          </cell>
          <cell r="AC31">
            <v>0</v>
          </cell>
          <cell r="AD31">
            <v>0</v>
          </cell>
          <cell r="AE31">
            <v>0</v>
          </cell>
          <cell r="AF31">
            <v>0</v>
          </cell>
          <cell r="AG31">
            <v>0</v>
          </cell>
          <cell r="AH31">
            <v>0</v>
          </cell>
        </row>
        <row r="32">
          <cell r="A32" t="str">
            <v>50006730A</v>
          </cell>
          <cell r="B32" t="str">
            <v>CENRET CROSS MEMBER</v>
          </cell>
          <cell r="C32" t="str">
            <v>GDW</v>
          </cell>
          <cell r="D32">
            <v>0</v>
          </cell>
          <cell r="E32">
            <v>0</v>
          </cell>
          <cell r="F32">
            <v>0</v>
          </cell>
          <cell r="G32">
            <v>0</v>
          </cell>
          <cell r="H32">
            <v>0</v>
          </cell>
          <cell r="I32">
            <v>0</v>
          </cell>
          <cell r="J32">
            <v>0</v>
          </cell>
          <cell r="K32">
            <v>0</v>
          </cell>
          <cell r="L32">
            <v>0</v>
          </cell>
          <cell r="M32">
            <v>0</v>
          </cell>
          <cell r="N32">
            <v>0</v>
          </cell>
          <cell r="O32">
            <v>0</v>
          </cell>
          <cell r="P32">
            <v>0</v>
          </cell>
          <cell r="Q32">
            <v>0</v>
          </cell>
          <cell r="R32">
            <v>0</v>
          </cell>
          <cell r="S32">
            <v>0</v>
          </cell>
          <cell r="T32">
            <v>0</v>
          </cell>
          <cell r="U32">
            <v>0</v>
          </cell>
          <cell r="V32">
            <v>0</v>
          </cell>
          <cell r="W32">
            <v>0</v>
          </cell>
          <cell r="X32">
            <v>0</v>
          </cell>
          <cell r="Y32">
            <v>0</v>
          </cell>
          <cell r="Z32">
            <v>0</v>
          </cell>
          <cell r="AA32">
            <v>0</v>
          </cell>
          <cell r="AB32">
            <v>0</v>
          </cell>
          <cell r="AC32">
            <v>0</v>
          </cell>
          <cell r="AD32">
            <v>0</v>
          </cell>
          <cell r="AE32">
            <v>0</v>
          </cell>
          <cell r="AF32">
            <v>0</v>
          </cell>
          <cell r="AG32">
            <v>0</v>
          </cell>
          <cell r="AH32">
            <v>0</v>
          </cell>
        </row>
        <row r="33">
          <cell r="A33" t="str">
            <v>50006732A</v>
          </cell>
          <cell r="B33" t="str">
            <v>MIDDLE BEAM</v>
          </cell>
          <cell r="C33" t="str">
            <v>GDW</v>
          </cell>
          <cell r="D33">
            <v>0</v>
          </cell>
          <cell r="E33">
            <v>0</v>
          </cell>
          <cell r="F33">
            <v>0</v>
          </cell>
          <cell r="G33">
            <v>0</v>
          </cell>
          <cell r="H33">
            <v>0</v>
          </cell>
          <cell r="I33">
            <v>0</v>
          </cell>
          <cell r="J33">
            <v>0</v>
          </cell>
          <cell r="K33">
            <v>0</v>
          </cell>
          <cell r="L33">
            <v>0</v>
          </cell>
          <cell r="M33">
            <v>0</v>
          </cell>
          <cell r="N33">
            <v>0</v>
          </cell>
          <cell r="O33">
            <v>0</v>
          </cell>
          <cell r="P33">
            <v>0</v>
          </cell>
          <cell r="Q33">
            <v>0</v>
          </cell>
          <cell r="R33">
            <v>0</v>
          </cell>
          <cell r="S33">
            <v>0</v>
          </cell>
          <cell r="T33">
            <v>0</v>
          </cell>
          <cell r="U33">
            <v>0</v>
          </cell>
          <cell r="V33">
            <v>0</v>
          </cell>
          <cell r="W33">
            <v>0</v>
          </cell>
          <cell r="X33">
            <v>0</v>
          </cell>
          <cell r="Y33">
            <v>0</v>
          </cell>
          <cell r="Z33">
            <v>0</v>
          </cell>
          <cell r="AA33">
            <v>0</v>
          </cell>
          <cell r="AB33">
            <v>0</v>
          </cell>
          <cell r="AC33">
            <v>0</v>
          </cell>
          <cell r="AD33">
            <v>0</v>
          </cell>
          <cell r="AE33">
            <v>0</v>
          </cell>
          <cell r="AF33">
            <v>0</v>
          </cell>
          <cell r="AG33">
            <v>0</v>
          </cell>
          <cell r="AH33">
            <v>0</v>
          </cell>
        </row>
        <row r="34">
          <cell r="A34" t="str">
            <v>50001408C</v>
          </cell>
          <cell r="B34" t="str">
            <v>MIDDLE BEAM</v>
          </cell>
          <cell r="C34" t="str">
            <v>CF</v>
          </cell>
          <cell r="D34">
            <v>0</v>
          </cell>
          <cell r="E34">
            <v>0</v>
          </cell>
          <cell r="F34">
            <v>0</v>
          </cell>
          <cell r="G34">
            <v>0</v>
          </cell>
          <cell r="H34">
            <v>0</v>
          </cell>
          <cell r="I34">
            <v>0</v>
          </cell>
          <cell r="J34">
            <v>0</v>
          </cell>
          <cell r="K34">
            <v>0</v>
          </cell>
          <cell r="L34">
            <v>0</v>
          </cell>
          <cell r="M34">
            <v>0</v>
          </cell>
          <cell r="N34">
            <v>0</v>
          </cell>
          <cell r="O34">
            <v>0</v>
          </cell>
          <cell r="P34">
            <v>0</v>
          </cell>
          <cell r="Q34">
            <v>0</v>
          </cell>
          <cell r="R34">
            <v>0</v>
          </cell>
          <cell r="S34">
            <v>0</v>
          </cell>
          <cell r="T34">
            <v>0</v>
          </cell>
          <cell r="U34">
            <v>0</v>
          </cell>
          <cell r="V34">
            <v>0</v>
          </cell>
          <cell r="W34">
            <v>0</v>
          </cell>
          <cell r="X34">
            <v>0</v>
          </cell>
          <cell r="Y34">
            <v>0</v>
          </cell>
          <cell r="Z34">
            <v>0</v>
          </cell>
          <cell r="AA34">
            <v>0</v>
          </cell>
          <cell r="AB34">
            <v>0</v>
          </cell>
          <cell r="AC34">
            <v>0</v>
          </cell>
          <cell r="AD34">
            <v>0</v>
          </cell>
          <cell r="AE34">
            <v>0</v>
          </cell>
          <cell r="AF34">
            <v>0</v>
          </cell>
          <cell r="AG34">
            <v>0</v>
          </cell>
          <cell r="AH34">
            <v>0</v>
          </cell>
        </row>
        <row r="35">
          <cell r="A35" t="str">
            <v>50000921C</v>
          </cell>
          <cell r="B35" t="str">
            <v>MIDDLE BEAM</v>
          </cell>
          <cell r="C35" t="str">
            <v>SC100</v>
          </cell>
          <cell r="D35">
            <v>0</v>
          </cell>
          <cell r="E35">
            <v>0</v>
          </cell>
          <cell r="F35">
            <v>0</v>
          </cell>
          <cell r="G35">
            <v>0</v>
          </cell>
          <cell r="H35">
            <v>0</v>
          </cell>
          <cell r="I35">
            <v>0</v>
          </cell>
          <cell r="J35">
            <v>0</v>
          </cell>
          <cell r="K35">
            <v>0</v>
          </cell>
          <cell r="L35">
            <v>0</v>
          </cell>
          <cell r="M35">
            <v>0</v>
          </cell>
          <cell r="N35">
            <v>0</v>
          </cell>
          <cell r="O35">
            <v>0</v>
          </cell>
          <cell r="P35">
            <v>0</v>
          </cell>
          <cell r="Q35">
            <v>0</v>
          </cell>
          <cell r="R35">
            <v>0</v>
          </cell>
          <cell r="S35">
            <v>0</v>
          </cell>
          <cell r="T35">
            <v>0</v>
          </cell>
          <cell r="U35">
            <v>0</v>
          </cell>
          <cell r="V35">
            <v>0</v>
          </cell>
          <cell r="W35">
            <v>0</v>
          </cell>
          <cell r="X35">
            <v>0</v>
          </cell>
          <cell r="Y35">
            <v>0</v>
          </cell>
          <cell r="Z35">
            <v>0</v>
          </cell>
          <cell r="AA35">
            <v>0</v>
          </cell>
          <cell r="AB35">
            <v>0</v>
          </cell>
          <cell r="AC35">
            <v>0</v>
          </cell>
          <cell r="AD35">
            <v>0</v>
          </cell>
          <cell r="AE35">
            <v>0</v>
          </cell>
          <cell r="AF35">
            <v>0</v>
          </cell>
          <cell r="AG35">
            <v>0</v>
          </cell>
          <cell r="AH35">
            <v>0</v>
          </cell>
        </row>
        <row r="36">
          <cell r="A36" t="str">
            <v>50002227A</v>
          </cell>
          <cell r="B36" t="str">
            <v>MIDDLE BEAM</v>
          </cell>
          <cell r="C36" t="str">
            <v>C200</v>
          </cell>
          <cell r="D36">
            <v>0</v>
          </cell>
          <cell r="E36">
            <v>0</v>
          </cell>
          <cell r="F36">
            <v>0</v>
          </cell>
          <cell r="G36">
            <v>0</v>
          </cell>
          <cell r="H36">
            <v>0</v>
          </cell>
          <cell r="I36">
            <v>0</v>
          </cell>
          <cell r="J36">
            <v>0</v>
          </cell>
          <cell r="K36">
            <v>0</v>
          </cell>
          <cell r="L36">
            <v>0</v>
          </cell>
          <cell r="M36">
            <v>0</v>
          </cell>
          <cell r="N36">
            <v>0</v>
          </cell>
          <cell r="O36">
            <v>0</v>
          </cell>
          <cell r="P36">
            <v>0</v>
          </cell>
          <cell r="Q36">
            <v>0</v>
          </cell>
          <cell r="R36">
            <v>0</v>
          </cell>
          <cell r="S36">
            <v>0</v>
          </cell>
          <cell r="T36">
            <v>0</v>
          </cell>
          <cell r="U36">
            <v>0</v>
          </cell>
          <cell r="V36">
            <v>0</v>
          </cell>
          <cell r="W36">
            <v>0</v>
          </cell>
          <cell r="X36">
            <v>0</v>
          </cell>
          <cell r="Y36">
            <v>0</v>
          </cell>
          <cell r="Z36">
            <v>0</v>
          </cell>
          <cell r="AA36">
            <v>0</v>
          </cell>
          <cell r="AB36">
            <v>0</v>
          </cell>
          <cell r="AC36">
            <v>0</v>
          </cell>
          <cell r="AD36">
            <v>0</v>
          </cell>
          <cell r="AE36">
            <v>0</v>
          </cell>
          <cell r="AF36">
            <v>0</v>
          </cell>
          <cell r="AG36">
            <v>0</v>
          </cell>
          <cell r="AH36">
            <v>0</v>
          </cell>
        </row>
        <row r="37">
          <cell r="A37" t="str">
            <v>50000443C</v>
          </cell>
          <cell r="B37" t="str">
            <v>MIDDLE BEAM</v>
          </cell>
          <cell r="C37" t="str">
            <v>DC100</v>
          </cell>
          <cell r="D37">
            <v>0</v>
          </cell>
          <cell r="E37">
            <v>0</v>
          </cell>
          <cell r="F37">
            <v>0</v>
          </cell>
          <cell r="G37">
            <v>0</v>
          </cell>
          <cell r="H37">
            <v>0</v>
          </cell>
          <cell r="I37">
            <v>0</v>
          </cell>
          <cell r="J37">
            <v>0</v>
          </cell>
          <cell r="K37">
            <v>0</v>
          </cell>
          <cell r="L37">
            <v>0</v>
          </cell>
          <cell r="M37">
            <v>0</v>
          </cell>
          <cell r="N37">
            <v>0</v>
          </cell>
          <cell r="O37">
            <v>0</v>
          </cell>
          <cell r="P37">
            <v>0</v>
          </cell>
          <cell r="Q37">
            <v>0</v>
          </cell>
          <cell r="R37">
            <v>0</v>
          </cell>
          <cell r="S37">
            <v>0</v>
          </cell>
          <cell r="T37">
            <v>0</v>
          </cell>
          <cell r="U37">
            <v>0</v>
          </cell>
          <cell r="V37">
            <v>0</v>
          </cell>
          <cell r="W37">
            <v>0</v>
          </cell>
          <cell r="X37">
            <v>0</v>
          </cell>
          <cell r="Y37">
            <v>0</v>
          </cell>
          <cell r="Z37">
            <v>0</v>
          </cell>
          <cell r="AA37">
            <v>0</v>
          </cell>
          <cell r="AB37">
            <v>0</v>
          </cell>
          <cell r="AC37">
            <v>0</v>
          </cell>
          <cell r="AD37">
            <v>0</v>
          </cell>
          <cell r="AE37">
            <v>0</v>
          </cell>
          <cell r="AF37">
            <v>0</v>
          </cell>
          <cell r="AG37">
            <v>0</v>
          </cell>
          <cell r="AH37">
            <v>0</v>
          </cell>
        </row>
        <row r="38">
          <cell r="A38" t="str">
            <v>50005705G</v>
          </cell>
          <cell r="B38" t="str">
            <v>MIDDLE BEAM</v>
          </cell>
          <cell r="C38" t="str">
            <v>MD</v>
          </cell>
          <cell r="D38">
            <v>0</v>
          </cell>
          <cell r="E38">
            <v>0</v>
          </cell>
          <cell r="F38">
            <v>0</v>
          </cell>
          <cell r="G38">
            <v>0</v>
          </cell>
          <cell r="H38">
            <v>0</v>
          </cell>
          <cell r="I38">
            <v>0</v>
          </cell>
          <cell r="J38">
            <v>0</v>
          </cell>
          <cell r="K38">
            <v>0</v>
          </cell>
          <cell r="L38">
            <v>0</v>
          </cell>
          <cell r="M38">
            <v>0</v>
          </cell>
          <cell r="N38">
            <v>0</v>
          </cell>
          <cell r="O38">
            <v>0</v>
          </cell>
          <cell r="P38">
            <v>0</v>
          </cell>
          <cell r="Q38">
            <v>0</v>
          </cell>
          <cell r="R38">
            <v>0</v>
          </cell>
          <cell r="S38">
            <v>0</v>
          </cell>
          <cell r="T38">
            <v>0</v>
          </cell>
          <cell r="U38">
            <v>0</v>
          </cell>
          <cell r="V38">
            <v>0</v>
          </cell>
          <cell r="W38">
            <v>0</v>
          </cell>
          <cell r="X38">
            <v>0</v>
          </cell>
          <cell r="Y38">
            <v>0</v>
          </cell>
          <cell r="Z38">
            <v>0</v>
          </cell>
          <cell r="AA38">
            <v>0</v>
          </cell>
          <cell r="AB38">
            <v>0</v>
          </cell>
          <cell r="AC38">
            <v>0</v>
          </cell>
          <cell r="AD38">
            <v>0</v>
          </cell>
          <cell r="AE38">
            <v>0</v>
          </cell>
          <cell r="AF38">
            <v>0</v>
          </cell>
          <cell r="AG38">
            <v>0</v>
          </cell>
          <cell r="AH38">
            <v>0</v>
          </cell>
        </row>
        <row r="39">
          <cell r="A39" t="str">
            <v>50006182B</v>
          </cell>
          <cell r="B39" t="str">
            <v>MIDDLE BEAM</v>
          </cell>
          <cell r="C39" t="str">
            <v>UB</v>
          </cell>
          <cell r="D39">
            <v>0</v>
          </cell>
          <cell r="E39">
            <v>0</v>
          </cell>
          <cell r="F39">
            <v>0</v>
          </cell>
          <cell r="G39">
            <v>0</v>
          </cell>
          <cell r="H39">
            <v>0</v>
          </cell>
          <cell r="I39">
            <v>0</v>
          </cell>
          <cell r="J39">
            <v>0</v>
          </cell>
          <cell r="K39">
            <v>0</v>
          </cell>
          <cell r="L39">
            <v>0</v>
          </cell>
          <cell r="M39">
            <v>0</v>
          </cell>
          <cell r="N39">
            <v>0</v>
          </cell>
          <cell r="O39">
            <v>0</v>
          </cell>
          <cell r="P39">
            <v>0</v>
          </cell>
          <cell r="Q39">
            <v>0</v>
          </cell>
          <cell r="R39">
            <v>0</v>
          </cell>
          <cell r="S39">
            <v>0</v>
          </cell>
          <cell r="T39">
            <v>0</v>
          </cell>
          <cell r="U39">
            <v>0</v>
          </cell>
          <cell r="V39">
            <v>0</v>
          </cell>
          <cell r="W39">
            <v>0</v>
          </cell>
          <cell r="X39">
            <v>0</v>
          </cell>
          <cell r="Y39">
            <v>0</v>
          </cell>
          <cell r="Z39">
            <v>0</v>
          </cell>
          <cell r="AA39">
            <v>0</v>
          </cell>
          <cell r="AB39">
            <v>0</v>
          </cell>
          <cell r="AC39">
            <v>0</v>
          </cell>
          <cell r="AD39">
            <v>0</v>
          </cell>
          <cell r="AE39">
            <v>0</v>
          </cell>
          <cell r="AF39">
            <v>0</v>
          </cell>
          <cell r="AG39">
            <v>0</v>
          </cell>
          <cell r="AH39">
            <v>0</v>
          </cell>
        </row>
        <row r="40">
          <cell r="A40" t="str">
            <v>50000311C</v>
          </cell>
          <cell r="B40" t="str">
            <v>MIDDLE BEAM</v>
          </cell>
          <cell r="C40" t="str">
            <v>W200</v>
          </cell>
          <cell r="D40">
            <v>0</v>
          </cell>
          <cell r="E40">
            <v>0</v>
          </cell>
          <cell r="F40">
            <v>0</v>
          </cell>
          <cell r="G40">
            <v>0</v>
          </cell>
          <cell r="H40">
            <v>0</v>
          </cell>
          <cell r="I40">
            <v>0</v>
          </cell>
          <cell r="J40">
            <v>0</v>
          </cell>
          <cell r="K40">
            <v>0</v>
          </cell>
          <cell r="L40">
            <v>0</v>
          </cell>
          <cell r="M40">
            <v>0</v>
          </cell>
          <cell r="N40">
            <v>0</v>
          </cell>
          <cell r="O40">
            <v>0</v>
          </cell>
          <cell r="P40">
            <v>0</v>
          </cell>
          <cell r="Q40">
            <v>0</v>
          </cell>
          <cell r="R40">
            <v>0</v>
          </cell>
          <cell r="S40">
            <v>0</v>
          </cell>
          <cell r="T40">
            <v>0</v>
          </cell>
          <cell r="U40">
            <v>0</v>
          </cell>
          <cell r="V40">
            <v>0</v>
          </cell>
          <cell r="W40">
            <v>0</v>
          </cell>
          <cell r="X40">
            <v>0</v>
          </cell>
          <cell r="Y40">
            <v>0</v>
          </cell>
          <cell r="Z40">
            <v>0</v>
          </cell>
          <cell r="AA40">
            <v>0</v>
          </cell>
          <cell r="AB40">
            <v>0</v>
          </cell>
          <cell r="AC40">
            <v>0</v>
          </cell>
          <cell r="AD40">
            <v>0</v>
          </cell>
          <cell r="AE40">
            <v>0</v>
          </cell>
          <cell r="AF40">
            <v>0</v>
          </cell>
          <cell r="AG40">
            <v>0</v>
          </cell>
          <cell r="AH40">
            <v>0</v>
          </cell>
        </row>
        <row r="41">
          <cell r="A41" t="str">
            <v>50000312B</v>
          </cell>
          <cell r="B41" t="str">
            <v>REAR BEAM CLIP</v>
          </cell>
          <cell r="C41" t="str">
            <v>W200</v>
          </cell>
          <cell r="D41">
            <v>0</v>
          </cell>
          <cell r="E41">
            <v>0</v>
          </cell>
          <cell r="F41">
            <v>0</v>
          </cell>
          <cell r="G41">
            <v>0</v>
          </cell>
          <cell r="H41">
            <v>0</v>
          </cell>
          <cell r="I41">
            <v>0</v>
          </cell>
          <cell r="J41">
            <v>0</v>
          </cell>
          <cell r="K41">
            <v>0</v>
          </cell>
          <cell r="L41">
            <v>0</v>
          </cell>
          <cell r="M41">
            <v>0</v>
          </cell>
          <cell r="N41">
            <v>0</v>
          </cell>
          <cell r="O41">
            <v>0</v>
          </cell>
          <cell r="P41">
            <v>0</v>
          </cell>
          <cell r="Q41">
            <v>0</v>
          </cell>
          <cell r="R41">
            <v>0</v>
          </cell>
          <cell r="S41">
            <v>0</v>
          </cell>
          <cell r="T41">
            <v>0</v>
          </cell>
          <cell r="U41">
            <v>0</v>
          </cell>
          <cell r="V41">
            <v>0</v>
          </cell>
          <cell r="W41">
            <v>0</v>
          </cell>
          <cell r="X41">
            <v>0</v>
          </cell>
          <cell r="Y41">
            <v>0</v>
          </cell>
          <cell r="Z41">
            <v>0</v>
          </cell>
          <cell r="AA41">
            <v>0</v>
          </cell>
          <cell r="AB41">
            <v>0</v>
          </cell>
          <cell r="AC41">
            <v>0</v>
          </cell>
          <cell r="AD41">
            <v>0</v>
          </cell>
          <cell r="AE41">
            <v>0</v>
          </cell>
          <cell r="AF41">
            <v>0</v>
          </cell>
          <cell r="AG41">
            <v>0</v>
          </cell>
          <cell r="AH41">
            <v>0</v>
          </cell>
        </row>
        <row r="42">
          <cell r="A42" t="str">
            <v>50001877B</v>
          </cell>
          <cell r="B42" t="str">
            <v>FRONT BEAM(도장,창일)</v>
          </cell>
          <cell r="C42" t="str">
            <v xml:space="preserve">YS4 </v>
          </cell>
          <cell r="D42">
            <v>0</v>
          </cell>
          <cell r="E42">
            <v>0</v>
          </cell>
          <cell r="F42">
            <v>0</v>
          </cell>
          <cell r="G42">
            <v>0</v>
          </cell>
          <cell r="H42">
            <v>0</v>
          </cell>
          <cell r="I42">
            <v>0</v>
          </cell>
          <cell r="J42">
            <v>0</v>
          </cell>
          <cell r="K42">
            <v>0</v>
          </cell>
          <cell r="L42">
            <v>0</v>
          </cell>
          <cell r="M42">
            <v>0</v>
          </cell>
          <cell r="N42">
            <v>0</v>
          </cell>
          <cell r="O42">
            <v>0</v>
          </cell>
          <cell r="P42">
            <v>0</v>
          </cell>
          <cell r="Q42">
            <v>0</v>
          </cell>
          <cell r="R42">
            <v>0</v>
          </cell>
          <cell r="S42">
            <v>0</v>
          </cell>
          <cell r="T42">
            <v>0</v>
          </cell>
          <cell r="U42">
            <v>0</v>
          </cell>
          <cell r="V42">
            <v>0</v>
          </cell>
          <cell r="W42">
            <v>0</v>
          </cell>
          <cell r="X42">
            <v>0</v>
          </cell>
          <cell r="Y42">
            <v>0</v>
          </cell>
          <cell r="Z42">
            <v>0</v>
          </cell>
          <cell r="AA42">
            <v>0</v>
          </cell>
          <cell r="AB42">
            <v>0</v>
          </cell>
          <cell r="AC42">
            <v>0</v>
          </cell>
          <cell r="AD42">
            <v>0</v>
          </cell>
          <cell r="AE42">
            <v>0</v>
          </cell>
          <cell r="AF42">
            <v>0</v>
          </cell>
          <cell r="AG42">
            <v>0</v>
          </cell>
          <cell r="AH42">
            <v>0</v>
          </cell>
        </row>
        <row r="43">
          <cell r="A43" t="str">
            <v>50001878B</v>
          </cell>
          <cell r="B43" t="str">
            <v>MIDDLE BEAM(안국)</v>
          </cell>
          <cell r="C43" t="str">
            <v>YS4</v>
          </cell>
          <cell r="D43">
            <v>0</v>
          </cell>
          <cell r="E43">
            <v>0</v>
          </cell>
          <cell r="F43">
            <v>0</v>
          </cell>
          <cell r="G43">
            <v>0</v>
          </cell>
          <cell r="H43">
            <v>0</v>
          </cell>
          <cell r="I43">
            <v>0</v>
          </cell>
          <cell r="J43">
            <v>0</v>
          </cell>
          <cell r="K43">
            <v>0</v>
          </cell>
          <cell r="L43">
            <v>0</v>
          </cell>
          <cell r="M43">
            <v>0</v>
          </cell>
          <cell r="N43">
            <v>0</v>
          </cell>
          <cell r="O43">
            <v>0</v>
          </cell>
          <cell r="P43">
            <v>0</v>
          </cell>
          <cell r="Q43">
            <v>0</v>
          </cell>
          <cell r="R43">
            <v>0</v>
          </cell>
          <cell r="S43">
            <v>0</v>
          </cell>
          <cell r="T43">
            <v>0</v>
          </cell>
          <cell r="U43">
            <v>0</v>
          </cell>
          <cell r="V43">
            <v>0</v>
          </cell>
          <cell r="W43">
            <v>0</v>
          </cell>
          <cell r="X43">
            <v>0</v>
          </cell>
          <cell r="Y43">
            <v>0</v>
          </cell>
          <cell r="Z43">
            <v>0</v>
          </cell>
          <cell r="AA43">
            <v>0</v>
          </cell>
          <cell r="AB43">
            <v>0</v>
          </cell>
          <cell r="AC43">
            <v>0</v>
          </cell>
          <cell r="AD43">
            <v>0</v>
          </cell>
          <cell r="AE43">
            <v>0</v>
          </cell>
          <cell r="AF43">
            <v>0</v>
          </cell>
          <cell r="AG43">
            <v>0</v>
          </cell>
          <cell r="AH43">
            <v>0</v>
          </cell>
        </row>
        <row r="44">
          <cell r="A44" t="str">
            <v>50001043D</v>
          </cell>
          <cell r="B44" t="str">
            <v>MIDDLE BEAM</v>
          </cell>
          <cell r="C44" t="str">
            <v>P32E</v>
          </cell>
          <cell r="D44">
            <v>0</v>
          </cell>
          <cell r="E44">
            <v>0</v>
          </cell>
          <cell r="F44">
            <v>0</v>
          </cell>
          <cell r="G44">
            <v>0</v>
          </cell>
          <cell r="H44">
            <v>0</v>
          </cell>
          <cell r="I44">
            <v>0</v>
          </cell>
          <cell r="J44">
            <v>0</v>
          </cell>
          <cell r="K44">
            <v>0</v>
          </cell>
          <cell r="L44">
            <v>0</v>
          </cell>
          <cell r="M44">
            <v>0</v>
          </cell>
          <cell r="N44">
            <v>0</v>
          </cell>
          <cell r="O44">
            <v>0</v>
          </cell>
          <cell r="P44">
            <v>0</v>
          </cell>
          <cell r="Q44">
            <v>0</v>
          </cell>
          <cell r="R44">
            <v>0</v>
          </cell>
          <cell r="S44">
            <v>0</v>
          </cell>
          <cell r="T44">
            <v>0</v>
          </cell>
          <cell r="U44">
            <v>0</v>
          </cell>
          <cell r="V44">
            <v>0</v>
          </cell>
          <cell r="W44">
            <v>0</v>
          </cell>
          <cell r="X44">
            <v>0</v>
          </cell>
          <cell r="Y44">
            <v>0</v>
          </cell>
          <cell r="Z44">
            <v>0</v>
          </cell>
          <cell r="AA44">
            <v>0</v>
          </cell>
          <cell r="AB44">
            <v>0</v>
          </cell>
          <cell r="AC44">
            <v>0</v>
          </cell>
          <cell r="AD44">
            <v>0</v>
          </cell>
          <cell r="AE44">
            <v>0</v>
          </cell>
          <cell r="AF44">
            <v>0</v>
          </cell>
          <cell r="AG44">
            <v>0</v>
          </cell>
          <cell r="AH44">
            <v>0</v>
          </cell>
        </row>
        <row r="45">
          <cell r="A45" t="str">
            <v>50001079C</v>
          </cell>
          <cell r="B45" t="str">
            <v>REDIATION PLATE</v>
          </cell>
          <cell r="C45" t="str">
            <v>P32E</v>
          </cell>
          <cell r="D45">
            <v>0</v>
          </cell>
          <cell r="E45">
            <v>0</v>
          </cell>
          <cell r="F45">
            <v>0</v>
          </cell>
          <cell r="G45">
            <v>0</v>
          </cell>
          <cell r="H45">
            <v>0</v>
          </cell>
          <cell r="I45">
            <v>0</v>
          </cell>
          <cell r="J45">
            <v>0</v>
          </cell>
          <cell r="K45">
            <v>0</v>
          </cell>
          <cell r="L45">
            <v>0</v>
          </cell>
          <cell r="M45">
            <v>0</v>
          </cell>
          <cell r="N45">
            <v>0</v>
          </cell>
          <cell r="O45">
            <v>0</v>
          </cell>
          <cell r="P45">
            <v>0</v>
          </cell>
          <cell r="Q45">
            <v>0</v>
          </cell>
          <cell r="R45">
            <v>0</v>
          </cell>
          <cell r="S45">
            <v>0</v>
          </cell>
          <cell r="T45">
            <v>0</v>
          </cell>
          <cell r="U45">
            <v>0</v>
          </cell>
          <cell r="V45">
            <v>0</v>
          </cell>
          <cell r="W45">
            <v>0</v>
          </cell>
          <cell r="X45">
            <v>0</v>
          </cell>
          <cell r="Y45">
            <v>0</v>
          </cell>
          <cell r="Z45">
            <v>0</v>
          </cell>
          <cell r="AA45">
            <v>0</v>
          </cell>
          <cell r="AB45">
            <v>0</v>
          </cell>
          <cell r="AC45">
            <v>0</v>
          </cell>
          <cell r="AD45">
            <v>0</v>
          </cell>
          <cell r="AE45">
            <v>0</v>
          </cell>
          <cell r="AF45">
            <v>0</v>
          </cell>
          <cell r="AG45">
            <v>0</v>
          </cell>
          <cell r="AH45">
            <v>0</v>
          </cell>
        </row>
        <row r="46">
          <cell r="A46" t="str">
            <v>50001082E</v>
          </cell>
          <cell r="B46" t="str">
            <v>BRACKET DRIVE TUBE</v>
          </cell>
          <cell r="C46" t="str">
            <v>P32E</v>
          </cell>
          <cell r="D46">
            <v>0</v>
          </cell>
          <cell r="E46">
            <v>0</v>
          </cell>
          <cell r="F46">
            <v>0</v>
          </cell>
          <cell r="G46">
            <v>0</v>
          </cell>
          <cell r="H46">
            <v>0</v>
          </cell>
          <cell r="I46">
            <v>0</v>
          </cell>
          <cell r="J46">
            <v>0</v>
          </cell>
          <cell r="K46">
            <v>0</v>
          </cell>
          <cell r="L46">
            <v>0</v>
          </cell>
          <cell r="M46">
            <v>0</v>
          </cell>
          <cell r="N46">
            <v>0</v>
          </cell>
          <cell r="O46">
            <v>0</v>
          </cell>
          <cell r="P46">
            <v>0</v>
          </cell>
          <cell r="Q46">
            <v>0</v>
          </cell>
          <cell r="R46">
            <v>0</v>
          </cell>
          <cell r="S46">
            <v>0</v>
          </cell>
          <cell r="T46">
            <v>0</v>
          </cell>
          <cell r="U46">
            <v>0</v>
          </cell>
          <cell r="V46">
            <v>0</v>
          </cell>
          <cell r="W46">
            <v>0</v>
          </cell>
          <cell r="X46">
            <v>0</v>
          </cell>
          <cell r="Y46">
            <v>0</v>
          </cell>
          <cell r="Z46">
            <v>0</v>
          </cell>
          <cell r="AA46">
            <v>0</v>
          </cell>
          <cell r="AB46">
            <v>0</v>
          </cell>
          <cell r="AC46">
            <v>0</v>
          </cell>
          <cell r="AD46">
            <v>0</v>
          </cell>
          <cell r="AE46">
            <v>0</v>
          </cell>
          <cell r="AF46">
            <v>0</v>
          </cell>
          <cell r="AG46">
            <v>0</v>
          </cell>
          <cell r="AH46">
            <v>0</v>
          </cell>
        </row>
        <row r="47">
          <cell r="A47" t="str">
            <v>50000081C</v>
          </cell>
          <cell r="B47" t="str">
            <v>ASS'Y W/D</v>
          </cell>
          <cell r="C47" t="str">
            <v>J200</v>
          </cell>
          <cell r="D47">
            <v>0</v>
          </cell>
          <cell r="E47">
            <v>0</v>
          </cell>
          <cell r="F47">
            <v>0</v>
          </cell>
          <cell r="G47">
            <v>0</v>
          </cell>
          <cell r="H47">
            <v>0</v>
          </cell>
          <cell r="I47">
            <v>0</v>
          </cell>
          <cell r="J47">
            <v>0</v>
          </cell>
          <cell r="K47">
            <v>0</v>
          </cell>
          <cell r="L47">
            <v>0</v>
          </cell>
          <cell r="M47">
            <v>0</v>
          </cell>
          <cell r="N47">
            <v>0</v>
          </cell>
          <cell r="O47">
            <v>0</v>
          </cell>
          <cell r="P47">
            <v>0</v>
          </cell>
          <cell r="Q47">
            <v>0</v>
          </cell>
          <cell r="R47">
            <v>0</v>
          </cell>
          <cell r="S47">
            <v>0</v>
          </cell>
          <cell r="T47">
            <v>0</v>
          </cell>
          <cell r="U47">
            <v>0</v>
          </cell>
          <cell r="V47">
            <v>0</v>
          </cell>
          <cell r="W47">
            <v>0</v>
          </cell>
          <cell r="X47">
            <v>0</v>
          </cell>
          <cell r="Y47">
            <v>0</v>
          </cell>
          <cell r="Z47">
            <v>0</v>
          </cell>
          <cell r="AA47">
            <v>0</v>
          </cell>
          <cell r="AB47">
            <v>0</v>
          </cell>
          <cell r="AC47">
            <v>0</v>
          </cell>
          <cell r="AD47">
            <v>0</v>
          </cell>
          <cell r="AE47">
            <v>0</v>
          </cell>
          <cell r="AF47">
            <v>0</v>
          </cell>
          <cell r="AG47">
            <v>0</v>
          </cell>
          <cell r="AH47">
            <v>0</v>
          </cell>
        </row>
        <row r="48">
          <cell r="A48" t="str">
            <v>50000621C</v>
          </cell>
          <cell r="B48" t="str">
            <v>ASS'Y W/D</v>
          </cell>
          <cell r="C48" t="str">
            <v>T100</v>
          </cell>
          <cell r="D48">
            <v>0</v>
          </cell>
          <cell r="E48">
            <v>0</v>
          </cell>
          <cell r="F48">
            <v>0</v>
          </cell>
          <cell r="G48">
            <v>0</v>
          </cell>
          <cell r="H48">
            <v>0</v>
          </cell>
          <cell r="I48">
            <v>0</v>
          </cell>
          <cell r="J48">
            <v>0</v>
          </cell>
          <cell r="K48">
            <v>0</v>
          </cell>
          <cell r="L48">
            <v>0</v>
          </cell>
          <cell r="M48">
            <v>0</v>
          </cell>
          <cell r="N48">
            <v>0</v>
          </cell>
          <cell r="O48">
            <v>0</v>
          </cell>
          <cell r="P48">
            <v>0</v>
          </cell>
          <cell r="Q48">
            <v>0</v>
          </cell>
          <cell r="R48">
            <v>0</v>
          </cell>
          <cell r="S48">
            <v>0</v>
          </cell>
          <cell r="T48">
            <v>0</v>
          </cell>
          <cell r="U48">
            <v>0</v>
          </cell>
          <cell r="V48">
            <v>0</v>
          </cell>
          <cell r="W48">
            <v>0</v>
          </cell>
          <cell r="X48">
            <v>0</v>
          </cell>
          <cell r="Y48">
            <v>0</v>
          </cell>
          <cell r="Z48">
            <v>0</v>
          </cell>
          <cell r="AA48">
            <v>0</v>
          </cell>
          <cell r="AB48">
            <v>0</v>
          </cell>
          <cell r="AC48">
            <v>0</v>
          </cell>
          <cell r="AD48">
            <v>0</v>
          </cell>
          <cell r="AE48">
            <v>0</v>
          </cell>
          <cell r="AF48">
            <v>0</v>
          </cell>
          <cell r="AG48">
            <v>0</v>
          </cell>
          <cell r="AH48">
            <v>0</v>
          </cell>
        </row>
        <row r="49">
          <cell r="A49" t="str">
            <v>50000376A</v>
          </cell>
          <cell r="B49" t="str">
            <v>MOTOR CLIP</v>
          </cell>
          <cell r="C49" t="str">
            <v>EX</v>
          </cell>
          <cell r="D49">
            <v>0</v>
          </cell>
          <cell r="E49">
            <v>0</v>
          </cell>
          <cell r="F49">
            <v>0</v>
          </cell>
          <cell r="G49">
            <v>0</v>
          </cell>
          <cell r="H49">
            <v>0</v>
          </cell>
          <cell r="I49">
            <v>0</v>
          </cell>
          <cell r="J49">
            <v>0</v>
          </cell>
          <cell r="K49">
            <v>0</v>
          </cell>
          <cell r="L49">
            <v>0</v>
          </cell>
          <cell r="M49">
            <v>0</v>
          </cell>
          <cell r="N49">
            <v>0</v>
          </cell>
          <cell r="O49">
            <v>0</v>
          </cell>
          <cell r="P49">
            <v>0</v>
          </cell>
          <cell r="Q49">
            <v>0</v>
          </cell>
          <cell r="R49">
            <v>0</v>
          </cell>
          <cell r="S49">
            <v>0</v>
          </cell>
          <cell r="T49">
            <v>0</v>
          </cell>
          <cell r="U49">
            <v>0</v>
          </cell>
          <cell r="V49">
            <v>0</v>
          </cell>
          <cell r="W49">
            <v>0</v>
          </cell>
          <cell r="X49">
            <v>0</v>
          </cell>
          <cell r="Y49">
            <v>0</v>
          </cell>
          <cell r="Z49">
            <v>0</v>
          </cell>
          <cell r="AA49">
            <v>0</v>
          </cell>
          <cell r="AB49">
            <v>0</v>
          </cell>
          <cell r="AC49">
            <v>0</v>
          </cell>
          <cell r="AD49">
            <v>0</v>
          </cell>
          <cell r="AE49">
            <v>0</v>
          </cell>
          <cell r="AF49">
            <v>0</v>
          </cell>
          <cell r="AG49">
            <v>0</v>
          </cell>
          <cell r="AH49">
            <v>0</v>
          </cell>
        </row>
        <row r="50">
          <cell r="A50" t="str">
            <v>50002102C</v>
          </cell>
          <cell r="B50" t="str">
            <v>FRONT BEAM</v>
          </cell>
          <cell r="C50" t="str">
            <v>X12B</v>
          </cell>
          <cell r="D50">
            <v>0</v>
          </cell>
          <cell r="E50">
            <v>0</v>
          </cell>
          <cell r="F50">
            <v>0</v>
          </cell>
          <cell r="G50">
            <v>0</v>
          </cell>
          <cell r="H50">
            <v>0</v>
          </cell>
          <cell r="I50">
            <v>0</v>
          </cell>
          <cell r="J50">
            <v>0</v>
          </cell>
          <cell r="K50">
            <v>0</v>
          </cell>
          <cell r="L50">
            <v>0</v>
          </cell>
          <cell r="M50">
            <v>0</v>
          </cell>
          <cell r="N50">
            <v>0</v>
          </cell>
          <cell r="O50">
            <v>0</v>
          </cell>
          <cell r="P50">
            <v>0</v>
          </cell>
          <cell r="Q50">
            <v>0</v>
          </cell>
          <cell r="R50">
            <v>0</v>
          </cell>
          <cell r="S50">
            <v>0</v>
          </cell>
          <cell r="T50">
            <v>0</v>
          </cell>
          <cell r="U50">
            <v>0</v>
          </cell>
          <cell r="V50">
            <v>0</v>
          </cell>
          <cell r="W50">
            <v>0</v>
          </cell>
          <cell r="X50">
            <v>0</v>
          </cell>
          <cell r="Y50">
            <v>0</v>
          </cell>
          <cell r="Z50">
            <v>0</v>
          </cell>
          <cell r="AA50">
            <v>0</v>
          </cell>
          <cell r="AB50">
            <v>0</v>
          </cell>
          <cell r="AC50">
            <v>0</v>
          </cell>
          <cell r="AD50">
            <v>0</v>
          </cell>
          <cell r="AE50">
            <v>0</v>
          </cell>
          <cell r="AF50">
            <v>0</v>
          </cell>
          <cell r="AG50">
            <v>0</v>
          </cell>
          <cell r="AH50">
            <v>0</v>
          </cell>
        </row>
        <row r="51">
          <cell r="A51" t="str">
            <v>50002105C</v>
          </cell>
          <cell r="B51" t="str">
            <v>MIDDLE BEAM</v>
          </cell>
          <cell r="C51" t="str">
            <v>X12B</v>
          </cell>
          <cell r="D51">
            <v>0</v>
          </cell>
          <cell r="E51">
            <v>0</v>
          </cell>
          <cell r="F51">
            <v>0</v>
          </cell>
          <cell r="G51">
            <v>0</v>
          </cell>
          <cell r="H51">
            <v>0</v>
          </cell>
          <cell r="I51">
            <v>0</v>
          </cell>
          <cell r="J51">
            <v>0</v>
          </cell>
          <cell r="K51">
            <v>0</v>
          </cell>
          <cell r="L51">
            <v>0</v>
          </cell>
          <cell r="M51">
            <v>0</v>
          </cell>
          <cell r="N51">
            <v>0</v>
          </cell>
          <cell r="O51">
            <v>0</v>
          </cell>
          <cell r="P51">
            <v>0</v>
          </cell>
          <cell r="Q51">
            <v>0</v>
          </cell>
          <cell r="R51">
            <v>0</v>
          </cell>
          <cell r="S51">
            <v>0</v>
          </cell>
          <cell r="T51">
            <v>0</v>
          </cell>
          <cell r="U51">
            <v>0</v>
          </cell>
          <cell r="V51">
            <v>0</v>
          </cell>
          <cell r="W51">
            <v>0</v>
          </cell>
          <cell r="X51">
            <v>0</v>
          </cell>
          <cell r="Y51">
            <v>0</v>
          </cell>
          <cell r="Z51">
            <v>0</v>
          </cell>
          <cell r="AA51">
            <v>0</v>
          </cell>
          <cell r="AB51">
            <v>0</v>
          </cell>
          <cell r="AC51">
            <v>0</v>
          </cell>
          <cell r="AD51">
            <v>0</v>
          </cell>
          <cell r="AE51">
            <v>0</v>
          </cell>
          <cell r="AF51">
            <v>0</v>
          </cell>
          <cell r="AG51">
            <v>0</v>
          </cell>
          <cell r="AH51">
            <v>0</v>
          </cell>
        </row>
        <row r="52">
          <cell r="A52" t="str">
            <v>50007394B</v>
          </cell>
          <cell r="B52" t="str">
            <v>MIDDLE BEAM</v>
          </cell>
          <cell r="C52" t="str">
            <v>YP FRT</v>
          </cell>
          <cell r="D52">
            <v>0</v>
          </cell>
          <cell r="E52">
            <v>0</v>
          </cell>
          <cell r="F52">
            <v>0</v>
          </cell>
          <cell r="G52">
            <v>0</v>
          </cell>
          <cell r="H52">
            <v>0</v>
          </cell>
          <cell r="I52">
            <v>0</v>
          </cell>
          <cell r="J52">
            <v>0</v>
          </cell>
          <cell r="K52">
            <v>0</v>
          </cell>
          <cell r="L52">
            <v>0</v>
          </cell>
          <cell r="M52">
            <v>0</v>
          </cell>
          <cell r="N52">
            <v>0</v>
          </cell>
          <cell r="O52">
            <v>0</v>
          </cell>
          <cell r="P52">
            <v>0</v>
          </cell>
          <cell r="Q52">
            <v>0</v>
          </cell>
          <cell r="R52">
            <v>0</v>
          </cell>
          <cell r="S52">
            <v>0</v>
          </cell>
          <cell r="T52">
            <v>0</v>
          </cell>
          <cell r="U52">
            <v>0</v>
          </cell>
          <cell r="V52">
            <v>0</v>
          </cell>
          <cell r="W52">
            <v>0</v>
          </cell>
          <cell r="X52">
            <v>0</v>
          </cell>
          <cell r="Y52">
            <v>0</v>
          </cell>
          <cell r="Z52">
            <v>0</v>
          </cell>
          <cell r="AA52">
            <v>0</v>
          </cell>
          <cell r="AB52">
            <v>0</v>
          </cell>
          <cell r="AC52">
            <v>0</v>
          </cell>
          <cell r="AD52">
            <v>0</v>
          </cell>
          <cell r="AE52">
            <v>0</v>
          </cell>
          <cell r="AF52">
            <v>0</v>
          </cell>
          <cell r="AG52">
            <v>0</v>
          </cell>
          <cell r="AH52">
            <v>0</v>
          </cell>
        </row>
        <row r="53">
          <cell r="A53" t="str">
            <v>50007278B</v>
          </cell>
          <cell r="B53" t="str">
            <v>MIDDLE BEAM</v>
          </cell>
          <cell r="C53" t="str">
            <v>YP REAR</v>
          </cell>
          <cell r="D53">
            <v>450</v>
          </cell>
          <cell r="E53">
            <v>450</v>
          </cell>
          <cell r="F53">
            <v>450</v>
          </cell>
          <cell r="G53">
            <v>300</v>
          </cell>
          <cell r="H53">
            <v>0</v>
          </cell>
          <cell r="I53">
            <v>0</v>
          </cell>
          <cell r="J53">
            <v>0</v>
          </cell>
          <cell r="K53">
            <v>0</v>
          </cell>
          <cell r="L53">
            <v>600</v>
          </cell>
          <cell r="M53">
            <v>600</v>
          </cell>
          <cell r="N53">
            <v>600</v>
          </cell>
          <cell r="O53">
            <v>300</v>
          </cell>
          <cell r="P53">
            <v>0</v>
          </cell>
          <cell r="Q53">
            <v>0</v>
          </cell>
          <cell r="R53">
            <v>750</v>
          </cell>
          <cell r="S53">
            <v>450</v>
          </cell>
          <cell r="T53">
            <v>450</v>
          </cell>
          <cell r="U53">
            <v>600</v>
          </cell>
          <cell r="V53">
            <v>0</v>
          </cell>
          <cell r="W53">
            <v>0</v>
          </cell>
          <cell r="X53">
            <v>0</v>
          </cell>
          <cell r="Y53">
            <v>0</v>
          </cell>
          <cell r="Z53">
            <v>0</v>
          </cell>
          <cell r="AA53">
            <v>0</v>
          </cell>
          <cell r="AB53">
            <v>0</v>
          </cell>
          <cell r="AC53">
            <v>0</v>
          </cell>
          <cell r="AD53">
            <v>0</v>
          </cell>
          <cell r="AE53">
            <v>0</v>
          </cell>
          <cell r="AF53">
            <v>0</v>
          </cell>
          <cell r="AG53">
            <v>0</v>
          </cell>
          <cell r="AH53">
            <v>0</v>
          </cell>
        </row>
        <row r="54">
          <cell r="A54" t="str">
            <v>50008630A</v>
          </cell>
          <cell r="B54" t="str">
            <v>2ND ROOM LAMP BRACKET ASSY</v>
          </cell>
          <cell r="C54" t="str">
            <v>YP REAR</v>
          </cell>
          <cell r="D54">
            <v>0</v>
          </cell>
          <cell r="E54">
            <v>0</v>
          </cell>
          <cell r="F54">
            <v>0</v>
          </cell>
          <cell r="G54">
            <v>0</v>
          </cell>
          <cell r="H54">
            <v>0</v>
          </cell>
          <cell r="I54">
            <v>0</v>
          </cell>
          <cell r="J54">
            <v>0</v>
          </cell>
          <cell r="K54">
            <v>0</v>
          </cell>
          <cell r="L54">
            <v>0</v>
          </cell>
          <cell r="M54">
            <v>0</v>
          </cell>
          <cell r="N54">
            <v>0</v>
          </cell>
          <cell r="O54">
            <v>0</v>
          </cell>
          <cell r="P54">
            <v>0</v>
          </cell>
          <cell r="Q54">
            <v>0</v>
          </cell>
          <cell r="R54">
            <v>0</v>
          </cell>
          <cell r="S54">
            <v>0</v>
          </cell>
          <cell r="T54">
            <v>0</v>
          </cell>
          <cell r="U54">
            <v>0</v>
          </cell>
          <cell r="V54">
            <v>0</v>
          </cell>
          <cell r="W54">
            <v>0</v>
          </cell>
          <cell r="X54">
            <v>0</v>
          </cell>
          <cell r="Y54">
            <v>0</v>
          </cell>
          <cell r="Z54">
            <v>0</v>
          </cell>
          <cell r="AA54">
            <v>0</v>
          </cell>
          <cell r="AB54">
            <v>0</v>
          </cell>
          <cell r="AC54">
            <v>0</v>
          </cell>
          <cell r="AD54">
            <v>0</v>
          </cell>
          <cell r="AE54">
            <v>0</v>
          </cell>
          <cell r="AF54">
            <v>0</v>
          </cell>
          <cell r="AG54">
            <v>0</v>
          </cell>
          <cell r="AH54">
            <v>0</v>
          </cell>
        </row>
        <row r="55">
          <cell r="A55" t="str">
            <v>50008457D</v>
          </cell>
          <cell r="B55" t="str">
            <v>ASSY FRONT BRACKET FRAME LH</v>
          </cell>
          <cell r="C55" t="str">
            <v>YP FRT</v>
          </cell>
          <cell r="D55">
            <v>0</v>
          </cell>
          <cell r="E55">
            <v>0</v>
          </cell>
          <cell r="F55">
            <v>0</v>
          </cell>
          <cell r="G55">
            <v>0</v>
          </cell>
          <cell r="H55">
            <v>0</v>
          </cell>
          <cell r="I55">
            <v>0</v>
          </cell>
          <cell r="J55">
            <v>0</v>
          </cell>
          <cell r="K55">
            <v>0</v>
          </cell>
          <cell r="L55">
            <v>0</v>
          </cell>
          <cell r="M55">
            <v>0</v>
          </cell>
          <cell r="N55">
            <v>0</v>
          </cell>
          <cell r="O55">
            <v>0</v>
          </cell>
          <cell r="P55">
            <v>0</v>
          </cell>
          <cell r="Q55">
            <v>0</v>
          </cell>
          <cell r="R55">
            <v>0</v>
          </cell>
          <cell r="S55">
            <v>0</v>
          </cell>
          <cell r="T55">
            <v>0</v>
          </cell>
          <cell r="U55">
            <v>0</v>
          </cell>
          <cell r="V55">
            <v>0</v>
          </cell>
          <cell r="W55">
            <v>0</v>
          </cell>
          <cell r="X55">
            <v>0</v>
          </cell>
          <cell r="Y55">
            <v>0</v>
          </cell>
          <cell r="Z55">
            <v>0</v>
          </cell>
          <cell r="AA55">
            <v>0</v>
          </cell>
          <cell r="AB55">
            <v>0</v>
          </cell>
          <cell r="AC55">
            <v>0</v>
          </cell>
          <cell r="AD55">
            <v>0</v>
          </cell>
          <cell r="AE55">
            <v>0</v>
          </cell>
          <cell r="AF55">
            <v>0</v>
          </cell>
          <cell r="AG55">
            <v>0</v>
          </cell>
          <cell r="AH55">
            <v>0</v>
          </cell>
        </row>
        <row r="56">
          <cell r="A56" t="str">
            <v>50008458D</v>
          </cell>
          <cell r="B56" t="str">
            <v>ASSY FRONT BRACKET FRAME RH</v>
          </cell>
          <cell r="C56" t="str">
            <v>YP FRT</v>
          </cell>
          <cell r="D56">
            <v>0</v>
          </cell>
          <cell r="E56">
            <v>0</v>
          </cell>
          <cell r="F56">
            <v>0</v>
          </cell>
          <cell r="G56">
            <v>0</v>
          </cell>
          <cell r="H56">
            <v>0</v>
          </cell>
          <cell r="I56">
            <v>0</v>
          </cell>
          <cell r="J56">
            <v>0</v>
          </cell>
          <cell r="K56">
            <v>0</v>
          </cell>
          <cell r="L56">
            <v>0</v>
          </cell>
          <cell r="M56">
            <v>0</v>
          </cell>
          <cell r="N56">
            <v>0</v>
          </cell>
          <cell r="O56">
            <v>0</v>
          </cell>
          <cell r="P56">
            <v>0</v>
          </cell>
          <cell r="Q56">
            <v>0</v>
          </cell>
          <cell r="R56">
            <v>0</v>
          </cell>
          <cell r="S56">
            <v>0</v>
          </cell>
          <cell r="T56">
            <v>0</v>
          </cell>
          <cell r="U56">
            <v>0</v>
          </cell>
          <cell r="V56">
            <v>0</v>
          </cell>
          <cell r="W56">
            <v>0</v>
          </cell>
          <cell r="X56">
            <v>0</v>
          </cell>
          <cell r="Y56">
            <v>0</v>
          </cell>
          <cell r="Z56">
            <v>0</v>
          </cell>
          <cell r="AA56">
            <v>0</v>
          </cell>
          <cell r="AB56">
            <v>0</v>
          </cell>
          <cell r="AC56">
            <v>0</v>
          </cell>
          <cell r="AD56">
            <v>0</v>
          </cell>
          <cell r="AE56">
            <v>0</v>
          </cell>
          <cell r="AF56">
            <v>0</v>
          </cell>
          <cell r="AG56">
            <v>0</v>
          </cell>
          <cell r="AH56">
            <v>0</v>
          </cell>
        </row>
        <row r="57">
          <cell r="A57" t="str">
            <v>50007904B</v>
          </cell>
          <cell r="B57" t="str">
            <v>MIDDLE BEAM</v>
          </cell>
          <cell r="C57" t="str">
            <v>M2XX</v>
          </cell>
          <cell r="D57">
            <v>0</v>
          </cell>
          <cell r="E57">
            <v>0</v>
          </cell>
          <cell r="F57">
            <v>0</v>
          </cell>
          <cell r="G57">
            <v>0</v>
          </cell>
          <cell r="H57">
            <v>0</v>
          </cell>
          <cell r="I57">
            <v>0</v>
          </cell>
          <cell r="J57">
            <v>0</v>
          </cell>
          <cell r="K57">
            <v>0</v>
          </cell>
          <cell r="L57">
            <v>0</v>
          </cell>
          <cell r="M57">
            <v>0</v>
          </cell>
          <cell r="N57">
            <v>0</v>
          </cell>
          <cell r="O57">
            <v>0</v>
          </cell>
          <cell r="P57">
            <v>0</v>
          </cell>
          <cell r="Q57">
            <v>0</v>
          </cell>
          <cell r="R57">
            <v>0</v>
          </cell>
          <cell r="S57">
            <v>0</v>
          </cell>
          <cell r="T57">
            <v>0</v>
          </cell>
          <cell r="U57">
            <v>0</v>
          </cell>
          <cell r="V57">
            <v>0</v>
          </cell>
          <cell r="W57">
            <v>0</v>
          </cell>
          <cell r="X57">
            <v>0</v>
          </cell>
          <cell r="Y57">
            <v>0</v>
          </cell>
          <cell r="Z57">
            <v>0</v>
          </cell>
          <cell r="AA57">
            <v>0</v>
          </cell>
          <cell r="AB57">
            <v>0</v>
          </cell>
          <cell r="AC57">
            <v>0</v>
          </cell>
          <cell r="AD57">
            <v>0</v>
          </cell>
          <cell r="AE57">
            <v>0</v>
          </cell>
          <cell r="AF57">
            <v>0</v>
          </cell>
          <cell r="AG57">
            <v>0</v>
          </cell>
          <cell r="AH57">
            <v>0</v>
          </cell>
        </row>
        <row r="58">
          <cell r="A58" t="str">
            <v>50008009B</v>
          </cell>
          <cell r="B58" t="str">
            <v>DRAIN CHANNEL</v>
          </cell>
          <cell r="C58" t="str">
            <v>M2XX</v>
          </cell>
          <cell r="D58">
            <v>0</v>
          </cell>
          <cell r="E58">
            <v>0</v>
          </cell>
          <cell r="F58">
            <v>0</v>
          </cell>
          <cell r="G58">
            <v>0</v>
          </cell>
          <cell r="H58">
            <v>0</v>
          </cell>
          <cell r="I58">
            <v>0</v>
          </cell>
          <cell r="J58">
            <v>0</v>
          </cell>
          <cell r="K58">
            <v>0</v>
          </cell>
          <cell r="L58">
            <v>0</v>
          </cell>
          <cell r="M58">
            <v>0</v>
          </cell>
          <cell r="N58">
            <v>0</v>
          </cell>
          <cell r="O58">
            <v>0</v>
          </cell>
          <cell r="P58">
            <v>0</v>
          </cell>
          <cell r="Q58">
            <v>0</v>
          </cell>
          <cell r="R58">
            <v>0</v>
          </cell>
          <cell r="S58">
            <v>0</v>
          </cell>
          <cell r="T58">
            <v>0</v>
          </cell>
          <cell r="U58">
            <v>0</v>
          </cell>
          <cell r="V58">
            <v>0</v>
          </cell>
          <cell r="W58">
            <v>0</v>
          </cell>
          <cell r="X58">
            <v>0</v>
          </cell>
          <cell r="Y58">
            <v>0</v>
          </cell>
          <cell r="Z58">
            <v>0</v>
          </cell>
          <cell r="AA58">
            <v>0</v>
          </cell>
          <cell r="AB58">
            <v>0</v>
          </cell>
          <cell r="AC58">
            <v>0</v>
          </cell>
          <cell r="AD58">
            <v>0</v>
          </cell>
          <cell r="AE58">
            <v>0</v>
          </cell>
          <cell r="AF58">
            <v>0</v>
          </cell>
          <cell r="AG58">
            <v>0</v>
          </cell>
          <cell r="AH58">
            <v>0</v>
          </cell>
        </row>
        <row r="59">
          <cell r="A59" t="str">
            <v>50013138A</v>
          </cell>
          <cell r="B59" t="str">
            <v xml:space="preserve">Middle Beam </v>
          </cell>
          <cell r="C59" t="str">
            <v>KA4-F</v>
          </cell>
          <cell r="D59">
            <v>210</v>
          </cell>
          <cell r="E59">
            <v>210</v>
          </cell>
          <cell r="F59">
            <v>210</v>
          </cell>
          <cell r="G59">
            <v>210</v>
          </cell>
          <cell r="H59">
            <v>0</v>
          </cell>
          <cell r="I59">
            <v>0</v>
          </cell>
          <cell r="J59">
            <v>0</v>
          </cell>
          <cell r="K59">
            <v>0</v>
          </cell>
          <cell r="L59">
            <v>294</v>
          </cell>
          <cell r="M59">
            <v>336</v>
          </cell>
          <cell r="N59">
            <v>294</v>
          </cell>
          <cell r="O59">
            <v>294</v>
          </cell>
          <cell r="P59">
            <v>0</v>
          </cell>
          <cell r="Q59">
            <v>0</v>
          </cell>
          <cell r="R59">
            <v>294</v>
          </cell>
          <cell r="S59">
            <v>210</v>
          </cell>
          <cell r="T59">
            <v>210</v>
          </cell>
          <cell r="U59">
            <v>210</v>
          </cell>
          <cell r="V59">
            <v>0</v>
          </cell>
          <cell r="W59">
            <v>0</v>
          </cell>
          <cell r="X59">
            <v>0</v>
          </cell>
          <cell r="Y59">
            <v>0</v>
          </cell>
          <cell r="Z59">
            <v>0</v>
          </cell>
          <cell r="AA59">
            <v>0</v>
          </cell>
          <cell r="AB59">
            <v>0</v>
          </cell>
          <cell r="AC59">
            <v>0</v>
          </cell>
          <cell r="AD59">
            <v>0</v>
          </cell>
          <cell r="AE59">
            <v>0</v>
          </cell>
          <cell r="AF59">
            <v>0</v>
          </cell>
          <cell r="AG59">
            <v>0</v>
          </cell>
          <cell r="AH59">
            <v>0</v>
          </cell>
        </row>
        <row r="60">
          <cell r="A60" t="str">
            <v>50011937C</v>
          </cell>
          <cell r="B60" t="str">
            <v>BRACKET FRAME LH</v>
          </cell>
          <cell r="C60" t="str">
            <v>KA4-F</v>
          </cell>
          <cell r="D60">
            <v>200</v>
          </cell>
          <cell r="E60">
            <v>200</v>
          </cell>
          <cell r="F60">
            <v>200</v>
          </cell>
          <cell r="G60">
            <v>200</v>
          </cell>
          <cell r="H60">
            <v>0</v>
          </cell>
          <cell r="I60">
            <v>0</v>
          </cell>
          <cell r="J60">
            <v>0</v>
          </cell>
          <cell r="K60">
            <v>0</v>
          </cell>
          <cell r="L60">
            <v>200</v>
          </cell>
          <cell r="M60">
            <v>400</v>
          </cell>
          <cell r="N60">
            <v>400</v>
          </cell>
          <cell r="O60">
            <v>200</v>
          </cell>
          <cell r="P60">
            <v>0</v>
          </cell>
          <cell r="Q60">
            <v>0</v>
          </cell>
          <cell r="R60">
            <v>200</v>
          </cell>
          <cell r="S60">
            <v>200</v>
          </cell>
          <cell r="T60">
            <v>200</v>
          </cell>
          <cell r="U60">
            <v>200</v>
          </cell>
          <cell r="V60">
            <v>0</v>
          </cell>
          <cell r="W60">
            <v>0</v>
          </cell>
          <cell r="X60">
            <v>0</v>
          </cell>
          <cell r="Y60">
            <v>0</v>
          </cell>
          <cell r="Z60">
            <v>0</v>
          </cell>
          <cell r="AA60">
            <v>0</v>
          </cell>
          <cell r="AB60">
            <v>0</v>
          </cell>
          <cell r="AC60">
            <v>0</v>
          </cell>
          <cell r="AD60">
            <v>0</v>
          </cell>
          <cell r="AE60">
            <v>0</v>
          </cell>
          <cell r="AF60">
            <v>0</v>
          </cell>
          <cell r="AG60">
            <v>0</v>
          </cell>
          <cell r="AH60">
            <v>0</v>
          </cell>
        </row>
        <row r="61">
          <cell r="A61" t="str">
            <v>50011938C</v>
          </cell>
          <cell r="B61" t="str">
            <v>BRACKET FRAME RH</v>
          </cell>
          <cell r="C61" t="str">
            <v>KA4-F</v>
          </cell>
          <cell r="D61">
            <v>200</v>
          </cell>
          <cell r="E61">
            <v>200</v>
          </cell>
          <cell r="F61">
            <v>200</v>
          </cell>
          <cell r="G61">
            <v>200</v>
          </cell>
          <cell r="H61">
            <v>0</v>
          </cell>
          <cell r="I61">
            <v>0</v>
          </cell>
          <cell r="J61">
            <v>0</v>
          </cell>
          <cell r="K61">
            <v>0</v>
          </cell>
          <cell r="L61">
            <v>200</v>
          </cell>
          <cell r="M61">
            <v>400</v>
          </cell>
          <cell r="N61">
            <v>400</v>
          </cell>
          <cell r="O61">
            <v>200</v>
          </cell>
          <cell r="P61">
            <v>0</v>
          </cell>
          <cell r="Q61">
            <v>0</v>
          </cell>
          <cell r="R61">
            <v>200</v>
          </cell>
          <cell r="S61">
            <v>200</v>
          </cell>
          <cell r="T61">
            <v>200</v>
          </cell>
          <cell r="U61">
            <v>200</v>
          </cell>
          <cell r="V61">
            <v>0</v>
          </cell>
          <cell r="W61">
            <v>0</v>
          </cell>
          <cell r="X61">
            <v>0</v>
          </cell>
          <cell r="Y61">
            <v>0</v>
          </cell>
          <cell r="Z61">
            <v>0</v>
          </cell>
          <cell r="AA61">
            <v>0</v>
          </cell>
          <cell r="AB61">
            <v>0</v>
          </cell>
          <cell r="AC61">
            <v>0</v>
          </cell>
          <cell r="AD61">
            <v>0</v>
          </cell>
          <cell r="AE61">
            <v>0</v>
          </cell>
          <cell r="AF61">
            <v>0</v>
          </cell>
          <cell r="AG61">
            <v>0</v>
          </cell>
          <cell r="AH61">
            <v>0</v>
          </cell>
        </row>
        <row r="62">
          <cell r="A62" t="str">
            <v>50011939B</v>
          </cell>
          <cell r="B62" t="str">
            <v>ASSY FRONT BRACKET FRAME LH</v>
          </cell>
          <cell r="C62" t="str">
            <v>KA4-F</v>
          </cell>
          <cell r="D62">
            <v>180</v>
          </cell>
          <cell r="E62">
            <v>180</v>
          </cell>
          <cell r="F62">
            <v>180</v>
          </cell>
          <cell r="G62">
            <v>180</v>
          </cell>
          <cell r="H62">
            <v>0</v>
          </cell>
          <cell r="I62">
            <v>0</v>
          </cell>
          <cell r="J62">
            <v>0</v>
          </cell>
          <cell r="K62">
            <v>0</v>
          </cell>
          <cell r="L62">
            <v>300</v>
          </cell>
          <cell r="M62">
            <v>300</v>
          </cell>
          <cell r="N62">
            <v>300</v>
          </cell>
          <cell r="O62">
            <v>300</v>
          </cell>
          <cell r="P62">
            <v>0</v>
          </cell>
          <cell r="Q62">
            <v>0</v>
          </cell>
          <cell r="R62">
            <v>180</v>
          </cell>
          <cell r="S62">
            <v>240</v>
          </cell>
          <cell r="T62">
            <v>180</v>
          </cell>
          <cell r="U62">
            <v>240</v>
          </cell>
          <cell r="V62">
            <v>0</v>
          </cell>
          <cell r="W62">
            <v>0</v>
          </cell>
          <cell r="X62">
            <v>0</v>
          </cell>
          <cell r="Y62">
            <v>0</v>
          </cell>
          <cell r="Z62">
            <v>0</v>
          </cell>
          <cell r="AA62">
            <v>0</v>
          </cell>
          <cell r="AB62">
            <v>0</v>
          </cell>
          <cell r="AC62">
            <v>0</v>
          </cell>
          <cell r="AD62">
            <v>0</v>
          </cell>
          <cell r="AE62">
            <v>0</v>
          </cell>
          <cell r="AF62">
            <v>0</v>
          </cell>
          <cell r="AG62">
            <v>0</v>
          </cell>
          <cell r="AH62">
            <v>0</v>
          </cell>
        </row>
        <row r="63">
          <cell r="A63" t="str">
            <v>50011941B</v>
          </cell>
          <cell r="B63" t="str">
            <v>ASSY FRONT BRACKET FRAME RH</v>
          </cell>
          <cell r="C63" t="str">
            <v>KA4-F</v>
          </cell>
          <cell r="D63">
            <v>180</v>
          </cell>
          <cell r="E63">
            <v>180</v>
          </cell>
          <cell r="F63">
            <v>180</v>
          </cell>
          <cell r="G63">
            <v>180</v>
          </cell>
          <cell r="H63">
            <v>0</v>
          </cell>
          <cell r="I63">
            <v>0</v>
          </cell>
          <cell r="J63">
            <v>0</v>
          </cell>
          <cell r="K63">
            <v>0</v>
          </cell>
          <cell r="L63">
            <v>300</v>
          </cell>
          <cell r="M63">
            <v>300</v>
          </cell>
          <cell r="N63">
            <v>300</v>
          </cell>
          <cell r="O63">
            <v>300</v>
          </cell>
          <cell r="P63">
            <v>0</v>
          </cell>
          <cell r="Q63">
            <v>0</v>
          </cell>
          <cell r="R63">
            <v>180</v>
          </cell>
          <cell r="S63">
            <v>240</v>
          </cell>
          <cell r="T63">
            <v>180</v>
          </cell>
          <cell r="U63">
            <v>240</v>
          </cell>
          <cell r="V63">
            <v>0</v>
          </cell>
          <cell r="W63">
            <v>0</v>
          </cell>
          <cell r="X63">
            <v>0</v>
          </cell>
          <cell r="Y63">
            <v>0</v>
          </cell>
          <cell r="Z63">
            <v>0</v>
          </cell>
          <cell r="AA63">
            <v>0</v>
          </cell>
          <cell r="AB63">
            <v>0</v>
          </cell>
          <cell r="AC63">
            <v>0</v>
          </cell>
          <cell r="AD63">
            <v>0</v>
          </cell>
          <cell r="AE63">
            <v>0</v>
          </cell>
          <cell r="AF63">
            <v>0</v>
          </cell>
          <cell r="AG63">
            <v>0</v>
          </cell>
          <cell r="AH63">
            <v>0</v>
          </cell>
        </row>
        <row r="64">
          <cell r="A64" t="str">
            <v>50011944C</v>
          </cell>
          <cell r="B64" t="str">
            <v>BRACKET FRAME A LH</v>
          </cell>
          <cell r="C64" t="str">
            <v>KA4-R</v>
          </cell>
          <cell r="D64">
            <v>400</v>
          </cell>
          <cell r="E64">
            <v>400</v>
          </cell>
          <cell r="F64">
            <v>400</v>
          </cell>
          <cell r="G64">
            <v>400</v>
          </cell>
          <cell r="H64">
            <v>0</v>
          </cell>
          <cell r="I64">
            <v>0</v>
          </cell>
          <cell r="J64">
            <v>0</v>
          </cell>
          <cell r="K64">
            <v>0</v>
          </cell>
          <cell r="L64">
            <v>600</v>
          </cell>
          <cell r="M64">
            <v>600</v>
          </cell>
          <cell r="N64">
            <v>600</v>
          </cell>
          <cell r="O64">
            <v>400</v>
          </cell>
          <cell r="P64">
            <v>0</v>
          </cell>
          <cell r="Q64">
            <v>0</v>
          </cell>
          <cell r="R64">
            <v>600</v>
          </cell>
          <cell r="S64">
            <v>400</v>
          </cell>
          <cell r="T64">
            <v>400</v>
          </cell>
          <cell r="U64">
            <v>600</v>
          </cell>
          <cell r="V64">
            <v>0</v>
          </cell>
          <cell r="W64">
            <v>0</v>
          </cell>
          <cell r="X64">
            <v>0</v>
          </cell>
          <cell r="Y64">
            <v>0</v>
          </cell>
          <cell r="Z64">
            <v>0</v>
          </cell>
          <cell r="AA64">
            <v>0</v>
          </cell>
          <cell r="AB64">
            <v>0</v>
          </cell>
          <cell r="AC64">
            <v>0</v>
          </cell>
          <cell r="AD64">
            <v>0</v>
          </cell>
          <cell r="AE64">
            <v>0</v>
          </cell>
          <cell r="AF64">
            <v>0</v>
          </cell>
          <cell r="AG64">
            <v>0</v>
          </cell>
          <cell r="AH64">
            <v>0</v>
          </cell>
        </row>
        <row r="65">
          <cell r="A65" t="str">
            <v>50011955C</v>
          </cell>
          <cell r="B65" t="str">
            <v>BRACKET FRAME A RH</v>
          </cell>
          <cell r="C65" t="str">
            <v>KA4-R</v>
          </cell>
          <cell r="D65">
            <v>400</v>
          </cell>
          <cell r="E65">
            <v>400</v>
          </cell>
          <cell r="F65">
            <v>400</v>
          </cell>
          <cell r="G65">
            <v>400</v>
          </cell>
          <cell r="H65">
            <v>0</v>
          </cell>
          <cell r="I65">
            <v>0</v>
          </cell>
          <cell r="J65">
            <v>0</v>
          </cell>
          <cell r="K65">
            <v>0</v>
          </cell>
          <cell r="L65">
            <v>600</v>
          </cell>
          <cell r="M65">
            <v>600</v>
          </cell>
          <cell r="N65">
            <v>600</v>
          </cell>
          <cell r="O65">
            <v>400</v>
          </cell>
          <cell r="P65">
            <v>0</v>
          </cell>
          <cell r="Q65">
            <v>0</v>
          </cell>
          <cell r="R65">
            <v>600</v>
          </cell>
          <cell r="S65">
            <v>400</v>
          </cell>
          <cell r="T65">
            <v>400</v>
          </cell>
          <cell r="U65">
            <v>600</v>
          </cell>
          <cell r="V65">
            <v>0</v>
          </cell>
          <cell r="W65">
            <v>0</v>
          </cell>
          <cell r="X65">
            <v>0</v>
          </cell>
          <cell r="Y65">
            <v>0</v>
          </cell>
          <cell r="Z65">
            <v>0</v>
          </cell>
          <cell r="AA65">
            <v>0</v>
          </cell>
          <cell r="AB65">
            <v>0</v>
          </cell>
          <cell r="AC65">
            <v>0</v>
          </cell>
          <cell r="AD65">
            <v>0</v>
          </cell>
          <cell r="AE65">
            <v>0</v>
          </cell>
          <cell r="AF65">
            <v>0</v>
          </cell>
          <cell r="AG65">
            <v>0</v>
          </cell>
          <cell r="AH65">
            <v>0</v>
          </cell>
        </row>
        <row r="66">
          <cell r="A66" t="str">
            <v>50011957A</v>
          </cell>
          <cell r="B66" t="str">
            <v>2ND ROOM LAMP BRACKET ASSY</v>
          </cell>
          <cell r="C66" t="str">
            <v>KA4-R</v>
          </cell>
          <cell r="D66">
            <v>200</v>
          </cell>
          <cell r="E66">
            <v>200</v>
          </cell>
          <cell r="F66">
            <v>250</v>
          </cell>
          <cell r="G66">
            <v>250</v>
          </cell>
          <cell r="H66">
            <v>0</v>
          </cell>
          <cell r="I66">
            <v>0</v>
          </cell>
          <cell r="J66">
            <v>0</v>
          </cell>
          <cell r="K66">
            <v>0</v>
          </cell>
          <cell r="L66">
            <v>300</v>
          </cell>
          <cell r="M66">
            <v>300</v>
          </cell>
          <cell r="N66">
            <v>300</v>
          </cell>
          <cell r="O66">
            <v>200</v>
          </cell>
          <cell r="P66">
            <v>0</v>
          </cell>
          <cell r="Q66">
            <v>0</v>
          </cell>
          <cell r="R66">
            <v>250</v>
          </cell>
          <cell r="S66">
            <v>200</v>
          </cell>
          <cell r="T66">
            <v>200</v>
          </cell>
          <cell r="U66">
            <v>300</v>
          </cell>
          <cell r="V66">
            <v>0</v>
          </cell>
          <cell r="W66">
            <v>0</v>
          </cell>
          <cell r="X66">
            <v>0</v>
          </cell>
          <cell r="Y66">
            <v>0</v>
          </cell>
          <cell r="Z66">
            <v>0</v>
          </cell>
          <cell r="AA66">
            <v>0</v>
          </cell>
          <cell r="AB66">
            <v>0</v>
          </cell>
          <cell r="AC66">
            <v>0</v>
          </cell>
          <cell r="AD66">
            <v>0</v>
          </cell>
          <cell r="AE66">
            <v>0</v>
          </cell>
          <cell r="AF66">
            <v>0</v>
          </cell>
          <cell r="AG66">
            <v>0</v>
          </cell>
          <cell r="AH66">
            <v>0</v>
          </cell>
        </row>
        <row r="67">
          <cell r="C67" t="str">
            <v>KA4</v>
          </cell>
          <cell r="D67">
            <v>0</v>
          </cell>
          <cell r="E67">
            <v>0</v>
          </cell>
          <cell r="F67">
            <v>0</v>
          </cell>
          <cell r="G67">
            <v>0</v>
          </cell>
          <cell r="H67">
            <v>0</v>
          </cell>
          <cell r="I67">
            <v>0</v>
          </cell>
          <cell r="J67">
            <v>0</v>
          </cell>
          <cell r="K67">
            <v>0</v>
          </cell>
          <cell r="L67">
            <v>0</v>
          </cell>
          <cell r="M67">
            <v>0</v>
          </cell>
          <cell r="N67">
            <v>0</v>
          </cell>
          <cell r="O67">
            <v>0</v>
          </cell>
          <cell r="P67">
            <v>0</v>
          </cell>
          <cell r="Q67">
            <v>0</v>
          </cell>
          <cell r="R67">
            <v>0</v>
          </cell>
          <cell r="S67">
            <v>0</v>
          </cell>
          <cell r="T67">
            <v>0</v>
          </cell>
          <cell r="U67">
            <v>0</v>
          </cell>
          <cell r="V67">
            <v>0</v>
          </cell>
          <cell r="W67">
            <v>0</v>
          </cell>
          <cell r="X67">
            <v>0</v>
          </cell>
          <cell r="Y67">
            <v>0</v>
          </cell>
          <cell r="Z67">
            <v>0</v>
          </cell>
          <cell r="AA67">
            <v>0</v>
          </cell>
          <cell r="AB67">
            <v>0</v>
          </cell>
          <cell r="AC67">
            <v>0</v>
          </cell>
          <cell r="AD67">
            <v>0</v>
          </cell>
          <cell r="AE67">
            <v>0</v>
          </cell>
          <cell r="AF67">
            <v>0</v>
          </cell>
          <cell r="AG67">
            <v>0</v>
          </cell>
          <cell r="AH67">
            <v>0</v>
          </cell>
        </row>
        <row r="68">
          <cell r="A68" t="str">
            <v>50011619A</v>
          </cell>
          <cell r="B68" t="str">
            <v>CENTER CROSS MEMBER ASSY</v>
          </cell>
          <cell r="C68" t="str">
            <v>UM</v>
          </cell>
          <cell r="D68">
            <v>0</v>
          </cell>
          <cell r="E68">
            <v>0</v>
          </cell>
          <cell r="F68">
            <v>0</v>
          </cell>
          <cell r="G68">
            <v>0</v>
          </cell>
          <cell r="H68">
            <v>0</v>
          </cell>
          <cell r="I68">
            <v>0</v>
          </cell>
          <cell r="J68">
            <v>0</v>
          </cell>
          <cell r="K68">
            <v>0</v>
          </cell>
          <cell r="L68">
            <v>0</v>
          </cell>
          <cell r="M68">
            <v>0</v>
          </cell>
          <cell r="N68">
            <v>0</v>
          </cell>
          <cell r="O68">
            <v>0</v>
          </cell>
          <cell r="P68">
            <v>0</v>
          </cell>
          <cell r="Q68">
            <v>0</v>
          </cell>
          <cell r="R68">
            <v>0</v>
          </cell>
          <cell r="S68">
            <v>0</v>
          </cell>
          <cell r="T68">
            <v>0</v>
          </cell>
          <cell r="U68">
            <v>0</v>
          </cell>
          <cell r="V68">
            <v>0</v>
          </cell>
          <cell r="W68">
            <v>0</v>
          </cell>
          <cell r="X68">
            <v>0</v>
          </cell>
          <cell r="Y68">
            <v>0</v>
          </cell>
          <cell r="Z68">
            <v>0</v>
          </cell>
          <cell r="AA68">
            <v>0</v>
          </cell>
          <cell r="AB68">
            <v>0</v>
          </cell>
          <cell r="AC68">
            <v>0</v>
          </cell>
          <cell r="AD68">
            <v>0</v>
          </cell>
          <cell r="AE68">
            <v>0</v>
          </cell>
          <cell r="AF68">
            <v>0</v>
          </cell>
          <cell r="AG68">
            <v>0</v>
          </cell>
          <cell r="AH68">
            <v>0</v>
          </cell>
        </row>
        <row r="69">
          <cell r="A69" t="str">
            <v>50011623A</v>
          </cell>
          <cell r="B69" t="str">
            <v>BRACKET MECHANISM GUIDE ASSY LH</v>
          </cell>
          <cell r="C69" t="str">
            <v>UM</v>
          </cell>
          <cell r="D69">
            <v>0</v>
          </cell>
          <cell r="E69">
            <v>0</v>
          </cell>
          <cell r="F69">
            <v>0</v>
          </cell>
          <cell r="G69">
            <v>0</v>
          </cell>
          <cell r="H69">
            <v>0</v>
          </cell>
          <cell r="I69">
            <v>0</v>
          </cell>
          <cell r="J69">
            <v>0</v>
          </cell>
          <cell r="K69">
            <v>0</v>
          </cell>
          <cell r="L69">
            <v>0</v>
          </cell>
          <cell r="M69">
            <v>0</v>
          </cell>
          <cell r="N69">
            <v>0</v>
          </cell>
          <cell r="O69">
            <v>0</v>
          </cell>
          <cell r="P69">
            <v>0</v>
          </cell>
          <cell r="Q69">
            <v>0</v>
          </cell>
          <cell r="R69">
            <v>0</v>
          </cell>
          <cell r="S69">
            <v>0</v>
          </cell>
          <cell r="T69">
            <v>0</v>
          </cell>
          <cell r="U69">
            <v>0</v>
          </cell>
          <cell r="V69">
            <v>0</v>
          </cell>
          <cell r="W69">
            <v>0</v>
          </cell>
          <cell r="X69">
            <v>0</v>
          </cell>
          <cell r="Y69">
            <v>0</v>
          </cell>
          <cell r="Z69">
            <v>0</v>
          </cell>
          <cell r="AA69">
            <v>0</v>
          </cell>
          <cell r="AB69">
            <v>0</v>
          </cell>
          <cell r="AC69">
            <v>0</v>
          </cell>
          <cell r="AD69">
            <v>0</v>
          </cell>
          <cell r="AE69">
            <v>0</v>
          </cell>
          <cell r="AF69">
            <v>0</v>
          </cell>
          <cell r="AG69">
            <v>0</v>
          </cell>
          <cell r="AH69">
            <v>0</v>
          </cell>
        </row>
        <row r="70">
          <cell r="A70" t="str">
            <v>50011843A</v>
          </cell>
          <cell r="B70" t="str">
            <v>BRACKET MECHANISM GUIDE ASSY RH</v>
          </cell>
          <cell r="C70" t="str">
            <v>UM</v>
          </cell>
          <cell r="D70">
            <v>0</v>
          </cell>
          <cell r="E70">
            <v>0</v>
          </cell>
          <cell r="F70">
            <v>0</v>
          </cell>
          <cell r="G70">
            <v>0</v>
          </cell>
          <cell r="H70">
            <v>0</v>
          </cell>
          <cell r="I70">
            <v>0</v>
          </cell>
          <cell r="J70">
            <v>0</v>
          </cell>
          <cell r="K70">
            <v>0</v>
          </cell>
          <cell r="L70">
            <v>0</v>
          </cell>
          <cell r="M70">
            <v>0</v>
          </cell>
          <cell r="N70">
            <v>0</v>
          </cell>
          <cell r="O70">
            <v>0</v>
          </cell>
          <cell r="P70">
            <v>0</v>
          </cell>
          <cell r="Q70">
            <v>0</v>
          </cell>
          <cell r="R70">
            <v>0</v>
          </cell>
          <cell r="S70">
            <v>0</v>
          </cell>
          <cell r="T70">
            <v>0</v>
          </cell>
          <cell r="U70">
            <v>0</v>
          </cell>
          <cell r="V70">
            <v>0</v>
          </cell>
          <cell r="W70">
            <v>0</v>
          </cell>
          <cell r="X70">
            <v>0</v>
          </cell>
          <cell r="Y70">
            <v>0</v>
          </cell>
          <cell r="Z70">
            <v>0</v>
          </cell>
          <cell r="AA70">
            <v>0</v>
          </cell>
          <cell r="AB70">
            <v>0</v>
          </cell>
          <cell r="AC70">
            <v>0</v>
          </cell>
          <cell r="AD70">
            <v>0</v>
          </cell>
          <cell r="AE70">
            <v>0</v>
          </cell>
          <cell r="AF70">
            <v>0</v>
          </cell>
          <cell r="AG70">
            <v>0</v>
          </cell>
          <cell r="AH70">
            <v>0</v>
          </cell>
        </row>
        <row r="71">
          <cell r="A71" t="str">
            <v>50011622A</v>
          </cell>
          <cell r="B71" t="str">
            <v xml:space="preserve">ROLLO CASSETTE SUB ASSY </v>
          </cell>
          <cell r="C71" t="str">
            <v>UM</v>
          </cell>
          <cell r="D71">
            <v>0</v>
          </cell>
          <cell r="E71">
            <v>0</v>
          </cell>
          <cell r="F71">
            <v>0</v>
          </cell>
          <cell r="G71">
            <v>0</v>
          </cell>
          <cell r="H71">
            <v>0</v>
          </cell>
          <cell r="I71">
            <v>0</v>
          </cell>
          <cell r="J71">
            <v>0</v>
          </cell>
          <cell r="K71">
            <v>0</v>
          </cell>
          <cell r="L71">
            <v>0</v>
          </cell>
          <cell r="M71">
            <v>0</v>
          </cell>
          <cell r="N71">
            <v>0</v>
          </cell>
          <cell r="O71">
            <v>0</v>
          </cell>
          <cell r="P71">
            <v>0</v>
          </cell>
          <cell r="Q71">
            <v>0</v>
          </cell>
          <cell r="R71">
            <v>0</v>
          </cell>
          <cell r="S71">
            <v>0</v>
          </cell>
          <cell r="T71">
            <v>0</v>
          </cell>
          <cell r="U71">
            <v>0</v>
          </cell>
          <cell r="V71">
            <v>0</v>
          </cell>
          <cell r="W71">
            <v>0</v>
          </cell>
          <cell r="X71">
            <v>0</v>
          </cell>
          <cell r="Y71">
            <v>0</v>
          </cell>
          <cell r="Z71">
            <v>0</v>
          </cell>
          <cell r="AA71">
            <v>0</v>
          </cell>
          <cell r="AB71">
            <v>0</v>
          </cell>
          <cell r="AC71">
            <v>0</v>
          </cell>
          <cell r="AD71">
            <v>0</v>
          </cell>
          <cell r="AE71">
            <v>0</v>
          </cell>
          <cell r="AF71">
            <v>0</v>
          </cell>
          <cell r="AG71">
            <v>0</v>
          </cell>
          <cell r="AH71">
            <v>0</v>
          </cell>
        </row>
        <row r="72">
          <cell r="A72" t="str">
            <v>50008160E</v>
          </cell>
          <cell r="B72" t="str">
            <v>GLASS REINFORCEMENT ASSY</v>
          </cell>
          <cell r="C72" t="str">
            <v>UM</v>
          </cell>
          <cell r="D72">
            <v>0</v>
          </cell>
          <cell r="E72">
            <v>0</v>
          </cell>
          <cell r="F72">
            <v>0</v>
          </cell>
          <cell r="G72">
            <v>0</v>
          </cell>
          <cell r="H72">
            <v>0</v>
          </cell>
          <cell r="I72">
            <v>0</v>
          </cell>
          <cell r="J72">
            <v>0</v>
          </cell>
          <cell r="K72">
            <v>0</v>
          </cell>
          <cell r="L72">
            <v>0</v>
          </cell>
          <cell r="M72">
            <v>0</v>
          </cell>
          <cell r="N72">
            <v>0</v>
          </cell>
          <cell r="O72">
            <v>0</v>
          </cell>
          <cell r="P72">
            <v>0</v>
          </cell>
          <cell r="Q72">
            <v>0</v>
          </cell>
          <cell r="R72">
            <v>0</v>
          </cell>
          <cell r="S72">
            <v>0</v>
          </cell>
          <cell r="T72">
            <v>0</v>
          </cell>
          <cell r="U72">
            <v>0</v>
          </cell>
          <cell r="V72">
            <v>0</v>
          </cell>
          <cell r="W72">
            <v>0</v>
          </cell>
          <cell r="X72">
            <v>0</v>
          </cell>
          <cell r="Y72">
            <v>0</v>
          </cell>
          <cell r="Z72">
            <v>0</v>
          </cell>
          <cell r="AA72">
            <v>0</v>
          </cell>
          <cell r="AB72">
            <v>0</v>
          </cell>
          <cell r="AC72">
            <v>0</v>
          </cell>
          <cell r="AD72">
            <v>0</v>
          </cell>
          <cell r="AE72">
            <v>0</v>
          </cell>
          <cell r="AF72">
            <v>0</v>
          </cell>
          <cell r="AG72">
            <v>0</v>
          </cell>
          <cell r="AH72">
            <v>0</v>
          </cell>
        </row>
        <row r="73">
          <cell r="A73" t="str">
            <v>50007000C</v>
          </cell>
          <cell r="B73" t="str">
            <v xml:space="preserve">ROLLO CASSETTE </v>
          </cell>
          <cell r="C73" t="str">
            <v>RP</v>
          </cell>
          <cell r="D73">
            <v>0</v>
          </cell>
          <cell r="E73">
            <v>0</v>
          </cell>
          <cell r="F73">
            <v>0</v>
          </cell>
          <cell r="G73">
            <v>0</v>
          </cell>
          <cell r="H73">
            <v>0</v>
          </cell>
          <cell r="I73">
            <v>0</v>
          </cell>
          <cell r="J73">
            <v>0</v>
          </cell>
          <cell r="K73">
            <v>0</v>
          </cell>
          <cell r="L73">
            <v>0</v>
          </cell>
          <cell r="M73">
            <v>0</v>
          </cell>
          <cell r="N73">
            <v>0</v>
          </cell>
          <cell r="O73">
            <v>0</v>
          </cell>
          <cell r="P73">
            <v>0</v>
          </cell>
          <cell r="Q73">
            <v>0</v>
          </cell>
          <cell r="R73">
            <v>0</v>
          </cell>
          <cell r="S73">
            <v>0</v>
          </cell>
          <cell r="T73">
            <v>0</v>
          </cell>
          <cell r="U73">
            <v>0</v>
          </cell>
          <cell r="V73">
            <v>0</v>
          </cell>
          <cell r="W73">
            <v>0</v>
          </cell>
          <cell r="X73">
            <v>0</v>
          </cell>
          <cell r="Y73">
            <v>0</v>
          </cell>
          <cell r="Z73">
            <v>0</v>
          </cell>
          <cell r="AA73">
            <v>0</v>
          </cell>
          <cell r="AB73">
            <v>0</v>
          </cell>
          <cell r="AC73">
            <v>0</v>
          </cell>
          <cell r="AD73">
            <v>0</v>
          </cell>
          <cell r="AE73">
            <v>0</v>
          </cell>
          <cell r="AF73">
            <v>0</v>
          </cell>
          <cell r="AG73">
            <v>0</v>
          </cell>
          <cell r="AH73">
            <v>0</v>
          </cell>
        </row>
        <row r="74">
          <cell r="A74" t="str">
            <v>50011879A</v>
          </cell>
          <cell r="B74" t="str">
            <v>ROLLO CASSETTE FRONT</v>
          </cell>
          <cell r="C74" t="str">
            <v>DH</v>
          </cell>
          <cell r="D74">
            <v>0</v>
          </cell>
          <cell r="E74">
            <v>0</v>
          </cell>
          <cell r="F74">
            <v>0</v>
          </cell>
          <cell r="G74">
            <v>0</v>
          </cell>
          <cell r="H74">
            <v>0</v>
          </cell>
          <cell r="I74">
            <v>0</v>
          </cell>
          <cell r="J74">
            <v>0</v>
          </cell>
          <cell r="K74">
            <v>0</v>
          </cell>
          <cell r="L74">
            <v>0</v>
          </cell>
          <cell r="M74">
            <v>0</v>
          </cell>
          <cell r="N74">
            <v>0</v>
          </cell>
          <cell r="O74">
            <v>0</v>
          </cell>
          <cell r="P74">
            <v>0</v>
          </cell>
          <cell r="Q74">
            <v>0</v>
          </cell>
          <cell r="R74">
            <v>0</v>
          </cell>
          <cell r="S74">
            <v>0</v>
          </cell>
          <cell r="T74">
            <v>0</v>
          </cell>
          <cell r="U74">
            <v>0</v>
          </cell>
          <cell r="V74">
            <v>0</v>
          </cell>
          <cell r="W74">
            <v>0</v>
          </cell>
          <cell r="X74">
            <v>0</v>
          </cell>
          <cell r="Y74">
            <v>0</v>
          </cell>
          <cell r="Z74">
            <v>0</v>
          </cell>
          <cell r="AA74">
            <v>0</v>
          </cell>
          <cell r="AB74">
            <v>0</v>
          </cell>
          <cell r="AC74">
            <v>0</v>
          </cell>
          <cell r="AD74">
            <v>0</v>
          </cell>
          <cell r="AE74">
            <v>0</v>
          </cell>
          <cell r="AF74">
            <v>0</v>
          </cell>
          <cell r="AG74">
            <v>0</v>
          </cell>
          <cell r="AH74">
            <v>0</v>
          </cell>
        </row>
        <row r="75">
          <cell r="A75" t="str">
            <v>50007575C</v>
          </cell>
          <cell r="B75" t="str">
            <v>ROLLO CASSETTE REAR</v>
          </cell>
          <cell r="C75" t="str">
            <v>DH</v>
          </cell>
          <cell r="D75">
            <v>0</v>
          </cell>
          <cell r="E75">
            <v>0</v>
          </cell>
          <cell r="F75">
            <v>0</v>
          </cell>
          <cell r="G75">
            <v>0</v>
          </cell>
          <cell r="H75">
            <v>0</v>
          </cell>
          <cell r="I75">
            <v>0</v>
          </cell>
          <cell r="J75">
            <v>0</v>
          </cell>
          <cell r="K75">
            <v>0</v>
          </cell>
          <cell r="L75">
            <v>0</v>
          </cell>
          <cell r="M75">
            <v>0</v>
          </cell>
          <cell r="N75">
            <v>0</v>
          </cell>
          <cell r="O75">
            <v>0</v>
          </cell>
          <cell r="P75">
            <v>0</v>
          </cell>
          <cell r="Q75">
            <v>0</v>
          </cell>
          <cell r="R75">
            <v>0</v>
          </cell>
          <cell r="S75">
            <v>0</v>
          </cell>
          <cell r="T75">
            <v>0</v>
          </cell>
          <cell r="U75">
            <v>0</v>
          </cell>
          <cell r="V75">
            <v>0</v>
          </cell>
          <cell r="W75">
            <v>0</v>
          </cell>
          <cell r="X75">
            <v>0</v>
          </cell>
          <cell r="Y75">
            <v>0</v>
          </cell>
          <cell r="Z75">
            <v>0</v>
          </cell>
          <cell r="AA75">
            <v>0</v>
          </cell>
          <cell r="AB75">
            <v>0</v>
          </cell>
          <cell r="AC75">
            <v>0</v>
          </cell>
          <cell r="AD75">
            <v>0</v>
          </cell>
          <cell r="AE75">
            <v>0</v>
          </cell>
          <cell r="AF75">
            <v>0</v>
          </cell>
          <cell r="AG75">
            <v>0</v>
          </cell>
          <cell r="AH75">
            <v>0</v>
          </cell>
        </row>
        <row r="76">
          <cell r="A76" t="str">
            <v>50008956E</v>
          </cell>
          <cell r="B76" t="str">
            <v>CENTER CROSS MEMBER ASSY</v>
          </cell>
          <cell r="C76" t="str">
            <v>YG</v>
          </cell>
          <cell r="D76">
            <v>0</v>
          </cell>
          <cell r="E76">
            <v>0</v>
          </cell>
          <cell r="F76">
            <v>0</v>
          </cell>
          <cell r="G76">
            <v>0</v>
          </cell>
          <cell r="H76">
            <v>0</v>
          </cell>
          <cell r="I76">
            <v>0</v>
          </cell>
          <cell r="J76">
            <v>0</v>
          </cell>
          <cell r="K76">
            <v>0</v>
          </cell>
          <cell r="L76">
            <v>0</v>
          </cell>
          <cell r="M76">
            <v>0</v>
          </cell>
          <cell r="N76">
            <v>0</v>
          </cell>
          <cell r="O76">
            <v>0</v>
          </cell>
          <cell r="P76">
            <v>0</v>
          </cell>
          <cell r="Q76">
            <v>0</v>
          </cell>
          <cell r="R76">
            <v>0</v>
          </cell>
          <cell r="S76">
            <v>0</v>
          </cell>
          <cell r="T76">
            <v>0</v>
          </cell>
          <cell r="U76">
            <v>0</v>
          </cell>
          <cell r="V76">
            <v>0</v>
          </cell>
          <cell r="W76">
            <v>0</v>
          </cell>
          <cell r="X76">
            <v>0</v>
          </cell>
          <cell r="Y76">
            <v>0</v>
          </cell>
          <cell r="Z76">
            <v>0</v>
          </cell>
          <cell r="AA76">
            <v>0</v>
          </cell>
          <cell r="AB76">
            <v>0</v>
          </cell>
          <cell r="AC76">
            <v>0</v>
          </cell>
          <cell r="AD76">
            <v>0</v>
          </cell>
          <cell r="AE76">
            <v>0</v>
          </cell>
          <cell r="AF76">
            <v>0</v>
          </cell>
          <cell r="AG76">
            <v>0</v>
          </cell>
          <cell r="AH76">
            <v>0</v>
          </cell>
        </row>
        <row r="77">
          <cell r="A77" t="str">
            <v>50009042D</v>
          </cell>
          <cell r="B77" t="str">
            <v>ROLLO CASSETTE ASSY</v>
          </cell>
          <cell r="C77" t="str">
            <v>YG</v>
          </cell>
          <cell r="D77">
            <v>0</v>
          </cell>
          <cell r="E77">
            <v>0</v>
          </cell>
          <cell r="F77">
            <v>0</v>
          </cell>
          <cell r="G77">
            <v>0</v>
          </cell>
          <cell r="H77">
            <v>0</v>
          </cell>
          <cell r="I77">
            <v>0</v>
          </cell>
          <cell r="J77">
            <v>0</v>
          </cell>
          <cell r="K77">
            <v>0</v>
          </cell>
          <cell r="L77">
            <v>0</v>
          </cell>
          <cell r="M77">
            <v>0</v>
          </cell>
          <cell r="N77">
            <v>0</v>
          </cell>
          <cell r="O77">
            <v>0</v>
          </cell>
          <cell r="P77">
            <v>0</v>
          </cell>
          <cell r="Q77">
            <v>0</v>
          </cell>
          <cell r="R77">
            <v>0</v>
          </cell>
          <cell r="S77">
            <v>0</v>
          </cell>
          <cell r="T77">
            <v>0</v>
          </cell>
          <cell r="U77">
            <v>0</v>
          </cell>
          <cell r="V77">
            <v>0</v>
          </cell>
          <cell r="W77">
            <v>0</v>
          </cell>
          <cell r="X77">
            <v>0</v>
          </cell>
          <cell r="Y77">
            <v>0</v>
          </cell>
          <cell r="Z77">
            <v>0</v>
          </cell>
          <cell r="AA77">
            <v>0</v>
          </cell>
          <cell r="AB77">
            <v>0</v>
          </cell>
          <cell r="AC77">
            <v>0</v>
          </cell>
          <cell r="AD77">
            <v>0</v>
          </cell>
          <cell r="AE77">
            <v>0</v>
          </cell>
          <cell r="AF77">
            <v>0</v>
          </cell>
          <cell r="AG77">
            <v>0</v>
          </cell>
          <cell r="AH77">
            <v>0</v>
          </cell>
        </row>
        <row r="78">
          <cell r="A78" t="str">
            <v>50009079E</v>
          </cell>
          <cell r="B78" t="str">
            <v>GLASS REINFORCEMENT ASSY</v>
          </cell>
          <cell r="C78" t="str">
            <v>YG</v>
          </cell>
          <cell r="D78">
            <v>0</v>
          </cell>
          <cell r="E78">
            <v>0</v>
          </cell>
          <cell r="F78">
            <v>0</v>
          </cell>
          <cell r="G78">
            <v>0</v>
          </cell>
          <cell r="H78">
            <v>0</v>
          </cell>
          <cell r="I78">
            <v>0</v>
          </cell>
          <cell r="J78">
            <v>0</v>
          </cell>
          <cell r="K78">
            <v>0</v>
          </cell>
          <cell r="L78">
            <v>0</v>
          </cell>
          <cell r="M78">
            <v>0</v>
          </cell>
          <cell r="N78">
            <v>0</v>
          </cell>
          <cell r="O78">
            <v>0</v>
          </cell>
          <cell r="P78">
            <v>0</v>
          </cell>
          <cell r="Q78">
            <v>0</v>
          </cell>
          <cell r="R78">
            <v>0</v>
          </cell>
          <cell r="S78">
            <v>0</v>
          </cell>
          <cell r="T78">
            <v>0</v>
          </cell>
          <cell r="U78">
            <v>0</v>
          </cell>
          <cell r="V78">
            <v>0</v>
          </cell>
          <cell r="W78">
            <v>0</v>
          </cell>
          <cell r="X78">
            <v>0</v>
          </cell>
          <cell r="Y78">
            <v>0</v>
          </cell>
          <cell r="Z78">
            <v>0</v>
          </cell>
          <cell r="AA78">
            <v>0</v>
          </cell>
          <cell r="AB78">
            <v>0</v>
          </cell>
          <cell r="AC78">
            <v>0</v>
          </cell>
          <cell r="AD78">
            <v>0</v>
          </cell>
          <cell r="AE78">
            <v>0</v>
          </cell>
          <cell r="AF78">
            <v>0</v>
          </cell>
          <cell r="AG78">
            <v>0</v>
          </cell>
          <cell r="AH78">
            <v>0</v>
          </cell>
        </row>
        <row r="79">
          <cell r="A79" t="str">
            <v>50009719C</v>
          </cell>
          <cell r="B79" t="str">
            <v>GLASS REINFORCEMENT ASSY</v>
          </cell>
          <cell r="C79" t="str">
            <v>CK</v>
          </cell>
          <cell r="D79">
            <v>0</v>
          </cell>
          <cell r="E79">
            <v>0</v>
          </cell>
          <cell r="F79">
            <v>0</v>
          </cell>
          <cell r="G79">
            <v>0</v>
          </cell>
          <cell r="H79">
            <v>0</v>
          </cell>
          <cell r="I79">
            <v>0</v>
          </cell>
          <cell r="J79">
            <v>0</v>
          </cell>
          <cell r="K79">
            <v>0</v>
          </cell>
          <cell r="L79">
            <v>0</v>
          </cell>
          <cell r="M79">
            <v>0</v>
          </cell>
          <cell r="N79">
            <v>0</v>
          </cell>
          <cell r="O79">
            <v>0</v>
          </cell>
          <cell r="P79">
            <v>0</v>
          </cell>
          <cell r="Q79">
            <v>0</v>
          </cell>
          <cell r="R79">
            <v>0</v>
          </cell>
          <cell r="S79">
            <v>0</v>
          </cell>
          <cell r="T79">
            <v>0</v>
          </cell>
          <cell r="U79">
            <v>0</v>
          </cell>
          <cell r="V79">
            <v>0</v>
          </cell>
          <cell r="W79">
            <v>0</v>
          </cell>
          <cell r="X79">
            <v>0</v>
          </cell>
          <cell r="Y79">
            <v>0</v>
          </cell>
          <cell r="Z79">
            <v>0</v>
          </cell>
          <cell r="AA79">
            <v>0</v>
          </cell>
          <cell r="AB79">
            <v>0</v>
          </cell>
          <cell r="AC79">
            <v>0</v>
          </cell>
          <cell r="AD79">
            <v>0</v>
          </cell>
          <cell r="AE79">
            <v>0</v>
          </cell>
          <cell r="AF79">
            <v>0</v>
          </cell>
          <cell r="AG79">
            <v>0</v>
          </cell>
          <cell r="AH79">
            <v>0</v>
          </cell>
        </row>
        <row r="80">
          <cell r="A80" t="str">
            <v>50009743E</v>
          </cell>
          <cell r="B80" t="str">
            <v>ROLLO CASSETTE ASSY</v>
          </cell>
          <cell r="C80" t="str">
            <v>CK</v>
          </cell>
          <cell r="D80">
            <v>0</v>
          </cell>
          <cell r="E80">
            <v>0</v>
          </cell>
          <cell r="F80">
            <v>0</v>
          </cell>
          <cell r="G80">
            <v>0</v>
          </cell>
          <cell r="H80">
            <v>0</v>
          </cell>
          <cell r="I80">
            <v>0</v>
          </cell>
          <cell r="J80">
            <v>0</v>
          </cell>
          <cell r="K80">
            <v>0</v>
          </cell>
          <cell r="L80">
            <v>0</v>
          </cell>
          <cell r="M80">
            <v>0</v>
          </cell>
          <cell r="N80">
            <v>0</v>
          </cell>
          <cell r="O80">
            <v>0</v>
          </cell>
          <cell r="P80">
            <v>0</v>
          </cell>
          <cell r="Q80">
            <v>0</v>
          </cell>
          <cell r="R80">
            <v>0</v>
          </cell>
          <cell r="S80">
            <v>0</v>
          </cell>
          <cell r="T80">
            <v>0</v>
          </cell>
          <cell r="U80">
            <v>0</v>
          </cell>
          <cell r="V80">
            <v>0</v>
          </cell>
          <cell r="W80">
            <v>0</v>
          </cell>
          <cell r="X80">
            <v>0</v>
          </cell>
          <cell r="Y80">
            <v>0</v>
          </cell>
          <cell r="Z80">
            <v>0</v>
          </cell>
          <cell r="AA80">
            <v>0</v>
          </cell>
          <cell r="AB80">
            <v>0</v>
          </cell>
          <cell r="AC80">
            <v>0</v>
          </cell>
          <cell r="AD80">
            <v>0</v>
          </cell>
          <cell r="AE80">
            <v>0</v>
          </cell>
          <cell r="AF80">
            <v>0</v>
          </cell>
          <cell r="AG80">
            <v>0</v>
          </cell>
          <cell r="AH80">
            <v>0</v>
          </cell>
        </row>
        <row r="81">
          <cell r="A81" t="str">
            <v>50009766A</v>
          </cell>
          <cell r="B81" t="str">
            <v>BRACKET MECHANISM GUIDE FRONT LH</v>
          </cell>
          <cell r="C81" t="str">
            <v>CK</v>
          </cell>
          <cell r="D81">
            <v>0</v>
          </cell>
          <cell r="E81">
            <v>0</v>
          </cell>
          <cell r="F81">
            <v>0</v>
          </cell>
          <cell r="G81">
            <v>0</v>
          </cell>
          <cell r="H81">
            <v>0</v>
          </cell>
          <cell r="I81">
            <v>0</v>
          </cell>
          <cell r="J81">
            <v>0</v>
          </cell>
          <cell r="K81">
            <v>0</v>
          </cell>
          <cell r="L81">
            <v>0</v>
          </cell>
          <cell r="M81">
            <v>0</v>
          </cell>
          <cell r="N81">
            <v>0</v>
          </cell>
          <cell r="O81">
            <v>0</v>
          </cell>
          <cell r="P81">
            <v>0</v>
          </cell>
          <cell r="Q81">
            <v>0</v>
          </cell>
          <cell r="R81">
            <v>0</v>
          </cell>
          <cell r="S81">
            <v>0</v>
          </cell>
          <cell r="T81">
            <v>0</v>
          </cell>
          <cell r="U81">
            <v>0</v>
          </cell>
          <cell r="V81">
            <v>0</v>
          </cell>
          <cell r="W81">
            <v>0</v>
          </cell>
          <cell r="X81">
            <v>0</v>
          </cell>
          <cell r="Y81">
            <v>0</v>
          </cell>
          <cell r="Z81">
            <v>0</v>
          </cell>
          <cell r="AA81">
            <v>0</v>
          </cell>
          <cell r="AB81">
            <v>0</v>
          </cell>
          <cell r="AC81">
            <v>0</v>
          </cell>
          <cell r="AD81">
            <v>0</v>
          </cell>
          <cell r="AE81">
            <v>0</v>
          </cell>
          <cell r="AF81">
            <v>0</v>
          </cell>
          <cell r="AG81">
            <v>0</v>
          </cell>
          <cell r="AH81">
            <v>0</v>
          </cell>
        </row>
        <row r="82">
          <cell r="A82" t="str">
            <v>50009768A</v>
          </cell>
          <cell r="B82" t="str">
            <v>BRACKET MECHANISM GUIDE FRONT RH</v>
          </cell>
          <cell r="C82" t="str">
            <v>CK</v>
          </cell>
          <cell r="D82">
            <v>0</v>
          </cell>
          <cell r="E82">
            <v>0</v>
          </cell>
          <cell r="F82">
            <v>0</v>
          </cell>
          <cell r="G82">
            <v>0</v>
          </cell>
          <cell r="H82">
            <v>0</v>
          </cell>
          <cell r="I82">
            <v>0</v>
          </cell>
          <cell r="J82">
            <v>0</v>
          </cell>
          <cell r="K82">
            <v>0</v>
          </cell>
          <cell r="L82">
            <v>0</v>
          </cell>
          <cell r="M82">
            <v>0</v>
          </cell>
          <cell r="N82">
            <v>0</v>
          </cell>
          <cell r="O82">
            <v>0</v>
          </cell>
          <cell r="P82">
            <v>0</v>
          </cell>
          <cell r="Q82">
            <v>0</v>
          </cell>
          <cell r="R82">
            <v>0</v>
          </cell>
          <cell r="S82">
            <v>0</v>
          </cell>
          <cell r="T82">
            <v>0</v>
          </cell>
          <cell r="U82">
            <v>0</v>
          </cell>
          <cell r="V82">
            <v>0</v>
          </cell>
          <cell r="W82">
            <v>0</v>
          </cell>
          <cell r="X82">
            <v>0</v>
          </cell>
          <cell r="Y82">
            <v>0</v>
          </cell>
          <cell r="Z82">
            <v>0</v>
          </cell>
          <cell r="AA82">
            <v>0</v>
          </cell>
          <cell r="AB82">
            <v>0</v>
          </cell>
          <cell r="AC82">
            <v>0</v>
          </cell>
          <cell r="AD82">
            <v>0</v>
          </cell>
          <cell r="AE82">
            <v>0</v>
          </cell>
          <cell r="AF82">
            <v>0</v>
          </cell>
          <cell r="AG82">
            <v>0</v>
          </cell>
          <cell r="AH82">
            <v>0</v>
          </cell>
        </row>
        <row r="83">
          <cell r="A83" t="str">
            <v>50009770B</v>
          </cell>
          <cell r="B83" t="str">
            <v>BRACKET SIDE ASSY LH</v>
          </cell>
          <cell r="C83" t="str">
            <v>CK</v>
          </cell>
          <cell r="D83">
            <v>0</v>
          </cell>
          <cell r="E83">
            <v>0</v>
          </cell>
          <cell r="F83">
            <v>0</v>
          </cell>
          <cell r="G83">
            <v>0</v>
          </cell>
          <cell r="H83">
            <v>0</v>
          </cell>
          <cell r="I83">
            <v>0</v>
          </cell>
          <cell r="J83">
            <v>0</v>
          </cell>
          <cell r="K83">
            <v>0</v>
          </cell>
          <cell r="L83">
            <v>0</v>
          </cell>
          <cell r="M83">
            <v>0</v>
          </cell>
          <cell r="N83">
            <v>0</v>
          </cell>
          <cell r="O83">
            <v>0</v>
          </cell>
          <cell r="P83">
            <v>0</v>
          </cell>
          <cell r="Q83">
            <v>0</v>
          </cell>
          <cell r="R83">
            <v>0</v>
          </cell>
          <cell r="S83">
            <v>0</v>
          </cell>
          <cell r="T83">
            <v>0</v>
          </cell>
          <cell r="U83">
            <v>0</v>
          </cell>
          <cell r="V83">
            <v>0</v>
          </cell>
          <cell r="W83">
            <v>0</v>
          </cell>
          <cell r="X83">
            <v>0</v>
          </cell>
          <cell r="Y83">
            <v>0</v>
          </cell>
          <cell r="Z83">
            <v>0</v>
          </cell>
          <cell r="AA83">
            <v>0</v>
          </cell>
          <cell r="AB83">
            <v>0</v>
          </cell>
          <cell r="AC83">
            <v>0</v>
          </cell>
          <cell r="AD83">
            <v>0</v>
          </cell>
          <cell r="AE83">
            <v>0</v>
          </cell>
          <cell r="AF83">
            <v>0</v>
          </cell>
          <cell r="AG83">
            <v>0</v>
          </cell>
          <cell r="AH83">
            <v>0</v>
          </cell>
        </row>
        <row r="84">
          <cell r="A84" t="str">
            <v>50009772B</v>
          </cell>
          <cell r="B84" t="str">
            <v>BRACKET SIDE ASSY RH</v>
          </cell>
          <cell r="C84" t="str">
            <v>CK</v>
          </cell>
          <cell r="D84">
            <v>0</v>
          </cell>
          <cell r="E84">
            <v>0</v>
          </cell>
          <cell r="F84">
            <v>0</v>
          </cell>
          <cell r="G84">
            <v>0</v>
          </cell>
          <cell r="H84">
            <v>0</v>
          </cell>
          <cell r="I84">
            <v>0</v>
          </cell>
          <cell r="J84">
            <v>0</v>
          </cell>
          <cell r="K84">
            <v>0</v>
          </cell>
          <cell r="L84">
            <v>0</v>
          </cell>
          <cell r="M84">
            <v>0</v>
          </cell>
          <cell r="N84">
            <v>0</v>
          </cell>
          <cell r="O84">
            <v>0</v>
          </cell>
          <cell r="P84">
            <v>0</v>
          </cell>
          <cell r="Q84">
            <v>0</v>
          </cell>
          <cell r="R84">
            <v>0</v>
          </cell>
          <cell r="S84">
            <v>0</v>
          </cell>
          <cell r="T84">
            <v>0</v>
          </cell>
          <cell r="U84">
            <v>0</v>
          </cell>
          <cell r="V84">
            <v>0</v>
          </cell>
          <cell r="W84">
            <v>0</v>
          </cell>
          <cell r="X84">
            <v>0</v>
          </cell>
          <cell r="Y84">
            <v>0</v>
          </cell>
          <cell r="Z84">
            <v>0</v>
          </cell>
          <cell r="AA84">
            <v>0</v>
          </cell>
          <cell r="AB84">
            <v>0</v>
          </cell>
          <cell r="AC84">
            <v>0</v>
          </cell>
          <cell r="AD84">
            <v>0</v>
          </cell>
          <cell r="AE84">
            <v>0</v>
          </cell>
          <cell r="AF84">
            <v>0</v>
          </cell>
          <cell r="AG84">
            <v>0</v>
          </cell>
          <cell r="AH84">
            <v>0</v>
          </cell>
        </row>
        <row r="85">
          <cell r="A85" t="str">
            <v>50000087C</v>
          </cell>
          <cell r="B85" t="str">
            <v>PANEL SUNSHADE</v>
          </cell>
          <cell r="C85" t="str">
            <v>J200</v>
          </cell>
          <cell r="D85">
            <v>0</v>
          </cell>
          <cell r="E85">
            <v>0</v>
          </cell>
          <cell r="F85">
            <v>0</v>
          </cell>
          <cell r="G85">
            <v>0</v>
          </cell>
          <cell r="H85">
            <v>0</v>
          </cell>
          <cell r="I85">
            <v>0</v>
          </cell>
          <cell r="J85">
            <v>0</v>
          </cell>
          <cell r="K85">
            <v>0</v>
          </cell>
          <cell r="L85">
            <v>0</v>
          </cell>
          <cell r="M85">
            <v>0</v>
          </cell>
          <cell r="N85">
            <v>0</v>
          </cell>
          <cell r="O85">
            <v>0</v>
          </cell>
          <cell r="P85">
            <v>0</v>
          </cell>
          <cell r="Q85">
            <v>0</v>
          </cell>
          <cell r="R85">
            <v>0</v>
          </cell>
          <cell r="S85">
            <v>0</v>
          </cell>
          <cell r="T85">
            <v>0</v>
          </cell>
          <cell r="U85">
            <v>0</v>
          </cell>
          <cell r="V85">
            <v>0</v>
          </cell>
          <cell r="W85">
            <v>0</v>
          </cell>
          <cell r="X85">
            <v>0</v>
          </cell>
          <cell r="Y85">
            <v>0</v>
          </cell>
          <cell r="Z85">
            <v>0</v>
          </cell>
          <cell r="AA85">
            <v>0</v>
          </cell>
          <cell r="AB85">
            <v>0</v>
          </cell>
          <cell r="AC85">
            <v>0</v>
          </cell>
          <cell r="AD85">
            <v>0</v>
          </cell>
          <cell r="AE85">
            <v>0</v>
          </cell>
          <cell r="AF85">
            <v>0</v>
          </cell>
          <cell r="AG85">
            <v>0</v>
          </cell>
          <cell r="AH85">
            <v>0</v>
          </cell>
        </row>
        <row r="86">
          <cell r="A86" t="str">
            <v>50009937C</v>
          </cell>
          <cell r="B86" t="str">
            <v>GLASS REINFORCEMENT ASSY</v>
          </cell>
          <cell r="C86" t="str">
            <v>IK</v>
          </cell>
          <cell r="D86">
            <v>0</v>
          </cell>
          <cell r="E86">
            <v>0</v>
          </cell>
          <cell r="F86">
            <v>0</v>
          </cell>
          <cell r="G86">
            <v>0</v>
          </cell>
          <cell r="H86">
            <v>0</v>
          </cell>
          <cell r="I86">
            <v>0</v>
          </cell>
          <cell r="J86">
            <v>0</v>
          </cell>
          <cell r="K86">
            <v>0</v>
          </cell>
          <cell r="L86">
            <v>0</v>
          </cell>
          <cell r="M86">
            <v>0</v>
          </cell>
          <cell r="N86">
            <v>0</v>
          </cell>
          <cell r="O86">
            <v>0</v>
          </cell>
          <cell r="P86">
            <v>0</v>
          </cell>
          <cell r="Q86">
            <v>0</v>
          </cell>
          <cell r="R86">
            <v>0</v>
          </cell>
          <cell r="S86">
            <v>0</v>
          </cell>
          <cell r="T86">
            <v>0</v>
          </cell>
          <cell r="U86">
            <v>0</v>
          </cell>
          <cell r="V86">
            <v>0</v>
          </cell>
          <cell r="W86">
            <v>0</v>
          </cell>
          <cell r="X86">
            <v>0</v>
          </cell>
          <cell r="Y86">
            <v>0</v>
          </cell>
          <cell r="Z86">
            <v>0</v>
          </cell>
          <cell r="AA86">
            <v>0</v>
          </cell>
          <cell r="AB86">
            <v>0</v>
          </cell>
          <cell r="AC86">
            <v>0</v>
          </cell>
          <cell r="AD86">
            <v>0</v>
          </cell>
          <cell r="AE86">
            <v>0</v>
          </cell>
          <cell r="AF86">
            <v>0</v>
          </cell>
          <cell r="AG86">
            <v>0</v>
          </cell>
          <cell r="AH86">
            <v>0</v>
          </cell>
        </row>
        <row r="87">
          <cell r="A87" t="str">
            <v>50010025E</v>
          </cell>
          <cell r="B87" t="str">
            <v>ROLLO CASSETTE ASSY</v>
          </cell>
          <cell r="C87" t="str">
            <v>IK</v>
          </cell>
          <cell r="D87">
            <v>0</v>
          </cell>
          <cell r="E87">
            <v>0</v>
          </cell>
          <cell r="F87">
            <v>0</v>
          </cell>
          <cell r="G87">
            <v>0</v>
          </cell>
          <cell r="H87">
            <v>0</v>
          </cell>
          <cell r="I87">
            <v>0</v>
          </cell>
          <cell r="J87">
            <v>0</v>
          </cell>
          <cell r="K87">
            <v>0</v>
          </cell>
          <cell r="L87">
            <v>180</v>
          </cell>
          <cell r="M87">
            <v>0</v>
          </cell>
          <cell r="N87">
            <v>0</v>
          </cell>
          <cell r="O87">
            <v>0</v>
          </cell>
          <cell r="P87">
            <v>0</v>
          </cell>
          <cell r="Q87">
            <v>0</v>
          </cell>
          <cell r="R87">
            <v>0</v>
          </cell>
          <cell r="S87">
            <v>0</v>
          </cell>
          <cell r="T87">
            <v>0</v>
          </cell>
          <cell r="U87">
            <v>0</v>
          </cell>
          <cell r="V87">
            <v>0</v>
          </cell>
          <cell r="W87">
            <v>0</v>
          </cell>
          <cell r="X87">
            <v>0</v>
          </cell>
          <cell r="Y87">
            <v>0</v>
          </cell>
          <cell r="Z87">
            <v>0</v>
          </cell>
          <cell r="AA87">
            <v>0</v>
          </cell>
          <cell r="AB87">
            <v>0</v>
          </cell>
          <cell r="AC87">
            <v>0</v>
          </cell>
          <cell r="AD87">
            <v>0</v>
          </cell>
          <cell r="AE87">
            <v>0</v>
          </cell>
          <cell r="AF87">
            <v>0</v>
          </cell>
          <cell r="AG87">
            <v>0</v>
          </cell>
          <cell r="AH87">
            <v>0</v>
          </cell>
        </row>
        <row r="88">
          <cell r="A88" t="str">
            <v>50009971C</v>
          </cell>
          <cell r="B88" t="str">
            <v>BRACKET MECHANISM GUIDE FRONT LH</v>
          </cell>
          <cell r="C88" t="str">
            <v>IK</v>
          </cell>
          <cell r="D88">
            <v>0</v>
          </cell>
          <cell r="E88">
            <v>0</v>
          </cell>
          <cell r="F88">
            <v>0</v>
          </cell>
          <cell r="G88">
            <v>0</v>
          </cell>
          <cell r="H88">
            <v>0</v>
          </cell>
          <cell r="I88">
            <v>0</v>
          </cell>
          <cell r="J88">
            <v>0</v>
          </cell>
          <cell r="K88">
            <v>0</v>
          </cell>
          <cell r="L88">
            <v>200</v>
          </cell>
          <cell r="M88">
            <v>0</v>
          </cell>
          <cell r="N88">
            <v>0</v>
          </cell>
          <cell r="O88">
            <v>0</v>
          </cell>
          <cell r="P88">
            <v>0</v>
          </cell>
          <cell r="Q88">
            <v>0</v>
          </cell>
          <cell r="R88">
            <v>0</v>
          </cell>
          <cell r="S88">
            <v>0</v>
          </cell>
          <cell r="T88">
            <v>0</v>
          </cell>
          <cell r="U88">
            <v>0</v>
          </cell>
          <cell r="V88">
            <v>0</v>
          </cell>
          <cell r="W88">
            <v>0</v>
          </cell>
          <cell r="X88">
            <v>0</v>
          </cell>
          <cell r="Y88">
            <v>0</v>
          </cell>
          <cell r="Z88">
            <v>0</v>
          </cell>
          <cell r="AA88">
            <v>0</v>
          </cell>
          <cell r="AB88">
            <v>0</v>
          </cell>
          <cell r="AC88">
            <v>0</v>
          </cell>
          <cell r="AD88">
            <v>0</v>
          </cell>
          <cell r="AE88">
            <v>0</v>
          </cell>
          <cell r="AF88">
            <v>0</v>
          </cell>
          <cell r="AG88">
            <v>0</v>
          </cell>
          <cell r="AH88">
            <v>0</v>
          </cell>
        </row>
        <row r="89">
          <cell r="A89" t="str">
            <v>50009973C</v>
          </cell>
          <cell r="B89" t="str">
            <v>BRACKET MECHANISM GUIDE FRONT RH</v>
          </cell>
          <cell r="C89" t="str">
            <v>IK</v>
          </cell>
          <cell r="D89">
            <v>0</v>
          </cell>
          <cell r="E89">
            <v>0</v>
          </cell>
          <cell r="F89">
            <v>0</v>
          </cell>
          <cell r="G89">
            <v>0</v>
          </cell>
          <cell r="H89">
            <v>0</v>
          </cell>
          <cell r="I89">
            <v>0</v>
          </cell>
          <cell r="J89">
            <v>0</v>
          </cell>
          <cell r="K89">
            <v>0</v>
          </cell>
          <cell r="L89">
            <v>200</v>
          </cell>
          <cell r="M89">
            <v>0</v>
          </cell>
          <cell r="N89">
            <v>0</v>
          </cell>
          <cell r="O89">
            <v>0</v>
          </cell>
          <cell r="P89">
            <v>0</v>
          </cell>
          <cell r="Q89">
            <v>0</v>
          </cell>
          <cell r="R89">
            <v>0</v>
          </cell>
          <cell r="S89">
            <v>0</v>
          </cell>
          <cell r="T89">
            <v>0</v>
          </cell>
          <cell r="U89">
            <v>0</v>
          </cell>
          <cell r="V89">
            <v>0</v>
          </cell>
          <cell r="W89">
            <v>0</v>
          </cell>
          <cell r="X89">
            <v>0</v>
          </cell>
          <cell r="Y89">
            <v>0</v>
          </cell>
          <cell r="Z89">
            <v>0</v>
          </cell>
          <cell r="AA89">
            <v>0</v>
          </cell>
          <cell r="AB89">
            <v>0</v>
          </cell>
          <cell r="AC89">
            <v>0</v>
          </cell>
          <cell r="AD89">
            <v>0</v>
          </cell>
          <cell r="AE89">
            <v>0</v>
          </cell>
          <cell r="AF89">
            <v>0</v>
          </cell>
          <cell r="AG89">
            <v>0</v>
          </cell>
          <cell r="AH89">
            <v>0</v>
          </cell>
        </row>
        <row r="90">
          <cell r="A90" t="str">
            <v>50009975B</v>
          </cell>
          <cell r="B90" t="str">
            <v>BRACKET SIDE ASSY LH</v>
          </cell>
          <cell r="C90" t="str">
            <v>IK</v>
          </cell>
          <cell r="D90">
            <v>0</v>
          </cell>
          <cell r="E90">
            <v>0</v>
          </cell>
          <cell r="F90">
            <v>0</v>
          </cell>
          <cell r="G90">
            <v>0</v>
          </cell>
          <cell r="H90">
            <v>0</v>
          </cell>
          <cell r="I90">
            <v>0</v>
          </cell>
          <cell r="J90">
            <v>0</v>
          </cell>
          <cell r="K90">
            <v>0</v>
          </cell>
          <cell r="L90">
            <v>200</v>
          </cell>
          <cell r="M90">
            <v>0</v>
          </cell>
          <cell r="N90">
            <v>0</v>
          </cell>
          <cell r="O90">
            <v>0</v>
          </cell>
          <cell r="P90">
            <v>0</v>
          </cell>
          <cell r="Q90">
            <v>0</v>
          </cell>
          <cell r="R90">
            <v>0</v>
          </cell>
          <cell r="S90">
            <v>0</v>
          </cell>
          <cell r="T90">
            <v>0</v>
          </cell>
          <cell r="U90">
            <v>0</v>
          </cell>
          <cell r="V90">
            <v>0</v>
          </cell>
          <cell r="W90">
            <v>0</v>
          </cell>
          <cell r="X90">
            <v>0</v>
          </cell>
          <cell r="Y90">
            <v>0</v>
          </cell>
          <cell r="Z90">
            <v>0</v>
          </cell>
          <cell r="AA90">
            <v>0</v>
          </cell>
          <cell r="AB90">
            <v>0</v>
          </cell>
          <cell r="AC90">
            <v>0</v>
          </cell>
          <cell r="AD90">
            <v>0</v>
          </cell>
          <cell r="AE90">
            <v>0</v>
          </cell>
          <cell r="AF90">
            <v>0</v>
          </cell>
          <cell r="AG90">
            <v>0</v>
          </cell>
          <cell r="AH90">
            <v>0</v>
          </cell>
        </row>
        <row r="91">
          <cell r="A91" t="str">
            <v>50009977B</v>
          </cell>
          <cell r="B91" t="str">
            <v>BRACKET SIDE ASSY RH</v>
          </cell>
          <cell r="C91" t="str">
            <v>IK</v>
          </cell>
          <cell r="D91">
            <v>0</v>
          </cell>
          <cell r="E91">
            <v>0</v>
          </cell>
          <cell r="F91">
            <v>0</v>
          </cell>
          <cell r="G91">
            <v>0</v>
          </cell>
          <cell r="H91">
            <v>0</v>
          </cell>
          <cell r="I91">
            <v>0</v>
          </cell>
          <cell r="J91">
            <v>0</v>
          </cell>
          <cell r="K91">
            <v>0</v>
          </cell>
          <cell r="L91">
            <v>0</v>
          </cell>
          <cell r="M91">
            <v>0</v>
          </cell>
          <cell r="N91">
            <v>0</v>
          </cell>
          <cell r="O91">
            <v>0</v>
          </cell>
          <cell r="P91">
            <v>0</v>
          </cell>
          <cell r="Q91">
            <v>0</v>
          </cell>
          <cell r="R91">
            <v>0</v>
          </cell>
          <cell r="S91">
            <v>0</v>
          </cell>
          <cell r="T91">
            <v>0</v>
          </cell>
          <cell r="U91">
            <v>0</v>
          </cell>
          <cell r="V91">
            <v>0</v>
          </cell>
          <cell r="W91">
            <v>0</v>
          </cell>
          <cell r="X91">
            <v>0</v>
          </cell>
          <cell r="Y91">
            <v>0</v>
          </cell>
          <cell r="Z91">
            <v>0</v>
          </cell>
          <cell r="AA91">
            <v>0</v>
          </cell>
          <cell r="AB91">
            <v>0</v>
          </cell>
          <cell r="AC91">
            <v>0</v>
          </cell>
          <cell r="AD91">
            <v>0</v>
          </cell>
          <cell r="AE91">
            <v>0</v>
          </cell>
          <cell r="AF91">
            <v>0</v>
          </cell>
          <cell r="AG91">
            <v>0</v>
          </cell>
          <cell r="AH91">
            <v>0</v>
          </cell>
        </row>
        <row r="92">
          <cell r="A92" t="str">
            <v>50010382C</v>
          </cell>
          <cell r="B92" t="str">
            <v>MIDDLE BEAM B</v>
          </cell>
          <cell r="C92" t="str">
            <v>LX2/ON-FRONT</v>
          </cell>
          <cell r="D92">
            <v>300</v>
          </cell>
          <cell r="E92">
            <v>300</v>
          </cell>
          <cell r="F92">
            <v>450</v>
          </cell>
          <cell r="G92">
            <v>300</v>
          </cell>
          <cell r="H92">
            <v>0</v>
          </cell>
          <cell r="I92">
            <v>0</v>
          </cell>
          <cell r="J92">
            <v>0</v>
          </cell>
          <cell r="K92">
            <v>0</v>
          </cell>
          <cell r="L92">
            <v>0</v>
          </cell>
          <cell r="M92">
            <v>0</v>
          </cell>
          <cell r="N92">
            <v>0</v>
          </cell>
          <cell r="O92">
            <v>0</v>
          </cell>
          <cell r="P92">
            <v>0</v>
          </cell>
          <cell r="Q92">
            <v>0</v>
          </cell>
          <cell r="R92">
            <v>0</v>
          </cell>
          <cell r="S92">
            <v>0</v>
          </cell>
          <cell r="T92">
            <v>0</v>
          </cell>
          <cell r="U92">
            <v>0</v>
          </cell>
          <cell r="V92">
            <v>0</v>
          </cell>
          <cell r="W92">
            <v>0</v>
          </cell>
          <cell r="X92">
            <v>0</v>
          </cell>
          <cell r="Y92">
            <v>0</v>
          </cell>
          <cell r="Z92">
            <v>0</v>
          </cell>
          <cell r="AA92">
            <v>0</v>
          </cell>
          <cell r="AB92">
            <v>0</v>
          </cell>
          <cell r="AC92">
            <v>0</v>
          </cell>
          <cell r="AD92">
            <v>0</v>
          </cell>
          <cell r="AE92">
            <v>0</v>
          </cell>
          <cell r="AF92">
            <v>0</v>
          </cell>
          <cell r="AG92">
            <v>0</v>
          </cell>
          <cell r="AH92">
            <v>0</v>
          </cell>
        </row>
        <row r="93">
          <cell r="A93" t="str">
            <v>50010980B</v>
          </cell>
          <cell r="B93" t="str">
            <v>MIDDLE BEAM C</v>
          </cell>
          <cell r="C93" t="str">
            <v>LX2-FRONT</v>
          </cell>
          <cell r="D93">
            <v>300</v>
          </cell>
          <cell r="E93">
            <v>0</v>
          </cell>
          <cell r="F93">
            <v>0</v>
          </cell>
          <cell r="G93">
            <v>300</v>
          </cell>
          <cell r="H93">
            <v>0</v>
          </cell>
          <cell r="I93">
            <v>0</v>
          </cell>
          <cell r="J93">
            <v>0</v>
          </cell>
          <cell r="K93">
            <v>0</v>
          </cell>
          <cell r="L93">
            <v>0</v>
          </cell>
          <cell r="M93">
            <v>0</v>
          </cell>
          <cell r="N93">
            <v>0</v>
          </cell>
          <cell r="O93">
            <v>0</v>
          </cell>
          <cell r="P93">
            <v>0</v>
          </cell>
          <cell r="Q93">
            <v>0</v>
          </cell>
          <cell r="R93">
            <v>0</v>
          </cell>
          <cell r="S93">
            <v>0</v>
          </cell>
          <cell r="T93">
            <v>0</v>
          </cell>
          <cell r="U93">
            <v>0</v>
          </cell>
          <cell r="V93">
            <v>0</v>
          </cell>
          <cell r="W93">
            <v>0</v>
          </cell>
          <cell r="X93">
            <v>0</v>
          </cell>
          <cell r="Y93">
            <v>0</v>
          </cell>
          <cell r="Z93">
            <v>0</v>
          </cell>
          <cell r="AA93">
            <v>0</v>
          </cell>
          <cell r="AB93">
            <v>0</v>
          </cell>
          <cell r="AC93">
            <v>0</v>
          </cell>
          <cell r="AD93">
            <v>0</v>
          </cell>
          <cell r="AE93">
            <v>0</v>
          </cell>
          <cell r="AF93">
            <v>0</v>
          </cell>
          <cell r="AG93">
            <v>0</v>
          </cell>
          <cell r="AH93">
            <v>0</v>
          </cell>
        </row>
        <row r="94">
          <cell r="A94" t="str">
            <v>50011899B</v>
          </cell>
          <cell r="B94" t="str">
            <v>MIDDLE BEAM C</v>
          </cell>
          <cell r="C94" t="str">
            <v>ON-FRONT</v>
          </cell>
          <cell r="D94">
            <v>300</v>
          </cell>
          <cell r="E94">
            <v>300</v>
          </cell>
          <cell r="F94">
            <v>0</v>
          </cell>
          <cell r="G94">
            <v>0</v>
          </cell>
          <cell r="H94">
            <v>0</v>
          </cell>
          <cell r="I94">
            <v>0</v>
          </cell>
          <cell r="J94">
            <v>0</v>
          </cell>
          <cell r="K94">
            <v>0</v>
          </cell>
          <cell r="L94">
            <v>0</v>
          </cell>
          <cell r="M94">
            <v>0</v>
          </cell>
          <cell r="N94">
            <v>0</v>
          </cell>
          <cell r="O94">
            <v>0</v>
          </cell>
          <cell r="P94">
            <v>0</v>
          </cell>
          <cell r="Q94">
            <v>0</v>
          </cell>
          <cell r="R94">
            <v>0</v>
          </cell>
          <cell r="S94">
            <v>0</v>
          </cell>
          <cell r="T94">
            <v>0</v>
          </cell>
          <cell r="U94">
            <v>0</v>
          </cell>
          <cell r="V94">
            <v>0</v>
          </cell>
          <cell r="W94">
            <v>0</v>
          </cell>
          <cell r="X94">
            <v>0</v>
          </cell>
          <cell r="Y94">
            <v>0</v>
          </cell>
          <cell r="Z94">
            <v>0</v>
          </cell>
          <cell r="AA94">
            <v>0</v>
          </cell>
          <cell r="AB94">
            <v>0</v>
          </cell>
          <cell r="AC94">
            <v>0</v>
          </cell>
          <cell r="AD94">
            <v>0</v>
          </cell>
          <cell r="AE94">
            <v>0</v>
          </cell>
          <cell r="AF94">
            <v>0</v>
          </cell>
          <cell r="AG94">
            <v>0</v>
          </cell>
          <cell r="AH94">
            <v>0</v>
          </cell>
        </row>
        <row r="95">
          <cell r="A95" t="str">
            <v>50011106C</v>
          </cell>
          <cell r="B95" t="str">
            <v>GLASS MOUNTING BRACKET ASSY</v>
          </cell>
          <cell r="C95" t="str">
            <v>JX</v>
          </cell>
          <cell r="D95">
            <v>1200</v>
          </cell>
          <cell r="E95">
            <v>0</v>
          </cell>
          <cell r="F95">
            <v>0</v>
          </cell>
          <cell r="G95">
            <v>1800</v>
          </cell>
          <cell r="H95">
            <v>0</v>
          </cell>
          <cell r="I95">
            <v>0</v>
          </cell>
          <cell r="J95">
            <v>0</v>
          </cell>
          <cell r="K95">
            <v>0</v>
          </cell>
          <cell r="L95">
            <v>1800</v>
          </cell>
          <cell r="M95">
            <v>0</v>
          </cell>
          <cell r="N95">
            <v>1200</v>
          </cell>
          <cell r="O95">
            <v>1200</v>
          </cell>
          <cell r="P95">
            <v>0</v>
          </cell>
          <cell r="Q95">
            <v>0</v>
          </cell>
          <cell r="R95">
            <v>0</v>
          </cell>
          <cell r="S95">
            <v>1800</v>
          </cell>
          <cell r="T95">
            <v>1200</v>
          </cell>
          <cell r="U95">
            <v>600</v>
          </cell>
          <cell r="V95">
            <v>0</v>
          </cell>
          <cell r="W95">
            <v>0</v>
          </cell>
          <cell r="X95">
            <v>0</v>
          </cell>
          <cell r="Y95">
            <v>0</v>
          </cell>
          <cell r="Z95">
            <v>0</v>
          </cell>
          <cell r="AA95">
            <v>0</v>
          </cell>
          <cell r="AB95">
            <v>0</v>
          </cell>
          <cell r="AC95">
            <v>0</v>
          </cell>
          <cell r="AD95">
            <v>0</v>
          </cell>
          <cell r="AE95">
            <v>0</v>
          </cell>
          <cell r="AF95">
            <v>0</v>
          </cell>
          <cell r="AG95">
            <v>0</v>
          </cell>
          <cell r="AH95">
            <v>0</v>
          </cell>
        </row>
        <row r="96">
          <cell r="A96" t="str">
            <v>50011858B</v>
          </cell>
          <cell r="B96" t="str">
            <v>ROLLO MIDDLE CASSETTE UPPER</v>
          </cell>
          <cell r="C96" t="str">
            <v>JX</v>
          </cell>
          <cell r="D96">
            <v>0</v>
          </cell>
          <cell r="E96">
            <v>0</v>
          </cell>
          <cell r="F96">
            <v>0</v>
          </cell>
          <cell r="G96">
            <v>0</v>
          </cell>
          <cell r="H96">
            <v>0</v>
          </cell>
          <cell r="I96">
            <v>0</v>
          </cell>
          <cell r="J96">
            <v>0</v>
          </cell>
          <cell r="K96">
            <v>0</v>
          </cell>
          <cell r="L96">
            <v>0</v>
          </cell>
          <cell r="M96">
            <v>0</v>
          </cell>
          <cell r="N96">
            <v>0</v>
          </cell>
          <cell r="O96">
            <v>0</v>
          </cell>
          <cell r="P96">
            <v>0</v>
          </cell>
          <cell r="Q96">
            <v>0</v>
          </cell>
          <cell r="R96">
            <v>0</v>
          </cell>
          <cell r="S96">
            <v>0</v>
          </cell>
          <cell r="T96">
            <v>0</v>
          </cell>
          <cell r="U96">
            <v>0</v>
          </cell>
          <cell r="V96">
            <v>0</v>
          </cell>
          <cell r="W96">
            <v>0</v>
          </cell>
          <cell r="X96">
            <v>0</v>
          </cell>
          <cell r="Y96">
            <v>0</v>
          </cell>
          <cell r="Z96">
            <v>0</v>
          </cell>
          <cell r="AA96">
            <v>0</v>
          </cell>
          <cell r="AB96">
            <v>0</v>
          </cell>
          <cell r="AC96">
            <v>0</v>
          </cell>
          <cell r="AD96">
            <v>0</v>
          </cell>
          <cell r="AE96">
            <v>0</v>
          </cell>
          <cell r="AF96">
            <v>0</v>
          </cell>
          <cell r="AG96">
            <v>0</v>
          </cell>
          <cell r="AH96">
            <v>0</v>
          </cell>
        </row>
        <row r="97">
          <cell r="A97" t="str">
            <v>50010029B</v>
          </cell>
          <cell r="B97" t="str">
            <v>IK ROLLO COVER</v>
          </cell>
          <cell r="C97" t="str">
            <v>IK</v>
          </cell>
          <cell r="D97">
            <v>0</v>
          </cell>
          <cell r="E97">
            <v>0</v>
          </cell>
          <cell r="F97">
            <v>0</v>
          </cell>
          <cell r="G97">
            <v>0</v>
          </cell>
          <cell r="H97">
            <v>0</v>
          </cell>
          <cell r="I97">
            <v>0</v>
          </cell>
          <cell r="J97">
            <v>0</v>
          </cell>
          <cell r="K97">
            <v>0</v>
          </cell>
          <cell r="L97">
            <v>0</v>
          </cell>
          <cell r="M97">
            <v>0</v>
          </cell>
          <cell r="N97">
            <v>0</v>
          </cell>
          <cell r="O97">
            <v>0</v>
          </cell>
          <cell r="P97">
            <v>0</v>
          </cell>
          <cell r="Q97">
            <v>0</v>
          </cell>
          <cell r="R97">
            <v>0</v>
          </cell>
          <cell r="S97">
            <v>0</v>
          </cell>
          <cell r="T97">
            <v>0</v>
          </cell>
          <cell r="U97">
            <v>0</v>
          </cell>
          <cell r="V97">
            <v>0</v>
          </cell>
          <cell r="W97">
            <v>0</v>
          </cell>
          <cell r="X97">
            <v>0</v>
          </cell>
          <cell r="Y97">
            <v>0</v>
          </cell>
          <cell r="Z97">
            <v>0</v>
          </cell>
          <cell r="AA97">
            <v>0</v>
          </cell>
          <cell r="AB97">
            <v>0</v>
          </cell>
          <cell r="AC97">
            <v>0</v>
          </cell>
          <cell r="AD97">
            <v>0</v>
          </cell>
          <cell r="AE97">
            <v>0</v>
          </cell>
          <cell r="AF97">
            <v>0</v>
          </cell>
          <cell r="AG97">
            <v>0</v>
          </cell>
          <cell r="AH97">
            <v>0</v>
          </cell>
        </row>
        <row r="98">
          <cell r="A98" t="str">
            <v>50010116B</v>
          </cell>
          <cell r="B98" t="str">
            <v>IK COVER FRONT FRAME</v>
          </cell>
          <cell r="C98" t="str">
            <v>IK</v>
          </cell>
          <cell r="D98">
            <v>0</v>
          </cell>
          <cell r="E98">
            <v>0</v>
          </cell>
          <cell r="F98">
            <v>0</v>
          </cell>
          <cell r="G98">
            <v>0</v>
          </cell>
          <cell r="H98">
            <v>0</v>
          </cell>
          <cell r="I98">
            <v>0</v>
          </cell>
          <cell r="J98">
            <v>0</v>
          </cell>
          <cell r="K98">
            <v>0</v>
          </cell>
          <cell r="L98">
            <v>0</v>
          </cell>
          <cell r="M98">
            <v>0</v>
          </cell>
          <cell r="N98">
            <v>0</v>
          </cell>
          <cell r="O98">
            <v>0</v>
          </cell>
          <cell r="P98">
            <v>0</v>
          </cell>
          <cell r="Q98">
            <v>0</v>
          </cell>
          <cell r="R98">
            <v>0</v>
          </cell>
          <cell r="S98">
            <v>0</v>
          </cell>
          <cell r="T98">
            <v>0</v>
          </cell>
          <cell r="U98">
            <v>0</v>
          </cell>
          <cell r="V98">
            <v>0</v>
          </cell>
          <cell r="W98">
            <v>0</v>
          </cell>
          <cell r="X98">
            <v>0</v>
          </cell>
          <cell r="Y98">
            <v>0</v>
          </cell>
          <cell r="Z98">
            <v>0</v>
          </cell>
          <cell r="AA98">
            <v>0</v>
          </cell>
          <cell r="AB98">
            <v>0</v>
          </cell>
          <cell r="AC98">
            <v>0</v>
          </cell>
          <cell r="AD98">
            <v>0</v>
          </cell>
          <cell r="AE98">
            <v>0</v>
          </cell>
          <cell r="AF98">
            <v>0</v>
          </cell>
          <cell r="AG98">
            <v>0</v>
          </cell>
          <cell r="AH98">
            <v>0</v>
          </cell>
        </row>
        <row r="99">
          <cell r="A99" t="str">
            <v>50010100D</v>
          </cell>
          <cell r="B99" t="str">
            <v>MIDDLE BEAM</v>
          </cell>
          <cell r="C99" t="str">
            <v>RJ</v>
          </cell>
          <cell r="D99">
            <v>0</v>
          </cell>
          <cell r="E99">
            <v>0</v>
          </cell>
          <cell r="F99">
            <v>0</v>
          </cell>
          <cell r="G99">
            <v>0</v>
          </cell>
          <cell r="H99">
            <v>0</v>
          </cell>
          <cell r="I99">
            <v>0</v>
          </cell>
          <cell r="J99">
            <v>0</v>
          </cell>
          <cell r="K99">
            <v>0</v>
          </cell>
          <cell r="L99">
            <v>0</v>
          </cell>
          <cell r="M99">
            <v>0</v>
          </cell>
          <cell r="N99">
            <v>0</v>
          </cell>
          <cell r="O99">
            <v>0</v>
          </cell>
          <cell r="P99">
            <v>0</v>
          </cell>
          <cell r="Q99">
            <v>0</v>
          </cell>
          <cell r="R99">
            <v>0</v>
          </cell>
          <cell r="S99">
            <v>0</v>
          </cell>
          <cell r="T99">
            <v>0</v>
          </cell>
          <cell r="U99">
            <v>0</v>
          </cell>
          <cell r="V99">
            <v>0</v>
          </cell>
          <cell r="W99">
            <v>0</v>
          </cell>
          <cell r="X99">
            <v>0</v>
          </cell>
          <cell r="Y99">
            <v>0</v>
          </cell>
          <cell r="Z99">
            <v>0</v>
          </cell>
          <cell r="AA99">
            <v>0</v>
          </cell>
          <cell r="AB99">
            <v>0</v>
          </cell>
          <cell r="AC99">
            <v>0</v>
          </cell>
          <cell r="AD99">
            <v>0</v>
          </cell>
          <cell r="AE99">
            <v>0</v>
          </cell>
          <cell r="AF99">
            <v>0</v>
          </cell>
          <cell r="AG99">
            <v>0</v>
          </cell>
          <cell r="AH99">
            <v>0</v>
          </cell>
        </row>
        <row r="100">
          <cell r="A100" t="str">
            <v>50010128B</v>
          </cell>
          <cell r="B100" t="str">
            <v>GLASS PANEL REINFORCEMENT</v>
          </cell>
          <cell r="C100" t="str">
            <v>RJ</v>
          </cell>
          <cell r="D100">
            <v>0</v>
          </cell>
          <cell r="E100">
            <v>0</v>
          </cell>
          <cell r="F100">
            <v>0</v>
          </cell>
          <cell r="G100">
            <v>0</v>
          </cell>
          <cell r="H100">
            <v>0</v>
          </cell>
          <cell r="I100">
            <v>0</v>
          </cell>
          <cell r="J100">
            <v>0</v>
          </cell>
          <cell r="K100">
            <v>0</v>
          </cell>
          <cell r="L100">
            <v>0</v>
          </cell>
          <cell r="M100">
            <v>0</v>
          </cell>
          <cell r="N100">
            <v>0</v>
          </cell>
          <cell r="O100">
            <v>0</v>
          </cell>
          <cell r="P100">
            <v>0</v>
          </cell>
          <cell r="Q100">
            <v>0</v>
          </cell>
          <cell r="R100">
            <v>0</v>
          </cell>
          <cell r="S100">
            <v>0</v>
          </cell>
          <cell r="T100">
            <v>0</v>
          </cell>
          <cell r="U100">
            <v>0</v>
          </cell>
          <cell r="V100">
            <v>0</v>
          </cell>
          <cell r="W100">
            <v>0</v>
          </cell>
          <cell r="X100">
            <v>0</v>
          </cell>
          <cell r="Y100">
            <v>0</v>
          </cell>
          <cell r="Z100">
            <v>0</v>
          </cell>
          <cell r="AA100">
            <v>0</v>
          </cell>
          <cell r="AB100">
            <v>0</v>
          </cell>
          <cell r="AC100">
            <v>0</v>
          </cell>
          <cell r="AD100">
            <v>0</v>
          </cell>
          <cell r="AE100">
            <v>0</v>
          </cell>
          <cell r="AF100">
            <v>0</v>
          </cell>
          <cell r="AG100">
            <v>0</v>
          </cell>
          <cell r="AH100">
            <v>0</v>
          </cell>
        </row>
        <row r="101">
          <cell r="A101" t="str">
            <v>50010445D</v>
          </cell>
          <cell r="B101" t="str">
            <v>GLASS PANEL REINFORCEMENT</v>
          </cell>
          <cell r="C101" t="str">
            <v>LX2/ON-FRONT</v>
          </cell>
          <cell r="D101">
            <v>0</v>
          </cell>
          <cell r="E101">
            <v>0</v>
          </cell>
          <cell r="F101">
            <v>400</v>
          </cell>
          <cell r="G101">
            <v>0</v>
          </cell>
          <cell r="H101">
            <v>0</v>
          </cell>
          <cell r="I101">
            <v>0</v>
          </cell>
          <cell r="J101">
            <v>0</v>
          </cell>
          <cell r="K101">
            <v>0</v>
          </cell>
          <cell r="L101">
            <v>0</v>
          </cell>
          <cell r="M101">
            <v>0</v>
          </cell>
          <cell r="N101">
            <v>0</v>
          </cell>
          <cell r="O101">
            <v>0</v>
          </cell>
          <cell r="P101">
            <v>0</v>
          </cell>
          <cell r="Q101">
            <v>0</v>
          </cell>
          <cell r="R101">
            <v>0</v>
          </cell>
          <cell r="S101">
            <v>0</v>
          </cell>
          <cell r="T101">
            <v>0</v>
          </cell>
          <cell r="U101">
            <v>0</v>
          </cell>
          <cell r="V101">
            <v>0</v>
          </cell>
          <cell r="W101">
            <v>0</v>
          </cell>
          <cell r="X101">
            <v>0</v>
          </cell>
          <cell r="Y101">
            <v>0</v>
          </cell>
          <cell r="Z101">
            <v>0</v>
          </cell>
          <cell r="AA101">
            <v>0</v>
          </cell>
          <cell r="AB101">
            <v>0</v>
          </cell>
          <cell r="AC101">
            <v>0</v>
          </cell>
          <cell r="AD101">
            <v>0</v>
          </cell>
          <cell r="AE101">
            <v>0</v>
          </cell>
          <cell r="AF101">
            <v>0</v>
          </cell>
          <cell r="AG101">
            <v>0</v>
          </cell>
          <cell r="AH101">
            <v>0</v>
          </cell>
        </row>
        <row r="102">
          <cell r="A102" t="str">
            <v>50010562C</v>
          </cell>
          <cell r="B102" t="str">
            <v>ROLLO CASSETTE ASSY</v>
          </cell>
          <cell r="C102" t="str">
            <v>LX2/ON-REAR</v>
          </cell>
          <cell r="D102">
            <v>0</v>
          </cell>
          <cell r="E102">
            <v>0</v>
          </cell>
          <cell r="F102">
            <v>0</v>
          </cell>
          <cell r="G102">
            <v>0</v>
          </cell>
          <cell r="H102">
            <v>0</v>
          </cell>
          <cell r="I102">
            <v>0</v>
          </cell>
          <cell r="J102">
            <v>0</v>
          </cell>
          <cell r="K102">
            <v>0</v>
          </cell>
          <cell r="L102">
            <v>0</v>
          </cell>
          <cell r="M102">
            <v>0</v>
          </cell>
          <cell r="N102">
            <v>0</v>
          </cell>
          <cell r="O102">
            <v>0</v>
          </cell>
          <cell r="P102">
            <v>0</v>
          </cell>
          <cell r="Q102">
            <v>0</v>
          </cell>
          <cell r="R102">
            <v>0</v>
          </cell>
          <cell r="S102">
            <v>0</v>
          </cell>
          <cell r="T102">
            <v>0</v>
          </cell>
          <cell r="U102">
            <v>0</v>
          </cell>
          <cell r="V102">
            <v>0</v>
          </cell>
          <cell r="W102">
            <v>0</v>
          </cell>
          <cell r="X102">
            <v>0</v>
          </cell>
          <cell r="Y102">
            <v>0</v>
          </cell>
          <cell r="Z102">
            <v>0</v>
          </cell>
          <cell r="AA102">
            <v>0</v>
          </cell>
          <cell r="AB102">
            <v>0</v>
          </cell>
          <cell r="AC102">
            <v>0</v>
          </cell>
          <cell r="AD102">
            <v>0</v>
          </cell>
          <cell r="AE102">
            <v>0</v>
          </cell>
          <cell r="AF102">
            <v>0</v>
          </cell>
          <cell r="AG102">
            <v>0</v>
          </cell>
          <cell r="AH102">
            <v>0</v>
          </cell>
        </row>
        <row r="103">
          <cell r="A103" t="str">
            <v>50010755C</v>
          </cell>
          <cell r="B103" t="str">
            <v xml:space="preserve">MIDDLE BEAM </v>
          </cell>
          <cell r="C103" t="str">
            <v>Qxi</v>
          </cell>
          <cell r="D103">
            <v>0</v>
          </cell>
          <cell r="E103">
            <v>0</v>
          </cell>
          <cell r="F103">
            <v>0</v>
          </cell>
          <cell r="G103">
            <v>0</v>
          </cell>
          <cell r="H103">
            <v>0</v>
          </cell>
          <cell r="I103">
            <v>0</v>
          </cell>
          <cell r="J103">
            <v>0</v>
          </cell>
          <cell r="K103">
            <v>0</v>
          </cell>
          <cell r="L103">
            <v>0</v>
          </cell>
          <cell r="M103">
            <v>0</v>
          </cell>
          <cell r="N103">
            <v>0</v>
          </cell>
          <cell r="O103">
            <v>0</v>
          </cell>
          <cell r="P103">
            <v>0</v>
          </cell>
          <cell r="Q103">
            <v>0</v>
          </cell>
          <cell r="R103">
            <v>0</v>
          </cell>
          <cell r="S103">
            <v>0</v>
          </cell>
          <cell r="T103">
            <v>0</v>
          </cell>
          <cell r="U103">
            <v>0</v>
          </cell>
          <cell r="V103">
            <v>0</v>
          </cell>
          <cell r="W103">
            <v>0</v>
          </cell>
          <cell r="X103">
            <v>0</v>
          </cell>
          <cell r="Y103">
            <v>0</v>
          </cell>
          <cell r="Z103">
            <v>0</v>
          </cell>
          <cell r="AA103">
            <v>0</v>
          </cell>
          <cell r="AB103">
            <v>0</v>
          </cell>
          <cell r="AC103">
            <v>0</v>
          </cell>
          <cell r="AD103">
            <v>0</v>
          </cell>
          <cell r="AE103">
            <v>0</v>
          </cell>
          <cell r="AF103">
            <v>0</v>
          </cell>
          <cell r="AG103">
            <v>0</v>
          </cell>
          <cell r="AH103">
            <v>0</v>
          </cell>
        </row>
        <row r="104">
          <cell r="A104" t="str">
            <v>50016288A</v>
          </cell>
          <cell r="B104" t="str">
            <v xml:space="preserve">MIDDLE BEAM </v>
          </cell>
          <cell r="C104" t="str">
            <v>QX</v>
          </cell>
          <cell r="D104">
            <v>70</v>
          </cell>
          <cell r="E104">
            <v>140</v>
          </cell>
          <cell r="F104">
            <v>140</v>
          </cell>
          <cell r="G104">
            <v>140</v>
          </cell>
          <cell r="H104">
            <v>0</v>
          </cell>
          <cell r="I104">
            <v>0</v>
          </cell>
          <cell r="J104">
            <v>0</v>
          </cell>
          <cell r="K104">
            <v>0</v>
          </cell>
          <cell r="L104">
            <v>210</v>
          </cell>
          <cell r="M104">
            <v>140</v>
          </cell>
          <cell r="N104">
            <v>140</v>
          </cell>
          <cell r="O104">
            <v>140</v>
          </cell>
          <cell r="P104">
            <v>0</v>
          </cell>
          <cell r="Q104">
            <v>0</v>
          </cell>
          <cell r="R104">
            <v>0</v>
          </cell>
          <cell r="S104">
            <v>140</v>
          </cell>
          <cell r="T104">
            <v>140</v>
          </cell>
          <cell r="U104">
            <v>140</v>
          </cell>
          <cell r="V104">
            <v>0</v>
          </cell>
          <cell r="W104">
            <v>0</v>
          </cell>
          <cell r="X104">
            <v>0</v>
          </cell>
          <cell r="Y104">
            <v>0</v>
          </cell>
          <cell r="Z104">
            <v>0</v>
          </cell>
          <cell r="AA104">
            <v>0</v>
          </cell>
          <cell r="AB104">
            <v>0</v>
          </cell>
          <cell r="AC104">
            <v>0</v>
          </cell>
          <cell r="AD104">
            <v>0</v>
          </cell>
          <cell r="AE104">
            <v>0</v>
          </cell>
          <cell r="AF104">
            <v>0</v>
          </cell>
          <cell r="AG104">
            <v>0</v>
          </cell>
          <cell r="AH104">
            <v>0</v>
          </cell>
        </row>
        <row r="105">
          <cell r="A105" t="str">
            <v>50011005A</v>
          </cell>
          <cell r="B105" t="str">
            <v>ROLLO MOUNTING BRACKET</v>
          </cell>
          <cell r="C105" t="str">
            <v>E2SC</v>
          </cell>
          <cell r="D105">
            <v>0</v>
          </cell>
          <cell r="E105">
            <v>0</v>
          </cell>
          <cell r="F105">
            <v>0</v>
          </cell>
          <cell r="G105">
            <v>0</v>
          </cell>
          <cell r="H105">
            <v>0</v>
          </cell>
          <cell r="I105">
            <v>0</v>
          </cell>
          <cell r="J105">
            <v>0</v>
          </cell>
          <cell r="K105">
            <v>0</v>
          </cell>
          <cell r="L105">
            <v>0</v>
          </cell>
          <cell r="M105">
            <v>0</v>
          </cell>
          <cell r="N105">
            <v>0</v>
          </cell>
          <cell r="O105">
            <v>0</v>
          </cell>
          <cell r="P105">
            <v>0</v>
          </cell>
          <cell r="Q105">
            <v>0</v>
          </cell>
          <cell r="R105">
            <v>0</v>
          </cell>
          <cell r="S105">
            <v>0</v>
          </cell>
          <cell r="T105">
            <v>0</v>
          </cell>
          <cell r="U105">
            <v>0</v>
          </cell>
          <cell r="V105">
            <v>0</v>
          </cell>
          <cell r="W105">
            <v>0</v>
          </cell>
          <cell r="X105">
            <v>0</v>
          </cell>
          <cell r="Y105">
            <v>0</v>
          </cell>
          <cell r="Z105">
            <v>0</v>
          </cell>
          <cell r="AA105">
            <v>0</v>
          </cell>
          <cell r="AB105">
            <v>0</v>
          </cell>
          <cell r="AC105">
            <v>0</v>
          </cell>
          <cell r="AD105">
            <v>0</v>
          </cell>
          <cell r="AE105">
            <v>0</v>
          </cell>
          <cell r="AF105">
            <v>0</v>
          </cell>
          <cell r="AG105">
            <v>0</v>
          </cell>
          <cell r="AH105">
            <v>0</v>
          </cell>
        </row>
        <row r="106">
          <cell r="A106" t="str">
            <v>50011721D</v>
          </cell>
          <cell r="B106" t="str">
            <v>ROLLO CASSETTE ASSY</v>
          </cell>
          <cell r="C106" t="str">
            <v>JK</v>
          </cell>
          <cell r="D106">
            <v>240</v>
          </cell>
          <cell r="E106">
            <v>240</v>
          </cell>
          <cell r="F106">
            <v>0</v>
          </cell>
          <cell r="G106">
            <v>144</v>
          </cell>
          <cell r="H106">
            <v>0</v>
          </cell>
          <cell r="I106">
            <v>0</v>
          </cell>
          <cell r="J106">
            <v>0</v>
          </cell>
          <cell r="K106">
            <v>0</v>
          </cell>
          <cell r="L106">
            <v>0</v>
          </cell>
          <cell r="M106">
            <v>336</v>
          </cell>
          <cell r="N106">
            <v>240</v>
          </cell>
          <cell r="O106">
            <v>144</v>
          </cell>
          <cell r="P106">
            <v>0</v>
          </cell>
          <cell r="Q106">
            <v>0</v>
          </cell>
          <cell r="R106">
            <v>0</v>
          </cell>
          <cell r="S106">
            <v>240</v>
          </cell>
          <cell r="T106">
            <v>0</v>
          </cell>
          <cell r="U106">
            <v>240</v>
          </cell>
          <cell r="V106">
            <v>0</v>
          </cell>
          <cell r="W106">
            <v>0</v>
          </cell>
          <cell r="X106">
            <v>0</v>
          </cell>
          <cell r="Y106">
            <v>0</v>
          </cell>
          <cell r="Z106">
            <v>0</v>
          </cell>
          <cell r="AA106">
            <v>0</v>
          </cell>
          <cell r="AB106">
            <v>0</v>
          </cell>
          <cell r="AC106">
            <v>0</v>
          </cell>
          <cell r="AD106">
            <v>0</v>
          </cell>
          <cell r="AE106">
            <v>0</v>
          </cell>
          <cell r="AF106">
            <v>0</v>
          </cell>
          <cell r="AG106">
            <v>0</v>
          </cell>
          <cell r="AH106">
            <v>0</v>
          </cell>
        </row>
        <row r="107">
          <cell r="A107" t="str">
            <v>50014463A</v>
          </cell>
          <cell r="B107" t="str">
            <v>ROLLO CASSETTE ASSY</v>
          </cell>
          <cell r="C107" t="str">
            <v>JK SB</v>
          </cell>
          <cell r="D107">
            <v>400</v>
          </cell>
          <cell r="E107">
            <v>0</v>
          </cell>
          <cell r="F107">
            <v>0</v>
          </cell>
          <cell r="G107">
            <v>72</v>
          </cell>
          <cell r="H107">
            <v>0</v>
          </cell>
          <cell r="I107">
            <v>0</v>
          </cell>
          <cell r="J107">
            <v>0</v>
          </cell>
          <cell r="K107">
            <v>0</v>
          </cell>
          <cell r="L107">
            <v>72</v>
          </cell>
          <cell r="M107">
            <v>560</v>
          </cell>
          <cell r="N107">
            <v>0</v>
          </cell>
          <cell r="O107">
            <v>0</v>
          </cell>
          <cell r="P107">
            <v>0</v>
          </cell>
          <cell r="Q107">
            <v>0</v>
          </cell>
          <cell r="R107">
            <v>0</v>
          </cell>
          <cell r="S107">
            <v>144</v>
          </cell>
          <cell r="T107">
            <v>0</v>
          </cell>
          <cell r="U107">
            <v>0</v>
          </cell>
          <cell r="V107">
            <v>0</v>
          </cell>
          <cell r="W107">
            <v>0</v>
          </cell>
          <cell r="X107">
            <v>0</v>
          </cell>
          <cell r="Y107">
            <v>0</v>
          </cell>
          <cell r="Z107">
            <v>0</v>
          </cell>
          <cell r="AA107">
            <v>0</v>
          </cell>
          <cell r="AB107">
            <v>0</v>
          </cell>
          <cell r="AC107">
            <v>0</v>
          </cell>
          <cell r="AD107">
            <v>0</v>
          </cell>
          <cell r="AE107">
            <v>0</v>
          </cell>
          <cell r="AF107">
            <v>0</v>
          </cell>
          <cell r="AG107">
            <v>0</v>
          </cell>
          <cell r="AH107">
            <v>0</v>
          </cell>
        </row>
        <row r="108">
          <cell r="A108" t="str">
            <v>50014694A</v>
          </cell>
          <cell r="B108" t="str">
            <v>MIDDLE BEAM B</v>
          </cell>
          <cell r="C108" t="str">
            <v>MX5-F</v>
          </cell>
          <cell r="D108">
            <v>420</v>
          </cell>
          <cell r="E108">
            <v>480</v>
          </cell>
          <cell r="F108">
            <v>480</v>
          </cell>
          <cell r="G108">
            <v>400</v>
          </cell>
          <cell r="H108">
            <v>0</v>
          </cell>
          <cell r="I108">
            <v>0</v>
          </cell>
          <cell r="J108">
            <v>0</v>
          </cell>
          <cell r="K108">
            <v>0</v>
          </cell>
          <cell r="L108">
            <v>400</v>
          </cell>
          <cell r="M108">
            <v>360</v>
          </cell>
          <cell r="N108">
            <v>400</v>
          </cell>
          <cell r="O108">
            <v>400</v>
          </cell>
          <cell r="P108">
            <v>0</v>
          </cell>
          <cell r="Q108">
            <v>0</v>
          </cell>
          <cell r="R108">
            <v>400</v>
          </cell>
          <cell r="S108">
            <v>400</v>
          </cell>
          <cell r="T108">
            <v>480</v>
          </cell>
          <cell r="U108">
            <v>480</v>
          </cell>
          <cell r="V108">
            <v>0</v>
          </cell>
          <cell r="W108">
            <v>0</v>
          </cell>
          <cell r="X108">
            <v>0</v>
          </cell>
          <cell r="Y108">
            <v>0</v>
          </cell>
          <cell r="Z108">
            <v>0</v>
          </cell>
          <cell r="AA108">
            <v>0</v>
          </cell>
          <cell r="AB108">
            <v>0</v>
          </cell>
          <cell r="AC108">
            <v>0</v>
          </cell>
          <cell r="AD108">
            <v>0</v>
          </cell>
          <cell r="AE108">
            <v>0</v>
          </cell>
          <cell r="AF108">
            <v>0</v>
          </cell>
          <cell r="AG108">
            <v>0</v>
          </cell>
          <cell r="AH108">
            <v>0</v>
          </cell>
        </row>
        <row r="109">
          <cell r="A109" t="str">
            <v>50014440A</v>
          </cell>
          <cell r="B109" t="str">
            <v xml:space="preserve">ROLLO CASSETTE ASSY </v>
          </cell>
          <cell r="C109" t="str">
            <v>MX5-R</v>
          </cell>
          <cell r="D109">
            <v>0</v>
          </cell>
          <cell r="E109">
            <v>0</v>
          </cell>
          <cell r="F109">
            <v>0</v>
          </cell>
          <cell r="G109">
            <v>0</v>
          </cell>
          <cell r="H109">
            <v>0</v>
          </cell>
          <cell r="I109">
            <v>0</v>
          </cell>
          <cell r="J109">
            <v>0</v>
          </cell>
          <cell r="K109">
            <v>0</v>
          </cell>
          <cell r="L109">
            <v>0</v>
          </cell>
          <cell r="M109">
            <v>0</v>
          </cell>
          <cell r="N109">
            <v>180</v>
          </cell>
          <cell r="O109">
            <v>0</v>
          </cell>
          <cell r="P109">
            <v>0</v>
          </cell>
          <cell r="Q109">
            <v>0</v>
          </cell>
          <cell r="R109">
            <v>0</v>
          </cell>
          <cell r="S109">
            <v>0</v>
          </cell>
          <cell r="T109">
            <v>0</v>
          </cell>
          <cell r="U109">
            <v>0</v>
          </cell>
          <cell r="V109">
            <v>0</v>
          </cell>
          <cell r="W109">
            <v>0</v>
          </cell>
          <cell r="X109">
            <v>0</v>
          </cell>
          <cell r="Y109">
            <v>0</v>
          </cell>
          <cell r="Z109">
            <v>0</v>
          </cell>
          <cell r="AA109">
            <v>0</v>
          </cell>
          <cell r="AB109">
            <v>0</v>
          </cell>
          <cell r="AC109">
            <v>0</v>
          </cell>
          <cell r="AD109">
            <v>0</v>
          </cell>
          <cell r="AE109">
            <v>0</v>
          </cell>
          <cell r="AF109">
            <v>0</v>
          </cell>
          <cell r="AG109">
            <v>0</v>
          </cell>
          <cell r="AH109">
            <v>0</v>
          </cell>
        </row>
        <row r="110">
          <cell r="A110" t="str">
            <v>50015959A</v>
          </cell>
          <cell r="B110" t="str">
            <v xml:space="preserve">ROLLO CASSETTE ASSY </v>
          </cell>
          <cell r="C110" t="str">
            <v>MX5-R</v>
          </cell>
          <cell r="D110">
            <v>0</v>
          </cell>
          <cell r="E110">
            <v>420</v>
          </cell>
          <cell r="F110">
            <v>420</v>
          </cell>
          <cell r="G110">
            <v>180</v>
          </cell>
          <cell r="H110">
            <v>0</v>
          </cell>
          <cell r="I110">
            <v>0</v>
          </cell>
          <cell r="J110">
            <v>0</v>
          </cell>
          <cell r="K110">
            <v>0</v>
          </cell>
          <cell r="L110">
            <v>480</v>
          </cell>
          <cell r="M110">
            <v>0</v>
          </cell>
          <cell r="N110">
            <v>0</v>
          </cell>
          <cell r="O110">
            <v>0</v>
          </cell>
          <cell r="P110">
            <v>0</v>
          </cell>
          <cell r="Q110">
            <v>0</v>
          </cell>
          <cell r="R110">
            <v>240</v>
          </cell>
          <cell r="S110">
            <v>240</v>
          </cell>
          <cell r="T110">
            <v>240</v>
          </cell>
          <cell r="U110">
            <v>240</v>
          </cell>
          <cell r="V110">
            <v>0</v>
          </cell>
          <cell r="W110">
            <v>0</v>
          </cell>
          <cell r="X110">
            <v>0</v>
          </cell>
          <cell r="Y110">
            <v>0</v>
          </cell>
          <cell r="Z110">
            <v>0</v>
          </cell>
          <cell r="AA110">
            <v>0</v>
          </cell>
          <cell r="AB110">
            <v>0</v>
          </cell>
          <cell r="AC110">
            <v>0</v>
          </cell>
          <cell r="AD110">
            <v>0</v>
          </cell>
          <cell r="AE110">
            <v>0</v>
          </cell>
          <cell r="AF110">
            <v>0</v>
          </cell>
          <cell r="AG110">
            <v>0</v>
          </cell>
          <cell r="AH110">
            <v>0</v>
          </cell>
        </row>
        <row r="111">
          <cell r="A111" t="str">
            <v>50014454B</v>
          </cell>
          <cell r="B111" t="str">
            <v>GLASS MTG BRACKET ASSY</v>
          </cell>
          <cell r="C111" t="str">
            <v>MX5-PU</v>
          </cell>
          <cell r="D111">
            <v>0</v>
          </cell>
          <cell r="E111">
            <v>2700</v>
          </cell>
          <cell r="F111">
            <v>2250</v>
          </cell>
          <cell r="G111">
            <v>0</v>
          </cell>
          <cell r="H111">
            <v>0</v>
          </cell>
          <cell r="I111">
            <v>0</v>
          </cell>
          <cell r="J111">
            <v>0</v>
          </cell>
          <cell r="K111">
            <v>0</v>
          </cell>
          <cell r="L111">
            <v>0</v>
          </cell>
          <cell r="M111">
            <v>2700</v>
          </cell>
          <cell r="N111">
            <v>0</v>
          </cell>
          <cell r="O111">
            <v>210</v>
          </cell>
          <cell r="P111">
            <v>0</v>
          </cell>
          <cell r="Q111">
            <v>0</v>
          </cell>
          <cell r="R111">
            <v>0</v>
          </cell>
          <cell r="S111">
            <v>0</v>
          </cell>
          <cell r="T111">
            <v>0</v>
          </cell>
          <cell r="U111">
            <v>3150</v>
          </cell>
          <cell r="V111">
            <v>0</v>
          </cell>
          <cell r="W111">
            <v>0</v>
          </cell>
          <cell r="X111">
            <v>0</v>
          </cell>
          <cell r="Y111">
            <v>0</v>
          </cell>
          <cell r="Z111">
            <v>0</v>
          </cell>
          <cell r="AA111">
            <v>0</v>
          </cell>
          <cell r="AB111">
            <v>0</v>
          </cell>
          <cell r="AC111">
            <v>0</v>
          </cell>
          <cell r="AD111">
            <v>0</v>
          </cell>
          <cell r="AE111">
            <v>0</v>
          </cell>
          <cell r="AF111">
            <v>0</v>
          </cell>
          <cell r="AG111">
            <v>0</v>
          </cell>
          <cell r="AH111">
            <v>0</v>
          </cell>
        </row>
        <row r="112">
          <cell r="A112" t="str">
            <v>50011444F</v>
          </cell>
          <cell r="B112" t="str">
            <v xml:space="preserve">GLASS REINFORCEMENT </v>
          </cell>
          <cell r="C112" t="str">
            <v>SU2 SWB FRT</v>
          </cell>
          <cell r="D112">
            <v>0</v>
          </cell>
          <cell r="E112">
            <v>240</v>
          </cell>
          <cell r="F112">
            <v>240</v>
          </cell>
          <cell r="G112">
            <v>0</v>
          </cell>
          <cell r="H112">
            <v>0</v>
          </cell>
          <cell r="I112">
            <v>0</v>
          </cell>
          <cell r="J112">
            <v>0</v>
          </cell>
          <cell r="K112">
            <v>0</v>
          </cell>
          <cell r="L112">
            <v>240</v>
          </cell>
          <cell r="M112">
            <v>360</v>
          </cell>
          <cell r="N112">
            <v>420</v>
          </cell>
          <cell r="O112">
            <v>0</v>
          </cell>
          <cell r="P112">
            <v>0</v>
          </cell>
          <cell r="Q112">
            <v>0</v>
          </cell>
          <cell r="R112">
            <v>420</v>
          </cell>
          <cell r="S112">
            <v>0</v>
          </cell>
          <cell r="T112">
            <v>0</v>
          </cell>
          <cell r="U112">
            <v>0</v>
          </cell>
          <cell r="V112">
            <v>0</v>
          </cell>
          <cell r="W112">
            <v>0</v>
          </cell>
          <cell r="X112">
            <v>0</v>
          </cell>
          <cell r="Y112">
            <v>0</v>
          </cell>
          <cell r="Z112">
            <v>0</v>
          </cell>
          <cell r="AA112">
            <v>0</v>
          </cell>
          <cell r="AB112">
            <v>0</v>
          </cell>
          <cell r="AC112">
            <v>0</v>
          </cell>
          <cell r="AD112">
            <v>0</v>
          </cell>
          <cell r="AE112">
            <v>0</v>
          </cell>
          <cell r="AF112">
            <v>0</v>
          </cell>
          <cell r="AG112">
            <v>0</v>
          </cell>
          <cell r="AH112">
            <v>0</v>
          </cell>
        </row>
        <row r="113">
          <cell r="A113" t="str">
            <v>50011449F</v>
          </cell>
          <cell r="B113" t="str">
            <v>GLASS REINFORCEMENT REAR</v>
          </cell>
          <cell r="C113" t="str">
            <v>SU2 SWB REAR</v>
          </cell>
          <cell r="D113">
            <v>0</v>
          </cell>
          <cell r="E113">
            <v>300</v>
          </cell>
          <cell r="F113">
            <v>240</v>
          </cell>
          <cell r="G113">
            <v>0</v>
          </cell>
          <cell r="H113">
            <v>0</v>
          </cell>
          <cell r="I113">
            <v>0</v>
          </cell>
          <cell r="J113">
            <v>0</v>
          </cell>
          <cell r="K113">
            <v>0</v>
          </cell>
          <cell r="L113">
            <v>240</v>
          </cell>
          <cell r="M113">
            <v>360</v>
          </cell>
          <cell r="N113">
            <v>420</v>
          </cell>
          <cell r="O113">
            <v>0</v>
          </cell>
          <cell r="P113">
            <v>0</v>
          </cell>
          <cell r="Q113">
            <v>0</v>
          </cell>
          <cell r="R113">
            <v>420</v>
          </cell>
          <cell r="S113">
            <v>0</v>
          </cell>
          <cell r="T113">
            <v>0</v>
          </cell>
          <cell r="U113">
            <v>0</v>
          </cell>
          <cell r="V113">
            <v>0</v>
          </cell>
          <cell r="W113">
            <v>0</v>
          </cell>
          <cell r="X113">
            <v>0</v>
          </cell>
          <cell r="Y113">
            <v>0</v>
          </cell>
          <cell r="Z113">
            <v>0</v>
          </cell>
          <cell r="AA113">
            <v>0</v>
          </cell>
          <cell r="AB113">
            <v>0</v>
          </cell>
          <cell r="AC113">
            <v>0</v>
          </cell>
          <cell r="AD113">
            <v>0</v>
          </cell>
          <cell r="AE113">
            <v>0</v>
          </cell>
          <cell r="AF113">
            <v>0</v>
          </cell>
          <cell r="AG113">
            <v>0</v>
          </cell>
          <cell r="AH113">
            <v>0</v>
          </cell>
        </row>
        <row r="114">
          <cell r="A114" t="str">
            <v>50011644D구형</v>
          </cell>
          <cell r="B114" t="str">
            <v>ROLLO COVER ASSY</v>
          </cell>
          <cell r="C114" t="str">
            <v>SU2 SWB</v>
          </cell>
          <cell r="D114">
            <v>0</v>
          </cell>
          <cell r="E114">
            <v>0</v>
          </cell>
          <cell r="F114">
            <v>0</v>
          </cell>
          <cell r="G114">
            <v>0</v>
          </cell>
          <cell r="H114">
            <v>0</v>
          </cell>
          <cell r="I114">
            <v>0</v>
          </cell>
          <cell r="J114">
            <v>0</v>
          </cell>
          <cell r="K114">
            <v>0</v>
          </cell>
          <cell r="L114">
            <v>0</v>
          </cell>
          <cell r="M114">
            <v>0</v>
          </cell>
          <cell r="N114">
            <v>0</v>
          </cell>
          <cell r="O114">
            <v>0</v>
          </cell>
          <cell r="P114">
            <v>0</v>
          </cell>
          <cell r="Q114">
            <v>0</v>
          </cell>
          <cell r="R114">
            <v>0</v>
          </cell>
          <cell r="S114">
            <v>0</v>
          </cell>
          <cell r="T114">
            <v>0</v>
          </cell>
          <cell r="U114">
            <v>0</v>
          </cell>
          <cell r="V114">
            <v>0</v>
          </cell>
          <cell r="W114">
            <v>0</v>
          </cell>
          <cell r="X114">
            <v>0</v>
          </cell>
          <cell r="Y114">
            <v>0</v>
          </cell>
          <cell r="Z114">
            <v>0</v>
          </cell>
          <cell r="AA114">
            <v>0</v>
          </cell>
          <cell r="AB114">
            <v>0</v>
          </cell>
          <cell r="AC114">
            <v>0</v>
          </cell>
          <cell r="AD114">
            <v>0</v>
          </cell>
          <cell r="AE114">
            <v>0</v>
          </cell>
          <cell r="AF114">
            <v>0</v>
          </cell>
          <cell r="AG114">
            <v>0</v>
          </cell>
          <cell r="AH114">
            <v>0</v>
          </cell>
        </row>
        <row r="115">
          <cell r="A115" t="str">
            <v>50011644C</v>
          </cell>
          <cell r="B115" t="str">
            <v>ROLLO COVER ASSY</v>
          </cell>
          <cell r="C115" t="str">
            <v>SU2 SWB</v>
          </cell>
          <cell r="D115">
            <v>0</v>
          </cell>
          <cell r="E115">
            <v>210</v>
          </cell>
          <cell r="F115">
            <v>315</v>
          </cell>
          <cell r="G115">
            <v>210</v>
          </cell>
          <cell r="H115">
            <v>0</v>
          </cell>
          <cell r="I115">
            <v>0</v>
          </cell>
          <cell r="J115">
            <v>0</v>
          </cell>
          <cell r="K115">
            <v>0</v>
          </cell>
          <cell r="L115">
            <v>210</v>
          </cell>
          <cell r="M115">
            <v>210</v>
          </cell>
          <cell r="N115">
            <v>210</v>
          </cell>
          <cell r="O115">
            <v>210</v>
          </cell>
          <cell r="P115">
            <v>0</v>
          </cell>
          <cell r="Q115">
            <v>0</v>
          </cell>
          <cell r="R115">
            <v>210</v>
          </cell>
          <cell r="S115">
            <v>0</v>
          </cell>
          <cell r="T115">
            <v>0</v>
          </cell>
          <cell r="U115">
            <v>0</v>
          </cell>
          <cell r="V115">
            <v>0</v>
          </cell>
          <cell r="W115">
            <v>0</v>
          </cell>
          <cell r="X115">
            <v>0</v>
          </cell>
          <cell r="Y115">
            <v>0</v>
          </cell>
          <cell r="Z115">
            <v>0</v>
          </cell>
          <cell r="AA115">
            <v>0</v>
          </cell>
          <cell r="AB115">
            <v>0</v>
          </cell>
          <cell r="AC115">
            <v>0</v>
          </cell>
          <cell r="AD115">
            <v>0</v>
          </cell>
          <cell r="AE115">
            <v>0</v>
          </cell>
          <cell r="AF115">
            <v>0</v>
          </cell>
          <cell r="AG115">
            <v>0</v>
          </cell>
          <cell r="AH115">
            <v>0</v>
          </cell>
        </row>
        <row r="116">
          <cell r="A116" t="str">
            <v>50012088E</v>
          </cell>
          <cell r="B116" t="str">
            <v xml:space="preserve">GLASS REINFORCEMENT </v>
          </cell>
          <cell r="C116" t="str">
            <v>SU2 LWB FRT</v>
          </cell>
          <cell r="D116">
            <v>0</v>
          </cell>
          <cell r="E116">
            <v>0</v>
          </cell>
          <cell r="F116">
            <v>0</v>
          </cell>
          <cell r="G116">
            <v>0</v>
          </cell>
          <cell r="H116">
            <v>0</v>
          </cell>
          <cell r="I116">
            <v>0</v>
          </cell>
          <cell r="J116">
            <v>0</v>
          </cell>
          <cell r="K116">
            <v>0</v>
          </cell>
          <cell r="L116">
            <v>0</v>
          </cell>
          <cell r="M116">
            <v>0</v>
          </cell>
          <cell r="N116">
            <v>0</v>
          </cell>
          <cell r="O116">
            <v>60</v>
          </cell>
          <cell r="P116">
            <v>0</v>
          </cell>
          <cell r="Q116">
            <v>0</v>
          </cell>
          <cell r="R116">
            <v>0</v>
          </cell>
          <cell r="S116">
            <v>0</v>
          </cell>
          <cell r="T116">
            <v>0</v>
          </cell>
          <cell r="U116">
            <v>0</v>
          </cell>
          <cell r="V116">
            <v>0</v>
          </cell>
          <cell r="W116">
            <v>0</v>
          </cell>
          <cell r="X116">
            <v>0</v>
          </cell>
          <cell r="Y116">
            <v>0</v>
          </cell>
          <cell r="Z116">
            <v>0</v>
          </cell>
          <cell r="AA116">
            <v>0</v>
          </cell>
          <cell r="AB116">
            <v>0</v>
          </cell>
          <cell r="AC116">
            <v>0</v>
          </cell>
          <cell r="AD116">
            <v>0</v>
          </cell>
          <cell r="AE116">
            <v>0</v>
          </cell>
          <cell r="AF116">
            <v>0</v>
          </cell>
          <cell r="AG116">
            <v>0</v>
          </cell>
          <cell r="AH116">
            <v>0</v>
          </cell>
        </row>
        <row r="117">
          <cell r="A117" t="str">
            <v>50012093D</v>
          </cell>
          <cell r="B117" t="str">
            <v>GLASS REINFORCEMENT REAR</v>
          </cell>
          <cell r="C117" t="str">
            <v>SU2 LWB REAR</v>
          </cell>
          <cell r="D117">
            <v>0</v>
          </cell>
          <cell r="E117">
            <v>0</v>
          </cell>
          <cell r="F117">
            <v>0</v>
          </cell>
          <cell r="G117">
            <v>0</v>
          </cell>
          <cell r="H117">
            <v>0</v>
          </cell>
          <cell r="I117">
            <v>0</v>
          </cell>
          <cell r="J117">
            <v>0</v>
          </cell>
          <cell r="K117">
            <v>0</v>
          </cell>
          <cell r="L117">
            <v>0</v>
          </cell>
          <cell r="M117">
            <v>0</v>
          </cell>
          <cell r="N117">
            <v>0</v>
          </cell>
          <cell r="O117">
            <v>0</v>
          </cell>
          <cell r="P117">
            <v>0</v>
          </cell>
          <cell r="Q117">
            <v>0</v>
          </cell>
          <cell r="R117">
            <v>0</v>
          </cell>
          <cell r="S117">
            <v>0</v>
          </cell>
          <cell r="T117">
            <v>0</v>
          </cell>
          <cell r="U117">
            <v>0</v>
          </cell>
          <cell r="V117">
            <v>0</v>
          </cell>
          <cell r="W117">
            <v>0</v>
          </cell>
          <cell r="X117">
            <v>0</v>
          </cell>
          <cell r="Y117">
            <v>0</v>
          </cell>
          <cell r="Z117">
            <v>0</v>
          </cell>
          <cell r="AA117">
            <v>0</v>
          </cell>
          <cell r="AB117">
            <v>0</v>
          </cell>
          <cell r="AC117">
            <v>0</v>
          </cell>
          <cell r="AD117">
            <v>0</v>
          </cell>
          <cell r="AE117">
            <v>0</v>
          </cell>
          <cell r="AF117">
            <v>0</v>
          </cell>
          <cell r="AG117">
            <v>0</v>
          </cell>
          <cell r="AH117">
            <v>0</v>
          </cell>
        </row>
        <row r="118">
          <cell r="A118" t="str">
            <v>50012110C구형</v>
          </cell>
          <cell r="B118" t="str">
            <v>ROLLO COVER ASSY</v>
          </cell>
          <cell r="C118" t="str">
            <v>SU2 LWB</v>
          </cell>
          <cell r="D118">
            <v>0</v>
          </cell>
          <cell r="E118">
            <v>0</v>
          </cell>
          <cell r="F118">
            <v>0</v>
          </cell>
          <cell r="G118">
            <v>0</v>
          </cell>
          <cell r="H118">
            <v>0</v>
          </cell>
          <cell r="I118">
            <v>0</v>
          </cell>
          <cell r="J118">
            <v>0</v>
          </cell>
          <cell r="K118">
            <v>0</v>
          </cell>
          <cell r="L118">
            <v>0</v>
          </cell>
          <cell r="M118">
            <v>0</v>
          </cell>
          <cell r="N118">
            <v>0</v>
          </cell>
          <cell r="O118">
            <v>0</v>
          </cell>
          <cell r="P118">
            <v>0</v>
          </cell>
          <cell r="Q118">
            <v>0</v>
          </cell>
          <cell r="R118">
            <v>0</v>
          </cell>
          <cell r="S118">
            <v>0</v>
          </cell>
          <cell r="T118">
            <v>0</v>
          </cell>
          <cell r="U118">
            <v>0</v>
          </cell>
          <cell r="V118">
            <v>0</v>
          </cell>
          <cell r="W118">
            <v>0</v>
          </cell>
          <cell r="X118">
            <v>0</v>
          </cell>
          <cell r="Y118">
            <v>0</v>
          </cell>
          <cell r="Z118">
            <v>0</v>
          </cell>
          <cell r="AA118">
            <v>0</v>
          </cell>
          <cell r="AB118">
            <v>0</v>
          </cell>
          <cell r="AC118">
            <v>0</v>
          </cell>
          <cell r="AD118">
            <v>0</v>
          </cell>
          <cell r="AE118">
            <v>0</v>
          </cell>
          <cell r="AF118">
            <v>0</v>
          </cell>
          <cell r="AG118">
            <v>0</v>
          </cell>
          <cell r="AH118">
            <v>0</v>
          </cell>
        </row>
        <row r="119">
          <cell r="A119" t="str">
            <v>50012110C</v>
          </cell>
          <cell r="B119" t="str">
            <v>ROLLO COVER ASSY</v>
          </cell>
          <cell r="C119" t="str">
            <v>SU2 LWB</v>
          </cell>
          <cell r="D119">
            <v>0</v>
          </cell>
          <cell r="E119">
            <v>0</v>
          </cell>
          <cell r="F119">
            <v>0</v>
          </cell>
          <cell r="G119">
            <v>0</v>
          </cell>
          <cell r="H119">
            <v>0</v>
          </cell>
          <cell r="I119">
            <v>0</v>
          </cell>
          <cell r="J119">
            <v>0</v>
          </cell>
          <cell r="K119">
            <v>0</v>
          </cell>
          <cell r="L119">
            <v>0</v>
          </cell>
          <cell r="M119">
            <v>0</v>
          </cell>
          <cell r="N119">
            <v>0</v>
          </cell>
          <cell r="O119">
            <v>0</v>
          </cell>
          <cell r="P119">
            <v>0</v>
          </cell>
          <cell r="Q119">
            <v>0</v>
          </cell>
          <cell r="R119">
            <v>0</v>
          </cell>
          <cell r="S119">
            <v>0</v>
          </cell>
          <cell r="T119">
            <v>0</v>
          </cell>
          <cell r="U119">
            <v>0</v>
          </cell>
          <cell r="V119">
            <v>0</v>
          </cell>
          <cell r="W119">
            <v>0</v>
          </cell>
          <cell r="X119">
            <v>0</v>
          </cell>
          <cell r="Y119">
            <v>0</v>
          </cell>
          <cell r="Z119">
            <v>0</v>
          </cell>
          <cell r="AA119">
            <v>0</v>
          </cell>
          <cell r="AB119">
            <v>0</v>
          </cell>
          <cell r="AC119">
            <v>0</v>
          </cell>
          <cell r="AD119">
            <v>0</v>
          </cell>
          <cell r="AE119">
            <v>0</v>
          </cell>
          <cell r="AF119">
            <v>0</v>
          </cell>
          <cell r="AG119">
            <v>0</v>
          </cell>
          <cell r="AH119">
            <v>0</v>
          </cell>
        </row>
        <row r="120">
          <cell r="A120" t="str">
            <v>50011382D</v>
          </cell>
          <cell r="B120" t="str">
            <v>CENTER CROSS MEMBER ASSY</v>
          </cell>
          <cell r="C120" t="str">
            <v>MQ4</v>
          </cell>
          <cell r="D120">
            <v>720</v>
          </cell>
          <cell r="E120">
            <v>640</v>
          </cell>
          <cell r="F120">
            <v>640</v>
          </cell>
          <cell r="G120">
            <v>640</v>
          </cell>
          <cell r="H120">
            <v>0</v>
          </cell>
          <cell r="I120">
            <v>0</v>
          </cell>
          <cell r="J120">
            <v>0</v>
          </cell>
          <cell r="K120">
            <v>0</v>
          </cell>
          <cell r="L120">
            <v>560</v>
          </cell>
          <cell r="M120">
            <v>560</v>
          </cell>
          <cell r="N120">
            <v>480</v>
          </cell>
          <cell r="O120">
            <v>640</v>
          </cell>
          <cell r="P120">
            <v>0</v>
          </cell>
          <cell r="Q120">
            <v>0</v>
          </cell>
          <cell r="R120">
            <v>560</v>
          </cell>
          <cell r="S120">
            <v>560</v>
          </cell>
          <cell r="T120">
            <v>560</v>
          </cell>
          <cell r="U120">
            <v>560</v>
          </cell>
          <cell r="V120">
            <v>0</v>
          </cell>
          <cell r="W120">
            <v>0</v>
          </cell>
          <cell r="X120">
            <v>0</v>
          </cell>
          <cell r="Y120">
            <v>0</v>
          </cell>
          <cell r="Z120">
            <v>0</v>
          </cell>
          <cell r="AA120">
            <v>0</v>
          </cell>
          <cell r="AB120">
            <v>0</v>
          </cell>
          <cell r="AC120">
            <v>0</v>
          </cell>
          <cell r="AD120">
            <v>0</v>
          </cell>
          <cell r="AE120">
            <v>0</v>
          </cell>
          <cell r="AF120">
            <v>0</v>
          </cell>
          <cell r="AG120">
            <v>0</v>
          </cell>
          <cell r="AH120">
            <v>0</v>
          </cell>
        </row>
        <row r="121">
          <cell r="A121" t="str">
            <v>50011307B</v>
          </cell>
          <cell r="B121" t="str">
            <v>ROLLO CASSETTE ASSY</v>
          </cell>
          <cell r="C121" t="str">
            <v>MQ4</v>
          </cell>
          <cell r="D121">
            <v>600</v>
          </cell>
          <cell r="E121">
            <v>600</v>
          </cell>
          <cell r="F121">
            <v>600</v>
          </cell>
          <cell r="G121">
            <v>700</v>
          </cell>
          <cell r="H121">
            <v>0</v>
          </cell>
          <cell r="I121">
            <v>0</v>
          </cell>
          <cell r="J121">
            <v>0</v>
          </cell>
          <cell r="K121">
            <v>0</v>
          </cell>
          <cell r="L121">
            <v>600</v>
          </cell>
          <cell r="M121">
            <v>500</v>
          </cell>
          <cell r="N121">
            <v>500</v>
          </cell>
          <cell r="O121">
            <v>600</v>
          </cell>
          <cell r="P121">
            <v>0</v>
          </cell>
          <cell r="Q121">
            <v>0</v>
          </cell>
          <cell r="R121">
            <v>600</v>
          </cell>
          <cell r="S121">
            <v>500</v>
          </cell>
          <cell r="T121">
            <v>500</v>
          </cell>
          <cell r="U121">
            <v>600</v>
          </cell>
          <cell r="V121">
            <v>0</v>
          </cell>
          <cell r="W121">
            <v>0</v>
          </cell>
          <cell r="X121">
            <v>0</v>
          </cell>
          <cell r="Y121">
            <v>0</v>
          </cell>
          <cell r="Z121">
            <v>0</v>
          </cell>
          <cell r="AA121">
            <v>0</v>
          </cell>
          <cell r="AB121">
            <v>0</v>
          </cell>
          <cell r="AC121">
            <v>0</v>
          </cell>
          <cell r="AD121">
            <v>0</v>
          </cell>
          <cell r="AE121">
            <v>0</v>
          </cell>
          <cell r="AF121">
            <v>0</v>
          </cell>
          <cell r="AG121">
            <v>0</v>
          </cell>
          <cell r="AH121">
            <v>0</v>
          </cell>
        </row>
        <row r="122">
          <cell r="A122" t="str">
            <v>50011372B</v>
          </cell>
          <cell r="B122" t="str">
            <v>COVER FRONT FRAME</v>
          </cell>
          <cell r="C122" t="str">
            <v>MQ4</v>
          </cell>
          <cell r="D122">
            <v>0</v>
          </cell>
          <cell r="E122">
            <v>0</v>
          </cell>
          <cell r="F122">
            <v>0</v>
          </cell>
          <cell r="G122">
            <v>0</v>
          </cell>
          <cell r="H122">
            <v>0</v>
          </cell>
          <cell r="I122">
            <v>0</v>
          </cell>
          <cell r="J122">
            <v>0</v>
          </cell>
          <cell r="K122">
            <v>0</v>
          </cell>
          <cell r="L122">
            <v>0</v>
          </cell>
          <cell r="M122">
            <v>0</v>
          </cell>
          <cell r="N122">
            <v>0</v>
          </cell>
          <cell r="O122">
            <v>0</v>
          </cell>
          <cell r="P122">
            <v>0</v>
          </cell>
          <cell r="Q122">
            <v>0</v>
          </cell>
          <cell r="R122">
            <v>0</v>
          </cell>
          <cell r="S122">
            <v>0</v>
          </cell>
          <cell r="T122">
            <v>0</v>
          </cell>
          <cell r="U122">
            <v>0</v>
          </cell>
          <cell r="V122">
            <v>0</v>
          </cell>
          <cell r="W122">
            <v>0</v>
          </cell>
          <cell r="X122">
            <v>0</v>
          </cell>
          <cell r="Y122">
            <v>0</v>
          </cell>
          <cell r="Z122">
            <v>0</v>
          </cell>
          <cell r="AA122">
            <v>0</v>
          </cell>
          <cell r="AB122">
            <v>0</v>
          </cell>
          <cell r="AC122">
            <v>0</v>
          </cell>
          <cell r="AD122">
            <v>0</v>
          </cell>
          <cell r="AE122">
            <v>0</v>
          </cell>
          <cell r="AF122">
            <v>0</v>
          </cell>
          <cell r="AG122">
            <v>0</v>
          </cell>
          <cell r="AH122">
            <v>0</v>
          </cell>
        </row>
        <row r="123">
          <cell r="A123" t="str">
            <v>50012191B</v>
          </cell>
          <cell r="B123" t="str">
            <v>MOTOR MOUNTING PLATE COVER FOR ROLLO</v>
          </cell>
          <cell r="C123" t="str">
            <v>MQ4</v>
          </cell>
          <cell r="D123">
            <v>0</v>
          </cell>
          <cell r="E123">
            <v>0</v>
          </cell>
          <cell r="F123">
            <v>0</v>
          </cell>
          <cell r="G123">
            <v>0</v>
          </cell>
          <cell r="H123">
            <v>0</v>
          </cell>
          <cell r="I123">
            <v>0</v>
          </cell>
          <cell r="J123">
            <v>0</v>
          </cell>
          <cell r="K123">
            <v>0</v>
          </cell>
          <cell r="L123">
            <v>0</v>
          </cell>
          <cell r="M123">
            <v>0</v>
          </cell>
          <cell r="N123">
            <v>0</v>
          </cell>
          <cell r="O123">
            <v>0</v>
          </cell>
          <cell r="P123">
            <v>0</v>
          </cell>
          <cell r="Q123">
            <v>0</v>
          </cell>
          <cell r="R123">
            <v>0</v>
          </cell>
          <cell r="S123">
            <v>0</v>
          </cell>
          <cell r="T123">
            <v>0</v>
          </cell>
          <cell r="U123">
            <v>0</v>
          </cell>
          <cell r="V123">
            <v>0</v>
          </cell>
          <cell r="W123">
            <v>0</v>
          </cell>
          <cell r="X123">
            <v>0</v>
          </cell>
          <cell r="Y123">
            <v>0</v>
          </cell>
          <cell r="Z123">
            <v>0</v>
          </cell>
          <cell r="AA123">
            <v>0</v>
          </cell>
          <cell r="AB123">
            <v>0</v>
          </cell>
          <cell r="AC123">
            <v>0</v>
          </cell>
          <cell r="AD123">
            <v>0</v>
          </cell>
          <cell r="AE123">
            <v>0</v>
          </cell>
          <cell r="AF123">
            <v>0</v>
          </cell>
          <cell r="AG123">
            <v>0</v>
          </cell>
          <cell r="AH123">
            <v>0</v>
          </cell>
        </row>
        <row r="124">
          <cell r="A124" t="str">
            <v>50009387B</v>
          </cell>
          <cell r="B124" t="str">
            <v>MOTOR MOUNTING PLATE COVER FOR GLASS (MQ4/YG)</v>
          </cell>
          <cell r="C124" t="str">
            <v>MQ4</v>
          </cell>
          <cell r="D124">
            <v>0</v>
          </cell>
          <cell r="E124">
            <v>0</v>
          </cell>
          <cell r="F124">
            <v>0</v>
          </cell>
          <cell r="G124">
            <v>0</v>
          </cell>
          <cell r="H124">
            <v>0</v>
          </cell>
          <cell r="I124">
            <v>0</v>
          </cell>
          <cell r="J124">
            <v>0</v>
          </cell>
          <cell r="K124">
            <v>0</v>
          </cell>
          <cell r="L124">
            <v>0</v>
          </cell>
          <cell r="M124">
            <v>0</v>
          </cell>
          <cell r="N124">
            <v>0</v>
          </cell>
          <cell r="O124">
            <v>0</v>
          </cell>
          <cell r="P124">
            <v>0</v>
          </cell>
          <cell r="Q124">
            <v>0</v>
          </cell>
          <cell r="R124">
            <v>0</v>
          </cell>
          <cell r="S124">
            <v>0</v>
          </cell>
          <cell r="T124">
            <v>0</v>
          </cell>
          <cell r="U124">
            <v>0</v>
          </cell>
          <cell r="V124">
            <v>0</v>
          </cell>
          <cell r="W124">
            <v>0</v>
          </cell>
          <cell r="X124">
            <v>0</v>
          </cell>
          <cell r="Y124">
            <v>0</v>
          </cell>
          <cell r="Z124">
            <v>0</v>
          </cell>
          <cell r="AA124">
            <v>0</v>
          </cell>
          <cell r="AB124">
            <v>0</v>
          </cell>
          <cell r="AC124">
            <v>0</v>
          </cell>
          <cell r="AD124">
            <v>0</v>
          </cell>
          <cell r="AE124">
            <v>0</v>
          </cell>
          <cell r="AF124">
            <v>0</v>
          </cell>
          <cell r="AG124">
            <v>0</v>
          </cell>
          <cell r="AH124">
            <v>0</v>
          </cell>
        </row>
        <row r="125">
          <cell r="A125" t="str">
            <v>50011349B</v>
          </cell>
          <cell r="B125" t="str">
            <v>GLASS REINFORCEMENT ASSY</v>
          </cell>
          <cell r="C125" t="str">
            <v>MQ4</v>
          </cell>
          <cell r="D125">
            <v>400</v>
          </cell>
          <cell r="E125">
            <v>600</v>
          </cell>
          <cell r="F125">
            <v>800</v>
          </cell>
          <cell r="G125">
            <v>800</v>
          </cell>
          <cell r="H125">
            <v>0</v>
          </cell>
          <cell r="I125">
            <v>0</v>
          </cell>
          <cell r="J125">
            <v>0</v>
          </cell>
          <cell r="K125">
            <v>0</v>
          </cell>
          <cell r="L125">
            <v>500</v>
          </cell>
          <cell r="M125">
            <v>400</v>
          </cell>
          <cell r="N125">
            <v>700</v>
          </cell>
          <cell r="O125">
            <v>700</v>
          </cell>
          <cell r="P125">
            <v>0</v>
          </cell>
          <cell r="Q125">
            <v>0</v>
          </cell>
          <cell r="R125">
            <v>700</v>
          </cell>
          <cell r="S125">
            <v>700</v>
          </cell>
          <cell r="T125">
            <v>400</v>
          </cell>
          <cell r="U125">
            <v>300</v>
          </cell>
          <cell r="V125">
            <v>0</v>
          </cell>
          <cell r="W125">
            <v>0</v>
          </cell>
          <cell r="X125">
            <v>0</v>
          </cell>
          <cell r="Y125">
            <v>0</v>
          </cell>
          <cell r="Z125">
            <v>0</v>
          </cell>
          <cell r="AA125">
            <v>0</v>
          </cell>
          <cell r="AB125">
            <v>0</v>
          </cell>
          <cell r="AC125">
            <v>0</v>
          </cell>
          <cell r="AD125">
            <v>0</v>
          </cell>
          <cell r="AE125">
            <v>0</v>
          </cell>
          <cell r="AF125">
            <v>0</v>
          </cell>
          <cell r="AG125">
            <v>0</v>
          </cell>
          <cell r="AH125">
            <v>0</v>
          </cell>
        </row>
        <row r="126">
          <cell r="A126" t="str">
            <v>30032843A</v>
          </cell>
          <cell r="B126" t="str">
            <v>MV1a BRACKET LH</v>
          </cell>
          <cell r="C126" t="str">
            <v>MV1a</v>
          </cell>
          <cell r="D126">
            <v>0</v>
          </cell>
          <cell r="E126">
            <v>0</v>
          </cell>
          <cell r="F126">
            <v>0</v>
          </cell>
          <cell r="G126">
            <v>0</v>
          </cell>
          <cell r="H126">
            <v>0</v>
          </cell>
          <cell r="I126">
            <v>0</v>
          </cell>
          <cell r="J126">
            <v>0</v>
          </cell>
          <cell r="K126">
            <v>0</v>
          </cell>
          <cell r="L126">
            <v>0</v>
          </cell>
          <cell r="M126">
            <v>0</v>
          </cell>
          <cell r="N126">
            <v>0</v>
          </cell>
          <cell r="O126">
            <v>0</v>
          </cell>
          <cell r="P126">
            <v>0</v>
          </cell>
          <cell r="Q126">
            <v>0</v>
          </cell>
          <cell r="R126">
            <v>0</v>
          </cell>
          <cell r="S126">
            <v>0</v>
          </cell>
          <cell r="T126">
            <v>0</v>
          </cell>
          <cell r="U126">
            <v>0</v>
          </cell>
          <cell r="V126">
            <v>0</v>
          </cell>
          <cell r="W126">
            <v>0</v>
          </cell>
          <cell r="X126">
            <v>0</v>
          </cell>
          <cell r="Y126">
            <v>0</v>
          </cell>
          <cell r="Z126">
            <v>0</v>
          </cell>
          <cell r="AA126">
            <v>0</v>
          </cell>
          <cell r="AB126">
            <v>0</v>
          </cell>
          <cell r="AC126">
            <v>0</v>
          </cell>
          <cell r="AD126">
            <v>0</v>
          </cell>
          <cell r="AE126">
            <v>0</v>
          </cell>
          <cell r="AF126">
            <v>0</v>
          </cell>
          <cell r="AG126">
            <v>0</v>
          </cell>
          <cell r="AH126">
            <v>0</v>
          </cell>
        </row>
        <row r="127">
          <cell r="A127" t="str">
            <v>30032844A</v>
          </cell>
          <cell r="B127" t="str">
            <v>MV1a BRACKET RH</v>
          </cell>
          <cell r="C127" t="str">
            <v>MV1a</v>
          </cell>
          <cell r="D127">
            <v>0</v>
          </cell>
          <cell r="E127">
            <v>0</v>
          </cell>
          <cell r="F127">
            <v>0</v>
          </cell>
          <cell r="G127">
            <v>0</v>
          </cell>
          <cell r="H127">
            <v>0</v>
          </cell>
          <cell r="I127">
            <v>0</v>
          </cell>
          <cell r="J127">
            <v>0</v>
          </cell>
          <cell r="K127">
            <v>0</v>
          </cell>
          <cell r="L127">
            <v>0</v>
          </cell>
          <cell r="M127">
            <v>0</v>
          </cell>
          <cell r="N127">
            <v>0</v>
          </cell>
          <cell r="O127">
            <v>0</v>
          </cell>
          <cell r="P127">
            <v>0</v>
          </cell>
          <cell r="Q127">
            <v>0</v>
          </cell>
          <cell r="R127">
            <v>0</v>
          </cell>
          <cell r="S127">
            <v>0</v>
          </cell>
          <cell r="T127">
            <v>0</v>
          </cell>
          <cell r="U127">
            <v>0</v>
          </cell>
          <cell r="V127">
            <v>0</v>
          </cell>
          <cell r="W127">
            <v>0</v>
          </cell>
          <cell r="X127">
            <v>0</v>
          </cell>
          <cell r="Y127">
            <v>0</v>
          </cell>
          <cell r="Z127">
            <v>0</v>
          </cell>
          <cell r="AA127">
            <v>0</v>
          </cell>
          <cell r="AB127">
            <v>0</v>
          </cell>
          <cell r="AC127">
            <v>0</v>
          </cell>
          <cell r="AD127">
            <v>0</v>
          </cell>
          <cell r="AE127">
            <v>0</v>
          </cell>
          <cell r="AF127">
            <v>0</v>
          </cell>
          <cell r="AG127">
            <v>0</v>
          </cell>
          <cell r="AH127">
            <v>0</v>
          </cell>
        </row>
        <row r="128">
          <cell r="A128" t="str">
            <v>30032710A</v>
          </cell>
          <cell r="B128" t="str">
            <v>MV1a Assy Glass Mounting Bracket</v>
          </cell>
          <cell r="C128" t="str">
            <v>MV1a</v>
          </cell>
          <cell r="D128">
            <v>0</v>
          </cell>
          <cell r="E128">
            <v>0</v>
          </cell>
          <cell r="F128">
            <v>0</v>
          </cell>
          <cell r="G128">
            <v>0</v>
          </cell>
          <cell r="H128">
            <v>0</v>
          </cell>
          <cell r="I128">
            <v>0</v>
          </cell>
          <cell r="J128">
            <v>0</v>
          </cell>
          <cell r="K128">
            <v>0</v>
          </cell>
          <cell r="L128">
            <v>0</v>
          </cell>
          <cell r="M128">
            <v>0</v>
          </cell>
          <cell r="N128">
            <v>0</v>
          </cell>
          <cell r="O128">
            <v>0</v>
          </cell>
          <cell r="P128">
            <v>0</v>
          </cell>
          <cell r="Q128">
            <v>0</v>
          </cell>
          <cell r="R128">
            <v>0</v>
          </cell>
          <cell r="S128">
            <v>0</v>
          </cell>
          <cell r="T128">
            <v>0</v>
          </cell>
          <cell r="U128">
            <v>0</v>
          </cell>
          <cell r="V128">
            <v>0</v>
          </cell>
          <cell r="W128">
            <v>0</v>
          </cell>
          <cell r="X128">
            <v>0</v>
          </cell>
          <cell r="Y128">
            <v>0</v>
          </cell>
          <cell r="Z128">
            <v>0</v>
          </cell>
          <cell r="AA128">
            <v>0</v>
          </cell>
          <cell r="AB128">
            <v>0</v>
          </cell>
          <cell r="AC128">
            <v>0</v>
          </cell>
          <cell r="AD128">
            <v>0</v>
          </cell>
          <cell r="AE128">
            <v>0</v>
          </cell>
          <cell r="AF128">
            <v>0</v>
          </cell>
          <cell r="AG128">
            <v>0</v>
          </cell>
          <cell r="AH128">
            <v>0</v>
          </cell>
        </row>
        <row r="129">
          <cell r="A129" t="str">
            <v>50006600B</v>
          </cell>
          <cell r="B129" t="str">
            <v>GLASS REINF</v>
          </cell>
          <cell r="C129" t="str">
            <v>GSUV</v>
          </cell>
          <cell r="D129">
            <v>0</v>
          </cell>
          <cell r="E129">
            <v>0</v>
          </cell>
          <cell r="F129">
            <v>0</v>
          </cell>
          <cell r="G129">
            <v>0</v>
          </cell>
          <cell r="H129">
            <v>0</v>
          </cell>
          <cell r="I129">
            <v>0</v>
          </cell>
          <cell r="J129">
            <v>0</v>
          </cell>
          <cell r="K129">
            <v>0</v>
          </cell>
          <cell r="L129">
            <v>0</v>
          </cell>
          <cell r="M129">
            <v>0</v>
          </cell>
          <cell r="N129">
            <v>0</v>
          </cell>
          <cell r="O129">
            <v>0</v>
          </cell>
          <cell r="P129">
            <v>0</v>
          </cell>
          <cell r="Q129">
            <v>0</v>
          </cell>
          <cell r="R129">
            <v>0</v>
          </cell>
          <cell r="S129">
            <v>0</v>
          </cell>
          <cell r="T129">
            <v>0</v>
          </cell>
          <cell r="U129">
            <v>0</v>
          </cell>
          <cell r="V129">
            <v>0</v>
          </cell>
          <cell r="W129">
            <v>0</v>
          </cell>
          <cell r="X129">
            <v>0</v>
          </cell>
          <cell r="Y129">
            <v>0</v>
          </cell>
          <cell r="Z129">
            <v>0</v>
          </cell>
          <cell r="AA129">
            <v>0</v>
          </cell>
          <cell r="AB129">
            <v>0</v>
          </cell>
          <cell r="AC129">
            <v>0</v>
          </cell>
          <cell r="AD129">
            <v>0</v>
          </cell>
          <cell r="AE129">
            <v>0</v>
          </cell>
          <cell r="AF129">
            <v>0</v>
          </cell>
          <cell r="AG129">
            <v>0</v>
          </cell>
          <cell r="AH129">
            <v>0</v>
          </cell>
        </row>
        <row r="130">
          <cell r="A130" t="str">
            <v>50000108C</v>
          </cell>
          <cell r="B130" t="str">
            <v>GLASS REINF</v>
          </cell>
          <cell r="C130" t="str">
            <v>J200</v>
          </cell>
          <cell r="D130">
            <v>0</v>
          </cell>
          <cell r="E130">
            <v>0</v>
          </cell>
          <cell r="F130">
            <v>0</v>
          </cell>
          <cell r="G130">
            <v>0</v>
          </cell>
          <cell r="H130">
            <v>0</v>
          </cell>
          <cell r="I130">
            <v>0</v>
          </cell>
          <cell r="J130">
            <v>0</v>
          </cell>
          <cell r="K130">
            <v>0</v>
          </cell>
          <cell r="L130">
            <v>0</v>
          </cell>
          <cell r="M130">
            <v>0</v>
          </cell>
          <cell r="N130">
            <v>0</v>
          </cell>
          <cell r="O130">
            <v>0</v>
          </cell>
          <cell r="P130">
            <v>0</v>
          </cell>
          <cell r="Q130">
            <v>0</v>
          </cell>
          <cell r="R130">
            <v>0</v>
          </cell>
          <cell r="S130">
            <v>0</v>
          </cell>
          <cell r="T130">
            <v>0</v>
          </cell>
          <cell r="U130">
            <v>0</v>
          </cell>
          <cell r="V130">
            <v>0</v>
          </cell>
          <cell r="W130">
            <v>0</v>
          </cell>
          <cell r="X130">
            <v>0</v>
          </cell>
          <cell r="Y130">
            <v>0</v>
          </cell>
          <cell r="Z130">
            <v>0</v>
          </cell>
          <cell r="AA130">
            <v>0</v>
          </cell>
          <cell r="AB130">
            <v>0</v>
          </cell>
          <cell r="AC130">
            <v>0</v>
          </cell>
          <cell r="AD130">
            <v>0</v>
          </cell>
          <cell r="AE130">
            <v>0</v>
          </cell>
          <cell r="AF130">
            <v>0</v>
          </cell>
          <cell r="AG130">
            <v>0</v>
          </cell>
          <cell r="AH130">
            <v>0</v>
          </cell>
        </row>
        <row r="131">
          <cell r="A131" t="str">
            <v>50010988B</v>
          </cell>
          <cell r="B131" t="str">
            <v>FRONT - SIDE REINF LH-국산화(자체생산)</v>
          </cell>
          <cell r="C131" t="str">
            <v>E2SC</v>
          </cell>
          <cell r="D131">
            <v>0</v>
          </cell>
          <cell r="E131">
            <v>0</v>
          </cell>
          <cell r="F131">
            <v>0</v>
          </cell>
          <cell r="G131">
            <v>0</v>
          </cell>
          <cell r="H131">
            <v>0</v>
          </cell>
          <cell r="I131">
            <v>0</v>
          </cell>
          <cell r="J131">
            <v>0</v>
          </cell>
          <cell r="K131">
            <v>0</v>
          </cell>
          <cell r="L131">
            <v>0</v>
          </cell>
          <cell r="M131">
            <v>0</v>
          </cell>
          <cell r="N131">
            <v>0</v>
          </cell>
          <cell r="O131">
            <v>0</v>
          </cell>
          <cell r="P131">
            <v>0</v>
          </cell>
          <cell r="Q131">
            <v>0</v>
          </cell>
          <cell r="R131">
            <v>0</v>
          </cell>
          <cell r="S131">
            <v>0</v>
          </cell>
          <cell r="T131">
            <v>0</v>
          </cell>
          <cell r="U131">
            <v>0</v>
          </cell>
          <cell r="V131">
            <v>0</v>
          </cell>
          <cell r="W131">
            <v>0</v>
          </cell>
          <cell r="X131">
            <v>0</v>
          </cell>
          <cell r="Y131">
            <v>0</v>
          </cell>
          <cell r="Z131">
            <v>0</v>
          </cell>
          <cell r="AA131">
            <v>0</v>
          </cell>
          <cell r="AB131">
            <v>0</v>
          </cell>
          <cell r="AC131">
            <v>0</v>
          </cell>
          <cell r="AD131">
            <v>0</v>
          </cell>
          <cell r="AE131">
            <v>0</v>
          </cell>
          <cell r="AF131">
            <v>0</v>
          </cell>
          <cell r="AG131">
            <v>0</v>
          </cell>
          <cell r="AH131">
            <v>0</v>
          </cell>
        </row>
        <row r="132">
          <cell r="A132" t="str">
            <v>50010989B</v>
          </cell>
          <cell r="B132" t="str">
            <v>FRONT - SIDE REINF RH-국산화(자체생산)</v>
          </cell>
          <cell r="C132" t="str">
            <v>E2SC</v>
          </cell>
          <cell r="D132">
            <v>0</v>
          </cell>
          <cell r="E132">
            <v>0</v>
          </cell>
          <cell r="F132">
            <v>0</v>
          </cell>
          <cell r="G132">
            <v>0</v>
          </cell>
          <cell r="H132">
            <v>0</v>
          </cell>
          <cell r="I132">
            <v>0</v>
          </cell>
          <cell r="J132">
            <v>0</v>
          </cell>
          <cell r="K132">
            <v>0</v>
          </cell>
          <cell r="L132">
            <v>0</v>
          </cell>
          <cell r="M132">
            <v>0</v>
          </cell>
          <cell r="N132">
            <v>0</v>
          </cell>
          <cell r="O132">
            <v>0</v>
          </cell>
          <cell r="P132">
            <v>0</v>
          </cell>
          <cell r="Q132">
            <v>0</v>
          </cell>
          <cell r="R132">
            <v>0</v>
          </cell>
          <cell r="S132">
            <v>0</v>
          </cell>
          <cell r="T132">
            <v>0</v>
          </cell>
          <cell r="U132">
            <v>0</v>
          </cell>
          <cell r="V132">
            <v>0</v>
          </cell>
          <cell r="W132">
            <v>0</v>
          </cell>
          <cell r="X132">
            <v>0</v>
          </cell>
          <cell r="Y132">
            <v>0</v>
          </cell>
          <cell r="Z132">
            <v>0</v>
          </cell>
          <cell r="AA132">
            <v>0</v>
          </cell>
          <cell r="AB132">
            <v>0</v>
          </cell>
          <cell r="AC132">
            <v>0</v>
          </cell>
          <cell r="AD132">
            <v>0</v>
          </cell>
          <cell r="AE132">
            <v>0</v>
          </cell>
          <cell r="AF132">
            <v>0</v>
          </cell>
          <cell r="AG132">
            <v>0</v>
          </cell>
          <cell r="AH132">
            <v>0</v>
          </cell>
        </row>
        <row r="133">
          <cell r="A133" t="str">
            <v>50010990B</v>
          </cell>
          <cell r="B133" t="str">
            <v>REAR - SIDE REINF LH-국산화(자체생산)</v>
          </cell>
          <cell r="C133" t="str">
            <v>E2SC</v>
          </cell>
          <cell r="D133">
            <v>0</v>
          </cell>
          <cell r="E133">
            <v>0</v>
          </cell>
          <cell r="F133">
            <v>0</v>
          </cell>
          <cell r="G133">
            <v>0</v>
          </cell>
          <cell r="H133">
            <v>0</v>
          </cell>
          <cell r="I133">
            <v>0</v>
          </cell>
          <cell r="J133">
            <v>0</v>
          </cell>
          <cell r="K133">
            <v>0</v>
          </cell>
          <cell r="L133">
            <v>0</v>
          </cell>
          <cell r="M133">
            <v>0</v>
          </cell>
          <cell r="N133">
            <v>0</v>
          </cell>
          <cell r="O133">
            <v>0</v>
          </cell>
          <cell r="P133">
            <v>0</v>
          </cell>
          <cell r="Q133">
            <v>0</v>
          </cell>
          <cell r="R133">
            <v>0</v>
          </cell>
          <cell r="S133">
            <v>0</v>
          </cell>
          <cell r="T133">
            <v>0</v>
          </cell>
          <cell r="U133">
            <v>0</v>
          </cell>
          <cell r="V133">
            <v>0</v>
          </cell>
          <cell r="W133">
            <v>0</v>
          </cell>
          <cell r="X133">
            <v>0</v>
          </cell>
          <cell r="Y133">
            <v>0</v>
          </cell>
          <cell r="Z133">
            <v>0</v>
          </cell>
          <cell r="AA133">
            <v>0</v>
          </cell>
          <cell r="AB133">
            <v>0</v>
          </cell>
          <cell r="AC133">
            <v>0</v>
          </cell>
          <cell r="AD133">
            <v>0</v>
          </cell>
          <cell r="AE133">
            <v>0</v>
          </cell>
          <cell r="AF133">
            <v>0</v>
          </cell>
          <cell r="AG133">
            <v>0</v>
          </cell>
          <cell r="AH133">
            <v>0</v>
          </cell>
        </row>
        <row r="134">
          <cell r="A134" t="str">
            <v>50010991B</v>
          </cell>
          <cell r="B134" t="str">
            <v>REAR - SIDE REINF RH-국산화(자체생산)</v>
          </cell>
          <cell r="C134" t="str">
            <v>E2SC</v>
          </cell>
          <cell r="D134">
            <v>0</v>
          </cell>
          <cell r="E134">
            <v>0</v>
          </cell>
          <cell r="F134">
            <v>0</v>
          </cell>
          <cell r="G134">
            <v>0</v>
          </cell>
          <cell r="H134">
            <v>0</v>
          </cell>
          <cell r="I134">
            <v>0</v>
          </cell>
          <cell r="J134">
            <v>0</v>
          </cell>
          <cell r="K134">
            <v>0</v>
          </cell>
          <cell r="L134">
            <v>0</v>
          </cell>
          <cell r="M134">
            <v>0</v>
          </cell>
          <cell r="N134">
            <v>0</v>
          </cell>
          <cell r="O134">
            <v>0</v>
          </cell>
          <cell r="P134">
            <v>0</v>
          </cell>
          <cell r="Q134">
            <v>0</v>
          </cell>
          <cell r="R134">
            <v>0</v>
          </cell>
          <cell r="S134">
            <v>0</v>
          </cell>
          <cell r="T134">
            <v>0</v>
          </cell>
          <cell r="U134">
            <v>0</v>
          </cell>
          <cell r="V134">
            <v>0</v>
          </cell>
          <cell r="W134">
            <v>0</v>
          </cell>
          <cell r="X134">
            <v>0</v>
          </cell>
          <cell r="Y134">
            <v>0</v>
          </cell>
          <cell r="Z134">
            <v>0</v>
          </cell>
          <cell r="AA134">
            <v>0</v>
          </cell>
          <cell r="AB134">
            <v>0</v>
          </cell>
          <cell r="AC134">
            <v>0</v>
          </cell>
          <cell r="AD134">
            <v>0</v>
          </cell>
          <cell r="AE134">
            <v>0</v>
          </cell>
          <cell r="AF134">
            <v>0</v>
          </cell>
          <cell r="AG134">
            <v>0</v>
          </cell>
          <cell r="AH134">
            <v>0</v>
          </cell>
        </row>
        <row r="135">
          <cell r="A135" t="str">
            <v>50007947A</v>
          </cell>
          <cell r="B135" t="str">
            <v>REINFORCEMENT GLASS</v>
          </cell>
          <cell r="C135" t="str">
            <v>M2XX</v>
          </cell>
          <cell r="D135">
            <v>0</v>
          </cell>
          <cell r="E135">
            <v>0</v>
          </cell>
          <cell r="F135">
            <v>0</v>
          </cell>
          <cell r="G135">
            <v>0</v>
          </cell>
          <cell r="H135">
            <v>0</v>
          </cell>
          <cell r="I135">
            <v>0</v>
          </cell>
          <cell r="J135">
            <v>0</v>
          </cell>
          <cell r="K135">
            <v>0</v>
          </cell>
          <cell r="L135">
            <v>0</v>
          </cell>
          <cell r="M135">
            <v>0</v>
          </cell>
          <cell r="N135">
            <v>0</v>
          </cell>
          <cell r="O135">
            <v>0</v>
          </cell>
          <cell r="P135">
            <v>0</v>
          </cell>
          <cell r="Q135">
            <v>0</v>
          </cell>
          <cell r="R135">
            <v>0</v>
          </cell>
          <cell r="S135">
            <v>0</v>
          </cell>
          <cell r="T135">
            <v>0</v>
          </cell>
          <cell r="U135">
            <v>0</v>
          </cell>
          <cell r="V135">
            <v>0</v>
          </cell>
          <cell r="W135">
            <v>0</v>
          </cell>
          <cell r="X135">
            <v>0</v>
          </cell>
          <cell r="Y135">
            <v>0</v>
          </cell>
          <cell r="Z135">
            <v>0</v>
          </cell>
          <cell r="AA135">
            <v>0</v>
          </cell>
          <cell r="AB135">
            <v>0</v>
          </cell>
          <cell r="AC135">
            <v>0</v>
          </cell>
          <cell r="AD135">
            <v>0</v>
          </cell>
          <cell r="AE135">
            <v>0</v>
          </cell>
          <cell r="AF135">
            <v>0</v>
          </cell>
          <cell r="AG135">
            <v>0</v>
          </cell>
          <cell r="AH135">
            <v>0</v>
          </cell>
        </row>
        <row r="136">
          <cell r="A136" t="str">
            <v>50007407B</v>
          </cell>
          <cell r="B136" t="str">
            <v>GLASS PANEL REINF FRT</v>
          </cell>
          <cell r="C136" t="str">
            <v>YP</v>
          </cell>
          <cell r="D136">
            <v>240</v>
          </cell>
          <cell r="E136">
            <v>240</v>
          </cell>
          <cell r="F136">
            <v>240</v>
          </cell>
          <cell r="G136">
            <v>180</v>
          </cell>
          <cell r="H136">
            <v>0</v>
          </cell>
          <cell r="I136">
            <v>0</v>
          </cell>
          <cell r="J136">
            <v>0</v>
          </cell>
          <cell r="K136">
            <v>0</v>
          </cell>
          <cell r="L136">
            <v>240</v>
          </cell>
          <cell r="M136">
            <v>240</v>
          </cell>
          <cell r="N136">
            <v>240</v>
          </cell>
          <cell r="O136">
            <v>240</v>
          </cell>
          <cell r="P136">
            <v>0</v>
          </cell>
          <cell r="Q136">
            <v>0</v>
          </cell>
          <cell r="R136">
            <v>240</v>
          </cell>
          <cell r="S136">
            <v>240</v>
          </cell>
          <cell r="T136">
            <v>240</v>
          </cell>
          <cell r="U136">
            <v>180</v>
          </cell>
          <cell r="V136">
            <v>0</v>
          </cell>
          <cell r="W136">
            <v>0</v>
          </cell>
          <cell r="X136">
            <v>0</v>
          </cell>
          <cell r="Y136">
            <v>0</v>
          </cell>
          <cell r="Z136">
            <v>0</v>
          </cell>
          <cell r="AA136">
            <v>0</v>
          </cell>
          <cell r="AB136">
            <v>0</v>
          </cell>
          <cell r="AC136">
            <v>0</v>
          </cell>
          <cell r="AD136">
            <v>0</v>
          </cell>
          <cell r="AE136">
            <v>0</v>
          </cell>
          <cell r="AF136">
            <v>0</v>
          </cell>
          <cell r="AG136">
            <v>0</v>
          </cell>
          <cell r="AH136">
            <v>0</v>
          </cell>
        </row>
        <row r="137">
          <cell r="A137" t="str">
            <v>50007300D</v>
          </cell>
          <cell r="B137" t="str">
            <v>GLASS PANEL REINF RR</v>
          </cell>
          <cell r="C137" t="str">
            <v>YP</v>
          </cell>
          <cell r="D137">
            <v>240</v>
          </cell>
          <cell r="E137">
            <v>240</v>
          </cell>
          <cell r="F137">
            <v>240</v>
          </cell>
          <cell r="G137">
            <v>180</v>
          </cell>
          <cell r="H137">
            <v>0</v>
          </cell>
          <cell r="I137">
            <v>0</v>
          </cell>
          <cell r="J137">
            <v>0</v>
          </cell>
          <cell r="K137">
            <v>0</v>
          </cell>
          <cell r="L137">
            <v>180</v>
          </cell>
          <cell r="M137">
            <v>180</v>
          </cell>
          <cell r="N137">
            <v>180</v>
          </cell>
          <cell r="O137">
            <v>240</v>
          </cell>
          <cell r="P137">
            <v>0</v>
          </cell>
          <cell r="Q137">
            <v>0</v>
          </cell>
          <cell r="R137">
            <v>240</v>
          </cell>
          <cell r="S137">
            <v>300</v>
          </cell>
          <cell r="T137">
            <v>240</v>
          </cell>
          <cell r="U137">
            <v>240</v>
          </cell>
          <cell r="V137">
            <v>0</v>
          </cell>
          <cell r="W137">
            <v>0</v>
          </cell>
          <cell r="X137">
            <v>0</v>
          </cell>
          <cell r="Y137">
            <v>0</v>
          </cell>
          <cell r="Z137">
            <v>0</v>
          </cell>
          <cell r="AA137">
            <v>0</v>
          </cell>
          <cell r="AB137">
            <v>0</v>
          </cell>
          <cell r="AC137">
            <v>0</v>
          </cell>
          <cell r="AD137">
            <v>0</v>
          </cell>
          <cell r="AE137">
            <v>0</v>
          </cell>
          <cell r="AF137">
            <v>0</v>
          </cell>
          <cell r="AG137">
            <v>0</v>
          </cell>
          <cell r="AH137">
            <v>0</v>
          </cell>
        </row>
        <row r="138">
          <cell r="A138" t="str">
            <v>50010779B</v>
          </cell>
          <cell r="B138" t="str">
            <v>GLASS REINF</v>
          </cell>
          <cell r="C138" t="str">
            <v>QX</v>
          </cell>
          <cell r="D138">
            <v>375</v>
          </cell>
          <cell r="E138">
            <v>375</v>
          </cell>
          <cell r="F138">
            <v>300</v>
          </cell>
          <cell r="G138">
            <v>0</v>
          </cell>
          <cell r="H138">
            <v>0</v>
          </cell>
          <cell r="I138">
            <v>0</v>
          </cell>
          <cell r="J138">
            <v>0</v>
          </cell>
          <cell r="K138">
            <v>0</v>
          </cell>
          <cell r="L138">
            <v>0</v>
          </cell>
          <cell r="M138">
            <v>0</v>
          </cell>
          <cell r="N138">
            <v>0</v>
          </cell>
          <cell r="O138">
            <v>0</v>
          </cell>
          <cell r="P138">
            <v>0</v>
          </cell>
          <cell r="Q138">
            <v>0</v>
          </cell>
          <cell r="R138">
            <v>0</v>
          </cell>
          <cell r="S138">
            <v>0</v>
          </cell>
          <cell r="T138">
            <v>0</v>
          </cell>
          <cell r="U138">
            <v>150</v>
          </cell>
          <cell r="V138">
            <v>0</v>
          </cell>
          <cell r="W138">
            <v>0</v>
          </cell>
          <cell r="X138">
            <v>0</v>
          </cell>
          <cell r="Y138">
            <v>0</v>
          </cell>
          <cell r="Z138">
            <v>0</v>
          </cell>
          <cell r="AA138">
            <v>0</v>
          </cell>
          <cell r="AB138">
            <v>0</v>
          </cell>
          <cell r="AC138">
            <v>0</v>
          </cell>
          <cell r="AD138">
            <v>0</v>
          </cell>
          <cell r="AE138">
            <v>0</v>
          </cell>
          <cell r="AF138">
            <v>0</v>
          </cell>
          <cell r="AG138">
            <v>0</v>
          </cell>
          <cell r="AH138">
            <v>0</v>
          </cell>
        </row>
        <row r="139">
          <cell r="A139" t="str">
            <v>50012234C</v>
          </cell>
          <cell r="B139" t="str">
            <v>ASSY REAR BEAM</v>
          </cell>
          <cell r="C139" t="str">
            <v>NES</v>
          </cell>
          <cell r="D139">
            <v>52</v>
          </cell>
          <cell r="E139">
            <v>52</v>
          </cell>
          <cell r="F139">
            <v>52</v>
          </cell>
          <cell r="G139">
            <v>104</v>
          </cell>
          <cell r="H139">
            <v>0</v>
          </cell>
          <cell r="I139">
            <v>0</v>
          </cell>
          <cell r="J139">
            <v>0</v>
          </cell>
          <cell r="K139">
            <v>0</v>
          </cell>
          <cell r="L139">
            <v>0</v>
          </cell>
          <cell r="M139">
            <v>52</v>
          </cell>
          <cell r="N139">
            <v>52</v>
          </cell>
          <cell r="O139">
            <v>0</v>
          </cell>
          <cell r="P139">
            <v>0</v>
          </cell>
          <cell r="Q139">
            <v>0</v>
          </cell>
          <cell r="R139">
            <v>104</v>
          </cell>
          <cell r="S139">
            <v>156</v>
          </cell>
          <cell r="T139">
            <v>104</v>
          </cell>
          <cell r="U139">
            <v>104</v>
          </cell>
          <cell r="V139">
            <v>0</v>
          </cell>
          <cell r="W139">
            <v>0</v>
          </cell>
          <cell r="X139">
            <v>0</v>
          </cell>
          <cell r="Y139">
            <v>0</v>
          </cell>
          <cell r="Z139">
            <v>0</v>
          </cell>
          <cell r="AA139">
            <v>0</v>
          </cell>
          <cell r="AB139">
            <v>0</v>
          </cell>
          <cell r="AC139">
            <v>0</v>
          </cell>
          <cell r="AD139">
            <v>0</v>
          </cell>
          <cell r="AE139">
            <v>0</v>
          </cell>
          <cell r="AF139">
            <v>0</v>
          </cell>
          <cell r="AG139">
            <v>0</v>
          </cell>
          <cell r="AH139">
            <v>0</v>
          </cell>
        </row>
        <row r="140">
          <cell r="A140" t="str">
            <v>50012438D</v>
          </cell>
          <cell r="B140" t="str">
            <v>REINFORCEMENT GLASS</v>
          </cell>
          <cell r="C140" t="str">
            <v>RS4</v>
          </cell>
          <cell r="D140">
            <v>0</v>
          </cell>
          <cell r="E140">
            <v>0</v>
          </cell>
          <cell r="F140">
            <v>0</v>
          </cell>
          <cell r="G140">
            <v>0</v>
          </cell>
          <cell r="H140">
            <v>0</v>
          </cell>
          <cell r="I140">
            <v>0</v>
          </cell>
          <cell r="J140">
            <v>0</v>
          </cell>
          <cell r="K140">
            <v>0</v>
          </cell>
          <cell r="L140">
            <v>0</v>
          </cell>
          <cell r="M140">
            <v>0</v>
          </cell>
          <cell r="N140">
            <v>240</v>
          </cell>
          <cell r="O140">
            <v>0</v>
          </cell>
          <cell r="P140">
            <v>0</v>
          </cell>
          <cell r="Q140">
            <v>0</v>
          </cell>
          <cell r="R140">
            <v>0</v>
          </cell>
          <cell r="S140">
            <v>0</v>
          </cell>
          <cell r="T140">
            <v>0</v>
          </cell>
          <cell r="U140">
            <v>0</v>
          </cell>
          <cell r="V140">
            <v>0</v>
          </cell>
          <cell r="W140">
            <v>0</v>
          </cell>
          <cell r="X140">
            <v>0</v>
          </cell>
          <cell r="Y140">
            <v>0</v>
          </cell>
          <cell r="Z140">
            <v>0</v>
          </cell>
          <cell r="AA140">
            <v>0</v>
          </cell>
          <cell r="AB140">
            <v>0</v>
          </cell>
          <cell r="AC140">
            <v>0</v>
          </cell>
          <cell r="AD140">
            <v>0</v>
          </cell>
          <cell r="AE140">
            <v>0</v>
          </cell>
          <cell r="AF140">
            <v>0</v>
          </cell>
          <cell r="AG140">
            <v>0</v>
          </cell>
          <cell r="AH140">
            <v>0</v>
          </cell>
        </row>
        <row r="141">
          <cell r="A141" t="str">
            <v>50012948D</v>
          </cell>
          <cell r="B141" t="str">
            <v>REINFORCEMENT GLASS</v>
          </cell>
          <cell r="C141" t="str">
            <v>RS4 Li</v>
          </cell>
          <cell r="D141">
            <v>0</v>
          </cell>
          <cell r="E141">
            <v>0</v>
          </cell>
          <cell r="F141">
            <v>0</v>
          </cell>
          <cell r="G141">
            <v>0</v>
          </cell>
          <cell r="H141">
            <v>0</v>
          </cell>
          <cell r="I141">
            <v>0</v>
          </cell>
          <cell r="J141">
            <v>0</v>
          </cell>
          <cell r="K141">
            <v>0</v>
          </cell>
          <cell r="L141">
            <v>0</v>
          </cell>
          <cell r="M141">
            <v>0</v>
          </cell>
          <cell r="N141">
            <v>0</v>
          </cell>
          <cell r="O141">
            <v>0</v>
          </cell>
          <cell r="P141">
            <v>0</v>
          </cell>
          <cell r="Q141">
            <v>0</v>
          </cell>
          <cell r="R141">
            <v>0</v>
          </cell>
          <cell r="S141">
            <v>0</v>
          </cell>
          <cell r="T141">
            <v>0</v>
          </cell>
          <cell r="U141">
            <v>0</v>
          </cell>
          <cell r="V141">
            <v>0</v>
          </cell>
          <cell r="W141">
            <v>0</v>
          </cell>
          <cell r="X141">
            <v>0</v>
          </cell>
          <cell r="Y141">
            <v>0</v>
          </cell>
          <cell r="Z141">
            <v>0</v>
          </cell>
          <cell r="AA141">
            <v>0</v>
          </cell>
          <cell r="AB141">
            <v>0</v>
          </cell>
          <cell r="AC141">
            <v>0</v>
          </cell>
          <cell r="AD141">
            <v>0</v>
          </cell>
          <cell r="AE141">
            <v>0</v>
          </cell>
          <cell r="AF141">
            <v>0</v>
          </cell>
          <cell r="AG141">
            <v>0</v>
          </cell>
          <cell r="AH141">
            <v>0</v>
          </cell>
        </row>
        <row r="142">
          <cell r="A142" t="str">
            <v>50000498C</v>
          </cell>
          <cell r="B142" t="str">
            <v>REINFORCEMENT GLASS</v>
          </cell>
          <cell r="C142" t="str">
            <v>DC100 REINF</v>
          </cell>
          <cell r="D142">
            <v>0</v>
          </cell>
          <cell r="E142">
            <v>0</v>
          </cell>
          <cell r="F142">
            <v>0</v>
          </cell>
          <cell r="G142">
            <v>0</v>
          </cell>
          <cell r="H142">
            <v>0</v>
          </cell>
          <cell r="I142">
            <v>0</v>
          </cell>
          <cell r="J142">
            <v>0</v>
          </cell>
          <cell r="K142">
            <v>0</v>
          </cell>
          <cell r="L142">
            <v>0</v>
          </cell>
          <cell r="M142">
            <v>0</v>
          </cell>
          <cell r="N142">
            <v>0</v>
          </cell>
          <cell r="O142">
            <v>0</v>
          </cell>
          <cell r="P142">
            <v>0</v>
          </cell>
          <cell r="Q142">
            <v>0</v>
          </cell>
          <cell r="R142">
            <v>0</v>
          </cell>
          <cell r="S142">
            <v>0</v>
          </cell>
          <cell r="T142">
            <v>0</v>
          </cell>
          <cell r="U142">
            <v>0</v>
          </cell>
          <cell r="V142">
            <v>0</v>
          </cell>
          <cell r="W142">
            <v>0</v>
          </cell>
          <cell r="X142">
            <v>0</v>
          </cell>
          <cell r="Y142">
            <v>0</v>
          </cell>
          <cell r="Z142">
            <v>0</v>
          </cell>
          <cell r="AA142">
            <v>0</v>
          </cell>
          <cell r="AB142">
            <v>0</v>
          </cell>
          <cell r="AC142">
            <v>0</v>
          </cell>
          <cell r="AD142">
            <v>0</v>
          </cell>
          <cell r="AE142">
            <v>0</v>
          </cell>
          <cell r="AF142">
            <v>0</v>
          </cell>
          <cell r="AG142">
            <v>0</v>
          </cell>
          <cell r="AH142">
            <v>0</v>
          </cell>
        </row>
        <row r="143">
          <cell r="A143" t="str">
            <v>50005725B</v>
          </cell>
          <cell r="B143" t="str">
            <v>REINFORCEMENT GLASS</v>
          </cell>
          <cell r="C143" t="str">
            <v>MD REINF</v>
          </cell>
          <cell r="D143">
            <v>0</v>
          </cell>
          <cell r="E143">
            <v>0</v>
          </cell>
          <cell r="F143">
            <v>0</v>
          </cell>
          <cell r="G143">
            <v>0</v>
          </cell>
          <cell r="H143">
            <v>0</v>
          </cell>
          <cell r="I143">
            <v>0</v>
          </cell>
          <cell r="J143">
            <v>0</v>
          </cell>
          <cell r="K143">
            <v>0</v>
          </cell>
          <cell r="L143">
            <v>0</v>
          </cell>
          <cell r="M143">
            <v>0</v>
          </cell>
          <cell r="N143">
            <v>0</v>
          </cell>
          <cell r="O143">
            <v>0</v>
          </cell>
          <cell r="P143">
            <v>0</v>
          </cell>
          <cell r="Q143">
            <v>0</v>
          </cell>
          <cell r="R143">
            <v>0</v>
          </cell>
          <cell r="S143">
            <v>0</v>
          </cell>
          <cell r="T143">
            <v>0</v>
          </cell>
          <cell r="U143">
            <v>0</v>
          </cell>
          <cell r="V143">
            <v>0</v>
          </cell>
          <cell r="W143">
            <v>0</v>
          </cell>
          <cell r="X143">
            <v>0</v>
          </cell>
          <cell r="Y143">
            <v>0</v>
          </cell>
          <cell r="Z143">
            <v>0</v>
          </cell>
          <cell r="AA143">
            <v>0</v>
          </cell>
          <cell r="AB143">
            <v>0</v>
          </cell>
          <cell r="AC143">
            <v>0</v>
          </cell>
          <cell r="AD143">
            <v>0</v>
          </cell>
          <cell r="AE143">
            <v>0</v>
          </cell>
          <cell r="AF143">
            <v>0</v>
          </cell>
          <cell r="AG143">
            <v>0</v>
          </cell>
          <cell r="AH143">
            <v>0</v>
          </cell>
        </row>
        <row r="144">
          <cell r="A144" t="str">
            <v>50007262C</v>
          </cell>
          <cell r="B144" t="str">
            <v>GLASS REINFORCEMENT ASSY</v>
          </cell>
          <cell r="C144" t="str">
            <v>RP REINF</v>
          </cell>
          <cell r="D144">
            <v>0</v>
          </cell>
          <cell r="E144">
            <v>0</v>
          </cell>
          <cell r="F144">
            <v>0</v>
          </cell>
          <cell r="G144">
            <v>0</v>
          </cell>
          <cell r="H144">
            <v>0</v>
          </cell>
          <cell r="I144">
            <v>0</v>
          </cell>
          <cell r="J144">
            <v>0</v>
          </cell>
          <cell r="K144">
            <v>0</v>
          </cell>
          <cell r="L144">
            <v>0</v>
          </cell>
          <cell r="M144">
            <v>0</v>
          </cell>
          <cell r="N144">
            <v>0</v>
          </cell>
          <cell r="O144">
            <v>0</v>
          </cell>
          <cell r="P144">
            <v>0</v>
          </cell>
          <cell r="Q144">
            <v>0</v>
          </cell>
          <cell r="R144">
            <v>0</v>
          </cell>
          <cell r="S144">
            <v>0</v>
          </cell>
          <cell r="T144">
            <v>0</v>
          </cell>
          <cell r="U144">
            <v>0</v>
          </cell>
          <cell r="V144">
            <v>0</v>
          </cell>
          <cell r="W144">
            <v>0</v>
          </cell>
          <cell r="X144">
            <v>0</v>
          </cell>
          <cell r="Y144">
            <v>0</v>
          </cell>
          <cell r="Z144">
            <v>0</v>
          </cell>
          <cell r="AA144">
            <v>0</v>
          </cell>
          <cell r="AB144">
            <v>0</v>
          </cell>
          <cell r="AC144">
            <v>0</v>
          </cell>
          <cell r="AD144">
            <v>0</v>
          </cell>
          <cell r="AE144">
            <v>0</v>
          </cell>
          <cell r="AF144">
            <v>0</v>
          </cell>
          <cell r="AG144">
            <v>0</v>
          </cell>
          <cell r="AH144">
            <v>0</v>
          </cell>
        </row>
        <row r="145">
          <cell r="A145" t="str">
            <v>50000969C</v>
          </cell>
          <cell r="B145" t="str">
            <v>GLASS REINF</v>
          </cell>
          <cell r="C145" t="str">
            <v>A100</v>
          </cell>
          <cell r="D145">
            <v>0</v>
          </cell>
          <cell r="E145">
            <v>0</v>
          </cell>
          <cell r="F145">
            <v>0</v>
          </cell>
          <cell r="G145">
            <v>0</v>
          </cell>
          <cell r="H145">
            <v>0</v>
          </cell>
          <cell r="I145">
            <v>0</v>
          </cell>
          <cell r="J145">
            <v>0</v>
          </cell>
          <cell r="K145">
            <v>0</v>
          </cell>
          <cell r="L145">
            <v>0</v>
          </cell>
          <cell r="M145">
            <v>0</v>
          </cell>
          <cell r="N145">
            <v>0</v>
          </cell>
          <cell r="O145">
            <v>0</v>
          </cell>
          <cell r="P145">
            <v>0</v>
          </cell>
          <cell r="Q145">
            <v>0</v>
          </cell>
          <cell r="R145">
            <v>0</v>
          </cell>
          <cell r="S145">
            <v>0</v>
          </cell>
          <cell r="T145">
            <v>0</v>
          </cell>
          <cell r="U145">
            <v>0</v>
          </cell>
          <cell r="V145">
            <v>0</v>
          </cell>
          <cell r="W145">
            <v>0</v>
          </cell>
          <cell r="X145">
            <v>0</v>
          </cell>
          <cell r="Y145">
            <v>0</v>
          </cell>
          <cell r="Z145">
            <v>0</v>
          </cell>
          <cell r="AA145">
            <v>0</v>
          </cell>
          <cell r="AB145">
            <v>0</v>
          </cell>
          <cell r="AC145">
            <v>0</v>
          </cell>
          <cell r="AD145">
            <v>0</v>
          </cell>
          <cell r="AE145">
            <v>0</v>
          </cell>
          <cell r="AF145">
            <v>0</v>
          </cell>
          <cell r="AG145">
            <v>0</v>
          </cell>
          <cell r="AH145">
            <v>0</v>
          </cell>
        </row>
        <row r="146">
          <cell r="A146" t="str">
            <v>50002318A</v>
          </cell>
          <cell r="B146" t="str">
            <v>GLASS REINF</v>
          </cell>
          <cell r="C146" t="str">
            <v>J/V100</v>
          </cell>
          <cell r="D146">
            <v>0</v>
          </cell>
          <cell r="E146">
            <v>0</v>
          </cell>
          <cell r="F146">
            <v>0</v>
          </cell>
          <cell r="G146">
            <v>0</v>
          </cell>
          <cell r="H146">
            <v>0</v>
          </cell>
          <cell r="I146">
            <v>0</v>
          </cell>
          <cell r="J146">
            <v>0</v>
          </cell>
          <cell r="K146">
            <v>0</v>
          </cell>
          <cell r="L146">
            <v>0</v>
          </cell>
          <cell r="M146">
            <v>0</v>
          </cell>
          <cell r="N146">
            <v>0</v>
          </cell>
          <cell r="O146">
            <v>0</v>
          </cell>
          <cell r="P146">
            <v>0</v>
          </cell>
          <cell r="Q146">
            <v>0</v>
          </cell>
          <cell r="R146">
            <v>0</v>
          </cell>
          <cell r="S146">
            <v>0</v>
          </cell>
          <cell r="T146">
            <v>0</v>
          </cell>
          <cell r="U146">
            <v>0</v>
          </cell>
          <cell r="V146">
            <v>0</v>
          </cell>
          <cell r="W146">
            <v>0</v>
          </cell>
          <cell r="X146">
            <v>0</v>
          </cell>
          <cell r="Y146">
            <v>0</v>
          </cell>
          <cell r="Z146">
            <v>0</v>
          </cell>
          <cell r="AA146">
            <v>0</v>
          </cell>
          <cell r="AB146">
            <v>0</v>
          </cell>
          <cell r="AC146">
            <v>0</v>
          </cell>
          <cell r="AD146">
            <v>0</v>
          </cell>
          <cell r="AE146">
            <v>0</v>
          </cell>
          <cell r="AF146">
            <v>0</v>
          </cell>
          <cell r="AG146">
            <v>0</v>
          </cell>
          <cell r="AH146">
            <v>0</v>
          </cell>
        </row>
        <row r="147">
          <cell r="A147" t="str">
            <v>50005725B</v>
          </cell>
          <cell r="B147" t="str">
            <v>GLASS REINF</v>
          </cell>
          <cell r="C147" t="str">
            <v>MD</v>
          </cell>
          <cell r="D147">
            <v>0</v>
          </cell>
          <cell r="E147">
            <v>0</v>
          </cell>
          <cell r="F147">
            <v>0</v>
          </cell>
          <cell r="G147">
            <v>0</v>
          </cell>
          <cell r="H147">
            <v>0</v>
          </cell>
          <cell r="I147">
            <v>0</v>
          </cell>
          <cell r="J147">
            <v>0</v>
          </cell>
          <cell r="K147">
            <v>0</v>
          </cell>
          <cell r="L147">
            <v>0</v>
          </cell>
          <cell r="M147">
            <v>0</v>
          </cell>
          <cell r="N147">
            <v>0</v>
          </cell>
          <cell r="O147">
            <v>0</v>
          </cell>
          <cell r="P147">
            <v>0</v>
          </cell>
          <cell r="Q147">
            <v>0</v>
          </cell>
          <cell r="R147">
            <v>0</v>
          </cell>
          <cell r="S147">
            <v>0</v>
          </cell>
          <cell r="T147">
            <v>0</v>
          </cell>
          <cell r="U147">
            <v>0</v>
          </cell>
          <cell r="V147">
            <v>0</v>
          </cell>
          <cell r="W147">
            <v>0</v>
          </cell>
          <cell r="X147">
            <v>0</v>
          </cell>
          <cell r="Y147">
            <v>0</v>
          </cell>
          <cell r="Z147">
            <v>0</v>
          </cell>
          <cell r="AA147">
            <v>0</v>
          </cell>
          <cell r="AB147">
            <v>0</v>
          </cell>
          <cell r="AC147">
            <v>0</v>
          </cell>
          <cell r="AD147">
            <v>0</v>
          </cell>
          <cell r="AE147">
            <v>0</v>
          </cell>
          <cell r="AF147">
            <v>0</v>
          </cell>
          <cell r="AG147">
            <v>0</v>
          </cell>
          <cell r="AH147">
            <v>0</v>
          </cell>
        </row>
        <row r="148">
          <cell r="A148" t="str">
            <v>50002322A</v>
          </cell>
          <cell r="B148" t="str">
            <v>GLASS REINF</v>
          </cell>
          <cell r="C148" t="str">
            <v>T100</v>
          </cell>
          <cell r="D148">
            <v>0</v>
          </cell>
          <cell r="E148">
            <v>0</v>
          </cell>
          <cell r="F148">
            <v>0</v>
          </cell>
          <cell r="G148">
            <v>0</v>
          </cell>
          <cell r="H148">
            <v>0</v>
          </cell>
          <cell r="I148">
            <v>0</v>
          </cell>
          <cell r="J148">
            <v>0</v>
          </cell>
          <cell r="K148">
            <v>0</v>
          </cell>
          <cell r="L148">
            <v>0</v>
          </cell>
          <cell r="M148">
            <v>0</v>
          </cell>
          <cell r="N148">
            <v>0</v>
          </cell>
          <cell r="O148">
            <v>0</v>
          </cell>
          <cell r="P148">
            <v>0</v>
          </cell>
          <cell r="Q148">
            <v>0</v>
          </cell>
          <cell r="R148">
            <v>0</v>
          </cell>
          <cell r="S148">
            <v>0</v>
          </cell>
          <cell r="T148">
            <v>0</v>
          </cell>
          <cell r="U148">
            <v>0</v>
          </cell>
          <cell r="V148">
            <v>0</v>
          </cell>
          <cell r="W148">
            <v>0</v>
          </cell>
          <cell r="X148">
            <v>0</v>
          </cell>
          <cell r="Y148">
            <v>0</v>
          </cell>
          <cell r="Z148">
            <v>0</v>
          </cell>
          <cell r="AA148">
            <v>0</v>
          </cell>
          <cell r="AB148">
            <v>0</v>
          </cell>
          <cell r="AC148">
            <v>0</v>
          </cell>
          <cell r="AD148">
            <v>0</v>
          </cell>
          <cell r="AE148">
            <v>0</v>
          </cell>
          <cell r="AF148">
            <v>0</v>
          </cell>
          <cell r="AG148">
            <v>0</v>
          </cell>
          <cell r="AH148">
            <v>0</v>
          </cell>
        </row>
        <row r="149">
          <cell r="A149" t="str">
            <v>50000632C</v>
          </cell>
          <cell r="B149" t="str">
            <v>GLASS REINF</v>
          </cell>
          <cell r="C149" t="str">
            <v>T200</v>
          </cell>
          <cell r="D149">
            <v>0</v>
          </cell>
          <cell r="E149">
            <v>0</v>
          </cell>
          <cell r="F149">
            <v>0</v>
          </cell>
          <cell r="G149">
            <v>0</v>
          </cell>
          <cell r="H149">
            <v>0</v>
          </cell>
          <cell r="I149">
            <v>0</v>
          </cell>
          <cell r="J149">
            <v>0</v>
          </cell>
          <cell r="K149">
            <v>0</v>
          </cell>
          <cell r="L149">
            <v>0</v>
          </cell>
          <cell r="M149">
            <v>0</v>
          </cell>
          <cell r="N149">
            <v>0</v>
          </cell>
          <cell r="O149">
            <v>0</v>
          </cell>
          <cell r="P149">
            <v>0</v>
          </cell>
          <cell r="Q149">
            <v>0</v>
          </cell>
          <cell r="R149">
            <v>0</v>
          </cell>
          <cell r="S149">
            <v>0</v>
          </cell>
          <cell r="T149">
            <v>0</v>
          </cell>
          <cell r="U149">
            <v>0</v>
          </cell>
          <cell r="V149">
            <v>0</v>
          </cell>
          <cell r="W149">
            <v>0</v>
          </cell>
          <cell r="X149">
            <v>0</v>
          </cell>
          <cell r="Y149">
            <v>0</v>
          </cell>
          <cell r="Z149">
            <v>0</v>
          </cell>
          <cell r="AA149">
            <v>0</v>
          </cell>
          <cell r="AB149">
            <v>0</v>
          </cell>
          <cell r="AC149">
            <v>0</v>
          </cell>
          <cell r="AD149">
            <v>0</v>
          </cell>
          <cell r="AE149">
            <v>0</v>
          </cell>
          <cell r="AF149">
            <v>0</v>
          </cell>
          <cell r="AG149">
            <v>0</v>
          </cell>
          <cell r="AH149">
            <v>0</v>
          </cell>
        </row>
        <row r="150">
          <cell r="A150" t="str">
            <v>50000594C</v>
          </cell>
          <cell r="B150" t="str">
            <v>GLASS REINF</v>
          </cell>
          <cell r="C150" t="str">
            <v>U100</v>
          </cell>
          <cell r="D150">
            <v>0</v>
          </cell>
          <cell r="E150">
            <v>0</v>
          </cell>
          <cell r="F150">
            <v>0</v>
          </cell>
          <cell r="G150">
            <v>0</v>
          </cell>
          <cell r="H150">
            <v>0</v>
          </cell>
          <cell r="I150">
            <v>0</v>
          </cell>
          <cell r="J150">
            <v>0</v>
          </cell>
          <cell r="K150">
            <v>0</v>
          </cell>
          <cell r="L150">
            <v>0</v>
          </cell>
          <cell r="M150">
            <v>0</v>
          </cell>
          <cell r="N150">
            <v>0</v>
          </cell>
          <cell r="O150">
            <v>0</v>
          </cell>
          <cell r="P150">
            <v>0</v>
          </cell>
          <cell r="Q150">
            <v>0</v>
          </cell>
          <cell r="R150">
            <v>0</v>
          </cell>
          <cell r="S150">
            <v>0</v>
          </cell>
          <cell r="T150">
            <v>0</v>
          </cell>
          <cell r="U150">
            <v>0</v>
          </cell>
          <cell r="V150">
            <v>0</v>
          </cell>
          <cell r="W150">
            <v>0</v>
          </cell>
          <cell r="X150">
            <v>0</v>
          </cell>
          <cell r="Y150">
            <v>0</v>
          </cell>
          <cell r="Z150">
            <v>0</v>
          </cell>
          <cell r="AA150">
            <v>0</v>
          </cell>
          <cell r="AB150">
            <v>0</v>
          </cell>
          <cell r="AC150">
            <v>0</v>
          </cell>
          <cell r="AD150">
            <v>0</v>
          </cell>
          <cell r="AE150">
            <v>0</v>
          </cell>
          <cell r="AF150">
            <v>0</v>
          </cell>
          <cell r="AG150">
            <v>0</v>
          </cell>
          <cell r="AH150">
            <v>0</v>
          </cell>
        </row>
        <row r="151">
          <cell r="A151" t="str">
            <v>50006077A</v>
          </cell>
          <cell r="B151" t="str">
            <v>GLASS REINF</v>
          </cell>
          <cell r="C151" t="str">
            <v>UB</v>
          </cell>
          <cell r="D151">
            <v>0</v>
          </cell>
          <cell r="E151">
            <v>0</v>
          </cell>
          <cell r="F151">
            <v>0</v>
          </cell>
          <cell r="G151">
            <v>0</v>
          </cell>
          <cell r="H151">
            <v>0</v>
          </cell>
          <cell r="I151">
            <v>0</v>
          </cell>
          <cell r="J151">
            <v>0</v>
          </cell>
          <cell r="K151">
            <v>0</v>
          </cell>
          <cell r="L151">
            <v>0</v>
          </cell>
          <cell r="M151">
            <v>0</v>
          </cell>
          <cell r="N151">
            <v>0</v>
          </cell>
          <cell r="O151">
            <v>0</v>
          </cell>
          <cell r="P151">
            <v>0</v>
          </cell>
          <cell r="Q151">
            <v>0</v>
          </cell>
          <cell r="R151">
            <v>0</v>
          </cell>
          <cell r="S151">
            <v>0</v>
          </cell>
          <cell r="T151">
            <v>0</v>
          </cell>
          <cell r="U151">
            <v>0</v>
          </cell>
          <cell r="V151">
            <v>0</v>
          </cell>
          <cell r="W151">
            <v>0</v>
          </cell>
          <cell r="X151">
            <v>0</v>
          </cell>
          <cell r="Y151">
            <v>0</v>
          </cell>
          <cell r="Z151">
            <v>0</v>
          </cell>
          <cell r="AA151">
            <v>0</v>
          </cell>
          <cell r="AB151">
            <v>0</v>
          </cell>
          <cell r="AC151">
            <v>0</v>
          </cell>
          <cell r="AD151">
            <v>0</v>
          </cell>
          <cell r="AE151">
            <v>0</v>
          </cell>
          <cell r="AF151">
            <v>0</v>
          </cell>
          <cell r="AG151">
            <v>0</v>
          </cell>
          <cell r="AH151">
            <v>0</v>
          </cell>
        </row>
        <row r="152">
          <cell r="A152" t="str">
            <v>50000220C</v>
          </cell>
          <cell r="B152" t="str">
            <v>GLASS REINF</v>
          </cell>
          <cell r="C152" t="str">
            <v>V200,B11</v>
          </cell>
          <cell r="D152">
            <v>0</v>
          </cell>
          <cell r="E152">
            <v>0</v>
          </cell>
          <cell r="F152">
            <v>0</v>
          </cell>
          <cell r="G152">
            <v>0</v>
          </cell>
          <cell r="H152">
            <v>0</v>
          </cell>
          <cell r="I152">
            <v>0</v>
          </cell>
          <cell r="J152">
            <v>0</v>
          </cell>
          <cell r="K152">
            <v>0</v>
          </cell>
          <cell r="L152">
            <v>0</v>
          </cell>
          <cell r="M152">
            <v>0</v>
          </cell>
          <cell r="N152">
            <v>0</v>
          </cell>
          <cell r="O152">
            <v>0</v>
          </cell>
          <cell r="P152">
            <v>0</v>
          </cell>
          <cell r="Q152">
            <v>0</v>
          </cell>
          <cell r="R152">
            <v>0</v>
          </cell>
          <cell r="S152">
            <v>0</v>
          </cell>
          <cell r="T152">
            <v>0</v>
          </cell>
          <cell r="U152">
            <v>0</v>
          </cell>
          <cell r="V152">
            <v>0</v>
          </cell>
          <cell r="W152">
            <v>0</v>
          </cell>
          <cell r="X152">
            <v>0</v>
          </cell>
          <cell r="Y152">
            <v>0</v>
          </cell>
          <cell r="Z152">
            <v>0</v>
          </cell>
          <cell r="AA152">
            <v>0</v>
          </cell>
          <cell r="AB152">
            <v>0</v>
          </cell>
          <cell r="AC152">
            <v>0</v>
          </cell>
          <cell r="AD152">
            <v>0</v>
          </cell>
          <cell r="AE152">
            <v>0</v>
          </cell>
          <cell r="AF152">
            <v>0</v>
          </cell>
          <cell r="AG152">
            <v>0</v>
          </cell>
          <cell r="AH152">
            <v>0</v>
          </cell>
        </row>
        <row r="153">
          <cell r="A153" t="str">
            <v>50001029C</v>
          </cell>
          <cell r="B153" t="str">
            <v>GLASS REINF</v>
          </cell>
          <cell r="C153" t="str">
            <v>Y200</v>
          </cell>
          <cell r="D153">
            <v>0</v>
          </cell>
          <cell r="E153">
            <v>0</v>
          </cell>
          <cell r="F153">
            <v>0</v>
          </cell>
          <cell r="G153">
            <v>0</v>
          </cell>
          <cell r="H153">
            <v>0</v>
          </cell>
          <cell r="I153">
            <v>0</v>
          </cell>
          <cell r="J153">
            <v>0</v>
          </cell>
          <cell r="K153">
            <v>0</v>
          </cell>
          <cell r="L153">
            <v>0</v>
          </cell>
          <cell r="M153">
            <v>0</v>
          </cell>
          <cell r="N153">
            <v>0</v>
          </cell>
          <cell r="O153">
            <v>0</v>
          </cell>
          <cell r="P153">
            <v>0</v>
          </cell>
          <cell r="Q153">
            <v>0</v>
          </cell>
          <cell r="R153">
            <v>0</v>
          </cell>
          <cell r="S153">
            <v>0</v>
          </cell>
          <cell r="T153">
            <v>0</v>
          </cell>
          <cell r="U153">
            <v>0</v>
          </cell>
          <cell r="V153">
            <v>0</v>
          </cell>
          <cell r="W153">
            <v>0</v>
          </cell>
          <cell r="X153">
            <v>0</v>
          </cell>
          <cell r="Y153">
            <v>0</v>
          </cell>
          <cell r="Z153">
            <v>0</v>
          </cell>
          <cell r="AA153">
            <v>0</v>
          </cell>
          <cell r="AB153">
            <v>0</v>
          </cell>
          <cell r="AC153">
            <v>0</v>
          </cell>
          <cell r="AD153">
            <v>0</v>
          </cell>
          <cell r="AE153">
            <v>0</v>
          </cell>
          <cell r="AF153">
            <v>0</v>
          </cell>
          <cell r="AG153">
            <v>0</v>
          </cell>
          <cell r="AH153">
            <v>0</v>
          </cell>
        </row>
        <row r="154">
          <cell r="A154" t="str">
            <v>50001061A</v>
          </cell>
          <cell r="B154" t="str">
            <v>CROSS REINFORCEMENT GLASS PANEL</v>
          </cell>
          <cell r="C154" t="str">
            <v>P32E</v>
          </cell>
          <cell r="D154">
            <v>0</v>
          </cell>
          <cell r="E154">
            <v>0</v>
          </cell>
          <cell r="F154">
            <v>0</v>
          </cell>
          <cell r="G154">
            <v>0</v>
          </cell>
          <cell r="H154">
            <v>0</v>
          </cell>
          <cell r="I154">
            <v>0</v>
          </cell>
          <cell r="J154">
            <v>0</v>
          </cell>
          <cell r="K154">
            <v>0</v>
          </cell>
          <cell r="L154">
            <v>0</v>
          </cell>
          <cell r="M154">
            <v>0</v>
          </cell>
          <cell r="N154">
            <v>0</v>
          </cell>
          <cell r="O154">
            <v>0</v>
          </cell>
          <cell r="P154">
            <v>0</v>
          </cell>
          <cell r="Q154">
            <v>0</v>
          </cell>
          <cell r="R154">
            <v>0</v>
          </cell>
          <cell r="S154">
            <v>0</v>
          </cell>
          <cell r="T154">
            <v>0</v>
          </cell>
          <cell r="U154">
            <v>0</v>
          </cell>
          <cell r="V154">
            <v>0</v>
          </cell>
          <cell r="W154">
            <v>0</v>
          </cell>
          <cell r="X154">
            <v>0</v>
          </cell>
          <cell r="Y154">
            <v>0</v>
          </cell>
          <cell r="Z154">
            <v>0</v>
          </cell>
          <cell r="AA154">
            <v>0</v>
          </cell>
          <cell r="AB154">
            <v>0</v>
          </cell>
          <cell r="AC154">
            <v>0</v>
          </cell>
          <cell r="AD154">
            <v>0</v>
          </cell>
          <cell r="AE154">
            <v>0</v>
          </cell>
          <cell r="AF154">
            <v>0</v>
          </cell>
          <cell r="AG154">
            <v>0</v>
          </cell>
          <cell r="AH154">
            <v>0</v>
          </cell>
        </row>
        <row r="155">
          <cell r="A155" t="str">
            <v>50001059E</v>
          </cell>
          <cell r="B155" t="str">
            <v>GLASS REINFORCEMENT LH</v>
          </cell>
          <cell r="C155" t="str">
            <v>P32E</v>
          </cell>
          <cell r="D155">
            <v>0</v>
          </cell>
          <cell r="E155">
            <v>0</v>
          </cell>
          <cell r="F155">
            <v>0</v>
          </cell>
          <cell r="G155">
            <v>0</v>
          </cell>
          <cell r="H155">
            <v>0</v>
          </cell>
          <cell r="I155">
            <v>0</v>
          </cell>
          <cell r="J155">
            <v>0</v>
          </cell>
          <cell r="K155">
            <v>0</v>
          </cell>
          <cell r="L155">
            <v>0</v>
          </cell>
          <cell r="M155">
            <v>0</v>
          </cell>
          <cell r="N155">
            <v>0</v>
          </cell>
          <cell r="O155">
            <v>0</v>
          </cell>
          <cell r="P155">
            <v>0</v>
          </cell>
          <cell r="Q155">
            <v>0</v>
          </cell>
          <cell r="R155">
            <v>0</v>
          </cell>
          <cell r="S155">
            <v>0</v>
          </cell>
          <cell r="T155">
            <v>0</v>
          </cell>
          <cell r="U155">
            <v>0</v>
          </cell>
          <cell r="V155">
            <v>0</v>
          </cell>
          <cell r="W155">
            <v>0</v>
          </cell>
          <cell r="X155">
            <v>0</v>
          </cell>
          <cell r="Y155">
            <v>0</v>
          </cell>
          <cell r="Z155">
            <v>0</v>
          </cell>
          <cell r="AA155">
            <v>0</v>
          </cell>
          <cell r="AB155">
            <v>0</v>
          </cell>
          <cell r="AC155">
            <v>0</v>
          </cell>
          <cell r="AD155">
            <v>0</v>
          </cell>
          <cell r="AE155">
            <v>0</v>
          </cell>
          <cell r="AF155">
            <v>0</v>
          </cell>
          <cell r="AG155">
            <v>0</v>
          </cell>
          <cell r="AH155">
            <v>0</v>
          </cell>
        </row>
        <row r="156">
          <cell r="A156" t="str">
            <v>50001060E</v>
          </cell>
          <cell r="B156" t="str">
            <v>GLASS REINFORCEMENT RH</v>
          </cell>
          <cell r="C156" t="str">
            <v>P32E</v>
          </cell>
          <cell r="D156">
            <v>0</v>
          </cell>
          <cell r="E156">
            <v>0</v>
          </cell>
          <cell r="F156">
            <v>0</v>
          </cell>
          <cell r="G156">
            <v>0</v>
          </cell>
          <cell r="H156">
            <v>0</v>
          </cell>
          <cell r="I156">
            <v>0</v>
          </cell>
          <cell r="J156">
            <v>0</v>
          </cell>
          <cell r="K156">
            <v>0</v>
          </cell>
          <cell r="L156">
            <v>0</v>
          </cell>
          <cell r="M156">
            <v>0</v>
          </cell>
          <cell r="N156">
            <v>0</v>
          </cell>
          <cell r="O156">
            <v>0</v>
          </cell>
          <cell r="P156">
            <v>0</v>
          </cell>
          <cell r="Q156">
            <v>0</v>
          </cell>
          <cell r="R156">
            <v>0</v>
          </cell>
          <cell r="S156">
            <v>0</v>
          </cell>
          <cell r="T156">
            <v>0</v>
          </cell>
          <cell r="U156">
            <v>0</v>
          </cell>
          <cell r="V156">
            <v>0</v>
          </cell>
          <cell r="W156">
            <v>0</v>
          </cell>
          <cell r="X156">
            <v>0</v>
          </cell>
          <cell r="Y156">
            <v>0</v>
          </cell>
          <cell r="Z156">
            <v>0</v>
          </cell>
          <cell r="AA156">
            <v>0</v>
          </cell>
          <cell r="AB156">
            <v>0</v>
          </cell>
          <cell r="AC156">
            <v>0</v>
          </cell>
          <cell r="AD156">
            <v>0</v>
          </cell>
          <cell r="AE156">
            <v>0</v>
          </cell>
          <cell r="AF156">
            <v>0</v>
          </cell>
          <cell r="AG156">
            <v>0</v>
          </cell>
          <cell r="AH156">
            <v>0</v>
          </cell>
        </row>
      </sheetData>
      <sheetData sheetId="9"/>
      <sheetData sheetId="10"/>
      <sheetData sheetId="11"/>
      <sheetData sheetId="12"/>
      <sheetData sheetId="13"/>
      <sheetData sheetId="14"/>
      <sheetData sheetId="15"/>
      <sheetData sheetId="16"/>
      <sheetData sheetId="17"/>
      <sheetData sheetId="18"/>
      <sheetData sheetId="19"/>
      <sheetData sheetId="20"/>
      <sheetData sheetId="21"/>
    </sheetDataSet>
  </externalBook>
</externalLink>
</file>

<file path=xl/externalLinks/externalLink69.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xxl21:alternateUrls>
      <xxl21:absoluteUrl r:id="rId2"/>
    </xxl21:alternateUrls>
    <sheetNames>
      <sheetName val="양식"/>
      <sheetName val="납품내역서"/>
      <sheetName val="Sheet1"/>
      <sheetName val="Sheet2"/>
    </sheetNames>
    <sheetDataSet>
      <sheetData sheetId="0"/>
      <sheetData sheetId="1">
        <row r="3">
          <cell r="B3" t="str">
            <v>66421-P1000</v>
          </cell>
          <cell r="C3" t="str">
            <v>PNL HOOD INR</v>
          </cell>
          <cell r="D3" t="str">
            <v>NQ5</v>
          </cell>
          <cell r="E3">
            <v>1500</v>
          </cell>
          <cell r="F3">
            <v>1500</v>
          </cell>
          <cell r="H3">
            <v>1500</v>
          </cell>
          <cell r="I3">
            <v>1500</v>
          </cell>
          <cell r="L3">
            <v>1500</v>
          </cell>
          <cell r="N3">
            <v>1141</v>
          </cell>
          <cell r="O3">
            <v>738</v>
          </cell>
          <cell r="P3">
            <v>1474</v>
          </cell>
          <cell r="S3">
            <v>1500</v>
          </cell>
          <cell r="U3">
            <v>1200</v>
          </cell>
          <cell r="V3">
            <v>1500</v>
          </cell>
        </row>
      </sheetData>
      <sheetData sheetId="2"/>
      <sheetData sheetId="3"/>
    </sheetDataSet>
  </externalBook>
</externalLink>
</file>

<file path=xl/externalLinks/externalLink70.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xxl21:alternateUrls>
      <xxl21:absoluteUrl r:id="rId2"/>
    </xxl21:alternateUrls>
    <sheetNames>
      <sheetName val="9월 인알파"/>
      <sheetName val="납품 계획"/>
      <sheetName val="일일배차"/>
    </sheetNames>
    <sheetDataSet>
      <sheetData sheetId="0">
        <row r="37">
          <cell r="A37" t="str">
            <v>합계</v>
          </cell>
          <cell r="B37">
            <v>5</v>
          </cell>
          <cell r="C37">
            <v>6</v>
          </cell>
          <cell r="D37">
            <v>0</v>
          </cell>
          <cell r="E37">
            <v>0</v>
          </cell>
          <cell r="F37">
            <v>0</v>
          </cell>
          <cell r="G37">
            <v>0</v>
          </cell>
          <cell r="H37">
            <v>0</v>
          </cell>
          <cell r="I37">
            <v>0</v>
          </cell>
          <cell r="J37">
            <v>0</v>
          </cell>
          <cell r="K37">
            <v>0</v>
          </cell>
          <cell r="L37">
            <v>0</v>
          </cell>
          <cell r="M37">
            <v>0</v>
          </cell>
          <cell r="N37">
            <v>0</v>
          </cell>
          <cell r="O37">
            <v>0</v>
          </cell>
          <cell r="P37">
            <v>0</v>
          </cell>
          <cell r="Q37">
            <v>0</v>
          </cell>
          <cell r="R37">
            <v>0</v>
          </cell>
          <cell r="S37">
            <v>0</v>
          </cell>
          <cell r="T37">
            <v>0</v>
          </cell>
          <cell r="U37">
            <v>0</v>
          </cell>
          <cell r="V37">
            <v>0</v>
          </cell>
          <cell r="W37">
            <v>0</v>
          </cell>
          <cell r="X37">
            <v>0</v>
          </cell>
          <cell r="Y37">
            <v>0</v>
          </cell>
          <cell r="Z37">
            <v>0</v>
          </cell>
          <cell r="AA37">
            <v>0</v>
          </cell>
          <cell r="AB37">
            <v>0</v>
          </cell>
          <cell r="AC37">
            <v>0</v>
          </cell>
          <cell r="AD37">
            <v>0</v>
          </cell>
          <cell r="AE37">
            <v>0</v>
          </cell>
          <cell r="AF37">
            <v>0</v>
          </cell>
          <cell r="AI37">
            <v>1995000</v>
          </cell>
        </row>
        <row r="38">
          <cell r="A38">
            <v>1</v>
          </cell>
          <cell r="B38">
            <v>2</v>
          </cell>
          <cell r="C38">
            <v>2</v>
          </cell>
          <cell r="D38">
            <v>0</v>
          </cell>
          <cell r="E38">
            <v>0</v>
          </cell>
          <cell r="F38">
            <v>0</v>
          </cell>
          <cell r="G38">
            <v>0</v>
          </cell>
          <cell r="H38">
            <v>0</v>
          </cell>
          <cell r="I38">
            <v>0</v>
          </cell>
          <cell r="J38">
            <v>0</v>
          </cell>
          <cell r="K38">
            <v>0</v>
          </cell>
          <cell r="L38">
            <v>0</v>
          </cell>
          <cell r="M38">
            <v>0</v>
          </cell>
          <cell r="N38">
            <v>0</v>
          </cell>
          <cell r="O38">
            <v>0</v>
          </cell>
          <cell r="P38">
            <v>0</v>
          </cell>
          <cell r="Q38">
            <v>0</v>
          </cell>
          <cell r="R38">
            <v>0</v>
          </cell>
          <cell r="S38">
            <v>0</v>
          </cell>
          <cell r="T38">
            <v>0</v>
          </cell>
          <cell r="U38">
            <v>0</v>
          </cell>
          <cell r="V38">
            <v>0</v>
          </cell>
          <cell r="W38">
            <v>0</v>
          </cell>
          <cell r="X38">
            <v>0</v>
          </cell>
          <cell r="Y38">
            <v>0</v>
          </cell>
          <cell r="Z38">
            <v>0</v>
          </cell>
          <cell r="AA38">
            <v>0</v>
          </cell>
          <cell r="AB38">
            <v>0</v>
          </cell>
          <cell r="AC38">
            <v>0</v>
          </cell>
          <cell r="AD38">
            <v>0</v>
          </cell>
          <cell r="AE38">
            <v>0</v>
          </cell>
          <cell r="AF38">
            <v>0</v>
          </cell>
          <cell r="AI38">
            <v>800000</v>
          </cell>
        </row>
        <row r="39">
          <cell r="A39">
            <v>2</v>
          </cell>
          <cell r="B39">
            <v>1</v>
          </cell>
          <cell r="C39">
            <v>1</v>
          </cell>
          <cell r="D39">
            <v>0</v>
          </cell>
          <cell r="E39">
            <v>0</v>
          </cell>
          <cell r="F39">
            <v>0</v>
          </cell>
          <cell r="G39">
            <v>0</v>
          </cell>
          <cell r="H39">
            <v>0</v>
          </cell>
          <cell r="I39">
            <v>0</v>
          </cell>
          <cell r="J39">
            <v>0</v>
          </cell>
          <cell r="K39">
            <v>0</v>
          </cell>
          <cell r="L39">
            <v>0</v>
          </cell>
          <cell r="M39">
            <v>0</v>
          </cell>
          <cell r="N39">
            <v>0</v>
          </cell>
          <cell r="O39">
            <v>0</v>
          </cell>
          <cell r="P39">
            <v>0</v>
          </cell>
          <cell r="Q39">
            <v>0</v>
          </cell>
          <cell r="R39">
            <v>0</v>
          </cell>
          <cell r="S39">
            <v>0</v>
          </cell>
          <cell r="T39">
            <v>0</v>
          </cell>
          <cell r="U39">
            <v>0</v>
          </cell>
          <cell r="V39">
            <v>0</v>
          </cell>
          <cell r="W39">
            <v>0</v>
          </cell>
          <cell r="X39">
            <v>0</v>
          </cell>
          <cell r="Y39">
            <v>0</v>
          </cell>
          <cell r="Z39">
            <v>0</v>
          </cell>
          <cell r="AA39">
            <v>0</v>
          </cell>
          <cell r="AB39">
            <v>0</v>
          </cell>
          <cell r="AC39">
            <v>0</v>
          </cell>
          <cell r="AD39">
            <v>0</v>
          </cell>
          <cell r="AE39">
            <v>0</v>
          </cell>
          <cell r="AF39">
            <v>0</v>
          </cell>
          <cell r="AI39">
            <v>330000</v>
          </cell>
        </row>
        <row r="40">
          <cell r="A40">
            <v>3</v>
          </cell>
          <cell r="B40">
            <v>2</v>
          </cell>
          <cell r="C40">
            <v>2</v>
          </cell>
          <cell r="D40">
            <v>0</v>
          </cell>
          <cell r="E40">
            <v>0</v>
          </cell>
          <cell r="F40">
            <v>0</v>
          </cell>
          <cell r="G40">
            <v>0</v>
          </cell>
          <cell r="H40">
            <v>0</v>
          </cell>
          <cell r="I40">
            <v>0</v>
          </cell>
          <cell r="J40">
            <v>0</v>
          </cell>
          <cell r="K40">
            <v>0</v>
          </cell>
          <cell r="L40">
            <v>0</v>
          </cell>
          <cell r="M40">
            <v>0</v>
          </cell>
          <cell r="N40">
            <v>0</v>
          </cell>
          <cell r="O40">
            <v>0</v>
          </cell>
          <cell r="P40">
            <v>0</v>
          </cell>
          <cell r="Q40">
            <v>0</v>
          </cell>
          <cell r="R40">
            <v>0</v>
          </cell>
          <cell r="S40">
            <v>0</v>
          </cell>
          <cell r="T40">
            <v>0</v>
          </cell>
          <cell r="U40">
            <v>0</v>
          </cell>
          <cell r="V40">
            <v>0</v>
          </cell>
          <cell r="W40">
            <v>0</v>
          </cell>
          <cell r="X40">
            <v>0</v>
          </cell>
          <cell r="Y40">
            <v>0</v>
          </cell>
          <cell r="Z40">
            <v>0</v>
          </cell>
          <cell r="AA40">
            <v>0</v>
          </cell>
          <cell r="AB40">
            <v>0</v>
          </cell>
          <cell r="AC40">
            <v>0</v>
          </cell>
          <cell r="AD40">
            <v>0</v>
          </cell>
          <cell r="AE40">
            <v>0</v>
          </cell>
          <cell r="AF40">
            <v>0</v>
          </cell>
          <cell r="AI40">
            <v>660000</v>
          </cell>
        </row>
        <row r="41">
          <cell r="A41">
            <v>4</v>
          </cell>
          <cell r="B41">
            <v>0</v>
          </cell>
          <cell r="C41">
            <v>1</v>
          </cell>
          <cell r="D41">
            <v>0</v>
          </cell>
          <cell r="E41">
            <v>0</v>
          </cell>
          <cell r="F41">
            <v>0</v>
          </cell>
          <cell r="G41">
            <v>0</v>
          </cell>
          <cell r="H41">
            <v>0</v>
          </cell>
          <cell r="I41">
            <v>0</v>
          </cell>
          <cell r="J41">
            <v>0</v>
          </cell>
          <cell r="K41">
            <v>0</v>
          </cell>
          <cell r="L41">
            <v>0</v>
          </cell>
          <cell r="M41">
            <v>0</v>
          </cell>
          <cell r="N41">
            <v>0</v>
          </cell>
          <cell r="O41">
            <v>0</v>
          </cell>
          <cell r="P41">
            <v>0</v>
          </cell>
          <cell r="Q41">
            <v>0</v>
          </cell>
          <cell r="R41">
            <v>0</v>
          </cell>
          <cell r="S41">
            <v>0</v>
          </cell>
          <cell r="T41">
            <v>0</v>
          </cell>
          <cell r="U41">
            <v>0</v>
          </cell>
          <cell r="V41">
            <v>0</v>
          </cell>
          <cell r="W41">
            <v>0</v>
          </cell>
          <cell r="X41">
            <v>0</v>
          </cell>
          <cell r="Y41">
            <v>0</v>
          </cell>
          <cell r="Z41">
            <v>0</v>
          </cell>
          <cell r="AA41">
            <v>0</v>
          </cell>
          <cell r="AB41">
            <v>0</v>
          </cell>
          <cell r="AC41">
            <v>0</v>
          </cell>
          <cell r="AD41">
            <v>0</v>
          </cell>
          <cell r="AE41">
            <v>0</v>
          </cell>
          <cell r="AF41">
            <v>0</v>
          </cell>
          <cell r="AI41">
            <v>165000</v>
          </cell>
        </row>
        <row r="42">
          <cell r="A42" t="str">
            <v>인알파합짐</v>
          </cell>
          <cell r="B42">
            <v>1</v>
          </cell>
          <cell r="C42">
            <v>1</v>
          </cell>
          <cell r="D42">
            <v>0</v>
          </cell>
          <cell r="E42">
            <v>0</v>
          </cell>
          <cell r="F42">
            <v>0</v>
          </cell>
          <cell r="G42">
            <v>0</v>
          </cell>
          <cell r="H42">
            <v>0</v>
          </cell>
          <cell r="I42">
            <v>0</v>
          </cell>
          <cell r="J42">
            <v>0</v>
          </cell>
          <cell r="K42">
            <v>0</v>
          </cell>
          <cell r="L42">
            <v>0</v>
          </cell>
          <cell r="M42">
            <v>0</v>
          </cell>
          <cell r="N42">
            <v>0</v>
          </cell>
          <cell r="O42">
            <v>0</v>
          </cell>
          <cell r="P42">
            <v>0</v>
          </cell>
          <cell r="Q42">
            <v>0</v>
          </cell>
          <cell r="R42">
            <v>0</v>
          </cell>
          <cell r="S42">
            <v>0</v>
          </cell>
          <cell r="T42">
            <v>0</v>
          </cell>
          <cell r="U42">
            <v>0</v>
          </cell>
          <cell r="V42">
            <v>0</v>
          </cell>
          <cell r="W42">
            <v>0</v>
          </cell>
          <cell r="X42">
            <v>0</v>
          </cell>
          <cell r="Y42">
            <v>0</v>
          </cell>
          <cell r="Z42">
            <v>0</v>
          </cell>
          <cell r="AA42">
            <v>0</v>
          </cell>
          <cell r="AB42">
            <v>0</v>
          </cell>
          <cell r="AC42">
            <v>0</v>
          </cell>
          <cell r="AD42">
            <v>0</v>
          </cell>
          <cell r="AE42">
            <v>0</v>
          </cell>
          <cell r="AF42">
            <v>0</v>
          </cell>
        </row>
        <row r="43">
          <cell r="A43" t="str">
            <v>2,3,4</v>
          </cell>
          <cell r="B43">
            <v>3</v>
          </cell>
          <cell r="C43">
            <v>4</v>
          </cell>
          <cell r="D43">
            <v>0</v>
          </cell>
          <cell r="E43">
            <v>0</v>
          </cell>
          <cell r="F43">
            <v>0</v>
          </cell>
          <cell r="G43">
            <v>0</v>
          </cell>
          <cell r="H43">
            <v>0</v>
          </cell>
          <cell r="I43">
            <v>0</v>
          </cell>
          <cell r="J43">
            <v>0</v>
          </cell>
          <cell r="K43">
            <v>0</v>
          </cell>
          <cell r="L43">
            <v>0</v>
          </cell>
          <cell r="M43">
            <v>0</v>
          </cell>
          <cell r="N43">
            <v>0</v>
          </cell>
          <cell r="O43">
            <v>0</v>
          </cell>
          <cell r="P43">
            <v>0</v>
          </cell>
          <cell r="Q43">
            <v>0</v>
          </cell>
          <cell r="R43">
            <v>0</v>
          </cell>
          <cell r="S43">
            <v>0</v>
          </cell>
          <cell r="T43">
            <v>0</v>
          </cell>
          <cell r="U43">
            <v>0</v>
          </cell>
          <cell r="V43">
            <v>0</v>
          </cell>
          <cell r="W43">
            <v>0</v>
          </cell>
          <cell r="X43">
            <v>0</v>
          </cell>
          <cell r="Y43">
            <v>0</v>
          </cell>
          <cell r="Z43">
            <v>0</v>
          </cell>
          <cell r="AA43">
            <v>0</v>
          </cell>
          <cell r="AB43">
            <v>0</v>
          </cell>
          <cell r="AC43">
            <v>0</v>
          </cell>
          <cell r="AD43">
            <v>0</v>
          </cell>
          <cell r="AE43">
            <v>0</v>
          </cell>
          <cell r="AF43">
            <v>0</v>
          </cell>
        </row>
        <row r="44">
          <cell r="AI44">
            <v>0</v>
          </cell>
        </row>
        <row r="45">
          <cell r="A45" t="str">
            <v>합계</v>
          </cell>
          <cell r="B45">
            <v>5</v>
          </cell>
          <cell r="C45">
            <v>7</v>
          </cell>
          <cell r="D45">
            <v>0</v>
          </cell>
          <cell r="E45">
            <v>0</v>
          </cell>
          <cell r="F45">
            <v>0</v>
          </cell>
          <cell r="G45">
            <v>0</v>
          </cell>
          <cell r="H45">
            <v>0</v>
          </cell>
          <cell r="I45">
            <v>0</v>
          </cell>
          <cell r="J45">
            <v>0</v>
          </cell>
          <cell r="K45">
            <v>0</v>
          </cell>
          <cell r="L45">
            <v>0</v>
          </cell>
          <cell r="M45">
            <v>0</v>
          </cell>
          <cell r="N45">
            <v>0</v>
          </cell>
          <cell r="O45">
            <v>0</v>
          </cell>
          <cell r="P45">
            <v>0</v>
          </cell>
          <cell r="Q45">
            <v>0</v>
          </cell>
          <cell r="R45">
            <v>0</v>
          </cell>
          <cell r="S45">
            <v>0</v>
          </cell>
          <cell r="T45">
            <v>0</v>
          </cell>
          <cell r="U45">
            <v>0</v>
          </cell>
          <cell r="V45">
            <v>0</v>
          </cell>
          <cell r="W45">
            <v>0</v>
          </cell>
          <cell r="X45">
            <v>0</v>
          </cell>
          <cell r="Y45">
            <v>0</v>
          </cell>
          <cell r="Z45">
            <v>0</v>
          </cell>
          <cell r="AA45">
            <v>0</v>
          </cell>
          <cell r="AB45">
            <v>0</v>
          </cell>
          <cell r="AC45">
            <v>0</v>
          </cell>
          <cell r="AD45">
            <v>0</v>
          </cell>
          <cell r="AE45">
            <v>0</v>
          </cell>
          <cell r="AF45">
            <v>0</v>
          </cell>
          <cell r="AI45">
            <v>1467000</v>
          </cell>
        </row>
        <row r="46">
          <cell r="A46" t="str">
            <v>성우2</v>
          </cell>
          <cell r="B46">
            <v>1</v>
          </cell>
          <cell r="C46">
            <v>2</v>
          </cell>
          <cell r="D46">
            <v>0</v>
          </cell>
          <cell r="E46">
            <v>0</v>
          </cell>
          <cell r="F46">
            <v>0</v>
          </cell>
          <cell r="G46">
            <v>0</v>
          </cell>
          <cell r="H46">
            <v>0</v>
          </cell>
          <cell r="I46">
            <v>0</v>
          </cell>
          <cell r="J46">
            <v>0</v>
          </cell>
          <cell r="K46">
            <v>0</v>
          </cell>
          <cell r="L46">
            <v>0</v>
          </cell>
          <cell r="M46">
            <v>0</v>
          </cell>
          <cell r="N46">
            <v>0</v>
          </cell>
          <cell r="O46">
            <v>0</v>
          </cell>
          <cell r="P46">
            <v>0</v>
          </cell>
          <cell r="Q46">
            <v>0</v>
          </cell>
          <cell r="R46">
            <v>0</v>
          </cell>
          <cell r="S46">
            <v>0</v>
          </cell>
          <cell r="T46">
            <v>0</v>
          </cell>
          <cell r="U46">
            <v>0</v>
          </cell>
          <cell r="V46">
            <v>0</v>
          </cell>
          <cell r="W46">
            <v>0</v>
          </cell>
          <cell r="X46">
            <v>0</v>
          </cell>
          <cell r="Y46">
            <v>0</v>
          </cell>
          <cell r="Z46">
            <v>0</v>
          </cell>
          <cell r="AA46">
            <v>0</v>
          </cell>
          <cell r="AB46">
            <v>0</v>
          </cell>
          <cell r="AC46">
            <v>0</v>
          </cell>
          <cell r="AD46">
            <v>0</v>
          </cell>
          <cell r="AE46">
            <v>0</v>
          </cell>
          <cell r="AF46">
            <v>0</v>
          </cell>
          <cell r="AI46">
            <v>261000</v>
          </cell>
        </row>
        <row r="47">
          <cell r="A47" t="str">
            <v>호원오토</v>
          </cell>
          <cell r="B47">
            <v>2</v>
          </cell>
          <cell r="C47">
            <v>2</v>
          </cell>
          <cell r="D47">
            <v>0</v>
          </cell>
          <cell r="E47">
            <v>0</v>
          </cell>
          <cell r="F47">
            <v>0</v>
          </cell>
          <cell r="G47">
            <v>0</v>
          </cell>
          <cell r="H47">
            <v>0</v>
          </cell>
          <cell r="I47">
            <v>0</v>
          </cell>
          <cell r="J47">
            <v>0</v>
          </cell>
          <cell r="K47">
            <v>0</v>
          </cell>
          <cell r="L47">
            <v>0</v>
          </cell>
          <cell r="M47">
            <v>0</v>
          </cell>
          <cell r="N47">
            <v>0</v>
          </cell>
          <cell r="O47">
            <v>0</v>
          </cell>
          <cell r="P47">
            <v>0</v>
          </cell>
          <cell r="Q47">
            <v>0</v>
          </cell>
          <cell r="R47">
            <v>0</v>
          </cell>
          <cell r="S47">
            <v>0</v>
          </cell>
          <cell r="T47">
            <v>0</v>
          </cell>
          <cell r="U47">
            <v>0</v>
          </cell>
          <cell r="V47">
            <v>0</v>
          </cell>
          <cell r="W47">
            <v>0</v>
          </cell>
          <cell r="X47">
            <v>0</v>
          </cell>
          <cell r="Y47">
            <v>0</v>
          </cell>
          <cell r="Z47">
            <v>0</v>
          </cell>
          <cell r="AA47">
            <v>0</v>
          </cell>
          <cell r="AB47">
            <v>0</v>
          </cell>
          <cell r="AC47">
            <v>0</v>
          </cell>
          <cell r="AD47">
            <v>0</v>
          </cell>
          <cell r="AE47">
            <v>0</v>
          </cell>
          <cell r="AF47">
            <v>0</v>
          </cell>
          <cell r="AI47">
            <v>540000</v>
          </cell>
        </row>
        <row r="48">
          <cell r="A48" t="str">
            <v>대우포승</v>
          </cell>
          <cell r="B48">
            <v>1</v>
          </cell>
          <cell r="C48">
            <v>2</v>
          </cell>
          <cell r="D48">
            <v>0</v>
          </cell>
          <cell r="E48">
            <v>0</v>
          </cell>
          <cell r="F48">
            <v>0</v>
          </cell>
          <cell r="G48">
            <v>0</v>
          </cell>
          <cell r="H48">
            <v>0</v>
          </cell>
          <cell r="I48">
            <v>0</v>
          </cell>
          <cell r="J48">
            <v>0</v>
          </cell>
          <cell r="K48">
            <v>0</v>
          </cell>
          <cell r="L48">
            <v>0</v>
          </cell>
          <cell r="M48">
            <v>0</v>
          </cell>
          <cell r="N48">
            <v>0</v>
          </cell>
          <cell r="O48">
            <v>0</v>
          </cell>
          <cell r="P48">
            <v>0</v>
          </cell>
          <cell r="Q48">
            <v>0</v>
          </cell>
          <cell r="R48">
            <v>0</v>
          </cell>
          <cell r="S48">
            <v>0</v>
          </cell>
          <cell r="T48">
            <v>0</v>
          </cell>
          <cell r="U48">
            <v>0</v>
          </cell>
          <cell r="V48">
            <v>0</v>
          </cell>
          <cell r="W48">
            <v>0</v>
          </cell>
          <cell r="X48">
            <v>0</v>
          </cell>
          <cell r="Y48">
            <v>0</v>
          </cell>
          <cell r="Z48">
            <v>0</v>
          </cell>
          <cell r="AA48">
            <v>0</v>
          </cell>
          <cell r="AB48">
            <v>0</v>
          </cell>
          <cell r="AC48">
            <v>0</v>
          </cell>
          <cell r="AD48">
            <v>0</v>
          </cell>
          <cell r="AE48">
            <v>0</v>
          </cell>
          <cell r="AF48">
            <v>0</v>
          </cell>
          <cell r="AI48">
            <v>420000</v>
          </cell>
        </row>
        <row r="49">
          <cell r="A49" t="str">
            <v>풍기서산</v>
          </cell>
          <cell r="B49">
            <v>1</v>
          </cell>
          <cell r="C49">
            <v>1</v>
          </cell>
          <cell r="D49">
            <v>0</v>
          </cell>
          <cell r="E49">
            <v>0</v>
          </cell>
          <cell r="F49">
            <v>0</v>
          </cell>
          <cell r="G49">
            <v>0</v>
          </cell>
          <cell r="H49">
            <v>0</v>
          </cell>
          <cell r="I49">
            <v>0</v>
          </cell>
          <cell r="J49">
            <v>0</v>
          </cell>
          <cell r="K49">
            <v>0</v>
          </cell>
          <cell r="L49">
            <v>0</v>
          </cell>
          <cell r="M49">
            <v>0</v>
          </cell>
          <cell r="N49">
            <v>0</v>
          </cell>
          <cell r="O49">
            <v>0</v>
          </cell>
          <cell r="P49">
            <v>0</v>
          </cell>
          <cell r="Q49">
            <v>0</v>
          </cell>
          <cell r="R49">
            <v>0</v>
          </cell>
          <cell r="S49">
            <v>0</v>
          </cell>
          <cell r="T49">
            <v>0</v>
          </cell>
          <cell r="U49">
            <v>0</v>
          </cell>
          <cell r="V49">
            <v>0</v>
          </cell>
          <cell r="W49">
            <v>0</v>
          </cell>
          <cell r="X49">
            <v>0</v>
          </cell>
          <cell r="Y49">
            <v>0</v>
          </cell>
          <cell r="Z49">
            <v>0</v>
          </cell>
          <cell r="AA49">
            <v>0</v>
          </cell>
          <cell r="AB49">
            <v>0</v>
          </cell>
          <cell r="AC49">
            <v>0</v>
          </cell>
          <cell r="AD49">
            <v>0</v>
          </cell>
          <cell r="AE49">
            <v>0</v>
          </cell>
          <cell r="AF49">
            <v>0</v>
          </cell>
          <cell r="AI49">
            <v>226000</v>
          </cell>
        </row>
      </sheetData>
      <sheetData sheetId="1"/>
      <sheetData sheetId="2"/>
    </sheetDataSet>
  </externalBook>
</externalLink>
</file>

<file path=xl/externalLinks/externalLink71.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xxl21:alternateUrls>
      <xxl21:absoluteUrl r:id="rId2"/>
    </xxl21:alternateUrls>
    <sheetNames>
      <sheetName val="품의서"/>
      <sheetName val="1월"/>
      <sheetName val="요약"/>
      <sheetName val="단가표"/>
    </sheetNames>
    <sheetDataSet>
      <sheetData sheetId="0" refreshError="1"/>
      <sheetData sheetId="1" refreshError="1">
        <row r="4">
          <cell r="O4" t="str">
            <v>입고금액</v>
          </cell>
        </row>
        <row r="5">
          <cell r="A5" t="str">
            <v>풍기서산</v>
          </cell>
          <cell r="O5">
            <v>47383600</v>
          </cell>
        </row>
        <row r="6">
          <cell r="A6" t="str">
            <v>풍기서산</v>
          </cell>
          <cell r="O6">
            <v>9810130</v>
          </cell>
        </row>
        <row r="7">
          <cell r="O7">
            <v>0</v>
          </cell>
        </row>
        <row r="8">
          <cell r="O8">
            <v>0</v>
          </cell>
        </row>
        <row r="9">
          <cell r="O9">
            <v>0</v>
          </cell>
        </row>
        <row r="10">
          <cell r="O10">
            <v>0</v>
          </cell>
        </row>
        <row r="11">
          <cell r="O11">
            <v>0</v>
          </cell>
        </row>
        <row r="12">
          <cell r="A12" t="str">
            <v>대우당진CN7</v>
          </cell>
          <cell r="O12">
            <v>42360670</v>
          </cell>
        </row>
        <row r="13">
          <cell r="A13" t="str">
            <v>대우당진SG2</v>
          </cell>
          <cell r="O13">
            <v>62611780</v>
          </cell>
        </row>
        <row r="14">
          <cell r="O14">
            <v>0</v>
          </cell>
        </row>
        <row r="15">
          <cell r="O15">
            <v>0</v>
          </cell>
        </row>
        <row r="16">
          <cell r="O16">
            <v>0</v>
          </cell>
        </row>
        <row r="17">
          <cell r="O17">
            <v>0</v>
          </cell>
        </row>
        <row r="18">
          <cell r="A18" t="str">
            <v>대우포승DL3/GL3</v>
          </cell>
          <cell r="O18">
            <v>3649152</v>
          </cell>
        </row>
        <row r="19">
          <cell r="A19" t="str">
            <v>대우포승DL3/GL3</v>
          </cell>
          <cell r="O19">
            <v>14108640</v>
          </cell>
        </row>
        <row r="20">
          <cell r="A20" t="str">
            <v>대우포승DL3/GL3</v>
          </cell>
          <cell r="O20">
            <v>25633528</v>
          </cell>
        </row>
        <row r="21">
          <cell r="A21" t="str">
            <v>인알파코리아</v>
          </cell>
          <cell r="O21">
            <v>47438643.600000001</v>
          </cell>
        </row>
        <row r="22">
          <cell r="A22" t="str">
            <v>인알파코리아</v>
          </cell>
          <cell r="O22">
            <v>57314955.600000001</v>
          </cell>
        </row>
        <row r="23">
          <cell r="A23" t="str">
            <v>인알파코리아</v>
          </cell>
          <cell r="O23">
            <v>133276302</v>
          </cell>
        </row>
        <row r="24">
          <cell r="A24" t="str">
            <v>인알파코리아</v>
          </cell>
          <cell r="O24">
            <v>34173660</v>
          </cell>
        </row>
        <row r="25">
          <cell r="A25" t="str">
            <v>인알파코리아</v>
          </cell>
          <cell r="O25">
            <v>0</v>
          </cell>
        </row>
        <row r="26">
          <cell r="A26" t="str">
            <v>인알파코리아</v>
          </cell>
          <cell r="O26">
            <v>12050012</v>
          </cell>
        </row>
        <row r="27">
          <cell r="A27" t="str">
            <v>인알파코리아</v>
          </cell>
          <cell r="O27">
            <v>0</v>
          </cell>
        </row>
        <row r="28">
          <cell r="A28" t="str">
            <v>인알파코리아</v>
          </cell>
          <cell r="O28">
            <v>27248051.999999996</v>
          </cell>
        </row>
        <row r="29">
          <cell r="A29" t="str">
            <v>인알파코리아</v>
          </cell>
          <cell r="O29">
            <v>0</v>
          </cell>
        </row>
        <row r="30">
          <cell r="A30" t="str">
            <v>인알파코리아</v>
          </cell>
          <cell r="O30">
            <v>22340304</v>
          </cell>
        </row>
        <row r="31">
          <cell r="A31" t="str">
            <v>인알파코리아</v>
          </cell>
          <cell r="O31">
            <v>28884978</v>
          </cell>
        </row>
        <row r="32">
          <cell r="A32" t="str">
            <v>인알파코리아</v>
          </cell>
          <cell r="O32">
            <v>0</v>
          </cell>
        </row>
        <row r="33">
          <cell r="A33" t="str">
            <v>인알파코리아</v>
          </cell>
          <cell r="O33">
            <v>0</v>
          </cell>
        </row>
        <row r="34">
          <cell r="A34" t="str">
            <v>인알파코리아</v>
          </cell>
          <cell r="O34">
            <v>0</v>
          </cell>
        </row>
        <row r="35">
          <cell r="A35" t="str">
            <v>인알파코리아</v>
          </cell>
          <cell r="O35">
            <v>35643066</v>
          </cell>
        </row>
        <row r="36">
          <cell r="A36" t="str">
            <v>인알파코리아</v>
          </cell>
          <cell r="O36">
            <v>10411788</v>
          </cell>
        </row>
        <row r="37">
          <cell r="A37" t="str">
            <v>인알파코리아</v>
          </cell>
          <cell r="O37">
            <v>10145638</v>
          </cell>
        </row>
        <row r="38">
          <cell r="A38" t="str">
            <v>인알파코리아</v>
          </cell>
          <cell r="O38">
            <v>65517990</v>
          </cell>
        </row>
        <row r="39">
          <cell r="A39" t="str">
            <v>인알파코리아</v>
          </cell>
          <cell r="O39">
            <v>40778951.399999999</v>
          </cell>
        </row>
        <row r="40">
          <cell r="A40" t="str">
            <v>인알파코리아</v>
          </cell>
          <cell r="O40">
            <v>0</v>
          </cell>
        </row>
        <row r="41">
          <cell r="A41" t="str">
            <v>인알파코리아</v>
          </cell>
          <cell r="O41">
            <v>0</v>
          </cell>
        </row>
        <row r="42">
          <cell r="A42" t="str">
            <v>인알파코리아</v>
          </cell>
          <cell r="O42">
            <v>148419070</v>
          </cell>
        </row>
        <row r="43">
          <cell r="A43" t="str">
            <v>인알파코리아</v>
          </cell>
          <cell r="O43">
            <v>0</v>
          </cell>
        </row>
        <row r="44">
          <cell r="O44">
            <v>2305124.4</v>
          </cell>
        </row>
        <row r="45">
          <cell r="A45" t="str">
            <v>호원오토MV</v>
          </cell>
          <cell r="O45">
            <v>18602496</v>
          </cell>
        </row>
        <row r="46">
          <cell r="A46" t="str">
            <v>호원오토MV</v>
          </cell>
          <cell r="O46">
            <v>0</v>
          </cell>
        </row>
        <row r="47">
          <cell r="A47" t="str">
            <v>호원오토SV</v>
          </cell>
          <cell r="O47">
            <v>26436191.999999996</v>
          </cell>
        </row>
        <row r="48">
          <cell r="A48" t="str">
            <v>호원오토SV</v>
          </cell>
          <cell r="O48">
            <v>57023511.999999993</v>
          </cell>
        </row>
        <row r="49">
          <cell r="A49" t="str">
            <v>다인</v>
          </cell>
          <cell r="O49">
            <v>78872640</v>
          </cell>
        </row>
        <row r="50">
          <cell r="A50" t="str">
            <v>다인</v>
          </cell>
          <cell r="O50">
            <v>0</v>
          </cell>
        </row>
        <row r="51">
          <cell r="A51" t="str">
            <v>다인</v>
          </cell>
          <cell r="O51">
            <v>30270240</v>
          </cell>
        </row>
        <row r="52">
          <cell r="A52" t="str">
            <v>다인</v>
          </cell>
          <cell r="O52">
            <v>0</v>
          </cell>
        </row>
        <row r="53">
          <cell r="O53">
            <v>57193730</v>
          </cell>
        </row>
        <row r="54">
          <cell r="O54">
            <v>148363770</v>
          </cell>
        </row>
        <row r="55">
          <cell r="O55">
            <v>675948534.99999988</v>
          </cell>
        </row>
        <row r="56">
          <cell r="O56">
            <v>102062200</v>
          </cell>
        </row>
        <row r="57">
          <cell r="O57">
            <v>30270240</v>
          </cell>
        </row>
        <row r="58">
          <cell r="O58">
            <v>1013838474.9999999</v>
          </cell>
        </row>
      </sheetData>
      <sheetData sheetId="2" refreshError="1"/>
      <sheetData sheetId="3" refreshError="1"/>
    </sheetDataSet>
  </externalBook>
</externalLink>
</file>

<file path=xl/externalLinks/externalLink72.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xxl21:alternateUrls>
      <xxl21:absoluteUrl r:id="rId2"/>
    </xxl21:alternateUrls>
    <sheetNames>
      <sheetName val="보고용"/>
      <sheetName val="매입부자재(구매)"/>
      <sheetName val="납품수량(영업)"/>
      <sheetName val="일일매출 보고용"/>
      <sheetName val="종합 일일매출 보고용"/>
      <sheetName val="호원오토"/>
      <sheetName val="대우공업 다인"/>
      <sheetName val="인알파"/>
    </sheetNames>
    <sheetDataSet>
      <sheetData sheetId="0" refreshError="1"/>
      <sheetData sheetId="1">
        <row r="148">
          <cell r="D148" t="str">
            <v>MV</v>
          </cell>
          <cell r="E148">
            <v>18620848</v>
          </cell>
        </row>
        <row r="149">
          <cell r="D149" t="str">
            <v>SV</v>
          </cell>
          <cell r="E149">
            <v>14310540</v>
          </cell>
        </row>
        <row r="150">
          <cell r="D150" t="str">
            <v>DL3</v>
          </cell>
          <cell r="E150">
            <v>299374456.23999995</v>
          </cell>
        </row>
        <row r="151">
          <cell r="D151" t="str">
            <v>GL3</v>
          </cell>
          <cell r="E151">
            <v>108875553.55999999</v>
          </cell>
        </row>
        <row r="152">
          <cell r="D152" t="str">
            <v>KA4PE</v>
          </cell>
          <cell r="E152">
            <v>33882340</v>
          </cell>
        </row>
        <row r="153">
          <cell r="D153" t="str">
            <v>GN7</v>
          </cell>
          <cell r="E153">
            <v>3079000</v>
          </cell>
        </row>
        <row r="161">
          <cell r="D161" t="str">
            <v>DL3/GL3</v>
          </cell>
          <cell r="E161">
            <v>106483680</v>
          </cell>
        </row>
        <row r="163">
          <cell r="D163" t="str">
            <v>TAM/TA</v>
          </cell>
          <cell r="E163">
            <v>19471769</v>
          </cell>
        </row>
        <row r="165">
          <cell r="D165" t="str">
            <v>KA4 외</v>
          </cell>
          <cell r="E165">
            <v>126646996</v>
          </cell>
        </row>
      </sheetData>
      <sheetData sheetId="2">
        <row r="2">
          <cell r="AM2" t="str">
            <v>금액</v>
          </cell>
        </row>
        <row r="3">
          <cell r="C3" t="str">
            <v>65131-L2500</v>
          </cell>
          <cell r="D3" t="str">
            <v>REINF ASSY-CTR FLOOR (일반.HEV)</v>
          </cell>
          <cell r="E3" t="str">
            <v>DL3</v>
          </cell>
          <cell r="F3">
            <v>7997</v>
          </cell>
        </row>
        <row r="4">
          <cell r="C4" t="str">
            <v>65131-L2800</v>
          </cell>
          <cell r="D4" t="str">
            <v>REINF ASSY-CTR FLOOR (AWD)</v>
          </cell>
          <cell r="E4" t="str">
            <v>DL3</v>
          </cell>
          <cell r="F4">
            <v>8948</v>
          </cell>
        </row>
        <row r="5">
          <cell r="C5" t="str">
            <v>65131-L8000S</v>
          </cell>
          <cell r="D5" t="str">
            <v>REINF-CTR FLOOR (일반.HEV)</v>
          </cell>
          <cell r="E5" t="str">
            <v>GL3</v>
          </cell>
          <cell r="F5">
            <v>7328</v>
          </cell>
        </row>
        <row r="6">
          <cell r="C6" t="str">
            <v>65131-L8400S</v>
          </cell>
          <cell r="D6" t="str">
            <v>REINF-CTR FLOOR (AWD)</v>
          </cell>
          <cell r="E6" t="str">
            <v>GL3</v>
          </cell>
          <cell r="F6">
            <v>7433</v>
          </cell>
        </row>
        <row r="7">
          <cell r="C7" t="str">
            <v>65151-L1000</v>
          </cell>
          <cell r="D7" t="str">
            <v>MBR-FR SEAT CROSS LH-공용</v>
          </cell>
          <cell r="E7" t="str">
            <v>DL3</v>
          </cell>
          <cell r="F7">
            <v>4350</v>
          </cell>
        </row>
        <row r="8">
          <cell r="C8" t="str">
            <v>65161-L1000</v>
          </cell>
          <cell r="D8" t="str">
            <v>MBR-FR SEAT CROSS RH-공용</v>
          </cell>
          <cell r="E8" t="str">
            <v>DL3</v>
          </cell>
          <cell r="F8">
            <v>4431</v>
          </cell>
        </row>
        <row r="9">
          <cell r="C9" t="str">
            <v>65175-L1000</v>
          </cell>
          <cell r="D9" t="str">
            <v>MBR-FR SEAT CROSS LH(RR)-공용</v>
          </cell>
          <cell r="E9" t="str">
            <v>DL3</v>
          </cell>
          <cell r="F9">
            <v>6074</v>
          </cell>
        </row>
        <row r="10">
          <cell r="C10" t="str">
            <v>65185-L1000</v>
          </cell>
          <cell r="D10" t="str">
            <v>MBR-FR SEAT CROSS RH(RR)-공용</v>
          </cell>
          <cell r="E10" t="str">
            <v>DL3</v>
          </cell>
          <cell r="F10">
            <v>6074</v>
          </cell>
        </row>
        <row r="11">
          <cell r="C11" t="str">
            <v>65151-L8000</v>
          </cell>
          <cell r="D11" t="str">
            <v>MBR-FR SEAT CROSS LH-공용</v>
          </cell>
          <cell r="E11" t="str">
            <v>GL3</v>
          </cell>
          <cell r="F11">
            <v>4366</v>
          </cell>
        </row>
        <row r="12">
          <cell r="C12" t="str">
            <v>65161-L8000</v>
          </cell>
          <cell r="D12" t="str">
            <v>MBR-FR SEAT CROSS RH-공용</v>
          </cell>
          <cell r="E12" t="str">
            <v>GL3</v>
          </cell>
          <cell r="F12">
            <v>3991</v>
          </cell>
        </row>
        <row r="13">
          <cell r="C13" t="str">
            <v>65175-L8000</v>
          </cell>
          <cell r="D13" t="str">
            <v>MBR-RR SEAT CROSS LH-공용</v>
          </cell>
          <cell r="E13" t="str">
            <v>GL3</v>
          </cell>
          <cell r="F13">
            <v>5426</v>
          </cell>
        </row>
        <row r="14">
          <cell r="C14" t="str">
            <v>65185-L8000</v>
          </cell>
          <cell r="D14" t="str">
            <v>MBR-RR SEAT CROSS RH-공용</v>
          </cell>
          <cell r="E14" t="str">
            <v>GL3</v>
          </cell>
          <cell r="F14">
            <v>5425</v>
          </cell>
        </row>
        <row r="15">
          <cell r="C15" t="str">
            <v>65115-L3400</v>
          </cell>
          <cell r="D15" t="str">
            <v>BRKT-PROPELLER SHAFT MTG</v>
          </cell>
          <cell r="E15" t="str">
            <v>DL3/GL3</v>
          </cell>
          <cell r="F15">
            <v>2335</v>
          </cell>
        </row>
        <row r="16">
          <cell r="C16" t="str">
            <v>65125-L3400</v>
          </cell>
          <cell r="D16" t="str">
            <v>BRKT-PROPELLER SHAFT MTG RR</v>
          </cell>
          <cell r="E16" t="str">
            <v>DL3/GL3</v>
          </cell>
          <cell r="F16">
            <v>2271</v>
          </cell>
        </row>
        <row r="17">
          <cell r="C17" t="str">
            <v>65170-L2000</v>
          </cell>
          <cell r="D17" t="str">
            <v>SIDE SILL INR LH</v>
          </cell>
          <cell r="E17" t="str">
            <v>DL3</v>
          </cell>
          <cell r="F17">
            <v>12596</v>
          </cell>
        </row>
        <row r="18">
          <cell r="C18" t="str">
            <v>65180-L2000</v>
          </cell>
          <cell r="D18" t="str">
            <v>SIDE SILL INR RH</v>
          </cell>
          <cell r="E18" t="str">
            <v>DL3</v>
          </cell>
          <cell r="F18">
            <v>12595</v>
          </cell>
        </row>
        <row r="19">
          <cell r="C19" t="str">
            <v>65170-L8000</v>
          </cell>
          <cell r="D19" t="str">
            <v>SIDE SILL INR LH</v>
          </cell>
          <cell r="E19" t="str">
            <v>GL3</v>
          </cell>
          <cell r="F19">
            <v>14077</v>
          </cell>
        </row>
        <row r="20">
          <cell r="C20" t="str">
            <v>65180-L8000</v>
          </cell>
          <cell r="D20" t="str">
            <v>SIDE SILL INR RH</v>
          </cell>
          <cell r="E20" t="str">
            <v>GL3</v>
          </cell>
          <cell r="F20">
            <v>14077</v>
          </cell>
        </row>
        <row r="21">
          <cell r="C21" t="str">
            <v>728A0-R0500</v>
          </cell>
          <cell r="D21" t="str">
            <v>REINF-T/GATE G/BPR LH _ 용접</v>
          </cell>
          <cell r="E21" t="str">
            <v>KA4PE</v>
          </cell>
          <cell r="F21">
            <v>656</v>
          </cell>
        </row>
        <row r="22">
          <cell r="C22" t="str">
            <v>728B0-R0500</v>
          </cell>
          <cell r="D22" t="str">
            <v>REINF-T/GATE G/BPR RH _ 용접</v>
          </cell>
          <cell r="E22" t="str">
            <v>KA4PE</v>
          </cell>
          <cell r="F22">
            <v>656</v>
          </cell>
        </row>
        <row r="23">
          <cell r="C23" t="str">
            <v>72815-R0500</v>
          </cell>
          <cell r="D23" t="str">
            <v>REINF-T/GATE G/BPR LH _ 단품</v>
          </cell>
          <cell r="E23" t="str">
            <v>KA4PE</v>
          </cell>
          <cell r="F23">
            <v>710</v>
          </cell>
        </row>
        <row r="24">
          <cell r="C24" t="str">
            <v>72816-R0500</v>
          </cell>
          <cell r="D24" t="str">
            <v>REINF-T/GATE G/BPR RH _ 단품</v>
          </cell>
          <cell r="E24" t="str">
            <v>KA4PE</v>
          </cell>
          <cell r="F24">
            <v>710</v>
          </cell>
        </row>
        <row r="25">
          <cell r="C25" t="str">
            <v>81835-R0500</v>
          </cell>
          <cell r="D25" t="str">
            <v>BRKT-T/GATE LIFTER LH 일반 _ 도장</v>
          </cell>
          <cell r="E25" t="str">
            <v>KA4PE</v>
          </cell>
          <cell r="F25">
            <v>623</v>
          </cell>
        </row>
        <row r="26">
          <cell r="C26" t="str">
            <v>81845-R0500</v>
          </cell>
          <cell r="D26" t="str">
            <v>BRKT-T/GATE LIFTER RH 일반 _ 도장</v>
          </cell>
          <cell r="E26" t="str">
            <v>KA4PE</v>
          </cell>
          <cell r="F26">
            <v>623</v>
          </cell>
        </row>
        <row r="27">
          <cell r="C27" t="str">
            <v>81835-R0600</v>
          </cell>
          <cell r="D27" t="str">
            <v>BRKT-T/GATE LIFTER LH 파워 _ 도장</v>
          </cell>
          <cell r="E27" t="str">
            <v>KA4PE</v>
          </cell>
          <cell r="F27">
            <v>684</v>
          </cell>
        </row>
        <row r="28">
          <cell r="C28" t="str">
            <v>81845-R0600</v>
          </cell>
          <cell r="D28" t="str">
            <v>BRKT-T/GATE LIFTER RH 파워 _ 도장</v>
          </cell>
          <cell r="E28" t="str">
            <v>KA4PE</v>
          </cell>
          <cell r="F28">
            <v>684</v>
          </cell>
        </row>
        <row r="29">
          <cell r="C29" t="str">
            <v>69100-EV000</v>
          </cell>
          <cell r="D29" t="str">
            <v>BACK PNL</v>
          </cell>
          <cell r="E29" t="str">
            <v>SV</v>
          </cell>
          <cell r="F29">
            <v>13151</v>
          </cell>
        </row>
        <row r="30">
          <cell r="C30" t="str">
            <v>65158-L8000</v>
          </cell>
          <cell r="D30" t="str">
            <v>REINF-FR SEAT FR OTR MTG LH</v>
          </cell>
          <cell r="E30" t="str">
            <v>GN7</v>
          </cell>
          <cell r="F30">
            <v>629</v>
          </cell>
        </row>
        <row r="31">
          <cell r="C31" t="str">
            <v>65168-L8000</v>
          </cell>
          <cell r="D31" t="str">
            <v>REINF-FR SEAT FR OTR MTG RH</v>
          </cell>
          <cell r="E31" t="str">
            <v>GN7</v>
          </cell>
          <cell r="F31">
            <v>455</v>
          </cell>
        </row>
        <row r="32">
          <cell r="C32" t="str">
            <v>651E4-L8000</v>
          </cell>
          <cell r="D32" t="str">
            <v>REINF-FR SEAT CROSS MBR SD LH</v>
          </cell>
          <cell r="E32" t="str">
            <v>GN7</v>
          </cell>
          <cell r="F32">
            <v>319</v>
          </cell>
        </row>
        <row r="33">
          <cell r="C33" t="str">
            <v>651F4-L8000</v>
          </cell>
          <cell r="D33" t="str">
            <v>REINF-FR SEAT CROSS MBR SD RH</v>
          </cell>
          <cell r="E33" t="str">
            <v>GN7</v>
          </cell>
          <cell r="F33">
            <v>313</v>
          </cell>
        </row>
        <row r="34">
          <cell r="C34" t="str">
            <v>65278-L8000</v>
          </cell>
          <cell r="D34" t="str">
            <v>REINF-FR SEAT CRO/MBR INR LH</v>
          </cell>
          <cell r="E34" t="str">
            <v>GN7</v>
          </cell>
          <cell r="F34">
            <v>235</v>
          </cell>
        </row>
        <row r="35">
          <cell r="C35" t="str">
            <v>651F4-L8000</v>
          </cell>
          <cell r="D35" t="str">
            <v>REINF-FR SEAT CROSS MBR SD RH</v>
          </cell>
          <cell r="E35" t="str">
            <v>GN7</v>
          </cell>
          <cell r="F35">
            <v>313</v>
          </cell>
        </row>
        <row r="36">
          <cell r="C36" t="str">
            <v>65278-L8000</v>
          </cell>
          <cell r="D36" t="str">
            <v>REINF-FR SEAT CRO/MBR INR LH</v>
          </cell>
          <cell r="E36" t="str">
            <v>GN7</v>
          </cell>
          <cell r="F36">
            <v>235</v>
          </cell>
        </row>
        <row r="37">
          <cell r="C37" t="str">
            <v>69100-DO000</v>
          </cell>
          <cell r="D37" t="str">
            <v>BACK PNL</v>
          </cell>
          <cell r="E37" t="str">
            <v>MV</v>
          </cell>
          <cell r="F37">
            <v>26831</v>
          </cell>
        </row>
        <row r="38">
          <cell r="C38" t="str">
            <v>69158-DO000</v>
          </cell>
          <cell r="D38" t="str">
            <v>BRKT-RR BUMPER UPR MIT,LH</v>
          </cell>
          <cell r="E38" t="str">
            <v>MV</v>
          </cell>
          <cell r="F38">
            <v>481</v>
          </cell>
        </row>
        <row r="39">
          <cell r="C39" t="str">
            <v>69168-DO000</v>
          </cell>
          <cell r="D39" t="str">
            <v>BRKT-RR BUMPER UPR MIT,RH</v>
          </cell>
          <cell r="E39" t="str">
            <v>MV</v>
          </cell>
          <cell r="F39">
            <v>481</v>
          </cell>
        </row>
        <row r="40">
          <cell r="C40" t="str">
            <v>69118-DO000</v>
          </cell>
          <cell r="D40" t="str">
            <v>BRKT-LUGGAGE RR TRIM MTG</v>
          </cell>
          <cell r="E40" t="str">
            <v>MV</v>
          </cell>
          <cell r="F40">
            <v>174</v>
          </cell>
        </row>
        <row r="41">
          <cell r="C41" t="str">
            <v>69172-DO000</v>
          </cell>
          <cell r="D41" t="str">
            <v>BULKHEAD-RR TRANSVERSE SIDE LH</v>
          </cell>
          <cell r="E41" t="str">
            <v>MV</v>
          </cell>
          <cell r="F41">
            <v>284</v>
          </cell>
        </row>
        <row r="42">
          <cell r="C42" t="str">
            <v>69182-DO000</v>
          </cell>
          <cell r="D42" t="str">
            <v>BULKHEAD-RR TRANSVERSE SIDE RH</v>
          </cell>
          <cell r="E42" t="str">
            <v>MV</v>
          </cell>
          <cell r="F42">
            <v>284</v>
          </cell>
        </row>
        <row r="43">
          <cell r="C43" t="str">
            <v xml:space="preserve">69152-1W210 </v>
          </cell>
          <cell r="D43" t="str">
            <v>BRKT-RR BUMPER UPR CTR MTG,LH</v>
          </cell>
          <cell r="E43" t="str">
            <v>UB</v>
          </cell>
          <cell r="F43">
            <v>0</v>
          </cell>
        </row>
        <row r="44">
          <cell r="C44" t="str">
            <v>69162-1W210</v>
          </cell>
          <cell r="D44" t="str">
            <v>BRKT-RR BUMPER UPR CTR MTG,RH</v>
          </cell>
          <cell r="E44" t="str">
            <v>UB</v>
          </cell>
          <cell r="F44">
            <v>0</v>
          </cell>
        </row>
        <row r="45">
          <cell r="C45" t="str">
            <v>69122-EV000</v>
          </cell>
          <cell r="D45" t="str">
            <v>MBR-RR TRANSVERSE</v>
          </cell>
          <cell r="E45" t="str">
            <v>SV</v>
          </cell>
          <cell r="F45">
            <v>0</v>
          </cell>
        </row>
        <row r="46">
          <cell r="C46" t="str">
            <v>69116-EV000</v>
          </cell>
          <cell r="D46" t="str">
            <v>REINF-TAILGATE STRIKER</v>
          </cell>
          <cell r="E46" t="str">
            <v>SV</v>
          </cell>
          <cell r="F46">
            <v>0</v>
          </cell>
        </row>
        <row r="47">
          <cell r="C47" t="str">
            <v>69156-EV000</v>
          </cell>
          <cell r="D47" t="str">
            <v>BULKHEAD-RR TRANSVERSE, LH</v>
          </cell>
          <cell r="E47" t="str">
            <v>SV</v>
          </cell>
          <cell r="F47">
            <v>0</v>
          </cell>
        </row>
        <row r="48">
          <cell r="C48" t="str">
            <v>69166-EV000</v>
          </cell>
          <cell r="D48" t="str">
            <v>BULKHEAD-RR TRANSVERSE, RH</v>
          </cell>
          <cell r="E48" t="str">
            <v>SV</v>
          </cell>
          <cell r="F48">
            <v>0</v>
          </cell>
        </row>
        <row r="49">
          <cell r="C49" t="str">
            <v>69139-EV000</v>
          </cell>
          <cell r="D49" t="str">
            <v>BRKT-WIRING MTG</v>
          </cell>
          <cell r="E49" t="str">
            <v>SV</v>
          </cell>
          <cell r="F49">
            <v>0</v>
          </cell>
        </row>
        <row r="50">
          <cell r="C50" t="str">
            <v>65711-A3000</v>
          </cell>
          <cell r="D50" t="str">
            <v>MBR RR FLR SIDE LH</v>
          </cell>
          <cell r="E50" t="str">
            <v>TAM/TA</v>
          </cell>
          <cell r="F50">
            <v>6715</v>
          </cell>
        </row>
        <row r="51">
          <cell r="C51" t="str">
            <v>65721-A3000</v>
          </cell>
          <cell r="D51" t="str">
            <v>MBR RR FLR SIDE RH</v>
          </cell>
          <cell r="E51" t="str">
            <v>TAM/TA</v>
          </cell>
          <cell r="F51">
            <v>5881</v>
          </cell>
        </row>
        <row r="52">
          <cell r="C52" t="str">
            <v>65511-A3000</v>
          </cell>
          <cell r="D52" t="str">
            <v>PNL ASSY RR FLR FE 일반</v>
          </cell>
          <cell r="E52" t="str">
            <v>TAM/TA</v>
          </cell>
          <cell r="F52">
            <v>12282</v>
          </cell>
        </row>
        <row r="53">
          <cell r="C53" t="str">
            <v>65511-A3500</v>
          </cell>
          <cell r="D53" t="str">
            <v>PNL ASSY RR FLR FR VEN</v>
          </cell>
          <cell r="E53" t="str">
            <v>TAM/TA</v>
          </cell>
          <cell r="F53">
            <v>12605</v>
          </cell>
        </row>
        <row r="54">
          <cell r="C54" t="str">
            <v>65711-E2510</v>
          </cell>
          <cell r="D54" t="str">
            <v>MBR SIDE LH</v>
          </cell>
          <cell r="E54" t="str">
            <v>TAM/TA</v>
          </cell>
          <cell r="F54">
            <v>6500</v>
          </cell>
        </row>
        <row r="55">
          <cell r="C55" t="str">
            <v>65510-E2510</v>
          </cell>
          <cell r="D55" t="str">
            <v>RR FLOOR 일반</v>
          </cell>
          <cell r="E55" t="str">
            <v>TAM/TA</v>
          </cell>
          <cell r="F55">
            <v>13381</v>
          </cell>
        </row>
        <row r="56">
          <cell r="C56" t="str">
            <v>65510-E2520</v>
          </cell>
          <cell r="D56" t="str">
            <v>RR FLOOR VEN</v>
          </cell>
          <cell r="E56" t="str">
            <v>TAM/TA</v>
          </cell>
          <cell r="F56">
            <v>13455</v>
          </cell>
        </row>
        <row r="57">
          <cell r="C57" t="str">
            <v>657A5-E2510</v>
          </cell>
          <cell r="D57" t="str">
            <v>BATTERY MT'G LH (영재정공용)</v>
          </cell>
          <cell r="E57" t="str">
            <v>TAM/TA</v>
          </cell>
          <cell r="F57">
            <v>2907</v>
          </cell>
        </row>
        <row r="58">
          <cell r="C58" t="str">
            <v>657B5-E2510</v>
          </cell>
          <cell r="D58" t="str">
            <v>BATTERY MT'G RH (영재정공용)</v>
          </cell>
          <cell r="E58" t="str">
            <v>TAM/TA</v>
          </cell>
          <cell r="F58">
            <v>2907</v>
          </cell>
        </row>
        <row r="59">
          <cell r="C59" t="str">
            <v>65630-L2000</v>
          </cell>
          <cell r="D59" t="str">
            <v xml:space="preserve">일반 (BENCH)_흰색            </v>
          </cell>
          <cell r="E59" t="str">
            <v>DL3</v>
          </cell>
          <cell r="F59">
            <v>13803</v>
          </cell>
        </row>
        <row r="60">
          <cell r="C60" t="str">
            <v>65630-L2010</v>
          </cell>
          <cell r="D60" t="str">
            <v xml:space="preserve">일반 (FOLD'G)_흰색               </v>
          </cell>
          <cell r="E60" t="str">
            <v>DL3</v>
          </cell>
          <cell r="F60">
            <v>13515</v>
          </cell>
        </row>
        <row r="61">
          <cell r="C61" t="str">
            <v>65630-L2020</v>
          </cell>
          <cell r="D61" t="str">
            <v xml:space="preserve">일반 (LPI)_파란                      </v>
          </cell>
          <cell r="E61" t="str">
            <v>DL3</v>
          </cell>
          <cell r="F61">
            <v>13050</v>
          </cell>
        </row>
        <row r="62">
          <cell r="C62" t="str">
            <v>65630-L5000</v>
          </cell>
          <cell r="D62" t="str">
            <v xml:space="preserve">HEV (BENCH)_노랑                   </v>
          </cell>
          <cell r="E62" t="str">
            <v>DL3</v>
          </cell>
          <cell r="F62">
            <v>12497</v>
          </cell>
        </row>
        <row r="63">
          <cell r="C63" t="str">
            <v>65630-L5010</v>
          </cell>
          <cell r="D63" t="str">
            <v xml:space="preserve">HEV (FOLD'S)_노랑        </v>
          </cell>
          <cell r="E63" t="str">
            <v>DL3</v>
          </cell>
          <cell r="F63">
            <v>12227</v>
          </cell>
        </row>
        <row r="64">
          <cell r="C64" t="str">
            <v>65630-L8400</v>
          </cell>
          <cell r="D64" t="str">
            <v xml:space="preserve">HEV (AWD)_보라               </v>
          </cell>
          <cell r="E64" t="str">
            <v>GL3</v>
          </cell>
          <cell r="F64">
            <v>13540</v>
          </cell>
        </row>
        <row r="65">
          <cell r="C65" t="str">
            <v>65630-L2800</v>
          </cell>
          <cell r="D65" t="str">
            <v>MBR ASSY-RR FLR CRO COMPL</v>
          </cell>
          <cell r="E65" t="str">
            <v>DL3</v>
          </cell>
          <cell r="F65">
            <v>11733</v>
          </cell>
        </row>
        <row r="66">
          <cell r="C66" t="str">
            <v>65852-L3000</v>
          </cell>
          <cell r="D66" t="str">
            <v>MBR ASSY-RR FLR CTR CROSS</v>
          </cell>
          <cell r="E66" t="str">
            <v>GL3(GN7)</v>
          </cell>
          <cell r="F66">
            <v>3051</v>
          </cell>
        </row>
        <row r="67">
          <cell r="C67" t="str">
            <v>65522-L8400</v>
          </cell>
          <cell r="D67" t="str">
            <v>EXTN-RR FLR FRT</v>
          </cell>
          <cell r="E67" t="str">
            <v>GL3</v>
          </cell>
          <cell r="F67">
            <v>5471</v>
          </cell>
        </row>
        <row r="68">
          <cell r="C68" t="str">
            <v>71731-2P000</v>
          </cell>
          <cell r="D68" t="str">
            <v>EXTN QTR INR LWR LH(구형)</v>
          </cell>
          <cell r="E68" t="str">
            <v>XM</v>
          </cell>
          <cell r="F68">
            <v>0</v>
          </cell>
        </row>
        <row r="69">
          <cell r="C69" t="str">
            <v>71741-2P000</v>
          </cell>
          <cell r="D69" t="str">
            <v>EXTN QTR INR LWR RH(구형)</v>
          </cell>
          <cell r="E69" t="str">
            <v>XM</v>
          </cell>
          <cell r="F69">
            <v>0</v>
          </cell>
        </row>
        <row r="70">
          <cell r="C70" t="str">
            <v>71653-2P000</v>
          </cell>
          <cell r="D70" t="str">
            <v>PNL OTR INR UPR LH</v>
          </cell>
          <cell r="E70" t="str">
            <v>XM</v>
          </cell>
          <cell r="F70">
            <v>0</v>
          </cell>
        </row>
        <row r="71">
          <cell r="C71" t="str">
            <v>71663-2P000</v>
          </cell>
          <cell r="D71" t="str">
            <v>PNL OTR INR UPR RH</v>
          </cell>
          <cell r="E71" t="str">
            <v>XM</v>
          </cell>
          <cell r="F71">
            <v>0</v>
          </cell>
        </row>
        <row r="72">
          <cell r="C72" t="str">
            <v>76231-A7000</v>
          </cell>
          <cell r="D72" t="str">
            <v>REINF FR DR HINGE FACE LH</v>
          </cell>
          <cell r="E72" t="str">
            <v>YD</v>
          </cell>
          <cell r="F72">
            <v>0</v>
          </cell>
        </row>
        <row r="73">
          <cell r="C73" t="str">
            <v>76241-A7000</v>
          </cell>
          <cell r="D73" t="str">
            <v>REINF FR DR HINGE FACE RH</v>
          </cell>
          <cell r="E73" t="str">
            <v>YD</v>
          </cell>
          <cell r="F73">
            <v>0</v>
          </cell>
        </row>
        <row r="74">
          <cell r="C74" t="str">
            <v>65512-C5900</v>
          </cell>
          <cell r="D74" t="str">
            <v>PNL-RR FLOOR FR RHD용</v>
          </cell>
          <cell r="E74" t="str">
            <v>UM</v>
          </cell>
          <cell r="F74">
            <v>0</v>
          </cell>
        </row>
        <row r="75">
          <cell r="C75" t="str">
            <v>65512-C5000</v>
          </cell>
          <cell r="D75" t="str">
            <v>PNL-RR FLOOR FR LHD용</v>
          </cell>
          <cell r="E75" t="str">
            <v>UM</v>
          </cell>
          <cell r="F75">
            <v>0</v>
          </cell>
        </row>
        <row r="76">
          <cell r="C76" t="str">
            <v>71412-3R000</v>
          </cell>
          <cell r="D76" t="str">
            <v>PLR CTR INR LH</v>
          </cell>
          <cell r="E76" t="str">
            <v>VG</v>
          </cell>
          <cell r="F76">
            <v>0</v>
          </cell>
        </row>
        <row r="77">
          <cell r="C77" t="str">
            <v>71422-3R000</v>
          </cell>
          <cell r="D77" t="str">
            <v>PLR CTR INR RH</v>
          </cell>
          <cell r="E77" t="str">
            <v>VG</v>
          </cell>
          <cell r="F77">
            <v>0</v>
          </cell>
        </row>
        <row r="78">
          <cell r="C78" t="str">
            <v>71378-3R000</v>
          </cell>
          <cell r="D78" t="str">
            <v>SILL SIDE PNL</v>
          </cell>
          <cell r="E78" t="str">
            <v>VG</v>
          </cell>
          <cell r="F78">
            <v>0</v>
          </cell>
        </row>
        <row r="79">
          <cell r="C79" t="str">
            <v>71388-3R000</v>
          </cell>
          <cell r="D79" t="str">
            <v>SILL SIDE PNL</v>
          </cell>
          <cell r="E79" t="str">
            <v>VG</v>
          </cell>
          <cell r="F79">
            <v>0</v>
          </cell>
        </row>
        <row r="80">
          <cell r="C80" t="str">
            <v>65852-AT000</v>
          </cell>
          <cell r="D80" t="str">
            <v>MBR RR FLOOR</v>
          </cell>
          <cell r="E80" t="str">
            <v>SG2</v>
          </cell>
          <cell r="F80">
            <v>4934</v>
          </cell>
        </row>
        <row r="81">
          <cell r="C81" t="str">
            <v>65852-BY000</v>
          </cell>
          <cell r="D81" t="str">
            <v>MBR RR FLOOR HEV</v>
          </cell>
          <cell r="E81" t="str">
            <v>HEV</v>
          </cell>
          <cell r="F81">
            <v>5257</v>
          </cell>
        </row>
        <row r="82">
          <cell r="C82" t="str">
            <v>64613-G8000</v>
          </cell>
          <cell r="D82" t="str">
            <v>EXTN ASSY-FR SIDE MBR OTR LH</v>
          </cell>
          <cell r="E82" t="str">
            <v>IG</v>
          </cell>
          <cell r="F82">
            <v>0</v>
          </cell>
        </row>
        <row r="83">
          <cell r="C83" t="str">
            <v>64623-G8000</v>
          </cell>
          <cell r="D83" t="str">
            <v>EXTN ASSY-FR SIDE MBR OTR RH</v>
          </cell>
          <cell r="E83" t="str">
            <v>IG</v>
          </cell>
          <cell r="F83">
            <v>0</v>
          </cell>
        </row>
        <row r="84">
          <cell r="C84" t="str">
            <v>64343-G8000</v>
          </cell>
          <cell r="D84" t="str">
            <v>MBR-DASH CROSS SIDE RH</v>
          </cell>
          <cell r="E84" t="str">
            <v>IG</v>
          </cell>
          <cell r="F84">
            <v>0</v>
          </cell>
        </row>
        <row r="85">
          <cell r="C85" t="str">
            <v>64515-G8000</v>
          </cell>
          <cell r="D85" t="str">
            <v>BRKT ASSY-FENDER MTG LH</v>
          </cell>
          <cell r="E85" t="str">
            <v>IG</v>
          </cell>
          <cell r="F85">
            <v>0</v>
          </cell>
        </row>
        <row r="86">
          <cell r="C86" t="str">
            <v>64525-G8000</v>
          </cell>
          <cell r="D86" t="str">
            <v>BRKT ASSY-FENDER MTG RH</v>
          </cell>
          <cell r="E86" t="str">
            <v>IG</v>
          </cell>
          <cell r="F86">
            <v>0</v>
          </cell>
        </row>
        <row r="87">
          <cell r="C87" t="str">
            <v>64115-G8000</v>
          </cell>
          <cell r="D87" t="str">
            <v>REINF ASSY-F.E M MTG LWR LH</v>
          </cell>
          <cell r="E87" t="str">
            <v>IG</v>
          </cell>
          <cell r="F87">
            <v>0</v>
          </cell>
        </row>
        <row r="88">
          <cell r="C88" t="str">
            <v>64125-G8000</v>
          </cell>
          <cell r="D88" t="str">
            <v>REINF ASSY-F.E M MTG LWR RH</v>
          </cell>
          <cell r="E88" t="str">
            <v>IG</v>
          </cell>
          <cell r="F88">
            <v>0</v>
          </cell>
        </row>
        <row r="89">
          <cell r="C89" t="str">
            <v>73720-2P000</v>
          </cell>
          <cell r="D89" t="str">
            <v>T/GATE INR ASS'Y</v>
          </cell>
          <cell r="E89" t="str">
            <v>XM T/GATE</v>
          </cell>
          <cell r="F89">
            <v>0</v>
          </cell>
        </row>
        <row r="90">
          <cell r="C90" t="str">
            <v>73720-2P500</v>
          </cell>
          <cell r="D90" t="str">
            <v>T/GATE INR ASS'Y</v>
          </cell>
          <cell r="E90" t="str">
            <v>XM T/GATE</v>
          </cell>
          <cell r="F90">
            <v>0</v>
          </cell>
        </row>
        <row r="91">
          <cell r="C91" t="str">
            <v>73720-1U000</v>
          </cell>
          <cell r="D91" t="str">
            <v>T/GATE INR ASS'Y</v>
          </cell>
          <cell r="E91" t="str">
            <v>XM T/GATE</v>
          </cell>
          <cell r="F91">
            <v>0</v>
          </cell>
        </row>
        <row r="92">
          <cell r="C92" t="str">
            <v>64515-G8500</v>
          </cell>
          <cell r="D92" t="str">
            <v>BRKT ASSY-FENDER MTG LH</v>
          </cell>
          <cell r="E92" t="str">
            <v>IG</v>
          </cell>
          <cell r="F92">
            <v>0</v>
          </cell>
        </row>
        <row r="93">
          <cell r="C93" t="str">
            <v>64525-G8500</v>
          </cell>
          <cell r="D93" t="str">
            <v>BRKT ASSY-FENDER MTG RH</v>
          </cell>
          <cell r="E93" t="str">
            <v>IG</v>
          </cell>
          <cell r="F93">
            <v>0</v>
          </cell>
        </row>
        <row r="94">
          <cell r="C94" t="str">
            <v>73720-2P500</v>
          </cell>
          <cell r="D94" t="str">
            <v>T/GATE INR ASS'T</v>
          </cell>
          <cell r="E94" t="str">
            <v>XM</v>
          </cell>
          <cell r="F94">
            <v>0</v>
          </cell>
        </row>
        <row r="95">
          <cell r="C95" t="str">
            <v>66798-2J700</v>
          </cell>
          <cell r="D95" t="str">
            <v>PLR-COWL COVER FR</v>
          </cell>
          <cell r="E95" t="str">
            <v>HM</v>
          </cell>
          <cell r="F95">
            <v>0</v>
          </cell>
        </row>
        <row r="96">
          <cell r="C96" t="str">
            <v>66798-2J700</v>
          </cell>
          <cell r="D96" t="str">
            <v xml:space="preserve"> COWL COVER FRT</v>
          </cell>
          <cell r="E96" t="str">
            <v>HM PE2</v>
          </cell>
          <cell r="F96">
            <v>0</v>
          </cell>
        </row>
        <row r="97">
          <cell r="C97" t="str">
            <v>66724-2J700</v>
          </cell>
          <cell r="D97" t="str">
            <v>R/F COWL INR LWR</v>
          </cell>
          <cell r="E97" t="str">
            <v>HM PE2</v>
          </cell>
          <cell r="F97">
            <v>4481</v>
          </cell>
        </row>
        <row r="98">
          <cell r="C98" t="str">
            <v>66724-2J000</v>
          </cell>
          <cell r="D98" t="str">
            <v>RENIF-COWL INR LWR</v>
          </cell>
          <cell r="E98" t="str">
            <v>HM</v>
          </cell>
          <cell r="F98">
            <v>0</v>
          </cell>
        </row>
        <row r="99">
          <cell r="C99" t="str">
            <v>66798-2J010</v>
          </cell>
          <cell r="D99" t="str">
            <v>PLR-COWL COVER FR</v>
          </cell>
          <cell r="E99" t="str">
            <v>HM</v>
          </cell>
          <cell r="F99">
            <v>0</v>
          </cell>
        </row>
        <row r="100">
          <cell r="C100" t="str">
            <v>66798-2J501</v>
          </cell>
          <cell r="D100" t="str">
            <v>PLR-COWL COVER FR</v>
          </cell>
          <cell r="E100" t="str">
            <v>HM</v>
          </cell>
          <cell r="F100">
            <v>0</v>
          </cell>
        </row>
        <row r="101">
          <cell r="C101" t="str">
            <v>64585-F6000</v>
          </cell>
          <cell r="D101" t="str">
            <v>BRKT ASSY-ABS MODULATOR</v>
          </cell>
          <cell r="E101" t="str">
            <v>IG</v>
          </cell>
          <cell r="F101">
            <v>0</v>
          </cell>
        </row>
        <row r="102">
          <cell r="C102" t="str">
            <v>50000103C</v>
          </cell>
          <cell r="D102" t="str">
            <v>DRAIN CHANNEL-SUB</v>
          </cell>
          <cell r="E102" t="str">
            <v>J100</v>
          </cell>
          <cell r="F102">
            <v>0</v>
          </cell>
        </row>
        <row r="103">
          <cell r="C103" t="str">
            <v>50000629C</v>
          </cell>
          <cell r="D103" t="str">
            <v>DRAIN CHANNEL-SUB</v>
          </cell>
          <cell r="E103" t="str">
            <v>T100</v>
          </cell>
          <cell r="F103">
            <v>0</v>
          </cell>
        </row>
        <row r="104">
          <cell r="C104" t="str">
            <v>50000215C</v>
          </cell>
          <cell r="D104" t="str">
            <v>DRAIN CHANNEL-SUB</v>
          </cell>
          <cell r="E104" t="str">
            <v>V210/V250</v>
          </cell>
          <cell r="F104">
            <v>0</v>
          </cell>
        </row>
        <row r="105">
          <cell r="C105" t="str">
            <v>50001661C</v>
          </cell>
          <cell r="D105" t="str">
            <v>DRAIN CHANNEL-SUB</v>
          </cell>
          <cell r="E105" t="str">
            <v>A100/A161</v>
          </cell>
          <cell r="F105">
            <v>0</v>
          </cell>
        </row>
        <row r="106">
          <cell r="C106" t="str">
            <v>50000010C</v>
          </cell>
          <cell r="D106" t="str">
            <v>FRONT BEAM</v>
          </cell>
          <cell r="E106" t="str">
            <v>J200</v>
          </cell>
          <cell r="F106">
            <v>0</v>
          </cell>
        </row>
        <row r="107">
          <cell r="C107" t="str">
            <v>50001622C</v>
          </cell>
          <cell r="D107" t="str">
            <v>FRONT BEAM</v>
          </cell>
          <cell r="E107" t="str">
            <v>T100</v>
          </cell>
          <cell r="F107">
            <v>0</v>
          </cell>
        </row>
        <row r="108">
          <cell r="C108" t="str">
            <v>50000160C</v>
          </cell>
          <cell r="D108" t="str">
            <v>FRONT BEAM</v>
          </cell>
          <cell r="E108" t="str">
            <v>V200/V210</v>
          </cell>
          <cell r="F108">
            <v>0</v>
          </cell>
        </row>
        <row r="109">
          <cell r="C109" t="str">
            <v>50000945D</v>
          </cell>
          <cell r="D109" t="str">
            <v>FRONT BEAM</v>
          </cell>
          <cell r="E109" t="str">
            <v>A100/A161</v>
          </cell>
          <cell r="F109">
            <v>0</v>
          </cell>
        </row>
        <row r="110">
          <cell r="C110" t="str">
            <v>50002203A</v>
          </cell>
          <cell r="D110" t="str">
            <v>MIDDLE BEAM</v>
          </cell>
          <cell r="E110" t="str">
            <v>J200(KD)</v>
          </cell>
          <cell r="F110">
            <v>0</v>
          </cell>
        </row>
        <row r="111">
          <cell r="C111" t="str">
            <v>50000027C</v>
          </cell>
          <cell r="D111" t="str">
            <v>REAR BOW (CLIP)</v>
          </cell>
          <cell r="E111" t="str">
            <v>J200(OEM)</v>
          </cell>
          <cell r="F111">
            <v>0</v>
          </cell>
        </row>
        <row r="112">
          <cell r="C112" t="str">
            <v>50000616C</v>
          </cell>
          <cell r="D112" t="str">
            <v>REAR BOW</v>
          </cell>
          <cell r="E112" t="str">
            <v>T100</v>
          </cell>
          <cell r="F112">
            <v>0</v>
          </cell>
        </row>
        <row r="113">
          <cell r="C113" t="str">
            <v>50000585C</v>
          </cell>
          <cell r="D113" t="str">
            <v>REAR BOW</v>
          </cell>
          <cell r="E113" t="str">
            <v>U100</v>
          </cell>
          <cell r="F113">
            <v>0</v>
          </cell>
        </row>
        <row r="114">
          <cell r="C114" t="str">
            <v>50000951C</v>
          </cell>
          <cell r="D114" t="str">
            <v>REAR BOW</v>
          </cell>
          <cell r="E114" t="str">
            <v>A100</v>
          </cell>
          <cell r="F114">
            <v>0</v>
          </cell>
        </row>
        <row r="115">
          <cell r="C115" t="str">
            <v>50000952D</v>
          </cell>
          <cell r="D115" t="str">
            <v>REAR BOW</v>
          </cell>
          <cell r="E115" t="str">
            <v>A150/A161</v>
          </cell>
          <cell r="F115">
            <v>0</v>
          </cell>
        </row>
        <row r="116">
          <cell r="C116" t="str">
            <v>50000984C</v>
          </cell>
          <cell r="D116" t="str">
            <v>REAR BOW</v>
          </cell>
          <cell r="E116" t="str">
            <v>D100/D150</v>
          </cell>
          <cell r="F116">
            <v>0</v>
          </cell>
        </row>
        <row r="117">
          <cell r="C117" t="str">
            <v>50002526A</v>
          </cell>
          <cell r="D117" t="str">
            <v>REAR BOW</v>
          </cell>
          <cell r="E117" t="str">
            <v>V250</v>
          </cell>
          <cell r="F117">
            <v>0</v>
          </cell>
        </row>
        <row r="118">
          <cell r="C118" t="str">
            <v>50002054A</v>
          </cell>
          <cell r="D118" t="str">
            <v>REAR BOW</v>
          </cell>
          <cell r="E118" t="str">
            <v>V200</v>
          </cell>
          <cell r="F118">
            <v>0</v>
          </cell>
        </row>
        <row r="119">
          <cell r="C119" t="str">
            <v>50002171C</v>
          </cell>
          <cell r="D119" t="str">
            <v>MIDDLE BEAM</v>
          </cell>
          <cell r="E119" t="str">
            <v>L38</v>
          </cell>
          <cell r="F119">
            <v>0</v>
          </cell>
        </row>
        <row r="120">
          <cell r="C120" t="str">
            <v>50000348C</v>
          </cell>
          <cell r="D120" t="str">
            <v>MIDDLE BEAM</v>
          </cell>
          <cell r="E120" t="str">
            <v>EX</v>
          </cell>
          <cell r="F120">
            <v>0</v>
          </cell>
        </row>
        <row r="121">
          <cell r="C121" t="str">
            <v>50001167F</v>
          </cell>
          <cell r="D121" t="str">
            <v>MIDDLE BEAM</v>
          </cell>
          <cell r="E121" t="str">
            <v>P32K</v>
          </cell>
          <cell r="F121">
            <v>0</v>
          </cell>
        </row>
        <row r="122">
          <cell r="C122" t="str">
            <v>50006560C</v>
          </cell>
          <cell r="D122" t="str">
            <v>MIDDLE BEAM</v>
          </cell>
          <cell r="E122" t="str">
            <v>GAMMA</v>
          </cell>
          <cell r="F122">
            <v>0</v>
          </cell>
        </row>
        <row r="123">
          <cell r="C123" t="str">
            <v>50006254D</v>
          </cell>
          <cell r="D123" t="str">
            <v>ROLLO CASSETTE FRONT</v>
          </cell>
          <cell r="E123" t="str">
            <v>GD</v>
          </cell>
          <cell r="F123">
            <v>0</v>
          </cell>
        </row>
        <row r="124">
          <cell r="C124" t="str">
            <v>50006255D</v>
          </cell>
          <cell r="D124" t="str">
            <v>ROLLO CASSETTE FRONT</v>
          </cell>
          <cell r="E124" t="str">
            <v>GD</v>
          </cell>
          <cell r="F124">
            <v>0</v>
          </cell>
        </row>
        <row r="125">
          <cell r="C125" t="str">
            <v>50006402A</v>
          </cell>
          <cell r="D125" t="str">
            <v>ASSY CENRET CROSS MEMBER</v>
          </cell>
          <cell r="E125" t="str">
            <v>GD</v>
          </cell>
          <cell r="F125">
            <v>0</v>
          </cell>
        </row>
        <row r="126">
          <cell r="C126" t="str">
            <v>50006104B</v>
          </cell>
          <cell r="D126" t="str">
            <v>MIDDLE BEAM</v>
          </cell>
          <cell r="E126" t="str">
            <v>GD</v>
          </cell>
          <cell r="F126">
            <v>0</v>
          </cell>
        </row>
        <row r="127">
          <cell r="C127" t="str">
            <v>50006203B</v>
          </cell>
          <cell r="D127" t="str">
            <v>ASSY BRACKET REAR SLIDER LH</v>
          </cell>
          <cell r="E127" t="str">
            <v>GD</v>
          </cell>
          <cell r="F127">
            <v>0</v>
          </cell>
        </row>
        <row r="128">
          <cell r="C128" t="str">
            <v>50006204B</v>
          </cell>
          <cell r="D128" t="str">
            <v>ASSY BRACKET REAR SLIDER RH</v>
          </cell>
          <cell r="E128" t="str">
            <v>GD</v>
          </cell>
          <cell r="F128">
            <v>0</v>
          </cell>
        </row>
        <row r="129">
          <cell r="C129" t="str">
            <v>50006838B</v>
          </cell>
          <cell r="D129" t="str">
            <v>SIDE GLASS REINF RH</v>
          </cell>
          <cell r="E129" t="str">
            <v>GD</v>
          </cell>
          <cell r="F129">
            <v>0</v>
          </cell>
        </row>
        <row r="130">
          <cell r="C130" t="str">
            <v>50006837B</v>
          </cell>
          <cell r="D130" t="str">
            <v>SIDE GLASS REINF LH</v>
          </cell>
          <cell r="E130" t="str">
            <v>GD</v>
          </cell>
          <cell r="F130">
            <v>0</v>
          </cell>
        </row>
        <row r="131">
          <cell r="C131" t="str">
            <v>50006730A</v>
          </cell>
          <cell r="D131" t="str">
            <v>CENRET CROSS MEMBER</v>
          </cell>
          <cell r="E131" t="str">
            <v>GDW</v>
          </cell>
          <cell r="F131">
            <v>0</v>
          </cell>
        </row>
        <row r="132">
          <cell r="C132" t="str">
            <v>50006732A</v>
          </cell>
          <cell r="D132" t="str">
            <v>MIDDLE BEAM</v>
          </cell>
          <cell r="E132" t="str">
            <v>GDW</v>
          </cell>
          <cell r="F132">
            <v>0</v>
          </cell>
        </row>
        <row r="133">
          <cell r="C133" t="str">
            <v>50001408C</v>
          </cell>
          <cell r="D133" t="str">
            <v>MIDDLE BEAM</v>
          </cell>
          <cell r="E133" t="str">
            <v>CF</v>
          </cell>
          <cell r="F133">
            <v>0</v>
          </cell>
        </row>
        <row r="134">
          <cell r="C134" t="str">
            <v>50000921C</v>
          </cell>
          <cell r="D134" t="str">
            <v>MIDDLE BEAM</v>
          </cell>
          <cell r="E134" t="str">
            <v>SC100</v>
          </cell>
          <cell r="F134">
            <v>0</v>
          </cell>
        </row>
        <row r="135">
          <cell r="C135" t="str">
            <v>50002227A</v>
          </cell>
          <cell r="D135" t="str">
            <v>MIDDLE BEAM</v>
          </cell>
          <cell r="E135" t="str">
            <v>C200</v>
          </cell>
          <cell r="F135">
            <v>0</v>
          </cell>
        </row>
        <row r="136">
          <cell r="C136" t="str">
            <v>50000443C</v>
          </cell>
          <cell r="D136" t="str">
            <v>MIDDLE BEAM</v>
          </cell>
          <cell r="E136" t="str">
            <v>DC100</v>
          </cell>
          <cell r="F136">
            <v>0</v>
          </cell>
        </row>
        <row r="137">
          <cell r="C137" t="str">
            <v>50005705G</v>
          </cell>
          <cell r="D137" t="str">
            <v>MIDDLE BEAM</v>
          </cell>
          <cell r="E137" t="str">
            <v>MD</v>
          </cell>
          <cell r="F137">
            <v>0</v>
          </cell>
        </row>
        <row r="138">
          <cell r="C138" t="str">
            <v>50006182B</v>
          </cell>
          <cell r="D138" t="str">
            <v>MIDDLE BEAM</v>
          </cell>
          <cell r="E138" t="str">
            <v>UB</v>
          </cell>
          <cell r="F138">
            <v>0</v>
          </cell>
        </row>
        <row r="139">
          <cell r="C139" t="str">
            <v>50000311C</v>
          </cell>
          <cell r="D139" t="str">
            <v>MIDDLE BEAM</v>
          </cell>
          <cell r="E139" t="str">
            <v>W200</v>
          </cell>
          <cell r="F139">
            <v>0</v>
          </cell>
        </row>
        <row r="140">
          <cell r="C140" t="str">
            <v>50000312B</v>
          </cell>
          <cell r="D140" t="str">
            <v>REAR BEAM CLIP</v>
          </cell>
          <cell r="E140" t="str">
            <v>W200</v>
          </cell>
          <cell r="F140">
            <v>0</v>
          </cell>
        </row>
        <row r="141">
          <cell r="C141" t="str">
            <v>50001877B</v>
          </cell>
          <cell r="D141" t="str">
            <v>FRONT BEAM(도장,창일)</v>
          </cell>
          <cell r="E141" t="str">
            <v xml:space="preserve">YS4 </v>
          </cell>
          <cell r="F141">
            <v>0</v>
          </cell>
        </row>
        <row r="142">
          <cell r="C142" t="str">
            <v>50001878B</v>
          </cell>
          <cell r="D142" t="str">
            <v>MIDDLE BEAM(안국)</v>
          </cell>
          <cell r="E142" t="str">
            <v>YS4</v>
          </cell>
          <cell r="F142">
            <v>0</v>
          </cell>
        </row>
        <row r="143">
          <cell r="C143" t="str">
            <v>50001043D</v>
          </cell>
          <cell r="D143" t="str">
            <v>MIDDLE BEAM</v>
          </cell>
          <cell r="E143" t="str">
            <v>P32E</v>
          </cell>
          <cell r="F143">
            <v>0</v>
          </cell>
        </row>
        <row r="144">
          <cell r="C144" t="str">
            <v>50001079C</v>
          </cell>
          <cell r="D144" t="str">
            <v>REDIATION PLATE</v>
          </cell>
          <cell r="E144" t="str">
            <v>P32E</v>
          </cell>
          <cell r="F144">
            <v>0</v>
          </cell>
        </row>
        <row r="145">
          <cell r="C145" t="str">
            <v>50001082E</v>
          </cell>
          <cell r="D145" t="str">
            <v>BRACKET DRIVE TUBE</v>
          </cell>
          <cell r="E145" t="str">
            <v>P32E</v>
          </cell>
          <cell r="F145">
            <v>0</v>
          </cell>
        </row>
        <row r="146">
          <cell r="C146" t="str">
            <v>50000081C</v>
          </cell>
          <cell r="D146" t="str">
            <v>ASS'Y W/D</v>
          </cell>
          <cell r="E146" t="str">
            <v>J200</v>
          </cell>
          <cell r="F146">
            <v>0</v>
          </cell>
        </row>
        <row r="147">
          <cell r="C147" t="str">
            <v>50000621C</v>
          </cell>
          <cell r="D147" t="str">
            <v>ASS'Y W/D</v>
          </cell>
          <cell r="E147" t="str">
            <v>T100</v>
          </cell>
          <cell r="F147">
            <v>0</v>
          </cell>
        </row>
        <row r="148">
          <cell r="C148" t="str">
            <v>50000376A</v>
          </cell>
          <cell r="D148" t="str">
            <v>MOTOR CLIP</v>
          </cell>
          <cell r="E148" t="str">
            <v>EX</v>
          </cell>
          <cell r="F148">
            <v>0</v>
          </cell>
        </row>
        <row r="149">
          <cell r="C149" t="str">
            <v>50002102C</v>
          </cell>
          <cell r="D149" t="str">
            <v>FRONT BEAM</v>
          </cell>
          <cell r="E149" t="str">
            <v>X12B</v>
          </cell>
          <cell r="F149">
            <v>0</v>
          </cell>
        </row>
        <row r="150">
          <cell r="C150" t="str">
            <v>50002105C</v>
          </cell>
          <cell r="D150" t="str">
            <v>MIDDLE BEAM</v>
          </cell>
          <cell r="E150" t="str">
            <v>X12B</v>
          </cell>
          <cell r="F150">
            <v>0</v>
          </cell>
        </row>
        <row r="151">
          <cell r="C151" t="str">
            <v>50007394B</v>
          </cell>
          <cell r="D151" t="str">
            <v>MIDDLE BEAM</v>
          </cell>
          <cell r="E151" t="str">
            <v>YP FRT</v>
          </cell>
          <cell r="F151">
            <v>0</v>
          </cell>
        </row>
        <row r="152">
          <cell r="C152" t="str">
            <v>50007278B</v>
          </cell>
          <cell r="D152" t="str">
            <v>MIDDLE BEAM</v>
          </cell>
          <cell r="E152" t="str">
            <v>YP REAR</v>
          </cell>
          <cell r="F152">
            <v>2857</v>
          </cell>
        </row>
        <row r="153">
          <cell r="C153" t="str">
            <v>50008630A</v>
          </cell>
          <cell r="D153" t="str">
            <v>2ND ROOM LAMP BRACKET ASSY</v>
          </cell>
          <cell r="E153" t="str">
            <v>YP REAR</v>
          </cell>
          <cell r="F153">
            <v>0</v>
          </cell>
        </row>
        <row r="154">
          <cell r="C154" t="str">
            <v>50008457D</v>
          </cell>
          <cell r="D154" t="str">
            <v>ASSY FRONT BRACKET FRAME LH</v>
          </cell>
          <cell r="E154" t="str">
            <v>YP FRT</v>
          </cell>
          <cell r="F154">
            <v>0</v>
          </cell>
        </row>
        <row r="155">
          <cell r="C155" t="str">
            <v>50008458D</v>
          </cell>
          <cell r="D155" t="str">
            <v>ASSY FRONT BRACKET FRAME RH</v>
          </cell>
          <cell r="E155" t="str">
            <v>YP FRT</v>
          </cell>
          <cell r="F155">
            <v>0</v>
          </cell>
        </row>
        <row r="156">
          <cell r="C156" t="str">
            <v>50007904B</v>
          </cell>
          <cell r="D156" t="str">
            <v>MIDDLE BEAM</v>
          </cell>
          <cell r="E156" t="str">
            <v>M2XX</v>
          </cell>
          <cell r="F156">
            <v>0</v>
          </cell>
        </row>
        <row r="157">
          <cell r="C157" t="str">
            <v>50008009B</v>
          </cell>
          <cell r="D157" t="str">
            <v>DRAIN CHANNEL</v>
          </cell>
          <cell r="E157" t="str">
            <v>M2XX</v>
          </cell>
          <cell r="F157">
            <v>0</v>
          </cell>
        </row>
        <row r="158">
          <cell r="C158" t="str">
            <v>50013138A</v>
          </cell>
          <cell r="D158" t="str">
            <v xml:space="preserve">Middle Beam </v>
          </cell>
          <cell r="E158" t="str">
            <v>KA4-F</v>
          </cell>
          <cell r="F158">
            <v>5637</v>
          </cell>
        </row>
        <row r="159">
          <cell r="C159" t="str">
            <v>50011937C</v>
          </cell>
          <cell r="D159" t="str">
            <v>BRACKET FRAME LH</v>
          </cell>
          <cell r="E159" t="str">
            <v>KA4-F</v>
          </cell>
          <cell r="F159">
            <v>176</v>
          </cell>
        </row>
        <row r="160">
          <cell r="C160" t="str">
            <v>50011938C</v>
          </cell>
          <cell r="D160" t="str">
            <v>BRACKET FRAME RH</v>
          </cell>
          <cell r="E160" t="str">
            <v>KA4-F</v>
          </cell>
          <cell r="F160">
            <v>176</v>
          </cell>
        </row>
        <row r="161">
          <cell r="C161" t="str">
            <v>50011939B</v>
          </cell>
          <cell r="D161" t="str">
            <v>ASSY FRONT BRACKET FRAME LH</v>
          </cell>
          <cell r="E161" t="str">
            <v>KA4-F</v>
          </cell>
          <cell r="F161">
            <v>654</v>
          </cell>
        </row>
        <row r="162">
          <cell r="C162" t="str">
            <v>50011941B</v>
          </cell>
          <cell r="D162" t="str">
            <v>ASSY FRONT BRACKET FRAME RH</v>
          </cell>
          <cell r="E162" t="str">
            <v>KA4-F</v>
          </cell>
          <cell r="F162">
            <v>654</v>
          </cell>
        </row>
        <row r="163">
          <cell r="C163" t="str">
            <v>50011944C</v>
          </cell>
          <cell r="D163" t="str">
            <v>BRACKET FRAME A LH</v>
          </cell>
          <cell r="E163" t="str">
            <v>KA4-R</v>
          </cell>
          <cell r="F163">
            <v>230</v>
          </cell>
        </row>
        <row r="164">
          <cell r="C164" t="str">
            <v>50011955C</v>
          </cell>
          <cell r="D164" t="str">
            <v>BRACKET FRAME A RH</v>
          </cell>
          <cell r="E164" t="str">
            <v>KA4-R</v>
          </cell>
          <cell r="F164">
            <v>230</v>
          </cell>
        </row>
        <row r="165">
          <cell r="C165" t="str">
            <v>50011957A</v>
          </cell>
          <cell r="D165" t="str">
            <v>2ND ROOM LAMP BRACKET ASSY</v>
          </cell>
          <cell r="E165" t="str">
            <v>KA4-R</v>
          </cell>
          <cell r="F165">
            <v>881</v>
          </cell>
        </row>
        <row r="166">
          <cell r="D166">
            <v>0</v>
          </cell>
          <cell r="E166" t="str">
            <v>KA4</v>
          </cell>
          <cell r="F166">
            <v>0</v>
          </cell>
        </row>
        <row r="167">
          <cell r="C167" t="str">
            <v>50011619A</v>
          </cell>
          <cell r="D167" t="str">
            <v xml:space="preserve">CENTER CROSS MEMBER ASSY                    </v>
          </cell>
          <cell r="E167" t="str">
            <v>UM</v>
          </cell>
          <cell r="F167">
            <v>6122</v>
          </cell>
        </row>
        <row r="168">
          <cell r="C168" t="str">
            <v>50011623A</v>
          </cell>
          <cell r="D168" t="str">
            <v>BRACKET MECHANISM GUIDE ASSY LH</v>
          </cell>
          <cell r="E168" t="str">
            <v>UM</v>
          </cell>
          <cell r="F168">
            <v>6725</v>
          </cell>
        </row>
        <row r="169">
          <cell r="C169" t="str">
            <v>50011843A</v>
          </cell>
          <cell r="D169" t="str">
            <v>BRACKET MECHANISM GUIDE ASSY RH</v>
          </cell>
          <cell r="E169" t="str">
            <v>UM</v>
          </cell>
          <cell r="F169">
            <v>7112</v>
          </cell>
        </row>
        <row r="170">
          <cell r="C170" t="str">
            <v>50011622A</v>
          </cell>
          <cell r="D170" t="str">
            <v xml:space="preserve">ROLLO CASSETTE SUB ASSY                     </v>
          </cell>
          <cell r="E170" t="str">
            <v>UM</v>
          </cell>
          <cell r="F170">
            <v>4437</v>
          </cell>
        </row>
        <row r="171">
          <cell r="C171" t="str">
            <v>50008160E</v>
          </cell>
          <cell r="D171" t="str">
            <v xml:space="preserve">GLASS REINFORCEMENT ASSY                    </v>
          </cell>
          <cell r="E171" t="str">
            <v>UM</v>
          </cell>
          <cell r="F171">
            <v>4939</v>
          </cell>
        </row>
        <row r="172">
          <cell r="C172" t="str">
            <v>50007000C</v>
          </cell>
          <cell r="D172" t="str">
            <v xml:space="preserve">ROLLO CASSETTE </v>
          </cell>
          <cell r="E172" t="str">
            <v>RP</v>
          </cell>
          <cell r="F172">
            <v>0</v>
          </cell>
        </row>
        <row r="173">
          <cell r="C173" t="str">
            <v>50011879A</v>
          </cell>
          <cell r="D173" t="str">
            <v>ROLLO CASSETTE FRONT</v>
          </cell>
          <cell r="E173" t="str">
            <v>DH</v>
          </cell>
          <cell r="F173">
            <v>2751</v>
          </cell>
        </row>
        <row r="174">
          <cell r="C174" t="str">
            <v>50007575C</v>
          </cell>
          <cell r="D174" t="str">
            <v>ROLLO CASSETTE REAR</v>
          </cell>
          <cell r="E174" t="str">
            <v>DH</v>
          </cell>
          <cell r="F174">
            <v>2617</v>
          </cell>
        </row>
        <row r="175">
          <cell r="C175" t="str">
            <v>50008956E</v>
          </cell>
          <cell r="D175" t="str">
            <v xml:space="preserve">CENTER CROSS MEMBER ASSY                    </v>
          </cell>
          <cell r="E175" t="str">
            <v>YG</v>
          </cell>
          <cell r="F175">
            <v>0</v>
          </cell>
        </row>
        <row r="176">
          <cell r="C176" t="str">
            <v>50009042D</v>
          </cell>
          <cell r="D176" t="str">
            <v>ROLLO CASSETTE ASSY</v>
          </cell>
          <cell r="E176" t="str">
            <v>YG</v>
          </cell>
          <cell r="F176">
            <v>0</v>
          </cell>
        </row>
        <row r="177">
          <cell r="C177" t="str">
            <v>50009079E</v>
          </cell>
          <cell r="D177" t="str">
            <v xml:space="preserve">GLASS REINFORCEMENT ASSY                    </v>
          </cell>
          <cell r="E177" t="str">
            <v>YG</v>
          </cell>
          <cell r="F177">
            <v>0</v>
          </cell>
        </row>
        <row r="178">
          <cell r="C178" t="str">
            <v>50009719C</v>
          </cell>
          <cell r="D178" t="str">
            <v>GLASS REINFORCEMENT ASSY</v>
          </cell>
          <cell r="E178" t="str">
            <v>CK</v>
          </cell>
          <cell r="F178">
            <v>4800</v>
          </cell>
        </row>
        <row r="179">
          <cell r="C179" t="str">
            <v>50009743E</v>
          </cell>
          <cell r="D179" t="str">
            <v>ROLLO CASSETTE ASSY</v>
          </cell>
          <cell r="E179" t="str">
            <v>CK</v>
          </cell>
          <cell r="F179">
            <v>0</v>
          </cell>
        </row>
        <row r="180">
          <cell r="C180" t="str">
            <v>50009766A</v>
          </cell>
          <cell r="D180" t="str">
            <v>BRACKET MECHANISM GUIDE FRONT LH</v>
          </cell>
          <cell r="E180" t="str">
            <v>CK</v>
          </cell>
          <cell r="F180">
            <v>0</v>
          </cell>
        </row>
        <row r="181">
          <cell r="C181" t="str">
            <v>50009768A</v>
          </cell>
          <cell r="D181" t="str">
            <v>BRACKET MECHANISM GUIDE FRONT RH</v>
          </cell>
          <cell r="E181" t="str">
            <v>CK</v>
          </cell>
          <cell r="F181">
            <v>0</v>
          </cell>
        </row>
        <row r="182">
          <cell r="C182" t="str">
            <v>50009770B</v>
          </cell>
          <cell r="D182" t="str">
            <v>BRACKET SIDE ASSY LH</v>
          </cell>
          <cell r="E182" t="str">
            <v>CK</v>
          </cell>
          <cell r="F182">
            <v>239</v>
          </cell>
        </row>
        <row r="183">
          <cell r="C183" t="str">
            <v>50009772B</v>
          </cell>
          <cell r="D183" t="str">
            <v>BRACKET SIDE ASSY RH</v>
          </cell>
          <cell r="E183" t="str">
            <v>CK</v>
          </cell>
          <cell r="F183">
            <v>0</v>
          </cell>
        </row>
        <row r="184">
          <cell r="C184" t="str">
            <v>50000087C</v>
          </cell>
          <cell r="D184" t="str">
            <v>PANEL SUNSHADE</v>
          </cell>
          <cell r="E184" t="str">
            <v>J200</v>
          </cell>
          <cell r="F184">
            <v>0</v>
          </cell>
        </row>
        <row r="185">
          <cell r="C185" t="str">
            <v>50009937C</v>
          </cell>
          <cell r="D185" t="str">
            <v>GLASS REINFORCEMENT ASSY</v>
          </cell>
          <cell r="E185" t="str">
            <v>IK</v>
          </cell>
          <cell r="F185">
            <v>10581</v>
          </cell>
        </row>
        <row r="186">
          <cell r="C186" t="str">
            <v>50010025E</v>
          </cell>
          <cell r="D186" t="str">
            <v>ROLLO CASSETTE ASSY</v>
          </cell>
          <cell r="E186" t="str">
            <v>IK</v>
          </cell>
          <cell r="F186">
            <v>7407</v>
          </cell>
        </row>
        <row r="187">
          <cell r="C187" t="str">
            <v>50009971C</v>
          </cell>
          <cell r="D187" t="str">
            <v>BRACKET MECHANISM GUIDE FRONT LH</v>
          </cell>
          <cell r="E187" t="str">
            <v>IK</v>
          </cell>
          <cell r="F187">
            <v>829</v>
          </cell>
        </row>
        <row r="188">
          <cell r="C188" t="str">
            <v>50009973C</v>
          </cell>
          <cell r="D188" t="str">
            <v>BRACKET MECHANISM GUIDE FRONT RH</v>
          </cell>
          <cell r="E188" t="str">
            <v>IK</v>
          </cell>
          <cell r="F188">
            <v>829</v>
          </cell>
        </row>
        <row r="189">
          <cell r="C189" t="str">
            <v>50009975B</v>
          </cell>
          <cell r="D189" t="str">
            <v>BRACKET SIDE ASSY LH</v>
          </cell>
          <cell r="E189" t="str">
            <v>IK</v>
          </cell>
          <cell r="F189">
            <v>257</v>
          </cell>
        </row>
        <row r="190">
          <cell r="C190" t="str">
            <v>50009977B</v>
          </cell>
          <cell r="D190" t="str">
            <v>BRACKET SIDE ASSY RH</v>
          </cell>
          <cell r="E190" t="str">
            <v>IK</v>
          </cell>
          <cell r="F190">
            <v>257</v>
          </cell>
        </row>
        <row r="191">
          <cell r="C191" t="str">
            <v>50010382C</v>
          </cell>
          <cell r="D191" t="str">
            <v>MIDDLE BEAM B</v>
          </cell>
          <cell r="E191" t="str">
            <v>LX2/ON-FRONT</v>
          </cell>
          <cell r="F191">
            <v>2799</v>
          </cell>
        </row>
        <row r="192">
          <cell r="C192" t="str">
            <v>50010980B</v>
          </cell>
          <cell r="D192" t="str">
            <v>MIDDLE BEAM C</v>
          </cell>
          <cell r="E192" t="str">
            <v>LX2-FRONT</v>
          </cell>
          <cell r="F192">
            <v>3154</v>
          </cell>
        </row>
        <row r="193">
          <cell r="C193" t="str">
            <v>50011899B</v>
          </cell>
          <cell r="D193" t="str">
            <v>MIDDLE BEAM C</v>
          </cell>
          <cell r="E193" t="str">
            <v>ON-FRONT</v>
          </cell>
          <cell r="F193">
            <v>3117</v>
          </cell>
        </row>
        <row r="194">
          <cell r="C194" t="str">
            <v>50011106C</v>
          </cell>
          <cell r="D194" t="str">
            <v>GLASS MOUNTING BRACKET ASSY</v>
          </cell>
          <cell r="E194" t="str">
            <v>JX</v>
          </cell>
          <cell r="F194">
            <v>241</v>
          </cell>
        </row>
        <row r="195">
          <cell r="C195" t="str">
            <v>50011858B</v>
          </cell>
          <cell r="D195" t="str">
            <v>ROLLO MIDDLE CASSETTE UPPER</v>
          </cell>
          <cell r="E195" t="str">
            <v>JX</v>
          </cell>
          <cell r="F195">
            <v>0</v>
          </cell>
        </row>
        <row r="196">
          <cell r="C196" t="str">
            <v>50010029B</v>
          </cell>
          <cell r="D196" t="str">
            <v>IK ROLLO COVER</v>
          </cell>
          <cell r="E196" t="str">
            <v>IK</v>
          </cell>
          <cell r="F196">
            <v>0</v>
          </cell>
        </row>
        <row r="197">
          <cell r="C197" t="str">
            <v>50010116B</v>
          </cell>
          <cell r="D197" t="str">
            <v>IK COVER FRONT FRAME</v>
          </cell>
          <cell r="E197" t="str">
            <v>IK</v>
          </cell>
          <cell r="F197">
            <v>0</v>
          </cell>
        </row>
        <row r="198">
          <cell r="C198" t="str">
            <v>50010100D</v>
          </cell>
          <cell r="D198" t="str">
            <v>MIDDLE BEAM</v>
          </cell>
          <cell r="E198" t="str">
            <v>RJ</v>
          </cell>
          <cell r="F198">
            <v>853</v>
          </cell>
        </row>
        <row r="199">
          <cell r="C199" t="str">
            <v>50010128B</v>
          </cell>
          <cell r="D199" t="str">
            <v>GLASS PANEL REINFORCEMENT</v>
          </cell>
          <cell r="E199" t="str">
            <v>RJ</v>
          </cell>
          <cell r="F199">
            <v>0</v>
          </cell>
        </row>
        <row r="200">
          <cell r="C200" t="str">
            <v>50010445D</v>
          </cell>
          <cell r="D200" t="str">
            <v>GLASS PANEL REINFORCEMENT</v>
          </cell>
          <cell r="E200" t="str">
            <v>LX2/ON-FRONT</v>
          </cell>
          <cell r="F200">
            <v>6999</v>
          </cell>
        </row>
        <row r="201">
          <cell r="C201" t="str">
            <v>50010562C</v>
          </cell>
          <cell r="D201" t="str">
            <v>ROLLO CASSETTE ASSY</v>
          </cell>
          <cell r="E201" t="str">
            <v>LX2/ON-REAR</v>
          </cell>
          <cell r="F201">
            <v>3457</v>
          </cell>
        </row>
        <row r="202">
          <cell r="C202" t="str">
            <v>50010755C</v>
          </cell>
          <cell r="D202" t="str">
            <v xml:space="preserve">MIDDLE BEAM                                 </v>
          </cell>
          <cell r="E202" t="str">
            <v>QX</v>
          </cell>
          <cell r="F202">
            <v>3333</v>
          </cell>
        </row>
        <row r="203">
          <cell r="C203" t="str">
            <v>50011005A</v>
          </cell>
          <cell r="D203" t="str">
            <v>ROLLO MOUNTING BRACKET</v>
          </cell>
          <cell r="E203" t="str">
            <v>E2SC</v>
          </cell>
          <cell r="F203">
            <v>0</v>
          </cell>
        </row>
        <row r="204">
          <cell r="C204" t="str">
            <v>50011721D</v>
          </cell>
          <cell r="D204" t="str">
            <v>ROLLO CASSETTE ASSY</v>
          </cell>
          <cell r="E204" t="str">
            <v>JK</v>
          </cell>
          <cell r="F204">
            <v>3133</v>
          </cell>
        </row>
        <row r="205">
          <cell r="C205" t="str">
            <v>50014463A</v>
          </cell>
          <cell r="D205" t="str">
            <v>ROLLO CASSETTE ASSY</v>
          </cell>
          <cell r="E205" t="str">
            <v>JK SB</v>
          </cell>
          <cell r="F205">
            <v>5072</v>
          </cell>
        </row>
        <row r="206">
          <cell r="C206" t="str">
            <v>50014694A</v>
          </cell>
          <cell r="D206" t="str">
            <v xml:space="preserve">MIDDLE BEAM B                       </v>
          </cell>
          <cell r="E206" t="str">
            <v>MX5-F</v>
          </cell>
          <cell r="F206">
            <v>4450</v>
          </cell>
        </row>
        <row r="207">
          <cell r="C207" t="str">
            <v>50014440A</v>
          </cell>
          <cell r="D207" t="str">
            <v xml:space="preserve">ROLLO CASSETTE ASSY                 </v>
          </cell>
          <cell r="E207" t="str">
            <v>MX5-R</v>
          </cell>
          <cell r="F207">
            <v>0</v>
          </cell>
        </row>
        <row r="208">
          <cell r="C208" t="str">
            <v>50015959A</v>
          </cell>
          <cell r="D208" t="str">
            <v xml:space="preserve">ROLLO CASSETTE ASSY                 </v>
          </cell>
          <cell r="E208" t="str">
            <v>MX5-R</v>
          </cell>
          <cell r="F208">
            <v>4470</v>
          </cell>
        </row>
        <row r="209">
          <cell r="C209" t="str">
            <v>50014454B</v>
          </cell>
          <cell r="D209" t="str">
            <v xml:space="preserve">GLASS MTG BRACKET ASSY              </v>
          </cell>
          <cell r="E209" t="str">
            <v>MX5-PU</v>
          </cell>
          <cell r="F209">
            <v>145</v>
          </cell>
        </row>
        <row r="210">
          <cell r="C210" t="str">
            <v>50011444F</v>
          </cell>
          <cell r="D210" t="str">
            <v xml:space="preserve">GLASS REINFORCEMENT                         </v>
          </cell>
          <cell r="E210" t="str">
            <v>SU2 SWB FRT</v>
          </cell>
          <cell r="F210">
            <v>9546</v>
          </cell>
        </row>
        <row r="211">
          <cell r="C211" t="str">
            <v>50011449F</v>
          </cell>
          <cell r="D211" t="str">
            <v xml:space="preserve">GLASS REINFORCEMENT REAR                    </v>
          </cell>
          <cell r="E211" t="str">
            <v>SU2 SWB REAR</v>
          </cell>
          <cell r="F211">
            <v>8232</v>
          </cell>
        </row>
        <row r="212">
          <cell r="C212" t="str">
            <v>50011644C</v>
          </cell>
          <cell r="D212" t="str">
            <v xml:space="preserve">ROLLO COVER ASSY 구형           </v>
          </cell>
          <cell r="E212" t="str">
            <v>SU2 SWB</v>
          </cell>
          <cell r="F212">
            <v>2469</v>
          </cell>
        </row>
        <row r="213">
          <cell r="C213" t="str">
            <v>50011644D</v>
          </cell>
          <cell r="D213" t="str">
            <v xml:space="preserve">ROLLO COVER ASSY                            </v>
          </cell>
          <cell r="E213" t="str">
            <v>SU2 SWB</v>
          </cell>
          <cell r="F213">
            <v>2469</v>
          </cell>
        </row>
        <row r="214">
          <cell r="C214" t="str">
            <v>50012088C</v>
          </cell>
          <cell r="D214" t="str">
            <v xml:space="preserve">GLASS REINFORCEMENT                         </v>
          </cell>
          <cell r="E214" t="str">
            <v>SU2 LWB FRT</v>
          </cell>
          <cell r="F214">
            <v>9240</v>
          </cell>
        </row>
        <row r="215">
          <cell r="C215" t="str">
            <v>50012093C</v>
          </cell>
          <cell r="D215" t="str">
            <v xml:space="preserve">GLASS REINFORCEMENT REAR                    </v>
          </cell>
          <cell r="E215" t="str">
            <v>SU2 LWB REAR</v>
          </cell>
          <cell r="F215">
            <v>7645</v>
          </cell>
        </row>
        <row r="216">
          <cell r="C216" t="str">
            <v>50012110C구형</v>
          </cell>
          <cell r="D216" t="str">
            <v xml:space="preserve">ROLLO COVER ASSY                            </v>
          </cell>
          <cell r="E216" t="str">
            <v>SU2 LWB</v>
          </cell>
          <cell r="F216">
            <v>0</v>
          </cell>
        </row>
        <row r="217">
          <cell r="C217" t="str">
            <v>50012110C</v>
          </cell>
          <cell r="D217" t="str">
            <v xml:space="preserve">ROLLO COVER ASSY                            </v>
          </cell>
          <cell r="E217" t="str">
            <v>SU2 LWB</v>
          </cell>
          <cell r="F217">
            <v>2619</v>
          </cell>
        </row>
        <row r="218">
          <cell r="C218" t="str">
            <v>50011382D</v>
          </cell>
          <cell r="D218" t="str">
            <v>CENTER CROSS MEMBER ASSY</v>
          </cell>
          <cell r="E218" t="str">
            <v>MQ4</v>
          </cell>
          <cell r="F218">
            <v>5538</v>
          </cell>
        </row>
        <row r="219">
          <cell r="C219" t="str">
            <v>50011307B</v>
          </cell>
          <cell r="D219" t="str">
            <v>ROLLO CASSETTE ASSY</v>
          </cell>
          <cell r="E219" t="str">
            <v>MQ4</v>
          </cell>
          <cell r="F219">
            <v>2337</v>
          </cell>
        </row>
        <row r="220">
          <cell r="C220" t="str">
            <v>50011372B</v>
          </cell>
          <cell r="D220" t="str">
            <v>COVER FRONT FRAME</v>
          </cell>
          <cell r="E220" t="str">
            <v>MQ4</v>
          </cell>
          <cell r="F220">
            <v>0</v>
          </cell>
        </row>
        <row r="221">
          <cell r="C221" t="str">
            <v>50012191B</v>
          </cell>
          <cell r="D221" t="str">
            <v>MOTOR MOUNTING PLATE COVER FOR ROLLO</v>
          </cell>
          <cell r="E221" t="str">
            <v>MQ4</v>
          </cell>
          <cell r="F221">
            <v>0</v>
          </cell>
        </row>
        <row r="222">
          <cell r="C222" t="str">
            <v>50009387B</v>
          </cell>
          <cell r="D222" t="str">
            <v>MOTOR MOUNTING PLATE COVER FOR GLASS (MQ4/YG)</v>
          </cell>
          <cell r="E222" t="str">
            <v>MQ4</v>
          </cell>
          <cell r="F222">
            <v>0</v>
          </cell>
        </row>
        <row r="223">
          <cell r="C223" t="str">
            <v>50011349B</v>
          </cell>
          <cell r="D223" t="str">
            <v>GLASS REINFORCEMENT ASSY</v>
          </cell>
          <cell r="E223" t="str">
            <v>MQ4</v>
          </cell>
          <cell r="F223">
            <v>15350</v>
          </cell>
        </row>
        <row r="224">
          <cell r="C224" t="str">
            <v>50032843A</v>
          </cell>
          <cell r="D224" t="str">
            <v>MV1a BRACKET LH</v>
          </cell>
          <cell r="E224" t="str">
            <v>MV1a</v>
          </cell>
          <cell r="F224">
            <v>347</v>
          </cell>
        </row>
        <row r="225">
          <cell r="C225" t="str">
            <v>50032844A</v>
          </cell>
          <cell r="D225" t="str">
            <v>MV1a BRACKET RH</v>
          </cell>
          <cell r="E225" t="str">
            <v>MV1a</v>
          </cell>
          <cell r="F225">
            <v>347</v>
          </cell>
        </row>
        <row r="226">
          <cell r="C226" t="str">
            <v>50006600B</v>
          </cell>
          <cell r="D226" t="str">
            <v>GLASS REINF</v>
          </cell>
          <cell r="E226" t="str">
            <v>GSUV</v>
          </cell>
          <cell r="F226">
            <v>0</v>
          </cell>
        </row>
        <row r="227">
          <cell r="C227" t="str">
            <v>50000108C</v>
          </cell>
          <cell r="D227" t="str">
            <v>GLASS REINF</v>
          </cell>
          <cell r="E227" t="str">
            <v>J200</v>
          </cell>
          <cell r="F227">
            <v>0</v>
          </cell>
        </row>
        <row r="228">
          <cell r="C228" t="str">
            <v>50010988B</v>
          </cell>
          <cell r="D228" t="str">
            <v>FRONT - SIDE REINF LH-국산화(자체생산)</v>
          </cell>
          <cell r="E228" t="str">
            <v>E2SC</v>
          </cell>
          <cell r="F228">
            <v>0</v>
          </cell>
        </row>
        <row r="229">
          <cell r="C229" t="str">
            <v>50010989B</v>
          </cell>
          <cell r="D229" t="str">
            <v>FRONT - SIDE REINF RH-국산화(자체생산)</v>
          </cell>
          <cell r="E229" t="str">
            <v>E2SC</v>
          </cell>
          <cell r="F229">
            <v>0</v>
          </cell>
        </row>
        <row r="230">
          <cell r="C230" t="str">
            <v>50010990B</v>
          </cell>
          <cell r="D230" t="str">
            <v>REAR - SIDE REINF LH-국산화(자체생산)</v>
          </cell>
          <cell r="E230" t="str">
            <v>E2SC</v>
          </cell>
          <cell r="F230">
            <v>0</v>
          </cell>
        </row>
        <row r="231">
          <cell r="C231" t="str">
            <v>50010991B</v>
          </cell>
          <cell r="D231" t="str">
            <v>REAR - SIDE REINF RH-국산화(자체생산)</v>
          </cell>
          <cell r="E231" t="str">
            <v>E2SC</v>
          </cell>
          <cell r="F231">
            <v>0</v>
          </cell>
        </row>
        <row r="232">
          <cell r="C232" t="str">
            <v>50007947A</v>
          </cell>
          <cell r="D232" t="str">
            <v>REINFORCEMENT GLASS</v>
          </cell>
          <cell r="E232" t="str">
            <v>M2XX</v>
          </cell>
          <cell r="F232">
            <v>0</v>
          </cell>
        </row>
        <row r="233">
          <cell r="C233" t="str">
            <v>50007407B</v>
          </cell>
          <cell r="D233" t="str">
            <v>GLASS PANEL REINF FRT</v>
          </cell>
          <cell r="E233" t="str">
            <v>YP</v>
          </cell>
          <cell r="F233">
            <v>7381</v>
          </cell>
        </row>
        <row r="234">
          <cell r="C234" t="str">
            <v>50007300D</v>
          </cell>
          <cell r="D234" t="str">
            <v>GLASS PANEL REINF RR</v>
          </cell>
          <cell r="E234" t="str">
            <v>YP</v>
          </cell>
          <cell r="F234">
            <v>7798</v>
          </cell>
        </row>
        <row r="235">
          <cell r="C235" t="str">
            <v>50010779B</v>
          </cell>
          <cell r="D235" t="str">
            <v>GLASS REINF</v>
          </cell>
          <cell r="E235" t="str">
            <v>QX</v>
          </cell>
          <cell r="F235">
            <v>4834</v>
          </cell>
        </row>
        <row r="236">
          <cell r="C236" t="str">
            <v>50012234C</v>
          </cell>
          <cell r="D236" t="str">
            <v xml:space="preserve">ASSY REAR BEAM                                              </v>
          </cell>
          <cell r="E236" t="str">
            <v>NES</v>
          </cell>
          <cell r="F236">
            <v>7067</v>
          </cell>
        </row>
        <row r="237">
          <cell r="C237" t="str">
            <v>50012438D</v>
          </cell>
          <cell r="D237" t="str">
            <v>REINFORCEMENT GLASS</v>
          </cell>
          <cell r="E237" t="str">
            <v>RS4</v>
          </cell>
          <cell r="F237">
            <v>14255</v>
          </cell>
        </row>
        <row r="238">
          <cell r="C238" t="str">
            <v>50012948D</v>
          </cell>
          <cell r="D238" t="str">
            <v>REINFORCEMENT GLASS</v>
          </cell>
          <cell r="E238" t="str">
            <v>RS4 Li</v>
          </cell>
          <cell r="F238">
            <v>0</v>
          </cell>
        </row>
        <row r="239">
          <cell r="C239" t="str">
            <v>50000498C</v>
          </cell>
          <cell r="D239" t="str">
            <v>REINFORCEMENT GLASS</v>
          </cell>
          <cell r="E239" t="str">
            <v>DC100 REINF</v>
          </cell>
          <cell r="F239">
            <v>0</v>
          </cell>
        </row>
        <row r="240">
          <cell r="C240" t="str">
            <v>50005725B</v>
          </cell>
          <cell r="D240" t="str">
            <v>REINFORCEMENT GLASS</v>
          </cell>
          <cell r="E240" t="str">
            <v>MD REINF</v>
          </cell>
          <cell r="F240">
            <v>0</v>
          </cell>
        </row>
        <row r="241">
          <cell r="C241" t="str">
            <v>50007262C</v>
          </cell>
          <cell r="D241" t="str">
            <v>GLASS REINFORCEMENT ASSY</v>
          </cell>
          <cell r="E241" t="str">
            <v>RP REINF</v>
          </cell>
          <cell r="F241">
            <v>0</v>
          </cell>
        </row>
        <row r="242">
          <cell r="C242" t="str">
            <v>50000969C</v>
          </cell>
          <cell r="D242" t="str">
            <v>GLASS REINF</v>
          </cell>
          <cell r="E242" t="str">
            <v>A100</v>
          </cell>
          <cell r="F242">
            <v>0</v>
          </cell>
        </row>
        <row r="243">
          <cell r="C243" t="str">
            <v>50002318A</v>
          </cell>
          <cell r="D243" t="str">
            <v>GLASS REINF</v>
          </cell>
          <cell r="E243" t="str">
            <v>J/V100</v>
          </cell>
          <cell r="F243">
            <v>0</v>
          </cell>
        </row>
        <row r="244">
          <cell r="C244" t="str">
            <v>50005725B</v>
          </cell>
          <cell r="D244" t="str">
            <v>GLASS REINF</v>
          </cell>
          <cell r="E244" t="str">
            <v>MD</v>
          </cell>
          <cell r="F244">
            <v>0</v>
          </cell>
        </row>
        <row r="245">
          <cell r="C245" t="str">
            <v>50002322A</v>
          </cell>
          <cell r="D245" t="str">
            <v>GLASS REINF</v>
          </cell>
          <cell r="E245" t="str">
            <v>T100</v>
          </cell>
          <cell r="F245">
            <v>0</v>
          </cell>
        </row>
        <row r="246">
          <cell r="C246" t="str">
            <v>50000632C</v>
          </cell>
          <cell r="D246" t="str">
            <v>GLASS REINF</v>
          </cell>
          <cell r="E246" t="str">
            <v>T200</v>
          </cell>
          <cell r="F246">
            <v>0</v>
          </cell>
        </row>
        <row r="247">
          <cell r="C247" t="str">
            <v>50000594C</v>
          </cell>
          <cell r="D247" t="str">
            <v>GLASS REINF</v>
          </cell>
          <cell r="E247" t="str">
            <v>U100</v>
          </cell>
          <cell r="F247">
            <v>0</v>
          </cell>
        </row>
        <row r="248">
          <cell r="C248" t="str">
            <v>50006077A</v>
          </cell>
          <cell r="D248" t="str">
            <v>GLASS REINF</v>
          </cell>
          <cell r="E248" t="str">
            <v>UB</v>
          </cell>
          <cell r="F248">
            <v>0</v>
          </cell>
        </row>
        <row r="249">
          <cell r="C249" t="str">
            <v>50000220C</v>
          </cell>
          <cell r="D249" t="str">
            <v>GLASS REINF</v>
          </cell>
          <cell r="E249" t="str">
            <v>V200,B11</v>
          </cell>
          <cell r="F249">
            <v>0</v>
          </cell>
        </row>
        <row r="250">
          <cell r="C250" t="str">
            <v>50001029C</v>
          </cell>
          <cell r="D250" t="str">
            <v>GLASS REINF</v>
          </cell>
          <cell r="E250" t="str">
            <v>Y200</v>
          </cell>
          <cell r="F250">
            <v>0</v>
          </cell>
        </row>
        <row r="251">
          <cell r="C251" t="str">
            <v>50001061A</v>
          </cell>
          <cell r="D251" t="str">
            <v>CROSS REINFORCEMENT GLASS PANEL</v>
          </cell>
          <cell r="E251" t="str">
            <v>P32E</v>
          </cell>
          <cell r="F251">
            <v>0</v>
          </cell>
        </row>
        <row r="252">
          <cell r="C252" t="str">
            <v>50001059E</v>
          </cell>
          <cell r="D252" t="str">
            <v>GLASS REINFORCEMENT LH</v>
          </cell>
          <cell r="E252" t="str">
            <v>P32E</v>
          </cell>
          <cell r="F252">
            <v>0</v>
          </cell>
        </row>
        <row r="253">
          <cell r="C253" t="str">
            <v>50001060E</v>
          </cell>
          <cell r="D253" t="str">
            <v>GLASS REINFORCEMENT RH</v>
          </cell>
          <cell r="E253" t="str">
            <v>P32E</v>
          </cell>
          <cell r="F253">
            <v>0</v>
          </cell>
        </row>
        <row r="254">
          <cell r="C254" t="str">
            <v>50007484B</v>
          </cell>
          <cell r="D254" t="str">
            <v>GLASS REINFORCEMENT ASSY</v>
          </cell>
          <cell r="E254" t="str">
            <v>DH</v>
          </cell>
          <cell r="F254">
            <v>0</v>
          </cell>
        </row>
        <row r="255">
          <cell r="C255" t="str">
            <v>50006837B</v>
          </cell>
          <cell r="D255" t="str">
            <v>Side Glass Reinf. LH</v>
          </cell>
          <cell r="E255" t="str">
            <v>GD</v>
          </cell>
          <cell r="F255">
            <v>0</v>
          </cell>
        </row>
        <row r="256">
          <cell r="C256" t="str">
            <v>50006838B</v>
          </cell>
          <cell r="D256" t="str">
            <v>Side Glass Reinf. RH</v>
          </cell>
          <cell r="E256" t="str">
            <v>GD</v>
          </cell>
          <cell r="F256">
            <v>0</v>
          </cell>
        </row>
        <row r="257">
          <cell r="C257">
            <v>50007062</v>
          </cell>
          <cell r="D257" t="str">
            <v>LOCATOR COVER LH</v>
          </cell>
          <cell r="E257" t="str">
            <v>GD</v>
          </cell>
          <cell r="F257">
            <v>0</v>
          </cell>
        </row>
        <row r="258">
          <cell r="C258">
            <v>50007063</v>
          </cell>
          <cell r="D258" t="str">
            <v>LOCATOR COVER RH</v>
          </cell>
          <cell r="E258" t="str">
            <v>GD</v>
          </cell>
          <cell r="F258">
            <v>0</v>
          </cell>
        </row>
        <row r="259">
          <cell r="C259" t="str">
            <v>503777-L1000</v>
          </cell>
          <cell r="D259" t="str">
            <v>MBR RR NO1 LWR _ 비방청</v>
          </cell>
          <cell r="E259" t="str">
            <v>N3</v>
          </cell>
          <cell r="F259">
            <v>3451</v>
          </cell>
        </row>
        <row r="260">
          <cell r="C260" t="str">
            <v>503666-L1000</v>
          </cell>
          <cell r="D260" t="str">
            <v>MBR RR NO1 LWR _ 방청</v>
          </cell>
          <cell r="E260" t="str">
            <v>N3</v>
          </cell>
          <cell r="F260">
            <v>3856</v>
          </cell>
        </row>
      </sheetData>
      <sheetData sheetId="3"/>
      <sheetData sheetId="4"/>
      <sheetData sheetId="5"/>
      <sheetData sheetId="6"/>
      <sheetData sheetId="7"/>
    </sheetDataSet>
  </externalBook>
</externalLink>
</file>

<file path=xl/externalLinks/externalLink73.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xxl21:alternateUrls>
      <xxl21:absoluteUrl r:id="rId2"/>
    </xxl21:alternateUrls>
    <sheetNames>
      <sheetName val="보고용"/>
      <sheetName val="협력사 매입매출"/>
      <sheetName val="매입부자재(구매)"/>
      <sheetName val="납품수량(영업)"/>
      <sheetName val="일일매출 보고용"/>
      <sheetName val="결재"/>
      <sheetName val="일일"/>
      <sheetName val="종합 일일매출 보고용"/>
      <sheetName val="호원오토"/>
      <sheetName val="대우공업 다인"/>
      <sheetName val="인알파"/>
      <sheetName val="일일업무보고 일일매치 작업용"/>
      <sheetName val="Sheet1"/>
      <sheetName val="정리"/>
      <sheetName val="태창금속"/>
      <sheetName val="협력사"/>
      <sheetName val="일일업무보고 일일매치"/>
      <sheetName val="물류"/>
    </sheetNames>
    <sheetDataSet>
      <sheetData sheetId="0">
        <row r="15">
          <cell r="G15">
            <v>194069320</v>
          </cell>
        </row>
        <row r="22">
          <cell r="N22">
            <v>0</v>
          </cell>
        </row>
        <row r="28">
          <cell r="N28">
            <v>0</v>
          </cell>
        </row>
      </sheetData>
      <sheetData sheetId="1"/>
      <sheetData sheetId="2"/>
      <sheetData sheetId="3">
        <row r="3">
          <cell r="C3" t="str">
            <v>65131-L2500</v>
          </cell>
        </row>
      </sheetData>
      <sheetData sheetId="4"/>
      <sheetData sheetId="5"/>
      <sheetData sheetId="6"/>
      <sheetData sheetId="7"/>
      <sheetData sheetId="8"/>
      <sheetData sheetId="9"/>
      <sheetData sheetId="10"/>
      <sheetData sheetId="11" refreshError="1"/>
      <sheetData sheetId="12" refreshError="1"/>
      <sheetData sheetId="13">
        <row r="5">
          <cell r="C5" t="str">
            <v>MV</v>
          </cell>
        </row>
      </sheetData>
      <sheetData sheetId="14" refreshError="1"/>
      <sheetData sheetId="15" refreshError="1"/>
      <sheetData sheetId="16" refreshError="1"/>
      <sheetData sheetId="17">
        <row r="21">
          <cell r="C21">
            <v>1218000</v>
          </cell>
        </row>
      </sheetData>
    </sheetDataSet>
  </externalBook>
</externalLink>
</file>

<file path=xl/externalLinks/externalLink74.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xxl21:alternateUrls>
      <xxl21:absoluteUrl r:id="rId2"/>
    </xxl21:alternateUrls>
    <sheetNames>
      <sheetName val="납품수량 (2)"/>
      <sheetName val="수입검사"/>
      <sheetName val="65131-L2500"/>
      <sheetName val="65131-L8000"/>
      <sheetName val="65131-L8400"/>
      <sheetName val="65131-L2800"/>
      <sheetName val="65151-L1000"/>
      <sheetName val="65175-L1000"/>
      <sheetName val="65151-L8000"/>
      <sheetName val="65175-L8000"/>
      <sheetName val="728A1-R0500"/>
      <sheetName val="72815-R0500"/>
      <sheetName val="81836-R0500"/>
      <sheetName val="81836-R0600"/>
      <sheetName val="65115-L3400"/>
      <sheetName val="65125-L3400"/>
      <sheetName val="65113-L1000"/>
      <sheetName val="65113-L5000"/>
      <sheetName val="65113-L8000"/>
      <sheetName val="65113-N0000"/>
      <sheetName val="65113-L3400"/>
      <sheetName val="65113-L8400"/>
      <sheetName val="SV 69100-EV000"/>
      <sheetName val="SV 전수검사시트"/>
      <sheetName val="아침재고"/>
      <sheetName val="0502"/>
      <sheetName val="0507"/>
      <sheetName val="0508"/>
      <sheetName val="0509"/>
      <sheetName val="0512"/>
      <sheetName val="0513"/>
      <sheetName val="0514"/>
      <sheetName val="0515"/>
      <sheetName val="0516"/>
      <sheetName val="0517"/>
      <sheetName val="0519"/>
      <sheetName val="0520"/>
      <sheetName val="0521"/>
      <sheetName val="0522"/>
      <sheetName val="0523"/>
      <sheetName val="0526"/>
      <sheetName val="0527"/>
      <sheetName val="0528"/>
      <sheetName val="0529"/>
      <sheetName val="작업용"/>
      <sheetName val="Chat Gpt"/>
      <sheetName val="종합"/>
      <sheetName val="세원"/>
      <sheetName val="UB"/>
      <sheetName val="SVm  개발"/>
      <sheetName val="기타"/>
      <sheetName val="납품수량"/>
    </sheetNames>
    <sheetDataSet>
      <sheetData sheetId="0"/>
      <sheetData sheetId="1"/>
      <sheetData sheetId="2"/>
      <sheetData sheetId="3"/>
      <sheetData sheetId="4"/>
      <sheetData sheetId="5"/>
      <sheetData sheetId="6"/>
      <sheetData sheetId="7"/>
      <sheetData sheetId="8"/>
      <sheetData sheetId="9"/>
      <sheetData sheetId="10"/>
      <sheetData sheetId="11"/>
      <sheetData sheetId="12"/>
      <sheetData sheetId="13"/>
      <sheetData sheetId="14"/>
      <sheetData sheetId="15"/>
      <sheetData sheetId="16"/>
      <sheetData sheetId="17"/>
      <sheetData sheetId="18"/>
      <sheetData sheetId="19"/>
      <sheetData sheetId="20"/>
      <sheetData sheetId="21"/>
      <sheetData sheetId="22"/>
      <sheetData sheetId="23"/>
      <sheetData sheetId="24"/>
      <sheetData sheetId="25"/>
      <sheetData sheetId="26"/>
      <sheetData sheetId="27"/>
      <sheetData sheetId="28"/>
      <sheetData sheetId="29"/>
      <sheetData sheetId="30"/>
      <sheetData sheetId="31"/>
      <sheetData sheetId="32"/>
      <sheetData sheetId="33"/>
      <sheetData sheetId="34"/>
      <sheetData sheetId="35"/>
      <sheetData sheetId="36"/>
      <sheetData sheetId="37"/>
      <sheetData sheetId="38"/>
      <sheetData sheetId="39"/>
      <sheetData sheetId="40"/>
      <sheetData sheetId="41"/>
      <sheetData sheetId="42"/>
      <sheetData sheetId="43"/>
      <sheetData sheetId="44"/>
      <sheetData sheetId="45"/>
      <sheetData sheetId="46"/>
      <sheetData sheetId="47"/>
      <sheetData sheetId="48"/>
      <sheetData sheetId="49"/>
      <sheetData sheetId="50"/>
      <sheetData sheetId="51">
        <row r="3">
          <cell r="B3" t="str">
            <v>65131-L2500</v>
          </cell>
          <cell r="C3" t="str">
            <v>REINF ASSY-CTR FLOOR (일반.HEV)</v>
          </cell>
          <cell r="D3" t="str">
            <v>DL3</v>
          </cell>
          <cell r="E3">
            <v>0</v>
          </cell>
          <cell r="F3">
            <v>324</v>
          </cell>
          <cell r="G3">
            <v>0</v>
          </cell>
          <cell r="H3">
            <v>0</v>
          </cell>
          <cell r="I3">
            <v>0</v>
          </cell>
          <cell r="J3">
            <v>0</v>
          </cell>
          <cell r="K3">
            <v>324</v>
          </cell>
          <cell r="L3">
            <v>378</v>
          </cell>
          <cell r="M3">
            <v>378</v>
          </cell>
          <cell r="N3">
            <v>0</v>
          </cell>
          <cell r="O3">
            <v>0</v>
          </cell>
          <cell r="P3">
            <v>540</v>
          </cell>
          <cell r="Q3">
            <v>432</v>
          </cell>
          <cell r="R3">
            <v>432</v>
          </cell>
          <cell r="S3">
            <v>432</v>
          </cell>
          <cell r="T3">
            <v>540</v>
          </cell>
          <cell r="U3">
            <v>0</v>
          </cell>
          <cell r="V3">
            <v>0</v>
          </cell>
          <cell r="W3">
            <v>594</v>
          </cell>
          <cell r="X3">
            <v>486</v>
          </cell>
          <cell r="Y3">
            <v>540</v>
          </cell>
          <cell r="Z3">
            <v>540</v>
          </cell>
          <cell r="AA3">
            <v>594</v>
          </cell>
          <cell r="AB3">
            <v>0</v>
          </cell>
          <cell r="AC3">
            <v>0</v>
          </cell>
          <cell r="AD3">
            <v>378</v>
          </cell>
          <cell r="AE3">
            <v>486</v>
          </cell>
          <cell r="AF3">
            <v>540</v>
          </cell>
          <cell r="AG3">
            <v>540</v>
          </cell>
          <cell r="AH3">
            <v>0</v>
          </cell>
          <cell r="AI3">
            <v>0</v>
          </cell>
        </row>
        <row r="4">
          <cell r="B4" t="str">
            <v>65131-L2800</v>
          </cell>
          <cell r="C4" t="str">
            <v>REINF ASSY-CTR FLOOR (AWD)</v>
          </cell>
          <cell r="D4" t="str">
            <v>DL3</v>
          </cell>
          <cell r="E4">
            <v>0</v>
          </cell>
          <cell r="F4">
            <v>108</v>
          </cell>
          <cell r="G4">
            <v>0</v>
          </cell>
          <cell r="H4">
            <v>0</v>
          </cell>
          <cell r="I4">
            <v>0</v>
          </cell>
          <cell r="J4">
            <v>0</v>
          </cell>
          <cell r="K4">
            <v>108</v>
          </cell>
          <cell r="L4">
            <v>162</v>
          </cell>
          <cell r="M4">
            <v>108</v>
          </cell>
          <cell r="N4">
            <v>0</v>
          </cell>
          <cell r="O4">
            <v>0</v>
          </cell>
          <cell r="P4">
            <v>108</v>
          </cell>
          <cell r="Q4">
            <v>108</v>
          </cell>
          <cell r="R4">
            <v>216</v>
          </cell>
          <cell r="S4">
            <v>0</v>
          </cell>
          <cell r="T4">
            <v>0</v>
          </cell>
          <cell r="U4">
            <v>0</v>
          </cell>
          <cell r="V4">
            <v>0</v>
          </cell>
          <cell r="W4">
            <v>54</v>
          </cell>
          <cell r="X4">
            <v>54</v>
          </cell>
          <cell r="Y4">
            <v>108</v>
          </cell>
          <cell r="Z4">
            <v>108</v>
          </cell>
          <cell r="AA4">
            <v>0</v>
          </cell>
          <cell r="AB4">
            <v>0</v>
          </cell>
          <cell r="AC4">
            <v>0</v>
          </cell>
          <cell r="AD4">
            <v>0</v>
          </cell>
          <cell r="AE4">
            <v>108</v>
          </cell>
          <cell r="AF4">
            <v>54</v>
          </cell>
          <cell r="AG4">
            <v>0</v>
          </cell>
          <cell r="AH4">
            <v>0</v>
          </cell>
          <cell r="AI4">
            <v>0</v>
          </cell>
        </row>
        <row r="5">
          <cell r="B5" t="str">
            <v>65131-L8000S</v>
          </cell>
          <cell r="C5" t="str">
            <v>REINF-CTR FLOOR (일반.HEV)</v>
          </cell>
          <cell r="D5" t="str">
            <v>GL3</v>
          </cell>
          <cell r="E5">
            <v>0</v>
          </cell>
          <cell r="F5">
            <v>108</v>
          </cell>
          <cell r="G5">
            <v>0</v>
          </cell>
          <cell r="H5">
            <v>0</v>
          </cell>
          <cell r="I5">
            <v>0</v>
          </cell>
          <cell r="J5">
            <v>0</v>
          </cell>
          <cell r="K5">
            <v>108</v>
          </cell>
          <cell r="L5">
            <v>108</v>
          </cell>
          <cell r="M5">
            <v>108</v>
          </cell>
          <cell r="N5">
            <v>0</v>
          </cell>
          <cell r="O5">
            <v>0</v>
          </cell>
          <cell r="P5">
            <v>54</v>
          </cell>
          <cell r="Q5">
            <v>108</v>
          </cell>
          <cell r="R5">
            <v>54</v>
          </cell>
          <cell r="S5">
            <v>108</v>
          </cell>
          <cell r="T5">
            <v>216</v>
          </cell>
          <cell r="U5">
            <v>0</v>
          </cell>
          <cell r="V5">
            <v>0</v>
          </cell>
          <cell r="W5">
            <v>108</v>
          </cell>
          <cell r="X5">
            <v>162</v>
          </cell>
          <cell r="Y5">
            <v>108</v>
          </cell>
          <cell r="Z5">
            <v>0</v>
          </cell>
          <cell r="AA5">
            <v>108</v>
          </cell>
          <cell r="AB5">
            <v>0</v>
          </cell>
          <cell r="AC5">
            <v>0</v>
          </cell>
          <cell r="AD5">
            <v>162</v>
          </cell>
          <cell r="AE5">
            <v>108</v>
          </cell>
          <cell r="AF5">
            <v>54</v>
          </cell>
          <cell r="AG5">
            <v>108</v>
          </cell>
          <cell r="AH5">
            <v>0</v>
          </cell>
          <cell r="AI5">
            <v>0</v>
          </cell>
        </row>
        <row r="6">
          <cell r="B6" t="str">
            <v>65131-L8400S</v>
          </cell>
          <cell r="C6" t="str">
            <v>REINF-CTR FLOOR (AWD)</v>
          </cell>
          <cell r="D6" t="str">
            <v>GL3</v>
          </cell>
          <cell r="E6">
            <v>0</v>
          </cell>
          <cell r="F6">
            <v>0</v>
          </cell>
          <cell r="G6">
            <v>0</v>
          </cell>
          <cell r="H6">
            <v>0</v>
          </cell>
          <cell r="I6">
            <v>0</v>
          </cell>
          <cell r="J6">
            <v>0</v>
          </cell>
          <cell r="K6">
            <v>0</v>
          </cell>
          <cell r="L6">
            <v>0</v>
          </cell>
          <cell r="M6">
            <v>0</v>
          </cell>
          <cell r="N6">
            <v>0</v>
          </cell>
          <cell r="O6">
            <v>0</v>
          </cell>
          <cell r="P6">
            <v>0</v>
          </cell>
          <cell r="Q6">
            <v>0</v>
          </cell>
          <cell r="R6">
            <v>0</v>
          </cell>
          <cell r="S6">
            <v>0</v>
          </cell>
          <cell r="T6">
            <v>0</v>
          </cell>
          <cell r="U6">
            <v>0</v>
          </cell>
          <cell r="V6">
            <v>0</v>
          </cell>
          <cell r="W6">
            <v>0</v>
          </cell>
          <cell r="X6">
            <v>0</v>
          </cell>
          <cell r="Y6">
            <v>0</v>
          </cell>
          <cell r="Z6">
            <v>0</v>
          </cell>
          <cell r="AA6">
            <v>0</v>
          </cell>
          <cell r="AB6">
            <v>0</v>
          </cell>
          <cell r="AC6">
            <v>0</v>
          </cell>
          <cell r="AD6">
            <v>0</v>
          </cell>
          <cell r="AE6">
            <v>0</v>
          </cell>
          <cell r="AF6">
            <v>42</v>
          </cell>
          <cell r="AG6">
            <v>0</v>
          </cell>
          <cell r="AH6">
            <v>0</v>
          </cell>
          <cell r="AI6">
            <v>0</v>
          </cell>
        </row>
        <row r="7">
          <cell r="B7" t="str">
            <v>65151-L1000</v>
          </cell>
          <cell r="C7" t="str">
            <v>MBR-FR SEAT CROSS LH-공용</v>
          </cell>
          <cell r="D7" t="str">
            <v>DL3</v>
          </cell>
          <cell r="E7">
            <v>0</v>
          </cell>
          <cell r="F7">
            <v>480</v>
          </cell>
          <cell r="G7">
            <v>0</v>
          </cell>
          <cell r="H7">
            <v>0</v>
          </cell>
          <cell r="I7">
            <v>0</v>
          </cell>
          <cell r="J7">
            <v>0</v>
          </cell>
          <cell r="K7">
            <v>480</v>
          </cell>
          <cell r="L7">
            <v>480</v>
          </cell>
          <cell r="M7">
            <v>480</v>
          </cell>
          <cell r="N7">
            <v>0</v>
          </cell>
          <cell r="O7">
            <v>0</v>
          </cell>
          <cell r="P7">
            <v>640</v>
          </cell>
          <cell r="Q7">
            <v>480</v>
          </cell>
          <cell r="R7">
            <v>720</v>
          </cell>
          <cell r="S7">
            <v>480</v>
          </cell>
          <cell r="T7">
            <v>480</v>
          </cell>
          <cell r="U7">
            <v>0</v>
          </cell>
          <cell r="V7">
            <v>0</v>
          </cell>
          <cell r="W7">
            <v>640</v>
          </cell>
          <cell r="X7">
            <v>480</v>
          </cell>
          <cell r="Y7">
            <v>480</v>
          </cell>
          <cell r="Z7">
            <v>720</v>
          </cell>
          <cell r="AA7">
            <v>640</v>
          </cell>
          <cell r="AB7">
            <v>0</v>
          </cell>
          <cell r="AC7">
            <v>0</v>
          </cell>
          <cell r="AD7">
            <v>640</v>
          </cell>
          <cell r="AE7">
            <v>640</v>
          </cell>
          <cell r="AF7">
            <v>480</v>
          </cell>
          <cell r="AG7">
            <v>640</v>
          </cell>
          <cell r="AH7">
            <v>0</v>
          </cell>
          <cell r="AI7">
            <v>0</v>
          </cell>
        </row>
        <row r="8">
          <cell r="B8" t="str">
            <v>65161-L1000</v>
          </cell>
          <cell r="C8" t="str">
            <v>MBR-FR SEAT CROSS RH-공용</v>
          </cell>
          <cell r="D8" t="str">
            <v>DL3</v>
          </cell>
          <cell r="E8">
            <v>0</v>
          </cell>
          <cell r="F8">
            <v>480</v>
          </cell>
          <cell r="G8">
            <v>0</v>
          </cell>
          <cell r="H8">
            <v>0</v>
          </cell>
          <cell r="I8">
            <v>0</v>
          </cell>
          <cell r="J8">
            <v>0</v>
          </cell>
          <cell r="K8">
            <v>480</v>
          </cell>
          <cell r="L8">
            <v>480</v>
          </cell>
          <cell r="M8">
            <v>480</v>
          </cell>
          <cell r="N8">
            <v>0</v>
          </cell>
          <cell r="O8">
            <v>0</v>
          </cell>
          <cell r="P8">
            <v>640</v>
          </cell>
          <cell r="Q8">
            <v>480</v>
          </cell>
          <cell r="R8">
            <v>720</v>
          </cell>
          <cell r="S8">
            <v>480</v>
          </cell>
          <cell r="T8">
            <v>480</v>
          </cell>
          <cell r="U8">
            <v>0</v>
          </cell>
          <cell r="V8">
            <v>0</v>
          </cell>
          <cell r="W8">
            <v>640</v>
          </cell>
          <cell r="X8">
            <v>480</v>
          </cell>
          <cell r="Y8">
            <v>480</v>
          </cell>
          <cell r="Z8">
            <v>720</v>
          </cell>
          <cell r="AA8">
            <v>640</v>
          </cell>
          <cell r="AB8">
            <v>0</v>
          </cell>
          <cell r="AC8">
            <v>0</v>
          </cell>
          <cell r="AD8">
            <v>640</v>
          </cell>
          <cell r="AE8">
            <v>640</v>
          </cell>
          <cell r="AF8">
            <v>480</v>
          </cell>
          <cell r="AG8">
            <v>640</v>
          </cell>
          <cell r="AH8">
            <v>0</v>
          </cell>
          <cell r="AI8">
            <v>0</v>
          </cell>
        </row>
        <row r="9">
          <cell r="B9" t="str">
            <v>65175-L1000</v>
          </cell>
          <cell r="C9" t="str">
            <v>MBR-FR SEAT CROSS LH(RR)-공용</v>
          </cell>
          <cell r="D9" t="str">
            <v>DL3</v>
          </cell>
          <cell r="E9">
            <v>0</v>
          </cell>
          <cell r="F9">
            <v>480</v>
          </cell>
          <cell r="G9">
            <v>0</v>
          </cell>
          <cell r="H9">
            <v>0</v>
          </cell>
          <cell r="I9">
            <v>0</v>
          </cell>
          <cell r="J9">
            <v>0</v>
          </cell>
          <cell r="K9">
            <v>440</v>
          </cell>
          <cell r="L9">
            <v>480</v>
          </cell>
          <cell r="M9">
            <v>480</v>
          </cell>
          <cell r="N9">
            <v>0</v>
          </cell>
          <cell r="O9">
            <v>0</v>
          </cell>
          <cell r="P9">
            <v>640</v>
          </cell>
          <cell r="Q9">
            <v>480</v>
          </cell>
          <cell r="R9">
            <v>640</v>
          </cell>
          <cell r="S9">
            <v>440</v>
          </cell>
          <cell r="T9">
            <v>560</v>
          </cell>
          <cell r="U9">
            <v>0</v>
          </cell>
          <cell r="V9">
            <v>0</v>
          </cell>
          <cell r="W9">
            <v>520</v>
          </cell>
          <cell r="X9">
            <v>520</v>
          </cell>
          <cell r="Y9">
            <v>520</v>
          </cell>
          <cell r="Z9">
            <v>520</v>
          </cell>
          <cell r="AA9">
            <v>680</v>
          </cell>
          <cell r="AB9">
            <v>0</v>
          </cell>
          <cell r="AC9">
            <v>0</v>
          </cell>
          <cell r="AD9">
            <v>720</v>
          </cell>
          <cell r="AE9">
            <v>600</v>
          </cell>
          <cell r="AF9">
            <v>640</v>
          </cell>
          <cell r="AG9">
            <v>640</v>
          </cell>
          <cell r="AH9">
            <v>0</v>
          </cell>
          <cell r="AI9">
            <v>0</v>
          </cell>
        </row>
        <row r="10">
          <cell r="B10" t="str">
            <v>65185-L1000</v>
          </cell>
          <cell r="C10" t="str">
            <v>MBR-FR SEAT CROSS RH(RR)-공용</v>
          </cell>
          <cell r="D10" t="str">
            <v>DL3</v>
          </cell>
          <cell r="E10">
            <v>0</v>
          </cell>
          <cell r="F10">
            <v>480</v>
          </cell>
          <cell r="G10">
            <v>0</v>
          </cell>
          <cell r="H10">
            <v>0</v>
          </cell>
          <cell r="I10">
            <v>0</v>
          </cell>
          <cell r="J10">
            <v>0</v>
          </cell>
          <cell r="K10">
            <v>440</v>
          </cell>
          <cell r="L10">
            <v>480</v>
          </cell>
          <cell r="M10">
            <v>480</v>
          </cell>
          <cell r="N10">
            <v>0</v>
          </cell>
          <cell r="O10">
            <v>0</v>
          </cell>
          <cell r="P10">
            <v>640</v>
          </cell>
          <cell r="Q10">
            <v>480</v>
          </cell>
          <cell r="R10">
            <v>640</v>
          </cell>
          <cell r="S10">
            <v>440</v>
          </cell>
          <cell r="T10">
            <v>560</v>
          </cell>
          <cell r="U10">
            <v>0</v>
          </cell>
          <cell r="V10">
            <v>0</v>
          </cell>
          <cell r="W10">
            <v>520</v>
          </cell>
          <cell r="X10">
            <v>520</v>
          </cell>
          <cell r="Y10">
            <v>520</v>
          </cell>
          <cell r="Z10">
            <v>520</v>
          </cell>
          <cell r="AA10">
            <v>680</v>
          </cell>
          <cell r="AB10">
            <v>0</v>
          </cell>
          <cell r="AC10">
            <v>0</v>
          </cell>
          <cell r="AD10">
            <v>720</v>
          </cell>
          <cell r="AE10">
            <v>600</v>
          </cell>
          <cell r="AF10">
            <v>640</v>
          </cell>
          <cell r="AG10">
            <v>640</v>
          </cell>
          <cell r="AH10">
            <v>0</v>
          </cell>
          <cell r="AI10">
            <v>0</v>
          </cell>
        </row>
        <row r="11">
          <cell r="B11" t="str">
            <v>65151-L8000</v>
          </cell>
          <cell r="C11" t="str">
            <v>MBR-FR SEAT CROSS LH-공용</v>
          </cell>
          <cell r="D11" t="str">
            <v>GL3</v>
          </cell>
          <cell r="E11">
            <v>0</v>
          </cell>
          <cell r="F11">
            <v>0</v>
          </cell>
          <cell r="G11">
            <v>0</v>
          </cell>
          <cell r="H11">
            <v>0</v>
          </cell>
          <cell r="I11">
            <v>0</v>
          </cell>
          <cell r="J11">
            <v>0</v>
          </cell>
          <cell r="K11">
            <v>240</v>
          </cell>
          <cell r="L11">
            <v>0</v>
          </cell>
          <cell r="M11">
            <v>160</v>
          </cell>
          <cell r="N11">
            <v>0</v>
          </cell>
          <cell r="O11">
            <v>0</v>
          </cell>
          <cell r="P11">
            <v>0</v>
          </cell>
          <cell r="Q11">
            <v>160</v>
          </cell>
          <cell r="R11">
            <v>320</v>
          </cell>
          <cell r="S11">
            <v>160</v>
          </cell>
          <cell r="T11">
            <v>0</v>
          </cell>
          <cell r="U11">
            <v>0</v>
          </cell>
          <cell r="V11">
            <v>0</v>
          </cell>
          <cell r="W11">
            <v>0</v>
          </cell>
          <cell r="X11">
            <v>160</v>
          </cell>
          <cell r="Y11">
            <v>160</v>
          </cell>
          <cell r="Z11">
            <v>160</v>
          </cell>
          <cell r="AA11">
            <v>160</v>
          </cell>
          <cell r="AB11">
            <v>0</v>
          </cell>
          <cell r="AC11">
            <v>0</v>
          </cell>
          <cell r="AD11">
            <v>160</v>
          </cell>
          <cell r="AE11">
            <v>0</v>
          </cell>
          <cell r="AF11">
            <v>160</v>
          </cell>
          <cell r="AG11">
            <v>0</v>
          </cell>
          <cell r="AH11">
            <v>0</v>
          </cell>
          <cell r="AI11">
            <v>0</v>
          </cell>
        </row>
        <row r="12">
          <cell r="B12" t="str">
            <v>65161-L8000</v>
          </cell>
          <cell r="C12" t="str">
            <v>MBR-FR SEAT CROSS RH-공용</v>
          </cell>
          <cell r="D12" t="str">
            <v>GL3</v>
          </cell>
          <cell r="E12">
            <v>0</v>
          </cell>
          <cell r="F12">
            <v>0</v>
          </cell>
          <cell r="G12">
            <v>0</v>
          </cell>
          <cell r="H12">
            <v>0</v>
          </cell>
          <cell r="I12">
            <v>0</v>
          </cell>
          <cell r="J12">
            <v>0</v>
          </cell>
          <cell r="K12">
            <v>240</v>
          </cell>
          <cell r="L12">
            <v>0</v>
          </cell>
          <cell r="M12">
            <v>160</v>
          </cell>
          <cell r="N12">
            <v>0</v>
          </cell>
          <cell r="O12">
            <v>0</v>
          </cell>
          <cell r="P12">
            <v>0</v>
          </cell>
          <cell r="Q12">
            <v>160</v>
          </cell>
          <cell r="R12">
            <v>320</v>
          </cell>
          <cell r="S12">
            <v>160</v>
          </cell>
          <cell r="T12">
            <v>0</v>
          </cell>
          <cell r="U12">
            <v>0</v>
          </cell>
          <cell r="V12">
            <v>0</v>
          </cell>
          <cell r="W12">
            <v>0</v>
          </cell>
          <cell r="X12">
            <v>160</v>
          </cell>
          <cell r="Y12">
            <v>160</v>
          </cell>
          <cell r="Z12">
            <v>160</v>
          </cell>
          <cell r="AA12">
            <v>160</v>
          </cell>
          <cell r="AB12">
            <v>0</v>
          </cell>
          <cell r="AC12">
            <v>0</v>
          </cell>
          <cell r="AD12">
            <v>160</v>
          </cell>
          <cell r="AE12">
            <v>0</v>
          </cell>
          <cell r="AF12">
            <v>160</v>
          </cell>
          <cell r="AG12">
            <v>0</v>
          </cell>
          <cell r="AH12">
            <v>0</v>
          </cell>
          <cell r="AI12">
            <v>0</v>
          </cell>
        </row>
        <row r="13">
          <cell r="B13" t="str">
            <v>65175-L8000</v>
          </cell>
          <cell r="C13" t="str">
            <v>MBR-RR SEAT CROSS LH-공용</v>
          </cell>
          <cell r="D13" t="str">
            <v>GL3</v>
          </cell>
          <cell r="E13">
            <v>0</v>
          </cell>
          <cell r="F13">
            <v>80</v>
          </cell>
          <cell r="G13">
            <v>0</v>
          </cell>
          <cell r="H13">
            <v>0</v>
          </cell>
          <cell r="I13">
            <v>0</v>
          </cell>
          <cell r="J13">
            <v>0</v>
          </cell>
          <cell r="K13">
            <v>160</v>
          </cell>
          <cell r="L13">
            <v>80</v>
          </cell>
          <cell r="M13">
            <v>160</v>
          </cell>
          <cell r="N13">
            <v>0</v>
          </cell>
          <cell r="O13">
            <v>0</v>
          </cell>
          <cell r="P13">
            <v>40</v>
          </cell>
          <cell r="Q13">
            <v>160</v>
          </cell>
          <cell r="R13">
            <v>160</v>
          </cell>
          <cell r="S13">
            <v>240</v>
          </cell>
          <cell r="T13">
            <v>0</v>
          </cell>
          <cell r="U13">
            <v>0</v>
          </cell>
          <cell r="V13">
            <v>0</v>
          </cell>
          <cell r="W13">
            <v>160</v>
          </cell>
          <cell r="X13">
            <v>160</v>
          </cell>
          <cell r="Y13">
            <v>80</v>
          </cell>
          <cell r="Z13">
            <v>160</v>
          </cell>
          <cell r="AA13">
            <v>80</v>
          </cell>
          <cell r="AB13">
            <v>0</v>
          </cell>
          <cell r="AC13">
            <v>0</v>
          </cell>
          <cell r="AD13">
            <v>0</v>
          </cell>
          <cell r="AE13">
            <v>0</v>
          </cell>
          <cell r="AF13">
            <v>80</v>
          </cell>
          <cell r="AG13">
            <v>80</v>
          </cell>
          <cell r="AH13">
            <v>0</v>
          </cell>
          <cell r="AI13">
            <v>0</v>
          </cell>
        </row>
        <row r="14">
          <cell r="B14" t="str">
            <v>65185-L8000</v>
          </cell>
          <cell r="C14" t="str">
            <v>MBR-RR SEAT CROSS RH-공용</v>
          </cell>
          <cell r="D14" t="str">
            <v>GL3</v>
          </cell>
          <cell r="E14">
            <v>0</v>
          </cell>
          <cell r="F14">
            <v>80</v>
          </cell>
          <cell r="G14">
            <v>0</v>
          </cell>
          <cell r="H14">
            <v>0</v>
          </cell>
          <cell r="I14">
            <v>0</v>
          </cell>
          <cell r="J14">
            <v>0</v>
          </cell>
          <cell r="K14">
            <v>160</v>
          </cell>
          <cell r="L14">
            <v>80</v>
          </cell>
          <cell r="M14">
            <v>160</v>
          </cell>
          <cell r="N14">
            <v>0</v>
          </cell>
          <cell r="O14">
            <v>0</v>
          </cell>
          <cell r="P14">
            <v>40</v>
          </cell>
          <cell r="Q14">
            <v>160</v>
          </cell>
          <cell r="R14">
            <v>160</v>
          </cell>
          <cell r="S14">
            <v>240</v>
          </cell>
          <cell r="T14">
            <v>0</v>
          </cell>
          <cell r="U14">
            <v>0</v>
          </cell>
          <cell r="V14">
            <v>0</v>
          </cell>
          <cell r="W14">
            <v>160</v>
          </cell>
          <cell r="X14">
            <v>160</v>
          </cell>
          <cell r="Y14">
            <v>80</v>
          </cell>
          <cell r="Z14">
            <v>160</v>
          </cell>
          <cell r="AA14">
            <v>80</v>
          </cell>
          <cell r="AB14">
            <v>0</v>
          </cell>
          <cell r="AC14">
            <v>0</v>
          </cell>
          <cell r="AD14">
            <v>0</v>
          </cell>
          <cell r="AE14">
            <v>0</v>
          </cell>
          <cell r="AF14">
            <v>80</v>
          </cell>
          <cell r="AG14">
            <v>80</v>
          </cell>
          <cell r="AH14">
            <v>0</v>
          </cell>
          <cell r="AI14">
            <v>0</v>
          </cell>
        </row>
        <row r="15">
          <cell r="B15" t="str">
            <v>728A0-R0500</v>
          </cell>
          <cell r="C15" t="str">
            <v>REINF-T/GATE G/BPR LH _ 용접</v>
          </cell>
          <cell r="D15" t="str">
            <v>KA4-PE</v>
          </cell>
          <cell r="E15">
            <v>0</v>
          </cell>
          <cell r="F15">
            <v>2000</v>
          </cell>
          <cell r="G15">
            <v>0</v>
          </cell>
          <cell r="H15">
            <v>0</v>
          </cell>
          <cell r="I15">
            <v>0</v>
          </cell>
          <cell r="J15">
            <v>0</v>
          </cell>
          <cell r="K15">
            <v>0</v>
          </cell>
          <cell r="L15">
            <v>1000</v>
          </cell>
          <cell r="M15">
            <v>1000</v>
          </cell>
          <cell r="N15">
            <v>0</v>
          </cell>
          <cell r="O15">
            <v>0</v>
          </cell>
          <cell r="P15">
            <v>1000</v>
          </cell>
          <cell r="Q15">
            <v>0</v>
          </cell>
          <cell r="R15">
            <v>1000</v>
          </cell>
          <cell r="S15">
            <v>1000</v>
          </cell>
          <cell r="T15">
            <v>1000</v>
          </cell>
          <cell r="U15">
            <v>0</v>
          </cell>
          <cell r="V15">
            <v>0</v>
          </cell>
          <cell r="W15">
            <v>1000</v>
          </cell>
          <cell r="X15">
            <v>1000</v>
          </cell>
          <cell r="Y15">
            <v>0</v>
          </cell>
          <cell r="Z15">
            <v>1000</v>
          </cell>
          <cell r="AA15">
            <v>1000</v>
          </cell>
          <cell r="AB15">
            <v>0</v>
          </cell>
          <cell r="AC15">
            <v>0</v>
          </cell>
          <cell r="AD15">
            <v>0</v>
          </cell>
          <cell r="AE15">
            <v>1000</v>
          </cell>
          <cell r="AF15">
            <v>1000</v>
          </cell>
          <cell r="AG15">
            <v>1000</v>
          </cell>
          <cell r="AH15">
            <v>0</v>
          </cell>
          <cell r="AI15">
            <v>0</v>
          </cell>
        </row>
        <row r="16">
          <cell r="B16" t="str">
            <v>728B0-R0500</v>
          </cell>
          <cell r="C16" t="str">
            <v>REINF-T/GATE G/BPR RH _ 용접</v>
          </cell>
          <cell r="D16" t="str">
            <v>KA4-PE</v>
          </cell>
          <cell r="E16">
            <v>0</v>
          </cell>
          <cell r="F16">
            <v>2000</v>
          </cell>
          <cell r="G16">
            <v>0</v>
          </cell>
          <cell r="H16">
            <v>0</v>
          </cell>
          <cell r="I16">
            <v>0</v>
          </cell>
          <cell r="J16">
            <v>0</v>
          </cell>
          <cell r="K16">
            <v>0</v>
          </cell>
          <cell r="L16">
            <v>1000</v>
          </cell>
          <cell r="M16">
            <v>1000</v>
          </cell>
          <cell r="N16">
            <v>0</v>
          </cell>
          <cell r="O16">
            <v>0</v>
          </cell>
          <cell r="P16">
            <v>1000</v>
          </cell>
          <cell r="Q16">
            <v>0</v>
          </cell>
          <cell r="R16">
            <v>1000</v>
          </cell>
          <cell r="S16">
            <v>1000</v>
          </cell>
          <cell r="T16">
            <v>0</v>
          </cell>
          <cell r="U16">
            <v>1000</v>
          </cell>
          <cell r="V16">
            <v>0</v>
          </cell>
          <cell r="W16">
            <v>1000</v>
          </cell>
          <cell r="X16">
            <v>1000</v>
          </cell>
          <cell r="Y16">
            <v>0</v>
          </cell>
          <cell r="Z16">
            <v>1000</v>
          </cell>
          <cell r="AA16">
            <v>1000</v>
          </cell>
          <cell r="AB16">
            <v>0</v>
          </cell>
          <cell r="AC16">
            <v>0</v>
          </cell>
          <cell r="AD16">
            <v>0</v>
          </cell>
          <cell r="AE16">
            <v>1000</v>
          </cell>
          <cell r="AF16">
            <v>1000</v>
          </cell>
          <cell r="AG16">
            <v>1000</v>
          </cell>
          <cell r="AH16">
            <v>0</v>
          </cell>
          <cell r="AI16">
            <v>0</v>
          </cell>
        </row>
        <row r="17">
          <cell r="B17" t="str">
            <v>72815-R0500</v>
          </cell>
          <cell r="C17" t="str">
            <v>REINF-T/GATE G/BPR LH _ 단품</v>
          </cell>
          <cell r="D17" t="str">
            <v>KA4-PE</v>
          </cell>
          <cell r="E17">
            <v>0</v>
          </cell>
          <cell r="F17">
            <v>1500</v>
          </cell>
          <cell r="G17">
            <v>0</v>
          </cell>
          <cell r="H17">
            <v>0</v>
          </cell>
          <cell r="I17">
            <v>0</v>
          </cell>
          <cell r="J17">
            <v>0</v>
          </cell>
          <cell r="K17">
            <v>0</v>
          </cell>
          <cell r="L17">
            <v>0</v>
          </cell>
          <cell r="M17">
            <v>1500</v>
          </cell>
          <cell r="N17">
            <v>0</v>
          </cell>
          <cell r="O17">
            <v>0</v>
          </cell>
          <cell r="P17">
            <v>1500</v>
          </cell>
          <cell r="Q17">
            <v>1500</v>
          </cell>
          <cell r="R17">
            <v>0</v>
          </cell>
          <cell r="S17">
            <v>1500</v>
          </cell>
          <cell r="T17">
            <v>1500</v>
          </cell>
          <cell r="U17">
            <v>0</v>
          </cell>
          <cell r="V17">
            <v>0</v>
          </cell>
          <cell r="W17">
            <v>0</v>
          </cell>
          <cell r="X17">
            <v>1500</v>
          </cell>
          <cell r="Y17">
            <v>0</v>
          </cell>
          <cell r="Z17">
            <v>1500</v>
          </cell>
          <cell r="AA17">
            <v>1500</v>
          </cell>
          <cell r="AB17">
            <v>0</v>
          </cell>
          <cell r="AC17">
            <v>0</v>
          </cell>
          <cell r="AD17">
            <v>0</v>
          </cell>
          <cell r="AE17">
            <v>1500</v>
          </cell>
          <cell r="AF17">
            <v>0</v>
          </cell>
          <cell r="AG17">
            <v>0</v>
          </cell>
          <cell r="AH17">
            <v>0</v>
          </cell>
          <cell r="AI17">
            <v>0</v>
          </cell>
        </row>
        <row r="18">
          <cell r="B18" t="str">
            <v>72816-R0500</v>
          </cell>
          <cell r="C18" t="str">
            <v>REINF-T/GATE G/BPR RH _ 단품</v>
          </cell>
          <cell r="D18" t="str">
            <v>KA4-PE</v>
          </cell>
          <cell r="E18">
            <v>0</v>
          </cell>
          <cell r="F18">
            <v>1500</v>
          </cell>
          <cell r="G18">
            <v>0</v>
          </cell>
          <cell r="H18">
            <v>0</v>
          </cell>
          <cell r="I18">
            <v>0</v>
          </cell>
          <cell r="J18">
            <v>0</v>
          </cell>
          <cell r="K18">
            <v>0</v>
          </cell>
          <cell r="L18">
            <v>0</v>
          </cell>
          <cell r="M18">
            <v>1500</v>
          </cell>
          <cell r="N18">
            <v>0</v>
          </cell>
          <cell r="O18">
            <v>0</v>
          </cell>
          <cell r="P18">
            <v>1500</v>
          </cell>
          <cell r="Q18">
            <v>1500</v>
          </cell>
          <cell r="R18">
            <v>0</v>
          </cell>
          <cell r="S18">
            <v>1500</v>
          </cell>
          <cell r="T18">
            <v>1500</v>
          </cell>
          <cell r="U18">
            <v>0</v>
          </cell>
          <cell r="V18">
            <v>0</v>
          </cell>
          <cell r="W18">
            <v>0</v>
          </cell>
          <cell r="X18">
            <v>1500</v>
          </cell>
          <cell r="Y18">
            <v>0</v>
          </cell>
          <cell r="Z18">
            <v>1500</v>
          </cell>
          <cell r="AA18">
            <v>1500</v>
          </cell>
          <cell r="AB18">
            <v>0</v>
          </cell>
          <cell r="AC18">
            <v>0</v>
          </cell>
          <cell r="AD18">
            <v>0</v>
          </cell>
          <cell r="AE18">
            <v>1500</v>
          </cell>
          <cell r="AF18">
            <v>0</v>
          </cell>
          <cell r="AG18">
            <v>0</v>
          </cell>
          <cell r="AH18">
            <v>0</v>
          </cell>
          <cell r="AI18">
            <v>0</v>
          </cell>
        </row>
        <row r="19">
          <cell r="B19" t="str">
            <v>81835-R0500</v>
          </cell>
          <cell r="C19" t="str">
            <v>BRKT-T/GATE LIFTER LH 일반 _ 도장</v>
          </cell>
          <cell r="D19" t="str">
            <v>KA4-PE</v>
          </cell>
          <cell r="E19">
            <v>0</v>
          </cell>
          <cell r="F19">
            <v>300</v>
          </cell>
          <cell r="G19">
            <v>0</v>
          </cell>
          <cell r="H19">
            <v>0</v>
          </cell>
          <cell r="I19">
            <v>0</v>
          </cell>
          <cell r="J19">
            <v>0</v>
          </cell>
          <cell r="K19">
            <v>0</v>
          </cell>
          <cell r="L19">
            <v>0</v>
          </cell>
          <cell r="M19">
            <v>0</v>
          </cell>
          <cell r="N19">
            <v>0</v>
          </cell>
          <cell r="O19">
            <v>0</v>
          </cell>
          <cell r="P19">
            <v>0</v>
          </cell>
          <cell r="Q19">
            <v>300</v>
          </cell>
          <cell r="R19">
            <v>0</v>
          </cell>
          <cell r="S19">
            <v>0</v>
          </cell>
          <cell r="T19">
            <v>300</v>
          </cell>
          <cell r="U19">
            <v>0</v>
          </cell>
          <cell r="V19">
            <v>0</v>
          </cell>
          <cell r="W19">
            <v>0</v>
          </cell>
          <cell r="X19">
            <v>300</v>
          </cell>
          <cell r="Y19">
            <v>0</v>
          </cell>
          <cell r="Z19">
            <v>0</v>
          </cell>
          <cell r="AA19">
            <v>600</v>
          </cell>
          <cell r="AB19">
            <v>0</v>
          </cell>
          <cell r="AC19">
            <v>0</v>
          </cell>
          <cell r="AD19">
            <v>0</v>
          </cell>
          <cell r="AE19">
            <v>900</v>
          </cell>
          <cell r="AF19">
            <v>0</v>
          </cell>
          <cell r="AG19">
            <v>0</v>
          </cell>
          <cell r="AH19">
            <v>0</v>
          </cell>
          <cell r="AI19">
            <v>0</v>
          </cell>
        </row>
        <row r="20">
          <cell r="B20" t="str">
            <v>81845-R0500</v>
          </cell>
          <cell r="C20" t="str">
            <v>BRKT-T/GATE LIFTER RH 일반 _ 도장</v>
          </cell>
          <cell r="D20" t="str">
            <v>KA4-PE</v>
          </cell>
          <cell r="E20">
            <v>0</v>
          </cell>
          <cell r="F20">
            <v>300</v>
          </cell>
          <cell r="G20">
            <v>0</v>
          </cell>
          <cell r="H20">
            <v>0</v>
          </cell>
          <cell r="I20">
            <v>0</v>
          </cell>
          <cell r="J20">
            <v>0</v>
          </cell>
          <cell r="K20">
            <v>0</v>
          </cell>
          <cell r="L20">
            <v>0</v>
          </cell>
          <cell r="M20">
            <v>0</v>
          </cell>
          <cell r="N20">
            <v>0</v>
          </cell>
          <cell r="O20">
            <v>0</v>
          </cell>
          <cell r="P20">
            <v>0</v>
          </cell>
          <cell r="Q20">
            <v>300</v>
          </cell>
          <cell r="R20">
            <v>0</v>
          </cell>
          <cell r="S20">
            <v>0</v>
          </cell>
          <cell r="T20">
            <v>300</v>
          </cell>
          <cell r="U20">
            <v>0</v>
          </cell>
          <cell r="V20">
            <v>0</v>
          </cell>
          <cell r="W20">
            <v>0</v>
          </cell>
          <cell r="X20">
            <v>300</v>
          </cell>
          <cell r="Y20">
            <v>0</v>
          </cell>
          <cell r="Z20">
            <v>0</v>
          </cell>
          <cell r="AA20">
            <v>600</v>
          </cell>
          <cell r="AB20">
            <v>0</v>
          </cell>
          <cell r="AC20">
            <v>0</v>
          </cell>
          <cell r="AD20">
            <v>0</v>
          </cell>
          <cell r="AE20">
            <v>900</v>
          </cell>
          <cell r="AF20">
            <v>0</v>
          </cell>
          <cell r="AG20">
            <v>0</v>
          </cell>
          <cell r="AH20">
            <v>0</v>
          </cell>
          <cell r="AI20">
            <v>0</v>
          </cell>
        </row>
        <row r="21">
          <cell r="B21" t="str">
            <v>81835-R0600</v>
          </cell>
          <cell r="C21" t="str">
            <v>BRKT-T/GATE LIFTER LH 파워 _ 도장</v>
          </cell>
          <cell r="D21" t="str">
            <v>KA4-PE</v>
          </cell>
          <cell r="E21">
            <v>0</v>
          </cell>
          <cell r="F21">
            <v>2100</v>
          </cell>
          <cell r="G21">
            <v>0</v>
          </cell>
          <cell r="H21">
            <v>0</v>
          </cell>
          <cell r="I21">
            <v>0</v>
          </cell>
          <cell r="J21">
            <v>0</v>
          </cell>
          <cell r="K21">
            <v>0</v>
          </cell>
          <cell r="L21">
            <v>0</v>
          </cell>
          <cell r="M21">
            <v>1200</v>
          </cell>
          <cell r="N21">
            <v>0</v>
          </cell>
          <cell r="O21">
            <v>0</v>
          </cell>
          <cell r="P21">
            <v>900</v>
          </cell>
          <cell r="Q21">
            <v>900</v>
          </cell>
          <cell r="R21">
            <v>0</v>
          </cell>
          <cell r="S21">
            <v>0</v>
          </cell>
          <cell r="T21">
            <v>0</v>
          </cell>
          <cell r="U21">
            <v>900</v>
          </cell>
          <cell r="V21">
            <v>0</v>
          </cell>
          <cell r="W21">
            <v>900</v>
          </cell>
          <cell r="X21">
            <v>900</v>
          </cell>
          <cell r="Y21">
            <v>900</v>
          </cell>
          <cell r="Z21">
            <v>900</v>
          </cell>
          <cell r="AA21">
            <v>600</v>
          </cell>
          <cell r="AB21">
            <v>0</v>
          </cell>
          <cell r="AC21">
            <v>0</v>
          </cell>
          <cell r="AD21">
            <v>900</v>
          </cell>
          <cell r="AE21">
            <v>900</v>
          </cell>
          <cell r="AF21">
            <v>0</v>
          </cell>
          <cell r="AG21">
            <v>900</v>
          </cell>
          <cell r="AH21">
            <v>0</v>
          </cell>
          <cell r="AI21">
            <v>0</v>
          </cell>
        </row>
        <row r="22">
          <cell r="B22" t="str">
            <v>81845-R0600</v>
          </cell>
          <cell r="C22" t="str">
            <v>BRKT-T/GATE LIFTER RH 파워 _ 도장</v>
          </cell>
          <cell r="D22" t="str">
            <v>KA4-PE</v>
          </cell>
          <cell r="E22">
            <v>0</v>
          </cell>
          <cell r="F22">
            <v>2100</v>
          </cell>
          <cell r="G22">
            <v>0</v>
          </cell>
          <cell r="H22">
            <v>0</v>
          </cell>
          <cell r="I22">
            <v>0</v>
          </cell>
          <cell r="J22">
            <v>0</v>
          </cell>
          <cell r="K22">
            <v>0</v>
          </cell>
          <cell r="L22">
            <v>0</v>
          </cell>
          <cell r="M22">
            <v>1200</v>
          </cell>
          <cell r="N22">
            <v>0</v>
          </cell>
          <cell r="O22">
            <v>0</v>
          </cell>
          <cell r="P22">
            <v>900</v>
          </cell>
          <cell r="Q22">
            <v>900</v>
          </cell>
          <cell r="R22">
            <v>0</v>
          </cell>
          <cell r="S22">
            <v>0</v>
          </cell>
          <cell r="T22">
            <v>0</v>
          </cell>
          <cell r="U22">
            <v>900</v>
          </cell>
          <cell r="V22">
            <v>0</v>
          </cell>
          <cell r="W22">
            <v>900</v>
          </cell>
          <cell r="X22">
            <v>900</v>
          </cell>
          <cell r="Y22">
            <v>900</v>
          </cell>
          <cell r="Z22">
            <v>900</v>
          </cell>
          <cell r="AA22">
            <v>600</v>
          </cell>
          <cell r="AB22">
            <v>0</v>
          </cell>
          <cell r="AC22">
            <v>0</v>
          </cell>
          <cell r="AD22">
            <v>900</v>
          </cell>
          <cell r="AE22">
            <v>900</v>
          </cell>
          <cell r="AF22">
            <v>0</v>
          </cell>
          <cell r="AG22">
            <v>900</v>
          </cell>
          <cell r="AH22">
            <v>0</v>
          </cell>
          <cell r="AI22">
            <v>0</v>
          </cell>
        </row>
        <row r="23">
          <cell r="B23" t="str">
            <v>65115-L3400</v>
          </cell>
          <cell r="C23" t="str">
            <v>BRKT-PROPELLER SHAFT MTG</v>
          </cell>
          <cell r="D23" t="str">
            <v>DL3/GL3</v>
          </cell>
          <cell r="E23">
            <v>0</v>
          </cell>
          <cell r="F23">
            <v>0</v>
          </cell>
          <cell r="G23">
            <v>0</v>
          </cell>
          <cell r="H23">
            <v>0</v>
          </cell>
          <cell r="I23">
            <v>0</v>
          </cell>
          <cell r="J23">
            <v>0</v>
          </cell>
          <cell r="K23">
            <v>0</v>
          </cell>
          <cell r="L23">
            <v>200</v>
          </cell>
          <cell r="M23">
            <v>0</v>
          </cell>
          <cell r="N23">
            <v>0</v>
          </cell>
          <cell r="O23">
            <v>0</v>
          </cell>
          <cell r="P23">
            <v>130</v>
          </cell>
          <cell r="Q23">
            <v>150</v>
          </cell>
          <cell r="R23">
            <v>170</v>
          </cell>
          <cell r="S23">
            <v>160</v>
          </cell>
          <cell r="T23">
            <v>0</v>
          </cell>
          <cell r="U23">
            <v>0</v>
          </cell>
          <cell r="V23">
            <v>0</v>
          </cell>
          <cell r="W23">
            <v>200</v>
          </cell>
          <cell r="X23">
            <v>0</v>
          </cell>
          <cell r="Y23">
            <v>100</v>
          </cell>
          <cell r="Z23">
            <v>0</v>
          </cell>
          <cell r="AA23">
            <v>0</v>
          </cell>
          <cell r="AB23">
            <v>0</v>
          </cell>
          <cell r="AC23">
            <v>0</v>
          </cell>
          <cell r="AD23">
            <v>0</v>
          </cell>
          <cell r="AE23">
            <v>0</v>
          </cell>
          <cell r="AF23">
            <v>0</v>
          </cell>
          <cell r="AG23">
            <v>200</v>
          </cell>
          <cell r="AH23">
            <v>0</v>
          </cell>
          <cell r="AI23">
            <v>0</v>
          </cell>
        </row>
        <row r="24">
          <cell r="B24" t="str">
            <v>65125-L3400</v>
          </cell>
          <cell r="C24" t="str">
            <v>BRKT-PROPELLER SHAFT MTG RR</v>
          </cell>
          <cell r="D24" t="str">
            <v>DL3/GL3</v>
          </cell>
          <cell r="E24">
            <v>0</v>
          </cell>
          <cell r="F24">
            <v>0</v>
          </cell>
          <cell r="G24">
            <v>0</v>
          </cell>
          <cell r="H24">
            <v>0</v>
          </cell>
          <cell r="I24">
            <v>0</v>
          </cell>
          <cell r="J24">
            <v>0</v>
          </cell>
          <cell r="K24">
            <v>0</v>
          </cell>
          <cell r="L24">
            <v>200</v>
          </cell>
          <cell r="M24">
            <v>0</v>
          </cell>
          <cell r="N24">
            <v>0</v>
          </cell>
          <cell r="O24">
            <v>0</v>
          </cell>
          <cell r="P24">
            <v>130</v>
          </cell>
          <cell r="Q24">
            <v>150</v>
          </cell>
          <cell r="R24">
            <v>170</v>
          </cell>
          <cell r="S24">
            <v>160</v>
          </cell>
          <cell r="T24">
            <v>0</v>
          </cell>
          <cell r="U24">
            <v>0</v>
          </cell>
          <cell r="V24">
            <v>0</v>
          </cell>
          <cell r="W24">
            <v>200</v>
          </cell>
          <cell r="X24">
            <v>0</v>
          </cell>
          <cell r="Y24">
            <v>100</v>
          </cell>
          <cell r="Z24">
            <v>0</v>
          </cell>
          <cell r="AA24">
            <v>0</v>
          </cell>
          <cell r="AB24">
            <v>0</v>
          </cell>
          <cell r="AC24">
            <v>0</v>
          </cell>
          <cell r="AD24">
            <v>0</v>
          </cell>
          <cell r="AE24">
            <v>0</v>
          </cell>
          <cell r="AF24">
            <v>0</v>
          </cell>
          <cell r="AG24">
            <v>200</v>
          </cell>
          <cell r="AH24">
            <v>0</v>
          </cell>
          <cell r="AI24">
            <v>0</v>
          </cell>
        </row>
        <row r="25">
          <cell r="B25" t="str">
            <v>69100-EV000</v>
          </cell>
          <cell r="C25" t="str">
            <v>BACK PNL</v>
          </cell>
          <cell r="D25" t="str">
            <v>SV</v>
          </cell>
          <cell r="E25">
            <v>0</v>
          </cell>
          <cell r="F25">
            <v>480</v>
          </cell>
          <cell r="G25">
            <v>0</v>
          </cell>
          <cell r="H25">
            <v>0</v>
          </cell>
          <cell r="I25">
            <v>0</v>
          </cell>
          <cell r="J25">
            <v>0</v>
          </cell>
          <cell r="K25">
            <v>448</v>
          </cell>
          <cell r="L25">
            <v>384</v>
          </cell>
          <cell r="M25">
            <v>384</v>
          </cell>
          <cell r="N25">
            <v>0</v>
          </cell>
          <cell r="O25">
            <v>0</v>
          </cell>
          <cell r="P25">
            <v>384</v>
          </cell>
          <cell r="Q25">
            <v>608</v>
          </cell>
          <cell r="R25">
            <v>576</v>
          </cell>
          <cell r="S25">
            <v>336</v>
          </cell>
          <cell r="T25">
            <v>384</v>
          </cell>
          <cell r="U25">
            <v>0</v>
          </cell>
          <cell r="V25">
            <v>0</v>
          </cell>
          <cell r="W25">
            <v>352</v>
          </cell>
          <cell r="X25">
            <v>352</v>
          </cell>
          <cell r="Y25">
            <v>496</v>
          </cell>
          <cell r="Z25">
            <v>384</v>
          </cell>
          <cell r="AA25">
            <v>256</v>
          </cell>
          <cell r="AB25">
            <v>0</v>
          </cell>
          <cell r="AC25">
            <v>0</v>
          </cell>
          <cell r="AD25">
            <v>0</v>
          </cell>
          <cell r="AE25">
            <v>272</v>
          </cell>
          <cell r="AF25">
            <v>0</v>
          </cell>
          <cell r="AG25">
            <v>2</v>
          </cell>
          <cell r="AH25">
            <v>0</v>
          </cell>
          <cell r="AI25">
            <v>0</v>
          </cell>
        </row>
        <row r="26">
          <cell r="B26" t="str">
            <v>65170-L2000</v>
          </cell>
          <cell r="C26" t="str">
            <v>SIDE SILL INR LH</v>
          </cell>
          <cell r="D26" t="str">
            <v>DL3</v>
          </cell>
          <cell r="E26">
            <v>0</v>
          </cell>
          <cell r="F26">
            <v>525</v>
          </cell>
          <cell r="G26">
            <v>0</v>
          </cell>
          <cell r="H26">
            <v>0</v>
          </cell>
          <cell r="I26">
            <v>0</v>
          </cell>
          <cell r="J26">
            <v>0</v>
          </cell>
          <cell r="K26">
            <v>500</v>
          </cell>
          <cell r="L26">
            <v>475</v>
          </cell>
          <cell r="M26">
            <v>600</v>
          </cell>
          <cell r="N26">
            <v>0</v>
          </cell>
          <cell r="O26">
            <v>0</v>
          </cell>
          <cell r="P26">
            <v>575</v>
          </cell>
          <cell r="Q26">
            <v>575</v>
          </cell>
          <cell r="R26">
            <v>550</v>
          </cell>
          <cell r="S26">
            <v>550</v>
          </cell>
          <cell r="T26">
            <v>550</v>
          </cell>
          <cell r="U26">
            <v>0</v>
          </cell>
          <cell r="V26">
            <v>0</v>
          </cell>
          <cell r="W26">
            <v>625</v>
          </cell>
          <cell r="X26">
            <v>475</v>
          </cell>
          <cell r="Y26">
            <v>600</v>
          </cell>
          <cell r="Z26">
            <v>575</v>
          </cell>
          <cell r="AA26">
            <v>625</v>
          </cell>
          <cell r="AB26">
            <v>0</v>
          </cell>
          <cell r="AC26">
            <v>0</v>
          </cell>
          <cell r="AD26">
            <v>550</v>
          </cell>
          <cell r="AE26">
            <v>550</v>
          </cell>
          <cell r="AF26">
            <v>225</v>
          </cell>
          <cell r="AG26">
            <v>0</v>
          </cell>
          <cell r="AH26">
            <v>0</v>
          </cell>
          <cell r="AI26">
            <v>0</v>
          </cell>
        </row>
        <row r="27">
          <cell r="B27" t="str">
            <v>65180-L2000</v>
          </cell>
          <cell r="C27" t="str">
            <v>SIDE SILL INR RH</v>
          </cell>
          <cell r="D27" t="str">
            <v>DL3</v>
          </cell>
          <cell r="E27">
            <v>0</v>
          </cell>
          <cell r="F27">
            <v>525</v>
          </cell>
          <cell r="G27">
            <v>0</v>
          </cell>
          <cell r="H27">
            <v>0</v>
          </cell>
          <cell r="I27">
            <v>0</v>
          </cell>
          <cell r="J27">
            <v>0</v>
          </cell>
          <cell r="K27">
            <v>500</v>
          </cell>
          <cell r="L27">
            <v>475</v>
          </cell>
          <cell r="M27">
            <v>600</v>
          </cell>
          <cell r="N27">
            <v>0</v>
          </cell>
          <cell r="O27">
            <v>0</v>
          </cell>
          <cell r="P27">
            <v>575</v>
          </cell>
          <cell r="Q27">
            <v>575</v>
          </cell>
          <cell r="R27">
            <v>550</v>
          </cell>
          <cell r="S27">
            <v>550</v>
          </cell>
          <cell r="T27">
            <v>550</v>
          </cell>
          <cell r="U27">
            <v>0</v>
          </cell>
          <cell r="V27">
            <v>0</v>
          </cell>
          <cell r="W27">
            <v>625</v>
          </cell>
          <cell r="X27">
            <v>475</v>
          </cell>
          <cell r="Y27">
            <v>600</v>
          </cell>
          <cell r="Z27">
            <v>575</v>
          </cell>
          <cell r="AA27">
            <v>625</v>
          </cell>
          <cell r="AB27">
            <v>0</v>
          </cell>
          <cell r="AC27">
            <v>0</v>
          </cell>
          <cell r="AD27">
            <v>550</v>
          </cell>
          <cell r="AE27">
            <v>550</v>
          </cell>
          <cell r="AF27">
            <v>225</v>
          </cell>
          <cell r="AG27">
            <v>0</v>
          </cell>
          <cell r="AH27">
            <v>0</v>
          </cell>
          <cell r="AI27">
            <v>0</v>
          </cell>
        </row>
        <row r="28">
          <cell r="B28" t="str">
            <v>65170-L8000</v>
          </cell>
          <cell r="C28" t="str">
            <v>SIDE SILL INR LH</v>
          </cell>
          <cell r="D28" t="str">
            <v>GL3</v>
          </cell>
          <cell r="E28">
            <v>0</v>
          </cell>
          <cell r="F28">
            <v>100</v>
          </cell>
          <cell r="G28">
            <v>0</v>
          </cell>
          <cell r="H28">
            <v>0</v>
          </cell>
          <cell r="I28">
            <v>0</v>
          </cell>
          <cell r="J28">
            <v>0</v>
          </cell>
          <cell r="K28">
            <v>100</v>
          </cell>
          <cell r="L28">
            <v>100</v>
          </cell>
          <cell r="M28">
            <v>100</v>
          </cell>
          <cell r="N28">
            <v>0</v>
          </cell>
          <cell r="O28">
            <v>0</v>
          </cell>
          <cell r="P28">
            <v>75</v>
          </cell>
          <cell r="Q28">
            <v>125</v>
          </cell>
          <cell r="R28">
            <v>100</v>
          </cell>
          <cell r="S28">
            <v>150</v>
          </cell>
          <cell r="T28">
            <v>75</v>
          </cell>
          <cell r="U28">
            <v>0</v>
          </cell>
          <cell r="V28">
            <v>0</v>
          </cell>
          <cell r="W28">
            <v>125</v>
          </cell>
          <cell r="X28">
            <v>100</v>
          </cell>
          <cell r="Y28">
            <v>100</v>
          </cell>
          <cell r="Z28">
            <v>100</v>
          </cell>
          <cell r="AA28">
            <v>125</v>
          </cell>
          <cell r="AB28">
            <v>0</v>
          </cell>
          <cell r="AC28">
            <v>0</v>
          </cell>
          <cell r="AD28">
            <v>100</v>
          </cell>
          <cell r="AE28">
            <v>100</v>
          </cell>
          <cell r="AF28">
            <v>25</v>
          </cell>
          <cell r="AG28">
            <v>0</v>
          </cell>
          <cell r="AH28">
            <v>0</v>
          </cell>
          <cell r="AI28">
            <v>0</v>
          </cell>
        </row>
        <row r="29">
          <cell r="B29" t="str">
            <v>65180-L8000</v>
          </cell>
          <cell r="C29" t="str">
            <v>SIDE SILL INR RH</v>
          </cell>
          <cell r="D29" t="str">
            <v>GL3</v>
          </cell>
          <cell r="E29">
            <v>0</v>
          </cell>
          <cell r="F29">
            <v>100</v>
          </cell>
          <cell r="G29">
            <v>0</v>
          </cell>
          <cell r="H29">
            <v>0</v>
          </cell>
          <cell r="I29">
            <v>0</v>
          </cell>
          <cell r="J29">
            <v>0</v>
          </cell>
          <cell r="K29">
            <v>100</v>
          </cell>
          <cell r="L29">
            <v>100</v>
          </cell>
          <cell r="M29">
            <v>100</v>
          </cell>
          <cell r="N29">
            <v>0</v>
          </cell>
          <cell r="O29">
            <v>0</v>
          </cell>
          <cell r="P29">
            <v>75</v>
          </cell>
          <cell r="Q29">
            <v>125</v>
          </cell>
          <cell r="R29">
            <v>100</v>
          </cell>
          <cell r="S29">
            <v>150</v>
          </cell>
          <cell r="T29">
            <v>75</v>
          </cell>
          <cell r="U29">
            <v>0</v>
          </cell>
          <cell r="V29">
            <v>0</v>
          </cell>
          <cell r="W29">
            <v>125</v>
          </cell>
          <cell r="X29">
            <v>100</v>
          </cell>
          <cell r="Y29">
            <v>100</v>
          </cell>
          <cell r="Z29">
            <v>100</v>
          </cell>
          <cell r="AA29">
            <v>125</v>
          </cell>
          <cell r="AB29">
            <v>0</v>
          </cell>
          <cell r="AC29">
            <v>0</v>
          </cell>
          <cell r="AD29">
            <v>100</v>
          </cell>
          <cell r="AE29">
            <v>100</v>
          </cell>
          <cell r="AF29">
            <v>25</v>
          </cell>
          <cell r="AG29">
            <v>0</v>
          </cell>
          <cell r="AH29">
            <v>0</v>
          </cell>
          <cell r="AI29">
            <v>0</v>
          </cell>
        </row>
        <row r="30">
          <cell r="B30" t="str">
            <v>65158-L8000</v>
          </cell>
          <cell r="C30" t="str">
            <v>REINF-FR SEAT FR OTR MTG LH</v>
          </cell>
          <cell r="D30" t="str">
            <v>GN7
C.O</v>
          </cell>
          <cell r="E30">
            <v>0</v>
          </cell>
          <cell r="F30">
            <v>0</v>
          </cell>
          <cell r="G30">
            <v>0</v>
          </cell>
          <cell r="H30">
            <v>0</v>
          </cell>
          <cell r="I30">
            <v>0</v>
          </cell>
          <cell r="J30">
            <v>0</v>
          </cell>
          <cell r="K30">
            <v>0</v>
          </cell>
          <cell r="L30">
            <v>0</v>
          </cell>
          <cell r="M30">
            <v>0</v>
          </cell>
          <cell r="N30">
            <v>0</v>
          </cell>
          <cell r="O30">
            <v>0</v>
          </cell>
          <cell r="P30">
            <v>0</v>
          </cell>
          <cell r="Q30">
            <v>0</v>
          </cell>
          <cell r="R30">
            <v>4000</v>
          </cell>
          <cell r="S30">
            <v>0</v>
          </cell>
          <cell r="T30">
            <v>0</v>
          </cell>
          <cell r="U30">
            <v>0</v>
          </cell>
          <cell r="V30">
            <v>0</v>
          </cell>
          <cell r="W30">
            <v>0</v>
          </cell>
          <cell r="X30">
            <v>0</v>
          </cell>
          <cell r="Y30">
            <v>0</v>
          </cell>
          <cell r="Z30">
            <v>2000</v>
          </cell>
          <cell r="AA30">
            <v>0</v>
          </cell>
          <cell r="AB30">
            <v>0</v>
          </cell>
          <cell r="AC30">
            <v>0</v>
          </cell>
          <cell r="AD30">
            <v>0</v>
          </cell>
          <cell r="AE30">
            <v>0</v>
          </cell>
          <cell r="AF30">
            <v>0</v>
          </cell>
          <cell r="AG30">
            <v>2000</v>
          </cell>
          <cell r="AH30">
            <v>0</v>
          </cell>
          <cell r="AI30">
            <v>0</v>
          </cell>
        </row>
        <row r="31">
          <cell r="B31" t="str">
            <v>65168-L8000</v>
          </cell>
          <cell r="C31" t="str">
            <v>REINF-FR SEAT FR OTR MTG RH</v>
          </cell>
          <cell r="D31" t="str">
            <v>GN7
C.O</v>
          </cell>
          <cell r="E31">
            <v>0</v>
          </cell>
          <cell r="F31">
            <v>0</v>
          </cell>
          <cell r="G31">
            <v>0</v>
          </cell>
          <cell r="H31">
            <v>0</v>
          </cell>
          <cell r="I31">
            <v>0</v>
          </cell>
          <cell r="J31">
            <v>0</v>
          </cell>
          <cell r="K31">
            <v>0</v>
          </cell>
          <cell r="L31">
            <v>0</v>
          </cell>
          <cell r="M31">
            <v>0</v>
          </cell>
          <cell r="N31">
            <v>0</v>
          </cell>
          <cell r="O31">
            <v>0</v>
          </cell>
          <cell r="P31">
            <v>0</v>
          </cell>
          <cell r="Q31">
            <v>0</v>
          </cell>
          <cell r="R31">
            <v>1900</v>
          </cell>
          <cell r="S31">
            <v>0</v>
          </cell>
          <cell r="T31">
            <v>0</v>
          </cell>
          <cell r="U31">
            <v>0</v>
          </cell>
          <cell r="V31">
            <v>0</v>
          </cell>
          <cell r="W31">
            <v>0</v>
          </cell>
          <cell r="X31">
            <v>0</v>
          </cell>
          <cell r="Y31">
            <v>0</v>
          </cell>
          <cell r="Z31">
            <v>1800</v>
          </cell>
          <cell r="AA31">
            <v>0</v>
          </cell>
          <cell r="AB31">
            <v>0</v>
          </cell>
          <cell r="AC31">
            <v>0</v>
          </cell>
          <cell r="AD31">
            <v>0</v>
          </cell>
          <cell r="AE31">
            <v>0</v>
          </cell>
          <cell r="AF31">
            <v>0</v>
          </cell>
          <cell r="AG31">
            <v>2000</v>
          </cell>
          <cell r="AH31">
            <v>0</v>
          </cell>
          <cell r="AI31">
            <v>0</v>
          </cell>
        </row>
        <row r="32">
          <cell r="B32" t="str">
            <v>651E4-L8000</v>
          </cell>
          <cell r="C32" t="str">
            <v>REINF-FR SEAT CROSS MBR SD LH</v>
          </cell>
          <cell r="D32" t="str">
            <v>GN7
C.O</v>
          </cell>
          <cell r="E32">
            <v>0</v>
          </cell>
          <cell r="F32">
            <v>0</v>
          </cell>
          <cell r="G32">
            <v>0</v>
          </cell>
          <cell r="H32">
            <v>0</v>
          </cell>
          <cell r="I32">
            <v>0</v>
          </cell>
          <cell r="J32">
            <v>0</v>
          </cell>
          <cell r="K32">
            <v>0</v>
          </cell>
          <cell r="L32">
            <v>0</v>
          </cell>
          <cell r="M32">
            <v>0</v>
          </cell>
          <cell r="N32">
            <v>0</v>
          </cell>
          <cell r="O32">
            <v>0</v>
          </cell>
          <cell r="P32">
            <v>0</v>
          </cell>
          <cell r="Q32">
            <v>0</v>
          </cell>
          <cell r="R32">
            <v>3405</v>
          </cell>
          <cell r="S32">
            <v>0</v>
          </cell>
          <cell r="T32">
            <v>0</v>
          </cell>
          <cell r="U32">
            <v>0</v>
          </cell>
          <cell r="V32">
            <v>0</v>
          </cell>
          <cell r="W32">
            <v>0</v>
          </cell>
          <cell r="X32">
            <v>0</v>
          </cell>
          <cell r="Y32">
            <v>0</v>
          </cell>
          <cell r="Z32">
            <v>3000</v>
          </cell>
          <cell r="AA32">
            <v>0</v>
          </cell>
          <cell r="AB32">
            <v>0</v>
          </cell>
          <cell r="AC32">
            <v>0</v>
          </cell>
          <cell r="AD32">
            <v>0</v>
          </cell>
          <cell r="AE32">
            <v>0</v>
          </cell>
          <cell r="AF32">
            <v>0</v>
          </cell>
          <cell r="AG32">
            <v>0</v>
          </cell>
          <cell r="AH32">
            <v>0</v>
          </cell>
          <cell r="AI32">
            <v>0</v>
          </cell>
        </row>
        <row r="33">
          <cell r="B33" t="str">
            <v>651F4-L8000</v>
          </cell>
          <cell r="C33" t="str">
            <v>REINF-FR SEAT CROSS MBR SD RH</v>
          </cell>
          <cell r="D33" t="str">
            <v>GN7
C.O</v>
          </cell>
          <cell r="E33">
            <v>0</v>
          </cell>
          <cell r="F33">
            <v>0</v>
          </cell>
          <cell r="G33">
            <v>0</v>
          </cell>
          <cell r="H33">
            <v>0</v>
          </cell>
          <cell r="I33">
            <v>0</v>
          </cell>
          <cell r="J33">
            <v>0</v>
          </cell>
          <cell r="K33">
            <v>0</v>
          </cell>
          <cell r="L33">
            <v>0</v>
          </cell>
          <cell r="M33">
            <v>0</v>
          </cell>
          <cell r="N33">
            <v>0</v>
          </cell>
          <cell r="O33">
            <v>0</v>
          </cell>
          <cell r="P33">
            <v>0</v>
          </cell>
          <cell r="Q33">
            <v>0</v>
          </cell>
          <cell r="R33">
            <v>3405</v>
          </cell>
          <cell r="S33">
            <v>0</v>
          </cell>
          <cell r="T33">
            <v>0</v>
          </cell>
          <cell r="U33">
            <v>0</v>
          </cell>
          <cell r="V33">
            <v>0</v>
          </cell>
          <cell r="W33">
            <v>0</v>
          </cell>
          <cell r="X33">
            <v>0</v>
          </cell>
          <cell r="Y33">
            <v>0</v>
          </cell>
          <cell r="Z33">
            <v>3000</v>
          </cell>
          <cell r="AA33">
            <v>0</v>
          </cell>
          <cell r="AB33">
            <v>0</v>
          </cell>
          <cell r="AC33">
            <v>0</v>
          </cell>
          <cell r="AD33">
            <v>0</v>
          </cell>
          <cell r="AE33">
            <v>0</v>
          </cell>
          <cell r="AF33">
            <v>0</v>
          </cell>
          <cell r="AG33">
            <v>0</v>
          </cell>
          <cell r="AH33">
            <v>0</v>
          </cell>
          <cell r="AI33">
            <v>0</v>
          </cell>
        </row>
        <row r="34">
          <cell r="B34" t="str">
            <v>65278-L8000</v>
          </cell>
          <cell r="C34" t="str">
            <v>REINF-FR SEAT CRO/MBR INR LH</v>
          </cell>
          <cell r="D34" t="str">
            <v>GN7
C.O</v>
          </cell>
          <cell r="E34">
            <v>0</v>
          </cell>
          <cell r="F34">
            <v>0</v>
          </cell>
          <cell r="G34">
            <v>0</v>
          </cell>
          <cell r="H34">
            <v>0</v>
          </cell>
          <cell r="I34">
            <v>0</v>
          </cell>
          <cell r="J34">
            <v>0</v>
          </cell>
          <cell r="K34">
            <v>0</v>
          </cell>
          <cell r="L34">
            <v>0</v>
          </cell>
          <cell r="M34">
            <v>0</v>
          </cell>
          <cell r="N34">
            <v>0</v>
          </cell>
          <cell r="O34">
            <v>0</v>
          </cell>
          <cell r="P34">
            <v>0</v>
          </cell>
          <cell r="Q34">
            <v>0</v>
          </cell>
          <cell r="R34">
            <v>4412</v>
          </cell>
          <cell r="S34">
            <v>0</v>
          </cell>
          <cell r="T34">
            <v>0</v>
          </cell>
          <cell r="U34">
            <v>0</v>
          </cell>
          <cell r="V34">
            <v>0</v>
          </cell>
          <cell r="W34">
            <v>0</v>
          </cell>
          <cell r="X34">
            <v>0</v>
          </cell>
          <cell r="Y34">
            <v>0</v>
          </cell>
          <cell r="Z34">
            <v>3830</v>
          </cell>
          <cell r="AA34">
            <v>0</v>
          </cell>
          <cell r="AB34">
            <v>0</v>
          </cell>
          <cell r="AC34">
            <v>0</v>
          </cell>
          <cell r="AD34">
            <v>0</v>
          </cell>
          <cell r="AE34">
            <v>0</v>
          </cell>
          <cell r="AF34">
            <v>0</v>
          </cell>
          <cell r="AG34">
            <v>0</v>
          </cell>
          <cell r="AH34">
            <v>0</v>
          </cell>
          <cell r="AI34">
            <v>0</v>
          </cell>
        </row>
        <row r="35">
          <cell r="B35" t="str">
            <v>69100-DO000</v>
          </cell>
          <cell r="C35" t="str">
            <v>BACK PNL</v>
          </cell>
          <cell r="D35" t="str">
            <v>MV</v>
          </cell>
          <cell r="E35">
            <v>0</v>
          </cell>
          <cell r="F35">
            <v>0</v>
          </cell>
          <cell r="G35">
            <v>0</v>
          </cell>
          <cell r="H35">
            <v>0</v>
          </cell>
          <cell r="I35">
            <v>0</v>
          </cell>
          <cell r="J35">
            <v>0</v>
          </cell>
          <cell r="K35">
            <v>0</v>
          </cell>
          <cell r="L35">
            <v>0</v>
          </cell>
          <cell r="M35">
            <v>0</v>
          </cell>
          <cell r="N35">
            <v>0</v>
          </cell>
          <cell r="O35">
            <v>0</v>
          </cell>
          <cell r="P35">
            <v>0</v>
          </cell>
          <cell r="Q35">
            <v>0</v>
          </cell>
          <cell r="R35">
            <v>0</v>
          </cell>
          <cell r="S35">
            <v>0</v>
          </cell>
          <cell r="T35">
            <v>0</v>
          </cell>
          <cell r="U35">
            <v>0</v>
          </cell>
          <cell r="V35">
            <v>0</v>
          </cell>
          <cell r="W35">
            <v>0</v>
          </cell>
          <cell r="X35">
            <v>0</v>
          </cell>
          <cell r="Y35">
            <v>0</v>
          </cell>
          <cell r="Z35">
            <v>0</v>
          </cell>
          <cell r="AA35">
            <v>0</v>
          </cell>
          <cell r="AB35">
            <v>0</v>
          </cell>
          <cell r="AC35">
            <v>0</v>
          </cell>
          <cell r="AD35">
            <v>0</v>
          </cell>
          <cell r="AE35">
            <v>0</v>
          </cell>
          <cell r="AF35">
            <v>0</v>
          </cell>
          <cell r="AG35">
            <v>0</v>
          </cell>
          <cell r="AH35">
            <v>0</v>
          </cell>
          <cell r="AI35">
            <v>0</v>
          </cell>
        </row>
        <row r="36">
          <cell r="B36" t="str">
            <v>69158-DO000</v>
          </cell>
          <cell r="D36" t="str">
            <v>MV</v>
          </cell>
          <cell r="E36">
            <v>0</v>
          </cell>
          <cell r="F36">
            <v>0</v>
          </cell>
          <cell r="G36">
            <v>0</v>
          </cell>
          <cell r="H36">
            <v>0</v>
          </cell>
          <cell r="I36">
            <v>0</v>
          </cell>
          <cell r="J36">
            <v>0</v>
          </cell>
          <cell r="K36">
            <v>0</v>
          </cell>
          <cell r="L36">
            <v>0</v>
          </cell>
          <cell r="M36">
            <v>0</v>
          </cell>
          <cell r="N36">
            <v>0</v>
          </cell>
          <cell r="O36">
            <v>0</v>
          </cell>
          <cell r="P36">
            <v>0</v>
          </cell>
          <cell r="Q36">
            <v>0</v>
          </cell>
          <cell r="R36">
            <v>0</v>
          </cell>
          <cell r="S36">
            <v>0</v>
          </cell>
          <cell r="T36">
            <v>0</v>
          </cell>
          <cell r="U36">
            <v>0</v>
          </cell>
          <cell r="V36">
            <v>0</v>
          </cell>
          <cell r="W36">
            <v>0</v>
          </cell>
          <cell r="X36">
            <v>0</v>
          </cell>
          <cell r="Y36">
            <v>0</v>
          </cell>
          <cell r="Z36">
            <v>0</v>
          </cell>
          <cell r="AA36">
            <v>0</v>
          </cell>
          <cell r="AB36">
            <v>0</v>
          </cell>
          <cell r="AC36">
            <v>0</v>
          </cell>
          <cell r="AD36">
            <v>0</v>
          </cell>
          <cell r="AE36">
            <v>0</v>
          </cell>
          <cell r="AF36">
            <v>0</v>
          </cell>
          <cell r="AG36">
            <v>0</v>
          </cell>
          <cell r="AH36">
            <v>0</v>
          </cell>
          <cell r="AI36">
            <v>0</v>
          </cell>
        </row>
        <row r="37">
          <cell r="B37" t="str">
            <v>69168-DO000</v>
          </cell>
          <cell r="D37" t="str">
            <v>MV</v>
          </cell>
          <cell r="E37">
            <v>0</v>
          </cell>
          <cell r="F37">
            <v>0</v>
          </cell>
          <cell r="G37">
            <v>0</v>
          </cell>
          <cell r="H37">
            <v>0</v>
          </cell>
          <cell r="I37">
            <v>0</v>
          </cell>
          <cell r="J37">
            <v>0</v>
          </cell>
          <cell r="K37">
            <v>0</v>
          </cell>
          <cell r="L37">
            <v>0</v>
          </cell>
          <cell r="M37">
            <v>0</v>
          </cell>
          <cell r="N37">
            <v>0</v>
          </cell>
          <cell r="O37">
            <v>0</v>
          </cell>
          <cell r="P37">
            <v>0</v>
          </cell>
          <cell r="Q37">
            <v>0</v>
          </cell>
          <cell r="R37">
            <v>0</v>
          </cell>
          <cell r="S37">
            <v>0</v>
          </cell>
          <cell r="T37">
            <v>0</v>
          </cell>
          <cell r="U37">
            <v>0</v>
          </cell>
          <cell r="V37">
            <v>0</v>
          </cell>
          <cell r="W37">
            <v>0</v>
          </cell>
          <cell r="X37">
            <v>0</v>
          </cell>
          <cell r="Y37">
            <v>0</v>
          </cell>
          <cell r="Z37">
            <v>0</v>
          </cell>
          <cell r="AA37">
            <v>0</v>
          </cell>
          <cell r="AB37">
            <v>0</v>
          </cell>
          <cell r="AC37">
            <v>0</v>
          </cell>
          <cell r="AD37">
            <v>0</v>
          </cell>
          <cell r="AE37">
            <v>0</v>
          </cell>
          <cell r="AF37">
            <v>0</v>
          </cell>
          <cell r="AG37">
            <v>0</v>
          </cell>
          <cell r="AH37">
            <v>0</v>
          </cell>
          <cell r="AI37">
            <v>0</v>
          </cell>
        </row>
        <row r="38">
          <cell r="B38" t="str">
            <v>69118-DO000</v>
          </cell>
          <cell r="D38" t="str">
            <v>MV</v>
          </cell>
          <cell r="E38">
            <v>0</v>
          </cell>
          <cell r="F38">
            <v>0</v>
          </cell>
          <cell r="G38">
            <v>0</v>
          </cell>
          <cell r="H38">
            <v>0</v>
          </cell>
          <cell r="I38">
            <v>0</v>
          </cell>
          <cell r="J38">
            <v>0</v>
          </cell>
          <cell r="K38">
            <v>0</v>
          </cell>
          <cell r="L38">
            <v>0</v>
          </cell>
          <cell r="M38">
            <v>0</v>
          </cell>
          <cell r="N38">
            <v>0</v>
          </cell>
          <cell r="O38">
            <v>0</v>
          </cell>
          <cell r="P38">
            <v>0</v>
          </cell>
          <cell r="Q38">
            <v>0</v>
          </cell>
          <cell r="R38">
            <v>0</v>
          </cell>
          <cell r="S38">
            <v>0</v>
          </cell>
          <cell r="T38">
            <v>0</v>
          </cell>
          <cell r="U38">
            <v>0</v>
          </cell>
          <cell r="V38">
            <v>0</v>
          </cell>
          <cell r="W38">
            <v>0</v>
          </cell>
          <cell r="X38">
            <v>0</v>
          </cell>
          <cell r="Y38">
            <v>0</v>
          </cell>
          <cell r="Z38">
            <v>0</v>
          </cell>
          <cell r="AA38">
            <v>0</v>
          </cell>
          <cell r="AB38">
            <v>0</v>
          </cell>
          <cell r="AC38">
            <v>0</v>
          </cell>
          <cell r="AD38">
            <v>0</v>
          </cell>
          <cell r="AE38">
            <v>0</v>
          </cell>
          <cell r="AF38">
            <v>0</v>
          </cell>
          <cell r="AG38">
            <v>0</v>
          </cell>
          <cell r="AH38">
            <v>0</v>
          </cell>
          <cell r="AI38">
            <v>0</v>
          </cell>
        </row>
        <row r="39">
          <cell r="B39" t="str">
            <v>69172-DO000</v>
          </cell>
          <cell r="D39" t="str">
            <v>MV</v>
          </cell>
          <cell r="E39">
            <v>0</v>
          </cell>
          <cell r="F39">
            <v>0</v>
          </cell>
          <cell r="G39">
            <v>0</v>
          </cell>
          <cell r="H39">
            <v>0</v>
          </cell>
          <cell r="I39">
            <v>0</v>
          </cell>
          <cell r="J39">
            <v>0</v>
          </cell>
          <cell r="K39">
            <v>0</v>
          </cell>
          <cell r="L39">
            <v>0</v>
          </cell>
          <cell r="M39">
            <v>0</v>
          </cell>
          <cell r="N39">
            <v>0</v>
          </cell>
          <cell r="O39">
            <v>0</v>
          </cell>
          <cell r="P39">
            <v>0</v>
          </cell>
          <cell r="Q39">
            <v>0</v>
          </cell>
          <cell r="R39">
            <v>0</v>
          </cell>
          <cell r="S39">
            <v>0</v>
          </cell>
          <cell r="T39">
            <v>0</v>
          </cell>
          <cell r="U39">
            <v>0</v>
          </cell>
          <cell r="V39">
            <v>0</v>
          </cell>
          <cell r="W39">
            <v>0</v>
          </cell>
          <cell r="X39">
            <v>0</v>
          </cell>
          <cell r="Y39">
            <v>0</v>
          </cell>
          <cell r="Z39">
            <v>0</v>
          </cell>
          <cell r="AA39">
            <v>0</v>
          </cell>
          <cell r="AB39">
            <v>0</v>
          </cell>
          <cell r="AC39">
            <v>0</v>
          </cell>
          <cell r="AD39">
            <v>0</v>
          </cell>
          <cell r="AE39">
            <v>0</v>
          </cell>
          <cell r="AF39">
            <v>0</v>
          </cell>
          <cell r="AG39">
            <v>0</v>
          </cell>
          <cell r="AH39">
            <v>0</v>
          </cell>
          <cell r="AI39">
            <v>0</v>
          </cell>
        </row>
        <row r="40">
          <cell r="B40" t="str">
            <v>69182-DO000</v>
          </cell>
          <cell r="D40" t="str">
            <v>MV</v>
          </cell>
          <cell r="E40">
            <v>0</v>
          </cell>
          <cell r="F40">
            <v>0</v>
          </cell>
          <cell r="G40">
            <v>0</v>
          </cell>
          <cell r="H40">
            <v>0</v>
          </cell>
          <cell r="I40">
            <v>0</v>
          </cell>
          <cell r="J40">
            <v>0</v>
          </cell>
          <cell r="K40">
            <v>0</v>
          </cell>
          <cell r="L40">
            <v>0</v>
          </cell>
          <cell r="M40">
            <v>0</v>
          </cell>
          <cell r="N40">
            <v>0</v>
          </cell>
          <cell r="O40">
            <v>0</v>
          </cell>
          <cell r="P40">
            <v>0</v>
          </cell>
          <cell r="Q40">
            <v>0</v>
          </cell>
          <cell r="R40">
            <v>0</v>
          </cell>
          <cell r="S40">
            <v>0</v>
          </cell>
          <cell r="T40">
            <v>0</v>
          </cell>
          <cell r="U40">
            <v>0</v>
          </cell>
          <cell r="V40">
            <v>0</v>
          </cell>
          <cell r="W40">
            <v>0</v>
          </cell>
          <cell r="X40">
            <v>0</v>
          </cell>
          <cell r="Y40">
            <v>0</v>
          </cell>
          <cell r="Z40">
            <v>0</v>
          </cell>
          <cell r="AA40">
            <v>0</v>
          </cell>
          <cell r="AB40">
            <v>0</v>
          </cell>
          <cell r="AC40">
            <v>0</v>
          </cell>
          <cell r="AD40">
            <v>0</v>
          </cell>
          <cell r="AE40">
            <v>0</v>
          </cell>
          <cell r="AF40">
            <v>0</v>
          </cell>
          <cell r="AG40">
            <v>0</v>
          </cell>
          <cell r="AH40">
            <v>0</v>
          </cell>
          <cell r="AI40">
            <v>0</v>
          </cell>
        </row>
        <row r="41">
          <cell r="B41" t="str">
            <v>65116-L3400</v>
          </cell>
          <cell r="C41" t="str">
            <v>BRKT-PROPELLER SHAFT MTG(AWD)</v>
          </cell>
          <cell r="D41" t="str">
            <v>GN7
C.O</v>
          </cell>
          <cell r="E41">
            <v>0</v>
          </cell>
          <cell r="F41">
            <v>0</v>
          </cell>
          <cell r="G41">
            <v>0</v>
          </cell>
          <cell r="H41">
            <v>0</v>
          </cell>
          <cell r="I41">
            <v>0</v>
          </cell>
          <cell r="J41">
            <v>0</v>
          </cell>
          <cell r="K41">
            <v>0</v>
          </cell>
          <cell r="L41">
            <v>0</v>
          </cell>
          <cell r="M41">
            <v>0</v>
          </cell>
          <cell r="N41">
            <v>0</v>
          </cell>
          <cell r="O41">
            <v>0</v>
          </cell>
          <cell r="P41">
            <v>0</v>
          </cell>
          <cell r="Q41">
            <v>0</v>
          </cell>
          <cell r="R41">
            <v>0</v>
          </cell>
          <cell r="S41">
            <v>0</v>
          </cell>
          <cell r="T41">
            <v>0</v>
          </cell>
          <cell r="U41">
            <v>0</v>
          </cell>
          <cell r="V41">
            <v>0</v>
          </cell>
          <cell r="W41">
            <v>0</v>
          </cell>
          <cell r="X41">
            <v>0</v>
          </cell>
          <cell r="Y41">
            <v>0</v>
          </cell>
          <cell r="Z41">
            <v>0</v>
          </cell>
          <cell r="AA41">
            <v>0</v>
          </cell>
          <cell r="AB41">
            <v>0</v>
          </cell>
          <cell r="AC41">
            <v>0</v>
          </cell>
          <cell r="AD41">
            <v>0</v>
          </cell>
          <cell r="AE41">
            <v>0</v>
          </cell>
          <cell r="AF41">
            <v>0</v>
          </cell>
          <cell r="AG41">
            <v>0</v>
          </cell>
          <cell r="AH41">
            <v>0</v>
          </cell>
          <cell r="AI41">
            <v>0</v>
          </cell>
        </row>
        <row r="42">
          <cell r="B42" t="str">
            <v>65126-L3400</v>
          </cell>
          <cell r="C42" t="str">
            <v>BRKT-PROPELLER SHAFT MTG RR(AWD)</v>
          </cell>
          <cell r="D42" t="str">
            <v>GN7
C.O</v>
          </cell>
          <cell r="E42">
            <v>0</v>
          </cell>
          <cell r="F42">
            <v>0</v>
          </cell>
          <cell r="G42">
            <v>0</v>
          </cell>
          <cell r="H42">
            <v>0</v>
          </cell>
          <cell r="I42">
            <v>0</v>
          </cell>
          <cell r="J42">
            <v>0</v>
          </cell>
          <cell r="K42">
            <v>0</v>
          </cell>
          <cell r="L42">
            <v>0</v>
          </cell>
          <cell r="M42">
            <v>0</v>
          </cell>
          <cell r="N42">
            <v>0</v>
          </cell>
          <cell r="O42">
            <v>0</v>
          </cell>
          <cell r="P42">
            <v>0</v>
          </cell>
          <cell r="Q42">
            <v>0</v>
          </cell>
          <cell r="R42">
            <v>0</v>
          </cell>
          <cell r="S42">
            <v>0</v>
          </cell>
          <cell r="T42">
            <v>0</v>
          </cell>
          <cell r="U42">
            <v>0</v>
          </cell>
          <cell r="V42">
            <v>0</v>
          </cell>
          <cell r="W42">
            <v>0</v>
          </cell>
          <cell r="X42">
            <v>0</v>
          </cell>
          <cell r="Y42">
            <v>0</v>
          </cell>
          <cell r="Z42">
            <v>0</v>
          </cell>
          <cell r="AA42">
            <v>0</v>
          </cell>
          <cell r="AB42">
            <v>0</v>
          </cell>
          <cell r="AC42">
            <v>0</v>
          </cell>
          <cell r="AD42">
            <v>0</v>
          </cell>
          <cell r="AE42">
            <v>0</v>
          </cell>
          <cell r="AF42">
            <v>0</v>
          </cell>
          <cell r="AG42">
            <v>0</v>
          </cell>
          <cell r="AH42">
            <v>0</v>
          </cell>
          <cell r="AI42">
            <v>0</v>
          </cell>
        </row>
        <row r="43">
          <cell r="B43" t="str">
            <v>65131-L1000</v>
          </cell>
          <cell r="C43" t="str">
            <v>REINF-CTR FLOOR (일반.HEV)</v>
          </cell>
          <cell r="D43" t="str">
            <v>DL3</v>
          </cell>
        </row>
        <row r="44">
          <cell r="B44" t="str">
            <v>651M7-L2000</v>
          </cell>
          <cell r="C44" t="str">
            <v>REINF-TUNNEL FR</v>
          </cell>
        </row>
        <row r="45">
          <cell r="B45" t="str">
            <v xml:space="preserve">69152-1W210 </v>
          </cell>
          <cell r="C45" t="str">
            <v>BRKT-RR BUMPER UPR CTR MTG,LH</v>
          </cell>
          <cell r="D45" t="str">
            <v>UB</v>
          </cell>
        </row>
        <row r="46">
          <cell r="B46" t="str">
            <v>69162-1W210</v>
          </cell>
          <cell r="C46" t="str">
            <v>BRKT-RR BUMPER UPR CTR MTG,RH</v>
          </cell>
          <cell r="D46" t="str">
            <v>UB</v>
          </cell>
        </row>
        <row r="47">
          <cell r="B47" t="str">
            <v>69122-EV000</v>
          </cell>
          <cell r="C47" t="str">
            <v>MBR-RR TRANSVERSE</v>
          </cell>
          <cell r="D47" t="str">
            <v>SV</v>
          </cell>
        </row>
        <row r="48">
          <cell r="B48" t="str">
            <v>69116-EV000</v>
          </cell>
          <cell r="C48" t="str">
            <v>REINF-TAILGATE STRIKER</v>
          </cell>
          <cell r="D48" t="str">
            <v>SV</v>
          </cell>
        </row>
        <row r="49">
          <cell r="B49" t="str">
            <v>69156-EV000</v>
          </cell>
          <cell r="C49" t="str">
            <v>BULKHEAD-RR TRANSVERSE, LH</v>
          </cell>
          <cell r="D49" t="str">
            <v>SV</v>
          </cell>
        </row>
        <row r="50">
          <cell r="B50" t="str">
            <v>69166-EV000</v>
          </cell>
          <cell r="C50" t="str">
            <v>BULKHEAD-RR TRANSVERSE, RH</v>
          </cell>
          <cell r="D50" t="str">
            <v>SV</v>
          </cell>
        </row>
        <row r="51">
          <cell r="B51" t="str">
            <v>69139-EV000</v>
          </cell>
          <cell r="C51" t="str">
            <v>BRKT-WIRING MTG</v>
          </cell>
          <cell r="D51" t="str">
            <v>SV</v>
          </cell>
        </row>
      </sheetData>
    </sheetDataSet>
  </externalBook>
</externalLink>
</file>

<file path=xl/externalLinks/externalLink75.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xxl21:alternateUrls>
      <xxl21:absoluteUrl r:id="rId2"/>
    </xxl21:alternateUrls>
    <sheetNames>
      <sheetName val="MBR LH"/>
      <sheetName val="MBR RH"/>
      <sheetName val="PNL 일반"/>
      <sheetName val="PNL 벤"/>
      <sheetName val="L2000"/>
      <sheetName val="L2010"/>
      <sheetName val="L2020"/>
      <sheetName val="L5000"/>
      <sheetName val="L5010"/>
      <sheetName val="L8400"/>
      <sheetName val="0501"/>
      <sheetName val="0502"/>
      <sheetName val="0506"/>
      <sheetName val="0507"/>
      <sheetName val="0508"/>
      <sheetName val="0509"/>
      <sheetName val="0515"/>
      <sheetName val="0516"/>
      <sheetName val="0517"/>
      <sheetName val="0519"/>
      <sheetName val="0520"/>
      <sheetName val="0521"/>
      <sheetName val="0522"/>
      <sheetName val="0523"/>
      <sheetName val="0526"/>
      <sheetName val="0527"/>
      <sheetName val="0528"/>
      <sheetName val="0529"/>
      <sheetName val="0530"/>
      <sheetName val="생산계획"/>
      <sheetName val="대우공업 계획 배포"/>
      <sheetName val="납품수량"/>
      <sheetName val="재고조사"/>
      <sheetName val="재고"/>
    </sheetNames>
    <sheetDataSet>
      <sheetData sheetId="0"/>
      <sheetData sheetId="1"/>
      <sheetData sheetId="2"/>
      <sheetData sheetId="3"/>
      <sheetData sheetId="4"/>
      <sheetData sheetId="5"/>
      <sheetData sheetId="6"/>
      <sheetData sheetId="7"/>
      <sheetData sheetId="8"/>
      <sheetData sheetId="9"/>
      <sheetData sheetId="10"/>
      <sheetData sheetId="11"/>
      <sheetData sheetId="12"/>
      <sheetData sheetId="13"/>
      <sheetData sheetId="14"/>
      <sheetData sheetId="15"/>
      <sheetData sheetId="16"/>
      <sheetData sheetId="17"/>
      <sheetData sheetId="18"/>
      <sheetData sheetId="19"/>
      <sheetData sheetId="20"/>
      <sheetData sheetId="21"/>
      <sheetData sheetId="22"/>
      <sheetData sheetId="23"/>
      <sheetData sheetId="24"/>
      <sheetData sheetId="25"/>
      <sheetData sheetId="26"/>
      <sheetData sheetId="27"/>
      <sheetData sheetId="28"/>
      <sheetData sheetId="29"/>
      <sheetData sheetId="30"/>
      <sheetData sheetId="31">
        <row r="3">
          <cell r="B3" t="str">
            <v>65711-A3000</v>
          </cell>
          <cell r="C3" t="str">
            <v>MBR RR FLR SIDE LH</v>
          </cell>
          <cell r="D3" t="str">
            <v>TAM</v>
          </cell>
          <cell r="E3">
            <v>220</v>
          </cell>
          <cell r="F3">
            <v>220</v>
          </cell>
          <cell r="G3">
            <v>0</v>
          </cell>
          <cell r="H3">
            <v>0</v>
          </cell>
          <cell r="I3">
            <v>0</v>
          </cell>
          <cell r="J3">
            <v>220</v>
          </cell>
          <cell r="K3">
            <v>0</v>
          </cell>
          <cell r="L3">
            <v>165</v>
          </cell>
          <cell r="M3">
            <v>275</v>
          </cell>
          <cell r="N3">
            <v>0</v>
          </cell>
          <cell r="O3">
            <v>0</v>
          </cell>
          <cell r="P3">
            <v>0</v>
          </cell>
          <cell r="Q3">
            <v>0</v>
          </cell>
          <cell r="R3">
            <v>0</v>
          </cell>
          <cell r="S3">
            <v>220</v>
          </cell>
          <cell r="T3">
            <v>165</v>
          </cell>
          <cell r="U3">
            <v>55</v>
          </cell>
          <cell r="V3">
            <v>0</v>
          </cell>
          <cell r="W3">
            <v>165</v>
          </cell>
          <cell r="X3">
            <v>110</v>
          </cell>
          <cell r="Y3">
            <v>165</v>
          </cell>
          <cell r="Z3">
            <v>165</v>
          </cell>
          <cell r="AA3">
            <v>165</v>
          </cell>
          <cell r="AB3">
            <v>0</v>
          </cell>
          <cell r="AC3">
            <v>0</v>
          </cell>
          <cell r="AD3">
            <v>55</v>
          </cell>
          <cell r="AE3">
            <v>0</v>
          </cell>
          <cell r="AF3">
            <v>0</v>
          </cell>
          <cell r="AG3">
            <v>110</v>
          </cell>
          <cell r="AH3">
            <v>110</v>
          </cell>
          <cell r="AI3">
            <v>0</v>
          </cell>
        </row>
        <row r="4">
          <cell r="B4" t="str">
            <v>65721-A3000일반</v>
          </cell>
          <cell r="C4" t="str">
            <v>MBR RR FLR SIDE RH</v>
          </cell>
          <cell r="D4" t="str">
            <v>TAM</v>
          </cell>
          <cell r="E4">
            <v>170</v>
          </cell>
          <cell r="F4">
            <v>170</v>
          </cell>
          <cell r="G4">
            <v>0</v>
          </cell>
          <cell r="H4">
            <v>0</v>
          </cell>
          <cell r="I4">
            <v>0</v>
          </cell>
          <cell r="J4">
            <v>170</v>
          </cell>
          <cell r="K4">
            <v>85</v>
          </cell>
          <cell r="L4">
            <v>255</v>
          </cell>
          <cell r="M4">
            <v>85</v>
          </cell>
          <cell r="N4">
            <v>0</v>
          </cell>
          <cell r="O4">
            <v>0</v>
          </cell>
          <cell r="P4">
            <v>0</v>
          </cell>
          <cell r="Q4">
            <v>0</v>
          </cell>
          <cell r="R4">
            <v>0</v>
          </cell>
          <cell r="S4">
            <v>170</v>
          </cell>
          <cell r="T4">
            <v>170</v>
          </cell>
          <cell r="U4">
            <v>85</v>
          </cell>
          <cell r="V4">
            <v>0</v>
          </cell>
          <cell r="W4">
            <v>170</v>
          </cell>
          <cell r="X4">
            <v>85</v>
          </cell>
          <cell r="Y4">
            <v>170</v>
          </cell>
          <cell r="Z4">
            <v>255</v>
          </cell>
          <cell r="AA4">
            <v>170</v>
          </cell>
          <cell r="AB4">
            <v>0</v>
          </cell>
          <cell r="AC4">
            <v>0</v>
          </cell>
          <cell r="AD4">
            <v>0</v>
          </cell>
          <cell r="AE4">
            <v>0</v>
          </cell>
          <cell r="AF4">
            <v>0</v>
          </cell>
          <cell r="AG4">
            <v>170</v>
          </cell>
          <cell r="AH4">
            <v>85</v>
          </cell>
          <cell r="AI4">
            <v>0</v>
          </cell>
        </row>
        <row r="5">
          <cell r="B5" t="str">
            <v>65511-A3000</v>
          </cell>
          <cell r="C5" t="str">
            <v>PNL ASSY RR FLR FE 일반</v>
          </cell>
          <cell r="D5" t="str">
            <v>TAM</v>
          </cell>
          <cell r="E5">
            <v>120</v>
          </cell>
          <cell r="F5">
            <v>200</v>
          </cell>
          <cell r="G5">
            <v>0</v>
          </cell>
          <cell r="H5">
            <v>0</v>
          </cell>
          <cell r="I5">
            <v>0</v>
          </cell>
          <cell r="J5">
            <v>160</v>
          </cell>
          <cell r="K5">
            <v>120</v>
          </cell>
          <cell r="L5">
            <v>160</v>
          </cell>
          <cell r="M5">
            <v>200</v>
          </cell>
          <cell r="N5">
            <v>0</v>
          </cell>
          <cell r="O5">
            <v>0</v>
          </cell>
          <cell r="P5">
            <v>0</v>
          </cell>
          <cell r="Q5">
            <v>0</v>
          </cell>
          <cell r="R5">
            <v>0</v>
          </cell>
          <cell r="S5">
            <v>220</v>
          </cell>
          <cell r="T5">
            <v>120</v>
          </cell>
          <cell r="U5">
            <v>0</v>
          </cell>
          <cell r="V5">
            <v>0</v>
          </cell>
          <cell r="W5">
            <v>120</v>
          </cell>
          <cell r="X5">
            <v>120</v>
          </cell>
          <cell r="Y5">
            <v>140</v>
          </cell>
          <cell r="Z5">
            <v>120</v>
          </cell>
          <cell r="AA5">
            <v>160</v>
          </cell>
          <cell r="AB5">
            <v>0</v>
          </cell>
          <cell r="AC5">
            <v>0</v>
          </cell>
          <cell r="AD5">
            <v>0</v>
          </cell>
          <cell r="AE5">
            <v>80</v>
          </cell>
          <cell r="AF5">
            <v>0</v>
          </cell>
          <cell r="AG5">
            <v>40</v>
          </cell>
          <cell r="AH5">
            <v>120</v>
          </cell>
          <cell r="AI5">
            <v>0</v>
          </cell>
        </row>
        <row r="6">
          <cell r="B6" t="str">
            <v>65511-A3500</v>
          </cell>
          <cell r="C6" t="str">
            <v>PNL ASSY RR FLR FR VEN</v>
          </cell>
          <cell r="D6" t="str">
            <v>TAM</v>
          </cell>
          <cell r="E6">
            <v>40</v>
          </cell>
          <cell r="F6">
            <v>40</v>
          </cell>
          <cell r="G6">
            <v>0</v>
          </cell>
          <cell r="H6">
            <v>0</v>
          </cell>
          <cell r="I6">
            <v>0</v>
          </cell>
          <cell r="J6">
            <v>60</v>
          </cell>
          <cell r="K6">
            <v>0</v>
          </cell>
          <cell r="L6">
            <v>40</v>
          </cell>
          <cell r="M6">
            <v>60</v>
          </cell>
          <cell r="N6">
            <v>0</v>
          </cell>
          <cell r="O6">
            <v>0</v>
          </cell>
          <cell r="P6">
            <v>0</v>
          </cell>
          <cell r="Q6">
            <v>0</v>
          </cell>
          <cell r="R6">
            <v>0</v>
          </cell>
          <cell r="S6">
            <v>20</v>
          </cell>
          <cell r="T6">
            <v>0</v>
          </cell>
          <cell r="U6">
            <v>0</v>
          </cell>
          <cell r="V6">
            <v>0</v>
          </cell>
          <cell r="W6">
            <v>40</v>
          </cell>
          <cell r="X6">
            <v>60</v>
          </cell>
          <cell r="Y6">
            <v>0</v>
          </cell>
          <cell r="Z6">
            <v>20</v>
          </cell>
          <cell r="AA6">
            <v>0</v>
          </cell>
          <cell r="AB6">
            <v>0</v>
          </cell>
          <cell r="AC6">
            <v>0</v>
          </cell>
          <cell r="AD6">
            <v>0</v>
          </cell>
          <cell r="AE6">
            <v>40</v>
          </cell>
          <cell r="AF6">
            <v>0</v>
          </cell>
          <cell r="AG6">
            <v>0</v>
          </cell>
          <cell r="AH6">
            <v>0</v>
          </cell>
          <cell r="AI6">
            <v>0</v>
          </cell>
        </row>
        <row r="7">
          <cell r="B7" t="str">
            <v>65711-1Y010</v>
          </cell>
          <cell r="C7" t="str">
            <v>MBR RR FLR SIDE LH _ CKD용</v>
          </cell>
          <cell r="D7" t="str">
            <v>TA</v>
          </cell>
          <cell r="E7">
            <v>0</v>
          </cell>
          <cell r="F7">
            <v>0</v>
          </cell>
          <cell r="G7">
            <v>0</v>
          </cell>
          <cell r="H7">
            <v>0</v>
          </cell>
          <cell r="I7">
            <v>0</v>
          </cell>
          <cell r="J7">
            <v>0</v>
          </cell>
          <cell r="K7">
            <v>0</v>
          </cell>
          <cell r="L7">
            <v>0</v>
          </cell>
          <cell r="M7">
            <v>0</v>
          </cell>
          <cell r="N7">
            <v>0</v>
          </cell>
          <cell r="O7">
            <v>0</v>
          </cell>
          <cell r="P7">
            <v>0</v>
          </cell>
          <cell r="Q7">
            <v>0</v>
          </cell>
          <cell r="R7">
            <v>0</v>
          </cell>
          <cell r="S7">
            <v>0</v>
          </cell>
          <cell r="T7">
            <v>0</v>
          </cell>
          <cell r="U7">
            <v>0</v>
          </cell>
          <cell r="V7">
            <v>0</v>
          </cell>
          <cell r="W7">
            <v>0</v>
          </cell>
          <cell r="X7">
            <v>0</v>
          </cell>
          <cell r="Y7">
            <v>0</v>
          </cell>
          <cell r="Z7">
            <v>0</v>
          </cell>
          <cell r="AA7">
            <v>0</v>
          </cell>
          <cell r="AB7">
            <v>0</v>
          </cell>
          <cell r="AC7">
            <v>0</v>
          </cell>
          <cell r="AD7">
            <v>0</v>
          </cell>
          <cell r="AE7">
            <v>0</v>
          </cell>
          <cell r="AF7">
            <v>0</v>
          </cell>
          <cell r="AG7">
            <v>0</v>
          </cell>
          <cell r="AH7">
            <v>0</v>
          </cell>
          <cell r="AI7">
            <v>0</v>
          </cell>
        </row>
        <row r="8">
          <cell r="B8" t="str">
            <v>65721-1Y010</v>
          </cell>
          <cell r="C8" t="str">
            <v>MBR RR FLR SIDE RH _ CKD용</v>
          </cell>
          <cell r="D8" t="str">
            <v>TA</v>
          </cell>
          <cell r="E8">
            <v>0</v>
          </cell>
          <cell r="F8">
            <v>0</v>
          </cell>
          <cell r="G8">
            <v>0</v>
          </cell>
          <cell r="H8">
            <v>0</v>
          </cell>
          <cell r="I8">
            <v>0</v>
          </cell>
          <cell r="J8">
            <v>0</v>
          </cell>
          <cell r="K8">
            <v>0</v>
          </cell>
          <cell r="L8">
            <v>0</v>
          </cell>
          <cell r="M8">
            <v>0</v>
          </cell>
          <cell r="N8">
            <v>0</v>
          </cell>
          <cell r="O8">
            <v>0</v>
          </cell>
          <cell r="P8">
            <v>0</v>
          </cell>
          <cell r="Q8">
            <v>0</v>
          </cell>
          <cell r="R8">
            <v>0</v>
          </cell>
          <cell r="S8">
            <v>0</v>
          </cell>
          <cell r="T8">
            <v>0</v>
          </cell>
          <cell r="U8">
            <v>0</v>
          </cell>
          <cell r="V8">
            <v>0</v>
          </cell>
          <cell r="W8">
            <v>0</v>
          </cell>
          <cell r="X8">
            <v>0</v>
          </cell>
          <cell r="Y8">
            <v>0</v>
          </cell>
          <cell r="Z8">
            <v>0</v>
          </cell>
          <cell r="AA8">
            <v>0</v>
          </cell>
          <cell r="AB8">
            <v>0</v>
          </cell>
          <cell r="AC8">
            <v>0</v>
          </cell>
          <cell r="AD8">
            <v>0</v>
          </cell>
          <cell r="AE8">
            <v>0</v>
          </cell>
          <cell r="AF8">
            <v>0</v>
          </cell>
          <cell r="AG8">
            <v>0</v>
          </cell>
          <cell r="AH8">
            <v>0</v>
          </cell>
          <cell r="AI8">
            <v>0</v>
          </cell>
        </row>
        <row r="9">
          <cell r="B9" t="str">
            <v>65711-E2510</v>
          </cell>
          <cell r="C9" t="str">
            <v>MBR SIDE LH</v>
          </cell>
          <cell r="D9" t="str">
            <v>BEV</v>
          </cell>
          <cell r="E9">
            <v>0</v>
          </cell>
          <cell r="F9">
            <v>0</v>
          </cell>
          <cell r="G9">
            <v>0</v>
          </cell>
          <cell r="H9">
            <v>0</v>
          </cell>
          <cell r="I9">
            <v>0</v>
          </cell>
          <cell r="J9">
            <v>0</v>
          </cell>
          <cell r="K9">
            <v>0</v>
          </cell>
          <cell r="L9">
            <v>0</v>
          </cell>
          <cell r="M9">
            <v>0</v>
          </cell>
          <cell r="N9">
            <v>0</v>
          </cell>
          <cell r="O9">
            <v>0</v>
          </cell>
          <cell r="P9">
            <v>0</v>
          </cell>
          <cell r="Q9">
            <v>0</v>
          </cell>
          <cell r="R9">
            <v>0</v>
          </cell>
          <cell r="S9">
            <v>85</v>
          </cell>
          <cell r="T9">
            <v>0</v>
          </cell>
          <cell r="U9">
            <v>170</v>
          </cell>
          <cell r="V9">
            <v>0</v>
          </cell>
          <cell r="W9">
            <v>0</v>
          </cell>
          <cell r="X9">
            <v>0</v>
          </cell>
          <cell r="Y9">
            <v>85</v>
          </cell>
          <cell r="Z9">
            <v>0</v>
          </cell>
          <cell r="AA9">
            <v>85</v>
          </cell>
          <cell r="AB9">
            <v>0</v>
          </cell>
          <cell r="AC9">
            <v>0</v>
          </cell>
          <cell r="AD9">
            <v>170</v>
          </cell>
          <cell r="AE9">
            <v>85</v>
          </cell>
          <cell r="AF9">
            <v>170</v>
          </cell>
          <cell r="AG9">
            <v>85</v>
          </cell>
          <cell r="AH9">
            <v>0</v>
          </cell>
          <cell r="AI9">
            <v>0</v>
          </cell>
        </row>
        <row r="10">
          <cell r="B10" t="str">
            <v>65721-A3000'</v>
          </cell>
          <cell r="C10" t="str">
            <v>MBR SIDE RH BEV</v>
          </cell>
          <cell r="D10" t="str">
            <v>BEV</v>
          </cell>
          <cell r="E10">
            <v>0</v>
          </cell>
          <cell r="F10">
            <v>0</v>
          </cell>
          <cell r="G10">
            <v>0</v>
          </cell>
          <cell r="H10">
            <v>0</v>
          </cell>
          <cell r="I10">
            <v>0</v>
          </cell>
          <cell r="J10">
            <v>0</v>
          </cell>
          <cell r="K10">
            <v>0</v>
          </cell>
          <cell r="L10">
            <v>0</v>
          </cell>
          <cell r="M10">
            <v>0</v>
          </cell>
          <cell r="N10">
            <v>0</v>
          </cell>
          <cell r="O10">
            <v>0</v>
          </cell>
          <cell r="P10">
            <v>0</v>
          </cell>
          <cell r="Q10">
            <v>0</v>
          </cell>
          <cell r="R10">
            <v>0</v>
          </cell>
          <cell r="S10">
            <v>85</v>
          </cell>
          <cell r="T10">
            <v>0</v>
          </cell>
          <cell r="U10">
            <v>85</v>
          </cell>
          <cell r="V10">
            <v>0</v>
          </cell>
          <cell r="W10">
            <v>0</v>
          </cell>
          <cell r="X10">
            <v>85</v>
          </cell>
          <cell r="Y10">
            <v>85</v>
          </cell>
          <cell r="Z10">
            <v>0</v>
          </cell>
          <cell r="AA10">
            <v>85</v>
          </cell>
          <cell r="AB10">
            <v>0</v>
          </cell>
          <cell r="AC10">
            <v>0</v>
          </cell>
          <cell r="AD10">
            <v>170</v>
          </cell>
          <cell r="AE10">
            <v>85</v>
          </cell>
          <cell r="AF10">
            <v>85</v>
          </cell>
          <cell r="AG10">
            <v>85</v>
          </cell>
          <cell r="AH10">
            <v>85</v>
          </cell>
          <cell r="AI10">
            <v>0</v>
          </cell>
        </row>
        <row r="11">
          <cell r="B11" t="str">
            <v>65510-E2510</v>
          </cell>
          <cell r="C11" t="str">
            <v>RR FLOOR 일반</v>
          </cell>
          <cell r="D11" t="str">
            <v>BEV</v>
          </cell>
          <cell r="E11">
            <v>0</v>
          </cell>
          <cell r="F11">
            <v>0</v>
          </cell>
          <cell r="G11">
            <v>0</v>
          </cell>
          <cell r="H11">
            <v>0</v>
          </cell>
          <cell r="I11">
            <v>0</v>
          </cell>
          <cell r="J11">
            <v>0</v>
          </cell>
          <cell r="K11">
            <v>0</v>
          </cell>
          <cell r="L11">
            <v>0</v>
          </cell>
          <cell r="M11">
            <v>0</v>
          </cell>
          <cell r="N11">
            <v>0</v>
          </cell>
          <cell r="O11">
            <v>0</v>
          </cell>
          <cell r="P11">
            <v>0</v>
          </cell>
          <cell r="Q11">
            <v>0</v>
          </cell>
          <cell r="R11">
            <v>0</v>
          </cell>
          <cell r="S11">
            <v>40</v>
          </cell>
          <cell r="T11">
            <v>60</v>
          </cell>
          <cell r="U11">
            <v>60</v>
          </cell>
          <cell r="V11">
            <v>0</v>
          </cell>
          <cell r="W11">
            <v>20</v>
          </cell>
          <cell r="X11">
            <v>40</v>
          </cell>
          <cell r="Y11">
            <v>40</v>
          </cell>
          <cell r="Z11">
            <v>40</v>
          </cell>
          <cell r="AA11">
            <v>100</v>
          </cell>
          <cell r="AB11">
            <v>0</v>
          </cell>
          <cell r="AC11">
            <v>0</v>
          </cell>
          <cell r="AD11">
            <v>120</v>
          </cell>
          <cell r="AE11">
            <v>80</v>
          </cell>
          <cell r="AF11">
            <v>120</v>
          </cell>
          <cell r="AG11">
            <v>100</v>
          </cell>
          <cell r="AH11">
            <v>80</v>
          </cell>
          <cell r="AI11">
            <v>0</v>
          </cell>
        </row>
        <row r="12">
          <cell r="B12" t="str">
            <v>65510-E2520</v>
          </cell>
          <cell r="C12" t="str">
            <v>RR FLOOR VEN</v>
          </cell>
          <cell r="D12" t="str">
            <v>BEV</v>
          </cell>
          <cell r="E12">
            <v>0</v>
          </cell>
          <cell r="F12">
            <v>0</v>
          </cell>
          <cell r="G12">
            <v>0</v>
          </cell>
          <cell r="H12">
            <v>0</v>
          </cell>
          <cell r="I12">
            <v>0</v>
          </cell>
          <cell r="J12">
            <v>0</v>
          </cell>
          <cell r="K12">
            <v>0</v>
          </cell>
          <cell r="L12">
            <v>0</v>
          </cell>
          <cell r="M12">
            <v>0</v>
          </cell>
          <cell r="N12">
            <v>0</v>
          </cell>
          <cell r="O12">
            <v>0</v>
          </cell>
          <cell r="P12">
            <v>0</v>
          </cell>
          <cell r="Q12">
            <v>0</v>
          </cell>
          <cell r="R12">
            <v>0</v>
          </cell>
          <cell r="S12">
            <v>0</v>
          </cell>
          <cell r="T12">
            <v>40</v>
          </cell>
          <cell r="U12">
            <v>40</v>
          </cell>
          <cell r="V12">
            <v>0</v>
          </cell>
          <cell r="W12">
            <v>0</v>
          </cell>
          <cell r="X12">
            <v>0</v>
          </cell>
          <cell r="Y12">
            <v>20</v>
          </cell>
          <cell r="Z12">
            <v>0</v>
          </cell>
          <cell r="AA12">
            <v>0</v>
          </cell>
          <cell r="AB12">
            <v>0</v>
          </cell>
          <cell r="AC12">
            <v>0</v>
          </cell>
          <cell r="AD12">
            <v>0</v>
          </cell>
          <cell r="AE12">
            <v>20</v>
          </cell>
          <cell r="AF12">
            <v>0</v>
          </cell>
          <cell r="AG12">
            <v>0</v>
          </cell>
          <cell r="AH12">
            <v>0</v>
          </cell>
          <cell r="AI12">
            <v>0</v>
          </cell>
        </row>
        <row r="13">
          <cell r="B13" t="str">
            <v>657A5-E2510</v>
          </cell>
          <cell r="C13" t="str">
            <v>BATTERY MT'G LH (영재정공용)</v>
          </cell>
          <cell r="D13" t="str">
            <v>BEV</v>
          </cell>
          <cell r="E13">
            <v>0</v>
          </cell>
          <cell r="F13">
            <v>0</v>
          </cell>
          <cell r="G13">
            <v>0</v>
          </cell>
          <cell r="H13">
            <v>0</v>
          </cell>
          <cell r="I13">
            <v>0</v>
          </cell>
          <cell r="J13">
            <v>0</v>
          </cell>
          <cell r="K13">
            <v>300</v>
          </cell>
          <cell r="L13">
            <v>0</v>
          </cell>
          <cell r="M13">
            <v>0</v>
          </cell>
          <cell r="N13">
            <v>0</v>
          </cell>
          <cell r="O13">
            <v>0</v>
          </cell>
          <cell r="P13">
            <v>0</v>
          </cell>
          <cell r="Q13">
            <v>0</v>
          </cell>
          <cell r="R13">
            <v>0</v>
          </cell>
          <cell r="S13">
            <v>0</v>
          </cell>
          <cell r="T13">
            <v>300</v>
          </cell>
          <cell r="U13">
            <v>0</v>
          </cell>
          <cell r="V13">
            <v>0</v>
          </cell>
          <cell r="W13">
            <v>0</v>
          </cell>
          <cell r="X13">
            <v>0</v>
          </cell>
          <cell r="Y13">
            <v>300</v>
          </cell>
          <cell r="Z13">
            <v>0</v>
          </cell>
          <cell r="AA13">
            <v>0</v>
          </cell>
          <cell r="AB13">
            <v>0</v>
          </cell>
          <cell r="AC13">
            <v>0</v>
          </cell>
          <cell r="AD13">
            <v>0</v>
          </cell>
          <cell r="AE13">
            <v>0</v>
          </cell>
          <cell r="AF13">
            <v>300</v>
          </cell>
          <cell r="AG13">
            <v>0</v>
          </cell>
          <cell r="AH13">
            <v>0</v>
          </cell>
          <cell r="AI13">
            <v>0</v>
          </cell>
        </row>
        <row r="14">
          <cell r="B14" t="str">
            <v>657B5-E2510</v>
          </cell>
          <cell r="C14" t="str">
            <v>BATTERY MT'G RH (영재정공용)</v>
          </cell>
          <cell r="D14" t="str">
            <v>BEV</v>
          </cell>
          <cell r="E14">
            <v>0</v>
          </cell>
          <cell r="F14">
            <v>0</v>
          </cell>
          <cell r="G14">
            <v>0</v>
          </cell>
          <cell r="H14">
            <v>0</v>
          </cell>
          <cell r="I14">
            <v>0</v>
          </cell>
          <cell r="J14">
            <v>0</v>
          </cell>
          <cell r="K14">
            <v>300</v>
          </cell>
          <cell r="L14">
            <v>0</v>
          </cell>
          <cell r="M14">
            <v>0</v>
          </cell>
          <cell r="N14">
            <v>0</v>
          </cell>
          <cell r="O14">
            <v>0</v>
          </cell>
          <cell r="P14">
            <v>0</v>
          </cell>
          <cell r="Q14">
            <v>0</v>
          </cell>
          <cell r="R14">
            <v>0</v>
          </cell>
          <cell r="S14">
            <v>0</v>
          </cell>
          <cell r="T14">
            <v>300</v>
          </cell>
          <cell r="U14">
            <v>0</v>
          </cell>
          <cell r="V14">
            <v>0</v>
          </cell>
          <cell r="W14">
            <v>0</v>
          </cell>
          <cell r="X14">
            <v>0</v>
          </cell>
          <cell r="Y14">
            <v>300</v>
          </cell>
          <cell r="Z14">
            <v>0</v>
          </cell>
          <cell r="AA14">
            <v>0</v>
          </cell>
          <cell r="AB14">
            <v>0</v>
          </cell>
          <cell r="AC14">
            <v>0</v>
          </cell>
          <cell r="AD14">
            <v>0</v>
          </cell>
          <cell r="AE14">
            <v>0</v>
          </cell>
          <cell r="AF14">
            <v>300</v>
          </cell>
          <cell r="AG14">
            <v>0</v>
          </cell>
          <cell r="AH14">
            <v>0</v>
          </cell>
          <cell r="AI14">
            <v>0</v>
          </cell>
        </row>
        <row r="15">
          <cell r="B15" t="str">
            <v>65721-A3000</v>
          </cell>
          <cell r="C15" t="str">
            <v>일반 + BEV</v>
          </cell>
          <cell r="E15">
            <v>170</v>
          </cell>
          <cell r="F15">
            <v>170</v>
          </cell>
          <cell r="G15">
            <v>0</v>
          </cell>
          <cell r="H15">
            <v>0</v>
          </cell>
          <cell r="I15">
            <v>0</v>
          </cell>
          <cell r="J15">
            <v>170</v>
          </cell>
          <cell r="K15">
            <v>85</v>
          </cell>
          <cell r="L15">
            <v>255</v>
          </cell>
          <cell r="M15">
            <v>85</v>
          </cell>
          <cell r="N15">
            <v>0</v>
          </cell>
          <cell r="O15">
            <v>0</v>
          </cell>
          <cell r="P15">
            <v>0</v>
          </cell>
          <cell r="Q15">
            <v>0</v>
          </cell>
          <cell r="R15">
            <v>0</v>
          </cell>
          <cell r="S15">
            <v>255</v>
          </cell>
          <cell r="T15">
            <v>170</v>
          </cell>
          <cell r="U15">
            <v>170</v>
          </cell>
          <cell r="V15">
            <v>0</v>
          </cell>
          <cell r="W15">
            <v>170</v>
          </cell>
          <cell r="X15">
            <v>170</v>
          </cell>
          <cell r="Y15">
            <v>255</v>
          </cell>
          <cell r="Z15">
            <v>255</v>
          </cell>
          <cell r="AA15">
            <v>255</v>
          </cell>
          <cell r="AB15">
            <v>0</v>
          </cell>
          <cell r="AC15">
            <v>0</v>
          </cell>
          <cell r="AD15">
            <v>170</v>
          </cell>
          <cell r="AE15">
            <v>85</v>
          </cell>
          <cell r="AF15">
            <v>85</v>
          </cell>
          <cell r="AG15">
            <v>255</v>
          </cell>
          <cell r="AH15">
            <v>170</v>
          </cell>
          <cell r="AI15">
            <v>0</v>
          </cell>
        </row>
        <row r="16">
          <cell r="B16" t="str">
            <v>65630-L2000</v>
          </cell>
          <cell r="C16" t="str">
            <v xml:space="preserve">일반 (BENCH)_흰색            </v>
          </cell>
          <cell r="D16" t="str">
            <v>DL3</v>
          </cell>
          <cell r="E16">
            <v>0</v>
          </cell>
          <cell r="F16">
            <v>0</v>
          </cell>
          <cell r="G16">
            <v>0</v>
          </cell>
          <cell r="H16">
            <v>0</v>
          </cell>
          <cell r="I16">
            <v>0</v>
          </cell>
          <cell r="J16">
            <v>0</v>
          </cell>
          <cell r="K16">
            <v>0</v>
          </cell>
          <cell r="L16">
            <v>40</v>
          </cell>
          <cell r="M16">
            <v>80</v>
          </cell>
          <cell r="N16">
            <v>0</v>
          </cell>
          <cell r="O16">
            <v>0</v>
          </cell>
          <cell r="P16">
            <v>0</v>
          </cell>
          <cell r="Q16">
            <v>0</v>
          </cell>
          <cell r="R16">
            <v>0</v>
          </cell>
          <cell r="S16">
            <v>100</v>
          </cell>
          <cell r="T16">
            <v>160</v>
          </cell>
          <cell r="U16">
            <v>0</v>
          </cell>
          <cell r="V16">
            <v>0</v>
          </cell>
          <cell r="W16">
            <v>120</v>
          </cell>
          <cell r="X16">
            <v>120</v>
          </cell>
          <cell r="Y16">
            <v>60</v>
          </cell>
          <cell r="Z16">
            <v>180</v>
          </cell>
          <cell r="AA16">
            <v>120</v>
          </cell>
          <cell r="AB16">
            <v>0</v>
          </cell>
          <cell r="AC16">
            <v>0</v>
          </cell>
          <cell r="AD16">
            <v>120</v>
          </cell>
          <cell r="AE16">
            <v>120</v>
          </cell>
          <cell r="AF16">
            <v>120</v>
          </cell>
          <cell r="AG16">
            <v>80</v>
          </cell>
          <cell r="AH16">
            <v>80</v>
          </cell>
          <cell r="AI16">
            <v>0</v>
          </cell>
        </row>
        <row r="17">
          <cell r="B17" t="str">
            <v>65630-L2010</v>
          </cell>
          <cell r="C17" t="str">
            <v xml:space="preserve">일반 (FOLD'G)_흰색               </v>
          </cell>
          <cell r="D17" t="str">
            <v>DL3</v>
          </cell>
          <cell r="E17">
            <v>0</v>
          </cell>
          <cell r="F17">
            <v>320</v>
          </cell>
          <cell r="G17">
            <v>0</v>
          </cell>
          <cell r="H17">
            <v>0</v>
          </cell>
          <cell r="I17">
            <v>0</v>
          </cell>
          <cell r="J17">
            <v>0</v>
          </cell>
          <cell r="K17">
            <v>360</v>
          </cell>
          <cell r="L17">
            <v>320</v>
          </cell>
          <cell r="M17">
            <v>280</v>
          </cell>
          <cell r="N17">
            <v>0</v>
          </cell>
          <cell r="O17">
            <v>0</v>
          </cell>
          <cell r="P17">
            <v>0</v>
          </cell>
          <cell r="Q17">
            <v>0</v>
          </cell>
          <cell r="R17">
            <v>0</v>
          </cell>
          <cell r="S17">
            <v>260</v>
          </cell>
          <cell r="T17">
            <v>440</v>
          </cell>
          <cell r="U17">
            <v>0</v>
          </cell>
          <cell r="V17">
            <v>0</v>
          </cell>
          <cell r="W17">
            <v>180</v>
          </cell>
          <cell r="X17">
            <v>360</v>
          </cell>
          <cell r="Y17">
            <v>400</v>
          </cell>
          <cell r="Z17">
            <v>300</v>
          </cell>
          <cell r="AA17">
            <v>400</v>
          </cell>
          <cell r="AB17">
            <v>0</v>
          </cell>
          <cell r="AC17">
            <v>0</v>
          </cell>
          <cell r="AD17">
            <v>240</v>
          </cell>
          <cell r="AE17">
            <v>360</v>
          </cell>
          <cell r="AF17">
            <v>360</v>
          </cell>
          <cell r="AG17">
            <v>240</v>
          </cell>
          <cell r="AH17">
            <v>120</v>
          </cell>
          <cell r="AI17">
            <v>0</v>
          </cell>
        </row>
        <row r="18">
          <cell r="B18" t="str">
            <v>65630-L2020</v>
          </cell>
          <cell r="C18" t="str">
            <v xml:space="preserve">일반 (LPI)_파란                      </v>
          </cell>
          <cell r="D18" t="str">
            <v>DL3</v>
          </cell>
          <cell r="E18">
            <v>0</v>
          </cell>
          <cell r="F18">
            <v>40</v>
          </cell>
          <cell r="G18">
            <v>0</v>
          </cell>
          <cell r="H18">
            <v>0</v>
          </cell>
          <cell r="I18">
            <v>0</v>
          </cell>
          <cell r="J18">
            <v>0</v>
          </cell>
          <cell r="K18">
            <v>40</v>
          </cell>
          <cell r="L18">
            <v>0</v>
          </cell>
          <cell r="M18">
            <v>0</v>
          </cell>
          <cell r="N18">
            <v>0</v>
          </cell>
          <cell r="O18">
            <v>0</v>
          </cell>
          <cell r="P18">
            <v>0</v>
          </cell>
          <cell r="Q18">
            <v>0</v>
          </cell>
          <cell r="R18">
            <v>0</v>
          </cell>
          <cell r="S18">
            <v>80</v>
          </cell>
          <cell r="T18">
            <v>40</v>
          </cell>
          <cell r="U18">
            <v>0</v>
          </cell>
          <cell r="V18">
            <v>0</v>
          </cell>
          <cell r="W18">
            <v>40</v>
          </cell>
          <cell r="X18">
            <v>120</v>
          </cell>
          <cell r="Y18">
            <v>80</v>
          </cell>
          <cell r="Z18">
            <v>120</v>
          </cell>
          <cell r="AA18">
            <v>120</v>
          </cell>
          <cell r="AB18">
            <v>0</v>
          </cell>
          <cell r="AC18">
            <v>0</v>
          </cell>
          <cell r="AD18">
            <v>120</v>
          </cell>
          <cell r="AE18">
            <v>80</v>
          </cell>
          <cell r="AF18">
            <v>40</v>
          </cell>
          <cell r="AG18">
            <v>40</v>
          </cell>
          <cell r="AH18">
            <v>60</v>
          </cell>
          <cell r="AI18">
            <v>0</v>
          </cell>
        </row>
        <row r="19">
          <cell r="B19" t="str">
            <v>65630-L5000</v>
          </cell>
          <cell r="C19" t="str">
            <v xml:space="preserve">HEV (BENCH)_노랑                   </v>
          </cell>
          <cell r="D19" t="str">
            <v>DL3</v>
          </cell>
          <cell r="E19">
            <v>0</v>
          </cell>
          <cell r="F19">
            <v>120</v>
          </cell>
          <cell r="G19">
            <v>0</v>
          </cell>
          <cell r="H19">
            <v>0</v>
          </cell>
          <cell r="I19">
            <v>0</v>
          </cell>
          <cell r="J19">
            <v>0</v>
          </cell>
          <cell r="K19">
            <v>0</v>
          </cell>
          <cell r="L19">
            <v>80</v>
          </cell>
          <cell r="M19">
            <v>80</v>
          </cell>
          <cell r="N19">
            <v>0</v>
          </cell>
          <cell r="O19">
            <v>0</v>
          </cell>
          <cell r="P19">
            <v>0</v>
          </cell>
          <cell r="Q19">
            <v>0</v>
          </cell>
          <cell r="R19">
            <v>0</v>
          </cell>
          <cell r="S19">
            <v>80</v>
          </cell>
          <cell r="T19">
            <v>0</v>
          </cell>
          <cell r="U19">
            <v>0</v>
          </cell>
          <cell r="V19">
            <v>0</v>
          </cell>
          <cell r="W19">
            <v>60</v>
          </cell>
          <cell r="X19">
            <v>140</v>
          </cell>
          <cell r="Y19">
            <v>20</v>
          </cell>
          <cell r="Z19">
            <v>20</v>
          </cell>
          <cell r="AA19">
            <v>80</v>
          </cell>
          <cell r="AB19">
            <v>0</v>
          </cell>
          <cell r="AC19">
            <v>0</v>
          </cell>
          <cell r="AD19">
            <v>80</v>
          </cell>
          <cell r="AE19">
            <v>80</v>
          </cell>
          <cell r="AF19">
            <v>80</v>
          </cell>
          <cell r="AG19">
            <v>120</v>
          </cell>
          <cell r="AH19">
            <v>60</v>
          </cell>
          <cell r="AI19">
            <v>0</v>
          </cell>
        </row>
        <row r="20">
          <cell r="B20" t="str">
            <v>65630-L5010</v>
          </cell>
          <cell r="C20" t="str">
            <v xml:space="preserve">HEV (FOLD'S)_노랑        </v>
          </cell>
          <cell r="D20" t="str">
            <v>DL3</v>
          </cell>
          <cell r="E20">
            <v>0</v>
          </cell>
          <cell r="F20">
            <v>0</v>
          </cell>
          <cell r="G20">
            <v>0</v>
          </cell>
          <cell r="H20">
            <v>0</v>
          </cell>
          <cell r="I20">
            <v>0</v>
          </cell>
          <cell r="J20">
            <v>0</v>
          </cell>
          <cell r="K20">
            <v>40</v>
          </cell>
          <cell r="L20">
            <v>0</v>
          </cell>
          <cell r="M20">
            <v>0</v>
          </cell>
          <cell r="N20">
            <v>0</v>
          </cell>
          <cell r="O20">
            <v>0</v>
          </cell>
          <cell r="P20">
            <v>0</v>
          </cell>
          <cell r="Q20">
            <v>0</v>
          </cell>
          <cell r="R20">
            <v>0</v>
          </cell>
          <cell r="S20">
            <v>40</v>
          </cell>
          <cell r="T20">
            <v>40</v>
          </cell>
          <cell r="U20">
            <v>0</v>
          </cell>
          <cell r="V20">
            <v>0</v>
          </cell>
          <cell r="W20">
            <v>0</v>
          </cell>
          <cell r="X20">
            <v>40</v>
          </cell>
          <cell r="Y20">
            <v>0</v>
          </cell>
          <cell r="Z20">
            <v>40</v>
          </cell>
          <cell r="AA20">
            <v>0</v>
          </cell>
          <cell r="AB20">
            <v>0</v>
          </cell>
          <cell r="AC20">
            <v>0</v>
          </cell>
          <cell r="AD20">
            <v>80</v>
          </cell>
          <cell r="AE20">
            <v>0</v>
          </cell>
          <cell r="AF20">
            <v>40</v>
          </cell>
          <cell r="AG20">
            <v>40</v>
          </cell>
          <cell r="AH20">
            <v>0</v>
          </cell>
          <cell r="AI20">
            <v>0</v>
          </cell>
        </row>
        <row r="21">
          <cell r="B21" t="str">
            <v>65630-L8400</v>
          </cell>
          <cell r="C21" t="str">
            <v xml:space="preserve">HEV (AWD)_보라               </v>
          </cell>
          <cell r="D21" t="str">
            <v>GL3</v>
          </cell>
          <cell r="E21">
            <v>0</v>
          </cell>
          <cell r="F21">
            <v>0</v>
          </cell>
          <cell r="G21">
            <v>0</v>
          </cell>
          <cell r="H21">
            <v>0</v>
          </cell>
          <cell r="I21">
            <v>0</v>
          </cell>
          <cell r="J21">
            <v>0</v>
          </cell>
          <cell r="K21">
            <v>0</v>
          </cell>
          <cell r="L21">
            <v>20</v>
          </cell>
          <cell r="M21">
            <v>0</v>
          </cell>
          <cell r="N21">
            <v>0</v>
          </cell>
          <cell r="O21">
            <v>0</v>
          </cell>
          <cell r="P21">
            <v>0</v>
          </cell>
          <cell r="Q21">
            <v>0</v>
          </cell>
          <cell r="R21">
            <v>0</v>
          </cell>
          <cell r="S21">
            <v>0</v>
          </cell>
          <cell r="T21">
            <v>0</v>
          </cell>
          <cell r="U21">
            <v>0</v>
          </cell>
          <cell r="V21">
            <v>0</v>
          </cell>
          <cell r="W21">
            <v>20</v>
          </cell>
          <cell r="X21">
            <v>20</v>
          </cell>
          <cell r="Y21">
            <v>0</v>
          </cell>
          <cell r="Z21">
            <v>0</v>
          </cell>
          <cell r="AA21">
            <v>0</v>
          </cell>
          <cell r="AB21">
            <v>0</v>
          </cell>
          <cell r="AC21">
            <v>0</v>
          </cell>
          <cell r="AD21">
            <v>0</v>
          </cell>
          <cell r="AE21">
            <v>0</v>
          </cell>
          <cell r="AF21">
            <v>0</v>
          </cell>
          <cell r="AG21">
            <v>0</v>
          </cell>
          <cell r="AH21">
            <v>0</v>
          </cell>
          <cell r="AI21">
            <v>0</v>
          </cell>
        </row>
        <row r="22">
          <cell r="B22" t="str">
            <v>65630-L2800</v>
          </cell>
          <cell r="C22" t="str">
            <v>MBR ASSY-RR FLR CRO COMPL</v>
          </cell>
          <cell r="D22" t="str">
            <v>DL3</v>
          </cell>
          <cell r="E22">
            <v>0</v>
          </cell>
          <cell r="F22">
            <v>160</v>
          </cell>
          <cell r="G22">
            <v>0</v>
          </cell>
          <cell r="H22">
            <v>0</v>
          </cell>
          <cell r="I22">
            <v>0</v>
          </cell>
          <cell r="J22">
            <v>0</v>
          </cell>
          <cell r="K22">
            <v>120</v>
          </cell>
          <cell r="L22">
            <v>80</v>
          </cell>
          <cell r="M22">
            <v>160</v>
          </cell>
          <cell r="N22">
            <v>0</v>
          </cell>
          <cell r="O22">
            <v>0</v>
          </cell>
          <cell r="P22">
            <v>0</v>
          </cell>
          <cell r="Q22">
            <v>0</v>
          </cell>
          <cell r="R22">
            <v>0</v>
          </cell>
          <cell r="S22">
            <v>0</v>
          </cell>
          <cell r="T22">
            <v>40</v>
          </cell>
          <cell r="U22">
            <v>0</v>
          </cell>
          <cell r="V22">
            <v>0</v>
          </cell>
          <cell r="W22">
            <v>0</v>
          </cell>
          <cell r="X22">
            <v>60</v>
          </cell>
          <cell r="Y22">
            <v>40</v>
          </cell>
          <cell r="Z22">
            <v>40</v>
          </cell>
          <cell r="AA22">
            <v>80</v>
          </cell>
          <cell r="AB22">
            <v>0</v>
          </cell>
          <cell r="AC22">
            <v>0</v>
          </cell>
          <cell r="AD22">
            <v>40</v>
          </cell>
          <cell r="AE22">
            <v>40</v>
          </cell>
          <cell r="AF22">
            <v>80</v>
          </cell>
          <cell r="AG22">
            <v>80</v>
          </cell>
          <cell r="AH22">
            <v>80</v>
          </cell>
          <cell r="AI22">
            <v>0</v>
          </cell>
        </row>
        <row r="23">
          <cell r="B23" t="str">
            <v>65852-L3000</v>
          </cell>
          <cell r="C23" t="str">
            <v>MBR ASSY-RR FLR CTR CROSS</v>
          </cell>
          <cell r="D23" t="str">
            <v>GL3(GN7)</v>
          </cell>
          <cell r="E23">
            <v>0</v>
          </cell>
          <cell r="F23">
            <v>0</v>
          </cell>
          <cell r="G23">
            <v>0</v>
          </cell>
          <cell r="H23">
            <v>0</v>
          </cell>
          <cell r="I23">
            <v>0</v>
          </cell>
          <cell r="J23">
            <v>0</v>
          </cell>
          <cell r="K23">
            <v>0</v>
          </cell>
          <cell r="L23">
            <v>0</v>
          </cell>
          <cell r="M23">
            <v>-800</v>
          </cell>
          <cell r="N23">
            <v>0</v>
          </cell>
          <cell r="O23">
            <v>0</v>
          </cell>
          <cell r="P23">
            <v>0</v>
          </cell>
          <cell r="Q23">
            <v>0</v>
          </cell>
          <cell r="R23">
            <v>0</v>
          </cell>
          <cell r="S23">
            <v>0</v>
          </cell>
          <cell r="T23">
            <v>0</v>
          </cell>
          <cell r="U23">
            <v>0</v>
          </cell>
          <cell r="V23">
            <v>0</v>
          </cell>
          <cell r="W23">
            <v>0</v>
          </cell>
          <cell r="X23">
            <v>0</v>
          </cell>
          <cell r="Y23">
            <v>0</v>
          </cell>
          <cell r="Z23">
            <v>0</v>
          </cell>
          <cell r="AA23">
            <v>0</v>
          </cell>
          <cell r="AB23">
            <v>0</v>
          </cell>
          <cell r="AC23">
            <v>0</v>
          </cell>
          <cell r="AD23">
            <v>0</v>
          </cell>
          <cell r="AE23">
            <v>0</v>
          </cell>
          <cell r="AF23">
            <v>0</v>
          </cell>
          <cell r="AG23">
            <v>0</v>
          </cell>
          <cell r="AH23">
            <v>0</v>
          </cell>
          <cell r="AI23">
            <v>0</v>
          </cell>
        </row>
        <row r="24">
          <cell r="B24" t="str">
            <v>65522-L8400</v>
          </cell>
          <cell r="C24" t="str">
            <v>EXTN-RR FLR FRT</v>
          </cell>
          <cell r="D24" t="str">
            <v>GL3</v>
          </cell>
          <cell r="E24">
            <v>0</v>
          </cell>
          <cell r="F24">
            <v>0</v>
          </cell>
          <cell r="G24">
            <v>0</v>
          </cell>
          <cell r="H24">
            <v>0</v>
          </cell>
          <cell r="I24">
            <v>0</v>
          </cell>
          <cell r="J24">
            <v>0</v>
          </cell>
          <cell r="K24">
            <v>0</v>
          </cell>
          <cell r="L24">
            <v>0</v>
          </cell>
          <cell r="M24">
            <v>900</v>
          </cell>
          <cell r="N24">
            <v>0</v>
          </cell>
          <cell r="O24">
            <v>0</v>
          </cell>
          <cell r="P24">
            <v>0</v>
          </cell>
          <cell r="Q24">
            <v>0</v>
          </cell>
          <cell r="R24">
            <v>0</v>
          </cell>
          <cell r="S24">
            <v>0</v>
          </cell>
          <cell r="T24">
            <v>0</v>
          </cell>
          <cell r="U24">
            <v>0</v>
          </cell>
          <cell r="V24">
            <v>0</v>
          </cell>
          <cell r="W24">
            <v>0</v>
          </cell>
          <cell r="X24">
            <v>0</v>
          </cell>
          <cell r="Y24">
            <v>0</v>
          </cell>
          <cell r="Z24">
            <v>0</v>
          </cell>
          <cell r="AA24">
            <v>881</v>
          </cell>
          <cell r="AB24">
            <v>0</v>
          </cell>
          <cell r="AC24">
            <v>0</v>
          </cell>
          <cell r="AD24">
            <v>0</v>
          </cell>
          <cell r="AE24">
            <v>0</v>
          </cell>
          <cell r="AF24">
            <v>0</v>
          </cell>
          <cell r="AG24">
            <v>0</v>
          </cell>
          <cell r="AH24">
            <v>0</v>
          </cell>
          <cell r="AI24">
            <v>0</v>
          </cell>
        </row>
        <row r="25">
          <cell r="B25" t="str">
            <v>71731-2P000</v>
          </cell>
          <cell r="C25" t="str">
            <v>EXTN QTR INR LWR LH(구형)</v>
          </cell>
          <cell r="D25" t="str">
            <v>XM</v>
          </cell>
          <cell r="E25">
            <v>0</v>
          </cell>
          <cell r="F25">
            <v>0</v>
          </cell>
          <cell r="G25">
            <v>0</v>
          </cell>
          <cell r="H25">
            <v>0</v>
          </cell>
          <cell r="I25">
            <v>0</v>
          </cell>
          <cell r="J25">
            <v>0</v>
          </cell>
          <cell r="K25">
            <v>0</v>
          </cell>
          <cell r="L25">
            <v>0</v>
          </cell>
          <cell r="M25">
            <v>0</v>
          </cell>
          <cell r="N25">
            <v>0</v>
          </cell>
          <cell r="O25">
            <v>0</v>
          </cell>
          <cell r="P25">
            <v>0</v>
          </cell>
          <cell r="Q25">
            <v>0</v>
          </cell>
          <cell r="R25">
            <v>0</v>
          </cell>
          <cell r="S25">
            <v>0</v>
          </cell>
          <cell r="T25">
            <v>0</v>
          </cell>
          <cell r="U25">
            <v>0</v>
          </cell>
          <cell r="V25">
            <v>0</v>
          </cell>
          <cell r="W25">
            <v>0</v>
          </cell>
          <cell r="X25">
            <v>0</v>
          </cell>
          <cell r="Y25">
            <v>0</v>
          </cell>
          <cell r="Z25">
            <v>0</v>
          </cell>
          <cell r="AA25">
            <v>0</v>
          </cell>
          <cell r="AB25">
            <v>0</v>
          </cell>
          <cell r="AC25">
            <v>0</v>
          </cell>
          <cell r="AD25">
            <v>0</v>
          </cell>
          <cell r="AE25">
            <v>0</v>
          </cell>
          <cell r="AF25">
            <v>0</v>
          </cell>
          <cell r="AG25">
            <v>0</v>
          </cell>
          <cell r="AH25">
            <v>0</v>
          </cell>
          <cell r="AI25">
            <v>0</v>
          </cell>
        </row>
        <row r="26">
          <cell r="B26" t="str">
            <v>71741-2P000</v>
          </cell>
          <cell r="C26" t="str">
            <v>EXTN QTR INR LWR RH(구형)</v>
          </cell>
          <cell r="D26" t="str">
            <v>XM</v>
          </cell>
          <cell r="E26">
            <v>0</v>
          </cell>
          <cell r="F26">
            <v>0</v>
          </cell>
          <cell r="G26">
            <v>0</v>
          </cell>
          <cell r="H26">
            <v>0</v>
          </cell>
          <cell r="I26">
            <v>0</v>
          </cell>
          <cell r="J26">
            <v>0</v>
          </cell>
          <cell r="K26">
            <v>0</v>
          </cell>
          <cell r="L26">
            <v>0</v>
          </cell>
          <cell r="M26">
            <v>0</v>
          </cell>
          <cell r="N26">
            <v>0</v>
          </cell>
          <cell r="O26">
            <v>0</v>
          </cell>
          <cell r="P26">
            <v>0</v>
          </cell>
          <cell r="Q26">
            <v>0</v>
          </cell>
          <cell r="R26">
            <v>0</v>
          </cell>
          <cell r="S26">
            <v>0</v>
          </cell>
          <cell r="T26">
            <v>0</v>
          </cell>
          <cell r="U26">
            <v>0</v>
          </cell>
          <cell r="V26">
            <v>0</v>
          </cell>
          <cell r="W26">
            <v>0</v>
          </cell>
          <cell r="X26">
            <v>0</v>
          </cell>
          <cell r="Y26">
            <v>0</v>
          </cell>
          <cell r="Z26">
            <v>0</v>
          </cell>
          <cell r="AA26">
            <v>0</v>
          </cell>
          <cell r="AB26">
            <v>0</v>
          </cell>
          <cell r="AC26">
            <v>0</v>
          </cell>
          <cell r="AD26">
            <v>0</v>
          </cell>
          <cell r="AE26">
            <v>0</v>
          </cell>
          <cell r="AF26">
            <v>0</v>
          </cell>
          <cell r="AG26">
            <v>0</v>
          </cell>
          <cell r="AH26">
            <v>0</v>
          </cell>
          <cell r="AI26">
            <v>0</v>
          </cell>
        </row>
        <row r="27">
          <cell r="B27" t="str">
            <v>71653-2P000</v>
          </cell>
          <cell r="C27" t="str">
            <v>PNL OTR INR UPR LH</v>
          </cell>
          <cell r="D27" t="str">
            <v>XM</v>
          </cell>
          <cell r="E27">
            <v>0</v>
          </cell>
          <cell r="F27">
            <v>0</v>
          </cell>
          <cell r="G27">
            <v>0</v>
          </cell>
          <cell r="H27">
            <v>0</v>
          </cell>
          <cell r="I27">
            <v>0</v>
          </cell>
          <cell r="J27">
            <v>0</v>
          </cell>
          <cell r="K27">
            <v>0</v>
          </cell>
          <cell r="L27">
            <v>0</v>
          </cell>
          <cell r="M27">
            <v>0</v>
          </cell>
          <cell r="N27">
            <v>0</v>
          </cell>
          <cell r="O27">
            <v>0</v>
          </cell>
          <cell r="P27">
            <v>0</v>
          </cell>
          <cell r="Q27">
            <v>0</v>
          </cell>
          <cell r="R27">
            <v>0</v>
          </cell>
          <cell r="S27">
            <v>0</v>
          </cell>
          <cell r="T27">
            <v>0</v>
          </cell>
          <cell r="U27">
            <v>0</v>
          </cell>
          <cell r="V27">
            <v>0</v>
          </cell>
          <cell r="W27">
            <v>0</v>
          </cell>
          <cell r="X27">
            <v>0</v>
          </cell>
          <cell r="Y27">
            <v>0</v>
          </cell>
          <cell r="Z27">
            <v>0</v>
          </cell>
          <cell r="AA27">
            <v>0</v>
          </cell>
          <cell r="AB27">
            <v>0</v>
          </cell>
          <cell r="AC27">
            <v>0</v>
          </cell>
          <cell r="AD27">
            <v>0</v>
          </cell>
          <cell r="AE27">
            <v>0</v>
          </cell>
          <cell r="AF27">
            <v>0</v>
          </cell>
          <cell r="AG27">
            <v>0</v>
          </cell>
          <cell r="AH27">
            <v>0</v>
          </cell>
          <cell r="AI27">
            <v>0</v>
          </cell>
        </row>
        <row r="28">
          <cell r="B28" t="str">
            <v>71663-2P000</v>
          </cell>
          <cell r="C28" t="str">
            <v>PNL OTR INR UPR RH</v>
          </cell>
          <cell r="D28" t="str">
            <v>XM</v>
          </cell>
          <cell r="E28">
            <v>0</v>
          </cell>
          <cell r="F28">
            <v>0</v>
          </cell>
          <cell r="G28">
            <v>0</v>
          </cell>
          <cell r="H28">
            <v>0</v>
          </cell>
          <cell r="I28">
            <v>0</v>
          </cell>
          <cell r="J28">
            <v>0</v>
          </cell>
          <cell r="K28">
            <v>0</v>
          </cell>
          <cell r="L28">
            <v>0</v>
          </cell>
          <cell r="M28">
            <v>0</v>
          </cell>
          <cell r="N28">
            <v>0</v>
          </cell>
          <cell r="O28">
            <v>0</v>
          </cell>
          <cell r="P28">
            <v>0</v>
          </cell>
          <cell r="Q28">
            <v>0</v>
          </cell>
          <cell r="R28">
            <v>0</v>
          </cell>
          <cell r="S28">
            <v>0</v>
          </cell>
          <cell r="T28">
            <v>0</v>
          </cell>
          <cell r="U28">
            <v>0</v>
          </cell>
          <cell r="V28">
            <v>0</v>
          </cell>
          <cell r="W28">
            <v>0</v>
          </cell>
          <cell r="X28">
            <v>0</v>
          </cell>
          <cell r="Y28">
            <v>0</v>
          </cell>
          <cell r="Z28">
            <v>0</v>
          </cell>
          <cell r="AA28">
            <v>0</v>
          </cell>
          <cell r="AB28">
            <v>0</v>
          </cell>
          <cell r="AC28">
            <v>0</v>
          </cell>
          <cell r="AD28">
            <v>0</v>
          </cell>
          <cell r="AE28">
            <v>0</v>
          </cell>
          <cell r="AF28">
            <v>0</v>
          </cell>
          <cell r="AG28">
            <v>0</v>
          </cell>
          <cell r="AH28">
            <v>0</v>
          </cell>
          <cell r="AI28">
            <v>0</v>
          </cell>
        </row>
        <row r="29">
          <cell r="B29" t="str">
            <v>76231-A7000</v>
          </cell>
          <cell r="C29" t="str">
            <v>REINF FR DR HINGE FACE LH</v>
          </cell>
          <cell r="D29" t="str">
            <v>YD</v>
          </cell>
          <cell r="E29">
            <v>0</v>
          </cell>
          <cell r="F29">
            <v>0</v>
          </cell>
          <cell r="G29">
            <v>0</v>
          </cell>
          <cell r="H29">
            <v>0</v>
          </cell>
          <cell r="I29">
            <v>0</v>
          </cell>
          <cell r="J29">
            <v>0</v>
          </cell>
          <cell r="K29">
            <v>0</v>
          </cell>
          <cell r="L29">
            <v>0</v>
          </cell>
          <cell r="M29">
            <v>0</v>
          </cell>
          <cell r="N29">
            <v>0</v>
          </cell>
          <cell r="O29">
            <v>0</v>
          </cell>
          <cell r="P29">
            <v>0</v>
          </cell>
          <cell r="Q29">
            <v>0</v>
          </cell>
          <cell r="R29">
            <v>0</v>
          </cell>
          <cell r="S29">
            <v>0</v>
          </cell>
          <cell r="T29">
            <v>0</v>
          </cell>
          <cell r="U29">
            <v>0</v>
          </cell>
          <cell r="V29">
            <v>0</v>
          </cell>
          <cell r="W29">
            <v>0</v>
          </cell>
          <cell r="X29">
            <v>0</v>
          </cell>
          <cell r="Y29">
            <v>0</v>
          </cell>
          <cell r="Z29">
            <v>0</v>
          </cell>
          <cell r="AA29">
            <v>0</v>
          </cell>
          <cell r="AB29">
            <v>0</v>
          </cell>
          <cell r="AC29">
            <v>0</v>
          </cell>
          <cell r="AD29">
            <v>0</v>
          </cell>
          <cell r="AE29">
            <v>0</v>
          </cell>
          <cell r="AF29">
            <v>0</v>
          </cell>
          <cell r="AG29">
            <v>0</v>
          </cell>
          <cell r="AH29">
            <v>0</v>
          </cell>
          <cell r="AI29">
            <v>0</v>
          </cell>
        </row>
        <row r="30">
          <cell r="B30" t="str">
            <v>76241-A7000</v>
          </cell>
          <cell r="C30" t="str">
            <v>REINF FR DR HINGE FACE RH</v>
          </cell>
          <cell r="D30" t="str">
            <v>YD</v>
          </cell>
          <cell r="E30">
            <v>0</v>
          </cell>
          <cell r="F30">
            <v>0</v>
          </cell>
          <cell r="G30">
            <v>0</v>
          </cell>
          <cell r="H30">
            <v>0</v>
          </cell>
          <cell r="I30">
            <v>0</v>
          </cell>
          <cell r="J30">
            <v>0</v>
          </cell>
          <cell r="K30">
            <v>0</v>
          </cell>
          <cell r="L30">
            <v>0</v>
          </cell>
          <cell r="M30">
            <v>0</v>
          </cell>
          <cell r="N30">
            <v>0</v>
          </cell>
          <cell r="O30">
            <v>0</v>
          </cell>
          <cell r="P30">
            <v>0</v>
          </cell>
          <cell r="Q30">
            <v>0</v>
          </cell>
          <cell r="R30">
            <v>0</v>
          </cell>
          <cell r="S30">
            <v>0</v>
          </cell>
          <cell r="T30">
            <v>0</v>
          </cell>
          <cell r="U30">
            <v>0</v>
          </cell>
          <cell r="V30">
            <v>0</v>
          </cell>
          <cell r="W30">
            <v>0</v>
          </cell>
          <cell r="X30">
            <v>0</v>
          </cell>
          <cell r="Y30">
            <v>0</v>
          </cell>
          <cell r="Z30">
            <v>0</v>
          </cell>
          <cell r="AA30">
            <v>0</v>
          </cell>
          <cell r="AB30">
            <v>0</v>
          </cell>
          <cell r="AC30">
            <v>0</v>
          </cell>
          <cell r="AD30">
            <v>0</v>
          </cell>
          <cell r="AE30">
            <v>0</v>
          </cell>
          <cell r="AF30">
            <v>0</v>
          </cell>
          <cell r="AG30">
            <v>0</v>
          </cell>
          <cell r="AH30">
            <v>0</v>
          </cell>
          <cell r="AI30">
            <v>0</v>
          </cell>
        </row>
        <row r="31">
          <cell r="B31" t="str">
            <v>65512-C5900</v>
          </cell>
          <cell r="C31" t="str">
            <v>PNL-RR FLOOR FR RHD용</v>
          </cell>
          <cell r="D31" t="str">
            <v>UM</v>
          </cell>
          <cell r="E31">
            <v>0</v>
          </cell>
          <cell r="F31">
            <v>0</v>
          </cell>
          <cell r="G31">
            <v>0</v>
          </cell>
          <cell r="H31">
            <v>0</v>
          </cell>
          <cell r="I31">
            <v>0</v>
          </cell>
          <cell r="J31">
            <v>0</v>
          </cell>
          <cell r="K31">
            <v>0</v>
          </cell>
          <cell r="L31">
            <v>0</v>
          </cell>
          <cell r="M31">
            <v>0</v>
          </cell>
          <cell r="N31">
            <v>0</v>
          </cell>
          <cell r="O31">
            <v>0</v>
          </cell>
          <cell r="P31">
            <v>0</v>
          </cell>
          <cell r="Q31">
            <v>0</v>
          </cell>
          <cell r="R31">
            <v>0</v>
          </cell>
          <cell r="S31">
            <v>0</v>
          </cell>
          <cell r="T31">
            <v>0</v>
          </cell>
          <cell r="U31">
            <v>0</v>
          </cell>
          <cell r="V31">
            <v>0</v>
          </cell>
          <cell r="W31">
            <v>0</v>
          </cell>
          <cell r="X31">
            <v>0</v>
          </cell>
          <cell r="Y31">
            <v>0</v>
          </cell>
          <cell r="Z31">
            <v>0</v>
          </cell>
          <cell r="AA31">
            <v>0</v>
          </cell>
          <cell r="AB31">
            <v>0</v>
          </cell>
          <cell r="AC31">
            <v>0</v>
          </cell>
          <cell r="AD31">
            <v>0</v>
          </cell>
          <cell r="AE31">
            <v>0</v>
          </cell>
          <cell r="AF31">
            <v>0</v>
          </cell>
          <cell r="AG31">
            <v>0</v>
          </cell>
          <cell r="AH31">
            <v>0</v>
          </cell>
          <cell r="AI31">
            <v>0</v>
          </cell>
        </row>
        <row r="32">
          <cell r="B32" t="str">
            <v>65512-C5000</v>
          </cell>
          <cell r="C32" t="str">
            <v>PNL-RR FLOOR FR LHD용</v>
          </cell>
          <cell r="D32" t="str">
            <v>UM</v>
          </cell>
          <cell r="E32">
            <v>0</v>
          </cell>
          <cell r="F32">
            <v>0</v>
          </cell>
          <cell r="G32">
            <v>0</v>
          </cell>
          <cell r="H32">
            <v>0</v>
          </cell>
          <cell r="I32">
            <v>0</v>
          </cell>
          <cell r="J32">
            <v>0</v>
          </cell>
          <cell r="K32">
            <v>0</v>
          </cell>
          <cell r="L32">
            <v>0</v>
          </cell>
          <cell r="M32">
            <v>0</v>
          </cell>
          <cell r="N32">
            <v>0</v>
          </cell>
          <cell r="O32">
            <v>0</v>
          </cell>
          <cell r="P32">
            <v>0</v>
          </cell>
          <cell r="Q32">
            <v>0</v>
          </cell>
          <cell r="R32">
            <v>0</v>
          </cell>
          <cell r="S32">
            <v>0</v>
          </cell>
          <cell r="T32">
            <v>0</v>
          </cell>
          <cell r="U32">
            <v>0</v>
          </cell>
          <cell r="V32">
            <v>0</v>
          </cell>
          <cell r="W32">
            <v>0</v>
          </cell>
          <cell r="X32">
            <v>0</v>
          </cell>
          <cell r="Y32">
            <v>0</v>
          </cell>
          <cell r="Z32">
            <v>0</v>
          </cell>
          <cell r="AA32">
            <v>0</v>
          </cell>
          <cell r="AB32">
            <v>0</v>
          </cell>
          <cell r="AC32">
            <v>0</v>
          </cell>
          <cell r="AD32">
            <v>0</v>
          </cell>
          <cell r="AE32">
            <v>0</v>
          </cell>
          <cell r="AF32">
            <v>0</v>
          </cell>
          <cell r="AG32">
            <v>0</v>
          </cell>
          <cell r="AH32">
            <v>0</v>
          </cell>
          <cell r="AI32">
            <v>0</v>
          </cell>
        </row>
        <row r="33">
          <cell r="B33" t="str">
            <v>69100-DO000</v>
          </cell>
          <cell r="C33" t="str">
            <v>BACK PNL</v>
          </cell>
          <cell r="D33" t="str">
            <v>MV</v>
          </cell>
          <cell r="E33">
            <v>0</v>
          </cell>
          <cell r="F33">
            <v>144</v>
          </cell>
          <cell r="G33">
            <v>0</v>
          </cell>
          <cell r="H33">
            <v>0</v>
          </cell>
          <cell r="I33">
            <v>0</v>
          </cell>
          <cell r="J33">
            <v>0</v>
          </cell>
          <cell r="K33">
            <v>72</v>
          </cell>
          <cell r="L33">
            <v>72</v>
          </cell>
          <cell r="M33">
            <v>72</v>
          </cell>
          <cell r="N33">
            <v>0</v>
          </cell>
          <cell r="O33">
            <v>0</v>
          </cell>
          <cell r="P33">
            <v>0</v>
          </cell>
          <cell r="Q33">
            <v>0</v>
          </cell>
          <cell r="R33">
            <v>0</v>
          </cell>
          <cell r="S33">
            <v>72</v>
          </cell>
          <cell r="T33">
            <v>72</v>
          </cell>
          <cell r="U33">
            <v>0</v>
          </cell>
          <cell r="V33">
            <v>0</v>
          </cell>
          <cell r="W33">
            <v>72</v>
          </cell>
          <cell r="X33">
            <v>144</v>
          </cell>
          <cell r="Y33">
            <v>144</v>
          </cell>
          <cell r="Z33">
            <v>0</v>
          </cell>
          <cell r="AA33">
            <v>144</v>
          </cell>
          <cell r="AB33">
            <v>0</v>
          </cell>
          <cell r="AC33">
            <v>0</v>
          </cell>
          <cell r="AD33">
            <v>72</v>
          </cell>
          <cell r="AE33">
            <v>72</v>
          </cell>
          <cell r="AF33">
            <v>24</v>
          </cell>
          <cell r="AG33">
            <v>0</v>
          </cell>
          <cell r="AH33">
            <v>72</v>
          </cell>
          <cell r="AI33">
            <v>0</v>
          </cell>
        </row>
        <row r="34">
          <cell r="B34" t="str">
            <v>65852-AT000</v>
          </cell>
          <cell r="C34" t="str">
            <v>MBR RR FLOOR</v>
          </cell>
          <cell r="D34" t="str">
            <v>SG2</v>
          </cell>
          <cell r="E34">
            <v>0</v>
          </cell>
          <cell r="F34">
            <v>0</v>
          </cell>
          <cell r="G34">
            <v>0</v>
          </cell>
          <cell r="H34">
            <v>0</v>
          </cell>
          <cell r="I34">
            <v>0</v>
          </cell>
          <cell r="J34">
            <v>0</v>
          </cell>
          <cell r="K34">
            <v>0</v>
          </cell>
          <cell r="L34">
            <v>0</v>
          </cell>
          <cell r="M34">
            <v>0</v>
          </cell>
          <cell r="N34">
            <v>0</v>
          </cell>
          <cell r="O34">
            <v>0</v>
          </cell>
          <cell r="P34">
            <v>0</v>
          </cell>
          <cell r="Q34">
            <v>0</v>
          </cell>
          <cell r="R34">
            <v>0</v>
          </cell>
          <cell r="S34">
            <v>0</v>
          </cell>
          <cell r="T34">
            <v>0</v>
          </cell>
          <cell r="U34">
            <v>0</v>
          </cell>
          <cell r="V34">
            <v>0</v>
          </cell>
          <cell r="W34">
            <v>0</v>
          </cell>
          <cell r="X34">
            <v>1000</v>
          </cell>
          <cell r="Y34">
            <v>0</v>
          </cell>
          <cell r="Z34">
            <v>0</v>
          </cell>
          <cell r="AA34">
            <v>1000</v>
          </cell>
          <cell r="AB34">
            <v>0</v>
          </cell>
          <cell r="AC34">
            <v>0</v>
          </cell>
          <cell r="AD34">
            <v>0</v>
          </cell>
          <cell r="AE34">
            <v>0</v>
          </cell>
          <cell r="AF34">
            <v>2000</v>
          </cell>
          <cell r="AG34">
            <v>0</v>
          </cell>
          <cell r="AH34">
            <v>0</v>
          </cell>
          <cell r="AI34">
            <v>0</v>
          </cell>
        </row>
        <row r="35">
          <cell r="B35" t="str">
            <v>65852-AA000</v>
          </cell>
          <cell r="C35" t="str">
            <v xml:space="preserve">MBR RR FLOOR </v>
          </cell>
          <cell r="D35" t="str">
            <v>CN7</v>
          </cell>
          <cell r="E35">
            <v>0</v>
          </cell>
          <cell r="F35">
            <v>0</v>
          </cell>
          <cell r="G35">
            <v>0</v>
          </cell>
          <cell r="H35">
            <v>0</v>
          </cell>
          <cell r="I35">
            <v>0</v>
          </cell>
          <cell r="J35">
            <v>0</v>
          </cell>
          <cell r="K35">
            <v>0</v>
          </cell>
          <cell r="L35">
            <v>0</v>
          </cell>
          <cell r="M35">
            <v>0</v>
          </cell>
          <cell r="N35">
            <v>0</v>
          </cell>
          <cell r="O35">
            <v>0</v>
          </cell>
          <cell r="P35">
            <v>0</v>
          </cell>
          <cell r="Q35">
            <v>0</v>
          </cell>
          <cell r="R35">
            <v>0</v>
          </cell>
          <cell r="S35">
            <v>0</v>
          </cell>
          <cell r="T35">
            <v>0</v>
          </cell>
          <cell r="U35">
            <v>0</v>
          </cell>
          <cell r="V35">
            <v>0</v>
          </cell>
          <cell r="W35">
            <v>0</v>
          </cell>
          <cell r="X35">
            <v>0</v>
          </cell>
          <cell r="Y35">
            <v>0</v>
          </cell>
          <cell r="Z35">
            <v>0</v>
          </cell>
          <cell r="AA35">
            <v>0</v>
          </cell>
          <cell r="AB35">
            <v>0</v>
          </cell>
          <cell r="AC35">
            <v>0</v>
          </cell>
          <cell r="AD35">
            <v>0</v>
          </cell>
          <cell r="AE35">
            <v>0</v>
          </cell>
          <cell r="AF35">
            <v>0</v>
          </cell>
          <cell r="AG35">
            <v>0</v>
          </cell>
          <cell r="AH35">
            <v>0</v>
          </cell>
          <cell r="AI35">
            <v>0</v>
          </cell>
        </row>
        <row r="36">
          <cell r="B36" t="str">
            <v>65852-BY000</v>
          </cell>
          <cell r="C36" t="str">
            <v>MBR RR FLOOR HEV</v>
          </cell>
          <cell r="D36" t="str">
            <v>HEV</v>
          </cell>
          <cell r="E36">
            <v>0</v>
          </cell>
          <cell r="F36">
            <v>0</v>
          </cell>
          <cell r="G36">
            <v>0</v>
          </cell>
          <cell r="H36">
            <v>0</v>
          </cell>
          <cell r="I36">
            <v>0</v>
          </cell>
          <cell r="J36">
            <v>0</v>
          </cell>
          <cell r="K36">
            <v>0</v>
          </cell>
          <cell r="L36">
            <v>0</v>
          </cell>
          <cell r="M36">
            <v>0</v>
          </cell>
          <cell r="N36">
            <v>0</v>
          </cell>
          <cell r="O36">
            <v>0</v>
          </cell>
          <cell r="P36">
            <v>0</v>
          </cell>
          <cell r="Q36">
            <v>0</v>
          </cell>
          <cell r="R36">
            <v>0</v>
          </cell>
          <cell r="S36">
            <v>0</v>
          </cell>
          <cell r="T36">
            <v>0</v>
          </cell>
          <cell r="U36">
            <v>0</v>
          </cell>
          <cell r="V36">
            <v>0</v>
          </cell>
          <cell r="W36">
            <v>0</v>
          </cell>
          <cell r="X36">
            <v>1800</v>
          </cell>
          <cell r="Y36">
            <v>0</v>
          </cell>
          <cell r="Z36">
            <v>0</v>
          </cell>
          <cell r="AA36">
            <v>0</v>
          </cell>
          <cell r="AB36">
            <v>0</v>
          </cell>
          <cell r="AC36">
            <v>0</v>
          </cell>
          <cell r="AD36">
            <v>0</v>
          </cell>
          <cell r="AE36">
            <v>0</v>
          </cell>
          <cell r="AF36">
            <v>1267</v>
          </cell>
          <cell r="AG36">
            <v>0</v>
          </cell>
          <cell r="AH36">
            <v>0</v>
          </cell>
          <cell r="AI36">
            <v>0</v>
          </cell>
        </row>
        <row r="37">
          <cell r="B37" t="str">
            <v>65852-AA030</v>
          </cell>
          <cell r="C37" t="str">
            <v>MBR RR FLOOR N</v>
          </cell>
          <cell r="D37" t="str">
            <v>CN7</v>
          </cell>
          <cell r="E37">
            <v>0</v>
          </cell>
          <cell r="F37">
            <v>0</v>
          </cell>
          <cell r="G37">
            <v>0</v>
          </cell>
          <cell r="H37">
            <v>0</v>
          </cell>
          <cell r="I37">
            <v>0</v>
          </cell>
          <cell r="J37">
            <v>0</v>
          </cell>
          <cell r="K37">
            <v>0</v>
          </cell>
          <cell r="L37">
            <v>0</v>
          </cell>
          <cell r="M37">
            <v>0</v>
          </cell>
          <cell r="N37">
            <v>0</v>
          </cell>
          <cell r="O37">
            <v>0</v>
          </cell>
          <cell r="P37">
            <v>0</v>
          </cell>
          <cell r="Q37">
            <v>0</v>
          </cell>
          <cell r="R37">
            <v>0</v>
          </cell>
          <cell r="S37">
            <v>0</v>
          </cell>
          <cell r="T37">
            <v>0</v>
          </cell>
          <cell r="U37">
            <v>0</v>
          </cell>
          <cell r="V37">
            <v>0</v>
          </cell>
          <cell r="W37">
            <v>0</v>
          </cell>
          <cell r="X37">
            <v>0</v>
          </cell>
          <cell r="Y37">
            <v>0</v>
          </cell>
          <cell r="Z37">
            <v>0</v>
          </cell>
          <cell r="AA37">
            <v>0</v>
          </cell>
          <cell r="AB37">
            <v>0</v>
          </cell>
          <cell r="AC37">
            <v>0</v>
          </cell>
          <cell r="AD37">
            <v>0</v>
          </cell>
          <cell r="AE37">
            <v>0</v>
          </cell>
          <cell r="AF37">
            <v>0</v>
          </cell>
          <cell r="AG37">
            <v>0</v>
          </cell>
          <cell r="AH37">
            <v>0</v>
          </cell>
          <cell r="AI37">
            <v>0</v>
          </cell>
        </row>
        <row r="38">
          <cell r="B38" t="str">
            <v>65852-AA000</v>
          </cell>
          <cell r="C38" t="str">
            <v xml:space="preserve">MBR RR FLOOR </v>
          </cell>
          <cell r="D38" t="str">
            <v>CL4</v>
          </cell>
          <cell r="E38">
            <v>0</v>
          </cell>
          <cell r="F38">
            <v>0</v>
          </cell>
          <cell r="G38">
            <v>0</v>
          </cell>
          <cell r="H38">
            <v>0</v>
          </cell>
          <cell r="I38">
            <v>0</v>
          </cell>
          <cell r="J38">
            <v>0</v>
          </cell>
          <cell r="K38">
            <v>0</v>
          </cell>
          <cell r="L38">
            <v>0</v>
          </cell>
          <cell r="M38">
            <v>0</v>
          </cell>
          <cell r="N38">
            <v>0</v>
          </cell>
          <cell r="O38">
            <v>0</v>
          </cell>
          <cell r="P38">
            <v>0</v>
          </cell>
          <cell r="Q38">
            <v>0</v>
          </cell>
          <cell r="R38">
            <v>0</v>
          </cell>
          <cell r="S38">
            <v>0</v>
          </cell>
          <cell r="T38">
            <v>0</v>
          </cell>
          <cell r="U38">
            <v>0</v>
          </cell>
          <cell r="V38">
            <v>0</v>
          </cell>
          <cell r="W38">
            <v>0</v>
          </cell>
          <cell r="X38">
            <v>0</v>
          </cell>
          <cell r="Y38">
            <v>0</v>
          </cell>
          <cell r="Z38">
            <v>0</v>
          </cell>
          <cell r="AA38">
            <v>0</v>
          </cell>
          <cell r="AB38">
            <v>0</v>
          </cell>
          <cell r="AC38">
            <v>0</v>
          </cell>
          <cell r="AD38">
            <v>0</v>
          </cell>
          <cell r="AE38">
            <v>0</v>
          </cell>
          <cell r="AF38">
            <v>0</v>
          </cell>
          <cell r="AG38">
            <v>0</v>
          </cell>
          <cell r="AH38">
            <v>0</v>
          </cell>
          <cell r="AI38">
            <v>0</v>
          </cell>
        </row>
        <row r="39">
          <cell r="B39" t="str">
            <v>65852-AA030</v>
          </cell>
          <cell r="C39" t="str">
            <v>MBR RR FLOOR N</v>
          </cell>
          <cell r="D39" t="str">
            <v>CL4</v>
          </cell>
          <cell r="E39">
            <v>0</v>
          </cell>
          <cell r="F39">
            <v>0</v>
          </cell>
          <cell r="G39">
            <v>0</v>
          </cell>
          <cell r="H39">
            <v>0</v>
          </cell>
          <cell r="I39">
            <v>0</v>
          </cell>
          <cell r="J39">
            <v>0</v>
          </cell>
          <cell r="K39">
            <v>0</v>
          </cell>
          <cell r="L39">
            <v>0</v>
          </cell>
          <cell r="M39">
            <v>0</v>
          </cell>
          <cell r="N39">
            <v>0</v>
          </cell>
          <cell r="O39">
            <v>0</v>
          </cell>
          <cell r="P39">
            <v>0</v>
          </cell>
          <cell r="Q39">
            <v>0</v>
          </cell>
          <cell r="R39">
            <v>0</v>
          </cell>
          <cell r="S39">
            <v>0</v>
          </cell>
          <cell r="T39">
            <v>0</v>
          </cell>
          <cell r="U39">
            <v>0</v>
          </cell>
          <cell r="V39">
            <v>0</v>
          </cell>
          <cell r="W39">
            <v>0</v>
          </cell>
          <cell r="X39">
            <v>0</v>
          </cell>
          <cell r="Y39">
            <v>0</v>
          </cell>
          <cell r="Z39">
            <v>0</v>
          </cell>
          <cell r="AA39">
            <v>0</v>
          </cell>
          <cell r="AB39">
            <v>0</v>
          </cell>
          <cell r="AC39">
            <v>0</v>
          </cell>
          <cell r="AD39">
            <v>0</v>
          </cell>
          <cell r="AE39">
            <v>0</v>
          </cell>
          <cell r="AF39">
            <v>0</v>
          </cell>
          <cell r="AG39">
            <v>0</v>
          </cell>
          <cell r="AH39">
            <v>0</v>
          </cell>
          <cell r="AI39">
            <v>0</v>
          </cell>
        </row>
        <row r="40">
          <cell r="B40" t="str">
            <v>64613-L1000</v>
          </cell>
          <cell r="C40" t="str">
            <v>EXTN-FR SIDE OTR LH</v>
          </cell>
          <cell r="D40" t="str">
            <v>DN8</v>
          </cell>
          <cell r="E40">
            <v>0</v>
          </cell>
          <cell r="F40">
            <v>0</v>
          </cell>
          <cell r="G40">
            <v>0</v>
          </cell>
          <cell r="H40">
            <v>0</v>
          </cell>
          <cell r="I40">
            <v>0</v>
          </cell>
          <cell r="J40">
            <v>0</v>
          </cell>
          <cell r="K40">
            <v>0</v>
          </cell>
          <cell r="L40">
            <v>0</v>
          </cell>
          <cell r="M40">
            <v>0</v>
          </cell>
          <cell r="N40">
            <v>0</v>
          </cell>
          <cell r="O40">
            <v>0</v>
          </cell>
          <cell r="P40">
            <v>0</v>
          </cell>
          <cell r="Q40">
            <v>0</v>
          </cell>
          <cell r="R40">
            <v>0</v>
          </cell>
          <cell r="S40">
            <v>0</v>
          </cell>
          <cell r="T40">
            <v>0</v>
          </cell>
          <cell r="U40">
            <v>0</v>
          </cell>
          <cell r="V40">
            <v>0</v>
          </cell>
          <cell r="W40">
            <v>0</v>
          </cell>
          <cell r="X40">
            <v>0</v>
          </cell>
          <cell r="Y40">
            <v>0</v>
          </cell>
          <cell r="Z40">
            <v>0</v>
          </cell>
          <cell r="AA40">
            <v>0</v>
          </cell>
          <cell r="AB40">
            <v>0</v>
          </cell>
          <cell r="AC40">
            <v>0</v>
          </cell>
          <cell r="AD40">
            <v>0</v>
          </cell>
          <cell r="AE40">
            <v>0</v>
          </cell>
          <cell r="AF40">
            <v>0</v>
          </cell>
          <cell r="AG40">
            <v>0</v>
          </cell>
          <cell r="AH40">
            <v>0</v>
          </cell>
          <cell r="AI40">
            <v>0</v>
          </cell>
        </row>
        <row r="41">
          <cell r="B41" t="str">
            <v>64623-L1000</v>
          </cell>
          <cell r="C41" t="str">
            <v>EXTN-FR SIDE OTR RH</v>
          </cell>
          <cell r="D41" t="str">
            <v>DN8</v>
          </cell>
          <cell r="E41">
            <v>0</v>
          </cell>
          <cell r="F41">
            <v>0</v>
          </cell>
          <cell r="G41">
            <v>0</v>
          </cell>
          <cell r="H41">
            <v>0</v>
          </cell>
          <cell r="I41">
            <v>0</v>
          </cell>
          <cell r="J41">
            <v>0</v>
          </cell>
          <cell r="K41">
            <v>0</v>
          </cell>
          <cell r="L41">
            <v>0</v>
          </cell>
          <cell r="M41">
            <v>0</v>
          </cell>
          <cell r="N41">
            <v>0</v>
          </cell>
          <cell r="O41">
            <v>0</v>
          </cell>
          <cell r="P41">
            <v>0</v>
          </cell>
          <cell r="Q41">
            <v>0</v>
          </cell>
          <cell r="R41">
            <v>0</v>
          </cell>
          <cell r="S41">
            <v>0</v>
          </cell>
          <cell r="T41">
            <v>0</v>
          </cell>
          <cell r="U41">
            <v>0</v>
          </cell>
          <cell r="V41">
            <v>0</v>
          </cell>
          <cell r="W41">
            <v>0</v>
          </cell>
          <cell r="X41">
            <v>0</v>
          </cell>
          <cell r="Y41">
            <v>0</v>
          </cell>
          <cell r="Z41">
            <v>0</v>
          </cell>
          <cell r="AA41">
            <v>0</v>
          </cell>
          <cell r="AB41">
            <v>0</v>
          </cell>
          <cell r="AC41">
            <v>0</v>
          </cell>
          <cell r="AD41">
            <v>0</v>
          </cell>
          <cell r="AE41">
            <v>0</v>
          </cell>
          <cell r="AF41">
            <v>0</v>
          </cell>
          <cell r="AG41">
            <v>0</v>
          </cell>
          <cell r="AH41">
            <v>0</v>
          </cell>
          <cell r="AI41">
            <v>0</v>
          </cell>
        </row>
        <row r="42">
          <cell r="B42" t="str">
            <v>64613-L5000</v>
          </cell>
          <cell r="C42" t="str">
            <v>EXTN-FR SIDE OTR LH HEV</v>
          </cell>
          <cell r="D42" t="str">
            <v>DN8</v>
          </cell>
          <cell r="E42">
            <v>0</v>
          </cell>
          <cell r="F42">
            <v>0</v>
          </cell>
          <cell r="G42">
            <v>0</v>
          </cell>
          <cell r="H42">
            <v>0</v>
          </cell>
          <cell r="I42">
            <v>0</v>
          </cell>
          <cell r="J42">
            <v>0</v>
          </cell>
          <cell r="K42">
            <v>0</v>
          </cell>
          <cell r="L42">
            <v>0</v>
          </cell>
          <cell r="M42">
            <v>0</v>
          </cell>
          <cell r="N42">
            <v>0</v>
          </cell>
          <cell r="O42">
            <v>0</v>
          </cell>
          <cell r="P42">
            <v>0</v>
          </cell>
          <cell r="Q42">
            <v>0</v>
          </cell>
          <cell r="R42">
            <v>0</v>
          </cell>
          <cell r="S42">
            <v>0</v>
          </cell>
          <cell r="T42">
            <v>0</v>
          </cell>
          <cell r="U42">
            <v>0</v>
          </cell>
          <cell r="V42">
            <v>0</v>
          </cell>
          <cell r="W42">
            <v>0</v>
          </cell>
          <cell r="X42">
            <v>0</v>
          </cell>
          <cell r="Y42">
            <v>0</v>
          </cell>
          <cell r="Z42">
            <v>0</v>
          </cell>
          <cell r="AA42">
            <v>0</v>
          </cell>
          <cell r="AB42">
            <v>0</v>
          </cell>
          <cell r="AC42">
            <v>0</v>
          </cell>
          <cell r="AD42">
            <v>0</v>
          </cell>
          <cell r="AE42">
            <v>0</v>
          </cell>
          <cell r="AF42">
            <v>0</v>
          </cell>
          <cell r="AG42">
            <v>0</v>
          </cell>
          <cell r="AH42">
            <v>0</v>
          </cell>
          <cell r="AI42">
            <v>0</v>
          </cell>
        </row>
        <row r="43">
          <cell r="B43" t="str">
            <v>64613-G8000</v>
          </cell>
          <cell r="C43" t="str">
            <v>EXTN ASSY-FR SIDE MBR OTR LH</v>
          </cell>
          <cell r="D43" t="str">
            <v>IG</v>
          </cell>
          <cell r="E43">
            <v>0</v>
          </cell>
          <cell r="F43">
            <v>0</v>
          </cell>
          <cell r="G43">
            <v>0</v>
          </cell>
          <cell r="H43">
            <v>0</v>
          </cell>
          <cell r="I43">
            <v>0</v>
          </cell>
          <cell r="J43">
            <v>0</v>
          </cell>
          <cell r="K43">
            <v>0</v>
          </cell>
          <cell r="L43">
            <v>0</v>
          </cell>
          <cell r="M43">
            <v>0</v>
          </cell>
          <cell r="N43">
            <v>0</v>
          </cell>
          <cell r="O43">
            <v>0</v>
          </cell>
          <cell r="P43">
            <v>0</v>
          </cell>
          <cell r="Q43">
            <v>0</v>
          </cell>
          <cell r="R43">
            <v>0</v>
          </cell>
          <cell r="S43">
            <v>0</v>
          </cell>
          <cell r="T43">
            <v>0</v>
          </cell>
          <cell r="U43">
            <v>0</v>
          </cell>
          <cell r="V43">
            <v>0</v>
          </cell>
          <cell r="W43">
            <v>0</v>
          </cell>
          <cell r="X43">
            <v>0</v>
          </cell>
          <cell r="Y43">
            <v>0</v>
          </cell>
          <cell r="Z43">
            <v>0</v>
          </cell>
          <cell r="AA43">
            <v>0</v>
          </cell>
          <cell r="AB43">
            <v>0</v>
          </cell>
          <cell r="AC43">
            <v>0</v>
          </cell>
          <cell r="AD43">
            <v>0</v>
          </cell>
          <cell r="AE43">
            <v>0</v>
          </cell>
          <cell r="AF43">
            <v>0</v>
          </cell>
          <cell r="AG43">
            <v>0</v>
          </cell>
          <cell r="AH43">
            <v>0</v>
          </cell>
          <cell r="AI43">
            <v>0</v>
          </cell>
        </row>
        <row r="44">
          <cell r="B44" t="str">
            <v>64623-G8000</v>
          </cell>
          <cell r="C44" t="str">
            <v>EXTN ASSY-FR SIDE MBR OTR RH</v>
          </cell>
          <cell r="D44" t="str">
            <v>IG</v>
          </cell>
          <cell r="E44">
            <v>0</v>
          </cell>
          <cell r="F44">
            <v>0</v>
          </cell>
          <cell r="G44">
            <v>0</v>
          </cell>
          <cell r="H44">
            <v>0</v>
          </cell>
          <cell r="I44">
            <v>0</v>
          </cell>
          <cell r="J44">
            <v>0</v>
          </cell>
          <cell r="K44">
            <v>0</v>
          </cell>
          <cell r="L44">
            <v>0</v>
          </cell>
          <cell r="M44">
            <v>0</v>
          </cell>
          <cell r="N44">
            <v>0</v>
          </cell>
          <cell r="O44">
            <v>0</v>
          </cell>
          <cell r="P44">
            <v>0</v>
          </cell>
          <cell r="Q44">
            <v>0</v>
          </cell>
          <cell r="R44">
            <v>0</v>
          </cell>
          <cell r="S44">
            <v>0</v>
          </cell>
          <cell r="T44">
            <v>0</v>
          </cell>
          <cell r="U44">
            <v>0</v>
          </cell>
          <cell r="V44">
            <v>0</v>
          </cell>
          <cell r="W44">
            <v>0</v>
          </cell>
          <cell r="X44">
            <v>0</v>
          </cell>
          <cell r="Y44">
            <v>0</v>
          </cell>
          <cell r="Z44">
            <v>0</v>
          </cell>
          <cell r="AA44">
            <v>0</v>
          </cell>
          <cell r="AB44">
            <v>0</v>
          </cell>
          <cell r="AC44">
            <v>0</v>
          </cell>
          <cell r="AD44">
            <v>0</v>
          </cell>
          <cell r="AE44">
            <v>0</v>
          </cell>
          <cell r="AF44">
            <v>0</v>
          </cell>
          <cell r="AG44">
            <v>0</v>
          </cell>
          <cell r="AH44">
            <v>0</v>
          </cell>
          <cell r="AI44">
            <v>0</v>
          </cell>
        </row>
        <row r="45">
          <cell r="B45" t="str">
            <v>64343-G8000</v>
          </cell>
          <cell r="C45" t="str">
            <v>MBR-DASH CROSS SIDE RH</v>
          </cell>
          <cell r="D45" t="str">
            <v>IG</v>
          </cell>
          <cell r="E45">
            <v>0</v>
          </cell>
          <cell r="F45">
            <v>0</v>
          </cell>
          <cell r="G45">
            <v>0</v>
          </cell>
          <cell r="H45">
            <v>0</v>
          </cell>
          <cell r="I45">
            <v>0</v>
          </cell>
          <cell r="J45">
            <v>0</v>
          </cell>
          <cell r="K45">
            <v>0</v>
          </cell>
          <cell r="L45">
            <v>0</v>
          </cell>
          <cell r="M45">
            <v>0</v>
          </cell>
          <cell r="N45">
            <v>0</v>
          </cell>
          <cell r="O45">
            <v>0</v>
          </cell>
          <cell r="P45">
            <v>0</v>
          </cell>
          <cell r="Q45">
            <v>0</v>
          </cell>
          <cell r="R45">
            <v>0</v>
          </cell>
          <cell r="S45">
            <v>0</v>
          </cell>
          <cell r="T45">
            <v>0</v>
          </cell>
          <cell r="U45">
            <v>0</v>
          </cell>
          <cell r="V45">
            <v>0</v>
          </cell>
          <cell r="W45">
            <v>0</v>
          </cell>
          <cell r="X45">
            <v>0</v>
          </cell>
          <cell r="Y45">
            <v>0</v>
          </cell>
          <cell r="Z45">
            <v>0</v>
          </cell>
          <cell r="AA45">
            <v>0</v>
          </cell>
          <cell r="AB45">
            <v>0</v>
          </cell>
          <cell r="AC45">
            <v>0</v>
          </cell>
          <cell r="AD45">
            <v>0</v>
          </cell>
          <cell r="AE45">
            <v>0</v>
          </cell>
          <cell r="AF45">
            <v>0</v>
          </cell>
          <cell r="AG45">
            <v>0</v>
          </cell>
          <cell r="AH45">
            <v>0</v>
          </cell>
          <cell r="AI45">
            <v>0</v>
          </cell>
        </row>
        <row r="46">
          <cell r="B46" t="str">
            <v>64515-G8000</v>
          </cell>
          <cell r="C46" t="str">
            <v>BRKT ASSY-FENDER MTG LH</v>
          </cell>
          <cell r="D46" t="str">
            <v>IG</v>
          </cell>
          <cell r="E46">
            <v>0</v>
          </cell>
          <cell r="F46">
            <v>0</v>
          </cell>
          <cell r="G46">
            <v>0</v>
          </cell>
          <cell r="H46">
            <v>0</v>
          </cell>
          <cell r="I46">
            <v>0</v>
          </cell>
          <cell r="J46">
            <v>0</v>
          </cell>
          <cell r="K46">
            <v>0</v>
          </cell>
          <cell r="L46">
            <v>0</v>
          </cell>
          <cell r="M46">
            <v>0</v>
          </cell>
          <cell r="N46">
            <v>0</v>
          </cell>
          <cell r="O46">
            <v>0</v>
          </cell>
          <cell r="P46">
            <v>0</v>
          </cell>
          <cell r="Q46">
            <v>0</v>
          </cell>
          <cell r="R46">
            <v>0</v>
          </cell>
          <cell r="S46">
            <v>0</v>
          </cell>
          <cell r="T46">
            <v>0</v>
          </cell>
          <cell r="U46">
            <v>0</v>
          </cell>
          <cell r="V46">
            <v>0</v>
          </cell>
          <cell r="W46">
            <v>0</v>
          </cell>
          <cell r="X46">
            <v>0</v>
          </cell>
          <cell r="Y46">
            <v>0</v>
          </cell>
          <cell r="Z46">
            <v>0</v>
          </cell>
          <cell r="AA46">
            <v>0</v>
          </cell>
          <cell r="AB46">
            <v>0</v>
          </cell>
          <cell r="AC46">
            <v>0</v>
          </cell>
          <cell r="AD46">
            <v>0</v>
          </cell>
          <cell r="AE46">
            <v>0</v>
          </cell>
          <cell r="AF46">
            <v>0</v>
          </cell>
          <cell r="AG46">
            <v>0</v>
          </cell>
          <cell r="AH46">
            <v>0</v>
          </cell>
          <cell r="AI46">
            <v>0</v>
          </cell>
        </row>
        <row r="47">
          <cell r="B47" t="str">
            <v>64525-G8000</v>
          </cell>
          <cell r="C47" t="str">
            <v>BRKT ASSY-FENDER MTG RH</v>
          </cell>
          <cell r="D47" t="str">
            <v>IG</v>
          </cell>
          <cell r="E47">
            <v>0</v>
          </cell>
          <cell r="F47">
            <v>0</v>
          </cell>
          <cell r="G47">
            <v>0</v>
          </cell>
          <cell r="H47">
            <v>0</v>
          </cell>
          <cell r="I47">
            <v>0</v>
          </cell>
          <cell r="J47">
            <v>0</v>
          </cell>
          <cell r="K47">
            <v>0</v>
          </cell>
          <cell r="L47">
            <v>0</v>
          </cell>
          <cell r="M47">
            <v>0</v>
          </cell>
          <cell r="N47">
            <v>0</v>
          </cell>
          <cell r="O47">
            <v>0</v>
          </cell>
          <cell r="P47">
            <v>0</v>
          </cell>
          <cell r="Q47">
            <v>0</v>
          </cell>
          <cell r="R47">
            <v>0</v>
          </cell>
          <cell r="S47">
            <v>0</v>
          </cell>
          <cell r="T47">
            <v>0</v>
          </cell>
          <cell r="U47">
            <v>0</v>
          </cell>
          <cell r="V47">
            <v>0</v>
          </cell>
          <cell r="W47">
            <v>0</v>
          </cell>
          <cell r="X47">
            <v>0</v>
          </cell>
          <cell r="Y47">
            <v>0</v>
          </cell>
          <cell r="Z47">
            <v>0</v>
          </cell>
          <cell r="AA47">
            <v>0</v>
          </cell>
          <cell r="AB47">
            <v>0</v>
          </cell>
          <cell r="AC47">
            <v>0</v>
          </cell>
          <cell r="AD47">
            <v>0</v>
          </cell>
          <cell r="AE47">
            <v>0</v>
          </cell>
          <cell r="AF47">
            <v>0</v>
          </cell>
          <cell r="AG47">
            <v>0</v>
          </cell>
          <cell r="AH47">
            <v>0</v>
          </cell>
          <cell r="AI47">
            <v>0</v>
          </cell>
        </row>
        <row r="48">
          <cell r="B48" t="str">
            <v>64115-G8000</v>
          </cell>
          <cell r="C48" t="str">
            <v>REINF ASSY-F.E M MTG LWR LH</v>
          </cell>
          <cell r="D48" t="str">
            <v>IG</v>
          </cell>
          <cell r="E48">
            <v>0</v>
          </cell>
          <cell r="F48">
            <v>0</v>
          </cell>
          <cell r="G48">
            <v>0</v>
          </cell>
          <cell r="H48">
            <v>0</v>
          </cell>
          <cell r="I48">
            <v>0</v>
          </cell>
          <cell r="J48">
            <v>0</v>
          </cell>
          <cell r="K48">
            <v>0</v>
          </cell>
          <cell r="L48">
            <v>0</v>
          </cell>
          <cell r="M48">
            <v>0</v>
          </cell>
          <cell r="N48">
            <v>0</v>
          </cell>
          <cell r="O48">
            <v>0</v>
          </cell>
          <cell r="P48">
            <v>0</v>
          </cell>
          <cell r="Q48">
            <v>0</v>
          </cell>
          <cell r="R48">
            <v>0</v>
          </cell>
          <cell r="S48">
            <v>0</v>
          </cell>
          <cell r="T48">
            <v>0</v>
          </cell>
          <cell r="U48">
            <v>0</v>
          </cell>
          <cell r="V48">
            <v>0</v>
          </cell>
          <cell r="W48">
            <v>0</v>
          </cell>
          <cell r="X48">
            <v>0</v>
          </cell>
          <cell r="Y48">
            <v>0</v>
          </cell>
          <cell r="Z48">
            <v>0</v>
          </cell>
          <cell r="AA48">
            <v>0</v>
          </cell>
          <cell r="AB48">
            <v>0</v>
          </cell>
          <cell r="AC48">
            <v>0</v>
          </cell>
          <cell r="AD48">
            <v>0</v>
          </cell>
          <cell r="AE48">
            <v>0</v>
          </cell>
          <cell r="AF48">
            <v>0</v>
          </cell>
          <cell r="AG48">
            <v>0</v>
          </cell>
          <cell r="AH48">
            <v>0</v>
          </cell>
          <cell r="AI48">
            <v>0</v>
          </cell>
        </row>
        <row r="49">
          <cell r="B49" t="str">
            <v>64125-G8000</v>
          </cell>
          <cell r="C49" t="str">
            <v>REINF ASSY-F.E M MTG LWR RH</v>
          </cell>
          <cell r="D49" t="str">
            <v>IG</v>
          </cell>
          <cell r="E49">
            <v>0</v>
          </cell>
          <cell r="F49">
            <v>0</v>
          </cell>
          <cell r="G49">
            <v>0</v>
          </cell>
          <cell r="H49">
            <v>0</v>
          </cell>
          <cell r="I49">
            <v>0</v>
          </cell>
          <cell r="J49">
            <v>0</v>
          </cell>
          <cell r="K49">
            <v>0</v>
          </cell>
          <cell r="L49">
            <v>0</v>
          </cell>
          <cell r="M49">
            <v>0</v>
          </cell>
          <cell r="N49">
            <v>0</v>
          </cell>
          <cell r="O49">
            <v>0</v>
          </cell>
          <cell r="P49">
            <v>0</v>
          </cell>
          <cell r="Q49">
            <v>0</v>
          </cell>
          <cell r="R49">
            <v>0</v>
          </cell>
          <cell r="S49">
            <v>0</v>
          </cell>
          <cell r="T49">
            <v>0</v>
          </cell>
          <cell r="U49">
            <v>0</v>
          </cell>
          <cell r="V49">
            <v>0</v>
          </cell>
          <cell r="W49">
            <v>0</v>
          </cell>
          <cell r="X49">
            <v>0</v>
          </cell>
          <cell r="Y49">
            <v>0</v>
          </cell>
          <cell r="Z49">
            <v>0</v>
          </cell>
          <cell r="AA49">
            <v>0</v>
          </cell>
          <cell r="AB49">
            <v>0</v>
          </cell>
          <cell r="AC49">
            <v>0</v>
          </cell>
          <cell r="AD49">
            <v>0</v>
          </cell>
          <cell r="AE49">
            <v>0</v>
          </cell>
          <cell r="AF49">
            <v>0</v>
          </cell>
          <cell r="AG49">
            <v>0</v>
          </cell>
          <cell r="AH49">
            <v>0</v>
          </cell>
          <cell r="AI49">
            <v>0</v>
          </cell>
        </row>
        <row r="50">
          <cell r="B50" t="str">
            <v>73720-2P000</v>
          </cell>
          <cell r="C50" t="str">
            <v>T/GATE INR ASS'Y</v>
          </cell>
          <cell r="D50" t="str">
            <v>XM T/GATE</v>
          </cell>
          <cell r="E50">
            <v>0</v>
          </cell>
          <cell r="F50">
            <v>0</v>
          </cell>
          <cell r="G50">
            <v>0</v>
          </cell>
          <cell r="H50">
            <v>0</v>
          </cell>
          <cell r="I50">
            <v>0</v>
          </cell>
          <cell r="J50">
            <v>0</v>
          </cell>
          <cell r="K50">
            <v>0</v>
          </cell>
          <cell r="L50">
            <v>0</v>
          </cell>
          <cell r="M50">
            <v>0</v>
          </cell>
          <cell r="N50">
            <v>0</v>
          </cell>
          <cell r="O50">
            <v>0</v>
          </cell>
          <cell r="P50">
            <v>0</v>
          </cell>
          <cell r="Q50">
            <v>0</v>
          </cell>
          <cell r="R50">
            <v>0</v>
          </cell>
          <cell r="S50">
            <v>0</v>
          </cell>
          <cell r="T50">
            <v>0</v>
          </cell>
          <cell r="U50">
            <v>0</v>
          </cell>
          <cell r="V50">
            <v>0</v>
          </cell>
          <cell r="W50">
            <v>0</v>
          </cell>
          <cell r="X50">
            <v>0</v>
          </cell>
          <cell r="Y50">
            <v>0</v>
          </cell>
          <cell r="Z50">
            <v>0</v>
          </cell>
          <cell r="AA50">
            <v>0</v>
          </cell>
          <cell r="AB50">
            <v>0</v>
          </cell>
          <cell r="AC50">
            <v>0</v>
          </cell>
          <cell r="AD50">
            <v>0</v>
          </cell>
          <cell r="AE50">
            <v>0</v>
          </cell>
          <cell r="AF50">
            <v>0</v>
          </cell>
          <cell r="AG50">
            <v>0</v>
          </cell>
          <cell r="AH50">
            <v>0</v>
          </cell>
          <cell r="AI50">
            <v>0</v>
          </cell>
        </row>
        <row r="51">
          <cell r="B51" t="str">
            <v>73720-2P500</v>
          </cell>
          <cell r="C51" t="str">
            <v>T/GATE INR ASS'Y</v>
          </cell>
          <cell r="D51" t="str">
            <v>XM T/GATE</v>
          </cell>
          <cell r="E51">
            <v>0</v>
          </cell>
          <cell r="F51">
            <v>0</v>
          </cell>
          <cell r="G51">
            <v>0</v>
          </cell>
          <cell r="H51">
            <v>0</v>
          </cell>
          <cell r="I51">
            <v>0</v>
          </cell>
          <cell r="J51">
            <v>0</v>
          </cell>
          <cell r="K51">
            <v>0</v>
          </cell>
          <cell r="L51">
            <v>0</v>
          </cell>
          <cell r="M51">
            <v>0</v>
          </cell>
          <cell r="N51">
            <v>0</v>
          </cell>
          <cell r="O51">
            <v>0</v>
          </cell>
          <cell r="P51">
            <v>0</v>
          </cell>
          <cell r="Q51">
            <v>0</v>
          </cell>
          <cell r="R51">
            <v>0</v>
          </cell>
          <cell r="S51">
            <v>0</v>
          </cell>
          <cell r="T51">
            <v>0</v>
          </cell>
          <cell r="U51">
            <v>0</v>
          </cell>
          <cell r="V51">
            <v>0</v>
          </cell>
          <cell r="W51">
            <v>0</v>
          </cell>
          <cell r="X51">
            <v>0</v>
          </cell>
          <cell r="Y51">
            <v>0</v>
          </cell>
          <cell r="Z51">
            <v>0</v>
          </cell>
          <cell r="AA51">
            <v>0</v>
          </cell>
          <cell r="AB51">
            <v>0</v>
          </cell>
          <cell r="AC51">
            <v>0</v>
          </cell>
          <cell r="AD51">
            <v>0</v>
          </cell>
          <cell r="AE51">
            <v>0</v>
          </cell>
          <cell r="AF51">
            <v>0</v>
          </cell>
          <cell r="AG51">
            <v>0</v>
          </cell>
          <cell r="AH51">
            <v>0</v>
          </cell>
          <cell r="AI51">
            <v>0</v>
          </cell>
        </row>
        <row r="52">
          <cell r="B52" t="str">
            <v>73720-1U000</v>
          </cell>
          <cell r="C52" t="str">
            <v>T/GATE INR ASS'Y</v>
          </cell>
          <cell r="D52" t="str">
            <v>XM T/GATE</v>
          </cell>
          <cell r="E52">
            <v>0</v>
          </cell>
          <cell r="F52">
            <v>0</v>
          </cell>
          <cell r="G52">
            <v>0</v>
          </cell>
          <cell r="H52">
            <v>0</v>
          </cell>
          <cell r="I52">
            <v>0</v>
          </cell>
          <cell r="J52">
            <v>0</v>
          </cell>
          <cell r="K52">
            <v>0</v>
          </cell>
          <cell r="L52">
            <v>0</v>
          </cell>
          <cell r="M52">
            <v>0</v>
          </cell>
          <cell r="N52">
            <v>0</v>
          </cell>
          <cell r="O52">
            <v>0</v>
          </cell>
          <cell r="P52">
            <v>0</v>
          </cell>
          <cell r="Q52">
            <v>0</v>
          </cell>
          <cell r="R52">
            <v>0</v>
          </cell>
          <cell r="S52">
            <v>0</v>
          </cell>
          <cell r="T52">
            <v>0</v>
          </cell>
          <cell r="U52">
            <v>0</v>
          </cell>
          <cell r="V52">
            <v>0</v>
          </cell>
          <cell r="W52">
            <v>0</v>
          </cell>
          <cell r="X52">
            <v>0</v>
          </cell>
          <cell r="Y52">
            <v>0</v>
          </cell>
          <cell r="Z52">
            <v>0</v>
          </cell>
          <cell r="AA52">
            <v>0</v>
          </cell>
          <cell r="AB52">
            <v>0</v>
          </cell>
          <cell r="AC52">
            <v>0</v>
          </cell>
          <cell r="AD52">
            <v>0</v>
          </cell>
          <cell r="AE52">
            <v>0</v>
          </cell>
          <cell r="AF52">
            <v>0</v>
          </cell>
          <cell r="AG52">
            <v>0</v>
          </cell>
          <cell r="AH52">
            <v>0</v>
          </cell>
          <cell r="AI52">
            <v>0</v>
          </cell>
        </row>
        <row r="53">
          <cell r="B53" t="str">
            <v>64515-G8500</v>
          </cell>
          <cell r="C53" t="str">
            <v>BRKT ASSY-FENDER MTG LH</v>
          </cell>
          <cell r="D53" t="str">
            <v>IG</v>
          </cell>
          <cell r="E53">
            <v>0</v>
          </cell>
          <cell r="F53">
            <v>0</v>
          </cell>
          <cell r="G53">
            <v>0</v>
          </cell>
          <cell r="H53">
            <v>0</v>
          </cell>
          <cell r="I53">
            <v>0</v>
          </cell>
          <cell r="J53">
            <v>0</v>
          </cell>
          <cell r="K53">
            <v>0</v>
          </cell>
          <cell r="L53">
            <v>0</v>
          </cell>
          <cell r="M53">
            <v>0</v>
          </cell>
          <cell r="N53">
            <v>0</v>
          </cell>
          <cell r="O53">
            <v>0</v>
          </cell>
          <cell r="P53">
            <v>0</v>
          </cell>
          <cell r="Q53">
            <v>0</v>
          </cell>
          <cell r="R53">
            <v>0</v>
          </cell>
          <cell r="S53">
            <v>0</v>
          </cell>
          <cell r="T53">
            <v>0</v>
          </cell>
          <cell r="U53">
            <v>0</v>
          </cell>
          <cell r="V53">
            <v>0</v>
          </cell>
          <cell r="W53">
            <v>0</v>
          </cell>
          <cell r="X53">
            <v>0</v>
          </cell>
          <cell r="Y53">
            <v>0</v>
          </cell>
          <cell r="Z53">
            <v>0</v>
          </cell>
          <cell r="AA53">
            <v>0</v>
          </cell>
          <cell r="AB53">
            <v>0</v>
          </cell>
          <cell r="AC53">
            <v>0</v>
          </cell>
          <cell r="AD53">
            <v>0</v>
          </cell>
          <cell r="AE53">
            <v>0</v>
          </cell>
          <cell r="AF53">
            <v>0</v>
          </cell>
          <cell r="AG53">
            <v>0</v>
          </cell>
          <cell r="AH53">
            <v>0</v>
          </cell>
          <cell r="AI53">
            <v>0</v>
          </cell>
        </row>
        <row r="54">
          <cell r="B54" t="str">
            <v>64525-G8500</v>
          </cell>
          <cell r="C54" t="str">
            <v>BRKT ASSY-FENDER MTG RH</v>
          </cell>
          <cell r="D54" t="str">
            <v>IG</v>
          </cell>
          <cell r="E54">
            <v>0</v>
          </cell>
          <cell r="F54">
            <v>0</v>
          </cell>
          <cell r="G54">
            <v>0</v>
          </cell>
          <cell r="H54">
            <v>0</v>
          </cell>
          <cell r="I54">
            <v>0</v>
          </cell>
          <cell r="J54">
            <v>0</v>
          </cell>
          <cell r="K54">
            <v>0</v>
          </cell>
          <cell r="L54">
            <v>0</v>
          </cell>
          <cell r="M54">
            <v>0</v>
          </cell>
          <cell r="N54">
            <v>0</v>
          </cell>
          <cell r="O54">
            <v>0</v>
          </cell>
          <cell r="P54">
            <v>0</v>
          </cell>
          <cell r="Q54">
            <v>0</v>
          </cell>
          <cell r="R54">
            <v>0</v>
          </cell>
          <cell r="S54">
            <v>0</v>
          </cell>
          <cell r="T54">
            <v>0</v>
          </cell>
          <cell r="U54">
            <v>0</v>
          </cell>
          <cell r="V54">
            <v>0</v>
          </cell>
          <cell r="W54">
            <v>0</v>
          </cell>
          <cell r="X54">
            <v>0</v>
          </cell>
          <cell r="Y54">
            <v>0</v>
          </cell>
          <cell r="Z54">
            <v>0</v>
          </cell>
          <cell r="AA54">
            <v>0</v>
          </cell>
          <cell r="AB54">
            <v>0</v>
          </cell>
          <cell r="AC54">
            <v>0</v>
          </cell>
          <cell r="AD54">
            <v>0</v>
          </cell>
          <cell r="AE54">
            <v>0</v>
          </cell>
          <cell r="AF54">
            <v>0</v>
          </cell>
          <cell r="AG54">
            <v>0</v>
          </cell>
          <cell r="AH54">
            <v>0</v>
          </cell>
          <cell r="AI54">
            <v>0</v>
          </cell>
        </row>
        <row r="55">
          <cell r="B55" t="str">
            <v>73720-2P500</v>
          </cell>
          <cell r="C55" t="str">
            <v>T/GATE INR ASS'T</v>
          </cell>
          <cell r="D55" t="str">
            <v>XM</v>
          </cell>
          <cell r="E55">
            <v>0</v>
          </cell>
          <cell r="F55">
            <v>0</v>
          </cell>
          <cell r="G55">
            <v>0</v>
          </cell>
          <cell r="H55">
            <v>0</v>
          </cell>
          <cell r="I55">
            <v>0</v>
          </cell>
          <cell r="J55">
            <v>0</v>
          </cell>
          <cell r="K55">
            <v>0</v>
          </cell>
          <cell r="L55">
            <v>0</v>
          </cell>
          <cell r="M55">
            <v>0</v>
          </cell>
          <cell r="N55">
            <v>0</v>
          </cell>
          <cell r="O55">
            <v>0</v>
          </cell>
          <cell r="P55">
            <v>0</v>
          </cell>
          <cell r="Q55">
            <v>0</v>
          </cell>
          <cell r="R55">
            <v>0</v>
          </cell>
          <cell r="S55">
            <v>0</v>
          </cell>
          <cell r="T55">
            <v>0</v>
          </cell>
          <cell r="U55">
            <v>0</v>
          </cell>
          <cell r="V55">
            <v>0</v>
          </cell>
          <cell r="W55">
            <v>0</v>
          </cell>
          <cell r="X55">
            <v>0</v>
          </cell>
          <cell r="Y55">
            <v>0</v>
          </cell>
          <cell r="Z55">
            <v>0</v>
          </cell>
          <cell r="AA55">
            <v>0</v>
          </cell>
          <cell r="AB55">
            <v>0</v>
          </cell>
          <cell r="AC55">
            <v>0</v>
          </cell>
          <cell r="AD55">
            <v>0</v>
          </cell>
          <cell r="AE55">
            <v>0</v>
          </cell>
          <cell r="AF55">
            <v>0</v>
          </cell>
          <cell r="AG55">
            <v>0</v>
          </cell>
          <cell r="AH55">
            <v>0</v>
          </cell>
          <cell r="AI55">
            <v>0</v>
          </cell>
        </row>
        <row r="56">
          <cell r="B56" t="str">
            <v>66798-2J700</v>
          </cell>
          <cell r="C56" t="str">
            <v>PLR-COWL COVER FR</v>
          </cell>
          <cell r="D56" t="str">
            <v>HM</v>
          </cell>
          <cell r="E56">
            <v>0</v>
          </cell>
          <cell r="F56">
            <v>0</v>
          </cell>
          <cell r="G56">
            <v>0</v>
          </cell>
          <cell r="H56">
            <v>0</v>
          </cell>
          <cell r="I56">
            <v>0</v>
          </cell>
          <cell r="J56">
            <v>0</v>
          </cell>
          <cell r="K56">
            <v>0</v>
          </cell>
          <cell r="L56">
            <v>0</v>
          </cell>
          <cell r="M56">
            <v>0</v>
          </cell>
          <cell r="N56">
            <v>0</v>
          </cell>
          <cell r="O56">
            <v>0</v>
          </cell>
          <cell r="P56">
            <v>0</v>
          </cell>
          <cell r="Q56">
            <v>0</v>
          </cell>
          <cell r="R56">
            <v>0</v>
          </cell>
          <cell r="S56">
            <v>0</v>
          </cell>
          <cell r="T56">
            <v>0</v>
          </cell>
          <cell r="U56">
            <v>0</v>
          </cell>
          <cell r="V56">
            <v>0</v>
          </cell>
          <cell r="W56">
            <v>0</v>
          </cell>
          <cell r="X56">
            <v>0</v>
          </cell>
          <cell r="Y56">
            <v>0</v>
          </cell>
          <cell r="Z56">
            <v>0</v>
          </cell>
          <cell r="AA56">
            <v>0</v>
          </cell>
          <cell r="AB56">
            <v>0</v>
          </cell>
          <cell r="AC56">
            <v>0</v>
          </cell>
          <cell r="AD56">
            <v>0</v>
          </cell>
          <cell r="AE56">
            <v>0</v>
          </cell>
          <cell r="AF56">
            <v>0</v>
          </cell>
          <cell r="AG56">
            <v>0</v>
          </cell>
          <cell r="AH56">
            <v>0</v>
          </cell>
          <cell r="AI56">
            <v>0</v>
          </cell>
        </row>
        <row r="57">
          <cell r="B57" t="str">
            <v>66798-2J700</v>
          </cell>
          <cell r="C57" t="str">
            <v xml:space="preserve"> COWL COVER FRT</v>
          </cell>
          <cell r="D57" t="str">
            <v>HM PE2</v>
          </cell>
          <cell r="E57">
            <v>0</v>
          </cell>
          <cell r="F57">
            <v>0</v>
          </cell>
          <cell r="G57">
            <v>0</v>
          </cell>
          <cell r="H57">
            <v>0</v>
          </cell>
          <cell r="I57">
            <v>0</v>
          </cell>
          <cell r="J57">
            <v>0</v>
          </cell>
          <cell r="K57">
            <v>0</v>
          </cell>
          <cell r="L57">
            <v>0</v>
          </cell>
          <cell r="M57">
            <v>0</v>
          </cell>
          <cell r="N57">
            <v>0</v>
          </cell>
          <cell r="O57">
            <v>0</v>
          </cell>
          <cell r="P57">
            <v>0</v>
          </cell>
          <cell r="Q57">
            <v>0</v>
          </cell>
          <cell r="R57">
            <v>0</v>
          </cell>
          <cell r="S57">
            <v>0</v>
          </cell>
          <cell r="T57">
            <v>0</v>
          </cell>
          <cell r="U57">
            <v>0</v>
          </cell>
          <cell r="V57">
            <v>0</v>
          </cell>
          <cell r="W57">
            <v>0</v>
          </cell>
          <cell r="X57">
            <v>0</v>
          </cell>
          <cell r="Y57">
            <v>0</v>
          </cell>
          <cell r="Z57">
            <v>0</v>
          </cell>
          <cell r="AA57">
            <v>0</v>
          </cell>
          <cell r="AB57">
            <v>0</v>
          </cell>
          <cell r="AC57">
            <v>0</v>
          </cell>
          <cell r="AD57">
            <v>0</v>
          </cell>
          <cell r="AE57">
            <v>0</v>
          </cell>
          <cell r="AF57">
            <v>0</v>
          </cell>
          <cell r="AG57">
            <v>0</v>
          </cell>
          <cell r="AH57">
            <v>0</v>
          </cell>
          <cell r="AI57">
            <v>0</v>
          </cell>
        </row>
        <row r="58">
          <cell r="B58" t="str">
            <v>66724-2J700</v>
          </cell>
          <cell r="C58" t="str">
            <v>R/F COWL INR LWR</v>
          </cell>
          <cell r="D58" t="str">
            <v>HM PE2</v>
          </cell>
          <cell r="E58">
            <v>0</v>
          </cell>
          <cell r="F58">
            <v>0</v>
          </cell>
          <cell r="G58">
            <v>0</v>
          </cell>
          <cell r="H58">
            <v>0</v>
          </cell>
          <cell r="I58">
            <v>0</v>
          </cell>
          <cell r="J58">
            <v>0</v>
          </cell>
          <cell r="K58">
            <v>0</v>
          </cell>
          <cell r="L58">
            <v>0</v>
          </cell>
          <cell r="M58">
            <v>0</v>
          </cell>
          <cell r="N58">
            <v>0</v>
          </cell>
          <cell r="O58">
            <v>0</v>
          </cell>
          <cell r="P58">
            <v>0</v>
          </cell>
          <cell r="Q58">
            <v>0</v>
          </cell>
          <cell r="R58">
            <v>0</v>
          </cell>
          <cell r="S58">
            <v>0</v>
          </cell>
          <cell r="T58">
            <v>0</v>
          </cell>
          <cell r="U58">
            <v>0</v>
          </cell>
          <cell r="V58">
            <v>0</v>
          </cell>
          <cell r="W58">
            <v>0</v>
          </cell>
          <cell r="X58">
            <v>0</v>
          </cell>
          <cell r="Y58">
            <v>0</v>
          </cell>
          <cell r="Z58">
            <v>0</v>
          </cell>
          <cell r="AA58">
            <v>0</v>
          </cell>
          <cell r="AB58">
            <v>0</v>
          </cell>
          <cell r="AC58">
            <v>0</v>
          </cell>
          <cell r="AD58">
            <v>0</v>
          </cell>
          <cell r="AE58">
            <v>0</v>
          </cell>
          <cell r="AF58">
            <v>0</v>
          </cell>
          <cell r="AG58">
            <v>0</v>
          </cell>
          <cell r="AH58">
            <v>0</v>
          </cell>
          <cell r="AI58">
            <v>0</v>
          </cell>
        </row>
        <row r="59">
          <cell r="C59" t="str">
            <v>PNL 개발품</v>
          </cell>
          <cell r="D59" t="str">
            <v>SG2</v>
          </cell>
        </row>
        <row r="60">
          <cell r="B60" t="str">
            <v>71412-3R000</v>
          </cell>
          <cell r="C60" t="str">
            <v>PLR CTR INR LH</v>
          </cell>
          <cell r="D60" t="str">
            <v>VG</v>
          </cell>
        </row>
        <row r="61">
          <cell r="B61" t="str">
            <v>71422-3R000</v>
          </cell>
          <cell r="C61" t="str">
            <v>PLR CTR INR RH</v>
          </cell>
          <cell r="D61" t="str">
            <v>VG</v>
          </cell>
        </row>
        <row r="62">
          <cell r="B62" t="str">
            <v>71378-3R000</v>
          </cell>
          <cell r="C62" t="str">
            <v>SILL SIDE PNL</v>
          </cell>
          <cell r="D62" t="str">
            <v>VG</v>
          </cell>
        </row>
        <row r="63">
          <cell r="B63" t="str">
            <v>71388-3R000</v>
          </cell>
          <cell r="C63" t="str">
            <v>SILL SIDE PNL</v>
          </cell>
          <cell r="D63" t="str">
            <v>VG</v>
          </cell>
        </row>
        <row r="64">
          <cell r="B64" t="str">
            <v>66724-2J000</v>
          </cell>
          <cell r="C64" t="str">
            <v>RENIF-COWL INR LWR</v>
          </cell>
          <cell r="D64" t="str">
            <v>HM</v>
          </cell>
        </row>
        <row r="65">
          <cell r="B65" t="str">
            <v>66798-2J010</v>
          </cell>
          <cell r="C65" t="str">
            <v>PLR-COWL COVER FR</v>
          </cell>
          <cell r="D65" t="str">
            <v>HM</v>
          </cell>
        </row>
        <row r="66">
          <cell r="B66" t="str">
            <v>66798-2J501</v>
          </cell>
          <cell r="C66" t="str">
            <v>PLR-COWL COVER FR</v>
          </cell>
          <cell r="D66" t="str">
            <v>HM</v>
          </cell>
        </row>
        <row r="67">
          <cell r="B67" t="str">
            <v>64585-F6000</v>
          </cell>
          <cell r="C67" t="str">
            <v>BRKT ASSY-ABS MODULATOR</v>
          </cell>
          <cell r="D67" t="str">
            <v>IG</v>
          </cell>
        </row>
        <row r="68">
          <cell r="B68" t="str">
            <v>65522-E2510</v>
          </cell>
          <cell r="C68" t="str">
            <v>MEMBER RR FLOOR FR CROSS P.W</v>
          </cell>
          <cell r="D68" t="str">
            <v>TAM</v>
          </cell>
        </row>
      </sheetData>
      <sheetData sheetId="32"/>
      <sheetData sheetId="33"/>
    </sheetDataSet>
  </externalBook>
</externalLink>
</file>

<file path=xl/externalLinks/externalLink76.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xxl21:alternateUrls>
      <xxl21:absoluteUrl r:id="rId2"/>
    </xxl21:alternateUrls>
    <sheetNames>
      <sheetName val="송부용"/>
      <sheetName val="양식"/>
      <sheetName val="출하"/>
      <sheetName val="납품수량"/>
      <sheetName val="0102"/>
      <sheetName val="0103"/>
      <sheetName val="0104"/>
      <sheetName val="0106"/>
      <sheetName val="0107"/>
      <sheetName val="0108"/>
      <sheetName val="0109"/>
      <sheetName val="0111"/>
      <sheetName val="0110"/>
      <sheetName val="0113"/>
      <sheetName val="0114"/>
      <sheetName val="0115"/>
      <sheetName val="0116"/>
      <sheetName val="0117"/>
      <sheetName val="0118"/>
      <sheetName val="0120"/>
      <sheetName val="0121"/>
      <sheetName val="0122"/>
      <sheetName val="0123"/>
      <sheetName val="0124"/>
      <sheetName val="0125"/>
      <sheetName val="0131"/>
      <sheetName val="0201"/>
      <sheetName val="0203"/>
    </sheetNames>
    <sheetDataSet>
      <sheetData sheetId="0" refreshError="1"/>
      <sheetData sheetId="1" refreshError="1"/>
      <sheetData sheetId="2" refreshError="1"/>
      <sheetData sheetId="3" refreshError="1">
        <row r="1">
          <cell r="A1" t="str">
            <v>2025-01</v>
          </cell>
        </row>
        <row r="3">
          <cell r="C3" t="str">
            <v>DRAIN CHANNEL-SUB</v>
          </cell>
          <cell r="D3" t="str">
            <v>J100</v>
          </cell>
        </row>
        <row r="4">
          <cell r="C4" t="str">
            <v>DRAIN CHANNEL-SUB</v>
          </cell>
          <cell r="D4" t="str">
            <v>T100</v>
          </cell>
        </row>
        <row r="5">
          <cell r="C5" t="str">
            <v>DRAIN CHANNEL-SUB</v>
          </cell>
          <cell r="D5" t="str">
            <v>V210/V250</v>
          </cell>
        </row>
        <row r="6">
          <cell r="C6" t="str">
            <v>DRAIN CHANNEL-SUB</v>
          </cell>
          <cell r="D6" t="str">
            <v>A100/A161</v>
          </cell>
        </row>
        <row r="7">
          <cell r="C7" t="str">
            <v>FRONT BEAM</v>
          </cell>
          <cell r="D7" t="str">
            <v>J200</v>
          </cell>
        </row>
        <row r="8">
          <cell r="C8" t="str">
            <v>FRONT BEAM</v>
          </cell>
          <cell r="D8" t="str">
            <v>T100</v>
          </cell>
        </row>
        <row r="9">
          <cell r="C9" t="str">
            <v>FRONT BEAM</v>
          </cell>
          <cell r="D9" t="str">
            <v>V200/V210</v>
          </cell>
        </row>
        <row r="10">
          <cell r="C10" t="str">
            <v>FRONT BEAM</v>
          </cell>
          <cell r="D10" t="str">
            <v>A100/A161</v>
          </cell>
        </row>
        <row r="11">
          <cell r="C11" t="str">
            <v>MIDDLE BEAM</v>
          </cell>
          <cell r="D11" t="str">
            <v>J200(KD)</v>
          </cell>
        </row>
        <row r="12">
          <cell r="C12" t="str">
            <v>REAR BOW (CLIP)</v>
          </cell>
          <cell r="D12" t="str">
            <v>J200(OEM)</v>
          </cell>
        </row>
        <row r="13">
          <cell r="C13" t="str">
            <v>REAR BOW</v>
          </cell>
          <cell r="D13" t="str">
            <v>T100</v>
          </cell>
        </row>
        <row r="14">
          <cell r="C14" t="str">
            <v>REAR BOW</v>
          </cell>
          <cell r="D14" t="str">
            <v>U100</v>
          </cell>
        </row>
        <row r="15">
          <cell r="C15" t="str">
            <v>REAR BOW</v>
          </cell>
          <cell r="D15" t="str">
            <v>A100</v>
          </cell>
        </row>
        <row r="16">
          <cell r="C16" t="str">
            <v>REAR BOW</v>
          </cell>
          <cell r="D16" t="str">
            <v>A150/A161</v>
          </cell>
        </row>
        <row r="17">
          <cell r="C17" t="str">
            <v>REAR BOW</v>
          </cell>
          <cell r="D17" t="str">
            <v>D100/D150</v>
          </cell>
        </row>
        <row r="18">
          <cell r="C18" t="str">
            <v>REAR BOW</v>
          </cell>
          <cell r="D18" t="str">
            <v>V250</v>
          </cell>
        </row>
        <row r="19">
          <cell r="C19" t="str">
            <v>REAR BOW</v>
          </cell>
          <cell r="D19" t="str">
            <v>V200</v>
          </cell>
        </row>
        <row r="20">
          <cell r="C20" t="str">
            <v>MIDDLE BEAM</v>
          </cell>
          <cell r="D20" t="str">
            <v>L38</v>
          </cell>
        </row>
        <row r="21">
          <cell r="C21" t="str">
            <v>MIDDLE BEAM</v>
          </cell>
          <cell r="D21" t="str">
            <v>EX</v>
          </cell>
        </row>
        <row r="22">
          <cell r="C22" t="str">
            <v>MIDDLE BEAM</v>
          </cell>
          <cell r="D22" t="str">
            <v>P32K</v>
          </cell>
        </row>
        <row r="23">
          <cell r="C23" t="str">
            <v>MIDDLE BEAM</v>
          </cell>
          <cell r="D23" t="str">
            <v>GAMMA</v>
          </cell>
        </row>
        <row r="24">
          <cell r="C24" t="str">
            <v>ROLLO CASSETTE FRONT</v>
          </cell>
          <cell r="D24" t="str">
            <v>GD</v>
          </cell>
        </row>
        <row r="25">
          <cell r="C25" t="str">
            <v>ROLLO CASSETTE FRONT</v>
          </cell>
          <cell r="D25" t="str">
            <v>GD</v>
          </cell>
        </row>
        <row r="26">
          <cell r="C26" t="str">
            <v>ASSY CENRET CROSS MEMBER</v>
          </cell>
          <cell r="D26" t="str">
            <v>GD</v>
          </cell>
        </row>
        <row r="27">
          <cell r="C27" t="str">
            <v>MIDDLE BEAM</v>
          </cell>
          <cell r="D27" t="str">
            <v>GD</v>
          </cell>
        </row>
        <row r="28">
          <cell r="C28" t="str">
            <v>ASSY BRACKET REAR SLIDER LH</v>
          </cell>
          <cell r="D28" t="str">
            <v>GD</v>
          </cell>
        </row>
        <row r="29">
          <cell r="C29" t="str">
            <v>ASSY BRACKET REAR SLIDER RH</v>
          </cell>
          <cell r="D29" t="str">
            <v>GD</v>
          </cell>
        </row>
        <row r="31">
          <cell r="C31" t="str">
            <v>SIDE GLASS REINF LH</v>
          </cell>
          <cell r="D31" t="str">
            <v>GD</v>
          </cell>
        </row>
        <row r="32">
          <cell r="C32" t="str">
            <v>CENRET CROSS MEMBER</v>
          </cell>
          <cell r="D32" t="str">
            <v>GDW</v>
          </cell>
        </row>
        <row r="33">
          <cell r="C33" t="str">
            <v>MIDDLE BEAM</v>
          </cell>
          <cell r="D33" t="str">
            <v>GDW</v>
          </cell>
        </row>
        <row r="34">
          <cell r="C34" t="str">
            <v>MIDDLE BEAM</v>
          </cell>
          <cell r="D34" t="str">
            <v>CF</v>
          </cell>
        </row>
        <row r="35">
          <cell r="C35" t="str">
            <v>MIDDLE BEAM</v>
          </cell>
          <cell r="D35" t="str">
            <v>SC100</v>
          </cell>
        </row>
        <row r="36">
          <cell r="C36" t="str">
            <v>MIDDLE BEAM</v>
          </cell>
          <cell r="D36" t="str">
            <v>C200</v>
          </cell>
        </row>
        <row r="37">
          <cell r="C37" t="str">
            <v>MIDDLE BEAM</v>
          </cell>
          <cell r="D37" t="str">
            <v>DC100</v>
          </cell>
        </row>
        <row r="38">
          <cell r="C38" t="str">
            <v>MIDDLE BEAM</v>
          </cell>
          <cell r="D38" t="str">
            <v>MD</v>
          </cell>
        </row>
        <row r="39">
          <cell r="C39" t="str">
            <v>MIDDLE BEAM</v>
          </cell>
          <cell r="D39" t="str">
            <v>UB</v>
          </cell>
        </row>
        <row r="40">
          <cell r="C40" t="str">
            <v>MIDDLE BEAM</v>
          </cell>
          <cell r="D40" t="str">
            <v>W200</v>
          </cell>
        </row>
        <row r="41">
          <cell r="C41" t="str">
            <v>REAR BEAM CLIP</v>
          </cell>
          <cell r="D41" t="str">
            <v>W200</v>
          </cell>
        </row>
        <row r="42">
          <cell r="C42" t="str">
            <v>FRONT BEAM(도장,창일)</v>
          </cell>
          <cell r="D42" t="str">
            <v xml:space="preserve">YS4 </v>
          </cell>
        </row>
        <row r="43">
          <cell r="C43" t="str">
            <v>MIDDLE BEAM(안국)</v>
          </cell>
          <cell r="D43" t="str">
            <v>YS4</v>
          </cell>
        </row>
        <row r="44">
          <cell r="C44" t="str">
            <v>MIDDLE BEAM</v>
          </cell>
          <cell r="D44" t="str">
            <v>P32E</v>
          </cell>
        </row>
        <row r="45">
          <cell r="C45" t="str">
            <v>REDIATION PLATE</v>
          </cell>
          <cell r="D45" t="str">
            <v>P32E</v>
          </cell>
        </row>
        <row r="46">
          <cell r="C46" t="str">
            <v>BRACKET DRIVE TUBE</v>
          </cell>
          <cell r="D46" t="str">
            <v>P32E</v>
          </cell>
        </row>
        <row r="47">
          <cell r="C47" t="str">
            <v>ASS'Y W/D</v>
          </cell>
          <cell r="D47" t="str">
            <v>J200</v>
          </cell>
        </row>
        <row r="48">
          <cell r="C48" t="str">
            <v>ASS'Y W/D</v>
          </cell>
          <cell r="D48" t="str">
            <v>T100</v>
          </cell>
        </row>
        <row r="49">
          <cell r="C49" t="str">
            <v>MOTOR CLIP</v>
          </cell>
          <cell r="D49" t="str">
            <v>EX</v>
          </cell>
        </row>
        <row r="50">
          <cell r="C50" t="str">
            <v>FRONT BEAM</v>
          </cell>
          <cell r="D50" t="str">
            <v>X12B</v>
          </cell>
        </row>
        <row r="51">
          <cell r="C51" t="str">
            <v>MIDDLE BEAM</v>
          </cell>
          <cell r="D51" t="str">
            <v>X12B</v>
          </cell>
        </row>
        <row r="52">
          <cell r="C52" t="str">
            <v>MIDDLE BEAM</v>
          </cell>
          <cell r="D52" t="str">
            <v>YP FRT</v>
          </cell>
        </row>
        <row r="53">
          <cell r="C53" t="str">
            <v>MIDDLE BEAM</v>
          </cell>
          <cell r="D53" t="str">
            <v>YP REAR</v>
          </cell>
        </row>
        <row r="54">
          <cell r="C54" t="str">
            <v>2ND ROOM LAMP BRACKET ASSY</v>
          </cell>
          <cell r="D54" t="str">
            <v>YP REAR</v>
          </cell>
        </row>
        <row r="55">
          <cell r="C55" t="str">
            <v>ASSY FRONT BRACKET FRAME LH</v>
          </cell>
          <cell r="D55" t="str">
            <v>YP FRT</v>
          </cell>
        </row>
        <row r="56">
          <cell r="C56" t="str">
            <v>ASSY FRONT BRACKET FRAME RH</v>
          </cell>
          <cell r="D56" t="str">
            <v>YP FRT</v>
          </cell>
        </row>
        <row r="57">
          <cell r="C57" t="str">
            <v>MIDDLE BEAM</v>
          </cell>
          <cell r="D57" t="str">
            <v>M2XX</v>
          </cell>
        </row>
        <row r="58">
          <cell r="C58" t="str">
            <v>DRAIN CHANNEL</v>
          </cell>
          <cell r="D58" t="str">
            <v>M2XX</v>
          </cell>
        </row>
        <row r="59">
          <cell r="C59" t="str">
            <v xml:space="preserve">Middle Beam </v>
          </cell>
          <cell r="D59" t="str">
            <v>KA4-F</v>
          </cell>
        </row>
        <row r="60">
          <cell r="C60" t="str">
            <v>BRACKET FRAME LH</v>
          </cell>
          <cell r="D60" t="str">
            <v>KA4-F</v>
          </cell>
        </row>
        <row r="61">
          <cell r="C61" t="str">
            <v>BRACKET FRAME RH</v>
          </cell>
          <cell r="D61" t="str">
            <v>KA4-F</v>
          </cell>
        </row>
        <row r="62">
          <cell r="C62" t="str">
            <v>ASSY FRONT BRACKET FRAME LH</v>
          </cell>
          <cell r="D62" t="str">
            <v>KA4-F</v>
          </cell>
        </row>
        <row r="63">
          <cell r="C63" t="str">
            <v>ASSY FRONT BRACKET FRAME RH</v>
          </cell>
          <cell r="D63" t="str">
            <v>KA4-F</v>
          </cell>
        </row>
        <row r="64">
          <cell r="C64" t="str">
            <v>BRACKET FRAME A LH</v>
          </cell>
          <cell r="D64" t="str">
            <v>KA4-R</v>
          </cell>
        </row>
        <row r="65">
          <cell r="C65" t="str">
            <v>BRACKET FRAME A RH</v>
          </cell>
          <cell r="D65" t="str">
            <v>KA4-R</v>
          </cell>
        </row>
        <row r="66">
          <cell r="C66" t="str">
            <v>2ND ROOM LAMP BRACKET ASSY</v>
          </cell>
          <cell r="D66" t="str">
            <v>KA4-R</v>
          </cell>
        </row>
        <row r="67">
          <cell r="D67" t="str">
            <v>KA4</v>
          </cell>
        </row>
        <row r="68">
          <cell r="C68" t="str">
            <v xml:space="preserve">CENTER CROSS MEMBER ASSY                    </v>
          </cell>
          <cell r="D68" t="str">
            <v>UM</v>
          </cell>
        </row>
        <row r="69">
          <cell r="C69" t="str">
            <v>BRACKET MECHANISM GUIDE ASSY LH</v>
          </cell>
          <cell r="D69" t="str">
            <v>UM</v>
          </cell>
        </row>
        <row r="70">
          <cell r="C70" t="str">
            <v>BRACKET MECHANISM GUIDE ASSY RH</v>
          </cell>
          <cell r="D70" t="str">
            <v>UM</v>
          </cell>
        </row>
        <row r="71">
          <cell r="C71" t="str">
            <v xml:space="preserve">ROLLO CASSETTE SUB ASSY                     </v>
          </cell>
          <cell r="D71" t="str">
            <v>UM</v>
          </cell>
        </row>
        <row r="72">
          <cell r="C72" t="str">
            <v xml:space="preserve">GLASS REINFORCEMENT ASSY                    </v>
          </cell>
          <cell r="D72" t="str">
            <v>UM</v>
          </cell>
        </row>
        <row r="73">
          <cell r="C73" t="str">
            <v xml:space="preserve">ROLLO CASSETTE </v>
          </cell>
          <cell r="D73" t="str">
            <v>RP</v>
          </cell>
        </row>
        <row r="74">
          <cell r="C74" t="str">
            <v>ROLLO CASSETTE FRONT</v>
          </cell>
          <cell r="D74" t="str">
            <v>DH</v>
          </cell>
        </row>
        <row r="75">
          <cell r="C75" t="str">
            <v>ROLLO CASSETTE REAR</v>
          </cell>
          <cell r="D75" t="str">
            <v>DH</v>
          </cell>
        </row>
        <row r="76">
          <cell r="C76" t="str">
            <v xml:space="preserve">CENTER CROSS MEMBER ASSY                    </v>
          </cell>
          <cell r="D76" t="str">
            <v>YG</v>
          </cell>
        </row>
        <row r="77">
          <cell r="C77" t="str">
            <v>ROLLO CASSETTE ASSY</v>
          </cell>
          <cell r="D77" t="str">
            <v>YG</v>
          </cell>
        </row>
        <row r="78">
          <cell r="C78" t="str">
            <v xml:space="preserve">GLASS REINFORCEMENT ASSY                    </v>
          </cell>
          <cell r="D78" t="str">
            <v>YG</v>
          </cell>
        </row>
        <row r="79">
          <cell r="C79" t="str">
            <v>GLASS REINFORCEMENT ASSY</v>
          </cell>
          <cell r="D79" t="str">
            <v>CK</v>
          </cell>
        </row>
        <row r="80">
          <cell r="C80" t="str">
            <v>ROLLO CASSETTE ASSY</v>
          </cell>
          <cell r="D80" t="str">
            <v>CK</v>
          </cell>
        </row>
        <row r="81">
          <cell r="C81" t="str">
            <v>BRACKET MECHANISM GUIDE FRONT LH</v>
          </cell>
          <cell r="D81" t="str">
            <v>CK</v>
          </cell>
        </row>
        <row r="82">
          <cell r="C82" t="str">
            <v>BRACKET MECHANISM GUIDE FRONT RH</v>
          </cell>
          <cell r="D82" t="str">
            <v>CK</v>
          </cell>
        </row>
        <row r="83">
          <cell r="C83" t="str">
            <v>BRACKET SIDE ASSY LH</v>
          </cell>
          <cell r="D83" t="str">
            <v>CK</v>
          </cell>
        </row>
        <row r="84">
          <cell r="C84" t="str">
            <v>BRACKET SIDE ASSY RH</v>
          </cell>
          <cell r="D84" t="str">
            <v>CK</v>
          </cell>
        </row>
        <row r="85">
          <cell r="C85" t="str">
            <v>PANEL SUNSHADE</v>
          </cell>
          <cell r="D85" t="str">
            <v>J200</v>
          </cell>
        </row>
        <row r="86">
          <cell r="C86" t="str">
            <v>GLASS REINFORCEMENT ASSY</v>
          </cell>
          <cell r="D86" t="str">
            <v>IK</v>
          </cell>
        </row>
        <row r="87">
          <cell r="C87" t="str">
            <v>ROLLO CASSETTE ASSY</v>
          </cell>
          <cell r="D87" t="str">
            <v>IK</v>
          </cell>
        </row>
        <row r="88">
          <cell r="C88" t="str">
            <v>BRACKET MECHANISM GUIDE FRONT LH</v>
          </cell>
          <cell r="D88" t="str">
            <v>IK</v>
          </cell>
        </row>
        <row r="89">
          <cell r="C89" t="str">
            <v>BRACKET MECHANISM GUIDE FRONT RH</v>
          </cell>
          <cell r="D89" t="str">
            <v>IK</v>
          </cell>
        </row>
        <row r="90">
          <cell r="C90" t="str">
            <v>BRACKET SIDE ASSY LH</v>
          </cell>
          <cell r="D90" t="str">
            <v>IK</v>
          </cell>
        </row>
        <row r="91">
          <cell r="C91" t="str">
            <v>BRACKET SIDE ASSY RH</v>
          </cell>
          <cell r="D91" t="str">
            <v>IK</v>
          </cell>
        </row>
        <row r="92">
          <cell r="C92" t="str">
            <v>MIDDLE BEAM B</v>
          </cell>
          <cell r="D92" t="str">
            <v>LX2/ON-FRONT</v>
          </cell>
        </row>
        <row r="93">
          <cell r="C93" t="str">
            <v>MIDDLE BEAM C</v>
          </cell>
          <cell r="D93" t="str">
            <v>LX2-FRONT</v>
          </cell>
        </row>
        <row r="94">
          <cell r="C94" t="str">
            <v>MIDDLE BEAM C</v>
          </cell>
          <cell r="D94" t="str">
            <v>ON-FRONT</v>
          </cell>
        </row>
        <row r="95">
          <cell r="C95" t="str">
            <v>GLASS MOUNTING BRACKET ASSY</v>
          </cell>
          <cell r="D95" t="str">
            <v>JX</v>
          </cell>
        </row>
        <row r="96">
          <cell r="C96" t="str">
            <v>ROLLO MIDDLE CASSETTE UPPER</v>
          </cell>
          <cell r="D96" t="str">
            <v>JX</v>
          </cell>
        </row>
        <row r="97">
          <cell r="C97" t="str">
            <v>IK ROLLO COVER</v>
          </cell>
          <cell r="D97" t="str">
            <v>IK</v>
          </cell>
        </row>
        <row r="98">
          <cell r="C98" t="str">
            <v>IK COVER FRONT FRAME</v>
          </cell>
          <cell r="D98" t="str">
            <v>IK</v>
          </cell>
        </row>
        <row r="99">
          <cell r="C99" t="str">
            <v>MIDDLE BEAM</v>
          </cell>
          <cell r="D99" t="str">
            <v>RJ</v>
          </cell>
        </row>
        <row r="100">
          <cell r="C100" t="str">
            <v>GLASS PANEL REINFORCEMENT</v>
          </cell>
          <cell r="D100" t="str">
            <v>RJ</v>
          </cell>
        </row>
        <row r="101">
          <cell r="C101" t="str">
            <v>GLASS PANEL REINFORCEMENT</v>
          </cell>
          <cell r="D101" t="str">
            <v>LX2/ON-FRONT</v>
          </cell>
        </row>
        <row r="102">
          <cell r="C102" t="str">
            <v>ROLLO CASSETTE ASSY</v>
          </cell>
          <cell r="D102" t="str">
            <v>LX2/ON-REAR</v>
          </cell>
        </row>
        <row r="103">
          <cell r="C103" t="str">
            <v xml:space="preserve">MIDDLE BEAM                                 </v>
          </cell>
        </row>
        <row r="104">
          <cell r="C104" t="str">
            <v>ROLLO MOUNTING BRACKET</v>
          </cell>
          <cell r="D104" t="str">
            <v>E2SC</v>
          </cell>
        </row>
        <row r="105">
          <cell r="C105" t="str">
            <v>ROLLO CASSETTE ASSY</v>
          </cell>
          <cell r="D105" t="str">
            <v>JK</v>
          </cell>
        </row>
        <row r="106">
          <cell r="C106" t="str">
            <v>ROLLO CASSETTE ASSY</v>
          </cell>
          <cell r="D106" t="str">
            <v>JK SB</v>
          </cell>
        </row>
        <row r="107">
          <cell r="C107" t="str">
            <v xml:space="preserve">MIDDLE BEAM B                       </v>
          </cell>
          <cell r="D107" t="str">
            <v>MX5-F</v>
          </cell>
        </row>
        <row r="108">
          <cell r="C108" t="str">
            <v xml:space="preserve">ROLLO CASSETTE ASSY                 </v>
          </cell>
          <cell r="D108" t="str">
            <v>MX5-R</v>
          </cell>
        </row>
        <row r="109">
          <cell r="C109" t="str">
            <v xml:space="preserve">ROLLO CASSETTE ASSY                 </v>
          </cell>
          <cell r="D109" t="str">
            <v>MX5-R</v>
          </cell>
        </row>
        <row r="110">
          <cell r="C110" t="str">
            <v xml:space="preserve">GLASS MTG BRACKET ASSY              </v>
          </cell>
          <cell r="D110" t="str">
            <v>MX5-PU</v>
          </cell>
        </row>
        <row r="111">
          <cell r="C111" t="str">
            <v xml:space="preserve">GLASS REINFORCEMENT                         </v>
          </cell>
          <cell r="D111" t="str">
            <v>SU2 SWB FRT</v>
          </cell>
        </row>
        <row r="112">
          <cell r="C112" t="str">
            <v xml:space="preserve">GLASS REINFORCEMENT REAR                    </v>
          </cell>
          <cell r="D112" t="str">
            <v>SU2 SWB REAR</v>
          </cell>
        </row>
        <row r="113">
          <cell r="C113" t="str">
            <v xml:space="preserve">ROLLO COVER ASSY 구형           </v>
          </cell>
          <cell r="D113" t="str">
            <v>SU2 SWB</v>
          </cell>
        </row>
        <row r="114">
          <cell r="C114" t="str">
            <v xml:space="preserve">ROLLO COVER ASSY                            </v>
          </cell>
          <cell r="D114" t="str">
            <v>SU2 SWB</v>
          </cell>
        </row>
        <row r="115">
          <cell r="C115" t="str">
            <v xml:space="preserve">GLASS REINFORCEMENT                         </v>
          </cell>
          <cell r="D115" t="str">
            <v>SU2 LWB FRT</v>
          </cell>
        </row>
        <row r="116">
          <cell r="C116" t="str">
            <v xml:space="preserve">GLASS REINFORCEMENT REAR                    </v>
          </cell>
          <cell r="D116" t="str">
            <v>SU2 LWB REAR</v>
          </cell>
        </row>
        <row r="117">
          <cell r="C117" t="str">
            <v xml:space="preserve">ROLLO COVER ASSY                            </v>
          </cell>
          <cell r="D117" t="str">
            <v>SU2 LWB</v>
          </cell>
        </row>
        <row r="118">
          <cell r="C118" t="str">
            <v xml:space="preserve">ROLLO COVER ASSY                            </v>
          </cell>
          <cell r="D118" t="str">
            <v>SU2 LWB</v>
          </cell>
        </row>
        <row r="119">
          <cell r="C119" t="str">
            <v>CENTER CROSS MEMBER ASSY</v>
          </cell>
          <cell r="D119" t="str">
            <v>MQ4</v>
          </cell>
        </row>
        <row r="120">
          <cell r="C120" t="str">
            <v>ROLLO CASSETTE ASSY</v>
          </cell>
          <cell r="D120" t="str">
            <v>MQ4</v>
          </cell>
        </row>
        <row r="121">
          <cell r="C121" t="str">
            <v>COVER FRONT FRAME</v>
          </cell>
          <cell r="D121" t="str">
            <v>MQ4</v>
          </cell>
        </row>
        <row r="122">
          <cell r="C122" t="str">
            <v>MOTOR MOUNTING PLATE COVER FOR ROLLO</v>
          </cell>
          <cell r="D122" t="str">
            <v>MQ4</v>
          </cell>
        </row>
        <row r="123">
          <cell r="C123" t="str">
            <v>MOTOR MOUNTING PLATE COVER FOR GLASS (MQ4/YG)</v>
          </cell>
          <cell r="D123" t="str">
            <v>MQ4</v>
          </cell>
        </row>
        <row r="124">
          <cell r="C124" t="str">
            <v>GLASS REINFORCEMENT ASSY</v>
          </cell>
          <cell r="D124" t="str">
            <v>MQ4</v>
          </cell>
        </row>
        <row r="125">
          <cell r="C125" t="str">
            <v>MV1a BRACKET LH</v>
          </cell>
          <cell r="D125" t="str">
            <v>MV1a</v>
          </cell>
        </row>
        <row r="126">
          <cell r="C126" t="str">
            <v>MV1a BRACKET RH</v>
          </cell>
          <cell r="D126" t="str">
            <v>MV1a</v>
          </cell>
        </row>
        <row r="127">
          <cell r="C127" t="str">
            <v>GLASS REINF</v>
          </cell>
          <cell r="D127" t="str">
            <v>GSUV</v>
          </cell>
        </row>
        <row r="128">
          <cell r="C128" t="str">
            <v>GLASS REINF</v>
          </cell>
          <cell r="D128" t="str">
            <v>J200</v>
          </cell>
        </row>
        <row r="129">
          <cell r="C129" t="str">
            <v>FRONT - SIDE REINF LH-국산화(자체생산)</v>
          </cell>
          <cell r="D129" t="str">
            <v>E2SC</v>
          </cell>
        </row>
        <row r="130">
          <cell r="C130" t="str">
            <v>FRONT - SIDE REINF RH-국산화(자체생산)</v>
          </cell>
          <cell r="D130" t="str">
            <v>E2SC</v>
          </cell>
        </row>
        <row r="131">
          <cell r="C131" t="str">
            <v>REAR - SIDE REINF LH-국산화(자체생산)</v>
          </cell>
          <cell r="D131" t="str">
            <v>E2SC</v>
          </cell>
        </row>
        <row r="132">
          <cell r="C132" t="str">
            <v>REAR - SIDE REINF RH-국산화(자체생산)</v>
          </cell>
          <cell r="D132" t="str">
            <v>E2SC</v>
          </cell>
        </row>
        <row r="133">
          <cell r="C133" t="str">
            <v>REINFORCEMENT GLASS</v>
          </cell>
          <cell r="D133" t="str">
            <v>M2XX</v>
          </cell>
        </row>
        <row r="134">
          <cell r="C134" t="str">
            <v>GLASS PANEL REINF FRT</v>
          </cell>
          <cell r="D134" t="str">
            <v>YP</v>
          </cell>
        </row>
        <row r="135">
          <cell r="C135" t="str">
            <v>GLASS PANEL REINF RR</v>
          </cell>
          <cell r="D135" t="str">
            <v>YP</v>
          </cell>
        </row>
        <row r="136">
          <cell r="C136" t="str">
            <v>GLASS REINF</v>
          </cell>
          <cell r="D136" t="str">
            <v>QX</v>
          </cell>
        </row>
        <row r="137">
          <cell r="C137" t="str">
            <v xml:space="preserve">ASSY REAR BEAM                                              </v>
          </cell>
          <cell r="D137" t="str">
            <v>NES</v>
          </cell>
        </row>
        <row r="138">
          <cell r="C138" t="str">
            <v>REINFORCEMENT GLASS</v>
          </cell>
          <cell r="D138" t="str">
            <v>RS4</v>
          </cell>
        </row>
        <row r="139">
          <cell r="C139" t="str">
            <v>REINFORCEMENT GLASS</v>
          </cell>
          <cell r="D139" t="str">
            <v>RS4 Li</v>
          </cell>
        </row>
        <row r="140">
          <cell r="C140" t="str">
            <v>REINFORCEMENT GLASS</v>
          </cell>
          <cell r="D140" t="str">
            <v>DC100 REINF</v>
          </cell>
        </row>
        <row r="141">
          <cell r="C141" t="str">
            <v>REINFORCEMENT GLASS</v>
          </cell>
          <cell r="D141" t="str">
            <v>MD REINF</v>
          </cell>
        </row>
        <row r="142">
          <cell r="C142" t="str">
            <v>GLASS REINFORCEMENT ASSY</v>
          </cell>
          <cell r="D142" t="str">
            <v>RP REINF</v>
          </cell>
        </row>
        <row r="143">
          <cell r="C143" t="str">
            <v>GLASS REINF</v>
          </cell>
          <cell r="D143" t="str">
            <v>A100</v>
          </cell>
        </row>
        <row r="144">
          <cell r="C144" t="str">
            <v>GLASS REINF</v>
          </cell>
          <cell r="D144" t="str">
            <v>J/V100</v>
          </cell>
        </row>
        <row r="145">
          <cell r="C145" t="str">
            <v>GLASS REINF</v>
          </cell>
          <cell r="D145" t="str">
            <v>MD</v>
          </cell>
        </row>
        <row r="146">
          <cell r="C146" t="str">
            <v>GLASS REINF</v>
          </cell>
          <cell r="D146" t="str">
            <v>T100</v>
          </cell>
        </row>
        <row r="147">
          <cell r="C147" t="str">
            <v>GLASS REINF</v>
          </cell>
          <cell r="D147" t="str">
            <v>T200</v>
          </cell>
        </row>
        <row r="148">
          <cell r="C148" t="str">
            <v>GLASS REINF</v>
          </cell>
          <cell r="D148" t="str">
            <v>U100</v>
          </cell>
        </row>
        <row r="149">
          <cell r="C149" t="str">
            <v>GLASS REINF</v>
          </cell>
          <cell r="D149" t="str">
            <v>UB</v>
          </cell>
        </row>
        <row r="150">
          <cell r="C150" t="str">
            <v>GLASS REINF</v>
          </cell>
          <cell r="D150" t="str">
            <v>V200,B11</v>
          </cell>
        </row>
        <row r="151">
          <cell r="C151" t="str">
            <v>GLASS REINF</v>
          </cell>
          <cell r="D151" t="str">
            <v>Y200</v>
          </cell>
        </row>
        <row r="152">
          <cell r="C152" t="str">
            <v>CROSS REINFORCEMENT GLASS PANEL</v>
          </cell>
          <cell r="D152" t="str">
            <v>P32E</v>
          </cell>
        </row>
        <row r="153">
          <cell r="C153" t="str">
            <v>GLASS REINFORCEMENT LH</v>
          </cell>
          <cell r="D153" t="str">
            <v>P32E</v>
          </cell>
        </row>
        <row r="154">
          <cell r="C154" t="str">
            <v>GLASS REINFORCEMENT RH</v>
          </cell>
          <cell r="D154" t="str">
            <v>P32E</v>
          </cell>
        </row>
        <row r="155">
          <cell r="C155" t="str">
            <v>GLASS REINFORCEMENT ASSY</v>
          </cell>
          <cell r="D155" t="str">
            <v>DH</v>
          </cell>
        </row>
        <row r="156">
          <cell r="C156" t="str">
            <v>Side Glass Reinf. LH</v>
          </cell>
          <cell r="D156" t="str">
            <v>GD</v>
          </cell>
        </row>
        <row r="157">
          <cell r="C157" t="str">
            <v>Side Glass Reinf. RH</v>
          </cell>
          <cell r="D157" t="str">
            <v>GD</v>
          </cell>
        </row>
        <row r="158">
          <cell r="C158" t="str">
            <v>LOCATOR COVER LH</v>
          </cell>
          <cell r="D158" t="str">
            <v>GD</v>
          </cell>
        </row>
        <row r="159">
          <cell r="C159" t="str">
            <v>LOCATOR COVER RH</v>
          </cell>
          <cell r="D159" t="str">
            <v>GD</v>
          </cell>
        </row>
      </sheetData>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 sheetId="20" refreshError="1"/>
      <sheetData sheetId="21" refreshError="1"/>
      <sheetData sheetId="22" refreshError="1"/>
      <sheetData sheetId="23" refreshError="1"/>
      <sheetData sheetId="24" refreshError="1"/>
      <sheetData sheetId="25" refreshError="1"/>
      <sheetData sheetId="26" refreshError="1"/>
      <sheetData sheetId="27" refreshError="1"/>
    </sheetDataSet>
  </externalBook>
</externalLink>
</file>

<file path=xl/externalLinks/externalLink77.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xxl21:alternateUrls>
      <xxl21:absoluteUrl r:id="rId2"/>
    </xxl21:alternateUrls>
    <sheetNames>
      <sheetName val="0501"/>
      <sheetName val="0502"/>
      <sheetName val="0503"/>
      <sheetName val="0507"/>
      <sheetName val="0508"/>
      <sheetName val="0509"/>
      <sheetName val="0510"/>
      <sheetName val="0512"/>
      <sheetName val="0513"/>
      <sheetName val="0514"/>
      <sheetName val="0515"/>
      <sheetName val="0516"/>
      <sheetName val="0517"/>
      <sheetName val="0519"/>
      <sheetName val="0520"/>
      <sheetName val="0521"/>
      <sheetName val="0522"/>
      <sheetName val="0523"/>
      <sheetName val="0524"/>
      <sheetName val="0526"/>
      <sheetName val="0527"/>
      <sheetName val="송부용"/>
      <sheetName val="적입수량"/>
      <sheetName val="태창 프레스 발주"/>
      <sheetName val="출하"/>
      <sheetName val="납품수량"/>
      <sheetName val="검사품목"/>
      <sheetName val="05월26일"/>
      <sheetName val="0528"/>
      <sheetName val="0529"/>
      <sheetName val="0530"/>
      <sheetName val="0531"/>
    </sheetNames>
    <sheetDataSet>
      <sheetData sheetId="0"/>
      <sheetData sheetId="1"/>
      <sheetData sheetId="2"/>
      <sheetData sheetId="3"/>
      <sheetData sheetId="4"/>
      <sheetData sheetId="5"/>
      <sheetData sheetId="6"/>
      <sheetData sheetId="7"/>
      <sheetData sheetId="8"/>
      <sheetData sheetId="9"/>
      <sheetData sheetId="10"/>
      <sheetData sheetId="11"/>
      <sheetData sheetId="12"/>
      <sheetData sheetId="13"/>
      <sheetData sheetId="14"/>
      <sheetData sheetId="15"/>
      <sheetData sheetId="16"/>
      <sheetData sheetId="17"/>
      <sheetData sheetId="18"/>
      <sheetData sheetId="19"/>
      <sheetData sheetId="20"/>
      <sheetData sheetId="21"/>
      <sheetData sheetId="22"/>
      <sheetData sheetId="23"/>
      <sheetData sheetId="24"/>
      <sheetData sheetId="25">
        <row r="3">
          <cell r="B3" t="str">
            <v>50000103C</v>
          </cell>
          <cell r="C3" t="str">
            <v>DRAIN CHANNEL-SUB</v>
          </cell>
          <cell r="D3" t="str">
            <v>J100</v>
          </cell>
          <cell r="E3">
            <v>0</v>
          </cell>
          <cell r="F3">
            <v>0</v>
          </cell>
          <cell r="G3">
            <v>0</v>
          </cell>
          <cell r="H3">
            <v>0</v>
          </cell>
          <cell r="I3">
            <v>0</v>
          </cell>
          <cell r="J3">
            <v>0</v>
          </cell>
          <cell r="K3">
            <v>0</v>
          </cell>
          <cell r="L3">
            <v>0</v>
          </cell>
          <cell r="M3">
            <v>0</v>
          </cell>
          <cell r="N3">
            <v>0</v>
          </cell>
          <cell r="O3">
            <v>0</v>
          </cell>
          <cell r="P3">
            <v>0</v>
          </cell>
          <cell r="Q3">
            <v>0</v>
          </cell>
          <cell r="R3">
            <v>0</v>
          </cell>
          <cell r="S3">
            <v>0</v>
          </cell>
          <cell r="T3">
            <v>0</v>
          </cell>
          <cell r="U3">
            <v>0</v>
          </cell>
          <cell r="V3">
            <v>0</v>
          </cell>
          <cell r="W3">
            <v>0</v>
          </cell>
          <cell r="X3">
            <v>0</v>
          </cell>
          <cell r="Y3">
            <v>0</v>
          </cell>
          <cell r="Z3">
            <v>0</v>
          </cell>
          <cell r="AA3">
            <v>0</v>
          </cell>
          <cell r="AB3">
            <v>0</v>
          </cell>
          <cell r="AC3">
            <v>0</v>
          </cell>
          <cell r="AD3">
            <v>0</v>
          </cell>
          <cell r="AE3">
            <v>0</v>
          </cell>
          <cell r="AF3">
            <v>0</v>
          </cell>
          <cell r="AG3">
            <v>0</v>
          </cell>
          <cell r="AH3">
            <v>0</v>
          </cell>
          <cell r="AI3">
            <v>0</v>
          </cell>
        </row>
        <row r="4">
          <cell r="B4" t="str">
            <v>50000629C</v>
          </cell>
          <cell r="C4" t="str">
            <v>DRAIN CHANNEL-SUB</v>
          </cell>
          <cell r="D4" t="str">
            <v>T100</v>
          </cell>
          <cell r="E4">
            <v>0</v>
          </cell>
          <cell r="F4">
            <v>0</v>
          </cell>
          <cell r="G4">
            <v>0</v>
          </cell>
          <cell r="H4">
            <v>0</v>
          </cell>
          <cell r="I4">
            <v>0</v>
          </cell>
          <cell r="J4">
            <v>0</v>
          </cell>
          <cell r="K4">
            <v>0</v>
          </cell>
          <cell r="L4">
            <v>0</v>
          </cell>
          <cell r="M4">
            <v>0</v>
          </cell>
          <cell r="N4">
            <v>0</v>
          </cell>
          <cell r="O4">
            <v>0</v>
          </cell>
          <cell r="P4">
            <v>0</v>
          </cell>
          <cell r="Q4">
            <v>0</v>
          </cell>
          <cell r="R4">
            <v>0</v>
          </cell>
          <cell r="S4">
            <v>0</v>
          </cell>
          <cell r="T4">
            <v>0</v>
          </cell>
          <cell r="U4">
            <v>0</v>
          </cell>
          <cell r="V4">
            <v>0</v>
          </cell>
          <cell r="W4">
            <v>0</v>
          </cell>
          <cell r="X4">
            <v>0</v>
          </cell>
          <cell r="Y4">
            <v>0</v>
          </cell>
          <cell r="Z4">
            <v>0</v>
          </cell>
          <cell r="AA4">
            <v>0</v>
          </cell>
          <cell r="AB4">
            <v>0</v>
          </cell>
          <cell r="AC4">
            <v>0</v>
          </cell>
          <cell r="AD4">
            <v>0</v>
          </cell>
          <cell r="AE4">
            <v>0</v>
          </cell>
          <cell r="AF4">
            <v>0</v>
          </cell>
          <cell r="AG4">
            <v>0</v>
          </cell>
          <cell r="AH4">
            <v>0</v>
          </cell>
          <cell r="AI4">
            <v>0</v>
          </cell>
        </row>
        <row r="5">
          <cell r="B5" t="str">
            <v>50000215C</v>
          </cell>
          <cell r="C5" t="str">
            <v>DRAIN CHANNEL-SUB</v>
          </cell>
          <cell r="D5" t="str">
            <v>V210/V250</v>
          </cell>
          <cell r="E5">
            <v>0</v>
          </cell>
          <cell r="F5">
            <v>0</v>
          </cell>
          <cell r="G5">
            <v>0</v>
          </cell>
          <cell r="H5">
            <v>0</v>
          </cell>
          <cell r="I5">
            <v>0</v>
          </cell>
          <cell r="J5">
            <v>0</v>
          </cell>
          <cell r="K5">
            <v>0</v>
          </cell>
          <cell r="L5">
            <v>0</v>
          </cell>
          <cell r="M5">
            <v>0</v>
          </cell>
          <cell r="N5">
            <v>0</v>
          </cell>
          <cell r="O5">
            <v>0</v>
          </cell>
          <cell r="P5">
            <v>0</v>
          </cell>
          <cell r="Q5">
            <v>0</v>
          </cell>
          <cell r="R5">
            <v>0</v>
          </cell>
          <cell r="S5">
            <v>0</v>
          </cell>
          <cell r="T5">
            <v>0</v>
          </cell>
          <cell r="U5">
            <v>0</v>
          </cell>
          <cell r="V5">
            <v>0</v>
          </cell>
          <cell r="W5">
            <v>0</v>
          </cell>
          <cell r="X5">
            <v>0</v>
          </cell>
          <cell r="Y5">
            <v>0</v>
          </cell>
          <cell r="Z5">
            <v>0</v>
          </cell>
          <cell r="AA5">
            <v>0</v>
          </cell>
          <cell r="AB5">
            <v>0</v>
          </cell>
          <cell r="AC5">
            <v>0</v>
          </cell>
          <cell r="AD5">
            <v>0</v>
          </cell>
          <cell r="AE5">
            <v>0</v>
          </cell>
          <cell r="AF5">
            <v>0</v>
          </cell>
          <cell r="AG5">
            <v>0</v>
          </cell>
          <cell r="AH5">
            <v>0</v>
          </cell>
          <cell r="AI5">
            <v>0</v>
          </cell>
        </row>
        <row r="6">
          <cell r="B6" t="str">
            <v>50001661C</v>
          </cell>
          <cell r="C6" t="str">
            <v>DRAIN CHANNEL-SUB</v>
          </cell>
          <cell r="D6" t="str">
            <v>A100/A161</v>
          </cell>
          <cell r="E6">
            <v>0</v>
          </cell>
          <cell r="F6">
            <v>0</v>
          </cell>
          <cell r="G6">
            <v>0</v>
          </cell>
          <cell r="H6">
            <v>0</v>
          </cell>
          <cell r="I6">
            <v>0</v>
          </cell>
          <cell r="J6">
            <v>0</v>
          </cell>
          <cell r="K6">
            <v>0</v>
          </cell>
          <cell r="L6">
            <v>0</v>
          </cell>
          <cell r="M6">
            <v>0</v>
          </cell>
          <cell r="N6">
            <v>0</v>
          </cell>
          <cell r="O6">
            <v>0</v>
          </cell>
          <cell r="P6">
            <v>0</v>
          </cell>
          <cell r="Q6">
            <v>0</v>
          </cell>
          <cell r="R6">
            <v>0</v>
          </cell>
          <cell r="S6">
            <v>0</v>
          </cell>
          <cell r="T6">
            <v>0</v>
          </cell>
          <cell r="U6">
            <v>0</v>
          </cell>
          <cell r="V6">
            <v>0</v>
          </cell>
          <cell r="W6">
            <v>0</v>
          </cell>
          <cell r="X6">
            <v>0</v>
          </cell>
          <cell r="Y6">
            <v>0</v>
          </cell>
          <cell r="Z6">
            <v>0</v>
          </cell>
          <cell r="AA6">
            <v>0</v>
          </cell>
          <cell r="AB6">
            <v>0</v>
          </cell>
          <cell r="AC6">
            <v>0</v>
          </cell>
          <cell r="AD6">
            <v>0</v>
          </cell>
          <cell r="AE6">
            <v>0</v>
          </cell>
          <cell r="AF6">
            <v>0</v>
          </cell>
          <cell r="AG6">
            <v>0</v>
          </cell>
          <cell r="AH6">
            <v>0</v>
          </cell>
          <cell r="AI6">
            <v>0</v>
          </cell>
        </row>
        <row r="7">
          <cell r="B7" t="str">
            <v>50000010C</v>
          </cell>
          <cell r="C7" t="str">
            <v>FRONT BEAM</v>
          </cell>
          <cell r="D7" t="str">
            <v>J200</v>
          </cell>
          <cell r="E7">
            <v>0</v>
          </cell>
          <cell r="F7">
            <v>0</v>
          </cell>
          <cell r="G7">
            <v>0</v>
          </cell>
          <cell r="H7">
            <v>0</v>
          </cell>
          <cell r="I7">
            <v>0</v>
          </cell>
          <cell r="J7">
            <v>0</v>
          </cell>
          <cell r="K7">
            <v>0</v>
          </cell>
          <cell r="L7">
            <v>0</v>
          </cell>
          <cell r="M7">
            <v>0</v>
          </cell>
          <cell r="N7">
            <v>0</v>
          </cell>
          <cell r="O7">
            <v>0</v>
          </cell>
          <cell r="P7">
            <v>0</v>
          </cell>
          <cell r="Q7">
            <v>0</v>
          </cell>
          <cell r="R7">
            <v>0</v>
          </cell>
          <cell r="S7">
            <v>0</v>
          </cell>
          <cell r="T7">
            <v>0</v>
          </cell>
          <cell r="U7">
            <v>0</v>
          </cell>
          <cell r="V7">
            <v>0</v>
          </cell>
          <cell r="W7">
            <v>0</v>
          </cell>
          <cell r="X7">
            <v>0</v>
          </cell>
          <cell r="Y7">
            <v>0</v>
          </cell>
          <cell r="Z7">
            <v>0</v>
          </cell>
          <cell r="AA7">
            <v>0</v>
          </cell>
          <cell r="AB7">
            <v>0</v>
          </cell>
          <cell r="AC7">
            <v>0</v>
          </cell>
          <cell r="AD7">
            <v>0</v>
          </cell>
          <cell r="AE7">
            <v>0</v>
          </cell>
          <cell r="AF7">
            <v>0</v>
          </cell>
          <cell r="AG7">
            <v>0</v>
          </cell>
          <cell r="AH7">
            <v>0</v>
          </cell>
          <cell r="AI7">
            <v>0</v>
          </cell>
        </row>
        <row r="8">
          <cell r="B8" t="str">
            <v>50001622C</v>
          </cell>
          <cell r="C8" t="str">
            <v>FRONT BEAM</v>
          </cell>
          <cell r="D8" t="str">
            <v>T100</v>
          </cell>
          <cell r="E8">
            <v>0</v>
          </cell>
          <cell r="F8">
            <v>0</v>
          </cell>
          <cell r="G8">
            <v>0</v>
          </cell>
          <cell r="H8">
            <v>0</v>
          </cell>
          <cell r="I8">
            <v>0</v>
          </cell>
          <cell r="J8">
            <v>0</v>
          </cell>
          <cell r="K8">
            <v>0</v>
          </cell>
          <cell r="L8">
            <v>0</v>
          </cell>
          <cell r="M8">
            <v>0</v>
          </cell>
          <cell r="N8">
            <v>0</v>
          </cell>
          <cell r="O8">
            <v>0</v>
          </cell>
          <cell r="P8">
            <v>0</v>
          </cell>
          <cell r="Q8">
            <v>0</v>
          </cell>
          <cell r="R8">
            <v>0</v>
          </cell>
          <cell r="S8">
            <v>0</v>
          </cell>
          <cell r="T8">
            <v>0</v>
          </cell>
          <cell r="U8">
            <v>0</v>
          </cell>
          <cell r="V8">
            <v>0</v>
          </cell>
          <cell r="W8">
            <v>0</v>
          </cell>
          <cell r="X8">
            <v>0</v>
          </cell>
          <cell r="Y8">
            <v>0</v>
          </cell>
          <cell r="Z8">
            <v>0</v>
          </cell>
          <cell r="AA8">
            <v>0</v>
          </cell>
          <cell r="AB8">
            <v>0</v>
          </cell>
          <cell r="AC8">
            <v>0</v>
          </cell>
          <cell r="AD8">
            <v>0</v>
          </cell>
          <cell r="AE8">
            <v>0</v>
          </cell>
          <cell r="AF8">
            <v>0</v>
          </cell>
          <cell r="AG8">
            <v>0</v>
          </cell>
          <cell r="AH8">
            <v>0</v>
          </cell>
          <cell r="AI8">
            <v>0</v>
          </cell>
        </row>
        <row r="9">
          <cell r="B9" t="str">
            <v>50000160C</v>
          </cell>
          <cell r="C9" t="str">
            <v>FRONT BEAM</v>
          </cell>
          <cell r="D9" t="str">
            <v>V200/V210</v>
          </cell>
          <cell r="E9">
            <v>0</v>
          </cell>
          <cell r="F9">
            <v>0</v>
          </cell>
          <cell r="G9">
            <v>0</v>
          </cell>
          <cell r="H9">
            <v>0</v>
          </cell>
          <cell r="I9">
            <v>0</v>
          </cell>
          <cell r="J9">
            <v>0</v>
          </cell>
          <cell r="K9">
            <v>0</v>
          </cell>
          <cell r="L9">
            <v>0</v>
          </cell>
          <cell r="M9">
            <v>0</v>
          </cell>
          <cell r="N9">
            <v>0</v>
          </cell>
          <cell r="O9">
            <v>0</v>
          </cell>
          <cell r="P9">
            <v>0</v>
          </cell>
          <cell r="Q9">
            <v>0</v>
          </cell>
          <cell r="R9">
            <v>0</v>
          </cell>
          <cell r="S9">
            <v>0</v>
          </cell>
          <cell r="T9">
            <v>0</v>
          </cell>
          <cell r="U9">
            <v>0</v>
          </cell>
          <cell r="V9">
            <v>0</v>
          </cell>
          <cell r="W9">
            <v>0</v>
          </cell>
          <cell r="X9">
            <v>0</v>
          </cell>
          <cell r="Y9">
            <v>0</v>
          </cell>
          <cell r="Z9">
            <v>0</v>
          </cell>
          <cell r="AA9">
            <v>0</v>
          </cell>
          <cell r="AB9">
            <v>0</v>
          </cell>
          <cell r="AC9">
            <v>0</v>
          </cell>
          <cell r="AD9">
            <v>0</v>
          </cell>
          <cell r="AE9">
            <v>0</v>
          </cell>
          <cell r="AF9">
            <v>0</v>
          </cell>
          <cell r="AG9">
            <v>0</v>
          </cell>
          <cell r="AH9">
            <v>0</v>
          </cell>
          <cell r="AI9">
            <v>0</v>
          </cell>
        </row>
        <row r="10">
          <cell r="B10" t="str">
            <v>50000945D</v>
          </cell>
          <cell r="C10" t="str">
            <v>FRONT BEAM</v>
          </cell>
          <cell r="D10" t="str">
            <v>A100/A161</v>
          </cell>
          <cell r="E10">
            <v>0</v>
          </cell>
          <cell r="F10">
            <v>0</v>
          </cell>
          <cell r="G10">
            <v>0</v>
          </cell>
          <cell r="H10">
            <v>0</v>
          </cell>
          <cell r="I10">
            <v>0</v>
          </cell>
          <cell r="J10">
            <v>0</v>
          </cell>
          <cell r="K10">
            <v>0</v>
          </cell>
          <cell r="L10">
            <v>0</v>
          </cell>
          <cell r="M10">
            <v>0</v>
          </cell>
          <cell r="N10">
            <v>0</v>
          </cell>
          <cell r="O10">
            <v>0</v>
          </cell>
          <cell r="P10">
            <v>0</v>
          </cell>
          <cell r="Q10">
            <v>0</v>
          </cell>
          <cell r="R10">
            <v>0</v>
          </cell>
          <cell r="S10">
            <v>0</v>
          </cell>
          <cell r="T10">
            <v>0</v>
          </cell>
          <cell r="U10">
            <v>0</v>
          </cell>
          <cell r="V10">
            <v>0</v>
          </cell>
          <cell r="W10">
            <v>0</v>
          </cell>
          <cell r="X10">
            <v>0</v>
          </cell>
          <cell r="Y10">
            <v>0</v>
          </cell>
          <cell r="Z10">
            <v>0</v>
          </cell>
          <cell r="AA10">
            <v>0</v>
          </cell>
          <cell r="AB10">
            <v>0</v>
          </cell>
          <cell r="AC10">
            <v>0</v>
          </cell>
          <cell r="AD10">
            <v>0</v>
          </cell>
          <cell r="AE10">
            <v>0</v>
          </cell>
          <cell r="AF10">
            <v>0</v>
          </cell>
          <cell r="AG10">
            <v>0</v>
          </cell>
          <cell r="AH10">
            <v>0</v>
          </cell>
          <cell r="AI10">
            <v>0</v>
          </cell>
        </row>
        <row r="11">
          <cell r="B11" t="str">
            <v>50002203A</v>
          </cell>
          <cell r="C11" t="str">
            <v>MIDDLE BEAM</v>
          </cell>
          <cell r="D11" t="str">
            <v>J200(KD)</v>
          </cell>
          <cell r="E11">
            <v>0</v>
          </cell>
          <cell r="F11">
            <v>0</v>
          </cell>
          <cell r="G11">
            <v>0</v>
          </cell>
          <cell r="H11">
            <v>0</v>
          </cell>
          <cell r="I11">
            <v>0</v>
          </cell>
          <cell r="J11">
            <v>0</v>
          </cell>
          <cell r="K11">
            <v>0</v>
          </cell>
          <cell r="L11">
            <v>0</v>
          </cell>
          <cell r="M11">
            <v>0</v>
          </cell>
          <cell r="N11">
            <v>0</v>
          </cell>
          <cell r="O11">
            <v>0</v>
          </cell>
          <cell r="P11">
            <v>0</v>
          </cell>
          <cell r="Q11">
            <v>0</v>
          </cell>
          <cell r="R11">
            <v>0</v>
          </cell>
          <cell r="S11">
            <v>0</v>
          </cell>
          <cell r="T11">
            <v>0</v>
          </cell>
          <cell r="U11">
            <v>0</v>
          </cell>
          <cell r="V11">
            <v>0</v>
          </cell>
          <cell r="W11">
            <v>0</v>
          </cell>
          <cell r="X11">
            <v>0</v>
          </cell>
          <cell r="Y11">
            <v>0</v>
          </cell>
          <cell r="Z11">
            <v>0</v>
          </cell>
          <cell r="AA11">
            <v>0</v>
          </cell>
          <cell r="AB11">
            <v>0</v>
          </cell>
          <cell r="AC11">
            <v>0</v>
          </cell>
          <cell r="AD11">
            <v>0</v>
          </cell>
          <cell r="AE11">
            <v>0</v>
          </cell>
          <cell r="AF11">
            <v>0</v>
          </cell>
          <cell r="AG11">
            <v>0</v>
          </cell>
          <cell r="AH11">
            <v>0</v>
          </cell>
          <cell r="AI11">
            <v>0</v>
          </cell>
        </row>
        <row r="12">
          <cell r="B12" t="str">
            <v>50000027C</v>
          </cell>
          <cell r="C12" t="str">
            <v>REAR BOW (CLIP)</v>
          </cell>
          <cell r="D12" t="str">
            <v>J200(OEM)</v>
          </cell>
          <cell r="E12">
            <v>0</v>
          </cell>
          <cell r="F12">
            <v>0</v>
          </cell>
          <cell r="G12">
            <v>0</v>
          </cell>
          <cell r="H12">
            <v>0</v>
          </cell>
          <cell r="I12">
            <v>0</v>
          </cell>
          <cell r="J12">
            <v>0</v>
          </cell>
          <cell r="K12">
            <v>0</v>
          </cell>
          <cell r="L12">
            <v>0</v>
          </cell>
          <cell r="M12">
            <v>0</v>
          </cell>
          <cell r="N12">
            <v>0</v>
          </cell>
          <cell r="O12">
            <v>0</v>
          </cell>
          <cell r="P12">
            <v>0</v>
          </cell>
          <cell r="Q12">
            <v>0</v>
          </cell>
          <cell r="R12">
            <v>0</v>
          </cell>
          <cell r="S12">
            <v>0</v>
          </cell>
          <cell r="T12">
            <v>0</v>
          </cell>
          <cell r="U12">
            <v>0</v>
          </cell>
          <cell r="V12">
            <v>0</v>
          </cell>
          <cell r="W12">
            <v>0</v>
          </cell>
          <cell r="X12">
            <v>0</v>
          </cell>
          <cell r="Y12">
            <v>0</v>
          </cell>
          <cell r="Z12">
            <v>0</v>
          </cell>
          <cell r="AA12">
            <v>0</v>
          </cell>
          <cell r="AB12">
            <v>0</v>
          </cell>
          <cell r="AC12">
            <v>0</v>
          </cell>
          <cell r="AD12">
            <v>0</v>
          </cell>
          <cell r="AE12">
            <v>0</v>
          </cell>
          <cell r="AF12">
            <v>0</v>
          </cell>
          <cell r="AG12">
            <v>0</v>
          </cell>
          <cell r="AH12">
            <v>0</v>
          </cell>
          <cell r="AI12">
            <v>0</v>
          </cell>
        </row>
        <row r="13">
          <cell r="B13" t="str">
            <v>50000616C</v>
          </cell>
          <cell r="C13" t="str">
            <v>REAR BOW</v>
          </cell>
          <cell r="D13" t="str">
            <v>T100</v>
          </cell>
          <cell r="E13">
            <v>0</v>
          </cell>
          <cell r="F13">
            <v>0</v>
          </cell>
          <cell r="G13">
            <v>0</v>
          </cell>
          <cell r="H13">
            <v>0</v>
          </cell>
          <cell r="I13">
            <v>0</v>
          </cell>
          <cell r="J13">
            <v>0</v>
          </cell>
          <cell r="K13">
            <v>0</v>
          </cell>
          <cell r="L13">
            <v>0</v>
          </cell>
          <cell r="M13">
            <v>0</v>
          </cell>
          <cell r="N13">
            <v>0</v>
          </cell>
          <cell r="O13">
            <v>0</v>
          </cell>
          <cell r="P13">
            <v>0</v>
          </cell>
          <cell r="Q13">
            <v>0</v>
          </cell>
          <cell r="R13">
            <v>0</v>
          </cell>
          <cell r="S13">
            <v>0</v>
          </cell>
          <cell r="T13">
            <v>0</v>
          </cell>
          <cell r="U13">
            <v>0</v>
          </cell>
          <cell r="V13">
            <v>0</v>
          </cell>
          <cell r="W13">
            <v>0</v>
          </cell>
          <cell r="X13">
            <v>0</v>
          </cell>
          <cell r="Y13">
            <v>0</v>
          </cell>
          <cell r="Z13">
            <v>0</v>
          </cell>
          <cell r="AA13">
            <v>0</v>
          </cell>
          <cell r="AB13">
            <v>0</v>
          </cell>
          <cell r="AC13">
            <v>0</v>
          </cell>
          <cell r="AD13">
            <v>0</v>
          </cell>
          <cell r="AE13">
            <v>0</v>
          </cell>
          <cell r="AF13">
            <v>0</v>
          </cell>
          <cell r="AG13">
            <v>0</v>
          </cell>
          <cell r="AH13">
            <v>0</v>
          </cell>
          <cell r="AI13">
            <v>0</v>
          </cell>
        </row>
        <row r="14">
          <cell r="B14" t="str">
            <v>50000585C</v>
          </cell>
          <cell r="C14" t="str">
            <v>REAR BOW</v>
          </cell>
          <cell r="D14" t="str">
            <v>U100</v>
          </cell>
          <cell r="E14">
            <v>0</v>
          </cell>
          <cell r="F14">
            <v>0</v>
          </cell>
          <cell r="G14">
            <v>0</v>
          </cell>
          <cell r="H14">
            <v>0</v>
          </cell>
          <cell r="I14">
            <v>0</v>
          </cell>
          <cell r="J14">
            <v>0</v>
          </cell>
          <cell r="K14">
            <v>0</v>
          </cell>
          <cell r="L14">
            <v>0</v>
          </cell>
          <cell r="M14">
            <v>0</v>
          </cell>
          <cell r="N14">
            <v>0</v>
          </cell>
          <cell r="O14">
            <v>0</v>
          </cell>
          <cell r="P14">
            <v>0</v>
          </cell>
          <cell r="Q14">
            <v>0</v>
          </cell>
          <cell r="R14">
            <v>0</v>
          </cell>
          <cell r="S14">
            <v>0</v>
          </cell>
          <cell r="T14">
            <v>0</v>
          </cell>
          <cell r="U14">
            <v>0</v>
          </cell>
          <cell r="V14">
            <v>0</v>
          </cell>
          <cell r="W14">
            <v>0</v>
          </cell>
          <cell r="X14">
            <v>0</v>
          </cell>
          <cell r="Y14">
            <v>0</v>
          </cell>
          <cell r="Z14">
            <v>0</v>
          </cell>
          <cell r="AA14">
            <v>0</v>
          </cell>
          <cell r="AB14">
            <v>0</v>
          </cell>
          <cell r="AC14">
            <v>0</v>
          </cell>
          <cell r="AD14">
            <v>0</v>
          </cell>
          <cell r="AE14">
            <v>0</v>
          </cell>
          <cell r="AF14">
            <v>0</v>
          </cell>
          <cell r="AG14">
            <v>0</v>
          </cell>
          <cell r="AH14">
            <v>0</v>
          </cell>
          <cell r="AI14">
            <v>0</v>
          </cell>
        </row>
        <row r="15">
          <cell r="B15" t="str">
            <v>50000951C</v>
          </cell>
          <cell r="C15" t="str">
            <v>REAR BOW</v>
          </cell>
          <cell r="D15" t="str">
            <v>A100</v>
          </cell>
          <cell r="E15">
            <v>0</v>
          </cell>
          <cell r="F15">
            <v>0</v>
          </cell>
          <cell r="G15">
            <v>0</v>
          </cell>
          <cell r="H15">
            <v>0</v>
          </cell>
          <cell r="I15">
            <v>0</v>
          </cell>
          <cell r="J15">
            <v>0</v>
          </cell>
          <cell r="K15">
            <v>0</v>
          </cell>
          <cell r="L15">
            <v>0</v>
          </cell>
          <cell r="M15">
            <v>0</v>
          </cell>
          <cell r="N15">
            <v>0</v>
          </cell>
          <cell r="O15">
            <v>0</v>
          </cell>
          <cell r="P15">
            <v>0</v>
          </cell>
          <cell r="Q15">
            <v>0</v>
          </cell>
          <cell r="R15">
            <v>0</v>
          </cell>
          <cell r="S15">
            <v>0</v>
          </cell>
          <cell r="T15">
            <v>0</v>
          </cell>
          <cell r="U15">
            <v>0</v>
          </cell>
          <cell r="V15">
            <v>0</v>
          </cell>
          <cell r="W15">
            <v>0</v>
          </cell>
          <cell r="X15">
            <v>0</v>
          </cell>
          <cell r="Y15">
            <v>0</v>
          </cell>
          <cell r="Z15">
            <v>0</v>
          </cell>
          <cell r="AA15">
            <v>0</v>
          </cell>
          <cell r="AB15">
            <v>0</v>
          </cell>
          <cell r="AC15">
            <v>0</v>
          </cell>
          <cell r="AD15">
            <v>0</v>
          </cell>
          <cell r="AE15">
            <v>0</v>
          </cell>
          <cell r="AF15">
            <v>0</v>
          </cell>
          <cell r="AG15">
            <v>0</v>
          </cell>
          <cell r="AH15">
            <v>0</v>
          </cell>
          <cell r="AI15">
            <v>0</v>
          </cell>
        </row>
        <row r="16">
          <cell r="B16" t="str">
            <v>50000952D</v>
          </cell>
          <cell r="C16" t="str">
            <v>REAR BOW</v>
          </cell>
          <cell r="D16" t="str">
            <v>A150/A161</v>
          </cell>
          <cell r="E16">
            <v>0</v>
          </cell>
          <cell r="F16">
            <v>0</v>
          </cell>
          <cell r="G16">
            <v>0</v>
          </cell>
          <cell r="H16">
            <v>0</v>
          </cell>
          <cell r="I16">
            <v>0</v>
          </cell>
          <cell r="J16">
            <v>0</v>
          </cell>
          <cell r="K16">
            <v>0</v>
          </cell>
          <cell r="L16">
            <v>0</v>
          </cell>
          <cell r="M16">
            <v>0</v>
          </cell>
          <cell r="N16">
            <v>0</v>
          </cell>
          <cell r="O16">
            <v>0</v>
          </cell>
          <cell r="P16">
            <v>0</v>
          </cell>
          <cell r="Q16">
            <v>0</v>
          </cell>
          <cell r="R16">
            <v>0</v>
          </cell>
          <cell r="S16">
            <v>0</v>
          </cell>
          <cell r="T16">
            <v>0</v>
          </cell>
          <cell r="U16">
            <v>0</v>
          </cell>
          <cell r="V16">
            <v>0</v>
          </cell>
          <cell r="W16">
            <v>0</v>
          </cell>
          <cell r="X16">
            <v>0</v>
          </cell>
          <cell r="Y16">
            <v>0</v>
          </cell>
          <cell r="Z16">
            <v>0</v>
          </cell>
          <cell r="AA16">
            <v>0</v>
          </cell>
          <cell r="AB16">
            <v>0</v>
          </cell>
          <cell r="AC16">
            <v>0</v>
          </cell>
          <cell r="AD16">
            <v>0</v>
          </cell>
          <cell r="AE16">
            <v>0</v>
          </cell>
          <cell r="AF16">
            <v>0</v>
          </cell>
          <cell r="AG16">
            <v>0</v>
          </cell>
          <cell r="AH16">
            <v>0</v>
          </cell>
          <cell r="AI16">
            <v>0</v>
          </cell>
        </row>
        <row r="17">
          <cell r="B17" t="str">
            <v>50000984C</v>
          </cell>
          <cell r="C17" t="str">
            <v>REAR BOW</v>
          </cell>
          <cell r="D17" t="str">
            <v>D100/D150</v>
          </cell>
          <cell r="E17">
            <v>0</v>
          </cell>
          <cell r="F17">
            <v>0</v>
          </cell>
          <cell r="G17">
            <v>0</v>
          </cell>
          <cell r="H17">
            <v>0</v>
          </cell>
          <cell r="I17">
            <v>0</v>
          </cell>
          <cell r="J17">
            <v>0</v>
          </cell>
          <cell r="K17">
            <v>0</v>
          </cell>
          <cell r="L17">
            <v>0</v>
          </cell>
          <cell r="M17">
            <v>0</v>
          </cell>
          <cell r="N17">
            <v>0</v>
          </cell>
          <cell r="O17">
            <v>0</v>
          </cell>
          <cell r="P17">
            <v>0</v>
          </cell>
          <cell r="Q17">
            <v>0</v>
          </cell>
          <cell r="R17">
            <v>0</v>
          </cell>
          <cell r="S17">
            <v>0</v>
          </cell>
          <cell r="T17">
            <v>0</v>
          </cell>
          <cell r="U17">
            <v>0</v>
          </cell>
          <cell r="V17">
            <v>0</v>
          </cell>
          <cell r="W17">
            <v>0</v>
          </cell>
          <cell r="X17">
            <v>0</v>
          </cell>
          <cell r="Y17">
            <v>0</v>
          </cell>
          <cell r="Z17">
            <v>0</v>
          </cell>
          <cell r="AA17">
            <v>0</v>
          </cell>
          <cell r="AB17">
            <v>0</v>
          </cell>
          <cell r="AC17">
            <v>0</v>
          </cell>
          <cell r="AD17">
            <v>0</v>
          </cell>
          <cell r="AE17">
            <v>0</v>
          </cell>
          <cell r="AF17">
            <v>0</v>
          </cell>
          <cell r="AG17">
            <v>0</v>
          </cell>
          <cell r="AH17">
            <v>0</v>
          </cell>
          <cell r="AI17">
            <v>0</v>
          </cell>
        </row>
        <row r="18">
          <cell r="B18" t="str">
            <v>50002526A</v>
          </cell>
          <cell r="C18" t="str">
            <v>REAR BOW</v>
          </cell>
          <cell r="D18" t="str">
            <v>V250</v>
          </cell>
          <cell r="E18">
            <v>0</v>
          </cell>
          <cell r="F18">
            <v>0</v>
          </cell>
          <cell r="G18">
            <v>0</v>
          </cell>
          <cell r="H18">
            <v>0</v>
          </cell>
          <cell r="I18">
            <v>0</v>
          </cell>
          <cell r="J18">
            <v>0</v>
          </cell>
          <cell r="K18">
            <v>0</v>
          </cell>
          <cell r="L18">
            <v>0</v>
          </cell>
          <cell r="M18">
            <v>0</v>
          </cell>
          <cell r="N18">
            <v>0</v>
          </cell>
          <cell r="O18">
            <v>0</v>
          </cell>
          <cell r="P18">
            <v>0</v>
          </cell>
          <cell r="Q18">
            <v>0</v>
          </cell>
          <cell r="R18">
            <v>0</v>
          </cell>
          <cell r="S18">
            <v>0</v>
          </cell>
          <cell r="T18">
            <v>0</v>
          </cell>
          <cell r="U18">
            <v>0</v>
          </cell>
          <cell r="V18">
            <v>0</v>
          </cell>
          <cell r="W18">
            <v>0</v>
          </cell>
          <cell r="X18">
            <v>0</v>
          </cell>
          <cell r="Y18">
            <v>0</v>
          </cell>
          <cell r="Z18">
            <v>0</v>
          </cell>
          <cell r="AA18">
            <v>0</v>
          </cell>
          <cell r="AB18">
            <v>0</v>
          </cell>
          <cell r="AC18">
            <v>0</v>
          </cell>
          <cell r="AD18">
            <v>0</v>
          </cell>
          <cell r="AE18">
            <v>0</v>
          </cell>
          <cell r="AF18">
            <v>0</v>
          </cell>
          <cell r="AG18">
            <v>0</v>
          </cell>
          <cell r="AH18">
            <v>0</v>
          </cell>
          <cell r="AI18">
            <v>0</v>
          </cell>
        </row>
        <row r="19">
          <cell r="B19" t="str">
            <v>50002054A</v>
          </cell>
          <cell r="C19" t="str">
            <v>REAR BOW</v>
          </cell>
          <cell r="D19" t="str">
            <v>V200</v>
          </cell>
          <cell r="E19">
            <v>0</v>
          </cell>
          <cell r="F19">
            <v>0</v>
          </cell>
          <cell r="G19">
            <v>0</v>
          </cell>
          <cell r="H19">
            <v>0</v>
          </cell>
          <cell r="I19">
            <v>0</v>
          </cell>
          <cell r="J19">
            <v>0</v>
          </cell>
          <cell r="K19">
            <v>0</v>
          </cell>
          <cell r="L19">
            <v>0</v>
          </cell>
          <cell r="M19">
            <v>0</v>
          </cell>
          <cell r="N19">
            <v>0</v>
          </cell>
          <cell r="O19">
            <v>0</v>
          </cell>
          <cell r="P19">
            <v>0</v>
          </cell>
          <cell r="Q19">
            <v>0</v>
          </cell>
          <cell r="R19">
            <v>0</v>
          </cell>
          <cell r="S19">
            <v>0</v>
          </cell>
          <cell r="T19">
            <v>0</v>
          </cell>
          <cell r="U19">
            <v>0</v>
          </cell>
          <cell r="V19">
            <v>0</v>
          </cell>
          <cell r="W19">
            <v>0</v>
          </cell>
          <cell r="X19">
            <v>0</v>
          </cell>
          <cell r="Y19">
            <v>0</v>
          </cell>
          <cell r="Z19">
            <v>0</v>
          </cell>
          <cell r="AA19">
            <v>0</v>
          </cell>
          <cell r="AB19">
            <v>0</v>
          </cell>
          <cell r="AC19">
            <v>0</v>
          </cell>
          <cell r="AD19">
            <v>0</v>
          </cell>
          <cell r="AE19">
            <v>0</v>
          </cell>
          <cell r="AF19">
            <v>0</v>
          </cell>
          <cell r="AG19">
            <v>0</v>
          </cell>
          <cell r="AH19">
            <v>0</v>
          </cell>
          <cell r="AI19">
            <v>0</v>
          </cell>
        </row>
        <row r="20">
          <cell r="B20" t="str">
            <v>50002171C</v>
          </cell>
          <cell r="C20" t="str">
            <v>MIDDLE BEAM</v>
          </cell>
          <cell r="D20" t="str">
            <v>L38</v>
          </cell>
          <cell r="E20">
            <v>0</v>
          </cell>
          <cell r="F20">
            <v>0</v>
          </cell>
          <cell r="G20">
            <v>0</v>
          </cell>
          <cell r="H20">
            <v>0</v>
          </cell>
          <cell r="I20">
            <v>0</v>
          </cell>
          <cell r="J20">
            <v>0</v>
          </cell>
          <cell r="K20">
            <v>0</v>
          </cell>
          <cell r="L20">
            <v>0</v>
          </cell>
          <cell r="M20">
            <v>0</v>
          </cell>
          <cell r="N20">
            <v>0</v>
          </cell>
          <cell r="O20">
            <v>0</v>
          </cell>
          <cell r="P20">
            <v>0</v>
          </cell>
          <cell r="Q20">
            <v>0</v>
          </cell>
          <cell r="R20">
            <v>0</v>
          </cell>
          <cell r="S20">
            <v>0</v>
          </cell>
          <cell r="T20">
            <v>0</v>
          </cell>
          <cell r="U20">
            <v>0</v>
          </cell>
          <cell r="V20">
            <v>0</v>
          </cell>
          <cell r="W20">
            <v>0</v>
          </cell>
          <cell r="X20">
            <v>0</v>
          </cell>
          <cell r="Y20">
            <v>0</v>
          </cell>
          <cell r="Z20">
            <v>0</v>
          </cell>
          <cell r="AA20">
            <v>0</v>
          </cell>
          <cell r="AB20">
            <v>0</v>
          </cell>
          <cell r="AC20">
            <v>0</v>
          </cell>
          <cell r="AD20">
            <v>0</v>
          </cell>
          <cell r="AE20">
            <v>0</v>
          </cell>
          <cell r="AF20">
            <v>0</v>
          </cell>
          <cell r="AG20">
            <v>0</v>
          </cell>
          <cell r="AH20">
            <v>0</v>
          </cell>
          <cell r="AI20">
            <v>0</v>
          </cell>
        </row>
        <row r="21">
          <cell r="B21" t="str">
            <v>50000348C</v>
          </cell>
          <cell r="C21" t="str">
            <v>MIDDLE BEAM</v>
          </cell>
          <cell r="D21" t="str">
            <v>EX</v>
          </cell>
          <cell r="E21">
            <v>0</v>
          </cell>
          <cell r="F21">
            <v>0</v>
          </cell>
          <cell r="G21">
            <v>0</v>
          </cell>
          <cell r="H21">
            <v>0</v>
          </cell>
          <cell r="I21">
            <v>0</v>
          </cell>
          <cell r="J21">
            <v>0</v>
          </cell>
          <cell r="K21">
            <v>0</v>
          </cell>
          <cell r="L21">
            <v>0</v>
          </cell>
          <cell r="M21">
            <v>0</v>
          </cell>
          <cell r="N21">
            <v>0</v>
          </cell>
          <cell r="O21">
            <v>0</v>
          </cell>
          <cell r="P21">
            <v>0</v>
          </cell>
          <cell r="Q21">
            <v>0</v>
          </cell>
          <cell r="R21">
            <v>0</v>
          </cell>
          <cell r="S21">
            <v>0</v>
          </cell>
          <cell r="T21">
            <v>0</v>
          </cell>
          <cell r="U21">
            <v>0</v>
          </cell>
          <cell r="V21">
            <v>0</v>
          </cell>
          <cell r="W21">
            <v>0</v>
          </cell>
          <cell r="X21">
            <v>0</v>
          </cell>
          <cell r="Y21">
            <v>0</v>
          </cell>
          <cell r="Z21">
            <v>0</v>
          </cell>
          <cell r="AA21">
            <v>0</v>
          </cell>
          <cell r="AB21">
            <v>0</v>
          </cell>
          <cell r="AC21">
            <v>0</v>
          </cell>
          <cell r="AD21">
            <v>0</v>
          </cell>
          <cell r="AE21">
            <v>0</v>
          </cell>
          <cell r="AF21">
            <v>0</v>
          </cell>
          <cell r="AG21">
            <v>0</v>
          </cell>
          <cell r="AH21">
            <v>0</v>
          </cell>
          <cell r="AI21">
            <v>0</v>
          </cell>
        </row>
        <row r="22">
          <cell r="B22" t="str">
            <v>50001167F</v>
          </cell>
          <cell r="C22" t="str">
            <v>MIDDLE BEAM</v>
          </cell>
          <cell r="D22" t="str">
            <v>P32K</v>
          </cell>
          <cell r="E22">
            <v>0</v>
          </cell>
          <cell r="F22">
            <v>0</v>
          </cell>
          <cell r="G22">
            <v>0</v>
          </cell>
          <cell r="H22">
            <v>0</v>
          </cell>
          <cell r="I22">
            <v>0</v>
          </cell>
          <cell r="J22">
            <v>0</v>
          </cell>
          <cell r="K22">
            <v>0</v>
          </cell>
          <cell r="L22">
            <v>0</v>
          </cell>
          <cell r="M22">
            <v>0</v>
          </cell>
          <cell r="N22">
            <v>0</v>
          </cell>
          <cell r="O22">
            <v>0</v>
          </cell>
          <cell r="P22">
            <v>0</v>
          </cell>
          <cell r="Q22">
            <v>0</v>
          </cell>
          <cell r="R22">
            <v>0</v>
          </cell>
          <cell r="S22">
            <v>0</v>
          </cell>
          <cell r="T22">
            <v>0</v>
          </cell>
          <cell r="U22">
            <v>0</v>
          </cell>
          <cell r="V22">
            <v>0</v>
          </cell>
          <cell r="W22">
            <v>0</v>
          </cell>
          <cell r="X22">
            <v>0</v>
          </cell>
          <cell r="Y22">
            <v>0</v>
          </cell>
          <cell r="Z22">
            <v>0</v>
          </cell>
          <cell r="AA22">
            <v>0</v>
          </cell>
          <cell r="AB22">
            <v>0</v>
          </cell>
          <cell r="AC22">
            <v>0</v>
          </cell>
          <cell r="AD22">
            <v>0</v>
          </cell>
          <cell r="AE22">
            <v>0</v>
          </cell>
          <cell r="AF22">
            <v>0</v>
          </cell>
          <cell r="AG22">
            <v>0</v>
          </cell>
          <cell r="AH22">
            <v>0</v>
          </cell>
          <cell r="AI22">
            <v>0</v>
          </cell>
        </row>
        <row r="23">
          <cell r="B23" t="str">
            <v>50006560C</v>
          </cell>
          <cell r="C23" t="str">
            <v>MIDDLE BEAM</v>
          </cell>
          <cell r="D23" t="str">
            <v>GAMMA</v>
          </cell>
          <cell r="E23">
            <v>0</v>
          </cell>
          <cell r="F23">
            <v>0</v>
          </cell>
          <cell r="G23">
            <v>0</v>
          </cell>
          <cell r="H23">
            <v>0</v>
          </cell>
          <cell r="I23">
            <v>0</v>
          </cell>
          <cell r="J23">
            <v>0</v>
          </cell>
          <cell r="K23">
            <v>0</v>
          </cell>
          <cell r="L23">
            <v>0</v>
          </cell>
          <cell r="M23">
            <v>0</v>
          </cell>
          <cell r="N23">
            <v>0</v>
          </cell>
          <cell r="O23">
            <v>0</v>
          </cell>
          <cell r="P23">
            <v>0</v>
          </cell>
          <cell r="Q23">
            <v>0</v>
          </cell>
          <cell r="R23">
            <v>0</v>
          </cell>
          <cell r="S23">
            <v>0</v>
          </cell>
          <cell r="T23">
            <v>0</v>
          </cell>
          <cell r="U23">
            <v>0</v>
          </cell>
          <cell r="V23">
            <v>0</v>
          </cell>
          <cell r="W23">
            <v>0</v>
          </cell>
          <cell r="X23">
            <v>0</v>
          </cell>
          <cell r="Y23">
            <v>0</v>
          </cell>
          <cell r="Z23">
            <v>0</v>
          </cell>
          <cell r="AA23">
            <v>0</v>
          </cell>
          <cell r="AB23">
            <v>0</v>
          </cell>
          <cell r="AC23">
            <v>0</v>
          </cell>
          <cell r="AD23">
            <v>0</v>
          </cell>
          <cell r="AE23">
            <v>0</v>
          </cell>
          <cell r="AF23">
            <v>0</v>
          </cell>
          <cell r="AG23">
            <v>0</v>
          </cell>
          <cell r="AH23">
            <v>0</v>
          </cell>
          <cell r="AI23">
            <v>0</v>
          </cell>
        </row>
        <row r="24">
          <cell r="B24" t="str">
            <v>50006254D</v>
          </cell>
          <cell r="C24" t="str">
            <v>ROLLO CASSETTE FRONT</v>
          </cell>
          <cell r="D24" t="str">
            <v>GD</v>
          </cell>
          <cell r="E24">
            <v>0</v>
          </cell>
          <cell r="F24">
            <v>0</v>
          </cell>
          <cell r="G24">
            <v>0</v>
          </cell>
          <cell r="H24">
            <v>0</v>
          </cell>
          <cell r="I24">
            <v>0</v>
          </cell>
          <cell r="J24">
            <v>0</v>
          </cell>
          <cell r="K24">
            <v>0</v>
          </cell>
          <cell r="L24">
            <v>0</v>
          </cell>
          <cell r="M24">
            <v>0</v>
          </cell>
          <cell r="N24">
            <v>0</v>
          </cell>
          <cell r="O24">
            <v>0</v>
          </cell>
          <cell r="P24">
            <v>0</v>
          </cell>
          <cell r="Q24">
            <v>0</v>
          </cell>
          <cell r="R24">
            <v>0</v>
          </cell>
          <cell r="S24">
            <v>0</v>
          </cell>
          <cell r="T24">
            <v>0</v>
          </cell>
          <cell r="U24">
            <v>0</v>
          </cell>
          <cell r="V24">
            <v>0</v>
          </cell>
          <cell r="W24">
            <v>0</v>
          </cell>
          <cell r="X24">
            <v>0</v>
          </cell>
          <cell r="Y24">
            <v>0</v>
          </cell>
          <cell r="Z24">
            <v>0</v>
          </cell>
          <cell r="AA24">
            <v>0</v>
          </cell>
          <cell r="AB24">
            <v>0</v>
          </cell>
          <cell r="AC24">
            <v>0</v>
          </cell>
          <cell r="AD24">
            <v>0</v>
          </cell>
          <cell r="AE24">
            <v>0</v>
          </cell>
          <cell r="AF24">
            <v>0</v>
          </cell>
          <cell r="AG24">
            <v>0</v>
          </cell>
          <cell r="AH24">
            <v>0</v>
          </cell>
          <cell r="AI24">
            <v>0</v>
          </cell>
        </row>
        <row r="25">
          <cell r="B25" t="str">
            <v>50006255D</v>
          </cell>
          <cell r="C25" t="str">
            <v>ROLLO CASSETTE FRONT</v>
          </cell>
          <cell r="D25" t="str">
            <v>GD</v>
          </cell>
          <cell r="E25">
            <v>0</v>
          </cell>
          <cell r="F25">
            <v>0</v>
          </cell>
          <cell r="G25">
            <v>0</v>
          </cell>
          <cell r="H25">
            <v>0</v>
          </cell>
          <cell r="I25">
            <v>0</v>
          </cell>
          <cell r="J25">
            <v>0</v>
          </cell>
          <cell r="K25">
            <v>0</v>
          </cell>
          <cell r="L25">
            <v>0</v>
          </cell>
          <cell r="M25">
            <v>0</v>
          </cell>
          <cell r="N25">
            <v>0</v>
          </cell>
          <cell r="O25">
            <v>0</v>
          </cell>
          <cell r="P25">
            <v>0</v>
          </cell>
          <cell r="Q25">
            <v>0</v>
          </cell>
          <cell r="R25">
            <v>0</v>
          </cell>
          <cell r="S25">
            <v>0</v>
          </cell>
          <cell r="T25">
            <v>0</v>
          </cell>
          <cell r="U25">
            <v>0</v>
          </cell>
          <cell r="V25">
            <v>0</v>
          </cell>
          <cell r="W25">
            <v>0</v>
          </cell>
          <cell r="X25">
            <v>0</v>
          </cell>
          <cell r="Y25">
            <v>0</v>
          </cell>
          <cell r="Z25">
            <v>0</v>
          </cell>
          <cell r="AA25">
            <v>0</v>
          </cell>
          <cell r="AB25">
            <v>0</v>
          </cell>
          <cell r="AC25">
            <v>0</v>
          </cell>
          <cell r="AD25">
            <v>0</v>
          </cell>
          <cell r="AE25">
            <v>0</v>
          </cell>
          <cell r="AF25">
            <v>0</v>
          </cell>
          <cell r="AG25">
            <v>0</v>
          </cell>
          <cell r="AH25">
            <v>0</v>
          </cell>
          <cell r="AI25">
            <v>0</v>
          </cell>
        </row>
        <row r="26">
          <cell r="B26" t="str">
            <v>50006402A</v>
          </cell>
          <cell r="C26" t="str">
            <v>ASSY CENRET CROSS MEMBER</v>
          </cell>
          <cell r="D26" t="str">
            <v>GD</v>
          </cell>
          <cell r="E26">
            <v>0</v>
          </cell>
          <cell r="F26">
            <v>0</v>
          </cell>
          <cell r="G26">
            <v>0</v>
          </cell>
          <cell r="H26">
            <v>0</v>
          </cell>
          <cell r="I26">
            <v>0</v>
          </cell>
          <cell r="J26">
            <v>0</v>
          </cell>
          <cell r="K26">
            <v>0</v>
          </cell>
          <cell r="L26">
            <v>0</v>
          </cell>
          <cell r="M26">
            <v>0</v>
          </cell>
          <cell r="N26">
            <v>0</v>
          </cell>
          <cell r="O26">
            <v>0</v>
          </cell>
          <cell r="P26">
            <v>0</v>
          </cell>
          <cell r="Q26">
            <v>0</v>
          </cell>
          <cell r="R26">
            <v>0</v>
          </cell>
          <cell r="S26">
            <v>0</v>
          </cell>
          <cell r="T26">
            <v>0</v>
          </cell>
          <cell r="U26">
            <v>0</v>
          </cell>
          <cell r="V26">
            <v>0</v>
          </cell>
          <cell r="W26">
            <v>0</v>
          </cell>
          <cell r="X26">
            <v>0</v>
          </cell>
          <cell r="Y26">
            <v>0</v>
          </cell>
          <cell r="Z26">
            <v>0</v>
          </cell>
          <cell r="AA26">
            <v>0</v>
          </cell>
          <cell r="AB26">
            <v>0</v>
          </cell>
          <cell r="AC26">
            <v>0</v>
          </cell>
          <cell r="AD26">
            <v>0</v>
          </cell>
          <cell r="AE26">
            <v>0</v>
          </cell>
          <cell r="AF26">
            <v>0</v>
          </cell>
          <cell r="AG26">
            <v>0</v>
          </cell>
          <cell r="AH26">
            <v>0</v>
          </cell>
          <cell r="AI26">
            <v>0</v>
          </cell>
        </row>
        <row r="27">
          <cell r="B27" t="str">
            <v>50006104B</v>
          </cell>
          <cell r="C27" t="str">
            <v>MIDDLE BEAM</v>
          </cell>
          <cell r="D27" t="str">
            <v>GD</v>
          </cell>
          <cell r="E27">
            <v>0</v>
          </cell>
          <cell r="F27">
            <v>0</v>
          </cell>
          <cell r="G27">
            <v>0</v>
          </cell>
          <cell r="H27">
            <v>0</v>
          </cell>
          <cell r="I27">
            <v>0</v>
          </cell>
          <cell r="J27">
            <v>0</v>
          </cell>
          <cell r="K27">
            <v>0</v>
          </cell>
          <cell r="L27">
            <v>0</v>
          </cell>
          <cell r="M27">
            <v>0</v>
          </cell>
          <cell r="N27">
            <v>0</v>
          </cell>
          <cell r="O27">
            <v>0</v>
          </cell>
          <cell r="P27">
            <v>0</v>
          </cell>
          <cell r="Q27">
            <v>0</v>
          </cell>
          <cell r="R27">
            <v>0</v>
          </cell>
          <cell r="S27">
            <v>0</v>
          </cell>
          <cell r="T27">
            <v>0</v>
          </cell>
          <cell r="U27">
            <v>0</v>
          </cell>
          <cell r="V27">
            <v>0</v>
          </cell>
          <cell r="W27">
            <v>0</v>
          </cell>
          <cell r="X27">
            <v>0</v>
          </cell>
          <cell r="Y27">
            <v>0</v>
          </cell>
          <cell r="Z27">
            <v>0</v>
          </cell>
          <cell r="AA27">
            <v>0</v>
          </cell>
          <cell r="AB27">
            <v>0</v>
          </cell>
          <cell r="AC27">
            <v>0</v>
          </cell>
          <cell r="AD27">
            <v>0</v>
          </cell>
          <cell r="AE27">
            <v>0</v>
          </cell>
          <cell r="AF27">
            <v>0</v>
          </cell>
          <cell r="AG27">
            <v>0</v>
          </cell>
          <cell r="AH27">
            <v>0</v>
          </cell>
          <cell r="AI27">
            <v>0</v>
          </cell>
        </row>
        <row r="28">
          <cell r="B28" t="str">
            <v>50006203B</v>
          </cell>
          <cell r="C28" t="str">
            <v>ASSY BRACKET REAR SLIDER LH</v>
          </cell>
          <cell r="D28" t="str">
            <v>GD</v>
          </cell>
          <cell r="E28">
            <v>0</v>
          </cell>
          <cell r="F28">
            <v>0</v>
          </cell>
          <cell r="G28">
            <v>0</v>
          </cell>
          <cell r="H28">
            <v>0</v>
          </cell>
          <cell r="I28">
            <v>0</v>
          </cell>
          <cell r="J28">
            <v>0</v>
          </cell>
          <cell r="K28">
            <v>0</v>
          </cell>
          <cell r="L28">
            <v>0</v>
          </cell>
          <cell r="M28">
            <v>0</v>
          </cell>
          <cell r="N28">
            <v>0</v>
          </cell>
          <cell r="O28">
            <v>0</v>
          </cell>
          <cell r="P28">
            <v>0</v>
          </cell>
          <cell r="Q28">
            <v>0</v>
          </cell>
          <cell r="R28">
            <v>0</v>
          </cell>
          <cell r="S28">
            <v>0</v>
          </cell>
          <cell r="T28">
            <v>0</v>
          </cell>
          <cell r="U28">
            <v>0</v>
          </cell>
          <cell r="V28">
            <v>0</v>
          </cell>
          <cell r="W28">
            <v>0</v>
          </cell>
          <cell r="X28">
            <v>0</v>
          </cell>
          <cell r="Y28">
            <v>0</v>
          </cell>
          <cell r="Z28">
            <v>0</v>
          </cell>
          <cell r="AA28">
            <v>0</v>
          </cell>
          <cell r="AB28">
            <v>0</v>
          </cell>
          <cell r="AC28">
            <v>0</v>
          </cell>
          <cell r="AD28">
            <v>0</v>
          </cell>
          <cell r="AE28">
            <v>0</v>
          </cell>
          <cell r="AF28">
            <v>0</v>
          </cell>
          <cell r="AG28">
            <v>0</v>
          </cell>
          <cell r="AH28">
            <v>0</v>
          </cell>
          <cell r="AI28">
            <v>0</v>
          </cell>
        </row>
        <row r="29">
          <cell r="B29" t="str">
            <v>50006204B</v>
          </cell>
          <cell r="C29" t="str">
            <v>ASSY BRACKET REAR SLIDER RH</v>
          </cell>
          <cell r="D29" t="str">
            <v>GD</v>
          </cell>
          <cell r="E29">
            <v>0</v>
          </cell>
          <cell r="F29">
            <v>0</v>
          </cell>
          <cell r="G29">
            <v>0</v>
          </cell>
          <cell r="H29">
            <v>0</v>
          </cell>
          <cell r="I29">
            <v>0</v>
          </cell>
          <cell r="J29">
            <v>0</v>
          </cell>
          <cell r="K29">
            <v>0</v>
          </cell>
          <cell r="L29">
            <v>0</v>
          </cell>
          <cell r="M29">
            <v>0</v>
          </cell>
          <cell r="N29">
            <v>0</v>
          </cell>
          <cell r="O29">
            <v>0</v>
          </cell>
          <cell r="P29">
            <v>0</v>
          </cell>
          <cell r="Q29">
            <v>0</v>
          </cell>
          <cell r="R29">
            <v>0</v>
          </cell>
          <cell r="S29">
            <v>0</v>
          </cell>
          <cell r="T29">
            <v>0</v>
          </cell>
          <cell r="U29">
            <v>0</v>
          </cell>
          <cell r="V29">
            <v>0</v>
          </cell>
          <cell r="W29">
            <v>0</v>
          </cell>
          <cell r="X29">
            <v>0</v>
          </cell>
          <cell r="Y29">
            <v>0</v>
          </cell>
          <cell r="Z29">
            <v>0</v>
          </cell>
          <cell r="AA29">
            <v>0</v>
          </cell>
          <cell r="AB29">
            <v>0</v>
          </cell>
          <cell r="AC29">
            <v>0</v>
          </cell>
          <cell r="AD29">
            <v>0</v>
          </cell>
          <cell r="AE29">
            <v>0</v>
          </cell>
          <cell r="AF29">
            <v>0</v>
          </cell>
          <cell r="AG29">
            <v>0</v>
          </cell>
          <cell r="AH29">
            <v>0</v>
          </cell>
          <cell r="AI29">
            <v>0</v>
          </cell>
        </row>
        <row r="30">
          <cell r="B30" t="str">
            <v>50006838B</v>
          </cell>
          <cell r="C30" t="str">
            <v>SIDE GLASS REINF RH</v>
          </cell>
          <cell r="D30" t="str">
            <v>GD</v>
          </cell>
          <cell r="E30">
            <v>0</v>
          </cell>
          <cell r="F30">
            <v>0</v>
          </cell>
          <cell r="G30">
            <v>0</v>
          </cell>
          <cell r="H30">
            <v>0</v>
          </cell>
          <cell r="I30">
            <v>0</v>
          </cell>
          <cell r="J30">
            <v>0</v>
          </cell>
          <cell r="K30">
            <v>0</v>
          </cell>
          <cell r="L30">
            <v>0</v>
          </cell>
          <cell r="M30">
            <v>0</v>
          </cell>
          <cell r="N30">
            <v>0</v>
          </cell>
          <cell r="O30">
            <v>0</v>
          </cell>
          <cell r="P30">
            <v>0</v>
          </cell>
          <cell r="Q30">
            <v>0</v>
          </cell>
          <cell r="R30">
            <v>0</v>
          </cell>
          <cell r="S30">
            <v>0</v>
          </cell>
          <cell r="T30">
            <v>0</v>
          </cell>
          <cell r="U30">
            <v>0</v>
          </cell>
          <cell r="V30">
            <v>0</v>
          </cell>
          <cell r="W30">
            <v>0</v>
          </cell>
          <cell r="X30">
            <v>0</v>
          </cell>
          <cell r="Y30">
            <v>0</v>
          </cell>
          <cell r="Z30">
            <v>0</v>
          </cell>
          <cell r="AA30">
            <v>0</v>
          </cell>
          <cell r="AB30">
            <v>0</v>
          </cell>
          <cell r="AC30">
            <v>0</v>
          </cell>
          <cell r="AD30">
            <v>0</v>
          </cell>
          <cell r="AE30">
            <v>0</v>
          </cell>
          <cell r="AF30">
            <v>0</v>
          </cell>
          <cell r="AG30">
            <v>0</v>
          </cell>
          <cell r="AH30">
            <v>0</v>
          </cell>
          <cell r="AI30">
            <v>0</v>
          </cell>
        </row>
        <row r="31">
          <cell r="B31" t="str">
            <v>50006837B</v>
          </cell>
          <cell r="C31" t="str">
            <v>SIDE GLASS REINF LH</v>
          </cell>
          <cell r="D31" t="str">
            <v>GD</v>
          </cell>
          <cell r="E31">
            <v>0</v>
          </cell>
          <cell r="F31">
            <v>0</v>
          </cell>
          <cell r="G31">
            <v>0</v>
          </cell>
          <cell r="H31">
            <v>0</v>
          </cell>
          <cell r="I31">
            <v>0</v>
          </cell>
          <cell r="J31">
            <v>0</v>
          </cell>
          <cell r="K31">
            <v>0</v>
          </cell>
          <cell r="L31">
            <v>0</v>
          </cell>
          <cell r="M31">
            <v>0</v>
          </cell>
          <cell r="N31">
            <v>0</v>
          </cell>
          <cell r="O31">
            <v>0</v>
          </cell>
          <cell r="P31">
            <v>0</v>
          </cell>
          <cell r="Q31">
            <v>0</v>
          </cell>
          <cell r="R31">
            <v>0</v>
          </cell>
          <cell r="S31">
            <v>0</v>
          </cell>
          <cell r="T31">
            <v>0</v>
          </cell>
          <cell r="U31">
            <v>0</v>
          </cell>
          <cell r="V31">
            <v>0</v>
          </cell>
          <cell r="W31">
            <v>0</v>
          </cell>
          <cell r="X31">
            <v>0</v>
          </cell>
          <cell r="Y31">
            <v>0</v>
          </cell>
          <cell r="Z31">
            <v>0</v>
          </cell>
          <cell r="AA31">
            <v>0</v>
          </cell>
          <cell r="AB31">
            <v>0</v>
          </cell>
          <cell r="AC31">
            <v>0</v>
          </cell>
          <cell r="AD31">
            <v>0</v>
          </cell>
          <cell r="AE31">
            <v>0</v>
          </cell>
          <cell r="AF31">
            <v>0</v>
          </cell>
          <cell r="AG31">
            <v>0</v>
          </cell>
          <cell r="AH31">
            <v>0</v>
          </cell>
          <cell r="AI31">
            <v>0</v>
          </cell>
        </row>
        <row r="32">
          <cell r="B32" t="str">
            <v>50006730A</v>
          </cell>
          <cell r="C32" t="str">
            <v>CENRET CROSS MEMBER</v>
          </cell>
          <cell r="D32" t="str">
            <v>GDW</v>
          </cell>
          <cell r="E32">
            <v>0</v>
          </cell>
          <cell r="F32">
            <v>0</v>
          </cell>
          <cell r="G32">
            <v>0</v>
          </cell>
          <cell r="H32">
            <v>0</v>
          </cell>
          <cell r="I32">
            <v>0</v>
          </cell>
          <cell r="J32">
            <v>0</v>
          </cell>
          <cell r="K32">
            <v>0</v>
          </cell>
          <cell r="L32">
            <v>0</v>
          </cell>
          <cell r="M32">
            <v>0</v>
          </cell>
          <cell r="N32">
            <v>0</v>
          </cell>
          <cell r="O32">
            <v>0</v>
          </cell>
          <cell r="P32">
            <v>0</v>
          </cell>
          <cell r="Q32">
            <v>0</v>
          </cell>
          <cell r="R32">
            <v>0</v>
          </cell>
          <cell r="S32">
            <v>0</v>
          </cell>
          <cell r="T32">
            <v>0</v>
          </cell>
          <cell r="U32">
            <v>0</v>
          </cell>
          <cell r="V32">
            <v>0</v>
          </cell>
          <cell r="W32">
            <v>0</v>
          </cell>
          <cell r="X32">
            <v>0</v>
          </cell>
          <cell r="Y32">
            <v>0</v>
          </cell>
          <cell r="Z32">
            <v>0</v>
          </cell>
          <cell r="AA32">
            <v>0</v>
          </cell>
          <cell r="AB32">
            <v>0</v>
          </cell>
          <cell r="AC32">
            <v>0</v>
          </cell>
          <cell r="AD32">
            <v>0</v>
          </cell>
          <cell r="AE32">
            <v>0</v>
          </cell>
          <cell r="AF32">
            <v>0</v>
          </cell>
          <cell r="AG32">
            <v>0</v>
          </cell>
          <cell r="AH32">
            <v>0</v>
          </cell>
          <cell r="AI32">
            <v>0</v>
          </cell>
        </row>
        <row r="33">
          <cell r="B33" t="str">
            <v>50006732A</v>
          </cell>
          <cell r="C33" t="str">
            <v>MIDDLE BEAM</v>
          </cell>
          <cell r="D33" t="str">
            <v>GDW</v>
          </cell>
          <cell r="E33">
            <v>0</v>
          </cell>
          <cell r="F33">
            <v>0</v>
          </cell>
          <cell r="G33">
            <v>0</v>
          </cell>
          <cell r="H33">
            <v>0</v>
          </cell>
          <cell r="I33">
            <v>0</v>
          </cell>
          <cell r="J33">
            <v>0</v>
          </cell>
          <cell r="K33">
            <v>0</v>
          </cell>
          <cell r="L33">
            <v>0</v>
          </cell>
          <cell r="M33">
            <v>0</v>
          </cell>
          <cell r="N33">
            <v>0</v>
          </cell>
          <cell r="O33">
            <v>0</v>
          </cell>
          <cell r="P33">
            <v>0</v>
          </cell>
          <cell r="Q33">
            <v>0</v>
          </cell>
          <cell r="R33">
            <v>0</v>
          </cell>
          <cell r="S33">
            <v>0</v>
          </cell>
          <cell r="T33">
            <v>0</v>
          </cell>
          <cell r="U33">
            <v>0</v>
          </cell>
          <cell r="V33">
            <v>0</v>
          </cell>
          <cell r="W33">
            <v>0</v>
          </cell>
          <cell r="X33">
            <v>0</v>
          </cell>
          <cell r="Y33">
            <v>0</v>
          </cell>
          <cell r="Z33">
            <v>0</v>
          </cell>
          <cell r="AA33">
            <v>0</v>
          </cell>
          <cell r="AB33">
            <v>0</v>
          </cell>
          <cell r="AC33">
            <v>0</v>
          </cell>
          <cell r="AD33">
            <v>0</v>
          </cell>
          <cell r="AE33">
            <v>0</v>
          </cell>
          <cell r="AF33">
            <v>0</v>
          </cell>
          <cell r="AG33">
            <v>0</v>
          </cell>
          <cell r="AH33">
            <v>0</v>
          </cell>
          <cell r="AI33">
            <v>0</v>
          </cell>
        </row>
        <row r="34">
          <cell r="B34" t="str">
            <v>50001408C</v>
          </cell>
          <cell r="C34" t="str">
            <v>MIDDLE BEAM</v>
          </cell>
          <cell r="D34" t="str">
            <v>CF</v>
          </cell>
          <cell r="E34">
            <v>0</v>
          </cell>
          <cell r="F34">
            <v>0</v>
          </cell>
          <cell r="G34">
            <v>0</v>
          </cell>
          <cell r="H34">
            <v>0</v>
          </cell>
          <cell r="I34">
            <v>0</v>
          </cell>
          <cell r="J34">
            <v>0</v>
          </cell>
          <cell r="K34">
            <v>0</v>
          </cell>
          <cell r="L34">
            <v>0</v>
          </cell>
          <cell r="M34">
            <v>0</v>
          </cell>
          <cell r="N34">
            <v>0</v>
          </cell>
          <cell r="O34">
            <v>0</v>
          </cell>
          <cell r="P34">
            <v>0</v>
          </cell>
          <cell r="Q34">
            <v>0</v>
          </cell>
          <cell r="R34">
            <v>0</v>
          </cell>
          <cell r="S34">
            <v>0</v>
          </cell>
          <cell r="T34">
            <v>0</v>
          </cell>
          <cell r="U34">
            <v>0</v>
          </cell>
          <cell r="V34">
            <v>0</v>
          </cell>
          <cell r="W34">
            <v>0</v>
          </cell>
          <cell r="X34">
            <v>0</v>
          </cell>
          <cell r="Y34">
            <v>0</v>
          </cell>
          <cell r="Z34">
            <v>0</v>
          </cell>
          <cell r="AA34">
            <v>0</v>
          </cell>
          <cell r="AB34">
            <v>0</v>
          </cell>
          <cell r="AC34">
            <v>0</v>
          </cell>
          <cell r="AD34">
            <v>0</v>
          </cell>
          <cell r="AE34">
            <v>0</v>
          </cell>
          <cell r="AF34">
            <v>0</v>
          </cell>
          <cell r="AG34">
            <v>0</v>
          </cell>
          <cell r="AH34">
            <v>0</v>
          </cell>
          <cell r="AI34">
            <v>0</v>
          </cell>
        </row>
        <row r="35">
          <cell r="B35" t="str">
            <v>50000921C</v>
          </cell>
          <cell r="C35" t="str">
            <v>MIDDLE BEAM</v>
          </cell>
          <cell r="D35" t="str">
            <v>SC100</v>
          </cell>
          <cell r="E35">
            <v>0</v>
          </cell>
          <cell r="F35">
            <v>0</v>
          </cell>
          <cell r="G35">
            <v>0</v>
          </cell>
          <cell r="H35">
            <v>0</v>
          </cell>
          <cell r="I35">
            <v>0</v>
          </cell>
          <cell r="J35">
            <v>0</v>
          </cell>
          <cell r="K35">
            <v>0</v>
          </cell>
          <cell r="L35">
            <v>0</v>
          </cell>
          <cell r="M35">
            <v>0</v>
          </cell>
          <cell r="N35">
            <v>0</v>
          </cell>
          <cell r="O35">
            <v>0</v>
          </cell>
          <cell r="P35">
            <v>0</v>
          </cell>
          <cell r="Q35">
            <v>0</v>
          </cell>
          <cell r="R35">
            <v>0</v>
          </cell>
          <cell r="S35">
            <v>0</v>
          </cell>
          <cell r="T35">
            <v>0</v>
          </cell>
          <cell r="U35">
            <v>0</v>
          </cell>
          <cell r="V35">
            <v>0</v>
          </cell>
          <cell r="W35">
            <v>0</v>
          </cell>
          <cell r="X35">
            <v>0</v>
          </cell>
          <cell r="Y35">
            <v>0</v>
          </cell>
          <cell r="Z35">
            <v>0</v>
          </cell>
          <cell r="AA35">
            <v>0</v>
          </cell>
          <cell r="AB35">
            <v>0</v>
          </cell>
          <cell r="AC35">
            <v>0</v>
          </cell>
          <cell r="AD35">
            <v>0</v>
          </cell>
          <cell r="AE35">
            <v>0</v>
          </cell>
          <cell r="AF35">
            <v>0</v>
          </cell>
          <cell r="AG35">
            <v>0</v>
          </cell>
          <cell r="AH35">
            <v>0</v>
          </cell>
          <cell r="AI35">
            <v>0</v>
          </cell>
        </row>
        <row r="36">
          <cell r="B36" t="str">
            <v>50002227A</v>
          </cell>
          <cell r="C36" t="str">
            <v>MIDDLE BEAM</v>
          </cell>
          <cell r="D36" t="str">
            <v>C200</v>
          </cell>
          <cell r="E36">
            <v>0</v>
          </cell>
          <cell r="F36">
            <v>0</v>
          </cell>
          <cell r="G36">
            <v>0</v>
          </cell>
          <cell r="H36">
            <v>0</v>
          </cell>
          <cell r="I36">
            <v>0</v>
          </cell>
          <cell r="J36">
            <v>0</v>
          </cell>
          <cell r="K36">
            <v>0</v>
          </cell>
          <cell r="L36">
            <v>0</v>
          </cell>
          <cell r="M36">
            <v>0</v>
          </cell>
          <cell r="N36">
            <v>0</v>
          </cell>
          <cell r="O36">
            <v>0</v>
          </cell>
          <cell r="P36">
            <v>0</v>
          </cell>
          <cell r="Q36">
            <v>0</v>
          </cell>
          <cell r="R36">
            <v>0</v>
          </cell>
          <cell r="S36">
            <v>0</v>
          </cell>
          <cell r="T36">
            <v>0</v>
          </cell>
          <cell r="U36">
            <v>0</v>
          </cell>
          <cell r="V36">
            <v>0</v>
          </cell>
          <cell r="W36">
            <v>0</v>
          </cell>
          <cell r="X36">
            <v>0</v>
          </cell>
          <cell r="Y36">
            <v>0</v>
          </cell>
          <cell r="Z36">
            <v>0</v>
          </cell>
          <cell r="AA36">
            <v>0</v>
          </cell>
          <cell r="AB36">
            <v>0</v>
          </cell>
          <cell r="AC36">
            <v>0</v>
          </cell>
          <cell r="AD36">
            <v>0</v>
          </cell>
          <cell r="AE36">
            <v>0</v>
          </cell>
          <cell r="AF36">
            <v>0</v>
          </cell>
          <cell r="AG36">
            <v>0</v>
          </cell>
          <cell r="AH36">
            <v>0</v>
          </cell>
          <cell r="AI36">
            <v>0</v>
          </cell>
        </row>
        <row r="37">
          <cell r="B37" t="str">
            <v>50000443C</v>
          </cell>
          <cell r="C37" t="str">
            <v>MIDDLE BEAM</v>
          </cell>
          <cell r="D37" t="str">
            <v>DC100</v>
          </cell>
          <cell r="E37">
            <v>0</v>
          </cell>
          <cell r="F37">
            <v>0</v>
          </cell>
          <cell r="G37">
            <v>0</v>
          </cell>
          <cell r="H37">
            <v>0</v>
          </cell>
          <cell r="I37">
            <v>0</v>
          </cell>
          <cell r="J37">
            <v>0</v>
          </cell>
          <cell r="K37">
            <v>0</v>
          </cell>
          <cell r="L37">
            <v>0</v>
          </cell>
          <cell r="M37">
            <v>0</v>
          </cell>
          <cell r="N37">
            <v>0</v>
          </cell>
          <cell r="O37">
            <v>0</v>
          </cell>
          <cell r="P37">
            <v>0</v>
          </cell>
          <cell r="Q37">
            <v>0</v>
          </cell>
          <cell r="R37">
            <v>0</v>
          </cell>
          <cell r="S37">
            <v>0</v>
          </cell>
          <cell r="T37">
            <v>0</v>
          </cell>
          <cell r="U37">
            <v>0</v>
          </cell>
          <cell r="V37">
            <v>0</v>
          </cell>
          <cell r="W37">
            <v>0</v>
          </cell>
          <cell r="X37">
            <v>0</v>
          </cell>
          <cell r="Y37">
            <v>0</v>
          </cell>
          <cell r="Z37">
            <v>0</v>
          </cell>
          <cell r="AA37">
            <v>0</v>
          </cell>
          <cell r="AB37">
            <v>0</v>
          </cell>
          <cell r="AC37">
            <v>0</v>
          </cell>
          <cell r="AD37">
            <v>0</v>
          </cell>
          <cell r="AE37">
            <v>0</v>
          </cell>
          <cell r="AF37">
            <v>0</v>
          </cell>
          <cell r="AG37">
            <v>0</v>
          </cell>
          <cell r="AH37">
            <v>0</v>
          </cell>
          <cell r="AI37">
            <v>0</v>
          </cell>
        </row>
        <row r="38">
          <cell r="B38" t="str">
            <v>50005705G</v>
          </cell>
          <cell r="C38" t="str">
            <v>MIDDLE BEAM</v>
          </cell>
          <cell r="D38" t="str">
            <v>MD</v>
          </cell>
          <cell r="E38">
            <v>0</v>
          </cell>
          <cell r="F38">
            <v>0</v>
          </cell>
          <cell r="G38">
            <v>0</v>
          </cell>
          <cell r="H38">
            <v>0</v>
          </cell>
          <cell r="I38">
            <v>0</v>
          </cell>
          <cell r="J38">
            <v>0</v>
          </cell>
          <cell r="K38">
            <v>0</v>
          </cell>
          <cell r="L38">
            <v>0</v>
          </cell>
          <cell r="M38">
            <v>0</v>
          </cell>
          <cell r="N38">
            <v>0</v>
          </cell>
          <cell r="O38">
            <v>0</v>
          </cell>
          <cell r="P38">
            <v>0</v>
          </cell>
          <cell r="Q38">
            <v>0</v>
          </cell>
          <cell r="R38">
            <v>0</v>
          </cell>
          <cell r="S38">
            <v>0</v>
          </cell>
          <cell r="T38">
            <v>0</v>
          </cell>
          <cell r="U38">
            <v>0</v>
          </cell>
          <cell r="V38">
            <v>0</v>
          </cell>
          <cell r="W38">
            <v>0</v>
          </cell>
          <cell r="X38">
            <v>0</v>
          </cell>
          <cell r="Y38">
            <v>0</v>
          </cell>
          <cell r="Z38">
            <v>0</v>
          </cell>
          <cell r="AA38">
            <v>0</v>
          </cell>
          <cell r="AB38">
            <v>0</v>
          </cell>
          <cell r="AC38">
            <v>0</v>
          </cell>
          <cell r="AD38">
            <v>0</v>
          </cell>
          <cell r="AE38">
            <v>0</v>
          </cell>
          <cell r="AF38">
            <v>0</v>
          </cell>
          <cell r="AG38">
            <v>0</v>
          </cell>
          <cell r="AH38">
            <v>0</v>
          </cell>
          <cell r="AI38">
            <v>0</v>
          </cell>
        </row>
        <row r="39">
          <cell r="B39" t="str">
            <v>50006182B</v>
          </cell>
          <cell r="C39" t="str">
            <v>MIDDLE BEAM</v>
          </cell>
          <cell r="D39" t="str">
            <v>UB</v>
          </cell>
          <cell r="E39">
            <v>0</v>
          </cell>
          <cell r="F39">
            <v>0</v>
          </cell>
          <cell r="G39">
            <v>0</v>
          </cell>
          <cell r="H39">
            <v>0</v>
          </cell>
          <cell r="I39">
            <v>0</v>
          </cell>
          <cell r="J39">
            <v>0</v>
          </cell>
          <cell r="K39">
            <v>0</v>
          </cell>
          <cell r="L39">
            <v>0</v>
          </cell>
          <cell r="M39">
            <v>0</v>
          </cell>
          <cell r="N39">
            <v>0</v>
          </cell>
          <cell r="O39">
            <v>0</v>
          </cell>
          <cell r="P39">
            <v>0</v>
          </cell>
          <cell r="Q39">
            <v>0</v>
          </cell>
          <cell r="R39">
            <v>0</v>
          </cell>
          <cell r="S39">
            <v>0</v>
          </cell>
          <cell r="T39">
            <v>0</v>
          </cell>
          <cell r="U39">
            <v>0</v>
          </cell>
          <cell r="V39">
            <v>0</v>
          </cell>
          <cell r="W39">
            <v>0</v>
          </cell>
          <cell r="X39">
            <v>0</v>
          </cell>
          <cell r="Y39">
            <v>0</v>
          </cell>
          <cell r="Z39">
            <v>0</v>
          </cell>
          <cell r="AA39">
            <v>0</v>
          </cell>
          <cell r="AB39">
            <v>0</v>
          </cell>
          <cell r="AC39">
            <v>0</v>
          </cell>
          <cell r="AD39">
            <v>0</v>
          </cell>
          <cell r="AE39">
            <v>0</v>
          </cell>
          <cell r="AF39">
            <v>0</v>
          </cell>
          <cell r="AG39">
            <v>0</v>
          </cell>
          <cell r="AH39">
            <v>0</v>
          </cell>
          <cell r="AI39">
            <v>0</v>
          </cell>
        </row>
        <row r="40">
          <cell r="B40" t="str">
            <v>50000311C</v>
          </cell>
          <cell r="C40" t="str">
            <v>MIDDLE BEAM</v>
          </cell>
          <cell r="D40" t="str">
            <v>W200</v>
          </cell>
          <cell r="E40">
            <v>0</v>
          </cell>
          <cell r="F40">
            <v>0</v>
          </cell>
          <cell r="G40">
            <v>0</v>
          </cell>
          <cell r="H40">
            <v>0</v>
          </cell>
          <cell r="I40">
            <v>0</v>
          </cell>
          <cell r="J40">
            <v>0</v>
          </cell>
          <cell r="K40">
            <v>0</v>
          </cell>
          <cell r="L40">
            <v>0</v>
          </cell>
          <cell r="M40">
            <v>0</v>
          </cell>
          <cell r="N40">
            <v>0</v>
          </cell>
          <cell r="O40">
            <v>0</v>
          </cell>
          <cell r="P40">
            <v>0</v>
          </cell>
          <cell r="Q40">
            <v>0</v>
          </cell>
          <cell r="R40">
            <v>0</v>
          </cell>
          <cell r="S40">
            <v>0</v>
          </cell>
          <cell r="T40">
            <v>0</v>
          </cell>
          <cell r="U40">
            <v>0</v>
          </cell>
          <cell r="V40">
            <v>0</v>
          </cell>
          <cell r="W40">
            <v>0</v>
          </cell>
          <cell r="X40">
            <v>0</v>
          </cell>
          <cell r="Y40">
            <v>0</v>
          </cell>
          <cell r="Z40">
            <v>0</v>
          </cell>
          <cell r="AA40">
            <v>0</v>
          </cell>
          <cell r="AB40">
            <v>0</v>
          </cell>
          <cell r="AC40">
            <v>0</v>
          </cell>
          <cell r="AD40">
            <v>0</v>
          </cell>
          <cell r="AE40">
            <v>0</v>
          </cell>
          <cell r="AF40">
            <v>0</v>
          </cell>
          <cell r="AG40">
            <v>0</v>
          </cell>
          <cell r="AH40">
            <v>0</v>
          </cell>
          <cell r="AI40">
            <v>0</v>
          </cell>
        </row>
        <row r="41">
          <cell r="B41" t="str">
            <v>50000312B</v>
          </cell>
          <cell r="C41" t="str">
            <v>REAR BEAM CLIP</v>
          </cell>
          <cell r="D41" t="str">
            <v>W200</v>
          </cell>
          <cell r="E41">
            <v>0</v>
          </cell>
          <cell r="F41">
            <v>0</v>
          </cell>
          <cell r="G41">
            <v>0</v>
          </cell>
          <cell r="H41">
            <v>0</v>
          </cell>
          <cell r="I41">
            <v>0</v>
          </cell>
          <cell r="J41">
            <v>0</v>
          </cell>
          <cell r="K41">
            <v>0</v>
          </cell>
          <cell r="L41">
            <v>0</v>
          </cell>
          <cell r="M41">
            <v>0</v>
          </cell>
          <cell r="N41">
            <v>0</v>
          </cell>
          <cell r="O41">
            <v>0</v>
          </cell>
          <cell r="P41">
            <v>0</v>
          </cell>
          <cell r="Q41">
            <v>0</v>
          </cell>
          <cell r="R41">
            <v>0</v>
          </cell>
          <cell r="S41">
            <v>0</v>
          </cell>
          <cell r="T41">
            <v>0</v>
          </cell>
          <cell r="U41">
            <v>0</v>
          </cell>
          <cell r="V41">
            <v>0</v>
          </cell>
          <cell r="W41">
            <v>0</v>
          </cell>
          <cell r="X41">
            <v>0</v>
          </cell>
          <cell r="Y41">
            <v>0</v>
          </cell>
          <cell r="Z41">
            <v>0</v>
          </cell>
          <cell r="AA41">
            <v>0</v>
          </cell>
          <cell r="AB41">
            <v>0</v>
          </cell>
          <cell r="AC41">
            <v>0</v>
          </cell>
          <cell r="AD41">
            <v>0</v>
          </cell>
          <cell r="AE41">
            <v>0</v>
          </cell>
          <cell r="AF41">
            <v>0</v>
          </cell>
          <cell r="AG41">
            <v>0</v>
          </cell>
          <cell r="AH41">
            <v>0</v>
          </cell>
          <cell r="AI41">
            <v>0</v>
          </cell>
        </row>
        <row r="42">
          <cell r="B42" t="str">
            <v>50001877B</v>
          </cell>
          <cell r="C42" t="str">
            <v>FRONT BEAM(도장,창일)</v>
          </cell>
          <cell r="D42" t="str">
            <v xml:space="preserve">YS4 </v>
          </cell>
          <cell r="E42">
            <v>0</v>
          </cell>
          <cell r="F42">
            <v>0</v>
          </cell>
          <cell r="G42">
            <v>0</v>
          </cell>
          <cell r="H42">
            <v>0</v>
          </cell>
          <cell r="I42">
            <v>0</v>
          </cell>
          <cell r="J42">
            <v>0</v>
          </cell>
          <cell r="K42">
            <v>0</v>
          </cell>
          <cell r="L42">
            <v>0</v>
          </cell>
          <cell r="M42">
            <v>0</v>
          </cell>
          <cell r="N42">
            <v>0</v>
          </cell>
          <cell r="O42">
            <v>0</v>
          </cell>
          <cell r="P42">
            <v>0</v>
          </cell>
          <cell r="Q42">
            <v>0</v>
          </cell>
          <cell r="R42">
            <v>0</v>
          </cell>
          <cell r="S42">
            <v>0</v>
          </cell>
          <cell r="T42">
            <v>0</v>
          </cell>
          <cell r="U42">
            <v>0</v>
          </cell>
          <cell r="V42">
            <v>0</v>
          </cell>
          <cell r="W42">
            <v>0</v>
          </cell>
          <cell r="X42">
            <v>0</v>
          </cell>
          <cell r="Y42">
            <v>0</v>
          </cell>
          <cell r="Z42">
            <v>0</v>
          </cell>
          <cell r="AA42">
            <v>0</v>
          </cell>
          <cell r="AB42">
            <v>0</v>
          </cell>
          <cell r="AC42">
            <v>0</v>
          </cell>
          <cell r="AD42">
            <v>0</v>
          </cell>
          <cell r="AE42">
            <v>0</v>
          </cell>
          <cell r="AF42">
            <v>0</v>
          </cell>
          <cell r="AG42">
            <v>0</v>
          </cell>
          <cell r="AH42">
            <v>0</v>
          </cell>
          <cell r="AI42">
            <v>0</v>
          </cell>
        </row>
        <row r="43">
          <cell r="B43" t="str">
            <v>50001878B</v>
          </cell>
          <cell r="C43" t="str">
            <v>MIDDLE BEAM(안국)</v>
          </cell>
          <cell r="D43" t="str">
            <v>YS4</v>
          </cell>
          <cell r="E43">
            <v>0</v>
          </cell>
          <cell r="F43">
            <v>0</v>
          </cell>
          <cell r="G43">
            <v>0</v>
          </cell>
          <cell r="H43">
            <v>0</v>
          </cell>
          <cell r="I43">
            <v>0</v>
          </cell>
          <cell r="J43">
            <v>0</v>
          </cell>
          <cell r="K43">
            <v>0</v>
          </cell>
          <cell r="L43">
            <v>0</v>
          </cell>
          <cell r="M43">
            <v>0</v>
          </cell>
          <cell r="N43">
            <v>0</v>
          </cell>
          <cell r="O43">
            <v>0</v>
          </cell>
          <cell r="P43">
            <v>0</v>
          </cell>
          <cell r="Q43">
            <v>0</v>
          </cell>
          <cell r="R43">
            <v>0</v>
          </cell>
          <cell r="S43">
            <v>0</v>
          </cell>
          <cell r="T43">
            <v>0</v>
          </cell>
          <cell r="U43">
            <v>0</v>
          </cell>
          <cell r="V43">
            <v>0</v>
          </cell>
          <cell r="W43">
            <v>0</v>
          </cell>
          <cell r="X43">
            <v>0</v>
          </cell>
          <cell r="Y43">
            <v>0</v>
          </cell>
          <cell r="Z43">
            <v>0</v>
          </cell>
          <cell r="AA43">
            <v>0</v>
          </cell>
          <cell r="AB43">
            <v>0</v>
          </cell>
          <cell r="AC43">
            <v>0</v>
          </cell>
          <cell r="AD43">
            <v>0</v>
          </cell>
          <cell r="AE43">
            <v>0</v>
          </cell>
          <cell r="AF43">
            <v>0</v>
          </cell>
          <cell r="AG43">
            <v>0</v>
          </cell>
          <cell r="AH43">
            <v>0</v>
          </cell>
          <cell r="AI43">
            <v>0</v>
          </cell>
        </row>
        <row r="44">
          <cell r="B44" t="str">
            <v>50001043D</v>
          </cell>
          <cell r="C44" t="str">
            <v>MIDDLE BEAM</v>
          </cell>
          <cell r="D44" t="str">
            <v>P32E</v>
          </cell>
          <cell r="E44">
            <v>0</v>
          </cell>
          <cell r="F44">
            <v>0</v>
          </cell>
          <cell r="G44">
            <v>0</v>
          </cell>
          <cell r="H44">
            <v>0</v>
          </cell>
          <cell r="I44">
            <v>0</v>
          </cell>
          <cell r="J44">
            <v>0</v>
          </cell>
          <cell r="K44">
            <v>0</v>
          </cell>
          <cell r="L44">
            <v>0</v>
          </cell>
          <cell r="M44">
            <v>0</v>
          </cell>
          <cell r="N44">
            <v>0</v>
          </cell>
          <cell r="O44">
            <v>0</v>
          </cell>
          <cell r="P44">
            <v>0</v>
          </cell>
          <cell r="Q44">
            <v>0</v>
          </cell>
          <cell r="R44">
            <v>0</v>
          </cell>
          <cell r="S44">
            <v>0</v>
          </cell>
          <cell r="T44">
            <v>0</v>
          </cell>
          <cell r="U44">
            <v>0</v>
          </cell>
          <cell r="V44">
            <v>0</v>
          </cell>
          <cell r="W44">
            <v>0</v>
          </cell>
          <cell r="X44">
            <v>0</v>
          </cell>
          <cell r="Y44">
            <v>0</v>
          </cell>
          <cell r="Z44">
            <v>0</v>
          </cell>
          <cell r="AA44">
            <v>0</v>
          </cell>
          <cell r="AB44">
            <v>0</v>
          </cell>
          <cell r="AC44">
            <v>0</v>
          </cell>
          <cell r="AD44">
            <v>0</v>
          </cell>
          <cell r="AE44">
            <v>0</v>
          </cell>
          <cell r="AF44">
            <v>0</v>
          </cell>
          <cell r="AG44">
            <v>0</v>
          </cell>
          <cell r="AH44">
            <v>0</v>
          </cell>
          <cell r="AI44">
            <v>0</v>
          </cell>
        </row>
        <row r="45">
          <cell r="B45" t="str">
            <v>50001079C</v>
          </cell>
          <cell r="C45" t="str">
            <v>REDIATION PLATE</v>
          </cell>
          <cell r="D45" t="str">
            <v>P32E</v>
          </cell>
          <cell r="E45">
            <v>0</v>
          </cell>
          <cell r="F45">
            <v>0</v>
          </cell>
          <cell r="G45">
            <v>0</v>
          </cell>
          <cell r="H45">
            <v>0</v>
          </cell>
          <cell r="I45">
            <v>0</v>
          </cell>
          <cell r="J45">
            <v>0</v>
          </cell>
          <cell r="K45">
            <v>0</v>
          </cell>
          <cell r="L45">
            <v>0</v>
          </cell>
          <cell r="M45">
            <v>0</v>
          </cell>
          <cell r="N45">
            <v>0</v>
          </cell>
          <cell r="O45">
            <v>0</v>
          </cell>
          <cell r="P45">
            <v>0</v>
          </cell>
          <cell r="Q45">
            <v>0</v>
          </cell>
          <cell r="R45">
            <v>0</v>
          </cell>
          <cell r="S45">
            <v>0</v>
          </cell>
          <cell r="T45">
            <v>0</v>
          </cell>
          <cell r="U45">
            <v>0</v>
          </cell>
          <cell r="V45">
            <v>0</v>
          </cell>
          <cell r="W45">
            <v>0</v>
          </cell>
          <cell r="X45">
            <v>0</v>
          </cell>
          <cell r="Y45">
            <v>0</v>
          </cell>
          <cell r="Z45">
            <v>0</v>
          </cell>
          <cell r="AA45">
            <v>0</v>
          </cell>
          <cell r="AB45">
            <v>0</v>
          </cell>
          <cell r="AC45">
            <v>0</v>
          </cell>
          <cell r="AD45">
            <v>0</v>
          </cell>
          <cell r="AE45">
            <v>0</v>
          </cell>
          <cell r="AF45">
            <v>0</v>
          </cell>
          <cell r="AG45">
            <v>0</v>
          </cell>
          <cell r="AH45">
            <v>0</v>
          </cell>
          <cell r="AI45">
            <v>0</v>
          </cell>
        </row>
        <row r="46">
          <cell r="B46" t="str">
            <v>50001082E</v>
          </cell>
          <cell r="C46" t="str">
            <v>BRACKET DRIVE TUBE</v>
          </cell>
          <cell r="D46" t="str">
            <v>P32E</v>
          </cell>
          <cell r="E46">
            <v>0</v>
          </cell>
          <cell r="F46">
            <v>0</v>
          </cell>
          <cell r="G46">
            <v>0</v>
          </cell>
          <cell r="H46">
            <v>0</v>
          </cell>
          <cell r="I46">
            <v>0</v>
          </cell>
          <cell r="J46">
            <v>0</v>
          </cell>
          <cell r="K46">
            <v>0</v>
          </cell>
          <cell r="L46">
            <v>0</v>
          </cell>
          <cell r="M46">
            <v>0</v>
          </cell>
          <cell r="N46">
            <v>0</v>
          </cell>
          <cell r="O46">
            <v>0</v>
          </cell>
          <cell r="P46">
            <v>0</v>
          </cell>
          <cell r="Q46">
            <v>0</v>
          </cell>
          <cell r="R46">
            <v>0</v>
          </cell>
          <cell r="S46">
            <v>0</v>
          </cell>
          <cell r="T46">
            <v>0</v>
          </cell>
          <cell r="U46">
            <v>0</v>
          </cell>
          <cell r="V46">
            <v>0</v>
          </cell>
          <cell r="W46">
            <v>0</v>
          </cell>
          <cell r="X46">
            <v>0</v>
          </cell>
          <cell r="Y46">
            <v>0</v>
          </cell>
          <cell r="Z46">
            <v>0</v>
          </cell>
          <cell r="AA46">
            <v>0</v>
          </cell>
          <cell r="AB46">
            <v>0</v>
          </cell>
          <cell r="AC46">
            <v>0</v>
          </cell>
          <cell r="AD46">
            <v>0</v>
          </cell>
          <cell r="AE46">
            <v>0</v>
          </cell>
          <cell r="AF46">
            <v>0</v>
          </cell>
          <cell r="AG46">
            <v>0</v>
          </cell>
          <cell r="AH46">
            <v>0</v>
          </cell>
          <cell r="AI46">
            <v>0</v>
          </cell>
        </row>
        <row r="47">
          <cell r="B47" t="str">
            <v>50000081C</v>
          </cell>
          <cell r="C47" t="str">
            <v>ASS'Y W/D</v>
          </cell>
          <cell r="D47" t="str">
            <v>J200</v>
          </cell>
          <cell r="E47">
            <v>0</v>
          </cell>
          <cell r="F47">
            <v>0</v>
          </cell>
          <cell r="G47">
            <v>0</v>
          </cell>
          <cell r="H47">
            <v>0</v>
          </cell>
          <cell r="I47">
            <v>0</v>
          </cell>
          <cell r="J47">
            <v>0</v>
          </cell>
          <cell r="K47">
            <v>0</v>
          </cell>
          <cell r="L47">
            <v>0</v>
          </cell>
          <cell r="M47">
            <v>0</v>
          </cell>
          <cell r="N47">
            <v>0</v>
          </cell>
          <cell r="O47">
            <v>0</v>
          </cell>
          <cell r="P47">
            <v>0</v>
          </cell>
          <cell r="Q47">
            <v>0</v>
          </cell>
          <cell r="R47">
            <v>0</v>
          </cell>
          <cell r="S47">
            <v>0</v>
          </cell>
          <cell r="T47">
            <v>0</v>
          </cell>
          <cell r="U47">
            <v>0</v>
          </cell>
          <cell r="V47">
            <v>0</v>
          </cell>
          <cell r="W47">
            <v>0</v>
          </cell>
          <cell r="X47">
            <v>0</v>
          </cell>
          <cell r="Y47">
            <v>0</v>
          </cell>
          <cell r="Z47">
            <v>0</v>
          </cell>
          <cell r="AA47">
            <v>0</v>
          </cell>
          <cell r="AB47">
            <v>0</v>
          </cell>
          <cell r="AC47">
            <v>0</v>
          </cell>
          <cell r="AD47">
            <v>0</v>
          </cell>
          <cell r="AE47">
            <v>0</v>
          </cell>
          <cell r="AF47">
            <v>0</v>
          </cell>
          <cell r="AG47">
            <v>0</v>
          </cell>
          <cell r="AH47">
            <v>0</v>
          </cell>
          <cell r="AI47">
            <v>0</v>
          </cell>
        </row>
        <row r="48">
          <cell r="B48" t="str">
            <v>50000621C</v>
          </cell>
          <cell r="C48" t="str">
            <v>ASS'Y W/D</v>
          </cell>
          <cell r="D48" t="str">
            <v>T100</v>
          </cell>
          <cell r="E48">
            <v>0</v>
          </cell>
          <cell r="F48">
            <v>0</v>
          </cell>
          <cell r="G48">
            <v>0</v>
          </cell>
          <cell r="H48">
            <v>0</v>
          </cell>
          <cell r="I48">
            <v>0</v>
          </cell>
          <cell r="J48">
            <v>0</v>
          </cell>
          <cell r="K48">
            <v>0</v>
          </cell>
          <cell r="L48">
            <v>0</v>
          </cell>
          <cell r="M48">
            <v>0</v>
          </cell>
          <cell r="N48">
            <v>0</v>
          </cell>
          <cell r="O48">
            <v>0</v>
          </cell>
          <cell r="P48">
            <v>0</v>
          </cell>
          <cell r="Q48">
            <v>0</v>
          </cell>
          <cell r="R48">
            <v>0</v>
          </cell>
          <cell r="S48">
            <v>0</v>
          </cell>
          <cell r="T48">
            <v>0</v>
          </cell>
          <cell r="U48">
            <v>0</v>
          </cell>
          <cell r="V48">
            <v>0</v>
          </cell>
          <cell r="W48">
            <v>0</v>
          </cell>
          <cell r="X48">
            <v>0</v>
          </cell>
          <cell r="Y48">
            <v>0</v>
          </cell>
          <cell r="Z48">
            <v>0</v>
          </cell>
          <cell r="AA48">
            <v>0</v>
          </cell>
          <cell r="AB48">
            <v>0</v>
          </cell>
          <cell r="AC48">
            <v>0</v>
          </cell>
          <cell r="AD48">
            <v>0</v>
          </cell>
          <cell r="AE48">
            <v>0</v>
          </cell>
          <cell r="AF48">
            <v>0</v>
          </cell>
          <cell r="AG48">
            <v>0</v>
          </cell>
          <cell r="AH48">
            <v>0</v>
          </cell>
          <cell r="AI48">
            <v>0</v>
          </cell>
        </row>
        <row r="49">
          <cell r="B49" t="str">
            <v>50000376A</v>
          </cell>
          <cell r="C49" t="str">
            <v>MOTOR CLIP</v>
          </cell>
          <cell r="D49" t="str">
            <v>EX</v>
          </cell>
          <cell r="E49">
            <v>0</v>
          </cell>
          <cell r="F49">
            <v>0</v>
          </cell>
          <cell r="G49">
            <v>0</v>
          </cell>
          <cell r="H49">
            <v>0</v>
          </cell>
          <cell r="I49">
            <v>0</v>
          </cell>
          <cell r="J49">
            <v>0</v>
          </cell>
          <cell r="K49">
            <v>0</v>
          </cell>
          <cell r="L49">
            <v>0</v>
          </cell>
          <cell r="M49">
            <v>0</v>
          </cell>
          <cell r="N49">
            <v>0</v>
          </cell>
          <cell r="O49">
            <v>0</v>
          </cell>
          <cell r="P49">
            <v>0</v>
          </cell>
          <cell r="Q49">
            <v>0</v>
          </cell>
          <cell r="R49">
            <v>0</v>
          </cell>
          <cell r="S49">
            <v>0</v>
          </cell>
          <cell r="T49">
            <v>0</v>
          </cell>
          <cell r="U49">
            <v>0</v>
          </cell>
          <cell r="V49">
            <v>0</v>
          </cell>
          <cell r="W49">
            <v>0</v>
          </cell>
          <cell r="X49">
            <v>0</v>
          </cell>
          <cell r="Y49">
            <v>0</v>
          </cell>
          <cell r="Z49">
            <v>0</v>
          </cell>
          <cell r="AA49">
            <v>0</v>
          </cell>
          <cell r="AB49">
            <v>0</v>
          </cell>
          <cell r="AC49">
            <v>0</v>
          </cell>
          <cell r="AD49">
            <v>0</v>
          </cell>
          <cell r="AE49">
            <v>0</v>
          </cell>
          <cell r="AF49">
            <v>0</v>
          </cell>
          <cell r="AG49">
            <v>0</v>
          </cell>
          <cell r="AH49">
            <v>0</v>
          </cell>
          <cell r="AI49">
            <v>0</v>
          </cell>
        </row>
        <row r="50">
          <cell r="B50" t="str">
            <v>50002102C</v>
          </cell>
          <cell r="C50" t="str">
            <v>FRONT BEAM</v>
          </cell>
          <cell r="D50" t="str">
            <v>X12B</v>
          </cell>
          <cell r="E50">
            <v>0</v>
          </cell>
          <cell r="F50">
            <v>0</v>
          </cell>
          <cell r="G50">
            <v>0</v>
          </cell>
          <cell r="H50">
            <v>0</v>
          </cell>
          <cell r="I50">
            <v>0</v>
          </cell>
          <cell r="J50">
            <v>0</v>
          </cell>
          <cell r="K50">
            <v>0</v>
          </cell>
          <cell r="L50">
            <v>0</v>
          </cell>
          <cell r="M50">
            <v>0</v>
          </cell>
          <cell r="N50">
            <v>0</v>
          </cell>
          <cell r="O50">
            <v>0</v>
          </cell>
          <cell r="P50">
            <v>0</v>
          </cell>
          <cell r="Q50">
            <v>0</v>
          </cell>
          <cell r="R50">
            <v>0</v>
          </cell>
          <cell r="S50">
            <v>0</v>
          </cell>
          <cell r="T50">
            <v>0</v>
          </cell>
          <cell r="U50">
            <v>0</v>
          </cell>
          <cell r="V50">
            <v>0</v>
          </cell>
          <cell r="W50">
            <v>0</v>
          </cell>
          <cell r="X50">
            <v>0</v>
          </cell>
          <cell r="Y50">
            <v>0</v>
          </cell>
          <cell r="Z50">
            <v>0</v>
          </cell>
          <cell r="AA50">
            <v>0</v>
          </cell>
          <cell r="AB50">
            <v>0</v>
          </cell>
          <cell r="AC50">
            <v>0</v>
          </cell>
          <cell r="AD50">
            <v>0</v>
          </cell>
          <cell r="AE50">
            <v>0</v>
          </cell>
          <cell r="AF50">
            <v>0</v>
          </cell>
          <cell r="AG50">
            <v>0</v>
          </cell>
          <cell r="AH50">
            <v>0</v>
          </cell>
          <cell r="AI50">
            <v>0</v>
          </cell>
        </row>
        <row r="51">
          <cell r="B51" t="str">
            <v>50002105C</v>
          </cell>
          <cell r="C51" t="str">
            <v>MIDDLE BEAM</v>
          </cell>
          <cell r="D51" t="str">
            <v>X12B</v>
          </cell>
          <cell r="E51">
            <v>0</v>
          </cell>
          <cell r="F51">
            <v>0</v>
          </cell>
          <cell r="G51">
            <v>0</v>
          </cell>
          <cell r="H51">
            <v>0</v>
          </cell>
          <cell r="I51">
            <v>0</v>
          </cell>
          <cell r="J51">
            <v>0</v>
          </cell>
          <cell r="K51">
            <v>0</v>
          </cell>
          <cell r="L51">
            <v>0</v>
          </cell>
          <cell r="M51">
            <v>0</v>
          </cell>
          <cell r="N51">
            <v>0</v>
          </cell>
          <cell r="O51">
            <v>0</v>
          </cell>
          <cell r="P51">
            <v>0</v>
          </cell>
          <cell r="Q51">
            <v>0</v>
          </cell>
          <cell r="R51">
            <v>0</v>
          </cell>
          <cell r="S51">
            <v>0</v>
          </cell>
          <cell r="T51">
            <v>0</v>
          </cell>
          <cell r="U51">
            <v>0</v>
          </cell>
          <cell r="V51">
            <v>0</v>
          </cell>
          <cell r="W51">
            <v>0</v>
          </cell>
          <cell r="X51">
            <v>0</v>
          </cell>
          <cell r="Y51">
            <v>0</v>
          </cell>
          <cell r="Z51">
            <v>0</v>
          </cell>
          <cell r="AA51">
            <v>0</v>
          </cell>
          <cell r="AB51">
            <v>0</v>
          </cell>
          <cell r="AC51">
            <v>0</v>
          </cell>
          <cell r="AD51">
            <v>0</v>
          </cell>
          <cell r="AE51">
            <v>0</v>
          </cell>
          <cell r="AF51">
            <v>0</v>
          </cell>
          <cell r="AG51">
            <v>0</v>
          </cell>
          <cell r="AH51">
            <v>0</v>
          </cell>
          <cell r="AI51">
            <v>0</v>
          </cell>
        </row>
        <row r="52">
          <cell r="B52" t="str">
            <v>50007394B</v>
          </cell>
          <cell r="C52" t="str">
            <v>MIDDLE BEAM</v>
          </cell>
          <cell r="D52" t="str">
            <v>YP FRT</v>
          </cell>
          <cell r="E52">
            <v>0</v>
          </cell>
          <cell r="F52">
            <v>0</v>
          </cell>
          <cell r="G52">
            <v>0</v>
          </cell>
          <cell r="H52">
            <v>0</v>
          </cell>
          <cell r="I52">
            <v>0</v>
          </cell>
          <cell r="J52">
            <v>0</v>
          </cell>
          <cell r="K52">
            <v>0</v>
          </cell>
          <cell r="L52">
            <v>0</v>
          </cell>
          <cell r="M52">
            <v>0</v>
          </cell>
          <cell r="N52">
            <v>0</v>
          </cell>
          <cell r="O52">
            <v>0</v>
          </cell>
          <cell r="P52">
            <v>0</v>
          </cell>
          <cell r="Q52">
            <v>0</v>
          </cell>
          <cell r="R52">
            <v>0</v>
          </cell>
          <cell r="S52">
            <v>0</v>
          </cell>
          <cell r="T52">
            <v>0</v>
          </cell>
          <cell r="U52">
            <v>0</v>
          </cell>
          <cell r="V52">
            <v>0</v>
          </cell>
          <cell r="W52">
            <v>0</v>
          </cell>
          <cell r="X52">
            <v>0</v>
          </cell>
          <cell r="Y52">
            <v>0</v>
          </cell>
          <cell r="Z52">
            <v>0</v>
          </cell>
          <cell r="AA52">
            <v>0</v>
          </cell>
          <cell r="AB52">
            <v>0</v>
          </cell>
          <cell r="AC52">
            <v>0</v>
          </cell>
          <cell r="AD52">
            <v>0</v>
          </cell>
          <cell r="AE52">
            <v>0</v>
          </cell>
          <cell r="AF52">
            <v>0</v>
          </cell>
          <cell r="AG52">
            <v>0</v>
          </cell>
          <cell r="AH52">
            <v>0</v>
          </cell>
          <cell r="AI52">
            <v>0</v>
          </cell>
        </row>
        <row r="53">
          <cell r="B53" t="str">
            <v>50007278B</v>
          </cell>
          <cell r="C53" t="str">
            <v>MIDDLE BEAM</v>
          </cell>
          <cell r="D53" t="str">
            <v>YP REAR</v>
          </cell>
          <cell r="E53">
            <v>450</v>
          </cell>
          <cell r="F53">
            <v>0</v>
          </cell>
          <cell r="G53">
            <v>0</v>
          </cell>
          <cell r="H53">
            <v>0</v>
          </cell>
          <cell r="I53">
            <v>0</v>
          </cell>
          <cell r="J53">
            <v>0</v>
          </cell>
          <cell r="K53">
            <v>900</v>
          </cell>
          <cell r="L53">
            <v>900</v>
          </cell>
          <cell r="M53">
            <v>450</v>
          </cell>
          <cell r="N53">
            <v>450</v>
          </cell>
          <cell r="O53">
            <v>0</v>
          </cell>
          <cell r="P53">
            <v>900</v>
          </cell>
          <cell r="Q53">
            <v>1050</v>
          </cell>
          <cell r="R53">
            <v>600</v>
          </cell>
          <cell r="S53">
            <v>600</v>
          </cell>
          <cell r="T53">
            <v>150</v>
          </cell>
          <cell r="U53">
            <v>0</v>
          </cell>
          <cell r="V53">
            <v>0</v>
          </cell>
          <cell r="W53">
            <v>1050</v>
          </cell>
          <cell r="X53">
            <v>450</v>
          </cell>
          <cell r="Y53">
            <v>600</v>
          </cell>
          <cell r="Z53">
            <v>0</v>
          </cell>
          <cell r="AA53">
            <v>1200</v>
          </cell>
          <cell r="AB53">
            <v>0</v>
          </cell>
          <cell r="AC53">
            <v>0</v>
          </cell>
          <cell r="AD53">
            <v>600</v>
          </cell>
          <cell r="AE53">
            <v>600</v>
          </cell>
          <cell r="AF53">
            <v>600</v>
          </cell>
          <cell r="AG53">
            <v>600</v>
          </cell>
          <cell r="AH53">
            <v>600</v>
          </cell>
          <cell r="AI53">
            <v>0</v>
          </cell>
        </row>
        <row r="54">
          <cell r="B54" t="str">
            <v>50008630A</v>
          </cell>
          <cell r="C54" t="str">
            <v>2ND ROOM LAMP BRACKET ASSY</v>
          </cell>
          <cell r="D54" t="str">
            <v>YP REAR</v>
          </cell>
          <cell r="E54">
            <v>0</v>
          </cell>
          <cell r="F54">
            <v>0</v>
          </cell>
          <cell r="G54">
            <v>0</v>
          </cell>
          <cell r="H54">
            <v>0</v>
          </cell>
          <cell r="I54">
            <v>0</v>
          </cell>
          <cell r="J54">
            <v>0</v>
          </cell>
          <cell r="K54">
            <v>0</v>
          </cell>
          <cell r="L54">
            <v>0</v>
          </cell>
          <cell r="M54">
            <v>0</v>
          </cell>
          <cell r="N54">
            <v>0</v>
          </cell>
          <cell r="O54">
            <v>0</v>
          </cell>
          <cell r="P54">
            <v>0</v>
          </cell>
          <cell r="Q54">
            <v>0</v>
          </cell>
          <cell r="R54">
            <v>0</v>
          </cell>
          <cell r="S54">
            <v>0</v>
          </cell>
          <cell r="T54">
            <v>0</v>
          </cell>
          <cell r="U54">
            <v>0</v>
          </cell>
          <cell r="V54">
            <v>0</v>
          </cell>
          <cell r="W54">
            <v>0</v>
          </cell>
          <cell r="X54">
            <v>0</v>
          </cell>
          <cell r="Y54">
            <v>0</v>
          </cell>
          <cell r="Z54">
            <v>0</v>
          </cell>
          <cell r="AA54">
            <v>0</v>
          </cell>
          <cell r="AB54">
            <v>0</v>
          </cell>
          <cell r="AC54">
            <v>0</v>
          </cell>
          <cell r="AD54">
            <v>0</v>
          </cell>
          <cell r="AE54">
            <v>0</v>
          </cell>
          <cell r="AF54">
            <v>0</v>
          </cell>
          <cell r="AG54">
            <v>0</v>
          </cell>
          <cell r="AH54">
            <v>0</v>
          </cell>
          <cell r="AI54">
            <v>0</v>
          </cell>
        </row>
        <row r="55">
          <cell r="B55" t="str">
            <v>50008457D</v>
          </cell>
          <cell r="C55" t="str">
            <v>ASSY FRONT BRACKET FRAME LH</v>
          </cell>
          <cell r="D55" t="str">
            <v>YP FRT</v>
          </cell>
          <cell r="E55">
            <v>0</v>
          </cell>
          <cell r="F55">
            <v>0</v>
          </cell>
          <cell r="G55">
            <v>0</v>
          </cell>
          <cell r="H55">
            <v>0</v>
          </cell>
          <cell r="I55">
            <v>0</v>
          </cell>
          <cell r="J55">
            <v>0</v>
          </cell>
          <cell r="K55">
            <v>0</v>
          </cell>
          <cell r="L55">
            <v>0</v>
          </cell>
          <cell r="M55">
            <v>0</v>
          </cell>
          <cell r="N55">
            <v>0</v>
          </cell>
          <cell r="O55">
            <v>0</v>
          </cell>
          <cell r="P55">
            <v>0</v>
          </cell>
          <cell r="Q55">
            <v>0</v>
          </cell>
          <cell r="R55">
            <v>0</v>
          </cell>
          <cell r="S55">
            <v>0</v>
          </cell>
          <cell r="T55">
            <v>0</v>
          </cell>
          <cell r="U55">
            <v>0</v>
          </cell>
          <cell r="V55">
            <v>0</v>
          </cell>
          <cell r="W55">
            <v>0</v>
          </cell>
          <cell r="X55">
            <v>0</v>
          </cell>
          <cell r="Y55">
            <v>0</v>
          </cell>
          <cell r="Z55">
            <v>0</v>
          </cell>
          <cell r="AA55">
            <v>0</v>
          </cell>
          <cell r="AB55">
            <v>0</v>
          </cell>
          <cell r="AC55">
            <v>0</v>
          </cell>
          <cell r="AD55">
            <v>0</v>
          </cell>
          <cell r="AE55">
            <v>0</v>
          </cell>
          <cell r="AF55">
            <v>0</v>
          </cell>
          <cell r="AG55">
            <v>0</v>
          </cell>
          <cell r="AH55">
            <v>0</v>
          </cell>
          <cell r="AI55">
            <v>0</v>
          </cell>
        </row>
        <row r="56">
          <cell r="B56" t="str">
            <v>50008458D</v>
          </cell>
          <cell r="C56" t="str">
            <v>ASSY FRONT BRACKET FRAME RH</v>
          </cell>
          <cell r="D56" t="str">
            <v>YP FRT</v>
          </cell>
          <cell r="E56">
            <v>0</v>
          </cell>
          <cell r="F56">
            <v>0</v>
          </cell>
          <cell r="G56">
            <v>0</v>
          </cell>
          <cell r="H56">
            <v>0</v>
          </cell>
          <cell r="I56">
            <v>0</v>
          </cell>
          <cell r="J56">
            <v>0</v>
          </cell>
          <cell r="K56">
            <v>0</v>
          </cell>
          <cell r="L56">
            <v>0</v>
          </cell>
          <cell r="M56">
            <v>0</v>
          </cell>
          <cell r="N56">
            <v>0</v>
          </cell>
          <cell r="O56">
            <v>0</v>
          </cell>
          <cell r="P56">
            <v>0</v>
          </cell>
          <cell r="Q56">
            <v>0</v>
          </cell>
          <cell r="R56">
            <v>0</v>
          </cell>
          <cell r="S56">
            <v>0</v>
          </cell>
          <cell r="T56">
            <v>0</v>
          </cell>
          <cell r="U56">
            <v>0</v>
          </cell>
          <cell r="V56">
            <v>0</v>
          </cell>
          <cell r="W56">
            <v>0</v>
          </cell>
          <cell r="X56">
            <v>0</v>
          </cell>
          <cell r="Y56">
            <v>0</v>
          </cell>
          <cell r="Z56">
            <v>0</v>
          </cell>
          <cell r="AA56">
            <v>0</v>
          </cell>
          <cell r="AB56">
            <v>0</v>
          </cell>
          <cell r="AC56">
            <v>0</v>
          </cell>
          <cell r="AD56">
            <v>0</v>
          </cell>
          <cell r="AE56">
            <v>0</v>
          </cell>
          <cell r="AF56">
            <v>0</v>
          </cell>
          <cell r="AG56">
            <v>0</v>
          </cell>
          <cell r="AH56">
            <v>0</v>
          </cell>
          <cell r="AI56">
            <v>0</v>
          </cell>
        </row>
        <row r="57">
          <cell r="B57" t="str">
            <v>50007904B</v>
          </cell>
          <cell r="C57" t="str">
            <v>MIDDLE BEAM</v>
          </cell>
          <cell r="D57" t="str">
            <v>M2XX</v>
          </cell>
          <cell r="E57">
            <v>0</v>
          </cell>
          <cell r="F57">
            <v>0</v>
          </cell>
          <cell r="G57">
            <v>0</v>
          </cell>
          <cell r="H57">
            <v>0</v>
          </cell>
          <cell r="I57">
            <v>0</v>
          </cell>
          <cell r="J57">
            <v>0</v>
          </cell>
          <cell r="K57">
            <v>0</v>
          </cell>
          <cell r="L57">
            <v>0</v>
          </cell>
          <cell r="M57">
            <v>0</v>
          </cell>
          <cell r="N57">
            <v>0</v>
          </cell>
          <cell r="O57">
            <v>0</v>
          </cell>
          <cell r="P57">
            <v>0</v>
          </cell>
          <cell r="Q57">
            <v>0</v>
          </cell>
          <cell r="R57">
            <v>0</v>
          </cell>
          <cell r="S57">
            <v>0</v>
          </cell>
          <cell r="T57">
            <v>0</v>
          </cell>
          <cell r="U57">
            <v>0</v>
          </cell>
          <cell r="V57">
            <v>0</v>
          </cell>
          <cell r="W57">
            <v>0</v>
          </cell>
          <cell r="X57">
            <v>0</v>
          </cell>
          <cell r="Y57">
            <v>0</v>
          </cell>
          <cell r="Z57">
            <v>0</v>
          </cell>
          <cell r="AA57">
            <v>0</v>
          </cell>
          <cell r="AB57">
            <v>0</v>
          </cell>
          <cell r="AC57">
            <v>0</v>
          </cell>
          <cell r="AD57">
            <v>0</v>
          </cell>
          <cell r="AE57">
            <v>0</v>
          </cell>
          <cell r="AF57">
            <v>0</v>
          </cell>
          <cell r="AG57">
            <v>0</v>
          </cell>
          <cell r="AH57">
            <v>0</v>
          </cell>
          <cell r="AI57">
            <v>0</v>
          </cell>
        </row>
        <row r="58">
          <cell r="B58" t="str">
            <v>50008009B</v>
          </cell>
          <cell r="C58" t="str">
            <v>DRAIN CHANNEL</v>
          </cell>
          <cell r="D58" t="str">
            <v>M2XX</v>
          </cell>
          <cell r="E58">
            <v>0</v>
          </cell>
          <cell r="F58">
            <v>0</v>
          </cell>
          <cell r="G58">
            <v>0</v>
          </cell>
          <cell r="H58">
            <v>0</v>
          </cell>
          <cell r="I58">
            <v>0</v>
          </cell>
          <cell r="J58">
            <v>0</v>
          </cell>
          <cell r="K58">
            <v>0</v>
          </cell>
          <cell r="L58">
            <v>0</v>
          </cell>
          <cell r="M58">
            <v>0</v>
          </cell>
          <cell r="N58">
            <v>0</v>
          </cell>
          <cell r="O58">
            <v>0</v>
          </cell>
          <cell r="P58">
            <v>0</v>
          </cell>
          <cell r="Q58">
            <v>0</v>
          </cell>
          <cell r="R58">
            <v>0</v>
          </cell>
          <cell r="S58">
            <v>0</v>
          </cell>
          <cell r="T58">
            <v>0</v>
          </cell>
          <cell r="U58">
            <v>0</v>
          </cell>
          <cell r="V58">
            <v>0</v>
          </cell>
          <cell r="W58">
            <v>0</v>
          </cell>
          <cell r="X58">
            <v>0</v>
          </cell>
          <cell r="Y58">
            <v>0</v>
          </cell>
          <cell r="Z58">
            <v>0</v>
          </cell>
          <cell r="AA58">
            <v>0</v>
          </cell>
          <cell r="AB58">
            <v>0</v>
          </cell>
          <cell r="AC58">
            <v>0</v>
          </cell>
          <cell r="AD58">
            <v>0</v>
          </cell>
          <cell r="AE58">
            <v>0</v>
          </cell>
          <cell r="AF58">
            <v>0</v>
          </cell>
          <cell r="AG58">
            <v>0</v>
          </cell>
          <cell r="AH58">
            <v>0</v>
          </cell>
          <cell r="AI58">
            <v>0</v>
          </cell>
        </row>
        <row r="59">
          <cell r="B59" t="str">
            <v>50013138A</v>
          </cell>
          <cell r="C59" t="str">
            <v xml:space="preserve">Middle Beam </v>
          </cell>
          <cell r="D59" t="str">
            <v>KA4-F</v>
          </cell>
          <cell r="E59">
            <v>252</v>
          </cell>
          <cell r="F59">
            <v>0</v>
          </cell>
          <cell r="G59">
            <v>0</v>
          </cell>
          <cell r="H59">
            <v>0</v>
          </cell>
          <cell r="I59">
            <v>0</v>
          </cell>
          <cell r="J59">
            <v>0</v>
          </cell>
          <cell r="K59">
            <v>420</v>
          </cell>
          <cell r="L59">
            <v>252</v>
          </cell>
          <cell r="M59">
            <v>588</v>
          </cell>
          <cell r="N59">
            <v>126</v>
          </cell>
          <cell r="O59">
            <v>0</v>
          </cell>
          <cell r="P59">
            <v>378</v>
          </cell>
          <cell r="Q59">
            <v>378</v>
          </cell>
          <cell r="R59">
            <v>378</v>
          </cell>
          <cell r="S59">
            <v>210</v>
          </cell>
          <cell r="T59">
            <v>210</v>
          </cell>
          <cell r="U59">
            <v>0</v>
          </cell>
          <cell r="V59">
            <v>0</v>
          </cell>
          <cell r="W59">
            <v>336</v>
          </cell>
          <cell r="X59">
            <v>336</v>
          </cell>
          <cell r="Y59">
            <v>336</v>
          </cell>
          <cell r="Z59">
            <v>294</v>
          </cell>
          <cell r="AA59">
            <v>294</v>
          </cell>
          <cell r="AB59">
            <v>0</v>
          </cell>
          <cell r="AC59">
            <v>0</v>
          </cell>
          <cell r="AD59">
            <v>294</v>
          </cell>
          <cell r="AE59">
            <v>294</v>
          </cell>
          <cell r="AF59">
            <v>294</v>
          </cell>
          <cell r="AG59">
            <v>294</v>
          </cell>
          <cell r="AH59">
            <v>294</v>
          </cell>
          <cell r="AI59">
            <v>0</v>
          </cell>
        </row>
        <row r="60">
          <cell r="B60" t="str">
            <v>50011937C</v>
          </cell>
          <cell r="C60" t="str">
            <v>BRACKET FRAME LH</v>
          </cell>
          <cell r="D60" t="str">
            <v>KA4-F</v>
          </cell>
          <cell r="E60">
            <v>200</v>
          </cell>
          <cell r="F60">
            <v>0</v>
          </cell>
          <cell r="G60">
            <v>0</v>
          </cell>
          <cell r="H60">
            <v>0</v>
          </cell>
          <cell r="I60">
            <v>0</v>
          </cell>
          <cell r="J60">
            <v>0</v>
          </cell>
          <cell r="K60">
            <v>400</v>
          </cell>
          <cell r="L60">
            <v>400</v>
          </cell>
          <cell r="M60">
            <v>400</v>
          </cell>
          <cell r="N60">
            <v>0</v>
          </cell>
          <cell r="O60">
            <v>0</v>
          </cell>
          <cell r="P60">
            <v>600</v>
          </cell>
          <cell r="Q60">
            <v>600</v>
          </cell>
          <cell r="R60">
            <v>600</v>
          </cell>
          <cell r="S60">
            <v>200</v>
          </cell>
          <cell r="T60">
            <v>0</v>
          </cell>
          <cell r="U60">
            <v>0</v>
          </cell>
          <cell r="V60">
            <v>0</v>
          </cell>
          <cell r="W60">
            <v>200</v>
          </cell>
          <cell r="X60">
            <v>200</v>
          </cell>
          <cell r="Y60">
            <v>400</v>
          </cell>
          <cell r="Z60">
            <v>200</v>
          </cell>
          <cell r="AA60">
            <v>400</v>
          </cell>
          <cell r="AB60">
            <v>0</v>
          </cell>
          <cell r="AC60">
            <v>0</v>
          </cell>
          <cell r="AD60">
            <v>400</v>
          </cell>
          <cell r="AE60">
            <v>400</v>
          </cell>
          <cell r="AF60">
            <v>200</v>
          </cell>
          <cell r="AG60">
            <v>200</v>
          </cell>
          <cell r="AH60">
            <v>400</v>
          </cell>
          <cell r="AI60">
            <v>0</v>
          </cell>
        </row>
        <row r="61">
          <cell r="B61" t="str">
            <v>50011938C</v>
          </cell>
          <cell r="C61" t="str">
            <v>BRACKET FRAME RH</v>
          </cell>
          <cell r="D61" t="str">
            <v>KA4-F</v>
          </cell>
          <cell r="E61">
            <v>200</v>
          </cell>
          <cell r="F61">
            <v>0</v>
          </cell>
          <cell r="G61">
            <v>0</v>
          </cell>
          <cell r="H61">
            <v>0</v>
          </cell>
          <cell r="I61">
            <v>0</v>
          </cell>
          <cell r="J61">
            <v>0</v>
          </cell>
          <cell r="K61">
            <v>400</v>
          </cell>
          <cell r="L61">
            <v>400</v>
          </cell>
          <cell r="M61">
            <v>400</v>
          </cell>
          <cell r="N61">
            <v>200</v>
          </cell>
          <cell r="O61">
            <v>0</v>
          </cell>
          <cell r="P61">
            <v>400</v>
          </cell>
          <cell r="Q61">
            <v>400</v>
          </cell>
          <cell r="R61">
            <v>400</v>
          </cell>
          <cell r="S61">
            <v>200</v>
          </cell>
          <cell r="T61">
            <v>200</v>
          </cell>
          <cell r="U61">
            <v>0</v>
          </cell>
          <cell r="V61">
            <v>0</v>
          </cell>
          <cell r="W61">
            <v>200</v>
          </cell>
          <cell r="X61">
            <v>200</v>
          </cell>
          <cell r="Y61">
            <v>400</v>
          </cell>
          <cell r="Z61">
            <v>200</v>
          </cell>
          <cell r="AA61">
            <v>400</v>
          </cell>
          <cell r="AB61">
            <v>0</v>
          </cell>
          <cell r="AC61">
            <v>0</v>
          </cell>
          <cell r="AD61">
            <v>400</v>
          </cell>
          <cell r="AE61">
            <v>400</v>
          </cell>
          <cell r="AF61">
            <v>200</v>
          </cell>
          <cell r="AG61">
            <v>200</v>
          </cell>
          <cell r="AH61">
            <v>400</v>
          </cell>
          <cell r="AI61">
            <v>0</v>
          </cell>
        </row>
        <row r="62">
          <cell r="B62" t="str">
            <v>50011939B</v>
          </cell>
          <cell r="C62" t="str">
            <v>ASSY FRONT BRACKET FRAME LH</v>
          </cell>
          <cell r="D62" t="str">
            <v>KA4-F</v>
          </cell>
          <cell r="E62">
            <v>240</v>
          </cell>
          <cell r="F62">
            <v>0</v>
          </cell>
          <cell r="G62">
            <v>0</v>
          </cell>
          <cell r="H62">
            <v>0</v>
          </cell>
          <cell r="I62">
            <v>0</v>
          </cell>
          <cell r="J62">
            <v>0</v>
          </cell>
          <cell r="K62">
            <v>420</v>
          </cell>
          <cell r="L62">
            <v>420</v>
          </cell>
          <cell r="M62">
            <v>420</v>
          </cell>
          <cell r="N62">
            <v>120</v>
          </cell>
          <cell r="O62">
            <v>0</v>
          </cell>
          <cell r="P62">
            <v>360</v>
          </cell>
          <cell r="Q62">
            <v>360</v>
          </cell>
          <cell r="R62">
            <v>420</v>
          </cell>
          <cell r="S62">
            <v>240</v>
          </cell>
          <cell r="T62">
            <v>240</v>
          </cell>
          <cell r="U62">
            <v>0</v>
          </cell>
          <cell r="V62">
            <v>0</v>
          </cell>
          <cell r="W62">
            <v>300</v>
          </cell>
          <cell r="X62">
            <v>300</v>
          </cell>
          <cell r="Y62">
            <v>300</v>
          </cell>
          <cell r="Z62">
            <v>300</v>
          </cell>
          <cell r="AA62">
            <v>300</v>
          </cell>
          <cell r="AB62">
            <v>0</v>
          </cell>
          <cell r="AC62">
            <v>0</v>
          </cell>
          <cell r="AD62">
            <v>300</v>
          </cell>
          <cell r="AE62">
            <v>300</v>
          </cell>
          <cell r="AF62">
            <v>300</v>
          </cell>
          <cell r="AG62">
            <v>300</v>
          </cell>
          <cell r="AH62">
            <v>300</v>
          </cell>
          <cell r="AI62">
            <v>0</v>
          </cell>
        </row>
        <row r="63">
          <cell r="B63" t="str">
            <v>50011941B</v>
          </cell>
          <cell r="C63" t="str">
            <v>ASSY FRONT BRACKET FRAME RH</v>
          </cell>
          <cell r="D63" t="str">
            <v>KA4-F</v>
          </cell>
          <cell r="E63">
            <v>240</v>
          </cell>
          <cell r="F63">
            <v>0</v>
          </cell>
          <cell r="G63">
            <v>0</v>
          </cell>
          <cell r="H63">
            <v>0</v>
          </cell>
          <cell r="I63">
            <v>0</v>
          </cell>
          <cell r="J63">
            <v>0</v>
          </cell>
          <cell r="K63">
            <v>360</v>
          </cell>
          <cell r="L63">
            <v>480</v>
          </cell>
          <cell r="M63">
            <v>420</v>
          </cell>
          <cell r="N63">
            <v>120</v>
          </cell>
          <cell r="O63">
            <v>0</v>
          </cell>
          <cell r="P63">
            <v>360</v>
          </cell>
          <cell r="Q63">
            <v>360</v>
          </cell>
          <cell r="R63">
            <v>420</v>
          </cell>
          <cell r="S63">
            <v>240</v>
          </cell>
          <cell r="T63">
            <v>240</v>
          </cell>
          <cell r="U63">
            <v>0</v>
          </cell>
          <cell r="V63">
            <v>0</v>
          </cell>
          <cell r="W63">
            <v>300</v>
          </cell>
          <cell r="X63">
            <v>300</v>
          </cell>
          <cell r="Y63">
            <v>300</v>
          </cell>
          <cell r="Z63">
            <v>120</v>
          </cell>
          <cell r="AA63">
            <v>480</v>
          </cell>
          <cell r="AB63">
            <v>0</v>
          </cell>
          <cell r="AC63">
            <v>0</v>
          </cell>
          <cell r="AD63">
            <v>300</v>
          </cell>
          <cell r="AE63">
            <v>300</v>
          </cell>
          <cell r="AF63">
            <v>300</v>
          </cell>
          <cell r="AG63">
            <v>300</v>
          </cell>
          <cell r="AH63">
            <v>300</v>
          </cell>
          <cell r="AI63">
            <v>0</v>
          </cell>
        </row>
        <row r="64">
          <cell r="B64" t="str">
            <v>50011944C</v>
          </cell>
          <cell r="C64" t="str">
            <v>BRACKET FRAME A LH</v>
          </cell>
          <cell r="D64" t="str">
            <v>KA4-R</v>
          </cell>
          <cell r="E64">
            <v>400</v>
          </cell>
          <cell r="F64">
            <v>0</v>
          </cell>
          <cell r="G64">
            <v>0</v>
          </cell>
          <cell r="H64">
            <v>0</v>
          </cell>
          <cell r="I64">
            <v>0</v>
          </cell>
          <cell r="J64">
            <v>0</v>
          </cell>
          <cell r="K64">
            <v>600</v>
          </cell>
          <cell r="L64">
            <v>1000</v>
          </cell>
          <cell r="M64">
            <v>800</v>
          </cell>
          <cell r="N64">
            <v>200</v>
          </cell>
          <cell r="O64">
            <v>0</v>
          </cell>
          <cell r="P64">
            <v>800</v>
          </cell>
          <cell r="Q64">
            <v>800</v>
          </cell>
          <cell r="R64">
            <v>800</v>
          </cell>
          <cell r="S64">
            <v>600</v>
          </cell>
          <cell r="T64">
            <v>600</v>
          </cell>
          <cell r="U64">
            <v>0</v>
          </cell>
          <cell r="V64">
            <v>0</v>
          </cell>
          <cell r="W64">
            <v>600</v>
          </cell>
          <cell r="X64">
            <v>600</v>
          </cell>
          <cell r="Y64">
            <v>600</v>
          </cell>
          <cell r="Z64">
            <v>400</v>
          </cell>
          <cell r="AA64">
            <v>800</v>
          </cell>
          <cell r="AB64">
            <v>0</v>
          </cell>
          <cell r="AC64">
            <v>0</v>
          </cell>
          <cell r="AD64">
            <v>600</v>
          </cell>
          <cell r="AE64">
            <v>600</v>
          </cell>
          <cell r="AF64">
            <v>600</v>
          </cell>
          <cell r="AG64">
            <v>600</v>
          </cell>
          <cell r="AH64">
            <v>600</v>
          </cell>
          <cell r="AI64">
            <v>0</v>
          </cell>
        </row>
        <row r="65">
          <cell r="B65" t="str">
            <v>50011955C</v>
          </cell>
          <cell r="C65" t="str">
            <v>BRACKET FRAME A RH</v>
          </cell>
          <cell r="D65" t="str">
            <v>KA4-R</v>
          </cell>
          <cell r="E65">
            <v>400</v>
          </cell>
          <cell r="F65">
            <v>0</v>
          </cell>
          <cell r="G65">
            <v>0</v>
          </cell>
          <cell r="H65">
            <v>0</v>
          </cell>
          <cell r="I65">
            <v>0</v>
          </cell>
          <cell r="J65">
            <v>0</v>
          </cell>
          <cell r="K65">
            <v>200</v>
          </cell>
          <cell r="L65">
            <v>1400</v>
          </cell>
          <cell r="M65">
            <v>800</v>
          </cell>
          <cell r="N65">
            <v>200</v>
          </cell>
          <cell r="O65">
            <v>0</v>
          </cell>
          <cell r="P65">
            <v>800</v>
          </cell>
          <cell r="Q65">
            <v>600</v>
          </cell>
          <cell r="R65">
            <v>800</v>
          </cell>
          <cell r="S65">
            <v>600</v>
          </cell>
          <cell r="T65">
            <v>400</v>
          </cell>
          <cell r="U65">
            <v>0</v>
          </cell>
          <cell r="V65">
            <v>0</v>
          </cell>
          <cell r="W65">
            <v>800</v>
          </cell>
          <cell r="X65">
            <v>800</v>
          </cell>
          <cell r="Y65">
            <v>600</v>
          </cell>
          <cell r="Z65">
            <v>600</v>
          </cell>
          <cell r="AA65">
            <v>600</v>
          </cell>
          <cell r="AB65">
            <v>0</v>
          </cell>
          <cell r="AC65">
            <v>0</v>
          </cell>
          <cell r="AD65">
            <v>600</v>
          </cell>
          <cell r="AE65">
            <v>600</v>
          </cell>
          <cell r="AF65">
            <v>600</v>
          </cell>
          <cell r="AG65">
            <v>600</v>
          </cell>
          <cell r="AH65">
            <v>600</v>
          </cell>
          <cell r="AI65">
            <v>0</v>
          </cell>
        </row>
        <row r="66">
          <cell r="B66" t="str">
            <v>50011957A</v>
          </cell>
          <cell r="C66" t="str">
            <v>2ND ROOM LAMP BRACKET ASSY</v>
          </cell>
          <cell r="D66" t="str">
            <v>KA4-R</v>
          </cell>
          <cell r="E66">
            <v>200</v>
          </cell>
          <cell r="F66">
            <v>0</v>
          </cell>
          <cell r="G66">
            <v>0</v>
          </cell>
          <cell r="H66">
            <v>0</v>
          </cell>
          <cell r="I66">
            <v>0</v>
          </cell>
          <cell r="J66">
            <v>0</v>
          </cell>
          <cell r="K66">
            <v>400</v>
          </cell>
          <cell r="L66">
            <v>400</v>
          </cell>
          <cell r="M66">
            <v>400</v>
          </cell>
          <cell r="N66">
            <v>200</v>
          </cell>
          <cell r="O66">
            <v>0</v>
          </cell>
          <cell r="P66">
            <v>400</v>
          </cell>
          <cell r="Q66">
            <v>250</v>
          </cell>
          <cell r="R66">
            <v>550</v>
          </cell>
          <cell r="S66">
            <v>250</v>
          </cell>
          <cell r="T66">
            <v>250</v>
          </cell>
          <cell r="U66">
            <v>0</v>
          </cell>
          <cell r="V66">
            <v>0</v>
          </cell>
          <cell r="W66">
            <v>300</v>
          </cell>
          <cell r="X66">
            <v>300</v>
          </cell>
          <cell r="Y66">
            <v>300</v>
          </cell>
          <cell r="Z66">
            <v>300</v>
          </cell>
          <cell r="AA66">
            <v>300</v>
          </cell>
          <cell r="AB66">
            <v>0</v>
          </cell>
          <cell r="AC66">
            <v>0</v>
          </cell>
          <cell r="AD66">
            <v>300</v>
          </cell>
          <cell r="AE66">
            <v>300</v>
          </cell>
          <cell r="AF66">
            <v>300</v>
          </cell>
          <cell r="AG66">
            <v>300</v>
          </cell>
          <cell r="AH66">
            <v>300</v>
          </cell>
          <cell r="AI66">
            <v>0</v>
          </cell>
        </row>
        <row r="67">
          <cell r="D67" t="str">
            <v>KA4</v>
          </cell>
          <cell r="E67">
            <v>0</v>
          </cell>
          <cell r="F67">
            <v>0</v>
          </cell>
          <cell r="G67">
            <v>0</v>
          </cell>
          <cell r="H67">
            <v>0</v>
          </cell>
          <cell r="I67">
            <v>0</v>
          </cell>
          <cell r="J67">
            <v>0</v>
          </cell>
          <cell r="K67">
            <v>0</v>
          </cell>
          <cell r="L67">
            <v>0</v>
          </cell>
          <cell r="M67">
            <v>0</v>
          </cell>
          <cell r="N67">
            <v>0</v>
          </cell>
          <cell r="O67">
            <v>0</v>
          </cell>
          <cell r="P67">
            <v>0</v>
          </cell>
          <cell r="Q67">
            <v>0</v>
          </cell>
          <cell r="R67">
            <v>0</v>
          </cell>
          <cell r="S67">
            <v>0</v>
          </cell>
          <cell r="T67">
            <v>0</v>
          </cell>
          <cell r="U67">
            <v>0</v>
          </cell>
          <cell r="V67">
            <v>0</v>
          </cell>
          <cell r="W67">
            <v>0</v>
          </cell>
          <cell r="X67">
            <v>0</v>
          </cell>
          <cell r="Y67">
            <v>0</v>
          </cell>
          <cell r="Z67">
            <v>0</v>
          </cell>
          <cell r="AA67">
            <v>0</v>
          </cell>
          <cell r="AB67">
            <v>0</v>
          </cell>
          <cell r="AC67">
            <v>0</v>
          </cell>
          <cell r="AD67">
            <v>0</v>
          </cell>
          <cell r="AE67">
            <v>0</v>
          </cell>
          <cell r="AF67">
            <v>0</v>
          </cell>
          <cell r="AG67">
            <v>0</v>
          </cell>
          <cell r="AH67">
            <v>0</v>
          </cell>
          <cell r="AI67">
            <v>0</v>
          </cell>
        </row>
        <row r="68">
          <cell r="B68" t="str">
            <v>50011619A</v>
          </cell>
          <cell r="C68" t="str">
            <v xml:space="preserve">CENTER CROSS MEMBER ASSY                    </v>
          </cell>
          <cell r="D68" t="str">
            <v>UM</v>
          </cell>
          <cell r="E68">
            <v>0</v>
          </cell>
          <cell r="F68">
            <v>0</v>
          </cell>
          <cell r="G68">
            <v>0</v>
          </cell>
          <cell r="H68">
            <v>0</v>
          </cell>
          <cell r="I68">
            <v>0</v>
          </cell>
          <cell r="J68">
            <v>0</v>
          </cell>
          <cell r="K68">
            <v>0</v>
          </cell>
          <cell r="L68">
            <v>0</v>
          </cell>
          <cell r="M68">
            <v>0</v>
          </cell>
          <cell r="N68">
            <v>0</v>
          </cell>
          <cell r="O68">
            <v>0</v>
          </cell>
          <cell r="P68">
            <v>0</v>
          </cell>
          <cell r="Q68">
            <v>0</v>
          </cell>
          <cell r="R68">
            <v>0</v>
          </cell>
          <cell r="S68">
            <v>0</v>
          </cell>
          <cell r="T68">
            <v>0</v>
          </cell>
          <cell r="U68">
            <v>0</v>
          </cell>
          <cell r="V68">
            <v>0</v>
          </cell>
          <cell r="W68">
            <v>0</v>
          </cell>
          <cell r="X68">
            <v>0</v>
          </cell>
          <cell r="Y68">
            <v>0</v>
          </cell>
          <cell r="Z68">
            <v>0</v>
          </cell>
          <cell r="AA68">
            <v>0</v>
          </cell>
          <cell r="AB68">
            <v>0</v>
          </cell>
          <cell r="AC68">
            <v>0</v>
          </cell>
          <cell r="AD68">
            <v>0</v>
          </cell>
          <cell r="AE68">
            <v>0</v>
          </cell>
          <cell r="AF68">
            <v>0</v>
          </cell>
          <cell r="AG68">
            <v>0</v>
          </cell>
          <cell r="AH68">
            <v>0</v>
          </cell>
          <cell r="AI68">
            <v>0</v>
          </cell>
        </row>
        <row r="69">
          <cell r="B69" t="str">
            <v>50011623A</v>
          </cell>
          <cell r="C69" t="str">
            <v>BRACKET MECHANISM GUIDE ASSY LH</v>
          </cell>
          <cell r="D69" t="str">
            <v>UM</v>
          </cell>
          <cell r="E69">
            <v>0</v>
          </cell>
          <cell r="F69">
            <v>0</v>
          </cell>
          <cell r="G69">
            <v>0</v>
          </cell>
          <cell r="H69">
            <v>0</v>
          </cell>
          <cell r="I69">
            <v>0</v>
          </cell>
          <cell r="J69">
            <v>0</v>
          </cell>
          <cell r="K69">
            <v>0</v>
          </cell>
          <cell r="L69">
            <v>0</v>
          </cell>
          <cell r="M69">
            <v>0</v>
          </cell>
          <cell r="N69">
            <v>0</v>
          </cell>
          <cell r="O69">
            <v>0</v>
          </cell>
          <cell r="P69">
            <v>0</v>
          </cell>
          <cell r="Q69">
            <v>0</v>
          </cell>
          <cell r="R69">
            <v>0</v>
          </cell>
          <cell r="S69">
            <v>0</v>
          </cell>
          <cell r="T69">
            <v>0</v>
          </cell>
          <cell r="U69">
            <v>0</v>
          </cell>
          <cell r="V69">
            <v>0</v>
          </cell>
          <cell r="W69">
            <v>0</v>
          </cell>
          <cell r="X69">
            <v>0</v>
          </cell>
          <cell r="Y69">
            <v>0</v>
          </cell>
          <cell r="Z69">
            <v>0</v>
          </cell>
          <cell r="AA69">
            <v>0</v>
          </cell>
          <cell r="AB69">
            <v>0</v>
          </cell>
          <cell r="AC69">
            <v>0</v>
          </cell>
          <cell r="AD69">
            <v>0</v>
          </cell>
          <cell r="AE69">
            <v>0</v>
          </cell>
          <cell r="AF69">
            <v>0</v>
          </cell>
          <cell r="AG69">
            <v>0</v>
          </cell>
          <cell r="AH69">
            <v>0</v>
          </cell>
          <cell r="AI69">
            <v>0</v>
          </cell>
        </row>
        <row r="70">
          <cell r="B70" t="str">
            <v>50011843A</v>
          </cell>
          <cell r="C70" t="str">
            <v>BRACKET MECHANISM GUIDE ASSY RH</v>
          </cell>
          <cell r="D70" t="str">
            <v>UM</v>
          </cell>
          <cell r="E70">
            <v>0</v>
          </cell>
          <cell r="F70">
            <v>0</v>
          </cell>
          <cell r="G70">
            <v>0</v>
          </cell>
          <cell r="H70">
            <v>0</v>
          </cell>
          <cell r="I70">
            <v>0</v>
          </cell>
          <cell r="J70">
            <v>0</v>
          </cell>
          <cell r="K70">
            <v>0</v>
          </cell>
          <cell r="L70">
            <v>0</v>
          </cell>
          <cell r="M70">
            <v>0</v>
          </cell>
          <cell r="N70">
            <v>0</v>
          </cell>
          <cell r="O70">
            <v>0</v>
          </cell>
          <cell r="P70">
            <v>0</v>
          </cell>
          <cell r="Q70">
            <v>0</v>
          </cell>
          <cell r="R70">
            <v>0</v>
          </cell>
          <cell r="S70">
            <v>0</v>
          </cell>
          <cell r="T70">
            <v>0</v>
          </cell>
          <cell r="U70">
            <v>0</v>
          </cell>
          <cell r="V70">
            <v>0</v>
          </cell>
          <cell r="W70">
            <v>0</v>
          </cell>
          <cell r="X70">
            <v>0</v>
          </cell>
          <cell r="Y70">
            <v>0</v>
          </cell>
          <cell r="Z70">
            <v>0</v>
          </cell>
          <cell r="AA70">
            <v>0</v>
          </cell>
          <cell r="AB70">
            <v>0</v>
          </cell>
          <cell r="AC70">
            <v>0</v>
          </cell>
          <cell r="AD70">
            <v>0</v>
          </cell>
          <cell r="AE70">
            <v>0</v>
          </cell>
          <cell r="AF70">
            <v>0</v>
          </cell>
          <cell r="AG70">
            <v>0</v>
          </cell>
          <cell r="AH70">
            <v>0</v>
          </cell>
          <cell r="AI70">
            <v>0</v>
          </cell>
        </row>
        <row r="71">
          <cell r="B71" t="str">
            <v>50011622A</v>
          </cell>
          <cell r="C71" t="str">
            <v xml:space="preserve">ROLLO CASSETTE SUB ASSY                     </v>
          </cell>
          <cell r="D71" t="str">
            <v>UM</v>
          </cell>
          <cell r="E71">
            <v>0</v>
          </cell>
          <cell r="F71">
            <v>0</v>
          </cell>
          <cell r="G71">
            <v>0</v>
          </cell>
          <cell r="H71">
            <v>0</v>
          </cell>
          <cell r="I71">
            <v>0</v>
          </cell>
          <cell r="J71">
            <v>0</v>
          </cell>
          <cell r="K71">
            <v>0</v>
          </cell>
          <cell r="L71">
            <v>0</v>
          </cell>
          <cell r="M71">
            <v>0</v>
          </cell>
          <cell r="N71">
            <v>0</v>
          </cell>
          <cell r="O71">
            <v>0</v>
          </cell>
          <cell r="P71">
            <v>0</v>
          </cell>
          <cell r="Q71">
            <v>0</v>
          </cell>
          <cell r="R71">
            <v>0</v>
          </cell>
          <cell r="S71">
            <v>0</v>
          </cell>
          <cell r="T71">
            <v>0</v>
          </cell>
          <cell r="U71">
            <v>0</v>
          </cell>
          <cell r="V71">
            <v>0</v>
          </cell>
          <cell r="W71">
            <v>0</v>
          </cell>
          <cell r="X71">
            <v>0</v>
          </cell>
          <cell r="Y71">
            <v>0</v>
          </cell>
          <cell r="Z71">
            <v>0</v>
          </cell>
          <cell r="AA71">
            <v>0</v>
          </cell>
          <cell r="AB71">
            <v>0</v>
          </cell>
          <cell r="AC71">
            <v>0</v>
          </cell>
          <cell r="AD71">
            <v>0</v>
          </cell>
          <cell r="AE71">
            <v>0</v>
          </cell>
          <cell r="AF71">
            <v>0</v>
          </cell>
          <cell r="AG71">
            <v>0</v>
          </cell>
          <cell r="AH71">
            <v>0</v>
          </cell>
          <cell r="AI71">
            <v>0</v>
          </cell>
        </row>
        <row r="72">
          <cell r="B72" t="str">
            <v>50008160E</v>
          </cell>
          <cell r="C72" t="str">
            <v xml:space="preserve">GLASS REINFORCEMENT ASSY                    </v>
          </cell>
          <cell r="D72" t="str">
            <v>UM</v>
          </cell>
          <cell r="E72">
            <v>0</v>
          </cell>
          <cell r="F72">
            <v>0</v>
          </cell>
          <cell r="G72">
            <v>0</v>
          </cell>
          <cell r="H72">
            <v>0</v>
          </cell>
          <cell r="I72">
            <v>0</v>
          </cell>
          <cell r="J72">
            <v>0</v>
          </cell>
          <cell r="K72">
            <v>0</v>
          </cell>
          <cell r="L72">
            <v>0</v>
          </cell>
          <cell r="M72">
            <v>0</v>
          </cell>
          <cell r="N72">
            <v>0</v>
          </cell>
          <cell r="O72">
            <v>0</v>
          </cell>
          <cell r="P72">
            <v>0</v>
          </cell>
          <cell r="Q72">
            <v>0</v>
          </cell>
          <cell r="R72">
            <v>0</v>
          </cell>
          <cell r="S72">
            <v>0</v>
          </cell>
          <cell r="T72">
            <v>0</v>
          </cell>
          <cell r="U72">
            <v>0</v>
          </cell>
          <cell r="V72">
            <v>0</v>
          </cell>
          <cell r="W72">
            <v>0</v>
          </cell>
          <cell r="X72">
            <v>0</v>
          </cell>
          <cell r="Y72">
            <v>0</v>
          </cell>
          <cell r="Z72">
            <v>0</v>
          </cell>
          <cell r="AA72">
            <v>0</v>
          </cell>
          <cell r="AB72">
            <v>0</v>
          </cell>
          <cell r="AC72">
            <v>0</v>
          </cell>
          <cell r="AD72">
            <v>0</v>
          </cell>
          <cell r="AE72">
            <v>0</v>
          </cell>
          <cell r="AF72">
            <v>0</v>
          </cell>
          <cell r="AG72">
            <v>0</v>
          </cell>
          <cell r="AH72">
            <v>0</v>
          </cell>
          <cell r="AI72">
            <v>0</v>
          </cell>
        </row>
        <row r="73">
          <cell r="B73" t="str">
            <v>50007000C</v>
          </cell>
          <cell r="C73" t="str">
            <v xml:space="preserve">ROLLO CASSETTE </v>
          </cell>
          <cell r="D73" t="str">
            <v>RP</v>
          </cell>
          <cell r="E73">
            <v>0</v>
          </cell>
          <cell r="F73">
            <v>0</v>
          </cell>
          <cell r="G73">
            <v>0</v>
          </cell>
          <cell r="H73">
            <v>0</v>
          </cell>
          <cell r="I73">
            <v>0</v>
          </cell>
          <cell r="J73">
            <v>0</v>
          </cell>
          <cell r="K73">
            <v>0</v>
          </cell>
          <cell r="L73">
            <v>0</v>
          </cell>
          <cell r="M73">
            <v>0</v>
          </cell>
          <cell r="N73">
            <v>0</v>
          </cell>
          <cell r="O73">
            <v>0</v>
          </cell>
          <cell r="P73">
            <v>0</v>
          </cell>
          <cell r="Q73">
            <v>0</v>
          </cell>
          <cell r="R73">
            <v>0</v>
          </cell>
          <cell r="S73">
            <v>0</v>
          </cell>
          <cell r="T73">
            <v>0</v>
          </cell>
          <cell r="U73">
            <v>0</v>
          </cell>
          <cell r="V73">
            <v>0</v>
          </cell>
          <cell r="W73">
            <v>0</v>
          </cell>
          <cell r="X73">
            <v>0</v>
          </cell>
          <cell r="Y73">
            <v>0</v>
          </cell>
          <cell r="Z73">
            <v>0</v>
          </cell>
          <cell r="AA73">
            <v>0</v>
          </cell>
          <cell r="AB73">
            <v>0</v>
          </cell>
          <cell r="AC73">
            <v>0</v>
          </cell>
          <cell r="AD73">
            <v>0</v>
          </cell>
          <cell r="AE73">
            <v>0</v>
          </cell>
          <cell r="AF73">
            <v>0</v>
          </cell>
          <cell r="AG73">
            <v>0</v>
          </cell>
          <cell r="AH73">
            <v>0</v>
          </cell>
          <cell r="AI73">
            <v>0</v>
          </cell>
        </row>
        <row r="74">
          <cell r="B74" t="str">
            <v>50011879A</v>
          </cell>
          <cell r="C74" t="str">
            <v>ROLLO CASSETTE FRONT</v>
          </cell>
          <cell r="D74" t="str">
            <v>DH</v>
          </cell>
          <cell r="E74">
            <v>0</v>
          </cell>
          <cell r="F74">
            <v>0</v>
          </cell>
          <cell r="G74">
            <v>0</v>
          </cell>
          <cell r="H74">
            <v>0</v>
          </cell>
          <cell r="I74">
            <v>0</v>
          </cell>
          <cell r="J74">
            <v>0</v>
          </cell>
          <cell r="K74">
            <v>0</v>
          </cell>
          <cell r="L74">
            <v>0</v>
          </cell>
          <cell r="M74">
            <v>0</v>
          </cell>
          <cell r="N74">
            <v>0</v>
          </cell>
          <cell r="O74">
            <v>0</v>
          </cell>
          <cell r="P74">
            <v>0</v>
          </cell>
          <cell r="Q74">
            <v>0</v>
          </cell>
          <cell r="R74">
            <v>0</v>
          </cell>
          <cell r="S74">
            <v>0</v>
          </cell>
          <cell r="T74">
            <v>0</v>
          </cell>
          <cell r="U74">
            <v>0</v>
          </cell>
          <cell r="V74">
            <v>0</v>
          </cell>
          <cell r="W74">
            <v>0</v>
          </cell>
          <cell r="X74">
            <v>0</v>
          </cell>
          <cell r="Y74">
            <v>0</v>
          </cell>
          <cell r="Z74">
            <v>0</v>
          </cell>
          <cell r="AA74">
            <v>0</v>
          </cell>
          <cell r="AB74">
            <v>0</v>
          </cell>
          <cell r="AC74">
            <v>0</v>
          </cell>
          <cell r="AD74">
            <v>0</v>
          </cell>
          <cell r="AE74">
            <v>0</v>
          </cell>
          <cell r="AF74">
            <v>0</v>
          </cell>
          <cell r="AG74">
            <v>0</v>
          </cell>
          <cell r="AH74">
            <v>0</v>
          </cell>
          <cell r="AI74">
            <v>0</v>
          </cell>
        </row>
        <row r="75">
          <cell r="B75" t="str">
            <v>50007575C</v>
          </cell>
          <cell r="C75" t="str">
            <v>ROLLO CASSETTE REAR</v>
          </cell>
          <cell r="D75" t="str">
            <v>DH</v>
          </cell>
          <cell r="E75">
            <v>0</v>
          </cell>
          <cell r="F75">
            <v>0</v>
          </cell>
          <cell r="G75">
            <v>0</v>
          </cell>
          <cell r="H75">
            <v>0</v>
          </cell>
          <cell r="I75">
            <v>0</v>
          </cell>
          <cell r="J75">
            <v>0</v>
          </cell>
          <cell r="K75">
            <v>0</v>
          </cell>
          <cell r="L75">
            <v>0</v>
          </cell>
          <cell r="M75">
            <v>0</v>
          </cell>
          <cell r="N75">
            <v>0</v>
          </cell>
          <cell r="O75">
            <v>0</v>
          </cell>
          <cell r="P75">
            <v>0</v>
          </cell>
          <cell r="Q75">
            <v>0</v>
          </cell>
          <cell r="R75">
            <v>0</v>
          </cell>
          <cell r="S75">
            <v>0</v>
          </cell>
          <cell r="T75">
            <v>0</v>
          </cell>
          <cell r="U75">
            <v>0</v>
          </cell>
          <cell r="V75">
            <v>0</v>
          </cell>
          <cell r="W75">
            <v>0</v>
          </cell>
          <cell r="X75">
            <v>0</v>
          </cell>
          <cell r="Y75">
            <v>0</v>
          </cell>
          <cell r="Z75">
            <v>0</v>
          </cell>
          <cell r="AA75">
            <v>0</v>
          </cell>
          <cell r="AB75">
            <v>0</v>
          </cell>
          <cell r="AC75">
            <v>0</v>
          </cell>
          <cell r="AD75">
            <v>0</v>
          </cell>
          <cell r="AE75">
            <v>0</v>
          </cell>
          <cell r="AF75">
            <v>0</v>
          </cell>
          <cell r="AG75">
            <v>0</v>
          </cell>
          <cell r="AH75">
            <v>0</v>
          </cell>
          <cell r="AI75">
            <v>0</v>
          </cell>
        </row>
        <row r="76">
          <cell r="B76" t="str">
            <v>50008956E</v>
          </cell>
          <cell r="C76" t="str">
            <v xml:space="preserve">CENTER CROSS MEMBER ASSY                    </v>
          </cell>
          <cell r="D76" t="str">
            <v>YG</v>
          </cell>
          <cell r="E76">
            <v>0</v>
          </cell>
          <cell r="F76">
            <v>0</v>
          </cell>
          <cell r="G76">
            <v>0</v>
          </cell>
          <cell r="H76">
            <v>0</v>
          </cell>
          <cell r="I76">
            <v>0</v>
          </cell>
          <cell r="J76">
            <v>0</v>
          </cell>
          <cell r="K76">
            <v>0</v>
          </cell>
          <cell r="L76">
            <v>0</v>
          </cell>
          <cell r="M76">
            <v>0</v>
          </cell>
          <cell r="N76">
            <v>0</v>
          </cell>
          <cell r="O76">
            <v>0</v>
          </cell>
          <cell r="P76">
            <v>0</v>
          </cell>
          <cell r="Q76">
            <v>0</v>
          </cell>
          <cell r="R76">
            <v>0</v>
          </cell>
          <cell r="S76">
            <v>0</v>
          </cell>
          <cell r="T76">
            <v>0</v>
          </cell>
          <cell r="U76">
            <v>0</v>
          </cell>
          <cell r="V76">
            <v>0</v>
          </cell>
          <cell r="W76">
            <v>0</v>
          </cell>
          <cell r="X76">
            <v>0</v>
          </cell>
          <cell r="Y76">
            <v>0</v>
          </cell>
          <cell r="Z76">
            <v>0</v>
          </cell>
          <cell r="AA76">
            <v>0</v>
          </cell>
          <cell r="AB76">
            <v>0</v>
          </cell>
          <cell r="AC76">
            <v>0</v>
          </cell>
          <cell r="AD76">
            <v>0</v>
          </cell>
          <cell r="AE76">
            <v>0</v>
          </cell>
          <cell r="AF76">
            <v>0</v>
          </cell>
          <cell r="AG76">
            <v>0</v>
          </cell>
          <cell r="AH76">
            <v>0</v>
          </cell>
          <cell r="AI76">
            <v>0</v>
          </cell>
        </row>
        <row r="77">
          <cell r="B77" t="str">
            <v>50009042D</v>
          </cell>
          <cell r="C77" t="str">
            <v>ROLLO CASSETTE ASSY</v>
          </cell>
          <cell r="D77" t="str">
            <v>YG</v>
          </cell>
          <cell r="E77">
            <v>0</v>
          </cell>
          <cell r="F77">
            <v>0</v>
          </cell>
          <cell r="G77">
            <v>0</v>
          </cell>
          <cell r="H77">
            <v>0</v>
          </cell>
          <cell r="I77">
            <v>0</v>
          </cell>
          <cell r="J77">
            <v>0</v>
          </cell>
          <cell r="K77">
            <v>0</v>
          </cell>
          <cell r="L77">
            <v>0</v>
          </cell>
          <cell r="M77">
            <v>0</v>
          </cell>
          <cell r="N77">
            <v>0</v>
          </cell>
          <cell r="O77">
            <v>0</v>
          </cell>
          <cell r="P77">
            <v>0</v>
          </cell>
          <cell r="Q77">
            <v>0</v>
          </cell>
          <cell r="R77">
            <v>0</v>
          </cell>
          <cell r="S77">
            <v>0</v>
          </cell>
          <cell r="T77">
            <v>0</v>
          </cell>
          <cell r="U77">
            <v>0</v>
          </cell>
          <cell r="V77">
            <v>0</v>
          </cell>
          <cell r="W77">
            <v>0</v>
          </cell>
          <cell r="X77">
            <v>0</v>
          </cell>
          <cell r="Y77">
            <v>0</v>
          </cell>
          <cell r="Z77">
            <v>0</v>
          </cell>
          <cell r="AA77">
            <v>0</v>
          </cell>
          <cell r="AB77">
            <v>0</v>
          </cell>
          <cell r="AC77">
            <v>0</v>
          </cell>
          <cell r="AD77">
            <v>0</v>
          </cell>
          <cell r="AE77">
            <v>0</v>
          </cell>
          <cell r="AF77">
            <v>0</v>
          </cell>
          <cell r="AG77">
            <v>0</v>
          </cell>
          <cell r="AH77">
            <v>0</v>
          </cell>
          <cell r="AI77">
            <v>0</v>
          </cell>
        </row>
        <row r="78">
          <cell r="B78" t="str">
            <v>50009079E</v>
          </cell>
          <cell r="C78" t="str">
            <v xml:space="preserve">GLASS REINFORCEMENT ASSY                    </v>
          </cell>
          <cell r="D78" t="str">
            <v>YG</v>
          </cell>
          <cell r="E78">
            <v>0</v>
          </cell>
          <cell r="F78">
            <v>0</v>
          </cell>
          <cell r="G78">
            <v>0</v>
          </cell>
          <cell r="H78">
            <v>0</v>
          </cell>
          <cell r="I78">
            <v>0</v>
          </cell>
          <cell r="J78">
            <v>0</v>
          </cell>
          <cell r="K78">
            <v>0</v>
          </cell>
          <cell r="L78">
            <v>0</v>
          </cell>
          <cell r="M78">
            <v>0</v>
          </cell>
          <cell r="N78">
            <v>0</v>
          </cell>
          <cell r="O78">
            <v>0</v>
          </cell>
          <cell r="P78">
            <v>0</v>
          </cell>
          <cell r="Q78">
            <v>0</v>
          </cell>
          <cell r="R78">
            <v>0</v>
          </cell>
          <cell r="S78">
            <v>0</v>
          </cell>
          <cell r="T78">
            <v>0</v>
          </cell>
          <cell r="U78">
            <v>0</v>
          </cell>
          <cell r="V78">
            <v>0</v>
          </cell>
          <cell r="W78">
            <v>0</v>
          </cell>
          <cell r="X78">
            <v>0</v>
          </cell>
          <cell r="Y78">
            <v>0</v>
          </cell>
          <cell r="Z78">
            <v>0</v>
          </cell>
          <cell r="AA78">
            <v>0</v>
          </cell>
          <cell r="AB78">
            <v>0</v>
          </cell>
          <cell r="AC78">
            <v>0</v>
          </cell>
          <cell r="AD78">
            <v>0</v>
          </cell>
          <cell r="AE78">
            <v>0</v>
          </cell>
          <cell r="AF78">
            <v>0</v>
          </cell>
          <cell r="AG78">
            <v>0</v>
          </cell>
          <cell r="AH78">
            <v>0</v>
          </cell>
          <cell r="AI78">
            <v>0</v>
          </cell>
        </row>
        <row r="79">
          <cell r="B79" t="str">
            <v>50009719C</v>
          </cell>
          <cell r="C79" t="str">
            <v>GLASS REINFORCEMENT ASSY</v>
          </cell>
          <cell r="D79" t="str">
            <v>CK</v>
          </cell>
          <cell r="E79">
            <v>0</v>
          </cell>
          <cell r="F79">
            <v>0</v>
          </cell>
          <cell r="G79">
            <v>0</v>
          </cell>
          <cell r="H79">
            <v>0</v>
          </cell>
          <cell r="I79">
            <v>0</v>
          </cell>
          <cell r="J79">
            <v>0</v>
          </cell>
          <cell r="K79">
            <v>0</v>
          </cell>
          <cell r="L79">
            <v>0</v>
          </cell>
          <cell r="M79">
            <v>0</v>
          </cell>
          <cell r="N79">
            <v>0</v>
          </cell>
          <cell r="O79">
            <v>0</v>
          </cell>
          <cell r="P79">
            <v>0</v>
          </cell>
          <cell r="Q79">
            <v>0</v>
          </cell>
          <cell r="R79">
            <v>0</v>
          </cell>
          <cell r="S79">
            <v>0</v>
          </cell>
          <cell r="T79">
            <v>0</v>
          </cell>
          <cell r="U79">
            <v>0</v>
          </cell>
          <cell r="V79">
            <v>0</v>
          </cell>
          <cell r="W79">
            <v>0</v>
          </cell>
          <cell r="X79">
            <v>0</v>
          </cell>
          <cell r="Y79">
            <v>0</v>
          </cell>
          <cell r="Z79">
            <v>0</v>
          </cell>
          <cell r="AA79">
            <v>0</v>
          </cell>
          <cell r="AB79">
            <v>0</v>
          </cell>
          <cell r="AC79">
            <v>0</v>
          </cell>
          <cell r="AD79">
            <v>0</v>
          </cell>
          <cell r="AE79">
            <v>0</v>
          </cell>
          <cell r="AF79">
            <v>0</v>
          </cell>
          <cell r="AG79">
            <v>0</v>
          </cell>
          <cell r="AH79">
            <v>0</v>
          </cell>
          <cell r="AI79">
            <v>0</v>
          </cell>
        </row>
        <row r="80">
          <cell r="B80" t="str">
            <v>50009743E</v>
          </cell>
          <cell r="C80" t="str">
            <v>ROLLO CASSETTE ASSY</v>
          </cell>
          <cell r="D80" t="str">
            <v>CK</v>
          </cell>
          <cell r="E80">
            <v>0</v>
          </cell>
          <cell r="F80">
            <v>0</v>
          </cell>
          <cell r="G80">
            <v>0</v>
          </cell>
          <cell r="H80">
            <v>0</v>
          </cell>
          <cell r="I80">
            <v>0</v>
          </cell>
          <cell r="J80">
            <v>0</v>
          </cell>
          <cell r="K80">
            <v>0</v>
          </cell>
          <cell r="L80">
            <v>0</v>
          </cell>
          <cell r="M80">
            <v>0</v>
          </cell>
          <cell r="N80">
            <v>0</v>
          </cell>
          <cell r="O80">
            <v>0</v>
          </cell>
          <cell r="P80">
            <v>0</v>
          </cell>
          <cell r="Q80">
            <v>0</v>
          </cell>
          <cell r="R80">
            <v>0</v>
          </cell>
          <cell r="S80">
            <v>0</v>
          </cell>
          <cell r="T80">
            <v>0</v>
          </cell>
          <cell r="U80">
            <v>0</v>
          </cell>
          <cell r="V80">
            <v>0</v>
          </cell>
          <cell r="W80">
            <v>0</v>
          </cell>
          <cell r="X80">
            <v>0</v>
          </cell>
          <cell r="Y80">
            <v>0</v>
          </cell>
          <cell r="Z80">
            <v>0</v>
          </cell>
          <cell r="AA80">
            <v>0</v>
          </cell>
          <cell r="AB80">
            <v>0</v>
          </cell>
          <cell r="AC80">
            <v>0</v>
          </cell>
          <cell r="AD80">
            <v>0</v>
          </cell>
          <cell r="AE80">
            <v>0</v>
          </cell>
          <cell r="AF80">
            <v>0</v>
          </cell>
          <cell r="AG80">
            <v>0</v>
          </cell>
          <cell r="AH80">
            <v>0</v>
          </cell>
          <cell r="AI80">
            <v>0</v>
          </cell>
        </row>
        <row r="81">
          <cell r="B81" t="str">
            <v>50009766A</v>
          </cell>
          <cell r="C81" t="str">
            <v>BRACKET MECHANISM GUIDE FRONT LH</v>
          </cell>
          <cell r="D81" t="str">
            <v>CK</v>
          </cell>
          <cell r="E81">
            <v>0</v>
          </cell>
          <cell r="F81">
            <v>0</v>
          </cell>
          <cell r="G81">
            <v>0</v>
          </cell>
          <cell r="H81">
            <v>0</v>
          </cell>
          <cell r="I81">
            <v>0</v>
          </cell>
          <cell r="J81">
            <v>0</v>
          </cell>
          <cell r="K81">
            <v>0</v>
          </cell>
          <cell r="L81">
            <v>0</v>
          </cell>
          <cell r="M81">
            <v>0</v>
          </cell>
          <cell r="N81">
            <v>0</v>
          </cell>
          <cell r="O81">
            <v>0</v>
          </cell>
          <cell r="P81">
            <v>0</v>
          </cell>
          <cell r="Q81">
            <v>0</v>
          </cell>
          <cell r="R81">
            <v>0</v>
          </cell>
          <cell r="S81">
            <v>0</v>
          </cell>
          <cell r="T81">
            <v>0</v>
          </cell>
          <cell r="U81">
            <v>0</v>
          </cell>
          <cell r="V81">
            <v>0</v>
          </cell>
          <cell r="W81">
            <v>0</v>
          </cell>
          <cell r="X81">
            <v>0</v>
          </cell>
          <cell r="Y81">
            <v>0</v>
          </cell>
          <cell r="Z81">
            <v>0</v>
          </cell>
          <cell r="AA81">
            <v>0</v>
          </cell>
          <cell r="AB81">
            <v>0</v>
          </cell>
          <cell r="AC81">
            <v>0</v>
          </cell>
          <cell r="AD81">
            <v>0</v>
          </cell>
          <cell r="AE81">
            <v>0</v>
          </cell>
          <cell r="AF81">
            <v>0</v>
          </cell>
          <cell r="AG81">
            <v>0</v>
          </cell>
          <cell r="AH81">
            <v>0</v>
          </cell>
          <cell r="AI81">
            <v>0</v>
          </cell>
        </row>
        <row r="82">
          <cell r="B82" t="str">
            <v>50009768A</v>
          </cell>
          <cell r="C82" t="str">
            <v>BRACKET MECHANISM GUIDE FRONT RH</v>
          </cell>
          <cell r="D82" t="str">
            <v>CK</v>
          </cell>
          <cell r="E82">
            <v>0</v>
          </cell>
          <cell r="F82">
            <v>0</v>
          </cell>
          <cell r="G82">
            <v>0</v>
          </cell>
          <cell r="H82">
            <v>0</v>
          </cell>
          <cell r="I82">
            <v>0</v>
          </cell>
          <cell r="J82">
            <v>0</v>
          </cell>
          <cell r="K82">
            <v>0</v>
          </cell>
          <cell r="L82">
            <v>0</v>
          </cell>
          <cell r="M82">
            <v>0</v>
          </cell>
          <cell r="N82">
            <v>0</v>
          </cell>
          <cell r="O82">
            <v>0</v>
          </cell>
          <cell r="P82">
            <v>0</v>
          </cell>
          <cell r="Q82">
            <v>0</v>
          </cell>
          <cell r="R82">
            <v>0</v>
          </cell>
          <cell r="S82">
            <v>0</v>
          </cell>
          <cell r="T82">
            <v>0</v>
          </cell>
          <cell r="U82">
            <v>0</v>
          </cell>
          <cell r="V82">
            <v>0</v>
          </cell>
          <cell r="W82">
            <v>0</v>
          </cell>
          <cell r="X82">
            <v>0</v>
          </cell>
          <cell r="Y82">
            <v>0</v>
          </cell>
          <cell r="Z82">
            <v>0</v>
          </cell>
          <cell r="AA82">
            <v>0</v>
          </cell>
          <cell r="AB82">
            <v>0</v>
          </cell>
          <cell r="AC82">
            <v>0</v>
          </cell>
          <cell r="AD82">
            <v>0</v>
          </cell>
          <cell r="AE82">
            <v>0</v>
          </cell>
          <cell r="AF82">
            <v>0</v>
          </cell>
          <cell r="AG82">
            <v>0</v>
          </cell>
          <cell r="AH82">
            <v>0</v>
          </cell>
          <cell r="AI82">
            <v>0</v>
          </cell>
        </row>
        <row r="83">
          <cell r="B83" t="str">
            <v>50009770B</v>
          </cell>
          <cell r="C83" t="str">
            <v>BRACKET SIDE ASSY LH</v>
          </cell>
          <cell r="D83" t="str">
            <v>CK</v>
          </cell>
          <cell r="E83">
            <v>0</v>
          </cell>
          <cell r="F83">
            <v>0</v>
          </cell>
          <cell r="G83">
            <v>0</v>
          </cell>
          <cell r="H83">
            <v>0</v>
          </cell>
          <cell r="I83">
            <v>0</v>
          </cell>
          <cell r="J83">
            <v>0</v>
          </cell>
          <cell r="K83">
            <v>0</v>
          </cell>
          <cell r="L83">
            <v>0</v>
          </cell>
          <cell r="M83">
            <v>0</v>
          </cell>
          <cell r="N83">
            <v>0</v>
          </cell>
          <cell r="O83">
            <v>0</v>
          </cell>
          <cell r="P83">
            <v>0</v>
          </cell>
          <cell r="Q83">
            <v>0</v>
          </cell>
          <cell r="R83">
            <v>0</v>
          </cell>
          <cell r="S83">
            <v>0</v>
          </cell>
          <cell r="T83">
            <v>0</v>
          </cell>
          <cell r="U83">
            <v>0</v>
          </cell>
          <cell r="V83">
            <v>0</v>
          </cell>
          <cell r="W83">
            <v>0</v>
          </cell>
          <cell r="X83">
            <v>0</v>
          </cell>
          <cell r="Y83">
            <v>0</v>
          </cell>
          <cell r="Z83">
            <v>0</v>
          </cell>
          <cell r="AA83">
            <v>0</v>
          </cell>
          <cell r="AB83">
            <v>0</v>
          </cell>
          <cell r="AC83">
            <v>0</v>
          </cell>
          <cell r="AD83">
            <v>0</v>
          </cell>
          <cell r="AE83">
            <v>0</v>
          </cell>
          <cell r="AF83">
            <v>0</v>
          </cell>
          <cell r="AG83">
            <v>0</v>
          </cell>
          <cell r="AH83">
            <v>0</v>
          </cell>
          <cell r="AI83">
            <v>0</v>
          </cell>
        </row>
        <row r="84">
          <cell r="B84" t="str">
            <v>50009772B</v>
          </cell>
          <cell r="C84" t="str">
            <v>BRACKET SIDE ASSY RH</v>
          </cell>
          <cell r="D84" t="str">
            <v>CK</v>
          </cell>
          <cell r="E84">
            <v>0</v>
          </cell>
          <cell r="F84">
            <v>0</v>
          </cell>
          <cell r="G84">
            <v>0</v>
          </cell>
          <cell r="H84">
            <v>0</v>
          </cell>
          <cell r="I84">
            <v>0</v>
          </cell>
          <cell r="J84">
            <v>0</v>
          </cell>
          <cell r="K84">
            <v>0</v>
          </cell>
          <cell r="L84">
            <v>0</v>
          </cell>
          <cell r="M84">
            <v>0</v>
          </cell>
          <cell r="N84">
            <v>0</v>
          </cell>
          <cell r="O84">
            <v>0</v>
          </cell>
          <cell r="P84">
            <v>0</v>
          </cell>
          <cell r="Q84">
            <v>0</v>
          </cell>
          <cell r="R84">
            <v>0</v>
          </cell>
          <cell r="S84">
            <v>0</v>
          </cell>
          <cell r="T84">
            <v>0</v>
          </cell>
          <cell r="U84">
            <v>0</v>
          </cell>
          <cell r="V84">
            <v>0</v>
          </cell>
          <cell r="W84">
            <v>0</v>
          </cell>
          <cell r="X84">
            <v>0</v>
          </cell>
          <cell r="Y84">
            <v>0</v>
          </cell>
          <cell r="Z84">
            <v>0</v>
          </cell>
          <cell r="AA84">
            <v>0</v>
          </cell>
          <cell r="AB84">
            <v>0</v>
          </cell>
          <cell r="AC84">
            <v>0</v>
          </cell>
          <cell r="AD84">
            <v>0</v>
          </cell>
          <cell r="AE84">
            <v>0</v>
          </cell>
          <cell r="AF84">
            <v>0</v>
          </cell>
          <cell r="AG84">
            <v>0</v>
          </cell>
          <cell r="AH84">
            <v>0</v>
          </cell>
          <cell r="AI84">
            <v>0</v>
          </cell>
        </row>
        <row r="85">
          <cell r="B85" t="str">
            <v>50000087C</v>
          </cell>
          <cell r="C85" t="str">
            <v>PANEL SUNSHADE</v>
          </cell>
          <cell r="D85" t="str">
            <v>J200</v>
          </cell>
          <cell r="E85">
            <v>0</v>
          </cell>
          <cell r="F85">
            <v>0</v>
          </cell>
          <cell r="G85">
            <v>0</v>
          </cell>
          <cell r="H85">
            <v>0</v>
          </cell>
          <cell r="I85">
            <v>0</v>
          </cell>
          <cell r="J85">
            <v>0</v>
          </cell>
          <cell r="K85">
            <v>0</v>
          </cell>
          <cell r="L85">
            <v>0</v>
          </cell>
          <cell r="M85">
            <v>0</v>
          </cell>
          <cell r="N85">
            <v>0</v>
          </cell>
          <cell r="O85">
            <v>0</v>
          </cell>
          <cell r="P85">
            <v>0</v>
          </cell>
          <cell r="Q85">
            <v>0</v>
          </cell>
          <cell r="R85">
            <v>0</v>
          </cell>
          <cell r="S85">
            <v>0</v>
          </cell>
          <cell r="T85">
            <v>0</v>
          </cell>
          <cell r="U85">
            <v>0</v>
          </cell>
          <cell r="V85">
            <v>0</v>
          </cell>
          <cell r="W85">
            <v>0</v>
          </cell>
          <cell r="X85">
            <v>0</v>
          </cell>
          <cell r="Y85">
            <v>0</v>
          </cell>
          <cell r="Z85">
            <v>0</v>
          </cell>
          <cell r="AA85">
            <v>0</v>
          </cell>
          <cell r="AB85">
            <v>0</v>
          </cell>
          <cell r="AC85">
            <v>0</v>
          </cell>
          <cell r="AD85">
            <v>0</v>
          </cell>
          <cell r="AE85">
            <v>0</v>
          </cell>
          <cell r="AF85">
            <v>0</v>
          </cell>
          <cell r="AG85">
            <v>0</v>
          </cell>
          <cell r="AH85">
            <v>0</v>
          </cell>
          <cell r="AI85">
            <v>0</v>
          </cell>
        </row>
        <row r="86">
          <cell r="B86" t="str">
            <v>50009937C</v>
          </cell>
          <cell r="C86" t="str">
            <v>GLASS REINFORCEMENT ASSY</v>
          </cell>
          <cell r="D86" t="str">
            <v>IK</v>
          </cell>
          <cell r="E86">
            <v>0</v>
          </cell>
          <cell r="F86">
            <v>200</v>
          </cell>
          <cell r="G86">
            <v>200</v>
          </cell>
          <cell r="H86">
            <v>0</v>
          </cell>
          <cell r="I86">
            <v>0</v>
          </cell>
          <cell r="J86">
            <v>0</v>
          </cell>
          <cell r="K86">
            <v>0</v>
          </cell>
          <cell r="L86">
            <v>0</v>
          </cell>
          <cell r="M86">
            <v>200</v>
          </cell>
          <cell r="N86">
            <v>0</v>
          </cell>
          <cell r="O86">
            <v>0</v>
          </cell>
          <cell r="P86">
            <v>0</v>
          </cell>
          <cell r="Q86">
            <v>0</v>
          </cell>
          <cell r="R86">
            <v>0</v>
          </cell>
          <cell r="S86">
            <v>0</v>
          </cell>
          <cell r="T86">
            <v>0</v>
          </cell>
          <cell r="U86">
            <v>200</v>
          </cell>
          <cell r="V86">
            <v>0</v>
          </cell>
          <cell r="W86">
            <v>200</v>
          </cell>
          <cell r="X86">
            <v>0</v>
          </cell>
          <cell r="Y86">
            <v>0</v>
          </cell>
          <cell r="Z86">
            <v>0</v>
          </cell>
          <cell r="AA86">
            <v>0</v>
          </cell>
          <cell r="AB86">
            <v>0</v>
          </cell>
          <cell r="AC86">
            <v>0</v>
          </cell>
          <cell r="AD86">
            <v>0</v>
          </cell>
          <cell r="AE86">
            <v>0</v>
          </cell>
          <cell r="AF86">
            <v>0</v>
          </cell>
          <cell r="AG86">
            <v>0</v>
          </cell>
          <cell r="AH86">
            <v>240</v>
          </cell>
          <cell r="AI86">
            <v>0</v>
          </cell>
        </row>
        <row r="87">
          <cell r="B87" t="str">
            <v>50010025E</v>
          </cell>
          <cell r="C87" t="str">
            <v>ROLLO CASSETTE ASSY</v>
          </cell>
          <cell r="D87" t="str">
            <v>IK</v>
          </cell>
          <cell r="E87">
            <v>0</v>
          </cell>
          <cell r="F87">
            <v>0</v>
          </cell>
          <cell r="G87">
            <v>0</v>
          </cell>
          <cell r="H87">
            <v>0</v>
          </cell>
          <cell r="I87">
            <v>0</v>
          </cell>
          <cell r="J87">
            <v>0</v>
          </cell>
          <cell r="K87">
            <v>0</v>
          </cell>
          <cell r="L87">
            <v>135</v>
          </cell>
          <cell r="M87">
            <v>0</v>
          </cell>
          <cell r="N87">
            <v>0</v>
          </cell>
          <cell r="O87">
            <v>0</v>
          </cell>
          <cell r="P87">
            <v>0</v>
          </cell>
          <cell r="Q87">
            <v>225</v>
          </cell>
          <cell r="R87">
            <v>0</v>
          </cell>
          <cell r="S87">
            <v>180</v>
          </cell>
          <cell r="T87">
            <v>0</v>
          </cell>
          <cell r="U87">
            <v>0</v>
          </cell>
          <cell r="V87">
            <v>0</v>
          </cell>
          <cell r="W87">
            <v>45</v>
          </cell>
          <cell r="X87">
            <v>225</v>
          </cell>
          <cell r="Y87">
            <v>0</v>
          </cell>
          <cell r="Z87">
            <v>45</v>
          </cell>
          <cell r="AA87">
            <v>0</v>
          </cell>
          <cell r="AB87">
            <v>0</v>
          </cell>
          <cell r="AC87">
            <v>0</v>
          </cell>
          <cell r="AD87">
            <v>0</v>
          </cell>
          <cell r="AE87">
            <v>135</v>
          </cell>
          <cell r="AF87">
            <v>0</v>
          </cell>
          <cell r="AG87">
            <v>0</v>
          </cell>
          <cell r="AH87">
            <v>0</v>
          </cell>
          <cell r="AI87">
            <v>0</v>
          </cell>
        </row>
        <row r="88">
          <cell r="B88" t="str">
            <v>50009971C</v>
          </cell>
          <cell r="C88" t="str">
            <v>BRACKET MECHANISM GUIDE FRONT LH</v>
          </cell>
          <cell r="D88" t="str">
            <v>IK</v>
          </cell>
          <cell r="E88">
            <v>0</v>
          </cell>
          <cell r="F88">
            <v>0</v>
          </cell>
          <cell r="G88">
            <v>0</v>
          </cell>
          <cell r="H88">
            <v>0</v>
          </cell>
          <cell r="I88">
            <v>0</v>
          </cell>
          <cell r="J88">
            <v>0</v>
          </cell>
          <cell r="K88">
            <v>0</v>
          </cell>
          <cell r="L88">
            <v>0</v>
          </cell>
          <cell r="M88">
            <v>100</v>
          </cell>
          <cell r="N88">
            <v>0</v>
          </cell>
          <cell r="O88">
            <v>0</v>
          </cell>
          <cell r="P88">
            <v>100</v>
          </cell>
          <cell r="Q88">
            <v>300</v>
          </cell>
          <cell r="R88">
            <v>0</v>
          </cell>
          <cell r="S88">
            <v>100</v>
          </cell>
          <cell r="T88">
            <v>0</v>
          </cell>
          <cell r="U88">
            <v>0</v>
          </cell>
          <cell r="V88">
            <v>0</v>
          </cell>
          <cell r="W88">
            <v>0</v>
          </cell>
          <cell r="X88">
            <v>200</v>
          </cell>
          <cell r="Y88">
            <v>0</v>
          </cell>
          <cell r="Z88">
            <v>0</v>
          </cell>
          <cell r="AA88">
            <v>100</v>
          </cell>
          <cell r="AB88">
            <v>0</v>
          </cell>
          <cell r="AC88">
            <v>0</v>
          </cell>
          <cell r="AD88">
            <v>0</v>
          </cell>
          <cell r="AE88">
            <v>100</v>
          </cell>
          <cell r="AF88">
            <v>0</v>
          </cell>
          <cell r="AG88">
            <v>0</v>
          </cell>
          <cell r="AH88">
            <v>0</v>
          </cell>
          <cell r="AI88">
            <v>0</v>
          </cell>
        </row>
        <row r="89">
          <cell r="B89" t="str">
            <v>50009973C</v>
          </cell>
          <cell r="C89" t="str">
            <v>BRACKET MECHANISM GUIDE FRONT RH</v>
          </cell>
          <cell r="D89" t="str">
            <v>IK</v>
          </cell>
          <cell r="E89">
            <v>0</v>
          </cell>
          <cell r="F89">
            <v>0</v>
          </cell>
          <cell r="G89">
            <v>0</v>
          </cell>
          <cell r="H89">
            <v>0</v>
          </cell>
          <cell r="I89">
            <v>0</v>
          </cell>
          <cell r="J89">
            <v>0</v>
          </cell>
          <cell r="K89">
            <v>0</v>
          </cell>
          <cell r="L89">
            <v>0</v>
          </cell>
          <cell r="M89">
            <v>200</v>
          </cell>
          <cell r="N89">
            <v>0</v>
          </cell>
          <cell r="O89">
            <v>0</v>
          </cell>
          <cell r="P89">
            <v>200</v>
          </cell>
          <cell r="Q89">
            <v>300</v>
          </cell>
          <cell r="R89">
            <v>0</v>
          </cell>
          <cell r="S89">
            <v>100</v>
          </cell>
          <cell r="T89">
            <v>0</v>
          </cell>
          <cell r="U89">
            <v>0</v>
          </cell>
          <cell r="V89">
            <v>0</v>
          </cell>
          <cell r="W89">
            <v>0</v>
          </cell>
          <cell r="X89">
            <v>0</v>
          </cell>
          <cell r="Y89">
            <v>0</v>
          </cell>
          <cell r="Z89">
            <v>0</v>
          </cell>
          <cell r="AA89">
            <v>300</v>
          </cell>
          <cell r="AB89">
            <v>0</v>
          </cell>
          <cell r="AC89">
            <v>0</v>
          </cell>
          <cell r="AD89">
            <v>0</v>
          </cell>
          <cell r="AE89">
            <v>100</v>
          </cell>
          <cell r="AF89">
            <v>0</v>
          </cell>
          <cell r="AG89">
            <v>0</v>
          </cell>
          <cell r="AH89">
            <v>0</v>
          </cell>
          <cell r="AI89">
            <v>0</v>
          </cell>
        </row>
        <row r="90">
          <cell r="B90" t="str">
            <v>50009975B</v>
          </cell>
          <cell r="C90" t="str">
            <v>BRACKET SIDE ASSY LH</v>
          </cell>
          <cell r="D90" t="str">
            <v>IK</v>
          </cell>
          <cell r="E90">
            <v>0</v>
          </cell>
          <cell r="F90">
            <v>0</v>
          </cell>
          <cell r="G90">
            <v>0</v>
          </cell>
          <cell r="H90">
            <v>0</v>
          </cell>
          <cell r="I90">
            <v>0</v>
          </cell>
          <cell r="J90">
            <v>0</v>
          </cell>
          <cell r="K90">
            <v>0</v>
          </cell>
          <cell r="L90">
            <v>0</v>
          </cell>
          <cell r="M90">
            <v>200</v>
          </cell>
          <cell r="N90">
            <v>0</v>
          </cell>
          <cell r="O90">
            <v>0</v>
          </cell>
          <cell r="P90">
            <v>200</v>
          </cell>
          <cell r="Q90">
            <v>300</v>
          </cell>
          <cell r="R90">
            <v>0</v>
          </cell>
          <cell r="S90">
            <v>100</v>
          </cell>
          <cell r="T90">
            <v>0</v>
          </cell>
          <cell r="U90">
            <v>0</v>
          </cell>
          <cell r="V90">
            <v>0</v>
          </cell>
          <cell r="W90">
            <v>0</v>
          </cell>
          <cell r="X90">
            <v>0</v>
          </cell>
          <cell r="Y90">
            <v>0</v>
          </cell>
          <cell r="Z90">
            <v>300</v>
          </cell>
          <cell r="AA90">
            <v>0</v>
          </cell>
          <cell r="AB90">
            <v>0</v>
          </cell>
          <cell r="AC90">
            <v>0</v>
          </cell>
          <cell r="AD90">
            <v>0</v>
          </cell>
          <cell r="AE90">
            <v>100</v>
          </cell>
          <cell r="AF90">
            <v>0</v>
          </cell>
          <cell r="AG90">
            <v>0</v>
          </cell>
          <cell r="AH90">
            <v>0</v>
          </cell>
          <cell r="AI90">
            <v>0</v>
          </cell>
        </row>
        <row r="91">
          <cell r="B91" t="str">
            <v>50009977B</v>
          </cell>
          <cell r="C91" t="str">
            <v>BRACKET SIDE ASSY RH</v>
          </cell>
          <cell r="D91" t="str">
            <v>IK</v>
          </cell>
          <cell r="E91">
            <v>0</v>
          </cell>
          <cell r="F91">
            <v>0</v>
          </cell>
          <cell r="G91">
            <v>0</v>
          </cell>
          <cell r="H91">
            <v>0</v>
          </cell>
          <cell r="I91">
            <v>0</v>
          </cell>
          <cell r="J91">
            <v>0</v>
          </cell>
          <cell r="K91">
            <v>0</v>
          </cell>
          <cell r="L91">
            <v>0</v>
          </cell>
          <cell r="M91">
            <v>200</v>
          </cell>
          <cell r="N91">
            <v>0</v>
          </cell>
          <cell r="O91">
            <v>0</v>
          </cell>
          <cell r="P91">
            <v>200</v>
          </cell>
          <cell r="Q91">
            <v>300</v>
          </cell>
          <cell r="R91">
            <v>0</v>
          </cell>
          <cell r="S91">
            <v>100</v>
          </cell>
          <cell r="T91">
            <v>0</v>
          </cell>
          <cell r="U91">
            <v>0</v>
          </cell>
          <cell r="V91">
            <v>0</v>
          </cell>
          <cell r="W91">
            <v>0</v>
          </cell>
          <cell r="X91">
            <v>0</v>
          </cell>
          <cell r="Y91">
            <v>0</v>
          </cell>
          <cell r="Z91">
            <v>300</v>
          </cell>
          <cell r="AA91">
            <v>0</v>
          </cell>
          <cell r="AB91">
            <v>0</v>
          </cell>
          <cell r="AC91">
            <v>0</v>
          </cell>
          <cell r="AD91">
            <v>0</v>
          </cell>
          <cell r="AE91">
            <v>100</v>
          </cell>
          <cell r="AF91">
            <v>0</v>
          </cell>
          <cell r="AG91">
            <v>0</v>
          </cell>
          <cell r="AH91">
            <v>0</v>
          </cell>
          <cell r="AI91">
            <v>0</v>
          </cell>
        </row>
        <row r="92">
          <cell r="B92" t="str">
            <v>50010382C</v>
          </cell>
          <cell r="C92" t="str">
            <v>MIDDLE BEAM B</v>
          </cell>
          <cell r="D92" t="str">
            <v>LX2/ON-FRONT</v>
          </cell>
          <cell r="E92">
            <v>600</v>
          </cell>
          <cell r="F92">
            <v>750</v>
          </cell>
          <cell r="G92">
            <v>0</v>
          </cell>
          <cell r="H92">
            <v>0</v>
          </cell>
          <cell r="I92">
            <v>0</v>
          </cell>
          <cell r="J92">
            <v>0</v>
          </cell>
          <cell r="K92">
            <v>750</v>
          </cell>
          <cell r="L92">
            <v>750</v>
          </cell>
          <cell r="M92">
            <v>750</v>
          </cell>
          <cell r="N92">
            <v>450</v>
          </cell>
          <cell r="O92">
            <v>0</v>
          </cell>
          <cell r="P92">
            <v>600</v>
          </cell>
          <cell r="Q92">
            <v>600</v>
          </cell>
          <cell r="R92">
            <v>750</v>
          </cell>
          <cell r="S92">
            <v>1050</v>
          </cell>
          <cell r="T92">
            <v>450</v>
          </cell>
          <cell r="U92">
            <v>0</v>
          </cell>
          <cell r="V92">
            <v>0</v>
          </cell>
          <cell r="W92">
            <v>900</v>
          </cell>
          <cell r="X92">
            <v>600</v>
          </cell>
          <cell r="Y92">
            <v>600</v>
          </cell>
          <cell r="Z92">
            <v>600</v>
          </cell>
          <cell r="AA92">
            <v>600</v>
          </cell>
          <cell r="AB92">
            <v>0</v>
          </cell>
          <cell r="AC92">
            <v>0</v>
          </cell>
          <cell r="AD92">
            <v>450</v>
          </cell>
          <cell r="AE92">
            <v>600</v>
          </cell>
          <cell r="AF92">
            <v>600</v>
          </cell>
          <cell r="AG92">
            <v>600</v>
          </cell>
          <cell r="AH92">
            <v>600</v>
          </cell>
          <cell r="AI92">
            <v>0</v>
          </cell>
        </row>
        <row r="93">
          <cell r="B93" t="str">
            <v>50010980B</v>
          </cell>
          <cell r="C93" t="str">
            <v>MIDDLE BEAM C</v>
          </cell>
          <cell r="D93" t="str">
            <v>LX2-FRONT</v>
          </cell>
          <cell r="E93">
            <v>0</v>
          </cell>
          <cell r="F93">
            <v>0</v>
          </cell>
          <cell r="G93">
            <v>0</v>
          </cell>
          <cell r="H93">
            <v>0</v>
          </cell>
          <cell r="I93">
            <v>0</v>
          </cell>
          <cell r="J93">
            <v>0</v>
          </cell>
          <cell r="K93">
            <v>300</v>
          </cell>
          <cell r="L93">
            <v>300</v>
          </cell>
          <cell r="M93">
            <v>300</v>
          </cell>
          <cell r="N93">
            <v>0</v>
          </cell>
          <cell r="O93">
            <v>0</v>
          </cell>
          <cell r="P93">
            <v>0</v>
          </cell>
          <cell r="Q93">
            <v>0</v>
          </cell>
          <cell r="R93">
            <v>0</v>
          </cell>
          <cell r="S93">
            <v>0</v>
          </cell>
          <cell r="T93">
            <v>0</v>
          </cell>
          <cell r="U93">
            <v>0</v>
          </cell>
          <cell r="V93">
            <v>0</v>
          </cell>
          <cell r="W93">
            <v>0</v>
          </cell>
          <cell r="X93">
            <v>0</v>
          </cell>
          <cell r="Y93">
            <v>0</v>
          </cell>
          <cell r="Z93">
            <v>0</v>
          </cell>
          <cell r="AA93">
            <v>0</v>
          </cell>
          <cell r="AB93">
            <v>0</v>
          </cell>
          <cell r="AC93">
            <v>0</v>
          </cell>
          <cell r="AD93">
            <v>0</v>
          </cell>
          <cell r="AE93">
            <v>0</v>
          </cell>
          <cell r="AF93">
            <v>0</v>
          </cell>
          <cell r="AG93">
            <v>0</v>
          </cell>
          <cell r="AH93">
            <v>0</v>
          </cell>
          <cell r="AI93">
            <v>0</v>
          </cell>
        </row>
        <row r="94">
          <cell r="B94" t="str">
            <v>50011899B</v>
          </cell>
          <cell r="C94" t="str">
            <v>MIDDLE BEAM C</v>
          </cell>
          <cell r="D94" t="str">
            <v>ON-FRONT</v>
          </cell>
          <cell r="E94">
            <v>600</v>
          </cell>
          <cell r="F94">
            <v>300</v>
          </cell>
          <cell r="G94">
            <v>0</v>
          </cell>
          <cell r="H94">
            <v>0</v>
          </cell>
          <cell r="I94">
            <v>0</v>
          </cell>
          <cell r="J94">
            <v>0</v>
          </cell>
          <cell r="K94">
            <v>600</v>
          </cell>
          <cell r="L94">
            <v>600</v>
          </cell>
          <cell r="M94">
            <v>600</v>
          </cell>
          <cell r="N94">
            <v>300</v>
          </cell>
          <cell r="O94">
            <v>0</v>
          </cell>
          <cell r="P94">
            <v>750</v>
          </cell>
          <cell r="Q94">
            <v>600</v>
          </cell>
          <cell r="R94">
            <v>750</v>
          </cell>
          <cell r="S94">
            <v>900</v>
          </cell>
          <cell r="T94">
            <v>900</v>
          </cell>
          <cell r="U94">
            <v>0</v>
          </cell>
          <cell r="V94">
            <v>0</v>
          </cell>
          <cell r="W94">
            <v>600</v>
          </cell>
          <cell r="X94">
            <v>600</v>
          </cell>
          <cell r="Y94">
            <v>600</v>
          </cell>
          <cell r="Z94">
            <v>600</v>
          </cell>
          <cell r="AA94">
            <v>450</v>
          </cell>
          <cell r="AB94">
            <v>0</v>
          </cell>
          <cell r="AC94">
            <v>0</v>
          </cell>
          <cell r="AD94">
            <v>600</v>
          </cell>
          <cell r="AE94">
            <v>600</v>
          </cell>
          <cell r="AF94">
            <v>600</v>
          </cell>
          <cell r="AG94">
            <v>450</v>
          </cell>
          <cell r="AH94">
            <v>600</v>
          </cell>
          <cell r="AI94">
            <v>0</v>
          </cell>
        </row>
        <row r="95">
          <cell r="B95" t="str">
            <v>50011106C</v>
          </cell>
          <cell r="C95" t="str">
            <v>GLASS MOUNTING BRACKET ASSY</v>
          </cell>
          <cell r="D95" t="str">
            <v>JX</v>
          </cell>
          <cell r="E95">
            <v>0</v>
          </cell>
          <cell r="F95">
            <v>1200</v>
          </cell>
          <cell r="G95">
            <v>0</v>
          </cell>
          <cell r="H95">
            <v>0</v>
          </cell>
          <cell r="I95">
            <v>0</v>
          </cell>
          <cell r="J95">
            <v>0</v>
          </cell>
          <cell r="K95">
            <v>1200</v>
          </cell>
          <cell r="L95">
            <v>1800</v>
          </cell>
          <cell r="M95">
            <v>1680</v>
          </cell>
          <cell r="N95">
            <v>0</v>
          </cell>
          <cell r="O95">
            <v>0</v>
          </cell>
          <cell r="P95">
            <v>1440</v>
          </cell>
          <cell r="Q95">
            <v>0</v>
          </cell>
          <cell r="R95">
            <v>2160</v>
          </cell>
          <cell r="S95">
            <v>840</v>
          </cell>
          <cell r="T95">
            <v>840</v>
          </cell>
          <cell r="U95">
            <v>0</v>
          </cell>
          <cell r="V95">
            <v>0</v>
          </cell>
          <cell r="W95">
            <v>480</v>
          </cell>
          <cell r="X95">
            <v>0</v>
          </cell>
          <cell r="Y95">
            <v>0</v>
          </cell>
          <cell r="Z95">
            <v>1200</v>
          </cell>
          <cell r="AA95">
            <v>840</v>
          </cell>
          <cell r="AB95">
            <v>0</v>
          </cell>
          <cell r="AC95">
            <v>0</v>
          </cell>
          <cell r="AD95">
            <v>1200</v>
          </cell>
          <cell r="AE95">
            <v>1200</v>
          </cell>
          <cell r="AF95">
            <v>600</v>
          </cell>
          <cell r="AG95">
            <v>1200</v>
          </cell>
          <cell r="AH95">
            <v>600</v>
          </cell>
          <cell r="AI95">
            <v>0</v>
          </cell>
        </row>
        <row r="96">
          <cell r="B96" t="str">
            <v>50011858B</v>
          </cell>
          <cell r="C96" t="str">
            <v>ROLLO MIDDLE CASSETTE UPPER</v>
          </cell>
          <cell r="D96" t="str">
            <v>JX</v>
          </cell>
          <cell r="E96">
            <v>0</v>
          </cell>
          <cell r="F96">
            <v>0</v>
          </cell>
          <cell r="G96">
            <v>0</v>
          </cell>
          <cell r="H96">
            <v>0</v>
          </cell>
          <cell r="I96">
            <v>0</v>
          </cell>
          <cell r="J96">
            <v>0</v>
          </cell>
          <cell r="K96">
            <v>0</v>
          </cell>
          <cell r="L96">
            <v>0</v>
          </cell>
          <cell r="M96">
            <v>0</v>
          </cell>
          <cell r="N96">
            <v>0</v>
          </cell>
          <cell r="O96">
            <v>0</v>
          </cell>
          <cell r="P96">
            <v>0</v>
          </cell>
          <cell r="Q96">
            <v>0</v>
          </cell>
          <cell r="R96">
            <v>0</v>
          </cell>
          <cell r="S96">
            <v>0</v>
          </cell>
          <cell r="T96">
            <v>0</v>
          </cell>
          <cell r="U96">
            <v>0</v>
          </cell>
          <cell r="V96">
            <v>0</v>
          </cell>
          <cell r="W96">
            <v>0</v>
          </cell>
          <cell r="X96">
            <v>0</v>
          </cell>
          <cell r="Y96">
            <v>0</v>
          </cell>
          <cell r="Z96">
            <v>0</v>
          </cell>
          <cell r="AA96">
            <v>0</v>
          </cell>
          <cell r="AB96">
            <v>0</v>
          </cell>
          <cell r="AC96">
            <v>0</v>
          </cell>
          <cell r="AD96">
            <v>0</v>
          </cell>
          <cell r="AE96">
            <v>0</v>
          </cell>
          <cell r="AF96">
            <v>0</v>
          </cell>
          <cell r="AG96">
            <v>0</v>
          </cell>
          <cell r="AH96">
            <v>0</v>
          </cell>
          <cell r="AI96">
            <v>0</v>
          </cell>
        </row>
        <row r="97">
          <cell r="B97" t="str">
            <v>50010029B</v>
          </cell>
          <cell r="C97" t="str">
            <v>IK ROLLO COVER</v>
          </cell>
          <cell r="D97" t="str">
            <v>IK</v>
          </cell>
          <cell r="E97">
            <v>0</v>
          </cell>
          <cell r="F97">
            <v>0</v>
          </cell>
          <cell r="G97">
            <v>0</v>
          </cell>
          <cell r="H97">
            <v>0</v>
          </cell>
          <cell r="I97">
            <v>0</v>
          </cell>
          <cell r="J97">
            <v>0</v>
          </cell>
          <cell r="K97">
            <v>0</v>
          </cell>
          <cell r="L97">
            <v>0</v>
          </cell>
          <cell r="M97">
            <v>0</v>
          </cell>
          <cell r="N97">
            <v>0</v>
          </cell>
          <cell r="O97">
            <v>0</v>
          </cell>
          <cell r="P97">
            <v>0</v>
          </cell>
          <cell r="Q97">
            <v>0</v>
          </cell>
          <cell r="R97">
            <v>0</v>
          </cell>
          <cell r="S97">
            <v>0</v>
          </cell>
          <cell r="T97">
            <v>0</v>
          </cell>
          <cell r="U97">
            <v>0</v>
          </cell>
          <cell r="V97">
            <v>0</v>
          </cell>
          <cell r="W97">
            <v>0</v>
          </cell>
          <cell r="X97">
            <v>0</v>
          </cell>
          <cell r="Y97">
            <v>0</v>
          </cell>
          <cell r="Z97">
            <v>0</v>
          </cell>
          <cell r="AA97">
            <v>0</v>
          </cell>
          <cell r="AB97">
            <v>0</v>
          </cell>
          <cell r="AC97">
            <v>0</v>
          </cell>
          <cell r="AD97">
            <v>0</v>
          </cell>
          <cell r="AE97">
            <v>0</v>
          </cell>
          <cell r="AF97">
            <v>0</v>
          </cell>
          <cell r="AG97">
            <v>0</v>
          </cell>
          <cell r="AH97">
            <v>0</v>
          </cell>
          <cell r="AI97">
            <v>0</v>
          </cell>
        </row>
        <row r="98">
          <cell r="B98" t="str">
            <v>50010116B</v>
          </cell>
          <cell r="C98" t="str">
            <v>IK COVER FRONT FRAME</v>
          </cell>
          <cell r="D98" t="str">
            <v>IK</v>
          </cell>
          <cell r="E98">
            <v>0</v>
          </cell>
          <cell r="F98">
            <v>0</v>
          </cell>
          <cell r="G98">
            <v>0</v>
          </cell>
          <cell r="H98">
            <v>0</v>
          </cell>
          <cell r="I98">
            <v>0</v>
          </cell>
          <cell r="J98">
            <v>0</v>
          </cell>
          <cell r="K98">
            <v>0</v>
          </cell>
          <cell r="L98">
            <v>0</v>
          </cell>
          <cell r="M98">
            <v>0</v>
          </cell>
          <cell r="N98">
            <v>0</v>
          </cell>
          <cell r="O98">
            <v>0</v>
          </cell>
          <cell r="P98">
            <v>0</v>
          </cell>
          <cell r="Q98">
            <v>0</v>
          </cell>
          <cell r="R98">
            <v>0</v>
          </cell>
          <cell r="S98">
            <v>0</v>
          </cell>
          <cell r="T98">
            <v>0</v>
          </cell>
          <cell r="U98">
            <v>0</v>
          </cell>
          <cell r="V98">
            <v>0</v>
          </cell>
          <cell r="W98">
            <v>0</v>
          </cell>
          <cell r="X98">
            <v>0</v>
          </cell>
          <cell r="Y98">
            <v>0</v>
          </cell>
          <cell r="Z98">
            <v>0</v>
          </cell>
          <cell r="AA98">
            <v>0</v>
          </cell>
          <cell r="AB98">
            <v>0</v>
          </cell>
          <cell r="AC98">
            <v>0</v>
          </cell>
          <cell r="AD98">
            <v>0</v>
          </cell>
          <cell r="AE98">
            <v>0</v>
          </cell>
          <cell r="AF98">
            <v>0</v>
          </cell>
          <cell r="AG98">
            <v>0</v>
          </cell>
          <cell r="AH98">
            <v>0</v>
          </cell>
          <cell r="AI98">
            <v>0</v>
          </cell>
        </row>
        <row r="99">
          <cell r="B99" t="str">
            <v>50010100D</v>
          </cell>
          <cell r="C99" t="str">
            <v>MIDDLE BEAM</v>
          </cell>
          <cell r="D99" t="str">
            <v>RJ</v>
          </cell>
          <cell r="E99">
            <v>0</v>
          </cell>
          <cell r="F99">
            <v>0</v>
          </cell>
          <cell r="G99">
            <v>0</v>
          </cell>
          <cell r="H99">
            <v>0</v>
          </cell>
          <cell r="I99">
            <v>0</v>
          </cell>
          <cell r="J99">
            <v>0</v>
          </cell>
          <cell r="K99">
            <v>0</v>
          </cell>
          <cell r="L99">
            <v>0</v>
          </cell>
          <cell r="M99">
            <v>0</v>
          </cell>
          <cell r="N99">
            <v>0</v>
          </cell>
          <cell r="O99">
            <v>0</v>
          </cell>
          <cell r="P99">
            <v>0</v>
          </cell>
          <cell r="Q99">
            <v>0</v>
          </cell>
          <cell r="R99">
            <v>0</v>
          </cell>
          <cell r="S99">
            <v>0</v>
          </cell>
          <cell r="T99">
            <v>0</v>
          </cell>
          <cell r="U99">
            <v>0</v>
          </cell>
          <cell r="V99">
            <v>0</v>
          </cell>
          <cell r="W99">
            <v>0</v>
          </cell>
          <cell r="X99">
            <v>0</v>
          </cell>
          <cell r="Y99">
            <v>0</v>
          </cell>
          <cell r="Z99">
            <v>0</v>
          </cell>
          <cell r="AA99">
            <v>0</v>
          </cell>
          <cell r="AB99">
            <v>0</v>
          </cell>
          <cell r="AC99">
            <v>0</v>
          </cell>
          <cell r="AD99">
            <v>0</v>
          </cell>
          <cell r="AE99">
            <v>0</v>
          </cell>
          <cell r="AF99">
            <v>0</v>
          </cell>
          <cell r="AG99">
            <v>0</v>
          </cell>
          <cell r="AH99">
            <v>0</v>
          </cell>
          <cell r="AI99">
            <v>0</v>
          </cell>
        </row>
        <row r="100">
          <cell r="B100" t="str">
            <v>50010128B</v>
          </cell>
          <cell r="C100" t="str">
            <v>GLASS PANEL REINFORCEMENT</v>
          </cell>
          <cell r="D100" t="str">
            <v>RJ</v>
          </cell>
          <cell r="E100">
            <v>0</v>
          </cell>
          <cell r="F100">
            <v>0</v>
          </cell>
          <cell r="G100">
            <v>0</v>
          </cell>
          <cell r="H100">
            <v>0</v>
          </cell>
          <cell r="I100">
            <v>0</v>
          </cell>
          <cell r="J100">
            <v>0</v>
          </cell>
          <cell r="K100">
            <v>0</v>
          </cell>
          <cell r="L100">
            <v>0</v>
          </cell>
          <cell r="M100">
            <v>0</v>
          </cell>
          <cell r="N100">
            <v>0</v>
          </cell>
          <cell r="O100">
            <v>0</v>
          </cell>
          <cell r="P100">
            <v>0</v>
          </cell>
          <cell r="Q100">
            <v>0</v>
          </cell>
          <cell r="R100">
            <v>0</v>
          </cell>
          <cell r="S100">
            <v>0</v>
          </cell>
          <cell r="T100">
            <v>0</v>
          </cell>
          <cell r="U100">
            <v>0</v>
          </cell>
          <cell r="V100">
            <v>0</v>
          </cell>
          <cell r="W100">
            <v>0</v>
          </cell>
          <cell r="X100">
            <v>0</v>
          </cell>
          <cell r="Y100">
            <v>0</v>
          </cell>
          <cell r="Z100">
            <v>0</v>
          </cell>
          <cell r="AA100">
            <v>0</v>
          </cell>
          <cell r="AB100">
            <v>0</v>
          </cell>
          <cell r="AC100">
            <v>0</v>
          </cell>
          <cell r="AD100">
            <v>0</v>
          </cell>
          <cell r="AE100">
            <v>0</v>
          </cell>
          <cell r="AF100">
            <v>0</v>
          </cell>
          <cell r="AG100">
            <v>0</v>
          </cell>
          <cell r="AH100">
            <v>0</v>
          </cell>
          <cell r="AI100">
            <v>0</v>
          </cell>
        </row>
        <row r="101">
          <cell r="B101" t="str">
            <v>50010445D</v>
          </cell>
          <cell r="C101" t="str">
            <v>GLASS PANEL REINFORCEMENT</v>
          </cell>
          <cell r="D101" t="str">
            <v>LX2/ON-FRONT</v>
          </cell>
          <cell r="E101">
            <v>0</v>
          </cell>
          <cell r="F101">
            <v>1000</v>
          </cell>
          <cell r="G101">
            <v>800</v>
          </cell>
          <cell r="H101">
            <v>0</v>
          </cell>
          <cell r="I101">
            <v>0</v>
          </cell>
          <cell r="J101">
            <v>0</v>
          </cell>
          <cell r="K101">
            <v>600</v>
          </cell>
          <cell r="L101">
            <v>560</v>
          </cell>
          <cell r="M101">
            <v>640</v>
          </cell>
          <cell r="N101">
            <v>800</v>
          </cell>
          <cell r="O101">
            <v>0</v>
          </cell>
          <cell r="P101">
            <v>600</v>
          </cell>
          <cell r="Q101">
            <v>400</v>
          </cell>
          <cell r="R101">
            <v>600</v>
          </cell>
          <cell r="S101">
            <v>600</v>
          </cell>
          <cell r="T101">
            <v>800</v>
          </cell>
          <cell r="U101">
            <v>640</v>
          </cell>
          <cell r="V101">
            <v>0</v>
          </cell>
          <cell r="W101">
            <v>760</v>
          </cell>
          <cell r="X101">
            <v>560</v>
          </cell>
          <cell r="Y101">
            <v>40</v>
          </cell>
          <cell r="Z101">
            <v>560</v>
          </cell>
          <cell r="AA101">
            <v>560</v>
          </cell>
          <cell r="AB101">
            <v>680</v>
          </cell>
          <cell r="AC101">
            <v>0</v>
          </cell>
          <cell r="AD101">
            <v>520</v>
          </cell>
          <cell r="AE101">
            <v>520</v>
          </cell>
          <cell r="AF101">
            <v>480</v>
          </cell>
          <cell r="AG101">
            <v>560</v>
          </cell>
          <cell r="AH101">
            <v>800</v>
          </cell>
          <cell r="AI101">
            <v>0</v>
          </cell>
        </row>
        <row r="102">
          <cell r="B102" t="str">
            <v>50010562C</v>
          </cell>
          <cell r="C102" t="str">
            <v>ROLLO CASSETTE ASSY</v>
          </cell>
          <cell r="D102" t="str">
            <v>LX2/ON-REAR</v>
          </cell>
          <cell r="E102">
            <v>360</v>
          </cell>
          <cell r="F102">
            <v>120</v>
          </cell>
          <cell r="G102">
            <v>0</v>
          </cell>
          <cell r="H102">
            <v>0</v>
          </cell>
          <cell r="I102">
            <v>0</v>
          </cell>
          <cell r="J102">
            <v>0</v>
          </cell>
          <cell r="K102">
            <v>360</v>
          </cell>
          <cell r="L102">
            <v>300</v>
          </cell>
          <cell r="M102">
            <v>540</v>
          </cell>
          <cell r="N102">
            <v>0</v>
          </cell>
          <cell r="O102">
            <v>0</v>
          </cell>
          <cell r="P102">
            <v>600</v>
          </cell>
          <cell r="Q102">
            <v>600</v>
          </cell>
          <cell r="R102">
            <v>780</v>
          </cell>
          <cell r="S102">
            <v>0</v>
          </cell>
          <cell r="T102">
            <v>600</v>
          </cell>
          <cell r="U102">
            <v>0</v>
          </cell>
          <cell r="V102">
            <v>0</v>
          </cell>
          <cell r="W102">
            <v>900</v>
          </cell>
          <cell r="X102">
            <v>900</v>
          </cell>
          <cell r="Y102">
            <v>180</v>
          </cell>
          <cell r="Z102">
            <v>420</v>
          </cell>
          <cell r="AA102">
            <v>420</v>
          </cell>
          <cell r="AB102">
            <v>0</v>
          </cell>
          <cell r="AC102">
            <v>0</v>
          </cell>
          <cell r="AD102">
            <v>0</v>
          </cell>
          <cell r="AE102">
            <v>180</v>
          </cell>
          <cell r="AF102">
            <v>180</v>
          </cell>
          <cell r="AG102">
            <v>240</v>
          </cell>
          <cell r="AH102">
            <v>240</v>
          </cell>
          <cell r="AI102">
            <v>0</v>
          </cell>
        </row>
        <row r="103">
          <cell r="B103" t="str">
            <v>50010755C</v>
          </cell>
          <cell r="C103" t="str">
            <v xml:space="preserve">MIDDLE BEAM                                 </v>
          </cell>
          <cell r="D103" t="str">
            <v>Qxi</v>
          </cell>
          <cell r="E103">
            <v>210</v>
          </cell>
          <cell r="F103">
            <v>140</v>
          </cell>
          <cell r="G103">
            <v>0</v>
          </cell>
          <cell r="H103">
            <v>0</v>
          </cell>
          <cell r="I103">
            <v>0</v>
          </cell>
          <cell r="J103">
            <v>0</v>
          </cell>
          <cell r="K103">
            <v>350</v>
          </cell>
          <cell r="L103">
            <v>280</v>
          </cell>
          <cell r="M103">
            <v>280</v>
          </cell>
          <cell r="N103">
            <v>0</v>
          </cell>
          <cell r="O103">
            <v>0</v>
          </cell>
          <cell r="P103">
            <v>280</v>
          </cell>
          <cell r="Q103">
            <v>350</v>
          </cell>
          <cell r="R103">
            <v>140</v>
          </cell>
          <cell r="S103">
            <v>490</v>
          </cell>
          <cell r="T103">
            <v>280</v>
          </cell>
          <cell r="U103">
            <v>0</v>
          </cell>
          <cell r="V103">
            <v>0</v>
          </cell>
          <cell r="W103">
            <v>280</v>
          </cell>
          <cell r="X103">
            <v>210</v>
          </cell>
          <cell r="Y103">
            <v>280</v>
          </cell>
          <cell r="Z103">
            <v>210</v>
          </cell>
          <cell r="AA103">
            <v>280</v>
          </cell>
          <cell r="AB103">
            <v>0</v>
          </cell>
          <cell r="AC103">
            <v>0</v>
          </cell>
          <cell r="AD103">
            <v>280</v>
          </cell>
          <cell r="AE103">
            <v>350</v>
          </cell>
          <cell r="AF103">
            <v>280</v>
          </cell>
          <cell r="AG103">
            <v>350</v>
          </cell>
          <cell r="AH103">
            <v>350</v>
          </cell>
          <cell r="AI103">
            <v>0</v>
          </cell>
        </row>
        <row r="104">
          <cell r="B104" t="str">
            <v>50016288A</v>
          </cell>
          <cell r="C104" t="str">
            <v xml:space="preserve">MIDDLE BEAM                                 </v>
          </cell>
          <cell r="D104" t="str">
            <v>QX</v>
          </cell>
          <cell r="E104">
            <v>140</v>
          </cell>
          <cell r="F104">
            <v>70</v>
          </cell>
          <cell r="G104">
            <v>0</v>
          </cell>
          <cell r="H104">
            <v>0</v>
          </cell>
          <cell r="I104">
            <v>0</v>
          </cell>
          <cell r="J104">
            <v>0</v>
          </cell>
          <cell r="K104">
            <v>140</v>
          </cell>
          <cell r="L104">
            <v>140</v>
          </cell>
          <cell r="M104">
            <v>140</v>
          </cell>
          <cell r="N104">
            <v>0</v>
          </cell>
          <cell r="O104">
            <v>0</v>
          </cell>
          <cell r="P104">
            <v>140</v>
          </cell>
          <cell r="Q104">
            <v>70</v>
          </cell>
          <cell r="R104">
            <v>70</v>
          </cell>
          <cell r="S104">
            <v>70</v>
          </cell>
          <cell r="T104">
            <v>70</v>
          </cell>
          <cell r="U104">
            <v>0</v>
          </cell>
          <cell r="V104">
            <v>0</v>
          </cell>
          <cell r="W104">
            <v>140</v>
          </cell>
          <cell r="X104">
            <v>140</v>
          </cell>
          <cell r="Y104">
            <v>140</v>
          </cell>
          <cell r="Z104">
            <v>140</v>
          </cell>
          <cell r="AA104">
            <v>140</v>
          </cell>
          <cell r="AB104">
            <v>0</v>
          </cell>
          <cell r="AC104">
            <v>0</v>
          </cell>
          <cell r="AD104">
            <v>140</v>
          </cell>
          <cell r="AE104">
            <v>140</v>
          </cell>
          <cell r="AF104">
            <v>70</v>
          </cell>
          <cell r="AG104">
            <v>140</v>
          </cell>
          <cell r="AH104">
            <v>140</v>
          </cell>
          <cell r="AI104">
            <v>0</v>
          </cell>
        </row>
        <row r="105">
          <cell r="B105" t="str">
            <v>50011005A</v>
          </cell>
          <cell r="C105" t="str">
            <v>ROLLO MOUNTING BRACKET</v>
          </cell>
          <cell r="D105" t="str">
            <v>E2SC</v>
          </cell>
          <cell r="E105">
            <v>0</v>
          </cell>
          <cell r="F105">
            <v>0</v>
          </cell>
          <cell r="G105">
            <v>0</v>
          </cell>
          <cell r="H105">
            <v>0</v>
          </cell>
          <cell r="I105">
            <v>0</v>
          </cell>
          <cell r="J105">
            <v>0</v>
          </cell>
          <cell r="K105">
            <v>0</v>
          </cell>
          <cell r="L105">
            <v>0</v>
          </cell>
          <cell r="M105">
            <v>0</v>
          </cell>
          <cell r="N105">
            <v>0</v>
          </cell>
          <cell r="O105">
            <v>0</v>
          </cell>
          <cell r="P105">
            <v>0</v>
          </cell>
          <cell r="Q105">
            <v>0</v>
          </cell>
          <cell r="R105">
            <v>0</v>
          </cell>
          <cell r="S105">
            <v>0</v>
          </cell>
          <cell r="T105">
            <v>0</v>
          </cell>
          <cell r="U105">
            <v>0</v>
          </cell>
          <cell r="V105">
            <v>0</v>
          </cell>
          <cell r="W105">
            <v>0</v>
          </cell>
          <cell r="X105">
            <v>0</v>
          </cell>
          <cell r="Y105">
            <v>0</v>
          </cell>
          <cell r="Z105">
            <v>0</v>
          </cell>
          <cell r="AA105">
            <v>0</v>
          </cell>
          <cell r="AB105">
            <v>0</v>
          </cell>
          <cell r="AC105">
            <v>0</v>
          </cell>
          <cell r="AD105">
            <v>0</v>
          </cell>
          <cell r="AE105">
            <v>0</v>
          </cell>
          <cell r="AF105">
            <v>0</v>
          </cell>
          <cell r="AG105">
            <v>0</v>
          </cell>
          <cell r="AH105">
            <v>0</v>
          </cell>
          <cell r="AI105">
            <v>0</v>
          </cell>
        </row>
        <row r="106">
          <cell r="B106" t="str">
            <v>50011721D</v>
          </cell>
          <cell r="C106" t="str">
            <v>ROLLO CASSETTE ASSY</v>
          </cell>
          <cell r="D106" t="str">
            <v>JK</v>
          </cell>
          <cell r="E106">
            <v>288</v>
          </cell>
          <cell r="F106">
            <v>144</v>
          </cell>
          <cell r="G106">
            <v>0</v>
          </cell>
          <cell r="H106">
            <v>0</v>
          </cell>
          <cell r="I106">
            <v>0</v>
          </cell>
          <cell r="J106">
            <v>0</v>
          </cell>
          <cell r="K106">
            <v>144</v>
          </cell>
          <cell r="L106">
            <v>192</v>
          </cell>
          <cell r="M106">
            <v>96</v>
          </cell>
          <cell r="N106">
            <v>240</v>
          </cell>
          <cell r="O106">
            <v>0</v>
          </cell>
          <cell r="P106">
            <v>192</v>
          </cell>
          <cell r="Q106">
            <v>144</v>
          </cell>
          <cell r="R106">
            <v>240</v>
          </cell>
          <cell r="S106">
            <v>240</v>
          </cell>
          <cell r="T106">
            <v>240</v>
          </cell>
          <cell r="U106">
            <v>0</v>
          </cell>
          <cell r="V106">
            <v>0</v>
          </cell>
          <cell r="W106">
            <v>336</v>
          </cell>
          <cell r="X106">
            <v>240</v>
          </cell>
          <cell r="Y106">
            <v>384</v>
          </cell>
          <cell r="Z106">
            <v>384</v>
          </cell>
          <cell r="AA106">
            <v>384</v>
          </cell>
          <cell r="AB106">
            <v>0</v>
          </cell>
          <cell r="AC106">
            <v>0</v>
          </cell>
          <cell r="AD106">
            <v>288</v>
          </cell>
          <cell r="AE106">
            <v>336</v>
          </cell>
          <cell r="AF106">
            <v>336</v>
          </cell>
          <cell r="AG106">
            <v>288</v>
          </cell>
          <cell r="AH106">
            <v>528</v>
          </cell>
          <cell r="AI106">
            <v>0</v>
          </cell>
        </row>
        <row r="107">
          <cell r="B107" t="str">
            <v>50014463A</v>
          </cell>
          <cell r="C107" t="str">
            <v>ROLLO CASSETTE ASSY</v>
          </cell>
          <cell r="D107" t="str">
            <v>JK SB</v>
          </cell>
          <cell r="E107">
            <v>0</v>
          </cell>
          <cell r="F107">
            <v>0</v>
          </cell>
          <cell r="G107">
            <v>0</v>
          </cell>
          <cell r="H107">
            <v>0</v>
          </cell>
          <cell r="I107">
            <v>0</v>
          </cell>
          <cell r="J107">
            <v>0</v>
          </cell>
          <cell r="K107">
            <v>0</v>
          </cell>
          <cell r="L107">
            <v>0</v>
          </cell>
          <cell r="M107">
            <v>0</v>
          </cell>
          <cell r="N107">
            <v>0</v>
          </cell>
          <cell r="O107">
            <v>0</v>
          </cell>
          <cell r="P107">
            <v>0</v>
          </cell>
          <cell r="Q107">
            <v>0</v>
          </cell>
          <cell r="R107">
            <v>216</v>
          </cell>
          <cell r="S107">
            <v>0</v>
          </cell>
          <cell r="T107">
            <v>0</v>
          </cell>
          <cell r="U107">
            <v>0</v>
          </cell>
          <cell r="V107">
            <v>0</v>
          </cell>
          <cell r="W107">
            <v>0</v>
          </cell>
          <cell r="X107">
            <v>0</v>
          </cell>
          <cell r="Y107">
            <v>0</v>
          </cell>
          <cell r="Z107">
            <v>0</v>
          </cell>
          <cell r="AA107">
            <v>72</v>
          </cell>
          <cell r="AB107">
            <v>0</v>
          </cell>
          <cell r="AC107">
            <v>0</v>
          </cell>
          <cell r="AD107">
            <v>0</v>
          </cell>
          <cell r="AE107">
            <v>0</v>
          </cell>
          <cell r="AF107">
            <v>0</v>
          </cell>
          <cell r="AG107">
            <v>144</v>
          </cell>
          <cell r="AH107">
            <v>0</v>
          </cell>
          <cell r="AI107">
            <v>0</v>
          </cell>
        </row>
        <row r="108">
          <cell r="B108" t="str">
            <v>50014694A</v>
          </cell>
          <cell r="C108" t="str">
            <v xml:space="preserve">MIDDLE BEAM B                       </v>
          </cell>
          <cell r="D108" t="str">
            <v>MX5-F</v>
          </cell>
          <cell r="E108">
            <v>240</v>
          </cell>
          <cell r="F108">
            <v>240</v>
          </cell>
          <cell r="G108">
            <v>0</v>
          </cell>
          <cell r="H108">
            <v>0</v>
          </cell>
          <cell r="I108">
            <v>0</v>
          </cell>
          <cell r="J108">
            <v>0</v>
          </cell>
          <cell r="K108">
            <v>400</v>
          </cell>
          <cell r="L108">
            <v>400</v>
          </cell>
          <cell r="M108">
            <v>400</v>
          </cell>
          <cell r="N108">
            <v>0</v>
          </cell>
          <cell r="O108">
            <v>0</v>
          </cell>
          <cell r="P108">
            <v>400</v>
          </cell>
          <cell r="Q108">
            <v>400</v>
          </cell>
          <cell r="R108">
            <v>400</v>
          </cell>
          <cell r="S108">
            <v>400</v>
          </cell>
          <cell r="T108">
            <v>400</v>
          </cell>
          <cell r="U108">
            <v>0</v>
          </cell>
          <cell r="V108">
            <v>0</v>
          </cell>
          <cell r="W108">
            <v>640</v>
          </cell>
          <cell r="X108">
            <v>640</v>
          </cell>
          <cell r="Y108">
            <v>480</v>
          </cell>
          <cell r="Z108">
            <v>560</v>
          </cell>
          <cell r="AA108">
            <v>560</v>
          </cell>
          <cell r="AB108">
            <v>0</v>
          </cell>
          <cell r="AC108">
            <v>0</v>
          </cell>
          <cell r="AD108">
            <v>560</v>
          </cell>
          <cell r="AE108">
            <v>560</v>
          </cell>
          <cell r="AF108">
            <v>320</v>
          </cell>
          <cell r="AG108">
            <v>560</v>
          </cell>
          <cell r="AH108">
            <v>560</v>
          </cell>
          <cell r="AI108">
            <v>0</v>
          </cell>
        </row>
        <row r="109">
          <cell r="B109" t="str">
            <v>50014440A</v>
          </cell>
          <cell r="C109" t="str">
            <v xml:space="preserve">ROLLO CASSETTE ASSY                 </v>
          </cell>
          <cell r="D109" t="str">
            <v>MX5-R</v>
          </cell>
          <cell r="E109">
            <v>0</v>
          </cell>
          <cell r="F109">
            <v>0</v>
          </cell>
          <cell r="G109">
            <v>0</v>
          </cell>
          <cell r="H109">
            <v>0</v>
          </cell>
          <cell r="I109">
            <v>0</v>
          </cell>
          <cell r="J109">
            <v>0</v>
          </cell>
          <cell r="K109">
            <v>0</v>
          </cell>
          <cell r="L109">
            <v>0</v>
          </cell>
          <cell r="M109">
            <v>0</v>
          </cell>
          <cell r="N109">
            <v>0</v>
          </cell>
          <cell r="O109">
            <v>0</v>
          </cell>
          <cell r="P109">
            <v>0</v>
          </cell>
          <cell r="Q109">
            <v>0</v>
          </cell>
          <cell r="R109">
            <v>0</v>
          </cell>
          <cell r="S109">
            <v>0</v>
          </cell>
          <cell r="T109">
            <v>0</v>
          </cell>
          <cell r="U109">
            <v>0</v>
          </cell>
          <cell r="V109">
            <v>0</v>
          </cell>
          <cell r="W109">
            <v>0</v>
          </cell>
          <cell r="X109">
            <v>0</v>
          </cell>
          <cell r="Y109">
            <v>0</v>
          </cell>
          <cell r="Z109">
            <v>0</v>
          </cell>
          <cell r="AA109">
            <v>0</v>
          </cell>
          <cell r="AB109">
            <v>0</v>
          </cell>
          <cell r="AC109">
            <v>0</v>
          </cell>
          <cell r="AD109">
            <v>0</v>
          </cell>
          <cell r="AE109">
            <v>0</v>
          </cell>
          <cell r="AF109">
            <v>0</v>
          </cell>
          <cell r="AG109">
            <v>0</v>
          </cell>
          <cell r="AH109">
            <v>0</v>
          </cell>
          <cell r="AI109">
            <v>0</v>
          </cell>
        </row>
        <row r="110">
          <cell r="B110" t="str">
            <v>50015959A</v>
          </cell>
          <cell r="C110" t="str">
            <v xml:space="preserve">ROLLO CASSETTE ASSY                 </v>
          </cell>
          <cell r="D110" t="str">
            <v>MX5-R</v>
          </cell>
          <cell r="E110">
            <v>240</v>
          </cell>
          <cell r="F110">
            <v>180</v>
          </cell>
          <cell r="G110">
            <v>0</v>
          </cell>
          <cell r="H110">
            <v>0</v>
          </cell>
          <cell r="I110">
            <v>0</v>
          </cell>
          <cell r="J110">
            <v>0</v>
          </cell>
          <cell r="K110">
            <v>600</v>
          </cell>
          <cell r="L110">
            <v>600</v>
          </cell>
          <cell r="M110">
            <v>480</v>
          </cell>
          <cell r="N110">
            <v>0</v>
          </cell>
          <cell r="O110">
            <v>0</v>
          </cell>
          <cell r="P110">
            <v>660</v>
          </cell>
          <cell r="Q110">
            <v>600</v>
          </cell>
          <cell r="R110">
            <v>600</v>
          </cell>
          <cell r="S110">
            <v>660</v>
          </cell>
          <cell r="T110">
            <v>420</v>
          </cell>
          <cell r="U110">
            <v>0</v>
          </cell>
          <cell r="V110">
            <v>0</v>
          </cell>
          <cell r="W110">
            <v>360</v>
          </cell>
          <cell r="X110">
            <v>420</v>
          </cell>
          <cell r="Y110">
            <v>600</v>
          </cell>
          <cell r="Z110">
            <v>600</v>
          </cell>
          <cell r="AA110">
            <v>600</v>
          </cell>
          <cell r="AB110">
            <v>0</v>
          </cell>
          <cell r="AC110">
            <v>0</v>
          </cell>
          <cell r="AD110">
            <v>600</v>
          </cell>
          <cell r="AE110">
            <v>600</v>
          </cell>
          <cell r="AF110">
            <v>360</v>
          </cell>
          <cell r="AG110">
            <v>420</v>
          </cell>
          <cell r="AH110">
            <v>420</v>
          </cell>
          <cell r="AI110">
            <v>0</v>
          </cell>
        </row>
        <row r="111">
          <cell r="B111" t="str">
            <v>50014454B</v>
          </cell>
          <cell r="C111" t="str">
            <v xml:space="preserve">GLASS MTG BRACKET ASSY              </v>
          </cell>
          <cell r="D111" t="str">
            <v>MX5-PU</v>
          </cell>
          <cell r="E111">
            <v>0</v>
          </cell>
          <cell r="F111">
            <v>0</v>
          </cell>
          <cell r="G111">
            <v>0</v>
          </cell>
          <cell r="H111">
            <v>0</v>
          </cell>
          <cell r="I111">
            <v>0</v>
          </cell>
          <cell r="J111">
            <v>0</v>
          </cell>
          <cell r="K111">
            <v>0</v>
          </cell>
          <cell r="L111">
            <v>2700</v>
          </cell>
          <cell r="M111">
            <v>2700</v>
          </cell>
          <cell r="N111">
            <v>0</v>
          </cell>
          <cell r="O111">
            <v>0</v>
          </cell>
          <cell r="P111">
            <v>1800</v>
          </cell>
          <cell r="Q111">
            <v>0</v>
          </cell>
          <cell r="R111">
            <v>2250</v>
          </cell>
          <cell r="S111">
            <v>0</v>
          </cell>
          <cell r="T111">
            <v>1350</v>
          </cell>
          <cell r="U111">
            <v>0</v>
          </cell>
          <cell r="V111">
            <v>0</v>
          </cell>
          <cell r="W111">
            <v>900</v>
          </cell>
          <cell r="X111">
            <v>2700</v>
          </cell>
          <cell r="Y111">
            <v>0</v>
          </cell>
          <cell r="Z111">
            <v>0</v>
          </cell>
          <cell r="AA111">
            <v>2250</v>
          </cell>
          <cell r="AB111">
            <v>0</v>
          </cell>
          <cell r="AC111">
            <v>0</v>
          </cell>
          <cell r="AD111">
            <v>2250</v>
          </cell>
          <cell r="AE111">
            <v>0</v>
          </cell>
          <cell r="AF111">
            <v>2250</v>
          </cell>
          <cell r="AG111">
            <v>0</v>
          </cell>
          <cell r="AH111">
            <v>2250</v>
          </cell>
          <cell r="AI111">
            <v>0</v>
          </cell>
        </row>
        <row r="112">
          <cell r="B112" t="str">
            <v>50011444F</v>
          </cell>
          <cell r="C112" t="str">
            <v xml:space="preserve">GLASS REINFORCEMENT                         </v>
          </cell>
          <cell r="D112" t="str">
            <v>SU2 SWB FRT</v>
          </cell>
          <cell r="E112">
            <v>0</v>
          </cell>
          <cell r="F112">
            <v>293</v>
          </cell>
          <cell r="G112">
            <v>0</v>
          </cell>
          <cell r="H112">
            <v>0</v>
          </cell>
          <cell r="I112">
            <v>0</v>
          </cell>
          <cell r="J112">
            <v>0</v>
          </cell>
          <cell r="K112">
            <v>0</v>
          </cell>
          <cell r="L112">
            <v>0</v>
          </cell>
          <cell r="M112">
            <v>0</v>
          </cell>
          <cell r="N112">
            <v>0</v>
          </cell>
          <cell r="O112">
            <v>0</v>
          </cell>
          <cell r="P112">
            <v>300</v>
          </cell>
          <cell r="Q112">
            <v>420</v>
          </cell>
          <cell r="R112">
            <v>420</v>
          </cell>
          <cell r="S112">
            <v>60</v>
          </cell>
          <cell r="T112">
            <v>0</v>
          </cell>
          <cell r="U112">
            <v>420</v>
          </cell>
          <cell r="V112">
            <v>0</v>
          </cell>
          <cell r="W112">
            <v>480</v>
          </cell>
          <cell r="X112">
            <v>420</v>
          </cell>
          <cell r="Y112">
            <v>420</v>
          </cell>
          <cell r="Z112">
            <v>0</v>
          </cell>
          <cell r="AA112">
            <v>0</v>
          </cell>
          <cell r="AB112">
            <v>0</v>
          </cell>
          <cell r="AC112">
            <v>0</v>
          </cell>
          <cell r="AD112">
            <v>0</v>
          </cell>
          <cell r="AE112">
            <v>0</v>
          </cell>
          <cell r="AF112">
            <v>0</v>
          </cell>
          <cell r="AG112">
            <v>0</v>
          </cell>
          <cell r="AH112">
            <v>180</v>
          </cell>
          <cell r="AI112">
            <v>0</v>
          </cell>
        </row>
        <row r="113">
          <cell r="B113" t="str">
            <v>50011449F</v>
          </cell>
          <cell r="C113" t="str">
            <v xml:space="preserve">GLASS REINFORCEMENT REAR                    </v>
          </cell>
          <cell r="D113" t="str">
            <v>SU2 SWB REAR</v>
          </cell>
          <cell r="E113">
            <v>0</v>
          </cell>
          <cell r="F113">
            <v>360</v>
          </cell>
          <cell r="G113">
            <v>240</v>
          </cell>
          <cell r="H113">
            <v>0</v>
          </cell>
          <cell r="I113">
            <v>0</v>
          </cell>
          <cell r="J113">
            <v>0</v>
          </cell>
          <cell r="K113">
            <v>0</v>
          </cell>
          <cell r="L113">
            <v>0</v>
          </cell>
          <cell r="M113">
            <v>0</v>
          </cell>
          <cell r="N113">
            <v>0</v>
          </cell>
          <cell r="O113">
            <v>0</v>
          </cell>
          <cell r="P113">
            <v>480</v>
          </cell>
          <cell r="Q113">
            <v>360</v>
          </cell>
          <cell r="R113">
            <v>480</v>
          </cell>
          <cell r="S113">
            <v>60</v>
          </cell>
          <cell r="T113">
            <v>0</v>
          </cell>
          <cell r="U113">
            <v>240</v>
          </cell>
          <cell r="V113">
            <v>0</v>
          </cell>
          <cell r="W113">
            <v>360</v>
          </cell>
          <cell r="X113">
            <v>420</v>
          </cell>
          <cell r="Y113">
            <v>360</v>
          </cell>
          <cell r="Z113">
            <v>0</v>
          </cell>
          <cell r="AA113">
            <v>0</v>
          </cell>
          <cell r="AB113">
            <v>0</v>
          </cell>
          <cell r="AC113">
            <v>0</v>
          </cell>
          <cell r="AD113">
            <v>0</v>
          </cell>
          <cell r="AE113">
            <v>0</v>
          </cell>
          <cell r="AF113">
            <v>0</v>
          </cell>
          <cell r="AG113">
            <v>0</v>
          </cell>
          <cell r="AH113">
            <v>0</v>
          </cell>
          <cell r="AI113">
            <v>0</v>
          </cell>
        </row>
        <row r="114">
          <cell r="B114" t="str">
            <v>50011644C</v>
          </cell>
          <cell r="C114" t="str">
            <v xml:space="preserve">ROLLO COVER ASSY 구형           </v>
          </cell>
          <cell r="D114" t="str">
            <v>SU2 SWB</v>
          </cell>
          <cell r="E114">
            <v>0</v>
          </cell>
          <cell r="F114">
            <v>0</v>
          </cell>
          <cell r="G114">
            <v>0</v>
          </cell>
          <cell r="H114">
            <v>0</v>
          </cell>
          <cell r="I114">
            <v>0</v>
          </cell>
          <cell r="J114">
            <v>0</v>
          </cell>
          <cell r="K114">
            <v>0</v>
          </cell>
          <cell r="L114">
            <v>0</v>
          </cell>
          <cell r="M114">
            <v>0</v>
          </cell>
          <cell r="N114">
            <v>0</v>
          </cell>
          <cell r="O114">
            <v>0</v>
          </cell>
          <cell r="P114">
            <v>0</v>
          </cell>
          <cell r="Q114">
            <v>0</v>
          </cell>
          <cell r="R114">
            <v>0</v>
          </cell>
          <cell r="S114">
            <v>0</v>
          </cell>
          <cell r="T114">
            <v>0</v>
          </cell>
          <cell r="U114">
            <v>0</v>
          </cell>
          <cell r="V114">
            <v>0</v>
          </cell>
          <cell r="W114">
            <v>0</v>
          </cell>
          <cell r="X114">
            <v>0</v>
          </cell>
          <cell r="Y114">
            <v>0</v>
          </cell>
          <cell r="Z114">
            <v>0</v>
          </cell>
          <cell r="AA114">
            <v>0</v>
          </cell>
          <cell r="AB114">
            <v>0</v>
          </cell>
          <cell r="AC114">
            <v>0</v>
          </cell>
          <cell r="AD114">
            <v>0</v>
          </cell>
          <cell r="AE114">
            <v>0</v>
          </cell>
          <cell r="AF114">
            <v>0</v>
          </cell>
          <cell r="AG114">
            <v>0</v>
          </cell>
          <cell r="AH114">
            <v>0</v>
          </cell>
          <cell r="AI114">
            <v>0</v>
          </cell>
        </row>
        <row r="115">
          <cell r="B115" t="str">
            <v>50011644D</v>
          </cell>
          <cell r="C115" t="str">
            <v xml:space="preserve">ROLLO COVER ASSY                            </v>
          </cell>
          <cell r="D115" t="str">
            <v>SU2 SWB</v>
          </cell>
          <cell r="E115">
            <v>0</v>
          </cell>
          <cell r="F115">
            <v>0</v>
          </cell>
          <cell r="G115">
            <v>0</v>
          </cell>
          <cell r="H115">
            <v>0</v>
          </cell>
          <cell r="I115">
            <v>0</v>
          </cell>
          <cell r="J115">
            <v>0</v>
          </cell>
          <cell r="K115">
            <v>0</v>
          </cell>
          <cell r="L115">
            <v>0</v>
          </cell>
          <cell r="M115">
            <v>0</v>
          </cell>
          <cell r="N115">
            <v>0</v>
          </cell>
          <cell r="O115">
            <v>0</v>
          </cell>
          <cell r="P115">
            <v>315</v>
          </cell>
          <cell r="Q115">
            <v>315</v>
          </cell>
          <cell r="R115">
            <v>315</v>
          </cell>
          <cell r="S115">
            <v>315</v>
          </cell>
          <cell r="T115">
            <v>210</v>
          </cell>
          <cell r="U115">
            <v>0</v>
          </cell>
          <cell r="V115">
            <v>0</v>
          </cell>
          <cell r="W115">
            <v>420</v>
          </cell>
          <cell r="X115">
            <v>315</v>
          </cell>
          <cell r="Y115">
            <v>315</v>
          </cell>
          <cell r="Z115">
            <v>315</v>
          </cell>
          <cell r="AA115">
            <v>315</v>
          </cell>
          <cell r="AB115">
            <v>0</v>
          </cell>
          <cell r="AC115">
            <v>0</v>
          </cell>
          <cell r="AD115">
            <v>0</v>
          </cell>
          <cell r="AE115">
            <v>0</v>
          </cell>
          <cell r="AF115">
            <v>0</v>
          </cell>
          <cell r="AG115">
            <v>0</v>
          </cell>
          <cell r="AH115">
            <v>0</v>
          </cell>
          <cell r="AI115">
            <v>0</v>
          </cell>
        </row>
        <row r="116">
          <cell r="B116" t="str">
            <v>50012088C</v>
          </cell>
          <cell r="C116" t="str">
            <v xml:space="preserve">GLASS REINFORCEMENT                         </v>
          </cell>
          <cell r="D116" t="str">
            <v>SU2 LWB FRT</v>
          </cell>
          <cell r="E116">
            <v>0</v>
          </cell>
          <cell r="F116">
            <v>0</v>
          </cell>
          <cell r="G116">
            <v>0</v>
          </cell>
          <cell r="H116">
            <v>0</v>
          </cell>
          <cell r="I116">
            <v>0</v>
          </cell>
          <cell r="J116">
            <v>0</v>
          </cell>
          <cell r="K116">
            <v>60</v>
          </cell>
          <cell r="L116">
            <v>0</v>
          </cell>
          <cell r="M116">
            <v>0</v>
          </cell>
          <cell r="N116">
            <v>0</v>
          </cell>
          <cell r="O116">
            <v>0</v>
          </cell>
          <cell r="P116">
            <v>0</v>
          </cell>
          <cell r="Q116">
            <v>0</v>
          </cell>
          <cell r="R116">
            <v>0</v>
          </cell>
          <cell r="S116">
            <v>600</v>
          </cell>
          <cell r="T116">
            <v>300</v>
          </cell>
          <cell r="U116">
            <v>0</v>
          </cell>
          <cell r="V116">
            <v>0</v>
          </cell>
          <cell r="W116">
            <v>240</v>
          </cell>
          <cell r="X116">
            <v>360</v>
          </cell>
          <cell r="Y116">
            <v>120</v>
          </cell>
          <cell r="Z116">
            <v>0</v>
          </cell>
          <cell r="AA116">
            <v>0</v>
          </cell>
          <cell r="AB116">
            <v>0</v>
          </cell>
          <cell r="AC116">
            <v>0</v>
          </cell>
          <cell r="AD116">
            <v>0</v>
          </cell>
          <cell r="AE116">
            <v>0</v>
          </cell>
          <cell r="AF116">
            <v>0</v>
          </cell>
          <cell r="AG116">
            <v>0</v>
          </cell>
          <cell r="AH116">
            <v>0</v>
          </cell>
          <cell r="AI116">
            <v>0</v>
          </cell>
        </row>
        <row r="117">
          <cell r="B117" t="str">
            <v>50012093C</v>
          </cell>
          <cell r="C117" t="str">
            <v xml:space="preserve">GLASS REINFORCEMENT REAR                    </v>
          </cell>
          <cell r="D117" t="str">
            <v>SU2 LWB REAR</v>
          </cell>
          <cell r="E117">
            <v>0</v>
          </cell>
          <cell r="F117">
            <v>480</v>
          </cell>
          <cell r="G117">
            <v>0</v>
          </cell>
          <cell r="H117">
            <v>0</v>
          </cell>
          <cell r="I117">
            <v>0</v>
          </cell>
          <cell r="J117">
            <v>0</v>
          </cell>
          <cell r="K117">
            <v>0</v>
          </cell>
          <cell r="L117">
            <v>0</v>
          </cell>
          <cell r="M117">
            <v>0</v>
          </cell>
          <cell r="N117">
            <v>0</v>
          </cell>
          <cell r="O117">
            <v>0</v>
          </cell>
          <cell r="P117">
            <v>0</v>
          </cell>
          <cell r="Q117">
            <v>0</v>
          </cell>
          <cell r="R117">
            <v>0</v>
          </cell>
          <cell r="S117">
            <v>660</v>
          </cell>
          <cell r="T117">
            <v>300</v>
          </cell>
          <cell r="U117">
            <v>0</v>
          </cell>
          <cell r="V117">
            <v>0</v>
          </cell>
          <cell r="W117">
            <v>180</v>
          </cell>
          <cell r="X117">
            <v>300</v>
          </cell>
          <cell r="Y117">
            <v>360</v>
          </cell>
          <cell r="Z117">
            <v>0</v>
          </cell>
          <cell r="AA117">
            <v>0</v>
          </cell>
          <cell r="AB117">
            <v>0</v>
          </cell>
          <cell r="AC117">
            <v>0</v>
          </cell>
          <cell r="AD117">
            <v>0</v>
          </cell>
          <cell r="AE117">
            <v>0</v>
          </cell>
          <cell r="AF117">
            <v>0</v>
          </cell>
          <cell r="AG117">
            <v>0</v>
          </cell>
          <cell r="AH117">
            <v>0</v>
          </cell>
          <cell r="AI117">
            <v>0</v>
          </cell>
        </row>
        <row r="118">
          <cell r="B118" t="str">
            <v>50012110C구형</v>
          </cell>
          <cell r="C118" t="str">
            <v xml:space="preserve">ROLLO COVER ASSY                            </v>
          </cell>
          <cell r="D118" t="str">
            <v>SU2 LWB</v>
          </cell>
          <cell r="E118">
            <v>0</v>
          </cell>
          <cell r="F118">
            <v>0</v>
          </cell>
          <cell r="G118">
            <v>0</v>
          </cell>
          <cell r="H118">
            <v>0</v>
          </cell>
          <cell r="I118">
            <v>0</v>
          </cell>
          <cell r="J118">
            <v>0</v>
          </cell>
          <cell r="K118">
            <v>0</v>
          </cell>
          <cell r="L118">
            <v>0</v>
          </cell>
          <cell r="M118">
            <v>0</v>
          </cell>
          <cell r="N118">
            <v>0</v>
          </cell>
          <cell r="O118">
            <v>0</v>
          </cell>
          <cell r="P118">
            <v>0</v>
          </cell>
          <cell r="Q118">
            <v>0</v>
          </cell>
          <cell r="R118">
            <v>0</v>
          </cell>
          <cell r="S118">
            <v>0</v>
          </cell>
          <cell r="T118">
            <v>0</v>
          </cell>
          <cell r="U118">
            <v>0</v>
          </cell>
          <cell r="V118">
            <v>0</v>
          </cell>
          <cell r="W118">
            <v>0</v>
          </cell>
          <cell r="X118">
            <v>0</v>
          </cell>
          <cell r="Y118">
            <v>0</v>
          </cell>
          <cell r="Z118">
            <v>0</v>
          </cell>
          <cell r="AA118">
            <v>0</v>
          </cell>
          <cell r="AB118">
            <v>0</v>
          </cell>
          <cell r="AC118">
            <v>0</v>
          </cell>
          <cell r="AD118">
            <v>0</v>
          </cell>
          <cell r="AE118">
            <v>0</v>
          </cell>
          <cell r="AF118">
            <v>0</v>
          </cell>
          <cell r="AG118">
            <v>0</v>
          </cell>
          <cell r="AH118">
            <v>0</v>
          </cell>
          <cell r="AI118">
            <v>0</v>
          </cell>
        </row>
        <row r="119">
          <cell r="B119" t="str">
            <v>50012110C</v>
          </cell>
          <cell r="C119" t="str">
            <v xml:space="preserve">ROLLO COVER ASSY                            </v>
          </cell>
          <cell r="D119" t="str">
            <v>SU2 LWB</v>
          </cell>
          <cell r="E119">
            <v>0</v>
          </cell>
          <cell r="F119">
            <v>0</v>
          </cell>
          <cell r="G119">
            <v>0</v>
          </cell>
          <cell r="H119">
            <v>0</v>
          </cell>
          <cell r="I119">
            <v>0</v>
          </cell>
          <cell r="J119">
            <v>0</v>
          </cell>
          <cell r="K119">
            <v>0</v>
          </cell>
          <cell r="L119">
            <v>0</v>
          </cell>
          <cell r="M119">
            <v>0</v>
          </cell>
          <cell r="N119">
            <v>0</v>
          </cell>
          <cell r="O119">
            <v>0</v>
          </cell>
          <cell r="P119">
            <v>0</v>
          </cell>
          <cell r="Q119">
            <v>0</v>
          </cell>
          <cell r="R119">
            <v>0</v>
          </cell>
          <cell r="S119">
            <v>1050</v>
          </cell>
          <cell r="T119">
            <v>0</v>
          </cell>
          <cell r="U119">
            <v>0</v>
          </cell>
          <cell r="V119">
            <v>0</v>
          </cell>
          <cell r="W119">
            <v>630</v>
          </cell>
          <cell r="X119">
            <v>0</v>
          </cell>
          <cell r="Y119">
            <v>210</v>
          </cell>
          <cell r="Z119">
            <v>0</v>
          </cell>
          <cell r="AA119">
            <v>0</v>
          </cell>
          <cell r="AB119">
            <v>0</v>
          </cell>
          <cell r="AC119">
            <v>0</v>
          </cell>
          <cell r="AD119">
            <v>0</v>
          </cell>
          <cell r="AE119">
            <v>0</v>
          </cell>
          <cell r="AF119">
            <v>0</v>
          </cell>
          <cell r="AG119">
            <v>0</v>
          </cell>
          <cell r="AH119">
            <v>0</v>
          </cell>
          <cell r="AI119">
            <v>0</v>
          </cell>
        </row>
        <row r="120">
          <cell r="B120" t="str">
            <v>50011382D</v>
          </cell>
          <cell r="C120" t="str">
            <v>CENTER CROSS MEMBER ASSY</v>
          </cell>
          <cell r="D120" t="str">
            <v>MQ4</v>
          </cell>
          <cell r="E120">
            <v>0</v>
          </cell>
          <cell r="F120">
            <v>480</v>
          </cell>
          <cell r="G120">
            <v>0</v>
          </cell>
          <cell r="H120">
            <v>0</v>
          </cell>
          <cell r="I120">
            <v>0</v>
          </cell>
          <cell r="J120">
            <v>0</v>
          </cell>
          <cell r="K120">
            <v>640</v>
          </cell>
          <cell r="L120">
            <v>400</v>
          </cell>
          <cell r="M120">
            <v>720</v>
          </cell>
          <cell r="N120">
            <v>0</v>
          </cell>
          <cell r="O120">
            <v>0</v>
          </cell>
          <cell r="P120">
            <v>240</v>
          </cell>
          <cell r="Q120">
            <v>240</v>
          </cell>
          <cell r="R120">
            <v>320</v>
          </cell>
          <cell r="S120">
            <v>320</v>
          </cell>
          <cell r="T120">
            <v>240</v>
          </cell>
          <cell r="U120">
            <v>320</v>
          </cell>
          <cell r="V120">
            <v>0</v>
          </cell>
          <cell r="W120">
            <v>0</v>
          </cell>
          <cell r="X120">
            <v>480</v>
          </cell>
          <cell r="Y120">
            <v>400</v>
          </cell>
          <cell r="Z120">
            <v>400</v>
          </cell>
          <cell r="AA120">
            <v>320</v>
          </cell>
          <cell r="AB120">
            <v>0</v>
          </cell>
          <cell r="AC120">
            <v>0</v>
          </cell>
          <cell r="AD120">
            <v>400</v>
          </cell>
          <cell r="AE120">
            <v>560</v>
          </cell>
          <cell r="AF120">
            <v>480</v>
          </cell>
          <cell r="AG120">
            <v>560</v>
          </cell>
          <cell r="AH120">
            <v>560</v>
          </cell>
          <cell r="AI120">
            <v>0</v>
          </cell>
        </row>
        <row r="121">
          <cell r="B121" t="str">
            <v>50011307B</v>
          </cell>
          <cell r="C121" t="str">
            <v>ROLLO CASSETTE ASSY</v>
          </cell>
          <cell r="D121" t="str">
            <v>MQ4</v>
          </cell>
          <cell r="E121">
            <v>0</v>
          </cell>
          <cell r="F121">
            <v>400</v>
          </cell>
          <cell r="G121">
            <v>0</v>
          </cell>
          <cell r="H121">
            <v>0</v>
          </cell>
          <cell r="I121">
            <v>0</v>
          </cell>
          <cell r="J121">
            <v>0</v>
          </cell>
          <cell r="K121">
            <v>600</v>
          </cell>
          <cell r="L121">
            <v>600</v>
          </cell>
          <cell r="M121">
            <v>300</v>
          </cell>
          <cell r="N121">
            <v>0</v>
          </cell>
          <cell r="O121">
            <v>0</v>
          </cell>
          <cell r="P121">
            <v>300</v>
          </cell>
          <cell r="Q121">
            <v>300</v>
          </cell>
          <cell r="R121">
            <v>500</v>
          </cell>
          <cell r="S121">
            <v>400</v>
          </cell>
          <cell r="T121">
            <v>300</v>
          </cell>
          <cell r="U121">
            <v>300</v>
          </cell>
          <cell r="V121">
            <v>0</v>
          </cell>
          <cell r="W121">
            <v>0</v>
          </cell>
          <cell r="X121">
            <v>500</v>
          </cell>
          <cell r="Y121">
            <v>200</v>
          </cell>
          <cell r="Z121">
            <v>300</v>
          </cell>
          <cell r="AA121">
            <v>300</v>
          </cell>
          <cell r="AB121">
            <v>0</v>
          </cell>
          <cell r="AC121">
            <v>0</v>
          </cell>
          <cell r="AD121">
            <v>500</v>
          </cell>
          <cell r="AE121">
            <v>300</v>
          </cell>
          <cell r="AF121">
            <v>600</v>
          </cell>
          <cell r="AG121">
            <v>800</v>
          </cell>
          <cell r="AH121">
            <v>600</v>
          </cell>
          <cell r="AI121">
            <v>0</v>
          </cell>
        </row>
        <row r="122">
          <cell r="B122" t="str">
            <v>50011372B</v>
          </cell>
          <cell r="C122" t="str">
            <v>COVER FRONT FRAME</v>
          </cell>
          <cell r="D122" t="str">
            <v>MQ4</v>
          </cell>
          <cell r="E122">
            <v>0</v>
          </cell>
          <cell r="F122">
            <v>0</v>
          </cell>
          <cell r="G122">
            <v>0</v>
          </cell>
          <cell r="H122">
            <v>0</v>
          </cell>
          <cell r="I122">
            <v>0</v>
          </cell>
          <cell r="J122">
            <v>0</v>
          </cell>
          <cell r="K122">
            <v>0</v>
          </cell>
          <cell r="L122">
            <v>0</v>
          </cell>
          <cell r="M122">
            <v>0</v>
          </cell>
          <cell r="N122">
            <v>0</v>
          </cell>
          <cell r="O122">
            <v>0</v>
          </cell>
          <cell r="P122">
            <v>0</v>
          </cell>
          <cell r="Q122">
            <v>0</v>
          </cell>
          <cell r="R122">
            <v>0</v>
          </cell>
          <cell r="S122">
            <v>0</v>
          </cell>
          <cell r="T122">
            <v>0</v>
          </cell>
          <cell r="U122">
            <v>0</v>
          </cell>
          <cell r="V122">
            <v>0</v>
          </cell>
          <cell r="W122">
            <v>0</v>
          </cell>
          <cell r="X122">
            <v>0</v>
          </cell>
          <cell r="Y122">
            <v>0</v>
          </cell>
          <cell r="Z122">
            <v>0</v>
          </cell>
          <cell r="AA122">
            <v>0</v>
          </cell>
          <cell r="AB122">
            <v>0</v>
          </cell>
          <cell r="AC122">
            <v>0</v>
          </cell>
          <cell r="AD122">
            <v>0</v>
          </cell>
          <cell r="AE122">
            <v>0</v>
          </cell>
          <cell r="AF122">
            <v>0</v>
          </cell>
          <cell r="AG122">
            <v>0</v>
          </cell>
          <cell r="AH122">
            <v>0</v>
          </cell>
          <cell r="AI122">
            <v>0</v>
          </cell>
        </row>
        <row r="123">
          <cell r="B123" t="str">
            <v>50012191B</v>
          </cell>
          <cell r="C123" t="str">
            <v>MOTOR MOUNTING PLATE COVER FOR ROLLO</v>
          </cell>
          <cell r="D123" t="str">
            <v>MQ4</v>
          </cell>
          <cell r="E123">
            <v>0</v>
          </cell>
          <cell r="F123">
            <v>0</v>
          </cell>
          <cell r="G123">
            <v>0</v>
          </cell>
          <cell r="H123">
            <v>0</v>
          </cell>
          <cell r="I123">
            <v>0</v>
          </cell>
          <cell r="J123">
            <v>0</v>
          </cell>
          <cell r="K123">
            <v>0</v>
          </cell>
          <cell r="L123">
            <v>0</v>
          </cell>
          <cell r="M123">
            <v>0</v>
          </cell>
          <cell r="N123">
            <v>0</v>
          </cell>
          <cell r="O123">
            <v>0</v>
          </cell>
          <cell r="P123">
            <v>0</v>
          </cell>
          <cell r="Q123">
            <v>0</v>
          </cell>
          <cell r="R123">
            <v>0</v>
          </cell>
          <cell r="S123">
            <v>0</v>
          </cell>
          <cell r="T123">
            <v>0</v>
          </cell>
          <cell r="U123">
            <v>0</v>
          </cell>
          <cell r="V123">
            <v>0</v>
          </cell>
          <cell r="W123">
            <v>0</v>
          </cell>
          <cell r="X123">
            <v>0</v>
          </cell>
          <cell r="Y123">
            <v>0</v>
          </cell>
          <cell r="Z123">
            <v>0</v>
          </cell>
          <cell r="AA123">
            <v>0</v>
          </cell>
          <cell r="AB123">
            <v>0</v>
          </cell>
          <cell r="AC123">
            <v>0</v>
          </cell>
          <cell r="AD123">
            <v>0</v>
          </cell>
          <cell r="AE123">
            <v>0</v>
          </cell>
          <cell r="AF123">
            <v>0</v>
          </cell>
          <cell r="AG123">
            <v>0</v>
          </cell>
          <cell r="AH123">
            <v>0</v>
          </cell>
          <cell r="AI123">
            <v>0</v>
          </cell>
        </row>
        <row r="124">
          <cell r="B124" t="str">
            <v>50009387B</v>
          </cell>
          <cell r="C124" t="str">
            <v>MOTOR MOUNTING PLATE COVER FOR GLASS (MQ4/YG)</v>
          </cell>
          <cell r="D124" t="str">
            <v>MQ4</v>
          </cell>
          <cell r="E124">
            <v>0</v>
          </cell>
          <cell r="F124">
            <v>0</v>
          </cell>
          <cell r="G124">
            <v>0</v>
          </cell>
          <cell r="H124">
            <v>0</v>
          </cell>
          <cell r="I124">
            <v>0</v>
          </cell>
          <cell r="J124">
            <v>0</v>
          </cell>
          <cell r="K124">
            <v>0</v>
          </cell>
          <cell r="L124">
            <v>0</v>
          </cell>
          <cell r="M124">
            <v>0</v>
          </cell>
          <cell r="N124">
            <v>0</v>
          </cell>
          <cell r="O124">
            <v>0</v>
          </cell>
          <cell r="P124">
            <v>0</v>
          </cell>
          <cell r="Q124">
            <v>0</v>
          </cell>
          <cell r="R124">
            <v>0</v>
          </cell>
          <cell r="S124">
            <v>0</v>
          </cell>
          <cell r="T124">
            <v>0</v>
          </cell>
          <cell r="U124">
            <v>0</v>
          </cell>
          <cell r="V124">
            <v>0</v>
          </cell>
          <cell r="W124">
            <v>0</v>
          </cell>
          <cell r="X124">
            <v>0</v>
          </cell>
          <cell r="Y124">
            <v>0</v>
          </cell>
          <cell r="Z124">
            <v>0</v>
          </cell>
          <cell r="AA124">
            <v>0</v>
          </cell>
          <cell r="AB124">
            <v>0</v>
          </cell>
          <cell r="AC124">
            <v>0</v>
          </cell>
          <cell r="AD124">
            <v>0</v>
          </cell>
          <cell r="AE124">
            <v>0</v>
          </cell>
          <cell r="AF124">
            <v>0</v>
          </cell>
          <cell r="AG124">
            <v>0</v>
          </cell>
          <cell r="AH124">
            <v>0</v>
          </cell>
          <cell r="AI124">
            <v>0</v>
          </cell>
        </row>
        <row r="125">
          <cell r="B125" t="str">
            <v>50011349B</v>
          </cell>
          <cell r="C125" t="str">
            <v>GLASS REINFORCEMENT ASSY</v>
          </cell>
          <cell r="D125" t="str">
            <v>MQ4</v>
          </cell>
          <cell r="E125">
            <v>0</v>
          </cell>
          <cell r="F125">
            <v>400</v>
          </cell>
          <cell r="G125">
            <v>200</v>
          </cell>
          <cell r="H125">
            <v>0</v>
          </cell>
          <cell r="I125">
            <v>0</v>
          </cell>
          <cell r="J125">
            <v>0</v>
          </cell>
          <cell r="K125">
            <v>600</v>
          </cell>
          <cell r="L125">
            <v>600</v>
          </cell>
          <cell r="M125">
            <v>600</v>
          </cell>
          <cell r="N125">
            <v>100</v>
          </cell>
          <cell r="O125">
            <v>0</v>
          </cell>
          <cell r="P125">
            <v>400</v>
          </cell>
          <cell r="Q125">
            <v>300</v>
          </cell>
          <cell r="R125">
            <v>500</v>
          </cell>
          <cell r="S125">
            <v>0</v>
          </cell>
          <cell r="T125">
            <v>300</v>
          </cell>
          <cell r="U125">
            <v>0</v>
          </cell>
          <cell r="V125">
            <v>0</v>
          </cell>
          <cell r="W125">
            <v>600</v>
          </cell>
          <cell r="X125">
            <v>0</v>
          </cell>
          <cell r="Y125">
            <v>500</v>
          </cell>
          <cell r="Z125">
            <v>0</v>
          </cell>
          <cell r="AA125">
            <v>500</v>
          </cell>
          <cell r="AB125">
            <v>0</v>
          </cell>
          <cell r="AC125">
            <v>0</v>
          </cell>
          <cell r="AD125">
            <v>300</v>
          </cell>
          <cell r="AE125">
            <v>700</v>
          </cell>
          <cell r="AF125">
            <v>500</v>
          </cell>
          <cell r="AG125">
            <v>600</v>
          </cell>
          <cell r="AH125">
            <v>600</v>
          </cell>
          <cell r="AI125">
            <v>0</v>
          </cell>
        </row>
        <row r="126">
          <cell r="B126" t="str">
            <v>50032843A</v>
          </cell>
          <cell r="C126" t="str">
            <v>MV1a BRACKET LH</v>
          </cell>
          <cell r="D126" t="str">
            <v>MV1a</v>
          </cell>
          <cell r="E126">
            <v>0</v>
          </cell>
          <cell r="F126">
            <v>0</v>
          </cell>
          <cell r="G126">
            <v>0</v>
          </cell>
          <cell r="H126">
            <v>0</v>
          </cell>
          <cell r="I126">
            <v>0</v>
          </cell>
          <cell r="J126">
            <v>0</v>
          </cell>
          <cell r="K126">
            <v>0</v>
          </cell>
          <cell r="L126">
            <v>0</v>
          </cell>
          <cell r="M126">
            <v>0</v>
          </cell>
          <cell r="N126">
            <v>0</v>
          </cell>
          <cell r="O126">
            <v>0</v>
          </cell>
          <cell r="P126">
            <v>0</v>
          </cell>
          <cell r="Q126">
            <v>0</v>
          </cell>
          <cell r="R126">
            <v>0</v>
          </cell>
          <cell r="S126">
            <v>0</v>
          </cell>
          <cell r="T126">
            <v>3200</v>
          </cell>
          <cell r="U126">
            <v>0</v>
          </cell>
          <cell r="V126">
            <v>0</v>
          </cell>
          <cell r="W126">
            <v>0</v>
          </cell>
          <cell r="X126">
            <v>0</v>
          </cell>
          <cell r="Y126">
            <v>0</v>
          </cell>
          <cell r="Z126">
            <v>0</v>
          </cell>
          <cell r="AA126">
            <v>0</v>
          </cell>
          <cell r="AB126">
            <v>0</v>
          </cell>
          <cell r="AC126">
            <v>0</v>
          </cell>
          <cell r="AD126">
            <v>0</v>
          </cell>
          <cell r="AE126">
            <v>0</v>
          </cell>
          <cell r="AF126">
            <v>0</v>
          </cell>
          <cell r="AG126">
            <v>0</v>
          </cell>
          <cell r="AH126">
            <v>0</v>
          </cell>
          <cell r="AI126">
            <v>0</v>
          </cell>
        </row>
        <row r="127">
          <cell r="B127" t="str">
            <v>50032844A</v>
          </cell>
          <cell r="C127" t="str">
            <v>MV1a BRACKET RH</v>
          </cell>
          <cell r="D127" t="str">
            <v>MV1a</v>
          </cell>
          <cell r="E127">
            <v>0</v>
          </cell>
          <cell r="F127">
            <v>0</v>
          </cell>
          <cell r="G127">
            <v>0</v>
          </cell>
          <cell r="H127">
            <v>0</v>
          </cell>
          <cell r="I127">
            <v>0</v>
          </cell>
          <cell r="J127">
            <v>0</v>
          </cell>
          <cell r="K127">
            <v>0</v>
          </cell>
          <cell r="L127">
            <v>0</v>
          </cell>
          <cell r="M127">
            <v>0</v>
          </cell>
          <cell r="N127">
            <v>0</v>
          </cell>
          <cell r="O127">
            <v>0</v>
          </cell>
          <cell r="P127">
            <v>0</v>
          </cell>
          <cell r="Q127">
            <v>0</v>
          </cell>
          <cell r="R127">
            <v>0</v>
          </cell>
          <cell r="S127">
            <v>0</v>
          </cell>
          <cell r="T127">
            <v>0</v>
          </cell>
          <cell r="U127">
            <v>0</v>
          </cell>
          <cell r="V127">
            <v>0</v>
          </cell>
          <cell r="W127">
            <v>0</v>
          </cell>
          <cell r="X127">
            <v>3360</v>
          </cell>
          <cell r="Y127">
            <v>0</v>
          </cell>
          <cell r="Z127">
            <v>0</v>
          </cell>
          <cell r="AA127">
            <v>0</v>
          </cell>
          <cell r="AB127">
            <v>0</v>
          </cell>
          <cell r="AC127">
            <v>0</v>
          </cell>
          <cell r="AD127">
            <v>0</v>
          </cell>
          <cell r="AE127">
            <v>0</v>
          </cell>
          <cell r="AF127">
            <v>0</v>
          </cell>
          <cell r="AG127">
            <v>0</v>
          </cell>
          <cell r="AH127">
            <v>0</v>
          </cell>
          <cell r="AI127">
            <v>0</v>
          </cell>
        </row>
        <row r="128">
          <cell r="B128" t="str">
            <v>30032710A</v>
          </cell>
          <cell r="C128" t="str">
            <v>MV1a Assy Glass Mounting Bracket</v>
          </cell>
          <cell r="D128" t="str">
            <v>MV1a</v>
          </cell>
          <cell r="E128">
            <v>0</v>
          </cell>
          <cell r="F128">
            <v>0</v>
          </cell>
          <cell r="G128">
            <v>0</v>
          </cell>
          <cell r="H128">
            <v>0</v>
          </cell>
          <cell r="I128">
            <v>0</v>
          </cell>
          <cell r="J128">
            <v>0</v>
          </cell>
          <cell r="K128">
            <v>0</v>
          </cell>
          <cell r="L128">
            <v>0</v>
          </cell>
          <cell r="M128">
            <v>8100</v>
          </cell>
          <cell r="N128">
            <v>0</v>
          </cell>
          <cell r="O128">
            <v>0</v>
          </cell>
          <cell r="P128">
            <v>0</v>
          </cell>
          <cell r="Q128">
            <v>0</v>
          </cell>
          <cell r="R128">
            <v>0</v>
          </cell>
          <cell r="S128">
            <v>0</v>
          </cell>
          <cell r="T128">
            <v>0</v>
          </cell>
          <cell r="U128">
            <v>0</v>
          </cell>
          <cell r="V128">
            <v>0</v>
          </cell>
          <cell r="W128">
            <v>0</v>
          </cell>
          <cell r="X128">
            <v>0</v>
          </cell>
          <cell r="Y128">
            <v>0</v>
          </cell>
          <cell r="Z128">
            <v>0</v>
          </cell>
          <cell r="AA128">
            <v>0</v>
          </cell>
          <cell r="AB128">
            <v>0</v>
          </cell>
          <cell r="AC128">
            <v>0</v>
          </cell>
          <cell r="AD128">
            <v>0</v>
          </cell>
          <cell r="AE128">
            <v>0</v>
          </cell>
          <cell r="AF128">
            <v>0</v>
          </cell>
          <cell r="AG128">
            <v>0</v>
          </cell>
          <cell r="AH128">
            <v>0</v>
          </cell>
          <cell r="AI128">
            <v>0</v>
          </cell>
        </row>
        <row r="129">
          <cell r="B129" t="str">
            <v>50006600B</v>
          </cell>
          <cell r="C129" t="str">
            <v>GLASS REINF</v>
          </cell>
          <cell r="D129" t="str">
            <v>GSUV</v>
          </cell>
          <cell r="E129">
            <v>0</v>
          </cell>
          <cell r="F129">
            <v>0</v>
          </cell>
          <cell r="G129">
            <v>0</v>
          </cell>
          <cell r="H129">
            <v>0</v>
          </cell>
          <cell r="I129">
            <v>0</v>
          </cell>
          <cell r="J129">
            <v>0</v>
          </cell>
          <cell r="K129">
            <v>0</v>
          </cell>
          <cell r="L129">
            <v>0</v>
          </cell>
          <cell r="M129">
            <v>0</v>
          </cell>
          <cell r="N129">
            <v>0</v>
          </cell>
          <cell r="O129">
            <v>0</v>
          </cell>
          <cell r="P129">
            <v>0</v>
          </cell>
          <cell r="Q129">
            <v>0</v>
          </cell>
          <cell r="R129">
            <v>0</v>
          </cell>
          <cell r="S129">
            <v>0</v>
          </cell>
          <cell r="T129">
            <v>0</v>
          </cell>
          <cell r="U129">
            <v>0</v>
          </cell>
          <cell r="V129">
            <v>0</v>
          </cell>
          <cell r="W129">
            <v>0</v>
          </cell>
          <cell r="X129">
            <v>0</v>
          </cell>
          <cell r="Y129">
            <v>0</v>
          </cell>
          <cell r="Z129">
            <v>0</v>
          </cell>
          <cell r="AA129">
            <v>0</v>
          </cell>
          <cell r="AB129">
            <v>0</v>
          </cell>
          <cell r="AC129">
            <v>0</v>
          </cell>
          <cell r="AD129">
            <v>0</v>
          </cell>
          <cell r="AE129">
            <v>0</v>
          </cell>
          <cell r="AF129">
            <v>0</v>
          </cell>
          <cell r="AG129">
            <v>0</v>
          </cell>
          <cell r="AH129">
            <v>0</v>
          </cell>
          <cell r="AI129">
            <v>0</v>
          </cell>
        </row>
        <row r="130">
          <cell r="B130" t="str">
            <v>50000108C</v>
          </cell>
          <cell r="C130" t="str">
            <v>GLASS REINF</v>
          </cell>
          <cell r="D130" t="str">
            <v>J200</v>
          </cell>
          <cell r="E130">
            <v>0</v>
          </cell>
          <cell r="F130">
            <v>0</v>
          </cell>
          <cell r="G130">
            <v>0</v>
          </cell>
          <cell r="H130">
            <v>0</v>
          </cell>
          <cell r="I130">
            <v>0</v>
          </cell>
          <cell r="J130">
            <v>0</v>
          </cell>
          <cell r="K130">
            <v>0</v>
          </cell>
          <cell r="L130">
            <v>0</v>
          </cell>
          <cell r="M130">
            <v>0</v>
          </cell>
          <cell r="N130">
            <v>0</v>
          </cell>
          <cell r="O130">
            <v>0</v>
          </cell>
          <cell r="P130">
            <v>0</v>
          </cell>
          <cell r="Q130">
            <v>0</v>
          </cell>
          <cell r="R130">
            <v>0</v>
          </cell>
          <cell r="S130">
            <v>0</v>
          </cell>
          <cell r="T130">
            <v>0</v>
          </cell>
          <cell r="U130">
            <v>0</v>
          </cell>
          <cell r="V130">
            <v>0</v>
          </cell>
          <cell r="W130">
            <v>0</v>
          </cell>
          <cell r="X130">
            <v>0</v>
          </cell>
          <cell r="Y130">
            <v>0</v>
          </cell>
          <cell r="Z130">
            <v>0</v>
          </cell>
          <cell r="AA130">
            <v>0</v>
          </cell>
          <cell r="AB130">
            <v>0</v>
          </cell>
          <cell r="AC130">
            <v>0</v>
          </cell>
          <cell r="AD130">
            <v>0</v>
          </cell>
          <cell r="AE130">
            <v>0</v>
          </cell>
          <cell r="AF130">
            <v>0</v>
          </cell>
          <cell r="AG130">
            <v>0</v>
          </cell>
          <cell r="AH130">
            <v>0</v>
          </cell>
          <cell r="AI130">
            <v>0</v>
          </cell>
        </row>
        <row r="131">
          <cell r="B131" t="str">
            <v>50010988B</v>
          </cell>
          <cell r="C131" t="str">
            <v>FRONT - SIDE REINF LH-국산화(자체생산)</v>
          </cell>
          <cell r="D131" t="str">
            <v>E2SC</v>
          </cell>
          <cell r="E131">
            <v>0</v>
          </cell>
          <cell r="F131">
            <v>0</v>
          </cell>
          <cell r="G131">
            <v>0</v>
          </cell>
          <cell r="H131">
            <v>0</v>
          </cell>
          <cell r="I131">
            <v>0</v>
          </cell>
          <cell r="J131">
            <v>0</v>
          </cell>
          <cell r="K131">
            <v>0</v>
          </cell>
          <cell r="L131">
            <v>0</v>
          </cell>
          <cell r="M131">
            <v>0</v>
          </cell>
          <cell r="N131">
            <v>0</v>
          </cell>
          <cell r="O131">
            <v>0</v>
          </cell>
          <cell r="P131">
            <v>0</v>
          </cell>
          <cell r="Q131">
            <v>0</v>
          </cell>
          <cell r="R131">
            <v>0</v>
          </cell>
          <cell r="S131">
            <v>0</v>
          </cell>
          <cell r="T131">
            <v>0</v>
          </cell>
          <cell r="U131">
            <v>0</v>
          </cell>
          <cell r="V131">
            <v>0</v>
          </cell>
          <cell r="W131">
            <v>0</v>
          </cell>
          <cell r="X131">
            <v>0</v>
          </cell>
          <cell r="Y131">
            <v>0</v>
          </cell>
          <cell r="Z131">
            <v>0</v>
          </cell>
          <cell r="AA131">
            <v>0</v>
          </cell>
          <cell r="AB131">
            <v>0</v>
          </cell>
          <cell r="AC131">
            <v>0</v>
          </cell>
          <cell r="AD131">
            <v>0</v>
          </cell>
          <cell r="AE131">
            <v>0</v>
          </cell>
          <cell r="AF131">
            <v>0</v>
          </cell>
          <cell r="AG131">
            <v>0</v>
          </cell>
          <cell r="AH131">
            <v>0</v>
          </cell>
          <cell r="AI131">
            <v>0</v>
          </cell>
        </row>
        <row r="132">
          <cell r="B132" t="str">
            <v>50010989B</v>
          </cell>
          <cell r="C132" t="str">
            <v>FRONT - SIDE REINF RH-국산화(자체생산)</v>
          </cell>
          <cell r="D132" t="str">
            <v>E2SC</v>
          </cell>
          <cell r="E132">
            <v>0</v>
          </cell>
          <cell r="F132">
            <v>0</v>
          </cell>
          <cell r="G132">
            <v>0</v>
          </cell>
          <cell r="H132">
            <v>0</v>
          </cell>
          <cell r="I132">
            <v>0</v>
          </cell>
          <cell r="J132">
            <v>0</v>
          </cell>
          <cell r="K132">
            <v>0</v>
          </cell>
          <cell r="L132">
            <v>0</v>
          </cell>
          <cell r="M132">
            <v>0</v>
          </cell>
          <cell r="N132">
            <v>0</v>
          </cell>
          <cell r="O132">
            <v>0</v>
          </cell>
          <cell r="P132">
            <v>0</v>
          </cell>
          <cell r="Q132">
            <v>0</v>
          </cell>
          <cell r="R132">
            <v>0</v>
          </cell>
          <cell r="S132">
            <v>0</v>
          </cell>
          <cell r="T132">
            <v>0</v>
          </cell>
          <cell r="U132">
            <v>0</v>
          </cell>
          <cell r="V132">
            <v>0</v>
          </cell>
          <cell r="W132">
            <v>0</v>
          </cell>
          <cell r="X132">
            <v>0</v>
          </cell>
          <cell r="Y132">
            <v>0</v>
          </cell>
          <cell r="Z132">
            <v>0</v>
          </cell>
          <cell r="AA132">
            <v>0</v>
          </cell>
          <cell r="AB132">
            <v>0</v>
          </cell>
          <cell r="AC132">
            <v>0</v>
          </cell>
          <cell r="AD132">
            <v>0</v>
          </cell>
          <cell r="AE132">
            <v>0</v>
          </cell>
          <cell r="AF132">
            <v>0</v>
          </cell>
          <cell r="AG132">
            <v>0</v>
          </cell>
          <cell r="AH132">
            <v>0</v>
          </cell>
          <cell r="AI132">
            <v>0</v>
          </cell>
        </row>
        <row r="133">
          <cell r="B133" t="str">
            <v>50010990B</v>
          </cell>
          <cell r="C133" t="str">
            <v>REAR - SIDE REINF LH-국산화(자체생산)</v>
          </cell>
          <cell r="D133" t="str">
            <v>E2SC</v>
          </cell>
          <cell r="E133">
            <v>0</v>
          </cell>
          <cell r="F133">
            <v>0</v>
          </cell>
          <cell r="G133">
            <v>0</v>
          </cell>
          <cell r="H133">
            <v>0</v>
          </cell>
          <cell r="I133">
            <v>0</v>
          </cell>
          <cell r="J133">
            <v>0</v>
          </cell>
          <cell r="K133">
            <v>0</v>
          </cell>
          <cell r="L133">
            <v>0</v>
          </cell>
          <cell r="M133">
            <v>0</v>
          </cell>
          <cell r="N133">
            <v>0</v>
          </cell>
          <cell r="O133">
            <v>0</v>
          </cell>
          <cell r="P133">
            <v>0</v>
          </cell>
          <cell r="Q133">
            <v>0</v>
          </cell>
          <cell r="R133">
            <v>0</v>
          </cell>
          <cell r="S133">
            <v>0</v>
          </cell>
          <cell r="T133">
            <v>0</v>
          </cell>
          <cell r="U133">
            <v>0</v>
          </cell>
          <cell r="V133">
            <v>0</v>
          </cell>
          <cell r="W133">
            <v>0</v>
          </cell>
          <cell r="X133">
            <v>0</v>
          </cell>
          <cell r="Y133">
            <v>0</v>
          </cell>
          <cell r="Z133">
            <v>0</v>
          </cell>
          <cell r="AA133">
            <v>0</v>
          </cell>
          <cell r="AB133">
            <v>0</v>
          </cell>
          <cell r="AC133">
            <v>0</v>
          </cell>
          <cell r="AD133">
            <v>0</v>
          </cell>
          <cell r="AE133">
            <v>0</v>
          </cell>
          <cell r="AF133">
            <v>0</v>
          </cell>
          <cell r="AG133">
            <v>0</v>
          </cell>
          <cell r="AH133">
            <v>0</v>
          </cell>
          <cell r="AI133">
            <v>0</v>
          </cell>
        </row>
        <row r="134">
          <cell r="B134" t="str">
            <v>50010991B</v>
          </cell>
          <cell r="C134" t="str">
            <v>REAR - SIDE REINF RH-국산화(자체생산)</v>
          </cell>
          <cell r="D134" t="str">
            <v>E2SC</v>
          </cell>
          <cell r="E134">
            <v>0</v>
          </cell>
          <cell r="F134">
            <v>0</v>
          </cell>
          <cell r="G134">
            <v>0</v>
          </cell>
          <cell r="H134">
            <v>0</v>
          </cell>
          <cell r="I134">
            <v>0</v>
          </cell>
          <cell r="J134">
            <v>0</v>
          </cell>
          <cell r="K134">
            <v>0</v>
          </cell>
          <cell r="L134">
            <v>0</v>
          </cell>
          <cell r="M134">
            <v>0</v>
          </cell>
          <cell r="N134">
            <v>0</v>
          </cell>
          <cell r="O134">
            <v>0</v>
          </cell>
          <cell r="P134">
            <v>0</v>
          </cell>
          <cell r="Q134">
            <v>0</v>
          </cell>
          <cell r="R134">
            <v>0</v>
          </cell>
          <cell r="S134">
            <v>0</v>
          </cell>
          <cell r="T134">
            <v>0</v>
          </cell>
          <cell r="U134">
            <v>0</v>
          </cell>
          <cell r="V134">
            <v>0</v>
          </cell>
          <cell r="W134">
            <v>0</v>
          </cell>
          <cell r="X134">
            <v>0</v>
          </cell>
          <cell r="Y134">
            <v>0</v>
          </cell>
          <cell r="Z134">
            <v>0</v>
          </cell>
          <cell r="AA134">
            <v>0</v>
          </cell>
          <cell r="AB134">
            <v>0</v>
          </cell>
          <cell r="AC134">
            <v>0</v>
          </cell>
          <cell r="AD134">
            <v>0</v>
          </cell>
          <cell r="AE134">
            <v>0</v>
          </cell>
          <cell r="AF134">
            <v>0</v>
          </cell>
          <cell r="AG134">
            <v>0</v>
          </cell>
          <cell r="AH134">
            <v>0</v>
          </cell>
          <cell r="AI134">
            <v>0</v>
          </cell>
        </row>
        <row r="135">
          <cell r="B135" t="str">
            <v>50007947A</v>
          </cell>
          <cell r="C135" t="str">
            <v>REINFORCEMENT GLASS</v>
          </cell>
          <cell r="D135" t="str">
            <v>M2XX</v>
          </cell>
          <cell r="E135">
            <v>0</v>
          </cell>
          <cell r="F135">
            <v>0</v>
          </cell>
          <cell r="G135">
            <v>0</v>
          </cell>
          <cell r="H135">
            <v>0</v>
          </cell>
          <cell r="I135">
            <v>0</v>
          </cell>
          <cell r="J135">
            <v>0</v>
          </cell>
          <cell r="K135">
            <v>0</v>
          </cell>
          <cell r="L135">
            <v>0</v>
          </cell>
          <cell r="M135">
            <v>0</v>
          </cell>
          <cell r="N135">
            <v>0</v>
          </cell>
          <cell r="O135">
            <v>0</v>
          </cell>
          <cell r="P135">
            <v>0</v>
          </cell>
          <cell r="Q135">
            <v>0</v>
          </cell>
          <cell r="R135">
            <v>0</v>
          </cell>
          <cell r="S135">
            <v>0</v>
          </cell>
          <cell r="T135">
            <v>0</v>
          </cell>
          <cell r="U135">
            <v>0</v>
          </cell>
          <cell r="V135">
            <v>0</v>
          </cell>
          <cell r="W135">
            <v>0</v>
          </cell>
          <cell r="X135">
            <v>0</v>
          </cell>
          <cell r="Y135">
            <v>0</v>
          </cell>
          <cell r="Z135">
            <v>0</v>
          </cell>
          <cell r="AA135">
            <v>0</v>
          </cell>
          <cell r="AB135">
            <v>0</v>
          </cell>
          <cell r="AC135">
            <v>0</v>
          </cell>
          <cell r="AD135">
            <v>0</v>
          </cell>
          <cell r="AE135">
            <v>0</v>
          </cell>
          <cell r="AF135">
            <v>0</v>
          </cell>
          <cell r="AG135">
            <v>0</v>
          </cell>
          <cell r="AH135">
            <v>0</v>
          </cell>
          <cell r="AI135">
            <v>0</v>
          </cell>
        </row>
        <row r="136">
          <cell r="B136" t="str">
            <v>50007407B</v>
          </cell>
          <cell r="C136" t="str">
            <v>GLASS PANEL REINF FRT</v>
          </cell>
          <cell r="D136" t="str">
            <v>YP</v>
          </cell>
          <cell r="E136">
            <v>360</v>
          </cell>
          <cell r="F136">
            <v>240</v>
          </cell>
          <cell r="G136">
            <v>0</v>
          </cell>
          <cell r="H136">
            <v>0</v>
          </cell>
          <cell r="I136">
            <v>0</v>
          </cell>
          <cell r="J136">
            <v>0</v>
          </cell>
          <cell r="K136">
            <v>420</v>
          </cell>
          <cell r="L136">
            <v>420</v>
          </cell>
          <cell r="M136">
            <v>120</v>
          </cell>
          <cell r="N136">
            <v>540</v>
          </cell>
          <cell r="O136">
            <v>0</v>
          </cell>
          <cell r="P136">
            <v>360</v>
          </cell>
          <cell r="Q136">
            <v>360</v>
          </cell>
          <cell r="R136">
            <v>360</v>
          </cell>
          <cell r="S136">
            <v>360</v>
          </cell>
          <cell r="T136">
            <v>120</v>
          </cell>
          <cell r="U136">
            <v>240</v>
          </cell>
          <cell r="V136">
            <v>0</v>
          </cell>
          <cell r="W136">
            <v>300</v>
          </cell>
          <cell r="X136">
            <v>240</v>
          </cell>
          <cell r="Y136">
            <v>240</v>
          </cell>
          <cell r="Z136">
            <v>300</v>
          </cell>
          <cell r="AA136">
            <v>300</v>
          </cell>
          <cell r="AB136">
            <v>0</v>
          </cell>
          <cell r="AC136">
            <v>0</v>
          </cell>
          <cell r="AD136">
            <v>300</v>
          </cell>
          <cell r="AE136">
            <v>240</v>
          </cell>
          <cell r="AF136">
            <v>120</v>
          </cell>
          <cell r="AG136">
            <v>300</v>
          </cell>
          <cell r="AH136">
            <v>360</v>
          </cell>
          <cell r="AI136">
            <v>0</v>
          </cell>
        </row>
        <row r="137">
          <cell r="B137" t="str">
            <v>50007300D</v>
          </cell>
          <cell r="C137" t="str">
            <v>GLASS PANEL REINF RR</v>
          </cell>
          <cell r="D137" t="str">
            <v>YP</v>
          </cell>
          <cell r="E137">
            <v>300</v>
          </cell>
          <cell r="F137">
            <v>240</v>
          </cell>
          <cell r="G137">
            <v>0</v>
          </cell>
          <cell r="H137">
            <v>0</v>
          </cell>
          <cell r="I137">
            <v>0</v>
          </cell>
          <cell r="J137">
            <v>0</v>
          </cell>
          <cell r="K137">
            <v>360</v>
          </cell>
          <cell r="L137">
            <v>360</v>
          </cell>
          <cell r="M137">
            <v>360</v>
          </cell>
          <cell r="N137">
            <v>240</v>
          </cell>
          <cell r="O137">
            <v>0</v>
          </cell>
          <cell r="P137">
            <v>360</v>
          </cell>
          <cell r="Q137">
            <v>600</v>
          </cell>
          <cell r="R137">
            <v>420</v>
          </cell>
          <cell r="S137">
            <v>60</v>
          </cell>
          <cell r="T137">
            <v>240</v>
          </cell>
          <cell r="U137">
            <v>240</v>
          </cell>
          <cell r="V137">
            <v>0</v>
          </cell>
          <cell r="W137">
            <v>180</v>
          </cell>
          <cell r="X137">
            <v>420</v>
          </cell>
          <cell r="Y137">
            <v>240</v>
          </cell>
          <cell r="Z137">
            <v>300</v>
          </cell>
          <cell r="AA137">
            <v>300</v>
          </cell>
          <cell r="AB137">
            <v>0</v>
          </cell>
          <cell r="AC137">
            <v>0</v>
          </cell>
          <cell r="AD137">
            <v>300</v>
          </cell>
          <cell r="AE137">
            <v>300</v>
          </cell>
          <cell r="AF137">
            <v>120</v>
          </cell>
          <cell r="AG137">
            <v>300</v>
          </cell>
          <cell r="AH137">
            <v>360</v>
          </cell>
          <cell r="AI137">
            <v>0</v>
          </cell>
        </row>
        <row r="138">
          <cell r="B138" t="str">
            <v>50010779B</v>
          </cell>
          <cell r="C138" t="str">
            <v>GLASS REINF</v>
          </cell>
          <cell r="D138" t="str">
            <v>QX</v>
          </cell>
          <cell r="E138">
            <v>525</v>
          </cell>
          <cell r="F138">
            <v>450</v>
          </cell>
          <cell r="G138">
            <v>0</v>
          </cell>
          <cell r="H138">
            <v>0</v>
          </cell>
          <cell r="I138">
            <v>0</v>
          </cell>
          <cell r="J138">
            <v>0</v>
          </cell>
          <cell r="K138">
            <v>375</v>
          </cell>
          <cell r="L138">
            <v>300</v>
          </cell>
          <cell r="M138">
            <v>300</v>
          </cell>
          <cell r="N138">
            <v>75</v>
          </cell>
          <cell r="O138">
            <v>0</v>
          </cell>
          <cell r="P138">
            <v>450</v>
          </cell>
          <cell r="Q138">
            <v>600</v>
          </cell>
          <cell r="R138">
            <v>450</v>
          </cell>
          <cell r="S138">
            <v>375</v>
          </cell>
          <cell r="T138">
            <v>0</v>
          </cell>
          <cell r="U138">
            <v>225</v>
          </cell>
          <cell r="V138">
            <v>0</v>
          </cell>
          <cell r="W138">
            <v>450</v>
          </cell>
          <cell r="X138">
            <v>225</v>
          </cell>
          <cell r="Y138">
            <v>300</v>
          </cell>
          <cell r="Z138">
            <v>225</v>
          </cell>
          <cell r="AA138">
            <v>450</v>
          </cell>
          <cell r="AB138">
            <v>0</v>
          </cell>
          <cell r="AC138">
            <v>0</v>
          </cell>
          <cell r="AD138">
            <v>450</v>
          </cell>
          <cell r="AE138">
            <v>450</v>
          </cell>
          <cell r="AF138">
            <v>300</v>
          </cell>
          <cell r="AG138">
            <v>450</v>
          </cell>
          <cell r="AH138">
            <v>450</v>
          </cell>
          <cell r="AI138">
            <v>0</v>
          </cell>
        </row>
        <row r="139">
          <cell r="B139" t="str">
            <v>50012234C</v>
          </cell>
          <cell r="C139" t="str">
            <v xml:space="preserve">ASSY REAR BEAM                                              </v>
          </cell>
          <cell r="D139" t="str">
            <v>NES</v>
          </cell>
          <cell r="E139">
            <v>0</v>
          </cell>
          <cell r="F139">
            <v>104</v>
          </cell>
          <cell r="G139">
            <v>0</v>
          </cell>
          <cell r="H139">
            <v>0</v>
          </cell>
          <cell r="I139">
            <v>0</v>
          </cell>
          <cell r="J139">
            <v>0</v>
          </cell>
          <cell r="K139">
            <v>104</v>
          </cell>
          <cell r="L139">
            <v>52</v>
          </cell>
          <cell r="M139">
            <v>52</v>
          </cell>
          <cell r="N139">
            <v>0</v>
          </cell>
          <cell r="O139">
            <v>0</v>
          </cell>
          <cell r="P139">
            <v>104</v>
          </cell>
          <cell r="Q139">
            <v>104</v>
          </cell>
          <cell r="R139">
            <v>52</v>
          </cell>
          <cell r="S139">
            <v>104</v>
          </cell>
          <cell r="T139">
            <v>52</v>
          </cell>
          <cell r="U139">
            <v>0</v>
          </cell>
          <cell r="V139">
            <v>0</v>
          </cell>
          <cell r="W139">
            <v>104</v>
          </cell>
          <cell r="X139">
            <v>52</v>
          </cell>
          <cell r="Y139">
            <v>104</v>
          </cell>
          <cell r="Z139">
            <v>52</v>
          </cell>
          <cell r="AA139">
            <v>52</v>
          </cell>
          <cell r="AB139">
            <v>0</v>
          </cell>
          <cell r="AC139">
            <v>0</v>
          </cell>
          <cell r="AD139">
            <v>104</v>
          </cell>
          <cell r="AE139">
            <v>52</v>
          </cell>
          <cell r="AF139">
            <v>52</v>
          </cell>
          <cell r="AG139">
            <v>52</v>
          </cell>
          <cell r="AH139">
            <v>52</v>
          </cell>
          <cell r="AI139">
            <v>0</v>
          </cell>
        </row>
        <row r="140">
          <cell r="B140" t="str">
            <v>50012438D</v>
          </cell>
          <cell r="C140" t="str">
            <v>REINFORCEMENT GLASS</v>
          </cell>
          <cell r="D140" t="str">
            <v>RS4</v>
          </cell>
          <cell r="E140">
            <v>0</v>
          </cell>
          <cell r="F140">
            <v>0</v>
          </cell>
          <cell r="G140">
            <v>0</v>
          </cell>
          <cell r="H140">
            <v>0</v>
          </cell>
          <cell r="I140">
            <v>0</v>
          </cell>
          <cell r="J140">
            <v>0</v>
          </cell>
          <cell r="K140">
            <v>0</v>
          </cell>
          <cell r="L140">
            <v>0</v>
          </cell>
          <cell r="M140">
            <v>240</v>
          </cell>
          <cell r="N140">
            <v>0</v>
          </cell>
          <cell r="O140">
            <v>0</v>
          </cell>
          <cell r="P140">
            <v>0</v>
          </cell>
          <cell r="Q140">
            <v>0</v>
          </cell>
          <cell r="R140">
            <v>0</v>
          </cell>
          <cell r="S140">
            <v>0</v>
          </cell>
          <cell r="T140">
            <v>0</v>
          </cell>
          <cell r="U140">
            <v>0</v>
          </cell>
          <cell r="V140">
            <v>0</v>
          </cell>
          <cell r="W140">
            <v>0</v>
          </cell>
          <cell r="X140">
            <v>0</v>
          </cell>
          <cell r="Y140">
            <v>0</v>
          </cell>
          <cell r="Z140">
            <v>0</v>
          </cell>
          <cell r="AA140">
            <v>120</v>
          </cell>
          <cell r="AB140">
            <v>0</v>
          </cell>
          <cell r="AC140">
            <v>0</v>
          </cell>
          <cell r="AD140">
            <v>0</v>
          </cell>
          <cell r="AE140">
            <v>0</v>
          </cell>
          <cell r="AF140">
            <v>0</v>
          </cell>
          <cell r="AG140">
            <v>0</v>
          </cell>
          <cell r="AH140">
            <v>0</v>
          </cell>
          <cell r="AI140">
            <v>0</v>
          </cell>
        </row>
        <row r="141">
          <cell r="B141" t="str">
            <v>50012948D</v>
          </cell>
          <cell r="C141" t="str">
            <v>REINFORCEMENT GLASS</v>
          </cell>
          <cell r="D141" t="str">
            <v>RS4 Li</v>
          </cell>
          <cell r="E141">
            <v>0</v>
          </cell>
          <cell r="F141">
            <v>0</v>
          </cell>
          <cell r="G141">
            <v>0</v>
          </cell>
          <cell r="H141">
            <v>0</v>
          </cell>
          <cell r="I141">
            <v>0</v>
          </cell>
          <cell r="J141">
            <v>0</v>
          </cell>
          <cell r="K141">
            <v>0</v>
          </cell>
          <cell r="L141">
            <v>0</v>
          </cell>
          <cell r="M141">
            <v>0</v>
          </cell>
          <cell r="N141">
            <v>0</v>
          </cell>
          <cell r="O141">
            <v>0</v>
          </cell>
          <cell r="P141">
            <v>0</v>
          </cell>
          <cell r="Q141">
            <v>0</v>
          </cell>
          <cell r="R141">
            <v>0</v>
          </cell>
          <cell r="S141">
            <v>0</v>
          </cell>
          <cell r="T141">
            <v>0</v>
          </cell>
          <cell r="U141">
            <v>0</v>
          </cell>
          <cell r="V141">
            <v>0</v>
          </cell>
          <cell r="W141">
            <v>0</v>
          </cell>
          <cell r="X141">
            <v>0</v>
          </cell>
          <cell r="Y141">
            <v>0</v>
          </cell>
          <cell r="Z141">
            <v>0</v>
          </cell>
          <cell r="AA141">
            <v>0</v>
          </cell>
          <cell r="AB141">
            <v>0</v>
          </cell>
          <cell r="AC141">
            <v>0</v>
          </cell>
          <cell r="AD141">
            <v>0</v>
          </cell>
          <cell r="AE141">
            <v>0</v>
          </cell>
          <cell r="AF141">
            <v>0</v>
          </cell>
          <cell r="AG141">
            <v>0</v>
          </cell>
          <cell r="AH141">
            <v>0</v>
          </cell>
          <cell r="AI141">
            <v>0</v>
          </cell>
        </row>
        <row r="142">
          <cell r="B142" t="str">
            <v>50000498C</v>
          </cell>
          <cell r="C142" t="str">
            <v>REINFORCEMENT GLASS</v>
          </cell>
          <cell r="D142" t="str">
            <v>DC100 REINF</v>
          </cell>
          <cell r="E142">
            <v>0</v>
          </cell>
          <cell r="F142">
            <v>0</v>
          </cell>
          <cell r="G142">
            <v>0</v>
          </cell>
          <cell r="H142">
            <v>0</v>
          </cell>
          <cell r="I142">
            <v>0</v>
          </cell>
          <cell r="J142">
            <v>0</v>
          </cell>
          <cell r="K142">
            <v>0</v>
          </cell>
          <cell r="L142">
            <v>0</v>
          </cell>
          <cell r="M142">
            <v>0</v>
          </cell>
          <cell r="N142">
            <v>0</v>
          </cell>
          <cell r="O142">
            <v>0</v>
          </cell>
          <cell r="P142">
            <v>0</v>
          </cell>
          <cell r="Q142">
            <v>0</v>
          </cell>
          <cell r="R142">
            <v>0</v>
          </cell>
          <cell r="S142">
            <v>0</v>
          </cell>
          <cell r="T142">
            <v>0</v>
          </cell>
          <cell r="U142">
            <v>0</v>
          </cell>
          <cell r="V142">
            <v>0</v>
          </cell>
          <cell r="W142">
            <v>0</v>
          </cell>
          <cell r="X142">
            <v>0</v>
          </cell>
          <cell r="Y142">
            <v>0</v>
          </cell>
          <cell r="Z142">
            <v>0</v>
          </cell>
          <cell r="AA142">
            <v>0</v>
          </cell>
          <cell r="AB142">
            <v>0</v>
          </cell>
          <cell r="AC142">
            <v>0</v>
          </cell>
          <cell r="AD142">
            <v>0</v>
          </cell>
          <cell r="AE142">
            <v>0</v>
          </cell>
          <cell r="AF142">
            <v>0</v>
          </cell>
          <cell r="AG142">
            <v>0</v>
          </cell>
          <cell r="AH142">
            <v>0</v>
          </cell>
          <cell r="AI142">
            <v>0</v>
          </cell>
        </row>
        <row r="143">
          <cell r="B143" t="str">
            <v>50005725B</v>
          </cell>
          <cell r="C143" t="str">
            <v>REINFORCEMENT GLASS</v>
          </cell>
          <cell r="D143" t="str">
            <v>MD REINF</v>
          </cell>
          <cell r="E143">
            <v>0</v>
          </cell>
          <cell r="F143">
            <v>0</v>
          </cell>
          <cell r="G143">
            <v>0</v>
          </cell>
          <cell r="H143">
            <v>0</v>
          </cell>
          <cell r="I143">
            <v>0</v>
          </cell>
          <cell r="J143">
            <v>0</v>
          </cell>
          <cell r="K143">
            <v>0</v>
          </cell>
          <cell r="L143">
            <v>0</v>
          </cell>
          <cell r="M143">
            <v>0</v>
          </cell>
          <cell r="N143">
            <v>0</v>
          </cell>
          <cell r="O143">
            <v>0</v>
          </cell>
          <cell r="P143">
            <v>0</v>
          </cell>
          <cell r="Q143">
            <v>0</v>
          </cell>
          <cell r="R143">
            <v>0</v>
          </cell>
          <cell r="S143">
            <v>0</v>
          </cell>
          <cell r="T143">
            <v>0</v>
          </cell>
          <cell r="U143">
            <v>0</v>
          </cell>
          <cell r="V143">
            <v>0</v>
          </cell>
          <cell r="W143">
            <v>0</v>
          </cell>
          <cell r="X143">
            <v>0</v>
          </cell>
          <cell r="Y143">
            <v>0</v>
          </cell>
          <cell r="Z143">
            <v>0</v>
          </cell>
          <cell r="AA143">
            <v>0</v>
          </cell>
          <cell r="AB143">
            <v>0</v>
          </cell>
          <cell r="AC143">
            <v>0</v>
          </cell>
          <cell r="AD143">
            <v>0</v>
          </cell>
          <cell r="AE143">
            <v>0</v>
          </cell>
          <cell r="AF143">
            <v>0</v>
          </cell>
          <cell r="AG143">
            <v>0</v>
          </cell>
          <cell r="AH143">
            <v>0</v>
          </cell>
          <cell r="AI143">
            <v>0</v>
          </cell>
        </row>
        <row r="144">
          <cell r="B144" t="str">
            <v>50007262C</v>
          </cell>
          <cell r="C144" t="str">
            <v>GLASS REINFORCEMENT ASSY</v>
          </cell>
          <cell r="D144" t="str">
            <v>RP REINF</v>
          </cell>
          <cell r="E144">
            <v>0</v>
          </cell>
          <cell r="F144">
            <v>0</v>
          </cell>
          <cell r="G144">
            <v>0</v>
          </cell>
          <cell r="H144">
            <v>0</v>
          </cell>
          <cell r="I144">
            <v>0</v>
          </cell>
          <cell r="J144">
            <v>0</v>
          </cell>
          <cell r="K144">
            <v>0</v>
          </cell>
          <cell r="L144">
            <v>0</v>
          </cell>
          <cell r="M144">
            <v>0</v>
          </cell>
          <cell r="N144">
            <v>0</v>
          </cell>
          <cell r="O144">
            <v>0</v>
          </cell>
          <cell r="P144">
            <v>0</v>
          </cell>
          <cell r="Q144">
            <v>0</v>
          </cell>
          <cell r="R144">
            <v>0</v>
          </cell>
          <cell r="S144">
            <v>0</v>
          </cell>
          <cell r="T144">
            <v>0</v>
          </cell>
          <cell r="U144">
            <v>0</v>
          </cell>
          <cell r="V144">
            <v>0</v>
          </cell>
          <cell r="W144">
            <v>0</v>
          </cell>
          <cell r="X144">
            <v>0</v>
          </cell>
          <cell r="Y144">
            <v>0</v>
          </cell>
          <cell r="Z144">
            <v>0</v>
          </cell>
          <cell r="AA144">
            <v>0</v>
          </cell>
          <cell r="AB144">
            <v>0</v>
          </cell>
          <cell r="AC144">
            <v>0</v>
          </cell>
          <cell r="AD144">
            <v>0</v>
          </cell>
          <cell r="AE144">
            <v>0</v>
          </cell>
          <cell r="AF144">
            <v>0</v>
          </cell>
          <cell r="AG144">
            <v>0</v>
          </cell>
          <cell r="AH144">
            <v>0</v>
          </cell>
          <cell r="AI144">
            <v>0</v>
          </cell>
        </row>
        <row r="145">
          <cell r="B145" t="str">
            <v>50000969C</v>
          </cell>
          <cell r="C145" t="str">
            <v>GLASS REINF</v>
          </cell>
          <cell r="D145" t="str">
            <v>A100</v>
          </cell>
          <cell r="E145">
            <v>0</v>
          </cell>
          <cell r="F145">
            <v>0</v>
          </cell>
          <cell r="G145">
            <v>0</v>
          </cell>
          <cell r="H145">
            <v>0</v>
          </cell>
          <cell r="I145">
            <v>0</v>
          </cell>
          <cell r="J145">
            <v>0</v>
          </cell>
          <cell r="K145">
            <v>0</v>
          </cell>
          <cell r="L145">
            <v>0</v>
          </cell>
          <cell r="M145">
            <v>0</v>
          </cell>
          <cell r="N145">
            <v>0</v>
          </cell>
          <cell r="O145">
            <v>0</v>
          </cell>
          <cell r="P145">
            <v>0</v>
          </cell>
          <cell r="Q145">
            <v>0</v>
          </cell>
          <cell r="R145">
            <v>0</v>
          </cell>
          <cell r="S145">
            <v>0</v>
          </cell>
          <cell r="T145">
            <v>0</v>
          </cell>
          <cell r="U145">
            <v>0</v>
          </cell>
          <cell r="V145">
            <v>0</v>
          </cell>
          <cell r="W145">
            <v>0</v>
          </cell>
          <cell r="X145">
            <v>0</v>
          </cell>
          <cell r="Y145">
            <v>0</v>
          </cell>
          <cell r="Z145">
            <v>0</v>
          </cell>
          <cell r="AA145">
            <v>0</v>
          </cell>
          <cell r="AB145">
            <v>0</v>
          </cell>
          <cell r="AC145">
            <v>0</v>
          </cell>
          <cell r="AD145">
            <v>0</v>
          </cell>
          <cell r="AE145">
            <v>0</v>
          </cell>
          <cell r="AF145">
            <v>0</v>
          </cell>
          <cell r="AG145">
            <v>0</v>
          </cell>
          <cell r="AH145">
            <v>0</v>
          </cell>
          <cell r="AI145">
            <v>0</v>
          </cell>
        </row>
        <row r="146">
          <cell r="B146" t="str">
            <v>50002318A</v>
          </cell>
          <cell r="C146" t="str">
            <v>GLASS REINF</v>
          </cell>
          <cell r="D146" t="str">
            <v>J/V100</v>
          </cell>
          <cell r="E146">
            <v>0</v>
          </cell>
          <cell r="F146">
            <v>0</v>
          </cell>
          <cell r="G146">
            <v>0</v>
          </cell>
          <cell r="H146">
            <v>0</v>
          </cell>
          <cell r="I146">
            <v>0</v>
          </cell>
          <cell r="J146">
            <v>0</v>
          </cell>
          <cell r="K146">
            <v>0</v>
          </cell>
          <cell r="L146">
            <v>0</v>
          </cell>
          <cell r="M146">
            <v>0</v>
          </cell>
          <cell r="N146">
            <v>0</v>
          </cell>
          <cell r="O146">
            <v>0</v>
          </cell>
          <cell r="P146">
            <v>0</v>
          </cell>
          <cell r="Q146">
            <v>0</v>
          </cell>
          <cell r="R146">
            <v>0</v>
          </cell>
          <cell r="S146">
            <v>0</v>
          </cell>
          <cell r="T146">
            <v>0</v>
          </cell>
          <cell r="U146">
            <v>0</v>
          </cell>
          <cell r="V146">
            <v>0</v>
          </cell>
          <cell r="W146">
            <v>0</v>
          </cell>
          <cell r="X146">
            <v>0</v>
          </cell>
          <cell r="Y146">
            <v>0</v>
          </cell>
          <cell r="Z146">
            <v>0</v>
          </cell>
          <cell r="AA146">
            <v>0</v>
          </cell>
          <cell r="AB146">
            <v>0</v>
          </cell>
          <cell r="AC146">
            <v>0</v>
          </cell>
          <cell r="AD146">
            <v>0</v>
          </cell>
          <cell r="AE146">
            <v>0</v>
          </cell>
          <cell r="AF146">
            <v>0</v>
          </cell>
          <cell r="AG146">
            <v>0</v>
          </cell>
          <cell r="AH146">
            <v>0</v>
          </cell>
          <cell r="AI146">
            <v>0</v>
          </cell>
        </row>
        <row r="147">
          <cell r="B147" t="str">
            <v>50005725B</v>
          </cell>
          <cell r="C147" t="str">
            <v>GLASS REINF</v>
          </cell>
          <cell r="D147" t="str">
            <v>MD</v>
          </cell>
          <cell r="E147">
            <v>0</v>
          </cell>
          <cell r="F147">
            <v>0</v>
          </cell>
          <cell r="G147">
            <v>0</v>
          </cell>
          <cell r="H147">
            <v>0</v>
          </cell>
          <cell r="I147">
            <v>0</v>
          </cell>
          <cell r="J147">
            <v>0</v>
          </cell>
          <cell r="K147">
            <v>0</v>
          </cell>
          <cell r="L147">
            <v>0</v>
          </cell>
          <cell r="M147">
            <v>0</v>
          </cell>
          <cell r="N147">
            <v>0</v>
          </cell>
          <cell r="O147">
            <v>0</v>
          </cell>
          <cell r="P147">
            <v>0</v>
          </cell>
          <cell r="Q147">
            <v>0</v>
          </cell>
          <cell r="R147">
            <v>0</v>
          </cell>
          <cell r="S147">
            <v>0</v>
          </cell>
          <cell r="T147">
            <v>0</v>
          </cell>
          <cell r="U147">
            <v>0</v>
          </cell>
          <cell r="V147">
            <v>0</v>
          </cell>
          <cell r="W147">
            <v>0</v>
          </cell>
          <cell r="X147">
            <v>0</v>
          </cell>
          <cell r="Y147">
            <v>0</v>
          </cell>
          <cell r="Z147">
            <v>0</v>
          </cell>
          <cell r="AA147">
            <v>0</v>
          </cell>
          <cell r="AB147">
            <v>0</v>
          </cell>
          <cell r="AC147">
            <v>0</v>
          </cell>
          <cell r="AD147">
            <v>0</v>
          </cell>
          <cell r="AE147">
            <v>0</v>
          </cell>
          <cell r="AF147">
            <v>0</v>
          </cell>
          <cell r="AG147">
            <v>0</v>
          </cell>
          <cell r="AH147">
            <v>0</v>
          </cell>
          <cell r="AI147">
            <v>0</v>
          </cell>
        </row>
        <row r="148">
          <cell r="B148" t="str">
            <v>50002322A</v>
          </cell>
          <cell r="C148" t="str">
            <v>GLASS REINF</v>
          </cell>
          <cell r="D148" t="str">
            <v>T100</v>
          </cell>
          <cell r="E148">
            <v>0</v>
          </cell>
          <cell r="F148">
            <v>0</v>
          </cell>
          <cell r="G148">
            <v>0</v>
          </cell>
          <cell r="H148">
            <v>0</v>
          </cell>
          <cell r="I148">
            <v>0</v>
          </cell>
          <cell r="J148">
            <v>0</v>
          </cell>
          <cell r="K148">
            <v>0</v>
          </cell>
          <cell r="L148">
            <v>0</v>
          </cell>
          <cell r="M148">
            <v>0</v>
          </cell>
          <cell r="N148">
            <v>0</v>
          </cell>
          <cell r="O148">
            <v>0</v>
          </cell>
          <cell r="P148">
            <v>0</v>
          </cell>
          <cell r="Q148">
            <v>0</v>
          </cell>
          <cell r="R148">
            <v>0</v>
          </cell>
          <cell r="S148">
            <v>0</v>
          </cell>
          <cell r="T148">
            <v>0</v>
          </cell>
          <cell r="U148">
            <v>0</v>
          </cell>
          <cell r="V148">
            <v>0</v>
          </cell>
          <cell r="W148">
            <v>0</v>
          </cell>
          <cell r="X148">
            <v>0</v>
          </cell>
          <cell r="Y148">
            <v>0</v>
          </cell>
          <cell r="Z148">
            <v>0</v>
          </cell>
          <cell r="AA148">
            <v>0</v>
          </cell>
          <cell r="AB148">
            <v>0</v>
          </cell>
          <cell r="AC148">
            <v>0</v>
          </cell>
          <cell r="AD148">
            <v>0</v>
          </cell>
          <cell r="AE148">
            <v>0</v>
          </cell>
          <cell r="AF148">
            <v>0</v>
          </cell>
          <cell r="AG148">
            <v>0</v>
          </cell>
          <cell r="AH148">
            <v>0</v>
          </cell>
          <cell r="AI148">
            <v>0</v>
          </cell>
        </row>
        <row r="149">
          <cell r="B149" t="str">
            <v>50000632C</v>
          </cell>
          <cell r="C149" t="str">
            <v>GLASS REINF</v>
          </cell>
          <cell r="D149" t="str">
            <v>T200</v>
          </cell>
          <cell r="E149">
            <v>0</v>
          </cell>
          <cell r="F149">
            <v>0</v>
          </cell>
          <cell r="G149">
            <v>0</v>
          </cell>
          <cell r="H149">
            <v>0</v>
          </cell>
          <cell r="I149">
            <v>0</v>
          </cell>
          <cell r="J149">
            <v>0</v>
          </cell>
          <cell r="K149">
            <v>0</v>
          </cell>
          <cell r="L149">
            <v>0</v>
          </cell>
          <cell r="M149">
            <v>0</v>
          </cell>
          <cell r="N149">
            <v>0</v>
          </cell>
          <cell r="O149">
            <v>0</v>
          </cell>
          <cell r="P149">
            <v>0</v>
          </cell>
          <cell r="Q149">
            <v>0</v>
          </cell>
          <cell r="R149">
            <v>0</v>
          </cell>
          <cell r="S149">
            <v>0</v>
          </cell>
          <cell r="T149">
            <v>0</v>
          </cell>
          <cell r="U149">
            <v>0</v>
          </cell>
          <cell r="V149">
            <v>0</v>
          </cell>
          <cell r="W149">
            <v>0</v>
          </cell>
          <cell r="X149">
            <v>0</v>
          </cell>
          <cell r="Y149">
            <v>0</v>
          </cell>
          <cell r="Z149">
            <v>0</v>
          </cell>
          <cell r="AA149">
            <v>0</v>
          </cell>
          <cell r="AB149">
            <v>0</v>
          </cell>
          <cell r="AC149">
            <v>0</v>
          </cell>
          <cell r="AD149">
            <v>0</v>
          </cell>
          <cell r="AE149">
            <v>0</v>
          </cell>
          <cell r="AF149">
            <v>0</v>
          </cell>
          <cell r="AG149">
            <v>0</v>
          </cell>
          <cell r="AH149">
            <v>0</v>
          </cell>
          <cell r="AI149">
            <v>0</v>
          </cell>
        </row>
        <row r="150">
          <cell r="B150" t="str">
            <v>50000594C</v>
          </cell>
          <cell r="C150" t="str">
            <v>GLASS REINF</v>
          </cell>
          <cell r="D150" t="str">
            <v>U100</v>
          </cell>
          <cell r="E150">
            <v>0</v>
          </cell>
          <cell r="F150">
            <v>0</v>
          </cell>
          <cell r="G150">
            <v>0</v>
          </cell>
          <cell r="H150">
            <v>0</v>
          </cell>
          <cell r="I150">
            <v>0</v>
          </cell>
          <cell r="J150">
            <v>0</v>
          </cell>
          <cell r="K150">
            <v>0</v>
          </cell>
          <cell r="L150">
            <v>0</v>
          </cell>
          <cell r="M150">
            <v>0</v>
          </cell>
          <cell r="N150">
            <v>0</v>
          </cell>
          <cell r="O150">
            <v>0</v>
          </cell>
          <cell r="P150">
            <v>0</v>
          </cell>
          <cell r="Q150">
            <v>0</v>
          </cell>
          <cell r="R150">
            <v>0</v>
          </cell>
          <cell r="S150">
            <v>0</v>
          </cell>
          <cell r="T150">
            <v>0</v>
          </cell>
          <cell r="U150">
            <v>0</v>
          </cell>
          <cell r="V150">
            <v>0</v>
          </cell>
          <cell r="W150">
            <v>0</v>
          </cell>
          <cell r="X150">
            <v>0</v>
          </cell>
          <cell r="Y150">
            <v>0</v>
          </cell>
          <cell r="Z150">
            <v>0</v>
          </cell>
          <cell r="AA150">
            <v>0</v>
          </cell>
          <cell r="AB150">
            <v>0</v>
          </cell>
          <cell r="AC150">
            <v>0</v>
          </cell>
          <cell r="AD150">
            <v>0</v>
          </cell>
          <cell r="AE150">
            <v>0</v>
          </cell>
          <cell r="AF150">
            <v>0</v>
          </cell>
          <cell r="AG150">
            <v>0</v>
          </cell>
          <cell r="AH150">
            <v>0</v>
          </cell>
          <cell r="AI150">
            <v>0</v>
          </cell>
        </row>
        <row r="151">
          <cell r="B151" t="str">
            <v>50006077A</v>
          </cell>
          <cell r="C151" t="str">
            <v>GLASS REINF</v>
          </cell>
          <cell r="D151" t="str">
            <v>UB</v>
          </cell>
          <cell r="E151">
            <v>0</v>
          </cell>
          <cell r="F151">
            <v>0</v>
          </cell>
          <cell r="G151">
            <v>0</v>
          </cell>
          <cell r="H151">
            <v>0</v>
          </cell>
          <cell r="I151">
            <v>0</v>
          </cell>
          <cell r="J151">
            <v>0</v>
          </cell>
          <cell r="K151">
            <v>0</v>
          </cell>
          <cell r="L151">
            <v>0</v>
          </cell>
          <cell r="M151">
            <v>0</v>
          </cell>
          <cell r="N151">
            <v>0</v>
          </cell>
          <cell r="O151">
            <v>0</v>
          </cell>
          <cell r="P151">
            <v>0</v>
          </cell>
          <cell r="Q151">
            <v>0</v>
          </cell>
          <cell r="R151">
            <v>0</v>
          </cell>
          <cell r="S151">
            <v>0</v>
          </cell>
          <cell r="T151">
            <v>0</v>
          </cell>
          <cell r="U151">
            <v>0</v>
          </cell>
          <cell r="V151">
            <v>0</v>
          </cell>
          <cell r="W151">
            <v>0</v>
          </cell>
          <cell r="X151">
            <v>0</v>
          </cell>
          <cell r="Y151">
            <v>0</v>
          </cell>
          <cell r="Z151">
            <v>0</v>
          </cell>
          <cell r="AA151">
            <v>0</v>
          </cell>
          <cell r="AB151">
            <v>0</v>
          </cell>
          <cell r="AC151">
            <v>0</v>
          </cell>
          <cell r="AD151">
            <v>0</v>
          </cell>
          <cell r="AE151">
            <v>0</v>
          </cell>
          <cell r="AF151">
            <v>0</v>
          </cell>
          <cell r="AG151">
            <v>0</v>
          </cell>
          <cell r="AH151">
            <v>0</v>
          </cell>
          <cell r="AI151">
            <v>0</v>
          </cell>
        </row>
        <row r="152">
          <cell r="B152" t="str">
            <v>50000220C</v>
          </cell>
          <cell r="C152" t="str">
            <v>GLASS REINF</v>
          </cell>
          <cell r="D152" t="str">
            <v>V200,B11</v>
          </cell>
          <cell r="E152">
            <v>0</v>
          </cell>
          <cell r="F152">
            <v>0</v>
          </cell>
          <cell r="G152">
            <v>0</v>
          </cell>
          <cell r="H152">
            <v>0</v>
          </cell>
          <cell r="I152">
            <v>0</v>
          </cell>
          <cell r="J152">
            <v>0</v>
          </cell>
          <cell r="K152">
            <v>0</v>
          </cell>
          <cell r="L152">
            <v>0</v>
          </cell>
          <cell r="M152">
            <v>0</v>
          </cell>
          <cell r="N152">
            <v>0</v>
          </cell>
          <cell r="O152">
            <v>0</v>
          </cell>
          <cell r="P152">
            <v>0</v>
          </cell>
          <cell r="Q152">
            <v>0</v>
          </cell>
          <cell r="R152">
            <v>0</v>
          </cell>
          <cell r="S152">
            <v>0</v>
          </cell>
          <cell r="T152">
            <v>0</v>
          </cell>
          <cell r="U152">
            <v>0</v>
          </cell>
          <cell r="V152">
            <v>0</v>
          </cell>
          <cell r="W152">
            <v>0</v>
          </cell>
          <cell r="X152">
            <v>0</v>
          </cell>
          <cell r="Y152">
            <v>0</v>
          </cell>
          <cell r="Z152">
            <v>0</v>
          </cell>
          <cell r="AA152">
            <v>0</v>
          </cell>
          <cell r="AB152">
            <v>0</v>
          </cell>
          <cell r="AC152">
            <v>0</v>
          </cell>
          <cell r="AD152">
            <v>0</v>
          </cell>
          <cell r="AE152">
            <v>0</v>
          </cell>
          <cell r="AF152">
            <v>0</v>
          </cell>
          <cell r="AG152">
            <v>0</v>
          </cell>
          <cell r="AH152">
            <v>0</v>
          </cell>
          <cell r="AI152">
            <v>0</v>
          </cell>
        </row>
        <row r="153">
          <cell r="B153" t="str">
            <v>50001029C</v>
          </cell>
          <cell r="C153" t="str">
            <v>GLASS REINF</v>
          </cell>
          <cell r="D153" t="str">
            <v>Y200</v>
          </cell>
          <cell r="E153">
            <v>0</v>
          </cell>
          <cell r="F153">
            <v>0</v>
          </cell>
          <cell r="G153">
            <v>0</v>
          </cell>
          <cell r="H153">
            <v>0</v>
          </cell>
          <cell r="I153">
            <v>0</v>
          </cell>
          <cell r="J153">
            <v>0</v>
          </cell>
          <cell r="K153">
            <v>0</v>
          </cell>
          <cell r="L153">
            <v>0</v>
          </cell>
          <cell r="M153">
            <v>0</v>
          </cell>
          <cell r="N153">
            <v>0</v>
          </cell>
          <cell r="O153">
            <v>0</v>
          </cell>
          <cell r="P153">
            <v>0</v>
          </cell>
          <cell r="Q153">
            <v>0</v>
          </cell>
          <cell r="R153">
            <v>0</v>
          </cell>
          <cell r="S153">
            <v>0</v>
          </cell>
          <cell r="T153">
            <v>0</v>
          </cell>
          <cell r="U153">
            <v>0</v>
          </cell>
          <cell r="V153">
            <v>0</v>
          </cell>
          <cell r="W153">
            <v>0</v>
          </cell>
          <cell r="X153">
            <v>0</v>
          </cell>
          <cell r="Y153">
            <v>0</v>
          </cell>
          <cell r="Z153">
            <v>0</v>
          </cell>
          <cell r="AA153">
            <v>0</v>
          </cell>
          <cell r="AB153">
            <v>0</v>
          </cell>
          <cell r="AC153">
            <v>0</v>
          </cell>
          <cell r="AD153">
            <v>0</v>
          </cell>
          <cell r="AE153">
            <v>0</v>
          </cell>
          <cell r="AF153">
            <v>0</v>
          </cell>
          <cell r="AG153">
            <v>0</v>
          </cell>
          <cell r="AH153">
            <v>0</v>
          </cell>
          <cell r="AI153">
            <v>0</v>
          </cell>
        </row>
        <row r="154">
          <cell r="B154" t="str">
            <v>50001061A</v>
          </cell>
          <cell r="C154" t="str">
            <v>CROSS REINFORCEMENT GLASS PANEL</v>
          </cell>
          <cell r="D154" t="str">
            <v>P32E</v>
          </cell>
          <cell r="E154">
            <v>0</v>
          </cell>
          <cell r="F154">
            <v>0</v>
          </cell>
          <cell r="G154">
            <v>0</v>
          </cell>
          <cell r="H154">
            <v>0</v>
          </cell>
          <cell r="I154">
            <v>0</v>
          </cell>
          <cell r="J154">
            <v>0</v>
          </cell>
          <cell r="K154">
            <v>0</v>
          </cell>
          <cell r="L154">
            <v>0</v>
          </cell>
          <cell r="M154">
            <v>0</v>
          </cell>
          <cell r="N154">
            <v>0</v>
          </cell>
          <cell r="O154">
            <v>0</v>
          </cell>
          <cell r="P154">
            <v>0</v>
          </cell>
          <cell r="Q154">
            <v>0</v>
          </cell>
          <cell r="R154">
            <v>0</v>
          </cell>
          <cell r="S154">
            <v>0</v>
          </cell>
          <cell r="T154">
            <v>0</v>
          </cell>
          <cell r="U154">
            <v>0</v>
          </cell>
          <cell r="V154">
            <v>0</v>
          </cell>
          <cell r="W154">
            <v>0</v>
          </cell>
          <cell r="X154">
            <v>0</v>
          </cell>
          <cell r="Y154">
            <v>0</v>
          </cell>
          <cell r="Z154">
            <v>0</v>
          </cell>
          <cell r="AA154">
            <v>0</v>
          </cell>
          <cell r="AB154">
            <v>0</v>
          </cell>
          <cell r="AC154">
            <v>0</v>
          </cell>
          <cell r="AD154">
            <v>0</v>
          </cell>
          <cell r="AE154">
            <v>0</v>
          </cell>
          <cell r="AF154">
            <v>0</v>
          </cell>
          <cell r="AG154">
            <v>0</v>
          </cell>
          <cell r="AH154">
            <v>0</v>
          </cell>
          <cell r="AI154">
            <v>0</v>
          </cell>
        </row>
        <row r="155">
          <cell r="B155" t="str">
            <v>50001059E</v>
          </cell>
          <cell r="C155" t="str">
            <v>GLASS REINFORCEMENT LH</v>
          </cell>
          <cell r="D155" t="str">
            <v>P32E</v>
          </cell>
          <cell r="E155">
            <v>0</v>
          </cell>
          <cell r="F155">
            <v>0</v>
          </cell>
          <cell r="G155">
            <v>0</v>
          </cell>
          <cell r="H155">
            <v>0</v>
          </cell>
          <cell r="I155">
            <v>0</v>
          </cell>
          <cell r="J155">
            <v>0</v>
          </cell>
          <cell r="K155">
            <v>0</v>
          </cell>
          <cell r="L155">
            <v>0</v>
          </cell>
          <cell r="M155">
            <v>0</v>
          </cell>
          <cell r="N155">
            <v>0</v>
          </cell>
          <cell r="O155">
            <v>0</v>
          </cell>
          <cell r="P155">
            <v>0</v>
          </cell>
          <cell r="Q155">
            <v>0</v>
          </cell>
          <cell r="R155">
            <v>0</v>
          </cell>
          <cell r="S155">
            <v>0</v>
          </cell>
          <cell r="T155">
            <v>0</v>
          </cell>
          <cell r="U155">
            <v>0</v>
          </cell>
          <cell r="V155">
            <v>0</v>
          </cell>
          <cell r="W155">
            <v>0</v>
          </cell>
          <cell r="X155">
            <v>0</v>
          </cell>
          <cell r="Y155">
            <v>0</v>
          </cell>
          <cell r="Z155">
            <v>0</v>
          </cell>
          <cell r="AA155">
            <v>0</v>
          </cell>
          <cell r="AB155">
            <v>0</v>
          </cell>
          <cell r="AC155">
            <v>0</v>
          </cell>
          <cell r="AD155">
            <v>0</v>
          </cell>
          <cell r="AE155">
            <v>0</v>
          </cell>
          <cell r="AF155">
            <v>0</v>
          </cell>
          <cell r="AG155">
            <v>0</v>
          </cell>
          <cell r="AH155">
            <v>0</v>
          </cell>
          <cell r="AI155">
            <v>0</v>
          </cell>
        </row>
        <row r="156">
          <cell r="B156" t="str">
            <v>50001060E</v>
          </cell>
          <cell r="C156" t="str">
            <v>GLASS REINFORCEMENT RH</v>
          </cell>
          <cell r="D156" t="str">
            <v>P32E</v>
          </cell>
          <cell r="E156">
            <v>0</v>
          </cell>
          <cell r="F156">
            <v>0</v>
          </cell>
          <cell r="G156">
            <v>0</v>
          </cell>
          <cell r="H156">
            <v>0</v>
          </cell>
          <cell r="I156">
            <v>0</v>
          </cell>
          <cell r="J156">
            <v>0</v>
          </cell>
          <cell r="K156">
            <v>0</v>
          </cell>
          <cell r="L156">
            <v>0</v>
          </cell>
          <cell r="M156">
            <v>0</v>
          </cell>
          <cell r="N156">
            <v>0</v>
          </cell>
          <cell r="O156">
            <v>0</v>
          </cell>
          <cell r="P156">
            <v>0</v>
          </cell>
          <cell r="Q156">
            <v>0</v>
          </cell>
          <cell r="R156">
            <v>0</v>
          </cell>
          <cell r="S156">
            <v>0</v>
          </cell>
          <cell r="T156">
            <v>0</v>
          </cell>
          <cell r="U156">
            <v>0</v>
          </cell>
          <cell r="V156">
            <v>0</v>
          </cell>
          <cell r="W156">
            <v>0</v>
          </cell>
          <cell r="X156">
            <v>0</v>
          </cell>
          <cell r="Y156">
            <v>0</v>
          </cell>
          <cell r="Z156">
            <v>0</v>
          </cell>
          <cell r="AA156">
            <v>0</v>
          </cell>
          <cell r="AB156">
            <v>0</v>
          </cell>
          <cell r="AC156">
            <v>0</v>
          </cell>
          <cell r="AD156">
            <v>0</v>
          </cell>
          <cell r="AE156">
            <v>0</v>
          </cell>
          <cell r="AF156">
            <v>0</v>
          </cell>
          <cell r="AG156">
            <v>0</v>
          </cell>
          <cell r="AH156">
            <v>0</v>
          </cell>
          <cell r="AI156">
            <v>0</v>
          </cell>
        </row>
        <row r="157">
          <cell r="B157" t="str">
            <v>50007484B</v>
          </cell>
          <cell r="C157" t="str">
            <v>GLASS REINFORCEMENT ASSY</v>
          </cell>
          <cell r="D157" t="str">
            <v>DH</v>
          </cell>
          <cell r="E157">
            <v>0</v>
          </cell>
          <cell r="F157">
            <v>0</v>
          </cell>
          <cell r="G157">
            <v>0</v>
          </cell>
          <cell r="H157">
            <v>0</v>
          </cell>
          <cell r="I157">
            <v>0</v>
          </cell>
          <cell r="J157">
            <v>0</v>
          </cell>
          <cell r="K157">
            <v>0</v>
          </cell>
          <cell r="L157">
            <v>0</v>
          </cell>
          <cell r="M157">
            <v>0</v>
          </cell>
          <cell r="N157">
            <v>0</v>
          </cell>
          <cell r="O157">
            <v>0</v>
          </cell>
          <cell r="P157">
            <v>0</v>
          </cell>
          <cell r="Q157">
            <v>0</v>
          </cell>
          <cell r="R157">
            <v>0</v>
          </cell>
          <cell r="S157">
            <v>0</v>
          </cell>
          <cell r="T157">
            <v>0</v>
          </cell>
          <cell r="U157">
            <v>0</v>
          </cell>
          <cell r="V157">
            <v>0</v>
          </cell>
          <cell r="W157">
            <v>0</v>
          </cell>
          <cell r="X157">
            <v>0</v>
          </cell>
          <cell r="Y157">
            <v>0</v>
          </cell>
          <cell r="Z157">
            <v>0</v>
          </cell>
          <cell r="AA157">
            <v>0</v>
          </cell>
          <cell r="AB157">
            <v>0</v>
          </cell>
          <cell r="AC157">
            <v>0</v>
          </cell>
          <cell r="AD157">
            <v>0</v>
          </cell>
          <cell r="AE157">
            <v>0</v>
          </cell>
          <cell r="AF157">
            <v>0</v>
          </cell>
          <cell r="AG157">
            <v>0</v>
          </cell>
          <cell r="AH157">
            <v>0</v>
          </cell>
          <cell r="AI157">
            <v>0</v>
          </cell>
        </row>
        <row r="158">
          <cell r="B158" t="str">
            <v>50006837B</v>
          </cell>
          <cell r="C158" t="str">
            <v>Side Glass Reinf. LH</v>
          </cell>
          <cell r="D158" t="str">
            <v>GD</v>
          </cell>
          <cell r="E158">
            <v>0</v>
          </cell>
          <cell r="F158">
            <v>0</v>
          </cell>
          <cell r="G158">
            <v>0</v>
          </cell>
          <cell r="H158">
            <v>0</v>
          </cell>
          <cell r="I158">
            <v>0</v>
          </cell>
          <cell r="J158">
            <v>0</v>
          </cell>
          <cell r="K158">
            <v>0</v>
          </cell>
          <cell r="L158">
            <v>0</v>
          </cell>
          <cell r="M158">
            <v>0</v>
          </cell>
          <cell r="N158">
            <v>0</v>
          </cell>
          <cell r="O158">
            <v>0</v>
          </cell>
          <cell r="P158">
            <v>0</v>
          </cell>
          <cell r="Q158">
            <v>0</v>
          </cell>
          <cell r="R158">
            <v>0</v>
          </cell>
          <cell r="S158">
            <v>0</v>
          </cell>
          <cell r="T158">
            <v>0</v>
          </cell>
          <cell r="U158">
            <v>0</v>
          </cell>
          <cell r="V158">
            <v>0</v>
          </cell>
          <cell r="W158">
            <v>0</v>
          </cell>
          <cell r="X158">
            <v>0</v>
          </cell>
          <cell r="Y158">
            <v>0</v>
          </cell>
          <cell r="Z158">
            <v>0</v>
          </cell>
          <cell r="AA158">
            <v>0</v>
          </cell>
          <cell r="AB158">
            <v>0</v>
          </cell>
          <cell r="AC158">
            <v>0</v>
          </cell>
          <cell r="AD158">
            <v>0</v>
          </cell>
          <cell r="AE158">
            <v>0</v>
          </cell>
          <cell r="AF158">
            <v>0</v>
          </cell>
          <cell r="AG158">
            <v>0</v>
          </cell>
          <cell r="AH158">
            <v>0</v>
          </cell>
          <cell r="AI158">
            <v>0</v>
          </cell>
        </row>
        <row r="159">
          <cell r="B159" t="str">
            <v>50006838B</v>
          </cell>
          <cell r="C159" t="str">
            <v>Side Glass Reinf. RH</v>
          </cell>
          <cell r="D159" t="str">
            <v>GD</v>
          </cell>
          <cell r="E159">
            <v>0</v>
          </cell>
          <cell r="F159">
            <v>0</v>
          </cell>
          <cell r="G159">
            <v>0</v>
          </cell>
          <cell r="H159">
            <v>0</v>
          </cell>
          <cell r="I159">
            <v>0</v>
          </cell>
          <cell r="J159">
            <v>0</v>
          </cell>
          <cell r="K159">
            <v>0</v>
          </cell>
          <cell r="L159">
            <v>0</v>
          </cell>
          <cell r="M159">
            <v>0</v>
          </cell>
          <cell r="N159">
            <v>0</v>
          </cell>
          <cell r="O159">
            <v>0</v>
          </cell>
          <cell r="P159">
            <v>0</v>
          </cell>
          <cell r="Q159">
            <v>0</v>
          </cell>
          <cell r="R159">
            <v>0</v>
          </cell>
          <cell r="S159">
            <v>0</v>
          </cell>
          <cell r="T159">
            <v>0</v>
          </cell>
          <cell r="U159">
            <v>0</v>
          </cell>
          <cell r="V159">
            <v>0</v>
          </cell>
          <cell r="W159">
            <v>0</v>
          </cell>
          <cell r="X159">
            <v>0</v>
          </cell>
          <cell r="Y159">
            <v>0</v>
          </cell>
          <cell r="Z159">
            <v>0</v>
          </cell>
          <cell r="AA159">
            <v>0</v>
          </cell>
          <cell r="AB159">
            <v>0</v>
          </cell>
          <cell r="AC159">
            <v>0</v>
          </cell>
          <cell r="AD159">
            <v>0</v>
          </cell>
          <cell r="AE159">
            <v>0</v>
          </cell>
          <cell r="AF159">
            <v>0</v>
          </cell>
          <cell r="AG159">
            <v>0</v>
          </cell>
          <cell r="AH159">
            <v>0</v>
          </cell>
          <cell r="AI159">
            <v>0</v>
          </cell>
        </row>
        <row r="160">
          <cell r="B160">
            <v>50007062</v>
          </cell>
          <cell r="C160" t="str">
            <v>LOCATOR COVER LH</v>
          </cell>
          <cell r="D160" t="str">
            <v>GD</v>
          </cell>
          <cell r="E160">
            <v>0</v>
          </cell>
          <cell r="F160">
            <v>0</v>
          </cell>
          <cell r="G160">
            <v>0</v>
          </cell>
          <cell r="H160">
            <v>0</v>
          </cell>
          <cell r="I160">
            <v>0</v>
          </cell>
          <cell r="J160">
            <v>0</v>
          </cell>
          <cell r="K160">
            <v>0</v>
          </cell>
          <cell r="L160">
            <v>0</v>
          </cell>
          <cell r="M160">
            <v>0</v>
          </cell>
          <cell r="N160">
            <v>0</v>
          </cell>
          <cell r="O160">
            <v>0</v>
          </cell>
          <cell r="P160">
            <v>0</v>
          </cell>
          <cell r="Q160">
            <v>0</v>
          </cell>
          <cell r="R160">
            <v>0</v>
          </cell>
          <cell r="S160">
            <v>0</v>
          </cell>
          <cell r="T160">
            <v>0</v>
          </cell>
          <cell r="U160">
            <v>0</v>
          </cell>
          <cell r="V160">
            <v>0</v>
          </cell>
          <cell r="W160">
            <v>0</v>
          </cell>
          <cell r="X160">
            <v>0</v>
          </cell>
          <cell r="Y160">
            <v>0</v>
          </cell>
          <cell r="Z160">
            <v>0</v>
          </cell>
          <cell r="AA160">
            <v>0</v>
          </cell>
          <cell r="AB160">
            <v>0</v>
          </cell>
          <cell r="AC160">
            <v>0</v>
          </cell>
          <cell r="AD160">
            <v>0</v>
          </cell>
          <cell r="AE160">
            <v>0</v>
          </cell>
          <cell r="AF160">
            <v>0</v>
          </cell>
          <cell r="AG160">
            <v>0</v>
          </cell>
          <cell r="AH160">
            <v>0</v>
          </cell>
          <cell r="AI160">
            <v>0</v>
          </cell>
        </row>
        <row r="161">
          <cell r="B161">
            <v>50007063</v>
          </cell>
          <cell r="C161" t="str">
            <v>LOCATOR COVER RH</v>
          </cell>
          <cell r="D161" t="str">
            <v>GD</v>
          </cell>
          <cell r="E161">
            <v>0</v>
          </cell>
          <cell r="F161">
            <v>0</v>
          </cell>
          <cell r="G161">
            <v>0</v>
          </cell>
          <cell r="H161">
            <v>0</v>
          </cell>
          <cell r="I161">
            <v>0</v>
          </cell>
          <cell r="J161">
            <v>0</v>
          </cell>
          <cell r="K161">
            <v>0</v>
          </cell>
          <cell r="L161">
            <v>0</v>
          </cell>
          <cell r="M161">
            <v>0</v>
          </cell>
          <cell r="N161">
            <v>0</v>
          </cell>
          <cell r="O161">
            <v>0</v>
          </cell>
          <cell r="P161">
            <v>0</v>
          </cell>
          <cell r="Q161">
            <v>0</v>
          </cell>
          <cell r="R161">
            <v>0</v>
          </cell>
          <cell r="S161">
            <v>0</v>
          </cell>
          <cell r="T161">
            <v>0</v>
          </cell>
          <cell r="U161">
            <v>0</v>
          </cell>
          <cell r="V161">
            <v>0</v>
          </cell>
          <cell r="W161">
            <v>0</v>
          </cell>
          <cell r="X161">
            <v>0</v>
          </cell>
          <cell r="Y161">
            <v>0</v>
          </cell>
          <cell r="Z161">
            <v>0</v>
          </cell>
          <cell r="AA161">
            <v>0</v>
          </cell>
          <cell r="AB161">
            <v>0</v>
          </cell>
          <cell r="AC161">
            <v>0</v>
          </cell>
          <cell r="AD161">
            <v>0</v>
          </cell>
          <cell r="AE161">
            <v>0</v>
          </cell>
          <cell r="AF161">
            <v>0</v>
          </cell>
          <cell r="AG161">
            <v>0</v>
          </cell>
          <cell r="AH161">
            <v>0</v>
          </cell>
          <cell r="AI161">
            <v>0</v>
          </cell>
        </row>
      </sheetData>
      <sheetData sheetId="26"/>
      <sheetData sheetId="27"/>
      <sheetData sheetId="28"/>
      <sheetData sheetId="29"/>
      <sheetData sheetId="30"/>
      <sheetData sheetId="31"/>
    </sheetDataSet>
  </externalBook>
</externalLink>
</file>

<file path=xl/externalLinks/externalLink78.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xxl21:alternateUrls>
      <xxl21:absoluteUrl r:id="rId2"/>
    </xxl21:alternateUrls>
    <sheetNames>
      <sheetName val="1월 다인 납품내역서"/>
      <sheetName val="0103"/>
      <sheetName val="0106"/>
      <sheetName val="0107"/>
      <sheetName val="0109"/>
      <sheetName val="0110"/>
      <sheetName val="0113"/>
    </sheetNames>
    <sheetDataSet>
      <sheetData sheetId="0">
        <row r="1">
          <cell r="A1" t="str">
            <v>2025-01</v>
          </cell>
        </row>
        <row r="3">
          <cell r="C3" t="str">
            <v>MBR RR NO1 LWR _ 비방청</v>
          </cell>
          <cell r="D3" t="str">
            <v>N3</v>
          </cell>
        </row>
        <row r="4">
          <cell r="C4" t="str">
            <v>MBR RR NO1 LWR _ 방청</v>
          </cell>
          <cell r="D4" t="str">
            <v>N3</v>
          </cell>
        </row>
      </sheetData>
      <sheetData sheetId="1" refreshError="1"/>
      <sheetData sheetId="2" refreshError="1"/>
      <sheetData sheetId="3" refreshError="1"/>
      <sheetData sheetId="4" refreshError="1"/>
      <sheetData sheetId="5" refreshError="1"/>
      <sheetData sheetId="6" refreshError="1"/>
    </sheetDataSet>
  </externalBook>
</externalLink>
</file>

<file path=xl/externalLinks/externalLink79.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xxl21:alternateUrls>
      <xxl21:absoluteUrl r:id="rId2"/>
    </xxl21:alternateUrls>
    <sheetNames>
      <sheetName val="양식"/>
      <sheetName val="납품내역서"/>
      <sheetName val="Sheet1"/>
    </sheetNames>
    <sheetDataSet>
      <sheetData sheetId="0"/>
      <sheetData sheetId="1">
        <row r="3">
          <cell r="B3" t="str">
            <v>503777-1000</v>
          </cell>
          <cell r="C3" t="str">
            <v>MBR RR NO1 LWR _ 비방청</v>
          </cell>
          <cell r="D3" t="str">
            <v>N3</v>
          </cell>
          <cell r="K3">
            <v>460</v>
          </cell>
          <cell r="AG3">
            <v>500</v>
          </cell>
        </row>
        <row r="4">
          <cell r="B4" t="str">
            <v>502777-1000</v>
          </cell>
          <cell r="C4" t="str">
            <v>MBR RR NO1 UPPER _ 비방청</v>
          </cell>
          <cell r="D4" t="str">
            <v>N3</v>
          </cell>
          <cell r="K4">
            <v>700</v>
          </cell>
          <cell r="AG4">
            <v>500</v>
          </cell>
        </row>
        <row r="5">
          <cell r="B5" t="str">
            <v>504777-1000</v>
          </cell>
          <cell r="C5" t="str">
            <v>MBR RR SIDE UPR LH _ 비방청</v>
          </cell>
          <cell r="D5" t="str">
            <v>N3</v>
          </cell>
          <cell r="AD5">
            <v>93</v>
          </cell>
          <cell r="AF5">
            <v>584</v>
          </cell>
        </row>
        <row r="6">
          <cell r="B6" t="str">
            <v>504778-1000</v>
          </cell>
          <cell r="C6" t="str">
            <v>MBR RR SIDE UPR RH _ 비방청</v>
          </cell>
          <cell r="D6" t="str">
            <v>N3</v>
          </cell>
          <cell r="AD6">
            <v>93</v>
          </cell>
          <cell r="AF6">
            <v>584</v>
          </cell>
        </row>
        <row r="7">
          <cell r="B7" t="str">
            <v>503666-1000</v>
          </cell>
          <cell r="C7" t="str">
            <v>MBR RR NO1 LWR _ 방청</v>
          </cell>
          <cell r="D7" t="str">
            <v>N3</v>
          </cell>
          <cell r="E7">
            <v>2330</v>
          </cell>
          <cell r="K7">
            <v>2425</v>
          </cell>
          <cell r="P7">
            <v>2960</v>
          </cell>
          <cell r="R7">
            <v>1280</v>
          </cell>
          <cell r="T7">
            <v>1518</v>
          </cell>
          <cell r="X7">
            <v>2090</v>
          </cell>
          <cell r="Y7">
            <v>1310</v>
          </cell>
          <cell r="Z7">
            <v>1844</v>
          </cell>
          <cell r="AA7">
            <v>2572</v>
          </cell>
          <cell r="AD7">
            <v>1250</v>
          </cell>
          <cell r="AE7">
            <v>1950</v>
          </cell>
          <cell r="AF7">
            <v>400</v>
          </cell>
        </row>
        <row r="8">
          <cell r="B8" t="str">
            <v>502666-1000</v>
          </cell>
          <cell r="C8" t="str">
            <v>MBR RR NO1 UPPER _ 방청</v>
          </cell>
          <cell r="D8" t="str">
            <v>N3</v>
          </cell>
          <cell r="E8">
            <v>1846</v>
          </cell>
          <cell r="M8">
            <v>3004</v>
          </cell>
          <cell r="P8">
            <v>2448</v>
          </cell>
          <cell r="Q8">
            <v>700</v>
          </cell>
          <cell r="R8">
            <v>1050</v>
          </cell>
          <cell r="T8">
            <v>2000</v>
          </cell>
          <cell r="X8">
            <v>1500</v>
          </cell>
          <cell r="Y8">
            <v>1512</v>
          </cell>
          <cell r="Z8">
            <v>1960</v>
          </cell>
          <cell r="AA8">
            <v>2721</v>
          </cell>
          <cell r="AD8">
            <v>1370</v>
          </cell>
          <cell r="AE8">
            <v>1500</v>
          </cell>
          <cell r="AF8">
            <v>1420</v>
          </cell>
        </row>
        <row r="9">
          <cell r="B9" t="str">
            <v>504666-1000</v>
          </cell>
          <cell r="C9" t="str">
            <v>MBR RR SIDE UPR LH _ 방청</v>
          </cell>
          <cell r="D9" t="str">
            <v>N3</v>
          </cell>
          <cell r="E9">
            <v>859</v>
          </cell>
          <cell r="K9">
            <v>1200</v>
          </cell>
          <cell r="L9">
            <v>1575</v>
          </cell>
          <cell r="N9">
            <v>1450</v>
          </cell>
          <cell r="O9">
            <v>-250</v>
          </cell>
          <cell r="P9">
            <v>600</v>
          </cell>
          <cell r="Q9">
            <v>2600</v>
          </cell>
          <cell r="R9">
            <v>1015</v>
          </cell>
          <cell r="T9">
            <v>3187</v>
          </cell>
          <cell r="X9">
            <v>1526</v>
          </cell>
          <cell r="Y9">
            <v>2347</v>
          </cell>
          <cell r="Z9">
            <v>2100</v>
          </cell>
          <cell r="AA9">
            <v>400</v>
          </cell>
          <cell r="AD9">
            <v>2000</v>
          </cell>
          <cell r="AE9">
            <v>1650</v>
          </cell>
          <cell r="AF9">
            <v>1586</v>
          </cell>
        </row>
        <row r="10">
          <cell r="B10" t="str">
            <v>504667-1000</v>
          </cell>
          <cell r="C10" t="str">
            <v>MBR RR SIDE UPR RH _ 방청</v>
          </cell>
          <cell r="D10" t="str">
            <v>N3</v>
          </cell>
          <cell r="E10">
            <v>859</v>
          </cell>
          <cell r="K10">
            <v>1200</v>
          </cell>
          <cell r="L10">
            <v>1575</v>
          </cell>
          <cell r="M10">
            <v>800</v>
          </cell>
          <cell r="N10">
            <v>1450</v>
          </cell>
          <cell r="O10">
            <v>-1566</v>
          </cell>
          <cell r="P10">
            <v>600</v>
          </cell>
          <cell r="Q10">
            <v>2600</v>
          </cell>
          <cell r="R10">
            <v>1015</v>
          </cell>
          <cell r="T10">
            <v>3187</v>
          </cell>
          <cell r="X10">
            <v>1526</v>
          </cell>
          <cell r="Y10">
            <v>2347</v>
          </cell>
          <cell r="Z10">
            <v>2100</v>
          </cell>
          <cell r="AA10">
            <v>1300</v>
          </cell>
          <cell r="AC10">
            <v>-1725</v>
          </cell>
          <cell r="AD10">
            <v>2000</v>
          </cell>
          <cell r="AE10">
            <v>1650</v>
          </cell>
          <cell r="AF10">
            <v>1586</v>
          </cell>
        </row>
      </sheetData>
      <sheetData sheetId="2"/>
    </sheetDataSet>
  </externalBook>
</externalLink>
</file>

<file path=xl/theme/theme1.xml><?xml version="1.0" encoding="utf-8"?>
<a:theme xmlns:a="http://schemas.openxmlformats.org/drawingml/2006/main" name="Office 테마">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_rels/sheet3.xml.rels><?xml version="1.0" encoding="UTF-8" standalone="yes"?>
<Relationships xmlns="http://schemas.openxmlformats.org/package/2006/relationships"><Relationship Id="rId2" Type="http://schemas.openxmlformats.org/officeDocument/2006/relationships/vmlDrawing" Target="../drawings/vmlDrawing1.vml"/><Relationship Id="rId1" Type="http://schemas.openxmlformats.org/officeDocument/2006/relationships/drawing" Target="../drawings/drawing1.xml"/></Relationships>
</file>

<file path=xl/worksheets/_rels/sheet4.xml.rels><?xml version="1.0" encoding="UTF-8" standalone="yes"?>
<Relationships xmlns="http://schemas.openxmlformats.org/package/2006/relationships"><Relationship Id="rId2" Type="http://schemas.openxmlformats.org/officeDocument/2006/relationships/drawing" Target="../drawings/drawing2.xml"/><Relationship Id="rId1" Type="http://schemas.openxmlformats.org/officeDocument/2006/relationships/printerSettings" Target="../printerSettings/printerSettings2.bin"/></Relationships>
</file>

<file path=xl/worksheets/_rels/sheet6.xml.rels><?xml version="1.0" encoding="UTF-8" standalone="yes"?>
<Relationships xmlns="http://schemas.openxmlformats.org/package/2006/relationships"><Relationship Id="rId2" Type="http://schemas.openxmlformats.org/officeDocument/2006/relationships/drawing" Target="../drawings/drawing3.xml"/><Relationship Id="rId1" Type="http://schemas.openxmlformats.org/officeDocument/2006/relationships/printerSettings" Target="../printerSettings/printerSettings3.bin"/></Relationships>
</file>

<file path=xl/worksheets/_rels/sheet7.xml.rels><?xml version="1.0" encoding="UTF-8" standalone="yes"?>
<Relationships xmlns="http://schemas.openxmlformats.org/package/2006/relationships"><Relationship Id="rId1" Type="http://schemas.openxmlformats.org/officeDocument/2006/relationships/printerSettings" Target="../printerSettings/printerSettings4.bin"/></Relationships>
</file>

<file path=xl/worksheets/_rels/sheet8.xml.rels><?xml version="1.0" encoding="UTF-8" standalone="yes"?>
<Relationships xmlns="http://schemas.openxmlformats.org/package/2006/relationships"><Relationship Id="rId1" Type="http://schemas.openxmlformats.org/officeDocument/2006/relationships/printerSettings" Target="../printerSettings/printerSettings5.bin"/></Relationships>
</file>

<file path=xl/worksheets/_rels/sheet9.xml.rels><?xml version="1.0" encoding="UTF-8" standalone="yes"?>
<Relationships xmlns="http://schemas.openxmlformats.org/package/2006/relationships"><Relationship Id="rId1" Type="http://schemas.openxmlformats.org/officeDocument/2006/relationships/printerSettings" Target="../printerSettings/printerSettings6.bin"/></Relationships>
</file>

<file path=xl/worksheets/_rels/sheet11.xml.rels><?xml version="1.0" encoding="UTF-8" standalone="yes"?>
<Relationships xmlns="http://schemas.openxmlformats.org/package/2006/relationships"><Relationship Id="rId1" Type="http://schemas.openxmlformats.org/officeDocument/2006/relationships/printerSettings" Target="../printerSettings/printerSettings7.bin"/></Relationships>
</file>

<file path=xl/worksheets/_rels/sheet12.xml.rels><?xml version="1.0" encoding="UTF-8" standalone="yes"?>
<Relationships xmlns="http://schemas.openxmlformats.org/package/2006/relationships"><Relationship Id="rId1" Type="http://schemas.openxmlformats.org/officeDocument/2006/relationships/printerSettings" Target="../printerSettings/printerSettings8.bin"/></Relationships>
</file>

<file path=xl/worksheets/_rels/sheet14.xml.rels><?xml version="1.0" encoding="UTF-8" standalone="yes"?>
<Relationships xmlns="http://schemas.openxmlformats.org/package/2006/relationships"><Relationship Id="rId2" Type="http://schemas.openxmlformats.org/officeDocument/2006/relationships/drawing" Target="../drawings/drawing4.xml"/><Relationship Id="rId1" Type="http://schemas.openxmlformats.org/officeDocument/2006/relationships/printerSettings" Target="../printerSettings/printerSettings9.bin"/></Relationships>
</file>

<file path=xl/worksheets/_rels/sheet15.xml.rels><?xml version="1.0" encoding="UTF-8" standalone="yes"?>
<Relationships xmlns="http://schemas.openxmlformats.org/package/2006/relationships"><Relationship Id="rId3" Type="http://schemas.openxmlformats.org/officeDocument/2006/relationships/comments" Target="../comments1.xml"/><Relationship Id="rId2" Type="http://schemas.openxmlformats.org/officeDocument/2006/relationships/vmlDrawing" Target="../drawings/vmlDrawing2.vml"/><Relationship Id="rId1" Type="http://schemas.openxmlformats.org/officeDocument/2006/relationships/printerSettings" Target="../printerSettings/printerSettings10.bin"/></Relationships>
</file>

<file path=xl/worksheets/_rels/sheet16.xml.rels><?xml version="1.0" encoding="UTF-8" standalone="yes"?>
<Relationships xmlns="http://schemas.openxmlformats.org/package/2006/relationships"><Relationship Id="rId1" Type="http://schemas.openxmlformats.org/officeDocument/2006/relationships/printerSettings" Target="../printerSettings/printerSettings11.bin"/></Relationships>
</file>

<file path=xl/worksheets/_rels/sheet17.xml.rels><?xml version="1.0" encoding="UTF-8" standalone="yes"?>
<Relationships xmlns="http://schemas.openxmlformats.org/package/2006/relationships"><Relationship Id="rId3" Type="http://schemas.openxmlformats.org/officeDocument/2006/relationships/comments" Target="../comments2.xml"/><Relationship Id="rId2" Type="http://schemas.openxmlformats.org/officeDocument/2006/relationships/vmlDrawing" Target="../drawings/vmlDrawing3.vml"/><Relationship Id="rId1" Type="http://schemas.openxmlformats.org/officeDocument/2006/relationships/printerSettings" Target="../printerSettings/printerSettings12.bin"/></Relationships>
</file>

<file path=xl/worksheets/_rels/sheet18.xml.rels><?xml version="1.0" encoding="UTF-8" standalone="yes"?>
<Relationships xmlns="http://schemas.openxmlformats.org/package/2006/relationships"><Relationship Id="rId1" Type="http://schemas.openxmlformats.org/officeDocument/2006/relationships/printerSettings" Target="../printerSettings/printerSettings13.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D43802A-FB9D-4260-9E8E-73D5E526A200}">
  <sheetPr>
    <tabColor rgb="FF00FFFF"/>
    <pageSetUpPr fitToPage="1"/>
  </sheetPr>
  <dimension ref="A1:EB89"/>
  <sheetViews>
    <sheetView tabSelected="1" zoomScale="70" zoomScaleNormal="70" workbookViewId="0">
      <pane xSplit="3" ySplit="7" topLeftCell="BN8" activePane="bottomRight" state="frozen"/>
      <selection pane="topRight" activeCell="E1" sqref="E1"/>
      <selection pane="bottomLeft" activeCell="A5" sqref="A5"/>
      <selection pane="bottomRight" activeCell="CD8" sqref="CD8:CD10"/>
    </sheetView>
  </sheetViews>
  <sheetFormatPr defaultRowHeight="13.5"/>
  <cols>
    <col min="1" max="1" width="9.5" style="253" hidden="1" customWidth="1"/>
    <col min="2" max="2" width="11.625" style="253" customWidth="1"/>
    <col min="3" max="3" width="9" style="253"/>
    <col min="4" max="4" width="15.375" style="258" bestFit="1" customWidth="1"/>
    <col min="5" max="6" width="16.125" style="253" bestFit="1" customWidth="1"/>
    <col min="7" max="8" width="16.875" style="253" bestFit="1" customWidth="1"/>
    <col min="9" max="11" width="15.625" style="255" customWidth="1"/>
    <col min="12" max="132" width="15.625" style="253" customWidth="1"/>
    <col min="133" max="16384" width="9" style="253"/>
  </cols>
  <sheetData>
    <row r="1" spans="1:132" ht="32.25">
      <c r="B1" s="281" t="s">
        <v>1369</v>
      </c>
      <c r="C1" s="250"/>
      <c r="D1" s="251"/>
      <c r="E1" s="250"/>
      <c r="F1" s="250"/>
      <c r="G1" s="250"/>
      <c r="H1" s="250"/>
      <c r="I1" s="252"/>
      <c r="J1" s="252"/>
      <c r="K1" s="260"/>
      <c r="L1" s="250"/>
    </row>
    <row r="2" spans="1:132" ht="6" customHeight="1">
      <c r="B2" s="254"/>
      <c r="C2" s="250"/>
      <c r="D2" s="251"/>
      <c r="E2" s="250"/>
      <c r="F2" s="250"/>
      <c r="G2" s="250"/>
      <c r="H2" s="250"/>
      <c r="I2" s="252"/>
      <c r="J2" s="252"/>
      <c r="K2" s="252"/>
      <c r="L2" s="250"/>
    </row>
    <row r="3" spans="1:132" ht="3.75" customHeight="1">
      <c r="B3" s="282"/>
      <c r="C3" s="283"/>
      <c r="D3" s="284"/>
      <c r="E3" s="283"/>
      <c r="F3" s="283"/>
      <c r="G3" s="283"/>
      <c r="H3" s="283"/>
      <c r="I3" s="285"/>
      <c r="J3" s="285"/>
      <c r="K3" s="285"/>
      <c r="L3" s="283"/>
      <c r="M3" s="285"/>
      <c r="N3" s="285"/>
      <c r="O3" s="285"/>
      <c r="P3" s="283"/>
      <c r="Q3" s="285"/>
      <c r="R3" s="285"/>
      <c r="S3" s="285"/>
      <c r="T3" s="283"/>
      <c r="U3" s="285"/>
      <c r="V3" s="285"/>
      <c r="W3" s="285"/>
      <c r="X3" s="283"/>
      <c r="Y3" s="285"/>
      <c r="Z3" s="285"/>
      <c r="AA3" s="285"/>
      <c r="AB3" s="283"/>
      <c r="AC3" s="285"/>
      <c r="AD3" s="285"/>
      <c r="AE3" s="285"/>
      <c r="AF3" s="283"/>
      <c r="AG3" s="285"/>
      <c r="AH3" s="285"/>
      <c r="AI3" s="285"/>
      <c r="AJ3" s="283"/>
      <c r="AK3" s="285"/>
      <c r="AL3" s="285"/>
      <c r="AM3" s="285"/>
      <c r="AN3" s="283"/>
      <c r="AO3" s="285"/>
      <c r="AP3" s="285"/>
      <c r="AQ3" s="285"/>
      <c r="AR3" s="283"/>
      <c r="AS3" s="285"/>
      <c r="AT3" s="285"/>
      <c r="AU3" s="285"/>
      <c r="AV3" s="283"/>
      <c r="AW3" s="285"/>
      <c r="AX3" s="285"/>
      <c r="AY3" s="285"/>
      <c r="AZ3" s="283"/>
      <c r="BA3" s="285"/>
      <c r="BB3" s="285"/>
      <c r="BC3" s="285"/>
      <c r="BD3" s="283"/>
      <c r="BE3" s="285"/>
      <c r="BF3" s="285"/>
      <c r="BG3" s="285"/>
      <c r="BH3" s="283"/>
      <c r="BI3" s="285"/>
      <c r="BJ3" s="285"/>
      <c r="BK3" s="285"/>
      <c r="BL3" s="283"/>
      <c r="BM3" s="285"/>
      <c r="BN3" s="285"/>
      <c r="BO3" s="285"/>
      <c r="BP3" s="283"/>
      <c r="BQ3" s="285"/>
      <c r="BR3" s="285"/>
      <c r="BS3" s="285"/>
      <c r="BT3" s="283"/>
      <c r="BU3" s="285"/>
      <c r="BV3" s="285"/>
      <c r="BW3" s="285"/>
      <c r="BX3" s="283"/>
      <c r="BY3" s="285"/>
      <c r="BZ3" s="285"/>
      <c r="CA3" s="285"/>
      <c r="CB3" s="283"/>
      <c r="CC3" s="285"/>
      <c r="CD3" s="285"/>
      <c r="CE3" s="285"/>
      <c r="CF3" s="283"/>
      <c r="CG3" s="285"/>
      <c r="CH3" s="285"/>
      <c r="CI3" s="285"/>
      <c r="CJ3" s="283"/>
      <c r="CK3" s="285"/>
      <c r="CL3" s="285"/>
      <c r="CM3" s="285"/>
      <c r="CN3" s="283"/>
      <c r="CO3" s="285"/>
      <c r="CP3" s="285"/>
      <c r="CQ3" s="285"/>
      <c r="CR3" s="283"/>
      <c r="CS3" s="285"/>
      <c r="CT3" s="285"/>
      <c r="CU3" s="285"/>
      <c r="CV3" s="283"/>
      <c r="CW3" s="285"/>
      <c r="CX3" s="285"/>
      <c r="CY3" s="285"/>
      <c r="CZ3" s="283"/>
      <c r="DA3" s="285"/>
      <c r="DB3" s="285"/>
      <c r="DC3" s="285"/>
      <c r="DD3" s="283"/>
      <c r="DE3" s="285"/>
      <c r="DF3" s="285"/>
      <c r="DG3" s="285"/>
      <c r="DH3" s="283"/>
      <c r="DI3" s="285"/>
      <c r="DJ3" s="285"/>
      <c r="DK3" s="285"/>
      <c r="DL3" s="283"/>
      <c r="DM3" s="285"/>
      <c r="DN3" s="285"/>
      <c r="DO3" s="285"/>
      <c r="DP3" s="283"/>
      <c r="DQ3" s="285"/>
      <c r="DR3" s="285"/>
      <c r="DS3" s="285"/>
      <c r="DT3" s="283"/>
      <c r="DU3" s="285"/>
      <c r="DV3" s="285"/>
      <c r="DW3" s="285"/>
      <c r="DX3" s="283"/>
      <c r="DY3" s="285"/>
      <c r="DZ3" s="285"/>
      <c r="EA3" s="285"/>
      <c r="EB3" s="283"/>
    </row>
    <row r="4" spans="1:132" s="264" customFormat="1" ht="6" customHeight="1">
      <c r="B4" s="261">
        <v>2025</v>
      </c>
      <c r="C4" s="261">
        <v>8</v>
      </c>
      <c r="D4" s="262"/>
      <c r="E4" s="263"/>
      <c r="F4" s="263"/>
      <c r="G4" s="263"/>
      <c r="H4" s="263"/>
      <c r="I4" s="550">
        <f>DATE($B$4,$C$4,1)</f>
        <v>45870</v>
      </c>
      <c r="J4" s="550"/>
      <c r="K4" s="550"/>
      <c r="L4" s="550"/>
      <c r="M4" s="550">
        <f>I4+1</f>
        <v>45871</v>
      </c>
      <c r="N4" s="550"/>
      <c r="O4" s="550"/>
      <c r="P4" s="550"/>
      <c r="Q4" s="550">
        <f t="shared" ref="Q4" si="0">M4+1</f>
        <v>45872</v>
      </c>
      <c r="R4" s="550"/>
      <c r="S4" s="550"/>
      <c r="T4" s="550"/>
      <c r="U4" s="550">
        <f t="shared" ref="U4" si="1">Q4+1</f>
        <v>45873</v>
      </c>
      <c r="V4" s="550"/>
      <c r="W4" s="550"/>
      <c r="X4" s="550"/>
      <c r="Y4" s="550">
        <f t="shared" ref="Y4" si="2">U4+1</f>
        <v>45874</v>
      </c>
      <c r="Z4" s="550"/>
      <c r="AA4" s="550"/>
      <c r="AB4" s="550"/>
      <c r="AC4" s="550">
        <f t="shared" ref="AC4" si="3">Y4+1</f>
        <v>45875</v>
      </c>
      <c r="AD4" s="550"/>
      <c r="AE4" s="550"/>
      <c r="AF4" s="550"/>
      <c r="AG4" s="550">
        <f t="shared" ref="AG4" si="4">AC4+1</f>
        <v>45876</v>
      </c>
      <c r="AH4" s="550"/>
      <c r="AI4" s="550"/>
      <c r="AJ4" s="550"/>
      <c r="AK4" s="550">
        <f t="shared" ref="AK4" si="5">AG4+1</f>
        <v>45877</v>
      </c>
      <c r="AL4" s="550"/>
      <c r="AM4" s="550"/>
      <c r="AN4" s="550"/>
      <c r="AO4" s="550">
        <f t="shared" ref="AO4" si="6">AK4+1</f>
        <v>45878</v>
      </c>
      <c r="AP4" s="550"/>
      <c r="AQ4" s="550"/>
      <c r="AR4" s="550"/>
      <c r="AS4" s="550">
        <f t="shared" ref="AS4" si="7">AO4+1</f>
        <v>45879</v>
      </c>
      <c r="AT4" s="550"/>
      <c r="AU4" s="550"/>
      <c r="AV4" s="550"/>
      <c r="AW4" s="550">
        <f t="shared" ref="AW4" si="8">AS4+1</f>
        <v>45880</v>
      </c>
      <c r="AX4" s="550"/>
      <c r="AY4" s="550"/>
      <c r="AZ4" s="550"/>
      <c r="BA4" s="550">
        <f t="shared" ref="BA4" si="9">AW4+1</f>
        <v>45881</v>
      </c>
      <c r="BB4" s="550"/>
      <c r="BC4" s="550"/>
      <c r="BD4" s="550"/>
      <c r="BE4" s="550">
        <f t="shared" ref="BE4" si="10">BA4+1</f>
        <v>45882</v>
      </c>
      <c r="BF4" s="550"/>
      <c r="BG4" s="550"/>
      <c r="BH4" s="550"/>
      <c r="BI4" s="550">
        <f t="shared" ref="BI4" si="11">BE4+1</f>
        <v>45883</v>
      </c>
      <c r="BJ4" s="550"/>
      <c r="BK4" s="550"/>
      <c r="BL4" s="550"/>
      <c r="BM4" s="550">
        <f t="shared" ref="BM4" si="12">BI4+1</f>
        <v>45884</v>
      </c>
      <c r="BN4" s="550"/>
      <c r="BO4" s="550"/>
      <c r="BP4" s="550"/>
      <c r="BQ4" s="550">
        <f t="shared" ref="BQ4" si="13">BM4+1</f>
        <v>45885</v>
      </c>
      <c r="BR4" s="550"/>
      <c r="BS4" s="550"/>
      <c r="BT4" s="550"/>
      <c r="BU4" s="550">
        <f t="shared" ref="BU4" si="14">BQ4+1</f>
        <v>45886</v>
      </c>
      <c r="BV4" s="550"/>
      <c r="BW4" s="550"/>
      <c r="BX4" s="550"/>
      <c r="BY4" s="550">
        <f t="shared" ref="BY4" si="15">BU4+1</f>
        <v>45887</v>
      </c>
      <c r="BZ4" s="550"/>
      <c r="CA4" s="550"/>
      <c r="CB4" s="550"/>
      <c r="CC4" s="550">
        <f t="shared" ref="CC4" si="16">BY4+1</f>
        <v>45888</v>
      </c>
      <c r="CD4" s="550"/>
      <c r="CE4" s="550"/>
      <c r="CF4" s="550"/>
      <c r="CG4" s="550">
        <f t="shared" ref="CG4" si="17">CC4+1</f>
        <v>45889</v>
      </c>
      <c r="CH4" s="550"/>
      <c r="CI4" s="550"/>
      <c r="CJ4" s="550"/>
      <c r="CK4" s="550">
        <f t="shared" ref="CK4" si="18">CG4+1</f>
        <v>45890</v>
      </c>
      <c r="CL4" s="550"/>
      <c r="CM4" s="550"/>
      <c r="CN4" s="550"/>
      <c r="CO4" s="550">
        <f t="shared" ref="CO4" si="19">CK4+1</f>
        <v>45891</v>
      </c>
      <c r="CP4" s="550"/>
      <c r="CQ4" s="550"/>
      <c r="CR4" s="550"/>
      <c r="CS4" s="550">
        <f t="shared" ref="CS4" si="20">CO4+1</f>
        <v>45892</v>
      </c>
      <c r="CT4" s="550"/>
      <c r="CU4" s="550"/>
      <c r="CV4" s="550"/>
      <c r="CW4" s="550">
        <f t="shared" ref="CW4" si="21">CS4+1</f>
        <v>45893</v>
      </c>
      <c r="CX4" s="550"/>
      <c r="CY4" s="550"/>
      <c r="CZ4" s="550"/>
      <c r="DA4" s="550">
        <f t="shared" ref="DA4" si="22">CW4+1</f>
        <v>45894</v>
      </c>
      <c r="DB4" s="550"/>
      <c r="DC4" s="550"/>
      <c r="DD4" s="550"/>
      <c r="DE4" s="550">
        <f t="shared" ref="DE4" si="23">DA4+1</f>
        <v>45895</v>
      </c>
      <c r="DF4" s="550"/>
      <c r="DG4" s="550"/>
      <c r="DH4" s="550"/>
      <c r="DI4" s="550">
        <f t="shared" ref="DI4" si="24">DE4+1</f>
        <v>45896</v>
      </c>
      <c r="DJ4" s="550"/>
      <c r="DK4" s="550"/>
      <c r="DL4" s="550"/>
      <c r="DM4" s="550">
        <f t="shared" ref="DM4" si="25">DI4+1</f>
        <v>45897</v>
      </c>
      <c r="DN4" s="550"/>
      <c r="DO4" s="550"/>
      <c r="DP4" s="550"/>
      <c r="DQ4" s="550">
        <f t="shared" ref="DQ4" si="26">DM4+1</f>
        <v>45898</v>
      </c>
      <c r="DR4" s="550"/>
      <c r="DS4" s="550"/>
      <c r="DT4" s="550"/>
      <c r="DU4" s="550">
        <f t="shared" ref="DU4" si="27">DQ4+1</f>
        <v>45899</v>
      </c>
      <c r="DV4" s="550"/>
      <c r="DW4" s="550"/>
      <c r="DX4" s="550"/>
      <c r="DY4" s="550">
        <f t="shared" ref="DY4" si="28">DU4+1</f>
        <v>45900</v>
      </c>
      <c r="DZ4" s="550"/>
      <c r="EA4" s="550"/>
      <c r="EB4" s="550"/>
    </row>
    <row r="5" spans="1:132" ht="19.5" customHeight="1">
      <c r="B5" s="546" t="s">
        <v>743</v>
      </c>
      <c r="C5" s="552" t="s">
        <v>175</v>
      </c>
      <c r="D5" s="553" t="s">
        <v>1380</v>
      </c>
      <c r="E5" s="556" t="s">
        <v>1370</v>
      </c>
      <c r="F5" s="556" t="s">
        <v>1371</v>
      </c>
      <c r="G5" s="556" t="s">
        <v>1372</v>
      </c>
      <c r="H5" s="556" t="s">
        <v>1373</v>
      </c>
      <c r="I5" s="542">
        <v>1</v>
      </c>
      <c r="J5" s="544"/>
      <c r="K5" s="544"/>
      <c r="L5" s="545"/>
      <c r="M5" s="542">
        <v>2</v>
      </c>
      <c r="N5" s="544"/>
      <c r="O5" s="544"/>
      <c r="P5" s="545"/>
      <c r="Q5" s="542">
        <v>3</v>
      </c>
      <c r="R5" s="544"/>
      <c r="S5" s="544"/>
      <c r="T5" s="545"/>
      <c r="U5" s="542">
        <v>4</v>
      </c>
      <c r="V5" s="544"/>
      <c r="W5" s="544"/>
      <c r="X5" s="545"/>
      <c r="Y5" s="542">
        <v>5</v>
      </c>
      <c r="Z5" s="544"/>
      <c r="AA5" s="544"/>
      <c r="AB5" s="545"/>
      <c r="AC5" s="542">
        <v>6</v>
      </c>
      <c r="AD5" s="544"/>
      <c r="AE5" s="544"/>
      <c r="AF5" s="545"/>
      <c r="AG5" s="542">
        <v>7</v>
      </c>
      <c r="AH5" s="544"/>
      <c r="AI5" s="544"/>
      <c r="AJ5" s="545"/>
      <c r="AK5" s="542">
        <v>8</v>
      </c>
      <c r="AL5" s="544"/>
      <c r="AM5" s="544"/>
      <c r="AN5" s="545"/>
      <c r="AO5" s="542">
        <v>9</v>
      </c>
      <c r="AP5" s="544"/>
      <c r="AQ5" s="544"/>
      <c r="AR5" s="545"/>
      <c r="AS5" s="542">
        <v>10</v>
      </c>
      <c r="AT5" s="544"/>
      <c r="AU5" s="544"/>
      <c r="AV5" s="545"/>
      <c r="AW5" s="542">
        <v>11</v>
      </c>
      <c r="AX5" s="544"/>
      <c r="AY5" s="544"/>
      <c r="AZ5" s="545"/>
      <c r="BA5" s="542">
        <v>12</v>
      </c>
      <c r="BB5" s="544"/>
      <c r="BC5" s="544"/>
      <c r="BD5" s="545"/>
      <c r="BE5" s="542">
        <v>13</v>
      </c>
      <c r="BF5" s="544"/>
      <c r="BG5" s="544"/>
      <c r="BH5" s="545"/>
      <c r="BI5" s="542">
        <v>14</v>
      </c>
      <c r="BJ5" s="544"/>
      <c r="BK5" s="544"/>
      <c r="BL5" s="545"/>
      <c r="BM5" s="542">
        <v>15</v>
      </c>
      <c r="BN5" s="544"/>
      <c r="BO5" s="544"/>
      <c r="BP5" s="545"/>
      <c r="BQ5" s="542">
        <v>16</v>
      </c>
      <c r="BR5" s="544"/>
      <c r="BS5" s="544"/>
      <c r="BT5" s="545"/>
      <c r="BU5" s="542">
        <v>17</v>
      </c>
      <c r="BV5" s="544"/>
      <c r="BW5" s="544"/>
      <c r="BX5" s="545"/>
      <c r="BY5" s="542">
        <v>18</v>
      </c>
      <c r="BZ5" s="544"/>
      <c r="CA5" s="544"/>
      <c r="CB5" s="545"/>
      <c r="CC5" s="542">
        <v>19</v>
      </c>
      <c r="CD5" s="544"/>
      <c r="CE5" s="544"/>
      <c r="CF5" s="545"/>
      <c r="CG5" s="542">
        <v>20</v>
      </c>
      <c r="CH5" s="544"/>
      <c r="CI5" s="544"/>
      <c r="CJ5" s="545"/>
      <c r="CK5" s="542">
        <v>21</v>
      </c>
      <c r="CL5" s="544"/>
      <c r="CM5" s="544"/>
      <c r="CN5" s="545"/>
      <c r="CO5" s="542">
        <v>22</v>
      </c>
      <c r="CP5" s="544"/>
      <c r="CQ5" s="544"/>
      <c r="CR5" s="545"/>
      <c r="CS5" s="542">
        <v>23</v>
      </c>
      <c r="CT5" s="544"/>
      <c r="CU5" s="544"/>
      <c r="CV5" s="545"/>
      <c r="CW5" s="542">
        <v>24</v>
      </c>
      <c r="CX5" s="544"/>
      <c r="CY5" s="544"/>
      <c r="CZ5" s="545"/>
      <c r="DA5" s="542">
        <v>25</v>
      </c>
      <c r="DB5" s="544"/>
      <c r="DC5" s="544"/>
      <c r="DD5" s="545"/>
      <c r="DE5" s="542">
        <v>26</v>
      </c>
      <c r="DF5" s="544"/>
      <c r="DG5" s="544"/>
      <c r="DH5" s="545"/>
      <c r="DI5" s="542">
        <v>27</v>
      </c>
      <c r="DJ5" s="544"/>
      <c r="DK5" s="544"/>
      <c r="DL5" s="545"/>
      <c r="DM5" s="542">
        <v>28</v>
      </c>
      <c r="DN5" s="544"/>
      <c r="DO5" s="544"/>
      <c r="DP5" s="545"/>
      <c r="DQ5" s="542">
        <v>29</v>
      </c>
      <c r="DR5" s="544"/>
      <c r="DS5" s="544"/>
      <c r="DT5" s="545"/>
      <c r="DU5" s="542">
        <v>30</v>
      </c>
      <c r="DV5" s="544"/>
      <c r="DW5" s="544"/>
      <c r="DX5" s="545"/>
      <c r="DY5" s="542">
        <v>31</v>
      </c>
      <c r="DZ5" s="544"/>
      <c r="EA5" s="544"/>
      <c r="EB5" s="545"/>
    </row>
    <row r="6" spans="1:132" ht="19.5" customHeight="1">
      <c r="B6" s="547"/>
      <c r="C6" s="552"/>
      <c r="D6" s="554"/>
      <c r="E6" s="552"/>
      <c r="F6" s="552"/>
      <c r="G6" s="556"/>
      <c r="H6" s="556"/>
      <c r="I6" s="538" t="s">
        <v>742</v>
      </c>
      <c r="J6" s="559" t="s">
        <v>744</v>
      </c>
      <c r="K6" s="560"/>
      <c r="L6" s="546" t="s">
        <v>172</v>
      </c>
      <c r="M6" s="538" t="s">
        <v>742</v>
      </c>
      <c r="N6" s="559" t="s">
        <v>744</v>
      </c>
      <c r="O6" s="560"/>
      <c r="P6" s="546" t="s">
        <v>172</v>
      </c>
      <c r="Q6" s="538" t="s">
        <v>742</v>
      </c>
      <c r="R6" s="559" t="s">
        <v>744</v>
      </c>
      <c r="S6" s="560"/>
      <c r="T6" s="546" t="s">
        <v>172</v>
      </c>
      <c r="U6" s="538" t="s">
        <v>742</v>
      </c>
      <c r="V6" s="559" t="s">
        <v>744</v>
      </c>
      <c r="W6" s="560"/>
      <c r="X6" s="546" t="s">
        <v>172</v>
      </c>
      <c r="Y6" s="538" t="s">
        <v>742</v>
      </c>
      <c r="Z6" s="559" t="s">
        <v>744</v>
      </c>
      <c r="AA6" s="560"/>
      <c r="AB6" s="546" t="s">
        <v>172</v>
      </c>
      <c r="AC6" s="538" t="s">
        <v>742</v>
      </c>
      <c r="AD6" s="559" t="s">
        <v>744</v>
      </c>
      <c r="AE6" s="560"/>
      <c r="AF6" s="546" t="s">
        <v>172</v>
      </c>
      <c r="AG6" s="538" t="s">
        <v>742</v>
      </c>
      <c r="AH6" s="559" t="s">
        <v>744</v>
      </c>
      <c r="AI6" s="560"/>
      <c r="AJ6" s="546" t="s">
        <v>172</v>
      </c>
      <c r="AK6" s="538" t="s">
        <v>742</v>
      </c>
      <c r="AL6" s="559" t="s">
        <v>744</v>
      </c>
      <c r="AM6" s="560"/>
      <c r="AN6" s="546" t="s">
        <v>172</v>
      </c>
      <c r="AO6" s="538" t="s">
        <v>742</v>
      </c>
      <c r="AP6" s="559" t="s">
        <v>744</v>
      </c>
      <c r="AQ6" s="560"/>
      <c r="AR6" s="546" t="s">
        <v>172</v>
      </c>
      <c r="AS6" s="538" t="s">
        <v>742</v>
      </c>
      <c r="AT6" s="559" t="s">
        <v>744</v>
      </c>
      <c r="AU6" s="560"/>
      <c r="AV6" s="546" t="s">
        <v>172</v>
      </c>
      <c r="AW6" s="538" t="s">
        <v>742</v>
      </c>
      <c r="AX6" s="559" t="s">
        <v>744</v>
      </c>
      <c r="AY6" s="560"/>
      <c r="AZ6" s="546" t="s">
        <v>172</v>
      </c>
      <c r="BA6" s="538" t="s">
        <v>742</v>
      </c>
      <c r="BB6" s="559" t="s">
        <v>744</v>
      </c>
      <c r="BC6" s="560"/>
      <c r="BD6" s="546" t="s">
        <v>172</v>
      </c>
      <c r="BE6" s="538" t="s">
        <v>742</v>
      </c>
      <c r="BF6" s="559" t="s">
        <v>744</v>
      </c>
      <c r="BG6" s="560"/>
      <c r="BH6" s="546" t="s">
        <v>172</v>
      </c>
      <c r="BI6" s="538" t="s">
        <v>742</v>
      </c>
      <c r="BJ6" s="559" t="s">
        <v>744</v>
      </c>
      <c r="BK6" s="560"/>
      <c r="BL6" s="546" t="s">
        <v>172</v>
      </c>
      <c r="BM6" s="538" t="s">
        <v>742</v>
      </c>
      <c r="BN6" s="559" t="s">
        <v>744</v>
      </c>
      <c r="BO6" s="560"/>
      <c r="BP6" s="546" t="s">
        <v>172</v>
      </c>
      <c r="BQ6" s="538" t="s">
        <v>742</v>
      </c>
      <c r="BR6" s="559" t="s">
        <v>744</v>
      </c>
      <c r="BS6" s="560"/>
      <c r="BT6" s="546" t="s">
        <v>172</v>
      </c>
      <c r="BU6" s="538" t="s">
        <v>742</v>
      </c>
      <c r="BV6" s="559" t="s">
        <v>744</v>
      </c>
      <c r="BW6" s="560"/>
      <c r="BX6" s="546" t="s">
        <v>172</v>
      </c>
      <c r="BY6" s="538" t="s">
        <v>742</v>
      </c>
      <c r="BZ6" s="559" t="s">
        <v>744</v>
      </c>
      <c r="CA6" s="560"/>
      <c r="CB6" s="546" t="s">
        <v>172</v>
      </c>
      <c r="CC6" s="538" t="s">
        <v>742</v>
      </c>
      <c r="CD6" s="559" t="s">
        <v>744</v>
      </c>
      <c r="CE6" s="560"/>
      <c r="CF6" s="546" t="s">
        <v>172</v>
      </c>
      <c r="CG6" s="538" t="s">
        <v>742</v>
      </c>
      <c r="CH6" s="559" t="s">
        <v>744</v>
      </c>
      <c r="CI6" s="560"/>
      <c r="CJ6" s="546" t="s">
        <v>172</v>
      </c>
      <c r="CK6" s="538" t="s">
        <v>742</v>
      </c>
      <c r="CL6" s="559" t="s">
        <v>744</v>
      </c>
      <c r="CM6" s="560"/>
      <c r="CN6" s="546" t="s">
        <v>172</v>
      </c>
      <c r="CO6" s="538" t="s">
        <v>742</v>
      </c>
      <c r="CP6" s="559" t="s">
        <v>744</v>
      </c>
      <c r="CQ6" s="560"/>
      <c r="CR6" s="546" t="s">
        <v>172</v>
      </c>
      <c r="CS6" s="538" t="s">
        <v>742</v>
      </c>
      <c r="CT6" s="559" t="s">
        <v>744</v>
      </c>
      <c r="CU6" s="560"/>
      <c r="CV6" s="546" t="s">
        <v>172</v>
      </c>
      <c r="CW6" s="538" t="s">
        <v>742</v>
      </c>
      <c r="CX6" s="559" t="s">
        <v>744</v>
      </c>
      <c r="CY6" s="560"/>
      <c r="CZ6" s="546" t="s">
        <v>172</v>
      </c>
      <c r="DA6" s="538" t="s">
        <v>742</v>
      </c>
      <c r="DB6" s="559" t="s">
        <v>744</v>
      </c>
      <c r="DC6" s="560"/>
      <c r="DD6" s="546" t="s">
        <v>172</v>
      </c>
      <c r="DE6" s="538" t="s">
        <v>742</v>
      </c>
      <c r="DF6" s="559" t="s">
        <v>744</v>
      </c>
      <c r="DG6" s="560"/>
      <c r="DH6" s="546" t="s">
        <v>172</v>
      </c>
      <c r="DI6" s="538" t="s">
        <v>742</v>
      </c>
      <c r="DJ6" s="559" t="s">
        <v>744</v>
      </c>
      <c r="DK6" s="560"/>
      <c r="DL6" s="546" t="s">
        <v>172</v>
      </c>
      <c r="DM6" s="538" t="s">
        <v>742</v>
      </c>
      <c r="DN6" s="559" t="s">
        <v>744</v>
      </c>
      <c r="DO6" s="560"/>
      <c r="DP6" s="546" t="s">
        <v>172</v>
      </c>
      <c r="DQ6" s="538" t="s">
        <v>742</v>
      </c>
      <c r="DR6" s="559" t="s">
        <v>744</v>
      </c>
      <c r="DS6" s="560"/>
      <c r="DT6" s="546" t="s">
        <v>172</v>
      </c>
      <c r="DU6" s="538" t="s">
        <v>742</v>
      </c>
      <c r="DV6" s="559" t="s">
        <v>744</v>
      </c>
      <c r="DW6" s="560"/>
      <c r="DX6" s="546" t="s">
        <v>172</v>
      </c>
      <c r="DY6" s="538" t="s">
        <v>742</v>
      </c>
      <c r="DZ6" s="559" t="s">
        <v>744</v>
      </c>
      <c r="EA6" s="560"/>
      <c r="EB6" s="546" t="s">
        <v>172</v>
      </c>
    </row>
    <row r="7" spans="1:132" ht="19.5" customHeight="1">
      <c r="B7" s="551"/>
      <c r="C7" s="552"/>
      <c r="D7" s="555"/>
      <c r="E7" s="546"/>
      <c r="F7" s="546"/>
      <c r="G7" s="557"/>
      <c r="H7" s="557"/>
      <c r="I7" s="558"/>
      <c r="J7" s="259" t="s">
        <v>745</v>
      </c>
      <c r="K7" s="259" t="s">
        <v>1279</v>
      </c>
      <c r="L7" s="547"/>
      <c r="M7" s="558"/>
      <c r="N7" s="259" t="s">
        <v>745</v>
      </c>
      <c r="O7" s="259" t="s">
        <v>1279</v>
      </c>
      <c r="P7" s="547"/>
      <c r="Q7" s="558"/>
      <c r="R7" s="259" t="s">
        <v>745</v>
      </c>
      <c r="S7" s="259" t="s">
        <v>1279</v>
      </c>
      <c r="T7" s="547"/>
      <c r="U7" s="558"/>
      <c r="V7" s="259" t="s">
        <v>745</v>
      </c>
      <c r="W7" s="259" t="s">
        <v>1279</v>
      </c>
      <c r="X7" s="547"/>
      <c r="Y7" s="558"/>
      <c r="Z7" s="259" t="s">
        <v>745</v>
      </c>
      <c r="AA7" s="259" t="s">
        <v>1279</v>
      </c>
      <c r="AB7" s="547"/>
      <c r="AC7" s="558"/>
      <c r="AD7" s="259" t="s">
        <v>745</v>
      </c>
      <c r="AE7" s="259" t="s">
        <v>1279</v>
      </c>
      <c r="AF7" s="547"/>
      <c r="AG7" s="558"/>
      <c r="AH7" s="259" t="s">
        <v>745</v>
      </c>
      <c r="AI7" s="259" t="s">
        <v>1279</v>
      </c>
      <c r="AJ7" s="547"/>
      <c r="AK7" s="558"/>
      <c r="AL7" s="259" t="s">
        <v>745</v>
      </c>
      <c r="AM7" s="259" t="s">
        <v>1279</v>
      </c>
      <c r="AN7" s="547"/>
      <c r="AO7" s="558"/>
      <c r="AP7" s="259" t="s">
        <v>745</v>
      </c>
      <c r="AQ7" s="259" t="s">
        <v>1279</v>
      </c>
      <c r="AR7" s="547"/>
      <c r="AS7" s="558"/>
      <c r="AT7" s="259" t="s">
        <v>745</v>
      </c>
      <c r="AU7" s="259" t="s">
        <v>1279</v>
      </c>
      <c r="AV7" s="547"/>
      <c r="AW7" s="558"/>
      <c r="AX7" s="259" t="s">
        <v>745</v>
      </c>
      <c r="AY7" s="259" t="s">
        <v>1279</v>
      </c>
      <c r="AZ7" s="547"/>
      <c r="BA7" s="558"/>
      <c r="BB7" s="259" t="s">
        <v>745</v>
      </c>
      <c r="BC7" s="259" t="s">
        <v>1279</v>
      </c>
      <c r="BD7" s="547"/>
      <c r="BE7" s="558"/>
      <c r="BF7" s="259" t="s">
        <v>745</v>
      </c>
      <c r="BG7" s="259" t="s">
        <v>1279</v>
      </c>
      <c r="BH7" s="547"/>
      <c r="BI7" s="558"/>
      <c r="BJ7" s="259" t="s">
        <v>745</v>
      </c>
      <c r="BK7" s="259" t="s">
        <v>1279</v>
      </c>
      <c r="BL7" s="547"/>
      <c r="BM7" s="558"/>
      <c r="BN7" s="259" t="s">
        <v>745</v>
      </c>
      <c r="BO7" s="259" t="s">
        <v>1279</v>
      </c>
      <c r="BP7" s="547"/>
      <c r="BQ7" s="558"/>
      <c r="BR7" s="259" t="s">
        <v>745</v>
      </c>
      <c r="BS7" s="259" t="s">
        <v>1279</v>
      </c>
      <c r="BT7" s="547"/>
      <c r="BU7" s="558"/>
      <c r="BV7" s="259" t="s">
        <v>745</v>
      </c>
      <c r="BW7" s="259" t="s">
        <v>1279</v>
      </c>
      <c r="BX7" s="547"/>
      <c r="BY7" s="558"/>
      <c r="BZ7" s="259" t="s">
        <v>745</v>
      </c>
      <c r="CA7" s="259" t="s">
        <v>1279</v>
      </c>
      <c r="CB7" s="547"/>
      <c r="CC7" s="558"/>
      <c r="CD7" s="259" t="s">
        <v>745</v>
      </c>
      <c r="CE7" s="259" t="s">
        <v>1279</v>
      </c>
      <c r="CF7" s="547"/>
      <c r="CG7" s="558"/>
      <c r="CH7" s="259" t="s">
        <v>745</v>
      </c>
      <c r="CI7" s="259" t="s">
        <v>1279</v>
      </c>
      <c r="CJ7" s="547"/>
      <c r="CK7" s="558"/>
      <c r="CL7" s="259" t="s">
        <v>745</v>
      </c>
      <c r="CM7" s="259" t="s">
        <v>1279</v>
      </c>
      <c r="CN7" s="547"/>
      <c r="CO7" s="558"/>
      <c r="CP7" s="259" t="s">
        <v>745</v>
      </c>
      <c r="CQ7" s="259" t="s">
        <v>1279</v>
      </c>
      <c r="CR7" s="547"/>
      <c r="CS7" s="558"/>
      <c r="CT7" s="259" t="s">
        <v>745</v>
      </c>
      <c r="CU7" s="259" t="s">
        <v>1279</v>
      </c>
      <c r="CV7" s="547"/>
      <c r="CW7" s="558"/>
      <c r="CX7" s="259" t="s">
        <v>745</v>
      </c>
      <c r="CY7" s="259" t="s">
        <v>1279</v>
      </c>
      <c r="CZ7" s="547"/>
      <c r="DA7" s="558"/>
      <c r="DB7" s="259" t="s">
        <v>745</v>
      </c>
      <c r="DC7" s="259" t="s">
        <v>1279</v>
      </c>
      <c r="DD7" s="547"/>
      <c r="DE7" s="558"/>
      <c r="DF7" s="259" t="s">
        <v>745</v>
      </c>
      <c r="DG7" s="259" t="s">
        <v>1279</v>
      </c>
      <c r="DH7" s="547"/>
      <c r="DI7" s="558"/>
      <c r="DJ7" s="259" t="s">
        <v>745</v>
      </c>
      <c r="DK7" s="259" t="s">
        <v>1279</v>
      </c>
      <c r="DL7" s="547"/>
      <c r="DM7" s="558"/>
      <c r="DN7" s="259" t="s">
        <v>745</v>
      </c>
      <c r="DO7" s="259" t="s">
        <v>1279</v>
      </c>
      <c r="DP7" s="547"/>
      <c r="DQ7" s="558"/>
      <c r="DR7" s="259" t="s">
        <v>745</v>
      </c>
      <c r="DS7" s="259" t="s">
        <v>1279</v>
      </c>
      <c r="DT7" s="547"/>
      <c r="DU7" s="558"/>
      <c r="DV7" s="259" t="s">
        <v>745</v>
      </c>
      <c r="DW7" s="259" t="s">
        <v>1279</v>
      </c>
      <c r="DX7" s="547"/>
      <c r="DY7" s="558"/>
      <c r="DZ7" s="259" t="s">
        <v>745</v>
      </c>
      <c r="EA7" s="259" t="s">
        <v>1279</v>
      </c>
      <c r="EB7" s="547"/>
    </row>
    <row r="8" spans="1:132" ht="24.95" customHeight="1">
      <c r="B8" s="561" t="s">
        <v>51</v>
      </c>
      <c r="C8" s="265" t="s">
        <v>50</v>
      </c>
      <c r="D8" s="565">
        <v>130194821</v>
      </c>
      <c r="E8" s="271">
        <f ca="1">정리!AI5</f>
        <v>37792464</v>
      </c>
      <c r="F8" s="287">
        <f ca="1">정리!AI181</f>
        <v>34320764</v>
      </c>
      <c r="G8" s="287">
        <f ca="1">E8-F8</f>
        <v>3471700</v>
      </c>
      <c r="H8" s="568">
        <f ca="1">H14</f>
        <v>53602996.200000048</v>
      </c>
      <c r="I8" s="272">
        <f ca="1">VLOOKUP($C$8,정리!$C$5:$AH$25,I$5+1,0)</f>
        <v>3716496</v>
      </c>
      <c r="J8" s="272">
        <f ca="1">VLOOKUP($C$8,정리!$C$132:$AI$153,I5+1,0)</f>
        <v>0</v>
      </c>
      <c r="K8" s="272">
        <f ca="1">VLOOKUP($C$8,정리!$C$157:$AI$177,I$5+1,0)</f>
        <v>0</v>
      </c>
      <c r="L8" s="271">
        <f t="shared" ref="L8:L27" ca="1" si="29">I8-J8-K8</f>
        <v>3716496</v>
      </c>
      <c r="M8" s="272">
        <f ca="1">VLOOKUP($C$8,정리!$C$5:$AH$25,M$5+1,0)</f>
        <v>3716496</v>
      </c>
      <c r="N8" s="272">
        <f ca="1">VLOOKUP($C$8,정리!$C$132:$AI$153,M5+1,0)</f>
        <v>11381432</v>
      </c>
      <c r="O8" s="272">
        <f ca="1">VLOOKUP($C$8,정리!$C$157:$AI$177,M$5+1,0)</f>
        <v>130000</v>
      </c>
      <c r="P8" s="271">
        <f t="shared" ref="P8:P12" ca="1" si="30">M8-N8-O8</f>
        <v>-7794936</v>
      </c>
      <c r="Q8" s="272">
        <f ca="1">VLOOKUP($C$8,정리!$C$5:$AH$25,Q$5+1,0)</f>
        <v>1858248</v>
      </c>
      <c r="R8" s="272">
        <f ca="1">VLOOKUP($C$8,정리!$C$132:$AI$153,Q5+1,0)</f>
        <v>0</v>
      </c>
      <c r="S8" s="272">
        <f ca="1">VLOOKUP($C$8,정리!$C$157:$AI$177,Q$5+1,0)</f>
        <v>1060000</v>
      </c>
      <c r="T8" s="271">
        <f t="shared" ref="T8:T12" ca="1" si="31">Q8-R8-S8</f>
        <v>798248</v>
      </c>
      <c r="U8" s="272">
        <f ca="1">VLOOKUP($C$8,정리!$C$5:$AH$25,U$5+1,0)</f>
        <v>3716496</v>
      </c>
      <c r="V8" s="272">
        <f ca="1">VLOOKUP($C$8,정리!$C$132:$AI$153,U5+1,0)</f>
        <v>0</v>
      </c>
      <c r="W8" s="272">
        <f ca="1">VLOOKUP($C$8,정리!$C$157:$AI$177,U$5+1,0)</f>
        <v>0</v>
      </c>
      <c r="X8" s="271">
        <f t="shared" ref="X8:X12" ca="1" si="32">U8-V8-W8</f>
        <v>3716496</v>
      </c>
      <c r="Y8" s="272">
        <f ca="1">VLOOKUP($C$8,정리!$C$5:$AH$25,Y$5+1,0)</f>
        <v>1858248</v>
      </c>
      <c r="Z8" s="272">
        <f ca="1">VLOOKUP($C$8,정리!$C$132:$AI$153,Y5+1,0)</f>
        <v>3604900</v>
      </c>
      <c r="AA8" s="272">
        <f ca="1">VLOOKUP($C$8,정리!$C$157:$AI$177,Y$5+1,0)</f>
        <v>0</v>
      </c>
      <c r="AB8" s="271">
        <f t="shared" ref="AB8:AB12" ca="1" si="33">Y8-Z8-AA8</f>
        <v>-1746652</v>
      </c>
      <c r="AC8" s="272">
        <f ca="1">VLOOKUP($C$8,정리!$C$5:$AH$25,AC$5+1,0)</f>
        <v>0</v>
      </c>
      <c r="AD8" s="272">
        <f ca="1">VLOOKUP($C$8,정리!$C$132:$AI$153,AC5+1,0)</f>
        <v>0</v>
      </c>
      <c r="AE8" s="272">
        <f ca="1">VLOOKUP($C$8,정리!$C$157:$AI$177,AC$5+1,0)</f>
        <v>0</v>
      </c>
      <c r="AF8" s="271">
        <f t="shared" ref="AF8:AF12" ca="1" si="34">AC8-AD8-AE8</f>
        <v>0</v>
      </c>
      <c r="AG8" s="272">
        <f ca="1">VLOOKUP($C$8,정리!$C$5:$AH$25,AG$5+1,0)</f>
        <v>0</v>
      </c>
      <c r="AH8" s="272">
        <f ca="1">VLOOKUP($C$8,정리!$C$132:$AI$153,AG5+1,0)</f>
        <v>0</v>
      </c>
      <c r="AI8" s="272">
        <f ca="1">VLOOKUP($C$8,정리!$C$157:$AI$177,AG$5+1,0)</f>
        <v>0</v>
      </c>
      <c r="AJ8" s="271">
        <f t="shared" ref="AJ8:AJ12" ca="1" si="35">AG8-AH8-AI8</f>
        <v>0</v>
      </c>
      <c r="AK8" s="272">
        <f ca="1">VLOOKUP($C$8,정리!$C$5:$AH$25,AK$5+1,0)</f>
        <v>8060496</v>
      </c>
      <c r="AL8" s="272">
        <f ca="1">VLOOKUP($C$8,정리!$C$132:$AI$153,AK5+1,0)</f>
        <v>16841152</v>
      </c>
      <c r="AM8" s="272">
        <f ca="1">VLOOKUP($C$8,정리!$C$157:$AI$177,AK$5+1,0)</f>
        <v>0</v>
      </c>
      <c r="AN8" s="271">
        <f t="shared" ref="AN8:AN12" ca="1" si="36">AK8-AL8-AM8</f>
        <v>-8780656</v>
      </c>
      <c r="AO8" s="272">
        <f ca="1">VLOOKUP($C$8,정리!$C$5:$AH$25,AO$5+1,0)</f>
        <v>3716496</v>
      </c>
      <c r="AP8" s="272">
        <f ca="1">VLOOKUP($C$8,정리!$C$132:$AI$153,AO5+1,0)</f>
        <v>0</v>
      </c>
      <c r="AQ8" s="272">
        <f ca="1">VLOOKUP($C$8,정리!$C$157:$AI$177,AO$5+1,0)</f>
        <v>0</v>
      </c>
      <c r="AR8" s="271">
        <f t="shared" ref="AR8:AR12" ca="1" si="37">AO8-AP8-AQ8</f>
        <v>3716496</v>
      </c>
      <c r="AS8" s="272">
        <f ca="1">VLOOKUP($C$8,정리!$C$5:$AH$25,AS$5+1,0)</f>
        <v>0</v>
      </c>
      <c r="AT8" s="272">
        <f ca="1">VLOOKUP($C$8,정리!$C$132:$AI$153,AS5+1,0)</f>
        <v>0</v>
      </c>
      <c r="AU8" s="272">
        <f ca="1">VLOOKUP($C$8,정리!$C$157:$AI$177,AS$5+1,0)</f>
        <v>0</v>
      </c>
      <c r="AV8" s="271">
        <f t="shared" ref="AV8:AV12" ca="1" si="38">AS8-AT8-AU8</f>
        <v>0</v>
      </c>
      <c r="AW8" s="272">
        <f ca="1">VLOOKUP($C$8,정리!$C$5:$AH$25,AW$5+1,0)</f>
        <v>3716496</v>
      </c>
      <c r="AX8" s="272">
        <f ca="1">VLOOKUP($C$8,정리!$C$132:$AI$153,AW5+1,0)</f>
        <v>0</v>
      </c>
      <c r="AY8" s="272">
        <f ca="1">VLOOKUP($C$8,정리!$C$157:$AI$177,AW$5+1,0)</f>
        <v>0</v>
      </c>
      <c r="AZ8" s="271">
        <f t="shared" ref="AZ8:AZ12" ca="1" si="39">AW8-AX8-AY8</f>
        <v>3716496</v>
      </c>
      <c r="BA8" s="272">
        <f ca="1">VLOOKUP($C$8,정리!$C$5:$AH$25,BA$5+1,0)</f>
        <v>1858248</v>
      </c>
      <c r="BB8" s="272">
        <f ca="1">VLOOKUP($C$8,정리!$C$132:$AI$153,BA5+1,0)</f>
        <v>0</v>
      </c>
      <c r="BC8" s="272">
        <f ca="1">VLOOKUP($C$8,정리!$C$157:$AI$177,BA$5+1,0)</f>
        <v>773280</v>
      </c>
      <c r="BD8" s="271">
        <f t="shared" ref="BD8:BD12" ca="1" si="40">BA8-BB8-BC8</f>
        <v>1084968</v>
      </c>
      <c r="BE8" s="272">
        <f ca="1">VLOOKUP($C$8,정리!$C$5:$AH$25,BE$5+1,0)</f>
        <v>0</v>
      </c>
      <c r="BF8" s="272">
        <f ca="1">VLOOKUP($C$8,정리!$C$132:$AI$153,BE5+1,0)</f>
        <v>0</v>
      </c>
      <c r="BG8" s="272">
        <f ca="1">VLOOKUP($C$8,정리!$C$157:$AI$177,BE$5+1,0)</f>
        <v>0</v>
      </c>
      <c r="BH8" s="271">
        <f t="shared" ref="BH8:BH12" ca="1" si="41">BE8-BF8-BG8</f>
        <v>0</v>
      </c>
      <c r="BI8" s="272">
        <f ca="1">VLOOKUP($C$8,정리!$C$5:$AH$25,BI$5+1,0)</f>
        <v>0</v>
      </c>
      <c r="BJ8" s="272">
        <f ca="1">VLOOKUP($C$8,정리!$C$132:$AI$153,BI5+1,0)</f>
        <v>0</v>
      </c>
      <c r="BK8" s="272">
        <f ca="1">VLOOKUP($C$8,정리!$C$157:$AI$177,BI$5+1,0)</f>
        <v>0</v>
      </c>
      <c r="BL8" s="271">
        <f t="shared" ref="BL8:BL12" ca="1" si="42">BI8-BJ8-BK8</f>
        <v>0</v>
      </c>
      <c r="BM8" s="272">
        <f ca="1">VLOOKUP($C$8,정리!$C$5:$AH$25,BM$5+1,0)</f>
        <v>1858248</v>
      </c>
      <c r="BN8" s="272">
        <f ca="1">VLOOKUP($C$8,정리!$C$132:$AI$153,BM5+1,0)</f>
        <v>0</v>
      </c>
      <c r="BO8" s="272">
        <f ca="1">VLOOKUP($C$8,정리!$C$157:$AI$177,BM$5+1,0)</f>
        <v>0</v>
      </c>
      <c r="BP8" s="271">
        <f t="shared" ref="BP8:BP12" ca="1" si="43">BM8-BN8-BO8</f>
        <v>1858248</v>
      </c>
      <c r="BQ8" s="272">
        <f ca="1">VLOOKUP($C$8,정리!$C$5:$AH$25,BQ$5+1,0)</f>
        <v>0</v>
      </c>
      <c r="BR8" s="272">
        <f ca="1">VLOOKUP($C$8,정리!$C$132:$AI$153,BQ5+1,0)</f>
        <v>0</v>
      </c>
      <c r="BS8" s="272">
        <f ca="1">VLOOKUP($C$8,정리!$C$157:$AI$177,BQ$5+1,0)</f>
        <v>0</v>
      </c>
      <c r="BT8" s="271">
        <f t="shared" ref="BT8:BT12" ca="1" si="44">BQ8-BR8-BS8</f>
        <v>0</v>
      </c>
      <c r="BU8" s="272">
        <f ca="1">VLOOKUP($C$8,정리!$C$5:$AH$25,BU$5+1,0)</f>
        <v>3716496</v>
      </c>
      <c r="BV8" s="272">
        <f ca="1">VLOOKUP($C$8,정리!$C$132:$AI$153,BU5+1,0)</f>
        <v>0</v>
      </c>
      <c r="BW8" s="272">
        <f ca="1">VLOOKUP($C$8,정리!$C$157:$AI$177,BU$5+1,0)</f>
        <v>0</v>
      </c>
      <c r="BX8" s="271">
        <f t="shared" ref="BX8:BX12" ca="1" si="45">BU8-BV8-BW8</f>
        <v>3716496</v>
      </c>
      <c r="BY8" s="272">
        <f ca="1">VLOOKUP($C$8,정리!$C$5:$AH$25,BY$5+1,0)</f>
        <v>0</v>
      </c>
      <c r="BZ8" s="272">
        <f ca="1">VLOOKUP($C$8,정리!$C$132:$AI$153,BY5+1,0)</f>
        <v>0</v>
      </c>
      <c r="CA8" s="272">
        <f ca="1">VLOOKUP($C$8,정리!$C$157:$AI$177,BY$5+1,0)</f>
        <v>530000</v>
      </c>
      <c r="CB8" s="271">
        <f t="shared" ref="CB8:CB12" ca="1" si="46">BY8-BZ8-CA8</f>
        <v>-530000</v>
      </c>
      <c r="CC8" s="272">
        <f ca="1">VLOOKUP($C$8,정리!$C$5:$AH$25,CC$5+1,0)</f>
        <v>0</v>
      </c>
      <c r="CD8" s="272">
        <f ca="1">VLOOKUP($C$8,정리!$C$132:$AI$153,CC5+1,0)</f>
        <v>0</v>
      </c>
      <c r="CE8" s="272">
        <f ca="1">VLOOKUP($C$8,정리!$C$157:$AI$177,CC$5+1,0)</f>
        <v>0</v>
      </c>
      <c r="CF8" s="271">
        <f t="shared" ref="CF8:CF12" ca="1" si="47">CC8-CD8-CE8</f>
        <v>0</v>
      </c>
      <c r="CG8" s="272">
        <f ca="1">VLOOKUP($C$8,정리!$C$5:$AH$25,CG$5+1,0)</f>
        <v>0</v>
      </c>
      <c r="CH8" s="272">
        <f ca="1">VLOOKUP($C$8,정리!$C$132:$AI$153,CG5+1,0)</f>
        <v>0</v>
      </c>
      <c r="CI8" s="272">
        <f ca="1">VLOOKUP($C$8,정리!$C$157:$AI$177,CG$5+1,0)</f>
        <v>0</v>
      </c>
      <c r="CJ8" s="271">
        <f t="shared" ref="CJ8:CJ12" ca="1" si="48">CG8-CH8-CI8</f>
        <v>0</v>
      </c>
      <c r="CK8" s="272">
        <f ca="1">VLOOKUP($C$8,정리!$C$5:$AH$25,CK$5+1,0)</f>
        <v>0</v>
      </c>
      <c r="CL8" s="272">
        <f ca="1">VLOOKUP($C$8,정리!$C$132:$AI$153,CK5+1,0)</f>
        <v>0</v>
      </c>
      <c r="CM8" s="272">
        <f ca="1">VLOOKUP($C$8,정리!$C$157:$AI$177,CK$5+1,0)</f>
        <v>0</v>
      </c>
      <c r="CN8" s="271">
        <f t="shared" ref="CN8:CN12" ca="1" si="49">CK8-CL8-CM8</f>
        <v>0</v>
      </c>
      <c r="CO8" s="272">
        <f ca="1">VLOOKUP($C$8,정리!$C$5:$AH$25,CO$5+1,0)</f>
        <v>0</v>
      </c>
      <c r="CP8" s="272">
        <f ca="1">VLOOKUP($C$8,정리!$C$132:$AI$153,CO5+1,0)</f>
        <v>0</v>
      </c>
      <c r="CQ8" s="272">
        <f ca="1">VLOOKUP($C$8,정리!$C$157:$AI$177,CO$5+1,0)</f>
        <v>0</v>
      </c>
      <c r="CR8" s="271">
        <f t="shared" ref="CR8:CR12" ca="1" si="50">CO8-CP8-CQ8</f>
        <v>0</v>
      </c>
      <c r="CS8" s="272">
        <f ca="1">VLOOKUP($C$8,정리!$C$5:$AH$25,CS$5+1,0)</f>
        <v>0</v>
      </c>
      <c r="CT8" s="272">
        <f ca="1">VLOOKUP($C$8,정리!$C$132:$AI$153,CS5+1,0)</f>
        <v>0</v>
      </c>
      <c r="CU8" s="272">
        <f ca="1">VLOOKUP($C$8,정리!$C$157:$AI$177,CS$5+1,0)</f>
        <v>0</v>
      </c>
      <c r="CV8" s="271">
        <f t="shared" ref="CV8:CV12" ca="1" si="51">CS8-CT8-CU8</f>
        <v>0</v>
      </c>
      <c r="CW8" s="272">
        <f ca="1">VLOOKUP($C$8,정리!$C$5:$AH$25,CW$5+1,0)</f>
        <v>0</v>
      </c>
      <c r="CX8" s="272">
        <f ca="1">VLOOKUP($C$8,정리!$C$132:$AI$153,CW5+1,0)</f>
        <v>0</v>
      </c>
      <c r="CY8" s="272">
        <f ca="1">VLOOKUP($C$8,정리!$C$157:$AI$177,CW$5+1,0)</f>
        <v>0</v>
      </c>
      <c r="CZ8" s="271">
        <f t="shared" ref="CZ8:CZ12" ca="1" si="52">CW8-CX8-CY8</f>
        <v>0</v>
      </c>
      <c r="DA8" s="272">
        <f ca="1">VLOOKUP($C$8,정리!$C$5:$AH$25,DA$5+1,0)</f>
        <v>0</v>
      </c>
      <c r="DB8" s="272">
        <f ca="1">VLOOKUP($C$8,정리!$C$132:$AI$153,DA5+1,0)</f>
        <v>0</v>
      </c>
      <c r="DC8" s="272">
        <f ca="1">VLOOKUP($C$8,정리!$C$157:$AI$177,DA$5+1,0)</f>
        <v>0</v>
      </c>
      <c r="DD8" s="271">
        <f t="shared" ref="DD8:DD12" ca="1" si="53">DA8-DB8-DC8</f>
        <v>0</v>
      </c>
      <c r="DE8" s="272">
        <f ca="1">VLOOKUP($C$8,정리!$C$5:$AH$25,DE$5+1,0)</f>
        <v>0</v>
      </c>
      <c r="DF8" s="272">
        <f ca="1">VLOOKUP($C$8,정리!$C$132:$AI$153,DE5+1,0)</f>
        <v>0</v>
      </c>
      <c r="DG8" s="272">
        <f ca="1">VLOOKUP($C$8,정리!$C$157:$AI$177,DE$5+1,0)</f>
        <v>0</v>
      </c>
      <c r="DH8" s="271">
        <f t="shared" ref="DH8:DH12" ca="1" si="54">DE8-DF8-DG8</f>
        <v>0</v>
      </c>
      <c r="DI8" s="272">
        <f ca="1">VLOOKUP($C$8,정리!$C$5:$AH$25,DI$5+1,0)</f>
        <v>0</v>
      </c>
      <c r="DJ8" s="272">
        <f ca="1">VLOOKUP($C$8,정리!$C$132:$AI$153,DI5+1,0)</f>
        <v>0</v>
      </c>
      <c r="DK8" s="272">
        <f ca="1">VLOOKUP($C$8,정리!$C$157:$AI$177,DI$5+1,0)</f>
        <v>0</v>
      </c>
      <c r="DL8" s="271">
        <f t="shared" ref="DL8:DL12" ca="1" si="55">DI8-DJ8-DK8</f>
        <v>0</v>
      </c>
      <c r="DM8" s="272">
        <f ca="1">VLOOKUP($C$8,정리!$C$5:$AH$25,DM$5+1,0)</f>
        <v>0</v>
      </c>
      <c r="DN8" s="272">
        <f ca="1">VLOOKUP($C$8,정리!$C$132:$AI$153,DM5+1,0)</f>
        <v>0</v>
      </c>
      <c r="DO8" s="272">
        <f ca="1">VLOOKUP($C$8,정리!$C$157:$AI$177,DM$5+1,0)</f>
        <v>0</v>
      </c>
      <c r="DP8" s="271">
        <f t="shared" ref="DP8:DP12" ca="1" si="56">DM8-DN8-DO8</f>
        <v>0</v>
      </c>
      <c r="DQ8" s="272">
        <f ca="1">VLOOKUP($C$8,정리!$C$5:$AH$25,DQ$5+1,0)</f>
        <v>0</v>
      </c>
      <c r="DR8" s="272">
        <f ca="1">VLOOKUP($C$8,정리!$C$132:$AI$153,DQ5+1,0)</f>
        <v>0</v>
      </c>
      <c r="DS8" s="272">
        <f ca="1">VLOOKUP($C$8,정리!$C$157:$AI$177,DQ$5+1,0)</f>
        <v>0</v>
      </c>
      <c r="DT8" s="271">
        <f t="shared" ref="DT8:DT12" ca="1" si="57">DQ8-DR8-DS8</f>
        <v>0</v>
      </c>
      <c r="DU8" s="272">
        <f ca="1">VLOOKUP($C$8,정리!$C$5:$AH$25,DU$5+1,0)</f>
        <v>0</v>
      </c>
      <c r="DV8" s="272">
        <f ca="1">VLOOKUP($C$8,정리!$C$132:$AI$153,DU5+1,0)</f>
        <v>0</v>
      </c>
      <c r="DW8" s="272">
        <f ca="1">VLOOKUP($C$8,정리!$C$157:$AI$177,DU$5+1,0)</f>
        <v>0</v>
      </c>
      <c r="DX8" s="271">
        <f t="shared" ref="DX8:DX12" ca="1" si="58">DU8-DV8-DW8</f>
        <v>0</v>
      </c>
      <c r="DY8" s="272">
        <f ca="1">VLOOKUP($C$8,정리!$C$5:$AH$25,DY$5+1,0)</f>
        <v>0</v>
      </c>
      <c r="DZ8" s="272">
        <f ca="1">VLOOKUP($C$8,정리!$C$132:$AI$153,DY5+1,0)</f>
        <v>0</v>
      </c>
      <c r="EA8" s="272">
        <f ca="1">VLOOKUP($C$8,정리!$C$157:$AI$177,DY$5+1,0)</f>
        <v>0</v>
      </c>
      <c r="EB8" s="271">
        <f t="shared" ref="EB8:EB12" ca="1" si="59">DY8-DZ8-EA8</f>
        <v>0</v>
      </c>
    </row>
    <row r="9" spans="1:132" ht="24.95" customHeight="1">
      <c r="B9" s="562"/>
      <c r="C9" s="266" t="s">
        <v>60</v>
      </c>
      <c r="D9" s="566"/>
      <c r="E9" s="271">
        <f ca="1">정리!AI6</f>
        <v>91151057</v>
      </c>
      <c r="F9" s="287">
        <f ca="1">정리!AI182</f>
        <v>90124581.599999994</v>
      </c>
      <c r="G9" s="287">
        <f t="shared" ref="G9:G29" ca="1" si="60">E9-F9</f>
        <v>1026475.400000006</v>
      </c>
      <c r="H9" s="569"/>
      <c r="I9" s="272">
        <f ca="1">VLOOKUP($C$9,정리!$C$5:$AH$25,I$5+1,0)</f>
        <v>5390944</v>
      </c>
      <c r="J9" s="272">
        <f ca="1">VLOOKUP($C$9,정리!$C$132:$AI$153,I$5+1,0)</f>
        <v>26002379.999999996</v>
      </c>
      <c r="K9" s="272">
        <f ca="1">VLOOKUP($C$9,정리!$C$157:$AI$177,I$5+1,0)</f>
        <v>0</v>
      </c>
      <c r="L9" s="271">
        <f t="shared" ca="1" si="29"/>
        <v>-20611435.999999996</v>
      </c>
      <c r="M9" s="272">
        <f ca="1">VLOOKUP($C$9,정리!$C$5:$AH$25,M$5+1,0)</f>
        <v>7049696</v>
      </c>
      <c r="N9" s="272">
        <f ca="1">VLOOKUP($C$9,정리!$C$132:$AI$153,M$5+1,0)</f>
        <v>0</v>
      </c>
      <c r="O9" s="272">
        <f ca="1">VLOOKUP($C$9,정리!$C$157:$AI$177,M$5+1,0)</f>
        <v>6223840</v>
      </c>
      <c r="P9" s="271">
        <f t="shared" ca="1" si="30"/>
        <v>825856</v>
      </c>
      <c r="Q9" s="272">
        <f ca="1">VLOOKUP($C$9,정리!$C$5:$AH$25,Q$5+1,0)</f>
        <v>6220320</v>
      </c>
      <c r="R9" s="272">
        <f ca="1">VLOOKUP($C$9,정리!$C$132:$AI$153,Q$5+1,0)</f>
        <v>0</v>
      </c>
      <c r="S9" s="272">
        <f ca="1">VLOOKUP($C$9,정리!$C$157:$AI$177,Q$5+1,0)</f>
        <v>0</v>
      </c>
      <c r="T9" s="271">
        <f t="shared" ca="1" si="31"/>
        <v>6220320</v>
      </c>
      <c r="U9" s="272">
        <f ca="1">VLOOKUP($C$9,정리!$C$5:$AH$25,U$5+1,0)</f>
        <v>6635008</v>
      </c>
      <c r="V9" s="272">
        <f ca="1">VLOOKUP($C$9,정리!$C$132:$AI$153,U$5+1,0)</f>
        <v>0</v>
      </c>
      <c r="W9" s="272">
        <f ca="1">VLOOKUP($C$9,정리!$C$157:$AI$177,U$5+1,0)</f>
        <v>0</v>
      </c>
      <c r="X9" s="271">
        <f t="shared" ca="1" si="32"/>
        <v>6635008</v>
      </c>
      <c r="Y9" s="272">
        <f ca="1">VLOOKUP($C$9,정리!$C$5:$AH$25,Y$5+1,0)</f>
        <v>6220320</v>
      </c>
      <c r="Z9" s="272">
        <f ca="1">VLOOKUP($C$9,정리!$C$132:$AI$153,Y$5+1,0)</f>
        <v>4944403.2</v>
      </c>
      <c r="AA9" s="272">
        <f ca="1">VLOOKUP($C$9,정리!$C$157:$AI$177,Y$5+1,0)</f>
        <v>0</v>
      </c>
      <c r="AB9" s="271">
        <f t="shared" ca="1" si="33"/>
        <v>1275916.7999999998</v>
      </c>
      <c r="AC9" s="272">
        <f ca="1">VLOOKUP($C$9,정리!$C$5:$AH$25,AC$5+1,0)</f>
        <v>0</v>
      </c>
      <c r="AD9" s="272">
        <f ca="1">VLOOKUP($C$9,정리!$C$132:$AI$153,AC$5+1,0)</f>
        <v>0</v>
      </c>
      <c r="AE9" s="272">
        <f ca="1">VLOOKUP($C$9,정리!$C$157:$AI$177,AC$5+1,0)</f>
        <v>0</v>
      </c>
      <c r="AF9" s="271">
        <f t="shared" ca="1" si="34"/>
        <v>0</v>
      </c>
      <c r="AG9" s="272">
        <f ca="1">VLOOKUP($C$9,정리!$C$5:$AH$25,AG$5+1,0)</f>
        <v>0</v>
      </c>
      <c r="AH9" s="272">
        <f ca="1">VLOOKUP($C$9,정리!$C$132:$AI$153,AG$5+1,0)</f>
        <v>0</v>
      </c>
      <c r="AI9" s="272">
        <f ca="1">VLOOKUP($C$9,정리!$C$157:$AI$177,AG$5+1,0)</f>
        <v>0</v>
      </c>
      <c r="AJ9" s="271">
        <f t="shared" ca="1" si="35"/>
        <v>0</v>
      </c>
      <c r="AK9" s="272">
        <f ca="1">VLOOKUP($C$9,정리!$C$5:$AH$25,AK$5+1,0)</f>
        <v>5805632</v>
      </c>
      <c r="AL9" s="272">
        <f ca="1">VLOOKUP($C$9,정리!$C$132:$AI$153,AK$5+1,0)</f>
        <v>0</v>
      </c>
      <c r="AM9" s="272">
        <f ca="1">VLOOKUP($C$9,정리!$C$157:$AI$177,AK$5+1,0)</f>
        <v>2030400</v>
      </c>
      <c r="AN9" s="271">
        <f t="shared" ca="1" si="36"/>
        <v>3775232</v>
      </c>
      <c r="AO9" s="272">
        <f ca="1">VLOOKUP($C$9,정리!$C$5:$AH$25,AO$5+1,0)</f>
        <v>7604384</v>
      </c>
      <c r="AP9" s="272">
        <f ca="1">VLOOKUP($C$9,정리!$C$132:$AI$153,AO$5+1,0)</f>
        <v>0</v>
      </c>
      <c r="AQ9" s="272">
        <f ca="1">VLOOKUP($C$9,정리!$C$157:$AI$177,AO$5+1,0)</f>
        <v>4664000</v>
      </c>
      <c r="AR9" s="271">
        <f t="shared" ca="1" si="37"/>
        <v>2940384</v>
      </c>
      <c r="AS9" s="272">
        <f ca="1">VLOOKUP($C$9,정리!$C$5:$AH$25,AS$5+1,0)</f>
        <v>6635008</v>
      </c>
      <c r="AT9" s="272">
        <f ca="1">VLOOKUP($C$9,정리!$C$132:$AI$153,AS$5+1,0)</f>
        <v>0</v>
      </c>
      <c r="AU9" s="272">
        <f ca="1">VLOOKUP($C$9,정리!$C$157:$AI$177,AS$5+1,0)</f>
        <v>0</v>
      </c>
      <c r="AV9" s="271">
        <f t="shared" ca="1" si="38"/>
        <v>6635008</v>
      </c>
      <c r="AW9" s="272">
        <f ca="1">VLOOKUP($C$9,정리!$C$5:$AH$25,AW$5+1,0)</f>
        <v>7049696</v>
      </c>
      <c r="AX9" s="272">
        <f ca="1">VLOOKUP($C$9,정리!$C$132:$AI$153,AW$5+1,0)</f>
        <v>0</v>
      </c>
      <c r="AY9" s="272">
        <f ca="1">VLOOKUP($C$9,정리!$C$157:$AI$177,AW$5+1,0)</f>
        <v>0</v>
      </c>
      <c r="AZ9" s="271">
        <f t="shared" ca="1" si="39"/>
        <v>7049696</v>
      </c>
      <c r="BA9" s="272">
        <f ca="1">VLOOKUP($C$9,정리!$C$5:$AH$25,BA$5+1,0)</f>
        <v>5805632</v>
      </c>
      <c r="BB9" s="272">
        <f ca="1">VLOOKUP($C$9,정리!$C$132:$AI$153,BA$5+1,0)</f>
        <v>33314906.399999999</v>
      </c>
      <c r="BC9" s="272">
        <f ca="1">VLOOKUP($C$9,정리!$C$157:$AI$177,BA$5+1,0)</f>
        <v>0</v>
      </c>
      <c r="BD9" s="271">
        <f t="shared" ca="1" si="40"/>
        <v>-27509274.399999999</v>
      </c>
      <c r="BE9" s="272">
        <f ca="1">VLOOKUP($C$9,정리!$C$5:$AH$25,BE$5+1,0)</f>
        <v>0</v>
      </c>
      <c r="BF9" s="272">
        <f ca="1">VLOOKUP($C$9,정리!$C$132:$AI$153,BE$5+1,0)</f>
        <v>0</v>
      </c>
      <c r="BG9" s="272">
        <f ca="1">VLOOKUP($C$9,정리!$C$157:$AI$177,BE$5+1,0)</f>
        <v>0</v>
      </c>
      <c r="BH9" s="271">
        <f t="shared" ca="1" si="41"/>
        <v>0</v>
      </c>
      <c r="BI9" s="272">
        <f ca="1">VLOOKUP($C$9,정리!$C$5:$AH$25,BI$5+1,0)</f>
        <v>0</v>
      </c>
      <c r="BJ9" s="272">
        <f ca="1">VLOOKUP($C$9,정리!$C$132:$AI$153,BI$5+1,0)</f>
        <v>0</v>
      </c>
      <c r="BK9" s="272">
        <f ca="1">VLOOKUP($C$9,정리!$C$157:$AI$177,BI$5+1,0)</f>
        <v>0</v>
      </c>
      <c r="BL9" s="271">
        <f t="shared" ca="1" si="42"/>
        <v>0</v>
      </c>
      <c r="BM9" s="272">
        <f ca="1">VLOOKUP($C$9,정리!$C$5:$AH$25,BM$5+1,0)</f>
        <v>7049696</v>
      </c>
      <c r="BN9" s="272">
        <f ca="1">VLOOKUP($C$9,정리!$C$132:$AI$153,BM$5+1,0)</f>
        <v>0</v>
      </c>
      <c r="BO9" s="272">
        <f ca="1">VLOOKUP($C$9,정리!$C$157:$AI$177,BM$5+1,0)</f>
        <v>0</v>
      </c>
      <c r="BP9" s="271">
        <f t="shared" ca="1" si="43"/>
        <v>7049696</v>
      </c>
      <c r="BQ9" s="272">
        <f ca="1">VLOOKUP($C$9,정리!$C$5:$AH$25,BQ$5+1,0)</f>
        <v>4976256</v>
      </c>
      <c r="BR9" s="272">
        <f ca="1">VLOOKUP($C$9,정리!$C$132:$AI$153,BQ$5+1,0)</f>
        <v>12944652</v>
      </c>
      <c r="BS9" s="272">
        <f ca="1">VLOOKUP($C$9,정리!$C$157:$AI$177,BQ$5+1,0)</f>
        <v>0</v>
      </c>
      <c r="BT9" s="271">
        <f t="shared" ca="1" si="44"/>
        <v>-7968396</v>
      </c>
      <c r="BU9" s="272">
        <f ca="1">VLOOKUP($C$9,정리!$C$5:$AH$25,BU$5+1,0)</f>
        <v>7658769</v>
      </c>
      <c r="BV9" s="272">
        <f ca="1">VLOOKUP($C$9,정리!$C$132:$AI$153,BU$5+1,0)</f>
        <v>0</v>
      </c>
      <c r="BW9" s="272">
        <f ca="1">VLOOKUP($C$9,정리!$C$157:$AI$177,BU$5+1,0)</f>
        <v>0</v>
      </c>
      <c r="BX9" s="271">
        <f t="shared" ca="1" si="45"/>
        <v>7658769</v>
      </c>
      <c r="BY9" s="272">
        <f ca="1">VLOOKUP($C$9,정리!$C$5:$AH$25,BY$5+1,0)</f>
        <v>7049696</v>
      </c>
      <c r="BZ9" s="272">
        <f ca="1">VLOOKUP($C$9,정리!$C$132:$AI$153,BY$5+1,0)</f>
        <v>0</v>
      </c>
      <c r="CA9" s="272">
        <f ca="1">VLOOKUP($C$9,정리!$C$157:$AI$177,BY$5+1,0)</f>
        <v>0</v>
      </c>
      <c r="CB9" s="271">
        <f t="shared" ca="1" si="46"/>
        <v>7049696</v>
      </c>
      <c r="CC9" s="272">
        <f ca="1">VLOOKUP($C$9,정리!$C$5:$AH$25,CC$5+1,0)</f>
        <v>0</v>
      </c>
      <c r="CD9" s="272">
        <f ca="1">VLOOKUP($C$9,정리!$C$132:$AI$153,CC$5+1,0)</f>
        <v>0</v>
      </c>
      <c r="CE9" s="272">
        <f ca="1">VLOOKUP($C$9,정리!$C$157:$AI$177,CC$5+1,0)</f>
        <v>0</v>
      </c>
      <c r="CF9" s="271">
        <f t="shared" ca="1" si="47"/>
        <v>0</v>
      </c>
      <c r="CG9" s="272">
        <f ca="1">VLOOKUP($C$9,정리!$C$5:$AH$25,CG$5+1,0)</f>
        <v>0</v>
      </c>
      <c r="CH9" s="272">
        <f ca="1">VLOOKUP($C$9,정리!$C$132:$AI$153,CG$5+1,0)</f>
        <v>0</v>
      </c>
      <c r="CI9" s="272">
        <f ca="1">VLOOKUP($C$9,정리!$C$157:$AI$177,CG$5+1,0)</f>
        <v>0</v>
      </c>
      <c r="CJ9" s="271">
        <f t="shared" ca="1" si="48"/>
        <v>0</v>
      </c>
      <c r="CK9" s="272">
        <f ca="1">VLOOKUP($C$9,정리!$C$5:$AH$25,CK$5+1,0)</f>
        <v>0</v>
      </c>
      <c r="CL9" s="272">
        <f ca="1">VLOOKUP($C$9,정리!$C$132:$AI$153,CK$5+1,0)</f>
        <v>0</v>
      </c>
      <c r="CM9" s="272">
        <f ca="1">VLOOKUP($C$9,정리!$C$157:$AI$177,CK$5+1,0)</f>
        <v>0</v>
      </c>
      <c r="CN9" s="271">
        <f t="shared" ca="1" si="49"/>
        <v>0</v>
      </c>
      <c r="CO9" s="272">
        <f ca="1">VLOOKUP($C$9,정리!$C$5:$AH$25,CO$5+1,0)</f>
        <v>0</v>
      </c>
      <c r="CP9" s="272">
        <f ca="1">VLOOKUP($C$9,정리!$C$132:$AI$153,CO$5+1,0)</f>
        <v>0</v>
      </c>
      <c r="CQ9" s="272">
        <f ca="1">VLOOKUP($C$9,정리!$C$157:$AI$177,CO$5+1,0)</f>
        <v>0</v>
      </c>
      <c r="CR9" s="271">
        <f t="shared" ca="1" si="50"/>
        <v>0</v>
      </c>
      <c r="CS9" s="272">
        <f ca="1">VLOOKUP($C$9,정리!$C$5:$AH$25,CS$5+1,0)</f>
        <v>0</v>
      </c>
      <c r="CT9" s="272">
        <f ca="1">VLOOKUP($C$9,정리!$C$132:$AI$153,CS$5+1,0)</f>
        <v>0</v>
      </c>
      <c r="CU9" s="272">
        <f ca="1">VLOOKUP($C$9,정리!$C$157:$AI$177,CS$5+1,0)</f>
        <v>0</v>
      </c>
      <c r="CV9" s="271">
        <f t="shared" ca="1" si="51"/>
        <v>0</v>
      </c>
      <c r="CW9" s="272">
        <f ca="1">VLOOKUP($C$9,정리!$C$5:$AH$25,CW$5+1,0)</f>
        <v>0</v>
      </c>
      <c r="CX9" s="272">
        <f ca="1">VLOOKUP($C$9,정리!$C$132:$AI$153,CW$5+1,0)</f>
        <v>0</v>
      </c>
      <c r="CY9" s="272">
        <f ca="1">VLOOKUP($C$9,정리!$C$157:$AI$177,CW$5+1,0)</f>
        <v>0</v>
      </c>
      <c r="CZ9" s="271">
        <f t="shared" ca="1" si="52"/>
        <v>0</v>
      </c>
      <c r="DA9" s="272">
        <f ca="1">VLOOKUP($C$9,정리!$C$5:$AH$25,DA$5+1,0)</f>
        <v>0</v>
      </c>
      <c r="DB9" s="272">
        <f ca="1">VLOOKUP($C$9,정리!$C$132:$AI$153,DA$5+1,0)</f>
        <v>0</v>
      </c>
      <c r="DC9" s="272">
        <f ca="1">VLOOKUP($C$9,정리!$C$157:$AI$177,DA$5+1,0)</f>
        <v>0</v>
      </c>
      <c r="DD9" s="271">
        <f t="shared" ca="1" si="53"/>
        <v>0</v>
      </c>
      <c r="DE9" s="272">
        <f ca="1">VLOOKUP($C$9,정리!$C$5:$AH$25,DE$5+1,0)</f>
        <v>0</v>
      </c>
      <c r="DF9" s="272">
        <f ca="1">VLOOKUP($C$9,정리!$C$132:$AI$153,DE$5+1,0)</f>
        <v>0</v>
      </c>
      <c r="DG9" s="272">
        <f ca="1">VLOOKUP($C$9,정리!$C$157:$AI$177,DE$5+1,0)</f>
        <v>0</v>
      </c>
      <c r="DH9" s="271">
        <f t="shared" ca="1" si="54"/>
        <v>0</v>
      </c>
      <c r="DI9" s="272">
        <f ca="1">VLOOKUP($C$9,정리!$C$5:$AH$25,DI$5+1,0)</f>
        <v>0</v>
      </c>
      <c r="DJ9" s="272">
        <f ca="1">VLOOKUP($C$9,정리!$C$132:$AI$153,DI$5+1,0)</f>
        <v>0</v>
      </c>
      <c r="DK9" s="272">
        <f ca="1">VLOOKUP($C$9,정리!$C$157:$AI$177,DI$5+1,0)</f>
        <v>0</v>
      </c>
      <c r="DL9" s="271">
        <f t="shared" ca="1" si="55"/>
        <v>0</v>
      </c>
      <c r="DM9" s="272">
        <f ca="1">VLOOKUP($C$9,정리!$C$5:$AH$25,DM$5+1,0)</f>
        <v>0</v>
      </c>
      <c r="DN9" s="272">
        <f ca="1">VLOOKUP($C$9,정리!$C$132:$AI$153,DM$5+1,0)</f>
        <v>0</v>
      </c>
      <c r="DO9" s="272">
        <f ca="1">VLOOKUP($C$9,정리!$C$157:$AI$177,DM$5+1,0)</f>
        <v>0</v>
      </c>
      <c r="DP9" s="271">
        <f t="shared" ca="1" si="56"/>
        <v>0</v>
      </c>
      <c r="DQ9" s="272">
        <f ca="1">VLOOKUP($C$9,정리!$C$5:$AH$25,DQ$5+1,0)</f>
        <v>0</v>
      </c>
      <c r="DR9" s="272">
        <f ca="1">VLOOKUP($C$9,정리!$C$132:$AI$153,DQ$5+1,0)</f>
        <v>0</v>
      </c>
      <c r="DS9" s="272">
        <f ca="1">VLOOKUP($C$9,정리!$C$157:$AI$177,DQ$5+1,0)</f>
        <v>0</v>
      </c>
      <c r="DT9" s="271">
        <f t="shared" ca="1" si="57"/>
        <v>0</v>
      </c>
      <c r="DU9" s="272">
        <f ca="1">VLOOKUP($C$9,정리!$C$5:$AH$25,DU$5+1,0)</f>
        <v>0</v>
      </c>
      <c r="DV9" s="272">
        <f ca="1">VLOOKUP($C$9,정리!$C$132:$AI$153,DU$5+1,0)</f>
        <v>0</v>
      </c>
      <c r="DW9" s="272">
        <f ca="1">VLOOKUP($C$9,정리!$C$157:$AI$177,DU$5+1,0)</f>
        <v>0</v>
      </c>
      <c r="DX9" s="271">
        <f t="shared" ca="1" si="58"/>
        <v>0</v>
      </c>
      <c r="DY9" s="272">
        <f ca="1">VLOOKUP($C$9,정리!$C$5:$AH$25,DY$5+1,0)</f>
        <v>0</v>
      </c>
      <c r="DZ9" s="272">
        <f ca="1">VLOOKUP($C$9,정리!$C$132:$AI$153,DY$5+1,0)</f>
        <v>0</v>
      </c>
      <c r="EA9" s="272">
        <f ca="1">VLOOKUP($C$9,정리!$C$157:$AI$177,DY$5+1,0)</f>
        <v>0</v>
      </c>
      <c r="EB9" s="271">
        <f t="shared" ca="1" si="59"/>
        <v>0</v>
      </c>
    </row>
    <row r="10" spans="1:132" ht="24.95" customHeight="1">
      <c r="B10" s="562"/>
      <c r="C10" s="266" t="s">
        <v>43</v>
      </c>
      <c r="D10" s="566"/>
      <c r="E10" s="271">
        <f ca="1">정리!AI7</f>
        <v>363631786</v>
      </c>
      <c r="F10" s="287">
        <f ca="1">정리!AI183</f>
        <v>306249789.60000002</v>
      </c>
      <c r="G10" s="287">
        <f t="shared" ca="1" si="60"/>
        <v>57381996.399999976</v>
      </c>
      <c r="H10" s="569"/>
      <c r="I10" s="272">
        <f ca="1">VLOOKUP($C$10,정리!$C$5:$AH$25,I$5+1,0)</f>
        <v>21460005</v>
      </c>
      <c r="J10" s="272">
        <f ca="1">VLOOKUP($C$10,정리!$C$132:$AI$153,I$5+1,0)</f>
        <v>0</v>
      </c>
      <c r="K10" s="272">
        <f ca="1">VLOOKUP($C$10,정리!$C$157:$AI$177,I$5+1,0)</f>
        <v>17589488.800000001</v>
      </c>
      <c r="L10" s="271">
        <f t="shared" ca="1" si="29"/>
        <v>3870516.1999999993</v>
      </c>
      <c r="M10" s="272">
        <f ca="1">VLOOKUP($C$10,정리!$C$5:$AH$25,M$5+1,0)</f>
        <v>19782969</v>
      </c>
      <c r="N10" s="272">
        <f ca="1">VLOOKUP($C$10,정리!$C$132:$AI$153,M$5+1,0)</f>
        <v>0</v>
      </c>
      <c r="O10" s="272">
        <f ca="1">VLOOKUP($C$10,정리!$C$157:$AI$177,M$5+1,0)</f>
        <v>17048773</v>
      </c>
      <c r="P10" s="271">
        <f t="shared" ca="1" si="30"/>
        <v>2734196</v>
      </c>
      <c r="Q10" s="272">
        <f ca="1">VLOOKUP($C$10,정리!$C$5:$AH$25,Q$5+1,0)</f>
        <v>28640373</v>
      </c>
      <c r="R10" s="272">
        <f ca="1">VLOOKUP($C$10,정리!$C$132:$AI$153,Q$5+1,0)</f>
        <v>0</v>
      </c>
      <c r="S10" s="272">
        <f ca="1">VLOOKUP($C$10,정리!$C$157:$AI$177,Q$5+1,0)</f>
        <v>23896771</v>
      </c>
      <c r="T10" s="271">
        <f t="shared" ca="1" si="31"/>
        <v>4743602</v>
      </c>
      <c r="U10" s="272">
        <f ca="1">VLOOKUP($C$10,정리!$C$5:$AH$25,U$5+1,0)</f>
        <v>28516566</v>
      </c>
      <c r="V10" s="272">
        <f ca="1">VLOOKUP($C$10,정리!$C$132:$AI$153,U$5+1,0)</f>
        <v>0</v>
      </c>
      <c r="W10" s="272">
        <f ca="1">VLOOKUP($C$10,정리!$C$157:$AI$177,U$5+1,0)</f>
        <v>24424886.399999999</v>
      </c>
      <c r="X10" s="271">
        <f t="shared" ca="1" si="32"/>
        <v>4091679.6000000015</v>
      </c>
      <c r="Y10" s="272">
        <f ca="1">VLOOKUP($C$10,정리!$C$5:$AH$25,Y$5+1,0)</f>
        <v>28231743</v>
      </c>
      <c r="Z10" s="272">
        <f ca="1">VLOOKUP($C$10,정리!$C$132:$AI$153,Y$5+1,0)</f>
        <v>0</v>
      </c>
      <c r="AA10" s="272">
        <f ca="1">VLOOKUP($C$10,정리!$C$157:$AI$177,Y$5+1,0)</f>
        <v>23563829</v>
      </c>
      <c r="AB10" s="271">
        <f t="shared" ca="1" si="33"/>
        <v>4667914</v>
      </c>
      <c r="AC10" s="272">
        <f ca="1">VLOOKUP($C$10,정리!$C$5:$AH$25,AC$5+1,0)</f>
        <v>0</v>
      </c>
      <c r="AD10" s="272">
        <f ca="1">VLOOKUP($C$10,정리!$C$132:$AI$153,AC$5+1,0)</f>
        <v>0</v>
      </c>
      <c r="AE10" s="272">
        <f ca="1">VLOOKUP($C$10,정리!$C$157:$AI$177,AC$5+1,0)</f>
        <v>0</v>
      </c>
      <c r="AF10" s="271">
        <f t="shared" ca="1" si="34"/>
        <v>0</v>
      </c>
      <c r="AG10" s="272">
        <f ca="1">VLOOKUP($C$10,정리!$C$5:$AH$25,AG$5+1,0)</f>
        <v>0</v>
      </c>
      <c r="AH10" s="272">
        <f ca="1">VLOOKUP($C$10,정리!$C$132:$AI$153,AG$5+1,0)</f>
        <v>0</v>
      </c>
      <c r="AI10" s="272">
        <f ca="1">VLOOKUP($C$10,정리!$C$157:$AI$177,AG$5+1,0)</f>
        <v>0</v>
      </c>
      <c r="AJ10" s="271">
        <f t="shared" ca="1" si="35"/>
        <v>0</v>
      </c>
      <c r="AK10" s="272">
        <f ca="1">VLOOKUP($C$10,정리!$C$5:$AH$25,AK$5+1,0)</f>
        <v>20645949</v>
      </c>
      <c r="AL10" s="272">
        <f ca="1">VLOOKUP($C$10,정리!$C$132:$AI$153,AK$5+1,0)</f>
        <v>0</v>
      </c>
      <c r="AM10" s="272">
        <f ca="1">VLOOKUP($C$10,정리!$C$157:$AI$177,AK$5+1,0)</f>
        <v>17343258</v>
      </c>
      <c r="AN10" s="271">
        <f t="shared" ca="1" si="36"/>
        <v>3302691</v>
      </c>
      <c r="AO10" s="272">
        <f ca="1">VLOOKUP($C$10,정리!$C$5:$AH$25,AO$5+1,0)</f>
        <v>25918026</v>
      </c>
      <c r="AP10" s="272">
        <f ca="1">VLOOKUP($C$10,정리!$C$132:$AI$153,AO$5+1,0)</f>
        <v>0</v>
      </c>
      <c r="AQ10" s="272">
        <f ca="1">VLOOKUP($C$10,정리!$C$157:$AI$177,AO$5+1,0)</f>
        <v>21760372.399999999</v>
      </c>
      <c r="AR10" s="271">
        <f t="shared" ca="1" si="37"/>
        <v>4157653.6000000015</v>
      </c>
      <c r="AS10" s="272">
        <f ca="1">VLOOKUP($C$10,정리!$C$5:$AH$25,AS$5+1,0)</f>
        <v>25683543</v>
      </c>
      <c r="AT10" s="272">
        <f ca="1">VLOOKUP($C$10,정리!$C$132:$AI$153,AS$5+1,0)</f>
        <v>0</v>
      </c>
      <c r="AU10" s="272">
        <f ca="1">VLOOKUP($C$10,정리!$C$157:$AI$177,AS$5+1,0)</f>
        <v>21344677.800000001</v>
      </c>
      <c r="AV10" s="271">
        <f t="shared" ca="1" si="38"/>
        <v>4338865.1999999993</v>
      </c>
      <c r="AW10" s="272">
        <f ca="1">VLOOKUP($C$10,정리!$C$5:$AH$25,AW$5+1,0)</f>
        <v>26191552</v>
      </c>
      <c r="AX10" s="272">
        <f ca="1">VLOOKUP($C$10,정리!$C$132:$AI$153,AW$5+1,0)</f>
        <v>0</v>
      </c>
      <c r="AY10" s="272">
        <f ca="1">VLOOKUP($C$10,정리!$C$157:$AI$177,AW$5+1,0)</f>
        <v>23429150.399999999</v>
      </c>
      <c r="AZ10" s="271">
        <f t="shared" ca="1" si="39"/>
        <v>2762401.6000000015</v>
      </c>
      <c r="BA10" s="272">
        <f ca="1">VLOOKUP($C$10,정리!$C$5:$AH$25,BA$5+1,0)</f>
        <v>19924059</v>
      </c>
      <c r="BB10" s="272">
        <f ca="1">VLOOKUP($C$10,정리!$C$132:$AI$153,BA$5+1,0)</f>
        <v>0</v>
      </c>
      <c r="BC10" s="272">
        <f ca="1">VLOOKUP($C$10,정리!$C$157:$AI$177,BA$5+1,0)</f>
        <v>16843118.199999999</v>
      </c>
      <c r="BD10" s="271">
        <f t="shared" ca="1" si="40"/>
        <v>3080940.8000000007</v>
      </c>
      <c r="BE10" s="272">
        <f ca="1">VLOOKUP($C$10,정리!$C$5:$AH$25,BE$5+1,0)</f>
        <v>0</v>
      </c>
      <c r="BF10" s="272">
        <f ca="1">VLOOKUP($C$10,정리!$C$132:$AI$153,BE$5+1,0)</f>
        <v>0</v>
      </c>
      <c r="BG10" s="272">
        <f ca="1">VLOOKUP($C$10,정리!$C$157:$AI$177,BE$5+1,0)</f>
        <v>0</v>
      </c>
      <c r="BH10" s="271">
        <f t="shared" ca="1" si="41"/>
        <v>0</v>
      </c>
      <c r="BI10" s="272">
        <f ca="1">VLOOKUP($C$10,정리!$C$5:$AH$25,BI$5+1,0)</f>
        <v>0</v>
      </c>
      <c r="BJ10" s="272">
        <f ca="1">VLOOKUP($C$10,정리!$C$132:$AI$153,BI$5+1,0)</f>
        <v>0</v>
      </c>
      <c r="BK10" s="272">
        <f ca="1">VLOOKUP($C$10,정리!$C$157:$AI$177,BI$5+1,0)</f>
        <v>0</v>
      </c>
      <c r="BL10" s="271">
        <f t="shared" ca="1" si="42"/>
        <v>0</v>
      </c>
      <c r="BM10" s="272">
        <f ca="1">VLOOKUP($C$10,정리!$C$5:$AH$25,BM$5+1,0)</f>
        <v>29705964</v>
      </c>
      <c r="BN10" s="272">
        <f ca="1">VLOOKUP($C$10,정리!$C$132:$AI$153,BM$5+1,0)</f>
        <v>0</v>
      </c>
      <c r="BO10" s="272">
        <f ca="1">VLOOKUP($C$10,정리!$C$157:$AI$177,BM$5+1,0)</f>
        <v>24741949.800000001</v>
      </c>
      <c r="BP10" s="271">
        <f t="shared" ca="1" si="43"/>
        <v>4964014.1999999993</v>
      </c>
      <c r="BQ10" s="272">
        <f ca="1">VLOOKUP($C$10,정리!$C$5:$AH$25,BQ$5+1,0)</f>
        <v>26551047</v>
      </c>
      <c r="BR10" s="272">
        <f ca="1">VLOOKUP($C$10,정리!$C$132:$AI$153,BQ$5+1,0)</f>
        <v>0</v>
      </c>
      <c r="BS10" s="272">
        <f ca="1">VLOOKUP($C$10,정리!$C$157:$AI$177,BQ$5+1,0)</f>
        <v>22294619.399999999</v>
      </c>
      <c r="BT10" s="271">
        <f t="shared" ca="1" si="44"/>
        <v>4256427.6000000015</v>
      </c>
      <c r="BU10" s="272">
        <f ca="1">VLOOKUP($C$10,정리!$C$5:$AH$25,BU$5+1,0)</f>
        <v>27860378</v>
      </c>
      <c r="BV10" s="272">
        <f ca="1">VLOOKUP($C$10,정리!$C$132:$AI$153,BU$5+1,0)</f>
        <v>0</v>
      </c>
      <c r="BW10" s="272">
        <f ca="1">VLOOKUP($C$10,정리!$C$157:$AI$177,BU$5+1,0)</f>
        <v>23278772</v>
      </c>
      <c r="BX10" s="271">
        <f t="shared" ca="1" si="45"/>
        <v>4581606</v>
      </c>
      <c r="BY10" s="272">
        <f ca="1">VLOOKUP($C$10,정리!$C$5:$AH$25,BY$5+1,0)</f>
        <v>34519612</v>
      </c>
      <c r="BZ10" s="272">
        <f ca="1">VLOOKUP($C$10,정리!$C$132:$AI$153,BY$5+1,0)</f>
        <v>0</v>
      </c>
      <c r="CA10" s="272">
        <f ca="1">VLOOKUP($C$10,정리!$C$157:$AI$177,BY$5+1,0)</f>
        <v>28690123.399999999</v>
      </c>
      <c r="CB10" s="271">
        <f t="shared" ca="1" si="46"/>
        <v>5829488.6000000015</v>
      </c>
      <c r="CC10" s="272">
        <f ca="1">VLOOKUP($C$10,정리!$C$5:$AH$25,CC$5+1,0)</f>
        <v>0</v>
      </c>
      <c r="CD10" s="272">
        <f ca="1">VLOOKUP($C$10,정리!$C$132:$AI$153,CC$5+1,0)</f>
        <v>0</v>
      </c>
      <c r="CE10" s="272">
        <f ca="1">VLOOKUP($C$10,정리!$C$157:$AI$177,CC$5+1,0)</f>
        <v>0</v>
      </c>
      <c r="CF10" s="271">
        <f t="shared" ca="1" si="47"/>
        <v>0</v>
      </c>
      <c r="CG10" s="272">
        <f ca="1">VLOOKUP($C$10,정리!$C$5:$AH$25,CG$5+1,0)</f>
        <v>0</v>
      </c>
      <c r="CH10" s="272">
        <f ca="1">VLOOKUP($C$10,정리!$C$132:$AI$153,CG$5+1,0)</f>
        <v>0</v>
      </c>
      <c r="CI10" s="272">
        <f ca="1">VLOOKUP($C$10,정리!$C$157:$AI$177,CG$5+1,0)</f>
        <v>0</v>
      </c>
      <c r="CJ10" s="271">
        <f t="shared" ca="1" si="48"/>
        <v>0</v>
      </c>
      <c r="CK10" s="272">
        <f ca="1">VLOOKUP($C$10,정리!$C$5:$AH$25,CK$5+1,0)</f>
        <v>0</v>
      </c>
      <c r="CL10" s="272">
        <f ca="1">VLOOKUP($C$10,정리!$C$132:$AI$153,CK$5+1,0)</f>
        <v>0</v>
      </c>
      <c r="CM10" s="272">
        <f ca="1">VLOOKUP($C$10,정리!$C$157:$AI$177,CK$5+1,0)</f>
        <v>0</v>
      </c>
      <c r="CN10" s="271">
        <f t="shared" ca="1" si="49"/>
        <v>0</v>
      </c>
      <c r="CO10" s="272">
        <f ca="1">VLOOKUP($C$10,정리!$C$5:$AH$25,CO$5+1,0)</f>
        <v>0</v>
      </c>
      <c r="CP10" s="272">
        <f ca="1">VLOOKUP($C$10,정리!$C$132:$AI$153,CO$5+1,0)</f>
        <v>0</v>
      </c>
      <c r="CQ10" s="272">
        <f ca="1">VLOOKUP($C$10,정리!$C$157:$AI$177,CO$5+1,0)</f>
        <v>0</v>
      </c>
      <c r="CR10" s="271">
        <f t="shared" ca="1" si="50"/>
        <v>0</v>
      </c>
      <c r="CS10" s="272">
        <f ca="1">VLOOKUP($C$10,정리!$C$5:$AH$25,CS$5+1,0)</f>
        <v>0</v>
      </c>
      <c r="CT10" s="272">
        <f ca="1">VLOOKUP($C$10,정리!$C$132:$AI$153,CS$5+1,0)</f>
        <v>0</v>
      </c>
      <c r="CU10" s="272">
        <f ca="1">VLOOKUP($C$10,정리!$C$157:$AI$177,CS$5+1,0)</f>
        <v>0</v>
      </c>
      <c r="CV10" s="271">
        <f t="shared" ca="1" si="51"/>
        <v>0</v>
      </c>
      <c r="CW10" s="272">
        <f ca="1">VLOOKUP($C$10,정리!$C$5:$AH$25,CW$5+1,0)</f>
        <v>0</v>
      </c>
      <c r="CX10" s="272">
        <f ca="1">VLOOKUP($C$10,정리!$C$132:$AI$153,CW$5+1,0)</f>
        <v>0</v>
      </c>
      <c r="CY10" s="272">
        <f ca="1">VLOOKUP($C$10,정리!$C$157:$AI$177,CW$5+1,0)</f>
        <v>0</v>
      </c>
      <c r="CZ10" s="271">
        <f t="shared" ca="1" si="52"/>
        <v>0</v>
      </c>
      <c r="DA10" s="272">
        <f ca="1">VLOOKUP($C$10,정리!$C$5:$AH$25,DA$5+1,0)</f>
        <v>0</v>
      </c>
      <c r="DB10" s="272">
        <f ca="1">VLOOKUP($C$10,정리!$C$132:$AI$153,DA$5+1,0)</f>
        <v>0</v>
      </c>
      <c r="DC10" s="272">
        <f ca="1">VLOOKUP($C$10,정리!$C$157:$AI$177,DA$5+1,0)</f>
        <v>0</v>
      </c>
      <c r="DD10" s="271">
        <f t="shared" ca="1" si="53"/>
        <v>0</v>
      </c>
      <c r="DE10" s="272">
        <f ca="1">VLOOKUP($C$10,정리!$C$5:$AH$25,DE$5+1,0)</f>
        <v>0</v>
      </c>
      <c r="DF10" s="272">
        <f ca="1">VLOOKUP($C$10,정리!$C$132:$AI$153,DE$5+1,0)</f>
        <v>0</v>
      </c>
      <c r="DG10" s="272">
        <f ca="1">VLOOKUP($C$10,정리!$C$157:$AI$177,DE$5+1,0)</f>
        <v>0</v>
      </c>
      <c r="DH10" s="271">
        <f t="shared" ca="1" si="54"/>
        <v>0</v>
      </c>
      <c r="DI10" s="272">
        <f ca="1">VLOOKUP($C$10,정리!$C$5:$AH$25,DI$5+1,0)</f>
        <v>0</v>
      </c>
      <c r="DJ10" s="272">
        <f ca="1">VLOOKUP($C$10,정리!$C$132:$AI$153,DI$5+1,0)</f>
        <v>0</v>
      </c>
      <c r="DK10" s="272">
        <f ca="1">VLOOKUP($C$10,정리!$C$157:$AI$177,DI$5+1,0)</f>
        <v>0</v>
      </c>
      <c r="DL10" s="271">
        <f t="shared" ca="1" si="55"/>
        <v>0</v>
      </c>
      <c r="DM10" s="272">
        <f ca="1">VLOOKUP($C$10,정리!$C$5:$AH$25,DM$5+1,0)</f>
        <v>0</v>
      </c>
      <c r="DN10" s="272">
        <f ca="1">VLOOKUP($C$10,정리!$C$132:$AI$153,DM$5+1,0)</f>
        <v>0</v>
      </c>
      <c r="DO10" s="272">
        <f ca="1">VLOOKUP($C$10,정리!$C$157:$AI$177,DM$5+1,0)</f>
        <v>0</v>
      </c>
      <c r="DP10" s="271">
        <f t="shared" ca="1" si="56"/>
        <v>0</v>
      </c>
      <c r="DQ10" s="272">
        <f ca="1">VLOOKUP($C$10,정리!$C$5:$AH$25,DQ$5+1,0)</f>
        <v>0</v>
      </c>
      <c r="DR10" s="272">
        <f ca="1">VLOOKUP($C$10,정리!$C$132:$AI$153,DQ$5+1,0)</f>
        <v>0</v>
      </c>
      <c r="DS10" s="272">
        <f ca="1">VLOOKUP($C$10,정리!$C$157:$AI$177,DQ$5+1,0)</f>
        <v>0</v>
      </c>
      <c r="DT10" s="271">
        <f t="shared" ca="1" si="57"/>
        <v>0</v>
      </c>
      <c r="DU10" s="272">
        <f ca="1">VLOOKUP($C$10,정리!$C$5:$AH$25,DU$5+1,0)</f>
        <v>0</v>
      </c>
      <c r="DV10" s="272">
        <f ca="1">VLOOKUP($C$10,정리!$C$132:$AI$153,DU$5+1,0)</f>
        <v>0</v>
      </c>
      <c r="DW10" s="272">
        <f ca="1">VLOOKUP($C$10,정리!$C$157:$AI$177,DU$5+1,0)</f>
        <v>0</v>
      </c>
      <c r="DX10" s="271">
        <f t="shared" ca="1" si="58"/>
        <v>0</v>
      </c>
      <c r="DY10" s="272">
        <f ca="1">VLOOKUP($C$10,정리!$C$5:$AH$25,DY$5+1,0)</f>
        <v>0</v>
      </c>
      <c r="DZ10" s="272">
        <f ca="1">VLOOKUP($C$10,정리!$C$132:$AI$153,DY$5+1,0)</f>
        <v>0</v>
      </c>
      <c r="EA10" s="272">
        <f ca="1">VLOOKUP($C$10,정리!$C$157:$AI$177,DY$5+1,0)</f>
        <v>0</v>
      </c>
      <c r="EB10" s="271">
        <f t="shared" ca="1" si="59"/>
        <v>0</v>
      </c>
    </row>
    <row r="11" spans="1:132" ht="24.95" customHeight="1">
      <c r="B11" s="562"/>
      <c r="C11" s="266" t="s">
        <v>5</v>
      </c>
      <c r="D11" s="566"/>
      <c r="E11" s="271">
        <f ca="1">정리!AI8</f>
        <v>54261940</v>
      </c>
      <c r="F11" s="287">
        <f ca="1">정리!AI184</f>
        <v>60675007</v>
      </c>
      <c r="G11" s="287">
        <f t="shared" ca="1" si="60"/>
        <v>-6413067</v>
      </c>
      <c r="H11" s="569"/>
      <c r="I11" s="272">
        <f ca="1">VLOOKUP($C$11,정리!$C$5:$AH$25,I$5+1,0)</f>
        <v>5869650</v>
      </c>
      <c r="J11" s="272">
        <f ca="1">VLOOKUP($C$11,정리!$C$132:$AI$153,I$5+1,0)</f>
        <v>0</v>
      </c>
      <c r="K11" s="272">
        <f ca="1">VLOOKUP($C$11,정리!$C$157:$AI$177,I$5+1,0)</f>
        <v>5690621.4000000004</v>
      </c>
      <c r="L11" s="271">
        <f t="shared" ca="1" si="29"/>
        <v>179028.59999999963</v>
      </c>
      <c r="M11" s="272">
        <f ca="1">VLOOKUP($C$11,정리!$C$5:$AH$25,M$5+1,0)</f>
        <v>4299808</v>
      </c>
      <c r="N11" s="272">
        <f ca="1">VLOOKUP($C$11,정리!$C$132:$AI$153,M$5+1,0)</f>
        <v>0</v>
      </c>
      <c r="O11" s="272">
        <f ca="1">VLOOKUP($C$11,정리!$C$157:$AI$177,M$5+1,0)</f>
        <v>3673084.4</v>
      </c>
      <c r="P11" s="271">
        <f t="shared" ca="1" si="30"/>
        <v>626723.60000000009</v>
      </c>
      <c r="Q11" s="272">
        <f ca="1">VLOOKUP($C$11,정리!$C$5:$AH$25,Q$5+1,0)</f>
        <v>4453798</v>
      </c>
      <c r="R11" s="272">
        <f ca="1">VLOOKUP($C$11,정리!$C$132:$AI$153,Q$5+1,0)</f>
        <v>0</v>
      </c>
      <c r="S11" s="272">
        <f ca="1">VLOOKUP($C$11,정리!$C$157:$AI$177,Q$5+1,0)</f>
        <v>4828449.4000000004</v>
      </c>
      <c r="T11" s="271">
        <f t="shared" ca="1" si="31"/>
        <v>-374651.40000000037</v>
      </c>
      <c r="U11" s="272">
        <f ca="1">VLOOKUP($C$11,정리!$C$5:$AH$25,U$5+1,0)</f>
        <v>6701568</v>
      </c>
      <c r="V11" s="272">
        <f ca="1">VLOOKUP($C$11,정리!$C$132:$AI$153,U$5+1,0)</f>
        <v>0</v>
      </c>
      <c r="W11" s="272">
        <f ca="1">VLOOKUP($C$11,정리!$C$157:$AI$177,U$5+1,0)</f>
        <v>5873225.2000000002</v>
      </c>
      <c r="X11" s="271">
        <f t="shared" ca="1" si="32"/>
        <v>828342.79999999981</v>
      </c>
      <c r="Y11" s="272">
        <f ca="1">VLOOKUP($C$11,정리!$C$5:$AH$25,Y$5+1,0)</f>
        <v>3553250</v>
      </c>
      <c r="Z11" s="272">
        <f ca="1">VLOOKUP($C$11,정리!$C$132:$AI$153,Y$5+1,0)</f>
        <v>0</v>
      </c>
      <c r="AA11" s="272">
        <f ca="1">VLOOKUP($C$11,정리!$C$157:$AI$177,Y$5+1,0)</f>
        <v>3147925</v>
      </c>
      <c r="AB11" s="271">
        <f t="shared" ca="1" si="33"/>
        <v>405325</v>
      </c>
      <c r="AC11" s="272">
        <f ca="1">VLOOKUP($C$11,정리!$C$5:$AH$25,AC$5+1,0)</f>
        <v>0</v>
      </c>
      <c r="AD11" s="272">
        <f ca="1">VLOOKUP($C$11,정리!$C$132:$AI$153,AC$5+1,0)</f>
        <v>0</v>
      </c>
      <c r="AE11" s="272">
        <f ca="1">VLOOKUP($C$11,정리!$C$157:$AI$177,AC$5+1,0)</f>
        <v>0</v>
      </c>
      <c r="AF11" s="271">
        <f t="shared" ca="1" si="34"/>
        <v>0</v>
      </c>
      <c r="AG11" s="272">
        <f ca="1">VLOOKUP($C$11,정리!$C$5:$AH$25,AG$5+1,0)</f>
        <v>0</v>
      </c>
      <c r="AH11" s="272">
        <f ca="1">VLOOKUP($C$11,정리!$C$132:$AI$153,AG$5+1,0)</f>
        <v>0</v>
      </c>
      <c r="AI11" s="272">
        <f ca="1">VLOOKUP($C$11,정리!$C$157:$AI$177,AG$5+1,0)</f>
        <v>0</v>
      </c>
      <c r="AJ11" s="271">
        <f t="shared" ca="1" si="35"/>
        <v>0</v>
      </c>
      <c r="AK11" s="272">
        <f ca="1">VLOOKUP($C$11,정리!$C$5:$AH$25,AK$5+1,0)</f>
        <v>5318438</v>
      </c>
      <c r="AL11" s="272">
        <f ca="1">VLOOKUP($C$11,정리!$C$132:$AI$153,AK$5+1,0)</f>
        <v>0</v>
      </c>
      <c r="AM11" s="272">
        <f ca="1">VLOOKUP($C$11,정리!$C$157:$AI$177,AK$5+1,0)</f>
        <v>5677099.4000000004</v>
      </c>
      <c r="AN11" s="271">
        <f t="shared" ca="1" si="36"/>
        <v>-358661.40000000037</v>
      </c>
      <c r="AO11" s="272">
        <f ca="1">VLOOKUP($C$11,정리!$C$5:$AH$25,AO$5+1,0)</f>
        <v>4453798</v>
      </c>
      <c r="AP11" s="272">
        <f ca="1">VLOOKUP($C$11,정리!$C$132:$AI$153,AO$5+1,0)</f>
        <v>0</v>
      </c>
      <c r="AQ11" s="272">
        <f ca="1">VLOOKUP($C$11,정리!$C$157:$AI$177,AO$5+1,0)</f>
        <v>4769499.4000000004</v>
      </c>
      <c r="AR11" s="271">
        <f t="shared" ca="1" si="37"/>
        <v>-315701.40000000037</v>
      </c>
      <c r="AS11" s="272">
        <f ca="1">VLOOKUP($C$11,정리!$C$5:$AH$25,AS$5+1,0)</f>
        <v>6047770</v>
      </c>
      <c r="AT11" s="272">
        <f ca="1">VLOOKUP($C$11,정리!$C$132:$AI$153,AS$5+1,0)</f>
        <v>0</v>
      </c>
      <c r="AU11" s="272">
        <f ca="1">VLOOKUP($C$11,정리!$C$157:$AI$177,AS$5+1,0)</f>
        <v>5995395.0000000009</v>
      </c>
      <c r="AV11" s="271">
        <f t="shared" ca="1" si="38"/>
        <v>52374.999999999069</v>
      </c>
      <c r="AW11" s="272">
        <f ca="1">VLOOKUP($C$11,정리!$C$5:$AH$25,AW$5+1,0)</f>
        <v>0</v>
      </c>
      <c r="AX11" s="272">
        <f ca="1">VLOOKUP($C$11,정리!$C$132:$AI$153,AW$5+1,0)</f>
        <v>0</v>
      </c>
      <c r="AY11" s="272">
        <f ca="1">VLOOKUP($C$11,정리!$C$157:$AI$177,AW$5+1,0)</f>
        <v>2320000</v>
      </c>
      <c r="AZ11" s="271">
        <f t="shared" ca="1" si="39"/>
        <v>-2320000</v>
      </c>
      <c r="BA11" s="272">
        <f ca="1">VLOOKUP($C$11,정리!$C$5:$AH$25,BA$5+1,0)</f>
        <v>2916678</v>
      </c>
      <c r="BB11" s="272">
        <f ca="1">VLOOKUP($C$11,정리!$C$132:$AI$153,BA$5+1,0)</f>
        <v>2834133.2</v>
      </c>
      <c r="BC11" s="272">
        <f ca="1">VLOOKUP($C$11,정리!$C$157:$AI$177,BA$5+1,0)</f>
        <v>2473758.6</v>
      </c>
      <c r="BD11" s="271">
        <f t="shared" ca="1" si="40"/>
        <v>-2391213.8000000003</v>
      </c>
      <c r="BE11" s="272">
        <f ca="1">VLOOKUP($C$11,정리!$C$5:$AH$25,BE$5+1,0)</f>
        <v>0</v>
      </c>
      <c r="BF11" s="272">
        <f ca="1">VLOOKUP($C$11,정리!$C$132:$AI$153,BE$5+1,0)</f>
        <v>0</v>
      </c>
      <c r="BG11" s="272">
        <f ca="1">VLOOKUP($C$11,정리!$C$157:$AI$177,BE$5+1,0)</f>
        <v>0</v>
      </c>
      <c r="BH11" s="271">
        <f t="shared" ca="1" si="41"/>
        <v>0</v>
      </c>
      <c r="BI11" s="272">
        <f ca="1">VLOOKUP($C$11,정리!$C$5:$AH$25,BI$5+1,0)</f>
        <v>0</v>
      </c>
      <c r="BJ11" s="272">
        <f ca="1">VLOOKUP($C$11,정리!$C$132:$AI$153,BI$5+1,0)</f>
        <v>0</v>
      </c>
      <c r="BK11" s="272">
        <f ca="1">VLOOKUP($C$11,정리!$C$157:$AI$177,BI$5+1,0)</f>
        <v>0</v>
      </c>
      <c r="BL11" s="271">
        <f t="shared" ca="1" si="42"/>
        <v>0</v>
      </c>
      <c r="BM11" s="272">
        <f ca="1">VLOOKUP($C$11,정리!$C$5:$AH$25,BM$5+1,0)</f>
        <v>1421300</v>
      </c>
      <c r="BN11" s="272">
        <f ca="1">VLOOKUP($C$11,정리!$C$132:$AI$153,BM$5+1,0)</f>
        <v>0</v>
      </c>
      <c r="BO11" s="272">
        <f ca="1">VLOOKUP($C$11,정리!$C$157:$AI$177,BM$5+1,0)</f>
        <v>1259170</v>
      </c>
      <c r="BP11" s="271">
        <f t="shared" ca="1" si="43"/>
        <v>162130</v>
      </c>
      <c r="BQ11" s="272">
        <f ca="1">VLOOKUP($C$11,정리!$C$5:$AH$25,BQ$5+1,0)</f>
        <v>2131950</v>
      </c>
      <c r="BR11" s="272">
        <f ca="1">VLOOKUP($C$11,정리!$C$132:$AI$153,BQ$5+1,0)</f>
        <v>0</v>
      </c>
      <c r="BS11" s="272">
        <f ca="1">VLOOKUP($C$11,정리!$C$157:$AI$177,BQ$5+1,0)</f>
        <v>3812019</v>
      </c>
      <c r="BT11" s="271">
        <f t="shared" ca="1" si="44"/>
        <v>-1680069</v>
      </c>
      <c r="BU11" s="272">
        <f ca="1">VLOOKUP($C$11,정리!$C$5:$AH$25,BU$5+1,0)</f>
        <v>1421300</v>
      </c>
      <c r="BV11" s="272">
        <f ca="1">VLOOKUP($C$11,정리!$C$132:$AI$153,BU$5+1,0)</f>
        <v>0</v>
      </c>
      <c r="BW11" s="272">
        <f ca="1">VLOOKUP($C$11,정리!$C$157:$AI$177,BU$5+1,0)</f>
        <v>1259170</v>
      </c>
      <c r="BX11" s="271">
        <f t="shared" ca="1" si="45"/>
        <v>162130</v>
      </c>
      <c r="BY11" s="272">
        <f ca="1">VLOOKUP($C$11,정리!$C$5:$AH$25,BY$5+1,0)</f>
        <v>5672632</v>
      </c>
      <c r="BZ11" s="272">
        <f ca="1">VLOOKUP($C$11,정리!$C$132:$AI$153,BY$5+1,0)</f>
        <v>0</v>
      </c>
      <c r="CA11" s="272">
        <f ca="1">VLOOKUP($C$11,정리!$C$157:$AI$177,BY$5+1,0)</f>
        <v>7061457</v>
      </c>
      <c r="CB11" s="271">
        <f t="shared" ca="1" si="46"/>
        <v>-1388825</v>
      </c>
      <c r="CC11" s="272">
        <f ca="1">VLOOKUP($C$11,정리!$C$5:$AH$25,CC$5+1,0)</f>
        <v>0</v>
      </c>
      <c r="CD11" s="272">
        <f ca="1">VLOOKUP($C$11,정리!$C$132:$AI$153,CC$5+1,0)</f>
        <v>0</v>
      </c>
      <c r="CE11" s="272">
        <f ca="1">VLOOKUP($C$11,정리!$C$157:$AI$177,CC$5+1,0)</f>
        <v>0</v>
      </c>
      <c r="CF11" s="271">
        <f t="shared" ca="1" si="47"/>
        <v>0</v>
      </c>
      <c r="CG11" s="272">
        <f ca="1">VLOOKUP($C$11,정리!$C$5:$AH$25,CG$5+1,0)</f>
        <v>0</v>
      </c>
      <c r="CH11" s="272">
        <f ca="1">VLOOKUP($C$11,정리!$C$132:$AI$153,CG$5+1,0)</f>
        <v>0</v>
      </c>
      <c r="CI11" s="272">
        <f ca="1">VLOOKUP($C$11,정리!$C$157:$AI$177,CG$5+1,0)</f>
        <v>0</v>
      </c>
      <c r="CJ11" s="271">
        <f t="shared" ca="1" si="48"/>
        <v>0</v>
      </c>
      <c r="CK11" s="272">
        <f ca="1">VLOOKUP($C$11,정리!$C$5:$AH$25,CK$5+1,0)</f>
        <v>0</v>
      </c>
      <c r="CL11" s="272">
        <f ca="1">VLOOKUP($C$11,정리!$C$132:$AI$153,CK$5+1,0)</f>
        <v>0</v>
      </c>
      <c r="CM11" s="272">
        <f ca="1">VLOOKUP($C$11,정리!$C$157:$AI$177,CK$5+1,0)</f>
        <v>0</v>
      </c>
      <c r="CN11" s="271">
        <f t="shared" ca="1" si="49"/>
        <v>0</v>
      </c>
      <c r="CO11" s="272">
        <f ca="1">VLOOKUP($C$11,정리!$C$5:$AH$25,CO$5+1,0)</f>
        <v>0</v>
      </c>
      <c r="CP11" s="272">
        <f ca="1">VLOOKUP($C$11,정리!$C$132:$AI$153,CO$5+1,0)</f>
        <v>0</v>
      </c>
      <c r="CQ11" s="272">
        <f ca="1">VLOOKUP($C$11,정리!$C$157:$AI$177,CO$5+1,0)</f>
        <v>0</v>
      </c>
      <c r="CR11" s="271">
        <f t="shared" ca="1" si="50"/>
        <v>0</v>
      </c>
      <c r="CS11" s="272">
        <f ca="1">VLOOKUP($C$11,정리!$C$5:$AH$25,CS$5+1,0)</f>
        <v>0</v>
      </c>
      <c r="CT11" s="272">
        <f ca="1">VLOOKUP($C$11,정리!$C$132:$AI$153,CS$5+1,0)</f>
        <v>0</v>
      </c>
      <c r="CU11" s="272">
        <f ca="1">VLOOKUP($C$11,정리!$C$157:$AI$177,CS$5+1,0)</f>
        <v>0</v>
      </c>
      <c r="CV11" s="271">
        <f t="shared" ca="1" si="51"/>
        <v>0</v>
      </c>
      <c r="CW11" s="272">
        <f ca="1">VLOOKUP($C$11,정리!$C$5:$AH$25,CW$5+1,0)</f>
        <v>0</v>
      </c>
      <c r="CX11" s="272">
        <f ca="1">VLOOKUP($C$11,정리!$C$132:$AI$153,CW$5+1,0)</f>
        <v>0</v>
      </c>
      <c r="CY11" s="272">
        <f ca="1">VLOOKUP($C$11,정리!$C$157:$AI$177,CW$5+1,0)</f>
        <v>0</v>
      </c>
      <c r="CZ11" s="271">
        <f t="shared" ca="1" si="52"/>
        <v>0</v>
      </c>
      <c r="DA11" s="272">
        <f ca="1">VLOOKUP($C$11,정리!$C$5:$AH$25,DA$5+1,0)</f>
        <v>0</v>
      </c>
      <c r="DB11" s="272">
        <f ca="1">VLOOKUP($C$11,정리!$C$132:$AI$153,DA$5+1,0)</f>
        <v>0</v>
      </c>
      <c r="DC11" s="272">
        <f ca="1">VLOOKUP($C$11,정리!$C$157:$AI$177,DA$5+1,0)</f>
        <v>0</v>
      </c>
      <c r="DD11" s="271">
        <f t="shared" ca="1" si="53"/>
        <v>0</v>
      </c>
      <c r="DE11" s="272">
        <f ca="1">VLOOKUP($C$11,정리!$C$5:$AH$25,DE$5+1,0)</f>
        <v>0</v>
      </c>
      <c r="DF11" s="272">
        <f ca="1">VLOOKUP($C$11,정리!$C$132:$AI$153,DE$5+1,0)</f>
        <v>0</v>
      </c>
      <c r="DG11" s="272">
        <f ca="1">VLOOKUP($C$11,정리!$C$157:$AI$177,DE$5+1,0)</f>
        <v>0</v>
      </c>
      <c r="DH11" s="271">
        <f t="shared" ca="1" si="54"/>
        <v>0</v>
      </c>
      <c r="DI11" s="272">
        <f ca="1">VLOOKUP($C$11,정리!$C$5:$AH$25,DI$5+1,0)</f>
        <v>0</v>
      </c>
      <c r="DJ11" s="272">
        <f ca="1">VLOOKUP($C$11,정리!$C$132:$AI$153,DI$5+1,0)</f>
        <v>0</v>
      </c>
      <c r="DK11" s="272">
        <f ca="1">VLOOKUP($C$11,정리!$C$157:$AI$177,DI$5+1,0)</f>
        <v>0</v>
      </c>
      <c r="DL11" s="271">
        <f t="shared" ca="1" si="55"/>
        <v>0</v>
      </c>
      <c r="DM11" s="272">
        <f ca="1">VLOOKUP($C$11,정리!$C$5:$AH$25,DM$5+1,0)</f>
        <v>0</v>
      </c>
      <c r="DN11" s="272">
        <f ca="1">VLOOKUP($C$11,정리!$C$132:$AI$153,DM$5+1,0)</f>
        <v>0</v>
      </c>
      <c r="DO11" s="272">
        <f ca="1">VLOOKUP($C$11,정리!$C$157:$AI$177,DM$5+1,0)</f>
        <v>0</v>
      </c>
      <c r="DP11" s="271">
        <f t="shared" ca="1" si="56"/>
        <v>0</v>
      </c>
      <c r="DQ11" s="272">
        <f ca="1">VLOOKUP($C$11,정리!$C$5:$AH$25,DQ$5+1,0)</f>
        <v>0</v>
      </c>
      <c r="DR11" s="272">
        <f ca="1">VLOOKUP($C$11,정리!$C$132:$AI$153,DQ$5+1,0)</f>
        <v>0</v>
      </c>
      <c r="DS11" s="272">
        <f ca="1">VLOOKUP($C$11,정리!$C$157:$AI$177,DQ$5+1,0)</f>
        <v>0</v>
      </c>
      <c r="DT11" s="271">
        <f t="shared" ca="1" si="57"/>
        <v>0</v>
      </c>
      <c r="DU11" s="272">
        <f ca="1">VLOOKUP($C$11,정리!$C$5:$AH$25,DU$5+1,0)</f>
        <v>0</v>
      </c>
      <c r="DV11" s="272">
        <f ca="1">VLOOKUP($C$11,정리!$C$132:$AI$153,DU$5+1,0)</f>
        <v>0</v>
      </c>
      <c r="DW11" s="272">
        <f ca="1">VLOOKUP($C$11,정리!$C$157:$AI$177,DU$5+1,0)</f>
        <v>0</v>
      </c>
      <c r="DX11" s="271">
        <f t="shared" ca="1" si="58"/>
        <v>0</v>
      </c>
      <c r="DY11" s="272">
        <f ca="1">VLOOKUP($C$11,정리!$C$5:$AH$25,DY$5+1,0)</f>
        <v>0</v>
      </c>
      <c r="DZ11" s="272">
        <f ca="1">VLOOKUP($C$11,정리!$C$132:$AI$153,DY$5+1,0)</f>
        <v>0</v>
      </c>
      <c r="EA11" s="272">
        <f ca="1">VLOOKUP($C$11,정리!$C$157:$AI$177,DY$5+1,0)</f>
        <v>0</v>
      </c>
      <c r="EB11" s="271">
        <f t="shared" ca="1" si="59"/>
        <v>0</v>
      </c>
    </row>
    <row r="12" spans="1:132" ht="24.95" customHeight="1">
      <c r="B12" s="562"/>
      <c r="C12" s="266" t="s">
        <v>328</v>
      </c>
      <c r="D12" s="566"/>
      <c r="E12" s="271">
        <f ca="1">정리!AI9</f>
        <v>45847000</v>
      </c>
      <c r="F12" s="287">
        <f ca="1">정리!AI185</f>
        <v>24722280</v>
      </c>
      <c r="G12" s="287">
        <f t="shared" ca="1" si="60"/>
        <v>21124720</v>
      </c>
      <c r="H12" s="569"/>
      <c r="I12" s="272">
        <f ca="1">VLOOKUP($C$12,정리!$C$5:$AH$25,I$5+1,0)</f>
        <v>1276000</v>
      </c>
      <c r="J12" s="272">
        <f ca="1">VLOOKUP($C$12,정리!$C$132:$AI$153,I$5+1,0)</f>
        <v>0</v>
      </c>
      <c r="K12" s="272">
        <f ca="1">VLOOKUP($C$12,정리!$C$157:$AI$177,I$5+1,0)</f>
        <v>0</v>
      </c>
      <c r="L12" s="271">
        <f t="shared" ca="1" si="29"/>
        <v>1276000</v>
      </c>
      <c r="M12" s="272">
        <f ca="1">VLOOKUP($C$12,정리!$C$5:$AH$25,M$5+1,0)</f>
        <v>17741000</v>
      </c>
      <c r="N12" s="272">
        <f ca="1">VLOOKUP($C$12,정리!$C$132:$AI$153,M$5+1,0)</f>
        <v>0</v>
      </c>
      <c r="O12" s="272">
        <f ca="1">VLOOKUP($C$12,정리!$C$157:$AI$177,M$5+1,0)</f>
        <v>0</v>
      </c>
      <c r="P12" s="271">
        <f t="shared" ca="1" si="30"/>
        <v>17741000</v>
      </c>
      <c r="Q12" s="272">
        <f ca="1">VLOOKUP($C$12,정리!$C$5:$AH$25,Q$5+1,0)</f>
        <v>0</v>
      </c>
      <c r="R12" s="272">
        <f ca="1">VLOOKUP($C$12,정리!$C$132:$AI$153,Q$5+1,0)</f>
        <v>0</v>
      </c>
      <c r="S12" s="272">
        <f ca="1">VLOOKUP($C$12,정리!$C$157:$AI$177,Q$5+1,0)</f>
        <v>0</v>
      </c>
      <c r="T12" s="271">
        <f t="shared" ca="1" si="31"/>
        <v>0</v>
      </c>
      <c r="U12" s="272">
        <f ca="1">VLOOKUP($C$12,정리!$C$5:$AH$25,U$5+1,0)</f>
        <v>3286000</v>
      </c>
      <c r="V12" s="272">
        <f ca="1">VLOOKUP($C$12,정리!$C$132:$AI$153,U$5+1,0)</f>
        <v>0</v>
      </c>
      <c r="W12" s="272">
        <f ca="1">VLOOKUP($C$12,정리!$C$157:$AI$177,U$5+1,0)</f>
        <v>0</v>
      </c>
      <c r="X12" s="271">
        <f t="shared" ca="1" si="32"/>
        <v>3286000</v>
      </c>
      <c r="Y12" s="272">
        <f ca="1">VLOOKUP($C$12,정리!$C$5:$AH$25,Y$5+1,0)</f>
        <v>5296000</v>
      </c>
      <c r="Z12" s="272">
        <f ca="1">VLOOKUP($C$12,정리!$C$132:$AI$153,Y$5+1,0)</f>
        <v>24722280</v>
      </c>
      <c r="AA12" s="272">
        <f ca="1">VLOOKUP($C$12,정리!$C$157:$AI$177,Y$5+1,0)</f>
        <v>0</v>
      </c>
      <c r="AB12" s="271">
        <f t="shared" ca="1" si="33"/>
        <v>-19426280</v>
      </c>
      <c r="AC12" s="272">
        <f ca="1">VLOOKUP($C$12,정리!$C$5:$AH$25,AC$5+1,0)</f>
        <v>0</v>
      </c>
      <c r="AD12" s="272">
        <f ca="1">VLOOKUP($C$12,정리!$C$132:$AI$153,AC$5+1,0)</f>
        <v>0</v>
      </c>
      <c r="AE12" s="272">
        <f ca="1">VLOOKUP($C$12,정리!$C$157:$AI$177,AC$5+1,0)</f>
        <v>0</v>
      </c>
      <c r="AF12" s="271">
        <f t="shared" ca="1" si="34"/>
        <v>0</v>
      </c>
      <c r="AG12" s="272">
        <f ca="1">VLOOKUP($C$12,정리!$C$5:$AH$25,AG$5+1,0)</f>
        <v>0</v>
      </c>
      <c r="AH12" s="272">
        <f ca="1">VLOOKUP($C$12,정리!$C$132:$AI$153,AG$5+1,0)</f>
        <v>0</v>
      </c>
      <c r="AI12" s="272">
        <f ca="1">VLOOKUP($C$12,정리!$C$157:$AI$177,AG$5+1,0)</f>
        <v>0</v>
      </c>
      <c r="AJ12" s="271">
        <f t="shared" ca="1" si="35"/>
        <v>0</v>
      </c>
      <c r="AK12" s="272">
        <f ca="1">VLOOKUP($C$12,정리!$C$5:$AH$25,AK$5+1,0)</f>
        <v>1276000</v>
      </c>
      <c r="AL12" s="272">
        <f ca="1">VLOOKUP($C$12,정리!$C$132:$AI$153,AK$5+1,0)</f>
        <v>0</v>
      </c>
      <c r="AM12" s="272">
        <f ca="1">VLOOKUP($C$12,정리!$C$157:$AI$177,AK$5+1,0)</f>
        <v>0</v>
      </c>
      <c r="AN12" s="271">
        <f t="shared" ca="1" si="36"/>
        <v>1276000</v>
      </c>
      <c r="AO12" s="272">
        <f ca="1">VLOOKUP($C$12,정리!$C$5:$AH$25,AO$5+1,0)</f>
        <v>3286000</v>
      </c>
      <c r="AP12" s="272">
        <f ca="1">VLOOKUP($C$12,정리!$C$132:$AI$153,AO$5+1,0)</f>
        <v>0</v>
      </c>
      <c r="AQ12" s="272">
        <f ca="1">VLOOKUP($C$12,정리!$C$157:$AI$177,AO$5+1,0)</f>
        <v>0</v>
      </c>
      <c r="AR12" s="271">
        <f t="shared" ca="1" si="37"/>
        <v>3286000</v>
      </c>
      <c r="AS12" s="272">
        <f ca="1">VLOOKUP($C$12,정리!$C$5:$AH$25,AS$5+1,0)</f>
        <v>1276000</v>
      </c>
      <c r="AT12" s="272">
        <f ca="1">VLOOKUP($C$12,정리!$C$132:$AI$153,AS$5+1,0)</f>
        <v>0</v>
      </c>
      <c r="AU12" s="272">
        <f ca="1">VLOOKUP($C$12,정리!$C$157:$AI$177,AS$5+1,0)</f>
        <v>0</v>
      </c>
      <c r="AV12" s="271">
        <f t="shared" ca="1" si="38"/>
        <v>1276000</v>
      </c>
      <c r="AW12" s="272">
        <f ca="1">VLOOKUP($C$12,정리!$C$5:$AH$25,AW$5+1,0)</f>
        <v>3286000</v>
      </c>
      <c r="AX12" s="272">
        <f ca="1">VLOOKUP($C$12,정리!$C$132:$AI$153,AW$5+1,0)</f>
        <v>0</v>
      </c>
      <c r="AY12" s="272">
        <f ca="1">VLOOKUP($C$12,정리!$C$157:$AI$177,AW$5+1,0)</f>
        <v>0</v>
      </c>
      <c r="AZ12" s="271">
        <f t="shared" ca="1" si="39"/>
        <v>3286000</v>
      </c>
      <c r="BA12" s="272">
        <f ca="1">VLOOKUP($C$12,정리!$C$5:$AH$25,BA$5+1,0)</f>
        <v>1276000</v>
      </c>
      <c r="BB12" s="272">
        <f ca="1">VLOOKUP($C$12,정리!$C$132:$AI$153,BA$5+1,0)</f>
        <v>0</v>
      </c>
      <c r="BC12" s="272">
        <f ca="1">VLOOKUP($C$12,정리!$C$157:$AI$177,BA$5+1,0)</f>
        <v>0</v>
      </c>
      <c r="BD12" s="271">
        <f t="shared" ca="1" si="40"/>
        <v>1276000</v>
      </c>
      <c r="BE12" s="272">
        <f ca="1">VLOOKUP($C$12,정리!$C$5:$AH$25,BE$5+1,0)</f>
        <v>0</v>
      </c>
      <c r="BF12" s="272">
        <f ca="1">VLOOKUP($C$12,정리!$C$132:$AI$153,BE$5+1,0)</f>
        <v>0</v>
      </c>
      <c r="BG12" s="272">
        <f ca="1">VLOOKUP($C$12,정리!$C$157:$AI$177,BE$5+1,0)</f>
        <v>0</v>
      </c>
      <c r="BH12" s="271">
        <f t="shared" ca="1" si="41"/>
        <v>0</v>
      </c>
      <c r="BI12" s="272">
        <f ca="1">VLOOKUP($C$12,정리!$C$5:$AH$25,BI$5+1,0)</f>
        <v>0</v>
      </c>
      <c r="BJ12" s="272">
        <f ca="1">VLOOKUP($C$12,정리!$C$132:$AI$153,BI$5+1,0)</f>
        <v>0</v>
      </c>
      <c r="BK12" s="272">
        <f ca="1">VLOOKUP($C$12,정리!$C$157:$AI$177,BI$5+1,0)</f>
        <v>0</v>
      </c>
      <c r="BL12" s="271">
        <f t="shared" ca="1" si="42"/>
        <v>0</v>
      </c>
      <c r="BM12" s="272">
        <f ca="1">VLOOKUP($C$12,정리!$C$5:$AH$25,BM$5+1,0)</f>
        <v>3286000</v>
      </c>
      <c r="BN12" s="272">
        <f ca="1">VLOOKUP($C$12,정리!$C$132:$AI$153,BM$5+1,0)</f>
        <v>0</v>
      </c>
      <c r="BO12" s="272">
        <f ca="1">VLOOKUP($C$12,정리!$C$157:$AI$177,BM$5+1,0)</f>
        <v>0</v>
      </c>
      <c r="BP12" s="271">
        <f t="shared" ca="1" si="43"/>
        <v>3286000</v>
      </c>
      <c r="BQ12" s="272">
        <f ca="1">VLOOKUP($C$12,정리!$C$5:$AH$25,BQ$5+1,0)</f>
        <v>1276000</v>
      </c>
      <c r="BR12" s="272">
        <f ca="1">VLOOKUP($C$12,정리!$C$132:$AI$153,BQ$5+1,0)</f>
        <v>0</v>
      </c>
      <c r="BS12" s="272">
        <f ca="1">VLOOKUP($C$12,정리!$C$157:$AI$177,BQ$5+1,0)</f>
        <v>0</v>
      </c>
      <c r="BT12" s="271">
        <f t="shared" ca="1" si="44"/>
        <v>1276000</v>
      </c>
      <c r="BU12" s="272">
        <f ca="1">VLOOKUP($C$12,정리!$C$5:$AH$25,BU$5+1,0)</f>
        <v>2010000</v>
      </c>
      <c r="BV12" s="272">
        <f ca="1">VLOOKUP($C$12,정리!$C$132:$AI$153,BU$5+1,0)</f>
        <v>0</v>
      </c>
      <c r="BW12" s="272">
        <f ca="1">VLOOKUP($C$12,정리!$C$157:$AI$177,BU$5+1,0)</f>
        <v>0</v>
      </c>
      <c r="BX12" s="271">
        <f t="shared" ca="1" si="45"/>
        <v>2010000</v>
      </c>
      <c r="BY12" s="272">
        <f ca="1">VLOOKUP($C$12,정리!$C$5:$AH$25,BY$5+1,0)</f>
        <v>1276000</v>
      </c>
      <c r="BZ12" s="272">
        <f ca="1">VLOOKUP($C$12,정리!$C$132:$AI$153,BY$5+1,0)</f>
        <v>0</v>
      </c>
      <c r="CA12" s="272">
        <f ca="1">VLOOKUP($C$12,정리!$C$157:$AI$177,BY$5+1,0)</f>
        <v>0</v>
      </c>
      <c r="CB12" s="271">
        <f t="shared" ca="1" si="46"/>
        <v>1276000</v>
      </c>
      <c r="CC12" s="272">
        <f ca="1">VLOOKUP($C$12,정리!$C$5:$AH$25,CC$5+1,0)</f>
        <v>0</v>
      </c>
      <c r="CD12" s="272">
        <f ca="1">VLOOKUP($C$12,정리!$C$132:$AI$153,CC$5+1,0)</f>
        <v>0</v>
      </c>
      <c r="CE12" s="272">
        <f ca="1">VLOOKUP($C$12,정리!$C$157:$AI$177,CC$5+1,0)</f>
        <v>0</v>
      </c>
      <c r="CF12" s="271">
        <f t="shared" ca="1" si="47"/>
        <v>0</v>
      </c>
      <c r="CG12" s="272">
        <f ca="1">VLOOKUP($C$12,정리!$C$5:$AH$25,CG$5+1,0)</f>
        <v>0</v>
      </c>
      <c r="CH12" s="272">
        <f ca="1">VLOOKUP($C$12,정리!$C$132:$AI$153,CG$5+1,0)</f>
        <v>0</v>
      </c>
      <c r="CI12" s="272">
        <f ca="1">VLOOKUP($C$12,정리!$C$157:$AI$177,CG$5+1,0)</f>
        <v>0</v>
      </c>
      <c r="CJ12" s="271">
        <f t="shared" ca="1" si="48"/>
        <v>0</v>
      </c>
      <c r="CK12" s="272">
        <f ca="1">VLOOKUP($C$12,정리!$C$5:$AH$25,CK$5+1,0)</f>
        <v>0</v>
      </c>
      <c r="CL12" s="272">
        <f ca="1">VLOOKUP($C$12,정리!$C$132:$AI$153,CK$5+1,0)</f>
        <v>0</v>
      </c>
      <c r="CM12" s="272">
        <f ca="1">VLOOKUP($C$12,정리!$C$157:$AI$177,CK$5+1,0)</f>
        <v>0</v>
      </c>
      <c r="CN12" s="271">
        <f t="shared" ca="1" si="49"/>
        <v>0</v>
      </c>
      <c r="CO12" s="272">
        <f ca="1">VLOOKUP($C$12,정리!$C$5:$AH$25,CO$5+1,0)</f>
        <v>0</v>
      </c>
      <c r="CP12" s="272">
        <f ca="1">VLOOKUP($C$12,정리!$C$132:$AI$153,CO$5+1,0)</f>
        <v>0</v>
      </c>
      <c r="CQ12" s="272">
        <f ca="1">VLOOKUP($C$12,정리!$C$157:$AI$177,CO$5+1,0)</f>
        <v>0</v>
      </c>
      <c r="CR12" s="271">
        <f t="shared" ca="1" si="50"/>
        <v>0</v>
      </c>
      <c r="CS12" s="272">
        <f ca="1">VLOOKUP($C$12,정리!$C$5:$AH$25,CS$5+1,0)</f>
        <v>0</v>
      </c>
      <c r="CT12" s="272">
        <f ca="1">VLOOKUP($C$12,정리!$C$132:$AI$153,CS$5+1,0)</f>
        <v>0</v>
      </c>
      <c r="CU12" s="272">
        <f ca="1">VLOOKUP($C$12,정리!$C$157:$AI$177,CS$5+1,0)</f>
        <v>0</v>
      </c>
      <c r="CV12" s="271">
        <f t="shared" ca="1" si="51"/>
        <v>0</v>
      </c>
      <c r="CW12" s="272">
        <f ca="1">VLOOKUP($C$12,정리!$C$5:$AH$25,CW$5+1,0)</f>
        <v>0</v>
      </c>
      <c r="CX12" s="272">
        <f ca="1">VLOOKUP($C$12,정리!$C$132:$AI$153,CW$5+1,0)</f>
        <v>0</v>
      </c>
      <c r="CY12" s="272">
        <f ca="1">VLOOKUP($C$12,정리!$C$157:$AI$177,CW$5+1,0)</f>
        <v>0</v>
      </c>
      <c r="CZ12" s="271">
        <f t="shared" ca="1" si="52"/>
        <v>0</v>
      </c>
      <c r="DA12" s="272">
        <f ca="1">VLOOKUP($C$12,정리!$C$5:$AH$25,DA$5+1,0)</f>
        <v>0</v>
      </c>
      <c r="DB12" s="272">
        <f ca="1">VLOOKUP($C$12,정리!$C$132:$AI$153,DA$5+1,0)</f>
        <v>0</v>
      </c>
      <c r="DC12" s="272">
        <f ca="1">VLOOKUP($C$12,정리!$C$157:$AI$177,DA$5+1,0)</f>
        <v>0</v>
      </c>
      <c r="DD12" s="271">
        <f t="shared" ca="1" si="53"/>
        <v>0</v>
      </c>
      <c r="DE12" s="272">
        <f ca="1">VLOOKUP($C$12,정리!$C$5:$AH$25,DE$5+1,0)</f>
        <v>0</v>
      </c>
      <c r="DF12" s="272">
        <f ca="1">VLOOKUP($C$12,정리!$C$132:$AI$153,DE$5+1,0)</f>
        <v>0</v>
      </c>
      <c r="DG12" s="272">
        <f ca="1">VLOOKUP($C$12,정리!$C$157:$AI$177,DE$5+1,0)</f>
        <v>0</v>
      </c>
      <c r="DH12" s="271">
        <f t="shared" ca="1" si="54"/>
        <v>0</v>
      </c>
      <c r="DI12" s="272">
        <f ca="1">VLOOKUP($C$12,정리!$C$5:$AH$25,DI$5+1,0)</f>
        <v>0</v>
      </c>
      <c r="DJ12" s="272">
        <f ca="1">VLOOKUP($C$12,정리!$C$132:$AI$153,DI$5+1,0)</f>
        <v>0</v>
      </c>
      <c r="DK12" s="272">
        <f ca="1">VLOOKUP($C$12,정리!$C$157:$AI$177,DI$5+1,0)</f>
        <v>0</v>
      </c>
      <c r="DL12" s="271">
        <f t="shared" ca="1" si="55"/>
        <v>0</v>
      </c>
      <c r="DM12" s="272">
        <f ca="1">VLOOKUP($C$12,정리!$C$5:$AH$25,DM$5+1,0)</f>
        <v>0</v>
      </c>
      <c r="DN12" s="272">
        <f ca="1">VLOOKUP($C$12,정리!$C$132:$AI$153,DM$5+1,0)</f>
        <v>0</v>
      </c>
      <c r="DO12" s="272">
        <f ca="1">VLOOKUP($C$12,정리!$C$157:$AI$177,DM$5+1,0)</f>
        <v>0</v>
      </c>
      <c r="DP12" s="271">
        <f t="shared" ca="1" si="56"/>
        <v>0</v>
      </c>
      <c r="DQ12" s="272">
        <f ca="1">VLOOKUP($C$12,정리!$C$5:$AH$25,DQ$5+1,0)</f>
        <v>0</v>
      </c>
      <c r="DR12" s="272">
        <f ca="1">VLOOKUP($C$12,정리!$C$132:$AI$153,DQ$5+1,0)</f>
        <v>0</v>
      </c>
      <c r="DS12" s="272">
        <f ca="1">VLOOKUP($C$12,정리!$C$157:$AI$177,DQ$5+1,0)</f>
        <v>0</v>
      </c>
      <c r="DT12" s="271">
        <f t="shared" ca="1" si="57"/>
        <v>0</v>
      </c>
      <c r="DU12" s="272">
        <f ca="1">VLOOKUP($C$12,정리!$C$5:$AH$25,DU$5+1,0)</f>
        <v>0</v>
      </c>
      <c r="DV12" s="272">
        <f ca="1">VLOOKUP($C$12,정리!$C$132:$AI$153,DU$5+1,0)</f>
        <v>0</v>
      </c>
      <c r="DW12" s="272">
        <f ca="1">VLOOKUP($C$12,정리!$C$157:$AI$177,DU$5+1,0)</f>
        <v>0</v>
      </c>
      <c r="DX12" s="271">
        <f t="shared" ca="1" si="58"/>
        <v>0</v>
      </c>
      <c r="DY12" s="272">
        <f ca="1">VLOOKUP($C$12,정리!$C$5:$AH$25,DY$5+1,0)</f>
        <v>0</v>
      </c>
      <c r="DZ12" s="272">
        <f ca="1">VLOOKUP($C$12,정리!$C$132:$AI$153,DY$5+1,0)</f>
        <v>0</v>
      </c>
      <c r="EA12" s="272">
        <f ca="1">VLOOKUP($C$12,정리!$C$157:$AI$177,DY$5+1,0)</f>
        <v>0</v>
      </c>
      <c r="EB12" s="271">
        <f t="shared" ca="1" si="59"/>
        <v>0</v>
      </c>
    </row>
    <row r="13" spans="1:132" ht="24.95" customHeight="1">
      <c r="B13" s="562"/>
      <c r="C13" s="427" t="s">
        <v>1319</v>
      </c>
      <c r="D13" s="567"/>
      <c r="E13" s="271">
        <f ca="1">정리!AI10</f>
        <v>0</v>
      </c>
      <c r="F13" s="287">
        <f ca="1">정리!AI186</f>
        <v>0</v>
      </c>
      <c r="G13" s="287">
        <f t="shared" ca="1" si="60"/>
        <v>0</v>
      </c>
      <c r="H13" s="570"/>
      <c r="I13" s="272">
        <f ca="1">VLOOKUP($C$13,정리!$C$5:$AH$25,I$5+1,0)</f>
        <v>0</v>
      </c>
      <c r="J13" s="272">
        <f ca="1">VLOOKUP($C$13,정리!$C$132:$AI$153,I$5+1,0)</f>
        <v>0</v>
      </c>
      <c r="K13" s="272">
        <f ca="1">VLOOKUP($C$13,정리!$C$157:$AI$177,I$5+1,0)</f>
        <v>0</v>
      </c>
      <c r="L13" s="271"/>
      <c r="M13" s="272">
        <f ca="1">VLOOKUP($C$13,정리!$C$5:$AH$25,M$5+1,0)</f>
        <v>0</v>
      </c>
      <c r="N13" s="272">
        <f ca="1">VLOOKUP($C$13,정리!$C$132:$AI$153,M$5+1,0)</f>
        <v>0</v>
      </c>
      <c r="O13" s="272">
        <f ca="1">VLOOKUP($C$13,정리!$C$157:$AI$177,M$5+1,0)</f>
        <v>0</v>
      </c>
      <c r="P13" s="271"/>
      <c r="Q13" s="272">
        <f ca="1">VLOOKUP($C$13,정리!$C$5:$AH$25,Q$5+1,0)</f>
        <v>0</v>
      </c>
      <c r="R13" s="272">
        <f ca="1">VLOOKUP($C$13,정리!$C$132:$AI$153,Q$5+1,0)</f>
        <v>0</v>
      </c>
      <c r="S13" s="272">
        <f ca="1">VLOOKUP($C$13,정리!$C$157:$AI$177,Q$5+1,0)</f>
        <v>0</v>
      </c>
      <c r="T13" s="271"/>
      <c r="U13" s="272">
        <f ca="1">VLOOKUP($C$13,정리!$C$5:$AH$25,U$5+1,0)</f>
        <v>0</v>
      </c>
      <c r="V13" s="272">
        <f ca="1">VLOOKUP($C$13,정리!$C$132:$AI$153,U$5+1,0)</f>
        <v>0</v>
      </c>
      <c r="W13" s="272">
        <f ca="1">VLOOKUP($C$13,정리!$C$157:$AI$177,U$5+1,0)</f>
        <v>0</v>
      </c>
      <c r="X13" s="271"/>
      <c r="Y13" s="272">
        <f ca="1">VLOOKUP($C$13,정리!$C$5:$AH$25,Y$5+1,0)</f>
        <v>0</v>
      </c>
      <c r="Z13" s="272">
        <f ca="1">VLOOKUP($C$13,정리!$C$132:$AI$153,Y$5+1,0)</f>
        <v>0</v>
      </c>
      <c r="AA13" s="272">
        <f ca="1">VLOOKUP($C$13,정리!$C$157:$AI$177,Y$5+1,0)</f>
        <v>0</v>
      </c>
      <c r="AB13" s="271"/>
      <c r="AC13" s="272">
        <f ca="1">VLOOKUP($C$13,정리!$C$5:$AH$25,AC$5+1,0)</f>
        <v>0</v>
      </c>
      <c r="AD13" s="272">
        <f ca="1">VLOOKUP($C$13,정리!$C$132:$AI$153,AC$5+1,0)</f>
        <v>0</v>
      </c>
      <c r="AE13" s="272">
        <f ca="1">VLOOKUP($C$13,정리!$C$157:$AI$177,AC$5+1,0)</f>
        <v>0</v>
      </c>
      <c r="AF13" s="271"/>
      <c r="AG13" s="272">
        <f ca="1">VLOOKUP($C$13,정리!$C$5:$AH$25,AG$5+1,0)</f>
        <v>0</v>
      </c>
      <c r="AH13" s="272">
        <f ca="1">VLOOKUP($C$13,정리!$C$132:$AI$153,AG$5+1,0)</f>
        <v>0</v>
      </c>
      <c r="AI13" s="272">
        <f ca="1">VLOOKUP($C$13,정리!$C$157:$AI$177,AG$5+1,0)</f>
        <v>0</v>
      </c>
      <c r="AJ13" s="271"/>
      <c r="AK13" s="272">
        <f ca="1">VLOOKUP($C$13,정리!$C$5:$AH$25,AK$5+1,0)</f>
        <v>0</v>
      </c>
      <c r="AL13" s="272">
        <f ca="1">VLOOKUP($C$13,정리!$C$132:$AI$153,AK$5+1,0)</f>
        <v>0</v>
      </c>
      <c r="AM13" s="272">
        <f ca="1">VLOOKUP($C$13,정리!$C$157:$AI$177,AK$5+1,0)</f>
        <v>0</v>
      </c>
      <c r="AN13" s="271"/>
      <c r="AO13" s="272">
        <f ca="1">VLOOKUP($C$13,정리!$C$5:$AH$25,AO$5+1,0)</f>
        <v>0</v>
      </c>
      <c r="AP13" s="272">
        <f ca="1">VLOOKUP($C$13,정리!$C$132:$AI$153,AO$5+1,0)</f>
        <v>0</v>
      </c>
      <c r="AQ13" s="272">
        <f ca="1">VLOOKUP($C$13,정리!$C$157:$AI$177,AO$5+1,0)</f>
        <v>0</v>
      </c>
      <c r="AR13" s="271"/>
      <c r="AS13" s="272">
        <f ca="1">VLOOKUP($C$13,정리!$C$5:$AH$25,AS$5+1,0)</f>
        <v>0</v>
      </c>
      <c r="AT13" s="272">
        <f ca="1">VLOOKUP($C$13,정리!$C$132:$AI$153,AS$5+1,0)</f>
        <v>0</v>
      </c>
      <c r="AU13" s="272">
        <f ca="1">VLOOKUP($C$13,정리!$C$157:$AI$177,AS$5+1,0)</f>
        <v>0</v>
      </c>
      <c r="AV13" s="271"/>
      <c r="AW13" s="272">
        <f ca="1">VLOOKUP($C$13,정리!$C$5:$AH$25,AW$5+1,0)</f>
        <v>0</v>
      </c>
      <c r="AX13" s="272">
        <f ca="1">VLOOKUP($C$13,정리!$C$132:$AI$153,AW$5+1,0)</f>
        <v>0</v>
      </c>
      <c r="AY13" s="272">
        <f ca="1">VLOOKUP($C$13,정리!$C$157:$AI$177,AW$5+1,0)</f>
        <v>0</v>
      </c>
      <c r="AZ13" s="271"/>
      <c r="BA13" s="272">
        <f ca="1">VLOOKUP($C$13,정리!$C$5:$AH$25,BA$5+1,0)</f>
        <v>0</v>
      </c>
      <c r="BB13" s="272">
        <f ca="1">VLOOKUP($C$13,정리!$C$132:$AI$153,BA$5+1,0)</f>
        <v>0</v>
      </c>
      <c r="BC13" s="272">
        <f ca="1">VLOOKUP($C$13,정리!$C$157:$AI$177,BA$5+1,0)</f>
        <v>0</v>
      </c>
      <c r="BD13" s="271"/>
      <c r="BE13" s="272">
        <f ca="1">VLOOKUP($C$13,정리!$C$5:$AH$25,BE$5+1,0)</f>
        <v>0</v>
      </c>
      <c r="BF13" s="272">
        <f ca="1">VLOOKUP($C$13,정리!$C$132:$AI$153,BE$5+1,0)</f>
        <v>0</v>
      </c>
      <c r="BG13" s="272">
        <f ca="1">VLOOKUP($C$13,정리!$C$157:$AI$177,BE$5+1,0)</f>
        <v>0</v>
      </c>
      <c r="BH13" s="271"/>
      <c r="BI13" s="272">
        <f ca="1">VLOOKUP($C$13,정리!$C$5:$AH$25,BI$5+1,0)</f>
        <v>0</v>
      </c>
      <c r="BJ13" s="272">
        <f ca="1">VLOOKUP($C$13,정리!$C$132:$AI$153,BI$5+1,0)</f>
        <v>0</v>
      </c>
      <c r="BK13" s="272">
        <f ca="1">VLOOKUP($C$13,정리!$C$157:$AI$177,BI$5+1,0)</f>
        <v>0</v>
      </c>
      <c r="BL13" s="271"/>
      <c r="BM13" s="272">
        <f ca="1">VLOOKUP($C$13,정리!$C$5:$AH$25,BM$5+1,0)</f>
        <v>0</v>
      </c>
      <c r="BN13" s="272">
        <f ca="1">VLOOKUP($C$13,정리!$C$132:$AI$153,BM$5+1,0)</f>
        <v>0</v>
      </c>
      <c r="BO13" s="272">
        <f ca="1">VLOOKUP($C$13,정리!$C$157:$AI$177,BM$5+1,0)</f>
        <v>0</v>
      </c>
      <c r="BP13" s="271"/>
      <c r="BQ13" s="272">
        <f ca="1">VLOOKUP($C$13,정리!$C$5:$AH$25,BQ$5+1,0)</f>
        <v>0</v>
      </c>
      <c r="BR13" s="272">
        <f ca="1">VLOOKUP($C$13,정리!$C$132:$AI$153,BQ$5+1,0)</f>
        <v>0</v>
      </c>
      <c r="BS13" s="272">
        <f ca="1">VLOOKUP($C$13,정리!$C$157:$AI$177,BQ$5+1,0)</f>
        <v>0</v>
      </c>
      <c r="BT13" s="271"/>
      <c r="BU13" s="272">
        <f ca="1">VLOOKUP($C$13,정리!$C$5:$AH$25,BU$5+1,0)</f>
        <v>0</v>
      </c>
      <c r="BV13" s="272">
        <f ca="1">VLOOKUP($C$13,정리!$C$132:$AI$153,BU$5+1,0)</f>
        <v>0</v>
      </c>
      <c r="BW13" s="272">
        <f ca="1">VLOOKUP($C$13,정리!$C$157:$AI$177,BU$5+1,0)</f>
        <v>0</v>
      </c>
      <c r="BX13" s="271"/>
      <c r="BY13" s="272">
        <f ca="1">VLOOKUP($C$13,정리!$C$5:$AH$25,BY$5+1,0)</f>
        <v>0</v>
      </c>
      <c r="BZ13" s="272">
        <f ca="1">VLOOKUP($C$13,정리!$C$132:$AI$153,BY$5+1,0)</f>
        <v>0</v>
      </c>
      <c r="CA13" s="272">
        <f ca="1">VLOOKUP($C$13,정리!$C$157:$AI$177,BY$5+1,0)</f>
        <v>0</v>
      </c>
      <c r="CB13" s="271"/>
      <c r="CC13" s="272">
        <f ca="1">VLOOKUP($C$13,정리!$C$5:$AH$25,CC$5+1,0)</f>
        <v>0</v>
      </c>
      <c r="CD13" s="272">
        <f ca="1">VLOOKUP($C$13,정리!$C$132:$AI$153,CC$5+1,0)</f>
        <v>0</v>
      </c>
      <c r="CE13" s="272">
        <f ca="1">VLOOKUP($C$13,정리!$C$157:$AI$177,CC$5+1,0)</f>
        <v>0</v>
      </c>
      <c r="CF13" s="271"/>
      <c r="CG13" s="272">
        <f ca="1">VLOOKUP($C$13,정리!$C$5:$AH$25,CG$5+1,0)</f>
        <v>0</v>
      </c>
      <c r="CH13" s="272">
        <f ca="1">VLOOKUP($C$13,정리!$C$132:$AI$153,CG$5+1,0)</f>
        <v>0</v>
      </c>
      <c r="CI13" s="272">
        <f ca="1">VLOOKUP($C$13,정리!$C$157:$AI$177,CG$5+1,0)</f>
        <v>0</v>
      </c>
      <c r="CJ13" s="271"/>
      <c r="CK13" s="272">
        <f ca="1">VLOOKUP($C$13,정리!$C$5:$AH$25,CK$5+1,0)</f>
        <v>0</v>
      </c>
      <c r="CL13" s="272">
        <f ca="1">VLOOKUP($C$13,정리!$C$132:$AI$153,CK$5+1,0)</f>
        <v>0</v>
      </c>
      <c r="CM13" s="272">
        <f ca="1">VLOOKUP($C$13,정리!$C$157:$AI$177,CK$5+1,0)</f>
        <v>0</v>
      </c>
      <c r="CN13" s="271"/>
      <c r="CO13" s="272">
        <f ca="1">VLOOKUP($C$13,정리!$C$5:$AH$25,CO$5+1,0)</f>
        <v>0</v>
      </c>
      <c r="CP13" s="272">
        <f ca="1">VLOOKUP($C$13,정리!$C$132:$AI$153,CO$5+1,0)</f>
        <v>0</v>
      </c>
      <c r="CQ13" s="272">
        <f ca="1">VLOOKUP($C$13,정리!$C$157:$AI$177,CO$5+1,0)</f>
        <v>0</v>
      </c>
      <c r="CR13" s="271"/>
      <c r="CS13" s="272">
        <f ca="1">VLOOKUP($C$13,정리!$C$5:$AH$25,CS$5+1,0)</f>
        <v>0</v>
      </c>
      <c r="CT13" s="272">
        <f ca="1">VLOOKUP($C$13,정리!$C$132:$AI$153,CS$5+1,0)</f>
        <v>0</v>
      </c>
      <c r="CU13" s="272">
        <f ca="1">VLOOKUP($C$13,정리!$C$157:$AI$177,CS$5+1,0)</f>
        <v>0</v>
      </c>
      <c r="CV13" s="271"/>
      <c r="CW13" s="272">
        <f ca="1">VLOOKUP($C$13,정리!$C$5:$AH$25,CW$5+1,0)</f>
        <v>0</v>
      </c>
      <c r="CX13" s="272">
        <f ca="1">VLOOKUP($C$13,정리!$C$132:$AI$153,CW$5+1,0)</f>
        <v>0</v>
      </c>
      <c r="CY13" s="272">
        <f ca="1">VLOOKUP($C$13,정리!$C$157:$AI$177,CW$5+1,0)</f>
        <v>0</v>
      </c>
      <c r="CZ13" s="271"/>
      <c r="DA13" s="272">
        <f ca="1">VLOOKUP($C$13,정리!$C$5:$AH$25,DA$5+1,0)</f>
        <v>0</v>
      </c>
      <c r="DB13" s="272">
        <f ca="1">VLOOKUP($C$13,정리!$C$132:$AI$153,DA$5+1,0)</f>
        <v>0</v>
      </c>
      <c r="DC13" s="272">
        <f ca="1">VLOOKUP($C$13,정리!$C$157:$AI$177,DA$5+1,0)</f>
        <v>0</v>
      </c>
      <c r="DD13" s="271"/>
      <c r="DE13" s="272">
        <f ca="1">VLOOKUP($C$13,정리!$C$5:$AH$25,DE$5+1,0)</f>
        <v>0</v>
      </c>
      <c r="DF13" s="272">
        <f ca="1">VLOOKUP($C$13,정리!$C$132:$AI$153,DE$5+1,0)</f>
        <v>0</v>
      </c>
      <c r="DG13" s="272">
        <f ca="1">VLOOKUP($C$13,정리!$C$157:$AI$177,DE$5+1,0)</f>
        <v>0</v>
      </c>
      <c r="DH13" s="271"/>
      <c r="DI13" s="272">
        <f ca="1">VLOOKUP($C$13,정리!$C$5:$AH$25,DI$5+1,0)</f>
        <v>0</v>
      </c>
      <c r="DJ13" s="272">
        <f ca="1">VLOOKUP($C$13,정리!$C$132:$AI$153,DI$5+1,0)</f>
        <v>0</v>
      </c>
      <c r="DK13" s="272">
        <f ca="1">VLOOKUP($C$13,정리!$C$157:$AI$177,DI$5+1,0)</f>
        <v>0</v>
      </c>
      <c r="DL13" s="271"/>
      <c r="DM13" s="272">
        <f ca="1">VLOOKUP($C$13,정리!$C$5:$AH$25,DM$5+1,0)</f>
        <v>0</v>
      </c>
      <c r="DN13" s="272">
        <f ca="1">VLOOKUP($C$13,정리!$C$132:$AI$153,DM$5+1,0)</f>
        <v>0</v>
      </c>
      <c r="DO13" s="272">
        <f ca="1">VLOOKUP($C$13,정리!$C$157:$AI$177,DM$5+1,0)</f>
        <v>0</v>
      </c>
      <c r="DP13" s="271"/>
      <c r="DQ13" s="272">
        <f ca="1">VLOOKUP($C$13,정리!$C$5:$AH$25,DQ$5+1,0)</f>
        <v>0</v>
      </c>
      <c r="DR13" s="272">
        <f ca="1">VLOOKUP($C$13,정리!$C$132:$AI$153,DQ$5+1,0)</f>
        <v>0</v>
      </c>
      <c r="DS13" s="272">
        <f ca="1">VLOOKUP($C$13,정리!$C$157:$AI$177,DQ$5+1,0)</f>
        <v>0</v>
      </c>
      <c r="DT13" s="271"/>
      <c r="DU13" s="272">
        <f ca="1">VLOOKUP($C$13,정리!$C$5:$AH$25,DU$5+1,0)</f>
        <v>0</v>
      </c>
      <c r="DV13" s="272">
        <f ca="1">VLOOKUP($C$13,정리!$C$132:$AI$153,DU$5+1,0)</f>
        <v>0</v>
      </c>
      <c r="DW13" s="272">
        <f ca="1">VLOOKUP($C$13,정리!$C$157:$AI$177,DU$5+1,0)</f>
        <v>0</v>
      </c>
      <c r="DX13" s="271"/>
      <c r="DY13" s="272">
        <f ca="1">VLOOKUP($C$13,정리!$C$5:$AH$25,DY$5+1,0)</f>
        <v>0</v>
      </c>
      <c r="DZ13" s="272">
        <f ca="1">VLOOKUP($C$13,정리!$C$132:$AI$153,DY$5+1,0)</f>
        <v>0</v>
      </c>
      <c r="EA13" s="272">
        <f ca="1">VLOOKUP($C$13,정리!$C$157:$AI$177,DY$5+1,0)</f>
        <v>0</v>
      </c>
      <c r="EB13" s="271"/>
    </row>
    <row r="14" spans="1:132" s="257" customFormat="1" ht="24.95" customHeight="1">
      <c r="A14" s="253"/>
      <c r="B14" s="563"/>
      <c r="C14" s="279" t="s">
        <v>41</v>
      </c>
      <c r="D14" s="273">
        <f>D8</f>
        <v>130194821</v>
      </c>
      <c r="E14" s="274">
        <f ca="1">정리!AI11</f>
        <v>592684247</v>
      </c>
      <c r="F14" s="288">
        <f ca="1">정리!AI187</f>
        <v>516092422.20000005</v>
      </c>
      <c r="G14" s="288">
        <f t="shared" ca="1" si="60"/>
        <v>76591824.799999952</v>
      </c>
      <c r="H14" s="288">
        <f ca="1">D14+F14-E14</f>
        <v>53602996.200000048</v>
      </c>
      <c r="I14" s="275">
        <f ca="1">SUM(I8:I13)</f>
        <v>37713095</v>
      </c>
      <c r="J14" s="275">
        <f t="shared" ref="J14:M14" ca="1" si="61">SUM(J8:J13)</f>
        <v>26002379.999999996</v>
      </c>
      <c r="K14" s="275">
        <f t="shared" ca="1" si="61"/>
        <v>23280110.200000003</v>
      </c>
      <c r="L14" s="275">
        <f t="shared" ca="1" si="61"/>
        <v>-11569395.199999997</v>
      </c>
      <c r="M14" s="275">
        <f t="shared" ca="1" si="61"/>
        <v>52589969</v>
      </c>
      <c r="N14" s="275">
        <f t="shared" ref="N14" ca="1" si="62">SUM(N8:N13)</f>
        <v>11381432</v>
      </c>
      <c r="O14" s="275">
        <f t="shared" ref="O14" ca="1" si="63">SUM(O8:O13)</f>
        <v>27075697.399999999</v>
      </c>
      <c r="P14" s="275">
        <f t="shared" ref="P14:Q14" ca="1" si="64">SUM(P8:P13)</f>
        <v>14132839.6</v>
      </c>
      <c r="Q14" s="275">
        <f t="shared" ca="1" si="64"/>
        <v>41172739</v>
      </c>
      <c r="R14" s="275">
        <f t="shared" ref="R14" ca="1" si="65">SUM(R8:R13)</f>
        <v>0</v>
      </c>
      <c r="S14" s="275">
        <f t="shared" ref="S14" ca="1" si="66">SUM(S8:S13)</f>
        <v>29785220.399999999</v>
      </c>
      <c r="T14" s="275">
        <f t="shared" ref="T14:U14" ca="1" si="67">SUM(T8:T13)</f>
        <v>11387518.6</v>
      </c>
      <c r="U14" s="275">
        <f t="shared" ca="1" si="67"/>
        <v>48855638</v>
      </c>
      <c r="V14" s="275">
        <f t="shared" ref="V14" ca="1" si="68">SUM(V8:V13)</f>
        <v>0</v>
      </c>
      <c r="W14" s="275">
        <f t="shared" ref="W14" ca="1" si="69">SUM(W8:W13)</f>
        <v>30298111.599999998</v>
      </c>
      <c r="X14" s="275">
        <f t="shared" ref="X14:Y14" ca="1" si="70">SUM(X8:X13)</f>
        <v>18557526.400000002</v>
      </c>
      <c r="Y14" s="275">
        <f t="shared" ca="1" si="70"/>
        <v>45159561</v>
      </c>
      <c r="Z14" s="275">
        <f t="shared" ref="Z14" ca="1" si="71">SUM(Z8:Z13)</f>
        <v>33271583.199999999</v>
      </c>
      <c r="AA14" s="275">
        <f t="shared" ref="AA14" ca="1" si="72">SUM(AA8:AA13)</f>
        <v>26711754</v>
      </c>
      <c r="AB14" s="275">
        <f t="shared" ref="AB14:AC14" ca="1" si="73">SUM(AB8:AB13)</f>
        <v>-14823776.199999999</v>
      </c>
      <c r="AC14" s="275">
        <f t="shared" ca="1" si="73"/>
        <v>0</v>
      </c>
      <c r="AD14" s="275">
        <f t="shared" ref="AD14" ca="1" si="74">SUM(AD8:AD13)</f>
        <v>0</v>
      </c>
      <c r="AE14" s="275">
        <f t="shared" ref="AE14" ca="1" si="75">SUM(AE8:AE13)</f>
        <v>0</v>
      </c>
      <c r="AF14" s="275">
        <f t="shared" ref="AF14:AG14" ca="1" si="76">SUM(AF8:AF13)</f>
        <v>0</v>
      </c>
      <c r="AG14" s="275">
        <f t="shared" ca="1" si="76"/>
        <v>0</v>
      </c>
      <c r="AH14" s="275">
        <f t="shared" ref="AH14" ca="1" si="77">SUM(AH8:AH13)</f>
        <v>0</v>
      </c>
      <c r="AI14" s="275">
        <f t="shared" ref="AI14" ca="1" si="78">SUM(AI8:AI13)</f>
        <v>0</v>
      </c>
      <c r="AJ14" s="275">
        <f t="shared" ref="AJ14:AK14" ca="1" si="79">SUM(AJ8:AJ13)</f>
        <v>0</v>
      </c>
      <c r="AK14" s="275">
        <f t="shared" ca="1" si="79"/>
        <v>41106515</v>
      </c>
      <c r="AL14" s="275">
        <f t="shared" ref="AL14" ca="1" si="80">SUM(AL8:AL13)</f>
        <v>16841152</v>
      </c>
      <c r="AM14" s="275">
        <f t="shared" ref="AM14" ca="1" si="81">SUM(AM8:AM13)</f>
        <v>25050757.399999999</v>
      </c>
      <c r="AN14" s="275">
        <f t="shared" ref="AN14:AO14" ca="1" si="82">SUM(AN8:AN13)</f>
        <v>-785394.40000000037</v>
      </c>
      <c r="AO14" s="275">
        <f t="shared" ca="1" si="82"/>
        <v>44978704</v>
      </c>
      <c r="AP14" s="275">
        <f t="shared" ref="AP14" ca="1" si="83">SUM(AP8:AP13)</f>
        <v>0</v>
      </c>
      <c r="AQ14" s="275">
        <f t="shared" ref="AQ14" ca="1" si="84">SUM(AQ8:AQ13)</f>
        <v>31193871.799999997</v>
      </c>
      <c r="AR14" s="275">
        <f t="shared" ref="AR14:AS14" ca="1" si="85">SUM(AR8:AR13)</f>
        <v>13784832.200000001</v>
      </c>
      <c r="AS14" s="275">
        <f t="shared" ca="1" si="85"/>
        <v>39642321</v>
      </c>
      <c r="AT14" s="275">
        <f t="shared" ref="AT14" ca="1" si="86">SUM(AT8:AT13)</f>
        <v>0</v>
      </c>
      <c r="AU14" s="275">
        <f t="shared" ref="AU14" ca="1" si="87">SUM(AU8:AU13)</f>
        <v>27340072.800000001</v>
      </c>
      <c r="AV14" s="275">
        <f t="shared" ref="AV14:AW14" ca="1" si="88">SUM(AV8:AV13)</f>
        <v>12302248.199999999</v>
      </c>
      <c r="AW14" s="275">
        <f t="shared" ca="1" si="88"/>
        <v>40243744</v>
      </c>
      <c r="AX14" s="275">
        <f t="shared" ref="AX14" ca="1" si="89">SUM(AX8:AX13)</f>
        <v>0</v>
      </c>
      <c r="AY14" s="275">
        <f t="shared" ref="AY14" ca="1" si="90">SUM(AY8:AY13)</f>
        <v>25749150.399999999</v>
      </c>
      <c r="AZ14" s="275">
        <f t="shared" ref="AZ14:BA14" ca="1" si="91">SUM(AZ8:AZ13)</f>
        <v>14494593.600000001</v>
      </c>
      <c r="BA14" s="275">
        <f t="shared" ca="1" si="91"/>
        <v>31780617</v>
      </c>
      <c r="BB14" s="275">
        <f t="shared" ref="BB14" ca="1" si="92">SUM(BB8:BB13)</f>
        <v>36149039.600000001</v>
      </c>
      <c r="BC14" s="275">
        <f t="shared" ref="BC14" ca="1" si="93">SUM(BC8:BC13)</f>
        <v>20090156.800000001</v>
      </c>
      <c r="BD14" s="275">
        <f t="shared" ref="BD14:BE14" ca="1" si="94">SUM(BD8:BD13)</f>
        <v>-24458579.399999999</v>
      </c>
      <c r="BE14" s="275">
        <f t="shared" ca="1" si="94"/>
        <v>0</v>
      </c>
      <c r="BF14" s="275">
        <f t="shared" ref="BF14" ca="1" si="95">SUM(BF8:BF13)</f>
        <v>0</v>
      </c>
      <c r="BG14" s="275">
        <f t="shared" ref="BG14" ca="1" si="96">SUM(BG8:BG13)</f>
        <v>0</v>
      </c>
      <c r="BH14" s="275">
        <f t="shared" ref="BH14:BI14" ca="1" si="97">SUM(BH8:BH13)</f>
        <v>0</v>
      </c>
      <c r="BI14" s="275">
        <f t="shared" ca="1" si="97"/>
        <v>0</v>
      </c>
      <c r="BJ14" s="275">
        <f t="shared" ref="BJ14" ca="1" si="98">SUM(BJ8:BJ13)</f>
        <v>0</v>
      </c>
      <c r="BK14" s="275">
        <f t="shared" ref="BK14" ca="1" si="99">SUM(BK8:BK13)</f>
        <v>0</v>
      </c>
      <c r="BL14" s="275">
        <f t="shared" ref="BL14:BM14" ca="1" si="100">SUM(BL8:BL13)</f>
        <v>0</v>
      </c>
      <c r="BM14" s="275">
        <f t="shared" ca="1" si="100"/>
        <v>43321208</v>
      </c>
      <c r="BN14" s="275">
        <f t="shared" ref="BN14" ca="1" si="101">SUM(BN8:BN13)</f>
        <v>0</v>
      </c>
      <c r="BO14" s="275">
        <f t="shared" ref="BO14" ca="1" si="102">SUM(BO8:BO13)</f>
        <v>26001119.800000001</v>
      </c>
      <c r="BP14" s="275">
        <f t="shared" ref="BP14:BQ14" ca="1" si="103">SUM(BP8:BP13)</f>
        <v>17320088.199999999</v>
      </c>
      <c r="BQ14" s="275">
        <f t="shared" ca="1" si="103"/>
        <v>34935253</v>
      </c>
      <c r="BR14" s="275">
        <f t="shared" ref="BR14" ca="1" si="104">SUM(BR8:BR13)</f>
        <v>12944652</v>
      </c>
      <c r="BS14" s="275">
        <f t="shared" ref="BS14" ca="1" si="105">SUM(BS8:BS13)</f>
        <v>26106638.399999999</v>
      </c>
      <c r="BT14" s="275">
        <f t="shared" ref="BT14:BU14" ca="1" si="106">SUM(BT8:BT13)</f>
        <v>-4116037.3999999985</v>
      </c>
      <c r="BU14" s="275">
        <f t="shared" ca="1" si="106"/>
        <v>42666943</v>
      </c>
      <c r="BV14" s="275">
        <f t="shared" ref="BV14" ca="1" si="107">SUM(BV8:BV13)</f>
        <v>0</v>
      </c>
      <c r="BW14" s="275">
        <f t="shared" ref="BW14" ca="1" si="108">SUM(BW8:BW13)</f>
        <v>24537942</v>
      </c>
      <c r="BX14" s="275">
        <f t="shared" ref="BX14:BY14" ca="1" si="109">SUM(BX8:BX13)</f>
        <v>18129001</v>
      </c>
      <c r="BY14" s="275">
        <f t="shared" ca="1" si="109"/>
        <v>48517940</v>
      </c>
      <c r="BZ14" s="275">
        <f t="shared" ref="BZ14" ca="1" si="110">SUM(BZ8:BZ13)</f>
        <v>0</v>
      </c>
      <c r="CA14" s="275">
        <f t="shared" ref="CA14" ca="1" si="111">SUM(CA8:CA13)</f>
        <v>36281580.399999999</v>
      </c>
      <c r="CB14" s="275">
        <f t="shared" ref="CB14:CC14" ca="1" si="112">SUM(CB8:CB13)</f>
        <v>12236359.600000001</v>
      </c>
      <c r="CC14" s="275">
        <f t="shared" ca="1" si="112"/>
        <v>0</v>
      </c>
      <c r="CD14" s="275">
        <f t="shared" ref="CD14" ca="1" si="113">SUM(CD8:CD13)</f>
        <v>0</v>
      </c>
      <c r="CE14" s="275">
        <f t="shared" ref="CE14" ca="1" si="114">SUM(CE8:CE13)</f>
        <v>0</v>
      </c>
      <c r="CF14" s="275">
        <f t="shared" ref="CF14:CG14" ca="1" si="115">SUM(CF8:CF13)</f>
        <v>0</v>
      </c>
      <c r="CG14" s="275">
        <f t="shared" ca="1" si="115"/>
        <v>0</v>
      </c>
      <c r="CH14" s="275">
        <f t="shared" ref="CH14" ca="1" si="116">SUM(CH8:CH13)</f>
        <v>0</v>
      </c>
      <c r="CI14" s="275">
        <f t="shared" ref="CI14" ca="1" si="117">SUM(CI8:CI13)</f>
        <v>0</v>
      </c>
      <c r="CJ14" s="275">
        <f t="shared" ref="CJ14:CK14" ca="1" si="118">SUM(CJ8:CJ13)</f>
        <v>0</v>
      </c>
      <c r="CK14" s="275">
        <f t="shared" ca="1" si="118"/>
        <v>0</v>
      </c>
      <c r="CL14" s="275">
        <f t="shared" ref="CL14" ca="1" si="119">SUM(CL8:CL13)</f>
        <v>0</v>
      </c>
      <c r="CM14" s="275">
        <f t="shared" ref="CM14" ca="1" si="120">SUM(CM8:CM13)</f>
        <v>0</v>
      </c>
      <c r="CN14" s="275">
        <f t="shared" ref="CN14:CO14" ca="1" si="121">SUM(CN8:CN13)</f>
        <v>0</v>
      </c>
      <c r="CO14" s="275">
        <f t="shared" ca="1" si="121"/>
        <v>0</v>
      </c>
      <c r="CP14" s="275">
        <f t="shared" ref="CP14" ca="1" si="122">SUM(CP8:CP13)</f>
        <v>0</v>
      </c>
      <c r="CQ14" s="275">
        <f t="shared" ref="CQ14" ca="1" si="123">SUM(CQ8:CQ13)</f>
        <v>0</v>
      </c>
      <c r="CR14" s="275">
        <f t="shared" ref="CR14:CS14" ca="1" si="124">SUM(CR8:CR13)</f>
        <v>0</v>
      </c>
      <c r="CS14" s="275">
        <f t="shared" ca="1" si="124"/>
        <v>0</v>
      </c>
      <c r="CT14" s="275">
        <f t="shared" ref="CT14" ca="1" si="125">SUM(CT8:CT13)</f>
        <v>0</v>
      </c>
      <c r="CU14" s="275">
        <f t="shared" ref="CU14" ca="1" si="126">SUM(CU8:CU13)</f>
        <v>0</v>
      </c>
      <c r="CV14" s="275">
        <f t="shared" ref="CV14:CW14" ca="1" si="127">SUM(CV8:CV13)</f>
        <v>0</v>
      </c>
      <c r="CW14" s="275">
        <f t="shared" ca="1" si="127"/>
        <v>0</v>
      </c>
      <c r="CX14" s="275">
        <f t="shared" ref="CX14" ca="1" si="128">SUM(CX8:CX13)</f>
        <v>0</v>
      </c>
      <c r="CY14" s="275">
        <f t="shared" ref="CY14" ca="1" si="129">SUM(CY8:CY13)</f>
        <v>0</v>
      </c>
      <c r="CZ14" s="275">
        <f t="shared" ref="CZ14:DA14" ca="1" si="130">SUM(CZ8:CZ13)</f>
        <v>0</v>
      </c>
      <c r="DA14" s="275">
        <f t="shared" ca="1" si="130"/>
        <v>0</v>
      </c>
      <c r="DB14" s="275">
        <f t="shared" ref="DB14" ca="1" si="131">SUM(DB8:DB13)</f>
        <v>0</v>
      </c>
      <c r="DC14" s="275">
        <f t="shared" ref="DC14" ca="1" si="132">SUM(DC8:DC13)</f>
        <v>0</v>
      </c>
      <c r="DD14" s="275">
        <f t="shared" ref="DD14:DE14" ca="1" si="133">SUM(DD8:DD13)</f>
        <v>0</v>
      </c>
      <c r="DE14" s="275">
        <f t="shared" ca="1" si="133"/>
        <v>0</v>
      </c>
      <c r="DF14" s="275">
        <f t="shared" ref="DF14" ca="1" si="134">SUM(DF8:DF13)</f>
        <v>0</v>
      </c>
      <c r="DG14" s="275">
        <f t="shared" ref="DG14" ca="1" si="135">SUM(DG8:DG13)</f>
        <v>0</v>
      </c>
      <c r="DH14" s="275">
        <f t="shared" ref="DH14:DI14" ca="1" si="136">SUM(DH8:DH13)</f>
        <v>0</v>
      </c>
      <c r="DI14" s="275">
        <f t="shared" ca="1" si="136"/>
        <v>0</v>
      </c>
      <c r="DJ14" s="275">
        <f t="shared" ref="DJ14" ca="1" si="137">SUM(DJ8:DJ13)</f>
        <v>0</v>
      </c>
      <c r="DK14" s="275">
        <f t="shared" ref="DK14" ca="1" si="138">SUM(DK8:DK13)</f>
        <v>0</v>
      </c>
      <c r="DL14" s="275">
        <f t="shared" ref="DL14:DM14" ca="1" si="139">SUM(DL8:DL13)</f>
        <v>0</v>
      </c>
      <c r="DM14" s="275">
        <f t="shared" ca="1" si="139"/>
        <v>0</v>
      </c>
      <c r="DN14" s="275">
        <f t="shared" ref="DN14" ca="1" si="140">SUM(DN8:DN13)</f>
        <v>0</v>
      </c>
      <c r="DO14" s="275">
        <f t="shared" ref="DO14" ca="1" si="141">SUM(DO8:DO13)</f>
        <v>0</v>
      </c>
      <c r="DP14" s="275">
        <f t="shared" ref="DP14:DQ14" ca="1" si="142">SUM(DP8:DP13)</f>
        <v>0</v>
      </c>
      <c r="DQ14" s="275">
        <f t="shared" ca="1" si="142"/>
        <v>0</v>
      </c>
      <c r="DR14" s="275">
        <f t="shared" ref="DR14" ca="1" si="143">SUM(DR8:DR13)</f>
        <v>0</v>
      </c>
      <c r="DS14" s="275">
        <f t="shared" ref="DS14" ca="1" si="144">SUM(DS8:DS13)</f>
        <v>0</v>
      </c>
      <c r="DT14" s="275">
        <f t="shared" ref="DT14:DU14" ca="1" si="145">SUM(DT8:DT13)</f>
        <v>0</v>
      </c>
      <c r="DU14" s="275">
        <f t="shared" ca="1" si="145"/>
        <v>0</v>
      </c>
      <c r="DV14" s="275">
        <f t="shared" ref="DV14" ca="1" si="146">SUM(DV8:DV13)</f>
        <v>0</v>
      </c>
      <c r="DW14" s="275">
        <f t="shared" ref="DW14" ca="1" si="147">SUM(DW8:DW13)</f>
        <v>0</v>
      </c>
      <c r="DX14" s="275">
        <f t="shared" ref="DX14:DY14" ca="1" si="148">SUM(DX8:DX13)</f>
        <v>0</v>
      </c>
      <c r="DY14" s="275">
        <f t="shared" ca="1" si="148"/>
        <v>0</v>
      </c>
      <c r="DZ14" s="275">
        <f t="shared" ref="DZ14" ca="1" si="149">SUM(DZ8:DZ13)</f>
        <v>0</v>
      </c>
      <c r="EA14" s="275">
        <f t="shared" ref="EA14" ca="1" si="150">SUM(EA8:EA13)</f>
        <v>0</v>
      </c>
      <c r="EB14" s="275">
        <f t="shared" ref="EB14" ca="1" si="151">SUM(EB8:EB13)</f>
        <v>0</v>
      </c>
    </row>
    <row r="15" spans="1:132" ht="24.95" customHeight="1">
      <c r="B15" s="564" t="s">
        <v>42</v>
      </c>
      <c r="C15" s="265" t="s">
        <v>387</v>
      </c>
      <c r="D15" s="578">
        <v>54283418</v>
      </c>
      <c r="E15" s="271">
        <f ca="1">정리!AI12</f>
        <v>110426871</v>
      </c>
      <c r="F15" s="287">
        <f ca="1">정리!AI188</f>
        <v>118468469</v>
      </c>
      <c r="G15" s="287">
        <f t="shared" ca="1" si="60"/>
        <v>-8041598</v>
      </c>
      <c r="H15" s="568">
        <f ca="1">H17</f>
        <v>62325016</v>
      </c>
      <c r="I15" s="272">
        <f ca="1">VLOOKUP($C$15,정리!$C$5:$AH$25,I$5+1,0)</f>
        <v>2347108</v>
      </c>
      <c r="J15" s="272">
        <f ca="1">VLOOKUP($C$15,정리!$C$132:$AI$153,I$5+1,0)</f>
        <v>0</v>
      </c>
      <c r="K15" s="272">
        <f ca="1">VLOOKUP($C$15,정리!$C$157:$AI$177,I$5+1,0)</f>
        <v>5202300</v>
      </c>
      <c r="L15" s="271">
        <f t="shared" ca="1" si="29"/>
        <v>-2855192</v>
      </c>
      <c r="M15" s="272">
        <f ca="1">VLOOKUP($C$15,정리!$C$5:$AH$25,M$5+1,0)</f>
        <v>9759380</v>
      </c>
      <c r="N15" s="272">
        <f ca="1">VLOOKUP($C$15,정리!$C$132:$AI$153,M$5+1,0)</f>
        <v>0</v>
      </c>
      <c r="O15" s="272">
        <f ca="1">VLOOKUP($C$15,정리!$C$157:$AI$177,M$5+1,0)</f>
        <v>11018400</v>
      </c>
      <c r="P15" s="271">
        <f t="shared" ref="P15:P16" ca="1" si="152">M15-N15-O15</f>
        <v>-1259020</v>
      </c>
      <c r="Q15" s="272">
        <f ca="1">VLOOKUP($C$15,정리!$C$5:$AH$25,Q$5+1,0)</f>
        <v>9115800</v>
      </c>
      <c r="R15" s="272">
        <f ca="1">VLOOKUP($C$15,정리!$C$132:$AI$153,Q$5+1,0)</f>
        <v>0</v>
      </c>
      <c r="S15" s="272">
        <f ca="1">VLOOKUP($C$15,정리!$C$157:$AI$177,Q$5+1,0)</f>
        <v>10272700</v>
      </c>
      <c r="T15" s="271">
        <f t="shared" ref="T15:T16" ca="1" si="153">Q15-R15-S15</f>
        <v>-1156900</v>
      </c>
      <c r="U15" s="272">
        <f ca="1">VLOOKUP($C$15,정리!$C$5:$AH$25,U$5+1,0)</f>
        <v>2729820</v>
      </c>
      <c r="V15" s="272">
        <f ca="1">VLOOKUP($C$15,정리!$C$132:$AI$153,U$5+1,0)</f>
        <v>0</v>
      </c>
      <c r="W15" s="272">
        <f ca="1">VLOOKUP($C$15,정리!$C$157:$AI$177,U$5+1,0)</f>
        <v>5439600</v>
      </c>
      <c r="X15" s="271">
        <f t="shared" ref="X15:X16" ca="1" si="154">U15-V15-W15</f>
        <v>-2709780</v>
      </c>
      <c r="Y15" s="272">
        <f ca="1">VLOOKUP($C$15,정리!$C$5:$AH$25,Y$5+1,0)</f>
        <v>10079120</v>
      </c>
      <c r="Z15" s="272">
        <f ca="1">VLOOKUP($C$15,정리!$C$132:$AI$153,Y$5+1,0)</f>
        <v>0</v>
      </c>
      <c r="AA15" s="272">
        <f ca="1">VLOOKUP($C$15,정리!$C$157:$AI$177,Y$5+1,0)</f>
        <v>4654400</v>
      </c>
      <c r="AB15" s="271">
        <f t="shared" ref="AB15:AB16" ca="1" si="155">Y15-Z15-AA15</f>
        <v>5424720</v>
      </c>
      <c r="AC15" s="272">
        <f ca="1">VLOOKUP($C$15,정리!$C$5:$AH$25,AC$5+1,0)</f>
        <v>0</v>
      </c>
      <c r="AD15" s="272">
        <f ca="1">VLOOKUP($C$15,정리!$C$132:$AI$153,AC$5+1,0)</f>
        <v>0</v>
      </c>
      <c r="AE15" s="272">
        <f ca="1">VLOOKUP($C$15,정리!$C$157:$AI$177,AC$5+1,0)</f>
        <v>0</v>
      </c>
      <c r="AF15" s="271">
        <f t="shared" ref="AF15:AF16" ca="1" si="156">AC15-AD15-AE15</f>
        <v>0</v>
      </c>
      <c r="AG15" s="272">
        <f ca="1">VLOOKUP($C$15,정리!$C$5:$AH$25,AG$5+1,0)</f>
        <v>0</v>
      </c>
      <c r="AH15" s="272">
        <f ca="1">VLOOKUP($C$15,정리!$C$132:$AI$153,AG$5+1,0)</f>
        <v>0</v>
      </c>
      <c r="AI15" s="272">
        <f ca="1">VLOOKUP($C$15,정리!$C$157:$AI$177,AG$5+1,0)</f>
        <v>0</v>
      </c>
      <c r="AJ15" s="271">
        <f t="shared" ref="AJ15:AJ16" ca="1" si="157">AG15-AH15-AI15</f>
        <v>0</v>
      </c>
      <c r="AK15" s="272">
        <f ca="1">VLOOKUP($C$15,정리!$C$5:$AH$25,AK$5+1,0)</f>
        <v>3759000</v>
      </c>
      <c r="AL15" s="272">
        <f ca="1">VLOOKUP($C$15,정리!$C$132:$AI$153,AK$5+1,0)</f>
        <v>0</v>
      </c>
      <c r="AM15" s="272">
        <f ca="1">VLOOKUP($C$15,정리!$C$157:$AI$177,AK$5+1,0)</f>
        <v>2482500</v>
      </c>
      <c r="AN15" s="271">
        <f t="shared" ref="AN15:AN16" ca="1" si="158">AK15-AL15-AM15</f>
        <v>1276500</v>
      </c>
      <c r="AO15" s="272">
        <f ca="1">VLOOKUP($C$15,정리!$C$5:$AH$25,AO$5+1,0)</f>
        <v>9055480</v>
      </c>
      <c r="AP15" s="272">
        <f ca="1">VLOOKUP($C$15,정리!$C$132:$AI$153,AO$5+1,0)</f>
        <v>11798773</v>
      </c>
      <c r="AQ15" s="272">
        <f ca="1">VLOOKUP($C$15,정리!$C$157:$AI$177,AO$5+1,0)</f>
        <v>13772316</v>
      </c>
      <c r="AR15" s="271">
        <f t="shared" ref="AR15:AR16" ca="1" si="159">AO15-AP15-AQ15</f>
        <v>-16515609</v>
      </c>
      <c r="AS15" s="272">
        <f ca="1">VLOOKUP($C$15,정리!$C$5:$AH$25,AS$5+1,0)</f>
        <v>7920620</v>
      </c>
      <c r="AT15" s="272">
        <f ca="1">VLOOKUP($C$15,정리!$C$132:$AI$153,AS$5+1,0)</f>
        <v>0</v>
      </c>
      <c r="AU15" s="272">
        <f ca="1">VLOOKUP($C$15,정리!$C$157:$AI$177,AS$5+1,0)</f>
        <v>11875250</v>
      </c>
      <c r="AV15" s="271">
        <f t="shared" ref="AV15:AV16" ca="1" si="160">AS15-AT15-AU15</f>
        <v>-3954630</v>
      </c>
      <c r="AW15" s="272">
        <f ca="1">VLOOKUP($C$15,정리!$C$5:$AH$25,AW$5+1,0)</f>
        <v>17609243</v>
      </c>
      <c r="AX15" s="272">
        <f ca="1">VLOOKUP($C$15,정리!$C$132:$AI$153,AW$5+1,0)</f>
        <v>0</v>
      </c>
      <c r="AY15" s="272">
        <f ca="1">VLOOKUP($C$15,정리!$C$157:$AI$177,AW$5+1,0)</f>
        <v>5202300</v>
      </c>
      <c r="AZ15" s="271">
        <f t="shared" ref="AZ15:AZ16" ca="1" si="161">AW15-AX15-AY15</f>
        <v>12406943</v>
      </c>
      <c r="BA15" s="272">
        <f ca="1">VLOOKUP($C$15,정리!$C$5:$AH$25,BA$5+1,0)</f>
        <v>4927960</v>
      </c>
      <c r="BB15" s="272">
        <f ca="1">VLOOKUP($C$15,정리!$C$132:$AI$153,BA$5+1,0)</f>
        <v>0</v>
      </c>
      <c r="BC15" s="272">
        <f ca="1">VLOOKUP($C$15,정리!$C$157:$AI$177,BA$5+1,0)</f>
        <v>0</v>
      </c>
      <c r="BD15" s="271">
        <f t="shared" ref="BD15:BD16" ca="1" si="162">BA15-BB15-BC15</f>
        <v>4927960</v>
      </c>
      <c r="BE15" s="272">
        <f ca="1">VLOOKUP($C$15,정리!$C$5:$AH$25,BE$5+1,0)</f>
        <v>0</v>
      </c>
      <c r="BF15" s="272">
        <f ca="1">VLOOKUP($C$15,정리!$C$132:$AI$153,BE$5+1,0)</f>
        <v>0</v>
      </c>
      <c r="BG15" s="272">
        <f ca="1">VLOOKUP($C$15,정리!$C$157:$AI$177,BE$5+1,0)</f>
        <v>0</v>
      </c>
      <c r="BH15" s="271">
        <f t="shared" ref="BH15:BH16" ca="1" si="163">BE15-BF15-BG15</f>
        <v>0</v>
      </c>
      <c r="BI15" s="272">
        <f ca="1">VLOOKUP($C$15,정리!$C$5:$AH$25,BI$5+1,0)</f>
        <v>0</v>
      </c>
      <c r="BJ15" s="272">
        <f ca="1">VLOOKUP($C$15,정리!$C$132:$AI$153,BI$5+1,0)</f>
        <v>0</v>
      </c>
      <c r="BK15" s="272">
        <f ca="1">VLOOKUP($C$15,정리!$C$157:$AI$177,BI$5+1,0)</f>
        <v>0</v>
      </c>
      <c r="BL15" s="271">
        <f t="shared" ref="BL15:BL16" ca="1" si="164">BI15-BJ15-BK15</f>
        <v>0</v>
      </c>
      <c r="BM15" s="272">
        <f ca="1">VLOOKUP($C$15,정리!$C$5:$AH$25,BM$5+1,0)</f>
        <v>9556520</v>
      </c>
      <c r="BN15" s="272">
        <f ca="1">VLOOKUP($C$15,정리!$C$132:$AI$153,BM$5+1,0)</f>
        <v>0</v>
      </c>
      <c r="BO15" s="272">
        <f ca="1">VLOOKUP($C$15,정리!$C$157:$AI$177,BM$5+1,0)</f>
        <v>2839950</v>
      </c>
      <c r="BP15" s="271">
        <f t="shared" ref="BP15:BP16" ca="1" si="165">BM15-BN15-BO15</f>
        <v>6716570</v>
      </c>
      <c r="BQ15" s="272">
        <f ca="1">VLOOKUP($C$15,정리!$C$5:$AH$25,BQ$5+1,0)</f>
        <v>7710080</v>
      </c>
      <c r="BR15" s="272">
        <f ca="1">VLOOKUP($C$15,정리!$C$132:$AI$153,BQ$5+1,0)</f>
        <v>0</v>
      </c>
      <c r="BS15" s="272">
        <f ca="1">VLOOKUP($C$15,정리!$C$157:$AI$177,BQ$5+1,0)</f>
        <v>11040300</v>
      </c>
      <c r="BT15" s="271">
        <f t="shared" ref="BT15:BT16" ca="1" si="166">BQ15-BR15-BS15</f>
        <v>-3330220</v>
      </c>
      <c r="BU15" s="272">
        <f ca="1">VLOOKUP($C$15,정리!$C$5:$AH$25,BU$5+1,0)</f>
        <v>4828080</v>
      </c>
      <c r="BV15" s="272">
        <f ca="1">VLOOKUP($C$15,정리!$C$132:$AI$153,BU$5+1,0)</f>
        <v>0</v>
      </c>
      <c r="BW15" s="272">
        <f ca="1">VLOOKUP($C$15,정리!$C$157:$AI$177,BU$5+1,0)</f>
        <v>6728040</v>
      </c>
      <c r="BX15" s="271">
        <f t="shared" ref="BX15:BX16" ca="1" si="167">BU15-BV15-BW15</f>
        <v>-1899960</v>
      </c>
      <c r="BY15" s="272">
        <f ca="1">VLOOKUP($C$15,정리!$C$5:$AH$25,BY$5+1,0)</f>
        <v>11028660</v>
      </c>
      <c r="BZ15" s="272">
        <f ca="1">VLOOKUP($C$15,정리!$C$132:$AI$153,BY$5+1,0)</f>
        <v>4063940</v>
      </c>
      <c r="CA15" s="272">
        <f ca="1">VLOOKUP($C$15,정리!$C$157:$AI$177,BY$5+1,0)</f>
        <v>12077700</v>
      </c>
      <c r="CB15" s="271">
        <f t="shared" ref="CB15:CB16" ca="1" si="168">BY15-BZ15-CA15</f>
        <v>-5112980</v>
      </c>
      <c r="CC15" s="272">
        <f ca="1">VLOOKUP($C$15,정리!$C$5:$AH$25,CC$5+1,0)</f>
        <v>0</v>
      </c>
      <c r="CD15" s="272">
        <f ca="1">VLOOKUP($C$15,정리!$C$132:$AI$153,CC$5+1,0)</f>
        <v>0</v>
      </c>
      <c r="CE15" s="272">
        <f ca="1">VLOOKUP($C$15,정리!$C$157:$AI$177,CC$5+1,0)</f>
        <v>0</v>
      </c>
      <c r="CF15" s="271">
        <f t="shared" ref="CF15:CF16" ca="1" si="169">CC15-CD15-CE15</f>
        <v>0</v>
      </c>
      <c r="CG15" s="272">
        <f ca="1">VLOOKUP($C$15,정리!$C$5:$AH$25,CG$5+1,0)</f>
        <v>0</v>
      </c>
      <c r="CH15" s="272">
        <f ca="1">VLOOKUP($C$15,정리!$C$132:$AI$153,CG$5+1,0)</f>
        <v>0</v>
      </c>
      <c r="CI15" s="272">
        <f ca="1">VLOOKUP($C$15,정리!$C$157:$AI$177,CG$5+1,0)</f>
        <v>0</v>
      </c>
      <c r="CJ15" s="271">
        <f t="shared" ref="CJ15:CJ16" ca="1" si="170">CG15-CH15-CI15</f>
        <v>0</v>
      </c>
      <c r="CK15" s="272">
        <f ca="1">VLOOKUP($C$15,정리!$C$5:$AH$25,CK$5+1,0)</f>
        <v>0</v>
      </c>
      <c r="CL15" s="272">
        <f ca="1">VLOOKUP($C$15,정리!$C$132:$AI$153,CK$5+1,0)</f>
        <v>0</v>
      </c>
      <c r="CM15" s="272">
        <f ca="1">VLOOKUP($C$15,정리!$C$157:$AI$177,CK$5+1,0)</f>
        <v>0</v>
      </c>
      <c r="CN15" s="271">
        <f t="shared" ref="CN15:CN16" ca="1" si="171">CK15-CL15-CM15</f>
        <v>0</v>
      </c>
      <c r="CO15" s="272">
        <f ca="1">VLOOKUP($C$15,정리!$C$5:$AH$25,CO$5+1,0)</f>
        <v>0</v>
      </c>
      <c r="CP15" s="272">
        <f ca="1">VLOOKUP($C$15,정리!$C$132:$AI$153,CO$5+1,0)</f>
        <v>0</v>
      </c>
      <c r="CQ15" s="272">
        <f ca="1">VLOOKUP($C$15,정리!$C$157:$AI$177,CO$5+1,0)</f>
        <v>0</v>
      </c>
      <c r="CR15" s="271">
        <f t="shared" ref="CR15:CR16" ca="1" si="172">CO15-CP15-CQ15</f>
        <v>0</v>
      </c>
      <c r="CS15" s="272">
        <f ca="1">VLOOKUP($C$15,정리!$C$5:$AH$25,CS$5+1,0)</f>
        <v>0</v>
      </c>
      <c r="CT15" s="272">
        <f ca="1">VLOOKUP($C$15,정리!$C$132:$AI$153,CS$5+1,0)</f>
        <v>0</v>
      </c>
      <c r="CU15" s="272">
        <f ca="1">VLOOKUP($C$15,정리!$C$157:$AI$177,CS$5+1,0)</f>
        <v>0</v>
      </c>
      <c r="CV15" s="271">
        <f t="shared" ref="CV15:CV16" ca="1" si="173">CS15-CT15-CU15</f>
        <v>0</v>
      </c>
      <c r="CW15" s="272">
        <f ca="1">VLOOKUP($C$15,정리!$C$5:$AH$25,CW$5+1,0)</f>
        <v>0</v>
      </c>
      <c r="CX15" s="272">
        <f ca="1">VLOOKUP($C$15,정리!$C$132:$AI$153,CW$5+1,0)</f>
        <v>0</v>
      </c>
      <c r="CY15" s="272">
        <f ca="1">VLOOKUP($C$15,정리!$C$157:$AI$177,CW$5+1,0)</f>
        <v>0</v>
      </c>
      <c r="CZ15" s="271">
        <f t="shared" ref="CZ15:CZ16" ca="1" si="174">CW15-CX15-CY15</f>
        <v>0</v>
      </c>
      <c r="DA15" s="272">
        <f ca="1">VLOOKUP($C$15,정리!$C$5:$AH$25,DA$5+1,0)</f>
        <v>0</v>
      </c>
      <c r="DB15" s="272">
        <f ca="1">VLOOKUP($C$15,정리!$C$132:$AI$153,DA$5+1,0)</f>
        <v>0</v>
      </c>
      <c r="DC15" s="272">
        <f ca="1">VLOOKUP($C$15,정리!$C$157:$AI$177,DA$5+1,0)</f>
        <v>0</v>
      </c>
      <c r="DD15" s="271">
        <f t="shared" ref="DD15:DD16" ca="1" si="175">DA15-DB15-DC15</f>
        <v>0</v>
      </c>
      <c r="DE15" s="272">
        <f ca="1">VLOOKUP($C$15,정리!$C$5:$AH$25,DE$5+1,0)</f>
        <v>0</v>
      </c>
      <c r="DF15" s="272">
        <f ca="1">VLOOKUP($C$15,정리!$C$132:$AI$153,DE$5+1,0)</f>
        <v>0</v>
      </c>
      <c r="DG15" s="272">
        <f ca="1">VLOOKUP($C$15,정리!$C$157:$AI$177,DE$5+1,0)</f>
        <v>0</v>
      </c>
      <c r="DH15" s="271">
        <f t="shared" ref="DH15:DH16" ca="1" si="176">DE15-DF15-DG15</f>
        <v>0</v>
      </c>
      <c r="DI15" s="272">
        <f ca="1">VLOOKUP($C$15,정리!$C$5:$AH$25,DI$5+1,0)</f>
        <v>0</v>
      </c>
      <c r="DJ15" s="272">
        <f ca="1">VLOOKUP($C$15,정리!$C$132:$AI$153,DI$5+1,0)</f>
        <v>0</v>
      </c>
      <c r="DK15" s="272">
        <f ca="1">VLOOKUP($C$15,정리!$C$157:$AI$177,DI$5+1,0)</f>
        <v>0</v>
      </c>
      <c r="DL15" s="271">
        <f t="shared" ref="DL15:DL16" ca="1" si="177">DI15-DJ15-DK15</f>
        <v>0</v>
      </c>
      <c r="DM15" s="272">
        <f ca="1">VLOOKUP($C$15,정리!$C$5:$AH$25,DM$5+1,0)</f>
        <v>0</v>
      </c>
      <c r="DN15" s="272">
        <f ca="1">VLOOKUP($C$15,정리!$C$132:$AI$153,DM$5+1,0)</f>
        <v>0</v>
      </c>
      <c r="DO15" s="272">
        <f ca="1">VLOOKUP($C$15,정리!$C$157:$AI$177,DM$5+1,0)</f>
        <v>0</v>
      </c>
      <c r="DP15" s="271">
        <f t="shared" ref="DP15:DP16" ca="1" si="178">DM15-DN15-DO15</f>
        <v>0</v>
      </c>
      <c r="DQ15" s="272">
        <f ca="1">VLOOKUP($C$15,정리!$C$5:$AH$25,DQ$5+1,0)</f>
        <v>0</v>
      </c>
      <c r="DR15" s="272">
        <f ca="1">VLOOKUP($C$15,정리!$C$132:$AI$153,DQ$5+1,0)</f>
        <v>0</v>
      </c>
      <c r="DS15" s="272">
        <f ca="1">VLOOKUP($C$15,정리!$C$157:$AI$177,DQ$5+1,0)</f>
        <v>0</v>
      </c>
      <c r="DT15" s="271">
        <f t="shared" ref="DT15:DT16" ca="1" si="179">DQ15-DR15-DS15</f>
        <v>0</v>
      </c>
      <c r="DU15" s="272">
        <f ca="1">VLOOKUP($C$15,정리!$C$5:$AH$25,DU$5+1,0)</f>
        <v>0</v>
      </c>
      <c r="DV15" s="272">
        <f ca="1">VLOOKUP($C$15,정리!$C$132:$AI$153,DU$5+1,0)</f>
        <v>0</v>
      </c>
      <c r="DW15" s="272">
        <f ca="1">VLOOKUP($C$15,정리!$C$157:$AI$177,DU$5+1,0)</f>
        <v>0</v>
      </c>
      <c r="DX15" s="271">
        <f t="shared" ref="DX15:DX16" ca="1" si="180">DU15-DV15-DW15</f>
        <v>0</v>
      </c>
      <c r="DY15" s="272">
        <f ca="1">VLOOKUP($C$15,정리!$C$5:$AH$25,DY$5+1,0)</f>
        <v>0</v>
      </c>
      <c r="DZ15" s="272">
        <f ca="1">VLOOKUP($C$15,정리!$C$132:$AI$153,DY$5+1,0)</f>
        <v>0</v>
      </c>
      <c r="EA15" s="272">
        <f ca="1">VLOOKUP($C$15,정리!$C$157:$AI$177,DY$5+1,0)</f>
        <v>0</v>
      </c>
      <c r="EB15" s="271">
        <f t="shared" ref="EB15:EB16" ca="1" si="181">DY15-DZ15-EA15</f>
        <v>0</v>
      </c>
    </row>
    <row r="16" spans="1:132" ht="24.95" customHeight="1">
      <c r="B16" s="562"/>
      <c r="C16" s="266" t="s">
        <v>1314</v>
      </c>
      <c r="D16" s="579"/>
      <c r="E16" s="271">
        <f ca="1">정리!AI13</f>
        <v>0</v>
      </c>
      <c r="F16" s="287">
        <f ca="1">정리!AI189</f>
        <v>0</v>
      </c>
      <c r="G16" s="287">
        <f t="shared" ca="1" si="60"/>
        <v>0</v>
      </c>
      <c r="H16" s="570"/>
      <c r="I16" s="272">
        <f ca="1">VLOOKUP($C$16,정리!$C$5:$AH$25,I$5+1,0)</f>
        <v>0</v>
      </c>
      <c r="J16" s="272">
        <f ca="1">VLOOKUP($C$16,정리!$C$132:$AI$153,I$5+1,0)</f>
        <v>0</v>
      </c>
      <c r="K16" s="272">
        <f ca="1">VLOOKUP($C$16,정리!$C$157:$AI$177,I$5+1,0)</f>
        <v>0</v>
      </c>
      <c r="L16" s="271">
        <f t="shared" ca="1" si="29"/>
        <v>0</v>
      </c>
      <c r="M16" s="272">
        <f ca="1">VLOOKUP($C$16,정리!$C$5:$AH$25,M$5+1,0)</f>
        <v>0</v>
      </c>
      <c r="N16" s="272">
        <f ca="1">VLOOKUP($C$16,정리!$C$132:$AI$153,M$5+1,0)</f>
        <v>0</v>
      </c>
      <c r="O16" s="272">
        <f ca="1">VLOOKUP($C$16,정리!$C$157:$AI$177,M$5+1,0)</f>
        <v>0</v>
      </c>
      <c r="P16" s="271">
        <f t="shared" ca="1" si="152"/>
        <v>0</v>
      </c>
      <c r="Q16" s="272">
        <f ca="1">VLOOKUP($C$16,정리!$C$5:$AH$25,Q$5+1,0)</f>
        <v>0</v>
      </c>
      <c r="R16" s="272">
        <f ca="1">VLOOKUP($C$16,정리!$C$132:$AI$153,Q$5+1,0)</f>
        <v>0</v>
      </c>
      <c r="S16" s="272">
        <f ca="1">VLOOKUP($C$16,정리!$C$157:$AI$177,Q$5+1,0)</f>
        <v>0</v>
      </c>
      <c r="T16" s="271">
        <f t="shared" ca="1" si="153"/>
        <v>0</v>
      </c>
      <c r="U16" s="272">
        <f ca="1">VLOOKUP($C$16,정리!$C$5:$AH$25,U$5+1,0)</f>
        <v>0</v>
      </c>
      <c r="V16" s="272">
        <f ca="1">VLOOKUP($C$16,정리!$C$132:$AI$153,U$5+1,0)</f>
        <v>0</v>
      </c>
      <c r="W16" s="272">
        <f ca="1">VLOOKUP($C$16,정리!$C$157:$AI$177,U$5+1,0)</f>
        <v>0</v>
      </c>
      <c r="X16" s="271">
        <f t="shared" ca="1" si="154"/>
        <v>0</v>
      </c>
      <c r="Y16" s="272">
        <f ca="1">VLOOKUP($C$16,정리!$C$5:$AH$25,Y$5+1,0)</f>
        <v>0</v>
      </c>
      <c r="Z16" s="272">
        <f ca="1">VLOOKUP($C$16,정리!$C$132:$AI$153,Y$5+1,0)</f>
        <v>0</v>
      </c>
      <c r="AA16" s="272">
        <f ca="1">VLOOKUP($C$16,정리!$C$157:$AI$177,Y$5+1,0)</f>
        <v>0</v>
      </c>
      <c r="AB16" s="271">
        <f t="shared" ca="1" si="155"/>
        <v>0</v>
      </c>
      <c r="AC16" s="272">
        <f ca="1">VLOOKUP($C$16,정리!$C$5:$AH$25,AC$5+1,0)</f>
        <v>0</v>
      </c>
      <c r="AD16" s="272">
        <f ca="1">VLOOKUP($C$16,정리!$C$132:$AI$153,AC$5+1,0)</f>
        <v>0</v>
      </c>
      <c r="AE16" s="272">
        <f ca="1">VLOOKUP($C$16,정리!$C$157:$AI$177,AC$5+1,0)</f>
        <v>0</v>
      </c>
      <c r="AF16" s="271">
        <f t="shared" ca="1" si="156"/>
        <v>0</v>
      </c>
      <c r="AG16" s="272">
        <f ca="1">VLOOKUP($C$16,정리!$C$5:$AH$25,AG$5+1,0)</f>
        <v>0</v>
      </c>
      <c r="AH16" s="272">
        <f ca="1">VLOOKUP($C$16,정리!$C$132:$AI$153,AG$5+1,0)</f>
        <v>0</v>
      </c>
      <c r="AI16" s="272">
        <f ca="1">VLOOKUP($C$16,정리!$C$157:$AI$177,AG$5+1,0)</f>
        <v>0</v>
      </c>
      <c r="AJ16" s="271">
        <f t="shared" ca="1" si="157"/>
        <v>0</v>
      </c>
      <c r="AK16" s="272">
        <f ca="1">VLOOKUP($C$16,정리!$C$5:$AH$25,AK$5+1,0)</f>
        <v>0</v>
      </c>
      <c r="AL16" s="272">
        <f ca="1">VLOOKUP($C$16,정리!$C$132:$AI$153,AK$5+1,0)</f>
        <v>0</v>
      </c>
      <c r="AM16" s="272">
        <f ca="1">VLOOKUP($C$16,정리!$C$157:$AI$177,AK$5+1,0)</f>
        <v>0</v>
      </c>
      <c r="AN16" s="271">
        <f t="shared" ca="1" si="158"/>
        <v>0</v>
      </c>
      <c r="AO16" s="272">
        <f ca="1">VLOOKUP($C$16,정리!$C$5:$AH$25,AO$5+1,0)</f>
        <v>0</v>
      </c>
      <c r="AP16" s="272">
        <f ca="1">VLOOKUP($C$16,정리!$C$132:$AI$153,AO$5+1,0)</f>
        <v>0</v>
      </c>
      <c r="AQ16" s="272">
        <f ca="1">VLOOKUP($C$16,정리!$C$157:$AI$177,AO$5+1,0)</f>
        <v>0</v>
      </c>
      <c r="AR16" s="271">
        <f t="shared" ca="1" si="159"/>
        <v>0</v>
      </c>
      <c r="AS16" s="272">
        <f ca="1">VLOOKUP($C$16,정리!$C$5:$AH$25,AS$5+1,0)</f>
        <v>0</v>
      </c>
      <c r="AT16" s="272">
        <f ca="1">VLOOKUP($C$16,정리!$C$132:$AI$153,AS$5+1,0)</f>
        <v>0</v>
      </c>
      <c r="AU16" s="272">
        <f ca="1">VLOOKUP($C$16,정리!$C$157:$AI$177,AS$5+1,0)</f>
        <v>0</v>
      </c>
      <c r="AV16" s="271">
        <f t="shared" ca="1" si="160"/>
        <v>0</v>
      </c>
      <c r="AW16" s="272">
        <f ca="1">VLOOKUP($C$16,정리!$C$5:$AH$25,AW$5+1,0)</f>
        <v>0</v>
      </c>
      <c r="AX16" s="272">
        <f ca="1">VLOOKUP($C$16,정리!$C$132:$AI$153,AW$5+1,0)</f>
        <v>0</v>
      </c>
      <c r="AY16" s="272">
        <f ca="1">VLOOKUP($C$16,정리!$C$157:$AI$177,AW$5+1,0)</f>
        <v>0</v>
      </c>
      <c r="AZ16" s="271">
        <f t="shared" ca="1" si="161"/>
        <v>0</v>
      </c>
      <c r="BA16" s="272">
        <f ca="1">VLOOKUP($C$16,정리!$C$5:$AH$25,BA$5+1,0)</f>
        <v>0</v>
      </c>
      <c r="BB16" s="272">
        <f ca="1">VLOOKUP($C$16,정리!$C$132:$AI$153,BA$5+1,0)</f>
        <v>0</v>
      </c>
      <c r="BC16" s="272">
        <f ca="1">VLOOKUP($C$16,정리!$C$157:$AI$177,BA$5+1,0)</f>
        <v>0</v>
      </c>
      <c r="BD16" s="271">
        <f t="shared" ca="1" si="162"/>
        <v>0</v>
      </c>
      <c r="BE16" s="272">
        <f ca="1">VLOOKUP($C$16,정리!$C$5:$AH$25,BE$5+1,0)</f>
        <v>0</v>
      </c>
      <c r="BF16" s="272">
        <f ca="1">VLOOKUP($C$16,정리!$C$132:$AI$153,BE$5+1,0)</f>
        <v>0</v>
      </c>
      <c r="BG16" s="272">
        <f ca="1">VLOOKUP($C$16,정리!$C$157:$AI$177,BE$5+1,0)</f>
        <v>0</v>
      </c>
      <c r="BH16" s="271">
        <f t="shared" ca="1" si="163"/>
        <v>0</v>
      </c>
      <c r="BI16" s="272">
        <f ca="1">VLOOKUP($C$16,정리!$C$5:$AH$25,BI$5+1,0)</f>
        <v>0</v>
      </c>
      <c r="BJ16" s="272">
        <f ca="1">VLOOKUP($C$16,정리!$C$132:$AI$153,BI$5+1,0)</f>
        <v>0</v>
      </c>
      <c r="BK16" s="272">
        <f ca="1">VLOOKUP($C$16,정리!$C$157:$AI$177,BI$5+1,0)</f>
        <v>0</v>
      </c>
      <c r="BL16" s="271">
        <f t="shared" ca="1" si="164"/>
        <v>0</v>
      </c>
      <c r="BM16" s="272">
        <f ca="1">VLOOKUP($C$16,정리!$C$5:$AH$25,BM$5+1,0)</f>
        <v>0</v>
      </c>
      <c r="BN16" s="272">
        <f ca="1">VLOOKUP($C$16,정리!$C$132:$AI$153,BM$5+1,0)</f>
        <v>0</v>
      </c>
      <c r="BO16" s="272">
        <f ca="1">VLOOKUP($C$16,정리!$C$157:$AI$177,BM$5+1,0)</f>
        <v>0</v>
      </c>
      <c r="BP16" s="271">
        <f t="shared" ca="1" si="165"/>
        <v>0</v>
      </c>
      <c r="BQ16" s="272">
        <f ca="1">VLOOKUP($C$16,정리!$C$5:$AH$25,BQ$5+1,0)</f>
        <v>0</v>
      </c>
      <c r="BR16" s="272">
        <f ca="1">VLOOKUP($C$16,정리!$C$132:$AI$153,BQ$5+1,0)</f>
        <v>0</v>
      </c>
      <c r="BS16" s="272">
        <f ca="1">VLOOKUP($C$16,정리!$C$157:$AI$177,BQ$5+1,0)</f>
        <v>0</v>
      </c>
      <c r="BT16" s="271">
        <f t="shared" ca="1" si="166"/>
        <v>0</v>
      </c>
      <c r="BU16" s="272">
        <f ca="1">VLOOKUP($C$16,정리!$C$5:$AH$25,BU$5+1,0)</f>
        <v>0</v>
      </c>
      <c r="BV16" s="272">
        <f ca="1">VLOOKUP($C$16,정리!$C$132:$AI$153,BU$5+1,0)</f>
        <v>0</v>
      </c>
      <c r="BW16" s="272">
        <f ca="1">VLOOKUP($C$16,정리!$C$157:$AI$177,BU$5+1,0)</f>
        <v>0</v>
      </c>
      <c r="BX16" s="271">
        <f t="shared" ca="1" si="167"/>
        <v>0</v>
      </c>
      <c r="BY16" s="272">
        <f ca="1">VLOOKUP($C$16,정리!$C$5:$AH$25,BY$5+1,0)</f>
        <v>0</v>
      </c>
      <c r="BZ16" s="272">
        <f ca="1">VLOOKUP($C$16,정리!$C$132:$AI$153,BY$5+1,0)</f>
        <v>0</v>
      </c>
      <c r="CA16" s="272">
        <f ca="1">VLOOKUP($C$16,정리!$C$157:$AI$177,BY$5+1,0)</f>
        <v>0</v>
      </c>
      <c r="CB16" s="271">
        <f t="shared" ca="1" si="168"/>
        <v>0</v>
      </c>
      <c r="CC16" s="272">
        <f ca="1">VLOOKUP($C$16,정리!$C$5:$AH$25,CC$5+1,0)</f>
        <v>0</v>
      </c>
      <c r="CD16" s="272">
        <f ca="1">VLOOKUP($C$16,정리!$C$132:$AI$153,CC$5+1,0)</f>
        <v>0</v>
      </c>
      <c r="CE16" s="272">
        <f ca="1">VLOOKUP($C$16,정리!$C$157:$AI$177,CC$5+1,0)</f>
        <v>0</v>
      </c>
      <c r="CF16" s="271">
        <f t="shared" ca="1" si="169"/>
        <v>0</v>
      </c>
      <c r="CG16" s="272">
        <f ca="1">VLOOKUP($C$16,정리!$C$5:$AH$25,CG$5+1,0)</f>
        <v>0</v>
      </c>
      <c r="CH16" s="272">
        <f ca="1">VLOOKUP($C$16,정리!$C$132:$AI$153,CG$5+1,0)</f>
        <v>0</v>
      </c>
      <c r="CI16" s="272">
        <f ca="1">VLOOKUP($C$16,정리!$C$157:$AI$177,CG$5+1,0)</f>
        <v>0</v>
      </c>
      <c r="CJ16" s="271">
        <f t="shared" ca="1" si="170"/>
        <v>0</v>
      </c>
      <c r="CK16" s="272">
        <f ca="1">VLOOKUP($C$16,정리!$C$5:$AH$25,CK$5+1,0)</f>
        <v>0</v>
      </c>
      <c r="CL16" s="272">
        <f ca="1">VLOOKUP($C$16,정리!$C$132:$AI$153,CK$5+1,0)</f>
        <v>0</v>
      </c>
      <c r="CM16" s="272">
        <f ca="1">VLOOKUP($C$16,정리!$C$157:$AI$177,CK$5+1,0)</f>
        <v>0</v>
      </c>
      <c r="CN16" s="271">
        <f t="shared" ca="1" si="171"/>
        <v>0</v>
      </c>
      <c r="CO16" s="272">
        <f ca="1">VLOOKUP($C$16,정리!$C$5:$AH$25,CO$5+1,0)</f>
        <v>0</v>
      </c>
      <c r="CP16" s="272">
        <f ca="1">VLOOKUP($C$16,정리!$C$132:$AI$153,CO$5+1,0)</f>
        <v>0</v>
      </c>
      <c r="CQ16" s="272">
        <f ca="1">VLOOKUP($C$16,정리!$C$157:$AI$177,CO$5+1,0)</f>
        <v>0</v>
      </c>
      <c r="CR16" s="271">
        <f t="shared" ca="1" si="172"/>
        <v>0</v>
      </c>
      <c r="CS16" s="272">
        <f ca="1">VLOOKUP($C$16,정리!$C$5:$AH$25,CS$5+1,0)</f>
        <v>0</v>
      </c>
      <c r="CT16" s="272">
        <f ca="1">VLOOKUP($C$16,정리!$C$132:$AI$153,CS$5+1,0)</f>
        <v>0</v>
      </c>
      <c r="CU16" s="272">
        <f ca="1">VLOOKUP($C$16,정리!$C$157:$AI$177,CS$5+1,0)</f>
        <v>0</v>
      </c>
      <c r="CV16" s="271">
        <f t="shared" ca="1" si="173"/>
        <v>0</v>
      </c>
      <c r="CW16" s="272">
        <f ca="1">VLOOKUP($C$16,정리!$C$5:$AH$25,CW$5+1,0)</f>
        <v>0</v>
      </c>
      <c r="CX16" s="272">
        <f ca="1">VLOOKUP($C$16,정리!$C$132:$AI$153,CW$5+1,0)</f>
        <v>0</v>
      </c>
      <c r="CY16" s="272">
        <f ca="1">VLOOKUP($C$16,정리!$C$157:$AI$177,CW$5+1,0)</f>
        <v>0</v>
      </c>
      <c r="CZ16" s="271">
        <f t="shared" ca="1" si="174"/>
        <v>0</v>
      </c>
      <c r="DA16" s="272">
        <f ca="1">VLOOKUP($C$16,정리!$C$5:$AH$25,DA$5+1,0)</f>
        <v>0</v>
      </c>
      <c r="DB16" s="272">
        <f ca="1">VLOOKUP($C$16,정리!$C$132:$AI$153,DA$5+1,0)</f>
        <v>0</v>
      </c>
      <c r="DC16" s="272">
        <f ca="1">VLOOKUP($C$16,정리!$C$157:$AI$177,DA$5+1,0)</f>
        <v>0</v>
      </c>
      <c r="DD16" s="271">
        <f t="shared" ca="1" si="175"/>
        <v>0</v>
      </c>
      <c r="DE16" s="272">
        <f ca="1">VLOOKUP($C$16,정리!$C$5:$AH$25,DE$5+1,0)</f>
        <v>0</v>
      </c>
      <c r="DF16" s="272">
        <f ca="1">VLOOKUP($C$16,정리!$C$132:$AI$153,DE$5+1,0)</f>
        <v>0</v>
      </c>
      <c r="DG16" s="272">
        <f ca="1">VLOOKUP($C$16,정리!$C$157:$AI$177,DE$5+1,0)</f>
        <v>0</v>
      </c>
      <c r="DH16" s="271">
        <f t="shared" ca="1" si="176"/>
        <v>0</v>
      </c>
      <c r="DI16" s="272">
        <f ca="1">VLOOKUP($C$16,정리!$C$5:$AH$25,DI$5+1,0)</f>
        <v>0</v>
      </c>
      <c r="DJ16" s="272">
        <f ca="1">VLOOKUP($C$16,정리!$C$132:$AI$153,DI$5+1,0)</f>
        <v>0</v>
      </c>
      <c r="DK16" s="272">
        <f ca="1">VLOOKUP($C$16,정리!$C$157:$AI$177,DI$5+1,0)</f>
        <v>0</v>
      </c>
      <c r="DL16" s="271">
        <f t="shared" ca="1" si="177"/>
        <v>0</v>
      </c>
      <c r="DM16" s="272">
        <f ca="1">VLOOKUP($C$16,정리!$C$5:$AH$25,DM$5+1,0)</f>
        <v>0</v>
      </c>
      <c r="DN16" s="272">
        <f ca="1">VLOOKUP($C$16,정리!$C$132:$AI$153,DM$5+1,0)</f>
        <v>0</v>
      </c>
      <c r="DO16" s="272">
        <f ca="1">VLOOKUP($C$16,정리!$C$157:$AI$177,DM$5+1,0)</f>
        <v>0</v>
      </c>
      <c r="DP16" s="271">
        <f t="shared" ca="1" si="178"/>
        <v>0</v>
      </c>
      <c r="DQ16" s="272">
        <f ca="1">VLOOKUP($C$16,정리!$C$5:$AH$25,DQ$5+1,0)</f>
        <v>0</v>
      </c>
      <c r="DR16" s="272">
        <f ca="1">VLOOKUP($C$16,정리!$C$132:$AI$153,DQ$5+1,0)</f>
        <v>0</v>
      </c>
      <c r="DS16" s="272">
        <f ca="1">VLOOKUP($C$16,정리!$C$157:$AI$177,DQ$5+1,0)</f>
        <v>0</v>
      </c>
      <c r="DT16" s="271">
        <f t="shared" ca="1" si="179"/>
        <v>0</v>
      </c>
      <c r="DU16" s="272">
        <f ca="1">VLOOKUP($C$16,정리!$C$5:$AH$25,DU$5+1,0)</f>
        <v>0</v>
      </c>
      <c r="DV16" s="272">
        <f ca="1">VLOOKUP($C$16,정리!$C$132:$AI$153,DU$5+1,0)</f>
        <v>0</v>
      </c>
      <c r="DW16" s="272">
        <f ca="1">VLOOKUP($C$16,정리!$C$157:$AI$177,DU$5+1,0)</f>
        <v>0</v>
      </c>
      <c r="DX16" s="271">
        <f t="shared" ca="1" si="180"/>
        <v>0</v>
      </c>
      <c r="DY16" s="272">
        <f ca="1">VLOOKUP($C$16,정리!$C$5:$AH$25,DY$5+1,0)</f>
        <v>0</v>
      </c>
      <c r="DZ16" s="272">
        <f ca="1">VLOOKUP($C$16,정리!$C$132:$AI$153,DY$5+1,0)</f>
        <v>0</v>
      </c>
      <c r="EA16" s="272">
        <f ca="1">VLOOKUP($C$16,정리!$C$157:$AI$177,DY$5+1,0)</f>
        <v>0</v>
      </c>
      <c r="EB16" s="271">
        <f t="shared" ca="1" si="181"/>
        <v>0</v>
      </c>
    </row>
    <row r="17" spans="1:132" s="257" customFormat="1" ht="24.95" customHeight="1">
      <c r="A17" s="253"/>
      <c r="B17" s="563"/>
      <c r="C17" s="279" t="s">
        <v>41</v>
      </c>
      <c r="D17" s="273">
        <f>D15</f>
        <v>54283418</v>
      </c>
      <c r="E17" s="288">
        <f ca="1">정리!AI14</f>
        <v>110426871</v>
      </c>
      <c r="F17" s="288">
        <f ca="1">정리!AI190</f>
        <v>118468469</v>
      </c>
      <c r="G17" s="288">
        <f t="shared" ca="1" si="60"/>
        <v>-8041598</v>
      </c>
      <c r="H17" s="288">
        <f ca="1">D17+F17-E17</f>
        <v>62325016</v>
      </c>
      <c r="I17" s="275">
        <f ca="1">SUM(I15:I16)</f>
        <v>2347108</v>
      </c>
      <c r="J17" s="275">
        <f t="shared" ref="J17:M17" ca="1" si="182">SUM(J15:J16)</f>
        <v>0</v>
      </c>
      <c r="K17" s="275">
        <f t="shared" ca="1" si="182"/>
        <v>5202300</v>
      </c>
      <c r="L17" s="275">
        <f t="shared" ca="1" si="182"/>
        <v>-2855192</v>
      </c>
      <c r="M17" s="275">
        <f t="shared" ca="1" si="182"/>
        <v>9759380</v>
      </c>
      <c r="N17" s="275">
        <f t="shared" ref="N17" ca="1" si="183">SUM(N15:N16)</f>
        <v>0</v>
      </c>
      <c r="O17" s="275">
        <f t="shared" ref="O17" ca="1" si="184">SUM(O15:O16)</f>
        <v>11018400</v>
      </c>
      <c r="P17" s="275">
        <f t="shared" ref="P17:Q17" ca="1" si="185">SUM(P15:P16)</f>
        <v>-1259020</v>
      </c>
      <c r="Q17" s="275">
        <f t="shared" ca="1" si="185"/>
        <v>9115800</v>
      </c>
      <c r="R17" s="275">
        <f t="shared" ref="R17" ca="1" si="186">SUM(R15:R16)</f>
        <v>0</v>
      </c>
      <c r="S17" s="275">
        <f t="shared" ref="S17" ca="1" si="187">SUM(S15:S16)</f>
        <v>10272700</v>
      </c>
      <c r="T17" s="275">
        <f t="shared" ref="T17:U17" ca="1" si="188">SUM(T15:T16)</f>
        <v>-1156900</v>
      </c>
      <c r="U17" s="275">
        <f t="shared" ca="1" si="188"/>
        <v>2729820</v>
      </c>
      <c r="V17" s="275">
        <f t="shared" ref="V17" ca="1" si="189">SUM(V15:V16)</f>
        <v>0</v>
      </c>
      <c r="W17" s="275">
        <f t="shared" ref="W17" ca="1" si="190">SUM(W15:W16)</f>
        <v>5439600</v>
      </c>
      <c r="X17" s="275">
        <f t="shared" ref="X17:Y17" ca="1" si="191">SUM(X15:X16)</f>
        <v>-2709780</v>
      </c>
      <c r="Y17" s="275">
        <f t="shared" ca="1" si="191"/>
        <v>10079120</v>
      </c>
      <c r="Z17" s="275">
        <f t="shared" ref="Z17" ca="1" si="192">SUM(Z15:Z16)</f>
        <v>0</v>
      </c>
      <c r="AA17" s="275">
        <f t="shared" ref="AA17" ca="1" si="193">SUM(AA15:AA16)</f>
        <v>4654400</v>
      </c>
      <c r="AB17" s="275">
        <f t="shared" ref="AB17:AC17" ca="1" si="194">SUM(AB15:AB16)</f>
        <v>5424720</v>
      </c>
      <c r="AC17" s="275">
        <f t="shared" ca="1" si="194"/>
        <v>0</v>
      </c>
      <c r="AD17" s="275">
        <f t="shared" ref="AD17" ca="1" si="195">SUM(AD15:AD16)</f>
        <v>0</v>
      </c>
      <c r="AE17" s="275">
        <f t="shared" ref="AE17" ca="1" si="196">SUM(AE15:AE16)</f>
        <v>0</v>
      </c>
      <c r="AF17" s="275">
        <f t="shared" ref="AF17:AG17" ca="1" si="197">SUM(AF15:AF16)</f>
        <v>0</v>
      </c>
      <c r="AG17" s="275">
        <f t="shared" ca="1" si="197"/>
        <v>0</v>
      </c>
      <c r="AH17" s="275">
        <f t="shared" ref="AH17" ca="1" si="198">SUM(AH15:AH16)</f>
        <v>0</v>
      </c>
      <c r="AI17" s="275">
        <f t="shared" ref="AI17" ca="1" si="199">SUM(AI15:AI16)</f>
        <v>0</v>
      </c>
      <c r="AJ17" s="275">
        <f t="shared" ref="AJ17:AK17" ca="1" si="200">SUM(AJ15:AJ16)</f>
        <v>0</v>
      </c>
      <c r="AK17" s="275">
        <f t="shared" ca="1" si="200"/>
        <v>3759000</v>
      </c>
      <c r="AL17" s="275">
        <f t="shared" ref="AL17" ca="1" si="201">SUM(AL15:AL16)</f>
        <v>0</v>
      </c>
      <c r="AM17" s="275">
        <f t="shared" ref="AM17" ca="1" si="202">SUM(AM15:AM16)</f>
        <v>2482500</v>
      </c>
      <c r="AN17" s="275">
        <f t="shared" ref="AN17:AO17" ca="1" si="203">SUM(AN15:AN16)</f>
        <v>1276500</v>
      </c>
      <c r="AO17" s="275">
        <f t="shared" ca="1" si="203"/>
        <v>9055480</v>
      </c>
      <c r="AP17" s="275">
        <f t="shared" ref="AP17" ca="1" si="204">SUM(AP15:AP16)</f>
        <v>11798773</v>
      </c>
      <c r="AQ17" s="275">
        <f t="shared" ref="AQ17" ca="1" si="205">SUM(AQ15:AQ16)</f>
        <v>13772316</v>
      </c>
      <c r="AR17" s="275">
        <f t="shared" ref="AR17:AS17" ca="1" si="206">SUM(AR15:AR16)</f>
        <v>-16515609</v>
      </c>
      <c r="AS17" s="275">
        <f t="shared" ca="1" si="206"/>
        <v>7920620</v>
      </c>
      <c r="AT17" s="275">
        <f t="shared" ref="AT17" ca="1" si="207">SUM(AT15:AT16)</f>
        <v>0</v>
      </c>
      <c r="AU17" s="275">
        <f t="shared" ref="AU17" ca="1" si="208">SUM(AU15:AU16)</f>
        <v>11875250</v>
      </c>
      <c r="AV17" s="275">
        <f t="shared" ref="AV17:AW17" ca="1" si="209">SUM(AV15:AV16)</f>
        <v>-3954630</v>
      </c>
      <c r="AW17" s="275">
        <f t="shared" ca="1" si="209"/>
        <v>17609243</v>
      </c>
      <c r="AX17" s="275">
        <f t="shared" ref="AX17" ca="1" si="210">SUM(AX15:AX16)</f>
        <v>0</v>
      </c>
      <c r="AY17" s="275">
        <f t="shared" ref="AY17" ca="1" si="211">SUM(AY15:AY16)</f>
        <v>5202300</v>
      </c>
      <c r="AZ17" s="275">
        <f t="shared" ref="AZ17:BA17" ca="1" si="212">SUM(AZ15:AZ16)</f>
        <v>12406943</v>
      </c>
      <c r="BA17" s="275">
        <f t="shared" ca="1" si="212"/>
        <v>4927960</v>
      </c>
      <c r="BB17" s="275">
        <f t="shared" ref="BB17" ca="1" si="213">SUM(BB15:BB16)</f>
        <v>0</v>
      </c>
      <c r="BC17" s="275">
        <f t="shared" ref="BC17" ca="1" si="214">SUM(BC15:BC16)</f>
        <v>0</v>
      </c>
      <c r="BD17" s="275">
        <f t="shared" ref="BD17:BE17" ca="1" si="215">SUM(BD15:BD16)</f>
        <v>4927960</v>
      </c>
      <c r="BE17" s="275">
        <f t="shared" ca="1" si="215"/>
        <v>0</v>
      </c>
      <c r="BF17" s="275">
        <f t="shared" ref="BF17" ca="1" si="216">SUM(BF15:BF16)</f>
        <v>0</v>
      </c>
      <c r="BG17" s="275">
        <f t="shared" ref="BG17" ca="1" si="217">SUM(BG15:BG16)</f>
        <v>0</v>
      </c>
      <c r="BH17" s="275">
        <f t="shared" ref="BH17:BI17" ca="1" si="218">SUM(BH15:BH16)</f>
        <v>0</v>
      </c>
      <c r="BI17" s="275">
        <f t="shared" ca="1" si="218"/>
        <v>0</v>
      </c>
      <c r="BJ17" s="275">
        <f t="shared" ref="BJ17" ca="1" si="219">SUM(BJ15:BJ16)</f>
        <v>0</v>
      </c>
      <c r="BK17" s="275">
        <f t="shared" ref="BK17" ca="1" si="220">SUM(BK15:BK16)</f>
        <v>0</v>
      </c>
      <c r="BL17" s="275">
        <f t="shared" ref="BL17:BM17" ca="1" si="221">SUM(BL15:BL16)</f>
        <v>0</v>
      </c>
      <c r="BM17" s="275">
        <f t="shared" ca="1" si="221"/>
        <v>9556520</v>
      </c>
      <c r="BN17" s="275">
        <f t="shared" ref="BN17" ca="1" si="222">SUM(BN15:BN16)</f>
        <v>0</v>
      </c>
      <c r="BO17" s="275">
        <f t="shared" ref="BO17" ca="1" si="223">SUM(BO15:BO16)</f>
        <v>2839950</v>
      </c>
      <c r="BP17" s="275">
        <f t="shared" ref="BP17:BQ17" ca="1" si="224">SUM(BP15:BP16)</f>
        <v>6716570</v>
      </c>
      <c r="BQ17" s="275">
        <f t="shared" ca="1" si="224"/>
        <v>7710080</v>
      </c>
      <c r="BR17" s="275">
        <f t="shared" ref="BR17" ca="1" si="225">SUM(BR15:BR16)</f>
        <v>0</v>
      </c>
      <c r="BS17" s="275">
        <f t="shared" ref="BS17" ca="1" si="226">SUM(BS15:BS16)</f>
        <v>11040300</v>
      </c>
      <c r="BT17" s="275">
        <f t="shared" ref="BT17:BU17" ca="1" si="227">SUM(BT15:BT16)</f>
        <v>-3330220</v>
      </c>
      <c r="BU17" s="275">
        <f t="shared" ca="1" si="227"/>
        <v>4828080</v>
      </c>
      <c r="BV17" s="275">
        <f t="shared" ref="BV17" ca="1" si="228">SUM(BV15:BV16)</f>
        <v>0</v>
      </c>
      <c r="BW17" s="275">
        <f t="shared" ref="BW17" ca="1" si="229">SUM(BW15:BW16)</f>
        <v>6728040</v>
      </c>
      <c r="BX17" s="275">
        <f t="shared" ref="BX17:BY17" ca="1" si="230">SUM(BX15:BX16)</f>
        <v>-1899960</v>
      </c>
      <c r="BY17" s="275">
        <f t="shared" ca="1" si="230"/>
        <v>11028660</v>
      </c>
      <c r="BZ17" s="275">
        <f t="shared" ref="BZ17" ca="1" si="231">SUM(BZ15:BZ16)</f>
        <v>4063940</v>
      </c>
      <c r="CA17" s="275">
        <f t="shared" ref="CA17" ca="1" si="232">SUM(CA15:CA16)</f>
        <v>12077700</v>
      </c>
      <c r="CB17" s="275">
        <f t="shared" ref="CB17:CC17" ca="1" si="233">SUM(CB15:CB16)</f>
        <v>-5112980</v>
      </c>
      <c r="CC17" s="275">
        <f t="shared" ca="1" si="233"/>
        <v>0</v>
      </c>
      <c r="CD17" s="275">
        <f t="shared" ref="CD17" ca="1" si="234">SUM(CD15:CD16)</f>
        <v>0</v>
      </c>
      <c r="CE17" s="275">
        <f t="shared" ref="CE17" ca="1" si="235">SUM(CE15:CE16)</f>
        <v>0</v>
      </c>
      <c r="CF17" s="275">
        <f t="shared" ref="CF17:CG17" ca="1" si="236">SUM(CF15:CF16)</f>
        <v>0</v>
      </c>
      <c r="CG17" s="275">
        <f t="shared" ca="1" si="236"/>
        <v>0</v>
      </c>
      <c r="CH17" s="275">
        <f t="shared" ref="CH17" ca="1" si="237">SUM(CH15:CH16)</f>
        <v>0</v>
      </c>
      <c r="CI17" s="275">
        <f t="shared" ref="CI17" ca="1" si="238">SUM(CI15:CI16)</f>
        <v>0</v>
      </c>
      <c r="CJ17" s="275">
        <f t="shared" ref="CJ17:CK17" ca="1" si="239">SUM(CJ15:CJ16)</f>
        <v>0</v>
      </c>
      <c r="CK17" s="275">
        <f t="shared" ca="1" si="239"/>
        <v>0</v>
      </c>
      <c r="CL17" s="275">
        <f t="shared" ref="CL17" ca="1" si="240">SUM(CL15:CL16)</f>
        <v>0</v>
      </c>
      <c r="CM17" s="275">
        <f t="shared" ref="CM17" ca="1" si="241">SUM(CM15:CM16)</f>
        <v>0</v>
      </c>
      <c r="CN17" s="275">
        <f t="shared" ref="CN17:CO17" ca="1" si="242">SUM(CN15:CN16)</f>
        <v>0</v>
      </c>
      <c r="CO17" s="275">
        <f t="shared" ca="1" si="242"/>
        <v>0</v>
      </c>
      <c r="CP17" s="275">
        <f t="shared" ref="CP17" ca="1" si="243">SUM(CP15:CP16)</f>
        <v>0</v>
      </c>
      <c r="CQ17" s="275">
        <f t="shared" ref="CQ17" ca="1" si="244">SUM(CQ15:CQ16)</f>
        <v>0</v>
      </c>
      <c r="CR17" s="275">
        <f t="shared" ref="CR17:CS17" ca="1" si="245">SUM(CR15:CR16)</f>
        <v>0</v>
      </c>
      <c r="CS17" s="275">
        <f t="shared" ca="1" si="245"/>
        <v>0</v>
      </c>
      <c r="CT17" s="275">
        <f t="shared" ref="CT17" ca="1" si="246">SUM(CT15:CT16)</f>
        <v>0</v>
      </c>
      <c r="CU17" s="275">
        <f t="shared" ref="CU17" ca="1" si="247">SUM(CU15:CU16)</f>
        <v>0</v>
      </c>
      <c r="CV17" s="275">
        <f t="shared" ref="CV17:CW17" ca="1" si="248">SUM(CV15:CV16)</f>
        <v>0</v>
      </c>
      <c r="CW17" s="275">
        <f t="shared" ca="1" si="248"/>
        <v>0</v>
      </c>
      <c r="CX17" s="275">
        <f t="shared" ref="CX17" ca="1" si="249">SUM(CX15:CX16)</f>
        <v>0</v>
      </c>
      <c r="CY17" s="275">
        <f t="shared" ref="CY17" ca="1" si="250">SUM(CY15:CY16)</f>
        <v>0</v>
      </c>
      <c r="CZ17" s="275">
        <f t="shared" ref="CZ17:DA17" ca="1" si="251">SUM(CZ15:CZ16)</f>
        <v>0</v>
      </c>
      <c r="DA17" s="275">
        <f t="shared" ca="1" si="251"/>
        <v>0</v>
      </c>
      <c r="DB17" s="275">
        <f t="shared" ref="DB17" ca="1" si="252">SUM(DB15:DB16)</f>
        <v>0</v>
      </c>
      <c r="DC17" s="275">
        <f t="shared" ref="DC17" ca="1" si="253">SUM(DC15:DC16)</f>
        <v>0</v>
      </c>
      <c r="DD17" s="275">
        <f t="shared" ref="DD17:DE17" ca="1" si="254">SUM(DD15:DD16)</f>
        <v>0</v>
      </c>
      <c r="DE17" s="275">
        <f t="shared" ca="1" si="254"/>
        <v>0</v>
      </c>
      <c r="DF17" s="275">
        <f t="shared" ref="DF17" ca="1" si="255">SUM(DF15:DF16)</f>
        <v>0</v>
      </c>
      <c r="DG17" s="275">
        <f t="shared" ref="DG17" ca="1" si="256">SUM(DG15:DG16)</f>
        <v>0</v>
      </c>
      <c r="DH17" s="275">
        <f t="shared" ref="DH17:DI17" ca="1" si="257">SUM(DH15:DH16)</f>
        <v>0</v>
      </c>
      <c r="DI17" s="275">
        <f t="shared" ca="1" si="257"/>
        <v>0</v>
      </c>
      <c r="DJ17" s="275">
        <f t="shared" ref="DJ17" ca="1" si="258">SUM(DJ15:DJ16)</f>
        <v>0</v>
      </c>
      <c r="DK17" s="275">
        <f t="shared" ref="DK17" ca="1" si="259">SUM(DK15:DK16)</f>
        <v>0</v>
      </c>
      <c r="DL17" s="275">
        <f t="shared" ref="DL17:DM17" ca="1" si="260">SUM(DL15:DL16)</f>
        <v>0</v>
      </c>
      <c r="DM17" s="275">
        <f t="shared" ca="1" si="260"/>
        <v>0</v>
      </c>
      <c r="DN17" s="275">
        <f t="shared" ref="DN17" ca="1" si="261">SUM(DN15:DN16)</f>
        <v>0</v>
      </c>
      <c r="DO17" s="275">
        <f t="shared" ref="DO17" ca="1" si="262">SUM(DO15:DO16)</f>
        <v>0</v>
      </c>
      <c r="DP17" s="275">
        <f t="shared" ref="DP17:DQ17" ca="1" si="263">SUM(DP15:DP16)</f>
        <v>0</v>
      </c>
      <c r="DQ17" s="275">
        <f t="shared" ca="1" si="263"/>
        <v>0</v>
      </c>
      <c r="DR17" s="275">
        <f t="shared" ref="DR17" ca="1" si="264">SUM(DR15:DR16)</f>
        <v>0</v>
      </c>
      <c r="DS17" s="275">
        <f t="shared" ref="DS17" ca="1" si="265">SUM(DS15:DS16)</f>
        <v>0</v>
      </c>
      <c r="DT17" s="275">
        <f t="shared" ref="DT17:DU17" ca="1" si="266">SUM(DT15:DT16)</f>
        <v>0</v>
      </c>
      <c r="DU17" s="275">
        <f t="shared" ca="1" si="266"/>
        <v>0</v>
      </c>
      <c r="DV17" s="275">
        <f t="shared" ref="DV17" ca="1" si="267">SUM(DV15:DV16)</f>
        <v>0</v>
      </c>
      <c r="DW17" s="275">
        <f t="shared" ref="DW17" ca="1" si="268">SUM(DW15:DW16)</f>
        <v>0</v>
      </c>
      <c r="DX17" s="275">
        <f t="shared" ref="DX17:DY17" ca="1" si="269">SUM(DX15:DX16)</f>
        <v>0</v>
      </c>
      <c r="DY17" s="275">
        <f t="shared" ca="1" si="269"/>
        <v>0</v>
      </c>
      <c r="DZ17" s="275">
        <f t="shared" ref="DZ17" ca="1" si="270">SUM(DZ15:DZ16)</f>
        <v>0</v>
      </c>
      <c r="EA17" s="275">
        <f t="shared" ref="EA17" ca="1" si="271">SUM(EA15:EA16)</f>
        <v>0</v>
      </c>
      <c r="EB17" s="275">
        <f t="shared" ref="EB17" ca="1" si="272">SUM(EB15:EB16)</f>
        <v>0</v>
      </c>
    </row>
    <row r="18" spans="1:132" ht="24.95" customHeight="1">
      <c r="B18" s="564" t="s">
        <v>44</v>
      </c>
      <c r="C18" s="267" t="s">
        <v>45</v>
      </c>
      <c r="D18" s="578">
        <v>0</v>
      </c>
      <c r="E18" s="271">
        <f ca="1">정리!AI15</f>
        <v>16185860</v>
      </c>
      <c r="F18" s="287">
        <f ca="1">정리!AI191</f>
        <v>26867310</v>
      </c>
      <c r="G18" s="287">
        <f t="shared" ca="1" si="60"/>
        <v>-10681450</v>
      </c>
      <c r="H18" s="568">
        <f ca="1">H21</f>
        <v>28264193</v>
      </c>
      <c r="I18" s="272">
        <f ca="1">VLOOKUP($C$18,정리!$C$5:$AH$25,I$5+1,0)</f>
        <v>0</v>
      </c>
      <c r="J18" s="272">
        <f ca="1">VLOOKUP($C$18,정리!$C$132:$AI$153,I$5+1,0)</f>
        <v>0</v>
      </c>
      <c r="K18" s="272">
        <f ca="1">VLOOKUP($C$18,정리!$C$157:$AI$177,I$5+1,0)</f>
        <v>0</v>
      </c>
      <c r="L18" s="271">
        <f t="shared" ca="1" si="29"/>
        <v>0</v>
      </c>
      <c r="M18" s="272">
        <f ca="1">VLOOKUP($C$18,정리!$C$5:$AH$25,M$5+1,0)</f>
        <v>0</v>
      </c>
      <c r="N18" s="272">
        <f ca="1">VLOOKUP($C$18,정리!$C$132:$AI$153,M$5+1,0)</f>
        <v>16213620</v>
      </c>
      <c r="O18" s="272">
        <f ca="1">VLOOKUP($C$18,정리!$C$157:$AI$177,M$5+1,0)</f>
        <v>0</v>
      </c>
      <c r="P18" s="271">
        <f t="shared" ref="P18:P20" ca="1" si="273">M18-N18-O18</f>
        <v>-16213620</v>
      </c>
      <c r="Q18" s="272">
        <f ca="1">VLOOKUP($C$18,정리!$C$5:$AH$25,Q$5+1,0)</f>
        <v>0</v>
      </c>
      <c r="R18" s="272">
        <f ca="1">VLOOKUP($C$18,정리!$C$132:$AI$153,Q$5+1,0)</f>
        <v>0</v>
      </c>
      <c r="S18" s="272">
        <f ca="1">VLOOKUP($C$18,정리!$C$157:$AI$177,Q$5+1,0)</f>
        <v>0</v>
      </c>
      <c r="T18" s="271">
        <f t="shared" ref="T18:T20" ca="1" si="274">Q18-R18-S18</f>
        <v>0</v>
      </c>
      <c r="U18" s="272">
        <f ca="1">VLOOKUP($C$18,정리!$C$5:$AH$25,U$5+1,0)</f>
        <v>0</v>
      </c>
      <c r="V18" s="272">
        <f ca="1">VLOOKUP($C$18,정리!$C$132:$AI$153,U$5+1,0)</f>
        <v>0</v>
      </c>
      <c r="W18" s="272">
        <f ca="1">VLOOKUP($C$18,정리!$C$157:$AI$177,U$5+1,0)</f>
        <v>0</v>
      </c>
      <c r="X18" s="271">
        <f t="shared" ref="X18:X20" ca="1" si="275">U18-V18-W18</f>
        <v>0</v>
      </c>
      <c r="Y18" s="272">
        <f ca="1">VLOOKUP($C$18,정리!$C$5:$AH$25,Y$5+1,0)</f>
        <v>0</v>
      </c>
      <c r="Z18" s="272">
        <f ca="1">VLOOKUP($C$18,정리!$C$132:$AI$153,Y$5+1,0)</f>
        <v>0</v>
      </c>
      <c r="AA18" s="272">
        <f ca="1">VLOOKUP($C$18,정리!$C$157:$AI$177,Y$5+1,0)</f>
        <v>0</v>
      </c>
      <c r="AB18" s="271">
        <f t="shared" ref="AB18:AB20" ca="1" si="276">Y18-Z18-AA18</f>
        <v>0</v>
      </c>
      <c r="AC18" s="272">
        <f ca="1">VLOOKUP($C$18,정리!$C$5:$AH$25,AC$5+1,0)</f>
        <v>0</v>
      </c>
      <c r="AD18" s="272">
        <f ca="1">VLOOKUP($C$18,정리!$C$132:$AI$153,AC$5+1,0)</f>
        <v>0</v>
      </c>
      <c r="AE18" s="272">
        <f ca="1">VLOOKUP($C$18,정리!$C$157:$AI$177,AC$5+1,0)</f>
        <v>0</v>
      </c>
      <c r="AF18" s="271">
        <f t="shared" ref="AF18:AF20" ca="1" si="277">AC18-AD18-AE18</f>
        <v>0</v>
      </c>
      <c r="AG18" s="272">
        <f ca="1">VLOOKUP($C$18,정리!$C$5:$AH$25,AG$5+1,0)</f>
        <v>0</v>
      </c>
      <c r="AH18" s="272">
        <f ca="1">VLOOKUP($C$18,정리!$C$132:$AI$153,AG$5+1,0)</f>
        <v>0</v>
      </c>
      <c r="AI18" s="272">
        <f ca="1">VLOOKUP($C$18,정리!$C$157:$AI$177,AG$5+1,0)</f>
        <v>0</v>
      </c>
      <c r="AJ18" s="271">
        <f t="shared" ref="AJ18:AJ20" ca="1" si="278">AG18-AH18-AI18</f>
        <v>0</v>
      </c>
      <c r="AK18" s="272">
        <f ca="1">VLOOKUP($C$18,정리!$C$5:$AH$25,AK$5+1,0)</f>
        <v>9252000</v>
      </c>
      <c r="AL18" s="272">
        <f ca="1">VLOOKUP($C$18,정리!$C$132:$AI$153,AK$5+1,0)</f>
        <v>0</v>
      </c>
      <c r="AM18" s="272">
        <f ca="1">VLOOKUP($C$18,정리!$C$157:$AI$177,AK$5+1,0)</f>
        <v>0</v>
      </c>
      <c r="AN18" s="271">
        <f t="shared" ref="AN18:AN20" ca="1" si="279">AK18-AL18-AM18</f>
        <v>9252000</v>
      </c>
      <c r="AO18" s="272">
        <f ca="1">VLOOKUP($C$18,정리!$C$5:$AH$25,AO$5+1,0)</f>
        <v>0</v>
      </c>
      <c r="AP18" s="272">
        <f ca="1">VLOOKUP($C$18,정리!$C$132:$AI$153,AO$5+1,0)</f>
        <v>0</v>
      </c>
      <c r="AQ18" s="272">
        <f ca="1">VLOOKUP($C$18,정리!$C$157:$AI$177,AO$5+1,0)</f>
        <v>0</v>
      </c>
      <c r="AR18" s="271">
        <f t="shared" ref="AR18:AR20" ca="1" si="280">AO18-AP18-AQ18</f>
        <v>0</v>
      </c>
      <c r="AS18" s="272">
        <f ca="1">VLOOKUP($C$18,정리!$C$5:$AH$25,AS$5+1,0)</f>
        <v>0</v>
      </c>
      <c r="AT18" s="272">
        <f ca="1">VLOOKUP($C$18,정리!$C$132:$AI$153,AS$5+1,0)</f>
        <v>0</v>
      </c>
      <c r="AU18" s="272">
        <f ca="1">VLOOKUP($C$18,정리!$C$157:$AI$177,AS$5+1,0)</f>
        <v>0</v>
      </c>
      <c r="AV18" s="271">
        <f t="shared" ref="AV18:AV20" ca="1" si="281">AS18-AT18-AU18</f>
        <v>0</v>
      </c>
      <c r="AW18" s="272">
        <f ca="1">VLOOKUP($C$18,정리!$C$5:$AH$25,AW$5+1,0)</f>
        <v>0</v>
      </c>
      <c r="AX18" s="272">
        <f ca="1">VLOOKUP($C$18,정리!$C$132:$AI$153,AW$5+1,0)</f>
        <v>0</v>
      </c>
      <c r="AY18" s="272">
        <f ca="1">VLOOKUP($C$18,정리!$C$157:$AI$177,AW$5+1,0)</f>
        <v>0</v>
      </c>
      <c r="AZ18" s="271">
        <f t="shared" ref="AZ18:AZ20" ca="1" si="282">AW18-AX18-AY18</f>
        <v>0</v>
      </c>
      <c r="BA18" s="272">
        <f ca="1">VLOOKUP($C$18,정리!$C$5:$AH$25,BA$5+1,0)</f>
        <v>0</v>
      </c>
      <c r="BB18" s="272">
        <f ca="1">VLOOKUP($C$18,정리!$C$132:$AI$153,BA$5+1,0)</f>
        <v>0</v>
      </c>
      <c r="BC18" s="272">
        <f ca="1">VLOOKUP($C$18,정리!$C$157:$AI$177,BA$5+1,0)</f>
        <v>0</v>
      </c>
      <c r="BD18" s="271">
        <f t="shared" ref="BD18:BD20" ca="1" si="283">BA18-BB18-BC18</f>
        <v>0</v>
      </c>
      <c r="BE18" s="272">
        <f ca="1">VLOOKUP($C$18,정리!$C$5:$AH$25,BE$5+1,0)</f>
        <v>0</v>
      </c>
      <c r="BF18" s="272">
        <f ca="1">VLOOKUP($C$18,정리!$C$132:$AI$153,BE$5+1,0)</f>
        <v>0</v>
      </c>
      <c r="BG18" s="272">
        <f ca="1">VLOOKUP($C$18,정리!$C$157:$AI$177,BE$5+1,0)</f>
        <v>0</v>
      </c>
      <c r="BH18" s="271">
        <f t="shared" ref="BH18:BH20" ca="1" si="284">BE18-BF18-BG18</f>
        <v>0</v>
      </c>
      <c r="BI18" s="272">
        <f ca="1">VLOOKUP($C$18,정리!$C$5:$AH$25,BI$5+1,0)</f>
        <v>0</v>
      </c>
      <c r="BJ18" s="272">
        <f ca="1">VLOOKUP($C$18,정리!$C$132:$AI$153,BI$5+1,0)</f>
        <v>0</v>
      </c>
      <c r="BK18" s="272">
        <f ca="1">VLOOKUP($C$18,정리!$C$157:$AI$177,BI$5+1,0)</f>
        <v>0</v>
      </c>
      <c r="BL18" s="271">
        <f t="shared" ref="BL18:BL20" ca="1" si="285">BI18-BJ18-BK18</f>
        <v>0</v>
      </c>
      <c r="BM18" s="272">
        <f ca="1">VLOOKUP($C$18,정리!$C$5:$AH$25,BM$5+1,0)</f>
        <v>6933860</v>
      </c>
      <c r="BN18" s="272">
        <f ca="1">VLOOKUP($C$18,정리!$C$132:$AI$153,BM$5+1,0)</f>
        <v>0</v>
      </c>
      <c r="BO18" s="272">
        <f ca="1">VLOOKUP($C$18,정리!$C$157:$AI$177,BM$5+1,0)</f>
        <v>0</v>
      </c>
      <c r="BP18" s="271">
        <f t="shared" ref="BP18:BP20" ca="1" si="286">BM18-BN18-BO18</f>
        <v>6933860</v>
      </c>
      <c r="BQ18" s="272">
        <f ca="1">VLOOKUP($C$18,정리!$C$5:$AH$25,BQ$5+1,0)</f>
        <v>0</v>
      </c>
      <c r="BR18" s="272">
        <f ca="1">VLOOKUP($C$18,정리!$C$132:$AI$153,BQ$5+1,0)</f>
        <v>10653690</v>
      </c>
      <c r="BS18" s="272">
        <f ca="1">VLOOKUP($C$18,정리!$C$157:$AI$177,BQ$5+1,0)</f>
        <v>0</v>
      </c>
      <c r="BT18" s="271">
        <f t="shared" ref="BT18:BT20" ca="1" si="287">BQ18-BR18-BS18</f>
        <v>-10653690</v>
      </c>
      <c r="BU18" s="272">
        <f ca="1">VLOOKUP($C$18,정리!$C$5:$AH$25,BU$5+1,0)</f>
        <v>0</v>
      </c>
      <c r="BV18" s="272">
        <f ca="1">VLOOKUP($C$18,정리!$C$132:$AI$153,BU$5+1,0)</f>
        <v>0</v>
      </c>
      <c r="BW18" s="272">
        <f ca="1">VLOOKUP($C$18,정리!$C$157:$AI$177,BU$5+1,0)</f>
        <v>0</v>
      </c>
      <c r="BX18" s="271">
        <f t="shared" ref="BX18:BX20" ca="1" si="288">BU18-BV18-BW18</f>
        <v>0</v>
      </c>
      <c r="BY18" s="272">
        <f ca="1">VLOOKUP($C$18,정리!$C$5:$AH$25,BY$5+1,0)</f>
        <v>0</v>
      </c>
      <c r="BZ18" s="272">
        <f ca="1">VLOOKUP($C$18,정리!$C$132:$AI$153,BY$5+1,0)</f>
        <v>0</v>
      </c>
      <c r="CA18" s="272">
        <f ca="1">VLOOKUP($C$18,정리!$C$157:$AI$177,BY$5+1,0)</f>
        <v>0</v>
      </c>
      <c r="CB18" s="271">
        <f t="shared" ref="CB18:CB20" ca="1" si="289">BY18-BZ18-CA18</f>
        <v>0</v>
      </c>
      <c r="CC18" s="272">
        <f ca="1">VLOOKUP($C$18,정리!$C$5:$AH$25,CC$5+1,0)</f>
        <v>0</v>
      </c>
      <c r="CD18" s="272">
        <f ca="1">VLOOKUP($C$18,정리!$C$132:$AI$153,CC$5+1,0)</f>
        <v>0</v>
      </c>
      <c r="CE18" s="272">
        <f ca="1">VLOOKUP($C$18,정리!$C$157:$AI$177,CC$5+1,0)</f>
        <v>0</v>
      </c>
      <c r="CF18" s="271">
        <f t="shared" ref="CF18:CF20" ca="1" si="290">CC18-CD18-CE18</f>
        <v>0</v>
      </c>
      <c r="CG18" s="272">
        <f ca="1">VLOOKUP($C$18,정리!$C$5:$AH$25,CG$5+1,0)</f>
        <v>0</v>
      </c>
      <c r="CH18" s="272">
        <f ca="1">VLOOKUP($C$18,정리!$C$132:$AI$153,CG$5+1,0)</f>
        <v>0</v>
      </c>
      <c r="CI18" s="272">
        <f ca="1">VLOOKUP($C$18,정리!$C$157:$AI$177,CG$5+1,0)</f>
        <v>0</v>
      </c>
      <c r="CJ18" s="271">
        <f t="shared" ref="CJ18:CJ20" ca="1" si="291">CG18-CH18-CI18</f>
        <v>0</v>
      </c>
      <c r="CK18" s="272">
        <f ca="1">VLOOKUP($C$18,정리!$C$5:$AH$25,CK$5+1,0)</f>
        <v>0</v>
      </c>
      <c r="CL18" s="272">
        <f ca="1">VLOOKUP($C$18,정리!$C$132:$AI$153,CK$5+1,0)</f>
        <v>0</v>
      </c>
      <c r="CM18" s="272">
        <f ca="1">VLOOKUP($C$18,정리!$C$157:$AI$177,CK$5+1,0)</f>
        <v>0</v>
      </c>
      <c r="CN18" s="271">
        <f t="shared" ref="CN18:CN20" ca="1" si="292">CK18-CL18-CM18</f>
        <v>0</v>
      </c>
      <c r="CO18" s="272">
        <f ca="1">VLOOKUP($C$18,정리!$C$5:$AH$25,CO$5+1,0)</f>
        <v>0</v>
      </c>
      <c r="CP18" s="272">
        <f ca="1">VLOOKUP($C$18,정리!$C$132:$AI$153,CO$5+1,0)</f>
        <v>0</v>
      </c>
      <c r="CQ18" s="272">
        <f ca="1">VLOOKUP($C$18,정리!$C$157:$AI$177,CO$5+1,0)</f>
        <v>0</v>
      </c>
      <c r="CR18" s="271">
        <f t="shared" ref="CR18:CR20" ca="1" si="293">CO18-CP18-CQ18</f>
        <v>0</v>
      </c>
      <c r="CS18" s="272">
        <f ca="1">VLOOKUP($C$18,정리!$C$5:$AH$25,CS$5+1,0)</f>
        <v>0</v>
      </c>
      <c r="CT18" s="272">
        <f ca="1">VLOOKUP($C$18,정리!$C$132:$AI$153,CS$5+1,0)</f>
        <v>0</v>
      </c>
      <c r="CU18" s="272">
        <f ca="1">VLOOKUP($C$18,정리!$C$157:$AI$177,CS$5+1,0)</f>
        <v>0</v>
      </c>
      <c r="CV18" s="271">
        <f t="shared" ref="CV18:CV20" ca="1" si="294">CS18-CT18-CU18</f>
        <v>0</v>
      </c>
      <c r="CW18" s="272">
        <f ca="1">VLOOKUP($C$18,정리!$C$5:$AH$25,CW$5+1,0)</f>
        <v>0</v>
      </c>
      <c r="CX18" s="272">
        <f ca="1">VLOOKUP($C$18,정리!$C$132:$AI$153,CW$5+1,0)</f>
        <v>0</v>
      </c>
      <c r="CY18" s="272">
        <f ca="1">VLOOKUP($C$18,정리!$C$157:$AI$177,CW$5+1,0)</f>
        <v>0</v>
      </c>
      <c r="CZ18" s="271">
        <f t="shared" ref="CZ18:CZ20" ca="1" si="295">CW18-CX18-CY18</f>
        <v>0</v>
      </c>
      <c r="DA18" s="272">
        <f ca="1">VLOOKUP($C$18,정리!$C$5:$AH$25,DA$5+1,0)</f>
        <v>0</v>
      </c>
      <c r="DB18" s="272">
        <f ca="1">VLOOKUP($C$18,정리!$C$132:$AI$153,DA$5+1,0)</f>
        <v>0</v>
      </c>
      <c r="DC18" s="272">
        <f ca="1">VLOOKUP($C$18,정리!$C$157:$AI$177,DA$5+1,0)</f>
        <v>0</v>
      </c>
      <c r="DD18" s="271">
        <f t="shared" ref="DD18:DD20" ca="1" si="296">DA18-DB18-DC18</f>
        <v>0</v>
      </c>
      <c r="DE18" s="272">
        <f ca="1">VLOOKUP($C$18,정리!$C$5:$AH$25,DE$5+1,0)</f>
        <v>0</v>
      </c>
      <c r="DF18" s="272">
        <f ca="1">VLOOKUP($C$18,정리!$C$132:$AI$153,DE$5+1,0)</f>
        <v>0</v>
      </c>
      <c r="DG18" s="272">
        <f ca="1">VLOOKUP($C$18,정리!$C$157:$AI$177,DE$5+1,0)</f>
        <v>0</v>
      </c>
      <c r="DH18" s="271">
        <f t="shared" ref="DH18:DH20" ca="1" si="297">DE18-DF18-DG18</f>
        <v>0</v>
      </c>
      <c r="DI18" s="272">
        <f ca="1">VLOOKUP($C$18,정리!$C$5:$AH$25,DI$5+1,0)</f>
        <v>0</v>
      </c>
      <c r="DJ18" s="272">
        <f ca="1">VLOOKUP($C$18,정리!$C$132:$AI$153,DI$5+1,0)</f>
        <v>0</v>
      </c>
      <c r="DK18" s="272">
        <f ca="1">VLOOKUP($C$18,정리!$C$157:$AI$177,DI$5+1,0)</f>
        <v>0</v>
      </c>
      <c r="DL18" s="271">
        <f t="shared" ref="DL18:DL20" ca="1" si="298">DI18-DJ18-DK18</f>
        <v>0</v>
      </c>
      <c r="DM18" s="272">
        <f ca="1">VLOOKUP($C$18,정리!$C$5:$AH$25,DM$5+1,0)</f>
        <v>0</v>
      </c>
      <c r="DN18" s="272">
        <f ca="1">VLOOKUP($C$18,정리!$C$132:$AI$153,DM$5+1,0)</f>
        <v>0</v>
      </c>
      <c r="DO18" s="272">
        <f ca="1">VLOOKUP($C$18,정리!$C$157:$AI$177,DM$5+1,0)</f>
        <v>0</v>
      </c>
      <c r="DP18" s="271">
        <f t="shared" ref="DP18:DP20" ca="1" si="299">DM18-DN18-DO18</f>
        <v>0</v>
      </c>
      <c r="DQ18" s="272">
        <f ca="1">VLOOKUP($C$18,정리!$C$5:$AH$25,DQ$5+1,0)</f>
        <v>0</v>
      </c>
      <c r="DR18" s="272">
        <f ca="1">VLOOKUP($C$18,정리!$C$132:$AI$153,DQ$5+1,0)</f>
        <v>0</v>
      </c>
      <c r="DS18" s="272">
        <f ca="1">VLOOKUP($C$18,정리!$C$157:$AI$177,DQ$5+1,0)</f>
        <v>0</v>
      </c>
      <c r="DT18" s="271">
        <f t="shared" ref="DT18:DT20" ca="1" si="300">DQ18-DR18-DS18</f>
        <v>0</v>
      </c>
      <c r="DU18" s="272">
        <f ca="1">VLOOKUP($C$18,정리!$C$5:$AH$25,DU$5+1,0)</f>
        <v>0</v>
      </c>
      <c r="DV18" s="272">
        <f ca="1">VLOOKUP($C$18,정리!$C$132:$AI$153,DU$5+1,0)</f>
        <v>0</v>
      </c>
      <c r="DW18" s="272">
        <f ca="1">VLOOKUP($C$18,정리!$C$157:$AI$177,DU$5+1,0)</f>
        <v>0</v>
      </c>
      <c r="DX18" s="271">
        <f t="shared" ref="DX18:DX20" ca="1" si="301">DU18-DV18-DW18</f>
        <v>0</v>
      </c>
      <c r="DY18" s="272">
        <f ca="1">VLOOKUP($C$18,정리!$C$5:$AH$25,DY$5+1,0)</f>
        <v>0</v>
      </c>
      <c r="DZ18" s="272">
        <f ca="1">VLOOKUP($C$18,정리!$C$132:$AI$153,DY$5+1,0)</f>
        <v>0</v>
      </c>
      <c r="EA18" s="272">
        <f ca="1">VLOOKUP($C$18,정리!$C$157:$AI$177,DY$5+1,0)</f>
        <v>0</v>
      </c>
      <c r="EB18" s="271">
        <f t="shared" ref="EB18:EB20" ca="1" si="302">DY18-DZ18-EA18</f>
        <v>0</v>
      </c>
    </row>
    <row r="19" spans="1:132" ht="24.95" customHeight="1">
      <c r="B19" s="562"/>
      <c r="C19" s="268" t="s">
        <v>1</v>
      </c>
      <c r="D19" s="580"/>
      <c r="E19" s="271">
        <f ca="1">정리!AI16</f>
        <v>22348697</v>
      </c>
      <c r="F19" s="287">
        <f ca="1">정리!AI192</f>
        <v>39931440</v>
      </c>
      <c r="G19" s="287">
        <f t="shared" ca="1" si="60"/>
        <v>-17582743</v>
      </c>
      <c r="H19" s="569"/>
      <c r="I19" s="272">
        <f ca="1">VLOOKUP($C$19,정리!$C$5:$AH$25,I$5+1,0)</f>
        <v>0</v>
      </c>
      <c r="J19" s="272">
        <f ca="1">VLOOKUP($C$19,정리!$C$132:$AI$153,I$5+1,0)</f>
        <v>0</v>
      </c>
      <c r="K19" s="272">
        <f ca="1">VLOOKUP($C$19,정리!$C$157:$AI$177,I$5+1,0)</f>
        <v>0</v>
      </c>
      <c r="L19" s="271">
        <f t="shared" ca="1" si="29"/>
        <v>0</v>
      </c>
      <c r="M19" s="272">
        <f ca="1">VLOOKUP($C$19,정리!$C$5:$AH$25,M$5+1,0)</f>
        <v>0</v>
      </c>
      <c r="N19" s="272">
        <f ca="1">VLOOKUP($C$19,정리!$C$132:$AI$153,M$5+1,0)</f>
        <v>0</v>
      </c>
      <c r="O19" s="272">
        <f ca="1">VLOOKUP($C$19,정리!$C$157:$AI$177,M$5+1,0)</f>
        <v>0</v>
      </c>
      <c r="P19" s="271">
        <f t="shared" ca="1" si="273"/>
        <v>0</v>
      </c>
      <c r="Q19" s="272">
        <f ca="1">VLOOKUP($C$19,정리!$C$5:$AH$25,Q$5+1,0)</f>
        <v>0</v>
      </c>
      <c r="R19" s="272">
        <f ca="1">VLOOKUP($C$19,정리!$C$132:$AI$153,Q$5+1,0)</f>
        <v>0</v>
      </c>
      <c r="S19" s="272">
        <f ca="1">VLOOKUP($C$19,정리!$C$157:$AI$177,Q$5+1,0)</f>
        <v>0</v>
      </c>
      <c r="T19" s="271">
        <f t="shared" ca="1" si="274"/>
        <v>0</v>
      </c>
      <c r="U19" s="272">
        <f ca="1">VLOOKUP($C$19,정리!$C$5:$AH$25,U$5+1,0)</f>
        <v>0</v>
      </c>
      <c r="V19" s="272">
        <f ca="1">VLOOKUP($C$19,정리!$C$132:$AI$153,U$5+1,0)</f>
        <v>27765540</v>
      </c>
      <c r="W19" s="272">
        <f ca="1">VLOOKUP($C$19,정리!$C$157:$AI$177,U$5+1,0)</f>
        <v>0</v>
      </c>
      <c r="X19" s="271">
        <f t="shared" ca="1" si="275"/>
        <v>-27765540</v>
      </c>
      <c r="Y19" s="272">
        <f ca="1">VLOOKUP($C$19,정리!$C$5:$AH$25,Y$5+1,0)</f>
        <v>0</v>
      </c>
      <c r="Z19" s="272">
        <f ca="1">VLOOKUP($C$19,정리!$C$132:$AI$153,Y$5+1,0)</f>
        <v>0</v>
      </c>
      <c r="AA19" s="272">
        <f ca="1">VLOOKUP($C$19,정리!$C$157:$AI$177,Y$5+1,0)</f>
        <v>0</v>
      </c>
      <c r="AB19" s="271">
        <f t="shared" ca="1" si="276"/>
        <v>0</v>
      </c>
      <c r="AC19" s="272">
        <f ca="1">VLOOKUP($C$19,정리!$C$5:$AH$25,AC$5+1,0)</f>
        <v>0</v>
      </c>
      <c r="AD19" s="272">
        <f ca="1">VLOOKUP($C$19,정리!$C$132:$AI$153,AC$5+1,0)</f>
        <v>0</v>
      </c>
      <c r="AE19" s="272">
        <f ca="1">VLOOKUP($C$19,정리!$C$157:$AI$177,AC$5+1,0)</f>
        <v>0</v>
      </c>
      <c r="AF19" s="271">
        <f t="shared" ca="1" si="277"/>
        <v>0</v>
      </c>
      <c r="AG19" s="272">
        <f ca="1">VLOOKUP($C$19,정리!$C$5:$AH$25,AG$5+1,0)</f>
        <v>0</v>
      </c>
      <c r="AH19" s="272">
        <f ca="1">VLOOKUP($C$19,정리!$C$132:$AI$153,AG$5+1,0)</f>
        <v>0</v>
      </c>
      <c r="AI19" s="272">
        <f ca="1">VLOOKUP($C$19,정리!$C$157:$AI$177,AG$5+1,0)</f>
        <v>0</v>
      </c>
      <c r="AJ19" s="271">
        <f t="shared" ca="1" si="278"/>
        <v>0</v>
      </c>
      <c r="AK19" s="272">
        <f ca="1">VLOOKUP($C$19,정리!$C$5:$AH$25,AK$5+1,0)</f>
        <v>12222350</v>
      </c>
      <c r="AL19" s="272">
        <f ca="1">VLOOKUP($C$19,정리!$C$132:$AI$153,AK$5+1,0)</f>
        <v>0</v>
      </c>
      <c r="AM19" s="272">
        <f ca="1">VLOOKUP($C$19,정리!$C$157:$AI$177,AK$5+1,0)</f>
        <v>0</v>
      </c>
      <c r="AN19" s="271">
        <f t="shared" ca="1" si="279"/>
        <v>12222350</v>
      </c>
      <c r="AO19" s="272">
        <f ca="1">VLOOKUP($C$19,정리!$C$5:$AH$25,AO$5+1,0)</f>
        <v>0</v>
      </c>
      <c r="AP19" s="272">
        <f ca="1">VLOOKUP($C$19,정리!$C$132:$AI$153,AO$5+1,0)</f>
        <v>0</v>
      </c>
      <c r="AQ19" s="272">
        <f ca="1">VLOOKUP($C$19,정리!$C$157:$AI$177,AO$5+1,0)</f>
        <v>0</v>
      </c>
      <c r="AR19" s="271">
        <f t="shared" ca="1" si="280"/>
        <v>0</v>
      </c>
      <c r="AS19" s="272">
        <f ca="1">VLOOKUP($C$19,정리!$C$5:$AH$25,AS$5+1,0)</f>
        <v>0</v>
      </c>
      <c r="AT19" s="272">
        <f ca="1">VLOOKUP($C$19,정리!$C$132:$AI$153,AS$5+1,0)</f>
        <v>0</v>
      </c>
      <c r="AU19" s="272">
        <f ca="1">VLOOKUP($C$19,정리!$C$157:$AI$177,AS$5+1,0)</f>
        <v>0</v>
      </c>
      <c r="AV19" s="271">
        <f t="shared" ca="1" si="281"/>
        <v>0</v>
      </c>
      <c r="AW19" s="272">
        <f ca="1">VLOOKUP($C$19,정리!$C$5:$AH$25,AW$5+1,0)</f>
        <v>0</v>
      </c>
      <c r="AX19" s="272">
        <f ca="1">VLOOKUP($C$19,정리!$C$132:$AI$153,AW$5+1,0)</f>
        <v>0</v>
      </c>
      <c r="AY19" s="272">
        <f ca="1">VLOOKUP($C$19,정리!$C$157:$AI$177,AW$5+1,0)</f>
        <v>0</v>
      </c>
      <c r="AZ19" s="271">
        <f t="shared" ca="1" si="282"/>
        <v>0</v>
      </c>
      <c r="BA19" s="272">
        <f ca="1">VLOOKUP($C$19,정리!$C$5:$AH$25,BA$5+1,0)</f>
        <v>0</v>
      </c>
      <c r="BB19" s="272">
        <f ca="1">VLOOKUP($C$19,정리!$C$132:$AI$153,BA$5+1,0)</f>
        <v>0</v>
      </c>
      <c r="BC19" s="272">
        <f ca="1">VLOOKUP($C$19,정리!$C$157:$AI$177,BA$5+1,0)</f>
        <v>0</v>
      </c>
      <c r="BD19" s="271">
        <f t="shared" ca="1" si="283"/>
        <v>0</v>
      </c>
      <c r="BE19" s="272">
        <f ca="1">VLOOKUP($C$19,정리!$C$5:$AH$25,BE$5+1,0)</f>
        <v>0</v>
      </c>
      <c r="BF19" s="272">
        <f ca="1">VLOOKUP($C$19,정리!$C$132:$AI$153,BE$5+1,0)</f>
        <v>0</v>
      </c>
      <c r="BG19" s="272">
        <f ca="1">VLOOKUP($C$19,정리!$C$157:$AI$177,BE$5+1,0)</f>
        <v>0</v>
      </c>
      <c r="BH19" s="271">
        <f t="shared" ca="1" si="284"/>
        <v>0</v>
      </c>
      <c r="BI19" s="272">
        <f ca="1">VLOOKUP($C$19,정리!$C$5:$AH$25,BI$5+1,0)</f>
        <v>0</v>
      </c>
      <c r="BJ19" s="272">
        <f ca="1">VLOOKUP($C$19,정리!$C$132:$AI$153,BI$5+1,0)</f>
        <v>0</v>
      </c>
      <c r="BK19" s="272">
        <f ca="1">VLOOKUP($C$19,정리!$C$157:$AI$177,BI$5+1,0)</f>
        <v>0</v>
      </c>
      <c r="BL19" s="271">
        <f t="shared" ca="1" si="285"/>
        <v>0</v>
      </c>
      <c r="BM19" s="272">
        <f ca="1">VLOOKUP($C$19,정리!$C$5:$AH$25,BM$5+1,0)</f>
        <v>10126347</v>
      </c>
      <c r="BN19" s="272">
        <f ca="1">VLOOKUP($C$19,정리!$C$132:$AI$153,BM$5+1,0)</f>
        <v>0</v>
      </c>
      <c r="BO19" s="272">
        <f ca="1">VLOOKUP($C$19,정리!$C$157:$AI$177,BM$5+1,0)</f>
        <v>0</v>
      </c>
      <c r="BP19" s="271">
        <f t="shared" ca="1" si="286"/>
        <v>10126347</v>
      </c>
      <c r="BQ19" s="272">
        <f ca="1">VLOOKUP($C$19,정리!$C$5:$AH$25,BQ$5+1,0)</f>
        <v>0</v>
      </c>
      <c r="BR19" s="272">
        <f ca="1">VLOOKUP($C$19,정리!$C$132:$AI$153,BQ$5+1,0)</f>
        <v>0</v>
      </c>
      <c r="BS19" s="272">
        <f ca="1">VLOOKUP($C$19,정리!$C$157:$AI$177,BQ$5+1,0)</f>
        <v>0</v>
      </c>
      <c r="BT19" s="271">
        <f t="shared" ca="1" si="287"/>
        <v>0</v>
      </c>
      <c r="BU19" s="272">
        <f ca="1">VLOOKUP($C$19,정리!$C$5:$AH$25,BU$5+1,0)</f>
        <v>0</v>
      </c>
      <c r="BV19" s="272">
        <f ca="1">VLOOKUP($C$19,정리!$C$132:$AI$153,BU$5+1,0)</f>
        <v>12165900</v>
      </c>
      <c r="BW19" s="272">
        <f ca="1">VLOOKUP($C$19,정리!$C$157:$AI$177,BU$5+1,0)</f>
        <v>0</v>
      </c>
      <c r="BX19" s="271">
        <f t="shared" ca="1" si="288"/>
        <v>-12165900</v>
      </c>
      <c r="BY19" s="272">
        <f ca="1">VLOOKUP($C$19,정리!$C$5:$AH$25,BY$5+1,0)</f>
        <v>0</v>
      </c>
      <c r="BZ19" s="272">
        <f ca="1">VLOOKUP($C$19,정리!$C$132:$AI$153,BY$5+1,0)</f>
        <v>0</v>
      </c>
      <c r="CA19" s="272">
        <f ca="1">VLOOKUP($C$19,정리!$C$157:$AI$177,BY$5+1,0)</f>
        <v>0</v>
      </c>
      <c r="CB19" s="271">
        <f t="shared" ca="1" si="289"/>
        <v>0</v>
      </c>
      <c r="CC19" s="272">
        <f ca="1">VLOOKUP($C$19,정리!$C$5:$AH$25,CC$5+1,0)</f>
        <v>0</v>
      </c>
      <c r="CD19" s="272">
        <f ca="1">VLOOKUP($C$19,정리!$C$132:$AI$153,CC$5+1,0)</f>
        <v>0</v>
      </c>
      <c r="CE19" s="272">
        <f ca="1">VLOOKUP($C$19,정리!$C$157:$AI$177,CC$5+1,0)</f>
        <v>0</v>
      </c>
      <c r="CF19" s="271">
        <f t="shared" ca="1" si="290"/>
        <v>0</v>
      </c>
      <c r="CG19" s="272">
        <f ca="1">VLOOKUP($C$19,정리!$C$5:$AH$25,CG$5+1,0)</f>
        <v>0</v>
      </c>
      <c r="CH19" s="272">
        <f ca="1">VLOOKUP($C$19,정리!$C$132:$AI$153,CG$5+1,0)</f>
        <v>0</v>
      </c>
      <c r="CI19" s="272">
        <f ca="1">VLOOKUP($C$19,정리!$C$157:$AI$177,CG$5+1,0)</f>
        <v>0</v>
      </c>
      <c r="CJ19" s="271">
        <f t="shared" ca="1" si="291"/>
        <v>0</v>
      </c>
      <c r="CK19" s="272">
        <f ca="1">VLOOKUP($C$19,정리!$C$5:$AH$25,CK$5+1,0)</f>
        <v>0</v>
      </c>
      <c r="CL19" s="272">
        <f ca="1">VLOOKUP($C$19,정리!$C$132:$AI$153,CK$5+1,0)</f>
        <v>0</v>
      </c>
      <c r="CM19" s="272">
        <f ca="1">VLOOKUP($C$19,정리!$C$157:$AI$177,CK$5+1,0)</f>
        <v>0</v>
      </c>
      <c r="CN19" s="271">
        <f t="shared" ca="1" si="292"/>
        <v>0</v>
      </c>
      <c r="CO19" s="272">
        <f ca="1">VLOOKUP($C$19,정리!$C$5:$AH$25,CO$5+1,0)</f>
        <v>0</v>
      </c>
      <c r="CP19" s="272">
        <f ca="1">VLOOKUP($C$19,정리!$C$132:$AI$153,CO$5+1,0)</f>
        <v>0</v>
      </c>
      <c r="CQ19" s="272">
        <f ca="1">VLOOKUP($C$19,정리!$C$157:$AI$177,CO$5+1,0)</f>
        <v>0</v>
      </c>
      <c r="CR19" s="271">
        <f t="shared" ca="1" si="293"/>
        <v>0</v>
      </c>
      <c r="CS19" s="272">
        <f ca="1">VLOOKUP($C$19,정리!$C$5:$AH$25,CS$5+1,0)</f>
        <v>0</v>
      </c>
      <c r="CT19" s="272">
        <f ca="1">VLOOKUP($C$19,정리!$C$132:$AI$153,CS$5+1,0)</f>
        <v>0</v>
      </c>
      <c r="CU19" s="272">
        <f ca="1">VLOOKUP($C$19,정리!$C$157:$AI$177,CS$5+1,0)</f>
        <v>0</v>
      </c>
      <c r="CV19" s="271">
        <f t="shared" ca="1" si="294"/>
        <v>0</v>
      </c>
      <c r="CW19" s="272">
        <f ca="1">VLOOKUP($C$19,정리!$C$5:$AH$25,CW$5+1,0)</f>
        <v>0</v>
      </c>
      <c r="CX19" s="272">
        <f ca="1">VLOOKUP($C$19,정리!$C$132:$AI$153,CW$5+1,0)</f>
        <v>0</v>
      </c>
      <c r="CY19" s="272">
        <f ca="1">VLOOKUP($C$19,정리!$C$157:$AI$177,CW$5+1,0)</f>
        <v>0</v>
      </c>
      <c r="CZ19" s="271">
        <f t="shared" ca="1" si="295"/>
        <v>0</v>
      </c>
      <c r="DA19" s="272">
        <f ca="1">VLOOKUP($C$19,정리!$C$5:$AH$25,DA$5+1,0)</f>
        <v>0</v>
      </c>
      <c r="DB19" s="272">
        <f ca="1">VLOOKUP($C$19,정리!$C$132:$AI$153,DA$5+1,0)</f>
        <v>0</v>
      </c>
      <c r="DC19" s="272">
        <f ca="1">VLOOKUP($C$19,정리!$C$157:$AI$177,DA$5+1,0)</f>
        <v>0</v>
      </c>
      <c r="DD19" s="271">
        <f t="shared" ca="1" si="296"/>
        <v>0</v>
      </c>
      <c r="DE19" s="272">
        <f ca="1">VLOOKUP($C$19,정리!$C$5:$AH$25,DE$5+1,0)</f>
        <v>0</v>
      </c>
      <c r="DF19" s="272">
        <f ca="1">VLOOKUP($C$19,정리!$C$132:$AI$153,DE$5+1,0)</f>
        <v>0</v>
      </c>
      <c r="DG19" s="272">
        <f ca="1">VLOOKUP($C$19,정리!$C$157:$AI$177,DE$5+1,0)</f>
        <v>0</v>
      </c>
      <c r="DH19" s="271">
        <f t="shared" ca="1" si="297"/>
        <v>0</v>
      </c>
      <c r="DI19" s="272">
        <f ca="1">VLOOKUP($C$19,정리!$C$5:$AH$25,DI$5+1,0)</f>
        <v>0</v>
      </c>
      <c r="DJ19" s="272">
        <f ca="1">VLOOKUP($C$19,정리!$C$132:$AI$153,DI$5+1,0)</f>
        <v>0</v>
      </c>
      <c r="DK19" s="272">
        <f ca="1">VLOOKUP($C$19,정리!$C$157:$AI$177,DI$5+1,0)</f>
        <v>0</v>
      </c>
      <c r="DL19" s="271">
        <f t="shared" ca="1" si="298"/>
        <v>0</v>
      </c>
      <c r="DM19" s="272">
        <f ca="1">VLOOKUP($C$19,정리!$C$5:$AH$25,DM$5+1,0)</f>
        <v>0</v>
      </c>
      <c r="DN19" s="272">
        <f ca="1">VLOOKUP($C$19,정리!$C$132:$AI$153,DM$5+1,0)</f>
        <v>0</v>
      </c>
      <c r="DO19" s="272">
        <f ca="1">VLOOKUP($C$19,정리!$C$157:$AI$177,DM$5+1,0)</f>
        <v>0</v>
      </c>
      <c r="DP19" s="271">
        <f t="shared" ca="1" si="299"/>
        <v>0</v>
      </c>
      <c r="DQ19" s="272">
        <f ca="1">VLOOKUP($C$19,정리!$C$5:$AH$25,DQ$5+1,0)</f>
        <v>0</v>
      </c>
      <c r="DR19" s="272">
        <f ca="1">VLOOKUP($C$19,정리!$C$132:$AI$153,DQ$5+1,0)</f>
        <v>0</v>
      </c>
      <c r="DS19" s="272">
        <f ca="1">VLOOKUP($C$19,정리!$C$157:$AI$177,DQ$5+1,0)</f>
        <v>0</v>
      </c>
      <c r="DT19" s="271">
        <f t="shared" ca="1" si="300"/>
        <v>0</v>
      </c>
      <c r="DU19" s="272">
        <f ca="1">VLOOKUP($C$19,정리!$C$5:$AH$25,DU$5+1,0)</f>
        <v>0</v>
      </c>
      <c r="DV19" s="272">
        <f ca="1">VLOOKUP($C$19,정리!$C$132:$AI$153,DU$5+1,0)</f>
        <v>0</v>
      </c>
      <c r="DW19" s="272">
        <f ca="1">VLOOKUP($C$19,정리!$C$157:$AI$177,DU$5+1,0)</f>
        <v>0</v>
      </c>
      <c r="DX19" s="271">
        <f t="shared" ca="1" si="301"/>
        <v>0</v>
      </c>
      <c r="DY19" s="272">
        <f ca="1">VLOOKUP($C$19,정리!$C$5:$AH$25,DY$5+1,0)</f>
        <v>0</v>
      </c>
      <c r="DZ19" s="272">
        <f ca="1">VLOOKUP($C$19,정리!$C$132:$AI$153,DY$5+1,0)</f>
        <v>0</v>
      </c>
      <c r="EA19" s="272">
        <f ca="1">VLOOKUP($C$19,정리!$C$157:$AI$177,DY$5+1,0)</f>
        <v>0</v>
      </c>
      <c r="EB19" s="271">
        <f t="shared" ca="1" si="302"/>
        <v>0</v>
      </c>
    </row>
    <row r="20" spans="1:132" ht="24.95" customHeight="1">
      <c r="B20" s="562"/>
      <c r="C20" s="268" t="s">
        <v>1313</v>
      </c>
      <c r="D20" s="579"/>
      <c r="E20" s="271">
        <f ca="1">정리!AI17</f>
        <v>0</v>
      </c>
      <c r="F20" s="287">
        <f ca="1">정리!AI193</f>
        <v>0</v>
      </c>
      <c r="G20" s="287">
        <f t="shared" ca="1" si="60"/>
        <v>0</v>
      </c>
      <c r="H20" s="570"/>
      <c r="I20" s="272">
        <f ca="1">VLOOKUP($C$20,정리!$C$5:$AH$25,I$5+1,0)</f>
        <v>0</v>
      </c>
      <c r="J20" s="272">
        <f ca="1">VLOOKUP($C$20,정리!$C$132:$AI$153,I$5+1,0)</f>
        <v>0</v>
      </c>
      <c r="K20" s="272">
        <f ca="1">VLOOKUP($C$20,정리!$C$157:$AI$177,I$5+1,0)</f>
        <v>0</v>
      </c>
      <c r="L20" s="271">
        <f t="shared" ca="1" si="29"/>
        <v>0</v>
      </c>
      <c r="M20" s="272">
        <f ca="1">VLOOKUP($C$20,정리!$C$5:$AH$25,M$5+1,0)</f>
        <v>0</v>
      </c>
      <c r="N20" s="272">
        <f ca="1">VLOOKUP($C$20,정리!$C$132:$AI$153,M$5+1,0)</f>
        <v>0</v>
      </c>
      <c r="O20" s="272">
        <f ca="1">VLOOKUP($C$20,정리!$C$157:$AI$177,M$5+1,0)</f>
        <v>0</v>
      </c>
      <c r="P20" s="271">
        <f t="shared" ca="1" si="273"/>
        <v>0</v>
      </c>
      <c r="Q20" s="272">
        <f ca="1">VLOOKUP($C$20,정리!$C$5:$AH$25,Q$5+1,0)</f>
        <v>0</v>
      </c>
      <c r="R20" s="272">
        <f ca="1">VLOOKUP($C$20,정리!$C$132:$AI$153,Q$5+1,0)</f>
        <v>0</v>
      </c>
      <c r="S20" s="272">
        <f ca="1">VLOOKUP($C$20,정리!$C$157:$AI$177,Q$5+1,0)</f>
        <v>0</v>
      </c>
      <c r="T20" s="271">
        <f t="shared" ca="1" si="274"/>
        <v>0</v>
      </c>
      <c r="U20" s="272">
        <f ca="1">VLOOKUP($C$20,정리!$C$5:$AH$25,U$5+1,0)</f>
        <v>0</v>
      </c>
      <c r="V20" s="272">
        <f ca="1">VLOOKUP($C$20,정리!$C$132:$AI$153,U$5+1,0)</f>
        <v>0</v>
      </c>
      <c r="W20" s="272">
        <f ca="1">VLOOKUP($C$20,정리!$C$157:$AI$177,U$5+1,0)</f>
        <v>0</v>
      </c>
      <c r="X20" s="271">
        <f t="shared" ca="1" si="275"/>
        <v>0</v>
      </c>
      <c r="Y20" s="272">
        <f ca="1">VLOOKUP($C$20,정리!$C$5:$AH$25,Y$5+1,0)</f>
        <v>0</v>
      </c>
      <c r="Z20" s="272">
        <f ca="1">VLOOKUP($C$20,정리!$C$132:$AI$153,Y$5+1,0)</f>
        <v>0</v>
      </c>
      <c r="AA20" s="272">
        <f ca="1">VLOOKUP($C$20,정리!$C$157:$AI$177,Y$5+1,0)</f>
        <v>0</v>
      </c>
      <c r="AB20" s="271">
        <f t="shared" ca="1" si="276"/>
        <v>0</v>
      </c>
      <c r="AC20" s="272">
        <f ca="1">VLOOKUP($C$20,정리!$C$5:$AH$25,AC$5+1,0)</f>
        <v>0</v>
      </c>
      <c r="AD20" s="272">
        <f ca="1">VLOOKUP($C$20,정리!$C$132:$AI$153,AC$5+1,0)</f>
        <v>0</v>
      </c>
      <c r="AE20" s="272">
        <f ca="1">VLOOKUP($C$20,정리!$C$157:$AI$177,AC$5+1,0)</f>
        <v>0</v>
      </c>
      <c r="AF20" s="271">
        <f t="shared" ca="1" si="277"/>
        <v>0</v>
      </c>
      <c r="AG20" s="272">
        <f ca="1">VLOOKUP($C$20,정리!$C$5:$AH$25,AG$5+1,0)</f>
        <v>0</v>
      </c>
      <c r="AH20" s="272">
        <f ca="1">VLOOKUP($C$20,정리!$C$132:$AI$153,AG$5+1,0)</f>
        <v>0</v>
      </c>
      <c r="AI20" s="272">
        <f ca="1">VLOOKUP($C$20,정리!$C$157:$AI$177,AG$5+1,0)</f>
        <v>0</v>
      </c>
      <c r="AJ20" s="271">
        <f t="shared" ca="1" si="278"/>
        <v>0</v>
      </c>
      <c r="AK20" s="272">
        <f ca="1">VLOOKUP($C$20,정리!$C$5:$AH$25,AK$5+1,0)</f>
        <v>0</v>
      </c>
      <c r="AL20" s="272">
        <f ca="1">VLOOKUP($C$20,정리!$C$132:$AI$153,AK$5+1,0)</f>
        <v>0</v>
      </c>
      <c r="AM20" s="272">
        <f ca="1">VLOOKUP($C$20,정리!$C$157:$AI$177,AK$5+1,0)</f>
        <v>0</v>
      </c>
      <c r="AN20" s="271">
        <f t="shared" ca="1" si="279"/>
        <v>0</v>
      </c>
      <c r="AO20" s="272">
        <f ca="1">VLOOKUP($C$20,정리!$C$5:$AH$25,AO$5+1,0)</f>
        <v>0</v>
      </c>
      <c r="AP20" s="272">
        <f ca="1">VLOOKUP($C$20,정리!$C$132:$AI$153,AO$5+1,0)</f>
        <v>0</v>
      </c>
      <c r="AQ20" s="272">
        <f ca="1">VLOOKUP($C$20,정리!$C$157:$AI$177,AO$5+1,0)</f>
        <v>0</v>
      </c>
      <c r="AR20" s="271">
        <f t="shared" ca="1" si="280"/>
        <v>0</v>
      </c>
      <c r="AS20" s="272">
        <f ca="1">VLOOKUP($C$20,정리!$C$5:$AH$25,AS$5+1,0)</f>
        <v>0</v>
      </c>
      <c r="AT20" s="272">
        <f ca="1">VLOOKUP($C$20,정리!$C$132:$AI$153,AS$5+1,0)</f>
        <v>0</v>
      </c>
      <c r="AU20" s="272">
        <f ca="1">VLOOKUP($C$20,정리!$C$157:$AI$177,AS$5+1,0)</f>
        <v>0</v>
      </c>
      <c r="AV20" s="271">
        <f t="shared" ca="1" si="281"/>
        <v>0</v>
      </c>
      <c r="AW20" s="272">
        <f ca="1">VLOOKUP($C$20,정리!$C$5:$AH$25,AW$5+1,0)</f>
        <v>0</v>
      </c>
      <c r="AX20" s="272">
        <f ca="1">VLOOKUP($C$20,정리!$C$132:$AI$153,AW$5+1,0)</f>
        <v>0</v>
      </c>
      <c r="AY20" s="272">
        <f ca="1">VLOOKUP($C$20,정리!$C$157:$AI$177,AW$5+1,0)</f>
        <v>0</v>
      </c>
      <c r="AZ20" s="271">
        <f t="shared" ca="1" si="282"/>
        <v>0</v>
      </c>
      <c r="BA20" s="272">
        <f ca="1">VLOOKUP($C$20,정리!$C$5:$AH$25,BA$5+1,0)</f>
        <v>0</v>
      </c>
      <c r="BB20" s="272">
        <f ca="1">VLOOKUP($C$20,정리!$C$132:$AI$153,BA$5+1,0)</f>
        <v>0</v>
      </c>
      <c r="BC20" s="272">
        <f ca="1">VLOOKUP($C$20,정리!$C$157:$AI$177,BA$5+1,0)</f>
        <v>0</v>
      </c>
      <c r="BD20" s="271">
        <f t="shared" ca="1" si="283"/>
        <v>0</v>
      </c>
      <c r="BE20" s="272">
        <f ca="1">VLOOKUP($C$20,정리!$C$5:$AH$25,BE$5+1,0)</f>
        <v>0</v>
      </c>
      <c r="BF20" s="272">
        <f ca="1">VLOOKUP($C$20,정리!$C$132:$AI$153,BE$5+1,0)</f>
        <v>0</v>
      </c>
      <c r="BG20" s="272">
        <f ca="1">VLOOKUP($C$20,정리!$C$157:$AI$177,BE$5+1,0)</f>
        <v>0</v>
      </c>
      <c r="BH20" s="271">
        <f t="shared" ca="1" si="284"/>
        <v>0</v>
      </c>
      <c r="BI20" s="272">
        <f ca="1">VLOOKUP($C$20,정리!$C$5:$AH$25,BI$5+1,0)</f>
        <v>0</v>
      </c>
      <c r="BJ20" s="272">
        <f ca="1">VLOOKUP($C$20,정리!$C$132:$AI$153,BI$5+1,0)</f>
        <v>0</v>
      </c>
      <c r="BK20" s="272">
        <f ca="1">VLOOKUP($C$20,정리!$C$157:$AI$177,BI$5+1,0)</f>
        <v>0</v>
      </c>
      <c r="BL20" s="271">
        <f t="shared" ca="1" si="285"/>
        <v>0</v>
      </c>
      <c r="BM20" s="272">
        <f ca="1">VLOOKUP($C$20,정리!$C$5:$AH$25,BM$5+1,0)</f>
        <v>0</v>
      </c>
      <c r="BN20" s="272">
        <f ca="1">VLOOKUP($C$20,정리!$C$132:$AI$153,BM$5+1,0)</f>
        <v>0</v>
      </c>
      <c r="BO20" s="272">
        <f ca="1">VLOOKUP($C$20,정리!$C$157:$AI$177,BM$5+1,0)</f>
        <v>0</v>
      </c>
      <c r="BP20" s="271">
        <f t="shared" ca="1" si="286"/>
        <v>0</v>
      </c>
      <c r="BQ20" s="272">
        <f ca="1">VLOOKUP($C$20,정리!$C$5:$AH$25,BQ$5+1,0)</f>
        <v>0</v>
      </c>
      <c r="BR20" s="272">
        <f ca="1">VLOOKUP($C$20,정리!$C$132:$AI$153,BQ$5+1,0)</f>
        <v>0</v>
      </c>
      <c r="BS20" s="272">
        <f ca="1">VLOOKUP($C$20,정리!$C$157:$AI$177,BQ$5+1,0)</f>
        <v>0</v>
      </c>
      <c r="BT20" s="271">
        <f t="shared" ca="1" si="287"/>
        <v>0</v>
      </c>
      <c r="BU20" s="272">
        <f ca="1">VLOOKUP($C$20,정리!$C$5:$AH$25,BU$5+1,0)</f>
        <v>0</v>
      </c>
      <c r="BV20" s="272">
        <f ca="1">VLOOKUP($C$20,정리!$C$132:$AI$153,BU$5+1,0)</f>
        <v>0</v>
      </c>
      <c r="BW20" s="272">
        <f ca="1">VLOOKUP($C$20,정리!$C$157:$AI$177,BU$5+1,0)</f>
        <v>0</v>
      </c>
      <c r="BX20" s="271">
        <f t="shared" ca="1" si="288"/>
        <v>0</v>
      </c>
      <c r="BY20" s="272">
        <f ca="1">VLOOKUP($C$20,정리!$C$5:$AH$25,BY$5+1,0)</f>
        <v>0</v>
      </c>
      <c r="BZ20" s="272">
        <f ca="1">VLOOKUP($C$20,정리!$C$132:$AI$153,BY$5+1,0)</f>
        <v>0</v>
      </c>
      <c r="CA20" s="272">
        <f ca="1">VLOOKUP($C$20,정리!$C$157:$AI$177,BY$5+1,0)</f>
        <v>0</v>
      </c>
      <c r="CB20" s="271">
        <f t="shared" ca="1" si="289"/>
        <v>0</v>
      </c>
      <c r="CC20" s="272">
        <f ca="1">VLOOKUP($C$20,정리!$C$5:$AH$25,CC$5+1,0)</f>
        <v>0</v>
      </c>
      <c r="CD20" s="272">
        <f ca="1">VLOOKUP($C$20,정리!$C$132:$AI$153,CC$5+1,0)</f>
        <v>0</v>
      </c>
      <c r="CE20" s="272">
        <f ca="1">VLOOKUP($C$20,정리!$C$157:$AI$177,CC$5+1,0)</f>
        <v>0</v>
      </c>
      <c r="CF20" s="271">
        <f t="shared" ca="1" si="290"/>
        <v>0</v>
      </c>
      <c r="CG20" s="272">
        <f ca="1">VLOOKUP($C$20,정리!$C$5:$AH$25,CG$5+1,0)</f>
        <v>0</v>
      </c>
      <c r="CH20" s="272">
        <f ca="1">VLOOKUP($C$20,정리!$C$132:$AI$153,CG$5+1,0)</f>
        <v>0</v>
      </c>
      <c r="CI20" s="272">
        <f ca="1">VLOOKUP($C$20,정리!$C$157:$AI$177,CG$5+1,0)</f>
        <v>0</v>
      </c>
      <c r="CJ20" s="271">
        <f t="shared" ca="1" si="291"/>
        <v>0</v>
      </c>
      <c r="CK20" s="272">
        <f ca="1">VLOOKUP($C$20,정리!$C$5:$AH$25,CK$5+1,0)</f>
        <v>0</v>
      </c>
      <c r="CL20" s="272">
        <f ca="1">VLOOKUP($C$20,정리!$C$132:$AI$153,CK$5+1,0)</f>
        <v>0</v>
      </c>
      <c r="CM20" s="272">
        <f ca="1">VLOOKUP($C$20,정리!$C$157:$AI$177,CK$5+1,0)</f>
        <v>0</v>
      </c>
      <c r="CN20" s="271">
        <f t="shared" ca="1" si="292"/>
        <v>0</v>
      </c>
      <c r="CO20" s="272">
        <f ca="1">VLOOKUP($C$20,정리!$C$5:$AH$25,CO$5+1,0)</f>
        <v>0</v>
      </c>
      <c r="CP20" s="272">
        <f ca="1">VLOOKUP($C$20,정리!$C$132:$AI$153,CO$5+1,0)</f>
        <v>0</v>
      </c>
      <c r="CQ20" s="272">
        <f ca="1">VLOOKUP($C$20,정리!$C$157:$AI$177,CO$5+1,0)</f>
        <v>0</v>
      </c>
      <c r="CR20" s="271">
        <f t="shared" ca="1" si="293"/>
        <v>0</v>
      </c>
      <c r="CS20" s="272">
        <f ca="1">VLOOKUP($C$20,정리!$C$5:$AH$25,CS$5+1,0)</f>
        <v>0</v>
      </c>
      <c r="CT20" s="272">
        <f ca="1">VLOOKUP($C$20,정리!$C$132:$AI$153,CS$5+1,0)</f>
        <v>0</v>
      </c>
      <c r="CU20" s="272">
        <f ca="1">VLOOKUP($C$20,정리!$C$157:$AI$177,CS$5+1,0)</f>
        <v>0</v>
      </c>
      <c r="CV20" s="271">
        <f t="shared" ca="1" si="294"/>
        <v>0</v>
      </c>
      <c r="CW20" s="272">
        <f ca="1">VLOOKUP($C$20,정리!$C$5:$AH$25,CW$5+1,0)</f>
        <v>0</v>
      </c>
      <c r="CX20" s="272">
        <f ca="1">VLOOKUP($C$20,정리!$C$132:$AI$153,CW$5+1,0)</f>
        <v>0</v>
      </c>
      <c r="CY20" s="272">
        <f ca="1">VLOOKUP($C$20,정리!$C$157:$AI$177,CW$5+1,0)</f>
        <v>0</v>
      </c>
      <c r="CZ20" s="271">
        <f t="shared" ca="1" si="295"/>
        <v>0</v>
      </c>
      <c r="DA20" s="272">
        <f ca="1">VLOOKUP($C$20,정리!$C$5:$AH$25,DA$5+1,0)</f>
        <v>0</v>
      </c>
      <c r="DB20" s="272">
        <f ca="1">VLOOKUP($C$20,정리!$C$132:$AI$153,DA$5+1,0)</f>
        <v>0</v>
      </c>
      <c r="DC20" s="272">
        <f ca="1">VLOOKUP($C$20,정리!$C$157:$AI$177,DA$5+1,0)</f>
        <v>0</v>
      </c>
      <c r="DD20" s="271">
        <f t="shared" ca="1" si="296"/>
        <v>0</v>
      </c>
      <c r="DE20" s="272">
        <f ca="1">VLOOKUP($C$20,정리!$C$5:$AH$25,DE$5+1,0)</f>
        <v>0</v>
      </c>
      <c r="DF20" s="272">
        <f ca="1">VLOOKUP($C$20,정리!$C$132:$AI$153,DE$5+1,0)</f>
        <v>0</v>
      </c>
      <c r="DG20" s="272">
        <f ca="1">VLOOKUP($C$20,정리!$C$157:$AI$177,DE$5+1,0)</f>
        <v>0</v>
      </c>
      <c r="DH20" s="271">
        <f t="shared" ca="1" si="297"/>
        <v>0</v>
      </c>
      <c r="DI20" s="272">
        <f ca="1">VLOOKUP($C$20,정리!$C$5:$AH$25,DI$5+1,0)</f>
        <v>0</v>
      </c>
      <c r="DJ20" s="272">
        <f ca="1">VLOOKUP($C$20,정리!$C$132:$AI$153,DI$5+1,0)</f>
        <v>0</v>
      </c>
      <c r="DK20" s="272">
        <f ca="1">VLOOKUP($C$20,정리!$C$157:$AI$177,DI$5+1,0)</f>
        <v>0</v>
      </c>
      <c r="DL20" s="271">
        <f t="shared" ca="1" si="298"/>
        <v>0</v>
      </c>
      <c r="DM20" s="272">
        <f ca="1">VLOOKUP($C$20,정리!$C$5:$AH$25,DM$5+1,0)</f>
        <v>0</v>
      </c>
      <c r="DN20" s="272">
        <f ca="1">VLOOKUP($C$20,정리!$C$132:$AI$153,DM$5+1,0)</f>
        <v>0</v>
      </c>
      <c r="DO20" s="272">
        <f ca="1">VLOOKUP($C$20,정리!$C$157:$AI$177,DM$5+1,0)</f>
        <v>0</v>
      </c>
      <c r="DP20" s="271">
        <f t="shared" ca="1" si="299"/>
        <v>0</v>
      </c>
      <c r="DQ20" s="272">
        <f ca="1">VLOOKUP($C$20,정리!$C$5:$AH$25,DQ$5+1,0)</f>
        <v>0</v>
      </c>
      <c r="DR20" s="272">
        <f ca="1">VLOOKUP($C$20,정리!$C$132:$AI$153,DQ$5+1,0)</f>
        <v>0</v>
      </c>
      <c r="DS20" s="272">
        <f ca="1">VLOOKUP($C$20,정리!$C$157:$AI$177,DQ$5+1,0)</f>
        <v>0</v>
      </c>
      <c r="DT20" s="271">
        <f t="shared" ca="1" si="300"/>
        <v>0</v>
      </c>
      <c r="DU20" s="272">
        <f ca="1">VLOOKUP($C$20,정리!$C$5:$AH$25,DU$5+1,0)</f>
        <v>0</v>
      </c>
      <c r="DV20" s="272">
        <f ca="1">VLOOKUP($C$20,정리!$C$132:$AI$153,DU$5+1,0)</f>
        <v>0</v>
      </c>
      <c r="DW20" s="272">
        <f ca="1">VLOOKUP($C$20,정리!$C$157:$AI$177,DU$5+1,0)</f>
        <v>0</v>
      </c>
      <c r="DX20" s="271">
        <f t="shared" ca="1" si="301"/>
        <v>0</v>
      </c>
      <c r="DY20" s="272">
        <f ca="1">VLOOKUP($C$20,정리!$C$5:$AH$25,DY$5+1,0)</f>
        <v>0</v>
      </c>
      <c r="DZ20" s="272">
        <f ca="1">VLOOKUP($C$20,정리!$C$132:$AI$153,DY$5+1,0)</f>
        <v>0</v>
      </c>
      <c r="EA20" s="272">
        <f ca="1">VLOOKUP($C$20,정리!$C$157:$AI$177,DY$5+1,0)</f>
        <v>0</v>
      </c>
      <c r="EB20" s="271">
        <f t="shared" ca="1" si="302"/>
        <v>0</v>
      </c>
    </row>
    <row r="21" spans="1:132" s="257" customFormat="1" ht="24.95" customHeight="1">
      <c r="A21" s="253"/>
      <c r="B21" s="563"/>
      <c r="C21" s="279" t="s">
        <v>41</v>
      </c>
      <c r="D21" s="273">
        <f>D18</f>
        <v>0</v>
      </c>
      <c r="E21" s="274">
        <f ca="1">정리!AI18</f>
        <v>38534557</v>
      </c>
      <c r="F21" s="288">
        <f ca="1">정리!AI194</f>
        <v>66798750</v>
      </c>
      <c r="G21" s="288">
        <f t="shared" ca="1" si="60"/>
        <v>-28264193</v>
      </c>
      <c r="H21" s="288">
        <f ca="1">D21+F21-E21</f>
        <v>28264193</v>
      </c>
      <c r="I21" s="275">
        <f ca="1">SUM(I18:I20)</f>
        <v>0</v>
      </c>
      <c r="J21" s="275">
        <f t="shared" ref="J21:M21" ca="1" si="303">SUM(J18:J20)</f>
        <v>0</v>
      </c>
      <c r="K21" s="275">
        <f t="shared" ca="1" si="303"/>
        <v>0</v>
      </c>
      <c r="L21" s="275">
        <f t="shared" ca="1" si="303"/>
        <v>0</v>
      </c>
      <c r="M21" s="275">
        <f t="shared" ca="1" si="303"/>
        <v>0</v>
      </c>
      <c r="N21" s="275">
        <f t="shared" ref="N21" ca="1" si="304">SUM(N18:N20)</f>
        <v>16213620</v>
      </c>
      <c r="O21" s="275">
        <f t="shared" ref="O21" ca="1" si="305">SUM(O18:O20)</f>
        <v>0</v>
      </c>
      <c r="P21" s="275">
        <f t="shared" ref="P21:Q21" ca="1" si="306">SUM(P18:P20)</f>
        <v>-16213620</v>
      </c>
      <c r="Q21" s="275">
        <f t="shared" ca="1" si="306"/>
        <v>0</v>
      </c>
      <c r="R21" s="275">
        <f t="shared" ref="R21" ca="1" si="307">SUM(R18:R20)</f>
        <v>0</v>
      </c>
      <c r="S21" s="275">
        <f t="shared" ref="S21" ca="1" si="308">SUM(S18:S20)</f>
        <v>0</v>
      </c>
      <c r="T21" s="275">
        <f t="shared" ref="T21:U21" ca="1" si="309">SUM(T18:T20)</f>
        <v>0</v>
      </c>
      <c r="U21" s="275">
        <f t="shared" ca="1" si="309"/>
        <v>0</v>
      </c>
      <c r="V21" s="275">
        <f t="shared" ref="V21" ca="1" si="310">SUM(V18:V20)</f>
        <v>27765540</v>
      </c>
      <c r="W21" s="275">
        <f t="shared" ref="W21" ca="1" si="311">SUM(W18:W20)</f>
        <v>0</v>
      </c>
      <c r="X21" s="275">
        <f t="shared" ref="X21:Y21" ca="1" si="312">SUM(X18:X20)</f>
        <v>-27765540</v>
      </c>
      <c r="Y21" s="275">
        <f t="shared" ca="1" si="312"/>
        <v>0</v>
      </c>
      <c r="Z21" s="275">
        <f t="shared" ref="Z21" ca="1" si="313">SUM(Z18:Z20)</f>
        <v>0</v>
      </c>
      <c r="AA21" s="275">
        <f t="shared" ref="AA21" ca="1" si="314">SUM(AA18:AA20)</f>
        <v>0</v>
      </c>
      <c r="AB21" s="275">
        <f t="shared" ref="AB21:AC21" ca="1" si="315">SUM(AB18:AB20)</f>
        <v>0</v>
      </c>
      <c r="AC21" s="275">
        <f t="shared" ca="1" si="315"/>
        <v>0</v>
      </c>
      <c r="AD21" s="275">
        <f t="shared" ref="AD21" ca="1" si="316">SUM(AD18:AD20)</f>
        <v>0</v>
      </c>
      <c r="AE21" s="275">
        <f t="shared" ref="AE21" ca="1" si="317">SUM(AE18:AE20)</f>
        <v>0</v>
      </c>
      <c r="AF21" s="275">
        <f t="shared" ref="AF21:AG21" ca="1" si="318">SUM(AF18:AF20)</f>
        <v>0</v>
      </c>
      <c r="AG21" s="275">
        <f t="shared" ca="1" si="318"/>
        <v>0</v>
      </c>
      <c r="AH21" s="275">
        <f t="shared" ref="AH21" ca="1" si="319">SUM(AH18:AH20)</f>
        <v>0</v>
      </c>
      <c r="AI21" s="275">
        <f t="shared" ref="AI21" ca="1" si="320">SUM(AI18:AI20)</f>
        <v>0</v>
      </c>
      <c r="AJ21" s="275">
        <f t="shared" ref="AJ21:AK21" ca="1" si="321">SUM(AJ18:AJ20)</f>
        <v>0</v>
      </c>
      <c r="AK21" s="275">
        <f t="shared" ca="1" si="321"/>
        <v>21474350</v>
      </c>
      <c r="AL21" s="275">
        <f t="shared" ref="AL21" ca="1" si="322">SUM(AL18:AL20)</f>
        <v>0</v>
      </c>
      <c r="AM21" s="275">
        <f t="shared" ref="AM21" ca="1" si="323">SUM(AM18:AM20)</f>
        <v>0</v>
      </c>
      <c r="AN21" s="275">
        <f t="shared" ref="AN21:AO21" ca="1" si="324">SUM(AN18:AN20)</f>
        <v>21474350</v>
      </c>
      <c r="AO21" s="275">
        <f t="shared" ca="1" si="324"/>
        <v>0</v>
      </c>
      <c r="AP21" s="275">
        <f t="shared" ref="AP21" ca="1" si="325">SUM(AP18:AP20)</f>
        <v>0</v>
      </c>
      <c r="AQ21" s="275">
        <f t="shared" ref="AQ21" ca="1" si="326">SUM(AQ18:AQ20)</f>
        <v>0</v>
      </c>
      <c r="AR21" s="275">
        <f t="shared" ref="AR21:AS21" ca="1" si="327">SUM(AR18:AR20)</f>
        <v>0</v>
      </c>
      <c r="AS21" s="275">
        <f t="shared" ca="1" si="327"/>
        <v>0</v>
      </c>
      <c r="AT21" s="275">
        <f t="shared" ref="AT21" ca="1" si="328">SUM(AT18:AT20)</f>
        <v>0</v>
      </c>
      <c r="AU21" s="275">
        <f t="shared" ref="AU21" ca="1" si="329">SUM(AU18:AU20)</f>
        <v>0</v>
      </c>
      <c r="AV21" s="275">
        <f t="shared" ref="AV21:AW21" ca="1" si="330">SUM(AV18:AV20)</f>
        <v>0</v>
      </c>
      <c r="AW21" s="275">
        <f t="shared" ca="1" si="330"/>
        <v>0</v>
      </c>
      <c r="AX21" s="275">
        <f t="shared" ref="AX21" ca="1" si="331">SUM(AX18:AX20)</f>
        <v>0</v>
      </c>
      <c r="AY21" s="275">
        <f t="shared" ref="AY21" ca="1" si="332">SUM(AY18:AY20)</f>
        <v>0</v>
      </c>
      <c r="AZ21" s="275">
        <f t="shared" ref="AZ21:BA21" ca="1" si="333">SUM(AZ18:AZ20)</f>
        <v>0</v>
      </c>
      <c r="BA21" s="275">
        <f t="shared" ca="1" si="333"/>
        <v>0</v>
      </c>
      <c r="BB21" s="275">
        <f t="shared" ref="BB21" ca="1" si="334">SUM(BB18:BB20)</f>
        <v>0</v>
      </c>
      <c r="BC21" s="275">
        <f t="shared" ref="BC21" ca="1" si="335">SUM(BC18:BC20)</f>
        <v>0</v>
      </c>
      <c r="BD21" s="275">
        <f t="shared" ref="BD21:BE21" ca="1" si="336">SUM(BD18:BD20)</f>
        <v>0</v>
      </c>
      <c r="BE21" s="275">
        <f t="shared" ca="1" si="336"/>
        <v>0</v>
      </c>
      <c r="BF21" s="275">
        <f t="shared" ref="BF21" ca="1" si="337">SUM(BF18:BF20)</f>
        <v>0</v>
      </c>
      <c r="BG21" s="275">
        <f t="shared" ref="BG21" ca="1" si="338">SUM(BG18:BG20)</f>
        <v>0</v>
      </c>
      <c r="BH21" s="275">
        <f t="shared" ref="BH21:BI21" ca="1" si="339">SUM(BH18:BH20)</f>
        <v>0</v>
      </c>
      <c r="BI21" s="275">
        <f t="shared" ca="1" si="339"/>
        <v>0</v>
      </c>
      <c r="BJ21" s="275">
        <f t="shared" ref="BJ21" ca="1" si="340">SUM(BJ18:BJ20)</f>
        <v>0</v>
      </c>
      <c r="BK21" s="275">
        <f t="shared" ref="BK21" ca="1" si="341">SUM(BK18:BK20)</f>
        <v>0</v>
      </c>
      <c r="BL21" s="275">
        <f t="shared" ref="BL21:BM21" ca="1" si="342">SUM(BL18:BL20)</f>
        <v>0</v>
      </c>
      <c r="BM21" s="275">
        <f t="shared" ca="1" si="342"/>
        <v>17060207</v>
      </c>
      <c r="BN21" s="275">
        <f t="shared" ref="BN21" ca="1" si="343">SUM(BN18:BN20)</f>
        <v>0</v>
      </c>
      <c r="BO21" s="275">
        <f t="shared" ref="BO21" ca="1" si="344">SUM(BO18:BO20)</f>
        <v>0</v>
      </c>
      <c r="BP21" s="275">
        <f t="shared" ref="BP21:BQ21" ca="1" si="345">SUM(BP18:BP20)</f>
        <v>17060207</v>
      </c>
      <c r="BQ21" s="275">
        <f t="shared" ca="1" si="345"/>
        <v>0</v>
      </c>
      <c r="BR21" s="275">
        <f t="shared" ref="BR21" ca="1" si="346">SUM(BR18:BR20)</f>
        <v>10653690</v>
      </c>
      <c r="BS21" s="275">
        <f t="shared" ref="BS21" ca="1" si="347">SUM(BS18:BS20)</f>
        <v>0</v>
      </c>
      <c r="BT21" s="275">
        <f t="shared" ref="BT21:BU21" ca="1" si="348">SUM(BT18:BT20)</f>
        <v>-10653690</v>
      </c>
      <c r="BU21" s="275">
        <f t="shared" ca="1" si="348"/>
        <v>0</v>
      </c>
      <c r="BV21" s="275">
        <f t="shared" ref="BV21" ca="1" si="349">SUM(BV18:BV20)</f>
        <v>12165900</v>
      </c>
      <c r="BW21" s="275">
        <f t="shared" ref="BW21" ca="1" si="350">SUM(BW18:BW20)</f>
        <v>0</v>
      </c>
      <c r="BX21" s="275">
        <f t="shared" ref="BX21:BY21" ca="1" si="351">SUM(BX18:BX20)</f>
        <v>-12165900</v>
      </c>
      <c r="BY21" s="275">
        <f t="shared" ca="1" si="351"/>
        <v>0</v>
      </c>
      <c r="BZ21" s="275">
        <f t="shared" ref="BZ21" ca="1" si="352">SUM(BZ18:BZ20)</f>
        <v>0</v>
      </c>
      <c r="CA21" s="275">
        <f t="shared" ref="CA21" ca="1" si="353">SUM(CA18:CA20)</f>
        <v>0</v>
      </c>
      <c r="CB21" s="275">
        <f t="shared" ref="CB21:CC21" ca="1" si="354">SUM(CB18:CB20)</f>
        <v>0</v>
      </c>
      <c r="CC21" s="275">
        <f t="shared" ca="1" si="354"/>
        <v>0</v>
      </c>
      <c r="CD21" s="275">
        <f t="shared" ref="CD21" ca="1" si="355">SUM(CD18:CD20)</f>
        <v>0</v>
      </c>
      <c r="CE21" s="275">
        <f t="shared" ref="CE21" ca="1" si="356">SUM(CE18:CE20)</f>
        <v>0</v>
      </c>
      <c r="CF21" s="275">
        <f t="shared" ref="CF21:CG21" ca="1" si="357">SUM(CF18:CF20)</f>
        <v>0</v>
      </c>
      <c r="CG21" s="275">
        <f t="shared" ca="1" si="357"/>
        <v>0</v>
      </c>
      <c r="CH21" s="275">
        <f t="shared" ref="CH21" ca="1" si="358">SUM(CH18:CH20)</f>
        <v>0</v>
      </c>
      <c r="CI21" s="275">
        <f t="shared" ref="CI21" ca="1" si="359">SUM(CI18:CI20)</f>
        <v>0</v>
      </c>
      <c r="CJ21" s="275">
        <f t="shared" ref="CJ21:CK21" ca="1" si="360">SUM(CJ18:CJ20)</f>
        <v>0</v>
      </c>
      <c r="CK21" s="275">
        <f t="shared" ca="1" si="360"/>
        <v>0</v>
      </c>
      <c r="CL21" s="275">
        <f t="shared" ref="CL21" ca="1" si="361">SUM(CL18:CL20)</f>
        <v>0</v>
      </c>
      <c r="CM21" s="275">
        <f t="shared" ref="CM21" ca="1" si="362">SUM(CM18:CM20)</f>
        <v>0</v>
      </c>
      <c r="CN21" s="275">
        <f t="shared" ref="CN21:CO21" ca="1" si="363">SUM(CN18:CN20)</f>
        <v>0</v>
      </c>
      <c r="CO21" s="275">
        <f t="shared" ca="1" si="363"/>
        <v>0</v>
      </c>
      <c r="CP21" s="275">
        <f t="shared" ref="CP21" ca="1" si="364">SUM(CP18:CP20)</f>
        <v>0</v>
      </c>
      <c r="CQ21" s="275">
        <f t="shared" ref="CQ21" ca="1" si="365">SUM(CQ18:CQ20)</f>
        <v>0</v>
      </c>
      <c r="CR21" s="275">
        <f t="shared" ref="CR21:CS21" ca="1" si="366">SUM(CR18:CR20)</f>
        <v>0</v>
      </c>
      <c r="CS21" s="275">
        <f t="shared" ca="1" si="366"/>
        <v>0</v>
      </c>
      <c r="CT21" s="275">
        <f t="shared" ref="CT21" ca="1" si="367">SUM(CT18:CT20)</f>
        <v>0</v>
      </c>
      <c r="CU21" s="275">
        <f t="shared" ref="CU21" ca="1" si="368">SUM(CU18:CU20)</f>
        <v>0</v>
      </c>
      <c r="CV21" s="275">
        <f t="shared" ref="CV21:CW21" ca="1" si="369">SUM(CV18:CV20)</f>
        <v>0</v>
      </c>
      <c r="CW21" s="275">
        <f t="shared" ca="1" si="369"/>
        <v>0</v>
      </c>
      <c r="CX21" s="275">
        <f t="shared" ref="CX21" ca="1" si="370">SUM(CX18:CX20)</f>
        <v>0</v>
      </c>
      <c r="CY21" s="275">
        <f t="shared" ref="CY21" ca="1" si="371">SUM(CY18:CY20)</f>
        <v>0</v>
      </c>
      <c r="CZ21" s="275">
        <f t="shared" ref="CZ21:DA21" ca="1" si="372">SUM(CZ18:CZ20)</f>
        <v>0</v>
      </c>
      <c r="DA21" s="275">
        <f t="shared" ca="1" si="372"/>
        <v>0</v>
      </c>
      <c r="DB21" s="275">
        <f t="shared" ref="DB21" ca="1" si="373">SUM(DB18:DB20)</f>
        <v>0</v>
      </c>
      <c r="DC21" s="275">
        <f t="shared" ref="DC21" ca="1" si="374">SUM(DC18:DC20)</f>
        <v>0</v>
      </c>
      <c r="DD21" s="275">
        <f t="shared" ref="DD21:DE21" ca="1" si="375">SUM(DD18:DD20)</f>
        <v>0</v>
      </c>
      <c r="DE21" s="275">
        <f t="shared" ca="1" si="375"/>
        <v>0</v>
      </c>
      <c r="DF21" s="275">
        <f t="shared" ref="DF21" ca="1" si="376">SUM(DF18:DF20)</f>
        <v>0</v>
      </c>
      <c r="DG21" s="275">
        <f t="shared" ref="DG21" ca="1" si="377">SUM(DG18:DG20)</f>
        <v>0</v>
      </c>
      <c r="DH21" s="275">
        <f t="shared" ref="DH21:DI21" ca="1" si="378">SUM(DH18:DH20)</f>
        <v>0</v>
      </c>
      <c r="DI21" s="275">
        <f t="shared" ca="1" si="378"/>
        <v>0</v>
      </c>
      <c r="DJ21" s="275">
        <f t="shared" ref="DJ21" ca="1" si="379">SUM(DJ18:DJ20)</f>
        <v>0</v>
      </c>
      <c r="DK21" s="275">
        <f t="shared" ref="DK21" ca="1" si="380">SUM(DK18:DK20)</f>
        <v>0</v>
      </c>
      <c r="DL21" s="275">
        <f t="shared" ref="DL21:DM21" ca="1" si="381">SUM(DL18:DL20)</f>
        <v>0</v>
      </c>
      <c r="DM21" s="275">
        <f t="shared" ca="1" si="381"/>
        <v>0</v>
      </c>
      <c r="DN21" s="275">
        <f t="shared" ref="DN21" ca="1" si="382">SUM(DN18:DN20)</f>
        <v>0</v>
      </c>
      <c r="DO21" s="275">
        <f t="shared" ref="DO21" ca="1" si="383">SUM(DO18:DO20)</f>
        <v>0</v>
      </c>
      <c r="DP21" s="275">
        <f t="shared" ref="DP21:DQ21" ca="1" si="384">SUM(DP18:DP20)</f>
        <v>0</v>
      </c>
      <c r="DQ21" s="275">
        <f t="shared" ca="1" si="384"/>
        <v>0</v>
      </c>
      <c r="DR21" s="275">
        <f t="shared" ref="DR21" ca="1" si="385">SUM(DR18:DR20)</f>
        <v>0</v>
      </c>
      <c r="DS21" s="275">
        <f t="shared" ref="DS21" ca="1" si="386">SUM(DS18:DS20)</f>
        <v>0</v>
      </c>
      <c r="DT21" s="275">
        <f t="shared" ref="DT21:DU21" ca="1" si="387">SUM(DT18:DT20)</f>
        <v>0</v>
      </c>
      <c r="DU21" s="275">
        <f t="shared" ca="1" si="387"/>
        <v>0</v>
      </c>
      <c r="DV21" s="275">
        <f t="shared" ref="DV21" ca="1" si="388">SUM(DV18:DV20)</f>
        <v>0</v>
      </c>
      <c r="DW21" s="275">
        <f t="shared" ref="DW21" ca="1" si="389">SUM(DW18:DW20)</f>
        <v>0</v>
      </c>
      <c r="DX21" s="275">
        <f t="shared" ref="DX21:DY21" ca="1" si="390">SUM(DX18:DX20)</f>
        <v>0</v>
      </c>
      <c r="DY21" s="275">
        <f t="shared" ca="1" si="390"/>
        <v>0</v>
      </c>
      <c r="DZ21" s="275">
        <f t="shared" ref="DZ21" ca="1" si="391">SUM(DZ18:DZ20)</f>
        <v>0</v>
      </c>
      <c r="EA21" s="275">
        <f t="shared" ref="EA21" ca="1" si="392">SUM(EA18:EA20)</f>
        <v>0</v>
      </c>
      <c r="EB21" s="275">
        <f t="shared" ref="EB21" ca="1" si="393">SUM(EB18:EB20)</f>
        <v>0</v>
      </c>
    </row>
    <row r="22" spans="1:132" ht="24.95" customHeight="1">
      <c r="B22" s="564" t="s">
        <v>6</v>
      </c>
      <c r="C22" s="269" t="s">
        <v>422</v>
      </c>
      <c r="D22" s="565">
        <v>30925974</v>
      </c>
      <c r="E22" s="271">
        <f ca="1">정리!AI19</f>
        <v>102761755</v>
      </c>
      <c r="F22" s="287">
        <f ca="1">정리!AI195</f>
        <v>77649086</v>
      </c>
      <c r="G22" s="287">
        <f t="shared" ca="1" si="60"/>
        <v>25112669</v>
      </c>
      <c r="H22" s="287">
        <f ca="1">H24</f>
        <v>5813305</v>
      </c>
      <c r="I22" s="272">
        <f ca="1">VLOOKUP($C$22,정리!$C$5:$AH$25,I$5+1,0)</f>
        <v>6577220</v>
      </c>
      <c r="J22" s="272">
        <f ca="1">VLOOKUP($C$22,정리!$C$132:$AI$153,I$5+1,0)</f>
        <v>37861492</v>
      </c>
      <c r="K22" s="272">
        <f ca="1">VLOOKUP($C$22,정리!$C$157:$AI$177,I$5+1,0)</f>
        <v>0</v>
      </c>
      <c r="L22" s="271">
        <f t="shared" ca="1" si="29"/>
        <v>-31284272</v>
      </c>
      <c r="M22" s="272">
        <f ca="1">VLOOKUP($C$22,정리!$C$5:$AH$25,M$5+1,0)</f>
        <v>9498230</v>
      </c>
      <c r="N22" s="272">
        <f ca="1">VLOOKUP($C$22,정리!$C$132:$AI$153,M$5+1,0)</f>
        <v>0</v>
      </c>
      <c r="O22" s="272">
        <f ca="1">VLOOKUP($C$22,정리!$C$157:$AI$177,M$5+1,0)</f>
        <v>1367400</v>
      </c>
      <c r="P22" s="271">
        <f t="shared" ref="P22" ca="1" si="394">M22-N22-O22</f>
        <v>8130830</v>
      </c>
      <c r="Q22" s="272">
        <f ca="1">VLOOKUP($C$22,정리!$C$5:$AH$25,Q$5+1,0)</f>
        <v>4967240</v>
      </c>
      <c r="R22" s="272">
        <f ca="1">VLOOKUP($C$22,정리!$C$132:$AI$153,Q$5+1,0)</f>
        <v>0</v>
      </c>
      <c r="S22" s="272">
        <f ca="1">VLOOKUP($C$22,정리!$C$157:$AI$177,Q$5+1,0)</f>
        <v>480800</v>
      </c>
      <c r="T22" s="271">
        <f t="shared" ref="T22" ca="1" si="395">Q22-R22-S22</f>
        <v>4486440</v>
      </c>
      <c r="U22" s="272">
        <f ca="1">VLOOKUP($C$22,정리!$C$5:$AH$25,U$5+1,0)</f>
        <v>5861510</v>
      </c>
      <c r="V22" s="272">
        <f ca="1">VLOOKUP($C$22,정리!$C$132:$AI$153,U$5+1,0)</f>
        <v>0</v>
      </c>
      <c r="W22" s="272">
        <f ca="1">VLOOKUP($C$22,정리!$C$157:$AI$177,U$5+1,0)</f>
        <v>0</v>
      </c>
      <c r="X22" s="271">
        <f t="shared" ref="X22" ca="1" si="396">U22-V22-W22</f>
        <v>5861510</v>
      </c>
      <c r="Y22" s="272">
        <f ca="1">VLOOKUP($C$22,정리!$C$5:$AH$25,Y$5+1,0)</f>
        <v>8995540</v>
      </c>
      <c r="Z22" s="272">
        <f ca="1">VLOOKUP($C$22,정리!$C$132:$AI$153,Y$5+1,0)</f>
        <v>0</v>
      </c>
      <c r="AA22" s="272">
        <f ca="1">VLOOKUP($C$22,정리!$C$157:$AI$177,Y$5+1,0)</f>
        <v>786045</v>
      </c>
      <c r="AB22" s="271">
        <f t="shared" ref="AB22" ca="1" si="397">Y22-Z22-AA22</f>
        <v>8209495</v>
      </c>
      <c r="AC22" s="272">
        <f ca="1">VLOOKUP($C$22,정리!$C$5:$AH$25,AC$5+1,0)</f>
        <v>0</v>
      </c>
      <c r="AD22" s="272">
        <f ca="1">VLOOKUP($C$22,정리!$C$132:$AI$153,AC$5+1,0)</f>
        <v>0</v>
      </c>
      <c r="AE22" s="272">
        <f ca="1">VLOOKUP($C$22,정리!$C$157:$AI$177,AC$5+1,0)</f>
        <v>455800</v>
      </c>
      <c r="AF22" s="271">
        <f t="shared" ref="AF22" ca="1" si="398">AC22-AD22-AE22</f>
        <v>-455800</v>
      </c>
      <c r="AG22" s="272">
        <f ca="1">VLOOKUP($C$22,정리!$C$5:$AH$25,AG$5+1,0)</f>
        <v>0</v>
      </c>
      <c r="AH22" s="272">
        <f ca="1">VLOOKUP($C$22,정리!$C$132:$AI$153,AG$5+1,0)</f>
        <v>0</v>
      </c>
      <c r="AI22" s="272">
        <f ca="1">VLOOKUP($C$22,정리!$C$157:$AI$177,AG$5+1,0)</f>
        <v>0</v>
      </c>
      <c r="AJ22" s="271">
        <f t="shared" ref="AJ22" ca="1" si="399">AG22-AH22-AI22</f>
        <v>0</v>
      </c>
      <c r="AK22" s="272">
        <f ca="1">VLOOKUP($C$22,정리!$C$5:$AH$25,AK$5+1,0)</f>
        <v>6687180</v>
      </c>
      <c r="AL22" s="272">
        <f ca="1">VLOOKUP($C$22,정리!$C$132:$AI$153,AK$5+1,0)</f>
        <v>0</v>
      </c>
      <c r="AM22" s="272">
        <f ca="1">VLOOKUP($C$22,정리!$C$157:$AI$177,AK$5+1,0)</f>
        <v>10996462</v>
      </c>
      <c r="AN22" s="271">
        <f t="shared" ref="AN22" ca="1" si="400">AK22-AL22-AM22</f>
        <v>-4309282</v>
      </c>
      <c r="AO22" s="272">
        <f ca="1">VLOOKUP($C$22,정리!$C$5:$AH$25,AO$5+1,0)</f>
        <v>6260100</v>
      </c>
      <c r="AP22" s="272">
        <f ca="1">VLOOKUP($C$22,정리!$C$132:$AI$153,AO$5+1,0)</f>
        <v>0</v>
      </c>
      <c r="AQ22" s="272">
        <f ca="1">VLOOKUP($C$22,정리!$C$157:$AI$177,AO$5+1,0)</f>
        <v>0</v>
      </c>
      <c r="AR22" s="271">
        <f t="shared" ref="AR22" ca="1" si="401">AO22-AP22-AQ22</f>
        <v>6260100</v>
      </c>
      <c r="AS22" s="272">
        <f ca="1">VLOOKUP($C$22,정리!$C$5:$AH$25,AS$5+1,0)</f>
        <v>4867025</v>
      </c>
      <c r="AT22" s="272">
        <f ca="1">VLOOKUP($C$22,정리!$C$132:$AI$153,AS$5+1,0)</f>
        <v>0</v>
      </c>
      <c r="AU22" s="272">
        <f ca="1">VLOOKUP($C$22,정리!$C$157:$AI$177,AS$5+1,0)</f>
        <v>767600</v>
      </c>
      <c r="AV22" s="271">
        <f t="shared" ref="AV22" ca="1" si="402">AS22-AT22-AU22</f>
        <v>4099425</v>
      </c>
      <c r="AW22" s="272">
        <f ca="1">VLOOKUP($C$22,정리!$C$5:$AH$25,AW$5+1,0)</f>
        <v>6529700</v>
      </c>
      <c r="AX22" s="272">
        <f ca="1">VLOOKUP($C$22,정리!$C$132:$AI$153,AW$5+1,0)</f>
        <v>0</v>
      </c>
      <c r="AY22" s="272">
        <f ca="1">VLOOKUP($C$22,정리!$C$157:$AI$177,AW$5+1,0)</f>
        <v>1223400</v>
      </c>
      <c r="AZ22" s="271">
        <f t="shared" ref="AZ22" ca="1" si="403">AW22-AX22-AY22</f>
        <v>5306300</v>
      </c>
      <c r="BA22" s="272">
        <f ca="1">VLOOKUP($C$22,정리!$C$5:$AH$25,BA$5+1,0)</f>
        <v>11578705</v>
      </c>
      <c r="BB22" s="272">
        <f ca="1">VLOOKUP($C$22,정리!$C$132:$AI$153,BA$5+1,0)</f>
        <v>0</v>
      </c>
      <c r="BC22" s="272">
        <f ca="1">VLOOKUP($C$22,정리!$C$157:$AI$177,BA$5+1,0)</f>
        <v>86400</v>
      </c>
      <c r="BD22" s="271">
        <f t="shared" ref="BD22" ca="1" si="404">BA22-BB22-BC22</f>
        <v>11492305</v>
      </c>
      <c r="BE22" s="272">
        <f ca="1">VLOOKUP($C$22,정리!$C$5:$AH$25,BE$5+1,0)</f>
        <v>0</v>
      </c>
      <c r="BF22" s="272">
        <f ca="1">VLOOKUP($C$22,정리!$C$132:$AI$153,BE$5+1,0)</f>
        <v>0</v>
      </c>
      <c r="BG22" s="272">
        <f ca="1">VLOOKUP($C$22,정리!$C$157:$AI$177,BE$5+1,0)</f>
        <v>0</v>
      </c>
      <c r="BH22" s="271">
        <f t="shared" ref="BH22" ca="1" si="405">BE22-BF22-BG22</f>
        <v>0</v>
      </c>
      <c r="BI22" s="272">
        <f ca="1">VLOOKUP($C$22,정리!$C$5:$AH$25,BI$5+1,0)</f>
        <v>0</v>
      </c>
      <c r="BJ22" s="272">
        <f ca="1">VLOOKUP($C$22,정리!$C$132:$AI$153,BI$5+1,0)</f>
        <v>0</v>
      </c>
      <c r="BK22" s="272">
        <f ca="1">VLOOKUP($C$22,정리!$C$157:$AI$177,BI$5+1,0)</f>
        <v>0</v>
      </c>
      <c r="BL22" s="271">
        <f t="shared" ref="BL22" ca="1" si="406">BI22-BJ22-BK22</f>
        <v>0</v>
      </c>
      <c r="BM22" s="272">
        <f ca="1">VLOOKUP($C$22,정리!$C$5:$AH$25,BM$5+1,0)</f>
        <v>6695705</v>
      </c>
      <c r="BN22" s="272">
        <f ca="1">VLOOKUP($C$22,정리!$C$132:$AI$153,BM$5+1,0)</f>
        <v>14898142</v>
      </c>
      <c r="BO22" s="272">
        <f ca="1">VLOOKUP($C$22,정리!$C$157:$AI$177,BM$5+1,0)</f>
        <v>1367400</v>
      </c>
      <c r="BP22" s="271">
        <f t="shared" ref="BP22" ca="1" si="407">BM22-BN22-BO22</f>
        <v>-9569837</v>
      </c>
      <c r="BQ22" s="272">
        <f ca="1">VLOOKUP($C$22,정리!$C$5:$AH$25,BQ$5+1,0)</f>
        <v>7075260</v>
      </c>
      <c r="BR22" s="272">
        <f ca="1">VLOOKUP($C$22,정리!$C$132:$AI$153,BQ$5+1,0)</f>
        <v>0</v>
      </c>
      <c r="BS22" s="272">
        <f ca="1">VLOOKUP($C$22,정리!$C$157:$AI$177,BQ$5+1,0)</f>
        <v>0</v>
      </c>
      <c r="BT22" s="271">
        <f t="shared" ref="BT22" ca="1" si="408">BQ22-BR22-BS22</f>
        <v>7075260</v>
      </c>
      <c r="BU22" s="272">
        <f ca="1">VLOOKUP($C$22,정리!$C$5:$AH$25,BU$5+1,0)</f>
        <v>10721045</v>
      </c>
      <c r="BV22" s="272">
        <f ca="1">VLOOKUP($C$22,정리!$C$132:$AI$153,BU$5+1,0)</f>
        <v>0</v>
      </c>
      <c r="BW22" s="272">
        <f ca="1">VLOOKUP($C$22,정리!$C$157:$AI$177,BU$5+1,0)</f>
        <v>3699520</v>
      </c>
      <c r="BX22" s="271">
        <f t="shared" ref="BX22" ca="1" si="409">BU22-BV22-BW22</f>
        <v>7021525</v>
      </c>
      <c r="BY22" s="272">
        <f ca="1">VLOOKUP($C$22,정리!$C$5:$AH$25,BY$5+1,0)</f>
        <v>6447295</v>
      </c>
      <c r="BZ22" s="272">
        <f ca="1">VLOOKUP($C$22,정리!$C$132:$AI$153,BY$5+1,0)</f>
        <v>0</v>
      </c>
      <c r="CA22" s="272">
        <f ca="1">VLOOKUP($C$22,정리!$C$157:$AI$177,BY$5+1,0)</f>
        <v>3658625</v>
      </c>
      <c r="CB22" s="271">
        <f t="shared" ref="CB22" ca="1" si="410">BY22-BZ22-CA22</f>
        <v>2788670</v>
      </c>
      <c r="CC22" s="272">
        <f ca="1">VLOOKUP($C$22,정리!$C$5:$AH$25,CC$5+1,0)</f>
        <v>0</v>
      </c>
      <c r="CD22" s="272">
        <f ca="1">VLOOKUP($C$22,정리!$C$132:$AI$153,CC$5+1,0)</f>
        <v>0</v>
      </c>
      <c r="CE22" s="272">
        <f ca="1">VLOOKUP($C$22,정리!$C$157:$AI$177,CC$5+1,0)</f>
        <v>0</v>
      </c>
      <c r="CF22" s="271">
        <f t="shared" ref="CF22" ca="1" si="411">CC22-CD22-CE22</f>
        <v>0</v>
      </c>
      <c r="CG22" s="272">
        <f ca="1">VLOOKUP($C$22,정리!$C$5:$AH$25,CG$5+1,0)</f>
        <v>0</v>
      </c>
      <c r="CH22" s="272">
        <f ca="1">VLOOKUP($C$22,정리!$C$132:$AI$153,CG$5+1,0)</f>
        <v>0</v>
      </c>
      <c r="CI22" s="272">
        <f ca="1">VLOOKUP($C$22,정리!$C$157:$AI$177,CG$5+1,0)</f>
        <v>0</v>
      </c>
      <c r="CJ22" s="271">
        <f t="shared" ref="CJ22" ca="1" si="412">CG22-CH22-CI22</f>
        <v>0</v>
      </c>
      <c r="CK22" s="272">
        <f ca="1">VLOOKUP($C$22,정리!$C$5:$AH$25,CK$5+1,0)</f>
        <v>0</v>
      </c>
      <c r="CL22" s="272">
        <f ca="1">VLOOKUP($C$22,정리!$C$132:$AI$153,CK$5+1,0)</f>
        <v>0</v>
      </c>
      <c r="CM22" s="272">
        <f ca="1">VLOOKUP($C$22,정리!$C$157:$AI$177,CK$5+1,0)</f>
        <v>0</v>
      </c>
      <c r="CN22" s="271">
        <f t="shared" ref="CN22" ca="1" si="413">CK22-CL22-CM22</f>
        <v>0</v>
      </c>
      <c r="CO22" s="272">
        <f ca="1">VLOOKUP($C$22,정리!$C$5:$AH$25,CO$5+1,0)</f>
        <v>0</v>
      </c>
      <c r="CP22" s="272">
        <f ca="1">VLOOKUP($C$22,정리!$C$132:$AI$153,CO$5+1,0)</f>
        <v>0</v>
      </c>
      <c r="CQ22" s="272">
        <f ca="1">VLOOKUP($C$22,정리!$C$157:$AI$177,CO$5+1,0)</f>
        <v>0</v>
      </c>
      <c r="CR22" s="271">
        <f t="shared" ref="CR22" ca="1" si="414">CO22-CP22-CQ22</f>
        <v>0</v>
      </c>
      <c r="CS22" s="272">
        <f ca="1">VLOOKUP($C$22,정리!$C$5:$AH$25,CS$5+1,0)</f>
        <v>0</v>
      </c>
      <c r="CT22" s="272">
        <f ca="1">VLOOKUP($C$22,정리!$C$132:$AI$153,CS$5+1,0)</f>
        <v>0</v>
      </c>
      <c r="CU22" s="272">
        <f ca="1">VLOOKUP($C$22,정리!$C$157:$AI$177,CS$5+1,0)</f>
        <v>0</v>
      </c>
      <c r="CV22" s="271">
        <f t="shared" ref="CV22" ca="1" si="415">CS22-CT22-CU22</f>
        <v>0</v>
      </c>
      <c r="CW22" s="272">
        <f ca="1">VLOOKUP($C$22,정리!$C$5:$AH$25,CW$5+1,0)</f>
        <v>0</v>
      </c>
      <c r="CX22" s="272">
        <f ca="1">VLOOKUP($C$22,정리!$C$132:$AI$153,CW$5+1,0)</f>
        <v>0</v>
      </c>
      <c r="CY22" s="272">
        <f ca="1">VLOOKUP($C$22,정리!$C$157:$AI$177,CW$5+1,0)</f>
        <v>0</v>
      </c>
      <c r="CZ22" s="271">
        <f t="shared" ref="CZ22" ca="1" si="416">CW22-CX22-CY22</f>
        <v>0</v>
      </c>
      <c r="DA22" s="272">
        <f ca="1">VLOOKUP($C$22,정리!$C$5:$AH$25,DA$5+1,0)</f>
        <v>0</v>
      </c>
      <c r="DB22" s="272">
        <f ca="1">VLOOKUP($C$22,정리!$C$132:$AI$153,DA$5+1,0)</f>
        <v>0</v>
      </c>
      <c r="DC22" s="272">
        <f ca="1">VLOOKUP($C$22,정리!$C$157:$AI$177,DA$5+1,0)</f>
        <v>0</v>
      </c>
      <c r="DD22" s="271">
        <f t="shared" ref="DD22" ca="1" si="417">DA22-DB22-DC22</f>
        <v>0</v>
      </c>
      <c r="DE22" s="272">
        <f ca="1">VLOOKUP($C$22,정리!$C$5:$AH$25,DE$5+1,0)</f>
        <v>0</v>
      </c>
      <c r="DF22" s="272">
        <f ca="1">VLOOKUP($C$22,정리!$C$132:$AI$153,DE$5+1,0)</f>
        <v>0</v>
      </c>
      <c r="DG22" s="272">
        <f ca="1">VLOOKUP($C$22,정리!$C$157:$AI$177,DE$5+1,0)</f>
        <v>0</v>
      </c>
      <c r="DH22" s="271">
        <f t="shared" ref="DH22" ca="1" si="418">DE22-DF22-DG22</f>
        <v>0</v>
      </c>
      <c r="DI22" s="272">
        <f ca="1">VLOOKUP($C$22,정리!$C$5:$AH$25,DI$5+1,0)</f>
        <v>0</v>
      </c>
      <c r="DJ22" s="272">
        <f ca="1">VLOOKUP($C$22,정리!$C$132:$AI$153,DI$5+1,0)</f>
        <v>0</v>
      </c>
      <c r="DK22" s="272">
        <f ca="1">VLOOKUP($C$22,정리!$C$157:$AI$177,DI$5+1,0)</f>
        <v>0</v>
      </c>
      <c r="DL22" s="271">
        <f t="shared" ref="DL22" ca="1" si="419">DI22-DJ22-DK22</f>
        <v>0</v>
      </c>
      <c r="DM22" s="272">
        <f ca="1">VLOOKUP($C$22,정리!$C$5:$AH$25,DM$5+1,0)</f>
        <v>0</v>
      </c>
      <c r="DN22" s="272">
        <f ca="1">VLOOKUP($C$22,정리!$C$132:$AI$153,DM$5+1,0)</f>
        <v>0</v>
      </c>
      <c r="DO22" s="272">
        <f ca="1">VLOOKUP($C$22,정리!$C$157:$AI$177,DM$5+1,0)</f>
        <v>0</v>
      </c>
      <c r="DP22" s="271">
        <f t="shared" ref="DP22" ca="1" si="420">DM22-DN22-DO22</f>
        <v>0</v>
      </c>
      <c r="DQ22" s="272">
        <f ca="1">VLOOKUP($C$22,정리!$C$5:$AH$25,DQ$5+1,0)</f>
        <v>0</v>
      </c>
      <c r="DR22" s="272">
        <f ca="1">VLOOKUP($C$22,정리!$C$132:$AI$153,DQ$5+1,0)</f>
        <v>0</v>
      </c>
      <c r="DS22" s="272">
        <f ca="1">VLOOKUP($C$22,정리!$C$157:$AI$177,DQ$5+1,0)</f>
        <v>0</v>
      </c>
      <c r="DT22" s="271">
        <f t="shared" ref="DT22" ca="1" si="421">DQ22-DR22-DS22</f>
        <v>0</v>
      </c>
      <c r="DU22" s="272">
        <f ca="1">VLOOKUP($C$22,정리!$C$5:$AH$25,DU$5+1,0)</f>
        <v>0</v>
      </c>
      <c r="DV22" s="272">
        <f ca="1">VLOOKUP($C$22,정리!$C$132:$AI$153,DU$5+1,0)</f>
        <v>0</v>
      </c>
      <c r="DW22" s="272">
        <f ca="1">VLOOKUP($C$22,정리!$C$157:$AI$177,DU$5+1,0)</f>
        <v>0</v>
      </c>
      <c r="DX22" s="271">
        <f t="shared" ref="DX22" ca="1" si="422">DU22-DV22-DW22</f>
        <v>0</v>
      </c>
      <c r="DY22" s="272">
        <f ca="1">VLOOKUP($C$22,정리!$C$5:$AH$25,DY$5+1,0)</f>
        <v>0</v>
      </c>
      <c r="DZ22" s="272">
        <f ca="1">VLOOKUP($C$22,정리!$C$132:$AI$153,DY$5+1,0)</f>
        <v>0</v>
      </c>
      <c r="EA22" s="272">
        <f ca="1">VLOOKUP($C$22,정리!$C$157:$AI$177,DY$5+1,0)</f>
        <v>0</v>
      </c>
      <c r="EB22" s="271">
        <f t="shared" ref="EB22" ca="1" si="423">DY22-DZ22-EA22</f>
        <v>0</v>
      </c>
    </row>
    <row r="23" spans="1:132" ht="24.95" customHeight="1">
      <c r="B23" s="562"/>
      <c r="C23" s="427" t="s">
        <v>1312</v>
      </c>
      <c r="D23" s="567"/>
      <c r="E23" s="271">
        <f ca="1">정리!AI20</f>
        <v>0</v>
      </c>
      <c r="F23" s="287">
        <f ca="1">정리!AI196</f>
        <v>0</v>
      </c>
      <c r="G23" s="287">
        <f t="shared" ca="1" si="60"/>
        <v>0</v>
      </c>
      <c r="H23" s="287"/>
      <c r="I23" s="272">
        <f ca="1">VLOOKUP($C$23,정리!$C$5:$AH$25,I$5+1,0)</f>
        <v>0</v>
      </c>
      <c r="J23" s="272">
        <f ca="1">VLOOKUP($C$23,정리!$C$132:$AI$153,I$5+1,0)</f>
        <v>0</v>
      </c>
      <c r="K23" s="272">
        <f ca="1">VLOOKUP($C$23,정리!$C$157:$AI$177,I$5+1,0)</f>
        <v>0</v>
      </c>
      <c r="L23" s="271"/>
      <c r="M23" s="272">
        <f ca="1">VLOOKUP($C$23,정리!$C$5:$AH$25,M$5+1,0)</f>
        <v>0</v>
      </c>
      <c r="N23" s="272">
        <f ca="1">VLOOKUP($C$23,정리!$C$132:$AI$153,M$5+1,0)</f>
        <v>0</v>
      </c>
      <c r="O23" s="272">
        <f ca="1">VLOOKUP($C$23,정리!$C$157:$AI$177,M$5+1,0)</f>
        <v>0</v>
      </c>
      <c r="P23" s="271"/>
      <c r="Q23" s="272">
        <f ca="1">VLOOKUP($C$23,정리!$C$5:$AH$25,Q$5+1,0)</f>
        <v>0</v>
      </c>
      <c r="R23" s="272">
        <f ca="1">VLOOKUP($C$23,정리!$C$132:$AI$153,Q$5+1,0)</f>
        <v>0</v>
      </c>
      <c r="S23" s="272">
        <f ca="1">VLOOKUP($C$23,정리!$C$157:$AI$177,Q$5+1,0)</f>
        <v>0</v>
      </c>
      <c r="T23" s="271"/>
      <c r="U23" s="272">
        <f ca="1">VLOOKUP($C$23,정리!$C$5:$AH$25,U$5+1,0)</f>
        <v>0</v>
      </c>
      <c r="V23" s="272">
        <f ca="1">VLOOKUP($C$23,정리!$C$132:$AI$153,U$5+1,0)</f>
        <v>0</v>
      </c>
      <c r="W23" s="272">
        <f ca="1">VLOOKUP($C$23,정리!$C$157:$AI$177,U$5+1,0)</f>
        <v>0</v>
      </c>
      <c r="X23" s="271"/>
      <c r="Y23" s="272">
        <f ca="1">VLOOKUP($C$23,정리!$C$5:$AH$25,Y$5+1,0)</f>
        <v>0</v>
      </c>
      <c r="Z23" s="272">
        <f ca="1">VLOOKUP($C$23,정리!$C$132:$AI$153,Y$5+1,0)</f>
        <v>0</v>
      </c>
      <c r="AA23" s="272">
        <f ca="1">VLOOKUP($C$23,정리!$C$157:$AI$177,Y$5+1,0)</f>
        <v>0</v>
      </c>
      <c r="AB23" s="271"/>
      <c r="AC23" s="272">
        <f ca="1">VLOOKUP($C$23,정리!$C$5:$AH$25,AC$5+1,0)</f>
        <v>0</v>
      </c>
      <c r="AD23" s="272">
        <f ca="1">VLOOKUP($C$23,정리!$C$132:$AI$153,AC$5+1,0)</f>
        <v>0</v>
      </c>
      <c r="AE23" s="272">
        <f ca="1">VLOOKUP($C$23,정리!$C$157:$AI$177,AC$5+1,0)</f>
        <v>0</v>
      </c>
      <c r="AF23" s="271"/>
      <c r="AG23" s="272">
        <f ca="1">VLOOKUP($C$23,정리!$C$5:$AH$25,AG$5+1,0)</f>
        <v>0</v>
      </c>
      <c r="AH23" s="272">
        <f ca="1">VLOOKUP($C$23,정리!$C$132:$AI$153,AG$5+1,0)</f>
        <v>0</v>
      </c>
      <c r="AI23" s="272">
        <f ca="1">VLOOKUP($C$23,정리!$C$157:$AI$177,AG$5+1,0)</f>
        <v>0</v>
      </c>
      <c r="AJ23" s="271"/>
      <c r="AK23" s="272">
        <f ca="1">VLOOKUP($C$23,정리!$C$5:$AH$25,AK$5+1,0)</f>
        <v>0</v>
      </c>
      <c r="AL23" s="272">
        <f ca="1">VLOOKUP($C$23,정리!$C$132:$AI$153,AK$5+1,0)</f>
        <v>0</v>
      </c>
      <c r="AM23" s="272">
        <f ca="1">VLOOKUP($C$23,정리!$C$157:$AI$177,AK$5+1,0)</f>
        <v>0</v>
      </c>
      <c r="AN23" s="271"/>
      <c r="AO23" s="272">
        <f ca="1">VLOOKUP($C$23,정리!$C$5:$AH$25,AO$5+1,0)</f>
        <v>0</v>
      </c>
      <c r="AP23" s="272">
        <f ca="1">VLOOKUP($C$23,정리!$C$132:$AI$153,AO$5+1,0)</f>
        <v>0</v>
      </c>
      <c r="AQ23" s="272">
        <f ca="1">VLOOKUP($C$23,정리!$C$157:$AI$177,AO$5+1,0)</f>
        <v>0</v>
      </c>
      <c r="AR23" s="271"/>
      <c r="AS23" s="272">
        <f ca="1">VLOOKUP($C$23,정리!$C$5:$AH$25,AS$5+1,0)</f>
        <v>0</v>
      </c>
      <c r="AT23" s="272">
        <f ca="1">VLOOKUP($C$23,정리!$C$132:$AI$153,AS$5+1,0)</f>
        <v>0</v>
      </c>
      <c r="AU23" s="272">
        <f ca="1">VLOOKUP($C$23,정리!$C$157:$AI$177,AS$5+1,0)</f>
        <v>0</v>
      </c>
      <c r="AV23" s="271"/>
      <c r="AW23" s="272">
        <f ca="1">VLOOKUP($C$23,정리!$C$5:$AH$25,AW$5+1,0)</f>
        <v>0</v>
      </c>
      <c r="AX23" s="272">
        <f ca="1">VLOOKUP($C$23,정리!$C$132:$AI$153,AW$5+1,0)</f>
        <v>0</v>
      </c>
      <c r="AY23" s="272">
        <f ca="1">VLOOKUP($C$23,정리!$C$157:$AI$177,AW$5+1,0)</f>
        <v>0</v>
      </c>
      <c r="AZ23" s="271"/>
      <c r="BA23" s="272">
        <f ca="1">VLOOKUP($C$23,정리!$C$5:$AH$25,BA$5+1,0)</f>
        <v>0</v>
      </c>
      <c r="BB23" s="272">
        <f ca="1">VLOOKUP($C$23,정리!$C$132:$AI$153,BA$5+1,0)</f>
        <v>0</v>
      </c>
      <c r="BC23" s="272">
        <f ca="1">VLOOKUP($C$23,정리!$C$157:$AI$177,BA$5+1,0)</f>
        <v>0</v>
      </c>
      <c r="BD23" s="271"/>
      <c r="BE23" s="272">
        <f ca="1">VLOOKUP($C$23,정리!$C$5:$AH$25,BE$5+1,0)</f>
        <v>0</v>
      </c>
      <c r="BF23" s="272">
        <f ca="1">VLOOKUP($C$23,정리!$C$132:$AI$153,BE$5+1,0)</f>
        <v>0</v>
      </c>
      <c r="BG23" s="272">
        <f ca="1">VLOOKUP($C$23,정리!$C$157:$AI$177,BE$5+1,0)</f>
        <v>0</v>
      </c>
      <c r="BH23" s="271"/>
      <c r="BI23" s="272">
        <f ca="1">VLOOKUP($C$23,정리!$C$5:$AH$25,BI$5+1,0)</f>
        <v>0</v>
      </c>
      <c r="BJ23" s="272">
        <f ca="1">VLOOKUP($C$23,정리!$C$132:$AI$153,BI$5+1,0)</f>
        <v>0</v>
      </c>
      <c r="BK23" s="272">
        <f ca="1">VLOOKUP($C$23,정리!$C$157:$AI$177,BI$5+1,0)</f>
        <v>0</v>
      </c>
      <c r="BL23" s="271"/>
      <c r="BM23" s="272">
        <f ca="1">VLOOKUP($C$23,정리!$C$5:$AH$25,BM$5+1,0)</f>
        <v>0</v>
      </c>
      <c r="BN23" s="272">
        <f ca="1">VLOOKUP($C$23,정리!$C$132:$AI$153,BM$5+1,0)</f>
        <v>0</v>
      </c>
      <c r="BO23" s="272">
        <f ca="1">VLOOKUP($C$23,정리!$C$157:$AI$177,BM$5+1,0)</f>
        <v>0</v>
      </c>
      <c r="BP23" s="271"/>
      <c r="BQ23" s="272">
        <f ca="1">VLOOKUP($C$23,정리!$C$5:$AH$25,BQ$5+1,0)</f>
        <v>0</v>
      </c>
      <c r="BR23" s="272">
        <f ca="1">VLOOKUP($C$23,정리!$C$132:$AI$153,BQ$5+1,0)</f>
        <v>0</v>
      </c>
      <c r="BS23" s="272">
        <f ca="1">VLOOKUP($C$23,정리!$C$157:$AI$177,BQ$5+1,0)</f>
        <v>0</v>
      </c>
      <c r="BT23" s="271"/>
      <c r="BU23" s="272">
        <f ca="1">VLOOKUP($C$23,정리!$C$5:$AH$25,BU$5+1,0)</f>
        <v>0</v>
      </c>
      <c r="BV23" s="272">
        <f ca="1">VLOOKUP($C$23,정리!$C$132:$AI$153,BU$5+1,0)</f>
        <v>0</v>
      </c>
      <c r="BW23" s="272">
        <f ca="1">VLOOKUP($C$23,정리!$C$157:$AI$177,BU$5+1,0)</f>
        <v>0</v>
      </c>
      <c r="BX23" s="271"/>
      <c r="BY23" s="272">
        <f ca="1">VLOOKUP($C$23,정리!$C$5:$AH$25,BY$5+1,0)</f>
        <v>0</v>
      </c>
      <c r="BZ23" s="272">
        <f ca="1">VLOOKUP($C$23,정리!$C$132:$AI$153,BY$5+1,0)</f>
        <v>0</v>
      </c>
      <c r="CA23" s="272">
        <f ca="1">VLOOKUP($C$23,정리!$C$157:$AI$177,BY$5+1,0)</f>
        <v>0</v>
      </c>
      <c r="CB23" s="271"/>
      <c r="CC23" s="272">
        <f ca="1">VLOOKUP($C$23,정리!$C$5:$AH$25,CC$5+1,0)</f>
        <v>0</v>
      </c>
      <c r="CD23" s="272">
        <f ca="1">VLOOKUP($C$23,정리!$C$132:$AI$153,CC$5+1,0)</f>
        <v>0</v>
      </c>
      <c r="CE23" s="272">
        <f ca="1">VLOOKUP($C$23,정리!$C$157:$AI$177,CC$5+1,0)</f>
        <v>0</v>
      </c>
      <c r="CF23" s="271"/>
      <c r="CG23" s="272">
        <f ca="1">VLOOKUP($C$23,정리!$C$5:$AH$25,CG$5+1,0)</f>
        <v>0</v>
      </c>
      <c r="CH23" s="272">
        <f ca="1">VLOOKUP($C$23,정리!$C$132:$AI$153,CG$5+1,0)</f>
        <v>0</v>
      </c>
      <c r="CI23" s="272">
        <f ca="1">VLOOKUP($C$23,정리!$C$157:$AI$177,CG$5+1,0)</f>
        <v>0</v>
      </c>
      <c r="CJ23" s="271"/>
      <c r="CK23" s="272">
        <f ca="1">VLOOKUP($C$23,정리!$C$5:$AH$25,CK$5+1,0)</f>
        <v>0</v>
      </c>
      <c r="CL23" s="272">
        <f ca="1">VLOOKUP($C$23,정리!$C$132:$AI$153,CK$5+1,0)</f>
        <v>0</v>
      </c>
      <c r="CM23" s="272">
        <f ca="1">VLOOKUP($C$23,정리!$C$157:$AI$177,CK$5+1,0)</f>
        <v>0</v>
      </c>
      <c r="CN23" s="271"/>
      <c r="CO23" s="272">
        <f ca="1">VLOOKUP($C$23,정리!$C$5:$AH$25,CO$5+1,0)</f>
        <v>0</v>
      </c>
      <c r="CP23" s="272">
        <f ca="1">VLOOKUP($C$23,정리!$C$132:$AI$153,CO$5+1,0)</f>
        <v>0</v>
      </c>
      <c r="CQ23" s="272">
        <f ca="1">VLOOKUP($C$23,정리!$C$157:$AI$177,CO$5+1,0)</f>
        <v>0</v>
      </c>
      <c r="CR23" s="271"/>
      <c r="CS23" s="272">
        <f ca="1">VLOOKUP($C$23,정리!$C$5:$AH$25,CS$5+1,0)</f>
        <v>0</v>
      </c>
      <c r="CT23" s="272">
        <f ca="1">VLOOKUP($C$23,정리!$C$132:$AI$153,CS$5+1,0)</f>
        <v>0</v>
      </c>
      <c r="CU23" s="272">
        <f ca="1">VLOOKUP($C$23,정리!$C$157:$AI$177,CS$5+1,0)</f>
        <v>0</v>
      </c>
      <c r="CV23" s="271"/>
      <c r="CW23" s="272">
        <f ca="1">VLOOKUP($C$23,정리!$C$5:$AH$25,CW$5+1,0)</f>
        <v>0</v>
      </c>
      <c r="CX23" s="272">
        <f ca="1">VLOOKUP($C$23,정리!$C$132:$AI$153,CW$5+1,0)</f>
        <v>0</v>
      </c>
      <c r="CY23" s="272">
        <f ca="1">VLOOKUP($C$23,정리!$C$157:$AI$177,CW$5+1,0)</f>
        <v>0</v>
      </c>
      <c r="CZ23" s="271"/>
      <c r="DA23" s="272">
        <f ca="1">VLOOKUP($C$23,정리!$C$5:$AH$25,DA$5+1,0)</f>
        <v>0</v>
      </c>
      <c r="DB23" s="272">
        <f ca="1">VLOOKUP($C$23,정리!$C$132:$AI$153,DA$5+1,0)</f>
        <v>0</v>
      </c>
      <c r="DC23" s="272">
        <f ca="1">VLOOKUP($C$23,정리!$C$157:$AI$177,DA$5+1,0)</f>
        <v>0</v>
      </c>
      <c r="DD23" s="271"/>
      <c r="DE23" s="272">
        <f ca="1">VLOOKUP($C$23,정리!$C$5:$AH$25,DE$5+1,0)</f>
        <v>0</v>
      </c>
      <c r="DF23" s="272">
        <f ca="1">VLOOKUP($C$23,정리!$C$132:$AI$153,DE$5+1,0)</f>
        <v>0</v>
      </c>
      <c r="DG23" s="272">
        <f ca="1">VLOOKUP($C$23,정리!$C$157:$AI$177,DE$5+1,0)</f>
        <v>0</v>
      </c>
      <c r="DH23" s="271"/>
      <c r="DI23" s="272">
        <f ca="1">VLOOKUP($C$23,정리!$C$5:$AH$25,DI$5+1,0)</f>
        <v>0</v>
      </c>
      <c r="DJ23" s="272">
        <f ca="1">VLOOKUP($C$23,정리!$C$132:$AI$153,DI$5+1,0)</f>
        <v>0</v>
      </c>
      <c r="DK23" s="272">
        <f ca="1">VLOOKUP($C$23,정리!$C$157:$AI$177,DI$5+1,0)</f>
        <v>0</v>
      </c>
      <c r="DL23" s="271"/>
      <c r="DM23" s="272">
        <f ca="1">VLOOKUP($C$23,정리!$C$5:$AH$25,DM$5+1,0)</f>
        <v>0</v>
      </c>
      <c r="DN23" s="272">
        <f ca="1">VLOOKUP($C$23,정리!$C$132:$AI$153,DM$5+1,0)</f>
        <v>0</v>
      </c>
      <c r="DO23" s="272">
        <f ca="1">VLOOKUP($C$23,정리!$C$157:$AI$177,DM$5+1,0)</f>
        <v>0</v>
      </c>
      <c r="DP23" s="271"/>
      <c r="DQ23" s="272">
        <f ca="1">VLOOKUP($C$23,정리!$C$5:$AH$25,DQ$5+1,0)</f>
        <v>0</v>
      </c>
      <c r="DR23" s="272">
        <f ca="1">VLOOKUP($C$23,정리!$C$132:$AI$153,DQ$5+1,0)</f>
        <v>0</v>
      </c>
      <c r="DS23" s="272">
        <f ca="1">VLOOKUP($C$23,정리!$C$157:$AI$177,DQ$5+1,0)</f>
        <v>0</v>
      </c>
      <c r="DT23" s="271"/>
      <c r="DU23" s="272">
        <f ca="1">VLOOKUP($C$23,정리!$C$5:$AH$25,DU$5+1,0)</f>
        <v>0</v>
      </c>
      <c r="DV23" s="272">
        <f ca="1">VLOOKUP($C$23,정리!$C$132:$AI$153,DU$5+1,0)</f>
        <v>0</v>
      </c>
      <c r="DW23" s="272">
        <f ca="1">VLOOKUP($C$23,정리!$C$157:$AI$177,DU$5+1,0)</f>
        <v>0</v>
      </c>
      <c r="DX23" s="271"/>
      <c r="DY23" s="272">
        <f ca="1">VLOOKUP($C$23,정리!$C$5:$AH$25,DY$5+1,0)</f>
        <v>0</v>
      </c>
      <c r="DZ23" s="272">
        <f ca="1">VLOOKUP($C$23,정리!$C$132:$AI$153,DY$5+1,0)</f>
        <v>0</v>
      </c>
      <c r="EA23" s="272">
        <f ca="1">VLOOKUP($C$23,정리!$C$157:$AI$177,DY$5+1,0)</f>
        <v>0</v>
      </c>
      <c r="EB23" s="271"/>
    </row>
    <row r="24" spans="1:132" s="257" customFormat="1" ht="24.95" customHeight="1">
      <c r="A24" s="253"/>
      <c r="B24" s="563"/>
      <c r="C24" s="279" t="s">
        <v>41</v>
      </c>
      <c r="D24" s="273">
        <f>D22</f>
        <v>30925974</v>
      </c>
      <c r="E24" s="274">
        <f ca="1">정리!AI21</f>
        <v>102761755</v>
      </c>
      <c r="F24" s="288">
        <f ca="1">정리!AI197</f>
        <v>77649086</v>
      </c>
      <c r="G24" s="288">
        <f t="shared" ca="1" si="60"/>
        <v>25112669</v>
      </c>
      <c r="H24" s="288">
        <f ca="1">D24+F24-E24</f>
        <v>5813305</v>
      </c>
      <c r="I24" s="275">
        <f ca="1">SUM(I22:I23)</f>
        <v>6577220</v>
      </c>
      <c r="J24" s="275">
        <f t="shared" ref="J24:M24" ca="1" si="424">SUM(J22:J23)</f>
        <v>37861492</v>
      </c>
      <c r="K24" s="275">
        <f t="shared" ca="1" si="424"/>
        <v>0</v>
      </c>
      <c r="L24" s="275">
        <f t="shared" ca="1" si="424"/>
        <v>-31284272</v>
      </c>
      <c r="M24" s="275">
        <f t="shared" ca="1" si="424"/>
        <v>9498230</v>
      </c>
      <c r="N24" s="275">
        <f t="shared" ref="N24" ca="1" si="425">SUM(N22:N23)</f>
        <v>0</v>
      </c>
      <c r="O24" s="275">
        <f t="shared" ref="O24" ca="1" si="426">SUM(O22:O23)</f>
        <v>1367400</v>
      </c>
      <c r="P24" s="275">
        <f t="shared" ref="P24:Q24" ca="1" si="427">SUM(P22:P23)</f>
        <v>8130830</v>
      </c>
      <c r="Q24" s="275">
        <f t="shared" ca="1" si="427"/>
        <v>4967240</v>
      </c>
      <c r="R24" s="275">
        <f t="shared" ref="R24" ca="1" si="428">SUM(R22:R23)</f>
        <v>0</v>
      </c>
      <c r="S24" s="275">
        <f t="shared" ref="S24" ca="1" si="429">SUM(S22:S23)</f>
        <v>480800</v>
      </c>
      <c r="T24" s="275">
        <f t="shared" ref="T24:U24" ca="1" si="430">SUM(T22:T23)</f>
        <v>4486440</v>
      </c>
      <c r="U24" s="275">
        <f t="shared" ca="1" si="430"/>
        <v>5861510</v>
      </c>
      <c r="V24" s="275">
        <f t="shared" ref="V24" ca="1" si="431">SUM(V22:V23)</f>
        <v>0</v>
      </c>
      <c r="W24" s="275">
        <f t="shared" ref="W24" ca="1" si="432">SUM(W22:W23)</f>
        <v>0</v>
      </c>
      <c r="X24" s="275">
        <f t="shared" ref="X24:Y24" ca="1" si="433">SUM(X22:X23)</f>
        <v>5861510</v>
      </c>
      <c r="Y24" s="275">
        <f t="shared" ca="1" si="433"/>
        <v>8995540</v>
      </c>
      <c r="Z24" s="275">
        <f t="shared" ref="Z24" ca="1" si="434">SUM(Z22:Z23)</f>
        <v>0</v>
      </c>
      <c r="AA24" s="275">
        <f t="shared" ref="AA24" ca="1" si="435">SUM(AA22:AA23)</f>
        <v>786045</v>
      </c>
      <c r="AB24" s="275">
        <f t="shared" ref="AB24:AC24" ca="1" si="436">SUM(AB22:AB23)</f>
        <v>8209495</v>
      </c>
      <c r="AC24" s="275">
        <f t="shared" ca="1" si="436"/>
        <v>0</v>
      </c>
      <c r="AD24" s="275">
        <f t="shared" ref="AD24" ca="1" si="437">SUM(AD22:AD23)</f>
        <v>0</v>
      </c>
      <c r="AE24" s="275">
        <f t="shared" ref="AE24" ca="1" si="438">SUM(AE22:AE23)</f>
        <v>455800</v>
      </c>
      <c r="AF24" s="275">
        <f t="shared" ref="AF24:AG24" ca="1" si="439">SUM(AF22:AF23)</f>
        <v>-455800</v>
      </c>
      <c r="AG24" s="275">
        <f t="shared" ca="1" si="439"/>
        <v>0</v>
      </c>
      <c r="AH24" s="275">
        <f t="shared" ref="AH24" ca="1" si="440">SUM(AH22:AH23)</f>
        <v>0</v>
      </c>
      <c r="AI24" s="275">
        <f t="shared" ref="AI24" ca="1" si="441">SUM(AI22:AI23)</f>
        <v>0</v>
      </c>
      <c r="AJ24" s="275">
        <f t="shared" ref="AJ24:AK24" ca="1" si="442">SUM(AJ22:AJ23)</f>
        <v>0</v>
      </c>
      <c r="AK24" s="275">
        <f t="shared" ca="1" si="442"/>
        <v>6687180</v>
      </c>
      <c r="AL24" s="275">
        <f t="shared" ref="AL24" ca="1" si="443">SUM(AL22:AL23)</f>
        <v>0</v>
      </c>
      <c r="AM24" s="275">
        <f t="shared" ref="AM24" ca="1" si="444">SUM(AM22:AM23)</f>
        <v>10996462</v>
      </c>
      <c r="AN24" s="275">
        <f t="shared" ref="AN24:AO24" ca="1" si="445">SUM(AN22:AN23)</f>
        <v>-4309282</v>
      </c>
      <c r="AO24" s="275">
        <f t="shared" ca="1" si="445"/>
        <v>6260100</v>
      </c>
      <c r="AP24" s="275">
        <f t="shared" ref="AP24" ca="1" si="446">SUM(AP22:AP23)</f>
        <v>0</v>
      </c>
      <c r="AQ24" s="275">
        <f t="shared" ref="AQ24" ca="1" si="447">SUM(AQ22:AQ23)</f>
        <v>0</v>
      </c>
      <c r="AR24" s="275">
        <f t="shared" ref="AR24:AS24" ca="1" si="448">SUM(AR22:AR23)</f>
        <v>6260100</v>
      </c>
      <c r="AS24" s="275">
        <f t="shared" ca="1" si="448"/>
        <v>4867025</v>
      </c>
      <c r="AT24" s="275">
        <f t="shared" ref="AT24" ca="1" si="449">SUM(AT22:AT23)</f>
        <v>0</v>
      </c>
      <c r="AU24" s="275">
        <f t="shared" ref="AU24" ca="1" si="450">SUM(AU22:AU23)</f>
        <v>767600</v>
      </c>
      <c r="AV24" s="275">
        <f t="shared" ref="AV24:AW24" ca="1" si="451">SUM(AV22:AV23)</f>
        <v>4099425</v>
      </c>
      <c r="AW24" s="275">
        <f t="shared" ca="1" si="451"/>
        <v>6529700</v>
      </c>
      <c r="AX24" s="275">
        <f t="shared" ref="AX24" ca="1" si="452">SUM(AX22:AX23)</f>
        <v>0</v>
      </c>
      <c r="AY24" s="275">
        <f t="shared" ref="AY24" ca="1" si="453">SUM(AY22:AY23)</f>
        <v>1223400</v>
      </c>
      <c r="AZ24" s="275">
        <f t="shared" ref="AZ24:BA24" ca="1" si="454">SUM(AZ22:AZ23)</f>
        <v>5306300</v>
      </c>
      <c r="BA24" s="275">
        <f t="shared" ca="1" si="454"/>
        <v>11578705</v>
      </c>
      <c r="BB24" s="275">
        <f t="shared" ref="BB24" ca="1" si="455">SUM(BB22:BB23)</f>
        <v>0</v>
      </c>
      <c r="BC24" s="275">
        <f t="shared" ref="BC24" ca="1" si="456">SUM(BC22:BC23)</f>
        <v>86400</v>
      </c>
      <c r="BD24" s="275">
        <f t="shared" ref="BD24:BE24" ca="1" si="457">SUM(BD22:BD23)</f>
        <v>11492305</v>
      </c>
      <c r="BE24" s="275">
        <f t="shared" ca="1" si="457"/>
        <v>0</v>
      </c>
      <c r="BF24" s="275">
        <f t="shared" ref="BF24" ca="1" si="458">SUM(BF22:BF23)</f>
        <v>0</v>
      </c>
      <c r="BG24" s="275">
        <f t="shared" ref="BG24" ca="1" si="459">SUM(BG22:BG23)</f>
        <v>0</v>
      </c>
      <c r="BH24" s="275">
        <f t="shared" ref="BH24:BI24" ca="1" si="460">SUM(BH22:BH23)</f>
        <v>0</v>
      </c>
      <c r="BI24" s="275">
        <f t="shared" ca="1" si="460"/>
        <v>0</v>
      </c>
      <c r="BJ24" s="275">
        <f t="shared" ref="BJ24" ca="1" si="461">SUM(BJ22:BJ23)</f>
        <v>0</v>
      </c>
      <c r="BK24" s="275">
        <f t="shared" ref="BK24" ca="1" si="462">SUM(BK22:BK23)</f>
        <v>0</v>
      </c>
      <c r="BL24" s="275">
        <f t="shared" ref="BL24:BM24" ca="1" si="463">SUM(BL22:BL23)</f>
        <v>0</v>
      </c>
      <c r="BM24" s="275">
        <f t="shared" ca="1" si="463"/>
        <v>6695705</v>
      </c>
      <c r="BN24" s="275">
        <f t="shared" ref="BN24" ca="1" si="464">SUM(BN22:BN23)</f>
        <v>14898142</v>
      </c>
      <c r="BO24" s="275">
        <f t="shared" ref="BO24" ca="1" si="465">SUM(BO22:BO23)</f>
        <v>1367400</v>
      </c>
      <c r="BP24" s="275">
        <f t="shared" ref="BP24:BQ24" ca="1" si="466">SUM(BP22:BP23)</f>
        <v>-9569837</v>
      </c>
      <c r="BQ24" s="275">
        <f t="shared" ca="1" si="466"/>
        <v>7075260</v>
      </c>
      <c r="BR24" s="275">
        <f t="shared" ref="BR24" ca="1" si="467">SUM(BR22:BR23)</f>
        <v>0</v>
      </c>
      <c r="BS24" s="275">
        <f t="shared" ref="BS24" ca="1" si="468">SUM(BS22:BS23)</f>
        <v>0</v>
      </c>
      <c r="BT24" s="275">
        <f t="shared" ref="BT24:BU24" ca="1" si="469">SUM(BT22:BT23)</f>
        <v>7075260</v>
      </c>
      <c r="BU24" s="275">
        <f t="shared" ca="1" si="469"/>
        <v>10721045</v>
      </c>
      <c r="BV24" s="275">
        <f t="shared" ref="BV24" ca="1" si="470">SUM(BV22:BV23)</f>
        <v>0</v>
      </c>
      <c r="BW24" s="275">
        <f t="shared" ref="BW24" ca="1" si="471">SUM(BW22:BW23)</f>
        <v>3699520</v>
      </c>
      <c r="BX24" s="275">
        <f t="shared" ref="BX24:BY24" ca="1" si="472">SUM(BX22:BX23)</f>
        <v>7021525</v>
      </c>
      <c r="BY24" s="275">
        <f t="shared" ca="1" si="472"/>
        <v>6447295</v>
      </c>
      <c r="BZ24" s="275">
        <f t="shared" ref="BZ24" ca="1" si="473">SUM(BZ22:BZ23)</f>
        <v>0</v>
      </c>
      <c r="CA24" s="275">
        <f t="shared" ref="CA24" ca="1" si="474">SUM(CA22:CA23)</f>
        <v>3658625</v>
      </c>
      <c r="CB24" s="275">
        <f t="shared" ref="CB24:CC24" ca="1" si="475">SUM(CB22:CB23)</f>
        <v>2788670</v>
      </c>
      <c r="CC24" s="275">
        <f t="shared" ca="1" si="475"/>
        <v>0</v>
      </c>
      <c r="CD24" s="275">
        <f t="shared" ref="CD24" ca="1" si="476">SUM(CD22:CD23)</f>
        <v>0</v>
      </c>
      <c r="CE24" s="275">
        <f t="shared" ref="CE24" ca="1" si="477">SUM(CE22:CE23)</f>
        <v>0</v>
      </c>
      <c r="CF24" s="275">
        <f t="shared" ref="CF24:CG24" ca="1" si="478">SUM(CF22:CF23)</f>
        <v>0</v>
      </c>
      <c r="CG24" s="275">
        <f t="shared" ca="1" si="478"/>
        <v>0</v>
      </c>
      <c r="CH24" s="275">
        <f t="shared" ref="CH24" ca="1" si="479">SUM(CH22:CH23)</f>
        <v>0</v>
      </c>
      <c r="CI24" s="275">
        <f t="shared" ref="CI24" ca="1" si="480">SUM(CI22:CI23)</f>
        <v>0</v>
      </c>
      <c r="CJ24" s="275">
        <f t="shared" ref="CJ24:CK24" ca="1" si="481">SUM(CJ22:CJ23)</f>
        <v>0</v>
      </c>
      <c r="CK24" s="275">
        <f t="shared" ca="1" si="481"/>
        <v>0</v>
      </c>
      <c r="CL24" s="275">
        <f t="shared" ref="CL24" ca="1" si="482">SUM(CL22:CL23)</f>
        <v>0</v>
      </c>
      <c r="CM24" s="275">
        <f t="shared" ref="CM24" ca="1" si="483">SUM(CM22:CM23)</f>
        <v>0</v>
      </c>
      <c r="CN24" s="275">
        <f t="shared" ref="CN24:CO24" ca="1" si="484">SUM(CN22:CN23)</f>
        <v>0</v>
      </c>
      <c r="CO24" s="275">
        <f t="shared" ca="1" si="484"/>
        <v>0</v>
      </c>
      <c r="CP24" s="275">
        <f t="shared" ref="CP24" ca="1" si="485">SUM(CP22:CP23)</f>
        <v>0</v>
      </c>
      <c r="CQ24" s="275">
        <f t="shared" ref="CQ24" ca="1" si="486">SUM(CQ22:CQ23)</f>
        <v>0</v>
      </c>
      <c r="CR24" s="275">
        <f t="shared" ref="CR24:CS24" ca="1" si="487">SUM(CR22:CR23)</f>
        <v>0</v>
      </c>
      <c r="CS24" s="275">
        <f t="shared" ca="1" si="487"/>
        <v>0</v>
      </c>
      <c r="CT24" s="275">
        <f t="shared" ref="CT24" ca="1" si="488">SUM(CT22:CT23)</f>
        <v>0</v>
      </c>
      <c r="CU24" s="275">
        <f t="shared" ref="CU24" ca="1" si="489">SUM(CU22:CU23)</f>
        <v>0</v>
      </c>
      <c r="CV24" s="275">
        <f t="shared" ref="CV24:CW24" ca="1" si="490">SUM(CV22:CV23)</f>
        <v>0</v>
      </c>
      <c r="CW24" s="275">
        <f t="shared" ca="1" si="490"/>
        <v>0</v>
      </c>
      <c r="CX24" s="275">
        <f t="shared" ref="CX24" ca="1" si="491">SUM(CX22:CX23)</f>
        <v>0</v>
      </c>
      <c r="CY24" s="275">
        <f t="shared" ref="CY24" ca="1" si="492">SUM(CY22:CY23)</f>
        <v>0</v>
      </c>
      <c r="CZ24" s="275">
        <f t="shared" ref="CZ24:DA24" ca="1" si="493">SUM(CZ22:CZ23)</f>
        <v>0</v>
      </c>
      <c r="DA24" s="275">
        <f t="shared" ca="1" si="493"/>
        <v>0</v>
      </c>
      <c r="DB24" s="275">
        <f t="shared" ref="DB24" ca="1" si="494">SUM(DB22:DB23)</f>
        <v>0</v>
      </c>
      <c r="DC24" s="275">
        <f t="shared" ref="DC24" ca="1" si="495">SUM(DC22:DC23)</f>
        <v>0</v>
      </c>
      <c r="DD24" s="275">
        <f t="shared" ref="DD24:DE24" ca="1" si="496">SUM(DD22:DD23)</f>
        <v>0</v>
      </c>
      <c r="DE24" s="275">
        <f t="shared" ca="1" si="496"/>
        <v>0</v>
      </c>
      <c r="DF24" s="275">
        <f t="shared" ref="DF24" ca="1" si="497">SUM(DF22:DF23)</f>
        <v>0</v>
      </c>
      <c r="DG24" s="275">
        <f t="shared" ref="DG24" ca="1" si="498">SUM(DG22:DG23)</f>
        <v>0</v>
      </c>
      <c r="DH24" s="275">
        <f t="shared" ref="DH24:DI24" ca="1" si="499">SUM(DH22:DH23)</f>
        <v>0</v>
      </c>
      <c r="DI24" s="275">
        <f t="shared" ca="1" si="499"/>
        <v>0</v>
      </c>
      <c r="DJ24" s="275">
        <f t="shared" ref="DJ24" ca="1" si="500">SUM(DJ22:DJ23)</f>
        <v>0</v>
      </c>
      <c r="DK24" s="275">
        <f t="shared" ref="DK24" ca="1" si="501">SUM(DK22:DK23)</f>
        <v>0</v>
      </c>
      <c r="DL24" s="275">
        <f t="shared" ref="DL24:DM24" ca="1" si="502">SUM(DL22:DL23)</f>
        <v>0</v>
      </c>
      <c r="DM24" s="275">
        <f t="shared" ca="1" si="502"/>
        <v>0</v>
      </c>
      <c r="DN24" s="275">
        <f t="shared" ref="DN24" ca="1" si="503">SUM(DN22:DN23)</f>
        <v>0</v>
      </c>
      <c r="DO24" s="275">
        <f t="shared" ref="DO24" ca="1" si="504">SUM(DO22:DO23)</f>
        <v>0</v>
      </c>
      <c r="DP24" s="275">
        <f t="shared" ref="DP24:DQ24" ca="1" si="505">SUM(DP22:DP23)</f>
        <v>0</v>
      </c>
      <c r="DQ24" s="275">
        <f t="shared" ca="1" si="505"/>
        <v>0</v>
      </c>
      <c r="DR24" s="275">
        <f t="shared" ref="DR24" ca="1" si="506">SUM(DR22:DR23)</f>
        <v>0</v>
      </c>
      <c r="DS24" s="275">
        <f t="shared" ref="DS24" ca="1" si="507">SUM(DS22:DS23)</f>
        <v>0</v>
      </c>
      <c r="DT24" s="275">
        <f t="shared" ref="DT24:DU24" ca="1" si="508">SUM(DT22:DT23)</f>
        <v>0</v>
      </c>
      <c r="DU24" s="275">
        <f t="shared" ca="1" si="508"/>
        <v>0</v>
      </c>
      <c r="DV24" s="275">
        <f t="shared" ref="DV24" ca="1" si="509">SUM(DV22:DV23)</f>
        <v>0</v>
      </c>
      <c r="DW24" s="275">
        <f t="shared" ref="DW24" ca="1" si="510">SUM(DW22:DW23)</f>
        <v>0</v>
      </c>
      <c r="DX24" s="275">
        <f t="shared" ref="DX24:DY24" ca="1" si="511">SUM(DX22:DX23)</f>
        <v>0</v>
      </c>
      <c r="DY24" s="275">
        <f t="shared" ca="1" si="511"/>
        <v>0</v>
      </c>
      <c r="DZ24" s="275">
        <f t="shared" ref="DZ24" ca="1" si="512">SUM(DZ22:DZ23)</f>
        <v>0</v>
      </c>
      <c r="EA24" s="275">
        <f t="shared" ref="EA24" ca="1" si="513">SUM(EA22:EA23)</f>
        <v>0</v>
      </c>
      <c r="EB24" s="275">
        <f t="shared" ref="EB24" ca="1" si="514">SUM(EB22:EB23)</f>
        <v>0</v>
      </c>
    </row>
    <row r="25" spans="1:132" ht="24.95" customHeight="1">
      <c r="B25" s="571" t="s">
        <v>425</v>
      </c>
      <c r="C25" s="265" t="s">
        <v>423</v>
      </c>
      <c r="D25" s="270">
        <v>311491526</v>
      </c>
      <c r="E25" s="271">
        <f ca="1">정리!AI22</f>
        <v>356453097</v>
      </c>
      <c r="F25" s="287">
        <f ca="1">정리!AI198</f>
        <v>192389730</v>
      </c>
      <c r="G25" s="287">
        <f t="shared" ca="1" si="60"/>
        <v>164063367</v>
      </c>
      <c r="H25" s="287">
        <f ca="1">H26</f>
        <v>147428159</v>
      </c>
      <c r="I25" s="272">
        <f ca="1">VLOOKUP($C$25,정리!$C$5:$AH$25,I$5+1,0)</f>
        <v>27350382</v>
      </c>
      <c r="J25" s="272">
        <f ca="1">VLOOKUP($C$25,정리!$C$132:$AI$153,I$5+1,0)</f>
        <v>23844353.999999996</v>
      </c>
      <c r="K25" s="272">
        <f ca="1">VLOOKUP($C$25,정리!$C$157:$AI$177,I$5+1,0)</f>
        <v>0</v>
      </c>
      <c r="L25" s="271">
        <f t="shared" ca="1" si="29"/>
        <v>3506028.0000000037</v>
      </c>
      <c r="M25" s="272">
        <f ca="1">VLOOKUP($C$25,정리!$C$5:$AH$25,M$5+1,0)</f>
        <v>34459362</v>
      </c>
      <c r="N25" s="272">
        <f ca="1">VLOOKUP($C$25,정리!$C$132:$AI$153,M$5+1,0)</f>
        <v>45857136</v>
      </c>
      <c r="O25" s="272">
        <f ca="1">VLOOKUP($C$25,정리!$C$157:$AI$177,M$5+1,0)</f>
        <v>0</v>
      </c>
      <c r="P25" s="271">
        <f t="shared" ref="P25" ca="1" si="515">M25-N25-O25</f>
        <v>-11397774</v>
      </c>
      <c r="Q25" s="272">
        <f ca="1">VLOOKUP($C$25,정리!$C$5:$AH$25,Q$5+1,0)</f>
        <v>38269157</v>
      </c>
      <c r="R25" s="272">
        <f ca="1">VLOOKUP($C$25,정리!$C$132:$AI$153,Q$5+1,0)</f>
        <v>22071584</v>
      </c>
      <c r="S25" s="272">
        <f ca="1">VLOOKUP($C$25,정리!$C$157:$AI$177,Q$5+1,0)</f>
        <v>0</v>
      </c>
      <c r="T25" s="271">
        <f t="shared" ref="T25" ca="1" si="516">Q25-R25-S25</f>
        <v>16197573</v>
      </c>
      <c r="U25" s="272">
        <f ca="1">VLOOKUP($C$25,정리!$C$5:$AH$25,U$5+1,0)</f>
        <v>29183814</v>
      </c>
      <c r="V25" s="272">
        <f ca="1">VLOOKUP($C$25,정리!$C$132:$AI$153,U$5+1,0)</f>
        <v>32913064</v>
      </c>
      <c r="W25" s="272">
        <f ca="1">VLOOKUP($C$25,정리!$C$157:$AI$177,U$5+1,0)</f>
        <v>0</v>
      </c>
      <c r="X25" s="271">
        <f t="shared" ref="X25" ca="1" si="517">U25-V25-W25</f>
        <v>-3729250</v>
      </c>
      <c r="Y25" s="272">
        <f ca="1">VLOOKUP($C$25,정리!$C$5:$AH$25,Y$5+1,0)</f>
        <v>0</v>
      </c>
      <c r="Z25" s="272">
        <f ca="1">VLOOKUP($C$25,정리!$C$132:$AI$153,Y$5+1,0)</f>
        <v>0</v>
      </c>
      <c r="AA25" s="272">
        <f ca="1">VLOOKUP($C$25,정리!$C$157:$AI$177,Y$5+1,0)</f>
        <v>0</v>
      </c>
      <c r="AB25" s="271">
        <f t="shared" ref="AB25" ca="1" si="518">Y25-Z25-AA25</f>
        <v>0</v>
      </c>
      <c r="AC25" s="272">
        <f ca="1">VLOOKUP($C$25,정리!$C$5:$AH$25,AC$5+1,0)</f>
        <v>0</v>
      </c>
      <c r="AD25" s="272">
        <f ca="1">VLOOKUP($C$25,정리!$C$132:$AI$153,AC$5+1,0)</f>
        <v>0</v>
      </c>
      <c r="AE25" s="272">
        <f ca="1">VLOOKUP($C$25,정리!$C$157:$AI$177,AC$5+1,0)</f>
        <v>0</v>
      </c>
      <c r="AF25" s="271">
        <f t="shared" ref="AF25" ca="1" si="519">AC25-AD25-AE25</f>
        <v>0</v>
      </c>
      <c r="AG25" s="272">
        <f ca="1">VLOOKUP($C$25,정리!$C$5:$AH$25,AG$5+1,0)</f>
        <v>0</v>
      </c>
      <c r="AH25" s="272">
        <f ca="1">VLOOKUP($C$25,정리!$C$132:$AI$153,AG$5+1,0)</f>
        <v>0</v>
      </c>
      <c r="AI25" s="272">
        <f ca="1">VLOOKUP($C$25,정리!$C$157:$AI$177,AG$5+1,0)</f>
        <v>0</v>
      </c>
      <c r="AJ25" s="271">
        <f t="shared" ref="AJ25" ca="1" si="520">AG25-AH25-AI25</f>
        <v>0</v>
      </c>
      <c r="AK25" s="272">
        <f ca="1">VLOOKUP($C$25,정리!$C$5:$AH$25,AK$5+1,0)</f>
        <v>0</v>
      </c>
      <c r="AL25" s="272">
        <f ca="1">VLOOKUP($C$25,정리!$C$132:$AI$153,AK$5+1,0)</f>
        <v>0</v>
      </c>
      <c r="AM25" s="272">
        <f ca="1">VLOOKUP($C$25,정리!$C$157:$AI$177,AK$5+1,0)</f>
        <v>0</v>
      </c>
      <c r="AN25" s="271">
        <f t="shared" ref="AN25" ca="1" si="521">AK25-AL25-AM25</f>
        <v>0</v>
      </c>
      <c r="AO25" s="272">
        <f ca="1">VLOOKUP($C$25,정리!$C$5:$AH$25,AO$5+1,0)</f>
        <v>30505070</v>
      </c>
      <c r="AP25" s="272">
        <f ca="1">VLOOKUP($C$25,정리!$C$132:$AI$153,AO$5+1,0)</f>
        <v>0</v>
      </c>
      <c r="AQ25" s="272">
        <f ca="1">VLOOKUP($C$25,정리!$C$157:$AI$177,AO$5+1,0)</f>
        <v>0</v>
      </c>
      <c r="AR25" s="271">
        <f t="shared" ref="AR25" ca="1" si="522">AO25-AP25-AQ25</f>
        <v>30505070</v>
      </c>
      <c r="AS25" s="272">
        <f ca="1">VLOOKUP($C$25,정리!$C$5:$AH$25,AS$5+1,0)</f>
        <v>30754826</v>
      </c>
      <c r="AT25" s="272">
        <f ca="1">VLOOKUP($C$25,정리!$C$132:$AI$153,AS$5+1,0)</f>
        <v>41052086</v>
      </c>
      <c r="AU25" s="272">
        <f ca="1">VLOOKUP($C$25,정리!$C$157:$AI$177,AS$5+1,0)</f>
        <v>0</v>
      </c>
      <c r="AV25" s="271">
        <f t="shared" ref="AV25" ca="1" si="523">AS25-AT25-AU25</f>
        <v>-10297260</v>
      </c>
      <c r="AW25" s="272">
        <f ca="1">VLOOKUP($C$25,정리!$C$5:$AH$25,AW$5+1,0)</f>
        <v>35881180</v>
      </c>
      <c r="AX25" s="272">
        <f ca="1">VLOOKUP($C$25,정리!$C$132:$AI$153,AW$5+1,0)</f>
        <v>0</v>
      </c>
      <c r="AY25" s="272">
        <f ca="1">VLOOKUP($C$25,정리!$C$157:$AI$177,AW$5+1,0)</f>
        <v>0</v>
      </c>
      <c r="AZ25" s="271">
        <f t="shared" ref="AZ25" ca="1" si="524">AW25-AX25-AY25</f>
        <v>35881180</v>
      </c>
      <c r="BA25" s="272">
        <f ca="1">VLOOKUP($C$25,정리!$C$5:$AH$25,BA$5+1,0)</f>
        <v>25781576</v>
      </c>
      <c r="BB25" s="272">
        <f ca="1">VLOOKUP($C$25,정리!$C$132:$AI$153,BA$5+1,0)</f>
        <v>26651506</v>
      </c>
      <c r="BC25" s="272">
        <f ca="1">VLOOKUP($C$25,정리!$C$157:$AI$177,BA$5+1,0)</f>
        <v>0</v>
      </c>
      <c r="BD25" s="271">
        <f t="shared" ref="BD25" ca="1" si="525">BA25-BB25-BC25</f>
        <v>-869930</v>
      </c>
      <c r="BE25" s="272">
        <f ca="1">VLOOKUP($C$25,정리!$C$5:$AH$25,BE$5+1,0)</f>
        <v>0</v>
      </c>
      <c r="BF25" s="272">
        <f ca="1">VLOOKUP($C$25,정리!$C$132:$AI$153,BE$5+1,0)</f>
        <v>0</v>
      </c>
      <c r="BG25" s="272">
        <f ca="1">VLOOKUP($C$25,정리!$C$157:$AI$177,BE$5+1,0)</f>
        <v>0</v>
      </c>
      <c r="BH25" s="271">
        <f t="shared" ref="BH25" ca="1" si="526">BE25-BF25-BG25</f>
        <v>0</v>
      </c>
      <c r="BI25" s="272">
        <f ca="1">VLOOKUP($C$25,정리!$C$5:$AH$25,BI$5+1,0)</f>
        <v>0</v>
      </c>
      <c r="BJ25" s="272">
        <f ca="1">VLOOKUP($C$25,정리!$C$132:$AI$153,BI$5+1,0)</f>
        <v>0</v>
      </c>
      <c r="BK25" s="272">
        <f ca="1">VLOOKUP($C$25,정리!$C$157:$AI$177,BI$5+1,0)</f>
        <v>0</v>
      </c>
      <c r="BL25" s="271">
        <f t="shared" ref="BL25" ca="1" si="527">BI25-BJ25-BK25</f>
        <v>0</v>
      </c>
      <c r="BM25" s="272">
        <f ca="1">VLOOKUP($C$25,정리!$C$5:$AH$25,BM$5+1,0)</f>
        <v>33728192</v>
      </c>
      <c r="BN25" s="272">
        <f ca="1">VLOOKUP($C$25,정리!$C$132:$AI$153,BM$5+1,0)</f>
        <v>0</v>
      </c>
      <c r="BO25" s="272">
        <f ca="1">VLOOKUP($C$25,정리!$C$157:$AI$177,BM$5+1,0)</f>
        <v>0</v>
      </c>
      <c r="BP25" s="271">
        <f t="shared" ref="BP25" ca="1" si="528">BM25-BN25-BO25</f>
        <v>33728192</v>
      </c>
      <c r="BQ25" s="272">
        <f ca="1">VLOOKUP($C$25,정리!$C$5:$AH$25,BQ$5+1,0)</f>
        <v>27633540</v>
      </c>
      <c r="BR25" s="272">
        <f ca="1">VLOOKUP($C$25,정리!$C$132:$AI$153,BQ$5+1,0)</f>
        <v>0</v>
      </c>
      <c r="BS25" s="272">
        <f ca="1">VLOOKUP($C$25,정리!$C$157:$AI$177,BQ$5+1,0)</f>
        <v>0</v>
      </c>
      <c r="BT25" s="271">
        <f t="shared" ref="BT25" ca="1" si="529">BQ25-BR25-BS25</f>
        <v>27633540</v>
      </c>
      <c r="BU25" s="272">
        <f ca="1">VLOOKUP($C$25,정리!$C$5:$AH$25,BU$5+1,0)</f>
        <v>21089764</v>
      </c>
      <c r="BV25" s="272">
        <f ca="1">VLOOKUP($C$25,정리!$C$132:$AI$153,BU$5+1,0)</f>
        <v>0</v>
      </c>
      <c r="BW25" s="272">
        <f ca="1">VLOOKUP($C$25,정리!$C$157:$AI$177,BU$5+1,0)</f>
        <v>0</v>
      </c>
      <c r="BX25" s="271">
        <f t="shared" ref="BX25" ca="1" si="530">BU25-BV25-BW25</f>
        <v>21089764</v>
      </c>
      <c r="BY25" s="272">
        <f ca="1">VLOOKUP($C$25,정리!$C$5:$AH$25,BY$5+1,0)</f>
        <v>21816234</v>
      </c>
      <c r="BZ25" s="272">
        <f ca="1">VLOOKUP($C$25,정리!$C$132:$AI$153,BY$5+1,0)</f>
        <v>0</v>
      </c>
      <c r="CA25" s="272">
        <f ca="1">VLOOKUP($C$25,정리!$C$157:$AI$177,BY$5+1,0)</f>
        <v>0</v>
      </c>
      <c r="CB25" s="271">
        <f t="shared" ref="CB25" ca="1" si="531">BY25-BZ25-CA25</f>
        <v>21816234</v>
      </c>
      <c r="CC25" s="272">
        <f ca="1">VLOOKUP($C$25,정리!$C$5:$AH$25,CC$5+1,0)</f>
        <v>0</v>
      </c>
      <c r="CD25" s="272">
        <f ca="1">VLOOKUP($C$25,정리!$C$132:$AI$153,CC$5+1,0)</f>
        <v>0</v>
      </c>
      <c r="CE25" s="272">
        <f ca="1">VLOOKUP($C$25,정리!$C$157:$AI$177,CC$5+1,0)</f>
        <v>0</v>
      </c>
      <c r="CF25" s="271">
        <f t="shared" ref="CF25" ca="1" si="532">CC25-CD25-CE25</f>
        <v>0</v>
      </c>
      <c r="CG25" s="272">
        <f ca="1">VLOOKUP($C$25,정리!$C$5:$AH$25,CG$5+1,0)</f>
        <v>0</v>
      </c>
      <c r="CH25" s="272">
        <f ca="1">VLOOKUP($C$25,정리!$C$132:$AI$153,CG$5+1,0)</f>
        <v>0</v>
      </c>
      <c r="CI25" s="272">
        <f ca="1">VLOOKUP($C$25,정리!$C$157:$AI$177,CG$5+1,0)</f>
        <v>0</v>
      </c>
      <c r="CJ25" s="271">
        <f t="shared" ref="CJ25" ca="1" si="533">CG25-CH25-CI25</f>
        <v>0</v>
      </c>
      <c r="CK25" s="272">
        <f ca="1">VLOOKUP($C$25,정리!$C$5:$AH$25,CK$5+1,0)</f>
        <v>0</v>
      </c>
      <c r="CL25" s="272">
        <f ca="1">VLOOKUP($C$25,정리!$C$132:$AI$153,CK$5+1,0)</f>
        <v>0</v>
      </c>
      <c r="CM25" s="272">
        <f ca="1">VLOOKUP($C$25,정리!$C$157:$AI$177,CK$5+1,0)</f>
        <v>0</v>
      </c>
      <c r="CN25" s="271">
        <f t="shared" ref="CN25" ca="1" si="534">CK25-CL25-CM25</f>
        <v>0</v>
      </c>
      <c r="CO25" s="272">
        <f ca="1">VLOOKUP($C$25,정리!$C$5:$AH$25,CO$5+1,0)</f>
        <v>0</v>
      </c>
      <c r="CP25" s="272">
        <f ca="1">VLOOKUP($C$25,정리!$C$132:$AI$153,CO$5+1,0)</f>
        <v>0</v>
      </c>
      <c r="CQ25" s="272">
        <f ca="1">VLOOKUP($C$25,정리!$C$157:$AI$177,CO$5+1,0)</f>
        <v>0</v>
      </c>
      <c r="CR25" s="271">
        <f t="shared" ref="CR25" ca="1" si="535">CO25-CP25-CQ25</f>
        <v>0</v>
      </c>
      <c r="CS25" s="272">
        <f ca="1">VLOOKUP($C$25,정리!$C$5:$AH$25,CS$5+1,0)</f>
        <v>0</v>
      </c>
      <c r="CT25" s="272">
        <f ca="1">VLOOKUP($C$25,정리!$C$132:$AI$153,CS$5+1,0)</f>
        <v>0</v>
      </c>
      <c r="CU25" s="272">
        <f ca="1">VLOOKUP($C$25,정리!$C$157:$AI$177,CS$5+1,0)</f>
        <v>0</v>
      </c>
      <c r="CV25" s="271">
        <f t="shared" ref="CV25" ca="1" si="536">CS25-CT25-CU25</f>
        <v>0</v>
      </c>
      <c r="CW25" s="272">
        <f ca="1">VLOOKUP($C$25,정리!$C$5:$AH$25,CW$5+1,0)</f>
        <v>0</v>
      </c>
      <c r="CX25" s="272">
        <f ca="1">VLOOKUP($C$25,정리!$C$132:$AI$153,CW$5+1,0)</f>
        <v>0</v>
      </c>
      <c r="CY25" s="272">
        <f ca="1">VLOOKUP($C$25,정리!$C$157:$AI$177,CW$5+1,0)</f>
        <v>0</v>
      </c>
      <c r="CZ25" s="271">
        <f t="shared" ref="CZ25" ca="1" si="537">CW25-CX25-CY25</f>
        <v>0</v>
      </c>
      <c r="DA25" s="272">
        <f ca="1">VLOOKUP($C$25,정리!$C$5:$AH$25,DA$5+1,0)</f>
        <v>0</v>
      </c>
      <c r="DB25" s="272">
        <f ca="1">VLOOKUP($C$25,정리!$C$132:$AI$153,DA$5+1,0)</f>
        <v>0</v>
      </c>
      <c r="DC25" s="272">
        <f ca="1">VLOOKUP($C$25,정리!$C$157:$AI$177,DA$5+1,0)</f>
        <v>0</v>
      </c>
      <c r="DD25" s="271">
        <f t="shared" ref="DD25" ca="1" si="538">DA25-DB25-DC25</f>
        <v>0</v>
      </c>
      <c r="DE25" s="272">
        <f ca="1">VLOOKUP($C$25,정리!$C$5:$AH$25,DE$5+1,0)</f>
        <v>0</v>
      </c>
      <c r="DF25" s="272">
        <f ca="1">VLOOKUP($C$25,정리!$C$132:$AI$153,DE$5+1,0)</f>
        <v>0</v>
      </c>
      <c r="DG25" s="272">
        <f ca="1">VLOOKUP($C$25,정리!$C$157:$AI$177,DE$5+1,0)</f>
        <v>0</v>
      </c>
      <c r="DH25" s="271">
        <f t="shared" ref="DH25" ca="1" si="539">DE25-DF25-DG25</f>
        <v>0</v>
      </c>
      <c r="DI25" s="272">
        <f ca="1">VLOOKUP($C$25,정리!$C$5:$AH$25,DI$5+1,0)</f>
        <v>0</v>
      </c>
      <c r="DJ25" s="272">
        <f ca="1">VLOOKUP($C$25,정리!$C$132:$AI$153,DI$5+1,0)</f>
        <v>0</v>
      </c>
      <c r="DK25" s="272">
        <f ca="1">VLOOKUP($C$25,정리!$C$157:$AI$177,DI$5+1,0)</f>
        <v>0</v>
      </c>
      <c r="DL25" s="271">
        <f t="shared" ref="DL25" ca="1" si="540">DI25-DJ25-DK25</f>
        <v>0</v>
      </c>
      <c r="DM25" s="272">
        <f ca="1">VLOOKUP($C$25,정리!$C$5:$AH$25,DM$5+1,0)</f>
        <v>0</v>
      </c>
      <c r="DN25" s="272">
        <f ca="1">VLOOKUP($C$25,정리!$C$132:$AI$153,DM$5+1,0)</f>
        <v>0</v>
      </c>
      <c r="DO25" s="272">
        <f ca="1">VLOOKUP($C$25,정리!$C$157:$AI$177,DM$5+1,0)</f>
        <v>0</v>
      </c>
      <c r="DP25" s="271">
        <f t="shared" ref="DP25" ca="1" si="541">DM25-DN25-DO25</f>
        <v>0</v>
      </c>
      <c r="DQ25" s="272">
        <f ca="1">VLOOKUP($C$25,정리!$C$5:$AH$25,DQ$5+1,0)</f>
        <v>0</v>
      </c>
      <c r="DR25" s="272">
        <f ca="1">VLOOKUP($C$25,정리!$C$132:$AI$153,DQ$5+1,0)</f>
        <v>0</v>
      </c>
      <c r="DS25" s="272">
        <f ca="1">VLOOKUP($C$25,정리!$C$157:$AI$177,DQ$5+1,0)</f>
        <v>0</v>
      </c>
      <c r="DT25" s="271">
        <f t="shared" ref="DT25" ca="1" si="542">DQ25-DR25-DS25</f>
        <v>0</v>
      </c>
      <c r="DU25" s="272">
        <f ca="1">VLOOKUP($C$25,정리!$C$5:$AH$25,DU$5+1,0)</f>
        <v>0</v>
      </c>
      <c r="DV25" s="272">
        <f ca="1">VLOOKUP($C$25,정리!$C$132:$AI$153,DU$5+1,0)</f>
        <v>0</v>
      </c>
      <c r="DW25" s="272">
        <f ca="1">VLOOKUP($C$25,정리!$C$157:$AI$177,DU$5+1,0)</f>
        <v>0</v>
      </c>
      <c r="DX25" s="271">
        <f t="shared" ref="DX25" ca="1" si="543">DU25-DV25-DW25</f>
        <v>0</v>
      </c>
      <c r="DY25" s="272">
        <f ca="1">VLOOKUP($C$25,정리!$C$5:$AH$25,DY$5+1,0)</f>
        <v>0</v>
      </c>
      <c r="DZ25" s="272">
        <f ca="1">VLOOKUP($C$25,정리!$C$132:$AI$153,DY$5+1,0)</f>
        <v>0</v>
      </c>
      <c r="EA25" s="272">
        <f ca="1">VLOOKUP($C$25,정리!$C$157:$AI$177,DY$5+1,0)</f>
        <v>0</v>
      </c>
      <c r="EB25" s="271">
        <f t="shared" ref="EB25" ca="1" si="544">DY25-DZ25-EA25</f>
        <v>0</v>
      </c>
    </row>
    <row r="26" spans="1:132" s="257" customFormat="1" ht="24.95" customHeight="1">
      <c r="A26" s="253"/>
      <c r="B26" s="573"/>
      <c r="C26" s="279" t="s">
        <v>41</v>
      </c>
      <c r="D26" s="273">
        <f>D25</f>
        <v>311491526</v>
      </c>
      <c r="E26" s="274">
        <f ca="1">정리!AI23</f>
        <v>356453097</v>
      </c>
      <c r="F26" s="288">
        <f ca="1">정리!AI199</f>
        <v>192389730</v>
      </c>
      <c r="G26" s="288">
        <f t="shared" ca="1" si="60"/>
        <v>164063367</v>
      </c>
      <c r="H26" s="288">
        <f ca="1">D26+F26-E26</f>
        <v>147428159</v>
      </c>
      <c r="I26" s="275">
        <f ca="1">SUM(I25)</f>
        <v>27350382</v>
      </c>
      <c r="J26" s="275">
        <f t="shared" ref="J26:M26" ca="1" si="545">SUM(J25)</f>
        <v>23844353.999999996</v>
      </c>
      <c r="K26" s="275">
        <f t="shared" ca="1" si="545"/>
        <v>0</v>
      </c>
      <c r="L26" s="275">
        <f t="shared" ca="1" si="545"/>
        <v>3506028.0000000037</v>
      </c>
      <c r="M26" s="275">
        <f t="shared" ca="1" si="545"/>
        <v>34459362</v>
      </c>
      <c r="N26" s="275">
        <f t="shared" ref="N26" ca="1" si="546">SUM(N25)</f>
        <v>45857136</v>
      </c>
      <c r="O26" s="275">
        <f t="shared" ref="O26" ca="1" si="547">SUM(O25)</f>
        <v>0</v>
      </c>
      <c r="P26" s="275">
        <f t="shared" ref="P26:Q26" ca="1" si="548">SUM(P25)</f>
        <v>-11397774</v>
      </c>
      <c r="Q26" s="275">
        <f t="shared" ca="1" si="548"/>
        <v>38269157</v>
      </c>
      <c r="R26" s="275">
        <f t="shared" ref="R26" ca="1" si="549">SUM(R25)</f>
        <v>22071584</v>
      </c>
      <c r="S26" s="275">
        <f t="shared" ref="S26" ca="1" si="550">SUM(S25)</f>
        <v>0</v>
      </c>
      <c r="T26" s="275">
        <f t="shared" ref="T26:U26" ca="1" si="551">SUM(T25)</f>
        <v>16197573</v>
      </c>
      <c r="U26" s="275">
        <f t="shared" ca="1" si="551"/>
        <v>29183814</v>
      </c>
      <c r="V26" s="275">
        <f t="shared" ref="V26" ca="1" si="552">SUM(V25)</f>
        <v>32913064</v>
      </c>
      <c r="W26" s="275">
        <f t="shared" ref="W26" ca="1" si="553">SUM(W25)</f>
        <v>0</v>
      </c>
      <c r="X26" s="275">
        <f t="shared" ref="X26:Y26" ca="1" si="554">SUM(X25)</f>
        <v>-3729250</v>
      </c>
      <c r="Y26" s="275">
        <f t="shared" ca="1" si="554"/>
        <v>0</v>
      </c>
      <c r="Z26" s="275">
        <f t="shared" ref="Z26" ca="1" si="555">SUM(Z25)</f>
        <v>0</v>
      </c>
      <c r="AA26" s="275">
        <f t="shared" ref="AA26" ca="1" si="556">SUM(AA25)</f>
        <v>0</v>
      </c>
      <c r="AB26" s="275">
        <f t="shared" ref="AB26:AC26" ca="1" si="557">SUM(AB25)</f>
        <v>0</v>
      </c>
      <c r="AC26" s="275">
        <f t="shared" ca="1" si="557"/>
        <v>0</v>
      </c>
      <c r="AD26" s="275">
        <f t="shared" ref="AD26" ca="1" si="558">SUM(AD25)</f>
        <v>0</v>
      </c>
      <c r="AE26" s="275">
        <f t="shared" ref="AE26" ca="1" si="559">SUM(AE25)</f>
        <v>0</v>
      </c>
      <c r="AF26" s="275">
        <f t="shared" ref="AF26:AG26" ca="1" si="560">SUM(AF25)</f>
        <v>0</v>
      </c>
      <c r="AG26" s="275">
        <f t="shared" ca="1" si="560"/>
        <v>0</v>
      </c>
      <c r="AH26" s="275">
        <f t="shared" ref="AH26" ca="1" si="561">SUM(AH25)</f>
        <v>0</v>
      </c>
      <c r="AI26" s="275">
        <f t="shared" ref="AI26" ca="1" si="562">SUM(AI25)</f>
        <v>0</v>
      </c>
      <c r="AJ26" s="275">
        <f t="shared" ref="AJ26:AK26" ca="1" si="563">SUM(AJ25)</f>
        <v>0</v>
      </c>
      <c r="AK26" s="275">
        <f t="shared" ca="1" si="563"/>
        <v>0</v>
      </c>
      <c r="AL26" s="275">
        <f t="shared" ref="AL26" ca="1" si="564">SUM(AL25)</f>
        <v>0</v>
      </c>
      <c r="AM26" s="275">
        <f t="shared" ref="AM26" ca="1" si="565">SUM(AM25)</f>
        <v>0</v>
      </c>
      <c r="AN26" s="275">
        <f t="shared" ref="AN26:AO26" ca="1" si="566">SUM(AN25)</f>
        <v>0</v>
      </c>
      <c r="AO26" s="275">
        <f t="shared" ca="1" si="566"/>
        <v>30505070</v>
      </c>
      <c r="AP26" s="275">
        <f t="shared" ref="AP26" ca="1" si="567">SUM(AP25)</f>
        <v>0</v>
      </c>
      <c r="AQ26" s="275">
        <f t="shared" ref="AQ26" ca="1" si="568">SUM(AQ25)</f>
        <v>0</v>
      </c>
      <c r="AR26" s="275">
        <f t="shared" ref="AR26:AS26" ca="1" si="569">SUM(AR25)</f>
        <v>30505070</v>
      </c>
      <c r="AS26" s="275">
        <f t="shared" ca="1" si="569"/>
        <v>30754826</v>
      </c>
      <c r="AT26" s="275">
        <f t="shared" ref="AT26" ca="1" si="570">SUM(AT25)</f>
        <v>41052086</v>
      </c>
      <c r="AU26" s="275">
        <f t="shared" ref="AU26" ca="1" si="571">SUM(AU25)</f>
        <v>0</v>
      </c>
      <c r="AV26" s="275">
        <f t="shared" ref="AV26:AW26" ca="1" si="572">SUM(AV25)</f>
        <v>-10297260</v>
      </c>
      <c r="AW26" s="275">
        <f t="shared" ca="1" si="572"/>
        <v>35881180</v>
      </c>
      <c r="AX26" s="275">
        <f t="shared" ref="AX26" ca="1" si="573">SUM(AX25)</f>
        <v>0</v>
      </c>
      <c r="AY26" s="275">
        <f t="shared" ref="AY26" ca="1" si="574">SUM(AY25)</f>
        <v>0</v>
      </c>
      <c r="AZ26" s="275">
        <f t="shared" ref="AZ26:BA26" ca="1" si="575">SUM(AZ25)</f>
        <v>35881180</v>
      </c>
      <c r="BA26" s="275">
        <f t="shared" ca="1" si="575"/>
        <v>25781576</v>
      </c>
      <c r="BB26" s="275">
        <f t="shared" ref="BB26" ca="1" si="576">SUM(BB25)</f>
        <v>26651506</v>
      </c>
      <c r="BC26" s="275">
        <f t="shared" ref="BC26" ca="1" si="577">SUM(BC25)</f>
        <v>0</v>
      </c>
      <c r="BD26" s="275">
        <f t="shared" ref="BD26:BE26" ca="1" si="578">SUM(BD25)</f>
        <v>-869930</v>
      </c>
      <c r="BE26" s="275">
        <f t="shared" ca="1" si="578"/>
        <v>0</v>
      </c>
      <c r="BF26" s="275">
        <f t="shared" ref="BF26" ca="1" si="579">SUM(BF25)</f>
        <v>0</v>
      </c>
      <c r="BG26" s="275">
        <f t="shared" ref="BG26" ca="1" si="580">SUM(BG25)</f>
        <v>0</v>
      </c>
      <c r="BH26" s="275">
        <f t="shared" ref="BH26:BI26" ca="1" si="581">SUM(BH25)</f>
        <v>0</v>
      </c>
      <c r="BI26" s="275">
        <f t="shared" ca="1" si="581"/>
        <v>0</v>
      </c>
      <c r="BJ26" s="275">
        <f t="shared" ref="BJ26" ca="1" si="582">SUM(BJ25)</f>
        <v>0</v>
      </c>
      <c r="BK26" s="275">
        <f t="shared" ref="BK26" ca="1" si="583">SUM(BK25)</f>
        <v>0</v>
      </c>
      <c r="BL26" s="275">
        <f t="shared" ref="BL26:BM26" ca="1" si="584">SUM(BL25)</f>
        <v>0</v>
      </c>
      <c r="BM26" s="275">
        <f t="shared" ca="1" si="584"/>
        <v>33728192</v>
      </c>
      <c r="BN26" s="275">
        <f t="shared" ref="BN26" ca="1" si="585">SUM(BN25)</f>
        <v>0</v>
      </c>
      <c r="BO26" s="275">
        <f t="shared" ref="BO26" ca="1" si="586">SUM(BO25)</f>
        <v>0</v>
      </c>
      <c r="BP26" s="275">
        <f t="shared" ref="BP26:BQ26" ca="1" si="587">SUM(BP25)</f>
        <v>33728192</v>
      </c>
      <c r="BQ26" s="275">
        <f t="shared" ca="1" si="587"/>
        <v>27633540</v>
      </c>
      <c r="BR26" s="275">
        <f t="shared" ref="BR26" ca="1" si="588">SUM(BR25)</f>
        <v>0</v>
      </c>
      <c r="BS26" s="275">
        <f t="shared" ref="BS26" ca="1" si="589">SUM(BS25)</f>
        <v>0</v>
      </c>
      <c r="BT26" s="275">
        <f t="shared" ref="BT26:BU26" ca="1" si="590">SUM(BT25)</f>
        <v>27633540</v>
      </c>
      <c r="BU26" s="275">
        <f t="shared" ca="1" si="590"/>
        <v>21089764</v>
      </c>
      <c r="BV26" s="275">
        <f t="shared" ref="BV26" ca="1" si="591">SUM(BV25)</f>
        <v>0</v>
      </c>
      <c r="BW26" s="275">
        <f t="shared" ref="BW26" ca="1" si="592">SUM(BW25)</f>
        <v>0</v>
      </c>
      <c r="BX26" s="275">
        <f t="shared" ref="BX26:BY26" ca="1" si="593">SUM(BX25)</f>
        <v>21089764</v>
      </c>
      <c r="BY26" s="275">
        <f t="shared" ca="1" si="593"/>
        <v>21816234</v>
      </c>
      <c r="BZ26" s="275">
        <f t="shared" ref="BZ26" ca="1" si="594">SUM(BZ25)</f>
        <v>0</v>
      </c>
      <c r="CA26" s="275">
        <f t="shared" ref="CA26" ca="1" si="595">SUM(CA25)</f>
        <v>0</v>
      </c>
      <c r="CB26" s="275">
        <f t="shared" ref="CB26:CC26" ca="1" si="596">SUM(CB25)</f>
        <v>21816234</v>
      </c>
      <c r="CC26" s="275">
        <f t="shared" ca="1" si="596"/>
        <v>0</v>
      </c>
      <c r="CD26" s="275">
        <f t="shared" ref="CD26" ca="1" si="597">SUM(CD25)</f>
        <v>0</v>
      </c>
      <c r="CE26" s="275">
        <f t="shared" ref="CE26" ca="1" si="598">SUM(CE25)</f>
        <v>0</v>
      </c>
      <c r="CF26" s="275">
        <f t="shared" ref="CF26:CG26" ca="1" si="599">SUM(CF25)</f>
        <v>0</v>
      </c>
      <c r="CG26" s="275">
        <f t="shared" ca="1" si="599"/>
        <v>0</v>
      </c>
      <c r="CH26" s="275">
        <f t="shared" ref="CH26" ca="1" si="600">SUM(CH25)</f>
        <v>0</v>
      </c>
      <c r="CI26" s="275">
        <f t="shared" ref="CI26" ca="1" si="601">SUM(CI25)</f>
        <v>0</v>
      </c>
      <c r="CJ26" s="275">
        <f t="shared" ref="CJ26:CK26" ca="1" si="602">SUM(CJ25)</f>
        <v>0</v>
      </c>
      <c r="CK26" s="275">
        <f t="shared" ca="1" si="602"/>
        <v>0</v>
      </c>
      <c r="CL26" s="275">
        <f t="shared" ref="CL26" ca="1" si="603">SUM(CL25)</f>
        <v>0</v>
      </c>
      <c r="CM26" s="275">
        <f t="shared" ref="CM26" ca="1" si="604">SUM(CM25)</f>
        <v>0</v>
      </c>
      <c r="CN26" s="275">
        <f t="shared" ref="CN26:CO26" ca="1" si="605">SUM(CN25)</f>
        <v>0</v>
      </c>
      <c r="CO26" s="275">
        <f t="shared" ca="1" si="605"/>
        <v>0</v>
      </c>
      <c r="CP26" s="275">
        <f t="shared" ref="CP26" ca="1" si="606">SUM(CP25)</f>
        <v>0</v>
      </c>
      <c r="CQ26" s="275">
        <f t="shared" ref="CQ26" ca="1" si="607">SUM(CQ25)</f>
        <v>0</v>
      </c>
      <c r="CR26" s="275">
        <f t="shared" ref="CR26:CS26" ca="1" si="608">SUM(CR25)</f>
        <v>0</v>
      </c>
      <c r="CS26" s="275">
        <f t="shared" ca="1" si="608"/>
        <v>0</v>
      </c>
      <c r="CT26" s="275">
        <f t="shared" ref="CT26" ca="1" si="609">SUM(CT25)</f>
        <v>0</v>
      </c>
      <c r="CU26" s="275">
        <f t="shared" ref="CU26" ca="1" si="610">SUM(CU25)</f>
        <v>0</v>
      </c>
      <c r="CV26" s="275">
        <f t="shared" ref="CV26:CW26" ca="1" si="611">SUM(CV25)</f>
        <v>0</v>
      </c>
      <c r="CW26" s="275">
        <f t="shared" ca="1" si="611"/>
        <v>0</v>
      </c>
      <c r="CX26" s="275">
        <f t="shared" ref="CX26" ca="1" si="612">SUM(CX25)</f>
        <v>0</v>
      </c>
      <c r="CY26" s="275">
        <f t="shared" ref="CY26" ca="1" si="613">SUM(CY25)</f>
        <v>0</v>
      </c>
      <c r="CZ26" s="275">
        <f t="shared" ref="CZ26:DA26" ca="1" si="614">SUM(CZ25)</f>
        <v>0</v>
      </c>
      <c r="DA26" s="275">
        <f t="shared" ca="1" si="614"/>
        <v>0</v>
      </c>
      <c r="DB26" s="275">
        <f t="shared" ref="DB26" ca="1" si="615">SUM(DB25)</f>
        <v>0</v>
      </c>
      <c r="DC26" s="275">
        <f t="shared" ref="DC26" ca="1" si="616">SUM(DC25)</f>
        <v>0</v>
      </c>
      <c r="DD26" s="275">
        <f t="shared" ref="DD26:DE26" ca="1" si="617">SUM(DD25)</f>
        <v>0</v>
      </c>
      <c r="DE26" s="275">
        <f t="shared" ca="1" si="617"/>
        <v>0</v>
      </c>
      <c r="DF26" s="275">
        <f t="shared" ref="DF26" ca="1" si="618">SUM(DF25)</f>
        <v>0</v>
      </c>
      <c r="DG26" s="275">
        <f t="shared" ref="DG26" ca="1" si="619">SUM(DG25)</f>
        <v>0</v>
      </c>
      <c r="DH26" s="275">
        <f t="shared" ref="DH26:DI26" ca="1" si="620">SUM(DH25)</f>
        <v>0</v>
      </c>
      <c r="DI26" s="275">
        <f t="shared" ca="1" si="620"/>
        <v>0</v>
      </c>
      <c r="DJ26" s="275">
        <f t="shared" ref="DJ26" ca="1" si="621">SUM(DJ25)</f>
        <v>0</v>
      </c>
      <c r="DK26" s="275">
        <f t="shared" ref="DK26" ca="1" si="622">SUM(DK25)</f>
        <v>0</v>
      </c>
      <c r="DL26" s="275">
        <f t="shared" ref="DL26:DM26" ca="1" si="623">SUM(DL25)</f>
        <v>0</v>
      </c>
      <c r="DM26" s="275">
        <f t="shared" ca="1" si="623"/>
        <v>0</v>
      </c>
      <c r="DN26" s="275">
        <f t="shared" ref="DN26" ca="1" si="624">SUM(DN25)</f>
        <v>0</v>
      </c>
      <c r="DO26" s="275">
        <f t="shared" ref="DO26" ca="1" si="625">SUM(DO25)</f>
        <v>0</v>
      </c>
      <c r="DP26" s="275">
        <f t="shared" ref="DP26:DQ26" ca="1" si="626">SUM(DP25)</f>
        <v>0</v>
      </c>
      <c r="DQ26" s="275">
        <f t="shared" ca="1" si="626"/>
        <v>0</v>
      </c>
      <c r="DR26" s="275">
        <f t="shared" ref="DR26" ca="1" si="627">SUM(DR25)</f>
        <v>0</v>
      </c>
      <c r="DS26" s="275">
        <f t="shared" ref="DS26" ca="1" si="628">SUM(DS25)</f>
        <v>0</v>
      </c>
      <c r="DT26" s="275">
        <f t="shared" ref="DT26:DU26" ca="1" si="629">SUM(DT25)</f>
        <v>0</v>
      </c>
      <c r="DU26" s="275">
        <f t="shared" ca="1" si="629"/>
        <v>0</v>
      </c>
      <c r="DV26" s="275">
        <f t="shared" ref="DV26" ca="1" si="630">SUM(DV25)</f>
        <v>0</v>
      </c>
      <c r="DW26" s="275">
        <f t="shared" ref="DW26" ca="1" si="631">SUM(DW25)</f>
        <v>0</v>
      </c>
      <c r="DX26" s="275">
        <f t="shared" ref="DX26:DY26" ca="1" si="632">SUM(DX25)</f>
        <v>0</v>
      </c>
      <c r="DY26" s="275">
        <f t="shared" ca="1" si="632"/>
        <v>0</v>
      </c>
      <c r="DZ26" s="275">
        <f t="shared" ref="DZ26" ca="1" si="633">SUM(DZ25)</f>
        <v>0</v>
      </c>
      <c r="EA26" s="275">
        <f t="shared" ref="EA26" ca="1" si="634">SUM(EA25)</f>
        <v>0</v>
      </c>
      <c r="EB26" s="275">
        <f t="shared" ref="EB26" ca="1" si="635">SUM(EB25)</f>
        <v>0</v>
      </c>
    </row>
    <row r="27" spans="1:132" ht="24.95" customHeight="1">
      <c r="B27" s="574" t="s">
        <v>1381</v>
      </c>
      <c r="C27" s="265" t="s">
        <v>1382</v>
      </c>
      <c r="D27" s="270">
        <f>12620*2832</f>
        <v>35739840</v>
      </c>
      <c r="E27" s="271">
        <f ca="1">정리!AI24</f>
        <v>181162855</v>
      </c>
      <c r="F27" s="287">
        <f ca="1">정리!AI200</f>
        <v>192126880</v>
      </c>
      <c r="G27" s="287">
        <f t="shared" ca="1" si="60"/>
        <v>-10964025</v>
      </c>
      <c r="H27" s="287">
        <f ca="1">H28</f>
        <v>46703865</v>
      </c>
      <c r="I27" s="272">
        <f ca="1">VLOOKUP($C$27,정리!$C$5:$AH$25,I$5+1,0)</f>
        <v>18052500</v>
      </c>
      <c r="J27" s="272">
        <f ca="1">VLOOKUP($C$27,정리!$C$132:$AI$153,I$5+1,0)</f>
        <v>0</v>
      </c>
      <c r="K27" s="272">
        <f ca="1">VLOOKUP($C$27,정리!$C$157:$AI$177,I$5+1,0)</f>
        <v>0</v>
      </c>
      <c r="L27" s="271">
        <f t="shared" ca="1" si="29"/>
        <v>18052500</v>
      </c>
      <c r="M27" s="272">
        <f ca="1">VLOOKUP($C$27,정리!$C$5:$AH$25,M$5+1,0)</f>
        <v>18052500</v>
      </c>
      <c r="N27" s="272">
        <f ca="1">VLOOKUP($C$27,정리!$C$132:$AI$153,M$5+1,0)</f>
        <v>24508040</v>
      </c>
      <c r="O27" s="272">
        <f ca="1">VLOOKUP($C$27,정리!$C$157:$AI$177,M$5+1,0)</f>
        <v>0</v>
      </c>
      <c r="P27" s="271">
        <f t="shared" ref="P27" ca="1" si="636">M27-N27-O27</f>
        <v>-6455540</v>
      </c>
      <c r="Q27" s="272">
        <f ca="1">VLOOKUP($C$27,정리!$C$5:$AH$25,Q$5+1,0)</f>
        <v>0</v>
      </c>
      <c r="R27" s="272">
        <f ca="1">VLOOKUP($C$27,정리!$C$132:$AI$153,Q$5+1,0)</f>
        <v>0</v>
      </c>
      <c r="S27" s="272">
        <f ca="1">VLOOKUP($C$27,정리!$C$157:$AI$177,Q$5+1,0)</f>
        <v>0</v>
      </c>
      <c r="T27" s="271">
        <f t="shared" ref="T27" ca="1" si="637">Q27-R27-S27</f>
        <v>0</v>
      </c>
      <c r="U27" s="272">
        <f ca="1">VLOOKUP($C$27,정리!$C$5:$AH$25,U$5+1,0)</f>
        <v>18052500</v>
      </c>
      <c r="V27" s="272">
        <f ca="1">VLOOKUP($C$27,정리!$C$132:$AI$153,U$5+1,0)</f>
        <v>25240000</v>
      </c>
      <c r="W27" s="272">
        <f ca="1">VLOOKUP($C$27,정리!$C$157:$AI$177,U$5+1,0)</f>
        <v>0</v>
      </c>
      <c r="X27" s="271">
        <f t="shared" ref="X27" ca="1" si="638">U27-V27-W27</f>
        <v>-7187500</v>
      </c>
      <c r="Y27" s="272">
        <f ca="1">VLOOKUP($C$27,정리!$C$5:$AH$25,Y$5+1,0)</f>
        <v>18052500</v>
      </c>
      <c r="Z27" s="272">
        <f ca="1">VLOOKUP($C$27,정리!$C$132:$AI$153,Y$5+1,0)</f>
        <v>22337400</v>
      </c>
      <c r="AA27" s="272">
        <f ca="1">VLOOKUP($C$27,정리!$C$157:$AI$177,Y$5+1,0)</f>
        <v>0</v>
      </c>
      <c r="AB27" s="271">
        <f t="shared" ref="AB27" ca="1" si="639">Y27-Z27-AA27</f>
        <v>-4284900</v>
      </c>
      <c r="AC27" s="272">
        <f ca="1">VLOOKUP($C$27,정리!$C$5:$AH$25,AC$5+1,0)</f>
        <v>0</v>
      </c>
      <c r="AD27" s="272">
        <f ca="1">VLOOKUP($C$27,정리!$C$132:$AI$153,AC$5+1,0)</f>
        <v>0</v>
      </c>
      <c r="AE27" s="272">
        <f ca="1">VLOOKUP($C$27,정리!$C$157:$AI$177,AC$5+1,0)</f>
        <v>0</v>
      </c>
      <c r="AF27" s="271">
        <f t="shared" ref="AF27" ca="1" si="640">AC27-AD27-AE27</f>
        <v>0</v>
      </c>
      <c r="AG27" s="272">
        <f ca="1">VLOOKUP($C$27,정리!$C$5:$AH$25,AG$5+1,0)</f>
        <v>0</v>
      </c>
      <c r="AH27" s="272">
        <f ca="1">VLOOKUP($C$27,정리!$C$132:$AI$153,AG$5+1,0)</f>
        <v>0</v>
      </c>
      <c r="AI27" s="272">
        <f ca="1">VLOOKUP($C$27,정리!$C$157:$AI$177,AG$5+1,0)</f>
        <v>0</v>
      </c>
      <c r="AJ27" s="271">
        <f t="shared" ref="AJ27" ca="1" si="641">AG27-AH27-AI27</f>
        <v>0</v>
      </c>
      <c r="AK27" s="272">
        <f ca="1">VLOOKUP($C$27,정리!$C$5:$AH$25,AK$5+1,0)</f>
        <v>18052500</v>
      </c>
      <c r="AL27" s="272">
        <f ca="1">VLOOKUP($C$27,정리!$C$132:$AI$153,AK$5+1,0)</f>
        <v>24583760</v>
      </c>
      <c r="AM27" s="272">
        <f ca="1">VLOOKUP($C$27,정리!$C$157:$AI$177,AK$5+1,0)</f>
        <v>0</v>
      </c>
      <c r="AN27" s="271">
        <f t="shared" ref="AN27" ca="1" si="642">AK27-AL27-AM27</f>
        <v>-6531260</v>
      </c>
      <c r="AO27" s="272">
        <f ca="1">VLOOKUP($C$27,정리!$C$5:$AH$25,AO$5+1,0)</f>
        <v>0</v>
      </c>
      <c r="AP27" s="272">
        <f ca="1">VLOOKUP($C$27,정리!$C$132:$AI$153,AO$5+1,0)</f>
        <v>0</v>
      </c>
      <c r="AQ27" s="272">
        <f ca="1">VLOOKUP($C$27,정리!$C$157:$AI$177,AO$5+1,0)</f>
        <v>0</v>
      </c>
      <c r="AR27" s="271">
        <f t="shared" ref="AR27" ca="1" si="643">AO27-AP27-AQ27</f>
        <v>0</v>
      </c>
      <c r="AS27" s="272">
        <f ca="1">VLOOKUP($C$27,정리!$C$5:$AH$25,AS$5+1,0)</f>
        <v>13731935</v>
      </c>
      <c r="AT27" s="272">
        <f ca="1">VLOOKUP($C$27,정리!$C$132:$AI$153,AS$5+1,0)</f>
        <v>0</v>
      </c>
      <c r="AU27" s="272">
        <f ca="1">VLOOKUP($C$27,정리!$C$157:$AI$177,AS$5+1,0)</f>
        <v>0</v>
      </c>
      <c r="AV27" s="271">
        <f t="shared" ref="AV27" ca="1" si="644">AS27-AT27-AU27</f>
        <v>13731935</v>
      </c>
      <c r="AW27" s="272">
        <f ca="1">VLOOKUP($C$27,정리!$C$5:$AH$25,AW$5+1,0)</f>
        <v>8881830</v>
      </c>
      <c r="AX27" s="272">
        <f ca="1">VLOOKUP($C$27,정리!$C$132:$AI$153,AW$5+1,0)</f>
        <v>0</v>
      </c>
      <c r="AY27" s="272">
        <f ca="1">VLOOKUP($C$27,정리!$C$157:$AI$177,AW$5+1,0)</f>
        <v>0</v>
      </c>
      <c r="AZ27" s="271">
        <f t="shared" ref="AZ27" ca="1" si="645">AW27-AX27-AY27</f>
        <v>8881830</v>
      </c>
      <c r="BA27" s="272">
        <f ca="1">VLOOKUP($C$27,정리!$C$5:$AH$25,BA$5+1,0)</f>
        <v>17739590</v>
      </c>
      <c r="BB27" s="272">
        <f ca="1">VLOOKUP($C$27,정리!$C$132:$AI$153,BA$5+1,0)</f>
        <v>24962360</v>
      </c>
      <c r="BC27" s="272">
        <f ca="1">VLOOKUP($C$27,정리!$C$157:$AI$177,BA$5+1,0)</f>
        <v>0</v>
      </c>
      <c r="BD27" s="271">
        <f t="shared" ref="BD27" ca="1" si="646">BA27-BB27-BC27</f>
        <v>-7222770</v>
      </c>
      <c r="BE27" s="272">
        <f ca="1">VLOOKUP($C$27,정리!$C$5:$AH$25,BE$5+1,0)</f>
        <v>0</v>
      </c>
      <c r="BF27" s="272">
        <f ca="1">VLOOKUP($C$27,정리!$C$132:$AI$153,BE$5+1,0)</f>
        <v>0</v>
      </c>
      <c r="BG27" s="272">
        <f ca="1">VLOOKUP($C$27,정리!$C$157:$AI$177,BE$5+1,0)</f>
        <v>0</v>
      </c>
      <c r="BH27" s="271">
        <f t="shared" ref="BH27" ca="1" si="647">BE27-BF27-BG27</f>
        <v>0</v>
      </c>
      <c r="BI27" s="272">
        <f ca="1">VLOOKUP($C$27,정리!$C$5:$AH$25,BI$5+1,0)</f>
        <v>0</v>
      </c>
      <c r="BJ27" s="272">
        <f ca="1">VLOOKUP($C$27,정리!$C$132:$AI$153,BI$5+1,0)</f>
        <v>0</v>
      </c>
      <c r="BK27" s="272">
        <f ca="1">VLOOKUP($C$27,정리!$C$157:$AI$177,BI$5+1,0)</f>
        <v>0</v>
      </c>
      <c r="BL27" s="271">
        <f t="shared" ref="BL27" ca="1" si="648">BI27-BJ27-BK27</f>
        <v>0</v>
      </c>
      <c r="BM27" s="272">
        <f ca="1">VLOOKUP($C$27,정리!$C$5:$AH$25,BM$5+1,0)</f>
        <v>18052500</v>
      </c>
      <c r="BN27" s="272">
        <f ca="1">VLOOKUP($C$27,정리!$C$132:$AI$153,BM$5+1,0)</f>
        <v>26678680</v>
      </c>
      <c r="BO27" s="272">
        <f ca="1">VLOOKUP($C$27,정리!$C$157:$AI$177,BM$5+1,0)</f>
        <v>0</v>
      </c>
      <c r="BP27" s="271">
        <f t="shared" ref="BP27" ca="1" si="649">BM27-BN27-BO27</f>
        <v>-8626180</v>
      </c>
      <c r="BQ27" s="272">
        <f ca="1">VLOOKUP($C$27,정리!$C$5:$AH$25,BQ$5+1,0)</f>
        <v>0</v>
      </c>
      <c r="BR27" s="272">
        <f ca="1">VLOOKUP($C$27,정리!$C$132:$AI$153,BQ$5+1,0)</f>
        <v>0</v>
      </c>
      <c r="BS27" s="272">
        <f ca="1">VLOOKUP($C$27,정리!$C$157:$AI$177,BQ$5+1,0)</f>
        <v>0</v>
      </c>
      <c r="BT27" s="271">
        <f t="shared" ref="BT27" ca="1" si="650">BQ27-BR27-BS27</f>
        <v>0</v>
      </c>
      <c r="BU27" s="272">
        <f ca="1">VLOOKUP($C$27,정리!$C$5:$AH$25,BU$5+1,0)</f>
        <v>14442000</v>
      </c>
      <c r="BV27" s="272">
        <f ca="1">VLOOKUP($C$27,정리!$C$132:$AI$153,BU$5+1,0)</f>
        <v>24495420</v>
      </c>
      <c r="BW27" s="272">
        <f ca="1">VLOOKUP($C$27,정리!$C$157:$AI$177,BU$5+1,0)</f>
        <v>0</v>
      </c>
      <c r="BX27" s="271">
        <f t="shared" ref="BX27" ca="1" si="651">BU27-BV27-BW27</f>
        <v>-10053420</v>
      </c>
      <c r="BY27" s="272">
        <f ca="1">VLOOKUP($C$27,정리!$C$5:$AH$25,BY$5+1,0)</f>
        <v>18052500</v>
      </c>
      <c r="BZ27" s="272">
        <f ca="1">VLOOKUP($C$27,정리!$C$132:$AI$153,BY$5+1,0)</f>
        <v>19321220</v>
      </c>
      <c r="CA27" s="272">
        <f ca="1">VLOOKUP($C$27,정리!$C$157:$AI$177,BY$5+1,0)</f>
        <v>0</v>
      </c>
      <c r="CB27" s="271">
        <f t="shared" ref="CB27" ca="1" si="652">BY27-BZ27-CA27</f>
        <v>-1268720</v>
      </c>
      <c r="CC27" s="272">
        <f ca="1">VLOOKUP($C$27,정리!$C$5:$AH$25,CC$5+1,0)</f>
        <v>0</v>
      </c>
      <c r="CD27" s="272">
        <f ca="1">VLOOKUP($C$27,정리!$C$132:$AI$153,CC$5+1,0)</f>
        <v>0</v>
      </c>
      <c r="CE27" s="272">
        <f ca="1">VLOOKUP($C$27,정리!$C$157:$AI$177,CC$5+1,0)</f>
        <v>0</v>
      </c>
      <c r="CF27" s="271">
        <f t="shared" ref="CF27" ca="1" si="653">CC27-CD27-CE27</f>
        <v>0</v>
      </c>
      <c r="CG27" s="272">
        <f ca="1">VLOOKUP($C$27,정리!$C$5:$AH$25,CG$5+1,0)</f>
        <v>0</v>
      </c>
      <c r="CH27" s="272">
        <f ca="1">VLOOKUP($C$27,정리!$C$132:$AI$153,CG$5+1,0)</f>
        <v>0</v>
      </c>
      <c r="CI27" s="272">
        <f ca="1">VLOOKUP($C$27,정리!$C$157:$AI$177,CG$5+1,0)</f>
        <v>0</v>
      </c>
      <c r="CJ27" s="271">
        <f t="shared" ref="CJ27" ca="1" si="654">CG27-CH27-CI27</f>
        <v>0</v>
      </c>
      <c r="CK27" s="272">
        <f ca="1">VLOOKUP($C$27,정리!$C$5:$AH$25,CK$5+1,0)</f>
        <v>0</v>
      </c>
      <c r="CL27" s="272">
        <f ca="1">VLOOKUP($C$27,정리!$C$132:$AI$153,CK$5+1,0)</f>
        <v>0</v>
      </c>
      <c r="CM27" s="272">
        <f ca="1">VLOOKUP($C$27,정리!$C$157:$AI$177,CK$5+1,0)</f>
        <v>0</v>
      </c>
      <c r="CN27" s="271">
        <f t="shared" ref="CN27" ca="1" si="655">CK27-CL27-CM27</f>
        <v>0</v>
      </c>
      <c r="CO27" s="272">
        <f ca="1">VLOOKUP($C$27,정리!$C$5:$AH$25,CO$5+1,0)</f>
        <v>0</v>
      </c>
      <c r="CP27" s="272">
        <f ca="1">VLOOKUP($C$27,정리!$C$132:$AI$153,CO$5+1,0)</f>
        <v>0</v>
      </c>
      <c r="CQ27" s="272">
        <f ca="1">VLOOKUP($C$27,정리!$C$157:$AI$177,CO$5+1,0)</f>
        <v>0</v>
      </c>
      <c r="CR27" s="271">
        <f t="shared" ref="CR27" ca="1" si="656">CO27-CP27-CQ27</f>
        <v>0</v>
      </c>
      <c r="CS27" s="272">
        <f ca="1">VLOOKUP($C$27,정리!$C$5:$AH$25,CS$5+1,0)</f>
        <v>0</v>
      </c>
      <c r="CT27" s="272">
        <f ca="1">VLOOKUP($C$27,정리!$C$132:$AI$153,CS$5+1,0)</f>
        <v>0</v>
      </c>
      <c r="CU27" s="272">
        <f ca="1">VLOOKUP($C$27,정리!$C$157:$AI$177,CS$5+1,0)</f>
        <v>0</v>
      </c>
      <c r="CV27" s="271">
        <f t="shared" ref="CV27" ca="1" si="657">CS27-CT27-CU27</f>
        <v>0</v>
      </c>
      <c r="CW27" s="272">
        <f ca="1">VLOOKUP($C$27,정리!$C$5:$AH$25,CW$5+1,0)</f>
        <v>0</v>
      </c>
      <c r="CX27" s="272">
        <f ca="1">VLOOKUP($C$27,정리!$C$132:$AI$153,CW$5+1,0)</f>
        <v>0</v>
      </c>
      <c r="CY27" s="272">
        <f ca="1">VLOOKUP($C$27,정리!$C$157:$AI$177,CW$5+1,0)</f>
        <v>0</v>
      </c>
      <c r="CZ27" s="271">
        <f t="shared" ref="CZ27" ca="1" si="658">CW27-CX27-CY27</f>
        <v>0</v>
      </c>
      <c r="DA27" s="272">
        <f ca="1">VLOOKUP($C$27,정리!$C$5:$AH$25,DA$5+1,0)</f>
        <v>0</v>
      </c>
      <c r="DB27" s="272">
        <f ca="1">VLOOKUP($C$27,정리!$C$132:$AI$153,DA$5+1,0)</f>
        <v>0</v>
      </c>
      <c r="DC27" s="272">
        <f ca="1">VLOOKUP($C$27,정리!$C$157:$AI$177,DA$5+1,0)</f>
        <v>0</v>
      </c>
      <c r="DD27" s="271">
        <f t="shared" ref="DD27" ca="1" si="659">DA27-DB27-DC27</f>
        <v>0</v>
      </c>
      <c r="DE27" s="272">
        <f ca="1">VLOOKUP($C$27,정리!$C$5:$AH$25,DE$5+1,0)</f>
        <v>0</v>
      </c>
      <c r="DF27" s="272">
        <f ca="1">VLOOKUP($C$27,정리!$C$132:$AI$153,DE$5+1,0)</f>
        <v>0</v>
      </c>
      <c r="DG27" s="272">
        <f ca="1">VLOOKUP($C$27,정리!$C$157:$AI$177,DE$5+1,0)</f>
        <v>0</v>
      </c>
      <c r="DH27" s="271">
        <f t="shared" ref="DH27" ca="1" si="660">DE27-DF27-DG27</f>
        <v>0</v>
      </c>
      <c r="DI27" s="272">
        <f ca="1">VLOOKUP($C$27,정리!$C$5:$AH$25,DI$5+1,0)</f>
        <v>0</v>
      </c>
      <c r="DJ27" s="272">
        <f ca="1">VLOOKUP($C$27,정리!$C$132:$AI$153,DI$5+1,0)</f>
        <v>0</v>
      </c>
      <c r="DK27" s="272">
        <f ca="1">VLOOKUP($C$27,정리!$C$157:$AI$177,DI$5+1,0)</f>
        <v>0</v>
      </c>
      <c r="DL27" s="271">
        <f t="shared" ref="DL27" ca="1" si="661">DI27-DJ27-DK27</f>
        <v>0</v>
      </c>
      <c r="DM27" s="272">
        <f ca="1">VLOOKUP($C$27,정리!$C$5:$AH$25,DM$5+1,0)</f>
        <v>0</v>
      </c>
      <c r="DN27" s="272">
        <f ca="1">VLOOKUP($C$27,정리!$C$132:$AI$153,DM$5+1,0)</f>
        <v>0</v>
      </c>
      <c r="DO27" s="272">
        <f ca="1">VLOOKUP($C$27,정리!$C$157:$AI$177,DM$5+1,0)</f>
        <v>0</v>
      </c>
      <c r="DP27" s="271">
        <f t="shared" ref="DP27" ca="1" si="662">DM27-DN27-DO27</f>
        <v>0</v>
      </c>
      <c r="DQ27" s="272">
        <f ca="1">VLOOKUP($C$27,정리!$C$5:$AH$25,DQ$5+1,0)</f>
        <v>0</v>
      </c>
      <c r="DR27" s="272">
        <f ca="1">VLOOKUP($C$27,정리!$C$132:$AI$153,DQ$5+1,0)</f>
        <v>0</v>
      </c>
      <c r="DS27" s="272">
        <f ca="1">VLOOKUP($C$27,정리!$C$157:$AI$177,DQ$5+1,0)</f>
        <v>0</v>
      </c>
      <c r="DT27" s="271">
        <f t="shared" ref="DT27" ca="1" si="663">DQ27-DR27-DS27</f>
        <v>0</v>
      </c>
      <c r="DU27" s="272">
        <f ca="1">VLOOKUP($C$27,정리!$C$5:$AH$25,DU$5+1,0)</f>
        <v>0</v>
      </c>
      <c r="DV27" s="272">
        <f ca="1">VLOOKUP($C$27,정리!$C$132:$AI$153,DU$5+1,0)</f>
        <v>0</v>
      </c>
      <c r="DW27" s="272">
        <f ca="1">VLOOKUP($C$27,정리!$C$157:$AI$177,DU$5+1,0)</f>
        <v>0</v>
      </c>
      <c r="DX27" s="271">
        <f t="shared" ref="DX27" ca="1" si="664">DU27-DV27-DW27</f>
        <v>0</v>
      </c>
      <c r="DY27" s="272">
        <f ca="1">VLOOKUP($C$27,정리!$C$5:$AH$25,DY$5+1,0)</f>
        <v>0</v>
      </c>
      <c r="DZ27" s="272">
        <f ca="1">VLOOKUP($C$27,정리!$C$132:$AI$153,DY$5+1,0)</f>
        <v>0</v>
      </c>
      <c r="EA27" s="272">
        <f ca="1">VLOOKUP($C$27,정리!$C$157:$AI$177,DY$5+1,0)</f>
        <v>0</v>
      </c>
      <c r="EB27" s="271">
        <f t="shared" ref="EB27" ca="1" si="665">DY27-DZ27-EA27</f>
        <v>0</v>
      </c>
    </row>
    <row r="28" spans="1:132" s="257" customFormat="1" ht="24.95" customHeight="1">
      <c r="A28" s="253"/>
      <c r="B28" s="575"/>
      <c r="C28" s="280" t="s">
        <v>41</v>
      </c>
      <c r="D28" s="273">
        <f>D27</f>
        <v>35739840</v>
      </c>
      <c r="E28" s="274">
        <f ca="1">정리!AI25</f>
        <v>181162855</v>
      </c>
      <c r="F28" s="288">
        <f ca="1">정리!AI201</f>
        <v>192126880</v>
      </c>
      <c r="G28" s="288">
        <f t="shared" ca="1" si="60"/>
        <v>-10964025</v>
      </c>
      <c r="H28" s="288">
        <f ca="1">D28+F28-E28</f>
        <v>46703865</v>
      </c>
      <c r="I28" s="275">
        <f ca="1">SUM(I27)</f>
        <v>18052500</v>
      </c>
      <c r="J28" s="275">
        <f t="shared" ref="J28:M28" ca="1" si="666">SUM(J27)</f>
        <v>0</v>
      </c>
      <c r="K28" s="275">
        <f t="shared" ca="1" si="666"/>
        <v>0</v>
      </c>
      <c r="L28" s="275">
        <f t="shared" ca="1" si="666"/>
        <v>18052500</v>
      </c>
      <c r="M28" s="275">
        <f t="shared" ca="1" si="666"/>
        <v>18052500</v>
      </c>
      <c r="N28" s="275">
        <f t="shared" ref="N28" ca="1" si="667">SUM(N27)</f>
        <v>24508040</v>
      </c>
      <c r="O28" s="275">
        <f t="shared" ref="O28" ca="1" si="668">SUM(O27)</f>
        <v>0</v>
      </c>
      <c r="P28" s="275">
        <f t="shared" ref="P28:Q28" ca="1" si="669">SUM(P27)</f>
        <v>-6455540</v>
      </c>
      <c r="Q28" s="275">
        <f t="shared" ca="1" si="669"/>
        <v>0</v>
      </c>
      <c r="R28" s="275">
        <f t="shared" ref="R28" ca="1" si="670">SUM(R27)</f>
        <v>0</v>
      </c>
      <c r="S28" s="275">
        <f t="shared" ref="S28" ca="1" si="671">SUM(S27)</f>
        <v>0</v>
      </c>
      <c r="T28" s="275">
        <f t="shared" ref="T28:U28" ca="1" si="672">SUM(T27)</f>
        <v>0</v>
      </c>
      <c r="U28" s="275">
        <f t="shared" ca="1" si="672"/>
        <v>18052500</v>
      </c>
      <c r="V28" s="275">
        <f t="shared" ref="V28" ca="1" si="673">SUM(V27)</f>
        <v>25240000</v>
      </c>
      <c r="W28" s="275">
        <f t="shared" ref="W28" ca="1" si="674">SUM(W27)</f>
        <v>0</v>
      </c>
      <c r="X28" s="275">
        <f t="shared" ref="X28:Y28" ca="1" si="675">SUM(X27)</f>
        <v>-7187500</v>
      </c>
      <c r="Y28" s="275">
        <f t="shared" ca="1" si="675"/>
        <v>18052500</v>
      </c>
      <c r="Z28" s="275">
        <f t="shared" ref="Z28" ca="1" si="676">SUM(Z27)</f>
        <v>22337400</v>
      </c>
      <c r="AA28" s="275">
        <f t="shared" ref="AA28" ca="1" si="677">SUM(AA27)</f>
        <v>0</v>
      </c>
      <c r="AB28" s="275">
        <f t="shared" ref="AB28:AC28" ca="1" si="678">SUM(AB27)</f>
        <v>-4284900</v>
      </c>
      <c r="AC28" s="275">
        <f t="shared" ca="1" si="678"/>
        <v>0</v>
      </c>
      <c r="AD28" s="275">
        <f t="shared" ref="AD28" ca="1" si="679">SUM(AD27)</f>
        <v>0</v>
      </c>
      <c r="AE28" s="275">
        <f t="shared" ref="AE28" ca="1" si="680">SUM(AE27)</f>
        <v>0</v>
      </c>
      <c r="AF28" s="275">
        <f t="shared" ref="AF28:AG28" ca="1" si="681">SUM(AF27)</f>
        <v>0</v>
      </c>
      <c r="AG28" s="275">
        <f t="shared" ca="1" si="681"/>
        <v>0</v>
      </c>
      <c r="AH28" s="275">
        <f t="shared" ref="AH28" ca="1" si="682">SUM(AH27)</f>
        <v>0</v>
      </c>
      <c r="AI28" s="275">
        <f t="shared" ref="AI28" ca="1" si="683">SUM(AI27)</f>
        <v>0</v>
      </c>
      <c r="AJ28" s="275">
        <f t="shared" ref="AJ28:AK28" ca="1" si="684">SUM(AJ27)</f>
        <v>0</v>
      </c>
      <c r="AK28" s="275">
        <f t="shared" ca="1" si="684"/>
        <v>18052500</v>
      </c>
      <c r="AL28" s="275">
        <f t="shared" ref="AL28" ca="1" si="685">SUM(AL27)</f>
        <v>24583760</v>
      </c>
      <c r="AM28" s="275">
        <f t="shared" ref="AM28" ca="1" si="686">SUM(AM27)</f>
        <v>0</v>
      </c>
      <c r="AN28" s="275">
        <f t="shared" ref="AN28:AO28" ca="1" si="687">SUM(AN27)</f>
        <v>-6531260</v>
      </c>
      <c r="AO28" s="275">
        <f t="shared" ca="1" si="687"/>
        <v>0</v>
      </c>
      <c r="AP28" s="275">
        <f t="shared" ref="AP28" ca="1" si="688">SUM(AP27)</f>
        <v>0</v>
      </c>
      <c r="AQ28" s="275">
        <f t="shared" ref="AQ28" ca="1" si="689">SUM(AQ27)</f>
        <v>0</v>
      </c>
      <c r="AR28" s="275">
        <f t="shared" ref="AR28:AS28" ca="1" si="690">SUM(AR27)</f>
        <v>0</v>
      </c>
      <c r="AS28" s="275">
        <f t="shared" ca="1" si="690"/>
        <v>13731935</v>
      </c>
      <c r="AT28" s="275">
        <f t="shared" ref="AT28" ca="1" si="691">SUM(AT27)</f>
        <v>0</v>
      </c>
      <c r="AU28" s="275">
        <f t="shared" ref="AU28" ca="1" si="692">SUM(AU27)</f>
        <v>0</v>
      </c>
      <c r="AV28" s="275">
        <f t="shared" ref="AV28:AW28" ca="1" si="693">SUM(AV27)</f>
        <v>13731935</v>
      </c>
      <c r="AW28" s="275">
        <f t="shared" ca="1" si="693"/>
        <v>8881830</v>
      </c>
      <c r="AX28" s="275">
        <f t="shared" ref="AX28" ca="1" si="694">SUM(AX27)</f>
        <v>0</v>
      </c>
      <c r="AY28" s="275">
        <f t="shared" ref="AY28" ca="1" si="695">SUM(AY27)</f>
        <v>0</v>
      </c>
      <c r="AZ28" s="275">
        <f t="shared" ref="AZ28:BA28" ca="1" si="696">SUM(AZ27)</f>
        <v>8881830</v>
      </c>
      <c r="BA28" s="275">
        <f t="shared" ca="1" si="696"/>
        <v>17739590</v>
      </c>
      <c r="BB28" s="275">
        <f t="shared" ref="BB28" ca="1" si="697">SUM(BB27)</f>
        <v>24962360</v>
      </c>
      <c r="BC28" s="275">
        <f t="shared" ref="BC28" ca="1" si="698">SUM(BC27)</f>
        <v>0</v>
      </c>
      <c r="BD28" s="275">
        <f t="shared" ref="BD28:BE28" ca="1" si="699">SUM(BD27)</f>
        <v>-7222770</v>
      </c>
      <c r="BE28" s="275">
        <f t="shared" ca="1" si="699"/>
        <v>0</v>
      </c>
      <c r="BF28" s="275">
        <f t="shared" ref="BF28" ca="1" si="700">SUM(BF27)</f>
        <v>0</v>
      </c>
      <c r="BG28" s="275">
        <f t="shared" ref="BG28" ca="1" si="701">SUM(BG27)</f>
        <v>0</v>
      </c>
      <c r="BH28" s="275">
        <f t="shared" ref="BH28:BI28" ca="1" si="702">SUM(BH27)</f>
        <v>0</v>
      </c>
      <c r="BI28" s="275">
        <f t="shared" ca="1" si="702"/>
        <v>0</v>
      </c>
      <c r="BJ28" s="275">
        <f t="shared" ref="BJ28" ca="1" si="703">SUM(BJ27)</f>
        <v>0</v>
      </c>
      <c r="BK28" s="275">
        <f t="shared" ref="BK28" ca="1" si="704">SUM(BK27)</f>
        <v>0</v>
      </c>
      <c r="BL28" s="275">
        <f t="shared" ref="BL28:BM28" ca="1" si="705">SUM(BL27)</f>
        <v>0</v>
      </c>
      <c r="BM28" s="275">
        <f t="shared" ca="1" si="705"/>
        <v>18052500</v>
      </c>
      <c r="BN28" s="275">
        <f t="shared" ref="BN28" ca="1" si="706">SUM(BN27)</f>
        <v>26678680</v>
      </c>
      <c r="BO28" s="275">
        <f t="shared" ref="BO28" ca="1" si="707">SUM(BO27)</f>
        <v>0</v>
      </c>
      <c r="BP28" s="275">
        <f t="shared" ref="BP28:BQ28" ca="1" si="708">SUM(BP27)</f>
        <v>-8626180</v>
      </c>
      <c r="BQ28" s="275">
        <f t="shared" ca="1" si="708"/>
        <v>0</v>
      </c>
      <c r="BR28" s="275">
        <f t="shared" ref="BR28" ca="1" si="709">SUM(BR27)</f>
        <v>0</v>
      </c>
      <c r="BS28" s="275">
        <f t="shared" ref="BS28" ca="1" si="710">SUM(BS27)</f>
        <v>0</v>
      </c>
      <c r="BT28" s="275">
        <f t="shared" ref="BT28:BU28" ca="1" si="711">SUM(BT27)</f>
        <v>0</v>
      </c>
      <c r="BU28" s="275">
        <f t="shared" ca="1" si="711"/>
        <v>14442000</v>
      </c>
      <c r="BV28" s="275">
        <f t="shared" ref="BV28" ca="1" si="712">SUM(BV27)</f>
        <v>24495420</v>
      </c>
      <c r="BW28" s="275">
        <f t="shared" ref="BW28" ca="1" si="713">SUM(BW27)</f>
        <v>0</v>
      </c>
      <c r="BX28" s="275">
        <f t="shared" ref="BX28:BY28" ca="1" si="714">SUM(BX27)</f>
        <v>-10053420</v>
      </c>
      <c r="BY28" s="275">
        <f t="shared" ca="1" si="714"/>
        <v>18052500</v>
      </c>
      <c r="BZ28" s="275">
        <f t="shared" ref="BZ28" ca="1" si="715">SUM(BZ27)</f>
        <v>19321220</v>
      </c>
      <c r="CA28" s="275">
        <f t="shared" ref="CA28" ca="1" si="716">SUM(CA27)</f>
        <v>0</v>
      </c>
      <c r="CB28" s="275">
        <f t="shared" ref="CB28:CC28" ca="1" si="717">SUM(CB27)</f>
        <v>-1268720</v>
      </c>
      <c r="CC28" s="275">
        <f t="shared" ca="1" si="717"/>
        <v>0</v>
      </c>
      <c r="CD28" s="275">
        <f t="shared" ref="CD28" ca="1" si="718">SUM(CD27)</f>
        <v>0</v>
      </c>
      <c r="CE28" s="275">
        <f t="shared" ref="CE28" ca="1" si="719">SUM(CE27)</f>
        <v>0</v>
      </c>
      <c r="CF28" s="275">
        <f t="shared" ref="CF28:CG28" ca="1" si="720">SUM(CF27)</f>
        <v>0</v>
      </c>
      <c r="CG28" s="275">
        <f t="shared" ca="1" si="720"/>
        <v>0</v>
      </c>
      <c r="CH28" s="275">
        <f t="shared" ref="CH28" ca="1" si="721">SUM(CH27)</f>
        <v>0</v>
      </c>
      <c r="CI28" s="275">
        <f t="shared" ref="CI28" ca="1" si="722">SUM(CI27)</f>
        <v>0</v>
      </c>
      <c r="CJ28" s="275">
        <f t="shared" ref="CJ28:CK28" ca="1" si="723">SUM(CJ27)</f>
        <v>0</v>
      </c>
      <c r="CK28" s="275">
        <f t="shared" ca="1" si="723"/>
        <v>0</v>
      </c>
      <c r="CL28" s="275">
        <f t="shared" ref="CL28" ca="1" si="724">SUM(CL27)</f>
        <v>0</v>
      </c>
      <c r="CM28" s="275">
        <f t="shared" ref="CM28" ca="1" si="725">SUM(CM27)</f>
        <v>0</v>
      </c>
      <c r="CN28" s="275">
        <f t="shared" ref="CN28:CO28" ca="1" si="726">SUM(CN27)</f>
        <v>0</v>
      </c>
      <c r="CO28" s="275">
        <f t="shared" ca="1" si="726"/>
        <v>0</v>
      </c>
      <c r="CP28" s="275">
        <f t="shared" ref="CP28" ca="1" si="727">SUM(CP27)</f>
        <v>0</v>
      </c>
      <c r="CQ28" s="275">
        <f t="shared" ref="CQ28" ca="1" si="728">SUM(CQ27)</f>
        <v>0</v>
      </c>
      <c r="CR28" s="275">
        <f t="shared" ref="CR28:CS28" ca="1" si="729">SUM(CR27)</f>
        <v>0</v>
      </c>
      <c r="CS28" s="275">
        <f t="shared" ca="1" si="729"/>
        <v>0</v>
      </c>
      <c r="CT28" s="275">
        <f t="shared" ref="CT28" ca="1" si="730">SUM(CT27)</f>
        <v>0</v>
      </c>
      <c r="CU28" s="275">
        <f t="shared" ref="CU28" ca="1" si="731">SUM(CU27)</f>
        <v>0</v>
      </c>
      <c r="CV28" s="275">
        <f t="shared" ref="CV28:CW28" ca="1" si="732">SUM(CV27)</f>
        <v>0</v>
      </c>
      <c r="CW28" s="275">
        <f t="shared" ca="1" si="732"/>
        <v>0</v>
      </c>
      <c r="CX28" s="275">
        <f t="shared" ref="CX28" ca="1" si="733">SUM(CX27)</f>
        <v>0</v>
      </c>
      <c r="CY28" s="275">
        <f t="shared" ref="CY28" ca="1" si="734">SUM(CY27)</f>
        <v>0</v>
      </c>
      <c r="CZ28" s="275">
        <f t="shared" ref="CZ28:DA28" ca="1" si="735">SUM(CZ27)</f>
        <v>0</v>
      </c>
      <c r="DA28" s="275">
        <f t="shared" ca="1" si="735"/>
        <v>0</v>
      </c>
      <c r="DB28" s="275">
        <f t="shared" ref="DB28" ca="1" si="736">SUM(DB27)</f>
        <v>0</v>
      </c>
      <c r="DC28" s="275">
        <f t="shared" ref="DC28" ca="1" si="737">SUM(DC27)</f>
        <v>0</v>
      </c>
      <c r="DD28" s="275">
        <f t="shared" ref="DD28:DE28" ca="1" si="738">SUM(DD27)</f>
        <v>0</v>
      </c>
      <c r="DE28" s="275">
        <f t="shared" ca="1" si="738"/>
        <v>0</v>
      </c>
      <c r="DF28" s="275">
        <f t="shared" ref="DF28" ca="1" si="739">SUM(DF27)</f>
        <v>0</v>
      </c>
      <c r="DG28" s="275">
        <f t="shared" ref="DG28" ca="1" si="740">SUM(DG27)</f>
        <v>0</v>
      </c>
      <c r="DH28" s="275">
        <f t="shared" ref="DH28:DI28" ca="1" si="741">SUM(DH27)</f>
        <v>0</v>
      </c>
      <c r="DI28" s="275">
        <f t="shared" ca="1" si="741"/>
        <v>0</v>
      </c>
      <c r="DJ28" s="275">
        <f t="shared" ref="DJ28" ca="1" si="742">SUM(DJ27)</f>
        <v>0</v>
      </c>
      <c r="DK28" s="275">
        <f t="shared" ref="DK28" ca="1" si="743">SUM(DK27)</f>
        <v>0</v>
      </c>
      <c r="DL28" s="275">
        <f t="shared" ref="DL28:DM28" ca="1" si="744">SUM(DL27)</f>
        <v>0</v>
      </c>
      <c r="DM28" s="275">
        <f t="shared" ca="1" si="744"/>
        <v>0</v>
      </c>
      <c r="DN28" s="275">
        <f t="shared" ref="DN28" ca="1" si="745">SUM(DN27)</f>
        <v>0</v>
      </c>
      <c r="DO28" s="275">
        <f t="shared" ref="DO28" ca="1" si="746">SUM(DO27)</f>
        <v>0</v>
      </c>
      <c r="DP28" s="275">
        <f t="shared" ref="DP28:DQ28" ca="1" si="747">SUM(DP27)</f>
        <v>0</v>
      </c>
      <c r="DQ28" s="275">
        <f t="shared" ca="1" si="747"/>
        <v>0</v>
      </c>
      <c r="DR28" s="275">
        <f t="shared" ref="DR28" ca="1" si="748">SUM(DR27)</f>
        <v>0</v>
      </c>
      <c r="DS28" s="275">
        <f t="shared" ref="DS28" ca="1" si="749">SUM(DS27)</f>
        <v>0</v>
      </c>
      <c r="DT28" s="275">
        <f t="shared" ref="DT28:DU28" ca="1" si="750">SUM(DT27)</f>
        <v>0</v>
      </c>
      <c r="DU28" s="275">
        <f t="shared" ca="1" si="750"/>
        <v>0</v>
      </c>
      <c r="DV28" s="275">
        <f t="shared" ref="DV28" ca="1" si="751">SUM(DV27)</f>
        <v>0</v>
      </c>
      <c r="DW28" s="275">
        <f t="shared" ref="DW28" ca="1" si="752">SUM(DW27)</f>
        <v>0</v>
      </c>
      <c r="DX28" s="275">
        <f t="shared" ref="DX28:DY28" ca="1" si="753">SUM(DX27)</f>
        <v>0</v>
      </c>
      <c r="DY28" s="275">
        <f t="shared" ca="1" si="753"/>
        <v>0</v>
      </c>
      <c r="DZ28" s="275">
        <f t="shared" ref="DZ28" ca="1" si="754">SUM(DZ27)</f>
        <v>0</v>
      </c>
      <c r="EA28" s="275">
        <f t="shared" ref="EA28" ca="1" si="755">SUM(EA27)</f>
        <v>0</v>
      </c>
      <c r="EB28" s="275">
        <f t="shared" ref="EB28" ca="1" si="756">SUM(EB27)</f>
        <v>0</v>
      </c>
    </row>
    <row r="29" spans="1:132" ht="24.95" customHeight="1">
      <c r="B29" s="576" t="s">
        <v>760</v>
      </c>
      <c r="C29" s="577"/>
      <c r="D29" s="277">
        <f>SUM(D28+D26+D24+D21+D17+D14)</f>
        <v>562635579</v>
      </c>
      <c r="E29" s="277">
        <f t="shared" ref="E29:H29" ca="1" si="757">SUM(E28+E26+E24+E21+E17+E14)</f>
        <v>1382023382</v>
      </c>
      <c r="F29" s="277">
        <f ca="1">정리!AI202</f>
        <v>1163525337.2</v>
      </c>
      <c r="G29" s="277">
        <f t="shared" ca="1" si="60"/>
        <v>218498044.79999995</v>
      </c>
      <c r="H29" s="277">
        <f t="shared" ca="1" si="757"/>
        <v>344137534.20000005</v>
      </c>
      <c r="I29" s="277">
        <f ca="1">SUM(I28+I26+I24+I21+I17+I14)</f>
        <v>92040305</v>
      </c>
      <c r="J29" s="277">
        <f ca="1">SUM(J28+J26+J24+J21+J17+J14)</f>
        <v>87708226</v>
      </c>
      <c r="K29" s="277">
        <f t="shared" ref="K29" ca="1" si="758">SUM(K28+K26+K24+K21+K17+K14)</f>
        <v>28482410.200000003</v>
      </c>
      <c r="L29" s="277">
        <f t="shared" ref="L29:N29" ca="1" si="759">SUM(L28+L26+L24+L21+L17+L14)</f>
        <v>-24150331.199999996</v>
      </c>
      <c r="M29" s="277">
        <f t="shared" ca="1" si="759"/>
        <v>124359441</v>
      </c>
      <c r="N29" s="277">
        <f t="shared" ca="1" si="759"/>
        <v>97960228</v>
      </c>
      <c r="O29" s="277">
        <f t="shared" ref="O29" ca="1" si="760">SUM(O28+O26+O24+O21+O17+O14)</f>
        <v>39461497.399999999</v>
      </c>
      <c r="P29" s="277">
        <f t="shared" ref="P29:R29" ca="1" si="761">SUM(P28+P26+P24+P21+P17+P14)</f>
        <v>-13062284.4</v>
      </c>
      <c r="Q29" s="277">
        <f t="shared" ca="1" si="761"/>
        <v>93524936</v>
      </c>
      <c r="R29" s="277">
        <f t="shared" ca="1" si="761"/>
        <v>22071584</v>
      </c>
      <c r="S29" s="277">
        <f t="shared" ref="S29" ca="1" si="762">SUM(S28+S26+S24+S21+S17+S14)</f>
        <v>40538720.399999999</v>
      </c>
      <c r="T29" s="277">
        <f t="shared" ref="T29:V29" ca="1" si="763">SUM(T28+T26+T24+T21+T17+T14)</f>
        <v>30914631.600000001</v>
      </c>
      <c r="U29" s="277">
        <f t="shared" ca="1" si="763"/>
        <v>104683282</v>
      </c>
      <c r="V29" s="277">
        <f t="shared" ca="1" si="763"/>
        <v>85918604</v>
      </c>
      <c r="W29" s="277">
        <f t="shared" ref="W29" ca="1" si="764">SUM(W28+W26+W24+W21+W17+W14)</f>
        <v>35737711.599999994</v>
      </c>
      <c r="X29" s="277">
        <f t="shared" ref="X29:Z29" ca="1" si="765">SUM(X28+X26+X24+X21+X17+X14)</f>
        <v>-16973033.599999998</v>
      </c>
      <c r="Y29" s="277">
        <f t="shared" ca="1" si="765"/>
        <v>82286721</v>
      </c>
      <c r="Z29" s="277">
        <f t="shared" ca="1" si="765"/>
        <v>55608983.200000003</v>
      </c>
      <c r="AA29" s="277">
        <f t="shared" ref="AA29" ca="1" si="766">SUM(AA28+AA26+AA24+AA21+AA17+AA14)</f>
        <v>32152199</v>
      </c>
      <c r="AB29" s="277">
        <f t="shared" ref="AB29:AD29" ca="1" si="767">SUM(AB28+AB26+AB24+AB21+AB17+AB14)</f>
        <v>-5474461.1999999993</v>
      </c>
      <c r="AC29" s="277">
        <f t="shared" ca="1" si="767"/>
        <v>0</v>
      </c>
      <c r="AD29" s="277">
        <f t="shared" ca="1" si="767"/>
        <v>0</v>
      </c>
      <c r="AE29" s="277">
        <f t="shared" ref="AE29" ca="1" si="768">SUM(AE28+AE26+AE24+AE21+AE17+AE14)</f>
        <v>455800</v>
      </c>
      <c r="AF29" s="277">
        <f t="shared" ref="AF29:AH29" ca="1" si="769">SUM(AF28+AF26+AF24+AF21+AF17+AF14)</f>
        <v>-455800</v>
      </c>
      <c r="AG29" s="277">
        <f t="shared" ca="1" si="769"/>
        <v>0</v>
      </c>
      <c r="AH29" s="277">
        <f t="shared" ca="1" si="769"/>
        <v>0</v>
      </c>
      <c r="AI29" s="277">
        <f t="shared" ref="AI29" ca="1" si="770">SUM(AI28+AI26+AI24+AI21+AI17+AI14)</f>
        <v>0</v>
      </c>
      <c r="AJ29" s="277">
        <f t="shared" ref="AJ29:AL29" ca="1" si="771">SUM(AJ28+AJ26+AJ24+AJ21+AJ17+AJ14)</f>
        <v>0</v>
      </c>
      <c r="AK29" s="277">
        <f t="shared" ca="1" si="771"/>
        <v>91079545</v>
      </c>
      <c r="AL29" s="277">
        <f t="shared" ca="1" si="771"/>
        <v>41424912</v>
      </c>
      <c r="AM29" s="277">
        <f t="shared" ref="AM29" ca="1" si="772">SUM(AM28+AM26+AM24+AM21+AM17+AM14)</f>
        <v>38529719.399999999</v>
      </c>
      <c r="AN29" s="277">
        <f t="shared" ref="AN29:AP29" ca="1" si="773">SUM(AN28+AN26+AN24+AN21+AN17+AN14)</f>
        <v>11124913.6</v>
      </c>
      <c r="AO29" s="277">
        <f t="shared" ca="1" si="773"/>
        <v>90799354</v>
      </c>
      <c r="AP29" s="277">
        <f t="shared" ca="1" si="773"/>
        <v>11798773</v>
      </c>
      <c r="AQ29" s="277">
        <f t="shared" ref="AQ29" ca="1" si="774">SUM(AQ28+AQ26+AQ24+AQ21+AQ17+AQ14)</f>
        <v>44966187.799999997</v>
      </c>
      <c r="AR29" s="277">
        <f t="shared" ref="AR29:AT29" ca="1" si="775">SUM(AR28+AR26+AR24+AR21+AR17+AR14)</f>
        <v>34034393.200000003</v>
      </c>
      <c r="AS29" s="277">
        <f t="shared" ca="1" si="775"/>
        <v>96916727</v>
      </c>
      <c r="AT29" s="277">
        <f t="shared" ca="1" si="775"/>
        <v>41052086</v>
      </c>
      <c r="AU29" s="277">
        <f t="shared" ref="AU29" ca="1" si="776">SUM(AU28+AU26+AU24+AU21+AU17+AU14)</f>
        <v>39982922.799999997</v>
      </c>
      <c r="AV29" s="277">
        <f t="shared" ref="AV29:AX29" ca="1" si="777">SUM(AV28+AV26+AV24+AV21+AV17+AV14)</f>
        <v>15881718.199999999</v>
      </c>
      <c r="AW29" s="277">
        <f t="shared" ca="1" si="777"/>
        <v>109145697</v>
      </c>
      <c r="AX29" s="277">
        <f t="shared" ca="1" si="777"/>
        <v>0</v>
      </c>
      <c r="AY29" s="277">
        <f t="shared" ref="AY29" ca="1" si="778">SUM(AY28+AY26+AY24+AY21+AY17+AY14)</f>
        <v>32174850.399999999</v>
      </c>
      <c r="AZ29" s="277">
        <f t="shared" ref="AZ29:BB29" ca="1" si="779">SUM(AZ28+AZ26+AZ24+AZ21+AZ17+AZ14)</f>
        <v>76970846.599999994</v>
      </c>
      <c r="BA29" s="277">
        <f t="shared" ca="1" si="779"/>
        <v>91808448</v>
      </c>
      <c r="BB29" s="277">
        <f t="shared" ca="1" si="779"/>
        <v>87762905.599999994</v>
      </c>
      <c r="BC29" s="277">
        <f t="shared" ref="BC29" ca="1" si="780">SUM(BC28+BC26+BC24+BC21+BC17+BC14)</f>
        <v>20176556.800000001</v>
      </c>
      <c r="BD29" s="277">
        <f t="shared" ref="BD29:BF29" ca="1" si="781">SUM(BD28+BD26+BD24+BD21+BD17+BD14)</f>
        <v>-16131014.399999999</v>
      </c>
      <c r="BE29" s="277">
        <f t="shared" ca="1" si="781"/>
        <v>0</v>
      </c>
      <c r="BF29" s="277">
        <f t="shared" ca="1" si="781"/>
        <v>0</v>
      </c>
      <c r="BG29" s="277">
        <f t="shared" ref="BG29" ca="1" si="782">SUM(BG28+BG26+BG24+BG21+BG17+BG14)</f>
        <v>0</v>
      </c>
      <c r="BH29" s="277">
        <f t="shared" ref="BH29:BJ29" ca="1" si="783">SUM(BH28+BH26+BH24+BH21+BH17+BH14)</f>
        <v>0</v>
      </c>
      <c r="BI29" s="277">
        <f t="shared" ca="1" si="783"/>
        <v>0</v>
      </c>
      <c r="BJ29" s="277">
        <f t="shared" ca="1" si="783"/>
        <v>0</v>
      </c>
      <c r="BK29" s="277">
        <f t="shared" ref="BK29" ca="1" si="784">SUM(BK28+BK26+BK24+BK21+BK17+BK14)</f>
        <v>0</v>
      </c>
      <c r="BL29" s="277">
        <f t="shared" ref="BL29:BN29" ca="1" si="785">SUM(BL28+BL26+BL24+BL21+BL17+BL14)</f>
        <v>0</v>
      </c>
      <c r="BM29" s="277">
        <f t="shared" ca="1" si="785"/>
        <v>128414332</v>
      </c>
      <c r="BN29" s="277">
        <f t="shared" ca="1" si="785"/>
        <v>41576822</v>
      </c>
      <c r="BO29" s="277">
        <f t="shared" ref="BO29" ca="1" si="786">SUM(BO28+BO26+BO24+BO21+BO17+BO14)</f>
        <v>30208469.800000001</v>
      </c>
      <c r="BP29" s="277">
        <f t="shared" ref="BP29:BR29" ca="1" si="787">SUM(BP28+BP26+BP24+BP21+BP17+BP14)</f>
        <v>56629040.200000003</v>
      </c>
      <c r="BQ29" s="277">
        <f t="shared" ca="1" si="787"/>
        <v>77354133</v>
      </c>
      <c r="BR29" s="277">
        <f t="shared" ca="1" si="787"/>
        <v>23598342</v>
      </c>
      <c r="BS29" s="277">
        <f t="shared" ref="BS29" ca="1" si="788">SUM(BS28+BS26+BS24+BS21+BS17+BS14)</f>
        <v>37146938.399999999</v>
      </c>
      <c r="BT29" s="277">
        <f t="shared" ref="BT29:BV29" ca="1" si="789">SUM(BT28+BT26+BT24+BT21+BT17+BT14)</f>
        <v>16608852.600000001</v>
      </c>
      <c r="BU29" s="277">
        <f t="shared" ca="1" si="789"/>
        <v>93747832</v>
      </c>
      <c r="BV29" s="277">
        <f t="shared" ca="1" si="789"/>
        <v>36661320</v>
      </c>
      <c r="BW29" s="277">
        <f t="shared" ref="BW29" ca="1" si="790">SUM(BW28+BW26+BW24+BW21+BW17+BW14)</f>
        <v>34965502</v>
      </c>
      <c r="BX29" s="277">
        <f t="shared" ref="BX29:BZ29" ca="1" si="791">SUM(BX28+BX26+BX24+BX21+BX17+BX14)</f>
        <v>22121010</v>
      </c>
      <c r="BY29" s="277">
        <f t="shared" ca="1" si="791"/>
        <v>105862629</v>
      </c>
      <c r="BZ29" s="277">
        <f t="shared" ca="1" si="791"/>
        <v>23385160</v>
      </c>
      <c r="CA29" s="277">
        <f t="shared" ref="CA29" ca="1" si="792">SUM(CA28+CA26+CA24+CA21+CA17+CA14)</f>
        <v>52017905.399999999</v>
      </c>
      <c r="CB29" s="277">
        <f t="shared" ref="CB29:CD29" ca="1" si="793">SUM(CB28+CB26+CB24+CB21+CB17+CB14)</f>
        <v>30459563.600000001</v>
      </c>
      <c r="CC29" s="277">
        <f t="shared" ca="1" si="793"/>
        <v>0</v>
      </c>
      <c r="CD29" s="277">
        <f t="shared" ca="1" si="793"/>
        <v>0</v>
      </c>
      <c r="CE29" s="277">
        <f t="shared" ref="CE29" ca="1" si="794">SUM(CE28+CE26+CE24+CE21+CE17+CE14)</f>
        <v>0</v>
      </c>
      <c r="CF29" s="277">
        <f t="shared" ref="CF29:CH29" ca="1" si="795">SUM(CF28+CF26+CF24+CF21+CF17+CF14)</f>
        <v>0</v>
      </c>
      <c r="CG29" s="277">
        <f t="shared" ca="1" si="795"/>
        <v>0</v>
      </c>
      <c r="CH29" s="277">
        <f t="shared" ca="1" si="795"/>
        <v>0</v>
      </c>
      <c r="CI29" s="277">
        <f t="shared" ref="CI29" ca="1" si="796">SUM(CI28+CI26+CI24+CI21+CI17+CI14)</f>
        <v>0</v>
      </c>
      <c r="CJ29" s="277">
        <f t="shared" ref="CJ29:CL29" ca="1" si="797">SUM(CJ28+CJ26+CJ24+CJ21+CJ17+CJ14)</f>
        <v>0</v>
      </c>
      <c r="CK29" s="277">
        <f t="shared" ca="1" si="797"/>
        <v>0</v>
      </c>
      <c r="CL29" s="277">
        <f t="shared" ca="1" si="797"/>
        <v>0</v>
      </c>
      <c r="CM29" s="277">
        <f t="shared" ref="CM29" ca="1" si="798">SUM(CM28+CM26+CM24+CM21+CM17+CM14)</f>
        <v>0</v>
      </c>
      <c r="CN29" s="277">
        <f t="shared" ref="CN29:CP29" ca="1" si="799">SUM(CN28+CN26+CN24+CN21+CN17+CN14)</f>
        <v>0</v>
      </c>
      <c r="CO29" s="277">
        <f t="shared" ca="1" si="799"/>
        <v>0</v>
      </c>
      <c r="CP29" s="277">
        <f t="shared" ca="1" si="799"/>
        <v>0</v>
      </c>
      <c r="CQ29" s="277">
        <f t="shared" ref="CQ29" ca="1" si="800">SUM(CQ28+CQ26+CQ24+CQ21+CQ17+CQ14)</f>
        <v>0</v>
      </c>
      <c r="CR29" s="277">
        <f t="shared" ref="CR29:CT29" ca="1" si="801">SUM(CR28+CR26+CR24+CR21+CR17+CR14)</f>
        <v>0</v>
      </c>
      <c r="CS29" s="277">
        <f t="shared" ca="1" si="801"/>
        <v>0</v>
      </c>
      <c r="CT29" s="277">
        <f t="shared" ca="1" si="801"/>
        <v>0</v>
      </c>
      <c r="CU29" s="277">
        <f t="shared" ref="CU29" ca="1" si="802">SUM(CU28+CU26+CU24+CU21+CU17+CU14)</f>
        <v>0</v>
      </c>
      <c r="CV29" s="277">
        <f t="shared" ref="CV29:CX29" ca="1" si="803">SUM(CV28+CV26+CV24+CV21+CV17+CV14)</f>
        <v>0</v>
      </c>
      <c r="CW29" s="277">
        <f t="shared" ca="1" si="803"/>
        <v>0</v>
      </c>
      <c r="CX29" s="277">
        <f t="shared" ca="1" si="803"/>
        <v>0</v>
      </c>
      <c r="CY29" s="277">
        <f t="shared" ref="CY29" ca="1" si="804">SUM(CY28+CY26+CY24+CY21+CY17+CY14)</f>
        <v>0</v>
      </c>
      <c r="CZ29" s="277">
        <f t="shared" ref="CZ29:DB29" ca="1" si="805">SUM(CZ28+CZ26+CZ24+CZ21+CZ17+CZ14)</f>
        <v>0</v>
      </c>
      <c r="DA29" s="277">
        <f t="shared" ca="1" si="805"/>
        <v>0</v>
      </c>
      <c r="DB29" s="277">
        <f t="shared" ca="1" si="805"/>
        <v>0</v>
      </c>
      <c r="DC29" s="277">
        <f t="shared" ref="DC29" ca="1" si="806">SUM(DC28+DC26+DC24+DC21+DC17+DC14)</f>
        <v>0</v>
      </c>
      <c r="DD29" s="277">
        <f t="shared" ref="DD29:DF29" ca="1" si="807">SUM(DD28+DD26+DD24+DD21+DD17+DD14)</f>
        <v>0</v>
      </c>
      <c r="DE29" s="277">
        <f t="shared" ca="1" si="807"/>
        <v>0</v>
      </c>
      <c r="DF29" s="277">
        <f t="shared" ca="1" si="807"/>
        <v>0</v>
      </c>
      <c r="DG29" s="277">
        <f t="shared" ref="DG29" ca="1" si="808">SUM(DG28+DG26+DG24+DG21+DG17+DG14)</f>
        <v>0</v>
      </c>
      <c r="DH29" s="277">
        <f t="shared" ref="DH29:DJ29" ca="1" si="809">SUM(DH28+DH26+DH24+DH21+DH17+DH14)</f>
        <v>0</v>
      </c>
      <c r="DI29" s="277">
        <f t="shared" ca="1" si="809"/>
        <v>0</v>
      </c>
      <c r="DJ29" s="277">
        <f t="shared" ca="1" si="809"/>
        <v>0</v>
      </c>
      <c r="DK29" s="277">
        <f t="shared" ref="DK29" ca="1" si="810">SUM(DK28+DK26+DK24+DK21+DK17+DK14)</f>
        <v>0</v>
      </c>
      <c r="DL29" s="277">
        <f t="shared" ref="DL29:DN29" ca="1" si="811">SUM(DL28+DL26+DL24+DL21+DL17+DL14)</f>
        <v>0</v>
      </c>
      <c r="DM29" s="277">
        <f t="shared" ca="1" si="811"/>
        <v>0</v>
      </c>
      <c r="DN29" s="277">
        <f t="shared" ca="1" si="811"/>
        <v>0</v>
      </c>
      <c r="DO29" s="277">
        <f t="shared" ref="DO29" ca="1" si="812">SUM(DO28+DO26+DO24+DO21+DO17+DO14)</f>
        <v>0</v>
      </c>
      <c r="DP29" s="277">
        <f t="shared" ref="DP29:DR29" ca="1" si="813">SUM(DP28+DP26+DP24+DP21+DP17+DP14)</f>
        <v>0</v>
      </c>
      <c r="DQ29" s="277">
        <f t="shared" ca="1" si="813"/>
        <v>0</v>
      </c>
      <c r="DR29" s="277">
        <f t="shared" ca="1" si="813"/>
        <v>0</v>
      </c>
      <c r="DS29" s="277">
        <f t="shared" ref="DS29" ca="1" si="814">SUM(DS28+DS26+DS24+DS21+DS17+DS14)</f>
        <v>0</v>
      </c>
      <c r="DT29" s="277">
        <f t="shared" ref="DT29:DV29" ca="1" si="815">SUM(DT28+DT26+DT24+DT21+DT17+DT14)</f>
        <v>0</v>
      </c>
      <c r="DU29" s="277">
        <f t="shared" ca="1" si="815"/>
        <v>0</v>
      </c>
      <c r="DV29" s="277">
        <f t="shared" ca="1" si="815"/>
        <v>0</v>
      </c>
      <c r="DW29" s="277">
        <f t="shared" ref="DW29" ca="1" si="816">SUM(DW28+DW26+DW24+DW21+DW17+DW14)</f>
        <v>0</v>
      </c>
      <c r="DX29" s="277">
        <f t="shared" ref="DX29:DZ29" ca="1" si="817">SUM(DX28+DX26+DX24+DX21+DX17+DX14)</f>
        <v>0</v>
      </c>
      <c r="DY29" s="277">
        <f t="shared" ca="1" si="817"/>
        <v>0</v>
      </c>
      <c r="DZ29" s="277">
        <f t="shared" ca="1" si="817"/>
        <v>0</v>
      </c>
      <c r="EA29" s="277">
        <f t="shared" ref="EA29" ca="1" si="818">SUM(EA28+EA26+EA24+EA21+EA17+EA14)</f>
        <v>0</v>
      </c>
      <c r="EB29" s="277">
        <f t="shared" ref="EB29" ca="1" si="819">SUM(EB28+EB26+EB24+EB21+EB17+EB14)</f>
        <v>0</v>
      </c>
    </row>
    <row r="30" spans="1:132" ht="19.5" customHeight="1">
      <c r="L30" s="256"/>
    </row>
    <row r="31" spans="1:132" ht="32.25">
      <c r="B31" s="281" t="s">
        <v>1374</v>
      </c>
      <c r="C31" s="250"/>
      <c r="D31" s="251"/>
      <c r="E31" s="250"/>
      <c r="F31" s="250"/>
      <c r="G31" s="250"/>
      <c r="H31" s="250"/>
      <c r="I31" s="252"/>
      <c r="J31" s="252"/>
      <c r="K31" s="260"/>
      <c r="L31" s="250"/>
    </row>
    <row r="32" spans="1:132" ht="6" customHeight="1">
      <c r="B32" s="254"/>
      <c r="C32" s="250"/>
      <c r="D32" s="251"/>
      <c r="E32" s="250"/>
      <c r="F32" s="250"/>
      <c r="G32" s="250"/>
      <c r="H32" s="250"/>
      <c r="I32" s="252"/>
      <c r="J32" s="252"/>
      <c r="K32" s="252"/>
      <c r="L32" s="250"/>
    </row>
    <row r="33" spans="1:132" ht="3.75" customHeight="1">
      <c r="B33" s="282"/>
      <c r="C33" s="283"/>
      <c r="D33" s="284"/>
      <c r="E33" s="283"/>
      <c r="F33" s="283"/>
      <c r="G33" s="283"/>
      <c r="H33" s="283"/>
      <c r="I33" s="285"/>
      <c r="J33" s="285"/>
      <c r="K33" s="285"/>
      <c r="L33" s="283"/>
      <c r="M33" s="285"/>
      <c r="N33" s="285"/>
      <c r="O33" s="285"/>
      <c r="P33" s="283"/>
      <c r="Q33" s="285"/>
      <c r="R33" s="285"/>
      <c r="S33" s="285"/>
      <c r="T33" s="283"/>
      <c r="U33" s="285"/>
      <c r="V33" s="285"/>
      <c r="W33" s="285"/>
      <c r="X33" s="283"/>
      <c r="Y33" s="285"/>
      <c r="Z33" s="285"/>
      <c r="AA33" s="285"/>
      <c r="AB33" s="283"/>
      <c r="AC33" s="285"/>
      <c r="AD33" s="285"/>
      <c r="AE33" s="285"/>
      <c r="AF33" s="283"/>
      <c r="AG33" s="285"/>
      <c r="AH33" s="285"/>
      <c r="AI33" s="285"/>
      <c r="AJ33" s="283"/>
      <c r="AK33" s="285"/>
      <c r="AL33" s="285"/>
      <c r="AM33" s="285"/>
      <c r="AN33" s="283"/>
      <c r="AO33" s="285"/>
      <c r="AP33" s="285"/>
      <c r="AQ33" s="285"/>
      <c r="AR33" s="283"/>
      <c r="AS33" s="285"/>
      <c r="AT33" s="285"/>
      <c r="AU33" s="285"/>
      <c r="AV33" s="283"/>
      <c r="AW33" s="285"/>
      <c r="AX33" s="285"/>
      <c r="AY33" s="285"/>
      <c r="AZ33" s="283"/>
      <c r="BA33" s="285"/>
      <c r="BB33" s="285"/>
      <c r="BC33" s="285"/>
      <c r="BD33" s="283"/>
      <c r="BE33" s="285"/>
      <c r="BF33" s="285"/>
      <c r="BG33" s="285"/>
      <c r="BH33" s="283"/>
      <c r="BI33" s="285"/>
      <c r="BJ33" s="285"/>
      <c r="BK33" s="285"/>
      <c r="BL33" s="283"/>
      <c r="BM33" s="285"/>
      <c r="BN33" s="285"/>
      <c r="BO33" s="285"/>
      <c r="BP33" s="283"/>
      <c r="BQ33" s="285"/>
      <c r="BR33" s="285"/>
      <c r="BS33" s="285"/>
      <c r="BT33" s="283"/>
      <c r="BU33" s="285"/>
      <c r="BV33" s="285"/>
      <c r="BW33" s="285"/>
      <c r="BX33" s="283"/>
      <c r="BY33" s="285"/>
      <c r="BZ33" s="285"/>
      <c r="CA33" s="285"/>
      <c r="CB33" s="283"/>
      <c r="CC33" s="285"/>
      <c r="CD33" s="285"/>
      <c r="CE33" s="285"/>
      <c r="CF33" s="283"/>
      <c r="CG33" s="285"/>
      <c r="CH33" s="285"/>
      <c r="CI33" s="285"/>
      <c r="CJ33" s="283"/>
      <c r="CK33" s="285"/>
      <c r="CL33" s="285"/>
      <c r="CM33" s="285"/>
      <c r="CN33" s="283"/>
      <c r="CO33" s="285"/>
      <c r="CP33" s="285"/>
      <c r="CQ33" s="285"/>
      <c r="CR33" s="283"/>
      <c r="CS33" s="285"/>
      <c r="CT33" s="285"/>
      <c r="CU33" s="285"/>
      <c r="CV33" s="283"/>
      <c r="CW33" s="285"/>
      <c r="CX33" s="285"/>
      <c r="CY33" s="285"/>
      <c r="CZ33" s="283"/>
      <c r="DA33" s="285"/>
      <c r="DB33" s="285"/>
      <c r="DC33" s="285"/>
      <c r="DD33" s="283"/>
      <c r="DE33" s="285"/>
      <c r="DF33" s="285"/>
      <c r="DG33" s="285"/>
      <c r="DH33" s="283"/>
      <c r="DI33" s="285"/>
      <c r="DJ33" s="285"/>
      <c r="DK33" s="285"/>
      <c r="DL33" s="283"/>
      <c r="DM33" s="285"/>
      <c r="DN33" s="285"/>
      <c r="DO33" s="285"/>
      <c r="DP33" s="283"/>
      <c r="DQ33" s="285"/>
      <c r="DR33" s="285"/>
      <c r="DS33" s="285"/>
      <c r="DT33" s="283"/>
      <c r="DU33" s="285"/>
      <c r="DV33" s="285"/>
      <c r="DW33" s="285"/>
      <c r="DX33" s="283"/>
      <c r="DY33" s="285"/>
      <c r="DZ33" s="285"/>
      <c r="EA33" s="285"/>
      <c r="EB33" s="283"/>
    </row>
    <row r="34" spans="1:132" s="264" customFormat="1" ht="6" customHeight="1">
      <c r="B34" s="261">
        <v>2025</v>
      </c>
      <c r="C34" s="261">
        <v>7</v>
      </c>
      <c r="D34" s="262"/>
      <c r="E34" s="263"/>
      <c r="F34" s="263"/>
      <c r="G34" s="263"/>
      <c r="H34" s="263"/>
      <c r="I34" s="550">
        <f>DATE($B$4,$C$4,1)</f>
        <v>45870</v>
      </c>
      <c r="J34" s="550"/>
      <c r="K34" s="550"/>
      <c r="L34" s="550"/>
      <c r="M34" s="550">
        <f>I34+1</f>
        <v>45871</v>
      </c>
      <c r="N34" s="550"/>
      <c r="O34" s="550"/>
      <c r="P34" s="550"/>
      <c r="Q34" s="550">
        <f t="shared" ref="Q34" si="820">M34+1</f>
        <v>45872</v>
      </c>
      <c r="R34" s="550"/>
      <c r="S34" s="550"/>
      <c r="T34" s="550"/>
      <c r="U34" s="550">
        <f t="shared" ref="U34" si="821">Q34+1</f>
        <v>45873</v>
      </c>
      <c r="V34" s="550"/>
      <c r="W34" s="550"/>
      <c r="X34" s="550"/>
      <c r="Y34" s="550">
        <f t="shared" ref="Y34" si="822">U34+1</f>
        <v>45874</v>
      </c>
      <c r="Z34" s="550"/>
      <c r="AA34" s="550"/>
      <c r="AB34" s="550"/>
      <c r="AC34" s="550">
        <f t="shared" ref="AC34" si="823">Y34+1</f>
        <v>45875</v>
      </c>
      <c r="AD34" s="550"/>
      <c r="AE34" s="550"/>
      <c r="AF34" s="550"/>
      <c r="AG34" s="550">
        <f t="shared" ref="AG34" si="824">AC34+1</f>
        <v>45876</v>
      </c>
      <c r="AH34" s="550"/>
      <c r="AI34" s="550"/>
      <c r="AJ34" s="550"/>
      <c r="AK34" s="550">
        <f t="shared" ref="AK34" si="825">AG34+1</f>
        <v>45877</v>
      </c>
      <c r="AL34" s="550"/>
      <c r="AM34" s="550"/>
      <c r="AN34" s="550"/>
      <c r="AO34" s="550">
        <f t="shared" ref="AO34" si="826">AK34+1</f>
        <v>45878</v>
      </c>
      <c r="AP34" s="550"/>
      <c r="AQ34" s="550"/>
      <c r="AR34" s="550"/>
      <c r="AS34" s="550">
        <f t="shared" ref="AS34" si="827">AO34+1</f>
        <v>45879</v>
      </c>
      <c r="AT34" s="550"/>
      <c r="AU34" s="550"/>
      <c r="AV34" s="550"/>
      <c r="AW34" s="550">
        <f t="shared" ref="AW34" si="828">AS34+1</f>
        <v>45880</v>
      </c>
      <c r="AX34" s="550"/>
      <c r="AY34" s="550"/>
      <c r="AZ34" s="550"/>
      <c r="BA34" s="550">
        <f t="shared" ref="BA34" si="829">AW34+1</f>
        <v>45881</v>
      </c>
      <c r="BB34" s="550"/>
      <c r="BC34" s="550"/>
      <c r="BD34" s="550"/>
      <c r="BE34" s="550">
        <f t="shared" ref="BE34" si="830">BA34+1</f>
        <v>45882</v>
      </c>
      <c r="BF34" s="550"/>
      <c r="BG34" s="550"/>
      <c r="BH34" s="550"/>
      <c r="BI34" s="550">
        <f t="shared" ref="BI34" si="831">BE34+1</f>
        <v>45883</v>
      </c>
      <c r="BJ34" s="550"/>
      <c r="BK34" s="550"/>
      <c r="BL34" s="550"/>
      <c r="BM34" s="550">
        <f t="shared" ref="BM34" si="832">BI34+1</f>
        <v>45884</v>
      </c>
      <c r="BN34" s="550"/>
      <c r="BO34" s="550"/>
      <c r="BP34" s="550"/>
      <c r="BQ34" s="550">
        <f t="shared" ref="BQ34" si="833">BM34+1</f>
        <v>45885</v>
      </c>
      <c r="BR34" s="550"/>
      <c r="BS34" s="550"/>
      <c r="BT34" s="550"/>
      <c r="BU34" s="550">
        <f t="shared" ref="BU34" si="834">BQ34+1</f>
        <v>45886</v>
      </c>
      <c r="BV34" s="550"/>
      <c r="BW34" s="550"/>
      <c r="BX34" s="550"/>
      <c r="BY34" s="550">
        <f t="shared" ref="BY34" si="835">BU34+1</f>
        <v>45887</v>
      </c>
      <c r="BZ34" s="550"/>
      <c r="CA34" s="550"/>
      <c r="CB34" s="550"/>
      <c r="CC34" s="550">
        <f t="shared" ref="CC34" si="836">BY34+1</f>
        <v>45888</v>
      </c>
      <c r="CD34" s="550"/>
      <c r="CE34" s="550"/>
      <c r="CF34" s="550"/>
      <c r="CG34" s="550">
        <f t="shared" ref="CG34" si="837">CC34+1</f>
        <v>45889</v>
      </c>
      <c r="CH34" s="550"/>
      <c r="CI34" s="550"/>
      <c r="CJ34" s="550"/>
      <c r="CK34" s="550">
        <f t="shared" ref="CK34" si="838">CG34+1</f>
        <v>45890</v>
      </c>
      <c r="CL34" s="550"/>
      <c r="CM34" s="550"/>
      <c r="CN34" s="550"/>
      <c r="CO34" s="550">
        <f t="shared" ref="CO34" si="839">CK34+1</f>
        <v>45891</v>
      </c>
      <c r="CP34" s="550"/>
      <c r="CQ34" s="550"/>
      <c r="CR34" s="550"/>
      <c r="CS34" s="550">
        <f t="shared" ref="CS34" si="840">CO34+1</f>
        <v>45892</v>
      </c>
      <c r="CT34" s="550"/>
      <c r="CU34" s="550"/>
      <c r="CV34" s="550"/>
      <c r="CW34" s="550">
        <f t="shared" ref="CW34" si="841">CS34+1</f>
        <v>45893</v>
      </c>
      <c r="CX34" s="550"/>
      <c r="CY34" s="550"/>
      <c r="CZ34" s="550"/>
      <c r="DA34" s="550">
        <f t="shared" ref="DA34" si="842">CW34+1</f>
        <v>45894</v>
      </c>
      <c r="DB34" s="550"/>
      <c r="DC34" s="550"/>
      <c r="DD34" s="550"/>
      <c r="DE34" s="550">
        <f t="shared" ref="DE34" si="843">DA34+1</f>
        <v>45895</v>
      </c>
      <c r="DF34" s="550"/>
      <c r="DG34" s="550"/>
      <c r="DH34" s="550"/>
      <c r="DI34" s="550">
        <f t="shared" ref="DI34" si="844">DE34+1</f>
        <v>45896</v>
      </c>
      <c r="DJ34" s="550"/>
      <c r="DK34" s="550"/>
      <c r="DL34" s="550"/>
      <c r="DM34" s="550">
        <f t="shared" ref="DM34" si="845">DI34+1</f>
        <v>45897</v>
      </c>
      <c r="DN34" s="550"/>
      <c r="DO34" s="550"/>
      <c r="DP34" s="550"/>
      <c r="DQ34" s="550">
        <f t="shared" ref="DQ34" si="846">DM34+1</f>
        <v>45898</v>
      </c>
      <c r="DR34" s="550"/>
      <c r="DS34" s="550"/>
      <c r="DT34" s="550"/>
      <c r="DU34" s="550">
        <f t="shared" ref="DU34" si="847">DQ34+1</f>
        <v>45899</v>
      </c>
      <c r="DV34" s="550"/>
      <c r="DW34" s="550"/>
      <c r="DX34" s="550"/>
      <c r="DY34" s="550">
        <f t="shared" ref="DY34" si="848">DU34+1</f>
        <v>45900</v>
      </c>
      <c r="DZ34" s="550"/>
      <c r="EA34" s="550"/>
      <c r="EB34" s="550"/>
    </row>
    <row r="35" spans="1:132" ht="19.5" customHeight="1">
      <c r="B35" s="546" t="s">
        <v>743</v>
      </c>
      <c r="C35" s="552" t="s">
        <v>1255</v>
      </c>
      <c r="D35" s="581"/>
      <c r="E35" s="556" t="s">
        <v>1370</v>
      </c>
      <c r="F35" s="556" t="s">
        <v>1371</v>
      </c>
      <c r="G35" s="556" t="s">
        <v>1372</v>
      </c>
      <c r="H35" s="584"/>
      <c r="I35" s="542">
        <v>1</v>
      </c>
      <c r="J35" s="544"/>
      <c r="K35" s="544"/>
      <c r="L35" s="545"/>
      <c r="M35" s="542">
        <v>2</v>
      </c>
      <c r="N35" s="544"/>
      <c r="O35" s="544"/>
      <c r="P35" s="545"/>
      <c r="Q35" s="542">
        <v>3</v>
      </c>
      <c r="R35" s="544"/>
      <c r="S35" s="544"/>
      <c r="T35" s="545"/>
      <c r="U35" s="542">
        <v>4</v>
      </c>
      <c r="V35" s="544"/>
      <c r="W35" s="544"/>
      <c r="X35" s="545"/>
      <c r="Y35" s="542">
        <v>5</v>
      </c>
      <c r="Z35" s="544"/>
      <c r="AA35" s="544"/>
      <c r="AB35" s="545"/>
      <c r="AC35" s="542">
        <v>6</v>
      </c>
      <c r="AD35" s="544"/>
      <c r="AE35" s="544"/>
      <c r="AF35" s="545"/>
      <c r="AG35" s="542">
        <v>7</v>
      </c>
      <c r="AH35" s="544"/>
      <c r="AI35" s="544"/>
      <c r="AJ35" s="545"/>
      <c r="AK35" s="542">
        <v>8</v>
      </c>
      <c r="AL35" s="544"/>
      <c r="AM35" s="544"/>
      <c r="AN35" s="545"/>
      <c r="AO35" s="542">
        <v>9</v>
      </c>
      <c r="AP35" s="544"/>
      <c r="AQ35" s="544"/>
      <c r="AR35" s="545"/>
      <c r="AS35" s="542">
        <v>10</v>
      </c>
      <c r="AT35" s="544"/>
      <c r="AU35" s="544"/>
      <c r="AV35" s="545"/>
      <c r="AW35" s="542">
        <v>11</v>
      </c>
      <c r="AX35" s="544"/>
      <c r="AY35" s="544"/>
      <c r="AZ35" s="545"/>
      <c r="BA35" s="542">
        <v>12</v>
      </c>
      <c r="BB35" s="544"/>
      <c r="BC35" s="544"/>
      <c r="BD35" s="545"/>
      <c r="BE35" s="542">
        <v>13</v>
      </c>
      <c r="BF35" s="544"/>
      <c r="BG35" s="544"/>
      <c r="BH35" s="545"/>
      <c r="BI35" s="542">
        <v>14</v>
      </c>
      <c r="BJ35" s="544"/>
      <c r="BK35" s="544"/>
      <c r="BL35" s="545"/>
      <c r="BM35" s="542">
        <v>15</v>
      </c>
      <c r="BN35" s="544"/>
      <c r="BO35" s="544"/>
      <c r="BP35" s="545"/>
      <c r="BQ35" s="542">
        <v>16</v>
      </c>
      <c r="BR35" s="544"/>
      <c r="BS35" s="544"/>
      <c r="BT35" s="545"/>
      <c r="BU35" s="542">
        <v>17</v>
      </c>
      <c r="BV35" s="544"/>
      <c r="BW35" s="544"/>
      <c r="BX35" s="545"/>
      <c r="BY35" s="542">
        <v>18</v>
      </c>
      <c r="BZ35" s="544"/>
      <c r="CA35" s="544"/>
      <c r="CB35" s="545"/>
      <c r="CC35" s="542">
        <v>19</v>
      </c>
      <c r="CD35" s="544"/>
      <c r="CE35" s="544"/>
      <c r="CF35" s="545"/>
      <c r="CG35" s="542">
        <v>20</v>
      </c>
      <c r="CH35" s="544"/>
      <c r="CI35" s="544"/>
      <c r="CJ35" s="545"/>
      <c r="CK35" s="542">
        <v>21</v>
      </c>
      <c r="CL35" s="544"/>
      <c r="CM35" s="544"/>
      <c r="CN35" s="545"/>
      <c r="CO35" s="542">
        <v>22</v>
      </c>
      <c r="CP35" s="544"/>
      <c r="CQ35" s="544"/>
      <c r="CR35" s="545"/>
      <c r="CS35" s="542">
        <v>23</v>
      </c>
      <c r="CT35" s="544"/>
      <c r="CU35" s="544"/>
      <c r="CV35" s="545"/>
      <c r="CW35" s="542">
        <v>24</v>
      </c>
      <c r="CX35" s="544"/>
      <c r="CY35" s="544"/>
      <c r="CZ35" s="545"/>
      <c r="DA35" s="542">
        <v>25</v>
      </c>
      <c r="DB35" s="544"/>
      <c r="DC35" s="544"/>
      <c r="DD35" s="545"/>
      <c r="DE35" s="542">
        <v>26</v>
      </c>
      <c r="DF35" s="544"/>
      <c r="DG35" s="544"/>
      <c r="DH35" s="545"/>
      <c r="DI35" s="542">
        <v>27</v>
      </c>
      <c r="DJ35" s="544"/>
      <c r="DK35" s="544"/>
      <c r="DL35" s="545"/>
      <c r="DM35" s="542">
        <v>28</v>
      </c>
      <c r="DN35" s="544"/>
      <c r="DO35" s="544"/>
      <c r="DP35" s="545"/>
      <c r="DQ35" s="542">
        <v>29</v>
      </c>
      <c r="DR35" s="544"/>
      <c r="DS35" s="544"/>
      <c r="DT35" s="545"/>
      <c r="DU35" s="542">
        <v>30</v>
      </c>
      <c r="DV35" s="544"/>
      <c r="DW35" s="544"/>
      <c r="DX35" s="545"/>
      <c r="DY35" s="542">
        <v>31</v>
      </c>
      <c r="DZ35" s="544"/>
      <c r="EA35" s="544"/>
      <c r="EB35" s="545"/>
    </row>
    <row r="36" spans="1:132" ht="19.5" customHeight="1">
      <c r="B36" s="547"/>
      <c r="C36" s="552"/>
      <c r="D36" s="582"/>
      <c r="E36" s="552"/>
      <c r="F36" s="552"/>
      <c r="G36" s="556"/>
      <c r="H36" s="585"/>
      <c r="I36" s="423"/>
      <c r="J36" s="489" t="s">
        <v>742</v>
      </c>
      <c r="K36" s="377" t="s">
        <v>1256</v>
      </c>
      <c r="L36" s="546" t="s">
        <v>172</v>
      </c>
      <c r="M36" s="423"/>
      <c r="N36" s="489" t="s">
        <v>742</v>
      </c>
      <c r="O36" s="377" t="s">
        <v>1256</v>
      </c>
      <c r="P36" s="546" t="s">
        <v>172</v>
      </c>
      <c r="Q36" s="423"/>
      <c r="R36" s="489" t="s">
        <v>742</v>
      </c>
      <c r="S36" s="377" t="s">
        <v>1256</v>
      </c>
      <c r="T36" s="546" t="s">
        <v>172</v>
      </c>
      <c r="U36" s="423"/>
      <c r="V36" s="489" t="s">
        <v>742</v>
      </c>
      <c r="W36" s="377" t="s">
        <v>1256</v>
      </c>
      <c r="X36" s="546" t="s">
        <v>172</v>
      </c>
      <c r="Y36" s="423"/>
      <c r="Z36" s="489" t="s">
        <v>742</v>
      </c>
      <c r="AA36" s="377" t="s">
        <v>1256</v>
      </c>
      <c r="AB36" s="546" t="s">
        <v>172</v>
      </c>
      <c r="AC36" s="423"/>
      <c r="AD36" s="489" t="s">
        <v>742</v>
      </c>
      <c r="AE36" s="377" t="s">
        <v>1256</v>
      </c>
      <c r="AF36" s="546" t="s">
        <v>172</v>
      </c>
      <c r="AG36" s="423"/>
      <c r="AH36" s="489" t="s">
        <v>742</v>
      </c>
      <c r="AI36" s="377" t="s">
        <v>1256</v>
      </c>
      <c r="AJ36" s="546" t="s">
        <v>172</v>
      </c>
      <c r="AK36" s="423"/>
      <c r="AL36" s="489" t="s">
        <v>742</v>
      </c>
      <c r="AM36" s="377" t="s">
        <v>1256</v>
      </c>
      <c r="AN36" s="546" t="s">
        <v>172</v>
      </c>
      <c r="AO36" s="423"/>
      <c r="AP36" s="489" t="s">
        <v>742</v>
      </c>
      <c r="AQ36" s="377" t="s">
        <v>1256</v>
      </c>
      <c r="AR36" s="546" t="s">
        <v>172</v>
      </c>
      <c r="AS36" s="423"/>
      <c r="AT36" s="489" t="s">
        <v>742</v>
      </c>
      <c r="AU36" s="377" t="s">
        <v>1256</v>
      </c>
      <c r="AV36" s="546" t="s">
        <v>172</v>
      </c>
      <c r="AW36" s="423"/>
      <c r="AX36" s="489" t="s">
        <v>742</v>
      </c>
      <c r="AY36" s="377" t="s">
        <v>1256</v>
      </c>
      <c r="AZ36" s="546" t="s">
        <v>172</v>
      </c>
      <c r="BA36" s="423"/>
      <c r="BB36" s="489" t="s">
        <v>742</v>
      </c>
      <c r="BC36" s="377" t="s">
        <v>1256</v>
      </c>
      <c r="BD36" s="546" t="s">
        <v>172</v>
      </c>
      <c r="BE36" s="423"/>
      <c r="BF36" s="489" t="s">
        <v>742</v>
      </c>
      <c r="BG36" s="377" t="s">
        <v>1256</v>
      </c>
      <c r="BH36" s="546" t="s">
        <v>172</v>
      </c>
      <c r="BI36" s="423"/>
      <c r="BJ36" s="489" t="s">
        <v>742</v>
      </c>
      <c r="BK36" s="377" t="s">
        <v>1256</v>
      </c>
      <c r="BL36" s="546" t="s">
        <v>172</v>
      </c>
      <c r="BM36" s="423"/>
      <c r="BN36" s="489" t="s">
        <v>742</v>
      </c>
      <c r="BO36" s="377" t="s">
        <v>1256</v>
      </c>
      <c r="BP36" s="546" t="s">
        <v>172</v>
      </c>
      <c r="BQ36" s="423"/>
      <c r="BR36" s="489" t="s">
        <v>742</v>
      </c>
      <c r="BS36" s="377" t="s">
        <v>1256</v>
      </c>
      <c r="BT36" s="546" t="s">
        <v>172</v>
      </c>
      <c r="BU36" s="423"/>
      <c r="BV36" s="489" t="s">
        <v>742</v>
      </c>
      <c r="BW36" s="377" t="s">
        <v>1256</v>
      </c>
      <c r="BX36" s="546" t="s">
        <v>172</v>
      </c>
      <c r="BY36" s="423"/>
      <c r="BZ36" s="489" t="s">
        <v>742</v>
      </c>
      <c r="CA36" s="377" t="s">
        <v>1256</v>
      </c>
      <c r="CB36" s="546" t="s">
        <v>172</v>
      </c>
      <c r="CC36" s="423"/>
      <c r="CD36" s="489" t="s">
        <v>742</v>
      </c>
      <c r="CE36" s="377" t="s">
        <v>1256</v>
      </c>
      <c r="CF36" s="546" t="s">
        <v>172</v>
      </c>
      <c r="CG36" s="423"/>
      <c r="CH36" s="489" t="s">
        <v>742</v>
      </c>
      <c r="CI36" s="377" t="s">
        <v>1256</v>
      </c>
      <c r="CJ36" s="546" t="s">
        <v>172</v>
      </c>
      <c r="CK36" s="423"/>
      <c r="CL36" s="489" t="s">
        <v>742</v>
      </c>
      <c r="CM36" s="377" t="s">
        <v>1256</v>
      </c>
      <c r="CN36" s="546" t="s">
        <v>172</v>
      </c>
      <c r="CO36" s="423"/>
      <c r="CP36" s="489" t="s">
        <v>742</v>
      </c>
      <c r="CQ36" s="377" t="s">
        <v>1256</v>
      </c>
      <c r="CR36" s="546" t="s">
        <v>172</v>
      </c>
      <c r="CS36" s="423"/>
      <c r="CT36" s="489" t="s">
        <v>742</v>
      </c>
      <c r="CU36" s="377" t="s">
        <v>1256</v>
      </c>
      <c r="CV36" s="546" t="s">
        <v>172</v>
      </c>
      <c r="CW36" s="423"/>
      <c r="CX36" s="489" t="s">
        <v>742</v>
      </c>
      <c r="CY36" s="377" t="s">
        <v>1256</v>
      </c>
      <c r="CZ36" s="546" t="s">
        <v>172</v>
      </c>
      <c r="DA36" s="423"/>
      <c r="DB36" s="489" t="s">
        <v>742</v>
      </c>
      <c r="DC36" s="377" t="s">
        <v>1256</v>
      </c>
      <c r="DD36" s="546" t="s">
        <v>172</v>
      </c>
      <c r="DE36" s="423"/>
      <c r="DF36" s="489" t="s">
        <v>742</v>
      </c>
      <c r="DG36" s="377" t="s">
        <v>1256</v>
      </c>
      <c r="DH36" s="546" t="s">
        <v>172</v>
      </c>
      <c r="DI36" s="423"/>
      <c r="DJ36" s="489" t="s">
        <v>742</v>
      </c>
      <c r="DK36" s="377" t="s">
        <v>1256</v>
      </c>
      <c r="DL36" s="546" t="s">
        <v>172</v>
      </c>
      <c r="DM36" s="423"/>
      <c r="DN36" s="489" t="s">
        <v>742</v>
      </c>
      <c r="DO36" s="377" t="s">
        <v>1256</v>
      </c>
      <c r="DP36" s="546" t="s">
        <v>172</v>
      </c>
      <c r="DQ36" s="423"/>
      <c r="DR36" s="489" t="s">
        <v>742</v>
      </c>
      <c r="DS36" s="377" t="s">
        <v>1256</v>
      </c>
      <c r="DT36" s="546" t="s">
        <v>172</v>
      </c>
      <c r="DU36" s="423"/>
      <c r="DV36" s="489" t="s">
        <v>742</v>
      </c>
      <c r="DW36" s="377" t="s">
        <v>1256</v>
      </c>
      <c r="DX36" s="546" t="s">
        <v>172</v>
      </c>
      <c r="DY36" s="423"/>
      <c r="DZ36" s="489" t="s">
        <v>742</v>
      </c>
      <c r="EA36" s="377" t="s">
        <v>1256</v>
      </c>
      <c r="EB36" s="546" t="s">
        <v>172</v>
      </c>
    </row>
    <row r="37" spans="1:132" ht="19.5" customHeight="1">
      <c r="B37" s="551"/>
      <c r="C37" s="552"/>
      <c r="D37" s="582"/>
      <c r="E37" s="546"/>
      <c r="F37" s="546"/>
      <c r="G37" s="557"/>
      <c r="H37" s="585"/>
      <c r="I37" s="424"/>
      <c r="J37" s="259" t="s">
        <v>745</v>
      </c>
      <c r="K37" s="259" t="s">
        <v>1279</v>
      </c>
      <c r="L37" s="547"/>
      <c r="M37" s="424"/>
      <c r="N37" s="259" t="s">
        <v>745</v>
      </c>
      <c r="O37" s="259" t="s">
        <v>1279</v>
      </c>
      <c r="P37" s="547"/>
      <c r="Q37" s="424"/>
      <c r="R37" s="259" t="s">
        <v>745</v>
      </c>
      <c r="S37" s="259" t="s">
        <v>1279</v>
      </c>
      <c r="T37" s="547"/>
      <c r="U37" s="424"/>
      <c r="V37" s="259" t="s">
        <v>745</v>
      </c>
      <c r="W37" s="259" t="s">
        <v>1279</v>
      </c>
      <c r="X37" s="547"/>
      <c r="Y37" s="424"/>
      <c r="Z37" s="259" t="s">
        <v>745</v>
      </c>
      <c r="AA37" s="259" t="s">
        <v>1279</v>
      </c>
      <c r="AB37" s="547"/>
      <c r="AC37" s="424"/>
      <c r="AD37" s="259" t="s">
        <v>745</v>
      </c>
      <c r="AE37" s="259" t="s">
        <v>1279</v>
      </c>
      <c r="AF37" s="547"/>
      <c r="AG37" s="424"/>
      <c r="AH37" s="259" t="s">
        <v>745</v>
      </c>
      <c r="AI37" s="259" t="s">
        <v>1279</v>
      </c>
      <c r="AJ37" s="547"/>
      <c r="AK37" s="424"/>
      <c r="AL37" s="259" t="s">
        <v>745</v>
      </c>
      <c r="AM37" s="259" t="s">
        <v>1279</v>
      </c>
      <c r="AN37" s="547"/>
      <c r="AO37" s="424"/>
      <c r="AP37" s="259" t="s">
        <v>745</v>
      </c>
      <c r="AQ37" s="259" t="s">
        <v>1279</v>
      </c>
      <c r="AR37" s="547"/>
      <c r="AS37" s="424"/>
      <c r="AT37" s="259" t="s">
        <v>745</v>
      </c>
      <c r="AU37" s="259" t="s">
        <v>1279</v>
      </c>
      <c r="AV37" s="547"/>
      <c r="AW37" s="424"/>
      <c r="AX37" s="259" t="s">
        <v>745</v>
      </c>
      <c r="AY37" s="259" t="s">
        <v>1279</v>
      </c>
      <c r="AZ37" s="547"/>
      <c r="BA37" s="424"/>
      <c r="BB37" s="259" t="s">
        <v>745</v>
      </c>
      <c r="BC37" s="259" t="s">
        <v>1279</v>
      </c>
      <c r="BD37" s="547"/>
      <c r="BE37" s="424"/>
      <c r="BF37" s="259" t="s">
        <v>745</v>
      </c>
      <c r="BG37" s="259" t="s">
        <v>1279</v>
      </c>
      <c r="BH37" s="547"/>
      <c r="BI37" s="424"/>
      <c r="BJ37" s="259" t="s">
        <v>745</v>
      </c>
      <c r="BK37" s="259" t="s">
        <v>1279</v>
      </c>
      <c r="BL37" s="547"/>
      <c r="BM37" s="424"/>
      <c r="BN37" s="259" t="s">
        <v>745</v>
      </c>
      <c r="BO37" s="259" t="s">
        <v>1279</v>
      </c>
      <c r="BP37" s="547"/>
      <c r="BQ37" s="424"/>
      <c r="BR37" s="259" t="s">
        <v>745</v>
      </c>
      <c r="BS37" s="259" t="s">
        <v>1279</v>
      </c>
      <c r="BT37" s="547"/>
      <c r="BU37" s="424"/>
      <c r="BV37" s="259" t="s">
        <v>745</v>
      </c>
      <c r="BW37" s="259" t="s">
        <v>1279</v>
      </c>
      <c r="BX37" s="547"/>
      <c r="BY37" s="424"/>
      <c r="BZ37" s="259" t="s">
        <v>745</v>
      </c>
      <c r="CA37" s="259" t="s">
        <v>1279</v>
      </c>
      <c r="CB37" s="547"/>
      <c r="CC37" s="424"/>
      <c r="CD37" s="259" t="s">
        <v>745</v>
      </c>
      <c r="CE37" s="259" t="s">
        <v>1279</v>
      </c>
      <c r="CF37" s="547"/>
      <c r="CG37" s="424"/>
      <c r="CH37" s="259" t="s">
        <v>745</v>
      </c>
      <c r="CI37" s="259" t="s">
        <v>1279</v>
      </c>
      <c r="CJ37" s="547"/>
      <c r="CK37" s="424"/>
      <c r="CL37" s="259" t="s">
        <v>745</v>
      </c>
      <c r="CM37" s="259" t="s">
        <v>1279</v>
      </c>
      <c r="CN37" s="547"/>
      <c r="CO37" s="424"/>
      <c r="CP37" s="259" t="s">
        <v>745</v>
      </c>
      <c r="CQ37" s="259" t="s">
        <v>1279</v>
      </c>
      <c r="CR37" s="547"/>
      <c r="CS37" s="424"/>
      <c r="CT37" s="259" t="s">
        <v>745</v>
      </c>
      <c r="CU37" s="259" t="s">
        <v>1279</v>
      </c>
      <c r="CV37" s="547"/>
      <c r="CW37" s="424"/>
      <c r="CX37" s="259" t="s">
        <v>745</v>
      </c>
      <c r="CY37" s="259" t="s">
        <v>1279</v>
      </c>
      <c r="CZ37" s="547"/>
      <c r="DA37" s="424"/>
      <c r="DB37" s="259" t="s">
        <v>745</v>
      </c>
      <c r="DC37" s="259" t="s">
        <v>1279</v>
      </c>
      <c r="DD37" s="547"/>
      <c r="DE37" s="424"/>
      <c r="DF37" s="259" t="s">
        <v>745</v>
      </c>
      <c r="DG37" s="259" t="s">
        <v>1279</v>
      </c>
      <c r="DH37" s="547"/>
      <c r="DI37" s="424"/>
      <c r="DJ37" s="259" t="s">
        <v>745</v>
      </c>
      <c r="DK37" s="259" t="s">
        <v>1279</v>
      </c>
      <c r="DL37" s="547"/>
      <c r="DM37" s="424"/>
      <c r="DN37" s="259" t="s">
        <v>745</v>
      </c>
      <c r="DO37" s="259" t="s">
        <v>1279</v>
      </c>
      <c r="DP37" s="547"/>
      <c r="DQ37" s="424"/>
      <c r="DR37" s="259" t="s">
        <v>745</v>
      </c>
      <c r="DS37" s="259" t="s">
        <v>1279</v>
      </c>
      <c r="DT37" s="547"/>
      <c r="DU37" s="424"/>
      <c r="DV37" s="259" t="s">
        <v>745</v>
      </c>
      <c r="DW37" s="259" t="s">
        <v>1279</v>
      </c>
      <c r="DX37" s="547"/>
      <c r="DY37" s="424"/>
      <c r="DZ37" s="259" t="s">
        <v>745</v>
      </c>
      <c r="EA37" s="259" t="s">
        <v>1279</v>
      </c>
      <c r="EB37" s="547"/>
    </row>
    <row r="38" spans="1:132" ht="24.95" customHeight="1">
      <c r="A38" s="253" t="s">
        <v>1291</v>
      </c>
      <c r="B38" s="562" t="s">
        <v>329</v>
      </c>
      <c r="C38" s="266" t="s">
        <v>1257</v>
      </c>
      <c r="D38" s="582"/>
      <c r="E38" s="271">
        <f ca="1">정리!AI206</f>
        <v>0</v>
      </c>
      <c r="F38" s="287">
        <f ca="1">정리!AI228</f>
        <v>0</v>
      </c>
      <c r="G38" s="287">
        <f ca="1">E38-F38</f>
        <v>0</v>
      </c>
      <c r="H38" s="585"/>
      <c r="I38" s="424"/>
      <c r="J38" s="272">
        <f ca="1">VLOOKUP($A$38,정리!$A$206:$AH$222,I$35+3,0)</f>
        <v>0</v>
      </c>
      <c r="K38" s="272">
        <f ca="1">VLOOKUP($A$38,정리!$A$228:$AH$243,I$35+3,0)</f>
        <v>0</v>
      </c>
      <c r="L38" s="271">
        <f ca="1">J38-K38</f>
        <v>0</v>
      </c>
      <c r="M38" s="424"/>
      <c r="N38" s="272">
        <f ca="1">VLOOKUP($A$38,정리!$A$206:$AH$222,M$35+3,0)</f>
        <v>0</v>
      </c>
      <c r="O38" s="272">
        <f ca="1">VLOOKUP($A$38,정리!$A$228:$AH$243,M$35+3,0)</f>
        <v>0</v>
      </c>
      <c r="P38" s="271">
        <f t="shared" ref="P38:P55" ca="1" si="849">N38-O38</f>
        <v>0</v>
      </c>
      <c r="Q38" s="424"/>
      <c r="R38" s="272">
        <f ca="1">VLOOKUP($A$38,정리!$A$206:$AH$222,Q$35+3,0)</f>
        <v>0</v>
      </c>
      <c r="S38" s="272">
        <f ca="1">VLOOKUP($A$38,정리!$A$228:$AH$243,Q$35+3,0)</f>
        <v>0</v>
      </c>
      <c r="T38" s="271">
        <f t="shared" ref="T38:T55" ca="1" si="850">R38-S38</f>
        <v>0</v>
      </c>
      <c r="U38" s="424"/>
      <c r="V38" s="272">
        <f ca="1">VLOOKUP($A$38,정리!$A$206:$AH$222,U$35+3,0)</f>
        <v>0</v>
      </c>
      <c r="W38" s="272">
        <f ca="1">VLOOKUP($A$38,정리!$A$228:$AH$243,U$35+3,0)</f>
        <v>0</v>
      </c>
      <c r="X38" s="271">
        <f t="shared" ref="X38:X55" ca="1" si="851">V38-W38</f>
        <v>0</v>
      </c>
      <c r="Y38" s="424"/>
      <c r="Z38" s="272">
        <f ca="1">VLOOKUP($A$38,정리!$A$206:$AH$222,Y$35+3,0)</f>
        <v>0</v>
      </c>
      <c r="AA38" s="272">
        <f ca="1">VLOOKUP($A$38,정리!$A$228:$AH$243,Y$35+3,0)</f>
        <v>0</v>
      </c>
      <c r="AB38" s="271">
        <f t="shared" ref="AB38:AB55" ca="1" si="852">Z38-AA38</f>
        <v>0</v>
      </c>
      <c r="AC38" s="424"/>
      <c r="AD38" s="272">
        <f ca="1">VLOOKUP($A$38,정리!$A$206:$AH$222,AC$35+3,0)</f>
        <v>0</v>
      </c>
      <c r="AE38" s="272">
        <f ca="1">VLOOKUP($A$38,정리!$A$228:$AH$243,AC$35+3,0)</f>
        <v>0</v>
      </c>
      <c r="AF38" s="271">
        <f t="shared" ref="AF38:AF55" ca="1" si="853">AD38-AE38</f>
        <v>0</v>
      </c>
      <c r="AG38" s="424"/>
      <c r="AH38" s="272">
        <f ca="1">VLOOKUP($A$38,정리!$A$206:$AH$222,AG$35+3,0)</f>
        <v>0</v>
      </c>
      <c r="AI38" s="272">
        <f ca="1">VLOOKUP($A$38,정리!$A$228:$AH$243,AG$35+3,0)</f>
        <v>0</v>
      </c>
      <c r="AJ38" s="271">
        <f t="shared" ref="AJ38:AJ55" ca="1" si="854">AH38-AI38</f>
        <v>0</v>
      </c>
      <c r="AK38" s="424"/>
      <c r="AL38" s="272">
        <f ca="1">VLOOKUP($A$38,정리!$A$206:$AH$222,AK$35+3,0)</f>
        <v>0</v>
      </c>
      <c r="AM38" s="272">
        <f ca="1">VLOOKUP($A$38,정리!$A$228:$AH$243,AK$35+3,0)</f>
        <v>0</v>
      </c>
      <c r="AN38" s="271">
        <f t="shared" ref="AN38:AN55" ca="1" si="855">AL38-AM38</f>
        <v>0</v>
      </c>
      <c r="AO38" s="424"/>
      <c r="AP38" s="272">
        <f ca="1">VLOOKUP($A$38,정리!$A$206:$AH$222,AO$35+3,0)</f>
        <v>0</v>
      </c>
      <c r="AQ38" s="272">
        <f ca="1">VLOOKUP($A$38,정리!$A$228:$AH$243,AO$35+3,0)</f>
        <v>0</v>
      </c>
      <c r="AR38" s="271">
        <f t="shared" ref="AR38:AR55" ca="1" si="856">AP38-AQ38</f>
        <v>0</v>
      </c>
      <c r="AS38" s="424"/>
      <c r="AT38" s="272">
        <f ca="1">VLOOKUP($A$38,정리!$A$206:$AH$222,AS$35+3,0)</f>
        <v>0</v>
      </c>
      <c r="AU38" s="272">
        <f ca="1">VLOOKUP($A$38,정리!$A$228:$AH$243,AS$35+3,0)</f>
        <v>0</v>
      </c>
      <c r="AV38" s="271">
        <f t="shared" ref="AV38:AV55" ca="1" si="857">AT38-AU38</f>
        <v>0</v>
      </c>
      <c r="AW38" s="424"/>
      <c r="AX38" s="272">
        <f ca="1">VLOOKUP($A$38,정리!$A$206:$AH$222,AW$35+3,0)</f>
        <v>0</v>
      </c>
      <c r="AY38" s="272">
        <f ca="1">VLOOKUP($A$38,정리!$A$228:$AH$243,AW$35+3,0)</f>
        <v>0</v>
      </c>
      <c r="AZ38" s="271">
        <f t="shared" ref="AZ38:AZ55" ca="1" si="858">AX38-AY38</f>
        <v>0</v>
      </c>
      <c r="BA38" s="424"/>
      <c r="BB38" s="272">
        <f ca="1">VLOOKUP($A$38,정리!$A$206:$AH$222,BA$35+3,0)</f>
        <v>0</v>
      </c>
      <c r="BC38" s="272">
        <f ca="1">VLOOKUP($A$38,정리!$A$228:$AH$243,BA$35+3,0)</f>
        <v>0</v>
      </c>
      <c r="BD38" s="271">
        <f t="shared" ref="BD38:BD55" ca="1" si="859">BB38-BC38</f>
        <v>0</v>
      </c>
      <c r="BE38" s="424"/>
      <c r="BF38" s="272">
        <f ca="1">VLOOKUP($A$38,정리!$A$206:$AH$222,BE$35+3,0)</f>
        <v>0</v>
      </c>
      <c r="BG38" s="272">
        <f ca="1">VLOOKUP($A$38,정리!$A$228:$AH$243,BE$35+3,0)</f>
        <v>0</v>
      </c>
      <c r="BH38" s="271">
        <f t="shared" ref="BH38:BH55" ca="1" si="860">BF38-BG38</f>
        <v>0</v>
      </c>
      <c r="BI38" s="424"/>
      <c r="BJ38" s="272">
        <f ca="1">VLOOKUP($A$38,정리!$A$206:$AH$222,BI$35+3,0)</f>
        <v>0</v>
      </c>
      <c r="BK38" s="272">
        <f ca="1">VLOOKUP($A$38,정리!$A$228:$AH$243,BI$35+3,0)</f>
        <v>0</v>
      </c>
      <c r="BL38" s="271">
        <f t="shared" ref="BL38:BL55" ca="1" si="861">BJ38-BK38</f>
        <v>0</v>
      </c>
      <c r="BM38" s="424"/>
      <c r="BN38" s="272">
        <f ca="1">VLOOKUP($A$38,정리!$A$206:$AH$222,BM$35+3,0)</f>
        <v>0</v>
      </c>
      <c r="BO38" s="272">
        <f ca="1">VLOOKUP($A$38,정리!$A$228:$AH$243,BM$35+3,0)</f>
        <v>0</v>
      </c>
      <c r="BP38" s="271">
        <f t="shared" ref="BP38:BP55" ca="1" si="862">BN38-BO38</f>
        <v>0</v>
      </c>
      <c r="BQ38" s="424"/>
      <c r="BR38" s="272">
        <f ca="1">VLOOKUP($A$38,정리!$A$206:$AH$222,BQ$35+3,0)</f>
        <v>0</v>
      </c>
      <c r="BS38" s="272">
        <f ca="1">VLOOKUP($A$38,정리!$A$228:$AH$243,BQ$35+3,0)</f>
        <v>0</v>
      </c>
      <c r="BT38" s="271">
        <f t="shared" ref="BT38:BT55" ca="1" si="863">BR38-BS38</f>
        <v>0</v>
      </c>
      <c r="BU38" s="424"/>
      <c r="BV38" s="272">
        <f ca="1">VLOOKUP($A$38,정리!$A$206:$AH$222,BU$35+3,0)</f>
        <v>0</v>
      </c>
      <c r="BW38" s="272">
        <f ca="1">VLOOKUP($A$38,정리!$A$228:$AH$243,BU$35+3,0)</f>
        <v>0</v>
      </c>
      <c r="BX38" s="271">
        <f t="shared" ref="BX38:BX55" ca="1" si="864">BV38-BW38</f>
        <v>0</v>
      </c>
      <c r="BY38" s="424"/>
      <c r="BZ38" s="272">
        <f ca="1">VLOOKUP($A$38,정리!$A$206:$AH$222,BY$35+3,0)</f>
        <v>0</v>
      </c>
      <c r="CA38" s="272">
        <f ca="1">VLOOKUP($A$38,정리!$A$228:$AH$243,BY$35+3,0)</f>
        <v>0</v>
      </c>
      <c r="CB38" s="271">
        <f t="shared" ref="CB38:CB55" ca="1" si="865">BZ38-CA38</f>
        <v>0</v>
      </c>
      <c r="CC38" s="424"/>
      <c r="CD38" s="272">
        <f ca="1">VLOOKUP($A$38,정리!$A$206:$AH$222,CC$35+3,0)</f>
        <v>0</v>
      </c>
      <c r="CE38" s="272">
        <f ca="1">VLOOKUP($A$38,정리!$A$228:$AH$243,CC$35+3,0)</f>
        <v>0</v>
      </c>
      <c r="CF38" s="271">
        <f t="shared" ref="CF38:CF55" ca="1" si="866">CD38-CE38</f>
        <v>0</v>
      </c>
      <c r="CG38" s="424"/>
      <c r="CH38" s="272">
        <f ca="1">VLOOKUP($A$38,정리!$A$206:$AH$222,CG$35+3,0)</f>
        <v>0</v>
      </c>
      <c r="CI38" s="272">
        <f ca="1">VLOOKUP($A$38,정리!$A$228:$AH$243,CG$35+3,0)</f>
        <v>0</v>
      </c>
      <c r="CJ38" s="271">
        <f t="shared" ref="CJ38:CJ55" ca="1" si="867">CH38-CI38</f>
        <v>0</v>
      </c>
      <c r="CK38" s="424"/>
      <c r="CL38" s="272">
        <f ca="1">VLOOKUP($A$38,정리!$A$206:$AH$222,CK$35+3,0)</f>
        <v>0</v>
      </c>
      <c r="CM38" s="272">
        <f ca="1">VLOOKUP($A$38,정리!$A$228:$AH$243,CK$35+3,0)</f>
        <v>0</v>
      </c>
      <c r="CN38" s="271">
        <f t="shared" ref="CN38:CN55" ca="1" si="868">CL38-CM38</f>
        <v>0</v>
      </c>
      <c r="CO38" s="424"/>
      <c r="CP38" s="272">
        <f ca="1">VLOOKUP($A$38,정리!$A$206:$AH$222,CO$35+3,0)</f>
        <v>0</v>
      </c>
      <c r="CQ38" s="272">
        <f ca="1">VLOOKUP($A$38,정리!$A$228:$AH$243,CO$35+3,0)</f>
        <v>0</v>
      </c>
      <c r="CR38" s="271">
        <f t="shared" ref="CR38:CR55" ca="1" si="869">CP38-CQ38</f>
        <v>0</v>
      </c>
      <c r="CS38" s="424"/>
      <c r="CT38" s="272">
        <f ca="1">VLOOKUP($A$38,정리!$A$206:$AH$222,CS$35+3,0)</f>
        <v>0</v>
      </c>
      <c r="CU38" s="272">
        <f ca="1">VLOOKUP($A$38,정리!$A$228:$AH$243,CS$35+3,0)</f>
        <v>0</v>
      </c>
      <c r="CV38" s="271">
        <f t="shared" ref="CV38:CV55" ca="1" si="870">CT38-CU38</f>
        <v>0</v>
      </c>
      <c r="CW38" s="424"/>
      <c r="CX38" s="272">
        <f ca="1">VLOOKUP($A$38,정리!$A$206:$AH$222,CW$35+3,0)</f>
        <v>0</v>
      </c>
      <c r="CY38" s="272">
        <f ca="1">VLOOKUP($A$38,정리!$A$228:$AH$243,CW$35+3,0)</f>
        <v>0</v>
      </c>
      <c r="CZ38" s="271">
        <f t="shared" ref="CZ38:CZ55" ca="1" si="871">CX38-CY38</f>
        <v>0</v>
      </c>
      <c r="DA38" s="424"/>
      <c r="DB38" s="272">
        <f ca="1">VLOOKUP($A$38,정리!$A$206:$AH$222,DA$35+3,0)</f>
        <v>0</v>
      </c>
      <c r="DC38" s="272">
        <f ca="1">VLOOKUP($A$38,정리!$A$228:$AH$243,DA$35+3,0)</f>
        <v>0</v>
      </c>
      <c r="DD38" s="271">
        <f t="shared" ref="DD38:DD55" ca="1" si="872">DB38-DC38</f>
        <v>0</v>
      </c>
      <c r="DE38" s="424"/>
      <c r="DF38" s="272">
        <f ca="1">VLOOKUP($A$38,정리!$A$206:$AH$222,DE$35+3,0)</f>
        <v>0</v>
      </c>
      <c r="DG38" s="272">
        <f ca="1">VLOOKUP($A$38,정리!$A$228:$AH$243,DE$35+3,0)</f>
        <v>0</v>
      </c>
      <c r="DH38" s="271">
        <f t="shared" ref="DH38:DH55" ca="1" si="873">DF38-DG38</f>
        <v>0</v>
      </c>
      <c r="DI38" s="424"/>
      <c r="DJ38" s="272">
        <f ca="1">VLOOKUP($A$38,정리!$A$206:$AH$222,DI$35+3,0)</f>
        <v>0</v>
      </c>
      <c r="DK38" s="272">
        <f ca="1">VLOOKUP($A$38,정리!$A$228:$AH$243,DI$35+3,0)</f>
        <v>0</v>
      </c>
      <c r="DL38" s="271">
        <f t="shared" ref="DL38:DL55" ca="1" si="874">DJ38-DK38</f>
        <v>0</v>
      </c>
      <c r="DM38" s="424"/>
      <c r="DN38" s="272">
        <f ca="1">VLOOKUP($A$38,정리!$A$206:$AH$222,DM$35+3,0)</f>
        <v>0</v>
      </c>
      <c r="DO38" s="272">
        <f ca="1">VLOOKUP($A$38,정리!$A$228:$AH$243,DM$35+3,0)</f>
        <v>0</v>
      </c>
      <c r="DP38" s="271">
        <f t="shared" ref="DP38:DP55" ca="1" si="875">DN38-DO38</f>
        <v>0</v>
      </c>
      <c r="DQ38" s="424"/>
      <c r="DR38" s="272">
        <f ca="1">VLOOKUP($A$38,정리!$A$206:$AH$222,DQ$35+3,0)</f>
        <v>0</v>
      </c>
      <c r="DS38" s="272">
        <f ca="1">VLOOKUP($A$38,정리!$A$228:$AH$243,DQ$35+3,0)</f>
        <v>0</v>
      </c>
      <c r="DT38" s="271">
        <f t="shared" ref="DT38:DT55" ca="1" si="876">DR38-DS38</f>
        <v>0</v>
      </c>
      <c r="DU38" s="424"/>
      <c r="DV38" s="272">
        <f ca="1">VLOOKUP($A$38,정리!$A$206:$AH$222,DU$35+3,0)</f>
        <v>0</v>
      </c>
      <c r="DW38" s="272">
        <f ca="1">VLOOKUP($A$38,정리!$A$228:$AH$243,DU$35+3,0)</f>
        <v>0</v>
      </c>
      <c r="DX38" s="271">
        <f t="shared" ref="DX38:DX55" ca="1" si="877">DV38-DW38</f>
        <v>0</v>
      </c>
      <c r="DY38" s="424"/>
      <c r="DZ38" s="272">
        <f ca="1">VLOOKUP($A$38,정리!$A$206:$AH$222,DY$35+3,0)</f>
        <v>0</v>
      </c>
      <c r="EA38" s="272">
        <f ca="1">VLOOKUP($A$38,정리!$A$228:$AH$243,DY$35+3,0)</f>
        <v>0</v>
      </c>
      <c r="EB38" s="271">
        <f t="shared" ref="EB38:EB55" ca="1" si="878">DZ38-EA38</f>
        <v>0</v>
      </c>
    </row>
    <row r="39" spans="1:132" ht="24.95" customHeight="1">
      <c r="A39" s="253" t="s">
        <v>1293</v>
      </c>
      <c r="B39" s="562"/>
      <c r="C39" s="266" t="s">
        <v>1258</v>
      </c>
      <c r="D39" s="582"/>
      <c r="E39" s="271">
        <f ca="1">정리!AI207</f>
        <v>0</v>
      </c>
      <c r="F39" s="287">
        <f ca="1">정리!AI229</f>
        <v>0</v>
      </c>
      <c r="G39" s="287">
        <f t="shared" ref="G39:G55" ca="1" si="879">E39-F39</f>
        <v>0</v>
      </c>
      <c r="H39" s="585"/>
      <c r="I39" s="424"/>
      <c r="J39" s="272">
        <f ca="1">VLOOKUP($A$39,정리!$A$206:$AH$222,I$35+3,0)</f>
        <v>0</v>
      </c>
      <c r="K39" s="272">
        <f ca="1">VLOOKUP($A$39,정리!$A$228:$AH$243,I$35+3,0)</f>
        <v>0</v>
      </c>
      <c r="L39" s="271">
        <f t="shared" ref="L39:L55" ca="1" si="880">J39-K39</f>
        <v>0</v>
      </c>
      <c r="M39" s="424"/>
      <c r="N39" s="272">
        <f ca="1">VLOOKUP($A$39,정리!$A$206:$AH$222,M$35+3,0)</f>
        <v>0</v>
      </c>
      <c r="O39" s="272">
        <f ca="1">VLOOKUP($A$39,정리!$A$228:$AH$243,M$35+3,0)</f>
        <v>0</v>
      </c>
      <c r="P39" s="271">
        <f t="shared" ca="1" si="849"/>
        <v>0</v>
      </c>
      <c r="Q39" s="424"/>
      <c r="R39" s="272">
        <f ca="1">VLOOKUP($A$39,정리!$A$206:$AH$222,Q$35+3,0)</f>
        <v>0</v>
      </c>
      <c r="S39" s="272">
        <f ca="1">VLOOKUP($A$39,정리!$A$228:$AH$243,Q$35+3,0)</f>
        <v>0</v>
      </c>
      <c r="T39" s="271">
        <f t="shared" ca="1" si="850"/>
        <v>0</v>
      </c>
      <c r="U39" s="424"/>
      <c r="V39" s="272">
        <f ca="1">VLOOKUP($A$39,정리!$A$206:$AH$222,U$35+3,0)</f>
        <v>0</v>
      </c>
      <c r="W39" s="272">
        <f ca="1">VLOOKUP($A$39,정리!$A$228:$AH$243,U$35+3,0)</f>
        <v>0</v>
      </c>
      <c r="X39" s="271">
        <f t="shared" ca="1" si="851"/>
        <v>0</v>
      </c>
      <c r="Y39" s="424"/>
      <c r="Z39" s="272">
        <f ca="1">VLOOKUP($A$39,정리!$A$206:$AH$222,Y$35+3,0)</f>
        <v>0</v>
      </c>
      <c r="AA39" s="272">
        <f ca="1">VLOOKUP($A$39,정리!$A$228:$AH$243,Y$35+3,0)</f>
        <v>0</v>
      </c>
      <c r="AB39" s="271">
        <f t="shared" ca="1" si="852"/>
        <v>0</v>
      </c>
      <c r="AC39" s="424"/>
      <c r="AD39" s="272">
        <f ca="1">VLOOKUP($A$39,정리!$A$206:$AH$222,AC$35+3,0)</f>
        <v>0</v>
      </c>
      <c r="AE39" s="272">
        <f ca="1">VLOOKUP($A$39,정리!$A$228:$AH$243,AC$35+3,0)</f>
        <v>0</v>
      </c>
      <c r="AF39" s="271">
        <f t="shared" ca="1" si="853"/>
        <v>0</v>
      </c>
      <c r="AG39" s="424"/>
      <c r="AH39" s="272">
        <f ca="1">VLOOKUP($A$39,정리!$A$206:$AH$222,AG$35+3,0)</f>
        <v>0</v>
      </c>
      <c r="AI39" s="272">
        <f ca="1">VLOOKUP($A$39,정리!$A$228:$AH$243,AG$35+3,0)</f>
        <v>0</v>
      </c>
      <c r="AJ39" s="271">
        <f t="shared" ca="1" si="854"/>
        <v>0</v>
      </c>
      <c r="AK39" s="424"/>
      <c r="AL39" s="272">
        <f ca="1">VLOOKUP($A$39,정리!$A$206:$AH$222,AK$35+3,0)</f>
        <v>0</v>
      </c>
      <c r="AM39" s="272">
        <f ca="1">VLOOKUP($A$39,정리!$A$228:$AH$243,AK$35+3,0)</f>
        <v>0</v>
      </c>
      <c r="AN39" s="271">
        <f t="shared" ca="1" si="855"/>
        <v>0</v>
      </c>
      <c r="AO39" s="424"/>
      <c r="AP39" s="272">
        <f ca="1">VLOOKUP($A$39,정리!$A$206:$AH$222,AO$35+3,0)</f>
        <v>0</v>
      </c>
      <c r="AQ39" s="272">
        <f ca="1">VLOOKUP($A$39,정리!$A$228:$AH$243,AO$35+3,0)</f>
        <v>0</v>
      </c>
      <c r="AR39" s="271">
        <f t="shared" ca="1" si="856"/>
        <v>0</v>
      </c>
      <c r="AS39" s="424"/>
      <c r="AT39" s="272">
        <f ca="1">VLOOKUP($A$39,정리!$A$206:$AH$222,AS$35+3,0)</f>
        <v>0</v>
      </c>
      <c r="AU39" s="272">
        <f ca="1">VLOOKUP($A$39,정리!$A$228:$AH$243,AS$35+3,0)</f>
        <v>0</v>
      </c>
      <c r="AV39" s="271">
        <f t="shared" ca="1" si="857"/>
        <v>0</v>
      </c>
      <c r="AW39" s="424"/>
      <c r="AX39" s="272">
        <f ca="1">VLOOKUP($A$39,정리!$A$206:$AH$222,AW$35+3,0)</f>
        <v>0</v>
      </c>
      <c r="AY39" s="272">
        <f ca="1">VLOOKUP($A$39,정리!$A$228:$AH$243,AW$35+3,0)</f>
        <v>0</v>
      </c>
      <c r="AZ39" s="271">
        <f t="shared" ca="1" si="858"/>
        <v>0</v>
      </c>
      <c r="BA39" s="424"/>
      <c r="BB39" s="272">
        <f ca="1">VLOOKUP($A$39,정리!$A$206:$AH$222,BA$35+3,0)</f>
        <v>0</v>
      </c>
      <c r="BC39" s="272">
        <f ca="1">VLOOKUP($A$39,정리!$A$228:$AH$243,BA$35+3,0)</f>
        <v>0</v>
      </c>
      <c r="BD39" s="271">
        <f t="shared" ca="1" si="859"/>
        <v>0</v>
      </c>
      <c r="BE39" s="424"/>
      <c r="BF39" s="272">
        <f ca="1">VLOOKUP($A$39,정리!$A$206:$AH$222,BE$35+3,0)</f>
        <v>0</v>
      </c>
      <c r="BG39" s="272">
        <f ca="1">VLOOKUP($A$39,정리!$A$228:$AH$243,BE$35+3,0)</f>
        <v>0</v>
      </c>
      <c r="BH39" s="271">
        <f t="shared" ca="1" si="860"/>
        <v>0</v>
      </c>
      <c r="BI39" s="424"/>
      <c r="BJ39" s="272">
        <f ca="1">VLOOKUP($A$39,정리!$A$206:$AH$222,BI$35+3,0)</f>
        <v>0</v>
      </c>
      <c r="BK39" s="272">
        <f ca="1">VLOOKUP($A$39,정리!$A$228:$AH$243,BI$35+3,0)</f>
        <v>0</v>
      </c>
      <c r="BL39" s="271">
        <f t="shared" ca="1" si="861"/>
        <v>0</v>
      </c>
      <c r="BM39" s="424"/>
      <c r="BN39" s="272">
        <f ca="1">VLOOKUP($A$39,정리!$A$206:$AH$222,BM$35+3,0)</f>
        <v>0</v>
      </c>
      <c r="BO39" s="272">
        <f ca="1">VLOOKUP($A$39,정리!$A$228:$AH$243,BM$35+3,0)</f>
        <v>0</v>
      </c>
      <c r="BP39" s="271">
        <f t="shared" ca="1" si="862"/>
        <v>0</v>
      </c>
      <c r="BQ39" s="424"/>
      <c r="BR39" s="272">
        <f ca="1">VLOOKUP($A$39,정리!$A$206:$AH$222,BQ$35+3,0)</f>
        <v>0</v>
      </c>
      <c r="BS39" s="272">
        <f ca="1">VLOOKUP($A$39,정리!$A$228:$AH$243,BQ$35+3,0)</f>
        <v>0</v>
      </c>
      <c r="BT39" s="271">
        <f t="shared" ca="1" si="863"/>
        <v>0</v>
      </c>
      <c r="BU39" s="424"/>
      <c r="BV39" s="272">
        <f ca="1">VLOOKUP($A$39,정리!$A$206:$AH$222,BU$35+3,0)</f>
        <v>0</v>
      </c>
      <c r="BW39" s="272">
        <f ca="1">VLOOKUP($A$39,정리!$A$228:$AH$243,BU$35+3,0)</f>
        <v>0</v>
      </c>
      <c r="BX39" s="271">
        <f t="shared" ca="1" si="864"/>
        <v>0</v>
      </c>
      <c r="BY39" s="424"/>
      <c r="BZ39" s="272">
        <f ca="1">VLOOKUP($A$39,정리!$A$206:$AH$222,BY$35+3,0)</f>
        <v>0</v>
      </c>
      <c r="CA39" s="272">
        <f ca="1">VLOOKUP($A$39,정리!$A$228:$AH$243,BY$35+3,0)</f>
        <v>0</v>
      </c>
      <c r="CB39" s="271">
        <f t="shared" ca="1" si="865"/>
        <v>0</v>
      </c>
      <c r="CC39" s="424"/>
      <c r="CD39" s="272">
        <f ca="1">VLOOKUP($A$39,정리!$A$206:$AH$222,CC$35+3,0)</f>
        <v>0</v>
      </c>
      <c r="CE39" s="272">
        <f ca="1">VLOOKUP($A$39,정리!$A$228:$AH$243,CC$35+3,0)</f>
        <v>0</v>
      </c>
      <c r="CF39" s="271">
        <f t="shared" ca="1" si="866"/>
        <v>0</v>
      </c>
      <c r="CG39" s="424"/>
      <c r="CH39" s="272">
        <f ca="1">VLOOKUP($A$39,정리!$A$206:$AH$222,CG$35+3,0)</f>
        <v>0</v>
      </c>
      <c r="CI39" s="272">
        <f ca="1">VLOOKUP($A$39,정리!$A$228:$AH$243,CG$35+3,0)</f>
        <v>0</v>
      </c>
      <c r="CJ39" s="271">
        <f t="shared" ca="1" si="867"/>
        <v>0</v>
      </c>
      <c r="CK39" s="424"/>
      <c r="CL39" s="272">
        <f ca="1">VLOOKUP($A$39,정리!$A$206:$AH$222,CK$35+3,0)</f>
        <v>0</v>
      </c>
      <c r="CM39" s="272">
        <f ca="1">VLOOKUP($A$39,정리!$A$228:$AH$243,CK$35+3,0)</f>
        <v>0</v>
      </c>
      <c r="CN39" s="271">
        <f t="shared" ca="1" si="868"/>
        <v>0</v>
      </c>
      <c r="CO39" s="424"/>
      <c r="CP39" s="272">
        <f ca="1">VLOOKUP($A$39,정리!$A$206:$AH$222,CO$35+3,0)</f>
        <v>0</v>
      </c>
      <c r="CQ39" s="272">
        <f ca="1">VLOOKUP($A$39,정리!$A$228:$AH$243,CO$35+3,0)</f>
        <v>0</v>
      </c>
      <c r="CR39" s="271">
        <f t="shared" ca="1" si="869"/>
        <v>0</v>
      </c>
      <c r="CS39" s="424"/>
      <c r="CT39" s="272">
        <f ca="1">VLOOKUP($A$39,정리!$A$206:$AH$222,CS$35+3,0)</f>
        <v>0</v>
      </c>
      <c r="CU39" s="272">
        <f ca="1">VLOOKUP($A$39,정리!$A$228:$AH$243,CS$35+3,0)</f>
        <v>0</v>
      </c>
      <c r="CV39" s="271">
        <f t="shared" ca="1" si="870"/>
        <v>0</v>
      </c>
      <c r="CW39" s="424"/>
      <c r="CX39" s="272">
        <f ca="1">VLOOKUP($A$39,정리!$A$206:$AH$222,CW$35+3,0)</f>
        <v>0</v>
      </c>
      <c r="CY39" s="272">
        <f ca="1">VLOOKUP($A$39,정리!$A$228:$AH$243,CW$35+3,0)</f>
        <v>0</v>
      </c>
      <c r="CZ39" s="271">
        <f t="shared" ca="1" si="871"/>
        <v>0</v>
      </c>
      <c r="DA39" s="424"/>
      <c r="DB39" s="272">
        <f ca="1">VLOOKUP($A$39,정리!$A$206:$AH$222,DA$35+3,0)</f>
        <v>0</v>
      </c>
      <c r="DC39" s="272">
        <f ca="1">VLOOKUP($A$39,정리!$A$228:$AH$243,DA$35+3,0)</f>
        <v>0</v>
      </c>
      <c r="DD39" s="271">
        <f t="shared" ca="1" si="872"/>
        <v>0</v>
      </c>
      <c r="DE39" s="424"/>
      <c r="DF39" s="272">
        <f ca="1">VLOOKUP($A$39,정리!$A$206:$AH$222,DE$35+3,0)</f>
        <v>0</v>
      </c>
      <c r="DG39" s="272">
        <f ca="1">VLOOKUP($A$39,정리!$A$228:$AH$243,DE$35+3,0)</f>
        <v>0</v>
      </c>
      <c r="DH39" s="271">
        <f t="shared" ca="1" si="873"/>
        <v>0</v>
      </c>
      <c r="DI39" s="424"/>
      <c r="DJ39" s="272">
        <f ca="1">VLOOKUP($A$39,정리!$A$206:$AH$222,DI$35+3,0)</f>
        <v>0</v>
      </c>
      <c r="DK39" s="272">
        <f ca="1">VLOOKUP($A$39,정리!$A$228:$AH$243,DI$35+3,0)</f>
        <v>0</v>
      </c>
      <c r="DL39" s="271">
        <f t="shared" ca="1" si="874"/>
        <v>0</v>
      </c>
      <c r="DM39" s="424"/>
      <c r="DN39" s="272">
        <f ca="1">VLOOKUP($A$39,정리!$A$206:$AH$222,DM$35+3,0)</f>
        <v>0</v>
      </c>
      <c r="DO39" s="272">
        <f ca="1">VLOOKUP($A$39,정리!$A$228:$AH$243,DM$35+3,0)</f>
        <v>0</v>
      </c>
      <c r="DP39" s="271">
        <f t="shared" ca="1" si="875"/>
        <v>0</v>
      </c>
      <c r="DQ39" s="424"/>
      <c r="DR39" s="272">
        <f ca="1">VLOOKUP($A$39,정리!$A$206:$AH$222,DQ$35+3,0)</f>
        <v>0</v>
      </c>
      <c r="DS39" s="272">
        <f ca="1">VLOOKUP($A$39,정리!$A$228:$AH$243,DQ$35+3,0)</f>
        <v>0</v>
      </c>
      <c r="DT39" s="271">
        <f t="shared" ca="1" si="876"/>
        <v>0</v>
      </c>
      <c r="DU39" s="424"/>
      <c r="DV39" s="272">
        <f ca="1">VLOOKUP($A$39,정리!$A$206:$AH$222,DU$35+3,0)</f>
        <v>0</v>
      </c>
      <c r="DW39" s="272">
        <f ca="1">VLOOKUP($A$39,정리!$A$228:$AH$243,DU$35+3,0)</f>
        <v>0</v>
      </c>
      <c r="DX39" s="271">
        <f t="shared" ca="1" si="877"/>
        <v>0</v>
      </c>
      <c r="DY39" s="424"/>
      <c r="DZ39" s="272">
        <f ca="1">VLOOKUP($A$39,정리!$A$206:$AH$222,DY$35+3,0)</f>
        <v>0</v>
      </c>
      <c r="EA39" s="272">
        <f ca="1">VLOOKUP($A$39,정리!$A$228:$AH$243,DY$35+3,0)</f>
        <v>0</v>
      </c>
      <c r="EB39" s="271">
        <f t="shared" ca="1" si="878"/>
        <v>0</v>
      </c>
    </row>
    <row r="40" spans="1:132" s="257" customFormat="1" ht="24.95" customHeight="1">
      <c r="A40" s="253"/>
      <c r="B40" s="563"/>
      <c r="C40" s="279" t="s">
        <v>41</v>
      </c>
      <c r="D40" s="582"/>
      <c r="E40" s="275">
        <f ca="1">정리!AI208</f>
        <v>0</v>
      </c>
      <c r="F40" s="275">
        <f ca="1">정리!AI230</f>
        <v>0</v>
      </c>
      <c r="G40" s="275">
        <f t="shared" ca="1" si="879"/>
        <v>0</v>
      </c>
      <c r="H40" s="585"/>
      <c r="I40" s="424"/>
      <c r="J40" s="275">
        <f ca="1">J38+J39</f>
        <v>0</v>
      </c>
      <c r="K40" s="275">
        <f t="shared" ref="K40" ca="1" si="881">K38+K39</f>
        <v>0</v>
      </c>
      <c r="L40" s="275">
        <f t="shared" ca="1" si="880"/>
        <v>0</v>
      </c>
      <c r="M40" s="424"/>
      <c r="N40" s="275">
        <f t="shared" ref="N40" ca="1" si="882">N38+N39</f>
        <v>0</v>
      </c>
      <c r="O40" s="275">
        <f t="shared" ref="O40" ca="1" si="883">O38+O39</f>
        <v>0</v>
      </c>
      <c r="P40" s="275">
        <f t="shared" ca="1" si="849"/>
        <v>0</v>
      </c>
      <c r="Q40" s="424"/>
      <c r="R40" s="275">
        <f t="shared" ref="R40" ca="1" si="884">R38+R39</f>
        <v>0</v>
      </c>
      <c r="S40" s="275">
        <f t="shared" ref="S40" ca="1" si="885">S38+S39</f>
        <v>0</v>
      </c>
      <c r="T40" s="275">
        <f t="shared" ca="1" si="850"/>
        <v>0</v>
      </c>
      <c r="U40" s="424"/>
      <c r="V40" s="275">
        <f t="shared" ref="V40" ca="1" si="886">V38+V39</f>
        <v>0</v>
      </c>
      <c r="W40" s="275">
        <f t="shared" ref="W40" ca="1" si="887">W38+W39</f>
        <v>0</v>
      </c>
      <c r="X40" s="275">
        <f t="shared" ca="1" si="851"/>
        <v>0</v>
      </c>
      <c r="Y40" s="424"/>
      <c r="Z40" s="275">
        <f t="shared" ref="Z40" ca="1" si="888">Z38+Z39</f>
        <v>0</v>
      </c>
      <c r="AA40" s="275">
        <f t="shared" ref="AA40" ca="1" si="889">AA38+AA39</f>
        <v>0</v>
      </c>
      <c r="AB40" s="275">
        <f t="shared" ca="1" si="852"/>
        <v>0</v>
      </c>
      <c r="AC40" s="424"/>
      <c r="AD40" s="275">
        <f t="shared" ref="AD40" ca="1" si="890">AD38+AD39</f>
        <v>0</v>
      </c>
      <c r="AE40" s="275">
        <f t="shared" ref="AE40" ca="1" si="891">AE38+AE39</f>
        <v>0</v>
      </c>
      <c r="AF40" s="275">
        <f t="shared" ca="1" si="853"/>
        <v>0</v>
      </c>
      <c r="AG40" s="424"/>
      <c r="AH40" s="275">
        <f t="shared" ref="AH40" ca="1" si="892">AH38+AH39</f>
        <v>0</v>
      </c>
      <c r="AI40" s="275">
        <f t="shared" ref="AI40" ca="1" si="893">AI38+AI39</f>
        <v>0</v>
      </c>
      <c r="AJ40" s="275">
        <f t="shared" ca="1" si="854"/>
        <v>0</v>
      </c>
      <c r="AK40" s="424"/>
      <c r="AL40" s="275">
        <f t="shared" ref="AL40" ca="1" si="894">AL38+AL39</f>
        <v>0</v>
      </c>
      <c r="AM40" s="275">
        <f t="shared" ref="AM40" ca="1" si="895">AM38+AM39</f>
        <v>0</v>
      </c>
      <c r="AN40" s="275">
        <f t="shared" ca="1" si="855"/>
        <v>0</v>
      </c>
      <c r="AO40" s="424"/>
      <c r="AP40" s="275">
        <f t="shared" ref="AP40" ca="1" si="896">AP38+AP39</f>
        <v>0</v>
      </c>
      <c r="AQ40" s="275">
        <f t="shared" ref="AQ40" ca="1" si="897">AQ38+AQ39</f>
        <v>0</v>
      </c>
      <c r="AR40" s="275">
        <f t="shared" ca="1" si="856"/>
        <v>0</v>
      </c>
      <c r="AS40" s="424"/>
      <c r="AT40" s="275">
        <f t="shared" ref="AT40" ca="1" si="898">AT38+AT39</f>
        <v>0</v>
      </c>
      <c r="AU40" s="275">
        <f t="shared" ref="AU40" ca="1" si="899">AU38+AU39</f>
        <v>0</v>
      </c>
      <c r="AV40" s="275">
        <f t="shared" ca="1" si="857"/>
        <v>0</v>
      </c>
      <c r="AW40" s="424"/>
      <c r="AX40" s="275">
        <f t="shared" ref="AX40" ca="1" si="900">AX38+AX39</f>
        <v>0</v>
      </c>
      <c r="AY40" s="275">
        <f t="shared" ref="AY40" ca="1" si="901">AY38+AY39</f>
        <v>0</v>
      </c>
      <c r="AZ40" s="275">
        <f t="shared" ca="1" si="858"/>
        <v>0</v>
      </c>
      <c r="BA40" s="424"/>
      <c r="BB40" s="275">
        <f t="shared" ref="BB40" ca="1" si="902">BB38+BB39</f>
        <v>0</v>
      </c>
      <c r="BC40" s="275">
        <f t="shared" ref="BC40" ca="1" si="903">BC38+BC39</f>
        <v>0</v>
      </c>
      <c r="BD40" s="275">
        <f t="shared" ca="1" si="859"/>
        <v>0</v>
      </c>
      <c r="BE40" s="424"/>
      <c r="BF40" s="275">
        <f t="shared" ref="BF40" ca="1" si="904">BF38+BF39</f>
        <v>0</v>
      </c>
      <c r="BG40" s="275">
        <f t="shared" ref="BG40" ca="1" si="905">BG38+BG39</f>
        <v>0</v>
      </c>
      <c r="BH40" s="275">
        <f t="shared" ca="1" si="860"/>
        <v>0</v>
      </c>
      <c r="BI40" s="424"/>
      <c r="BJ40" s="275">
        <f t="shared" ref="BJ40" ca="1" si="906">BJ38+BJ39</f>
        <v>0</v>
      </c>
      <c r="BK40" s="275">
        <f t="shared" ref="BK40" ca="1" si="907">BK38+BK39</f>
        <v>0</v>
      </c>
      <c r="BL40" s="275">
        <f t="shared" ca="1" si="861"/>
        <v>0</v>
      </c>
      <c r="BM40" s="424"/>
      <c r="BN40" s="275">
        <f t="shared" ref="BN40" ca="1" si="908">BN38+BN39</f>
        <v>0</v>
      </c>
      <c r="BO40" s="275">
        <f t="shared" ref="BO40" ca="1" si="909">BO38+BO39</f>
        <v>0</v>
      </c>
      <c r="BP40" s="275">
        <f t="shared" ca="1" si="862"/>
        <v>0</v>
      </c>
      <c r="BQ40" s="424"/>
      <c r="BR40" s="275">
        <f t="shared" ref="BR40" ca="1" si="910">BR38+BR39</f>
        <v>0</v>
      </c>
      <c r="BS40" s="275">
        <f t="shared" ref="BS40" ca="1" si="911">BS38+BS39</f>
        <v>0</v>
      </c>
      <c r="BT40" s="275">
        <f t="shared" ca="1" si="863"/>
        <v>0</v>
      </c>
      <c r="BU40" s="424"/>
      <c r="BV40" s="275">
        <f t="shared" ref="BV40" ca="1" si="912">BV38+BV39</f>
        <v>0</v>
      </c>
      <c r="BW40" s="275">
        <f t="shared" ref="BW40" ca="1" si="913">BW38+BW39</f>
        <v>0</v>
      </c>
      <c r="BX40" s="275">
        <f t="shared" ca="1" si="864"/>
        <v>0</v>
      </c>
      <c r="BY40" s="424"/>
      <c r="BZ40" s="275">
        <f t="shared" ref="BZ40" ca="1" si="914">BZ38+BZ39</f>
        <v>0</v>
      </c>
      <c r="CA40" s="275">
        <f t="shared" ref="CA40" ca="1" si="915">CA38+CA39</f>
        <v>0</v>
      </c>
      <c r="CB40" s="275">
        <f t="shared" ca="1" si="865"/>
        <v>0</v>
      </c>
      <c r="CC40" s="424"/>
      <c r="CD40" s="275">
        <f t="shared" ref="CD40" ca="1" si="916">CD38+CD39</f>
        <v>0</v>
      </c>
      <c r="CE40" s="275">
        <f t="shared" ref="CE40" ca="1" si="917">CE38+CE39</f>
        <v>0</v>
      </c>
      <c r="CF40" s="275">
        <f t="shared" ca="1" si="866"/>
        <v>0</v>
      </c>
      <c r="CG40" s="424"/>
      <c r="CH40" s="275">
        <f t="shared" ref="CH40" ca="1" si="918">CH38+CH39</f>
        <v>0</v>
      </c>
      <c r="CI40" s="275">
        <f t="shared" ref="CI40" ca="1" si="919">CI38+CI39</f>
        <v>0</v>
      </c>
      <c r="CJ40" s="275">
        <f t="shared" ca="1" si="867"/>
        <v>0</v>
      </c>
      <c r="CK40" s="424"/>
      <c r="CL40" s="275">
        <f t="shared" ref="CL40" ca="1" si="920">CL38+CL39</f>
        <v>0</v>
      </c>
      <c r="CM40" s="275">
        <f t="shared" ref="CM40" ca="1" si="921">CM38+CM39</f>
        <v>0</v>
      </c>
      <c r="CN40" s="275">
        <f t="shared" ca="1" si="868"/>
        <v>0</v>
      </c>
      <c r="CO40" s="424"/>
      <c r="CP40" s="275">
        <f t="shared" ref="CP40" ca="1" si="922">CP38+CP39</f>
        <v>0</v>
      </c>
      <c r="CQ40" s="275">
        <f t="shared" ref="CQ40" ca="1" si="923">CQ38+CQ39</f>
        <v>0</v>
      </c>
      <c r="CR40" s="275">
        <f t="shared" ca="1" si="869"/>
        <v>0</v>
      </c>
      <c r="CS40" s="424"/>
      <c r="CT40" s="275">
        <f t="shared" ref="CT40" ca="1" si="924">CT38+CT39</f>
        <v>0</v>
      </c>
      <c r="CU40" s="275">
        <f t="shared" ref="CU40" ca="1" si="925">CU38+CU39</f>
        <v>0</v>
      </c>
      <c r="CV40" s="275">
        <f t="shared" ca="1" si="870"/>
        <v>0</v>
      </c>
      <c r="CW40" s="424"/>
      <c r="CX40" s="275">
        <f t="shared" ref="CX40" ca="1" si="926">CX38+CX39</f>
        <v>0</v>
      </c>
      <c r="CY40" s="275">
        <f t="shared" ref="CY40" ca="1" si="927">CY38+CY39</f>
        <v>0</v>
      </c>
      <c r="CZ40" s="275">
        <f t="shared" ca="1" si="871"/>
        <v>0</v>
      </c>
      <c r="DA40" s="424"/>
      <c r="DB40" s="275">
        <f t="shared" ref="DB40" ca="1" si="928">DB38+DB39</f>
        <v>0</v>
      </c>
      <c r="DC40" s="275">
        <f t="shared" ref="DC40" ca="1" si="929">DC38+DC39</f>
        <v>0</v>
      </c>
      <c r="DD40" s="275">
        <f t="shared" ca="1" si="872"/>
        <v>0</v>
      </c>
      <c r="DE40" s="424"/>
      <c r="DF40" s="275">
        <f t="shared" ref="DF40" ca="1" si="930">DF38+DF39</f>
        <v>0</v>
      </c>
      <c r="DG40" s="275">
        <f t="shared" ref="DG40" ca="1" si="931">DG38+DG39</f>
        <v>0</v>
      </c>
      <c r="DH40" s="275">
        <f t="shared" ca="1" si="873"/>
        <v>0</v>
      </c>
      <c r="DI40" s="424"/>
      <c r="DJ40" s="275">
        <f t="shared" ref="DJ40" ca="1" si="932">DJ38+DJ39</f>
        <v>0</v>
      </c>
      <c r="DK40" s="275">
        <f t="shared" ref="DK40" ca="1" si="933">DK38+DK39</f>
        <v>0</v>
      </c>
      <c r="DL40" s="275">
        <f t="shared" ca="1" si="874"/>
        <v>0</v>
      </c>
      <c r="DM40" s="424"/>
      <c r="DN40" s="275">
        <f t="shared" ref="DN40" ca="1" si="934">DN38+DN39</f>
        <v>0</v>
      </c>
      <c r="DO40" s="275">
        <f t="shared" ref="DO40" ca="1" si="935">DO38+DO39</f>
        <v>0</v>
      </c>
      <c r="DP40" s="275">
        <f t="shared" ca="1" si="875"/>
        <v>0</v>
      </c>
      <c r="DQ40" s="424"/>
      <c r="DR40" s="275">
        <f t="shared" ref="DR40" ca="1" si="936">DR38+DR39</f>
        <v>0</v>
      </c>
      <c r="DS40" s="275">
        <f t="shared" ref="DS40" ca="1" si="937">DS38+DS39</f>
        <v>0</v>
      </c>
      <c r="DT40" s="275">
        <f t="shared" ca="1" si="876"/>
        <v>0</v>
      </c>
      <c r="DU40" s="424"/>
      <c r="DV40" s="275">
        <f t="shared" ref="DV40" ca="1" si="938">DV38+DV39</f>
        <v>0</v>
      </c>
      <c r="DW40" s="275">
        <f t="shared" ref="DW40" ca="1" si="939">DW38+DW39</f>
        <v>0</v>
      </c>
      <c r="DX40" s="275">
        <f t="shared" ca="1" si="877"/>
        <v>0</v>
      </c>
      <c r="DY40" s="424"/>
      <c r="DZ40" s="275">
        <f t="shared" ref="DZ40" ca="1" si="940">DZ38+DZ39</f>
        <v>0</v>
      </c>
      <c r="EA40" s="275">
        <f t="shared" ref="EA40" ca="1" si="941">EA38+EA39</f>
        <v>0</v>
      </c>
      <c r="EB40" s="275">
        <f t="shared" ca="1" si="878"/>
        <v>0</v>
      </c>
    </row>
    <row r="41" spans="1:132" ht="24.95" hidden="1" customHeight="1">
      <c r="A41" s="253" t="s">
        <v>1295</v>
      </c>
      <c r="B41" s="564" t="s">
        <v>275</v>
      </c>
      <c r="C41" s="265" t="s">
        <v>1257</v>
      </c>
      <c r="D41" s="582"/>
      <c r="E41" s="271">
        <f ca="1">정리!AI209</f>
        <v>0</v>
      </c>
      <c r="F41" s="287">
        <f ca="1">정리!AI231</f>
        <v>0</v>
      </c>
      <c r="G41" s="287">
        <f t="shared" ca="1" si="879"/>
        <v>0</v>
      </c>
      <c r="H41" s="585"/>
      <c r="I41" s="424"/>
      <c r="J41" s="272">
        <f ca="1">VLOOKUP($A$41,정리!$A$206:$AH$222,I$35+3,0)</f>
        <v>0</v>
      </c>
      <c r="K41" s="272">
        <f ca="1">VLOOKUP($A$41,정리!$A$228:$AH$243,I$35+3,0)</f>
        <v>0</v>
      </c>
      <c r="L41" s="271">
        <f t="shared" ca="1" si="880"/>
        <v>0</v>
      </c>
      <c r="M41" s="424"/>
      <c r="N41" s="272">
        <f ca="1">VLOOKUP($A$41,정리!$A$206:$AH$222,M$35+3,0)</f>
        <v>0</v>
      </c>
      <c r="O41" s="272">
        <f ca="1">VLOOKUP($A$41,정리!$A$228:$AH$243,M$35+3,0)</f>
        <v>0</v>
      </c>
      <c r="P41" s="271">
        <f t="shared" ca="1" si="849"/>
        <v>0</v>
      </c>
      <c r="Q41" s="424"/>
      <c r="R41" s="272">
        <f ca="1">VLOOKUP($A$41,정리!$A$206:$AH$222,Q$35+3,0)</f>
        <v>0</v>
      </c>
      <c r="S41" s="272">
        <f ca="1">VLOOKUP($A$41,정리!$A$228:$AH$243,Q$35+3,0)</f>
        <v>0</v>
      </c>
      <c r="T41" s="271">
        <f t="shared" ca="1" si="850"/>
        <v>0</v>
      </c>
      <c r="U41" s="424"/>
      <c r="V41" s="272">
        <f ca="1">VLOOKUP($A$41,정리!$A$206:$AH$222,U$35+3,0)</f>
        <v>0</v>
      </c>
      <c r="W41" s="272">
        <f ca="1">VLOOKUP($A$41,정리!$A$228:$AH$243,U$35+3,0)</f>
        <v>0</v>
      </c>
      <c r="X41" s="271">
        <f t="shared" ca="1" si="851"/>
        <v>0</v>
      </c>
      <c r="Y41" s="424"/>
      <c r="Z41" s="272">
        <f ca="1">VLOOKUP($A$41,정리!$A$206:$AH$222,Y$35+3,0)</f>
        <v>0</v>
      </c>
      <c r="AA41" s="272">
        <f ca="1">VLOOKUP($A$41,정리!$A$228:$AH$243,Y$35+3,0)</f>
        <v>0</v>
      </c>
      <c r="AB41" s="271">
        <f t="shared" ca="1" si="852"/>
        <v>0</v>
      </c>
      <c r="AC41" s="424"/>
      <c r="AD41" s="272">
        <f ca="1">VLOOKUP($A$41,정리!$A$206:$AH$222,AC$35+3,0)</f>
        <v>0</v>
      </c>
      <c r="AE41" s="272">
        <f ca="1">VLOOKUP($A$41,정리!$A$228:$AH$243,AC$35+3,0)</f>
        <v>0</v>
      </c>
      <c r="AF41" s="271">
        <f t="shared" ca="1" si="853"/>
        <v>0</v>
      </c>
      <c r="AG41" s="424"/>
      <c r="AH41" s="272">
        <f ca="1">VLOOKUP($A$41,정리!$A$206:$AH$222,AG$35+3,0)</f>
        <v>0</v>
      </c>
      <c r="AI41" s="272">
        <f ca="1">VLOOKUP($A$41,정리!$A$228:$AH$243,AG$35+3,0)</f>
        <v>0</v>
      </c>
      <c r="AJ41" s="271">
        <f t="shared" ca="1" si="854"/>
        <v>0</v>
      </c>
      <c r="AK41" s="424"/>
      <c r="AL41" s="272">
        <f ca="1">VLOOKUP($A$41,정리!$A$206:$AH$222,AK$35+3,0)</f>
        <v>0</v>
      </c>
      <c r="AM41" s="272">
        <f ca="1">VLOOKUP($A$41,정리!$A$228:$AH$243,AK$35+3,0)</f>
        <v>0</v>
      </c>
      <c r="AN41" s="271">
        <f t="shared" ca="1" si="855"/>
        <v>0</v>
      </c>
      <c r="AO41" s="424"/>
      <c r="AP41" s="272">
        <f ca="1">VLOOKUP($A$41,정리!$A$206:$AH$222,AO$35+3,0)</f>
        <v>0</v>
      </c>
      <c r="AQ41" s="272">
        <f ca="1">VLOOKUP($A$41,정리!$A$228:$AH$243,AO$35+3,0)</f>
        <v>0</v>
      </c>
      <c r="AR41" s="271">
        <f t="shared" ca="1" si="856"/>
        <v>0</v>
      </c>
      <c r="AS41" s="424"/>
      <c r="AT41" s="272">
        <f ca="1">VLOOKUP($A$41,정리!$A$206:$AH$222,AS$35+3,0)</f>
        <v>0</v>
      </c>
      <c r="AU41" s="272">
        <f ca="1">VLOOKUP($A$41,정리!$A$228:$AH$243,AS$35+3,0)</f>
        <v>0</v>
      </c>
      <c r="AV41" s="271">
        <f t="shared" ca="1" si="857"/>
        <v>0</v>
      </c>
      <c r="AW41" s="424"/>
      <c r="AX41" s="272">
        <f ca="1">VLOOKUP($A$41,정리!$A$206:$AH$222,AW$35+3,0)</f>
        <v>0</v>
      </c>
      <c r="AY41" s="272">
        <f ca="1">VLOOKUP($A$41,정리!$A$228:$AH$243,AW$35+3,0)</f>
        <v>0</v>
      </c>
      <c r="AZ41" s="271">
        <f t="shared" ca="1" si="858"/>
        <v>0</v>
      </c>
      <c r="BA41" s="424"/>
      <c r="BB41" s="272">
        <f ca="1">VLOOKUP($A$41,정리!$A$206:$AH$222,BA$35+3,0)</f>
        <v>0</v>
      </c>
      <c r="BC41" s="272">
        <f ca="1">VLOOKUP($A$41,정리!$A$228:$AH$243,BA$35+3,0)</f>
        <v>0</v>
      </c>
      <c r="BD41" s="271">
        <f t="shared" ca="1" si="859"/>
        <v>0</v>
      </c>
      <c r="BE41" s="424"/>
      <c r="BF41" s="272">
        <f ca="1">VLOOKUP($A$41,정리!$A$206:$AH$222,BE$35+3,0)</f>
        <v>0</v>
      </c>
      <c r="BG41" s="272">
        <f ca="1">VLOOKUP($A$41,정리!$A$228:$AH$243,BE$35+3,0)</f>
        <v>0</v>
      </c>
      <c r="BH41" s="271">
        <f t="shared" ca="1" si="860"/>
        <v>0</v>
      </c>
      <c r="BI41" s="424"/>
      <c r="BJ41" s="272">
        <f ca="1">VLOOKUP($A$41,정리!$A$206:$AH$222,BI$35+3,0)</f>
        <v>0</v>
      </c>
      <c r="BK41" s="272">
        <f ca="1">VLOOKUP($A$41,정리!$A$228:$AH$243,BI$35+3,0)</f>
        <v>0</v>
      </c>
      <c r="BL41" s="271">
        <f t="shared" ca="1" si="861"/>
        <v>0</v>
      </c>
      <c r="BM41" s="424"/>
      <c r="BN41" s="272">
        <f ca="1">VLOOKUP($A$41,정리!$A$206:$AH$222,BM$35+3,0)</f>
        <v>0</v>
      </c>
      <c r="BO41" s="272">
        <f ca="1">VLOOKUP($A$41,정리!$A$228:$AH$243,BM$35+3,0)</f>
        <v>0</v>
      </c>
      <c r="BP41" s="271">
        <f t="shared" ca="1" si="862"/>
        <v>0</v>
      </c>
      <c r="BQ41" s="424"/>
      <c r="BR41" s="272">
        <f ca="1">VLOOKUP($A$41,정리!$A$206:$AH$222,BQ$35+3,0)</f>
        <v>0</v>
      </c>
      <c r="BS41" s="272">
        <f ca="1">VLOOKUP($A$41,정리!$A$228:$AH$243,BQ$35+3,0)</f>
        <v>0</v>
      </c>
      <c r="BT41" s="271">
        <f t="shared" ca="1" si="863"/>
        <v>0</v>
      </c>
      <c r="BU41" s="424"/>
      <c r="BV41" s="272">
        <f ca="1">VLOOKUP($A$41,정리!$A$206:$AH$222,BU$35+3,0)</f>
        <v>0</v>
      </c>
      <c r="BW41" s="272">
        <f ca="1">VLOOKUP($A$41,정리!$A$228:$AH$243,BU$35+3,0)</f>
        <v>0</v>
      </c>
      <c r="BX41" s="271">
        <f t="shared" ca="1" si="864"/>
        <v>0</v>
      </c>
      <c r="BY41" s="424"/>
      <c r="BZ41" s="272">
        <f ca="1">VLOOKUP($A$41,정리!$A$206:$AH$222,BY$35+3,0)</f>
        <v>0</v>
      </c>
      <c r="CA41" s="272">
        <f ca="1">VLOOKUP($A$41,정리!$A$228:$AH$243,BY$35+3,0)</f>
        <v>0</v>
      </c>
      <c r="CB41" s="271">
        <f t="shared" ca="1" si="865"/>
        <v>0</v>
      </c>
      <c r="CC41" s="424"/>
      <c r="CD41" s="272">
        <f ca="1">VLOOKUP($A$41,정리!$A$206:$AH$222,CC$35+3,0)</f>
        <v>0</v>
      </c>
      <c r="CE41" s="272">
        <f ca="1">VLOOKUP($A$41,정리!$A$228:$AH$243,CC$35+3,0)</f>
        <v>0</v>
      </c>
      <c r="CF41" s="271">
        <f t="shared" ca="1" si="866"/>
        <v>0</v>
      </c>
      <c r="CG41" s="424"/>
      <c r="CH41" s="272">
        <f ca="1">VLOOKUP($A$41,정리!$A$206:$AH$222,CG$35+3,0)</f>
        <v>0</v>
      </c>
      <c r="CI41" s="272">
        <f ca="1">VLOOKUP($A$41,정리!$A$228:$AH$243,CG$35+3,0)</f>
        <v>0</v>
      </c>
      <c r="CJ41" s="271">
        <f t="shared" ca="1" si="867"/>
        <v>0</v>
      </c>
      <c r="CK41" s="424"/>
      <c r="CL41" s="272">
        <f ca="1">VLOOKUP($A$41,정리!$A$206:$AH$222,CK$35+3,0)</f>
        <v>0</v>
      </c>
      <c r="CM41" s="272">
        <f ca="1">VLOOKUP($A$41,정리!$A$228:$AH$243,CK$35+3,0)</f>
        <v>0</v>
      </c>
      <c r="CN41" s="271">
        <f t="shared" ca="1" si="868"/>
        <v>0</v>
      </c>
      <c r="CO41" s="424"/>
      <c r="CP41" s="272">
        <f ca="1">VLOOKUP($A$41,정리!$A$206:$AH$222,CO$35+3,0)</f>
        <v>0</v>
      </c>
      <c r="CQ41" s="272">
        <f ca="1">VLOOKUP($A$41,정리!$A$228:$AH$243,CO$35+3,0)</f>
        <v>0</v>
      </c>
      <c r="CR41" s="271">
        <f t="shared" ca="1" si="869"/>
        <v>0</v>
      </c>
      <c r="CS41" s="424"/>
      <c r="CT41" s="272">
        <f ca="1">VLOOKUP($A$41,정리!$A$206:$AH$222,CS$35+3,0)</f>
        <v>0</v>
      </c>
      <c r="CU41" s="272">
        <f ca="1">VLOOKUP($A$41,정리!$A$228:$AH$243,CS$35+3,0)</f>
        <v>0</v>
      </c>
      <c r="CV41" s="271">
        <f t="shared" ca="1" si="870"/>
        <v>0</v>
      </c>
      <c r="CW41" s="424"/>
      <c r="CX41" s="272">
        <f ca="1">VLOOKUP($A$41,정리!$A$206:$AH$222,CW$35+3,0)</f>
        <v>0</v>
      </c>
      <c r="CY41" s="272">
        <f ca="1">VLOOKUP($A$41,정리!$A$228:$AH$243,CW$35+3,0)</f>
        <v>0</v>
      </c>
      <c r="CZ41" s="271">
        <f t="shared" ca="1" si="871"/>
        <v>0</v>
      </c>
      <c r="DA41" s="424"/>
      <c r="DB41" s="272">
        <f ca="1">VLOOKUP($A$41,정리!$A$206:$AH$222,DA$35+3,0)</f>
        <v>0</v>
      </c>
      <c r="DC41" s="272">
        <f ca="1">VLOOKUP($A$41,정리!$A$228:$AH$243,DA$35+3,0)</f>
        <v>0</v>
      </c>
      <c r="DD41" s="271">
        <f t="shared" ca="1" si="872"/>
        <v>0</v>
      </c>
      <c r="DE41" s="424"/>
      <c r="DF41" s="272">
        <f ca="1">VLOOKUP($A$41,정리!$A$206:$AH$222,DE$35+3,0)</f>
        <v>0</v>
      </c>
      <c r="DG41" s="272">
        <f ca="1">VLOOKUP($A$41,정리!$A$228:$AH$243,DE$35+3,0)</f>
        <v>0</v>
      </c>
      <c r="DH41" s="271">
        <f t="shared" ca="1" si="873"/>
        <v>0</v>
      </c>
      <c r="DI41" s="424"/>
      <c r="DJ41" s="272">
        <f ca="1">VLOOKUP($A$41,정리!$A$206:$AH$222,DI$35+3,0)</f>
        <v>0</v>
      </c>
      <c r="DK41" s="272">
        <f ca="1">VLOOKUP($A$41,정리!$A$228:$AH$243,DI$35+3,0)</f>
        <v>0</v>
      </c>
      <c r="DL41" s="271">
        <f t="shared" ca="1" si="874"/>
        <v>0</v>
      </c>
      <c r="DM41" s="424"/>
      <c r="DN41" s="272">
        <f ca="1">VLOOKUP($A$41,정리!$A$206:$AH$222,DM$35+3,0)</f>
        <v>0</v>
      </c>
      <c r="DO41" s="272">
        <f ca="1">VLOOKUP($A$41,정리!$A$228:$AH$243,DM$35+3,0)</f>
        <v>0</v>
      </c>
      <c r="DP41" s="271">
        <f t="shared" ca="1" si="875"/>
        <v>0</v>
      </c>
      <c r="DQ41" s="424"/>
      <c r="DR41" s="272">
        <f ca="1">VLOOKUP($A$41,정리!$A$206:$AH$222,DQ$35+3,0)</f>
        <v>0</v>
      </c>
      <c r="DS41" s="272">
        <f ca="1">VLOOKUP($A$41,정리!$A$228:$AH$243,DQ$35+3,0)</f>
        <v>0</v>
      </c>
      <c r="DT41" s="271">
        <f t="shared" ca="1" si="876"/>
        <v>0</v>
      </c>
      <c r="DU41" s="424"/>
      <c r="DV41" s="272">
        <f ca="1">VLOOKUP($A$41,정리!$A$206:$AH$222,DU$35+3,0)</f>
        <v>0</v>
      </c>
      <c r="DW41" s="272">
        <f ca="1">VLOOKUP($A$41,정리!$A$228:$AH$243,DU$35+3,0)</f>
        <v>0</v>
      </c>
      <c r="DX41" s="271">
        <f t="shared" ca="1" si="877"/>
        <v>0</v>
      </c>
      <c r="DY41" s="424"/>
      <c r="DZ41" s="272">
        <f ca="1">VLOOKUP($A$41,정리!$A$206:$AH$222,DY$35+3,0)</f>
        <v>0</v>
      </c>
      <c r="EA41" s="272">
        <f ca="1">VLOOKUP($A$41,정리!$A$228:$AH$243,DY$35+3,0)</f>
        <v>0</v>
      </c>
      <c r="EB41" s="271">
        <f t="shared" ca="1" si="878"/>
        <v>0</v>
      </c>
    </row>
    <row r="42" spans="1:132" s="257" customFormat="1" ht="24.95" hidden="1" customHeight="1">
      <c r="A42" s="253"/>
      <c r="B42" s="563"/>
      <c r="C42" s="279" t="s">
        <v>41</v>
      </c>
      <c r="D42" s="582"/>
      <c r="E42" s="275">
        <f ca="1">정리!AI210</f>
        <v>0</v>
      </c>
      <c r="F42" s="275">
        <f ca="1">정리!AI232</f>
        <v>0</v>
      </c>
      <c r="G42" s="275">
        <f t="shared" ca="1" si="879"/>
        <v>0</v>
      </c>
      <c r="H42" s="585"/>
      <c r="I42" s="424"/>
      <c r="J42" s="275">
        <f ca="1">J41</f>
        <v>0</v>
      </c>
      <c r="K42" s="275">
        <f t="shared" ref="K42" ca="1" si="942">K41</f>
        <v>0</v>
      </c>
      <c r="L42" s="275">
        <f t="shared" ca="1" si="880"/>
        <v>0</v>
      </c>
      <c r="M42" s="424"/>
      <c r="N42" s="275">
        <f t="shared" ref="N42" ca="1" si="943">N41</f>
        <v>0</v>
      </c>
      <c r="O42" s="275">
        <f t="shared" ref="O42" ca="1" si="944">O41</f>
        <v>0</v>
      </c>
      <c r="P42" s="275">
        <f t="shared" ca="1" si="849"/>
        <v>0</v>
      </c>
      <c r="Q42" s="424"/>
      <c r="R42" s="275">
        <f t="shared" ref="R42" ca="1" si="945">R41</f>
        <v>0</v>
      </c>
      <c r="S42" s="275">
        <f t="shared" ref="S42" ca="1" si="946">S41</f>
        <v>0</v>
      </c>
      <c r="T42" s="275">
        <f t="shared" ca="1" si="850"/>
        <v>0</v>
      </c>
      <c r="U42" s="424"/>
      <c r="V42" s="275">
        <f t="shared" ref="V42" ca="1" si="947">V41</f>
        <v>0</v>
      </c>
      <c r="W42" s="275">
        <f t="shared" ref="W42" ca="1" si="948">W41</f>
        <v>0</v>
      </c>
      <c r="X42" s="275">
        <f t="shared" ca="1" si="851"/>
        <v>0</v>
      </c>
      <c r="Y42" s="424"/>
      <c r="Z42" s="275">
        <f t="shared" ref="Z42" ca="1" si="949">Z41</f>
        <v>0</v>
      </c>
      <c r="AA42" s="275">
        <f t="shared" ref="AA42" ca="1" si="950">AA41</f>
        <v>0</v>
      </c>
      <c r="AB42" s="275">
        <f t="shared" ca="1" si="852"/>
        <v>0</v>
      </c>
      <c r="AC42" s="424"/>
      <c r="AD42" s="275">
        <f t="shared" ref="AD42" ca="1" si="951">AD41</f>
        <v>0</v>
      </c>
      <c r="AE42" s="275">
        <f t="shared" ref="AE42" ca="1" si="952">AE41</f>
        <v>0</v>
      </c>
      <c r="AF42" s="275">
        <f t="shared" ca="1" si="853"/>
        <v>0</v>
      </c>
      <c r="AG42" s="424"/>
      <c r="AH42" s="275">
        <f t="shared" ref="AH42" ca="1" si="953">AH41</f>
        <v>0</v>
      </c>
      <c r="AI42" s="275">
        <f t="shared" ref="AI42" ca="1" si="954">AI41</f>
        <v>0</v>
      </c>
      <c r="AJ42" s="275">
        <f t="shared" ca="1" si="854"/>
        <v>0</v>
      </c>
      <c r="AK42" s="424"/>
      <c r="AL42" s="275">
        <f t="shared" ref="AL42" ca="1" si="955">AL41</f>
        <v>0</v>
      </c>
      <c r="AM42" s="275">
        <f t="shared" ref="AM42" ca="1" si="956">AM41</f>
        <v>0</v>
      </c>
      <c r="AN42" s="275">
        <f t="shared" ca="1" si="855"/>
        <v>0</v>
      </c>
      <c r="AO42" s="424"/>
      <c r="AP42" s="275">
        <f t="shared" ref="AP42" ca="1" si="957">AP41</f>
        <v>0</v>
      </c>
      <c r="AQ42" s="275">
        <f t="shared" ref="AQ42" ca="1" si="958">AQ41</f>
        <v>0</v>
      </c>
      <c r="AR42" s="275">
        <f t="shared" ca="1" si="856"/>
        <v>0</v>
      </c>
      <c r="AS42" s="424"/>
      <c r="AT42" s="275">
        <f t="shared" ref="AT42" ca="1" si="959">AT41</f>
        <v>0</v>
      </c>
      <c r="AU42" s="275">
        <f t="shared" ref="AU42" ca="1" si="960">AU41</f>
        <v>0</v>
      </c>
      <c r="AV42" s="275">
        <f t="shared" ca="1" si="857"/>
        <v>0</v>
      </c>
      <c r="AW42" s="424"/>
      <c r="AX42" s="275">
        <f t="shared" ref="AX42" ca="1" si="961">AX41</f>
        <v>0</v>
      </c>
      <c r="AY42" s="275">
        <f t="shared" ref="AY42" ca="1" si="962">AY41</f>
        <v>0</v>
      </c>
      <c r="AZ42" s="275">
        <f t="shared" ca="1" si="858"/>
        <v>0</v>
      </c>
      <c r="BA42" s="424"/>
      <c r="BB42" s="275">
        <f t="shared" ref="BB42" ca="1" si="963">BB41</f>
        <v>0</v>
      </c>
      <c r="BC42" s="275">
        <f t="shared" ref="BC42" ca="1" si="964">BC41</f>
        <v>0</v>
      </c>
      <c r="BD42" s="275">
        <f t="shared" ca="1" si="859"/>
        <v>0</v>
      </c>
      <c r="BE42" s="424"/>
      <c r="BF42" s="275">
        <f t="shared" ref="BF42" ca="1" si="965">BF41</f>
        <v>0</v>
      </c>
      <c r="BG42" s="275">
        <f t="shared" ref="BG42" ca="1" si="966">BG41</f>
        <v>0</v>
      </c>
      <c r="BH42" s="275">
        <f t="shared" ca="1" si="860"/>
        <v>0</v>
      </c>
      <c r="BI42" s="424"/>
      <c r="BJ42" s="275">
        <f t="shared" ref="BJ42" ca="1" si="967">BJ41</f>
        <v>0</v>
      </c>
      <c r="BK42" s="275">
        <f t="shared" ref="BK42" ca="1" si="968">BK41</f>
        <v>0</v>
      </c>
      <c r="BL42" s="275">
        <f t="shared" ca="1" si="861"/>
        <v>0</v>
      </c>
      <c r="BM42" s="424"/>
      <c r="BN42" s="275">
        <f t="shared" ref="BN42" ca="1" si="969">BN41</f>
        <v>0</v>
      </c>
      <c r="BO42" s="275">
        <f t="shared" ref="BO42" ca="1" si="970">BO41</f>
        <v>0</v>
      </c>
      <c r="BP42" s="275">
        <f t="shared" ca="1" si="862"/>
        <v>0</v>
      </c>
      <c r="BQ42" s="424"/>
      <c r="BR42" s="275">
        <f t="shared" ref="BR42" ca="1" si="971">BR41</f>
        <v>0</v>
      </c>
      <c r="BS42" s="275">
        <f t="shared" ref="BS42" ca="1" si="972">BS41</f>
        <v>0</v>
      </c>
      <c r="BT42" s="275">
        <f t="shared" ca="1" si="863"/>
        <v>0</v>
      </c>
      <c r="BU42" s="424"/>
      <c r="BV42" s="275">
        <f t="shared" ref="BV42" ca="1" si="973">BV41</f>
        <v>0</v>
      </c>
      <c r="BW42" s="275">
        <f t="shared" ref="BW42" ca="1" si="974">BW41</f>
        <v>0</v>
      </c>
      <c r="BX42" s="275">
        <f t="shared" ca="1" si="864"/>
        <v>0</v>
      </c>
      <c r="BY42" s="424"/>
      <c r="BZ42" s="275">
        <f t="shared" ref="BZ42" ca="1" si="975">BZ41</f>
        <v>0</v>
      </c>
      <c r="CA42" s="275">
        <f t="shared" ref="CA42" ca="1" si="976">CA41</f>
        <v>0</v>
      </c>
      <c r="CB42" s="275">
        <f t="shared" ca="1" si="865"/>
        <v>0</v>
      </c>
      <c r="CC42" s="424"/>
      <c r="CD42" s="275">
        <f t="shared" ref="CD42" ca="1" si="977">CD41</f>
        <v>0</v>
      </c>
      <c r="CE42" s="275">
        <f t="shared" ref="CE42" ca="1" si="978">CE41</f>
        <v>0</v>
      </c>
      <c r="CF42" s="275">
        <f t="shared" ca="1" si="866"/>
        <v>0</v>
      </c>
      <c r="CG42" s="424"/>
      <c r="CH42" s="275">
        <f t="shared" ref="CH42" ca="1" si="979">CH41</f>
        <v>0</v>
      </c>
      <c r="CI42" s="275">
        <f t="shared" ref="CI42" ca="1" si="980">CI41</f>
        <v>0</v>
      </c>
      <c r="CJ42" s="275">
        <f t="shared" ca="1" si="867"/>
        <v>0</v>
      </c>
      <c r="CK42" s="424"/>
      <c r="CL42" s="275">
        <f t="shared" ref="CL42" ca="1" si="981">CL41</f>
        <v>0</v>
      </c>
      <c r="CM42" s="275">
        <f t="shared" ref="CM42" ca="1" si="982">CM41</f>
        <v>0</v>
      </c>
      <c r="CN42" s="275">
        <f t="shared" ca="1" si="868"/>
        <v>0</v>
      </c>
      <c r="CO42" s="424"/>
      <c r="CP42" s="275">
        <f t="shared" ref="CP42" ca="1" si="983">CP41</f>
        <v>0</v>
      </c>
      <c r="CQ42" s="275">
        <f t="shared" ref="CQ42" ca="1" si="984">CQ41</f>
        <v>0</v>
      </c>
      <c r="CR42" s="275">
        <f t="shared" ca="1" si="869"/>
        <v>0</v>
      </c>
      <c r="CS42" s="424"/>
      <c r="CT42" s="275">
        <f t="shared" ref="CT42" ca="1" si="985">CT41</f>
        <v>0</v>
      </c>
      <c r="CU42" s="275">
        <f t="shared" ref="CU42" ca="1" si="986">CU41</f>
        <v>0</v>
      </c>
      <c r="CV42" s="275">
        <f t="shared" ca="1" si="870"/>
        <v>0</v>
      </c>
      <c r="CW42" s="424"/>
      <c r="CX42" s="275">
        <f t="shared" ref="CX42" ca="1" si="987">CX41</f>
        <v>0</v>
      </c>
      <c r="CY42" s="275">
        <f t="shared" ref="CY42" ca="1" si="988">CY41</f>
        <v>0</v>
      </c>
      <c r="CZ42" s="275">
        <f t="shared" ca="1" si="871"/>
        <v>0</v>
      </c>
      <c r="DA42" s="424"/>
      <c r="DB42" s="275">
        <f t="shared" ref="DB42" ca="1" si="989">DB41</f>
        <v>0</v>
      </c>
      <c r="DC42" s="275">
        <f t="shared" ref="DC42" ca="1" si="990">DC41</f>
        <v>0</v>
      </c>
      <c r="DD42" s="275">
        <f t="shared" ca="1" si="872"/>
        <v>0</v>
      </c>
      <c r="DE42" s="424"/>
      <c r="DF42" s="275">
        <f t="shared" ref="DF42" ca="1" si="991">DF41</f>
        <v>0</v>
      </c>
      <c r="DG42" s="275">
        <f t="shared" ref="DG42" ca="1" si="992">DG41</f>
        <v>0</v>
      </c>
      <c r="DH42" s="275">
        <f t="shared" ca="1" si="873"/>
        <v>0</v>
      </c>
      <c r="DI42" s="424"/>
      <c r="DJ42" s="275">
        <f t="shared" ref="DJ42" ca="1" si="993">DJ41</f>
        <v>0</v>
      </c>
      <c r="DK42" s="275">
        <f t="shared" ref="DK42" ca="1" si="994">DK41</f>
        <v>0</v>
      </c>
      <c r="DL42" s="275">
        <f t="shared" ca="1" si="874"/>
        <v>0</v>
      </c>
      <c r="DM42" s="424"/>
      <c r="DN42" s="275">
        <f t="shared" ref="DN42" ca="1" si="995">DN41</f>
        <v>0</v>
      </c>
      <c r="DO42" s="275">
        <f t="shared" ref="DO42" ca="1" si="996">DO41</f>
        <v>0</v>
      </c>
      <c r="DP42" s="275">
        <f t="shared" ca="1" si="875"/>
        <v>0</v>
      </c>
      <c r="DQ42" s="424"/>
      <c r="DR42" s="275">
        <f t="shared" ref="DR42" ca="1" si="997">DR41</f>
        <v>0</v>
      </c>
      <c r="DS42" s="275">
        <f t="shared" ref="DS42" ca="1" si="998">DS41</f>
        <v>0</v>
      </c>
      <c r="DT42" s="275">
        <f t="shared" ca="1" si="876"/>
        <v>0</v>
      </c>
      <c r="DU42" s="424"/>
      <c r="DV42" s="275">
        <f t="shared" ref="DV42" ca="1" si="999">DV41</f>
        <v>0</v>
      </c>
      <c r="DW42" s="275">
        <f t="shared" ref="DW42" ca="1" si="1000">DW41</f>
        <v>0</v>
      </c>
      <c r="DX42" s="275">
        <f t="shared" ca="1" si="877"/>
        <v>0</v>
      </c>
      <c r="DY42" s="424"/>
      <c r="DZ42" s="275">
        <f t="shared" ref="DZ42" ca="1" si="1001">DZ41</f>
        <v>0</v>
      </c>
      <c r="EA42" s="275">
        <f t="shared" ref="EA42" ca="1" si="1002">EA41</f>
        <v>0</v>
      </c>
      <c r="EB42" s="275">
        <f t="shared" ca="1" si="878"/>
        <v>0</v>
      </c>
    </row>
    <row r="43" spans="1:132" ht="24.95" customHeight="1">
      <c r="A43" s="253" t="s">
        <v>1309</v>
      </c>
      <c r="B43" s="564" t="s">
        <v>1259</v>
      </c>
      <c r="C43" s="265" t="s">
        <v>1258</v>
      </c>
      <c r="D43" s="582"/>
      <c r="E43" s="271">
        <f ca="1">정리!AI211</f>
        <v>0</v>
      </c>
      <c r="F43" s="287">
        <f ca="1">정리!AI233</f>
        <v>18709696</v>
      </c>
      <c r="G43" s="287">
        <f t="shared" ca="1" si="879"/>
        <v>-18709696</v>
      </c>
      <c r="H43" s="585"/>
      <c r="I43" s="424"/>
      <c r="J43" s="272">
        <f ca="1">VLOOKUP($A$43,정리!$A$206:$AH$222,I$35+3,0)</f>
        <v>0</v>
      </c>
      <c r="K43" s="272">
        <f ca="1">VLOOKUP($A$43,정리!$A$228:$AH$243,I$35+3,0)</f>
        <v>0</v>
      </c>
      <c r="L43" s="271">
        <f t="shared" ca="1" si="880"/>
        <v>0</v>
      </c>
      <c r="M43" s="424"/>
      <c r="N43" s="272">
        <f ca="1">VLOOKUP($A$43,정리!$A$206:$AH$222,M$35+3,0)</f>
        <v>0</v>
      </c>
      <c r="O43" s="272">
        <f ca="1">VLOOKUP($A$43,정리!$A$228:$AH$243,M$35+3,0)</f>
        <v>1943424</v>
      </c>
      <c r="P43" s="271">
        <f t="shared" ca="1" si="849"/>
        <v>-1943424</v>
      </c>
      <c r="Q43" s="424"/>
      <c r="R43" s="272">
        <f ca="1">VLOOKUP($A$43,정리!$A$206:$AH$222,Q$35+3,0)</f>
        <v>0</v>
      </c>
      <c r="S43" s="272">
        <f ca="1">VLOOKUP($A$43,정리!$A$228:$AH$243,Q$35+3,0)</f>
        <v>0</v>
      </c>
      <c r="T43" s="271">
        <f t="shared" ca="1" si="850"/>
        <v>0</v>
      </c>
      <c r="U43" s="424"/>
      <c r="V43" s="272">
        <f ca="1">VLOOKUP($A$43,정리!$A$206:$AH$222,U$35+3,0)</f>
        <v>0</v>
      </c>
      <c r="W43" s="272">
        <f ca="1">VLOOKUP($A$43,정리!$A$228:$AH$243,U$35+3,0)</f>
        <v>0</v>
      </c>
      <c r="X43" s="271">
        <f t="shared" ca="1" si="851"/>
        <v>0</v>
      </c>
      <c r="Y43" s="424"/>
      <c r="Z43" s="272">
        <f ca="1">VLOOKUP($A$43,정리!$A$206:$AH$222,Y$35+3,0)</f>
        <v>0</v>
      </c>
      <c r="AA43" s="272">
        <f ca="1">VLOOKUP($A$43,정리!$A$228:$AH$243,Y$35+3,0)</f>
        <v>0</v>
      </c>
      <c r="AB43" s="271">
        <f t="shared" ca="1" si="852"/>
        <v>0</v>
      </c>
      <c r="AC43" s="424"/>
      <c r="AD43" s="272">
        <f ca="1">VLOOKUP($A$43,정리!$A$206:$AH$222,AC$35+3,0)</f>
        <v>0</v>
      </c>
      <c r="AE43" s="272">
        <f ca="1">VLOOKUP($A$43,정리!$A$228:$AH$243,AC$35+3,0)</f>
        <v>0</v>
      </c>
      <c r="AF43" s="271">
        <f t="shared" ca="1" si="853"/>
        <v>0</v>
      </c>
      <c r="AG43" s="424"/>
      <c r="AH43" s="272">
        <f ca="1">VLOOKUP($A$43,정리!$A$206:$AH$222,AG$35+3,0)</f>
        <v>0</v>
      </c>
      <c r="AI43" s="272">
        <f ca="1">VLOOKUP($A$43,정리!$A$228:$AH$243,AG$35+3,0)</f>
        <v>0</v>
      </c>
      <c r="AJ43" s="271">
        <f t="shared" ca="1" si="854"/>
        <v>0</v>
      </c>
      <c r="AK43" s="424"/>
      <c r="AL43" s="272">
        <f ca="1">VLOOKUP($A$43,정리!$A$206:$AH$222,AK$35+3,0)</f>
        <v>0</v>
      </c>
      <c r="AM43" s="272">
        <f ca="1">VLOOKUP($A$43,정리!$A$228:$AH$243,AK$35+3,0)</f>
        <v>8383136</v>
      </c>
      <c r="AN43" s="271">
        <f t="shared" ca="1" si="855"/>
        <v>-8383136</v>
      </c>
      <c r="AO43" s="424"/>
      <c r="AP43" s="272">
        <f ca="1">VLOOKUP($A$43,정리!$A$206:$AH$222,AO$35+3,0)</f>
        <v>0</v>
      </c>
      <c r="AQ43" s="272">
        <f ca="1">VLOOKUP($A$43,정리!$A$228:$AH$243,AO$35+3,0)</f>
        <v>0</v>
      </c>
      <c r="AR43" s="271">
        <f t="shared" ca="1" si="856"/>
        <v>0</v>
      </c>
      <c r="AS43" s="424"/>
      <c r="AT43" s="272">
        <f ca="1">VLOOKUP($A$43,정리!$A$206:$AH$222,AS$35+3,0)</f>
        <v>0</v>
      </c>
      <c r="AU43" s="272">
        <f ca="1">VLOOKUP($A$43,정리!$A$228:$AH$243,AS$35+3,0)</f>
        <v>0</v>
      </c>
      <c r="AV43" s="271">
        <f t="shared" ca="1" si="857"/>
        <v>0</v>
      </c>
      <c r="AW43" s="424"/>
      <c r="AX43" s="272">
        <f ca="1">VLOOKUP($A$43,정리!$A$206:$AH$222,AW$35+3,0)</f>
        <v>0</v>
      </c>
      <c r="AY43" s="272">
        <f ca="1">VLOOKUP($A$43,정리!$A$228:$AH$243,AW$35+3,0)</f>
        <v>0</v>
      </c>
      <c r="AZ43" s="271">
        <f t="shared" ca="1" si="858"/>
        <v>0</v>
      </c>
      <c r="BA43" s="424"/>
      <c r="BB43" s="272">
        <f ca="1">VLOOKUP($A$43,정리!$A$206:$AH$222,BA$35+3,0)</f>
        <v>0</v>
      </c>
      <c r="BC43" s="272">
        <f ca="1">VLOOKUP($A$43,정리!$A$228:$AH$243,BA$35+3,0)</f>
        <v>0</v>
      </c>
      <c r="BD43" s="271">
        <f t="shared" ca="1" si="859"/>
        <v>0</v>
      </c>
      <c r="BE43" s="424"/>
      <c r="BF43" s="272">
        <f ca="1">VLOOKUP($A$43,정리!$A$206:$AH$222,BE$35+3,0)</f>
        <v>0</v>
      </c>
      <c r="BG43" s="272">
        <f ca="1">VLOOKUP($A$43,정리!$A$228:$AH$243,BE$35+3,0)</f>
        <v>0</v>
      </c>
      <c r="BH43" s="271">
        <f t="shared" ca="1" si="860"/>
        <v>0</v>
      </c>
      <c r="BI43" s="424"/>
      <c r="BJ43" s="272">
        <f ca="1">VLOOKUP($A$43,정리!$A$206:$AH$222,BI$35+3,0)</f>
        <v>0</v>
      </c>
      <c r="BK43" s="272">
        <f ca="1">VLOOKUP($A$43,정리!$A$228:$AH$243,BI$35+3,0)</f>
        <v>0</v>
      </c>
      <c r="BL43" s="271">
        <f t="shared" ca="1" si="861"/>
        <v>0</v>
      </c>
      <c r="BM43" s="424"/>
      <c r="BN43" s="272">
        <f ca="1">VLOOKUP($A$43,정리!$A$206:$AH$222,BM$35+3,0)</f>
        <v>0</v>
      </c>
      <c r="BO43" s="272">
        <f ca="1">VLOOKUP($A$43,정리!$A$228:$AH$243,BM$35+3,0)</f>
        <v>8383136</v>
      </c>
      <c r="BP43" s="271">
        <f t="shared" ca="1" si="862"/>
        <v>-8383136</v>
      </c>
      <c r="BQ43" s="424"/>
      <c r="BR43" s="272">
        <f ca="1">VLOOKUP($A$43,정리!$A$206:$AH$222,BQ$35+3,0)</f>
        <v>0</v>
      </c>
      <c r="BS43" s="272">
        <f ca="1">VLOOKUP($A$43,정리!$A$228:$AH$243,BQ$35+3,0)</f>
        <v>0</v>
      </c>
      <c r="BT43" s="271">
        <f t="shared" ca="1" si="863"/>
        <v>0</v>
      </c>
      <c r="BU43" s="424"/>
      <c r="BV43" s="272">
        <f ca="1">VLOOKUP($A$43,정리!$A$206:$AH$222,BU$35+3,0)</f>
        <v>0</v>
      </c>
      <c r="BW43" s="272">
        <f ca="1">VLOOKUP($A$43,정리!$A$228:$AH$243,BU$35+3,0)</f>
        <v>0</v>
      </c>
      <c r="BX43" s="271">
        <f t="shared" ca="1" si="864"/>
        <v>0</v>
      </c>
      <c r="BY43" s="424"/>
      <c r="BZ43" s="272">
        <f ca="1">VLOOKUP($A$43,정리!$A$206:$AH$222,BY$35+3,0)</f>
        <v>0</v>
      </c>
      <c r="CA43" s="272">
        <f ca="1">VLOOKUP($A$43,정리!$A$228:$AH$243,BY$35+3,0)</f>
        <v>0</v>
      </c>
      <c r="CB43" s="271">
        <f t="shared" ca="1" si="865"/>
        <v>0</v>
      </c>
      <c r="CC43" s="424"/>
      <c r="CD43" s="272">
        <f ca="1">VLOOKUP($A$43,정리!$A$206:$AH$222,CC$35+3,0)</f>
        <v>0</v>
      </c>
      <c r="CE43" s="272">
        <f ca="1">VLOOKUP($A$43,정리!$A$228:$AH$243,CC$35+3,0)</f>
        <v>0</v>
      </c>
      <c r="CF43" s="271">
        <f t="shared" ca="1" si="866"/>
        <v>0</v>
      </c>
      <c r="CG43" s="424"/>
      <c r="CH43" s="272">
        <f ca="1">VLOOKUP($A$43,정리!$A$206:$AH$222,CG$35+3,0)</f>
        <v>0</v>
      </c>
      <c r="CI43" s="272">
        <f ca="1">VLOOKUP($A$43,정리!$A$228:$AH$243,CG$35+3,0)</f>
        <v>0</v>
      </c>
      <c r="CJ43" s="271">
        <f t="shared" ca="1" si="867"/>
        <v>0</v>
      </c>
      <c r="CK43" s="424"/>
      <c r="CL43" s="272">
        <f ca="1">VLOOKUP($A$43,정리!$A$206:$AH$222,CK$35+3,0)</f>
        <v>0</v>
      </c>
      <c r="CM43" s="272">
        <f ca="1">VLOOKUP($A$43,정리!$A$228:$AH$243,CK$35+3,0)</f>
        <v>0</v>
      </c>
      <c r="CN43" s="271">
        <f t="shared" ca="1" si="868"/>
        <v>0</v>
      </c>
      <c r="CO43" s="424"/>
      <c r="CP43" s="272">
        <f ca="1">VLOOKUP($A$43,정리!$A$206:$AH$222,CO$35+3,0)</f>
        <v>0</v>
      </c>
      <c r="CQ43" s="272">
        <f ca="1">VLOOKUP($A$43,정리!$A$228:$AH$243,CO$35+3,0)</f>
        <v>0</v>
      </c>
      <c r="CR43" s="271">
        <f t="shared" ca="1" si="869"/>
        <v>0</v>
      </c>
      <c r="CS43" s="424"/>
      <c r="CT43" s="272">
        <f ca="1">VLOOKUP($A$43,정리!$A$206:$AH$222,CS$35+3,0)</f>
        <v>0</v>
      </c>
      <c r="CU43" s="272">
        <f ca="1">VLOOKUP($A$43,정리!$A$228:$AH$243,CS$35+3,0)</f>
        <v>0</v>
      </c>
      <c r="CV43" s="271">
        <f t="shared" ca="1" si="870"/>
        <v>0</v>
      </c>
      <c r="CW43" s="424"/>
      <c r="CX43" s="272">
        <f ca="1">VLOOKUP($A$43,정리!$A$206:$AH$222,CW$35+3,0)</f>
        <v>0</v>
      </c>
      <c r="CY43" s="272">
        <f ca="1">VLOOKUP($A$43,정리!$A$228:$AH$243,CW$35+3,0)</f>
        <v>0</v>
      </c>
      <c r="CZ43" s="271">
        <f t="shared" ca="1" si="871"/>
        <v>0</v>
      </c>
      <c r="DA43" s="424"/>
      <c r="DB43" s="272">
        <f ca="1">VLOOKUP($A$43,정리!$A$206:$AH$222,DA$35+3,0)</f>
        <v>0</v>
      </c>
      <c r="DC43" s="272">
        <f ca="1">VLOOKUP($A$43,정리!$A$228:$AH$243,DA$35+3,0)</f>
        <v>0</v>
      </c>
      <c r="DD43" s="271">
        <f t="shared" ca="1" si="872"/>
        <v>0</v>
      </c>
      <c r="DE43" s="424"/>
      <c r="DF43" s="272">
        <f ca="1">VLOOKUP($A$43,정리!$A$206:$AH$222,DE$35+3,0)</f>
        <v>0</v>
      </c>
      <c r="DG43" s="272">
        <f ca="1">VLOOKUP($A$43,정리!$A$228:$AH$243,DE$35+3,0)</f>
        <v>0</v>
      </c>
      <c r="DH43" s="271">
        <f t="shared" ca="1" si="873"/>
        <v>0</v>
      </c>
      <c r="DI43" s="424"/>
      <c r="DJ43" s="272">
        <f ca="1">VLOOKUP($A$43,정리!$A$206:$AH$222,DI$35+3,0)</f>
        <v>0</v>
      </c>
      <c r="DK43" s="272">
        <f ca="1">VLOOKUP($A$43,정리!$A$228:$AH$243,DI$35+3,0)</f>
        <v>0</v>
      </c>
      <c r="DL43" s="271">
        <f t="shared" ca="1" si="874"/>
        <v>0</v>
      </c>
      <c r="DM43" s="424"/>
      <c r="DN43" s="272">
        <f ca="1">VLOOKUP($A$43,정리!$A$206:$AH$222,DM$35+3,0)</f>
        <v>0</v>
      </c>
      <c r="DO43" s="272">
        <f ca="1">VLOOKUP($A$43,정리!$A$228:$AH$243,DM$35+3,0)</f>
        <v>0</v>
      </c>
      <c r="DP43" s="271">
        <f t="shared" ca="1" si="875"/>
        <v>0</v>
      </c>
      <c r="DQ43" s="424"/>
      <c r="DR43" s="272">
        <f ca="1">VLOOKUP($A$43,정리!$A$206:$AH$222,DQ$35+3,0)</f>
        <v>0</v>
      </c>
      <c r="DS43" s="272">
        <f ca="1">VLOOKUP($A$43,정리!$A$228:$AH$243,DQ$35+3,0)</f>
        <v>0</v>
      </c>
      <c r="DT43" s="271">
        <f t="shared" ca="1" si="876"/>
        <v>0</v>
      </c>
      <c r="DU43" s="424"/>
      <c r="DV43" s="272">
        <f ca="1">VLOOKUP($A$43,정리!$A$206:$AH$222,DU$35+3,0)</f>
        <v>0</v>
      </c>
      <c r="DW43" s="272">
        <f ca="1">VLOOKUP($A$43,정리!$A$228:$AH$243,DU$35+3,0)</f>
        <v>0</v>
      </c>
      <c r="DX43" s="271">
        <f t="shared" ca="1" si="877"/>
        <v>0</v>
      </c>
      <c r="DY43" s="424"/>
      <c r="DZ43" s="272">
        <f ca="1">VLOOKUP($A$43,정리!$A$206:$AH$222,DY$35+3,0)</f>
        <v>0</v>
      </c>
      <c r="EA43" s="272">
        <f ca="1">VLOOKUP($A$43,정리!$A$228:$AH$243,DY$35+3,0)</f>
        <v>0</v>
      </c>
      <c r="EB43" s="271">
        <f t="shared" ca="1" si="878"/>
        <v>0</v>
      </c>
    </row>
    <row r="44" spans="1:132" s="257" customFormat="1" ht="24.95" customHeight="1">
      <c r="A44" s="253"/>
      <c r="B44" s="563"/>
      <c r="C44" s="279" t="s">
        <v>41</v>
      </c>
      <c r="D44" s="582"/>
      <c r="E44" s="275">
        <f ca="1">정리!AI212</f>
        <v>0</v>
      </c>
      <c r="F44" s="275">
        <f ca="1">정리!AI234</f>
        <v>18709696</v>
      </c>
      <c r="G44" s="275">
        <f t="shared" ca="1" si="879"/>
        <v>-18709696</v>
      </c>
      <c r="H44" s="585"/>
      <c r="I44" s="424"/>
      <c r="J44" s="275">
        <f ca="1">J43</f>
        <v>0</v>
      </c>
      <c r="K44" s="275">
        <f t="shared" ref="K44" ca="1" si="1003">K43</f>
        <v>0</v>
      </c>
      <c r="L44" s="275">
        <f t="shared" ca="1" si="880"/>
        <v>0</v>
      </c>
      <c r="M44" s="424"/>
      <c r="N44" s="275">
        <f t="shared" ref="N44" ca="1" si="1004">N43</f>
        <v>0</v>
      </c>
      <c r="O44" s="275">
        <f t="shared" ref="O44" ca="1" si="1005">O43</f>
        <v>1943424</v>
      </c>
      <c r="P44" s="275">
        <f t="shared" ca="1" si="849"/>
        <v>-1943424</v>
      </c>
      <c r="Q44" s="424"/>
      <c r="R44" s="275">
        <f t="shared" ref="R44" ca="1" si="1006">R43</f>
        <v>0</v>
      </c>
      <c r="S44" s="275">
        <f t="shared" ref="S44" ca="1" si="1007">S43</f>
        <v>0</v>
      </c>
      <c r="T44" s="275">
        <f t="shared" ca="1" si="850"/>
        <v>0</v>
      </c>
      <c r="U44" s="424"/>
      <c r="V44" s="275">
        <f t="shared" ref="V44" ca="1" si="1008">V43</f>
        <v>0</v>
      </c>
      <c r="W44" s="275">
        <f t="shared" ref="W44" ca="1" si="1009">W43</f>
        <v>0</v>
      </c>
      <c r="X44" s="275">
        <f t="shared" ca="1" si="851"/>
        <v>0</v>
      </c>
      <c r="Y44" s="424"/>
      <c r="Z44" s="275">
        <f t="shared" ref="Z44" ca="1" si="1010">Z43</f>
        <v>0</v>
      </c>
      <c r="AA44" s="275">
        <f t="shared" ref="AA44" ca="1" si="1011">AA43</f>
        <v>0</v>
      </c>
      <c r="AB44" s="275">
        <f t="shared" ca="1" si="852"/>
        <v>0</v>
      </c>
      <c r="AC44" s="424"/>
      <c r="AD44" s="275">
        <f t="shared" ref="AD44" ca="1" si="1012">AD43</f>
        <v>0</v>
      </c>
      <c r="AE44" s="275">
        <f t="shared" ref="AE44" ca="1" si="1013">AE43</f>
        <v>0</v>
      </c>
      <c r="AF44" s="275">
        <f t="shared" ca="1" si="853"/>
        <v>0</v>
      </c>
      <c r="AG44" s="424"/>
      <c r="AH44" s="275">
        <f t="shared" ref="AH44" ca="1" si="1014">AH43</f>
        <v>0</v>
      </c>
      <c r="AI44" s="275">
        <f t="shared" ref="AI44" ca="1" si="1015">AI43</f>
        <v>0</v>
      </c>
      <c r="AJ44" s="275">
        <f t="shared" ca="1" si="854"/>
        <v>0</v>
      </c>
      <c r="AK44" s="424"/>
      <c r="AL44" s="275">
        <f t="shared" ref="AL44" ca="1" si="1016">AL43</f>
        <v>0</v>
      </c>
      <c r="AM44" s="275">
        <f t="shared" ref="AM44" ca="1" si="1017">AM43</f>
        <v>8383136</v>
      </c>
      <c r="AN44" s="275">
        <f t="shared" ca="1" si="855"/>
        <v>-8383136</v>
      </c>
      <c r="AO44" s="424"/>
      <c r="AP44" s="275">
        <f t="shared" ref="AP44" ca="1" si="1018">AP43</f>
        <v>0</v>
      </c>
      <c r="AQ44" s="275">
        <f t="shared" ref="AQ44" ca="1" si="1019">AQ43</f>
        <v>0</v>
      </c>
      <c r="AR44" s="275">
        <f t="shared" ca="1" si="856"/>
        <v>0</v>
      </c>
      <c r="AS44" s="424"/>
      <c r="AT44" s="275">
        <f t="shared" ref="AT44" ca="1" si="1020">AT43</f>
        <v>0</v>
      </c>
      <c r="AU44" s="275">
        <f t="shared" ref="AU44" ca="1" si="1021">AU43</f>
        <v>0</v>
      </c>
      <c r="AV44" s="275">
        <f t="shared" ca="1" si="857"/>
        <v>0</v>
      </c>
      <c r="AW44" s="424"/>
      <c r="AX44" s="275">
        <f t="shared" ref="AX44" ca="1" si="1022">AX43</f>
        <v>0</v>
      </c>
      <c r="AY44" s="275">
        <f t="shared" ref="AY44" ca="1" si="1023">AY43</f>
        <v>0</v>
      </c>
      <c r="AZ44" s="275">
        <f t="shared" ca="1" si="858"/>
        <v>0</v>
      </c>
      <c r="BA44" s="424"/>
      <c r="BB44" s="275">
        <f t="shared" ref="BB44" ca="1" si="1024">BB43</f>
        <v>0</v>
      </c>
      <c r="BC44" s="275">
        <f t="shared" ref="BC44" ca="1" si="1025">BC43</f>
        <v>0</v>
      </c>
      <c r="BD44" s="275">
        <f t="shared" ca="1" si="859"/>
        <v>0</v>
      </c>
      <c r="BE44" s="424"/>
      <c r="BF44" s="275">
        <f t="shared" ref="BF44" ca="1" si="1026">BF43</f>
        <v>0</v>
      </c>
      <c r="BG44" s="275">
        <f t="shared" ref="BG44" ca="1" si="1027">BG43</f>
        <v>0</v>
      </c>
      <c r="BH44" s="275">
        <f t="shared" ca="1" si="860"/>
        <v>0</v>
      </c>
      <c r="BI44" s="424"/>
      <c r="BJ44" s="275">
        <f t="shared" ref="BJ44" ca="1" si="1028">BJ43</f>
        <v>0</v>
      </c>
      <c r="BK44" s="275">
        <f t="shared" ref="BK44" ca="1" si="1029">BK43</f>
        <v>0</v>
      </c>
      <c r="BL44" s="275">
        <f t="shared" ca="1" si="861"/>
        <v>0</v>
      </c>
      <c r="BM44" s="424"/>
      <c r="BN44" s="275">
        <f t="shared" ref="BN44" ca="1" si="1030">BN43</f>
        <v>0</v>
      </c>
      <c r="BO44" s="275">
        <f t="shared" ref="BO44" ca="1" si="1031">BO43</f>
        <v>8383136</v>
      </c>
      <c r="BP44" s="275">
        <f t="shared" ca="1" si="862"/>
        <v>-8383136</v>
      </c>
      <c r="BQ44" s="424"/>
      <c r="BR44" s="275">
        <f t="shared" ref="BR44" ca="1" si="1032">BR43</f>
        <v>0</v>
      </c>
      <c r="BS44" s="275">
        <f t="shared" ref="BS44" ca="1" si="1033">BS43</f>
        <v>0</v>
      </c>
      <c r="BT44" s="275">
        <f t="shared" ca="1" si="863"/>
        <v>0</v>
      </c>
      <c r="BU44" s="424"/>
      <c r="BV44" s="275">
        <f t="shared" ref="BV44" ca="1" si="1034">BV43</f>
        <v>0</v>
      </c>
      <c r="BW44" s="275">
        <f t="shared" ref="BW44" ca="1" si="1035">BW43</f>
        <v>0</v>
      </c>
      <c r="BX44" s="275">
        <f t="shared" ca="1" si="864"/>
        <v>0</v>
      </c>
      <c r="BY44" s="424"/>
      <c r="BZ44" s="275">
        <f t="shared" ref="BZ44" ca="1" si="1036">BZ43</f>
        <v>0</v>
      </c>
      <c r="CA44" s="275">
        <f t="shared" ref="CA44" ca="1" si="1037">CA43</f>
        <v>0</v>
      </c>
      <c r="CB44" s="275">
        <f t="shared" ca="1" si="865"/>
        <v>0</v>
      </c>
      <c r="CC44" s="424"/>
      <c r="CD44" s="275">
        <f t="shared" ref="CD44" ca="1" si="1038">CD43</f>
        <v>0</v>
      </c>
      <c r="CE44" s="275">
        <f t="shared" ref="CE44" ca="1" si="1039">CE43</f>
        <v>0</v>
      </c>
      <c r="CF44" s="275">
        <f t="shared" ca="1" si="866"/>
        <v>0</v>
      </c>
      <c r="CG44" s="424"/>
      <c r="CH44" s="275">
        <f t="shared" ref="CH44" ca="1" si="1040">CH43</f>
        <v>0</v>
      </c>
      <c r="CI44" s="275">
        <f t="shared" ref="CI44" ca="1" si="1041">CI43</f>
        <v>0</v>
      </c>
      <c r="CJ44" s="275">
        <f t="shared" ca="1" si="867"/>
        <v>0</v>
      </c>
      <c r="CK44" s="424"/>
      <c r="CL44" s="275">
        <f t="shared" ref="CL44" ca="1" si="1042">CL43</f>
        <v>0</v>
      </c>
      <c r="CM44" s="275">
        <f t="shared" ref="CM44" ca="1" si="1043">CM43</f>
        <v>0</v>
      </c>
      <c r="CN44" s="275">
        <f t="shared" ca="1" si="868"/>
        <v>0</v>
      </c>
      <c r="CO44" s="424"/>
      <c r="CP44" s="275">
        <f t="shared" ref="CP44" ca="1" si="1044">CP43</f>
        <v>0</v>
      </c>
      <c r="CQ44" s="275">
        <f t="shared" ref="CQ44" ca="1" si="1045">CQ43</f>
        <v>0</v>
      </c>
      <c r="CR44" s="275">
        <f t="shared" ca="1" si="869"/>
        <v>0</v>
      </c>
      <c r="CS44" s="424"/>
      <c r="CT44" s="275">
        <f t="shared" ref="CT44" ca="1" si="1046">CT43</f>
        <v>0</v>
      </c>
      <c r="CU44" s="275">
        <f t="shared" ref="CU44" ca="1" si="1047">CU43</f>
        <v>0</v>
      </c>
      <c r="CV44" s="275">
        <f t="shared" ca="1" si="870"/>
        <v>0</v>
      </c>
      <c r="CW44" s="424"/>
      <c r="CX44" s="275">
        <f t="shared" ref="CX44" ca="1" si="1048">CX43</f>
        <v>0</v>
      </c>
      <c r="CY44" s="275">
        <f t="shared" ref="CY44" ca="1" si="1049">CY43</f>
        <v>0</v>
      </c>
      <c r="CZ44" s="275">
        <f t="shared" ca="1" si="871"/>
        <v>0</v>
      </c>
      <c r="DA44" s="424"/>
      <c r="DB44" s="275">
        <f t="shared" ref="DB44" ca="1" si="1050">DB43</f>
        <v>0</v>
      </c>
      <c r="DC44" s="275">
        <f t="shared" ref="DC44" ca="1" si="1051">DC43</f>
        <v>0</v>
      </c>
      <c r="DD44" s="275">
        <f t="shared" ca="1" si="872"/>
        <v>0</v>
      </c>
      <c r="DE44" s="424"/>
      <c r="DF44" s="275">
        <f t="shared" ref="DF44" ca="1" si="1052">DF43</f>
        <v>0</v>
      </c>
      <c r="DG44" s="275">
        <f t="shared" ref="DG44" ca="1" si="1053">DG43</f>
        <v>0</v>
      </c>
      <c r="DH44" s="275">
        <f t="shared" ca="1" si="873"/>
        <v>0</v>
      </c>
      <c r="DI44" s="424"/>
      <c r="DJ44" s="275">
        <f t="shared" ref="DJ44" ca="1" si="1054">DJ43</f>
        <v>0</v>
      </c>
      <c r="DK44" s="275">
        <f t="shared" ref="DK44" ca="1" si="1055">DK43</f>
        <v>0</v>
      </c>
      <c r="DL44" s="275">
        <f t="shared" ca="1" si="874"/>
        <v>0</v>
      </c>
      <c r="DM44" s="424"/>
      <c r="DN44" s="275">
        <f t="shared" ref="DN44" ca="1" si="1056">DN43</f>
        <v>0</v>
      </c>
      <c r="DO44" s="275">
        <f t="shared" ref="DO44" ca="1" si="1057">DO43</f>
        <v>0</v>
      </c>
      <c r="DP44" s="275">
        <f t="shared" ca="1" si="875"/>
        <v>0</v>
      </c>
      <c r="DQ44" s="424"/>
      <c r="DR44" s="275">
        <f t="shared" ref="DR44" ca="1" si="1058">DR43</f>
        <v>0</v>
      </c>
      <c r="DS44" s="275">
        <f t="shared" ref="DS44" ca="1" si="1059">DS43</f>
        <v>0</v>
      </c>
      <c r="DT44" s="275">
        <f t="shared" ca="1" si="876"/>
        <v>0</v>
      </c>
      <c r="DU44" s="424"/>
      <c r="DV44" s="275">
        <f t="shared" ref="DV44" ca="1" si="1060">DV43</f>
        <v>0</v>
      </c>
      <c r="DW44" s="275">
        <f t="shared" ref="DW44" ca="1" si="1061">DW43</f>
        <v>0</v>
      </c>
      <c r="DX44" s="275">
        <f t="shared" ca="1" si="877"/>
        <v>0</v>
      </c>
      <c r="DY44" s="424"/>
      <c r="DZ44" s="275">
        <f t="shared" ref="DZ44" ca="1" si="1062">DZ43</f>
        <v>0</v>
      </c>
      <c r="EA44" s="275">
        <f t="shared" ref="EA44" ca="1" si="1063">EA43</f>
        <v>0</v>
      </c>
      <c r="EB44" s="275">
        <f t="shared" ca="1" si="878"/>
        <v>0</v>
      </c>
    </row>
    <row r="45" spans="1:132" ht="24.95" hidden="1" customHeight="1">
      <c r="A45" s="253" t="s">
        <v>1307</v>
      </c>
      <c r="B45" s="564" t="s">
        <v>345</v>
      </c>
      <c r="C45" s="265" t="s">
        <v>1258</v>
      </c>
      <c r="D45" s="582"/>
      <c r="E45" s="271">
        <f ca="1">정리!AI213</f>
        <v>0</v>
      </c>
      <c r="F45" s="287">
        <f ca="1">정리!AI235</f>
        <v>0</v>
      </c>
      <c r="G45" s="287">
        <f t="shared" ca="1" si="879"/>
        <v>0</v>
      </c>
      <c r="H45" s="585"/>
      <c r="I45" s="424"/>
      <c r="J45" s="272">
        <f ca="1">VLOOKUP($A$45,정리!$A$206:$AH$222,I$35+3,0)</f>
        <v>0</v>
      </c>
      <c r="K45" s="272">
        <f ca="1">VLOOKUP($A$45,정리!$A$228:$AH$243,I$35+3,0)</f>
        <v>0</v>
      </c>
      <c r="L45" s="271">
        <f t="shared" ca="1" si="880"/>
        <v>0</v>
      </c>
      <c r="M45" s="424"/>
      <c r="N45" s="272">
        <f ca="1">VLOOKUP($A$45,정리!$A$206:$AH$222,M$35+3,0)</f>
        <v>0</v>
      </c>
      <c r="O45" s="272">
        <f ca="1">VLOOKUP($A$45,정리!$A$228:$AH$243,M$35+3,0)</f>
        <v>0</v>
      </c>
      <c r="P45" s="271">
        <f t="shared" ca="1" si="849"/>
        <v>0</v>
      </c>
      <c r="Q45" s="424"/>
      <c r="R45" s="272">
        <f ca="1">VLOOKUP($A$45,정리!$A$206:$AH$222,Q$35+3,0)</f>
        <v>0</v>
      </c>
      <c r="S45" s="272">
        <f ca="1">VLOOKUP($A$45,정리!$A$228:$AH$243,Q$35+3,0)</f>
        <v>0</v>
      </c>
      <c r="T45" s="271">
        <f t="shared" ca="1" si="850"/>
        <v>0</v>
      </c>
      <c r="U45" s="424"/>
      <c r="V45" s="272">
        <f ca="1">VLOOKUP($A$45,정리!$A$206:$AH$222,U$35+3,0)</f>
        <v>0</v>
      </c>
      <c r="W45" s="272">
        <f ca="1">VLOOKUP($A$45,정리!$A$228:$AH$243,U$35+3,0)</f>
        <v>0</v>
      </c>
      <c r="X45" s="271">
        <f t="shared" ca="1" si="851"/>
        <v>0</v>
      </c>
      <c r="Y45" s="424"/>
      <c r="Z45" s="272">
        <f ca="1">VLOOKUP($A$45,정리!$A$206:$AH$222,Y$35+3,0)</f>
        <v>0</v>
      </c>
      <c r="AA45" s="272">
        <f ca="1">VLOOKUP($A$45,정리!$A$228:$AH$243,Y$35+3,0)</f>
        <v>0</v>
      </c>
      <c r="AB45" s="271">
        <f t="shared" ca="1" si="852"/>
        <v>0</v>
      </c>
      <c r="AC45" s="424"/>
      <c r="AD45" s="272">
        <f ca="1">VLOOKUP($A$45,정리!$A$206:$AH$222,AC$35+3,0)</f>
        <v>0</v>
      </c>
      <c r="AE45" s="272">
        <f ca="1">VLOOKUP($A$45,정리!$A$228:$AH$243,AC$35+3,0)</f>
        <v>0</v>
      </c>
      <c r="AF45" s="271">
        <f t="shared" ca="1" si="853"/>
        <v>0</v>
      </c>
      <c r="AG45" s="424"/>
      <c r="AH45" s="272">
        <f ca="1">VLOOKUP($A$45,정리!$A$206:$AH$222,AG$35+3,0)</f>
        <v>0</v>
      </c>
      <c r="AI45" s="272">
        <f ca="1">VLOOKUP($A$45,정리!$A$228:$AH$243,AG$35+3,0)</f>
        <v>0</v>
      </c>
      <c r="AJ45" s="271">
        <f t="shared" ca="1" si="854"/>
        <v>0</v>
      </c>
      <c r="AK45" s="424"/>
      <c r="AL45" s="272">
        <f ca="1">VLOOKUP($A$45,정리!$A$206:$AH$222,AK$35+3,0)</f>
        <v>0</v>
      </c>
      <c r="AM45" s="272">
        <f ca="1">VLOOKUP($A$45,정리!$A$228:$AH$243,AK$35+3,0)</f>
        <v>0</v>
      </c>
      <c r="AN45" s="271">
        <f t="shared" ca="1" si="855"/>
        <v>0</v>
      </c>
      <c r="AO45" s="424"/>
      <c r="AP45" s="272">
        <f ca="1">VLOOKUP($A$45,정리!$A$206:$AH$222,AO$35+3,0)</f>
        <v>0</v>
      </c>
      <c r="AQ45" s="272">
        <f ca="1">VLOOKUP($A$45,정리!$A$228:$AH$243,AO$35+3,0)</f>
        <v>0</v>
      </c>
      <c r="AR45" s="271">
        <f t="shared" ca="1" si="856"/>
        <v>0</v>
      </c>
      <c r="AS45" s="424"/>
      <c r="AT45" s="272">
        <f ca="1">VLOOKUP($A$45,정리!$A$206:$AH$222,AS$35+3,0)</f>
        <v>0</v>
      </c>
      <c r="AU45" s="272">
        <f ca="1">VLOOKUP($A$45,정리!$A$228:$AH$243,AS$35+3,0)</f>
        <v>0</v>
      </c>
      <c r="AV45" s="271">
        <f t="shared" ca="1" si="857"/>
        <v>0</v>
      </c>
      <c r="AW45" s="424"/>
      <c r="AX45" s="272">
        <f ca="1">VLOOKUP($A$45,정리!$A$206:$AH$222,AW$35+3,0)</f>
        <v>0</v>
      </c>
      <c r="AY45" s="272">
        <f ca="1">VLOOKUP($A$45,정리!$A$228:$AH$243,AW$35+3,0)</f>
        <v>0</v>
      </c>
      <c r="AZ45" s="271">
        <f t="shared" ca="1" si="858"/>
        <v>0</v>
      </c>
      <c r="BA45" s="424"/>
      <c r="BB45" s="272">
        <f ca="1">VLOOKUP($A$45,정리!$A$206:$AH$222,BA$35+3,0)</f>
        <v>0</v>
      </c>
      <c r="BC45" s="272">
        <f ca="1">VLOOKUP($A$45,정리!$A$228:$AH$243,BA$35+3,0)</f>
        <v>0</v>
      </c>
      <c r="BD45" s="271">
        <f t="shared" ca="1" si="859"/>
        <v>0</v>
      </c>
      <c r="BE45" s="424"/>
      <c r="BF45" s="272">
        <f ca="1">VLOOKUP($A$45,정리!$A$206:$AH$222,BE$35+3,0)</f>
        <v>0</v>
      </c>
      <c r="BG45" s="272">
        <f ca="1">VLOOKUP($A$45,정리!$A$228:$AH$243,BE$35+3,0)</f>
        <v>0</v>
      </c>
      <c r="BH45" s="271">
        <f t="shared" ca="1" si="860"/>
        <v>0</v>
      </c>
      <c r="BI45" s="424"/>
      <c r="BJ45" s="272">
        <f ca="1">VLOOKUP($A$45,정리!$A$206:$AH$222,BI$35+3,0)</f>
        <v>0</v>
      </c>
      <c r="BK45" s="272">
        <f ca="1">VLOOKUP($A$45,정리!$A$228:$AH$243,BI$35+3,0)</f>
        <v>0</v>
      </c>
      <c r="BL45" s="271">
        <f t="shared" ca="1" si="861"/>
        <v>0</v>
      </c>
      <c r="BM45" s="424"/>
      <c r="BN45" s="272">
        <f ca="1">VLOOKUP($A$45,정리!$A$206:$AH$222,BM$35+3,0)</f>
        <v>0</v>
      </c>
      <c r="BO45" s="272">
        <f ca="1">VLOOKUP($A$45,정리!$A$228:$AH$243,BM$35+3,0)</f>
        <v>0</v>
      </c>
      <c r="BP45" s="271">
        <f t="shared" ca="1" si="862"/>
        <v>0</v>
      </c>
      <c r="BQ45" s="424"/>
      <c r="BR45" s="272">
        <f ca="1">VLOOKUP($A$45,정리!$A$206:$AH$222,BQ$35+3,0)</f>
        <v>0</v>
      </c>
      <c r="BS45" s="272">
        <f ca="1">VLOOKUP($A$45,정리!$A$228:$AH$243,BQ$35+3,0)</f>
        <v>0</v>
      </c>
      <c r="BT45" s="271">
        <f t="shared" ca="1" si="863"/>
        <v>0</v>
      </c>
      <c r="BU45" s="424"/>
      <c r="BV45" s="272">
        <f ca="1">VLOOKUP($A$45,정리!$A$206:$AH$222,BU$35+3,0)</f>
        <v>0</v>
      </c>
      <c r="BW45" s="272">
        <f ca="1">VLOOKUP($A$45,정리!$A$228:$AH$243,BU$35+3,0)</f>
        <v>0</v>
      </c>
      <c r="BX45" s="271">
        <f t="shared" ca="1" si="864"/>
        <v>0</v>
      </c>
      <c r="BY45" s="424"/>
      <c r="BZ45" s="272">
        <f ca="1">VLOOKUP($A$45,정리!$A$206:$AH$222,BY$35+3,0)</f>
        <v>0</v>
      </c>
      <c r="CA45" s="272">
        <f ca="1">VLOOKUP($A$45,정리!$A$228:$AH$243,BY$35+3,0)</f>
        <v>0</v>
      </c>
      <c r="CB45" s="271">
        <f t="shared" ca="1" si="865"/>
        <v>0</v>
      </c>
      <c r="CC45" s="424"/>
      <c r="CD45" s="272">
        <f ca="1">VLOOKUP($A$45,정리!$A$206:$AH$222,CC$35+3,0)</f>
        <v>0</v>
      </c>
      <c r="CE45" s="272">
        <f ca="1">VLOOKUP($A$45,정리!$A$228:$AH$243,CC$35+3,0)</f>
        <v>0</v>
      </c>
      <c r="CF45" s="271">
        <f t="shared" ca="1" si="866"/>
        <v>0</v>
      </c>
      <c r="CG45" s="424"/>
      <c r="CH45" s="272">
        <f ca="1">VLOOKUP($A$45,정리!$A$206:$AH$222,CG$35+3,0)</f>
        <v>0</v>
      </c>
      <c r="CI45" s="272">
        <f ca="1">VLOOKUP($A$45,정리!$A$228:$AH$243,CG$35+3,0)</f>
        <v>0</v>
      </c>
      <c r="CJ45" s="271">
        <f t="shared" ca="1" si="867"/>
        <v>0</v>
      </c>
      <c r="CK45" s="424"/>
      <c r="CL45" s="272">
        <f ca="1">VLOOKUP($A$45,정리!$A$206:$AH$222,CK$35+3,0)</f>
        <v>0</v>
      </c>
      <c r="CM45" s="272">
        <f ca="1">VLOOKUP($A$45,정리!$A$228:$AH$243,CK$35+3,0)</f>
        <v>0</v>
      </c>
      <c r="CN45" s="271">
        <f t="shared" ca="1" si="868"/>
        <v>0</v>
      </c>
      <c r="CO45" s="424"/>
      <c r="CP45" s="272">
        <f ca="1">VLOOKUP($A$45,정리!$A$206:$AH$222,CO$35+3,0)</f>
        <v>0</v>
      </c>
      <c r="CQ45" s="272">
        <f ca="1">VLOOKUP($A$45,정리!$A$228:$AH$243,CO$35+3,0)</f>
        <v>0</v>
      </c>
      <c r="CR45" s="271">
        <f t="shared" ca="1" si="869"/>
        <v>0</v>
      </c>
      <c r="CS45" s="424"/>
      <c r="CT45" s="272">
        <f ca="1">VLOOKUP($A$45,정리!$A$206:$AH$222,CS$35+3,0)</f>
        <v>0</v>
      </c>
      <c r="CU45" s="272">
        <f ca="1">VLOOKUP($A$45,정리!$A$228:$AH$243,CS$35+3,0)</f>
        <v>0</v>
      </c>
      <c r="CV45" s="271">
        <f t="shared" ca="1" si="870"/>
        <v>0</v>
      </c>
      <c r="CW45" s="424"/>
      <c r="CX45" s="272">
        <f ca="1">VLOOKUP($A$45,정리!$A$206:$AH$222,CW$35+3,0)</f>
        <v>0</v>
      </c>
      <c r="CY45" s="272">
        <f ca="1">VLOOKUP($A$45,정리!$A$228:$AH$243,CW$35+3,0)</f>
        <v>0</v>
      </c>
      <c r="CZ45" s="271">
        <f t="shared" ca="1" si="871"/>
        <v>0</v>
      </c>
      <c r="DA45" s="424"/>
      <c r="DB45" s="272">
        <f ca="1">VLOOKUP($A$45,정리!$A$206:$AH$222,DA$35+3,0)</f>
        <v>0</v>
      </c>
      <c r="DC45" s="272">
        <f ca="1">VLOOKUP($A$45,정리!$A$228:$AH$243,DA$35+3,0)</f>
        <v>0</v>
      </c>
      <c r="DD45" s="271">
        <f t="shared" ca="1" si="872"/>
        <v>0</v>
      </c>
      <c r="DE45" s="424"/>
      <c r="DF45" s="272">
        <f ca="1">VLOOKUP($A$45,정리!$A$206:$AH$222,DE$35+3,0)</f>
        <v>0</v>
      </c>
      <c r="DG45" s="272">
        <f ca="1">VLOOKUP($A$45,정리!$A$228:$AH$243,DE$35+3,0)</f>
        <v>0</v>
      </c>
      <c r="DH45" s="271">
        <f t="shared" ca="1" si="873"/>
        <v>0</v>
      </c>
      <c r="DI45" s="424"/>
      <c r="DJ45" s="272">
        <f ca="1">VLOOKUP($A$45,정리!$A$206:$AH$222,DI$35+3,0)</f>
        <v>0</v>
      </c>
      <c r="DK45" s="272">
        <f ca="1">VLOOKUP($A$45,정리!$A$228:$AH$243,DI$35+3,0)</f>
        <v>0</v>
      </c>
      <c r="DL45" s="271">
        <f t="shared" ca="1" si="874"/>
        <v>0</v>
      </c>
      <c r="DM45" s="424"/>
      <c r="DN45" s="272">
        <f ca="1">VLOOKUP($A$45,정리!$A$206:$AH$222,DM$35+3,0)</f>
        <v>0</v>
      </c>
      <c r="DO45" s="272">
        <f ca="1">VLOOKUP($A$45,정리!$A$228:$AH$243,DM$35+3,0)</f>
        <v>0</v>
      </c>
      <c r="DP45" s="271">
        <f t="shared" ca="1" si="875"/>
        <v>0</v>
      </c>
      <c r="DQ45" s="424"/>
      <c r="DR45" s="272">
        <f ca="1">VLOOKUP($A$45,정리!$A$206:$AH$222,DQ$35+3,0)</f>
        <v>0</v>
      </c>
      <c r="DS45" s="272">
        <f ca="1">VLOOKUP($A$45,정리!$A$228:$AH$243,DQ$35+3,0)</f>
        <v>0</v>
      </c>
      <c r="DT45" s="271">
        <f t="shared" ca="1" si="876"/>
        <v>0</v>
      </c>
      <c r="DU45" s="424"/>
      <c r="DV45" s="272">
        <f ca="1">VLOOKUP($A$45,정리!$A$206:$AH$222,DU$35+3,0)</f>
        <v>0</v>
      </c>
      <c r="DW45" s="272">
        <f ca="1">VLOOKUP($A$45,정리!$A$228:$AH$243,DU$35+3,0)</f>
        <v>0</v>
      </c>
      <c r="DX45" s="271">
        <f t="shared" ca="1" si="877"/>
        <v>0</v>
      </c>
      <c r="DY45" s="424"/>
      <c r="DZ45" s="272">
        <f ca="1">VLOOKUP($A$45,정리!$A$206:$AH$222,DY$35+3,0)</f>
        <v>0</v>
      </c>
      <c r="EA45" s="272">
        <f ca="1">VLOOKUP($A$45,정리!$A$228:$AH$243,DY$35+3,0)</f>
        <v>0</v>
      </c>
      <c r="EB45" s="271">
        <f t="shared" ca="1" si="878"/>
        <v>0</v>
      </c>
    </row>
    <row r="46" spans="1:132" s="257" customFormat="1" ht="24.95" hidden="1" customHeight="1">
      <c r="A46" s="253"/>
      <c r="B46" s="563"/>
      <c r="C46" s="279" t="s">
        <v>41</v>
      </c>
      <c r="D46" s="582"/>
      <c r="E46" s="275">
        <f ca="1">정리!AI214</f>
        <v>0</v>
      </c>
      <c r="F46" s="275">
        <f ca="1">정리!AI236</f>
        <v>0</v>
      </c>
      <c r="G46" s="275">
        <f t="shared" ca="1" si="879"/>
        <v>0</v>
      </c>
      <c r="H46" s="585"/>
      <c r="I46" s="424"/>
      <c r="J46" s="275">
        <f ca="1">J45</f>
        <v>0</v>
      </c>
      <c r="K46" s="275">
        <f t="shared" ref="K46" ca="1" si="1064">K45</f>
        <v>0</v>
      </c>
      <c r="L46" s="275">
        <f t="shared" ca="1" si="880"/>
        <v>0</v>
      </c>
      <c r="M46" s="424"/>
      <c r="N46" s="275">
        <f t="shared" ref="N46" ca="1" si="1065">N45</f>
        <v>0</v>
      </c>
      <c r="O46" s="275">
        <f t="shared" ref="O46" ca="1" si="1066">O45</f>
        <v>0</v>
      </c>
      <c r="P46" s="275">
        <f t="shared" ca="1" si="849"/>
        <v>0</v>
      </c>
      <c r="Q46" s="424"/>
      <c r="R46" s="275">
        <f t="shared" ref="R46" ca="1" si="1067">R45</f>
        <v>0</v>
      </c>
      <c r="S46" s="275">
        <f t="shared" ref="S46" ca="1" si="1068">S45</f>
        <v>0</v>
      </c>
      <c r="T46" s="275">
        <f t="shared" ca="1" si="850"/>
        <v>0</v>
      </c>
      <c r="U46" s="424"/>
      <c r="V46" s="275">
        <f t="shared" ref="V46" ca="1" si="1069">V45</f>
        <v>0</v>
      </c>
      <c r="W46" s="275">
        <f t="shared" ref="W46" ca="1" si="1070">W45</f>
        <v>0</v>
      </c>
      <c r="X46" s="275">
        <f t="shared" ca="1" si="851"/>
        <v>0</v>
      </c>
      <c r="Y46" s="424"/>
      <c r="Z46" s="275">
        <f t="shared" ref="Z46" ca="1" si="1071">Z45</f>
        <v>0</v>
      </c>
      <c r="AA46" s="275">
        <f t="shared" ref="AA46" ca="1" si="1072">AA45</f>
        <v>0</v>
      </c>
      <c r="AB46" s="275">
        <f t="shared" ca="1" si="852"/>
        <v>0</v>
      </c>
      <c r="AC46" s="424"/>
      <c r="AD46" s="275">
        <f t="shared" ref="AD46" ca="1" si="1073">AD45</f>
        <v>0</v>
      </c>
      <c r="AE46" s="275">
        <f t="shared" ref="AE46" ca="1" si="1074">AE45</f>
        <v>0</v>
      </c>
      <c r="AF46" s="275">
        <f t="shared" ca="1" si="853"/>
        <v>0</v>
      </c>
      <c r="AG46" s="424"/>
      <c r="AH46" s="275">
        <f t="shared" ref="AH46" ca="1" si="1075">AH45</f>
        <v>0</v>
      </c>
      <c r="AI46" s="275">
        <f t="shared" ref="AI46" ca="1" si="1076">AI45</f>
        <v>0</v>
      </c>
      <c r="AJ46" s="275">
        <f t="shared" ca="1" si="854"/>
        <v>0</v>
      </c>
      <c r="AK46" s="424"/>
      <c r="AL46" s="275">
        <f t="shared" ref="AL46" ca="1" si="1077">AL45</f>
        <v>0</v>
      </c>
      <c r="AM46" s="275">
        <f t="shared" ref="AM46" ca="1" si="1078">AM45</f>
        <v>0</v>
      </c>
      <c r="AN46" s="275">
        <f t="shared" ca="1" si="855"/>
        <v>0</v>
      </c>
      <c r="AO46" s="424"/>
      <c r="AP46" s="275">
        <f t="shared" ref="AP46" ca="1" si="1079">AP45</f>
        <v>0</v>
      </c>
      <c r="AQ46" s="275">
        <f t="shared" ref="AQ46" ca="1" si="1080">AQ45</f>
        <v>0</v>
      </c>
      <c r="AR46" s="275">
        <f t="shared" ca="1" si="856"/>
        <v>0</v>
      </c>
      <c r="AS46" s="424"/>
      <c r="AT46" s="275">
        <f t="shared" ref="AT46" ca="1" si="1081">AT45</f>
        <v>0</v>
      </c>
      <c r="AU46" s="275">
        <f t="shared" ref="AU46" ca="1" si="1082">AU45</f>
        <v>0</v>
      </c>
      <c r="AV46" s="275">
        <f t="shared" ca="1" si="857"/>
        <v>0</v>
      </c>
      <c r="AW46" s="424"/>
      <c r="AX46" s="275">
        <f t="shared" ref="AX46" ca="1" si="1083">AX45</f>
        <v>0</v>
      </c>
      <c r="AY46" s="275">
        <f t="shared" ref="AY46" ca="1" si="1084">AY45</f>
        <v>0</v>
      </c>
      <c r="AZ46" s="275">
        <f t="shared" ca="1" si="858"/>
        <v>0</v>
      </c>
      <c r="BA46" s="424"/>
      <c r="BB46" s="275">
        <f t="shared" ref="BB46" ca="1" si="1085">BB45</f>
        <v>0</v>
      </c>
      <c r="BC46" s="275">
        <f t="shared" ref="BC46" ca="1" si="1086">BC45</f>
        <v>0</v>
      </c>
      <c r="BD46" s="275">
        <f t="shared" ca="1" si="859"/>
        <v>0</v>
      </c>
      <c r="BE46" s="424"/>
      <c r="BF46" s="275">
        <f t="shared" ref="BF46" ca="1" si="1087">BF45</f>
        <v>0</v>
      </c>
      <c r="BG46" s="275">
        <f t="shared" ref="BG46" ca="1" si="1088">BG45</f>
        <v>0</v>
      </c>
      <c r="BH46" s="275">
        <f t="shared" ca="1" si="860"/>
        <v>0</v>
      </c>
      <c r="BI46" s="424"/>
      <c r="BJ46" s="275">
        <f t="shared" ref="BJ46" ca="1" si="1089">BJ45</f>
        <v>0</v>
      </c>
      <c r="BK46" s="275">
        <f t="shared" ref="BK46" ca="1" si="1090">BK45</f>
        <v>0</v>
      </c>
      <c r="BL46" s="275">
        <f t="shared" ca="1" si="861"/>
        <v>0</v>
      </c>
      <c r="BM46" s="424"/>
      <c r="BN46" s="275">
        <f t="shared" ref="BN46" ca="1" si="1091">BN45</f>
        <v>0</v>
      </c>
      <c r="BO46" s="275">
        <f t="shared" ref="BO46" ca="1" si="1092">BO45</f>
        <v>0</v>
      </c>
      <c r="BP46" s="275">
        <f t="shared" ca="1" si="862"/>
        <v>0</v>
      </c>
      <c r="BQ46" s="424"/>
      <c r="BR46" s="275">
        <f t="shared" ref="BR46" ca="1" si="1093">BR45</f>
        <v>0</v>
      </c>
      <c r="BS46" s="275">
        <f t="shared" ref="BS46" ca="1" si="1094">BS45</f>
        <v>0</v>
      </c>
      <c r="BT46" s="275">
        <f t="shared" ca="1" si="863"/>
        <v>0</v>
      </c>
      <c r="BU46" s="424"/>
      <c r="BV46" s="275">
        <f t="shared" ref="BV46" ca="1" si="1095">BV45</f>
        <v>0</v>
      </c>
      <c r="BW46" s="275">
        <f t="shared" ref="BW46" ca="1" si="1096">BW45</f>
        <v>0</v>
      </c>
      <c r="BX46" s="275">
        <f t="shared" ca="1" si="864"/>
        <v>0</v>
      </c>
      <c r="BY46" s="424"/>
      <c r="BZ46" s="275">
        <f t="shared" ref="BZ46" ca="1" si="1097">BZ45</f>
        <v>0</v>
      </c>
      <c r="CA46" s="275">
        <f t="shared" ref="CA46" ca="1" si="1098">CA45</f>
        <v>0</v>
      </c>
      <c r="CB46" s="275">
        <f t="shared" ca="1" si="865"/>
        <v>0</v>
      </c>
      <c r="CC46" s="424"/>
      <c r="CD46" s="275">
        <f t="shared" ref="CD46" ca="1" si="1099">CD45</f>
        <v>0</v>
      </c>
      <c r="CE46" s="275">
        <f t="shared" ref="CE46" ca="1" si="1100">CE45</f>
        <v>0</v>
      </c>
      <c r="CF46" s="275">
        <f t="shared" ca="1" si="866"/>
        <v>0</v>
      </c>
      <c r="CG46" s="424"/>
      <c r="CH46" s="275">
        <f t="shared" ref="CH46" ca="1" si="1101">CH45</f>
        <v>0</v>
      </c>
      <c r="CI46" s="275">
        <f t="shared" ref="CI46" ca="1" si="1102">CI45</f>
        <v>0</v>
      </c>
      <c r="CJ46" s="275">
        <f t="shared" ca="1" si="867"/>
        <v>0</v>
      </c>
      <c r="CK46" s="424"/>
      <c r="CL46" s="275">
        <f t="shared" ref="CL46" ca="1" si="1103">CL45</f>
        <v>0</v>
      </c>
      <c r="CM46" s="275">
        <f t="shared" ref="CM46" ca="1" si="1104">CM45</f>
        <v>0</v>
      </c>
      <c r="CN46" s="275">
        <f t="shared" ca="1" si="868"/>
        <v>0</v>
      </c>
      <c r="CO46" s="424"/>
      <c r="CP46" s="275">
        <f t="shared" ref="CP46" ca="1" si="1105">CP45</f>
        <v>0</v>
      </c>
      <c r="CQ46" s="275">
        <f t="shared" ref="CQ46" ca="1" si="1106">CQ45</f>
        <v>0</v>
      </c>
      <c r="CR46" s="275">
        <f t="shared" ca="1" si="869"/>
        <v>0</v>
      </c>
      <c r="CS46" s="424"/>
      <c r="CT46" s="275">
        <f t="shared" ref="CT46" ca="1" si="1107">CT45</f>
        <v>0</v>
      </c>
      <c r="CU46" s="275">
        <f t="shared" ref="CU46" ca="1" si="1108">CU45</f>
        <v>0</v>
      </c>
      <c r="CV46" s="275">
        <f t="shared" ca="1" si="870"/>
        <v>0</v>
      </c>
      <c r="CW46" s="424"/>
      <c r="CX46" s="275">
        <f t="shared" ref="CX46" ca="1" si="1109">CX45</f>
        <v>0</v>
      </c>
      <c r="CY46" s="275">
        <f t="shared" ref="CY46" ca="1" si="1110">CY45</f>
        <v>0</v>
      </c>
      <c r="CZ46" s="275">
        <f t="shared" ca="1" si="871"/>
        <v>0</v>
      </c>
      <c r="DA46" s="424"/>
      <c r="DB46" s="275">
        <f t="shared" ref="DB46" ca="1" si="1111">DB45</f>
        <v>0</v>
      </c>
      <c r="DC46" s="275">
        <f t="shared" ref="DC46" ca="1" si="1112">DC45</f>
        <v>0</v>
      </c>
      <c r="DD46" s="275">
        <f t="shared" ca="1" si="872"/>
        <v>0</v>
      </c>
      <c r="DE46" s="424"/>
      <c r="DF46" s="275">
        <f t="shared" ref="DF46" ca="1" si="1113">DF45</f>
        <v>0</v>
      </c>
      <c r="DG46" s="275">
        <f t="shared" ref="DG46" ca="1" si="1114">DG45</f>
        <v>0</v>
      </c>
      <c r="DH46" s="275">
        <f t="shared" ca="1" si="873"/>
        <v>0</v>
      </c>
      <c r="DI46" s="424"/>
      <c r="DJ46" s="275">
        <f t="shared" ref="DJ46" ca="1" si="1115">DJ45</f>
        <v>0</v>
      </c>
      <c r="DK46" s="275">
        <f t="shared" ref="DK46" ca="1" si="1116">DK45</f>
        <v>0</v>
      </c>
      <c r="DL46" s="275">
        <f t="shared" ca="1" si="874"/>
        <v>0</v>
      </c>
      <c r="DM46" s="424"/>
      <c r="DN46" s="275">
        <f t="shared" ref="DN46" ca="1" si="1117">DN45</f>
        <v>0</v>
      </c>
      <c r="DO46" s="275">
        <f t="shared" ref="DO46" ca="1" si="1118">DO45</f>
        <v>0</v>
      </c>
      <c r="DP46" s="275">
        <f t="shared" ca="1" si="875"/>
        <v>0</v>
      </c>
      <c r="DQ46" s="424"/>
      <c r="DR46" s="275">
        <f t="shared" ref="DR46" ca="1" si="1119">DR45</f>
        <v>0</v>
      </c>
      <c r="DS46" s="275">
        <f t="shared" ref="DS46" ca="1" si="1120">DS45</f>
        <v>0</v>
      </c>
      <c r="DT46" s="275">
        <f t="shared" ca="1" si="876"/>
        <v>0</v>
      </c>
      <c r="DU46" s="424"/>
      <c r="DV46" s="275">
        <f t="shared" ref="DV46" ca="1" si="1121">DV45</f>
        <v>0</v>
      </c>
      <c r="DW46" s="275">
        <f t="shared" ref="DW46" ca="1" si="1122">DW45</f>
        <v>0</v>
      </c>
      <c r="DX46" s="275">
        <f t="shared" ca="1" si="877"/>
        <v>0</v>
      </c>
      <c r="DY46" s="424"/>
      <c r="DZ46" s="275">
        <f t="shared" ref="DZ46" ca="1" si="1123">DZ45</f>
        <v>0</v>
      </c>
      <c r="EA46" s="275">
        <f t="shared" ref="EA46" ca="1" si="1124">EA45</f>
        <v>0</v>
      </c>
      <c r="EB46" s="275">
        <f t="shared" ca="1" si="878"/>
        <v>0</v>
      </c>
    </row>
    <row r="47" spans="1:132" ht="24.95" customHeight="1">
      <c r="A47" s="253" t="s">
        <v>1305</v>
      </c>
      <c r="B47" s="564" t="s">
        <v>1260</v>
      </c>
      <c r="C47" s="265" t="s">
        <v>1258</v>
      </c>
      <c r="D47" s="582"/>
      <c r="E47" s="271">
        <f ca="1">정리!AI215</f>
        <v>13536736</v>
      </c>
      <c r="F47" s="287">
        <f ca="1">정리!AI237</f>
        <v>23244384</v>
      </c>
      <c r="G47" s="287">
        <f t="shared" ca="1" si="879"/>
        <v>-9707648</v>
      </c>
      <c r="H47" s="585"/>
      <c r="I47" s="424"/>
      <c r="J47" s="272">
        <f ca="1">VLOOKUP($A$47,정리!$A$206:$AH$222,I$35+3,0)</f>
        <v>0</v>
      </c>
      <c r="K47" s="272">
        <f ca="1">VLOOKUP($A$47,정리!$A$228:$AH$243,I$35+3,0)</f>
        <v>0</v>
      </c>
      <c r="L47" s="271">
        <f t="shared" ca="1" si="880"/>
        <v>0</v>
      </c>
      <c r="M47" s="424"/>
      <c r="N47" s="272">
        <f ca="1">VLOOKUP($A$47,정리!$A$206:$AH$222,M$35+3,0)</f>
        <v>0</v>
      </c>
      <c r="O47" s="272">
        <f ca="1">VLOOKUP($A$47,정리!$A$228:$AH$243,M$35+3,0)</f>
        <v>0</v>
      </c>
      <c r="P47" s="271">
        <f t="shared" ca="1" si="849"/>
        <v>0</v>
      </c>
      <c r="Q47" s="424"/>
      <c r="R47" s="272">
        <f ca="1">VLOOKUP($A$47,정리!$A$206:$AH$222,Q$35+3,0)</f>
        <v>0</v>
      </c>
      <c r="S47" s="272">
        <f ca="1">VLOOKUP($A$47,정리!$A$228:$AH$243,Q$35+3,0)</f>
        <v>0</v>
      </c>
      <c r="T47" s="271">
        <f t="shared" ca="1" si="850"/>
        <v>0</v>
      </c>
      <c r="U47" s="424"/>
      <c r="V47" s="272">
        <f ca="1">VLOOKUP($A$47,정리!$A$206:$AH$222,U$35+3,0)</f>
        <v>0</v>
      </c>
      <c r="W47" s="272">
        <f ca="1">VLOOKUP($A$47,정리!$A$228:$AH$243,U$35+3,0)</f>
        <v>0</v>
      </c>
      <c r="X47" s="271">
        <f t="shared" ca="1" si="851"/>
        <v>0</v>
      </c>
      <c r="Y47" s="424"/>
      <c r="Z47" s="272">
        <f ca="1">VLOOKUP($A$47,정리!$A$206:$AH$222,Y$35+3,0)</f>
        <v>0</v>
      </c>
      <c r="AA47" s="272">
        <f ca="1">VLOOKUP($A$47,정리!$A$228:$AH$243,Y$35+3,0)</f>
        <v>0</v>
      </c>
      <c r="AB47" s="271">
        <f t="shared" ca="1" si="852"/>
        <v>0</v>
      </c>
      <c r="AC47" s="424"/>
      <c r="AD47" s="272">
        <f ca="1">VLOOKUP($A$47,정리!$A$206:$AH$222,AC$35+3,0)</f>
        <v>0</v>
      </c>
      <c r="AE47" s="272">
        <f ca="1">VLOOKUP($A$47,정리!$A$228:$AH$243,AC$35+3,0)</f>
        <v>0</v>
      </c>
      <c r="AF47" s="271">
        <f t="shared" ca="1" si="853"/>
        <v>0</v>
      </c>
      <c r="AG47" s="424"/>
      <c r="AH47" s="272">
        <f ca="1">VLOOKUP($A$47,정리!$A$206:$AH$222,AG$35+3,0)</f>
        <v>0</v>
      </c>
      <c r="AI47" s="272">
        <f ca="1">VLOOKUP($A$47,정리!$A$228:$AH$243,AG$35+3,0)</f>
        <v>0</v>
      </c>
      <c r="AJ47" s="271">
        <f t="shared" ca="1" si="854"/>
        <v>0</v>
      </c>
      <c r="AK47" s="424"/>
      <c r="AL47" s="272">
        <f ca="1">VLOOKUP($A$47,정리!$A$206:$AH$222,AK$35+3,0)</f>
        <v>0</v>
      </c>
      <c r="AM47" s="272">
        <f ca="1">VLOOKUP($A$47,정리!$A$228:$AH$243,AK$35+3,0)</f>
        <v>3222784</v>
      </c>
      <c r="AN47" s="271">
        <f t="shared" ca="1" si="855"/>
        <v>-3222784</v>
      </c>
      <c r="AO47" s="424"/>
      <c r="AP47" s="272">
        <f ca="1">VLOOKUP($A$47,정리!$A$206:$AH$222,AO$35+3,0)</f>
        <v>0</v>
      </c>
      <c r="AQ47" s="272">
        <f ca="1">VLOOKUP($A$47,정리!$A$228:$AH$243,AO$35+3,0)</f>
        <v>0</v>
      </c>
      <c r="AR47" s="271">
        <f t="shared" ca="1" si="856"/>
        <v>0</v>
      </c>
      <c r="AS47" s="424"/>
      <c r="AT47" s="272">
        <f ca="1">VLOOKUP($A$47,정리!$A$206:$AH$222,AS$35+3,0)</f>
        <v>13536736</v>
      </c>
      <c r="AU47" s="272">
        <f ca="1">VLOOKUP($A$47,정리!$A$228:$AH$243,AS$35+3,0)</f>
        <v>6675840</v>
      </c>
      <c r="AV47" s="271">
        <f t="shared" ca="1" si="857"/>
        <v>6860896</v>
      </c>
      <c r="AW47" s="424"/>
      <c r="AX47" s="272">
        <f ca="1">VLOOKUP($A$47,정리!$A$206:$AH$222,AW$35+3,0)</f>
        <v>0</v>
      </c>
      <c r="AY47" s="272">
        <f ca="1">VLOOKUP($A$47,정리!$A$228:$AH$243,AW$35+3,0)</f>
        <v>0</v>
      </c>
      <c r="AZ47" s="271">
        <f t="shared" ca="1" si="858"/>
        <v>0</v>
      </c>
      <c r="BA47" s="424"/>
      <c r="BB47" s="272">
        <f ca="1">VLOOKUP($A$47,정리!$A$206:$AH$222,BA$35+3,0)</f>
        <v>0</v>
      </c>
      <c r="BC47" s="272">
        <f ca="1">VLOOKUP($A$47,정리!$A$228:$AH$243,BA$35+3,0)</f>
        <v>6675840</v>
      </c>
      <c r="BD47" s="271">
        <f t="shared" ca="1" si="859"/>
        <v>-6675840</v>
      </c>
      <c r="BE47" s="424"/>
      <c r="BF47" s="272">
        <f ca="1">VLOOKUP($A$47,정리!$A$206:$AH$222,BE$35+3,0)</f>
        <v>0</v>
      </c>
      <c r="BG47" s="272">
        <f ca="1">VLOOKUP($A$47,정리!$A$228:$AH$243,BE$35+3,0)</f>
        <v>0</v>
      </c>
      <c r="BH47" s="271">
        <f t="shared" ca="1" si="860"/>
        <v>0</v>
      </c>
      <c r="BI47" s="424"/>
      <c r="BJ47" s="272">
        <f ca="1">VLOOKUP($A$47,정리!$A$206:$AH$222,BI$35+3,0)</f>
        <v>0</v>
      </c>
      <c r="BK47" s="272">
        <f ca="1">VLOOKUP($A$47,정리!$A$228:$AH$243,BI$35+3,0)</f>
        <v>0</v>
      </c>
      <c r="BL47" s="271">
        <f t="shared" ca="1" si="861"/>
        <v>0</v>
      </c>
      <c r="BM47" s="424"/>
      <c r="BN47" s="272">
        <f ca="1">VLOOKUP($A$47,정리!$A$206:$AH$222,BM$35+3,0)</f>
        <v>0</v>
      </c>
      <c r="BO47" s="272">
        <f ca="1">VLOOKUP($A$47,정리!$A$228:$AH$243,BM$35+3,0)</f>
        <v>0</v>
      </c>
      <c r="BP47" s="271">
        <f t="shared" ca="1" si="862"/>
        <v>0</v>
      </c>
      <c r="BQ47" s="424"/>
      <c r="BR47" s="272">
        <f ca="1">VLOOKUP($A$47,정리!$A$206:$AH$222,BQ$35+3,0)</f>
        <v>0</v>
      </c>
      <c r="BS47" s="272">
        <f ca="1">VLOOKUP($A$47,정리!$A$228:$AH$243,BQ$35+3,0)</f>
        <v>6669920</v>
      </c>
      <c r="BT47" s="271">
        <f t="shared" ca="1" si="863"/>
        <v>-6669920</v>
      </c>
      <c r="BU47" s="424"/>
      <c r="BV47" s="272">
        <f ca="1">VLOOKUP($A$47,정리!$A$206:$AH$222,BU$35+3,0)</f>
        <v>0</v>
      </c>
      <c r="BW47" s="272">
        <f ca="1">VLOOKUP($A$47,정리!$A$228:$AH$243,BU$35+3,0)</f>
        <v>0</v>
      </c>
      <c r="BX47" s="271">
        <f t="shared" ca="1" si="864"/>
        <v>0</v>
      </c>
      <c r="BY47" s="424"/>
      <c r="BZ47" s="272">
        <f ca="1">VLOOKUP($A$47,정리!$A$206:$AH$222,BY$35+3,0)</f>
        <v>0</v>
      </c>
      <c r="CA47" s="272">
        <f ca="1">VLOOKUP($A$47,정리!$A$228:$AH$243,BY$35+3,0)</f>
        <v>0</v>
      </c>
      <c r="CB47" s="271">
        <f t="shared" ca="1" si="865"/>
        <v>0</v>
      </c>
      <c r="CC47" s="424"/>
      <c r="CD47" s="272">
        <f ca="1">VLOOKUP($A$47,정리!$A$206:$AH$222,CC$35+3,0)</f>
        <v>0</v>
      </c>
      <c r="CE47" s="272">
        <f ca="1">VLOOKUP($A$47,정리!$A$228:$AH$243,CC$35+3,0)</f>
        <v>0</v>
      </c>
      <c r="CF47" s="271">
        <f t="shared" ca="1" si="866"/>
        <v>0</v>
      </c>
      <c r="CG47" s="424"/>
      <c r="CH47" s="272">
        <f ca="1">VLOOKUP($A$47,정리!$A$206:$AH$222,CG$35+3,0)</f>
        <v>0</v>
      </c>
      <c r="CI47" s="272">
        <f ca="1">VLOOKUP($A$47,정리!$A$228:$AH$243,CG$35+3,0)</f>
        <v>0</v>
      </c>
      <c r="CJ47" s="271">
        <f t="shared" ca="1" si="867"/>
        <v>0</v>
      </c>
      <c r="CK47" s="424"/>
      <c r="CL47" s="272">
        <f ca="1">VLOOKUP($A$47,정리!$A$206:$AH$222,CK$35+3,0)</f>
        <v>0</v>
      </c>
      <c r="CM47" s="272">
        <f ca="1">VLOOKUP($A$47,정리!$A$228:$AH$243,CK$35+3,0)</f>
        <v>0</v>
      </c>
      <c r="CN47" s="271">
        <f t="shared" ca="1" si="868"/>
        <v>0</v>
      </c>
      <c r="CO47" s="424"/>
      <c r="CP47" s="272">
        <f ca="1">VLOOKUP($A$47,정리!$A$206:$AH$222,CO$35+3,0)</f>
        <v>0</v>
      </c>
      <c r="CQ47" s="272">
        <f ca="1">VLOOKUP($A$47,정리!$A$228:$AH$243,CO$35+3,0)</f>
        <v>0</v>
      </c>
      <c r="CR47" s="271">
        <f t="shared" ca="1" si="869"/>
        <v>0</v>
      </c>
      <c r="CS47" s="424"/>
      <c r="CT47" s="272">
        <f ca="1">VLOOKUP($A$47,정리!$A$206:$AH$222,CS$35+3,0)</f>
        <v>0</v>
      </c>
      <c r="CU47" s="272">
        <f ca="1">VLOOKUP($A$47,정리!$A$228:$AH$243,CS$35+3,0)</f>
        <v>0</v>
      </c>
      <c r="CV47" s="271">
        <f t="shared" ca="1" si="870"/>
        <v>0</v>
      </c>
      <c r="CW47" s="424"/>
      <c r="CX47" s="272">
        <f ca="1">VLOOKUP($A$47,정리!$A$206:$AH$222,CW$35+3,0)</f>
        <v>0</v>
      </c>
      <c r="CY47" s="272">
        <f ca="1">VLOOKUP($A$47,정리!$A$228:$AH$243,CW$35+3,0)</f>
        <v>0</v>
      </c>
      <c r="CZ47" s="271">
        <f t="shared" ca="1" si="871"/>
        <v>0</v>
      </c>
      <c r="DA47" s="424"/>
      <c r="DB47" s="272">
        <f ca="1">VLOOKUP($A$47,정리!$A$206:$AH$222,DA$35+3,0)</f>
        <v>0</v>
      </c>
      <c r="DC47" s="272">
        <f ca="1">VLOOKUP($A$47,정리!$A$228:$AH$243,DA$35+3,0)</f>
        <v>0</v>
      </c>
      <c r="DD47" s="271">
        <f t="shared" ca="1" si="872"/>
        <v>0</v>
      </c>
      <c r="DE47" s="424"/>
      <c r="DF47" s="272">
        <f ca="1">VLOOKUP($A$47,정리!$A$206:$AH$222,DE$35+3,0)</f>
        <v>0</v>
      </c>
      <c r="DG47" s="272">
        <f ca="1">VLOOKUP($A$47,정리!$A$228:$AH$243,DE$35+3,0)</f>
        <v>0</v>
      </c>
      <c r="DH47" s="271">
        <f t="shared" ca="1" si="873"/>
        <v>0</v>
      </c>
      <c r="DI47" s="424"/>
      <c r="DJ47" s="272">
        <f ca="1">VLOOKUP($A$47,정리!$A$206:$AH$222,DI$35+3,0)</f>
        <v>0</v>
      </c>
      <c r="DK47" s="272">
        <f ca="1">VLOOKUP($A$47,정리!$A$228:$AH$243,DI$35+3,0)</f>
        <v>0</v>
      </c>
      <c r="DL47" s="271">
        <f t="shared" ca="1" si="874"/>
        <v>0</v>
      </c>
      <c r="DM47" s="424"/>
      <c r="DN47" s="272">
        <f ca="1">VLOOKUP($A$47,정리!$A$206:$AH$222,DM$35+3,0)</f>
        <v>0</v>
      </c>
      <c r="DO47" s="272">
        <f ca="1">VLOOKUP($A$47,정리!$A$228:$AH$243,DM$35+3,0)</f>
        <v>0</v>
      </c>
      <c r="DP47" s="271">
        <f t="shared" ca="1" si="875"/>
        <v>0</v>
      </c>
      <c r="DQ47" s="424"/>
      <c r="DR47" s="272">
        <f ca="1">VLOOKUP($A$47,정리!$A$206:$AH$222,DQ$35+3,0)</f>
        <v>0</v>
      </c>
      <c r="DS47" s="272">
        <f ca="1">VLOOKUP($A$47,정리!$A$228:$AH$243,DQ$35+3,0)</f>
        <v>0</v>
      </c>
      <c r="DT47" s="271">
        <f t="shared" ca="1" si="876"/>
        <v>0</v>
      </c>
      <c r="DU47" s="424"/>
      <c r="DV47" s="272">
        <f ca="1">VLOOKUP($A$47,정리!$A$206:$AH$222,DU$35+3,0)</f>
        <v>0</v>
      </c>
      <c r="DW47" s="272">
        <f ca="1">VLOOKUP($A$47,정리!$A$228:$AH$243,DU$35+3,0)</f>
        <v>0</v>
      </c>
      <c r="DX47" s="271">
        <f t="shared" ca="1" si="877"/>
        <v>0</v>
      </c>
      <c r="DY47" s="424"/>
      <c r="DZ47" s="272">
        <f ca="1">VLOOKUP($A$47,정리!$A$206:$AH$222,DY$35+3,0)</f>
        <v>0</v>
      </c>
      <c r="EA47" s="272">
        <f ca="1">VLOOKUP($A$47,정리!$A$228:$AH$243,DY$35+3,0)</f>
        <v>0</v>
      </c>
      <c r="EB47" s="271">
        <f t="shared" ca="1" si="878"/>
        <v>0</v>
      </c>
    </row>
    <row r="48" spans="1:132" s="257" customFormat="1" ht="24.95" customHeight="1">
      <c r="A48" s="253"/>
      <c r="B48" s="563"/>
      <c r="C48" s="279" t="s">
        <v>41</v>
      </c>
      <c r="D48" s="582"/>
      <c r="E48" s="275">
        <f ca="1">정리!AI216</f>
        <v>13536736</v>
      </c>
      <c r="F48" s="275">
        <f ca="1">정리!AI238</f>
        <v>23244384</v>
      </c>
      <c r="G48" s="275">
        <f t="shared" ca="1" si="879"/>
        <v>-9707648</v>
      </c>
      <c r="H48" s="585"/>
      <c r="I48" s="424"/>
      <c r="J48" s="275">
        <f ca="1">J47</f>
        <v>0</v>
      </c>
      <c r="K48" s="275">
        <f t="shared" ref="K48" ca="1" si="1125">K47</f>
        <v>0</v>
      </c>
      <c r="L48" s="275">
        <f t="shared" ca="1" si="880"/>
        <v>0</v>
      </c>
      <c r="M48" s="424"/>
      <c r="N48" s="275">
        <f t="shared" ref="N48" ca="1" si="1126">N47</f>
        <v>0</v>
      </c>
      <c r="O48" s="275">
        <f t="shared" ref="O48" ca="1" si="1127">O47</f>
        <v>0</v>
      </c>
      <c r="P48" s="275">
        <f t="shared" ca="1" si="849"/>
        <v>0</v>
      </c>
      <c r="Q48" s="424"/>
      <c r="R48" s="275">
        <f t="shared" ref="R48" ca="1" si="1128">R47</f>
        <v>0</v>
      </c>
      <c r="S48" s="275">
        <f t="shared" ref="S48" ca="1" si="1129">S47</f>
        <v>0</v>
      </c>
      <c r="T48" s="275">
        <f t="shared" ca="1" si="850"/>
        <v>0</v>
      </c>
      <c r="U48" s="424"/>
      <c r="V48" s="275">
        <f t="shared" ref="V48" ca="1" si="1130">V47</f>
        <v>0</v>
      </c>
      <c r="W48" s="275">
        <f t="shared" ref="W48" ca="1" si="1131">W47</f>
        <v>0</v>
      </c>
      <c r="X48" s="275">
        <f t="shared" ca="1" si="851"/>
        <v>0</v>
      </c>
      <c r="Y48" s="424"/>
      <c r="Z48" s="275">
        <f t="shared" ref="Z48" ca="1" si="1132">Z47</f>
        <v>0</v>
      </c>
      <c r="AA48" s="275">
        <f t="shared" ref="AA48" ca="1" si="1133">AA47</f>
        <v>0</v>
      </c>
      <c r="AB48" s="275">
        <f t="shared" ca="1" si="852"/>
        <v>0</v>
      </c>
      <c r="AC48" s="424"/>
      <c r="AD48" s="275">
        <f t="shared" ref="AD48" ca="1" si="1134">AD47</f>
        <v>0</v>
      </c>
      <c r="AE48" s="275">
        <f t="shared" ref="AE48" ca="1" si="1135">AE47</f>
        <v>0</v>
      </c>
      <c r="AF48" s="275">
        <f t="shared" ca="1" si="853"/>
        <v>0</v>
      </c>
      <c r="AG48" s="424"/>
      <c r="AH48" s="275">
        <f t="shared" ref="AH48" ca="1" si="1136">AH47</f>
        <v>0</v>
      </c>
      <c r="AI48" s="275">
        <f t="shared" ref="AI48" ca="1" si="1137">AI47</f>
        <v>0</v>
      </c>
      <c r="AJ48" s="275">
        <f t="shared" ca="1" si="854"/>
        <v>0</v>
      </c>
      <c r="AK48" s="424"/>
      <c r="AL48" s="275">
        <f t="shared" ref="AL48" ca="1" si="1138">AL47</f>
        <v>0</v>
      </c>
      <c r="AM48" s="275">
        <f t="shared" ref="AM48" ca="1" si="1139">AM47</f>
        <v>3222784</v>
      </c>
      <c r="AN48" s="275">
        <f t="shared" ca="1" si="855"/>
        <v>-3222784</v>
      </c>
      <c r="AO48" s="424"/>
      <c r="AP48" s="275">
        <f t="shared" ref="AP48" ca="1" si="1140">AP47</f>
        <v>0</v>
      </c>
      <c r="AQ48" s="275">
        <f t="shared" ref="AQ48" ca="1" si="1141">AQ47</f>
        <v>0</v>
      </c>
      <c r="AR48" s="275">
        <f t="shared" ca="1" si="856"/>
        <v>0</v>
      </c>
      <c r="AS48" s="424"/>
      <c r="AT48" s="275">
        <f t="shared" ref="AT48" ca="1" si="1142">AT47</f>
        <v>13536736</v>
      </c>
      <c r="AU48" s="275">
        <f t="shared" ref="AU48" ca="1" si="1143">AU47</f>
        <v>6675840</v>
      </c>
      <c r="AV48" s="275">
        <f t="shared" ca="1" si="857"/>
        <v>6860896</v>
      </c>
      <c r="AW48" s="424"/>
      <c r="AX48" s="275">
        <f t="shared" ref="AX48" ca="1" si="1144">AX47</f>
        <v>0</v>
      </c>
      <c r="AY48" s="275">
        <f t="shared" ref="AY48" ca="1" si="1145">AY47</f>
        <v>0</v>
      </c>
      <c r="AZ48" s="275">
        <f t="shared" ca="1" si="858"/>
        <v>0</v>
      </c>
      <c r="BA48" s="424"/>
      <c r="BB48" s="275">
        <f t="shared" ref="BB48" ca="1" si="1146">BB47</f>
        <v>0</v>
      </c>
      <c r="BC48" s="275">
        <f t="shared" ref="BC48" ca="1" si="1147">BC47</f>
        <v>6675840</v>
      </c>
      <c r="BD48" s="275">
        <f t="shared" ca="1" si="859"/>
        <v>-6675840</v>
      </c>
      <c r="BE48" s="424"/>
      <c r="BF48" s="275">
        <f t="shared" ref="BF48" ca="1" si="1148">BF47</f>
        <v>0</v>
      </c>
      <c r="BG48" s="275">
        <f t="shared" ref="BG48" ca="1" si="1149">BG47</f>
        <v>0</v>
      </c>
      <c r="BH48" s="275">
        <f t="shared" ca="1" si="860"/>
        <v>0</v>
      </c>
      <c r="BI48" s="424"/>
      <c r="BJ48" s="275">
        <f t="shared" ref="BJ48" ca="1" si="1150">BJ47</f>
        <v>0</v>
      </c>
      <c r="BK48" s="275">
        <f t="shared" ref="BK48" ca="1" si="1151">BK47</f>
        <v>0</v>
      </c>
      <c r="BL48" s="275">
        <f t="shared" ca="1" si="861"/>
        <v>0</v>
      </c>
      <c r="BM48" s="424"/>
      <c r="BN48" s="275">
        <f t="shared" ref="BN48" ca="1" si="1152">BN47</f>
        <v>0</v>
      </c>
      <c r="BO48" s="275">
        <f t="shared" ref="BO48" ca="1" si="1153">BO47</f>
        <v>0</v>
      </c>
      <c r="BP48" s="275">
        <f t="shared" ca="1" si="862"/>
        <v>0</v>
      </c>
      <c r="BQ48" s="424"/>
      <c r="BR48" s="275">
        <f t="shared" ref="BR48" ca="1" si="1154">BR47</f>
        <v>0</v>
      </c>
      <c r="BS48" s="275">
        <f t="shared" ref="BS48" ca="1" si="1155">BS47</f>
        <v>6669920</v>
      </c>
      <c r="BT48" s="275">
        <f t="shared" ca="1" si="863"/>
        <v>-6669920</v>
      </c>
      <c r="BU48" s="424"/>
      <c r="BV48" s="275">
        <f t="shared" ref="BV48" ca="1" si="1156">BV47</f>
        <v>0</v>
      </c>
      <c r="BW48" s="275">
        <f t="shared" ref="BW48" ca="1" si="1157">BW47</f>
        <v>0</v>
      </c>
      <c r="BX48" s="275">
        <f t="shared" ca="1" si="864"/>
        <v>0</v>
      </c>
      <c r="BY48" s="424"/>
      <c r="BZ48" s="275">
        <f t="shared" ref="BZ48" ca="1" si="1158">BZ47</f>
        <v>0</v>
      </c>
      <c r="CA48" s="275">
        <f t="shared" ref="CA48" ca="1" si="1159">CA47</f>
        <v>0</v>
      </c>
      <c r="CB48" s="275">
        <f t="shared" ca="1" si="865"/>
        <v>0</v>
      </c>
      <c r="CC48" s="424"/>
      <c r="CD48" s="275">
        <f t="shared" ref="CD48" ca="1" si="1160">CD47</f>
        <v>0</v>
      </c>
      <c r="CE48" s="275">
        <f t="shared" ref="CE48" ca="1" si="1161">CE47</f>
        <v>0</v>
      </c>
      <c r="CF48" s="275">
        <f t="shared" ca="1" si="866"/>
        <v>0</v>
      </c>
      <c r="CG48" s="424"/>
      <c r="CH48" s="275">
        <f t="shared" ref="CH48" ca="1" si="1162">CH47</f>
        <v>0</v>
      </c>
      <c r="CI48" s="275">
        <f t="shared" ref="CI48" ca="1" si="1163">CI47</f>
        <v>0</v>
      </c>
      <c r="CJ48" s="275">
        <f t="shared" ca="1" si="867"/>
        <v>0</v>
      </c>
      <c r="CK48" s="424"/>
      <c r="CL48" s="275">
        <f t="shared" ref="CL48" ca="1" si="1164">CL47</f>
        <v>0</v>
      </c>
      <c r="CM48" s="275">
        <f t="shared" ref="CM48" ca="1" si="1165">CM47</f>
        <v>0</v>
      </c>
      <c r="CN48" s="275">
        <f t="shared" ca="1" si="868"/>
        <v>0</v>
      </c>
      <c r="CO48" s="424"/>
      <c r="CP48" s="275">
        <f t="shared" ref="CP48" ca="1" si="1166">CP47</f>
        <v>0</v>
      </c>
      <c r="CQ48" s="275">
        <f t="shared" ref="CQ48" ca="1" si="1167">CQ47</f>
        <v>0</v>
      </c>
      <c r="CR48" s="275">
        <f t="shared" ca="1" si="869"/>
        <v>0</v>
      </c>
      <c r="CS48" s="424"/>
      <c r="CT48" s="275">
        <f t="shared" ref="CT48" ca="1" si="1168">CT47</f>
        <v>0</v>
      </c>
      <c r="CU48" s="275">
        <f t="shared" ref="CU48" ca="1" si="1169">CU47</f>
        <v>0</v>
      </c>
      <c r="CV48" s="275">
        <f t="shared" ca="1" si="870"/>
        <v>0</v>
      </c>
      <c r="CW48" s="424"/>
      <c r="CX48" s="275">
        <f t="shared" ref="CX48" ca="1" si="1170">CX47</f>
        <v>0</v>
      </c>
      <c r="CY48" s="275">
        <f t="shared" ref="CY48" ca="1" si="1171">CY47</f>
        <v>0</v>
      </c>
      <c r="CZ48" s="275">
        <f t="shared" ca="1" si="871"/>
        <v>0</v>
      </c>
      <c r="DA48" s="424"/>
      <c r="DB48" s="275">
        <f t="shared" ref="DB48" ca="1" si="1172">DB47</f>
        <v>0</v>
      </c>
      <c r="DC48" s="275">
        <f t="shared" ref="DC48" ca="1" si="1173">DC47</f>
        <v>0</v>
      </c>
      <c r="DD48" s="275">
        <f t="shared" ca="1" si="872"/>
        <v>0</v>
      </c>
      <c r="DE48" s="424"/>
      <c r="DF48" s="275">
        <f t="shared" ref="DF48" ca="1" si="1174">DF47</f>
        <v>0</v>
      </c>
      <c r="DG48" s="275">
        <f t="shared" ref="DG48" ca="1" si="1175">DG47</f>
        <v>0</v>
      </c>
      <c r="DH48" s="275">
        <f t="shared" ca="1" si="873"/>
        <v>0</v>
      </c>
      <c r="DI48" s="424"/>
      <c r="DJ48" s="275">
        <f t="shared" ref="DJ48" ca="1" si="1176">DJ47</f>
        <v>0</v>
      </c>
      <c r="DK48" s="275">
        <f t="shared" ref="DK48" ca="1" si="1177">DK47</f>
        <v>0</v>
      </c>
      <c r="DL48" s="275">
        <f t="shared" ca="1" si="874"/>
        <v>0</v>
      </c>
      <c r="DM48" s="424"/>
      <c r="DN48" s="275">
        <f t="shared" ref="DN48" ca="1" si="1178">DN47</f>
        <v>0</v>
      </c>
      <c r="DO48" s="275">
        <f t="shared" ref="DO48" ca="1" si="1179">DO47</f>
        <v>0</v>
      </c>
      <c r="DP48" s="275">
        <f t="shared" ca="1" si="875"/>
        <v>0</v>
      </c>
      <c r="DQ48" s="424"/>
      <c r="DR48" s="275">
        <f t="shared" ref="DR48" ca="1" si="1180">DR47</f>
        <v>0</v>
      </c>
      <c r="DS48" s="275">
        <f t="shared" ref="DS48" ca="1" si="1181">DS47</f>
        <v>0</v>
      </c>
      <c r="DT48" s="275">
        <f t="shared" ca="1" si="876"/>
        <v>0</v>
      </c>
      <c r="DU48" s="424"/>
      <c r="DV48" s="275">
        <f t="shared" ref="DV48" ca="1" si="1182">DV47</f>
        <v>0</v>
      </c>
      <c r="DW48" s="275">
        <f t="shared" ref="DW48" ca="1" si="1183">DW47</f>
        <v>0</v>
      </c>
      <c r="DX48" s="275">
        <f t="shared" ca="1" si="877"/>
        <v>0</v>
      </c>
      <c r="DY48" s="424"/>
      <c r="DZ48" s="275">
        <f t="shared" ref="DZ48" ca="1" si="1184">DZ47</f>
        <v>0</v>
      </c>
      <c r="EA48" s="275">
        <f t="shared" ref="EA48" ca="1" si="1185">EA47</f>
        <v>0</v>
      </c>
      <c r="EB48" s="275">
        <f t="shared" ca="1" si="878"/>
        <v>0</v>
      </c>
    </row>
    <row r="49" spans="1:132" ht="24.95" customHeight="1">
      <c r="A49" s="253" t="s">
        <v>1301</v>
      </c>
      <c r="B49" s="571" t="s">
        <v>332</v>
      </c>
      <c r="C49" s="266" t="s">
        <v>1257</v>
      </c>
      <c r="D49" s="582"/>
      <c r="E49" s="271">
        <f ca="1">정리!AI217</f>
        <v>0</v>
      </c>
      <c r="F49" s="287">
        <f ca="1">정리!AI239</f>
        <v>1471320</v>
      </c>
      <c r="G49" s="287">
        <f t="shared" ca="1" si="879"/>
        <v>-1471320</v>
      </c>
      <c r="H49" s="585"/>
      <c r="I49" s="424"/>
      <c r="J49" s="272">
        <f ca="1">VLOOKUP($A$49,정리!$A$206:$AH$222,I$35+3,0)</f>
        <v>0</v>
      </c>
      <c r="K49" s="272">
        <f ca="1">VLOOKUP($A$49,정리!$A$228:$AH$243,I$35+3,0)</f>
        <v>0</v>
      </c>
      <c r="L49" s="271">
        <f t="shared" ca="1" si="880"/>
        <v>0</v>
      </c>
      <c r="M49" s="424"/>
      <c r="N49" s="272">
        <f ca="1">VLOOKUP($A$49,정리!$A$206:$AH$222,M$35+3,0)</f>
        <v>0</v>
      </c>
      <c r="O49" s="272">
        <f ca="1">VLOOKUP($A$49,정리!$A$228:$AH$243,M$35+3,0)</f>
        <v>0</v>
      </c>
      <c r="P49" s="271">
        <f t="shared" ca="1" si="849"/>
        <v>0</v>
      </c>
      <c r="Q49" s="424"/>
      <c r="R49" s="272">
        <f ca="1">VLOOKUP($A$49,정리!$A$206:$AH$222,Q$35+3,0)</f>
        <v>0</v>
      </c>
      <c r="S49" s="272">
        <f ca="1">VLOOKUP($A$49,정리!$A$228:$AH$243,Q$35+3,0)</f>
        <v>0</v>
      </c>
      <c r="T49" s="271">
        <f t="shared" ca="1" si="850"/>
        <v>0</v>
      </c>
      <c r="U49" s="424"/>
      <c r="V49" s="272">
        <f ca="1">VLOOKUP($A$49,정리!$A$206:$AH$222,U$35+3,0)</f>
        <v>0</v>
      </c>
      <c r="W49" s="272">
        <f ca="1">VLOOKUP($A$49,정리!$A$228:$AH$243,U$35+3,0)</f>
        <v>0</v>
      </c>
      <c r="X49" s="271">
        <f t="shared" ca="1" si="851"/>
        <v>0</v>
      </c>
      <c r="Y49" s="424"/>
      <c r="Z49" s="272">
        <f ca="1">VLOOKUP($A$49,정리!$A$206:$AH$222,Y$35+3,0)</f>
        <v>0</v>
      </c>
      <c r="AA49" s="272">
        <f ca="1">VLOOKUP($A$49,정리!$A$228:$AH$243,Y$35+3,0)</f>
        <v>0</v>
      </c>
      <c r="AB49" s="271">
        <f t="shared" ca="1" si="852"/>
        <v>0</v>
      </c>
      <c r="AC49" s="424"/>
      <c r="AD49" s="272">
        <f ca="1">VLOOKUP($A$49,정리!$A$206:$AH$222,AC$35+3,0)</f>
        <v>0</v>
      </c>
      <c r="AE49" s="272">
        <f ca="1">VLOOKUP($A$49,정리!$A$228:$AH$243,AC$35+3,0)</f>
        <v>0</v>
      </c>
      <c r="AF49" s="271">
        <f t="shared" ca="1" si="853"/>
        <v>0</v>
      </c>
      <c r="AG49" s="424"/>
      <c r="AH49" s="272">
        <f ca="1">VLOOKUP($A$49,정리!$A$206:$AH$222,AG$35+3,0)</f>
        <v>0</v>
      </c>
      <c r="AI49" s="272">
        <f ca="1">VLOOKUP($A$49,정리!$A$228:$AH$243,AG$35+3,0)</f>
        <v>0</v>
      </c>
      <c r="AJ49" s="271">
        <f t="shared" ca="1" si="854"/>
        <v>0</v>
      </c>
      <c r="AK49" s="424"/>
      <c r="AL49" s="272">
        <f ca="1">VLOOKUP($A$49,정리!$A$206:$AH$222,AK$35+3,0)</f>
        <v>0</v>
      </c>
      <c r="AM49" s="272">
        <f ca="1">VLOOKUP($A$49,정리!$A$228:$AH$243,AK$35+3,0)</f>
        <v>0</v>
      </c>
      <c r="AN49" s="271">
        <f t="shared" ca="1" si="855"/>
        <v>0</v>
      </c>
      <c r="AO49" s="424"/>
      <c r="AP49" s="272">
        <f ca="1">VLOOKUP($A$49,정리!$A$206:$AH$222,AO$35+3,0)</f>
        <v>0</v>
      </c>
      <c r="AQ49" s="272">
        <f ca="1">VLOOKUP($A$49,정리!$A$228:$AH$243,AO$35+3,0)</f>
        <v>0</v>
      </c>
      <c r="AR49" s="271">
        <f t="shared" ca="1" si="856"/>
        <v>0</v>
      </c>
      <c r="AS49" s="424"/>
      <c r="AT49" s="272">
        <f ca="1">VLOOKUP($A$49,정리!$A$206:$AH$222,AS$35+3,0)</f>
        <v>0</v>
      </c>
      <c r="AU49" s="272">
        <f ca="1">VLOOKUP($A$49,정리!$A$228:$AH$243,AS$35+3,0)</f>
        <v>0</v>
      </c>
      <c r="AV49" s="271">
        <f t="shared" ca="1" si="857"/>
        <v>0</v>
      </c>
      <c r="AW49" s="424"/>
      <c r="AX49" s="272">
        <f ca="1">VLOOKUP($A$49,정리!$A$206:$AH$222,AW$35+3,0)</f>
        <v>0</v>
      </c>
      <c r="AY49" s="272">
        <f ca="1">VLOOKUP($A$49,정리!$A$228:$AH$243,AW$35+3,0)</f>
        <v>0</v>
      </c>
      <c r="AZ49" s="271">
        <f t="shared" ca="1" si="858"/>
        <v>0</v>
      </c>
      <c r="BA49" s="424"/>
      <c r="BB49" s="272">
        <f ca="1">VLOOKUP($A$49,정리!$A$206:$AH$222,BA$35+3,0)</f>
        <v>0</v>
      </c>
      <c r="BC49" s="272">
        <f ca="1">VLOOKUP($A$49,정리!$A$228:$AH$243,BA$35+3,0)</f>
        <v>0</v>
      </c>
      <c r="BD49" s="271">
        <f t="shared" ca="1" si="859"/>
        <v>0</v>
      </c>
      <c r="BE49" s="424"/>
      <c r="BF49" s="272">
        <f ca="1">VLOOKUP($A$49,정리!$A$206:$AH$222,BE$35+3,0)</f>
        <v>0</v>
      </c>
      <c r="BG49" s="272">
        <f ca="1">VLOOKUP($A$49,정리!$A$228:$AH$243,BE$35+3,0)</f>
        <v>0</v>
      </c>
      <c r="BH49" s="271">
        <f t="shared" ca="1" si="860"/>
        <v>0</v>
      </c>
      <c r="BI49" s="424"/>
      <c r="BJ49" s="272">
        <f ca="1">VLOOKUP($A$49,정리!$A$206:$AH$222,BI$35+3,0)</f>
        <v>0</v>
      </c>
      <c r="BK49" s="272">
        <f ca="1">VLOOKUP($A$49,정리!$A$228:$AH$243,BI$35+3,0)</f>
        <v>0</v>
      </c>
      <c r="BL49" s="271">
        <f t="shared" ca="1" si="861"/>
        <v>0</v>
      </c>
      <c r="BM49" s="424"/>
      <c r="BN49" s="272">
        <f ca="1">VLOOKUP($A$49,정리!$A$206:$AH$222,BM$35+3,0)</f>
        <v>0</v>
      </c>
      <c r="BO49" s="272">
        <f ca="1">VLOOKUP($A$49,정리!$A$228:$AH$243,BM$35+3,0)</f>
        <v>0</v>
      </c>
      <c r="BP49" s="271">
        <f t="shared" ca="1" si="862"/>
        <v>0</v>
      </c>
      <c r="BQ49" s="424"/>
      <c r="BR49" s="272">
        <f ca="1">VLOOKUP($A$49,정리!$A$206:$AH$222,BQ$35+3,0)</f>
        <v>0</v>
      </c>
      <c r="BS49" s="272">
        <f ca="1">VLOOKUP($A$49,정리!$A$228:$AH$243,BQ$35+3,0)</f>
        <v>0</v>
      </c>
      <c r="BT49" s="271">
        <f t="shared" ca="1" si="863"/>
        <v>0</v>
      </c>
      <c r="BU49" s="424"/>
      <c r="BV49" s="272">
        <f ca="1">VLOOKUP($A$49,정리!$A$206:$AH$222,BU$35+3,0)</f>
        <v>0</v>
      </c>
      <c r="BW49" s="272">
        <f ca="1">VLOOKUP($A$49,정리!$A$228:$AH$243,BU$35+3,0)</f>
        <v>0</v>
      </c>
      <c r="BX49" s="271">
        <f t="shared" ca="1" si="864"/>
        <v>0</v>
      </c>
      <c r="BY49" s="424"/>
      <c r="BZ49" s="272">
        <f ca="1">VLOOKUP($A$49,정리!$A$206:$AH$222,BY$35+3,0)</f>
        <v>0</v>
      </c>
      <c r="CA49" s="272">
        <f ca="1">VLOOKUP($A$49,정리!$A$228:$AH$243,BY$35+3,0)</f>
        <v>1471320</v>
      </c>
      <c r="CB49" s="271">
        <f t="shared" ca="1" si="865"/>
        <v>-1471320</v>
      </c>
      <c r="CC49" s="424"/>
      <c r="CD49" s="272">
        <f ca="1">VLOOKUP($A$49,정리!$A$206:$AH$222,CC$35+3,0)</f>
        <v>0</v>
      </c>
      <c r="CE49" s="272">
        <f ca="1">VLOOKUP($A$49,정리!$A$228:$AH$243,CC$35+3,0)</f>
        <v>0</v>
      </c>
      <c r="CF49" s="271">
        <f t="shared" ca="1" si="866"/>
        <v>0</v>
      </c>
      <c r="CG49" s="424"/>
      <c r="CH49" s="272">
        <f ca="1">VLOOKUP($A$49,정리!$A$206:$AH$222,CG$35+3,0)</f>
        <v>0</v>
      </c>
      <c r="CI49" s="272">
        <f ca="1">VLOOKUP($A$49,정리!$A$228:$AH$243,CG$35+3,0)</f>
        <v>0</v>
      </c>
      <c r="CJ49" s="271">
        <f t="shared" ca="1" si="867"/>
        <v>0</v>
      </c>
      <c r="CK49" s="424"/>
      <c r="CL49" s="272">
        <f ca="1">VLOOKUP($A$49,정리!$A$206:$AH$222,CK$35+3,0)</f>
        <v>0</v>
      </c>
      <c r="CM49" s="272">
        <f ca="1">VLOOKUP($A$49,정리!$A$228:$AH$243,CK$35+3,0)</f>
        <v>0</v>
      </c>
      <c r="CN49" s="271">
        <f t="shared" ca="1" si="868"/>
        <v>0</v>
      </c>
      <c r="CO49" s="424"/>
      <c r="CP49" s="272">
        <f ca="1">VLOOKUP($A$49,정리!$A$206:$AH$222,CO$35+3,0)</f>
        <v>0</v>
      </c>
      <c r="CQ49" s="272">
        <f ca="1">VLOOKUP($A$49,정리!$A$228:$AH$243,CO$35+3,0)</f>
        <v>0</v>
      </c>
      <c r="CR49" s="271">
        <f t="shared" ca="1" si="869"/>
        <v>0</v>
      </c>
      <c r="CS49" s="424"/>
      <c r="CT49" s="272">
        <f ca="1">VLOOKUP($A$49,정리!$A$206:$AH$222,CS$35+3,0)</f>
        <v>0</v>
      </c>
      <c r="CU49" s="272">
        <f ca="1">VLOOKUP($A$49,정리!$A$228:$AH$243,CS$35+3,0)</f>
        <v>0</v>
      </c>
      <c r="CV49" s="271">
        <f t="shared" ca="1" si="870"/>
        <v>0</v>
      </c>
      <c r="CW49" s="424"/>
      <c r="CX49" s="272">
        <f ca="1">VLOOKUP($A$49,정리!$A$206:$AH$222,CW$35+3,0)</f>
        <v>0</v>
      </c>
      <c r="CY49" s="272">
        <f ca="1">VLOOKUP($A$49,정리!$A$228:$AH$243,CW$35+3,0)</f>
        <v>0</v>
      </c>
      <c r="CZ49" s="271">
        <f t="shared" ca="1" si="871"/>
        <v>0</v>
      </c>
      <c r="DA49" s="424"/>
      <c r="DB49" s="272">
        <f ca="1">VLOOKUP($A$49,정리!$A$206:$AH$222,DA$35+3,0)</f>
        <v>0</v>
      </c>
      <c r="DC49" s="272">
        <f ca="1">VLOOKUP($A$49,정리!$A$228:$AH$243,DA$35+3,0)</f>
        <v>0</v>
      </c>
      <c r="DD49" s="271">
        <f t="shared" ca="1" si="872"/>
        <v>0</v>
      </c>
      <c r="DE49" s="424"/>
      <c r="DF49" s="272">
        <f ca="1">VLOOKUP($A$49,정리!$A$206:$AH$222,DE$35+3,0)</f>
        <v>0</v>
      </c>
      <c r="DG49" s="272">
        <f ca="1">VLOOKUP($A$49,정리!$A$228:$AH$243,DE$35+3,0)</f>
        <v>0</v>
      </c>
      <c r="DH49" s="271">
        <f t="shared" ca="1" si="873"/>
        <v>0</v>
      </c>
      <c r="DI49" s="424"/>
      <c r="DJ49" s="272">
        <f ca="1">VLOOKUP($A$49,정리!$A$206:$AH$222,DI$35+3,0)</f>
        <v>0</v>
      </c>
      <c r="DK49" s="272">
        <f ca="1">VLOOKUP($A$49,정리!$A$228:$AH$243,DI$35+3,0)</f>
        <v>0</v>
      </c>
      <c r="DL49" s="271">
        <f t="shared" ca="1" si="874"/>
        <v>0</v>
      </c>
      <c r="DM49" s="424"/>
      <c r="DN49" s="272">
        <f ca="1">VLOOKUP($A$49,정리!$A$206:$AH$222,DM$35+3,0)</f>
        <v>0</v>
      </c>
      <c r="DO49" s="272">
        <f ca="1">VLOOKUP($A$49,정리!$A$228:$AH$243,DM$35+3,0)</f>
        <v>0</v>
      </c>
      <c r="DP49" s="271">
        <f t="shared" ca="1" si="875"/>
        <v>0</v>
      </c>
      <c r="DQ49" s="424"/>
      <c r="DR49" s="272">
        <f ca="1">VLOOKUP($A$49,정리!$A$206:$AH$222,DQ$35+3,0)</f>
        <v>0</v>
      </c>
      <c r="DS49" s="272">
        <f ca="1">VLOOKUP($A$49,정리!$A$228:$AH$243,DQ$35+3,0)</f>
        <v>0</v>
      </c>
      <c r="DT49" s="271">
        <f t="shared" ca="1" si="876"/>
        <v>0</v>
      </c>
      <c r="DU49" s="424"/>
      <c r="DV49" s="272">
        <f ca="1">VLOOKUP($A$49,정리!$A$206:$AH$222,DU$35+3,0)</f>
        <v>0</v>
      </c>
      <c r="DW49" s="272">
        <f ca="1">VLOOKUP($A$49,정리!$A$228:$AH$243,DU$35+3,0)</f>
        <v>0</v>
      </c>
      <c r="DX49" s="271">
        <f t="shared" ca="1" si="877"/>
        <v>0</v>
      </c>
      <c r="DY49" s="424"/>
      <c r="DZ49" s="272">
        <f ca="1">VLOOKUP($A$49,정리!$A$206:$AH$222,DY$35+3,0)</f>
        <v>0</v>
      </c>
      <c r="EA49" s="272">
        <f ca="1">VLOOKUP($A$49,정리!$A$228:$AH$243,DY$35+3,0)</f>
        <v>0</v>
      </c>
      <c r="EB49" s="271">
        <f t="shared" ca="1" si="878"/>
        <v>0</v>
      </c>
    </row>
    <row r="50" spans="1:132" ht="24.95" customHeight="1">
      <c r="A50" s="253" t="s">
        <v>1303</v>
      </c>
      <c r="B50" s="572"/>
      <c r="C50" s="266" t="s">
        <v>1258</v>
      </c>
      <c r="D50" s="582"/>
      <c r="E50" s="271">
        <f ca="1">정리!AI218</f>
        <v>0</v>
      </c>
      <c r="F50" s="287">
        <f ca="1">정리!AI240</f>
        <v>1752000</v>
      </c>
      <c r="G50" s="287">
        <f t="shared" ca="1" si="879"/>
        <v>-1752000</v>
      </c>
      <c r="H50" s="585"/>
      <c r="I50" s="424"/>
      <c r="J50" s="272">
        <f ca="1">VLOOKUP($A$50,정리!$A$206:$AH$222,I$35+3,0)</f>
        <v>0</v>
      </c>
      <c r="K50" s="272">
        <f ca="1">VLOOKUP($A$50,정리!$A$228:$AH$243,I$35+3,0)</f>
        <v>0</v>
      </c>
      <c r="L50" s="271">
        <f t="shared" ca="1" si="880"/>
        <v>0</v>
      </c>
      <c r="M50" s="424"/>
      <c r="N50" s="272">
        <f ca="1">VLOOKUP($A$50,정리!$A$206:$AH$222,M$35+3,0)</f>
        <v>0</v>
      </c>
      <c r="O50" s="272">
        <f ca="1">VLOOKUP($A$50,정리!$A$228:$AH$243,M$35+3,0)</f>
        <v>0</v>
      </c>
      <c r="P50" s="271">
        <f t="shared" ca="1" si="849"/>
        <v>0</v>
      </c>
      <c r="Q50" s="424"/>
      <c r="R50" s="272">
        <f ca="1">VLOOKUP($A$50,정리!$A$206:$AH$222,Q$35+3,0)</f>
        <v>0</v>
      </c>
      <c r="S50" s="272">
        <f ca="1">VLOOKUP($A$50,정리!$A$228:$AH$243,Q$35+3,0)</f>
        <v>0</v>
      </c>
      <c r="T50" s="271">
        <f t="shared" ca="1" si="850"/>
        <v>0</v>
      </c>
      <c r="U50" s="424"/>
      <c r="V50" s="272">
        <f ca="1">VLOOKUP($A$50,정리!$A$206:$AH$222,U$35+3,0)</f>
        <v>0</v>
      </c>
      <c r="W50" s="272">
        <f ca="1">VLOOKUP($A$50,정리!$A$228:$AH$243,U$35+3,0)</f>
        <v>0</v>
      </c>
      <c r="X50" s="271">
        <f t="shared" ca="1" si="851"/>
        <v>0</v>
      </c>
      <c r="Y50" s="424"/>
      <c r="Z50" s="272">
        <f ca="1">VLOOKUP($A$50,정리!$A$206:$AH$222,Y$35+3,0)</f>
        <v>0</v>
      </c>
      <c r="AA50" s="272">
        <f ca="1">VLOOKUP($A$50,정리!$A$228:$AH$243,Y$35+3,0)</f>
        <v>0</v>
      </c>
      <c r="AB50" s="271">
        <f t="shared" ca="1" si="852"/>
        <v>0</v>
      </c>
      <c r="AC50" s="424"/>
      <c r="AD50" s="272">
        <f ca="1">VLOOKUP($A$50,정리!$A$206:$AH$222,AC$35+3,0)</f>
        <v>0</v>
      </c>
      <c r="AE50" s="272">
        <f ca="1">VLOOKUP($A$50,정리!$A$228:$AH$243,AC$35+3,0)</f>
        <v>0</v>
      </c>
      <c r="AF50" s="271">
        <f t="shared" ca="1" si="853"/>
        <v>0</v>
      </c>
      <c r="AG50" s="424"/>
      <c r="AH50" s="272">
        <f ca="1">VLOOKUP($A$50,정리!$A$206:$AH$222,AG$35+3,0)</f>
        <v>0</v>
      </c>
      <c r="AI50" s="272">
        <f ca="1">VLOOKUP($A$50,정리!$A$228:$AH$243,AG$35+3,0)</f>
        <v>0</v>
      </c>
      <c r="AJ50" s="271">
        <f t="shared" ca="1" si="854"/>
        <v>0</v>
      </c>
      <c r="AK50" s="424"/>
      <c r="AL50" s="272">
        <f ca="1">VLOOKUP($A$50,정리!$A$206:$AH$222,AK$35+3,0)</f>
        <v>0</v>
      </c>
      <c r="AM50" s="272">
        <f ca="1">VLOOKUP($A$50,정리!$A$228:$AH$243,AK$35+3,0)</f>
        <v>0</v>
      </c>
      <c r="AN50" s="271">
        <f t="shared" ca="1" si="855"/>
        <v>0</v>
      </c>
      <c r="AO50" s="424"/>
      <c r="AP50" s="272">
        <f ca="1">VLOOKUP($A$50,정리!$A$206:$AH$222,AO$35+3,0)</f>
        <v>0</v>
      </c>
      <c r="AQ50" s="272">
        <f ca="1">VLOOKUP($A$50,정리!$A$228:$AH$243,AO$35+3,0)</f>
        <v>0</v>
      </c>
      <c r="AR50" s="271">
        <f t="shared" ca="1" si="856"/>
        <v>0</v>
      </c>
      <c r="AS50" s="424"/>
      <c r="AT50" s="272">
        <f ca="1">VLOOKUP($A$50,정리!$A$206:$AH$222,AS$35+3,0)</f>
        <v>0</v>
      </c>
      <c r="AU50" s="272">
        <f ca="1">VLOOKUP($A$50,정리!$A$228:$AH$243,AS$35+3,0)</f>
        <v>0</v>
      </c>
      <c r="AV50" s="271">
        <f t="shared" ca="1" si="857"/>
        <v>0</v>
      </c>
      <c r="AW50" s="424"/>
      <c r="AX50" s="272">
        <f ca="1">VLOOKUP($A$50,정리!$A$206:$AH$222,AW$35+3,0)</f>
        <v>0</v>
      </c>
      <c r="AY50" s="272">
        <f ca="1">VLOOKUP($A$50,정리!$A$228:$AH$243,AW$35+3,0)</f>
        <v>0</v>
      </c>
      <c r="AZ50" s="271">
        <f t="shared" ca="1" si="858"/>
        <v>0</v>
      </c>
      <c r="BA50" s="424"/>
      <c r="BB50" s="272">
        <f ca="1">VLOOKUP($A$50,정리!$A$206:$AH$222,BA$35+3,0)</f>
        <v>0</v>
      </c>
      <c r="BC50" s="272">
        <f ca="1">VLOOKUP($A$50,정리!$A$228:$AH$243,BA$35+3,0)</f>
        <v>0</v>
      </c>
      <c r="BD50" s="271">
        <f t="shared" ca="1" si="859"/>
        <v>0</v>
      </c>
      <c r="BE50" s="424"/>
      <c r="BF50" s="272">
        <f ca="1">VLOOKUP($A$50,정리!$A$206:$AH$222,BE$35+3,0)</f>
        <v>0</v>
      </c>
      <c r="BG50" s="272">
        <f ca="1">VLOOKUP($A$50,정리!$A$228:$AH$243,BE$35+3,0)</f>
        <v>0</v>
      </c>
      <c r="BH50" s="271">
        <f t="shared" ca="1" si="860"/>
        <v>0</v>
      </c>
      <c r="BI50" s="424"/>
      <c r="BJ50" s="272">
        <f ca="1">VLOOKUP($A$50,정리!$A$206:$AH$222,BI$35+3,0)</f>
        <v>0</v>
      </c>
      <c r="BK50" s="272">
        <f ca="1">VLOOKUP($A$50,정리!$A$228:$AH$243,BI$35+3,0)</f>
        <v>0</v>
      </c>
      <c r="BL50" s="271">
        <f t="shared" ca="1" si="861"/>
        <v>0</v>
      </c>
      <c r="BM50" s="424"/>
      <c r="BN50" s="272">
        <f ca="1">VLOOKUP($A$50,정리!$A$206:$AH$222,BM$35+3,0)</f>
        <v>0</v>
      </c>
      <c r="BO50" s="272">
        <f ca="1">VLOOKUP($A$50,정리!$A$228:$AH$243,BM$35+3,0)</f>
        <v>0</v>
      </c>
      <c r="BP50" s="271">
        <f t="shared" ca="1" si="862"/>
        <v>0</v>
      </c>
      <c r="BQ50" s="424"/>
      <c r="BR50" s="272">
        <f ca="1">VLOOKUP($A$50,정리!$A$206:$AH$222,BQ$35+3,0)</f>
        <v>0</v>
      </c>
      <c r="BS50" s="272">
        <f ca="1">VLOOKUP($A$50,정리!$A$228:$AH$243,BQ$35+3,0)</f>
        <v>1752000</v>
      </c>
      <c r="BT50" s="271">
        <f t="shared" ca="1" si="863"/>
        <v>-1752000</v>
      </c>
      <c r="BU50" s="424"/>
      <c r="BV50" s="272">
        <f ca="1">VLOOKUP($A$50,정리!$A$206:$AH$222,BU$35+3,0)</f>
        <v>0</v>
      </c>
      <c r="BW50" s="272">
        <f ca="1">VLOOKUP($A$50,정리!$A$228:$AH$243,BU$35+3,0)</f>
        <v>0</v>
      </c>
      <c r="BX50" s="271">
        <f t="shared" ca="1" si="864"/>
        <v>0</v>
      </c>
      <c r="BY50" s="424"/>
      <c r="BZ50" s="272">
        <f ca="1">VLOOKUP($A$50,정리!$A$206:$AH$222,BY$35+3,0)</f>
        <v>0</v>
      </c>
      <c r="CA50" s="272">
        <f ca="1">VLOOKUP($A$50,정리!$A$228:$AH$243,BY$35+3,0)</f>
        <v>0</v>
      </c>
      <c r="CB50" s="271">
        <f t="shared" ca="1" si="865"/>
        <v>0</v>
      </c>
      <c r="CC50" s="424"/>
      <c r="CD50" s="272">
        <f ca="1">VLOOKUP($A$50,정리!$A$206:$AH$222,CC$35+3,0)</f>
        <v>0</v>
      </c>
      <c r="CE50" s="272">
        <f ca="1">VLOOKUP($A$50,정리!$A$228:$AH$243,CC$35+3,0)</f>
        <v>0</v>
      </c>
      <c r="CF50" s="271">
        <f t="shared" ca="1" si="866"/>
        <v>0</v>
      </c>
      <c r="CG50" s="424"/>
      <c r="CH50" s="272">
        <f ca="1">VLOOKUP($A$50,정리!$A$206:$AH$222,CG$35+3,0)</f>
        <v>0</v>
      </c>
      <c r="CI50" s="272">
        <f ca="1">VLOOKUP($A$50,정리!$A$228:$AH$243,CG$35+3,0)</f>
        <v>0</v>
      </c>
      <c r="CJ50" s="271">
        <f t="shared" ca="1" si="867"/>
        <v>0</v>
      </c>
      <c r="CK50" s="424"/>
      <c r="CL50" s="272">
        <f ca="1">VLOOKUP($A$50,정리!$A$206:$AH$222,CK$35+3,0)</f>
        <v>0</v>
      </c>
      <c r="CM50" s="272">
        <f ca="1">VLOOKUP($A$50,정리!$A$228:$AH$243,CK$35+3,0)</f>
        <v>0</v>
      </c>
      <c r="CN50" s="271">
        <f t="shared" ca="1" si="868"/>
        <v>0</v>
      </c>
      <c r="CO50" s="424"/>
      <c r="CP50" s="272">
        <f ca="1">VLOOKUP($A$50,정리!$A$206:$AH$222,CO$35+3,0)</f>
        <v>0</v>
      </c>
      <c r="CQ50" s="272">
        <f ca="1">VLOOKUP($A$50,정리!$A$228:$AH$243,CO$35+3,0)</f>
        <v>0</v>
      </c>
      <c r="CR50" s="271">
        <f t="shared" ca="1" si="869"/>
        <v>0</v>
      </c>
      <c r="CS50" s="424"/>
      <c r="CT50" s="272">
        <f ca="1">VLOOKUP($A$50,정리!$A$206:$AH$222,CS$35+3,0)</f>
        <v>0</v>
      </c>
      <c r="CU50" s="272">
        <f ca="1">VLOOKUP($A$50,정리!$A$228:$AH$243,CS$35+3,0)</f>
        <v>0</v>
      </c>
      <c r="CV50" s="271">
        <f t="shared" ca="1" si="870"/>
        <v>0</v>
      </c>
      <c r="CW50" s="424"/>
      <c r="CX50" s="272">
        <f ca="1">VLOOKUP($A$50,정리!$A$206:$AH$222,CW$35+3,0)</f>
        <v>0</v>
      </c>
      <c r="CY50" s="272">
        <f ca="1">VLOOKUP($A$50,정리!$A$228:$AH$243,CW$35+3,0)</f>
        <v>0</v>
      </c>
      <c r="CZ50" s="271">
        <f t="shared" ca="1" si="871"/>
        <v>0</v>
      </c>
      <c r="DA50" s="424"/>
      <c r="DB50" s="272">
        <f ca="1">VLOOKUP($A$50,정리!$A$206:$AH$222,DA$35+3,0)</f>
        <v>0</v>
      </c>
      <c r="DC50" s="272">
        <f ca="1">VLOOKUP($A$50,정리!$A$228:$AH$243,DA$35+3,0)</f>
        <v>0</v>
      </c>
      <c r="DD50" s="271">
        <f t="shared" ca="1" si="872"/>
        <v>0</v>
      </c>
      <c r="DE50" s="424"/>
      <c r="DF50" s="272">
        <f ca="1">VLOOKUP($A$50,정리!$A$206:$AH$222,DE$35+3,0)</f>
        <v>0</v>
      </c>
      <c r="DG50" s="272">
        <f ca="1">VLOOKUP($A$50,정리!$A$228:$AH$243,DE$35+3,0)</f>
        <v>0</v>
      </c>
      <c r="DH50" s="271">
        <f t="shared" ca="1" si="873"/>
        <v>0</v>
      </c>
      <c r="DI50" s="424"/>
      <c r="DJ50" s="272">
        <f ca="1">VLOOKUP($A$50,정리!$A$206:$AH$222,DI$35+3,0)</f>
        <v>0</v>
      </c>
      <c r="DK50" s="272">
        <f ca="1">VLOOKUP($A$50,정리!$A$228:$AH$243,DI$35+3,0)</f>
        <v>0</v>
      </c>
      <c r="DL50" s="271">
        <f t="shared" ca="1" si="874"/>
        <v>0</v>
      </c>
      <c r="DM50" s="424"/>
      <c r="DN50" s="272">
        <f ca="1">VLOOKUP($A$50,정리!$A$206:$AH$222,DM$35+3,0)</f>
        <v>0</v>
      </c>
      <c r="DO50" s="272">
        <f ca="1">VLOOKUP($A$50,정리!$A$228:$AH$243,DM$35+3,0)</f>
        <v>0</v>
      </c>
      <c r="DP50" s="271">
        <f t="shared" ca="1" si="875"/>
        <v>0</v>
      </c>
      <c r="DQ50" s="424"/>
      <c r="DR50" s="272">
        <f ca="1">VLOOKUP($A$50,정리!$A$206:$AH$222,DQ$35+3,0)</f>
        <v>0</v>
      </c>
      <c r="DS50" s="272">
        <f ca="1">VLOOKUP($A$50,정리!$A$228:$AH$243,DQ$35+3,0)</f>
        <v>0</v>
      </c>
      <c r="DT50" s="271">
        <f t="shared" ca="1" si="876"/>
        <v>0</v>
      </c>
      <c r="DU50" s="424"/>
      <c r="DV50" s="272">
        <f ca="1">VLOOKUP($A$50,정리!$A$206:$AH$222,DU$35+3,0)</f>
        <v>0</v>
      </c>
      <c r="DW50" s="272">
        <f ca="1">VLOOKUP($A$50,정리!$A$228:$AH$243,DU$35+3,0)</f>
        <v>0</v>
      </c>
      <c r="DX50" s="271">
        <f t="shared" ca="1" si="877"/>
        <v>0</v>
      </c>
      <c r="DY50" s="424"/>
      <c r="DZ50" s="272">
        <f ca="1">VLOOKUP($A$50,정리!$A$206:$AH$222,DY$35+3,0)</f>
        <v>0</v>
      </c>
      <c r="EA50" s="272">
        <f ca="1">VLOOKUP($A$50,정리!$A$228:$AH$243,DY$35+3,0)</f>
        <v>0</v>
      </c>
      <c r="EB50" s="271">
        <f t="shared" ca="1" si="878"/>
        <v>0</v>
      </c>
    </row>
    <row r="51" spans="1:132" s="257" customFormat="1" ht="24.95" customHeight="1">
      <c r="A51" s="253"/>
      <c r="B51" s="573"/>
      <c r="C51" s="279" t="s">
        <v>41</v>
      </c>
      <c r="D51" s="582"/>
      <c r="E51" s="275">
        <f ca="1">정리!AI219</f>
        <v>0</v>
      </c>
      <c r="F51" s="275">
        <f ca="1">정리!AI241</f>
        <v>3223320</v>
      </c>
      <c r="G51" s="275">
        <f t="shared" ca="1" si="879"/>
        <v>-3223320</v>
      </c>
      <c r="H51" s="585"/>
      <c r="I51" s="424"/>
      <c r="J51" s="275">
        <f ca="1">J50+J49</f>
        <v>0</v>
      </c>
      <c r="K51" s="275">
        <f t="shared" ref="K51" ca="1" si="1186">K50+K49</f>
        <v>0</v>
      </c>
      <c r="L51" s="275">
        <f t="shared" ca="1" si="880"/>
        <v>0</v>
      </c>
      <c r="M51" s="424"/>
      <c r="N51" s="275">
        <f t="shared" ref="N51" ca="1" si="1187">N50+N49</f>
        <v>0</v>
      </c>
      <c r="O51" s="275">
        <f t="shared" ref="O51" ca="1" si="1188">O50+O49</f>
        <v>0</v>
      </c>
      <c r="P51" s="275">
        <f t="shared" ca="1" si="849"/>
        <v>0</v>
      </c>
      <c r="Q51" s="424"/>
      <c r="R51" s="275">
        <f t="shared" ref="R51" ca="1" si="1189">R50+R49</f>
        <v>0</v>
      </c>
      <c r="S51" s="275">
        <f t="shared" ref="S51" ca="1" si="1190">S50+S49</f>
        <v>0</v>
      </c>
      <c r="T51" s="275">
        <f t="shared" ca="1" si="850"/>
        <v>0</v>
      </c>
      <c r="U51" s="424"/>
      <c r="V51" s="275">
        <f t="shared" ref="V51" ca="1" si="1191">V50+V49</f>
        <v>0</v>
      </c>
      <c r="W51" s="275">
        <f t="shared" ref="W51" ca="1" si="1192">W50+W49</f>
        <v>0</v>
      </c>
      <c r="X51" s="275">
        <f t="shared" ca="1" si="851"/>
        <v>0</v>
      </c>
      <c r="Y51" s="424"/>
      <c r="Z51" s="275">
        <f t="shared" ref="Z51" ca="1" si="1193">Z50+Z49</f>
        <v>0</v>
      </c>
      <c r="AA51" s="275">
        <f t="shared" ref="AA51" ca="1" si="1194">AA50+AA49</f>
        <v>0</v>
      </c>
      <c r="AB51" s="275">
        <f t="shared" ca="1" si="852"/>
        <v>0</v>
      </c>
      <c r="AC51" s="424"/>
      <c r="AD51" s="275">
        <f t="shared" ref="AD51" ca="1" si="1195">AD50+AD49</f>
        <v>0</v>
      </c>
      <c r="AE51" s="275">
        <f t="shared" ref="AE51" ca="1" si="1196">AE50+AE49</f>
        <v>0</v>
      </c>
      <c r="AF51" s="275">
        <f t="shared" ca="1" si="853"/>
        <v>0</v>
      </c>
      <c r="AG51" s="424"/>
      <c r="AH51" s="275">
        <f t="shared" ref="AH51" ca="1" si="1197">AH50+AH49</f>
        <v>0</v>
      </c>
      <c r="AI51" s="275">
        <f t="shared" ref="AI51" ca="1" si="1198">AI50+AI49</f>
        <v>0</v>
      </c>
      <c r="AJ51" s="275">
        <f t="shared" ca="1" si="854"/>
        <v>0</v>
      </c>
      <c r="AK51" s="424"/>
      <c r="AL51" s="275">
        <f t="shared" ref="AL51" ca="1" si="1199">AL50+AL49</f>
        <v>0</v>
      </c>
      <c r="AM51" s="275">
        <f t="shared" ref="AM51" ca="1" si="1200">AM50+AM49</f>
        <v>0</v>
      </c>
      <c r="AN51" s="275">
        <f t="shared" ca="1" si="855"/>
        <v>0</v>
      </c>
      <c r="AO51" s="424"/>
      <c r="AP51" s="275">
        <f t="shared" ref="AP51" ca="1" si="1201">AP50+AP49</f>
        <v>0</v>
      </c>
      <c r="AQ51" s="275">
        <f t="shared" ref="AQ51" ca="1" si="1202">AQ50+AQ49</f>
        <v>0</v>
      </c>
      <c r="AR51" s="275">
        <f t="shared" ca="1" si="856"/>
        <v>0</v>
      </c>
      <c r="AS51" s="424"/>
      <c r="AT51" s="275">
        <f t="shared" ref="AT51" ca="1" si="1203">AT50+AT49</f>
        <v>0</v>
      </c>
      <c r="AU51" s="275">
        <f t="shared" ref="AU51" ca="1" si="1204">AU50+AU49</f>
        <v>0</v>
      </c>
      <c r="AV51" s="275">
        <f t="shared" ca="1" si="857"/>
        <v>0</v>
      </c>
      <c r="AW51" s="424"/>
      <c r="AX51" s="275">
        <f t="shared" ref="AX51" ca="1" si="1205">AX50+AX49</f>
        <v>0</v>
      </c>
      <c r="AY51" s="275">
        <f t="shared" ref="AY51" ca="1" si="1206">AY50+AY49</f>
        <v>0</v>
      </c>
      <c r="AZ51" s="275">
        <f t="shared" ca="1" si="858"/>
        <v>0</v>
      </c>
      <c r="BA51" s="424"/>
      <c r="BB51" s="275">
        <f t="shared" ref="BB51" ca="1" si="1207">BB50+BB49</f>
        <v>0</v>
      </c>
      <c r="BC51" s="275">
        <f t="shared" ref="BC51" ca="1" si="1208">BC50+BC49</f>
        <v>0</v>
      </c>
      <c r="BD51" s="275">
        <f t="shared" ca="1" si="859"/>
        <v>0</v>
      </c>
      <c r="BE51" s="424"/>
      <c r="BF51" s="275">
        <f t="shared" ref="BF51" ca="1" si="1209">BF50+BF49</f>
        <v>0</v>
      </c>
      <c r="BG51" s="275">
        <f t="shared" ref="BG51" ca="1" si="1210">BG50+BG49</f>
        <v>0</v>
      </c>
      <c r="BH51" s="275">
        <f t="shared" ca="1" si="860"/>
        <v>0</v>
      </c>
      <c r="BI51" s="424"/>
      <c r="BJ51" s="275">
        <f t="shared" ref="BJ51" ca="1" si="1211">BJ50+BJ49</f>
        <v>0</v>
      </c>
      <c r="BK51" s="275">
        <f t="shared" ref="BK51" ca="1" si="1212">BK50+BK49</f>
        <v>0</v>
      </c>
      <c r="BL51" s="275">
        <f t="shared" ca="1" si="861"/>
        <v>0</v>
      </c>
      <c r="BM51" s="424"/>
      <c r="BN51" s="275">
        <f t="shared" ref="BN51" ca="1" si="1213">BN50+BN49</f>
        <v>0</v>
      </c>
      <c r="BO51" s="275">
        <f t="shared" ref="BO51" ca="1" si="1214">BO50+BO49</f>
        <v>0</v>
      </c>
      <c r="BP51" s="275">
        <f t="shared" ca="1" si="862"/>
        <v>0</v>
      </c>
      <c r="BQ51" s="424"/>
      <c r="BR51" s="275">
        <f t="shared" ref="BR51" ca="1" si="1215">BR50+BR49</f>
        <v>0</v>
      </c>
      <c r="BS51" s="275">
        <f t="shared" ref="BS51" ca="1" si="1216">BS50+BS49</f>
        <v>1752000</v>
      </c>
      <c r="BT51" s="275">
        <f t="shared" ca="1" si="863"/>
        <v>-1752000</v>
      </c>
      <c r="BU51" s="424"/>
      <c r="BV51" s="275">
        <f t="shared" ref="BV51" ca="1" si="1217">BV50+BV49</f>
        <v>0</v>
      </c>
      <c r="BW51" s="275">
        <f t="shared" ref="BW51" ca="1" si="1218">BW50+BW49</f>
        <v>0</v>
      </c>
      <c r="BX51" s="275">
        <f t="shared" ca="1" si="864"/>
        <v>0</v>
      </c>
      <c r="BY51" s="424"/>
      <c r="BZ51" s="275">
        <f t="shared" ref="BZ51" ca="1" si="1219">BZ50+BZ49</f>
        <v>0</v>
      </c>
      <c r="CA51" s="275">
        <f t="shared" ref="CA51" ca="1" si="1220">CA50+CA49</f>
        <v>1471320</v>
      </c>
      <c r="CB51" s="275">
        <f t="shared" ca="1" si="865"/>
        <v>-1471320</v>
      </c>
      <c r="CC51" s="424"/>
      <c r="CD51" s="275">
        <f t="shared" ref="CD51" ca="1" si="1221">CD50+CD49</f>
        <v>0</v>
      </c>
      <c r="CE51" s="275">
        <f t="shared" ref="CE51" ca="1" si="1222">CE50+CE49</f>
        <v>0</v>
      </c>
      <c r="CF51" s="275">
        <f t="shared" ca="1" si="866"/>
        <v>0</v>
      </c>
      <c r="CG51" s="424"/>
      <c r="CH51" s="275">
        <f t="shared" ref="CH51" ca="1" si="1223">CH50+CH49</f>
        <v>0</v>
      </c>
      <c r="CI51" s="275">
        <f t="shared" ref="CI51" ca="1" si="1224">CI50+CI49</f>
        <v>0</v>
      </c>
      <c r="CJ51" s="275">
        <f t="shared" ca="1" si="867"/>
        <v>0</v>
      </c>
      <c r="CK51" s="424"/>
      <c r="CL51" s="275">
        <f t="shared" ref="CL51" ca="1" si="1225">CL50+CL49</f>
        <v>0</v>
      </c>
      <c r="CM51" s="275">
        <f t="shared" ref="CM51" ca="1" si="1226">CM50+CM49</f>
        <v>0</v>
      </c>
      <c r="CN51" s="275">
        <f t="shared" ca="1" si="868"/>
        <v>0</v>
      </c>
      <c r="CO51" s="424"/>
      <c r="CP51" s="275">
        <f t="shared" ref="CP51" ca="1" si="1227">CP50+CP49</f>
        <v>0</v>
      </c>
      <c r="CQ51" s="275">
        <f t="shared" ref="CQ51" ca="1" si="1228">CQ50+CQ49</f>
        <v>0</v>
      </c>
      <c r="CR51" s="275">
        <f t="shared" ca="1" si="869"/>
        <v>0</v>
      </c>
      <c r="CS51" s="424"/>
      <c r="CT51" s="275">
        <f t="shared" ref="CT51" ca="1" si="1229">CT50+CT49</f>
        <v>0</v>
      </c>
      <c r="CU51" s="275">
        <f t="shared" ref="CU51" ca="1" si="1230">CU50+CU49</f>
        <v>0</v>
      </c>
      <c r="CV51" s="275">
        <f t="shared" ca="1" si="870"/>
        <v>0</v>
      </c>
      <c r="CW51" s="424"/>
      <c r="CX51" s="275">
        <f t="shared" ref="CX51" ca="1" si="1231">CX50+CX49</f>
        <v>0</v>
      </c>
      <c r="CY51" s="275">
        <f t="shared" ref="CY51" ca="1" si="1232">CY50+CY49</f>
        <v>0</v>
      </c>
      <c r="CZ51" s="275">
        <f t="shared" ca="1" si="871"/>
        <v>0</v>
      </c>
      <c r="DA51" s="424"/>
      <c r="DB51" s="275">
        <f t="shared" ref="DB51" ca="1" si="1233">DB50+DB49</f>
        <v>0</v>
      </c>
      <c r="DC51" s="275">
        <f t="shared" ref="DC51" ca="1" si="1234">DC50+DC49</f>
        <v>0</v>
      </c>
      <c r="DD51" s="275">
        <f t="shared" ca="1" si="872"/>
        <v>0</v>
      </c>
      <c r="DE51" s="424"/>
      <c r="DF51" s="275">
        <f t="shared" ref="DF51" ca="1" si="1235">DF50+DF49</f>
        <v>0</v>
      </c>
      <c r="DG51" s="275">
        <f t="shared" ref="DG51" ca="1" si="1236">DG50+DG49</f>
        <v>0</v>
      </c>
      <c r="DH51" s="275">
        <f t="shared" ca="1" si="873"/>
        <v>0</v>
      </c>
      <c r="DI51" s="424"/>
      <c r="DJ51" s="275">
        <f t="shared" ref="DJ51" ca="1" si="1237">DJ50+DJ49</f>
        <v>0</v>
      </c>
      <c r="DK51" s="275">
        <f t="shared" ref="DK51" ca="1" si="1238">DK50+DK49</f>
        <v>0</v>
      </c>
      <c r="DL51" s="275">
        <f t="shared" ca="1" si="874"/>
        <v>0</v>
      </c>
      <c r="DM51" s="424"/>
      <c r="DN51" s="275">
        <f t="shared" ref="DN51" ca="1" si="1239">DN50+DN49</f>
        <v>0</v>
      </c>
      <c r="DO51" s="275">
        <f t="shared" ref="DO51" ca="1" si="1240">DO50+DO49</f>
        <v>0</v>
      </c>
      <c r="DP51" s="275">
        <f t="shared" ca="1" si="875"/>
        <v>0</v>
      </c>
      <c r="DQ51" s="424"/>
      <c r="DR51" s="275">
        <f t="shared" ref="DR51" ca="1" si="1241">DR50+DR49</f>
        <v>0</v>
      </c>
      <c r="DS51" s="275">
        <f t="shared" ref="DS51" ca="1" si="1242">DS50+DS49</f>
        <v>0</v>
      </c>
      <c r="DT51" s="275">
        <f t="shared" ca="1" si="876"/>
        <v>0</v>
      </c>
      <c r="DU51" s="424"/>
      <c r="DV51" s="275">
        <f t="shared" ref="DV51" ca="1" si="1243">DV50+DV49</f>
        <v>0</v>
      </c>
      <c r="DW51" s="275">
        <f t="shared" ref="DW51" ca="1" si="1244">DW50+DW49</f>
        <v>0</v>
      </c>
      <c r="DX51" s="275">
        <f t="shared" ca="1" si="877"/>
        <v>0</v>
      </c>
      <c r="DY51" s="424"/>
      <c r="DZ51" s="275">
        <f t="shared" ref="DZ51" ca="1" si="1245">DZ50+DZ49</f>
        <v>0</v>
      </c>
      <c r="EA51" s="275">
        <f t="shared" ref="EA51" ca="1" si="1246">EA50+EA49</f>
        <v>0</v>
      </c>
      <c r="EB51" s="275">
        <f t="shared" ca="1" si="878"/>
        <v>0</v>
      </c>
    </row>
    <row r="52" spans="1:132" ht="24.95" customHeight="1">
      <c r="A52" s="253" t="s">
        <v>1297</v>
      </c>
      <c r="B52" s="574" t="s">
        <v>1261</v>
      </c>
      <c r="C52" s="266" t="s">
        <v>1257</v>
      </c>
      <c r="D52" s="582"/>
      <c r="E52" s="271">
        <f ca="1">정리!AI220</f>
        <v>42612526.799999997</v>
      </c>
      <c r="F52" s="287">
        <f ca="1">정리!AI242</f>
        <v>40190040</v>
      </c>
      <c r="G52" s="287">
        <f t="shared" ca="1" si="879"/>
        <v>2422486.799999997</v>
      </c>
      <c r="H52" s="585"/>
      <c r="I52" s="424"/>
      <c r="J52" s="272">
        <f ca="1">VLOOKUP($A$52,정리!$A$206:$AH$222,I$35+3,0)</f>
        <v>0</v>
      </c>
      <c r="K52" s="272">
        <f ca="1">VLOOKUP($A$52,정리!$A$228:$AH$243,I$35+3,0)</f>
        <v>1402800</v>
      </c>
      <c r="L52" s="271">
        <f t="shared" ca="1" si="880"/>
        <v>-1402800</v>
      </c>
      <c r="M52" s="424"/>
      <c r="N52" s="272">
        <f ca="1">VLOOKUP($A$52,정리!$A$206:$AH$222,M$35+3,0)</f>
        <v>0</v>
      </c>
      <c r="O52" s="272">
        <f ca="1">VLOOKUP($A$52,정리!$A$228:$AH$243,M$35+3,0)</f>
        <v>5189500</v>
      </c>
      <c r="P52" s="271">
        <f t="shared" ca="1" si="849"/>
        <v>-5189500</v>
      </c>
      <c r="Q52" s="424"/>
      <c r="R52" s="272">
        <f ca="1">VLOOKUP($A$52,정리!$A$206:$AH$222,Q$35+3,0)</f>
        <v>0</v>
      </c>
      <c r="S52" s="272">
        <f ca="1">VLOOKUP($A$52,정리!$A$228:$AH$243,Q$35+3,0)</f>
        <v>4009260</v>
      </c>
      <c r="T52" s="271">
        <f t="shared" ca="1" si="850"/>
        <v>-4009260</v>
      </c>
      <c r="U52" s="424"/>
      <c r="V52" s="272">
        <f ca="1">VLOOKUP($A$52,정리!$A$206:$AH$222,U$35+3,0)</f>
        <v>0</v>
      </c>
      <c r="W52" s="272">
        <f ca="1">VLOOKUP($A$52,정리!$A$228:$AH$243,U$35+3,0)</f>
        <v>0</v>
      </c>
      <c r="X52" s="271">
        <f t="shared" ca="1" si="851"/>
        <v>0</v>
      </c>
      <c r="Y52" s="424"/>
      <c r="Z52" s="272">
        <f ca="1">VLOOKUP($A$52,정리!$A$206:$AH$222,Y$35+3,0)</f>
        <v>33271583.199999999</v>
      </c>
      <c r="AA52" s="272">
        <f ca="1">VLOOKUP($A$52,정리!$A$228:$AH$243,Y$35+3,0)</f>
        <v>4110000</v>
      </c>
      <c r="AB52" s="271">
        <f t="shared" ca="1" si="852"/>
        <v>29161583.199999999</v>
      </c>
      <c r="AC52" s="424"/>
      <c r="AD52" s="272">
        <f ca="1">VLOOKUP($A$52,정리!$A$206:$AH$222,AC$35+3,0)</f>
        <v>0</v>
      </c>
      <c r="AE52" s="272">
        <f ca="1">VLOOKUP($A$52,정리!$A$228:$AH$243,AC$35+3,0)</f>
        <v>0</v>
      </c>
      <c r="AF52" s="271">
        <f t="shared" ca="1" si="853"/>
        <v>0</v>
      </c>
      <c r="AG52" s="424"/>
      <c r="AH52" s="272">
        <f ca="1">VLOOKUP($A$52,정리!$A$206:$AH$222,AG$35+3,0)</f>
        <v>0</v>
      </c>
      <c r="AI52" s="272">
        <f ca="1">VLOOKUP($A$52,정리!$A$228:$AH$243,AG$35+3,0)</f>
        <v>0</v>
      </c>
      <c r="AJ52" s="271">
        <f t="shared" ca="1" si="854"/>
        <v>0</v>
      </c>
      <c r="AK52" s="424"/>
      <c r="AL52" s="272">
        <f ca="1">VLOOKUP($A$52,정리!$A$206:$AH$222,AK$35+3,0)</f>
        <v>0</v>
      </c>
      <c r="AM52" s="272">
        <f ca="1">VLOOKUP($A$52,정리!$A$228:$AH$243,AK$35+3,0)</f>
        <v>2485000</v>
      </c>
      <c r="AN52" s="271">
        <f t="shared" ca="1" si="855"/>
        <v>-2485000</v>
      </c>
      <c r="AO52" s="424"/>
      <c r="AP52" s="272">
        <f ca="1">VLOOKUP($A$52,정리!$A$206:$AH$222,AO$35+3,0)</f>
        <v>0</v>
      </c>
      <c r="AQ52" s="272">
        <f ca="1">VLOOKUP($A$52,정리!$A$228:$AH$243,AO$35+3,0)</f>
        <v>2055000</v>
      </c>
      <c r="AR52" s="271">
        <f t="shared" ca="1" si="856"/>
        <v>-2055000</v>
      </c>
      <c r="AS52" s="424"/>
      <c r="AT52" s="272">
        <f ca="1">VLOOKUP($A$52,정리!$A$206:$AH$222,AS$35+3,0)</f>
        <v>0</v>
      </c>
      <c r="AU52" s="272">
        <f ca="1">VLOOKUP($A$52,정리!$A$228:$AH$243,AS$35+3,0)</f>
        <v>4922000</v>
      </c>
      <c r="AV52" s="271">
        <f t="shared" ca="1" si="857"/>
        <v>-4922000</v>
      </c>
      <c r="AW52" s="424"/>
      <c r="AX52" s="272">
        <f ca="1">VLOOKUP($A$52,정리!$A$206:$AH$222,AW$35+3,0)</f>
        <v>0</v>
      </c>
      <c r="AY52" s="272">
        <f ca="1">VLOOKUP($A$52,정리!$A$228:$AH$243,AW$35+3,0)</f>
        <v>3045000</v>
      </c>
      <c r="AZ52" s="271">
        <f t="shared" ca="1" si="858"/>
        <v>-3045000</v>
      </c>
      <c r="BA52" s="424"/>
      <c r="BB52" s="272">
        <f ca="1">VLOOKUP($A$52,정리!$A$206:$AH$222,BA$35+3,0)</f>
        <v>9340943.5999999996</v>
      </c>
      <c r="BC52" s="272">
        <f ca="1">VLOOKUP($A$52,정리!$A$228:$AH$243,BA$35+3,0)</f>
        <v>4231080</v>
      </c>
      <c r="BD52" s="271">
        <f t="shared" ca="1" si="859"/>
        <v>5109863.5999999996</v>
      </c>
      <c r="BE52" s="424"/>
      <c r="BF52" s="272">
        <f ca="1">VLOOKUP($A$52,정리!$A$206:$AH$222,BE$35+3,0)</f>
        <v>0</v>
      </c>
      <c r="BG52" s="272">
        <f ca="1">VLOOKUP($A$52,정리!$A$228:$AH$243,BE$35+3,0)</f>
        <v>0</v>
      </c>
      <c r="BH52" s="271">
        <f t="shared" ca="1" si="860"/>
        <v>0</v>
      </c>
      <c r="BI52" s="424"/>
      <c r="BJ52" s="272">
        <f ca="1">VLOOKUP($A$52,정리!$A$206:$AH$222,BI$35+3,0)</f>
        <v>0</v>
      </c>
      <c r="BK52" s="272">
        <f ca="1">VLOOKUP($A$52,정리!$A$228:$AH$243,BI$35+3,0)</f>
        <v>0</v>
      </c>
      <c r="BL52" s="271">
        <f t="shared" ca="1" si="861"/>
        <v>0</v>
      </c>
      <c r="BM52" s="424"/>
      <c r="BN52" s="272">
        <f ca="1">VLOOKUP($A$52,정리!$A$206:$AH$222,BM$35+3,0)</f>
        <v>0</v>
      </c>
      <c r="BO52" s="272">
        <f ca="1">VLOOKUP($A$52,정리!$A$228:$AH$243,BM$35+3,0)</f>
        <v>0</v>
      </c>
      <c r="BP52" s="271">
        <f t="shared" ca="1" si="862"/>
        <v>0</v>
      </c>
      <c r="BQ52" s="424"/>
      <c r="BR52" s="272">
        <f ca="1">VLOOKUP($A$52,정리!$A$206:$AH$222,BQ$35+3,0)</f>
        <v>0</v>
      </c>
      <c r="BS52" s="272">
        <f ca="1">VLOOKUP($A$52,정리!$A$228:$AH$243,BQ$35+3,0)</f>
        <v>3925400</v>
      </c>
      <c r="BT52" s="271">
        <f t="shared" ca="1" si="863"/>
        <v>-3925400</v>
      </c>
      <c r="BU52" s="424"/>
      <c r="BV52" s="272">
        <f ca="1">VLOOKUP($A$52,정리!$A$206:$AH$222,BU$35+3,0)</f>
        <v>0</v>
      </c>
      <c r="BW52" s="272">
        <f ca="1">VLOOKUP($A$52,정리!$A$228:$AH$243,BU$35+3,0)</f>
        <v>0</v>
      </c>
      <c r="BX52" s="271">
        <f t="shared" ca="1" si="864"/>
        <v>0</v>
      </c>
      <c r="BY52" s="424"/>
      <c r="BZ52" s="272">
        <f ca="1">VLOOKUP($A$52,정리!$A$206:$AH$222,BY$35+3,0)</f>
        <v>0</v>
      </c>
      <c r="CA52" s="272">
        <f ca="1">VLOOKUP($A$52,정리!$A$228:$AH$243,BY$35+3,0)</f>
        <v>4815000</v>
      </c>
      <c r="CB52" s="271">
        <f t="shared" ca="1" si="865"/>
        <v>-4815000</v>
      </c>
      <c r="CC52" s="424"/>
      <c r="CD52" s="272">
        <f ca="1">VLOOKUP($A$52,정리!$A$206:$AH$222,CC$35+3,0)</f>
        <v>0</v>
      </c>
      <c r="CE52" s="272">
        <f ca="1">VLOOKUP($A$52,정리!$A$228:$AH$243,CC$35+3,0)</f>
        <v>0</v>
      </c>
      <c r="CF52" s="271">
        <f t="shared" ca="1" si="866"/>
        <v>0</v>
      </c>
      <c r="CG52" s="424"/>
      <c r="CH52" s="272">
        <f ca="1">VLOOKUP($A$52,정리!$A$206:$AH$222,CG$35+3,0)</f>
        <v>0</v>
      </c>
      <c r="CI52" s="272">
        <f ca="1">VLOOKUP($A$52,정리!$A$228:$AH$243,CG$35+3,0)</f>
        <v>0</v>
      </c>
      <c r="CJ52" s="271">
        <f t="shared" ca="1" si="867"/>
        <v>0</v>
      </c>
      <c r="CK52" s="424"/>
      <c r="CL52" s="272">
        <f ca="1">VLOOKUP($A$52,정리!$A$206:$AH$222,CK$35+3,0)</f>
        <v>0</v>
      </c>
      <c r="CM52" s="272">
        <f ca="1">VLOOKUP($A$52,정리!$A$228:$AH$243,CK$35+3,0)</f>
        <v>0</v>
      </c>
      <c r="CN52" s="271">
        <f t="shared" ca="1" si="868"/>
        <v>0</v>
      </c>
      <c r="CO52" s="424"/>
      <c r="CP52" s="272">
        <f ca="1">VLOOKUP($A$52,정리!$A$206:$AH$222,CO$35+3,0)</f>
        <v>0</v>
      </c>
      <c r="CQ52" s="272">
        <f ca="1">VLOOKUP($A$52,정리!$A$228:$AH$243,CO$35+3,0)</f>
        <v>0</v>
      </c>
      <c r="CR52" s="271">
        <f t="shared" ca="1" si="869"/>
        <v>0</v>
      </c>
      <c r="CS52" s="424"/>
      <c r="CT52" s="272">
        <f ca="1">VLOOKUP($A$52,정리!$A$206:$AH$222,CS$35+3,0)</f>
        <v>0</v>
      </c>
      <c r="CU52" s="272">
        <f ca="1">VLOOKUP($A$52,정리!$A$228:$AH$243,CS$35+3,0)</f>
        <v>0</v>
      </c>
      <c r="CV52" s="271">
        <f t="shared" ca="1" si="870"/>
        <v>0</v>
      </c>
      <c r="CW52" s="424"/>
      <c r="CX52" s="272">
        <f ca="1">VLOOKUP($A$52,정리!$A$206:$AH$222,CW$35+3,0)</f>
        <v>0</v>
      </c>
      <c r="CY52" s="272">
        <f ca="1">VLOOKUP($A$52,정리!$A$228:$AH$243,CW$35+3,0)</f>
        <v>0</v>
      </c>
      <c r="CZ52" s="271">
        <f t="shared" ca="1" si="871"/>
        <v>0</v>
      </c>
      <c r="DA52" s="424"/>
      <c r="DB52" s="272">
        <f ca="1">VLOOKUP($A$52,정리!$A$206:$AH$222,DA$35+3,0)</f>
        <v>0</v>
      </c>
      <c r="DC52" s="272">
        <f ca="1">VLOOKUP($A$52,정리!$A$228:$AH$243,DA$35+3,0)</f>
        <v>0</v>
      </c>
      <c r="DD52" s="271">
        <f t="shared" ca="1" si="872"/>
        <v>0</v>
      </c>
      <c r="DE52" s="424"/>
      <c r="DF52" s="272">
        <f ca="1">VLOOKUP($A$52,정리!$A$206:$AH$222,DE$35+3,0)</f>
        <v>0</v>
      </c>
      <c r="DG52" s="272">
        <f ca="1">VLOOKUP($A$52,정리!$A$228:$AH$243,DE$35+3,0)</f>
        <v>0</v>
      </c>
      <c r="DH52" s="271">
        <f t="shared" ca="1" si="873"/>
        <v>0</v>
      </c>
      <c r="DI52" s="424"/>
      <c r="DJ52" s="272">
        <f ca="1">VLOOKUP($A$52,정리!$A$206:$AH$222,DI$35+3,0)</f>
        <v>0</v>
      </c>
      <c r="DK52" s="272">
        <f ca="1">VLOOKUP($A$52,정리!$A$228:$AH$243,DI$35+3,0)</f>
        <v>0</v>
      </c>
      <c r="DL52" s="271">
        <f t="shared" ca="1" si="874"/>
        <v>0</v>
      </c>
      <c r="DM52" s="424"/>
      <c r="DN52" s="272">
        <f ca="1">VLOOKUP($A$52,정리!$A$206:$AH$222,DM$35+3,0)</f>
        <v>0</v>
      </c>
      <c r="DO52" s="272">
        <f ca="1">VLOOKUP($A$52,정리!$A$228:$AH$243,DM$35+3,0)</f>
        <v>0</v>
      </c>
      <c r="DP52" s="271">
        <f t="shared" ca="1" si="875"/>
        <v>0</v>
      </c>
      <c r="DQ52" s="424"/>
      <c r="DR52" s="272">
        <f ca="1">VLOOKUP($A$52,정리!$A$206:$AH$222,DQ$35+3,0)</f>
        <v>0</v>
      </c>
      <c r="DS52" s="272">
        <f ca="1">VLOOKUP($A$52,정리!$A$228:$AH$243,DQ$35+3,0)</f>
        <v>0</v>
      </c>
      <c r="DT52" s="271">
        <f t="shared" ca="1" si="876"/>
        <v>0</v>
      </c>
      <c r="DU52" s="424"/>
      <c r="DV52" s="272">
        <f ca="1">VLOOKUP($A$52,정리!$A$206:$AH$222,DU$35+3,0)</f>
        <v>0</v>
      </c>
      <c r="DW52" s="272">
        <f ca="1">VLOOKUP($A$52,정리!$A$228:$AH$243,DU$35+3,0)</f>
        <v>0</v>
      </c>
      <c r="DX52" s="271">
        <f t="shared" ca="1" si="877"/>
        <v>0</v>
      </c>
      <c r="DY52" s="424"/>
      <c r="DZ52" s="272">
        <f ca="1">VLOOKUP($A$52,정리!$A$206:$AH$222,DY$35+3,0)</f>
        <v>0</v>
      </c>
      <c r="EA52" s="272">
        <f ca="1">VLOOKUP($A$52,정리!$A$228:$AH$243,DY$35+3,0)</f>
        <v>0</v>
      </c>
      <c r="EB52" s="271">
        <f t="shared" ca="1" si="878"/>
        <v>0</v>
      </c>
    </row>
    <row r="53" spans="1:132" ht="24.95" customHeight="1">
      <c r="A53" s="253" t="s">
        <v>1299</v>
      </c>
      <c r="B53" s="562"/>
      <c r="C53" s="266" t="s">
        <v>1258</v>
      </c>
      <c r="D53" s="582"/>
      <c r="E53" s="271">
        <f ca="1">정리!AI221</f>
        <v>0</v>
      </c>
      <c r="F53" s="287">
        <f ca="1">정리!AI243</f>
        <v>13979480</v>
      </c>
      <c r="G53" s="287">
        <f t="shared" ca="1" si="879"/>
        <v>-13979480</v>
      </c>
      <c r="H53" s="585"/>
      <c r="I53" s="424"/>
      <c r="J53" s="272">
        <f ca="1">VLOOKUP($A$53,정리!$A$206:$AH$222,I$35+3,0)</f>
        <v>0</v>
      </c>
      <c r="K53" s="272">
        <f ca="1">VLOOKUP($A$53,정리!$A$228:$AH$243,I$35+3,0)</f>
        <v>1228000</v>
      </c>
      <c r="L53" s="271">
        <f t="shared" ca="1" si="880"/>
        <v>-1228000</v>
      </c>
      <c r="M53" s="424"/>
      <c r="N53" s="272">
        <f ca="1">VLOOKUP($A$53,정리!$A$206:$AH$222,M$35+3,0)</f>
        <v>0</v>
      </c>
      <c r="O53" s="272">
        <f ca="1">VLOOKUP($A$53,정리!$A$228:$AH$243,M$35+3,0)</f>
        <v>0</v>
      </c>
      <c r="P53" s="271">
        <f t="shared" ca="1" si="849"/>
        <v>0</v>
      </c>
      <c r="Q53" s="424"/>
      <c r="R53" s="272">
        <f ca="1">VLOOKUP($A$53,정리!$A$206:$AH$222,Q$35+3,0)</f>
        <v>0</v>
      </c>
      <c r="S53" s="272">
        <f ca="1">VLOOKUP($A$53,정리!$A$228:$AH$243,Q$35+3,0)</f>
        <v>5073840</v>
      </c>
      <c r="T53" s="271">
        <f t="shared" ca="1" si="850"/>
        <v>-5073840</v>
      </c>
      <c r="U53" s="424"/>
      <c r="V53" s="272">
        <f ca="1">VLOOKUP($A$53,정리!$A$206:$AH$222,U$35+3,0)</f>
        <v>0</v>
      </c>
      <c r="W53" s="272">
        <f ca="1">VLOOKUP($A$53,정리!$A$228:$AH$243,U$35+3,0)</f>
        <v>2603800</v>
      </c>
      <c r="X53" s="271">
        <f t="shared" ca="1" si="851"/>
        <v>-2603800</v>
      </c>
      <c r="Y53" s="424"/>
      <c r="Z53" s="272">
        <f ca="1">VLOOKUP($A$53,정리!$A$206:$AH$222,Y$35+3,0)</f>
        <v>0</v>
      </c>
      <c r="AA53" s="272">
        <f ca="1">VLOOKUP($A$53,정리!$A$228:$AH$243,Y$35+3,0)</f>
        <v>0</v>
      </c>
      <c r="AB53" s="271">
        <f t="shared" ca="1" si="852"/>
        <v>0</v>
      </c>
      <c r="AC53" s="424"/>
      <c r="AD53" s="272">
        <f ca="1">VLOOKUP($A$53,정리!$A$206:$AH$222,AC$35+3,0)</f>
        <v>0</v>
      </c>
      <c r="AE53" s="272">
        <f ca="1">VLOOKUP($A$53,정리!$A$228:$AH$243,AC$35+3,0)</f>
        <v>0</v>
      </c>
      <c r="AF53" s="271">
        <f t="shared" ca="1" si="853"/>
        <v>0</v>
      </c>
      <c r="AG53" s="424"/>
      <c r="AH53" s="272">
        <f ca="1">VLOOKUP($A$53,정리!$A$206:$AH$222,AG$35+3,0)</f>
        <v>0</v>
      </c>
      <c r="AI53" s="272">
        <f ca="1">VLOOKUP($A$53,정리!$A$228:$AH$243,AG$35+3,0)</f>
        <v>0</v>
      </c>
      <c r="AJ53" s="271">
        <f t="shared" ca="1" si="854"/>
        <v>0</v>
      </c>
      <c r="AK53" s="424"/>
      <c r="AL53" s="272">
        <f ca="1">VLOOKUP($A$53,정리!$A$206:$AH$222,AK$35+3,0)</f>
        <v>0</v>
      </c>
      <c r="AM53" s="272">
        <f ca="1">VLOOKUP($A$53,정리!$A$228:$AH$243,AK$35+3,0)</f>
        <v>0</v>
      </c>
      <c r="AN53" s="271">
        <f t="shared" ca="1" si="855"/>
        <v>0</v>
      </c>
      <c r="AO53" s="424"/>
      <c r="AP53" s="272">
        <f ca="1">VLOOKUP($A$53,정리!$A$206:$AH$222,AO$35+3,0)</f>
        <v>0</v>
      </c>
      <c r="AQ53" s="272">
        <f ca="1">VLOOKUP($A$53,정리!$A$228:$AH$243,AO$35+3,0)</f>
        <v>0</v>
      </c>
      <c r="AR53" s="271">
        <f t="shared" ca="1" si="856"/>
        <v>0</v>
      </c>
      <c r="AS53" s="424"/>
      <c r="AT53" s="272">
        <f ca="1">VLOOKUP($A$53,정리!$A$206:$AH$222,AS$35+3,0)</f>
        <v>0</v>
      </c>
      <c r="AU53" s="272">
        <f ca="1">VLOOKUP($A$53,정리!$A$228:$AH$243,AS$35+3,0)</f>
        <v>0</v>
      </c>
      <c r="AV53" s="271">
        <f t="shared" ca="1" si="857"/>
        <v>0</v>
      </c>
      <c r="AW53" s="424"/>
      <c r="AX53" s="272">
        <f ca="1">VLOOKUP($A$53,정리!$A$206:$AH$222,AW$35+3,0)</f>
        <v>0</v>
      </c>
      <c r="AY53" s="272">
        <f ca="1">VLOOKUP($A$53,정리!$A$228:$AH$243,AW$35+3,0)</f>
        <v>0</v>
      </c>
      <c r="AZ53" s="271">
        <f t="shared" ca="1" si="858"/>
        <v>0</v>
      </c>
      <c r="BA53" s="424"/>
      <c r="BB53" s="272">
        <f ca="1">VLOOKUP($A$53,정리!$A$206:$AH$222,BA$35+3,0)</f>
        <v>0</v>
      </c>
      <c r="BC53" s="272">
        <f ca="1">VLOOKUP($A$53,정리!$A$228:$AH$243,BA$35+3,0)</f>
        <v>5073840</v>
      </c>
      <c r="BD53" s="271">
        <f t="shared" ca="1" si="859"/>
        <v>-5073840</v>
      </c>
      <c r="BE53" s="424"/>
      <c r="BF53" s="272">
        <f ca="1">VLOOKUP($A$53,정리!$A$206:$AH$222,BE$35+3,0)</f>
        <v>0</v>
      </c>
      <c r="BG53" s="272">
        <f ca="1">VLOOKUP($A$53,정리!$A$228:$AH$243,BE$35+3,0)</f>
        <v>0</v>
      </c>
      <c r="BH53" s="271">
        <f t="shared" ca="1" si="860"/>
        <v>0</v>
      </c>
      <c r="BI53" s="424"/>
      <c r="BJ53" s="272">
        <f ca="1">VLOOKUP($A$53,정리!$A$206:$AH$222,BI$35+3,0)</f>
        <v>0</v>
      </c>
      <c r="BK53" s="272">
        <f ca="1">VLOOKUP($A$53,정리!$A$228:$AH$243,BI$35+3,0)</f>
        <v>0</v>
      </c>
      <c r="BL53" s="271">
        <f t="shared" ca="1" si="861"/>
        <v>0</v>
      </c>
      <c r="BM53" s="424"/>
      <c r="BN53" s="272">
        <f ca="1">VLOOKUP($A$53,정리!$A$206:$AH$222,BM$35+3,0)</f>
        <v>0</v>
      </c>
      <c r="BO53" s="272">
        <f ca="1">VLOOKUP($A$53,정리!$A$228:$AH$243,BM$35+3,0)</f>
        <v>0</v>
      </c>
      <c r="BP53" s="271">
        <f t="shared" ca="1" si="862"/>
        <v>0</v>
      </c>
      <c r="BQ53" s="424"/>
      <c r="BR53" s="272">
        <f ca="1">VLOOKUP($A$53,정리!$A$206:$AH$222,BQ$35+3,0)</f>
        <v>0</v>
      </c>
      <c r="BS53" s="272">
        <f ca="1">VLOOKUP($A$53,정리!$A$228:$AH$243,BQ$35+3,0)</f>
        <v>0</v>
      </c>
      <c r="BT53" s="271">
        <f t="shared" ca="1" si="863"/>
        <v>0</v>
      </c>
      <c r="BU53" s="424"/>
      <c r="BV53" s="272">
        <f ca="1">VLOOKUP($A$53,정리!$A$206:$AH$222,BU$35+3,0)</f>
        <v>0</v>
      </c>
      <c r="BW53" s="272">
        <f ca="1">VLOOKUP($A$53,정리!$A$228:$AH$243,BU$35+3,0)</f>
        <v>0</v>
      </c>
      <c r="BX53" s="271">
        <f t="shared" ca="1" si="864"/>
        <v>0</v>
      </c>
      <c r="BY53" s="424"/>
      <c r="BZ53" s="272">
        <f ca="1">VLOOKUP($A$53,정리!$A$206:$AH$222,BY$35+3,0)</f>
        <v>0</v>
      </c>
      <c r="CA53" s="272">
        <f ca="1">VLOOKUP($A$53,정리!$A$228:$AH$243,BY$35+3,0)</f>
        <v>0</v>
      </c>
      <c r="CB53" s="271">
        <f t="shared" ca="1" si="865"/>
        <v>0</v>
      </c>
      <c r="CC53" s="424"/>
      <c r="CD53" s="272">
        <f ca="1">VLOOKUP($A$53,정리!$A$206:$AH$222,CC$35+3,0)</f>
        <v>0</v>
      </c>
      <c r="CE53" s="272">
        <f ca="1">VLOOKUP($A$53,정리!$A$228:$AH$243,CC$35+3,0)</f>
        <v>0</v>
      </c>
      <c r="CF53" s="271">
        <f t="shared" ca="1" si="866"/>
        <v>0</v>
      </c>
      <c r="CG53" s="424"/>
      <c r="CH53" s="272">
        <f ca="1">VLOOKUP($A$53,정리!$A$206:$AH$222,CG$35+3,0)</f>
        <v>0</v>
      </c>
      <c r="CI53" s="272">
        <f ca="1">VLOOKUP($A$53,정리!$A$228:$AH$243,CG$35+3,0)</f>
        <v>0</v>
      </c>
      <c r="CJ53" s="271">
        <f t="shared" ca="1" si="867"/>
        <v>0</v>
      </c>
      <c r="CK53" s="424"/>
      <c r="CL53" s="272">
        <f ca="1">VLOOKUP($A$53,정리!$A$206:$AH$222,CK$35+3,0)</f>
        <v>0</v>
      </c>
      <c r="CM53" s="272">
        <f ca="1">VLOOKUP($A$53,정리!$A$228:$AH$243,CK$35+3,0)</f>
        <v>0</v>
      </c>
      <c r="CN53" s="271">
        <f t="shared" ca="1" si="868"/>
        <v>0</v>
      </c>
      <c r="CO53" s="424"/>
      <c r="CP53" s="272">
        <f ca="1">VLOOKUP($A$53,정리!$A$206:$AH$222,CO$35+3,0)</f>
        <v>0</v>
      </c>
      <c r="CQ53" s="272">
        <f ca="1">VLOOKUP($A$53,정리!$A$228:$AH$243,CO$35+3,0)</f>
        <v>0</v>
      </c>
      <c r="CR53" s="271">
        <f t="shared" ca="1" si="869"/>
        <v>0</v>
      </c>
      <c r="CS53" s="424"/>
      <c r="CT53" s="272">
        <f ca="1">VLOOKUP($A$53,정리!$A$206:$AH$222,CS$35+3,0)</f>
        <v>0</v>
      </c>
      <c r="CU53" s="272">
        <f ca="1">VLOOKUP($A$53,정리!$A$228:$AH$243,CS$35+3,0)</f>
        <v>0</v>
      </c>
      <c r="CV53" s="271">
        <f t="shared" ca="1" si="870"/>
        <v>0</v>
      </c>
      <c r="CW53" s="424"/>
      <c r="CX53" s="272">
        <f ca="1">VLOOKUP($A$53,정리!$A$206:$AH$222,CW$35+3,0)</f>
        <v>0</v>
      </c>
      <c r="CY53" s="272">
        <f ca="1">VLOOKUP($A$53,정리!$A$228:$AH$243,CW$35+3,0)</f>
        <v>0</v>
      </c>
      <c r="CZ53" s="271">
        <f t="shared" ca="1" si="871"/>
        <v>0</v>
      </c>
      <c r="DA53" s="424"/>
      <c r="DB53" s="272">
        <f ca="1">VLOOKUP($A$53,정리!$A$206:$AH$222,DA$35+3,0)</f>
        <v>0</v>
      </c>
      <c r="DC53" s="272">
        <f ca="1">VLOOKUP($A$53,정리!$A$228:$AH$243,DA$35+3,0)</f>
        <v>0</v>
      </c>
      <c r="DD53" s="271">
        <f t="shared" ca="1" si="872"/>
        <v>0</v>
      </c>
      <c r="DE53" s="424"/>
      <c r="DF53" s="272">
        <f ca="1">VLOOKUP($A$53,정리!$A$206:$AH$222,DE$35+3,0)</f>
        <v>0</v>
      </c>
      <c r="DG53" s="272">
        <f ca="1">VLOOKUP($A$53,정리!$A$228:$AH$243,DE$35+3,0)</f>
        <v>0</v>
      </c>
      <c r="DH53" s="271">
        <f t="shared" ca="1" si="873"/>
        <v>0</v>
      </c>
      <c r="DI53" s="424"/>
      <c r="DJ53" s="272">
        <f ca="1">VLOOKUP($A$53,정리!$A$206:$AH$222,DI$35+3,0)</f>
        <v>0</v>
      </c>
      <c r="DK53" s="272">
        <f ca="1">VLOOKUP($A$53,정리!$A$228:$AH$243,DI$35+3,0)</f>
        <v>0</v>
      </c>
      <c r="DL53" s="271">
        <f t="shared" ca="1" si="874"/>
        <v>0</v>
      </c>
      <c r="DM53" s="424"/>
      <c r="DN53" s="272">
        <f ca="1">VLOOKUP($A$53,정리!$A$206:$AH$222,DM$35+3,0)</f>
        <v>0</v>
      </c>
      <c r="DO53" s="272">
        <f ca="1">VLOOKUP($A$53,정리!$A$228:$AH$243,DM$35+3,0)</f>
        <v>0</v>
      </c>
      <c r="DP53" s="271">
        <f t="shared" ca="1" si="875"/>
        <v>0</v>
      </c>
      <c r="DQ53" s="424"/>
      <c r="DR53" s="272">
        <f ca="1">VLOOKUP($A$53,정리!$A$206:$AH$222,DQ$35+3,0)</f>
        <v>0</v>
      </c>
      <c r="DS53" s="272">
        <f ca="1">VLOOKUP($A$53,정리!$A$228:$AH$243,DQ$35+3,0)</f>
        <v>0</v>
      </c>
      <c r="DT53" s="271">
        <f t="shared" ca="1" si="876"/>
        <v>0</v>
      </c>
      <c r="DU53" s="424"/>
      <c r="DV53" s="272">
        <f ca="1">VLOOKUP($A$53,정리!$A$206:$AH$222,DU$35+3,0)</f>
        <v>0</v>
      </c>
      <c r="DW53" s="272">
        <f ca="1">VLOOKUP($A$53,정리!$A$228:$AH$243,DU$35+3,0)</f>
        <v>0</v>
      </c>
      <c r="DX53" s="271">
        <f t="shared" ca="1" si="877"/>
        <v>0</v>
      </c>
      <c r="DY53" s="424"/>
      <c r="DZ53" s="272">
        <f ca="1">VLOOKUP($A$53,정리!$A$206:$AH$222,DY$35+3,0)</f>
        <v>0</v>
      </c>
      <c r="EA53" s="272">
        <f ca="1">VLOOKUP($A$53,정리!$A$228:$AH$243,DY$35+3,0)</f>
        <v>0</v>
      </c>
      <c r="EB53" s="271">
        <f t="shared" ca="1" si="878"/>
        <v>0</v>
      </c>
    </row>
    <row r="54" spans="1:132" s="257" customFormat="1" ht="24.95" customHeight="1">
      <c r="A54" s="253"/>
      <c r="B54" s="575"/>
      <c r="C54" s="280" t="s">
        <v>41</v>
      </c>
      <c r="D54" s="582"/>
      <c r="E54" s="275">
        <f ca="1">정리!AI222</f>
        <v>42612526.799999997</v>
      </c>
      <c r="F54" s="275">
        <f ca="1">정리!AI244</f>
        <v>54169520</v>
      </c>
      <c r="G54" s="275">
        <f t="shared" ca="1" si="879"/>
        <v>-11556993.200000003</v>
      </c>
      <c r="H54" s="585"/>
      <c r="I54" s="424"/>
      <c r="J54" s="275">
        <f ca="1">J52+J53</f>
        <v>0</v>
      </c>
      <c r="K54" s="275">
        <f t="shared" ref="K54" ca="1" si="1247">K52+K53</f>
        <v>2630800</v>
      </c>
      <c r="L54" s="275">
        <f t="shared" ca="1" si="880"/>
        <v>-2630800</v>
      </c>
      <c r="M54" s="424"/>
      <c r="N54" s="275">
        <f t="shared" ref="N54" ca="1" si="1248">N52+N53</f>
        <v>0</v>
      </c>
      <c r="O54" s="275">
        <f t="shared" ref="O54" ca="1" si="1249">O52+O53</f>
        <v>5189500</v>
      </c>
      <c r="P54" s="275">
        <f t="shared" ca="1" si="849"/>
        <v>-5189500</v>
      </c>
      <c r="Q54" s="424"/>
      <c r="R54" s="275">
        <f t="shared" ref="R54" ca="1" si="1250">R52+R53</f>
        <v>0</v>
      </c>
      <c r="S54" s="275">
        <f t="shared" ref="S54" ca="1" si="1251">S52+S53</f>
        <v>9083100</v>
      </c>
      <c r="T54" s="275">
        <f t="shared" ca="1" si="850"/>
        <v>-9083100</v>
      </c>
      <c r="U54" s="424"/>
      <c r="V54" s="275">
        <f t="shared" ref="V54" ca="1" si="1252">V52+V53</f>
        <v>0</v>
      </c>
      <c r="W54" s="275">
        <f t="shared" ref="W54" ca="1" si="1253">W52+W53</f>
        <v>2603800</v>
      </c>
      <c r="X54" s="275">
        <f t="shared" ca="1" si="851"/>
        <v>-2603800</v>
      </c>
      <c r="Y54" s="424"/>
      <c r="Z54" s="275">
        <f t="shared" ref="Z54" ca="1" si="1254">Z52+Z53</f>
        <v>33271583.199999999</v>
      </c>
      <c r="AA54" s="275">
        <f t="shared" ref="AA54" ca="1" si="1255">AA52+AA53</f>
        <v>4110000</v>
      </c>
      <c r="AB54" s="275">
        <f t="shared" ca="1" si="852"/>
        <v>29161583.199999999</v>
      </c>
      <c r="AC54" s="424"/>
      <c r="AD54" s="275">
        <f t="shared" ref="AD54" ca="1" si="1256">AD52+AD53</f>
        <v>0</v>
      </c>
      <c r="AE54" s="275">
        <f t="shared" ref="AE54" ca="1" si="1257">AE52+AE53</f>
        <v>0</v>
      </c>
      <c r="AF54" s="275">
        <f t="shared" ca="1" si="853"/>
        <v>0</v>
      </c>
      <c r="AG54" s="424"/>
      <c r="AH54" s="275">
        <f t="shared" ref="AH54" ca="1" si="1258">AH52+AH53</f>
        <v>0</v>
      </c>
      <c r="AI54" s="275">
        <f t="shared" ref="AI54" ca="1" si="1259">AI52+AI53</f>
        <v>0</v>
      </c>
      <c r="AJ54" s="275">
        <f t="shared" ca="1" si="854"/>
        <v>0</v>
      </c>
      <c r="AK54" s="424"/>
      <c r="AL54" s="275">
        <f t="shared" ref="AL54" ca="1" si="1260">AL52+AL53</f>
        <v>0</v>
      </c>
      <c r="AM54" s="275">
        <f t="shared" ref="AM54" ca="1" si="1261">AM52+AM53</f>
        <v>2485000</v>
      </c>
      <c r="AN54" s="275">
        <f t="shared" ca="1" si="855"/>
        <v>-2485000</v>
      </c>
      <c r="AO54" s="424"/>
      <c r="AP54" s="275">
        <f t="shared" ref="AP54" ca="1" si="1262">AP52+AP53</f>
        <v>0</v>
      </c>
      <c r="AQ54" s="275">
        <f t="shared" ref="AQ54" ca="1" si="1263">AQ52+AQ53</f>
        <v>2055000</v>
      </c>
      <c r="AR54" s="275">
        <f t="shared" ca="1" si="856"/>
        <v>-2055000</v>
      </c>
      <c r="AS54" s="424"/>
      <c r="AT54" s="275">
        <f t="shared" ref="AT54" ca="1" si="1264">AT52+AT53</f>
        <v>0</v>
      </c>
      <c r="AU54" s="275">
        <f t="shared" ref="AU54" ca="1" si="1265">AU52+AU53</f>
        <v>4922000</v>
      </c>
      <c r="AV54" s="275">
        <f t="shared" ca="1" si="857"/>
        <v>-4922000</v>
      </c>
      <c r="AW54" s="424"/>
      <c r="AX54" s="275">
        <f t="shared" ref="AX54" ca="1" si="1266">AX52+AX53</f>
        <v>0</v>
      </c>
      <c r="AY54" s="275">
        <f t="shared" ref="AY54" ca="1" si="1267">AY52+AY53</f>
        <v>3045000</v>
      </c>
      <c r="AZ54" s="275">
        <f t="shared" ca="1" si="858"/>
        <v>-3045000</v>
      </c>
      <c r="BA54" s="424"/>
      <c r="BB54" s="275">
        <f t="shared" ref="BB54" ca="1" si="1268">BB52+BB53</f>
        <v>9340943.5999999996</v>
      </c>
      <c r="BC54" s="275">
        <f t="shared" ref="BC54" ca="1" si="1269">BC52+BC53</f>
        <v>9304920</v>
      </c>
      <c r="BD54" s="275">
        <f t="shared" ca="1" si="859"/>
        <v>36023.599999999627</v>
      </c>
      <c r="BE54" s="424"/>
      <c r="BF54" s="275">
        <f t="shared" ref="BF54" ca="1" si="1270">BF52+BF53</f>
        <v>0</v>
      </c>
      <c r="BG54" s="275">
        <f t="shared" ref="BG54" ca="1" si="1271">BG52+BG53</f>
        <v>0</v>
      </c>
      <c r="BH54" s="275">
        <f t="shared" ca="1" si="860"/>
        <v>0</v>
      </c>
      <c r="BI54" s="424"/>
      <c r="BJ54" s="275">
        <f t="shared" ref="BJ54" ca="1" si="1272">BJ52+BJ53</f>
        <v>0</v>
      </c>
      <c r="BK54" s="275">
        <f t="shared" ref="BK54" ca="1" si="1273">BK52+BK53</f>
        <v>0</v>
      </c>
      <c r="BL54" s="275">
        <f t="shared" ca="1" si="861"/>
        <v>0</v>
      </c>
      <c r="BM54" s="424"/>
      <c r="BN54" s="275">
        <f t="shared" ref="BN54" ca="1" si="1274">BN52+BN53</f>
        <v>0</v>
      </c>
      <c r="BO54" s="275">
        <f t="shared" ref="BO54" ca="1" si="1275">BO52+BO53</f>
        <v>0</v>
      </c>
      <c r="BP54" s="275">
        <f t="shared" ca="1" si="862"/>
        <v>0</v>
      </c>
      <c r="BQ54" s="424"/>
      <c r="BR54" s="275">
        <f t="shared" ref="BR54" ca="1" si="1276">BR52+BR53</f>
        <v>0</v>
      </c>
      <c r="BS54" s="275">
        <f t="shared" ref="BS54" ca="1" si="1277">BS52+BS53</f>
        <v>3925400</v>
      </c>
      <c r="BT54" s="275">
        <f t="shared" ca="1" si="863"/>
        <v>-3925400</v>
      </c>
      <c r="BU54" s="424"/>
      <c r="BV54" s="275">
        <f t="shared" ref="BV54" ca="1" si="1278">BV52+BV53</f>
        <v>0</v>
      </c>
      <c r="BW54" s="275">
        <f t="shared" ref="BW54" ca="1" si="1279">BW52+BW53</f>
        <v>0</v>
      </c>
      <c r="BX54" s="275">
        <f t="shared" ca="1" si="864"/>
        <v>0</v>
      </c>
      <c r="BY54" s="424"/>
      <c r="BZ54" s="275">
        <f t="shared" ref="BZ54" ca="1" si="1280">BZ52+BZ53</f>
        <v>0</v>
      </c>
      <c r="CA54" s="275">
        <f t="shared" ref="CA54" ca="1" si="1281">CA52+CA53</f>
        <v>4815000</v>
      </c>
      <c r="CB54" s="275">
        <f t="shared" ca="1" si="865"/>
        <v>-4815000</v>
      </c>
      <c r="CC54" s="424"/>
      <c r="CD54" s="275">
        <f t="shared" ref="CD54" ca="1" si="1282">CD52+CD53</f>
        <v>0</v>
      </c>
      <c r="CE54" s="275">
        <f t="shared" ref="CE54" ca="1" si="1283">CE52+CE53</f>
        <v>0</v>
      </c>
      <c r="CF54" s="275">
        <f t="shared" ca="1" si="866"/>
        <v>0</v>
      </c>
      <c r="CG54" s="424"/>
      <c r="CH54" s="275">
        <f t="shared" ref="CH54" ca="1" si="1284">CH52+CH53</f>
        <v>0</v>
      </c>
      <c r="CI54" s="275">
        <f t="shared" ref="CI54" ca="1" si="1285">CI52+CI53</f>
        <v>0</v>
      </c>
      <c r="CJ54" s="275">
        <f t="shared" ca="1" si="867"/>
        <v>0</v>
      </c>
      <c r="CK54" s="424"/>
      <c r="CL54" s="275">
        <f t="shared" ref="CL54" ca="1" si="1286">CL52+CL53</f>
        <v>0</v>
      </c>
      <c r="CM54" s="275">
        <f t="shared" ref="CM54" ca="1" si="1287">CM52+CM53</f>
        <v>0</v>
      </c>
      <c r="CN54" s="275">
        <f t="shared" ca="1" si="868"/>
        <v>0</v>
      </c>
      <c r="CO54" s="424"/>
      <c r="CP54" s="275">
        <f t="shared" ref="CP54" ca="1" si="1288">CP52+CP53</f>
        <v>0</v>
      </c>
      <c r="CQ54" s="275">
        <f t="shared" ref="CQ54" ca="1" si="1289">CQ52+CQ53</f>
        <v>0</v>
      </c>
      <c r="CR54" s="275">
        <f t="shared" ca="1" si="869"/>
        <v>0</v>
      </c>
      <c r="CS54" s="424"/>
      <c r="CT54" s="275">
        <f t="shared" ref="CT54" ca="1" si="1290">CT52+CT53</f>
        <v>0</v>
      </c>
      <c r="CU54" s="275">
        <f t="shared" ref="CU54" ca="1" si="1291">CU52+CU53</f>
        <v>0</v>
      </c>
      <c r="CV54" s="275">
        <f t="shared" ca="1" si="870"/>
        <v>0</v>
      </c>
      <c r="CW54" s="424"/>
      <c r="CX54" s="275">
        <f t="shared" ref="CX54" ca="1" si="1292">CX52+CX53</f>
        <v>0</v>
      </c>
      <c r="CY54" s="275">
        <f t="shared" ref="CY54" ca="1" si="1293">CY52+CY53</f>
        <v>0</v>
      </c>
      <c r="CZ54" s="275">
        <f t="shared" ca="1" si="871"/>
        <v>0</v>
      </c>
      <c r="DA54" s="424"/>
      <c r="DB54" s="275">
        <f t="shared" ref="DB54" ca="1" si="1294">DB52+DB53</f>
        <v>0</v>
      </c>
      <c r="DC54" s="275">
        <f t="shared" ref="DC54" ca="1" si="1295">DC52+DC53</f>
        <v>0</v>
      </c>
      <c r="DD54" s="275">
        <f t="shared" ca="1" si="872"/>
        <v>0</v>
      </c>
      <c r="DE54" s="424"/>
      <c r="DF54" s="275">
        <f t="shared" ref="DF54" ca="1" si="1296">DF52+DF53</f>
        <v>0</v>
      </c>
      <c r="DG54" s="275">
        <f t="shared" ref="DG54" ca="1" si="1297">DG52+DG53</f>
        <v>0</v>
      </c>
      <c r="DH54" s="275">
        <f t="shared" ca="1" si="873"/>
        <v>0</v>
      </c>
      <c r="DI54" s="424"/>
      <c r="DJ54" s="275">
        <f t="shared" ref="DJ54" ca="1" si="1298">DJ52+DJ53</f>
        <v>0</v>
      </c>
      <c r="DK54" s="275">
        <f t="shared" ref="DK54" ca="1" si="1299">DK52+DK53</f>
        <v>0</v>
      </c>
      <c r="DL54" s="275">
        <f t="shared" ca="1" si="874"/>
        <v>0</v>
      </c>
      <c r="DM54" s="424"/>
      <c r="DN54" s="275">
        <f t="shared" ref="DN54" ca="1" si="1300">DN52+DN53</f>
        <v>0</v>
      </c>
      <c r="DO54" s="275">
        <f t="shared" ref="DO54" ca="1" si="1301">DO52+DO53</f>
        <v>0</v>
      </c>
      <c r="DP54" s="275">
        <f t="shared" ca="1" si="875"/>
        <v>0</v>
      </c>
      <c r="DQ54" s="424"/>
      <c r="DR54" s="275">
        <f t="shared" ref="DR54" ca="1" si="1302">DR52+DR53</f>
        <v>0</v>
      </c>
      <c r="DS54" s="275">
        <f t="shared" ref="DS54" ca="1" si="1303">DS52+DS53</f>
        <v>0</v>
      </c>
      <c r="DT54" s="275">
        <f t="shared" ca="1" si="876"/>
        <v>0</v>
      </c>
      <c r="DU54" s="424"/>
      <c r="DV54" s="275">
        <f t="shared" ref="DV54" ca="1" si="1304">DV52+DV53</f>
        <v>0</v>
      </c>
      <c r="DW54" s="275">
        <f t="shared" ref="DW54" ca="1" si="1305">DW52+DW53</f>
        <v>0</v>
      </c>
      <c r="DX54" s="275">
        <f t="shared" ca="1" si="877"/>
        <v>0</v>
      </c>
      <c r="DY54" s="424"/>
      <c r="DZ54" s="275">
        <f t="shared" ref="DZ54" ca="1" si="1306">DZ52+DZ53</f>
        <v>0</v>
      </c>
      <c r="EA54" s="275">
        <f t="shared" ref="EA54" ca="1" si="1307">EA52+EA53</f>
        <v>0</v>
      </c>
      <c r="EB54" s="275">
        <f t="shared" ca="1" si="878"/>
        <v>0</v>
      </c>
    </row>
    <row r="55" spans="1:132" ht="24.95" customHeight="1">
      <c r="B55" s="576" t="s">
        <v>760</v>
      </c>
      <c r="C55" s="577"/>
      <c r="D55" s="583"/>
      <c r="E55" s="277">
        <f ca="1">정리!AI223</f>
        <v>56149262.800000004</v>
      </c>
      <c r="F55" s="277">
        <f ca="1">정리!AI245</f>
        <v>99346920</v>
      </c>
      <c r="G55" s="277">
        <f t="shared" ca="1" si="879"/>
        <v>-43197657.199999996</v>
      </c>
      <c r="H55" s="586"/>
      <c r="I55" s="425"/>
      <c r="J55" s="277">
        <f ca="1">J54+J51+J48+J46+J44+J42+J40</f>
        <v>0</v>
      </c>
      <c r="K55" s="277">
        <f t="shared" ref="K55" ca="1" si="1308">K54+K51+K48+K46+K44+K42+K40</f>
        <v>2630800</v>
      </c>
      <c r="L55" s="277">
        <f t="shared" ca="1" si="880"/>
        <v>-2630800</v>
      </c>
      <c r="M55" s="425"/>
      <c r="N55" s="277">
        <f t="shared" ref="N55" ca="1" si="1309">N54+N51+N48+N46+N44+N42+N40</f>
        <v>0</v>
      </c>
      <c r="O55" s="277">
        <f t="shared" ref="O55" ca="1" si="1310">O54+O51+O48+O46+O44+O42+O40</f>
        <v>7132924</v>
      </c>
      <c r="P55" s="277">
        <f t="shared" ca="1" si="849"/>
        <v>-7132924</v>
      </c>
      <c r="Q55" s="425"/>
      <c r="R55" s="277">
        <f t="shared" ref="R55" ca="1" si="1311">R54+R51+R48+R46+R44+R42+R40</f>
        <v>0</v>
      </c>
      <c r="S55" s="277">
        <f t="shared" ref="S55" ca="1" si="1312">S54+S51+S48+S46+S44+S42+S40</f>
        <v>9083100</v>
      </c>
      <c r="T55" s="277">
        <f t="shared" ca="1" si="850"/>
        <v>-9083100</v>
      </c>
      <c r="U55" s="425"/>
      <c r="V55" s="277">
        <f t="shared" ref="V55" ca="1" si="1313">V54+V51+V48+V46+V44+V42+V40</f>
        <v>0</v>
      </c>
      <c r="W55" s="277">
        <f t="shared" ref="W55" ca="1" si="1314">W54+W51+W48+W46+W44+W42+W40</f>
        <v>2603800</v>
      </c>
      <c r="X55" s="277">
        <f t="shared" ca="1" si="851"/>
        <v>-2603800</v>
      </c>
      <c r="Y55" s="425"/>
      <c r="Z55" s="277">
        <f t="shared" ref="Z55" ca="1" si="1315">Z54+Z51+Z48+Z46+Z44+Z42+Z40</f>
        <v>33271583.199999999</v>
      </c>
      <c r="AA55" s="277">
        <f t="shared" ref="AA55" ca="1" si="1316">AA54+AA51+AA48+AA46+AA44+AA42+AA40</f>
        <v>4110000</v>
      </c>
      <c r="AB55" s="277">
        <f t="shared" ca="1" si="852"/>
        <v>29161583.199999999</v>
      </c>
      <c r="AC55" s="425"/>
      <c r="AD55" s="277">
        <f t="shared" ref="AD55" ca="1" si="1317">AD54+AD51+AD48+AD46+AD44+AD42+AD40</f>
        <v>0</v>
      </c>
      <c r="AE55" s="277">
        <f t="shared" ref="AE55" ca="1" si="1318">AE54+AE51+AE48+AE46+AE44+AE42+AE40</f>
        <v>0</v>
      </c>
      <c r="AF55" s="277">
        <f t="shared" ca="1" si="853"/>
        <v>0</v>
      </c>
      <c r="AG55" s="425"/>
      <c r="AH55" s="277">
        <f t="shared" ref="AH55" ca="1" si="1319">AH54+AH51+AH48+AH46+AH44+AH42+AH40</f>
        <v>0</v>
      </c>
      <c r="AI55" s="277">
        <f t="shared" ref="AI55" ca="1" si="1320">AI54+AI51+AI48+AI46+AI44+AI42+AI40</f>
        <v>0</v>
      </c>
      <c r="AJ55" s="277">
        <f t="shared" ca="1" si="854"/>
        <v>0</v>
      </c>
      <c r="AK55" s="425"/>
      <c r="AL55" s="277">
        <f t="shared" ref="AL55" ca="1" si="1321">AL54+AL51+AL48+AL46+AL44+AL42+AL40</f>
        <v>0</v>
      </c>
      <c r="AM55" s="277">
        <f t="shared" ref="AM55" ca="1" si="1322">AM54+AM51+AM48+AM46+AM44+AM42+AM40</f>
        <v>14090920</v>
      </c>
      <c r="AN55" s="277">
        <f t="shared" ca="1" si="855"/>
        <v>-14090920</v>
      </c>
      <c r="AO55" s="425"/>
      <c r="AP55" s="277">
        <f t="shared" ref="AP55" ca="1" si="1323">AP54+AP51+AP48+AP46+AP44+AP42+AP40</f>
        <v>0</v>
      </c>
      <c r="AQ55" s="277">
        <f t="shared" ref="AQ55" ca="1" si="1324">AQ54+AQ51+AQ48+AQ46+AQ44+AQ42+AQ40</f>
        <v>2055000</v>
      </c>
      <c r="AR55" s="277">
        <f t="shared" ca="1" si="856"/>
        <v>-2055000</v>
      </c>
      <c r="AS55" s="425"/>
      <c r="AT55" s="277">
        <f t="shared" ref="AT55" ca="1" si="1325">AT54+AT51+AT48+AT46+AT44+AT42+AT40</f>
        <v>13536736</v>
      </c>
      <c r="AU55" s="277">
        <f t="shared" ref="AU55" ca="1" si="1326">AU54+AU51+AU48+AU46+AU44+AU42+AU40</f>
        <v>11597840</v>
      </c>
      <c r="AV55" s="277">
        <f t="shared" ca="1" si="857"/>
        <v>1938896</v>
      </c>
      <c r="AW55" s="425"/>
      <c r="AX55" s="277">
        <f t="shared" ref="AX55" ca="1" si="1327">AX54+AX51+AX48+AX46+AX44+AX42+AX40</f>
        <v>0</v>
      </c>
      <c r="AY55" s="277">
        <f t="shared" ref="AY55" ca="1" si="1328">AY54+AY51+AY48+AY46+AY44+AY42+AY40</f>
        <v>3045000</v>
      </c>
      <c r="AZ55" s="277">
        <f t="shared" ca="1" si="858"/>
        <v>-3045000</v>
      </c>
      <c r="BA55" s="425"/>
      <c r="BB55" s="277">
        <f t="shared" ref="BB55" ca="1" si="1329">BB54+BB51+BB48+BB46+BB44+BB42+BB40</f>
        <v>9340943.5999999996</v>
      </c>
      <c r="BC55" s="277">
        <f t="shared" ref="BC55" ca="1" si="1330">BC54+BC51+BC48+BC46+BC44+BC42+BC40</f>
        <v>15980760</v>
      </c>
      <c r="BD55" s="277">
        <f t="shared" ca="1" si="859"/>
        <v>-6639816.4000000004</v>
      </c>
      <c r="BE55" s="425"/>
      <c r="BF55" s="277">
        <f t="shared" ref="BF55" ca="1" si="1331">BF54+BF51+BF48+BF46+BF44+BF42+BF40</f>
        <v>0</v>
      </c>
      <c r="BG55" s="277">
        <f t="shared" ref="BG55" ca="1" si="1332">BG54+BG51+BG48+BG46+BG44+BG42+BG40</f>
        <v>0</v>
      </c>
      <c r="BH55" s="277">
        <f t="shared" ca="1" si="860"/>
        <v>0</v>
      </c>
      <c r="BI55" s="425"/>
      <c r="BJ55" s="277">
        <f t="shared" ref="BJ55" ca="1" si="1333">BJ54+BJ51+BJ48+BJ46+BJ44+BJ42+BJ40</f>
        <v>0</v>
      </c>
      <c r="BK55" s="277">
        <f t="shared" ref="BK55" ca="1" si="1334">BK54+BK51+BK48+BK46+BK44+BK42+BK40</f>
        <v>0</v>
      </c>
      <c r="BL55" s="277">
        <f t="shared" ca="1" si="861"/>
        <v>0</v>
      </c>
      <c r="BM55" s="425"/>
      <c r="BN55" s="277">
        <f t="shared" ref="BN55" ca="1" si="1335">BN54+BN51+BN48+BN46+BN44+BN42+BN40</f>
        <v>0</v>
      </c>
      <c r="BO55" s="277">
        <f t="shared" ref="BO55" ca="1" si="1336">BO54+BO51+BO48+BO46+BO44+BO42+BO40</f>
        <v>8383136</v>
      </c>
      <c r="BP55" s="277">
        <f t="shared" ca="1" si="862"/>
        <v>-8383136</v>
      </c>
      <c r="BQ55" s="425"/>
      <c r="BR55" s="277">
        <f t="shared" ref="BR55" ca="1" si="1337">BR54+BR51+BR48+BR46+BR44+BR42+BR40</f>
        <v>0</v>
      </c>
      <c r="BS55" s="277">
        <f t="shared" ref="BS55" ca="1" si="1338">BS54+BS51+BS48+BS46+BS44+BS42+BS40</f>
        <v>12347320</v>
      </c>
      <c r="BT55" s="277">
        <f t="shared" ca="1" si="863"/>
        <v>-12347320</v>
      </c>
      <c r="BU55" s="425"/>
      <c r="BV55" s="277">
        <f t="shared" ref="BV55" ca="1" si="1339">BV54+BV51+BV48+BV46+BV44+BV42+BV40</f>
        <v>0</v>
      </c>
      <c r="BW55" s="277">
        <f t="shared" ref="BW55" ca="1" si="1340">BW54+BW51+BW48+BW46+BW44+BW42+BW40</f>
        <v>0</v>
      </c>
      <c r="BX55" s="277">
        <f t="shared" ca="1" si="864"/>
        <v>0</v>
      </c>
      <c r="BY55" s="425"/>
      <c r="BZ55" s="277">
        <f t="shared" ref="BZ55" ca="1" si="1341">BZ54+BZ51+BZ48+BZ46+BZ44+BZ42+BZ40</f>
        <v>0</v>
      </c>
      <c r="CA55" s="277">
        <f t="shared" ref="CA55" ca="1" si="1342">CA54+CA51+CA48+CA46+CA44+CA42+CA40</f>
        <v>6286320</v>
      </c>
      <c r="CB55" s="277">
        <f t="shared" ca="1" si="865"/>
        <v>-6286320</v>
      </c>
      <c r="CC55" s="425"/>
      <c r="CD55" s="277">
        <f t="shared" ref="CD55" ca="1" si="1343">CD54+CD51+CD48+CD46+CD44+CD42+CD40</f>
        <v>0</v>
      </c>
      <c r="CE55" s="277">
        <f t="shared" ref="CE55" ca="1" si="1344">CE54+CE51+CE48+CE46+CE44+CE42+CE40</f>
        <v>0</v>
      </c>
      <c r="CF55" s="277">
        <f t="shared" ca="1" si="866"/>
        <v>0</v>
      </c>
      <c r="CG55" s="425"/>
      <c r="CH55" s="277">
        <f t="shared" ref="CH55" ca="1" si="1345">CH54+CH51+CH48+CH46+CH44+CH42+CH40</f>
        <v>0</v>
      </c>
      <c r="CI55" s="277">
        <f t="shared" ref="CI55" ca="1" si="1346">CI54+CI51+CI48+CI46+CI44+CI42+CI40</f>
        <v>0</v>
      </c>
      <c r="CJ55" s="277">
        <f t="shared" ca="1" si="867"/>
        <v>0</v>
      </c>
      <c r="CK55" s="425"/>
      <c r="CL55" s="277">
        <f t="shared" ref="CL55" ca="1" si="1347">CL54+CL51+CL48+CL46+CL44+CL42+CL40</f>
        <v>0</v>
      </c>
      <c r="CM55" s="277">
        <f t="shared" ref="CM55" ca="1" si="1348">CM54+CM51+CM48+CM46+CM44+CM42+CM40</f>
        <v>0</v>
      </c>
      <c r="CN55" s="277">
        <f t="shared" ca="1" si="868"/>
        <v>0</v>
      </c>
      <c r="CO55" s="425"/>
      <c r="CP55" s="277">
        <f t="shared" ref="CP55" ca="1" si="1349">CP54+CP51+CP48+CP46+CP44+CP42+CP40</f>
        <v>0</v>
      </c>
      <c r="CQ55" s="277">
        <f t="shared" ref="CQ55" ca="1" si="1350">CQ54+CQ51+CQ48+CQ46+CQ44+CQ42+CQ40</f>
        <v>0</v>
      </c>
      <c r="CR55" s="277">
        <f t="shared" ca="1" si="869"/>
        <v>0</v>
      </c>
      <c r="CS55" s="425"/>
      <c r="CT55" s="277">
        <f t="shared" ref="CT55" ca="1" si="1351">CT54+CT51+CT48+CT46+CT44+CT42+CT40</f>
        <v>0</v>
      </c>
      <c r="CU55" s="277">
        <f t="shared" ref="CU55" ca="1" si="1352">CU54+CU51+CU48+CU46+CU44+CU42+CU40</f>
        <v>0</v>
      </c>
      <c r="CV55" s="277">
        <f t="shared" ca="1" si="870"/>
        <v>0</v>
      </c>
      <c r="CW55" s="425"/>
      <c r="CX55" s="277">
        <f t="shared" ref="CX55" ca="1" si="1353">CX54+CX51+CX48+CX46+CX44+CX42+CX40</f>
        <v>0</v>
      </c>
      <c r="CY55" s="277">
        <f t="shared" ref="CY55" ca="1" si="1354">CY54+CY51+CY48+CY46+CY44+CY42+CY40</f>
        <v>0</v>
      </c>
      <c r="CZ55" s="277">
        <f t="shared" ca="1" si="871"/>
        <v>0</v>
      </c>
      <c r="DA55" s="425"/>
      <c r="DB55" s="277">
        <f t="shared" ref="DB55" ca="1" si="1355">DB54+DB51+DB48+DB46+DB44+DB42+DB40</f>
        <v>0</v>
      </c>
      <c r="DC55" s="277">
        <f t="shared" ref="DC55" ca="1" si="1356">DC54+DC51+DC48+DC46+DC44+DC42+DC40</f>
        <v>0</v>
      </c>
      <c r="DD55" s="277">
        <f t="shared" ca="1" si="872"/>
        <v>0</v>
      </c>
      <c r="DE55" s="425"/>
      <c r="DF55" s="277">
        <f t="shared" ref="DF55" ca="1" si="1357">DF54+DF51+DF48+DF46+DF44+DF42+DF40</f>
        <v>0</v>
      </c>
      <c r="DG55" s="277">
        <f t="shared" ref="DG55" ca="1" si="1358">DG54+DG51+DG48+DG46+DG44+DG42+DG40</f>
        <v>0</v>
      </c>
      <c r="DH55" s="277">
        <f t="shared" ca="1" si="873"/>
        <v>0</v>
      </c>
      <c r="DI55" s="425"/>
      <c r="DJ55" s="277">
        <f t="shared" ref="DJ55" ca="1" si="1359">DJ54+DJ51+DJ48+DJ46+DJ44+DJ42+DJ40</f>
        <v>0</v>
      </c>
      <c r="DK55" s="277">
        <f t="shared" ref="DK55" ca="1" si="1360">DK54+DK51+DK48+DK46+DK44+DK42+DK40</f>
        <v>0</v>
      </c>
      <c r="DL55" s="277">
        <f t="shared" ca="1" si="874"/>
        <v>0</v>
      </c>
      <c r="DM55" s="425"/>
      <c r="DN55" s="277">
        <f t="shared" ref="DN55" ca="1" si="1361">DN54+DN51+DN48+DN46+DN44+DN42+DN40</f>
        <v>0</v>
      </c>
      <c r="DO55" s="277">
        <f t="shared" ref="DO55" ca="1" si="1362">DO54+DO51+DO48+DO46+DO44+DO42+DO40</f>
        <v>0</v>
      </c>
      <c r="DP55" s="277">
        <f t="shared" ca="1" si="875"/>
        <v>0</v>
      </c>
      <c r="DQ55" s="425"/>
      <c r="DR55" s="277">
        <f t="shared" ref="DR55" ca="1" si="1363">DR54+DR51+DR48+DR46+DR44+DR42+DR40</f>
        <v>0</v>
      </c>
      <c r="DS55" s="277">
        <f t="shared" ref="DS55" ca="1" si="1364">DS54+DS51+DS48+DS46+DS44+DS42+DS40</f>
        <v>0</v>
      </c>
      <c r="DT55" s="277">
        <f t="shared" ca="1" si="876"/>
        <v>0</v>
      </c>
      <c r="DU55" s="425"/>
      <c r="DV55" s="277">
        <f t="shared" ref="DV55" ca="1" si="1365">DV54+DV51+DV48+DV46+DV44+DV42+DV40</f>
        <v>0</v>
      </c>
      <c r="DW55" s="277">
        <f t="shared" ref="DW55" ca="1" si="1366">DW54+DW51+DW48+DW46+DW44+DW42+DW40</f>
        <v>0</v>
      </c>
      <c r="DX55" s="277">
        <f t="shared" ca="1" si="877"/>
        <v>0</v>
      </c>
      <c r="DY55" s="425"/>
      <c r="DZ55" s="277">
        <f t="shared" ref="DZ55" ca="1" si="1367">DZ54+DZ51+DZ48+DZ46+DZ44+DZ42+DZ40</f>
        <v>0</v>
      </c>
      <c r="EA55" s="277">
        <f t="shared" ref="EA55" ca="1" si="1368">EA54+EA51+EA48+EA46+EA44+EA42+EA40</f>
        <v>0</v>
      </c>
      <c r="EB55" s="277">
        <f t="shared" ca="1" si="878"/>
        <v>0</v>
      </c>
    </row>
    <row r="57" spans="1:132" ht="32.25">
      <c r="B57" s="281" t="s">
        <v>1375</v>
      </c>
      <c r="C57" s="250"/>
      <c r="D57" s="251"/>
      <c r="E57" s="250"/>
      <c r="F57" s="250"/>
      <c r="G57" s="250"/>
      <c r="H57" s="250"/>
      <c r="I57" s="252"/>
      <c r="J57" s="252"/>
      <c r="K57" s="260"/>
      <c r="L57" s="250"/>
    </row>
    <row r="58" spans="1:132" ht="6" customHeight="1">
      <c r="B58" s="254"/>
      <c r="C58" s="250"/>
      <c r="D58" s="251"/>
      <c r="E58" s="250"/>
      <c r="F58" s="250"/>
      <c r="G58" s="250"/>
      <c r="H58" s="250"/>
      <c r="I58" s="252"/>
      <c r="J58" s="252"/>
      <c r="K58" s="252"/>
      <c r="L58" s="250"/>
    </row>
    <row r="59" spans="1:132" ht="3.75" customHeight="1">
      <c r="B59" s="282"/>
      <c r="C59" s="283"/>
      <c r="D59" s="284"/>
      <c r="E59" s="283"/>
      <c r="F59" s="283"/>
      <c r="G59" s="283"/>
      <c r="H59" s="283"/>
      <c r="I59" s="285"/>
      <c r="J59" s="285"/>
      <c r="K59" s="285"/>
      <c r="L59" s="283"/>
      <c r="M59" s="285"/>
      <c r="N59" s="285"/>
      <c r="O59" s="285"/>
      <c r="P59" s="283"/>
      <c r="Q59" s="285"/>
      <c r="R59" s="285"/>
      <c r="S59" s="285"/>
      <c r="T59" s="283"/>
      <c r="U59" s="285"/>
      <c r="V59" s="285"/>
      <c r="W59" s="285"/>
      <c r="X59" s="283"/>
      <c r="Y59" s="285"/>
      <c r="Z59" s="285"/>
      <c r="AA59" s="285"/>
      <c r="AB59" s="283"/>
      <c r="AC59" s="285"/>
      <c r="AD59" s="285"/>
      <c r="AE59" s="285"/>
      <c r="AF59" s="283"/>
      <c r="AG59" s="285"/>
      <c r="AH59" s="285"/>
      <c r="AI59" s="285"/>
      <c r="AJ59" s="283"/>
      <c r="AK59" s="285"/>
      <c r="AL59" s="285"/>
      <c r="AM59" s="285"/>
      <c r="AN59" s="283"/>
      <c r="AO59" s="285"/>
      <c r="AP59" s="285"/>
      <c r="AQ59" s="285"/>
      <c r="AR59" s="283"/>
      <c r="AS59" s="285"/>
      <c r="AT59" s="285"/>
      <c r="AU59" s="285"/>
      <c r="AV59" s="283"/>
      <c r="AW59" s="285"/>
      <c r="AX59" s="285"/>
      <c r="AY59" s="285"/>
      <c r="AZ59" s="283"/>
      <c r="BA59" s="285"/>
      <c r="BB59" s="285"/>
      <c r="BC59" s="285"/>
      <c r="BD59" s="283"/>
      <c r="BE59" s="285"/>
      <c r="BF59" s="285"/>
      <c r="BG59" s="285"/>
      <c r="BH59" s="283"/>
      <c r="BI59" s="285"/>
      <c r="BJ59" s="285"/>
      <c r="BK59" s="285"/>
      <c r="BL59" s="283"/>
      <c r="BM59" s="285"/>
      <c r="BN59" s="285"/>
      <c r="BO59" s="285"/>
      <c r="BP59" s="283"/>
      <c r="BQ59" s="285"/>
      <c r="BR59" s="285"/>
      <c r="BS59" s="285"/>
      <c r="BT59" s="283"/>
      <c r="BU59" s="285"/>
      <c r="BV59" s="285"/>
      <c r="BW59" s="285"/>
      <c r="BX59" s="283"/>
      <c r="BY59" s="285"/>
      <c r="BZ59" s="285"/>
      <c r="CA59" s="285"/>
      <c r="CB59" s="283"/>
      <c r="CC59" s="285"/>
      <c r="CD59" s="285"/>
      <c r="CE59" s="285"/>
      <c r="CF59" s="283"/>
      <c r="CG59" s="285"/>
      <c r="CH59" s="285"/>
      <c r="CI59" s="285"/>
      <c r="CJ59" s="283"/>
      <c r="CK59" s="285"/>
      <c r="CL59" s="285"/>
      <c r="CM59" s="285"/>
      <c r="CN59" s="283"/>
      <c r="CO59" s="285"/>
      <c r="CP59" s="285"/>
      <c r="CQ59" s="285"/>
      <c r="CR59" s="283"/>
      <c r="CS59" s="285"/>
      <c r="CT59" s="285"/>
      <c r="CU59" s="285"/>
      <c r="CV59" s="283"/>
      <c r="CW59" s="285"/>
      <c r="CX59" s="285"/>
      <c r="CY59" s="285"/>
      <c r="CZ59" s="283"/>
      <c r="DA59" s="285"/>
      <c r="DB59" s="285"/>
      <c r="DC59" s="285"/>
      <c r="DD59" s="283"/>
      <c r="DE59" s="285"/>
      <c r="DF59" s="285"/>
      <c r="DG59" s="285"/>
      <c r="DH59" s="283"/>
      <c r="DI59" s="285"/>
      <c r="DJ59" s="285"/>
      <c r="DK59" s="285"/>
      <c r="DL59" s="283"/>
      <c r="DM59" s="285"/>
      <c r="DN59" s="285"/>
      <c r="DO59" s="285"/>
      <c r="DP59" s="283"/>
      <c r="DQ59" s="285"/>
      <c r="DR59" s="285"/>
      <c r="DS59" s="285"/>
      <c r="DT59" s="283"/>
      <c r="DU59" s="285"/>
      <c r="DV59" s="285"/>
      <c r="DW59" s="285"/>
      <c r="DX59" s="283"/>
      <c r="DY59" s="285"/>
      <c r="DZ59" s="285"/>
      <c r="EA59" s="285"/>
      <c r="EB59" s="283"/>
    </row>
    <row r="60" spans="1:132" s="264" customFormat="1" ht="6" customHeight="1">
      <c r="B60" s="261">
        <v>2025</v>
      </c>
      <c r="C60" s="261">
        <v>7</v>
      </c>
      <c r="D60" s="262"/>
      <c r="E60" s="263"/>
      <c r="F60" s="263"/>
      <c r="G60" s="263"/>
      <c r="H60" s="263"/>
      <c r="I60" s="550">
        <f>DATE($B$4,$C$4,1)</f>
        <v>45870</v>
      </c>
      <c r="J60" s="550"/>
      <c r="K60" s="550"/>
      <c r="L60" s="550"/>
      <c r="M60" s="550">
        <f>I60+1</f>
        <v>45871</v>
      </c>
      <c r="N60" s="550"/>
      <c r="O60" s="550"/>
      <c r="P60" s="550"/>
      <c r="Q60" s="550">
        <f t="shared" ref="Q60" si="1369">M60+1</f>
        <v>45872</v>
      </c>
      <c r="R60" s="550"/>
      <c r="S60" s="550"/>
      <c r="T60" s="550"/>
      <c r="U60" s="550">
        <f t="shared" ref="U60" si="1370">Q60+1</f>
        <v>45873</v>
      </c>
      <c r="V60" s="550"/>
      <c r="W60" s="550"/>
      <c r="X60" s="550"/>
      <c r="Y60" s="550">
        <f t="shared" ref="Y60" si="1371">U60+1</f>
        <v>45874</v>
      </c>
      <c r="Z60" s="550"/>
      <c r="AA60" s="550"/>
      <c r="AB60" s="550"/>
      <c r="AC60" s="550">
        <f t="shared" ref="AC60" si="1372">Y60+1</f>
        <v>45875</v>
      </c>
      <c r="AD60" s="550"/>
      <c r="AE60" s="550"/>
      <c r="AF60" s="550"/>
      <c r="AG60" s="550">
        <f t="shared" ref="AG60" si="1373">AC60+1</f>
        <v>45876</v>
      </c>
      <c r="AH60" s="550"/>
      <c r="AI60" s="550"/>
      <c r="AJ60" s="550"/>
      <c r="AK60" s="550">
        <f t="shared" ref="AK60" si="1374">AG60+1</f>
        <v>45877</v>
      </c>
      <c r="AL60" s="550"/>
      <c r="AM60" s="550"/>
      <c r="AN60" s="550"/>
      <c r="AO60" s="550">
        <f t="shared" ref="AO60" si="1375">AK60+1</f>
        <v>45878</v>
      </c>
      <c r="AP60" s="550"/>
      <c r="AQ60" s="550"/>
      <c r="AR60" s="550"/>
      <c r="AS60" s="550">
        <f t="shared" ref="AS60" si="1376">AO60+1</f>
        <v>45879</v>
      </c>
      <c r="AT60" s="550"/>
      <c r="AU60" s="550"/>
      <c r="AV60" s="550"/>
      <c r="AW60" s="550">
        <f t="shared" ref="AW60" si="1377">AS60+1</f>
        <v>45880</v>
      </c>
      <c r="AX60" s="550"/>
      <c r="AY60" s="550"/>
      <c r="AZ60" s="550"/>
      <c r="BA60" s="550">
        <f t="shared" ref="BA60" si="1378">AW60+1</f>
        <v>45881</v>
      </c>
      <c r="BB60" s="550"/>
      <c r="BC60" s="550"/>
      <c r="BD60" s="550"/>
      <c r="BE60" s="550">
        <f t="shared" ref="BE60" si="1379">BA60+1</f>
        <v>45882</v>
      </c>
      <c r="BF60" s="550"/>
      <c r="BG60" s="550"/>
      <c r="BH60" s="550"/>
      <c r="BI60" s="550">
        <f t="shared" ref="BI60" si="1380">BE60+1</f>
        <v>45883</v>
      </c>
      <c r="BJ60" s="550"/>
      <c r="BK60" s="550"/>
      <c r="BL60" s="550"/>
      <c r="BM60" s="550">
        <f t="shared" ref="BM60" si="1381">BI60+1</f>
        <v>45884</v>
      </c>
      <c r="BN60" s="550"/>
      <c r="BO60" s="550"/>
      <c r="BP60" s="550"/>
      <c r="BQ60" s="550">
        <f t="shared" ref="BQ60" si="1382">BM60+1</f>
        <v>45885</v>
      </c>
      <c r="BR60" s="550"/>
      <c r="BS60" s="550"/>
      <c r="BT60" s="550"/>
      <c r="BU60" s="550">
        <f t="shared" ref="BU60" si="1383">BQ60+1</f>
        <v>45886</v>
      </c>
      <c r="BV60" s="550"/>
      <c r="BW60" s="550"/>
      <c r="BX60" s="550"/>
      <c r="BY60" s="550">
        <f t="shared" ref="BY60" si="1384">BU60+1</f>
        <v>45887</v>
      </c>
      <c r="BZ60" s="550"/>
      <c r="CA60" s="550"/>
      <c r="CB60" s="550"/>
      <c r="CC60" s="550">
        <f t="shared" ref="CC60" si="1385">BY60+1</f>
        <v>45888</v>
      </c>
      <c r="CD60" s="550"/>
      <c r="CE60" s="550"/>
      <c r="CF60" s="550"/>
      <c r="CG60" s="550">
        <f t="shared" ref="CG60" si="1386">CC60+1</f>
        <v>45889</v>
      </c>
      <c r="CH60" s="550"/>
      <c r="CI60" s="550"/>
      <c r="CJ60" s="550"/>
      <c r="CK60" s="550">
        <f t="shared" ref="CK60" si="1387">CG60+1</f>
        <v>45890</v>
      </c>
      <c r="CL60" s="550"/>
      <c r="CM60" s="550"/>
      <c r="CN60" s="550"/>
      <c r="CO60" s="550">
        <f t="shared" ref="CO60" si="1388">CK60+1</f>
        <v>45891</v>
      </c>
      <c r="CP60" s="550"/>
      <c r="CQ60" s="550"/>
      <c r="CR60" s="550"/>
      <c r="CS60" s="550">
        <f t="shared" ref="CS60" si="1389">CO60+1</f>
        <v>45892</v>
      </c>
      <c r="CT60" s="550"/>
      <c r="CU60" s="550"/>
      <c r="CV60" s="550"/>
      <c r="CW60" s="550">
        <f t="shared" ref="CW60" si="1390">CS60+1</f>
        <v>45893</v>
      </c>
      <c r="CX60" s="550"/>
      <c r="CY60" s="550"/>
      <c r="CZ60" s="550"/>
      <c r="DA60" s="550">
        <f t="shared" ref="DA60" si="1391">CW60+1</f>
        <v>45894</v>
      </c>
      <c r="DB60" s="550"/>
      <c r="DC60" s="550"/>
      <c r="DD60" s="550"/>
      <c r="DE60" s="550">
        <f t="shared" ref="DE60" si="1392">DA60+1</f>
        <v>45895</v>
      </c>
      <c r="DF60" s="550"/>
      <c r="DG60" s="550"/>
      <c r="DH60" s="550"/>
      <c r="DI60" s="550">
        <f t="shared" ref="DI60" si="1393">DE60+1</f>
        <v>45896</v>
      </c>
      <c r="DJ60" s="550"/>
      <c r="DK60" s="550"/>
      <c r="DL60" s="550"/>
      <c r="DM60" s="550">
        <f t="shared" ref="DM60" si="1394">DI60+1</f>
        <v>45897</v>
      </c>
      <c r="DN60" s="550"/>
      <c r="DO60" s="550"/>
      <c r="DP60" s="550"/>
      <c r="DQ60" s="550">
        <f t="shared" ref="DQ60" si="1395">DM60+1</f>
        <v>45898</v>
      </c>
      <c r="DR60" s="550"/>
      <c r="DS60" s="550"/>
      <c r="DT60" s="550"/>
      <c r="DU60" s="550">
        <f t="shared" ref="DU60" si="1396">DQ60+1</f>
        <v>45899</v>
      </c>
      <c r="DV60" s="550"/>
      <c r="DW60" s="550"/>
      <c r="DX60" s="550"/>
      <c r="DY60" s="550">
        <f t="shared" ref="DY60" si="1397">DU60+1</f>
        <v>45900</v>
      </c>
      <c r="DZ60" s="550"/>
      <c r="EA60" s="550"/>
      <c r="EB60" s="550"/>
    </row>
    <row r="61" spans="1:132" ht="19.5" customHeight="1">
      <c r="B61" s="546" t="s">
        <v>743</v>
      </c>
      <c r="C61" s="552" t="s">
        <v>1255</v>
      </c>
      <c r="D61" s="581"/>
      <c r="E61" s="581"/>
      <c r="F61" s="556" t="s">
        <v>1371</v>
      </c>
      <c r="G61" s="556" t="s">
        <v>1372</v>
      </c>
      <c r="H61" s="584"/>
      <c r="I61" s="542">
        <v>1</v>
      </c>
      <c r="J61" s="544"/>
      <c r="K61" s="544"/>
      <c r="L61" s="545"/>
      <c r="M61" s="542">
        <v>2</v>
      </c>
      <c r="N61" s="544"/>
      <c r="O61" s="544"/>
      <c r="P61" s="545"/>
      <c r="Q61" s="542">
        <v>3</v>
      </c>
      <c r="R61" s="544"/>
      <c r="S61" s="544"/>
      <c r="T61" s="545"/>
      <c r="U61" s="542">
        <v>4</v>
      </c>
      <c r="V61" s="544"/>
      <c r="W61" s="544"/>
      <c r="X61" s="545"/>
      <c r="Y61" s="542">
        <v>5</v>
      </c>
      <c r="Z61" s="544"/>
      <c r="AA61" s="544"/>
      <c r="AB61" s="545"/>
      <c r="AC61" s="542">
        <v>6</v>
      </c>
      <c r="AD61" s="544"/>
      <c r="AE61" s="544"/>
      <c r="AF61" s="545"/>
      <c r="AG61" s="542">
        <v>7</v>
      </c>
      <c r="AH61" s="544"/>
      <c r="AI61" s="544"/>
      <c r="AJ61" s="545"/>
      <c r="AK61" s="542">
        <v>8</v>
      </c>
      <c r="AL61" s="544"/>
      <c r="AM61" s="544"/>
      <c r="AN61" s="545"/>
      <c r="AO61" s="542">
        <v>9</v>
      </c>
      <c r="AP61" s="544"/>
      <c r="AQ61" s="544"/>
      <c r="AR61" s="545"/>
      <c r="AS61" s="542">
        <v>10</v>
      </c>
      <c r="AT61" s="544"/>
      <c r="AU61" s="544"/>
      <c r="AV61" s="545"/>
      <c r="AW61" s="542">
        <v>11</v>
      </c>
      <c r="AX61" s="544"/>
      <c r="AY61" s="544"/>
      <c r="AZ61" s="545"/>
      <c r="BA61" s="542">
        <v>12</v>
      </c>
      <c r="BB61" s="544"/>
      <c r="BC61" s="544"/>
      <c r="BD61" s="545"/>
      <c r="BE61" s="542">
        <v>13</v>
      </c>
      <c r="BF61" s="544"/>
      <c r="BG61" s="544"/>
      <c r="BH61" s="545"/>
      <c r="BI61" s="542">
        <v>14</v>
      </c>
      <c r="BJ61" s="544"/>
      <c r="BK61" s="544"/>
      <c r="BL61" s="545"/>
      <c r="BM61" s="542">
        <v>15</v>
      </c>
      <c r="BN61" s="544"/>
      <c r="BO61" s="544"/>
      <c r="BP61" s="545"/>
      <c r="BQ61" s="542">
        <v>16</v>
      </c>
      <c r="BR61" s="544"/>
      <c r="BS61" s="544"/>
      <c r="BT61" s="545"/>
      <c r="BU61" s="542">
        <v>17</v>
      </c>
      <c r="BV61" s="544"/>
      <c r="BW61" s="544"/>
      <c r="BX61" s="545"/>
      <c r="BY61" s="542">
        <v>18</v>
      </c>
      <c r="BZ61" s="544"/>
      <c r="CA61" s="544"/>
      <c r="CB61" s="545"/>
      <c r="CC61" s="542">
        <v>19</v>
      </c>
      <c r="CD61" s="544"/>
      <c r="CE61" s="544"/>
      <c r="CF61" s="545"/>
      <c r="CG61" s="542">
        <v>20</v>
      </c>
      <c r="CH61" s="544"/>
      <c r="CI61" s="544"/>
      <c r="CJ61" s="545"/>
      <c r="CK61" s="542">
        <v>21</v>
      </c>
      <c r="CL61" s="544"/>
      <c r="CM61" s="544"/>
      <c r="CN61" s="545"/>
      <c r="CO61" s="542">
        <v>22</v>
      </c>
      <c r="CP61" s="544"/>
      <c r="CQ61" s="544"/>
      <c r="CR61" s="545"/>
      <c r="CS61" s="542">
        <v>23</v>
      </c>
      <c r="CT61" s="544"/>
      <c r="CU61" s="544"/>
      <c r="CV61" s="545"/>
      <c r="CW61" s="542">
        <v>24</v>
      </c>
      <c r="CX61" s="544"/>
      <c r="CY61" s="544"/>
      <c r="CZ61" s="545"/>
      <c r="DA61" s="542">
        <v>25</v>
      </c>
      <c r="DB61" s="544"/>
      <c r="DC61" s="544"/>
      <c r="DD61" s="545"/>
      <c r="DE61" s="542">
        <v>26</v>
      </c>
      <c r="DF61" s="544"/>
      <c r="DG61" s="544"/>
      <c r="DH61" s="545"/>
      <c r="DI61" s="542">
        <v>27</v>
      </c>
      <c r="DJ61" s="544"/>
      <c r="DK61" s="544"/>
      <c r="DL61" s="545"/>
      <c r="DM61" s="542">
        <v>28</v>
      </c>
      <c r="DN61" s="544"/>
      <c r="DO61" s="544"/>
      <c r="DP61" s="545"/>
      <c r="DQ61" s="542">
        <v>29</v>
      </c>
      <c r="DR61" s="544"/>
      <c r="DS61" s="544"/>
      <c r="DT61" s="545"/>
      <c r="DU61" s="542">
        <v>30</v>
      </c>
      <c r="DV61" s="544"/>
      <c r="DW61" s="544"/>
      <c r="DX61" s="545"/>
      <c r="DY61" s="542">
        <v>31</v>
      </c>
      <c r="DZ61" s="544"/>
      <c r="EA61" s="544"/>
      <c r="EB61" s="545"/>
    </row>
    <row r="62" spans="1:132" ht="19.5" customHeight="1">
      <c r="B62" s="547"/>
      <c r="C62" s="552"/>
      <c r="D62" s="582"/>
      <c r="E62" s="582"/>
      <c r="F62" s="552"/>
      <c r="G62" s="556"/>
      <c r="H62" s="585"/>
      <c r="I62" s="423"/>
      <c r="J62" s="423"/>
      <c r="K62" s="423"/>
      <c r="L62" s="548" t="s">
        <v>1256</v>
      </c>
      <c r="M62" s="423"/>
      <c r="N62" s="423"/>
      <c r="O62" s="423"/>
      <c r="P62" s="548" t="s">
        <v>1256</v>
      </c>
      <c r="Q62" s="423"/>
      <c r="R62" s="423"/>
      <c r="S62" s="423"/>
      <c r="T62" s="548" t="s">
        <v>1256</v>
      </c>
      <c r="U62" s="423"/>
      <c r="V62" s="423"/>
      <c r="W62" s="423"/>
      <c r="X62" s="548" t="s">
        <v>1256</v>
      </c>
      <c r="Y62" s="423"/>
      <c r="Z62" s="423"/>
      <c r="AA62" s="423"/>
      <c r="AB62" s="548" t="s">
        <v>1256</v>
      </c>
      <c r="AC62" s="423"/>
      <c r="AD62" s="423"/>
      <c r="AE62" s="423"/>
      <c r="AF62" s="548" t="s">
        <v>1256</v>
      </c>
      <c r="AG62" s="423"/>
      <c r="AH62" s="423"/>
      <c r="AI62" s="423"/>
      <c r="AJ62" s="548" t="s">
        <v>1256</v>
      </c>
      <c r="AK62" s="423"/>
      <c r="AL62" s="423"/>
      <c r="AM62" s="423"/>
      <c r="AN62" s="548" t="s">
        <v>1256</v>
      </c>
      <c r="AO62" s="423"/>
      <c r="AP62" s="423"/>
      <c r="AQ62" s="423"/>
      <c r="AR62" s="548" t="s">
        <v>1256</v>
      </c>
      <c r="AS62" s="423"/>
      <c r="AT62" s="423"/>
      <c r="AU62" s="423"/>
      <c r="AV62" s="548" t="s">
        <v>1256</v>
      </c>
      <c r="AW62" s="423"/>
      <c r="AX62" s="423"/>
      <c r="AY62" s="423"/>
      <c r="AZ62" s="548" t="s">
        <v>1256</v>
      </c>
      <c r="BA62" s="423"/>
      <c r="BB62" s="423"/>
      <c r="BC62" s="423"/>
      <c r="BD62" s="548" t="s">
        <v>1256</v>
      </c>
      <c r="BE62" s="423"/>
      <c r="BF62" s="423"/>
      <c r="BG62" s="423"/>
      <c r="BH62" s="548" t="s">
        <v>1256</v>
      </c>
      <c r="BI62" s="423"/>
      <c r="BJ62" s="423"/>
      <c r="BK62" s="423"/>
      <c r="BL62" s="548" t="s">
        <v>1256</v>
      </c>
      <c r="BM62" s="423"/>
      <c r="BN62" s="423"/>
      <c r="BO62" s="423"/>
      <c r="BP62" s="548" t="s">
        <v>1256</v>
      </c>
      <c r="BQ62" s="423"/>
      <c r="BR62" s="423"/>
      <c r="BS62" s="423"/>
      <c r="BT62" s="548" t="s">
        <v>1256</v>
      </c>
      <c r="BU62" s="423"/>
      <c r="BV62" s="423"/>
      <c r="BW62" s="423"/>
      <c r="BX62" s="548" t="s">
        <v>1256</v>
      </c>
      <c r="BY62" s="423"/>
      <c r="BZ62" s="423"/>
      <c r="CA62" s="423"/>
      <c r="CB62" s="548" t="s">
        <v>1256</v>
      </c>
      <c r="CC62" s="423"/>
      <c r="CD62" s="423"/>
      <c r="CE62" s="423"/>
      <c r="CF62" s="548" t="s">
        <v>1256</v>
      </c>
      <c r="CG62" s="423"/>
      <c r="CH62" s="423"/>
      <c r="CI62" s="423"/>
      <c r="CJ62" s="548" t="s">
        <v>1256</v>
      </c>
      <c r="CK62" s="423"/>
      <c r="CL62" s="423"/>
      <c r="CM62" s="423"/>
      <c r="CN62" s="548" t="s">
        <v>1256</v>
      </c>
      <c r="CO62" s="423"/>
      <c r="CP62" s="423"/>
      <c r="CQ62" s="423"/>
      <c r="CR62" s="548" t="s">
        <v>1256</v>
      </c>
      <c r="CS62" s="423"/>
      <c r="CT62" s="423"/>
      <c r="CU62" s="423"/>
      <c r="CV62" s="548" t="s">
        <v>1256</v>
      </c>
      <c r="CW62" s="423"/>
      <c r="CX62" s="423"/>
      <c r="CY62" s="423"/>
      <c r="CZ62" s="548" t="s">
        <v>1256</v>
      </c>
      <c r="DA62" s="423"/>
      <c r="DB62" s="423"/>
      <c r="DC62" s="423"/>
      <c r="DD62" s="548" t="s">
        <v>1256</v>
      </c>
      <c r="DE62" s="423"/>
      <c r="DF62" s="423"/>
      <c r="DG62" s="423"/>
      <c r="DH62" s="548" t="s">
        <v>1256</v>
      </c>
      <c r="DI62" s="423"/>
      <c r="DJ62" s="423"/>
      <c r="DK62" s="423"/>
      <c r="DL62" s="548" t="s">
        <v>1256</v>
      </c>
      <c r="DM62" s="423"/>
      <c r="DN62" s="423"/>
      <c r="DO62" s="423"/>
      <c r="DP62" s="548" t="s">
        <v>1256</v>
      </c>
      <c r="DQ62" s="423"/>
      <c r="DR62" s="423"/>
      <c r="DS62" s="423"/>
      <c r="DT62" s="548" t="s">
        <v>1256</v>
      </c>
      <c r="DU62" s="423"/>
      <c r="DV62" s="423"/>
      <c r="DW62" s="423"/>
      <c r="DX62" s="548" t="s">
        <v>1256</v>
      </c>
      <c r="DY62" s="423"/>
      <c r="DZ62" s="423"/>
      <c r="EA62" s="423"/>
      <c r="EB62" s="548" t="s">
        <v>1256</v>
      </c>
    </row>
    <row r="63" spans="1:132" ht="19.5" customHeight="1">
      <c r="B63" s="551"/>
      <c r="C63" s="552"/>
      <c r="D63" s="582"/>
      <c r="E63" s="582"/>
      <c r="F63" s="546"/>
      <c r="G63" s="557"/>
      <c r="H63" s="585"/>
      <c r="I63" s="424"/>
      <c r="J63" s="424"/>
      <c r="K63" s="424"/>
      <c r="L63" s="549"/>
      <c r="M63" s="424"/>
      <c r="N63" s="424"/>
      <c r="O63" s="424"/>
      <c r="P63" s="549"/>
      <c r="Q63" s="424"/>
      <c r="R63" s="424"/>
      <c r="S63" s="424"/>
      <c r="T63" s="549"/>
      <c r="U63" s="424"/>
      <c r="V63" s="424"/>
      <c r="W63" s="424"/>
      <c r="X63" s="549"/>
      <c r="Y63" s="424"/>
      <c r="Z63" s="424"/>
      <c r="AA63" s="424"/>
      <c r="AB63" s="549"/>
      <c r="AC63" s="424"/>
      <c r="AD63" s="424"/>
      <c r="AE63" s="424"/>
      <c r="AF63" s="549"/>
      <c r="AG63" s="424"/>
      <c r="AH63" s="424"/>
      <c r="AI63" s="424"/>
      <c r="AJ63" s="549"/>
      <c r="AK63" s="424"/>
      <c r="AL63" s="424"/>
      <c r="AM63" s="424"/>
      <c r="AN63" s="549"/>
      <c r="AO63" s="424"/>
      <c r="AP63" s="424"/>
      <c r="AQ63" s="424"/>
      <c r="AR63" s="549"/>
      <c r="AS63" s="424"/>
      <c r="AT63" s="424"/>
      <c r="AU63" s="424"/>
      <c r="AV63" s="549"/>
      <c r="AW63" s="424"/>
      <c r="AX63" s="424"/>
      <c r="AY63" s="424"/>
      <c r="AZ63" s="549"/>
      <c r="BA63" s="424"/>
      <c r="BB63" s="424"/>
      <c r="BC63" s="424"/>
      <c r="BD63" s="549"/>
      <c r="BE63" s="424"/>
      <c r="BF63" s="424"/>
      <c r="BG63" s="424"/>
      <c r="BH63" s="549"/>
      <c r="BI63" s="424"/>
      <c r="BJ63" s="424"/>
      <c r="BK63" s="424"/>
      <c r="BL63" s="549"/>
      <c r="BM63" s="424"/>
      <c r="BN63" s="424"/>
      <c r="BO63" s="424"/>
      <c r="BP63" s="549"/>
      <c r="BQ63" s="424"/>
      <c r="BR63" s="424"/>
      <c r="BS63" s="424"/>
      <c r="BT63" s="549"/>
      <c r="BU63" s="424"/>
      <c r="BV63" s="424"/>
      <c r="BW63" s="424"/>
      <c r="BX63" s="549"/>
      <c r="BY63" s="424"/>
      <c r="BZ63" s="424"/>
      <c r="CA63" s="424"/>
      <c r="CB63" s="549"/>
      <c r="CC63" s="424"/>
      <c r="CD63" s="424"/>
      <c r="CE63" s="424"/>
      <c r="CF63" s="549"/>
      <c r="CG63" s="424"/>
      <c r="CH63" s="424"/>
      <c r="CI63" s="424"/>
      <c r="CJ63" s="549"/>
      <c r="CK63" s="424"/>
      <c r="CL63" s="424"/>
      <c r="CM63" s="424"/>
      <c r="CN63" s="549"/>
      <c r="CO63" s="424"/>
      <c r="CP63" s="424"/>
      <c r="CQ63" s="424"/>
      <c r="CR63" s="549"/>
      <c r="CS63" s="424"/>
      <c r="CT63" s="424"/>
      <c r="CU63" s="424"/>
      <c r="CV63" s="549"/>
      <c r="CW63" s="424"/>
      <c r="CX63" s="424"/>
      <c r="CY63" s="424"/>
      <c r="CZ63" s="549"/>
      <c r="DA63" s="424"/>
      <c r="DB63" s="424"/>
      <c r="DC63" s="424"/>
      <c r="DD63" s="549"/>
      <c r="DE63" s="424"/>
      <c r="DF63" s="424"/>
      <c r="DG63" s="424"/>
      <c r="DH63" s="549"/>
      <c r="DI63" s="424"/>
      <c r="DJ63" s="424"/>
      <c r="DK63" s="424"/>
      <c r="DL63" s="549"/>
      <c r="DM63" s="424"/>
      <c r="DN63" s="424"/>
      <c r="DO63" s="424"/>
      <c r="DP63" s="549"/>
      <c r="DQ63" s="424"/>
      <c r="DR63" s="424"/>
      <c r="DS63" s="424"/>
      <c r="DT63" s="549"/>
      <c r="DU63" s="424"/>
      <c r="DV63" s="424"/>
      <c r="DW63" s="424"/>
      <c r="DX63" s="549"/>
      <c r="DY63" s="424"/>
      <c r="DZ63" s="424"/>
      <c r="EA63" s="424"/>
      <c r="EB63" s="549"/>
    </row>
    <row r="64" spans="1:132" ht="24.95" customHeight="1">
      <c r="B64" s="587" t="s">
        <v>1263</v>
      </c>
      <c r="C64" s="265" t="s">
        <v>417</v>
      </c>
      <c r="D64" s="582"/>
      <c r="E64" s="582"/>
      <c r="F64" s="287">
        <f ca="1">정리!AI249</f>
        <v>13536736</v>
      </c>
      <c r="G64" s="287"/>
      <c r="H64" s="585"/>
      <c r="I64" s="424"/>
      <c r="J64" s="424"/>
      <c r="K64" s="424"/>
      <c r="L64" s="271">
        <f ca="1">VLOOKUP($B$64,정리!$B$249:$AH$250,I$61+2,0)</f>
        <v>0</v>
      </c>
      <c r="M64" s="424"/>
      <c r="N64" s="424"/>
      <c r="O64" s="424"/>
      <c r="P64" s="271">
        <f ca="1">VLOOKUP($B$64,정리!$B$249:$AH$250,M$61+2,0)</f>
        <v>0</v>
      </c>
      <c r="Q64" s="424"/>
      <c r="R64" s="424"/>
      <c r="S64" s="424"/>
      <c r="T64" s="271">
        <f ca="1">VLOOKUP($B$64,정리!$B$249:$AH$250,Q$61+2,0)</f>
        <v>0</v>
      </c>
      <c r="U64" s="424"/>
      <c r="V64" s="424"/>
      <c r="W64" s="424"/>
      <c r="X64" s="271">
        <f ca="1">VLOOKUP($B$64,정리!$B$249:$AH$250,U$61+2,0)</f>
        <v>0</v>
      </c>
      <c r="Y64" s="424"/>
      <c r="Z64" s="424"/>
      <c r="AA64" s="424"/>
      <c r="AB64" s="271">
        <f ca="1">VLOOKUP($B$64,정리!$B$249:$AH$250,Y$61+2,0)</f>
        <v>0</v>
      </c>
      <c r="AC64" s="424"/>
      <c r="AD64" s="424"/>
      <c r="AE64" s="424"/>
      <c r="AF64" s="271">
        <f ca="1">VLOOKUP($B$64,정리!$B$249:$AH$250,AC$61+2,0)</f>
        <v>0</v>
      </c>
      <c r="AG64" s="424"/>
      <c r="AH64" s="424"/>
      <c r="AI64" s="424"/>
      <c r="AJ64" s="271">
        <f ca="1">VLOOKUP($B$64,정리!$B$249:$AH$250,AG$61+2,0)</f>
        <v>0</v>
      </c>
      <c r="AK64" s="424"/>
      <c r="AL64" s="424"/>
      <c r="AM64" s="424"/>
      <c r="AN64" s="271">
        <f ca="1">VLOOKUP($B$64,정리!$B$249:$AH$250,AK$61+2,0)</f>
        <v>0</v>
      </c>
      <c r="AO64" s="424"/>
      <c r="AP64" s="424"/>
      <c r="AQ64" s="424"/>
      <c r="AR64" s="271">
        <f ca="1">VLOOKUP($B$64,정리!$B$249:$AH$250,AO$61+2,0)</f>
        <v>0</v>
      </c>
      <c r="AS64" s="424"/>
      <c r="AT64" s="424"/>
      <c r="AU64" s="424"/>
      <c r="AV64" s="271">
        <f ca="1">VLOOKUP($B$64,정리!$B$249:$AH$250,AS$61+2,0)</f>
        <v>13536736</v>
      </c>
      <c r="AW64" s="424"/>
      <c r="AX64" s="424"/>
      <c r="AY64" s="424"/>
      <c r="AZ64" s="271">
        <f ca="1">VLOOKUP($B$64,정리!$B$249:$AH$250,AW$61+2,0)</f>
        <v>0</v>
      </c>
      <c r="BA64" s="424"/>
      <c r="BB64" s="424"/>
      <c r="BC64" s="424"/>
      <c r="BD64" s="271">
        <f ca="1">VLOOKUP($B$64,정리!$B$249:$AH$250,BA$61+2,0)</f>
        <v>0</v>
      </c>
      <c r="BE64" s="424"/>
      <c r="BF64" s="424"/>
      <c r="BG64" s="424"/>
      <c r="BH64" s="271">
        <f ca="1">VLOOKUP($B$64,정리!$B$249:$AH$250,BE$61+2,0)</f>
        <v>0</v>
      </c>
      <c r="BI64" s="424"/>
      <c r="BJ64" s="424"/>
      <c r="BK64" s="424"/>
      <c r="BL64" s="271">
        <f ca="1">VLOOKUP($B$64,정리!$B$249:$AH$250,BI$61+2,0)</f>
        <v>0</v>
      </c>
      <c r="BM64" s="424"/>
      <c r="BN64" s="424"/>
      <c r="BO64" s="424"/>
      <c r="BP64" s="271">
        <f ca="1">VLOOKUP($B$64,정리!$B$249:$AH$250,BM$61+2,0)</f>
        <v>0</v>
      </c>
      <c r="BQ64" s="424"/>
      <c r="BR64" s="424"/>
      <c r="BS64" s="424"/>
      <c r="BT64" s="271">
        <f ca="1">VLOOKUP($B$64,정리!$B$249:$AH$250,BQ$61+2,0)</f>
        <v>0</v>
      </c>
      <c r="BU64" s="424"/>
      <c r="BV64" s="424"/>
      <c r="BW64" s="424"/>
      <c r="BX64" s="271">
        <f ca="1">VLOOKUP($B$64,정리!$B$249:$AH$250,BU$61+2,0)</f>
        <v>0</v>
      </c>
      <c r="BY64" s="424"/>
      <c r="BZ64" s="424"/>
      <c r="CA64" s="424"/>
      <c r="CB64" s="271">
        <f ca="1">VLOOKUP($B$64,정리!$B$249:$AH$250,BY$61+2,0)</f>
        <v>0</v>
      </c>
      <c r="CC64" s="424"/>
      <c r="CD64" s="424"/>
      <c r="CE64" s="424"/>
      <c r="CF64" s="271">
        <f ca="1">VLOOKUP($B$64,정리!$B$249:$AH$250,CC$61+2,0)</f>
        <v>0</v>
      </c>
      <c r="CG64" s="424"/>
      <c r="CH64" s="424"/>
      <c r="CI64" s="424"/>
      <c r="CJ64" s="271">
        <f ca="1">VLOOKUP($B$64,정리!$B$249:$AH$250,CG$61+2,0)</f>
        <v>0</v>
      </c>
      <c r="CK64" s="424"/>
      <c r="CL64" s="424"/>
      <c r="CM64" s="424"/>
      <c r="CN64" s="271">
        <f ca="1">VLOOKUP($B$64,정리!$B$249:$AH$250,CK$61+2,0)</f>
        <v>0</v>
      </c>
      <c r="CO64" s="424"/>
      <c r="CP64" s="424"/>
      <c r="CQ64" s="424"/>
      <c r="CR64" s="271">
        <f ca="1">VLOOKUP($B$64,정리!$B$249:$AH$250,CO$61+2,0)</f>
        <v>0</v>
      </c>
      <c r="CS64" s="424"/>
      <c r="CT64" s="424"/>
      <c r="CU64" s="424"/>
      <c r="CV64" s="271">
        <f ca="1">VLOOKUP($B$64,정리!$B$249:$AH$250,CS$61+2,0)</f>
        <v>0</v>
      </c>
      <c r="CW64" s="424"/>
      <c r="CX64" s="424"/>
      <c r="CY64" s="424"/>
      <c r="CZ64" s="271">
        <f ca="1">VLOOKUP($B$64,정리!$B$249:$AH$250,CW$61+2,0)</f>
        <v>0</v>
      </c>
      <c r="DA64" s="424"/>
      <c r="DB64" s="424"/>
      <c r="DC64" s="424"/>
      <c r="DD64" s="271">
        <f ca="1">VLOOKUP($B$64,정리!$B$249:$AH$250,DA$61+2,0)</f>
        <v>0</v>
      </c>
      <c r="DE64" s="424"/>
      <c r="DF64" s="424"/>
      <c r="DG64" s="424"/>
      <c r="DH64" s="271">
        <f ca="1">VLOOKUP($B$64,정리!$B$249:$AH$250,DE$61+2,0)</f>
        <v>0</v>
      </c>
      <c r="DI64" s="424"/>
      <c r="DJ64" s="424"/>
      <c r="DK64" s="424"/>
      <c r="DL64" s="271">
        <f ca="1">VLOOKUP($B$64,정리!$B$249:$AH$250,DI$61+2,0)</f>
        <v>0</v>
      </c>
      <c r="DM64" s="424"/>
      <c r="DN64" s="424"/>
      <c r="DO64" s="424"/>
      <c r="DP64" s="271">
        <f ca="1">VLOOKUP($B$64,정리!$B$249:$AH$250,DM$61+2,0)</f>
        <v>0</v>
      </c>
      <c r="DQ64" s="424"/>
      <c r="DR64" s="424"/>
      <c r="DS64" s="424"/>
      <c r="DT64" s="271">
        <f ca="1">VLOOKUP($B$64,정리!$B$249:$AH$250,DQ$61+2,0)</f>
        <v>0</v>
      </c>
      <c r="DU64" s="424"/>
      <c r="DV64" s="424"/>
      <c r="DW64" s="424"/>
      <c r="DX64" s="271">
        <f ca="1">VLOOKUP($B$64,정리!$B$249:$AH$250,DU$61+2,0)</f>
        <v>0</v>
      </c>
      <c r="DY64" s="424"/>
      <c r="DZ64" s="424"/>
      <c r="EA64" s="424"/>
      <c r="EB64" s="271">
        <f ca="1">VLOOKUP($B$64,정리!$B$249:$AH$250,DY$61+2,0)</f>
        <v>0</v>
      </c>
    </row>
    <row r="65" spans="1:132" s="257" customFormat="1" ht="24.95" customHeight="1">
      <c r="A65" s="253"/>
      <c r="B65" s="588"/>
      <c r="C65" s="279" t="s">
        <v>41</v>
      </c>
      <c r="D65" s="582"/>
      <c r="E65" s="582"/>
      <c r="F65" s="288">
        <f ca="1">F64</f>
        <v>13536736</v>
      </c>
      <c r="G65" s="288"/>
      <c r="H65" s="585"/>
      <c r="I65" s="424"/>
      <c r="J65" s="424"/>
      <c r="K65" s="424"/>
      <c r="L65" s="274">
        <f ca="1">L64</f>
        <v>0</v>
      </c>
      <c r="M65" s="424"/>
      <c r="N65" s="424"/>
      <c r="O65" s="424"/>
      <c r="P65" s="274">
        <f t="shared" ref="P65" ca="1" si="1398">P64</f>
        <v>0</v>
      </c>
      <c r="Q65" s="424"/>
      <c r="R65" s="424"/>
      <c r="S65" s="424"/>
      <c r="T65" s="274">
        <f t="shared" ref="T65" ca="1" si="1399">T64</f>
        <v>0</v>
      </c>
      <c r="U65" s="424"/>
      <c r="V65" s="424"/>
      <c r="W65" s="424"/>
      <c r="X65" s="274">
        <f t="shared" ref="X65" ca="1" si="1400">X64</f>
        <v>0</v>
      </c>
      <c r="Y65" s="424"/>
      <c r="Z65" s="424"/>
      <c r="AA65" s="424"/>
      <c r="AB65" s="274">
        <f t="shared" ref="AB65" ca="1" si="1401">AB64</f>
        <v>0</v>
      </c>
      <c r="AC65" s="424"/>
      <c r="AD65" s="424"/>
      <c r="AE65" s="424"/>
      <c r="AF65" s="274">
        <f t="shared" ref="AF65" ca="1" si="1402">AF64</f>
        <v>0</v>
      </c>
      <c r="AG65" s="424"/>
      <c r="AH65" s="424"/>
      <c r="AI65" s="424"/>
      <c r="AJ65" s="274">
        <f t="shared" ref="AJ65" ca="1" si="1403">AJ64</f>
        <v>0</v>
      </c>
      <c r="AK65" s="424"/>
      <c r="AL65" s="424"/>
      <c r="AM65" s="424"/>
      <c r="AN65" s="274">
        <f t="shared" ref="AN65" ca="1" si="1404">AN64</f>
        <v>0</v>
      </c>
      <c r="AO65" s="424"/>
      <c r="AP65" s="424"/>
      <c r="AQ65" s="424"/>
      <c r="AR65" s="274">
        <f t="shared" ref="AR65" ca="1" si="1405">AR64</f>
        <v>0</v>
      </c>
      <c r="AS65" s="424"/>
      <c r="AT65" s="424"/>
      <c r="AU65" s="424"/>
      <c r="AV65" s="274">
        <f t="shared" ref="AV65" ca="1" si="1406">AV64</f>
        <v>13536736</v>
      </c>
      <c r="AW65" s="424"/>
      <c r="AX65" s="424"/>
      <c r="AY65" s="424"/>
      <c r="AZ65" s="274">
        <f t="shared" ref="AZ65" ca="1" si="1407">AZ64</f>
        <v>0</v>
      </c>
      <c r="BA65" s="424"/>
      <c r="BB65" s="424"/>
      <c r="BC65" s="424"/>
      <c r="BD65" s="274">
        <f t="shared" ref="BD65" ca="1" si="1408">BD64</f>
        <v>0</v>
      </c>
      <c r="BE65" s="424"/>
      <c r="BF65" s="424"/>
      <c r="BG65" s="424"/>
      <c r="BH65" s="274">
        <f t="shared" ref="BH65" ca="1" si="1409">BH64</f>
        <v>0</v>
      </c>
      <c r="BI65" s="424"/>
      <c r="BJ65" s="424"/>
      <c r="BK65" s="424"/>
      <c r="BL65" s="274">
        <f t="shared" ref="BL65" ca="1" si="1410">BL64</f>
        <v>0</v>
      </c>
      <c r="BM65" s="424"/>
      <c r="BN65" s="424"/>
      <c r="BO65" s="424"/>
      <c r="BP65" s="274">
        <f t="shared" ref="BP65" ca="1" si="1411">BP64</f>
        <v>0</v>
      </c>
      <c r="BQ65" s="424"/>
      <c r="BR65" s="424"/>
      <c r="BS65" s="424"/>
      <c r="BT65" s="274">
        <f t="shared" ref="BT65" ca="1" si="1412">BT64</f>
        <v>0</v>
      </c>
      <c r="BU65" s="424"/>
      <c r="BV65" s="424"/>
      <c r="BW65" s="424"/>
      <c r="BX65" s="274">
        <f t="shared" ref="BX65" ca="1" si="1413">BX64</f>
        <v>0</v>
      </c>
      <c r="BY65" s="424"/>
      <c r="BZ65" s="424"/>
      <c r="CA65" s="424"/>
      <c r="CB65" s="274">
        <f t="shared" ref="CB65" ca="1" si="1414">CB64</f>
        <v>0</v>
      </c>
      <c r="CC65" s="424"/>
      <c r="CD65" s="424"/>
      <c r="CE65" s="424"/>
      <c r="CF65" s="274">
        <f t="shared" ref="CF65" ca="1" si="1415">CF64</f>
        <v>0</v>
      </c>
      <c r="CG65" s="424"/>
      <c r="CH65" s="424"/>
      <c r="CI65" s="424"/>
      <c r="CJ65" s="274">
        <f t="shared" ref="CJ65" ca="1" si="1416">CJ64</f>
        <v>0</v>
      </c>
      <c r="CK65" s="424"/>
      <c r="CL65" s="424"/>
      <c r="CM65" s="424"/>
      <c r="CN65" s="274">
        <f t="shared" ref="CN65" ca="1" si="1417">CN64</f>
        <v>0</v>
      </c>
      <c r="CO65" s="424"/>
      <c r="CP65" s="424"/>
      <c r="CQ65" s="424"/>
      <c r="CR65" s="274">
        <f t="shared" ref="CR65" ca="1" si="1418">CR64</f>
        <v>0</v>
      </c>
      <c r="CS65" s="424"/>
      <c r="CT65" s="424"/>
      <c r="CU65" s="424"/>
      <c r="CV65" s="274">
        <f t="shared" ref="CV65" ca="1" si="1419">CV64</f>
        <v>0</v>
      </c>
      <c r="CW65" s="424"/>
      <c r="CX65" s="424"/>
      <c r="CY65" s="424"/>
      <c r="CZ65" s="274">
        <f t="shared" ref="CZ65" ca="1" si="1420">CZ64</f>
        <v>0</v>
      </c>
      <c r="DA65" s="424"/>
      <c r="DB65" s="424"/>
      <c r="DC65" s="424"/>
      <c r="DD65" s="274">
        <f t="shared" ref="DD65" ca="1" si="1421">DD64</f>
        <v>0</v>
      </c>
      <c r="DE65" s="424"/>
      <c r="DF65" s="424"/>
      <c r="DG65" s="424"/>
      <c r="DH65" s="274">
        <f t="shared" ref="DH65" ca="1" si="1422">DH64</f>
        <v>0</v>
      </c>
      <c r="DI65" s="424"/>
      <c r="DJ65" s="424"/>
      <c r="DK65" s="424"/>
      <c r="DL65" s="274">
        <f t="shared" ref="DL65" ca="1" si="1423">DL64</f>
        <v>0</v>
      </c>
      <c r="DM65" s="424"/>
      <c r="DN65" s="424"/>
      <c r="DO65" s="424"/>
      <c r="DP65" s="274">
        <f t="shared" ref="DP65" ca="1" si="1424">DP64</f>
        <v>0</v>
      </c>
      <c r="DQ65" s="424"/>
      <c r="DR65" s="424"/>
      <c r="DS65" s="424"/>
      <c r="DT65" s="274">
        <f t="shared" ref="DT65" ca="1" si="1425">DT64</f>
        <v>0</v>
      </c>
      <c r="DU65" s="424"/>
      <c r="DV65" s="424"/>
      <c r="DW65" s="424"/>
      <c r="DX65" s="274">
        <f t="shared" ref="DX65" ca="1" si="1426">DX64</f>
        <v>0</v>
      </c>
      <c r="DY65" s="424"/>
      <c r="DZ65" s="424"/>
      <c r="EA65" s="424"/>
      <c r="EB65" s="274">
        <f t="shared" ref="EB65" ca="1" si="1427">EB64</f>
        <v>0</v>
      </c>
    </row>
    <row r="66" spans="1:132" ht="24.95" hidden="1" customHeight="1">
      <c r="B66" s="589" t="s">
        <v>1264</v>
      </c>
      <c r="C66" s="265"/>
      <c r="D66" s="582"/>
      <c r="E66" s="582"/>
      <c r="F66" s="287"/>
      <c r="G66" s="287"/>
      <c r="H66" s="585"/>
      <c r="I66" s="424"/>
      <c r="J66" s="424"/>
      <c r="K66" s="424"/>
      <c r="L66" s="271"/>
      <c r="M66" s="424"/>
      <c r="N66" s="424"/>
      <c r="O66" s="424"/>
      <c r="P66" s="271"/>
      <c r="Q66" s="424"/>
      <c r="R66" s="424"/>
      <c r="S66" s="424"/>
      <c r="T66" s="271"/>
      <c r="U66" s="424"/>
      <c r="V66" s="424"/>
      <c r="W66" s="424"/>
      <c r="X66" s="271"/>
      <c r="Y66" s="424"/>
      <c r="Z66" s="424"/>
      <c r="AA66" s="424"/>
      <c r="AB66" s="271"/>
      <c r="AC66" s="424"/>
      <c r="AD66" s="424"/>
      <c r="AE66" s="424"/>
      <c r="AF66" s="271"/>
      <c r="AG66" s="424"/>
      <c r="AH66" s="424"/>
      <c r="AI66" s="424"/>
      <c r="AJ66" s="271"/>
      <c r="AK66" s="424"/>
      <c r="AL66" s="424"/>
      <c r="AM66" s="424"/>
      <c r="AN66" s="271"/>
      <c r="AO66" s="424"/>
      <c r="AP66" s="424"/>
      <c r="AQ66" s="424"/>
      <c r="AR66" s="271"/>
      <c r="AS66" s="424"/>
      <c r="AT66" s="424"/>
      <c r="AU66" s="424"/>
      <c r="AV66" s="271"/>
      <c r="AW66" s="424"/>
      <c r="AX66" s="424"/>
      <c r="AY66" s="424"/>
      <c r="AZ66" s="271"/>
      <c r="BA66" s="424"/>
      <c r="BB66" s="424"/>
      <c r="BC66" s="424"/>
      <c r="BD66" s="271"/>
      <c r="BE66" s="424"/>
      <c r="BF66" s="424"/>
      <c r="BG66" s="424"/>
      <c r="BH66" s="271"/>
      <c r="BI66" s="424"/>
      <c r="BJ66" s="424"/>
      <c r="BK66" s="424"/>
      <c r="BL66" s="271"/>
      <c r="BM66" s="424"/>
      <c r="BN66" s="424"/>
      <c r="BO66" s="424"/>
      <c r="BP66" s="271"/>
      <c r="BQ66" s="424"/>
      <c r="BR66" s="424"/>
      <c r="BS66" s="424"/>
      <c r="BT66" s="271"/>
      <c r="BU66" s="424"/>
      <c r="BV66" s="424"/>
      <c r="BW66" s="424"/>
      <c r="BX66" s="271"/>
      <c r="BY66" s="424"/>
      <c r="BZ66" s="424"/>
      <c r="CA66" s="424"/>
      <c r="CB66" s="271"/>
      <c r="CC66" s="424"/>
      <c r="CD66" s="424"/>
      <c r="CE66" s="424"/>
      <c r="CF66" s="271"/>
      <c r="CG66" s="424"/>
      <c r="CH66" s="424"/>
      <c r="CI66" s="424"/>
      <c r="CJ66" s="271"/>
      <c r="CK66" s="424"/>
      <c r="CL66" s="424"/>
      <c r="CM66" s="424"/>
      <c r="CN66" s="271"/>
      <c r="CO66" s="424"/>
      <c r="CP66" s="424"/>
      <c r="CQ66" s="424"/>
      <c r="CR66" s="271"/>
      <c r="CS66" s="424"/>
      <c r="CT66" s="424"/>
      <c r="CU66" s="424"/>
      <c r="CV66" s="271"/>
      <c r="CW66" s="424"/>
      <c r="CX66" s="424"/>
      <c r="CY66" s="424"/>
      <c r="CZ66" s="271"/>
      <c r="DA66" s="424"/>
      <c r="DB66" s="424"/>
      <c r="DC66" s="424"/>
      <c r="DD66" s="271"/>
      <c r="DE66" s="424"/>
      <c r="DF66" s="424"/>
      <c r="DG66" s="424"/>
      <c r="DH66" s="271"/>
      <c r="DI66" s="424"/>
      <c r="DJ66" s="424"/>
      <c r="DK66" s="424"/>
      <c r="DL66" s="271"/>
      <c r="DM66" s="424"/>
      <c r="DN66" s="424"/>
      <c r="DO66" s="424"/>
      <c r="DP66" s="271"/>
      <c r="DQ66" s="424"/>
      <c r="DR66" s="424"/>
      <c r="DS66" s="424"/>
      <c r="DT66" s="271"/>
      <c r="DU66" s="424"/>
      <c r="DV66" s="424"/>
      <c r="DW66" s="424"/>
      <c r="DX66" s="271"/>
      <c r="DY66" s="424"/>
      <c r="DZ66" s="424"/>
      <c r="EA66" s="424"/>
      <c r="EB66" s="271"/>
    </row>
    <row r="67" spans="1:132" s="257" customFormat="1" ht="24.95" hidden="1" customHeight="1">
      <c r="A67" s="253"/>
      <c r="B67" s="563"/>
      <c r="C67" s="279" t="s">
        <v>41</v>
      </c>
      <c r="D67" s="582"/>
      <c r="E67" s="582"/>
      <c r="F67" s="288"/>
      <c r="G67" s="288"/>
      <c r="H67" s="585"/>
      <c r="I67" s="424"/>
      <c r="J67" s="424"/>
      <c r="K67" s="424"/>
      <c r="L67" s="274">
        <f>L66</f>
        <v>0</v>
      </c>
      <c r="M67" s="424"/>
      <c r="N67" s="424"/>
      <c r="O67" s="424"/>
      <c r="P67" s="274">
        <f t="shared" ref="P67" si="1428">P66</f>
        <v>0</v>
      </c>
      <c r="Q67" s="424"/>
      <c r="R67" s="424"/>
      <c r="S67" s="424"/>
      <c r="T67" s="274">
        <f t="shared" ref="T67" si="1429">T66</f>
        <v>0</v>
      </c>
      <c r="U67" s="424"/>
      <c r="V67" s="424"/>
      <c r="W67" s="424"/>
      <c r="X67" s="274">
        <f t="shared" ref="X67" si="1430">X66</f>
        <v>0</v>
      </c>
      <c r="Y67" s="424"/>
      <c r="Z67" s="424"/>
      <c r="AA67" s="424"/>
      <c r="AB67" s="274">
        <f t="shared" ref="AB67" si="1431">AB66</f>
        <v>0</v>
      </c>
      <c r="AC67" s="424"/>
      <c r="AD67" s="424"/>
      <c r="AE67" s="424"/>
      <c r="AF67" s="274">
        <f t="shared" ref="AF67" si="1432">AF66</f>
        <v>0</v>
      </c>
      <c r="AG67" s="424"/>
      <c r="AH67" s="424"/>
      <c r="AI67" s="424"/>
      <c r="AJ67" s="274">
        <f t="shared" ref="AJ67" si="1433">AJ66</f>
        <v>0</v>
      </c>
      <c r="AK67" s="424"/>
      <c r="AL67" s="424"/>
      <c r="AM67" s="424"/>
      <c r="AN67" s="274">
        <f t="shared" ref="AN67" si="1434">AN66</f>
        <v>0</v>
      </c>
      <c r="AO67" s="424"/>
      <c r="AP67" s="424"/>
      <c r="AQ67" s="424"/>
      <c r="AR67" s="274">
        <f t="shared" ref="AR67" si="1435">AR66</f>
        <v>0</v>
      </c>
      <c r="AS67" s="424"/>
      <c r="AT67" s="424"/>
      <c r="AU67" s="424"/>
      <c r="AV67" s="274">
        <f t="shared" ref="AV67" si="1436">AV66</f>
        <v>0</v>
      </c>
      <c r="AW67" s="424"/>
      <c r="AX67" s="424"/>
      <c r="AY67" s="424"/>
      <c r="AZ67" s="274">
        <f t="shared" ref="AZ67" si="1437">AZ66</f>
        <v>0</v>
      </c>
      <c r="BA67" s="424"/>
      <c r="BB67" s="424"/>
      <c r="BC67" s="424"/>
      <c r="BD67" s="274">
        <f t="shared" ref="BD67" si="1438">BD66</f>
        <v>0</v>
      </c>
      <c r="BE67" s="424"/>
      <c r="BF67" s="424"/>
      <c r="BG67" s="424"/>
      <c r="BH67" s="274">
        <f t="shared" ref="BH67" si="1439">BH66</f>
        <v>0</v>
      </c>
      <c r="BI67" s="424"/>
      <c r="BJ67" s="424"/>
      <c r="BK67" s="424"/>
      <c r="BL67" s="274">
        <f t="shared" ref="BL67" si="1440">BL66</f>
        <v>0</v>
      </c>
      <c r="BM67" s="424"/>
      <c r="BN67" s="424"/>
      <c r="BO67" s="424"/>
      <c r="BP67" s="274">
        <f t="shared" ref="BP67" si="1441">BP66</f>
        <v>0</v>
      </c>
      <c r="BQ67" s="424"/>
      <c r="BR67" s="424"/>
      <c r="BS67" s="424"/>
      <c r="BT67" s="274">
        <f t="shared" ref="BT67" si="1442">BT66</f>
        <v>0</v>
      </c>
      <c r="BU67" s="424"/>
      <c r="BV67" s="424"/>
      <c r="BW67" s="424"/>
      <c r="BX67" s="274">
        <f t="shared" ref="BX67" si="1443">BX66</f>
        <v>0</v>
      </c>
      <c r="BY67" s="424"/>
      <c r="BZ67" s="424"/>
      <c r="CA67" s="424"/>
      <c r="CB67" s="274">
        <f t="shared" ref="CB67" si="1444">CB66</f>
        <v>0</v>
      </c>
      <c r="CC67" s="424"/>
      <c r="CD67" s="424"/>
      <c r="CE67" s="424"/>
      <c r="CF67" s="274">
        <f t="shared" ref="CF67" si="1445">CF66</f>
        <v>0</v>
      </c>
      <c r="CG67" s="424"/>
      <c r="CH67" s="424"/>
      <c r="CI67" s="424"/>
      <c r="CJ67" s="274">
        <f t="shared" ref="CJ67" si="1446">CJ66</f>
        <v>0</v>
      </c>
      <c r="CK67" s="424"/>
      <c r="CL67" s="424"/>
      <c r="CM67" s="424"/>
      <c r="CN67" s="274">
        <f t="shared" ref="CN67" si="1447">CN66</f>
        <v>0</v>
      </c>
      <c r="CO67" s="424"/>
      <c r="CP67" s="424"/>
      <c r="CQ67" s="424"/>
      <c r="CR67" s="274">
        <f t="shared" ref="CR67" si="1448">CR66</f>
        <v>0</v>
      </c>
      <c r="CS67" s="424"/>
      <c r="CT67" s="424"/>
      <c r="CU67" s="424"/>
      <c r="CV67" s="274">
        <f t="shared" ref="CV67" si="1449">CV66</f>
        <v>0</v>
      </c>
      <c r="CW67" s="424"/>
      <c r="CX67" s="424"/>
      <c r="CY67" s="424"/>
      <c r="CZ67" s="274">
        <f t="shared" ref="CZ67" si="1450">CZ66</f>
        <v>0</v>
      </c>
      <c r="DA67" s="424"/>
      <c r="DB67" s="424"/>
      <c r="DC67" s="424"/>
      <c r="DD67" s="274">
        <f t="shared" ref="DD67" si="1451">DD66</f>
        <v>0</v>
      </c>
      <c r="DE67" s="424"/>
      <c r="DF67" s="424"/>
      <c r="DG67" s="424"/>
      <c r="DH67" s="274">
        <f t="shared" ref="DH67" si="1452">DH66</f>
        <v>0</v>
      </c>
      <c r="DI67" s="424"/>
      <c r="DJ67" s="424"/>
      <c r="DK67" s="424"/>
      <c r="DL67" s="274">
        <f t="shared" ref="DL67" si="1453">DL66</f>
        <v>0</v>
      </c>
      <c r="DM67" s="424"/>
      <c r="DN67" s="424"/>
      <c r="DO67" s="424"/>
      <c r="DP67" s="274">
        <f t="shared" ref="DP67" si="1454">DP66</f>
        <v>0</v>
      </c>
      <c r="DQ67" s="424"/>
      <c r="DR67" s="424"/>
      <c r="DS67" s="424"/>
      <c r="DT67" s="274">
        <f t="shared" ref="DT67" si="1455">DT66</f>
        <v>0</v>
      </c>
      <c r="DU67" s="424"/>
      <c r="DV67" s="424"/>
      <c r="DW67" s="424"/>
      <c r="DX67" s="274">
        <f t="shared" ref="DX67" si="1456">DX66</f>
        <v>0</v>
      </c>
      <c r="DY67" s="424"/>
      <c r="DZ67" s="424"/>
      <c r="EA67" s="424"/>
      <c r="EB67" s="274">
        <f t="shared" ref="EB67" si="1457">EB66</f>
        <v>0</v>
      </c>
    </row>
    <row r="68" spans="1:132" ht="24.95" customHeight="1">
      <c r="A68" s="253" t="s">
        <v>1357</v>
      </c>
      <c r="B68" s="589" t="s">
        <v>1359</v>
      </c>
      <c r="C68" s="265" t="s">
        <v>646</v>
      </c>
      <c r="D68" s="582"/>
      <c r="E68" s="582"/>
      <c r="F68" s="287">
        <f ca="1">정리!AI253</f>
        <v>4871870.4000000004</v>
      </c>
      <c r="G68" s="287"/>
      <c r="H68" s="585"/>
      <c r="I68" s="424"/>
      <c r="J68" s="424"/>
      <c r="K68" s="424"/>
      <c r="L68" s="271">
        <f ca="1">VLOOKUP($A$68,정리!$A$253:$AH$254,I$61+3,0)</f>
        <v>0</v>
      </c>
      <c r="M68" s="424"/>
      <c r="N68" s="424"/>
      <c r="O68" s="424"/>
      <c r="P68" s="271">
        <f ca="1">VLOOKUP($A$68,정리!$A$253:$AH$254,M$61+3,0)</f>
        <v>0</v>
      </c>
      <c r="Q68" s="424"/>
      <c r="R68" s="424"/>
      <c r="S68" s="424"/>
      <c r="T68" s="271">
        <f ca="1">VLOOKUP($A$68,정리!$A$253:$AH$254,Q$61+3,0)</f>
        <v>4187870.4</v>
      </c>
      <c r="U68" s="424"/>
      <c r="V68" s="424"/>
      <c r="W68" s="424"/>
      <c r="X68" s="271">
        <f ca="1">VLOOKUP($A$68,정리!$A$253:$AH$254,U$61+3,0)</f>
        <v>0</v>
      </c>
      <c r="Y68" s="424"/>
      <c r="Z68" s="424"/>
      <c r="AA68" s="424"/>
      <c r="AB68" s="271">
        <f ca="1">VLOOKUP($A$68,정리!$A$253:$AH$254,Y$61+3,0)</f>
        <v>0</v>
      </c>
      <c r="AC68" s="424"/>
      <c r="AD68" s="424"/>
      <c r="AE68" s="424"/>
      <c r="AF68" s="271">
        <f ca="1">VLOOKUP($A$68,정리!$A$253:$AH$254,AC$61+3,0)</f>
        <v>0</v>
      </c>
      <c r="AG68" s="424"/>
      <c r="AH68" s="424"/>
      <c r="AI68" s="424"/>
      <c r="AJ68" s="271">
        <f ca="1">VLOOKUP($A$68,정리!$A$253:$AH$254,AG$61+3,0)</f>
        <v>0</v>
      </c>
      <c r="AK68" s="424"/>
      <c r="AL68" s="424"/>
      <c r="AM68" s="424"/>
      <c r="AN68" s="271">
        <f ca="1">VLOOKUP($A$68,정리!$A$253:$AH$254,AK$61+3,0)</f>
        <v>684000</v>
      </c>
      <c r="AO68" s="424"/>
      <c r="AP68" s="424"/>
      <c r="AQ68" s="424"/>
      <c r="AR68" s="271">
        <f ca="1">VLOOKUP($A$68,정리!$A$253:$AH$254,AO$61+3,0)</f>
        <v>0</v>
      </c>
      <c r="AS68" s="424"/>
      <c r="AT68" s="424"/>
      <c r="AU68" s="424"/>
      <c r="AV68" s="271">
        <f ca="1">VLOOKUP($A$68,정리!$A$253:$AH$254,AS$61+3,0)</f>
        <v>0</v>
      </c>
      <c r="AW68" s="424"/>
      <c r="AX68" s="424"/>
      <c r="AY68" s="424"/>
      <c r="AZ68" s="271">
        <f ca="1">VLOOKUP($A$68,정리!$A$253:$AH$254,AW$61+3,0)</f>
        <v>0</v>
      </c>
      <c r="BA68" s="424"/>
      <c r="BB68" s="424"/>
      <c r="BC68" s="424"/>
      <c r="BD68" s="271">
        <f ca="1">VLOOKUP($A$68,정리!$A$253:$AH$254,BA$61+3,0)</f>
        <v>0</v>
      </c>
      <c r="BE68" s="424"/>
      <c r="BF68" s="424"/>
      <c r="BG68" s="424"/>
      <c r="BH68" s="271">
        <f ca="1">VLOOKUP($A$68,정리!$A$253:$AH$254,BE$61+3,0)</f>
        <v>0</v>
      </c>
      <c r="BI68" s="424"/>
      <c r="BJ68" s="424"/>
      <c r="BK68" s="424"/>
      <c r="BL68" s="271">
        <f ca="1">VLOOKUP($A$68,정리!$A$253:$AH$254,BI$61+3,0)</f>
        <v>0</v>
      </c>
      <c r="BM68" s="424"/>
      <c r="BN68" s="424"/>
      <c r="BO68" s="424"/>
      <c r="BP68" s="271">
        <f ca="1">VLOOKUP($A$68,정리!$A$253:$AH$254,BM$61+3,0)</f>
        <v>0</v>
      </c>
      <c r="BQ68" s="424"/>
      <c r="BR68" s="424"/>
      <c r="BS68" s="424"/>
      <c r="BT68" s="271">
        <f ca="1">VLOOKUP($A$68,정리!$A$253:$AH$254,BQ$61+3,0)</f>
        <v>0</v>
      </c>
      <c r="BU68" s="424"/>
      <c r="BV68" s="424"/>
      <c r="BW68" s="424"/>
      <c r="BX68" s="271">
        <f ca="1">VLOOKUP($A$68,정리!$A$253:$AH$254,BU$61+3,0)</f>
        <v>0</v>
      </c>
      <c r="BY68" s="424"/>
      <c r="BZ68" s="424"/>
      <c r="CA68" s="424"/>
      <c r="CB68" s="271">
        <f ca="1">VLOOKUP($A$68,정리!$A$253:$AH$254,BY$61+3,0)</f>
        <v>0</v>
      </c>
      <c r="CC68" s="424"/>
      <c r="CD68" s="424"/>
      <c r="CE68" s="424"/>
      <c r="CF68" s="271">
        <f ca="1">VLOOKUP($A$68,정리!$A$253:$AH$254,CC$61+3,0)</f>
        <v>0</v>
      </c>
      <c r="CG68" s="424"/>
      <c r="CH68" s="424"/>
      <c r="CI68" s="424"/>
      <c r="CJ68" s="271">
        <f ca="1">VLOOKUP($A$68,정리!$A$253:$AH$254,CG$61+3,0)</f>
        <v>0</v>
      </c>
      <c r="CK68" s="424"/>
      <c r="CL68" s="424"/>
      <c r="CM68" s="424"/>
      <c r="CN68" s="271">
        <f ca="1">VLOOKUP($A$68,정리!$A$253:$AH$254,CK$61+3,0)</f>
        <v>0</v>
      </c>
      <c r="CO68" s="424"/>
      <c r="CP68" s="424"/>
      <c r="CQ68" s="424"/>
      <c r="CR68" s="271">
        <f ca="1">VLOOKUP($A$68,정리!$A$253:$AH$254,CO$61+3,0)</f>
        <v>0</v>
      </c>
      <c r="CS68" s="424"/>
      <c r="CT68" s="424"/>
      <c r="CU68" s="424"/>
      <c r="CV68" s="271">
        <f ca="1">VLOOKUP($A$68,정리!$A$253:$AH$254,CS$61+3,0)</f>
        <v>0</v>
      </c>
      <c r="CW68" s="424"/>
      <c r="CX68" s="424"/>
      <c r="CY68" s="424"/>
      <c r="CZ68" s="271">
        <f ca="1">VLOOKUP($A$68,정리!$A$253:$AH$254,CW$61+3,0)</f>
        <v>0</v>
      </c>
      <c r="DA68" s="424"/>
      <c r="DB68" s="424"/>
      <c r="DC68" s="424"/>
      <c r="DD68" s="271">
        <f ca="1">VLOOKUP($A$68,정리!$A$253:$AH$254,DA$61+3,0)</f>
        <v>0</v>
      </c>
      <c r="DE68" s="424"/>
      <c r="DF68" s="424"/>
      <c r="DG68" s="424"/>
      <c r="DH68" s="271">
        <f ca="1">VLOOKUP($A$68,정리!$A$253:$AH$254,DE$61+3,0)</f>
        <v>0</v>
      </c>
      <c r="DI68" s="424"/>
      <c r="DJ68" s="424"/>
      <c r="DK68" s="424"/>
      <c r="DL68" s="271">
        <f ca="1">VLOOKUP($A$68,정리!$A$253:$AH$254,DI$61+3,0)</f>
        <v>0</v>
      </c>
      <c r="DM68" s="424"/>
      <c r="DN68" s="424"/>
      <c r="DO68" s="424"/>
      <c r="DP68" s="271">
        <f ca="1">VLOOKUP($A$68,정리!$A$253:$AH$254,DM$61+3,0)</f>
        <v>0</v>
      </c>
      <c r="DQ68" s="424"/>
      <c r="DR68" s="424"/>
      <c r="DS68" s="424"/>
      <c r="DT68" s="271">
        <f ca="1">VLOOKUP($A$68,정리!$A$253:$AH$254,DQ$61+3,0)</f>
        <v>0</v>
      </c>
      <c r="DU68" s="424"/>
      <c r="DV68" s="424"/>
      <c r="DW68" s="424"/>
      <c r="DX68" s="271">
        <f ca="1">VLOOKUP($A$68,정리!$A$253:$AH$254,DU$61+3,0)</f>
        <v>0</v>
      </c>
      <c r="DY68" s="424"/>
      <c r="DZ68" s="424"/>
      <c r="EA68" s="424"/>
      <c r="EB68" s="271">
        <f ca="1">VLOOKUP($A$68,정리!$A$253:$AH$254,DY$61+3,0)</f>
        <v>0</v>
      </c>
    </row>
    <row r="69" spans="1:132" s="257" customFormat="1" ht="24.95" customHeight="1">
      <c r="A69" s="253"/>
      <c r="B69" s="563"/>
      <c r="C69" s="279" t="s">
        <v>41</v>
      </c>
      <c r="D69" s="582"/>
      <c r="E69" s="582"/>
      <c r="F69" s="288">
        <f ca="1">F68</f>
        <v>4871870.4000000004</v>
      </c>
      <c r="G69" s="288"/>
      <c r="H69" s="585"/>
      <c r="I69" s="424"/>
      <c r="J69" s="424"/>
      <c r="K69" s="424"/>
      <c r="L69" s="274">
        <f ca="1">L68</f>
        <v>0</v>
      </c>
      <c r="M69" s="424"/>
      <c r="N69" s="424"/>
      <c r="O69" s="424"/>
      <c r="P69" s="274">
        <f t="shared" ref="P69" ca="1" si="1458">P68</f>
        <v>0</v>
      </c>
      <c r="Q69" s="424"/>
      <c r="R69" s="424"/>
      <c r="S69" s="424"/>
      <c r="T69" s="274">
        <f t="shared" ref="T69" ca="1" si="1459">T68</f>
        <v>4187870.4</v>
      </c>
      <c r="U69" s="424"/>
      <c r="V69" s="424"/>
      <c r="W69" s="424"/>
      <c r="X69" s="274">
        <f t="shared" ref="X69" ca="1" si="1460">X68</f>
        <v>0</v>
      </c>
      <c r="Y69" s="424"/>
      <c r="Z69" s="424"/>
      <c r="AA69" s="424"/>
      <c r="AB69" s="274">
        <f t="shared" ref="AB69" ca="1" si="1461">AB68</f>
        <v>0</v>
      </c>
      <c r="AC69" s="424"/>
      <c r="AD69" s="424"/>
      <c r="AE69" s="424"/>
      <c r="AF69" s="274">
        <f t="shared" ref="AF69" ca="1" si="1462">AF68</f>
        <v>0</v>
      </c>
      <c r="AG69" s="424"/>
      <c r="AH69" s="424"/>
      <c r="AI69" s="424"/>
      <c r="AJ69" s="274">
        <f t="shared" ref="AJ69" ca="1" si="1463">AJ68</f>
        <v>0</v>
      </c>
      <c r="AK69" s="424"/>
      <c r="AL69" s="424"/>
      <c r="AM69" s="424"/>
      <c r="AN69" s="274">
        <f t="shared" ref="AN69" ca="1" si="1464">AN68</f>
        <v>684000</v>
      </c>
      <c r="AO69" s="424"/>
      <c r="AP69" s="424"/>
      <c r="AQ69" s="424"/>
      <c r="AR69" s="274">
        <f t="shared" ref="AR69" ca="1" si="1465">AR68</f>
        <v>0</v>
      </c>
      <c r="AS69" s="424"/>
      <c r="AT69" s="424"/>
      <c r="AU69" s="424"/>
      <c r="AV69" s="274">
        <f t="shared" ref="AV69" ca="1" si="1466">AV68</f>
        <v>0</v>
      </c>
      <c r="AW69" s="424"/>
      <c r="AX69" s="424"/>
      <c r="AY69" s="424"/>
      <c r="AZ69" s="274">
        <f t="shared" ref="AZ69" ca="1" si="1467">AZ68</f>
        <v>0</v>
      </c>
      <c r="BA69" s="424"/>
      <c r="BB69" s="424"/>
      <c r="BC69" s="424"/>
      <c r="BD69" s="274">
        <f t="shared" ref="BD69" ca="1" si="1468">BD68</f>
        <v>0</v>
      </c>
      <c r="BE69" s="424"/>
      <c r="BF69" s="424"/>
      <c r="BG69" s="424"/>
      <c r="BH69" s="274">
        <f t="shared" ref="BH69" ca="1" si="1469">BH68</f>
        <v>0</v>
      </c>
      <c r="BI69" s="424"/>
      <c r="BJ69" s="424"/>
      <c r="BK69" s="424"/>
      <c r="BL69" s="274">
        <f t="shared" ref="BL69" ca="1" si="1470">BL68</f>
        <v>0</v>
      </c>
      <c r="BM69" s="424"/>
      <c r="BN69" s="424"/>
      <c r="BO69" s="424"/>
      <c r="BP69" s="274">
        <f t="shared" ref="BP69" ca="1" si="1471">BP68</f>
        <v>0</v>
      </c>
      <c r="BQ69" s="424"/>
      <c r="BR69" s="424"/>
      <c r="BS69" s="424"/>
      <c r="BT69" s="274">
        <f t="shared" ref="BT69" ca="1" si="1472">BT68</f>
        <v>0</v>
      </c>
      <c r="BU69" s="424"/>
      <c r="BV69" s="424"/>
      <c r="BW69" s="424"/>
      <c r="BX69" s="274">
        <f t="shared" ref="BX69" ca="1" si="1473">BX68</f>
        <v>0</v>
      </c>
      <c r="BY69" s="424"/>
      <c r="BZ69" s="424"/>
      <c r="CA69" s="424"/>
      <c r="CB69" s="274">
        <f t="shared" ref="CB69" ca="1" si="1474">CB68</f>
        <v>0</v>
      </c>
      <c r="CC69" s="424"/>
      <c r="CD69" s="424"/>
      <c r="CE69" s="424"/>
      <c r="CF69" s="274">
        <f t="shared" ref="CF69" ca="1" si="1475">CF68</f>
        <v>0</v>
      </c>
      <c r="CG69" s="424"/>
      <c r="CH69" s="424"/>
      <c r="CI69" s="424"/>
      <c r="CJ69" s="274">
        <f t="shared" ref="CJ69" ca="1" si="1476">CJ68</f>
        <v>0</v>
      </c>
      <c r="CK69" s="424"/>
      <c r="CL69" s="424"/>
      <c r="CM69" s="424"/>
      <c r="CN69" s="274">
        <f t="shared" ref="CN69" ca="1" si="1477">CN68</f>
        <v>0</v>
      </c>
      <c r="CO69" s="424"/>
      <c r="CP69" s="424"/>
      <c r="CQ69" s="424"/>
      <c r="CR69" s="274">
        <f t="shared" ref="CR69" ca="1" si="1478">CR68</f>
        <v>0</v>
      </c>
      <c r="CS69" s="424"/>
      <c r="CT69" s="424"/>
      <c r="CU69" s="424"/>
      <c r="CV69" s="274">
        <f t="shared" ref="CV69" ca="1" si="1479">CV68</f>
        <v>0</v>
      </c>
      <c r="CW69" s="424"/>
      <c r="CX69" s="424"/>
      <c r="CY69" s="424"/>
      <c r="CZ69" s="274">
        <f t="shared" ref="CZ69" ca="1" si="1480">CZ68</f>
        <v>0</v>
      </c>
      <c r="DA69" s="424"/>
      <c r="DB69" s="424"/>
      <c r="DC69" s="424"/>
      <c r="DD69" s="274">
        <f t="shared" ref="DD69" ca="1" si="1481">DD68</f>
        <v>0</v>
      </c>
      <c r="DE69" s="424"/>
      <c r="DF69" s="424"/>
      <c r="DG69" s="424"/>
      <c r="DH69" s="274">
        <f t="shared" ref="DH69" ca="1" si="1482">DH68</f>
        <v>0</v>
      </c>
      <c r="DI69" s="424"/>
      <c r="DJ69" s="424"/>
      <c r="DK69" s="424"/>
      <c r="DL69" s="274">
        <f t="shared" ref="DL69" ca="1" si="1483">DL68</f>
        <v>0</v>
      </c>
      <c r="DM69" s="424"/>
      <c r="DN69" s="424"/>
      <c r="DO69" s="424"/>
      <c r="DP69" s="274">
        <f t="shared" ref="DP69" ca="1" si="1484">DP68</f>
        <v>0</v>
      </c>
      <c r="DQ69" s="424"/>
      <c r="DR69" s="424"/>
      <c r="DS69" s="424"/>
      <c r="DT69" s="274">
        <f t="shared" ref="DT69" ca="1" si="1485">DT68</f>
        <v>0</v>
      </c>
      <c r="DU69" s="424"/>
      <c r="DV69" s="424"/>
      <c r="DW69" s="424"/>
      <c r="DX69" s="274">
        <f t="shared" ref="DX69" ca="1" si="1486">DX68</f>
        <v>0</v>
      </c>
      <c r="DY69" s="424"/>
      <c r="DZ69" s="424"/>
      <c r="EA69" s="424"/>
      <c r="EB69" s="274">
        <f t="shared" ref="EB69" ca="1" si="1487">EB68</f>
        <v>0</v>
      </c>
    </row>
    <row r="70" spans="1:132" ht="24.95" hidden="1" customHeight="1">
      <c r="B70" s="589" t="s">
        <v>1266</v>
      </c>
      <c r="C70" s="265"/>
      <c r="D70" s="582"/>
      <c r="E70" s="582"/>
      <c r="F70" s="287"/>
      <c r="G70" s="287"/>
      <c r="H70" s="585"/>
      <c r="I70" s="424"/>
      <c r="J70" s="424"/>
      <c r="K70" s="424"/>
      <c r="L70" s="271"/>
      <c r="M70" s="424"/>
      <c r="N70" s="424"/>
      <c r="O70" s="424"/>
      <c r="P70" s="271"/>
      <c r="Q70" s="424"/>
      <c r="R70" s="424"/>
      <c r="S70" s="424"/>
      <c r="T70" s="271"/>
      <c r="U70" s="424"/>
      <c r="V70" s="424"/>
      <c r="W70" s="424"/>
      <c r="X70" s="271"/>
      <c r="Y70" s="424"/>
      <c r="Z70" s="424"/>
      <c r="AA70" s="424"/>
      <c r="AB70" s="271"/>
      <c r="AC70" s="424"/>
      <c r="AD70" s="424"/>
      <c r="AE70" s="424"/>
      <c r="AF70" s="271"/>
      <c r="AG70" s="424"/>
      <c r="AH70" s="424"/>
      <c r="AI70" s="424"/>
      <c r="AJ70" s="271"/>
      <c r="AK70" s="424"/>
      <c r="AL70" s="424"/>
      <c r="AM70" s="424"/>
      <c r="AN70" s="271"/>
      <c r="AO70" s="424"/>
      <c r="AP70" s="424"/>
      <c r="AQ70" s="424"/>
      <c r="AR70" s="271"/>
      <c r="AS70" s="424"/>
      <c r="AT70" s="424"/>
      <c r="AU70" s="424"/>
      <c r="AV70" s="271"/>
      <c r="AW70" s="424"/>
      <c r="AX70" s="424"/>
      <c r="AY70" s="424"/>
      <c r="AZ70" s="271"/>
      <c r="BA70" s="424"/>
      <c r="BB70" s="424"/>
      <c r="BC70" s="424"/>
      <c r="BD70" s="271"/>
      <c r="BE70" s="424"/>
      <c r="BF70" s="424"/>
      <c r="BG70" s="424"/>
      <c r="BH70" s="271"/>
      <c r="BI70" s="424"/>
      <c r="BJ70" s="424"/>
      <c r="BK70" s="424"/>
      <c r="BL70" s="271"/>
      <c r="BM70" s="424"/>
      <c r="BN70" s="424"/>
      <c r="BO70" s="424"/>
      <c r="BP70" s="271"/>
      <c r="BQ70" s="424"/>
      <c r="BR70" s="424"/>
      <c r="BS70" s="424"/>
      <c r="BT70" s="271"/>
      <c r="BU70" s="424"/>
      <c r="BV70" s="424"/>
      <c r="BW70" s="424"/>
      <c r="BX70" s="271"/>
      <c r="BY70" s="424"/>
      <c r="BZ70" s="424"/>
      <c r="CA70" s="424"/>
      <c r="CB70" s="271"/>
      <c r="CC70" s="424"/>
      <c r="CD70" s="424"/>
      <c r="CE70" s="424"/>
      <c r="CF70" s="271"/>
      <c r="CG70" s="424"/>
      <c r="CH70" s="424"/>
      <c r="CI70" s="424"/>
      <c r="CJ70" s="271"/>
      <c r="CK70" s="424"/>
      <c r="CL70" s="424"/>
      <c r="CM70" s="424"/>
      <c r="CN70" s="271"/>
      <c r="CO70" s="424"/>
      <c r="CP70" s="424"/>
      <c r="CQ70" s="424"/>
      <c r="CR70" s="271"/>
      <c r="CS70" s="424"/>
      <c r="CT70" s="424"/>
      <c r="CU70" s="424"/>
      <c r="CV70" s="271"/>
      <c r="CW70" s="424"/>
      <c r="CX70" s="424"/>
      <c r="CY70" s="424"/>
      <c r="CZ70" s="271"/>
      <c r="DA70" s="424"/>
      <c r="DB70" s="424"/>
      <c r="DC70" s="424"/>
      <c r="DD70" s="271"/>
      <c r="DE70" s="424"/>
      <c r="DF70" s="424"/>
      <c r="DG70" s="424"/>
      <c r="DH70" s="271"/>
      <c r="DI70" s="424"/>
      <c r="DJ70" s="424"/>
      <c r="DK70" s="424"/>
      <c r="DL70" s="271"/>
      <c r="DM70" s="424"/>
      <c r="DN70" s="424"/>
      <c r="DO70" s="424"/>
      <c r="DP70" s="271"/>
      <c r="DQ70" s="424"/>
      <c r="DR70" s="424"/>
      <c r="DS70" s="424"/>
      <c r="DT70" s="271"/>
      <c r="DU70" s="424"/>
      <c r="DV70" s="424"/>
      <c r="DW70" s="424"/>
      <c r="DX70" s="271"/>
      <c r="DY70" s="424"/>
      <c r="DZ70" s="424"/>
      <c r="EA70" s="424"/>
      <c r="EB70" s="271"/>
    </row>
    <row r="71" spans="1:132" s="257" customFormat="1" ht="24.95" hidden="1" customHeight="1">
      <c r="A71" s="253"/>
      <c r="B71" s="588"/>
      <c r="C71" s="279" t="s">
        <v>41</v>
      </c>
      <c r="D71" s="582"/>
      <c r="E71" s="582"/>
      <c r="F71" s="288"/>
      <c r="G71" s="288"/>
      <c r="H71" s="585"/>
      <c r="I71" s="424"/>
      <c r="J71" s="424"/>
      <c r="K71" s="424"/>
      <c r="L71" s="274">
        <f>L70</f>
        <v>0</v>
      </c>
      <c r="M71" s="424"/>
      <c r="N71" s="424"/>
      <c r="O71" s="424"/>
      <c r="P71" s="274">
        <f t="shared" ref="P71" si="1488">P70</f>
        <v>0</v>
      </c>
      <c r="Q71" s="424"/>
      <c r="R71" s="424"/>
      <c r="S71" s="424"/>
      <c r="T71" s="274">
        <f t="shared" ref="T71" si="1489">T70</f>
        <v>0</v>
      </c>
      <c r="U71" s="424"/>
      <c r="V71" s="424"/>
      <c r="W71" s="424"/>
      <c r="X71" s="274">
        <f t="shared" ref="X71" si="1490">X70</f>
        <v>0</v>
      </c>
      <c r="Y71" s="424"/>
      <c r="Z71" s="424"/>
      <c r="AA71" s="424"/>
      <c r="AB71" s="274">
        <f t="shared" ref="AB71" si="1491">AB70</f>
        <v>0</v>
      </c>
      <c r="AC71" s="424"/>
      <c r="AD71" s="424"/>
      <c r="AE71" s="424"/>
      <c r="AF71" s="274">
        <f t="shared" ref="AF71" si="1492">AF70</f>
        <v>0</v>
      </c>
      <c r="AG71" s="424"/>
      <c r="AH71" s="424"/>
      <c r="AI71" s="424"/>
      <c r="AJ71" s="274">
        <f t="shared" ref="AJ71" si="1493">AJ70</f>
        <v>0</v>
      </c>
      <c r="AK71" s="424"/>
      <c r="AL71" s="424"/>
      <c r="AM71" s="424"/>
      <c r="AN71" s="274">
        <f t="shared" ref="AN71" si="1494">AN70</f>
        <v>0</v>
      </c>
      <c r="AO71" s="424"/>
      <c r="AP71" s="424"/>
      <c r="AQ71" s="424"/>
      <c r="AR71" s="274">
        <f t="shared" ref="AR71" si="1495">AR70</f>
        <v>0</v>
      </c>
      <c r="AS71" s="424"/>
      <c r="AT71" s="424"/>
      <c r="AU71" s="424"/>
      <c r="AV71" s="274">
        <f t="shared" ref="AV71" si="1496">AV70</f>
        <v>0</v>
      </c>
      <c r="AW71" s="424"/>
      <c r="AX71" s="424"/>
      <c r="AY71" s="424"/>
      <c r="AZ71" s="274">
        <f t="shared" ref="AZ71" si="1497">AZ70</f>
        <v>0</v>
      </c>
      <c r="BA71" s="424"/>
      <c r="BB71" s="424"/>
      <c r="BC71" s="424"/>
      <c r="BD71" s="274">
        <f t="shared" ref="BD71" si="1498">BD70</f>
        <v>0</v>
      </c>
      <c r="BE71" s="424"/>
      <c r="BF71" s="424"/>
      <c r="BG71" s="424"/>
      <c r="BH71" s="274">
        <f t="shared" ref="BH71" si="1499">BH70</f>
        <v>0</v>
      </c>
      <c r="BI71" s="424"/>
      <c r="BJ71" s="424"/>
      <c r="BK71" s="424"/>
      <c r="BL71" s="274">
        <f t="shared" ref="BL71" si="1500">BL70</f>
        <v>0</v>
      </c>
      <c r="BM71" s="424"/>
      <c r="BN71" s="424"/>
      <c r="BO71" s="424"/>
      <c r="BP71" s="274">
        <f t="shared" ref="BP71" si="1501">BP70</f>
        <v>0</v>
      </c>
      <c r="BQ71" s="424"/>
      <c r="BR71" s="424"/>
      <c r="BS71" s="424"/>
      <c r="BT71" s="274">
        <f t="shared" ref="BT71" si="1502">BT70</f>
        <v>0</v>
      </c>
      <c r="BU71" s="424"/>
      <c r="BV71" s="424"/>
      <c r="BW71" s="424"/>
      <c r="BX71" s="274">
        <f t="shared" ref="BX71" si="1503">BX70</f>
        <v>0</v>
      </c>
      <c r="BY71" s="424"/>
      <c r="BZ71" s="424"/>
      <c r="CA71" s="424"/>
      <c r="CB71" s="274">
        <f t="shared" ref="CB71" si="1504">CB70</f>
        <v>0</v>
      </c>
      <c r="CC71" s="424"/>
      <c r="CD71" s="424"/>
      <c r="CE71" s="424"/>
      <c r="CF71" s="274">
        <f t="shared" ref="CF71" si="1505">CF70</f>
        <v>0</v>
      </c>
      <c r="CG71" s="424"/>
      <c r="CH71" s="424"/>
      <c r="CI71" s="424"/>
      <c r="CJ71" s="274">
        <f t="shared" ref="CJ71" si="1506">CJ70</f>
        <v>0</v>
      </c>
      <c r="CK71" s="424"/>
      <c r="CL71" s="424"/>
      <c r="CM71" s="424"/>
      <c r="CN71" s="274">
        <f t="shared" ref="CN71" si="1507">CN70</f>
        <v>0</v>
      </c>
      <c r="CO71" s="424"/>
      <c r="CP71" s="424"/>
      <c r="CQ71" s="424"/>
      <c r="CR71" s="274">
        <f t="shared" ref="CR71" si="1508">CR70</f>
        <v>0</v>
      </c>
      <c r="CS71" s="424"/>
      <c r="CT71" s="424"/>
      <c r="CU71" s="424"/>
      <c r="CV71" s="274">
        <f t="shared" ref="CV71" si="1509">CV70</f>
        <v>0</v>
      </c>
      <c r="CW71" s="424"/>
      <c r="CX71" s="424"/>
      <c r="CY71" s="424"/>
      <c r="CZ71" s="274">
        <f t="shared" ref="CZ71" si="1510">CZ70</f>
        <v>0</v>
      </c>
      <c r="DA71" s="424"/>
      <c r="DB71" s="424"/>
      <c r="DC71" s="424"/>
      <c r="DD71" s="274">
        <f t="shared" ref="DD71" si="1511">DD70</f>
        <v>0</v>
      </c>
      <c r="DE71" s="424"/>
      <c r="DF71" s="424"/>
      <c r="DG71" s="424"/>
      <c r="DH71" s="274">
        <f t="shared" ref="DH71" si="1512">DH70</f>
        <v>0</v>
      </c>
      <c r="DI71" s="424"/>
      <c r="DJ71" s="424"/>
      <c r="DK71" s="424"/>
      <c r="DL71" s="274">
        <f t="shared" ref="DL71" si="1513">DL70</f>
        <v>0</v>
      </c>
      <c r="DM71" s="424"/>
      <c r="DN71" s="424"/>
      <c r="DO71" s="424"/>
      <c r="DP71" s="274">
        <f t="shared" ref="DP71" si="1514">DP70</f>
        <v>0</v>
      </c>
      <c r="DQ71" s="424"/>
      <c r="DR71" s="424"/>
      <c r="DS71" s="424"/>
      <c r="DT71" s="274">
        <f t="shared" ref="DT71" si="1515">DT70</f>
        <v>0</v>
      </c>
      <c r="DU71" s="424"/>
      <c r="DV71" s="424"/>
      <c r="DW71" s="424"/>
      <c r="DX71" s="274">
        <f t="shared" ref="DX71" si="1516">DX70</f>
        <v>0</v>
      </c>
      <c r="DY71" s="424"/>
      <c r="DZ71" s="424"/>
      <c r="EA71" s="424"/>
      <c r="EB71" s="274">
        <f t="shared" ref="EB71" si="1517">EB70</f>
        <v>0</v>
      </c>
    </row>
    <row r="72" spans="1:132" ht="24.95" customHeight="1">
      <c r="B72" s="576" t="s">
        <v>760</v>
      </c>
      <c r="C72" s="577"/>
      <c r="D72" s="583"/>
      <c r="E72" s="583"/>
      <c r="F72" s="289"/>
      <c r="G72" s="289"/>
      <c r="H72" s="586"/>
      <c r="I72" s="425"/>
      <c r="J72" s="425"/>
      <c r="K72" s="425"/>
      <c r="L72" s="276">
        <f ca="1">L65+L67+L69+L71</f>
        <v>0</v>
      </c>
      <c r="M72" s="425"/>
      <c r="N72" s="425"/>
      <c r="O72" s="425"/>
      <c r="P72" s="276">
        <f t="shared" ref="P72" ca="1" si="1518">P65+P67+P69+P71</f>
        <v>0</v>
      </c>
      <c r="Q72" s="425"/>
      <c r="R72" s="425"/>
      <c r="S72" s="425"/>
      <c r="T72" s="276">
        <f t="shared" ref="T72" ca="1" si="1519">T65+T67+T69+T71</f>
        <v>4187870.4</v>
      </c>
      <c r="U72" s="425"/>
      <c r="V72" s="425"/>
      <c r="W72" s="425"/>
      <c r="X72" s="276">
        <f t="shared" ref="X72" ca="1" si="1520">X65+X67+X69+X71</f>
        <v>0</v>
      </c>
      <c r="Y72" s="425"/>
      <c r="Z72" s="425"/>
      <c r="AA72" s="425"/>
      <c r="AB72" s="276">
        <f t="shared" ref="AB72" ca="1" si="1521">AB65+AB67+AB69+AB71</f>
        <v>0</v>
      </c>
      <c r="AC72" s="425"/>
      <c r="AD72" s="425"/>
      <c r="AE72" s="425"/>
      <c r="AF72" s="276">
        <f t="shared" ref="AF72" ca="1" si="1522">AF65+AF67+AF69+AF71</f>
        <v>0</v>
      </c>
      <c r="AG72" s="425"/>
      <c r="AH72" s="425"/>
      <c r="AI72" s="425"/>
      <c r="AJ72" s="276">
        <f t="shared" ref="AJ72" ca="1" si="1523">AJ65+AJ67+AJ69+AJ71</f>
        <v>0</v>
      </c>
      <c r="AK72" s="425"/>
      <c r="AL72" s="425"/>
      <c r="AM72" s="425"/>
      <c r="AN72" s="276">
        <f t="shared" ref="AN72" ca="1" si="1524">AN65+AN67+AN69+AN71</f>
        <v>684000</v>
      </c>
      <c r="AO72" s="425"/>
      <c r="AP72" s="425"/>
      <c r="AQ72" s="425"/>
      <c r="AR72" s="276">
        <f t="shared" ref="AR72" ca="1" si="1525">AR65+AR67+AR69+AR71</f>
        <v>0</v>
      </c>
      <c r="AS72" s="425"/>
      <c r="AT72" s="425"/>
      <c r="AU72" s="425"/>
      <c r="AV72" s="276">
        <f t="shared" ref="AV72" ca="1" si="1526">AV65+AV67+AV69+AV71</f>
        <v>13536736</v>
      </c>
      <c r="AW72" s="425"/>
      <c r="AX72" s="425"/>
      <c r="AY72" s="425"/>
      <c r="AZ72" s="276">
        <f t="shared" ref="AZ72" ca="1" si="1527">AZ65+AZ67+AZ69+AZ71</f>
        <v>0</v>
      </c>
      <c r="BA72" s="425"/>
      <c r="BB72" s="425"/>
      <c r="BC72" s="425"/>
      <c r="BD72" s="276">
        <f t="shared" ref="BD72" ca="1" si="1528">BD65+BD67+BD69+BD71</f>
        <v>0</v>
      </c>
      <c r="BE72" s="425"/>
      <c r="BF72" s="425"/>
      <c r="BG72" s="425"/>
      <c r="BH72" s="276">
        <f t="shared" ref="BH72" ca="1" si="1529">BH65+BH67+BH69+BH71</f>
        <v>0</v>
      </c>
      <c r="BI72" s="425"/>
      <c r="BJ72" s="425"/>
      <c r="BK72" s="425"/>
      <c r="BL72" s="276">
        <f t="shared" ref="BL72" ca="1" si="1530">BL65+BL67+BL69+BL71</f>
        <v>0</v>
      </c>
      <c r="BM72" s="425"/>
      <c r="BN72" s="425"/>
      <c r="BO72" s="425"/>
      <c r="BP72" s="276">
        <f t="shared" ref="BP72" ca="1" si="1531">BP65+BP67+BP69+BP71</f>
        <v>0</v>
      </c>
      <c r="BQ72" s="425"/>
      <c r="BR72" s="425"/>
      <c r="BS72" s="425"/>
      <c r="BT72" s="276">
        <f t="shared" ref="BT72" ca="1" si="1532">BT65+BT67+BT69+BT71</f>
        <v>0</v>
      </c>
      <c r="BU72" s="425"/>
      <c r="BV72" s="425"/>
      <c r="BW72" s="425"/>
      <c r="BX72" s="276">
        <f t="shared" ref="BX72" ca="1" si="1533">BX65+BX67+BX69+BX71</f>
        <v>0</v>
      </c>
      <c r="BY72" s="425"/>
      <c r="BZ72" s="425"/>
      <c r="CA72" s="425"/>
      <c r="CB72" s="276">
        <f t="shared" ref="CB72" ca="1" si="1534">CB65+CB67+CB69+CB71</f>
        <v>0</v>
      </c>
      <c r="CC72" s="425"/>
      <c r="CD72" s="425"/>
      <c r="CE72" s="425"/>
      <c r="CF72" s="276">
        <f t="shared" ref="CF72" ca="1" si="1535">CF65+CF67+CF69+CF71</f>
        <v>0</v>
      </c>
      <c r="CG72" s="425"/>
      <c r="CH72" s="425"/>
      <c r="CI72" s="425"/>
      <c r="CJ72" s="276">
        <f t="shared" ref="CJ72" ca="1" si="1536">CJ65+CJ67+CJ69+CJ71</f>
        <v>0</v>
      </c>
      <c r="CK72" s="425"/>
      <c r="CL72" s="425"/>
      <c r="CM72" s="425"/>
      <c r="CN72" s="276">
        <f t="shared" ref="CN72" ca="1" si="1537">CN65+CN67+CN69+CN71</f>
        <v>0</v>
      </c>
      <c r="CO72" s="425"/>
      <c r="CP72" s="425"/>
      <c r="CQ72" s="425"/>
      <c r="CR72" s="276">
        <f t="shared" ref="CR72" ca="1" si="1538">CR65+CR67+CR69+CR71</f>
        <v>0</v>
      </c>
      <c r="CS72" s="425"/>
      <c r="CT72" s="425"/>
      <c r="CU72" s="425"/>
      <c r="CV72" s="276">
        <f t="shared" ref="CV72" ca="1" si="1539">CV65+CV67+CV69+CV71</f>
        <v>0</v>
      </c>
      <c r="CW72" s="425"/>
      <c r="CX72" s="425"/>
      <c r="CY72" s="425"/>
      <c r="CZ72" s="276">
        <f t="shared" ref="CZ72" ca="1" si="1540">CZ65+CZ67+CZ69+CZ71</f>
        <v>0</v>
      </c>
      <c r="DA72" s="425"/>
      <c r="DB72" s="425"/>
      <c r="DC72" s="425"/>
      <c r="DD72" s="276">
        <f t="shared" ref="DD72" ca="1" si="1541">DD65+DD67+DD69+DD71</f>
        <v>0</v>
      </c>
      <c r="DE72" s="425"/>
      <c r="DF72" s="425"/>
      <c r="DG72" s="425"/>
      <c r="DH72" s="276">
        <f t="shared" ref="DH72" ca="1" si="1542">DH65+DH67+DH69+DH71</f>
        <v>0</v>
      </c>
      <c r="DI72" s="425"/>
      <c r="DJ72" s="425"/>
      <c r="DK72" s="425"/>
      <c r="DL72" s="276">
        <f t="shared" ref="DL72" ca="1" si="1543">DL65+DL67+DL69+DL71</f>
        <v>0</v>
      </c>
      <c r="DM72" s="425"/>
      <c r="DN72" s="425"/>
      <c r="DO72" s="425"/>
      <c r="DP72" s="276">
        <f t="shared" ref="DP72" ca="1" si="1544">DP65+DP67+DP69+DP71</f>
        <v>0</v>
      </c>
      <c r="DQ72" s="425"/>
      <c r="DR72" s="425"/>
      <c r="DS72" s="425"/>
      <c r="DT72" s="276">
        <f t="shared" ref="DT72" ca="1" si="1545">DT65+DT67+DT69+DT71</f>
        <v>0</v>
      </c>
      <c r="DU72" s="425"/>
      <c r="DV72" s="425"/>
      <c r="DW72" s="425"/>
      <c r="DX72" s="276">
        <f t="shared" ref="DX72" ca="1" si="1546">DX65+DX67+DX69+DX71</f>
        <v>0</v>
      </c>
      <c r="DY72" s="425"/>
      <c r="DZ72" s="425"/>
      <c r="EA72" s="425"/>
      <c r="EB72" s="276">
        <f t="shared" ref="EB72" ca="1" si="1547">EB65+EB67+EB69+EB71</f>
        <v>0</v>
      </c>
    </row>
    <row r="74" spans="1:132" ht="32.25">
      <c r="B74" s="281" t="s">
        <v>1376</v>
      </c>
      <c r="C74" s="250"/>
      <c r="D74" s="251"/>
      <c r="E74" s="250"/>
      <c r="F74" s="250"/>
      <c r="G74" s="250"/>
      <c r="H74" s="250"/>
      <c r="I74" s="252"/>
      <c r="J74" s="252"/>
      <c r="K74" s="260"/>
      <c r="L74" s="250"/>
    </row>
    <row r="75" spans="1:132" ht="6" customHeight="1">
      <c r="B75" s="254"/>
      <c r="C75" s="250"/>
      <c r="D75" s="251"/>
      <c r="E75" s="250"/>
      <c r="F75" s="250"/>
      <c r="G75" s="250"/>
      <c r="H75" s="250"/>
      <c r="I75" s="252"/>
      <c r="J75" s="252"/>
      <c r="K75" s="252"/>
      <c r="L75" s="250"/>
    </row>
    <row r="76" spans="1:132" ht="3.75" customHeight="1">
      <c r="B76" s="282"/>
      <c r="C76" s="283"/>
      <c r="D76" s="284"/>
      <c r="E76" s="283"/>
      <c r="F76" s="283"/>
      <c r="G76" s="283"/>
      <c r="H76" s="283"/>
      <c r="I76" s="285"/>
      <c r="J76" s="285"/>
      <c r="K76" s="285"/>
      <c r="L76" s="283"/>
      <c r="M76" s="285"/>
      <c r="N76" s="285"/>
      <c r="O76" s="285"/>
      <c r="P76" s="283"/>
      <c r="Q76" s="285"/>
      <c r="R76" s="285"/>
      <c r="S76" s="285"/>
      <c r="T76" s="283"/>
      <c r="U76" s="285"/>
      <c r="V76" s="285"/>
      <c r="W76" s="285"/>
      <c r="X76" s="283"/>
      <c r="Y76" s="285"/>
      <c r="Z76" s="285"/>
      <c r="AA76" s="285"/>
      <c r="AB76" s="283"/>
      <c r="AC76" s="285"/>
      <c r="AD76" s="285"/>
      <c r="AE76" s="285"/>
      <c r="AF76" s="283"/>
      <c r="AG76" s="285"/>
      <c r="AH76" s="285"/>
      <c r="AI76" s="285"/>
      <c r="AJ76" s="283"/>
      <c r="AK76" s="285"/>
      <c r="AL76" s="285"/>
      <c r="AM76" s="285"/>
      <c r="AN76" s="283"/>
      <c r="AO76" s="285"/>
      <c r="AP76" s="285"/>
      <c r="AQ76" s="285"/>
      <c r="AR76" s="283"/>
      <c r="AS76" s="285"/>
      <c r="AT76" s="285"/>
      <c r="AU76" s="285"/>
      <c r="AV76" s="283"/>
      <c r="AW76" s="285"/>
      <c r="AX76" s="285"/>
      <c r="AY76" s="285"/>
      <c r="AZ76" s="283"/>
      <c r="BA76" s="285"/>
      <c r="BB76" s="285"/>
      <c r="BC76" s="285"/>
      <c r="BD76" s="283"/>
      <c r="BE76" s="285"/>
      <c r="BF76" s="285"/>
      <c r="BG76" s="285"/>
      <c r="BH76" s="283"/>
      <c r="BI76" s="285"/>
      <c r="BJ76" s="285"/>
      <c r="BK76" s="285"/>
      <c r="BL76" s="283"/>
      <c r="BM76" s="285"/>
      <c r="BN76" s="285"/>
      <c r="BO76" s="285"/>
      <c r="BP76" s="283"/>
      <c r="BQ76" s="285"/>
      <c r="BR76" s="285"/>
      <c r="BS76" s="285"/>
      <c r="BT76" s="283"/>
      <c r="BU76" s="285"/>
      <c r="BV76" s="285"/>
      <c r="BW76" s="285"/>
      <c r="BX76" s="283"/>
      <c r="BY76" s="285"/>
      <c r="BZ76" s="285"/>
      <c r="CA76" s="285"/>
      <c r="CB76" s="283"/>
      <c r="CC76" s="285"/>
      <c r="CD76" s="285"/>
      <c r="CE76" s="285"/>
      <c r="CF76" s="283"/>
      <c r="CG76" s="285"/>
      <c r="CH76" s="285"/>
      <c r="CI76" s="285"/>
      <c r="CJ76" s="283"/>
      <c r="CK76" s="285"/>
      <c r="CL76" s="285"/>
      <c r="CM76" s="285"/>
      <c r="CN76" s="283"/>
      <c r="CO76" s="285"/>
      <c r="CP76" s="285"/>
      <c r="CQ76" s="285"/>
      <c r="CR76" s="283"/>
      <c r="CS76" s="285"/>
      <c r="CT76" s="285"/>
      <c r="CU76" s="285"/>
      <c r="CV76" s="283"/>
      <c r="CW76" s="285"/>
      <c r="CX76" s="285"/>
      <c r="CY76" s="285"/>
      <c r="CZ76" s="283"/>
      <c r="DA76" s="285"/>
      <c r="DB76" s="285"/>
      <c r="DC76" s="285"/>
      <c r="DD76" s="283"/>
      <c r="DE76" s="285"/>
      <c r="DF76" s="285"/>
      <c r="DG76" s="285"/>
      <c r="DH76" s="283"/>
      <c r="DI76" s="285"/>
      <c r="DJ76" s="285"/>
      <c r="DK76" s="285"/>
      <c r="DL76" s="283"/>
      <c r="DM76" s="285"/>
      <c r="DN76" s="285"/>
      <c r="DO76" s="285"/>
      <c r="DP76" s="283"/>
      <c r="DQ76" s="285"/>
      <c r="DR76" s="285"/>
      <c r="DS76" s="285"/>
      <c r="DT76" s="283"/>
      <c r="DU76" s="285"/>
      <c r="DV76" s="285"/>
      <c r="DW76" s="285"/>
      <c r="DX76" s="283"/>
      <c r="DY76" s="285"/>
      <c r="DZ76" s="285"/>
      <c r="EA76" s="285"/>
      <c r="EB76" s="283"/>
    </row>
    <row r="77" spans="1:132" s="264" customFormat="1" ht="6" customHeight="1">
      <c r="B77" s="261">
        <v>2025</v>
      </c>
      <c r="C77" s="261">
        <v>7</v>
      </c>
      <c r="D77" s="262"/>
      <c r="E77" s="263"/>
      <c r="F77" s="263"/>
      <c r="G77" s="263"/>
      <c r="H77" s="263"/>
      <c r="I77" s="550">
        <f>DATE($B$4,$C$4,1)</f>
        <v>45870</v>
      </c>
      <c r="J77" s="550"/>
      <c r="K77" s="550"/>
      <c r="L77" s="550"/>
      <c r="M77" s="550">
        <f>I77+1</f>
        <v>45871</v>
      </c>
      <c r="N77" s="550"/>
      <c r="O77" s="550"/>
      <c r="P77" s="550"/>
      <c r="Q77" s="550">
        <f t="shared" ref="Q77" si="1548">M77+1</f>
        <v>45872</v>
      </c>
      <c r="R77" s="550"/>
      <c r="S77" s="550"/>
      <c r="T77" s="550"/>
      <c r="U77" s="550">
        <f t="shared" ref="U77" si="1549">Q77+1</f>
        <v>45873</v>
      </c>
      <c r="V77" s="550"/>
      <c r="W77" s="550"/>
      <c r="X77" s="550"/>
      <c r="Y77" s="550">
        <f t="shared" ref="Y77" si="1550">U77+1</f>
        <v>45874</v>
      </c>
      <c r="Z77" s="550"/>
      <c r="AA77" s="550"/>
      <c r="AB77" s="550"/>
      <c r="AC77" s="550">
        <f t="shared" ref="AC77" si="1551">Y77+1</f>
        <v>45875</v>
      </c>
      <c r="AD77" s="550"/>
      <c r="AE77" s="550"/>
      <c r="AF77" s="550"/>
      <c r="AG77" s="550">
        <f t="shared" ref="AG77" si="1552">AC77+1</f>
        <v>45876</v>
      </c>
      <c r="AH77" s="550"/>
      <c r="AI77" s="550"/>
      <c r="AJ77" s="550"/>
      <c r="AK77" s="550">
        <f t="shared" ref="AK77" si="1553">AG77+1</f>
        <v>45877</v>
      </c>
      <c r="AL77" s="550"/>
      <c r="AM77" s="550"/>
      <c r="AN77" s="550"/>
      <c r="AO77" s="550">
        <f t="shared" ref="AO77" si="1554">AK77+1</f>
        <v>45878</v>
      </c>
      <c r="AP77" s="550"/>
      <c r="AQ77" s="550"/>
      <c r="AR77" s="550"/>
      <c r="AS77" s="550">
        <f t="shared" ref="AS77" si="1555">AO77+1</f>
        <v>45879</v>
      </c>
      <c r="AT77" s="550"/>
      <c r="AU77" s="550"/>
      <c r="AV77" s="550"/>
      <c r="AW77" s="550">
        <f t="shared" ref="AW77" si="1556">AS77+1</f>
        <v>45880</v>
      </c>
      <c r="AX77" s="550"/>
      <c r="AY77" s="550"/>
      <c r="AZ77" s="550"/>
      <c r="BA77" s="550">
        <f t="shared" ref="BA77" si="1557">AW77+1</f>
        <v>45881</v>
      </c>
      <c r="BB77" s="550"/>
      <c r="BC77" s="550"/>
      <c r="BD77" s="550"/>
      <c r="BE77" s="550">
        <f t="shared" ref="BE77" si="1558">BA77+1</f>
        <v>45882</v>
      </c>
      <c r="BF77" s="550"/>
      <c r="BG77" s="550"/>
      <c r="BH77" s="550"/>
      <c r="BI77" s="550">
        <f t="shared" ref="BI77" si="1559">BE77+1</f>
        <v>45883</v>
      </c>
      <c r="BJ77" s="550"/>
      <c r="BK77" s="550"/>
      <c r="BL77" s="550"/>
      <c r="BM77" s="550">
        <f t="shared" ref="BM77" si="1560">BI77+1</f>
        <v>45884</v>
      </c>
      <c r="BN77" s="550"/>
      <c r="BO77" s="550"/>
      <c r="BP77" s="550"/>
      <c r="BQ77" s="550">
        <f t="shared" ref="BQ77" si="1561">BM77+1</f>
        <v>45885</v>
      </c>
      <c r="BR77" s="550"/>
      <c r="BS77" s="550"/>
      <c r="BT77" s="550"/>
      <c r="BU77" s="550">
        <f t="shared" ref="BU77" si="1562">BQ77+1</f>
        <v>45886</v>
      </c>
      <c r="BV77" s="550"/>
      <c r="BW77" s="550"/>
      <c r="BX77" s="550"/>
      <c r="BY77" s="550">
        <f t="shared" ref="BY77" si="1563">BU77+1</f>
        <v>45887</v>
      </c>
      <c r="BZ77" s="550"/>
      <c r="CA77" s="550"/>
      <c r="CB77" s="550"/>
      <c r="CC77" s="550">
        <f t="shared" ref="CC77" si="1564">BY77+1</f>
        <v>45888</v>
      </c>
      <c r="CD77" s="550"/>
      <c r="CE77" s="550"/>
      <c r="CF77" s="550"/>
      <c r="CG77" s="550">
        <f t="shared" ref="CG77" si="1565">CC77+1</f>
        <v>45889</v>
      </c>
      <c r="CH77" s="550"/>
      <c r="CI77" s="550"/>
      <c r="CJ77" s="550"/>
      <c r="CK77" s="550">
        <f t="shared" ref="CK77" si="1566">CG77+1</f>
        <v>45890</v>
      </c>
      <c r="CL77" s="550"/>
      <c r="CM77" s="550"/>
      <c r="CN77" s="550"/>
      <c r="CO77" s="550">
        <f t="shared" ref="CO77" si="1567">CK77+1</f>
        <v>45891</v>
      </c>
      <c r="CP77" s="550"/>
      <c r="CQ77" s="550"/>
      <c r="CR77" s="550"/>
      <c r="CS77" s="550">
        <f t="shared" ref="CS77" si="1568">CO77+1</f>
        <v>45892</v>
      </c>
      <c r="CT77" s="550"/>
      <c r="CU77" s="550"/>
      <c r="CV77" s="550"/>
      <c r="CW77" s="550">
        <f t="shared" ref="CW77" si="1569">CS77+1</f>
        <v>45893</v>
      </c>
      <c r="CX77" s="550"/>
      <c r="CY77" s="550"/>
      <c r="CZ77" s="550"/>
      <c r="DA77" s="550">
        <f t="shared" ref="DA77" si="1570">CW77+1</f>
        <v>45894</v>
      </c>
      <c r="DB77" s="550"/>
      <c r="DC77" s="550"/>
      <c r="DD77" s="550"/>
      <c r="DE77" s="550">
        <f t="shared" ref="DE77" si="1571">DA77+1</f>
        <v>45895</v>
      </c>
      <c r="DF77" s="550"/>
      <c r="DG77" s="550"/>
      <c r="DH77" s="550"/>
      <c r="DI77" s="550">
        <f t="shared" ref="DI77" si="1572">DE77+1</f>
        <v>45896</v>
      </c>
      <c r="DJ77" s="550"/>
      <c r="DK77" s="550"/>
      <c r="DL77" s="550"/>
      <c r="DM77" s="550">
        <f t="shared" ref="DM77" si="1573">DI77+1</f>
        <v>45897</v>
      </c>
      <c r="DN77" s="550"/>
      <c r="DO77" s="550"/>
      <c r="DP77" s="550"/>
      <c r="DQ77" s="550">
        <f t="shared" ref="DQ77" si="1574">DM77+1</f>
        <v>45898</v>
      </c>
      <c r="DR77" s="550"/>
      <c r="DS77" s="550"/>
      <c r="DT77" s="550"/>
      <c r="DU77" s="550">
        <f t="shared" ref="DU77" si="1575">DQ77+1</f>
        <v>45899</v>
      </c>
      <c r="DV77" s="550"/>
      <c r="DW77" s="550"/>
      <c r="DX77" s="550"/>
      <c r="DY77" s="550">
        <f t="shared" ref="DY77" si="1576">DU77+1</f>
        <v>45900</v>
      </c>
      <c r="DZ77" s="550"/>
      <c r="EA77" s="550"/>
      <c r="EB77" s="550"/>
    </row>
    <row r="78" spans="1:132" ht="19.5" customHeight="1">
      <c r="B78" s="546" t="s">
        <v>743</v>
      </c>
      <c r="C78" s="552" t="s">
        <v>1255</v>
      </c>
      <c r="D78" s="590"/>
      <c r="E78" s="590"/>
      <c r="F78" s="590"/>
      <c r="G78" s="556" t="s">
        <v>1356</v>
      </c>
      <c r="H78" s="556" t="s">
        <v>416</v>
      </c>
      <c r="I78" s="542">
        <v>1</v>
      </c>
      <c r="J78" s="543"/>
      <c r="K78" s="544"/>
      <c r="L78" s="545"/>
      <c r="M78" s="542">
        <v>2</v>
      </c>
      <c r="N78" s="543"/>
      <c r="O78" s="544"/>
      <c r="P78" s="545"/>
      <c r="Q78" s="542">
        <v>3</v>
      </c>
      <c r="R78" s="543"/>
      <c r="S78" s="544"/>
      <c r="T78" s="545"/>
      <c r="U78" s="542">
        <v>4</v>
      </c>
      <c r="V78" s="543"/>
      <c r="W78" s="544"/>
      <c r="X78" s="545"/>
      <c r="Y78" s="542">
        <v>5</v>
      </c>
      <c r="Z78" s="543"/>
      <c r="AA78" s="544"/>
      <c r="AB78" s="545"/>
      <c r="AC78" s="542">
        <v>6</v>
      </c>
      <c r="AD78" s="543"/>
      <c r="AE78" s="544"/>
      <c r="AF78" s="545"/>
      <c r="AG78" s="542">
        <v>7</v>
      </c>
      <c r="AH78" s="543"/>
      <c r="AI78" s="544"/>
      <c r="AJ78" s="545"/>
      <c r="AK78" s="542">
        <v>8</v>
      </c>
      <c r="AL78" s="543"/>
      <c r="AM78" s="544"/>
      <c r="AN78" s="545"/>
      <c r="AO78" s="542">
        <v>9</v>
      </c>
      <c r="AP78" s="543"/>
      <c r="AQ78" s="544"/>
      <c r="AR78" s="545"/>
      <c r="AS78" s="542">
        <v>10</v>
      </c>
      <c r="AT78" s="543"/>
      <c r="AU78" s="544"/>
      <c r="AV78" s="545"/>
      <c r="AW78" s="542">
        <v>11</v>
      </c>
      <c r="AX78" s="543"/>
      <c r="AY78" s="544"/>
      <c r="AZ78" s="545"/>
      <c r="BA78" s="542">
        <v>12</v>
      </c>
      <c r="BB78" s="543"/>
      <c r="BC78" s="544"/>
      <c r="BD78" s="545"/>
      <c r="BE78" s="542">
        <v>13</v>
      </c>
      <c r="BF78" s="543"/>
      <c r="BG78" s="544"/>
      <c r="BH78" s="545"/>
      <c r="BI78" s="542">
        <v>14</v>
      </c>
      <c r="BJ78" s="543"/>
      <c r="BK78" s="544"/>
      <c r="BL78" s="545"/>
      <c r="BM78" s="542">
        <v>15</v>
      </c>
      <c r="BN78" s="543"/>
      <c r="BO78" s="544"/>
      <c r="BP78" s="545"/>
      <c r="BQ78" s="542">
        <v>16</v>
      </c>
      <c r="BR78" s="543"/>
      <c r="BS78" s="544"/>
      <c r="BT78" s="545"/>
      <c r="BU78" s="542">
        <v>17</v>
      </c>
      <c r="BV78" s="543"/>
      <c r="BW78" s="544"/>
      <c r="BX78" s="545"/>
      <c r="BY78" s="542">
        <v>18</v>
      </c>
      <c r="BZ78" s="543"/>
      <c r="CA78" s="544"/>
      <c r="CB78" s="545"/>
      <c r="CC78" s="542">
        <v>19</v>
      </c>
      <c r="CD78" s="543"/>
      <c r="CE78" s="544"/>
      <c r="CF78" s="545"/>
      <c r="CG78" s="542">
        <v>20</v>
      </c>
      <c r="CH78" s="543"/>
      <c r="CI78" s="544"/>
      <c r="CJ78" s="545"/>
      <c r="CK78" s="542">
        <v>21</v>
      </c>
      <c r="CL78" s="543"/>
      <c r="CM78" s="544"/>
      <c r="CN78" s="545"/>
      <c r="CO78" s="542">
        <v>22</v>
      </c>
      <c r="CP78" s="543"/>
      <c r="CQ78" s="544"/>
      <c r="CR78" s="545"/>
      <c r="CS78" s="542">
        <v>23</v>
      </c>
      <c r="CT78" s="543"/>
      <c r="CU78" s="544"/>
      <c r="CV78" s="545"/>
      <c r="CW78" s="542">
        <v>24</v>
      </c>
      <c r="CX78" s="543"/>
      <c r="CY78" s="544"/>
      <c r="CZ78" s="545"/>
      <c r="DA78" s="542">
        <v>25</v>
      </c>
      <c r="DB78" s="543"/>
      <c r="DC78" s="544"/>
      <c r="DD78" s="545"/>
      <c r="DE78" s="542">
        <v>26</v>
      </c>
      <c r="DF78" s="543"/>
      <c r="DG78" s="544"/>
      <c r="DH78" s="545"/>
      <c r="DI78" s="542">
        <v>27</v>
      </c>
      <c r="DJ78" s="543"/>
      <c r="DK78" s="544"/>
      <c r="DL78" s="545"/>
      <c r="DM78" s="542">
        <v>28</v>
      </c>
      <c r="DN78" s="543"/>
      <c r="DO78" s="544"/>
      <c r="DP78" s="545"/>
      <c r="DQ78" s="542">
        <v>29</v>
      </c>
      <c r="DR78" s="543"/>
      <c r="DS78" s="544"/>
      <c r="DT78" s="545"/>
      <c r="DU78" s="542">
        <v>30</v>
      </c>
      <c r="DV78" s="543"/>
      <c r="DW78" s="544"/>
      <c r="DX78" s="545"/>
      <c r="DY78" s="542">
        <v>31</v>
      </c>
      <c r="DZ78" s="543"/>
      <c r="EA78" s="544"/>
      <c r="EB78" s="545"/>
    </row>
    <row r="79" spans="1:132" ht="19.5" customHeight="1">
      <c r="B79" s="547"/>
      <c r="C79" s="552"/>
      <c r="D79" s="591"/>
      <c r="E79" s="591"/>
      <c r="F79" s="591"/>
      <c r="G79" s="556"/>
      <c r="H79" s="556"/>
      <c r="I79" s="423"/>
      <c r="J79" s="423"/>
      <c r="K79" s="538" t="s">
        <v>1354</v>
      </c>
      <c r="L79" s="540" t="s">
        <v>1355</v>
      </c>
      <c r="M79" s="423"/>
      <c r="N79" s="423"/>
      <c r="O79" s="538" t="s">
        <v>1354</v>
      </c>
      <c r="P79" s="540" t="s">
        <v>1355</v>
      </c>
      <c r="Q79" s="423"/>
      <c r="R79" s="423"/>
      <c r="S79" s="538" t="s">
        <v>1354</v>
      </c>
      <c r="T79" s="540" t="s">
        <v>1355</v>
      </c>
      <c r="U79" s="423"/>
      <c r="V79" s="423"/>
      <c r="W79" s="538" t="s">
        <v>1354</v>
      </c>
      <c r="X79" s="540" t="s">
        <v>1355</v>
      </c>
      <c r="Y79" s="423"/>
      <c r="Z79" s="423"/>
      <c r="AA79" s="538" t="s">
        <v>1354</v>
      </c>
      <c r="AB79" s="540" t="s">
        <v>1355</v>
      </c>
      <c r="AC79" s="423"/>
      <c r="AD79" s="423"/>
      <c r="AE79" s="538" t="s">
        <v>1354</v>
      </c>
      <c r="AF79" s="540" t="s">
        <v>1355</v>
      </c>
      <c r="AG79" s="423"/>
      <c r="AH79" s="423"/>
      <c r="AI79" s="538" t="s">
        <v>1354</v>
      </c>
      <c r="AJ79" s="540" t="s">
        <v>1355</v>
      </c>
      <c r="AK79" s="423"/>
      <c r="AL79" s="423"/>
      <c r="AM79" s="538" t="s">
        <v>1354</v>
      </c>
      <c r="AN79" s="540" t="s">
        <v>1355</v>
      </c>
      <c r="AO79" s="423"/>
      <c r="AP79" s="423"/>
      <c r="AQ79" s="538" t="s">
        <v>1354</v>
      </c>
      <c r="AR79" s="540" t="s">
        <v>1355</v>
      </c>
      <c r="AS79" s="423"/>
      <c r="AT79" s="423"/>
      <c r="AU79" s="538" t="s">
        <v>1354</v>
      </c>
      <c r="AV79" s="540" t="s">
        <v>1355</v>
      </c>
      <c r="AW79" s="423"/>
      <c r="AX79" s="423"/>
      <c r="AY79" s="538" t="s">
        <v>1354</v>
      </c>
      <c r="AZ79" s="540" t="s">
        <v>1355</v>
      </c>
      <c r="BA79" s="423"/>
      <c r="BB79" s="423"/>
      <c r="BC79" s="538" t="s">
        <v>1354</v>
      </c>
      <c r="BD79" s="540" t="s">
        <v>1355</v>
      </c>
      <c r="BE79" s="423"/>
      <c r="BF79" s="423"/>
      <c r="BG79" s="538" t="s">
        <v>1354</v>
      </c>
      <c r="BH79" s="540" t="s">
        <v>1355</v>
      </c>
      <c r="BI79" s="423"/>
      <c r="BJ79" s="423"/>
      <c r="BK79" s="538" t="s">
        <v>1354</v>
      </c>
      <c r="BL79" s="540" t="s">
        <v>1355</v>
      </c>
      <c r="BM79" s="423"/>
      <c r="BN79" s="423"/>
      <c r="BO79" s="538" t="s">
        <v>1354</v>
      </c>
      <c r="BP79" s="540" t="s">
        <v>1355</v>
      </c>
      <c r="BQ79" s="423"/>
      <c r="BR79" s="423"/>
      <c r="BS79" s="538" t="s">
        <v>1354</v>
      </c>
      <c r="BT79" s="540" t="s">
        <v>1355</v>
      </c>
      <c r="BU79" s="423"/>
      <c r="BV79" s="423"/>
      <c r="BW79" s="538" t="s">
        <v>1354</v>
      </c>
      <c r="BX79" s="540" t="s">
        <v>1355</v>
      </c>
      <c r="BY79" s="423"/>
      <c r="BZ79" s="423"/>
      <c r="CA79" s="538" t="s">
        <v>1354</v>
      </c>
      <c r="CB79" s="540" t="s">
        <v>1355</v>
      </c>
      <c r="CC79" s="423"/>
      <c r="CD79" s="423"/>
      <c r="CE79" s="538" t="s">
        <v>1354</v>
      </c>
      <c r="CF79" s="540" t="s">
        <v>1355</v>
      </c>
      <c r="CG79" s="423"/>
      <c r="CH79" s="423"/>
      <c r="CI79" s="538" t="s">
        <v>1354</v>
      </c>
      <c r="CJ79" s="540" t="s">
        <v>1355</v>
      </c>
      <c r="CK79" s="423"/>
      <c r="CL79" s="423"/>
      <c r="CM79" s="538" t="s">
        <v>1354</v>
      </c>
      <c r="CN79" s="540" t="s">
        <v>1355</v>
      </c>
      <c r="CO79" s="423"/>
      <c r="CP79" s="423"/>
      <c r="CQ79" s="538" t="s">
        <v>1354</v>
      </c>
      <c r="CR79" s="540" t="s">
        <v>1355</v>
      </c>
      <c r="CS79" s="423"/>
      <c r="CT79" s="423"/>
      <c r="CU79" s="538" t="s">
        <v>1354</v>
      </c>
      <c r="CV79" s="540" t="s">
        <v>1355</v>
      </c>
      <c r="CW79" s="423"/>
      <c r="CX79" s="423"/>
      <c r="CY79" s="538" t="s">
        <v>1354</v>
      </c>
      <c r="CZ79" s="540" t="s">
        <v>1355</v>
      </c>
      <c r="DA79" s="423"/>
      <c r="DB79" s="423"/>
      <c r="DC79" s="538" t="s">
        <v>1354</v>
      </c>
      <c r="DD79" s="540" t="s">
        <v>1355</v>
      </c>
      <c r="DE79" s="423"/>
      <c r="DF79" s="423"/>
      <c r="DG79" s="538" t="s">
        <v>1354</v>
      </c>
      <c r="DH79" s="540" t="s">
        <v>1355</v>
      </c>
      <c r="DI79" s="423"/>
      <c r="DJ79" s="423"/>
      <c r="DK79" s="538" t="s">
        <v>1354</v>
      </c>
      <c r="DL79" s="540" t="s">
        <v>1355</v>
      </c>
      <c r="DM79" s="423"/>
      <c r="DN79" s="423"/>
      <c r="DO79" s="538" t="s">
        <v>1354</v>
      </c>
      <c r="DP79" s="540" t="s">
        <v>1355</v>
      </c>
      <c r="DQ79" s="423"/>
      <c r="DR79" s="423"/>
      <c r="DS79" s="538" t="s">
        <v>1354</v>
      </c>
      <c r="DT79" s="540" t="s">
        <v>1355</v>
      </c>
      <c r="DU79" s="423"/>
      <c r="DV79" s="423"/>
      <c r="DW79" s="538" t="s">
        <v>1354</v>
      </c>
      <c r="DX79" s="540" t="s">
        <v>1355</v>
      </c>
      <c r="DY79" s="423"/>
      <c r="DZ79" s="423"/>
      <c r="EA79" s="538" t="s">
        <v>1354</v>
      </c>
      <c r="EB79" s="540" t="s">
        <v>1355</v>
      </c>
    </row>
    <row r="80" spans="1:132" ht="19.5" customHeight="1">
      <c r="B80" s="551"/>
      <c r="C80" s="552"/>
      <c r="D80" s="591"/>
      <c r="E80" s="591"/>
      <c r="F80" s="591"/>
      <c r="G80" s="557"/>
      <c r="H80" s="557"/>
      <c r="I80" s="424"/>
      <c r="J80" s="424"/>
      <c r="K80" s="539"/>
      <c r="L80" s="541"/>
      <c r="M80" s="424"/>
      <c r="N80" s="424"/>
      <c r="O80" s="539"/>
      <c r="P80" s="541"/>
      <c r="Q80" s="424"/>
      <c r="R80" s="424"/>
      <c r="S80" s="539"/>
      <c r="T80" s="541"/>
      <c r="U80" s="424"/>
      <c r="V80" s="424"/>
      <c r="W80" s="539"/>
      <c r="X80" s="541"/>
      <c r="Y80" s="424"/>
      <c r="Z80" s="424"/>
      <c r="AA80" s="539"/>
      <c r="AB80" s="541"/>
      <c r="AC80" s="424"/>
      <c r="AD80" s="424"/>
      <c r="AE80" s="539"/>
      <c r="AF80" s="541"/>
      <c r="AG80" s="424"/>
      <c r="AH80" s="424"/>
      <c r="AI80" s="539"/>
      <c r="AJ80" s="541"/>
      <c r="AK80" s="424"/>
      <c r="AL80" s="424"/>
      <c r="AM80" s="539"/>
      <c r="AN80" s="541"/>
      <c r="AO80" s="424"/>
      <c r="AP80" s="424"/>
      <c r="AQ80" s="539"/>
      <c r="AR80" s="541"/>
      <c r="AS80" s="424"/>
      <c r="AT80" s="424"/>
      <c r="AU80" s="539"/>
      <c r="AV80" s="541"/>
      <c r="AW80" s="424"/>
      <c r="AX80" s="424"/>
      <c r="AY80" s="539"/>
      <c r="AZ80" s="541"/>
      <c r="BA80" s="424"/>
      <c r="BB80" s="424"/>
      <c r="BC80" s="539"/>
      <c r="BD80" s="541"/>
      <c r="BE80" s="424"/>
      <c r="BF80" s="424"/>
      <c r="BG80" s="539"/>
      <c r="BH80" s="541"/>
      <c r="BI80" s="424"/>
      <c r="BJ80" s="424"/>
      <c r="BK80" s="539"/>
      <c r="BL80" s="541"/>
      <c r="BM80" s="424"/>
      <c r="BN80" s="424"/>
      <c r="BO80" s="539"/>
      <c r="BP80" s="541"/>
      <c r="BQ80" s="424"/>
      <c r="BR80" s="424"/>
      <c r="BS80" s="539"/>
      <c r="BT80" s="541"/>
      <c r="BU80" s="424"/>
      <c r="BV80" s="424"/>
      <c r="BW80" s="539"/>
      <c r="BX80" s="541"/>
      <c r="BY80" s="424"/>
      <c r="BZ80" s="424"/>
      <c r="CA80" s="539"/>
      <c r="CB80" s="541"/>
      <c r="CC80" s="424"/>
      <c r="CD80" s="424"/>
      <c r="CE80" s="539"/>
      <c r="CF80" s="541"/>
      <c r="CG80" s="424"/>
      <c r="CH80" s="424"/>
      <c r="CI80" s="539"/>
      <c r="CJ80" s="541"/>
      <c r="CK80" s="424"/>
      <c r="CL80" s="424"/>
      <c r="CM80" s="539"/>
      <c r="CN80" s="541"/>
      <c r="CO80" s="424"/>
      <c r="CP80" s="424"/>
      <c r="CQ80" s="539"/>
      <c r="CR80" s="541"/>
      <c r="CS80" s="424"/>
      <c r="CT80" s="424"/>
      <c r="CU80" s="539"/>
      <c r="CV80" s="541"/>
      <c r="CW80" s="424"/>
      <c r="CX80" s="424"/>
      <c r="CY80" s="539"/>
      <c r="CZ80" s="541"/>
      <c r="DA80" s="424"/>
      <c r="DB80" s="424"/>
      <c r="DC80" s="539"/>
      <c r="DD80" s="541"/>
      <c r="DE80" s="424"/>
      <c r="DF80" s="424"/>
      <c r="DG80" s="539"/>
      <c r="DH80" s="541"/>
      <c r="DI80" s="424"/>
      <c r="DJ80" s="424"/>
      <c r="DK80" s="539"/>
      <c r="DL80" s="541"/>
      <c r="DM80" s="424"/>
      <c r="DN80" s="424"/>
      <c r="DO80" s="539"/>
      <c r="DP80" s="541"/>
      <c r="DQ80" s="424"/>
      <c r="DR80" s="424"/>
      <c r="DS80" s="539"/>
      <c r="DT80" s="541"/>
      <c r="DU80" s="424"/>
      <c r="DV80" s="424"/>
      <c r="DW80" s="539"/>
      <c r="DX80" s="541"/>
      <c r="DY80" s="424"/>
      <c r="DZ80" s="424"/>
      <c r="EA80" s="539"/>
      <c r="EB80" s="541"/>
    </row>
    <row r="81" spans="1:132" ht="24.95" customHeight="1">
      <c r="A81" s="511" t="s">
        <v>1350</v>
      </c>
      <c r="B81" s="493" t="s">
        <v>1271</v>
      </c>
      <c r="C81" s="265"/>
      <c r="D81" s="591"/>
      <c r="E81" s="591"/>
      <c r="F81" s="591"/>
      <c r="G81" s="287">
        <f>물류!C21</f>
        <v>0</v>
      </c>
      <c r="H81" s="378">
        <v>87000</v>
      </c>
      <c r="I81" s="424"/>
      <c r="J81" s="424"/>
      <c r="K81" s="500">
        <f>VLOOKUP($A$81,'[60]7월 인알파'!$A$36:$AF$49,I$78+1,0)</f>
        <v>1</v>
      </c>
      <c r="L81" s="499">
        <f>$H$81*K81</f>
        <v>87000</v>
      </c>
      <c r="M81" s="424"/>
      <c r="N81" s="424"/>
      <c r="O81" s="500">
        <f>VLOOKUP($A$81,'[60]7월 인알파'!$A$36:$AF$49,M$78+1,0)</f>
        <v>1</v>
      </c>
      <c r="P81" s="499">
        <f t="shared" ref="P81" si="1577">$H$81*O81</f>
        <v>87000</v>
      </c>
      <c r="Q81" s="424"/>
      <c r="R81" s="424"/>
      <c r="S81" s="500">
        <f>VLOOKUP($A$81,'[60]7월 인알파'!$A$36:$AF$49,Q$78+1,0)</f>
        <v>0</v>
      </c>
      <c r="T81" s="499">
        <f t="shared" ref="T81" si="1578">$H$81*S81</f>
        <v>0</v>
      </c>
      <c r="U81" s="424"/>
      <c r="V81" s="424"/>
      <c r="W81" s="500">
        <f>VLOOKUP($A$81,'[60]7월 인알파'!$A$36:$AF$49,U$78+1,0)</f>
        <v>1</v>
      </c>
      <c r="X81" s="499">
        <f t="shared" ref="X81" si="1579">$H$81*W81</f>
        <v>87000</v>
      </c>
      <c r="Y81" s="424"/>
      <c r="Z81" s="424"/>
      <c r="AA81" s="500">
        <f>VLOOKUP($A$81,'[60]7월 인알파'!$A$36:$AF$49,Y$78+1,0)</f>
        <v>0</v>
      </c>
      <c r="AB81" s="499">
        <f t="shared" ref="AB81" si="1580">$H$81*AA81</f>
        <v>0</v>
      </c>
      <c r="AC81" s="424"/>
      <c r="AD81" s="424"/>
      <c r="AE81" s="500">
        <f>VLOOKUP($A$81,'[60]7월 인알파'!$A$36:$AF$49,AC$78+1,0)</f>
        <v>0</v>
      </c>
      <c r="AF81" s="499">
        <f t="shared" ref="AF81" si="1581">$H$81*AE81</f>
        <v>0</v>
      </c>
      <c r="AG81" s="424"/>
      <c r="AH81" s="424"/>
      <c r="AI81" s="500">
        <f>VLOOKUP($A$81,'[60]7월 인알파'!$A$36:$AF$49,AG$78+1,0)</f>
        <v>1</v>
      </c>
      <c r="AJ81" s="499">
        <f t="shared" ref="AJ81" si="1582">$H$81*AI81</f>
        <v>87000</v>
      </c>
      <c r="AK81" s="424"/>
      <c r="AL81" s="424"/>
      <c r="AM81" s="500">
        <f>VLOOKUP($A$81,'[60]7월 인알파'!$A$36:$AF$49,AK$78+1,0)</f>
        <v>1</v>
      </c>
      <c r="AN81" s="499">
        <f t="shared" ref="AN81" si="1583">$H$81*AM81</f>
        <v>87000</v>
      </c>
      <c r="AO81" s="424"/>
      <c r="AP81" s="424"/>
      <c r="AQ81" s="500">
        <f>VLOOKUP($A$81,'[60]7월 인알파'!$A$36:$AF$49,AO$78+1,0)</f>
        <v>0</v>
      </c>
      <c r="AR81" s="499">
        <f t="shared" ref="AR81" si="1584">$H$81*AQ81</f>
        <v>0</v>
      </c>
      <c r="AS81" s="424"/>
      <c r="AT81" s="424"/>
      <c r="AU81" s="500">
        <f>VLOOKUP($A$81,'[60]7월 인알파'!$A$36:$AF$49,AS$78+1,0)</f>
        <v>1</v>
      </c>
      <c r="AV81" s="499">
        <f t="shared" ref="AV81" si="1585">$H$81*AU81</f>
        <v>87000</v>
      </c>
      <c r="AW81" s="424"/>
      <c r="AX81" s="424"/>
      <c r="AY81" s="500">
        <f>VLOOKUP($A$81,'[60]7월 인알파'!$A$36:$AF$49,AW$78+1,0)</f>
        <v>1</v>
      </c>
      <c r="AZ81" s="499">
        <f t="shared" ref="AZ81" si="1586">$H$81*AY81</f>
        <v>87000</v>
      </c>
      <c r="BA81" s="424"/>
      <c r="BB81" s="424"/>
      <c r="BC81" s="500">
        <f>VLOOKUP($A$81,'[60]7월 인알파'!$A$36:$AF$49,BA$78+1,0)</f>
        <v>0</v>
      </c>
      <c r="BD81" s="499">
        <f t="shared" ref="BD81" si="1587">$H$81*BC81</f>
        <v>0</v>
      </c>
      <c r="BE81" s="424"/>
      <c r="BF81" s="424"/>
      <c r="BG81" s="500">
        <f>VLOOKUP($A$81,'[60]7월 인알파'!$A$36:$AF$49,BE$78+1,0)</f>
        <v>0</v>
      </c>
      <c r="BH81" s="499">
        <f t="shared" ref="BH81" si="1588">$H$81*BG81</f>
        <v>0</v>
      </c>
      <c r="BI81" s="424"/>
      <c r="BJ81" s="424"/>
      <c r="BK81" s="500">
        <f>VLOOKUP($A$81,'[60]7월 인알파'!$A$36:$AF$49,BI$78+1,0)</f>
        <v>0</v>
      </c>
      <c r="BL81" s="499">
        <f t="shared" ref="BL81" si="1589">$H$81*BK81</f>
        <v>0</v>
      </c>
      <c r="BM81" s="424"/>
      <c r="BN81" s="424"/>
      <c r="BO81" s="500">
        <f>VLOOKUP($A$81,'[60]7월 인알파'!$A$36:$AF$49,BM$78+1,0)</f>
        <v>0</v>
      </c>
      <c r="BP81" s="499">
        <f t="shared" ref="BP81" si="1590">$H$81*BO81</f>
        <v>0</v>
      </c>
      <c r="BQ81" s="424"/>
      <c r="BR81" s="424"/>
      <c r="BS81" s="500">
        <f>VLOOKUP($A$81,'[60]7월 인알파'!$A$36:$AF$49,BQ$78+1,0)</f>
        <v>1</v>
      </c>
      <c r="BT81" s="499">
        <f t="shared" ref="BT81" si="1591">$H$81*BS81</f>
        <v>87000</v>
      </c>
      <c r="BU81" s="424"/>
      <c r="BV81" s="424"/>
      <c r="BW81" s="500">
        <f>VLOOKUP($A$81,'[60]7월 인알파'!$A$36:$AF$49,BU$78+1,0)</f>
        <v>1</v>
      </c>
      <c r="BX81" s="499">
        <f t="shared" ref="BX81" si="1592">$H$81*BW81</f>
        <v>87000</v>
      </c>
      <c r="BY81" s="424"/>
      <c r="BZ81" s="424"/>
      <c r="CA81" s="500">
        <f>VLOOKUP($A$81,'[60]7월 인알파'!$A$36:$AF$49,BY$78+1,0)</f>
        <v>1</v>
      </c>
      <c r="CB81" s="499">
        <f t="shared" ref="CB81" si="1593">$H$81*CA81</f>
        <v>87000</v>
      </c>
      <c r="CC81" s="424"/>
      <c r="CD81" s="424"/>
      <c r="CE81" s="500">
        <f>VLOOKUP($A$81,'[60]7월 인알파'!$A$36:$AF$49,CC$78+1,0)</f>
        <v>0</v>
      </c>
      <c r="CF81" s="499">
        <f t="shared" ref="CF81" si="1594">$H$81*CE81</f>
        <v>0</v>
      </c>
      <c r="CG81" s="424"/>
      <c r="CH81" s="424"/>
      <c r="CI81" s="500">
        <f>VLOOKUP($A$81,'[60]7월 인알파'!$A$36:$AF$49,CG$78+1,0)</f>
        <v>0</v>
      </c>
      <c r="CJ81" s="499">
        <f t="shared" ref="CJ81" si="1595">$H$81*CI81</f>
        <v>0</v>
      </c>
      <c r="CK81" s="424"/>
      <c r="CL81" s="424"/>
      <c r="CM81" s="500">
        <f>VLOOKUP($A$81,'[60]7월 인알파'!$A$36:$AF$49,CK$78+1,0)</f>
        <v>1</v>
      </c>
      <c r="CN81" s="499">
        <f t="shared" ref="CN81" si="1596">$H$81*CM81</f>
        <v>87000</v>
      </c>
      <c r="CO81" s="424"/>
      <c r="CP81" s="424"/>
      <c r="CQ81" s="500">
        <f>VLOOKUP($A$81,'[60]7월 인알파'!$A$36:$AF$49,CO$78+1,0)</f>
        <v>1</v>
      </c>
      <c r="CR81" s="499">
        <f t="shared" ref="CR81" si="1597">$H$81*CQ81</f>
        <v>87000</v>
      </c>
      <c r="CS81" s="424"/>
      <c r="CT81" s="424"/>
      <c r="CU81" s="500">
        <f>VLOOKUP($A$81,'[60]7월 인알파'!$A$36:$AF$49,CS$78+1,0)</f>
        <v>1</v>
      </c>
      <c r="CV81" s="499">
        <f t="shared" ref="CV81" si="1598">$H$81*CU81</f>
        <v>87000</v>
      </c>
      <c r="CW81" s="424"/>
      <c r="CX81" s="424"/>
      <c r="CY81" s="500">
        <f>VLOOKUP($A$81,'[60]7월 인알파'!$A$36:$AF$49,CW$78+1,0)</f>
        <v>0</v>
      </c>
      <c r="CZ81" s="499">
        <f t="shared" ref="CZ81" si="1599">$H$81*CY81</f>
        <v>0</v>
      </c>
      <c r="DA81" s="424"/>
      <c r="DB81" s="424"/>
      <c r="DC81" s="500">
        <f>VLOOKUP($A$81,'[60]7월 인알파'!$A$36:$AF$49,DA$78+1,0)</f>
        <v>1</v>
      </c>
      <c r="DD81" s="499">
        <f t="shared" ref="DD81" si="1600">$H$81*DC81</f>
        <v>87000</v>
      </c>
      <c r="DE81" s="424"/>
      <c r="DF81" s="424"/>
      <c r="DG81" s="500">
        <f>VLOOKUP($A$81,'[60]7월 인알파'!$A$36:$AF$49,DE$78+1,0)</f>
        <v>0</v>
      </c>
      <c r="DH81" s="499">
        <f t="shared" ref="DH81" si="1601">$H$81*DG81</f>
        <v>0</v>
      </c>
      <c r="DI81" s="424"/>
      <c r="DJ81" s="424"/>
      <c r="DK81" s="500">
        <f>VLOOKUP($A$81,'[60]7월 인알파'!$A$36:$AF$49,DI$78+1,0)</f>
        <v>0</v>
      </c>
      <c r="DL81" s="499">
        <f t="shared" ref="DL81" si="1602">$H$81*DK81</f>
        <v>0</v>
      </c>
      <c r="DM81" s="424"/>
      <c r="DN81" s="424"/>
      <c r="DO81" s="500">
        <f>VLOOKUP($A$81,'[60]7월 인알파'!$A$36:$AF$49,DM$78+1,0)</f>
        <v>0</v>
      </c>
      <c r="DP81" s="499">
        <f t="shared" ref="DP81" si="1603">$H$81*DO81</f>
        <v>0</v>
      </c>
      <c r="DQ81" s="424"/>
      <c r="DR81" s="424"/>
      <c r="DS81" s="500">
        <f>VLOOKUP($A$81,'[60]7월 인알파'!$A$36:$AF$49,DQ$78+1,0)</f>
        <v>0</v>
      </c>
      <c r="DT81" s="499">
        <f t="shared" ref="DT81" si="1604">$H$81*DS81</f>
        <v>0</v>
      </c>
      <c r="DU81" s="424"/>
      <c r="DV81" s="424"/>
      <c r="DW81" s="500">
        <f>VLOOKUP($A$81,'[60]7월 인알파'!$A$36:$AF$49,DU$78+1,0)</f>
        <v>0</v>
      </c>
      <c r="DX81" s="499">
        <f t="shared" ref="DX81" si="1605">$H$81*DW81</f>
        <v>0</v>
      </c>
      <c r="DY81" s="424"/>
      <c r="DZ81" s="424"/>
      <c r="EA81" s="500">
        <f>VLOOKUP($A$81,'[60]7월 인알파'!$A$36:$AF$49,DY$78+1,0)</f>
        <v>0</v>
      </c>
      <c r="EB81" s="499">
        <f t="shared" ref="EB81" si="1606">$H$81*EA81</f>
        <v>0</v>
      </c>
    </row>
    <row r="82" spans="1:132" ht="24.95" customHeight="1">
      <c r="A82" s="511" t="s">
        <v>428</v>
      </c>
      <c r="B82" s="493" t="s">
        <v>1272</v>
      </c>
      <c r="C82" s="265"/>
      <c r="D82" s="591"/>
      <c r="E82" s="591"/>
      <c r="F82" s="591"/>
      <c r="G82" s="287">
        <f>물류!C22</f>
        <v>540000</v>
      </c>
      <c r="H82" s="378">
        <v>113000</v>
      </c>
      <c r="I82" s="424"/>
      <c r="J82" s="424"/>
      <c r="K82" s="500">
        <f>VLOOKUP($A$82,'[60]7월 인알파'!$A$36:$AF$49,I$78+1,0)</f>
        <v>1</v>
      </c>
      <c r="L82" s="499">
        <f>$H$82*K82</f>
        <v>113000</v>
      </c>
      <c r="M82" s="424"/>
      <c r="N82" s="424"/>
      <c r="O82" s="500">
        <f>VLOOKUP($A$82,'[60]7월 인알파'!$A$36:$AF$49,M$78+1,0)</f>
        <v>1</v>
      </c>
      <c r="P82" s="499">
        <f t="shared" ref="P82" si="1607">$H$82*O82</f>
        <v>113000</v>
      </c>
      <c r="Q82" s="424"/>
      <c r="R82" s="424"/>
      <c r="S82" s="500">
        <f>VLOOKUP($A$82,'[60]7월 인알파'!$A$36:$AF$49,Q$78+1,0)</f>
        <v>1</v>
      </c>
      <c r="T82" s="499">
        <f t="shared" ref="T82" si="1608">$H$82*S82</f>
        <v>113000</v>
      </c>
      <c r="U82" s="424"/>
      <c r="V82" s="424"/>
      <c r="W82" s="500">
        <f>VLOOKUP($A$82,'[60]7월 인알파'!$A$36:$AF$49,U$78+1,0)</f>
        <v>1</v>
      </c>
      <c r="X82" s="499">
        <f t="shared" ref="X82" si="1609">$H$82*W82</f>
        <v>113000</v>
      </c>
      <c r="Y82" s="424"/>
      <c r="Z82" s="424"/>
      <c r="AA82" s="500">
        <f>VLOOKUP($A$82,'[60]7월 인알파'!$A$36:$AF$49,Y$78+1,0)</f>
        <v>0</v>
      </c>
      <c r="AB82" s="499">
        <f t="shared" ref="AB82" si="1610">$H$82*AA82</f>
        <v>0</v>
      </c>
      <c r="AC82" s="424"/>
      <c r="AD82" s="424"/>
      <c r="AE82" s="500">
        <f>VLOOKUP($A$82,'[60]7월 인알파'!$A$36:$AF$49,AC$78+1,0)</f>
        <v>0</v>
      </c>
      <c r="AF82" s="499">
        <f t="shared" ref="AF82" si="1611">$H$82*AE82</f>
        <v>0</v>
      </c>
      <c r="AG82" s="424"/>
      <c r="AH82" s="424"/>
      <c r="AI82" s="500">
        <f>VLOOKUP($A$82,'[60]7월 인알파'!$A$36:$AF$49,AG$78+1,0)</f>
        <v>1</v>
      </c>
      <c r="AJ82" s="499">
        <f t="shared" ref="AJ82" si="1612">$H$82*AI82</f>
        <v>113000</v>
      </c>
      <c r="AK82" s="424"/>
      <c r="AL82" s="424"/>
      <c r="AM82" s="500">
        <f>VLOOKUP($A$82,'[60]7월 인알파'!$A$36:$AF$49,AK$78+1,0)</f>
        <v>1</v>
      </c>
      <c r="AN82" s="499">
        <f t="shared" ref="AN82" si="1613">$H$82*AM82</f>
        <v>113000</v>
      </c>
      <c r="AO82" s="424"/>
      <c r="AP82" s="424"/>
      <c r="AQ82" s="500">
        <f>VLOOKUP($A$82,'[60]7월 인알파'!$A$36:$AF$49,AO$78+1,0)</f>
        <v>1</v>
      </c>
      <c r="AR82" s="499">
        <f t="shared" ref="AR82" si="1614">$H$82*AQ82</f>
        <v>113000</v>
      </c>
      <c r="AS82" s="424"/>
      <c r="AT82" s="424"/>
      <c r="AU82" s="500">
        <f>VLOOKUP($A$82,'[60]7월 인알파'!$A$36:$AF$49,AS$78+1,0)</f>
        <v>1</v>
      </c>
      <c r="AV82" s="499">
        <f t="shared" ref="AV82" si="1615">$H$82*AU82</f>
        <v>113000</v>
      </c>
      <c r="AW82" s="424"/>
      <c r="AX82" s="424"/>
      <c r="AY82" s="500">
        <f>VLOOKUP($A$82,'[60]7월 인알파'!$A$36:$AF$49,AW$78+1,0)</f>
        <v>1</v>
      </c>
      <c r="AZ82" s="499">
        <f t="shared" ref="AZ82" si="1616">$H$82*AY82</f>
        <v>113000</v>
      </c>
      <c r="BA82" s="424"/>
      <c r="BB82" s="424"/>
      <c r="BC82" s="500">
        <f>VLOOKUP($A$82,'[60]7월 인알파'!$A$36:$AF$49,BA$78+1,0)</f>
        <v>0</v>
      </c>
      <c r="BD82" s="499">
        <f t="shared" ref="BD82" si="1617">$H$82*BC82</f>
        <v>0</v>
      </c>
      <c r="BE82" s="424"/>
      <c r="BF82" s="424"/>
      <c r="BG82" s="500">
        <f>VLOOKUP($A$82,'[60]7월 인알파'!$A$36:$AF$49,BE$78+1,0)</f>
        <v>0</v>
      </c>
      <c r="BH82" s="499">
        <f t="shared" ref="BH82" si="1618">$H$82*BG82</f>
        <v>0</v>
      </c>
      <c r="BI82" s="424"/>
      <c r="BJ82" s="424"/>
      <c r="BK82" s="500">
        <f>VLOOKUP($A$82,'[60]7월 인알파'!$A$36:$AF$49,BI$78+1,0)</f>
        <v>1</v>
      </c>
      <c r="BL82" s="499">
        <f t="shared" ref="BL82" si="1619">$H$82*BK82</f>
        <v>113000</v>
      </c>
      <c r="BM82" s="424"/>
      <c r="BN82" s="424"/>
      <c r="BO82" s="500">
        <f>VLOOKUP($A$82,'[60]7월 인알파'!$A$36:$AF$49,BM$78+1,0)</f>
        <v>1</v>
      </c>
      <c r="BP82" s="499">
        <f t="shared" ref="BP82" si="1620">$H$82*BO82</f>
        <v>113000</v>
      </c>
      <c r="BQ82" s="424"/>
      <c r="BR82" s="424"/>
      <c r="BS82" s="500">
        <f>VLOOKUP($A$82,'[60]7월 인알파'!$A$36:$AF$49,BQ$78+1,0)</f>
        <v>1</v>
      </c>
      <c r="BT82" s="499">
        <f t="shared" ref="BT82" si="1621">$H$82*BS82</f>
        <v>113000</v>
      </c>
      <c r="BU82" s="424"/>
      <c r="BV82" s="424"/>
      <c r="BW82" s="500">
        <f>VLOOKUP($A$82,'[60]7월 인알파'!$A$36:$AF$49,BU$78+1,0)</f>
        <v>1</v>
      </c>
      <c r="BX82" s="499">
        <f t="shared" ref="BX82" si="1622">$H$82*BW82</f>
        <v>113000</v>
      </c>
      <c r="BY82" s="424"/>
      <c r="BZ82" s="424"/>
      <c r="CA82" s="500">
        <f>VLOOKUP($A$82,'[60]7월 인알파'!$A$36:$AF$49,BY$78+1,0)</f>
        <v>1</v>
      </c>
      <c r="CB82" s="499">
        <f t="shared" ref="CB82" si="1623">$H$82*CA82</f>
        <v>113000</v>
      </c>
      <c r="CC82" s="424"/>
      <c r="CD82" s="424"/>
      <c r="CE82" s="500">
        <f>VLOOKUP($A$82,'[60]7월 인알파'!$A$36:$AF$49,CC$78+1,0)</f>
        <v>1</v>
      </c>
      <c r="CF82" s="499">
        <f t="shared" ref="CF82" si="1624">$H$82*CE82</f>
        <v>113000</v>
      </c>
      <c r="CG82" s="424"/>
      <c r="CH82" s="424"/>
      <c r="CI82" s="500">
        <f>VLOOKUP($A$82,'[60]7월 인알파'!$A$36:$AF$49,CG$78+1,0)</f>
        <v>0</v>
      </c>
      <c r="CJ82" s="499">
        <f t="shared" ref="CJ82" si="1625">$H$82*CI82</f>
        <v>0</v>
      </c>
      <c r="CK82" s="424"/>
      <c r="CL82" s="424"/>
      <c r="CM82" s="500">
        <f>VLOOKUP($A$82,'[60]7월 인알파'!$A$36:$AF$49,CK$78+1,0)</f>
        <v>1</v>
      </c>
      <c r="CN82" s="499">
        <f t="shared" ref="CN82" si="1626">$H$82*CM82</f>
        <v>113000</v>
      </c>
      <c r="CO82" s="424"/>
      <c r="CP82" s="424"/>
      <c r="CQ82" s="500">
        <f>VLOOKUP($A$82,'[60]7월 인알파'!$A$36:$AF$49,CO$78+1,0)</f>
        <v>0</v>
      </c>
      <c r="CR82" s="499">
        <f t="shared" ref="CR82" si="1627">$H$82*CQ82</f>
        <v>0</v>
      </c>
      <c r="CS82" s="424"/>
      <c r="CT82" s="424"/>
      <c r="CU82" s="500">
        <f>VLOOKUP($A$82,'[60]7월 인알파'!$A$36:$AF$49,CS$78+1,0)</f>
        <v>1</v>
      </c>
      <c r="CV82" s="499">
        <f t="shared" ref="CV82" si="1628">$H$82*CU82</f>
        <v>113000</v>
      </c>
      <c r="CW82" s="424"/>
      <c r="CX82" s="424"/>
      <c r="CY82" s="500">
        <f>VLOOKUP($A$82,'[60]7월 인알파'!$A$36:$AF$49,CW$78+1,0)</f>
        <v>0</v>
      </c>
      <c r="CZ82" s="499">
        <f t="shared" ref="CZ82" si="1629">$H$82*CY82</f>
        <v>0</v>
      </c>
      <c r="DA82" s="424"/>
      <c r="DB82" s="424"/>
      <c r="DC82" s="500">
        <f>VLOOKUP($A$82,'[60]7월 인알파'!$A$36:$AF$49,DA$78+1,0)</f>
        <v>1</v>
      </c>
      <c r="DD82" s="499">
        <f t="shared" ref="DD82" si="1630">$H$82*DC82</f>
        <v>113000</v>
      </c>
      <c r="DE82" s="424"/>
      <c r="DF82" s="424"/>
      <c r="DG82" s="500">
        <f>VLOOKUP($A$82,'[60]7월 인알파'!$A$36:$AF$49,DE$78+1,0)</f>
        <v>0</v>
      </c>
      <c r="DH82" s="499">
        <f t="shared" ref="DH82" si="1631">$H$82*DG82</f>
        <v>0</v>
      </c>
      <c r="DI82" s="424"/>
      <c r="DJ82" s="424"/>
      <c r="DK82" s="500">
        <f>VLOOKUP($A$82,'[60]7월 인알파'!$A$36:$AF$49,DI$78+1,0)</f>
        <v>0</v>
      </c>
      <c r="DL82" s="499">
        <f t="shared" ref="DL82" si="1632">$H$82*DK82</f>
        <v>0</v>
      </c>
      <c r="DM82" s="424"/>
      <c r="DN82" s="424"/>
      <c r="DO82" s="500">
        <f>VLOOKUP($A$82,'[60]7월 인알파'!$A$36:$AF$49,DM$78+1,0)</f>
        <v>0</v>
      </c>
      <c r="DP82" s="499">
        <f t="shared" ref="DP82" si="1633">$H$82*DO82</f>
        <v>0</v>
      </c>
      <c r="DQ82" s="424"/>
      <c r="DR82" s="424"/>
      <c r="DS82" s="500">
        <f>VLOOKUP($A$82,'[60]7월 인알파'!$A$36:$AF$49,DQ$78+1,0)</f>
        <v>0</v>
      </c>
      <c r="DT82" s="499">
        <f t="shared" ref="DT82" si="1634">$H$82*DS82</f>
        <v>0</v>
      </c>
      <c r="DU82" s="424"/>
      <c r="DV82" s="424"/>
      <c r="DW82" s="500">
        <f>VLOOKUP($A$82,'[60]7월 인알파'!$A$36:$AF$49,DU$78+1,0)</f>
        <v>0</v>
      </c>
      <c r="DX82" s="499">
        <f t="shared" ref="DX82" si="1635">$H$82*DW82</f>
        <v>0</v>
      </c>
      <c r="DY82" s="424"/>
      <c r="DZ82" s="424"/>
      <c r="EA82" s="500">
        <f>VLOOKUP($A$82,'[60]7월 인알파'!$A$36:$AF$49,DY$78+1,0)</f>
        <v>0</v>
      </c>
      <c r="EB82" s="499">
        <f t="shared" ref="EB82" si="1636">$H$82*EA82</f>
        <v>0</v>
      </c>
    </row>
    <row r="83" spans="1:132" ht="24.95" customHeight="1">
      <c r="A83" s="511">
        <v>1</v>
      </c>
      <c r="B83" s="493" t="s">
        <v>1273</v>
      </c>
      <c r="C83" s="265"/>
      <c r="D83" s="591"/>
      <c r="E83" s="591"/>
      <c r="F83" s="591"/>
      <c r="G83" s="287">
        <f>물류!C23</f>
        <v>0</v>
      </c>
      <c r="H83" s="378">
        <v>200000</v>
      </c>
      <c r="I83" s="424"/>
      <c r="J83" s="424"/>
      <c r="K83" s="500">
        <f>VLOOKUP($A$83,'[60]7월 인알파'!$A$36:$AF$49,I$78+1,0)</f>
        <v>2</v>
      </c>
      <c r="L83" s="499">
        <f>$H$83*K83</f>
        <v>400000</v>
      </c>
      <c r="M83" s="424"/>
      <c r="N83" s="424"/>
      <c r="O83" s="500">
        <f>VLOOKUP($A$83,'[60]7월 인알파'!$A$36:$AF$49,M$78+1,0)</f>
        <v>2</v>
      </c>
      <c r="P83" s="499">
        <f t="shared" ref="P83" si="1637">$H$83*O83</f>
        <v>400000</v>
      </c>
      <c r="Q83" s="424"/>
      <c r="R83" s="424"/>
      <c r="S83" s="500">
        <f>VLOOKUP($A$83,'[60]7월 인알파'!$A$36:$AF$49,Q$78+1,0)</f>
        <v>3</v>
      </c>
      <c r="T83" s="499">
        <f t="shared" ref="T83" si="1638">$H$83*S83</f>
        <v>600000</v>
      </c>
      <c r="U83" s="424"/>
      <c r="V83" s="424"/>
      <c r="W83" s="500">
        <f>VLOOKUP($A$83,'[60]7월 인알파'!$A$36:$AF$49,U$78+1,0)</f>
        <v>3</v>
      </c>
      <c r="X83" s="499">
        <f t="shared" ref="X83" si="1639">$H$83*W83</f>
        <v>600000</v>
      </c>
      <c r="Y83" s="424"/>
      <c r="Z83" s="424"/>
      <c r="AA83" s="500">
        <f>VLOOKUP($A$83,'[60]7월 인알파'!$A$36:$AF$49,Y$78+1,0)</f>
        <v>0</v>
      </c>
      <c r="AB83" s="499">
        <f t="shared" ref="AB83" si="1640">$H$83*AA83</f>
        <v>0</v>
      </c>
      <c r="AC83" s="424"/>
      <c r="AD83" s="424"/>
      <c r="AE83" s="500">
        <f>VLOOKUP($A$83,'[60]7월 인알파'!$A$36:$AF$49,AC$78+1,0)</f>
        <v>0</v>
      </c>
      <c r="AF83" s="499">
        <f t="shared" ref="AF83" si="1641">$H$83*AE83</f>
        <v>0</v>
      </c>
      <c r="AG83" s="424"/>
      <c r="AH83" s="424"/>
      <c r="AI83" s="500">
        <f>VLOOKUP($A$83,'[60]7월 인알파'!$A$36:$AF$49,AG$78+1,0)</f>
        <v>2</v>
      </c>
      <c r="AJ83" s="499">
        <f t="shared" ref="AJ83" si="1642">$H$83*AI83</f>
        <v>400000</v>
      </c>
      <c r="AK83" s="424"/>
      <c r="AL83" s="424"/>
      <c r="AM83" s="500">
        <f>VLOOKUP($A$83,'[60]7월 인알파'!$A$36:$AF$49,AK$78+1,0)</f>
        <v>2</v>
      </c>
      <c r="AN83" s="499">
        <f t="shared" ref="AN83" si="1643">$H$83*AM83</f>
        <v>400000</v>
      </c>
      <c r="AO83" s="424"/>
      <c r="AP83" s="424"/>
      <c r="AQ83" s="500">
        <f>VLOOKUP($A$83,'[60]7월 인알파'!$A$36:$AF$49,AO$78+1,0)</f>
        <v>2</v>
      </c>
      <c r="AR83" s="499">
        <f t="shared" ref="AR83" si="1644">$H$83*AQ83</f>
        <v>400000</v>
      </c>
      <c r="AS83" s="424"/>
      <c r="AT83" s="424"/>
      <c r="AU83" s="500">
        <f>VLOOKUP($A$83,'[60]7월 인알파'!$A$36:$AF$49,AS$78+1,0)</f>
        <v>2</v>
      </c>
      <c r="AV83" s="499">
        <f t="shared" ref="AV83" si="1645">$H$83*AU83</f>
        <v>400000</v>
      </c>
      <c r="AW83" s="424"/>
      <c r="AX83" s="424"/>
      <c r="AY83" s="500">
        <f>VLOOKUP($A$83,'[60]7월 인알파'!$A$36:$AF$49,AW$78+1,0)</f>
        <v>2</v>
      </c>
      <c r="AZ83" s="499">
        <f t="shared" ref="AZ83" si="1646">$H$83*AY83</f>
        <v>400000</v>
      </c>
      <c r="BA83" s="424"/>
      <c r="BB83" s="424"/>
      <c r="BC83" s="500">
        <f>VLOOKUP($A$83,'[60]7월 인알파'!$A$36:$AF$49,BA$78+1,0)</f>
        <v>1</v>
      </c>
      <c r="BD83" s="499">
        <f t="shared" ref="BD83" si="1647">$H$83*BC83</f>
        <v>200000</v>
      </c>
      <c r="BE83" s="424"/>
      <c r="BF83" s="424"/>
      <c r="BG83" s="500">
        <f>VLOOKUP($A$83,'[60]7월 인알파'!$A$36:$AF$49,BE$78+1,0)</f>
        <v>0</v>
      </c>
      <c r="BH83" s="499">
        <f t="shared" ref="BH83" si="1648">$H$83*BG83</f>
        <v>0</v>
      </c>
      <c r="BI83" s="424"/>
      <c r="BJ83" s="424"/>
      <c r="BK83" s="500">
        <f>VLOOKUP($A$83,'[60]7월 인알파'!$A$36:$AF$49,BI$78+1,0)</f>
        <v>3</v>
      </c>
      <c r="BL83" s="499">
        <f t="shared" ref="BL83" si="1649">$H$83*BK83</f>
        <v>600000</v>
      </c>
      <c r="BM83" s="424"/>
      <c r="BN83" s="424"/>
      <c r="BO83" s="500">
        <f>VLOOKUP($A$83,'[60]7월 인알파'!$A$36:$AF$49,BM$78+1,0)</f>
        <v>2</v>
      </c>
      <c r="BP83" s="499">
        <f t="shared" ref="BP83" si="1650">$H$83*BO83</f>
        <v>400000</v>
      </c>
      <c r="BQ83" s="424"/>
      <c r="BR83" s="424"/>
      <c r="BS83" s="500">
        <f>VLOOKUP($A$83,'[60]7월 인알파'!$A$36:$AF$49,BQ$78+1,0)</f>
        <v>2</v>
      </c>
      <c r="BT83" s="499">
        <f t="shared" ref="BT83" si="1651">$H$83*BS83</f>
        <v>400000</v>
      </c>
      <c r="BU83" s="424"/>
      <c r="BV83" s="424"/>
      <c r="BW83" s="500">
        <f>VLOOKUP($A$83,'[60]7월 인알파'!$A$36:$AF$49,BU$78+1,0)</f>
        <v>2</v>
      </c>
      <c r="BX83" s="499">
        <f t="shared" ref="BX83" si="1652">$H$83*BW83</f>
        <v>400000</v>
      </c>
      <c r="BY83" s="424"/>
      <c r="BZ83" s="424"/>
      <c r="CA83" s="500">
        <f>VLOOKUP($A$83,'[60]7월 인알파'!$A$36:$AF$49,BY$78+1,0)</f>
        <v>2</v>
      </c>
      <c r="CB83" s="499">
        <f t="shared" ref="CB83" si="1653">$H$83*CA83</f>
        <v>400000</v>
      </c>
      <c r="CC83" s="424"/>
      <c r="CD83" s="424"/>
      <c r="CE83" s="500">
        <f>VLOOKUP($A$83,'[60]7월 인알파'!$A$36:$AF$49,CC$78+1,0)</f>
        <v>0</v>
      </c>
      <c r="CF83" s="499">
        <f t="shared" ref="CF83" si="1654">$H$83*CE83</f>
        <v>0</v>
      </c>
      <c r="CG83" s="424"/>
      <c r="CH83" s="424"/>
      <c r="CI83" s="500">
        <f>VLOOKUP($A$83,'[60]7월 인알파'!$A$36:$AF$49,CG$78+1,0)</f>
        <v>0</v>
      </c>
      <c r="CJ83" s="499">
        <f t="shared" ref="CJ83" si="1655">$H$83*CI83</f>
        <v>0</v>
      </c>
      <c r="CK83" s="424"/>
      <c r="CL83" s="424"/>
      <c r="CM83" s="500">
        <f>VLOOKUP($A$83,'[60]7월 인알파'!$A$36:$AF$49,CK$78+1,0)</f>
        <v>2</v>
      </c>
      <c r="CN83" s="499">
        <f t="shared" ref="CN83" si="1656">$H$83*CM83</f>
        <v>400000</v>
      </c>
      <c r="CO83" s="424"/>
      <c r="CP83" s="424"/>
      <c r="CQ83" s="500">
        <f>VLOOKUP($A$83,'[60]7월 인알파'!$A$36:$AF$49,CO$78+1,0)</f>
        <v>2</v>
      </c>
      <c r="CR83" s="499">
        <f t="shared" ref="CR83" si="1657">$H$83*CQ83</f>
        <v>400000</v>
      </c>
      <c r="CS83" s="424"/>
      <c r="CT83" s="424"/>
      <c r="CU83" s="500">
        <f>VLOOKUP($A$83,'[60]7월 인알파'!$A$36:$AF$49,CS$78+1,0)</f>
        <v>3</v>
      </c>
      <c r="CV83" s="499">
        <f t="shared" ref="CV83" si="1658">$H$83*CU83</f>
        <v>600000</v>
      </c>
      <c r="CW83" s="424"/>
      <c r="CX83" s="424"/>
      <c r="CY83" s="500">
        <f>VLOOKUP($A$83,'[60]7월 인알파'!$A$36:$AF$49,CW$78+1,0)</f>
        <v>2</v>
      </c>
      <c r="CZ83" s="499">
        <f t="shared" ref="CZ83" si="1659">$H$83*CY83</f>
        <v>400000</v>
      </c>
      <c r="DA83" s="424"/>
      <c r="DB83" s="424"/>
      <c r="DC83" s="500">
        <f>VLOOKUP($A$83,'[60]7월 인알파'!$A$36:$AF$49,DA$78+1,0)</f>
        <v>3</v>
      </c>
      <c r="DD83" s="499">
        <f t="shared" ref="DD83" si="1660">$H$83*DC83</f>
        <v>600000</v>
      </c>
      <c r="DE83" s="424"/>
      <c r="DF83" s="424"/>
      <c r="DG83" s="500">
        <f>VLOOKUP($A$83,'[60]7월 인알파'!$A$36:$AF$49,DE$78+1,0)</f>
        <v>0</v>
      </c>
      <c r="DH83" s="499">
        <f t="shared" ref="DH83" si="1661">$H$83*DG83</f>
        <v>0</v>
      </c>
      <c r="DI83" s="424"/>
      <c r="DJ83" s="424"/>
      <c r="DK83" s="500">
        <f>VLOOKUP($A$83,'[60]7월 인알파'!$A$36:$AF$49,DI$78+1,0)</f>
        <v>0</v>
      </c>
      <c r="DL83" s="499">
        <f t="shared" ref="DL83" si="1662">$H$83*DK83</f>
        <v>0</v>
      </c>
      <c r="DM83" s="424"/>
      <c r="DN83" s="424"/>
      <c r="DO83" s="500">
        <f>VLOOKUP($A$83,'[60]7월 인알파'!$A$36:$AF$49,DM$78+1,0)</f>
        <v>0</v>
      </c>
      <c r="DP83" s="499">
        <f t="shared" ref="DP83" si="1663">$H$83*DO83</f>
        <v>0</v>
      </c>
      <c r="DQ83" s="424"/>
      <c r="DR83" s="424"/>
      <c r="DS83" s="500">
        <f>VLOOKUP($A$83,'[60]7월 인알파'!$A$36:$AF$49,DQ$78+1,0)</f>
        <v>0</v>
      </c>
      <c r="DT83" s="499">
        <f t="shared" ref="DT83" si="1664">$H$83*DS83</f>
        <v>0</v>
      </c>
      <c r="DU83" s="424"/>
      <c r="DV83" s="424"/>
      <c r="DW83" s="500">
        <f>VLOOKUP($A$83,'[60]7월 인알파'!$A$36:$AF$49,DU$78+1,0)</f>
        <v>0</v>
      </c>
      <c r="DX83" s="499">
        <f t="shared" ref="DX83" si="1665">$H$83*DW83</f>
        <v>0</v>
      </c>
      <c r="DY83" s="424"/>
      <c r="DZ83" s="424"/>
      <c r="EA83" s="500">
        <f>VLOOKUP($A$83,'[60]7월 인알파'!$A$36:$AF$49,DY$78+1,0)</f>
        <v>0</v>
      </c>
      <c r="EB83" s="499">
        <f t="shared" ref="EB83" si="1666">$H$83*EA83</f>
        <v>0</v>
      </c>
    </row>
    <row r="84" spans="1:132" ht="24.95" customHeight="1">
      <c r="A84" s="511" t="s">
        <v>1351</v>
      </c>
      <c r="B84" s="498" t="s">
        <v>1274</v>
      </c>
      <c r="C84" s="494"/>
      <c r="D84" s="591"/>
      <c r="E84" s="591"/>
      <c r="F84" s="591"/>
      <c r="G84" s="287">
        <f>물류!C24</f>
        <v>3125000</v>
      </c>
      <c r="H84" s="497">
        <v>165000</v>
      </c>
      <c r="I84" s="424"/>
      <c r="J84" s="424"/>
      <c r="K84" s="501">
        <f>VLOOKUP($A$84,'[60]7월 인알파'!$A$36:$AF$49,I$78+1,0)</f>
        <v>8</v>
      </c>
      <c r="L84" s="499">
        <f>$H$84*K84</f>
        <v>1320000</v>
      </c>
      <c r="M84" s="424"/>
      <c r="N84" s="424"/>
      <c r="O84" s="501">
        <f>VLOOKUP($A$84,'[60]7월 인알파'!$A$36:$AF$49,M$78+1,0)</f>
        <v>7</v>
      </c>
      <c r="P84" s="499">
        <f t="shared" ref="P84" si="1667">$H$84*O84</f>
        <v>1155000</v>
      </c>
      <c r="Q84" s="424"/>
      <c r="R84" s="424"/>
      <c r="S84" s="501">
        <f>VLOOKUP($A$84,'[60]7월 인알파'!$A$36:$AF$49,Q$78+1,0)</f>
        <v>5</v>
      </c>
      <c r="T84" s="499">
        <f t="shared" ref="T84" si="1668">$H$84*S84</f>
        <v>825000</v>
      </c>
      <c r="U84" s="424"/>
      <c r="V84" s="424"/>
      <c r="W84" s="501">
        <f>VLOOKUP($A$84,'[60]7월 인알파'!$A$36:$AF$49,U$78+1,0)</f>
        <v>4</v>
      </c>
      <c r="X84" s="499">
        <f t="shared" ref="X84" si="1669">$H$84*W84</f>
        <v>660000</v>
      </c>
      <c r="Y84" s="424"/>
      <c r="Z84" s="424"/>
      <c r="AA84" s="501">
        <f>VLOOKUP($A$84,'[60]7월 인알파'!$A$36:$AF$49,Y$78+1,0)</f>
        <v>1</v>
      </c>
      <c r="AB84" s="499">
        <f t="shared" ref="AB84" si="1670">$H$84*AA84</f>
        <v>165000</v>
      </c>
      <c r="AC84" s="424"/>
      <c r="AD84" s="424"/>
      <c r="AE84" s="501">
        <f>VLOOKUP($A$84,'[60]7월 인알파'!$A$36:$AF$49,AC$78+1,0)</f>
        <v>0</v>
      </c>
      <c r="AF84" s="499">
        <f t="shared" ref="AF84" si="1671">$H$84*AE84</f>
        <v>0</v>
      </c>
      <c r="AG84" s="424"/>
      <c r="AH84" s="424"/>
      <c r="AI84" s="501">
        <f>VLOOKUP($A$84,'[60]7월 인알파'!$A$36:$AF$49,AG$78+1,0)</f>
        <v>5</v>
      </c>
      <c r="AJ84" s="499">
        <f t="shared" ref="AJ84" si="1672">$H$84*AI84</f>
        <v>825000</v>
      </c>
      <c r="AK84" s="424"/>
      <c r="AL84" s="424"/>
      <c r="AM84" s="501">
        <f>VLOOKUP($A$84,'[60]7월 인알파'!$A$36:$AF$49,AK$78+1,0)</f>
        <v>5</v>
      </c>
      <c r="AN84" s="499">
        <f t="shared" ref="AN84" si="1673">$H$84*AM84</f>
        <v>825000</v>
      </c>
      <c r="AO84" s="424"/>
      <c r="AP84" s="424"/>
      <c r="AQ84" s="501">
        <f>VLOOKUP($A$84,'[60]7월 인알파'!$A$36:$AF$49,AO$78+1,0)</f>
        <v>4</v>
      </c>
      <c r="AR84" s="499">
        <f t="shared" ref="AR84" si="1674">$H$84*AQ84</f>
        <v>660000</v>
      </c>
      <c r="AS84" s="424"/>
      <c r="AT84" s="424"/>
      <c r="AU84" s="501">
        <f>VLOOKUP($A$84,'[60]7월 인알파'!$A$36:$AF$49,AS$78+1,0)</f>
        <v>6</v>
      </c>
      <c r="AV84" s="499">
        <f t="shared" ref="AV84" si="1675">$H$84*AU84</f>
        <v>990000</v>
      </c>
      <c r="AW84" s="424"/>
      <c r="AX84" s="424"/>
      <c r="AY84" s="501">
        <f>VLOOKUP($A$84,'[60]7월 인알파'!$A$36:$AF$49,AW$78+1,0)</f>
        <v>7</v>
      </c>
      <c r="AZ84" s="499">
        <f t="shared" ref="AZ84" si="1676">$H$84*AY84</f>
        <v>1155000</v>
      </c>
      <c r="BA84" s="424"/>
      <c r="BB84" s="424"/>
      <c r="BC84" s="501">
        <f>VLOOKUP($A$84,'[60]7월 인알파'!$A$36:$AF$49,BA$78+1,0)</f>
        <v>0</v>
      </c>
      <c r="BD84" s="499">
        <f t="shared" ref="BD84" si="1677">$H$84*BC84</f>
        <v>0</v>
      </c>
      <c r="BE84" s="424"/>
      <c r="BF84" s="424"/>
      <c r="BG84" s="501">
        <f>VLOOKUP($A$84,'[60]7월 인알파'!$A$36:$AF$49,BE$78+1,0)</f>
        <v>0</v>
      </c>
      <c r="BH84" s="499">
        <f t="shared" ref="BH84" si="1678">$H$84*BG84</f>
        <v>0</v>
      </c>
      <c r="BI84" s="424"/>
      <c r="BJ84" s="424"/>
      <c r="BK84" s="501">
        <f>VLOOKUP($A$84,'[60]7월 인알파'!$A$36:$AF$49,BI$78+1,0)</f>
        <v>7</v>
      </c>
      <c r="BL84" s="499">
        <f t="shared" ref="BL84" si="1679">$H$84*BK84</f>
        <v>1155000</v>
      </c>
      <c r="BM84" s="424"/>
      <c r="BN84" s="424"/>
      <c r="BO84" s="501">
        <f>VLOOKUP($A$84,'[60]7월 인알파'!$A$36:$AF$49,BM$78+1,0)</f>
        <v>7</v>
      </c>
      <c r="BP84" s="499">
        <f t="shared" ref="BP84" si="1680">$H$84*BO84</f>
        <v>1155000</v>
      </c>
      <c r="BQ84" s="424"/>
      <c r="BR84" s="424"/>
      <c r="BS84" s="501">
        <f>VLOOKUP($A$84,'[60]7월 인알파'!$A$36:$AF$49,BQ$78+1,0)</f>
        <v>7</v>
      </c>
      <c r="BT84" s="499">
        <f t="shared" ref="BT84" si="1681">$H$84*BS84</f>
        <v>1155000</v>
      </c>
      <c r="BU84" s="424"/>
      <c r="BV84" s="424"/>
      <c r="BW84" s="501">
        <f>VLOOKUP($A$84,'[60]7월 인알파'!$A$36:$AF$49,BU$78+1,0)</f>
        <v>6</v>
      </c>
      <c r="BX84" s="499">
        <f t="shared" ref="BX84" si="1682">$H$84*BW84</f>
        <v>990000</v>
      </c>
      <c r="BY84" s="424"/>
      <c r="BZ84" s="424"/>
      <c r="CA84" s="501">
        <f>VLOOKUP($A$84,'[60]7월 인알파'!$A$36:$AF$49,BY$78+1,0)</f>
        <v>6</v>
      </c>
      <c r="CB84" s="499">
        <f t="shared" ref="CB84" si="1683">$H$84*CA84</f>
        <v>990000</v>
      </c>
      <c r="CC84" s="424"/>
      <c r="CD84" s="424"/>
      <c r="CE84" s="501">
        <f>VLOOKUP($A$84,'[60]7월 인알파'!$A$36:$AF$49,CC$78+1,0)</f>
        <v>1</v>
      </c>
      <c r="CF84" s="499">
        <f t="shared" ref="CF84" si="1684">$H$84*CE84</f>
        <v>165000</v>
      </c>
      <c r="CG84" s="424"/>
      <c r="CH84" s="424"/>
      <c r="CI84" s="501">
        <f>VLOOKUP($A$84,'[60]7월 인알파'!$A$36:$AF$49,CG$78+1,0)</f>
        <v>0</v>
      </c>
      <c r="CJ84" s="499">
        <f t="shared" ref="CJ84" si="1685">$H$84*CI84</f>
        <v>0</v>
      </c>
      <c r="CK84" s="424"/>
      <c r="CL84" s="424"/>
      <c r="CM84" s="501">
        <f>VLOOKUP($A$84,'[60]7월 인알파'!$A$36:$AF$49,CK$78+1,0)</f>
        <v>7</v>
      </c>
      <c r="CN84" s="499">
        <f t="shared" ref="CN84" si="1686">$H$84*CM84</f>
        <v>1155000</v>
      </c>
      <c r="CO84" s="424"/>
      <c r="CP84" s="424"/>
      <c r="CQ84" s="501">
        <f>VLOOKUP($A$84,'[60]7월 인알파'!$A$36:$AF$49,CO$78+1,0)</f>
        <v>4</v>
      </c>
      <c r="CR84" s="499">
        <f t="shared" ref="CR84" si="1687">$H$84*CQ84</f>
        <v>660000</v>
      </c>
      <c r="CS84" s="424"/>
      <c r="CT84" s="424"/>
      <c r="CU84" s="501">
        <f>VLOOKUP($A$84,'[60]7월 인알파'!$A$36:$AF$49,CS$78+1,0)</f>
        <v>6</v>
      </c>
      <c r="CV84" s="499">
        <f t="shared" ref="CV84" si="1688">$H$84*CU84</f>
        <v>990000</v>
      </c>
      <c r="CW84" s="424"/>
      <c r="CX84" s="424"/>
      <c r="CY84" s="501">
        <f>VLOOKUP($A$84,'[60]7월 인알파'!$A$36:$AF$49,CW$78+1,0)</f>
        <v>8</v>
      </c>
      <c r="CZ84" s="499">
        <f t="shared" ref="CZ84" si="1689">$H$84*CY84</f>
        <v>1320000</v>
      </c>
      <c r="DA84" s="424"/>
      <c r="DB84" s="424"/>
      <c r="DC84" s="501">
        <f>VLOOKUP($A$84,'[60]7월 인알파'!$A$36:$AF$49,DA$78+1,0)</f>
        <v>8</v>
      </c>
      <c r="DD84" s="499">
        <f t="shared" ref="DD84" si="1690">$H$84*DC84</f>
        <v>1320000</v>
      </c>
      <c r="DE84" s="424"/>
      <c r="DF84" s="424"/>
      <c r="DG84" s="501">
        <f>VLOOKUP($A$84,'[60]7월 인알파'!$A$36:$AF$49,DE$78+1,0)</f>
        <v>0</v>
      </c>
      <c r="DH84" s="499">
        <f t="shared" ref="DH84" si="1691">$H$84*DG84</f>
        <v>0</v>
      </c>
      <c r="DI84" s="424"/>
      <c r="DJ84" s="424"/>
      <c r="DK84" s="501">
        <f>VLOOKUP($A$84,'[60]7월 인알파'!$A$36:$AF$49,DI$78+1,0)</f>
        <v>0</v>
      </c>
      <c r="DL84" s="499">
        <f t="shared" ref="DL84" si="1692">$H$84*DK84</f>
        <v>0</v>
      </c>
      <c r="DM84" s="424"/>
      <c r="DN84" s="424"/>
      <c r="DO84" s="501">
        <f>VLOOKUP($A$84,'[60]7월 인알파'!$A$36:$AF$49,DM$78+1,0)</f>
        <v>0</v>
      </c>
      <c r="DP84" s="499">
        <f t="shared" ref="DP84" si="1693">$H$84*DO84</f>
        <v>0</v>
      </c>
      <c r="DQ84" s="424"/>
      <c r="DR84" s="424"/>
      <c r="DS84" s="501">
        <f>VLOOKUP($A$84,'[60]7월 인알파'!$A$36:$AF$49,DQ$78+1,0)</f>
        <v>0</v>
      </c>
      <c r="DT84" s="499">
        <f t="shared" ref="DT84" si="1694">$H$84*DS84</f>
        <v>0</v>
      </c>
      <c r="DU84" s="424"/>
      <c r="DV84" s="424"/>
      <c r="DW84" s="501">
        <f>VLOOKUP($A$84,'[60]7월 인알파'!$A$36:$AF$49,DU$78+1,0)</f>
        <v>0</v>
      </c>
      <c r="DX84" s="499">
        <f t="shared" ref="DX84" si="1695">$H$84*DW84</f>
        <v>0</v>
      </c>
      <c r="DY84" s="424"/>
      <c r="DZ84" s="424"/>
      <c r="EA84" s="501">
        <f>VLOOKUP($A$84,'[60]7월 인알파'!$A$36:$AF$49,DY$78+1,0)</f>
        <v>0</v>
      </c>
      <c r="EB84" s="499">
        <f t="shared" ref="EB84" si="1696">$H$84*EA84</f>
        <v>0</v>
      </c>
    </row>
    <row r="85" spans="1:132" ht="24.95" customHeight="1">
      <c r="A85" s="511" t="s">
        <v>426</v>
      </c>
      <c r="B85" s="493" t="s">
        <v>51</v>
      </c>
      <c r="C85" s="494"/>
      <c r="D85" s="591"/>
      <c r="E85" s="591"/>
      <c r="F85" s="591"/>
      <c r="G85" s="287">
        <f>물류!C25</f>
        <v>1467000</v>
      </c>
      <c r="H85" s="497">
        <v>135000</v>
      </c>
      <c r="I85" s="424"/>
      <c r="J85" s="424"/>
      <c r="K85" s="501">
        <f>VLOOKUP($A$85,'[60]7월 인알파'!$A$36:$AF$49,I$78+1,0)</f>
        <v>2</v>
      </c>
      <c r="L85" s="499">
        <f>$H$85*K85</f>
        <v>270000</v>
      </c>
      <c r="M85" s="424"/>
      <c r="N85" s="424"/>
      <c r="O85" s="501">
        <f>VLOOKUP($A$85,'[60]7월 인알파'!$A$36:$AF$49,M$78+1,0)</f>
        <v>3</v>
      </c>
      <c r="P85" s="499">
        <f t="shared" ref="P85" si="1697">$H$85*O85</f>
        <v>405000</v>
      </c>
      <c r="Q85" s="424"/>
      <c r="R85" s="424"/>
      <c r="S85" s="501">
        <f>VLOOKUP($A$85,'[60]7월 인알파'!$A$36:$AF$49,Q$78+1,0)</f>
        <v>2</v>
      </c>
      <c r="T85" s="499">
        <f t="shared" ref="T85" si="1698">$H$85*S85</f>
        <v>270000</v>
      </c>
      <c r="U85" s="424"/>
      <c r="V85" s="424"/>
      <c r="W85" s="501">
        <f>VLOOKUP($A$85,'[60]7월 인알파'!$A$36:$AF$49,U$78+1,0)</f>
        <v>2</v>
      </c>
      <c r="X85" s="499">
        <f t="shared" ref="X85" si="1699">$H$85*W85</f>
        <v>270000</v>
      </c>
      <c r="Y85" s="424"/>
      <c r="Z85" s="424"/>
      <c r="AA85" s="501">
        <f>VLOOKUP($A$85,'[60]7월 인알파'!$A$36:$AF$49,Y$78+1,0)</f>
        <v>0</v>
      </c>
      <c r="AB85" s="499">
        <f t="shared" ref="AB85" si="1700">$H$85*AA85</f>
        <v>0</v>
      </c>
      <c r="AC85" s="424"/>
      <c r="AD85" s="424"/>
      <c r="AE85" s="501">
        <f>VLOOKUP($A$85,'[60]7월 인알파'!$A$36:$AF$49,AC$78+1,0)</f>
        <v>0</v>
      </c>
      <c r="AF85" s="499">
        <f t="shared" ref="AF85" si="1701">$H$85*AE85</f>
        <v>0</v>
      </c>
      <c r="AG85" s="424"/>
      <c r="AH85" s="424"/>
      <c r="AI85" s="501">
        <f>VLOOKUP($A$85,'[60]7월 인알파'!$A$36:$AF$49,AG$78+1,0)</f>
        <v>2</v>
      </c>
      <c r="AJ85" s="499">
        <f t="shared" ref="AJ85" si="1702">$H$85*AI85</f>
        <v>270000</v>
      </c>
      <c r="AK85" s="424"/>
      <c r="AL85" s="424"/>
      <c r="AM85" s="501">
        <f>VLOOKUP($A$85,'[60]7월 인알파'!$A$36:$AF$49,AK$78+1,0)</f>
        <v>2</v>
      </c>
      <c r="AN85" s="499">
        <f t="shared" ref="AN85" si="1703">$H$85*AM85</f>
        <v>270000</v>
      </c>
      <c r="AO85" s="424"/>
      <c r="AP85" s="424"/>
      <c r="AQ85" s="501">
        <f>VLOOKUP($A$85,'[60]7월 인알파'!$A$36:$AF$49,AO$78+1,0)</f>
        <v>2</v>
      </c>
      <c r="AR85" s="499">
        <f t="shared" ref="AR85" si="1704">$H$85*AQ85</f>
        <v>270000</v>
      </c>
      <c r="AS85" s="424"/>
      <c r="AT85" s="424"/>
      <c r="AU85" s="501">
        <f>VLOOKUP($A$85,'[60]7월 인알파'!$A$36:$AF$49,AS$78+1,0)</f>
        <v>2</v>
      </c>
      <c r="AV85" s="499">
        <f t="shared" ref="AV85" si="1705">$H$85*AU85</f>
        <v>270000</v>
      </c>
      <c r="AW85" s="424"/>
      <c r="AX85" s="424"/>
      <c r="AY85" s="501">
        <f>VLOOKUP($A$85,'[60]7월 인알파'!$A$36:$AF$49,AW$78+1,0)</f>
        <v>2</v>
      </c>
      <c r="AZ85" s="499">
        <f t="shared" ref="AZ85" si="1706">$H$85*AY85</f>
        <v>270000</v>
      </c>
      <c r="BA85" s="424"/>
      <c r="BB85" s="424"/>
      <c r="BC85" s="501">
        <f>VLOOKUP($A$85,'[60]7월 인알파'!$A$36:$AF$49,BA$78+1,0)</f>
        <v>0</v>
      </c>
      <c r="BD85" s="499">
        <f t="shared" ref="BD85" si="1707">$H$85*BC85</f>
        <v>0</v>
      </c>
      <c r="BE85" s="424"/>
      <c r="BF85" s="424"/>
      <c r="BG85" s="501">
        <f>VLOOKUP($A$85,'[60]7월 인알파'!$A$36:$AF$49,BE$78+1,0)</f>
        <v>0</v>
      </c>
      <c r="BH85" s="499">
        <f t="shared" ref="BH85" si="1708">$H$85*BG85</f>
        <v>0</v>
      </c>
      <c r="BI85" s="424"/>
      <c r="BJ85" s="424"/>
      <c r="BK85" s="501">
        <f>VLOOKUP($A$85,'[60]7월 인알파'!$A$36:$AF$49,BI$78+1,0)</f>
        <v>2</v>
      </c>
      <c r="BL85" s="499">
        <f t="shared" ref="BL85" si="1709">$H$85*BK85</f>
        <v>270000</v>
      </c>
      <c r="BM85" s="424"/>
      <c r="BN85" s="424"/>
      <c r="BO85" s="501">
        <f>VLOOKUP($A$85,'[60]7월 인알파'!$A$36:$AF$49,BM$78+1,0)</f>
        <v>2</v>
      </c>
      <c r="BP85" s="499">
        <f t="shared" ref="BP85" si="1710">$H$85*BO85</f>
        <v>270000</v>
      </c>
      <c r="BQ85" s="424"/>
      <c r="BR85" s="424"/>
      <c r="BS85" s="501">
        <f>VLOOKUP($A$85,'[60]7월 인알파'!$A$36:$AF$49,BQ$78+1,0)</f>
        <v>2</v>
      </c>
      <c r="BT85" s="499">
        <f t="shared" ref="BT85" si="1711">$H$85*BS85</f>
        <v>270000</v>
      </c>
      <c r="BU85" s="424"/>
      <c r="BV85" s="424"/>
      <c r="BW85" s="501">
        <f>VLOOKUP($A$85,'[60]7월 인알파'!$A$36:$AF$49,BU$78+1,0)</f>
        <v>2</v>
      </c>
      <c r="BX85" s="499">
        <f t="shared" ref="BX85" si="1712">$H$85*BW85</f>
        <v>270000</v>
      </c>
      <c r="BY85" s="424"/>
      <c r="BZ85" s="424"/>
      <c r="CA85" s="501">
        <f>VLOOKUP($A$85,'[60]7월 인알파'!$A$36:$AF$49,BY$78+1,0)</f>
        <v>2</v>
      </c>
      <c r="CB85" s="499">
        <f t="shared" ref="CB85" si="1713">$H$85*CA85</f>
        <v>270000</v>
      </c>
      <c r="CC85" s="424"/>
      <c r="CD85" s="424"/>
      <c r="CE85" s="501">
        <f>VLOOKUP($A$85,'[60]7월 인알파'!$A$36:$AF$49,CC$78+1,0)</f>
        <v>0</v>
      </c>
      <c r="CF85" s="499">
        <f t="shared" ref="CF85" si="1714">$H$85*CE85</f>
        <v>0</v>
      </c>
      <c r="CG85" s="424"/>
      <c r="CH85" s="424"/>
      <c r="CI85" s="501">
        <f>VLOOKUP($A$85,'[60]7월 인알파'!$A$36:$AF$49,CG$78+1,0)</f>
        <v>0</v>
      </c>
      <c r="CJ85" s="499">
        <f t="shared" ref="CJ85" si="1715">$H$85*CI85</f>
        <v>0</v>
      </c>
      <c r="CK85" s="424"/>
      <c r="CL85" s="424"/>
      <c r="CM85" s="501">
        <f>VLOOKUP($A$85,'[60]7월 인알파'!$A$36:$AF$49,CK$78+1,0)</f>
        <v>2</v>
      </c>
      <c r="CN85" s="499">
        <f t="shared" ref="CN85" si="1716">$H$85*CM85</f>
        <v>270000</v>
      </c>
      <c r="CO85" s="424"/>
      <c r="CP85" s="424"/>
      <c r="CQ85" s="501">
        <f>VLOOKUP($A$85,'[60]7월 인알파'!$A$36:$AF$49,CO$78+1,0)</f>
        <v>2</v>
      </c>
      <c r="CR85" s="499">
        <f t="shared" ref="CR85" si="1717">$H$85*CQ85</f>
        <v>270000</v>
      </c>
      <c r="CS85" s="424"/>
      <c r="CT85" s="424"/>
      <c r="CU85" s="501">
        <f>VLOOKUP($A$85,'[60]7월 인알파'!$A$36:$AF$49,CS$78+1,0)</f>
        <v>3</v>
      </c>
      <c r="CV85" s="499">
        <f t="shared" ref="CV85" si="1718">$H$85*CU85</f>
        <v>405000</v>
      </c>
      <c r="CW85" s="424"/>
      <c r="CX85" s="424"/>
      <c r="CY85" s="501">
        <f>VLOOKUP($A$85,'[60]7월 인알파'!$A$36:$AF$49,CW$78+1,0)</f>
        <v>2</v>
      </c>
      <c r="CZ85" s="499">
        <f t="shared" ref="CZ85" si="1719">$H$85*CY85</f>
        <v>270000</v>
      </c>
      <c r="DA85" s="424"/>
      <c r="DB85" s="424"/>
      <c r="DC85" s="501">
        <f>VLOOKUP($A$85,'[60]7월 인알파'!$A$36:$AF$49,DA$78+1,0)</f>
        <v>2</v>
      </c>
      <c r="DD85" s="499">
        <f t="shared" ref="DD85" si="1720">$H$85*DC85</f>
        <v>270000</v>
      </c>
      <c r="DE85" s="424"/>
      <c r="DF85" s="424"/>
      <c r="DG85" s="501">
        <f>VLOOKUP($A$85,'[60]7월 인알파'!$A$36:$AF$49,DE$78+1,0)</f>
        <v>0</v>
      </c>
      <c r="DH85" s="499">
        <f t="shared" ref="DH85" si="1721">$H$85*DG85</f>
        <v>0</v>
      </c>
      <c r="DI85" s="424"/>
      <c r="DJ85" s="424"/>
      <c r="DK85" s="501">
        <f>VLOOKUP($A$85,'[60]7월 인알파'!$A$36:$AF$49,DI$78+1,0)</f>
        <v>0</v>
      </c>
      <c r="DL85" s="499">
        <f t="shared" ref="DL85" si="1722">$H$85*DK85</f>
        <v>0</v>
      </c>
      <c r="DM85" s="424"/>
      <c r="DN85" s="424"/>
      <c r="DO85" s="501">
        <f>VLOOKUP($A$85,'[60]7월 인알파'!$A$36:$AF$49,DM$78+1,0)</f>
        <v>0</v>
      </c>
      <c r="DP85" s="499">
        <f t="shared" ref="DP85" si="1723">$H$85*DO85</f>
        <v>0</v>
      </c>
      <c r="DQ85" s="424"/>
      <c r="DR85" s="424"/>
      <c r="DS85" s="501">
        <f>VLOOKUP($A$85,'[60]7월 인알파'!$A$36:$AF$49,DQ$78+1,0)</f>
        <v>0</v>
      </c>
      <c r="DT85" s="499">
        <f t="shared" ref="DT85" si="1724">$H$85*DS85</f>
        <v>0</v>
      </c>
      <c r="DU85" s="424"/>
      <c r="DV85" s="424"/>
      <c r="DW85" s="501">
        <f>VLOOKUP($A$85,'[60]7월 인알파'!$A$36:$AF$49,DU$78+1,0)</f>
        <v>0</v>
      </c>
      <c r="DX85" s="499">
        <f t="shared" ref="DX85" si="1725">$H$85*DW85</f>
        <v>0</v>
      </c>
      <c r="DY85" s="424"/>
      <c r="DZ85" s="424"/>
      <c r="EA85" s="501">
        <f>VLOOKUP($A$85,'[60]7월 인알파'!$A$36:$AF$49,DY$78+1,0)</f>
        <v>0</v>
      </c>
      <c r="EB85" s="499">
        <f t="shared" ref="EB85" si="1726">$H$85*EA85</f>
        <v>0</v>
      </c>
    </row>
    <row r="86" spans="1:132" ht="24.95" customHeight="1">
      <c r="A86" s="511" t="s">
        <v>1353</v>
      </c>
      <c r="B86" s="498" t="s">
        <v>1275</v>
      </c>
      <c r="C86" s="494"/>
      <c r="D86" s="591"/>
      <c r="E86" s="591"/>
      <c r="F86" s="591"/>
      <c r="G86" s="287">
        <f>물류!C26</f>
        <v>420000</v>
      </c>
      <c r="H86" s="497">
        <v>89000</v>
      </c>
      <c r="I86" s="424"/>
      <c r="J86" s="424"/>
      <c r="K86" s="501">
        <f>VLOOKUP($A$86,'[60]7월 인알파'!$A$36:$AF$49,I$78+1,0)</f>
        <v>0</v>
      </c>
      <c r="L86" s="499">
        <f>$H$86*K86</f>
        <v>0</v>
      </c>
      <c r="M86" s="424"/>
      <c r="N86" s="424"/>
      <c r="O86" s="501">
        <f>VLOOKUP($A$86,'[60]7월 인알파'!$A$36:$AF$49,M$78+1,0)</f>
        <v>0</v>
      </c>
      <c r="P86" s="499">
        <f t="shared" ref="P86" si="1727">$H$86*O86</f>
        <v>0</v>
      </c>
      <c r="Q86" s="424"/>
      <c r="R86" s="424"/>
      <c r="S86" s="501">
        <f>VLOOKUP($A$86,'[60]7월 인알파'!$A$36:$AF$49,Q$78+1,0)</f>
        <v>0</v>
      </c>
      <c r="T86" s="499">
        <f t="shared" ref="T86" si="1728">$H$86*S86</f>
        <v>0</v>
      </c>
      <c r="U86" s="424"/>
      <c r="V86" s="424"/>
      <c r="W86" s="501">
        <f>VLOOKUP($A$86,'[60]7월 인알파'!$A$36:$AF$49,U$78+1,0)</f>
        <v>0</v>
      </c>
      <c r="X86" s="499">
        <f t="shared" ref="X86" si="1729">$H$86*W86</f>
        <v>0</v>
      </c>
      <c r="Y86" s="424"/>
      <c r="Z86" s="424"/>
      <c r="AA86" s="501">
        <f>VLOOKUP($A$86,'[60]7월 인알파'!$A$36:$AF$49,Y$78+1,0)</f>
        <v>0</v>
      </c>
      <c r="AB86" s="499">
        <f t="shared" ref="AB86" si="1730">$H$86*AA86</f>
        <v>0</v>
      </c>
      <c r="AC86" s="424"/>
      <c r="AD86" s="424"/>
      <c r="AE86" s="501">
        <f>VLOOKUP($A$86,'[60]7월 인알파'!$A$36:$AF$49,AC$78+1,0)</f>
        <v>0</v>
      </c>
      <c r="AF86" s="499">
        <f t="shared" ref="AF86" si="1731">$H$86*AE86</f>
        <v>0</v>
      </c>
      <c r="AG86" s="424"/>
      <c r="AH86" s="424"/>
      <c r="AI86" s="501">
        <f>VLOOKUP($A$86,'[60]7월 인알파'!$A$36:$AF$49,AG$78+1,0)</f>
        <v>1</v>
      </c>
      <c r="AJ86" s="499">
        <f t="shared" ref="AJ86" si="1732">$H$86*AI86</f>
        <v>89000</v>
      </c>
      <c r="AK86" s="424"/>
      <c r="AL86" s="424"/>
      <c r="AM86" s="501">
        <f>VLOOKUP($A$86,'[60]7월 인알파'!$A$36:$AF$49,AK$78+1,0)</f>
        <v>0</v>
      </c>
      <c r="AN86" s="499">
        <f t="shared" ref="AN86" si="1733">$H$86*AM86</f>
        <v>0</v>
      </c>
      <c r="AO86" s="424"/>
      <c r="AP86" s="424"/>
      <c r="AQ86" s="501">
        <f>VLOOKUP($A$86,'[60]7월 인알파'!$A$36:$AF$49,AO$78+1,0)</f>
        <v>0</v>
      </c>
      <c r="AR86" s="499">
        <f t="shared" ref="AR86" si="1734">$H$86*AQ86</f>
        <v>0</v>
      </c>
      <c r="AS86" s="424"/>
      <c r="AT86" s="424"/>
      <c r="AU86" s="501">
        <f>VLOOKUP($A$86,'[60]7월 인알파'!$A$36:$AF$49,AS$78+1,0)</f>
        <v>0</v>
      </c>
      <c r="AV86" s="499">
        <f t="shared" ref="AV86" si="1735">$H$86*AU86</f>
        <v>0</v>
      </c>
      <c r="AW86" s="424"/>
      <c r="AX86" s="424"/>
      <c r="AY86" s="501">
        <f>VLOOKUP($A$86,'[60]7월 인알파'!$A$36:$AF$49,AW$78+1,0)</f>
        <v>0</v>
      </c>
      <c r="AZ86" s="499">
        <f t="shared" ref="AZ86" si="1736">$H$86*AY86</f>
        <v>0</v>
      </c>
      <c r="BA86" s="424"/>
      <c r="BB86" s="424"/>
      <c r="BC86" s="501">
        <f>VLOOKUP($A$86,'[60]7월 인알파'!$A$36:$AF$49,BA$78+1,0)</f>
        <v>0</v>
      </c>
      <c r="BD86" s="499">
        <f t="shared" ref="BD86" si="1737">$H$86*BC86</f>
        <v>0</v>
      </c>
      <c r="BE86" s="424"/>
      <c r="BF86" s="424"/>
      <c r="BG86" s="501">
        <f>VLOOKUP($A$86,'[60]7월 인알파'!$A$36:$AF$49,BE$78+1,0)</f>
        <v>0</v>
      </c>
      <c r="BH86" s="499">
        <f t="shared" ref="BH86" si="1738">$H$86*BG86</f>
        <v>0</v>
      </c>
      <c r="BI86" s="424"/>
      <c r="BJ86" s="424"/>
      <c r="BK86" s="501">
        <f>VLOOKUP($A$86,'[60]7월 인알파'!$A$36:$AF$49,BI$78+1,0)</f>
        <v>0</v>
      </c>
      <c r="BL86" s="499">
        <f t="shared" ref="BL86" si="1739">$H$86*BK86</f>
        <v>0</v>
      </c>
      <c r="BM86" s="424"/>
      <c r="BN86" s="424"/>
      <c r="BO86" s="501">
        <f>VLOOKUP($A$86,'[60]7월 인알파'!$A$36:$AF$49,BM$78+1,0)</f>
        <v>1</v>
      </c>
      <c r="BP86" s="499">
        <f t="shared" ref="BP86" si="1740">$H$86*BO86</f>
        <v>89000</v>
      </c>
      <c r="BQ86" s="424"/>
      <c r="BR86" s="424"/>
      <c r="BS86" s="501">
        <f>VLOOKUP($A$86,'[60]7월 인알파'!$A$36:$AF$49,BQ$78+1,0)</f>
        <v>0</v>
      </c>
      <c r="BT86" s="499">
        <f t="shared" ref="BT86" si="1741">$H$86*BS86</f>
        <v>0</v>
      </c>
      <c r="BU86" s="424"/>
      <c r="BV86" s="424"/>
      <c r="BW86" s="501">
        <f>VLOOKUP($A$86,'[60]7월 인알파'!$A$36:$AF$49,BU$78+1,0)</f>
        <v>0</v>
      </c>
      <c r="BX86" s="499">
        <f t="shared" ref="BX86" si="1742">$H$86*BW86</f>
        <v>0</v>
      </c>
      <c r="BY86" s="424"/>
      <c r="BZ86" s="424"/>
      <c r="CA86" s="501">
        <f>VLOOKUP($A$86,'[60]7월 인알파'!$A$36:$AF$49,BY$78+1,0)</f>
        <v>0</v>
      </c>
      <c r="CB86" s="499">
        <f t="shared" ref="CB86" si="1743">$H$86*CA86</f>
        <v>0</v>
      </c>
      <c r="CC86" s="424"/>
      <c r="CD86" s="424"/>
      <c r="CE86" s="501">
        <f>VLOOKUP($A$86,'[60]7월 인알파'!$A$36:$AF$49,CC$78+1,0)</f>
        <v>0</v>
      </c>
      <c r="CF86" s="499">
        <f t="shared" ref="CF86" si="1744">$H$86*CE86</f>
        <v>0</v>
      </c>
      <c r="CG86" s="424"/>
      <c r="CH86" s="424"/>
      <c r="CI86" s="501">
        <f>VLOOKUP($A$86,'[60]7월 인알파'!$A$36:$AF$49,CG$78+1,0)</f>
        <v>0</v>
      </c>
      <c r="CJ86" s="499">
        <f t="shared" ref="CJ86" si="1745">$H$86*CI86</f>
        <v>0</v>
      </c>
      <c r="CK86" s="424"/>
      <c r="CL86" s="424"/>
      <c r="CM86" s="501">
        <f>VLOOKUP($A$86,'[60]7월 인알파'!$A$36:$AF$49,CK$78+1,0)</f>
        <v>0</v>
      </c>
      <c r="CN86" s="499">
        <f t="shared" ref="CN86" si="1746">$H$86*CM86</f>
        <v>0</v>
      </c>
      <c r="CO86" s="424"/>
      <c r="CP86" s="424"/>
      <c r="CQ86" s="501">
        <f>VLOOKUP($A$86,'[60]7월 인알파'!$A$36:$AF$49,CO$78+1,0)</f>
        <v>0</v>
      </c>
      <c r="CR86" s="499">
        <f t="shared" ref="CR86" si="1747">$H$86*CQ86</f>
        <v>0</v>
      </c>
      <c r="CS86" s="424"/>
      <c r="CT86" s="424"/>
      <c r="CU86" s="501">
        <f>VLOOKUP($A$86,'[60]7월 인알파'!$A$36:$AF$49,CS$78+1,0)</f>
        <v>0</v>
      </c>
      <c r="CV86" s="499">
        <f t="shared" ref="CV86" si="1748">$H$86*CU86</f>
        <v>0</v>
      </c>
      <c r="CW86" s="424"/>
      <c r="CX86" s="424"/>
      <c r="CY86" s="501">
        <f>VLOOKUP($A$86,'[60]7월 인알파'!$A$36:$AF$49,CW$78+1,0)</f>
        <v>1</v>
      </c>
      <c r="CZ86" s="499">
        <f t="shared" ref="CZ86" si="1749">$H$86*CY86</f>
        <v>89000</v>
      </c>
      <c r="DA86" s="424"/>
      <c r="DB86" s="424"/>
      <c r="DC86" s="501">
        <f>VLOOKUP($A$86,'[60]7월 인알파'!$A$36:$AF$49,DA$78+1,0)</f>
        <v>0</v>
      </c>
      <c r="DD86" s="499">
        <f t="shared" ref="DD86" si="1750">$H$86*DC86</f>
        <v>0</v>
      </c>
      <c r="DE86" s="424"/>
      <c r="DF86" s="424"/>
      <c r="DG86" s="501">
        <f>VLOOKUP($A$86,'[60]7월 인알파'!$A$36:$AF$49,DE$78+1,0)</f>
        <v>0</v>
      </c>
      <c r="DH86" s="499">
        <f t="shared" ref="DH86" si="1751">$H$86*DG86</f>
        <v>0</v>
      </c>
      <c r="DI86" s="424"/>
      <c r="DJ86" s="424"/>
      <c r="DK86" s="501">
        <f>VLOOKUP($A$86,'[60]7월 인알파'!$A$36:$AF$49,DI$78+1,0)</f>
        <v>0</v>
      </c>
      <c r="DL86" s="499">
        <f t="shared" ref="DL86" si="1752">$H$86*DK86</f>
        <v>0</v>
      </c>
      <c r="DM86" s="424"/>
      <c r="DN86" s="424"/>
      <c r="DO86" s="501">
        <f>VLOOKUP($A$86,'[60]7월 인알파'!$A$36:$AF$49,DM$78+1,0)</f>
        <v>0</v>
      </c>
      <c r="DP86" s="499">
        <f t="shared" ref="DP86" si="1753">$H$86*DO86</f>
        <v>0</v>
      </c>
      <c r="DQ86" s="424"/>
      <c r="DR86" s="424"/>
      <c r="DS86" s="501">
        <f>VLOOKUP($A$86,'[60]7월 인알파'!$A$36:$AF$49,DQ$78+1,0)</f>
        <v>0</v>
      </c>
      <c r="DT86" s="499">
        <f t="shared" ref="DT86" si="1754">$H$86*DS86</f>
        <v>0</v>
      </c>
      <c r="DU86" s="424"/>
      <c r="DV86" s="424"/>
      <c r="DW86" s="501">
        <f>VLOOKUP($A$86,'[60]7월 인알파'!$A$36:$AF$49,DU$78+1,0)</f>
        <v>0</v>
      </c>
      <c r="DX86" s="499">
        <f t="shared" ref="DX86" si="1755">$H$86*DW86</f>
        <v>0</v>
      </c>
      <c r="DY86" s="424"/>
      <c r="DZ86" s="424"/>
      <c r="EA86" s="501">
        <f>VLOOKUP($A$86,'[60]7월 인알파'!$A$36:$AF$49,DY$78+1,0)</f>
        <v>0</v>
      </c>
      <c r="EB86" s="499">
        <f t="shared" ref="EB86" si="1756">$H$86*EA86</f>
        <v>0</v>
      </c>
    </row>
    <row r="87" spans="1:132" ht="24.95" customHeight="1">
      <c r="A87" s="511" t="s">
        <v>419</v>
      </c>
      <c r="B87" s="498" t="s">
        <v>1276</v>
      </c>
      <c r="C87" s="494"/>
      <c r="D87" s="591"/>
      <c r="E87" s="591"/>
      <c r="F87" s="591"/>
      <c r="G87" s="287">
        <f>물류!C27</f>
        <v>261000</v>
      </c>
      <c r="H87" s="497">
        <v>140000</v>
      </c>
      <c r="I87" s="424"/>
      <c r="J87" s="424"/>
      <c r="K87" s="501">
        <f>VLOOKUP($A$87,'[60]7월 인알파'!$A$36:$AF$49,I$78+1,0)</f>
        <v>2</v>
      </c>
      <c r="L87" s="499">
        <f>$H$87*K87</f>
        <v>280000</v>
      </c>
      <c r="M87" s="424"/>
      <c r="N87" s="424"/>
      <c r="O87" s="501">
        <f>VLOOKUP($A$87,'[60]7월 인알파'!$A$36:$AF$49,M$78+1,0)</f>
        <v>2</v>
      </c>
      <c r="P87" s="499">
        <f t="shared" ref="P87" si="1757">$H$87*O87</f>
        <v>280000</v>
      </c>
      <c r="Q87" s="424"/>
      <c r="R87" s="424"/>
      <c r="S87" s="501">
        <f>VLOOKUP($A$87,'[60]7월 인알파'!$A$36:$AF$49,Q$78+1,0)</f>
        <v>2</v>
      </c>
      <c r="T87" s="499">
        <f t="shared" ref="T87" si="1758">$H$87*S87</f>
        <v>280000</v>
      </c>
      <c r="U87" s="424"/>
      <c r="V87" s="424"/>
      <c r="W87" s="501">
        <f>VLOOKUP($A$87,'[60]7월 인알파'!$A$36:$AF$49,U$78+1,0)</f>
        <v>2</v>
      </c>
      <c r="X87" s="499">
        <f t="shared" ref="X87" si="1759">$H$87*W87</f>
        <v>280000</v>
      </c>
      <c r="Y87" s="424"/>
      <c r="Z87" s="424"/>
      <c r="AA87" s="501">
        <f>VLOOKUP($A$87,'[60]7월 인알파'!$A$36:$AF$49,Y$78+1,0)</f>
        <v>1</v>
      </c>
      <c r="AB87" s="499">
        <f t="shared" ref="AB87" si="1760">$H$87*AA87</f>
        <v>140000</v>
      </c>
      <c r="AC87" s="424"/>
      <c r="AD87" s="424"/>
      <c r="AE87" s="501">
        <f>VLOOKUP($A$87,'[60]7월 인알파'!$A$36:$AF$49,AC$78+1,0)</f>
        <v>0</v>
      </c>
      <c r="AF87" s="499">
        <f t="shared" ref="AF87" si="1761">$H$87*AE87</f>
        <v>0</v>
      </c>
      <c r="AG87" s="424"/>
      <c r="AH87" s="424"/>
      <c r="AI87" s="501">
        <f>VLOOKUP($A$87,'[60]7월 인알파'!$A$36:$AF$49,AG$78+1,0)</f>
        <v>2</v>
      </c>
      <c r="AJ87" s="499">
        <f t="shared" ref="AJ87" si="1762">$H$87*AI87</f>
        <v>280000</v>
      </c>
      <c r="AK87" s="424"/>
      <c r="AL87" s="424"/>
      <c r="AM87" s="501">
        <f>VLOOKUP($A$87,'[60]7월 인알파'!$A$36:$AF$49,AK$78+1,0)</f>
        <v>2</v>
      </c>
      <c r="AN87" s="499">
        <f t="shared" ref="AN87" si="1763">$H$87*AM87</f>
        <v>280000</v>
      </c>
      <c r="AO87" s="424"/>
      <c r="AP87" s="424"/>
      <c r="AQ87" s="501">
        <f>VLOOKUP($A$87,'[60]7월 인알파'!$A$36:$AF$49,AO$78+1,0)</f>
        <v>1</v>
      </c>
      <c r="AR87" s="499">
        <f t="shared" ref="AR87" si="1764">$H$87*AQ87</f>
        <v>140000</v>
      </c>
      <c r="AS87" s="424"/>
      <c r="AT87" s="424"/>
      <c r="AU87" s="501">
        <f>VLOOKUP($A$87,'[60]7월 인알파'!$A$36:$AF$49,AS$78+1,0)</f>
        <v>2</v>
      </c>
      <c r="AV87" s="499">
        <f t="shared" ref="AV87" si="1765">$H$87*AU87</f>
        <v>280000</v>
      </c>
      <c r="AW87" s="424"/>
      <c r="AX87" s="424"/>
      <c r="AY87" s="501">
        <f>VLOOKUP($A$87,'[60]7월 인알파'!$A$36:$AF$49,AW$78+1,0)</f>
        <v>2</v>
      </c>
      <c r="AZ87" s="499">
        <f t="shared" ref="AZ87" si="1766">$H$87*AY87</f>
        <v>280000</v>
      </c>
      <c r="BA87" s="424"/>
      <c r="BB87" s="424"/>
      <c r="BC87" s="501">
        <f>VLOOKUP($A$87,'[60]7월 인알파'!$A$36:$AF$49,BA$78+1,0)</f>
        <v>0</v>
      </c>
      <c r="BD87" s="499">
        <f t="shared" ref="BD87" si="1767">$H$87*BC87</f>
        <v>0</v>
      </c>
      <c r="BE87" s="424"/>
      <c r="BF87" s="424"/>
      <c r="BG87" s="501">
        <f>VLOOKUP($A$87,'[60]7월 인알파'!$A$36:$AF$49,BE$78+1,0)</f>
        <v>0</v>
      </c>
      <c r="BH87" s="499">
        <f t="shared" ref="BH87" si="1768">$H$87*BG87</f>
        <v>0</v>
      </c>
      <c r="BI87" s="424"/>
      <c r="BJ87" s="424"/>
      <c r="BK87" s="501">
        <f>VLOOKUP($A$87,'[60]7월 인알파'!$A$36:$AF$49,BI$78+1,0)</f>
        <v>1</v>
      </c>
      <c r="BL87" s="499">
        <f t="shared" ref="BL87" si="1769">$H$87*BK87</f>
        <v>140000</v>
      </c>
      <c r="BM87" s="424"/>
      <c r="BN87" s="424"/>
      <c r="BO87" s="501">
        <f>VLOOKUP($A$87,'[60]7월 인알파'!$A$36:$AF$49,BM$78+1,0)</f>
        <v>2</v>
      </c>
      <c r="BP87" s="499">
        <f t="shared" ref="BP87" si="1770">$H$87*BO87</f>
        <v>280000</v>
      </c>
      <c r="BQ87" s="424"/>
      <c r="BR87" s="424"/>
      <c r="BS87" s="501">
        <f>VLOOKUP($A$87,'[60]7월 인알파'!$A$36:$AF$49,BQ$78+1,0)</f>
        <v>2</v>
      </c>
      <c r="BT87" s="499">
        <f t="shared" ref="BT87" si="1771">$H$87*BS87</f>
        <v>280000</v>
      </c>
      <c r="BU87" s="424"/>
      <c r="BV87" s="424"/>
      <c r="BW87" s="501">
        <f>VLOOKUP($A$87,'[60]7월 인알파'!$A$36:$AF$49,BU$78+1,0)</f>
        <v>2</v>
      </c>
      <c r="BX87" s="499">
        <f t="shared" ref="BX87" si="1772">$H$87*BW87</f>
        <v>280000</v>
      </c>
      <c r="BY87" s="424"/>
      <c r="BZ87" s="424"/>
      <c r="CA87" s="501">
        <f>VLOOKUP($A$87,'[60]7월 인알파'!$A$36:$AF$49,BY$78+1,0)</f>
        <v>2</v>
      </c>
      <c r="CB87" s="499">
        <f t="shared" ref="CB87" si="1773">$H$87*CA87</f>
        <v>280000</v>
      </c>
      <c r="CC87" s="424"/>
      <c r="CD87" s="424"/>
      <c r="CE87" s="501">
        <f>VLOOKUP($A$87,'[60]7월 인알파'!$A$36:$AF$49,CC$78+1,0)</f>
        <v>0</v>
      </c>
      <c r="CF87" s="499">
        <f t="shared" ref="CF87" si="1774">$H$87*CE87</f>
        <v>0</v>
      </c>
      <c r="CG87" s="424"/>
      <c r="CH87" s="424"/>
      <c r="CI87" s="501">
        <f>VLOOKUP($A$87,'[60]7월 인알파'!$A$36:$AF$49,CG$78+1,0)</f>
        <v>0</v>
      </c>
      <c r="CJ87" s="499">
        <f t="shared" ref="CJ87" si="1775">$H$87*CI87</f>
        <v>0</v>
      </c>
      <c r="CK87" s="424"/>
      <c r="CL87" s="424"/>
      <c r="CM87" s="501">
        <f>VLOOKUP($A$87,'[60]7월 인알파'!$A$36:$AF$49,CK$78+1,0)</f>
        <v>2</v>
      </c>
      <c r="CN87" s="499">
        <f t="shared" ref="CN87" si="1776">$H$87*CM87</f>
        <v>280000</v>
      </c>
      <c r="CO87" s="424"/>
      <c r="CP87" s="424"/>
      <c r="CQ87" s="501">
        <f>VLOOKUP($A$87,'[60]7월 인알파'!$A$36:$AF$49,CO$78+1,0)</f>
        <v>2</v>
      </c>
      <c r="CR87" s="499">
        <f t="shared" ref="CR87" si="1777">$H$87*CQ87</f>
        <v>280000</v>
      </c>
      <c r="CS87" s="424"/>
      <c r="CT87" s="424"/>
      <c r="CU87" s="501">
        <f>VLOOKUP($A$87,'[60]7월 인알파'!$A$36:$AF$49,CS$78+1,0)</f>
        <v>2</v>
      </c>
      <c r="CV87" s="499">
        <f t="shared" ref="CV87" si="1778">$H$87*CU87</f>
        <v>280000</v>
      </c>
      <c r="CW87" s="424"/>
      <c r="CX87" s="424"/>
      <c r="CY87" s="501">
        <f>VLOOKUP($A$87,'[60]7월 인알파'!$A$36:$AF$49,CW$78+1,0)</f>
        <v>1</v>
      </c>
      <c r="CZ87" s="499">
        <f t="shared" ref="CZ87" si="1779">$H$87*CY87</f>
        <v>140000</v>
      </c>
      <c r="DA87" s="424"/>
      <c r="DB87" s="424"/>
      <c r="DC87" s="501">
        <f>VLOOKUP($A$87,'[60]7월 인알파'!$A$36:$AF$49,DA$78+1,0)</f>
        <v>1</v>
      </c>
      <c r="DD87" s="499">
        <f t="shared" ref="DD87" si="1780">$H$87*DC87</f>
        <v>140000</v>
      </c>
      <c r="DE87" s="424"/>
      <c r="DF87" s="424"/>
      <c r="DG87" s="501">
        <f>VLOOKUP($A$87,'[60]7월 인알파'!$A$36:$AF$49,DE$78+1,0)</f>
        <v>0</v>
      </c>
      <c r="DH87" s="499">
        <f t="shared" ref="DH87" si="1781">$H$87*DG87</f>
        <v>0</v>
      </c>
      <c r="DI87" s="424"/>
      <c r="DJ87" s="424"/>
      <c r="DK87" s="501">
        <f>VLOOKUP($A$87,'[60]7월 인알파'!$A$36:$AF$49,DI$78+1,0)</f>
        <v>0</v>
      </c>
      <c r="DL87" s="499">
        <f t="shared" ref="DL87" si="1782">$H$87*DK87</f>
        <v>0</v>
      </c>
      <c r="DM87" s="424"/>
      <c r="DN87" s="424"/>
      <c r="DO87" s="501">
        <f>VLOOKUP($A$87,'[60]7월 인알파'!$A$36:$AF$49,DM$78+1,0)</f>
        <v>0</v>
      </c>
      <c r="DP87" s="499">
        <f t="shared" ref="DP87" si="1783">$H$87*DO87</f>
        <v>0</v>
      </c>
      <c r="DQ87" s="424"/>
      <c r="DR87" s="424"/>
      <c r="DS87" s="501">
        <f>VLOOKUP($A$87,'[60]7월 인알파'!$A$36:$AF$49,DQ$78+1,0)</f>
        <v>0</v>
      </c>
      <c r="DT87" s="499">
        <f t="shared" ref="DT87" si="1784">$H$87*DS87</f>
        <v>0</v>
      </c>
      <c r="DU87" s="424"/>
      <c r="DV87" s="424"/>
      <c r="DW87" s="501">
        <f>VLOOKUP($A$87,'[60]7월 인알파'!$A$36:$AF$49,DU$78+1,0)</f>
        <v>0</v>
      </c>
      <c r="DX87" s="499">
        <f t="shared" ref="DX87" si="1785">$H$87*DW87</f>
        <v>0</v>
      </c>
      <c r="DY87" s="424"/>
      <c r="DZ87" s="424"/>
      <c r="EA87" s="501">
        <f>VLOOKUP($A$87,'[60]7월 인알파'!$A$36:$AF$49,DY$78+1,0)</f>
        <v>0</v>
      </c>
      <c r="EB87" s="499">
        <f t="shared" ref="EB87" si="1786">$H$87*EA87</f>
        <v>0</v>
      </c>
    </row>
    <row r="88" spans="1:132" ht="24.95" customHeight="1">
      <c r="A88" s="511" t="s">
        <v>1345</v>
      </c>
      <c r="B88" s="493" t="s">
        <v>1277</v>
      </c>
      <c r="C88" s="265"/>
      <c r="D88" s="592"/>
      <c r="E88" s="592"/>
      <c r="F88" s="592"/>
      <c r="G88" s="287">
        <f>물류!C28</f>
        <v>886000</v>
      </c>
      <c r="H88" s="287">
        <v>20000</v>
      </c>
      <c r="I88" s="424"/>
      <c r="J88" s="424"/>
      <c r="K88" s="502">
        <f>VLOOKUP($A$88,'[60]7월 인알파'!$A$36:$AF$49,I$78+1,0)+VLOOKUP($A$89,'[60]7월 인알파'!$A$36:$AF$49,I$78+1,0)</f>
        <v>0</v>
      </c>
      <c r="L88" s="499">
        <f>$H$88*K88</f>
        <v>0</v>
      </c>
      <c r="M88" s="424"/>
      <c r="N88" s="424"/>
      <c r="O88" s="502">
        <f>VLOOKUP($A$88,'[60]7월 인알파'!$A$36:$AF$49,M$78+1,0)+VLOOKUP($A$89,'[60]7월 인알파'!$A$36:$AF$49,M$78+1,0)</f>
        <v>2</v>
      </c>
      <c r="P88" s="499">
        <f t="shared" ref="P88" si="1787">$H$88*O88</f>
        <v>40000</v>
      </c>
      <c r="Q88" s="424"/>
      <c r="R88" s="424"/>
      <c r="S88" s="502">
        <f>VLOOKUP($A$88,'[60]7월 인알파'!$A$36:$AF$49,Q$78+1,0)+VLOOKUP($A$89,'[60]7월 인알파'!$A$36:$AF$49,Q$78+1,0)</f>
        <v>2</v>
      </c>
      <c r="T88" s="499">
        <f t="shared" ref="T88" si="1788">$H$88*S88</f>
        <v>40000</v>
      </c>
      <c r="U88" s="424"/>
      <c r="V88" s="424"/>
      <c r="W88" s="502">
        <f>VLOOKUP($A$88,'[60]7월 인알파'!$A$36:$AF$49,U$78+1,0)+VLOOKUP($A$89,'[60]7월 인알파'!$A$36:$AF$49,U$78+1,0)</f>
        <v>1</v>
      </c>
      <c r="X88" s="499">
        <f t="shared" ref="X88" si="1789">$H$88*W88</f>
        <v>20000</v>
      </c>
      <c r="Y88" s="424"/>
      <c r="Z88" s="424"/>
      <c r="AA88" s="502">
        <f>VLOOKUP($A$88,'[60]7월 인알파'!$A$36:$AF$49,Y$78+1,0)+VLOOKUP($A$89,'[60]7월 인알파'!$A$36:$AF$49,Y$78+1,0)</f>
        <v>1</v>
      </c>
      <c r="AB88" s="499">
        <f t="shared" ref="AB88" si="1790">$H$88*AA88</f>
        <v>20000</v>
      </c>
      <c r="AC88" s="424"/>
      <c r="AD88" s="424"/>
      <c r="AE88" s="502">
        <f>VLOOKUP($A$88,'[60]7월 인알파'!$A$36:$AF$49,AC$78+1,0)+VLOOKUP($A$89,'[60]7월 인알파'!$A$36:$AF$49,AC$78+1,0)</f>
        <v>0</v>
      </c>
      <c r="AF88" s="499">
        <f t="shared" ref="AF88" si="1791">$H$88*AE88</f>
        <v>0</v>
      </c>
      <c r="AG88" s="424"/>
      <c r="AH88" s="424"/>
      <c r="AI88" s="502">
        <f>VLOOKUP($A$88,'[60]7월 인알파'!$A$36:$AF$49,AG$78+1,0)+VLOOKUP($A$89,'[60]7월 인알파'!$A$36:$AF$49,AG$78+1,0)</f>
        <v>1</v>
      </c>
      <c r="AJ88" s="499">
        <f t="shared" ref="AJ88" si="1792">$H$88*AI88</f>
        <v>20000</v>
      </c>
      <c r="AK88" s="424"/>
      <c r="AL88" s="424"/>
      <c r="AM88" s="502">
        <f>VLOOKUP($A$88,'[60]7월 인알파'!$A$36:$AF$49,AK$78+1,0)+VLOOKUP($A$89,'[60]7월 인알파'!$A$36:$AF$49,AK$78+1,0)</f>
        <v>1</v>
      </c>
      <c r="AN88" s="499">
        <f t="shared" ref="AN88" si="1793">$H$88*AM88</f>
        <v>20000</v>
      </c>
      <c r="AO88" s="424"/>
      <c r="AP88" s="424"/>
      <c r="AQ88" s="502">
        <f>VLOOKUP($A$88,'[60]7월 인알파'!$A$36:$AF$49,AO$78+1,0)+VLOOKUP($A$89,'[60]7월 인알파'!$A$36:$AF$49,AO$78+1,0)</f>
        <v>1</v>
      </c>
      <c r="AR88" s="499">
        <f t="shared" ref="AR88" si="1794">$H$88*AQ88</f>
        <v>20000</v>
      </c>
      <c r="AS88" s="424"/>
      <c r="AT88" s="424"/>
      <c r="AU88" s="502">
        <f>VLOOKUP($A$88,'[60]7월 인알파'!$A$36:$AF$49,AS$78+1,0)+VLOOKUP($A$89,'[60]7월 인알파'!$A$36:$AF$49,AS$78+1,0)</f>
        <v>1</v>
      </c>
      <c r="AV88" s="499">
        <f t="shared" ref="AV88" si="1795">$H$88*AU88</f>
        <v>20000</v>
      </c>
      <c r="AW88" s="424"/>
      <c r="AX88" s="424"/>
      <c r="AY88" s="502">
        <f>VLOOKUP($A$88,'[60]7월 인알파'!$A$36:$AF$49,AW$78+1,0)+VLOOKUP($A$89,'[60]7월 인알파'!$A$36:$AF$49,AW$78+1,0)</f>
        <v>1</v>
      </c>
      <c r="AZ88" s="499">
        <f t="shared" ref="AZ88" si="1796">$H$88*AY88</f>
        <v>20000</v>
      </c>
      <c r="BA88" s="424"/>
      <c r="BB88" s="424"/>
      <c r="BC88" s="502">
        <f>VLOOKUP($A$88,'[60]7월 인알파'!$A$36:$AF$49,BA$78+1,0)+VLOOKUP($A$89,'[60]7월 인알파'!$A$36:$AF$49,BA$78+1,0)</f>
        <v>1</v>
      </c>
      <c r="BD88" s="499">
        <f t="shared" ref="BD88" si="1797">$H$88*BC88</f>
        <v>20000</v>
      </c>
      <c r="BE88" s="424"/>
      <c r="BF88" s="424"/>
      <c r="BG88" s="502">
        <f>VLOOKUP($A$88,'[60]7월 인알파'!$A$36:$AF$49,BE$78+1,0)+VLOOKUP($A$89,'[60]7월 인알파'!$A$36:$AF$49,BE$78+1,0)</f>
        <v>0</v>
      </c>
      <c r="BH88" s="499">
        <f t="shared" ref="BH88" si="1798">$H$88*BG88</f>
        <v>0</v>
      </c>
      <c r="BI88" s="424"/>
      <c r="BJ88" s="424"/>
      <c r="BK88" s="502">
        <f>VLOOKUP($A$88,'[60]7월 인알파'!$A$36:$AF$49,BI$78+1,0)+VLOOKUP($A$89,'[60]7월 인알파'!$A$36:$AF$49,BI$78+1,0)</f>
        <v>2</v>
      </c>
      <c r="BL88" s="499">
        <f t="shared" ref="BL88" si="1799">$H$88*BK88</f>
        <v>40000</v>
      </c>
      <c r="BM88" s="424"/>
      <c r="BN88" s="424"/>
      <c r="BO88" s="502">
        <f>VLOOKUP($A$88,'[60]7월 인알파'!$A$36:$AF$49,BM$78+1,0)+VLOOKUP($A$89,'[60]7월 인알파'!$A$36:$AF$49,BM$78+1,0)</f>
        <v>0</v>
      </c>
      <c r="BP88" s="499">
        <f t="shared" ref="BP88" si="1800">$H$88*BO88</f>
        <v>0</v>
      </c>
      <c r="BQ88" s="424"/>
      <c r="BR88" s="424"/>
      <c r="BS88" s="502">
        <f>VLOOKUP($A$88,'[60]7월 인알파'!$A$36:$AF$49,BQ$78+1,0)+VLOOKUP($A$89,'[60]7월 인알파'!$A$36:$AF$49,BQ$78+1,0)</f>
        <v>2</v>
      </c>
      <c r="BT88" s="499">
        <f t="shared" ref="BT88" si="1801">$H$88*BS88</f>
        <v>40000</v>
      </c>
      <c r="BU88" s="424"/>
      <c r="BV88" s="424"/>
      <c r="BW88" s="502">
        <f>VLOOKUP($A$88,'[60]7월 인알파'!$A$36:$AF$49,BU$78+1,0)+VLOOKUP($A$89,'[60]7월 인알파'!$A$36:$AF$49,BU$78+1,0)</f>
        <v>0</v>
      </c>
      <c r="BX88" s="499">
        <f t="shared" ref="BX88" si="1802">$H$88*BW88</f>
        <v>0</v>
      </c>
      <c r="BY88" s="424"/>
      <c r="BZ88" s="424"/>
      <c r="CA88" s="502">
        <f>VLOOKUP($A$88,'[60]7월 인알파'!$A$36:$AF$49,BY$78+1,0)+VLOOKUP($A$89,'[60]7월 인알파'!$A$36:$AF$49,BY$78+1,0)</f>
        <v>0</v>
      </c>
      <c r="CB88" s="499">
        <f t="shared" ref="CB88" si="1803">$H$88*CA88</f>
        <v>0</v>
      </c>
      <c r="CC88" s="424"/>
      <c r="CD88" s="424"/>
      <c r="CE88" s="502">
        <f>VLOOKUP($A$88,'[60]7월 인알파'!$A$36:$AF$49,CC$78+1,0)+VLOOKUP($A$89,'[60]7월 인알파'!$A$36:$AF$49,CC$78+1,0)</f>
        <v>1</v>
      </c>
      <c r="CF88" s="499">
        <f t="shared" ref="CF88" si="1804">$H$88*CE88</f>
        <v>20000</v>
      </c>
      <c r="CG88" s="424"/>
      <c r="CH88" s="424"/>
      <c r="CI88" s="502">
        <f>VLOOKUP($A$88,'[60]7월 인알파'!$A$36:$AF$49,CG$78+1,0)+VLOOKUP($A$89,'[60]7월 인알파'!$A$36:$AF$49,CG$78+1,0)</f>
        <v>0</v>
      </c>
      <c r="CJ88" s="499">
        <f t="shared" ref="CJ88" si="1805">$H$88*CI88</f>
        <v>0</v>
      </c>
      <c r="CK88" s="424"/>
      <c r="CL88" s="424"/>
      <c r="CM88" s="502">
        <f>VLOOKUP($A$88,'[60]7월 인알파'!$A$36:$AF$49,CK$78+1,0)+VLOOKUP($A$89,'[60]7월 인알파'!$A$36:$AF$49,CK$78+1,0)</f>
        <v>0</v>
      </c>
      <c r="CN88" s="499">
        <f t="shared" ref="CN88" si="1806">$H$88*CM88</f>
        <v>0</v>
      </c>
      <c r="CO88" s="424"/>
      <c r="CP88" s="424"/>
      <c r="CQ88" s="502">
        <f>VLOOKUP($A$88,'[60]7월 인알파'!$A$36:$AF$49,CO$78+1,0)+VLOOKUP($A$89,'[60]7월 인알파'!$A$36:$AF$49,CO$78+1,0)</f>
        <v>1</v>
      </c>
      <c r="CR88" s="499">
        <f t="shared" ref="CR88" si="1807">$H$88*CQ88</f>
        <v>20000</v>
      </c>
      <c r="CS88" s="424"/>
      <c r="CT88" s="424"/>
      <c r="CU88" s="502">
        <f>VLOOKUP($A$88,'[60]7월 인알파'!$A$36:$AF$49,CS$78+1,0)+VLOOKUP($A$89,'[60]7월 인알파'!$A$36:$AF$49,CS$78+1,0)</f>
        <v>4</v>
      </c>
      <c r="CV88" s="499">
        <f t="shared" ref="CV88" si="1808">$H$88*CU88</f>
        <v>80000</v>
      </c>
      <c r="CW88" s="424"/>
      <c r="CX88" s="424"/>
      <c r="CY88" s="502">
        <f>VLOOKUP($A$88,'[60]7월 인알파'!$A$36:$AF$49,CW$78+1,0)+VLOOKUP($A$89,'[60]7월 인알파'!$A$36:$AF$49,CW$78+1,0)</f>
        <v>2</v>
      </c>
      <c r="CZ88" s="499">
        <f t="shared" ref="CZ88" si="1809">$H$88*CY88</f>
        <v>40000</v>
      </c>
      <c r="DA88" s="424"/>
      <c r="DB88" s="424"/>
      <c r="DC88" s="502">
        <f>VLOOKUP($A$88,'[60]7월 인알파'!$A$36:$AF$49,DA$78+1,0)+VLOOKUP($A$89,'[60]7월 인알파'!$A$36:$AF$49,DA$78+1,0)</f>
        <v>1</v>
      </c>
      <c r="DD88" s="499">
        <f t="shared" ref="DD88" si="1810">$H$88*DC88</f>
        <v>20000</v>
      </c>
      <c r="DE88" s="424"/>
      <c r="DF88" s="424"/>
      <c r="DG88" s="502">
        <f>VLOOKUP($A$88,'[60]7월 인알파'!$A$36:$AF$49,DE$78+1,0)+VLOOKUP($A$89,'[60]7월 인알파'!$A$36:$AF$49,DE$78+1,0)</f>
        <v>0</v>
      </c>
      <c r="DH88" s="499">
        <f t="shared" ref="DH88" si="1811">$H$88*DG88</f>
        <v>0</v>
      </c>
      <c r="DI88" s="424"/>
      <c r="DJ88" s="424"/>
      <c r="DK88" s="502">
        <f>VLOOKUP($A$88,'[60]7월 인알파'!$A$36:$AF$49,DI$78+1,0)+VLOOKUP($A$89,'[60]7월 인알파'!$A$36:$AF$49,DI$78+1,0)</f>
        <v>0</v>
      </c>
      <c r="DL88" s="499">
        <f t="shared" ref="DL88" si="1812">$H$88*DK88</f>
        <v>0</v>
      </c>
      <c r="DM88" s="424"/>
      <c r="DN88" s="424"/>
      <c r="DO88" s="502">
        <f>VLOOKUP($A$88,'[60]7월 인알파'!$A$36:$AF$49,DM$78+1,0)+VLOOKUP($A$89,'[60]7월 인알파'!$A$36:$AF$49,DM$78+1,0)</f>
        <v>0</v>
      </c>
      <c r="DP88" s="499">
        <f t="shared" ref="DP88" si="1813">$H$88*DO88</f>
        <v>0</v>
      </c>
      <c r="DQ88" s="424"/>
      <c r="DR88" s="424"/>
      <c r="DS88" s="502">
        <f>VLOOKUP($A$88,'[60]7월 인알파'!$A$36:$AF$49,DQ$78+1,0)+VLOOKUP($A$89,'[60]7월 인알파'!$A$36:$AF$49,DQ$78+1,0)</f>
        <v>0</v>
      </c>
      <c r="DT88" s="499">
        <f t="shared" ref="DT88" si="1814">$H$88*DS88</f>
        <v>0</v>
      </c>
      <c r="DU88" s="424"/>
      <c r="DV88" s="424"/>
      <c r="DW88" s="502">
        <f>VLOOKUP($A$88,'[60]7월 인알파'!$A$36:$AF$49,DU$78+1,0)+VLOOKUP($A$89,'[60]7월 인알파'!$A$36:$AF$49,DU$78+1,0)</f>
        <v>0</v>
      </c>
      <c r="DX88" s="499">
        <f t="shared" ref="DX88" si="1815">$H$88*DW88</f>
        <v>0</v>
      </c>
      <c r="DY88" s="424"/>
      <c r="DZ88" s="424"/>
      <c r="EA88" s="502">
        <f>VLOOKUP($A$88,'[60]7월 인알파'!$A$36:$AF$49,DY$78+1,0)+VLOOKUP($A$89,'[60]7월 인알파'!$A$36:$AF$49,DY$78+1,0)</f>
        <v>0</v>
      </c>
      <c r="EB88" s="499">
        <f t="shared" ref="EB88" si="1816">$H$88*EA88</f>
        <v>0</v>
      </c>
    </row>
    <row r="89" spans="1:132" ht="24.95" customHeight="1">
      <c r="A89" s="511" t="s">
        <v>1347</v>
      </c>
      <c r="B89" s="576" t="s">
        <v>760</v>
      </c>
      <c r="C89" s="577"/>
      <c r="D89" s="276">
        <f t="shared" ref="D89:I89" si="1817">SUM(D81:D88)</f>
        <v>0</v>
      </c>
      <c r="E89" s="276">
        <f t="shared" si="1817"/>
        <v>0</v>
      </c>
      <c r="F89" s="276">
        <f t="shared" si="1817"/>
        <v>0</v>
      </c>
      <c r="G89" s="276">
        <f t="shared" si="1817"/>
        <v>6699000</v>
      </c>
      <c r="H89" s="276"/>
      <c r="I89" s="503">
        <f t="shared" si="1817"/>
        <v>0</v>
      </c>
      <c r="J89" s="505">
        <f>SUM(K81:K88)</f>
        <v>16</v>
      </c>
      <c r="K89" s="504">
        <f t="shared" ref="K89" si="1818">SUM(J81:J88)</f>
        <v>0</v>
      </c>
      <c r="L89" s="276">
        <f>SUM(L81:L88)</f>
        <v>2470000</v>
      </c>
      <c r="M89" s="503">
        <f t="shared" ref="M89" si="1819">SUM(M81:M88)</f>
        <v>0</v>
      </c>
      <c r="N89" s="505">
        <f t="shared" ref="N89" si="1820">SUM(O81:O88)</f>
        <v>18</v>
      </c>
      <c r="O89" s="504">
        <f t="shared" ref="O89" si="1821">SUM(N81:N88)</f>
        <v>0</v>
      </c>
      <c r="P89" s="276">
        <f t="shared" ref="P89" si="1822">SUM(P81:P88)</f>
        <v>2480000</v>
      </c>
      <c r="Q89" s="503">
        <f t="shared" ref="Q89" si="1823">SUM(Q81:Q88)</f>
        <v>0</v>
      </c>
      <c r="R89" s="505">
        <f t="shared" ref="R89" si="1824">SUM(S81:S88)</f>
        <v>15</v>
      </c>
      <c r="S89" s="504">
        <f t="shared" ref="S89" si="1825">SUM(R81:R88)</f>
        <v>0</v>
      </c>
      <c r="T89" s="276">
        <f t="shared" ref="T89" si="1826">SUM(T81:T88)</f>
        <v>2128000</v>
      </c>
      <c r="U89" s="503">
        <f t="shared" ref="U89" si="1827">SUM(U81:U88)</f>
        <v>0</v>
      </c>
      <c r="V89" s="505">
        <f t="shared" ref="V89" si="1828">SUM(W81:W88)</f>
        <v>14</v>
      </c>
      <c r="W89" s="504">
        <f t="shared" ref="W89" si="1829">SUM(V81:V88)</f>
        <v>0</v>
      </c>
      <c r="X89" s="276">
        <f t="shared" ref="X89" si="1830">SUM(X81:X88)</f>
        <v>2030000</v>
      </c>
      <c r="Y89" s="503">
        <f t="shared" ref="Y89" si="1831">SUM(Y81:Y88)</f>
        <v>0</v>
      </c>
      <c r="Z89" s="505">
        <f t="shared" ref="Z89" si="1832">SUM(AA81:AA88)</f>
        <v>3</v>
      </c>
      <c r="AA89" s="504">
        <f t="shared" ref="AA89" si="1833">SUM(Z81:Z88)</f>
        <v>0</v>
      </c>
      <c r="AB89" s="276">
        <f t="shared" ref="AB89" si="1834">SUM(AB81:AB88)</f>
        <v>325000</v>
      </c>
      <c r="AC89" s="503">
        <f t="shared" ref="AC89" si="1835">SUM(AC81:AC88)</f>
        <v>0</v>
      </c>
      <c r="AD89" s="505">
        <f t="shared" ref="AD89" si="1836">SUM(AE81:AE88)</f>
        <v>0</v>
      </c>
      <c r="AE89" s="504">
        <f t="shared" ref="AE89" si="1837">SUM(AD81:AD88)</f>
        <v>0</v>
      </c>
      <c r="AF89" s="276">
        <f t="shared" ref="AF89" si="1838">SUM(AF81:AF88)</f>
        <v>0</v>
      </c>
      <c r="AG89" s="503">
        <f t="shared" ref="AG89" si="1839">SUM(AG81:AG88)</f>
        <v>0</v>
      </c>
      <c r="AH89" s="505">
        <f t="shared" ref="AH89" si="1840">SUM(AI81:AI88)</f>
        <v>15</v>
      </c>
      <c r="AI89" s="504">
        <f t="shared" ref="AI89" si="1841">SUM(AH81:AH88)</f>
        <v>0</v>
      </c>
      <c r="AJ89" s="276">
        <f t="shared" ref="AJ89" si="1842">SUM(AJ81:AJ88)</f>
        <v>2084000</v>
      </c>
      <c r="AK89" s="503">
        <f t="shared" ref="AK89" si="1843">SUM(AK81:AK88)</f>
        <v>0</v>
      </c>
      <c r="AL89" s="505">
        <f t="shared" ref="AL89" si="1844">SUM(AM81:AM88)</f>
        <v>14</v>
      </c>
      <c r="AM89" s="504">
        <f t="shared" ref="AM89" si="1845">SUM(AL81:AL88)</f>
        <v>0</v>
      </c>
      <c r="AN89" s="276">
        <f t="shared" ref="AN89" si="1846">SUM(AN81:AN88)</f>
        <v>1995000</v>
      </c>
      <c r="AO89" s="503">
        <f t="shared" ref="AO89" si="1847">SUM(AO81:AO88)</f>
        <v>0</v>
      </c>
      <c r="AP89" s="505">
        <f t="shared" ref="AP89" si="1848">SUM(AQ81:AQ88)</f>
        <v>11</v>
      </c>
      <c r="AQ89" s="504">
        <f t="shared" ref="AQ89" si="1849">SUM(AP81:AP88)</f>
        <v>0</v>
      </c>
      <c r="AR89" s="276">
        <f t="shared" ref="AR89" si="1850">SUM(AR81:AR88)</f>
        <v>1603000</v>
      </c>
      <c r="AS89" s="503">
        <f t="shared" ref="AS89" si="1851">SUM(AS81:AS88)</f>
        <v>0</v>
      </c>
      <c r="AT89" s="505">
        <f t="shared" ref="AT89" si="1852">SUM(AU81:AU88)</f>
        <v>15</v>
      </c>
      <c r="AU89" s="504">
        <f t="shared" ref="AU89" si="1853">SUM(AT81:AT88)</f>
        <v>0</v>
      </c>
      <c r="AV89" s="276">
        <f t="shared" ref="AV89" si="1854">SUM(AV81:AV88)</f>
        <v>2160000</v>
      </c>
      <c r="AW89" s="503">
        <f t="shared" ref="AW89" si="1855">SUM(AW81:AW88)</f>
        <v>0</v>
      </c>
      <c r="AX89" s="505">
        <f t="shared" ref="AX89" si="1856">SUM(AY81:AY88)</f>
        <v>16</v>
      </c>
      <c r="AY89" s="504">
        <f t="shared" ref="AY89" si="1857">SUM(AX81:AX88)</f>
        <v>0</v>
      </c>
      <c r="AZ89" s="276">
        <f t="shared" ref="AZ89" si="1858">SUM(AZ81:AZ88)</f>
        <v>2325000</v>
      </c>
      <c r="BA89" s="503">
        <f t="shared" ref="BA89" si="1859">SUM(BA81:BA88)</f>
        <v>0</v>
      </c>
      <c r="BB89" s="505">
        <f t="shared" ref="BB89" si="1860">SUM(BC81:BC88)</f>
        <v>2</v>
      </c>
      <c r="BC89" s="504">
        <f t="shared" ref="BC89" si="1861">SUM(BB81:BB88)</f>
        <v>0</v>
      </c>
      <c r="BD89" s="276">
        <f t="shared" ref="BD89" si="1862">SUM(BD81:BD88)</f>
        <v>220000</v>
      </c>
      <c r="BE89" s="503">
        <f t="shared" ref="BE89" si="1863">SUM(BE81:BE88)</f>
        <v>0</v>
      </c>
      <c r="BF89" s="505">
        <f t="shared" ref="BF89" si="1864">SUM(BG81:BG88)</f>
        <v>0</v>
      </c>
      <c r="BG89" s="504">
        <f t="shared" ref="BG89" si="1865">SUM(BF81:BF88)</f>
        <v>0</v>
      </c>
      <c r="BH89" s="276">
        <f t="shared" ref="BH89" si="1866">SUM(BH81:BH88)</f>
        <v>0</v>
      </c>
      <c r="BI89" s="503">
        <f t="shared" ref="BI89" si="1867">SUM(BI81:BI88)</f>
        <v>0</v>
      </c>
      <c r="BJ89" s="505">
        <f t="shared" ref="BJ89" si="1868">SUM(BK81:BK88)</f>
        <v>16</v>
      </c>
      <c r="BK89" s="504">
        <f t="shared" ref="BK89" si="1869">SUM(BJ81:BJ88)</f>
        <v>0</v>
      </c>
      <c r="BL89" s="276">
        <f t="shared" ref="BL89" si="1870">SUM(BL81:BL88)</f>
        <v>2318000</v>
      </c>
      <c r="BM89" s="503">
        <f t="shared" ref="BM89" si="1871">SUM(BM81:BM88)</f>
        <v>0</v>
      </c>
      <c r="BN89" s="505">
        <f t="shared" ref="BN89" si="1872">SUM(BO81:BO88)</f>
        <v>15</v>
      </c>
      <c r="BO89" s="504">
        <f t="shared" ref="BO89" si="1873">SUM(BN81:BN88)</f>
        <v>0</v>
      </c>
      <c r="BP89" s="276">
        <f t="shared" ref="BP89" si="1874">SUM(BP81:BP88)</f>
        <v>2307000</v>
      </c>
      <c r="BQ89" s="503">
        <f t="shared" ref="BQ89" si="1875">SUM(BQ81:BQ88)</f>
        <v>0</v>
      </c>
      <c r="BR89" s="505">
        <f t="shared" ref="BR89" si="1876">SUM(BS81:BS88)</f>
        <v>17</v>
      </c>
      <c r="BS89" s="504">
        <f t="shared" ref="BS89" si="1877">SUM(BR81:BR88)</f>
        <v>0</v>
      </c>
      <c r="BT89" s="276">
        <f t="shared" ref="BT89" si="1878">SUM(BT81:BT88)</f>
        <v>2345000</v>
      </c>
      <c r="BU89" s="503">
        <f t="shared" ref="BU89" si="1879">SUM(BU81:BU88)</f>
        <v>0</v>
      </c>
      <c r="BV89" s="505">
        <f t="shared" ref="BV89" si="1880">SUM(BW81:BW88)</f>
        <v>14</v>
      </c>
      <c r="BW89" s="504">
        <f t="shared" ref="BW89" si="1881">SUM(BV81:BV88)</f>
        <v>0</v>
      </c>
      <c r="BX89" s="276">
        <f t="shared" ref="BX89" si="1882">SUM(BX81:BX88)</f>
        <v>2140000</v>
      </c>
      <c r="BY89" s="503">
        <f t="shared" ref="BY89" si="1883">SUM(BY81:BY88)</f>
        <v>0</v>
      </c>
      <c r="BZ89" s="505">
        <f t="shared" ref="BZ89" si="1884">SUM(CA81:CA88)</f>
        <v>14</v>
      </c>
      <c r="CA89" s="504">
        <f t="shared" ref="CA89" si="1885">SUM(BZ81:BZ88)</f>
        <v>0</v>
      </c>
      <c r="CB89" s="276">
        <f t="shared" ref="CB89" si="1886">SUM(CB81:CB88)</f>
        <v>2140000</v>
      </c>
      <c r="CC89" s="503">
        <f t="shared" ref="CC89" si="1887">SUM(CC81:CC88)</f>
        <v>0</v>
      </c>
      <c r="CD89" s="505">
        <f t="shared" ref="CD89" si="1888">SUM(CE81:CE88)</f>
        <v>3</v>
      </c>
      <c r="CE89" s="504">
        <f t="shared" ref="CE89" si="1889">SUM(CD81:CD88)</f>
        <v>0</v>
      </c>
      <c r="CF89" s="276">
        <f t="shared" ref="CF89" si="1890">SUM(CF81:CF88)</f>
        <v>298000</v>
      </c>
      <c r="CG89" s="503">
        <f t="shared" ref="CG89" si="1891">SUM(CG81:CG88)</f>
        <v>0</v>
      </c>
      <c r="CH89" s="505">
        <f t="shared" ref="CH89" si="1892">SUM(CI81:CI88)</f>
        <v>0</v>
      </c>
      <c r="CI89" s="504">
        <f t="shared" ref="CI89" si="1893">SUM(CH81:CH88)</f>
        <v>0</v>
      </c>
      <c r="CJ89" s="276">
        <f t="shared" ref="CJ89" si="1894">SUM(CJ81:CJ88)</f>
        <v>0</v>
      </c>
      <c r="CK89" s="503">
        <f t="shared" ref="CK89" si="1895">SUM(CK81:CK88)</f>
        <v>0</v>
      </c>
      <c r="CL89" s="505">
        <f t="shared" ref="CL89" si="1896">SUM(CM81:CM88)</f>
        <v>15</v>
      </c>
      <c r="CM89" s="504">
        <f t="shared" ref="CM89" si="1897">SUM(CL81:CL88)</f>
        <v>0</v>
      </c>
      <c r="CN89" s="276">
        <f t="shared" ref="CN89" si="1898">SUM(CN81:CN88)</f>
        <v>2305000</v>
      </c>
      <c r="CO89" s="503">
        <f t="shared" ref="CO89" si="1899">SUM(CO81:CO88)</f>
        <v>0</v>
      </c>
      <c r="CP89" s="505">
        <f t="shared" ref="CP89" si="1900">SUM(CQ81:CQ88)</f>
        <v>12</v>
      </c>
      <c r="CQ89" s="504">
        <f t="shared" ref="CQ89" si="1901">SUM(CP81:CP88)</f>
        <v>0</v>
      </c>
      <c r="CR89" s="276">
        <f t="shared" ref="CR89" si="1902">SUM(CR81:CR88)</f>
        <v>1717000</v>
      </c>
      <c r="CS89" s="503">
        <f t="shared" ref="CS89" si="1903">SUM(CS81:CS88)</f>
        <v>0</v>
      </c>
      <c r="CT89" s="505">
        <f t="shared" ref="CT89" si="1904">SUM(CU81:CU88)</f>
        <v>20</v>
      </c>
      <c r="CU89" s="504">
        <f t="shared" ref="CU89" si="1905">SUM(CT81:CT88)</f>
        <v>0</v>
      </c>
      <c r="CV89" s="276">
        <f t="shared" ref="CV89" si="1906">SUM(CV81:CV88)</f>
        <v>2555000</v>
      </c>
      <c r="CW89" s="503">
        <f t="shared" ref="CW89" si="1907">SUM(CW81:CW88)</f>
        <v>0</v>
      </c>
      <c r="CX89" s="505">
        <f t="shared" ref="CX89" si="1908">SUM(CY81:CY88)</f>
        <v>16</v>
      </c>
      <c r="CY89" s="504">
        <f t="shared" ref="CY89" si="1909">SUM(CX81:CX88)</f>
        <v>0</v>
      </c>
      <c r="CZ89" s="276">
        <f t="shared" ref="CZ89" si="1910">SUM(CZ81:CZ88)</f>
        <v>2259000</v>
      </c>
      <c r="DA89" s="503">
        <f t="shared" ref="DA89" si="1911">SUM(DA81:DA88)</f>
        <v>0</v>
      </c>
      <c r="DB89" s="505">
        <f t="shared" ref="DB89" si="1912">SUM(DC81:DC88)</f>
        <v>17</v>
      </c>
      <c r="DC89" s="504">
        <f t="shared" ref="DC89" si="1913">SUM(DB81:DB88)</f>
        <v>0</v>
      </c>
      <c r="DD89" s="276">
        <f t="shared" ref="DD89" si="1914">SUM(DD81:DD88)</f>
        <v>2550000</v>
      </c>
      <c r="DE89" s="503">
        <f t="shared" ref="DE89" si="1915">SUM(DE81:DE88)</f>
        <v>0</v>
      </c>
      <c r="DF89" s="505">
        <f t="shared" ref="DF89" si="1916">SUM(DG81:DG88)</f>
        <v>0</v>
      </c>
      <c r="DG89" s="504">
        <f t="shared" ref="DG89" si="1917">SUM(DF81:DF88)</f>
        <v>0</v>
      </c>
      <c r="DH89" s="276">
        <f t="shared" ref="DH89" si="1918">SUM(DH81:DH88)</f>
        <v>0</v>
      </c>
      <c r="DI89" s="503">
        <f t="shared" ref="DI89" si="1919">SUM(DI81:DI88)</f>
        <v>0</v>
      </c>
      <c r="DJ89" s="505">
        <f t="shared" ref="DJ89" si="1920">SUM(DK81:DK88)</f>
        <v>0</v>
      </c>
      <c r="DK89" s="504">
        <f t="shared" ref="DK89" si="1921">SUM(DJ81:DJ88)</f>
        <v>0</v>
      </c>
      <c r="DL89" s="276">
        <f t="shared" ref="DL89" si="1922">SUM(DL81:DL88)</f>
        <v>0</v>
      </c>
      <c r="DM89" s="503">
        <f t="shared" ref="DM89" si="1923">SUM(DM81:DM88)</f>
        <v>0</v>
      </c>
      <c r="DN89" s="505">
        <f t="shared" ref="DN89" si="1924">SUM(DO81:DO88)</f>
        <v>0</v>
      </c>
      <c r="DO89" s="504">
        <f t="shared" ref="DO89" si="1925">SUM(DN81:DN88)</f>
        <v>0</v>
      </c>
      <c r="DP89" s="276">
        <f t="shared" ref="DP89" si="1926">SUM(DP81:DP88)</f>
        <v>0</v>
      </c>
      <c r="DQ89" s="503">
        <f t="shared" ref="DQ89" si="1927">SUM(DQ81:DQ88)</f>
        <v>0</v>
      </c>
      <c r="DR89" s="505">
        <f t="shared" ref="DR89" si="1928">SUM(DS81:DS88)</f>
        <v>0</v>
      </c>
      <c r="DS89" s="504">
        <f t="shared" ref="DS89" si="1929">SUM(DR81:DR88)</f>
        <v>0</v>
      </c>
      <c r="DT89" s="276">
        <f t="shared" ref="DT89" si="1930">SUM(DT81:DT88)</f>
        <v>0</v>
      </c>
      <c r="DU89" s="503">
        <f t="shared" ref="DU89" si="1931">SUM(DU81:DU88)</f>
        <v>0</v>
      </c>
      <c r="DV89" s="505">
        <f t="shared" ref="DV89" si="1932">SUM(DW81:DW88)</f>
        <v>0</v>
      </c>
      <c r="DW89" s="504">
        <f t="shared" ref="DW89" si="1933">SUM(DV81:DV88)</f>
        <v>0</v>
      </c>
      <c r="DX89" s="276">
        <f t="shared" ref="DX89" si="1934">SUM(DX81:DX88)</f>
        <v>0</v>
      </c>
      <c r="DY89" s="503">
        <f t="shared" ref="DY89" si="1935">SUM(DY81:DY88)</f>
        <v>0</v>
      </c>
      <c r="DZ89" s="505">
        <f t="shared" ref="DZ89" si="1936">SUM(EA81:EA88)</f>
        <v>0</v>
      </c>
      <c r="EA89" s="504">
        <f t="shared" ref="EA89" si="1937">SUM(DZ81:DZ88)</f>
        <v>0</v>
      </c>
      <c r="EB89" s="276">
        <f t="shared" ref="EB89" si="1938">SUM(EB81:EB88)</f>
        <v>0</v>
      </c>
    </row>
  </sheetData>
  <mergeCells count="518">
    <mergeCell ref="DT62:DT63"/>
    <mergeCell ref="DX62:DX63"/>
    <mergeCell ref="EB62:EB63"/>
    <mergeCell ref="CV62:CV63"/>
    <mergeCell ref="CZ62:CZ63"/>
    <mergeCell ref="DD62:DD63"/>
    <mergeCell ref="DH62:DH63"/>
    <mergeCell ref="DL62:DL63"/>
    <mergeCell ref="DA61:DD61"/>
    <mergeCell ref="DE61:DH61"/>
    <mergeCell ref="DI61:DL61"/>
    <mergeCell ref="DM61:DP61"/>
    <mergeCell ref="DP62:DP63"/>
    <mergeCell ref="AG34:AJ34"/>
    <mergeCell ref="DQ61:DT61"/>
    <mergeCell ref="DU61:DX61"/>
    <mergeCell ref="DY61:EB61"/>
    <mergeCell ref="P62:P63"/>
    <mergeCell ref="T62:T63"/>
    <mergeCell ref="X62:X63"/>
    <mergeCell ref="AB62:AB63"/>
    <mergeCell ref="AF62:AF63"/>
    <mergeCell ref="AJ62:AJ63"/>
    <mergeCell ref="AN62:AN63"/>
    <mergeCell ref="AR62:AR63"/>
    <mergeCell ref="BA61:BD61"/>
    <mergeCell ref="BE61:BH61"/>
    <mergeCell ref="BI61:BL61"/>
    <mergeCell ref="BM61:BP61"/>
    <mergeCell ref="BQ61:BT61"/>
    <mergeCell ref="BU61:BX61"/>
    <mergeCell ref="BY61:CB61"/>
    <mergeCell ref="CC61:CF61"/>
    <mergeCell ref="CG61:CJ61"/>
    <mergeCell ref="Q61:T61"/>
    <mergeCell ref="U61:X61"/>
    <mergeCell ref="Y61:AB61"/>
    <mergeCell ref="Q4:T4"/>
    <mergeCell ref="U4:X4"/>
    <mergeCell ref="Y4:AB4"/>
    <mergeCell ref="AC4:AF4"/>
    <mergeCell ref="M34:P34"/>
    <mergeCell ref="Q34:T34"/>
    <mergeCell ref="U34:X34"/>
    <mergeCell ref="Y34:AB34"/>
    <mergeCell ref="AC34:AF34"/>
    <mergeCell ref="M4:P4"/>
    <mergeCell ref="AC6:AC7"/>
    <mergeCell ref="AD6:AE6"/>
    <mergeCell ref="U6:U7"/>
    <mergeCell ref="V6:W6"/>
    <mergeCell ref="Q5:T5"/>
    <mergeCell ref="U5:X5"/>
    <mergeCell ref="Y5:AB5"/>
    <mergeCell ref="AC5:AF5"/>
    <mergeCell ref="Q6:Q7"/>
    <mergeCell ref="B89:C89"/>
    <mergeCell ref="L79:L80"/>
    <mergeCell ref="H78:H80"/>
    <mergeCell ref="I78:L78"/>
    <mergeCell ref="B78:B80"/>
    <mergeCell ref="C78:C80"/>
    <mergeCell ref="G78:G80"/>
    <mergeCell ref="K79:K80"/>
    <mergeCell ref="D78:F88"/>
    <mergeCell ref="I35:L35"/>
    <mergeCell ref="L36:L37"/>
    <mergeCell ref="B25:B26"/>
    <mergeCell ref="B27:B28"/>
    <mergeCell ref="B29:C29"/>
    <mergeCell ref="I34:L34"/>
    <mergeCell ref="M61:P61"/>
    <mergeCell ref="B72:C72"/>
    <mergeCell ref="I77:L77"/>
    <mergeCell ref="B64:B65"/>
    <mergeCell ref="B66:B67"/>
    <mergeCell ref="L62:L63"/>
    <mergeCell ref="B61:B63"/>
    <mergeCell ref="C61:C63"/>
    <mergeCell ref="F61:F63"/>
    <mergeCell ref="G61:G63"/>
    <mergeCell ref="I61:L61"/>
    <mergeCell ref="M77:P77"/>
    <mergeCell ref="D61:E72"/>
    <mergeCell ref="H61:H72"/>
    <mergeCell ref="B68:B69"/>
    <mergeCell ref="B70:B71"/>
    <mergeCell ref="I60:L60"/>
    <mergeCell ref="B38:B40"/>
    <mergeCell ref="B43:B44"/>
    <mergeCell ref="B45:B46"/>
    <mergeCell ref="B47:B48"/>
    <mergeCell ref="B49:B51"/>
    <mergeCell ref="B52:B54"/>
    <mergeCell ref="B55:C55"/>
    <mergeCell ref="B15:B17"/>
    <mergeCell ref="D15:D16"/>
    <mergeCell ref="H15:H16"/>
    <mergeCell ref="B18:B21"/>
    <mergeCell ref="D18:D20"/>
    <mergeCell ref="H18:H20"/>
    <mergeCell ref="D22:D23"/>
    <mergeCell ref="B35:B37"/>
    <mergeCell ref="C35:C37"/>
    <mergeCell ref="E35:E37"/>
    <mergeCell ref="F35:F37"/>
    <mergeCell ref="G35:G37"/>
    <mergeCell ref="B41:B42"/>
    <mergeCell ref="D35:D55"/>
    <mergeCell ref="H35:H55"/>
    <mergeCell ref="CP6:CQ6"/>
    <mergeCell ref="B22:B24"/>
    <mergeCell ref="D8:D13"/>
    <mergeCell ref="H8:H13"/>
    <mergeCell ref="CB6:CB7"/>
    <mergeCell ref="CC6:CC7"/>
    <mergeCell ref="CD6:CE6"/>
    <mergeCell ref="CF6:CF7"/>
    <mergeCell ref="BE6:BE7"/>
    <mergeCell ref="BF6:BG6"/>
    <mergeCell ref="BZ6:CA6"/>
    <mergeCell ref="P6:P7"/>
    <mergeCell ref="R6:S6"/>
    <mergeCell ref="T6:T7"/>
    <mergeCell ref="BA6:BA7"/>
    <mergeCell ref="BB6:BC6"/>
    <mergeCell ref="AO6:AO7"/>
    <mergeCell ref="AP6:AQ6"/>
    <mergeCell ref="AR6:AR7"/>
    <mergeCell ref="AS6:AS7"/>
    <mergeCell ref="AT6:AU6"/>
    <mergeCell ref="BL6:BL7"/>
    <mergeCell ref="BD6:BD7"/>
    <mergeCell ref="AV6:AV7"/>
    <mergeCell ref="EB6:EB7"/>
    <mergeCell ref="B8:B14"/>
    <mergeCell ref="DP6:DP7"/>
    <mergeCell ref="DQ6:DQ7"/>
    <mergeCell ref="DR6:DS6"/>
    <mergeCell ref="DT6:DT7"/>
    <mergeCell ref="DU6:DU7"/>
    <mergeCell ref="DV6:DW6"/>
    <mergeCell ref="DH6:DH7"/>
    <mergeCell ref="DI6:DI7"/>
    <mergeCell ref="DJ6:DK6"/>
    <mergeCell ref="DL6:DL7"/>
    <mergeCell ref="DM6:DM7"/>
    <mergeCell ref="DN6:DO6"/>
    <mergeCell ref="CZ6:CZ7"/>
    <mergeCell ref="DA6:DA7"/>
    <mergeCell ref="DB6:DC6"/>
    <mergeCell ref="DD6:DD7"/>
    <mergeCell ref="DE6:DE7"/>
    <mergeCell ref="DX6:DX7"/>
    <mergeCell ref="DY6:DY7"/>
    <mergeCell ref="DZ6:EA6"/>
    <mergeCell ref="CT6:CU6"/>
    <mergeCell ref="CV6:CV7"/>
    <mergeCell ref="DQ5:DT5"/>
    <mergeCell ref="BI5:BL5"/>
    <mergeCell ref="CG6:CG7"/>
    <mergeCell ref="CH6:CI6"/>
    <mergeCell ref="DF6:DG6"/>
    <mergeCell ref="CR6:CR7"/>
    <mergeCell ref="CS6:CS7"/>
    <mergeCell ref="BT6:BT7"/>
    <mergeCell ref="BU6:BU7"/>
    <mergeCell ref="BV6:BW6"/>
    <mergeCell ref="DI5:DL5"/>
    <mergeCell ref="DM5:DP5"/>
    <mergeCell ref="BM6:BM7"/>
    <mergeCell ref="BN6:BO6"/>
    <mergeCell ref="BP6:BP7"/>
    <mergeCell ref="BQ6:BQ7"/>
    <mergeCell ref="BR6:BS6"/>
    <mergeCell ref="CW6:CW7"/>
    <mergeCell ref="CX6:CY6"/>
    <mergeCell ref="CJ6:CJ7"/>
    <mergeCell ref="CK6:CK7"/>
    <mergeCell ref="CL6:CM6"/>
    <mergeCell ref="CN6:CN7"/>
    <mergeCell ref="CO6:CO7"/>
    <mergeCell ref="AG5:AJ5"/>
    <mergeCell ref="AK5:AN5"/>
    <mergeCell ref="AF6:AF7"/>
    <mergeCell ref="AG6:AG7"/>
    <mergeCell ref="AH6:AI6"/>
    <mergeCell ref="AJ6:AJ7"/>
    <mergeCell ref="AK6:AK7"/>
    <mergeCell ref="AL6:AM6"/>
    <mergeCell ref="X6:X7"/>
    <mergeCell ref="Y6:Y7"/>
    <mergeCell ref="Z6:AA6"/>
    <mergeCell ref="AB6:AB7"/>
    <mergeCell ref="AN6:AN7"/>
    <mergeCell ref="AW6:AW7"/>
    <mergeCell ref="AX6:AY6"/>
    <mergeCell ref="AZ6:AZ7"/>
    <mergeCell ref="BH6:BH7"/>
    <mergeCell ref="BI6:BI7"/>
    <mergeCell ref="BJ6:BK6"/>
    <mergeCell ref="BE5:BH5"/>
    <mergeCell ref="BX6:BX7"/>
    <mergeCell ref="BY6:BY7"/>
    <mergeCell ref="DU5:DX5"/>
    <mergeCell ref="DY5:EB5"/>
    <mergeCell ref="DA5:DD5"/>
    <mergeCell ref="DE5:DH5"/>
    <mergeCell ref="BY4:CB4"/>
    <mergeCell ref="I6:I7"/>
    <mergeCell ref="J6:K6"/>
    <mergeCell ref="L6:L7"/>
    <mergeCell ref="M6:M7"/>
    <mergeCell ref="N6:O6"/>
    <mergeCell ref="CK5:CN5"/>
    <mergeCell ref="CO5:CR5"/>
    <mergeCell ref="CS5:CV5"/>
    <mergeCell ref="CW5:CZ5"/>
    <mergeCell ref="BM5:BP5"/>
    <mergeCell ref="BQ5:BT5"/>
    <mergeCell ref="BU5:BX5"/>
    <mergeCell ref="BY5:CB5"/>
    <mergeCell ref="CC5:CF5"/>
    <mergeCell ref="CG5:CJ5"/>
    <mergeCell ref="AO5:AR5"/>
    <mergeCell ref="AS5:AV5"/>
    <mergeCell ref="AW5:AZ5"/>
    <mergeCell ref="BA5:BD5"/>
    <mergeCell ref="DY4:EB4"/>
    <mergeCell ref="B5:B7"/>
    <mergeCell ref="C5:C7"/>
    <mergeCell ref="D5:D7"/>
    <mergeCell ref="E5:E7"/>
    <mergeCell ref="F5:F7"/>
    <mergeCell ref="G5:G7"/>
    <mergeCell ref="H5:H7"/>
    <mergeCell ref="I5:L5"/>
    <mergeCell ref="M5:P5"/>
    <mergeCell ref="DA4:DD4"/>
    <mergeCell ref="DE4:DH4"/>
    <mergeCell ref="DI4:DL4"/>
    <mergeCell ref="DM4:DP4"/>
    <mergeCell ref="DQ4:DT4"/>
    <mergeCell ref="DU4:DX4"/>
    <mergeCell ref="CC4:CF4"/>
    <mergeCell ref="I4:L4"/>
    <mergeCell ref="CG4:CJ4"/>
    <mergeCell ref="CK4:CN4"/>
    <mergeCell ref="CO4:CR4"/>
    <mergeCell ref="CS4:CV4"/>
    <mergeCell ref="CW4:CZ4"/>
    <mergeCell ref="BE4:BH4"/>
    <mergeCell ref="BM4:BP4"/>
    <mergeCell ref="BQ4:BT4"/>
    <mergeCell ref="BU4:BX4"/>
    <mergeCell ref="AG4:AJ4"/>
    <mergeCell ref="AK4:AN4"/>
    <mergeCell ref="AO4:AR4"/>
    <mergeCell ref="AS4:AV4"/>
    <mergeCell ref="AW4:AZ4"/>
    <mergeCell ref="BA4:BD4"/>
    <mergeCell ref="BI4:BL4"/>
    <mergeCell ref="AK34:AN34"/>
    <mergeCell ref="AO34:AR34"/>
    <mergeCell ref="AS34:AV34"/>
    <mergeCell ref="AW34:AZ34"/>
    <mergeCell ref="BA34:BD34"/>
    <mergeCell ref="BE34:BH34"/>
    <mergeCell ref="BI34:BL34"/>
    <mergeCell ref="BM34:BP34"/>
    <mergeCell ref="BQ34:BT34"/>
    <mergeCell ref="BU34:BX34"/>
    <mergeCell ref="BY34:CB34"/>
    <mergeCell ref="CC34:CF34"/>
    <mergeCell ref="CG34:CJ34"/>
    <mergeCell ref="CK34:CN34"/>
    <mergeCell ref="CO34:CR34"/>
    <mergeCell ref="CS34:CV34"/>
    <mergeCell ref="CW34:CZ34"/>
    <mergeCell ref="DA34:DD34"/>
    <mergeCell ref="DE34:DH34"/>
    <mergeCell ref="DI34:DL34"/>
    <mergeCell ref="DM34:DP34"/>
    <mergeCell ref="AW60:AZ60"/>
    <mergeCell ref="BA60:BD60"/>
    <mergeCell ref="BE60:BH60"/>
    <mergeCell ref="BI60:BL60"/>
    <mergeCell ref="BM60:BP60"/>
    <mergeCell ref="BQ60:BT60"/>
    <mergeCell ref="BU60:BX60"/>
    <mergeCell ref="BY60:CB60"/>
    <mergeCell ref="CC60:CF60"/>
    <mergeCell ref="DD36:DD37"/>
    <mergeCell ref="DA35:DD35"/>
    <mergeCell ref="DH36:DH37"/>
    <mergeCell ref="DL36:DL37"/>
    <mergeCell ref="DP36:DP37"/>
    <mergeCell ref="DE35:DH35"/>
    <mergeCell ref="DI35:DL35"/>
    <mergeCell ref="DM35:DP35"/>
    <mergeCell ref="CC35:CF35"/>
    <mergeCell ref="CG35:CJ35"/>
    <mergeCell ref="CV36:CV37"/>
    <mergeCell ref="CZ36:CZ37"/>
    <mergeCell ref="M60:P60"/>
    <mergeCell ref="Q60:T60"/>
    <mergeCell ref="U60:X60"/>
    <mergeCell ref="Y60:AB60"/>
    <mergeCell ref="AC60:AF60"/>
    <mergeCell ref="AG60:AJ60"/>
    <mergeCell ref="AK60:AN60"/>
    <mergeCell ref="AO60:AR60"/>
    <mergeCell ref="AS60:AV60"/>
    <mergeCell ref="DT36:DT37"/>
    <mergeCell ref="DX36:DX37"/>
    <mergeCell ref="EB36:EB37"/>
    <mergeCell ref="DU35:DX35"/>
    <mergeCell ref="DY35:EB35"/>
    <mergeCell ref="DQ60:DT60"/>
    <mergeCell ref="DU60:DX60"/>
    <mergeCell ref="DY60:EB60"/>
    <mergeCell ref="DQ34:DT34"/>
    <mergeCell ref="DU34:DX34"/>
    <mergeCell ref="DY34:EB34"/>
    <mergeCell ref="DQ35:DT35"/>
    <mergeCell ref="Q77:T77"/>
    <mergeCell ref="U77:X77"/>
    <mergeCell ref="Y77:AB77"/>
    <mergeCell ref="AC77:AF77"/>
    <mergeCell ref="AG77:AJ77"/>
    <mergeCell ref="AK77:AN77"/>
    <mergeCell ref="AO77:AR77"/>
    <mergeCell ref="AS77:AV77"/>
    <mergeCell ref="BY35:CB35"/>
    <mergeCell ref="AB36:AB37"/>
    <mergeCell ref="AF36:AF37"/>
    <mergeCell ref="AJ36:AJ37"/>
    <mergeCell ref="AN36:AN37"/>
    <mergeCell ref="AR36:AR37"/>
    <mergeCell ref="AV36:AV37"/>
    <mergeCell ref="AZ36:AZ37"/>
    <mergeCell ref="BD36:BD37"/>
    <mergeCell ref="AG61:AJ61"/>
    <mergeCell ref="AK61:AN61"/>
    <mergeCell ref="AO61:AR61"/>
    <mergeCell ref="AS61:AV61"/>
    <mergeCell ref="AW61:AZ61"/>
    <mergeCell ref="AC61:AF61"/>
    <mergeCell ref="AV62:AV63"/>
    <mergeCell ref="CK35:CN35"/>
    <mergeCell ref="CO35:CR35"/>
    <mergeCell ref="CS35:CV35"/>
    <mergeCell ref="CW35:CZ35"/>
    <mergeCell ref="BY77:CB77"/>
    <mergeCell ref="CC77:CF77"/>
    <mergeCell ref="CK61:CN61"/>
    <mergeCell ref="CO61:CR61"/>
    <mergeCell ref="CS61:CV61"/>
    <mergeCell ref="CG77:CJ77"/>
    <mergeCell ref="CK77:CN77"/>
    <mergeCell ref="CO77:CR77"/>
    <mergeCell ref="CS77:CV77"/>
    <mergeCell ref="CW77:CZ77"/>
    <mergeCell ref="CS60:CV60"/>
    <mergeCell ref="CW60:CZ60"/>
    <mergeCell ref="CG60:CJ60"/>
    <mergeCell ref="CK60:CN60"/>
    <mergeCell ref="CO60:CR60"/>
    <mergeCell ref="CW61:CZ61"/>
    <mergeCell ref="CF62:CF63"/>
    <mergeCell ref="CJ62:CJ63"/>
    <mergeCell ref="CN62:CN63"/>
    <mergeCell ref="CR62:CR63"/>
    <mergeCell ref="DU77:DX77"/>
    <mergeCell ref="DY77:EB77"/>
    <mergeCell ref="M35:P35"/>
    <mergeCell ref="P36:P37"/>
    <mergeCell ref="Q35:T35"/>
    <mergeCell ref="T36:T37"/>
    <mergeCell ref="U35:X35"/>
    <mergeCell ref="Y35:AB35"/>
    <mergeCell ref="AC35:AF35"/>
    <mergeCell ref="AG35:AJ35"/>
    <mergeCell ref="AK35:AN35"/>
    <mergeCell ref="AO35:AR35"/>
    <mergeCell ref="AS35:AV35"/>
    <mergeCell ref="AW35:AZ35"/>
    <mergeCell ref="BA35:BD35"/>
    <mergeCell ref="BE35:BH35"/>
    <mergeCell ref="BI35:BL35"/>
    <mergeCell ref="BM35:BP35"/>
    <mergeCell ref="BQ35:BT35"/>
    <mergeCell ref="CF36:CF37"/>
    <mergeCell ref="CJ36:CJ37"/>
    <mergeCell ref="CN36:CN37"/>
    <mergeCell ref="CR36:CR37"/>
    <mergeCell ref="BU35:BX35"/>
    <mergeCell ref="DQ77:DT77"/>
    <mergeCell ref="DA77:DD77"/>
    <mergeCell ref="DE77:DH77"/>
    <mergeCell ref="DI77:DL77"/>
    <mergeCell ref="DM77:DP77"/>
    <mergeCell ref="AW77:AZ77"/>
    <mergeCell ref="BA77:BD77"/>
    <mergeCell ref="BE77:BH77"/>
    <mergeCell ref="BI77:BL77"/>
    <mergeCell ref="BM77:BP77"/>
    <mergeCell ref="BQ77:BT77"/>
    <mergeCell ref="BU77:BX77"/>
    <mergeCell ref="DA60:DD60"/>
    <mergeCell ref="DE60:DH60"/>
    <mergeCell ref="DI60:DL60"/>
    <mergeCell ref="DM60:DP60"/>
    <mergeCell ref="BH36:BH37"/>
    <mergeCell ref="BL36:BL37"/>
    <mergeCell ref="BP36:BP37"/>
    <mergeCell ref="BT36:BT37"/>
    <mergeCell ref="BX36:BX37"/>
    <mergeCell ref="CB36:CB37"/>
    <mergeCell ref="M78:P78"/>
    <mergeCell ref="Q78:T78"/>
    <mergeCell ref="U78:X78"/>
    <mergeCell ref="Y78:AB78"/>
    <mergeCell ref="AC78:AF78"/>
    <mergeCell ref="AG78:AJ78"/>
    <mergeCell ref="AK78:AN78"/>
    <mergeCell ref="AO78:AR78"/>
    <mergeCell ref="AS78:AV78"/>
    <mergeCell ref="AW78:AZ78"/>
    <mergeCell ref="BA78:BD78"/>
    <mergeCell ref="BE78:BH78"/>
    <mergeCell ref="BI78:BL78"/>
    <mergeCell ref="BM78:BP78"/>
    <mergeCell ref="BQ78:BT78"/>
    <mergeCell ref="BU78:BX78"/>
    <mergeCell ref="X36:X37"/>
    <mergeCell ref="BY78:CB78"/>
    <mergeCell ref="AZ62:AZ63"/>
    <mergeCell ref="BD62:BD63"/>
    <mergeCell ref="BH62:BH63"/>
    <mergeCell ref="BL62:BL63"/>
    <mergeCell ref="BP62:BP63"/>
    <mergeCell ref="BT62:BT63"/>
    <mergeCell ref="BX62:BX63"/>
    <mergeCell ref="CB62:CB63"/>
    <mergeCell ref="CC78:CF78"/>
    <mergeCell ref="CG78:CJ78"/>
    <mergeCell ref="CK78:CN78"/>
    <mergeCell ref="CO78:CR78"/>
    <mergeCell ref="CS78:CV78"/>
    <mergeCell ref="CW78:CZ78"/>
    <mergeCell ref="DA78:DD78"/>
    <mergeCell ref="DE78:DH78"/>
    <mergeCell ref="DI78:DL78"/>
    <mergeCell ref="DM78:DP78"/>
    <mergeCell ref="DQ78:DT78"/>
    <mergeCell ref="DU78:DX78"/>
    <mergeCell ref="DY78:EB78"/>
    <mergeCell ref="O79:O80"/>
    <mergeCell ref="P79:P80"/>
    <mergeCell ref="S79:S80"/>
    <mergeCell ref="T79:T80"/>
    <mergeCell ref="W79:W80"/>
    <mergeCell ref="X79:X80"/>
    <mergeCell ref="AA79:AA80"/>
    <mergeCell ref="AB79:AB80"/>
    <mergeCell ref="AE79:AE80"/>
    <mergeCell ref="AF79:AF80"/>
    <mergeCell ref="AI79:AI80"/>
    <mergeCell ref="AJ79:AJ80"/>
    <mergeCell ref="AM79:AM80"/>
    <mergeCell ref="AN79:AN80"/>
    <mergeCell ref="AQ79:AQ80"/>
    <mergeCell ref="AR79:AR80"/>
    <mergeCell ref="AU79:AU80"/>
    <mergeCell ref="AV79:AV80"/>
    <mergeCell ref="AY79:AY80"/>
    <mergeCell ref="AZ79:AZ80"/>
    <mergeCell ref="BC79:BC80"/>
    <mergeCell ref="BD79:BD80"/>
    <mergeCell ref="BG79:BG80"/>
    <mergeCell ref="BH79:BH80"/>
    <mergeCell ref="BK79:BK80"/>
    <mergeCell ref="BL79:BL80"/>
    <mergeCell ref="BO79:BO80"/>
    <mergeCell ref="BP79:BP80"/>
    <mergeCell ref="BS79:BS80"/>
    <mergeCell ref="BT79:BT80"/>
    <mergeCell ref="BW79:BW80"/>
    <mergeCell ref="BX79:BX80"/>
    <mergeCell ref="CA79:CA80"/>
    <mergeCell ref="CB79:CB80"/>
    <mergeCell ref="CE79:CE80"/>
    <mergeCell ref="CF79:CF80"/>
    <mergeCell ref="CI79:CI80"/>
    <mergeCell ref="CJ79:CJ80"/>
    <mergeCell ref="CM79:CM80"/>
    <mergeCell ref="CN79:CN80"/>
    <mergeCell ref="CQ79:CQ80"/>
    <mergeCell ref="CR79:CR80"/>
    <mergeCell ref="CU79:CU80"/>
    <mergeCell ref="CV79:CV80"/>
    <mergeCell ref="CY79:CY80"/>
    <mergeCell ref="CZ79:CZ80"/>
    <mergeCell ref="DT79:DT80"/>
    <mergeCell ref="DW79:DW80"/>
    <mergeCell ref="DX79:DX80"/>
    <mergeCell ref="EA79:EA80"/>
    <mergeCell ref="EB79:EB80"/>
    <mergeCell ref="DC79:DC80"/>
    <mergeCell ref="DD79:DD80"/>
    <mergeCell ref="DG79:DG80"/>
    <mergeCell ref="DH79:DH80"/>
    <mergeCell ref="DK79:DK80"/>
    <mergeCell ref="DL79:DL80"/>
    <mergeCell ref="DO79:DO80"/>
    <mergeCell ref="DP79:DP80"/>
    <mergeCell ref="DS79:DS80"/>
  </mergeCells>
  <phoneticPr fontId="2" type="noConversion"/>
  <conditionalFormatting sqref="I5:EB5 I35:EB35 I61:EB61 I78:EB78">
    <cfRule type="expression" dxfId="60" priority="9">
      <formula>WEEKDAY(I$4)=7</formula>
    </cfRule>
    <cfRule type="expression" dxfId="59" priority="10">
      <formula>WEEKDAY(I$4)=1</formula>
    </cfRule>
  </conditionalFormatting>
  <pageMargins left="0.70866141732283472" right="0.70866141732283472" top="0.74803149606299213" bottom="0.74803149606299213" header="0.31496062992125984" footer="0.31496062992125984"/>
  <pageSetup paperSize="9" scale="88" orientation="landscape" r:id="rId1"/>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E1A7622-3871-4702-9688-B01C9C5B9A9B}">
  <dimension ref="A1"/>
  <sheetViews>
    <sheetView workbookViewId="0">
      <selection activeCell="D3" sqref="D3:J13"/>
    </sheetView>
  </sheetViews>
  <sheetFormatPr defaultRowHeight="16.5"/>
  <sheetData/>
  <phoneticPr fontId="2" type="noConversion"/>
  <pageMargins left="0.7" right="0.7" top="0.75" bottom="0.75" header="0.3" footer="0.3"/>
</worksheet>
</file>

<file path=xl/worksheets/sheet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C469EEE-4905-4192-80AD-86A4F29B5458}">
  <sheetPr>
    <tabColor rgb="FFFF0000"/>
  </sheetPr>
  <dimension ref="A1:AK257"/>
  <sheetViews>
    <sheetView topLeftCell="A142" workbookViewId="0">
      <selection activeCell="AH167" sqref="AH167"/>
    </sheetView>
  </sheetViews>
  <sheetFormatPr defaultRowHeight="13.5"/>
  <cols>
    <col min="1" max="1" width="17.375" style="23" bestFit="1" customWidth="1"/>
    <col min="2" max="2" width="11.25" style="23" bestFit="1" customWidth="1"/>
    <col min="3" max="3" width="9" style="23"/>
    <col min="4" max="4" width="13.625" style="23" customWidth="1"/>
    <col min="5" max="33" width="13.625" style="23" hidden="1" customWidth="1"/>
    <col min="34" max="34" width="13.625" style="23" customWidth="1"/>
    <col min="35" max="35" width="15.625" style="23" bestFit="1" customWidth="1"/>
    <col min="36" max="37" width="13.875" style="23" bestFit="1" customWidth="1"/>
    <col min="38" max="16384" width="9" style="23"/>
  </cols>
  <sheetData>
    <row r="1" spans="1:35">
      <c r="B1" s="446" t="s">
        <v>1329</v>
      </c>
      <c r="C1" s="446" t="s">
        <v>1330</v>
      </c>
    </row>
    <row r="2" spans="1:35" ht="17.25" customHeight="1">
      <c r="B2" s="446">
        <v>2025</v>
      </c>
      <c r="C2" s="446">
        <v>8</v>
      </c>
    </row>
    <row r="3" spans="1:35" ht="16.5" customHeight="1">
      <c r="B3" s="428"/>
      <c r="D3" s="23">
        <v>41</v>
      </c>
      <c r="E3" s="23">
        <f>D3+1</f>
        <v>42</v>
      </c>
      <c r="F3" s="23">
        <f t="shared" ref="F3:AI3" si="0">E3+1</f>
        <v>43</v>
      </c>
      <c r="G3" s="23">
        <f t="shared" si="0"/>
        <v>44</v>
      </c>
      <c r="H3" s="23">
        <f t="shared" si="0"/>
        <v>45</v>
      </c>
      <c r="I3" s="23">
        <f t="shared" si="0"/>
        <v>46</v>
      </c>
      <c r="J3" s="23">
        <f t="shared" si="0"/>
        <v>47</v>
      </c>
      <c r="K3" s="23">
        <f t="shared" si="0"/>
        <v>48</v>
      </c>
      <c r="L3" s="23">
        <f t="shared" si="0"/>
        <v>49</v>
      </c>
      <c r="M3" s="23">
        <f t="shared" si="0"/>
        <v>50</v>
      </c>
      <c r="N3" s="23">
        <f t="shared" si="0"/>
        <v>51</v>
      </c>
      <c r="O3" s="23">
        <f t="shared" si="0"/>
        <v>52</v>
      </c>
      <c r="P3" s="23">
        <f t="shared" si="0"/>
        <v>53</v>
      </c>
      <c r="Q3" s="23">
        <f t="shared" si="0"/>
        <v>54</v>
      </c>
      <c r="R3" s="23">
        <f t="shared" si="0"/>
        <v>55</v>
      </c>
      <c r="S3" s="23">
        <f t="shared" si="0"/>
        <v>56</v>
      </c>
      <c r="T3" s="23">
        <f t="shared" si="0"/>
        <v>57</v>
      </c>
      <c r="U3" s="23">
        <f t="shared" si="0"/>
        <v>58</v>
      </c>
      <c r="V3" s="23">
        <f t="shared" si="0"/>
        <v>59</v>
      </c>
      <c r="W3" s="23">
        <f t="shared" si="0"/>
        <v>60</v>
      </c>
      <c r="X3" s="23">
        <f t="shared" si="0"/>
        <v>61</v>
      </c>
      <c r="Y3" s="23">
        <f t="shared" si="0"/>
        <v>62</v>
      </c>
      <c r="Z3" s="23">
        <f t="shared" si="0"/>
        <v>63</v>
      </c>
      <c r="AA3" s="23">
        <f t="shared" si="0"/>
        <v>64</v>
      </c>
      <c r="AB3" s="23">
        <f t="shared" si="0"/>
        <v>65</v>
      </c>
      <c r="AC3" s="23">
        <f t="shared" si="0"/>
        <v>66</v>
      </c>
      <c r="AD3" s="23">
        <f t="shared" si="0"/>
        <v>67</v>
      </c>
      <c r="AE3" s="23">
        <f t="shared" si="0"/>
        <v>68</v>
      </c>
      <c r="AF3" s="23">
        <f t="shared" si="0"/>
        <v>69</v>
      </c>
      <c r="AG3" s="23">
        <f t="shared" si="0"/>
        <v>70</v>
      </c>
      <c r="AH3" s="23">
        <f t="shared" si="0"/>
        <v>71</v>
      </c>
      <c r="AI3" s="23">
        <f t="shared" si="0"/>
        <v>72</v>
      </c>
    </row>
    <row r="4" spans="1:35" ht="31.5" customHeight="1">
      <c r="A4" s="445" t="s">
        <v>1311</v>
      </c>
      <c r="B4" s="444" t="s">
        <v>1328</v>
      </c>
      <c r="C4" s="312" t="s">
        <v>175</v>
      </c>
      <c r="D4" s="443">
        <f>DATE($B$2,$C$2,1)</f>
        <v>45870</v>
      </c>
      <c r="E4" s="443">
        <f>D4+1</f>
        <v>45871</v>
      </c>
      <c r="F4" s="443">
        <f t="shared" ref="F4:AH4" si="1">E4+1</f>
        <v>45872</v>
      </c>
      <c r="G4" s="443">
        <f t="shared" si="1"/>
        <v>45873</v>
      </c>
      <c r="H4" s="443">
        <f t="shared" si="1"/>
        <v>45874</v>
      </c>
      <c r="I4" s="443">
        <f t="shared" si="1"/>
        <v>45875</v>
      </c>
      <c r="J4" s="443">
        <f t="shared" si="1"/>
        <v>45876</v>
      </c>
      <c r="K4" s="443">
        <f t="shared" si="1"/>
        <v>45877</v>
      </c>
      <c r="L4" s="443">
        <f t="shared" si="1"/>
        <v>45878</v>
      </c>
      <c r="M4" s="443">
        <f t="shared" si="1"/>
        <v>45879</v>
      </c>
      <c r="N4" s="443">
        <f t="shared" si="1"/>
        <v>45880</v>
      </c>
      <c r="O4" s="443">
        <f t="shared" si="1"/>
        <v>45881</v>
      </c>
      <c r="P4" s="443">
        <f t="shared" si="1"/>
        <v>45882</v>
      </c>
      <c r="Q4" s="443">
        <f t="shared" si="1"/>
        <v>45883</v>
      </c>
      <c r="R4" s="443">
        <f t="shared" si="1"/>
        <v>45884</v>
      </c>
      <c r="S4" s="443">
        <f t="shared" si="1"/>
        <v>45885</v>
      </c>
      <c r="T4" s="443">
        <f t="shared" si="1"/>
        <v>45886</v>
      </c>
      <c r="U4" s="443">
        <f t="shared" si="1"/>
        <v>45887</v>
      </c>
      <c r="V4" s="443">
        <f t="shared" si="1"/>
        <v>45888</v>
      </c>
      <c r="W4" s="443">
        <f t="shared" si="1"/>
        <v>45889</v>
      </c>
      <c r="X4" s="443">
        <f t="shared" si="1"/>
        <v>45890</v>
      </c>
      <c r="Y4" s="443">
        <f t="shared" si="1"/>
        <v>45891</v>
      </c>
      <c r="Z4" s="443">
        <f t="shared" si="1"/>
        <v>45892</v>
      </c>
      <c r="AA4" s="443">
        <f t="shared" si="1"/>
        <v>45893</v>
      </c>
      <c r="AB4" s="443">
        <f t="shared" si="1"/>
        <v>45894</v>
      </c>
      <c r="AC4" s="443">
        <f t="shared" si="1"/>
        <v>45895</v>
      </c>
      <c r="AD4" s="443">
        <f t="shared" si="1"/>
        <v>45896</v>
      </c>
      <c r="AE4" s="443">
        <f t="shared" si="1"/>
        <v>45897</v>
      </c>
      <c r="AF4" s="443">
        <f t="shared" si="1"/>
        <v>45898</v>
      </c>
      <c r="AG4" s="443">
        <f t="shared" si="1"/>
        <v>45899</v>
      </c>
      <c r="AH4" s="443">
        <f t="shared" si="1"/>
        <v>45900</v>
      </c>
      <c r="AI4" s="442" t="s">
        <v>505</v>
      </c>
    </row>
    <row r="5" spans="1:35">
      <c r="A5" s="23" t="s">
        <v>439</v>
      </c>
      <c r="B5" s="597" t="s">
        <v>51</v>
      </c>
      <c r="C5" s="429" t="s">
        <v>50</v>
      </c>
      <c r="D5" s="430">
        <f ca="1">SUMIF('납품수량(영업)'!$A:$A,$A:$A,INDIRECT("'납품수량(영업)'!"&amp;SUBSTITUTE(ADDRESS(1,D$3,4),"1","")&amp;":"&amp;SUBSTITUTE(ADDRESS(1,D$3,4),"1","")))</f>
        <v>3716496</v>
      </c>
      <c r="E5" s="430">
        <f ca="1">SUMIF('납품수량(영업)'!$A:$A,$A:$A,INDIRECT("'납품수량(영업)'!"&amp;SUBSTITUTE(ADDRESS(1,E$3,4),"1","")&amp;":"&amp;SUBSTITUTE(ADDRESS(1,E$3,4),"1","")))</f>
        <v>3716496</v>
      </c>
      <c r="F5" s="430">
        <f ca="1">SUMIF('납품수량(영업)'!$A:$A,$A:$A,INDIRECT("'납품수량(영업)'!"&amp;SUBSTITUTE(ADDRESS(1,F$3,4),"1","")&amp;":"&amp;SUBSTITUTE(ADDRESS(1,F$3,4),"1","")))</f>
        <v>1858248</v>
      </c>
      <c r="G5" s="430">
        <f ca="1">SUMIF('납품수량(영업)'!$A:$A,$A:$A,INDIRECT("'납품수량(영업)'!"&amp;SUBSTITUTE(ADDRESS(1,G$3,4),"1","")&amp;":"&amp;SUBSTITUTE(ADDRESS(1,G$3,4),"1","")))</f>
        <v>3716496</v>
      </c>
      <c r="H5" s="430">
        <f ca="1">SUMIF('납품수량(영업)'!$A:$A,$A:$A,INDIRECT("'납품수량(영업)'!"&amp;SUBSTITUTE(ADDRESS(1,H$3,4),"1","")&amp;":"&amp;SUBSTITUTE(ADDRESS(1,H$3,4),"1","")))</f>
        <v>1858248</v>
      </c>
      <c r="I5" s="430">
        <f ca="1">SUMIF('납품수량(영업)'!$A:$A,$A:$A,INDIRECT("'납품수량(영업)'!"&amp;SUBSTITUTE(ADDRESS(1,I$3,4),"1","")&amp;":"&amp;SUBSTITUTE(ADDRESS(1,I$3,4),"1","")))</f>
        <v>0</v>
      </c>
      <c r="J5" s="430">
        <f ca="1">SUMIF('납품수량(영업)'!$A:$A,$A:$A,INDIRECT("'납품수량(영업)'!"&amp;SUBSTITUTE(ADDRESS(1,J$3,4),"1","")&amp;":"&amp;SUBSTITUTE(ADDRESS(1,J$3,4),"1","")))</f>
        <v>0</v>
      </c>
      <c r="K5" s="430">
        <f ca="1">SUMIF('납품수량(영업)'!$A:$A,$A:$A,INDIRECT("'납품수량(영업)'!"&amp;SUBSTITUTE(ADDRESS(1,K$3,4),"1","")&amp;":"&amp;SUBSTITUTE(ADDRESS(1,K$3,4),"1","")))</f>
        <v>8060496</v>
      </c>
      <c r="L5" s="430">
        <f ca="1">SUMIF('납품수량(영업)'!$A:$A,$A:$A,INDIRECT("'납품수량(영업)'!"&amp;SUBSTITUTE(ADDRESS(1,L$3,4),"1","")&amp;":"&amp;SUBSTITUTE(ADDRESS(1,L$3,4),"1","")))</f>
        <v>3716496</v>
      </c>
      <c r="M5" s="430">
        <f ca="1">SUMIF('납품수량(영업)'!$A:$A,$A:$A,INDIRECT("'납품수량(영업)'!"&amp;SUBSTITUTE(ADDRESS(1,M$3,4),"1","")&amp;":"&amp;SUBSTITUTE(ADDRESS(1,M$3,4),"1","")))</f>
        <v>0</v>
      </c>
      <c r="N5" s="430">
        <f ca="1">SUMIF('납품수량(영업)'!$A:$A,$A:$A,INDIRECT("'납품수량(영업)'!"&amp;SUBSTITUTE(ADDRESS(1,N$3,4),"1","")&amp;":"&amp;SUBSTITUTE(ADDRESS(1,N$3,4),"1","")))</f>
        <v>3716496</v>
      </c>
      <c r="O5" s="430">
        <f ca="1">SUMIF('납품수량(영업)'!$A:$A,$A:$A,INDIRECT("'납품수량(영업)'!"&amp;SUBSTITUTE(ADDRESS(1,O$3,4),"1","")&amp;":"&amp;SUBSTITUTE(ADDRESS(1,O$3,4),"1","")))</f>
        <v>1858248</v>
      </c>
      <c r="P5" s="430">
        <f ca="1">SUMIF('납품수량(영업)'!$A:$A,$A:$A,INDIRECT("'납품수량(영업)'!"&amp;SUBSTITUTE(ADDRESS(1,P$3,4),"1","")&amp;":"&amp;SUBSTITUTE(ADDRESS(1,P$3,4),"1","")))</f>
        <v>0</v>
      </c>
      <c r="Q5" s="430">
        <f ca="1">SUMIF('납품수량(영업)'!$A:$A,$A:$A,INDIRECT("'납품수량(영업)'!"&amp;SUBSTITUTE(ADDRESS(1,Q$3,4),"1","")&amp;":"&amp;SUBSTITUTE(ADDRESS(1,Q$3,4),"1","")))</f>
        <v>0</v>
      </c>
      <c r="R5" s="430">
        <f ca="1">SUMIF('납품수량(영업)'!$A:$A,$A:$A,INDIRECT("'납품수량(영업)'!"&amp;SUBSTITUTE(ADDRESS(1,R$3,4),"1","")&amp;":"&amp;SUBSTITUTE(ADDRESS(1,R$3,4),"1","")))</f>
        <v>1858248</v>
      </c>
      <c r="S5" s="430">
        <f ca="1">SUMIF('납품수량(영업)'!$A:$A,$A:$A,INDIRECT("'납품수량(영업)'!"&amp;SUBSTITUTE(ADDRESS(1,S$3,4),"1","")&amp;":"&amp;SUBSTITUTE(ADDRESS(1,S$3,4),"1","")))</f>
        <v>0</v>
      </c>
      <c r="T5" s="430">
        <f ca="1">SUMIF('납품수량(영업)'!$A:$A,$A:$A,INDIRECT("'납품수량(영업)'!"&amp;SUBSTITUTE(ADDRESS(1,T$3,4),"1","")&amp;":"&amp;SUBSTITUTE(ADDRESS(1,T$3,4),"1","")))</f>
        <v>3716496</v>
      </c>
      <c r="U5" s="430">
        <f ca="1">SUMIF('납품수량(영업)'!$A:$A,$A:$A,INDIRECT("'납품수량(영업)'!"&amp;SUBSTITUTE(ADDRESS(1,U$3,4),"1","")&amp;":"&amp;SUBSTITUTE(ADDRESS(1,U$3,4),"1","")))</f>
        <v>0</v>
      </c>
      <c r="V5" s="430">
        <f ca="1">SUMIF('납품수량(영업)'!$A:$A,$A:$A,INDIRECT("'납품수량(영업)'!"&amp;SUBSTITUTE(ADDRESS(1,V$3,4),"1","")&amp;":"&amp;SUBSTITUTE(ADDRESS(1,V$3,4),"1","")))</f>
        <v>0</v>
      </c>
      <c r="W5" s="430">
        <f ca="1">SUMIF('납품수량(영업)'!$A:$A,$A:$A,INDIRECT("'납품수량(영업)'!"&amp;SUBSTITUTE(ADDRESS(1,W$3,4),"1","")&amp;":"&amp;SUBSTITUTE(ADDRESS(1,W$3,4),"1","")))</f>
        <v>0</v>
      </c>
      <c r="X5" s="430">
        <f ca="1">SUMIF('납품수량(영업)'!$A:$A,$A:$A,INDIRECT("'납품수량(영업)'!"&amp;SUBSTITUTE(ADDRESS(1,X$3,4),"1","")&amp;":"&amp;SUBSTITUTE(ADDRESS(1,X$3,4),"1","")))</f>
        <v>0</v>
      </c>
      <c r="Y5" s="430">
        <f ca="1">SUMIF('납품수량(영업)'!$A:$A,$A:$A,INDIRECT("'납품수량(영업)'!"&amp;SUBSTITUTE(ADDRESS(1,Y$3,4),"1","")&amp;":"&amp;SUBSTITUTE(ADDRESS(1,Y$3,4),"1","")))</f>
        <v>0</v>
      </c>
      <c r="Z5" s="430">
        <f ca="1">SUMIF('납품수량(영업)'!$A:$A,$A:$A,INDIRECT("'납품수량(영업)'!"&amp;SUBSTITUTE(ADDRESS(1,Z$3,4),"1","")&amp;":"&amp;SUBSTITUTE(ADDRESS(1,Z$3,4),"1","")))</f>
        <v>0</v>
      </c>
      <c r="AA5" s="430">
        <f ca="1">SUMIF('납품수량(영업)'!$A:$A,$A:$A,INDIRECT("'납품수량(영업)'!"&amp;SUBSTITUTE(ADDRESS(1,AA$3,4),"1","")&amp;":"&amp;SUBSTITUTE(ADDRESS(1,AA$3,4),"1","")))</f>
        <v>0</v>
      </c>
      <c r="AB5" s="430">
        <f ca="1">SUMIF('납품수량(영업)'!$A:$A,$A:$A,INDIRECT("'납품수량(영업)'!"&amp;SUBSTITUTE(ADDRESS(1,AB$3,4),"1","")&amp;":"&amp;SUBSTITUTE(ADDRESS(1,AB$3,4),"1","")))</f>
        <v>0</v>
      </c>
      <c r="AC5" s="430">
        <f ca="1">SUMIF('납품수량(영업)'!$A:$A,$A:$A,INDIRECT("'납품수량(영업)'!"&amp;SUBSTITUTE(ADDRESS(1,AC$3,4),"1","")&amp;":"&amp;SUBSTITUTE(ADDRESS(1,AC$3,4),"1","")))</f>
        <v>0</v>
      </c>
      <c r="AD5" s="430">
        <f ca="1">SUMIF('납품수량(영업)'!$A:$A,$A:$A,INDIRECT("'납품수량(영업)'!"&amp;SUBSTITUTE(ADDRESS(1,AD$3,4),"1","")&amp;":"&amp;SUBSTITUTE(ADDRESS(1,AD$3,4),"1","")))</f>
        <v>0</v>
      </c>
      <c r="AE5" s="430">
        <f ca="1">SUMIF('납품수량(영업)'!$A:$A,$A:$A,INDIRECT("'납품수량(영업)'!"&amp;SUBSTITUTE(ADDRESS(1,AE$3,4),"1","")&amp;":"&amp;SUBSTITUTE(ADDRESS(1,AE$3,4),"1","")))</f>
        <v>0</v>
      </c>
      <c r="AF5" s="430">
        <f ca="1">SUMIF('납품수량(영업)'!$A:$A,$A:$A,INDIRECT("'납품수량(영업)'!"&amp;SUBSTITUTE(ADDRESS(1,AF$3,4),"1","")&amp;":"&amp;SUBSTITUTE(ADDRESS(1,AF$3,4),"1","")))</f>
        <v>0</v>
      </c>
      <c r="AG5" s="430">
        <f ca="1">SUMIF('납품수량(영업)'!$A:$A,$A:$A,INDIRECT("'납품수량(영업)'!"&amp;SUBSTITUTE(ADDRESS(1,AG$3,4),"1","")&amp;":"&amp;SUBSTITUTE(ADDRESS(1,AG$3,4),"1","")))</f>
        <v>0</v>
      </c>
      <c r="AH5" s="430">
        <f ca="1">SUMIF('납품수량(영업)'!$A:$A,$A:$A,INDIRECT("'납품수량(영업)'!"&amp;SUBSTITUTE(ADDRESS(1,AH$3,4),"1","")&amp;":"&amp;SUBSTITUTE(ADDRESS(1,AH$3,4),"1","")))</f>
        <v>0</v>
      </c>
      <c r="AI5" s="430">
        <f ca="1">SUM(D5:AH5)</f>
        <v>37792464</v>
      </c>
    </row>
    <row r="6" spans="1:35">
      <c r="A6" s="23" t="s">
        <v>441</v>
      </c>
      <c r="B6" s="598"/>
      <c r="C6" s="431" t="s">
        <v>60</v>
      </c>
      <c r="D6" s="430">
        <f ca="1">SUMIF('납품수량(영업)'!$A:$A,$A:$A,INDIRECT("'납품수량(영업)'!"&amp;SUBSTITUTE(ADDRESS(1,D$3,4),"1","")&amp;":"&amp;SUBSTITUTE(ADDRESS(1,D$3,4),"1","")))</f>
        <v>5390944</v>
      </c>
      <c r="E6" s="430">
        <f ca="1">SUMIF('납품수량(영업)'!$A:$A,$A:$A,INDIRECT("'납품수량(영업)'!"&amp;SUBSTITUTE(ADDRESS(1,E$3,4),"1","")&amp;":"&amp;SUBSTITUTE(ADDRESS(1,E$3,4),"1","")))</f>
        <v>7049696</v>
      </c>
      <c r="F6" s="430">
        <f ca="1">SUMIF('납품수량(영업)'!$A:$A,$A:$A,INDIRECT("'납품수량(영업)'!"&amp;SUBSTITUTE(ADDRESS(1,F$3,4),"1","")&amp;":"&amp;SUBSTITUTE(ADDRESS(1,F$3,4),"1","")))</f>
        <v>6220320</v>
      </c>
      <c r="G6" s="430">
        <f ca="1">SUMIF('납품수량(영업)'!$A:$A,$A:$A,INDIRECT("'납품수량(영업)'!"&amp;SUBSTITUTE(ADDRESS(1,G$3,4),"1","")&amp;":"&amp;SUBSTITUTE(ADDRESS(1,G$3,4),"1","")))</f>
        <v>6635008</v>
      </c>
      <c r="H6" s="430">
        <f ca="1">SUMIF('납품수량(영업)'!$A:$A,$A:$A,INDIRECT("'납품수량(영업)'!"&amp;SUBSTITUTE(ADDRESS(1,H$3,4),"1","")&amp;":"&amp;SUBSTITUTE(ADDRESS(1,H$3,4),"1","")))</f>
        <v>6220320</v>
      </c>
      <c r="I6" s="430">
        <f ca="1">SUMIF('납품수량(영업)'!$A:$A,$A:$A,INDIRECT("'납품수량(영업)'!"&amp;SUBSTITUTE(ADDRESS(1,I$3,4),"1","")&amp;":"&amp;SUBSTITUTE(ADDRESS(1,I$3,4),"1","")))</f>
        <v>0</v>
      </c>
      <c r="J6" s="430">
        <f ca="1">SUMIF('납품수량(영업)'!$A:$A,$A:$A,INDIRECT("'납품수량(영업)'!"&amp;SUBSTITUTE(ADDRESS(1,J$3,4),"1","")&amp;":"&amp;SUBSTITUTE(ADDRESS(1,J$3,4),"1","")))</f>
        <v>0</v>
      </c>
      <c r="K6" s="430">
        <f ca="1">SUMIF('납품수량(영업)'!$A:$A,$A:$A,INDIRECT("'납품수량(영업)'!"&amp;SUBSTITUTE(ADDRESS(1,K$3,4),"1","")&amp;":"&amp;SUBSTITUTE(ADDRESS(1,K$3,4),"1","")))</f>
        <v>5805632</v>
      </c>
      <c r="L6" s="430">
        <f ca="1">SUMIF('납품수량(영업)'!$A:$A,$A:$A,INDIRECT("'납품수량(영업)'!"&amp;SUBSTITUTE(ADDRESS(1,L$3,4),"1","")&amp;":"&amp;SUBSTITUTE(ADDRESS(1,L$3,4),"1","")))</f>
        <v>7604384</v>
      </c>
      <c r="M6" s="430">
        <f ca="1">SUMIF('납품수량(영업)'!$A:$A,$A:$A,INDIRECT("'납품수량(영업)'!"&amp;SUBSTITUTE(ADDRESS(1,M$3,4),"1","")&amp;":"&amp;SUBSTITUTE(ADDRESS(1,M$3,4),"1","")))</f>
        <v>6635008</v>
      </c>
      <c r="N6" s="430">
        <f ca="1">SUMIF('납품수량(영업)'!$A:$A,$A:$A,INDIRECT("'납품수량(영업)'!"&amp;SUBSTITUTE(ADDRESS(1,N$3,4),"1","")&amp;":"&amp;SUBSTITUTE(ADDRESS(1,N$3,4),"1","")))</f>
        <v>7049696</v>
      </c>
      <c r="O6" s="430">
        <f ca="1">SUMIF('납품수량(영업)'!$A:$A,$A:$A,INDIRECT("'납품수량(영업)'!"&amp;SUBSTITUTE(ADDRESS(1,O$3,4),"1","")&amp;":"&amp;SUBSTITUTE(ADDRESS(1,O$3,4),"1","")))</f>
        <v>5805632</v>
      </c>
      <c r="P6" s="430">
        <f ca="1">SUMIF('납품수량(영업)'!$A:$A,$A:$A,INDIRECT("'납품수량(영업)'!"&amp;SUBSTITUTE(ADDRESS(1,P$3,4),"1","")&amp;":"&amp;SUBSTITUTE(ADDRESS(1,P$3,4),"1","")))</f>
        <v>0</v>
      </c>
      <c r="Q6" s="430">
        <f ca="1">SUMIF('납품수량(영업)'!$A:$A,$A:$A,INDIRECT("'납품수량(영업)'!"&amp;SUBSTITUTE(ADDRESS(1,Q$3,4),"1","")&amp;":"&amp;SUBSTITUTE(ADDRESS(1,Q$3,4),"1","")))</f>
        <v>0</v>
      </c>
      <c r="R6" s="430">
        <f ca="1">SUMIF('납품수량(영업)'!$A:$A,$A:$A,INDIRECT("'납품수량(영업)'!"&amp;SUBSTITUTE(ADDRESS(1,R$3,4),"1","")&amp;":"&amp;SUBSTITUTE(ADDRESS(1,R$3,4),"1","")))</f>
        <v>7049696</v>
      </c>
      <c r="S6" s="430">
        <f ca="1">SUMIF('납품수량(영업)'!$A:$A,$A:$A,INDIRECT("'납품수량(영업)'!"&amp;SUBSTITUTE(ADDRESS(1,S$3,4),"1","")&amp;":"&amp;SUBSTITUTE(ADDRESS(1,S$3,4),"1","")))</f>
        <v>4976256</v>
      </c>
      <c r="T6" s="430">
        <f ca="1">SUMIF('납품수량(영업)'!$A:$A,$A:$A,INDIRECT("'납품수량(영업)'!"&amp;SUBSTITUTE(ADDRESS(1,T$3,4),"1","")&amp;":"&amp;SUBSTITUTE(ADDRESS(1,T$3,4),"1","")))</f>
        <v>7658769</v>
      </c>
      <c r="U6" s="430">
        <f ca="1">SUMIF('납품수량(영업)'!$A:$A,$A:$A,INDIRECT("'납품수량(영업)'!"&amp;SUBSTITUTE(ADDRESS(1,U$3,4),"1","")&amp;":"&amp;SUBSTITUTE(ADDRESS(1,U$3,4),"1","")))</f>
        <v>7049696</v>
      </c>
      <c r="V6" s="430">
        <f ca="1">SUMIF('납품수량(영업)'!$A:$A,$A:$A,INDIRECT("'납품수량(영업)'!"&amp;SUBSTITUTE(ADDRESS(1,V$3,4),"1","")&amp;":"&amp;SUBSTITUTE(ADDRESS(1,V$3,4),"1","")))</f>
        <v>0</v>
      </c>
      <c r="W6" s="430">
        <f ca="1">SUMIF('납품수량(영업)'!$A:$A,$A:$A,INDIRECT("'납품수량(영업)'!"&amp;SUBSTITUTE(ADDRESS(1,W$3,4),"1","")&amp;":"&amp;SUBSTITUTE(ADDRESS(1,W$3,4),"1","")))</f>
        <v>0</v>
      </c>
      <c r="X6" s="430">
        <f ca="1">SUMIF('납품수량(영업)'!$A:$A,$A:$A,INDIRECT("'납품수량(영업)'!"&amp;SUBSTITUTE(ADDRESS(1,X$3,4),"1","")&amp;":"&amp;SUBSTITUTE(ADDRESS(1,X$3,4),"1","")))</f>
        <v>0</v>
      </c>
      <c r="Y6" s="430">
        <f ca="1">SUMIF('납품수량(영업)'!$A:$A,$A:$A,INDIRECT("'납품수량(영업)'!"&amp;SUBSTITUTE(ADDRESS(1,Y$3,4),"1","")&amp;":"&amp;SUBSTITUTE(ADDRESS(1,Y$3,4),"1","")))</f>
        <v>0</v>
      </c>
      <c r="Z6" s="430">
        <f ca="1">SUMIF('납품수량(영업)'!$A:$A,$A:$A,INDIRECT("'납품수량(영업)'!"&amp;SUBSTITUTE(ADDRESS(1,Z$3,4),"1","")&amp;":"&amp;SUBSTITUTE(ADDRESS(1,Z$3,4),"1","")))</f>
        <v>0</v>
      </c>
      <c r="AA6" s="430">
        <f ca="1">SUMIF('납품수량(영업)'!$A:$A,$A:$A,INDIRECT("'납품수량(영업)'!"&amp;SUBSTITUTE(ADDRESS(1,AA$3,4),"1","")&amp;":"&amp;SUBSTITUTE(ADDRESS(1,AA$3,4),"1","")))</f>
        <v>0</v>
      </c>
      <c r="AB6" s="430">
        <f ca="1">SUMIF('납품수량(영업)'!$A:$A,$A:$A,INDIRECT("'납품수량(영업)'!"&amp;SUBSTITUTE(ADDRESS(1,AB$3,4),"1","")&amp;":"&amp;SUBSTITUTE(ADDRESS(1,AB$3,4),"1","")))</f>
        <v>0</v>
      </c>
      <c r="AC6" s="430">
        <f ca="1">SUMIF('납품수량(영업)'!$A:$A,$A:$A,INDIRECT("'납품수량(영업)'!"&amp;SUBSTITUTE(ADDRESS(1,AC$3,4),"1","")&amp;":"&amp;SUBSTITUTE(ADDRESS(1,AC$3,4),"1","")))</f>
        <v>0</v>
      </c>
      <c r="AD6" s="430">
        <f ca="1">SUMIF('납품수량(영업)'!$A:$A,$A:$A,INDIRECT("'납품수량(영업)'!"&amp;SUBSTITUTE(ADDRESS(1,AD$3,4),"1","")&amp;":"&amp;SUBSTITUTE(ADDRESS(1,AD$3,4),"1","")))</f>
        <v>0</v>
      </c>
      <c r="AE6" s="430">
        <f ca="1">SUMIF('납품수량(영업)'!$A:$A,$A:$A,INDIRECT("'납품수량(영업)'!"&amp;SUBSTITUTE(ADDRESS(1,AE$3,4),"1","")&amp;":"&amp;SUBSTITUTE(ADDRESS(1,AE$3,4),"1","")))</f>
        <v>0</v>
      </c>
      <c r="AF6" s="430">
        <f ca="1">SUMIF('납품수량(영업)'!$A:$A,$A:$A,INDIRECT("'납품수량(영업)'!"&amp;SUBSTITUTE(ADDRESS(1,AF$3,4),"1","")&amp;":"&amp;SUBSTITUTE(ADDRESS(1,AF$3,4),"1","")))</f>
        <v>0</v>
      </c>
      <c r="AG6" s="430">
        <f ca="1">SUMIF('납품수량(영업)'!$A:$A,$A:$A,INDIRECT("'납품수량(영업)'!"&amp;SUBSTITUTE(ADDRESS(1,AG$3,4),"1","")&amp;":"&amp;SUBSTITUTE(ADDRESS(1,AG$3,4),"1","")))</f>
        <v>0</v>
      </c>
      <c r="AH6" s="430">
        <f ca="1">SUMIF('납품수량(영업)'!$A:$A,$A:$A,INDIRECT("'납품수량(영업)'!"&amp;SUBSTITUTE(ADDRESS(1,AH$3,4),"1","")&amp;":"&amp;SUBSTITUTE(ADDRESS(1,AH$3,4),"1","")))</f>
        <v>0</v>
      </c>
      <c r="AI6" s="430">
        <f t="shared" ref="AI6:AI24" ca="1" si="2">SUM(D6:AH6)</f>
        <v>91151057</v>
      </c>
    </row>
    <row r="7" spans="1:35">
      <c r="A7" s="23" t="s">
        <v>436</v>
      </c>
      <c r="B7" s="598"/>
      <c r="C7" s="431" t="s">
        <v>43</v>
      </c>
      <c r="D7" s="430">
        <f ca="1">SUMIF('납품수량(영업)'!$A:$A,$A:$A,INDIRECT("'납품수량(영업)'!"&amp;SUBSTITUTE(ADDRESS(1,D$3,4),"1","")&amp;":"&amp;SUBSTITUTE(ADDRESS(1,D$3,4),"1","")))</f>
        <v>21460005</v>
      </c>
      <c r="E7" s="430">
        <f ca="1">SUMIF('납품수량(영업)'!$A:$A,$A:$A,INDIRECT("'납품수량(영업)'!"&amp;SUBSTITUTE(ADDRESS(1,E$3,4),"1","")&amp;":"&amp;SUBSTITUTE(ADDRESS(1,E$3,4),"1","")))</f>
        <v>19782969</v>
      </c>
      <c r="F7" s="430">
        <f ca="1">SUMIF('납품수량(영업)'!$A:$A,$A:$A,INDIRECT("'납품수량(영업)'!"&amp;SUBSTITUTE(ADDRESS(1,F$3,4),"1","")&amp;":"&amp;SUBSTITUTE(ADDRESS(1,F$3,4),"1","")))</f>
        <v>28640373</v>
      </c>
      <c r="G7" s="430">
        <f ca="1">SUMIF('납품수량(영업)'!$A:$A,$A:$A,INDIRECT("'납품수량(영업)'!"&amp;SUBSTITUTE(ADDRESS(1,G$3,4),"1","")&amp;":"&amp;SUBSTITUTE(ADDRESS(1,G$3,4),"1","")))</f>
        <v>28516566</v>
      </c>
      <c r="H7" s="430">
        <f ca="1">SUMIF('납품수량(영업)'!$A:$A,$A:$A,INDIRECT("'납품수량(영업)'!"&amp;SUBSTITUTE(ADDRESS(1,H$3,4),"1","")&amp;":"&amp;SUBSTITUTE(ADDRESS(1,H$3,4),"1","")))</f>
        <v>28231743</v>
      </c>
      <c r="I7" s="430">
        <f ca="1">SUMIF('납품수량(영업)'!$A:$A,$A:$A,INDIRECT("'납품수량(영업)'!"&amp;SUBSTITUTE(ADDRESS(1,I$3,4),"1","")&amp;":"&amp;SUBSTITUTE(ADDRESS(1,I$3,4),"1","")))</f>
        <v>0</v>
      </c>
      <c r="J7" s="430">
        <f ca="1">SUMIF('납품수량(영업)'!$A:$A,$A:$A,INDIRECT("'납품수량(영업)'!"&amp;SUBSTITUTE(ADDRESS(1,J$3,4),"1","")&amp;":"&amp;SUBSTITUTE(ADDRESS(1,J$3,4),"1","")))</f>
        <v>0</v>
      </c>
      <c r="K7" s="430">
        <f ca="1">SUMIF('납품수량(영업)'!$A:$A,$A:$A,INDIRECT("'납품수량(영업)'!"&amp;SUBSTITUTE(ADDRESS(1,K$3,4),"1","")&amp;":"&amp;SUBSTITUTE(ADDRESS(1,K$3,4),"1","")))</f>
        <v>20645949</v>
      </c>
      <c r="L7" s="430">
        <f ca="1">SUMIF('납품수량(영업)'!$A:$A,$A:$A,INDIRECT("'납품수량(영업)'!"&amp;SUBSTITUTE(ADDRESS(1,L$3,4),"1","")&amp;":"&amp;SUBSTITUTE(ADDRESS(1,L$3,4),"1","")))</f>
        <v>25918026</v>
      </c>
      <c r="M7" s="430">
        <f ca="1">SUMIF('납품수량(영업)'!$A:$A,$A:$A,INDIRECT("'납품수량(영업)'!"&amp;SUBSTITUTE(ADDRESS(1,M$3,4),"1","")&amp;":"&amp;SUBSTITUTE(ADDRESS(1,M$3,4),"1","")))</f>
        <v>25683543</v>
      </c>
      <c r="N7" s="430">
        <f ca="1">SUMIF('납품수량(영업)'!$A:$A,$A:$A,INDIRECT("'납품수량(영업)'!"&amp;SUBSTITUTE(ADDRESS(1,N$3,4),"1","")&amp;":"&amp;SUBSTITUTE(ADDRESS(1,N$3,4),"1","")))</f>
        <v>26191552</v>
      </c>
      <c r="O7" s="430">
        <f ca="1">SUMIF('납품수량(영업)'!$A:$A,$A:$A,INDIRECT("'납품수량(영업)'!"&amp;SUBSTITUTE(ADDRESS(1,O$3,4),"1","")&amp;":"&amp;SUBSTITUTE(ADDRESS(1,O$3,4),"1","")))</f>
        <v>19924059</v>
      </c>
      <c r="P7" s="430">
        <f ca="1">SUMIF('납품수량(영업)'!$A:$A,$A:$A,INDIRECT("'납품수량(영업)'!"&amp;SUBSTITUTE(ADDRESS(1,P$3,4),"1","")&amp;":"&amp;SUBSTITUTE(ADDRESS(1,P$3,4),"1","")))</f>
        <v>0</v>
      </c>
      <c r="Q7" s="430">
        <f ca="1">SUMIF('납품수량(영업)'!$A:$A,$A:$A,INDIRECT("'납품수량(영업)'!"&amp;SUBSTITUTE(ADDRESS(1,Q$3,4),"1","")&amp;":"&amp;SUBSTITUTE(ADDRESS(1,Q$3,4),"1","")))</f>
        <v>0</v>
      </c>
      <c r="R7" s="430">
        <f ca="1">SUMIF('납품수량(영업)'!$A:$A,$A:$A,INDIRECT("'납품수량(영업)'!"&amp;SUBSTITUTE(ADDRESS(1,R$3,4),"1","")&amp;":"&amp;SUBSTITUTE(ADDRESS(1,R$3,4),"1","")))</f>
        <v>29705964</v>
      </c>
      <c r="S7" s="430">
        <f ca="1">SUMIF('납품수량(영업)'!$A:$A,$A:$A,INDIRECT("'납품수량(영업)'!"&amp;SUBSTITUTE(ADDRESS(1,S$3,4),"1","")&amp;":"&amp;SUBSTITUTE(ADDRESS(1,S$3,4),"1","")))</f>
        <v>26551047</v>
      </c>
      <c r="T7" s="430">
        <f ca="1">SUMIF('납품수량(영업)'!$A:$A,$A:$A,INDIRECT("'납품수량(영업)'!"&amp;SUBSTITUTE(ADDRESS(1,T$3,4),"1","")&amp;":"&amp;SUBSTITUTE(ADDRESS(1,T$3,4),"1","")))</f>
        <v>27860378</v>
      </c>
      <c r="U7" s="430">
        <f ca="1">SUMIF('납품수량(영업)'!$A:$A,$A:$A,INDIRECT("'납품수량(영업)'!"&amp;SUBSTITUTE(ADDRESS(1,U$3,4),"1","")&amp;":"&amp;SUBSTITUTE(ADDRESS(1,U$3,4),"1","")))</f>
        <v>34519612</v>
      </c>
      <c r="V7" s="430">
        <f ca="1">SUMIF('납품수량(영업)'!$A:$A,$A:$A,INDIRECT("'납품수량(영업)'!"&amp;SUBSTITUTE(ADDRESS(1,V$3,4),"1","")&amp;":"&amp;SUBSTITUTE(ADDRESS(1,V$3,4),"1","")))</f>
        <v>0</v>
      </c>
      <c r="W7" s="430">
        <f ca="1">SUMIF('납품수량(영업)'!$A:$A,$A:$A,INDIRECT("'납품수량(영업)'!"&amp;SUBSTITUTE(ADDRESS(1,W$3,4),"1","")&amp;":"&amp;SUBSTITUTE(ADDRESS(1,W$3,4),"1","")))</f>
        <v>0</v>
      </c>
      <c r="X7" s="430">
        <f ca="1">SUMIF('납품수량(영업)'!$A:$A,$A:$A,INDIRECT("'납품수량(영업)'!"&amp;SUBSTITUTE(ADDRESS(1,X$3,4),"1","")&amp;":"&amp;SUBSTITUTE(ADDRESS(1,X$3,4),"1","")))</f>
        <v>0</v>
      </c>
      <c r="Y7" s="430">
        <f ca="1">SUMIF('납품수량(영업)'!$A:$A,$A:$A,INDIRECT("'납품수량(영업)'!"&amp;SUBSTITUTE(ADDRESS(1,Y$3,4),"1","")&amp;":"&amp;SUBSTITUTE(ADDRESS(1,Y$3,4),"1","")))</f>
        <v>0</v>
      </c>
      <c r="Z7" s="430">
        <f ca="1">SUMIF('납품수량(영업)'!$A:$A,$A:$A,INDIRECT("'납품수량(영업)'!"&amp;SUBSTITUTE(ADDRESS(1,Z$3,4),"1","")&amp;":"&amp;SUBSTITUTE(ADDRESS(1,Z$3,4),"1","")))</f>
        <v>0</v>
      </c>
      <c r="AA7" s="430">
        <f ca="1">SUMIF('납품수량(영업)'!$A:$A,$A:$A,INDIRECT("'납품수량(영업)'!"&amp;SUBSTITUTE(ADDRESS(1,AA$3,4),"1","")&amp;":"&amp;SUBSTITUTE(ADDRESS(1,AA$3,4),"1","")))</f>
        <v>0</v>
      </c>
      <c r="AB7" s="430">
        <f ca="1">SUMIF('납품수량(영업)'!$A:$A,$A:$A,INDIRECT("'납품수량(영업)'!"&amp;SUBSTITUTE(ADDRESS(1,AB$3,4),"1","")&amp;":"&amp;SUBSTITUTE(ADDRESS(1,AB$3,4),"1","")))</f>
        <v>0</v>
      </c>
      <c r="AC7" s="430">
        <f ca="1">SUMIF('납품수량(영업)'!$A:$A,$A:$A,INDIRECT("'납품수량(영업)'!"&amp;SUBSTITUTE(ADDRESS(1,AC$3,4),"1","")&amp;":"&amp;SUBSTITUTE(ADDRESS(1,AC$3,4),"1","")))</f>
        <v>0</v>
      </c>
      <c r="AD7" s="430">
        <f ca="1">SUMIF('납품수량(영업)'!$A:$A,$A:$A,INDIRECT("'납품수량(영업)'!"&amp;SUBSTITUTE(ADDRESS(1,AD$3,4),"1","")&amp;":"&amp;SUBSTITUTE(ADDRESS(1,AD$3,4),"1","")))</f>
        <v>0</v>
      </c>
      <c r="AE7" s="430">
        <f ca="1">SUMIF('납품수량(영업)'!$A:$A,$A:$A,INDIRECT("'납품수량(영업)'!"&amp;SUBSTITUTE(ADDRESS(1,AE$3,4),"1","")&amp;":"&amp;SUBSTITUTE(ADDRESS(1,AE$3,4),"1","")))</f>
        <v>0</v>
      </c>
      <c r="AF7" s="430">
        <f ca="1">SUMIF('납품수량(영업)'!$A:$A,$A:$A,INDIRECT("'납품수량(영업)'!"&amp;SUBSTITUTE(ADDRESS(1,AF$3,4),"1","")&amp;":"&amp;SUBSTITUTE(ADDRESS(1,AF$3,4),"1","")))</f>
        <v>0</v>
      </c>
      <c r="AG7" s="430">
        <f ca="1">SUMIF('납품수량(영업)'!$A:$A,$A:$A,INDIRECT("'납품수량(영업)'!"&amp;SUBSTITUTE(ADDRESS(1,AG$3,4),"1","")&amp;":"&amp;SUBSTITUTE(ADDRESS(1,AG$3,4),"1","")))</f>
        <v>0</v>
      </c>
      <c r="AH7" s="430">
        <f ca="1">SUMIF('납품수량(영업)'!$A:$A,$A:$A,INDIRECT("'납품수량(영업)'!"&amp;SUBSTITUTE(ADDRESS(1,AH$3,4),"1","")&amp;":"&amp;SUBSTITUTE(ADDRESS(1,AH$3,4),"1","")))</f>
        <v>0</v>
      </c>
      <c r="AI7" s="430">
        <f t="shared" ca="1" si="2"/>
        <v>363631786</v>
      </c>
    </row>
    <row r="8" spans="1:35">
      <c r="A8" s="23" t="s">
        <v>437</v>
      </c>
      <c r="B8" s="598"/>
      <c r="C8" s="431" t="s">
        <v>5</v>
      </c>
      <c r="D8" s="430">
        <f ca="1">SUMIF('납품수량(영업)'!$A:$A,$A:$A,INDIRECT("'납품수량(영업)'!"&amp;SUBSTITUTE(ADDRESS(1,D$3,4),"1","")&amp;":"&amp;SUBSTITUTE(ADDRESS(1,D$3,4),"1","")))</f>
        <v>5869650</v>
      </c>
      <c r="E8" s="430">
        <f ca="1">SUMIF('납품수량(영업)'!$A:$A,$A:$A,INDIRECT("'납품수량(영업)'!"&amp;SUBSTITUTE(ADDRESS(1,E$3,4),"1","")&amp;":"&amp;SUBSTITUTE(ADDRESS(1,E$3,4),"1","")))</f>
        <v>4299808</v>
      </c>
      <c r="F8" s="430">
        <f ca="1">SUMIF('납품수량(영업)'!$A:$A,$A:$A,INDIRECT("'납품수량(영업)'!"&amp;SUBSTITUTE(ADDRESS(1,F$3,4),"1","")&amp;":"&amp;SUBSTITUTE(ADDRESS(1,F$3,4),"1","")))</f>
        <v>4453798</v>
      </c>
      <c r="G8" s="430">
        <f ca="1">SUMIF('납품수량(영업)'!$A:$A,$A:$A,INDIRECT("'납품수량(영업)'!"&amp;SUBSTITUTE(ADDRESS(1,G$3,4),"1","")&amp;":"&amp;SUBSTITUTE(ADDRESS(1,G$3,4),"1","")))</f>
        <v>6701568</v>
      </c>
      <c r="H8" s="430">
        <f ca="1">SUMIF('납품수량(영업)'!$A:$A,$A:$A,INDIRECT("'납품수량(영업)'!"&amp;SUBSTITUTE(ADDRESS(1,H$3,4),"1","")&amp;":"&amp;SUBSTITUTE(ADDRESS(1,H$3,4),"1","")))</f>
        <v>3553250</v>
      </c>
      <c r="I8" s="430">
        <f ca="1">SUMIF('납품수량(영업)'!$A:$A,$A:$A,INDIRECT("'납품수량(영업)'!"&amp;SUBSTITUTE(ADDRESS(1,I$3,4),"1","")&amp;":"&amp;SUBSTITUTE(ADDRESS(1,I$3,4),"1","")))</f>
        <v>0</v>
      </c>
      <c r="J8" s="430">
        <f ca="1">SUMIF('납품수량(영업)'!$A:$A,$A:$A,INDIRECT("'납품수량(영업)'!"&amp;SUBSTITUTE(ADDRESS(1,J$3,4),"1","")&amp;":"&amp;SUBSTITUTE(ADDRESS(1,J$3,4),"1","")))</f>
        <v>0</v>
      </c>
      <c r="K8" s="430">
        <f ca="1">SUMIF('납품수량(영업)'!$A:$A,$A:$A,INDIRECT("'납품수량(영업)'!"&amp;SUBSTITUTE(ADDRESS(1,K$3,4),"1","")&amp;":"&amp;SUBSTITUTE(ADDRESS(1,K$3,4),"1","")))</f>
        <v>5318438</v>
      </c>
      <c r="L8" s="430">
        <f ca="1">SUMIF('납품수량(영업)'!$A:$A,$A:$A,INDIRECT("'납품수량(영업)'!"&amp;SUBSTITUTE(ADDRESS(1,L$3,4),"1","")&amp;":"&amp;SUBSTITUTE(ADDRESS(1,L$3,4),"1","")))</f>
        <v>4453798</v>
      </c>
      <c r="M8" s="430">
        <f ca="1">SUMIF('납품수량(영업)'!$A:$A,$A:$A,INDIRECT("'납품수량(영업)'!"&amp;SUBSTITUTE(ADDRESS(1,M$3,4),"1","")&amp;":"&amp;SUBSTITUTE(ADDRESS(1,M$3,4),"1","")))</f>
        <v>6047770</v>
      </c>
      <c r="N8" s="430">
        <f ca="1">SUMIF('납품수량(영업)'!$A:$A,$A:$A,INDIRECT("'납품수량(영업)'!"&amp;SUBSTITUTE(ADDRESS(1,N$3,4),"1","")&amp;":"&amp;SUBSTITUTE(ADDRESS(1,N$3,4),"1","")))</f>
        <v>0</v>
      </c>
      <c r="O8" s="430">
        <f ca="1">SUMIF('납품수량(영업)'!$A:$A,$A:$A,INDIRECT("'납품수량(영업)'!"&amp;SUBSTITUTE(ADDRESS(1,O$3,4),"1","")&amp;":"&amp;SUBSTITUTE(ADDRESS(1,O$3,4),"1","")))</f>
        <v>2916678</v>
      </c>
      <c r="P8" s="430">
        <f ca="1">SUMIF('납품수량(영업)'!$A:$A,$A:$A,INDIRECT("'납품수량(영업)'!"&amp;SUBSTITUTE(ADDRESS(1,P$3,4),"1","")&amp;":"&amp;SUBSTITUTE(ADDRESS(1,P$3,4),"1","")))</f>
        <v>0</v>
      </c>
      <c r="Q8" s="430">
        <f ca="1">SUMIF('납품수량(영업)'!$A:$A,$A:$A,INDIRECT("'납품수량(영업)'!"&amp;SUBSTITUTE(ADDRESS(1,Q$3,4),"1","")&amp;":"&amp;SUBSTITUTE(ADDRESS(1,Q$3,4),"1","")))</f>
        <v>0</v>
      </c>
      <c r="R8" s="430">
        <f ca="1">SUMIF('납품수량(영업)'!$A:$A,$A:$A,INDIRECT("'납품수량(영업)'!"&amp;SUBSTITUTE(ADDRESS(1,R$3,4),"1","")&amp;":"&amp;SUBSTITUTE(ADDRESS(1,R$3,4),"1","")))</f>
        <v>1421300</v>
      </c>
      <c r="S8" s="430">
        <f ca="1">SUMIF('납품수량(영업)'!$A:$A,$A:$A,INDIRECT("'납품수량(영업)'!"&amp;SUBSTITUTE(ADDRESS(1,S$3,4),"1","")&amp;":"&amp;SUBSTITUTE(ADDRESS(1,S$3,4),"1","")))</f>
        <v>2131950</v>
      </c>
      <c r="T8" s="430">
        <f ca="1">SUMIF('납품수량(영업)'!$A:$A,$A:$A,INDIRECT("'납품수량(영업)'!"&amp;SUBSTITUTE(ADDRESS(1,T$3,4),"1","")&amp;":"&amp;SUBSTITUTE(ADDRESS(1,T$3,4),"1","")))</f>
        <v>1421300</v>
      </c>
      <c r="U8" s="430">
        <f ca="1">SUMIF('납품수량(영업)'!$A:$A,$A:$A,INDIRECT("'납품수량(영업)'!"&amp;SUBSTITUTE(ADDRESS(1,U$3,4),"1","")&amp;":"&amp;SUBSTITUTE(ADDRESS(1,U$3,4),"1","")))</f>
        <v>5672632</v>
      </c>
      <c r="V8" s="430">
        <f ca="1">SUMIF('납품수량(영업)'!$A:$A,$A:$A,INDIRECT("'납품수량(영업)'!"&amp;SUBSTITUTE(ADDRESS(1,V$3,4),"1","")&amp;":"&amp;SUBSTITUTE(ADDRESS(1,V$3,4),"1","")))</f>
        <v>0</v>
      </c>
      <c r="W8" s="430">
        <f ca="1">SUMIF('납품수량(영업)'!$A:$A,$A:$A,INDIRECT("'납품수량(영업)'!"&amp;SUBSTITUTE(ADDRESS(1,W$3,4),"1","")&amp;":"&amp;SUBSTITUTE(ADDRESS(1,W$3,4),"1","")))</f>
        <v>0</v>
      </c>
      <c r="X8" s="430">
        <f ca="1">SUMIF('납품수량(영업)'!$A:$A,$A:$A,INDIRECT("'납품수량(영업)'!"&amp;SUBSTITUTE(ADDRESS(1,X$3,4),"1","")&amp;":"&amp;SUBSTITUTE(ADDRESS(1,X$3,4),"1","")))</f>
        <v>0</v>
      </c>
      <c r="Y8" s="430">
        <f ca="1">SUMIF('납품수량(영업)'!$A:$A,$A:$A,INDIRECT("'납품수량(영업)'!"&amp;SUBSTITUTE(ADDRESS(1,Y$3,4),"1","")&amp;":"&amp;SUBSTITUTE(ADDRESS(1,Y$3,4),"1","")))</f>
        <v>0</v>
      </c>
      <c r="Z8" s="430">
        <f ca="1">SUMIF('납품수량(영업)'!$A:$A,$A:$A,INDIRECT("'납품수량(영업)'!"&amp;SUBSTITUTE(ADDRESS(1,Z$3,4),"1","")&amp;":"&amp;SUBSTITUTE(ADDRESS(1,Z$3,4),"1","")))</f>
        <v>0</v>
      </c>
      <c r="AA8" s="430">
        <f ca="1">SUMIF('납품수량(영업)'!$A:$A,$A:$A,INDIRECT("'납품수량(영업)'!"&amp;SUBSTITUTE(ADDRESS(1,AA$3,4),"1","")&amp;":"&amp;SUBSTITUTE(ADDRESS(1,AA$3,4),"1","")))</f>
        <v>0</v>
      </c>
      <c r="AB8" s="430">
        <f ca="1">SUMIF('납품수량(영업)'!$A:$A,$A:$A,INDIRECT("'납품수량(영업)'!"&amp;SUBSTITUTE(ADDRESS(1,AB$3,4),"1","")&amp;":"&amp;SUBSTITUTE(ADDRESS(1,AB$3,4),"1","")))</f>
        <v>0</v>
      </c>
      <c r="AC8" s="430">
        <f ca="1">SUMIF('납품수량(영업)'!$A:$A,$A:$A,INDIRECT("'납품수량(영업)'!"&amp;SUBSTITUTE(ADDRESS(1,AC$3,4),"1","")&amp;":"&amp;SUBSTITUTE(ADDRESS(1,AC$3,4),"1","")))</f>
        <v>0</v>
      </c>
      <c r="AD8" s="430">
        <f ca="1">SUMIF('납품수량(영업)'!$A:$A,$A:$A,INDIRECT("'납품수량(영업)'!"&amp;SUBSTITUTE(ADDRESS(1,AD$3,4),"1","")&amp;":"&amp;SUBSTITUTE(ADDRESS(1,AD$3,4),"1","")))</f>
        <v>0</v>
      </c>
      <c r="AE8" s="430">
        <f ca="1">SUMIF('납품수량(영업)'!$A:$A,$A:$A,INDIRECT("'납품수량(영업)'!"&amp;SUBSTITUTE(ADDRESS(1,AE$3,4),"1","")&amp;":"&amp;SUBSTITUTE(ADDRESS(1,AE$3,4),"1","")))</f>
        <v>0</v>
      </c>
      <c r="AF8" s="430">
        <f ca="1">SUMIF('납품수량(영업)'!$A:$A,$A:$A,INDIRECT("'납품수량(영업)'!"&amp;SUBSTITUTE(ADDRESS(1,AF$3,4),"1","")&amp;":"&amp;SUBSTITUTE(ADDRESS(1,AF$3,4),"1","")))</f>
        <v>0</v>
      </c>
      <c r="AG8" s="430">
        <f ca="1">SUMIF('납품수량(영업)'!$A:$A,$A:$A,INDIRECT("'납품수량(영업)'!"&amp;SUBSTITUTE(ADDRESS(1,AG$3,4),"1","")&amp;":"&amp;SUBSTITUTE(ADDRESS(1,AG$3,4),"1","")))</f>
        <v>0</v>
      </c>
      <c r="AH8" s="430">
        <f ca="1">SUMIF('납품수량(영업)'!$A:$A,$A:$A,INDIRECT("'납품수량(영업)'!"&amp;SUBSTITUTE(ADDRESS(1,AH$3,4),"1","")&amp;":"&amp;SUBSTITUTE(ADDRESS(1,AH$3,4),"1","")))</f>
        <v>0</v>
      </c>
      <c r="AI8" s="430">
        <f t="shared" ca="1" si="2"/>
        <v>54261940</v>
      </c>
    </row>
    <row r="9" spans="1:35">
      <c r="A9" s="23" t="s">
        <v>442</v>
      </c>
      <c r="B9" s="598"/>
      <c r="C9" s="431" t="s">
        <v>328</v>
      </c>
      <c r="D9" s="430">
        <f ca="1">SUMIF('납품수량(영업)'!$A:$A,$A:$A,INDIRECT("'납품수량(영업)'!"&amp;SUBSTITUTE(ADDRESS(1,D$3,4),"1","")&amp;":"&amp;SUBSTITUTE(ADDRESS(1,D$3,4),"1","")))</f>
        <v>1276000</v>
      </c>
      <c r="E9" s="430">
        <f ca="1">SUMIF('납품수량(영업)'!$A:$A,$A:$A,INDIRECT("'납품수량(영업)'!"&amp;SUBSTITUTE(ADDRESS(1,E$3,4),"1","")&amp;":"&amp;SUBSTITUTE(ADDRESS(1,E$3,4),"1","")))</f>
        <v>17741000</v>
      </c>
      <c r="F9" s="430">
        <f ca="1">SUMIF('납품수량(영업)'!$A:$A,$A:$A,INDIRECT("'납품수량(영업)'!"&amp;SUBSTITUTE(ADDRESS(1,F$3,4),"1","")&amp;":"&amp;SUBSTITUTE(ADDRESS(1,F$3,4),"1","")))</f>
        <v>0</v>
      </c>
      <c r="G9" s="430">
        <f ca="1">SUMIF('납품수량(영업)'!$A:$A,$A:$A,INDIRECT("'납품수량(영업)'!"&amp;SUBSTITUTE(ADDRESS(1,G$3,4),"1","")&amp;":"&amp;SUBSTITUTE(ADDRESS(1,G$3,4),"1","")))</f>
        <v>3286000</v>
      </c>
      <c r="H9" s="430">
        <f ca="1">SUMIF('납품수량(영업)'!$A:$A,$A:$A,INDIRECT("'납품수량(영업)'!"&amp;SUBSTITUTE(ADDRESS(1,H$3,4),"1","")&amp;":"&amp;SUBSTITUTE(ADDRESS(1,H$3,4),"1","")))</f>
        <v>5296000</v>
      </c>
      <c r="I9" s="430">
        <f ca="1">SUMIF('납품수량(영업)'!$A:$A,$A:$A,INDIRECT("'납품수량(영업)'!"&amp;SUBSTITUTE(ADDRESS(1,I$3,4),"1","")&amp;":"&amp;SUBSTITUTE(ADDRESS(1,I$3,4),"1","")))</f>
        <v>0</v>
      </c>
      <c r="J9" s="430">
        <f ca="1">SUMIF('납품수량(영업)'!$A:$A,$A:$A,INDIRECT("'납품수량(영업)'!"&amp;SUBSTITUTE(ADDRESS(1,J$3,4),"1","")&amp;":"&amp;SUBSTITUTE(ADDRESS(1,J$3,4),"1","")))</f>
        <v>0</v>
      </c>
      <c r="K9" s="430">
        <f ca="1">SUMIF('납품수량(영업)'!$A:$A,$A:$A,INDIRECT("'납품수량(영업)'!"&amp;SUBSTITUTE(ADDRESS(1,K$3,4),"1","")&amp;":"&amp;SUBSTITUTE(ADDRESS(1,K$3,4),"1","")))</f>
        <v>1276000</v>
      </c>
      <c r="L9" s="430">
        <f ca="1">SUMIF('납품수량(영업)'!$A:$A,$A:$A,INDIRECT("'납품수량(영업)'!"&amp;SUBSTITUTE(ADDRESS(1,L$3,4),"1","")&amp;":"&amp;SUBSTITUTE(ADDRESS(1,L$3,4),"1","")))</f>
        <v>3286000</v>
      </c>
      <c r="M9" s="430">
        <f ca="1">SUMIF('납품수량(영업)'!$A:$A,$A:$A,INDIRECT("'납품수량(영업)'!"&amp;SUBSTITUTE(ADDRESS(1,M$3,4),"1","")&amp;":"&amp;SUBSTITUTE(ADDRESS(1,M$3,4),"1","")))</f>
        <v>1276000</v>
      </c>
      <c r="N9" s="430">
        <f ca="1">SUMIF('납품수량(영업)'!$A:$A,$A:$A,INDIRECT("'납품수량(영업)'!"&amp;SUBSTITUTE(ADDRESS(1,N$3,4),"1","")&amp;":"&amp;SUBSTITUTE(ADDRESS(1,N$3,4),"1","")))</f>
        <v>3286000</v>
      </c>
      <c r="O9" s="430">
        <f ca="1">SUMIF('납품수량(영업)'!$A:$A,$A:$A,INDIRECT("'납품수량(영업)'!"&amp;SUBSTITUTE(ADDRESS(1,O$3,4),"1","")&amp;":"&amp;SUBSTITUTE(ADDRESS(1,O$3,4),"1","")))</f>
        <v>1276000</v>
      </c>
      <c r="P9" s="430">
        <f ca="1">SUMIF('납품수량(영업)'!$A:$A,$A:$A,INDIRECT("'납품수량(영업)'!"&amp;SUBSTITUTE(ADDRESS(1,P$3,4),"1","")&amp;":"&amp;SUBSTITUTE(ADDRESS(1,P$3,4),"1","")))</f>
        <v>0</v>
      </c>
      <c r="Q9" s="430">
        <f ca="1">SUMIF('납품수량(영업)'!$A:$A,$A:$A,INDIRECT("'납품수량(영업)'!"&amp;SUBSTITUTE(ADDRESS(1,Q$3,4),"1","")&amp;":"&amp;SUBSTITUTE(ADDRESS(1,Q$3,4),"1","")))</f>
        <v>0</v>
      </c>
      <c r="R9" s="430">
        <f ca="1">SUMIF('납품수량(영업)'!$A:$A,$A:$A,INDIRECT("'납품수량(영업)'!"&amp;SUBSTITUTE(ADDRESS(1,R$3,4),"1","")&amp;":"&amp;SUBSTITUTE(ADDRESS(1,R$3,4),"1","")))</f>
        <v>3286000</v>
      </c>
      <c r="S9" s="430">
        <f ca="1">SUMIF('납품수량(영업)'!$A:$A,$A:$A,INDIRECT("'납품수량(영업)'!"&amp;SUBSTITUTE(ADDRESS(1,S$3,4),"1","")&amp;":"&amp;SUBSTITUTE(ADDRESS(1,S$3,4),"1","")))</f>
        <v>1276000</v>
      </c>
      <c r="T9" s="430">
        <f ca="1">SUMIF('납품수량(영업)'!$A:$A,$A:$A,INDIRECT("'납품수량(영업)'!"&amp;SUBSTITUTE(ADDRESS(1,T$3,4),"1","")&amp;":"&amp;SUBSTITUTE(ADDRESS(1,T$3,4),"1","")))</f>
        <v>2010000</v>
      </c>
      <c r="U9" s="430">
        <f ca="1">SUMIF('납품수량(영업)'!$A:$A,$A:$A,INDIRECT("'납품수량(영업)'!"&amp;SUBSTITUTE(ADDRESS(1,U$3,4),"1","")&amp;":"&amp;SUBSTITUTE(ADDRESS(1,U$3,4),"1","")))</f>
        <v>1276000</v>
      </c>
      <c r="V9" s="430">
        <f ca="1">SUMIF('납품수량(영업)'!$A:$A,$A:$A,INDIRECT("'납품수량(영업)'!"&amp;SUBSTITUTE(ADDRESS(1,V$3,4),"1","")&amp;":"&amp;SUBSTITUTE(ADDRESS(1,V$3,4),"1","")))</f>
        <v>0</v>
      </c>
      <c r="W9" s="430">
        <f ca="1">SUMIF('납품수량(영업)'!$A:$A,$A:$A,INDIRECT("'납품수량(영업)'!"&amp;SUBSTITUTE(ADDRESS(1,W$3,4),"1","")&amp;":"&amp;SUBSTITUTE(ADDRESS(1,W$3,4),"1","")))</f>
        <v>0</v>
      </c>
      <c r="X9" s="430">
        <f ca="1">SUMIF('납품수량(영업)'!$A:$A,$A:$A,INDIRECT("'납품수량(영업)'!"&amp;SUBSTITUTE(ADDRESS(1,X$3,4),"1","")&amp;":"&amp;SUBSTITUTE(ADDRESS(1,X$3,4),"1","")))</f>
        <v>0</v>
      </c>
      <c r="Y9" s="430">
        <f ca="1">SUMIF('납품수량(영업)'!$A:$A,$A:$A,INDIRECT("'납품수량(영업)'!"&amp;SUBSTITUTE(ADDRESS(1,Y$3,4),"1","")&amp;":"&amp;SUBSTITUTE(ADDRESS(1,Y$3,4),"1","")))</f>
        <v>0</v>
      </c>
      <c r="Z9" s="430">
        <f ca="1">SUMIF('납품수량(영업)'!$A:$A,$A:$A,INDIRECT("'납품수량(영업)'!"&amp;SUBSTITUTE(ADDRESS(1,Z$3,4),"1","")&amp;":"&amp;SUBSTITUTE(ADDRESS(1,Z$3,4),"1","")))</f>
        <v>0</v>
      </c>
      <c r="AA9" s="430">
        <f ca="1">SUMIF('납품수량(영업)'!$A:$A,$A:$A,INDIRECT("'납품수량(영업)'!"&amp;SUBSTITUTE(ADDRESS(1,AA$3,4),"1","")&amp;":"&amp;SUBSTITUTE(ADDRESS(1,AA$3,4),"1","")))</f>
        <v>0</v>
      </c>
      <c r="AB9" s="430">
        <f ca="1">SUMIF('납품수량(영업)'!$A:$A,$A:$A,INDIRECT("'납품수량(영업)'!"&amp;SUBSTITUTE(ADDRESS(1,AB$3,4),"1","")&amp;":"&amp;SUBSTITUTE(ADDRESS(1,AB$3,4),"1","")))</f>
        <v>0</v>
      </c>
      <c r="AC9" s="430">
        <f ca="1">SUMIF('납품수량(영업)'!$A:$A,$A:$A,INDIRECT("'납품수량(영업)'!"&amp;SUBSTITUTE(ADDRESS(1,AC$3,4),"1","")&amp;":"&amp;SUBSTITUTE(ADDRESS(1,AC$3,4),"1","")))</f>
        <v>0</v>
      </c>
      <c r="AD9" s="430">
        <f ca="1">SUMIF('납품수량(영업)'!$A:$A,$A:$A,INDIRECT("'납품수량(영업)'!"&amp;SUBSTITUTE(ADDRESS(1,AD$3,4),"1","")&amp;":"&amp;SUBSTITUTE(ADDRESS(1,AD$3,4),"1","")))</f>
        <v>0</v>
      </c>
      <c r="AE9" s="430">
        <f ca="1">SUMIF('납품수량(영업)'!$A:$A,$A:$A,INDIRECT("'납품수량(영업)'!"&amp;SUBSTITUTE(ADDRESS(1,AE$3,4),"1","")&amp;":"&amp;SUBSTITUTE(ADDRESS(1,AE$3,4),"1","")))</f>
        <v>0</v>
      </c>
      <c r="AF9" s="430">
        <f ca="1">SUMIF('납품수량(영업)'!$A:$A,$A:$A,INDIRECT("'납품수량(영업)'!"&amp;SUBSTITUTE(ADDRESS(1,AF$3,4),"1","")&amp;":"&amp;SUBSTITUTE(ADDRESS(1,AF$3,4),"1","")))</f>
        <v>0</v>
      </c>
      <c r="AG9" s="430">
        <f ca="1">SUMIF('납품수량(영업)'!$A:$A,$A:$A,INDIRECT("'납품수량(영업)'!"&amp;SUBSTITUTE(ADDRESS(1,AG$3,4),"1","")&amp;":"&amp;SUBSTITUTE(ADDRESS(1,AG$3,4),"1","")))</f>
        <v>0</v>
      </c>
      <c r="AH9" s="430">
        <f ca="1">SUMIF('납품수량(영업)'!$A:$A,$A:$A,INDIRECT("'납품수량(영업)'!"&amp;SUBSTITUTE(ADDRESS(1,AH$3,4),"1","")&amp;":"&amp;SUBSTITUTE(ADDRESS(1,AH$3,4),"1","")))</f>
        <v>0</v>
      </c>
      <c r="AI9" s="430">
        <f t="shared" ca="1" si="2"/>
        <v>45847000</v>
      </c>
    </row>
    <row r="10" spans="1:35">
      <c r="A10" s="23" t="s">
        <v>1318</v>
      </c>
      <c r="B10" s="598"/>
      <c r="C10" s="431" t="s">
        <v>1319</v>
      </c>
      <c r="D10" s="430">
        <f ca="1">SUMIF('납품수량(영업)'!$A:$A,$A:$A,INDIRECT("'납품수량(영업)'!"&amp;SUBSTITUTE(ADDRESS(1,D$3,4),"1","")&amp;":"&amp;SUBSTITUTE(ADDRESS(1,D$3,4),"1","")))</f>
        <v>0</v>
      </c>
      <c r="E10" s="430">
        <f ca="1">SUMIF('납품수량(영업)'!$A:$A,$A:$A,INDIRECT("'납품수량(영업)'!"&amp;SUBSTITUTE(ADDRESS(1,E$3,4),"1","")&amp;":"&amp;SUBSTITUTE(ADDRESS(1,E$3,4),"1","")))</f>
        <v>0</v>
      </c>
      <c r="F10" s="430">
        <f ca="1">SUMIF('납품수량(영업)'!$A:$A,$A:$A,INDIRECT("'납품수량(영업)'!"&amp;SUBSTITUTE(ADDRESS(1,F$3,4),"1","")&amp;":"&amp;SUBSTITUTE(ADDRESS(1,F$3,4),"1","")))</f>
        <v>0</v>
      </c>
      <c r="G10" s="430">
        <f ca="1">SUMIF('납품수량(영업)'!$A:$A,$A:$A,INDIRECT("'납품수량(영업)'!"&amp;SUBSTITUTE(ADDRESS(1,G$3,4),"1","")&amp;":"&amp;SUBSTITUTE(ADDRESS(1,G$3,4),"1","")))</f>
        <v>0</v>
      </c>
      <c r="H10" s="430">
        <f ca="1">SUMIF('납품수량(영업)'!$A:$A,$A:$A,INDIRECT("'납품수량(영업)'!"&amp;SUBSTITUTE(ADDRESS(1,H$3,4),"1","")&amp;":"&amp;SUBSTITUTE(ADDRESS(1,H$3,4),"1","")))</f>
        <v>0</v>
      </c>
      <c r="I10" s="430">
        <f ca="1">SUMIF('납품수량(영업)'!$A:$A,$A:$A,INDIRECT("'납품수량(영업)'!"&amp;SUBSTITUTE(ADDRESS(1,I$3,4),"1","")&amp;":"&amp;SUBSTITUTE(ADDRESS(1,I$3,4),"1","")))</f>
        <v>0</v>
      </c>
      <c r="J10" s="430">
        <f ca="1">SUMIF('납품수량(영업)'!$A:$A,$A:$A,INDIRECT("'납품수량(영업)'!"&amp;SUBSTITUTE(ADDRESS(1,J$3,4),"1","")&amp;":"&amp;SUBSTITUTE(ADDRESS(1,J$3,4),"1","")))</f>
        <v>0</v>
      </c>
      <c r="K10" s="430">
        <f ca="1">SUMIF('납품수량(영업)'!$A:$A,$A:$A,INDIRECT("'납품수량(영업)'!"&amp;SUBSTITUTE(ADDRESS(1,K$3,4),"1","")&amp;":"&amp;SUBSTITUTE(ADDRESS(1,K$3,4),"1","")))</f>
        <v>0</v>
      </c>
      <c r="L10" s="430">
        <f ca="1">SUMIF('납품수량(영업)'!$A:$A,$A:$A,INDIRECT("'납품수량(영업)'!"&amp;SUBSTITUTE(ADDRESS(1,L$3,4),"1","")&amp;":"&amp;SUBSTITUTE(ADDRESS(1,L$3,4),"1","")))</f>
        <v>0</v>
      </c>
      <c r="M10" s="430">
        <f ca="1">SUMIF('납품수량(영업)'!$A:$A,$A:$A,INDIRECT("'납품수량(영업)'!"&amp;SUBSTITUTE(ADDRESS(1,M$3,4),"1","")&amp;":"&amp;SUBSTITUTE(ADDRESS(1,M$3,4),"1","")))</f>
        <v>0</v>
      </c>
      <c r="N10" s="430">
        <f ca="1">SUMIF('납품수량(영업)'!$A:$A,$A:$A,INDIRECT("'납품수량(영업)'!"&amp;SUBSTITUTE(ADDRESS(1,N$3,4),"1","")&amp;":"&amp;SUBSTITUTE(ADDRESS(1,N$3,4),"1","")))</f>
        <v>0</v>
      </c>
      <c r="O10" s="430">
        <f ca="1">SUMIF('납품수량(영업)'!$A:$A,$A:$A,INDIRECT("'납품수량(영업)'!"&amp;SUBSTITUTE(ADDRESS(1,O$3,4),"1","")&amp;":"&amp;SUBSTITUTE(ADDRESS(1,O$3,4),"1","")))</f>
        <v>0</v>
      </c>
      <c r="P10" s="430">
        <f ca="1">SUMIF('납품수량(영업)'!$A:$A,$A:$A,INDIRECT("'납품수량(영업)'!"&amp;SUBSTITUTE(ADDRESS(1,P$3,4),"1","")&amp;":"&amp;SUBSTITUTE(ADDRESS(1,P$3,4),"1","")))</f>
        <v>0</v>
      </c>
      <c r="Q10" s="430">
        <f ca="1">SUMIF('납품수량(영업)'!$A:$A,$A:$A,INDIRECT("'납품수량(영업)'!"&amp;SUBSTITUTE(ADDRESS(1,Q$3,4),"1","")&amp;":"&amp;SUBSTITUTE(ADDRESS(1,Q$3,4),"1","")))</f>
        <v>0</v>
      </c>
      <c r="R10" s="430">
        <f ca="1">SUMIF('납품수량(영업)'!$A:$A,$A:$A,INDIRECT("'납품수량(영업)'!"&amp;SUBSTITUTE(ADDRESS(1,R$3,4),"1","")&amp;":"&amp;SUBSTITUTE(ADDRESS(1,R$3,4),"1","")))</f>
        <v>0</v>
      </c>
      <c r="S10" s="430">
        <f ca="1">SUMIF('납품수량(영업)'!$A:$A,$A:$A,INDIRECT("'납품수량(영업)'!"&amp;SUBSTITUTE(ADDRESS(1,S$3,4),"1","")&amp;":"&amp;SUBSTITUTE(ADDRESS(1,S$3,4),"1","")))</f>
        <v>0</v>
      </c>
      <c r="T10" s="430">
        <f ca="1">SUMIF('납품수량(영업)'!$A:$A,$A:$A,INDIRECT("'납품수량(영업)'!"&amp;SUBSTITUTE(ADDRESS(1,T$3,4),"1","")&amp;":"&amp;SUBSTITUTE(ADDRESS(1,T$3,4),"1","")))</f>
        <v>0</v>
      </c>
      <c r="U10" s="430">
        <f ca="1">SUMIF('납품수량(영업)'!$A:$A,$A:$A,INDIRECT("'납품수량(영업)'!"&amp;SUBSTITUTE(ADDRESS(1,U$3,4),"1","")&amp;":"&amp;SUBSTITUTE(ADDRESS(1,U$3,4),"1","")))</f>
        <v>0</v>
      </c>
      <c r="V10" s="430">
        <f ca="1">SUMIF('납품수량(영업)'!$A:$A,$A:$A,INDIRECT("'납품수량(영업)'!"&amp;SUBSTITUTE(ADDRESS(1,V$3,4),"1","")&amp;":"&amp;SUBSTITUTE(ADDRESS(1,V$3,4),"1","")))</f>
        <v>0</v>
      </c>
      <c r="W10" s="430">
        <f ca="1">SUMIF('납품수량(영업)'!$A:$A,$A:$A,INDIRECT("'납품수량(영업)'!"&amp;SUBSTITUTE(ADDRESS(1,W$3,4),"1","")&amp;":"&amp;SUBSTITUTE(ADDRESS(1,W$3,4),"1","")))</f>
        <v>0</v>
      </c>
      <c r="X10" s="430">
        <f ca="1">SUMIF('납품수량(영업)'!$A:$A,$A:$A,INDIRECT("'납품수량(영업)'!"&amp;SUBSTITUTE(ADDRESS(1,X$3,4),"1","")&amp;":"&amp;SUBSTITUTE(ADDRESS(1,X$3,4),"1","")))</f>
        <v>0</v>
      </c>
      <c r="Y10" s="430">
        <f ca="1">SUMIF('납품수량(영업)'!$A:$A,$A:$A,INDIRECT("'납품수량(영업)'!"&amp;SUBSTITUTE(ADDRESS(1,Y$3,4),"1","")&amp;":"&amp;SUBSTITUTE(ADDRESS(1,Y$3,4),"1","")))</f>
        <v>0</v>
      </c>
      <c r="Z10" s="430">
        <f ca="1">SUMIF('납품수량(영업)'!$A:$A,$A:$A,INDIRECT("'납품수량(영업)'!"&amp;SUBSTITUTE(ADDRESS(1,Z$3,4),"1","")&amp;":"&amp;SUBSTITUTE(ADDRESS(1,Z$3,4),"1","")))</f>
        <v>0</v>
      </c>
      <c r="AA10" s="430">
        <f ca="1">SUMIF('납품수량(영업)'!$A:$A,$A:$A,INDIRECT("'납품수량(영업)'!"&amp;SUBSTITUTE(ADDRESS(1,AA$3,4),"1","")&amp;":"&amp;SUBSTITUTE(ADDRESS(1,AA$3,4),"1","")))</f>
        <v>0</v>
      </c>
      <c r="AB10" s="430">
        <f ca="1">SUMIF('납품수량(영업)'!$A:$A,$A:$A,INDIRECT("'납품수량(영업)'!"&amp;SUBSTITUTE(ADDRESS(1,AB$3,4),"1","")&amp;":"&amp;SUBSTITUTE(ADDRESS(1,AB$3,4),"1","")))</f>
        <v>0</v>
      </c>
      <c r="AC10" s="430">
        <f ca="1">SUMIF('납품수량(영업)'!$A:$A,$A:$A,INDIRECT("'납품수량(영업)'!"&amp;SUBSTITUTE(ADDRESS(1,AC$3,4),"1","")&amp;":"&amp;SUBSTITUTE(ADDRESS(1,AC$3,4),"1","")))</f>
        <v>0</v>
      </c>
      <c r="AD10" s="430">
        <f ca="1">SUMIF('납품수량(영업)'!$A:$A,$A:$A,INDIRECT("'납품수량(영업)'!"&amp;SUBSTITUTE(ADDRESS(1,AD$3,4),"1","")&amp;":"&amp;SUBSTITUTE(ADDRESS(1,AD$3,4),"1","")))</f>
        <v>0</v>
      </c>
      <c r="AE10" s="430">
        <f ca="1">SUMIF('납품수량(영업)'!$A:$A,$A:$A,INDIRECT("'납품수량(영업)'!"&amp;SUBSTITUTE(ADDRESS(1,AE$3,4),"1","")&amp;":"&amp;SUBSTITUTE(ADDRESS(1,AE$3,4),"1","")))</f>
        <v>0</v>
      </c>
      <c r="AF10" s="430">
        <f ca="1">SUMIF('납품수량(영업)'!$A:$A,$A:$A,INDIRECT("'납품수량(영업)'!"&amp;SUBSTITUTE(ADDRESS(1,AF$3,4),"1","")&amp;":"&amp;SUBSTITUTE(ADDRESS(1,AF$3,4),"1","")))</f>
        <v>0</v>
      </c>
      <c r="AG10" s="430">
        <f ca="1">SUMIF('납품수량(영업)'!$A:$A,$A:$A,INDIRECT("'납품수량(영업)'!"&amp;SUBSTITUTE(ADDRESS(1,AG$3,4),"1","")&amp;":"&amp;SUBSTITUTE(ADDRESS(1,AG$3,4),"1","")))</f>
        <v>0</v>
      </c>
      <c r="AH10" s="430">
        <f ca="1">SUMIF('납품수량(영업)'!$A:$A,$A:$A,INDIRECT("'납품수량(영업)'!"&amp;SUBSTITUTE(ADDRESS(1,AH$3,4),"1","")&amp;":"&amp;SUBSTITUTE(ADDRESS(1,AH$3,4),"1","")))</f>
        <v>0</v>
      </c>
      <c r="AI10" s="430">
        <f t="shared" ca="1" si="2"/>
        <v>0</v>
      </c>
    </row>
    <row r="11" spans="1:35">
      <c r="B11" s="599"/>
      <c r="C11" s="432" t="s">
        <v>41</v>
      </c>
      <c r="D11" s="433">
        <f ca="1">SUM(D5:D10)</f>
        <v>37713095</v>
      </c>
      <c r="E11" s="433">
        <f t="shared" ref="E11:AH11" ca="1" si="3">SUM(E5:E10)</f>
        <v>52589969</v>
      </c>
      <c r="F11" s="433">
        <f t="shared" ca="1" si="3"/>
        <v>41172739</v>
      </c>
      <c r="G11" s="433">
        <f t="shared" ca="1" si="3"/>
        <v>48855638</v>
      </c>
      <c r="H11" s="433">
        <f t="shared" ca="1" si="3"/>
        <v>45159561</v>
      </c>
      <c r="I11" s="433">
        <f t="shared" ca="1" si="3"/>
        <v>0</v>
      </c>
      <c r="J11" s="433">
        <f t="shared" ca="1" si="3"/>
        <v>0</v>
      </c>
      <c r="K11" s="433">
        <f t="shared" ca="1" si="3"/>
        <v>41106515</v>
      </c>
      <c r="L11" s="433">
        <f t="shared" ca="1" si="3"/>
        <v>44978704</v>
      </c>
      <c r="M11" s="433">
        <f t="shared" ca="1" si="3"/>
        <v>39642321</v>
      </c>
      <c r="N11" s="433">
        <f t="shared" ca="1" si="3"/>
        <v>40243744</v>
      </c>
      <c r="O11" s="433">
        <f t="shared" ca="1" si="3"/>
        <v>31780617</v>
      </c>
      <c r="P11" s="433">
        <f t="shared" ca="1" si="3"/>
        <v>0</v>
      </c>
      <c r="Q11" s="433">
        <f t="shared" ca="1" si="3"/>
        <v>0</v>
      </c>
      <c r="R11" s="433">
        <f t="shared" ca="1" si="3"/>
        <v>43321208</v>
      </c>
      <c r="S11" s="433">
        <f t="shared" ca="1" si="3"/>
        <v>34935253</v>
      </c>
      <c r="T11" s="433">
        <f t="shared" ca="1" si="3"/>
        <v>42666943</v>
      </c>
      <c r="U11" s="433">
        <f t="shared" ca="1" si="3"/>
        <v>48517940</v>
      </c>
      <c r="V11" s="433">
        <f t="shared" ca="1" si="3"/>
        <v>0</v>
      </c>
      <c r="W11" s="433">
        <f t="shared" ca="1" si="3"/>
        <v>0</v>
      </c>
      <c r="X11" s="433">
        <f t="shared" ca="1" si="3"/>
        <v>0</v>
      </c>
      <c r="Y11" s="433">
        <f t="shared" ca="1" si="3"/>
        <v>0</v>
      </c>
      <c r="Z11" s="433">
        <f t="shared" ca="1" si="3"/>
        <v>0</v>
      </c>
      <c r="AA11" s="433">
        <f t="shared" ca="1" si="3"/>
        <v>0</v>
      </c>
      <c r="AB11" s="433">
        <f t="shared" ca="1" si="3"/>
        <v>0</v>
      </c>
      <c r="AC11" s="433">
        <f t="shared" ca="1" si="3"/>
        <v>0</v>
      </c>
      <c r="AD11" s="433">
        <f t="shared" ca="1" si="3"/>
        <v>0</v>
      </c>
      <c r="AE11" s="433">
        <f t="shared" ca="1" si="3"/>
        <v>0</v>
      </c>
      <c r="AF11" s="433">
        <f t="shared" ca="1" si="3"/>
        <v>0</v>
      </c>
      <c r="AG11" s="433">
        <f t="shared" ca="1" si="3"/>
        <v>0</v>
      </c>
      <c r="AH11" s="433">
        <f t="shared" ca="1" si="3"/>
        <v>0</v>
      </c>
      <c r="AI11" s="434">
        <f ca="1">SUM(AI5:AI10)</f>
        <v>592684247</v>
      </c>
    </row>
    <row r="12" spans="1:35">
      <c r="A12" s="23" t="s">
        <v>434</v>
      </c>
      <c r="B12" s="600" t="s">
        <v>42</v>
      </c>
      <c r="C12" s="429" t="s">
        <v>387</v>
      </c>
      <c r="D12" s="430">
        <f ca="1">SUMIF('납품수량(영업)'!$A:$A,$A:$A,INDIRECT("'납품수량(영업)'!"&amp;SUBSTITUTE(ADDRESS(1,D$3,4),"1","")&amp;":"&amp;SUBSTITUTE(ADDRESS(1,D$3,4),"1","")))</f>
        <v>2347108</v>
      </c>
      <c r="E12" s="430">
        <f ca="1">SUMIF('납품수량(영업)'!$A:$A,$A:$A,INDIRECT("'납품수량(영업)'!"&amp;SUBSTITUTE(ADDRESS(1,E$3,4),"1","")&amp;":"&amp;SUBSTITUTE(ADDRESS(1,E$3,4),"1","")))</f>
        <v>9759380</v>
      </c>
      <c r="F12" s="430">
        <f ca="1">SUMIF('납품수량(영업)'!$A:$A,$A:$A,INDIRECT("'납품수량(영업)'!"&amp;SUBSTITUTE(ADDRESS(1,F$3,4),"1","")&amp;":"&amp;SUBSTITUTE(ADDRESS(1,F$3,4),"1","")))</f>
        <v>9115800</v>
      </c>
      <c r="G12" s="430">
        <f ca="1">SUMIF('납품수량(영업)'!$A:$A,$A:$A,INDIRECT("'납품수량(영업)'!"&amp;SUBSTITUTE(ADDRESS(1,G$3,4),"1","")&amp;":"&amp;SUBSTITUTE(ADDRESS(1,G$3,4),"1","")))</f>
        <v>2729820</v>
      </c>
      <c r="H12" s="430">
        <f ca="1">SUMIF('납품수량(영업)'!$A:$A,$A:$A,INDIRECT("'납품수량(영업)'!"&amp;SUBSTITUTE(ADDRESS(1,H$3,4),"1","")&amp;":"&amp;SUBSTITUTE(ADDRESS(1,H$3,4),"1","")))</f>
        <v>10079120</v>
      </c>
      <c r="I12" s="430">
        <f ca="1">SUMIF('납품수량(영업)'!$A:$A,$A:$A,INDIRECT("'납품수량(영업)'!"&amp;SUBSTITUTE(ADDRESS(1,I$3,4),"1","")&amp;":"&amp;SUBSTITUTE(ADDRESS(1,I$3,4),"1","")))</f>
        <v>0</v>
      </c>
      <c r="J12" s="430">
        <f ca="1">SUMIF('납품수량(영업)'!$A:$A,$A:$A,INDIRECT("'납품수량(영업)'!"&amp;SUBSTITUTE(ADDRESS(1,J$3,4),"1","")&amp;":"&amp;SUBSTITUTE(ADDRESS(1,J$3,4),"1","")))</f>
        <v>0</v>
      </c>
      <c r="K12" s="430">
        <f ca="1">SUMIF('납품수량(영업)'!$A:$A,$A:$A,INDIRECT("'납품수량(영업)'!"&amp;SUBSTITUTE(ADDRESS(1,K$3,4),"1","")&amp;":"&amp;SUBSTITUTE(ADDRESS(1,K$3,4),"1","")))</f>
        <v>3759000</v>
      </c>
      <c r="L12" s="430">
        <f ca="1">SUMIF('납품수량(영업)'!$A:$A,$A:$A,INDIRECT("'납품수량(영업)'!"&amp;SUBSTITUTE(ADDRESS(1,L$3,4),"1","")&amp;":"&amp;SUBSTITUTE(ADDRESS(1,L$3,4),"1","")))</f>
        <v>9055480</v>
      </c>
      <c r="M12" s="430">
        <f ca="1">SUMIF('납품수량(영업)'!$A:$A,$A:$A,INDIRECT("'납품수량(영업)'!"&amp;SUBSTITUTE(ADDRESS(1,M$3,4),"1","")&amp;":"&amp;SUBSTITUTE(ADDRESS(1,M$3,4),"1","")))</f>
        <v>7920620</v>
      </c>
      <c r="N12" s="430">
        <f ca="1">SUMIF('납품수량(영업)'!$A:$A,$A:$A,INDIRECT("'납품수량(영업)'!"&amp;SUBSTITUTE(ADDRESS(1,N$3,4),"1","")&amp;":"&amp;SUBSTITUTE(ADDRESS(1,N$3,4),"1","")))</f>
        <v>17609243</v>
      </c>
      <c r="O12" s="430">
        <f ca="1">SUMIF('납품수량(영업)'!$A:$A,$A:$A,INDIRECT("'납품수량(영업)'!"&amp;SUBSTITUTE(ADDRESS(1,O$3,4),"1","")&amp;":"&amp;SUBSTITUTE(ADDRESS(1,O$3,4),"1","")))</f>
        <v>4927960</v>
      </c>
      <c r="P12" s="430">
        <f ca="1">SUMIF('납품수량(영업)'!$A:$A,$A:$A,INDIRECT("'납품수량(영업)'!"&amp;SUBSTITUTE(ADDRESS(1,P$3,4),"1","")&amp;":"&amp;SUBSTITUTE(ADDRESS(1,P$3,4),"1","")))</f>
        <v>0</v>
      </c>
      <c r="Q12" s="430">
        <f ca="1">SUMIF('납품수량(영업)'!$A:$A,$A:$A,INDIRECT("'납품수량(영업)'!"&amp;SUBSTITUTE(ADDRESS(1,Q$3,4),"1","")&amp;":"&amp;SUBSTITUTE(ADDRESS(1,Q$3,4),"1","")))</f>
        <v>0</v>
      </c>
      <c r="R12" s="430">
        <f ca="1">SUMIF('납품수량(영업)'!$A:$A,$A:$A,INDIRECT("'납품수량(영업)'!"&amp;SUBSTITUTE(ADDRESS(1,R$3,4),"1","")&amp;":"&amp;SUBSTITUTE(ADDRESS(1,R$3,4),"1","")))</f>
        <v>9556520</v>
      </c>
      <c r="S12" s="430">
        <f ca="1">SUMIF('납품수량(영업)'!$A:$A,$A:$A,INDIRECT("'납품수량(영업)'!"&amp;SUBSTITUTE(ADDRESS(1,S$3,4),"1","")&amp;":"&amp;SUBSTITUTE(ADDRESS(1,S$3,4),"1","")))</f>
        <v>7710080</v>
      </c>
      <c r="T12" s="430">
        <f ca="1">SUMIF('납품수량(영업)'!$A:$A,$A:$A,INDIRECT("'납품수량(영업)'!"&amp;SUBSTITUTE(ADDRESS(1,T$3,4),"1","")&amp;":"&amp;SUBSTITUTE(ADDRESS(1,T$3,4),"1","")))</f>
        <v>4828080</v>
      </c>
      <c r="U12" s="430">
        <f ca="1">SUMIF('납품수량(영업)'!$A:$A,$A:$A,INDIRECT("'납품수량(영업)'!"&amp;SUBSTITUTE(ADDRESS(1,U$3,4),"1","")&amp;":"&amp;SUBSTITUTE(ADDRESS(1,U$3,4),"1","")))</f>
        <v>11028660</v>
      </c>
      <c r="V12" s="430">
        <f ca="1">SUMIF('납품수량(영업)'!$A:$A,$A:$A,INDIRECT("'납품수량(영업)'!"&amp;SUBSTITUTE(ADDRESS(1,V$3,4),"1","")&amp;":"&amp;SUBSTITUTE(ADDRESS(1,V$3,4),"1","")))</f>
        <v>0</v>
      </c>
      <c r="W12" s="430">
        <f ca="1">SUMIF('납품수량(영업)'!$A:$A,$A:$A,INDIRECT("'납품수량(영업)'!"&amp;SUBSTITUTE(ADDRESS(1,W$3,4),"1","")&amp;":"&amp;SUBSTITUTE(ADDRESS(1,W$3,4),"1","")))</f>
        <v>0</v>
      </c>
      <c r="X12" s="430">
        <f ca="1">SUMIF('납품수량(영업)'!$A:$A,$A:$A,INDIRECT("'납품수량(영업)'!"&amp;SUBSTITUTE(ADDRESS(1,X$3,4),"1","")&amp;":"&amp;SUBSTITUTE(ADDRESS(1,X$3,4),"1","")))</f>
        <v>0</v>
      </c>
      <c r="Y12" s="430">
        <f ca="1">SUMIF('납품수량(영업)'!$A:$A,$A:$A,INDIRECT("'납품수량(영업)'!"&amp;SUBSTITUTE(ADDRESS(1,Y$3,4),"1","")&amp;":"&amp;SUBSTITUTE(ADDRESS(1,Y$3,4),"1","")))</f>
        <v>0</v>
      </c>
      <c r="Z12" s="430">
        <f ca="1">SUMIF('납품수량(영업)'!$A:$A,$A:$A,INDIRECT("'납품수량(영업)'!"&amp;SUBSTITUTE(ADDRESS(1,Z$3,4),"1","")&amp;":"&amp;SUBSTITUTE(ADDRESS(1,Z$3,4),"1","")))</f>
        <v>0</v>
      </c>
      <c r="AA12" s="430">
        <f ca="1">SUMIF('납품수량(영업)'!$A:$A,$A:$A,INDIRECT("'납품수량(영업)'!"&amp;SUBSTITUTE(ADDRESS(1,AA$3,4),"1","")&amp;":"&amp;SUBSTITUTE(ADDRESS(1,AA$3,4),"1","")))</f>
        <v>0</v>
      </c>
      <c r="AB12" s="430">
        <f ca="1">SUMIF('납품수량(영업)'!$A:$A,$A:$A,INDIRECT("'납품수량(영업)'!"&amp;SUBSTITUTE(ADDRESS(1,AB$3,4),"1","")&amp;":"&amp;SUBSTITUTE(ADDRESS(1,AB$3,4),"1","")))</f>
        <v>0</v>
      </c>
      <c r="AC12" s="430">
        <f ca="1">SUMIF('납품수량(영업)'!$A:$A,$A:$A,INDIRECT("'납품수량(영업)'!"&amp;SUBSTITUTE(ADDRESS(1,AC$3,4),"1","")&amp;":"&amp;SUBSTITUTE(ADDRESS(1,AC$3,4),"1","")))</f>
        <v>0</v>
      </c>
      <c r="AD12" s="430">
        <f ca="1">SUMIF('납품수량(영업)'!$A:$A,$A:$A,INDIRECT("'납품수량(영업)'!"&amp;SUBSTITUTE(ADDRESS(1,AD$3,4),"1","")&amp;":"&amp;SUBSTITUTE(ADDRESS(1,AD$3,4),"1","")))</f>
        <v>0</v>
      </c>
      <c r="AE12" s="430">
        <f ca="1">SUMIF('납품수량(영업)'!$A:$A,$A:$A,INDIRECT("'납품수량(영업)'!"&amp;SUBSTITUTE(ADDRESS(1,AE$3,4),"1","")&amp;":"&amp;SUBSTITUTE(ADDRESS(1,AE$3,4),"1","")))</f>
        <v>0</v>
      </c>
      <c r="AF12" s="430">
        <f ca="1">SUMIF('납품수량(영업)'!$A:$A,$A:$A,INDIRECT("'납품수량(영업)'!"&amp;SUBSTITUTE(ADDRESS(1,AF$3,4),"1","")&amp;":"&amp;SUBSTITUTE(ADDRESS(1,AF$3,4),"1","")))</f>
        <v>0</v>
      </c>
      <c r="AG12" s="430">
        <f ca="1">SUMIF('납품수량(영업)'!$A:$A,$A:$A,INDIRECT("'납품수량(영업)'!"&amp;SUBSTITUTE(ADDRESS(1,AG$3,4),"1","")&amp;":"&amp;SUBSTITUTE(ADDRESS(1,AG$3,4),"1","")))</f>
        <v>0</v>
      </c>
      <c r="AH12" s="430">
        <f ca="1">SUMIF('납품수량(영업)'!$A:$A,$A:$A,INDIRECT("'납품수량(영업)'!"&amp;SUBSTITUTE(ADDRESS(1,AH$3,4),"1","")&amp;":"&amp;SUBSTITUTE(ADDRESS(1,AH$3,4),"1","")))</f>
        <v>0</v>
      </c>
      <c r="AI12" s="430">
        <f t="shared" ca="1" si="2"/>
        <v>110426871</v>
      </c>
    </row>
    <row r="13" spans="1:35">
      <c r="A13" s="23" t="s">
        <v>1320</v>
      </c>
      <c r="B13" s="598"/>
      <c r="C13" s="431" t="s">
        <v>1314</v>
      </c>
      <c r="D13" s="430">
        <f ca="1">SUMIF('납품수량(영업)'!$A:$A,$A:$A,INDIRECT("'납품수량(영업)'!"&amp;SUBSTITUTE(ADDRESS(1,D$3,4),"1","")&amp;":"&amp;SUBSTITUTE(ADDRESS(1,D$3,4),"1","")))</f>
        <v>0</v>
      </c>
      <c r="E13" s="430">
        <f ca="1">SUMIF('납품수량(영업)'!$A:$A,$A:$A,INDIRECT("'납품수량(영업)'!"&amp;SUBSTITUTE(ADDRESS(1,E$3,4),"1","")&amp;":"&amp;SUBSTITUTE(ADDRESS(1,E$3,4),"1","")))</f>
        <v>0</v>
      </c>
      <c r="F13" s="430">
        <f ca="1">SUMIF('납품수량(영업)'!$A:$A,$A:$A,INDIRECT("'납품수량(영업)'!"&amp;SUBSTITUTE(ADDRESS(1,F$3,4),"1","")&amp;":"&amp;SUBSTITUTE(ADDRESS(1,F$3,4),"1","")))</f>
        <v>0</v>
      </c>
      <c r="G13" s="430">
        <f ca="1">SUMIF('납품수량(영업)'!$A:$A,$A:$A,INDIRECT("'납품수량(영업)'!"&amp;SUBSTITUTE(ADDRESS(1,G$3,4),"1","")&amp;":"&amp;SUBSTITUTE(ADDRESS(1,G$3,4),"1","")))</f>
        <v>0</v>
      </c>
      <c r="H13" s="430">
        <f ca="1">SUMIF('납품수량(영업)'!$A:$A,$A:$A,INDIRECT("'납품수량(영업)'!"&amp;SUBSTITUTE(ADDRESS(1,H$3,4),"1","")&amp;":"&amp;SUBSTITUTE(ADDRESS(1,H$3,4),"1","")))</f>
        <v>0</v>
      </c>
      <c r="I13" s="430">
        <f ca="1">SUMIF('납품수량(영업)'!$A:$A,$A:$A,INDIRECT("'납품수량(영업)'!"&amp;SUBSTITUTE(ADDRESS(1,I$3,4),"1","")&amp;":"&amp;SUBSTITUTE(ADDRESS(1,I$3,4),"1","")))</f>
        <v>0</v>
      </c>
      <c r="J13" s="430">
        <f ca="1">SUMIF('납품수량(영업)'!$A:$A,$A:$A,INDIRECT("'납품수량(영업)'!"&amp;SUBSTITUTE(ADDRESS(1,J$3,4),"1","")&amp;":"&amp;SUBSTITUTE(ADDRESS(1,J$3,4),"1","")))</f>
        <v>0</v>
      </c>
      <c r="K13" s="430">
        <f ca="1">SUMIF('납품수량(영업)'!$A:$A,$A:$A,INDIRECT("'납품수량(영업)'!"&amp;SUBSTITUTE(ADDRESS(1,K$3,4),"1","")&amp;":"&amp;SUBSTITUTE(ADDRESS(1,K$3,4),"1","")))</f>
        <v>0</v>
      </c>
      <c r="L13" s="430">
        <f ca="1">SUMIF('납품수량(영업)'!$A:$A,$A:$A,INDIRECT("'납품수량(영업)'!"&amp;SUBSTITUTE(ADDRESS(1,L$3,4),"1","")&amp;":"&amp;SUBSTITUTE(ADDRESS(1,L$3,4),"1","")))</f>
        <v>0</v>
      </c>
      <c r="M13" s="430">
        <f ca="1">SUMIF('납품수량(영업)'!$A:$A,$A:$A,INDIRECT("'납품수량(영업)'!"&amp;SUBSTITUTE(ADDRESS(1,M$3,4),"1","")&amp;":"&amp;SUBSTITUTE(ADDRESS(1,M$3,4),"1","")))</f>
        <v>0</v>
      </c>
      <c r="N13" s="430">
        <f ca="1">SUMIF('납품수량(영업)'!$A:$A,$A:$A,INDIRECT("'납품수량(영업)'!"&amp;SUBSTITUTE(ADDRESS(1,N$3,4),"1","")&amp;":"&amp;SUBSTITUTE(ADDRESS(1,N$3,4),"1","")))</f>
        <v>0</v>
      </c>
      <c r="O13" s="430">
        <f ca="1">SUMIF('납품수량(영업)'!$A:$A,$A:$A,INDIRECT("'납품수량(영업)'!"&amp;SUBSTITUTE(ADDRESS(1,O$3,4),"1","")&amp;":"&amp;SUBSTITUTE(ADDRESS(1,O$3,4),"1","")))</f>
        <v>0</v>
      </c>
      <c r="P13" s="430">
        <f ca="1">SUMIF('납품수량(영업)'!$A:$A,$A:$A,INDIRECT("'납품수량(영업)'!"&amp;SUBSTITUTE(ADDRESS(1,P$3,4),"1","")&amp;":"&amp;SUBSTITUTE(ADDRESS(1,P$3,4),"1","")))</f>
        <v>0</v>
      </c>
      <c r="Q13" s="430">
        <f ca="1">SUMIF('납품수량(영업)'!$A:$A,$A:$A,INDIRECT("'납품수량(영업)'!"&amp;SUBSTITUTE(ADDRESS(1,Q$3,4),"1","")&amp;":"&amp;SUBSTITUTE(ADDRESS(1,Q$3,4),"1","")))</f>
        <v>0</v>
      </c>
      <c r="R13" s="430">
        <f ca="1">SUMIF('납품수량(영업)'!$A:$A,$A:$A,INDIRECT("'납품수량(영업)'!"&amp;SUBSTITUTE(ADDRESS(1,R$3,4),"1","")&amp;":"&amp;SUBSTITUTE(ADDRESS(1,R$3,4),"1","")))</f>
        <v>0</v>
      </c>
      <c r="S13" s="430">
        <f ca="1">SUMIF('납품수량(영업)'!$A:$A,$A:$A,INDIRECT("'납품수량(영업)'!"&amp;SUBSTITUTE(ADDRESS(1,S$3,4),"1","")&amp;":"&amp;SUBSTITUTE(ADDRESS(1,S$3,4),"1","")))</f>
        <v>0</v>
      </c>
      <c r="T13" s="430">
        <f ca="1">SUMIF('납품수량(영업)'!$A:$A,$A:$A,INDIRECT("'납품수량(영업)'!"&amp;SUBSTITUTE(ADDRESS(1,T$3,4),"1","")&amp;":"&amp;SUBSTITUTE(ADDRESS(1,T$3,4),"1","")))</f>
        <v>0</v>
      </c>
      <c r="U13" s="430">
        <f ca="1">SUMIF('납품수량(영업)'!$A:$A,$A:$A,INDIRECT("'납품수량(영업)'!"&amp;SUBSTITUTE(ADDRESS(1,U$3,4),"1","")&amp;":"&amp;SUBSTITUTE(ADDRESS(1,U$3,4),"1","")))</f>
        <v>0</v>
      </c>
      <c r="V13" s="430">
        <f ca="1">SUMIF('납품수량(영업)'!$A:$A,$A:$A,INDIRECT("'납품수량(영업)'!"&amp;SUBSTITUTE(ADDRESS(1,V$3,4),"1","")&amp;":"&amp;SUBSTITUTE(ADDRESS(1,V$3,4),"1","")))</f>
        <v>0</v>
      </c>
      <c r="W13" s="430">
        <f ca="1">SUMIF('납품수량(영업)'!$A:$A,$A:$A,INDIRECT("'납품수량(영업)'!"&amp;SUBSTITUTE(ADDRESS(1,W$3,4),"1","")&amp;":"&amp;SUBSTITUTE(ADDRESS(1,W$3,4),"1","")))</f>
        <v>0</v>
      </c>
      <c r="X13" s="430">
        <f ca="1">SUMIF('납품수량(영업)'!$A:$A,$A:$A,INDIRECT("'납품수량(영업)'!"&amp;SUBSTITUTE(ADDRESS(1,X$3,4),"1","")&amp;":"&amp;SUBSTITUTE(ADDRESS(1,X$3,4),"1","")))</f>
        <v>0</v>
      </c>
      <c r="Y13" s="430">
        <f ca="1">SUMIF('납품수량(영업)'!$A:$A,$A:$A,INDIRECT("'납품수량(영업)'!"&amp;SUBSTITUTE(ADDRESS(1,Y$3,4),"1","")&amp;":"&amp;SUBSTITUTE(ADDRESS(1,Y$3,4),"1","")))</f>
        <v>0</v>
      </c>
      <c r="Z13" s="430">
        <f ca="1">SUMIF('납품수량(영업)'!$A:$A,$A:$A,INDIRECT("'납품수량(영업)'!"&amp;SUBSTITUTE(ADDRESS(1,Z$3,4),"1","")&amp;":"&amp;SUBSTITUTE(ADDRESS(1,Z$3,4),"1","")))</f>
        <v>0</v>
      </c>
      <c r="AA13" s="430">
        <f ca="1">SUMIF('납품수량(영업)'!$A:$A,$A:$A,INDIRECT("'납품수량(영업)'!"&amp;SUBSTITUTE(ADDRESS(1,AA$3,4),"1","")&amp;":"&amp;SUBSTITUTE(ADDRESS(1,AA$3,4),"1","")))</f>
        <v>0</v>
      </c>
      <c r="AB13" s="430">
        <f ca="1">SUMIF('납품수량(영업)'!$A:$A,$A:$A,INDIRECT("'납품수량(영업)'!"&amp;SUBSTITUTE(ADDRESS(1,AB$3,4),"1","")&amp;":"&amp;SUBSTITUTE(ADDRESS(1,AB$3,4),"1","")))</f>
        <v>0</v>
      </c>
      <c r="AC13" s="430">
        <f ca="1">SUMIF('납품수량(영업)'!$A:$A,$A:$A,INDIRECT("'납품수량(영업)'!"&amp;SUBSTITUTE(ADDRESS(1,AC$3,4),"1","")&amp;":"&amp;SUBSTITUTE(ADDRESS(1,AC$3,4),"1","")))</f>
        <v>0</v>
      </c>
      <c r="AD13" s="430">
        <f ca="1">SUMIF('납품수량(영업)'!$A:$A,$A:$A,INDIRECT("'납품수량(영업)'!"&amp;SUBSTITUTE(ADDRESS(1,AD$3,4),"1","")&amp;":"&amp;SUBSTITUTE(ADDRESS(1,AD$3,4),"1","")))</f>
        <v>0</v>
      </c>
      <c r="AE13" s="430">
        <f ca="1">SUMIF('납품수량(영업)'!$A:$A,$A:$A,INDIRECT("'납품수량(영업)'!"&amp;SUBSTITUTE(ADDRESS(1,AE$3,4),"1","")&amp;":"&amp;SUBSTITUTE(ADDRESS(1,AE$3,4),"1","")))</f>
        <v>0</v>
      </c>
      <c r="AF13" s="430">
        <f ca="1">SUMIF('납품수량(영업)'!$A:$A,$A:$A,INDIRECT("'납품수량(영업)'!"&amp;SUBSTITUTE(ADDRESS(1,AF$3,4),"1","")&amp;":"&amp;SUBSTITUTE(ADDRESS(1,AF$3,4),"1","")))</f>
        <v>0</v>
      </c>
      <c r="AG13" s="430">
        <f ca="1">SUMIF('납품수량(영업)'!$A:$A,$A:$A,INDIRECT("'납품수량(영업)'!"&amp;SUBSTITUTE(ADDRESS(1,AG$3,4),"1","")&amp;":"&amp;SUBSTITUTE(ADDRESS(1,AG$3,4),"1","")))</f>
        <v>0</v>
      </c>
      <c r="AH13" s="430">
        <f ca="1">SUMIF('납품수량(영업)'!$A:$A,$A:$A,INDIRECT("'납품수량(영업)'!"&amp;SUBSTITUTE(ADDRESS(1,AH$3,4),"1","")&amp;":"&amp;SUBSTITUTE(ADDRESS(1,AH$3,4),"1","")))</f>
        <v>0</v>
      </c>
      <c r="AI13" s="430">
        <f t="shared" ca="1" si="2"/>
        <v>0</v>
      </c>
    </row>
    <row r="14" spans="1:35">
      <c r="B14" s="599"/>
      <c r="C14" s="432" t="s">
        <v>41</v>
      </c>
      <c r="D14" s="433">
        <f ca="1">D12+D13</f>
        <v>2347108</v>
      </c>
      <c r="E14" s="433">
        <f t="shared" ref="E14:AH14" ca="1" si="4">E12+E13</f>
        <v>9759380</v>
      </c>
      <c r="F14" s="433">
        <f t="shared" ca="1" si="4"/>
        <v>9115800</v>
      </c>
      <c r="G14" s="433">
        <f t="shared" ca="1" si="4"/>
        <v>2729820</v>
      </c>
      <c r="H14" s="433">
        <f t="shared" ca="1" si="4"/>
        <v>10079120</v>
      </c>
      <c r="I14" s="433">
        <f t="shared" ca="1" si="4"/>
        <v>0</v>
      </c>
      <c r="J14" s="433">
        <f t="shared" ca="1" si="4"/>
        <v>0</v>
      </c>
      <c r="K14" s="433">
        <f t="shared" ca="1" si="4"/>
        <v>3759000</v>
      </c>
      <c r="L14" s="433">
        <f t="shared" ca="1" si="4"/>
        <v>9055480</v>
      </c>
      <c r="M14" s="433">
        <f t="shared" ca="1" si="4"/>
        <v>7920620</v>
      </c>
      <c r="N14" s="433">
        <f t="shared" ca="1" si="4"/>
        <v>17609243</v>
      </c>
      <c r="O14" s="433">
        <f t="shared" ca="1" si="4"/>
        <v>4927960</v>
      </c>
      <c r="P14" s="433">
        <f t="shared" ca="1" si="4"/>
        <v>0</v>
      </c>
      <c r="Q14" s="433">
        <f t="shared" ca="1" si="4"/>
        <v>0</v>
      </c>
      <c r="R14" s="433">
        <f t="shared" ca="1" si="4"/>
        <v>9556520</v>
      </c>
      <c r="S14" s="433">
        <f t="shared" ca="1" si="4"/>
        <v>7710080</v>
      </c>
      <c r="T14" s="433">
        <f t="shared" ca="1" si="4"/>
        <v>4828080</v>
      </c>
      <c r="U14" s="433">
        <f t="shared" ca="1" si="4"/>
        <v>11028660</v>
      </c>
      <c r="V14" s="433">
        <f t="shared" ca="1" si="4"/>
        <v>0</v>
      </c>
      <c r="W14" s="433">
        <f t="shared" ca="1" si="4"/>
        <v>0</v>
      </c>
      <c r="X14" s="433">
        <f t="shared" ca="1" si="4"/>
        <v>0</v>
      </c>
      <c r="Y14" s="433">
        <f t="shared" ca="1" si="4"/>
        <v>0</v>
      </c>
      <c r="Z14" s="433">
        <f t="shared" ca="1" si="4"/>
        <v>0</v>
      </c>
      <c r="AA14" s="433">
        <f t="shared" ca="1" si="4"/>
        <v>0</v>
      </c>
      <c r="AB14" s="433">
        <f t="shared" ca="1" si="4"/>
        <v>0</v>
      </c>
      <c r="AC14" s="433">
        <f t="shared" ca="1" si="4"/>
        <v>0</v>
      </c>
      <c r="AD14" s="433">
        <f t="shared" ca="1" si="4"/>
        <v>0</v>
      </c>
      <c r="AE14" s="433">
        <f t="shared" ca="1" si="4"/>
        <v>0</v>
      </c>
      <c r="AF14" s="433">
        <f t="shared" ca="1" si="4"/>
        <v>0</v>
      </c>
      <c r="AG14" s="433">
        <f t="shared" ca="1" si="4"/>
        <v>0</v>
      </c>
      <c r="AH14" s="433">
        <f t="shared" ca="1" si="4"/>
        <v>0</v>
      </c>
      <c r="AI14" s="435">
        <f ca="1">SUM(AI12:AI13)</f>
        <v>110426871</v>
      </c>
    </row>
    <row r="15" spans="1:35">
      <c r="A15" s="23" t="s">
        <v>632</v>
      </c>
      <c r="B15" s="600" t="s">
        <v>44</v>
      </c>
      <c r="C15" s="429" t="s">
        <v>45</v>
      </c>
      <c r="D15" s="430">
        <f ca="1">SUMIF('납품수량(영업)'!$A:$A,$A:$A,INDIRECT("'납품수량(영업)'!"&amp;SUBSTITUTE(ADDRESS(1,D$3,4),"1","")&amp;":"&amp;SUBSTITUTE(ADDRESS(1,D$3,4),"1","")))</f>
        <v>0</v>
      </c>
      <c r="E15" s="430">
        <f ca="1">SUMIF('납품수량(영업)'!$A:$A,$A:$A,INDIRECT("'납품수량(영업)'!"&amp;SUBSTITUTE(ADDRESS(1,E$3,4),"1","")&amp;":"&amp;SUBSTITUTE(ADDRESS(1,E$3,4),"1","")))</f>
        <v>0</v>
      </c>
      <c r="F15" s="430">
        <f ca="1">SUMIF('납품수량(영업)'!$A:$A,$A:$A,INDIRECT("'납품수량(영업)'!"&amp;SUBSTITUTE(ADDRESS(1,F$3,4),"1","")&amp;":"&amp;SUBSTITUTE(ADDRESS(1,F$3,4),"1","")))</f>
        <v>0</v>
      </c>
      <c r="G15" s="430">
        <f ca="1">SUMIF('납품수량(영업)'!$A:$A,$A:$A,INDIRECT("'납품수량(영업)'!"&amp;SUBSTITUTE(ADDRESS(1,G$3,4),"1","")&amp;":"&amp;SUBSTITUTE(ADDRESS(1,G$3,4),"1","")))</f>
        <v>0</v>
      </c>
      <c r="H15" s="430">
        <f ca="1">SUMIF('납품수량(영업)'!$A:$A,$A:$A,INDIRECT("'납품수량(영업)'!"&amp;SUBSTITUTE(ADDRESS(1,H$3,4),"1","")&amp;":"&amp;SUBSTITUTE(ADDRESS(1,H$3,4),"1","")))</f>
        <v>0</v>
      </c>
      <c r="I15" s="430">
        <f ca="1">SUMIF('납품수량(영업)'!$A:$A,$A:$A,INDIRECT("'납품수량(영업)'!"&amp;SUBSTITUTE(ADDRESS(1,I$3,4),"1","")&amp;":"&amp;SUBSTITUTE(ADDRESS(1,I$3,4),"1","")))</f>
        <v>0</v>
      </c>
      <c r="J15" s="430">
        <f ca="1">SUMIF('납품수량(영업)'!$A:$A,$A:$A,INDIRECT("'납품수량(영업)'!"&amp;SUBSTITUTE(ADDRESS(1,J$3,4),"1","")&amp;":"&amp;SUBSTITUTE(ADDRESS(1,J$3,4),"1","")))</f>
        <v>0</v>
      </c>
      <c r="K15" s="430">
        <f ca="1">SUMIF('납품수량(영업)'!$A:$A,$A:$A,INDIRECT("'납품수량(영업)'!"&amp;SUBSTITUTE(ADDRESS(1,K$3,4),"1","")&amp;":"&amp;SUBSTITUTE(ADDRESS(1,K$3,4),"1","")))</f>
        <v>9252000</v>
      </c>
      <c r="L15" s="430">
        <f ca="1">SUMIF('납품수량(영업)'!$A:$A,$A:$A,INDIRECT("'납품수량(영업)'!"&amp;SUBSTITUTE(ADDRESS(1,L$3,4),"1","")&amp;":"&amp;SUBSTITUTE(ADDRESS(1,L$3,4),"1","")))</f>
        <v>0</v>
      </c>
      <c r="M15" s="430">
        <f ca="1">SUMIF('납품수량(영업)'!$A:$A,$A:$A,INDIRECT("'납품수량(영업)'!"&amp;SUBSTITUTE(ADDRESS(1,M$3,4),"1","")&amp;":"&amp;SUBSTITUTE(ADDRESS(1,M$3,4),"1","")))</f>
        <v>0</v>
      </c>
      <c r="N15" s="430">
        <f ca="1">SUMIF('납품수량(영업)'!$A:$A,$A:$A,INDIRECT("'납품수량(영업)'!"&amp;SUBSTITUTE(ADDRESS(1,N$3,4),"1","")&amp;":"&amp;SUBSTITUTE(ADDRESS(1,N$3,4),"1","")))</f>
        <v>0</v>
      </c>
      <c r="O15" s="430">
        <f ca="1">SUMIF('납품수량(영업)'!$A:$A,$A:$A,INDIRECT("'납품수량(영업)'!"&amp;SUBSTITUTE(ADDRESS(1,O$3,4),"1","")&amp;":"&amp;SUBSTITUTE(ADDRESS(1,O$3,4),"1","")))</f>
        <v>0</v>
      </c>
      <c r="P15" s="430">
        <f ca="1">SUMIF('납품수량(영업)'!$A:$A,$A:$A,INDIRECT("'납품수량(영업)'!"&amp;SUBSTITUTE(ADDRESS(1,P$3,4),"1","")&amp;":"&amp;SUBSTITUTE(ADDRESS(1,P$3,4),"1","")))</f>
        <v>0</v>
      </c>
      <c r="Q15" s="430">
        <f ca="1">SUMIF('납품수량(영업)'!$A:$A,$A:$A,INDIRECT("'납품수량(영업)'!"&amp;SUBSTITUTE(ADDRESS(1,Q$3,4),"1","")&amp;":"&amp;SUBSTITUTE(ADDRESS(1,Q$3,4),"1","")))</f>
        <v>0</v>
      </c>
      <c r="R15" s="430">
        <f ca="1">SUMIF('납품수량(영업)'!$A:$A,$A:$A,INDIRECT("'납품수량(영업)'!"&amp;SUBSTITUTE(ADDRESS(1,R$3,4),"1","")&amp;":"&amp;SUBSTITUTE(ADDRESS(1,R$3,4),"1","")))</f>
        <v>6933860</v>
      </c>
      <c r="S15" s="430">
        <f ca="1">SUMIF('납품수량(영업)'!$A:$A,$A:$A,INDIRECT("'납품수량(영업)'!"&amp;SUBSTITUTE(ADDRESS(1,S$3,4),"1","")&amp;":"&amp;SUBSTITUTE(ADDRESS(1,S$3,4),"1","")))</f>
        <v>0</v>
      </c>
      <c r="T15" s="430">
        <f ca="1">SUMIF('납품수량(영업)'!$A:$A,$A:$A,INDIRECT("'납품수량(영업)'!"&amp;SUBSTITUTE(ADDRESS(1,T$3,4),"1","")&amp;":"&amp;SUBSTITUTE(ADDRESS(1,T$3,4),"1","")))</f>
        <v>0</v>
      </c>
      <c r="U15" s="430">
        <f ca="1">SUMIF('납품수량(영업)'!$A:$A,$A:$A,INDIRECT("'납품수량(영업)'!"&amp;SUBSTITUTE(ADDRESS(1,U$3,4),"1","")&amp;":"&amp;SUBSTITUTE(ADDRESS(1,U$3,4),"1","")))</f>
        <v>0</v>
      </c>
      <c r="V15" s="430">
        <f ca="1">SUMIF('납품수량(영업)'!$A:$A,$A:$A,INDIRECT("'납품수량(영업)'!"&amp;SUBSTITUTE(ADDRESS(1,V$3,4),"1","")&amp;":"&amp;SUBSTITUTE(ADDRESS(1,V$3,4),"1","")))</f>
        <v>0</v>
      </c>
      <c r="W15" s="430">
        <f ca="1">SUMIF('납품수량(영업)'!$A:$A,$A:$A,INDIRECT("'납품수량(영업)'!"&amp;SUBSTITUTE(ADDRESS(1,W$3,4),"1","")&amp;":"&amp;SUBSTITUTE(ADDRESS(1,W$3,4),"1","")))</f>
        <v>0</v>
      </c>
      <c r="X15" s="430">
        <f ca="1">SUMIF('납품수량(영업)'!$A:$A,$A:$A,INDIRECT("'납품수량(영업)'!"&amp;SUBSTITUTE(ADDRESS(1,X$3,4),"1","")&amp;":"&amp;SUBSTITUTE(ADDRESS(1,X$3,4),"1","")))</f>
        <v>0</v>
      </c>
      <c r="Y15" s="430">
        <f ca="1">SUMIF('납품수량(영업)'!$A:$A,$A:$A,INDIRECT("'납품수량(영업)'!"&amp;SUBSTITUTE(ADDRESS(1,Y$3,4),"1","")&amp;":"&amp;SUBSTITUTE(ADDRESS(1,Y$3,4),"1","")))</f>
        <v>0</v>
      </c>
      <c r="Z15" s="430">
        <f ca="1">SUMIF('납품수량(영업)'!$A:$A,$A:$A,INDIRECT("'납품수량(영업)'!"&amp;SUBSTITUTE(ADDRESS(1,Z$3,4),"1","")&amp;":"&amp;SUBSTITUTE(ADDRESS(1,Z$3,4),"1","")))</f>
        <v>0</v>
      </c>
      <c r="AA15" s="430">
        <f ca="1">SUMIF('납품수량(영업)'!$A:$A,$A:$A,INDIRECT("'납품수량(영업)'!"&amp;SUBSTITUTE(ADDRESS(1,AA$3,4),"1","")&amp;":"&amp;SUBSTITUTE(ADDRESS(1,AA$3,4),"1","")))</f>
        <v>0</v>
      </c>
      <c r="AB15" s="430">
        <f ca="1">SUMIF('납품수량(영업)'!$A:$A,$A:$A,INDIRECT("'납품수량(영업)'!"&amp;SUBSTITUTE(ADDRESS(1,AB$3,4),"1","")&amp;":"&amp;SUBSTITUTE(ADDRESS(1,AB$3,4),"1","")))</f>
        <v>0</v>
      </c>
      <c r="AC15" s="430">
        <f ca="1">SUMIF('납품수량(영업)'!$A:$A,$A:$A,INDIRECT("'납품수량(영업)'!"&amp;SUBSTITUTE(ADDRESS(1,AC$3,4),"1","")&amp;":"&amp;SUBSTITUTE(ADDRESS(1,AC$3,4),"1","")))</f>
        <v>0</v>
      </c>
      <c r="AD15" s="430">
        <f ca="1">SUMIF('납품수량(영업)'!$A:$A,$A:$A,INDIRECT("'납품수량(영업)'!"&amp;SUBSTITUTE(ADDRESS(1,AD$3,4),"1","")&amp;":"&amp;SUBSTITUTE(ADDRESS(1,AD$3,4),"1","")))</f>
        <v>0</v>
      </c>
      <c r="AE15" s="430">
        <f ca="1">SUMIF('납품수량(영업)'!$A:$A,$A:$A,INDIRECT("'납품수량(영업)'!"&amp;SUBSTITUTE(ADDRESS(1,AE$3,4),"1","")&amp;":"&amp;SUBSTITUTE(ADDRESS(1,AE$3,4),"1","")))</f>
        <v>0</v>
      </c>
      <c r="AF15" s="430">
        <f ca="1">SUMIF('납품수량(영업)'!$A:$A,$A:$A,INDIRECT("'납품수량(영업)'!"&amp;SUBSTITUTE(ADDRESS(1,AF$3,4),"1","")&amp;":"&amp;SUBSTITUTE(ADDRESS(1,AF$3,4),"1","")))</f>
        <v>0</v>
      </c>
      <c r="AG15" s="430">
        <f ca="1">SUMIF('납품수량(영업)'!$A:$A,$A:$A,INDIRECT("'납품수량(영업)'!"&amp;SUBSTITUTE(ADDRESS(1,AG$3,4),"1","")&amp;":"&amp;SUBSTITUTE(ADDRESS(1,AG$3,4),"1","")))</f>
        <v>0</v>
      </c>
      <c r="AH15" s="430">
        <f ca="1">SUMIF('납품수량(영업)'!$A:$A,$A:$A,INDIRECT("'납품수량(영업)'!"&amp;SUBSTITUTE(ADDRESS(1,AH$3,4),"1","")&amp;":"&amp;SUBSTITUTE(ADDRESS(1,AH$3,4),"1","")))</f>
        <v>0</v>
      </c>
      <c r="AI15" s="430">
        <f t="shared" ca="1" si="2"/>
        <v>16185860</v>
      </c>
    </row>
    <row r="16" spans="1:35">
      <c r="A16" s="23" t="s">
        <v>634</v>
      </c>
      <c r="B16" s="598"/>
      <c r="C16" s="431" t="s">
        <v>1</v>
      </c>
      <c r="D16" s="430">
        <f ca="1">SUMIF('납품수량(영업)'!$A:$A,$A:$A,INDIRECT("'납품수량(영업)'!"&amp;SUBSTITUTE(ADDRESS(1,D$3,4),"1","")&amp;":"&amp;SUBSTITUTE(ADDRESS(1,D$3,4),"1","")))</f>
        <v>0</v>
      </c>
      <c r="E16" s="430">
        <f ca="1">SUMIF('납품수량(영업)'!$A:$A,$A:$A,INDIRECT("'납품수량(영업)'!"&amp;SUBSTITUTE(ADDRESS(1,E$3,4),"1","")&amp;":"&amp;SUBSTITUTE(ADDRESS(1,E$3,4),"1","")))</f>
        <v>0</v>
      </c>
      <c r="F16" s="430">
        <f ca="1">SUMIF('납품수량(영업)'!$A:$A,$A:$A,INDIRECT("'납품수량(영업)'!"&amp;SUBSTITUTE(ADDRESS(1,F$3,4),"1","")&amp;":"&amp;SUBSTITUTE(ADDRESS(1,F$3,4),"1","")))</f>
        <v>0</v>
      </c>
      <c r="G16" s="430">
        <f ca="1">SUMIF('납품수량(영업)'!$A:$A,$A:$A,INDIRECT("'납품수량(영업)'!"&amp;SUBSTITUTE(ADDRESS(1,G$3,4),"1","")&amp;":"&amp;SUBSTITUTE(ADDRESS(1,G$3,4),"1","")))</f>
        <v>0</v>
      </c>
      <c r="H16" s="430">
        <f ca="1">SUMIF('납품수량(영업)'!$A:$A,$A:$A,INDIRECT("'납품수량(영업)'!"&amp;SUBSTITUTE(ADDRESS(1,H$3,4),"1","")&amp;":"&amp;SUBSTITUTE(ADDRESS(1,H$3,4),"1","")))</f>
        <v>0</v>
      </c>
      <c r="I16" s="430">
        <f ca="1">SUMIF('납품수량(영업)'!$A:$A,$A:$A,INDIRECT("'납품수량(영업)'!"&amp;SUBSTITUTE(ADDRESS(1,I$3,4),"1","")&amp;":"&amp;SUBSTITUTE(ADDRESS(1,I$3,4),"1","")))</f>
        <v>0</v>
      </c>
      <c r="J16" s="430">
        <f ca="1">SUMIF('납품수량(영업)'!$A:$A,$A:$A,INDIRECT("'납품수량(영업)'!"&amp;SUBSTITUTE(ADDRESS(1,J$3,4),"1","")&amp;":"&amp;SUBSTITUTE(ADDRESS(1,J$3,4),"1","")))</f>
        <v>0</v>
      </c>
      <c r="K16" s="430">
        <f ca="1">SUMIF('납품수량(영업)'!$A:$A,$A:$A,INDIRECT("'납품수량(영업)'!"&amp;SUBSTITUTE(ADDRESS(1,K$3,4),"1","")&amp;":"&amp;SUBSTITUTE(ADDRESS(1,K$3,4),"1","")))</f>
        <v>12222350</v>
      </c>
      <c r="L16" s="430">
        <f ca="1">SUMIF('납품수량(영업)'!$A:$A,$A:$A,INDIRECT("'납품수량(영업)'!"&amp;SUBSTITUTE(ADDRESS(1,L$3,4),"1","")&amp;":"&amp;SUBSTITUTE(ADDRESS(1,L$3,4),"1","")))</f>
        <v>0</v>
      </c>
      <c r="M16" s="430">
        <f ca="1">SUMIF('납품수량(영업)'!$A:$A,$A:$A,INDIRECT("'납품수량(영업)'!"&amp;SUBSTITUTE(ADDRESS(1,M$3,4),"1","")&amp;":"&amp;SUBSTITUTE(ADDRESS(1,M$3,4),"1","")))</f>
        <v>0</v>
      </c>
      <c r="N16" s="430">
        <f ca="1">SUMIF('납품수량(영업)'!$A:$A,$A:$A,INDIRECT("'납품수량(영업)'!"&amp;SUBSTITUTE(ADDRESS(1,N$3,4),"1","")&amp;":"&amp;SUBSTITUTE(ADDRESS(1,N$3,4),"1","")))</f>
        <v>0</v>
      </c>
      <c r="O16" s="430">
        <f ca="1">SUMIF('납품수량(영업)'!$A:$A,$A:$A,INDIRECT("'납품수량(영업)'!"&amp;SUBSTITUTE(ADDRESS(1,O$3,4),"1","")&amp;":"&amp;SUBSTITUTE(ADDRESS(1,O$3,4),"1","")))</f>
        <v>0</v>
      </c>
      <c r="P16" s="430">
        <f ca="1">SUMIF('납품수량(영업)'!$A:$A,$A:$A,INDIRECT("'납품수량(영업)'!"&amp;SUBSTITUTE(ADDRESS(1,P$3,4),"1","")&amp;":"&amp;SUBSTITUTE(ADDRESS(1,P$3,4),"1","")))</f>
        <v>0</v>
      </c>
      <c r="Q16" s="430">
        <f ca="1">SUMIF('납품수량(영업)'!$A:$A,$A:$A,INDIRECT("'납품수량(영업)'!"&amp;SUBSTITUTE(ADDRESS(1,Q$3,4),"1","")&amp;":"&amp;SUBSTITUTE(ADDRESS(1,Q$3,4),"1","")))</f>
        <v>0</v>
      </c>
      <c r="R16" s="430">
        <f ca="1">SUMIF('납품수량(영업)'!$A:$A,$A:$A,INDIRECT("'납품수량(영업)'!"&amp;SUBSTITUTE(ADDRESS(1,R$3,4),"1","")&amp;":"&amp;SUBSTITUTE(ADDRESS(1,R$3,4),"1","")))</f>
        <v>10126347</v>
      </c>
      <c r="S16" s="430">
        <f ca="1">SUMIF('납품수량(영업)'!$A:$A,$A:$A,INDIRECT("'납품수량(영업)'!"&amp;SUBSTITUTE(ADDRESS(1,S$3,4),"1","")&amp;":"&amp;SUBSTITUTE(ADDRESS(1,S$3,4),"1","")))</f>
        <v>0</v>
      </c>
      <c r="T16" s="430">
        <f ca="1">SUMIF('납품수량(영업)'!$A:$A,$A:$A,INDIRECT("'납품수량(영업)'!"&amp;SUBSTITUTE(ADDRESS(1,T$3,4),"1","")&amp;":"&amp;SUBSTITUTE(ADDRESS(1,T$3,4),"1","")))</f>
        <v>0</v>
      </c>
      <c r="U16" s="430">
        <f ca="1">SUMIF('납품수량(영업)'!$A:$A,$A:$A,INDIRECT("'납품수량(영업)'!"&amp;SUBSTITUTE(ADDRESS(1,U$3,4),"1","")&amp;":"&amp;SUBSTITUTE(ADDRESS(1,U$3,4),"1","")))</f>
        <v>0</v>
      </c>
      <c r="V16" s="430">
        <f ca="1">SUMIF('납품수량(영업)'!$A:$A,$A:$A,INDIRECT("'납품수량(영업)'!"&amp;SUBSTITUTE(ADDRESS(1,V$3,4),"1","")&amp;":"&amp;SUBSTITUTE(ADDRESS(1,V$3,4),"1","")))</f>
        <v>0</v>
      </c>
      <c r="W16" s="430">
        <f ca="1">SUMIF('납품수량(영업)'!$A:$A,$A:$A,INDIRECT("'납품수량(영업)'!"&amp;SUBSTITUTE(ADDRESS(1,W$3,4),"1","")&amp;":"&amp;SUBSTITUTE(ADDRESS(1,W$3,4),"1","")))</f>
        <v>0</v>
      </c>
      <c r="X16" s="430">
        <f ca="1">SUMIF('납품수량(영업)'!$A:$A,$A:$A,INDIRECT("'납품수량(영업)'!"&amp;SUBSTITUTE(ADDRESS(1,X$3,4),"1","")&amp;":"&amp;SUBSTITUTE(ADDRESS(1,X$3,4),"1","")))</f>
        <v>0</v>
      </c>
      <c r="Y16" s="430">
        <f ca="1">SUMIF('납품수량(영업)'!$A:$A,$A:$A,INDIRECT("'납품수량(영업)'!"&amp;SUBSTITUTE(ADDRESS(1,Y$3,4),"1","")&amp;":"&amp;SUBSTITUTE(ADDRESS(1,Y$3,4),"1","")))</f>
        <v>0</v>
      </c>
      <c r="Z16" s="430">
        <f ca="1">SUMIF('납품수량(영업)'!$A:$A,$A:$A,INDIRECT("'납품수량(영업)'!"&amp;SUBSTITUTE(ADDRESS(1,Z$3,4),"1","")&amp;":"&amp;SUBSTITUTE(ADDRESS(1,Z$3,4),"1","")))</f>
        <v>0</v>
      </c>
      <c r="AA16" s="430">
        <f ca="1">SUMIF('납품수량(영업)'!$A:$A,$A:$A,INDIRECT("'납품수량(영업)'!"&amp;SUBSTITUTE(ADDRESS(1,AA$3,4),"1","")&amp;":"&amp;SUBSTITUTE(ADDRESS(1,AA$3,4),"1","")))</f>
        <v>0</v>
      </c>
      <c r="AB16" s="430">
        <f ca="1">SUMIF('납품수량(영업)'!$A:$A,$A:$A,INDIRECT("'납품수량(영업)'!"&amp;SUBSTITUTE(ADDRESS(1,AB$3,4),"1","")&amp;":"&amp;SUBSTITUTE(ADDRESS(1,AB$3,4),"1","")))</f>
        <v>0</v>
      </c>
      <c r="AC16" s="430">
        <f ca="1">SUMIF('납품수량(영업)'!$A:$A,$A:$A,INDIRECT("'납품수량(영업)'!"&amp;SUBSTITUTE(ADDRESS(1,AC$3,4),"1","")&amp;":"&amp;SUBSTITUTE(ADDRESS(1,AC$3,4),"1","")))</f>
        <v>0</v>
      </c>
      <c r="AD16" s="430">
        <f ca="1">SUMIF('납품수량(영업)'!$A:$A,$A:$A,INDIRECT("'납품수량(영업)'!"&amp;SUBSTITUTE(ADDRESS(1,AD$3,4),"1","")&amp;":"&amp;SUBSTITUTE(ADDRESS(1,AD$3,4),"1","")))</f>
        <v>0</v>
      </c>
      <c r="AE16" s="430">
        <f ca="1">SUMIF('납품수량(영업)'!$A:$A,$A:$A,INDIRECT("'납품수량(영업)'!"&amp;SUBSTITUTE(ADDRESS(1,AE$3,4),"1","")&amp;":"&amp;SUBSTITUTE(ADDRESS(1,AE$3,4),"1","")))</f>
        <v>0</v>
      </c>
      <c r="AF16" s="430">
        <f ca="1">SUMIF('납품수량(영업)'!$A:$A,$A:$A,INDIRECT("'납품수량(영업)'!"&amp;SUBSTITUTE(ADDRESS(1,AF$3,4),"1","")&amp;":"&amp;SUBSTITUTE(ADDRESS(1,AF$3,4),"1","")))</f>
        <v>0</v>
      </c>
      <c r="AG16" s="430">
        <f ca="1">SUMIF('납품수량(영업)'!$A:$A,$A:$A,INDIRECT("'납품수량(영업)'!"&amp;SUBSTITUTE(ADDRESS(1,AG$3,4),"1","")&amp;":"&amp;SUBSTITUTE(ADDRESS(1,AG$3,4),"1","")))</f>
        <v>0</v>
      </c>
      <c r="AH16" s="430">
        <f ca="1">SUMIF('납품수량(영업)'!$A:$A,$A:$A,INDIRECT("'납품수량(영업)'!"&amp;SUBSTITUTE(ADDRESS(1,AH$3,4),"1","")&amp;":"&amp;SUBSTITUTE(ADDRESS(1,AH$3,4),"1","")))</f>
        <v>0</v>
      </c>
      <c r="AI16" s="430">
        <f t="shared" ca="1" si="2"/>
        <v>22348697</v>
      </c>
    </row>
    <row r="17" spans="1:35">
      <c r="A17" s="23" t="s">
        <v>1321</v>
      </c>
      <c r="B17" s="598"/>
      <c r="C17" s="431" t="s">
        <v>1313</v>
      </c>
      <c r="D17" s="430">
        <f ca="1">SUMIF('납품수량(영업)'!$A:$A,$A:$A,INDIRECT("'납품수량(영업)'!"&amp;SUBSTITUTE(ADDRESS(1,D$3,4),"1","")&amp;":"&amp;SUBSTITUTE(ADDRESS(1,D$3,4),"1","")))</f>
        <v>0</v>
      </c>
      <c r="E17" s="430">
        <f ca="1">SUMIF('납품수량(영업)'!$A:$A,$A:$A,INDIRECT("'납품수량(영업)'!"&amp;SUBSTITUTE(ADDRESS(1,E$3,4),"1","")&amp;":"&amp;SUBSTITUTE(ADDRESS(1,E$3,4),"1","")))</f>
        <v>0</v>
      </c>
      <c r="F17" s="430">
        <f ca="1">SUMIF('납품수량(영업)'!$A:$A,$A:$A,INDIRECT("'납품수량(영업)'!"&amp;SUBSTITUTE(ADDRESS(1,F$3,4),"1","")&amp;":"&amp;SUBSTITUTE(ADDRESS(1,F$3,4),"1","")))</f>
        <v>0</v>
      </c>
      <c r="G17" s="430">
        <f ca="1">SUMIF('납품수량(영업)'!$A:$A,$A:$A,INDIRECT("'납품수량(영업)'!"&amp;SUBSTITUTE(ADDRESS(1,G$3,4),"1","")&amp;":"&amp;SUBSTITUTE(ADDRESS(1,G$3,4),"1","")))</f>
        <v>0</v>
      </c>
      <c r="H17" s="430">
        <f ca="1">SUMIF('납품수량(영업)'!$A:$A,$A:$A,INDIRECT("'납품수량(영업)'!"&amp;SUBSTITUTE(ADDRESS(1,H$3,4),"1","")&amp;":"&amp;SUBSTITUTE(ADDRESS(1,H$3,4),"1","")))</f>
        <v>0</v>
      </c>
      <c r="I17" s="430">
        <f ca="1">SUMIF('납품수량(영업)'!$A:$A,$A:$A,INDIRECT("'납품수량(영업)'!"&amp;SUBSTITUTE(ADDRESS(1,I$3,4),"1","")&amp;":"&amp;SUBSTITUTE(ADDRESS(1,I$3,4),"1","")))</f>
        <v>0</v>
      </c>
      <c r="J17" s="430">
        <f ca="1">SUMIF('납품수량(영업)'!$A:$A,$A:$A,INDIRECT("'납품수량(영업)'!"&amp;SUBSTITUTE(ADDRESS(1,J$3,4),"1","")&amp;":"&amp;SUBSTITUTE(ADDRESS(1,J$3,4),"1","")))</f>
        <v>0</v>
      </c>
      <c r="K17" s="430">
        <f ca="1">SUMIF('납품수량(영업)'!$A:$A,$A:$A,INDIRECT("'납품수량(영업)'!"&amp;SUBSTITUTE(ADDRESS(1,K$3,4),"1","")&amp;":"&amp;SUBSTITUTE(ADDRESS(1,K$3,4),"1","")))</f>
        <v>0</v>
      </c>
      <c r="L17" s="430">
        <f ca="1">SUMIF('납품수량(영업)'!$A:$A,$A:$A,INDIRECT("'납품수량(영업)'!"&amp;SUBSTITUTE(ADDRESS(1,L$3,4),"1","")&amp;":"&amp;SUBSTITUTE(ADDRESS(1,L$3,4),"1","")))</f>
        <v>0</v>
      </c>
      <c r="M17" s="430">
        <f ca="1">SUMIF('납품수량(영업)'!$A:$A,$A:$A,INDIRECT("'납품수량(영업)'!"&amp;SUBSTITUTE(ADDRESS(1,M$3,4),"1","")&amp;":"&amp;SUBSTITUTE(ADDRESS(1,M$3,4),"1","")))</f>
        <v>0</v>
      </c>
      <c r="N17" s="430">
        <f ca="1">SUMIF('납품수량(영업)'!$A:$A,$A:$A,INDIRECT("'납품수량(영업)'!"&amp;SUBSTITUTE(ADDRESS(1,N$3,4),"1","")&amp;":"&amp;SUBSTITUTE(ADDRESS(1,N$3,4),"1","")))</f>
        <v>0</v>
      </c>
      <c r="O17" s="430">
        <f ca="1">SUMIF('납품수량(영업)'!$A:$A,$A:$A,INDIRECT("'납품수량(영업)'!"&amp;SUBSTITUTE(ADDRESS(1,O$3,4),"1","")&amp;":"&amp;SUBSTITUTE(ADDRESS(1,O$3,4),"1","")))</f>
        <v>0</v>
      </c>
      <c r="P17" s="430">
        <f ca="1">SUMIF('납품수량(영업)'!$A:$A,$A:$A,INDIRECT("'납품수량(영업)'!"&amp;SUBSTITUTE(ADDRESS(1,P$3,4),"1","")&amp;":"&amp;SUBSTITUTE(ADDRESS(1,P$3,4),"1","")))</f>
        <v>0</v>
      </c>
      <c r="Q17" s="430">
        <f ca="1">SUMIF('납품수량(영업)'!$A:$A,$A:$A,INDIRECT("'납품수량(영업)'!"&amp;SUBSTITUTE(ADDRESS(1,Q$3,4),"1","")&amp;":"&amp;SUBSTITUTE(ADDRESS(1,Q$3,4),"1","")))</f>
        <v>0</v>
      </c>
      <c r="R17" s="430">
        <f ca="1">SUMIF('납품수량(영업)'!$A:$A,$A:$A,INDIRECT("'납품수량(영업)'!"&amp;SUBSTITUTE(ADDRESS(1,R$3,4),"1","")&amp;":"&amp;SUBSTITUTE(ADDRESS(1,R$3,4),"1","")))</f>
        <v>0</v>
      </c>
      <c r="S17" s="430">
        <f ca="1">SUMIF('납품수량(영업)'!$A:$A,$A:$A,INDIRECT("'납품수량(영업)'!"&amp;SUBSTITUTE(ADDRESS(1,S$3,4),"1","")&amp;":"&amp;SUBSTITUTE(ADDRESS(1,S$3,4),"1","")))</f>
        <v>0</v>
      </c>
      <c r="T17" s="430">
        <f ca="1">SUMIF('납품수량(영업)'!$A:$A,$A:$A,INDIRECT("'납품수량(영업)'!"&amp;SUBSTITUTE(ADDRESS(1,T$3,4),"1","")&amp;":"&amp;SUBSTITUTE(ADDRESS(1,T$3,4),"1","")))</f>
        <v>0</v>
      </c>
      <c r="U17" s="430">
        <f ca="1">SUMIF('납품수량(영업)'!$A:$A,$A:$A,INDIRECT("'납품수량(영업)'!"&amp;SUBSTITUTE(ADDRESS(1,U$3,4),"1","")&amp;":"&amp;SUBSTITUTE(ADDRESS(1,U$3,4),"1","")))</f>
        <v>0</v>
      </c>
      <c r="V17" s="430">
        <f ca="1">SUMIF('납품수량(영업)'!$A:$A,$A:$A,INDIRECT("'납품수량(영업)'!"&amp;SUBSTITUTE(ADDRESS(1,V$3,4),"1","")&amp;":"&amp;SUBSTITUTE(ADDRESS(1,V$3,4),"1","")))</f>
        <v>0</v>
      </c>
      <c r="W17" s="430">
        <f ca="1">SUMIF('납품수량(영업)'!$A:$A,$A:$A,INDIRECT("'납품수량(영업)'!"&amp;SUBSTITUTE(ADDRESS(1,W$3,4),"1","")&amp;":"&amp;SUBSTITUTE(ADDRESS(1,W$3,4),"1","")))</f>
        <v>0</v>
      </c>
      <c r="X17" s="430">
        <f ca="1">SUMIF('납품수량(영업)'!$A:$A,$A:$A,INDIRECT("'납품수량(영업)'!"&amp;SUBSTITUTE(ADDRESS(1,X$3,4),"1","")&amp;":"&amp;SUBSTITUTE(ADDRESS(1,X$3,4),"1","")))</f>
        <v>0</v>
      </c>
      <c r="Y17" s="430">
        <f ca="1">SUMIF('납품수량(영업)'!$A:$A,$A:$A,INDIRECT("'납품수량(영업)'!"&amp;SUBSTITUTE(ADDRESS(1,Y$3,4),"1","")&amp;":"&amp;SUBSTITUTE(ADDRESS(1,Y$3,4),"1","")))</f>
        <v>0</v>
      </c>
      <c r="Z17" s="430">
        <f ca="1">SUMIF('납품수량(영업)'!$A:$A,$A:$A,INDIRECT("'납품수량(영업)'!"&amp;SUBSTITUTE(ADDRESS(1,Z$3,4),"1","")&amp;":"&amp;SUBSTITUTE(ADDRESS(1,Z$3,4),"1","")))</f>
        <v>0</v>
      </c>
      <c r="AA17" s="430">
        <f ca="1">SUMIF('납품수량(영업)'!$A:$A,$A:$A,INDIRECT("'납품수량(영업)'!"&amp;SUBSTITUTE(ADDRESS(1,AA$3,4),"1","")&amp;":"&amp;SUBSTITUTE(ADDRESS(1,AA$3,4),"1","")))</f>
        <v>0</v>
      </c>
      <c r="AB17" s="430">
        <f ca="1">SUMIF('납품수량(영업)'!$A:$A,$A:$A,INDIRECT("'납품수량(영업)'!"&amp;SUBSTITUTE(ADDRESS(1,AB$3,4),"1","")&amp;":"&amp;SUBSTITUTE(ADDRESS(1,AB$3,4),"1","")))</f>
        <v>0</v>
      </c>
      <c r="AC17" s="430">
        <f ca="1">SUMIF('납품수량(영업)'!$A:$A,$A:$A,INDIRECT("'납품수량(영업)'!"&amp;SUBSTITUTE(ADDRESS(1,AC$3,4),"1","")&amp;":"&amp;SUBSTITUTE(ADDRESS(1,AC$3,4),"1","")))</f>
        <v>0</v>
      </c>
      <c r="AD17" s="430">
        <f ca="1">SUMIF('납품수량(영업)'!$A:$A,$A:$A,INDIRECT("'납품수량(영업)'!"&amp;SUBSTITUTE(ADDRESS(1,AD$3,4),"1","")&amp;":"&amp;SUBSTITUTE(ADDRESS(1,AD$3,4),"1","")))</f>
        <v>0</v>
      </c>
      <c r="AE17" s="430">
        <f ca="1">SUMIF('납품수량(영업)'!$A:$A,$A:$A,INDIRECT("'납품수량(영업)'!"&amp;SUBSTITUTE(ADDRESS(1,AE$3,4),"1","")&amp;":"&amp;SUBSTITUTE(ADDRESS(1,AE$3,4),"1","")))</f>
        <v>0</v>
      </c>
      <c r="AF17" s="430">
        <f ca="1">SUMIF('납품수량(영업)'!$A:$A,$A:$A,INDIRECT("'납품수량(영업)'!"&amp;SUBSTITUTE(ADDRESS(1,AF$3,4),"1","")&amp;":"&amp;SUBSTITUTE(ADDRESS(1,AF$3,4),"1","")))</f>
        <v>0</v>
      </c>
      <c r="AG17" s="430">
        <f ca="1">SUMIF('납품수량(영업)'!$A:$A,$A:$A,INDIRECT("'납품수량(영업)'!"&amp;SUBSTITUTE(ADDRESS(1,AG$3,4),"1","")&amp;":"&amp;SUBSTITUTE(ADDRESS(1,AG$3,4),"1","")))</f>
        <v>0</v>
      </c>
      <c r="AH17" s="430">
        <f ca="1">SUMIF('납품수량(영업)'!$A:$A,$A:$A,INDIRECT("'납품수량(영업)'!"&amp;SUBSTITUTE(ADDRESS(1,AH$3,4),"1","")&amp;":"&amp;SUBSTITUTE(ADDRESS(1,AH$3,4),"1","")))</f>
        <v>0</v>
      </c>
      <c r="AI17" s="430">
        <f t="shared" ca="1" si="2"/>
        <v>0</v>
      </c>
    </row>
    <row r="18" spans="1:35">
      <c r="B18" s="599"/>
      <c r="C18" s="432" t="s">
        <v>41</v>
      </c>
      <c r="D18" s="433">
        <f ca="1">SUM(D15:D17)</f>
        <v>0</v>
      </c>
      <c r="E18" s="433">
        <f t="shared" ref="E18:AH18" ca="1" si="5">SUM(E15:E17)</f>
        <v>0</v>
      </c>
      <c r="F18" s="433">
        <f t="shared" ca="1" si="5"/>
        <v>0</v>
      </c>
      <c r="G18" s="433">
        <f t="shared" ca="1" si="5"/>
        <v>0</v>
      </c>
      <c r="H18" s="433">
        <f t="shared" ca="1" si="5"/>
        <v>0</v>
      </c>
      <c r="I18" s="433">
        <f t="shared" ca="1" si="5"/>
        <v>0</v>
      </c>
      <c r="J18" s="433">
        <f t="shared" ca="1" si="5"/>
        <v>0</v>
      </c>
      <c r="K18" s="433">
        <f t="shared" ca="1" si="5"/>
        <v>21474350</v>
      </c>
      <c r="L18" s="433">
        <f t="shared" ca="1" si="5"/>
        <v>0</v>
      </c>
      <c r="M18" s="433">
        <f t="shared" ca="1" si="5"/>
        <v>0</v>
      </c>
      <c r="N18" s="433">
        <f t="shared" ca="1" si="5"/>
        <v>0</v>
      </c>
      <c r="O18" s="433">
        <f t="shared" ca="1" si="5"/>
        <v>0</v>
      </c>
      <c r="P18" s="433">
        <f t="shared" ca="1" si="5"/>
        <v>0</v>
      </c>
      <c r="Q18" s="433">
        <f t="shared" ca="1" si="5"/>
        <v>0</v>
      </c>
      <c r="R18" s="433">
        <f t="shared" ca="1" si="5"/>
        <v>17060207</v>
      </c>
      <c r="S18" s="433">
        <f t="shared" ca="1" si="5"/>
        <v>0</v>
      </c>
      <c r="T18" s="433">
        <f t="shared" ca="1" si="5"/>
        <v>0</v>
      </c>
      <c r="U18" s="433">
        <f t="shared" ca="1" si="5"/>
        <v>0</v>
      </c>
      <c r="V18" s="433">
        <f t="shared" ca="1" si="5"/>
        <v>0</v>
      </c>
      <c r="W18" s="433">
        <f t="shared" ca="1" si="5"/>
        <v>0</v>
      </c>
      <c r="X18" s="433">
        <f t="shared" ca="1" si="5"/>
        <v>0</v>
      </c>
      <c r="Y18" s="433">
        <f t="shared" ca="1" si="5"/>
        <v>0</v>
      </c>
      <c r="Z18" s="433">
        <f t="shared" ca="1" si="5"/>
        <v>0</v>
      </c>
      <c r="AA18" s="433">
        <f t="shared" ca="1" si="5"/>
        <v>0</v>
      </c>
      <c r="AB18" s="433">
        <f t="shared" ca="1" si="5"/>
        <v>0</v>
      </c>
      <c r="AC18" s="433">
        <f t="shared" ca="1" si="5"/>
        <v>0</v>
      </c>
      <c r="AD18" s="433">
        <f t="shared" ca="1" si="5"/>
        <v>0</v>
      </c>
      <c r="AE18" s="433">
        <f t="shared" ca="1" si="5"/>
        <v>0</v>
      </c>
      <c r="AF18" s="433">
        <f t="shared" ca="1" si="5"/>
        <v>0</v>
      </c>
      <c r="AG18" s="433">
        <f t="shared" ca="1" si="5"/>
        <v>0</v>
      </c>
      <c r="AH18" s="433">
        <f t="shared" ca="1" si="5"/>
        <v>0</v>
      </c>
      <c r="AI18" s="435">
        <f ca="1">SUM(AI15:AI17)</f>
        <v>38534557</v>
      </c>
    </row>
    <row r="19" spans="1:35">
      <c r="A19" s="23" t="s">
        <v>435</v>
      </c>
      <c r="B19" s="600" t="s">
        <v>6</v>
      </c>
      <c r="C19" s="436" t="s">
        <v>422</v>
      </c>
      <c r="D19" s="430">
        <f ca="1">SUMIF('납품수량(영업)'!$A:$A,$A:$A,INDIRECT("'납품수량(영업)'!"&amp;SUBSTITUTE(ADDRESS(1,D$3,4),"1","")&amp;":"&amp;SUBSTITUTE(ADDRESS(1,D$3,4),"1","")))</f>
        <v>6577220</v>
      </c>
      <c r="E19" s="430">
        <f ca="1">SUMIF('납품수량(영업)'!$A:$A,$A:$A,INDIRECT("'납품수량(영업)'!"&amp;SUBSTITUTE(ADDRESS(1,E$3,4),"1","")&amp;":"&amp;SUBSTITUTE(ADDRESS(1,E$3,4),"1","")))</f>
        <v>9498230</v>
      </c>
      <c r="F19" s="430">
        <f ca="1">SUMIF('납품수량(영업)'!$A:$A,$A:$A,INDIRECT("'납품수량(영업)'!"&amp;SUBSTITUTE(ADDRESS(1,F$3,4),"1","")&amp;":"&amp;SUBSTITUTE(ADDRESS(1,F$3,4),"1","")))</f>
        <v>4967240</v>
      </c>
      <c r="G19" s="430">
        <f ca="1">SUMIF('납품수량(영업)'!$A:$A,$A:$A,INDIRECT("'납품수량(영업)'!"&amp;SUBSTITUTE(ADDRESS(1,G$3,4),"1","")&amp;":"&amp;SUBSTITUTE(ADDRESS(1,G$3,4),"1","")))</f>
        <v>5861510</v>
      </c>
      <c r="H19" s="430">
        <f ca="1">SUMIF('납품수량(영업)'!$A:$A,$A:$A,INDIRECT("'납품수량(영업)'!"&amp;SUBSTITUTE(ADDRESS(1,H$3,4),"1","")&amp;":"&amp;SUBSTITUTE(ADDRESS(1,H$3,4),"1","")))</f>
        <v>8995540</v>
      </c>
      <c r="I19" s="430">
        <f ca="1">SUMIF('납품수량(영업)'!$A:$A,$A:$A,INDIRECT("'납품수량(영업)'!"&amp;SUBSTITUTE(ADDRESS(1,I$3,4),"1","")&amp;":"&amp;SUBSTITUTE(ADDRESS(1,I$3,4),"1","")))</f>
        <v>0</v>
      </c>
      <c r="J19" s="430">
        <f ca="1">SUMIF('납품수량(영업)'!$A:$A,$A:$A,INDIRECT("'납품수량(영업)'!"&amp;SUBSTITUTE(ADDRESS(1,J$3,4),"1","")&amp;":"&amp;SUBSTITUTE(ADDRESS(1,J$3,4),"1","")))</f>
        <v>0</v>
      </c>
      <c r="K19" s="430">
        <f ca="1">SUMIF('납품수량(영업)'!$A:$A,$A:$A,INDIRECT("'납품수량(영업)'!"&amp;SUBSTITUTE(ADDRESS(1,K$3,4),"1","")&amp;":"&amp;SUBSTITUTE(ADDRESS(1,K$3,4),"1","")))</f>
        <v>6687180</v>
      </c>
      <c r="L19" s="430">
        <f ca="1">SUMIF('납품수량(영업)'!$A:$A,$A:$A,INDIRECT("'납품수량(영업)'!"&amp;SUBSTITUTE(ADDRESS(1,L$3,4),"1","")&amp;":"&amp;SUBSTITUTE(ADDRESS(1,L$3,4),"1","")))</f>
        <v>6260100</v>
      </c>
      <c r="M19" s="430">
        <f ca="1">SUMIF('납품수량(영업)'!$A:$A,$A:$A,INDIRECT("'납품수량(영업)'!"&amp;SUBSTITUTE(ADDRESS(1,M$3,4),"1","")&amp;":"&amp;SUBSTITUTE(ADDRESS(1,M$3,4),"1","")))</f>
        <v>4867025</v>
      </c>
      <c r="N19" s="430">
        <f ca="1">SUMIF('납품수량(영업)'!$A:$A,$A:$A,INDIRECT("'납품수량(영업)'!"&amp;SUBSTITUTE(ADDRESS(1,N$3,4),"1","")&amp;":"&amp;SUBSTITUTE(ADDRESS(1,N$3,4),"1","")))</f>
        <v>6529700</v>
      </c>
      <c r="O19" s="430">
        <f ca="1">SUMIF('납품수량(영업)'!$A:$A,$A:$A,INDIRECT("'납품수량(영업)'!"&amp;SUBSTITUTE(ADDRESS(1,O$3,4),"1","")&amp;":"&amp;SUBSTITUTE(ADDRESS(1,O$3,4),"1","")))</f>
        <v>11578705</v>
      </c>
      <c r="P19" s="430">
        <f ca="1">SUMIF('납품수량(영업)'!$A:$A,$A:$A,INDIRECT("'납품수량(영업)'!"&amp;SUBSTITUTE(ADDRESS(1,P$3,4),"1","")&amp;":"&amp;SUBSTITUTE(ADDRESS(1,P$3,4),"1","")))</f>
        <v>0</v>
      </c>
      <c r="Q19" s="430">
        <f ca="1">SUMIF('납품수량(영업)'!$A:$A,$A:$A,INDIRECT("'납품수량(영업)'!"&amp;SUBSTITUTE(ADDRESS(1,Q$3,4),"1","")&amp;":"&amp;SUBSTITUTE(ADDRESS(1,Q$3,4),"1","")))</f>
        <v>0</v>
      </c>
      <c r="R19" s="430">
        <f ca="1">SUMIF('납품수량(영업)'!$A:$A,$A:$A,INDIRECT("'납품수량(영업)'!"&amp;SUBSTITUTE(ADDRESS(1,R$3,4),"1","")&amp;":"&amp;SUBSTITUTE(ADDRESS(1,R$3,4),"1","")))</f>
        <v>6695705</v>
      </c>
      <c r="S19" s="430">
        <f ca="1">SUMIF('납품수량(영업)'!$A:$A,$A:$A,INDIRECT("'납품수량(영업)'!"&amp;SUBSTITUTE(ADDRESS(1,S$3,4),"1","")&amp;":"&amp;SUBSTITUTE(ADDRESS(1,S$3,4),"1","")))</f>
        <v>7075260</v>
      </c>
      <c r="T19" s="430">
        <f ca="1">SUMIF('납품수량(영업)'!$A:$A,$A:$A,INDIRECT("'납품수량(영업)'!"&amp;SUBSTITUTE(ADDRESS(1,T$3,4),"1","")&amp;":"&amp;SUBSTITUTE(ADDRESS(1,T$3,4),"1","")))</f>
        <v>10721045</v>
      </c>
      <c r="U19" s="430">
        <f ca="1">SUMIF('납품수량(영업)'!$A:$A,$A:$A,INDIRECT("'납품수량(영업)'!"&amp;SUBSTITUTE(ADDRESS(1,U$3,4),"1","")&amp;":"&amp;SUBSTITUTE(ADDRESS(1,U$3,4),"1","")))</f>
        <v>6447295</v>
      </c>
      <c r="V19" s="430">
        <f ca="1">SUMIF('납품수량(영업)'!$A:$A,$A:$A,INDIRECT("'납품수량(영업)'!"&amp;SUBSTITUTE(ADDRESS(1,V$3,4),"1","")&amp;":"&amp;SUBSTITUTE(ADDRESS(1,V$3,4),"1","")))</f>
        <v>0</v>
      </c>
      <c r="W19" s="430">
        <f ca="1">SUMIF('납품수량(영업)'!$A:$A,$A:$A,INDIRECT("'납품수량(영업)'!"&amp;SUBSTITUTE(ADDRESS(1,W$3,4),"1","")&amp;":"&amp;SUBSTITUTE(ADDRESS(1,W$3,4),"1","")))</f>
        <v>0</v>
      </c>
      <c r="X19" s="430">
        <f ca="1">SUMIF('납품수량(영업)'!$A:$A,$A:$A,INDIRECT("'납품수량(영업)'!"&amp;SUBSTITUTE(ADDRESS(1,X$3,4),"1","")&amp;":"&amp;SUBSTITUTE(ADDRESS(1,X$3,4),"1","")))</f>
        <v>0</v>
      </c>
      <c r="Y19" s="430">
        <f ca="1">SUMIF('납품수량(영업)'!$A:$A,$A:$A,INDIRECT("'납품수량(영업)'!"&amp;SUBSTITUTE(ADDRESS(1,Y$3,4),"1","")&amp;":"&amp;SUBSTITUTE(ADDRESS(1,Y$3,4),"1","")))</f>
        <v>0</v>
      </c>
      <c r="Z19" s="430">
        <f ca="1">SUMIF('납품수량(영업)'!$A:$A,$A:$A,INDIRECT("'납품수량(영업)'!"&amp;SUBSTITUTE(ADDRESS(1,Z$3,4),"1","")&amp;":"&amp;SUBSTITUTE(ADDRESS(1,Z$3,4),"1","")))</f>
        <v>0</v>
      </c>
      <c r="AA19" s="430">
        <f ca="1">SUMIF('납품수량(영업)'!$A:$A,$A:$A,INDIRECT("'납품수량(영업)'!"&amp;SUBSTITUTE(ADDRESS(1,AA$3,4),"1","")&amp;":"&amp;SUBSTITUTE(ADDRESS(1,AA$3,4),"1","")))</f>
        <v>0</v>
      </c>
      <c r="AB19" s="430">
        <f ca="1">SUMIF('납품수량(영업)'!$A:$A,$A:$A,INDIRECT("'납품수량(영업)'!"&amp;SUBSTITUTE(ADDRESS(1,AB$3,4),"1","")&amp;":"&amp;SUBSTITUTE(ADDRESS(1,AB$3,4),"1","")))</f>
        <v>0</v>
      </c>
      <c r="AC19" s="430">
        <f ca="1">SUMIF('납품수량(영업)'!$A:$A,$A:$A,INDIRECT("'납품수량(영업)'!"&amp;SUBSTITUTE(ADDRESS(1,AC$3,4),"1","")&amp;":"&amp;SUBSTITUTE(ADDRESS(1,AC$3,4),"1","")))</f>
        <v>0</v>
      </c>
      <c r="AD19" s="430">
        <f ca="1">SUMIF('납품수량(영업)'!$A:$A,$A:$A,INDIRECT("'납품수량(영업)'!"&amp;SUBSTITUTE(ADDRESS(1,AD$3,4),"1","")&amp;":"&amp;SUBSTITUTE(ADDRESS(1,AD$3,4),"1","")))</f>
        <v>0</v>
      </c>
      <c r="AE19" s="430">
        <f ca="1">SUMIF('납품수량(영업)'!$A:$A,$A:$A,INDIRECT("'납품수량(영업)'!"&amp;SUBSTITUTE(ADDRESS(1,AE$3,4),"1","")&amp;":"&amp;SUBSTITUTE(ADDRESS(1,AE$3,4),"1","")))</f>
        <v>0</v>
      </c>
      <c r="AF19" s="430">
        <f ca="1">SUMIF('납품수량(영업)'!$A:$A,$A:$A,INDIRECT("'납품수량(영업)'!"&amp;SUBSTITUTE(ADDRESS(1,AF$3,4),"1","")&amp;":"&amp;SUBSTITUTE(ADDRESS(1,AF$3,4),"1","")))</f>
        <v>0</v>
      </c>
      <c r="AG19" s="430">
        <f ca="1">SUMIF('납품수량(영업)'!$A:$A,$A:$A,INDIRECT("'납품수량(영업)'!"&amp;SUBSTITUTE(ADDRESS(1,AG$3,4),"1","")&amp;":"&amp;SUBSTITUTE(ADDRESS(1,AG$3,4),"1","")))</f>
        <v>0</v>
      </c>
      <c r="AH19" s="430">
        <f ca="1">SUMIF('납품수량(영업)'!$A:$A,$A:$A,INDIRECT("'납품수량(영업)'!"&amp;SUBSTITUTE(ADDRESS(1,AH$3,4),"1","")&amp;":"&amp;SUBSTITUTE(ADDRESS(1,AH$3,4),"1","")))</f>
        <v>0</v>
      </c>
      <c r="AI19" s="430">
        <f t="shared" ca="1" si="2"/>
        <v>102761755</v>
      </c>
    </row>
    <row r="20" spans="1:35">
      <c r="A20" s="23" t="s">
        <v>1322</v>
      </c>
      <c r="B20" s="601"/>
      <c r="C20" s="436" t="s">
        <v>1312</v>
      </c>
      <c r="D20" s="430">
        <f ca="1">SUMIF('납품수량(영업)'!$A:$A,$A:$A,INDIRECT("'납품수량(영업)'!"&amp;SUBSTITUTE(ADDRESS(1,D$3,4),"1","")&amp;":"&amp;SUBSTITUTE(ADDRESS(1,D$3,4),"1","")))</f>
        <v>0</v>
      </c>
      <c r="E20" s="430">
        <f ca="1">SUMIF('납품수량(영업)'!$A:$A,$A:$A,INDIRECT("'납품수량(영업)'!"&amp;SUBSTITUTE(ADDRESS(1,E$3,4),"1","")&amp;":"&amp;SUBSTITUTE(ADDRESS(1,E$3,4),"1","")))</f>
        <v>0</v>
      </c>
      <c r="F20" s="430">
        <f ca="1">SUMIF('납품수량(영업)'!$A:$A,$A:$A,INDIRECT("'납품수량(영업)'!"&amp;SUBSTITUTE(ADDRESS(1,F$3,4),"1","")&amp;":"&amp;SUBSTITUTE(ADDRESS(1,F$3,4),"1","")))</f>
        <v>0</v>
      </c>
      <c r="G20" s="430">
        <f ca="1">SUMIF('납품수량(영업)'!$A:$A,$A:$A,INDIRECT("'납품수량(영업)'!"&amp;SUBSTITUTE(ADDRESS(1,G$3,4),"1","")&amp;":"&amp;SUBSTITUTE(ADDRESS(1,G$3,4),"1","")))</f>
        <v>0</v>
      </c>
      <c r="H20" s="430">
        <f ca="1">SUMIF('납품수량(영업)'!$A:$A,$A:$A,INDIRECT("'납품수량(영업)'!"&amp;SUBSTITUTE(ADDRESS(1,H$3,4),"1","")&amp;":"&amp;SUBSTITUTE(ADDRESS(1,H$3,4),"1","")))</f>
        <v>0</v>
      </c>
      <c r="I20" s="430">
        <f ca="1">SUMIF('납품수량(영업)'!$A:$A,$A:$A,INDIRECT("'납품수량(영업)'!"&amp;SUBSTITUTE(ADDRESS(1,I$3,4),"1","")&amp;":"&amp;SUBSTITUTE(ADDRESS(1,I$3,4),"1","")))</f>
        <v>0</v>
      </c>
      <c r="J20" s="430">
        <f ca="1">SUMIF('납품수량(영업)'!$A:$A,$A:$A,INDIRECT("'납품수량(영업)'!"&amp;SUBSTITUTE(ADDRESS(1,J$3,4),"1","")&amp;":"&amp;SUBSTITUTE(ADDRESS(1,J$3,4),"1","")))</f>
        <v>0</v>
      </c>
      <c r="K20" s="430">
        <f ca="1">SUMIF('납품수량(영업)'!$A:$A,$A:$A,INDIRECT("'납품수량(영업)'!"&amp;SUBSTITUTE(ADDRESS(1,K$3,4),"1","")&amp;":"&amp;SUBSTITUTE(ADDRESS(1,K$3,4),"1","")))</f>
        <v>0</v>
      </c>
      <c r="L20" s="430">
        <f ca="1">SUMIF('납품수량(영업)'!$A:$A,$A:$A,INDIRECT("'납품수량(영업)'!"&amp;SUBSTITUTE(ADDRESS(1,L$3,4),"1","")&amp;":"&amp;SUBSTITUTE(ADDRESS(1,L$3,4),"1","")))</f>
        <v>0</v>
      </c>
      <c r="M20" s="430">
        <f ca="1">SUMIF('납품수량(영업)'!$A:$A,$A:$A,INDIRECT("'납품수량(영업)'!"&amp;SUBSTITUTE(ADDRESS(1,M$3,4),"1","")&amp;":"&amp;SUBSTITUTE(ADDRESS(1,M$3,4),"1","")))</f>
        <v>0</v>
      </c>
      <c r="N20" s="430">
        <f ca="1">SUMIF('납품수량(영업)'!$A:$A,$A:$A,INDIRECT("'납품수량(영업)'!"&amp;SUBSTITUTE(ADDRESS(1,N$3,4),"1","")&amp;":"&amp;SUBSTITUTE(ADDRESS(1,N$3,4),"1","")))</f>
        <v>0</v>
      </c>
      <c r="O20" s="430">
        <f ca="1">SUMIF('납품수량(영업)'!$A:$A,$A:$A,INDIRECT("'납품수량(영업)'!"&amp;SUBSTITUTE(ADDRESS(1,O$3,4),"1","")&amp;":"&amp;SUBSTITUTE(ADDRESS(1,O$3,4),"1","")))</f>
        <v>0</v>
      </c>
      <c r="P20" s="430">
        <f ca="1">SUMIF('납품수량(영업)'!$A:$A,$A:$A,INDIRECT("'납품수량(영업)'!"&amp;SUBSTITUTE(ADDRESS(1,P$3,4),"1","")&amp;":"&amp;SUBSTITUTE(ADDRESS(1,P$3,4),"1","")))</f>
        <v>0</v>
      </c>
      <c r="Q20" s="430">
        <f ca="1">SUMIF('납품수량(영업)'!$A:$A,$A:$A,INDIRECT("'납품수량(영업)'!"&amp;SUBSTITUTE(ADDRESS(1,Q$3,4),"1","")&amp;":"&amp;SUBSTITUTE(ADDRESS(1,Q$3,4),"1","")))</f>
        <v>0</v>
      </c>
      <c r="R20" s="430">
        <f ca="1">SUMIF('납품수량(영업)'!$A:$A,$A:$A,INDIRECT("'납품수량(영업)'!"&amp;SUBSTITUTE(ADDRESS(1,R$3,4),"1","")&amp;":"&amp;SUBSTITUTE(ADDRESS(1,R$3,4),"1","")))</f>
        <v>0</v>
      </c>
      <c r="S20" s="430">
        <f ca="1">SUMIF('납품수량(영업)'!$A:$A,$A:$A,INDIRECT("'납품수량(영업)'!"&amp;SUBSTITUTE(ADDRESS(1,S$3,4),"1","")&amp;":"&amp;SUBSTITUTE(ADDRESS(1,S$3,4),"1","")))</f>
        <v>0</v>
      </c>
      <c r="T20" s="430">
        <f ca="1">SUMIF('납품수량(영업)'!$A:$A,$A:$A,INDIRECT("'납품수량(영업)'!"&amp;SUBSTITUTE(ADDRESS(1,T$3,4),"1","")&amp;":"&amp;SUBSTITUTE(ADDRESS(1,T$3,4),"1","")))</f>
        <v>0</v>
      </c>
      <c r="U20" s="430">
        <f ca="1">SUMIF('납품수량(영업)'!$A:$A,$A:$A,INDIRECT("'납품수량(영업)'!"&amp;SUBSTITUTE(ADDRESS(1,U$3,4),"1","")&amp;":"&amp;SUBSTITUTE(ADDRESS(1,U$3,4),"1","")))</f>
        <v>0</v>
      </c>
      <c r="V20" s="430">
        <f ca="1">SUMIF('납품수량(영업)'!$A:$A,$A:$A,INDIRECT("'납품수량(영업)'!"&amp;SUBSTITUTE(ADDRESS(1,V$3,4),"1","")&amp;":"&amp;SUBSTITUTE(ADDRESS(1,V$3,4),"1","")))</f>
        <v>0</v>
      </c>
      <c r="W20" s="430">
        <f ca="1">SUMIF('납품수량(영업)'!$A:$A,$A:$A,INDIRECT("'납품수량(영업)'!"&amp;SUBSTITUTE(ADDRESS(1,W$3,4),"1","")&amp;":"&amp;SUBSTITUTE(ADDRESS(1,W$3,4),"1","")))</f>
        <v>0</v>
      </c>
      <c r="X20" s="430">
        <f ca="1">SUMIF('납품수량(영업)'!$A:$A,$A:$A,INDIRECT("'납품수량(영업)'!"&amp;SUBSTITUTE(ADDRESS(1,X$3,4),"1","")&amp;":"&amp;SUBSTITUTE(ADDRESS(1,X$3,4),"1","")))</f>
        <v>0</v>
      </c>
      <c r="Y20" s="430">
        <f ca="1">SUMIF('납품수량(영업)'!$A:$A,$A:$A,INDIRECT("'납품수량(영업)'!"&amp;SUBSTITUTE(ADDRESS(1,Y$3,4),"1","")&amp;":"&amp;SUBSTITUTE(ADDRESS(1,Y$3,4),"1","")))</f>
        <v>0</v>
      </c>
      <c r="Z20" s="430">
        <f ca="1">SUMIF('납품수량(영업)'!$A:$A,$A:$A,INDIRECT("'납품수량(영업)'!"&amp;SUBSTITUTE(ADDRESS(1,Z$3,4),"1","")&amp;":"&amp;SUBSTITUTE(ADDRESS(1,Z$3,4),"1","")))</f>
        <v>0</v>
      </c>
      <c r="AA20" s="430">
        <f ca="1">SUMIF('납품수량(영업)'!$A:$A,$A:$A,INDIRECT("'납품수량(영업)'!"&amp;SUBSTITUTE(ADDRESS(1,AA$3,4),"1","")&amp;":"&amp;SUBSTITUTE(ADDRESS(1,AA$3,4),"1","")))</f>
        <v>0</v>
      </c>
      <c r="AB20" s="430">
        <f ca="1">SUMIF('납품수량(영업)'!$A:$A,$A:$A,INDIRECT("'납품수량(영업)'!"&amp;SUBSTITUTE(ADDRESS(1,AB$3,4),"1","")&amp;":"&amp;SUBSTITUTE(ADDRESS(1,AB$3,4),"1","")))</f>
        <v>0</v>
      </c>
      <c r="AC20" s="430">
        <f ca="1">SUMIF('납품수량(영업)'!$A:$A,$A:$A,INDIRECT("'납품수량(영업)'!"&amp;SUBSTITUTE(ADDRESS(1,AC$3,4),"1","")&amp;":"&amp;SUBSTITUTE(ADDRESS(1,AC$3,4),"1","")))</f>
        <v>0</v>
      </c>
      <c r="AD20" s="430">
        <f ca="1">SUMIF('납품수량(영업)'!$A:$A,$A:$A,INDIRECT("'납품수량(영업)'!"&amp;SUBSTITUTE(ADDRESS(1,AD$3,4),"1","")&amp;":"&amp;SUBSTITUTE(ADDRESS(1,AD$3,4),"1","")))</f>
        <v>0</v>
      </c>
      <c r="AE20" s="430">
        <f ca="1">SUMIF('납품수량(영업)'!$A:$A,$A:$A,INDIRECT("'납품수량(영업)'!"&amp;SUBSTITUTE(ADDRESS(1,AE$3,4),"1","")&amp;":"&amp;SUBSTITUTE(ADDRESS(1,AE$3,4),"1","")))</f>
        <v>0</v>
      </c>
      <c r="AF20" s="430">
        <f ca="1">SUMIF('납품수량(영업)'!$A:$A,$A:$A,INDIRECT("'납품수량(영업)'!"&amp;SUBSTITUTE(ADDRESS(1,AF$3,4),"1","")&amp;":"&amp;SUBSTITUTE(ADDRESS(1,AF$3,4),"1","")))</f>
        <v>0</v>
      </c>
      <c r="AG20" s="430">
        <f ca="1">SUMIF('납품수량(영업)'!$A:$A,$A:$A,INDIRECT("'납품수량(영업)'!"&amp;SUBSTITUTE(ADDRESS(1,AG$3,4),"1","")&amp;":"&amp;SUBSTITUTE(ADDRESS(1,AG$3,4),"1","")))</f>
        <v>0</v>
      </c>
      <c r="AH20" s="430">
        <f ca="1">SUMIF('납품수량(영업)'!$A:$A,$A:$A,INDIRECT("'납품수량(영업)'!"&amp;SUBSTITUTE(ADDRESS(1,AH$3,4),"1","")&amp;":"&amp;SUBSTITUTE(ADDRESS(1,AH$3,4),"1","")))</f>
        <v>0</v>
      </c>
      <c r="AI20" s="430">
        <f t="shared" ca="1" si="2"/>
        <v>0</v>
      </c>
    </row>
    <row r="21" spans="1:35">
      <c r="B21" s="599"/>
      <c r="C21" s="432" t="s">
        <v>41</v>
      </c>
      <c r="D21" s="433">
        <f ca="1">D19</f>
        <v>6577220</v>
      </c>
      <c r="E21" s="433">
        <f t="shared" ref="E21:AH21" ca="1" si="6">E19</f>
        <v>9498230</v>
      </c>
      <c r="F21" s="433">
        <f t="shared" ca="1" si="6"/>
        <v>4967240</v>
      </c>
      <c r="G21" s="433">
        <f t="shared" ca="1" si="6"/>
        <v>5861510</v>
      </c>
      <c r="H21" s="433">
        <f t="shared" ca="1" si="6"/>
        <v>8995540</v>
      </c>
      <c r="I21" s="433">
        <f t="shared" ca="1" si="6"/>
        <v>0</v>
      </c>
      <c r="J21" s="433">
        <f t="shared" ca="1" si="6"/>
        <v>0</v>
      </c>
      <c r="K21" s="433">
        <f t="shared" ca="1" si="6"/>
        <v>6687180</v>
      </c>
      <c r="L21" s="433">
        <f t="shared" ca="1" si="6"/>
        <v>6260100</v>
      </c>
      <c r="M21" s="433">
        <f t="shared" ca="1" si="6"/>
        <v>4867025</v>
      </c>
      <c r="N21" s="433">
        <f t="shared" ca="1" si="6"/>
        <v>6529700</v>
      </c>
      <c r="O21" s="433">
        <f t="shared" ca="1" si="6"/>
        <v>11578705</v>
      </c>
      <c r="P21" s="433">
        <f t="shared" ca="1" si="6"/>
        <v>0</v>
      </c>
      <c r="Q21" s="433">
        <f t="shared" ca="1" si="6"/>
        <v>0</v>
      </c>
      <c r="R21" s="433">
        <f t="shared" ca="1" si="6"/>
        <v>6695705</v>
      </c>
      <c r="S21" s="433">
        <f t="shared" ca="1" si="6"/>
        <v>7075260</v>
      </c>
      <c r="T21" s="433">
        <f t="shared" ca="1" si="6"/>
        <v>10721045</v>
      </c>
      <c r="U21" s="433">
        <f t="shared" ca="1" si="6"/>
        <v>6447295</v>
      </c>
      <c r="V21" s="433">
        <f t="shared" ca="1" si="6"/>
        <v>0</v>
      </c>
      <c r="W21" s="433">
        <f t="shared" ca="1" si="6"/>
        <v>0</v>
      </c>
      <c r="X21" s="433">
        <f t="shared" ca="1" si="6"/>
        <v>0</v>
      </c>
      <c r="Y21" s="433">
        <f t="shared" ca="1" si="6"/>
        <v>0</v>
      </c>
      <c r="Z21" s="433">
        <f t="shared" ca="1" si="6"/>
        <v>0</v>
      </c>
      <c r="AA21" s="433">
        <f t="shared" ca="1" si="6"/>
        <v>0</v>
      </c>
      <c r="AB21" s="433">
        <f t="shared" ca="1" si="6"/>
        <v>0</v>
      </c>
      <c r="AC21" s="433">
        <f t="shared" ca="1" si="6"/>
        <v>0</v>
      </c>
      <c r="AD21" s="433">
        <f t="shared" ca="1" si="6"/>
        <v>0</v>
      </c>
      <c r="AE21" s="433">
        <f t="shared" ca="1" si="6"/>
        <v>0</v>
      </c>
      <c r="AF21" s="433">
        <f t="shared" ca="1" si="6"/>
        <v>0</v>
      </c>
      <c r="AG21" s="433">
        <f t="shared" ca="1" si="6"/>
        <v>0</v>
      </c>
      <c r="AH21" s="433">
        <f t="shared" ca="1" si="6"/>
        <v>0</v>
      </c>
      <c r="AI21" s="435">
        <f ca="1">SUM(AI19)</f>
        <v>102761755</v>
      </c>
    </row>
    <row r="22" spans="1:35">
      <c r="A22" s="23" t="s">
        <v>1324</v>
      </c>
      <c r="B22" s="600" t="s">
        <v>425</v>
      </c>
      <c r="C22" s="429" t="s">
        <v>423</v>
      </c>
      <c r="D22" s="430">
        <f ca="1">SUMIF('납품수량(영업)'!$A:$A,$A:$A,INDIRECT("'납품수량(영업)'!"&amp;SUBSTITUTE(ADDRESS(1,D$3,4),"1","")&amp;":"&amp;SUBSTITUTE(ADDRESS(1,D$3,4),"1","")))</f>
        <v>27350382</v>
      </c>
      <c r="E22" s="430">
        <f ca="1">SUMIF('납품수량(영업)'!$A:$A,$A:$A,INDIRECT("'납품수량(영업)'!"&amp;SUBSTITUTE(ADDRESS(1,E$3,4),"1","")&amp;":"&amp;SUBSTITUTE(ADDRESS(1,E$3,4),"1","")))</f>
        <v>34459362</v>
      </c>
      <c r="F22" s="430">
        <f ca="1">SUMIF('납품수량(영업)'!$A:$A,$A:$A,INDIRECT("'납품수량(영업)'!"&amp;SUBSTITUTE(ADDRESS(1,F$3,4),"1","")&amp;":"&amp;SUBSTITUTE(ADDRESS(1,F$3,4),"1","")))</f>
        <v>38269157</v>
      </c>
      <c r="G22" s="430">
        <f ca="1">SUMIF('납품수량(영업)'!$A:$A,$A:$A,INDIRECT("'납품수량(영업)'!"&amp;SUBSTITUTE(ADDRESS(1,G$3,4),"1","")&amp;":"&amp;SUBSTITUTE(ADDRESS(1,G$3,4),"1","")))</f>
        <v>29183814</v>
      </c>
      <c r="H22" s="430">
        <f ca="1">SUMIF('납품수량(영업)'!$A:$A,$A:$A,INDIRECT("'납품수량(영업)'!"&amp;SUBSTITUTE(ADDRESS(1,H$3,4),"1","")&amp;":"&amp;SUBSTITUTE(ADDRESS(1,H$3,4),"1","")))</f>
        <v>0</v>
      </c>
      <c r="I22" s="430">
        <f ca="1">SUMIF('납품수량(영업)'!$A:$A,$A:$A,INDIRECT("'납품수량(영업)'!"&amp;SUBSTITUTE(ADDRESS(1,I$3,4),"1","")&amp;":"&amp;SUBSTITUTE(ADDRESS(1,I$3,4),"1","")))</f>
        <v>0</v>
      </c>
      <c r="J22" s="430">
        <f ca="1">SUMIF('납품수량(영업)'!$A:$A,$A:$A,INDIRECT("'납품수량(영업)'!"&amp;SUBSTITUTE(ADDRESS(1,J$3,4),"1","")&amp;":"&amp;SUBSTITUTE(ADDRESS(1,J$3,4),"1","")))</f>
        <v>0</v>
      </c>
      <c r="K22" s="430">
        <f ca="1">SUMIF('납품수량(영업)'!$A:$A,$A:$A,INDIRECT("'납품수량(영업)'!"&amp;SUBSTITUTE(ADDRESS(1,K$3,4),"1","")&amp;":"&amp;SUBSTITUTE(ADDRESS(1,K$3,4),"1","")))</f>
        <v>0</v>
      </c>
      <c r="L22" s="430">
        <f ca="1">SUMIF('납품수량(영업)'!$A:$A,$A:$A,INDIRECT("'납품수량(영업)'!"&amp;SUBSTITUTE(ADDRESS(1,L$3,4),"1","")&amp;":"&amp;SUBSTITUTE(ADDRESS(1,L$3,4),"1","")))</f>
        <v>30505070</v>
      </c>
      <c r="M22" s="430">
        <f ca="1">SUMIF('납품수량(영업)'!$A:$A,$A:$A,INDIRECT("'납품수량(영업)'!"&amp;SUBSTITUTE(ADDRESS(1,M$3,4),"1","")&amp;":"&amp;SUBSTITUTE(ADDRESS(1,M$3,4),"1","")))</f>
        <v>30754826</v>
      </c>
      <c r="N22" s="430">
        <f ca="1">SUMIF('납품수량(영업)'!$A:$A,$A:$A,INDIRECT("'납품수량(영업)'!"&amp;SUBSTITUTE(ADDRESS(1,N$3,4),"1","")&amp;":"&amp;SUBSTITUTE(ADDRESS(1,N$3,4),"1","")))</f>
        <v>35881180</v>
      </c>
      <c r="O22" s="430">
        <f ca="1">SUMIF('납품수량(영업)'!$A:$A,$A:$A,INDIRECT("'납품수량(영업)'!"&amp;SUBSTITUTE(ADDRESS(1,O$3,4),"1","")&amp;":"&amp;SUBSTITUTE(ADDRESS(1,O$3,4),"1","")))</f>
        <v>25781576</v>
      </c>
      <c r="P22" s="430">
        <f ca="1">SUMIF('납품수량(영업)'!$A:$A,$A:$A,INDIRECT("'납품수량(영업)'!"&amp;SUBSTITUTE(ADDRESS(1,P$3,4),"1","")&amp;":"&amp;SUBSTITUTE(ADDRESS(1,P$3,4),"1","")))</f>
        <v>0</v>
      </c>
      <c r="Q22" s="430">
        <f ca="1">SUMIF('납품수량(영업)'!$A:$A,$A:$A,INDIRECT("'납품수량(영업)'!"&amp;SUBSTITUTE(ADDRESS(1,Q$3,4),"1","")&amp;":"&amp;SUBSTITUTE(ADDRESS(1,Q$3,4),"1","")))</f>
        <v>0</v>
      </c>
      <c r="R22" s="430">
        <f ca="1">SUMIF('납품수량(영업)'!$A:$A,$A:$A,INDIRECT("'납품수량(영업)'!"&amp;SUBSTITUTE(ADDRESS(1,R$3,4),"1","")&amp;":"&amp;SUBSTITUTE(ADDRESS(1,R$3,4),"1","")))</f>
        <v>33728192</v>
      </c>
      <c r="S22" s="430">
        <f ca="1">SUMIF('납품수량(영업)'!$A:$A,$A:$A,INDIRECT("'납품수량(영업)'!"&amp;SUBSTITUTE(ADDRESS(1,S$3,4),"1","")&amp;":"&amp;SUBSTITUTE(ADDRESS(1,S$3,4),"1","")))</f>
        <v>27633540</v>
      </c>
      <c r="T22" s="430">
        <f ca="1">SUMIF('납품수량(영업)'!$A:$A,$A:$A,INDIRECT("'납품수량(영업)'!"&amp;SUBSTITUTE(ADDRESS(1,T$3,4),"1","")&amp;":"&amp;SUBSTITUTE(ADDRESS(1,T$3,4),"1","")))</f>
        <v>21089764</v>
      </c>
      <c r="U22" s="430">
        <f ca="1">SUMIF('납품수량(영업)'!$A:$A,$A:$A,INDIRECT("'납품수량(영업)'!"&amp;SUBSTITUTE(ADDRESS(1,U$3,4),"1","")&amp;":"&amp;SUBSTITUTE(ADDRESS(1,U$3,4),"1","")))</f>
        <v>21816234</v>
      </c>
      <c r="V22" s="430">
        <f ca="1">SUMIF('납품수량(영업)'!$A:$A,$A:$A,INDIRECT("'납품수량(영업)'!"&amp;SUBSTITUTE(ADDRESS(1,V$3,4),"1","")&amp;":"&amp;SUBSTITUTE(ADDRESS(1,V$3,4),"1","")))</f>
        <v>0</v>
      </c>
      <c r="W22" s="430">
        <f ca="1">SUMIF('납품수량(영업)'!$A:$A,$A:$A,INDIRECT("'납품수량(영업)'!"&amp;SUBSTITUTE(ADDRESS(1,W$3,4),"1","")&amp;":"&amp;SUBSTITUTE(ADDRESS(1,W$3,4),"1","")))</f>
        <v>0</v>
      </c>
      <c r="X22" s="430">
        <f ca="1">SUMIF('납품수량(영업)'!$A:$A,$A:$A,INDIRECT("'납품수량(영업)'!"&amp;SUBSTITUTE(ADDRESS(1,X$3,4),"1","")&amp;":"&amp;SUBSTITUTE(ADDRESS(1,X$3,4),"1","")))</f>
        <v>0</v>
      </c>
      <c r="Y22" s="430">
        <f ca="1">SUMIF('납품수량(영업)'!$A:$A,$A:$A,INDIRECT("'납품수량(영업)'!"&amp;SUBSTITUTE(ADDRESS(1,Y$3,4),"1","")&amp;":"&amp;SUBSTITUTE(ADDRESS(1,Y$3,4),"1","")))</f>
        <v>0</v>
      </c>
      <c r="Z22" s="430">
        <f ca="1">SUMIF('납품수량(영업)'!$A:$A,$A:$A,INDIRECT("'납품수량(영업)'!"&amp;SUBSTITUTE(ADDRESS(1,Z$3,4),"1","")&amp;":"&amp;SUBSTITUTE(ADDRESS(1,Z$3,4),"1","")))</f>
        <v>0</v>
      </c>
      <c r="AA22" s="430">
        <f ca="1">SUMIF('납품수량(영업)'!$A:$A,$A:$A,INDIRECT("'납품수량(영업)'!"&amp;SUBSTITUTE(ADDRESS(1,AA$3,4),"1","")&amp;":"&amp;SUBSTITUTE(ADDRESS(1,AA$3,4),"1","")))</f>
        <v>0</v>
      </c>
      <c r="AB22" s="430">
        <f ca="1">SUMIF('납품수량(영업)'!$A:$A,$A:$A,INDIRECT("'납품수량(영업)'!"&amp;SUBSTITUTE(ADDRESS(1,AB$3,4),"1","")&amp;":"&amp;SUBSTITUTE(ADDRESS(1,AB$3,4),"1","")))</f>
        <v>0</v>
      </c>
      <c r="AC22" s="430">
        <f ca="1">SUMIF('납품수량(영업)'!$A:$A,$A:$A,INDIRECT("'납품수량(영업)'!"&amp;SUBSTITUTE(ADDRESS(1,AC$3,4),"1","")&amp;":"&amp;SUBSTITUTE(ADDRESS(1,AC$3,4),"1","")))</f>
        <v>0</v>
      </c>
      <c r="AD22" s="430">
        <f ca="1">SUMIF('납품수량(영업)'!$A:$A,$A:$A,INDIRECT("'납품수량(영업)'!"&amp;SUBSTITUTE(ADDRESS(1,AD$3,4),"1","")&amp;":"&amp;SUBSTITUTE(ADDRESS(1,AD$3,4),"1","")))</f>
        <v>0</v>
      </c>
      <c r="AE22" s="430">
        <f ca="1">SUMIF('납품수량(영업)'!$A:$A,$A:$A,INDIRECT("'납품수량(영업)'!"&amp;SUBSTITUTE(ADDRESS(1,AE$3,4),"1","")&amp;":"&amp;SUBSTITUTE(ADDRESS(1,AE$3,4),"1","")))</f>
        <v>0</v>
      </c>
      <c r="AF22" s="430">
        <f ca="1">SUMIF('납품수량(영업)'!$A:$A,$A:$A,INDIRECT("'납품수량(영업)'!"&amp;SUBSTITUTE(ADDRESS(1,AF$3,4),"1","")&amp;":"&amp;SUBSTITUTE(ADDRESS(1,AF$3,4),"1","")))</f>
        <v>0</v>
      </c>
      <c r="AG22" s="430">
        <f ca="1">SUMIF('납품수량(영업)'!$A:$A,$A:$A,INDIRECT("'납품수량(영업)'!"&amp;SUBSTITUTE(ADDRESS(1,AG$3,4),"1","")&amp;":"&amp;SUBSTITUTE(ADDRESS(1,AG$3,4),"1","")))</f>
        <v>0</v>
      </c>
      <c r="AH22" s="430">
        <f ca="1">SUMIF('납품수량(영업)'!$A:$A,$A:$A,INDIRECT("'납품수량(영업)'!"&amp;SUBSTITUTE(ADDRESS(1,AH$3,4),"1","")&amp;":"&amp;SUBSTITUTE(ADDRESS(1,AH$3,4),"1","")))</f>
        <v>0</v>
      </c>
      <c r="AI22" s="430">
        <f t="shared" ca="1" si="2"/>
        <v>356453097</v>
      </c>
    </row>
    <row r="23" spans="1:35">
      <c r="B23" s="599"/>
      <c r="C23" s="432" t="s">
        <v>41</v>
      </c>
      <c r="D23" s="433">
        <f ca="1">D22</f>
        <v>27350382</v>
      </c>
      <c r="E23" s="433">
        <f t="shared" ref="E23:AH23" ca="1" si="7">E22</f>
        <v>34459362</v>
      </c>
      <c r="F23" s="433">
        <f t="shared" ca="1" si="7"/>
        <v>38269157</v>
      </c>
      <c r="G23" s="433">
        <f t="shared" ca="1" si="7"/>
        <v>29183814</v>
      </c>
      <c r="H23" s="433">
        <f t="shared" ca="1" si="7"/>
        <v>0</v>
      </c>
      <c r="I23" s="433">
        <f t="shared" ca="1" si="7"/>
        <v>0</v>
      </c>
      <c r="J23" s="433">
        <f t="shared" ca="1" si="7"/>
        <v>0</v>
      </c>
      <c r="K23" s="433">
        <f t="shared" ca="1" si="7"/>
        <v>0</v>
      </c>
      <c r="L23" s="433">
        <f t="shared" ca="1" si="7"/>
        <v>30505070</v>
      </c>
      <c r="M23" s="433">
        <f t="shared" ca="1" si="7"/>
        <v>30754826</v>
      </c>
      <c r="N23" s="433">
        <f t="shared" ca="1" si="7"/>
        <v>35881180</v>
      </c>
      <c r="O23" s="433">
        <f t="shared" ca="1" si="7"/>
        <v>25781576</v>
      </c>
      <c r="P23" s="433">
        <f t="shared" ca="1" si="7"/>
        <v>0</v>
      </c>
      <c r="Q23" s="433">
        <f t="shared" ca="1" si="7"/>
        <v>0</v>
      </c>
      <c r="R23" s="433">
        <f t="shared" ca="1" si="7"/>
        <v>33728192</v>
      </c>
      <c r="S23" s="433">
        <f t="shared" ca="1" si="7"/>
        <v>27633540</v>
      </c>
      <c r="T23" s="433">
        <f t="shared" ca="1" si="7"/>
        <v>21089764</v>
      </c>
      <c r="U23" s="433">
        <f t="shared" ca="1" si="7"/>
        <v>21816234</v>
      </c>
      <c r="V23" s="433">
        <f t="shared" ca="1" si="7"/>
        <v>0</v>
      </c>
      <c r="W23" s="433">
        <f t="shared" ca="1" si="7"/>
        <v>0</v>
      </c>
      <c r="X23" s="433">
        <f t="shared" ca="1" si="7"/>
        <v>0</v>
      </c>
      <c r="Y23" s="433">
        <f t="shared" ca="1" si="7"/>
        <v>0</v>
      </c>
      <c r="Z23" s="433">
        <f t="shared" ca="1" si="7"/>
        <v>0</v>
      </c>
      <c r="AA23" s="433">
        <f t="shared" ca="1" si="7"/>
        <v>0</v>
      </c>
      <c r="AB23" s="433">
        <f t="shared" ca="1" si="7"/>
        <v>0</v>
      </c>
      <c r="AC23" s="433">
        <f t="shared" ca="1" si="7"/>
        <v>0</v>
      </c>
      <c r="AD23" s="433">
        <f t="shared" ca="1" si="7"/>
        <v>0</v>
      </c>
      <c r="AE23" s="433">
        <f t="shared" ca="1" si="7"/>
        <v>0</v>
      </c>
      <c r="AF23" s="433">
        <f t="shared" ca="1" si="7"/>
        <v>0</v>
      </c>
      <c r="AG23" s="433">
        <f t="shared" ca="1" si="7"/>
        <v>0</v>
      </c>
      <c r="AH23" s="433">
        <f t="shared" ca="1" si="7"/>
        <v>0</v>
      </c>
      <c r="AI23" s="435">
        <f ca="1">SUM(AI22)</f>
        <v>356453097</v>
      </c>
    </row>
    <row r="24" spans="1:35">
      <c r="A24" s="23" t="s">
        <v>1386</v>
      </c>
      <c r="B24" s="600" t="s">
        <v>1381</v>
      </c>
      <c r="C24" s="429" t="s">
        <v>1382</v>
      </c>
      <c r="D24" s="430">
        <f ca="1">SUMIF('납품수량(영업)'!$A:$A,$A:$A,INDIRECT("'납품수량(영업)'!"&amp;SUBSTITUTE(ADDRESS(1,D$3,4),"1","")&amp;":"&amp;SUBSTITUTE(ADDRESS(1,D$3,4),"1","")))</f>
        <v>18052500</v>
      </c>
      <c r="E24" s="430">
        <f ca="1">SUMIF('납품수량(영업)'!$A:$A,$A:$A,INDIRECT("'납품수량(영업)'!"&amp;SUBSTITUTE(ADDRESS(1,E$3,4),"1","")&amp;":"&amp;SUBSTITUTE(ADDRESS(1,E$3,4),"1","")))</f>
        <v>18052500</v>
      </c>
      <c r="F24" s="430">
        <f ca="1">SUMIF('납품수량(영업)'!$A:$A,$A:$A,INDIRECT("'납품수량(영업)'!"&amp;SUBSTITUTE(ADDRESS(1,F$3,4),"1","")&amp;":"&amp;SUBSTITUTE(ADDRESS(1,F$3,4),"1","")))</f>
        <v>0</v>
      </c>
      <c r="G24" s="430">
        <f ca="1">SUMIF('납품수량(영업)'!$A:$A,$A:$A,INDIRECT("'납품수량(영업)'!"&amp;SUBSTITUTE(ADDRESS(1,G$3,4),"1","")&amp;":"&amp;SUBSTITUTE(ADDRESS(1,G$3,4),"1","")))</f>
        <v>18052500</v>
      </c>
      <c r="H24" s="430">
        <f ca="1">SUMIF('납품수량(영업)'!$A:$A,$A:$A,INDIRECT("'납품수량(영업)'!"&amp;SUBSTITUTE(ADDRESS(1,H$3,4),"1","")&amp;":"&amp;SUBSTITUTE(ADDRESS(1,H$3,4),"1","")))</f>
        <v>18052500</v>
      </c>
      <c r="I24" s="430">
        <f ca="1">SUMIF('납품수량(영업)'!$A:$A,$A:$A,INDIRECT("'납품수량(영업)'!"&amp;SUBSTITUTE(ADDRESS(1,I$3,4),"1","")&amp;":"&amp;SUBSTITUTE(ADDRESS(1,I$3,4),"1","")))</f>
        <v>0</v>
      </c>
      <c r="J24" s="430">
        <f ca="1">SUMIF('납품수량(영업)'!$A:$A,$A:$A,INDIRECT("'납품수량(영업)'!"&amp;SUBSTITUTE(ADDRESS(1,J$3,4),"1","")&amp;":"&amp;SUBSTITUTE(ADDRESS(1,J$3,4),"1","")))</f>
        <v>0</v>
      </c>
      <c r="K24" s="430">
        <f ca="1">SUMIF('납품수량(영업)'!$A:$A,$A:$A,INDIRECT("'납품수량(영업)'!"&amp;SUBSTITUTE(ADDRESS(1,K$3,4),"1","")&amp;":"&amp;SUBSTITUTE(ADDRESS(1,K$3,4),"1","")))</f>
        <v>18052500</v>
      </c>
      <c r="L24" s="430">
        <f ca="1">SUMIF('납품수량(영업)'!$A:$A,$A:$A,INDIRECT("'납품수량(영업)'!"&amp;SUBSTITUTE(ADDRESS(1,L$3,4),"1","")&amp;":"&amp;SUBSTITUTE(ADDRESS(1,L$3,4),"1","")))</f>
        <v>0</v>
      </c>
      <c r="M24" s="430">
        <f ca="1">SUMIF('납품수량(영업)'!$A:$A,$A:$A,INDIRECT("'납품수량(영업)'!"&amp;SUBSTITUTE(ADDRESS(1,M$3,4),"1","")&amp;":"&amp;SUBSTITUTE(ADDRESS(1,M$3,4),"1","")))</f>
        <v>13731935</v>
      </c>
      <c r="N24" s="430">
        <f ca="1">SUMIF('납품수량(영업)'!$A:$A,$A:$A,INDIRECT("'납품수량(영업)'!"&amp;SUBSTITUTE(ADDRESS(1,N$3,4),"1","")&amp;":"&amp;SUBSTITUTE(ADDRESS(1,N$3,4),"1","")))</f>
        <v>8881830</v>
      </c>
      <c r="O24" s="430">
        <f ca="1">SUMIF('납품수량(영업)'!$A:$A,$A:$A,INDIRECT("'납품수량(영업)'!"&amp;SUBSTITUTE(ADDRESS(1,O$3,4),"1","")&amp;":"&amp;SUBSTITUTE(ADDRESS(1,O$3,4),"1","")))</f>
        <v>17739590</v>
      </c>
      <c r="P24" s="430">
        <f ca="1">SUMIF('납품수량(영업)'!$A:$A,$A:$A,INDIRECT("'납품수량(영업)'!"&amp;SUBSTITUTE(ADDRESS(1,P$3,4),"1","")&amp;":"&amp;SUBSTITUTE(ADDRESS(1,P$3,4),"1","")))</f>
        <v>0</v>
      </c>
      <c r="Q24" s="430">
        <f ca="1">SUMIF('납품수량(영업)'!$A:$A,$A:$A,INDIRECT("'납품수량(영업)'!"&amp;SUBSTITUTE(ADDRESS(1,Q$3,4),"1","")&amp;":"&amp;SUBSTITUTE(ADDRESS(1,Q$3,4),"1","")))</f>
        <v>0</v>
      </c>
      <c r="R24" s="430">
        <f ca="1">SUMIF('납품수량(영업)'!$A:$A,$A:$A,INDIRECT("'납품수량(영업)'!"&amp;SUBSTITUTE(ADDRESS(1,R$3,4),"1","")&amp;":"&amp;SUBSTITUTE(ADDRESS(1,R$3,4),"1","")))</f>
        <v>18052500</v>
      </c>
      <c r="S24" s="430">
        <f ca="1">SUMIF('납품수량(영업)'!$A:$A,$A:$A,INDIRECT("'납품수량(영업)'!"&amp;SUBSTITUTE(ADDRESS(1,S$3,4),"1","")&amp;":"&amp;SUBSTITUTE(ADDRESS(1,S$3,4),"1","")))</f>
        <v>0</v>
      </c>
      <c r="T24" s="430">
        <f ca="1">SUMIF('납품수량(영업)'!$A:$A,$A:$A,INDIRECT("'납품수량(영업)'!"&amp;SUBSTITUTE(ADDRESS(1,T$3,4),"1","")&amp;":"&amp;SUBSTITUTE(ADDRESS(1,T$3,4),"1","")))</f>
        <v>14442000</v>
      </c>
      <c r="U24" s="430">
        <f ca="1">SUMIF('납품수량(영업)'!$A:$A,$A:$A,INDIRECT("'납품수량(영업)'!"&amp;SUBSTITUTE(ADDRESS(1,U$3,4),"1","")&amp;":"&amp;SUBSTITUTE(ADDRESS(1,U$3,4),"1","")))</f>
        <v>18052500</v>
      </c>
      <c r="V24" s="430">
        <f ca="1">SUMIF('납품수량(영업)'!$A:$A,$A:$A,INDIRECT("'납품수량(영업)'!"&amp;SUBSTITUTE(ADDRESS(1,V$3,4),"1","")&amp;":"&amp;SUBSTITUTE(ADDRESS(1,V$3,4),"1","")))</f>
        <v>0</v>
      </c>
      <c r="W24" s="430">
        <f ca="1">SUMIF('납품수량(영업)'!$A:$A,$A:$A,INDIRECT("'납품수량(영업)'!"&amp;SUBSTITUTE(ADDRESS(1,W$3,4),"1","")&amp;":"&amp;SUBSTITUTE(ADDRESS(1,W$3,4),"1","")))</f>
        <v>0</v>
      </c>
      <c r="X24" s="430">
        <f ca="1">SUMIF('납품수량(영업)'!$A:$A,$A:$A,INDIRECT("'납품수량(영업)'!"&amp;SUBSTITUTE(ADDRESS(1,X$3,4),"1","")&amp;":"&amp;SUBSTITUTE(ADDRESS(1,X$3,4),"1","")))</f>
        <v>0</v>
      </c>
      <c r="Y24" s="430">
        <f ca="1">SUMIF('납품수량(영업)'!$A:$A,$A:$A,INDIRECT("'납품수량(영업)'!"&amp;SUBSTITUTE(ADDRESS(1,Y$3,4),"1","")&amp;":"&amp;SUBSTITUTE(ADDRESS(1,Y$3,4),"1","")))</f>
        <v>0</v>
      </c>
      <c r="Z24" s="430">
        <f ca="1">SUMIF('납품수량(영업)'!$A:$A,$A:$A,INDIRECT("'납품수량(영업)'!"&amp;SUBSTITUTE(ADDRESS(1,Z$3,4),"1","")&amp;":"&amp;SUBSTITUTE(ADDRESS(1,Z$3,4),"1","")))</f>
        <v>0</v>
      </c>
      <c r="AA24" s="430">
        <f ca="1">SUMIF('납품수량(영업)'!$A:$A,$A:$A,INDIRECT("'납품수량(영업)'!"&amp;SUBSTITUTE(ADDRESS(1,AA$3,4),"1","")&amp;":"&amp;SUBSTITUTE(ADDRESS(1,AA$3,4),"1","")))</f>
        <v>0</v>
      </c>
      <c r="AB24" s="430">
        <f ca="1">SUMIF('납품수량(영업)'!$A:$A,$A:$A,INDIRECT("'납품수량(영업)'!"&amp;SUBSTITUTE(ADDRESS(1,AB$3,4),"1","")&amp;":"&amp;SUBSTITUTE(ADDRESS(1,AB$3,4),"1","")))</f>
        <v>0</v>
      </c>
      <c r="AC24" s="430">
        <f ca="1">SUMIF('납품수량(영업)'!$A:$A,$A:$A,INDIRECT("'납품수량(영업)'!"&amp;SUBSTITUTE(ADDRESS(1,AC$3,4),"1","")&amp;":"&amp;SUBSTITUTE(ADDRESS(1,AC$3,4),"1","")))</f>
        <v>0</v>
      </c>
      <c r="AD24" s="430">
        <f ca="1">SUMIF('납품수량(영업)'!$A:$A,$A:$A,INDIRECT("'납품수량(영업)'!"&amp;SUBSTITUTE(ADDRESS(1,AD$3,4),"1","")&amp;":"&amp;SUBSTITUTE(ADDRESS(1,AD$3,4),"1","")))</f>
        <v>0</v>
      </c>
      <c r="AE24" s="430">
        <f ca="1">SUMIF('납품수량(영업)'!$A:$A,$A:$A,INDIRECT("'납품수량(영업)'!"&amp;SUBSTITUTE(ADDRESS(1,AE$3,4),"1","")&amp;":"&amp;SUBSTITUTE(ADDRESS(1,AE$3,4),"1","")))</f>
        <v>0</v>
      </c>
      <c r="AF24" s="430">
        <f ca="1">SUMIF('납품수량(영업)'!$A:$A,$A:$A,INDIRECT("'납품수량(영업)'!"&amp;SUBSTITUTE(ADDRESS(1,AF$3,4),"1","")&amp;":"&amp;SUBSTITUTE(ADDRESS(1,AF$3,4),"1","")))</f>
        <v>0</v>
      </c>
      <c r="AG24" s="430">
        <f ca="1">SUMIF('납품수량(영업)'!$A:$A,$A:$A,INDIRECT("'납품수량(영업)'!"&amp;SUBSTITUTE(ADDRESS(1,AG$3,4),"1","")&amp;":"&amp;SUBSTITUTE(ADDRESS(1,AG$3,4),"1","")))</f>
        <v>0</v>
      </c>
      <c r="AH24" s="430">
        <f ca="1">SUMIF('납품수량(영업)'!$A:$A,$A:$A,INDIRECT("'납품수량(영업)'!"&amp;SUBSTITUTE(ADDRESS(1,AH$3,4),"1","")&amp;":"&amp;SUBSTITUTE(ADDRESS(1,AH$3,4),"1","")))</f>
        <v>0</v>
      </c>
      <c r="AI24" s="430">
        <f t="shared" ca="1" si="2"/>
        <v>181162855</v>
      </c>
    </row>
    <row r="25" spans="1:35">
      <c r="B25" s="602"/>
      <c r="C25" s="437" t="s">
        <v>41</v>
      </c>
      <c r="D25" s="438">
        <f ca="1">D24</f>
        <v>18052500</v>
      </c>
      <c r="E25" s="438">
        <f t="shared" ref="E25:AH25" ca="1" si="8">E24</f>
        <v>18052500</v>
      </c>
      <c r="F25" s="438">
        <f t="shared" ca="1" si="8"/>
        <v>0</v>
      </c>
      <c r="G25" s="438">
        <f t="shared" ca="1" si="8"/>
        <v>18052500</v>
      </c>
      <c r="H25" s="438">
        <f t="shared" ca="1" si="8"/>
        <v>18052500</v>
      </c>
      <c r="I25" s="438">
        <f t="shared" ca="1" si="8"/>
        <v>0</v>
      </c>
      <c r="J25" s="438">
        <f t="shared" ca="1" si="8"/>
        <v>0</v>
      </c>
      <c r="K25" s="438">
        <f t="shared" ca="1" si="8"/>
        <v>18052500</v>
      </c>
      <c r="L25" s="438">
        <f t="shared" ca="1" si="8"/>
        <v>0</v>
      </c>
      <c r="M25" s="438">
        <f t="shared" ca="1" si="8"/>
        <v>13731935</v>
      </c>
      <c r="N25" s="438">
        <f t="shared" ca="1" si="8"/>
        <v>8881830</v>
      </c>
      <c r="O25" s="438">
        <f t="shared" ca="1" si="8"/>
        <v>17739590</v>
      </c>
      <c r="P25" s="438">
        <f t="shared" ca="1" si="8"/>
        <v>0</v>
      </c>
      <c r="Q25" s="438">
        <f t="shared" ca="1" si="8"/>
        <v>0</v>
      </c>
      <c r="R25" s="438">
        <f t="shared" ca="1" si="8"/>
        <v>18052500</v>
      </c>
      <c r="S25" s="438">
        <f t="shared" ca="1" si="8"/>
        <v>0</v>
      </c>
      <c r="T25" s="438">
        <f t="shared" ca="1" si="8"/>
        <v>14442000</v>
      </c>
      <c r="U25" s="438">
        <f t="shared" ca="1" si="8"/>
        <v>18052500</v>
      </c>
      <c r="V25" s="438">
        <f t="shared" ca="1" si="8"/>
        <v>0</v>
      </c>
      <c r="W25" s="438">
        <f t="shared" ca="1" si="8"/>
        <v>0</v>
      </c>
      <c r="X25" s="438">
        <f t="shared" ca="1" si="8"/>
        <v>0</v>
      </c>
      <c r="Y25" s="438">
        <f t="shared" ca="1" si="8"/>
        <v>0</v>
      </c>
      <c r="Z25" s="438">
        <f t="shared" ca="1" si="8"/>
        <v>0</v>
      </c>
      <c r="AA25" s="438">
        <f t="shared" ca="1" si="8"/>
        <v>0</v>
      </c>
      <c r="AB25" s="438">
        <f t="shared" ca="1" si="8"/>
        <v>0</v>
      </c>
      <c r="AC25" s="438">
        <f t="shared" ca="1" si="8"/>
        <v>0</v>
      </c>
      <c r="AD25" s="438">
        <f t="shared" ca="1" si="8"/>
        <v>0</v>
      </c>
      <c r="AE25" s="438">
        <f t="shared" ca="1" si="8"/>
        <v>0</v>
      </c>
      <c r="AF25" s="438">
        <f t="shared" ca="1" si="8"/>
        <v>0</v>
      </c>
      <c r="AG25" s="438">
        <f t="shared" ca="1" si="8"/>
        <v>0</v>
      </c>
      <c r="AH25" s="438">
        <f t="shared" ca="1" si="8"/>
        <v>0</v>
      </c>
      <c r="AI25" s="439">
        <f ca="1">SUM(AI24)</f>
        <v>181162855</v>
      </c>
    </row>
    <row r="26" spans="1:35">
      <c r="B26" s="593" t="s">
        <v>49</v>
      </c>
      <c r="C26" s="593"/>
      <c r="D26" s="440">
        <f ca="1">D11+D14+D18+D21+D23+D25</f>
        <v>92040305</v>
      </c>
      <c r="E26" s="440">
        <f t="shared" ref="E26:AH26" ca="1" si="9">E11+E14+E18+E21+E23+E25</f>
        <v>124359441</v>
      </c>
      <c r="F26" s="440">
        <f t="shared" ca="1" si="9"/>
        <v>93524936</v>
      </c>
      <c r="G26" s="440">
        <f t="shared" ca="1" si="9"/>
        <v>104683282</v>
      </c>
      <c r="H26" s="440">
        <f t="shared" ca="1" si="9"/>
        <v>82286721</v>
      </c>
      <c r="I26" s="440">
        <f t="shared" ca="1" si="9"/>
        <v>0</v>
      </c>
      <c r="J26" s="440">
        <f t="shared" ca="1" si="9"/>
        <v>0</v>
      </c>
      <c r="K26" s="440">
        <f t="shared" ca="1" si="9"/>
        <v>91079545</v>
      </c>
      <c r="L26" s="440">
        <f t="shared" ca="1" si="9"/>
        <v>90799354</v>
      </c>
      <c r="M26" s="440">
        <f t="shared" ca="1" si="9"/>
        <v>96916727</v>
      </c>
      <c r="N26" s="440">
        <f t="shared" ca="1" si="9"/>
        <v>109145697</v>
      </c>
      <c r="O26" s="440">
        <f t="shared" ca="1" si="9"/>
        <v>91808448</v>
      </c>
      <c r="P26" s="440">
        <f t="shared" ca="1" si="9"/>
        <v>0</v>
      </c>
      <c r="Q26" s="440">
        <f t="shared" ca="1" si="9"/>
        <v>0</v>
      </c>
      <c r="R26" s="440">
        <f t="shared" ca="1" si="9"/>
        <v>128414332</v>
      </c>
      <c r="S26" s="440">
        <f t="shared" ca="1" si="9"/>
        <v>77354133</v>
      </c>
      <c r="T26" s="440">
        <f t="shared" ca="1" si="9"/>
        <v>93747832</v>
      </c>
      <c r="U26" s="440">
        <f t="shared" ca="1" si="9"/>
        <v>105862629</v>
      </c>
      <c r="V26" s="440">
        <f t="shared" ca="1" si="9"/>
        <v>0</v>
      </c>
      <c r="W26" s="440">
        <f t="shared" ca="1" si="9"/>
        <v>0</v>
      </c>
      <c r="X26" s="440">
        <f t="shared" ca="1" si="9"/>
        <v>0</v>
      </c>
      <c r="Y26" s="440">
        <f t="shared" ca="1" si="9"/>
        <v>0</v>
      </c>
      <c r="Z26" s="440">
        <f t="shared" ca="1" si="9"/>
        <v>0</v>
      </c>
      <c r="AA26" s="440">
        <f t="shared" ca="1" si="9"/>
        <v>0</v>
      </c>
      <c r="AB26" s="440">
        <f t="shared" ca="1" si="9"/>
        <v>0</v>
      </c>
      <c r="AC26" s="440">
        <f t="shared" ca="1" si="9"/>
        <v>0</v>
      </c>
      <c r="AD26" s="440">
        <f t="shared" ca="1" si="9"/>
        <v>0</v>
      </c>
      <c r="AE26" s="440">
        <f t="shared" ca="1" si="9"/>
        <v>0</v>
      </c>
      <c r="AF26" s="440">
        <f t="shared" ca="1" si="9"/>
        <v>0</v>
      </c>
      <c r="AG26" s="440">
        <f t="shared" ca="1" si="9"/>
        <v>0</v>
      </c>
      <c r="AH26" s="440">
        <f t="shared" ca="1" si="9"/>
        <v>0</v>
      </c>
      <c r="AI26" s="441">
        <f ca="1">SUM(AI11,AI14,AI18,AI21,AI23,AI25)</f>
        <v>1382023382</v>
      </c>
    </row>
    <row r="28" spans="1:35" ht="16.5" customHeight="1">
      <c r="B28" s="428"/>
      <c r="D28" s="23">
        <v>53</v>
      </c>
      <c r="E28" s="23">
        <f>D28+1</f>
        <v>54</v>
      </c>
      <c r="F28" s="23">
        <f t="shared" ref="F28" si="10">E28+1</f>
        <v>55</v>
      </c>
      <c r="G28" s="23">
        <f t="shared" ref="G28" si="11">F28+1</f>
        <v>56</v>
      </c>
      <c r="H28" s="23">
        <f t="shared" ref="H28" si="12">G28+1</f>
        <v>57</v>
      </c>
      <c r="I28" s="23">
        <f t="shared" ref="I28" si="13">H28+1</f>
        <v>58</v>
      </c>
      <c r="J28" s="23">
        <f t="shared" ref="J28" si="14">I28+1</f>
        <v>59</v>
      </c>
      <c r="K28" s="23">
        <f t="shared" ref="K28" si="15">J28+1</f>
        <v>60</v>
      </c>
      <c r="L28" s="23">
        <f t="shared" ref="L28" si="16">K28+1</f>
        <v>61</v>
      </c>
      <c r="M28" s="23">
        <f t="shared" ref="M28" si="17">L28+1</f>
        <v>62</v>
      </c>
      <c r="N28" s="23">
        <f t="shared" ref="N28" si="18">M28+1</f>
        <v>63</v>
      </c>
      <c r="O28" s="23">
        <f t="shared" ref="O28" si="19">N28+1</f>
        <v>64</v>
      </c>
      <c r="P28" s="23">
        <f t="shared" ref="P28" si="20">O28+1</f>
        <v>65</v>
      </c>
      <c r="Q28" s="23">
        <f t="shared" ref="Q28" si="21">P28+1</f>
        <v>66</v>
      </c>
      <c r="R28" s="23">
        <f t="shared" ref="R28" si="22">Q28+1</f>
        <v>67</v>
      </c>
      <c r="S28" s="23">
        <f t="shared" ref="S28" si="23">R28+1</f>
        <v>68</v>
      </c>
      <c r="T28" s="23">
        <f t="shared" ref="T28" si="24">S28+1</f>
        <v>69</v>
      </c>
      <c r="U28" s="23">
        <f t="shared" ref="U28" si="25">T28+1</f>
        <v>70</v>
      </c>
      <c r="V28" s="23">
        <f t="shared" ref="V28" si="26">U28+1</f>
        <v>71</v>
      </c>
      <c r="W28" s="23">
        <f t="shared" ref="W28" si="27">V28+1</f>
        <v>72</v>
      </c>
      <c r="X28" s="23">
        <f t="shared" ref="X28" si="28">W28+1</f>
        <v>73</v>
      </c>
      <c r="Y28" s="23">
        <f t="shared" ref="Y28" si="29">X28+1</f>
        <v>74</v>
      </c>
      <c r="Z28" s="23">
        <f t="shared" ref="Z28" si="30">Y28+1</f>
        <v>75</v>
      </c>
      <c r="AA28" s="23">
        <f t="shared" ref="AA28" si="31">Z28+1</f>
        <v>76</v>
      </c>
      <c r="AB28" s="23">
        <f t="shared" ref="AB28" si="32">AA28+1</f>
        <v>77</v>
      </c>
      <c r="AC28" s="23">
        <f t="shared" ref="AC28" si="33">AB28+1</f>
        <v>78</v>
      </c>
      <c r="AD28" s="23">
        <f t="shared" ref="AD28" si="34">AC28+1</f>
        <v>79</v>
      </c>
      <c r="AE28" s="23">
        <f t="shared" ref="AE28" si="35">AD28+1</f>
        <v>80</v>
      </c>
      <c r="AF28" s="23">
        <f t="shared" ref="AF28" si="36">AE28+1</f>
        <v>81</v>
      </c>
      <c r="AG28" s="23">
        <f t="shared" ref="AG28" si="37">AF28+1</f>
        <v>82</v>
      </c>
      <c r="AH28" s="23">
        <f t="shared" ref="AH28" si="38">AG28+1</f>
        <v>83</v>
      </c>
      <c r="AI28" s="23">
        <f t="shared" ref="AI28" si="39">AH28+1</f>
        <v>84</v>
      </c>
    </row>
    <row r="29" spans="1:35" ht="31.5" customHeight="1">
      <c r="A29" s="445" t="s">
        <v>1332</v>
      </c>
      <c r="B29" s="444" t="s">
        <v>1328</v>
      </c>
      <c r="C29" s="312" t="s">
        <v>175</v>
      </c>
      <c r="D29" s="443">
        <f>DATE($B$2,$C$2,1)</f>
        <v>45870</v>
      </c>
      <c r="E29" s="443">
        <f>D29+1</f>
        <v>45871</v>
      </c>
      <c r="F29" s="443">
        <f t="shared" ref="F29:AH29" si="40">E29+1</f>
        <v>45872</v>
      </c>
      <c r="G29" s="443">
        <f t="shared" si="40"/>
        <v>45873</v>
      </c>
      <c r="H29" s="443">
        <f t="shared" si="40"/>
        <v>45874</v>
      </c>
      <c r="I29" s="443">
        <f t="shared" si="40"/>
        <v>45875</v>
      </c>
      <c r="J29" s="443">
        <f t="shared" si="40"/>
        <v>45876</v>
      </c>
      <c r="K29" s="443">
        <f t="shared" si="40"/>
        <v>45877</v>
      </c>
      <c r="L29" s="443">
        <f t="shared" si="40"/>
        <v>45878</v>
      </c>
      <c r="M29" s="443">
        <f t="shared" si="40"/>
        <v>45879</v>
      </c>
      <c r="N29" s="443">
        <f t="shared" si="40"/>
        <v>45880</v>
      </c>
      <c r="O29" s="443">
        <f t="shared" si="40"/>
        <v>45881</v>
      </c>
      <c r="P29" s="443">
        <f t="shared" si="40"/>
        <v>45882</v>
      </c>
      <c r="Q29" s="443">
        <f t="shared" si="40"/>
        <v>45883</v>
      </c>
      <c r="R29" s="443">
        <f t="shared" si="40"/>
        <v>45884</v>
      </c>
      <c r="S29" s="443">
        <f t="shared" si="40"/>
        <v>45885</v>
      </c>
      <c r="T29" s="443">
        <f t="shared" si="40"/>
        <v>45886</v>
      </c>
      <c r="U29" s="443">
        <f t="shared" si="40"/>
        <v>45887</v>
      </c>
      <c r="V29" s="443">
        <f t="shared" si="40"/>
        <v>45888</v>
      </c>
      <c r="W29" s="443">
        <f t="shared" si="40"/>
        <v>45889</v>
      </c>
      <c r="X29" s="443">
        <f t="shared" si="40"/>
        <v>45890</v>
      </c>
      <c r="Y29" s="443">
        <f t="shared" si="40"/>
        <v>45891</v>
      </c>
      <c r="Z29" s="443">
        <f t="shared" si="40"/>
        <v>45892</v>
      </c>
      <c r="AA29" s="443">
        <f t="shared" si="40"/>
        <v>45893</v>
      </c>
      <c r="AB29" s="443">
        <f t="shared" si="40"/>
        <v>45894</v>
      </c>
      <c r="AC29" s="443">
        <f t="shared" si="40"/>
        <v>45895</v>
      </c>
      <c r="AD29" s="443">
        <f t="shared" si="40"/>
        <v>45896</v>
      </c>
      <c r="AE29" s="443">
        <f t="shared" si="40"/>
        <v>45897</v>
      </c>
      <c r="AF29" s="443">
        <f t="shared" si="40"/>
        <v>45898</v>
      </c>
      <c r="AG29" s="443">
        <f t="shared" si="40"/>
        <v>45899</v>
      </c>
      <c r="AH29" s="443">
        <f t="shared" si="40"/>
        <v>45900</v>
      </c>
      <c r="AI29" s="442" t="s">
        <v>505</v>
      </c>
    </row>
    <row r="30" spans="1:35">
      <c r="A30" s="23" t="s">
        <v>439</v>
      </c>
      <c r="B30" s="597" t="s">
        <v>51</v>
      </c>
      <c r="C30" s="429" t="s">
        <v>50</v>
      </c>
      <c r="D30" s="430">
        <f ca="1">SUMIF(태창금속!$A:$A,$A:$A,INDIRECT("'태창금속'!"&amp;SUBSTITUTE(ADDRESS(1,D$28,4),"1","")&amp;":"&amp;SUBSTITUTE(ADDRESS(1,D$28,4),"1","")))</f>
        <v>0</v>
      </c>
      <c r="E30" s="430">
        <f ca="1">SUMIF(태창금속!$A:$A,$A:$A,INDIRECT("'태창금속'!"&amp;SUBSTITUTE(ADDRESS(1,E$28,4),"1","")&amp;":"&amp;SUBSTITUTE(ADDRESS(1,E$28,4),"1","")))</f>
        <v>11381432</v>
      </c>
      <c r="F30" s="430">
        <f ca="1">SUMIF(태창금속!$A:$A,$A:$A,INDIRECT("'태창금속'!"&amp;SUBSTITUTE(ADDRESS(1,F$28,4),"1","")&amp;":"&amp;SUBSTITUTE(ADDRESS(1,F$28,4),"1","")))</f>
        <v>0</v>
      </c>
      <c r="G30" s="430">
        <f ca="1">SUMIF(태창금속!$A:$A,$A:$A,INDIRECT("'태창금속'!"&amp;SUBSTITUTE(ADDRESS(1,G$28,4),"1","")&amp;":"&amp;SUBSTITUTE(ADDRESS(1,G$28,4),"1","")))</f>
        <v>0</v>
      </c>
      <c r="H30" s="430">
        <f ca="1">SUMIF(태창금속!$A:$A,$A:$A,INDIRECT("'태창금속'!"&amp;SUBSTITUTE(ADDRESS(1,H$28,4),"1","")&amp;":"&amp;SUBSTITUTE(ADDRESS(1,H$28,4),"1","")))</f>
        <v>0</v>
      </c>
      <c r="I30" s="430">
        <f ca="1">SUMIF(태창금속!$A:$A,$A:$A,INDIRECT("'태창금속'!"&amp;SUBSTITUTE(ADDRESS(1,I$28,4),"1","")&amp;":"&amp;SUBSTITUTE(ADDRESS(1,I$28,4),"1","")))</f>
        <v>0</v>
      </c>
      <c r="J30" s="430">
        <f ca="1">SUMIF(태창금속!$A:$A,$A:$A,INDIRECT("'태창금속'!"&amp;SUBSTITUTE(ADDRESS(1,J$28,4),"1","")&amp;":"&amp;SUBSTITUTE(ADDRESS(1,J$28,4),"1","")))</f>
        <v>0</v>
      </c>
      <c r="K30" s="430">
        <f ca="1">SUMIF(태창금속!$A:$A,$A:$A,INDIRECT("'태창금속'!"&amp;SUBSTITUTE(ADDRESS(1,K$28,4),"1","")&amp;":"&amp;SUBSTITUTE(ADDRESS(1,K$28,4),"1","")))</f>
        <v>16841152</v>
      </c>
      <c r="L30" s="430">
        <f ca="1">SUMIF(태창금속!$A:$A,$A:$A,INDIRECT("'태창금속'!"&amp;SUBSTITUTE(ADDRESS(1,L$28,4),"1","")&amp;":"&amp;SUBSTITUTE(ADDRESS(1,L$28,4),"1","")))</f>
        <v>0</v>
      </c>
      <c r="M30" s="430">
        <f ca="1">SUMIF(태창금속!$A:$A,$A:$A,INDIRECT("'태창금속'!"&amp;SUBSTITUTE(ADDRESS(1,M$28,4),"1","")&amp;":"&amp;SUBSTITUTE(ADDRESS(1,M$28,4),"1","")))</f>
        <v>0</v>
      </c>
      <c r="N30" s="430">
        <f ca="1">SUMIF(태창금속!$A:$A,$A:$A,INDIRECT("'태창금속'!"&amp;SUBSTITUTE(ADDRESS(1,N$28,4),"1","")&amp;":"&amp;SUBSTITUTE(ADDRESS(1,N$28,4),"1","")))</f>
        <v>0</v>
      </c>
      <c r="O30" s="430">
        <f ca="1">SUMIF(태창금속!$A:$A,$A:$A,INDIRECT("'태창금속'!"&amp;SUBSTITUTE(ADDRESS(1,O$28,4),"1","")&amp;":"&amp;SUBSTITUTE(ADDRESS(1,O$28,4),"1","")))</f>
        <v>0</v>
      </c>
      <c r="P30" s="430">
        <f ca="1">SUMIF(태창금속!$A:$A,$A:$A,INDIRECT("'태창금속'!"&amp;SUBSTITUTE(ADDRESS(1,P$28,4),"1","")&amp;":"&amp;SUBSTITUTE(ADDRESS(1,P$28,4),"1","")))</f>
        <v>0</v>
      </c>
      <c r="Q30" s="430">
        <f ca="1">SUMIF(태창금속!$A:$A,$A:$A,INDIRECT("'태창금속'!"&amp;SUBSTITUTE(ADDRESS(1,Q$28,4),"1","")&amp;":"&amp;SUBSTITUTE(ADDRESS(1,Q$28,4),"1","")))</f>
        <v>0</v>
      </c>
      <c r="R30" s="430">
        <f ca="1">SUMIF(태창금속!$A:$A,$A:$A,INDIRECT("'태창금속'!"&amp;SUBSTITUTE(ADDRESS(1,R$28,4),"1","")&amp;":"&amp;SUBSTITUTE(ADDRESS(1,R$28,4),"1","")))</f>
        <v>0</v>
      </c>
      <c r="S30" s="430">
        <f ca="1">SUMIF(태창금속!$A:$A,$A:$A,INDIRECT("'태창금속'!"&amp;SUBSTITUTE(ADDRESS(1,S$28,4),"1","")&amp;":"&amp;SUBSTITUTE(ADDRESS(1,S$28,4),"1","")))</f>
        <v>0</v>
      </c>
      <c r="T30" s="430">
        <f ca="1">SUMIF(태창금속!$A:$A,$A:$A,INDIRECT("'태창금속'!"&amp;SUBSTITUTE(ADDRESS(1,T$28,4),"1","")&amp;":"&amp;SUBSTITUTE(ADDRESS(1,T$28,4),"1","")))</f>
        <v>0</v>
      </c>
      <c r="U30" s="430">
        <f ca="1">SUMIF(태창금속!$A:$A,$A:$A,INDIRECT("'태창금속'!"&amp;SUBSTITUTE(ADDRESS(1,U$28,4),"1","")&amp;":"&amp;SUBSTITUTE(ADDRESS(1,U$28,4),"1","")))</f>
        <v>0</v>
      </c>
      <c r="V30" s="430">
        <f ca="1">SUMIF(태창금속!$A:$A,$A:$A,INDIRECT("'태창금속'!"&amp;SUBSTITUTE(ADDRESS(1,V$28,4),"1","")&amp;":"&amp;SUBSTITUTE(ADDRESS(1,V$28,4),"1","")))</f>
        <v>0</v>
      </c>
      <c r="W30" s="430">
        <f ca="1">SUMIF(태창금속!$A:$A,$A:$A,INDIRECT("'태창금속'!"&amp;SUBSTITUTE(ADDRESS(1,W$28,4),"1","")&amp;":"&amp;SUBSTITUTE(ADDRESS(1,W$28,4),"1","")))</f>
        <v>0</v>
      </c>
      <c r="X30" s="430">
        <f ca="1">SUMIF(태창금속!$A:$A,$A:$A,INDIRECT("'태창금속'!"&amp;SUBSTITUTE(ADDRESS(1,X$28,4),"1","")&amp;":"&amp;SUBSTITUTE(ADDRESS(1,X$28,4),"1","")))</f>
        <v>0</v>
      </c>
      <c r="Y30" s="430">
        <f ca="1">SUMIF(태창금속!$A:$A,$A:$A,INDIRECT("'태창금속'!"&amp;SUBSTITUTE(ADDRESS(1,Y$28,4),"1","")&amp;":"&amp;SUBSTITUTE(ADDRESS(1,Y$28,4),"1","")))</f>
        <v>0</v>
      </c>
      <c r="Z30" s="430">
        <f ca="1">SUMIF(태창금속!$A:$A,$A:$A,INDIRECT("'태창금속'!"&amp;SUBSTITUTE(ADDRESS(1,Z$28,4),"1","")&amp;":"&amp;SUBSTITUTE(ADDRESS(1,Z$28,4),"1","")))</f>
        <v>0</v>
      </c>
      <c r="AA30" s="430">
        <f ca="1">SUMIF(태창금속!$A:$A,$A:$A,INDIRECT("'태창금속'!"&amp;SUBSTITUTE(ADDRESS(1,AA$28,4),"1","")&amp;":"&amp;SUBSTITUTE(ADDRESS(1,AA$28,4),"1","")))</f>
        <v>0</v>
      </c>
      <c r="AB30" s="430">
        <f ca="1">SUMIF(태창금속!$A:$A,$A:$A,INDIRECT("'태창금속'!"&amp;SUBSTITUTE(ADDRESS(1,AB$28,4),"1","")&amp;":"&amp;SUBSTITUTE(ADDRESS(1,AB$28,4),"1","")))</f>
        <v>0</v>
      </c>
      <c r="AC30" s="430">
        <f ca="1">SUMIF(태창금속!$A:$A,$A:$A,INDIRECT("'태창금속'!"&amp;SUBSTITUTE(ADDRESS(1,AC$28,4),"1","")&amp;":"&amp;SUBSTITUTE(ADDRESS(1,AC$28,4),"1","")))</f>
        <v>0</v>
      </c>
      <c r="AD30" s="430">
        <f ca="1">SUMIF(태창금속!$A:$A,$A:$A,INDIRECT("'태창금속'!"&amp;SUBSTITUTE(ADDRESS(1,AD$28,4),"1","")&amp;":"&amp;SUBSTITUTE(ADDRESS(1,AD$28,4),"1","")))</f>
        <v>0</v>
      </c>
      <c r="AE30" s="430">
        <f ca="1">SUMIF(태창금속!$A:$A,$A:$A,INDIRECT("'태창금속'!"&amp;SUBSTITUTE(ADDRESS(1,AE$28,4),"1","")&amp;":"&amp;SUBSTITUTE(ADDRESS(1,AE$28,4),"1","")))</f>
        <v>0</v>
      </c>
      <c r="AF30" s="430">
        <f ca="1">SUMIF(태창금속!$A:$A,$A:$A,INDIRECT("'태창금속'!"&amp;SUBSTITUTE(ADDRESS(1,AF$28,4),"1","")&amp;":"&amp;SUBSTITUTE(ADDRESS(1,AF$28,4),"1","")))</f>
        <v>0</v>
      </c>
      <c r="AG30" s="430">
        <f ca="1">SUMIF(태창금속!$A:$A,$A:$A,INDIRECT("'태창금속'!"&amp;SUBSTITUTE(ADDRESS(1,AG$28,4),"1","")&amp;":"&amp;SUBSTITUTE(ADDRESS(1,AG$28,4),"1","")))</f>
        <v>0</v>
      </c>
      <c r="AH30" s="430">
        <f ca="1">SUMIF(태창금속!$A:$A,$A:$A,INDIRECT("'태창금속'!"&amp;SUBSTITUTE(ADDRESS(1,AH$28,4),"1","")&amp;":"&amp;SUBSTITUTE(ADDRESS(1,AH$28,4),"1","")))</f>
        <v>0</v>
      </c>
      <c r="AI30" s="430">
        <f ca="1">SUM(D30:AH30)</f>
        <v>28222584</v>
      </c>
    </row>
    <row r="31" spans="1:35">
      <c r="A31" s="23" t="s">
        <v>441</v>
      </c>
      <c r="B31" s="598"/>
      <c r="C31" s="431" t="s">
        <v>60</v>
      </c>
      <c r="D31" s="430">
        <f ca="1">SUMIF(태창금속!$A:$A,$A:$A,INDIRECT("'태창금속'!"&amp;SUBSTITUTE(ADDRESS(1,D$28,4),"1","")&amp;":"&amp;SUBSTITUTE(ADDRESS(1,D$28,4),"1","")))</f>
        <v>26002379.999999996</v>
      </c>
      <c r="E31" s="430">
        <f ca="1">SUMIF(태창금속!$A:$A,$A:$A,INDIRECT("'태창금속'!"&amp;SUBSTITUTE(ADDRESS(1,E$28,4),"1","")&amp;":"&amp;SUBSTITUTE(ADDRESS(1,E$28,4),"1","")))</f>
        <v>0</v>
      </c>
      <c r="F31" s="430">
        <f ca="1">SUMIF(태창금속!$A:$A,$A:$A,INDIRECT("'태창금속'!"&amp;SUBSTITUTE(ADDRESS(1,F$28,4),"1","")&amp;":"&amp;SUBSTITUTE(ADDRESS(1,F$28,4),"1","")))</f>
        <v>0</v>
      </c>
      <c r="G31" s="430">
        <f ca="1">SUMIF(태창금속!$A:$A,$A:$A,INDIRECT("'태창금속'!"&amp;SUBSTITUTE(ADDRESS(1,G$28,4),"1","")&amp;":"&amp;SUBSTITUTE(ADDRESS(1,G$28,4),"1","")))</f>
        <v>0</v>
      </c>
      <c r="H31" s="430">
        <f ca="1">SUMIF(태창금속!$A:$A,$A:$A,INDIRECT("'태창금속'!"&amp;SUBSTITUTE(ADDRESS(1,H$28,4),"1","")&amp;":"&amp;SUBSTITUTE(ADDRESS(1,H$28,4),"1","")))</f>
        <v>0</v>
      </c>
      <c r="I31" s="430">
        <f ca="1">SUMIF(태창금속!$A:$A,$A:$A,INDIRECT("'태창금속'!"&amp;SUBSTITUTE(ADDRESS(1,I$28,4),"1","")&amp;":"&amp;SUBSTITUTE(ADDRESS(1,I$28,4),"1","")))</f>
        <v>0</v>
      </c>
      <c r="J31" s="430">
        <f ca="1">SUMIF(태창금속!$A:$A,$A:$A,INDIRECT("'태창금속'!"&amp;SUBSTITUTE(ADDRESS(1,J$28,4),"1","")&amp;":"&amp;SUBSTITUTE(ADDRESS(1,J$28,4),"1","")))</f>
        <v>0</v>
      </c>
      <c r="K31" s="430">
        <f ca="1">SUMIF(태창금속!$A:$A,$A:$A,INDIRECT("'태창금속'!"&amp;SUBSTITUTE(ADDRESS(1,K$28,4),"1","")&amp;":"&amp;SUBSTITUTE(ADDRESS(1,K$28,4),"1","")))</f>
        <v>0</v>
      </c>
      <c r="L31" s="430">
        <f ca="1">SUMIF(태창금속!$A:$A,$A:$A,INDIRECT("'태창금속'!"&amp;SUBSTITUTE(ADDRESS(1,L$28,4),"1","")&amp;":"&amp;SUBSTITUTE(ADDRESS(1,L$28,4),"1","")))</f>
        <v>0</v>
      </c>
      <c r="M31" s="430">
        <f ca="1">SUMIF(태창금속!$A:$A,$A:$A,INDIRECT("'태창금속'!"&amp;SUBSTITUTE(ADDRESS(1,M$28,4),"1","")&amp;":"&amp;SUBSTITUTE(ADDRESS(1,M$28,4),"1","")))</f>
        <v>0</v>
      </c>
      <c r="N31" s="430">
        <f ca="1">SUMIF(태창금속!$A:$A,$A:$A,INDIRECT("'태창금속'!"&amp;SUBSTITUTE(ADDRESS(1,N$28,4),"1","")&amp;":"&amp;SUBSTITUTE(ADDRESS(1,N$28,4),"1","")))</f>
        <v>0</v>
      </c>
      <c r="O31" s="430">
        <f ca="1">SUMIF(태창금속!$A:$A,$A:$A,INDIRECT("'태창금속'!"&amp;SUBSTITUTE(ADDRESS(1,O$28,4),"1","")&amp;":"&amp;SUBSTITUTE(ADDRESS(1,O$28,4),"1","")))</f>
        <v>26808095.999999996</v>
      </c>
      <c r="P31" s="430">
        <f ca="1">SUMIF(태창금속!$A:$A,$A:$A,INDIRECT("'태창금속'!"&amp;SUBSTITUTE(ADDRESS(1,P$28,4),"1","")&amp;":"&amp;SUBSTITUTE(ADDRESS(1,P$28,4),"1","")))</f>
        <v>0</v>
      </c>
      <c r="Q31" s="430">
        <f ca="1">SUMIF(태창금속!$A:$A,$A:$A,INDIRECT("'태창금속'!"&amp;SUBSTITUTE(ADDRESS(1,Q$28,4),"1","")&amp;":"&amp;SUBSTITUTE(ADDRESS(1,Q$28,4),"1","")))</f>
        <v>0</v>
      </c>
      <c r="R31" s="430">
        <f ca="1">SUMIF(태창금속!$A:$A,$A:$A,INDIRECT("'태창금속'!"&amp;SUBSTITUTE(ADDRESS(1,R$28,4),"1","")&amp;":"&amp;SUBSTITUTE(ADDRESS(1,R$28,4),"1","")))</f>
        <v>0</v>
      </c>
      <c r="S31" s="430">
        <f ca="1">SUMIF(태창금속!$A:$A,$A:$A,INDIRECT("'태창금속'!"&amp;SUBSTITUTE(ADDRESS(1,S$28,4),"1","")&amp;":"&amp;SUBSTITUTE(ADDRESS(1,S$28,4),"1","")))</f>
        <v>12944652</v>
      </c>
      <c r="T31" s="430">
        <f ca="1">SUMIF(태창금속!$A:$A,$A:$A,INDIRECT("'태창금속'!"&amp;SUBSTITUTE(ADDRESS(1,T$28,4),"1","")&amp;":"&amp;SUBSTITUTE(ADDRESS(1,T$28,4),"1","")))</f>
        <v>0</v>
      </c>
      <c r="U31" s="430">
        <f ca="1">SUMIF(태창금속!$A:$A,$A:$A,INDIRECT("'태창금속'!"&amp;SUBSTITUTE(ADDRESS(1,U$28,4),"1","")&amp;":"&amp;SUBSTITUTE(ADDRESS(1,U$28,4),"1","")))</f>
        <v>0</v>
      </c>
      <c r="V31" s="430">
        <f ca="1">SUMIF(태창금속!$A:$A,$A:$A,INDIRECT("'태창금속'!"&amp;SUBSTITUTE(ADDRESS(1,V$28,4),"1","")&amp;":"&amp;SUBSTITUTE(ADDRESS(1,V$28,4),"1","")))</f>
        <v>0</v>
      </c>
      <c r="W31" s="430">
        <f ca="1">SUMIF(태창금속!$A:$A,$A:$A,INDIRECT("'태창금속'!"&amp;SUBSTITUTE(ADDRESS(1,W$28,4),"1","")&amp;":"&amp;SUBSTITUTE(ADDRESS(1,W$28,4),"1","")))</f>
        <v>0</v>
      </c>
      <c r="X31" s="430">
        <f ca="1">SUMIF(태창금속!$A:$A,$A:$A,INDIRECT("'태창금속'!"&amp;SUBSTITUTE(ADDRESS(1,X$28,4),"1","")&amp;":"&amp;SUBSTITUTE(ADDRESS(1,X$28,4),"1","")))</f>
        <v>0</v>
      </c>
      <c r="Y31" s="430">
        <f ca="1">SUMIF(태창금속!$A:$A,$A:$A,INDIRECT("'태창금속'!"&amp;SUBSTITUTE(ADDRESS(1,Y$28,4),"1","")&amp;":"&amp;SUBSTITUTE(ADDRESS(1,Y$28,4),"1","")))</f>
        <v>0</v>
      </c>
      <c r="Z31" s="430">
        <f ca="1">SUMIF(태창금속!$A:$A,$A:$A,INDIRECT("'태창금속'!"&amp;SUBSTITUTE(ADDRESS(1,Z$28,4),"1","")&amp;":"&amp;SUBSTITUTE(ADDRESS(1,Z$28,4),"1","")))</f>
        <v>0</v>
      </c>
      <c r="AA31" s="430">
        <f ca="1">SUMIF(태창금속!$A:$A,$A:$A,INDIRECT("'태창금속'!"&amp;SUBSTITUTE(ADDRESS(1,AA$28,4),"1","")&amp;":"&amp;SUBSTITUTE(ADDRESS(1,AA$28,4),"1","")))</f>
        <v>0</v>
      </c>
      <c r="AB31" s="430">
        <f ca="1">SUMIF(태창금속!$A:$A,$A:$A,INDIRECT("'태창금속'!"&amp;SUBSTITUTE(ADDRESS(1,AB$28,4),"1","")&amp;":"&amp;SUBSTITUTE(ADDRESS(1,AB$28,4),"1","")))</f>
        <v>0</v>
      </c>
      <c r="AC31" s="430">
        <f ca="1">SUMIF(태창금속!$A:$A,$A:$A,INDIRECT("'태창금속'!"&amp;SUBSTITUTE(ADDRESS(1,AC$28,4),"1","")&amp;":"&amp;SUBSTITUTE(ADDRESS(1,AC$28,4),"1","")))</f>
        <v>0</v>
      </c>
      <c r="AD31" s="430">
        <f ca="1">SUMIF(태창금속!$A:$A,$A:$A,INDIRECT("'태창금속'!"&amp;SUBSTITUTE(ADDRESS(1,AD$28,4),"1","")&amp;":"&amp;SUBSTITUTE(ADDRESS(1,AD$28,4),"1","")))</f>
        <v>0</v>
      </c>
      <c r="AE31" s="430">
        <f ca="1">SUMIF(태창금속!$A:$A,$A:$A,INDIRECT("'태창금속'!"&amp;SUBSTITUTE(ADDRESS(1,AE$28,4),"1","")&amp;":"&amp;SUBSTITUTE(ADDRESS(1,AE$28,4),"1","")))</f>
        <v>0</v>
      </c>
      <c r="AF31" s="430">
        <f ca="1">SUMIF(태창금속!$A:$A,$A:$A,INDIRECT("'태창금속'!"&amp;SUBSTITUTE(ADDRESS(1,AF$28,4),"1","")&amp;":"&amp;SUBSTITUTE(ADDRESS(1,AF$28,4),"1","")))</f>
        <v>0</v>
      </c>
      <c r="AG31" s="430">
        <f ca="1">SUMIF(태창금속!$A:$A,$A:$A,INDIRECT("'태창금속'!"&amp;SUBSTITUTE(ADDRESS(1,AG$28,4),"1","")&amp;":"&amp;SUBSTITUTE(ADDRESS(1,AG$28,4),"1","")))</f>
        <v>0</v>
      </c>
      <c r="AH31" s="430">
        <f ca="1">SUMIF(태창금속!$A:$A,$A:$A,INDIRECT("'태창금속'!"&amp;SUBSTITUTE(ADDRESS(1,AH$28,4),"1","")&amp;":"&amp;SUBSTITUTE(ADDRESS(1,AH$28,4),"1","")))</f>
        <v>0</v>
      </c>
      <c r="AI31" s="430">
        <f t="shared" ref="AI31:AI35" ca="1" si="41">SUM(D31:AH31)</f>
        <v>65755127.999999993</v>
      </c>
    </row>
    <row r="32" spans="1:35">
      <c r="A32" s="23" t="s">
        <v>436</v>
      </c>
      <c r="B32" s="598"/>
      <c r="C32" s="431" t="s">
        <v>43</v>
      </c>
      <c r="D32" s="430">
        <f ca="1">SUMIF(태창금속!$A:$A,$A:$A,INDIRECT("'태창금속'!"&amp;SUBSTITUTE(ADDRESS(1,D$28,4),"1","")&amp;":"&amp;SUBSTITUTE(ADDRESS(1,D$28,4),"1","")))</f>
        <v>0</v>
      </c>
      <c r="E32" s="430">
        <f ca="1">SUMIF(태창금속!$A:$A,$A:$A,INDIRECT("'태창금속'!"&amp;SUBSTITUTE(ADDRESS(1,E$28,4),"1","")&amp;":"&amp;SUBSTITUTE(ADDRESS(1,E$28,4),"1","")))</f>
        <v>0</v>
      </c>
      <c r="F32" s="430">
        <f ca="1">SUMIF(태창금속!$A:$A,$A:$A,INDIRECT("'태창금속'!"&amp;SUBSTITUTE(ADDRESS(1,F$28,4),"1","")&amp;":"&amp;SUBSTITUTE(ADDRESS(1,F$28,4),"1","")))</f>
        <v>0</v>
      </c>
      <c r="G32" s="430">
        <f ca="1">SUMIF(태창금속!$A:$A,$A:$A,INDIRECT("'태창금속'!"&amp;SUBSTITUTE(ADDRESS(1,G$28,4),"1","")&amp;":"&amp;SUBSTITUTE(ADDRESS(1,G$28,4),"1","")))</f>
        <v>0</v>
      </c>
      <c r="H32" s="430">
        <f ca="1">SUMIF(태창금속!$A:$A,$A:$A,INDIRECT("'태창금속'!"&amp;SUBSTITUTE(ADDRESS(1,H$28,4),"1","")&amp;":"&amp;SUBSTITUTE(ADDRESS(1,H$28,4),"1","")))</f>
        <v>0</v>
      </c>
      <c r="I32" s="430">
        <f ca="1">SUMIF(태창금속!$A:$A,$A:$A,INDIRECT("'태창금속'!"&amp;SUBSTITUTE(ADDRESS(1,I$28,4),"1","")&amp;":"&amp;SUBSTITUTE(ADDRESS(1,I$28,4),"1","")))</f>
        <v>0</v>
      </c>
      <c r="J32" s="430">
        <f ca="1">SUMIF(태창금속!$A:$A,$A:$A,INDIRECT("'태창금속'!"&amp;SUBSTITUTE(ADDRESS(1,J$28,4),"1","")&amp;":"&amp;SUBSTITUTE(ADDRESS(1,J$28,4),"1","")))</f>
        <v>0</v>
      </c>
      <c r="K32" s="430">
        <f ca="1">SUMIF(태창금속!$A:$A,$A:$A,INDIRECT("'태창금속'!"&amp;SUBSTITUTE(ADDRESS(1,K$28,4),"1","")&amp;":"&amp;SUBSTITUTE(ADDRESS(1,K$28,4),"1","")))</f>
        <v>0</v>
      </c>
      <c r="L32" s="430">
        <f ca="1">SUMIF(태창금속!$A:$A,$A:$A,INDIRECT("'태창금속'!"&amp;SUBSTITUTE(ADDRESS(1,L$28,4),"1","")&amp;":"&amp;SUBSTITUTE(ADDRESS(1,L$28,4),"1","")))</f>
        <v>0</v>
      </c>
      <c r="M32" s="430">
        <f ca="1">SUMIF(태창금속!$A:$A,$A:$A,INDIRECT("'태창금속'!"&amp;SUBSTITUTE(ADDRESS(1,M$28,4),"1","")&amp;":"&amp;SUBSTITUTE(ADDRESS(1,M$28,4),"1","")))</f>
        <v>0</v>
      </c>
      <c r="N32" s="430">
        <f ca="1">SUMIF(태창금속!$A:$A,$A:$A,INDIRECT("'태창금속'!"&amp;SUBSTITUTE(ADDRESS(1,N$28,4),"1","")&amp;":"&amp;SUBSTITUTE(ADDRESS(1,N$28,4),"1","")))</f>
        <v>0</v>
      </c>
      <c r="O32" s="430">
        <f ca="1">SUMIF(태창금속!$A:$A,$A:$A,INDIRECT("'태창금속'!"&amp;SUBSTITUTE(ADDRESS(1,O$28,4),"1","")&amp;":"&amp;SUBSTITUTE(ADDRESS(1,O$28,4),"1","")))</f>
        <v>0</v>
      </c>
      <c r="P32" s="430">
        <f ca="1">SUMIF(태창금속!$A:$A,$A:$A,INDIRECT("'태창금속'!"&amp;SUBSTITUTE(ADDRESS(1,P$28,4),"1","")&amp;":"&amp;SUBSTITUTE(ADDRESS(1,P$28,4),"1","")))</f>
        <v>0</v>
      </c>
      <c r="Q32" s="430">
        <f ca="1">SUMIF(태창금속!$A:$A,$A:$A,INDIRECT("'태창금속'!"&amp;SUBSTITUTE(ADDRESS(1,Q$28,4),"1","")&amp;":"&amp;SUBSTITUTE(ADDRESS(1,Q$28,4),"1","")))</f>
        <v>0</v>
      </c>
      <c r="R32" s="430">
        <f ca="1">SUMIF(태창금속!$A:$A,$A:$A,INDIRECT("'태창금속'!"&amp;SUBSTITUTE(ADDRESS(1,R$28,4),"1","")&amp;":"&amp;SUBSTITUTE(ADDRESS(1,R$28,4),"1","")))</f>
        <v>0</v>
      </c>
      <c r="S32" s="430">
        <f ca="1">SUMIF(태창금속!$A:$A,$A:$A,INDIRECT("'태창금속'!"&amp;SUBSTITUTE(ADDRESS(1,S$28,4),"1","")&amp;":"&amp;SUBSTITUTE(ADDRESS(1,S$28,4),"1","")))</f>
        <v>0</v>
      </c>
      <c r="T32" s="430">
        <f ca="1">SUMIF(태창금속!$A:$A,$A:$A,INDIRECT("'태창금속'!"&amp;SUBSTITUTE(ADDRESS(1,T$28,4),"1","")&amp;":"&amp;SUBSTITUTE(ADDRESS(1,T$28,4),"1","")))</f>
        <v>0</v>
      </c>
      <c r="U32" s="430">
        <f ca="1">SUMIF(태창금속!$A:$A,$A:$A,INDIRECT("'태창금속'!"&amp;SUBSTITUTE(ADDRESS(1,U$28,4),"1","")&amp;":"&amp;SUBSTITUTE(ADDRESS(1,U$28,4),"1","")))</f>
        <v>0</v>
      </c>
      <c r="V32" s="430">
        <f ca="1">SUMIF(태창금속!$A:$A,$A:$A,INDIRECT("'태창금속'!"&amp;SUBSTITUTE(ADDRESS(1,V$28,4),"1","")&amp;":"&amp;SUBSTITUTE(ADDRESS(1,V$28,4),"1","")))</f>
        <v>0</v>
      </c>
      <c r="W32" s="430">
        <f ca="1">SUMIF(태창금속!$A:$A,$A:$A,INDIRECT("'태창금속'!"&amp;SUBSTITUTE(ADDRESS(1,W$28,4),"1","")&amp;":"&amp;SUBSTITUTE(ADDRESS(1,W$28,4),"1","")))</f>
        <v>0</v>
      </c>
      <c r="X32" s="430">
        <f ca="1">SUMIF(태창금속!$A:$A,$A:$A,INDIRECT("'태창금속'!"&amp;SUBSTITUTE(ADDRESS(1,X$28,4),"1","")&amp;":"&amp;SUBSTITUTE(ADDRESS(1,X$28,4),"1","")))</f>
        <v>0</v>
      </c>
      <c r="Y32" s="430">
        <f ca="1">SUMIF(태창금속!$A:$A,$A:$A,INDIRECT("'태창금속'!"&amp;SUBSTITUTE(ADDRESS(1,Y$28,4),"1","")&amp;":"&amp;SUBSTITUTE(ADDRESS(1,Y$28,4),"1","")))</f>
        <v>0</v>
      </c>
      <c r="Z32" s="430">
        <f ca="1">SUMIF(태창금속!$A:$A,$A:$A,INDIRECT("'태창금속'!"&amp;SUBSTITUTE(ADDRESS(1,Z$28,4),"1","")&amp;":"&amp;SUBSTITUTE(ADDRESS(1,Z$28,4),"1","")))</f>
        <v>0</v>
      </c>
      <c r="AA32" s="430">
        <f ca="1">SUMIF(태창금속!$A:$A,$A:$A,INDIRECT("'태창금속'!"&amp;SUBSTITUTE(ADDRESS(1,AA$28,4),"1","")&amp;":"&amp;SUBSTITUTE(ADDRESS(1,AA$28,4),"1","")))</f>
        <v>0</v>
      </c>
      <c r="AB32" s="430">
        <f ca="1">SUMIF(태창금속!$A:$A,$A:$A,INDIRECT("'태창금속'!"&amp;SUBSTITUTE(ADDRESS(1,AB$28,4),"1","")&amp;":"&amp;SUBSTITUTE(ADDRESS(1,AB$28,4),"1","")))</f>
        <v>0</v>
      </c>
      <c r="AC32" s="430">
        <f ca="1">SUMIF(태창금속!$A:$A,$A:$A,INDIRECT("'태창금속'!"&amp;SUBSTITUTE(ADDRESS(1,AC$28,4),"1","")&amp;":"&amp;SUBSTITUTE(ADDRESS(1,AC$28,4),"1","")))</f>
        <v>0</v>
      </c>
      <c r="AD32" s="430">
        <f ca="1">SUMIF(태창금속!$A:$A,$A:$A,INDIRECT("'태창금속'!"&amp;SUBSTITUTE(ADDRESS(1,AD$28,4),"1","")&amp;":"&amp;SUBSTITUTE(ADDRESS(1,AD$28,4),"1","")))</f>
        <v>0</v>
      </c>
      <c r="AE32" s="430">
        <f ca="1">SUMIF(태창금속!$A:$A,$A:$A,INDIRECT("'태창금속'!"&amp;SUBSTITUTE(ADDRESS(1,AE$28,4),"1","")&amp;":"&amp;SUBSTITUTE(ADDRESS(1,AE$28,4),"1","")))</f>
        <v>0</v>
      </c>
      <c r="AF32" s="430">
        <f ca="1">SUMIF(태창금속!$A:$A,$A:$A,INDIRECT("'태창금속'!"&amp;SUBSTITUTE(ADDRESS(1,AF$28,4),"1","")&amp;":"&amp;SUBSTITUTE(ADDRESS(1,AF$28,4),"1","")))</f>
        <v>0</v>
      </c>
      <c r="AG32" s="430">
        <f ca="1">SUMIF(태창금속!$A:$A,$A:$A,INDIRECT("'태창금속'!"&amp;SUBSTITUTE(ADDRESS(1,AG$28,4),"1","")&amp;":"&amp;SUBSTITUTE(ADDRESS(1,AG$28,4),"1","")))</f>
        <v>0</v>
      </c>
      <c r="AH32" s="430">
        <f ca="1">SUMIF(태창금속!$A:$A,$A:$A,INDIRECT("'태창금속'!"&amp;SUBSTITUTE(ADDRESS(1,AH$28,4),"1","")&amp;":"&amp;SUBSTITUTE(ADDRESS(1,AH$28,4),"1","")))</f>
        <v>0</v>
      </c>
      <c r="AI32" s="430">
        <f t="shared" ca="1" si="41"/>
        <v>0</v>
      </c>
    </row>
    <row r="33" spans="1:35">
      <c r="A33" s="23" t="s">
        <v>437</v>
      </c>
      <c r="B33" s="598"/>
      <c r="C33" s="431" t="s">
        <v>5</v>
      </c>
      <c r="D33" s="430">
        <f ca="1">SUMIF(태창금속!$A:$A,$A:$A,INDIRECT("'태창금속'!"&amp;SUBSTITUTE(ADDRESS(1,D$28,4),"1","")&amp;":"&amp;SUBSTITUTE(ADDRESS(1,D$28,4),"1","")))</f>
        <v>0</v>
      </c>
      <c r="E33" s="430">
        <f ca="1">SUMIF(태창금속!$A:$A,$A:$A,INDIRECT("'태창금속'!"&amp;SUBSTITUTE(ADDRESS(1,E$28,4),"1","")&amp;":"&amp;SUBSTITUTE(ADDRESS(1,E$28,4),"1","")))</f>
        <v>0</v>
      </c>
      <c r="F33" s="430">
        <f ca="1">SUMIF(태창금속!$A:$A,$A:$A,INDIRECT("'태창금속'!"&amp;SUBSTITUTE(ADDRESS(1,F$28,4),"1","")&amp;":"&amp;SUBSTITUTE(ADDRESS(1,F$28,4),"1","")))</f>
        <v>0</v>
      </c>
      <c r="G33" s="430">
        <f ca="1">SUMIF(태창금속!$A:$A,$A:$A,INDIRECT("'태창금속'!"&amp;SUBSTITUTE(ADDRESS(1,G$28,4),"1","")&amp;":"&amp;SUBSTITUTE(ADDRESS(1,G$28,4),"1","")))</f>
        <v>0</v>
      </c>
      <c r="H33" s="430">
        <f ca="1">SUMIF(태창금속!$A:$A,$A:$A,INDIRECT("'태창금속'!"&amp;SUBSTITUTE(ADDRESS(1,H$28,4),"1","")&amp;":"&amp;SUBSTITUTE(ADDRESS(1,H$28,4),"1","")))</f>
        <v>0</v>
      </c>
      <c r="I33" s="430">
        <f ca="1">SUMIF(태창금속!$A:$A,$A:$A,INDIRECT("'태창금속'!"&amp;SUBSTITUTE(ADDRESS(1,I$28,4),"1","")&amp;":"&amp;SUBSTITUTE(ADDRESS(1,I$28,4),"1","")))</f>
        <v>0</v>
      </c>
      <c r="J33" s="430">
        <f ca="1">SUMIF(태창금속!$A:$A,$A:$A,INDIRECT("'태창금속'!"&amp;SUBSTITUTE(ADDRESS(1,J$28,4),"1","")&amp;":"&amp;SUBSTITUTE(ADDRESS(1,J$28,4),"1","")))</f>
        <v>0</v>
      </c>
      <c r="K33" s="430">
        <f ca="1">SUMIF(태창금속!$A:$A,$A:$A,INDIRECT("'태창금속'!"&amp;SUBSTITUTE(ADDRESS(1,K$28,4),"1","")&amp;":"&amp;SUBSTITUTE(ADDRESS(1,K$28,4),"1","")))</f>
        <v>0</v>
      </c>
      <c r="L33" s="430">
        <f ca="1">SUMIF(태창금속!$A:$A,$A:$A,INDIRECT("'태창금속'!"&amp;SUBSTITUTE(ADDRESS(1,L$28,4),"1","")&amp;":"&amp;SUBSTITUTE(ADDRESS(1,L$28,4),"1","")))</f>
        <v>0</v>
      </c>
      <c r="M33" s="430">
        <f ca="1">SUMIF(태창금속!$A:$A,$A:$A,INDIRECT("'태창금속'!"&amp;SUBSTITUTE(ADDRESS(1,M$28,4),"1","")&amp;":"&amp;SUBSTITUTE(ADDRESS(1,M$28,4),"1","")))</f>
        <v>0</v>
      </c>
      <c r="N33" s="430">
        <f ca="1">SUMIF(태창금속!$A:$A,$A:$A,INDIRECT("'태창금속'!"&amp;SUBSTITUTE(ADDRESS(1,N$28,4),"1","")&amp;":"&amp;SUBSTITUTE(ADDRESS(1,N$28,4),"1","")))</f>
        <v>0</v>
      </c>
      <c r="O33" s="430">
        <f ca="1">SUMIF(태창금속!$A:$A,$A:$A,INDIRECT("'태창금속'!"&amp;SUBSTITUTE(ADDRESS(1,O$28,4),"1","")&amp;":"&amp;SUBSTITUTE(ADDRESS(1,O$28,4),"1","")))</f>
        <v>0</v>
      </c>
      <c r="P33" s="430">
        <f ca="1">SUMIF(태창금속!$A:$A,$A:$A,INDIRECT("'태창금속'!"&amp;SUBSTITUTE(ADDRESS(1,P$28,4),"1","")&amp;":"&amp;SUBSTITUTE(ADDRESS(1,P$28,4),"1","")))</f>
        <v>0</v>
      </c>
      <c r="Q33" s="430">
        <f ca="1">SUMIF(태창금속!$A:$A,$A:$A,INDIRECT("'태창금속'!"&amp;SUBSTITUTE(ADDRESS(1,Q$28,4),"1","")&amp;":"&amp;SUBSTITUTE(ADDRESS(1,Q$28,4),"1","")))</f>
        <v>0</v>
      </c>
      <c r="R33" s="430">
        <f ca="1">SUMIF(태창금속!$A:$A,$A:$A,INDIRECT("'태창금속'!"&amp;SUBSTITUTE(ADDRESS(1,R$28,4),"1","")&amp;":"&amp;SUBSTITUTE(ADDRESS(1,R$28,4),"1","")))</f>
        <v>0</v>
      </c>
      <c r="S33" s="430">
        <f ca="1">SUMIF(태창금속!$A:$A,$A:$A,INDIRECT("'태창금속'!"&amp;SUBSTITUTE(ADDRESS(1,S$28,4),"1","")&amp;":"&amp;SUBSTITUTE(ADDRESS(1,S$28,4),"1","")))</f>
        <v>0</v>
      </c>
      <c r="T33" s="430">
        <f ca="1">SUMIF(태창금속!$A:$A,$A:$A,INDIRECT("'태창금속'!"&amp;SUBSTITUTE(ADDRESS(1,T$28,4),"1","")&amp;":"&amp;SUBSTITUTE(ADDRESS(1,T$28,4),"1","")))</f>
        <v>0</v>
      </c>
      <c r="U33" s="430">
        <f ca="1">SUMIF(태창금속!$A:$A,$A:$A,INDIRECT("'태창금속'!"&amp;SUBSTITUTE(ADDRESS(1,U$28,4),"1","")&amp;":"&amp;SUBSTITUTE(ADDRESS(1,U$28,4),"1","")))</f>
        <v>0</v>
      </c>
      <c r="V33" s="430">
        <f ca="1">SUMIF(태창금속!$A:$A,$A:$A,INDIRECT("'태창금속'!"&amp;SUBSTITUTE(ADDRESS(1,V$28,4),"1","")&amp;":"&amp;SUBSTITUTE(ADDRESS(1,V$28,4),"1","")))</f>
        <v>0</v>
      </c>
      <c r="W33" s="430">
        <f ca="1">SUMIF(태창금속!$A:$A,$A:$A,INDIRECT("'태창금속'!"&amp;SUBSTITUTE(ADDRESS(1,W$28,4),"1","")&amp;":"&amp;SUBSTITUTE(ADDRESS(1,W$28,4),"1","")))</f>
        <v>0</v>
      </c>
      <c r="X33" s="430">
        <f ca="1">SUMIF(태창금속!$A:$A,$A:$A,INDIRECT("'태창금속'!"&amp;SUBSTITUTE(ADDRESS(1,X$28,4),"1","")&amp;":"&amp;SUBSTITUTE(ADDRESS(1,X$28,4),"1","")))</f>
        <v>0</v>
      </c>
      <c r="Y33" s="430">
        <f ca="1">SUMIF(태창금속!$A:$A,$A:$A,INDIRECT("'태창금속'!"&amp;SUBSTITUTE(ADDRESS(1,Y$28,4),"1","")&amp;":"&amp;SUBSTITUTE(ADDRESS(1,Y$28,4),"1","")))</f>
        <v>0</v>
      </c>
      <c r="Z33" s="430">
        <f ca="1">SUMIF(태창금속!$A:$A,$A:$A,INDIRECT("'태창금속'!"&amp;SUBSTITUTE(ADDRESS(1,Z$28,4),"1","")&amp;":"&amp;SUBSTITUTE(ADDRESS(1,Z$28,4),"1","")))</f>
        <v>0</v>
      </c>
      <c r="AA33" s="430">
        <f ca="1">SUMIF(태창금속!$A:$A,$A:$A,INDIRECT("'태창금속'!"&amp;SUBSTITUTE(ADDRESS(1,AA$28,4),"1","")&amp;":"&amp;SUBSTITUTE(ADDRESS(1,AA$28,4),"1","")))</f>
        <v>0</v>
      </c>
      <c r="AB33" s="430">
        <f ca="1">SUMIF(태창금속!$A:$A,$A:$A,INDIRECT("'태창금속'!"&amp;SUBSTITUTE(ADDRESS(1,AB$28,4),"1","")&amp;":"&amp;SUBSTITUTE(ADDRESS(1,AB$28,4),"1","")))</f>
        <v>0</v>
      </c>
      <c r="AC33" s="430">
        <f ca="1">SUMIF(태창금속!$A:$A,$A:$A,INDIRECT("'태창금속'!"&amp;SUBSTITUTE(ADDRESS(1,AC$28,4),"1","")&amp;":"&amp;SUBSTITUTE(ADDRESS(1,AC$28,4),"1","")))</f>
        <v>0</v>
      </c>
      <c r="AD33" s="430">
        <f ca="1">SUMIF(태창금속!$A:$A,$A:$A,INDIRECT("'태창금속'!"&amp;SUBSTITUTE(ADDRESS(1,AD$28,4),"1","")&amp;":"&amp;SUBSTITUTE(ADDRESS(1,AD$28,4),"1","")))</f>
        <v>0</v>
      </c>
      <c r="AE33" s="430">
        <f ca="1">SUMIF(태창금속!$A:$A,$A:$A,INDIRECT("'태창금속'!"&amp;SUBSTITUTE(ADDRESS(1,AE$28,4),"1","")&amp;":"&amp;SUBSTITUTE(ADDRESS(1,AE$28,4),"1","")))</f>
        <v>0</v>
      </c>
      <c r="AF33" s="430">
        <f ca="1">SUMIF(태창금속!$A:$A,$A:$A,INDIRECT("'태창금속'!"&amp;SUBSTITUTE(ADDRESS(1,AF$28,4),"1","")&amp;":"&amp;SUBSTITUTE(ADDRESS(1,AF$28,4),"1","")))</f>
        <v>0</v>
      </c>
      <c r="AG33" s="430">
        <f ca="1">SUMIF(태창금속!$A:$A,$A:$A,INDIRECT("'태창금속'!"&amp;SUBSTITUTE(ADDRESS(1,AG$28,4),"1","")&amp;":"&amp;SUBSTITUTE(ADDRESS(1,AG$28,4),"1","")))</f>
        <v>0</v>
      </c>
      <c r="AH33" s="430">
        <f ca="1">SUMIF(태창금속!$A:$A,$A:$A,INDIRECT("'태창금속'!"&amp;SUBSTITUTE(ADDRESS(1,AH$28,4),"1","")&amp;":"&amp;SUBSTITUTE(ADDRESS(1,AH$28,4),"1","")))</f>
        <v>0</v>
      </c>
      <c r="AI33" s="430">
        <f t="shared" ca="1" si="41"/>
        <v>0</v>
      </c>
    </row>
    <row r="34" spans="1:35">
      <c r="A34" s="23" t="s">
        <v>442</v>
      </c>
      <c r="B34" s="598"/>
      <c r="C34" s="431" t="s">
        <v>328</v>
      </c>
      <c r="D34" s="430">
        <f ca="1">SUMIF(태창금속!$A:$A,$A:$A,INDIRECT("'태창금속'!"&amp;SUBSTITUTE(ADDRESS(1,D$28,4),"1","")&amp;":"&amp;SUBSTITUTE(ADDRESS(1,D$28,4),"1","")))</f>
        <v>0</v>
      </c>
      <c r="E34" s="430">
        <f ca="1">SUMIF(태창금속!$A:$A,$A:$A,INDIRECT("'태창금속'!"&amp;SUBSTITUTE(ADDRESS(1,E$28,4),"1","")&amp;":"&amp;SUBSTITUTE(ADDRESS(1,E$28,4),"1","")))</f>
        <v>0</v>
      </c>
      <c r="F34" s="430">
        <f ca="1">SUMIF(태창금속!$A:$A,$A:$A,INDIRECT("'태창금속'!"&amp;SUBSTITUTE(ADDRESS(1,F$28,4),"1","")&amp;":"&amp;SUBSTITUTE(ADDRESS(1,F$28,4),"1","")))</f>
        <v>0</v>
      </c>
      <c r="G34" s="430">
        <f ca="1">SUMIF(태창금속!$A:$A,$A:$A,INDIRECT("'태창금속'!"&amp;SUBSTITUTE(ADDRESS(1,G$28,4),"1","")&amp;":"&amp;SUBSTITUTE(ADDRESS(1,G$28,4),"1","")))</f>
        <v>0</v>
      </c>
      <c r="H34" s="430">
        <f ca="1">SUMIF(태창금속!$A:$A,$A:$A,INDIRECT("'태창금속'!"&amp;SUBSTITUTE(ADDRESS(1,H$28,4),"1","")&amp;":"&amp;SUBSTITUTE(ADDRESS(1,H$28,4),"1","")))</f>
        <v>0</v>
      </c>
      <c r="I34" s="430">
        <f ca="1">SUMIF(태창금속!$A:$A,$A:$A,INDIRECT("'태창금속'!"&amp;SUBSTITUTE(ADDRESS(1,I$28,4),"1","")&amp;":"&amp;SUBSTITUTE(ADDRESS(1,I$28,4),"1","")))</f>
        <v>0</v>
      </c>
      <c r="J34" s="430">
        <f ca="1">SUMIF(태창금속!$A:$A,$A:$A,INDIRECT("'태창금속'!"&amp;SUBSTITUTE(ADDRESS(1,J$28,4),"1","")&amp;":"&amp;SUBSTITUTE(ADDRESS(1,J$28,4),"1","")))</f>
        <v>0</v>
      </c>
      <c r="K34" s="430">
        <f ca="1">SUMIF(태창금속!$A:$A,$A:$A,INDIRECT("'태창금속'!"&amp;SUBSTITUTE(ADDRESS(1,K$28,4),"1","")&amp;":"&amp;SUBSTITUTE(ADDRESS(1,K$28,4),"1","")))</f>
        <v>0</v>
      </c>
      <c r="L34" s="430">
        <f ca="1">SUMIF(태창금속!$A:$A,$A:$A,INDIRECT("'태창금속'!"&amp;SUBSTITUTE(ADDRESS(1,L$28,4),"1","")&amp;":"&amp;SUBSTITUTE(ADDRESS(1,L$28,4),"1","")))</f>
        <v>0</v>
      </c>
      <c r="M34" s="430">
        <f ca="1">SUMIF(태창금속!$A:$A,$A:$A,INDIRECT("'태창금속'!"&amp;SUBSTITUTE(ADDRESS(1,M$28,4),"1","")&amp;":"&amp;SUBSTITUTE(ADDRESS(1,M$28,4),"1","")))</f>
        <v>0</v>
      </c>
      <c r="N34" s="430">
        <f ca="1">SUMIF(태창금속!$A:$A,$A:$A,INDIRECT("'태창금속'!"&amp;SUBSTITUTE(ADDRESS(1,N$28,4),"1","")&amp;":"&amp;SUBSTITUTE(ADDRESS(1,N$28,4),"1","")))</f>
        <v>0</v>
      </c>
      <c r="O34" s="430">
        <f ca="1">SUMIF(태창금속!$A:$A,$A:$A,INDIRECT("'태창금속'!"&amp;SUBSTITUTE(ADDRESS(1,O$28,4),"1","")&amp;":"&amp;SUBSTITUTE(ADDRESS(1,O$28,4),"1","")))</f>
        <v>0</v>
      </c>
      <c r="P34" s="430">
        <f ca="1">SUMIF(태창금속!$A:$A,$A:$A,INDIRECT("'태창금속'!"&amp;SUBSTITUTE(ADDRESS(1,P$28,4),"1","")&amp;":"&amp;SUBSTITUTE(ADDRESS(1,P$28,4),"1","")))</f>
        <v>0</v>
      </c>
      <c r="Q34" s="430">
        <f ca="1">SUMIF(태창금속!$A:$A,$A:$A,INDIRECT("'태창금속'!"&amp;SUBSTITUTE(ADDRESS(1,Q$28,4),"1","")&amp;":"&amp;SUBSTITUTE(ADDRESS(1,Q$28,4),"1","")))</f>
        <v>0</v>
      </c>
      <c r="R34" s="430">
        <f ca="1">SUMIF(태창금속!$A:$A,$A:$A,INDIRECT("'태창금속'!"&amp;SUBSTITUTE(ADDRESS(1,R$28,4),"1","")&amp;":"&amp;SUBSTITUTE(ADDRESS(1,R$28,4),"1","")))</f>
        <v>0</v>
      </c>
      <c r="S34" s="430">
        <f ca="1">SUMIF(태창금속!$A:$A,$A:$A,INDIRECT("'태창금속'!"&amp;SUBSTITUTE(ADDRESS(1,S$28,4),"1","")&amp;":"&amp;SUBSTITUTE(ADDRESS(1,S$28,4),"1","")))</f>
        <v>0</v>
      </c>
      <c r="T34" s="430">
        <f ca="1">SUMIF(태창금속!$A:$A,$A:$A,INDIRECT("'태창금속'!"&amp;SUBSTITUTE(ADDRESS(1,T$28,4),"1","")&amp;":"&amp;SUBSTITUTE(ADDRESS(1,T$28,4),"1","")))</f>
        <v>0</v>
      </c>
      <c r="U34" s="430">
        <f ca="1">SUMIF(태창금속!$A:$A,$A:$A,INDIRECT("'태창금속'!"&amp;SUBSTITUTE(ADDRESS(1,U$28,4),"1","")&amp;":"&amp;SUBSTITUTE(ADDRESS(1,U$28,4),"1","")))</f>
        <v>0</v>
      </c>
      <c r="V34" s="430">
        <f ca="1">SUMIF(태창금속!$A:$A,$A:$A,INDIRECT("'태창금속'!"&amp;SUBSTITUTE(ADDRESS(1,V$28,4),"1","")&amp;":"&amp;SUBSTITUTE(ADDRESS(1,V$28,4),"1","")))</f>
        <v>0</v>
      </c>
      <c r="W34" s="430">
        <f ca="1">SUMIF(태창금속!$A:$A,$A:$A,INDIRECT("'태창금속'!"&amp;SUBSTITUTE(ADDRESS(1,W$28,4),"1","")&amp;":"&amp;SUBSTITUTE(ADDRESS(1,W$28,4),"1","")))</f>
        <v>0</v>
      </c>
      <c r="X34" s="430">
        <f ca="1">SUMIF(태창금속!$A:$A,$A:$A,INDIRECT("'태창금속'!"&amp;SUBSTITUTE(ADDRESS(1,X$28,4),"1","")&amp;":"&amp;SUBSTITUTE(ADDRESS(1,X$28,4),"1","")))</f>
        <v>0</v>
      </c>
      <c r="Y34" s="430">
        <f ca="1">SUMIF(태창금속!$A:$A,$A:$A,INDIRECT("'태창금속'!"&amp;SUBSTITUTE(ADDRESS(1,Y$28,4),"1","")&amp;":"&amp;SUBSTITUTE(ADDRESS(1,Y$28,4),"1","")))</f>
        <v>0</v>
      </c>
      <c r="Z34" s="430">
        <f ca="1">SUMIF(태창금속!$A:$A,$A:$A,INDIRECT("'태창금속'!"&amp;SUBSTITUTE(ADDRESS(1,Z$28,4),"1","")&amp;":"&amp;SUBSTITUTE(ADDRESS(1,Z$28,4),"1","")))</f>
        <v>0</v>
      </c>
      <c r="AA34" s="430">
        <f ca="1">SUMIF(태창금속!$A:$A,$A:$A,INDIRECT("'태창금속'!"&amp;SUBSTITUTE(ADDRESS(1,AA$28,4),"1","")&amp;":"&amp;SUBSTITUTE(ADDRESS(1,AA$28,4),"1","")))</f>
        <v>0</v>
      </c>
      <c r="AB34" s="430">
        <f ca="1">SUMIF(태창금속!$A:$A,$A:$A,INDIRECT("'태창금속'!"&amp;SUBSTITUTE(ADDRESS(1,AB$28,4),"1","")&amp;":"&amp;SUBSTITUTE(ADDRESS(1,AB$28,4),"1","")))</f>
        <v>0</v>
      </c>
      <c r="AC34" s="430">
        <f ca="1">SUMIF(태창금속!$A:$A,$A:$A,INDIRECT("'태창금속'!"&amp;SUBSTITUTE(ADDRESS(1,AC$28,4),"1","")&amp;":"&amp;SUBSTITUTE(ADDRESS(1,AC$28,4),"1","")))</f>
        <v>0</v>
      </c>
      <c r="AD34" s="430">
        <f ca="1">SUMIF(태창금속!$A:$A,$A:$A,INDIRECT("'태창금속'!"&amp;SUBSTITUTE(ADDRESS(1,AD$28,4),"1","")&amp;":"&amp;SUBSTITUTE(ADDRESS(1,AD$28,4),"1","")))</f>
        <v>0</v>
      </c>
      <c r="AE34" s="430">
        <f ca="1">SUMIF(태창금속!$A:$A,$A:$A,INDIRECT("'태창금속'!"&amp;SUBSTITUTE(ADDRESS(1,AE$28,4),"1","")&amp;":"&amp;SUBSTITUTE(ADDRESS(1,AE$28,4),"1","")))</f>
        <v>0</v>
      </c>
      <c r="AF34" s="430">
        <f ca="1">SUMIF(태창금속!$A:$A,$A:$A,INDIRECT("'태창금속'!"&amp;SUBSTITUTE(ADDRESS(1,AF$28,4),"1","")&amp;":"&amp;SUBSTITUTE(ADDRESS(1,AF$28,4),"1","")))</f>
        <v>0</v>
      </c>
      <c r="AG34" s="430">
        <f ca="1">SUMIF(태창금속!$A:$A,$A:$A,INDIRECT("'태창금속'!"&amp;SUBSTITUTE(ADDRESS(1,AG$28,4),"1","")&amp;":"&amp;SUBSTITUTE(ADDRESS(1,AG$28,4),"1","")))</f>
        <v>0</v>
      </c>
      <c r="AH34" s="430">
        <f ca="1">SUMIF(태창금속!$A:$A,$A:$A,INDIRECT("'태창금속'!"&amp;SUBSTITUTE(ADDRESS(1,AH$28,4),"1","")&amp;":"&amp;SUBSTITUTE(ADDRESS(1,AH$28,4),"1","")))</f>
        <v>0</v>
      </c>
      <c r="AI34" s="430">
        <f t="shared" ca="1" si="41"/>
        <v>0</v>
      </c>
    </row>
    <row r="35" spans="1:35">
      <c r="A35" s="23" t="s">
        <v>1318</v>
      </c>
      <c r="B35" s="598"/>
      <c r="C35" s="431" t="s">
        <v>1319</v>
      </c>
      <c r="D35" s="430">
        <f ca="1">SUMIF(태창금속!$A:$A,$A:$A,INDIRECT("'태창금속'!"&amp;SUBSTITUTE(ADDRESS(1,D$28,4),"1","")&amp;":"&amp;SUBSTITUTE(ADDRESS(1,D$28,4),"1","")))</f>
        <v>0</v>
      </c>
      <c r="E35" s="430">
        <f ca="1">SUMIF(태창금속!$A:$A,$A:$A,INDIRECT("'태창금속'!"&amp;SUBSTITUTE(ADDRESS(1,E$28,4),"1","")&amp;":"&amp;SUBSTITUTE(ADDRESS(1,E$28,4),"1","")))</f>
        <v>0</v>
      </c>
      <c r="F35" s="430">
        <f ca="1">SUMIF(태창금속!$A:$A,$A:$A,INDIRECT("'태창금속'!"&amp;SUBSTITUTE(ADDRESS(1,F$28,4),"1","")&amp;":"&amp;SUBSTITUTE(ADDRESS(1,F$28,4),"1","")))</f>
        <v>0</v>
      </c>
      <c r="G35" s="430">
        <f ca="1">SUMIF(태창금속!$A:$A,$A:$A,INDIRECT("'태창금속'!"&amp;SUBSTITUTE(ADDRESS(1,G$28,4),"1","")&amp;":"&amp;SUBSTITUTE(ADDRESS(1,G$28,4),"1","")))</f>
        <v>0</v>
      </c>
      <c r="H35" s="430">
        <f ca="1">SUMIF(태창금속!$A:$A,$A:$A,INDIRECT("'태창금속'!"&amp;SUBSTITUTE(ADDRESS(1,H$28,4),"1","")&amp;":"&amp;SUBSTITUTE(ADDRESS(1,H$28,4),"1","")))</f>
        <v>0</v>
      </c>
      <c r="I35" s="430">
        <f ca="1">SUMIF(태창금속!$A:$A,$A:$A,INDIRECT("'태창금속'!"&amp;SUBSTITUTE(ADDRESS(1,I$28,4),"1","")&amp;":"&amp;SUBSTITUTE(ADDRESS(1,I$28,4),"1","")))</f>
        <v>0</v>
      </c>
      <c r="J35" s="430">
        <f ca="1">SUMIF(태창금속!$A:$A,$A:$A,INDIRECT("'태창금속'!"&amp;SUBSTITUTE(ADDRESS(1,J$28,4),"1","")&amp;":"&amp;SUBSTITUTE(ADDRESS(1,J$28,4),"1","")))</f>
        <v>0</v>
      </c>
      <c r="K35" s="430">
        <f ca="1">SUMIF(태창금속!$A:$A,$A:$A,INDIRECT("'태창금속'!"&amp;SUBSTITUTE(ADDRESS(1,K$28,4),"1","")&amp;":"&amp;SUBSTITUTE(ADDRESS(1,K$28,4),"1","")))</f>
        <v>0</v>
      </c>
      <c r="L35" s="430">
        <f ca="1">SUMIF(태창금속!$A:$A,$A:$A,INDIRECT("'태창금속'!"&amp;SUBSTITUTE(ADDRESS(1,L$28,4),"1","")&amp;":"&amp;SUBSTITUTE(ADDRESS(1,L$28,4),"1","")))</f>
        <v>0</v>
      </c>
      <c r="M35" s="430">
        <f ca="1">SUMIF(태창금속!$A:$A,$A:$A,INDIRECT("'태창금속'!"&amp;SUBSTITUTE(ADDRESS(1,M$28,4),"1","")&amp;":"&amp;SUBSTITUTE(ADDRESS(1,M$28,4),"1","")))</f>
        <v>0</v>
      </c>
      <c r="N35" s="430">
        <f ca="1">SUMIF(태창금속!$A:$A,$A:$A,INDIRECT("'태창금속'!"&amp;SUBSTITUTE(ADDRESS(1,N$28,4),"1","")&amp;":"&amp;SUBSTITUTE(ADDRESS(1,N$28,4),"1","")))</f>
        <v>0</v>
      </c>
      <c r="O35" s="430">
        <f ca="1">SUMIF(태창금속!$A:$A,$A:$A,INDIRECT("'태창금속'!"&amp;SUBSTITUTE(ADDRESS(1,O$28,4),"1","")&amp;":"&amp;SUBSTITUTE(ADDRESS(1,O$28,4),"1","")))</f>
        <v>0</v>
      </c>
      <c r="P35" s="430">
        <f ca="1">SUMIF(태창금속!$A:$A,$A:$A,INDIRECT("'태창금속'!"&amp;SUBSTITUTE(ADDRESS(1,P$28,4),"1","")&amp;":"&amp;SUBSTITUTE(ADDRESS(1,P$28,4),"1","")))</f>
        <v>0</v>
      </c>
      <c r="Q35" s="430">
        <f ca="1">SUMIF(태창금속!$A:$A,$A:$A,INDIRECT("'태창금속'!"&amp;SUBSTITUTE(ADDRESS(1,Q$28,4),"1","")&amp;":"&amp;SUBSTITUTE(ADDRESS(1,Q$28,4),"1","")))</f>
        <v>0</v>
      </c>
      <c r="R35" s="430">
        <f ca="1">SUMIF(태창금속!$A:$A,$A:$A,INDIRECT("'태창금속'!"&amp;SUBSTITUTE(ADDRESS(1,R$28,4),"1","")&amp;":"&amp;SUBSTITUTE(ADDRESS(1,R$28,4),"1","")))</f>
        <v>0</v>
      </c>
      <c r="S35" s="430">
        <f ca="1">SUMIF(태창금속!$A:$A,$A:$A,INDIRECT("'태창금속'!"&amp;SUBSTITUTE(ADDRESS(1,S$28,4),"1","")&amp;":"&amp;SUBSTITUTE(ADDRESS(1,S$28,4),"1","")))</f>
        <v>0</v>
      </c>
      <c r="T35" s="430">
        <f ca="1">SUMIF(태창금속!$A:$A,$A:$A,INDIRECT("'태창금속'!"&amp;SUBSTITUTE(ADDRESS(1,T$28,4),"1","")&amp;":"&amp;SUBSTITUTE(ADDRESS(1,T$28,4),"1","")))</f>
        <v>0</v>
      </c>
      <c r="U35" s="430">
        <f ca="1">SUMIF(태창금속!$A:$A,$A:$A,INDIRECT("'태창금속'!"&amp;SUBSTITUTE(ADDRESS(1,U$28,4),"1","")&amp;":"&amp;SUBSTITUTE(ADDRESS(1,U$28,4),"1","")))</f>
        <v>0</v>
      </c>
      <c r="V35" s="430">
        <f ca="1">SUMIF(태창금속!$A:$A,$A:$A,INDIRECT("'태창금속'!"&amp;SUBSTITUTE(ADDRESS(1,V$28,4),"1","")&amp;":"&amp;SUBSTITUTE(ADDRESS(1,V$28,4),"1","")))</f>
        <v>0</v>
      </c>
      <c r="W35" s="430">
        <f ca="1">SUMIF(태창금속!$A:$A,$A:$A,INDIRECT("'태창금속'!"&amp;SUBSTITUTE(ADDRESS(1,W$28,4),"1","")&amp;":"&amp;SUBSTITUTE(ADDRESS(1,W$28,4),"1","")))</f>
        <v>0</v>
      </c>
      <c r="X35" s="430">
        <f ca="1">SUMIF(태창금속!$A:$A,$A:$A,INDIRECT("'태창금속'!"&amp;SUBSTITUTE(ADDRESS(1,X$28,4),"1","")&amp;":"&amp;SUBSTITUTE(ADDRESS(1,X$28,4),"1","")))</f>
        <v>0</v>
      </c>
      <c r="Y35" s="430">
        <f ca="1">SUMIF(태창금속!$A:$A,$A:$A,INDIRECT("'태창금속'!"&amp;SUBSTITUTE(ADDRESS(1,Y$28,4),"1","")&amp;":"&amp;SUBSTITUTE(ADDRESS(1,Y$28,4),"1","")))</f>
        <v>0</v>
      </c>
      <c r="Z35" s="430">
        <f ca="1">SUMIF(태창금속!$A:$A,$A:$A,INDIRECT("'태창금속'!"&amp;SUBSTITUTE(ADDRESS(1,Z$28,4),"1","")&amp;":"&amp;SUBSTITUTE(ADDRESS(1,Z$28,4),"1","")))</f>
        <v>0</v>
      </c>
      <c r="AA35" s="430">
        <f ca="1">SUMIF(태창금속!$A:$A,$A:$A,INDIRECT("'태창금속'!"&amp;SUBSTITUTE(ADDRESS(1,AA$28,4),"1","")&amp;":"&amp;SUBSTITUTE(ADDRESS(1,AA$28,4),"1","")))</f>
        <v>0</v>
      </c>
      <c r="AB35" s="430">
        <f ca="1">SUMIF(태창금속!$A:$A,$A:$A,INDIRECT("'태창금속'!"&amp;SUBSTITUTE(ADDRESS(1,AB$28,4),"1","")&amp;":"&amp;SUBSTITUTE(ADDRESS(1,AB$28,4),"1","")))</f>
        <v>0</v>
      </c>
      <c r="AC35" s="430">
        <f ca="1">SUMIF(태창금속!$A:$A,$A:$A,INDIRECT("'태창금속'!"&amp;SUBSTITUTE(ADDRESS(1,AC$28,4),"1","")&amp;":"&amp;SUBSTITUTE(ADDRESS(1,AC$28,4),"1","")))</f>
        <v>0</v>
      </c>
      <c r="AD35" s="430">
        <f ca="1">SUMIF(태창금속!$A:$A,$A:$A,INDIRECT("'태창금속'!"&amp;SUBSTITUTE(ADDRESS(1,AD$28,4),"1","")&amp;":"&amp;SUBSTITUTE(ADDRESS(1,AD$28,4),"1","")))</f>
        <v>0</v>
      </c>
      <c r="AE35" s="430">
        <f ca="1">SUMIF(태창금속!$A:$A,$A:$A,INDIRECT("'태창금속'!"&amp;SUBSTITUTE(ADDRESS(1,AE$28,4),"1","")&amp;":"&amp;SUBSTITUTE(ADDRESS(1,AE$28,4),"1","")))</f>
        <v>0</v>
      </c>
      <c r="AF35" s="430">
        <f ca="1">SUMIF(태창금속!$A:$A,$A:$A,INDIRECT("'태창금속'!"&amp;SUBSTITUTE(ADDRESS(1,AF$28,4),"1","")&amp;":"&amp;SUBSTITUTE(ADDRESS(1,AF$28,4),"1","")))</f>
        <v>0</v>
      </c>
      <c r="AG35" s="430">
        <f ca="1">SUMIF(태창금속!$A:$A,$A:$A,INDIRECT("'태창금속'!"&amp;SUBSTITUTE(ADDRESS(1,AG$28,4),"1","")&amp;":"&amp;SUBSTITUTE(ADDRESS(1,AG$28,4),"1","")))</f>
        <v>0</v>
      </c>
      <c r="AH35" s="430">
        <f ca="1">SUMIF(태창금속!$A:$A,$A:$A,INDIRECT("'태창금속'!"&amp;SUBSTITUTE(ADDRESS(1,AH$28,4),"1","")&amp;":"&amp;SUBSTITUTE(ADDRESS(1,AH$28,4),"1","")))</f>
        <v>0</v>
      </c>
      <c r="AI35" s="430">
        <f t="shared" ca="1" si="41"/>
        <v>0</v>
      </c>
    </row>
    <row r="36" spans="1:35">
      <c r="B36" s="599"/>
      <c r="C36" s="432" t="s">
        <v>41</v>
      </c>
      <c r="D36" s="433">
        <f ca="1">SUM(D30:D35)</f>
        <v>26002379.999999996</v>
      </c>
      <c r="E36" s="433">
        <f t="shared" ref="E36:AH36" ca="1" si="42">SUM(E30:E35)</f>
        <v>11381432</v>
      </c>
      <c r="F36" s="433">
        <f t="shared" ca="1" si="42"/>
        <v>0</v>
      </c>
      <c r="G36" s="433">
        <f t="shared" ca="1" si="42"/>
        <v>0</v>
      </c>
      <c r="H36" s="433">
        <f t="shared" ca="1" si="42"/>
        <v>0</v>
      </c>
      <c r="I36" s="433">
        <f t="shared" ca="1" si="42"/>
        <v>0</v>
      </c>
      <c r="J36" s="433">
        <f t="shared" ca="1" si="42"/>
        <v>0</v>
      </c>
      <c r="K36" s="433">
        <f t="shared" ca="1" si="42"/>
        <v>16841152</v>
      </c>
      <c r="L36" s="433">
        <f t="shared" ca="1" si="42"/>
        <v>0</v>
      </c>
      <c r="M36" s="433">
        <f t="shared" ca="1" si="42"/>
        <v>0</v>
      </c>
      <c r="N36" s="433">
        <f t="shared" ca="1" si="42"/>
        <v>0</v>
      </c>
      <c r="O36" s="433">
        <f t="shared" ca="1" si="42"/>
        <v>26808095.999999996</v>
      </c>
      <c r="P36" s="433">
        <f t="shared" ca="1" si="42"/>
        <v>0</v>
      </c>
      <c r="Q36" s="433">
        <f t="shared" ca="1" si="42"/>
        <v>0</v>
      </c>
      <c r="R36" s="433">
        <f t="shared" ca="1" si="42"/>
        <v>0</v>
      </c>
      <c r="S36" s="433">
        <f t="shared" ca="1" si="42"/>
        <v>12944652</v>
      </c>
      <c r="T36" s="433">
        <f t="shared" ca="1" si="42"/>
        <v>0</v>
      </c>
      <c r="U36" s="433">
        <f t="shared" ca="1" si="42"/>
        <v>0</v>
      </c>
      <c r="V36" s="433">
        <f t="shared" ca="1" si="42"/>
        <v>0</v>
      </c>
      <c r="W36" s="433">
        <f t="shared" ca="1" si="42"/>
        <v>0</v>
      </c>
      <c r="X36" s="433">
        <f t="shared" ca="1" si="42"/>
        <v>0</v>
      </c>
      <c r="Y36" s="433">
        <f t="shared" ca="1" si="42"/>
        <v>0</v>
      </c>
      <c r="Z36" s="433">
        <f t="shared" ca="1" si="42"/>
        <v>0</v>
      </c>
      <c r="AA36" s="433">
        <f t="shared" ca="1" si="42"/>
        <v>0</v>
      </c>
      <c r="AB36" s="433">
        <f t="shared" ca="1" si="42"/>
        <v>0</v>
      </c>
      <c r="AC36" s="433">
        <f t="shared" ca="1" si="42"/>
        <v>0</v>
      </c>
      <c r="AD36" s="433">
        <f t="shared" ca="1" si="42"/>
        <v>0</v>
      </c>
      <c r="AE36" s="433">
        <f t="shared" ca="1" si="42"/>
        <v>0</v>
      </c>
      <c r="AF36" s="433">
        <f t="shared" ca="1" si="42"/>
        <v>0</v>
      </c>
      <c r="AG36" s="433">
        <f t="shared" ca="1" si="42"/>
        <v>0</v>
      </c>
      <c r="AH36" s="433">
        <f t="shared" ca="1" si="42"/>
        <v>0</v>
      </c>
      <c r="AI36" s="434">
        <f ca="1">SUM(AI30:AI35)</f>
        <v>93977712</v>
      </c>
    </row>
    <row r="37" spans="1:35">
      <c r="A37" s="23" t="s">
        <v>434</v>
      </c>
      <c r="B37" s="600" t="s">
        <v>42</v>
      </c>
      <c r="C37" s="429" t="s">
        <v>387</v>
      </c>
      <c r="D37" s="430">
        <f ca="1">SUMIF(태창금속!$A:$A,$A:$A,INDIRECT("'태창금속'!"&amp;SUBSTITUTE(ADDRESS(1,D$28,4),"1","")&amp;":"&amp;SUBSTITUTE(ADDRESS(1,D$28,4),"1","")))</f>
        <v>0</v>
      </c>
      <c r="E37" s="430">
        <f ca="1">SUMIF(태창금속!$A:$A,$A:$A,INDIRECT("'태창금속'!"&amp;SUBSTITUTE(ADDRESS(1,E$28,4),"1","")&amp;":"&amp;SUBSTITUTE(ADDRESS(1,E$28,4),"1","")))</f>
        <v>0</v>
      </c>
      <c r="F37" s="430">
        <f ca="1">SUMIF(태창금속!$A:$A,$A:$A,INDIRECT("'태창금속'!"&amp;SUBSTITUTE(ADDRESS(1,F$28,4),"1","")&amp;":"&amp;SUBSTITUTE(ADDRESS(1,F$28,4),"1","")))</f>
        <v>0</v>
      </c>
      <c r="G37" s="430">
        <f ca="1">SUMIF(태창금속!$A:$A,$A:$A,INDIRECT("'태창금속'!"&amp;SUBSTITUTE(ADDRESS(1,G$28,4),"1","")&amp;":"&amp;SUBSTITUTE(ADDRESS(1,G$28,4),"1","")))</f>
        <v>0</v>
      </c>
      <c r="H37" s="430">
        <f ca="1">SUMIF(태창금속!$A:$A,$A:$A,INDIRECT("'태창금속'!"&amp;SUBSTITUTE(ADDRESS(1,H$28,4),"1","")&amp;":"&amp;SUBSTITUTE(ADDRESS(1,H$28,4),"1","")))</f>
        <v>0</v>
      </c>
      <c r="I37" s="430">
        <f ca="1">SUMIF(태창금속!$A:$A,$A:$A,INDIRECT("'태창금속'!"&amp;SUBSTITUTE(ADDRESS(1,I$28,4),"1","")&amp;":"&amp;SUBSTITUTE(ADDRESS(1,I$28,4),"1","")))</f>
        <v>0</v>
      </c>
      <c r="J37" s="430">
        <f ca="1">SUMIF(태창금속!$A:$A,$A:$A,INDIRECT("'태창금속'!"&amp;SUBSTITUTE(ADDRESS(1,J$28,4),"1","")&amp;":"&amp;SUBSTITUTE(ADDRESS(1,J$28,4),"1","")))</f>
        <v>0</v>
      </c>
      <c r="K37" s="430">
        <f ca="1">SUMIF(태창금속!$A:$A,$A:$A,INDIRECT("'태창금속'!"&amp;SUBSTITUTE(ADDRESS(1,K$28,4),"1","")&amp;":"&amp;SUBSTITUTE(ADDRESS(1,K$28,4),"1","")))</f>
        <v>0</v>
      </c>
      <c r="L37" s="430">
        <f ca="1">SUMIF(태창금속!$A:$A,$A:$A,INDIRECT("'태창금속'!"&amp;SUBSTITUTE(ADDRESS(1,L$28,4),"1","")&amp;":"&amp;SUBSTITUTE(ADDRESS(1,L$28,4),"1","")))</f>
        <v>11798773</v>
      </c>
      <c r="M37" s="430">
        <f ca="1">SUMIF(태창금속!$A:$A,$A:$A,INDIRECT("'태창금속'!"&amp;SUBSTITUTE(ADDRESS(1,M$28,4),"1","")&amp;":"&amp;SUBSTITUTE(ADDRESS(1,M$28,4),"1","")))</f>
        <v>0</v>
      </c>
      <c r="N37" s="430">
        <f ca="1">SUMIF(태창금속!$A:$A,$A:$A,INDIRECT("'태창금속'!"&amp;SUBSTITUTE(ADDRESS(1,N$28,4),"1","")&amp;":"&amp;SUBSTITUTE(ADDRESS(1,N$28,4),"1","")))</f>
        <v>0</v>
      </c>
      <c r="O37" s="430">
        <f ca="1">SUMIF(태창금속!$A:$A,$A:$A,INDIRECT("'태창금속'!"&amp;SUBSTITUTE(ADDRESS(1,O$28,4),"1","")&amp;":"&amp;SUBSTITUTE(ADDRESS(1,O$28,4),"1","")))</f>
        <v>0</v>
      </c>
      <c r="P37" s="430">
        <f ca="1">SUMIF(태창금속!$A:$A,$A:$A,INDIRECT("'태창금속'!"&amp;SUBSTITUTE(ADDRESS(1,P$28,4),"1","")&amp;":"&amp;SUBSTITUTE(ADDRESS(1,P$28,4),"1","")))</f>
        <v>0</v>
      </c>
      <c r="Q37" s="430">
        <f ca="1">SUMIF(태창금속!$A:$A,$A:$A,INDIRECT("'태창금속'!"&amp;SUBSTITUTE(ADDRESS(1,Q$28,4),"1","")&amp;":"&amp;SUBSTITUTE(ADDRESS(1,Q$28,4),"1","")))</f>
        <v>0</v>
      </c>
      <c r="R37" s="430">
        <f ca="1">SUMIF(태창금속!$A:$A,$A:$A,INDIRECT("'태창금속'!"&amp;SUBSTITUTE(ADDRESS(1,R$28,4),"1","")&amp;":"&amp;SUBSTITUTE(ADDRESS(1,R$28,4),"1","")))</f>
        <v>0</v>
      </c>
      <c r="S37" s="430">
        <f ca="1">SUMIF(태창금속!$A:$A,$A:$A,INDIRECT("'태창금속'!"&amp;SUBSTITUTE(ADDRESS(1,S$28,4),"1","")&amp;":"&amp;SUBSTITUTE(ADDRESS(1,S$28,4),"1","")))</f>
        <v>0</v>
      </c>
      <c r="T37" s="430">
        <f ca="1">SUMIF(태창금속!$A:$A,$A:$A,INDIRECT("'태창금속'!"&amp;SUBSTITUTE(ADDRESS(1,T$28,4),"1","")&amp;":"&amp;SUBSTITUTE(ADDRESS(1,T$28,4),"1","")))</f>
        <v>0</v>
      </c>
      <c r="U37" s="430">
        <f ca="1">SUMIF(태창금속!$A:$A,$A:$A,INDIRECT("'태창금속'!"&amp;SUBSTITUTE(ADDRESS(1,U$28,4),"1","")&amp;":"&amp;SUBSTITUTE(ADDRESS(1,U$28,4),"1","")))</f>
        <v>4063940</v>
      </c>
      <c r="V37" s="430">
        <f ca="1">SUMIF(태창금속!$A:$A,$A:$A,INDIRECT("'태창금속'!"&amp;SUBSTITUTE(ADDRESS(1,V$28,4),"1","")&amp;":"&amp;SUBSTITUTE(ADDRESS(1,V$28,4),"1","")))</f>
        <v>0</v>
      </c>
      <c r="W37" s="430">
        <f ca="1">SUMIF(태창금속!$A:$A,$A:$A,INDIRECT("'태창금속'!"&amp;SUBSTITUTE(ADDRESS(1,W$28,4),"1","")&amp;":"&amp;SUBSTITUTE(ADDRESS(1,W$28,4),"1","")))</f>
        <v>0</v>
      </c>
      <c r="X37" s="430">
        <f ca="1">SUMIF(태창금속!$A:$A,$A:$A,INDIRECT("'태창금속'!"&amp;SUBSTITUTE(ADDRESS(1,X$28,4),"1","")&amp;":"&amp;SUBSTITUTE(ADDRESS(1,X$28,4),"1","")))</f>
        <v>0</v>
      </c>
      <c r="Y37" s="430">
        <f ca="1">SUMIF(태창금속!$A:$A,$A:$A,INDIRECT("'태창금속'!"&amp;SUBSTITUTE(ADDRESS(1,Y$28,4),"1","")&amp;":"&amp;SUBSTITUTE(ADDRESS(1,Y$28,4),"1","")))</f>
        <v>0</v>
      </c>
      <c r="Z37" s="430">
        <f ca="1">SUMIF(태창금속!$A:$A,$A:$A,INDIRECT("'태창금속'!"&amp;SUBSTITUTE(ADDRESS(1,Z$28,4),"1","")&amp;":"&amp;SUBSTITUTE(ADDRESS(1,Z$28,4),"1","")))</f>
        <v>0</v>
      </c>
      <c r="AA37" s="430">
        <f ca="1">SUMIF(태창금속!$A:$A,$A:$A,INDIRECT("'태창금속'!"&amp;SUBSTITUTE(ADDRESS(1,AA$28,4),"1","")&amp;":"&amp;SUBSTITUTE(ADDRESS(1,AA$28,4),"1","")))</f>
        <v>0</v>
      </c>
      <c r="AB37" s="430">
        <f ca="1">SUMIF(태창금속!$A:$A,$A:$A,INDIRECT("'태창금속'!"&amp;SUBSTITUTE(ADDRESS(1,AB$28,4),"1","")&amp;":"&amp;SUBSTITUTE(ADDRESS(1,AB$28,4),"1","")))</f>
        <v>0</v>
      </c>
      <c r="AC37" s="430">
        <f ca="1">SUMIF(태창금속!$A:$A,$A:$A,INDIRECT("'태창금속'!"&amp;SUBSTITUTE(ADDRESS(1,AC$28,4),"1","")&amp;":"&amp;SUBSTITUTE(ADDRESS(1,AC$28,4),"1","")))</f>
        <v>0</v>
      </c>
      <c r="AD37" s="430">
        <f ca="1">SUMIF(태창금속!$A:$A,$A:$A,INDIRECT("'태창금속'!"&amp;SUBSTITUTE(ADDRESS(1,AD$28,4),"1","")&amp;":"&amp;SUBSTITUTE(ADDRESS(1,AD$28,4),"1","")))</f>
        <v>0</v>
      </c>
      <c r="AE37" s="430">
        <f ca="1">SUMIF(태창금속!$A:$A,$A:$A,INDIRECT("'태창금속'!"&amp;SUBSTITUTE(ADDRESS(1,AE$28,4),"1","")&amp;":"&amp;SUBSTITUTE(ADDRESS(1,AE$28,4),"1","")))</f>
        <v>0</v>
      </c>
      <c r="AF37" s="430">
        <f ca="1">SUMIF(태창금속!$A:$A,$A:$A,INDIRECT("'태창금속'!"&amp;SUBSTITUTE(ADDRESS(1,AF$28,4),"1","")&amp;":"&amp;SUBSTITUTE(ADDRESS(1,AF$28,4),"1","")))</f>
        <v>0</v>
      </c>
      <c r="AG37" s="430">
        <f ca="1">SUMIF(태창금속!$A:$A,$A:$A,INDIRECT("'태창금속'!"&amp;SUBSTITUTE(ADDRESS(1,AG$28,4),"1","")&amp;":"&amp;SUBSTITUTE(ADDRESS(1,AG$28,4),"1","")))</f>
        <v>0</v>
      </c>
      <c r="AH37" s="430">
        <f ca="1">SUMIF(태창금속!$A:$A,$A:$A,INDIRECT("'태창금속'!"&amp;SUBSTITUTE(ADDRESS(1,AH$28,4),"1","")&amp;":"&amp;SUBSTITUTE(ADDRESS(1,AH$28,4),"1","")))</f>
        <v>0</v>
      </c>
      <c r="AI37" s="430">
        <f t="shared" ref="AI37:AI38" ca="1" si="43">SUM(D37:AH37)</f>
        <v>15862713</v>
      </c>
    </row>
    <row r="38" spans="1:35">
      <c r="A38" s="23" t="s">
        <v>1320</v>
      </c>
      <c r="B38" s="598"/>
      <c r="C38" s="431" t="s">
        <v>1314</v>
      </c>
      <c r="D38" s="430">
        <f ca="1">SUMIF(태창금속!$A:$A,$A:$A,INDIRECT("'태창금속'!"&amp;SUBSTITUTE(ADDRESS(1,D$28,4),"1","")&amp;":"&amp;SUBSTITUTE(ADDRESS(1,D$28,4),"1","")))</f>
        <v>0</v>
      </c>
      <c r="E38" s="430">
        <f ca="1">SUMIF(태창금속!$A:$A,$A:$A,INDIRECT("'태창금속'!"&amp;SUBSTITUTE(ADDRESS(1,E$28,4),"1","")&amp;":"&amp;SUBSTITUTE(ADDRESS(1,E$28,4),"1","")))</f>
        <v>0</v>
      </c>
      <c r="F38" s="430">
        <f ca="1">SUMIF(태창금속!$A:$A,$A:$A,INDIRECT("'태창금속'!"&amp;SUBSTITUTE(ADDRESS(1,F$28,4),"1","")&amp;":"&amp;SUBSTITUTE(ADDRESS(1,F$28,4),"1","")))</f>
        <v>0</v>
      </c>
      <c r="G38" s="430">
        <f ca="1">SUMIF(태창금속!$A:$A,$A:$A,INDIRECT("'태창금속'!"&amp;SUBSTITUTE(ADDRESS(1,G$28,4),"1","")&amp;":"&amp;SUBSTITUTE(ADDRESS(1,G$28,4),"1","")))</f>
        <v>0</v>
      </c>
      <c r="H38" s="430">
        <f ca="1">SUMIF(태창금속!$A:$A,$A:$A,INDIRECT("'태창금속'!"&amp;SUBSTITUTE(ADDRESS(1,H$28,4),"1","")&amp;":"&amp;SUBSTITUTE(ADDRESS(1,H$28,4),"1","")))</f>
        <v>0</v>
      </c>
      <c r="I38" s="430">
        <f ca="1">SUMIF(태창금속!$A:$A,$A:$A,INDIRECT("'태창금속'!"&amp;SUBSTITUTE(ADDRESS(1,I$28,4),"1","")&amp;":"&amp;SUBSTITUTE(ADDRESS(1,I$28,4),"1","")))</f>
        <v>0</v>
      </c>
      <c r="J38" s="430">
        <f ca="1">SUMIF(태창금속!$A:$A,$A:$A,INDIRECT("'태창금속'!"&amp;SUBSTITUTE(ADDRESS(1,J$28,4),"1","")&amp;":"&amp;SUBSTITUTE(ADDRESS(1,J$28,4),"1","")))</f>
        <v>0</v>
      </c>
      <c r="K38" s="430">
        <f ca="1">SUMIF(태창금속!$A:$A,$A:$A,INDIRECT("'태창금속'!"&amp;SUBSTITUTE(ADDRESS(1,K$28,4),"1","")&amp;":"&amp;SUBSTITUTE(ADDRESS(1,K$28,4),"1","")))</f>
        <v>0</v>
      </c>
      <c r="L38" s="430">
        <f ca="1">SUMIF(태창금속!$A:$A,$A:$A,INDIRECT("'태창금속'!"&amp;SUBSTITUTE(ADDRESS(1,L$28,4),"1","")&amp;":"&amp;SUBSTITUTE(ADDRESS(1,L$28,4),"1","")))</f>
        <v>0</v>
      </c>
      <c r="M38" s="430">
        <f ca="1">SUMIF(태창금속!$A:$A,$A:$A,INDIRECT("'태창금속'!"&amp;SUBSTITUTE(ADDRESS(1,M$28,4),"1","")&amp;":"&amp;SUBSTITUTE(ADDRESS(1,M$28,4),"1","")))</f>
        <v>0</v>
      </c>
      <c r="N38" s="430">
        <f ca="1">SUMIF(태창금속!$A:$A,$A:$A,INDIRECT("'태창금속'!"&amp;SUBSTITUTE(ADDRESS(1,N$28,4),"1","")&amp;":"&amp;SUBSTITUTE(ADDRESS(1,N$28,4),"1","")))</f>
        <v>0</v>
      </c>
      <c r="O38" s="430">
        <f ca="1">SUMIF(태창금속!$A:$A,$A:$A,INDIRECT("'태창금속'!"&amp;SUBSTITUTE(ADDRESS(1,O$28,4),"1","")&amp;":"&amp;SUBSTITUTE(ADDRESS(1,O$28,4),"1","")))</f>
        <v>0</v>
      </c>
      <c r="P38" s="430">
        <f ca="1">SUMIF(태창금속!$A:$A,$A:$A,INDIRECT("'태창금속'!"&amp;SUBSTITUTE(ADDRESS(1,P$28,4),"1","")&amp;":"&amp;SUBSTITUTE(ADDRESS(1,P$28,4),"1","")))</f>
        <v>0</v>
      </c>
      <c r="Q38" s="430">
        <f ca="1">SUMIF(태창금속!$A:$A,$A:$A,INDIRECT("'태창금속'!"&amp;SUBSTITUTE(ADDRESS(1,Q$28,4),"1","")&amp;":"&amp;SUBSTITUTE(ADDRESS(1,Q$28,4),"1","")))</f>
        <v>0</v>
      </c>
      <c r="R38" s="430">
        <f ca="1">SUMIF(태창금속!$A:$A,$A:$A,INDIRECT("'태창금속'!"&amp;SUBSTITUTE(ADDRESS(1,R$28,4),"1","")&amp;":"&amp;SUBSTITUTE(ADDRESS(1,R$28,4),"1","")))</f>
        <v>0</v>
      </c>
      <c r="S38" s="430">
        <f ca="1">SUMIF(태창금속!$A:$A,$A:$A,INDIRECT("'태창금속'!"&amp;SUBSTITUTE(ADDRESS(1,S$28,4),"1","")&amp;":"&amp;SUBSTITUTE(ADDRESS(1,S$28,4),"1","")))</f>
        <v>0</v>
      </c>
      <c r="T38" s="430">
        <f ca="1">SUMIF(태창금속!$A:$A,$A:$A,INDIRECT("'태창금속'!"&amp;SUBSTITUTE(ADDRESS(1,T$28,4),"1","")&amp;":"&amp;SUBSTITUTE(ADDRESS(1,T$28,4),"1","")))</f>
        <v>0</v>
      </c>
      <c r="U38" s="430">
        <f ca="1">SUMIF(태창금속!$A:$A,$A:$A,INDIRECT("'태창금속'!"&amp;SUBSTITUTE(ADDRESS(1,U$28,4),"1","")&amp;":"&amp;SUBSTITUTE(ADDRESS(1,U$28,4),"1","")))</f>
        <v>0</v>
      </c>
      <c r="V38" s="430">
        <f ca="1">SUMIF(태창금속!$A:$A,$A:$A,INDIRECT("'태창금속'!"&amp;SUBSTITUTE(ADDRESS(1,V$28,4),"1","")&amp;":"&amp;SUBSTITUTE(ADDRESS(1,V$28,4),"1","")))</f>
        <v>0</v>
      </c>
      <c r="W38" s="430">
        <f ca="1">SUMIF(태창금속!$A:$A,$A:$A,INDIRECT("'태창금속'!"&amp;SUBSTITUTE(ADDRESS(1,W$28,4),"1","")&amp;":"&amp;SUBSTITUTE(ADDRESS(1,W$28,4),"1","")))</f>
        <v>0</v>
      </c>
      <c r="X38" s="430">
        <f ca="1">SUMIF(태창금속!$A:$A,$A:$A,INDIRECT("'태창금속'!"&amp;SUBSTITUTE(ADDRESS(1,X$28,4),"1","")&amp;":"&amp;SUBSTITUTE(ADDRESS(1,X$28,4),"1","")))</f>
        <v>0</v>
      </c>
      <c r="Y38" s="430">
        <f ca="1">SUMIF(태창금속!$A:$A,$A:$A,INDIRECT("'태창금속'!"&amp;SUBSTITUTE(ADDRESS(1,Y$28,4),"1","")&amp;":"&amp;SUBSTITUTE(ADDRESS(1,Y$28,4),"1","")))</f>
        <v>0</v>
      </c>
      <c r="Z38" s="430">
        <f ca="1">SUMIF(태창금속!$A:$A,$A:$A,INDIRECT("'태창금속'!"&amp;SUBSTITUTE(ADDRESS(1,Z$28,4),"1","")&amp;":"&amp;SUBSTITUTE(ADDRESS(1,Z$28,4),"1","")))</f>
        <v>0</v>
      </c>
      <c r="AA38" s="430">
        <f ca="1">SUMIF(태창금속!$A:$A,$A:$A,INDIRECT("'태창금속'!"&amp;SUBSTITUTE(ADDRESS(1,AA$28,4),"1","")&amp;":"&amp;SUBSTITUTE(ADDRESS(1,AA$28,4),"1","")))</f>
        <v>0</v>
      </c>
      <c r="AB38" s="430">
        <f ca="1">SUMIF(태창금속!$A:$A,$A:$A,INDIRECT("'태창금속'!"&amp;SUBSTITUTE(ADDRESS(1,AB$28,4),"1","")&amp;":"&amp;SUBSTITUTE(ADDRESS(1,AB$28,4),"1","")))</f>
        <v>0</v>
      </c>
      <c r="AC38" s="430">
        <f ca="1">SUMIF(태창금속!$A:$A,$A:$A,INDIRECT("'태창금속'!"&amp;SUBSTITUTE(ADDRESS(1,AC$28,4),"1","")&amp;":"&amp;SUBSTITUTE(ADDRESS(1,AC$28,4),"1","")))</f>
        <v>0</v>
      </c>
      <c r="AD38" s="430">
        <f ca="1">SUMIF(태창금속!$A:$A,$A:$A,INDIRECT("'태창금속'!"&amp;SUBSTITUTE(ADDRESS(1,AD$28,4),"1","")&amp;":"&amp;SUBSTITUTE(ADDRESS(1,AD$28,4),"1","")))</f>
        <v>0</v>
      </c>
      <c r="AE38" s="430">
        <f ca="1">SUMIF(태창금속!$A:$A,$A:$A,INDIRECT("'태창금속'!"&amp;SUBSTITUTE(ADDRESS(1,AE$28,4),"1","")&amp;":"&amp;SUBSTITUTE(ADDRESS(1,AE$28,4),"1","")))</f>
        <v>0</v>
      </c>
      <c r="AF38" s="430">
        <f ca="1">SUMIF(태창금속!$A:$A,$A:$A,INDIRECT("'태창금속'!"&amp;SUBSTITUTE(ADDRESS(1,AF$28,4),"1","")&amp;":"&amp;SUBSTITUTE(ADDRESS(1,AF$28,4),"1","")))</f>
        <v>0</v>
      </c>
      <c r="AG38" s="430">
        <f ca="1">SUMIF(태창금속!$A:$A,$A:$A,INDIRECT("'태창금속'!"&amp;SUBSTITUTE(ADDRESS(1,AG$28,4),"1","")&amp;":"&amp;SUBSTITUTE(ADDRESS(1,AG$28,4),"1","")))</f>
        <v>0</v>
      </c>
      <c r="AH38" s="430">
        <f ca="1">SUMIF(태창금속!$A:$A,$A:$A,INDIRECT("'태창금속'!"&amp;SUBSTITUTE(ADDRESS(1,AH$28,4),"1","")&amp;":"&amp;SUBSTITUTE(ADDRESS(1,AH$28,4),"1","")))</f>
        <v>0</v>
      </c>
      <c r="AI38" s="430">
        <f t="shared" ca="1" si="43"/>
        <v>0</v>
      </c>
    </row>
    <row r="39" spans="1:35">
      <c r="B39" s="599"/>
      <c r="C39" s="432" t="s">
        <v>41</v>
      </c>
      <c r="D39" s="433">
        <f ca="1">D37+D38</f>
        <v>0</v>
      </c>
      <c r="E39" s="433">
        <f t="shared" ref="E39:AH39" ca="1" si="44">E37+E38</f>
        <v>0</v>
      </c>
      <c r="F39" s="433">
        <f t="shared" ca="1" si="44"/>
        <v>0</v>
      </c>
      <c r="G39" s="433">
        <f t="shared" ca="1" si="44"/>
        <v>0</v>
      </c>
      <c r="H39" s="433">
        <f t="shared" ca="1" si="44"/>
        <v>0</v>
      </c>
      <c r="I39" s="433">
        <f t="shared" ca="1" si="44"/>
        <v>0</v>
      </c>
      <c r="J39" s="433">
        <f t="shared" ca="1" si="44"/>
        <v>0</v>
      </c>
      <c r="K39" s="433">
        <f t="shared" ca="1" si="44"/>
        <v>0</v>
      </c>
      <c r="L39" s="433">
        <f t="shared" ca="1" si="44"/>
        <v>11798773</v>
      </c>
      <c r="M39" s="433">
        <f t="shared" ca="1" si="44"/>
        <v>0</v>
      </c>
      <c r="N39" s="433">
        <f t="shared" ca="1" si="44"/>
        <v>0</v>
      </c>
      <c r="O39" s="433">
        <f t="shared" ca="1" si="44"/>
        <v>0</v>
      </c>
      <c r="P39" s="433">
        <f t="shared" ca="1" si="44"/>
        <v>0</v>
      </c>
      <c r="Q39" s="433">
        <f t="shared" ca="1" si="44"/>
        <v>0</v>
      </c>
      <c r="R39" s="433">
        <f t="shared" ca="1" si="44"/>
        <v>0</v>
      </c>
      <c r="S39" s="433">
        <f t="shared" ca="1" si="44"/>
        <v>0</v>
      </c>
      <c r="T39" s="433">
        <f t="shared" ca="1" si="44"/>
        <v>0</v>
      </c>
      <c r="U39" s="433">
        <f t="shared" ca="1" si="44"/>
        <v>4063940</v>
      </c>
      <c r="V39" s="433">
        <f t="shared" ca="1" si="44"/>
        <v>0</v>
      </c>
      <c r="W39" s="433">
        <f t="shared" ca="1" si="44"/>
        <v>0</v>
      </c>
      <c r="X39" s="433">
        <f t="shared" ca="1" si="44"/>
        <v>0</v>
      </c>
      <c r="Y39" s="433">
        <f t="shared" ca="1" si="44"/>
        <v>0</v>
      </c>
      <c r="Z39" s="433">
        <f t="shared" ca="1" si="44"/>
        <v>0</v>
      </c>
      <c r="AA39" s="433">
        <f t="shared" ca="1" si="44"/>
        <v>0</v>
      </c>
      <c r="AB39" s="433">
        <f t="shared" ca="1" si="44"/>
        <v>0</v>
      </c>
      <c r="AC39" s="433">
        <f t="shared" ca="1" si="44"/>
        <v>0</v>
      </c>
      <c r="AD39" s="433">
        <f t="shared" ca="1" si="44"/>
        <v>0</v>
      </c>
      <c r="AE39" s="433">
        <f t="shared" ca="1" si="44"/>
        <v>0</v>
      </c>
      <c r="AF39" s="433">
        <f t="shared" ca="1" si="44"/>
        <v>0</v>
      </c>
      <c r="AG39" s="433">
        <f t="shared" ca="1" si="44"/>
        <v>0</v>
      </c>
      <c r="AH39" s="433">
        <f t="shared" ca="1" si="44"/>
        <v>0</v>
      </c>
      <c r="AI39" s="435">
        <f ca="1">SUM(AI37:AI38)</f>
        <v>15862713</v>
      </c>
    </row>
    <row r="40" spans="1:35">
      <c r="A40" s="23" t="s">
        <v>632</v>
      </c>
      <c r="B40" s="600" t="s">
        <v>44</v>
      </c>
      <c r="C40" s="429" t="s">
        <v>45</v>
      </c>
      <c r="D40" s="430">
        <f ca="1">SUMIF(태창금속!$A:$A,$A:$A,INDIRECT("'태창금속'!"&amp;SUBSTITUTE(ADDRESS(1,D$28,4),"1","")&amp;":"&amp;SUBSTITUTE(ADDRESS(1,D$28,4),"1","")))</f>
        <v>0</v>
      </c>
      <c r="E40" s="430">
        <f ca="1">SUMIF(태창금속!$A:$A,$A:$A,INDIRECT("'태창금속'!"&amp;SUBSTITUTE(ADDRESS(1,E$28,4),"1","")&amp;":"&amp;SUBSTITUTE(ADDRESS(1,E$28,4),"1","")))</f>
        <v>16213620</v>
      </c>
      <c r="F40" s="430">
        <f ca="1">SUMIF(태창금속!$A:$A,$A:$A,INDIRECT("'태창금속'!"&amp;SUBSTITUTE(ADDRESS(1,F$28,4),"1","")&amp;":"&amp;SUBSTITUTE(ADDRESS(1,F$28,4),"1","")))</f>
        <v>0</v>
      </c>
      <c r="G40" s="430">
        <f ca="1">SUMIF(태창금속!$A:$A,$A:$A,INDIRECT("'태창금속'!"&amp;SUBSTITUTE(ADDRESS(1,G$28,4),"1","")&amp;":"&amp;SUBSTITUTE(ADDRESS(1,G$28,4),"1","")))</f>
        <v>0</v>
      </c>
      <c r="H40" s="430">
        <f ca="1">SUMIF(태창금속!$A:$A,$A:$A,INDIRECT("'태창금속'!"&amp;SUBSTITUTE(ADDRESS(1,H$28,4),"1","")&amp;":"&amp;SUBSTITUTE(ADDRESS(1,H$28,4),"1","")))</f>
        <v>0</v>
      </c>
      <c r="I40" s="430">
        <f ca="1">SUMIF(태창금속!$A:$A,$A:$A,INDIRECT("'태창금속'!"&amp;SUBSTITUTE(ADDRESS(1,I$28,4),"1","")&amp;":"&amp;SUBSTITUTE(ADDRESS(1,I$28,4),"1","")))</f>
        <v>0</v>
      </c>
      <c r="J40" s="430">
        <f ca="1">SUMIF(태창금속!$A:$A,$A:$A,INDIRECT("'태창금속'!"&amp;SUBSTITUTE(ADDRESS(1,J$28,4),"1","")&amp;":"&amp;SUBSTITUTE(ADDRESS(1,J$28,4),"1","")))</f>
        <v>0</v>
      </c>
      <c r="K40" s="430">
        <f ca="1">SUMIF(태창금속!$A:$A,$A:$A,INDIRECT("'태창금속'!"&amp;SUBSTITUTE(ADDRESS(1,K$28,4),"1","")&amp;":"&amp;SUBSTITUTE(ADDRESS(1,K$28,4),"1","")))</f>
        <v>0</v>
      </c>
      <c r="L40" s="430">
        <f ca="1">SUMIF(태창금속!$A:$A,$A:$A,INDIRECT("'태창금속'!"&amp;SUBSTITUTE(ADDRESS(1,L$28,4),"1","")&amp;":"&amp;SUBSTITUTE(ADDRESS(1,L$28,4),"1","")))</f>
        <v>0</v>
      </c>
      <c r="M40" s="430">
        <f ca="1">SUMIF(태창금속!$A:$A,$A:$A,INDIRECT("'태창금속'!"&amp;SUBSTITUTE(ADDRESS(1,M$28,4),"1","")&amp;":"&amp;SUBSTITUTE(ADDRESS(1,M$28,4),"1","")))</f>
        <v>0</v>
      </c>
      <c r="N40" s="430">
        <f ca="1">SUMIF(태창금속!$A:$A,$A:$A,INDIRECT("'태창금속'!"&amp;SUBSTITUTE(ADDRESS(1,N$28,4),"1","")&amp;":"&amp;SUBSTITUTE(ADDRESS(1,N$28,4),"1","")))</f>
        <v>0</v>
      </c>
      <c r="O40" s="430">
        <f ca="1">SUMIF(태창금속!$A:$A,$A:$A,INDIRECT("'태창금속'!"&amp;SUBSTITUTE(ADDRESS(1,O$28,4),"1","")&amp;":"&amp;SUBSTITUTE(ADDRESS(1,O$28,4),"1","")))</f>
        <v>0</v>
      </c>
      <c r="P40" s="430">
        <f ca="1">SUMIF(태창금속!$A:$A,$A:$A,INDIRECT("'태창금속'!"&amp;SUBSTITUTE(ADDRESS(1,P$28,4),"1","")&amp;":"&amp;SUBSTITUTE(ADDRESS(1,P$28,4),"1","")))</f>
        <v>0</v>
      </c>
      <c r="Q40" s="430">
        <f ca="1">SUMIF(태창금속!$A:$A,$A:$A,INDIRECT("'태창금속'!"&amp;SUBSTITUTE(ADDRESS(1,Q$28,4),"1","")&amp;":"&amp;SUBSTITUTE(ADDRESS(1,Q$28,4),"1","")))</f>
        <v>0</v>
      </c>
      <c r="R40" s="430">
        <f ca="1">SUMIF(태창금속!$A:$A,$A:$A,INDIRECT("'태창금속'!"&amp;SUBSTITUTE(ADDRESS(1,R$28,4),"1","")&amp;":"&amp;SUBSTITUTE(ADDRESS(1,R$28,4),"1","")))</f>
        <v>0</v>
      </c>
      <c r="S40" s="430">
        <f ca="1">SUMIF(태창금속!$A:$A,$A:$A,INDIRECT("'태창금속'!"&amp;SUBSTITUTE(ADDRESS(1,S$28,4),"1","")&amp;":"&amp;SUBSTITUTE(ADDRESS(1,S$28,4),"1","")))</f>
        <v>10653690</v>
      </c>
      <c r="T40" s="430">
        <f ca="1">SUMIF(태창금속!$A:$A,$A:$A,INDIRECT("'태창금속'!"&amp;SUBSTITUTE(ADDRESS(1,T$28,4),"1","")&amp;":"&amp;SUBSTITUTE(ADDRESS(1,T$28,4),"1","")))</f>
        <v>0</v>
      </c>
      <c r="U40" s="430">
        <f ca="1">SUMIF(태창금속!$A:$A,$A:$A,INDIRECT("'태창금속'!"&amp;SUBSTITUTE(ADDRESS(1,U$28,4),"1","")&amp;":"&amp;SUBSTITUTE(ADDRESS(1,U$28,4),"1","")))</f>
        <v>0</v>
      </c>
      <c r="V40" s="430">
        <f ca="1">SUMIF(태창금속!$A:$A,$A:$A,INDIRECT("'태창금속'!"&amp;SUBSTITUTE(ADDRESS(1,V$28,4),"1","")&amp;":"&amp;SUBSTITUTE(ADDRESS(1,V$28,4),"1","")))</f>
        <v>0</v>
      </c>
      <c r="W40" s="430">
        <f ca="1">SUMIF(태창금속!$A:$A,$A:$A,INDIRECT("'태창금속'!"&amp;SUBSTITUTE(ADDRESS(1,W$28,4),"1","")&amp;":"&amp;SUBSTITUTE(ADDRESS(1,W$28,4),"1","")))</f>
        <v>0</v>
      </c>
      <c r="X40" s="430">
        <f ca="1">SUMIF(태창금속!$A:$A,$A:$A,INDIRECT("'태창금속'!"&amp;SUBSTITUTE(ADDRESS(1,X$28,4),"1","")&amp;":"&amp;SUBSTITUTE(ADDRESS(1,X$28,4),"1","")))</f>
        <v>0</v>
      </c>
      <c r="Y40" s="430">
        <f ca="1">SUMIF(태창금속!$A:$A,$A:$A,INDIRECT("'태창금속'!"&amp;SUBSTITUTE(ADDRESS(1,Y$28,4),"1","")&amp;":"&amp;SUBSTITUTE(ADDRESS(1,Y$28,4),"1","")))</f>
        <v>0</v>
      </c>
      <c r="Z40" s="430">
        <f ca="1">SUMIF(태창금속!$A:$A,$A:$A,INDIRECT("'태창금속'!"&amp;SUBSTITUTE(ADDRESS(1,Z$28,4),"1","")&amp;":"&amp;SUBSTITUTE(ADDRESS(1,Z$28,4),"1","")))</f>
        <v>0</v>
      </c>
      <c r="AA40" s="430">
        <f ca="1">SUMIF(태창금속!$A:$A,$A:$A,INDIRECT("'태창금속'!"&amp;SUBSTITUTE(ADDRESS(1,AA$28,4),"1","")&amp;":"&amp;SUBSTITUTE(ADDRESS(1,AA$28,4),"1","")))</f>
        <v>0</v>
      </c>
      <c r="AB40" s="430">
        <f ca="1">SUMIF(태창금속!$A:$A,$A:$A,INDIRECT("'태창금속'!"&amp;SUBSTITUTE(ADDRESS(1,AB$28,4),"1","")&amp;":"&amp;SUBSTITUTE(ADDRESS(1,AB$28,4),"1","")))</f>
        <v>0</v>
      </c>
      <c r="AC40" s="430">
        <f ca="1">SUMIF(태창금속!$A:$A,$A:$A,INDIRECT("'태창금속'!"&amp;SUBSTITUTE(ADDRESS(1,AC$28,4),"1","")&amp;":"&amp;SUBSTITUTE(ADDRESS(1,AC$28,4),"1","")))</f>
        <v>0</v>
      </c>
      <c r="AD40" s="430">
        <f ca="1">SUMIF(태창금속!$A:$A,$A:$A,INDIRECT("'태창금속'!"&amp;SUBSTITUTE(ADDRESS(1,AD$28,4),"1","")&amp;":"&amp;SUBSTITUTE(ADDRESS(1,AD$28,4),"1","")))</f>
        <v>0</v>
      </c>
      <c r="AE40" s="430">
        <f ca="1">SUMIF(태창금속!$A:$A,$A:$A,INDIRECT("'태창금속'!"&amp;SUBSTITUTE(ADDRESS(1,AE$28,4),"1","")&amp;":"&amp;SUBSTITUTE(ADDRESS(1,AE$28,4),"1","")))</f>
        <v>0</v>
      </c>
      <c r="AF40" s="430">
        <f ca="1">SUMIF(태창금속!$A:$A,$A:$A,INDIRECT("'태창금속'!"&amp;SUBSTITUTE(ADDRESS(1,AF$28,4),"1","")&amp;":"&amp;SUBSTITUTE(ADDRESS(1,AF$28,4),"1","")))</f>
        <v>0</v>
      </c>
      <c r="AG40" s="430">
        <f ca="1">SUMIF(태창금속!$A:$A,$A:$A,INDIRECT("'태창금속'!"&amp;SUBSTITUTE(ADDRESS(1,AG$28,4),"1","")&amp;":"&amp;SUBSTITUTE(ADDRESS(1,AG$28,4),"1","")))</f>
        <v>0</v>
      </c>
      <c r="AH40" s="430">
        <f ca="1">SUMIF(태창금속!$A:$A,$A:$A,INDIRECT("'태창금속'!"&amp;SUBSTITUTE(ADDRESS(1,AH$28,4),"1","")&amp;":"&amp;SUBSTITUTE(ADDRESS(1,AH$28,4),"1","")))</f>
        <v>0</v>
      </c>
      <c r="AI40" s="430">
        <f t="shared" ref="AI40:AI42" ca="1" si="45">SUM(D40:AH40)</f>
        <v>26867310</v>
      </c>
    </row>
    <row r="41" spans="1:35">
      <c r="A41" s="23" t="s">
        <v>634</v>
      </c>
      <c r="B41" s="598"/>
      <c r="C41" s="431" t="s">
        <v>1</v>
      </c>
      <c r="D41" s="430">
        <f ca="1">SUMIF(태창금속!$A:$A,$A:$A,INDIRECT("'태창금속'!"&amp;SUBSTITUTE(ADDRESS(1,D$28,4),"1","")&amp;":"&amp;SUBSTITUTE(ADDRESS(1,D$28,4),"1","")))</f>
        <v>0</v>
      </c>
      <c r="E41" s="430">
        <f ca="1">SUMIF(태창금속!$A:$A,$A:$A,INDIRECT("'태창금속'!"&amp;SUBSTITUTE(ADDRESS(1,E$28,4),"1","")&amp;":"&amp;SUBSTITUTE(ADDRESS(1,E$28,4),"1","")))</f>
        <v>0</v>
      </c>
      <c r="F41" s="430">
        <f ca="1">SUMIF(태창금속!$A:$A,$A:$A,INDIRECT("'태창금속'!"&amp;SUBSTITUTE(ADDRESS(1,F$28,4),"1","")&amp;":"&amp;SUBSTITUTE(ADDRESS(1,F$28,4),"1","")))</f>
        <v>0</v>
      </c>
      <c r="G41" s="430">
        <f ca="1">SUMIF(태창금속!$A:$A,$A:$A,INDIRECT("'태창금속'!"&amp;SUBSTITUTE(ADDRESS(1,G$28,4),"1","")&amp;":"&amp;SUBSTITUTE(ADDRESS(1,G$28,4),"1","")))</f>
        <v>27765540</v>
      </c>
      <c r="H41" s="430">
        <f ca="1">SUMIF(태창금속!$A:$A,$A:$A,INDIRECT("'태창금속'!"&amp;SUBSTITUTE(ADDRESS(1,H$28,4),"1","")&amp;":"&amp;SUBSTITUTE(ADDRESS(1,H$28,4),"1","")))</f>
        <v>0</v>
      </c>
      <c r="I41" s="430">
        <f ca="1">SUMIF(태창금속!$A:$A,$A:$A,INDIRECT("'태창금속'!"&amp;SUBSTITUTE(ADDRESS(1,I$28,4),"1","")&amp;":"&amp;SUBSTITUTE(ADDRESS(1,I$28,4),"1","")))</f>
        <v>0</v>
      </c>
      <c r="J41" s="430">
        <f ca="1">SUMIF(태창금속!$A:$A,$A:$A,INDIRECT("'태창금속'!"&amp;SUBSTITUTE(ADDRESS(1,J$28,4),"1","")&amp;":"&amp;SUBSTITUTE(ADDRESS(1,J$28,4),"1","")))</f>
        <v>0</v>
      </c>
      <c r="K41" s="430">
        <f ca="1">SUMIF(태창금속!$A:$A,$A:$A,INDIRECT("'태창금속'!"&amp;SUBSTITUTE(ADDRESS(1,K$28,4),"1","")&amp;":"&amp;SUBSTITUTE(ADDRESS(1,K$28,4),"1","")))</f>
        <v>0</v>
      </c>
      <c r="L41" s="430">
        <f ca="1">SUMIF(태창금속!$A:$A,$A:$A,INDIRECT("'태창금속'!"&amp;SUBSTITUTE(ADDRESS(1,L$28,4),"1","")&amp;":"&amp;SUBSTITUTE(ADDRESS(1,L$28,4),"1","")))</f>
        <v>0</v>
      </c>
      <c r="M41" s="430">
        <f ca="1">SUMIF(태창금속!$A:$A,$A:$A,INDIRECT("'태창금속'!"&amp;SUBSTITUTE(ADDRESS(1,M$28,4),"1","")&amp;":"&amp;SUBSTITUTE(ADDRESS(1,M$28,4),"1","")))</f>
        <v>0</v>
      </c>
      <c r="N41" s="430">
        <f ca="1">SUMIF(태창금속!$A:$A,$A:$A,INDIRECT("'태창금속'!"&amp;SUBSTITUTE(ADDRESS(1,N$28,4),"1","")&amp;":"&amp;SUBSTITUTE(ADDRESS(1,N$28,4),"1","")))</f>
        <v>0</v>
      </c>
      <c r="O41" s="430">
        <f ca="1">SUMIF(태창금속!$A:$A,$A:$A,INDIRECT("'태창금속'!"&amp;SUBSTITUTE(ADDRESS(1,O$28,4),"1","")&amp;":"&amp;SUBSTITUTE(ADDRESS(1,O$28,4),"1","")))</f>
        <v>0</v>
      </c>
      <c r="P41" s="430">
        <f ca="1">SUMIF(태창금속!$A:$A,$A:$A,INDIRECT("'태창금속'!"&amp;SUBSTITUTE(ADDRESS(1,P$28,4),"1","")&amp;":"&amp;SUBSTITUTE(ADDRESS(1,P$28,4),"1","")))</f>
        <v>0</v>
      </c>
      <c r="Q41" s="430">
        <f ca="1">SUMIF(태창금속!$A:$A,$A:$A,INDIRECT("'태창금속'!"&amp;SUBSTITUTE(ADDRESS(1,Q$28,4),"1","")&amp;":"&amp;SUBSTITUTE(ADDRESS(1,Q$28,4),"1","")))</f>
        <v>0</v>
      </c>
      <c r="R41" s="430">
        <f ca="1">SUMIF(태창금속!$A:$A,$A:$A,INDIRECT("'태창금속'!"&amp;SUBSTITUTE(ADDRESS(1,R$28,4),"1","")&amp;":"&amp;SUBSTITUTE(ADDRESS(1,R$28,4),"1","")))</f>
        <v>0</v>
      </c>
      <c r="S41" s="430">
        <f ca="1">SUMIF(태창금속!$A:$A,$A:$A,INDIRECT("'태창금속'!"&amp;SUBSTITUTE(ADDRESS(1,S$28,4),"1","")&amp;":"&amp;SUBSTITUTE(ADDRESS(1,S$28,4),"1","")))</f>
        <v>0</v>
      </c>
      <c r="T41" s="430">
        <f ca="1">SUMIF(태창금속!$A:$A,$A:$A,INDIRECT("'태창금속'!"&amp;SUBSTITUTE(ADDRESS(1,T$28,4),"1","")&amp;":"&amp;SUBSTITUTE(ADDRESS(1,T$28,4),"1","")))</f>
        <v>12165900</v>
      </c>
      <c r="U41" s="430">
        <f ca="1">SUMIF(태창금속!$A:$A,$A:$A,INDIRECT("'태창금속'!"&amp;SUBSTITUTE(ADDRESS(1,U$28,4),"1","")&amp;":"&amp;SUBSTITUTE(ADDRESS(1,U$28,4),"1","")))</f>
        <v>0</v>
      </c>
      <c r="V41" s="430">
        <f ca="1">SUMIF(태창금속!$A:$A,$A:$A,INDIRECT("'태창금속'!"&amp;SUBSTITUTE(ADDRESS(1,V$28,4),"1","")&amp;":"&amp;SUBSTITUTE(ADDRESS(1,V$28,4),"1","")))</f>
        <v>0</v>
      </c>
      <c r="W41" s="430">
        <f ca="1">SUMIF(태창금속!$A:$A,$A:$A,INDIRECT("'태창금속'!"&amp;SUBSTITUTE(ADDRESS(1,W$28,4),"1","")&amp;":"&amp;SUBSTITUTE(ADDRESS(1,W$28,4),"1","")))</f>
        <v>0</v>
      </c>
      <c r="X41" s="430">
        <f ca="1">SUMIF(태창금속!$A:$A,$A:$A,INDIRECT("'태창금속'!"&amp;SUBSTITUTE(ADDRESS(1,X$28,4),"1","")&amp;":"&amp;SUBSTITUTE(ADDRESS(1,X$28,4),"1","")))</f>
        <v>0</v>
      </c>
      <c r="Y41" s="430">
        <f ca="1">SUMIF(태창금속!$A:$A,$A:$A,INDIRECT("'태창금속'!"&amp;SUBSTITUTE(ADDRESS(1,Y$28,4),"1","")&amp;":"&amp;SUBSTITUTE(ADDRESS(1,Y$28,4),"1","")))</f>
        <v>0</v>
      </c>
      <c r="Z41" s="430">
        <f ca="1">SUMIF(태창금속!$A:$A,$A:$A,INDIRECT("'태창금속'!"&amp;SUBSTITUTE(ADDRESS(1,Z$28,4),"1","")&amp;":"&amp;SUBSTITUTE(ADDRESS(1,Z$28,4),"1","")))</f>
        <v>0</v>
      </c>
      <c r="AA41" s="430">
        <f ca="1">SUMIF(태창금속!$A:$A,$A:$A,INDIRECT("'태창금속'!"&amp;SUBSTITUTE(ADDRESS(1,AA$28,4),"1","")&amp;":"&amp;SUBSTITUTE(ADDRESS(1,AA$28,4),"1","")))</f>
        <v>0</v>
      </c>
      <c r="AB41" s="430">
        <f ca="1">SUMIF(태창금속!$A:$A,$A:$A,INDIRECT("'태창금속'!"&amp;SUBSTITUTE(ADDRESS(1,AB$28,4),"1","")&amp;":"&amp;SUBSTITUTE(ADDRESS(1,AB$28,4),"1","")))</f>
        <v>0</v>
      </c>
      <c r="AC41" s="430">
        <f ca="1">SUMIF(태창금속!$A:$A,$A:$A,INDIRECT("'태창금속'!"&amp;SUBSTITUTE(ADDRESS(1,AC$28,4),"1","")&amp;":"&amp;SUBSTITUTE(ADDRESS(1,AC$28,4),"1","")))</f>
        <v>0</v>
      </c>
      <c r="AD41" s="430">
        <f ca="1">SUMIF(태창금속!$A:$A,$A:$A,INDIRECT("'태창금속'!"&amp;SUBSTITUTE(ADDRESS(1,AD$28,4),"1","")&amp;":"&amp;SUBSTITUTE(ADDRESS(1,AD$28,4),"1","")))</f>
        <v>0</v>
      </c>
      <c r="AE41" s="430">
        <f ca="1">SUMIF(태창금속!$A:$A,$A:$A,INDIRECT("'태창금속'!"&amp;SUBSTITUTE(ADDRESS(1,AE$28,4),"1","")&amp;":"&amp;SUBSTITUTE(ADDRESS(1,AE$28,4),"1","")))</f>
        <v>0</v>
      </c>
      <c r="AF41" s="430">
        <f ca="1">SUMIF(태창금속!$A:$A,$A:$A,INDIRECT("'태창금속'!"&amp;SUBSTITUTE(ADDRESS(1,AF$28,4),"1","")&amp;":"&amp;SUBSTITUTE(ADDRESS(1,AF$28,4),"1","")))</f>
        <v>0</v>
      </c>
      <c r="AG41" s="430">
        <f ca="1">SUMIF(태창금속!$A:$A,$A:$A,INDIRECT("'태창금속'!"&amp;SUBSTITUTE(ADDRESS(1,AG$28,4),"1","")&amp;":"&amp;SUBSTITUTE(ADDRESS(1,AG$28,4),"1","")))</f>
        <v>0</v>
      </c>
      <c r="AH41" s="430">
        <f ca="1">SUMIF(태창금속!$A:$A,$A:$A,INDIRECT("'태창금속'!"&amp;SUBSTITUTE(ADDRESS(1,AH$28,4),"1","")&amp;":"&amp;SUBSTITUTE(ADDRESS(1,AH$28,4),"1","")))</f>
        <v>0</v>
      </c>
      <c r="AI41" s="430">
        <f t="shared" ca="1" si="45"/>
        <v>39931440</v>
      </c>
    </row>
    <row r="42" spans="1:35">
      <c r="A42" s="23" t="s">
        <v>1321</v>
      </c>
      <c r="B42" s="598"/>
      <c r="C42" s="431" t="s">
        <v>1313</v>
      </c>
      <c r="D42" s="430">
        <f ca="1">SUMIF(태창금속!$A:$A,$A:$A,INDIRECT("'태창금속'!"&amp;SUBSTITUTE(ADDRESS(1,D$28,4),"1","")&amp;":"&amp;SUBSTITUTE(ADDRESS(1,D$28,4),"1","")))</f>
        <v>0</v>
      </c>
      <c r="E42" s="430">
        <f ca="1">SUMIF(태창금속!$A:$A,$A:$A,INDIRECT("'태창금속'!"&amp;SUBSTITUTE(ADDRESS(1,E$28,4),"1","")&amp;":"&amp;SUBSTITUTE(ADDRESS(1,E$28,4),"1","")))</f>
        <v>0</v>
      </c>
      <c r="F42" s="430">
        <f ca="1">SUMIF(태창금속!$A:$A,$A:$A,INDIRECT("'태창금속'!"&amp;SUBSTITUTE(ADDRESS(1,F$28,4),"1","")&amp;":"&amp;SUBSTITUTE(ADDRESS(1,F$28,4),"1","")))</f>
        <v>0</v>
      </c>
      <c r="G42" s="430">
        <f ca="1">SUMIF(태창금속!$A:$A,$A:$A,INDIRECT("'태창금속'!"&amp;SUBSTITUTE(ADDRESS(1,G$28,4),"1","")&amp;":"&amp;SUBSTITUTE(ADDRESS(1,G$28,4),"1","")))</f>
        <v>0</v>
      </c>
      <c r="H42" s="430">
        <f ca="1">SUMIF(태창금속!$A:$A,$A:$A,INDIRECT("'태창금속'!"&amp;SUBSTITUTE(ADDRESS(1,H$28,4),"1","")&amp;":"&amp;SUBSTITUTE(ADDRESS(1,H$28,4),"1","")))</f>
        <v>0</v>
      </c>
      <c r="I42" s="430">
        <f ca="1">SUMIF(태창금속!$A:$A,$A:$A,INDIRECT("'태창금속'!"&amp;SUBSTITUTE(ADDRESS(1,I$28,4),"1","")&amp;":"&amp;SUBSTITUTE(ADDRESS(1,I$28,4),"1","")))</f>
        <v>0</v>
      </c>
      <c r="J42" s="430">
        <f ca="1">SUMIF(태창금속!$A:$A,$A:$A,INDIRECT("'태창금속'!"&amp;SUBSTITUTE(ADDRESS(1,J$28,4),"1","")&amp;":"&amp;SUBSTITUTE(ADDRESS(1,J$28,4),"1","")))</f>
        <v>0</v>
      </c>
      <c r="K42" s="430">
        <f ca="1">SUMIF(태창금속!$A:$A,$A:$A,INDIRECT("'태창금속'!"&amp;SUBSTITUTE(ADDRESS(1,K$28,4),"1","")&amp;":"&amp;SUBSTITUTE(ADDRESS(1,K$28,4),"1","")))</f>
        <v>0</v>
      </c>
      <c r="L42" s="430">
        <f ca="1">SUMIF(태창금속!$A:$A,$A:$A,INDIRECT("'태창금속'!"&amp;SUBSTITUTE(ADDRESS(1,L$28,4),"1","")&amp;":"&amp;SUBSTITUTE(ADDRESS(1,L$28,4),"1","")))</f>
        <v>0</v>
      </c>
      <c r="M42" s="430">
        <f ca="1">SUMIF(태창금속!$A:$A,$A:$A,INDIRECT("'태창금속'!"&amp;SUBSTITUTE(ADDRESS(1,M$28,4),"1","")&amp;":"&amp;SUBSTITUTE(ADDRESS(1,M$28,4),"1","")))</f>
        <v>0</v>
      </c>
      <c r="N42" s="430">
        <f ca="1">SUMIF(태창금속!$A:$A,$A:$A,INDIRECT("'태창금속'!"&amp;SUBSTITUTE(ADDRESS(1,N$28,4),"1","")&amp;":"&amp;SUBSTITUTE(ADDRESS(1,N$28,4),"1","")))</f>
        <v>0</v>
      </c>
      <c r="O42" s="430">
        <f ca="1">SUMIF(태창금속!$A:$A,$A:$A,INDIRECT("'태창금속'!"&amp;SUBSTITUTE(ADDRESS(1,O$28,4),"1","")&amp;":"&amp;SUBSTITUTE(ADDRESS(1,O$28,4),"1","")))</f>
        <v>0</v>
      </c>
      <c r="P42" s="430">
        <f ca="1">SUMIF(태창금속!$A:$A,$A:$A,INDIRECT("'태창금속'!"&amp;SUBSTITUTE(ADDRESS(1,P$28,4),"1","")&amp;":"&amp;SUBSTITUTE(ADDRESS(1,P$28,4),"1","")))</f>
        <v>0</v>
      </c>
      <c r="Q42" s="430">
        <f ca="1">SUMIF(태창금속!$A:$A,$A:$A,INDIRECT("'태창금속'!"&amp;SUBSTITUTE(ADDRESS(1,Q$28,4),"1","")&amp;":"&amp;SUBSTITUTE(ADDRESS(1,Q$28,4),"1","")))</f>
        <v>0</v>
      </c>
      <c r="R42" s="430">
        <f ca="1">SUMIF(태창금속!$A:$A,$A:$A,INDIRECT("'태창금속'!"&amp;SUBSTITUTE(ADDRESS(1,R$28,4),"1","")&amp;":"&amp;SUBSTITUTE(ADDRESS(1,R$28,4),"1","")))</f>
        <v>0</v>
      </c>
      <c r="S42" s="430">
        <f ca="1">SUMIF(태창금속!$A:$A,$A:$A,INDIRECT("'태창금속'!"&amp;SUBSTITUTE(ADDRESS(1,S$28,4),"1","")&amp;":"&amp;SUBSTITUTE(ADDRESS(1,S$28,4),"1","")))</f>
        <v>0</v>
      </c>
      <c r="T42" s="430">
        <f ca="1">SUMIF(태창금속!$A:$A,$A:$A,INDIRECT("'태창금속'!"&amp;SUBSTITUTE(ADDRESS(1,T$28,4),"1","")&amp;":"&amp;SUBSTITUTE(ADDRESS(1,T$28,4),"1","")))</f>
        <v>0</v>
      </c>
      <c r="U42" s="430">
        <f ca="1">SUMIF(태창금속!$A:$A,$A:$A,INDIRECT("'태창금속'!"&amp;SUBSTITUTE(ADDRESS(1,U$28,4),"1","")&amp;":"&amp;SUBSTITUTE(ADDRESS(1,U$28,4),"1","")))</f>
        <v>0</v>
      </c>
      <c r="V42" s="430">
        <f ca="1">SUMIF(태창금속!$A:$A,$A:$A,INDIRECT("'태창금속'!"&amp;SUBSTITUTE(ADDRESS(1,V$28,4),"1","")&amp;":"&amp;SUBSTITUTE(ADDRESS(1,V$28,4),"1","")))</f>
        <v>0</v>
      </c>
      <c r="W42" s="430">
        <f ca="1">SUMIF(태창금속!$A:$A,$A:$A,INDIRECT("'태창금속'!"&amp;SUBSTITUTE(ADDRESS(1,W$28,4),"1","")&amp;":"&amp;SUBSTITUTE(ADDRESS(1,W$28,4),"1","")))</f>
        <v>0</v>
      </c>
      <c r="X42" s="430">
        <f ca="1">SUMIF(태창금속!$A:$A,$A:$A,INDIRECT("'태창금속'!"&amp;SUBSTITUTE(ADDRESS(1,X$28,4),"1","")&amp;":"&amp;SUBSTITUTE(ADDRESS(1,X$28,4),"1","")))</f>
        <v>0</v>
      </c>
      <c r="Y42" s="430">
        <f ca="1">SUMIF(태창금속!$A:$A,$A:$A,INDIRECT("'태창금속'!"&amp;SUBSTITUTE(ADDRESS(1,Y$28,4),"1","")&amp;":"&amp;SUBSTITUTE(ADDRESS(1,Y$28,4),"1","")))</f>
        <v>0</v>
      </c>
      <c r="Z42" s="430">
        <f ca="1">SUMIF(태창금속!$A:$A,$A:$A,INDIRECT("'태창금속'!"&amp;SUBSTITUTE(ADDRESS(1,Z$28,4),"1","")&amp;":"&amp;SUBSTITUTE(ADDRESS(1,Z$28,4),"1","")))</f>
        <v>0</v>
      </c>
      <c r="AA42" s="430">
        <f ca="1">SUMIF(태창금속!$A:$A,$A:$A,INDIRECT("'태창금속'!"&amp;SUBSTITUTE(ADDRESS(1,AA$28,4),"1","")&amp;":"&amp;SUBSTITUTE(ADDRESS(1,AA$28,4),"1","")))</f>
        <v>0</v>
      </c>
      <c r="AB42" s="430">
        <f ca="1">SUMIF(태창금속!$A:$A,$A:$A,INDIRECT("'태창금속'!"&amp;SUBSTITUTE(ADDRESS(1,AB$28,4),"1","")&amp;":"&amp;SUBSTITUTE(ADDRESS(1,AB$28,4),"1","")))</f>
        <v>0</v>
      </c>
      <c r="AC42" s="430">
        <f ca="1">SUMIF(태창금속!$A:$A,$A:$A,INDIRECT("'태창금속'!"&amp;SUBSTITUTE(ADDRESS(1,AC$28,4),"1","")&amp;":"&amp;SUBSTITUTE(ADDRESS(1,AC$28,4),"1","")))</f>
        <v>0</v>
      </c>
      <c r="AD42" s="430">
        <f ca="1">SUMIF(태창금속!$A:$A,$A:$A,INDIRECT("'태창금속'!"&amp;SUBSTITUTE(ADDRESS(1,AD$28,4),"1","")&amp;":"&amp;SUBSTITUTE(ADDRESS(1,AD$28,4),"1","")))</f>
        <v>0</v>
      </c>
      <c r="AE42" s="430">
        <f ca="1">SUMIF(태창금속!$A:$A,$A:$A,INDIRECT("'태창금속'!"&amp;SUBSTITUTE(ADDRESS(1,AE$28,4),"1","")&amp;":"&amp;SUBSTITUTE(ADDRESS(1,AE$28,4),"1","")))</f>
        <v>0</v>
      </c>
      <c r="AF42" s="430">
        <f ca="1">SUMIF(태창금속!$A:$A,$A:$A,INDIRECT("'태창금속'!"&amp;SUBSTITUTE(ADDRESS(1,AF$28,4),"1","")&amp;":"&amp;SUBSTITUTE(ADDRESS(1,AF$28,4),"1","")))</f>
        <v>0</v>
      </c>
      <c r="AG42" s="430">
        <f ca="1">SUMIF(태창금속!$A:$A,$A:$A,INDIRECT("'태창금속'!"&amp;SUBSTITUTE(ADDRESS(1,AG$28,4),"1","")&amp;":"&amp;SUBSTITUTE(ADDRESS(1,AG$28,4),"1","")))</f>
        <v>0</v>
      </c>
      <c r="AH42" s="430">
        <f ca="1">SUMIF(태창금속!$A:$A,$A:$A,INDIRECT("'태창금속'!"&amp;SUBSTITUTE(ADDRESS(1,AH$28,4),"1","")&amp;":"&amp;SUBSTITUTE(ADDRESS(1,AH$28,4),"1","")))</f>
        <v>0</v>
      </c>
      <c r="AI42" s="430">
        <f t="shared" ca="1" si="45"/>
        <v>0</v>
      </c>
    </row>
    <row r="43" spans="1:35">
      <c r="B43" s="599"/>
      <c r="C43" s="432" t="s">
        <v>41</v>
      </c>
      <c r="D43" s="433">
        <f ca="1">SUM(D40:D42)</f>
        <v>0</v>
      </c>
      <c r="E43" s="433">
        <f t="shared" ref="E43:AH43" ca="1" si="46">SUM(E40:E42)</f>
        <v>16213620</v>
      </c>
      <c r="F43" s="433">
        <f t="shared" ca="1" si="46"/>
        <v>0</v>
      </c>
      <c r="G43" s="433">
        <f t="shared" ca="1" si="46"/>
        <v>27765540</v>
      </c>
      <c r="H43" s="433">
        <f t="shared" ca="1" si="46"/>
        <v>0</v>
      </c>
      <c r="I43" s="433">
        <f t="shared" ca="1" si="46"/>
        <v>0</v>
      </c>
      <c r="J43" s="433">
        <f t="shared" ca="1" si="46"/>
        <v>0</v>
      </c>
      <c r="K43" s="433">
        <f t="shared" ca="1" si="46"/>
        <v>0</v>
      </c>
      <c r="L43" s="433">
        <f t="shared" ca="1" si="46"/>
        <v>0</v>
      </c>
      <c r="M43" s="433">
        <f t="shared" ca="1" si="46"/>
        <v>0</v>
      </c>
      <c r="N43" s="433">
        <f t="shared" ca="1" si="46"/>
        <v>0</v>
      </c>
      <c r="O43" s="433">
        <f t="shared" ca="1" si="46"/>
        <v>0</v>
      </c>
      <c r="P43" s="433">
        <f t="shared" ca="1" si="46"/>
        <v>0</v>
      </c>
      <c r="Q43" s="433">
        <f t="shared" ca="1" si="46"/>
        <v>0</v>
      </c>
      <c r="R43" s="433">
        <f t="shared" ca="1" si="46"/>
        <v>0</v>
      </c>
      <c r="S43" s="433">
        <f t="shared" ca="1" si="46"/>
        <v>10653690</v>
      </c>
      <c r="T43" s="433">
        <f t="shared" ca="1" si="46"/>
        <v>12165900</v>
      </c>
      <c r="U43" s="433">
        <f t="shared" ca="1" si="46"/>
        <v>0</v>
      </c>
      <c r="V43" s="433">
        <f t="shared" ca="1" si="46"/>
        <v>0</v>
      </c>
      <c r="W43" s="433">
        <f t="shared" ca="1" si="46"/>
        <v>0</v>
      </c>
      <c r="X43" s="433">
        <f t="shared" ca="1" si="46"/>
        <v>0</v>
      </c>
      <c r="Y43" s="433">
        <f t="shared" ca="1" si="46"/>
        <v>0</v>
      </c>
      <c r="Z43" s="433">
        <f t="shared" ca="1" si="46"/>
        <v>0</v>
      </c>
      <c r="AA43" s="433">
        <f t="shared" ca="1" si="46"/>
        <v>0</v>
      </c>
      <c r="AB43" s="433">
        <f t="shared" ca="1" si="46"/>
        <v>0</v>
      </c>
      <c r="AC43" s="433">
        <f t="shared" ca="1" si="46"/>
        <v>0</v>
      </c>
      <c r="AD43" s="433">
        <f t="shared" ca="1" si="46"/>
        <v>0</v>
      </c>
      <c r="AE43" s="433">
        <f t="shared" ca="1" si="46"/>
        <v>0</v>
      </c>
      <c r="AF43" s="433">
        <f t="shared" ca="1" si="46"/>
        <v>0</v>
      </c>
      <c r="AG43" s="433">
        <f t="shared" ca="1" si="46"/>
        <v>0</v>
      </c>
      <c r="AH43" s="433">
        <f t="shared" ca="1" si="46"/>
        <v>0</v>
      </c>
      <c r="AI43" s="435">
        <f ca="1">SUM(AI40:AI42)</f>
        <v>66798750</v>
      </c>
    </row>
    <row r="44" spans="1:35">
      <c r="A44" s="23" t="s">
        <v>435</v>
      </c>
      <c r="B44" s="600" t="s">
        <v>6</v>
      </c>
      <c r="C44" s="436" t="s">
        <v>422</v>
      </c>
      <c r="D44" s="430">
        <f ca="1">SUMIF(태창금속!$A:$A,$A:$A,INDIRECT("'태창금속'!"&amp;SUBSTITUTE(ADDRESS(1,D$28,4),"1","")&amp;":"&amp;SUBSTITUTE(ADDRESS(1,D$28,4),"1","")))</f>
        <v>37861492</v>
      </c>
      <c r="E44" s="430">
        <f ca="1">SUMIF(태창금속!$A:$A,$A:$A,INDIRECT("'태창금속'!"&amp;SUBSTITUTE(ADDRESS(1,E$28,4),"1","")&amp;":"&amp;SUBSTITUTE(ADDRESS(1,E$28,4),"1","")))</f>
        <v>0</v>
      </c>
      <c r="F44" s="430">
        <f ca="1">SUMIF(태창금속!$A:$A,$A:$A,INDIRECT("'태창금속'!"&amp;SUBSTITUTE(ADDRESS(1,F$28,4),"1","")&amp;":"&amp;SUBSTITUTE(ADDRESS(1,F$28,4),"1","")))</f>
        <v>0</v>
      </c>
      <c r="G44" s="430">
        <f ca="1">SUMIF(태창금속!$A:$A,$A:$A,INDIRECT("'태창금속'!"&amp;SUBSTITUTE(ADDRESS(1,G$28,4),"1","")&amp;":"&amp;SUBSTITUTE(ADDRESS(1,G$28,4),"1","")))</f>
        <v>0</v>
      </c>
      <c r="H44" s="430">
        <f ca="1">SUMIF(태창금속!$A:$A,$A:$A,INDIRECT("'태창금속'!"&amp;SUBSTITUTE(ADDRESS(1,H$28,4),"1","")&amp;":"&amp;SUBSTITUTE(ADDRESS(1,H$28,4),"1","")))</f>
        <v>0</v>
      </c>
      <c r="I44" s="430">
        <f ca="1">SUMIF(태창금속!$A:$A,$A:$A,INDIRECT("'태창금속'!"&amp;SUBSTITUTE(ADDRESS(1,I$28,4),"1","")&amp;":"&amp;SUBSTITUTE(ADDRESS(1,I$28,4),"1","")))</f>
        <v>0</v>
      </c>
      <c r="J44" s="430">
        <f ca="1">SUMIF(태창금속!$A:$A,$A:$A,INDIRECT("'태창금속'!"&amp;SUBSTITUTE(ADDRESS(1,J$28,4),"1","")&amp;":"&amp;SUBSTITUTE(ADDRESS(1,J$28,4),"1","")))</f>
        <v>0</v>
      </c>
      <c r="K44" s="430">
        <f ca="1">SUMIF(태창금속!$A:$A,$A:$A,INDIRECT("'태창금속'!"&amp;SUBSTITUTE(ADDRESS(1,K$28,4),"1","")&amp;":"&amp;SUBSTITUTE(ADDRESS(1,K$28,4),"1","")))</f>
        <v>0</v>
      </c>
      <c r="L44" s="430">
        <f ca="1">SUMIF(태창금속!$A:$A,$A:$A,INDIRECT("'태창금속'!"&amp;SUBSTITUTE(ADDRESS(1,L$28,4),"1","")&amp;":"&amp;SUBSTITUTE(ADDRESS(1,L$28,4),"1","")))</f>
        <v>0</v>
      </c>
      <c r="M44" s="430">
        <f ca="1">SUMIF(태창금속!$A:$A,$A:$A,INDIRECT("'태창금속'!"&amp;SUBSTITUTE(ADDRESS(1,M$28,4),"1","")&amp;":"&amp;SUBSTITUTE(ADDRESS(1,M$28,4),"1","")))</f>
        <v>0</v>
      </c>
      <c r="N44" s="430">
        <f ca="1">SUMIF(태창금속!$A:$A,$A:$A,INDIRECT("'태창금속'!"&amp;SUBSTITUTE(ADDRESS(1,N$28,4),"1","")&amp;":"&amp;SUBSTITUTE(ADDRESS(1,N$28,4),"1","")))</f>
        <v>0</v>
      </c>
      <c r="O44" s="430">
        <f ca="1">SUMIF(태창금속!$A:$A,$A:$A,INDIRECT("'태창금속'!"&amp;SUBSTITUTE(ADDRESS(1,O$28,4),"1","")&amp;":"&amp;SUBSTITUTE(ADDRESS(1,O$28,4),"1","")))</f>
        <v>0</v>
      </c>
      <c r="P44" s="430">
        <f ca="1">SUMIF(태창금속!$A:$A,$A:$A,INDIRECT("'태창금속'!"&amp;SUBSTITUTE(ADDRESS(1,P$28,4),"1","")&amp;":"&amp;SUBSTITUTE(ADDRESS(1,P$28,4),"1","")))</f>
        <v>0</v>
      </c>
      <c r="Q44" s="430">
        <f ca="1">SUMIF(태창금속!$A:$A,$A:$A,INDIRECT("'태창금속'!"&amp;SUBSTITUTE(ADDRESS(1,Q$28,4),"1","")&amp;":"&amp;SUBSTITUTE(ADDRESS(1,Q$28,4),"1","")))</f>
        <v>0</v>
      </c>
      <c r="R44" s="430">
        <f ca="1">SUMIF(태창금속!$A:$A,$A:$A,INDIRECT("'태창금속'!"&amp;SUBSTITUTE(ADDRESS(1,R$28,4),"1","")&amp;":"&amp;SUBSTITUTE(ADDRESS(1,R$28,4),"1","")))</f>
        <v>14898142</v>
      </c>
      <c r="S44" s="430">
        <f ca="1">SUMIF(태창금속!$A:$A,$A:$A,INDIRECT("'태창금속'!"&amp;SUBSTITUTE(ADDRESS(1,S$28,4),"1","")&amp;":"&amp;SUBSTITUTE(ADDRESS(1,S$28,4),"1","")))</f>
        <v>0</v>
      </c>
      <c r="T44" s="430">
        <f ca="1">SUMIF(태창금속!$A:$A,$A:$A,INDIRECT("'태창금속'!"&amp;SUBSTITUTE(ADDRESS(1,T$28,4),"1","")&amp;":"&amp;SUBSTITUTE(ADDRESS(1,T$28,4),"1","")))</f>
        <v>0</v>
      </c>
      <c r="U44" s="430">
        <f ca="1">SUMIF(태창금속!$A:$A,$A:$A,INDIRECT("'태창금속'!"&amp;SUBSTITUTE(ADDRESS(1,U$28,4),"1","")&amp;":"&amp;SUBSTITUTE(ADDRESS(1,U$28,4),"1","")))</f>
        <v>0</v>
      </c>
      <c r="V44" s="430">
        <f ca="1">SUMIF(태창금속!$A:$A,$A:$A,INDIRECT("'태창금속'!"&amp;SUBSTITUTE(ADDRESS(1,V$28,4),"1","")&amp;":"&amp;SUBSTITUTE(ADDRESS(1,V$28,4),"1","")))</f>
        <v>0</v>
      </c>
      <c r="W44" s="430">
        <f ca="1">SUMIF(태창금속!$A:$A,$A:$A,INDIRECT("'태창금속'!"&amp;SUBSTITUTE(ADDRESS(1,W$28,4),"1","")&amp;":"&amp;SUBSTITUTE(ADDRESS(1,W$28,4),"1","")))</f>
        <v>0</v>
      </c>
      <c r="X44" s="430">
        <f ca="1">SUMIF(태창금속!$A:$A,$A:$A,INDIRECT("'태창금속'!"&amp;SUBSTITUTE(ADDRESS(1,X$28,4),"1","")&amp;":"&amp;SUBSTITUTE(ADDRESS(1,X$28,4),"1","")))</f>
        <v>0</v>
      </c>
      <c r="Y44" s="430">
        <f ca="1">SUMIF(태창금속!$A:$A,$A:$A,INDIRECT("'태창금속'!"&amp;SUBSTITUTE(ADDRESS(1,Y$28,4),"1","")&amp;":"&amp;SUBSTITUTE(ADDRESS(1,Y$28,4),"1","")))</f>
        <v>0</v>
      </c>
      <c r="Z44" s="430">
        <f ca="1">SUMIF(태창금속!$A:$A,$A:$A,INDIRECT("'태창금속'!"&amp;SUBSTITUTE(ADDRESS(1,Z$28,4),"1","")&amp;":"&amp;SUBSTITUTE(ADDRESS(1,Z$28,4),"1","")))</f>
        <v>0</v>
      </c>
      <c r="AA44" s="430">
        <f ca="1">SUMIF(태창금속!$A:$A,$A:$A,INDIRECT("'태창금속'!"&amp;SUBSTITUTE(ADDRESS(1,AA$28,4),"1","")&amp;":"&amp;SUBSTITUTE(ADDRESS(1,AA$28,4),"1","")))</f>
        <v>0</v>
      </c>
      <c r="AB44" s="430">
        <f ca="1">SUMIF(태창금속!$A:$A,$A:$A,INDIRECT("'태창금속'!"&amp;SUBSTITUTE(ADDRESS(1,AB$28,4),"1","")&amp;":"&amp;SUBSTITUTE(ADDRESS(1,AB$28,4),"1","")))</f>
        <v>0</v>
      </c>
      <c r="AC44" s="430">
        <f ca="1">SUMIF(태창금속!$A:$A,$A:$A,INDIRECT("'태창금속'!"&amp;SUBSTITUTE(ADDRESS(1,AC$28,4),"1","")&amp;":"&amp;SUBSTITUTE(ADDRESS(1,AC$28,4),"1","")))</f>
        <v>0</v>
      </c>
      <c r="AD44" s="430">
        <f ca="1">SUMIF(태창금속!$A:$A,$A:$A,INDIRECT("'태창금속'!"&amp;SUBSTITUTE(ADDRESS(1,AD$28,4),"1","")&amp;":"&amp;SUBSTITUTE(ADDRESS(1,AD$28,4),"1","")))</f>
        <v>0</v>
      </c>
      <c r="AE44" s="430">
        <f ca="1">SUMIF(태창금속!$A:$A,$A:$A,INDIRECT("'태창금속'!"&amp;SUBSTITUTE(ADDRESS(1,AE$28,4),"1","")&amp;":"&amp;SUBSTITUTE(ADDRESS(1,AE$28,4),"1","")))</f>
        <v>0</v>
      </c>
      <c r="AF44" s="430">
        <f ca="1">SUMIF(태창금속!$A:$A,$A:$A,INDIRECT("'태창금속'!"&amp;SUBSTITUTE(ADDRESS(1,AF$28,4),"1","")&amp;":"&amp;SUBSTITUTE(ADDRESS(1,AF$28,4),"1","")))</f>
        <v>0</v>
      </c>
      <c r="AG44" s="430">
        <f ca="1">SUMIF(태창금속!$A:$A,$A:$A,INDIRECT("'태창금속'!"&amp;SUBSTITUTE(ADDRESS(1,AG$28,4),"1","")&amp;":"&amp;SUBSTITUTE(ADDRESS(1,AG$28,4),"1","")))</f>
        <v>0</v>
      </c>
      <c r="AH44" s="430">
        <f ca="1">SUMIF(태창금속!$A:$A,$A:$A,INDIRECT("'태창금속'!"&amp;SUBSTITUTE(ADDRESS(1,AH$28,4),"1","")&amp;":"&amp;SUBSTITUTE(ADDRESS(1,AH$28,4),"1","")))</f>
        <v>0</v>
      </c>
      <c r="AI44" s="430">
        <f t="shared" ref="AI44:AI45" ca="1" si="47">SUM(D44:AH44)</f>
        <v>52759634</v>
      </c>
    </row>
    <row r="45" spans="1:35">
      <c r="A45" s="23" t="s">
        <v>1322</v>
      </c>
      <c r="B45" s="601"/>
      <c r="C45" s="436" t="s">
        <v>1312</v>
      </c>
      <c r="D45" s="430">
        <f ca="1">SUMIF(태창금속!$A:$A,$A:$A,INDIRECT("'태창금속'!"&amp;SUBSTITUTE(ADDRESS(1,D$28,4),"1","")&amp;":"&amp;SUBSTITUTE(ADDRESS(1,D$28,4),"1","")))</f>
        <v>0</v>
      </c>
      <c r="E45" s="430">
        <f ca="1">SUMIF(태창금속!$A:$A,$A:$A,INDIRECT("'태창금속'!"&amp;SUBSTITUTE(ADDRESS(1,E$28,4),"1","")&amp;":"&amp;SUBSTITUTE(ADDRESS(1,E$28,4),"1","")))</f>
        <v>0</v>
      </c>
      <c r="F45" s="430">
        <f ca="1">SUMIF(태창금속!$A:$A,$A:$A,INDIRECT("'태창금속'!"&amp;SUBSTITUTE(ADDRESS(1,F$28,4),"1","")&amp;":"&amp;SUBSTITUTE(ADDRESS(1,F$28,4),"1","")))</f>
        <v>0</v>
      </c>
      <c r="G45" s="430">
        <f ca="1">SUMIF(태창금속!$A:$A,$A:$A,INDIRECT("'태창금속'!"&amp;SUBSTITUTE(ADDRESS(1,G$28,4),"1","")&amp;":"&amp;SUBSTITUTE(ADDRESS(1,G$28,4),"1","")))</f>
        <v>0</v>
      </c>
      <c r="H45" s="430">
        <f ca="1">SUMIF(태창금속!$A:$A,$A:$A,INDIRECT("'태창금속'!"&amp;SUBSTITUTE(ADDRESS(1,H$28,4),"1","")&amp;":"&amp;SUBSTITUTE(ADDRESS(1,H$28,4),"1","")))</f>
        <v>0</v>
      </c>
      <c r="I45" s="430">
        <f ca="1">SUMIF(태창금속!$A:$A,$A:$A,INDIRECT("'태창금속'!"&amp;SUBSTITUTE(ADDRESS(1,I$28,4),"1","")&amp;":"&amp;SUBSTITUTE(ADDRESS(1,I$28,4),"1","")))</f>
        <v>0</v>
      </c>
      <c r="J45" s="430">
        <f ca="1">SUMIF(태창금속!$A:$A,$A:$A,INDIRECT("'태창금속'!"&amp;SUBSTITUTE(ADDRESS(1,J$28,4),"1","")&amp;":"&amp;SUBSTITUTE(ADDRESS(1,J$28,4),"1","")))</f>
        <v>0</v>
      </c>
      <c r="K45" s="430">
        <f ca="1">SUMIF(태창금속!$A:$A,$A:$A,INDIRECT("'태창금속'!"&amp;SUBSTITUTE(ADDRESS(1,K$28,4),"1","")&amp;":"&amp;SUBSTITUTE(ADDRESS(1,K$28,4),"1","")))</f>
        <v>0</v>
      </c>
      <c r="L45" s="430">
        <f ca="1">SUMIF(태창금속!$A:$A,$A:$A,INDIRECT("'태창금속'!"&amp;SUBSTITUTE(ADDRESS(1,L$28,4),"1","")&amp;":"&amp;SUBSTITUTE(ADDRESS(1,L$28,4),"1","")))</f>
        <v>0</v>
      </c>
      <c r="M45" s="430">
        <f ca="1">SUMIF(태창금속!$A:$A,$A:$A,INDIRECT("'태창금속'!"&amp;SUBSTITUTE(ADDRESS(1,M$28,4),"1","")&amp;":"&amp;SUBSTITUTE(ADDRESS(1,M$28,4),"1","")))</f>
        <v>0</v>
      </c>
      <c r="N45" s="430">
        <f ca="1">SUMIF(태창금속!$A:$A,$A:$A,INDIRECT("'태창금속'!"&amp;SUBSTITUTE(ADDRESS(1,N$28,4),"1","")&amp;":"&amp;SUBSTITUTE(ADDRESS(1,N$28,4),"1","")))</f>
        <v>0</v>
      </c>
      <c r="O45" s="430">
        <f ca="1">SUMIF(태창금속!$A:$A,$A:$A,INDIRECT("'태창금속'!"&amp;SUBSTITUTE(ADDRESS(1,O$28,4),"1","")&amp;":"&amp;SUBSTITUTE(ADDRESS(1,O$28,4),"1","")))</f>
        <v>0</v>
      </c>
      <c r="P45" s="430">
        <f ca="1">SUMIF(태창금속!$A:$A,$A:$A,INDIRECT("'태창금속'!"&amp;SUBSTITUTE(ADDRESS(1,P$28,4),"1","")&amp;":"&amp;SUBSTITUTE(ADDRESS(1,P$28,4),"1","")))</f>
        <v>0</v>
      </c>
      <c r="Q45" s="430">
        <f ca="1">SUMIF(태창금속!$A:$A,$A:$A,INDIRECT("'태창금속'!"&amp;SUBSTITUTE(ADDRESS(1,Q$28,4),"1","")&amp;":"&amp;SUBSTITUTE(ADDRESS(1,Q$28,4),"1","")))</f>
        <v>0</v>
      </c>
      <c r="R45" s="430">
        <f ca="1">SUMIF(태창금속!$A:$A,$A:$A,INDIRECT("'태창금속'!"&amp;SUBSTITUTE(ADDRESS(1,R$28,4),"1","")&amp;":"&amp;SUBSTITUTE(ADDRESS(1,R$28,4),"1","")))</f>
        <v>0</v>
      </c>
      <c r="S45" s="430">
        <f ca="1">SUMIF(태창금속!$A:$A,$A:$A,INDIRECT("'태창금속'!"&amp;SUBSTITUTE(ADDRESS(1,S$28,4),"1","")&amp;":"&amp;SUBSTITUTE(ADDRESS(1,S$28,4),"1","")))</f>
        <v>0</v>
      </c>
      <c r="T45" s="430">
        <f ca="1">SUMIF(태창금속!$A:$A,$A:$A,INDIRECT("'태창금속'!"&amp;SUBSTITUTE(ADDRESS(1,T$28,4),"1","")&amp;":"&amp;SUBSTITUTE(ADDRESS(1,T$28,4),"1","")))</f>
        <v>0</v>
      </c>
      <c r="U45" s="430">
        <f ca="1">SUMIF(태창금속!$A:$A,$A:$A,INDIRECT("'태창금속'!"&amp;SUBSTITUTE(ADDRESS(1,U$28,4),"1","")&amp;":"&amp;SUBSTITUTE(ADDRESS(1,U$28,4),"1","")))</f>
        <v>0</v>
      </c>
      <c r="V45" s="430">
        <f ca="1">SUMIF(태창금속!$A:$A,$A:$A,INDIRECT("'태창금속'!"&amp;SUBSTITUTE(ADDRESS(1,V$28,4),"1","")&amp;":"&amp;SUBSTITUTE(ADDRESS(1,V$28,4),"1","")))</f>
        <v>0</v>
      </c>
      <c r="W45" s="430">
        <f ca="1">SUMIF(태창금속!$A:$A,$A:$A,INDIRECT("'태창금속'!"&amp;SUBSTITUTE(ADDRESS(1,W$28,4),"1","")&amp;":"&amp;SUBSTITUTE(ADDRESS(1,W$28,4),"1","")))</f>
        <v>0</v>
      </c>
      <c r="X45" s="430">
        <f ca="1">SUMIF(태창금속!$A:$A,$A:$A,INDIRECT("'태창금속'!"&amp;SUBSTITUTE(ADDRESS(1,X$28,4),"1","")&amp;":"&amp;SUBSTITUTE(ADDRESS(1,X$28,4),"1","")))</f>
        <v>0</v>
      </c>
      <c r="Y45" s="430">
        <f ca="1">SUMIF(태창금속!$A:$A,$A:$A,INDIRECT("'태창금속'!"&amp;SUBSTITUTE(ADDRESS(1,Y$28,4),"1","")&amp;":"&amp;SUBSTITUTE(ADDRESS(1,Y$28,4),"1","")))</f>
        <v>0</v>
      </c>
      <c r="Z45" s="430">
        <f ca="1">SUMIF(태창금속!$A:$A,$A:$A,INDIRECT("'태창금속'!"&amp;SUBSTITUTE(ADDRESS(1,Z$28,4),"1","")&amp;":"&amp;SUBSTITUTE(ADDRESS(1,Z$28,4),"1","")))</f>
        <v>0</v>
      </c>
      <c r="AA45" s="430">
        <f ca="1">SUMIF(태창금속!$A:$A,$A:$A,INDIRECT("'태창금속'!"&amp;SUBSTITUTE(ADDRESS(1,AA$28,4),"1","")&amp;":"&amp;SUBSTITUTE(ADDRESS(1,AA$28,4),"1","")))</f>
        <v>0</v>
      </c>
      <c r="AB45" s="430">
        <f ca="1">SUMIF(태창금속!$A:$A,$A:$A,INDIRECT("'태창금속'!"&amp;SUBSTITUTE(ADDRESS(1,AB$28,4),"1","")&amp;":"&amp;SUBSTITUTE(ADDRESS(1,AB$28,4),"1","")))</f>
        <v>0</v>
      </c>
      <c r="AC45" s="430">
        <f ca="1">SUMIF(태창금속!$A:$A,$A:$A,INDIRECT("'태창금속'!"&amp;SUBSTITUTE(ADDRESS(1,AC$28,4),"1","")&amp;":"&amp;SUBSTITUTE(ADDRESS(1,AC$28,4),"1","")))</f>
        <v>0</v>
      </c>
      <c r="AD45" s="430">
        <f ca="1">SUMIF(태창금속!$A:$A,$A:$A,INDIRECT("'태창금속'!"&amp;SUBSTITUTE(ADDRESS(1,AD$28,4),"1","")&amp;":"&amp;SUBSTITUTE(ADDRESS(1,AD$28,4),"1","")))</f>
        <v>0</v>
      </c>
      <c r="AE45" s="430">
        <f ca="1">SUMIF(태창금속!$A:$A,$A:$A,INDIRECT("'태창금속'!"&amp;SUBSTITUTE(ADDRESS(1,AE$28,4),"1","")&amp;":"&amp;SUBSTITUTE(ADDRESS(1,AE$28,4),"1","")))</f>
        <v>0</v>
      </c>
      <c r="AF45" s="430">
        <f ca="1">SUMIF(태창금속!$A:$A,$A:$A,INDIRECT("'태창금속'!"&amp;SUBSTITUTE(ADDRESS(1,AF$28,4),"1","")&amp;":"&amp;SUBSTITUTE(ADDRESS(1,AF$28,4),"1","")))</f>
        <v>0</v>
      </c>
      <c r="AG45" s="430">
        <f ca="1">SUMIF(태창금속!$A:$A,$A:$A,INDIRECT("'태창금속'!"&amp;SUBSTITUTE(ADDRESS(1,AG$28,4),"1","")&amp;":"&amp;SUBSTITUTE(ADDRESS(1,AG$28,4),"1","")))</f>
        <v>0</v>
      </c>
      <c r="AH45" s="430">
        <f ca="1">SUMIF(태창금속!$A:$A,$A:$A,INDIRECT("'태창금속'!"&amp;SUBSTITUTE(ADDRESS(1,AH$28,4),"1","")&amp;":"&amp;SUBSTITUTE(ADDRESS(1,AH$28,4),"1","")))</f>
        <v>0</v>
      </c>
      <c r="AI45" s="430">
        <f t="shared" ca="1" si="47"/>
        <v>0</v>
      </c>
    </row>
    <row r="46" spans="1:35">
      <c r="B46" s="599"/>
      <c r="C46" s="432" t="s">
        <v>41</v>
      </c>
      <c r="D46" s="433">
        <f ca="1">D44</f>
        <v>37861492</v>
      </c>
      <c r="E46" s="433">
        <f t="shared" ref="E46:AH46" ca="1" si="48">E44</f>
        <v>0</v>
      </c>
      <c r="F46" s="433">
        <f t="shared" ca="1" si="48"/>
        <v>0</v>
      </c>
      <c r="G46" s="433">
        <f t="shared" ca="1" si="48"/>
        <v>0</v>
      </c>
      <c r="H46" s="433">
        <f t="shared" ca="1" si="48"/>
        <v>0</v>
      </c>
      <c r="I46" s="433">
        <f t="shared" ca="1" si="48"/>
        <v>0</v>
      </c>
      <c r="J46" s="433">
        <f t="shared" ca="1" si="48"/>
        <v>0</v>
      </c>
      <c r="K46" s="433">
        <f t="shared" ca="1" si="48"/>
        <v>0</v>
      </c>
      <c r="L46" s="433">
        <f t="shared" ca="1" si="48"/>
        <v>0</v>
      </c>
      <c r="M46" s="433">
        <f t="shared" ca="1" si="48"/>
        <v>0</v>
      </c>
      <c r="N46" s="433">
        <f t="shared" ca="1" si="48"/>
        <v>0</v>
      </c>
      <c r="O46" s="433">
        <f t="shared" ca="1" si="48"/>
        <v>0</v>
      </c>
      <c r="P46" s="433">
        <f t="shared" ca="1" si="48"/>
        <v>0</v>
      </c>
      <c r="Q46" s="433">
        <f t="shared" ca="1" si="48"/>
        <v>0</v>
      </c>
      <c r="R46" s="433">
        <f t="shared" ca="1" si="48"/>
        <v>14898142</v>
      </c>
      <c r="S46" s="433">
        <f t="shared" ca="1" si="48"/>
        <v>0</v>
      </c>
      <c r="T46" s="433">
        <f t="shared" ca="1" si="48"/>
        <v>0</v>
      </c>
      <c r="U46" s="433">
        <f t="shared" ca="1" si="48"/>
        <v>0</v>
      </c>
      <c r="V46" s="433">
        <f t="shared" ca="1" si="48"/>
        <v>0</v>
      </c>
      <c r="W46" s="433">
        <f t="shared" ca="1" si="48"/>
        <v>0</v>
      </c>
      <c r="X46" s="433">
        <f t="shared" ca="1" si="48"/>
        <v>0</v>
      </c>
      <c r="Y46" s="433">
        <f t="shared" ca="1" si="48"/>
        <v>0</v>
      </c>
      <c r="Z46" s="433">
        <f t="shared" ca="1" si="48"/>
        <v>0</v>
      </c>
      <c r="AA46" s="433">
        <f t="shared" ca="1" si="48"/>
        <v>0</v>
      </c>
      <c r="AB46" s="433">
        <f t="shared" ca="1" si="48"/>
        <v>0</v>
      </c>
      <c r="AC46" s="433">
        <f t="shared" ca="1" si="48"/>
        <v>0</v>
      </c>
      <c r="AD46" s="433">
        <f t="shared" ca="1" si="48"/>
        <v>0</v>
      </c>
      <c r="AE46" s="433">
        <f t="shared" ca="1" si="48"/>
        <v>0</v>
      </c>
      <c r="AF46" s="433">
        <f t="shared" ca="1" si="48"/>
        <v>0</v>
      </c>
      <c r="AG46" s="433">
        <f t="shared" ca="1" si="48"/>
        <v>0</v>
      </c>
      <c r="AH46" s="433">
        <f t="shared" ca="1" si="48"/>
        <v>0</v>
      </c>
      <c r="AI46" s="435">
        <f ca="1">SUM(AI44)</f>
        <v>52759634</v>
      </c>
    </row>
    <row r="47" spans="1:35">
      <c r="A47" s="23" t="s">
        <v>1324</v>
      </c>
      <c r="B47" s="600" t="s">
        <v>425</v>
      </c>
      <c r="C47" s="429" t="s">
        <v>423</v>
      </c>
      <c r="D47" s="430">
        <f ca="1">SUMIF(태창금속!$A:$A,$A:$A,INDIRECT("'태창금속'!"&amp;SUBSTITUTE(ADDRESS(1,D$28,4),"1","")&amp;":"&amp;SUBSTITUTE(ADDRESS(1,D$28,4),"1","")))</f>
        <v>23844353.999999996</v>
      </c>
      <c r="E47" s="430">
        <f ca="1">SUMIF(태창금속!$A:$A,$A:$A,INDIRECT("'태창금속'!"&amp;SUBSTITUTE(ADDRESS(1,E$28,4),"1","")&amp;":"&amp;SUBSTITUTE(ADDRESS(1,E$28,4),"1","")))</f>
        <v>45857136</v>
      </c>
      <c r="F47" s="430">
        <f ca="1">SUMIF(태창금속!$A:$A,$A:$A,INDIRECT("'태창금속'!"&amp;SUBSTITUTE(ADDRESS(1,F$28,4),"1","")&amp;":"&amp;SUBSTITUTE(ADDRESS(1,F$28,4),"1","")))</f>
        <v>22071584</v>
      </c>
      <c r="G47" s="430">
        <f ca="1">SUMIF(태창금속!$A:$A,$A:$A,INDIRECT("'태창금속'!"&amp;SUBSTITUTE(ADDRESS(1,G$28,4),"1","")&amp;":"&amp;SUBSTITUTE(ADDRESS(1,G$28,4),"1","")))</f>
        <v>32913064</v>
      </c>
      <c r="H47" s="430">
        <f ca="1">SUMIF(태창금속!$A:$A,$A:$A,INDIRECT("'태창금속'!"&amp;SUBSTITUTE(ADDRESS(1,H$28,4),"1","")&amp;":"&amp;SUBSTITUTE(ADDRESS(1,H$28,4),"1","")))</f>
        <v>0</v>
      </c>
      <c r="I47" s="430">
        <f ca="1">SUMIF(태창금속!$A:$A,$A:$A,INDIRECT("'태창금속'!"&amp;SUBSTITUTE(ADDRESS(1,I$28,4),"1","")&amp;":"&amp;SUBSTITUTE(ADDRESS(1,I$28,4),"1","")))</f>
        <v>0</v>
      </c>
      <c r="J47" s="430">
        <f ca="1">SUMIF(태창금속!$A:$A,$A:$A,INDIRECT("'태창금속'!"&amp;SUBSTITUTE(ADDRESS(1,J$28,4),"1","")&amp;":"&amp;SUBSTITUTE(ADDRESS(1,J$28,4),"1","")))</f>
        <v>0</v>
      </c>
      <c r="K47" s="430">
        <f ca="1">SUMIF(태창금속!$A:$A,$A:$A,INDIRECT("'태창금속'!"&amp;SUBSTITUTE(ADDRESS(1,K$28,4),"1","")&amp;":"&amp;SUBSTITUTE(ADDRESS(1,K$28,4),"1","")))</f>
        <v>0</v>
      </c>
      <c r="L47" s="430">
        <f ca="1">SUMIF(태창금속!$A:$A,$A:$A,INDIRECT("'태창금속'!"&amp;SUBSTITUTE(ADDRESS(1,L$28,4),"1","")&amp;":"&amp;SUBSTITUTE(ADDRESS(1,L$28,4),"1","")))</f>
        <v>0</v>
      </c>
      <c r="M47" s="430">
        <f ca="1">SUMIF(태창금속!$A:$A,$A:$A,INDIRECT("'태창금속'!"&amp;SUBSTITUTE(ADDRESS(1,M$28,4),"1","")&amp;":"&amp;SUBSTITUTE(ADDRESS(1,M$28,4),"1","")))</f>
        <v>41052086</v>
      </c>
      <c r="N47" s="430">
        <f ca="1">SUMIF(태창금속!$A:$A,$A:$A,INDIRECT("'태창금속'!"&amp;SUBSTITUTE(ADDRESS(1,N$28,4),"1","")&amp;":"&amp;SUBSTITUTE(ADDRESS(1,N$28,4),"1","")))</f>
        <v>0</v>
      </c>
      <c r="O47" s="430">
        <f ca="1">SUMIF(태창금속!$A:$A,$A:$A,INDIRECT("'태창금속'!"&amp;SUBSTITUTE(ADDRESS(1,O$28,4),"1","")&amp;":"&amp;SUBSTITUTE(ADDRESS(1,O$28,4),"1","")))</f>
        <v>26651506</v>
      </c>
      <c r="P47" s="430">
        <f ca="1">SUMIF(태창금속!$A:$A,$A:$A,INDIRECT("'태창금속'!"&amp;SUBSTITUTE(ADDRESS(1,P$28,4),"1","")&amp;":"&amp;SUBSTITUTE(ADDRESS(1,P$28,4),"1","")))</f>
        <v>0</v>
      </c>
      <c r="Q47" s="430">
        <f ca="1">SUMIF(태창금속!$A:$A,$A:$A,INDIRECT("'태창금속'!"&amp;SUBSTITUTE(ADDRESS(1,Q$28,4),"1","")&amp;":"&amp;SUBSTITUTE(ADDRESS(1,Q$28,4),"1","")))</f>
        <v>0</v>
      </c>
      <c r="R47" s="430">
        <f ca="1">SUMIF(태창금속!$A:$A,$A:$A,INDIRECT("'태창금속'!"&amp;SUBSTITUTE(ADDRESS(1,R$28,4),"1","")&amp;":"&amp;SUBSTITUTE(ADDRESS(1,R$28,4),"1","")))</f>
        <v>0</v>
      </c>
      <c r="S47" s="430">
        <f ca="1">SUMIF(태창금속!$A:$A,$A:$A,INDIRECT("'태창금속'!"&amp;SUBSTITUTE(ADDRESS(1,S$28,4),"1","")&amp;":"&amp;SUBSTITUTE(ADDRESS(1,S$28,4),"1","")))</f>
        <v>0</v>
      </c>
      <c r="T47" s="430">
        <f ca="1">SUMIF(태창금속!$A:$A,$A:$A,INDIRECT("'태창금속'!"&amp;SUBSTITUTE(ADDRESS(1,T$28,4),"1","")&amp;":"&amp;SUBSTITUTE(ADDRESS(1,T$28,4),"1","")))</f>
        <v>0</v>
      </c>
      <c r="U47" s="430">
        <f ca="1">SUMIF(태창금속!$A:$A,$A:$A,INDIRECT("'태창금속'!"&amp;SUBSTITUTE(ADDRESS(1,U$28,4),"1","")&amp;":"&amp;SUBSTITUTE(ADDRESS(1,U$28,4),"1","")))</f>
        <v>0</v>
      </c>
      <c r="V47" s="430">
        <f ca="1">SUMIF(태창금속!$A:$A,$A:$A,INDIRECT("'태창금속'!"&amp;SUBSTITUTE(ADDRESS(1,V$28,4),"1","")&amp;":"&amp;SUBSTITUTE(ADDRESS(1,V$28,4),"1","")))</f>
        <v>0</v>
      </c>
      <c r="W47" s="430">
        <f ca="1">SUMIF(태창금속!$A:$A,$A:$A,INDIRECT("'태창금속'!"&amp;SUBSTITUTE(ADDRESS(1,W$28,4),"1","")&amp;":"&amp;SUBSTITUTE(ADDRESS(1,W$28,4),"1","")))</f>
        <v>0</v>
      </c>
      <c r="X47" s="430">
        <f ca="1">SUMIF(태창금속!$A:$A,$A:$A,INDIRECT("'태창금속'!"&amp;SUBSTITUTE(ADDRESS(1,X$28,4),"1","")&amp;":"&amp;SUBSTITUTE(ADDRESS(1,X$28,4),"1","")))</f>
        <v>0</v>
      </c>
      <c r="Y47" s="430">
        <f ca="1">SUMIF(태창금속!$A:$A,$A:$A,INDIRECT("'태창금속'!"&amp;SUBSTITUTE(ADDRESS(1,Y$28,4),"1","")&amp;":"&amp;SUBSTITUTE(ADDRESS(1,Y$28,4),"1","")))</f>
        <v>0</v>
      </c>
      <c r="Z47" s="430">
        <f ca="1">SUMIF(태창금속!$A:$A,$A:$A,INDIRECT("'태창금속'!"&amp;SUBSTITUTE(ADDRESS(1,Z$28,4),"1","")&amp;":"&amp;SUBSTITUTE(ADDRESS(1,Z$28,4),"1","")))</f>
        <v>0</v>
      </c>
      <c r="AA47" s="430">
        <f ca="1">SUMIF(태창금속!$A:$A,$A:$A,INDIRECT("'태창금속'!"&amp;SUBSTITUTE(ADDRESS(1,AA$28,4),"1","")&amp;":"&amp;SUBSTITUTE(ADDRESS(1,AA$28,4),"1","")))</f>
        <v>0</v>
      </c>
      <c r="AB47" s="430">
        <f ca="1">SUMIF(태창금속!$A:$A,$A:$A,INDIRECT("'태창금속'!"&amp;SUBSTITUTE(ADDRESS(1,AB$28,4),"1","")&amp;":"&amp;SUBSTITUTE(ADDRESS(1,AB$28,4),"1","")))</f>
        <v>0</v>
      </c>
      <c r="AC47" s="430">
        <f ca="1">SUMIF(태창금속!$A:$A,$A:$A,INDIRECT("'태창금속'!"&amp;SUBSTITUTE(ADDRESS(1,AC$28,4),"1","")&amp;":"&amp;SUBSTITUTE(ADDRESS(1,AC$28,4),"1","")))</f>
        <v>0</v>
      </c>
      <c r="AD47" s="430">
        <f ca="1">SUMIF(태창금속!$A:$A,$A:$A,INDIRECT("'태창금속'!"&amp;SUBSTITUTE(ADDRESS(1,AD$28,4),"1","")&amp;":"&amp;SUBSTITUTE(ADDRESS(1,AD$28,4),"1","")))</f>
        <v>0</v>
      </c>
      <c r="AE47" s="430">
        <f ca="1">SUMIF(태창금속!$A:$A,$A:$A,INDIRECT("'태창금속'!"&amp;SUBSTITUTE(ADDRESS(1,AE$28,4),"1","")&amp;":"&amp;SUBSTITUTE(ADDRESS(1,AE$28,4),"1","")))</f>
        <v>0</v>
      </c>
      <c r="AF47" s="430">
        <f ca="1">SUMIF(태창금속!$A:$A,$A:$A,INDIRECT("'태창금속'!"&amp;SUBSTITUTE(ADDRESS(1,AF$28,4),"1","")&amp;":"&amp;SUBSTITUTE(ADDRESS(1,AF$28,4),"1","")))</f>
        <v>0</v>
      </c>
      <c r="AG47" s="430">
        <f ca="1">SUMIF(태창금속!$A:$A,$A:$A,INDIRECT("'태창금속'!"&amp;SUBSTITUTE(ADDRESS(1,AG$28,4),"1","")&amp;":"&amp;SUBSTITUTE(ADDRESS(1,AG$28,4),"1","")))</f>
        <v>0</v>
      </c>
      <c r="AH47" s="430">
        <f ca="1">SUMIF(태창금속!$A:$A,$A:$A,INDIRECT("'태창금속'!"&amp;SUBSTITUTE(ADDRESS(1,AH$28,4),"1","")&amp;":"&amp;SUBSTITUTE(ADDRESS(1,AH$28,4),"1","")))</f>
        <v>0</v>
      </c>
      <c r="AI47" s="430">
        <f t="shared" ref="AI47" ca="1" si="49">SUM(D47:AH47)</f>
        <v>192389730</v>
      </c>
    </row>
    <row r="48" spans="1:35">
      <c r="B48" s="599"/>
      <c r="C48" s="432" t="s">
        <v>41</v>
      </c>
      <c r="D48" s="433">
        <f ca="1">D47</f>
        <v>23844353.999999996</v>
      </c>
      <c r="E48" s="433">
        <f t="shared" ref="E48:AH48" ca="1" si="50">E47</f>
        <v>45857136</v>
      </c>
      <c r="F48" s="433">
        <f t="shared" ca="1" si="50"/>
        <v>22071584</v>
      </c>
      <c r="G48" s="433">
        <f t="shared" ca="1" si="50"/>
        <v>32913064</v>
      </c>
      <c r="H48" s="433">
        <f t="shared" ca="1" si="50"/>
        <v>0</v>
      </c>
      <c r="I48" s="433">
        <f t="shared" ca="1" si="50"/>
        <v>0</v>
      </c>
      <c r="J48" s="433">
        <f t="shared" ca="1" si="50"/>
        <v>0</v>
      </c>
      <c r="K48" s="433">
        <f t="shared" ca="1" si="50"/>
        <v>0</v>
      </c>
      <c r="L48" s="433">
        <f t="shared" ca="1" si="50"/>
        <v>0</v>
      </c>
      <c r="M48" s="433">
        <f t="shared" ca="1" si="50"/>
        <v>41052086</v>
      </c>
      <c r="N48" s="433">
        <f t="shared" ca="1" si="50"/>
        <v>0</v>
      </c>
      <c r="O48" s="433">
        <f t="shared" ca="1" si="50"/>
        <v>26651506</v>
      </c>
      <c r="P48" s="433">
        <f t="shared" ca="1" si="50"/>
        <v>0</v>
      </c>
      <c r="Q48" s="433">
        <f t="shared" ca="1" si="50"/>
        <v>0</v>
      </c>
      <c r="R48" s="433">
        <f t="shared" ca="1" si="50"/>
        <v>0</v>
      </c>
      <c r="S48" s="433">
        <f t="shared" ca="1" si="50"/>
        <v>0</v>
      </c>
      <c r="T48" s="433">
        <f t="shared" ca="1" si="50"/>
        <v>0</v>
      </c>
      <c r="U48" s="433">
        <f t="shared" ca="1" si="50"/>
        <v>0</v>
      </c>
      <c r="V48" s="433">
        <f t="shared" ca="1" si="50"/>
        <v>0</v>
      </c>
      <c r="W48" s="433">
        <f t="shared" ca="1" si="50"/>
        <v>0</v>
      </c>
      <c r="X48" s="433">
        <f t="shared" ca="1" si="50"/>
        <v>0</v>
      </c>
      <c r="Y48" s="433">
        <f t="shared" ca="1" si="50"/>
        <v>0</v>
      </c>
      <c r="Z48" s="433">
        <f t="shared" ca="1" si="50"/>
        <v>0</v>
      </c>
      <c r="AA48" s="433">
        <f t="shared" ca="1" si="50"/>
        <v>0</v>
      </c>
      <c r="AB48" s="433">
        <f t="shared" ca="1" si="50"/>
        <v>0</v>
      </c>
      <c r="AC48" s="433">
        <f t="shared" ca="1" si="50"/>
        <v>0</v>
      </c>
      <c r="AD48" s="433">
        <f t="shared" ca="1" si="50"/>
        <v>0</v>
      </c>
      <c r="AE48" s="433">
        <f t="shared" ca="1" si="50"/>
        <v>0</v>
      </c>
      <c r="AF48" s="433">
        <f t="shared" ca="1" si="50"/>
        <v>0</v>
      </c>
      <c r="AG48" s="433">
        <f t="shared" ca="1" si="50"/>
        <v>0</v>
      </c>
      <c r="AH48" s="433">
        <f t="shared" ca="1" si="50"/>
        <v>0</v>
      </c>
      <c r="AI48" s="435">
        <f ca="1">SUM(AI47)</f>
        <v>192389730</v>
      </c>
    </row>
    <row r="49" spans="1:37">
      <c r="A49" s="23" t="s">
        <v>1386</v>
      </c>
      <c r="B49" s="600" t="s">
        <v>1381</v>
      </c>
      <c r="C49" s="429" t="s">
        <v>1382</v>
      </c>
      <c r="D49" s="430">
        <f ca="1">SUMIF(태창금속!$A:$A,$A:$A,INDIRECT("'태창금속'!"&amp;SUBSTITUTE(ADDRESS(1,D$28,4),"1","")&amp;":"&amp;SUBSTITUTE(ADDRESS(1,D$28,4),"1","")))</f>
        <v>0</v>
      </c>
      <c r="E49" s="430">
        <f ca="1">SUMIF(태창금속!$A:$A,$A:$A,INDIRECT("'태창금속'!"&amp;SUBSTITUTE(ADDRESS(1,E$28,4),"1","")&amp;":"&amp;SUBSTITUTE(ADDRESS(1,E$28,4),"1","")))</f>
        <v>24508040</v>
      </c>
      <c r="F49" s="430">
        <f ca="1">SUMIF(태창금속!$A:$A,$A:$A,INDIRECT("'태창금속'!"&amp;SUBSTITUTE(ADDRESS(1,F$28,4),"1","")&amp;":"&amp;SUBSTITUTE(ADDRESS(1,F$28,4),"1","")))</f>
        <v>0</v>
      </c>
      <c r="G49" s="430">
        <f ca="1">SUMIF(태창금속!$A:$A,$A:$A,INDIRECT("'태창금속'!"&amp;SUBSTITUTE(ADDRESS(1,G$28,4),"1","")&amp;":"&amp;SUBSTITUTE(ADDRESS(1,G$28,4),"1","")))</f>
        <v>25240000</v>
      </c>
      <c r="H49" s="430">
        <f ca="1">SUMIF(태창금속!$A:$A,$A:$A,INDIRECT("'태창금속'!"&amp;SUBSTITUTE(ADDRESS(1,H$28,4),"1","")&amp;":"&amp;SUBSTITUTE(ADDRESS(1,H$28,4),"1","")))</f>
        <v>22337400</v>
      </c>
      <c r="I49" s="430">
        <f ca="1">SUMIF(태창금속!$A:$A,$A:$A,INDIRECT("'태창금속'!"&amp;SUBSTITUTE(ADDRESS(1,I$28,4),"1","")&amp;":"&amp;SUBSTITUTE(ADDRESS(1,I$28,4),"1","")))</f>
        <v>0</v>
      </c>
      <c r="J49" s="430">
        <f ca="1">SUMIF(태창금속!$A:$A,$A:$A,INDIRECT("'태창금속'!"&amp;SUBSTITUTE(ADDRESS(1,J$28,4),"1","")&amp;":"&amp;SUBSTITUTE(ADDRESS(1,J$28,4),"1","")))</f>
        <v>0</v>
      </c>
      <c r="K49" s="430">
        <f ca="1">SUMIF(태창금속!$A:$A,$A:$A,INDIRECT("'태창금속'!"&amp;SUBSTITUTE(ADDRESS(1,K$28,4),"1","")&amp;":"&amp;SUBSTITUTE(ADDRESS(1,K$28,4),"1","")))</f>
        <v>24583760</v>
      </c>
      <c r="L49" s="430">
        <f ca="1">SUMIF(태창금속!$A:$A,$A:$A,INDIRECT("'태창금속'!"&amp;SUBSTITUTE(ADDRESS(1,L$28,4),"1","")&amp;":"&amp;SUBSTITUTE(ADDRESS(1,L$28,4),"1","")))</f>
        <v>0</v>
      </c>
      <c r="M49" s="430">
        <f ca="1">SUMIF(태창금속!$A:$A,$A:$A,INDIRECT("'태창금속'!"&amp;SUBSTITUTE(ADDRESS(1,M$28,4),"1","")&amp;":"&amp;SUBSTITUTE(ADDRESS(1,M$28,4),"1","")))</f>
        <v>0</v>
      </c>
      <c r="N49" s="430">
        <f ca="1">SUMIF(태창금속!$A:$A,$A:$A,INDIRECT("'태창금속'!"&amp;SUBSTITUTE(ADDRESS(1,N$28,4),"1","")&amp;":"&amp;SUBSTITUTE(ADDRESS(1,N$28,4),"1","")))</f>
        <v>0</v>
      </c>
      <c r="O49" s="430">
        <f ca="1">SUMIF(태창금속!$A:$A,$A:$A,INDIRECT("'태창금속'!"&amp;SUBSTITUTE(ADDRESS(1,O$28,4),"1","")&amp;":"&amp;SUBSTITUTE(ADDRESS(1,O$28,4),"1","")))</f>
        <v>24962360</v>
      </c>
      <c r="P49" s="430">
        <f ca="1">SUMIF(태창금속!$A:$A,$A:$A,INDIRECT("'태창금속'!"&amp;SUBSTITUTE(ADDRESS(1,P$28,4),"1","")&amp;":"&amp;SUBSTITUTE(ADDRESS(1,P$28,4),"1","")))</f>
        <v>0</v>
      </c>
      <c r="Q49" s="430">
        <f ca="1">SUMIF(태창금속!$A:$A,$A:$A,INDIRECT("'태창금속'!"&amp;SUBSTITUTE(ADDRESS(1,Q$28,4),"1","")&amp;":"&amp;SUBSTITUTE(ADDRESS(1,Q$28,4),"1","")))</f>
        <v>0</v>
      </c>
      <c r="R49" s="430">
        <f ca="1">SUMIF(태창금속!$A:$A,$A:$A,INDIRECT("'태창금속'!"&amp;SUBSTITUTE(ADDRESS(1,R$28,4),"1","")&amp;":"&amp;SUBSTITUTE(ADDRESS(1,R$28,4),"1","")))</f>
        <v>26678680</v>
      </c>
      <c r="S49" s="430">
        <f ca="1">SUMIF(태창금속!$A:$A,$A:$A,INDIRECT("'태창금속'!"&amp;SUBSTITUTE(ADDRESS(1,S$28,4),"1","")&amp;":"&amp;SUBSTITUTE(ADDRESS(1,S$28,4),"1","")))</f>
        <v>0</v>
      </c>
      <c r="T49" s="430">
        <f ca="1">SUMIF(태창금속!$A:$A,$A:$A,INDIRECT("'태창금속'!"&amp;SUBSTITUTE(ADDRESS(1,T$28,4),"1","")&amp;":"&amp;SUBSTITUTE(ADDRESS(1,T$28,4),"1","")))</f>
        <v>24495420</v>
      </c>
      <c r="U49" s="430">
        <f ca="1">SUMIF(태창금속!$A:$A,$A:$A,INDIRECT("'태창금속'!"&amp;SUBSTITUTE(ADDRESS(1,U$28,4),"1","")&amp;":"&amp;SUBSTITUTE(ADDRESS(1,U$28,4),"1","")))</f>
        <v>19321220</v>
      </c>
      <c r="V49" s="430">
        <f ca="1">SUMIF(태창금속!$A:$A,$A:$A,INDIRECT("'태창금속'!"&amp;SUBSTITUTE(ADDRESS(1,V$28,4),"1","")&amp;":"&amp;SUBSTITUTE(ADDRESS(1,V$28,4),"1","")))</f>
        <v>0</v>
      </c>
      <c r="W49" s="430">
        <f ca="1">SUMIF(태창금속!$A:$A,$A:$A,INDIRECT("'태창금속'!"&amp;SUBSTITUTE(ADDRESS(1,W$28,4),"1","")&amp;":"&amp;SUBSTITUTE(ADDRESS(1,W$28,4),"1","")))</f>
        <v>0</v>
      </c>
      <c r="X49" s="430">
        <f ca="1">SUMIF(태창금속!$A:$A,$A:$A,INDIRECT("'태창금속'!"&amp;SUBSTITUTE(ADDRESS(1,X$28,4),"1","")&amp;":"&amp;SUBSTITUTE(ADDRESS(1,X$28,4),"1","")))</f>
        <v>0</v>
      </c>
      <c r="Y49" s="430">
        <f ca="1">SUMIF(태창금속!$A:$A,$A:$A,INDIRECT("'태창금속'!"&amp;SUBSTITUTE(ADDRESS(1,Y$28,4),"1","")&amp;":"&amp;SUBSTITUTE(ADDRESS(1,Y$28,4),"1","")))</f>
        <v>0</v>
      </c>
      <c r="Z49" s="430">
        <f ca="1">SUMIF(태창금속!$A:$A,$A:$A,INDIRECT("'태창금속'!"&amp;SUBSTITUTE(ADDRESS(1,Z$28,4),"1","")&amp;":"&amp;SUBSTITUTE(ADDRESS(1,Z$28,4),"1","")))</f>
        <v>0</v>
      </c>
      <c r="AA49" s="430">
        <f ca="1">SUMIF(태창금속!$A:$A,$A:$A,INDIRECT("'태창금속'!"&amp;SUBSTITUTE(ADDRESS(1,AA$28,4),"1","")&amp;":"&amp;SUBSTITUTE(ADDRESS(1,AA$28,4),"1","")))</f>
        <v>0</v>
      </c>
      <c r="AB49" s="430">
        <f ca="1">SUMIF(태창금속!$A:$A,$A:$A,INDIRECT("'태창금속'!"&amp;SUBSTITUTE(ADDRESS(1,AB$28,4),"1","")&amp;":"&amp;SUBSTITUTE(ADDRESS(1,AB$28,4),"1","")))</f>
        <v>0</v>
      </c>
      <c r="AC49" s="430">
        <f ca="1">SUMIF(태창금속!$A:$A,$A:$A,INDIRECT("'태창금속'!"&amp;SUBSTITUTE(ADDRESS(1,AC$28,4),"1","")&amp;":"&amp;SUBSTITUTE(ADDRESS(1,AC$28,4),"1","")))</f>
        <v>0</v>
      </c>
      <c r="AD49" s="430">
        <f ca="1">SUMIF(태창금속!$A:$A,$A:$A,INDIRECT("'태창금속'!"&amp;SUBSTITUTE(ADDRESS(1,AD$28,4),"1","")&amp;":"&amp;SUBSTITUTE(ADDRESS(1,AD$28,4),"1","")))</f>
        <v>0</v>
      </c>
      <c r="AE49" s="430">
        <f ca="1">SUMIF(태창금속!$A:$A,$A:$A,INDIRECT("'태창금속'!"&amp;SUBSTITUTE(ADDRESS(1,AE$28,4),"1","")&amp;":"&amp;SUBSTITUTE(ADDRESS(1,AE$28,4),"1","")))</f>
        <v>0</v>
      </c>
      <c r="AF49" s="430">
        <f ca="1">SUMIF(태창금속!$A:$A,$A:$A,INDIRECT("'태창금속'!"&amp;SUBSTITUTE(ADDRESS(1,AF$28,4),"1","")&amp;":"&amp;SUBSTITUTE(ADDRESS(1,AF$28,4),"1","")))</f>
        <v>0</v>
      </c>
      <c r="AG49" s="430">
        <f ca="1">SUMIF(태창금속!$A:$A,$A:$A,INDIRECT("'태창금속'!"&amp;SUBSTITUTE(ADDRESS(1,AG$28,4),"1","")&amp;":"&amp;SUBSTITUTE(ADDRESS(1,AG$28,4),"1","")))</f>
        <v>0</v>
      </c>
      <c r="AH49" s="430">
        <f ca="1">SUMIF(태창금속!$A:$A,$A:$A,INDIRECT("'태창금속'!"&amp;SUBSTITUTE(ADDRESS(1,AH$28,4),"1","")&amp;":"&amp;SUBSTITUTE(ADDRESS(1,AH$28,4),"1","")))</f>
        <v>0</v>
      </c>
      <c r="AI49" s="430">
        <f t="shared" ref="AI49" ca="1" si="51">SUM(D49:AH49)</f>
        <v>192126880</v>
      </c>
    </row>
    <row r="50" spans="1:37">
      <c r="B50" s="602"/>
      <c r="C50" s="437" t="s">
        <v>41</v>
      </c>
      <c r="D50" s="438">
        <f ca="1">D49</f>
        <v>0</v>
      </c>
      <c r="E50" s="438">
        <f t="shared" ref="E50:AH50" ca="1" si="52">E49</f>
        <v>24508040</v>
      </c>
      <c r="F50" s="438">
        <f t="shared" ca="1" si="52"/>
        <v>0</v>
      </c>
      <c r="G50" s="438">
        <f t="shared" ca="1" si="52"/>
        <v>25240000</v>
      </c>
      <c r="H50" s="438">
        <f t="shared" ca="1" si="52"/>
        <v>22337400</v>
      </c>
      <c r="I50" s="438">
        <f t="shared" ca="1" si="52"/>
        <v>0</v>
      </c>
      <c r="J50" s="438">
        <f t="shared" ca="1" si="52"/>
        <v>0</v>
      </c>
      <c r="K50" s="438">
        <f t="shared" ca="1" si="52"/>
        <v>24583760</v>
      </c>
      <c r="L50" s="438">
        <f t="shared" ca="1" si="52"/>
        <v>0</v>
      </c>
      <c r="M50" s="438">
        <f t="shared" ca="1" si="52"/>
        <v>0</v>
      </c>
      <c r="N50" s="438">
        <f t="shared" ca="1" si="52"/>
        <v>0</v>
      </c>
      <c r="O50" s="438">
        <f t="shared" ca="1" si="52"/>
        <v>24962360</v>
      </c>
      <c r="P50" s="438">
        <f t="shared" ca="1" si="52"/>
        <v>0</v>
      </c>
      <c r="Q50" s="438">
        <f t="shared" ca="1" si="52"/>
        <v>0</v>
      </c>
      <c r="R50" s="438">
        <f t="shared" ca="1" si="52"/>
        <v>26678680</v>
      </c>
      <c r="S50" s="438">
        <f t="shared" ca="1" si="52"/>
        <v>0</v>
      </c>
      <c r="T50" s="438">
        <f t="shared" ca="1" si="52"/>
        <v>24495420</v>
      </c>
      <c r="U50" s="438">
        <f t="shared" ca="1" si="52"/>
        <v>19321220</v>
      </c>
      <c r="V50" s="438">
        <f t="shared" ca="1" si="52"/>
        <v>0</v>
      </c>
      <c r="W50" s="438">
        <f t="shared" ca="1" si="52"/>
        <v>0</v>
      </c>
      <c r="X50" s="438">
        <f t="shared" ca="1" si="52"/>
        <v>0</v>
      </c>
      <c r="Y50" s="438">
        <f t="shared" ca="1" si="52"/>
        <v>0</v>
      </c>
      <c r="Z50" s="438">
        <f t="shared" ca="1" si="52"/>
        <v>0</v>
      </c>
      <c r="AA50" s="438">
        <f t="shared" ca="1" si="52"/>
        <v>0</v>
      </c>
      <c r="AB50" s="438">
        <f t="shared" ca="1" si="52"/>
        <v>0</v>
      </c>
      <c r="AC50" s="438">
        <f t="shared" ca="1" si="52"/>
        <v>0</v>
      </c>
      <c r="AD50" s="438">
        <f t="shared" ca="1" si="52"/>
        <v>0</v>
      </c>
      <c r="AE50" s="438">
        <f t="shared" ca="1" si="52"/>
        <v>0</v>
      </c>
      <c r="AF50" s="438">
        <f t="shared" ca="1" si="52"/>
        <v>0</v>
      </c>
      <c r="AG50" s="438">
        <f t="shared" ca="1" si="52"/>
        <v>0</v>
      </c>
      <c r="AH50" s="438">
        <f t="shared" ca="1" si="52"/>
        <v>0</v>
      </c>
      <c r="AI50" s="439">
        <f ca="1">SUM(AI49)</f>
        <v>192126880</v>
      </c>
    </row>
    <row r="51" spans="1:37">
      <c r="B51" s="593" t="s">
        <v>49</v>
      </c>
      <c r="C51" s="593"/>
      <c r="D51" s="440">
        <f ca="1">D36+D39+D43+D46+D48+D50</f>
        <v>87708226</v>
      </c>
      <c r="E51" s="440">
        <f t="shared" ref="E51:AH51" ca="1" si="53">E36+E39+E43+E46+E48+E50</f>
        <v>97960228</v>
      </c>
      <c r="F51" s="440">
        <f t="shared" ca="1" si="53"/>
        <v>22071584</v>
      </c>
      <c r="G51" s="440">
        <f t="shared" ca="1" si="53"/>
        <v>85918604</v>
      </c>
      <c r="H51" s="440">
        <f t="shared" ca="1" si="53"/>
        <v>22337400</v>
      </c>
      <c r="I51" s="440">
        <f t="shared" ca="1" si="53"/>
        <v>0</v>
      </c>
      <c r="J51" s="440">
        <f t="shared" ca="1" si="53"/>
        <v>0</v>
      </c>
      <c r="K51" s="440">
        <f t="shared" ca="1" si="53"/>
        <v>41424912</v>
      </c>
      <c r="L51" s="440">
        <f t="shared" ca="1" si="53"/>
        <v>11798773</v>
      </c>
      <c r="M51" s="440">
        <f t="shared" ca="1" si="53"/>
        <v>41052086</v>
      </c>
      <c r="N51" s="440">
        <f t="shared" ca="1" si="53"/>
        <v>0</v>
      </c>
      <c r="O51" s="440">
        <f t="shared" ca="1" si="53"/>
        <v>78421962</v>
      </c>
      <c r="P51" s="440">
        <f t="shared" ca="1" si="53"/>
        <v>0</v>
      </c>
      <c r="Q51" s="440">
        <f t="shared" ca="1" si="53"/>
        <v>0</v>
      </c>
      <c r="R51" s="440">
        <f t="shared" ca="1" si="53"/>
        <v>41576822</v>
      </c>
      <c r="S51" s="440">
        <f t="shared" ca="1" si="53"/>
        <v>23598342</v>
      </c>
      <c r="T51" s="440">
        <f t="shared" ca="1" si="53"/>
        <v>36661320</v>
      </c>
      <c r="U51" s="440">
        <f t="shared" ca="1" si="53"/>
        <v>23385160</v>
      </c>
      <c r="V51" s="440">
        <f t="shared" ca="1" si="53"/>
        <v>0</v>
      </c>
      <c r="W51" s="440">
        <f t="shared" ca="1" si="53"/>
        <v>0</v>
      </c>
      <c r="X51" s="440">
        <f t="shared" ca="1" si="53"/>
        <v>0</v>
      </c>
      <c r="Y51" s="440">
        <f t="shared" ca="1" si="53"/>
        <v>0</v>
      </c>
      <c r="Z51" s="440">
        <f t="shared" ca="1" si="53"/>
        <v>0</v>
      </c>
      <c r="AA51" s="440">
        <f t="shared" ca="1" si="53"/>
        <v>0</v>
      </c>
      <c r="AB51" s="440">
        <f t="shared" ca="1" si="53"/>
        <v>0</v>
      </c>
      <c r="AC51" s="440">
        <f t="shared" ca="1" si="53"/>
        <v>0</v>
      </c>
      <c r="AD51" s="440">
        <f t="shared" ca="1" si="53"/>
        <v>0</v>
      </c>
      <c r="AE51" s="440">
        <f t="shared" ca="1" si="53"/>
        <v>0</v>
      </c>
      <c r="AF51" s="440">
        <f t="shared" ca="1" si="53"/>
        <v>0</v>
      </c>
      <c r="AG51" s="440">
        <f t="shared" ca="1" si="53"/>
        <v>0</v>
      </c>
      <c r="AH51" s="440">
        <f t="shared" ca="1" si="53"/>
        <v>0</v>
      </c>
      <c r="AI51" s="441">
        <f ca="1">SUM(AI36,AI39,AI43,AI46,AI48,AI50)</f>
        <v>613915419</v>
      </c>
    </row>
    <row r="53" spans="1:37" ht="16.5" customHeight="1">
      <c r="B53" s="428"/>
      <c r="D53" s="23">
        <v>43</v>
      </c>
      <c r="E53" s="23">
        <f>D53+1</f>
        <v>44</v>
      </c>
      <c r="F53" s="23">
        <f t="shared" ref="F53" si="54">E53+1</f>
        <v>45</v>
      </c>
      <c r="G53" s="23">
        <f t="shared" ref="G53" si="55">F53+1</f>
        <v>46</v>
      </c>
      <c r="H53" s="23">
        <f t="shared" ref="H53" si="56">G53+1</f>
        <v>47</v>
      </c>
      <c r="I53" s="23">
        <f t="shared" ref="I53" si="57">H53+1</f>
        <v>48</v>
      </c>
      <c r="J53" s="23">
        <f t="shared" ref="J53" si="58">I53+1</f>
        <v>49</v>
      </c>
      <c r="K53" s="23">
        <f t="shared" ref="K53" si="59">J53+1</f>
        <v>50</v>
      </c>
      <c r="L53" s="23">
        <f t="shared" ref="L53" si="60">K53+1</f>
        <v>51</v>
      </c>
      <c r="M53" s="23">
        <f t="shared" ref="M53" si="61">L53+1</f>
        <v>52</v>
      </c>
      <c r="N53" s="23">
        <f t="shared" ref="N53" si="62">M53+1</f>
        <v>53</v>
      </c>
      <c r="O53" s="23">
        <f t="shared" ref="O53" si="63">N53+1</f>
        <v>54</v>
      </c>
      <c r="P53" s="23">
        <f t="shared" ref="P53" si="64">O53+1</f>
        <v>55</v>
      </c>
      <c r="Q53" s="23">
        <f t="shared" ref="Q53" si="65">P53+1</f>
        <v>56</v>
      </c>
      <c r="R53" s="23">
        <f t="shared" ref="R53" si="66">Q53+1</f>
        <v>57</v>
      </c>
      <c r="S53" s="23">
        <f t="shared" ref="S53" si="67">R53+1</f>
        <v>58</v>
      </c>
      <c r="T53" s="23">
        <f t="shared" ref="T53" si="68">S53+1</f>
        <v>59</v>
      </c>
      <c r="U53" s="23">
        <f t="shared" ref="U53" si="69">T53+1</f>
        <v>60</v>
      </c>
      <c r="V53" s="23">
        <f t="shared" ref="V53" si="70">U53+1</f>
        <v>61</v>
      </c>
      <c r="W53" s="23">
        <f t="shared" ref="W53" si="71">V53+1</f>
        <v>62</v>
      </c>
      <c r="X53" s="23">
        <f t="shared" ref="X53" si="72">W53+1</f>
        <v>63</v>
      </c>
      <c r="Y53" s="23">
        <f t="shared" ref="Y53" si="73">X53+1</f>
        <v>64</v>
      </c>
      <c r="Z53" s="23">
        <f t="shared" ref="Z53" si="74">Y53+1</f>
        <v>65</v>
      </c>
      <c r="AA53" s="23">
        <f t="shared" ref="AA53" si="75">Z53+1</f>
        <v>66</v>
      </c>
      <c r="AB53" s="23">
        <f t="shared" ref="AB53" si="76">AA53+1</f>
        <v>67</v>
      </c>
      <c r="AC53" s="23">
        <f t="shared" ref="AC53" si="77">AB53+1</f>
        <v>68</v>
      </c>
      <c r="AD53" s="23">
        <f t="shared" ref="AD53" si="78">AC53+1</f>
        <v>69</v>
      </c>
      <c r="AE53" s="23">
        <f t="shared" ref="AE53" si="79">AD53+1</f>
        <v>70</v>
      </c>
      <c r="AF53" s="23">
        <f t="shared" ref="AF53" si="80">AE53+1</f>
        <v>71</v>
      </c>
      <c r="AG53" s="23">
        <f t="shared" ref="AG53" si="81">AF53+1</f>
        <v>72</v>
      </c>
      <c r="AH53" s="23">
        <f t="shared" ref="AH53" si="82">AG53+1</f>
        <v>73</v>
      </c>
    </row>
    <row r="54" spans="1:37" ht="31.5" customHeight="1">
      <c r="A54" s="445" t="s">
        <v>1331</v>
      </c>
      <c r="B54" s="444"/>
      <c r="C54" s="312"/>
      <c r="D54" s="443">
        <f>DATE($B$2,$C$2,1)</f>
        <v>45870</v>
      </c>
      <c r="E54" s="443">
        <f>D54+1</f>
        <v>45871</v>
      </c>
      <c r="F54" s="443">
        <f t="shared" ref="F54:AH54" si="83">E54+1</f>
        <v>45872</v>
      </c>
      <c r="G54" s="443">
        <f t="shared" si="83"/>
        <v>45873</v>
      </c>
      <c r="H54" s="443">
        <f t="shared" si="83"/>
        <v>45874</v>
      </c>
      <c r="I54" s="443">
        <f t="shared" si="83"/>
        <v>45875</v>
      </c>
      <c r="J54" s="443">
        <f t="shared" si="83"/>
        <v>45876</v>
      </c>
      <c r="K54" s="443">
        <f t="shared" si="83"/>
        <v>45877</v>
      </c>
      <c r="L54" s="443">
        <f t="shared" si="83"/>
        <v>45878</v>
      </c>
      <c r="M54" s="443">
        <f t="shared" si="83"/>
        <v>45879</v>
      </c>
      <c r="N54" s="443">
        <f t="shared" si="83"/>
        <v>45880</v>
      </c>
      <c r="O54" s="443">
        <f t="shared" si="83"/>
        <v>45881</v>
      </c>
      <c r="P54" s="443">
        <f t="shared" si="83"/>
        <v>45882</v>
      </c>
      <c r="Q54" s="443">
        <f t="shared" si="83"/>
        <v>45883</v>
      </c>
      <c r="R54" s="443">
        <f t="shared" si="83"/>
        <v>45884</v>
      </c>
      <c r="S54" s="443">
        <f t="shared" si="83"/>
        <v>45885</v>
      </c>
      <c r="T54" s="443">
        <f t="shared" si="83"/>
        <v>45886</v>
      </c>
      <c r="U54" s="443">
        <f t="shared" si="83"/>
        <v>45887</v>
      </c>
      <c r="V54" s="443">
        <f t="shared" si="83"/>
        <v>45888</v>
      </c>
      <c r="W54" s="443">
        <f t="shared" si="83"/>
        <v>45889</v>
      </c>
      <c r="X54" s="443">
        <f t="shared" si="83"/>
        <v>45890</v>
      </c>
      <c r="Y54" s="443">
        <f t="shared" si="83"/>
        <v>45891</v>
      </c>
      <c r="Z54" s="443">
        <f t="shared" si="83"/>
        <v>45892</v>
      </c>
      <c r="AA54" s="443">
        <f t="shared" si="83"/>
        <v>45893</v>
      </c>
      <c r="AB54" s="443">
        <f t="shared" si="83"/>
        <v>45894</v>
      </c>
      <c r="AC54" s="443">
        <f t="shared" si="83"/>
        <v>45895</v>
      </c>
      <c r="AD54" s="443">
        <f t="shared" si="83"/>
        <v>45896</v>
      </c>
      <c r="AE54" s="443">
        <f t="shared" si="83"/>
        <v>45897</v>
      </c>
      <c r="AF54" s="443">
        <f t="shared" si="83"/>
        <v>45898</v>
      </c>
      <c r="AG54" s="443">
        <f t="shared" si="83"/>
        <v>45899</v>
      </c>
      <c r="AH54" s="443">
        <f t="shared" si="83"/>
        <v>45900</v>
      </c>
      <c r="AI54" s="442" t="s">
        <v>505</v>
      </c>
    </row>
    <row r="55" spans="1:37">
      <c r="A55" s="23" t="s">
        <v>1280</v>
      </c>
      <c r="B55" s="449"/>
      <c r="C55" s="429"/>
      <c r="D55" s="430">
        <f ca="1">SUMIF('매입부자재(구매)'!$B:$B,$A:$A,INDIRECT("'매입부자재(구매)'!"&amp;SUBSTITUTE(ADDRESS(1,D$53,4),"1","")&amp;":"&amp;SUBSTITUTE(ADDRESS(1,D$53,4),"1","")))</f>
        <v>5202300</v>
      </c>
      <c r="E55" s="430">
        <f ca="1">SUMIF('매입부자재(구매)'!$B:$B,$A:$A,INDIRECT("'매입부자재(구매)'!"&amp;SUBSTITUTE(ADDRESS(1,E$53,4),"1","")&amp;":"&amp;SUBSTITUTE(ADDRESS(1,E$53,4),"1","")))</f>
        <v>11018400</v>
      </c>
      <c r="F55" s="430">
        <f ca="1">SUMIF('매입부자재(구매)'!$B:$B,$A:$A,INDIRECT("'매입부자재(구매)'!"&amp;SUBSTITUTE(ADDRESS(1,F$53,4),"1","")&amp;":"&amp;SUBSTITUTE(ADDRESS(1,F$53,4),"1","")))</f>
        <v>10272700</v>
      </c>
      <c r="G55" s="430">
        <f ca="1">SUMIF('매입부자재(구매)'!$B:$B,$A:$A,INDIRECT("'매입부자재(구매)'!"&amp;SUBSTITUTE(ADDRESS(1,G$53,4),"1","")&amp;":"&amp;SUBSTITUTE(ADDRESS(1,G$53,4),"1","")))</f>
        <v>5439600</v>
      </c>
      <c r="H55" s="430">
        <f ca="1">SUMIF('매입부자재(구매)'!$B:$B,$A:$A,INDIRECT("'매입부자재(구매)'!"&amp;SUBSTITUTE(ADDRESS(1,H$53,4),"1","")&amp;":"&amp;SUBSTITUTE(ADDRESS(1,H$53,4),"1","")))</f>
        <v>4654400</v>
      </c>
      <c r="I55" s="430">
        <f ca="1">SUMIF('매입부자재(구매)'!$B:$B,$A:$A,INDIRECT("'매입부자재(구매)'!"&amp;SUBSTITUTE(ADDRESS(1,I$53,4),"1","")&amp;":"&amp;SUBSTITUTE(ADDRESS(1,I$53,4),"1","")))</f>
        <v>0</v>
      </c>
      <c r="J55" s="430">
        <f ca="1">SUMIF('매입부자재(구매)'!$B:$B,$A:$A,INDIRECT("'매입부자재(구매)'!"&amp;SUBSTITUTE(ADDRESS(1,J$53,4),"1","")&amp;":"&amp;SUBSTITUTE(ADDRESS(1,J$53,4),"1","")))</f>
        <v>0</v>
      </c>
      <c r="K55" s="430">
        <f ca="1">SUMIF('매입부자재(구매)'!$B:$B,$A:$A,INDIRECT("'매입부자재(구매)'!"&amp;SUBSTITUTE(ADDRESS(1,K$53,4),"1","")&amp;":"&amp;SUBSTITUTE(ADDRESS(1,K$53,4),"1","")))</f>
        <v>2482500</v>
      </c>
      <c r="L55" s="430">
        <f ca="1">SUMIF('매입부자재(구매)'!$B:$B,$A:$A,INDIRECT("'매입부자재(구매)'!"&amp;SUBSTITUTE(ADDRESS(1,L$53,4),"1","")&amp;":"&amp;SUBSTITUTE(ADDRESS(1,L$53,4),"1","")))</f>
        <v>13772316</v>
      </c>
      <c r="M55" s="430">
        <f ca="1">SUMIF('매입부자재(구매)'!$B:$B,$A:$A,INDIRECT("'매입부자재(구매)'!"&amp;SUBSTITUTE(ADDRESS(1,M$53,4),"1","")&amp;":"&amp;SUBSTITUTE(ADDRESS(1,M$53,4),"1","")))</f>
        <v>11875250</v>
      </c>
      <c r="N55" s="430">
        <f ca="1">SUMIF('매입부자재(구매)'!$B:$B,$A:$A,INDIRECT("'매입부자재(구매)'!"&amp;SUBSTITUTE(ADDRESS(1,N$53,4),"1","")&amp;":"&amp;SUBSTITUTE(ADDRESS(1,N$53,4),"1","")))</f>
        <v>5202300</v>
      </c>
      <c r="O55" s="430">
        <f ca="1">SUMIF('매입부자재(구매)'!$B:$B,$A:$A,INDIRECT("'매입부자재(구매)'!"&amp;SUBSTITUTE(ADDRESS(1,O$53,4),"1","")&amp;":"&amp;SUBSTITUTE(ADDRESS(1,O$53,4),"1","")))</f>
        <v>0</v>
      </c>
      <c r="P55" s="430">
        <f ca="1">SUMIF('매입부자재(구매)'!$B:$B,$A:$A,INDIRECT("'매입부자재(구매)'!"&amp;SUBSTITUTE(ADDRESS(1,P$53,4),"1","")&amp;":"&amp;SUBSTITUTE(ADDRESS(1,P$53,4),"1","")))</f>
        <v>0</v>
      </c>
      <c r="Q55" s="430">
        <f ca="1">SUMIF('매입부자재(구매)'!$B:$B,$A:$A,INDIRECT("'매입부자재(구매)'!"&amp;SUBSTITUTE(ADDRESS(1,Q$53,4),"1","")&amp;":"&amp;SUBSTITUTE(ADDRESS(1,Q$53,4),"1","")))</f>
        <v>0</v>
      </c>
      <c r="R55" s="430">
        <f ca="1">SUMIF('매입부자재(구매)'!$B:$B,$A:$A,INDIRECT("'매입부자재(구매)'!"&amp;SUBSTITUTE(ADDRESS(1,R$53,4),"1","")&amp;":"&amp;SUBSTITUTE(ADDRESS(1,R$53,4),"1","")))</f>
        <v>2839950</v>
      </c>
      <c r="S55" s="430">
        <f ca="1">SUMIF('매입부자재(구매)'!$B:$B,$A:$A,INDIRECT("'매입부자재(구매)'!"&amp;SUBSTITUTE(ADDRESS(1,S$53,4),"1","")&amp;":"&amp;SUBSTITUTE(ADDRESS(1,S$53,4),"1","")))</f>
        <v>11040300</v>
      </c>
      <c r="T55" s="430">
        <f ca="1">SUMIF('매입부자재(구매)'!$B:$B,$A:$A,INDIRECT("'매입부자재(구매)'!"&amp;SUBSTITUTE(ADDRESS(1,T$53,4),"1","")&amp;":"&amp;SUBSTITUTE(ADDRESS(1,T$53,4),"1","")))</f>
        <v>6728040</v>
      </c>
      <c r="U55" s="430">
        <f ca="1">SUMIF('매입부자재(구매)'!$B:$B,$A:$A,INDIRECT("'매입부자재(구매)'!"&amp;SUBSTITUTE(ADDRESS(1,U$53,4),"1","")&amp;":"&amp;SUBSTITUTE(ADDRESS(1,U$53,4),"1","")))</f>
        <v>12077700</v>
      </c>
      <c r="V55" s="430">
        <f ca="1">SUMIF('매입부자재(구매)'!$B:$B,$A:$A,INDIRECT("'매입부자재(구매)'!"&amp;SUBSTITUTE(ADDRESS(1,V$53,4),"1","")&amp;":"&amp;SUBSTITUTE(ADDRESS(1,V$53,4),"1","")))</f>
        <v>0</v>
      </c>
      <c r="W55" s="430">
        <f ca="1">SUMIF('매입부자재(구매)'!$B:$B,$A:$A,INDIRECT("'매입부자재(구매)'!"&amp;SUBSTITUTE(ADDRESS(1,W$53,4),"1","")&amp;":"&amp;SUBSTITUTE(ADDRESS(1,W$53,4),"1","")))</f>
        <v>0</v>
      </c>
      <c r="X55" s="430">
        <f ca="1">SUMIF('매입부자재(구매)'!$B:$B,$A:$A,INDIRECT("'매입부자재(구매)'!"&amp;SUBSTITUTE(ADDRESS(1,X$53,4),"1","")&amp;":"&amp;SUBSTITUTE(ADDRESS(1,X$53,4),"1","")))</f>
        <v>0</v>
      </c>
      <c r="Y55" s="430">
        <f ca="1">SUMIF('매입부자재(구매)'!$B:$B,$A:$A,INDIRECT("'매입부자재(구매)'!"&amp;SUBSTITUTE(ADDRESS(1,Y$53,4),"1","")&amp;":"&amp;SUBSTITUTE(ADDRESS(1,Y$53,4),"1","")))</f>
        <v>0</v>
      </c>
      <c r="Z55" s="430">
        <f ca="1">SUMIF('매입부자재(구매)'!$B:$B,$A:$A,INDIRECT("'매입부자재(구매)'!"&amp;SUBSTITUTE(ADDRESS(1,Z$53,4),"1","")&amp;":"&amp;SUBSTITUTE(ADDRESS(1,Z$53,4),"1","")))</f>
        <v>0</v>
      </c>
      <c r="AA55" s="430">
        <f ca="1">SUMIF('매입부자재(구매)'!$B:$B,$A:$A,INDIRECT("'매입부자재(구매)'!"&amp;SUBSTITUTE(ADDRESS(1,AA$53,4),"1","")&amp;":"&amp;SUBSTITUTE(ADDRESS(1,AA$53,4),"1","")))</f>
        <v>0</v>
      </c>
      <c r="AB55" s="430">
        <f ca="1">SUMIF('매입부자재(구매)'!$B:$B,$A:$A,INDIRECT("'매입부자재(구매)'!"&amp;SUBSTITUTE(ADDRESS(1,AB$53,4),"1","")&amp;":"&amp;SUBSTITUTE(ADDRESS(1,AB$53,4),"1","")))</f>
        <v>0</v>
      </c>
      <c r="AC55" s="430">
        <f ca="1">SUMIF('매입부자재(구매)'!$B:$B,$A:$A,INDIRECT("'매입부자재(구매)'!"&amp;SUBSTITUTE(ADDRESS(1,AC$53,4),"1","")&amp;":"&amp;SUBSTITUTE(ADDRESS(1,AC$53,4),"1","")))</f>
        <v>0</v>
      </c>
      <c r="AD55" s="430">
        <f ca="1">SUMIF('매입부자재(구매)'!$B:$B,$A:$A,INDIRECT("'매입부자재(구매)'!"&amp;SUBSTITUTE(ADDRESS(1,AD$53,4),"1","")&amp;":"&amp;SUBSTITUTE(ADDRESS(1,AD$53,4),"1","")))</f>
        <v>0</v>
      </c>
      <c r="AE55" s="430">
        <f ca="1">SUMIF('매입부자재(구매)'!$B:$B,$A:$A,INDIRECT("'매입부자재(구매)'!"&amp;SUBSTITUTE(ADDRESS(1,AE$53,4),"1","")&amp;":"&amp;SUBSTITUTE(ADDRESS(1,AE$53,4),"1","")))</f>
        <v>0</v>
      </c>
      <c r="AF55" s="430">
        <f ca="1">SUMIF('매입부자재(구매)'!$B:$B,$A:$A,INDIRECT("'매입부자재(구매)'!"&amp;SUBSTITUTE(ADDRESS(1,AF$53,4),"1","")&amp;":"&amp;SUBSTITUTE(ADDRESS(1,AF$53,4),"1","")))</f>
        <v>0</v>
      </c>
      <c r="AG55" s="430">
        <f ca="1">SUMIF('매입부자재(구매)'!$B:$B,$A:$A,INDIRECT("'매입부자재(구매)'!"&amp;SUBSTITUTE(ADDRESS(1,AG$53,4),"1","")&amp;":"&amp;SUBSTITUTE(ADDRESS(1,AG$53,4),"1","")))</f>
        <v>0</v>
      </c>
      <c r="AH55" s="430">
        <f ca="1">SUMIF('매입부자재(구매)'!$B:$B,$A:$A,INDIRECT("'매입부자재(구매)'!"&amp;SUBSTITUTE(ADDRESS(1,AH$53,4),"1","")&amp;":"&amp;SUBSTITUTE(ADDRESS(1,AH$53,4),"1","")))</f>
        <v>0</v>
      </c>
      <c r="AI55" s="430">
        <f ca="1">SUM(D55:AH55)</f>
        <v>102605756</v>
      </c>
    </row>
    <row r="56" spans="1:37">
      <c r="A56" s="23" t="s">
        <v>1281</v>
      </c>
      <c r="B56" s="447"/>
      <c r="C56" s="431"/>
      <c r="D56" s="430">
        <f ca="1">SUMIF('매입부자재(구매)'!$B:$B,$A:$A,INDIRECT("'매입부자재(구매)'!"&amp;SUBSTITUTE(ADDRESS(1,D$53,4),"1","")&amp;":"&amp;SUBSTITUTE(ADDRESS(1,D$53,4),"1","")))</f>
        <v>0</v>
      </c>
      <c r="E56" s="430">
        <f ca="1">SUMIF('매입부자재(구매)'!$B:$B,$A:$A,INDIRECT("'매입부자재(구매)'!"&amp;SUBSTITUTE(ADDRESS(1,E$53,4),"1","")&amp;":"&amp;SUBSTITUTE(ADDRESS(1,E$53,4),"1","")))</f>
        <v>1367400</v>
      </c>
      <c r="F56" s="430">
        <f ca="1">SUMIF('매입부자재(구매)'!$B:$B,$A:$A,INDIRECT("'매입부자재(구매)'!"&amp;SUBSTITUTE(ADDRESS(1,F$53,4),"1","")&amp;":"&amp;SUBSTITUTE(ADDRESS(1,F$53,4),"1","")))</f>
        <v>480800</v>
      </c>
      <c r="G56" s="430">
        <f ca="1">SUMIF('매입부자재(구매)'!$B:$B,$A:$A,INDIRECT("'매입부자재(구매)'!"&amp;SUBSTITUTE(ADDRESS(1,G$53,4),"1","")&amp;":"&amp;SUBSTITUTE(ADDRESS(1,G$53,4),"1","")))</f>
        <v>0</v>
      </c>
      <c r="H56" s="430">
        <f ca="1">SUMIF('매입부자재(구매)'!$B:$B,$A:$A,INDIRECT("'매입부자재(구매)'!"&amp;SUBSTITUTE(ADDRESS(1,H$53,4),"1","")&amp;":"&amp;SUBSTITUTE(ADDRESS(1,H$53,4),"1","")))</f>
        <v>786045</v>
      </c>
      <c r="I56" s="430">
        <f ca="1">SUMIF('매입부자재(구매)'!$B:$B,$A:$A,INDIRECT("'매입부자재(구매)'!"&amp;SUBSTITUTE(ADDRESS(1,I$53,4),"1","")&amp;":"&amp;SUBSTITUTE(ADDRESS(1,I$53,4),"1","")))</f>
        <v>455800</v>
      </c>
      <c r="J56" s="430">
        <f ca="1">SUMIF('매입부자재(구매)'!$B:$B,$A:$A,INDIRECT("'매입부자재(구매)'!"&amp;SUBSTITUTE(ADDRESS(1,J$53,4),"1","")&amp;":"&amp;SUBSTITUTE(ADDRESS(1,J$53,4),"1","")))</f>
        <v>0</v>
      </c>
      <c r="K56" s="430">
        <f ca="1">SUMIF('매입부자재(구매)'!$B:$B,$A:$A,INDIRECT("'매입부자재(구매)'!"&amp;SUBSTITUTE(ADDRESS(1,K$53,4),"1","")&amp;":"&amp;SUBSTITUTE(ADDRESS(1,K$53,4),"1","")))</f>
        <v>10996462</v>
      </c>
      <c r="L56" s="430">
        <f ca="1">SUMIF('매입부자재(구매)'!$B:$B,$A:$A,INDIRECT("'매입부자재(구매)'!"&amp;SUBSTITUTE(ADDRESS(1,L$53,4),"1","")&amp;":"&amp;SUBSTITUTE(ADDRESS(1,L$53,4),"1","")))</f>
        <v>0</v>
      </c>
      <c r="M56" s="430">
        <f ca="1">SUMIF('매입부자재(구매)'!$B:$B,$A:$A,INDIRECT("'매입부자재(구매)'!"&amp;SUBSTITUTE(ADDRESS(1,M$53,4),"1","")&amp;":"&amp;SUBSTITUTE(ADDRESS(1,M$53,4),"1","")))</f>
        <v>767600</v>
      </c>
      <c r="N56" s="430">
        <f ca="1">SUMIF('매입부자재(구매)'!$B:$B,$A:$A,INDIRECT("'매입부자재(구매)'!"&amp;SUBSTITUTE(ADDRESS(1,N$53,4),"1","")&amp;":"&amp;SUBSTITUTE(ADDRESS(1,N$53,4),"1","")))</f>
        <v>1223400</v>
      </c>
      <c r="O56" s="430">
        <f ca="1">SUMIF('매입부자재(구매)'!$B:$B,$A:$A,INDIRECT("'매입부자재(구매)'!"&amp;SUBSTITUTE(ADDRESS(1,O$53,4),"1","")&amp;":"&amp;SUBSTITUTE(ADDRESS(1,O$53,4),"1","")))</f>
        <v>86400</v>
      </c>
      <c r="P56" s="430">
        <f ca="1">SUMIF('매입부자재(구매)'!$B:$B,$A:$A,INDIRECT("'매입부자재(구매)'!"&amp;SUBSTITUTE(ADDRESS(1,P$53,4),"1","")&amp;":"&amp;SUBSTITUTE(ADDRESS(1,P$53,4),"1","")))</f>
        <v>0</v>
      </c>
      <c r="Q56" s="430">
        <f ca="1">SUMIF('매입부자재(구매)'!$B:$B,$A:$A,INDIRECT("'매입부자재(구매)'!"&amp;SUBSTITUTE(ADDRESS(1,Q$53,4),"1","")&amp;":"&amp;SUBSTITUTE(ADDRESS(1,Q$53,4),"1","")))</f>
        <v>0</v>
      </c>
      <c r="R56" s="430">
        <f ca="1">SUMIF('매입부자재(구매)'!$B:$B,$A:$A,INDIRECT("'매입부자재(구매)'!"&amp;SUBSTITUTE(ADDRESS(1,R$53,4),"1","")&amp;":"&amp;SUBSTITUTE(ADDRESS(1,R$53,4),"1","")))</f>
        <v>1367400</v>
      </c>
      <c r="S56" s="430">
        <f ca="1">SUMIF('매입부자재(구매)'!$B:$B,$A:$A,INDIRECT("'매입부자재(구매)'!"&amp;SUBSTITUTE(ADDRESS(1,S$53,4),"1","")&amp;":"&amp;SUBSTITUTE(ADDRESS(1,S$53,4),"1","")))</f>
        <v>0</v>
      </c>
      <c r="T56" s="430">
        <f ca="1">SUMIF('매입부자재(구매)'!$B:$B,$A:$A,INDIRECT("'매입부자재(구매)'!"&amp;SUBSTITUTE(ADDRESS(1,T$53,4),"1","")&amp;":"&amp;SUBSTITUTE(ADDRESS(1,T$53,4),"1","")))</f>
        <v>3699520</v>
      </c>
      <c r="U56" s="430">
        <f ca="1">SUMIF('매입부자재(구매)'!$B:$B,$A:$A,INDIRECT("'매입부자재(구매)'!"&amp;SUBSTITUTE(ADDRESS(1,U$53,4),"1","")&amp;":"&amp;SUBSTITUTE(ADDRESS(1,U$53,4),"1","")))</f>
        <v>3658625</v>
      </c>
      <c r="V56" s="430">
        <f ca="1">SUMIF('매입부자재(구매)'!$B:$B,$A:$A,INDIRECT("'매입부자재(구매)'!"&amp;SUBSTITUTE(ADDRESS(1,V$53,4),"1","")&amp;":"&amp;SUBSTITUTE(ADDRESS(1,V$53,4),"1","")))</f>
        <v>0</v>
      </c>
      <c r="W56" s="430">
        <f ca="1">SUMIF('매입부자재(구매)'!$B:$B,$A:$A,INDIRECT("'매입부자재(구매)'!"&amp;SUBSTITUTE(ADDRESS(1,W$53,4),"1","")&amp;":"&amp;SUBSTITUTE(ADDRESS(1,W$53,4),"1","")))</f>
        <v>0</v>
      </c>
      <c r="X56" s="430">
        <f ca="1">SUMIF('매입부자재(구매)'!$B:$B,$A:$A,INDIRECT("'매입부자재(구매)'!"&amp;SUBSTITUTE(ADDRESS(1,X$53,4),"1","")&amp;":"&amp;SUBSTITUTE(ADDRESS(1,X$53,4),"1","")))</f>
        <v>0</v>
      </c>
      <c r="Y56" s="430">
        <f ca="1">SUMIF('매입부자재(구매)'!$B:$B,$A:$A,INDIRECT("'매입부자재(구매)'!"&amp;SUBSTITUTE(ADDRESS(1,Y$53,4),"1","")&amp;":"&amp;SUBSTITUTE(ADDRESS(1,Y$53,4),"1","")))</f>
        <v>0</v>
      </c>
      <c r="Z56" s="430">
        <f ca="1">SUMIF('매입부자재(구매)'!$B:$B,$A:$A,INDIRECT("'매입부자재(구매)'!"&amp;SUBSTITUTE(ADDRESS(1,Z$53,4),"1","")&amp;":"&amp;SUBSTITUTE(ADDRESS(1,Z$53,4),"1","")))</f>
        <v>0</v>
      </c>
      <c r="AA56" s="430">
        <f ca="1">SUMIF('매입부자재(구매)'!$B:$B,$A:$A,INDIRECT("'매입부자재(구매)'!"&amp;SUBSTITUTE(ADDRESS(1,AA$53,4),"1","")&amp;":"&amp;SUBSTITUTE(ADDRESS(1,AA$53,4),"1","")))</f>
        <v>0</v>
      </c>
      <c r="AB56" s="430">
        <f ca="1">SUMIF('매입부자재(구매)'!$B:$B,$A:$A,INDIRECT("'매입부자재(구매)'!"&amp;SUBSTITUTE(ADDRESS(1,AB$53,4),"1","")&amp;":"&amp;SUBSTITUTE(ADDRESS(1,AB$53,4),"1","")))</f>
        <v>0</v>
      </c>
      <c r="AC56" s="430">
        <f ca="1">SUMIF('매입부자재(구매)'!$B:$B,$A:$A,INDIRECT("'매입부자재(구매)'!"&amp;SUBSTITUTE(ADDRESS(1,AC$53,4),"1","")&amp;":"&amp;SUBSTITUTE(ADDRESS(1,AC$53,4),"1","")))</f>
        <v>0</v>
      </c>
      <c r="AD56" s="430">
        <f ca="1">SUMIF('매입부자재(구매)'!$B:$B,$A:$A,INDIRECT("'매입부자재(구매)'!"&amp;SUBSTITUTE(ADDRESS(1,AD$53,4),"1","")&amp;":"&amp;SUBSTITUTE(ADDRESS(1,AD$53,4),"1","")))</f>
        <v>0</v>
      </c>
      <c r="AE56" s="430">
        <f ca="1">SUMIF('매입부자재(구매)'!$B:$B,$A:$A,INDIRECT("'매입부자재(구매)'!"&amp;SUBSTITUTE(ADDRESS(1,AE$53,4),"1","")&amp;":"&amp;SUBSTITUTE(ADDRESS(1,AE$53,4),"1","")))</f>
        <v>0</v>
      </c>
      <c r="AF56" s="430">
        <f ca="1">SUMIF('매입부자재(구매)'!$B:$B,$A:$A,INDIRECT("'매입부자재(구매)'!"&amp;SUBSTITUTE(ADDRESS(1,AF$53,4),"1","")&amp;":"&amp;SUBSTITUTE(ADDRESS(1,AF$53,4),"1","")))</f>
        <v>0</v>
      </c>
      <c r="AG56" s="430">
        <f ca="1">SUMIF('매입부자재(구매)'!$B:$B,$A:$A,INDIRECT("'매입부자재(구매)'!"&amp;SUBSTITUTE(ADDRESS(1,AG$53,4),"1","")&amp;":"&amp;SUBSTITUTE(ADDRESS(1,AG$53,4),"1","")))</f>
        <v>0</v>
      </c>
      <c r="AH56" s="430">
        <f ca="1">SUMIF('매입부자재(구매)'!$B:$B,$A:$A,INDIRECT("'매입부자재(구매)'!"&amp;SUBSTITUTE(ADDRESS(1,AH$53,4),"1","")&amp;":"&amp;SUBSTITUTE(ADDRESS(1,AH$53,4),"1","")))</f>
        <v>0</v>
      </c>
      <c r="AI56" s="430">
        <f t="shared" ref="AI56:AI60" ca="1" si="84">SUM(D56:AH56)</f>
        <v>24889452</v>
      </c>
    </row>
    <row r="57" spans="1:37">
      <c r="A57" s="23" t="s">
        <v>1286</v>
      </c>
      <c r="B57" s="447"/>
      <c r="C57" s="431"/>
      <c r="D57" s="430">
        <f ca="1">SUMIF('매입부자재(구매)'!$B:$B,$A:$A,INDIRECT("'매입부자재(구매)'!"&amp;SUBSTITUTE(ADDRESS(1,D$53,4),"1","")&amp;":"&amp;SUBSTITUTE(ADDRESS(1,D$53,4),"1","")))</f>
        <v>17589488.800000001</v>
      </c>
      <c r="E57" s="430">
        <f ca="1">SUMIF('매입부자재(구매)'!$B:$B,$A:$A,INDIRECT("'매입부자재(구매)'!"&amp;SUBSTITUTE(ADDRESS(1,E$53,4),"1","")&amp;":"&amp;SUBSTITUTE(ADDRESS(1,E$53,4),"1","")))</f>
        <v>17048773</v>
      </c>
      <c r="F57" s="430">
        <f ca="1">SUMIF('매입부자재(구매)'!$B:$B,$A:$A,INDIRECT("'매입부자재(구매)'!"&amp;SUBSTITUTE(ADDRESS(1,F$53,4),"1","")&amp;":"&amp;SUBSTITUTE(ADDRESS(1,F$53,4),"1","")))</f>
        <v>23896771</v>
      </c>
      <c r="G57" s="430">
        <f ca="1">SUMIF('매입부자재(구매)'!$B:$B,$A:$A,INDIRECT("'매입부자재(구매)'!"&amp;SUBSTITUTE(ADDRESS(1,G$53,4),"1","")&amp;":"&amp;SUBSTITUTE(ADDRESS(1,G$53,4),"1","")))</f>
        <v>24424886.399999999</v>
      </c>
      <c r="H57" s="430">
        <f ca="1">SUMIF('매입부자재(구매)'!$B:$B,$A:$A,INDIRECT("'매입부자재(구매)'!"&amp;SUBSTITUTE(ADDRESS(1,H$53,4),"1","")&amp;":"&amp;SUBSTITUTE(ADDRESS(1,H$53,4),"1","")))</f>
        <v>23563829</v>
      </c>
      <c r="I57" s="430">
        <f ca="1">SUMIF('매입부자재(구매)'!$B:$B,$A:$A,INDIRECT("'매입부자재(구매)'!"&amp;SUBSTITUTE(ADDRESS(1,I$53,4),"1","")&amp;":"&amp;SUBSTITUTE(ADDRESS(1,I$53,4),"1","")))</f>
        <v>0</v>
      </c>
      <c r="J57" s="430">
        <f ca="1">SUMIF('매입부자재(구매)'!$B:$B,$A:$A,INDIRECT("'매입부자재(구매)'!"&amp;SUBSTITUTE(ADDRESS(1,J$53,4),"1","")&amp;":"&amp;SUBSTITUTE(ADDRESS(1,J$53,4),"1","")))</f>
        <v>0</v>
      </c>
      <c r="K57" s="430">
        <f ca="1">SUMIF('매입부자재(구매)'!$B:$B,$A:$A,INDIRECT("'매입부자재(구매)'!"&amp;SUBSTITUTE(ADDRESS(1,K$53,4),"1","")&amp;":"&amp;SUBSTITUTE(ADDRESS(1,K$53,4),"1","")))</f>
        <v>17343258</v>
      </c>
      <c r="L57" s="430">
        <f ca="1">SUMIF('매입부자재(구매)'!$B:$B,$A:$A,INDIRECT("'매입부자재(구매)'!"&amp;SUBSTITUTE(ADDRESS(1,L$53,4),"1","")&amp;":"&amp;SUBSTITUTE(ADDRESS(1,L$53,4),"1","")))</f>
        <v>21760372.399999999</v>
      </c>
      <c r="M57" s="430">
        <f ca="1">SUMIF('매입부자재(구매)'!$B:$B,$A:$A,INDIRECT("'매입부자재(구매)'!"&amp;SUBSTITUTE(ADDRESS(1,M$53,4),"1","")&amp;":"&amp;SUBSTITUTE(ADDRESS(1,M$53,4),"1","")))</f>
        <v>21344677.800000001</v>
      </c>
      <c r="N57" s="430">
        <f ca="1">SUMIF('매입부자재(구매)'!$B:$B,$A:$A,INDIRECT("'매입부자재(구매)'!"&amp;SUBSTITUTE(ADDRESS(1,N$53,4),"1","")&amp;":"&amp;SUBSTITUTE(ADDRESS(1,N$53,4),"1","")))</f>
        <v>23429150.399999999</v>
      </c>
      <c r="O57" s="430">
        <f ca="1">SUMIF('매입부자재(구매)'!$B:$B,$A:$A,INDIRECT("'매입부자재(구매)'!"&amp;SUBSTITUTE(ADDRESS(1,O$53,4),"1","")&amp;":"&amp;SUBSTITUTE(ADDRESS(1,O$53,4),"1","")))</f>
        <v>16843118.199999999</v>
      </c>
      <c r="P57" s="430">
        <f ca="1">SUMIF('매입부자재(구매)'!$B:$B,$A:$A,INDIRECT("'매입부자재(구매)'!"&amp;SUBSTITUTE(ADDRESS(1,P$53,4),"1","")&amp;":"&amp;SUBSTITUTE(ADDRESS(1,P$53,4),"1","")))</f>
        <v>0</v>
      </c>
      <c r="Q57" s="430">
        <f ca="1">SUMIF('매입부자재(구매)'!$B:$B,$A:$A,INDIRECT("'매입부자재(구매)'!"&amp;SUBSTITUTE(ADDRESS(1,Q$53,4),"1","")&amp;":"&amp;SUBSTITUTE(ADDRESS(1,Q$53,4),"1","")))</f>
        <v>0</v>
      </c>
      <c r="R57" s="430">
        <f ca="1">SUMIF('매입부자재(구매)'!$B:$B,$A:$A,INDIRECT("'매입부자재(구매)'!"&amp;SUBSTITUTE(ADDRESS(1,R$53,4),"1","")&amp;":"&amp;SUBSTITUTE(ADDRESS(1,R$53,4),"1","")))</f>
        <v>24741949.800000001</v>
      </c>
      <c r="S57" s="430">
        <f ca="1">SUMIF('매입부자재(구매)'!$B:$B,$A:$A,INDIRECT("'매입부자재(구매)'!"&amp;SUBSTITUTE(ADDRESS(1,S$53,4),"1","")&amp;":"&amp;SUBSTITUTE(ADDRESS(1,S$53,4),"1","")))</f>
        <v>22294619.399999999</v>
      </c>
      <c r="T57" s="430">
        <f ca="1">SUMIF('매입부자재(구매)'!$B:$B,$A:$A,INDIRECT("'매입부자재(구매)'!"&amp;SUBSTITUTE(ADDRESS(1,T$53,4),"1","")&amp;":"&amp;SUBSTITUTE(ADDRESS(1,T$53,4),"1","")))</f>
        <v>23278772</v>
      </c>
      <c r="U57" s="430">
        <f ca="1">SUMIF('매입부자재(구매)'!$B:$B,$A:$A,INDIRECT("'매입부자재(구매)'!"&amp;SUBSTITUTE(ADDRESS(1,U$53,4),"1","")&amp;":"&amp;SUBSTITUTE(ADDRESS(1,U$53,4),"1","")))</f>
        <v>28690123.399999999</v>
      </c>
      <c r="V57" s="430">
        <f ca="1">SUMIF('매입부자재(구매)'!$B:$B,$A:$A,INDIRECT("'매입부자재(구매)'!"&amp;SUBSTITUTE(ADDRESS(1,V$53,4),"1","")&amp;":"&amp;SUBSTITUTE(ADDRESS(1,V$53,4),"1","")))</f>
        <v>0</v>
      </c>
      <c r="W57" s="430">
        <f ca="1">SUMIF('매입부자재(구매)'!$B:$B,$A:$A,INDIRECT("'매입부자재(구매)'!"&amp;SUBSTITUTE(ADDRESS(1,W$53,4),"1","")&amp;":"&amp;SUBSTITUTE(ADDRESS(1,W$53,4),"1","")))</f>
        <v>0</v>
      </c>
      <c r="X57" s="430">
        <f ca="1">SUMIF('매입부자재(구매)'!$B:$B,$A:$A,INDIRECT("'매입부자재(구매)'!"&amp;SUBSTITUTE(ADDRESS(1,X$53,4),"1","")&amp;":"&amp;SUBSTITUTE(ADDRESS(1,X$53,4),"1","")))</f>
        <v>0</v>
      </c>
      <c r="Y57" s="430">
        <f ca="1">SUMIF('매입부자재(구매)'!$B:$B,$A:$A,INDIRECT("'매입부자재(구매)'!"&amp;SUBSTITUTE(ADDRESS(1,Y$53,4),"1","")&amp;":"&amp;SUBSTITUTE(ADDRESS(1,Y$53,4),"1","")))</f>
        <v>0</v>
      </c>
      <c r="Z57" s="430">
        <f ca="1">SUMIF('매입부자재(구매)'!$B:$B,$A:$A,INDIRECT("'매입부자재(구매)'!"&amp;SUBSTITUTE(ADDRESS(1,Z$53,4),"1","")&amp;":"&amp;SUBSTITUTE(ADDRESS(1,Z$53,4),"1","")))</f>
        <v>0</v>
      </c>
      <c r="AA57" s="430">
        <f ca="1">SUMIF('매입부자재(구매)'!$B:$B,$A:$A,INDIRECT("'매입부자재(구매)'!"&amp;SUBSTITUTE(ADDRESS(1,AA$53,4),"1","")&amp;":"&amp;SUBSTITUTE(ADDRESS(1,AA$53,4),"1","")))</f>
        <v>0</v>
      </c>
      <c r="AB57" s="430">
        <f ca="1">SUMIF('매입부자재(구매)'!$B:$B,$A:$A,INDIRECT("'매입부자재(구매)'!"&amp;SUBSTITUTE(ADDRESS(1,AB$53,4),"1","")&amp;":"&amp;SUBSTITUTE(ADDRESS(1,AB$53,4),"1","")))</f>
        <v>0</v>
      </c>
      <c r="AC57" s="430">
        <f ca="1">SUMIF('매입부자재(구매)'!$B:$B,$A:$A,INDIRECT("'매입부자재(구매)'!"&amp;SUBSTITUTE(ADDRESS(1,AC$53,4),"1","")&amp;":"&amp;SUBSTITUTE(ADDRESS(1,AC$53,4),"1","")))</f>
        <v>0</v>
      </c>
      <c r="AD57" s="430">
        <f ca="1">SUMIF('매입부자재(구매)'!$B:$B,$A:$A,INDIRECT("'매입부자재(구매)'!"&amp;SUBSTITUTE(ADDRESS(1,AD$53,4),"1","")&amp;":"&amp;SUBSTITUTE(ADDRESS(1,AD$53,4),"1","")))</f>
        <v>0</v>
      </c>
      <c r="AE57" s="430">
        <f ca="1">SUMIF('매입부자재(구매)'!$B:$B,$A:$A,INDIRECT("'매입부자재(구매)'!"&amp;SUBSTITUTE(ADDRESS(1,AE$53,4),"1","")&amp;":"&amp;SUBSTITUTE(ADDRESS(1,AE$53,4),"1","")))</f>
        <v>0</v>
      </c>
      <c r="AF57" s="430">
        <f ca="1">SUMIF('매입부자재(구매)'!$B:$B,$A:$A,INDIRECT("'매입부자재(구매)'!"&amp;SUBSTITUTE(ADDRESS(1,AF$53,4),"1","")&amp;":"&amp;SUBSTITUTE(ADDRESS(1,AF$53,4),"1","")))</f>
        <v>0</v>
      </c>
      <c r="AG57" s="430">
        <f ca="1">SUMIF('매입부자재(구매)'!$B:$B,$A:$A,INDIRECT("'매입부자재(구매)'!"&amp;SUBSTITUTE(ADDRESS(1,AG$53,4),"1","")&amp;":"&amp;SUBSTITUTE(ADDRESS(1,AG$53,4),"1","")))</f>
        <v>0</v>
      </c>
      <c r="AH57" s="430">
        <f ca="1">SUMIF('매입부자재(구매)'!$B:$B,$A:$A,INDIRECT("'매입부자재(구매)'!"&amp;SUBSTITUTE(ADDRESS(1,AH$53,4),"1","")&amp;":"&amp;SUBSTITUTE(ADDRESS(1,AH$53,4),"1","")))</f>
        <v>0</v>
      </c>
      <c r="AI57" s="430">
        <f t="shared" ca="1" si="84"/>
        <v>306249789.60000002</v>
      </c>
    </row>
    <row r="58" spans="1:37">
      <c r="A58" s="23" t="s">
        <v>1289</v>
      </c>
      <c r="B58" s="447"/>
      <c r="C58" s="431"/>
      <c r="D58" s="430">
        <f ca="1">SUMIF('매입부자재(구매)'!$B:$B,$A:$A,INDIRECT("'매입부자재(구매)'!"&amp;SUBSTITUTE(ADDRESS(1,D$53,4),"1","")&amp;":"&amp;SUBSTITUTE(ADDRESS(1,D$53,4),"1","")))</f>
        <v>5690621.4000000004</v>
      </c>
      <c r="E58" s="430">
        <f ca="1">SUMIF('매입부자재(구매)'!$B:$B,$A:$A,INDIRECT("'매입부자재(구매)'!"&amp;SUBSTITUTE(ADDRESS(1,E$53,4),"1","")&amp;":"&amp;SUBSTITUTE(ADDRESS(1,E$53,4),"1","")))</f>
        <v>3673084.4</v>
      </c>
      <c r="F58" s="430">
        <f ca="1">SUMIF('매입부자재(구매)'!$B:$B,$A:$A,INDIRECT("'매입부자재(구매)'!"&amp;SUBSTITUTE(ADDRESS(1,F$53,4),"1","")&amp;":"&amp;SUBSTITUTE(ADDRESS(1,F$53,4),"1","")))</f>
        <v>4828449.4000000004</v>
      </c>
      <c r="G58" s="430">
        <f ca="1">SUMIF('매입부자재(구매)'!$B:$B,$A:$A,INDIRECT("'매입부자재(구매)'!"&amp;SUBSTITUTE(ADDRESS(1,G$53,4),"1","")&amp;":"&amp;SUBSTITUTE(ADDRESS(1,G$53,4),"1","")))</f>
        <v>5873225.2000000002</v>
      </c>
      <c r="H58" s="430">
        <f ca="1">SUMIF('매입부자재(구매)'!$B:$B,$A:$A,INDIRECT("'매입부자재(구매)'!"&amp;SUBSTITUTE(ADDRESS(1,H$53,4),"1","")&amp;":"&amp;SUBSTITUTE(ADDRESS(1,H$53,4),"1","")))</f>
        <v>3147925</v>
      </c>
      <c r="I58" s="430">
        <f ca="1">SUMIF('매입부자재(구매)'!$B:$B,$A:$A,INDIRECT("'매입부자재(구매)'!"&amp;SUBSTITUTE(ADDRESS(1,I$53,4),"1","")&amp;":"&amp;SUBSTITUTE(ADDRESS(1,I$53,4),"1","")))</f>
        <v>0</v>
      </c>
      <c r="J58" s="430">
        <f ca="1">SUMIF('매입부자재(구매)'!$B:$B,$A:$A,INDIRECT("'매입부자재(구매)'!"&amp;SUBSTITUTE(ADDRESS(1,J$53,4),"1","")&amp;":"&amp;SUBSTITUTE(ADDRESS(1,J$53,4),"1","")))</f>
        <v>0</v>
      </c>
      <c r="K58" s="430">
        <f ca="1">SUMIF('매입부자재(구매)'!$B:$B,$A:$A,INDIRECT("'매입부자재(구매)'!"&amp;SUBSTITUTE(ADDRESS(1,K$53,4),"1","")&amp;":"&amp;SUBSTITUTE(ADDRESS(1,K$53,4),"1","")))</f>
        <v>5677099.4000000004</v>
      </c>
      <c r="L58" s="430">
        <f ca="1">SUMIF('매입부자재(구매)'!$B:$B,$A:$A,INDIRECT("'매입부자재(구매)'!"&amp;SUBSTITUTE(ADDRESS(1,L$53,4),"1","")&amp;":"&amp;SUBSTITUTE(ADDRESS(1,L$53,4),"1","")))</f>
        <v>4769499.4000000004</v>
      </c>
      <c r="M58" s="430">
        <f ca="1">SUMIF('매입부자재(구매)'!$B:$B,$A:$A,INDIRECT("'매입부자재(구매)'!"&amp;SUBSTITUTE(ADDRESS(1,M$53,4),"1","")&amp;":"&amp;SUBSTITUTE(ADDRESS(1,M$53,4),"1","")))</f>
        <v>5995395.0000000009</v>
      </c>
      <c r="N58" s="430">
        <f ca="1">SUMIF('매입부자재(구매)'!$B:$B,$A:$A,INDIRECT("'매입부자재(구매)'!"&amp;SUBSTITUTE(ADDRESS(1,N$53,4),"1","")&amp;":"&amp;SUBSTITUTE(ADDRESS(1,N$53,4),"1","")))</f>
        <v>2320000</v>
      </c>
      <c r="O58" s="430">
        <f ca="1">SUMIF('매입부자재(구매)'!$B:$B,$A:$A,INDIRECT("'매입부자재(구매)'!"&amp;SUBSTITUTE(ADDRESS(1,O$53,4),"1","")&amp;":"&amp;SUBSTITUTE(ADDRESS(1,O$53,4),"1","")))</f>
        <v>2473758.6</v>
      </c>
      <c r="P58" s="430">
        <f ca="1">SUMIF('매입부자재(구매)'!$B:$B,$A:$A,INDIRECT("'매입부자재(구매)'!"&amp;SUBSTITUTE(ADDRESS(1,P$53,4),"1","")&amp;":"&amp;SUBSTITUTE(ADDRESS(1,P$53,4),"1","")))</f>
        <v>0</v>
      </c>
      <c r="Q58" s="430">
        <f ca="1">SUMIF('매입부자재(구매)'!$B:$B,$A:$A,INDIRECT("'매입부자재(구매)'!"&amp;SUBSTITUTE(ADDRESS(1,Q$53,4),"1","")&amp;":"&amp;SUBSTITUTE(ADDRESS(1,Q$53,4),"1","")))</f>
        <v>0</v>
      </c>
      <c r="R58" s="430">
        <f ca="1">SUMIF('매입부자재(구매)'!$B:$B,$A:$A,INDIRECT("'매입부자재(구매)'!"&amp;SUBSTITUTE(ADDRESS(1,R$53,4),"1","")&amp;":"&amp;SUBSTITUTE(ADDRESS(1,R$53,4),"1","")))</f>
        <v>1259170</v>
      </c>
      <c r="S58" s="430">
        <f ca="1">SUMIF('매입부자재(구매)'!$B:$B,$A:$A,INDIRECT("'매입부자재(구매)'!"&amp;SUBSTITUTE(ADDRESS(1,S$53,4),"1","")&amp;":"&amp;SUBSTITUTE(ADDRESS(1,S$53,4),"1","")))</f>
        <v>3812019</v>
      </c>
      <c r="T58" s="430">
        <f ca="1">SUMIF('매입부자재(구매)'!$B:$B,$A:$A,INDIRECT("'매입부자재(구매)'!"&amp;SUBSTITUTE(ADDRESS(1,T$53,4),"1","")&amp;":"&amp;SUBSTITUTE(ADDRESS(1,T$53,4),"1","")))</f>
        <v>1259170</v>
      </c>
      <c r="U58" s="430">
        <f ca="1">SUMIF('매입부자재(구매)'!$B:$B,$A:$A,INDIRECT("'매입부자재(구매)'!"&amp;SUBSTITUTE(ADDRESS(1,U$53,4),"1","")&amp;":"&amp;SUBSTITUTE(ADDRESS(1,U$53,4),"1","")))</f>
        <v>7061457</v>
      </c>
      <c r="V58" s="430">
        <f ca="1">SUMIF('매입부자재(구매)'!$B:$B,$A:$A,INDIRECT("'매입부자재(구매)'!"&amp;SUBSTITUTE(ADDRESS(1,V$53,4),"1","")&amp;":"&amp;SUBSTITUTE(ADDRESS(1,V$53,4),"1","")))</f>
        <v>0</v>
      </c>
      <c r="W58" s="430">
        <f ca="1">SUMIF('매입부자재(구매)'!$B:$B,$A:$A,INDIRECT("'매입부자재(구매)'!"&amp;SUBSTITUTE(ADDRESS(1,W$53,4),"1","")&amp;":"&amp;SUBSTITUTE(ADDRESS(1,W$53,4),"1","")))</f>
        <v>0</v>
      </c>
      <c r="X58" s="430">
        <f ca="1">SUMIF('매입부자재(구매)'!$B:$B,$A:$A,INDIRECT("'매입부자재(구매)'!"&amp;SUBSTITUTE(ADDRESS(1,X$53,4),"1","")&amp;":"&amp;SUBSTITUTE(ADDRESS(1,X$53,4),"1","")))</f>
        <v>0</v>
      </c>
      <c r="Y58" s="430">
        <f ca="1">SUMIF('매입부자재(구매)'!$B:$B,$A:$A,INDIRECT("'매입부자재(구매)'!"&amp;SUBSTITUTE(ADDRESS(1,Y$53,4),"1","")&amp;":"&amp;SUBSTITUTE(ADDRESS(1,Y$53,4),"1","")))</f>
        <v>0</v>
      </c>
      <c r="Z58" s="430">
        <f ca="1">SUMIF('매입부자재(구매)'!$B:$B,$A:$A,INDIRECT("'매입부자재(구매)'!"&amp;SUBSTITUTE(ADDRESS(1,Z$53,4),"1","")&amp;":"&amp;SUBSTITUTE(ADDRESS(1,Z$53,4),"1","")))</f>
        <v>0</v>
      </c>
      <c r="AA58" s="430">
        <f ca="1">SUMIF('매입부자재(구매)'!$B:$B,$A:$A,INDIRECT("'매입부자재(구매)'!"&amp;SUBSTITUTE(ADDRESS(1,AA$53,4),"1","")&amp;":"&amp;SUBSTITUTE(ADDRESS(1,AA$53,4),"1","")))</f>
        <v>0</v>
      </c>
      <c r="AB58" s="430">
        <f ca="1">SUMIF('매입부자재(구매)'!$B:$B,$A:$A,INDIRECT("'매입부자재(구매)'!"&amp;SUBSTITUTE(ADDRESS(1,AB$53,4),"1","")&amp;":"&amp;SUBSTITUTE(ADDRESS(1,AB$53,4),"1","")))</f>
        <v>0</v>
      </c>
      <c r="AC58" s="430">
        <f ca="1">SUMIF('매입부자재(구매)'!$B:$B,$A:$A,INDIRECT("'매입부자재(구매)'!"&amp;SUBSTITUTE(ADDRESS(1,AC$53,4),"1","")&amp;":"&amp;SUBSTITUTE(ADDRESS(1,AC$53,4),"1","")))</f>
        <v>0</v>
      </c>
      <c r="AD58" s="430">
        <f ca="1">SUMIF('매입부자재(구매)'!$B:$B,$A:$A,INDIRECT("'매입부자재(구매)'!"&amp;SUBSTITUTE(ADDRESS(1,AD$53,4),"1","")&amp;":"&amp;SUBSTITUTE(ADDRESS(1,AD$53,4),"1","")))</f>
        <v>0</v>
      </c>
      <c r="AE58" s="430">
        <f ca="1">SUMIF('매입부자재(구매)'!$B:$B,$A:$A,INDIRECT("'매입부자재(구매)'!"&amp;SUBSTITUTE(ADDRESS(1,AE$53,4),"1","")&amp;":"&amp;SUBSTITUTE(ADDRESS(1,AE$53,4),"1","")))</f>
        <v>0</v>
      </c>
      <c r="AF58" s="430">
        <f ca="1">SUMIF('매입부자재(구매)'!$B:$B,$A:$A,INDIRECT("'매입부자재(구매)'!"&amp;SUBSTITUTE(ADDRESS(1,AF$53,4),"1","")&amp;":"&amp;SUBSTITUTE(ADDRESS(1,AF$53,4),"1","")))</f>
        <v>0</v>
      </c>
      <c r="AG58" s="430">
        <f ca="1">SUMIF('매입부자재(구매)'!$B:$B,$A:$A,INDIRECT("'매입부자재(구매)'!"&amp;SUBSTITUTE(ADDRESS(1,AG$53,4),"1","")&amp;":"&amp;SUBSTITUTE(ADDRESS(1,AG$53,4),"1","")))</f>
        <v>0</v>
      </c>
      <c r="AH58" s="430">
        <f ca="1">SUMIF('매입부자재(구매)'!$B:$B,$A:$A,INDIRECT("'매입부자재(구매)'!"&amp;SUBSTITUTE(ADDRESS(1,AH$53,4),"1","")&amp;":"&amp;SUBSTITUTE(ADDRESS(1,AH$53,4),"1","")))</f>
        <v>0</v>
      </c>
      <c r="AI58" s="430">
        <f t="shared" ca="1" si="84"/>
        <v>57840873.800000004</v>
      </c>
    </row>
    <row r="59" spans="1:37">
      <c r="A59" s="23" t="s">
        <v>1283</v>
      </c>
      <c r="B59" s="447"/>
      <c r="C59" s="431"/>
      <c r="D59" s="430">
        <f ca="1">SUMIF('매입부자재(구매)'!$B:$B,$A:$A,INDIRECT("'매입부자재(구매)'!"&amp;SUBSTITUTE(ADDRESS(1,D$53,4),"1","")&amp;":"&amp;SUBSTITUTE(ADDRESS(1,D$53,4),"1","")))</f>
        <v>0</v>
      </c>
      <c r="E59" s="430">
        <f ca="1">SUMIF('매입부자재(구매)'!$B:$B,$A:$A,INDIRECT("'매입부자재(구매)'!"&amp;SUBSTITUTE(ADDRESS(1,E$53,4),"1","")&amp;":"&amp;SUBSTITUTE(ADDRESS(1,E$53,4),"1","")))</f>
        <v>130000</v>
      </c>
      <c r="F59" s="430">
        <f ca="1">SUMIF('매입부자재(구매)'!$B:$B,$A:$A,INDIRECT("'매입부자재(구매)'!"&amp;SUBSTITUTE(ADDRESS(1,F$53,4),"1","")&amp;":"&amp;SUBSTITUTE(ADDRESS(1,F$53,4),"1","")))</f>
        <v>1060000</v>
      </c>
      <c r="G59" s="430">
        <f ca="1">SUMIF('매입부자재(구매)'!$B:$B,$A:$A,INDIRECT("'매입부자재(구매)'!"&amp;SUBSTITUTE(ADDRESS(1,G$53,4),"1","")&amp;":"&amp;SUBSTITUTE(ADDRESS(1,G$53,4),"1","")))</f>
        <v>0</v>
      </c>
      <c r="H59" s="430">
        <f ca="1">SUMIF('매입부자재(구매)'!$B:$B,$A:$A,INDIRECT("'매입부자재(구매)'!"&amp;SUBSTITUTE(ADDRESS(1,H$53,4),"1","")&amp;":"&amp;SUBSTITUTE(ADDRESS(1,H$53,4),"1","")))</f>
        <v>0</v>
      </c>
      <c r="I59" s="430">
        <f ca="1">SUMIF('매입부자재(구매)'!$B:$B,$A:$A,INDIRECT("'매입부자재(구매)'!"&amp;SUBSTITUTE(ADDRESS(1,I$53,4),"1","")&amp;":"&amp;SUBSTITUTE(ADDRESS(1,I$53,4),"1","")))</f>
        <v>0</v>
      </c>
      <c r="J59" s="430">
        <f ca="1">SUMIF('매입부자재(구매)'!$B:$B,$A:$A,INDIRECT("'매입부자재(구매)'!"&amp;SUBSTITUTE(ADDRESS(1,J$53,4),"1","")&amp;":"&amp;SUBSTITUTE(ADDRESS(1,J$53,4),"1","")))</f>
        <v>0</v>
      </c>
      <c r="K59" s="430">
        <f ca="1">SUMIF('매입부자재(구매)'!$B:$B,$A:$A,INDIRECT("'매입부자재(구매)'!"&amp;SUBSTITUTE(ADDRESS(1,K$53,4),"1","")&amp;":"&amp;SUBSTITUTE(ADDRESS(1,K$53,4),"1","")))</f>
        <v>0</v>
      </c>
      <c r="L59" s="430">
        <f ca="1">SUMIF('매입부자재(구매)'!$B:$B,$A:$A,INDIRECT("'매입부자재(구매)'!"&amp;SUBSTITUTE(ADDRESS(1,L$53,4),"1","")&amp;":"&amp;SUBSTITUTE(ADDRESS(1,L$53,4),"1","")))</f>
        <v>0</v>
      </c>
      <c r="M59" s="430">
        <f ca="1">SUMIF('매입부자재(구매)'!$B:$B,$A:$A,INDIRECT("'매입부자재(구매)'!"&amp;SUBSTITUTE(ADDRESS(1,M$53,4),"1","")&amp;":"&amp;SUBSTITUTE(ADDRESS(1,M$53,4),"1","")))</f>
        <v>0</v>
      </c>
      <c r="N59" s="430">
        <f ca="1">SUMIF('매입부자재(구매)'!$B:$B,$A:$A,INDIRECT("'매입부자재(구매)'!"&amp;SUBSTITUTE(ADDRESS(1,N$53,4),"1","")&amp;":"&amp;SUBSTITUTE(ADDRESS(1,N$53,4),"1","")))</f>
        <v>0</v>
      </c>
      <c r="O59" s="430">
        <f ca="1">SUMIF('매입부자재(구매)'!$B:$B,$A:$A,INDIRECT("'매입부자재(구매)'!"&amp;SUBSTITUTE(ADDRESS(1,O$53,4),"1","")&amp;":"&amp;SUBSTITUTE(ADDRESS(1,O$53,4),"1","")))</f>
        <v>773280</v>
      </c>
      <c r="P59" s="430">
        <f ca="1">SUMIF('매입부자재(구매)'!$B:$B,$A:$A,INDIRECT("'매입부자재(구매)'!"&amp;SUBSTITUTE(ADDRESS(1,P$53,4),"1","")&amp;":"&amp;SUBSTITUTE(ADDRESS(1,P$53,4),"1","")))</f>
        <v>0</v>
      </c>
      <c r="Q59" s="430">
        <f ca="1">SUMIF('매입부자재(구매)'!$B:$B,$A:$A,INDIRECT("'매입부자재(구매)'!"&amp;SUBSTITUTE(ADDRESS(1,Q$53,4),"1","")&amp;":"&amp;SUBSTITUTE(ADDRESS(1,Q$53,4),"1","")))</f>
        <v>0</v>
      </c>
      <c r="R59" s="430">
        <f ca="1">SUMIF('매입부자재(구매)'!$B:$B,$A:$A,INDIRECT("'매입부자재(구매)'!"&amp;SUBSTITUTE(ADDRESS(1,R$53,4),"1","")&amp;":"&amp;SUBSTITUTE(ADDRESS(1,R$53,4),"1","")))</f>
        <v>0</v>
      </c>
      <c r="S59" s="430">
        <f ca="1">SUMIF('매입부자재(구매)'!$B:$B,$A:$A,INDIRECT("'매입부자재(구매)'!"&amp;SUBSTITUTE(ADDRESS(1,S$53,4),"1","")&amp;":"&amp;SUBSTITUTE(ADDRESS(1,S$53,4),"1","")))</f>
        <v>0</v>
      </c>
      <c r="T59" s="430">
        <f ca="1">SUMIF('매입부자재(구매)'!$B:$B,$A:$A,INDIRECT("'매입부자재(구매)'!"&amp;SUBSTITUTE(ADDRESS(1,T$53,4),"1","")&amp;":"&amp;SUBSTITUTE(ADDRESS(1,T$53,4),"1","")))</f>
        <v>0</v>
      </c>
      <c r="U59" s="430">
        <f ca="1">SUMIF('매입부자재(구매)'!$B:$B,$A:$A,INDIRECT("'매입부자재(구매)'!"&amp;SUBSTITUTE(ADDRESS(1,U$53,4),"1","")&amp;":"&amp;SUBSTITUTE(ADDRESS(1,U$53,4),"1","")))</f>
        <v>530000</v>
      </c>
      <c r="V59" s="430">
        <f ca="1">SUMIF('매입부자재(구매)'!$B:$B,$A:$A,INDIRECT("'매입부자재(구매)'!"&amp;SUBSTITUTE(ADDRESS(1,V$53,4),"1","")&amp;":"&amp;SUBSTITUTE(ADDRESS(1,V$53,4),"1","")))</f>
        <v>0</v>
      </c>
      <c r="W59" s="430">
        <f ca="1">SUMIF('매입부자재(구매)'!$B:$B,$A:$A,INDIRECT("'매입부자재(구매)'!"&amp;SUBSTITUTE(ADDRESS(1,W$53,4),"1","")&amp;":"&amp;SUBSTITUTE(ADDRESS(1,W$53,4),"1","")))</f>
        <v>0</v>
      </c>
      <c r="X59" s="430">
        <f ca="1">SUMIF('매입부자재(구매)'!$B:$B,$A:$A,INDIRECT("'매입부자재(구매)'!"&amp;SUBSTITUTE(ADDRESS(1,X$53,4),"1","")&amp;":"&amp;SUBSTITUTE(ADDRESS(1,X$53,4),"1","")))</f>
        <v>0</v>
      </c>
      <c r="Y59" s="430">
        <f ca="1">SUMIF('매입부자재(구매)'!$B:$B,$A:$A,INDIRECT("'매입부자재(구매)'!"&amp;SUBSTITUTE(ADDRESS(1,Y$53,4),"1","")&amp;":"&amp;SUBSTITUTE(ADDRESS(1,Y$53,4),"1","")))</f>
        <v>0</v>
      </c>
      <c r="Z59" s="430">
        <f ca="1">SUMIF('매입부자재(구매)'!$B:$B,$A:$A,INDIRECT("'매입부자재(구매)'!"&amp;SUBSTITUTE(ADDRESS(1,Z$53,4),"1","")&amp;":"&amp;SUBSTITUTE(ADDRESS(1,Z$53,4),"1","")))</f>
        <v>0</v>
      </c>
      <c r="AA59" s="430">
        <f ca="1">SUMIF('매입부자재(구매)'!$B:$B,$A:$A,INDIRECT("'매입부자재(구매)'!"&amp;SUBSTITUTE(ADDRESS(1,AA$53,4),"1","")&amp;":"&amp;SUBSTITUTE(ADDRESS(1,AA$53,4),"1","")))</f>
        <v>0</v>
      </c>
      <c r="AB59" s="430">
        <f ca="1">SUMIF('매입부자재(구매)'!$B:$B,$A:$A,INDIRECT("'매입부자재(구매)'!"&amp;SUBSTITUTE(ADDRESS(1,AB$53,4),"1","")&amp;":"&amp;SUBSTITUTE(ADDRESS(1,AB$53,4),"1","")))</f>
        <v>0</v>
      </c>
      <c r="AC59" s="430">
        <f ca="1">SUMIF('매입부자재(구매)'!$B:$B,$A:$A,INDIRECT("'매입부자재(구매)'!"&amp;SUBSTITUTE(ADDRESS(1,AC$53,4),"1","")&amp;":"&amp;SUBSTITUTE(ADDRESS(1,AC$53,4),"1","")))</f>
        <v>0</v>
      </c>
      <c r="AD59" s="430">
        <f ca="1">SUMIF('매입부자재(구매)'!$B:$B,$A:$A,INDIRECT("'매입부자재(구매)'!"&amp;SUBSTITUTE(ADDRESS(1,AD$53,4),"1","")&amp;":"&amp;SUBSTITUTE(ADDRESS(1,AD$53,4),"1","")))</f>
        <v>0</v>
      </c>
      <c r="AE59" s="430">
        <f ca="1">SUMIF('매입부자재(구매)'!$B:$B,$A:$A,INDIRECT("'매입부자재(구매)'!"&amp;SUBSTITUTE(ADDRESS(1,AE$53,4),"1","")&amp;":"&amp;SUBSTITUTE(ADDRESS(1,AE$53,4),"1","")))</f>
        <v>0</v>
      </c>
      <c r="AF59" s="430">
        <f ca="1">SUMIF('매입부자재(구매)'!$B:$B,$A:$A,INDIRECT("'매입부자재(구매)'!"&amp;SUBSTITUTE(ADDRESS(1,AF$53,4),"1","")&amp;":"&amp;SUBSTITUTE(ADDRESS(1,AF$53,4),"1","")))</f>
        <v>0</v>
      </c>
      <c r="AG59" s="430">
        <f ca="1">SUMIF('매입부자재(구매)'!$B:$B,$A:$A,INDIRECT("'매입부자재(구매)'!"&amp;SUBSTITUTE(ADDRESS(1,AG$53,4),"1","")&amp;":"&amp;SUBSTITUTE(ADDRESS(1,AG$53,4),"1","")))</f>
        <v>0</v>
      </c>
      <c r="AH59" s="430">
        <f ca="1">SUMIF('매입부자재(구매)'!$B:$B,$A:$A,INDIRECT("'매입부자재(구매)'!"&amp;SUBSTITUTE(ADDRESS(1,AH$53,4),"1","")&amp;":"&amp;SUBSTITUTE(ADDRESS(1,AH$53,4),"1","")))</f>
        <v>0</v>
      </c>
      <c r="AI59" s="430">
        <f t="shared" ca="1" si="84"/>
        <v>2493280</v>
      </c>
    </row>
    <row r="60" spans="1:37">
      <c r="A60" s="23" t="s">
        <v>1285</v>
      </c>
      <c r="B60" s="447"/>
      <c r="C60" s="431"/>
      <c r="D60" s="430">
        <f ca="1">SUMIF('매입부자재(구매)'!$B:$B,$A:$A,INDIRECT("'매입부자재(구매)'!"&amp;SUBSTITUTE(ADDRESS(1,D$53,4),"1","")&amp;":"&amp;SUBSTITUTE(ADDRESS(1,D$53,4),"1","")))</f>
        <v>0</v>
      </c>
      <c r="E60" s="430">
        <f ca="1">SUMIF('매입부자재(구매)'!$B:$B,$A:$A,INDIRECT("'매입부자재(구매)'!"&amp;SUBSTITUTE(ADDRESS(1,E$53,4),"1","")&amp;":"&amp;SUBSTITUTE(ADDRESS(1,E$53,4),"1","")))</f>
        <v>6223840</v>
      </c>
      <c r="F60" s="430">
        <f ca="1">SUMIF('매입부자재(구매)'!$B:$B,$A:$A,INDIRECT("'매입부자재(구매)'!"&amp;SUBSTITUTE(ADDRESS(1,F$53,4),"1","")&amp;":"&amp;SUBSTITUTE(ADDRESS(1,F$53,4),"1","")))</f>
        <v>0</v>
      </c>
      <c r="G60" s="430">
        <f ca="1">SUMIF('매입부자재(구매)'!$B:$B,$A:$A,INDIRECT("'매입부자재(구매)'!"&amp;SUBSTITUTE(ADDRESS(1,G$53,4),"1","")&amp;":"&amp;SUBSTITUTE(ADDRESS(1,G$53,4),"1","")))</f>
        <v>0</v>
      </c>
      <c r="H60" s="430">
        <f ca="1">SUMIF('매입부자재(구매)'!$B:$B,$A:$A,INDIRECT("'매입부자재(구매)'!"&amp;SUBSTITUTE(ADDRESS(1,H$53,4),"1","")&amp;":"&amp;SUBSTITUTE(ADDRESS(1,H$53,4),"1","")))</f>
        <v>0</v>
      </c>
      <c r="I60" s="430">
        <f ca="1">SUMIF('매입부자재(구매)'!$B:$B,$A:$A,INDIRECT("'매입부자재(구매)'!"&amp;SUBSTITUTE(ADDRESS(1,I$53,4),"1","")&amp;":"&amp;SUBSTITUTE(ADDRESS(1,I$53,4),"1","")))</f>
        <v>0</v>
      </c>
      <c r="J60" s="430">
        <f ca="1">SUMIF('매입부자재(구매)'!$B:$B,$A:$A,INDIRECT("'매입부자재(구매)'!"&amp;SUBSTITUTE(ADDRESS(1,J$53,4),"1","")&amp;":"&amp;SUBSTITUTE(ADDRESS(1,J$53,4),"1","")))</f>
        <v>0</v>
      </c>
      <c r="K60" s="430">
        <f ca="1">SUMIF('매입부자재(구매)'!$B:$B,$A:$A,INDIRECT("'매입부자재(구매)'!"&amp;SUBSTITUTE(ADDRESS(1,K$53,4),"1","")&amp;":"&amp;SUBSTITUTE(ADDRESS(1,K$53,4),"1","")))</f>
        <v>2030400</v>
      </c>
      <c r="L60" s="430">
        <f ca="1">SUMIF('매입부자재(구매)'!$B:$B,$A:$A,INDIRECT("'매입부자재(구매)'!"&amp;SUBSTITUTE(ADDRESS(1,L$53,4),"1","")&amp;":"&amp;SUBSTITUTE(ADDRESS(1,L$53,4),"1","")))</f>
        <v>4664000</v>
      </c>
      <c r="M60" s="430">
        <f ca="1">SUMIF('매입부자재(구매)'!$B:$B,$A:$A,INDIRECT("'매입부자재(구매)'!"&amp;SUBSTITUTE(ADDRESS(1,M$53,4),"1","")&amp;":"&amp;SUBSTITUTE(ADDRESS(1,M$53,4),"1","")))</f>
        <v>0</v>
      </c>
      <c r="N60" s="430">
        <f ca="1">SUMIF('매입부자재(구매)'!$B:$B,$A:$A,INDIRECT("'매입부자재(구매)'!"&amp;SUBSTITUTE(ADDRESS(1,N$53,4),"1","")&amp;":"&amp;SUBSTITUTE(ADDRESS(1,N$53,4),"1","")))</f>
        <v>0</v>
      </c>
      <c r="O60" s="430">
        <f ca="1">SUMIF('매입부자재(구매)'!$B:$B,$A:$A,INDIRECT("'매입부자재(구매)'!"&amp;SUBSTITUTE(ADDRESS(1,O$53,4),"1","")&amp;":"&amp;SUBSTITUTE(ADDRESS(1,O$53,4),"1","")))</f>
        <v>0</v>
      </c>
      <c r="P60" s="430">
        <f ca="1">SUMIF('매입부자재(구매)'!$B:$B,$A:$A,INDIRECT("'매입부자재(구매)'!"&amp;SUBSTITUTE(ADDRESS(1,P$53,4),"1","")&amp;":"&amp;SUBSTITUTE(ADDRESS(1,P$53,4),"1","")))</f>
        <v>0</v>
      </c>
      <c r="Q60" s="430">
        <f ca="1">SUMIF('매입부자재(구매)'!$B:$B,$A:$A,INDIRECT("'매입부자재(구매)'!"&amp;SUBSTITUTE(ADDRESS(1,Q$53,4),"1","")&amp;":"&amp;SUBSTITUTE(ADDRESS(1,Q$53,4),"1","")))</f>
        <v>0</v>
      </c>
      <c r="R60" s="430">
        <f ca="1">SUMIF('매입부자재(구매)'!$B:$B,$A:$A,INDIRECT("'매입부자재(구매)'!"&amp;SUBSTITUTE(ADDRESS(1,R$53,4),"1","")&amp;":"&amp;SUBSTITUTE(ADDRESS(1,R$53,4),"1","")))</f>
        <v>0</v>
      </c>
      <c r="S60" s="430">
        <f ca="1">SUMIF('매입부자재(구매)'!$B:$B,$A:$A,INDIRECT("'매입부자재(구매)'!"&amp;SUBSTITUTE(ADDRESS(1,S$53,4),"1","")&amp;":"&amp;SUBSTITUTE(ADDRESS(1,S$53,4),"1","")))</f>
        <v>0</v>
      </c>
      <c r="T60" s="430">
        <f ca="1">SUMIF('매입부자재(구매)'!$B:$B,$A:$A,INDIRECT("'매입부자재(구매)'!"&amp;SUBSTITUTE(ADDRESS(1,T$53,4),"1","")&amp;":"&amp;SUBSTITUTE(ADDRESS(1,T$53,4),"1","")))</f>
        <v>0</v>
      </c>
      <c r="U60" s="430">
        <f ca="1">SUMIF('매입부자재(구매)'!$B:$B,$A:$A,INDIRECT("'매입부자재(구매)'!"&amp;SUBSTITUTE(ADDRESS(1,U$53,4),"1","")&amp;":"&amp;SUBSTITUTE(ADDRESS(1,U$53,4),"1","")))</f>
        <v>0</v>
      </c>
      <c r="V60" s="430">
        <f ca="1">SUMIF('매입부자재(구매)'!$B:$B,$A:$A,INDIRECT("'매입부자재(구매)'!"&amp;SUBSTITUTE(ADDRESS(1,V$53,4),"1","")&amp;":"&amp;SUBSTITUTE(ADDRESS(1,V$53,4),"1","")))</f>
        <v>0</v>
      </c>
      <c r="W60" s="430">
        <f ca="1">SUMIF('매입부자재(구매)'!$B:$B,$A:$A,INDIRECT("'매입부자재(구매)'!"&amp;SUBSTITUTE(ADDRESS(1,W$53,4),"1","")&amp;":"&amp;SUBSTITUTE(ADDRESS(1,W$53,4),"1","")))</f>
        <v>0</v>
      </c>
      <c r="X60" s="430">
        <f ca="1">SUMIF('매입부자재(구매)'!$B:$B,$A:$A,INDIRECT("'매입부자재(구매)'!"&amp;SUBSTITUTE(ADDRESS(1,X$53,4),"1","")&amp;":"&amp;SUBSTITUTE(ADDRESS(1,X$53,4),"1","")))</f>
        <v>0</v>
      </c>
      <c r="Y60" s="430">
        <f ca="1">SUMIF('매입부자재(구매)'!$B:$B,$A:$A,INDIRECT("'매입부자재(구매)'!"&amp;SUBSTITUTE(ADDRESS(1,Y$53,4),"1","")&amp;":"&amp;SUBSTITUTE(ADDRESS(1,Y$53,4),"1","")))</f>
        <v>0</v>
      </c>
      <c r="Z60" s="430">
        <f ca="1">SUMIF('매입부자재(구매)'!$B:$B,$A:$A,INDIRECT("'매입부자재(구매)'!"&amp;SUBSTITUTE(ADDRESS(1,Z$53,4),"1","")&amp;":"&amp;SUBSTITUTE(ADDRESS(1,Z$53,4),"1","")))</f>
        <v>0</v>
      </c>
      <c r="AA60" s="430">
        <f ca="1">SUMIF('매입부자재(구매)'!$B:$B,$A:$A,INDIRECT("'매입부자재(구매)'!"&amp;SUBSTITUTE(ADDRESS(1,AA$53,4),"1","")&amp;":"&amp;SUBSTITUTE(ADDRESS(1,AA$53,4),"1","")))</f>
        <v>0</v>
      </c>
      <c r="AB60" s="430">
        <f ca="1">SUMIF('매입부자재(구매)'!$B:$B,$A:$A,INDIRECT("'매입부자재(구매)'!"&amp;SUBSTITUTE(ADDRESS(1,AB$53,4),"1","")&amp;":"&amp;SUBSTITUTE(ADDRESS(1,AB$53,4),"1","")))</f>
        <v>0</v>
      </c>
      <c r="AC60" s="430">
        <f ca="1">SUMIF('매입부자재(구매)'!$B:$B,$A:$A,INDIRECT("'매입부자재(구매)'!"&amp;SUBSTITUTE(ADDRESS(1,AC$53,4),"1","")&amp;":"&amp;SUBSTITUTE(ADDRESS(1,AC$53,4),"1","")))</f>
        <v>0</v>
      </c>
      <c r="AD60" s="430">
        <f ca="1">SUMIF('매입부자재(구매)'!$B:$B,$A:$A,INDIRECT("'매입부자재(구매)'!"&amp;SUBSTITUTE(ADDRESS(1,AD$53,4),"1","")&amp;":"&amp;SUBSTITUTE(ADDRESS(1,AD$53,4),"1","")))</f>
        <v>0</v>
      </c>
      <c r="AE60" s="430">
        <f ca="1">SUMIF('매입부자재(구매)'!$B:$B,$A:$A,INDIRECT("'매입부자재(구매)'!"&amp;SUBSTITUTE(ADDRESS(1,AE$53,4),"1","")&amp;":"&amp;SUBSTITUTE(ADDRESS(1,AE$53,4),"1","")))</f>
        <v>0</v>
      </c>
      <c r="AF60" s="430">
        <f ca="1">SUMIF('매입부자재(구매)'!$B:$B,$A:$A,INDIRECT("'매입부자재(구매)'!"&amp;SUBSTITUTE(ADDRESS(1,AF$53,4),"1","")&amp;":"&amp;SUBSTITUTE(ADDRESS(1,AF$53,4),"1","")))</f>
        <v>0</v>
      </c>
      <c r="AG60" s="430">
        <f ca="1">SUMIF('매입부자재(구매)'!$B:$B,$A:$A,INDIRECT("'매입부자재(구매)'!"&amp;SUBSTITUTE(ADDRESS(1,AG$53,4),"1","")&amp;":"&amp;SUBSTITUTE(ADDRESS(1,AG$53,4),"1","")))</f>
        <v>0</v>
      </c>
      <c r="AH60" s="430">
        <f ca="1">SUMIF('매입부자재(구매)'!$B:$B,$A:$A,INDIRECT("'매입부자재(구매)'!"&amp;SUBSTITUTE(ADDRESS(1,AH$53,4),"1","")&amp;":"&amp;SUBSTITUTE(ADDRESS(1,AH$53,4),"1","")))</f>
        <v>0</v>
      </c>
      <c r="AI60" s="430">
        <f t="shared" ca="1" si="84"/>
        <v>12918240</v>
      </c>
    </row>
    <row r="61" spans="1:37">
      <c r="B61" s="603" t="s">
        <v>49</v>
      </c>
      <c r="C61" s="604"/>
      <c r="D61" s="440">
        <f ca="1">SUM(D55:D60)</f>
        <v>28482410.200000003</v>
      </c>
      <c r="E61" s="440">
        <f t="shared" ref="E61:AI61" ca="1" si="85">SUM(E55:E60)</f>
        <v>39461497.399999999</v>
      </c>
      <c r="F61" s="440">
        <f t="shared" ca="1" si="85"/>
        <v>40538720.399999999</v>
      </c>
      <c r="G61" s="440">
        <f t="shared" ca="1" si="85"/>
        <v>35737711.600000001</v>
      </c>
      <c r="H61" s="440">
        <f t="shared" ca="1" si="85"/>
        <v>32152199</v>
      </c>
      <c r="I61" s="440">
        <f t="shared" ca="1" si="85"/>
        <v>455800</v>
      </c>
      <c r="J61" s="440">
        <f t="shared" ca="1" si="85"/>
        <v>0</v>
      </c>
      <c r="K61" s="440">
        <f t="shared" ca="1" si="85"/>
        <v>38529719.399999999</v>
      </c>
      <c r="L61" s="440">
        <f t="shared" ca="1" si="85"/>
        <v>44966187.799999997</v>
      </c>
      <c r="M61" s="440">
        <f t="shared" ca="1" si="85"/>
        <v>39982922.799999997</v>
      </c>
      <c r="N61" s="440">
        <f t="shared" ca="1" si="85"/>
        <v>32174850.399999999</v>
      </c>
      <c r="O61" s="440">
        <f t="shared" ca="1" si="85"/>
        <v>20176556.800000001</v>
      </c>
      <c r="P61" s="440">
        <f t="shared" ca="1" si="85"/>
        <v>0</v>
      </c>
      <c r="Q61" s="440">
        <f t="shared" ca="1" si="85"/>
        <v>0</v>
      </c>
      <c r="R61" s="440">
        <f t="shared" ca="1" si="85"/>
        <v>30208469.800000001</v>
      </c>
      <c r="S61" s="440">
        <f t="shared" ca="1" si="85"/>
        <v>37146938.399999999</v>
      </c>
      <c r="T61" s="440">
        <f t="shared" ca="1" si="85"/>
        <v>34965502</v>
      </c>
      <c r="U61" s="440">
        <f t="shared" ca="1" si="85"/>
        <v>52017905.399999999</v>
      </c>
      <c r="V61" s="440">
        <f t="shared" ca="1" si="85"/>
        <v>0</v>
      </c>
      <c r="W61" s="440">
        <f t="shared" ca="1" si="85"/>
        <v>0</v>
      </c>
      <c r="X61" s="440">
        <f t="shared" ca="1" si="85"/>
        <v>0</v>
      </c>
      <c r="Y61" s="440">
        <f t="shared" ca="1" si="85"/>
        <v>0</v>
      </c>
      <c r="Z61" s="440">
        <f t="shared" ca="1" si="85"/>
        <v>0</v>
      </c>
      <c r="AA61" s="440">
        <f t="shared" ca="1" si="85"/>
        <v>0</v>
      </c>
      <c r="AB61" s="440">
        <f t="shared" ca="1" si="85"/>
        <v>0</v>
      </c>
      <c r="AC61" s="440">
        <f t="shared" ca="1" si="85"/>
        <v>0</v>
      </c>
      <c r="AD61" s="440">
        <f t="shared" ca="1" si="85"/>
        <v>0</v>
      </c>
      <c r="AE61" s="440">
        <f t="shared" ca="1" si="85"/>
        <v>0</v>
      </c>
      <c r="AF61" s="440">
        <f t="shared" ca="1" si="85"/>
        <v>0</v>
      </c>
      <c r="AG61" s="440">
        <f t="shared" ca="1" si="85"/>
        <v>0</v>
      </c>
      <c r="AH61" s="440">
        <f t="shared" ca="1" si="85"/>
        <v>0</v>
      </c>
      <c r="AI61" s="440">
        <f t="shared" ca="1" si="85"/>
        <v>506997391.40000004</v>
      </c>
    </row>
    <row r="62" spans="1:37">
      <c r="B62" s="448"/>
      <c r="C62" s="290"/>
      <c r="D62" s="23">
        <v>43</v>
      </c>
      <c r="E62" s="23">
        <f>D62+1</f>
        <v>44</v>
      </c>
      <c r="F62" s="23">
        <f t="shared" ref="F62" si="86">E62+1</f>
        <v>45</v>
      </c>
      <c r="G62" s="23">
        <f t="shared" ref="G62" si="87">F62+1</f>
        <v>46</v>
      </c>
      <c r="H62" s="23">
        <f t="shared" ref="H62" si="88">G62+1</f>
        <v>47</v>
      </c>
      <c r="I62" s="23">
        <f t="shared" ref="I62" si="89">H62+1</f>
        <v>48</v>
      </c>
      <c r="J62" s="23">
        <f t="shared" ref="J62" si="90">I62+1</f>
        <v>49</v>
      </c>
      <c r="K62" s="23">
        <f t="shared" ref="K62" si="91">J62+1</f>
        <v>50</v>
      </c>
      <c r="L62" s="23">
        <f t="shared" ref="L62" si="92">K62+1</f>
        <v>51</v>
      </c>
      <c r="M62" s="23">
        <f t="shared" ref="M62" si="93">L62+1</f>
        <v>52</v>
      </c>
      <c r="N62" s="23">
        <f t="shared" ref="N62" si="94">M62+1</f>
        <v>53</v>
      </c>
      <c r="O62" s="23">
        <f t="shared" ref="O62" si="95">N62+1</f>
        <v>54</v>
      </c>
      <c r="P62" s="23">
        <f t="shared" ref="P62" si="96">O62+1</f>
        <v>55</v>
      </c>
      <c r="Q62" s="23">
        <f t="shared" ref="Q62" si="97">P62+1</f>
        <v>56</v>
      </c>
      <c r="R62" s="23">
        <f t="shared" ref="R62" si="98">Q62+1</f>
        <v>57</v>
      </c>
      <c r="S62" s="23">
        <f t="shared" ref="S62" si="99">R62+1</f>
        <v>58</v>
      </c>
      <c r="T62" s="23">
        <f t="shared" ref="T62" si="100">S62+1</f>
        <v>59</v>
      </c>
      <c r="U62" s="23">
        <f t="shared" ref="U62" si="101">T62+1</f>
        <v>60</v>
      </c>
      <c r="V62" s="23">
        <f t="shared" ref="V62" si="102">U62+1</f>
        <v>61</v>
      </c>
      <c r="W62" s="23">
        <f t="shared" ref="W62" si="103">V62+1</f>
        <v>62</v>
      </c>
      <c r="X62" s="23">
        <f t="shared" ref="X62" si="104">W62+1</f>
        <v>63</v>
      </c>
      <c r="Y62" s="23">
        <f t="shared" ref="Y62" si="105">X62+1</f>
        <v>64</v>
      </c>
      <c r="Z62" s="23">
        <f t="shared" ref="Z62" si="106">Y62+1</f>
        <v>65</v>
      </c>
      <c r="AA62" s="23">
        <f t="shared" ref="AA62" si="107">Z62+1</f>
        <v>66</v>
      </c>
      <c r="AB62" s="23">
        <f t="shared" ref="AB62" si="108">AA62+1</f>
        <v>67</v>
      </c>
      <c r="AC62" s="23">
        <f t="shared" ref="AC62" si="109">AB62+1</f>
        <v>68</v>
      </c>
      <c r="AD62" s="23">
        <f t="shared" ref="AD62" si="110">AC62+1</f>
        <v>69</v>
      </c>
      <c r="AE62" s="23">
        <f t="shared" ref="AE62" si="111">AD62+1</f>
        <v>70</v>
      </c>
      <c r="AF62" s="23">
        <f t="shared" ref="AF62" si="112">AE62+1</f>
        <v>71</v>
      </c>
      <c r="AG62" s="23">
        <f t="shared" ref="AG62" si="113">AF62+1</f>
        <v>72</v>
      </c>
      <c r="AH62" s="23">
        <f t="shared" ref="AH62" si="114">AG62+1</f>
        <v>73</v>
      </c>
      <c r="AI62" s="450"/>
    </row>
    <row r="63" spans="1:37" ht="31.5" customHeight="1">
      <c r="A63" s="445" t="s">
        <v>1335</v>
      </c>
      <c r="B63" s="444"/>
      <c r="C63" s="312"/>
      <c r="D63" s="443">
        <f>DATE($B$2,$C$2,1)</f>
        <v>45870</v>
      </c>
      <c r="E63" s="443">
        <f>D63+1</f>
        <v>45871</v>
      </c>
      <c r="F63" s="443">
        <f t="shared" ref="F63:AH63" si="115">E63+1</f>
        <v>45872</v>
      </c>
      <c r="G63" s="443">
        <f t="shared" si="115"/>
        <v>45873</v>
      </c>
      <c r="H63" s="443">
        <f t="shared" si="115"/>
        <v>45874</v>
      </c>
      <c r="I63" s="443">
        <f t="shared" si="115"/>
        <v>45875</v>
      </c>
      <c r="J63" s="443">
        <f t="shared" si="115"/>
        <v>45876</v>
      </c>
      <c r="K63" s="443">
        <f t="shared" si="115"/>
        <v>45877</v>
      </c>
      <c r="L63" s="443">
        <f t="shared" si="115"/>
        <v>45878</v>
      </c>
      <c r="M63" s="443">
        <f t="shared" si="115"/>
        <v>45879</v>
      </c>
      <c r="N63" s="443">
        <f t="shared" si="115"/>
        <v>45880</v>
      </c>
      <c r="O63" s="443">
        <f t="shared" si="115"/>
        <v>45881</v>
      </c>
      <c r="P63" s="443">
        <f t="shared" si="115"/>
        <v>45882</v>
      </c>
      <c r="Q63" s="443">
        <f t="shared" si="115"/>
        <v>45883</v>
      </c>
      <c r="R63" s="443">
        <f t="shared" si="115"/>
        <v>45884</v>
      </c>
      <c r="S63" s="443">
        <f t="shared" si="115"/>
        <v>45885</v>
      </c>
      <c r="T63" s="443">
        <f t="shared" si="115"/>
        <v>45886</v>
      </c>
      <c r="U63" s="443">
        <f t="shared" si="115"/>
        <v>45887</v>
      </c>
      <c r="V63" s="443">
        <f t="shared" si="115"/>
        <v>45888</v>
      </c>
      <c r="W63" s="443">
        <f t="shared" si="115"/>
        <v>45889</v>
      </c>
      <c r="X63" s="443">
        <f t="shared" si="115"/>
        <v>45890</v>
      </c>
      <c r="Y63" s="443">
        <f t="shared" si="115"/>
        <v>45891</v>
      </c>
      <c r="Z63" s="443">
        <f t="shared" si="115"/>
        <v>45892</v>
      </c>
      <c r="AA63" s="443">
        <f t="shared" si="115"/>
        <v>45893</v>
      </c>
      <c r="AB63" s="443">
        <f t="shared" si="115"/>
        <v>45894</v>
      </c>
      <c r="AC63" s="443">
        <f t="shared" si="115"/>
        <v>45895</v>
      </c>
      <c r="AD63" s="443">
        <f t="shared" si="115"/>
        <v>45896</v>
      </c>
      <c r="AE63" s="443">
        <f t="shared" si="115"/>
        <v>45897</v>
      </c>
      <c r="AF63" s="443">
        <f t="shared" si="115"/>
        <v>45898</v>
      </c>
      <c r="AG63" s="443">
        <f t="shared" si="115"/>
        <v>45899</v>
      </c>
      <c r="AH63" s="443">
        <f t="shared" si="115"/>
        <v>45900</v>
      </c>
      <c r="AI63" s="442" t="s">
        <v>505</v>
      </c>
      <c r="AK63" s="58">
        <f ca="1">AI61+AI72</f>
        <v>611216181.80000007</v>
      </c>
    </row>
    <row r="64" spans="1:37">
      <c r="A64" s="23" t="s">
        <v>731</v>
      </c>
      <c r="B64" s="449"/>
      <c r="C64" s="429"/>
      <c r="D64" s="430">
        <f ca="1">SUMIF('매입부자재(구매)'!$B:$B,$A:$A,INDIRECT("'매입부자재(구매)'!"&amp;SUBSTITUTE(ADDRESS(1,D$62,4),"1","")&amp;":"&amp;SUBSTITUTE(ADDRESS(1,D$62,4),"1","")))</f>
        <v>2630800</v>
      </c>
      <c r="E64" s="430">
        <f ca="1">SUMIF('매입부자재(구매)'!$B:$B,$A:$A,INDIRECT("'매입부자재(구매)'!"&amp;SUBSTITUTE(ADDRESS(1,E$62,4),"1","")&amp;":"&amp;SUBSTITUTE(ADDRESS(1,E$62,4),"1","")))</f>
        <v>5189500</v>
      </c>
      <c r="F64" s="430">
        <f ca="1">SUMIF('매입부자재(구매)'!$B:$B,$A:$A,INDIRECT("'매입부자재(구매)'!"&amp;SUBSTITUTE(ADDRESS(1,F$62,4),"1","")&amp;":"&amp;SUBSTITUTE(ADDRESS(1,F$62,4),"1","")))</f>
        <v>9083100</v>
      </c>
      <c r="G64" s="430">
        <f ca="1">SUMIF('매입부자재(구매)'!$B:$B,$A:$A,INDIRECT("'매입부자재(구매)'!"&amp;SUBSTITUTE(ADDRESS(1,G$62,4),"1","")&amp;":"&amp;SUBSTITUTE(ADDRESS(1,G$62,4),"1","")))</f>
        <v>2603800</v>
      </c>
      <c r="H64" s="430">
        <f ca="1">SUMIF('매입부자재(구매)'!$B:$B,$A:$A,INDIRECT("'매입부자재(구매)'!"&amp;SUBSTITUTE(ADDRESS(1,H$62,4),"1","")&amp;":"&amp;SUBSTITUTE(ADDRESS(1,H$62,4),"1","")))</f>
        <v>4110000</v>
      </c>
      <c r="I64" s="430">
        <f ca="1">SUMIF('매입부자재(구매)'!$B:$B,$A:$A,INDIRECT("'매입부자재(구매)'!"&amp;SUBSTITUTE(ADDRESS(1,I$62,4),"1","")&amp;":"&amp;SUBSTITUTE(ADDRESS(1,I$62,4),"1","")))</f>
        <v>0</v>
      </c>
      <c r="J64" s="430">
        <f ca="1">SUMIF('매입부자재(구매)'!$B:$B,$A:$A,INDIRECT("'매입부자재(구매)'!"&amp;SUBSTITUTE(ADDRESS(1,J$62,4),"1","")&amp;":"&amp;SUBSTITUTE(ADDRESS(1,J$62,4),"1","")))</f>
        <v>0</v>
      </c>
      <c r="K64" s="430">
        <f ca="1">SUMIF('매입부자재(구매)'!$B:$B,$A:$A,INDIRECT("'매입부자재(구매)'!"&amp;SUBSTITUTE(ADDRESS(1,K$62,4),"1","")&amp;":"&amp;SUBSTITUTE(ADDRESS(1,K$62,4),"1","")))</f>
        <v>2485000</v>
      </c>
      <c r="L64" s="430">
        <f ca="1">SUMIF('매입부자재(구매)'!$B:$B,$A:$A,INDIRECT("'매입부자재(구매)'!"&amp;SUBSTITUTE(ADDRESS(1,L$62,4),"1","")&amp;":"&amp;SUBSTITUTE(ADDRESS(1,L$62,4),"1","")))</f>
        <v>2055000</v>
      </c>
      <c r="M64" s="430">
        <f ca="1">SUMIF('매입부자재(구매)'!$B:$B,$A:$A,INDIRECT("'매입부자재(구매)'!"&amp;SUBSTITUTE(ADDRESS(1,M$62,4),"1","")&amp;":"&amp;SUBSTITUTE(ADDRESS(1,M$62,4),"1","")))</f>
        <v>4922000</v>
      </c>
      <c r="N64" s="430">
        <f ca="1">SUMIF('매입부자재(구매)'!$B:$B,$A:$A,INDIRECT("'매입부자재(구매)'!"&amp;SUBSTITUTE(ADDRESS(1,N$62,4),"1","")&amp;":"&amp;SUBSTITUTE(ADDRESS(1,N$62,4),"1","")))</f>
        <v>3045000</v>
      </c>
      <c r="O64" s="430">
        <f ca="1">SUMIF('매입부자재(구매)'!$B:$B,$A:$A,INDIRECT("'매입부자재(구매)'!"&amp;SUBSTITUTE(ADDRESS(1,O$62,4),"1","")&amp;":"&amp;SUBSTITUTE(ADDRESS(1,O$62,4),"1","")))</f>
        <v>9304920</v>
      </c>
      <c r="P64" s="430">
        <f ca="1">SUMIF('매입부자재(구매)'!$B:$B,$A:$A,INDIRECT("'매입부자재(구매)'!"&amp;SUBSTITUTE(ADDRESS(1,P$62,4),"1","")&amp;":"&amp;SUBSTITUTE(ADDRESS(1,P$62,4),"1","")))</f>
        <v>0</v>
      </c>
      <c r="Q64" s="430">
        <f ca="1">SUMIF('매입부자재(구매)'!$B:$B,$A:$A,INDIRECT("'매입부자재(구매)'!"&amp;SUBSTITUTE(ADDRESS(1,Q$62,4),"1","")&amp;":"&amp;SUBSTITUTE(ADDRESS(1,Q$62,4),"1","")))</f>
        <v>0</v>
      </c>
      <c r="R64" s="430">
        <f ca="1">SUMIF('매입부자재(구매)'!$B:$B,$A:$A,INDIRECT("'매입부자재(구매)'!"&amp;SUBSTITUTE(ADDRESS(1,R$62,4),"1","")&amp;":"&amp;SUBSTITUTE(ADDRESS(1,R$62,4),"1","")))</f>
        <v>0</v>
      </c>
      <c r="S64" s="430">
        <f ca="1">SUMIF('매입부자재(구매)'!$B:$B,$A:$A,INDIRECT("'매입부자재(구매)'!"&amp;SUBSTITUTE(ADDRESS(1,S$62,4),"1","")&amp;":"&amp;SUBSTITUTE(ADDRESS(1,S$62,4),"1","")))</f>
        <v>3925400</v>
      </c>
      <c r="T64" s="430">
        <f ca="1">SUMIF('매입부자재(구매)'!$B:$B,$A:$A,INDIRECT("'매입부자재(구매)'!"&amp;SUBSTITUTE(ADDRESS(1,T$62,4),"1","")&amp;":"&amp;SUBSTITUTE(ADDRESS(1,T$62,4),"1","")))</f>
        <v>0</v>
      </c>
      <c r="U64" s="430">
        <f ca="1">SUMIF('매입부자재(구매)'!$B:$B,$A:$A,INDIRECT("'매입부자재(구매)'!"&amp;SUBSTITUTE(ADDRESS(1,U$62,4),"1","")&amp;":"&amp;SUBSTITUTE(ADDRESS(1,U$62,4),"1","")))</f>
        <v>4815000</v>
      </c>
      <c r="V64" s="430">
        <f ca="1">SUMIF('매입부자재(구매)'!$B:$B,$A:$A,INDIRECT("'매입부자재(구매)'!"&amp;SUBSTITUTE(ADDRESS(1,V$62,4),"1","")&amp;":"&amp;SUBSTITUTE(ADDRESS(1,V$62,4),"1","")))</f>
        <v>0</v>
      </c>
      <c r="W64" s="430">
        <f ca="1">SUMIF('매입부자재(구매)'!$B:$B,$A:$A,INDIRECT("'매입부자재(구매)'!"&amp;SUBSTITUTE(ADDRESS(1,W$62,4),"1","")&amp;":"&amp;SUBSTITUTE(ADDRESS(1,W$62,4),"1","")))</f>
        <v>0</v>
      </c>
      <c r="X64" s="430">
        <f ca="1">SUMIF('매입부자재(구매)'!$B:$B,$A:$A,INDIRECT("'매입부자재(구매)'!"&amp;SUBSTITUTE(ADDRESS(1,X$62,4),"1","")&amp;":"&amp;SUBSTITUTE(ADDRESS(1,X$62,4),"1","")))</f>
        <v>0</v>
      </c>
      <c r="Y64" s="430">
        <f ca="1">SUMIF('매입부자재(구매)'!$B:$B,$A:$A,INDIRECT("'매입부자재(구매)'!"&amp;SUBSTITUTE(ADDRESS(1,Y$62,4),"1","")&amp;":"&amp;SUBSTITUTE(ADDRESS(1,Y$62,4),"1","")))</f>
        <v>0</v>
      </c>
      <c r="Z64" s="430">
        <f ca="1">SUMIF('매입부자재(구매)'!$B:$B,$A:$A,INDIRECT("'매입부자재(구매)'!"&amp;SUBSTITUTE(ADDRESS(1,Z$62,4),"1","")&amp;":"&amp;SUBSTITUTE(ADDRESS(1,Z$62,4),"1","")))</f>
        <v>0</v>
      </c>
      <c r="AA64" s="430">
        <f ca="1">SUMIF('매입부자재(구매)'!$B:$B,$A:$A,INDIRECT("'매입부자재(구매)'!"&amp;SUBSTITUTE(ADDRESS(1,AA$62,4),"1","")&amp;":"&amp;SUBSTITUTE(ADDRESS(1,AA$62,4),"1","")))</f>
        <v>0</v>
      </c>
      <c r="AB64" s="430">
        <f ca="1">SUMIF('매입부자재(구매)'!$B:$B,$A:$A,INDIRECT("'매입부자재(구매)'!"&amp;SUBSTITUTE(ADDRESS(1,AB$62,4),"1","")&amp;":"&amp;SUBSTITUTE(ADDRESS(1,AB$62,4),"1","")))</f>
        <v>0</v>
      </c>
      <c r="AC64" s="430">
        <f ca="1">SUMIF('매입부자재(구매)'!$B:$B,$A:$A,INDIRECT("'매입부자재(구매)'!"&amp;SUBSTITUTE(ADDRESS(1,AC$62,4),"1","")&amp;":"&amp;SUBSTITUTE(ADDRESS(1,AC$62,4),"1","")))</f>
        <v>0</v>
      </c>
      <c r="AD64" s="430">
        <f ca="1">SUMIF('매입부자재(구매)'!$B:$B,$A:$A,INDIRECT("'매입부자재(구매)'!"&amp;SUBSTITUTE(ADDRESS(1,AD$62,4),"1","")&amp;":"&amp;SUBSTITUTE(ADDRESS(1,AD$62,4),"1","")))</f>
        <v>0</v>
      </c>
      <c r="AE64" s="430">
        <f ca="1">SUMIF('매입부자재(구매)'!$B:$B,$A:$A,INDIRECT("'매입부자재(구매)'!"&amp;SUBSTITUTE(ADDRESS(1,AE$62,4),"1","")&amp;":"&amp;SUBSTITUTE(ADDRESS(1,AE$62,4),"1","")))</f>
        <v>0</v>
      </c>
      <c r="AF64" s="430">
        <f ca="1">SUMIF('매입부자재(구매)'!$B:$B,$A:$A,INDIRECT("'매입부자재(구매)'!"&amp;SUBSTITUTE(ADDRESS(1,AF$62,4),"1","")&amp;":"&amp;SUBSTITUTE(ADDRESS(1,AF$62,4),"1","")))</f>
        <v>0</v>
      </c>
      <c r="AG64" s="430">
        <f ca="1">SUMIF('매입부자재(구매)'!$B:$B,$A:$A,INDIRECT("'매입부자재(구매)'!"&amp;SUBSTITUTE(ADDRESS(1,AG$62,4),"1","")&amp;":"&amp;SUBSTITUTE(ADDRESS(1,AG$62,4),"1","")))</f>
        <v>0</v>
      </c>
      <c r="AH64" s="430">
        <f ca="1">SUMIF('매입부자재(구매)'!$B:$B,$A:$A,INDIRECT("'매입부자재(구매)'!"&amp;SUBSTITUTE(ADDRESS(1,AH$62,4),"1","")&amp;":"&amp;SUBSTITUTE(ADDRESS(1,AH$62,4),"1","")))</f>
        <v>0</v>
      </c>
      <c r="AI64" s="430">
        <f ca="1">SUM(D64:AH64)</f>
        <v>54169520</v>
      </c>
    </row>
    <row r="65" spans="1:35">
      <c r="A65" s="23" t="s">
        <v>732</v>
      </c>
      <c r="B65" s="447"/>
      <c r="C65" s="431"/>
      <c r="D65" s="430">
        <f ca="1">SUMIF('매입부자재(구매)'!$B:$B,$A:$A,INDIRECT("'매입부자재(구매)'!"&amp;SUBSTITUTE(ADDRESS(1,D$62,4),"1","")&amp;":"&amp;SUBSTITUTE(ADDRESS(1,D$62,4),"1","")))</f>
        <v>0</v>
      </c>
      <c r="E65" s="430">
        <f ca="1">SUMIF('매입부자재(구매)'!$B:$B,$A:$A,INDIRECT("'매입부자재(구매)'!"&amp;SUBSTITUTE(ADDRESS(1,E$62,4),"1","")&amp;":"&amp;SUBSTITUTE(ADDRESS(1,E$62,4),"1","")))</f>
        <v>0</v>
      </c>
      <c r="F65" s="430">
        <f ca="1">SUMIF('매입부자재(구매)'!$B:$B,$A:$A,INDIRECT("'매입부자재(구매)'!"&amp;SUBSTITUTE(ADDRESS(1,F$62,4),"1","")&amp;":"&amp;SUBSTITUTE(ADDRESS(1,F$62,4),"1","")))</f>
        <v>0</v>
      </c>
      <c r="G65" s="430">
        <f ca="1">SUMIF('매입부자재(구매)'!$B:$B,$A:$A,INDIRECT("'매입부자재(구매)'!"&amp;SUBSTITUTE(ADDRESS(1,G$62,4),"1","")&amp;":"&amp;SUBSTITUTE(ADDRESS(1,G$62,4),"1","")))</f>
        <v>0</v>
      </c>
      <c r="H65" s="430">
        <f ca="1">SUMIF('매입부자재(구매)'!$B:$B,$A:$A,INDIRECT("'매입부자재(구매)'!"&amp;SUBSTITUTE(ADDRESS(1,H$62,4),"1","")&amp;":"&amp;SUBSTITUTE(ADDRESS(1,H$62,4),"1","")))</f>
        <v>0</v>
      </c>
      <c r="I65" s="430">
        <f ca="1">SUMIF('매입부자재(구매)'!$B:$B,$A:$A,INDIRECT("'매입부자재(구매)'!"&amp;SUBSTITUTE(ADDRESS(1,I$62,4),"1","")&amp;":"&amp;SUBSTITUTE(ADDRESS(1,I$62,4),"1","")))</f>
        <v>0</v>
      </c>
      <c r="J65" s="430">
        <f ca="1">SUMIF('매입부자재(구매)'!$B:$B,$A:$A,INDIRECT("'매입부자재(구매)'!"&amp;SUBSTITUTE(ADDRESS(1,J$62,4),"1","")&amp;":"&amp;SUBSTITUTE(ADDRESS(1,J$62,4),"1","")))</f>
        <v>0</v>
      </c>
      <c r="K65" s="430">
        <f ca="1">SUMIF('매입부자재(구매)'!$B:$B,$A:$A,INDIRECT("'매입부자재(구매)'!"&amp;SUBSTITUTE(ADDRESS(1,K$62,4),"1","")&amp;":"&amp;SUBSTITUTE(ADDRESS(1,K$62,4),"1","")))</f>
        <v>0</v>
      </c>
      <c r="L65" s="430">
        <f ca="1">SUMIF('매입부자재(구매)'!$B:$B,$A:$A,INDIRECT("'매입부자재(구매)'!"&amp;SUBSTITUTE(ADDRESS(1,L$62,4),"1","")&amp;":"&amp;SUBSTITUTE(ADDRESS(1,L$62,4),"1","")))</f>
        <v>0</v>
      </c>
      <c r="M65" s="430">
        <f ca="1">SUMIF('매입부자재(구매)'!$B:$B,$A:$A,INDIRECT("'매입부자재(구매)'!"&amp;SUBSTITUTE(ADDRESS(1,M$62,4),"1","")&amp;":"&amp;SUBSTITUTE(ADDRESS(1,M$62,4),"1","")))</f>
        <v>0</v>
      </c>
      <c r="N65" s="430">
        <f ca="1">SUMIF('매입부자재(구매)'!$B:$B,$A:$A,INDIRECT("'매입부자재(구매)'!"&amp;SUBSTITUTE(ADDRESS(1,N$62,4),"1","")&amp;":"&amp;SUBSTITUTE(ADDRESS(1,N$62,4),"1","")))</f>
        <v>0</v>
      </c>
      <c r="O65" s="430">
        <f ca="1">SUMIF('매입부자재(구매)'!$B:$B,$A:$A,INDIRECT("'매입부자재(구매)'!"&amp;SUBSTITUTE(ADDRESS(1,O$62,4),"1","")&amp;":"&amp;SUBSTITUTE(ADDRESS(1,O$62,4),"1","")))</f>
        <v>0</v>
      </c>
      <c r="P65" s="430">
        <f ca="1">SUMIF('매입부자재(구매)'!$B:$B,$A:$A,INDIRECT("'매입부자재(구매)'!"&amp;SUBSTITUTE(ADDRESS(1,P$62,4),"1","")&amp;":"&amp;SUBSTITUTE(ADDRESS(1,P$62,4),"1","")))</f>
        <v>0</v>
      </c>
      <c r="Q65" s="430">
        <f ca="1">SUMIF('매입부자재(구매)'!$B:$B,$A:$A,INDIRECT("'매입부자재(구매)'!"&amp;SUBSTITUTE(ADDRESS(1,Q$62,4),"1","")&amp;":"&amp;SUBSTITUTE(ADDRESS(1,Q$62,4),"1","")))</f>
        <v>0</v>
      </c>
      <c r="R65" s="430">
        <f ca="1">SUMIF('매입부자재(구매)'!$B:$B,$A:$A,INDIRECT("'매입부자재(구매)'!"&amp;SUBSTITUTE(ADDRESS(1,R$62,4),"1","")&amp;":"&amp;SUBSTITUTE(ADDRESS(1,R$62,4),"1","")))</f>
        <v>0</v>
      </c>
      <c r="S65" s="430">
        <f ca="1">SUMIF('매입부자재(구매)'!$B:$B,$A:$A,INDIRECT("'매입부자재(구매)'!"&amp;SUBSTITUTE(ADDRESS(1,S$62,4),"1","")&amp;":"&amp;SUBSTITUTE(ADDRESS(1,S$62,4),"1","")))</f>
        <v>0</v>
      </c>
      <c r="T65" s="430">
        <f ca="1">SUMIF('매입부자재(구매)'!$B:$B,$A:$A,INDIRECT("'매입부자재(구매)'!"&amp;SUBSTITUTE(ADDRESS(1,T$62,4),"1","")&amp;":"&amp;SUBSTITUTE(ADDRESS(1,T$62,4),"1","")))</f>
        <v>0</v>
      </c>
      <c r="U65" s="430">
        <f ca="1">SUMIF('매입부자재(구매)'!$B:$B,$A:$A,INDIRECT("'매입부자재(구매)'!"&amp;SUBSTITUTE(ADDRESS(1,U$62,4),"1","")&amp;":"&amp;SUBSTITUTE(ADDRESS(1,U$62,4),"1","")))</f>
        <v>0</v>
      </c>
      <c r="V65" s="430">
        <f ca="1">SUMIF('매입부자재(구매)'!$B:$B,$A:$A,INDIRECT("'매입부자재(구매)'!"&amp;SUBSTITUTE(ADDRESS(1,V$62,4),"1","")&amp;":"&amp;SUBSTITUTE(ADDRESS(1,V$62,4),"1","")))</f>
        <v>0</v>
      </c>
      <c r="W65" s="430">
        <f ca="1">SUMIF('매입부자재(구매)'!$B:$B,$A:$A,INDIRECT("'매입부자재(구매)'!"&amp;SUBSTITUTE(ADDRESS(1,W$62,4),"1","")&amp;":"&amp;SUBSTITUTE(ADDRESS(1,W$62,4),"1","")))</f>
        <v>0</v>
      </c>
      <c r="X65" s="430">
        <f ca="1">SUMIF('매입부자재(구매)'!$B:$B,$A:$A,INDIRECT("'매입부자재(구매)'!"&amp;SUBSTITUTE(ADDRESS(1,X$62,4),"1","")&amp;":"&amp;SUBSTITUTE(ADDRESS(1,X$62,4),"1","")))</f>
        <v>0</v>
      </c>
      <c r="Y65" s="430">
        <f ca="1">SUMIF('매입부자재(구매)'!$B:$B,$A:$A,INDIRECT("'매입부자재(구매)'!"&amp;SUBSTITUTE(ADDRESS(1,Y$62,4),"1","")&amp;":"&amp;SUBSTITUTE(ADDRESS(1,Y$62,4),"1","")))</f>
        <v>0</v>
      </c>
      <c r="Z65" s="430">
        <f ca="1">SUMIF('매입부자재(구매)'!$B:$B,$A:$A,INDIRECT("'매입부자재(구매)'!"&amp;SUBSTITUTE(ADDRESS(1,Z$62,4),"1","")&amp;":"&amp;SUBSTITUTE(ADDRESS(1,Z$62,4),"1","")))</f>
        <v>0</v>
      </c>
      <c r="AA65" s="430">
        <f ca="1">SUMIF('매입부자재(구매)'!$B:$B,$A:$A,INDIRECT("'매입부자재(구매)'!"&amp;SUBSTITUTE(ADDRESS(1,AA$62,4),"1","")&amp;":"&amp;SUBSTITUTE(ADDRESS(1,AA$62,4),"1","")))</f>
        <v>0</v>
      </c>
      <c r="AB65" s="430">
        <f ca="1">SUMIF('매입부자재(구매)'!$B:$B,$A:$A,INDIRECT("'매입부자재(구매)'!"&amp;SUBSTITUTE(ADDRESS(1,AB$62,4),"1","")&amp;":"&amp;SUBSTITUTE(ADDRESS(1,AB$62,4),"1","")))</f>
        <v>0</v>
      </c>
      <c r="AC65" s="430">
        <f ca="1">SUMIF('매입부자재(구매)'!$B:$B,$A:$A,INDIRECT("'매입부자재(구매)'!"&amp;SUBSTITUTE(ADDRESS(1,AC$62,4),"1","")&amp;":"&amp;SUBSTITUTE(ADDRESS(1,AC$62,4),"1","")))</f>
        <v>0</v>
      </c>
      <c r="AD65" s="430">
        <f ca="1">SUMIF('매입부자재(구매)'!$B:$B,$A:$A,INDIRECT("'매입부자재(구매)'!"&amp;SUBSTITUTE(ADDRESS(1,AD$62,4),"1","")&amp;":"&amp;SUBSTITUTE(ADDRESS(1,AD$62,4),"1","")))</f>
        <v>0</v>
      </c>
      <c r="AE65" s="430">
        <f ca="1">SUMIF('매입부자재(구매)'!$B:$B,$A:$A,INDIRECT("'매입부자재(구매)'!"&amp;SUBSTITUTE(ADDRESS(1,AE$62,4),"1","")&amp;":"&amp;SUBSTITUTE(ADDRESS(1,AE$62,4),"1","")))</f>
        <v>0</v>
      </c>
      <c r="AF65" s="430">
        <f ca="1">SUMIF('매입부자재(구매)'!$B:$B,$A:$A,INDIRECT("'매입부자재(구매)'!"&amp;SUBSTITUTE(ADDRESS(1,AF$62,4),"1","")&amp;":"&amp;SUBSTITUTE(ADDRESS(1,AF$62,4),"1","")))</f>
        <v>0</v>
      </c>
      <c r="AG65" s="430">
        <f ca="1">SUMIF('매입부자재(구매)'!$B:$B,$A:$A,INDIRECT("'매입부자재(구매)'!"&amp;SUBSTITUTE(ADDRESS(1,AG$62,4),"1","")&amp;":"&amp;SUBSTITUTE(ADDRESS(1,AG$62,4),"1","")))</f>
        <v>0</v>
      </c>
      <c r="AH65" s="430">
        <f ca="1">SUMIF('매입부자재(구매)'!$B:$B,$A:$A,INDIRECT("'매입부자재(구매)'!"&amp;SUBSTITUTE(ADDRESS(1,AH$62,4),"1","")&amp;":"&amp;SUBSTITUTE(ADDRESS(1,AH$62,4),"1","")))</f>
        <v>0</v>
      </c>
      <c r="AI65" s="430">
        <f t="shared" ref="AI65:AI69" ca="1" si="116">SUM(D65:AH65)</f>
        <v>0</v>
      </c>
    </row>
    <row r="66" spans="1:35">
      <c r="A66" s="23" t="s">
        <v>758</v>
      </c>
      <c r="B66" s="447"/>
      <c r="C66" s="431"/>
      <c r="D66" s="430">
        <f ca="1">SUMIF('매입부자재(구매)'!$B:$B,$A:$A,INDIRECT("'매입부자재(구매)'!"&amp;SUBSTITUTE(ADDRESS(1,D$62,4),"1","")&amp;":"&amp;SUBSTITUTE(ADDRESS(1,D$62,4),"1","")))</f>
        <v>0</v>
      </c>
      <c r="E66" s="430">
        <f ca="1">SUMIF('매입부자재(구매)'!$B:$B,$A:$A,INDIRECT("'매입부자재(구매)'!"&amp;SUBSTITUTE(ADDRESS(1,E$62,4),"1","")&amp;":"&amp;SUBSTITUTE(ADDRESS(1,E$62,4),"1","")))</f>
        <v>0</v>
      </c>
      <c r="F66" s="430">
        <f ca="1">SUMIF('매입부자재(구매)'!$B:$B,$A:$A,INDIRECT("'매입부자재(구매)'!"&amp;SUBSTITUTE(ADDRESS(1,F$62,4),"1","")&amp;":"&amp;SUBSTITUTE(ADDRESS(1,F$62,4),"1","")))</f>
        <v>0</v>
      </c>
      <c r="G66" s="430">
        <f ca="1">SUMIF('매입부자재(구매)'!$B:$B,$A:$A,INDIRECT("'매입부자재(구매)'!"&amp;SUBSTITUTE(ADDRESS(1,G$62,4),"1","")&amp;":"&amp;SUBSTITUTE(ADDRESS(1,G$62,4),"1","")))</f>
        <v>0</v>
      </c>
      <c r="H66" s="430">
        <f ca="1">SUMIF('매입부자재(구매)'!$B:$B,$A:$A,INDIRECT("'매입부자재(구매)'!"&amp;SUBSTITUTE(ADDRESS(1,H$62,4),"1","")&amp;":"&amp;SUBSTITUTE(ADDRESS(1,H$62,4),"1","")))</f>
        <v>0</v>
      </c>
      <c r="I66" s="430">
        <f ca="1">SUMIF('매입부자재(구매)'!$B:$B,$A:$A,INDIRECT("'매입부자재(구매)'!"&amp;SUBSTITUTE(ADDRESS(1,I$62,4),"1","")&amp;":"&amp;SUBSTITUTE(ADDRESS(1,I$62,4),"1","")))</f>
        <v>0</v>
      </c>
      <c r="J66" s="430">
        <f ca="1">SUMIF('매입부자재(구매)'!$B:$B,$A:$A,INDIRECT("'매입부자재(구매)'!"&amp;SUBSTITUTE(ADDRESS(1,J$62,4),"1","")&amp;":"&amp;SUBSTITUTE(ADDRESS(1,J$62,4),"1","")))</f>
        <v>0</v>
      </c>
      <c r="K66" s="430">
        <f ca="1">SUMIF('매입부자재(구매)'!$B:$B,$A:$A,INDIRECT("'매입부자재(구매)'!"&amp;SUBSTITUTE(ADDRESS(1,K$62,4),"1","")&amp;":"&amp;SUBSTITUTE(ADDRESS(1,K$62,4),"1","")))</f>
        <v>0</v>
      </c>
      <c r="L66" s="430">
        <f ca="1">SUMIF('매입부자재(구매)'!$B:$B,$A:$A,INDIRECT("'매입부자재(구매)'!"&amp;SUBSTITUTE(ADDRESS(1,L$62,4),"1","")&amp;":"&amp;SUBSTITUTE(ADDRESS(1,L$62,4),"1","")))</f>
        <v>0</v>
      </c>
      <c r="M66" s="430">
        <f ca="1">SUMIF('매입부자재(구매)'!$B:$B,$A:$A,INDIRECT("'매입부자재(구매)'!"&amp;SUBSTITUTE(ADDRESS(1,M$62,4),"1","")&amp;":"&amp;SUBSTITUTE(ADDRESS(1,M$62,4),"1","")))</f>
        <v>0</v>
      </c>
      <c r="N66" s="430">
        <f ca="1">SUMIF('매입부자재(구매)'!$B:$B,$A:$A,INDIRECT("'매입부자재(구매)'!"&amp;SUBSTITUTE(ADDRESS(1,N$62,4),"1","")&amp;":"&amp;SUBSTITUTE(ADDRESS(1,N$62,4),"1","")))</f>
        <v>0</v>
      </c>
      <c r="O66" s="430">
        <f ca="1">SUMIF('매입부자재(구매)'!$B:$B,$A:$A,INDIRECT("'매입부자재(구매)'!"&amp;SUBSTITUTE(ADDRESS(1,O$62,4),"1","")&amp;":"&amp;SUBSTITUTE(ADDRESS(1,O$62,4),"1","")))</f>
        <v>0</v>
      </c>
      <c r="P66" s="430">
        <f ca="1">SUMIF('매입부자재(구매)'!$B:$B,$A:$A,INDIRECT("'매입부자재(구매)'!"&amp;SUBSTITUTE(ADDRESS(1,P$62,4),"1","")&amp;":"&amp;SUBSTITUTE(ADDRESS(1,P$62,4),"1","")))</f>
        <v>0</v>
      </c>
      <c r="Q66" s="430">
        <f ca="1">SUMIF('매입부자재(구매)'!$B:$B,$A:$A,INDIRECT("'매입부자재(구매)'!"&amp;SUBSTITUTE(ADDRESS(1,Q$62,4),"1","")&amp;":"&amp;SUBSTITUTE(ADDRESS(1,Q$62,4),"1","")))</f>
        <v>0</v>
      </c>
      <c r="R66" s="430">
        <f ca="1">SUMIF('매입부자재(구매)'!$B:$B,$A:$A,INDIRECT("'매입부자재(구매)'!"&amp;SUBSTITUTE(ADDRESS(1,R$62,4),"1","")&amp;":"&amp;SUBSTITUTE(ADDRESS(1,R$62,4),"1","")))</f>
        <v>0</v>
      </c>
      <c r="S66" s="430">
        <f ca="1">SUMIF('매입부자재(구매)'!$B:$B,$A:$A,INDIRECT("'매입부자재(구매)'!"&amp;SUBSTITUTE(ADDRESS(1,S$62,4),"1","")&amp;":"&amp;SUBSTITUTE(ADDRESS(1,S$62,4),"1","")))</f>
        <v>0</v>
      </c>
      <c r="T66" s="430">
        <f ca="1">SUMIF('매입부자재(구매)'!$B:$B,$A:$A,INDIRECT("'매입부자재(구매)'!"&amp;SUBSTITUTE(ADDRESS(1,T$62,4),"1","")&amp;":"&amp;SUBSTITUTE(ADDRESS(1,T$62,4),"1","")))</f>
        <v>0</v>
      </c>
      <c r="U66" s="430">
        <f ca="1">SUMIF('매입부자재(구매)'!$B:$B,$A:$A,INDIRECT("'매입부자재(구매)'!"&amp;SUBSTITUTE(ADDRESS(1,U$62,4),"1","")&amp;":"&amp;SUBSTITUTE(ADDRESS(1,U$62,4),"1","")))</f>
        <v>0</v>
      </c>
      <c r="V66" s="430">
        <f ca="1">SUMIF('매입부자재(구매)'!$B:$B,$A:$A,INDIRECT("'매입부자재(구매)'!"&amp;SUBSTITUTE(ADDRESS(1,V$62,4),"1","")&amp;":"&amp;SUBSTITUTE(ADDRESS(1,V$62,4),"1","")))</f>
        <v>0</v>
      </c>
      <c r="W66" s="430">
        <f ca="1">SUMIF('매입부자재(구매)'!$B:$B,$A:$A,INDIRECT("'매입부자재(구매)'!"&amp;SUBSTITUTE(ADDRESS(1,W$62,4),"1","")&amp;":"&amp;SUBSTITUTE(ADDRESS(1,W$62,4),"1","")))</f>
        <v>0</v>
      </c>
      <c r="X66" s="430">
        <f ca="1">SUMIF('매입부자재(구매)'!$B:$B,$A:$A,INDIRECT("'매입부자재(구매)'!"&amp;SUBSTITUTE(ADDRESS(1,X$62,4),"1","")&amp;":"&amp;SUBSTITUTE(ADDRESS(1,X$62,4),"1","")))</f>
        <v>0</v>
      </c>
      <c r="Y66" s="430">
        <f ca="1">SUMIF('매입부자재(구매)'!$B:$B,$A:$A,INDIRECT("'매입부자재(구매)'!"&amp;SUBSTITUTE(ADDRESS(1,Y$62,4),"1","")&amp;":"&amp;SUBSTITUTE(ADDRESS(1,Y$62,4),"1","")))</f>
        <v>0</v>
      </c>
      <c r="Z66" s="430">
        <f ca="1">SUMIF('매입부자재(구매)'!$B:$B,$A:$A,INDIRECT("'매입부자재(구매)'!"&amp;SUBSTITUTE(ADDRESS(1,Z$62,4),"1","")&amp;":"&amp;SUBSTITUTE(ADDRESS(1,Z$62,4),"1","")))</f>
        <v>0</v>
      </c>
      <c r="AA66" s="430">
        <f ca="1">SUMIF('매입부자재(구매)'!$B:$B,$A:$A,INDIRECT("'매입부자재(구매)'!"&amp;SUBSTITUTE(ADDRESS(1,AA$62,4),"1","")&amp;":"&amp;SUBSTITUTE(ADDRESS(1,AA$62,4),"1","")))</f>
        <v>0</v>
      </c>
      <c r="AB66" s="430">
        <f ca="1">SUMIF('매입부자재(구매)'!$B:$B,$A:$A,INDIRECT("'매입부자재(구매)'!"&amp;SUBSTITUTE(ADDRESS(1,AB$62,4),"1","")&amp;":"&amp;SUBSTITUTE(ADDRESS(1,AB$62,4),"1","")))</f>
        <v>0</v>
      </c>
      <c r="AC66" s="430">
        <f ca="1">SUMIF('매입부자재(구매)'!$B:$B,$A:$A,INDIRECT("'매입부자재(구매)'!"&amp;SUBSTITUTE(ADDRESS(1,AC$62,4),"1","")&amp;":"&amp;SUBSTITUTE(ADDRESS(1,AC$62,4),"1","")))</f>
        <v>0</v>
      </c>
      <c r="AD66" s="430">
        <f ca="1">SUMIF('매입부자재(구매)'!$B:$B,$A:$A,INDIRECT("'매입부자재(구매)'!"&amp;SUBSTITUTE(ADDRESS(1,AD$62,4),"1","")&amp;":"&amp;SUBSTITUTE(ADDRESS(1,AD$62,4),"1","")))</f>
        <v>0</v>
      </c>
      <c r="AE66" s="430">
        <f ca="1">SUMIF('매입부자재(구매)'!$B:$B,$A:$A,INDIRECT("'매입부자재(구매)'!"&amp;SUBSTITUTE(ADDRESS(1,AE$62,4),"1","")&amp;":"&amp;SUBSTITUTE(ADDRESS(1,AE$62,4),"1","")))</f>
        <v>0</v>
      </c>
      <c r="AF66" s="430">
        <f ca="1">SUMIF('매입부자재(구매)'!$B:$B,$A:$A,INDIRECT("'매입부자재(구매)'!"&amp;SUBSTITUTE(ADDRESS(1,AF$62,4),"1","")&amp;":"&amp;SUBSTITUTE(ADDRESS(1,AF$62,4),"1","")))</f>
        <v>0</v>
      </c>
      <c r="AG66" s="430">
        <f ca="1">SUMIF('매입부자재(구매)'!$B:$B,$A:$A,INDIRECT("'매입부자재(구매)'!"&amp;SUBSTITUTE(ADDRESS(1,AG$62,4),"1","")&amp;":"&amp;SUBSTITUTE(ADDRESS(1,AG$62,4),"1","")))</f>
        <v>0</v>
      </c>
      <c r="AH66" s="430">
        <f ca="1">SUMIF('매입부자재(구매)'!$B:$B,$A:$A,INDIRECT("'매입부자재(구매)'!"&amp;SUBSTITUTE(ADDRESS(1,AH$62,4),"1","")&amp;":"&amp;SUBSTITUTE(ADDRESS(1,AH$62,4),"1","")))</f>
        <v>0</v>
      </c>
      <c r="AI66" s="430">
        <f t="shared" ca="1" si="116"/>
        <v>0</v>
      </c>
    </row>
    <row r="67" spans="1:35">
      <c r="A67" s="23" t="s">
        <v>733</v>
      </c>
      <c r="B67" s="447"/>
      <c r="C67" s="431"/>
      <c r="D67" s="430">
        <f ca="1">SUMIF('매입부자재(구매)'!$B:$B,$A:$A,INDIRECT("'매입부자재(구매)'!"&amp;SUBSTITUTE(ADDRESS(1,D$62,4),"1","")&amp;":"&amp;SUBSTITUTE(ADDRESS(1,D$62,4),"1","")))</f>
        <v>0</v>
      </c>
      <c r="E67" s="430">
        <f ca="1">SUMIF('매입부자재(구매)'!$B:$B,$A:$A,INDIRECT("'매입부자재(구매)'!"&amp;SUBSTITUTE(ADDRESS(1,E$62,4),"1","")&amp;":"&amp;SUBSTITUTE(ADDRESS(1,E$62,4),"1","")))</f>
        <v>0</v>
      </c>
      <c r="F67" s="430">
        <f ca="1">SUMIF('매입부자재(구매)'!$B:$B,$A:$A,INDIRECT("'매입부자재(구매)'!"&amp;SUBSTITUTE(ADDRESS(1,F$62,4),"1","")&amp;":"&amp;SUBSTITUTE(ADDRESS(1,F$62,4),"1","")))</f>
        <v>0</v>
      </c>
      <c r="G67" s="430">
        <f ca="1">SUMIF('매입부자재(구매)'!$B:$B,$A:$A,INDIRECT("'매입부자재(구매)'!"&amp;SUBSTITUTE(ADDRESS(1,G$62,4),"1","")&amp;":"&amp;SUBSTITUTE(ADDRESS(1,G$62,4),"1","")))</f>
        <v>0</v>
      </c>
      <c r="H67" s="430">
        <f ca="1">SUMIF('매입부자재(구매)'!$B:$B,$A:$A,INDIRECT("'매입부자재(구매)'!"&amp;SUBSTITUTE(ADDRESS(1,H$62,4),"1","")&amp;":"&amp;SUBSTITUTE(ADDRESS(1,H$62,4),"1","")))</f>
        <v>0</v>
      </c>
      <c r="I67" s="430">
        <f ca="1">SUMIF('매입부자재(구매)'!$B:$B,$A:$A,INDIRECT("'매입부자재(구매)'!"&amp;SUBSTITUTE(ADDRESS(1,I$62,4),"1","")&amp;":"&amp;SUBSTITUTE(ADDRESS(1,I$62,4),"1","")))</f>
        <v>0</v>
      </c>
      <c r="J67" s="430">
        <f ca="1">SUMIF('매입부자재(구매)'!$B:$B,$A:$A,INDIRECT("'매입부자재(구매)'!"&amp;SUBSTITUTE(ADDRESS(1,J$62,4),"1","")&amp;":"&amp;SUBSTITUTE(ADDRESS(1,J$62,4),"1","")))</f>
        <v>0</v>
      </c>
      <c r="K67" s="430">
        <f ca="1">SUMIF('매입부자재(구매)'!$B:$B,$A:$A,INDIRECT("'매입부자재(구매)'!"&amp;SUBSTITUTE(ADDRESS(1,K$62,4),"1","")&amp;":"&amp;SUBSTITUTE(ADDRESS(1,K$62,4),"1","")))</f>
        <v>0</v>
      </c>
      <c r="L67" s="430">
        <f ca="1">SUMIF('매입부자재(구매)'!$B:$B,$A:$A,INDIRECT("'매입부자재(구매)'!"&amp;SUBSTITUTE(ADDRESS(1,L$62,4),"1","")&amp;":"&amp;SUBSTITUTE(ADDRESS(1,L$62,4),"1","")))</f>
        <v>0</v>
      </c>
      <c r="M67" s="430">
        <f ca="1">SUMIF('매입부자재(구매)'!$B:$B,$A:$A,INDIRECT("'매입부자재(구매)'!"&amp;SUBSTITUTE(ADDRESS(1,M$62,4),"1","")&amp;":"&amp;SUBSTITUTE(ADDRESS(1,M$62,4),"1","")))</f>
        <v>0</v>
      </c>
      <c r="N67" s="430">
        <f ca="1">SUMIF('매입부자재(구매)'!$B:$B,$A:$A,INDIRECT("'매입부자재(구매)'!"&amp;SUBSTITUTE(ADDRESS(1,N$62,4),"1","")&amp;":"&amp;SUBSTITUTE(ADDRESS(1,N$62,4),"1","")))</f>
        <v>0</v>
      </c>
      <c r="O67" s="430">
        <f ca="1">SUMIF('매입부자재(구매)'!$B:$B,$A:$A,INDIRECT("'매입부자재(구매)'!"&amp;SUBSTITUTE(ADDRESS(1,O$62,4),"1","")&amp;":"&amp;SUBSTITUTE(ADDRESS(1,O$62,4),"1","")))</f>
        <v>0</v>
      </c>
      <c r="P67" s="430">
        <f ca="1">SUMIF('매입부자재(구매)'!$B:$B,$A:$A,INDIRECT("'매입부자재(구매)'!"&amp;SUBSTITUTE(ADDRESS(1,P$62,4),"1","")&amp;":"&amp;SUBSTITUTE(ADDRESS(1,P$62,4),"1","")))</f>
        <v>0</v>
      </c>
      <c r="Q67" s="430">
        <f ca="1">SUMIF('매입부자재(구매)'!$B:$B,$A:$A,INDIRECT("'매입부자재(구매)'!"&amp;SUBSTITUTE(ADDRESS(1,Q$62,4),"1","")&amp;":"&amp;SUBSTITUTE(ADDRESS(1,Q$62,4),"1","")))</f>
        <v>0</v>
      </c>
      <c r="R67" s="430">
        <f ca="1">SUMIF('매입부자재(구매)'!$B:$B,$A:$A,INDIRECT("'매입부자재(구매)'!"&amp;SUBSTITUTE(ADDRESS(1,R$62,4),"1","")&amp;":"&amp;SUBSTITUTE(ADDRESS(1,R$62,4),"1","")))</f>
        <v>0</v>
      </c>
      <c r="S67" s="430">
        <f ca="1">SUMIF('매입부자재(구매)'!$B:$B,$A:$A,INDIRECT("'매입부자재(구매)'!"&amp;SUBSTITUTE(ADDRESS(1,S$62,4),"1","")&amp;":"&amp;SUBSTITUTE(ADDRESS(1,S$62,4),"1","")))</f>
        <v>1752000</v>
      </c>
      <c r="T67" s="430">
        <f ca="1">SUMIF('매입부자재(구매)'!$B:$B,$A:$A,INDIRECT("'매입부자재(구매)'!"&amp;SUBSTITUTE(ADDRESS(1,T$62,4),"1","")&amp;":"&amp;SUBSTITUTE(ADDRESS(1,T$62,4),"1","")))</f>
        <v>0</v>
      </c>
      <c r="U67" s="430">
        <f ca="1">SUMIF('매입부자재(구매)'!$B:$B,$A:$A,INDIRECT("'매입부자재(구매)'!"&amp;SUBSTITUTE(ADDRESS(1,U$62,4),"1","")&amp;":"&amp;SUBSTITUTE(ADDRESS(1,U$62,4),"1","")))</f>
        <v>1471320</v>
      </c>
      <c r="V67" s="430">
        <f ca="1">SUMIF('매입부자재(구매)'!$B:$B,$A:$A,INDIRECT("'매입부자재(구매)'!"&amp;SUBSTITUTE(ADDRESS(1,V$62,4),"1","")&amp;":"&amp;SUBSTITUTE(ADDRESS(1,V$62,4),"1","")))</f>
        <v>0</v>
      </c>
      <c r="W67" s="430">
        <f ca="1">SUMIF('매입부자재(구매)'!$B:$B,$A:$A,INDIRECT("'매입부자재(구매)'!"&amp;SUBSTITUTE(ADDRESS(1,W$62,4),"1","")&amp;":"&amp;SUBSTITUTE(ADDRESS(1,W$62,4),"1","")))</f>
        <v>0</v>
      </c>
      <c r="X67" s="430">
        <f ca="1">SUMIF('매입부자재(구매)'!$B:$B,$A:$A,INDIRECT("'매입부자재(구매)'!"&amp;SUBSTITUTE(ADDRESS(1,X$62,4),"1","")&amp;":"&amp;SUBSTITUTE(ADDRESS(1,X$62,4),"1","")))</f>
        <v>0</v>
      </c>
      <c r="Y67" s="430">
        <f ca="1">SUMIF('매입부자재(구매)'!$B:$B,$A:$A,INDIRECT("'매입부자재(구매)'!"&amp;SUBSTITUTE(ADDRESS(1,Y$62,4),"1","")&amp;":"&amp;SUBSTITUTE(ADDRESS(1,Y$62,4),"1","")))</f>
        <v>0</v>
      </c>
      <c r="Z67" s="430">
        <f ca="1">SUMIF('매입부자재(구매)'!$B:$B,$A:$A,INDIRECT("'매입부자재(구매)'!"&amp;SUBSTITUTE(ADDRESS(1,Z$62,4),"1","")&amp;":"&amp;SUBSTITUTE(ADDRESS(1,Z$62,4),"1","")))</f>
        <v>0</v>
      </c>
      <c r="AA67" s="430">
        <f ca="1">SUMIF('매입부자재(구매)'!$B:$B,$A:$A,INDIRECT("'매입부자재(구매)'!"&amp;SUBSTITUTE(ADDRESS(1,AA$62,4),"1","")&amp;":"&amp;SUBSTITUTE(ADDRESS(1,AA$62,4),"1","")))</f>
        <v>0</v>
      </c>
      <c r="AB67" s="430">
        <f ca="1">SUMIF('매입부자재(구매)'!$B:$B,$A:$A,INDIRECT("'매입부자재(구매)'!"&amp;SUBSTITUTE(ADDRESS(1,AB$62,4),"1","")&amp;":"&amp;SUBSTITUTE(ADDRESS(1,AB$62,4),"1","")))</f>
        <v>0</v>
      </c>
      <c r="AC67" s="430">
        <f ca="1">SUMIF('매입부자재(구매)'!$B:$B,$A:$A,INDIRECT("'매입부자재(구매)'!"&amp;SUBSTITUTE(ADDRESS(1,AC$62,4),"1","")&amp;":"&amp;SUBSTITUTE(ADDRESS(1,AC$62,4),"1","")))</f>
        <v>0</v>
      </c>
      <c r="AD67" s="430">
        <f ca="1">SUMIF('매입부자재(구매)'!$B:$B,$A:$A,INDIRECT("'매입부자재(구매)'!"&amp;SUBSTITUTE(ADDRESS(1,AD$62,4),"1","")&amp;":"&amp;SUBSTITUTE(ADDRESS(1,AD$62,4),"1","")))</f>
        <v>0</v>
      </c>
      <c r="AE67" s="430">
        <f ca="1">SUMIF('매입부자재(구매)'!$B:$B,$A:$A,INDIRECT("'매입부자재(구매)'!"&amp;SUBSTITUTE(ADDRESS(1,AE$62,4),"1","")&amp;":"&amp;SUBSTITUTE(ADDRESS(1,AE$62,4),"1","")))</f>
        <v>0</v>
      </c>
      <c r="AF67" s="430">
        <f ca="1">SUMIF('매입부자재(구매)'!$B:$B,$A:$A,INDIRECT("'매입부자재(구매)'!"&amp;SUBSTITUTE(ADDRESS(1,AF$62,4),"1","")&amp;":"&amp;SUBSTITUTE(ADDRESS(1,AF$62,4),"1","")))</f>
        <v>0</v>
      </c>
      <c r="AG67" s="430">
        <f ca="1">SUMIF('매입부자재(구매)'!$B:$B,$A:$A,INDIRECT("'매입부자재(구매)'!"&amp;SUBSTITUTE(ADDRESS(1,AG$62,4),"1","")&amp;":"&amp;SUBSTITUTE(ADDRESS(1,AG$62,4),"1","")))</f>
        <v>0</v>
      </c>
      <c r="AH67" s="430">
        <f ca="1">SUMIF('매입부자재(구매)'!$B:$B,$A:$A,INDIRECT("'매입부자재(구매)'!"&amp;SUBSTITUTE(ADDRESS(1,AH$62,4),"1","")&amp;":"&amp;SUBSTITUTE(ADDRESS(1,AH$62,4),"1","")))</f>
        <v>0</v>
      </c>
      <c r="AI67" s="430">
        <f t="shared" ca="1" si="116"/>
        <v>3223320</v>
      </c>
    </row>
    <row r="68" spans="1:35">
      <c r="A68" s="23" t="s">
        <v>734</v>
      </c>
      <c r="B68" s="447"/>
      <c r="C68" s="431"/>
      <c r="D68" s="430">
        <f ca="1">SUMIF('매입부자재(구매)'!$B:$B,$A:$A,INDIRECT("'매입부자재(구매)'!"&amp;SUBSTITUTE(ADDRESS(1,D$62,4),"1","")&amp;":"&amp;SUBSTITUTE(ADDRESS(1,D$62,4),"1","")))</f>
        <v>0</v>
      </c>
      <c r="E68" s="430">
        <f ca="1">SUMIF('매입부자재(구매)'!$B:$B,$A:$A,INDIRECT("'매입부자재(구매)'!"&amp;SUBSTITUTE(ADDRESS(1,E$62,4),"1","")&amp;":"&amp;SUBSTITUTE(ADDRESS(1,E$62,4),"1","")))</f>
        <v>1943424</v>
      </c>
      <c r="F68" s="430">
        <f ca="1">SUMIF('매입부자재(구매)'!$B:$B,$A:$A,INDIRECT("'매입부자재(구매)'!"&amp;SUBSTITUTE(ADDRESS(1,F$62,4),"1","")&amp;":"&amp;SUBSTITUTE(ADDRESS(1,F$62,4),"1","")))</f>
        <v>0</v>
      </c>
      <c r="G68" s="430">
        <f ca="1">SUMIF('매입부자재(구매)'!$B:$B,$A:$A,INDIRECT("'매입부자재(구매)'!"&amp;SUBSTITUTE(ADDRESS(1,G$62,4),"1","")&amp;":"&amp;SUBSTITUTE(ADDRESS(1,G$62,4),"1","")))</f>
        <v>0</v>
      </c>
      <c r="H68" s="430">
        <f ca="1">SUMIF('매입부자재(구매)'!$B:$B,$A:$A,INDIRECT("'매입부자재(구매)'!"&amp;SUBSTITUTE(ADDRESS(1,H$62,4),"1","")&amp;":"&amp;SUBSTITUTE(ADDRESS(1,H$62,4),"1","")))</f>
        <v>0</v>
      </c>
      <c r="I68" s="430">
        <f ca="1">SUMIF('매입부자재(구매)'!$B:$B,$A:$A,INDIRECT("'매입부자재(구매)'!"&amp;SUBSTITUTE(ADDRESS(1,I$62,4),"1","")&amp;":"&amp;SUBSTITUTE(ADDRESS(1,I$62,4),"1","")))</f>
        <v>0</v>
      </c>
      <c r="J68" s="430">
        <f ca="1">SUMIF('매입부자재(구매)'!$B:$B,$A:$A,INDIRECT("'매입부자재(구매)'!"&amp;SUBSTITUTE(ADDRESS(1,J$62,4),"1","")&amp;":"&amp;SUBSTITUTE(ADDRESS(1,J$62,4),"1","")))</f>
        <v>0</v>
      </c>
      <c r="K68" s="430">
        <f ca="1">SUMIF('매입부자재(구매)'!$B:$B,$A:$A,INDIRECT("'매입부자재(구매)'!"&amp;SUBSTITUTE(ADDRESS(1,K$62,4),"1","")&amp;":"&amp;SUBSTITUTE(ADDRESS(1,K$62,4),"1","")))</f>
        <v>8383136</v>
      </c>
      <c r="L68" s="430">
        <f ca="1">SUMIF('매입부자재(구매)'!$B:$B,$A:$A,INDIRECT("'매입부자재(구매)'!"&amp;SUBSTITUTE(ADDRESS(1,L$62,4),"1","")&amp;":"&amp;SUBSTITUTE(ADDRESS(1,L$62,4),"1","")))</f>
        <v>0</v>
      </c>
      <c r="M68" s="430">
        <f ca="1">SUMIF('매입부자재(구매)'!$B:$B,$A:$A,INDIRECT("'매입부자재(구매)'!"&amp;SUBSTITUTE(ADDRESS(1,M$62,4),"1","")&amp;":"&amp;SUBSTITUTE(ADDRESS(1,M$62,4),"1","")))</f>
        <v>0</v>
      </c>
      <c r="N68" s="430">
        <f ca="1">SUMIF('매입부자재(구매)'!$B:$B,$A:$A,INDIRECT("'매입부자재(구매)'!"&amp;SUBSTITUTE(ADDRESS(1,N$62,4),"1","")&amp;":"&amp;SUBSTITUTE(ADDRESS(1,N$62,4),"1","")))</f>
        <v>0</v>
      </c>
      <c r="O68" s="430">
        <f ca="1">SUMIF('매입부자재(구매)'!$B:$B,$A:$A,INDIRECT("'매입부자재(구매)'!"&amp;SUBSTITUTE(ADDRESS(1,O$62,4),"1","")&amp;":"&amp;SUBSTITUTE(ADDRESS(1,O$62,4),"1","")))</f>
        <v>0</v>
      </c>
      <c r="P68" s="430">
        <f ca="1">SUMIF('매입부자재(구매)'!$B:$B,$A:$A,INDIRECT("'매입부자재(구매)'!"&amp;SUBSTITUTE(ADDRESS(1,P$62,4),"1","")&amp;":"&amp;SUBSTITUTE(ADDRESS(1,P$62,4),"1","")))</f>
        <v>0</v>
      </c>
      <c r="Q68" s="430">
        <f ca="1">SUMIF('매입부자재(구매)'!$B:$B,$A:$A,INDIRECT("'매입부자재(구매)'!"&amp;SUBSTITUTE(ADDRESS(1,Q$62,4),"1","")&amp;":"&amp;SUBSTITUTE(ADDRESS(1,Q$62,4),"1","")))</f>
        <v>0</v>
      </c>
      <c r="R68" s="430">
        <f ca="1">SUMIF('매입부자재(구매)'!$B:$B,$A:$A,INDIRECT("'매입부자재(구매)'!"&amp;SUBSTITUTE(ADDRESS(1,R$62,4),"1","")&amp;":"&amp;SUBSTITUTE(ADDRESS(1,R$62,4),"1","")))</f>
        <v>8383136</v>
      </c>
      <c r="S68" s="430">
        <f ca="1">SUMIF('매입부자재(구매)'!$B:$B,$A:$A,INDIRECT("'매입부자재(구매)'!"&amp;SUBSTITUTE(ADDRESS(1,S$62,4),"1","")&amp;":"&amp;SUBSTITUTE(ADDRESS(1,S$62,4),"1","")))</f>
        <v>0</v>
      </c>
      <c r="T68" s="430">
        <f ca="1">SUMIF('매입부자재(구매)'!$B:$B,$A:$A,INDIRECT("'매입부자재(구매)'!"&amp;SUBSTITUTE(ADDRESS(1,T$62,4),"1","")&amp;":"&amp;SUBSTITUTE(ADDRESS(1,T$62,4),"1","")))</f>
        <v>0</v>
      </c>
      <c r="U68" s="430">
        <f ca="1">SUMIF('매입부자재(구매)'!$B:$B,$A:$A,INDIRECT("'매입부자재(구매)'!"&amp;SUBSTITUTE(ADDRESS(1,U$62,4),"1","")&amp;":"&amp;SUBSTITUTE(ADDRESS(1,U$62,4),"1","")))</f>
        <v>0</v>
      </c>
      <c r="V68" s="430">
        <f ca="1">SUMIF('매입부자재(구매)'!$B:$B,$A:$A,INDIRECT("'매입부자재(구매)'!"&amp;SUBSTITUTE(ADDRESS(1,V$62,4),"1","")&amp;":"&amp;SUBSTITUTE(ADDRESS(1,V$62,4),"1","")))</f>
        <v>0</v>
      </c>
      <c r="W68" s="430">
        <f ca="1">SUMIF('매입부자재(구매)'!$B:$B,$A:$A,INDIRECT("'매입부자재(구매)'!"&amp;SUBSTITUTE(ADDRESS(1,W$62,4),"1","")&amp;":"&amp;SUBSTITUTE(ADDRESS(1,W$62,4),"1","")))</f>
        <v>0</v>
      </c>
      <c r="X68" s="430">
        <f ca="1">SUMIF('매입부자재(구매)'!$B:$B,$A:$A,INDIRECT("'매입부자재(구매)'!"&amp;SUBSTITUTE(ADDRESS(1,X$62,4),"1","")&amp;":"&amp;SUBSTITUTE(ADDRESS(1,X$62,4),"1","")))</f>
        <v>0</v>
      </c>
      <c r="Y68" s="430">
        <f ca="1">SUMIF('매입부자재(구매)'!$B:$B,$A:$A,INDIRECT("'매입부자재(구매)'!"&amp;SUBSTITUTE(ADDRESS(1,Y$62,4),"1","")&amp;":"&amp;SUBSTITUTE(ADDRESS(1,Y$62,4),"1","")))</f>
        <v>0</v>
      </c>
      <c r="Z68" s="430">
        <f ca="1">SUMIF('매입부자재(구매)'!$B:$B,$A:$A,INDIRECT("'매입부자재(구매)'!"&amp;SUBSTITUTE(ADDRESS(1,Z$62,4),"1","")&amp;":"&amp;SUBSTITUTE(ADDRESS(1,Z$62,4),"1","")))</f>
        <v>0</v>
      </c>
      <c r="AA68" s="430">
        <f ca="1">SUMIF('매입부자재(구매)'!$B:$B,$A:$A,INDIRECT("'매입부자재(구매)'!"&amp;SUBSTITUTE(ADDRESS(1,AA$62,4),"1","")&amp;":"&amp;SUBSTITUTE(ADDRESS(1,AA$62,4),"1","")))</f>
        <v>0</v>
      </c>
      <c r="AB68" s="430">
        <f ca="1">SUMIF('매입부자재(구매)'!$B:$B,$A:$A,INDIRECT("'매입부자재(구매)'!"&amp;SUBSTITUTE(ADDRESS(1,AB$62,4),"1","")&amp;":"&amp;SUBSTITUTE(ADDRESS(1,AB$62,4),"1","")))</f>
        <v>0</v>
      </c>
      <c r="AC68" s="430">
        <f ca="1">SUMIF('매입부자재(구매)'!$B:$B,$A:$A,INDIRECT("'매입부자재(구매)'!"&amp;SUBSTITUTE(ADDRESS(1,AC$62,4),"1","")&amp;":"&amp;SUBSTITUTE(ADDRESS(1,AC$62,4),"1","")))</f>
        <v>0</v>
      </c>
      <c r="AD68" s="430">
        <f ca="1">SUMIF('매입부자재(구매)'!$B:$B,$A:$A,INDIRECT("'매입부자재(구매)'!"&amp;SUBSTITUTE(ADDRESS(1,AD$62,4),"1","")&amp;":"&amp;SUBSTITUTE(ADDRESS(1,AD$62,4),"1","")))</f>
        <v>0</v>
      </c>
      <c r="AE68" s="430">
        <f ca="1">SUMIF('매입부자재(구매)'!$B:$B,$A:$A,INDIRECT("'매입부자재(구매)'!"&amp;SUBSTITUTE(ADDRESS(1,AE$62,4),"1","")&amp;":"&amp;SUBSTITUTE(ADDRESS(1,AE$62,4),"1","")))</f>
        <v>0</v>
      </c>
      <c r="AF68" s="430">
        <f ca="1">SUMIF('매입부자재(구매)'!$B:$B,$A:$A,INDIRECT("'매입부자재(구매)'!"&amp;SUBSTITUTE(ADDRESS(1,AF$62,4),"1","")&amp;":"&amp;SUBSTITUTE(ADDRESS(1,AF$62,4),"1","")))</f>
        <v>0</v>
      </c>
      <c r="AG68" s="430">
        <f ca="1">SUMIF('매입부자재(구매)'!$B:$B,$A:$A,INDIRECT("'매입부자재(구매)'!"&amp;SUBSTITUTE(ADDRESS(1,AG$62,4),"1","")&amp;":"&amp;SUBSTITUTE(ADDRESS(1,AG$62,4),"1","")))</f>
        <v>0</v>
      </c>
      <c r="AH68" s="430">
        <f ca="1">SUMIF('매입부자재(구매)'!$B:$B,$A:$A,INDIRECT("'매입부자재(구매)'!"&amp;SUBSTITUTE(ADDRESS(1,AH$62,4),"1","")&amp;":"&amp;SUBSTITUTE(ADDRESS(1,AH$62,4),"1","")))</f>
        <v>0</v>
      </c>
      <c r="AI68" s="430">
        <f t="shared" ca="1" si="116"/>
        <v>18709696</v>
      </c>
    </row>
    <row r="69" spans="1:35">
      <c r="A69" s="23" t="s">
        <v>735</v>
      </c>
      <c r="B69" s="447"/>
      <c r="C69" s="431"/>
      <c r="D69" s="430">
        <f ca="1">SUMIF('매입부자재(구매)'!$B:$B,$A:$A,INDIRECT("'매입부자재(구매)'!"&amp;SUBSTITUTE(ADDRESS(1,D$62,4),"1","")&amp;":"&amp;SUBSTITUTE(ADDRESS(1,D$62,4),"1","")))</f>
        <v>0</v>
      </c>
      <c r="E69" s="430">
        <f ca="1">SUMIF('매입부자재(구매)'!$B:$B,$A:$A,INDIRECT("'매입부자재(구매)'!"&amp;SUBSTITUTE(ADDRESS(1,E$62,4),"1","")&amp;":"&amp;SUBSTITUTE(ADDRESS(1,E$62,4),"1","")))</f>
        <v>0</v>
      </c>
      <c r="F69" s="430">
        <f ca="1">SUMIF('매입부자재(구매)'!$B:$B,$A:$A,INDIRECT("'매입부자재(구매)'!"&amp;SUBSTITUTE(ADDRESS(1,F$62,4),"1","")&amp;":"&amp;SUBSTITUTE(ADDRESS(1,F$62,4),"1","")))</f>
        <v>0</v>
      </c>
      <c r="G69" s="430">
        <f ca="1">SUMIF('매입부자재(구매)'!$B:$B,$A:$A,INDIRECT("'매입부자재(구매)'!"&amp;SUBSTITUTE(ADDRESS(1,G$62,4),"1","")&amp;":"&amp;SUBSTITUTE(ADDRESS(1,G$62,4),"1","")))</f>
        <v>0</v>
      </c>
      <c r="H69" s="430">
        <f ca="1">SUMIF('매입부자재(구매)'!$B:$B,$A:$A,INDIRECT("'매입부자재(구매)'!"&amp;SUBSTITUTE(ADDRESS(1,H$62,4),"1","")&amp;":"&amp;SUBSTITUTE(ADDRESS(1,H$62,4),"1","")))</f>
        <v>0</v>
      </c>
      <c r="I69" s="430">
        <f ca="1">SUMIF('매입부자재(구매)'!$B:$B,$A:$A,INDIRECT("'매입부자재(구매)'!"&amp;SUBSTITUTE(ADDRESS(1,I$62,4),"1","")&amp;":"&amp;SUBSTITUTE(ADDRESS(1,I$62,4),"1","")))</f>
        <v>0</v>
      </c>
      <c r="J69" s="430">
        <f ca="1">SUMIF('매입부자재(구매)'!$B:$B,$A:$A,INDIRECT("'매입부자재(구매)'!"&amp;SUBSTITUTE(ADDRESS(1,J$62,4),"1","")&amp;":"&amp;SUBSTITUTE(ADDRESS(1,J$62,4),"1","")))</f>
        <v>0</v>
      </c>
      <c r="K69" s="430">
        <f ca="1">SUMIF('매입부자재(구매)'!$B:$B,$A:$A,INDIRECT("'매입부자재(구매)'!"&amp;SUBSTITUTE(ADDRESS(1,K$62,4),"1","")&amp;":"&amp;SUBSTITUTE(ADDRESS(1,K$62,4),"1","")))</f>
        <v>3222784</v>
      </c>
      <c r="L69" s="430">
        <f ca="1">SUMIF('매입부자재(구매)'!$B:$B,$A:$A,INDIRECT("'매입부자재(구매)'!"&amp;SUBSTITUTE(ADDRESS(1,L$62,4),"1","")&amp;":"&amp;SUBSTITUTE(ADDRESS(1,L$62,4),"1","")))</f>
        <v>0</v>
      </c>
      <c r="M69" s="430">
        <f ca="1">SUMIF('매입부자재(구매)'!$B:$B,$A:$A,INDIRECT("'매입부자재(구매)'!"&amp;SUBSTITUTE(ADDRESS(1,M$62,4),"1","")&amp;":"&amp;SUBSTITUTE(ADDRESS(1,M$62,4),"1","")))</f>
        <v>6675840</v>
      </c>
      <c r="N69" s="430">
        <f ca="1">SUMIF('매입부자재(구매)'!$B:$B,$A:$A,INDIRECT("'매입부자재(구매)'!"&amp;SUBSTITUTE(ADDRESS(1,N$62,4),"1","")&amp;":"&amp;SUBSTITUTE(ADDRESS(1,N$62,4),"1","")))</f>
        <v>0</v>
      </c>
      <c r="O69" s="430">
        <f ca="1">SUMIF('매입부자재(구매)'!$B:$B,$A:$A,INDIRECT("'매입부자재(구매)'!"&amp;SUBSTITUTE(ADDRESS(1,O$62,4),"1","")&amp;":"&amp;SUBSTITUTE(ADDRESS(1,O$62,4),"1","")))</f>
        <v>6675840</v>
      </c>
      <c r="P69" s="430">
        <f ca="1">SUMIF('매입부자재(구매)'!$B:$B,$A:$A,INDIRECT("'매입부자재(구매)'!"&amp;SUBSTITUTE(ADDRESS(1,P$62,4),"1","")&amp;":"&amp;SUBSTITUTE(ADDRESS(1,P$62,4),"1","")))</f>
        <v>0</v>
      </c>
      <c r="Q69" s="430">
        <f ca="1">SUMIF('매입부자재(구매)'!$B:$B,$A:$A,INDIRECT("'매입부자재(구매)'!"&amp;SUBSTITUTE(ADDRESS(1,Q$62,4),"1","")&amp;":"&amp;SUBSTITUTE(ADDRESS(1,Q$62,4),"1","")))</f>
        <v>0</v>
      </c>
      <c r="R69" s="430">
        <f ca="1">SUMIF('매입부자재(구매)'!$B:$B,$A:$A,INDIRECT("'매입부자재(구매)'!"&amp;SUBSTITUTE(ADDRESS(1,R$62,4),"1","")&amp;":"&amp;SUBSTITUTE(ADDRESS(1,R$62,4),"1","")))</f>
        <v>0</v>
      </c>
      <c r="S69" s="430">
        <f ca="1">SUMIF('매입부자재(구매)'!$B:$B,$A:$A,INDIRECT("'매입부자재(구매)'!"&amp;SUBSTITUTE(ADDRESS(1,S$62,4),"1","")&amp;":"&amp;SUBSTITUTE(ADDRESS(1,S$62,4),"1","")))</f>
        <v>6669920</v>
      </c>
      <c r="T69" s="430">
        <f ca="1">SUMIF('매입부자재(구매)'!$B:$B,$A:$A,INDIRECT("'매입부자재(구매)'!"&amp;SUBSTITUTE(ADDRESS(1,T$62,4),"1","")&amp;":"&amp;SUBSTITUTE(ADDRESS(1,T$62,4),"1","")))</f>
        <v>0</v>
      </c>
      <c r="U69" s="430">
        <f ca="1">SUMIF('매입부자재(구매)'!$B:$B,$A:$A,INDIRECT("'매입부자재(구매)'!"&amp;SUBSTITUTE(ADDRESS(1,U$62,4),"1","")&amp;":"&amp;SUBSTITUTE(ADDRESS(1,U$62,4),"1","")))</f>
        <v>0</v>
      </c>
      <c r="V69" s="430">
        <f ca="1">SUMIF('매입부자재(구매)'!$B:$B,$A:$A,INDIRECT("'매입부자재(구매)'!"&amp;SUBSTITUTE(ADDRESS(1,V$62,4),"1","")&amp;":"&amp;SUBSTITUTE(ADDRESS(1,V$62,4),"1","")))</f>
        <v>0</v>
      </c>
      <c r="W69" s="430">
        <f ca="1">SUMIF('매입부자재(구매)'!$B:$B,$A:$A,INDIRECT("'매입부자재(구매)'!"&amp;SUBSTITUTE(ADDRESS(1,W$62,4),"1","")&amp;":"&amp;SUBSTITUTE(ADDRESS(1,W$62,4),"1","")))</f>
        <v>0</v>
      </c>
      <c r="X69" s="430">
        <f ca="1">SUMIF('매입부자재(구매)'!$B:$B,$A:$A,INDIRECT("'매입부자재(구매)'!"&amp;SUBSTITUTE(ADDRESS(1,X$62,4),"1","")&amp;":"&amp;SUBSTITUTE(ADDRESS(1,X$62,4),"1","")))</f>
        <v>0</v>
      </c>
      <c r="Y69" s="430">
        <f ca="1">SUMIF('매입부자재(구매)'!$B:$B,$A:$A,INDIRECT("'매입부자재(구매)'!"&amp;SUBSTITUTE(ADDRESS(1,Y$62,4),"1","")&amp;":"&amp;SUBSTITUTE(ADDRESS(1,Y$62,4),"1","")))</f>
        <v>0</v>
      </c>
      <c r="Z69" s="430">
        <f ca="1">SUMIF('매입부자재(구매)'!$B:$B,$A:$A,INDIRECT("'매입부자재(구매)'!"&amp;SUBSTITUTE(ADDRESS(1,Z$62,4),"1","")&amp;":"&amp;SUBSTITUTE(ADDRESS(1,Z$62,4),"1","")))</f>
        <v>0</v>
      </c>
      <c r="AA69" s="430">
        <f ca="1">SUMIF('매입부자재(구매)'!$B:$B,$A:$A,INDIRECT("'매입부자재(구매)'!"&amp;SUBSTITUTE(ADDRESS(1,AA$62,4),"1","")&amp;":"&amp;SUBSTITUTE(ADDRESS(1,AA$62,4),"1","")))</f>
        <v>0</v>
      </c>
      <c r="AB69" s="430">
        <f ca="1">SUMIF('매입부자재(구매)'!$B:$B,$A:$A,INDIRECT("'매입부자재(구매)'!"&amp;SUBSTITUTE(ADDRESS(1,AB$62,4),"1","")&amp;":"&amp;SUBSTITUTE(ADDRESS(1,AB$62,4),"1","")))</f>
        <v>0</v>
      </c>
      <c r="AC69" s="430">
        <f ca="1">SUMIF('매입부자재(구매)'!$B:$B,$A:$A,INDIRECT("'매입부자재(구매)'!"&amp;SUBSTITUTE(ADDRESS(1,AC$62,4),"1","")&amp;":"&amp;SUBSTITUTE(ADDRESS(1,AC$62,4),"1","")))</f>
        <v>0</v>
      </c>
      <c r="AD69" s="430">
        <f ca="1">SUMIF('매입부자재(구매)'!$B:$B,$A:$A,INDIRECT("'매입부자재(구매)'!"&amp;SUBSTITUTE(ADDRESS(1,AD$62,4),"1","")&amp;":"&amp;SUBSTITUTE(ADDRESS(1,AD$62,4),"1","")))</f>
        <v>0</v>
      </c>
      <c r="AE69" s="430">
        <f ca="1">SUMIF('매입부자재(구매)'!$B:$B,$A:$A,INDIRECT("'매입부자재(구매)'!"&amp;SUBSTITUTE(ADDRESS(1,AE$62,4),"1","")&amp;":"&amp;SUBSTITUTE(ADDRESS(1,AE$62,4),"1","")))</f>
        <v>0</v>
      </c>
      <c r="AF69" s="430">
        <f ca="1">SUMIF('매입부자재(구매)'!$B:$B,$A:$A,INDIRECT("'매입부자재(구매)'!"&amp;SUBSTITUTE(ADDRESS(1,AF$62,4),"1","")&amp;":"&amp;SUBSTITUTE(ADDRESS(1,AF$62,4),"1","")))</f>
        <v>0</v>
      </c>
      <c r="AG69" s="430">
        <f ca="1">SUMIF('매입부자재(구매)'!$B:$B,$A:$A,INDIRECT("'매입부자재(구매)'!"&amp;SUBSTITUTE(ADDRESS(1,AG$62,4),"1","")&amp;":"&amp;SUBSTITUTE(ADDRESS(1,AG$62,4),"1","")))</f>
        <v>0</v>
      </c>
      <c r="AH69" s="430">
        <f ca="1">SUMIF('매입부자재(구매)'!$B:$B,$A:$A,INDIRECT("'매입부자재(구매)'!"&amp;SUBSTITUTE(ADDRESS(1,AH$62,4),"1","")&amp;":"&amp;SUBSTITUTE(ADDRESS(1,AH$62,4),"1","")))</f>
        <v>0</v>
      </c>
      <c r="AI69" s="430">
        <f t="shared" ca="1" si="116"/>
        <v>23244384</v>
      </c>
    </row>
    <row r="70" spans="1:35">
      <c r="A70" s="23" t="s">
        <v>736</v>
      </c>
      <c r="B70" s="447"/>
      <c r="C70" s="431"/>
      <c r="D70" s="430">
        <f ca="1">SUMIF('매입부자재(구매)'!$B:$B,$A:$A,INDIRECT("'매입부자재(구매)'!"&amp;SUBSTITUTE(ADDRESS(1,D$62,4),"1","")&amp;":"&amp;SUBSTITUTE(ADDRESS(1,D$62,4),"1","")))</f>
        <v>0</v>
      </c>
      <c r="E70" s="430">
        <f ca="1">SUMIF('매입부자재(구매)'!$B:$B,$A:$A,INDIRECT("'매입부자재(구매)'!"&amp;SUBSTITUTE(ADDRESS(1,E$62,4),"1","")&amp;":"&amp;SUBSTITUTE(ADDRESS(1,E$62,4),"1","")))</f>
        <v>0</v>
      </c>
      <c r="F70" s="430">
        <f ca="1">SUMIF('매입부자재(구매)'!$B:$B,$A:$A,INDIRECT("'매입부자재(구매)'!"&amp;SUBSTITUTE(ADDRESS(1,F$62,4),"1","")&amp;":"&amp;SUBSTITUTE(ADDRESS(1,F$62,4),"1","")))</f>
        <v>0</v>
      </c>
      <c r="G70" s="430">
        <f ca="1">SUMIF('매입부자재(구매)'!$B:$B,$A:$A,INDIRECT("'매입부자재(구매)'!"&amp;SUBSTITUTE(ADDRESS(1,G$62,4),"1","")&amp;":"&amp;SUBSTITUTE(ADDRESS(1,G$62,4),"1","")))</f>
        <v>0</v>
      </c>
      <c r="H70" s="430">
        <f ca="1">SUMIF('매입부자재(구매)'!$B:$B,$A:$A,INDIRECT("'매입부자재(구매)'!"&amp;SUBSTITUTE(ADDRESS(1,H$62,4),"1","")&amp;":"&amp;SUBSTITUTE(ADDRESS(1,H$62,4),"1","")))</f>
        <v>0</v>
      </c>
      <c r="I70" s="430">
        <f ca="1">SUMIF('매입부자재(구매)'!$B:$B,$A:$A,INDIRECT("'매입부자재(구매)'!"&amp;SUBSTITUTE(ADDRESS(1,I$62,4),"1","")&amp;":"&amp;SUBSTITUTE(ADDRESS(1,I$62,4),"1","")))</f>
        <v>0</v>
      </c>
      <c r="J70" s="430">
        <f ca="1">SUMIF('매입부자재(구매)'!$B:$B,$A:$A,INDIRECT("'매입부자재(구매)'!"&amp;SUBSTITUTE(ADDRESS(1,J$62,4),"1","")&amp;":"&amp;SUBSTITUTE(ADDRESS(1,J$62,4),"1","")))</f>
        <v>0</v>
      </c>
      <c r="K70" s="430">
        <f ca="1">SUMIF('매입부자재(구매)'!$B:$B,$A:$A,INDIRECT("'매입부자재(구매)'!"&amp;SUBSTITUTE(ADDRESS(1,K$62,4),"1","")&amp;":"&amp;SUBSTITUTE(ADDRESS(1,K$62,4),"1","")))</f>
        <v>0</v>
      </c>
      <c r="L70" s="430">
        <f ca="1">SUMIF('매입부자재(구매)'!$B:$B,$A:$A,INDIRECT("'매입부자재(구매)'!"&amp;SUBSTITUTE(ADDRESS(1,L$62,4),"1","")&amp;":"&amp;SUBSTITUTE(ADDRESS(1,L$62,4),"1","")))</f>
        <v>0</v>
      </c>
      <c r="M70" s="430">
        <f ca="1">SUMIF('매입부자재(구매)'!$B:$B,$A:$A,INDIRECT("'매입부자재(구매)'!"&amp;SUBSTITUTE(ADDRESS(1,M$62,4),"1","")&amp;":"&amp;SUBSTITUTE(ADDRESS(1,M$62,4),"1","")))</f>
        <v>0</v>
      </c>
      <c r="N70" s="430">
        <f ca="1">SUMIF('매입부자재(구매)'!$B:$B,$A:$A,INDIRECT("'매입부자재(구매)'!"&amp;SUBSTITUTE(ADDRESS(1,N$62,4),"1","")&amp;":"&amp;SUBSTITUTE(ADDRESS(1,N$62,4),"1","")))</f>
        <v>0</v>
      </c>
      <c r="O70" s="430">
        <f ca="1">SUMIF('매입부자재(구매)'!$B:$B,$A:$A,INDIRECT("'매입부자재(구매)'!"&amp;SUBSTITUTE(ADDRESS(1,O$62,4),"1","")&amp;":"&amp;SUBSTITUTE(ADDRESS(1,O$62,4),"1","")))</f>
        <v>0</v>
      </c>
      <c r="P70" s="430">
        <f ca="1">SUMIF('매입부자재(구매)'!$B:$B,$A:$A,INDIRECT("'매입부자재(구매)'!"&amp;SUBSTITUTE(ADDRESS(1,P$62,4),"1","")&amp;":"&amp;SUBSTITUTE(ADDRESS(1,P$62,4),"1","")))</f>
        <v>0</v>
      </c>
      <c r="Q70" s="430">
        <f ca="1">SUMIF('매입부자재(구매)'!$B:$B,$A:$A,INDIRECT("'매입부자재(구매)'!"&amp;SUBSTITUTE(ADDRESS(1,Q$62,4),"1","")&amp;":"&amp;SUBSTITUTE(ADDRESS(1,Q$62,4),"1","")))</f>
        <v>0</v>
      </c>
      <c r="R70" s="430">
        <f ca="1">SUMIF('매입부자재(구매)'!$B:$B,$A:$A,INDIRECT("'매입부자재(구매)'!"&amp;SUBSTITUTE(ADDRESS(1,R$62,4),"1","")&amp;":"&amp;SUBSTITUTE(ADDRESS(1,R$62,4),"1","")))</f>
        <v>0</v>
      </c>
      <c r="S70" s="430">
        <f ca="1">SUMIF('매입부자재(구매)'!$B:$B,$A:$A,INDIRECT("'매입부자재(구매)'!"&amp;SUBSTITUTE(ADDRESS(1,S$62,4),"1","")&amp;":"&amp;SUBSTITUTE(ADDRESS(1,S$62,4),"1","")))</f>
        <v>0</v>
      </c>
      <c r="T70" s="430">
        <f ca="1">SUMIF('매입부자재(구매)'!$B:$B,$A:$A,INDIRECT("'매입부자재(구매)'!"&amp;SUBSTITUTE(ADDRESS(1,T$62,4),"1","")&amp;":"&amp;SUBSTITUTE(ADDRESS(1,T$62,4),"1","")))</f>
        <v>0</v>
      </c>
      <c r="U70" s="430">
        <f ca="1">SUMIF('매입부자재(구매)'!$B:$B,$A:$A,INDIRECT("'매입부자재(구매)'!"&amp;SUBSTITUTE(ADDRESS(1,U$62,4),"1","")&amp;":"&amp;SUBSTITUTE(ADDRESS(1,U$62,4),"1","")))</f>
        <v>0</v>
      </c>
      <c r="V70" s="430">
        <f ca="1">SUMIF('매입부자재(구매)'!$B:$B,$A:$A,INDIRECT("'매입부자재(구매)'!"&amp;SUBSTITUTE(ADDRESS(1,V$62,4),"1","")&amp;":"&amp;SUBSTITUTE(ADDRESS(1,V$62,4),"1","")))</f>
        <v>0</v>
      </c>
      <c r="W70" s="430">
        <f ca="1">SUMIF('매입부자재(구매)'!$B:$B,$A:$A,INDIRECT("'매입부자재(구매)'!"&amp;SUBSTITUTE(ADDRESS(1,W$62,4),"1","")&amp;":"&amp;SUBSTITUTE(ADDRESS(1,W$62,4),"1","")))</f>
        <v>0</v>
      </c>
      <c r="X70" s="430">
        <f ca="1">SUMIF('매입부자재(구매)'!$B:$B,$A:$A,INDIRECT("'매입부자재(구매)'!"&amp;SUBSTITUTE(ADDRESS(1,X$62,4),"1","")&amp;":"&amp;SUBSTITUTE(ADDRESS(1,X$62,4),"1","")))</f>
        <v>0</v>
      </c>
      <c r="Y70" s="430">
        <f ca="1">SUMIF('매입부자재(구매)'!$B:$B,$A:$A,INDIRECT("'매입부자재(구매)'!"&amp;SUBSTITUTE(ADDRESS(1,Y$62,4),"1","")&amp;":"&amp;SUBSTITUTE(ADDRESS(1,Y$62,4),"1","")))</f>
        <v>0</v>
      </c>
      <c r="Z70" s="430">
        <f ca="1">SUMIF('매입부자재(구매)'!$B:$B,$A:$A,INDIRECT("'매입부자재(구매)'!"&amp;SUBSTITUTE(ADDRESS(1,Z$62,4),"1","")&amp;":"&amp;SUBSTITUTE(ADDRESS(1,Z$62,4),"1","")))</f>
        <v>0</v>
      </c>
      <c r="AA70" s="430">
        <f ca="1">SUMIF('매입부자재(구매)'!$B:$B,$A:$A,INDIRECT("'매입부자재(구매)'!"&amp;SUBSTITUTE(ADDRESS(1,AA$62,4),"1","")&amp;":"&amp;SUBSTITUTE(ADDRESS(1,AA$62,4),"1","")))</f>
        <v>0</v>
      </c>
      <c r="AB70" s="430">
        <f ca="1">SUMIF('매입부자재(구매)'!$B:$B,$A:$A,INDIRECT("'매입부자재(구매)'!"&amp;SUBSTITUTE(ADDRESS(1,AB$62,4),"1","")&amp;":"&amp;SUBSTITUTE(ADDRESS(1,AB$62,4),"1","")))</f>
        <v>0</v>
      </c>
      <c r="AC70" s="430">
        <f ca="1">SUMIF('매입부자재(구매)'!$B:$B,$A:$A,INDIRECT("'매입부자재(구매)'!"&amp;SUBSTITUTE(ADDRESS(1,AC$62,4),"1","")&amp;":"&amp;SUBSTITUTE(ADDRESS(1,AC$62,4),"1","")))</f>
        <v>0</v>
      </c>
      <c r="AD70" s="430">
        <f ca="1">SUMIF('매입부자재(구매)'!$B:$B,$A:$A,INDIRECT("'매입부자재(구매)'!"&amp;SUBSTITUTE(ADDRESS(1,AD$62,4),"1","")&amp;":"&amp;SUBSTITUTE(ADDRESS(1,AD$62,4),"1","")))</f>
        <v>0</v>
      </c>
      <c r="AE70" s="430">
        <f ca="1">SUMIF('매입부자재(구매)'!$B:$B,$A:$A,INDIRECT("'매입부자재(구매)'!"&amp;SUBSTITUTE(ADDRESS(1,AE$62,4),"1","")&amp;":"&amp;SUBSTITUTE(ADDRESS(1,AE$62,4),"1","")))</f>
        <v>0</v>
      </c>
      <c r="AF70" s="430">
        <f ca="1">SUMIF('매입부자재(구매)'!$B:$B,$A:$A,INDIRECT("'매입부자재(구매)'!"&amp;SUBSTITUTE(ADDRESS(1,AF$62,4),"1","")&amp;":"&amp;SUBSTITUTE(ADDRESS(1,AF$62,4),"1","")))</f>
        <v>0</v>
      </c>
      <c r="AG70" s="430">
        <f ca="1">SUMIF('매입부자재(구매)'!$B:$B,$A:$A,INDIRECT("'매입부자재(구매)'!"&amp;SUBSTITUTE(ADDRESS(1,AG$62,4),"1","")&amp;":"&amp;SUBSTITUTE(ADDRESS(1,AG$62,4),"1","")))</f>
        <v>0</v>
      </c>
      <c r="AH70" s="430">
        <f ca="1">SUMIF('매입부자재(구매)'!$B:$B,$A:$A,INDIRECT("'매입부자재(구매)'!"&amp;SUBSTITUTE(ADDRESS(1,AH$62,4),"1","")&amp;":"&amp;SUBSTITUTE(ADDRESS(1,AH$62,4),"1","")))</f>
        <v>0</v>
      </c>
      <c r="AI70" s="430">
        <f t="shared" ref="AI70:AI71" ca="1" si="117">SUM(D70:AH70)</f>
        <v>0</v>
      </c>
    </row>
    <row r="71" spans="1:35" ht="16.5" customHeight="1">
      <c r="A71" s="23" t="s">
        <v>737</v>
      </c>
      <c r="B71" s="447"/>
      <c r="C71" s="431"/>
      <c r="D71" s="430">
        <f ca="1">SUMIF('매입부자재(구매)'!$B:$B,$A:$A,INDIRECT("'매입부자재(구매)'!"&amp;SUBSTITUTE(ADDRESS(1,D$62,4),"1","")&amp;":"&amp;SUBSTITUTE(ADDRESS(1,D$62,4),"1","")))</f>
        <v>0</v>
      </c>
      <c r="E71" s="430">
        <f ca="1">SUMIF('매입부자재(구매)'!$B:$B,$A:$A,INDIRECT("'매입부자재(구매)'!"&amp;SUBSTITUTE(ADDRESS(1,E$62,4),"1","")&amp;":"&amp;SUBSTITUTE(ADDRESS(1,E$62,4),"1","")))</f>
        <v>0</v>
      </c>
      <c r="F71" s="430">
        <f ca="1">SUMIF('매입부자재(구매)'!$B:$B,$A:$A,INDIRECT("'매입부자재(구매)'!"&amp;SUBSTITUTE(ADDRESS(1,F$62,4),"1","")&amp;":"&amp;SUBSTITUTE(ADDRESS(1,F$62,4),"1","")))</f>
        <v>4187870.4</v>
      </c>
      <c r="G71" s="430">
        <f ca="1">SUMIF('매입부자재(구매)'!$B:$B,$A:$A,INDIRECT("'매입부자재(구매)'!"&amp;SUBSTITUTE(ADDRESS(1,G$62,4),"1","")&amp;":"&amp;SUBSTITUTE(ADDRESS(1,G$62,4),"1","")))</f>
        <v>0</v>
      </c>
      <c r="H71" s="430">
        <f ca="1">SUMIF('매입부자재(구매)'!$B:$B,$A:$A,INDIRECT("'매입부자재(구매)'!"&amp;SUBSTITUTE(ADDRESS(1,H$62,4),"1","")&amp;":"&amp;SUBSTITUTE(ADDRESS(1,H$62,4),"1","")))</f>
        <v>0</v>
      </c>
      <c r="I71" s="430">
        <f ca="1">SUMIF('매입부자재(구매)'!$B:$B,$A:$A,INDIRECT("'매입부자재(구매)'!"&amp;SUBSTITUTE(ADDRESS(1,I$62,4),"1","")&amp;":"&amp;SUBSTITUTE(ADDRESS(1,I$62,4),"1","")))</f>
        <v>0</v>
      </c>
      <c r="J71" s="430">
        <f ca="1">SUMIF('매입부자재(구매)'!$B:$B,$A:$A,INDIRECT("'매입부자재(구매)'!"&amp;SUBSTITUTE(ADDRESS(1,J$62,4),"1","")&amp;":"&amp;SUBSTITUTE(ADDRESS(1,J$62,4),"1","")))</f>
        <v>0</v>
      </c>
      <c r="K71" s="430">
        <f ca="1">SUMIF('매입부자재(구매)'!$B:$B,$A:$A,INDIRECT("'매입부자재(구매)'!"&amp;SUBSTITUTE(ADDRESS(1,K$62,4),"1","")&amp;":"&amp;SUBSTITUTE(ADDRESS(1,K$62,4),"1","")))</f>
        <v>684000</v>
      </c>
      <c r="L71" s="430">
        <f ca="1">SUMIF('매입부자재(구매)'!$B:$B,$A:$A,INDIRECT("'매입부자재(구매)'!"&amp;SUBSTITUTE(ADDRESS(1,L$62,4),"1","")&amp;":"&amp;SUBSTITUTE(ADDRESS(1,L$62,4),"1","")))</f>
        <v>0</v>
      </c>
      <c r="M71" s="430">
        <f ca="1">SUMIF('매입부자재(구매)'!$B:$B,$A:$A,INDIRECT("'매입부자재(구매)'!"&amp;SUBSTITUTE(ADDRESS(1,M$62,4),"1","")&amp;":"&amp;SUBSTITUTE(ADDRESS(1,M$62,4),"1","")))</f>
        <v>0</v>
      </c>
      <c r="N71" s="430">
        <f ca="1">SUMIF('매입부자재(구매)'!$B:$B,$A:$A,INDIRECT("'매입부자재(구매)'!"&amp;SUBSTITUTE(ADDRESS(1,N$62,4),"1","")&amp;":"&amp;SUBSTITUTE(ADDRESS(1,N$62,4),"1","")))</f>
        <v>0</v>
      </c>
      <c r="O71" s="430">
        <f ca="1">SUMIF('매입부자재(구매)'!$B:$B,$A:$A,INDIRECT("'매입부자재(구매)'!"&amp;SUBSTITUTE(ADDRESS(1,O$62,4),"1","")&amp;":"&amp;SUBSTITUTE(ADDRESS(1,O$62,4),"1","")))</f>
        <v>0</v>
      </c>
      <c r="P71" s="430">
        <f ca="1">SUMIF('매입부자재(구매)'!$B:$B,$A:$A,INDIRECT("'매입부자재(구매)'!"&amp;SUBSTITUTE(ADDRESS(1,P$62,4),"1","")&amp;":"&amp;SUBSTITUTE(ADDRESS(1,P$62,4),"1","")))</f>
        <v>0</v>
      </c>
      <c r="Q71" s="430">
        <f ca="1">SUMIF('매입부자재(구매)'!$B:$B,$A:$A,INDIRECT("'매입부자재(구매)'!"&amp;SUBSTITUTE(ADDRESS(1,Q$62,4),"1","")&amp;":"&amp;SUBSTITUTE(ADDRESS(1,Q$62,4),"1","")))</f>
        <v>0</v>
      </c>
      <c r="R71" s="430">
        <f ca="1">SUMIF('매입부자재(구매)'!$B:$B,$A:$A,INDIRECT("'매입부자재(구매)'!"&amp;SUBSTITUTE(ADDRESS(1,R$62,4),"1","")&amp;":"&amp;SUBSTITUTE(ADDRESS(1,R$62,4),"1","")))</f>
        <v>0</v>
      </c>
      <c r="S71" s="430">
        <f ca="1">SUMIF('매입부자재(구매)'!$B:$B,$A:$A,INDIRECT("'매입부자재(구매)'!"&amp;SUBSTITUTE(ADDRESS(1,S$62,4),"1","")&amp;":"&amp;SUBSTITUTE(ADDRESS(1,S$62,4),"1","")))</f>
        <v>0</v>
      </c>
      <c r="T71" s="430">
        <f ca="1">SUMIF('매입부자재(구매)'!$B:$B,$A:$A,INDIRECT("'매입부자재(구매)'!"&amp;SUBSTITUTE(ADDRESS(1,T$62,4),"1","")&amp;":"&amp;SUBSTITUTE(ADDRESS(1,T$62,4),"1","")))</f>
        <v>0</v>
      </c>
      <c r="U71" s="430">
        <f ca="1">SUMIF('매입부자재(구매)'!$B:$B,$A:$A,INDIRECT("'매입부자재(구매)'!"&amp;SUBSTITUTE(ADDRESS(1,U$62,4),"1","")&amp;":"&amp;SUBSTITUTE(ADDRESS(1,U$62,4),"1","")))</f>
        <v>0</v>
      </c>
      <c r="V71" s="430">
        <f ca="1">SUMIF('매입부자재(구매)'!$B:$B,$A:$A,INDIRECT("'매입부자재(구매)'!"&amp;SUBSTITUTE(ADDRESS(1,V$62,4),"1","")&amp;":"&amp;SUBSTITUTE(ADDRESS(1,V$62,4),"1","")))</f>
        <v>0</v>
      </c>
      <c r="W71" s="430">
        <f ca="1">SUMIF('매입부자재(구매)'!$B:$B,$A:$A,INDIRECT("'매입부자재(구매)'!"&amp;SUBSTITUTE(ADDRESS(1,W$62,4),"1","")&amp;":"&amp;SUBSTITUTE(ADDRESS(1,W$62,4),"1","")))</f>
        <v>0</v>
      </c>
      <c r="X71" s="430">
        <f ca="1">SUMIF('매입부자재(구매)'!$B:$B,$A:$A,INDIRECT("'매입부자재(구매)'!"&amp;SUBSTITUTE(ADDRESS(1,X$62,4),"1","")&amp;":"&amp;SUBSTITUTE(ADDRESS(1,X$62,4),"1","")))</f>
        <v>0</v>
      </c>
      <c r="Y71" s="430">
        <f ca="1">SUMIF('매입부자재(구매)'!$B:$B,$A:$A,INDIRECT("'매입부자재(구매)'!"&amp;SUBSTITUTE(ADDRESS(1,Y$62,4),"1","")&amp;":"&amp;SUBSTITUTE(ADDRESS(1,Y$62,4),"1","")))</f>
        <v>0</v>
      </c>
      <c r="Z71" s="430">
        <f ca="1">SUMIF('매입부자재(구매)'!$B:$B,$A:$A,INDIRECT("'매입부자재(구매)'!"&amp;SUBSTITUTE(ADDRESS(1,Z$62,4),"1","")&amp;":"&amp;SUBSTITUTE(ADDRESS(1,Z$62,4),"1","")))</f>
        <v>0</v>
      </c>
      <c r="AA71" s="430">
        <f ca="1">SUMIF('매입부자재(구매)'!$B:$B,$A:$A,INDIRECT("'매입부자재(구매)'!"&amp;SUBSTITUTE(ADDRESS(1,AA$62,4),"1","")&amp;":"&amp;SUBSTITUTE(ADDRESS(1,AA$62,4),"1","")))</f>
        <v>0</v>
      </c>
      <c r="AB71" s="430">
        <f ca="1">SUMIF('매입부자재(구매)'!$B:$B,$A:$A,INDIRECT("'매입부자재(구매)'!"&amp;SUBSTITUTE(ADDRESS(1,AB$62,4),"1","")&amp;":"&amp;SUBSTITUTE(ADDRESS(1,AB$62,4),"1","")))</f>
        <v>0</v>
      </c>
      <c r="AC71" s="430">
        <f ca="1">SUMIF('매입부자재(구매)'!$B:$B,$A:$A,INDIRECT("'매입부자재(구매)'!"&amp;SUBSTITUTE(ADDRESS(1,AC$62,4),"1","")&amp;":"&amp;SUBSTITUTE(ADDRESS(1,AC$62,4),"1","")))</f>
        <v>0</v>
      </c>
      <c r="AD71" s="430">
        <f ca="1">SUMIF('매입부자재(구매)'!$B:$B,$A:$A,INDIRECT("'매입부자재(구매)'!"&amp;SUBSTITUTE(ADDRESS(1,AD$62,4),"1","")&amp;":"&amp;SUBSTITUTE(ADDRESS(1,AD$62,4),"1","")))</f>
        <v>0</v>
      </c>
      <c r="AE71" s="430">
        <f ca="1">SUMIF('매입부자재(구매)'!$B:$B,$A:$A,INDIRECT("'매입부자재(구매)'!"&amp;SUBSTITUTE(ADDRESS(1,AE$62,4),"1","")&amp;":"&amp;SUBSTITUTE(ADDRESS(1,AE$62,4),"1","")))</f>
        <v>0</v>
      </c>
      <c r="AF71" s="430">
        <f ca="1">SUMIF('매입부자재(구매)'!$B:$B,$A:$A,INDIRECT("'매입부자재(구매)'!"&amp;SUBSTITUTE(ADDRESS(1,AF$62,4),"1","")&amp;":"&amp;SUBSTITUTE(ADDRESS(1,AF$62,4),"1","")))</f>
        <v>0</v>
      </c>
      <c r="AG71" s="430">
        <f ca="1">SUMIF('매입부자재(구매)'!$B:$B,$A:$A,INDIRECT("'매입부자재(구매)'!"&amp;SUBSTITUTE(ADDRESS(1,AG$62,4),"1","")&amp;":"&amp;SUBSTITUTE(ADDRESS(1,AG$62,4),"1","")))</f>
        <v>0</v>
      </c>
      <c r="AH71" s="430">
        <f ca="1">SUMIF('매입부자재(구매)'!$B:$B,$A:$A,INDIRECT("'매입부자재(구매)'!"&amp;SUBSTITUTE(ADDRESS(1,AH$62,4),"1","")&amp;":"&amp;SUBSTITUTE(ADDRESS(1,AH$62,4),"1","")))</f>
        <v>0</v>
      </c>
      <c r="AI71" s="430">
        <f t="shared" ca="1" si="117"/>
        <v>4871870.4000000004</v>
      </c>
    </row>
    <row r="72" spans="1:35">
      <c r="B72" s="603" t="s">
        <v>49</v>
      </c>
      <c r="C72" s="604"/>
      <c r="D72" s="440">
        <f ca="1">SUM(D64:D71)</f>
        <v>2630800</v>
      </c>
      <c r="E72" s="440">
        <f t="shared" ref="E72:AI72" ca="1" si="118">SUM(E64:E71)</f>
        <v>7132924</v>
      </c>
      <c r="F72" s="440">
        <f t="shared" ca="1" si="118"/>
        <v>13270970.4</v>
      </c>
      <c r="G72" s="440">
        <f t="shared" ca="1" si="118"/>
        <v>2603800</v>
      </c>
      <c r="H72" s="440">
        <f t="shared" ca="1" si="118"/>
        <v>4110000</v>
      </c>
      <c r="I72" s="440">
        <f t="shared" ca="1" si="118"/>
        <v>0</v>
      </c>
      <c r="J72" s="440">
        <f t="shared" ca="1" si="118"/>
        <v>0</v>
      </c>
      <c r="K72" s="440">
        <f t="shared" ca="1" si="118"/>
        <v>14774920</v>
      </c>
      <c r="L72" s="440">
        <f t="shared" ca="1" si="118"/>
        <v>2055000</v>
      </c>
      <c r="M72" s="440">
        <f t="shared" ca="1" si="118"/>
        <v>11597840</v>
      </c>
      <c r="N72" s="440">
        <f t="shared" ca="1" si="118"/>
        <v>3045000</v>
      </c>
      <c r="O72" s="440">
        <f t="shared" ca="1" si="118"/>
        <v>15980760</v>
      </c>
      <c r="P72" s="440">
        <f t="shared" ca="1" si="118"/>
        <v>0</v>
      </c>
      <c r="Q72" s="440">
        <f t="shared" ca="1" si="118"/>
        <v>0</v>
      </c>
      <c r="R72" s="440">
        <f t="shared" ca="1" si="118"/>
        <v>8383136</v>
      </c>
      <c r="S72" s="440">
        <f t="shared" ca="1" si="118"/>
        <v>12347320</v>
      </c>
      <c r="T72" s="440">
        <f t="shared" ca="1" si="118"/>
        <v>0</v>
      </c>
      <c r="U72" s="440">
        <f t="shared" ca="1" si="118"/>
        <v>6286320</v>
      </c>
      <c r="V72" s="440">
        <f t="shared" ca="1" si="118"/>
        <v>0</v>
      </c>
      <c r="W72" s="440">
        <f t="shared" ca="1" si="118"/>
        <v>0</v>
      </c>
      <c r="X72" s="440">
        <f t="shared" ca="1" si="118"/>
        <v>0</v>
      </c>
      <c r="Y72" s="440">
        <f t="shared" ca="1" si="118"/>
        <v>0</v>
      </c>
      <c r="Z72" s="440">
        <f t="shared" ca="1" si="118"/>
        <v>0</v>
      </c>
      <c r="AA72" s="440">
        <f t="shared" ca="1" si="118"/>
        <v>0</v>
      </c>
      <c r="AB72" s="440">
        <f t="shared" ca="1" si="118"/>
        <v>0</v>
      </c>
      <c r="AC72" s="440">
        <f t="shared" ca="1" si="118"/>
        <v>0</v>
      </c>
      <c r="AD72" s="440">
        <f t="shared" ca="1" si="118"/>
        <v>0</v>
      </c>
      <c r="AE72" s="440">
        <f t="shared" ca="1" si="118"/>
        <v>0</v>
      </c>
      <c r="AF72" s="440">
        <f t="shared" ca="1" si="118"/>
        <v>0</v>
      </c>
      <c r="AG72" s="440">
        <f t="shared" ca="1" si="118"/>
        <v>0</v>
      </c>
      <c r="AH72" s="440">
        <f t="shared" ca="1" si="118"/>
        <v>0</v>
      </c>
      <c r="AI72" s="440">
        <f t="shared" ca="1" si="118"/>
        <v>104218790.40000001</v>
      </c>
    </row>
    <row r="73" spans="1:35" ht="16.5" customHeight="1"/>
    <row r="74" spans="1:35" ht="16.5" customHeight="1"/>
    <row r="75" spans="1:35">
      <c r="B75" s="448"/>
      <c r="C75" s="290"/>
      <c r="D75" s="23">
        <v>59</v>
      </c>
      <c r="E75" s="23">
        <f>D75+1</f>
        <v>60</v>
      </c>
      <c r="F75" s="23">
        <f t="shared" ref="F75" si="119">E75+1</f>
        <v>61</v>
      </c>
      <c r="G75" s="23">
        <f t="shared" ref="G75" si="120">F75+1</f>
        <v>62</v>
      </c>
      <c r="H75" s="23">
        <f t="shared" ref="H75" si="121">G75+1</f>
        <v>63</v>
      </c>
      <c r="I75" s="23">
        <f t="shared" ref="I75" si="122">H75+1</f>
        <v>64</v>
      </c>
      <c r="J75" s="23">
        <f t="shared" ref="J75" si="123">I75+1</f>
        <v>65</v>
      </c>
      <c r="K75" s="23">
        <f t="shared" ref="K75" si="124">J75+1</f>
        <v>66</v>
      </c>
      <c r="L75" s="23">
        <f t="shared" ref="L75" si="125">K75+1</f>
        <v>67</v>
      </c>
      <c r="M75" s="23">
        <f t="shared" ref="M75" si="126">L75+1</f>
        <v>68</v>
      </c>
      <c r="N75" s="23">
        <f t="shared" ref="N75" si="127">M75+1</f>
        <v>69</v>
      </c>
      <c r="O75" s="23">
        <f t="shared" ref="O75" si="128">N75+1</f>
        <v>70</v>
      </c>
      <c r="P75" s="23">
        <f t="shared" ref="P75" si="129">O75+1</f>
        <v>71</v>
      </c>
      <c r="Q75" s="23">
        <f t="shared" ref="Q75" si="130">P75+1</f>
        <v>72</v>
      </c>
      <c r="R75" s="23">
        <f t="shared" ref="R75" si="131">Q75+1</f>
        <v>73</v>
      </c>
      <c r="S75" s="23">
        <f t="shared" ref="S75" si="132">R75+1</f>
        <v>74</v>
      </c>
      <c r="T75" s="23">
        <f t="shared" ref="T75" si="133">S75+1</f>
        <v>75</v>
      </c>
      <c r="U75" s="23">
        <f t="shared" ref="U75" si="134">T75+1</f>
        <v>76</v>
      </c>
      <c r="V75" s="23">
        <f t="shared" ref="V75" si="135">U75+1</f>
        <v>77</v>
      </c>
      <c r="W75" s="23">
        <f t="shared" ref="W75" si="136">V75+1</f>
        <v>78</v>
      </c>
      <c r="X75" s="23">
        <f t="shared" ref="X75" si="137">W75+1</f>
        <v>79</v>
      </c>
      <c r="Y75" s="23">
        <f t="shared" ref="Y75" si="138">X75+1</f>
        <v>80</v>
      </c>
      <c r="Z75" s="23">
        <f t="shared" ref="Z75" si="139">Y75+1</f>
        <v>81</v>
      </c>
      <c r="AA75" s="23">
        <f t="shared" ref="AA75" si="140">Z75+1</f>
        <v>82</v>
      </c>
      <c r="AB75" s="23">
        <f t="shared" ref="AB75" si="141">AA75+1</f>
        <v>83</v>
      </c>
      <c r="AC75" s="23">
        <f t="shared" ref="AC75" si="142">AB75+1</f>
        <v>84</v>
      </c>
      <c r="AD75" s="23">
        <f t="shared" ref="AD75" si="143">AC75+1</f>
        <v>85</v>
      </c>
      <c r="AE75" s="23">
        <f t="shared" ref="AE75" si="144">AD75+1</f>
        <v>86</v>
      </c>
      <c r="AF75" s="23">
        <f t="shared" ref="AF75" si="145">AE75+1</f>
        <v>87</v>
      </c>
      <c r="AG75" s="23">
        <f t="shared" ref="AG75" si="146">AF75+1</f>
        <v>88</v>
      </c>
      <c r="AH75" s="23">
        <f t="shared" ref="AH75" si="147">AG75+1</f>
        <v>89</v>
      </c>
      <c r="AI75" s="450"/>
    </row>
    <row r="76" spans="1:35" ht="31.5" customHeight="1">
      <c r="A76" s="451" t="s">
        <v>1333</v>
      </c>
      <c r="B76" s="444"/>
      <c r="C76" s="312"/>
      <c r="D76" s="443">
        <f>DATE($B$2,$C$2,1)</f>
        <v>45870</v>
      </c>
      <c r="E76" s="443">
        <f>D76+1</f>
        <v>45871</v>
      </c>
      <c r="F76" s="443">
        <f t="shared" ref="F76:AH76" si="148">E76+1</f>
        <v>45872</v>
      </c>
      <c r="G76" s="443">
        <f t="shared" si="148"/>
        <v>45873</v>
      </c>
      <c r="H76" s="443">
        <f t="shared" si="148"/>
        <v>45874</v>
      </c>
      <c r="I76" s="443">
        <f t="shared" si="148"/>
        <v>45875</v>
      </c>
      <c r="J76" s="443">
        <f t="shared" si="148"/>
        <v>45876</v>
      </c>
      <c r="K76" s="443">
        <f t="shared" si="148"/>
        <v>45877</v>
      </c>
      <c r="L76" s="443">
        <f t="shared" si="148"/>
        <v>45878</v>
      </c>
      <c r="M76" s="443">
        <f t="shared" si="148"/>
        <v>45879</v>
      </c>
      <c r="N76" s="443">
        <f t="shared" si="148"/>
        <v>45880</v>
      </c>
      <c r="O76" s="443">
        <f t="shared" si="148"/>
        <v>45881</v>
      </c>
      <c r="P76" s="443">
        <f t="shared" si="148"/>
        <v>45882</v>
      </c>
      <c r="Q76" s="443">
        <f t="shared" si="148"/>
        <v>45883</v>
      </c>
      <c r="R76" s="443">
        <f t="shared" si="148"/>
        <v>45884</v>
      </c>
      <c r="S76" s="443">
        <f t="shared" si="148"/>
        <v>45885</v>
      </c>
      <c r="T76" s="443">
        <f t="shared" si="148"/>
        <v>45886</v>
      </c>
      <c r="U76" s="443">
        <f t="shared" si="148"/>
        <v>45887</v>
      </c>
      <c r="V76" s="443">
        <f t="shared" si="148"/>
        <v>45888</v>
      </c>
      <c r="W76" s="443">
        <f t="shared" si="148"/>
        <v>45889</v>
      </c>
      <c r="X76" s="443">
        <f t="shared" si="148"/>
        <v>45890</v>
      </c>
      <c r="Y76" s="443">
        <f t="shared" si="148"/>
        <v>45891</v>
      </c>
      <c r="Z76" s="443">
        <f t="shared" si="148"/>
        <v>45892</v>
      </c>
      <c r="AA76" s="443">
        <f t="shared" si="148"/>
        <v>45893</v>
      </c>
      <c r="AB76" s="443">
        <f t="shared" si="148"/>
        <v>45894</v>
      </c>
      <c r="AC76" s="443">
        <f t="shared" si="148"/>
        <v>45895</v>
      </c>
      <c r="AD76" s="443">
        <f t="shared" si="148"/>
        <v>45896</v>
      </c>
      <c r="AE76" s="443">
        <f t="shared" si="148"/>
        <v>45897</v>
      </c>
      <c r="AF76" s="443">
        <f t="shared" si="148"/>
        <v>45898</v>
      </c>
      <c r="AG76" s="443">
        <f t="shared" si="148"/>
        <v>45899</v>
      </c>
      <c r="AH76" s="443">
        <f t="shared" si="148"/>
        <v>45900</v>
      </c>
      <c r="AI76" s="442" t="s">
        <v>505</v>
      </c>
    </row>
    <row r="77" spans="1:35">
      <c r="A77" s="23" t="s">
        <v>1291</v>
      </c>
      <c r="B77" s="449"/>
      <c r="C77" s="429"/>
      <c r="D77" s="430">
        <f ca="1">SUMIF(협력사!$B:$B,$A:$A,INDIRECT("협력사!"&amp;SUBSTITUTE(ADDRESS(1,D$75,4),"1","")&amp;":"&amp;SUBSTITUTE(ADDRESS(1,D$75,4),"1","")))</f>
        <v>0</v>
      </c>
      <c r="E77" s="430">
        <f ca="1">SUMIF(협력사!$B:$B,$A:$A,INDIRECT("협력사!"&amp;SUBSTITUTE(ADDRESS(1,E$75,4),"1","")&amp;":"&amp;SUBSTITUTE(ADDRESS(1,E$75,4),"1","")))</f>
        <v>0</v>
      </c>
      <c r="F77" s="430">
        <f ca="1">SUMIF(협력사!$B:$B,$A:$A,INDIRECT("협력사!"&amp;SUBSTITUTE(ADDRESS(1,F$75,4),"1","")&amp;":"&amp;SUBSTITUTE(ADDRESS(1,F$75,4),"1","")))</f>
        <v>0</v>
      </c>
      <c r="G77" s="430">
        <f ca="1">SUMIF(협력사!$B:$B,$A:$A,INDIRECT("협력사!"&amp;SUBSTITUTE(ADDRESS(1,G$75,4),"1","")&amp;":"&amp;SUBSTITUTE(ADDRESS(1,G$75,4),"1","")))</f>
        <v>0</v>
      </c>
      <c r="H77" s="430">
        <f ca="1">SUMIF(협력사!$B:$B,$A:$A,INDIRECT("협력사!"&amp;SUBSTITUTE(ADDRESS(1,H$75,4),"1","")&amp;":"&amp;SUBSTITUTE(ADDRESS(1,H$75,4),"1","")))</f>
        <v>0</v>
      </c>
      <c r="I77" s="430">
        <f ca="1">SUMIF(협력사!$B:$B,$A:$A,INDIRECT("협력사!"&amp;SUBSTITUTE(ADDRESS(1,I$75,4),"1","")&amp;":"&amp;SUBSTITUTE(ADDRESS(1,I$75,4),"1","")))</f>
        <v>0</v>
      </c>
      <c r="J77" s="430">
        <f ca="1">SUMIF(협력사!$B:$B,$A:$A,INDIRECT("협력사!"&amp;SUBSTITUTE(ADDRESS(1,J$75,4),"1","")&amp;":"&amp;SUBSTITUTE(ADDRESS(1,J$75,4),"1","")))</f>
        <v>0</v>
      </c>
      <c r="K77" s="430">
        <f ca="1">SUMIF(협력사!$B:$B,$A:$A,INDIRECT("협력사!"&amp;SUBSTITUTE(ADDRESS(1,K$75,4),"1","")&amp;":"&amp;SUBSTITUTE(ADDRESS(1,K$75,4),"1","")))</f>
        <v>0</v>
      </c>
      <c r="L77" s="430">
        <f ca="1">SUMIF(협력사!$B:$B,$A:$A,INDIRECT("협력사!"&amp;SUBSTITUTE(ADDRESS(1,L$75,4),"1","")&amp;":"&amp;SUBSTITUTE(ADDRESS(1,L$75,4),"1","")))</f>
        <v>0</v>
      </c>
      <c r="M77" s="430">
        <f ca="1">SUMIF(협력사!$B:$B,$A:$A,INDIRECT("협력사!"&amp;SUBSTITUTE(ADDRESS(1,M$75,4),"1","")&amp;":"&amp;SUBSTITUTE(ADDRESS(1,M$75,4),"1","")))</f>
        <v>0</v>
      </c>
      <c r="N77" s="430">
        <f ca="1">SUMIF(협력사!$B:$B,$A:$A,INDIRECT("협력사!"&amp;SUBSTITUTE(ADDRESS(1,N$75,4),"1","")&amp;":"&amp;SUBSTITUTE(ADDRESS(1,N$75,4),"1","")))</f>
        <v>0</v>
      </c>
      <c r="O77" s="430">
        <f ca="1">SUMIF(협력사!$B:$B,$A:$A,INDIRECT("협력사!"&amp;SUBSTITUTE(ADDRESS(1,O$75,4),"1","")&amp;":"&amp;SUBSTITUTE(ADDRESS(1,O$75,4),"1","")))</f>
        <v>0</v>
      </c>
      <c r="P77" s="430">
        <f ca="1">SUMIF(협력사!$B:$B,$A:$A,INDIRECT("협력사!"&amp;SUBSTITUTE(ADDRESS(1,P$75,4),"1","")&amp;":"&amp;SUBSTITUTE(ADDRESS(1,P$75,4),"1","")))</f>
        <v>0</v>
      </c>
      <c r="Q77" s="430">
        <f ca="1">SUMIF(협력사!$B:$B,$A:$A,INDIRECT("협력사!"&amp;SUBSTITUTE(ADDRESS(1,Q$75,4),"1","")&amp;":"&amp;SUBSTITUTE(ADDRESS(1,Q$75,4),"1","")))</f>
        <v>0</v>
      </c>
      <c r="R77" s="430">
        <f ca="1">SUMIF(협력사!$B:$B,$A:$A,INDIRECT("협력사!"&amp;SUBSTITUTE(ADDRESS(1,R$75,4),"1","")&amp;":"&amp;SUBSTITUTE(ADDRESS(1,R$75,4),"1","")))</f>
        <v>0</v>
      </c>
      <c r="S77" s="430">
        <f ca="1">SUMIF(협력사!$B:$B,$A:$A,INDIRECT("협력사!"&amp;SUBSTITUTE(ADDRESS(1,S$75,4),"1","")&amp;":"&amp;SUBSTITUTE(ADDRESS(1,S$75,4),"1","")))</f>
        <v>0</v>
      </c>
      <c r="T77" s="430">
        <f ca="1">SUMIF(협력사!$B:$B,$A:$A,INDIRECT("협력사!"&amp;SUBSTITUTE(ADDRESS(1,T$75,4),"1","")&amp;":"&amp;SUBSTITUTE(ADDRESS(1,T$75,4),"1","")))</f>
        <v>0</v>
      </c>
      <c r="U77" s="430">
        <f ca="1">SUMIF(협력사!$B:$B,$A:$A,INDIRECT("협력사!"&amp;SUBSTITUTE(ADDRESS(1,U$75,4),"1","")&amp;":"&amp;SUBSTITUTE(ADDRESS(1,U$75,4),"1","")))</f>
        <v>0</v>
      </c>
      <c r="V77" s="430">
        <f ca="1">SUMIF(협력사!$B:$B,$A:$A,INDIRECT("협력사!"&amp;SUBSTITUTE(ADDRESS(1,V$75,4),"1","")&amp;":"&amp;SUBSTITUTE(ADDRESS(1,V$75,4),"1","")))</f>
        <v>0</v>
      </c>
      <c r="W77" s="430">
        <f ca="1">SUMIF(협력사!$B:$B,$A:$A,INDIRECT("협력사!"&amp;SUBSTITUTE(ADDRESS(1,W$75,4),"1","")&amp;":"&amp;SUBSTITUTE(ADDRESS(1,W$75,4),"1","")))</f>
        <v>0</v>
      </c>
      <c r="X77" s="430">
        <f ca="1">SUMIF(협력사!$B:$B,$A:$A,INDIRECT("협력사!"&amp;SUBSTITUTE(ADDRESS(1,X$75,4),"1","")&amp;":"&amp;SUBSTITUTE(ADDRESS(1,X$75,4),"1","")))</f>
        <v>0</v>
      </c>
      <c r="Y77" s="430">
        <f ca="1">SUMIF(협력사!$B:$B,$A:$A,INDIRECT("협력사!"&amp;SUBSTITUTE(ADDRESS(1,Y$75,4),"1","")&amp;":"&amp;SUBSTITUTE(ADDRESS(1,Y$75,4),"1","")))</f>
        <v>0</v>
      </c>
      <c r="Z77" s="430">
        <f ca="1">SUMIF(협력사!$B:$B,$A:$A,INDIRECT("협력사!"&amp;SUBSTITUTE(ADDRESS(1,Z$75,4),"1","")&amp;":"&amp;SUBSTITUTE(ADDRESS(1,Z$75,4),"1","")))</f>
        <v>0</v>
      </c>
      <c r="AA77" s="430">
        <f ca="1">SUMIF(협력사!$B:$B,$A:$A,INDIRECT("협력사!"&amp;SUBSTITUTE(ADDRESS(1,AA$75,4),"1","")&amp;":"&amp;SUBSTITUTE(ADDRESS(1,AA$75,4),"1","")))</f>
        <v>0</v>
      </c>
      <c r="AB77" s="430">
        <f ca="1">SUMIF(협력사!$B:$B,$A:$A,INDIRECT("협력사!"&amp;SUBSTITUTE(ADDRESS(1,AB$75,4),"1","")&amp;":"&amp;SUBSTITUTE(ADDRESS(1,AB$75,4),"1","")))</f>
        <v>0</v>
      </c>
      <c r="AC77" s="430">
        <f ca="1">SUMIF(협력사!$B:$B,$A:$A,INDIRECT("협력사!"&amp;SUBSTITUTE(ADDRESS(1,AC$75,4),"1","")&amp;":"&amp;SUBSTITUTE(ADDRESS(1,AC$75,4),"1","")))</f>
        <v>0</v>
      </c>
      <c r="AD77" s="430">
        <f ca="1">SUMIF(협력사!$B:$B,$A:$A,INDIRECT("협력사!"&amp;SUBSTITUTE(ADDRESS(1,AD$75,4),"1","")&amp;":"&amp;SUBSTITUTE(ADDRESS(1,AD$75,4),"1","")))</f>
        <v>0</v>
      </c>
      <c r="AE77" s="430">
        <f ca="1">SUMIF(협력사!$B:$B,$A:$A,INDIRECT("협력사!"&amp;SUBSTITUTE(ADDRESS(1,AE$75,4),"1","")&amp;":"&amp;SUBSTITUTE(ADDRESS(1,AE$75,4),"1","")))</f>
        <v>0</v>
      </c>
      <c r="AF77" s="430">
        <f ca="1">SUMIF(협력사!$B:$B,$A:$A,INDIRECT("협력사!"&amp;SUBSTITUTE(ADDRESS(1,AF$75,4),"1","")&amp;":"&amp;SUBSTITUTE(ADDRESS(1,AF$75,4),"1","")))</f>
        <v>0</v>
      </c>
      <c r="AG77" s="430">
        <f ca="1">SUMIF(협력사!$B:$B,$A:$A,INDIRECT("협력사!"&amp;SUBSTITUTE(ADDRESS(1,AG$75,4),"1","")&amp;":"&amp;SUBSTITUTE(ADDRESS(1,AG$75,4),"1","")))</f>
        <v>0</v>
      </c>
      <c r="AH77" s="430">
        <f ca="1">SUMIF(협력사!$B:$B,$A:$A,INDIRECT("협력사!"&amp;SUBSTITUTE(ADDRESS(1,AH$75,4),"1","")&amp;":"&amp;SUBSTITUTE(ADDRESS(1,AH$75,4),"1","")))</f>
        <v>0</v>
      </c>
      <c r="AI77" s="430">
        <f ca="1">SUM(D77:AH77)</f>
        <v>0</v>
      </c>
    </row>
    <row r="78" spans="1:35">
      <c r="A78" s="23" t="s">
        <v>1293</v>
      </c>
      <c r="B78" s="447"/>
      <c r="C78" s="431"/>
      <c r="D78" s="430">
        <f ca="1">SUMIF(협력사!$B:$B,$A:$A,INDIRECT("협력사!"&amp;SUBSTITUTE(ADDRESS(1,D$75,4),"1","")&amp;":"&amp;SUBSTITUTE(ADDRESS(1,D$75,4),"1","")))</f>
        <v>0</v>
      </c>
      <c r="E78" s="430">
        <f ca="1">SUMIF(협력사!$B:$B,$A:$A,INDIRECT("협력사!"&amp;SUBSTITUTE(ADDRESS(1,E$75,4),"1","")&amp;":"&amp;SUBSTITUTE(ADDRESS(1,E$75,4),"1","")))</f>
        <v>0</v>
      </c>
      <c r="F78" s="430">
        <f ca="1">SUMIF(협력사!$B:$B,$A:$A,INDIRECT("협력사!"&amp;SUBSTITUTE(ADDRESS(1,F$75,4),"1","")&amp;":"&amp;SUBSTITUTE(ADDRESS(1,F$75,4),"1","")))</f>
        <v>0</v>
      </c>
      <c r="G78" s="430">
        <f ca="1">SUMIF(협력사!$B:$B,$A:$A,INDIRECT("협력사!"&amp;SUBSTITUTE(ADDRESS(1,G$75,4),"1","")&amp;":"&amp;SUBSTITUTE(ADDRESS(1,G$75,4),"1","")))</f>
        <v>0</v>
      </c>
      <c r="H78" s="430">
        <f ca="1">SUMIF(협력사!$B:$B,$A:$A,INDIRECT("협력사!"&amp;SUBSTITUTE(ADDRESS(1,H$75,4),"1","")&amp;":"&amp;SUBSTITUTE(ADDRESS(1,H$75,4),"1","")))</f>
        <v>0</v>
      </c>
      <c r="I78" s="430">
        <f ca="1">SUMIF(협력사!$B:$B,$A:$A,INDIRECT("협력사!"&amp;SUBSTITUTE(ADDRESS(1,I$75,4),"1","")&amp;":"&amp;SUBSTITUTE(ADDRESS(1,I$75,4),"1","")))</f>
        <v>0</v>
      </c>
      <c r="J78" s="430">
        <f ca="1">SUMIF(협력사!$B:$B,$A:$A,INDIRECT("협력사!"&amp;SUBSTITUTE(ADDRESS(1,J$75,4),"1","")&amp;":"&amp;SUBSTITUTE(ADDRESS(1,J$75,4),"1","")))</f>
        <v>0</v>
      </c>
      <c r="K78" s="430">
        <f ca="1">SUMIF(협력사!$B:$B,$A:$A,INDIRECT("협력사!"&amp;SUBSTITUTE(ADDRESS(1,K$75,4),"1","")&amp;":"&amp;SUBSTITUTE(ADDRESS(1,K$75,4),"1","")))</f>
        <v>0</v>
      </c>
      <c r="L78" s="430">
        <f ca="1">SUMIF(협력사!$B:$B,$A:$A,INDIRECT("협력사!"&amp;SUBSTITUTE(ADDRESS(1,L$75,4),"1","")&amp;":"&amp;SUBSTITUTE(ADDRESS(1,L$75,4),"1","")))</f>
        <v>0</v>
      </c>
      <c r="M78" s="430">
        <f ca="1">SUMIF(협력사!$B:$B,$A:$A,INDIRECT("협력사!"&amp;SUBSTITUTE(ADDRESS(1,M$75,4),"1","")&amp;":"&amp;SUBSTITUTE(ADDRESS(1,M$75,4),"1","")))</f>
        <v>0</v>
      </c>
      <c r="N78" s="430">
        <f ca="1">SUMIF(협력사!$B:$B,$A:$A,INDIRECT("협력사!"&amp;SUBSTITUTE(ADDRESS(1,N$75,4),"1","")&amp;":"&amp;SUBSTITUTE(ADDRESS(1,N$75,4),"1","")))</f>
        <v>0</v>
      </c>
      <c r="O78" s="430">
        <f ca="1">SUMIF(협력사!$B:$B,$A:$A,INDIRECT("협력사!"&amp;SUBSTITUTE(ADDRESS(1,O$75,4),"1","")&amp;":"&amp;SUBSTITUTE(ADDRESS(1,O$75,4),"1","")))</f>
        <v>0</v>
      </c>
      <c r="P78" s="430">
        <f ca="1">SUMIF(협력사!$B:$B,$A:$A,INDIRECT("협력사!"&amp;SUBSTITUTE(ADDRESS(1,P$75,4),"1","")&amp;":"&amp;SUBSTITUTE(ADDRESS(1,P$75,4),"1","")))</f>
        <v>0</v>
      </c>
      <c r="Q78" s="430">
        <f ca="1">SUMIF(협력사!$B:$B,$A:$A,INDIRECT("협력사!"&amp;SUBSTITUTE(ADDRESS(1,Q$75,4),"1","")&amp;":"&amp;SUBSTITUTE(ADDRESS(1,Q$75,4),"1","")))</f>
        <v>0</v>
      </c>
      <c r="R78" s="430">
        <f ca="1">SUMIF(협력사!$B:$B,$A:$A,INDIRECT("협력사!"&amp;SUBSTITUTE(ADDRESS(1,R$75,4),"1","")&amp;":"&amp;SUBSTITUTE(ADDRESS(1,R$75,4),"1","")))</f>
        <v>0</v>
      </c>
      <c r="S78" s="430">
        <f ca="1">SUMIF(협력사!$B:$B,$A:$A,INDIRECT("협력사!"&amp;SUBSTITUTE(ADDRESS(1,S$75,4),"1","")&amp;":"&amp;SUBSTITUTE(ADDRESS(1,S$75,4),"1","")))</f>
        <v>0</v>
      </c>
      <c r="T78" s="430">
        <f ca="1">SUMIF(협력사!$B:$B,$A:$A,INDIRECT("협력사!"&amp;SUBSTITUTE(ADDRESS(1,T$75,4),"1","")&amp;":"&amp;SUBSTITUTE(ADDRESS(1,T$75,4),"1","")))</f>
        <v>0</v>
      </c>
      <c r="U78" s="430">
        <f ca="1">SUMIF(협력사!$B:$B,$A:$A,INDIRECT("협력사!"&amp;SUBSTITUTE(ADDRESS(1,U$75,4),"1","")&amp;":"&amp;SUBSTITUTE(ADDRESS(1,U$75,4),"1","")))</f>
        <v>0</v>
      </c>
      <c r="V78" s="430">
        <f ca="1">SUMIF(협력사!$B:$B,$A:$A,INDIRECT("협력사!"&amp;SUBSTITUTE(ADDRESS(1,V$75,4),"1","")&amp;":"&amp;SUBSTITUTE(ADDRESS(1,V$75,4),"1","")))</f>
        <v>0</v>
      </c>
      <c r="W78" s="430">
        <f ca="1">SUMIF(협력사!$B:$B,$A:$A,INDIRECT("협력사!"&amp;SUBSTITUTE(ADDRESS(1,W$75,4),"1","")&amp;":"&amp;SUBSTITUTE(ADDRESS(1,W$75,4),"1","")))</f>
        <v>0</v>
      </c>
      <c r="X78" s="430">
        <f ca="1">SUMIF(협력사!$B:$B,$A:$A,INDIRECT("협력사!"&amp;SUBSTITUTE(ADDRESS(1,X$75,4),"1","")&amp;":"&amp;SUBSTITUTE(ADDRESS(1,X$75,4),"1","")))</f>
        <v>0</v>
      </c>
      <c r="Y78" s="430">
        <f ca="1">SUMIF(협력사!$B:$B,$A:$A,INDIRECT("협력사!"&amp;SUBSTITUTE(ADDRESS(1,Y$75,4),"1","")&amp;":"&amp;SUBSTITUTE(ADDRESS(1,Y$75,4),"1","")))</f>
        <v>0</v>
      </c>
      <c r="Z78" s="430">
        <f ca="1">SUMIF(협력사!$B:$B,$A:$A,INDIRECT("협력사!"&amp;SUBSTITUTE(ADDRESS(1,Z$75,4),"1","")&amp;":"&amp;SUBSTITUTE(ADDRESS(1,Z$75,4),"1","")))</f>
        <v>0</v>
      </c>
      <c r="AA78" s="430">
        <f ca="1">SUMIF(협력사!$B:$B,$A:$A,INDIRECT("협력사!"&amp;SUBSTITUTE(ADDRESS(1,AA$75,4),"1","")&amp;":"&amp;SUBSTITUTE(ADDRESS(1,AA$75,4),"1","")))</f>
        <v>0</v>
      </c>
      <c r="AB78" s="430">
        <f ca="1">SUMIF(협력사!$B:$B,$A:$A,INDIRECT("협력사!"&amp;SUBSTITUTE(ADDRESS(1,AB$75,4),"1","")&amp;":"&amp;SUBSTITUTE(ADDRESS(1,AB$75,4),"1","")))</f>
        <v>0</v>
      </c>
      <c r="AC78" s="430">
        <f ca="1">SUMIF(협력사!$B:$B,$A:$A,INDIRECT("협력사!"&amp;SUBSTITUTE(ADDRESS(1,AC$75,4),"1","")&amp;":"&amp;SUBSTITUTE(ADDRESS(1,AC$75,4),"1","")))</f>
        <v>0</v>
      </c>
      <c r="AD78" s="430">
        <f ca="1">SUMIF(협력사!$B:$B,$A:$A,INDIRECT("협력사!"&amp;SUBSTITUTE(ADDRESS(1,AD$75,4),"1","")&amp;":"&amp;SUBSTITUTE(ADDRESS(1,AD$75,4),"1","")))</f>
        <v>0</v>
      </c>
      <c r="AE78" s="430">
        <f ca="1">SUMIF(협력사!$B:$B,$A:$A,INDIRECT("협력사!"&amp;SUBSTITUTE(ADDRESS(1,AE$75,4),"1","")&amp;":"&amp;SUBSTITUTE(ADDRESS(1,AE$75,4),"1","")))</f>
        <v>0</v>
      </c>
      <c r="AF78" s="430">
        <f ca="1">SUMIF(협력사!$B:$B,$A:$A,INDIRECT("협력사!"&amp;SUBSTITUTE(ADDRESS(1,AF$75,4),"1","")&amp;":"&amp;SUBSTITUTE(ADDRESS(1,AF$75,4),"1","")))</f>
        <v>0</v>
      </c>
      <c r="AG78" s="430">
        <f ca="1">SUMIF(협력사!$B:$B,$A:$A,INDIRECT("협력사!"&amp;SUBSTITUTE(ADDRESS(1,AG$75,4),"1","")&amp;":"&amp;SUBSTITUTE(ADDRESS(1,AG$75,4),"1","")))</f>
        <v>0</v>
      </c>
      <c r="AH78" s="430">
        <f ca="1">SUMIF(협력사!$B:$B,$A:$A,INDIRECT("협력사!"&amp;SUBSTITUTE(ADDRESS(1,AH$75,4),"1","")&amp;":"&amp;SUBSTITUTE(ADDRESS(1,AH$75,4),"1","")))</f>
        <v>0</v>
      </c>
      <c r="AI78" s="430">
        <f t="shared" ref="AI78:AI84" ca="1" si="149">SUM(D78:AH78)</f>
        <v>0</v>
      </c>
    </row>
    <row r="79" spans="1:35">
      <c r="A79" s="23" t="s">
        <v>1295</v>
      </c>
      <c r="B79" s="447"/>
      <c r="C79" s="431"/>
      <c r="D79" s="430">
        <f ca="1">SUMIF(협력사!$B:$B,$A:$A,INDIRECT("협력사!"&amp;SUBSTITUTE(ADDRESS(1,D$75,4),"1","")&amp;":"&amp;SUBSTITUTE(ADDRESS(1,D$75,4),"1","")))</f>
        <v>0</v>
      </c>
      <c r="E79" s="430">
        <f ca="1">SUMIF(협력사!$B:$B,$A:$A,INDIRECT("협력사!"&amp;SUBSTITUTE(ADDRESS(1,E$75,4),"1","")&amp;":"&amp;SUBSTITUTE(ADDRESS(1,E$75,4),"1","")))</f>
        <v>0</v>
      </c>
      <c r="F79" s="430">
        <f ca="1">SUMIF(협력사!$B:$B,$A:$A,INDIRECT("협력사!"&amp;SUBSTITUTE(ADDRESS(1,F$75,4),"1","")&amp;":"&amp;SUBSTITUTE(ADDRESS(1,F$75,4),"1","")))</f>
        <v>0</v>
      </c>
      <c r="G79" s="430">
        <f ca="1">SUMIF(협력사!$B:$B,$A:$A,INDIRECT("협력사!"&amp;SUBSTITUTE(ADDRESS(1,G$75,4),"1","")&amp;":"&amp;SUBSTITUTE(ADDRESS(1,G$75,4),"1","")))</f>
        <v>0</v>
      </c>
      <c r="H79" s="430">
        <f ca="1">SUMIF(협력사!$B:$B,$A:$A,INDIRECT("협력사!"&amp;SUBSTITUTE(ADDRESS(1,H$75,4),"1","")&amp;":"&amp;SUBSTITUTE(ADDRESS(1,H$75,4),"1","")))</f>
        <v>0</v>
      </c>
      <c r="I79" s="430">
        <f ca="1">SUMIF(협력사!$B:$B,$A:$A,INDIRECT("협력사!"&amp;SUBSTITUTE(ADDRESS(1,I$75,4),"1","")&amp;":"&amp;SUBSTITUTE(ADDRESS(1,I$75,4),"1","")))</f>
        <v>0</v>
      </c>
      <c r="J79" s="430">
        <f ca="1">SUMIF(협력사!$B:$B,$A:$A,INDIRECT("협력사!"&amp;SUBSTITUTE(ADDRESS(1,J$75,4),"1","")&amp;":"&amp;SUBSTITUTE(ADDRESS(1,J$75,4),"1","")))</f>
        <v>0</v>
      </c>
      <c r="K79" s="430">
        <f ca="1">SUMIF(협력사!$B:$B,$A:$A,INDIRECT("협력사!"&amp;SUBSTITUTE(ADDRESS(1,K$75,4),"1","")&amp;":"&amp;SUBSTITUTE(ADDRESS(1,K$75,4),"1","")))</f>
        <v>0</v>
      </c>
      <c r="L79" s="430">
        <f ca="1">SUMIF(협력사!$B:$B,$A:$A,INDIRECT("협력사!"&amp;SUBSTITUTE(ADDRESS(1,L$75,4),"1","")&amp;":"&amp;SUBSTITUTE(ADDRESS(1,L$75,4),"1","")))</f>
        <v>0</v>
      </c>
      <c r="M79" s="430">
        <f ca="1">SUMIF(협력사!$B:$B,$A:$A,INDIRECT("협력사!"&amp;SUBSTITUTE(ADDRESS(1,M$75,4),"1","")&amp;":"&amp;SUBSTITUTE(ADDRESS(1,M$75,4),"1","")))</f>
        <v>0</v>
      </c>
      <c r="N79" s="430">
        <f ca="1">SUMIF(협력사!$B:$B,$A:$A,INDIRECT("협력사!"&amp;SUBSTITUTE(ADDRESS(1,N$75,4),"1","")&amp;":"&amp;SUBSTITUTE(ADDRESS(1,N$75,4),"1","")))</f>
        <v>0</v>
      </c>
      <c r="O79" s="430">
        <f ca="1">SUMIF(협력사!$B:$B,$A:$A,INDIRECT("협력사!"&amp;SUBSTITUTE(ADDRESS(1,O$75,4),"1","")&amp;":"&amp;SUBSTITUTE(ADDRESS(1,O$75,4),"1","")))</f>
        <v>0</v>
      </c>
      <c r="P79" s="430">
        <f ca="1">SUMIF(협력사!$B:$B,$A:$A,INDIRECT("협력사!"&amp;SUBSTITUTE(ADDRESS(1,P$75,4),"1","")&amp;":"&amp;SUBSTITUTE(ADDRESS(1,P$75,4),"1","")))</f>
        <v>0</v>
      </c>
      <c r="Q79" s="430">
        <f ca="1">SUMIF(협력사!$B:$B,$A:$A,INDIRECT("협력사!"&amp;SUBSTITUTE(ADDRESS(1,Q$75,4),"1","")&amp;":"&amp;SUBSTITUTE(ADDRESS(1,Q$75,4),"1","")))</f>
        <v>0</v>
      </c>
      <c r="R79" s="430">
        <f ca="1">SUMIF(협력사!$B:$B,$A:$A,INDIRECT("협력사!"&amp;SUBSTITUTE(ADDRESS(1,R$75,4),"1","")&amp;":"&amp;SUBSTITUTE(ADDRESS(1,R$75,4),"1","")))</f>
        <v>0</v>
      </c>
      <c r="S79" s="430">
        <f ca="1">SUMIF(협력사!$B:$B,$A:$A,INDIRECT("협력사!"&amp;SUBSTITUTE(ADDRESS(1,S$75,4),"1","")&amp;":"&amp;SUBSTITUTE(ADDRESS(1,S$75,4),"1","")))</f>
        <v>0</v>
      </c>
      <c r="T79" s="430">
        <f ca="1">SUMIF(협력사!$B:$B,$A:$A,INDIRECT("협력사!"&amp;SUBSTITUTE(ADDRESS(1,T$75,4),"1","")&amp;":"&amp;SUBSTITUTE(ADDRESS(1,T$75,4),"1","")))</f>
        <v>0</v>
      </c>
      <c r="U79" s="430">
        <f ca="1">SUMIF(협력사!$B:$B,$A:$A,INDIRECT("협력사!"&amp;SUBSTITUTE(ADDRESS(1,U$75,4),"1","")&amp;":"&amp;SUBSTITUTE(ADDRESS(1,U$75,4),"1","")))</f>
        <v>0</v>
      </c>
      <c r="V79" s="430">
        <f ca="1">SUMIF(협력사!$B:$B,$A:$A,INDIRECT("협력사!"&amp;SUBSTITUTE(ADDRESS(1,V$75,4),"1","")&amp;":"&amp;SUBSTITUTE(ADDRESS(1,V$75,4),"1","")))</f>
        <v>0</v>
      </c>
      <c r="W79" s="430">
        <f ca="1">SUMIF(협력사!$B:$B,$A:$A,INDIRECT("협력사!"&amp;SUBSTITUTE(ADDRESS(1,W$75,4),"1","")&amp;":"&amp;SUBSTITUTE(ADDRESS(1,W$75,4),"1","")))</f>
        <v>0</v>
      </c>
      <c r="X79" s="430">
        <f ca="1">SUMIF(협력사!$B:$B,$A:$A,INDIRECT("협력사!"&amp;SUBSTITUTE(ADDRESS(1,X$75,4),"1","")&amp;":"&amp;SUBSTITUTE(ADDRESS(1,X$75,4),"1","")))</f>
        <v>0</v>
      </c>
      <c r="Y79" s="430">
        <f ca="1">SUMIF(협력사!$B:$B,$A:$A,INDIRECT("협력사!"&amp;SUBSTITUTE(ADDRESS(1,Y$75,4),"1","")&amp;":"&amp;SUBSTITUTE(ADDRESS(1,Y$75,4),"1","")))</f>
        <v>0</v>
      </c>
      <c r="Z79" s="430">
        <f ca="1">SUMIF(협력사!$B:$B,$A:$A,INDIRECT("협력사!"&amp;SUBSTITUTE(ADDRESS(1,Z$75,4),"1","")&amp;":"&amp;SUBSTITUTE(ADDRESS(1,Z$75,4),"1","")))</f>
        <v>0</v>
      </c>
      <c r="AA79" s="430">
        <f ca="1">SUMIF(협력사!$B:$B,$A:$A,INDIRECT("협력사!"&amp;SUBSTITUTE(ADDRESS(1,AA$75,4),"1","")&amp;":"&amp;SUBSTITUTE(ADDRESS(1,AA$75,4),"1","")))</f>
        <v>0</v>
      </c>
      <c r="AB79" s="430">
        <f ca="1">SUMIF(협력사!$B:$B,$A:$A,INDIRECT("협력사!"&amp;SUBSTITUTE(ADDRESS(1,AB$75,4),"1","")&amp;":"&amp;SUBSTITUTE(ADDRESS(1,AB$75,4),"1","")))</f>
        <v>0</v>
      </c>
      <c r="AC79" s="430">
        <f ca="1">SUMIF(협력사!$B:$B,$A:$A,INDIRECT("협력사!"&amp;SUBSTITUTE(ADDRESS(1,AC$75,4),"1","")&amp;":"&amp;SUBSTITUTE(ADDRESS(1,AC$75,4),"1","")))</f>
        <v>0</v>
      </c>
      <c r="AD79" s="430">
        <f ca="1">SUMIF(협력사!$B:$B,$A:$A,INDIRECT("협력사!"&amp;SUBSTITUTE(ADDRESS(1,AD$75,4),"1","")&amp;":"&amp;SUBSTITUTE(ADDRESS(1,AD$75,4),"1","")))</f>
        <v>0</v>
      </c>
      <c r="AE79" s="430">
        <f ca="1">SUMIF(협력사!$B:$B,$A:$A,INDIRECT("협력사!"&amp;SUBSTITUTE(ADDRESS(1,AE$75,4),"1","")&amp;":"&amp;SUBSTITUTE(ADDRESS(1,AE$75,4),"1","")))</f>
        <v>0</v>
      </c>
      <c r="AF79" s="430">
        <f ca="1">SUMIF(협력사!$B:$B,$A:$A,INDIRECT("협력사!"&amp;SUBSTITUTE(ADDRESS(1,AF$75,4),"1","")&amp;":"&amp;SUBSTITUTE(ADDRESS(1,AF$75,4),"1","")))</f>
        <v>0</v>
      </c>
      <c r="AG79" s="430">
        <f ca="1">SUMIF(협력사!$B:$B,$A:$A,INDIRECT("협력사!"&amp;SUBSTITUTE(ADDRESS(1,AG$75,4),"1","")&amp;":"&amp;SUBSTITUTE(ADDRESS(1,AG$75,4),"1","")))</f>
        <v>0</v>
      </c>
      <c r="AH79" s="430">
        <f ca="1">SUMIF(협력사!$B:$B,$A:$A,INDIRECT("협력사!"&amp;SUBSTITUTE(ADDRESS(1,AH$75,4),"1","")&amp;":"&amp;SUBSTITUTE(ADDRESS(1,AH$75,4),"1","")))</f>
        <v>0</v>
      </c>
      <c r="AI79" s="430">
        <f t="shared" ca="1" si="149"/>
        <v>0</v>
      </c>
    </row>
    <row r="80" spans="1:35">
      <c r="A80" s="23" t="s">
        <v>1309</v>
      </c>
      <c r="B80" s="447"/>
      <c r="C80" s="431"/>
      <c r="D80" s="430">
        <f ca="1">SUMIF(협력사!$B:$B,$A:$A,INDIRECT("협력사!"&amp;SUBSTITUTE(ADDRESS(1,D$75,4),"1","")&amp;":"&amp;SUBSTITUTE(ADDRESS(1,D$75,4),"1","")))</f>
        <v>0</v>
      </c>
      <c r="E80" s="430">
        <f ca="1">SUMIF(협력사!$B:$B,$A:$A,INDIRECT("협력사!"&amp;SUBSTITUTE(ADDRESS(1,E$75,4),"1","")&amp;":"&amp;SUBSTITUTE(ADDRESS(1,E$75,4),"1","")))</f>
        <v>0</v>
      </c>
      <c r="F80" s="430">
        <f ca="1">SUMIF(협력사!$B:$B,$A:$A,INDIRECT("협력사!"&amp;SUBSTITUTE(ADDRESS(1,F$75,4),"1","")&amp;":"&amp;SUBSTITUTE(ADDRESS(1,F$75,4),"1","")))</f>
        <v>0</v>
      </c>
      <c r="G80" s="430">
        <f ca="1">SUMIF(협력사!$B:$B,$A:$A,INDIRECT("협력사!"&amp;SUBSTITUTE(ADDRESS(1,G$75,4),"1","")&amp;":"&amp;SUBSTITUTE(ADDRESS(1,G$75,4),"1","")))</f>
        <v>0</v>
      </c>
      <c r="H80" s="430">
        <f ca="1">SUMIF(협력사!$B:$B,$A:$A,INDIRECT("협력사!"&amp;SUBSTITUTE(ADDRESS(1,H$75,4),"1","")&amp;":"&amp;SUBSTITUTE(ADDRESS(1,H$75,4),"1","")))</f>
        <v>0</v>
      </c>
      <c r="I80" s="430">
        <f ca="1">SUMIF(협력사!$B:$B,$A:$A,INDIRECT("협력사!"&amp;SUBSTITUTE(ADDRESS(1,I$75,4),"1","")&amp;":"&amp;SUBSTITUTE(ADDRESS(1,I$75,4),"1","")))</f>
        <v>0</v>
      </c>
      <c r="J80" s="430">
        <f ca="1">SUMIF(협력사!$B:$B,$A:$A,INDIRECT("협력사!"&amp;SUBSTITUTE(ADDRESS(1,J$75,4),"1","")&amp;":"&amp;SUBSTITUTE(ADDRESS(1,J$75,4),"1","")))</f>
        <v>0</v>
      </c>
      <c r="K80" s="430">
        <f ca="1">SUMIF(협력사!$B:$B,$A:$A,INDIRECT("협력사!"&amp;SUBSTITUTE(ADDRESS(1,K$75,4),"1","")&amp;":"&amp;SUBSTITUTE(ADDRESS(1,K$75,4),"1","")))</f>
        <v>0</v>
      </c>
      <c r="L80" s="430">
        <f ca="1">SUMIF(협력사!$B:$B,$A:$A,INDIRECT("협력사!"&amp;SUBSTITUTE(ADDRESS(1,L$75,4),"1","")&amp;":"&amp;SUBSTITUTE(ADDRESS(1,L$75,4),"1","")))</f>
        <v>0</v>
      </c>
      <c r="M80" s="430">
        <f ca="1">SUMIF(협력사!$B:$B,$A:$A,INDIRECT("협력사!"&amp;SUBSTITUTE(ADDRESS(1,M$75,4),"1","")&amp;":"&amp;SUBSTITUTE(ADDRESS(1,M$75,4),"1","")))</f>
        <v>0</v>
      </c>
      <c r="N80" s="430">
        <f ca="1">SUMIF(협력사!$B:$B,$A:$A,INDIRECT("협력사!"&amp;SUBSTITUTE(ADDRESS(1,N$75,4),"1","")&amp;":"&amp;SUBSTITUTE(ADDRESS(1,N$75,4),"1","")))</f>
        <v>0</v>
      </c>
      <c r="O80" s="430">
        <f ca="1">SUMIF(협력사!$B:$B,$A:$A,INDIRECT("협력사!"&amp;SUBSTITUTE(ADDRESS(1,O$75,4),"1","")&amp;":"&amp;SUBSTITUTE(ADDRESS(1,O$75,4),"1","")))</f>
        <v>0</v>
      </c>
      <c r="P80" s="430">
        <f ca="1">SUMIF(협력사!$B:$B,$A:$A,INDIRECT("협력사!"&amp;SUBSTITUTE(ADDRESS(1,P$75,4),"1","")&amp;":"&amp;SUBSTITUTE(ADDRESS(1,P$75,4),"1","")))</f>
        <v>0</v>
      </c>
      <c r="Q80" s="430">
        <f ca="1">SUMIF(협력사!$B:$B,$A:$A,INDIRECT("협력사!"&amp;SUBSTITUTE(ADDRESS(1,Q$75,4),"1","")&amp;":"&amp;SUBSTITUTE(ADDRESS(1,Q$75,4),"1","")))</f>
        <v>0</v>
      </c>
      <c r="R80" s="430">
        <f ca="1">SUMIF(협력사!$B:$B,$A:$A,INDIRECT("협력사!"&amp;SUBSTITUTE(ADDRESS(1,R$75,4),"1","")&amp;":"&amp;SUBSTITUTE(ADDRESS(1,R$75,4),"1","")))</f>
        <v>0</v>
      </c>
      <c r="S80" s="430">
        <f ca="1">SUMIF(협력사!$B:$B,$A:$A,INDIRECT("협력사!"&amp;SUBSTITUTE(ADDRESS(1,S$75,4),"1","")&amp;":"&amp;SUBSTITUTE(ADDRESS(1,S$75,4),"1","")))</f>
        <v>0</v>
      </c>
      <c r="T80" s="430">
        <f ca="1">SUMIF(협력사!$B:$B,$A:$A,INDIRECT("협력사!"&amp;SUBSTITUTE(ADDRESS(1,T$75,4),"1","")&amp;":"&amp;SUBSTITUTE(ADDRESS(1,T$75,4),"1","")))</f>
        <v>0</v>
      </c>
      <c r="U80" s="430">
        <f ca="1">SUMIF(협력사!$B:$B,$A:$A,INDIRECT("협력사!"&amp;SUBSTITUTE(ADDRESS(1,U$75,4),"1","")&amp;":"&amp;SUBSTITUTE(ADDRESS(1,U$75,4),"1","")))</f>
        <v>0</v>
      </c>
      <c r="V80" s="430">
        <f ca="1">SUMIF(협력사!$B:$B,$A:$A,INDIRECT("협력사!"&amp;SUBSTITUTE(ADDRESS(1,V$75,4),"1","")&amp;":"&amp;SUBSTITUTE(ADDRESS(1,V$75,4),"1","")))</f>
        <v>0</v>
      </c>
      <c r="W80" s="430">
        <f ca="1">SUMIF(협력사!$B:$B,$A:$A,INDIRECT("협력사!"&amp;SUBSTITUTE(ADDRESS(1,W$75,4),"1","")&amp;":"&amp;SUBSTITUTE(ADDRESS(1,W$75,4),"1","")))</f>
        <v>0</v>
      </c>
      <c r="X80" s="430">
        <f ca="1">SUMIF(협력사!$B:$B,$A:$A,INDIRECT("협력사!"&amp;SUBSTITUTE(ADDRESS(1,X$75,4),"1","")&amp;":"&amp;SUBSTITUTE(ADDRESS(1,X$75,4),"1","")))</f>
        <v>0</v>
      </c>
      <c r="Y80" s="430">
        <f ca="1">SUMIF(협력사!$B:$B,$A:$A,INDIRECT("협력사!"&amp;SUBSTITUTE(ADDRESS(1,Y$75,4),"1","")&amp;":"&amp;SUBSTITUTE(ADDRESS(1,Y$75,4),"1","")))</f>
        <v>0</v>
      </c>
      <c r="Z80" s="430">
        <f ca="1">SUMIF(협력사!$B:$B,$A:$A,INDIRECT("협력사!"&amp;SUBSTITUTE(ADDRESS(1,Z$75,4),"1","")&amp;":"&amp;SUBSTITUTE(ADDRESS(1,Z$75,4),"1","")))</f>
        <v>0</v>
      </c>
      <c r="AA80" s="430">
        <f ca="1">SUMIF(협력사!$B:$B,$A:$A,INDIRECT("협력사!"&amp;SUBSTITUTE(ADDRESS(1,AA$75,4),"1","")&amp;":"&amp;SUBSTITUTE(ADDRESS(1,AA$75,4),"1","")))</f>
        <v>0</v>
      </c>
      <c r="AB80" s="430">
        <f ca="1">SUMIF(협력사!$B:$B,$A:$A,INDIRECT("협력사!"&amp;SUBSTITUTE(ADDRESS(1,AB$75,4),"1","")&amp;":"&amp;SUBSTITUTE(ADDRESS(1,AB$75,4),"1","")))</f>
        <v>0</v>
      </c>
      <c r="AC80" s="430">
        <f ca="1">SUMIF(협력사!$B:$B,$A:$A,INDIRECT("협력사!"&amp;SUBSTITUTE(ADDRESS(1,AC$75,4),"1","")&amp;":"&amp;SUBSTITUTE(ADDRESS(1,AC$75,4),"1","")))</f>
        <v>0</v>
      </c>
      <c r="AD80" s="430">
        <f ca="1">SUMIF(협력사!$B:$B,$A:$A,INDIRECT("협력사!"&amp;SUBSTITUTE(ADDRESS(1,AD$75,4),"1","")&amp;":"&amp;SUBSTITUTE(ADDRESS(1,AD$75,4),"1","")))</f>
        <v>0</v>
      </c>
      <c r="AE80" s="430">
        <f ca="1">SUMIF(협력사!$B:$B,$A:$A,INDIRECT("협력사!"&amp;SUBSTITUTE(ADDRESS(1,AE$75,4),"1","")&amp;":"&amp;SUBSTITUTE(ADDRESS(1,AE$75,4),"1","")))</f>
        <v>0</v>
      </c>
      <c r="AF80" s="430">
        <f ca="1">SUMIF(협력사!$B:$B,$A:$A,INDIRECT("협력사!"&amp;SUBSTITUTE(ADDRESS(1,AF$75,4),"1","")&amp;":"&amp;SUBSTITUTE(ADDRESS(1,AF$75,4),"1","")))</f>
        <v>0</v>
      </c>
      <c r="AG80" s="430">
        <f ca="1">SUMIF(협력사!$B:$B,$A:$A,INDIRECT("협력사!"&amp;SUBSTITUTE(ADDRESS(1,AG$75,4),"1","")&amp;":"&amp;SUBSTITUTE(ADDRESS(1,AG$75,4),"1","")))</f>
        <v>0</v>
      </c>
      <c r="AH80" s="430">
        <f ca="1">SUMIF(협력사!$B:$B,$A:$A,INDIRECT("협력사!"&amp;SUBSTITUTE(ADDRESS(1,AH$75,4),"1","")&amp;":"&amp;SUBSTITUTE(ADDRESS(1,AH$75,4),"1","")))</f>
        <v>0</v>
      </c>
      <c r="AI80" s="430">
        <f t="shared" ca="1" si="149"/>
        <v>0</v>
      </c>
    </row>
    <row r="81" spans="1:35">
      <c r="A81" s="23" t="s">
        <v>1307</v>
      </c>
      <c r="B81" s="447"/>
      <c r="C81" s="431"/>
      <c r="D81" s="430">
        <f ca="1">SUMIF(협력사!$B:$B,$A:$A,INDIRECT("협력사!"&amp;SUBSTITUTE(ADDRESS(1,D$75,4),"1","")&amp;":"&amp;SUBSTITUTE(ADDRESS(1,D$75,4),"1","")))</f>
        <v>0</v>
      </c>
      <c r="E81" s="430">
        <f ca="1">SUMIF(협력사!$B:$B,$A:$A,INDIRECT("협력사!"&amp;SUBSTITUTE(ADDRESS(1,E$75,4),"1","")&amp;":"&amp;SUBSTITUTE(ADDRESS(1,E$75,4),"1","")))</f>
        <v>0</v>
      </c>
      <c r="F81" s="430">
        <f ca="1">SUMIF(협력사!$B:$B,$A:$A,INDIRECT("협력사!"&amp;SUBSTITUTE(ADDRESS(1,F$75,4),"1","")&amp;":"&amp;SUBSTITUTE(ADDRESS(1,F$75,4),"1","")))</f>
        <v>0</v>
      </c>
      <c r="G81" s="430">
        <f ca="1">SUMIF(협력사!$B:$B,$A:$A,INDIRECT("협력사!"&amp;SUBSTITUTE(ADDRESS(1,G$75,4),"1","")&amp;":"&amp;SUBSTITUTE(ADDRESS(1,G$75,4),"1","")))</f>
        <v>0</v>
      </c>
      <c r="H81" s="430">
        <f ca="1">SUMIF(협력사!$B:$B,$A:$A,INDIRECT("협력사!"&amp;SUBSTITUTE(ADDRESS(1,H$75,4),"1","")&amp;":"&amp;SUBSTITUTE(ADDRESS(1,H$75,4),"1","")))</f>
        <v>0</v>
      </c>
      <c r="I81" s="430">
        <f ca="1">SUMIF(협력사!$B:$B,$A:$A,INDIRECT("협력사!"&amp;SUBSTITUTE(ADDRESS(1,I$75,4),"1","")&amp;":"&amp;SUBSTITUTE(ADDRESS(1,I$75,4),"1","")))</f>
        <v>0</v>
      </c>
      <c r="J81" s="430">
        <f ca="1">SUMIF(협력사!$B:$B,$A:$A,INDIRECT("협력사!"&amp;SUBSTITUTE(ADDRESS(1,J$75,4),"1","")&amp;":"&amp;SUBSTITUTE(ADDRESS(1,J$75,4),"1","")))</f>
        <v>0</v>
      </c>
      <c r="K81" s="430">
        <f ca="1">SUMIF(협력사!$B:$B,$A:$A,INDIRECT("협력사!"&amp;SUBSTITUTE(ADDRESS(1,K$75,4),"1","")&amp;":"&amp;SUBSTITUTE(ADDRESS(1,K$75,4),"1","")))</f>
        <v>0</v>
      </c>
      <c r="L81" s="430">
        <f ca="1">SUMIF(협력사!$B:$B,$A:$A,INDIRECT("협력사!"&amp;SUBSTITUTE(ADDRESS(1,L$75,4),"1","")&amp;":"&amp;SUBSTITUTE(ADDRESS(1,L$75,4),"1","")))</f>
        <v>0</v>
      </c>
      <c r="M81" s="430">
        <f ca="1">SUMIF(협력사!$B:$B,$A:$A,INDIRECT("협력사!"&amp;SUBSTITUTE(ADDRESS(1,M$75,4),"1","")&amp;":"&amp;SUBSTITUTE(ADDRESS(1,M$75,4),"1","")))</f>
        <v>0</v>
      </c>
      <c r="N81" s="430">
        <f ca="1">SUMIF(협력사!$B:$B,$A:$A,INDIRECT("협력사!"&amp;SUBSTITUTE(ADDRESS(1,N$75,4),"1","")&amp;":"&amp;SUBSTITUTE(ADDRESS(1,N$75,4),"1","")))</f>
        <v>0</v>
      </c>
      <c r="O81" s="430">
        <f ca="1">SUMIF(협력사!$B:$B,$A:$A,INDIRECT("협력사!"&amp;SUBSTITUTE(ADDRESS(1,O$75,4),"1","")&amp;":"&amp;SUBSTITUTE(ADDRESS(1,O$75,4),"1","")))</f>
        <v>0</v>
      </c>
      <c r="P81" s="430">
        <f ca="1">SUMIF(협력사!$B:$B,$A:$A,INDIRECT("협력사!"&amp;SUBSTITUTE(ADDRESS(1,P$75,4),"1","")&amp;":"&amp;SUBSTITUTE(ADDRESS(1,P$75,4),"1","")))</f>
        <v>0</v>
      </c>
      <c r="Q81" s="430">
        <f ca="1">SUMIF(협력사!$B:$B,$A:$A,INDIRECT("협력사!"&amp;SUBSTITUTE(ADDRESS(1,Q$75,4),"1","")&amp;":"&amp;SUBSTITUTE(ADDRESS(1,Q$75,4),"1","")))</f>
        <v>0</v>
      </c>
      <c r="R81" s="430">
        <f ca="1">SUMIF(협력사!$B:$B,$A:$A,INDIRECT("협력사!"&amp;SUBSTITUTE(ADDRESS(1,R$75,4),"1","")&amp;":"&amp;SUBSTITUTE(ADDRESS(1,R$75,4),"1","")))</f>
        <v>0</v>
      </c>
      <c r="S81" s="430">
        <f ca="1">SUMIF(협력사!$B:$B,$A:$A,INDIRECT("협력사!"&amp;SUBSTITUTE(ADDRESS(1,S$75,4),"1","")&amp;":"&amp;SUBSTITUTE(ADDRESS(1,S$75,4),"1","")))</f>
        <v>0</v>
      </c>
      <c r="T81" s="430">
        <f ca="1">SUMIF(협력사!$B:$B,$A:$A,INDIRECT("협력사!"&amp;SUBSTITUTE(ADDRESS(1,T$75,4),"1","")&amp;":"&amp;SUBSTITUTE(ADDRESS(1,T$75,4),"1","")))</f>
        <v>0</v>
      </c>
      <c r="U81" s="430">
        <f ca="1">SUMIF(협력사!$B:$B,$A:$A,INDIRECT("협력사!"&amp;SUBSTITUTE(ADDRESS(1,U$75,4),"1","")&amp;":"&amp;SUBSTITUTE(ADDRESS(1,U$75,4),"1","")))</f>
        <v>0</v>
      </c>
      <c r="V81" s="430">
        <f ca="1">SUMIF(협력사!$B:$B,$A:$A,INDIRECT("협력사!"&amp;SUBSTITUTE(ADDRESS(1,V$75,4),"1","")&amp;":"&amp;SUBSTITUTE(ADDRESS(1,V$75,4),"1","")))</f>
        <v>0</v>
      </c>
      <c r="W81" s="430">
        <f ca="1">SUMIF(협력사!$B:$B,$A:$A,INDIRECT("협력사!"&amp;SUBSTITUTE(ADDRESS(1,W$75,4),"1","")&amp;":"&amp;SUBSTITUTE(ADDRESS(1,W$75,4),"1","")))</f>
        <v>0</v>
      </c>
      <c r="X81" s="430">
        <f ca="1">SUMIF(협력사!$B:$B,$A:$A,INDIRECT("협력사!"&amp;SUBSTITUTE(ADDRESS(1,X$75,4),"1","")&amp;":"&amp;SUBSTITUTE(ADDRESS(1,X$75,4),"1","")))</f>
        <v>0</v>
      </c>
      <c r="Y81" s="430">
        <f ca="1">SUMIF(협력사!$B:$B,$A:$A,INDIRECT("협력사!"&amp;SUBSTITUTE(ADDRESS(1,Y$75,4),"1","")&amp;":"&amp;SUBSTITUTE(ADDRESS(1,Y$75,4),"1","")))</f>
        <v>0</v>
      </c>
      <c r="Z81" s="430">
        <f ca="1">SUMIF(협력사!$B:$B,$A:$A,INDIRECT("협력사!"&amp;SUBSTITUTE(ADDRESS(1,Z$75,4),"1","")&amp;":"&amp;SUBSTITUTE(ADDRESS(1,Z$75,4),"1","")))</f>
        <v>0</v>
      </c>
      <c r="AA81" s="430">
        <f ca="1">SUMIF(협력사!$B:$B,$A:$A,INDIRECT("협력사!"&amp;SUBSTITUTE(ADDRESS(1,AA$75,4),"1","")&amp;":"&amp;SUBSTITUTE(ADDRESS(1,AA$75,4),"1","")))</f>
        <v>0</v>
      </c>
      <c r="AB81" s="430">
        <f ca="1">SUMIF(협력사!$B:$B,$A:$A,INDIRECT("협력사!"&amp;SUBSTITUTE(ADDRESS(1,AB$75,4),"1","")&amp;":"&amp;SUBSTITUTE(ADDRESS(1,AB$75,4),"1","")))</f>
        <v>0</v>
      </c>
      <c r="AC81" s="430">
        <f ca="1">SUMIF(협력사!$B:$B,$A:$A,INDIRECT("협력사!"&amp;SUBSTITUTE(ADDRESS(1,AC$75,4),"1","")&amp;":"&amp;SUBSTITUTE(ADDRESS(1,AC$75,4),"1","")))</f>
        <v>0</v>
      </c>
      <c r="AD81" s="430">
        <f ca="1">SUMIF(협력사!$B:$B,$A:$A,INDIRECT("협력사!"&amp;SUBSTITUTE(ADDRESS(1,AD$75,4),"1","")&amp;":"&amp;SUBSTITUTE(ADDRESS(1,AD$75,4),"1","")))</f>
        <v>0</v>
      </c>
      <c r="AE81" s="430">
        <f ca="1">SUMIF(협력사!$B:$B,$A:$A,INDIRECT("협력사!"&amp;SUBSTITUTE(ADDRESS(1,AE$75,4),"1","")&amp;":"&amp;SUBSTITUTE(ADDRESS(1,AE$75,4),"1","")))</f>
        <v>0</v>
      </c>
      <c r="AF81" s="430">
        <f ca="1">SUMIF(협력사!$B:$B,$A:$A,INDIRECT("협력사!"&amp;SUBSTITUTE(ADDRESS(1,AF$75,4),"1","")&amp;":"&amp;SUBSTITUTE(ADDRESS(1,AF$75,4),"1","")))</f>
        <v>0</v>
      </c>
      <c r="AG81" s="430">
        <f ca="1">SUMIF(협력사!$B:$B,$A:$A,INDIRECT("협력사!"&amp;SUBSTITUTE(ADDRESS(1,AG$75,4),"1","")&amp;":"&amp;SUBSTITUTE(ADDRESS(1,AG$75,4),"1","")))</f>
        <v>0</v>
      </c>
      <c r="AH81" s="430">
        <f ca="1">SUMIF(협력사!$B:$B,$A:$A,INDIRECT("협력사!"&amp;SUBSTITUTE(ADDRESS(1,AH$75,4),"1","")&amp;":"&amp;SUBSTITUTE(ADDRESS(1,AH$75,4),"1","")))</f>
        <v>0</v>
      </c>
      <c r="AI81" s="430">
        <f t="shared" ca="1" si="149"/>
        <v>0</v>
      </c>
    </row>
    <row r="82" spans="1:35">
      <c r="A82" s="23" t="s">
        <v>1305</v>
      </c>
      <c r="B82" s="447"/>
      <c r="C82" s="431"/>
      <c r="D82" s="430">
        <f ca="1">SUMIF(협력사!$B:$B,$A:$A,INDIRECT("협력사!"&amp;SUBSTITUTE(ADDRESS(1,D$75,4),"1","")&amp;":"&amp;SUBSTITUTE(ADDRESS(1,D$75,4),"1","")))</f>
        <v>0</v>
      </c>
      <c r="E82" s="430">
        <f ca="1">SUMIF(협력사!$B:$B,$A:$A,INDIRECT("협력사!"&amp;SUBSTITUTE(ADDRESS(1,E$75,4),"1","")&amp;":"&amp;SUBSTITUTE(ADDRESS(1,E$75,4),"1","")))</f>
        <v>0</v>
      </c>
      <c r="F82" s="430">
        <f ca="1">SUMIF(협력사!$B:$B,$A:$A,INDIRECT("협력사!"&amp;SUBSTITUTE(ADDRESS(1,F$75,4),"1","")&amp;":"&amp;SUBSTITUTE(ADDRESS(1,F$75,4),"1","")))</f>
        <v>0</v>
      </c>
      <c r="G82" s="430">
        <f ca="1">SUMIF(협력사!$B:$B,$A:$A,INDIRECT("협력사!"&amp;SUBSTITUTE(ADDRESS(1,G$75,4),"1","")&amp;":"&amp;SUBSTITUTE(ADDRESS(1,G$75,4),"1","")))</f>
        <v>0</v>
      </c>
      <c r="H82" s="430">
        <f ca="1">SUMIF(협력사!$B:$B,$A:$A,INDIRECT("협력사!"&amp;SUBSTITUTE(ADDRESS(1,H$75,4),"1","")&amp;":"&amp;SUBSTITUTE(ADDRESS(1,H$75,4),"1","")))</f>
        <v>0</v>
      </c>
      <c r="I82" s="430">
        <f ca="1">SUMIF(협력사!$B:$B,$A:$A,INDIRECT("협력사!"&amp;SUBSTITUTE(ADDRESS(1,I$75,4),"1","")&amp;":"&amp;SUBSTITUTE(ADDRESS(1,I$75,4),"1","")))</f>
        <v>0</v>
      </c>
      <c r="J82" s="430">
        <f ca="1">SUMIF(협력사!$B:$B,$A:$A,INDIRECT("협력사!"&amp;SUBSTITUTE(ADDRESS(1,J$75,4),"1","")&amp;":"&amp;SUBSTITUTE(ADDRESS(1,J$75,4),"1","")))</f>
        <v>0</v>
      </c>
      <c r="K82" s="430">
        <f ca="1">SUMIF(협력사!$B:$B,$A:$A,INDIRECT("협력사!"&amp;SUBSTITUTE(ADDRESS(1,K$75,4),"1","")&amp;":"&amp;SUBSTITUTE(ADDRESS(1,K$75,4),"1","")))</f>
        <v>0</v>
      </c>
      <c r="L82" s="430">
        <f ca="1">SUMIF(협력사!$B:$B,$A:$A,INDIRECT("협력사!"&amp;SUBSTITUTE(ADDRESS(1,L$75,4),"1","")&amp;":"&amp;SUBSTITUTE(ADDRESS(1,L$75,4),"1","")))</f>
        <v>0</v>
      </c>
      <c r="M82" s="430">
        <f ca="1">SUMIF(협력사!$B:$B,$A:$A,INDIRECT("협력사!"&amp;SUBSTITUTE(ADDRESS(1,M$75,4),"1","")&amp;":"&amp;SUBSTITUTE(ADDRESS(1,M$75,4),"1","")))</f>
        <v>13536736</v>
      </c>
      <c r="N82" s="430">
        <f ca="1">SUMIF(협력사!$B:$B,$A:$A,INDIRECT("협력사!"&amp;SUBSTITUTE(ADDRESS(1,N$75,4),"1","")&amp;":"&amp;SUBSTITUTE(ADDRESS(1,N$75,4),"1","")))</f>
        <v>0</v>
      </c>
      <c r="O82" s="430">
        <f ca="1">SUMIF(협력사!$B:$B,$A:$A,INDIRECT("협력사!"&amp;SUBSTITUTE(ADDRESS(1,O$75,4),"1","")&amp;":"&amp;SUBSTITUTE(ADDRESS(1,O$75,4),"1","")))</f>
        <v>0</v>
      </c>
      <c r="P82" s="430">
        <f ca="1">SUMIF(협력사!$B:$B,$A:$A,INDIRECT("협력사!"&amp;SUBSTITUTE(ADDRESS(1,P$75,4),"1","")&amp;":"&amp;SUBSTITUTE(ADDRESS(1,P$75,4),"1","")))</f>
        <v>0</v>
      </c>
      <c r="Q82" s="430">
        <f ca="1">SUMIF(협력사!$B:$B,$A:$A,INDIRECT("협력사!"&amp;SUBSTITUTE(ADDRESS(1,Q$75,4),"1","")&amp;":"&amp;SUBSTITUTE(ADDRESS(1,Q$75,4),"1","")))</f>
        <v>0</v>
      </c>
      <c r="R82" s="430">
        <f ca="1">SUMIF(협력사!$B:$B,$A:$A,INDIRECT("협력사!"&amp;SUBSTITUTE(ADDRESS(1,R$75,4),"1","")&amp;":"&amp;SUBSTITUTE(ADDRESS(1,R$75,4),"1","")))</f>
        <v>0</v>
      </c>
      <c r="S82" s="430">
        <f ca="1">SUMIF(협력사!$B:$B,$A:$A,INDIRECT("협력사!"&amp;SUBSTITUTE(ADDRESS(1,S$75,4),"1","")&amp;":"&amp;SUBSTITUTE(ADDRESS(1,S$75,4),"1","")))</f>
        <v>0</v>
      </c>
      <c r="T82" s="430">
        <f ca="1">SUMIF(협력사!$B:$B,$A:$A,INDIRECT("협력사!"&amp;SUBSTITUTE(ADDRESS(1,T$75,4),"1","")&amp;":"&amp;SUBSTITUTE(ADDRESS(1,T$75,4),"1","")))</f>
        <v>0</v>
      </c>
      <c r="U82" s="430">
        <f ca="1">SUMIF(협력사!$B:$B,$A:$A,INDIRECT("협력사!"&amp;SUBSTITUTE(ADDRESS(1,U$75,4),"1","")&amp;":"&amp;SUBSTITUTE(ADDRESS(1,U$75,4),"1","")))</f>
        <v>0</v>
      </c>
      <c r="V82" s="430">
        <f ca="1">SUMIF(협력사!$B:$B,$A:$A,INDIRECT("협력사!"&amp;SUBSTITUTE(ADDRESS(1,V$75,4),"1","")&amp;":"&amp;SUBSTITUTE(ADDRESS(1,V$75,4),"1","")))</f>
        <v>0</v>
      </c>
      <c r="W82" s="430">
        <f ca="1">SUMIF(협력사!$B:$B,$A:$A,INDIRECT("협력사!"&amp;SUBSTITUTE(ADDRESS(1,W$75,4),"1","")&amp;":"&amp;SUBSTITUTE(ADDRESS(1,W$75,4),"1","")))</f>
        <v>0</v>
      </c>
      <c r="X82" s="430">
        <f ca="1">SUMIF(협력사!$B:$B,$A:$A,INDIRECT("협력사!"&amp;SUBSTITUTE(ADDRESS(1,X$75,4),"1","")&amp;":"&amp;SUBSTITUTE(ADDRESS(1,X$75,4),"1","")))</f>
        <v>0</v>
      </c>
      <c r="Y82" s="430">
        <f ca="1">SUMIF(협력사!$B:$B,$A:$A,INDIRECT("협력사!"&amp;SUBSTITUTE(ADDRESS(1,Y$75,4),"1","")&amp;":"&amp;SUBSTITUTE(ADDRESS(1,Y$75,4),"1","")))</f>
        <v>0</v>
      </c>
      <c r="Z82" s="430">
        <f ca="1">SUMIF(협력사!$B:$B,$A:$A,INDIRECT("협력사!"&amp;SUBSTITUTE(ADDRESS(1,Z$75,4),"1","")&amp;":"&amp;SUBSTITUTE(ADDRESS(1,Z$75,4),"1","")))</f>
        <v>0</v>
      </c>
      <c r="AA82" s="430">
        <f ca="1">SUMIF(협력사!$B:$B,$A:$A,INDIRECT("협력사!"&amp;SUBSTITUTE(ADDRESS(1,AA$75,4),"1","")&amp;":"&amp;SUBSTITUTE(ADDRESS(1,AA$75,4),"1","")))</f>
        <v>0</v>
      </c>
      <c r="AB82" s="430">
        <f ca="1">SUMIF(협력사!$B:$B,$A:$A,INDIRECT("협력사!"&amp;SUBSTITUTE(ADDRESS(1,AB$75,4),"1","")&amp;":"&amp;SUBSTITUTE(ADDRESS(1,AB$75,4),"1","")))</f>
        <v>0</v>
      </c>
      <c r="AC82" s="430">
        <f ca="1">SUMIF(협력사!$B:$B,$A:$A,INDIRECT("협력사!"&amp;SUBSTITUTE(ADDRESS(1,AC$75,4),"1","")&amp;":"&amp;SUBSTITUTE(ADDRESS(1,AC$75,4),"1","")))</f>
        <v>0</v>
      </c>
      <c r="AD82" s="430">
        <f ca="1">SUMIF(협력사!$B:$B,$A:$A,INDIRECT("협력사!"&amp;SUBSTITUTE(ADDRESS(1,AD$75,4),"1","")&amp;":"&amp;SUBSTITUTE(ADDRESS(1,AD$75,4),"1","")))</f>
        <v>0</v>
      </c>
      <c r="AE82" s="430">
        <f ca="1">SUMIF(협력사!$B:$B,$A:$A,INDIRECT("협력사!"&amp;SUBSTITUTE(ADDRESS(1,AE$75,4),"1","")&amp;":"&amp;SUBSTITUTE(ADDRESS(1,AE$75,4),"1","")))</f>
        <v>0</v>
      </c>
      <c r="AF82" s="430">
        <f ca="1">SUMIF(협력사!$B:$B,$A:$A,INDIRECT("협력사!"&amp;SUBSTITUTE(ADDRESS(1,AF$75,4),"1","")&amp;":"&amp;SUBSTITUTE(ADDRESS(1,AF$75,4),"1","")))</f>
        <v>0</v>
      </c>
      <c r="AG82" s="430">
        <f ca="1">SUMIF(협력사!$B:$B,$A:$A,INDIRECT("협력사!"&amp;SUBSTITUTE(ADDRESS(1,AG$75,4),"1","")&amp;":"&amp;SUBSTITUTE(ADDRESS(1,AG$75,4),"1","")))</f>
        <v>0</v>
      </c>
      <c r="AH82" s="430">
        <f ca="1">SUMIF(협력사!$B:$B,$A:$A,INDIRECT("협력사!"&amp;SUBSTITUTE(ADDRESS(1,AH$75,4),"1","")&amp;":"&amp;SUBSTITUTE(ADDRESS(1,AH$75,4),"1","")))</f>
        <v>0</v>
      </c>
      <c r="AI82" s="430">
        <f t="shared" ca="1" si="149"/>
        <v>13536736</v>
      </c>
    </row>
    <row r="83" spans="1:35">
      <c r="A83" s="23" t="s">
        <v>1301</v>
      </c>
      <c r="B83" s="447"/>
      <c r="C83" s="431"/>
      <c r="D83" s="430">
        <f ca="1">SUMIF(협력사!$B:$B,$A:$A,INDIRECT("협력사!"&amp;SUBSTITUTE(ADDRESS(1,D$75,4),"1","")&amp;":"&amp;SUBSTITUTE(ADDRESS(1,D$75,4),"1","")))</f>
        <v>0</v>
      </c>
      <c r="E83" s="430">
        <f ca="1">SUMIF(협력사!$B:$B,$A:$A,INDIRECT("협력사!"&amp;SUBSTITUTE(ADDRESS(1,E$75,4),"1","")&amp;":"&amp;SUBSTITUTE(ADDRESS(1,E$75,4),"1","")))</f>
        <v>0</v>
      </c>
      <c r="F83" s="430">
        <f ca="1">SUMIF(협력사!$B:$B,$A:$A,INDIRECT("협력사!"&amp;SUBSTITUTE(ADDRESS(1,F$75,4),"1","")&amp;":"&amp;SUBSTITUTE(ADDRESS(1,F$75,4),"1","")))</f>
        <v>0</v>
      </c>
      <c r="G83" s="430">
        <f ca="1">SUMIF(협력사!$B:$B,$A:$A,INDIRECT("협력사!"&amp;SUBSTITUTE(ADDRESS(1,G$75,4),"1","")&amp;":"&amp;SUBSTITUTE(ADDRESS(1,G$75,4),"1","")))</f>
        <v>0</v>
      </c>
      <c r="H83" s="430">
        <f ca="1">SUMIF(협력사!$B:$B,$A:$A,INDIRECT("협력사!"&amp;SUBSTITUTE(ADDRESS(1,H$75,4),"1","")&amp;":"&amp;SUBSTITUTE(ADDRESS(1,H$75,4),"1","")))</f>
        <v>0</v>
      </c>
      <c r="I83" s="430">
        <f ca="1">SUMIF(협력사!$B:$B,$A:$A,INDIRECT("협력사!"&amp;SUBSTITUTE(ADDRESS(1,I$75,4),"1","")&amp;":"&amp;SUBSTITUTE(ADDRESS(1,I$75,4),"1","")))</f>
        <v>0</v>
      </c>
      <c r="J83" s="430">
        <f ca="1">SUMIF(협력사!$B:$B,$A:$A,INDIRECT("협력사!"&amp;SUBSTITUTE(ADDRESS(1,J$75,4),"1","")&amp;":"&amp;SUBSTITUTE(ADDRESS(1,J$75,4),"1","")))</f>
        <v>0</v>
      </c>
      <c r="K83" s="430">
        <f ca="1">SUMIF(협력사!$B:$B,$A:$A,INDIRECT("협력사!"&amp;SUBSTITUTE(ADDRESS(1,K$75,4),"1","")&amp;":"&amp;SUBSTITUTE(ADDRESS(1,K$75,4),"1","")))</f>
        <v>0</v>
      </c>
      <c r="L83" s="430">
        <f ca="1">SUMIF(협력사!$B:$B,$A:$A,INDIRECT("협력사!"&amp;SUBSTITUTE(ADDRESS(1,L$75,4),"1","")&amp;":"&amp;SUBSTITUTE(ADDRESS(1,L$75,4),"1","")))</f>
        <v>0</v>
      </c>
      <c r="M83" s="430">
        <f ca="1">SUMIF(협력사!$B:$B,$A:$A,INDIRECT("협력사!"&amp;SUBSTITUTE(ADDRESS(1,M$75,4),"1","")&amp;":"&amp;SUBSTITUTE(ADDRESS(1,M$75,4),"1","")))</f>
        <v>0</v>
      </c>
      <c r="N83" s="430">
        <f ca="1">SUMIF(협력사!$B:$B,$A:$A,INDIRECT("협력사!"&amp;SUBSTITUTE(ADDRESS(1,N$75,4),"1","")&amp;":"&amp;SUBSTITUTE(ADDRESS(1,N$75,4),"1","")))</f>
        <v>0</v>
      </c>
      <c r="O83" s="430">
        <f ca="1">SUMIF(협력사!$B:$B,$A:$A,INDIRECT("협력사!"&amp;SUBSTITUTE(ADDRESS(1,O$75,4),"1","")&amp;":"&amp;SUBSTITUTE(ADDRESS(1,O$75,4),"1","")))</f>
        <v>0</v>
      </c>
      <c r="P83" s="430">
        <f ca="1">SUMIF(협력사!$B:$B,$A:$A,INDIRECT("협력사!"&amp;SUBSTITUTE(ADDRESS(1,P$75,4),"1","")&amp;":"&amp;SUBSTITUTE(ADDRESS(1,P$75,4),"1","")))</f>
        <v>0</v>
      </c>
      <c r="Q83" s="430">
        <f ca="1">SUMIF(협력사!$B:$B,$A:$A,INDIRECT("협력사!"&amp;SUBSTITUTE(ADDRESS(1,Q$75,4),"1","")&amp;":"&amp;SUBSTITUTE(ADDRESS(1,Q$75,4),"1","")))</f>
        <v>0</v>
      </c>
      <c r="R83" s="430">
        <f ca="1">SUMIF(협력사!$B:$B,$A:$A,INDIRECT("협력사!"&amp;SUBSTITUTE(ADDRESS(1,R$75,4),"1","")&amp;":"&amp;SUBSTITUTE(ADDRESS(1,R$75,4),"1","")))</f>
        <v>0</v>
      </c>
      <c r="S83" s="430">
        <f ca="1">SUMIF(협력사!$B:$B,$A:$A,INDIRECT("협력사!"&amp;SUBSTITUTE(ADDRESS(1,S$75,4),"1","")&amp;":"&amp;SUBSTITUTE(ADDRESS(1,S$75,4),"1","")))</f>
        <v>0</v>
      </c>
      <c r="T83" s="430">
        <f ca="1">SUMIF(협력사!$B:$B,$A:$A,INDIRECT("협력사!"&amp;SUBSTITUTE(ADDRESS(1,T$75,4),"1","")&amp;":"&amp;SUBSTITUTE(ADDRESS(1,T$75,4),"1","")))</f>
        <v>0</v>
      </c>
      <c r="U83" s="430">
        <f ca="1">SUMIF(협력사!$B:$B,$A:$A,INDIRECT("협력사!"&amp;SUBSTITUTE(ADDRESS(1,U$75,4),"1","")&amp;":"&amp;SUBSTITUTE(ADDRESS(1,U$75,4),"1","")))</f>
        <v>0</v>
      </c>
      <c r="V83" s="430">
        <f ca="1">SUMIF(협력사!$B:$B,$A:$A,INDIRECT("협력사!"&amp;SUBSTITUTE(ADDRESS(1,V$75,4),"1","")&amp;":"&amp;SUBSTITUTE(ADDRESS(1,V$75,4),"1","")))</f>
        <v>0</v>
      </c>
      <c r="W83" s="430">
        <f ca="1">SUMIF(협력사!$B:$B,$A:$A,INDIRECT("협력사!"&amp;SUBSTITUTE(ADDRESS(1,W$75,4),"1","")&amp;":"&amp;SUBSTITUTE(ADDRESS(1,W$75,4),"1","")))</f>
        <v>0</v>
      </c>
      <c r="X83" s="430">
        <f ca="1">SUMIF(협력사!$B:$B,$A:$A,INDIRECT("협력사!"&amp;SUBSTITUTE(ADDRESS(1,X$75,4),"1","")&amp;":"&amp;SUBSTITUTE(ADDRESS(1,X$75,4),"1","")))</f>
        <v>0</v>
      </c>
      <c r="Y83" s="430">
        <f ca="1">SUMIF(협력사!$B:$B,$A:$A,INDIRECT("협력사!"&amp;SUBSTITUTE(ADDRESS(1,Y$75,4),"1","")&amp;":"&amp;SUBSTITUTE(ADDRESS(1,Y$75,4),"1","")))</f>
        <v>0</v>
      </c>
      <c r="Z83" s="430">
        <f ca="1">SUMIF(협력사!$B:$B,$A:$A,INDIRECT("협력사!"&amp;SUBSTITUTE(ADDRESS(1,Z$75,4),"1","")&amp;":"&amp;SUBSTITUTE(ADDRESS(1,Z$75,4),"1","")))</f>
        <v>0</v>
      </c>
      <c r="AA83" s="430">
        <f ca="1">SUMIF(협력사!$B:$B,$A:$A,INDIRECT("협력사!"&amp;SUBSTITUTE(ADDRESS(1,AA$75,4),"1","")&amp;":"&amp;SUBSTITUTE(ADDRESS(1,AA$75,4),"1","")))</f>
        <v>0</v>
      </c>
      <c r="AB83" s="430">
        <f ca="1">SUMIF(협력사!$B:$B,$A:$A,INDIRECT("협력사!"&amp;SUBSTITUTE(ADDRESS(1,AB$75,4),"1","")&amp;":"&amp;SUBSTITUTE(ADDRESS(1,AB$75,4),"1","")))</f>
        <v>0</v>
      </c>
      <c r="AC83" s="430">
        <f ca="1">SUMIF(협력사!$B:$B,$A:$A,INDIRECT("협력사!"&amp;SUBSTITUTE(ADDRESS(1,AC$75,4),"1","")&amp;":"&amp;SUBSTITUTE(ADDRESS(1,AC$75,4),"1","")))</f>
        <v>0</v>
      </c>
      <c r="AD83" s="430">
        <f ca="1">SUMIF(협력사!$B:$B,$A:$A,INDIRECT("협력사!"&amp;SUBSTITUTE(ADDRESS(1,AD$75,4),"1","")&amp;":"&amp;SUBSTITUTE(ADDRESS(1,AD$75,4),"1","")))</f>
        <v>0</v>
      </c>
      <c r="AE83" s="430">
        <f ca="1">SUMIF(협력사!$B:$B,$A:$A,INDIRECT("협력사!"&amp;SUBSTITUTE(ADDRESS(1,AE$75,4),"1","")&amp;":"&amp;SUBSTITUTE(ADDRESS(1,AE$75,4),"1","")))</f>
        <v>0</v>
      </c>
      <c r="AF83" s="430">
        <f ca="1">SUMIF(협력사!$B:$B,$A:$A,INDIRECT("협력사!"&amp;SUBSTITUTE(ADDRESS(1,AF$75,4),"1","")&amp;":"&amp;SUBSTITUTE(ADDRESS(1,AF$75,4),"1","")))</f>
        <v>0</v>
      </c>
      <c r="AG83" s="430">
        <f ca="1">SUMIF(협력사!$B:$B,$A:$A,INDIRECT("협력사!"&amp;SUBSTITUTE(ADDRESS(1,AG$75,4),"1","")&amp;":"&amp;SUBSTITUTE(ADDRESS(1,AG$75,4),"1","")))</f>
        <v>0</v>
      </c>
      <c r="AH83" s="430">
        <f ca="1">SUMIF(협력사!$B:$B,$A:$A,INDIRECT("협력사!"&amp;SUBSTITUTE(ADDRESS(1,AH$75,4),"1","")&amp;":"&amp;SUBSTITUTE(ADDRESS(1,AH$75,4),"1","")))</f>
        <v>0</v>
      </c>
      <c r="AI83" s="430">
        <f t="shared" ca="1" si="149"/>
        <v>0</v>
      </c>
    </row>
    <row r="84" spans="1:35" ht="16.5" customHeight="1">
      <c r="A84" s="23" t="s">
        <v>1303</v>
      </c>
      <c r="B84" s="447"/>
      <c r="C84" s="431"/>
      <c r="D84" s="430">
        <f ca="1">SUMIF(협력사!$B:$B,$A:$A,INDIRECT("협력사!"&amp;SUBSTITUTE(ADDRESS(1,D$75,4),"1","")&amp;":"&amp;SUBSTITUTE(ADDRESS(1,D$75,4),"1","")))</f>
        <v>0</v>
      </c>
      <c r="E84" s="430">
        <f ca="1">SUMIF(협력사!$B:$B,$A:$A,INDIRECT("협력사!"&amp;SUBSTITUTE(ADDRESS(1,E$75,4),"1","")&amp;":"&amp;SUBSTITUTE(ADDRESS(1,E$75,4),"1","")))</f>
        <v>0</v>
      </c>
      <c r="F84" s="430">
        <f ca="1">SUMIF(협력사!$B:$B,$A:$A,INDIRECT("협력사!"&amp;SUBSTITUTE(ADDRESS(1,F$75,4),"1","")&amp;":"&amp;SUBSTITUTE(ADDRESS(1,F$75,4),"1","")))</f>
        <v>0</v>
      </c>
      <c r="G84" s="430">
        <f ca="1">SUMIF(협력사!$B:$B,$A:$A,INDIRECT("협력사!"&amp;SUBSTITUTE(ADDRESS(1,G$75,4),"1","")&amp;":"&amp;SUBSTITUTE(ADDRESS(1,G$75,4),"1","")))</f>
        <v>0</v>
      </c>
      <c r="H84" s="430">
        <f ca="1">SUMIF(협력사!$B:$B,$A:$A,INDIRECT("협력사!"&amp;SUBSTITUTE(ADDRESS(1,H$75,4),"1","")&amp;":"&amp;SUBSTITUTE(ADDRESS(1,H$75,4),"1","")))</f>
        <v>0</v>
      </c>
      <c r="I84" s="430">
        <f ca="1">SUMIF(협력사!$B:$B,$A:$A,INDIRECT("협력사!"&amp;SUBSTITUTE(ADDRESS(1,I$75,4),"1","")&amp;":"&amp;SUBSTITUTE(ADDRESS(1,I$75,4),"1","")))</f>
        <v>0</v>
      </c>
      <c r="J84" s="430">
        <f ca="1">SUMIF(협력사!$B:$B,$A:$A,INDIRECT("협력사!"&amp;SUBSTITUTE(ADDRESS(1,J$75,4),"1","")&amp;":"&amp;SUBSTITUTE(ADDRESS(1,J$75,4),"1","")))</f>
        <v>0</v>
      </c>
      <c r="K84" s="430">
        <f ca="1">SUMIF(협력사!$B:$B,$A:$A,INDIRECT("협력사!"&amp;SUBSTITUTE(ADDRESS(1,K$75,4),"1","")&amp;":"&amp;SUBSTITUTE(ADDRESS(1,K$75,4),"1","")))</f>
        <v>0</v>
      </c>
      <c r="L84" s="430">
        <f ca="1">SUMIF(협력사!$B:$B,$A:$A,INDIRECT("협력사!"&amp;SUBSTITUTE(ADDRESS(1,L$75,4),"1","")&amp;":"&amp;SUBSTITUTE(ADDRESS(1,L$75,4),"1","")))</f>
        <v>0</v>
      </c>
      <c r="M84" s="430">
        <f ca="1">SUMIF(협력사!$B:$B,$A:$A,INDIRECT("협력사!"&amp;SUBSTITUTE(ADDRESS(1,M$75,4),"1","")&amp;":"&amp;SUBSTITUTE(ADDRESS(1,M$75,4),"1","")))</f>
        <v>0</v>
      </c>
      <c r="N84" s="430">
        <f ca="1">SUMIF(협력사!$B:$B,$A:$A,INDIRECT("협력사!"&amp;SUBSTITUTE(ADDRESS(1,N$75,4),"1","")&amp;":"&amp;SUBSTITUTE(ADDRESS(1,N$75,4),"1","")))</f>
        <v>0</v>
      </c>
      <c r="O84" s="430">
        <f ca="1">SUMIF(협력사!$B:$B,$A:$A,INDIRECT("협력사!"&amp;SUBSTITUTE(ADDRESS(1,O$75,4),"1","")&amp;":"&amp;SUBSTITUTE(ADDRESS(1,O$75,4),"1","")))</f>
        <v>0</v>
      </c>
      <c r="P84" s="430">
        <f ca="1">SUMIF(협력사!$B:$B,$A:$A,INDIRECT("협력사!"&amp;SUBSTITUTE(ADDRESS(1,P$75,4),"1","")&amp;":"&amp;SUBSTITUTE(ADDRESS(1,P$75,4),"1","")))</f>
        <v>0</v>
      </c>
      <c r="Q84" s="430">
        <f ca="1">SUMIF(협력사!$B:$B,$A:$A,INDIRECT("협력사!"&amp;SUBSTITUTE(ADDRESS(1,Q$75,4),"1","")&amp;":"&amp;SUBSTITUTE(ADDRESS(1,Q$75,4),"1","")))</f>
        <v>0</v>
      </c>
      <c r="R84" s="430">
        <f ca="1">SUMIF(협력사!$B:$B,$A:$A,INDIRECT("협력사!"&amp;SUBSTITUTE(ADDRESS(1,R$75,4),"1","")&amp;":"&amp;SUBSTITUTE(ADDRESS(1,R$75,4),"1","")))</f>
        <v>0</v>
      </c>
      <c r="S84" s="430">
        <f ca="1">SUMIF(협력사!$B:$B,$A:$A,INDIRECT("협력사!"&amp;SUBSTITUTE(ADDRESS(1,S$75,4),"1","")&amp;":"&amp;SUBSTITUTE(ADDRESS(1,S$75,4),"1","")))</f>
        <v>0</v>
      </c>
      <c r="T84" s="430">
        <f ca="1">SUMIF(협력사!$B:$B,$A:$A,INDIRECT("협력사!"&amp;SUBSTITUTE(ADDRESS(1,T$75,4),"1","")&amp;":"&amp;SUBSTITUTE(ADDRESS(1,T$75,4),"1","")))</f>
        <v>0</v>
      </c>
      <c r="U84" s="430">
        <f ca="1">SUMIF(협력사!$B:$B,$A:$A,INDIRECT("협력사!"&amp;SUBSTITUTE(ADDRESS(1,U$75,4),"1","")&amp;":"&amp;SUBSTITUTE(ADDRESS(1,U$75,4),"1","")))</f>
        <v>0</v>
      </c>
      <c r="V84" s="430">
        <f ca="1">SUMIF(협력사!$B:$B,$A:$A,INDIRECT("협력사!"&amp;SUBSTITUTE(ADDRESS(1,V$75,4),"1","")&amp;":"&amp;SUBSTITUTE(ADDRESS(1,V$75,4),"1","")))</f>
        <v>0</v>
      </c>
      <c r="W84" s="430">
        <f ca="1">SUMIF(협력사!$B:$B,$A:$A,INDIRECT("협력사!"&amp;SUBSTITUTE(ADDRESS(1,W$75,4),"1","")&amp;":"&amp;SUBSTITUTE(ADDRESS(1,W$75,4),"1","")))</f>
        <v>0</v>
      </c>
      <c r="X84" s="430">
        <f ca="1">SUMIF(협력사!$B:$B,$A:$A,INDIRECT("협력사!"&amp;SUBSTITUTE(ADDRESS(1,X$75,4),"1","")&amp;":"&amp;SUBSTITUTE(ADDRESS(1,X$75,4),"1","")))</f>
        <v>0</v>
      </c>
      <c r="Y84" s="430">
        <f ca="1">SUMIF(협력사!$B:$B,$A:$A,INDIRECT("협력사!"&amp;SUBSTITUTE(ADDRESS(1,Y$75,4),"1","")&amp;":"&amp;SUBSTITUTE(ADDRESS(1,Y$75,4),"1","")))</f>
        <v>0</v>
      </c>
      <c r="Z84" s="430">
        <f ca="1">SUMIF(협력사!$B:$B,$A:$A,INDIRECT("협력사!"&amp;SUBSTITUTE(ADDRESS(1,Z$75,4),"1","")&amp;":"&amp;SUBSTITUTE(ADDRESS(1,Z$75,4),"1","")))</f>
        <v>0</v>
      </c>
      <c r="AA84" s="430">
        <f ca="1">SUMIF(협력사!$B:$B,$A:$A,INDIRECT("협력사!"&amp;SUBSTITUTE(ADDRESS(1,AA$75,4),"1","")&amp;":"&amp;SUBSTITUTE(ADDRESS(1,AA$75,4),"1","")))</f>
        <v>0</v>
      </c>
      <c r="AB84" s="430">
        <f ca="1">SUMIF(협력사!$B:$B,$A:$A,INDIRECT("협력사!"&amp;SUBSTITUTE(ADDRESS(1,AB$75,4),"1","")&amp;":"&amp;SUBSTITUTE(ADDRESS(1,AB$75,4),"1","")))</f>
        <v>0</v>
      </c>
      <c r="AC84" s="430">
        <f ca="1">SUMIF(협력사!$B:$B,$A:$A,INDIRECT("협력사!"&amp;SUBSTITUTE(ADDRESS(1,AC$75,4),"1","")&amp;":"&amp;SUBSTITUTE(ADDRESS(1,AC$75,4),"1","")))</f>
        <v>0</v>
      </c>
      <c r="AD84" s="430">
        <f ca="1">SUMIF(협력사!$B:$B,$A:$A,INDIRECT("협력사!"&amp;SUBSTITUTE(ADDRESS(1,AD$75,4),"1","")&amp;":"&amp;SUBSTITUTE(ADDRESS(1,AD$75,4),"1","")))</f>
        <v>0</v>
      </c>
      <c r="AE84" s="430">
        <f ca="1">SUMIF(협력사!$B:$B,$A:$A,INDIRECT("협력사!"&amp;SUBSTITUTE(ADDRESS(1,AE$75,4),"1","")&amp;":"&amp;SUBSTITUTE(ADDRESS(1,AE$75,4),"1","")))</f>
        <v>0</v>
      </c>
      <c r="AF84" s="430">
        <f ca="1">SUMIF(협력사!$B:$B,$A:$A,INDIRECT("협력사!"&amp;SUBSTITUTE(ADDRESS(1,AF$75,4),"1","")&amp;":"&amp;SUBSTITUTE(ADDRESS(1,AF$75,4),"1","")))</f>
        <v>0</v>
      </c>
      <c r="AG84" s="430">
        <f ca="1">SUMIF(협력사!$B:$B,$A:$A,INDIRECT("협력사!"&amp;SUBSTITUTE(ADDRESS(1,AG$75,4),"1","")&amp;":"&amp;SUBSTITUTE(ADDRESS(1,AG$75,4),"1","")))</f>
        <v>0</v>
      </c>
      <c r="AH84" s="430">
        <f ca="1">SUMIF(협력사!$B:$B,$A:$A,INDIRECT("협력사!"&amp;SUBSTITUTE(ADDRESS(1,AH$75,4),"1","")&amp;":"&amp;SUBSTITUTE(ADDRESS(1,AH$75,4),"1","")))</f>
        <v>0</v>
      </c>
      <c r="AI84" s="430">
        <f t="shared" ca="1" si="149"/>
        <v>0</v>
      </c>
    </row>
    <row r="85" spans="1:35">
      <c r="A85" s="23" t="s">
        <v>1297</v>
      </c>
      <c r="B85" s="447"/>
      <c r="C85" s="431"/>
      <c r="D85" s="430">
        <f ca="1">SUMIF(협력사!$B:$B,$A:$A,INDIRECT("협력사!"&amp;SUBSTITUTE(ADDRESS(1,D$75,4),"1","")&amp;":"&amp;SUBSTITUTE(ADDRESS(1,D$75,4),"1","")))</f>
        <v>0</v>
      </c>
      <c r="E85" s="430">
        <f ca="1">SUMIF(협력사!$B:$B,$A:$A,INDIRECT("협력사!"&amp;SUBSTITUTE(ADDRESS(1,E$75,4),"1","")&amp;":"&amp;SUBSTITUTE(ADDRESS(1,E$75,4),"1","")))</f>
        <v>0</v>
      </c>
      <c r="F85" s="430">
        <f ca="1">SUMIF(협력사!$B:$B,$A:$A,INDIRECT("협력사!"&amp;SUBSTITUTE(ADDRESS(1,F$75,4),"1","")&amp;":"&amp;SUBSTITUTE(ADDRESS(1,F$75,4),"1","")))</f>
        <v>0</v>
      </c>
      <c r="G85" s="430">
        <f ca="1">SUMIF(협력사!$B:$B,$A:$A,INDIRECT("협력사!"&amp;SUBSTITUTE(ADDRESS(1,G$75,4),"1","")&amp;":"&amp;SUBSTITUTE(ADDRESS(1,G$75,4),"1","")))</f>
        <v>0</v>
      </c>
      <c r="H85" s="430">
        <f ca="1">SUMIF(협력사!$B:$B,$A:$A,INDIRECT("협력사!"&amp;SUBSTITUTE(ADDRESS(1,H$75,4),"1","")&amp;":"&amp;SUBSTITUTE(ADDRESS(1,H$75,4),"1","")))</f>
        <v>33271583.199999999</v>
      </c>
      <c r="I85" s="430">
        <f ca="1">SUMIF(협력사!$B:$B,$A:$A,INDIRECT("협력사!"&amp;SUBSTITUTE(ADDRESS(1,I$75,4),"1","")&amp;":"&amp;SUBSTITUTE(ADDRESS(1,I$75,4),"1","")))</f>
        <v>0</v>
      </c>
      <c r="J85" s="430">
        <f ca="1">SUMIF(협력사!$B:$B,$A:$A,INDIRECT("협력사!"&amp;SUBSTITUTE(ADDRESS(1,J$75,4),"1","")&amp;":"&amp;SUBSTITUTE(ADDRESS(1,J$75,4),"1","")))</f>
        <v>0</v>
      </c>
      <c r="K85" s="430">
        <f ca="1">SUMIF(협력사!$B:$B,$A:$A,INDIRECT("협력사!"&amp;SUBSTITUTE(ADDRESS(1,K$75,4),"1","")&amp;":"&amp;SUBSTITUTE(ADDRESS(1,K$75,4),"1","")))</f>
        <v>0</v>
      </c>
      <c r="L85" s="430">
        <f ca="1">SUMIF(협력사!$B:$B,$A:$A,INDIRECT("협력사!"&amp;SUBSTITUTE(ADDRESS(1,L$75,4),"1","")&amp;":"&amp;SUBSTITUTE(ADDRESS(1,L$75,4),"1","")))</f>
        <v>0</v>
      </c>
      <c r="M85" s="430">
        <f ca="1">SUMIF(협력사!$B:$B,$A:$A,INDIRECT("협력사!"&amp;SUBSTITUTE(ADDRESS(1,M$75,4),"1","")&amp;":"&amp;SUBSTITUTE(ADDRESS(1,M$75,4),"1","")))</f>
        <v>0</v>
      </c>
      <c r="N85" s="430">
        <f ca="1">SUMIF(협력사!$B:$B,$A:$A,INDIRECT("협력사!"&amp;SUBSTITUTE(ADDRESS(1,N$75,4),"1","")&amp;":"&amp;SUBSTITUTE(ADDRESS(1,N$75,4),"1","")))</f>
        <v>0</v>
      </c>
      <c r="O85" s="430">
        <f ca="1">SUMIF(협력사!$B:$B,$A:$A,INDIRECT("협력사!"&amp;SUBSTITUTE(ADDRESS(1,O$75,4),"1","")&amp;":"&amp;SUBSTITUTE(ADDRESS(1,O$75,4),"1","")))</f>
        <v>9340943.5999999996</v>
      </c>
      <c r="P85" s="430">
        <f ca="1">SUMIF(협력사!$B:$B,$A:$A,INDIRECT("협력사!"&amp;SUBSTITUTE(ADDRESS(1,P$75,4),"1","")&amp;":"&amp;SUBSTITUTE(ADDRESS(1,P$75,4),"1","")))</f>
        <v>0</v>
      </c>
      <c r="Q85" s="430">
        <f ca="1">SUMIF(협력사!$B:$B,$A:$A,INDIRECT("협력사!"&amp;SUBSTITUTE(ADDRESS(1,Q$75,4),"1","")&amp;":"&amp;SUBSTITUTE(ADDRESS(1,Q$75,4),"1","")))</f>
        <v>0</v>
      </c>
      <c r="R85" s="430">
        <f ca="1">SUMIF(협력사!$B:$B,$A:$A,INDIRECT("협력사!"&amp;SUBSTITUTE(ADDRESS(1,R$75,4),"1","")&amp;":"&amp;SUBSTITUTE(ADDRESS(1,R$75,4),"1","")))</f>
        <v>0</v>
      </c>
      <c r="S85" s="430">
        <f ca="1">SUMIF(협력사!$B:$B,$A:$A,INDIRECT("협력사!"&amp;SUBSTITUTE(ADDRESS(1,S$75,4),"1","")&amp;":"&amp;SUBSTITUTE(ADDRESS(1,S$75,4),"1","")))</f>
        <v>0</v>
      </c>
      <c r="T85" s="430">
        <f ca="1">SUMIF(협력사!$B:$B,$A:$A,INDIRECT("협력사!"&amp;SUBSTITUTE(ADDRESS(1,T$75,4),"1","")&amp;":"&amp;SUBSTITUTE(ADDRESS(1,T$75,4),"1","")))</f>
        <v>0</v>
      </c>
      <c r="U85" s="430">
        <f ca="1">SUMIF(협력사!$B:$B,$A:$A,INDIRECT("협력사!"&amp;SUBSTITUTE(ADDRESS(1,U$75,4),"1","")&amp;":"&amp;SUBSTITUTE(ADDRESS(1,U$75,4),"1","")))</f>
        <v>0</v>
      </c>
      <c r="V85" s="430">
        <f ca="1">SUMIF(협력사!$B:$B,$A:$A,INDIRECT("협력사!"&amp;SUBSTITUTE(ADDRESS(1,V$75,4),"1","")&amp;":"&amp;SUBSTITUTE(ADDRESS(1,V$75,4),"1","")))</f>
        <v>0</v>
      </c>
      <c r="W85" s="430">
        <f ca="1">SUMIF(협력사!$B:$B,$A:$A,INDIRECT("협력사!"&amp;SUBSTITUTE(ADDRESS(1,W$75,4),"1","")&amp;":"&amp;SUBSTITUTE(ADDRESS(1,W$75,4),"1","")))</f>
        <v>0</v>
      </c>
      <c r="X85" s="430">
        <f ca="1">SUMIF(협력사!$B:$B,$A:$A,INDIRECT("협력사!"&amp;SUBSTITUTE(ADDRESS(1,X$75,4),"1","")&amp;":"&amp;SUBSTITUTE(ADDRESS(1,X$75,4),"1","")))</f>
        <v>0</v>
      </c>
      <c r="Y85" s="430">
        <f ca="1">SUMIF(협력사!$B:$B,$A:$A,INDIRECT("협력사!"&amp;SUBSTITUTE(ADDRESS(1,Y$75,4),"1","")&amp;":"&amp;SUBSTITUTE(ADDRESS(1,Y$75,4),"1","")))</f>
        <v>0</v>
      </c>
      <c r="Z85" s="430">
        <f ca="1">SUMIF(협력사!$B:$B,$A:$A,INDIRECT("협력사!"&amp;SUBSTITUTE(ADDRESS(1,Z$75,4),"1","")&amp;":"&amp;SUBSTITUTE(ADDRESS(1,Z$75,4),"1","")))</f>
        <v>0</v>
      </c>
      <c r="AA85" s="430">
        <f ca="1">SUMIF(협력사!$B:$B,$A:$A,INDIRECT("협력사!"&amp;SUBSTITUTE(ADDRESS(1,AA$75,4),"1","")&amp;":"&amp;SUBSTITUTE(ADDRESS(1,AA$75,4),"1","")))</f>
        <v>0</v>
      </c>
      <c r="AB85" s="430">
        <f ca="1">SUMIF(협력사!$B:$B,$A:$A,INDIRECT("협력사!"&amp;SUBSTITUTE(ADDRESS(1,AB$75,4),"1","")&amp;":"&amp;SUBSTITUTE(ADDRESS(1,AB$75,4),"1","")))</f>
        <v>0</v>
      </c>
      <c r="AC85" s="430">
        <f ca="1">SUMIF(협력사!$B:$B,$A:$A,INDIRECT("협력사!"&amp;SUBSTITUTE(ADDRESS(1,AC$75,4),"1","")&amp;":"&amp;SUBSTITUTE(ADDRESS(1,AC$75,4),"1","")))</f>
        <v>0</v>
      </c>
      <c r="AD85" s="430">
        <f ca="1">SUMIF(협력사!$B:$B,$A:$A,INDIRECT("협력사!"&amp;SUBSTITUTE(ADDRESS(1,AD$75,4),"1","")&amp;":"&amp;SUBSTITUTE(ADDRESS(1,AD$75,4),"1","")))</f>
        <v>0</v>
      </c>
      <c r="AE85" s="430">
        <f ca="1">SUMIF(협력사!$B:$B,$A:$A,INDIRECT("협력사!"&amp;SUBSTITUTE(ADDRESS(1,AE$75,4),"1","")&amp;":"&amp;SUBSTITUTE(ADDRESS(1,AE$75,4),"1","")))</f>
        <v>0</v>
      </c>
      <c r="AF85" s="430">
        <f ca="1">SUMIF(협력사!$B:$B,$A:$A,INDIRECT("협력사!"&amp;SUBSTITUTE(ADDRESS(1,AF$75,4),"1","")&amp;":"&amp;SUBSTITUTE(ADDRESS(1,AF$75,4),"1","")))</f>
        <v>0</v>
      </c>
      <c r="AG85" s="430">
        <f ca="1">SUMIF(협력사!$B:$B,$A:$A,INDIRECT("협력사!"&amp;SUBSTITUTE(ADDRESS(1,AG$75,4),"1","")&amp;":"&amp;SUBSTITUTE(ADDRESS(1,AG$75,4),"1","")))</f>
        <v>0</v>
      </c>
      <c r="AH85" s="430">
        <f ca="1">SUMIF(협력사!$B:$B,$A:$A,INDIRECT("협력사!"&amp;SUBSTITUTE(ADDRESS(1,AH$75,4),"1","")&amp;":"&amp;SUBSTITUTE(ADDRESS(1,AH$75,4),"1","")))</f>
        <v>0</v>
      </c>
      <c r="AI85" s="430">
        <f t="shared" ref="AI85:AI86" ca="1" si="150">SUM(D85:AH85)</f>
        <v>42612526.799999997</v>
      </c>
    </row>
    <row r="86" spans="1:35">
      <c r="A86" s="23" t="s">
        <v>1299</v>
      </c>
      <c r="B86" s="447"/>
      <c r="C86" s="431"/>
      <c r="D86" s="430">
        <f ca="1">SUMIF(협력사!$B:$B,$A:$A,INDIRECT("협력사!"&amp;SUBSTITUTE(ADDRESS(1,D$75,4),"1","")&amp;":"&amp;SUBSTITUTE(ADDRESS(1,D$75,4),"1","")))</f>
        <v>0</v>
      </c>
      <c r="E86" s="430">
        <f ca="1">SUMIF(협력사!$B:$B,$A:$A,INDIRECT("협력사!"&amp;SUBSTITUTE(ADDRESS(1,E$75,4),"1","")&amp;":"&amp;SUBSTITUTE(ADDRESS(1,E$75,4),"1","")))</f>
        <v>0</v>
      </c>
      <c r="F86" s="430">
        <f ca="1">SUMIF(협력사!$B:$B,$A:$A,INDIRECT("협력사!"&amp;SUBSTITUTE(ADDRESS(1,F$75,4),"1","")&amp;":"&amp;SUBSTITUTE(ADDRESS(1,F$75,4),"1","")))</f>
        <v>0</v>
      </c>
      <c r="G86" s="430">
        <f ca="1">SUMIF(협력사!$B:$B,$A:$A,INDIRECT("협력사!"&amp;SUBSTITUTE(ADDRESS(1,G$75,4),"1","")&amp;":"&amp;SUBSTITUTE(ADDRESS(1,G$75,4),"1","")))</f>
        <v>0</v>
      </c>
      <c r="H86" s="430">
        <f ca="1">SUMIF(협력사!$B:$B,$A:$A,INDIRECT("협력사!"&amp;SUBSTITUTE(ADDRESS(1,H$75,4),"1","")&amp;":"&amp;SUBSTITUTE(ADDRESS(1,H$75,4),"1","")))</f>
        <v>0</v>
      </c>
      <c r="I86" s="430">
        <f ca="1">SUMIF(협력사!$B:$B,$A:$A,INDIRECT("협력사!"&amp;SUBSTITUTE(ADDRESS(1,I$75,4),"1","")&amp;":"&amp;SUBSTITUTE(ADDRESS(1,I$75,4),"1","")))</f>
        <v>0</v>
      </c>
      <c r="J86" s="430">
        <f ca="1">SUMIF(협력사!$B:$B,$A:$A,INDIRECT("협력사!"&amp;SUBSTITUTE(ADDRESS(1,J$75,4),"1","")&amp;":"&amp;SUBSTITUTE(ADDRESS(1,J$75,4),"1","")))</f>
        <v>0</v>
      </c>
      <c r="K86" s="430">
        <f ca="1">SUMIF(협력사!$B:$B,$A:$A,INDIRECT("협력사!"&amp;SUBSTITUTE(ADDRESS(1,K$75,4),"1","")&amp;":"&amp;SUBSTITUTE(ADDRESS(1,K$75,4),"1","")))</f>
        <v>0</v>
      </c>
      <c r="L86" s="430">
        <f ca="1">SUMIF(협력사!$B:$B,$A:$A,INDIRECT("협력사!"&amp;SUBSTITUTE(ADDRESS(1,L$75,4),"1","")&amp;":"&amp;SUBSTITUTE(ADDRESS(1,L$75,4),"1","")))</f>
        <v>0</v>
      </c>
      <c r="M86" s="430">
        <f ca="1">SUMIF(협력사!$B:$B,$A:$A,INDIRECT("협력사!"&amp;SUBSTITUTE(ADDRESS(1,M$75,4),"1","")&amp;":"&amp;SUBSTITUTE(ADDRESS(1,M$75,4),"1","")))</f>
        <v>0</v>
      </c>
      <c r="N86" s="430">
        <f ca="1">SUMIF(협력사!$B:$B,$A:$A,INDIRECT("협력사!"&amp;SUBSTITUTE(ADDRESS(1,N$75,4),"1","")&amp;":"&amp;SUBSTITUTE(ADDRESS(1,N$75,4),"1","")))</f>
        <v>0</v>
      </c>
      <c r="O86" s="430">
        <f ca="1">SUMIF(협력사!$B:$B,$A:$A,INDIRECT("협력사!"&amp;SUBSTITUTE(ADDRESS(1,O$75,4),"1","")&amp;":"&amp;SUBSTITUTE(ADDRESS(1,O$75,4),"1","")))</f>
        <v>0</v>
      </c>
      <c r="P86" s="430">
        <f ca="1">SUMIF(협력사!$B:$B,$A:$A,INDIRECT("협력사!"&amp;SUBSTITUTE(ADDRESS(1,P$75,4),"1","")&amp;":"&amp;SUBSTITUTE(ADDRESS(1,P$75,4),"1","")))</f>
        <v>0</v>
      </c>
      <c r="Q86" s="430">
        <f ca="1">SUMIF(협력사!$B:$B,$A:$A,INDIRECT("협력사!"&amp;SUBSTITUTE(ADDRESS(1,Q$75,4),"1","")&amp;":"&amp;SUBSTITUTE(ADDRESS(1,Q$75,4),"1","")))</f>
        <v>0</v>
      </c>
      <c r="R86" s="430">
        <f ca="1">SUMIF(협력사!$B:$B,$A:$A,INDIRECT("협력사!"&amp;SUBSTITUTE(ADDRESS(1,R$75,4),"1","")&amp;":"&amp;SUBSTITUTE(ADDRESS(1,R$75,4),"1","")))</f>
        <v>0</v>
      </c>
      <c r="S86" s="430">
        <f ca="1">SUMIF(협력사!$B:$B,$A:$A,INDIRECT("협력사!"&amp;SUBSTITUTE(ADDRESS(1,S$75,4),"1","")&amp;":"&amp;SUBSTITUTE(ADDRESS(1,S$75,4),"1","")))</f>
        <v>0</v>
      </c>
      <c r="T86" s="430">
        <f ca="1">SUMIF(협력사!$B:$B,$A:$A,INDIRECT("협력사!"&amp;SUBSTITUTE(ADDRESS(1,T$75,4),"1","")&amp;":"&amp;SUBSTITUTE(ADDRESS(1,T$75,4),"1","")))</f>
        <v>0</v>
      </c>
      <c r="U86" s="430">
        <f ca="1">SUMIF(협력사!$B:$B,$A:$A,INDIRECT("협력사!"&amp;SUBSTITUTE(ADDRESS(1,U$75,4),"1","")&amp;":"&amp;SUBSTITUTE(ADDRESS(1,U$75,4),"1","")))</f>
        <v>0</v>
      </c>
      <c r="V86" s="430">
        <f ca="1">SUMIF(협력사!$B:$B,$A:$A,INDIRECT("협력사!"&amp;SUBSTITUTE(ADDRESS(1,V$75,4),"1","")&amp;":"&amp;SUBSTITUTE(ADDRESS(1,V$75,4),"1","")))</f>
        <v>0</v>
      </c>
      <c r="W86" s="430">
        <f ca="1">SUMIF(협력사!$B:$B,$A:$A,INDIRECT("협력사!"&amp;SUBSTITUTE(ADDRESS(1,W$75,4),"1","")&amp;":"&amp;SUBSTITUTE(ADDRESS(1,W$75,4),"1","")))</f>
        <v>0</v>
      </c>
      <c r="X86" s="430">
        <f ca="1">SUMIF(협력사!$B:$B,$A:$A,INDIRECT("협력사!"&amp;SUBSTITUTE(ADDRESS(1,X$75,4),"1","")&amp;":"&amp;SUBSTITUTE(ADDRESS(1,X$75,4),"1","")))</f>
        <v>0</v>
      </c>
      <c r="Y86" s="430">
        <f ca="1">SUMIF(협력사!$B:$B,$A:$A,INDIRECT("협력사!"&amp;SUBSTITUTE(ADDRESS(1,Y$75,4),"1","")&amp;":"&amp;SUBSTITUTE(ADDRESS(1,Y$75,4),"1","")))</f>
        <v>0</v>
      </c>
      <c r="Z86" s="430">
        <f ca="1">SUMIF(협력사!$B:$B,$A:$A,INDIRECT("협력사!"&amp;SUBSTITUTE(ADDRESS(1,Z$75,4),"1","")&amp;":"&amp;SUBSTITUTE(ADDRESS(1,Z$75,4),"1","")))</f>
        <v>0</v>
      </c>
      <c r="AA86" s="430">
        <f ca="1">SUMIF(협력사!$B:$B,$A:$A,INDIRECT("협력사!"&amp;SUBSTITUTE(ADDRESS(1,AA$75,4),"1","")&amp;":"&amp;SUBSTITUTE(ADDRESS(1,AA$75,4),"1","")))</f>
        <v>0</v>
      </c>
      <c r="AB86" s="430">
        <f ca="1">SUMIF(협력사!$B:$B,$A:$A,INDIRECT("협력사!"&amp;SUBSTITUTE(ADDRESS(1,AB$75,4),"1","")&amp;":"&amp;SUBSTITUTE(ADDRESS(1,AB$75,4),"1","")))</f>
        <v>0</v>
      </c>
      <c r="AC86" s="430">
        <f ca="1">SUMIF(협력사!$B:$B,$A:$A,INDIRECT("협력사!"&amp;SUBSTITUTE(ADDRESS(1,AC$75,4),"1","")&amp;":"&amp;SUBSTITUTE(ADDRESS(1,AC$75,4),"1","")))</f>
        <v>0</v>
      </c>
      <c r="AD86" s="430">
        <f ca="1">SUMIF(협력사!$B:$B,$A:$A,INDIRECT("협력사!"&amp;SUBSTITUTE(ADDRESS(1,AD$75,4),"1","")&amp;":"&amp;SUBSTITUTE(ADDRESS(1,AD$75,4),"1","")))</f>
        <v>0</v>
      </c>
      <c r="AE86" s="430">
        <f ca="1">SUMIF(협력사!$B:$B,$A:$A,INDIRECT("협력사!"&amp;SUBSTITUTE(ADDRESS(1,AE$75,4),"1","")&amp;":"&amp;SUBSTITUTE(ADDRESS(1,AE$75,4),"1","")))</f>
        <v>0</v>
      </c>
      <c r="AF86" s="430">
        <f ca="1">SUMIF(협력사!$B:$B,$A:$A,INDIRECT("협력사!"&amp;SUBSTITUTE(ADDRESS(1,AF$75,4),"1","")&amp;":"&amp;SUBSTITUTE(ADDRESS(1,AF$75,4),"1","")))</f>
        <v>0</v>
      </c>
      <c r="AG86" s="430">
        <f ca="1">SUMIF(협력사!$B:$B,$A:$A,INDIRECT("협력사!"&amp;SUBSTITUTE(ADDRESS(1,AG$75,4),"1","")&amp;":"&amp;SUBSTITUTE(ADDRESS(1,AG$75,4),"1","")))</f>
        <v>0</v>
      </c>
      <c r="AH86" s="430">
        <f ca="1">SUMIF(협력사!$B:$B,$A:$A,INDIRECT("협력사!"&amp;SUBSTITUTE(ADDRESS(1,AH$75,4),"1","")&amp;":"&amp;SUBSTITUTE(ADDRESS(1,AH$75,4),"1","")))</f>
        <v>0</v>
      </c>
      <c r="AI86" s="430">
        <f t="shared" ca="1" si="150"/>
        <v>0</v>
      </c>
    </row>
    <row r="87" spans="1:35">
      <c r="B87" s="603" t="s">
        <v>49</v>
      </c>
      <c r="C87" s="604"/>
      <c r="D87" s="440">
        <f ca="1">SUM(D77:D86)</f>
        <v>0</v>
      </c>
      <c r="E87" s="440">
        <f t="shared" ref="E87:AH87" ca="1" si="151">SUM(E77:E86)</f>
        <v>0</v>
      </c>
      <c r="F87" s="440">
        <f t="shared" ca="1" si="151"/>
        <v>0</v>
      </c>
      <c r="G87" s="440">
        <f t="shared" ca="1" si="151"/>
        <v>0</v>
      </c>
      <c r="H87" s="440">
        <f t="shared" ca="1" si="151"/>
        <v>33271583.199999999</v>
      </c>
      <c r="I87" s="440">
        <f t="shared" ca="1" si="151"/>
        <v>0</v>
      </c>
      <c r="J87" s="440">
        <f t="shared" ca="1" si="151"/>
        <v>0</v>
      </c>
      <c r="K87" s="440">
        <f t="shared" ca="1" si="151"/>
        <v>0</v>
      </c>
      <c r="L87" s="440">
        <f t="shared" ca="1" si="151"/>
        <v>0</v>
      </c>
      <c r="M87" s="440">
        <f t="shared" ca="1" si="151"/>
        <v>13536736</v>
      </c>
      <c r="N87" s="440">
        <f t="shared" ca="1" si="151"/>
        <v>0</v>
      </c>
      <c r="O87" s="440">
        <f t="shared" ca="1" si="151"/>
        <v>9340943.5999999996</v>
      </c>
      <c r="P87" s="440">
        <f t="shared" ca="1" si="151"/>
        <v>0</v>
      </c>
      <c r="Q87" s="440">
        <f t="shared" ca="1" si="151"/>
        <v>0</v>
      </c>
      <c r="R87" s="440">
        <f t="shared" ca="1" si="151"/>
        <v>0</v>
      </c>
      <c r="S87" s="440">
        <f t="shared" ca="1" si="151"/>
        <v>0</v>
      </c>
      <c r="T87" s="440">
        <f t="shared" ca="1" si="151"/>
        <v>0</v>
      </c>
      <c r="U87" s="440">
        <f t="shared" ca="1" si="151"/>
        <v>0</v>
      </c>
      <c r="V87" s="440">
        <f t="shared" ca="1" si="151"/>
        <v>0</v>
      </c>
      <c r="W87" s="440">
        <f t="shared" ca="1" si="151"/>
        <v>0</v>
      </c>
      <c r="X87" s="440">
        <f t="shared" ca="1" si="151"/>
        <v>0</v>
      </c>
      <c r="Y87" s="440">
        <f t="shared" ca="1" si="151"/>
        <v>0</v>
      </c>
      <c r="Z87" s="440">
        <f t="shared" ca="1" si="151"/>
        <v>0</v>
      </c>
      <c r="AA87" s="440">
        <f t="shared" ca="1" si="151"/>
        <v>0</v>
      </c>
      <c r="AB87" s="440">
        <f t="shared" ca="1" si="151"/>
        <v>0</v>
      </c>
      <c r="AC87" s="440">
        <f t="shared" ca="1" si="151"/>
        <v>0</v>
      </c>
      <c r="AD87" s="440">
        <f t="shared" ca="1" si="151"/>
        <v>0</v>
      </c>
      <c r="AE87" s="440">
        <f t="shared" ca="1" si="151"/>
        <v>0</v>
      </c>
      <c r="AF87" s="440">
        <f t="shared" ca="1" si="151"/>
        <v>0</v>
      </c>
      <c r="AG87" s="440">
        <f t="shared" ca="1" si="151"/>
        <v>0</v>
      </c>
      <c r="AH87" s="440">
        <f t="shared" ca="1" si="151"/>
        <v>0</v>
      </c>
      <c r="AI87" s="440">
        <f t="shared" ref="AI87" ca="1" si="152">SUM(AI79:AI86)</f>
        <v>56149262.799999997</v>
      </c>
    </row>
    <row r="90" spans="1:35">
      <c r="B90" s="448"/>
      <c r="C90" s="290"/>
      <c r="D90" s="23">
        <v>43</v>
      </c>
      <c r="E90" s="23">
        <f>D90+1</f>
        <v>44</v>
      </c>
      <c r="F90" s="23">
        <f t="shared" ref="F90" si="153">E90+1</f>
        <v>45</v>
      </c>
      <c r="G90" s="23">
        <f t="shared" ref="G90" si="154">F90+1</f>
        <v>46</v>
      </c>
      <c r="H90" s="23">
        <f t="shared" ref="H90" si="155">G90+1</f>
        <v>47</v>
      </c>
      <c r="I90" s="23">
        <f t="shared" ref="I90" si="156">H90+1</f>
        <v>48</v>
      </c>
      <c r="J90" s="23">
        <f t="shared" ref="J90" si="157">I90+1</f>
        <v>49</v>
      </c>
      <c r="K90" s="23">
        <f t="shared" ref="K90" si="158">J90+1</f>
        <v>50</v>
      </c>
      <c r="L90" s="23">
        <f t="shared" ref="L90" si="159">K90+1</f>
        <v>51</v>
      </c>
      <c r="M90" s="23">
        <f t="shared" ref="M90" si="160">L90+1</f>
        <v>52</v>
      </c>
      <c r="N90" s="23">
        <f t="shared" ref="N90" si="161">M90+1</f>
        <v>53</v>
      </c>
      <c r="O90" s="23">
        <f t="shared" ref="O90" si="162">N90+1</f>
        <v>54</v>
      </c>
      <c r="P90" s="23">
        <f t="shared" ref="P90" si="163">O90+1</f>
        <v>55</v>
      </c>
      <c r="Q90" s="23">
        <f t="shared" ref="Q90" si="164">P90+1</f>
        <v>56</v>
      </c>
      <c r="R90" s="23">
        <f t="shared" ref="R90" si="165">Q90+1</f>
        <v>57</v>
      </c>
      <c r="S90" s="23">
        <f t="shared" ref="S90" si="166">R90+1</f>
        <v>58</v>
      </c>
      <c r="T90" s="23">
        <f t="shared" ref="T90" si="167">S90+1</f>
        <v>59</v>
      </c>
      <c r="U90" s="23">
        <f t="shared" ref="U90" si="168">T90+1</f>
        <v>60</v>
      </c>
      <c r="V90" s="23">
        <f t="shared" ref="V90" si="169">U90+1</f>
        <v>61</v>
      </c>
      <c r="W90" s="23">
        <f t="shared" ref="W90" si="170">V90+1</f>
        <v>62</v>
      </c>
      <c r="X90" s="23">
        <f t="shared" ref="X90" si="171">W90+1</f>
        <v>63</v>
      </c>
      <c r="Y90" s="23">
        <f t="shared" ref="Y90" si="172">X90+1</f>
        <v>64</v>
      </c>
      <c r="Z90" s="23">
        <f t="shared" ref="Z90" si="173">Y90+1</f>
        <v>65</v>
      </c>
      <c r="AA90" s="23">
        <f t="shared" ref="AA90" si="174">Z90+1</f>
        <v>66</v>
      </c>
      <c r="AB90" s="23">
        <f t="shared" ref="AB90" si="175">AA90+1</f>
        <v>67</v>
      </c>
      <c r="AC90" s="23">
        <f t="shared" ref="AC90" si="176">AB90+1</f>
        <v>68</v>
      </c>
      <c r="AD90" s="23">
        <f t="shared" ref="AD90" si="177">AC90+1</f>
        <v>69</v>
      </c>
      <c r="AE90" s="23">
        <f t="shared" ref="AE90" si="178">AD90+1</f>
        <v>70</v>
      </c>
      <c r="AF90" s="23">
        <f t="shared" ref="AF90" si="179">AE90+1</f>
        <v>71</v>
      </c>
      <c r="AG90" s="23">
        <f t="shared" ref="AG90" si="180">AF90+1</f>
        <v>72</v>
      </c>
      <c r="AH90" s="23">
        <f t="shared" ref="AH90" si="181">AG90+1</f>
        <v>73</v>
      </c>
      <c r="AI90" s="450"/>
    </row>
    <row r="91" spans="1:35" ht="31.5" customHeight="1">
      <c r="A91" s="451" t="s">
        <v>1334</v>
      </c>
      <c r="B91" s="444"/>
      <c r="C91" s="312"/>
      <c r="D91" s="443">
        <f>DATE($B$2,$C$2,1)</f>
        <v>45870</v>
      </c>
      <c r="E91" s="443">
        <f>D91+1</f>
        <v>45871</v>
      </c>
      <c r="F91" s="443">
        <f t="shared" ref="F91:AH91" si="182">E91+1</f>
        <v>45872</v>
      </c>
      <c r="G91" s="443">
        <f t="shared" si="182"/>
        <v>45873</v>
      </c>
      <c r="H91" s="443">
        <f t="shared" si="182"/>
        <v>45874</v>
      </c>
      <c r="I91" s="443">
        <f t="shared" si="182"/>
        <v>45875</v>
      </c>
      <c r="J91" s="443">
        <f t="shared" si="182"/>
        <v>45876</v>
      </c>
      <c r="K91" s="443">
        <f t="shared" si="182"/>
        <v>45877</v>
      </c>
      <c r="L91" s="443">
        <f t="shared" si="182"/>
        <v>45878</v>
      </c>
      <c r="M91" s="443">
        <f t="shared" si="182"/>
        <v>45879</v>
      </c>
      <c r="N91" s="443">
        <f t="shared" si="182"/>
        <v>45880</v>
      </c>
      <c r="O91" s="443">
        <f t="shared" si="182"/>
        <v>45881</v>
      </c>
      <c r="P91" s="443">
        <f t="shared" si="182"/>
        <v>45882</v>
      </c>
      <c r="Q91" s="443">
        <f t="shared" si="182"/>
        <v>45883</v>
      </c>
      <c r="R91" s="443">
        <f t="shared" si="182"/>
        <v>45884</v>
      </c>
      <c r="S91" s="443">
        <f t="shared" si="182"/>
        <v>45885</v>
      </c>
      <c r="T91" s="443">
        <f t="shared" si="182"/>
        <v>45886</v>
      </c>
      <c r="U91" s="443">
        <f t="shared" si="182"/>
        <v>45887</v>
      </c>
      <c r="V91" s="443">
        <f t="shared" si="182"/>
        <v>45888</v>
      </c>
      <c r="W91" s="443">
        <f t="shared" si="182"/>
        <v>45889</v>
      </c>
      <c r="X91" s="443">
        <f t="shared" si="182"/>
        <v>45890</v>
      </c>
      <c r="Y91" s="443">
        <f t="shared" si="182"/>
        <v>45891</v>
      </c>
      <c r="Z91" s="443">
        <f t="shared" si="182"/>
        <v>45892</v>
      </c>
      <c r="AA91" s="443">
        <f t="shared" si="182"/>
        <v>45893</v>
      </c>
      <c r="AB91" s="443">
        <f t="shared" si="182"/>
        <v>45894</v>
      </c>
      <c r="AC91" s="443">
        <f t="shared" si="182"/>
        <v>45895</v>
      </c>
      <c r="AD91" s="443">
        <f t="shared" si="182"/>
        <v>45896</v>
      </c>
      <c r="AE91" s="443">
        <f t="shared" si="182"/>
        <v>45897</v>
      </c>
      <c r="AF91" s="443">
        <f t="shared" si="182"/>
        <v>45898</v>
      </c>
      <c r="AG91" s="443">
        <f t="shared" si="182"/>
        <v>45899</v>
      </c>
      <c r="AH91" s="443">
        <f t="shared" si="182"/>
        <v>45900</v>
      </c>
      <c r="AI91" s="442" t="s">
        <v>505</v>
      </c>
    </row>
    <row r="92" spans="1:35">
      <c r="A92" s="23" t="s">
        <v>1291</v>
      </c>
      <c r="B92" s="449"/>
      <c r="C92" s="429"/>
      <c r="D92" s="430">
        <f ca="1">SUMIF('매입부자재(구매)'!$A:$A,$A:$A,INDIRECT("'매입부자재(구매)'!"&amp;SUBSTITUTE(ADDRESS(1,D$90,4),"1","")&amp;":"&amp;SUBSTITUTE(ADDRESS(1,D$90,4),"1","")))</f>
        <v>0</v>
      </c>
      <c r="E92" s="430">
        <f ca="1">SUMIF('매입부자재(구매)'!$A:$A,$A:$A,INDIRECT("'매입부자재(구매)'!"&amp;SUBSTITUTE(ADDRESS(1,E$90,4),"1","")&amp;":"&amp;SUBSTITUTE(ADDRESS(1,E$90,4),"1","")))</f>
        <v>0</v>
      </c>
      <c r="F92" s="430">
        <f ca="1">SUMIF('매입부자재(구매)'!$A:$A,$A:$A,INDIRECT("'매입부자재(구매)'!"&amp;SUBSTITUTE(ADDRESS(1,F$90,4),"1","")&amp;":"&amp;SUBSTITUTE(ADDRESS(1,F$90,4),"1","")))</f>
        <v>0</v>
      </c>
      <c r="G92" s="430">
        <f ca="1">SUMIF('매입부자재(구매)'!$A:$A,$A:$A,INDIRECT("'매입부자재(구매)'!"&amp;SUBSTITUTE(ADDRESS(1,G$90,4),"1","")&amp;":"&amp;SUBSTITUTE(ADDRESS(1,G$90,4),"1","")))</f>
        <v>0</v>
      </c>
      <c r="H92" s="430">
        <f ca="1">SUMIF('매입부자재(구매)'!$A:$A,$A:$A,INDIRECT("'매입부자재(구매)'!"&amp;SUBSTITUTE(ADDRESS(1,H$90,4),"1","")&amp;":"&amp;SUBSTITUTE(ADDRESS(1,H$90,4),"1","")))</f>
        <v>0</v>
      </c>
      <c r="I92" s="430">
        <f ca="1">SUMIF('매입부자재(구매)'!$A:$A,$A:$A,INDIRECT("'매입부자재(구매)'!"&amp;SUBSTITUTE(ADDRESS(1,I$90,4),"1","")&amp;":"&amp;SUBSTITUTE(ADDRESS(1,I$90,4),"1","")))</f>
        <v>0</v>
      </c>
      <c r="J92" s="430">
        <f ca="1">SUMIF('매입부자재(구매)'!$A:$A,$A:$A,INDIRECT("'매입부자재(구매)'!"&amp;SUBSTITUTE(ADDRESS(1,J$90,4),"1","")&amp;":"&amp;SUBSTITUTE(ADDRESS(1,J$90,4),"1","")))</f>
        <v>0</v>
      </c>
      <c r="K92" s="430">
        <f ca="1">SUMIF('매입부자재(구매)'!$A:$A,$A:$A,INDIRECT("'매입부자재(구매)'!"&amp;SUBSTITUTE(ADDRESS(1,K$90,4),"1","")&amp;":"&amp;SUBSTITUTE(ADDRESS(1,K$90,4),"1","")))</f>
        <v>0</v>
      </c>
      <c r="L92" s="430">
        <f ca="1">SUMIF('매입부자재(구매)'!$A:$A,$A:$A,INDIRECT("'매입부자재(구매)'!"&amp;SUBSTITUTE(ADDRESS(1,L$90,4),"1","")&amp;":"&amp;SUBSTITUTE(ADDRESS(1,L$90,4),"1","")))</f>
        <v>0</v>
      </c>
      <c r="M92" s="430">
        <f ca="1">SUMIF('매입부자재(구매)'!$A:$A,$A:$A,INDIRECT("'매입부자재(구매)'!"&amp;SUBSTITUTE(ADDRESS(1,M$90,4),"1","")&amp;":"&amp;SUBSTITUTE(ADDRESS(1,M$90,4),"1","")))</f>
        <v>0</v>
      </c>
      <c r="N92" s="430">
        <f ca="1">SUMIF('매입부자재(구매)'!$A:$A,$A:$A,INDIRECT("'매입부자재(구매)'!"&amp;SUBSTITUTE(ADDRESS(1,N$90,4),"1","")&amp;":"&amp;SUBSTITUTE(ADDRESS(1,N$90,4),"1","")))</f>
        <v>0</v>
      </c>
      <c r="O92" s="430">
        <f ca="1">SUMIF('매입부자재(구매)'!$A:$A,$A:$A,INDIRECT("'매입부자재(구매)'!"&amp;SUBSTITUTE(ADDRESS(1,O$90,4),"1","")&amp;":"&amp;SUBSTITUTE(ADDRESS(1,O$90,4),"1","")))</f>
        <v>0</v>
      </c>
      <c r="P92" s="430">
        <f ca="1">SUMIF('매입부자재(구매)'!$A:$A,$A:$A,INDIRECT("'매입부자재(구매)'!"&amp;SUBSTITUTE(ADDRESS(1,P$90,4),"1","")&amp;":"&amp;SUBSTITUTE(ADDRESS(1,P$90,4),"1","")))</f>
        <v>0</v>
      </c>
      <c r="Q92" s="430">
        <f ca="1">SUMIF('매입부자재(구매)'!$A:$A,$A:$A,INDIRECT("'매입부자재(구매)'!"&amp;SUBSTITUTE(ADDRESS(1,Q$90,4),"1","")&amp;":"&amp;SUBSTITUTE(ADDRESS(1,Q$90,4),"1","")))</f>
        <v>0</v>
      </c>
      <c r="R92" s="430">
        <f ca="1">SUMIF('매입부자재(구매)'!$A:$A,$A:$A,INDIRECT("'매입부자재(구매)'!"&amp;SUBSTITUTE(ADDRESS(1,R$90,4),"1","")&amp;":"&amp;SUBSTITUTE(ADDRESS(1,R$90,4),"1","")))</f>
        <v>0</v>
      </c>
      <c r="S92" s="430">
        <f ca="1">SUMIF('매입부자재(구매)'!$A:$A,$A:$A,INDIRECT("'매입부자재(구매)'!"&amp;SUBSTITUTE(ADDRESS(1,S$90,4),"1","")&amp;":"&amp;SUBSTITUTE(ADDRESS(1,S$90,4),"1","")))</f>
        <v>0</v>
      </c>
      <c r="T92" s="430">
        <f ca="1">SUMIF('매입부자재(구매)'!$A:$A,$A:$A,INDIRECT("'매입부자재(구매)'!"&amp;SUBSTITUTE(ADDRESS(1,T$90,4),"1","")&amp;":"&amp;SUBSTITUTE(ADDRESS(1,T$90,4),"1","")))</f>
        <v>0</v>
      </c>
      <c r="U92" s="430">
        <f ca="1">SUMIF('매입부자재(구매)'!$A:$A,$A:$A,INDIRECT("'매입부자재(구매)'!"&amp;SUBSTITUTE(ADDRESS(1,U$90,4),"1","")&amp;":"&amp;SUBSTITUTE(ADDRESS(1,U$90,4),"1","")))</f>
        <v>0</v>
      </c>
      <c r="V92" s="430">
        <f ca="1">SUMIF('매입부자재(구매)'!$A:$A,$A:$A,INDIRECT("'매입부자재(구매)'!"&amp;SUBSTITUTE(ADDRESS(1,V$90,4),"1","")&amp;":"&amp;SUBSTITUTE(ADDRESS(1,V$90,4),"1","")))</f>
        <v>0</v>
      </c>
      <c r="W92" s="430">
        <f ca="1">SUMIF('매입부자재(구매)'!$A:$A,$A:$A,INDIRECT("'매입부자재(구매)'!"&amp;SUBSTITUTE(ADDRESS(1,W$90,4),"1","")&amp;":"&amp;SUBSTITUTE(ADDRESS(1,W$90,4),"1","")))</f>
        <v>0</v>
      </c>
      <c r="X92" s="430">
        <f ca="1">SUMIF('매입부자재(구매)'!$A:$A,$A:$A,INDIRECT("'매입부자재(구매)'!"&amp;SUBSTITUTE(ADDRESS(1,X$90,4),"1","")&amp;":"&amp;SUBSTITUTE(ADDRESS(1,X$90,4),"1","")))</f>
        <v>0</v>
      </c>
      <c r="Y92" s="430">
        <f ca="1">SUMIF('매입부자재(구매)'!$A:$A,$A:$A,INDIRECT("'매입부자재(구매)'!"&amp;SUBSTITUTE(ADDRESS(1,Y$90,4),"1","")&amp;":"&amp;SUBSTITUTE(ADDRESS(1,Y$90,4),"1","")))</f>
        <v>0</v>
      </c>
      <c r="Z92" s="430">
        <f ca="1">SUMIF('매입부자재(구매)'!$A:$A,$A:$A,INDIRECT("'매입부자재(구매)'!"&amp;SUBSTITUTE(ADDRESS(1,Z$90,4),"1","")&amp;":"&amp;SUBSTITUTE(ADDRESS(1,Z$90,4),"1","")))</f>
        <v>0</v>
      </c>
      <c r="AA92" s="430">
        <f ca="1">SUMIF('매입부자재(구매)'!$A:$A,$A:$A,INDIRECT("'매입부자재(구매)'!"&amp;SUBSTITUTE(ADDRESS(1,AA$90,4),"1","")&amp;":"&amp;SUBSTITUTE(ADDRESS(1,AA$90,4),"1","")))</f>
        <v>0</v>
      </c>
      <c r="AB92" s="430">
        <f ca="1">SUMIF('매입부자재(구매)'!$A:$A,$A:$A,INDIRECT("'매입부자재(구매)'!"&amp;SUBSTITUTE(ADDRESS(1,AB$90,4),"1","")&amp;":"&amp;SUBSTITUTE(ADDRESS(1,AB$90,4),"1","")))</f>
        <v>0</v>
      </c>
      <c r="AC92" s="430">
        <f ca="1">SUMIF('매입부자재(구매)'!$A:$A,$A:$A,INDIRECT("'매입부자재(구매)'!"&amp;SUBSTITUTE(ADDRESS(1,AC$90,4),"1","")&amp;":"&amp;SUBSTITUTE(ADDRESS(1,AC$90,4),"1","")))</f>
        <v>0</v>
      </c>
      <c r="AD92" s="430">
        <f ca="1">SUMIF('매입부자재(구매)'!$A:$A,$A:$A,INDIRECT("'매입부자재(구매)'!"&amp;SUBSTITUTE(ADDRESS(1,AD$90,4),"1","")&amp;":"&amp;SUBSTITUTE(ADDRESS(1,AD$90,4),"1","")))</f>
        <v>0</v>
      </c>
      <c r="AE92" s="430">
        <f ca="1">SUMIF('매입부자재(구매)'!$A:$A,$A:$A,INDIRECT("'매입부자재(구매)'!"&amp;SUBSTITUTE(ADDRESS(1,AE$90,4),"1","")&amp;":"&amp;SUBSTITUTE(ADDRESS(1,AE$90,4),"1","")))</f>
        <v>0</v>
      </c>
      <c r="AF92" s="430">
        <f ca="1">SUMIF('매입부자재(구매)'!$A:$A,$A:$A,INDIRECT("'매입부자재(구매)'!"&amp;SUBSTITUTE(ADDRESS(1,AF$90,4),"1","")&amp;":"&amp;SUBSTITUTE(ADDRESS(1,AF$90,4),"1","")))</f>
        <v>0</v>
      </c>
      <c r="AG92" s="430">
        <f ca="1">SUMIF('매입부자재(구매)'!$A:$A,$A:$A,INDIRECT("'매입부자재(구매)'!"&amp;SUBSTITUTE(ADDRESS(1,AG$90,4),"1","")&amp;":"&amp;SUBSTITUTE(ADDRESS(1,AG$90,4),"1","")))</f>
        <v>0</v>
      </c>
      <c r="AH92" s="430">
        <f ca="1">SUMIF('매입부자재(구매)'!$A:$A,$A:$A,INDIRECT("'매입부자재(구매)'!"&amp;SUBSTITUTE(ADDRESS(1,AH$90,4),"1","")&amp;":"&amp;SUBSTITUTE(ADDRESS(1,AH$90,4),"1","")))</f>
        <v>0</v>
      </c>
      <c r="AI92" s="430">
        <f ca="1">SUM(D92:AH92)</f>
        <v>0</v>
      </c>
    </row>
    <row r="93" spans="1:35">
      <c r="A93" s="23" t="s">
        <v>1293</v>
      </c>
      <c r="B93" s="447"/>
      <c r="C93" s="431"/>
      <c r="D93" s="430">
        <f ca="1">SUMIF('매입부자재(구매)'!$A:$A,$A:$A,INDIRECT("'매입부자재(구매)'!"&amp;SUBSTITUTE(ADDRESS(1,D$90,4),"1","")&amp;":"&amp;SUBSTITUTE(ADDRESS(1,D$90,4),"1","")))</f>
        <v>0</v>
      </c>
      <c r="E93" s="430">
        <f ca="1">SUMIF('매입부자재(구매)'!$A:$A,$A:$A,INDIRECT("'매입부자재(구매)'!"&amp;SUBSTITUTE(ADDRESS(1,E$90,4),"1","")&amp;":"&amp;SUBSTITUTE(ADDRESS(1,E$90,4),"1","")))</f>
        <v>0</v>
      </c>
      <c r="F93" s="430">
        <f ca="1">SUMIF('매입부자재(구매)'!$A:$A,$A:$A,INDIRECT("'매입부자재(구매)'!"&amp;SUBSTITUTE(ADDRESS(1,F$90,4),"1","")&amp;":"&amp;SUBSTITUTE(ADDRESS(1,F$90,4),"1","")))</f>
        <v>0</v>
      </c>
      <c r="G93" s="430">
        <f ca="1">SUMIF('매입부자재(구매)'!$A:$A,$A:$A,INDIRECT("'매입부자재(구매)'!"&amp;SUBSTITUTE(ADDRESS(1,G$90,4),"1","")&amp;":"&amp;SUBSTITUTE(ADDRESS(1,G$90,4),"1","")))</f>
        <v>0</v>
      </c>
      <c r="H93" s="430">
        <f ca="1">SUMIF('매입부자재(구매)'!$A:$A,$A:$A,INDIRECT("'매입부자재(구매)'!"&amp;SUBSTITUTE(ADDRESS(1,H$90,4),"1","")&amp;":"&amp;SUBSTITUTE(ADDRESS(1,H$90,4),"1","")))</f>
        <v>0</v>
      </c>
      <c r="I93" s="430">
        <f ca="1">SUMIF('매입부자재(구매)'!$A:$A,$A:$A,INDIRECT("'매입부자재(구매)'!"&amp;SUBSTITUTE(ADDRESS(1,I$90,4),"1","")&amp;":"&amp;SUBSTITUTE(ADDRESS(1,I$90,4),"1","")))</f>
        <v>0</v>
      </c>
      <c r="J93" s="430">
        <f ca="1">SUMIF('매입부자재(구매)'!$A:$A,$A:$A,INDIRECT("'매입부자재(구매)'!"&amp;SUBSTITUTE(ADDRESS(1,J$90,4),"1","")&amp;":"&amp;SUBSTITUTE(ADDRESS(1,J$90,4),"1","")))</f>
        <v>0</v>
      </c>
      <c r="K93" s="430">
        <f ca="1">SUMIF('매입부자재(구매)'!$A:$A,$A:$A,INDIRECT("'매입부자재(구매)'!"&amp;SUBSTITUTE(ADDRESS(1,K$90,4),"1","")&amp;":"&amp;SUBSTITUTE(ADDRESS(1,K$90,4),"1","")))</f>
        <v>0</v>
      </c>
      <c r="L93" s="430">
        <f ca="1">SUMIF('매입부자재(구매)'!$A:$A,$A:$A,INDIRECT("'매입부자재(구매)'!"&amp;SUBSTITUTE(ADDRESS(1,L$90,4),"1","")&amp;":"&amp;SUBSTITUTE(ADDRESS(1,L$90,4),"1","")))</f>
        <v>0</v>
      </c>
      <c r="M93" s="430">
        <f ca="1">SUMIF('매입부자재(구매)'!$A:$A,$A:$A,INDIRECT("'매입부자재(구매)'!"&amp;SUBSTITUTE(ADDRESS(1,M$90,4),"1","")&amp;":"&amp;SUBSTITUTE(ADDRESS(1,M$90,4),"1","")))</f>
        <v>0</v>
      </c>
      <c r="N93" s="430">
        <f ca="1">SUMIF('매입부자재(구매)'!$A:$A,$A:$A,INDIRECT("'매입부자재(구매)'!"&amp;SUBSTITUTE(ADDRESS(1,N$90,4),"1","")&amp;":"&amp;SUBSTITUTE(ADDRESS(1,N$90,4),"1","")))</f>
        <v>0</v>
      </c>
      <c r="O93" s="430">
        <f ca="1">SUMIF('매입부자재(구매)'!$A:$A,$A:$A,INDIRECT("'매입부자재(구매)'!"&amp;SUBSTITUTE(ADDRESS(1,O$90,4),"1","")&amp;":"&amp;SUBSTITUTE(ADDRESS(1,O$90,4),"1","")))</f>
        <v>0</v>
      </c>
      <c r="P93" s="430">
        <f ca="1">SUMIF('매입부자재(구매)'!$A:$A,$A:$A,INDIRECT("'매입부자재(구매)'!"&amp;SUBSTITUTE(ADDRESS(1,P$90,4),"1","")&amp;":"&amp;SUBSTITUTE(ADDRESS(1,P$90,4),"1","")))</f>
        <v>0</v>
      </c>
      <c r="Q93" s="430">
        <f ca="1">SUMIF('매입부자재(구매)'!$A:$A,$A:$A,INDIRECT("'매입부자재(구매)'!"&amp;SUBSTITUTE(ADDRESS(1,Q$90,4),"1","")&amp;":"&amp;SUBSTITUTE(ADDRESS(1,Q$90,4),"1","")))</f>
        <v>0</v>
      </c>
      <c r="R93" s="430">
        <f ca="1">SUMIF('매입부자재(구매)'!$A:$A,$A:$A,INDIRECT("'매입부자재(구매)'!"&amp;SUBSTITUTE(ADDRESS(1,R$90,4),"1","")&amp;":"&amp;SUBSTITUTE(ADDRESS(1,R$90,4),"1","")))</f>
        <v>0</v>
      </c>
      <c r="S93" s="430">
        <f ca="1">SUMIF('매입부자재(구매)'!$A:$A,$A:$A,INDIRECT("'매입부자재(구매)'!"&amp;SUBSTITUTE(ADDRESS(1,S$90,4),"1","")&amp;":"&amp;SUBSTITUTE(ADDRESS(1,S$90,4),"1","")))</f>
        <v>0</v>
      </c>
      <c r="T93" s="430">
        <f ca="1">SUMIF('매입부자재(구매)'!$A:$A,$A:$A,INDIRECT("'매입부자재(구매)'!"&amp;SUBSTITUTE(ADDRESS(1,T$90,4),"1","")&amp;":"&amp;SUBSTITUTE(ADDRESS(1,T$90,4),"1","")))</f>
        <v>0</v>
      </c>
      <c r="U93" s="430">
        <f ca="1">SUMIF('매입부자재(구매)'!$A:$A,$A:$A,INDIRECT("'매입부자재(구매)'!"&amp;SUBSTITUTE(ADDRESS(1,U$90,4),"1","")&amp;":"&amp;SUBSTITUTE(ADDRESS(1,U$90,4),"1","")))</f>
        <v>0</v>
      </c>
      <c r="V93" s="430">
        <f ca="1">SUMIF('매입부자재(구매)'!$A:$A,$A:$A,INDIRECT("'매입부자재(구매)'!"&amp;SUBSTITUTE(ADDRESS(1,V$90,4),"1","")&amp;":"&amp;SUBSTITUTE(ADDRESS(1,V$90,4),"1","")))</f>
        <v>0</v>
      </c>
      <c r="W93" s="430">
        <f ca="1">SUMIF('매입부자재(구매)'!$A:$A,$A:$A,INDIRECT("'매입부자재(구매)'!"&amp;SUBSTITUTE(ADDRESS(1,W$90,4),"1","")&amp;":"&amp;SUBSTITUTE(ADDRESS(1,W$90,4),"1","")))</f>
        <v>0</v>
      </c>
      <c r="X93" s="430">
        <f ca="1">SUMIF('매입부자재(구매)'!$A:$A,$A:$A,INDIRECT("'매입부자재(구매)'!"&amp;SUBSTITUTE(ADDRESS(1,X$90,4),"1","")&amp;":"&amp;SUBSTITUTE(ADDRESS(1,X$90,4),"1","")))</f>
        <v>0</v>
      </c>
      <c r="Y93" s="430">
        <f ca="1">SUMIF('매입부자재(구매)'!$A:$A,$A:$A,INDIRECT("'매입부자재(구매)'!"&amp;SUBSTITUTE(ADDRESS(1,Y$90,4),"1","")&amp;":"&amp;SUBSTITUTE(ADDRESS(1,Y$90,4),"1","")))</f>
        <v>0</v>
      </c>
      <c r="Z93" s="430">
        <f ca="1">SUMIF('매입부자재(구매)'!$A:$A,$A:$A,INDIRECT("'매입부자재(구매)'!"&amp;SUBSTITUTE(ADDRESS(1,Z$90,4),"1","")&amp;":"&amp;SUBSTITUTE(ADDRESS(1,Z$90,4),"1","")))</f>
        <v>0</v>
      </c>
      <c r="AA93" s="430">
        <f ca="1">SUMIF('매입부자재(구매)'!$A:$A,$A:$A,INDIRECT("'매입부자재(구매)'!"&amp;SUBSTITUTE(ADDRESS(1,AA$90,4),"1","")&amp;":"&amp;SUBSTITUTE(ADDRESS(1,AA$90,4),"1","")))</f>
        <v>0</v>
      </c>
      <c r="AB93" s="430">
        <f ca="1">SUMIF('매입부자재(구매)'!$A:$A,$A:$A,INDIRECT("'매입부자재(구매)'!"&amp;SUBSTITUTE(ADDRESS(1,AB$90,4),"1","")&amp;":"&amp;SUBSTITUTE(ADDRESS(1,AB$90,4),"1","")))</f>
        <v>0</v>
      </c>
      <c r="AC93" s="430">
        <f ca="1">SUMIF('매입부자재(구매)'!$A:$A,$A:$A,INDIRECT("'매입부자재(구매)'!"&amp;SUBSTITUTE(ADDRESS(1,AC$90,4),"1","")&amp;":"&amp;SUBSTITUTE(ADDRESS(1,AC$90,4),"1","")))</f>
        <v>0</v>
      </c>
      <c r="AD93" s="430">
        <f ca="1">SUMIF('매입부자재(구매)'!$A:$A,$A:$A,INDIRECT("'매입부자재(구매)'!"&amp;SUBSTITUTE(ADDRESS(1,AD$90,4),"1","")&amp;":"&amp;SUBSTITUTE(ADDRESS(1,AD$90,4),"1","")))</f>
        <v>0</v>
      </c>
      <c r="AE93" s="430">
        <f ca="1">SUMIF('매입부자재(구매)'!$A:$A,$A:$A,INDIRECT("'매입부자재(구매)'!"&amp;SUBSTITUTE(ADDRESS(1,AE$90,4),"1","")&amp;":"&amp;SUBSTITUTE(ADDRESS(1,AE$90,4),"1","")))</f>
        <v>0</v>
      </c>
      <c r="AF93" s="430">
        <f ca="1">SUMIF('매입부자재(구매)'!$A:$A,$A:$A,INDIRECT("'매입부자재(구매)'!"&amp;SUBSTITUTE(ADDRESS(1,AF$90,4),"1","")&amp;":"&amp;SUBSTITUTE(ADDRESS(1,AF$90,4),"1","")))</f>
        <v>0</v>
      </c>
      <c r="AG93" s="430">
        <f ca="1">SUMIF('매입부자재(구매)'!$A:$A,$A:$A,INDIRECT("'매입부자재(구매)'!"&amp;SUBSTITUTE(ADDRESS(1,AG$90,4),"1","")&amp;":"&amp;SUBSTITUTE(ADDRESS(1,AG$90,4),"1","")))</f>
        <v>0</v>
      </c>
      <c r="AH93" s="430">
        <f ca="1">SUMIF('매입부자재(구매)'!$A:$A,$A:$A,INDIRECT("'매입부자재(구매)'!"&amp;SUBSTITUTE(ADDRESS(1,AH$90,4),"1","")&amp;":"&amp;SUBSTITUTE(ADDRESS(1,AH$90,4),"1","")))</f>
        <v>0</v>
      </c>
      <c r="AI93" s="430">
        <f t="shared" ref="AI93:AI101" ca="1" si="183">SUM(D93:AH93)</f>
        <v>0</v>
      </c>
    </row>
    <row r="94" spans="1:35">
      <c r="A94" s="23" t="s">
        <v>1295</v>
      </c>
      <c r="B94" s="447"/>
      <c r="C94" s="431"/>
      <c r="D94" s="430">
        <f ca="1">SUMIF('매입부자재(구매)'!$A:$A,$A:$A,INDIRECT("'매입부자재(구매)'!"&amp;SUBSTITUTE(ADDRESS(1,D$90,4),"1","")&amp;":"&amp;SUBSTITUTE(ADDRESS(1,D$90,4),"1","")))</f>
        <v>0</v>
      </c>
      <c r="E94" s="430">
        <f ca="1">SUMIF('매입부자재(구매)'!$A:$A,$A:$A,INDIRECT("'매입부자재(구매)'!"&amp;SUBSTITUTE(ADDRESS(1,E$90,4),"1","")&amp;":"&amp;SUBSTITUTE(ADDRESS(1,E$90,4),"1","")))</f>
        <v>0</v>
      </c>
      <c r="F94" s="430">
        <f ca="1">SUMIF('매입부자재(구매)'!$A:$A,$A:$A,INDIRECT("'매입부자재(구매)'!"&amp;SUBSTITUTE(ADDRESS(1,F$90,4),"1","")&amp;":"&amp;SUBSTITUTE(ADDRESS(1,F$90,4),"1","")))</f>
        <v>0</v>
      </c>
      <c r="G94" s="430">
        <f ca="1">SUMIF('매입부자재(구매)'!$A:$A,$A:$A,INDIRECT("'매입부자재(구매)'!"&amp;SUBSTITUTE(ADDRESS(1,G$90,4),"1","")&amp;":"&amp;SUBSTITUTE(ADDRESS(1,G$90,4),"1","")))</f>
        <v>0</v>
      </c>
      <c r="H94" s="430">
        <f ca="1">SUMIF('매입부자재(구매)'!$A:$A,$A:$A,INDIRECT("'매입부자재(구매)'!"&amp;SUBSTITUTE(ADDRESS(1,H$90,4),"1","")&amp;":"&amp;SUBSTITUTE(ADDRESS(1,H$90,4),"1","")))</f>
        <v>0</v>
      </c>
      <c r="I94" s="430">
        <f ca="1">SUMIF('매입부자재(구매)'!$A:$A,$A:$A,INDIRECT("'매입부자재(구매)'!"&amp;SUBSTITUTE(ADDRESS(1,I$90,4),"1","")&amp;":"&amp;SUBSTITUTE(ADDRESS(1,I$90,4),"1","")))</f>
        <v>0</v>
      </c>
      <c r="J94" s="430">
        <f ca="1">SUMIF('매입부자재(구매)'!$A:$A,$A:$A,INDIRECT("'매입부자재(구매)'!"&amp;SUBSTITUTE(ADDRESS(1,J$90,4),"1","")&amp;":"&amp;SUBSTITUTE(ADDRESS(1,J$90,4),"1","")))</f>
        <v>0</v>
      </c>
      <c r="K94" s="430">
        <f ca="1">SUMIF('매입부자재(구매)'!$A:$A,$A:$A,INDIRECT("'매입부자재(구매)'!"&amp;SUBSTITUTE(ADDRESS(1,K$90,4),"1","")&amp;":"&amp;SUBSTITUTE(ADDRESS(1,K$90,4),"1","")))</f>
        <v>0</v>
      </c>
      <c r="L94" s="430">
        <f ca="1">SUMIF('매입부자재(구매)'!$A:$A,$A:$A,INDIRECT("'매입부자재(구매)'!"&amp;SUBSTITUTE(ADDRESS(1,L$90,4),"1","")&amp;":"&amp;SUBSTITUTE(ADDRESS(1,L$90,4),"1","")))</f>
        <v>0</v>
      </c>
      <c r="M94" s="430">
        <f ca="1">SUMIF('매입부자재(구매)'!$A:$A,$A:$A,INDIRECT("'매입부자재(구매)'!"&amp;SUBSTITUTE(ADDRESS(1,M$90,4),"1","")&amp;":"&amp;SUBSTITUTE(ADDRESS(1,M$90,4),"1","")))</f>
        <v>0</v>
      </c>
      <c r="N94" s="430">
        <f ca="1">SUMIF('매입부자재(구매)'!$A:$A,$A:$A,INDIRECT("'매입부자재(구매)'!"&amp;SUBSTITUTE(ADDRESS(1,N$90,4),"1","")&amp;":"&amp;SUBSTITUTE(ADDRESS(1,N$90,4),"1","")))</f>
        <v>0</v>
      </c>
      <c r="O94" s="430">
        <f ca="1">SUMIF('매입부자재(구매)'!$A:$A,$A:$A,INDIRECT("'매입부자재(구매)'!"&amp;SUBSTITUTE(ADDRESS(1,O$90,4),"1","")&amp;":"&amp;SUBSTITUTE(ADDRESS(1,O$90,4),"1","")))</f>
        <v>0</v>
      </c>
      <c r="P94" s="430">
        <f ca="1">SUMIF('매입부자재(구매)'!$A:$A,$A:$A,INDIRECT("'매입부자재(구매)'!"&amp;SUBSTITUTE(ADDRESS(1,P$90,4),"1","")&amp;":"&amp;SUBSTITUTE(ADDRESS(1,P$90,4),"1","")))</f>
        <v>0</v>
      </c>
      <c r="Q94" s="430">
        <f ca="1">SUMIF('매입부자재(구매)'!$A:$A,$A:$A,INDIRECT("'매입부자재(구매)'!"&amp;SUBSTITUTE(ADDRESS(1,Q$90,4),"1","")&amp;":"&amp;SUBSTITUTE(ADDRESS(1,Q$90,4),"1","")))</f>
        <v>0</v>
      </c>
      <c r="R94" s="430">
        <f ca="1">SUMIF('매입부자재(구매)'!$A:$A,$A:$A,INDIRECT("'매입부자재(구매)'!"&amp;SUBSTITUTE(ADDRESS(1,R$90,4),"1","")&amp;":"&amp;SUBSTITUTE(ADDRESS(1,R$90,4),"1","")))</f>
        <v>0</v>
      </c>
      <c r="S94" s="430">
        <f ca="1">SUMIF('매입부자재(구매)'!$A:$A,$A:$A,INDIRECT("'매입부자재(구매)'!"&amp;SUBSTITUTE(ADDRESS(1,S$90,4),"1","")&amp;":"&amp;SUBSTITUTE(ADDRESS(1,S$90,4),"1","")))</f>
        <v>0</v>
      </c>
      <c r="T94" s="430">
        <f ca="1">SUMIF('매입부자재(구매)'!$A:$A,$A:$A,INDIRECT("'매입부자재(구매)'!"&amp;SUBSTITUTE(ADDRESS(1,T$90,4),"1","")&amp;":"&amp;SUBSTITUTE(ADDRESS(1,T$90,4),"1","")))</f>
        <v>0</v>
      </c>
      <c r="U94" s="430">
        <f ca="1">SUMIF('매입부자재(구매)'!$A:$A,$A:$A,INDIRECT("'매입부자재(구매)'!"&amp;SUBSTITUTE(ADDRESS(1,U$90,4),"1","")&amp;":"&amp;SUBSTITUTE(ADDRESS(1,U$90,4),"1","")))</f>
        <v>0</v>
      </c>
      <c r="V94" s="430">
        <f ca="1">SUMIF('매입부자재(구매)'!$A:$A,$A:$A,INDIRECT("'매입부자재(구매)'!"&amp;SUBSTITUTE(ADDRESS(1,V$90,4),"1","")&amp;":"&amp;SUBSTITUTE(ADDRESS(1,V$90,4),"1","")))</f>
        <v>0</v>
      </c>
      <c r="W94" s="430">
        <f ca="1">SUMIF('매입부자재(구매)'!$A:$A,$A:$A,INDIRECT("'매입부자재(구매)'!"&amp;SUBSTITUTE(ADDRESS(1,W$90,4),"1","")&amp;":"&amp;SUBSTITUTE(ADDRESS(1,W$90,4),"1","")))</f>
        <v>0</v>
      </c>
      <c r="X94" s="430">
        <f ca="1">SUMIF('매입부자재(구매)'!$A:$A,$A:$A,INDIRECT("'매입부자재(구매)'!"&amp;SUBSTITUTE(ADDRESS(1,X$90,4),"1","")&amp;":"&amp;SUBSTITUTE(ADDRESS(1,X$90,4),"1","")))</f>
        <v>0</v>
      </c>
      <c r="Y94" s="430">
        <f ca="1">SUMIF('매입부자재(구매)'!$A:$A,$A:$A,INDIRECT("'매입부자재(구매)'!"&amp;SUBSTITUTE(ADDRESS(1,Y$90,4),"1","")&amp;":"&amp;SUBSTITUTE(ADDRESS(1,Y$90,4),"1","")))</f>
        <v>0</v>
      </c>
      <c r="Z94" s="430">
        <f ca="1">SUMIF('매입부자재(구매)'!$A:$A,$A:$A,INDIRECT("'매입부자재(구매)'!"&amp;SUBSTITUTE(ADDRESS(1,Z$90,4),"1","")&amp;":"&amp;SUBSTITUTE(ADDRESS(1,Z$90,4),"1","")))</f>
        <v>0</v>
      </c>
      <c r="AA94" s="430">
        <f ca="1">SUMIF('매입부자재(구매)'!$A:$A,$A:$A,INDIRECT("'매입부자재(구매)'!"&amp;SUBSTITUTE(ADDRESS(1,AA$90,4),"1","")&amp;":"&amp;SUBSTITUTE(ADDRESS(1,AA$90,4),"1","")))</f>
        <v>0</v>
      </c>
      <c r="AB94" s="430">
        <f ca="1">SUMIF('매입부자재(구매)'!$A:$A,$A:$A,INDIRECT("'매입부자재(구매)'!"&amp;SUBSTITUTE(ADDRESS(1,AB$90,4),"1","")&amp;":"&amp;SUBSTITUTE(ADDRESS(1,AB$90,4),"1","")))</f>
        <v>0</v>
      </c>
      <c r="AC94" s="430">
        <f ca="1">SUMIF('매입부자재(구매)'!$A:$A,$A:$A,INDIRECT("'매입부자재(구매)'!"&amp;SUBSTITUTE(ADDRESS(1,AC$90,4),"1","")&amp;":"&amp;SUBSTITUTE(ADDRESS(1,AC$90,4),"1","")))</f>
        <v>0</v>
      </c>
      <c r="AD94" s="430">
        <f ca="1">SUMIF('매입부자재(구매)'!$A:$A,$A:$A,INDIRECT("'매입부자재(구매)'!"&amp;SUBSTITUTE(ADDRESS(1,AD$90,4),"1","")&amp;":"&amp;SUBSTITUTE(ADDRESS(1,AD$90,4),"1","")))</f>
        <v>0</v>
      </c>
      <c r="AE94" s="430">
        <f ca="1">SUMIF('매입부자재(구매)'!$A:$A,$A:$A,INDIRECT("'매입부자재(구매)'!"&amp;SUBSTITUTE(ADDRESS(1,AE$90,4),"1","")&amp;":"&amp;SUBSTITUTE(ADDRESS(1,AE$90,4),"1","")))</f>
        <v>0</v>
      </c>
      <c r="AF94" s="430">
        <f ca="1">SUMIF('매입부자재(구매)'!$A:$A,$A:$A,INDIRECT("'매입부자재(구매)'!"&amp;SUBSTITUTE(ADDRESS(1,AF$90,4),"1","")&amp;":"&amp;SUBSTITUTE(ADDRESS(1,AF$90,4),"1","")))</f>
        <v>0</v>
      </c>
      <c r="AG94" s="430">
        <f ca="1">SUMIF('매입부자재(구매)'!$A:$A,$A:$A,INDIRECT("'매입부자재(구매)'!"&amp;SUBSTITUTE(ADDRESS(1,AG$90,4),"1","")&amp;":"&amp;SUBSTITUTE(ADDRESS(1,AG$90,4),"1","")))</f>
        <v>0</v>
      </c>
      <c r="AH94" s="430">
        <f ca="1">SUMIF('매입부자재(구매)'!$A:$A,$A:$A,INDIRECT("'매입부자재(구매)'!"&amp;SUBSTITUTE(ADDRESS(1,AH$90,4),"1","")&amp;":"&amp;SUBSTITUTE(ADDRESS(1,AH$90,4),"1","")))</f>
        <v>0</v>
      </c>
      <c r="AI94" s="430">
        <f t="shared" ca="1" si="183"/>
        <v>0</v>
      </c>
    </row>
    <row r="95" spans="1:35">
      <c r="A95" s="23" t="s">
        <v>1309</v>
      </c>
      <c r="B95" s="447"/>
      <c r="C95" s="431"/>
      <c r="D95" s="430">
        <f ca="1">SUMIF('매입부자재(구매)'!$A:$A,$A:$A,INDIRECT("'매입부자재(구매)'!"&amp;SUBSTITUTE(ADDRESS(1,D$90,4),"1","")&amp;":"&amp;SUBSTITUTE(ADDRESS(1,D$90,4),"1","")))</f>
        <v>0</v>
      </c>
      <c r="E95" s="430">
        <f ca="1">SUMIF('매입부자재(구매)'!$A:$A,$A:$A,INDIRECT("'매입부자재(구매)'!"&amp;SUBSTITUTE(ADDRESS(1,E$90,4),"1","")&amp;":"&amp;SUBSTITUTE(ADDRESS(1,E$90,4),"1","")))</f>
        <v>1943424</v>
      </c>
      <c r="F95" s="430">
        <f ca="1">SUMIF('매입부자재(구매)'!$A:$A,$A:$A,INDIRECT("'매입부자재(구매)'!"&amp;SUBSTITUTE(ADDRESS(1,F$90,4),"1","")&amp;":"&amp;SUBSTITUTE(ADDRESS(1,F$90,4),"1","")))</f>
        <v>0</v>
      </c>
      <c r="G95" s="430">
        <f ca="1">SUMIF('매입부자재(구매)'!$A:$A,$A:$A,INDIRECT("'매입부자재(구매)'!"&amp;SUBSTITUTE(ADDRESS(1,G$90,4),"1","")&amp;":"&amp;SUBSTITUTE(ADDRESS(1,G$90,4),"1","")))</f>
        <v>0</v>
      </c>
      <c r="H95" s="430">
        <f ca="1">SUMIF('매입부자재(구매)'!$A:$A,$A:$A,INDIRECT("'매입부자재(구매)'!"&amp;SUBSTITUTE(ADDRESS(1,H$90,4),"1","")&amp;":"&amp;SUBSTITUTE(ADDRESS(1,H$90,4),"1","")))</f>
        <v>0</v>
      </c>
      <c r="I95" s="430">
        <f ca="1">SUMIF('매입부자재(구매)'!$A:$A,$A:$A,INDIRECT("'매입부자재(구매)'!"&amp;SUBSTITUTE(ADDRESS(1,I$90,4),"1","")&amp;":"&amp;SUBSTITUTE(ADDRESS(1,I$90,4),"1","")))</f>
        <v>0</v>
      </c>
      <c r="J95" s="430">
        <f ca="1">SUMIF('매입부자재(구매)'!$A:$A,$A:$A,INDIRECT("'매입부자재(구매)'!"&amp;SUBSTITUTE(ADDRESS(1,J$90,4),"1","")&amp;":"&amp;SUBSTITUTE(ADDRESS(1,J$90,4),"1","")))</f>
        <v>0</v>
      </c>
      <c r="K95" s="430">
        <f ca="1">SUMIF('매입부자재(구매)'!$A:$A,$A:$A,INDIRECT("'매입부자재(구매)'!"&amp;SUBSTITUTE(ADDRESS(1,K$90,4),"1","")&amp;":"&amp;SUBSTITUTE(ADDRESS(1,K$90,4),"1","")))</f>
        <v>8383136</v>
      </c>
      <c r="L95" s="430">
        <f ca="1">SUMIF('매입부자재(구매)'!$A:$A,$A:$A,INDIRECT("'매입부자재(구매)'!"&amp;SUBSTITUTE(ADDRESS(1,L$90,4),"1","")&amp;":"&amp;SUBSTITUTE(ADDRESS(1,L$90,4),"1","")))</f>
        <v>0</v>
      </c>
      <c r="M95" s="430">
        <f ca="1">SUMIF('매입부자재(구매)'!$A:$A,$A:$A,INDIRECT("'매입부자재(구매)'!"&amp;SUBSTITUTE(ADDRESS(1,M$90,4),"1","")&amp;":"&amp;SUBSTITUTE(ADDRESS(1,M$90,4),"1","")))</f>
        <v>0</v>
      </c>
      <c r="N95" s="430">
        <f ca="1">SUMIF('매입부자재(구매)'!$A:$A,$A:$A,INDIRECT("'매입부자재(구매)'!"&amp;SUBSTITUTE(ADDRESS(1,N$90,4),"1","")&amp;":"&amp;SUBSTITUTE(ADDRESS(1,N$90,4),"1","")))</f>
        <v>0</v>
      </c>
      <c r="O95" s="430">
        <f ca="1">SUMIF('매입부자재(구매)'!$A:$A,$A:$A,INDIRECT("'매입부자재(구매)'!"&amp;SUBSTITUTE(ADDRESS(1,O$90,4),"1","")&amp;":"&amp;SUBSTITUTE(ADDRESS(1,O$90,4),"1","")))</f>
        <v>0</v>
      </c>
      <c r="P95" s="430">
        <f ca="1">SUMIF('매입부자재(구매)'!$A:$A,$A:$A,INDIRECT("'매입부자재(구매)'!"&amp;SUBSTITUTE(ADDRESS(1,P$90,4),"1","")&amp;":"&amp;SUBSTITUTE(ADDRESS(1,P$90,4),"1","")))</f>
        <v>0</v>
      </c>
      <c r="Q95" s="430">
        <f ca="1">SUMIF('매입부자재(구매)'!$A:$A,$A:$A,INDIRECT("'매입부자재(구매)'!"&amp;SUBSTITUTE(ADDRESS(1,Q$90,4),"1","")&amp;":"&amp;SUBSTITUTE(ADDRESS(1,Q$90,4),"1","")))</f>
        <v>0</v>
      </c>
      <c r="R95" s="430">
        <f ca="1">SUMIF('매입부자재(구매)'!$A:$A,$A:$A,INDIRECT("'매입부자재(구매)'!"&amp;SUBSTITUTE(ADDRESS(1,R$90,4),"1","")&amp;":"&amp;SUBSTITUTE(ADDRESS(1,R$90,4),"1","")))</f>
        <v>8383136</v>
      </c>
      <c r="S95" s="430">
        <f ca="1">SUMIF('매입부자재(구매)'!$A:$A,$A:$A,INDIRECT("'매입부자재(구매)'!"&amp;SUBSTITUTE(ADDRESS(1,S$90,4),"1","")&amp;":"&amp;SUBSTITUTE(ADDRESS(1,S$90,4),"1","")))</f>
        <v>0</v>
      </c>
      <c r="T95" s="430">
        <f ca="1">SUMIF('매입부자재(구매)'!$A:$A,$A:$A,INDIRECT("'매입부자재(구매)'!"&amp;SUBSTITUTE(ADDRESS(1,T$90,4),"1","")&amp;":"&amp;SUBSTITUTE(ADDRESS(1,T$90,4),"1","")))</f>
        <v>0</v>
      </c>
      <c r="U95" s="430">
        <f ca="1">SUMIF('매입부자재(구매)'!$A:$A,$A:$A,INDIRECT("'매입부자재(구매)'!"&amp;SUBSTITUTE(ADDRESS(1,U$90,4),"1","")&amp;":"&amp;SUBSTITUTE(ADDRESS(1,U$90,4),"1","")))</f>
        <v>0</v>
      </c>
      <c r="V95" s="430">
        <f ca="1">SUMIF('매입부자재(구매)'!$A:$A,$A:$A,INDIRECT("'매입부자재(구매)'!"&amp;SUBSTITUTE(ADDRESS(1,V$90,4),"1","")&amp;":"&amp;SUBSTITUTE(ADDRESS(1,V$90,4),"1","")))</f>
        <v>0</v>
      </c>
      <c r="W95" s="430">
        <f ca="1">SUMIF('매입부자재(구매)'!$A:$A,$A:$A,INDIRECT("'매입부자재(구매)'!"&amp;SUBSTITUTE(ADDRESS(1,W$90,4),"1","")&amp;":"&amp;SUBSTITUTE(ADDRESS(1,W$90,4),"1","")))</f>
        <v>0</v>
      </c>
      <c r="X95" s="430">
        <f ca="1">SUMIF('매입부자재(구매)'!$A:$A,$A:$A,INDIRECT("'매입부자재(구매)'!"&amp;SUBSTITUTE(ADDRESS(1,X$90,4),"1","")&amp;":"&amp;SUBSTITUTE(ADDRESS(1,X$90,4),"1","")))</f>
        <v>0</v>
      </c>
      <c r="Y95" s="430">
        <f ca="1">SUMIF('매입부자재(구매)'!$A:$A,$A:$A,INDIRECT("'매입부자재(구매)'!"&amp;SUBSTITUTE(ADDRESS(1,Y$90,4),"1","")&amp;":"&amp;SUBSTITUTE(ADDRESS(1,Y$90,4),"1","")))</f>
        <v>0</v>
      </c>
      <c r="Z95" s="430">
        <f ca="1">SUMIF('매입부자재(구매)'!$A:$A,$A:$A,INDIRECT("'매입부자재(구매)'!"&amp;SUBSTITUTE(ADDRESS(1,Z$90,4),"1","")&amp;":"&amp;SUBSTITUTE(ADDRESS(1,Z$90,4),"1","")))</f>
        <v>0</v>
      </c>
      <c r="AA95" s="430">
        <f ca="1">SUMIF('매입부자재(구매)'!$A:$A,$A:$A,INDIRECT("'매입부자재(구매)'!"&amp;SUBSTITUTE(ADDRESS(1,AA$90,4),"1","")&amp;":"&amp;SUBSTITUTE(ADDRESS(1,AA$90,4),"1","")))</f>
        <v>0</v>
      </c>
      <c r="AB95" s="430">
        <f ca="1">SUMIF('매입부자재(구매)'!$A:$A,$A:$A,INDIRECT("'매입부자재(구매)'!"&amp;SUBSTITUTE(ADDRESS(1,AB$90,4),"1","")&amp;":"&amp;SUBSTITUTE(ADDRESS(1,AB$90,4),"1","")))</f>
        <v>0</v>
      </c>
      <c r="AC95" s="430">
        <f ca="1">SUMIF('매입부자재(구매)'!$A:$A,$A:$A,INDIRECT("'매입부자재(구매)'!"&amp;SUBSTITUTE(ADDRESS(1,AC$90,4),"1","")&amp;":"&amp;SUBSTITUTE(ADDRESS(1,AC$90,4),"1","")))</f>
        <v>0</v>
      </c>
      <c r="AD95" s="430">
        <f ca="1">SUMIF('매입부자재(구매)'!$A:$A,$A:$A,INDIRECT("'매입부자재(구매)'!"&amp;SUBSTITUTE(ADDRESS(1,AD$90,4),"1","")&amp;":"&amp;SUBSTITUTE(ADDRESS(1,AD$90,4),"1","")))</f>
        <v>0</v>
      </c>
      <c r="AE95" s="430">
        <f ca="1">SUMIF('매입부자재(구매)'!$A:$A,$A:$A,INDIRECT("'매입부자재(구매)'!"&amp;SUBSTITUTE(ADDRESS(1,AE$90,4),"1","")&amp;":"&amp;SUBSTITUTE(ADDRESS(1,AE$90,4),"1","")))</f>
        <v>0</v>
      </c>
      <c r="AF95" s="430">
        <f ca="1">SUMIF('매입부자재(구매)'!$A:$A,$A:$A,INDIRECT("'매입부자재(구매)'!"&amp;SUBSTITUTE(ADDRESS(1,AF$90,4),"1","")&amp;":"&amp;SUBSTITUTE(ADDRESS(1,AF$90,4),"1","")))</f>
        <v>0</v>
      </c>
      <c r="AG95" s="430">
        <f ca="1">SUMIF('매입부자재(구매)'!$A:$A,$A:$A,INDIRECT("'매입부자재(구매)'!"&amp;SUBSTITUTE(ADDRESS(1,AG$90,4),"1","")&amp;":"&amp;SUBSTITUTE(ADDRESS(1,AG$90,4),"1","")))</f>
        <v>0</v>
      </c>
      <c r="AH95" s="430">
        <f ca="1">SUMIF('매입부자재(구매)'!$A:$A,$A:$A,INDIRECT("'매입부자재(구매)'!"&amp;SUBSTITUTE(ADDRESS(1,AH$90,4),"1","")&amp;":"&amp;SUBSTITUTE(ADDRESS(1,AH$90,4),"1","")))</f>
        <v>0</v>
      </c>
      <c r="AI95" s="430">
        <f t="shared" ca="1" si="183"/>
        <v>18709696</v>
      </c>
    </row>
    <row r="96" spans="1:35">
      <c r="A96" s="23" t="s">
        <v>1307</v>
      </c>
      <c r="B96" s="447"/>
      <c r="C96" s="431"/>
      <c r="D96" s="430">
        <f ca="1">SUMIF('매입부자재(구매)'!$A:$A,$A:$A,INDIRECT("'매입부자재(구매)'!"&amp;SUBSTITUTE(ADDRESS(1,D$90,4),"1","")&amp;":"&amp;SUBSTITUTE(ADDRESS(1,D$90,4),"1","")))</f>
        <v>0</v>
      </c>
      <c r="E96" s="430">
        <f ca="1">SUMIF('매입부자재(구매)'!$A:$A,$A:$A,INDIRECT("'매입부자재(구매)'!"&amp;SUBSTITUTE(ADDRESS(1,E$90,4),"1","")&amp;":"&amp;SUBSTITUTE(ADDRESS(1,E$90,4),"1","")))</f>
        <v>0</v>
      </c>
      <c r="F96" s="430">
        <f ca="1">SUMIF('매입부자재(구매)'!$A:$A,$A:$A,INDIRECT("'매입부자재(구매)'!"&amp;SUBSTITUTE(ADDRESS(1,F$90,4),"1","")&amp;":"&amp;SUBSTITUTE(ADDRESS(1,F$90,4),"1","")))</f>
        <v>0</v>
      </c>
      <c r="G96" s="430">
        <f ca="1">SUMIF('매입부자재(구매)'!$A:$A,$A:$A,INDIRECT("'매입부자재(구매)'!"&amp;SUBSTITUTE(ADDRESS(1,G$90,4),"1","")&amp;":"&amp;SUBSTITUTE(ADDRESS(1,G$90,4),"1","")))</f>
        <v>0</v>
      </c>
      <c r="H96" s="430">
        <f ca="1">SUMIF('매입부자재(구매)'!$A:$A,$A:$A,INDIRECT("'매입부자재(구매)'!"&amp;SUBSTITUTE(ADDRESS(1,H$90,4),"1","")&amp;":"&amp;SUBSTITUTE(ADDRESS(1,H$90,4),"1","")))</f>
        <v>0</v>
      </c>
      <c r="I96" s="430">
        <f ca="1">SUMIF('매입부자재(구매)'!$A:$A,$A:$A,INDIRECT("'매입부자재(구매)'!"&amp;SUBSTITUTE(ADDRESS(1,I$90,4),"1","")&amp;":"&amp;SUBSTITUTE(ADDRESS(1,I$90,4),"1","")))</f>
        <v>0</v>
      </c>
      <c r="J96" s="430">
        <f ca="1">SUMIF('매입부자재(구매)'!$A:$A,$A:$A,INDIRECT("'매입부자재(구매)'!"&amp;SUBSTITUTE(ADDRESS(1,J$90,4),"1","")&amp;":"&amp;SUBSTITUTE(ADDRESS(1,J$90,4),"1","")))</f>
        <v>0</v>
      </c>
      <c r="K96" s="430">
        <f ca="1">SUMIF('매입부자재(구매)'!$A:$A,$A:$A,INDIRECT("'매입부자재(구매)'!"&amp;SUBSTITUTE(ADDRESS(1,K$90,4),"1","")&amp;":"&amp;SUBSTITUTE(ADDRESS(1,K$90,4),"1","")))</f>
        <v>0</v>
      </c>
      <c r="L96" s="430">
        <f ca="1">SUMIF('매입부자재(구매)'!$A:$A,$A:$A,INDIRECT("'매입부자재(구매)'!"&amp;SUBSTITUTE(ADDRESS(1,L$90,4),"1","")&amp;":"&amp;SUBSTITUTE(ADDRESS(1,L$90,4),"1","")))</f>
        <v>0</v>
      </c>
      <c r="M96" s="430">
        <f ca="1">SUMIF('매입부자재(구매)'!$A:$A,$A:$A,INDIRECT("'매입부자재(구매)'!"&amp;SUBSTITUTE(ADDRESS(1,M$90,4),"1","")&amp;":"&amp;SUBSTITUTE(ADDRESS(1,M$90,4),"1","")))</f>
        <v>0</v>
      </c>
      <c r="N96" s="430">
        <f ca="1">SUMIF('매입부자재(구매)'!$A:$A,$A:$A,INDIRECT("'매입부자재(구매)'!"&amp;SUBSTITUTE(ADDRESS(1,N$90,4),"1","")&amp;":"&amp;SUBSTITUTE(ADDRESS(1,N$90,4),"1","")))</f>
        <v>0</v>
      </c>
      <c r="O96" s="430">
        <f ca="1">SUMIF('매입부자재(구매)'!$A:$A,$A:$A,INDIRECT("'매입부자재(구매)'!"&amp;SUBSTITUTE(ADDRESS(1,O$90,4),"1","")&amp;":"&amp;SUBSTITUTE(ADDRESS(1,O$90,4),"1","")))</f>
        <v>0</v>
      </c>
      <c r="P96" s="430">
        <f ca="1">SUMIF('매입부자재(구매)'!$A:$A,$A:$A,INDIRECT("'매입부자재(구매)'!"&amp;SUBSTITUTE(ADDRESS(1,P$90,4),"1","")&amp;":"&amp;SUBSTITUTE(ADDRESS(1,P$90,4),"1","")))</f>
        <v>0</v>
      </c>
      <c r="Q96" s="430">
        <f ca="1">SUMIF('매입부자재(구매)'!$A:$A,$A:$A,INDIRECT("'매입부자재(구매)'!"&amp;SUBSTITUTE(ADDRESS(1,Q$90,4),"1","")&amp;":"&amp;SUBSTITUTE(ADDRESS(1,Q$90,4),"1","")))</f>
        <v>0</v>
      </c>
      <c r="R96" s="430">
        <f ca="1">SUMIF('매입부자재(구매)'!$A:$A,$A:$A,INDIRECT("'매입부자재(구매)'!"&amp;SUBSTITUTE(ADDRESS(1,R$90,4),"1","")&amp;":"&amp;SUBSTITUTE(ADDRESS(1,R$90,4),"1","")))</f>
        <v>0</v>
      </c>
      <c r="S96" s="430">
        <f ca="1">SUMIF('매입부자재(구매)'!$A:$A,$A:$A,INDIRECT("'매입부자재(구매)'!"&amp;SUBSTITUTE(ADDRESS(1,S$90,4),"1","")&amp;":"&amp;SUBSTITUTE(ADDRESS(1,S$90,4),"1","")))</f>
        <v>0</v>
      </c>
      <c r="T96" s="430">
        <f ca="1">SUMIF('매입부자재(구매)'!$A:$A,$A:$A,INDIRECT("'매입부자재(구매)'!"&amp;SUBSTITUTE(ADDRESS(1,T$90,4),"1","")&amp;":"&amp;SUBSTITUTE(ADDRESS(1,T$90,4),"1","")))</f>
        <v>0</v>
      </c>
      <c r="U96" s="430">
        <f ca="1">SUMIF('매입부자재(구매)'!$A:$A,$A:$A,INDIRECT("'매입부자재(구매)'!"&amp;SUBSTITUTE(ADDRESS(1,U$90,4),"1","")&amp;":"&amp;SUBSTITUTE(ADDRESS(1,U$90,4),"1","")))</f>
        <v>0</v>
      </c>
      <c r="V96" s="430">
        <f ca="1">SUMIF('매입부자재(구매)'!$A:$A,$A:$A,INDIRECT("'매입부자재(구매)'!"&amp;SUBSTITUTE(ADDRESS(1,V$90,4),"1","")&amp;":"&amp;SUBSTITUTE(ADDRESS(1,V$90,4),"1","")))</f>
        <v>0</v>
      </c>
      <c r="W96" s="430">
        <f ca="1">SUMIF('매입부자재(구매)'!$A:$A,$A:$A,INDIRECT("'매입부자재(구매)'!"&amp;SUBSTITUTE(ADDRESS(1,W$90,4),"1","")&amp;":"&amp;SUBSTITUTE(ADDRESS(1,W$90,4),"1","")))</f>
        <v>0</v>
      </c>
      <c r="X96" s="430">
        <f ca="1">SUMIF('매입부자재(구매)'!$A:$A,$A:$A,INDIRECT("'매입부자재(구매)'!"&amp;SUBSTITUTE(ADDRESS(1,X$90,4),"1","")&amp;":"&amp;SUBSTITUTE(ADDRESS(1,X$90,4),"1","")))</f>
        <v>0</v>
      </c>
      <c r="Y96" s="430">
        <f ca="1">SUMIF('매입부자재(구매)'!$A:$A,$A:$A,INDIRECT("'매입부자재(구매)'!"&amp;SUBSTITUTE(ADDRESS(1,Y$90,4),"1","")&amp;":"&amp;SUBSTITUTE(ADDRESS(1,Y$90,4),"1","")))</f>
        <v>0</v>
      </c>
      <c r="Z96" s="430">
        <f ca="1">SUMIF('매입부자재(구매)'!$A:$A,$A:$A,INDIRECT("'매입부자재(구매)'!"&amp;SUBSTITUTE(ADDRESS(1,Z$90,4),"1","")&amp;":"&amp;SUBSTITUTE(ADDRESS(1,Z$90,4),"1","")))</f>
        <v>0</v>
      </c>
      <c r="AA96" s="430">
        <f ca="1">SUMIF('매입부자재(구매)'!$A:$A,$A:$A,INDIRECT("'매입부자재(구매)'!"&amp;SUBSTITUTE(ADDRESS(1,AA$90,4),"1","")&amp;":"&amp;SUBSTITUTE(ADDRESS(1,AA$90,4),"1","")))</f>
        <v>0</v>
      </c>
      <c r="AB96" s="430">
        <f ca="1">SUMIF('매입부자재(구매)'!$A:$A,$A:$A,INDIRECT("'매입부자재(구매)'!"&amp;SUBSTITUTE(ADDRESS(1,AB$90,4),"1","")&amp;":"&amp;SUBSTITUTE(ADDRESS(1,AB$90,4),"1","")))</f>
        <v>0</v>
      </c>
      <c r="AC96" s="430">
        <f ca="1">SUMIF('매입부자재(구매)'!$A:$A,$A:$A,INDIRECT("'매입부자재(구매)'!"&amp;SUBSTITUTE(ADDRESS(1,AC$90,4),"1","")&amp;":"&amp;SUBSTITUTE(ADDRESS(1,AC$90,4),"1","")))</f>
        <v>0</v>
      </c>
      <c r="AD96" s="430">
        <f ca="1">SUMIF('매입부자재(구매)'!$A:$A,$A:$A,INDIRECT("'매입부자재(구매)'!"&amp;SUBSTITUTE(ADDRESS(1,AD$90,4),"1","")&amp;":"&amp;SUBSTITUTE(ADDRESS(1,AD$90,4),"1","")))</f>
        <v>0</v>
      </c>
      <c r="AE96" s="430">
        <f ca="1">SUMIF('매입부자재(구매)'!$A:$A,$A:$A,INDIRECT("'매입부자재(구매)'!"&amp;SUBSTITUTE(ADDRESS(1,AE$90,4),"1","")&amp;":"&amp;SUBSTITUTE(ADDRESS(1,AE$90,4),"1","")))</f>
        <v>0</v>
      </c>
      <c r="AF96" s="430">
        <f ca="1">SUMIF('매입부자재(구매)'!$A:$A,$A:$A,INDIRECT("'매입부자재(구매)'!"&amp;SUBSTITUTE(ADDRESS(1,AF$90,4),"1","")&amp;":"&amp;SUBSTITUTE(ADDRESS(1,AF$90,4),"1","")))</f>
        <v>0</v>
      </c>
      <c r="AG96" s="430">
        <f ca="1">SUMIF('매입부자재(구매)'!$A:$A,$A:$A,INDIRECT("'매입부자재(구매)'!"&amp;SUBSTITUTE(ADDRESS(1,AG$90,4),"1","")&amp;":"&amp;SUBSTITUTE(ADDRESS(1,AG$90,4),"1","")))</f>
        <v>0</v>
      </c>
      <c r="AH96" s="430">
        <f ca="1">SUMIF('매입부자재(구매)'!$A:$A,$A:$A,INDIRECT("'매입부자재(구매)'!"&amp;SUBSTITUTE(ADDRESS(1,AH$90,4),"1","")&amp;":"&amp;SUBSTITUTE(ADDRESS(1,AH$90,4),"1","")))</f>
        <v>0</v>
      </c>
      <c r="AI96" s="430">
        <f t="shared" ca="1" si="183"/>
        <v>0</v>
      </c>
    </row>
    <row r="97" spans="1:35">
      <c r="A97" s="23" t="s">
        <v>1305</v>
      </c>
      <c r="B97" s="447"/>
      <c r="C97" s="431"/>
      <c r="D97" s="430">
        <f ca="1">SUMIF('매입부자재(구매)'!$A:$A,$A:$A,INDIRECT("'매입부자재(구매)'!"&amp;SUBSTITUTE(ADDRESS(1,D$90,4),"1","")&amp;":"&amp;SUBSTITUTE(ADDRESS(1,D$90,4),"1","")))</f>
        <v>0</v>
      </c>
      <c r="E97" s="430">
        <f ca="1">SUMIF('매입부자재(구매)'!$A:$A,$A:$A,INDIRECT("'매입부자재(구매)'!"&amp;SUBSTITUTE(ADDRESS(1,E$90,4),"1","")&amp;":"&amp;SUBSTITUTE(ADDRESS(1,E$90,4),"1","")))</f>
        <v>0</v>
      </c>
      <c r="F97" s="430">
        <f ca="1">SUMIF('매입부자재(구매)'!$A:$A,$A:$A,INDIRECT("'매입부자재(구매)'!"&amp;SUBSTITUTE(ADDRESS(1,F$90,4),"1","")&amp;":"&amp;SUBSTITUTE(ADDRESS(1,F$90,4),"1","")))</f>
        <v>0</v>
      </c>
      <c r="G97" s="430">
        <f ca="1">SUMIF('매입부자재(구매)'!$A:$A,$A:$A,INDIRECT("'매입부자재(구매)'!"&amp;SUBSTITUTE(ADDRESS(1,G$90,4),"1","")&amp;":"&amp;SUBSTITUTE(ADDRESS(1,G$90,4),"1","")))</f>
        <v>0</v>
      </c>
      <c r="H97" s="430">
        <f ca="1">SUMIF('매입부자재(구매)'!$A:$A,$A:$A,INDIRECT("'매입부자재(구매)'!"&amp;SUBSTITUTE(ADDRESS(1,H$90,4),"1","")&amp;":"&amp;SUBSTITUTE(ADDRESS(1,H$90,4),"1","")))</f>
        <v>0</v>
      </c>
      <c r="I97" s="430">
        <f ca="1">SUMIF('매입부자재(구매)'!$A:$A,$A:$A,INDIRECT("'매입부자재(구매)'!"&amp;SUBSTITUTE(ADDRESS(1,I$90,4),"1","")&amp;":"&amp;SUBSTITUTE(ADDRESS(1,I$90,4),"1","")))</f>
        <v>0</v>
      </c>
      <c r="J97" s="430">
        <f ca="1">SUMIF('매입부자재(구매)'!$A:$A,$A:$A,INDIRECT("'매입부자재(구매)'!"&amp;SUBSTITUTE(ADDRESS(1,J$90,4),"1","")&amp;":"&amp;SUBSTITUTE(ADDRESS(1,J$90,4),"1","")))</f>
        <v>0</v>
      </c>
      <c r="K97" s="430">
        <f ca="1">SUMIF('매입부자재(구매)'!$A:$A,$A:$A,INDIRECT("'매입부자재(구매)'!"&amp;SUBSTITUTE(ADDRESS(1,K$90,4),"1","")&amp;":"&amp;SUBSTITUTE(ADDRESS(1,K$90,4),"1","")))</f>
        <v>3222784</v>
      </c>
      <c r="L97" s="430">
        <f ca="1">SUMIF('매입부자재(구매)'!$A:$A,$A:$A,INDIRECT("'매입부자재(구매)'!"&amp;SUBSTITUTE(ADDRESS(1,L$90,4),"1","")&amp;":"&amp;SUBSTITUTE(ADDRESS(1,L$90,4),"1","")))</f>
        <v>0</v>
      </c>
      <c r="M97" s="430">
        <f ca="1">SUMIF('매입부자재(구매)'!$A:$A,$A:$A,INDIRECT("'매입부자재(구매)'!"&amp;SUBSTITUTE(ADDRESS(1,M$90,4),"1","")&amp;":"&amp;SUBSTITUTE(ADDRESS(1,M$90,4),"1","")))</f>
        <v>6675840</v>
      </c>
      <c r="N97" s="430">
        <f ca="1">SUMIF('매입부자재(구매)'!$A:$A,$A:$A,INDIRECT("'매입부자재(구매)'!"&amp;SUBSTITUTE(ADDRESS(1,N$90,4),"1","")&amp;":"&amp;SUBSTITUTE(ADDRESS(1,N$90,4),"1","")))</f>
        <v>0</v>
      </c>
      <c r="O97" s="430">
        <f ca="1">SUMIF('매입부자재(구매)'!$A:$A,$A:$A,INDIRECT("'매입부자재(구매)'!"&amp;SUBSTITUTE(ADDRESS(1,O$90,4),"1","")&amp;":"&amp;SUBSTITUTE(ADDRESS(1,O$90,4),"1","")))</f>
        <v>6675840</v>
      </c>
      <c r="P97" s="430">
        <f ca="1">SUMIF('매입부자재(구매)'!$A:$A,$A:$A,INDIRECT("'매입부자재(구매)'!"&amp;SUBSTITUTE(ADDRESS(1,P$90,4),"1","")&amp;":"&amp;SUBSTITUTE(ADDRESS(1,P$90,4),"1","")))</f>
        <v>0</v>
      </c>
      <c r="Q97" s="430">
        <f ca="1">SUMIF('매입부자재(구매)'!$A:$A,$A:$A,INDIRECT("'매입부자재(구매)'!"&amp;SUBSTITUTE(ADDRESS(1,Q$90,4),"1","")&amp;":"&amp;SUBSTITUTE(ADDRESS(1,Q$90,4),"1","")))</f>
        <v>0</v>
      </c>
      <c r="R97" s="430">
        <f ca="1">SUMIF('매입부자재(구매)'!$A:$A,$A:$A,INDIRECT("'매입부자재(구매)'!"&amp;SUBSTITUTE(ADDRESS(1,R$90,4),"1","")&amp;":"&amp;SUBSTITUTE(ADDRESS(1,R$90,4),"1","")))</f>
        <v>0</v>
      </c>
      <c r="S97" s="430">
        <f ca="1">SUMIF('매입부자재(구매)'!$A:$A,$A:$A,INDIRECT("'매입부자재(구매)'!"&amp;SUBSTITUTE(ADDRESS(1,S$90,4),"1","")&amp;":"&amp;SUBSTITUTE(ADDRESS(1,S$90,4),"1","")))</f>
        <v>6669920</v>
      </c>
      <c r="T97" s="430">
        <f ca="1">SUMIF('매입부자재(구매)'!$A:$A,$A:$A,INDIRECT("'매입부자재(구매)'!"&amp;SUBSTITUTE(ADDRESS(1,T$90,4),"1","")&amp;":"&amp;SUBSTITUTE(ADDRESS(1,T$90,4),"1","")))</f>
        <v>0</v>
      </c>
      <c r="U97" s="430">
        <f ca="1">SUMIF('매입부자재(구매)'!$A:$A,$A:$A,INDIRECT("'매입부자재(구매)'!"&amp;SUBSTITUTE(ADDRESS(1,U$90,4),"1","")&amp;":"&amp;SUBSTITUTE(ADDRESS(1,U$90,4),"1","")))</f>
        <v>0</v>
      </c>
      <c r="V97" s="430">
        <f ca="1">SUMIF('매입부자재(구매)'!$A:$A,$A:$A,INDIRECT("'매입부자재(구매)'!"&amp;SUBSTITUTE(ADDRESS(1,V$90,4),"1","")&amp;":"&amp;SUBSTITUTE(ADDRESS(1,V$90,4),"1","")))</f>
        <v>0</v>
      </c>
      <c r="W97" s="430">
        <f ca="1">SUMIF('매입부자재(구매)'!$A:$A,$A:$A,INDIRECT("'매입부자재(구매)'!"&amp;SUBSTITUTE(ADDRESS(1,W$90,4),"1","")&amp;":"&amp;SUBSTITUTE(ADDRESS(1,W$90,4),"1","")))</f>
        <v>0</v>
      </c>
      <c r="X97" s="430">
        <f ca="1">SUMIF('매입부자재(구매)'!$A:$A,$A:$A,INDIRECT("'매입부자재(구매)'!"&amp;SUBSTITUTE(ADDRESS(1,X$90,4),"1","")&amp;":"&amp;SUBSTITUTE(ADDRESS(1,X$90,4),"1","")))</f>
        <v>0</v>
      </c>
      <c r="Y97" s="430">
        <f ca="1">SUMIF('매입부자재(구매)'!$A:$A,$A:$A,INDIRECT("'매입부자재(구매)'!"&amp;SUBSTITUTE(ADDRESS(1,Y$90,4),"1","")&amp;":"&amp;SUBSTITUTE(ADDRESS(1,Y$90,4),"1","")))</f>
        <v>0</v>
      </c>
      <c r="Z97" s="430">
        <f ca="1">SUMIF('매입부자재(구매)'!$A:$A,$A:$A,INDIRECT("'매입부자재(구매)'!"&amp;SUBSTITUTE(ADDRESS(1,Z$90,4),"1","")&amp;":"&amp;SUBSTITUTE(ADDRESS(1,Z$90,4),"1","")))</f>
        <v>0</v>
      </c>
      <c r="AA97" s="430">
        <f ca="1">SUMIF('매입부자재(구매)'!$A:$A,$A:$A,INDIRECT("'매입부자재(구매)'!"&amp;SUBSTITUTE(ADDRESS(1,AA$90,4),"1","")&amp;":"&amp;SUBSTITUTE(ADDRESS(1,AA$90,4),"1","")))</f>
        <v>0</v>
      </c>
      <c r="AB97" s="430">
        <f ca="1">SUMIF('매입부자재(구매)'!$A:$A,$A:$A,INDIRECT("'매입부자재(구매)'!"&amp;SUBSTITUTE(ADDRESS(1,AB$90,4),"1","")&amp;":"&amp;SUBSTITUTE(ADDRESS(1,AB$90,4),"1","")))</f>
        <v>0</v>
      </c>
      <c r="AC97" s="430">
        <f ca="1">SUMIF('매입부자재(구매)'!$A:$A,$A:$A,INDIRECT("'매입부자재(구매)'!"&amp;SUBSTITUTE(ADDRESS(1,AC$90,4),"1","")&amp;":"&amp;SUBSTITUTE(ADDRESS(1,AC$90,4),"1","")))</f>
        <v>0</v>
      </c>
      <c r="AD97" s="430">
        <f ca="1">SUMIF('매입부자재(구매)'!$A:$A,$A:$A,INDIRECT("'매입부자재(구매)'!"&amp;SUBSTITUTE(ADDRESS(1,AD$90,4),"1","")&amp;":"&amp;SUBSTITUTE(ADDRESS(1,AD$90,4),"1","")))</f>
        <v>0</v>
      </c>
      <c r="AE97" s="430">
        <f ca="1">SUMIF('매입부자재(구매)'!$A:$A,$A:$A,INDIRECT("'매입부자재(구매)'!"&amp;SUBSTITUTE(ADDRESS(1,AE$90,4),"1","")&amp;":"&amp;SUBSTITUTE(ADDRESS(1,AE$90,4),"1","")))</f>
        <v>0</v>
      </c>
      <c r="AF97" s="430">
        <f ca="1">SUMIF('매입부자재(구매)'!$A:$A,$A:$A,INDIRECT("'매입부자재(구매)'!"&amp;SUBSTITUTE(ADDRESS(1,AF$90,4),"1","")&amp;":"&amp;SUBSTITUTE(ADDRESS(1,AF$90,4),"1","")))</f>
        <v>0</v>
      </c>
      <c r="AG97" s="430">
        <f ca="1">SUMIF('매입부자재(구매)'!$A:$A,$A:$A,INDIRECT("'매입부자재(구매)'!"&amp;SUBSTITUTE(ADDRESS(1,AG$90,4),"1","")&amp;":"&amp;SUBSTITUTE(ADDRESS(1,AG$90,4),"1","")))</f>
        <v>0</v>
      </c>
      <c r="AH97" s="430">
        <f ca="1">SUMIF('매입부자재(구매)'!$A:$A,$A:$A,INDIRECT("'매입부자재(구매)'!"&amp;SUBSTITUTE(ADDRESS(1,AH$90,4),"1","")&amp;":"&amp;SUBSTITUTE(ADDRESS(1,AH$90,4),"1","")))</f>
        <v>0</v>
      </c>
      <c r="AI97" s="430">
        <f t="shared" ca="1" si="183"/>
        <v>23244384</v>
      </c>
    </row>
    <row r="98" spans="1:35">
      <c r="A98" s="23" t="s">
        <v>1301</v>
      </c>
      <c r="B98" s="447"/>
      <c r="C98" s="431"/>
      <c r="D98" s="430">
        <f ca="1">SUMIF('매입부자재(구매)'!$A:$A,$A:$A,INDIRECT("'매입부자재(구매)'!"&amp;SUBSTITUTE(ADDRESS(1,D$90,4),"1","")&amp;":"&amp;SUBSTITUTE(ADDRESS(1,D$90,4),"1","")))</f>
        <v>0</v>
      </c>
      <c r="E98" s="430">
        <f ca="1">SUMIF('매입부자재(구매)'!$A:$A,$A:$A,INDIRECT("'매입부자재(구매)'!"&amp;SUBSTITUTE(ADDRESS(1,E$90,4),"1","")&amp;":"&amp;SUBSTITUTE(ADDRESS(1,E$90,4),"1","")))</f>
        <v>0</v>
      </c>
      <c r="F98" s="430">
        <f ca="1">SUMIF('매입부자재(구매)'!$A:$A,$A:$A,INDIRECT("'매입부자재(구매)'!"&amp;SUBSTITUTE(ADDRESS(1,F$90,4),"1","")&amp;":"&amp;SUBSTITUTE(ADDRESS(1,F$90,4),"1","")))</f>
        <v>0</v>
      </c>
      <c r="G98" s="430">
        <f ca="1">SUMIF('매입부자재(구매)'!$A:$A,$A:$A,INDIRECT("'매입부자재(구매)'!"&amp;SUBSTITUTE(ADDRESS(1,G$90,4),"1","")&amp;":"&amp;SUBSTITUTE(ADDRESS(1,G$90,4),"1","")))</f>
        <v>0</v>
      </c>
      <c r="H98" s="430">
        <f ca="1">SUMIF('매입부자재(구매)'!$A:$A,$A:$A,INDIRECT("'매입부자재(구매)'!"&amp;SUBSTITUTE(ADDRESS(1,H$90,4),"1","")&amp;":"&amp;SUBSTITUTE(ADDRESS(1,H$90,4),"1","")))</f>
        <v>0</v>
      </c>
      <c r="I98" s="430">
        <f ca="1">SUMIF('매입부자재(구매)'!$A:$A,$A:$A,INDIRECT("'매입부자재(구매)'!"&amp;SUBSTITUTE(ADDRESS(1,I$90,4),"1","")&amp;":"&amp;SUBSTITUTE(ADDRESS(1,I$90,4),"1","")))</f>
        <v>0</v>
      </c>
      <c r="J98" s="430">
        <f ca="1">SUMIF('매입부자재(구매)'!$A:$A,$A:$A,INDIRECT("'매입부자재(구매)'!"&amp;SUBSTITUTE(ADDRESS(1,J$90,4),"1","")&amp;":"&amp;SUBSTITUTE(ADDRESS(1,J$90,4),"1","")))</f>
        <v>0</v>
      </c>
      <c r="K98" s="430">
        <f ca="1">SUMIF('매입부자재(구매)'!$A:$A,$A:$A,INDIRECT("'매입부자재(구매)'!"&amp;SUBSTITUTE(ADDRESS(1,K$90,4),"1","")&amp;":"&amp;SUBSTITUTE(ADDRESS(1,K$90,4),"1","")))</f>
        <v>0</v>
      </c>
      <c r="L98" s="430">
        <f ca="1">SUMIF('매입부자재(구매)'!$A:$A,$A:$A,INDIRECT("'매입부자재(구매)'!"&amp;SUBSTITUTE(ADDRESS(1,L$90,4),"1","")&amp;":"&amp;SUBSTITUTE(ADDRESS(1,L$90,4),"1","")))</f>
        <v>0</v>
      </c>
      <c r="M98" s="430">
        <f ca="1">SUMIF('매입부자재(구매)'!$A:$A,$A:$A,INDIRECT("'매입부자재(구매)'!"&amp;SUBSTITUTE(ADDRESS(1,M$90,4),"1","")&amp;":"&amp;SUBSTITUTE(ADDRESS(1,M$90,4),"1","")))</f>
        <v>0</v>
      </c>
      <c r="N98" s="430">
        <f ca="1">SUMIF('매입부자재(구매)'!$A:$A,$A:$A,INDIRECT("'매입부자재(구매)'!"&amp;SUBSTITUTE(ADDRESS(1,N$90,4),"1","")&amp;":"&amp;SUBSTITUTE(ADDRESS(1,N$90,4),"1","")))</f>
        <v>0</v>
      </c>
      <c r="O98" s="430">
        <f ca="1">SUMIF('매입부자재(구매)'!$A:$A,$A:$A,INDIRECT("'매입부자재(구매)'!"&amp;SUBSTITUTE(ADDRESS(1,O$90,4),"1","")&amp;":"&amp;SUBSTITUTE(ADDRESS(1,O$90,4),"1","")))</f>
        <v>0</v>
      </c>
      <c r="P98" s="430">
        <f ca="1">SUMIF('매입부자재(구매)'!$A:$A,$A:$A,INDIRECT("'매입부자재(구매)'!"&amp;SUBSTITUTE(ADDRESS(1,P$90,4),"1","")&amp;":"&amp;SUBSTITUTE(ADDRESS(1,P$90,4),"1","")))</f>
        <v>0</v>
      </c>
      <c r="Q98" s="430">
        <f ca="1">SUMIF('매입부자재(구매)'!$A:$A,$A:$A,INDIRECT("'매입부자재(구매)'!"&amp;SUBSTITUTE(ADDRESS(1,Q$90,4),"1","")&amp;":"&amp;SUBSTITUTE(ADDRESS(1,Q$90,4),"1","")))</f>
        <v>0</v>
      </c>
      <c r="R98" s="430">
        <f ca="1">SUMIF('매입부자재(구매)'!$A:$A,$A:$A,INDIRECT("'매입부자재(구매)'!"&amp;SUBSTITUTE(ADDRESS(1,R$90,4),"1","")&amp;":"&amp;SUBSTITUTE(ADDRESS(1,R$90,4),"1","")))</f>
        <v>0</v>
      </c>
      <c r="S98" s="430">
        <f ca="1">SUMIF('매입부자재(구매)'!$A:$A,$A:$A,INDIRECT("'매입부자재(구매)'!"&amp;SUBSTITUTE(ADDRESS(1,S$90,4),"1","")&amp;":"&amp;SUBSTITUTE(ADDRESS(1,S$90,4),"1","")))</f>
        <v>0</v>
      </c>
      <c r="T98" s="430">
        <f ca="1">SUMIF('매입부자재(구매)'!$A:$A,$A:$A,INDIRECT("'매입부자재(구매)'!"&amp;SUBSTITUTE(ADDRESS(1,T$90,4),"1","")&amp;":"&amp;SUBSTITUTE(ADDRESS(1,T$90,4),"1","")))</f>
        <v>0</v>
      </c>
      <c r="U98" s="430">
        <f ca="1">SUMIF('매입부자재(구매)'!$A:$A,$A:$A,INDIRECT("'매입부자재(구매)'!"&amp;SUBSTITUTE(ADDRESS(1,U$90,4),"1","")&amp;":"&amp;SUBSTITUTE(ADDRESS(1,U$90,4),"1","")))</f>
        <v>1471320</v>
      </c>
      <c r="V98" s="430">
        <f ca="1">SUMIF('매입부자재(구매)'!$A:$A,$A:$A,INDIRECT("'매입부자재(구매)'!"&amp;SUBSTITUTE(ADDRESS(1,V$90,4),"1","")&amp;":"&amp;SUBSTITUTE(ADDRESS(1,V$90,4),"1","")))</f>
        <v>0</v>
      </c>
      <c r="W98" s="430">
        <f ca="1">SUMIF('매입부자재(구매)'!$A:$A,$A:$A,INDIRECT("'매입부자재(구매)'!"&amp;SUBSTITUTE(ADDRESS(1,W$90,4),"1","")&amp;":"&amp;SUBSTITUTE(ADDRESS(1,W$90,4),"1","")))</f>
        <v>0</v>
      </c>
      <c r="X98" s="430">
        <f ca="1">SUMIF('매입부자재(구매)'!$A:$A,$A:$A,INDIRECT("'매입부자재(구매)'!"&amp;SUBSTITUTE(ADDRESS(1,X$90,4),"1","")&amp;":"&amp;SUBSTITUTE(ADDRESS(1,X$90,4),"1","")))</f>
        <v>0</v>
      </c>
      <c r="Y98" s="430">
        <f ca="1">SUMIF('매입부자재(구매)'!$A:$A,$A:$A,INDIRECT("'매입부자재(구매)'!"&amp;SUBSTITUTE(ADDRESS(1,Y$90,4),"1","")&amp;":"&amp;SUBSTITUTE(ADDRESS(1,Y$90,4),"1","")))</f>
        <v>0</v>
      </c>
      <c r="Z98" s="430">
        <f ca="1">SUMIF('매입부자재(구매)'!$A:$A,$A:$A,INDIRECT("'매입부자재(구매)'!"&amp;SUBSTITUTE(ADDRESS(1,Z$90,4),"1","")&amp;":"&amp;SUBSTITUTE(ADDRESS(1,Z$90,4),"1","")))</f>
        <v>0</v>
      </c>
      <c r="AA98" s="430">
        <f ca="1">SUMIF('매입부자재(구매)'!$A:$A,$A:$A,INDIRECT("'매입부자재(구매)'!"&amp;SUBSTITUTE(ADDRESS(1,AA$90,4),"1","")&amp;":"&amp;SUBSTITUTE(ADDRESS(1,AA$90,4),"1","")))</f>
        <v>0</v>
      </c>
      <c r="AB98" s="430">
        <f ca="1">SUMIF('매입부자재(구매)'!$A:$A,$A:$A,INDIRECT("'매입부자재(구매)'!"&amp;SUBSTITUTE(ADDRESS(1,AB$90,4),"1","")&amp;":"&amp;SUBSTITUTE(ADDRESS(1,AB$90,4),"1","")))</f>
        <v>0</v>
      </c>
      <c r="AC98" s="430">
        <f ca="1">SUMIF('매입부자재(구매)'!$A:$A,$A:$A,INDIRECT("'매입부자재(구매)'!"&amp;SUBSTITUTE(ADDRESS(1,AC$90,4),"1","")&amp;":"&amp;SUBSTITUTE(ADDRESS(1,AC$90,4),"1","")))</f>
        <v>0</v>
      </c>
      <c r="AD98" s="430">
        <f ca="1">SUMIF('매입부자재(구매)'!$A:$A,$A:$A,INDIRECT("'매입부자재(구매)'!"&amp;SUBSTITUTE(ADDRESS(1,AD$90,4),"1","")&amp;":"&amp;SUBSTITUTE(ADDRESS(1,AD$90,4),"1","")))</f>
        <v>0</v>
      </c>
      <c r="AE98" s="430">
        <f ca="1">SUMIF('매입부자재(구매)'!$A:$A,$A:$A,INDIRECT("'매입부자재(구매)'!"&amp;SUBSTITUTE(ADDRESS(1,AE$90,4),"1","")&amp;":"&amp;SUBSTITUTE(ADDRESS(1,AE$90,4),"1","")))</f>
        <v>0</v>
      </c>
      <c r="AF98" s="430">
        <f ca="1">SUMIF('매입부자재(구매)'!$A:$A,$A:$A,INDIRECT("'매입부자재(구매)'!"&amp;SUBSTITUTE(ADDRESS(1,AF$90,4),"1","")&amp;":"&amp;SUBSTITUTE(ADDRESS(1,AF$90,4),"1","")))</f>
        <v>0</v>
      </c>
      <c r="AG98" s="430">
        <f ca="1">SUMIF('매입부자재(구매)'!$A:$A,$A:$A,INDIRECT("'매입부자재(구매)'!"&amp;SUBSTITUTE(ADDRESS(1,AG$90,4),"1","")&amp;":"&amp;SUBSTITUTE(ADDRESS(1,AG$90,4),"1","")))</f>
        <v>0</v>
      </c>
      <c r="AH98" s="430">
        <f ca="1">SUMIF('매입부자재(구매)'!$A:$A,$A:$A,INDIRECT("'매입부자재(구매)'!"&amp;SUBSTITUTE(ADDRESS(1,AH$90,4),"1","")&amp;":"&amp;SUBSTITUTE(ADDRESS(1,AH$90,4),"1","")))</f>
        <v>0</v>
      </c>
      <c r="AI98" s="430">
        <f t="shared" ca="1" si="183"/>
        <v>1471320</v>
      </c>
    </row>
    <row r="99" spans="1:35" ht="16.5" customHeight="1">
      <c r="A99" s="23" t="s">
        <v>1303</v>
      </c>
      <c r="B99" s="447"/>
      <c r="C99" s="431"/>
      <c r="D99" s="430">
        <f ca="1">SUMIF('매입부자재(구매)'!$A:$A,$A:$A,INDIRECT("'매입부자재(구매)'!"&amp;SUBSTITUTE(ADDRESS(1,D$90,4),"1","")&amp;":"&amp;SUBSTITUTE(ADDRESS(1,D$90,4),"1","")))</f>
        <v>0</v>
      </c>
      <c r="E99" s="430">
        <f ca="1">SUMIF('매입부자재(구매)'!$A:$A,$A:$A,INDIRECT("'매입부자재(구매)'!"&amp;SUBSTITUTE(ADDRESS(1,E$90,4),"1","")&amp;":"&amp;SUBSTITUTE(ADDRESS(1,E$90,4),"1","")))</f>
        <v>0</v>
      </c>
      <c r="F99" s="430">
        <f ca="1">SUMIF('매입부자재(구매)'!$A:$A,$A:$A,INDIRECT("'매입부자재(구매)'!"&amp;SUBSTITUTE(ADDRESS(1,F$90,4),"1","")&amp;":"&amp;SUBSTITUTE(ADDRESS(1,F$90,4),"1","")))</f>
        <v>0</v>
      </c>
      <c r="G99" s="430">
        <f ca="1">SUMIF('매입부자재(구매)'!$A:$A,$A:$A,INDIRECT("'매입부자재(구매)'!"&amp;SUBSTITUTE(ADDRESS(1,G$90,4),"1","")&amp;":"&amp;SUBSTITUTE(ADDRESS(1,G$90,4),"1","")))</f>
        <v>0</v>
      </c>
      <c r="H99" s="430">
        <f ca="1">SUMIF('매입부자재(구매)'!$A:$A,$A:$A,INDIRECT("'매입부자재(구매)'!"&amp;SUBSTITUTE(ADDRESS(1,H$90,4),"1","")&amp;":"&amp;SUBSTITUTE(ADDRESS(1,H$90,4),"1","")))</f>
        <v>0</v>
      </c>
      <c r="I99" s="430">
        <f ca="1">SUMIF('매입부자재(구매)'!$A:$A,$A:$A,INDIRECT("'매입부자재(구매)'!"&amp;SUBSTITUTE(ADDRESS(1,I$90,4),"1","")&amp;":"&amp;SUBSTITUTE(ADDRESS(1,I$90,4),"1","")))</f>
        <v>0</v>
      </c>
      <c r="J99" s="430">
        <f ca="1">SUMIF('매입부자재(구매)'!$A:$A,$A:$A,INDIRECT("'매입부자재(구매)'!"&amp;SUBSTITUTE(ADDRESS(1,J$90,4),"1","")&amp;":"&amp;SUBSTITUTE(ADDRESS(1,J$90,4),"1","")))</f>
        <v>0</v>
      </c>
      <c r="K99" s="430">
        <f ca="1">SUMIF('매입부자재(구매)'!$A:$A,$A:$A,INDIRECT("'매입부자재(구매)'!"&amp;SUBSTITUTE(ADDRESS(1,K$90,4),"1","")&amp;":"&amp;SUBSTITUTE(ADDRESS(1,K$90,4),"1","")))</f>
        <v>0</v>
      </c>
      <c r="L99" s="430">
        <f ca="1">SUMIF('매입부자재(구매)'!$A:$A,$A:$A,INDIRECT("'매입부자재(구매)'!"&amp;SUBSTITUTE(ADDRESS(1,L$90,4),"1","")&amp;":"&amp;SUBSTITUTE(ADDRESS(1,L$90,4),"1","")))</f>
        <v>0</v>
      </c>
      <c r="M99" s="430">
        <f ca="1">SUMIF('매입부자재(구매)'!$A:$A,$A:$A,INDIRECT("'매입부자재(구매)'!"&amp;SUBSTITUTE(ADDRESS(1,M$90,4),"1","")&amp;":"&amp;SUBSTITUTE(ADDRESS(1,M$90,4),"1","")))</f>
        <v>0</v>
      </c>
      <c r="N99" s="430">
        <f ca="1">SUMIF('매입부자재(구매)'!$A:$A,$A:$A,INDIRECT("'매입부자재(구매)'!"&amp;SUBSTITUTE(ADDRESS(1,N$90,4),"1","")&amp;":"&amp;SUBSTITUTE(ADDRESS(1,N$90,4),"1","")))</f>
        <v>0</v>
      </c>
      <c r="O99" s="430">
        <f ca="1">SUMIF('매입부자재(구매)'!$A:$A,$A:$A,INDIRECT("'매입부자재(구매)'!"&amp;SUBSTITUTE(ADDRESS(1,O$90,4),"1","")&amp;":"&amp;SUBSTITUTE(ADDRESS(1,O$90,4),"1","")))</f>
        <v>0</v>
      </c>
      <c r="P99" s="430">
        <f ca="1">SUMIF('매입부자재(구매)'!$A:$A,$A:$A,INDIRECT("'매입부자재(구매)'!"&amp;SUBSTITUTE(ADDRESS(1,P$90,4),"1","")&amp;":"&amp;SUBSTITUTE(ADDRESS(1,P$90,4),"1","")))</f>
        <v>0</v>
      </c>
      <c r="Q99" s="430">
        <f ca="1">SUMIF('매입부자재(구매)'!$A:$A,$A:$A,INDIRECT("'매입부자재(구매)'!"&amp;SUBSTITUTE(ADDRESS(1,Q$90,4),"1","")&amp;":"&amp;SUBSTITUTE(ADDRESS(1,Q$90,4),"1","")))</f>
        <v>0</v>
      </c>
      <c r="R99" s="430">
        <f ca="1">SUMIF('매입부자재(구매)'!$A:$A,$A:$A,INDIRECT("'매입부자재(구매)'!"&amp;SUBSTITUTE(ADDRESS(1,R$90,4),"1","")&amp;":"&amp;SUBSTITUTE(ADDRESS(1,R$90,4),"1","")))</f>
        <v>0</v>
      </c>
      <c r="S99" s="430">
        <f ca="1">SUMIF('매입부자재(구매)'!$A:$A,$A:$A,INDIRECT("'매입부자재(구매)'!"&amp;SUBSTITUTE(ADDRESS(1,S$90,4),"1","")&amp;":"&amp;SUBSTITUTE(ADDRESS(1,S$90,4),"1","")))</f>
        <v>1752000</v>
      </c>
      <c r="T99" s="430">
        <f ca="1">SUMIF('매입부자재(구매)'!$A:$A,$A:$A,INDIRECT("'매입부자재(구매)'!"&amp;SUBSTITUTE(ADDRESS(1,T$90,4),"1","")&amp;":"&amp;SUBSTITUTE(ADDRESS(1,T$90,4),"1","")))</f>
        <v>0</v>
      </c>
      <c r="U99" s="430">
        <f ca="1">SUMIF('매입부자재(구매)'!$A:$A,$A:$A,INDIRECT("'매입부자재(구매)'!"&amp;SUBSTITUTE(ADDRESS(1,U$90,4),"1","")&amp;":"&amp;SUBSTITUTE(ADDRESS(1,U$90,4),"1","")))</f>
        <v>0</v>
      </c>
      <c r="V99" s="430">
        <f ca="1">SUMIF('매입부자재(구매)'!$A:$A,$A:$A,INDIRECT("'매입부자재(구매)'!"&amp;SUBSTITUTE(ADDRESS(1,V$90,4),"1","")&amp;":"&amp;SUBSTITUTE(ADDRESS(1,V$90,4),"1","")))</f>
        <v>0</v>
      </c>
      <c r="W99" s="430">
        <f ca="1">SUMIF('매입부자재(구매)'!$A:$A,$A:$A,INDIRECT("'매입부자재(구매)'!"&amp;SUBSTITUTE(ADDRESS(1,W$90,4),"1","")&amp;":"&amp;SUBSTITUTE(ADDRESS(1,W$90,4),"1","")))</f>
        <v>0</v>
      </c>
      <c r="X99" s="430">
        <f ca="1">SUMIF('매입부자재(구매)'!$A:$A,$A:$A,INDIRECT("'매입부자재(구매)'!"&amp;SUBSTITUTE(ADDRESS(1,X$90,4),"1","")&amp;":"&amp;SUBSTITUTE(ADDRESS(1,X$90,4),"1","")))</f>
        <v>0</v>
      </c>
      <c r="Y99" s="430">
        <f ca="1">SUMIF('매입부자재(구매)'!$A:$A,$A:$A,INDIRECT("'매입부자재(구매)'!"&amp;SUBSTITUTE(ADDRESS(1,Y$90,4),"1","")&amp;":"&amp;SUBSTITUTE(ADDRESS(1,Y$90,4),"1","")))</f>
        <v>0</v>
      </c>
      <c r="Z99" s="430">
        <f ca="1">SUMIF('매입부자재(구매)'!$A:$A,$A:$A,INDIRECT("'매입부자재(구매)'!"&amp;SUBSTITUTE(ADDRESS(1,Z$90,4),"1","")&amp;":"&amp;SUBSTITUTE(ADDRESS(1,Z$90,4),"1","")))</f>
        <v>0</v>
      </c>
      <c r="AA99" s="430">
        <f ca="1">SUMIF('매입부자재(구매)'!$A:$A,$A:$A,INDIRECT("'매입부자재(구매)'!"&amp;SUBSTITUTE(ADDRESS(1,AA$90,4),"1","")&amp;":"&amp;SUBSTITUTE(ADDRESS(1,AA$90,4),"1","")))</f>
        <v>0</v>
      </c>
      <c r="AB99" s="430">
        <f ca="1">SUMIF('매입부자재(구매)'!$A:$A,$A:$A,INDIRECT("'매입부자재(구매)'!"&amp;SUBSTITUTE(ADDRESS(1,AB$90,4),"1","")&amp;":"&amp;SUBSTITUTE(ADDRESS(1,AB$90,4),"1","")))</f>
        <v>0</v>
      </c>
      <c r="AC99" s="430">
        <f ca="1">SUMIF('매입부자재(구매)'!$A:$A,$A:$A,INDIRECT("'매입부자재(구매)'!"&amp;SUBSTITUTE(ADDRESS(1,AC$90,4),"1","")&amp;":"&amp;SUBSTITUTE(ADDRESS(1,AC$90,4),"1","")))</f>
        <v>0</v>
      </c>
      <c r="AD99" s="430">
        <f ca="1">SUMIF('매입부자재(구매)'!$A:$A,$A:$A,INDIRECT("'매입부자재(구매)'!"&amp;SUBSTITUTE(ADDRESS(1,AD$90,4),"1","")&amp;":"&amp;SUBSTITUTE(ADDRESS(1,AD$90,4),"1","")))</f>
        <v>0</v>
      </c>
      <c r="AE99" s="430">
        <f ca="1">SUMIF('매입부자재(구매)'!$A:$A,$A:$A,INDIRECT("'매입부자재(구매)'!"&amp;SUBSTITUTE(ADDRESS(1,AE$90,4),"1","")&amp;":"&amp;SUBSTITUTE(ADDRESS(1,AE$90,4),"1","")))</f>
        <v>0</v>
      </c>
      <c r="AF99" s="430">
        <f ca="1">SUMIF('매입부자재(구매)'!$A:$A,$A:$A,INDIRECT("'매입부자재(구매)'!"&amp;SUBSTITUTE(ADDRESS(1,AF$90,4),"1","")&amp;":"&amp;SUBSTITUTE(ADDRESS(1,AF$90,4),"1","")))</f>
        <v>0</v>
      </c>
      <c r="AG99" s="430">
        <f ca="1">SUMIF('매입부자재(구매)'!$A:$A,$A:$A,INDIRECT("'매입부자재(구매)'!"&amp;SUBSTITUTE(ADDRESS(1,AG$90,4),"1","")&amp;":"&amp;SUBSTITUTE(ADDRESS(1,AG$90,4),"1","")))</f>
        <v>0</v>
      </c>
      <c r="AH99" s="430">
        <f ca="1">SUMIF('매입부자재(구매)'!$A:$A,$A:$A,INDIRECT("'매입부자재(구매)'!"&amp;SUBSTITUTE(ADDRESS(1,AH$90,4),"1","")&amp;":"&amp;SUBSTITUTE(ADDRESS(1,AH$90,4),"1","")))</f>
        <v>0</v>
      </c>
      <c r="AI99" s="430">
        <f t="shared" ca="1" si="183"/>
        <v>1752000</v>
      </c>
    </row>
    <row r="100" spans="1:35">
      <c r="A100" s="23" t="s">
        <v>1297</v>
      </c>
      <c r="B100" s="447"/>
      <c r="C100" s="431"/>
      <c r="D100" s="430">
        <f ca="1">SUMIF('매입부자재(구매)'!$A:$A,$A:$A,INDIRECT("'매입부자재(구매)'!"&amp;SUBSTITUTE(ADDRESS(1,D$90,4),"1","")&amp;":"&amp;SUBSTITUTE(ADDRESS(1,D$90,4),"1","")))</f>
        <v>1402800</v>
      </c>
      <c r="E100" s="430">
        <f ca="1">SUMIF('매입부자재(구매)'!$A:$A,$A:$A,INDIRECT("'매입부자재(구매)'!"&amp;SUBSTITUTE(ADDRESS(1,E$90,4),"1","")&amp;":"&amp;SUBSTITUTE(ADDRESS(1,E$90,4),"1","")))</f>
        <v>5189500</v>
      </c>
      <c r="F100" s="430">
        <f ca="1">SUMIF('매입부자재(구매)'!$A:$A,$A:$A,INDIRECT("'매입부자재(구매)'!"&amp;SUBSTITUTE(ADDRESS(1,F$90,4),"1","")&amp;":"&amp;SUBSTITUTE(ADDRESS(1,F$90,4),"1","")))</f>
        <v>4009260</v>
      </c>
      <c r="G100" s="430">
        <f ca="1">SUMIF('매입부자재(구매)'!$A:$A,$A:$A,INDIRECT("'매입부자재(구매)'!"&amp;SUBSTITUTE(ADDRESS(1,G$90,4),"1","")&amp;":"&amp;SUBSTITUTE(ADDRESS(1,G$90,4),"1","")))</f>
        <v>0</v>
      </c>
      <c r="H100" s="430">
        <f ca="1">SUMIF('매입부자재(구매)'!$A:$A,$A:$A,INDIRECT("'매입부자재(구매)'!"&amp;SUBSTITUTE(ADDRESS(1,H$90,4),"1","")&amp;":"&amp;SUBSTITUTE(ADDRESS(1,H$90,4),"1","")))</f>
        <v>4110000</v>
      </c>
      <c r="I100" s="430">
        <f ca="1">SUMIF('매입부자재(구매)'!$A:$A,$A:$A,INDIRECT("'매입부자재(구매)'!"&amp;SUBSTITUTE(ADDRESS(1,I$90,4),"1","")&amp;":"&amp;SUBSTITUTE(ADDRESS(1,I$90,4),"1","")))</f>
        <v>0</v>
      </c>
      <c r="J100" s="430">
        <f ca="1">SUMIF('매입부자재(구매)'!$A:$A,$A:$A,INDIRECT("'매입부자재(구매)'!"&amp;SUBSTITUTE(ADDRESS(1,J$90,4),"1","")&amp;":"&amp;SUBSTITUTE(ADDRESS(1,J$90,4),"1","")))</f>
        <v>0</v>
      </c>
      <c r="K100" s="430">
        <f ca="1">SUMIF('매입부자재(구매)'!$A:$A,$A:$A,INDIRECT("'매입부자재(구매)'!"&amp;SUBSTITUTE(ADDRESS(1,K$90,4),"1","")&amp;":"&amp;SUBSTITUTE(ADDRESS(1,K$90,4),"1","")))</f>
        <v>2485000</v>
      </c>
      <c r="L100" s="430">
        <f ca="1">SUMIF('매입부자재(구매)'!$A:$A,$A:$A,INDIRECT("'매입부자재(구매)'!"&amp;SUBSTITUTE(ADDRESS(1,L$90,4),"1","")&amp;":"&amp;SUBSTITUTE(ADDRESS(1,L$90,4),"1","")))</f>
        <v>2055000</v>
      </c>
      <c r="M100" s="430">
        <f ca="1">SUMIF('매입부자재(구매)'!$A:$A,$A:$A,INDIRECT("'매입부자재(구매)'!"&amp;SUBSTITUTE(ADDRESS(1,M$90,4),"1","")&amp;":"&amp;SUBSTITUTE(ADDRESS(1,M$90,4),"1","")))</f>
        <v>4922000</v>
      </c>
      <c r="N100" s="430">
        <f ca="1">SUMIF('매입부자재(구매)'!$A:$A,$A:$A,INDIRECT("'매입부자재(구매)'!"&amp;SUBSTITUTE(ADDRESS(1,N$90,4),"1","")&amp;":"&amp;SUBSTITUTE(ADDRESS(1,N$90,4),"1","")))</f>
        <v>3045000</v>
      </c>
      <c r="O100" s="430">
        <f ca="1">SUMIF('매입부자재(구매)'!$A:$A,$A:$A,INDIRECT("'매입부자재(구매)'!"&amp;SUBSTITUTE(ADDRESS(1,O$90,4),"1","")&amp;":"&amp;SUBSTITUTE(ADDRESS(1,O$90,4),"1","")))</f>
        <v>4231080</v>
      </c>
      <c r="P100" s="430">
        <f ca="1">SUMIF('매입부자재(구매)'!$A:$A,$A:$A,INDIRECT("'매입부자재(구매)'!"&amp;SUBSTITUTE(ADDRESS(1,P$90,4),"1","")&amp;":"&amp;SUBSTITUTE(ADDRESS(1,P$90,4),"1","")))</f>
        <v>0</v>
      </c>
      <c r="Q100" s="430">
        <f ca="1">SUMIF('매입부자재(구매)'!$A:$A,$A:$A,INDIRECT("'매입부자재(구매)'!"&amp;SUBSTITUTE(ADDRESS(1,Q$90,4),"1","")&amp;":"&amp;SUBSTITUTE(ADDRESS(1,Q$90,4),"1","")))</f>
        <v>0</v>
      </c>
      <c r="R100" s="430">
        <f ca="1">SUMIF('매입부자재(구매)'!$A:$A,$A:$A,INDIRECT("'매입부자재(구매)'!"&amp;SUBSTITUTE(ADDRESS(1,R$90,4),"1","")&amp;":"&amp;SUBSTITUTE(ADDRESS(1,R$90,4),"1","")))</f>
        <v>0</v>
      </c>
      <c r="S100" s="430">
        <f ca="1">SUMIF('매입부자재(구매)'!$A:$A,$A:$A,INDIRECT("'매입부자재(구매)'!"&amp;SUBSTITUTE(ADDRESS(1,S$90,4),"1","")&amp;":"&amp;SUBSTITUTE(ADDRESS(1,S$90,4),"1","")))</f>
        <v>3925400</v>
      </c>
      <c r="T100" s="430">
        <f ca="1">SUMIF('매입부자재(구매)'!$A:$A,$A:$A,INDIRECT("'매입부자재(구매)'!"&amp;SUBSTITUTE(ADDRESS(1,T$90,4),"1","")&amp;":"&amp;SUBSTITUTE(ADDRESS(1,T$90,4),"1","")))</f>
        <v>0</v>
      </c>
      <c r="U100" s="430">
        <f ca="1">SUMIF('매입부자재(구매)'!$A:$A,$A:$A,INDIRECT("'매입부자재(구매)'!"&amp;SUBSTITUTE(ADDRESS(1,U$90,4),"1","")&amp;":"&amp;SUBSTITUTE(ADDRESS(1,U$90,4),"1","")))</f>
        <v>4815000</v>
      </c>
      <c r="V100" s="430">
        <f ca="1">SUMIF('매입부자재(구매)'!$A:$A,$A:$A,INDIRECT("'매입부자재(구매)'!"&amp;SUBSTITUTE(ADDRESS(1,V$90,4),"1","")&amp;":"&amp;SUBSTITUTE(ADDRESS(1,V$90,4),"1","")))</f>
        <v>0</v>
      </c>
      <c r="W100" s="430">
        <f ca="1">SUMIF('매입부자재(구매)'!$A:$A,$A:$A,INDIRECT("'매입부자재(구매)'!"&amp;SUBSTITUTE(ADDRESS(1,W$90,4),"1","")&amp;":"&amp;SUBSTITUTE(ADDRESS(1,W$90,4),"1","")))</f>
        <v>0</v>
      </c>
      <c r="X100" s="430">
        <f ca="1">SUMIF('매입부자재(구매)'!$A:$A,$A:$A,INDIRECT("'매입부자재(구매)'!"&amp;SUBSTITUTE(ADDRESS(1,X$90,4),"1","")&amp;":"&amp;SUBSTITUTE(ADDRESS(1,X$90,4),"1","")))</f>
        <v>0</v>
      </c>
      <c r="Y100" s="430">
        <f ca="1">SUMIF('매입부자재(구매)'!$A:$A,$A:$A,INDIRECT("'매입부자재(구매)'!"&amp;SUBSTITUTE(ADDRESS(1,Y$90,4),"1","")&amp;":"&amp;SUBSTITUTE(ADDRESS(1,Y$90,4),"1","")))</f>
        <v>0</v>
      </c>
      <c r="Z100" s="430">
        <f ca="1">SUMIF('매입부자재(구매)'!$A:$A,$A:$A,INDIRECT("'매입부자재(구매)'!"&amp;SUBSTITUTE(ADDRESS(1,Z$90,4),"1","")&amp;":"&amp;SUBSTITUTE(ADDRESS(1,Z$90,4),"1","")))</f>
        <v>0</v>
      </c>
      <c r="AA100" s="430">
        <f ca="1">SUMIF('매입부자재(구매)'!$A:$A,$A:$A,INDIRECT("'매입부자재(구매)'!"&amp;SUBSTITUTE(ADDRESS(1,AA$90,4),"1","")&amp;":"&amp;SUBSTITUTE(ADDRESS(1,AA$90,4),"1","")))</f>
        <v>0</v>
      </c>
      <c r="AB100" s="430">
        <f ca="1">SUMIF('매입부자재(구매)'!$A:$A,$A:$A,INDIRECT("'매입부자재(구매)'!"&amp;SUBSTITUTE(ADDRESS(1,AB$90,4),"1","")&amp;":"&amp;SUBSTITUTE(ADDRESS(1,AB$90,4),"1","")))</f>
        <v>0</v>
      </c>
      <c r="AC100" s="430">
        <f ca="1">SUMIF('매입부자재(구매)'!$A:$A,$A:$A,INDIRECT("'매입부자재(구매)'!"&amp;SUBSTITUTE(ADDRESS(1,AC$90,4),"1","")&amp;":"&amp;SUBSTITUTE(ADDRESS(1,AC$90,4),"1","")))</f>
        <v>0</v>
      </c>
      <c r="AD100" s="430">
        <f ca="1">SUMIF('매입부자재(구매)'!$A:$A,$A:$A,INDIRECT("'매입부자재(구매)'!"&amp;SUBSTITUTE(ADDRESS(1,AD$90,4),"1","")&amp;":"&amp;SUBSTITUTE(ADDRESS(1,AD$90,4),"1","")))</f>
        <v>0</v>
      </c>
      <c r="AE100" s="430">
        <f ca="1">SUMIF('매입부자재(구매)'!$A:$A,$A:$A,INDIRECT("'매입부자재(구매)'!"&amp;SUBSTITUTE(ADDRESS(1,AE$90,4),"1","")&amp;":"&amp;SUBSTITUTE(ADDRESS(1,AE$90,4),"1","")))</f>
        <v>0</v>
      </c>
      <c r="AF100" s="430">
        <f ca="1">SUMIF('매입부자재(구매)'!$A:$A,$A:$A,INDIRECT("'매입부자재(구매)'!"&amp;SUBSTITUTE(ADDRESS(1,AF$90,4),"1","")&amp;":"&amp;SUBSTITUTE(ADDRESS(1,AF$90,4),"1","")))</f>
        <v>0</v>
      </c>
      <c r="AG100" s="430">
        <f ca="1">SUMIF('매입부자재(구매)'!$A:$A,$A:$A,INDIRECT("'매입부자재(구매)'!"&amp;SUBSTITUTE(ADDRESS(1,AG$90,4),"1","")&amp;":"&amp;SUBSTITUTE(ADDRESS(1,AG$90,4),"1","")))</f>
        <v>0</v>
      </c>
      <c r="AH100" s="430">
        <f ca="1">SUMIF('매입부자재(구매)'!$A:$A,$A:$A,INDIRECT("'매입부자재(구매)'!"&amp;SUBSTITUTE(ADDRESS(1,AH$90,4),"1","")&amp;":"&amp;SUBSTITUTE(ADDRESS(1,AH$90,4),"1","")))</f>
        <v>0</v>
      </c>
      <c r="AI100" s="430">
        <f t="shared" ca="1" si="183"/>
        <v>40190040</v>
      </c>
    </row>
    <row r="101" spans="1:35">
      <c r="A101" s="23" t="s">
        <v>1299</v>
      </c>
      <c r="B101" s="447"/>
      <c r="C101" s="431"/>
      <c r="D101" s="430">
        <f ca="1">SUMIF('매입부자재(구매)'!$A:$A,$A:$A,INDIRECT("'매입부자재(구매)'!"&amp;SUBSTITUTE(ADDRESS(1,D$90,4),"1","")&amp;":"&amp;SUBSTITUTE(ADDRESS(1,D$90,4),"1","")))</f>
        <v>1228000</v>
      </c>
      <c r="E101" s="430">
        <f ca="1">SUMIF('매입부자재(구매)'!$A:$A,$A:$A,INDIRECT("'매입부자재(구매)'!"&amp;SUBSTITUTE(ADDRESS(1,E$90,4),"1","")&amp;":"&amp;SUBSTITUTE(ADDRESS(1,E$90,4),"1","")))</f>
        <v>0</v>
      </c>
      <c r="F101" s="430">
        <f ca="1">SUMIF('매입부자재(구매)'!$A:$A,$A:$A,INDIRECT("'매입부자재(구매)'!"&amp;SUBSTITUTE(ADDRESS(1,F$90,4),"1","")&amp;":"&amp;SUBSTITUTE(ADDRESS(1,F$90,4),"1","")))</f>
        <v>5073840</v>
      </c>
      <c r="G101" s="430">
        <f ca="1">SUMIF('매입부자재(구매)'!$A:$A,$A:$A,INDIRECT("'매입부자재(구매)'!"&amp;SUBSTITUTE(ADDRESS(1,G$90,4),"1","")&amp;":"&amp;SUBSTITUTE(ADDRESS(1,G$90,4),"1","")))</f>
        <v>2603800</v>
      </c>
      <c r="H101" s="430">
        <f ca="1">SUMIF('매입부자재(구매)'!$A:$A,$A:$A,INDIRECT("'매입부자재(구매)'!"&amp;SUBSTITUTE(ADDRESS(1,H$90,4),"1","")&amp;":"&amp;SUBSTITUTE(ADDRESS(1,H$90,4),"1","")))</f>
        <v>0</v>
      </c>
      <c r="I101" s="430">
        <f ca="1">SUMIF('매입부자재(구매)'!$A:$A,$A:$A,INDIRECT("'매입부자재(구매)'!"&amp;SUBSTITUTE(ADDRESS(1,I$90,4),"1","")&amp;":"&amp;SUBSTITUTE(ADDRESS(1,I$90,4),"1","")))</f>
        <v>0</v>
      </c>
      <c r="J101" s="430">
        <f ca="1">SUMIF('매입부자재(구매)'!$A:$A,$A:$A,INDIRECT("'매입부자재(구매)'!"&amp;SUBSTITUTE(ADDRESS(1,J$90,4),"1","")&amp;":"&amp;SUBSTITUTE(ADDRESS(1,J$90,4),"1","")))</f>
        <v>0</v>
      </c>
      <c r="K101" s="430">
        <f ca="1">SUMIF('매입부자재(구매)'!$A:$A,$A:$A,INDIRECT("'매입부자재(구매)'!"&amp;SUBSTITUTE(ADDRESS(1,K$90,4),"1","")&amp;":"&amp;SUBSTITUTE(ADDRESS(1,K$90,4),"1","")))</f>
        <v>0</v>
      </c>
      <c r="L101" s="430">
        <f ca="1">SUMIF('매입부자재(구매)'!$A:$A,$A:$A,INDIRECT("'매입부자재(구매)'!"&amp;SUBSTITUTE(ADDRESS(1,L$90,4),"1","")&amp;":"&amp;SUBSTITUTE(ADDRESS(1,L$90,4),"1","")))</f>
        <v>0</v>
      </c>
      <c r="M101" s="430">
        <f ca="1">SUMIF('매입부자재(구매)'!$A:$A,$A:$A,INDIRECT("'매입부자재(구매)'!"&amp;SUBSTITUTE(ADDRESS(1,M$90,4),"1","")&amp;":"&amp;SUBSTITUTE(ADDRESS(1,M$90,4),"1","")))</f>
        <v>0</v>
      </c>
      <c r="N101" s="430">
        <f ca="1">SUMIF('매입부자재(구매)'!$A:$A,$A:$A,INDIRECT("'매입부자재(구매)'!"&amp;SUBSTITUTE(ADDRESS(1,N$90,4),"1","")&amp;":"&amp;SUBSTITUTE(ADDRESS(1,N$90,4),"1","")))</f>
        <v>0</v>
      </c>
      <c r="O101" s="430">
        <f ca="1">SUMIF('매입부자재(구매)'!$A:$A,$A:$A,INDIRECT("'매입부자재(구매)'!"&amp;SUBSTITUTE(ADDRESS(1,O$90,4),"1","")&amp;":"&amp;SUBSTITUTE(ADDRESS(1,O$90,4),"1","")))</f>
        <v>5073840</v>
      </c>
      <c r="P101" s="430">
        <f ca="1">SUMIF('매입부자재(구매)'!$A:$A,$A:$A,INDIRECT("'매입부자재(구매)'!"&amp;SUBSTITUTE(ADDRESS(1,P$90,4),"1","")&amp;":"&amp;SUBSTITUTE(ADDRESS(1,P$90,4),"1","")))</f>
        <v>0</v>
      </c>
      <c r="Q101" s="430">
        <f ca="1">SUMIF('매입부자재(구매)'!$A:$A,$A:$A,INDIRECT("'매입부자재(구매)'!"&amp;SUBSTITUTE(ADDRESS(1,Q$90,4),"1","")&amp;":"&amp;SUBSTITUTE(ADDRESS(1,Q$90,4),"1","")))</f>
        <v>0</v>
      </c>
      <c r="R101" s="430">
        <f ca="1">SUMIF('매입부자재(구매)'!$A:$A,$A:$A,INDIRECT("'매입부자재(구매)'!"&amp;SUBSTITUTE(ADDRESS(1,R$90,4),"1","")&amp;":"&amp;SUBSTITUTE(ADDRESS(1,R$90,4),"1","")))</f>
        <v>0</v>
      </c>
      <c r="S101" s="430">
        <f ca="1">SUMIF('매입부자재(구매)'!$A:$A,$A:$A,INDIRECT("'매입부자재(구매)'!"&amp;SUBSTITUTE(ADDRESS(1,S$90,4),"1","")&amp;":"&amp;SUBSTITUTE(ADDRESS(1,S$90,4),"1","")))</f>
        <v>0</v>
      </c>
      <c r="T101" s="430">
        <f ca="1">SUMIF('매입부자재(구매)'!$A:$A,$A:$A,INDIRECT("'매입부자재(구매)'!"&amp;SUBSTITUTE(ADDRESS(1,T$90,4),"1","")&amp;":"&amp;SUBSTITUTE(ADDRESS(1,T$90,4),"1","")))</f>
        <v>0</v>
      </c>
      <c r="U101" s="430">
        <f ca="1">SUMIF('매입부자재(구매)'!$A:$A,$A:$A,INDIRECT("'매입부자재(구매)'!"&amp;SUBSTITUTE(ADDRESS(1,U$90,4),"1","")&amp;":"&amp;SUBSTITUTE(ADDRESS(1,U$90,4),"1","")))</f>
        <v>0</v>
      </c>
      <c r="V101" s="430">
        <f ca="1">SUMIF('매입부자재(구매)'!$A:$A,$A:$A,INDIRECT("'매입부자재(구매)'!"&amp;SUBSTITUTE(ADDRESS(1,V$90,4),"1","")&amp;":"&amp;SUBSTITUTE(ADDRESS(1,V$90,4),"1","")))</f>
        <v>0</v>
      </c>
      <c r="W101" s="430">
        <f ca="1">SUMIF('매입부자재(구매)'!$A:$A,$A:$A,INDIRECT("'매입부자재(구매)'!"&amp;SUBSTITUTE(ADDRESS(1,W$90,4),"1","")&amp;":"&amp;SUBSTITUTE(ADDRESS(1,W$90,4),"1","")))</f>
        <v>0</v>
      </c>
      <c r="X101" s="430">
        <f ca="1">SUMIF('매입부자재(구매)'!$A:$A,$A:$A,INDIRECT("'매입부자재(구매)'!"&amp;SUBSTITUTE(ADDRESS(1,X$90,4),"1","")&amp;":"&amp;SUBSTITUTE(ADDRESS(1,X$90,4),"1","")))</f>
        <v>0</v>
      </c>
      <c r="Y101" s="430">
        <f ca="1">SUMIF('매입부자재(구매)'!$A:$A,$A:$A,INDIRECT("'매입부자재(구매)'!"&amp;SUBSTITUTE(ADDRESS(1,Y$90,4),"1","")&amp;":"&amp;SUBSTITUTE(ADDRESS(1,Y$90,4),"1","")))</f>
        <v>0</v>
      </c>
      <c r="Z101" s="430">
        <f ca="1">SUMIF('매입부자재(구매)'!$A:$A,$A:$A,INDIRECT("'매입부자재(구매)'!"&amp;SUBSTITUTE(ADDRESS(1,Z$90,4),"1","")&amp;":"&amp;SUBSTITUTE(ADDRESS(1,Z$90,4),"1","")))</f>
        <v>0</v>
      </c>
      <c r="AA101" s="430">
        <f ca="1">SUMIF('매입부자재(구매)'!$A:$A,$A:$A,INDIRECT("'매입부자재(구매)'!"&amp;SUBSTITUTE(ADDRESS(1,AA$90,4),"1","")&amp;":"&amp;SUBSTITUTE(ADDRESS(1,AA$90,4),"1","")))</f>
        <v>0</v>
      </c>
      <c r="AB101" s="430">
        <f ca="1">SUMIF('매입부자재(구매)'!$A:$A,$A:$A,INDIRECT("'매입부자재(구매)'!"&amp;SUBSTITUTE(ADDRESS(1,AB$90,4),"1","")&amp;":"&amp;SUBSTITUTE(ADDRESS(1,AB$90,4),"1","")))</f>
        <v>0</v>
      </c>
      <c r="AC101" s="430">
        <f ca="1">SUMIF('매입부자재(구매)'!$A:$A,$A:$A,INDIRECT("'매입부자재(구매)'!"&amp;SUBSTITUTE(ADDRESS(1,AC$90,4),"1","")&amp;":"&amp;SUBSTITUTE(ADDRESS(1,AC$90,4),"1","")))</f>
        <v>0</v>
      </c>
      <c r="AD101" s="430">
        <f ca="1">SUMIF('매입부자재(구매)'!$A:$A,$A:$A,INDIRECT("'매입부자재(구매)'!"&amp;SUBSTITUTE(ADDRESS(1,AD$90,4),"1","")&amp;":"&amp;SUBSTITUTE(ADDRESS(1,AD$90,4),"1","")))</f>
        <v>0</v>
      </c>
      <c r="AE101" s="430">
        <f ca="1">SUMIF('매입부자재(구매)'!$A:$A,$A:$A,INDIRECT("'매입부자재(구매)'!"&amp;SUBSTITUTE(ADDRESS(1,AE$90,4),"1","")&amp;":"&amp;SUBSTITUTE(ADDRESS(1,AE$90,4),"1","")))</f>
        <v>0</v>
      </c>
      <c r="AF101" s="430">
        <f ca="1">SUMIF('매입부자재(구매)'!$A:$A,$A:$A,INDIRECT("'매입부자재(구매)'!"&amp;SUBSTITUTE(ADDRESS(1,AF$90,4),"1","")&amp;":"&amp;SUBSTITUTE(ADDRESS(1,AF$90,4),"1","")))</f>
        <v>0</v>
      </c>
      <c r="AG101" s="430">
        <f ca="1">SUMIF('매입부자재(구매)'!$A:$A,$A:$A,INDIRECT("'매입부자재(구매)'!"&amp;SUBSTITUTE(ADDRESS(1,AG$90,4),"1","")&amp;":"&amp;SUBSTITUTE(ADDRESS(1,AG$90,4),"1","")))</f>
        <v>0</v>
      </c>
      <c r="AH101" s="430">
        <f ca="1">SUMIF('매입부자재(구매)'!$A:$A,$A:$A,INDIRECT("'매입부자재(구매)'!"&amp;SUBSTITUTE(ADDRESS(1,AH$90,4),"1","")&amp;":"&amp;SUBSTITUTE(ADDRESS(1,AH$90,4),"1","")))</f>
        <v>0</v>
      </c>
      <c r="AI101" s="430">
        <f t="shared" ca="1" si="183"/>
        <v>13979480</v>
      </c>
    </row>
    <row r="102" spans="1:35">
      <c r="B102" s="605" t="s">
        <v>49</v>
      </c>
      <c r="C102" s="606"/>
      <c r="D102" s="452">
        <f ca="1">SUM(D92:D101)</f>
        <v>2630800</v>
      </c>
      <c r="E102" s="452">
        <f t="shared" ref="E102" ca="1" si="184">SUM(E92:E101)</f>
        <v>7132924</v>
      </c>
      <c r="F102" s="452">
        <f t="shared" ref="F102" ca="1" si="185">SUM(F92:F101)</f>
        <v>9083100</v>
      </c>
      <c r="G102" s="452">
        <f t="shared" ref="G102" ca="1" si="186">SUM(G92:G101)</f>
        <v>2603800</v>
      </c>
      <c r="H102" s="452">
        <f t="shared" ref="H102" ca="1" si="187">SUM(H92:H101)</f>
        <v>4110000</v>
      </c>
      <c r="I102" s="452">
        <f t="shared" ref="I102" ca="1" si="188">SUM(I92:I101)</f>
        <v>0</v>
      </c>
      <c r="J102" s="452">
        <f t="shared" ref="J102" ca="1" si="189">SUM(J92:J101)</f>
        <v>0</v>
      </c>
      <c r="K102" s="452">
        <f t="shared" ref="K102" ca="1" si="190">SUM(K92:K101)</f>
        <v>14090920</v>
      </c>
      <c r="L102" s="452">
        <f t="shared" ref="L102" ca="1" si="191">SUM(L92:L101)</f>
        <v>2055000</v>
      </c>
      <c r="M102" s="452">
        <f t="shared" ref="M102" ca="1" si="192">SUM(M92:M101)</f>
        <v>11597840</v>
      </c>
      <c r="N102" s="452">
        <f t="shared" ref="N102" ca="1" si="193">SUM(N92:N101)</f>
        <v>3045000</v>
      </c>
      <c r="O102" s="452">
        <f t="shared" ref="O102" ca="1" si="194">SUM(O92:O101)</f>
        <v>15980760</v>
      </c>
      <c r="P102" s="452">
        <f t="shared" ref="P102" ca="1" si="195">SUM(P92:P101)</f>
        <v>0</v>
      </c>
      <c r="Q102" s="452">
        <f t="shared" ref="Q102" ca="1" si="196">SUM(Q92:Q101)</f>
        <v>0</v>
      </c>
      <c r="R102" s="452">
        <f t="shared" ref="R102" ca="1" si="197">SUM(R92:R101)</f>
        <v>8383136</v>
      </c>
      <c r="S102" s="452">
        <f t="shared" ref="S102" ca="1" si="198">SUM(S92:S101)</f>
        <v>12347320</v>
      </c>
      <c r="T102" s="452">
        <f t="shared" ref="T102" ca="1" si="199">SUM(T92:T101)</f>
        <v>0</v>
      </c>
      <c r="U102" s="452">
        <f t="shared" ref="U102" ca="1" si="200">SUM(U92:U101)</f>
        <v>6286320</v>
      </c>
      <c r="V102" s="452">
        <f t="shared" ref="V102" ca="1" si="201">SUM(V92:V101)</f>
        <v>0</v>
      </c>
      <c r="W102" s="452">
        <f t="shared" ref="W102" ca="1" si="202">SUM(W92:W101)</f>
        <v>0</v>
      </c>
      <c r="X102" s="452">
        <f t="shared" ref="X102" ca="1" si="203">SUM(X92:X101)</f>
        <v>0</v>
      </c>
      <c r="Y102" s="452">
        <f t="shared" ref="Y102" ca="1" si="204">SUM(Y92:Y101)</f>
        <v>0</v>
      </c>
      <c r="Z102" s="452">
        <f t="shared" ref="Z102" ca="1" si="205">SUM(Z92:Z101)</f>
        <v>0</v>
      </c>
      <c r="AA102" s="452">
        <f t="shared" ref="AA102" ca="1" si="206">SUM(AA92:AA101)</f>
        <v>0</v>
      </c>
      <c r="AB102" s="452">
        <f t="shared" ref="AB102" ca="1" si="207">SUM(AB92:AB101)</f>
        <v>0</v>
      </c>
      <c r="AC102" s="452">
        <f t="shared" ref="AC102" ca="1" si="208">SUM(AC92:AC101)</f>
        <v>0</v>
      </c>
      <c r="AD102" s="452">
        <f t="shared" ref="AD102" ca="1" si="209">SUM(AD92:AD101)</f>
        <v>0</v>
      </c>
      <c r="AE102" s="452">
        <f t="shared" ref="AE102" ca="1" si="210">SUM(AE92:AE101)</f>
        <v>0</v>
      </c>
      <c r="AF102" s="452">
        <f t="shared" ref="AF102" ca="1" si="211">SUM(AF92:AF101)</f>
        <v>0</v>
      </c>
      <c r="AG102" s="452">
        <f t="shared" ref="AG102" ca="1" si="212">SUM(AG92:AG101)</f>
        <v>0</v>
      </c>
      <c r="AH102" s="452">
        <f t="shared" ref="AH102" ca="1" si="213">SUM(AH92:AH101)</f>
        <v>0</v>
      </c>
      <c r="AI102" s="452">
        <f t="shared" ref="AI102" ca="1" si="214">SUM(AI94:AI101)</f>
        <v>99346920</v>
      </c>
    </row>
    <row r="103" spans="1:35">
      <c r="B103" s="290"/>
      <c r="C103" s="290"/>
      <c r="D103" s="278"/>
      <c r="E103" s="278"/>
      <c r="F103" s="278"/>
      <c r="G103" s="278"/>
      <c r="H103" s="278"/>
      <c r="I103" s="278"/>
      <c r="J103" s="278"/>
      <c r="K103" s="278"/>
      <c r="L103" s="278"/>
      <c r="M103" s="278"/>
      <c r="N103" s="278"/>
      <c r="O103" s="278"/>
      <c r="P103" s="278"/>
      <c r="Q103" s="278"/>
      <c r="R103" s="278"/>
      <c r="S103" s="278"/>
      <c r="T103" s="278"/>
      <c r="U103" s="278"/>
      <c r="V103" s="278"/>
      <c r="W103" s="278"/>
      <c r="X103" s="278"/>
      <c r="Y103" s="278"/>
      <c r="Z103" s="278"/>
      <c r="AA103" s="278"/>
      <c r="AB103" s="278"/>
      <c r="AC103" s="278"/>
      <c r="AD103" s="278"/>
      <c r="AE103" s="278"/>
      <c r="AF103" s="278"/>
      <c r="AG103" s="278"/>
      <c r="AH103" s="278"/>
      <c r="AI103" s="278"/>
    </row>
    <row r="104" spans="1:35" ht="16.5" customHeight="1">
      <c r="B104" s="428"/>
      <c r="D104" s="23">
        <v>59</v>
      </c>
      <c r="E104" s="23">
        <f>D104+1</f>
        <v>60</v>
      </c>
      <c r="F104" s="23">
        <f t="shared" ref="F104" si="215">E104+1</f>
        <v>61</v>
      </c>
      <c r="G104" s="23">
        <f t="shared" ref="G104" si="216">F104+1</f>
        <v>62</v>
      </c>
      <c r="H104" s="23">
        <f t="shared" ref="H104" si="217">G104+1</f>
        <v>63</v>
      </c>
      <c r="I104" s="23">
        <f t="shared" ref="I104" si="218">H104+1</f>
        <v>64</v>
      </c>
      <c r="J104" s="23">
        <f t="shared" ref="J104" si="219">I104+1</f>
        <v>65</v>
      </c>
      <c r="K104" s="23">
        <f t="shared" ref="K104" si="220">J104+1</f>
        <v>66</v>
      </c>
      <c r="L104" s="23">
        <f t="shared" ref="L104" si="221">K104+1</f>
        <v>67</v>
      </c>
      <c r="M104" s="23">
        <f t="shared" ref="M104" si="222">L104+1</f>
        <v>68</v>
      </c>
      <c r="N104" s="23">
        <f t="shared" ref="N104" si="223">M104+1</f>
        <v>69</v>
      </c>
      <c r="O104" s="23">
        <f t="shared" ref="O104" si="224">N104+1</f>
        <v>70</v>
      </c>
      <c r="P104" s="23">
        <f t="shared" ref="P104" si="225">O104+1</f>
        <v>71</v>
      </c>
      <c r="Q104" s="23">
        <f t="shared" ref="Q104" si="226">P104+1</f>
        <v>72</v>
      </c>
      <c r="R104" s="23">
        <f t="shared" ref="R104" si="227">Q104+1</f>
        <v>73</v>
      </c>
      <c r="S104" s="23">
        <f t="shared" ref="S104" si="228">R104+1</f>
        <v>74</v>
      </c>
      <c r="T104" s="23">
        <f t="shared" ref="T104" si="229">S104+1</f>
        <v>75</v>
      </c>
      <c r="U104" s="23">
        <f t="shared" ref="U104" si="230">T104+1</f>
        <v>76</v>
      </c>
      <c r="V104" s="23">
        <f t="shared" ref="V104" si="231">U104+1</f>
        <v>77</v>
      </c>
      <c r="W104" s="23">
        <f t="shared" ref="W104" si="232">V104+1</f>
        <v>78</v>
      </c>
      <c r="X104" s="23">
        <f t="shared" ref="X104" si="233">W104+1</f>
        <v>79</v>
      </c>
      <c r="Y104" s="23">
        <f t="shared" ref="Y104" si="234">X104+1</f>
        <v>80</v>
      </c>
      <c r="Z104" s="23">
        <f t="shared" ref="Z104" si="235">Y104+1</f>
        <v>81</v>
      </c>
      <c r="AA104" s="23">
        <f t="shared" ref="AA104" si="236">Z104+1</f>
        <v>82</v>
      </c>
      <c r="AB104" s="23">
        <f t="shared" ref="AB104" si="237">AA104+1</f>
        <v>83</v>
      </c>
      <c r="AC104" s="23">
        <f t="shared" ref="AC104" si="238">AB104+1</f>
        <v>84</v>
      </c>
      <c r="AD104" s="23">
        <f t="shared" ref="AD104" si="239">AC104+1</f>
        <v>85</v>
      </c>
      <c r="AE104" s="23">
        <f t="shared" ref="AE104" si="240">AD104+1</f>
        <v>86</v>
      </c>
      <c r="AF104" s="23">
        <f t="shared" ref="AF104" si="241">AE104+1</f>
        <v>87</v>
      </c>
      <c r="AG104" s="23">
        <f t="shared" ref="AG104" si="242">AF104+1</f>
        <v>88</v>
      </c>
      <c r="AH104" s="23">
        <f t="shared" ref="AH104" si="243">AG104+1</f>
        <v>89</v>
      </c>
      <c r="AI104" s="23">
        <f t="shared" ref="AI104" si="244">AH104+1</f>
        <v>90</v>
      </c>
    </row>
    <row r="105" spans="1:35" ht="31.5" customHeight="1">
      <c r="A105" s="451" t="s">
        <v>1340</v>
      </c>
      <c r="B105" s="444" t="s">
        <v>1328</v>
      </c>
      <c r="C105" s="312" t="s">
        <v>175</v>
      </c>
      <c r="D105" s="443">
        <f>DATE($B$2,$C$2,1)</f>
        <v>45870</v>
      </c>
      <c r="E105" s="443">
        <f>D105+1</f>
        <v>45871</v>
      </c>
      <c r="F105" s="443">
        <f t="shared" ref="F105:AH105" si="245">E105+1</f>
        <v>45872</v>
      </c>
      <c r="G105" s="443">
        <f t="shared" si="245"/>
        <v>45873</v>
      </c>
      <c r="H105" s="443">
        <f t="shared" si="245"/>
        <v>45874</v>
      </c>
      <c r="I105" s="443">
        <f t="shared" si="245"/>
        <v>45875</v>
      </c>
      <c r="J105" s="443">
        <f t="shared" si="245"/>
        <v>45876</v>
      </c>
      <c r="K105" s="443">
        <f t="shared" si="245"/>
        <v>45877</v>
      </c>
      <c r="L105" s="443">
        <f t="shared" si="245"/>
        <v>45878</v>
      </c>
      <c r="M105" s="443">
        <f t="shared" si="245"/>
        <v>45879</v>
      </c>
      <c r="N105" s="443">
        <f t="shared" si="245"/>
        <v>45880</v>
      </c>
      <c r="O105" s="443">
        <f t="shared" si="245"/>
        <v>45881</v>
      </c>
      <c r="P105" s="443">
        <f t="shared" si="245"/>
        <v>45882</v>
      </c>
      <c r="Q105" s="443">
        <f t="shared" si="245"/>
        <v>45883</v>
      </c>
      <c r="R105" s="443">
        <f t="shared" si="245"/>
        <v>45884</v>
      </c>
      <c r="S105" s="443">
        <f t="shared" si="245"/>
        <v>45885</v>
      </c>
      <c r="T105" s="443">
        <f t="shared" si="245"/>
        <v>45886</v>
      </c>
      <c r="U105" s="443">
        <f t="shared" si="245"/>
        <v>45887</v>
      </c>
      <c r="V105" s="443">
        <f t="shared" si="245"/>
        <v>45888</v>
      </c>
      <c r="W105" s="443">
        <f t="shared" si="245"/>
        <v>45889</v>
      </c>
      <c r="X105" s="443">
        <f t="shared" si="245"/>
        <v>45890</v>
      </c>
      <c r="Y105" s="443">
        <f t="shared" si="245"/>
        <v>45891</v>
      </c>
      <c r="Z105" s="443">
        <f t="shared" si="245"/>
        <v>45892</v>
      </c>
      <c r="AA105" s="443">
        <f t="shared" si="245"/>
        <v>45893</v>
      </c>
      <c r="AB105" s="443">
        <f t="shared" si="245"/>
        <v>45894</v>
      </c>
      <c r="AC105" s="443">
        <f t="shared" si="245"/>
        <v>45895</v>
      </c>
      <c r="AD105" s="443">
        <f t="shared" si="245"/>
        <v>45896</v>
      </c>
      <c r="AE105" s="443">
        <f t="shared" si="245"/>
        <v>45897</v>
      </c>
      <c r="AF105" s="443">
        <f t="shared" si="245"/>
        <v>45898</v>
      </c>
      <c r="AG105" s="443">
        <f t="shared" si="245"/>
        <v>45899</v>
      </c>
      <c r="AH105" s="443">
        <f t="shared" si="245"/>
        <v>45900</v>
      </c>
      <c r="AI105" s="442" t="s">
        <v>505</v>
      </c>
    </row>
    <row r="106" spans="1:35">
      <c r="A106" s="23" t="s">
        <v>439</v>
      </c>
      <c r="B106" s="597" t="s">
        <v>51</v>
      </c>
      <c r="C106" s="429" t="s">
        <v>50</v>
      </c>
      <c r="D106" s="430">
        <f ca="1">SUMIF(협력사!$A:$A,$A:$A,INDIRECT("협력사!"&amp;SUBSTITUTE(ADDRESS(1,D$75,4),"1","")&amp;":"&amp;SUBSTITUTE(ADDRESS(1,D$75,4),"1","")))</f>
        <v>0</v>
      </c>
      <c r="E106" s="430">
        <f ca="1">SUMIF(협력사!$A:$A,$A:$A,INDIRECT("협력사!"&amp;SUBSTITUTE(ADDRESS(1,E$75,4),"1","")&amp;":"&amp;SUBSTITUTE(ADDRESS(1,E$75,4),"1","")))</f>
        <v>0</v>
      </c>
      <c r="F106" s="430">
        <f ca="1">SUMIF(협력사!$A:$A,$A:$A,INDIRECT("협력사!"&amp;SUBSTITUTE(ADDRESS(1,F$75,4),"1","")&amp;":"&amp;SUBSTITUTE(ADDRESS(1,F$75,4),"1","")))</f>
        <v>0</v>
      </c>
      <c r="G106" s="430">
        <f ca="1">SUMIF(협력사!$A:$A,$A:$A,INDIRECT("협력사!"&amp;SUBSTITUTE(ADDRESS(1,G$75,4),"1","")&amp;":"&amp;SUBSTITUTE(ADDRESS(1,G$75,4),"1","")))</f>
        <v>0</v>
      </c>
      <c r="H106" s="430">
        <f ca="1">SUMIF(협력사!$A:$A,$A:$A,INDIRECT("협력사!"&amp;SUBSTITUTE(ADDRESS(1,H$75,4),"1","")&amp;":"&amp;SUBSTITUTE(ADDRESS(1,H$75,4),"1","")))</f>
        <v>3604900</v>
      </c>
      <c r="I106" s="430">
        <f ca="1">SUMIF(협력사!$A:$A,$A:$A,INDIRECT("협력사!"&amp;SUBSTITUTE(ADDRESS(1,I$75,4),"1","")&amp;":"&amp;SUBSTITUTE(ADDRESS(1,I$75,4),"1","")))</f>
        <v>0</v>
      </c>
      <c r="J106" s="430">
        <f ca="1">SUMIF(협력사!$A:$A,$A:$A,INDIRECT("협력사!"&amp;SUBSTITUTE(ADDRESS(1,J$75,4),"1","")&amp;":"&amp;SUBSTITUTE(ADDRESS(1,J$75,4),"1","")))</f>
        <v>0</v>
      </c>
      <c r="K106" s="430">
        <f ca="1">SUMIF(협력사!$A:$A,$A:$A,INDIRECT("협력사!"&amp;SUBSTITUTE(ADDRESS(1,K$75,4),"1","")&amp;":"&amp;SUBSTITUTE(ADDRESS(1,K$75,4),"1","")))</f>
        <v>0</v>
      </c>
      <c r="L106" s="430">
        <f ca="1">SUMIF(협력사!$A:$A,$A:$A,INDIRECT("협력사!"&amp;SUBSTITUTE(ADDRESS(1,L$75,4),"1","")&amp;":"&amp;SUBSTITUTE(ADDRESS(1,L$75,4),"1","")))</f>
        <v>0</v>
      </c>
      <c r="M106" s="430">
        <f ca="1">SUMIF(협력사!$A:$A,$A:$A,INDIRECT("협력사!"&amp;SUBSTITUTE(ADDRESS(1,M$75,4),"1","")&amp;":"&amp;SUBSTITUTE(ADDRESS(1,M$75,4),"1","")))</f>
        <v>0</v>
      </c>
      <c r="N106" s="430">
        <f ca="1">SUMIF(협력사!$A:$A,$A:$A,INDIRECT("협력사!"&amp;SUBSTITUTE(ADDRESS(1,N$75,4),"1","")&amp;":"&amp;SUBSTITUTE(ADDRESS(1,N$75,4),"1","")))</f>
        <v>0</v>
      </c>
      <c r="O106" s="430">
        <f ca="1">SUMIF(협력사!$A:$A,$A:$A,INDIRECT("협력사!"&amp;SUBSTITUTE(ADDRESS(1,O$75,4),"1","")&amp;":"&amp;SUBSTITUTE(ADDRESS(1,O$75,4),"1","")))</f>
        <v>0</v>
      </c>
      <c r="P106" s="430">
        <f ca="1">SUMIF(협력사!$A:$A,$A:$A,INDIRECT("협력사!"&amp;SUBSTITUTE(ADDRESS(1,P$75,4),"1","")&amp;":"&amp;SUBSTITUTE(ADDRESS(1,P$75,4),"1","")))</f>
        <v>0</v>
      </c>
      <c r="Q106" s="430">
        <f ca="1">SUMIF(협력사!$A:$A,$A:$A,INDIRECT("협력사!"&amp;SUBSTITUTE(ADDRESS(1,Q$75,4),"1","")&amp;":"&amp;SUBSTITUTE(ADDRESS(1,Q$75,4),"1","")))</f>
        <v>0</v>
      </c>
      <c r="R106" s="430">
        <f ca="1">SUMIF(협력사!$A:$A,$A:$A,INDIRECT("협력사!"&amp;SUBSTITUTE(ADDRESS(1,R$75,4),"1","")&amp;":"&amp;SUBSTITUTE(ADDRESS(1,R$75,4),"1","")))</f>
        <v>0</v>
      </c>
      <c r="S106" s="430">
        <f ca="1">SUMIF(협력사!$A:$A,$A:$A,INDIRECT("협력사!"&amp;SUBSTITUTE(ADDRESS(1,S$75,4),"1","")&amp;":"&amp;SUBSTITUTE(ADDRESS(1,S$75,4),"1","")))</f>
        <v>0</v>
      </c>
      <c r="T106" s="430">
        <f ca="1">SUMIF(협력사!$A:$A,$A:$A,INDIRECT("협력사!"&amp;SUBSTITUTE(ADDRESS(1,T$75,4),"1","")&amp;":"&amp;SUBSTITUTE(ADDRESS(1,T$75,4),"1","")))</f>
        <v>0</v>
      </c>
      <c r="U106" s="430">
        <f ca="1">SUMIF(협력사!$A:$A,$A:$A,INDIRECT("협력사!"&amp;SUBSTITUTE(ADDRESS(1,U$75,4),"1","")&amp;":"&amp;SUBSTITUTE(ADDRESS(1,U$75,4),"1","")))</f>
        <v>0</v>
      </c>
      <c r="V106" s="430">
        <f ca="1">SUMIF(협력사!$A:$A,$A:$A,INDIRECT("협력사!"&amp;SUBSTITUTE(ADDRESS(1,V$75,4),"1","")&amp;":"&amp;SUBSTITUTE(ADDRESS(1,V$75,4),"1","")))</f>
        <v>0</v>
      </c>
      <c r="W106" s="430">
        <f ca="1">SUMIF(협력사!$A:$A,$A:$A,INDIRECT("협력사!"&amp;SUBSTITUTE(ADDRESS(1,W$75,4),"1","")&amp;":"&amp;SUBSTITUTE(ADDRESS(1,W$75,4),"1","")))</f>
        <v>0</v>
      </c>
      <c r="X106" s="430">
        <f ca="1">SUMIF(협력사!$A:$A,$A:$A,INDIRECT("협력사!"&amp;SUBSTITUTE(ADDRESS(1,X$75,4),"1","")&amp;":"&amp;SUBSTITUTE(ADDRESS(1,X$75,4),"1","")))</f>
        <v>0</v>
      </c>
      <c r="Y106" s="430">
        <f ca="1">SUMIF(협력사!$A:$A,$A:$A,INDIRECT("협력사!"&amp;SUBSTITUTE(ADDRESS(1,Y$75,4),"1","")&amp;":"&amp;SUBSTITUTE(ADDRESS(1,Y$75,4),"1","")))</f>
        <v>0</v>
      </c>
      <c r="Z106" s="430">
        <f ca="1">SUMIF(협력사!$A:$A,$A:$A,INDIRECT("협력사!"&amp;SUBSTITUTE(ADDRESS(1,Z$75,4),"1","")&amp;":"&amp;SUBSTITUTE(ADDRESS(1,Z$75,4),"1","")))</f>
        <v>0</v>
      </c>
      <c r="AA106" s="430">
        <f ca="1">SUMIF(협력사!$A:$A,$A:$A,INDIRECT("협력사!"&amp;SUBSTITUTE(ADDRESS(1,AA$75,4),"1","")&amp;":"&amp;SUBSTITUTE(ADDRESS(1,AA$75,4),"1","")))</f>
        <v>0</v>
      </c>
      <c r="AB106" s="430">
        <f ca="1">SUMIF(협력사!$A:$A,$A:$A,INDIRECT("협력사!"&amp;SUBSTITUTE(ADDRESS(1,AB$75,4),"1","")&amp;":"&amp;SUBSTITUTE(ADDRESS(1,AB$75,4),"1","")))</f>
        <v>0</v>
      </c>
      <c r="AC106" s="430">
        <f ca="1">SUMIF(협력사!$A:$A,$A:$A,INDIRECT("협력사!"&amp;SUBSTITUTE(ADDRESS(1,AC$75,4),"1","")&amp;":"&amp;SUBSTITUTE(ADDRESS(1,AC$75,4),"1","")))</f>
        <v>0</v>
      </c>
      <c r="AD106" s="430">
        <f ca="1">SUMIF(협력사!$A:$A,$A:$A,INDIRECT("협력사!"&amp;SUBSTITUTE(ADDRESS(1,AD$75,4),"1","")&amp;":"&amp;SUBSTITUTE(ADDRESS(1,AD$75,4),"1","")))</f>
        <v>0</v>
      </c>
      <c r="AE106" s="430">
        <f ca="1">SUMIF(협력사!$A:$A,$A:$A,INDIRECT("협력사!"&amp;SUBSTITUTE(ADDRESS(1,AE$75,4),"1","")&amp;":"&amp;SUBSTITUTE(ADDRESS(1,AE$75,4),"1","")))</f>
        <v>0</v>
      </c>
      <c r="AF106" s="430">
        <f ca="1">SUMIF(협력사!$A:$A,$A:$A,INDIRECT("협력사!"&amp;SUBSTITUTE(ADDRESS(1,AF$75,4),"1","")&amp;":"&amp;SUBSTITUTE(ADDRESS(1,AF$75,4),"1","")))</f>
        <v>0</v>
      </c>
      <c r="AG106" s="430">
        <f ca="1">SUMIF(협력사!$A:$A,$A:$A,INDIRECT("협력사!"&amp;SUBSTITUTE(ADDRESS(1,AG$75,4),"1","")&amp;":"&amp;SUBSTITUTE(ADDRESS(1,AG$75,4),"1","")))</f>
        <v>0</v>
      </c>
      <c r="AH106" s="430">
        <f ca="1">SUMIF(협력사!$A:$A,$A:$A,INDIRECT("협력사!"&amp;SUBSTITUTE(ADDRESS(1,AH$75,4),"1","")&amp;":"&amp;SUBSTITUTE(ADDRESS(1,AH$75,4),"1","")))</f>
        <v>0</v>
      </c>
      <c r="AI106" s="430">
        <f ca="1">SUM(D106:AH106)</f>
        <v>3604900</v>
      </c>
    </row>
    <row r="107" spans="1:35">
      <c r="A107" s="23" t="s">
        <v>441</v>
      </c>
      <c r="B107" s="598"/>
      <c r="C107" s="431" t="s">
        <v>60</v>
      </c>
      <c r="D107" s="430">
        <f ca="1">SUMIF(협력사!$A:$A,$A:$A,INDIRECT("협력사!"&amp;SUBSTITUTE(ADDRESS(1,D$75,4),"1","")&amp;":"&amp;SUBSTITUTE(ADDRESS(1,D$75,4),"1","")))</f>
        <v>0</v>
      </c>
      <c r="E107" s="430">
        <f ca="1">SUMIF(협력사!$A:$A,$A:$A,INDIRECT("협력사!"&amp;SUBSTITUTE(ADDRESS(1,E$75,4),"1","")&amp;":"&amp;SUBSTITUTE(ADDRESS(1,E$75,4),"1","")))</f>
        <v>0</v>
      </c>
      <c r="F107" s="430">
        <f ca="1">SUMIF(협력사!$A:$A,$A:$A,INDIRECT("협력사!"&amp;SUBSTITUTE(ADDRESS(1,F$75,4),"1","")&amp;":"&amp;SUBSTITUTE(ADDRESS(1,F$75,4),"1","")))</f>
        <v>0</v>
      </c>
      <c r="G107" s="430">
        <f ca="1">SUMIF(협력사!$A:$A,$A:$A,INDIRECT("협력사!"&amp;SUBSTITUTE(ADDRESS(1,G$75,4),"1","")&amp;":"&amp;SUBSTITUTE(ADDRESS(1,G$75,4),"1","")))</f>
        <v>0</v>
      </c>
      <c r="H107" s="430">
        <f ca="1">SUMIF(협력사!$A:$A,$A:$A,INDIRECT("협력사!"&amp;SUBSTITUTE(ADDRESS(1,H$75,4),"1","")&amp;":"&amp;SUBSTITUTE(ADDRESS(1,H$75,4),"1","")))</f>
        <v>4944403.2</v>
      </c>
      <c r="I107" s="430">
        <f ca="1">SUMIF(협력사!$A:$A,$A:$A,INDIRECT("협력사!"&amp;SUBSTITUTE(ADDRESS(1,I$75,4),"1","")&amp;":"&amp;SUBSTITUTE(ADDRESS(1,I$75,4),"1","")))</f>
        <v>0</v>
      </c>
      <c r="J107" s="430">
        <f ca="1">SUMIF(협력사!$A:$A,$A:$A,INDIRECT("협력사!"&amp;SUBSTITUTE(ADDRESS(1,J$75,4),"1","")&amp;":"&amp;SUBSTITUTE(ADDRESS(1,J$75,4),"1","")))</f>
        <v>0</v>
      </c>
      <c r="K107" s="430">
        <f ca="1">SUMIF(협력사!$A:$A,$A:$A,INDIRECT("협력사!"&amp;SUBSTITUTE(ADDRESS(1,K$75,4),"1","")&amp;":"&amp;SUBSTITUTE(ADDRESS(1,K$75,4),"1","")))</f>
        <v>0</v>
      </c>
      <c r="L107" s="430">
        <f ca="1">SUMIF(협력사!$A:$A,$A:$A,INDIRECT("협력사!"&amp;SUBSTITUTE(ADDRESS(1,L$75,4),"1","")&amp;":"&amp;SUBSTITUTE(ADDRESS(1,L$75,4),"1","")))</f>
        <v>0</v>
      </c>
      <c r="M107" s="430">
        <f ca="1">SUMIF(협력사!$A:$A,$A:$A,INDIRECT("협력사!"&amp;SUBSTITUTE(ADDRESS(1,M$75,4),"1","")&amp;":"&amp;SUBSTITUTE(ADDRESS(1,M$75,4),"1","")))</f>
        <v>0</v>
      </c>
      <c r="N107" s="430">
        <f ca="1">SUMIF(협력사!$A:$A,$A:$A,INDIRECT("협력사!"&amp;SUBSTITUTE(ADDRESS(1,N$75,4),"1","")&amp;":"&amp;SUBSTITUTE(ADDRESS(1,N$75,4),"1","")))</f>
        <v>0</v>
      </c>
      <c r="O107" s="430">
        <f ca="1">SUMIF(협력사!$A:$A,$A:$A,INDIRECT("협력사!"&amp;SUBSTITUTE(ADDRESS(1,O$75,4),"1","")&amp;":"&amp;SUBSTITUTE(ADDRESS(1,O$75,4),"1","")))</f>
        <v>6506810.4000000004</v>
      </c>
      <c r="P107" s="430">
        <f ca="1">SUMIF(협력사!$A:$A,$A:$A,INDIRECT("협력사!"&amp;SUBSTITUTE(ADDRESS(1,P$75,4),"1","")&amp;":"&amp;SUBSTITUTE(ADDRESS(1,P$75,4),"1","")))</f>
        <v>0</v>
      </c>
      <c r="Q107" s="430">
        <f ca="1">SUMIF(협력사!$A:$A,$A:$A,INDIRECT("협력사!"&amp;SUBSTITUTE(ADDRESS(1,Q$75,4),"1","")&amp;":"&amp;SUBSTITUTE(ADDRESS(1,Q$75,4),"1","")))</f>
        <v>0</v>
      </c>
      <c r="R107" s="430">
        <f ca="1">SUMIF(협력사!$A:$A,$A:$A,INDIRECT("협력사!"&amp;SUBSTITUTE(ADDRESS(1,R$75,4),"1","")&amp;":"&amp;SUBSTITUTE(ADDRESS(1,R$75,4),"1","")))</f>
        <v>0</v>
      </c>
      <c r="S107" s="430">
        <f ca="1">SUMIF(협력사!$A:$A,$A:$A,INDIRECT("협력사!"&amp;SUBSTITUTE(ADDRESS(1,S$75,4),"1","")&amp;":"&amp;SUBSTITUTE(ADDRESS(1,S$75,4),"1","")))</f>
        <v>0</v>
      </c>
      <c r="T107" s="430">
        <f ca="1">SUMIF(협력사!$A:$A,$A:$A,INDIRECT("협력사!"&amp;SUBSTITUTE(ADDRESS(1,T$75,4),"1","")&amp;":"&amp;SUBSTITUTE(ADDRESS(1,T$75,4),"1","")))</f>
        <v>0</v>
      </c>
      <c r="U107" s="430">
        <f ca="1">SUMIF(협력사!$A:$A,$A:$A,INDIRECT("협력사!"&amp;SUBSTITUTE(ADDRESS(1,U$75,4),"1","")&amp;":"&amp;SUBSTITUTE(ADDRESS(1,U$75,4),"1","")))</f>
        <v>0</v>
      </c>
      <c r="V107" s="430">
        <f ca="1">SUMIF(협력사!$A:$A,$A:$A,INDIRECT("협력사!"&amp;SUBSTITUTE(ADDRESS(1,V$75,4),"1","")&amp;":"&amp;SUBSTITUTE(ADDRESS(1,V$75,4),"1","")))</f>
        <v>0</v>
      </c>
      <c r="W107" s="430">
        <f ca="1">SUMIF(협력사!$A:$A,$A:$A,INDIRECT("협력사!"&amp;SUBSTITUTE(ADDRESS(1,W$75,4),"1","")&amp;":"&amp;SUBSTITUTE(ADDRESS(1,W$75,4),"1","")))</f>
        <v>0</v>
      </c>
      <c r="X107" s="430">
        <f ca="1">SUMIF(협력사!$A:$A,$A:$A,INDIRECT("협력사!"&amp;SUBSTITUTE(ADDRESS(1,X$75,4),"1","")&amp;":"&amp;SUBSTITUTE(ADDRESS(1,X$75,4),"1","")))</f>
        <v>0</v>
      </c>
      <c r="Y107" s="430">
        <f ca="1">SUMIF(협력사!$A:$A,$A:$A,INDIRECT("협력사!"&amp;SUBSTITUTE(ADDRESS(1,Y$75,4),"1","")&amp;":"&amp;SUBSTITUTE(ADDRESS(1,Y$75,4),"1","")))</f>
        <v>0</v>
      </c>
      <c r="Z107" s="430">
        <f ca="1">SUMIF(협력사!$A:$A,$A:$A,INDIRECT("협력사!"&amp;SUBSTITUTE(ADDRESS(1,Z$75,4),"1","")&amp;":"&amp;SUBSTITUTE(ADDRESS(1,Z$75,4),"1","")))</f>
        <v>0</v>
      </c>
      <c r="AA107" s="430">
        <f ca="1">SUMIF(협력사!$A:$A,$A:$A,INDIRECT("협력사!"&amp;SUBSTITUTE(ADDRESS(1,AA$75,4),"1","")&amp;":"&amp;SUBSTITUTE(ADDRESS(1,AA$75,4),"1","")))</f>
        <v>0</v>
      </c>
      <c r="AB107" s="430">
        <f ca="1">SUMIF(협력사!$A:$A,$A:$A,INDIRECT("협력사!"&amp;SUBSTITUTE(ADDRESS(1,AB$75,4),"1","")&amp;":"&amp;SUBSTITUTE(ADDRESS(1,AB$75,4),"1","")))</f>
        <v>0</v>
      </c>
      <c r="AC107" s="430">
        <f ca="1">SUMIF(협력사!$A:$A,$A:$A,INDIRECT("협력사!"&amp;SUBSTITUTE(ADDRESS(1,AC$75,4),"1","")&amp;":"&amp;SUBSTITUTE(ADDRESS(1,AC$75,4),"1","")))</f>
        <v>0</v>
      </c>
      <c r="AD107" s="430">
        <f ca="1">SUMIF(협력사!$A:$A,$A:$A,INDIRECT("협력사!"&amp;SUBSTITUTE(ADDRESS(1,AD$75,4),"1","")&amp;":"&amp;SUBSTITUTE(ADDRESS(1,AD$75,4),"1","")))</f>
        <v>0</v>
      </c>
      <c r="AE107" s="430">
        <f ca="1">SUMIF(협력사!$A:$A,$A:$A,INDIRECT("협력사!"&amp;SUBSTITUTE(ADDRESS(1,AE$75,4),"1","")&amp;":"&amp;SUBSTITUTE(ADDRESS(1,AE$75,4),"1","")))</f>
        <v>0</v>
      </c>
      <c r="AF107" s="430">
        <f ca="1">SUMIF(협력사!$A:$A,$A:$A,INDIRECT("협력사!"&amp;SUBSTITUTE(ADDRESS(1,AF$75,4),"1","")&amp;":"&amp;SUBSTITUTE(ADDRESS(1,AF$75,4),"1","")))</f>
        <v>0</v>
      </c>
      <c r="AG107" s="430">
        <f ca="1">SUMIF(협력사!$A:$A,$A:$A,INDIRECT("협력사!"&amp;SUBSTITUTE(ADDRESS(1,AG$75,4),"1","")&amp;":"&amp;SUBSTITUTE(ADDRESS(1,AG$75,4),"1","")))</f>
        <v>0</v>
      </c>
      <c r="AH107" s="430">
        <f ca="1">SUMIF(협력사!$A:$A,$A:$A,INDIRECT("협력사!"&amp;SUBSTITUTE(ADDRESS(1,AH$75,4),"1","")&amp;":"&amp;SUBSTITUTE(ADDRESS(1,AH$75,4),"1","")))</f>
        <v>0</v>
      </c>
      <c r="AI107" s="430">
        <f t="shared" ref="AI107:AI111" ca="1" si="246">SUM(D107:AH107)</f>
        <v>11451213.600000001</v>
      </c>
    </row>
    <row r="108" spans="1:35">
      <c r="A108" s="23" t="s">
        <v>436</v>
      </c>
      <c r="B108" s="598"/>
      <c r="C108" s="431" t="s">
        <v>43</v>
      </c>
      <c r="D108" s="430">
        <f ca="1">SUMIF(협력사!$A:$A,$A:$A,INDIRECT("협력사!"&amp;SUBSTITUTE(ADDRESS(1,D$75,4),"1","")&amp;":"&amp;SUBSTITUTE(ADDRESS(1,D$75,4),"1","")))</f>
        <v>0</v>
      </c>
      <c r="E108" s="430">
        <f ca="1">SUMIF(협력사!$A:$A,$A:$A,INDIRECT("협력사!"&amp;SUBSTITUTE(ADDRESS(1,E$75,4),"1","")&amp;":"&amp;SUBSTITUTE(ADDRESS(1,E$75,4),"1","")))</f>
        <v>0</v>
      </c>
      <c r="F108" s="430">
        <f ca="1">SUMIF(협력사!$A:$A,$A:$A,INDIRECT("협력사!"&amp;SUBSTITUTE(ADDRESS(1,F$75,4),"1","")&amp;":"&amp;SUBSTITUTE(ADDRESS(1,F$75,4),"1","")))</f>
        <v>0</v>
      </c>
      <c r="G108" s="430">
        <f ca="1">SUMIF(협력사!$A:$A,$A:$A,INDIRECT("협력사!"&amp;SUBSTITUTE(ADDRESS(1,G$75,4),"1","")&amp;":"&amp;SUBSTITUTE(ADDRESS(1,G$75,4),"1","")))</f>
        <v>0</v>
      </c>
      <c r="H108" s="430">
        <f ca="1">SUMIF(협력사!$A:$A,$A:$A,INDIRECT("협력사!"&amp;SUBSTITUTE(ADDRESS(1,H$75,4),"1","")&amp;":"&amp;SUBSTITUTE(ADDRESS(1,H$75,4),"1","")))</f>
        <v>0</v>
      </c>
      <c r="I108" s="430">
        <f ca="1">SUMIF(협력사!$A:$A,$A:$A,INDIRECT("협력사!"&amp;SUBSTITUTE(ADDRESS(1,I$75,4),"1","")&amp;":"&amp;SUBSTITUTE(ADDRESS(1,I$75,4),"1","")))</f>
        <v>0</v>
      </c>
      <c r="J108" s="430">
        <f ca="1">SUMIF(협력사!$A:$A,$A:$A,INDIRECT("협력사!"&amp;SUBSTITUTE(ADDRESS(1,J$75,4),"1","")&amp;":"&amp;SUBSTITUTE(ADDRESS(1,J$75,4),"1","")))</f>
        <v>0</v>
      </c>
      <c r="K108" s="430">
        <f ca="1">SUMIF(협력사!$A:$A,$A:$A,INDIRECT("협력사!"&amp;SUBSTITUTE(ADDRESS(1,K$75,4),"1","")&amp;":"&amp;SUBSTITUTE(ADDRESS(1,K$75,4),"1","")))</f>
        <v>0</v>
      </c>
      <c r="L108" s="430">
        <f ca="1">SUMIF(협력사!$A:$A,$A:$A,INDIRECT("협력사!"&amp;SUBSTITUTE(ADDRESS(1,L$75,4),"1","")&amp;":"&amp;SUBSTITUTE(ADDRESS(1,L$75,4),"1","")))</f>
        <v>0</v>
      </c>
      <c r="M108" s="430">
        <f ca="1">SUMIF(협력사!$A:$A,$A:$A,INDIRECT("협력사!"&amp;SUBSTITUTE(ADDRESS(1,M$75,4),"1","")&amp;":"&amp;SUBSTITUTE(ADDRESS(1,M$75,4),"1","")))</f>
        <v>0</v>
      </c>
      <c r="N108" s="430">
        <f ca="1">SUMIF(협력사!$A:$A,$A:$A,INDIRECT("협력사!"&amp;SUBSTITUTE(ADDRESS(1,N$75,4),"1","")&amp;":"&amp;SUBSTITUTE(ADDRESS(1,N$75,4),"1","")))</f>
        <v>0</v>
      </c>
      <c r="O108" s="430">
        <f ca="1">SUMIF(협력사!$A:$A,$A:$A,INDIRECT("협력사!"&amp;SUBSTITUTE(ADDRESS(1,O$75,4),"1","")&amp;":"&amp;SUBSTITUTE(ADDRESS(1,O$75,4),"1","")))</f>
        <v>0</v>
      </c>
      <c r="P108" s="430">
        <f ca="1">SUMIF(협력사!$A:$A,$A:$A,INDIRECT("협력사!"&amp;SUBSTITUTE(ADDRESS(1,P$75,4),"1","")&amp;":"&amp;SUBSTITUTE(ADDRESS(1,P$75,4),"1","")))</f>
        <v>0</v>
      </c>
      <c r="Q108" s="430">
        <f ca="1">SUMIF(협력사!$A:$A,$A:$A,INDIRECT("협력사!"&amp;SUBSTITUTE(ADDRESS(1,Q$75,4),"1","")&amp;":"&amp;SUBSTITUTE(ADDRESS(1,Q$75,4),"1","")))</f>
        <v>0</v>
      </c>
      <c r="R108" s="430">
        <f ca="1">SUMIF(협력사!$A:$A,$A:$A,INDIRECT("협력사!"&amp;SUBSTITUTE(ADDRESS(1,R$75,4),"1","")&amp;":"&amp;SUBSTITUTE(ADDRESS(1,R$75,4),"1","")))</f>
        <v>0</v>
      </c>
      <c r="S108" s="430">
        <f ca="1">SUMIF(협력사!$A:$A,$A:$A,INDIRECT("협력사!"&amp;SUBSTITUTE(ADDRESS(1,S$75,4),"1","")&amp;":"&amp;SUBSTITUTE(ADDRESS(1,S$75,4),"1","")))</f>
        <v>0</v>
      </c>
      <c r="T108" s="430">
        <f ca="1">SUMIF(협력사!$A:$A,$A:$A,INDIRECT("협력사!"&amp;SUBSTITUTE(ADDRESS(1,T$75,4),"1","")&amp;":"&amp;SUBSTITUTE(ADDRESS(1,T$75,4),"1","")))</f>
        <v>0</v>
      </c>
      <c r="U108" s="430">
        <f ca="1">SUMIF(협력사!$A:$A,$A:$A,INDIRECT("협력사!"&amp;SUBSTITUTE(ADDRESS(1,U$75,4),"1","")&amp;":"&amp;SUBSTITUTE(ADDRESS(1,U$75,4),"1","")))</f>
        <v>0</v>
      </c>
      <c r="V108" s="430">
        <f ca="1">SUMIF(협력사!$A:$A,$A:$A,INDIRECT("협력사!"&amp;SUBSTITUTE(ADDRESS(1,V$75,4),"1","")&amp;":"&amp;SUBSTITUTE(ADDRESS(1,V$75,4),"1","")))</f>
        <v>0</v>
      </c>
      <c r="W108" s="430">
        <f ca="1">SUMIF(협력사!$A:$A,$A:$A,INDIRECT("협력사!"&amp;SUBSTITUTE(ADDRESS(1,W$75,4),"1","")&amp;":"&amp;SUBSTITUTE(ADDRESS(1,W$75,4),"1","")))</f>
        <v>0</v>
      </c>
      <c r="X108" s="430">
        <f ca="1">SUMIF(협력사!$A:$A,$A:$A,INDIRECT("협력사!"&amp;SUBSTITUTE(ADDRESS(1,X$75,4),"1","")&amp;":"&amp;SUBSTITUTE(ADDRESS(1,X$75,4),"1","")))</f>
        <v>0</v>
      </c>
      <c r="Y108" s="430">
        <f ca="1">SUMIF(협력사!$A:$A,$A:$A,INDIRECT("협력사!"&amp;SUBSTITUTE(ADDRESS(1,Y$75,4),"1","")&amp;":"&amp;SUBSTITUTE(ADDRESS(1,Y$75,4),"1","")))</f>
        <v>0</v>
      </c>
      <c r="Z108" s="430">
        <f ca="1">SUMIF(협력사!$A:$A,$A:$A,INDIRECT("협력사!"&amp;SUBSTITUTE(ADDRESS(1,Z$75,4),"1","")&amp;":"&amp;SUBSTITUTE(ADDRESS(1,Z$75,4),"1","")))</f>
        <v>0</v>
      </c>
      <c r="AA108" s="430">
        <f ca="1">SUMIF(협력사!$A:$A,$A:$A,INDIRECT("협력사!"&amp;SUBSTITUTE(ADDRESS(1,AA$75,4),"1","")&amp;":"&amp;SUBSTITUTE(ADDRESS(1,AA$75,4),"1","")))</f>
        <v>0</v>
      </c>
      <c r="AB108" s="430">
        <f ca="1">SUMIF(협력사!$A:$A,$A:$A,INDIRECT("협력사!"&amp;SUBSTITUTE(ADDRESS(1,AB$75,4),"1","")&amp;":"&amp;SUBSTITUTE(ADDRESS(1,AB$75,4),"1","")))</f>
        <v>0</v>
      </c>
      <c r="AC108" s="430">
        <f ca="1">SUMIF(협력사!$A:$A,$A:$A,INDIRECT("협력사!"&amp;SUBSTITUTE(ADDRESS(1,AC$75,4),"1","")&amp;":"&amp;SUBSTITUTE(ADDRESS(1,AC$75,4),"1","")))</f>
        <v>0</v>
      </c>
      <c r="AD108" s="430">
        <f ca="1">SUMIF(협력사!$A:$A,$A:$A,INDIRECT("협력사!"&amp;SUBSTITUTE(ADDRESS(1,AD$75,4),"1","")&amp;":"&amp;SUBSTITUTE(ADDRESS(1,AD$75,4),"1","")))</f>
        <v>0</v>
      </c>
      <c r="AE108" s="430">
        <f ca="1">SUMIF(협력사!$A:$A,$A:$A,INDIRECT("협력사!"&amp;SUBSTITUTE(ADDRESS(1,AE$75,4),"1","")&amp;":"&amp;SUBSTITUTE(ADDRESS(1,AE$75,4),"1","")))</f>
        <v>0</v>
      </c>
      <c r="AF108" s="430">
        <f ca="1">SUMIF(협력사!$A:$A,$A:$A,INDIRECT("협력사!"&amp;SUBSTITUTE(ADDRESS(1,AF$75,4),"1","")&amp;":"&amp;SUBSTITUTE(ADDRESS(1,AF$75,4),"1","")))</f>
        <v>0</v>
      </c>
      <c r="AG108" s="430">
        <f ca="1">SUMIF(협력사!$A:$A,$A:$A,INDIRECT("협력사!"&amp;SUBSTITUTE(ADDRESS(1,AG$75,4),"1","")&amp;":"&amp;SUBSTITUTE(ADDRESS(1,AG$75,4),"1","")))</f>
        <v>0</v>
      </c>
      <c r="AH108" s="430">
        <f ca="1">SUMIF(협력사!$A:$A,$A:$A,INDIRECT("협력사!"&amp;SUBSTITUTE(ADDRESS(1,AH$75,4),"1","")&amp;":"&amp;SUBSTITUTE(ADDRESS(1,AH$75,4),"1","")))</f>
        <v>0</v>
      </c>
      <c r="AI108" s="430">
        <f t="shared" ca="1" si="246"/>
        <v>0</v>
      </c>
    </row>
    <row r="109" spans="1:35">
      <c r="A109" s="23" t="s">
        <v>437</v>
      </c>
      <c r="B109" s="598"/>
      <c r="C109" s="431" t="s">
        <v>5</v>
      </c>
      <c r="D109" s="430">
        <f ca="1">SUMIF(협력사!$A:$A,$A:$A,INDIRECT("협력사!"&amp;SUBSTITUTE(ADDRESS(1,D$75,4),"1","")&amp;":"&amp;SUBSTITUTE(ADDRESS(1,D$75,4),"1","")))</f>
        <v>0</v>
      </c>
      <c r="E109" s="430">
        <f ca="1">SUMIF(협력사!$A:$A,$A:$A,INDIRECT("협력사!"&amp;SUBSTITUTE(ADDRESS(1,E$75,4),"1","")&amp;":"&amp;SUBSTITUTE(ADDRESS(1,E$75,4),"1","")))</f>
        <v>0</v>
      </c>
      <c r="F109" s="430">
        <f ca="1">SUMIF(협력사!$A:$A,$A:$A,INDIRECT("협력사!"&amp;SUBSTITUTE(ADDRESS(1,F$75,4),"1","")&amp;":"&amp;SUBSTITUTE(ADDRESS(1,F$75,4),"1","")))</f>
        <v>0</v>
      </c>
      <c r="G109" s="430">
        <f ca="1">SUMIF(협력사!$A:$A,$A:$A,INDIRECT("협력사!"&amp;SUBSTITUTE(ADDRESS(1,G$75,4),"1","")&amp;":"&amp;SUBSTITUTE(ADDRESS(1,G$75,4),"1","")))</f>
        <v>0</v>
      </c>
      <c r="H109" s="430">
        <f ca="1">SUMIF(협력사!$A:$A,$A:$A,INDIRECT("협력사!"&amp;SUBSTITUTE(ADDRESS(1,H$75,4),"1","")&amp;":"&amp;SUBSTITUTE(ADDRESS(1,H$75,4),"1","")))</f>
        <v>0</v>
      </c>
      <c r="I109" s="430">
        <f ca="1">SUMIF(협력사!$A:$A,$A:$A,INDIRECT("협력사!"&amp;SUBSTITUTE(ADDRESS(1,I$75,4),"1","")&amp;":"&amp;SUBSTITUTE(ADDRESS(1,I$75,4),"1","")))</f>
        <v>0</v>
      </c>
      <c r="J109" s="430">
        <f ca="1">SUMIF(협력사!$A:$A,$A:$A,INDIRECT("협력사!"&amp;SUBSTITUTE(ADDRESS(1,J$75,4),"1","")&amp;":"&amp;SUBSTITUTE(ADDRESS(1,J$75,4),"1","")))</f>
        <v>0</v>
      </c>
      <c r="K109" s="430">
        <f ca="1">SUMIF(협력사!$A:$A,$A:$A,INDIRECT("협력사!"&amp;SUBSTITUTE(ADDRESS(1,K$75,4),"1","")&amp;":"&amp;SUBSTITUTE(ADDRESS(1,K$75,4),"1","")))</f>
        <v>0</v>
      </c>
      <c r="L109" s="430">
        <f ca="1">SUMIF(협력사!$A:$A,$A:$A,INDIRECT("협력사!"&amp;SUBSTITUTE(ADDRESS(1,L$75,4),"1","")&amp;":"&amp;SUBSTITUTE(ADDRESS(1,L$75,4),"1","")))</f>
        <v>0</v>
      </c>
      <c r="M109" s="430">
        <f ca="1">SUMIF(협력사!$A:$A,$A:$A,INDIRECT("협력사!"&amp;SUBSTITUTE(ADDRESS(1,M$75,4),"1","")&amp;":"&amp;SUBSTITUTE(ADDRESS(1,M$75,4),"1","")))</f>
        <v>0</v>
      </c>
      <c r="N109" s="430">
        <f ca="1">SUMIF(협력사!$A:$A,$A:$A,INDIRECT("협력사!"&amp;SUBSTITUTE(ADDRESS(1,N$75,4),"1","")&amp;":"&amp;SUBSTITUTE(ADDRESS(1,N$75,4),"1","")))</f>
        <v>0</v>
      </c>
      <c r="O109" s="430">
        <f ca="1">SUMIF(협력사!$A:$A,$A:$A,INDIRECT("협력사!"&amp;SUBSTITUTE(ADDRESS(1,O$75,4),"1","")&amp;":"&amp;SUBSTITUTE(ADDRESS(1,O$75,4),"1","")))</f>
        <v>2834133.2</v>
      </c>
      <c r="P109" s="430">
        <f ca="1">SUMIF(협력사!$A:$A,$A:$A,INDIRECT("협력사!"&amp;SUBSTITUTE(ADDRESS(1,P$75,4),"1","")&amp;":"&amp;SUBSTITUTE(ADDRESS(1,P$75,4),"1","")))</f>
        <v>0</v>
      </c>
      <c r="Q109" s="430">
        <f ca="1">SUMIF(협력사!$A:$A,$A:$A,INDIRECT("협력사!"&amp;SUBSTITUTE(ADDRESS(1,Q$75,4),"1","")&amp;":"&amp;SUBSTITUTE(ADDRESS(1,Q$75,4),"1","")))</f>
        <v>0</v>
      </c>
      <c r="R109" s="430">
        <f ca="1">SUMIF(협력사!$A:$A,$A:$A,INDIRECT("협력사!"&amp;SUBSTITUTE(ADDRESS(1,R$75,4),"1","")&amp;":"&amp;SUBSTITUTE(ADDRESS(1,R$75,4),"1","")))</f>
        <v>0</v>
      </c>
      <c r="S109" s="430">
        <f ca="1">SUMIF(협력사!$A:$A,$A:$A,INDIRECT("협력사!"&amp;SUBSTITUTE(ADDRESS(1,S$75,4),"1","")&amp;":"&amp;SUBSTITUTE(ADDRESS(1,S$75,4),"1","")))</f>
        <v>0</v>
      </c>
      <c r="T109" s="430">
        <f ca="1">SUMIF(협력사!$A:$A,$A:$A,INDIRECT("협력사!"&amp;SUBSTITUTE(ADDRESS(1,T$75,4),"1","")&amp;":"&amp;SUBSTITUTE(ADDRESS(1,T$75,4),"1","")))</f>
        <v>0</v>
      </c>
      <c r="U109" s="430">
        <f ca="1">SUMIF(협력사!$A:$A,$A:$A,INDIRECT("협력사!"&amp;SUBSTITUTE(ADDRESS(1,U$75,4),"1","")&amp;":"&amp;SUBSTITUTE(ADDRESS(1,U$75,4),"1","")))</f>
        <v>0</v>
      </c>
      <c r="V109" s="430">
        <f ca="1">SUMIF(협력사!$A:$A,$A:$A,INDIRECT("협력사!"&amp;SUBSTITUTE(ADDRESS(1,V$75,4),"1","")&amp;":"&amp;SUBSTITUTE(ADDRESS(1,V$75,4),"1","")))</f>
        <v>0</v>
      </c>
      <c r="W109" s="430">
        <f ca="1">SUMIF(협력사!$A:$A,$A:$A,INDIRECT("협력사!"&amp;SUBSTITUTE(ADDRESS(1,W$75,4),"1","")&amp;":"&amp;SUBSTITUTE(ADDRESS(1,W$75,4),"1","")))</f>
        <v>0</v>
      </c>
      <c r="X109" s="430">
        <f ca="1">SUMIF(협력사!$A:$A,$A:$A,INDIRECT("협력사!"&amp;SUBSTITUTE(ADDRESS(1,X$75,4),"1","")&amp;":"&amp;SUBSTITUTE(ADDRESS(1,X$75,4),"1","")))</f>
        <v>0</v>
      </c>
      <c r="Y109" s="430">
        <f ca="1">SUMIF(협력사!$A:$A,$A:$A,INDIRECT("협력사!"&amp;SUBSTITUTE(ADDRESS(1,Y$75,4),"1","")&amp;":"&amp;SUBSTITUTE(ADDRESS(1,Y$75,4),"1","")))</f>
        <v>0</v>
      </c>
      <c r="Z109" s="430">
        <f ca="1">SUMIF(협력사!$A:$A,$A:$A,INDIRECT("협력사!"&amp;SUBSTITUTE(ADDRESS(1,Z$75,4),"1","")&amp;":"&amp;SUBSTITUTE(ADDRESS(1,Z$75,4),"1","")))</f>
        <v>0</v>
      </c>
      <c r="AA109" s="430">
        <f ca="1">SUMIF(협력사!$A:$A,$A:$A,INDIRECT("협력사!"&amp;SUBSTITUTE(ADDRESS(1,AA$75,4),"1","")&amp;":"&amp;SUBSTITUTE(ADDRESS(1,AA$75,4),"1","")))</f>
        <v>0</v>
      </c>
      <c r="AB109" s="430">
        <f ca="1">SUMIF(협력사!$A:$A,$A:$A,INDIRECT("협력사!"&amp;SUBSTITUTE(ADDRESS(1,AB$75,4),"1","")&amp;":"&amp;SUBSTITUTE(ADDRESS(1,AB$75,4),"1","")))</f>
        <v>0</v>
      </c>
      <c r="AC109" s="430">
        <f ca="1">SUMIF(협력사!$A:$A,$A:$A,INDIRECT("협력사!"&amp;SUBSTITUTE(ADDRESS(1,AC$75,4),"1","")&amp;":"&amp;SUBSTITUTE(ADDRESS(1,AC$75,4),"1","")))</f>
        <v>0</v>
      </c>
      <c r="AD109" s="430">
        <f ca="1">SUMIF(협력사!$A:$A,$A:$A,INDIRECT("협력사!"&amp;SUBSTITUTE(ADDRESS(1,AD$75,4),"1","")&amp;":"&amp;SUBSTITUTE(ADDRESS(1,AD$75,4),"1","")))</f>
        <v>0</v>
      </c>
      <c r="AE109" s="430">
        <f ca="1">SUMIF(협력사!$A:$A,$A:$A,INDIRECT("협력사!"&amp;SUBSTITUTE(ADDRESS(1,AE$75,4),"1","")&amp;":"&amp;SUBSTITUTE(ADDRESS(1,AE$75,4),"1","")))</f>
        <v>0</v>
      </c>
      <c r="AF109" s="430">
        <f ca="1">SUMIF(협력사!$A:$A,$A:$A,INDIRECT("협력사!"&amp;SUBSTITUTE(ADDRESS(1,AF$75,4),"1","")&amp;":"&amp;SUBSTITUTE(ADDRESS(1,AF$75,4),"1","")))</f>
        <v>0</v>
      </c>
      <c r="AG109" s="430">
        <f ca="1">SUMIF(협력사!$A:$A,$A:$A,INDIRECT("협력사!"&amp;SUBSTITUTE(ADDRESS(1,AG$75,4),"1","")&amp;":"&amp;SUBSTITUTE(ADDRESS(1,AG$75,4),"1","")))</f>
        <v>0</v>
      </c>
      <c r="AH109" s="430">
        <f ca="1">SUMIF(협력사!$A:$A,$A:$A,INDIRECT("협력사!"&amp;SUBSTITUTE(ADDRESS(1,AH$75,4),"1","")&amp;":"&amp;SUBSTITUTE(ADDRESS(1,AH$75,4),"1","")))</f>
        <v>0</v>
      </c>
      <c r="AI109" s="430">
        <f t="shared" ca="1" si="246"/>
        <v>2834133.2</v>
      </c>
    </row>
    <row r="110" spans="1:35">
      <c r="A110" s="23" t="s">
        <v>442</v>
      </c>
      <c r="B110" s="598"/>
      <c r="C110" s="431" t="s">
        <v>328</v>
      </c>
      <c r="D110" s="430">
        <f ca="1">SUMIF(협력사!$A:$A,$A:$A,INDIRECT("협력사!"&amp;SUBSTITUTE(ADDRESS(1,D$75,4),"1","")&amp;":"&amp;SUBSTITUTE(ADDRESS(1,D$75,4),"1","")))</f>
        <v>0</v>
      </c>
      <c r="E110" s="430">
        <f ca="1">SUMIF(협력사!$A:$A,$A:$A,INDIRECT("협력사!"&amp;SUBSTITUTE(ADDRESS(1,E$75,4),"1","")&amp;":"&amp;SUBSTITUTE(ADDRESS(1,E$75,4),"1","")))</f>
        <v>0</v>
      </c>
      <c r="F110" s="430">
        <f ca="1">SUMIF(협력사!$A:$A,$A:$A,INDIRECT("협력사!"&amp;SUBSTITUTE(ADDRESS(1,F$75,4),"1","")&amp;":"&amp;SUBSTITUTE(ADDRESS(1,F$75,4),"1","")))</f>
        <v>0</v>
      </c>
      <c r="G110" s="430">
        <f ca="1">SUMIF(협력사!$A:$A,$A:$A,INDIRECT("협력사!"&amp;SUBSTITUTE(ADDRESS(1,G$75,4),"1","")&amp;":"&amp;SUBSTITUTE(ADDRESS(1,G$75,4),"1","")))</f>
        <v>0</v>
      </c>
      <c r="H110" s="430">
        <f ca="1">SUMIF(협력사!$A:$A,$A:$A,INDIRECT("협력사!"&amp;SUBSTITUTE(ADDRESS(1,H$75,4),"1","")&amp;":"&amp;SUBSTITUTE(ADDRESS(1,H$75,4),"1","")))</f>
        <v>24722280</v>
      </c>
      <c r="I110" s="430">
        <f ca="1">SUMIF(협력사!$A:$A,$A:$A,INDIRECT("협력사!"&amp;SUBSTITUTE(ADDRESS(1,I$75,4),"1","")&amp;":"&amp;SUBSTITUTE(ADDRESS(1,I$75,4),"1","")))</f>
        <v>0</v>
      </c>
      <c r="J110" s="430">
        <f ca="1">SUMIF(협력사!$A:$A,$A:$A,INDIRECT("협력사!"&amp;SUBSTITUTE(ADDRESS(1,J$75,4),"1","")&amp;":"&amp;SUBSTITUTE(ADDRESS(1,J$75,4),"1","")))</f>
        <v>0</v>
      </c>
      <c r="K110" s="430">
        <f ca="1">SUMIF(협력사!$A:$A,$A:$A,INDIRECT("협력사!"&amp;SUBSTITUTE(ADDRESS(1,K$75,4),"1","")&amp;":"&amp;SUBSTITUTE(ADDRESS(1,K$75,4),"1","")))</f>
        <v>0</v>
      </c>
      <c r="L110" s="430">
        <f ca="1">SUMIF(협력사!$A:$A,$A:$A,INDIRECT("협력사!"&amp;SUBSTITUTE(ADDRESS(1,L$75,4),"1","")&amp;":"&amp;SUBSTITUTE(ADDRESS(1,L$75,4),"1","")))</f>
        <v>0</v>
      </c>
      <c r="M110" s="430">
        <f ca="1">SUMIF(협력사!$A:$A,$A:$A,INDIRECT("협력사!"&amp;SUBSTITUTE(ADDRESS(1,M$75,4),"1","")&amp;":"&amp;SUBSTITUTE(ADDRESS(1,M$75,4),"1","")))</f>
        <v>0</v>
      </c>
      <c r="N110" s="430">
        <f ca="1">SUMIF(협력사!$A:$A,$A:$A,INDIRECT("협력사!"&amp;SUBSTITUTE(ADDRESS(1,N$75,4),"1","")&amp;":"&amp;SUBSTITUTE(ADDRESS(1,N$75,4),"1","")))</f>
        <v>0</v>
      </c>
      <c r="O110" s="430">
        <f ca="1">SUMIF(협력사!$A:$A,$A:$A,INDIRECT("협력사!"&amp;SUBSTITUTE(ADDRESS(1,O$75,4),"1","")&amp;":"&amp;SUBSTITUTE(ADDRESS(1,O$75,4),"1","")))</f>
        <v>0</v>
      </c>
      <c r="P110" s="430">
        <f ca="1">SUMIF(협력사!$A:$A,$A:$A,INDIRECT("협력사!"&amp;SUBSTITUTE(ADDRESS(1,P$75,4),"1","")&amp;":"&amp;SUBSTITUTE(ADDRESS(1,P$75,4),"1","")))</f>
        <v>0</v>
      </c>
      <c r="Q110" s="430">
        <f ca="1">SUMIF(협력사!$A:$A,$A:$A,INDIRECT("협력사!"&amp;SUBSTITUTE(ADDRESS(1,Q$75,4),"1","")&amp;":"&amp;SUBSTITUTE(ADDRESS(1,Q$75,4),"1","")))</f>
        <v>0</v>
      </c>
      <c r="R110" s="430">
        <f ca="1">SUMIF(협력사!$A:$A,$A:$A,INDIRECT("협력사!"&amp;SUBSTITUTE(ADDRESS(1,R$75,4),"1","")&amp;":"&amp;SUBSTITUTE(ADDRESS(1,R$75,4),"1","")))</f>
        <v>0</v>
      </c>
      <c r="S110" s="430">
        <f ca="1">SUMIF(협력사!$A:$A,$A:$A,INDIRECT("협력사!"&amp;SUBSTITUTE(ADDRESS(1,S$75,4),"1","")&amp;":"&amp;SUBSTITUTE(ADDRESS(1,S$75,4),"1","")))</f>
        <v>0</v>
      </c>
      <c r="T110" s="430">
        <f ca="1">SUMIF(협력사!$A:$A,$A:$A,INDIRECT("협력사!"&amp;SUBSTITUTE(ADDRESS(1,T$75,4),"1","")&amp;":"&amp;SUBSTITUTE(ADDRESS(1,T$75,4),"1","")))</f>
        <v>0</v>
      </c>
      <c r="U110" s="430">
        <f ca="1">SUMIF(협력사!$A:$A,$A:$A,INDIRECT("협력사!"&amp;SUBSTITUTE(ADDRESS(1,U$75,4),"1","")&amp;":"&amp;SUBSTITUTE(ADDRESS(1,U$75,4),"1","")))</f>
        <v>0</v>
      </c>
      <c r="V110" s="430">
        <f ca="1">SUMIF(협력사!$A:$A,$A:$A,INDIRECT("협력사!"&amp;SUBSTITUTE(ADDRESS(1,V$75,4),"1","")&amp;":"&amp;SUBSTITUTE(ADDRESS(1,V$75,4),"1","")))</f>
        <v>0</v>
      </c>
      <c r="W110" s="430">
        <f ca="1">SUMIF(협력사!$A:$A,$A:$A,INDIRECT("협력사!"&amp;SUBSTITUTE(ADDRESS(1,W$75,4),"1","")&amp;":"&amp;SUBSTITUTE(ADDRESS(1,W$75,4),"1","")))</f>
        <v>0</v>
      </c>
      <c r="X110" s="430">
        <f ca="1">SUMIF(협력사!$A:$A,$A:$A,INDIRECT("협력사!"&amp;SUBSTITUTE(ADDRESS(1,X$75,4),"1","")&amp;":"&amp;SUBSTITUTE(ADDRESS(1,X$75,4),"1","")))</f>
        <v>0</v>
      </c>
      <c r="Y110" s="430">
        <f ca="1">SUMIF(협력사!$A:$A,$A:$A,INDIRECT("협력사!"&amp;SUBSTITUTE(ADDRESS(1,Y$75,4),"1","")&amp;":"&amp;SUBSTITUTE(ADDRESS(1,Y$75,4),"1","")))</f>
        <v>0</v>
      </c>
      <c r="Z110" s="430">
        <f ca="1">SUMIF(협력사!$A:$A,$A:$A,INDIRECT("협력사!"&amp;SUBSTITUTE(ADDRESS(1,Z$75,4),"1","")&amp;":"&amp;SUBSTITUTE(ADDRESS(1,Z$75,4),"1","")))</f>
        <v>0</v>
      </c>
      <c r="AA110" s="430">
        <f ca="1">SUMIF(협력사!$A:$A,$A:$A,INDIRECT("협력사!"&amp;SUBSTITUTE(ADDRESS(1,AA$75,4),"1","")&amp;":"&amp;SUBSTITUTE(ADDRESS(1,AA$75,4),"1","")))</f>
        <v>0</v>
      </c>
      <c r="AB110" s="430">
        <f ca="1">SUMIF(협력사!$A:$A,$A:$A,INDIRECT("협력사!"&amp;SUBSTITUTE(ADDRESS(1,AB$75,4),"1","")&amp;":"&amp;SUBSTITUTE(ADDRESS(1,AB$75,4),"1","")))</f>
        <v>0</v>
      </c>
      <c r="AC110" s="430">
        <f ca="1">SUMIF(협력사!$A:$A,$A:$A,INDIRECT("협력사!"&amp;SUBSTITUTE(ADDRESS(1,AC$75,4),"1","")&amp;":"&amp;SUBSTITUTE(ADDRESS(1,AC$75,4),"1","")))</f>
        <v>0</v>
      </c>
      <c r="AD110" s="430">
        <f ca="1">SUMIF(협력사!$A:$A,$A:$A,INDIRECT("협력사!"&amp;SUBSTITUTE(ADDRESS(1,AD$75,4),"1","")&amp;":"&amp;SUBSTITUTE(ADDRESS(1,AD$75,4),"1","")))</f>
        <v>0</v>
      </c>
      <c r="AE110" s="430">
        <f ca="1">SUMIF(협력사!$A:$A,$A:$A,INDIRECT("협력사!"&amp;SUBSTITUTE(ADDRESS(1,AE$75,4),"1","")&amp;":"&amp;SUBSTITUTE(ADDRESS(1,AE$75,4),"1","")))</f>
        <v>0</v>
      </c>
      <c r="AF110" s="430">
        <f ca="1">SUMIF(협력사!$A:$A,$A:$A,INDIRECT("협력사!"&amp;SUBSTITUTE(ADDRESS(1,AF$75,4),"1","")&amp;":"&amp;SUBSTITUTE(ADDRESS(1,AF$75,4),"1","")))</f>
        <v>0</v>
      </c>
      <c r="AG110" s="430">
        <f ca="1">SUMIF(협력사!$A:$A,$A:$A,INDIRECT("협력사!"&amp;SUBSTITUTE(ADDRESS(1,AG$75,4),"1","")&amp;":"&amp;SUBSTITUTE(ADDRESS(1,AG$75,4),"1","")))</f>
        <v>0</v>
      </c>
      <c r="AH110" s="430">
        <f ca="1">SUMIF(협력사!$A:$A,$A:$A,INDIRECT("협력사!"&amp;SUBSTITUTE(ADDRESS(1,AH$75,4),"1","")&amp;":"&amp;SUBSTITUTE(ADDRESS(1,AH$75,4),"1","")))</f>
        <v>0</v>
      </c>
      <c r="AI110" s="430">
        <f t="shared" ca="1" si="246"/>
        <v>24722280</v>
      </c>
    </row>
    <row r="111" spans="1:35">
      <c r="A111" s="23" t="s">
        <v>1318</v>
      </c>
      <c r="B111" s="598"/>
      <c r="C111" s="431" t="s">
        <v>1319</v>
      </c>
      <c r="D111" s="430">
        <f ca="1">SUMIF(협력사!$A:$A,$A:$A,INDIRECT("협력사!"&amp;SUBSTITUTE(ADDRESS(1,D$75,4),"1","")&amp;":"&amp;SUBSTITUTE(ADDRESS(1,D$75,4),"1","")))</f>
        <v>0</v>
      </c>
      <c r="E111" s="430">
        <f ca="1">SUMIF(협력사!$A:$A,$A:$A,INDIRECT("협력사!"&amp;SUBSTITUTE(ADDRESS(1,E$75,4),"1","")&amp;":"&amp;SUBSTITUTE(ADDRESS(1,E$75,4),"1","")))</f>
        <v>0</v>
      </c>
      <c r="F111" s="430">
        <f ca="1">SUMIF(협력사!$A:$A,$A:$A,INDIRECT("협력사!"&amp;SUBSTITUTE(ADDRESS(1,F$75,4),"1","")&amp;":"&amp;SUBSTITUTE(ADDRESS(1,F$75,4),"1","")))</f>
        <v>0</v>
      </c>
      <c r="G111" s="430">
        <f ca="1">SUMIF(협력사!$A:$A,$A:$A,INDIRECT("협력사!"&amp;SUBSTITUTE(ADDRESS(1,G$75,4),"1","")&amp;":"&amp;SUBSTITUTE(ADDRESS(1,G$75,4),"1","")))</f>
        <v>0</v>
      </c>
      <c r="H111" s="430">
        <f ca="1">SUMIF(협력사!$A:$A,$A:$A,INDIRECT("협력사!"&amp;SUBSTITUTE(ADDRESS(1,H$75,4),"1","")&amp;":"&amp;SUBSTITUTE(ADDRESS(1,H$75,4),"1","")))</f>
        <v>0</v>
      </c>
      <c r="I111" s="430">
        <f ca="1">SUMIF(협력사!$A:$A,$A:$A,INDIRECT("협력사!"&amp;SUBSTITUTE(ADDRESS(1,I$75,4),"1","")&amp;":"&amp;SUBSTITUTE(ADDRESS(1,I$75,4),"1","")))</f>
        <v>0</v>
      </c>
      <c r="J111" s="430">
        <f ca="1">SUMIF(협력사!$A:$A,$A:$A,INDIRECT("협력사!"&amp;SUBSTITUTE(ADDRESS(1,J$75,4),"1","")&amp;":"&amp;SUBSTITUTE(ADDRESS(1,J$75,4),"1","")))</f>
        <v>0</v>
      </c>
      <c r="K111" s="430">
        <f ca="1">SUMIF(협력사!$A:$A,$A:$A,INDIRECT("협력사!"&amp;SUBSTITUTE(ADDRESS(1,K$75,4),"1","")&amp;":"&amp;SUBSTITUTE(ADDRESS(1,K$75,4),"1","")))</f>
        <v>0</v>
      </c>
      <c r="L111" s="430">
        <f ca="1">SUMIF(협력사!$A:$A,$A:$A,INDIRECT("협력사!"&amp;SUBSTITUTE(ADDRESS(1,L$75,4),"1","")&amp;":"&amp;SUBSTITUTE(ADDRESS(1,L$75,4),"1","")))</f>
        <v>0</v>
      </c>
      <c r="M111" s="430">
        <f ca="1">SUMIF(협력사!$A:$A,$A:$A,INDIRECT("협력사!"&amp;SUBSTITUTE(ADDRESS(1,M$75,4),"1","")&amp;":"&amp;SUBSTITUTE(ADDRESS(1,M$75,4),"1","")))</f>
        <v>0</v>
      </c>
      <c r="N111" s="430">
        <f ca="1">SUMIF(협력사!$A:$A,$A:$A,INDIRECT("협력사!"&amp;SUBSTITUTE(ADDRESS(1,N$75,4),"1","")&amp;":"&amp;SUBSTITUTE(ADDRESS(1,N$75,4),"1","")))</f>
        <v>0</v>
      </c>
      <c r="O111" s="430">
        <f ca="1">SUMIF(협력사!$A:$A,$A:$A,INDIRECT("협력사!"&amp;SUBSTITUTE(ADDRESS(1,O$75,4),"1","")&amp;":"&amp;SUBSTITUTE(ADDRESS(1,O$75,4),"1","")))</f>
        <v>0</v>
      </c>
      <c r="P111" s="430">
        <f ca="1">SUMIF(협력사!$A:$A,$A:$A,INDIRECT("협력사!"&amp;SUBSTITUTE(ADDRESS(1,P$75,4),"1","")&amp;":"&amp;SUBSTITUTE(ADDRESS(1,P$75,4),"1","")))</f>
        <v>0</v>
      </c>
      <c r="Q111" s="430">
        <f ca="1">SUMIF(협력사!$A:$A,$A:$A,INDIRECT("협력사!"&amp;SUBSTITUTE(ADDRESS(1,Q$75,4),"1","")&amp;":"&amp;SUBSTITUTE(ADDRESS(1,Q$75,4),"1","")))</f>
        <v>0</v>
      </c>
      <c r="R111" s="430">
        <f ca="1">SUMIF(협력사!$A:$A,$A:$A,INDIRECT("협력사!"&amp;SUBSTITUTE(ADDRESS(1,R$75,4),"1","")&amp;":"&amp;SUBSTITUTE(ADDRESS(1,R$75,4),"1","")))</f>
        <v>0</v>
      </c>
      <c r="S111" s="430">
        <f ca="1">SUMIF(협력사!$A:$A,$A:$A,INDIRECT("협력사!"&amp;SUBSTITUTE(ADDRESS(1,S$75,4),"1","")&amp;":"&amp;SUBSTITUTE(ADDRESS(1,S$75,4),"1","")))</f>
        <v>0</v>
      </c>
      <c r="T111" s="430">
        <f ca="1">SUMIF(협력사!$A:$A,$A:$A,INDIRECT("협력사!"&amp;SUBSTITUTE(ADDRESS(1,T$75,4),"1","")&amp;":"&amp;SUBSTITUTE(ADDRESS(1,T$75,4),"1","")))</f>
        <v>0</v>
      </c>
      <c r="U111" s="430">
        <f ca="1">SUMIF(협력사!$A:$A,$A:$A,INDIRECT("협력사!"&amp;SUBSTITUTE(ADDRESS(1,U$75,4),"1","")&amp;":"&amp;SUBSTITUTE(ADDRESS(1,U$75,4),"1","")))</f>
        <v>0</v>
      </c>
      <c r="V111" s="430">
        <f ca="1">SUMIF(협력사!$A:$A,$A:$A,INDIRECT("협력사!"&amp;SUBSTITUTE(ADDRESS(1,V$75,4),"1","")&amp;":"&amp;SUBSTITUTE(ADDRESS(1,V$75,4),"1","")))</f>
        <v>0</v>
      </c>
      <c r="W111" s="430">
        <f ca="1">SUMIF(협력사!$A:$A,$A:$A,INDIRECT("협력사!"&amp;SUBSTITUTE(ADDRESS(1,W$75,4),"1","")&amp;":"&amp;SUBSTITUTE(ADDRESS(1,W$75,4),"1","")))</f>
        <v>0</v>
      </c>
      <c r="X111" s="430">
        <f ca="1">SUMIF(협력사!$A:$A,$A:$A,INDIRECT("협력사!"&amp;SUBSTITUTE(ADDRESS(1,X$75,4),"1","")&amp;":"&amp;SUBSTITUTE(ADDRESS(1,X$75,4),"1","")))</f>
        <v>0</v>
      </c>
      <c r="Y111" s="430">
        <f ca="1">SUMIF(협력사!$A:$A,$A:$A,INDIRECT("협력사!"&amp;SUBSTITUTE(ADDRESS(1,Y$75,4),"1","")&amp;":"&amp;SUBSTITUTE(ADDRESS(1,Y$75,4),"1","")))</f>
        <v>0</v>
      </c>
      <c r="Z111" s="430">
        <f ca="1">SUMIF(협력사!$A:$A,$A:$A,INDIRECT("협력사!"&amp;SUBSTITUTE(ADDRESS(1,Z$75,4),"1","")&amp;":"&amp;SUBSTITUTE(ADDRESS(1,Z$75,4),"1","")))</f>
        <v>0</v>
      </c>
      <c r="AA111" s="430">
        <f ca="1">SUMIF(협력사!$A:$A,$A:$A,INDIRECT("협력사!"&amp;SUBSTITUTE(ADDRESS(1,AA$75,4),"1","")&amp;":"&amp;SUBSTITUTE(ADDRESS(1,AA$75,4),"1","")))</f>
        <v>0</v>
      </c>
      <c r="AB111" s="430">
        <f ca="1">SUMIF(협력사!$A:$A,$A:$A,INDIRECT("협력사!"&amp;SUBSTITUTE(ADDRESS(1,AB$75,4),"1","")&amp;":"&amp;SUBSTITUTE(ADDRESS(1,AB$75,4),"1","")))</f>
        <v>0</v>
      </c>
      <c r="AC111" s="430">
        <f ca="1">SUMIF(협력사!$A:$A,$A:$A,INDIRECT("협력사!"&amp;SUBSTITUTE(ADDRESS(1,AC$75,4),"1","")&amp;":"&amp;SUBSTITUTE(ADDRESS(1,AC$75,4),"1","")))</f>
        <v>0</v>
      </c>
      <c r="AD111" s="430">
        <f ca="1">SUMIF(협력사!$A:$A,$A:$A,INDIRECT("협력사!"&amp;SUBSTITUTE(ADDRESS(1,AD$75,4),"1","")&amp;":"&amp;SUBSTITUTE(ADDRESS(1,AD$75,4),"1","")))</f>
        <v>0</v>
      </c>
      <c r="AE111" s="430">
        <f ca="1">SUMIF(협력사!$A:$A,$A:$A,INDIRECT("협력사!"&amp;SUBSTITUTE(ADDRESS(1,AE$75,4),"1","")&amp;":"&amp;SUBSTITUTE(ADDRESS(1,AE$75,4),"1","")))</f>
        <v>0</v>
      </c>
      <c r="AF111" s="430">
        <f ca="1">SUMIF(협력사!$A:$A,$A:$A,INDIRECT("협력사!"&amp;SUBSTITUTE(ADDRESS(1,AF$75,4),"1","")&amp;":"&amp;SUBSTITUTE(ADDRESS(1,AF$75,4),"1","")))</f>
        <v>0</v>
      </c>
      <c r="AG111" s="430">
        <f ca="1">SUMIF(협력사!$A:$A,$A:$A,INDIRECT("협력사!"&amp;SUBSTITUTE(ADDRESS(1,AG$75,4),"1","")&amp;":"&amp;SUBSTITUTE(ADDRESS(1,AG$75,4),"1","")))</f>
        <v>0</v>
      </c>
      <c r="AH111" s="430">
        <f ca="1">SUMIF(협력사!$A:$A,$A:$A,INDIRECT("협력사!"&amp;SUBSTITUTE(ADDRESS(1,AH$75,4),"1","")&amp;":"&amp;SUBSTITUTE(ADDRESS(1,AH$75,4),"1","")))</f>
        <v>0</v>
      </c>
      <c r="AI111" s="430">
        <f t="shared" ca="1" si="246"/>
        <v>0</v>
      </c>
    </row>
    <row r="112" spans="1:35">
      <c r="B112" s="599"/>
      <c r="C112" s="432" t="s">
        <v>41</v>
      </c>
      <c r="D112" s="433">
        <f ca="1">SUM(D106:D111)</f>
        <v>0</v>
      </c>
      <c r="E112" s="433">
        <f t="shared" ref="E112:AH112" ca="1" si="247">SUM(E106:E111)</f>
        <v>0</v>
      </c>
      <c r="F112" s="433">
        <f t="shared" ca="1" si="247"/>
        <v>0</v>
      </c>
      <c r="G112" s="433">
        <f t="shared" ca="1" si="247"/>
        <v>0</v>
      </c>
      <c r="H112" s="433">
        <f t="shared" ca="1" si="247"/>
        <v>33271583.199999999</v>
      </c>
      <c r="I112" s="433">
        <f t="shared" ca="1" si="247"/>
        <v>0</v>
      </c>
      <c r="J112" s="433">
        <f t="shared" ca="1" si="247"/>
        <v>0</v>
      </c>
      <c r="K112" s="433">
        <f t="shared" ca="1" si="247"/>
        <v>0</v>
      </c>
      <c r="L112" s="433">
        <f t="shared" ca="1" si="247"/>
        <v>0</v>
      </c>
      <c r="M112" s="433">
        <f t="shared" ca="1" si="247"/>
        <v>0</v>
      </c>
      <c r="N112" s="433">
        <f t="shared" ca="1" si="247"/>
        <v>0</v>
      </c>
      <c r="O112" s="433">
        <f t="shared" ca="1" si="247"/>
        <v>9340943.6000000015</v>
      </c>
      <c r="P112" s="433">
        <f t="shared" ca="1" si="247"/>
        <v>0</v>
      </c>
      <c r="Q112" s="433">
        <f t="shared" ca="1" si="247"/>
        <v>0</v>
      </c>
      <c r="R112" s="433">
        <f t="shared" ca="1" si="247"/>
        <v>0</v>
      </c>
      <c r="S112" s="433">
        <f t="shared" ca="1" si="247"/>
        <v>0</v>
      </c>
      <c r="T112" s="433">
        <f t="shared" ca="1" si="247"/>
        <v>0</v>
      </c>
      <c r="U112" s="433">
        <f t="shared" ca="1" si="247"/>
        <v>0</v>
      </c>
      <c r="V112" s="433">
        <f t="shared" ca="1" si="247"/>
        <v>0</v>
      </c>
      <c r="W112" s="433">
        <f t="shared" ca="1" si="247"/>
        <v>0</v>
      </c>
      <c r="X112" s="433">
        <f t="shared" ca="1" si="247"/>
        <v>0</v>
      </c>
      <c r="Y112" s="433">
        <f t="shared" ca="1" si="247"/>
        <v>0</v>
      </c>
      <c r="Z112" s="433">
        <f t="shared" ca="1" si="247"/>
        <v>0</v>
      </c>
      <c r="AA112" s="433">
        <f t="shared" ca="1" si="247"/>
        <v>0</v>
      </c>
      <c r="AB112" s="433">
        <f t="shared" ca="1" si="247"/>
        <v>0</v>
      </c>
      <c r="AC112" s="433">
        <f t="shared" ca="1" si="247"/>
        <v>0</v>
      </c>
      <c r="AD112" s="433">
        <f t="shared" ca="1" si="247"/>
        <v>0</v>
      </c>
      <c r="AE112" s="433">
        <f t="shared" ca="1" si="247"/>
        <v>0</v>
      </c>
      <c r="AF112" s="433">
        <f t="shared" ca="1" si="247"/>
        <v>0</v>
      </c>
      <c r="AG112" s="433">
        <f t="shared" ca="1" si="247"/>
        <v>0</v>
      </c>
      <c r="AH112" s="433">
        <f t="shared" ca="1" si="247"/>
        <v>0</v>
      </c>
      <c r="AI112" s="434">
        <f ca="1">SUM(AI106:AI111)</f>
        <v>42612526.799999997</v>
      </c>
    </row>
    <row r="113" spans="1:35">
      <c r="A113" s="23" t="s">
        <v>434</v>
      </c>
      <c r="B113" s="600" t="s">
        <v>42</v>
      </c>
      <c r="C113" s="429" t="s">
        <v>387</v>
      </c>
      <c r="D113" s="430">
        <f ca="1">SUMIF(협력사!$A:$A,$A:$A,INDIRECT("협력사!"&amp;SUBSTITUTE(ADDRESS(1,D$75,4),"1","")&amp;":"&amp;SUBSTITUTE(ADDRESS(1,D$75,4),"1","")))</f>
        <v>0</v>
      </c>
      <c r="E113" s="430">
        <f ca="1">SUMIF(협력사!$A:$A,$A:$A,INDIRECT("협력사!"&amp;SUBSTITUTE(ADDRESS(1,E$75,4),"1","")&amp;":"&amp;SUBSTITUTE(ADDRESS(1,E$75,4),"1","")))</f>
        <v>0</v>
      </c>
      <c r="F113" s="430">
        <f ca="1">SUMIF(협력사!$A:$A,$A:$A,INDIRECT("협력사!"&amp;SUBSTITUTE(ADDRESS(1,F$75,4),"1","")&amp;":"&amp;SUBSTITUTE(ADDRESS(1,F$75,4),"1","")))</f>
        <v>0</v>
      </c>
      <c r="G113" s="430">
        <f ca="1">SUMIF(협력사!$A:$A,$A:$A,INDIRECT("협력사!"&amp;SUBSTITUTE(ADDRESS(1,G$75,4),"1","")&amp;":"&amp;SUBSTITUTE(ADDRESS(1,G$75,4),"1","")))</f>
        <v>0</v>
      </c>
      <c r="H113" s="430">
        <f ca="1">SUMIF(협력사!$A:$A,$A:$A,INDIRECT("협력사!"&amp;SUBSTITUTE(ADDRESS(1,H$75,4),"1","")&amp;":"&amp;SUBSTITUTE(ADDRESS(1,H$75,4),"1","")))</f>
        <v>0</v>
      </c>
      <c r="I113" s="430">
        <f ca="1">SUMIF(협력사!$A:$A,$A:$A,INDIRECT("협력사!"&amp;SUBSTITUTE(ADDRESS(1,I$75,4),"1","")&amp;":"&amp;SUBSTITUTE(ADDRESS(1,I$75,4),"1","")))</f>
        <v>0</v>
      </c>
      <c r="J113" s="430">
        <f ca="1">SUMIF(협력사!$A:$A,$A:$A,INDIRECT("협력사!"&amp;SUBSTITUTE(ADDRESS(1,J$75,4),"1","")&amp;":"&amp;SUBSTITUTE(ADDRESS(1,J$75,4),"1","")))</f>
        <v>0</v>
      </c>
      <c r="K113" s="430">
        <f ca="1">SUMIF(협력사!$A:$A,$A:$A,INDIRECT("협력사!"&amp;SUBSTITUTE(ADDRESS(1,K$75,4),"1","")&amp;":"&amp;SUBSTITUTE(ADDRESS(1,K$75,4),"1","")))</f>
        <v>0</v>
      </c>
      <c r="L113" s="430">
        <f ca="1">SUMIF(협력사!$A:$A,$A:$A,INDIRECT("협력사!"&amp;SUBSTITUTE(ADDRESS(1,L$75,4),"1","")&amp;":"&amp;SUBSTITUTE(ADDRESS(1,L$75,4),"1","")))</f>
        <v>0</v>
      </c>
      <c r="M113" s="430">
        <f ca="1">SUMIF(협력사!$A:$A,$A:$A,INDIRECT("협력사!"&amp;SUBSTITUTE(ADDRESS(1,M$75,4),"1","")&amp;":"&amp;SUBSTITUTE(ADDRESS(1,M$75,4),"1","")))</f>
        <v>0</v>
      </c>
      <c r="N113" s="430">
        <f ca="1">SUMIF(협력사!$A:$A,$A:$A,INDIRECT("협력사!"&amp;SUBSTITUTE(ADDRESS(1,N$75,4),"1","")&amp;":"&amp;SUBSTITUTE(ADDRESS(1,N$75,4),"1","")))</f>
        <v>0</v>
      </c>
      <c r="O113" s="430">
        <f ca="1">SUMIF(협력사!$A:$A,$A:$A,INDIRECT("협력사!"&amp;SUBSTITUTE(ADDRESS(1,O$75,4),"1","")&amp;":"&amp;SUBSTITUTE(ADDRESS(1,O$75,4),"1","")))</f>
        <v>0</v>
      </c>
      <c r="P113" s="430">
        <f ca="1">SUMIF(협력사!$A:$A,$A:$A,INDIRECT("협력사!"&amp;SUBSTITUTE(ADDRESS(1,P$75,4),"1","")&amp;":"&amp;SUBSTITUTE(ADDRESS(1,P$75,4),"1","")))</f>
        <v>0</v>
      </c>
      <c r="Q113" s="430">
        <f ca="1">SUMIF(협력사!$A:$A,$A:$A,INDIRECT("협력사!"&amp;SUBSTITUTE(ADDRESS(1,Q$75,4),"1","")&amp;":"&amp;SUBSTITUTE(ADDRESS(1,Q$75,4),"1","")))</f>
        <v>0</v>
      </c>
      <c r="R113" s="430">
        <f ca="1">SUMIF(협력사!$A:$A,$A:$A,INDIRECT("협력사!"&amp;SUBSTITUTE(ADDRESS(1,R$75,4),"1","")&amp;":"&amp;SUBSTITUTE(ADDRESS(1,R$75,4),"1","")))</f>
        <v>0</v>
      </c>
      <c r="S113" s="430">
        <f ca="1">SUMIF(협력사!$A:$A,$A:$A,INDIRECT("협력사!"&amp;SUBSTITUTE(ADDRESS(1,S$75,4),"1","")&amp;":"&amp;SUBSTITUTE(ADDRESS(1,S$75,4),"1","")))</f>
        <v>0</v>
      </c>
      <c r="T113" s="430">
        <f ca="1">SUMIF(협력사!$A:$A,$A:$A,INDIRECT("협력사!"&amp;SUBSTITUTE(ADDRESS(1,T$75,4),"1","")&amp;":"&amp;SUBSTITUTE(ADDRESS(1,T$75,4),"1","")))</f>
        <v>0</v>
      </c>
      <c r="U113" s="430">
        <f ca="1">SUMIF(협력사!$A:$A,$A:$A,INDIRECT("협력사!"&amp;SUBSTITUTE(ADDRESS(1,U$75,4),"1","")&amp;":"&amp;SUBSTITUTE(ADDRESS(1,U$75,4),"1","")))</f>
        <v>0</v>
      </c>
      <c r="V113" s="430">
        <f ca="1">SUMIF(협력사!$A:$A,$A:$A,INDIRECT("협력사!"&amp;SUBSTITUTE(ADDRESS(1,V$75,4),"1","")&amp;":"&amp;SUBSTITUTE(ADDRESS(1,V$75,4),"1","")))</f>
        <v>0</v>
      </c>
      <c r="W113" s="430">
        <f ca="1">SUMIF(협력사!$A:$A,$A:$A,INDIRECT("협력사!"&amp;SUBSTITUTE(ADDRESS(1,W$75,4),"1","")&amp;":"&amp;SUBSTITUTE(ADDRESS(1,W$75,4),"1","")))</f>
        <v>0</v>
      </c>
      <c r="X113" s="430">
        <f ca="1">SUMIF(협력사!$A:$A,$A:$A,INDIRECT("협력사!"&amp;SUBSTITUTE(ADDRESS(1,X$75,4),"1","")&amp;":"&amp;SUBSTITUTE(ADDRESS(1,X$75,4),"1","")))</f>
        <v>0</v>
      </c>
      <c r="Y113" s="430">
        <f ca="1">SUMIF(협력사!$A:$A,$A:$A,INDIRECT("협력사!"&amp;SUBSTITUTE(ADDRESS(1,Y$75,4),"1","")&amp;":"&amp;SUBSTITUTE(ADDRESS(1,Y$75,4),"1","")))</f>
        <v>0</v>
      </c>
      <c r="Z113" s="430">
        <f ca="1">SUMIF(협력사!$A:$A,$A:$A,INDIRECT("협력사!"&amp;SUBSTITUTE(ADDRESS(1,Z$75,4),"1","")&amp;":"&amp;SUBSTITUTE(ADDRESS(1,Z$75,4),"1","")))</f>
        <v>0</v>
      </c>
      <c r="AA113" s="430">
        <f ca="1">SUMIF(협력사!$A:$A,$A:$A,INDIRECT("협력사!"&amp;SUBSTITUTE(ADDRESS(1,AA$75,4),"1","")&amp;":"&amp;SUBSTITUTE(ADDRESS(1,AA$75,4),"1","")))</f>
        <v>0</v>
      </c>
      <c r="AB113" s="430">
        <f ca="1">SUMIF(협력사!$A:$A,$A:$A,INDIRECT("협력사!"&amp;SUBSTITUTE(ADDRESS(1,AB$75,4),"1","")&amp;":"&amp;SUBSTITUTE(ADDRESS(1,AB$75,4),"1","")))</f>
        <v>0</v>
      </c>
      <c r="AC113" s="430">
        <f ca="1">SUMIF(협력사!$A:$A,$A:$A,INDIRECT("협력사!"&amp;SUBSTITUTE(ADDRESS(1,AC$75,4),"1","")&amp;":"&amp;SUBSTITUTE(ADDRESS(1,AC$75,4),"1","")))</f>
        <v>0</v>
      </c>
      <c r="AD113" s="430">
        <f ca="1">SUMIF(협력사!$A:$A,$A:$A,INDIRECT("협력사!"&amp;SUBSTITUTE(ADDRESS(1,AD$75,4),"1","")&amp;":"&amp;SUBSTITUTE(ADDRESS(1,AD$75,4),"1","")))</f>
        <v>0</v>
      </c>
      <c r="AE113" s="430">
        <f ca="1">SUMIF(협력사!$A:$A,$A:$A,INDIRECT("협력사!"&amp;SUBSTITUTE(ADDRESS(1,AE$75,4),"1","")&amp;":"&amp;SUBSTITUTE(ADDRESS(1,AE$75,4),"1","")))</f>
        <v>0</v>
      </c>
      <c r="AF113" s="430">
        <f ca="1">SUMIF(협력사!$A:$A,$A:$A,INDIRECT("협력사!"&amp;SUBSTITUTE(ADDRESS(1,AF$75,4),"1","")&amp;":"&amp;SUBSTITUTE(ADDRESS(1,AF$75,4),"1","")))</f>
        <v>0</v>
      </c>
      <c r="AG113" s="430">
        <f ca="1">SUMIF(협력사!$A:$A,$A:$A,INDIRECT("협력사!"&amp;SUBSTITUTE(ADDRESS(1,AG$75,4),"1","")&amp;":"&amp;SUBSTITUTE(ADDRESS(1,AG$75,4),"1","")))</f>
        <v>0</v>
      </c>
      <c r="AH113" s="430">
        <f ca="1">SUMIF(협력사!$A:$A,$A:$A,INDIRECT("협력사!"&amp;SUBSTITUTE(ADDRESS(1,AH$75,4),"1","")&amp;":"&amp;SUBSTITUTE(ADDRESS(1,AH$75,4),"1","")))</f>
        <v>0</v>
      </c>
      <c r="AI113" s="430">
        <f t="shared" ref="AI113:AI114" ca="1" si="248">SUM(D113:AH113)</f>
        <v>0</v>
      </c>
    </row>
    <row r="114" spans="1:35">
      <c r="A114" s="23" t="s">
        <v>1320</v>
      </c>
      <c r="B114" s="598"/>
      <c r="C114" s="431" t="s">
        <v>1314</v>
      </c>
      <c r="D114" s="430">
        <f ca="1">SUMIF(협력사!$A:$A,$A:$A,INDIRECT("협력사!"&amp;SUBSTITUTE(ADDRESS(1,D$75,4),"1","")&amp;":"&amp;SUBSTITUTE(ADDRESS(1,D$75,4),"1","")))</f>
        <v>0</v>
      </c>
      <c r="E114" s="430">
        <f ca="1">SUMIF(협력사!$A:$A,$A:$A,INDIRECT("협력사!"&amp;SUBSTITUTE(ADDRESS(1,E$75,4),"1","")&amp;":"&amp;SUBSTITUTE(ADDRESS(1,E$75,4),"1","")))</f>
        <v>0</v>
      </c>
      <c r="F114" s="430">
        <f ca="1">SUMIF(협력사!$A:$A,$A:$A,INDIRECT("협력사!"&amp;SUBSTITUTE(ADDRESS(1,F$75,4),"1","")&amp;":"&amp;SUBSTITUTE(ADDRESS(1,F$75,4),"1","")))</f>
        <v>0</v>
      </c>
      <c r="G114" s="430">
        <f ca="1">SUMIF(협력사!$A:$A,$A:$A,INDIRECT("협력사!"&amp;SUBSTITUTE(ADDRESS(1,G$75,4),"1","")&amp;":"&amp;SUBSTITUTE(ADDRESS(1,G$75,4),"1","")))</f>
        <v>0</v>
      </c>
      <c r="H114" s="430">
        <f ca="1">SUMIF(협력사!$A:$A,$A:$A,INDIRECT("협력사!"&amp;SUBSTITUTE(ADDRESS(1,H$75,4),"1","")&amp;":"&amp;SUBSTITUTE(ADDRESS(1,H$75,4),"1","")))</f>
        <v>0</v>
      </c>
      <c r="I114" s="430">
        <f ca="1">SUMIF(협력사!$A:$A,$A:$A,INDIRECT("협력사!"&amp;SUBSTITUTE(ADDRESS(1,I$75,4),"1","")&amp;":"&amp;SUBSTITUTE(ADDRESS(1,I$75,4),"1","")))</f>
        <v>0</v>
      </c>
      <c r="J114" s="430">
        <f ca="1">SUMIF(협력사!$A:$A,$A:$A,INDIRECT("협력사!"&amp;SUBSTITUTE(ADDRESS(1,J$75,4),"1","")&amp;":"&amp;SUBSTITUTE(ADDRESS(1,J$75,4),"1","")))</f>
        <v>0</v>
      </c>
      <c r="K114" s="430">
        <f ca="1">SUMIF(협력사!$A:$A,$A:$A,INDIRECT("협력사!"&amp;SUBSTITUTE(ADDRESS(1,K$75,4),"1","")&amp;":"&amp;SUBSTITUTE(ADDRESS(1,K$75,4),"1","")))</f>
        <v>0</v>
      </c>
      <c r="L114" s="430">
        <f ca="1">SUMIF(협력사!$A:$A,$A:$A,INDIRECT("협력사!"&amp;SUBSTITUTE(ADDRESS(1,L$75,4),"1","")&amp;":"&amp;SUBSTITUTE(ADDRESS(1,L$75,4),"1","")))</f>
        <v>0</v>
      </c>
      <c r="M114" s="430">
        <f ca="1">SUMIF(협력사!$A:$A,$A:$A,INDIRECT("협력사!"&amp;SUBSTITUTE(ADDRESS(1,M$75,4),"1","")&amp;":"&amp;SUBSTITUTE(ADDRESS(1,M$75,4),"1","")))</f>
        <v>0</v>
      </c>
      <c r="N114" s="430">
        <f ca="1">SUMIF(협력사!$A:$A,$A:$A,INDIRECT("협력사!"&amp;SUBSTITUTE(ADDRESS(1,N$75,4),"1","")&amp;":"&amp;SUBSTITUTE(ADDRESS(1,N$75,4),"1","")))</f>
        <v>0</v>
      </c>
      <c r="O114" s="430">
        <f ca="1">SUMIF(협력사!$A:$A,$A:$A,INDIRECT("협력사!"&amp;SUBSTITUTE(ADDRESS(1,O$75,4),"1","")&amp;":"&amp;SUBSTITUTE(ADDRESS(1,O$75,4),"1","")))</f>
        <v>0</v>
      </c>
      <c r="P114" s="430">
        <f ca="1">SUMIF(협력사!$A:$A,$A:$A,INDIRECT("협력사!"&amp;SUBSTITUTE(ADDRESS(1,P$75,4),"1","")&amp;":"&amp;SUBSTITUTE(ADDRESS(1,P$75,4),"1","")))</f>
        <v>0</v>
      </c>
      <c r="Q114" s="430">
        <f ca="1">SUMIF(협력사!$A:$A,$A:$A,INDIRECT("협력사!"&amp;SUBSTITUTE(ADDRESS(1,Q$75,4),"1","")&amp;":"&amp;SUBSTITUTE(ADDRESS(1,Q$75,4),"1","")))</f>
        <v>0</v>
      </c>
      <c r="R114" s="430">
        <f ca="1">SUMIF(협력사!$A:$A,$A:$A,INDIRECT("협력사!"&amp;SUBSTITUTE(ADDRESS(1,R$75,4),"1","")&amp;":"&amp;SUBSTITUTE(ADDRESS(1,R$75,4),"1","")))</f>
        <v>0</v>
      </c>
      <c r="S114" s="430">
        <f ca="1">SUMIF(협력사!$A:$A,$A:$A,INDIRECT("협력사!"&amp;SUBSTITUTE(ADDRESS(1,S$75,4),"1","")&amp;":"&amp;SUBSTITUTE(ADDRESS(1,S$75,4),"1","")))</f>
        <v>0</v>
      </c>
      <c r="T114" s="430">
        <f ca="1">SUMIF(협력사!$A:$A,$A:$A,INDIRECT("협력사!"&amp;SUBSTITUTE(ADDRESS(1,T$75,4),"1","")&amp;":"&amp;SUBSTITUTE(ADDRESS(1,T$75,4),"1","")))</f>
        <v>0</v>
      </c>
      <c r="U114" s="430">
        <f ca="1">SUMIF(협력사!$A:$A,$A:$A,INDIRECT("협력사!"&amp;SUBSTITUTE(ADDRESS(1,U$75,4),"1","")&amp;":"&amp;SUBSTITUTE(ADDRESS(1,U$75,4),"1","")))</f>
        <v>0</v>
      </c>
      <c r="V114" s="430">
        <f ca="1">SUMIF(협력사!$A:$A,$A:$A,INDIRECT("협력사!"&amp;SUBSTITUTE(ADDRESS(1,V$75,4),"1","")&amp;":"&amp;SUBSTITUTE(ADDRESS(1,V$75,4),"1","")))</f>
        <v>0</v>
      </c>
      <c r="W114" s="430">
        <f ca="1">SUMIF(협력사!$A:$A,$A:$A,INDIRECT("협력사!"&amp;SUBSTITUTE(ADDRESS(1,W$75,4),"1","")&amp;":"&amp;SUBSTITUTE(ADDRESS(1,W$75,4),"1","")))</f>
        <v>0</v>
      </c>
      <c r="X114" s="430">
        <f ca="1">SUMIF(협력사!$A:$A,$A:$A,INDIRECT("협력사!"&amp;SUBSTITUTE(ADDRESS(1,X$75,4),"1","")&amp;":"&amp;SUBSTITUTE(ADDRESS(1,X$75,4),"1","")))</f>
        <v>0</v>
      </c>
      <c r="Y114" s="430">
        <f ca="1">SUMIF(협력사!$A:$A,$A:$A,INDIRECT("협력사!"&amp;SUBSTITUTE(ADDRESS(1,Y$75,4),"1","")&amp;":"&amp;SUBSTITUTE(ADDRESS(1,Y$75,4),"1","")))</f>
        <v>0</v>
      </c>
      <c r="Z114" s="430">
        <f ca="1">SUMIF(협력사!$A:$A,$A:$A,INDIRECT("협력사!"&amp;SUBSTITUTE(ADDRESS(1,Z$75,4),"1","")&amp;":"&amp;SUBSTITUTE(ADDRESS(1,Z$75,4),"1","")))</f>
        <v>0</v>
      </c>
      <c r="AA114" s="430">
        <f ca="1">SUMIF(협력사!$A:$A,$A:$A,INDIRECT("협력사!"&amp;SUBSTITUTE(ADDRESS(1,AA$75,4),"1","")&amp;":"&amp;SUBSTITUTE(ADDRESS(1,AA$75,4),"1","")))</f>
        <v>0</v>
      </c>
      <c r="AB114" s="430">
        <f ca="1">SUMIF(협력사!$A:$A,$A:$A,INDIRECT("협력사!"&amp;SUBSTITUTE(ADDRESS(1,AB$75,4),"1","")&amp;":"&amp;SUBSTITUTE(ADDRESS(1,AB$75,4),"1","")))</f>
        <v>0</v>
      </c>
      <c r="AC114" s="430">
        <f ca="1">SUMIF(협력사!$A:$A,$A:$A,INDIRECT("협력사!"&amp;SUBSTITUTE(ADDRESS(1,AC$75,4),"1","")&amp;":"&amp;SUBSTITUTE(ADDRESS(1,AC$75,4),"1","")))</f>
        <v>0</v>
      </c>
      <c r="AD114" s="430">
        <f ca="1">SUMIF(협력사!$A:$A,$A:$A,INDIRECT("협력사!"&amp;SUBSTITUTE(ADDRESS(1,AD$75,4),"1","")&amp;":"&amp;SUBSTITUTE(ADDRESS(1,AD$75,4),"1","")))</f>
        <v>0</v>
      </c>
      <c r="AE114" s="430">
        <f ca="1">SUMIF(협력사!$A:$A,$A:$A,INDIRECT("협력사!"&amp;SUBSTITUTE(ADDRESS(1,AE$75,4),"1","")&amp;":"&amp;SUBSTITUTE(ADDRESS(1,AE$75,4),"1","")))</f>
        <v>0</v>
      </c>
      <c r="AF114" s="430">
        <f ca="1">SUMIF(협력사!$A:$A,$A:$A,INDIRECT("협력사!"&amp;SUBSTITUTE(ADDRESS(1,AF$75,4),"1","")&amp;":"&amp;SUBSTITUTE(ADDRESS(1,AF$75,4),"1","")))</f>
        <v>0</v>
      </c>
      <c r="AG114" s="430">
        <f ca="1">SUMIF(협력사!$A:$A,$A:$A,INDIRECT("협력사!"&amp;SUBSTITUTE(ADDRESS(1,AG$75,4),"1","")&amp;":"&amp;SUBSTITUTE(ADDRESS(1,AG$75,4),"1","")))</f>
        <v>0</v>
      </c>
      <c r="AH114" s="430">
        <f ca="1">SUMIF(협력사!$A:$A,$A:$A,INDIRECT("협력사!"&amp;SUBSTITUTE(ADDRESS(1,AH$75,4),"1","")&amp;":"&amp;SUBSTITUTE(ADDRESS(1,AH$75,4),"1","")))</f>
        <v>0</v>
      </c>
      <c r="AI114" s="430">
        <f t="shared" ca="1" si="248"/>
        <v>0</v>
      </c>
    </row>
    <row r="115" spans="1:35">
      <c r="B115" s="599"/>
      <c r="C115" s="432" t="s">
        <v>41</v>
      </c>
      <c r="D115" s="433">
        <f ca="1">D113+D114</f>
        <v>0</v>
      </c>
      <c r="E115" s="433">
        <f t="shared" ref="E115:AH115" ca="1" si="249">E113+E114</f>
        <v>0</v>
      </c>
      <c r="F115" s="433">
        <f t="shared" ca="1" si="249"/>
        <v>0</v>
      </c>
      <c r="G115" s="433">
        <f t="shared" ca="1" si="249"/>
        <v>0</v>
      </c>
      <c r="H115" s="433">
        <f t="shared" ca="1" si="249"/>
        <v>0</v>
      </c>
      <c r="I115" s="433">
        <f t="shared" ca="1" si="249"/>
        <v>0</v>
      </c>
      <c r="J115" s="433">
        <f t="shared" ca="1" si="249"/>
        <v>0</v>
      </c>
      <c r="K115" s="433">
        <f t="shared" ca="1" si="249"/>
        <v>0</v>
      </c>
      <c r="L115" s="433">
        <f t="shared" ca="1" si="249"/>
        <v>0</v>
      </c>
      <c r="M115" s="433">
        <f t="shared" ca="1" si="249"/>
        <v>0</v>
      </c>
      <c r="N115" s="433">
        <f t="shared" ca="1" si="249"/>
        <v>0</v>
      </c>
      <c r="O115" s="433">
        <f t="shared" ca="1" si="249"/>
        <v>0</v>
      </c>
      <c r="P115" s="433">
        <f t="shared" ca="1" si="249"/>
        <v>0</v>
      </c>
      <c r="Q115" s="433">
        <f t="shared" ca="1" si="249"/>
        <v>0</v>
      </c>
      <c r="R115" s="433">
        <f t="shared" ca="1" si="249"/>
        <v>0</v>
      </c>
      <c r="S115" s="433">
        <f t="shared" ca="1" si="249"/>
        <v>0</v>
      </c>
      <c r="T115" s="433">
        <f t="shared" ca="1" si="249"/>
        <v>0</v>
      </c>
      <c r="U115" s="433">
        <f t="shared" ca="1" si="249"/>
        <v>0</v>
      </c>
      <c r="V115" s="433">
        <f t="shared" ca="1" si="249"/>
        <v>0</v>
      </c>
      <c r="W115" s="433">
        <f t="shared" ca="1" si="249"/>
        <v>0</v>
      </c>
      <c r="X115" s="433">
        <f t="shared" ca="1" si="249"/>
        <v>0</v>
      </c>
      <c r="Y115" s="433">
        <f t="shared" ca="1" si="249"/>
        <v>0</v>
      </c>
      <c r="Z115" s="433">
        <f t="shared" ca="1" si="249"/>
        <v>0</v>
      </c>
      <c r="AA115" s="433">
        <f t="shared" ca="1" si="249"/>
        <v>0</v>
      </c>
      <c r="AB115" s="433">
        <f t="shared" ca="1" si="249"/>
        <v>0</v>
      </c>
      <c r="AC115" s="433">
        <f t="shared" ca="1" si="249"/>
        <v>0</v>
      </c>
      <c r="AD115" s="433">
        <f t="shared" ca="1" si="249"/>
        <v>0</v>
      </c>
      <c r="AE115" s="433">
        <f t="shared" ca="1" si="249"/>
        <v>0</v>
      </c>
      <c r="AF115" s="433">
        <f t="shared" ca="1" si="249"/>
        <v>0</v>
      </c>
      <c r="AG115" s="433">
        <f t="shared" ca="1" si="249"/>
        <v>0</v>
      </c>
      <c r="AH115" s="433">
        <f t="shared" ca="1" si="249"/>
        <v>0</v>
      </c>
      <c r="AI115" s="435">
        <f ca="1">SUM(AI113:AI114)</f>
        <v>0</v>
      </c>
    </row>
    <row r="116" spans="1:35">
      <c r="A116" s="23" t="s">
        <v>632</v>
      </c>
      <c r="B116" s="600" t="s">
        <v>44</v>
      </c>
      <c r="C116" s="429" t="s">
        <v>45</v>
      </c>
      <c r="D116" s="430">
        <f ca="1">SUMIF(협력사!$A:$A,$A:$A,INDIRECT("협력사!"&amp;SUBSTITUTE(ADDRESS(1,D$75,4),"1","")&amp;":"&amp;SUBSTITUTE(ADDRESS(1,D$75,4),"1","")))</f>
        <v>0</v>
      </c>
      <c r="E116" s="430">
        <f ca="1">SUMIF(협력사!$A:$A,$A:$A,INDIRECT("협력사!"&amp;SUBSTITUTE(ADDRESS(1,E$75,4),"1","")&amp;":"&amp;SUBSTITUTE(ADDRESS(1,E$75,4),"1","")))</f>
        <v>0</v>
      </c>
      <c r="F116" s="430">
        <f ca="1">SUMIF(협력사!$A:$A,$A:$A,INDIRECT("협력사!"&amp;SUBSTITUTE(ADDRESS(1,F$75,4),"1","")&amp;":"&amp;SUBSTITUTE(ADDRESS(1,F$75,4),"1","")))</f>
        <v>0</v>
      </c>
      <c r="G116" s="430">
        <f ca="1">SUMIF(협력사!$A:$A,$A:$A,INDIRECT("협력사!"&amp;SUBSTITUTE(ADDRESS(1,G$75,4),"1","")&amp;":"&amp;SUBSTITUTE(ADDRESS(1,G$75,4),"1","")))</f>
        <v>0</v>
      </c>
      <c r="H116" s="430">
        <f ca="1">SUMIF(협력사!$A:$A,$A:$A,INDIRECT("협력사!"&amp;SUBSTITUTE(ADDRESS(1,H$75,4),"1","")&amp;":"&amp;SUBSTITUTE(ADDRESS(1,H$75,4),"1","")))</f>
        <v>0</v>
      </c>
      <c r="I116" s="430">
        <f ca="1">SUMIF(협력사!$A:$A,$A:$A,INDIRECT("협력사!"&amp;SUBSTITUTE(ADDRESS(1,I$75,4),"1","")&amp;":"&amp;SUBSTITUTE(ADDRESS(1,I$75,4),"1","")))</f>
        <v>0</v>
      </c>
      <c r="J116" s="430">
        <f ca="1">SUMIF(협력사!$A:$A,$A:$A,INDIRECT("협력사!"&amp;SUBSTITUTE(ADDRESS(1,J$75,4),"1","")&amp;":"&amp;SUBSTITUTE(ADDRESS(1,J$75,4),"1","")))</f>
        <v>0</v>
      </c>
      <c r="K116" s="430">
        <f ca="1">SUMIF(협력사!$A:$A,$A:$A,INDIRECT("협력사!"&amp;SUBSTITUTE(ADDRESS(1,K$75,4),"1","")&amp;":"&amp;SUBSTITUTE(ADDRESS(1,K$75,4),"1","")))</f>
        <v>0</v>
      </c>
      <c r="L116" s="430">
        <f ca="1">SUMIF(협력사!$A:$A,$A:$A,INDIRECT("협력사!"&amp;SUBSTITUTE(ADDRESS(1,L$75,4),"1","")&amp;":"&amp;SUBSTITUTE(ADDRESS(1,L$75,4),"1","")))</f>
        <v>0</v>
      </c>
      <c r="M116" s="430">
        <f ca="1">SUMIF(협력사!$A:$A,$A:$A,INDIRECT("협력사!"&amp;SUBSTITUTE(ADDRESS(1,M$75,4),"1","")&amp;":"&amp;SUBSTITUTE(ADDRESS(1,M$75,4),"1","")))</f>
        <v>0</v>
      </c>
      <c r="N116" s="430">
        <f ca="1">SUMIF(협력사!$A:$A,$A:$A,INDIRECT("협력사!"&amp;SUBSTITUTE(ADDRESS(1,N$75,4),"1","")&amp;":"&amp;SUBSTITUTE(ADDRESS(1,N$75,4),"1","")))</f>
        <v>0</v>
      </c>
      <c r="O116" s="430">
        <f ca="1">SUMIF(협력사!$A:$A,$A:$A,INDIRECT("협력사!"&amp;SUBSTITUTE(ADDRESS(1,O$75,4),"1","")&amp;":"&amp;SUBSTITUTE(ADDRESS(1,O$75,4),"1","")))</f>
        <v>0</v>
      </c>
      <c r="P116" s="430">
        <f ca="1">SUMIF(협력사!$A:$A,$A:$A,INDIRECT("협력사!"&amp;SUBSTITUTE(ADDRESS(1,P$75,4),"1","")&amp;":"&amp;SUBSTITUTE(ADDRESS(1,P$75,4),"1","")))</f>
        <v>0</v>
      </c>
      <c r="Q116" s="430">
        <f ca="1">SUMIF(협력사!$A:$A,$A:$A,INDIRECT("협력사!"&amp;SUBSTITUTE(ADDRESS(1,Q$75,4),"1","")&amp;":"&amp;SUBSTITUTE(ADDRESS(1,Q$75,4),"1","")))</f>
        <v>0</v>
      </c>
      <c r="R116" s="430">
        <f ca="1">SUMIF(협력사!$A:$A,$A:$A,INDIRECT("협력사!"&amp;SUBSTITUTE(ADDRESS(1,R$75,4),"1","")&amp;":"&amp;SUBSTITUTE(ADDRESS(1,R$75,4),"1","")))</f>
        <v>0</v>
      </c>
      <c r="S116" s="430">
        <f ca="1">SUMIF(협력사!$A:$A,$A:$A,INDIRECT("협력사!"&amp;SUBSTITUTE(ADDRESS(1,S$75,4),"1","")&amp;":"&amp;SUBSTITUTE(ADDRESS(1,S$75,4),"1","")))</f>
        <v>0</v>
      </c>
      <c r="T116" s="430">
        <f ca="1">SUMIF(협력사!$A:$A,$A:$A,INDIRECT("협력사!"&amp;SUBSTITUTE(ADDRESS(1,T$75,4),"1","")&amp;":"&amp;SUBSTITUTE(ADDRESS(1,T$75,4),"1","")))</f>
        <v>0</v>
      </c>
      <c r="U116" s="430">
        <f ca="1">SUMIF(협력사!$A:$A,$A:$A,INDIRECT("협력사!"&amp;SUBSTITUTE(ADDRESS(1,U$75,4),"1","")&amp;":"&amp;SUBSTITUTE(ADDRESS(1,U$75,4),"1","")))</f>
        <v>0</v>
      </c>
      <c r="V116" s="430">
        <f ca="1">SUMIF(협력사!$A:$A,$A:$A,INDIRECT("협력사!"&amp;SUBSTITUTE(ADDRESS(1,V$75,4),"1","")&amp;":"&amp;SUBSTITUTE(ADDRESS(1,V$75,4),"1","")))</f>
        <v>0</v>
      </c>
      <c r="W116" s="430">
        <f ca="1">SUMIF(협력사!$A:$A,$A:$A,INDIRECT("협력사!"&amp;SUBSTITUTE(ADDRESS(1,W$75,4),"1","")&amp;":"&amp;SUBSTITUTE(ADDRESS(1,W$75,4),"1","")))</f>
        <v>0</v>
      </c>
      <c r="X116" s="430">
        <f ca="1">SUMIF(협력사!$A:$A,$A:$A,INDIRECT("협력사!"&amp;SUBSTITUTE(ADDRESS(1,X$75,4),"1","")&amp;":"&amp;SUBSTITUTE(ADDRESS(1,X$75,4),"1","")))</f>
        <v>0</v>
      </c>
      <c r="Y116" s="430">
        <f ca="1">SUMIF(협력사!$A:$A,$A:$A,INDIRECT("협력사!"&amp;SUBSTITUTE(ADDRESS(1,Y$75,4),"1","")&amp;":"&amp;SUBSTITUTE(ADDRESS(1,Y$75,4),"1","")))</f>
        <v>0</v>
      </c>
      <c r="Z116" s="430">
        <f ca="1">SUMIF(협력사!$A:$A,$A:$A,INDIRECT("협력사!"&amp;SUBSTITUTE(ADDRESS(1,Z$75,4),"1","")&amp;":"&amp;SUBSTITUTE(ADDRESS(1,Z$75,4),"1","")))</f>
        <v>0</v>
      </c>
      <c r="AA116" s="430">
        <f ca="1">SUMIF(협력사!$A:$A,$A:$A,INDIRECT("협력사!"&amp;SUBSTITUTE(ADDRESS(1,AA$75,4),"1","")&amp;":"&amp;SUBSTITUTE(ADDRESS(1,AA$75,4),"1","")))</f>
        <v>0</v>
      </c>
      <c r="AB116" s="430">
        <f ca="1">SUMIF(협력사!$A:$A,$A:$A,INDIRECT("협력사!"&amp;SUBSTITUTE(ADDRESS(1,AB$75,4),"1","")&amp;":"&amp;SUBSTITUTE(ADDRESS(1,AB$75,4),"1","")))</f>
        <v>0</v>
      </c>
      <c r="AC116" s="430">
        <f ca="1">SUMIF(협력사!$A:$A,$A:$A,INDIRECT("협력사!"&amp;SUBSTITUTE(ADDRESS(1,AC$75,4),"1","")&amp;":"&amp;SUBSTITUTE(ADDRESS(1,AC$75,4),"1","")))</f>
        <v>0</v>
      </c>
      <c r="AD116" s="430">
        <f ca="1">SUMIF(협력사!$A:$A,$A:$A,INDIRECT("협력사!"&amp;SUBSTITUTE(ADDRESS(1,AD$75,4),"1","")&amp;":"&amp;SUBSTITUTE(ADDRESS(1,AD$75,4),"1","")))</f>
        <v>0</v>
      </c>
      <c r="AE116" s="430">
        <f ca="1">SUMIF(협력사!$A:$A,$A:$A,INDIRECT("협력사!"&amp;SUBSTITUTE(ADDRESS(1,AE$75,4),"1","")&amp;":"&amp;SUBSTITUTE(ADDRESS(1,AE$75,4),"1","")))</f>
        <v>0</v>
      </c>
      <c r="AF116" s="430">
        <f ca="1">SUMIF(협력사!$A:$A,$A:$A,INDIRECT("협력사!"&amp;SUBSTITUTE(ADDRESS(1,AF$75,4),"1","")&amp;":"&amp;SUBSTITUTE(ADDRESS(1,AF$75,4),"1","")))</f>
        <v>0</v>
      </c>
      <c r="AG116" s="430">
        <f ca="1">SUMIF(협력사!$A:$A,$A:$A,INDIRECT("협력사!"&amp;SUBSTITUTE(ADDRESS(1,AG$75,4),"1","")&amp;":"&amp;SUBSTITUTE(ADDRESS(1,AG$75,4),"1","")))</f>
        <v>0</v>
      </c>
      <c r="AH116" s="430">
        <f ca="1">SUMIF(협력사!$A:$A,$A:$A,INDIRECT("협력사!"&amp;SUBSTITUTE(ADDRESS(1,AH$75,4),"1","")&amp;":"&amp;SUBSTITUTE(ADDRESS(1,AH$75,4),"1","")))</f>
        <v>0</v>
      </c>
      <c r="AI116" s="430">
        <f t="shared" ref="AI116:AI118" ca="1" si="250">SUM(D116:AH116)</f>
        <v>0</v>
      </c>
    </row>
    <row r="117" spans="1:35">
      <c r="A117" s="23" t="s">
        <v>634</v>
      </c>
      <c r="B117" s="598"/>
      <c r="C117" s="431" t="s">
        <v>1</v>
      </c>
      <c r="D117" s="430">
        <f ca="1">SUMIF(협력사!$A:$A,$A:$A,INDIRECT("협력사!"&amp;SUBSTITUTE(ADDRESS(1,D$75,4),"1","")&amp;":"&amp;SUBSTITUTE(ADDRESS(1,D$75,4),"1","")))</f>
        <v>0</v>
      </c>
      <c r="E117" s="430">
        <f ca="1">SUMIF(협력사!$A:$A,$A:$A,INDIRECT("협력사!"&amp;SUBSTITUTE(ADDRESS(1,E$75,4),"1","")&amp;":"&amp;SUBSTITUTE(ADDRESS(1,E$75,4),"1","")))</f>
        <v>0</v>
      </c>
      <c r="F117" s="430">
        <f ca="1">SUMIF(협력사!$A:$A,$A:$A,INDIRECT("협력사!"&amp;SUBSTITUTE(ADDRESS(1,F$75,4),"1","")&amp;":"&amp;SUBSTITUTE(ADDRESS(1,F$75,4),"1","")))</f>
        <v>0</v>
      </c>
      <c r="G117" s="430">
        <f ca="1">SUMIF(협력사!$A:$A,$A:$A,INDIRECT("협력사!"&amp;SUBSTITUTE(ADDRESS(1,G$75,4),"1","")&amp;":"&amp;SUBSTITUTE(ADDRESS(1,G$75,4),"1","")))</f>
        <v>0</v>
      </c>
      <c r="H117" s="430">
        <f ca="1">SUMIF(협력사!$A:$A,$A:$A,INDIRECT("협력사!"&amp;SUBSTITUTE(ADDRESS(1,H$75,4),"1","")&amp;":"&amp;SUBSTITUTE(ADDRESS(1,H$75,4),"1","")))</f>
        <v>0</v>
      </c>
      <c r="I117" s="430">
        <f ca="1">SUMIF(협력사!$A:$A,$A:$A,INDIRECT("협력사!"&amp;SUBSTITUTE(ADDRESS(1,I$75,4),"1","")&amp;":"&amp;SUBSTITUTE(ADDRESS(1,I$75,4),"1","")))</f>
        <v>0</v>
      </c>
      <c r="J117" s="430">
        <f ca="1">SUMIF(협력사!$A:$A,$A:$A,INDIRECT("협력사!"&amp;SUBSTITUTE(ADDRESS(1,J$75,4),"1","")&amp;":"&amp;SUBSTITUTE(ADDRESS(1,J$75,4),"1","")))</f>
        <v>0</v>
      </c>
      <c r="K117" s="430">
        <f ca="1">SUMIF(협력사!$A:$A,$A:$A,INDIRECT("협력사!"&amp;SUBSTITUTE(ADDRESS(1,K$75,4),"1","")&amp;":"&amp;SUBSTITUTE(ADDRESS(1,K$75,4),"1","")))</f>
        <v>0</v>
      </c>
      <c r="L117" s="430">
        <f ca="1">SUMIF(협력사!$A:$A,$A:$A,INDIRECT("협력사!"&amp;SUBSTITUTE(ADDRESS(1,L$75,4),"1","")&amp;":"&amp;SUBSTITUTE(ADDRESS(1,L$75,4),"1","")))</f>
        <v>0</v>
      </c>
      <c r="M117" s="430">
        <f ca="1">SUMIF(협력사!$A:$A,$A:$A,INDIRECT("협력사!"&amp;SUBSTITUTE(ADDRESS(1,M$75,4),"1","")&amp;":"&amp;SUBSTITUTE(ADDRESS(1,M$75,4),"1","")))</f>
        <v>0</v>
      </c>
      <c r="N117" s="430">
        <f ca="1">SUMIF(협력사!$A:$A,$A:$A,INDIRECT("협력사!"&amp;SUBSTITUTE(ADDRESS(1,N$75,4),"1","")&amp;":"&amp;SUBSTITUTE(ADDRESS(1,N$75,4),"1","")))</f>
        <v>0</v>
      </c>
      <c r="O117" s="430">
        <f ca="1">SUMIF(협력사!$A:$A,$A:$A,INDIRECT("협력사!"&amp;SUBSTITUTE(ADDRESS(1,O$75,4),"1","")&amp;":"&amp;SUBSTITUTE(ADDRESS(1,O$75,4),"1","")))</f>
        <v>0</v>
      </c>
      <c r="P117" s="430">
        <f ca="1">SUMIF(협력사!$A:$A,$A:$A,INDIRECT("협력사!"&amp;SUBSTITUTE(ADDRESS(1,P$75,4),"1","")&amp;":"&amp;SUBSTITUTE(ADDRESS(1,P$75,4),"1","")))</f>
        <v>0</v>
      </c>
      <c r="Q117" s="430">
        <f ca="1">SUMIF(협력사!$A:$A,$A:$A,INDIRECT("협력사!"&amp;SUBSTITUTE(ADDRESS(1,Q$75,4),"1","")&amp;":"&amp;SUBSTITUTE(ADDRESS(1,Q$75,4),"1","")))</f>
        <v>0</v>
      </c>
      <c r="R117" s="430">
        <f ca="1">SUMIF(협력사!$A:$A,$A:$A,INDIRECT("협력사!"&amp;SUBSTITUTE(ADDRESS(1,R$75,4),"1","")&amp;":"&amp;SUBSTITUTE(ADDRESS(1,R$75,4),"1","")))</f>
        <v>0</v>
      </c>
      <c r="S117" s="430">
        <f ca="1">SUMIF(협력사!$A:$A,$A:$A,INDIRECT("협력사!"&amp;SUBSTITUTE(ADDRESS(1,S$75,4),"1","")&amp;":"&amp;SUBSTITUTE(ADDRESS(1,S$75,4),"1","")))</f>
        <v>0</v>
      </c>
      <c r="T117" s="430">
        <f ca="1">SUMIF(협력사!$A:$A,$A:$A,INDIRECT("협력사!"&amp;SUBSTITUTE(ADDRESS(1,T$75,4),"1","")&amp;":"&amp;SUBSTITUTE(ADDRESS(1,T$75,4),"1","")))</f>
        <v>0</v>
      </c>
      <c r="U117" s="430">
        <f ca="1">SUMIF(협력사!$A:$A,$A:$A,INDIRECT("협력사!"&amp;SUBSTITUTE(ADDRESS(1,U$75,4),"1","")&amp;":"&amp;SUBSTITUTE(ADDRESS(1,U$75,4),"1","")))</f>
        <v>0</v>
      </c>
      <c r="V117" s="430">
        <f ca="1">SUMIF(협력사!$A:$A,$A:$A,INDIRECT("협력사!"&amp;SUBSTITUTE(ADDRESS(1,V$75,4),"1","")&amp;":"&amp;SUBSTITUTE(ADDRESS(1,V$75,4),"1","")))</f>
        <v>0</v>
      </c>
      <c r="W117" s="430">
        <f ca="1">SUMIF(협력사!$A:$A,$A:$A,INDIRECT("협력사!"&amp;SUBSTITUTE(ADDRESS(1,W$75,4),"1","")&amp;":"&amp;SUBSTITUTE(ADDRESS(1,W$75,4),"1","")))</f>
        <v>0</v>
      </c>
      <c r="X117" s="430">
        <f ca="1">SUMIF(협력사!$A:$A,$A:$A,INDIRECT("협력사!"&amp;SUBSTITUTE(ADDRESS(1,X$75,4),"1","")&amp;":"&amp;SUBSTITUTE(ADDRESS(1,X$75,4),"1","")))</f>
        <v>0</v>
      </c>
      <c r="Y117" s="430">
        <f ca="1">SUMIF(협력사!$A:$A,$A:$A,INDIRECT("협력사!"&amp;SUBSTITUTE(ADDRESS(1,Y$75,4),"1","")&amp;":"&amp;SUBSTITUTE(ADDRESS(1,Y$75,4),"1","")))</f>
        <v>0</v>
      </c>
      <c r="Z117" s="430">
        <f ca="1">SUMIF(협력사!$A:$A,$A:$A,INDIRECT("협력사!"&amp;SUBSTITUTE(ADDRESS(1,Z$75,4),"1","")&amp;":"&amp;SUBSTITUTE(ADDRESS(1,Z$75,4),"1","")))</f>
        <v>0</v>
      </c>
      <c r="AA117" s="430">
        <f ca="1">SUMIF(협력사!$A:$A,$A:$A,INDIRECT("협력사!"&amp;SUBSTITUTE(ADDRESS(1,AA$75,4),"1","")&amp;":"&amp;SUBSTITUTE(ADDRESS(1,AA$75,4),"1","")))</f>
        <v>0</v>
      </c>
      <c r="AB117" s="430">
        <f ca="1">SUMIF(협력사!$A:$A,$A:$A,INDIRECT("협력사!"&amp;SUBSTITUTE(ADDRESS(1,AB$75,4),"1","")&amp;":"&amp;SUBSTITUTE(ADDRESS(1,AB$75,4),"1","")))</f>
        <v>0</v>
      </c>
      <c r="AC117" s="430">
        <f ca="1">SUMIF(협력사!$A:$A,$A:$A,INDIRECT("협력사!"&amp;SUBSTITUTE(ADDRESS(1,AC$75,4),"1","")&amp;":"&amp;SUBSTITUTE(ADDRESS(1,AC$75,4),"1","")))</f>
        <v>0</v>
      </c>
      <c r="AD117" s="430">
        <f ca="1">SUMIF(협력사!$A:$A,$A:$A,INDIRECT("협력사!"&amp;SUBSTITUTE(ADDRESS(1,AD$75,4),"1","")&amp;":"&amp;SUBSTITUTE(ADDRESS(1,AD$75,4),"1","")))</f>
        <v>0</v>
      </c>
      <c r="AE117" s="430">
        <f ca="1">SUMIF(협력사!$A:$A,$A:$A,INDIRECT("협력사!"&amp;SUBSTITUTE(ADDRESS(1,AE$75,4),"1","")&amp;":"&amp;SUBSTITUTE(ADDRESS(1,AE$75,4),"1","")))</f>
        <v>0</v>
      </c>
      <c r="AF117" s="430">
        <f ca="1">SUMIF(협력사!$A:$A,$A:$A,INDIRECT("협력사!"&amp;SUBSTITUTE(ADDRESS(1,AF$75,4),"1","")&amp;":"&amp;SUBSTITUTE(ADDRESS(1,AF$75,4),"1","")))</f>
        <v>0</v>
      </c>
      <c r="AG117" s="430">
        <f ca="1">SUMIF(협력사!$A:$A,$A:$A,INDIRECT("협력사!"&amp;SUBSTITUTE(ADDRESS(1,AG$75,4),"1","")&amp;":"&amp;SUBSTITUTE(ADDRESS(1,AG$75,4),"1","")))</f>
        <v>0</v>
      </c>
      <c r="AH117" s="430">
        <f ca="1">SUMIF(협력사!$A:$A,$A:$A,INDIRECT("협력사!"&amp;SUBSTITUTE(ADDRESS(1,AH$75,4),"1","")&amp;":"&amp;SUBSTITUTE(ADDRESS(1,AH$75,4),"1","")))</f>
        <v>0</v>
      </c>
      <c r="AI117" s="430">
        <f t="shared" ca="1" si="250"/>
        <v>0</v>
      </c>
    </row>
    <row r="118" spans="1:35">
      <c r="A118" s="23" t="s">
        <v>1321</v>
      </c>
      <c r="B118" s="598"/>
      <c r="C118" s="431" t="s">
        <v>1313</v>
      </c>
      <c r="D118" s="430">
        <f ca="1">SUMIF(협력사!$A:$A,$A:$A,INDIRECT("협력사!"&amp;SUBSTITUTE(ADDRESS(1,D$75,4),"1","")&amp;":"&amp;SUBSTITUTE(ADDRESS(1,D$75,4),"1","")))</f>
        <v>0</v>
      </c>
      <c r="E118" s="430">
        <f ca="1">SUMIF(협력사!$A:$A,$A:$A,INDIRECT("협력사!"&amp;SUBSTITUTE(ADDRESS(1,E$75,4),"1","")&amp;":"&amp;SUBSTITUTE(ADDRESS(1,E$75,4),"1","")))</f>
        <v>0</v>
      </c>
      <c r="F118" s="430">
        <f ca="1">SUMIF(협력사!$A:$A,$A:$A,INDIRECT("협력사!"&amp;SUBSTITUTE(ADDRESS(1,F$75,4),"1","")&amp;":"&amp;SUBSTITUTE(ADDRESS(1,F$75,4),"1","")))</f>
        <v>0</v>
      </c>
      <c r="G118" s="430">
        <f ca="1">SUMIF(협력사!$A:$A,$A:$A,INDIRECT("협력사!"&amp;SUBSTITUTE(ADDRESS(1,G$75,4),"1","")&amp;":"&amp;SUBSTITUTE(ADDRESS(1,G$75,4),"1","")))</f>
        <v>0</v>
      </c>
      <c r="H118" s="430">
        <f ca="1">SUMIF(협력사!$A:$A,$A:$A,INDIRECT("협력사!"&amp;SUBSTITUTE(ADDRESS(1,H$75,4),"1","")&amp;":"&amp;SUBSTITUTE(ADDRESS(1,H$75,4),"1","")))</f>
        <v>0</v>
      </c>
      <c r="I118" s="430">
        <f ca="1">SUMIF(협력사!$A:$A,$A:$A,INDIRECT("협력사!"&amp;SUBSTITUTE(ADDRESS(1,I$75,4),"1","")&amp;":"&amp;SUBSTITUTE(ADDRESS(1,I$75,4),"1","")))</f>
        <v>0</v>
      </c>
      <c r="J118" s="430">
        <f ca="1">SUMIF(협력사!$A:$A,$A:$A,INDIRECT("협력사!"&amp;SUBSTITUTE(ADDRESS(1,J$75,4),"1","")&amp;":"&amp;SUBSTITUTE(ADDRESS(1,J$75,4),"1","")))</f>
        <v>0</v>
      </c>
      <c r="K118" s="430">
        <f ca="1">SUMIF(협력사!$A:$A,$A:$A,INDIRECT("협력사!"&amp;SUBSTITUTE(ADDRESS(1,K$75,4),"1","")&amp;":"&amp;SUBSTITUTE(ADDRESS(1,K$75,4),"1","")))</f>
        <v>0</v>
      </c>
      <c r="L118" s="430">
        <f ca="1">SUMIF(협력사!$A:$A,$A:$A,INDIRECT("협력사!"&amp;SUBSTITUTE(ADDRESS(1,L$75,4),"1","")&amp;":"&amp;SUBSTITUTE(ADDRESS(1,L$75,4),"1","")))</f>
        <v>0</v>
      </c>
      <c r="M118" s="430">
        <f ca="1">SUMIF(협력사!$A:$A,$A:$A,INDIRECT("협력사!"&amp;SUBSTITUTE(ADDRESS(1,M$75,4),"1","")&amp;":"&amp;SUBSTITUTE(ADDRESS(1,M$75,4),"1","")))</f>
        <v>0</v>
      </c>
      <c r="N118" s="430">
        <f ca="1">SUMIF(협력사!$A:$A,$A:$A,INDIRECT("협력사!"&amp;SUBSTITUTE(ADDRESS(1,N$75,4),"1","")&amp;":"&amp;SUBSTITUTE(ADDRESS(1,N$75,4),"1","")))</f>
        <v>0</v>
      </c>
      <c r="O118" s="430">
        <f ca="1">SUMIF(협력사!$A:$A,$A:$A,INDIRECT("협력사!"&amp;SUBSTITUTE(ADDRESS(1,O$75,4),"1","")&amp;":"&amp;SUBSTITUTE(ADDRESS(1,O$75,4),"1","")))</f>
        <v>0</v>
      </c>
      <c r="P118" s="430">
        <f ca="1">SUMIF(협력사!$A:$A,$A:$A,INDIRECT("협력사!"&amp;SUBSTITUTE(ADDRESS(1,P$75,4),"1","")&amp;":"&amp;SUBSTITUTE(ADDRESS(1,P$75,4),"1","")))</f>
        <v>0</v>
      </c>
      <c r="Q118" s="430">
        <f ca="1">SUMIF(협력사!$A:$A,$A:$A,INDIRECT("협력사!"&amp;SUBSTITUTE(ADDRESS(1,Q$75,4),"1","")&amp;":"&amp;SUBSTITUTE(ADDRESS(1,Q$75,4),"1","")))</f>
        <v>0</v>
      </c>
      <c r="R118" s="430">
        <f ca="1">SUMIF(협력사!$A:$A,$A:$A,INDIRECT("협력사!"&amp;SUBSTITUTE(ADDRESS(1,R$75,4),"1","")&amp;":"&amp;SUBSTITUTE(ADDRESS(1,R$75,4),"1","")))</f>
        <v>0</v>
      </c>
      <c r="S118" s="430">
        <f ca="1">SUMIF(협력사!$A:$A,$A:$A,INDIRECT("협력사!"&amp;SUBSTITUTE(ADDRESS(1,S$75,4),"1","")&amp;":"&amp;SUBSTITUTE(ADDRESS(1,S$75,4),"1","")))</f>
        <v>0</v>
      </c>
      <c r="T118" s="430">
        <f ca="1">SUMIF(협력사!$A:$A,$A:$A,INDIRECT("협력사!"&amp;SUBSTITUTE(ADDRESS(1,T$75,4),"1","")&amp;":"&amp;SUBSTITUTE(ADDRESS(1,T$75,4),"1","")))</f>
        <v>0</v>
      </c>
      <c r="U118" s="430">
        <f ca="1">SUMIF(협력사!$A:$A,$A:$A,INDIRECT("협력사!"&amp;SUBSTITUTE(ADDRESS(1,U$75,4),"1","")&amp;":"&amp;SUBSTITUTE(ADDRESS(1,U$75,4),"1","")))</f>
        <v>0</v>
      </c>
      <c r="V118" s="430">
        <f ca="1">SUMIF(협력사!$A:$A,$A:$A,INDIRECT("협력사!"&amp;SUBSTITUTE(ADDRESS(1,V$75,4),"1","")&amp;":"&amp;SUBSTITUTE(ADDRESS(1,V$75,4),"1","")))</f>
        <v>0</v>
      </c>
      <c r="W118" s="430">
        <f ca="1">SUMIF(협력사!$A:$A,$A:$A,INDIRECT("협력사!"&amp;SUBSTITUTE(ADDRESS(1,W$75,4),"1","")&amp;":"&amp;SUBSTITUTE(ADDRESS(1,W$75,4),"1","")))</f>
        <v>0</v>
      </c>
      <c r="X118" s="430">
        <f ca="1">SUMIF(협력사!$A:$A,$A:$A,INDIRECT("협력사!"&amp;SUBSTITUTE(ADDRESS(1,X$75,4),"1","")&amp;":"&amp;SUBSTITUTE(ADDRESS(1,X$75,4),"1","")))</f>
        <v>0</v>
      </c>
      <c r="Y118" s="430">
        <f ca="1">SUMIF(협력사!$A:$A,$A:$A,INDIRECT("협력사!"&amp;SUBSTITUTE(ADDRESS(1,Y$75,4),"1","")&amp;":"&amp;SUBSTITUTE(ADDRESS(1,Y$75,4),"1","")))</f>
        <v>0</v>
      </c>
      <c r="Z118" s="430">
        <f ca="1">SUMIF(협력사!$A:$A,$A:$A,INDIRECT("협력사!"&amp;SUBSTITUTE(ADDRESS(1,Z$75,4),"1","")&amp;":"&amp;SUBSTITUTE(ADDRESS(1,Z$75,4),"1","")))</f>
        <v>0</v>
      </c>
      <c r="AA118" s="430">
        <f ca="1">SUMIF(협력사!$A:$A,$A:$A,INDIRECT("협력사!"&amp;SUBSTITUTE(ADDRESS(1,AA$75,4),"1","")&amp;":"&amp;SUBSTITUTE(ADDRESS(1,AA$75,4),"1","")))</f>
        <v>0</v>
      </c>
      <c r="AB118" s="430">
        <f ca="1">SUMIF(협력사!$A:$A,$A:$A,INDIRECT("협력사!"&amp;SUBSTITUTE(ADDRESS(1,AB$75,4),"1","")&amp;":"&amp;SUBSTITUTE(ADDRESS(1,AB$75,4),"1","")))</f>
        <v>0</v>
      </c>
      <c r="AC118" s="430">
        <f ca="1">SUMIF(협력사!$A:$A,$A:$A,INDIRECT("협력사!"&amp;SUBSTITUTE(ADDRESS(1,AC$75,4),"1","")&amp;":"&amp;SUBSTITUTE(ADDRESS(1,AC$75,4),"1","")))</f>
        <v>0</v>
      </c>
      <c r="AD118" s="430">
        <f ca="1">SUMIF(협력사!$A:$A,$A:$A,INDIRECT("협력사!"&amp;SUBSTITUTE(ADDRESS(1,AD$75,4),"1","")&amp;":"&amp;SUBSTITUTE(ADDRESS(1,AD$75,4),"1","")))</f>
        <v>0</v>
      </c>
      <c r="AE118" s="430">
        <f ca="1">SUMIF(협력사!$A:$A,$A:$A,INDIRECT("협력사!"&amp;SUBSTITUTE(ADDRESS(1,AE$75,4),"1","")&amp;":"&amp;SUBSTITUTE(ADDRESS(1,AE$75,4),"1","")))</f>
        <v>0</v>
      </c>
      <c r="AF118" s="430">
        <f ca="1">SUMIF(협력사!$A:$A,$A:$A,INDIRECT("협력사!"&amp;SUBSTITUTE(ADDRESS(1,AF$75,4),"1","")&amp;":"&amp;SUBSTITUTE(ADDRESS(1,AF$75,4),"1","")))</f>
        <v>0</v>
      </c>
      <c r="AG118" s="430">
        <f ca="1">SUMIF(협력사!$A:$A,$A:$A,INDIRECT("협력사!"&amp;SUBSTITUTE(ADDRESS(1,AG$75,4),"1","")&amp;":"&amp;SUBSTITUTE(ADDRESS(1,AG$75,4),"1","")))</f>
        <v>0</v>
      </c>
      <c r="AH118" s="430">
        <f ca="1">SUMIF(협력사!$A:$A,$A:$A,INDIRECT("협력사!"&amp;SUBSTITUTE(ADDRESS(1,AH$75,4),"1","")&amp;":"&amp;SUBSTITUTE(ADDRESS(1,AH$75,4),"1","")))</f>
        <v>0</v>
      </c>
      <c r="AI118" s="430">
        <f t="shared" ca="1" si="250"/>
        <v>0</v>
      </c>
    </row>
    <row r="119" spans="1:35">
      <c r="B119" s="599"/>
      <c r="C119" s="432" t="s">
        <v>41</v>
      </c>
      <c r="D119" s="433">
        <f ca="1">SUM(D116:D118)</f>
        <v>0</v>
      </c>
      <c r="E119" s="433">
        <f t="shared" ref="E119:AH119" ca="1" si="251">SUM(E116:E118)</f>
        <v>0</v>
      </c>
      <c r="F119" s="433">
        <f t="shared" ca="1" si="251"/>
        <v>0</v>
      </c>
      <c r="G119" s="433">
        <f t="shared" ca="1" si="251"/>
        <v>0</v>
      </c>
      <c r="H119" s="433">
        <f t="shared" ca="1" si="251"/>
        <v>0</v>
      </c>
      <c r="I119" s="433">
        <f t="shared" ca="1" si="251"/>
        <v>0</v>
      </c>
      <c r="J119" s="433">
        <f t="shared" ca="1" si="251"/>
        <v>0</v>
      </c>
      <c r="K119" s="433">
        <f t="shared" ca="1" si="251"/>
        <v>0</v>
      </c>
      <c r="L119" s="433">
        <f t="shared" ca="1" si="251"/>
        <v>0</v>
      </c>
      <c r="M119" s="433">
        <f t="shared" ca="1" si="251"/>
        <v>0</v>
      </c>
      <c r="N119" s="433">
        <f t="shared" ca="1" si="251"/>
        <v>0</v>
      </c>
      <c r="O119" s="433">
        <f t="shared" ca="1" si="251"/>
        <v>0</v>
      </c>
      <c r="P119" s="433">
        <f t="shared" ca="1" si="251"/>
        <v>0</v>
      </c>
      <c r="Q119" s="433">
        <f t="shared" ca="1" si="251"/>
        <v>0</v>
      </c>
      <c r="R119" s="433">
        <f t="shared" ca="1" si="251"/>
        <v>0</v>
      </c>
      <c r="S119" s="433">
        <f t="shared" ca="1" si="251"/>
        <v>0</v>
      </c>
      <c r="T119" s="433">
        <f t="shared" ca="1" si="251"/>
        <v>0</v>
      </c>
      <c r="U119" s="433">
        <f t="shared" ca="1" si="251"/>
        <v>0</v>
      </c>
      <c r="V119" s="433">
        <f t="shared" ca="1" si="251"/>
        <v>0</v>
      </c>
      <c r="W119" s="433">
        <f t="shared" ca="1" si="251"/>
        <v>0</v>
      </c>
      <c r="X119" s="433">
        <f t="shared" ca="1" si="251"/>
        <v>0</v>
      </c>
      <c r="Y119" s="433">
        <f t="shared" ca="1" si="251"/>
        <v>0</v>
      </c>
      <c r="Z119" s="433">
        <f t="shared" ca="1" si="251"/>
        <v>0</v>
      </c>
      <c r="AA119" s="433">
        <f t="shared" ca="1" si="251"/>
        <v>0</v>
      </c>
      <c r="AB119" s="433">
        <f t="shared" ca="1" si="251"/>
        <v>0</v>
      </c>
      <c r="AC119" s="433">
        <f t="shared" ca="1" si="251"/>
        <v>0</v>
      </c>
      <c r="AD119" s="433">
        <f t="shared" ca="1" si="251"/>
        <v>0</v>
      </c>
      <c r="AE119" s="433">
        <f t="shared" ca="1" si="251"/>
        <v>0</v>
      </c>
      <c r="AF119" s="433">
        <f t="shared" ca="1" si="251"/>
        <v>0</v>
      </c>
      <c r="AG119" s="433">
        <f t="shared" ca="1" si="251"/>
        <v>0</v>
      </c>
      <c r="AH119" s="433">
        <f t="shared" ca="1" si="251"/>
        <v>0</v>
      </c>
      <c r="AI119" s="435">
        <f ca="1">SUM(AI116:AI118)</f>
        <v>0</v>
      </c>
    </row>
    <row r="120" spans="1:35">
      <c r="A120" s="23" t="s">
        <v>435</v>
      </c>
      <c r="B120" s="600" t="s">
        <v>6</v>
      </c>
      <c r="C120" s="436" t="s">
        <v>422</v>
      </c>
      <c r="D120" s="430">
        <f ca="1">SUMIF(협력사!$A:$A,$A:$A,INDIRECT("협력사!"&amp;SUBSTITUTE(ADDRESS(1,D$75,4),"1","")&amp;":"&amp;SUBSTITUTE(ADDRESS(1,D$75,4),"1","")))</f>
        <v>0</v>
      </c>
      <c r="E120" s="430">
        <f ca="1">SUMIF(협력사!$A:$A,$A:$A,INDIRECT("협력사!"&amp;SUBSTITUTE(ADDRESS(1,E$75,4),"1","")&amp;":"&amp;SUBSTITUTE(ADDRESS(1,E$75,4),"1","")))</f>
        <v>0</v>
      </c>
      <c r="F120" s="430">
        <f ca="1">SUMIF(협력사!$A:$A,$A:$A,INDIRECT("협력사!"&amp;SUBSTITUTE(ADDRESS(1,F$75,4),"1","")&amp;":"&amp;SUBSTITUTE(ADDRESS(1,F$75,4),"1","")))</f>
        <v>0</v>
      </c>
      <c r="G120" s="430">
        <f ca="1">SUMIF(협력사!$A:$A,$A:$A,INDIRECT("협력사!"&amp;SUBSTITUTE(ADDRESS(1,G$75,4),"1","")&amp;":"&amp;SUBSTITUTE(ADDRESS(1,G$75,4),"1","")))</f>
        <v>0</v>
      </c>
      <c r="H120" s="430">
        <f ca="1">SUMIF(협력사!$A:$A,$A:$A,INDIRECT("협력사!"&amp;SUBSTITUTE(ADDRESS(1,H$75,4),"1","")&amp;":"&amp;SUBSTITUTE(ADDRESS(1,H$75,4),"1","")))</f>
        <v>0</v>
      </c>
      <c r="I120" s="430">
        <f ca="1">SUMIF(협력사!$A:$A,$A:$A,INDIRECT("협력사!"&amp;SUBSTITUTE(ADDRESS(1,I$75,4),"1","")&amp;":"&amp;SUBSTITUTE(ADDRESS(1,I$75,4),"1","")))</f>
        <v>0</v>
      </c>
      <c r="J120" s="430">
        <f ca="1">SUMIF(협력사!$A:$A,$A:$A,INDIRECT("협력사!"&amp;SUBSTITUTE(ADDRESS(1,J$75,4),"1","")&amp;":"&amp;SUBSTITUTE(ADDRESS(1,J$75,4),"1","")))</f>
        <v>0</v>
      </c>
      <c r="K120" s="430">
        <f ca="1">SUMIF(협력사!$A:$A,$A:$A,INDIRECT("협력사!"&amp;SUBSTITUTE(ADDRESS(1,K$75,4),"1","")&amp;":"&amp;SUBSTITUTE(ADDRESS(1,K$75,4),"1","")))</f>
        <v>0</v>
      </c>
      <c r="L120" s="430">
        <f ca="1">SUMIF(협력사!$A:$A,$A:$A,INDIRECT("협력사!"&amp;SUBSTITUTE(ADDRESS(1,L$75,4),"1","")&amp;":"&amp;SUBSTITUTE(ADDRESS(1,L$75,4),"1","")))</f>
        <v>0</v>
      </c>
      <c r="M120" s="430">
        <f ca="1">SUMIF(협력사!$A:$A,$A:$A,INDIRECT("협력사!"&amp;SUBSTITUTE(ADDRESS(1,M$75,4),"1","")&amp;":"&amp;SUBSTITUTE(ADDRESS(1,M$75,4),"1","")))</f>
        <v>0</v>
      </c>
      <c r="N120" s="430">
        <f ca="1">SUMIF(협력사!$A:$A,$A:$A,INDIRECT("협력사!"&amp;SUBSTITUTE(ADDRESS(1,N$75,4),"1","")&amp;":"&amp;SUBSTITUTE(ADDRESS(1,N$75,4),"1","")))</f>
        <v>0</v>
      </c>
      <c r="O120" s="430">
        <f ca="1">SUMIF(협력사!$A:$A,$A:$A,INDIRECT("협력사!"&amp;SUBSTITUTE(ADDRESS(1,O$75,4),"1","")&amp;":"&amp;SUBSTITUTE(ADDRESS(1,O$75,4),"1","")))</f>
        <v>0</v>
      </c>
      <c r="P120" s="430">
        <f ca="1">SUMIF(협력사!$A:$A,$A:$A,INDIRECT("협력사!"&amp;SUBSTITUTE(ADDRESS(1,P$75,4),"1","")&amp;":"&amp;SUBSTITUTE(ADDRESS(1,P$75,4),"1","")))</f>
        <v>0</v>
      </c>
      <c r="Q120" s="430">
        <f ca="1">SUMIF(협력사!$A:$A,$A:$A,INDIRECT("협력사!"&amp;SUBSTITUTE(ADDRESS(1,Q$75,4),"1","")&amp;":"&amp;SUBSTITUTE(ADDRESS(1,Q$75,4),"1","")))</f>
        <v>0</v>
      </c>
      <c r="R120" s="430">
        <f ca="1">SUMIF(협력사!$A:$A,$A:$A,INDIRECT("협력사!"&amp;SUBSTITUTE(ADDRESS(1,R$75,4),"1","")&amp;":"&amp;SUBSTITUTE(ADDRESS(1,R$75,4),"1","")))</f>
        <v>0</v>
      </c>
      <c r="S120" s="430">
        <f ca="1">SUMIF(협력사!$A:$A,$A:$A,INDIRECT("협력사!"&amp;SUBSTITUTE(ADDRESS(1,S$75,4),"1","")&amp;":"&amp;SUBSTITUTE(ADDRESS(1,S$75,4),"1","")))</f>
        <v>0</v>
      </c>
      <c r="T120" s="430">
        <f ca="1">SUMIF(협력사!$A:$A,$A:$A,INDIRECT("협력사!"&amp;SUBSTITUTE(ADDRESS(1,T$75,4),"1","")&amp;":"&amp;SUBSTITUTE(ADDRESS(1,T$75,4),"1","")))</f>
        <v>0</v>
      </c>
      <c r="U120" s="430">
        <f ca="1">SUMIF(협력사!$A:$A,$A:$A,INDIRECT("협력사!"&amp;SUBSTITUTE(ADDRESS(1,U$75,4),"1","")&amp;":"&amp;SUBSTITUTE(ADDRESS(1,U$75,4),"1","")))</f>
        <v>0</v>
      </c>
      <c r="V120" s="430">
        <f ca="1">SUMIF(협력사!$A:$A,$A:$A,INDIRECT("협력사!"&amp;SUBSTITUTE(ADDRESS(1,V$75,4),"1","")&amp;":"&amp;SUBSTITUTE(ADDRESS(1,V$75,4),"1","")))</f>
        <v>0</v>
      </c>
      <c r="W120" s="430">
        <f ca="1">SUMIF(협력사!$A:$A,$A:$A,INDIRECT("협력사!"&amp;SUBSTITUTE(ADDRESS(1,W$75,4),"1","")&amp;":"&amp;SUBSTITUTE(ADDRESS(1,W$75,4),"1","")))</f>
        <v>0</v>
      </c>
      <c r="X120" s="430">
        <f ca="1">SUMIF(협력사!$A:$A,$A:$A,INDIRECT("협력사!"&amp;SUBSTITUTE(ADDRESS(1,X$75,4),"1","")&amp;":"&amp;SUBSTITUTE(ADDRESS(1,X$75,4),"1","")))</f>
        <v>0</v>
      </c>
      <c r="Y120" s="430">
        <f ca="1">SUMIF(협력사!$A:$A,$A:$A,INDIRECT("협력사!"&amp;SUBSTITUTE(ADDRESS(1,Y$75,4),"1","")&amp;":"&amp;SUBSTITUTE(ADDRESS(1,Y$75,4),"1","")))</f>
        <v>0</v>
      </c>
      <c r="Z120" s="430">
        <f ca="1">SUMIF(협력사!$A:$A,$A:$A,INDIRECT("협력사!"&amp;SUBSTITUTE(ADDRESS(1,Z$75,4),"1","")&amp;":"&amp;SUBSTITUTE(ADDRESS(1,Z$75,4),"1","")))</f>
        <v>0</v>
      </c>
      <c r="AA120" s="430">
        <f ca="1">SUMIF(협력사!$A:$A,$A:$A,INDIRECT("협력사!"&amp;SUBSTITUTE(ADDRESS(1,AA$75,4),"1","")&amp;":"&amp;SUBSTITUTE(ADDRESS(1,AA$75,4),"1","")))</f>
        <v>0</v>
      </c>
      <c r="AB120" s="430">
        <f ca="1">SUMIF(협력사!$A:$A,$A:$A,INDIRECT("협력사!"&amp;SUBSTITUTE(ADDRESS(1,AB$75,4),"1","")&amp;":"&amp;SUBSTITUTE(ADDRESS(1,AB$75,4),"1","")))</f>
        <v>0</v>
      </c>
      <c r="AC120" s="430">
        <f ca="1">SUMIF(협력사!$A:$A,$A:$A,INDIRECT("협력사!"&amp;SUBSTITUTE(ADDRESS(1,AC$75,4),"1","")&amp;":"&amp;SUBSTITUTE(ADDRESS(1,AC$75,4),"1","")))</f>
        <v>0</v>
      </c>
      <c r="AD120" s="430">
        <f ca="1">SUMIF(협력사!$A:$A,$A:$A,INDIRECT("협력사!"&amp;SUBSTITUTE(ADDRESS(1,AD$75,4),"1","")&amp;":"&amp;SUBSTITUTE(ADDRESS(1,AD$75,4),"1","")))</f>
        <v>0</v>
      </c>
      <c r="AE120" s="430">
        <f ca="1">SUMIF(협력사!$A:$A,$A:$A,INDIRECT("협력사!"&amp;SUBSTITUTE(ADDRESS(1,AE$75,4),"1","")&amp;":"&amp;SUBSTITUTE(ADDRESS(1,AE$75,4),"1","")))</f>
        <v>0</v>
      </c>
      <c r="AF120" s="430">
        <f ca="1">SUMIF(협력사!$A:$A,$A:$A,INDIRECT("협력사!"&amp;SUBSTITUTE(ADDRESS(1,AF$75,4),"1","")&amp;":"&amp;SUBSTITUTE(ADDRESS(1,AF$75,4),"1","")))</f>
        <v>0</v>
      </c>
      <c r="AG120" s="430">
        <f ca="1">SUMIF(협력사!$A:$A,$A:$A,INDIRECT("협력사!"&amp;SUBSTITUTE(ADDRESS(1,AG$75,4),"1","")&amp;":"&amp;SUBSTITUTE(ADDRESS(1,AG$75,4),"1","")))</f>
        <v>0</v>
      </c>
      <c r="AH120" s="430">
        <f ca="1">SUMIF(협력사!$A:$A,$A:$A,INDIRECT("협력사!"&amp;SUBSTITUTE(ADDRESS(1,AH$75,4),"1","")&amp;":"&amp;SUBSTITUTE(ADDRESS(1,AH$75,4),"1","")))</f>
        <v>0</v>
      </c>
      <c r="AI120" s="430">
        <f t="shared" ref="AI120:AI121" ca="1" si="252">SUM(D120:AH120)</f>
        <v>0</v>
      </c>
    </row>
    <row r="121" spans="1:35">
      <c r="A121" s="23" t="s">
        <v>1322</v>
      </c>
      <c r="B121" s="601"/>
      <c r="C121" s="436" t="s">
        <v>1312</v>
      </c>
      <c r="D121" s="430">
        <f ca="1">SUMIF(협력사!$A:$A,$A:$A,INDIRECT("협력사!"&amp;SUBSTITUTE(ADDRESS(1,D$75,4),"1","")&amp;":"&amp;SUBSTITUTE(ADDRESS(1,D$75,4),"1","")))</f>
        <v>0</v>
      </c>
      <c r="E121" s="430">
        <f ca="1">SUMIF(협력사!$A:$A,$A:$A,INDIRECT("협력사!"&amp;SUBSTITUTE(ADDRESS(1,E$75,4),"1","")&amp;":"&amp;SUBSTITUTE(ADDRESS(1,E$75,4),"1","")))</f>
        <v>0</v>
      </c>
      <c r="F121" s="430">
        <f ca="1">SUMIF(협력사!$A:$A,$A:$A,INDIRECT("협력사!"&amp;SUBSTITUTE(ADDRESS(1,F$75,4),"1","")&amp;":"&amp;SUBSTITUTE(ADDRESS(1,F$75,4),"1","")))</f>
        <v>0</v>
      </c>
      <c r="G121" s="430">
        <f ca="1">SUMIF(협력사!$A:$A,$A:$A,INDIRECT("협력사!"&amp;SUBSTITUTE(ADDRESS(1,G$75,4),"1","")&amp;":"&amp;SUBSTITUTE(ADDRESS(1,G$75,4),"1","")))</f>
        <v>0</v>
      </c>
      <c r="H121" s="430">
        <f ca="1">SUMIF(협력사!$A:$A,$A:$A,INDIRECT("협력사!"&amp;SUBSTITUTE(ADDRESS(1,H$75,4),"1","")&amp;":"&amp;SUBSTITUTE(ADDRESS(1,H$75,4),"1","")))</f>
        <v>0</v>
      </c>
      <c r="I121" s="430">
        <f ca="1">SUMIF(협력사!$A:$A,$A:$A,INDIRECT("협력사!"&amp;SUBSTITUTE(ADDRESS(1,I$75,4),"1","")&amp;":"&amp;SUBSTITUTE(ADDRESS(1,I$75,4),"1","")))</f>
        <v>0</v>
      </c>
      <c r="J121" s="430">
        <f ca="1">SUMIF(협력사!$A:$A,$A:$A,INDIRECT("협력사!"&amp;SUBSTITUTE(ADDRESS(1,J$75,4),"1","")&amp;":"&amp;SUBSTITUTE(ADDRESS(1,J$75,4),"1","")))</f>
        <v>0</v>
      </c>
      <c r="K121" s="430">
        <f ca="1">SUMIF(협력사!$A:$A,$A:$A,INDIRECT("협력사!"&amp;SUBSTITUTE(ADDRESS(1,K$75,4),"1","")&amp;":"&amp;SUBSTITUTE(ADDRESS(1,K$75,4),"1","")))</f>
        <v>0</v>
      </c>
      <c r="L121" s="430">
        <f ca="1">SUMIF(협력사!$A:$A,$A:$A,INDIRECT("협력사!"&amp;SUBSTITUTE(ADDRESS(1,L$75,4),"1","")&amp;":"&amp;SUBSTITUTE(ADDRESS(1,L$75,4),"1","")))</f>
        <v>0</v>
      </c>
      <c r="M121" s="430">
        <f ca="1">SUMIF(협력사!$A:$A,$A:$A,INDIRECT("협력사!"&amp;SUBSTITUTE(ADDRESS(1,M$75,4),"1","")&amp;":"&amp;SUBSTITUTE(ADDRESS(1,M$75,4),"1","")))</f>
        <v>0</v>
      </c>
      <c r="N121" s="430">
        <f ca="1">SUMIF(협력사!$A:$A,$A:$A,INDIRECT("협력사!"&amp;SUBSTITUTE(ADDRESS(1,N$75,4),"1","")&amp;":"&amp;SUBSTITUTE(ADDRESS(1,N$75,4),"1","")))</f>
        <v>0</v>
      </c>
      <c r="O121" s="430">
        <f ca="1">SUMIF(협력사!$A:$A,$A:$A,INDIRECT("협력사!"&amp;SUBSTITUTE(ADDRESS(1,O$75,4),"1","")&amp;":"&amp;SUBSTITUTE(ADDRESS(1,O$75,4),"1","")))</f>
        <v>0</v>
      </c>
      <c r="P121" s="430">
        <f ca="1">SUMIF(협력사!$A:$A,$A:$A,INDIRECT("협력사!"&amp;SUBSTITUTE(ADDRESS(1,P$75,4),"1","")&amp;":"&amp;SUBSTITUTE(ADDRESS(1,P$75,4),"1","")))</f>
        <v>0</v>
      </c>
      <c r="Q121" s="430">
        <f ca="1">SUMIF(협력사!$A:$A,$A:$A,INDIRECT("협력사!"&amp;SUBSTITUTE(ADDRESS(1,Q$75,4),"1","")&amp;":"&amp;SUBSTITUTE(ADDRESS(1,Q$75,4),"1","")))</f>
        <v>0</v>
      </c>
      <c r="R121" s="430">
        <f ca="1">SUMIF(협력사!$A:$A,$A:$A,INDIRECT("협력사!"&amp;SUBSTITUTE(ADDRESS(1,R$75,4),"1","")&amp;":"&amp;SUBSTITUTE(ADDRESS(1,R$75,4),"1","")))</f>
        <v>0</v>
      </c>
      <c r="S121" s="430">
        <f ca="1">SUMIF(협력사!$A:$A,$A:$A,INDIRECT("협력사!"&amp;SUBSTITUTE(ADDRESS(1,S$75,4),"1","")&amp;":"&amp;SUBSTITUTE(ADDRESS(1,S$75,4),"1","")))</f>
        <v>0</v>
      </c>
      <c r="T121" s="430">
        <f ca="1">SUMIF(협력사!$A:$A,$A:$A,INDIRECT("협력사!"&amp;SUBSTITUTE(ADDRESS(1,T$75,4),"1","")&amp;":"&amp;SUBSTITUTE(ADDRESS(1,T$75,4),"1","")))</f>
        <v>0</v>
      </c>
      <c r="U121" s="430">
        <f ca="1">SUMIF(협력사!$A:$A,$A:$A,INDIRECT("협력사!"&amp;SUBSTITUTE(ADDRESS(1,U$75,4),"1","")&amp;":"&amp;SUBSTITUTE(ADDRESS(1,U$75,4),"1","")))</f>
        <v>0</v>
      </c>
      <c r="V121" s="430">
        <f ca="1">SUMIF(협력사!$A:$A,$A:$A,INDIRECT("협력사!"&amp;SUBSTITUTE(ADDRESS(1,V$75,4),"1","")&amp;":"&amp;SUBSTITUTE(ADDRESS(1,V$75,4),"1","")))</f>
        <v>0</v>
      </c>
      <c r="W121" s="430">
        <f ca="1">SUMIF(협력사!$A:$A,$A:$A,INDIRECT("협력사!"&amp;SUBSTITUTE(ADDRESS(1,W$75,4),"1","")&amp;":"&amp;SUBSTITUTE(ADDRESS(1,W$75,4),"1","")))</f>
        <v>0</v>
      </c>
      <c r="X121" s="430">
        <f ca="1">SUMIF(협력사!$A:$A,$A:$A,INDIRECT("협력사!"&amp;SUBSTITUTE(ADDRESS(1,X$75,4),"1","")&amp;":"&amp;SUBSTITUTE(ADDRESS(1,X$75,4),"1","")))</f>
        <v>0</v>
      </c>
      <c r="Y121" s="430">
        <f ca="1">SUMIF(협력사!$A:$A,$A:$A,INDIRECT("협력사!"&amp;SUBSTITUTE(ADDRESS(1,Y$75,4),"1","")&amp;":"&amp;SUBSTITUTE(ADDRESS(1,Y$75,4),"1","")))</f>
        <v>0</v>
      </c>
      <c r="Z121" s="430">
        <f ca="1">SUMIF(협력사!$A:$A,$A:$A,INDIRECT("협력사!"&amp;SUBSTITUTE(ADDRESS(1,Z$75,4),"1","")&amp;":"&amp;SUBSTITUTE(ADDRESS(1,Z$75,4),"1","")))</f>
        <v>0</v>
      </c>
      <c r="AA121" s="430">
        <f ca="1">SUMIF(협력사!$A:$A,$A:$A,INDIRECT("협력사!"&amp;SUBSTITUTE(ADDRESS(1,AA$75,4),"1","")&amp;":"&amp;SUBSTITUTE(ADDRESS(1,AA$75,4),"1","")))</f>
        <v>0</v>
      </c>
      <c r="AB121" s="430">
        <f ca="1">SUMIF(협력사!$A:$A,$A:$A,INDIRECT("협력사!"&amp;SUBSTITUTE(ADDRESS(1,AB$75,4),"1","")&amp;":"&amp;SUBSTITUTE(ADDRESS(1,AB$75,4),"1","")))</f>
        <v>0</v>
      </c>
      <c r="AC121" s="430">
        <f ca="1">SUMIF(협력사!$A:$A,$A:$A,INDIRECT("협력사!"&amp;SUBSTITUTE(ADDRESS(1,AC$75,4),"1","")&amp;":"&amp;SUBSTITUTE(ADDRESS(1,AC$75,4),"1","")))</f>
        <v>0</v>
      </c>
      <c r="AD121" s="430">
        <f ca="1">SUMIF(협력사!$A:$A,$A:$A,INDIRECT("협력사!"&amp;SUBSTITUTE(ADDRESS(1,AD$75,4),"1","")&amp;":"&amp;SUBSTITUTE(ADDRESS(1,AD$75,4),"1","")))</f>
        <v>0</v>
      </c>
      <c r="AE121" s="430">
        <f ca="1">SUMIF(협력사!$A:$A,$A:$A,INDIRECT("협력사!"&amp;SUBSTITUTE(ADDRESS(1,AE$75,4),"1","")&amp;":"&amp;SUBSTITUTE(ADDRESS(1,AE$75,4),"1","")))</f>
        <v>0</v>
      </c>
      <c r="AF121" s="430">
        <f ca="1">SUMIF(협력사!$A:$A,$A:$A,INDIRECT("협력사!"&amp;SUBSTITUTE(ADDRESS(1,AF$75,4),"1","")&amp;":"&amp;SUBSTITUTE(ADDRESS(1,AF$75,4),"1","")))</f>
        <v>0</v>
      </c>
      <c r="AG121" s="430">
        <f ca="1">SUMIF(협력사!$A:$A,$A:$A,INDIRECT("협력사!"&amp;SUBSTITUTE(ADDRESS(1,AG$75,4),"1","")&amp;":"&amp;SUBSTITUTE(ADDRESS(1,AG$75,4),"1","")))</f>
        <v>0</v>
      </c>
      <c r="AH121" s="430">
        <f ca="1">SUMIF(협력사!$A:$A,$A:$A,INDIRECT("협력사!"&amp;SUBSTITUTE(ADDRESS(1,AH$75,4),"1","")&amp;":"&amp;SUBSTITUTE(ADDRESS(1,AH$75,4),"1","")))</f>
        <v>0</v>
      </c>
      <c r="AI121" s="430">
        <f t="shared" ca="1" si="252"/>
        <v>0</v>
      </c>
    </row>
    <row r="122" spans="1:35">
      <c r="B122" s="599"/>
      <c r="C122" s="432" t="s">
        <v>41</v>
      </c>
      <c r="D122" s="433">
        <f ca="1">D120</f>
        <v>0</v>
      </c>
      <c r="E122" s="433">
        <f t="shared" ref="E122:AH122" ca="1" si="253">E120</f>
        <v>0</v>
      </c>
      <c r="F122" s="433">
        <f t="shared" ca="1" si="253"/>
        <v>0</v>
      </c>
      <c r="G122" s="433">
        <f t="shared" ca="1" si="253"/>
        <v>0</v>
      </c>
      <c r="H122" s="433">
        <f t="shared" ca="1" si="253"/>
        <v>0</v>
      </c>
      <c r="I122" s="433">
        <f t="shared" ca="1" si="253"/>
        <v>0</v>
      </c>
      <c r="J122" s="433">
        <f t="shared" ca="1" si="253"/>
        <v>0</v>
      </c>
      <c r="K122" s="433">
        <f t="shared" ca="1" si="253"/>
        <v>0</v>
      </c>
      <c r="L122" s="433">
        <f t="shared" ca="1" si="253"/>
        <v>0</v>
      </c>
      <c r="M122" s="433">
        <f t="shared" ca="1" si="253"/>
        <v>0</v>
      </c>
      <c r="N122" s="433">
        <f t="shared" ca="1" si="253"/>
        <v>0</v>
      </c>
      <c r="O122" s="433">
        <f t="shared" ca="1" si="253"/>
        <v>0</v>
      </c>
      <c r="P122" s="433">
        <f t="shared" ca="1" si="253"/>
        <v>0</v>
      </c>
      <c r="Q122" s="433">
        <f t="shared" ca="1" si="253"/>
        <v>0</v>
      </c>
      <c r="R122" s="433">
        <f t="shared" ca="1" si="253"/>
        <v>0</v>
      </c>
      <c r="S122" s="433">
        <f t="shared" ca="1" si="253"/>
        <v>0</v>
      </c>
      <c r="T122" s="433">
        <f t="shared" ca="1" si="253"/>
        <v>0</v>
      </c>
      <c r="U122" s="433">
        <f t="shared" ca="1" si="253"/>
        <v>0</v>
      </c>
      <c r="V122" s="433">
        <f t="shared" ca="1" si="253"/>
        <v>0</v>
      </c>
      <c r="W122" s="433">
        <f t="shared" ca="1" si="253"/>
        <v>0</v>
      </c>
      <c r="X122" s="433">
        <f t="shared" ca="1" si="253"/>
        <v>0</v>
      </c>
      <c r="Y122" s="433">
        <f t="shared" ca="1" si="253"/>
        <v>0</v>
      </c>
      <c r="Z122" s="433">
        <f t="shared" ca="1" si="253"/>
        <v>0</v>
      </c>
      <c r="AA122" s="433">
        <f t="shared" ca="1" si="253"/>
        <v>0</v>
      </c>
      <c r="AB122" s="433">
        <f t="shared" ca="1" si="253"/>
        <v>0</v>
      </c>
      <c r="AC122" s="433">
        <f t="shared" ca="1" si="253"/>
        <v>0</v>
      </c>
      <c r="AD122" s="433">
        <f t="shared" ca="1" si="253"/>
        <v>0</v>
      </c>
      <c r="AE122" s="433">
        <f t="shared" ca="1" si="253"/>
        <v>0</v>
      </c>
      <c r="AF122" s="433">
        <f t="shared" ca="1" si="253"/>
        <v>0</v>
      </c>
      <c r="AG122" s="433">
        <f t="shared" ca="1" si="253"/>
        <v>0</v>
      </c>
      <c r="AH122" s="433">
        <f t="shared" ca="1" si="253"/>
        <v>0</v>
      </c>
      <c r="AI122" s="435">
        <f ca="1">SUM(AI120)</f>
        <v>0</v>
      </c>
    </row>
    <row r="123" spans="1:35">
      <c r="A123" s="23" t="s">
        <v>1324</v>
      </c>
      <c r="B123" s="600" t="s">
        <v>425</v>
      </c>
      <c r="C123" s="429" t="s">
        <v>423</v>
      </c>
      <c r="D123" s="430">
        <f ca="1">SUMIF(협력사!$A:$A,$A:$A,INDIRECT("협력사!"&amp;SUBSTITUTE(ADDRESS(1,D$75,4),"1","")&amp;":"&amp;SUBSTITUTE(ADDRESS(1,D$75,4),"1","")))</f>
        <v>0</v>
      </c>
      <c r="E123" s="430">
        <f ca="1">SUMIF(협력사!$A:$A,$A:$A,INDIRECT("협력사!"&amp;SUBSTITUTE(ADDRESS(1,E$75,4),"1","")&amp;":"&amp;SUBSTITUTE(ADDRESS(1,E$75,4),"1","")))</f>
        <v>0</v>
      </c>
      <c r="F123" s="430">
        <f ca="1">SUMIF(협력사!$A:$A,$A:$A,INDIRECT("협력사!"&amp;SUBSTITUTE(ADDRESS(1,F$75,4),"1","")&amp;":"&amp;SUBSTITUTE(ADDRESS(1,F$75,4),"1","")))</f>
        <v>0</v>
      </c>
      <c r="G123" s="430">
        <f ca="1">SUMIF(협력사!$A:$A,$A:$A,INDIRECT("협력사!"&amp;SUBSTITUTE(ADDRESS(1,G$75,4),"1","")&amp;":"&amp;SUBSTITUTE(ADDRESS(1,G$75,4),"1","")))</f>
        <v>0</v>
      </c>
      <c r="H123" s="430">
        <f ca="1">SUMIF(협력사!$A:$A,$A:$A,INDIRECT("협력사!"&amp;SUBSTITUTE(ADDRESS(1,H$75,4),"1","")&amp;":"&amp;SUBSTITUTE(ADDRESS(1,H$75,4),"1","")))</f>
        <v>0</v>
      </c>
      <c r="I123" s="430">
        <f ca="1">SUMIF(협력사!$A:$A,$A:$A,INDIRECT("협력사!"&amp;SUBSTITUTE(ADDRESS(1,I$75,4),"1","")&amp;":"&amp;SUBSTITUTE(ADDRESS(1,I$75,4),"1","")))</f>
        <v>0</v>
      </c>
      <c r="J123" s="430">
        <f ca="1">SUMIF(협력사!$A:$A,$A:$A,INDIRECT("협력사!"&amp;SUBSTITUTE(ADDRESS(1,J$75,4),"1","")&amp;":"&amp;SUBSTITUTE(ADDRESS(1,J$75,4),"1","")))</f>
        <v>0</v>
      </c>
      <c r="K123" s="430">
        <f ca="1">SUMIF(협력사!$A:$A,$A:$A,INDIRECT("협력사!"&amp;SUBSTITUTE(ADDRESS(1,K$75,4),"1","")&amp;":"&amp;SUBSTITUTE(ADDRESS(1,K$75,4),"1","")))</f>
        <v>0</v>
      </c>
      <c r="L123" s="430">
        <f ca="1">SUMIF(협력사!$A:$A,$A:$A,INDIRECT("협력사!"&amp;SUBSTITUTE(ADDRESS(1,L$75,4),"1","")&amp;":"&amp;SUBSTITUTE(ADDRESS(1,L$75,4),"1","")))</f>
        <v>0</v>
      </c>
      <c r="M123" s="430">
        <f ca="1">SUMIF(협력사!$A:$A,$A:$A,INDIRECT("협력사!"&amp;SUBSTITUTE(ADDRESS(1,M$75,4),"1","")&amp;":"&amp;SUBSTITUTE(ADDRESS(1,M$75,4),"1","")))</f>
        <v>0</v>
      </c>
      <c r="N123" s="430">
        <f ca="1">SUMIF(협력사!$A:$A,$A:$A,INDIRECT("협력사!"&amp;SUBSTITUTE(ADDRESS(1,N$75,4),"1","")&amp;":"&amp;SUBSTITUTE(ADDRESS(1,N$75,4),"1","")))</f>
        <v>0</v>
      </c>
      <c r="O123" s="430">
        <f ca="1">SUMIF(협력사!$A:$A,$A:$A,INDIRECT("협력사!"&amp;SUBSTITUTE(ADDRESS(1,O$75,4),"1","")&amp;":"&amp;SUBSTITUTE(ADDRESS(1,O$75,4),"1","")))</f>
        <v>0</v>
      </c>
      <c r="P123" s="430">
        <f ca="1">SUMIF(협력사!$A:$A,$A:$A,INDIRECT("협력사!"&amp;SUBSTITUTE(ADDRESS(1,P$75,4),"1","")&amp;":"&amp;SUBSTITUTE(ADDRESS(1,P$75,4),"1","")))</f>
        <v>0</v>
      </c>
      <c r="Q123" s="430">
        <f ca="1">SUMIF(협력사!$A:$A,$A:$A,INDIRECT("협력사!"&amp;SUBSTITUTE(ADDRESS(1,Q$75,4),"1","")&amp;":"&amp;SUBSTITUTE(ADDRESS(1,Q$75,4),"1","")))</f>
        <v>0</v>
      </c>
      <c r="R123" s="430">
        <f ca="1">SUMIF(협력사!$A:$A,$A:$A,INDIRECT("협력사!"&amp;SUBSTITUTE(ADDRESS(1,R$75,4),"1","")&amp;":"&amp;SUBSTITUTE(ADDRESS(1,R$75,4),"1","")))</f>
        <v>0</v>
      </c>
      <c r="S123" s="430">
        <f ca="1">SUMIF(협력사!$A:$A,$A:$A,INDIRECT("협력사!"&amp;SUBSTITUTE(ADDRESS(1,S$75,4),"1","")&amp;":"&amp;SUBSTITUTE(ADDRESS(1,S$75,4),"1","")))</f>
        <v>0</v>
      </c>
      <c r="T123" s="430">
        <f ca="1">SUMIF(협력사!$A:$A,$A:$A,INDIRECT("협력사!"&amp;SUBSTITUTE(ADDRESS(1,T$75,4),"1","")&amp;":"&amp;SUBSTITUTE(ADDRESS(1,T$75,4),"1","")))</f>
        <v>0</v>
      </c>
      <c r="U123" s="430">
        <f ca="1">SUMIF(협력사!$A:$A,$A:$A,INDIRECT("협력사!"&amp;SUBSTITUTE(ADDRESS(1,U$75,4),"1","")&amp;":"&amp;SUBSTITUTE(ADDRESS(1,U$75,4),"1","")))</f>
        <v>0</v>
      </c>
      <c r="V123" s="430">
        <f ca="1">SUMIF(협력사!$A:$A,$A:$A,INDIRECT("협력사!"&amp;SUBSTITUTE(ADDRESS(1,V$75,4),"1","")&amp;":"&amp;SUBSTITUTE(ADDRESS(1,V$75,4),"1","")))</f>
        <v>0</v>
      </c>
      <c r="W123" s="430">
        <f ca="1">SUMIF(협력사!$A:$A,$A:$A,INDIRECT("협력사!"&amp;SUBSTITUTE(ADDRESS(1,W$75,4),"1","")&amp;":"&amp;SUBSTITUTE(ADDRESS(1,W$75,4),"1","")))</f>
        <v>0</v>
      </c>
      <c r="X123" s="430">
        <f ca="1">SUMIF(협력사!$A:$A,$A:$A,INDIRECT("협력사!"&amp;SUBSTITUTE(ADDRESS(1,X$75,4),"1","")&amp;":"&amp;SUBSTITUTE(ADDRESS(1,X$75,4),"1","")))</f>
        <v>0</v>
      </c>
      <c r="Y123" s="430">
        <f ca="1">SUMIF(협력사!$A:$A,$A:$A,INDIRECT("협력사!"&amp;SUBSTITUTE(ADDRESS(1,Y$75,4),"1","")&amp;":"&amp;SUBSTITUTE(ADDRESS(1,Y$75,4),"1","")))</f>
        <v>0</v>
      </c>
      <c r="Z123" s="430">
        <f ca="1">SUMIF(협력사!$A:$A,$A:$A,INDIRECT("협력사!"&amp;SUBSTITUTE(ADDRESS(1,Z$75,4),"1","")&amp;":"&amp;SUBSTITUTE(ADDRESS(1,Z$75,4),"1","")))</f>
        <v>0</v>
      </c>
      <c r="AA123" s="430">
        <f ca="1">SUMIF(협력사!$A:$A,$A:$A,INDIRECT("협력사!"&amp;SUBSTITUTE(ADDRESS(1,AA$75,4),"1","")&amp;":"&amp;SUBSTITUTE(ADDRESS(1,AA$75,4),"1","")))</f>
        <v>0</v>
      </c>
      <c r="AB123" s="430">
        <f ca="1">SUMIF(협력사!$A:$A,$A:$A,INDIRECT("협력사!"&amp;SUBSTITUTE(ADDRESS(1,AB$75,4),"1","")&amp;":"&amp;SUBSTITUTE(ADDRESS(1,AB$75,4),"1","")))</f>
        <v>0</v>
      </c>
      <c r="AC123" s="430">
        <f ca="1">SUMIF(협력사!$A:$A,$A:$A,INDIRECT("협력사!"&amp;SUBSTITUTE(ADDRESS(1,AC$75,4),"1","")&amp;":"&amp;SUBSTITUTE(ADDRESS(1,AC$75,4),"1","")))</f>
        <v>0</v>
      </c>
      <c r="AD123" s="430">
        <f ca="1">SUMIF(협력사!$A:$A,$A:$A,INDIRECT("협력사!"&amp;SUBSTITUTE(ADDRESS(1,AD$75,4),"1","")&amp;":"&amp;SUBSTITUTE(ADDRESS(1,AD$75,4),"1","")))</f>
        <v>0</v>
      </c>
      <c r="AE123" s="430">
        <f ca="1">SUMIF(협력사!$A:$A,$A:$A,INDIRECT("협력사!"&amp;SUBSTITUTE(ADDRESS(1,AE$75,4),"1","")&amp;":"&amp;SUBSTITUTE(ADDRESS(1,AE$75,4),"1","")))</f>
        <v>0</v>
      </c>
      <c r="AF123" s="430">
        <f ca="1">SUMIF(협력사!$A:$A,$A:$A,INDIRECT("협력사!"&amp;SUBSTITUTE(ADDRESS(1,AF$75,4),"1","")&amp;":"&amp;SUBSTITUTE(ADDRESS(1,AF$75,4),"1","")))</f>
        <v>0</v>
      </c>
      <c r="AG123" s="430">
        <f ca="1">SUMIF(협력사!$A:$A,$A:$A,INDIRECT("협력사!"&amp;SUBSTITUTE(ADDRESS(1,AG$75,4),"1","")&amp;":"&amp;SUBSTITUTE(ADDRESS(1,AG$75,4),"1","")))</f>
        <v>0</v>
      </c>
      <c r="AH123" s="430">
        <f ca="1">SUMIF(협력사!$A:$A,$A:$A,INDIRECT("협력사!"&amp;SUBSTITUTE(ADDRESS(1,AH$75,4),"1","")&amp;":"&amp;SUBSTITUTE(ADDRESS(1,AH$75,4),"1","")))</f>
        <v>0</v>
      </c>
      <c r="AI123" s="430">
        <f t="shared" ref="AI123" ca="1" si="254">SUM(D123:AH123)</f>
        <v>0</v>
      </c>
    </row>
    <row r="124" spans="1:35">
      <c r="B124" s="599"/>
      <c r="C124" s="432" t="s">
        <v>41</v>
      </c>
      <c r="D124" s="433">
        <f ca="1">D123</f>
        <v>0</v>
      </c>
      <c r="E124" s="433">
        <f t="shared" ref="E124:AH124" ca="1" si="255">E123</f>
        <v>0</v>
      </c>
      <c r="F124" s="433">
        <f t="shared" ca="1" si="255"/>
        <v>0</v>
      </c>
      <c r="G124" s="433">
        <f t="shared" ca="1" si="255"/>
        <v>0</v>
      </c>
      <c r="H124" s="433">
        <f t="shared" ca="1" si="255"/>
        <v>0</v>
      </c>
      <c r="I124" s="433">
        <f t="shared" ca="1" si="255"/>
        <v>0</v>
      </c>
      <c r="J124" s="433">
        <f t="shared" ca="1" si="255"/>
        <v>0</v>
      </c>
      <c r="K124" s="433">
        <f t="shared" ca="1" si="255"/>
        <v>0</v>
      </c>
      <c r="L124" s="433">
        <f t="shared" ca="1" si="255"/>
        <v>0</v>
      </c>
      <c r="M124" s="433">
        <f t="shared" ca="1" si="255"/>
        <v>0</v>
      </c>
      <c r="N124" s="433">
        <f t="shared" ca="1" si="255"/>
        <v>0</v>
      </c>
      <c r="O124" s="433">
        <f t="shared" ca="1" si="255"/>
        <v>0</v>
      </c>
      <c r="P124" s="433">
        <f t="shared" ca="1" si="255"/>
        <v>0</v>
      </c>
      <c r="Q124" s="433">
        <f t="shared" ca="1" si="255"/>
        <v>0</v>
      </c>
      <c r="R124" s="433">
        <f t="shared" ca="1" si="255"/>
        <v>0</v>
      </c>
      <c r="S124" s="433">
        <f t="shared" ca="1" si="255"/>
        <v>0</v>
      </c>
      <c r="T124" s="433">
        <f t="shared" ca="1" si="255"/>
        <v>0</v>
      </c>
      <c r="U124" s="433">
        <f t="shared" ca="1" si="255"/>
        <v>0</v>
      </c>
      <c r="V124" s="433">
        <f t="shared" ca="1" si="255"/>
        <v>0</v>
      </c>
      <c r="W124" s="433">
        <f t="shared" ca="1" si="255"/>
        <v>0</v>
      </c>
      <c r="X124" s="433">
        <f t="shared" ca="1" si="255"/>
        <v>0</v>
      </c>
      <c r="Y124" s="433">
        <f t="shared" ca="1" si="255"/>
        <v>0</v>
      </c>
      <c r="Z124" s="433">
        <f t="shared" ca="1" si="255"/>
        <v>0</v>
      </c>
      <c r="AA124" s="433">
        <f t="shared" ca="1" si="255"/>
        <v>0</v>
      </c>
      <c r="AB124" s="433">
        <f t="shared" ca="1" si="255"/>
        <v>0</v>
      </c>
      <c r="AC124" s="433">
        <f t="shared" ca="1" si="255"/>
        <v>0</v>
      </c>
      <c r="AD124" s="433">
        <f t="shared" ca="1" si="255"/>
        <v>0</v>
      </c>
      <c r="AE124" s="433">
        <f t="shared" ca="1" si="255"/>
        <v>0</v>
      </c>
      <c r="AF124" s="433">
        <f t="shared" ca="1" si="255"/>
        <v>0</v>
      </c>
      <c r="AG124" s="433">
        <f t="shared" ca="1" si="255"/>
        <v>0</v>
      </c>
      <c r="AH124" s="433">
        <f t="shared" ca="1" si="255"/>
        <v>0</v>
      </c>
      <c r="AI124" s="435">
        <f ca="1">SUM(AI123)</f>
        <v>0</v>
      </c>
    </row>
    <row r="125" spans="1:35">
      <c r="A125" s="23" t="s">
        <v>1386</v>
      </c>
      <c r="B125" s="600" t="s">
        <v>1381</v>
      </c>
      <c r="C125" s="429" t="s">
        <v>1382</v>
      </c>
      <c r="D125" s="430">
        <f ca="1">SUMIF(협력사!$A:$A,$A:$A,INDIRECT("협력사!"&amp;SUBSTITUTE(ADDRESS(1,D$75,4),"1","")&amp;":"&amp;SUBSTITUTE(ADDRESS(1,D$75,4),"1","")))</f>
        <v>0</v>
      </c>
      <c r="E125" s="430">
        <f ca="1">SUMIF(협력사!$A:$A,$A:$A,INDIRECT("협력사!"&amp;SUBSTITUTE(ADDRESS(1,E$75,4),"1","")&amp;":"&amp;SUBSTITUTE(ADDRESS(1,E$75,4),"1","")))</f>
        <v>0</v>
      </c>
      <c r="F125" s="430">
        <f ca="1">SUMIF(협력사!$A:$A,$A:$A,INDIRECT("협력사!"&amp;SUBSTITUTE(ADDRESS(1,F$75,4),"1","")&amp;":"&amp;SUBSTITUTE(ADDRESS(1,F$75,4),"1","")))</f>
        <v>0</v>
      </c>
      <c r="G125" s="430">
        <f ca="1">SUMIF(협력사!$A:$A,$A:$A,INDIRECT("협력사!"&amp;SUBSTITUTE(ADDRESS(1,G$75,4),"1","")&amp;":"&amp;SUBSTITUTE(ADDRESS(1,G$75,4),"1","")))</f>
        <v>0</v>
      </c>
      <c r="H125" s="430">
        <f ca="1">SUMIF(협력사!$A:$A,$A:$A,INDIRECT("협력사!"&amp;SUBSTITUTE(ADDRESS(1,H$75,4),"1","")&amp;":"&amp;SUBSTITUTE(ADDRESS(1,H$75,4),"1","")))</f>
        <v>0</v>
      </c>
      <c r="I125" s="430">
        <f ca="1">SUMIF(협력사!$A:$A,$A:$A,INDIRECT("협력사!"&amp;SUBSTITUTE(ADDRESS(1,I$75,4),"1","")&amp;":"&amp;SUBSTITUTE(ADDRESS(1,I$75,4),"1","")))</f>
        <v>0</v>
      </c>
      <c r="J125" s="430">
        <f ca="1">SUMIF(협력사!$A:$A,$A:$A,INDIRECT("협력사!"&amp;SUBSTITUTE(ADDRESS(1,J$75,4),"1","")&amp;":"&amp;SUBSTITUTE(ADDRESS(1,J$75,4),"1","")))</f>
        <v>0</v>
      </c>
      <c r="K125" s="430">
        <f ca="1">SUMIF(협력사!$A:$A,$A:$A,INDIRECT("협력사!"&amp;SUBSTITUTE(ADDRESS(1,K$75,4),"1","")&amp;":"&amp;SUBSTITUTE(ADDRESS(1,K$75,4),"1","")))</f>
        <v>0</v>
      </c>
      <c r="L125" s="430">
        <f ca="1">SUMIF(협력사!$A:$A,$A:$A,INDIRECT("협력사!"&amp;SUBSTITUTE(ADDRESS(1,L$75,4),"1","")&amp;":"&amp;SUBSTITUTE(ADDRESS(1,L$75,4),"1","")))</f>
        <v>0</v>
      </c>
      <c r="M125" s="430">
        <f ca="1">SUMIF(협력사!$A:$A,$A:$A,INDIRECT("협력사!"&amp;SUBSTITUTE(ADDRESS(1,M$75,4),"1","")&amp;":"&amp;SUBSTITUTE(ADDRESS(1,M$75,4),"1","")))</f>
        <v>0</v>
      </c>
      <c r="N125" s="430">
        <f ca="1">SUMIF(협력사!$A:$A,$A:$A,INDIRECT("협력사!"&amp;SUBSTITUTE(ADDRESS(1,N$75,4),"1","")&amp;":"&amp;SUBSTITUTE(ADDRESS(1,N$75,4),"1","")))</f>
        <v>0</v>
      </c>
      <c r="O125" s="430">
        <f ca="1">SUMIF(협력사!$A:$A,$A:$A,INDIRECT("협력사!"&amp;SUBSTITUTE(ADDRESS(1,O$75,4),"1","")&amp;":"&amp;SUBSTITUTE(ADDRESS(1,O$75,4),"1","")))</f>
        <v>0</v>
      </c>
      <c r="P125" s="430">
        <f ca="1">SUMIF(협력사!$A:$A,$A:$A,INDIRECT("협력사!"&amp;SUBSTITUTE(ADDRESS(1,P$75,4),"1","")&amp;":"&amp;SUBSTITUTE(ADDRESS(1,P$75,4),"1","")))</f>
        <v>0</v>
      </c>
      <c r="Q125" s="430">
        <f ca="1">SUMIF(협력사!$A:$A,$A:$A,INDIRECT("협력사!"&amp;SUBSTITUTE(ADDRESS(1,Q$75,4),"1","")&amp;":"&amp;SUBSTITUTE(ADDRESS(1,Q$75,4),"1","")))</f>
        <v>0</v>
      </c>
      <c r="R125" s="430">
        <f ca="1">SUMIF(협력사!$A:$A,$A:$A,INDIRECT("협력사!"&amp;SUBSTITUTE(ADDRESS(1,R$75,4),"1","")&amp;":"&amp;SUBSTITUTE(ADDRESS(1,R$75,4),"1","")))</f>
        <v>0</v>
      </c>
      <c r="S125" s="430">
        <f ca="1">SUMIF(협력사!$A:$A,$A:$A,INDIRECT("협력사!"&amp;SUBSTITUTE(ADDRESS(1,S$75,4),"1","")&amp;":"&amp;SUBSTITUTE(ADDRESS(1,S$75,4),"1","")))</f>
        <v>0</v>
      </c>
      <c r="T125" s="430">
        <f ca="1">SUMIF(협력사!$A:$A,$A:$A,INDIRECT("협력사!"&amp;SUBSTITUTE(ADDRESS(1,T$75,4),"1","")&amp;":"&amp;SUBSTITUTE(ADDRESS(1,T$75,4),"1","")))</f>
        <v>0</v>
      </c>
      <c r="U125" s="430">
        <f ca="1">SUMIF(협력사!$A:$A,$A:$A,INDIRECT("협력사!"&amp;SUBSTITUTE(ADDRESS(1,U$75,4),"1","")&amp;":"&amp;SUBSTITUTE(ADDRESS(1,U$75,4),"1","")))</f>
        <v>0</v>
      </c>
      <c r="V125" s="430">
        <f ca="1">SUMIF(협력사!$A:$A,$A:$A,INDIRECT("협력사!"&amp;SUBSTITUTE(ADDRESS(1,V$75,4),"1","")&amp;":"&amp;SUBSTITUTE(ADDRESS(1,V$75,4),"1","")))</f>
        <v>0</v>
      </c>
      <c r="W125" s="430">
        <f ca="1">SUMIF(협력사!$A:$A,$A:$A,INDIRECT("협력사!"&amp;SUBSTITUTE(ADDRESS(1,W$75,4),"1","")&amp;":"&amp;SUBSTITUTE(ADDRESS(1,W$75,4),"1","")))</f>
        <v>0</v>
      </c>
      <c r="X125" s="430">
        <f ca="1">SUMIF(협력사!$A:$A,$A:$A,INDIRECT("협력사!"&amp;SUBSTITUTE(ADDRESS(1,X$75,4),"1","")&amp;":"&amp;SUBSTITUTE(ADDRESS(1,X$75,4),"1","")))</f>
        <v>0</v>
      </c>
      <c r="Y125" s="430">
        <f ca="1">SUMIF(협력사!$A:$A,$A:$A,INDIRECT("협력사!"&amp;SUBSTITUTE(ADDRESS(1,Y$75,4),"1","")&amp;":"&amp;SUBSTITUTE(ADDRESS(1,Y$75,4),"1","")))</f>
        <v>0</v>
      </c>
      <c r="Z125" s="430">
        <f ca="1">SUMIF(협력사!$A:$A,$A:$A,INDIRECT("협력사!"&amp;SUBSTITUTE(ADDRESS(1,Z$75,4),"1","")&amp;":"&amp;SUBSTITUTE(ADDRESS(1,Z$75,4),"1","")))</f>
        <v>0</v>
      </c>
      <c r="AA125" s="430">
        <f ca="1">SUMIF(협력사!$A:$A,$A:$A,INDIRECT("협력사!"&amp;SUBSTITUTE(ADDRESS(1,AA$75,4),"1","")&amp;":"&amp;SUBSTITUTE(ADDRESS(1,AA$75,4),"1","")))</f>
        <v>0</v>
      </c>
      <c r="AB125" s="430">
        <f ca="1">SUMIF(협력사!$A:$A,$A:$A,INDIRECT("협력사!"&amp;SUBSTITUTE(ADDRESS(1,AB$75,4),"1","")&amp;":"&amp;SUBSTITUTE(ADDRESS(1,AB$75,4),"1","")))</f>
        <v>0</v>
      </c>
      <c r="AC125" s="430">
        <f ca="1">SUMIF(협력사!$A:$A,$A:$A,INDIRECT("협력사!"&amp;SUBSTITUTE(ADDRESS(1,AC$75,4),"1","")&amp;":"&amp;SUBSTITUTE(ADDRESS(1,AC$75,4),"1","")))</f>
        <v>0</v>
      </c>
      <c r="AD125" s="430">
        <f ca="1">SUMIF(협력사!$A:$A,$A:$A,INDIRECT("협력사!"&amp;SUBSTITUTE(ADDRESS(1,AD$75,4),"1","")&amp;":"&amp;SUBSTITUTE(ADDRESS(1,AD$75,4),"1","")))</f>
        <v>0</v>
      </c>
      <c r="AE125" s="430">
        <f ca="1">SUMIF(협력사!$A:$A,$A:$A,INDIRECT("협력사!"&amp;SUBSTITUTE(ADDRESS(1,AE$75,4),"1","")&amp;":"&amp;SUBSTITUTE(ADDRESS(1,AE$75,4),"1","")))</f>
        <v>0</v>
      </c>
      <c r="AF125" s="430">
        <f ca="1">SUMIF(협력사!$A:$A,$A:$A,INDIRECT("협력사!"&amp;SUBSTITUTE(ADDRESS(1,AF$75,4),"1","")&amp;":"&amp;SUBSTITUTE(ADDRESS(1,AF$75,4),"1","")))</f>
        <v>0</v>
      </c>
      <c r="AG125" s="430">
        <f ca="1">SUMIF(협력사!$A:$A,$A:$A,INDIRECT("협력사!"&amp;SUBSTITUTE(ADDRESS(1,AG$75,4),"1","")&amp;":"&amp;SUBSTITUTE(ADDRESS(1,AG$75,4),"1","")))</f>
        <v>0</v>
      </c>
      <c r="AH125" s="430">
        <f ca="1">SUMIF(협력사!$A:$A,$A:$A,INDIRECT("협력사!"&amp;SUBSTITUTE(ADDRESS(1,AH$75,4),"1","")&amp;":"&amp;SUBSTITUTE(ADDRESS(1,AH$75,4),"1","")))</f>
        <v>0</v>
      </c>
      <c r="AI125" s="430">
        <f t="shared" ref="AI125" ca="1" si="256">SUM(D125:AH125)</f>
        <v>0</v>
      </c>
    </row>
    <row r="126" spans="1:35">
      <c r="B126" s="602"/>
      <c r="C126" s="437" t="s">
        <v>41</v>
      </c>
      <c r="D126" s="438">
        <f ca="1">D125</f>
        <v>0</v>
      </c>
      <c r="E126" s="438">
        <f t="shared" ref="E126:AH126" ca="1" si="257">E125</f>
        <v>0</v>
      </c>
      <c r="F126" s="438">
        <f t="shared" ca="1" si="257"/>
        <v>0</v>
      </c>
      <c r="G126" s="438">
        <f t="shared" ca="1" si="257"/>
        <v>0</v>
      </c>
      <c r="H126" s="438">
        <f t="shared" ca="1" si="257"/>
        <v>0</v>
      </c>
      <c r="I126" s="438">
        <f t="shared" ca="1" si="257"/>
        <v>0</v>
      </c>
      <c r="J126" s="438">
        <f t="shared" ca="1" si="257"/>
        <v>0</v>
      </c>
      <c r="K126" s="438">
        <f t="shared" ca="1" si="257"/>
        <v>0</v>
      </c>
      <c r="L126" s="438">
        <f t="shared" ca="1" si="257"/>
        <v>0</v>
      </c>
      <c r="M126" s="438">
        <f t="shared" ca="1" si="257"/>
        <v>0</v>
      </c>
      <c r="N126" s="438">
        <f t="shared" ca="1" si="257"/>
        <v>0</v>
      </c>
      <c r="O126" s="438">
        <f t="shared" ca="1" si="257"/>
        <v>0</v>
      </c>
      <c r="P126" s="438">
        <f t="shared" ca="1" si="257"/>
        <v>0</v>
      </c>
      <c r="Q126" s="438">
        <f t="shared" ca="1" si="257"/>
        <v>0</v>
      </c>
      <c r="R126" s="438">
        <f t="shared" ca="1" si="257"/>
        <v>0</v>
      </c>
      <c r="S126" s="438">
        <f t="shared" ca="1" si="257"/>
        <v>0</v>
      </c>
      <c r="T126" s="438">
        <f t="shared" ca="1" si="257"/>
        <v>0</v>
      </c>
      <c r="U126" s="438">
        <f t="shared" ca="1" si="257"/>
        <v>0</v>
      </c>
      <c r="V126" s="438">
        <f t="shared" ca="1" si="257"/>
        <v>0</v>
      </c>
      <c r="W126" s="438">
        <f t="shared" ca="1" si="257"/>
        <v>0</v>
      </c>
      <c r="X126" s="438">
        <f t="shared" ca="1" si="257"/>
        <v>0</v>
      </c>
      <c r="Y126" s="438">
        <f t="shared" ca="1" si="257"/>
        <v>0</v>
      </c>
      <c r="Z126" s="438">
        <f t="shared" ca="1" si="257"/>
        <v>0</v>
      </c>
      <c r="AA126" s="438">
        <f t="shared" ca="1" si="257"/>
        <v>0</v>
      </c>
      <c r="AB126" s="438">
        <f t="shared" ca="1" si="257"/>
        <v>0</v>
      </c>
      <c r="AC126" s="438">
        <f t="shared" ca="1" si="257"/>
        <v>0</v>
      </c>
      <c r="AD126" s="438">
        <f t="shared" ca="1" si="257"/>
        <v>0</v>
      </c>
      <c r="AE126" s="438">
        <f t="shared" ca="1" si="257"/>
        <v>0</v>
      </c>
      <c r="AF126" s="438">
        <f t="shared" ca="1" si="257"/>
        <v>0</v>
      </c>
      <c r="AG126" s="438">
        <f t="shared" ca="1" si="257"/>
        <v>0</v>
      </c>
      <c r="AH126" s="438">
        <f t="shared" ca="1" si="257"/>
        <v>0</v>
      </c>
      <c r="AI126" s="439">
        <f ca="1">SUM(AI125)</f>
        <v>0</v>
      </c>
    </row>
    <row r="127" spans="1:35">
      <c r="B127" s="593" t="s">
        <v>49</v>
      </c>
      <c r="C127" s="593"/>
      <c r="D127" s="440">
        <f ca="1">D112+D115+D119+D122+D124+D126</f>
        <v>0</v>
      </c>
      <c r="E127" s="440">
        <f t="shared" ref="E127:AH127" ca="1" si="258">E112+E115+E119+E122+E124+E126</f>
        <v>0</v>
      </c>
      <c r="F127" s="440">
        <f t="shared" ca="1" si="258"/>
        <v>0</v>
      </c>
      <c r="G127" s="440">
        <f t="shared" ca="1" si="258"/>
        <v>0</v>
      </c>
      <c r="H127" s="440">
        <f t="shared" ca="1" si="258"/>
        <v>33271583.199999999</v>
      </c>
      <c r="I127" s="440">
        <f t="shared" ca="1" si="258"/>
        <v>0</v>
      </c>
      <c r="J127" s="440">
        <f t="shared" ca="1" si="258"/>
        <v>0</v>
      </c>
      <c r="K127" s="440">
        <f t="shared" ca="1" si="258"/>
        <v>0</v>
      </c>
      <c r="L127" s="440">
        <f t="shared" ca="1" si="258"/>
        <v>0</v>
      </c>
      <c r="M127" s="440">
        <f t="shared" ca="1" si="258"/>
        <v>0</v>
      </c>
      <c r="N127" s="440">
        <f t="shared" ca="1" si="258"/>
        <v>0</v>
      </c>
      <c r="O127" s="440">
        <f t="shared" ca="1" si="258"/>
        <v>9340943.6000000015</v>
      </c>
      <c r="P127" s="440">
        <f t="shared" ca="1" si="258"/>
        <v>0</v>
      </c>
      <c r="Q127" s="440">
        <f t="shared" ca="1" si="258"/>
        <v>0</v>
      </c>
      <c r="R127" s="440">
        <f t="shared" ca="1" si="258"/>
        <v>0</v>
      </c>
      <c r="S127" s="440">
        <f t="shared" ca="1" si="258"/>
        <v>0</v>
      </c>
      <c r="T127" s="440">
        <f t="shared" ca="1" si="258"/>
        <v>0</v>
      </c>
      <c r="U127" s="440">
        <f t="shared" ca="1" si="258"/>
        <v>0</v>
      </c>
      <c r="V127" s="440">
        <f t="shared" ca="1" si="258"/>
        <v>0</v>
      </c>
      <c r="W127" s="440">
        <f t="shared" ca="1" si="258"/>
        <v>0</v>
      </c>
      <c r="X127" s="440">
        <f t="shared" ca="1" si="258"/>
        <v>0</v>
      </c>
      <c r="Y127" s="440">
        <f t="shared" ca="1" si="258"/>
        <v>0</v>
      </c>
      <c r="Z127" s="440">
        <f t="shared" ca="1" si="258"/>
        <v>0</v>
      </c>
      <c r="AA127" s="440">
        <f t="shared" ca="1" si="258"/>
        <v>0</v>
      </c>
      <c r="AB127" s="440">
        <f t="shared" ca="1" si="258"/>
        <v>0</v>
      </c>
      <c r="AC127" s="440">
        <f t="shared" ca="1" si="258"/>
        <v>0</v>
      </c>
      <c r="AD127" s="440">
        <f t="shared" ca="1" si="258"/>
        <v>0</v>
      </c>
      <c r="AE127" s="440">
        <f t="shared" ca="1" si="258"/>
        <v>0</v>
      </c>
      <c r="AF127" s="440">
        <f t="shared" ca="1" si="258"/>
        <v>0</v>
      </c>
      <c r="AG127" s="440">
        <f t="shared" ca="1" si="258"/>
        <v>0</v>
      </c>
      <c r="AH127" s="440">
        <f t="shared" ca="1" si="258"/>
        <v>0</v>
      </c>
      <c r="AI127" s="441">
        <f ca="1">SUM(AI112,AI115,AI119,AI122,AI124,AI126)</f>
        <v>42612526.799999997</v>
      </c>
    </row>
    <row r="128" spans="1:35">
      <c r="A128" s="445" t="s">
        <v>1278</v>
      </c>
      <c r="D128" s="430">
        <f ca="1">SUMIF(협력사!$A:$A,$A:$A,INDIRECT("협력사!"&amp;SUBSTITUTE(ADDRESS(1,D$75,4),"1","")&amp;":"&amp;SUBSTITUTE(ADDRESS(1,D$75,4),"1","")))</f>
        <v>0</v>
      </c>
      <c r="E128" s="430">
        <f ca="1">SUMIF(협력사!$A:$A,$A:$A,INDIRECT("협력사!"&amp;SUBSTITUTE(ADDRESS(1,E$75,4),"1","")&amp;":"&amp;SUBSTITUTE(ADDRESS(1,E$75,4),"1","")))</f>
        <v>0</v>
      </c>
      <c r="F128" s="430">
        <f ca="1">SUMIF(협력사!$A:$A,$A:$A,INDIRECT("협력사!"&amp;SUBSTITUTE(ADDRESS(1,F$75,4),"1","")&amp;":"&amp;SUBSTITUTE(ADDRESS(1,F$75,4),"1","")))</f>
        <v>0</v>
      </c>
      <c r="G128" s="430">
        <f ca="1">SUMIF(협력사!$A:$A,$A:$A,INDIRECT("협력사!"&amp;SUBSTITUTE(ADDRESS(1,G$75,4),"1","")&amp;":"&amp;SUBSTITUTE(ADDRESS(1,G$75,4),"1","")))</f>
        <v>0</v>
      </c>
      <c r="H128" s="430">
        <f ca="1">SUMIF(협력사!$A:$A,$A:$A,INDIRECT("협력사!"&amp;SUBSTITUTE(ADDRESS(1,H$75,4),"1","")&amp;":"&amp;SUBSTITUTE(ADDRESS(1,H$75,4),"1","")))</f>
        <v>0</v>
      </c>
      <c r="I128" s="430">
        <f ca="1">SUMIF(협력사!$A:$A,$A:$A,INDIRECT("협력사!"&amp;SUBSTITUTE(ADDRESS(1,I$75,4),"1","")&amp;":"&amp;SUBSTITUTE(ADDRESS(1,I$75,4),"1","")))</f>
        <v>0</v>
      </c>
      <c r="J128" s="430">
        <f ca="1">SUMIF(협력사!$A:$A,$A:$A,INDIRECT("협력사!"&amp;SUBSTITUTE(ADDRESS(1,J$75,4),"1","")&amp;":"&amp;SUBSTITUTE(ADDRESS(1,J$75,4),"1","")))</f>
        <v>0</v>
      </c>
      <c r="K128" s="430">
        <f ca="1">SUMIF(협력사!$A:$A,$A:$A,INDIRECT("협력사!"&amp;SUBSTITUTE(ADDRESS(1,K$75,4),"1","")&amp;":"&amp;SUBSTITUTE(ADDRESS(1,K$75,4),"1","")))</f>
        <v>0</v>
      </c>
      <c r="L128" s="430">
        <f ca="1">SUMIF(협력사!$A:$A,$A:$A,INDIRECT("협력사!"&amp;SUBSTITUTE(ADDRESS(1,L$75,4),"1","")&amp;":"&amp;SUBSTITUTE(ADDRESS(1,L$75,4),"1","")))</f>
        <v>0</v>
      </c>
      <c r="M128" s="430">
        <f ca="1">SUMIF(협력사!$A:$A,$A:$A,INDIRECT("협력사!"&amp;SUBSTITUTE(ADDRESS(1,M$75,4),"1","")&amp;":"&amp;SUBSTITUTE(ADDRESS(1,M$75,4),"1","")))</f>
        <v>13536736</v>
      </c>
      <c r="N128" s="430">
        <f ca="1">SUMIF(협력사!$A:$A,$A:$A,INDIRECT("협력사!"&amp;SUBSTITUTE(ADDRESS(1,N$75,4),"1","")&amp;":"&amp;SUBSTITUTE(ADDRESS(1,N$75,4),"1","")))</f>
        <v>0</v>
      </c>
      <c r="O128" s="430">
        <f ca="1">SUMIF(협력사!$A:$A,$A:$A,INDIRECT("협력사!"&amp;SUBSTITUTE(ADDRESS(1,O$75,4),"1","")&amp;":"&amp;SUBSTITUTE(ADDRESS(1,O$75,4),"1","")))</f>
        <v>0</v>
      </c>
      <c r="P128" s="430">
        <f ca="1">SUMIF(협력사!$A:$A,$A:$A,INDIRECT("협력사!"&amp;SUBSTITUTE(ADDRESS(1,P$75,4),"1","")&amp;":"&amp;SUBSTITUTE(ADDRESS(1,P$75,4),"1","")))</f>
        <v>0</v>
      </c>
      <c r="Q128" s="430">
        <f ca="1">SUMIF(협력사!$A:$A,$A:$A,INDIRECT("협력사!"&amp;SUBSTITUTE(ADDRESS(1,Q$75,4),"1","")&amp;":"&amp;SUBSTITUTE(ADDRESS(1,Q$75,4),"1","")))</f>
        <v>0</v>
      </c>
      <c r="R128" s="430">
        <f ca="1">SUMIF(협력사!$A:$A,$A:$A,INDIRECT("협력사!"&amp;SUBSTITUTE(ADDRESS(1,R$75,4),"1","")&amp;":"&amp;SUBSTITUTE(ADDRESS(1,R$75,4),"1","")))</f>
        <v>0</v>
      </c>
      <c r="S128" s="430">
        <f ca="1">SUMIF(협력사!$A:$A,$A:$A,INDIRECT("협력사!"&amp;SUBSTITUTE(ADDRESS(1,S$75,4),"1","")&amp;":"&amp;SUBSTITUTE(ADDRESS(1,S$75,4),"1","")))</f>
        <v>0</v>
      </c>
      <c r="T128" s="430">
        <f ca="1">SUMIF(협력사!$A:$A,$A:$A,INDIRECT("협력사!"&amp;SUBSTITUTE(ADDRESS(1,T$75,4),"1","")&amp;":"&amp;SUBSTITUTE(ADDRESS(1,T$75,4),"1","")))</f>
        <v>0</v>
      </c>
      <c r="U128" s="430">
        <f ca="1">SUMIF(협력사!$A:$A,$A:$A,INDIRECT("협력사!"&amp;SUBSTITUTE(ADDRESS(1,U$75,4),"1","")&amp;":"&amp;SUBSTITUTE(ADDRESS(1,U$75,4),"1","")))</f>
        <v>0</v>
      </c>
      <c r="V128" s="430">
        <f ca="1">SUMIF(협력사!$A:$A,$A:$A,INDIRECT("협력사!"&amp;SUBSTITUTE(ADDRESS(1,V$75,4),"1","")&amp;":"&amp;SUBSTITUTE(ADDRESS(1,V$75,4),"1","")))</f>
        <v>0</v>
      </c>
      <c r="W128" s="430">
        <f ca="1">SUMIF(협력사!$A:$A,$A:$A,INDIRECT("협력사!"&amp;SUBSTITUTE(ADDRESS(1,W$75,4),"1","")&amp;":"&amp;SUBSTITUTE(ADDRESS(1,W$75,4),"1","")))</f>
        <v>0</v>
      </c>
      <c r="X128" s="430">
        <f ca="1">SUMIF(협력사!$A:$A,$A:$A,INDIRECT("협력사!"&amp;SUBSTITUTE(ADDRESS(1,X$75,4),"1","")&amp;":"&amp;SUBSTITUTE(ADDRESS(1,X$75,4),"1","")))</f>
        <v>0</v>
      </c>
      <c r="Y128" s="430">
        <f ca="1">SUMIF(협력사!$A:$A,$A:$A,INDIRECT("협력사!"&amp;SUBSTITUTE(ADDRESS(1,Y$75,4),"1","")&amp;":"&amp;SUBSTITUTE(ADDRESS(1,Y$75,4),"1","")))</f>
        <v>0</v>
      </c>
      <c r="Z128" s="430">
        <f ca="1">SUMIF(협력사!$A:$A,$A:$A,INDIRECT("협력사!"&amp;SUBSTITUTE(ADDRESS(1,Z$75,4),"1","")&amp;":"&amp;SUBSTITUTE(ADDRESS(1,Z$75,4),"1","")))</f>
        <v>0</v>
      </c>
      <c r="AA128" s="430">
        <f ca="1">SUMIF(협력사!$A:$A,$A:$A,INDIRECT("협력사!"&amp;SUBSTITUTE(ADDRESS(1,AA$75,4),"1","")&amp;":"&amp;SUBSTITUTE(ADDRESS(1,AA$75,4),"1","")))</f>
        <v>0</v>
      </c>
      <c r="AB128" s="430">
        <f ca="1">SUMIF(협력사!$A:$A,$A:$A,INDIRECT("협력사!"&amp;SUBSTITUTE(ADDRESS(1,AB$75,4),"1","")&amp;":"&amp;SUBSTITUTE(ADDRESS(1,AB$75,4),"1","")))</f>
        <v>0</v>
      </c>
      <c r="AC128" s="430">
        <f ca="1">SUMIF(협력사!$A:$A,$A:$A,INDIRECT("협력사!"&amp;SUBSTITUTE(ADDRESS(1,AC$75,4),"1","")&amp;":"&amp;SUBSTITUTE(ADDRESS(1,AC$75,4),"1","")))</f>
        <v>0</v>
      </c>
      <c r="AD128" s="430">
        <f ca="1">SUMIF(협력사!$A:$A,$A:$A,INDIRECT("협력사!"&amp;SUBSTITUTE(ADDRESS(1,AD$75,4),"1","")&amp;":"&amp;SUBSTITUTE(ADDRESS(1,AD$75,4),"1","")))</f>
        <v>0</v>
      </c>
      <c r="AE128" s="430">
        <f ca="1">SUMIF(협력사!$A:$A,$A:$A,INDIRECT("협력사!"&amp;SUBSTITUTE(ADDRESS(1,AE$75,4),"1","")&amp;":"&amp;SUBSTITUTE(ADDRESS(1,AE$75,4),"1","")))</f>
        <v>0</v>
      </c>
      <c r="AF128" s="430">
        <f ca="1">SUMIF(협력사!$A:$A,$A:$A,INDIRECT("협력사!"&amp;SUBSTITUTE(ADDRESS(1,AF$75,4),"1","")&amp;":"&amp;SUBSTITUTE(ADDRESS(1,AF$75,4),"1","")))</f>
        <v>0</v>
      </c>
      <c r="AG128" s="430">
        <f ca="1">SUMIF(협력사!$A:$A,$A:$A,INDIRECT("협력사!"&amp;SUBSTITUTE(ADDRESS(1,AG$75,4),"1","")&amp;":"&amp;SUBSTITUTE(ADDRESS(1,AG$75,4),"1","")))</f>
        <v>0</v>
      </c>
      <c r="AH128" s="430">
        <f ca="1">SUMIF(협력사!$A:$A,$A:$A,INDIRECT("협력사!"&amp;SUBSTITUTE(ADDRESS(1,AH$75,4),"1","")&amp;":"&amp;SUBSTITUTE(ADDRESS(1,AH$75,4),"1","")))</f>
        <v>0</v>
      </c>
      <c r="AI128" s="430">
        <f ca="1">SUM(D128:AH128)</f>
        <v>13536736</v>
      </c>
    </row>
    <row r="129" spans="1:35">
      <c r="AI129" s="58">
        <f ca="1">SUM(AI127:AI128)</f>
        <v>56149262.799999997</v>
      </c>
    </row>
    <row r="131" spans="1:35" ht="31.5" customHeight="1">
      <c r="A131" s="451" t="s">
        <v>1336</v>
      </c>
      <c r="B131" s="312" t="s">
        <v>1328</v>
      </c>
      <c r="C131" s="312" t="s">
        <v>175</v>
      </c>
      <c r="D131" s="443">
        <f>DATE($B$2,$C$2,1)</f>
        <v>45870</v>
      </c>
      <c r="E131" s="443">
        <f>D131+1</f>
        <v>45871</v>
      </c>
      <c r="F131" s="443">
        <f t="shared" ref="F131:AH131" si="259">E131+1</f>
        <v>45872</v>
      </c>
      <c r="G131" s="443">
        <f t="shared" si="259"/>
        <v>45873</v>
      </c>
      <c r="H131" s="443">
        <f t="shared" si="259"/>
        <v>45874</v>
      </c>
      <c r="I131" s="443">
        <f t="shared" si="259"/>
        <v>45875</v>
      </c>
      <c r="J131" s="443">
        <f t="shared" si="259"/>
        <v>45876</v>
      </c>
      <c r="K131" s="443">
        <f t="shared" si="259"/>
        <v>45877</v>
      </c>
      <c r="L131" s="443">
        <f t="shared" si="259"/>
        <v>45878</v>
      </c>
      <c r="M131" s="443">
        <f t="shared" si="259"/>
        <v>45879</v>
      </c>
      <c r="N131" s="443">
        <f t="shared" si="259"/>
        <v>45880</v>
      </c>
      <c r="O131" s="443">
        <f t="shared" si="259"/>
        <v>45881</v>
      </c>
      <c r="P131" s="443">
        <f t="shared" si="259"/>
        <v>45882</v>
      </c>
      <c r="Q131" s="443">
        <f t="shared" si="259"/>
        <v>45883</v>
      </c>
      <c r="R131" s="443">
        <f t="shared" si="259"/>
        <v>45884</v>
      </c>
      <c r="S131" s="443">
        <f t="shared" si="259"/>
        <v>45885</v>
      </c>
      <c r="T131" s="443">
        <f t="shared" si="259"/>
        <v>45886</v>
      </c>
      <c r="U131" s="443">
        <f t="shared" si="259"/>
        <v>45887</v>
      </c>
      <c r="V131" s="443">
        <f t="shared" si="259"/>
        <v>45888</v>
      </c>
      <c r="W131" s="443">
        <f t="shared" si="259"/>
        <v>45889</v>
      </c>
      <c r="X131" s="443">
        <f t="shared" si="259"/>
        <v>45890</v>
      </c>
      <c r="Y131" s="443">
        <f t="shared" si="259"/>
        <v>45891</v>
      </c>
      <c r="Z131" s="443">
        <f t="shared" si="259"/>
        <v>45892</v>
      </c>
      <c r="AA131" s="443">
        <f t="shared" si="259"/>
        <v>45893</v>
      </c>
      <c r="AB131" s="443">
        <f t="shared" si="259"/>
        <v>45894</v>
      </c>
      <c r="AC131" s="443">
        <f t="shared" si="259"/>
        <v>45895</v>
      </c>
      <c r="AD131" s="443">
        <f t="shared" si="259"/>
        <v>45896</v>
      </c>
      <c r="AE131" s="443">
        <f t="shared" si="259"/>
        <v>45897</v>
      </c>
      <c r="AF131" s="443">
        <f t="shared" si="259"/>
        <v>45898</v>
      </c>
      <c r="AG131" s="443">
        <f t="shared" si="259"/>
        <v>45899</v>
      </c>
      <c r="AH131" s="443">
        <f t="shared" si="259"/>
        <v>45900</v>
      </c>
      <c r="AI131" s="442" t="s">
        <v>505</v>
      </c>
    </row>
    <row r="132" spans="1:35">
      <c r="A132" s="23" t="s">
        <v>439</v>
      </c>
      <c r="B132" s="597" t="s">
        <v>51</v>
      </c>
      <c r="C132" s="429" t="s">
        <v>50</v>
      </c>
      <c r="D132" s="430">
        <f ca="1">D30+D106</f>
        <v>0</v>
      </c>
      <c r="E132" s="430">
        <f t="shared" ref="E132:AI132" ca="1" si="260">E30+E106</f>
        <v>11381432</v>
      </c>
      <c r="F132" s="430">
        <f t="shared" ca="1" si="260"/>
        <v>0</v>
      </c>
      <c r="G132" s="430">
        <f t="shared" ca="1" si="260"/>
        <v>0</v>
      </c>
      <c r="H132" s="430">
        <f t="shared" ca="1" si="260"/>
        <v>3604900</v>
      </c>
      <c r="I132" s="430">
        <f t="shared" ca="1" si="260"/>
        <v>0</v>
      </c>
      <c r="J132" s="430">
        <f t="shared" ca="1" si="260"/>
        <v>0</v>
      </c>
      <c r="K132" s="430">
        <f t="shared" ca="1" si="260"/>
        <v>16841152</v>
      </c>
      <c r="L132" s="430">
        <f t="shared" ca="1" si="260"/>
        <v>0</v>
      </c>
      <c r="M132" s="430">
        <f t="shared" ca="1" si="260"/>
        <v>0</v>
      </c>
      <c r="N132" s="430">
        <f t="shared" ca="1" si="260"/>
        <v>0</v>
      </c>
      <c r="O132" s="430">
        <f t="shared" ca="1" si="260"/>
        <v>0</v>
      </c>
      <c r="P132" s="430">
        <f t="shared" ca="1" si="260"/>
        <v>0</v>
      </c>
      <c r="Q132" s="430">
        <f t="shared" ca="1" si="260"/>
        <v>0</v>
      </c>
      <c r="R132" s="430">
        <f t="shared" ca="1" si="260"/>
        <v>0</v>
      </c>
      <c r="S132" s="430">
        <f t="shared" ca="1" si="260"/>
        <v>0</v>
      </c>
      <c r="T132" s="430">
        <f t="shared" ca="1" si="260"/>
        <v>0</v>
      </c>
      <c r="U132" s="430">
        <f t="shared" ca="1" si="260"/>
        <v>0</v>
      </c>
      <c r="V132" s="430">
        <f t="shared" ca="1" si="260"/>
        <v>0</v>
      </c>
      <c r="W132" s="430">
        <f t="shared" ca="1" si="260"/>
        <v>0</v>
      </c>
      <c r="X132" s="430">
        <f t="shared" ca="1" si="260"/>
        <v>0</v>
      </c>
      <c r="Y132" s="430">
        <f t="shared" ca="1" si="260"/>
        <v>0</v>
      </c>
      <c r="Z132" s="430">
        <f t="shared" ca="1" si="260"/>
        <v>0</v>
      </c>
      <c r="AA132" s="430">
        <f t="shared" ca="1" si="260"/>
        <v>0</v>
      </c>
      <c r="AB132" s="430">
        <f t="shared" ca="1" si="260"/>
        <v>0</v>
      </c>
      <c r="AC132" s="430">
        <f t="shared" ca="1" si="260"/>
        <v>0</v>
      </c>
      <c r="AD132" s="430">
        <f t="shared" ca="1" si="260"/>
        <v>0</v>
      </c>
      <c r="AE132" s="430">
        <f t="shared" ca="1" si="260"/>
        <v>0</v>
      </c>
      <c r="AF132" s="430">
        <f t="shared" ca="1" si="260"/>
        <v>0</v>
      </c>
      <c r="AG132" s="430">
        <f t="shared" ca="1" si="260"/>
        <v>0</v>
      </c>
      <c r="AH132" s="430">
        <f t="shared" ca="1" si="260"/>
        <v>0</v>
      </c>
      <c r="AI132" s="430">
        <f t="shared" ca="1" si="260"/>
        <v>31827484</v>
      </c>
    </row>
    <row r="133" spans="1:35">
      <c r="A133" s="23" t="s">
        <v>441</v>
      </c>
      <c r="B133" s="598"/>
      <c r="C133" s="431" t="s">
        <v>60</v>
      </c>
      <c r="D133" s="430">
        <f t="shared" ref="D133:D151" ca="1" si="261">D31+D107</f>
        <v>26002379.999999996</v>
      </c>
      <c r="E133" s="430">
        <f t="shared" ref="E133:AI133" ca="1" si="262">E31+E107</f>
        <v>0</v>
      </c>
      <c r="F133" s="430">
        <f t="shared" ca="1" si="262"/>
        <v>0</v>
      </c>
      <c r="G133" s="430">
        <f t="shared" ca="1" si="262"/>
        <v>0</v>
      </c>
      <c r="H133" s="430">
        <f t="shared" ca="1" si="262"/>
        <v>4944403.2</v>
      </c>
      <c r="I133" s="430">
        <f t="shared" ca="1" si="262"/>
        <v>0</v>
      </c>
      <c r="J133" s="430">
        <f t="shared" ca="1" si="262"/>
        <v>0</v>
      </c>
      <c r="K133" s="430">
        <f t="shared" ca="1" si="262"/>
        <v>0</v>
      </c>
      <c r="L133" s="430">
        <f t="shared" ca="1" si="262"/>
        <v>0</v>
      </c>
      <c r="M133" s="430">
        <f t="shared" ca="1" si="262"/>
        <v>0</v>
      </c>
      <c r="N133" s="430">
        <f t="shared" ca="1" si="262"/>
        <v>0</v>
      </c>
      <c r="O133" s="430">
        <f t="shared" ca="1" si="262"/>
        <v>33314906.399999999</v>
      </c>
      <c r="P133" s="430">
        <f t="shared" ca="1" si="262"/>
        <v>0</v>
      </c>
      <c r="Q133" s="430">
        <f t="shared" ca="1" si="262"/>
        <v>0</v>
      </c>
      <c r="R133" s="430">
        <f t="shared" ca="1" si="262"/>
        <v>0</v>
      </c>
      <c r="S133" s="430">
        <f t="shared" ca="1" si="262"/>
        <v>12944652</v>
      </c>
      <c r="T133" s="430">
        <f t="shared" ca="1" si="262"/>
        <v>0</v>
      </c>
      <c r="U133" s="430">
        <f t="shared" ca="1" si="262"/>
        <v>0</v>
      </c>
      <c r="V133" s="430">
        <f t="shared" ca="1" si="262"/>
        <v>0</v>
      </c>
      <c r="W133" s="430">
        <f t="shared" ca="1" si="262"/>
        <v>0</v>
      </c>
      <c r="X133" s="430">
        <f t="shared" ca="1" si="262"/>
        <v>0</v>
      </c>
      <c r="Y133" s="430">
        <f t="shared" ca="1" si="262"/>
        <v>0</v>
      </c>
      <c r="Z133" s="430">
        <f t="shared" ca="1" si="262"/>
        <v>0</v>
      </c>
      <c r="AA133" s="430">
        <f t="shared" ca="1" si="262"/>
        <v>0</v>
      </c>
      <c r="AB133" s="430">
        <f t="shared" ca="1" si="262"/>
        <v>0</v>
      </c>
      <c r="AC133" s="430">
        <f t="shared" ca="1" si="262"/>
        <v>0</v>
      </c>
      <c r="AD133" s="430">
        <f t="shared" ca="1" si="262"/>
        <v>0</v>
      </c>
      <c r="AE133" s="430">
        <f t="shared" ca="1" si="262"/>
        <v>0</v>
      </c>
      <c r="AF133" s="430">
        <f t="shared" ca="1" si="262"/>
        <v>0</v>
      </c>
      <c r="AG133" s="430">
        <f t="shared" ca="1" si="262"/>
        <v>0</v>
      </c>
      <c r="AH133" s="430">
        <f t="shared" ca="1" si="262"/>
        <v>0</v>
      </c>
      <c r="AI133" s="430">
        <f t="shared" ca="1" si="262"/>
        <v>77206341.599999994</v>
      </c>
    </row>
    <row r="134" spans="1:35">
      <c r="A134" s="23" t="s">
        <v>436</v>
      </c>
      <c r="B134" s="598"/>
      <c r="C134" s="431" t="s">
        <v>43</v>
      </c>
      <c r="D134" s="430">
        <f t="shared" ca="1" si="261"/>
        <v>0</v>
      </c>
      <c r="E134" s="430">
        <f t="shared" ref="E134:AI134" ca="1" si="263">E32+E108</f>
        <v>0</v>
      </c>
      <c r="F134" s="430">
        <f t="shared" ca="1" si="263"/>
        <v>0</v>
      </c>
      <c r="G134" s="430">
        <f t="shared" ca="1" si="263"/>
        <v>0</v>
      </c>
      <c r="H134" s="430">
        <f t="shared" ca="1" si="263"/>
        <v>0</v>
      </c>
      <c r="I134" s="430">
        <f t="shared" ca="1" si="263"/>
        <v>0</v>
      </c>
      <c r="J134" s="430">
        <f t="shared" ca="1" si="263"/>
        <v>0</v>
      </c>
      <c r="K134" s="430">
        <f t="shared" ca="1" si="263"/>
        <v>0</v>
      </c>
      <c r="L134" s="430">
        <f t="shared" ca="1" si="263"/>
        <v>0</v>
      </c>
      <c r="M134" s="430">
        <f t="shared" ca="1" si="263"/>
        <v>0</v>
      </c>
      <c r="N134" s="430">
        <f t="shared" ca="1" si="263"/>
        <v>0</v>
      </c>
      <c r="O134" s="430">
        <f t="shared" ca="1" si="263"/>
        <v>0</v>
      </c>
      <c r="P134" s="430">
        <f t="shared" ca="1" si="263"/>
        <v>0</v>
      </c>
      <c r="Q134" s="430">
        <f t="shared" ca="1" si="263"/>
        <v>0</v>
      </c>
      <c r="R134" s="430">
        <f t="shared" ca="1" si="263"/>
        <v>0</v>
      </c>
      <c r="S134" s="430">
        <f t="shared" ca="1" si="263"/>
        <v>0</v>
      </c>
      <c r="T134" s="430">
        <f t="shared" ca="1" si="263"/>
        <v>0</v>
      </c>
      <c r="U134" s="430">
        <f t="shared" ca="1" si="263"/>
        <v>0</v>
      </c>
      <c r="V134" s="430">
        <f t="shared" ca="1" si="263"/>
        <v>0</v>
      </c>
      <c r="W134" s="430">
        <f t="shared" ca="1" si="263"/>
        <v>0</v>
      </c>
      <c r="X134" s="430">
        <f t="shared" ca="1" si="263"/>
        <v>0</v>
      </c>
      <c r="Y134" s="430">
        <f t="shared" ca="1" si="263"/>
        <v>0</v>
      </c>
      <c r="Z134" s="430">
        <f t="shared" ca="1" si="263"/>
        <v>0</v>
      </c>
      <c r="AA134" s="430">
        <f t="shared" ca="1" si="263"/>
        <v>0</v>
      </c>
      <c r="AB134" s="430">
        <f t="shared" ca="1" si="263"/>
        <v>0</v>
      </c>
      <c r="AC134" s="430">
        <f t="shared" ca="1" si="263"/>
        <v>0</v>
      </c>
      <c r="AD134" s="430">
        <f t="shared" ca="1" si="263"/>
        <v>0</v>
      </c>
      <c r="AE134" s="430">
        <f t="shared" ca="1" si="263"/>
        <v>0</v>
      </c>
      <c r="AF134" s="430">
        <f t="shared" ca="1" si="263"/>
        <v>0</v>
      </c>
      <c r="AG134" s="430">
        <f t="shared" ca="1" si="263"/>
        <v>0</v>
      </c>
      <c r="AH134" s="430">
        <f t="shared" ca="1" si="263"/>
        <v>0</v>
      </c>
      <c r="AI134" s="430">
        <f t="shared" ca="1" si="263"/>
        <v>0</v>
      </c>
    </row>
    <row r="135" spans="1:35">
      <c r="A135" s="23" t="s">
        <v>437</v>
      </c>
      <c r="B135" s="598"/>
      <c r="C135" s="431" t="s">
        <v>5</v>
      </c>
      <c r="D135" s="430">
        <f t="shared" ca="1" si="261"/>
        <v>0</v>
      </c>
      <c r="E135" s="430">
        <f t="shared" ref="E135:AI135" ca="1" si="264">E33+E109</f>
        <v>0</v>
      </c>
      <c r="F135" s="430">
        <f t="shared" ca="1" si="264"/>
        <v>0</v>
      </c>
      <c r="G135" s="430">
        <f t="shared" ca="1" si="264"/>
        <v>0</v>
      </c>
      <c r="H135" s="430">
        <f t="shared" ca="1" si="264"/>
        <v>0</v>
      </c>
      <c r="I135" s="430">
        <f t="shared" ca="1" si="264"/>
        <v>0</v>
      </c>
      <c r="J135" s="430">
        <f t="shared" ca="1" si="264"/>
        <v>0</v>
      </c>
      <c r="K135" s="430">
        <f t="shared" ca="1" si="264"/>
        <v>0</v>
      </c>
      <c r="L135" s="430">
        <f t="shared" ca="1" si="264"/>
        <v>0</v>
      </c>
      <c r="M135" s="430">
        <f t="shared" ca="1" si="264"/>
        <v>0</v>
      </c>
      <c r="N135" s="430">
        <f t="shared" ca="1" si="264"/>
        <v>0</v>
      </c>
      <c r="O135" s="430">
        <f t="shared" ca="1" si="264"/>
        <v>2834133.2</v>
      </c>
      <c r="P135" s="430">
        <f t="shared" ca="1" si="264"/>
        <v>0</v>
      </c>
      <c r="Q135" s="430">
        <f t="shared" ca="1" si="264"/>
        <v>0</v>
      </c>
      <c r="R135" s="430">
        <f t="shared" ca="1" si="264"/>
        <v>0</v>
      </c>
      <c r="S135" s="430">
        <f t="shared" ca="1" si="264"/>
        <v>0</v>
      </c>
      <c r="T135" s="430">
        <f t="shared" ca="1" si="264"/>
        <v>0</v>
      </c>
      <c r="U135" s="430">
        <f t="shared" ca="1" si="264"/>
        <v>0</v>
      </c>
      <c r="V135" s="430">
        <f t="shared" ca="1" si="264"/>
        <v>0</v>
      </c>
      <c r="W135" s="430">
        <f t="shared" ca="1" si="264"/>
        <v>0</v>
      </c>
      <c r="X135" s="430">
        <f t="shared" ca="1" si="264"/>
        <v>0</v>
      </c>
      <c r="Y135" s="430">
        <f t="shared" ca="1" si="264"/>
        <v>0</v>
      </c>
      <c r="Z135" s="430">
        <f t="shared" ca="1" si="264"/>
        <v>0</v>
      </c>
      <c r="AA135" s="430">
        <f t="shared" ca="1" si="264"/>
        <v>0</v>
      </c>
      <c r="AB135" s="430">
        <f t="shared" ca="1" si="264"/>
        <v>0</v>
      </c>
      <c r="AC135" s="430">
        <f t="shared" ca="1" si="264"/>
        <v>0</v>
      </c>
      <c r="AD135" s="430">
        <f t="shared" ca="1" si="264"/>
        <v>0</v>
      </c>
      <c r="AE135" s="430">
        <f t="shared" ca="1" si="264"/>
        <v>0</v>
      </c>
      <c r="AF135" s="430">
        <f t="shared" ca="1" si="264"/>
        <v>0</v>
      </c>
      <c r="AG135" s="430">
        <f t="shared" ca="1" si="264"/>
        <v>0</v>
      </c>
      <c r="AH135" s="430">
        <f t="shared" ca="1" si="264"/>
        <v>0</v>
      </c>
      <c r="AI135" s="430">
        <f t="shared" ca="1" si="264"/>
        <v>2834133.2</v>
      </c>
    </row>
    <row r="136" spans="1:35">
      <c r="A136" s="23" t="s">
        <v>442</v>
      </c>
      <c r="B136" s="598"/>
      <c r="C136" s="431" t="s">
        <v>328</v>
      </c>
      <c r="D136" s="430">
        <f t="shared" ca="1" si="261"/>
        <v>0</v>
      </c>
      <c r="E136" s="430">
        <f t="shared" ref="E136:AI136" ca="1" si="265">E34+E110</f>
        <v>0</v>
      </c>
      <c r="F136" s="430">
        <f t="shared" ca="1" si="265"/>
        <v>0</v>
      </c>
      <c r="G136" s="430">
        <f t="shared" ca="1" si="265"/>
        <v>0</v>
      </c>
      <c r="H136" s="430">
        <f t="shared" ca="1" si="265"/>
        <v>24722280</v>
      </c>
      <c r="I136" s="430">
        <f t="shared" ca="1" si="265"/>
        <v>0</v>
      </c>
      <c r="J136" s="430">
        <f t="shared" ca="1" si="265"/>
        <v>0</v>
      </c>
      <c r="K136" s="430">
        <f t="shared" ca="1" si="265"/>
        <v>0</v>
      </c>
      <c r="L136" s="430">
        <f t="shared" ca="1" si="265"/>
        <v>0</v>
      </c>
      <c r="M136" s="430">
        <f t="shared" ca="1" si="265"/>
        <v>0</v>
      </c>
      <c r="N136" s="430">
        <f t="shared" ca="1" si="265"/>
        <v>0</v>
      </c>
      <c r="O136" s="430">
        <f t="shared" ca="1" si="265"/>
        <v>0</v>
      </c>
      <c r="P136" s="430">
        <f t="shared" ca="1" si="265"/>
        <v>0</v>
      </c>
      <c r="Q136" s="430">
        <f t="shared" ca="1" si="265"/>
        <v>0</v>
      </c>
      <c r="R136" s="430">
        <f t="shared" ca="1" si="265"/>
        <v>0</v>
      </c>
      <c r="S136" s="430">
        <f t="shared" ca="1" si="265"/>
        <v>0</v>
      </c>
      <c r="T136" s="430">
        <f t="shared" ca="1" si="265"/>
        <v>0</v>
      </c>
      <c r="U136" s="430">
        <f t="shared" ca="1" si="265"/>
        <v>0</v>
      </c>
      <c r="V136" s="430">
        <f t="shared" ca="1" si="265"/>
        <v>0</v>
      </c>
      <c r="W136" s="430">
        <f t="shared" ca="1" si="265"/>
        <v>0</v>
      </c>
      <c r="X136" s="430">
        <f t="shared" ca="1" si="265"/>
        <v>0</v>
      </c>
      <c r="Y136" s="430">
        <f t="shared" ca="1" si="265"/>
        <v>0</v>
      </c>
      <c r="Z136" s="430">
        <f t="shared" ca="1" si="265"/>
        <v>0</v>
      </c>
      <c r="AA136" s="430">
        <f t="shared" ca="1" si="265"/>
        <v>0</v>
      </c>
      <c r="AB136" s="430">
        <f t="shared" ca="1" si="265"/>
        <v>0</v>
      </c>
      <c r="AC136" s="430">
        <f t="shared" ca="1" si="265"/>
        <v>0</v>
      </c>
      <c r="AD136" s="430">
        <f t="shared" ca="1" si="265"/>
        <v>0</v>
      </c>
      <c r="AE136" s="430">
        <f t="shared" ca="1" si="265"/>
        <v>0</v>
      </c>
      <c r="AF136" s="430">
        <f t="shared" ca="1" si="265"/>
        <v>0</v>
      </c>
      <c r="AG136" s="430">
        <f t="shared" ca="1" si="265"/>
        <v>0</v>
      </c>
      <c r="AH136" s="430">
        <f t="shared" ca="1" si="265"/>
        <v>0</v>
      </c>
      <c r="AI136" s="430">
        <f t="shared" ca="1" si="265"/>
        <v>24722280</v>
      </c>
    </row>
    <row r="137" spans="1:35">
      <c r="A137" s="23" t="s">
        <v>1318</v>
      </c>
      <c r="B137" s="598"/>
      <c r="C137" s="431" t="s">
        <v>1319</v>
      </c>
      <c r="D137" s="430">
        <f t="shared" ca="1" si="261"/>
        <v>0</v>
      </c>
      <c r="E137" s="430">
        <f t="shared" ref="E137:AI137" ca="1" si="266">E35+E111</f>
        <v>0</v>
      </c>
      <c r="F137" s="430">
        <f t="shared" ca="1" si="266"/>
        <v>0</v>
      </c>
      <c r="G137" s="430">
        <f t="shared" ca="1" si="266"/>
        <v>0</v>
      </c>
      <c r="H137" s="430">
        <f t="shared" ca="1" si="266"/>
        <v>0</v>
      </c>
      <c r="I137" s="430">
        <f t="shared" ca="1" si="266"/>
        <v>0</v>
      </c>
      <c r="J137" s="430">
        <f t="shared" ca="1" si="266"/>
        <v>0</v>
      </c>
      <c r="K137" s="430">
        <f t="shared" ca="1" si="266"/>
        <v>0</v>
      </c>
      <c r="L137" s="430">
        <f t="shared" ca="1" si="266"/>
        <v>0</v>
      </c>
      <c r="M137" s="430">
        <f t="shared" ca="1" si="266"/>
        <v>0</v>
      </c>
      <c r="N137" s="430">
        <f t="shared" ca="1" si="266"/>
        <v>0</v>
      </c>
      <c r="O137" s="430">
        <f t="shared" ca="1" si="266"/>
        <v>0</v>
      </c>
      <c r="P137" s="430">
        <f t="shared" ca="1" si="266"/>
        <v>0</v>
      </c>
      <c r="Q137" s="430">
        <f t="shared" ca="1" si="266"/>
        <v>0</v>
      </c>
      <c r="R137" s="430">
        <f t="shared" ca="1" si="266"/>
        <v>0</v>
      </c>
      <c r="S137" s="430">
        <f t="shared" ca="1" si="266"/>
        <v>0</v>
      </c>
      <c r="T137" s="430">
        <f t="shared" ca="1" si="266"/>
        <v>0</v>
      </c>
      <c r="U137" s="430">
        <f t="shared" ca="1" si="266"/>
        <v>0</v>
      </c>
      <c r="V137" s="430">
        <f t="shared" ca="1" si="266"/>
        <v>0</v>
      </c>
      <c r="W137" s="430">
        <f t="shared" ca="1" si="266"/>
        <v>0</v>
      </c>
      <c r="X137" s="430">
        <f t="shared" ca="1" si="266"/>
        <v>0</v>
      </c>
      <c r="Y137" s="430">
        <f t="shared" ca="1" si="266"/>
        <v>0</v>
      </c>
      <c r="Z137" s="430">
        <f t="shared" ca="1" si="266"/>
        <v>0</v>
      </c>
      <c r="AA137" s="430">
        <f t="shared" ca="1" si="266"/>
        <v>0</v>
      </c>
      <c r="AB137" s="430">
        <f t="shared" ca="1" si="266"/>
        <v>0</v>
      </c>
      <c r="AC137" s="430">
        <f t="shared" ca="1" si="266"/>
        <v>0</v>
      </c>
      <c r="AD137" s="430">
        <f t="shared" ca="1" si="266"/>
        <v>0</v>
      </c>
      <c r="AE137" s="430">
        <f t="shared" ca="1" si="266"/>
        <v>0</v>
      </c>
      <c r="AF137" s="430">
        <f t="shared" ca="1" si="266"/>
        <v>0</v>
      </c>
      <c r="AG137" s="430">
        <f t="shared" ca="1" si="266"/>
        <v>0</v>
      </c>
      <c r="AH137" s="430">
        <f t="shared" ca="1" si="266"/>
        <v>0</v>
      </c>
      <c r="AI137" s="430">
        <f t="shared" ca="1" si="266"/>
        <v>0</v>
      </c>
    </row>
    <row r="138" spans="1:35">
      <c r="B138" s="599"/>
      <c r="C138" s="432" t="s">
        <v>41</v>
      </c>
      <c r="D138" s="433">
        <f ca="1">SUM(D132:D137)</f>
        <v>26002379.999999996</v>
      </c>
      <c r="E138" s="433">
        <f t="shared" ref="E138:AI138" ca="1" si="267">SUM(E132:E137)</f>
        <v>11381432</v>
      </c>
      <c r="F138" s="433">
        <f t="shared" ca="1" si="267"/>
        <v>0</v>
      </c>
      <c r="G138" s="433">
        <f t="shared" ca="1" si="267"/>
        <v>0</v>
      </c>
      <c r="H138" s="433">
        <f t="shared" ca="1" si="267"/>
        <v>33271583.199999999</v>
      </c>
      <c r="I138" s="433">
        <f t="shared" ca="1" si="267"/>
        <v>0</v>
      </c>
      <c r="J138" s="433">
        <f t="shared" ca="1" si="267"/>
        <v>0</v>
      </c>
      <c r="K138" s="433">
        <f t="shared" ca="1" si="267"/>
        <v>16841152</v>
      </c>
      <c r="L138" s="433">
        <f t="shared" ca="1" si="267"/>
        <v>0</v>
      </c>
      <c r="M138" s="433">
        <f t="shared" ca="1" si="267"/>
        <v>0</v>
      </c>
      <c r="N138" s="433">
        <f t="shared" ca="1" si="267"/>
        <v>0</v>
      </c>
      <c r="O138" s="433">
        <f t="shared" ca="1" si="267"/>
        <v>36149039.600000001</v>
      </c>
      <c r="P138" s="433">
        <f t="shared" ca="1" si="267"/>
        <v>0</v>
      </c>
      <c r="Q138" s="433">
        <f t="shared" ca="1" si="267"/>
        <v>0</v>
      </c>
      <c r="R138" s="433">
        <f t="shared" ca="1" si="267"/>
        <v>0</v>
      </c>
      <c r="S138" s="433">
        <f t="shared" ca="1" si="267"/>
        <v>12944652</v>
      </c>
      <c r="T138" s="433">
        <f t="shared" ca="1" si="267"/>
        <v>0</v>
      </c>
      <c r="U138" s="433">
        <f t="shared" ca="1" si="267"/>
        <v>0</v>
      </c>
      <c r="V138" s="433">
        <f t="shared" ca="1" si="267"/>
        <v>0</v>
      </c>
      <c r="W138" s="433">
        <f t="shared" ca="1" si="267"/>
        <v>0</v>
      </c>
      <c r="X138" s="433">
        <f t="shared" ca="1" si="267"/>
        <v>0</v>
      </c>
      <c r="Y138" s="433">
        <f t="shared" ca="1" si="267"/>
        <v>0</v>
      </c>
      <c r="Z138" s="433">
        <f t="shared" ca="1" si="267"/>
        <v>0</v>
      </c>
      <c r="AA138" s="433">
        <f t="shared" ca="1" si="267"/>
        <v>0</v>
      </c>
      <c r="AB138" s="433">
        <f t="shared" ca="1" si="267"/>
        <v>0</v>
      </c>
      <c r="AC138" s="433">
        <f t="shared" ca="1" si="267"/>
        <v>0</v>
      </c>
      <c r="AD138" s="433">
        <f t="shared" ca="1" si="267"/>
        <v>0</v>
      </c>
      <c r="AE138" s="433">
        <f t="shared" ca="1" si="267"/>
        <v>0</v>
      </c>
      <c r="AF138" s="433">
        <f t="shared" ca="1" si="267"/>
        <v>0</v>
      </c>
      <c r="AG138" s="433">
        <f t="shared" ca="1" si="267"/>
        <v>0</v>
      </c>
      <c r="AH138" s="433">
        <f t="shared" ca="1" si="267"/>
        <v>0</v>
      </c>
      <c r="AI138" s="433">
        <f t="shared" ca="1" si="267"/>
        <v>136590238.80000001</v>
      </c>
    </row>
    <row r="139" spans="1:35">
      <c r="A139" s="23" t="s">
        <v>434</v>
      </c>
      <c r="B139" s="600" t="s">
        <v>42</v>
      </c>
      <c r="C139" s="429" t="s">
        <v>387</v>
      </c>
      <c r="D139" s="430">
        <f t="shared" ca="1" si="261"/>
        <v>0</v>
      </c>
      <c r="E139" s="430">
        <f t="shared" ref="E139:AI139" ca="1" si="268">E37+E113</f>
        <v>0</v>
      </c>
      <c r="F139" s="430">
        <f t="shared" ca="1" si="268"/>
        <v>0</v>
      </c>
      <c r="G139" s="430">
        <f t="shared" ca="1" si="268"/>
        <v>0</v>
      </c>
      <c r="H139" s="430">
        <f t="shared" ca="1" si="268"/>
        <v>0</v>
      </c>
      <c r="I139" s="430">
        <f t="shared" ca="1" si="268"/>
        <v>0</v>
      </c>
      <c r="J139" s="430">
        <f t="shared" ca="1" si="268"/>
        <v>0</v>
      </c>
      <c r="K139" s="430">
        <f t="shared" ca="1" si="268"/>
        <v>0</v>
      </c>
      <c r="L139" s="430">
        <f t="shared" ca="1" si="268"/>
        <v>11798773</v>
      </c>
      <c r="M139" s="430">
        <f t="shared" ca="1" si="268"/>
        <v>0</v>
      </c>
      <c r="N139" s="430">
        <f t="shared" ca="1" si="268"/>
        <v>0</v>
      </c>
      <c r="O139" s="430">
        <f t="shared" ca="1" si="268"/>
        <v>0</v>
      </c>
      <c r="P139" s="430">
        <f t="shared" ca="1" si="268"/>
        <v>0</v>
      </c>
      <c r="Q139" s="430">
        <f t="shared" ca="1" si="268"/>
        <v>0</v>
      </c>
      <c r="R139" s="430">
        <f t="shared" ca="1" si="268"/>
        <v>0</v>
      </c>
      <c r="S139" s="430">
        <f t="shared" ca="1" si="268"/>
        <v>0</v>
      </c>
      <c r="T139" s="430">
        <f t="shared" ca="1" si="268"/>
        <v>0</v>
      </c>
      <c r="U139" s="430">
        <f t="shared" ca="1" si="268"/>
        <v>4063940</v>
      </c>
      <c r="V139" s="430">
        <f t="shared" ca="1" si="268"/>
        <v>0</v>
      </c>
      <c r="W139" s="430">
        <f t="shared" ca="1" si="268"/>
        <v>0</v>
      </c>
      <c r="X139" s="430">
        <f t="shared" ca="1" si="268"/>
        <v>0</v>
      </c>
      <c r="Y139" s="430">
        <f t="shared" ca="1" si="268"/>
        <v>0</v>
      </c>
      <c r="Z139" s="430">
        <f t="shared" ca="1" si="268"/>
        <v>0</v>
      </c>
      <c r="AA139" s="430">
        <f t="shared" ca="1" si="268"/>
        <v>0</v>
      </c>
      <c r="AB139" s="430">
        <f t="shared" ca="1" si="268"/>
        <v>0</v>
      </c>
      <c r="AC139" s="430">
        <f t="shared" ca="1" si="268"/>
        <v>0</v>
      </c>
      <c r="AD139" s="430">
        <f t="shared" ca="1" si="268"/>
        <v>0</v>
      </c>
      <c r="AE139" s="430">
        <f t="shared" ca="1" si="268"/>
        <v>0</v>
      </c>
      <c r="AF139" s="430">
        <f t="shared" ca="1" si="268"/>
        <v>0</v>
      </c>
      <c r="AG139" s="430">
        <f t="shared" ca="1" si="268"/>
        <v>0</v>
      </c>
      <c r="AH139" s="430">
        <f t="shared" ca="1" si="268"/>
        <v>0</v>
      </c>
      <c r="AI139" s="430">
        <f t="shared" ca="1" si="268"/>
        <v>15862713</v>
      </c>
    </row>
    <row r="140" spans="1:35">
      <c r="A140" s="23" t="s">
        <v>1320</v>
      </c>
      <c r="B140" s="598"/>
      <c r="C140" s="431" t="s">
        <v>1314</v>
      </c>
      <c r="D140" s="430">
        <f t="shared" ca="1" si="261"/>
        <v>0</v>
      </c>
      <c r="E140" s="430">
        <f t="shared" ref="E140:AI140" ca="1" si="269">E38+E114</f>
        <v>0</v>
      </c>
      <c r="F140" s="430">
        <f t="shared" ca="1" si="269"/>
        <v>0</v>
      </c>
      <c r="G140" s="430">
        <f t="shared" ca="1" si="269"/>
        <v>0</v>
      </c>
      <c r="H140" s="430">
        <f t="shared" ca="1" si="269"/>
        <v>0</v>
      </c>
      <c r="I140" s="430">
        <f t="shared" ca="1" si="269"/>
        <v>0</v>
      </c>
      <c r="J140" s="430">
        <f t="shared" ca="1" si="269"/>
        <v>0</v>
      </c>
      <c r="K140" s="430">
        <f t="shared" ca="1" si="269"/>
        <v>0</v>
      </c>
      <c r="L140" s="430">
        <f t="shared" ca="1" si="269"/>
        <v>0</v>
      </c>
      <c r="M140" s="430">
        <f t="shared" ca="1" si="269"/>
        <v>0</v>
      </c>
      <c r="N140" s="430">
        <f t="shared" ca="1" si="269"/>
        <v>0</v>
      </c>
      <c r="O140" s="430">
        <f t="shared" ca="1" si="269"/>
        <v>0</v>
      </c>
      <c r="P140" s="430">
        <f t="shared" ca="1" si="269"/>
        <v>0</v>
      </c>
      <c r="Q140" s="430">
        <f t="shared" ca="1" si="269"/>
        <v>0</v>
      </c>
      <c r="R140" s="430">
        <f t="shared" ca="1" si="269"/>
        <v>0</v>
      </c>
      <c r="S140" s="430">
        <f t="shared" ca="1" si="269"/>
        <v>0</v>
      </c>
      <c r="T140" s="430">
        <f t="shared" ca="1" si="269"/>
        <v>0</v>
      </c>
      <c r="U140" s="430">
        <f t="shared" ca="1" si="269"/>
        <v>0</v>
      </c>
      <c r="V140" s="430">
        <f t="shared" ca="1" si="269"/>
        <v>0</v>
      </c>
      <c r="W140" s="430">
        <f t="shared" ca="1" si="269"/>
        <v>0</v>
      </c>
      <c r="X140" s="430">
        <f t="shared" ca="1" si="269"/>
        <v>0</v>
      </c>
      <c r="Y140" s="430">
        <f t="shared" ca="1" si="269"/>
        <v>0</v>
      </c>
      <c r="Z140" s="430">
        <f t="shared" ca="1" si="269"/>
        <v>0</v>
      </c>
      <c r="AA140" s="430">
        <f t="shared" ca="1" si="269"/>
        <v>0</v>
      </c>
      <c r="AB140" s="430">
        <f t="shared" ca="1" si="269"/>
        <v>0</v>
      </c>
      <c r="AC140" s="430">
        <f t="shared" ca="1" si="269"/>
        <v>0</v>
      </c>
      <c r="AD140" s="430">
        <f t="shared" ca="1" si="269"/>
        <v>0</v>
      </c>
      <c r="AE140" s="430">
        <f t="shared" ca="1" si="269"/>
        <v>0</v>
      </c>
      <c r="AF140" s="430">
        <f t="shared" ca="1" si="269"/>
        <v>0</v>
      </c>
      <c r="AG140" s="430">
        <f t="shared" ca="1" si="269"/>
        <v>0</v>
      </c>
      <c r="AH140" s="430">
        <f t="shared" ca="1" si="269"/>
        <v>0</v>
      </c>
      <c r="AI140" s="430">
        <f t="shared" ca="1" si="269"/>
        <v>0</v>
      </c>
    </row>
    <row r="141" spans="1:35">
      <c r="B141" s="599"/>
      <c r="C141" s="432" t="s">
        <v>41</v>
      </c>
      <c r="D141" s="433">
        <f ca="1">SUM(D139:D140)</f>
        <v>0</v>
      </c>
      <c r="E141" s="433">
        <f t="shared" ref="E141:AI141" ca="1" si="270">SUM(E139:E140)</f>
        <v>0</v>
      </c>
      <c r="F141" s="433">
        <f t="shared" ca="1" si="270"/>
        <v>0</v>
      </c>
      <c r="G141" s="433">
        <f t="shared" ca="1" si="270"/>
        <v>0</v>
      </c>
      <c r="H141" s="433">
        <f t="shared" ca="1" si="270"/>
        <v>0</v>
      </c>
      <c r="I141" s="433">
        <f t="shared" ca="1" si="270"/>
        <v>0</v>
      </c>
      <c r="J141" s="433">
        <f t="shared" ca="1" si="270"/>
        <v>0</v>
      </c>
      <c r="K141" s="433">
        <f t="shared" ca="1" si="270"/>
        <v>0</v>
      </c>
      <c r="L141" s="433">
        <f t="shared" ca="1" si="270"/>
        <v>11798773</v>
      </c>
      <c r="M141" s="433">
        <f t="shared" ca="1" si="270"/>
        <v>0</v>
      </c>
      <c r="N141" s="433">
        <f t="shared" ca="1" si="270"/>
        <v>0</v>
      </c>
      <c r="O141" s="433">
        <f t="shared" ca="1" si="270"/>
        <v>0</v>
      </c>
      <c r="P141" s="433">
        <f t="shared" ca="1" si="270"/>
        <v>0</v>
      </c>
      <c r="Q141" s="433">
        <f t="shared" ca="1" si="270"/>
        <v>0</v>
      </c>
      <c r="R141" s="433">
        <f t="shared" ca="1" si="270"/>
        <v>0</v>
      </c>
      <c r="S141" s="433">
        <f t="shared" ca="1" si="270"/>
        <v>0</v>
      </c>
      <c r="T141" s="433">
        <f t="shared" ca="1" si="270"/>
        <v>0</v>
      </c>
      <c r="U141" s="433">
        <f t="shared" ca="1" si="270"/>
        <v>4063940</v>
      </c>
      <c r="V141" s="433">
        <f t="shared" ca="1" si="270"/>
        <v>0</v>
      </c>
      <c r="W141" s="433">
        <f t="shared" ca="1" si="270"/>
        <v>0</v>
      </c>
      <c r="X141" s="433">
        <f t="shared" ca="1" si="270"/>
        <v>0</v>
      </c>
      <c r="Y141" s="433">
        <f t="shared" ca="1" si="270"/>
        <v>0</v>
      </c>
      <c r="Z141" s="433">
        <f t="shared" ca="1" si="270"/>
        <v>0</v>
      </c>
      <c r="AA141" s="433">
        <f t="shared" ca="1" si="270"/>
        <v>0</v>
      </c>
      <c r="AB141" s="433">
        <f t="shared" ca="1" si="270"/>
        <v>0</v>
      </c>
      <c r="AC141" s="433">
        <f t="shared" ca="1" si="270"/>
        <v>0</v>
      </c>
      <c r="AD141" s="433">
        <f t="shared" ca="1" si="270"/>
        <v>0</v>
      </c>
      <c r="AE141" s="433">
        <f t="shared" ca="1" si="270"/>
        <v>0</v>
      </c>
      <c r="AF141" s="433">
        <f t="shared" ca="1" si="270"/>
        <v>0</v>
      </c>
      <c r="AG141" s="433">
        <f t="shared" ca="1" si="270"/>
        <v>0</v>
      </c>
      <c r="AH141" s="433">
        <f t="shared" ca="1" si="270"/>
        <v>0</v>
      </c>
      <c r="AI141" s="433">
        <f t="shared" ca="1" si="270"/>
        <v>15862713</v>
      </c>
    </row>
    <row r="142" spans="1:35">
      <c r="A142" s="23" t="s">
        <v>632</v>
      </c>
      <c r="B142" s="600" t="s">
        <v>44</v>
      </c>
      <c r="C142" s="429" t="s">
        <v>45</v>
      </c>
      <c r="D142" s="430">
        <f t="shared" ca="1" si="261"/>
        <v>0</v>
      </c>
      <c r="E142" s="430">
        <f t="shared" ref="E142:AI142" ca="1" si="271">E40+E116</f>
        <v>16213620</v>
      </c>
      <c r="F142" s="430">
        <f t="shared" ca="1" si="271"/>
        <v>0</v>
      </c>
      <c r="G142" s="430">
        <f t="shared" ca="1" si="271"/>
        <v>0</v>
      </c>
      <c r="H142" s="430">
        <f t="shared" ca="1" si="271"/>
        <v>0</v>
      </c>
      <c r="I142" s="430">
        <f t="shared" ca="1" si="271"/>
        <v>0</v>
      </c>
      <c r="J142" s="430">
        <f t="shared" ca="1" si="271"/>
        <v>0</v>
      </c>
      <c r="K142" s="430">
        <f t="shared" ca="1" si="271"/>
        <v>0</v>
      </c>
      <c r="L142" s="430">
        <f t="shared" ca="1" si="271"/>
        <v>0</v>
      </c>
      <c r="M142" s="430">
        <f t="shared" ca="1" si="271"/>
        <v>0</v>
      </c>
      <c r="N142" s="430">
        <f t="shared" ca="1" si="271"/>
        <v>0</v>
      </c>
      <c r="O142" s="430">
        <f t="shared" ca="1" si="271"/>
        <v>0</v>
      </c>
      <c r="P142" s="430">
        <f t="shared" ca="1" si="271"/>
        <v>0</v>
      </c>
      <c r="Q142" s="430">
        <f t="shared" ca="1" si="271"/>
        <v>0</v>
      </c>
      <c r="R142" s="430">
        <f t="shared" ca="1" si="271"/>
        <v>0</v>
      </c>
      <c r="S142" s="430">
        <f t="shared" ca="1" si="271"/>
        <v>10653690</v>
      </c>
      <c r="T142" s="430">
        <f t="shared" ca="1" si="271"/>
        <v>0</v>
      </c>
      <c r="U142" s="430">
        <f t="shared" ca="1" si="271"/>
        <v>0</v>
      </c>
      <c r="V142" s="430">
        <f t="shared" ca="1" si="271"/>
        <v>0</v>
      </c>
      <c r="W142" s="430">
        <f t="shared" ca="1" si="271"/>
        <v>0</v>
      </c>
      <c r="X142" s="430">
        <f t="shared" ca="1" si="271"/>
        <v>0</v>
      </c>
      <c r="Y142" s="430">
        <f t="shared" ca="1" si="271"/>
        <v>0</v>
      </c>
      <c r="Z142" s="430">
        <f t="shared" ca="1" si="271"/>
        <v>0</v>
      </c>
      <c r="AA142" s="430">
        <f t="shared" ca="1" si="271"/>
        <v>0</v>
      </c>
      <c r="AB142" s="430">
        <f t="shared" ca="1" si="271"/>
        <v>0</v>
      </c>
      <c r="AC142" s="430">
        <f t="shared" ca="1" si="271"/>
        <v>0</v>
      </c>
      <c r="AD142" s="430">
        <f t="shared" ca="1" si="271"/>
        <v>0</v>
      </c>
      <c r="AE142" s="430">
        <f t="shared" ca="1" si="271"/>
        <v>0</v>
      </c>
      <c r="AF142" s="430">
        <f t="shared" ca="1" si="271"/>
        <v>0</v>
      </c>
      <c r="AG142" s="430">
        <f t="shared" ca="1" si="271"/>
        <v>0</v>
      </c>
      <c r="AH142" s="430">
        <f t="shared" ca="1" si="271"/>
        <v>0</v>
      </c>
      <c r="AI142" s="430">
        <f t="shared" ca="1" si="271"/>
        <v>26867310</v>
      </c>
    </row>
    <row r="143" spans="1:35">
      <c r="A143" s="23" t="s">
        <v>634</v>
      </c>
      <c r="B143" s="598"/>
      <c r="C143" s="431" t="s">
        <v>1</v>
      </c>
      <c r="D143" s="430">
        <f t="shared" ca="1" si="261"/>
        <v>0</v>
      </c>
      <c r="E143" s="430">
        <f t="shared" ref="E143:AI143" ca="1" si="272">E41+E117</f>
        <v>0</v>
      </c>
      <c r="F143" s="430">
        <f t="shared" ca="1" si="272"/>
        <v>0</v>
      </c>
      <c r="G143" s="430">
        <f t="shared" ca="1" si="272"/>
        <v>27765540</v>
      </c>
      <c r="H143" s="430">
        <f t="shared" ca="1" si="272"/>
        <v>0</v>
      </c>
      <c r="I143" s="430">
        <f t="shared" ca="1" si="272"/>
        <v>0</v>
      </c>
      <c r="J143" s="430">
        <f t="shared" ca="1" si="272"/>
        <v>0</v>
      </c>
      <c r="K143" s="430">
        <f t="shared" ca="1" si="272"/>
        <v>0</v>
      </c>
      <c r="L143" s="430">
        <f t="shared" ca="1" si="272"/>
        <v>0</v>
      </c>
      <c r="M143" s="430">
        <f t="shared" ca="1" si="272"/>
        <v>0</v>
      </c>
      <c r="N143" s="430">
        <f t="shared" ca="1" si="272"/>
        <v>0</v>
      </c>
      <c r="O143" s="430">
        <f t="shared" ca="1" si="272"/>
        <v>0</v>
      </c>
      <c r="P143" s="430">
        <f t="shared" ca="1" si="272"/>
        <v>0</v>
      </c>
      <c r="Q143" s="430">
        <f t="shared" ca="1" si="272"/>
        <v>0</v>
      </c>
      <c r="R143" s="430">
        <f t="shared" ca="1" si="272"/>
        <v>0</v>
      </c>
      <c r="S143" s="430">
        <f t="shared" ca="1" si="272"/>
        <v>0</v>
      </c>
      <c r="T143" s="430">
        <f t="shared" ca="1" si="272"/>
        <v>12165900</v>
      </c>
      <c r="U143" s="430">
        <f t="shared" ca="1" si="272"/>
        <v>0</v>
      </c>
      <c r="V143" s="430">
        <f t="shared" ca="1" si="272"/>
        <v>0</v>
      </c>
      <c r="W143" s="430">
        <f t="shared" ca="1" si="272"/>
        <v>0</v>
      </c>
      <c r="X143" s="430">
        <f t="shared" ca="1" si="272"/>
        <v>0</v>
      </c>
      <c r="Y143" s="430">
        <f t="shared" ca="1" si="272"/>
        <v>0</v>
      </c>
      <c r="Z143" s="430">
        <f t="shared" ca="1" si="272"/>
        <v>0</v>
      </c>
      <c r="AA143" s="430">
        <f t="shared" ca="1" si="272"/>
        <v>0</v>
      </c>
      <c r="AB143" s="430">
        <f t="shared" ca="1" si="272"/>
        <v>0</v>
      </c>
      <c r="AC143" s="430">
        <f t="shared" ca="1" si="272"/>
        <v>0</v>
      </c>
      <c r="AD143" s="430">
        <f t="shared" ca="1" si="272"/>
        <v>0</v>
      </c>
      <c r="AE143" s="430">
        <f t="shared" ca="1" si="272"/>
        <v>0</v>
      </c>
      <c r="AF143" s="430">
        <f t="shared" ca="1" si="272"/>
        <v>0</v>
      </c>
      <c r="AG143" s="430">
        <f t="shared" ca="1" si="272"/>
        <v>0</v>
      </c>
      <c r="AH143" s="430">
        <f t="shared" ca="1" si="272"/>
        <v>0</v>
      </c>
      <c r="AI143" s="430">
        <f t="shared" ca="1" si="272"/>
        <v>39931440</v>
      </c>
    </row>
    <row r="144" spans="1:35">
      <c r="A144" s="23" t="s">
        <v>1321</v>
      </c>
      <c r="B144" s="598"/>
      <c r="C144" s="431" t="s">
        <v>1313</v>
      </c>
      <c r="D144" s="430">
        <f t="shared" ca="1" si="261"/>
        <v>0</v>
      </c>
      <c r="E144" s="430">
        <f t="shared" ref="E144:AI144" ca="1" si="273">E42+E118</f>
        <v>0</v>
      </c>
      <c r="F144" s="430">
        <f t="shared" ca="1" si="273"/>
        <v>0</v>
      </c>
      <c r="G144" s="430">
        <f t="shared" ca="1" si="273"/>
        <v>0</v>
      </c>
      <c r="H144" s="430">
        <f t="shared" ca="1" si="273"/>
        <v>0</v>
      </c>
      <c r="I144" s="430">
        <f t="shared" ca="1" si="273"/>
        <v>0</v>
      </c>
      <c r="J144" s="430">
        <f t="shared" ca="1" si="273"/>
        <v>0</v>
      </c>
      <c r="K144" s="430">
        <f t="shared" ca="1" si="273"/>
        <v>0</v>
      </c>
      <c r="L144" s="430">
        <f t="shared" ca="1" si="273"/>
        <v>0</v>
      </c>
      <c r="M144" s="430">
        <f t="shared" ca="1" si="273"/>
        <v>0</v>
      </c>
      <c r="N144" s="430">
        <f t="shared" ca="1" si="273"/>
        <v>0</v>
      </c>
      <c r="O144" s="430">
        <f t="shared" ca="1" si="273"/>
        <v>0</v>
      </c>
      <c r="P144" s="430">
        <f t="shared" ca="1" si="273"/>
        <v>0</v>
      </c>
      <c r="Q144" s="430">
        <f t="shared" ca="1" si="273"/>
        <v>0</v>
      </c>
      <c r="R144" s="430">
        <f t="shared" ca="1" si="273"/>
        <v>0</v>
      </c>
      <c r="S144" s="430">
        <f t="shared" ca="1" si="273"/>
        <v>0</v>
      </c>
      <c r="T144" s="430">
        <f t="shared" ca="1" si="273"/>
        <v>0</v>
      </c>
      <c r="U144" s="430">
        <f t="shared" ca="1" si="273"/>
        <v>0</v>
      </c>
      <c r="V144" s="430">
        <f t="shared" ca="1" si="273"/>
        <v>0</v>
      </c>
      <c r="W144" s="430">
        <f t="shared" ca="1" si="273"/>
        <v>0</v>
      </c>
      <c r="X144" s="430">
        <f t="shared" ca="1" si="273"/>
        <v>0</v>
      </c>
      <c r="Y144" s="430">
        <f t="shared" ca="1" si="273"/>
        <v>0</v>
      </c>
      <c r="Z144" s="430">
        <f t="shared" ca="1" si="273"/>
        <v>0</v>
      </c>
      <c r="AA144" s="430">
        <f t="shared" ca="1" si="273"/>
        <v>0</v>
      </c>
      <c r="AB144" s="430">
        <f t="shared" ca="1" si="273"/>
        <v>0</v>
      </c>
      <c r="AC144" s="430">
        <f t="shared" ca="1" si="273"/>
        <v>0</v>
      </c>
      <c r="AD144" s="430">
        <f t="shared" ca="1" si="273"/>
        <v>0</v>
      </c>
      <c r="AE144" s="430">
        <f t="shared" ca="1" si="273"/>
        <v>0</v>
      </c>
      <c r="AF144" s="430">
        <f t="shared" ca="1" si="273"/>
        <v>0</v>
      </c>
      <c r="AG144" s="430">
        <f t="shared" ca="1" si="273"/>
        <v>0</v>
      </c>
      <c r="AH144" s="430">
        <f t="shared" ca="1" si="273"/>
        <v>0</v>
      </c>
      <c r="AI144" s="430">
        <f t="shared" ca="1" si="273"/>
        <v>0</v>
      </c>
    </row>
    <row r="145" spans="1:36">
      <c r="B145" s="599"/>
      <c r="C145" s="432" t="s">
        <v>41</v>
      </c>
      <c r="D145" s="433">
        <f ca="1">SUM(D142:D144)</f>
        <v>0</v>
      </c>
      <c r="E145" s="433">
        <f t="shared" ref="E145:AI145" ca="1" si="274">SUM(E142:E144)</f>
        <v>16213620</v>
      </c>
      <c r="F145" s="433">
        <f t="shared" ca="1" si="274"/>
        <v>0</v>
      </c>
      <c r="G145" s="433">
        <f t="shared" ca="1" si="274"/>
        <v>27765540</v>
      </c>
      <c r="H145" s="433">
        <f t="shared" ca="1" si="274"/>
        <v>0</v>
      </c>
      <c r="I145" s="433">
        <f t="shared" ca="1" si="274"/>
        <v>0</v>
      </c>
      <c r="J145" s="433">
        <f t="shared" ca="1" si="274"/>
        <v>0</v>
      </c>
      <c r="K145" s="433">
        <f t="shared" ca="1" si="274"/>
        <v>0</v>
      </c>
      <c r="L145" s="433">
        <f t="shared" ca="1" si="274"/>
        <v>0</v>
      </c>
      <c r="M145" s="433">
        <f t="shared" ca="1" si="274"/>
        <v>0</v>
      </c>
      <c r="N145" s="433">
        <f t="shared" ca="1" si="274"/>
        <v>0</v>
      </c>
      <c r="O145" s="433">
        <f t="shared" ca="1" si="274"/>
        <v>0</v>
      </c>
      <c r="P145" s="433">
        <f t="shared" ca="1" si="274"/>
        <v>0</v>
      </c>
      <c r="Q145" s="433">
        <f t="shared" ca="1" si="274"/>
        <v>0</v>
      </c>
      <c r="R145" s="433">
        <f t="shared" ca="1" si="274"/>
        <v>0</v>
      </c>
      <c r="S145" s="433">
        <f t="shared" ca="1" si="274"/>
        <v>10653690</v>
      </c>
      <c r="T145" s="433">
        <f t="shared" ca="1" si="274"/>
        <v>12165900</v>
      </c>
      <c r="U145" s="433">
        <f t="shared" ca="1" si="274"/>
        <v>0</v>
      </c>
      <c r="V145" s="433">
        <f t="shared" ca="1" si="274"/>
        <v>0</v>
      </c>
      <c r="W145" s="433">
        <f t="shared" ca="1" si="274"/>
        <v>0</v>
      </c>
      <c r="X145" s="433">
        <f t="shared" ca="1" si="274"/>
        <v>0</v>
      </c>
      <c r="Y145" s="433">
        <f t="shared" ca="1" si="274"/>
        <v>0</v>
      </c>
      <c r="Z145" s="433">
        <f t="shared" ca="1" si="274"/>
        <v>0</v>
      </c>
      <c r="AA145" s="433">
        <f t="shared" ca="1" si="274"/>
        <v>0</v>
      </c>
      <c r="AB145" s="433">
        <f t="shared" ca="1" si="274"/>
        <v>0</v>
      </c>
      <c r="AC145" s="433">
        <f t="shared" ca="1" si="274"/>
        <v>0</v>
      </c>
      <c r="AD145" s="433">
        <f t="shared" ca="1" si="274"/>
        <v>0</v>
      </c>
      <c r="AE145" s="433">
        <f t="shared" ca="1" si="274"/>
        <v>0</v>
      </c>
      <c r="AF145" s="433">
        <f t="shared" ca="1" si="274"/>
        <v>0</v>
      </c>
      <c r="AG145" s="433">
        <f t="shared" ca="1" si="274"/>
        <v>0</v>
      </c>
      <c r="AH145" s="433">
        <f t="shared" ca="1" si="274"/>
        <v>0</v>
      </c>
      <c r="AI145" s="433">
        <f t="shared" ca="1" si="274"/>
        <v>66798750</v>
      </c>
    </row>
    <row r="146" spans="1:36">
      <c r="A146" s="23" t="s">
        <v>435</v>
      </c>
      <c r="B146" s="600" t="s">
        <v>6</v>
      </c>
      <c r="C146" s="436" t="s">
        <v>422</v>
      </c>
      <c r="D146" s="430">
        <f t="shared" ca="1" si="261"/>
        <v>37861492</v>
      </c>
      <c r="E146" s="430">
        <f t="shared" ref="E146:AI146" ca="1" si="275">E44+E120</f>
        <v>0</v>
      </c>
      <c r="F146" s="430">
        <f t="shared" ca="1" si="275"/>
        <v>0</v>
      </c>
      <c r="G146" s="430">
        <f t="shared" ca="1" si="275"/>
        <v>0</v>
      </c>
      <c r="H146" s="430">
        <f t="shared" ca="1" si="275"/>
        <v>0</v>
      </c>
      <c r="I146" s="430">
        <f t="shared" ca="1" si="275"/>
        <v>0</v>
      </c>
      <c r="J146" s="430">
        <f t="shared" ca="1" si="275"/>
        <v>0</v>
      </c>
      <c r="K146" s="430">
        <f t="shared" ca="1" si="275"/>
        <v>0</v>
      </c>
      <c r="L146" s="430">
        <f t="shared" ca="1" si="275"/>
        <v>0</v>
      </c>
      <c r="M146" s="430">
        <f t="shared" ca="1" si="275"/>
        <v>0</v>
      </c>
      <c r="N146" s="430">
        <f t="shared" ca="1" si="275"/>
        <v>0</v>
      </c>
      <c r="O146" s="430">
        <f t="shared" ca="1" si="275"/>
        <v>0</v>
      </c>
      <c r="P146" s="430">
        <f t="shared" ca="1" si="275"/>
        <v>0</v>
      </c>
      <c r="Q146" s="430">
        <f t="shared" ca="1" si="275"/>
        <v>0</v>
      </c>
      <c r="R146" s="430">
        <f t="shared" ca="1" si="275"/>
        <v>14898142</v>
      </c>
      <c r="S146" s="430">
        <f t="shared" ca="1" si="275"/>
        <v>0</v>
      </c>
      <c r="T146" s="430">
        <f t="shared" ca="1" si="275"/>
        <v>0</v>
      </c>
      <c r="U146" s="430">
        <f t="shared" ca="1" si="275"/>
        <v>0</v>
      </c>
      <c r="V146" s="430">
        <f t="shared" ca="1" si="275"/>
        <v>0</v>
      </c>
      <c r="W146" s="430">
        <f t="shared" ca="1" si="275"/>
        <v>0</v>
      </c>
      <c r="X146" s="430">
        <f t="shared" ca="1" si="275"/>
        <v>0</v>
      </c>
      <c r="Y146" s="430">
        <f t="shared" ca="1" si="275"/>
        <v>0</v>
      </c>
      <c r="Z146" s="430">
        <f t="shared" ca="1" si="275"/>
        <v>0</v>
      </c>
      <c r="AA146" s="430">
        <f t="shared" ca="1" si="275"/>
        <v>0</v>
      </c>
      <c r="AB146" s="430">
        <f t="shared" ca="1" si="275"/>
        <v>0</v>
      </c>
      <c r="AC146" s="430">
        <f t="shared" ca="1" si="275"/>
        <v>0</v>
      </c>
      <c r="AD146" s="430">
        <f t="shared" ca="1" si="275"/>
        <v>0</v>
      </c>
      <c r="AE146" s="430">
        <f t="shared" ca="1" si="275"/>
        <v>0</v>
      </c>
      <c r="AF146" s="430">
        <f t="shared" ca="1" si="275"/>
        <v>0</v>
      </c>
      <c r="AG146" s="430">
        <f t="shared" ca="1" si="275"/>
        <v>0</v>
      </c>
      <c r="AH146" s="430">
        <f t="shared" ca="1" si="275"/>
        <v>0</v>
      </c>
      <c r="AI146" s="430">
        <f t="shared" ca="1" si="275"/>
        <v>52759634</v>
      </c>
    </row>
    <row r="147" spans="1:36">
      <c r="A147" s="23" t="s">
        <v>1322</v>
      </c>
      <c r="B147" s="601"/>
      <c r="C147" s="436" t="s">
        <v>1312</v>
      </c>
      <c r="D147" s="430">
        <f t="shared" ca="1" si="261"/>
        <v>0</v>
      </c>
      <c r="E147" s="430">
        <f t="shared" ref="E147:AI147" ca="1" si="276">E45+E121</f>
        <v>0</v>
      </c>
      <c r="F147" s="430">
        <f t="shared" ca="1" si="276"/>
        <v>0</v>
      </c>
      <c r="G147" s="430">
        <f t="shared" ca="1" si="276"/>
        <v>0</v>
      </c>
      <c r="H147" s="430">
        <f t="shared" ca="1" si="276"/>
        <v>0</v>
      </c>
      <c r="I147" s="430">
        <f t="shared" ca="1" si="276"/>
        <v>0</v>
      </c>
      <c r="J147" s="430">
        <f t="shared" ca="1" si="276"/>
        <v>0</v>
      </c>
      <c r="K147" s="430">
        <f t="shared" ca="1" si="276"/>
        <v>0</v>
      </c>
      <c r="L147" s="430">
        <f t="shared" ca="1" si="276"/>
        <v>0</v>
      </c>
      <c r="M147" s="430">
        <f t="shared" ca="1" si="276"/>
        <v>0</v>
      </c>
      <c r="N147" s="430">
        <f t="shared" ca="1" si="276"/>
        <v>0</v>
      </c>
      <c r="O147" s="430">
        <f t="shared" ca="1" si="276"/>
        <v>0</v>
      </c>
      <c r="P147" s="430">
        <f t="shared" ca="1" si="276"/>
        <v>0</v>
      </c>
      <c r="Q147" s="430">
        <f t="shared" ca="1" si="276"/>
        <v>0</v>
      </c>
      <c r="R147" s="430">
        <f t="shared" ca="1" si="276"/>
        <v>0</v>
      </c>
      <c r="S147" s="430">
        <f t="shared" ca="1" si="276"/>
        <v>0</v>
      </c>
      <c r="T147" s="430">
        <f t="shared" ca="1" si="276"/>
        <v>0</v>
      </c>
      <c r="U147" s="430">
        <f t="shared" ca="1" si="276"/>
        <v>0</v>
      </c>
      <c r="V147" s="430">
        <f t="shared" ca="1" si="276"/>
        <v>0</v>
      </c>
      <c r="W147" s="430">
        <f t="shared" ca="1" si="276"/>
        <v>0</v>
      </c>
      <c r="X147" s="430">
        <f t="shared" ca="1" si="276"/>
        <v>0</v>
      </c>
      <c r="Y147" s="430">
        <f t="shared" ca="1" si="276"/>
        <v>0</v>
      </c>
      <c r="Z147" s="430">
        <f t="shared" ca="1" si="276"/>
        <v>0</v>
      </c>
      <c r="AA147" s="430">
        <f t="shared" ca="1" si="276"/>
        <v>0</v>
      </c>
      <c r="AB147" s="430">
        <f t="shared" ca="1" si="276"/>
        <v>0</v>
      </c>
      <c r="AC147" s="430">
        <f t="shared" ca="1" si="276"/>
        <v>0</v>
      </c>
      <c r="AD147" s="430">
        <f t="shared" ca="1" si="276"/>
        <v>0</v>
      </c>
      <c r="AE147" s="430">
        <f t="shared" ca="1" si="276"/>
        <v>0</v>
      </c>
      <c r="AF147" s="430">
        <f t="shared" ca="1" si="276"/>
        <v>0</v>
      </c>
      <c r="AG147" s="430">
        <f t="shared" ca="1" si="276"/>
        <v>0</v>
      </c>
      <c r="AH147" s="430">
        <f t="shared" ca="1" si="276"/>
        <v>0</v>
      </c>
      <c r="AI147" s="430">
        <f t="shared" ca="1" si="276"/>
        <v>0</v>
      </c>
    </row>
    <row r="148" spans="1:36">
      <c r="B148" s="599"/>
      <c r="C148" s="432" t="s">
        <v>41</v>
      </c>
      <c r="D148" s="433">
        <f ca="1">SUM(D146:D147)</f>
        <v>37861492</v>
      </c>
      <c r="E148" s="433">
        <f t="shared" ref="E148:AI148" ca="1" si="277">SUM(E146:E147)</f>
        <v>0</v>
      </c>
      <c r="F148" s="433">
        <f t="shared" ca="1" si="277"/>
        <v>0</v>
      </c>
      <c r="G148" s="433">
        <f t="shared" ca="1" si="277"/>
        <v>0</v>
      </c>
      <c r="H148" s="433">
        <f t="shared" ca="1" si="277"/>
        <v>0</v>
      </c>
      <c r="I148" s="433">
        <f t="shared" ca="1" si="277"/>
        <v>0</v>
      </c>
      <c r="J148" s="433">
        <f t="shared" ca="1" si="277"/>
        <v>0</v>
      </c>
      <c r="K148" s="433">
        <f t="shared" ca="1" si="277"/>
        <v>0</v>
      </c>
      <c r="L148" s="433">
        <f t="shared" ca="1" si="277"/>
        <v>0</v>
      </c>
      <c r="M148" s="433">
        <f t="shared" ca="1" si="277"/>
        <v>0</v>
      </c>
      <c r="N148" s="433">
        <f t="shared" ca="1" si="277"/>
        <v>0</v>
      </c>
      <c r="O148" s="433">
        <f t="shared" ca="1" si="277"/>
        <v>0</v>
      </c>
      <c r="P148" s="433">
        <f t="shared" ca="1" si="277"/>
        <v>0</v>
      </c>
      <c r="Q148" s="433">
        <f t="shared" ca="1" si="277"/>
        <v>0</v>
      </c>
      <c r="R148" s="433">
        <f t="shared" ca="1" si="277"/>
        <v>14898142</v>
      </c>
      <c r="S148" s="433">
        <f t="shared" ca="1" si="277"/>
        <v>0</v>
      </c>
      <c r="T148" s="433">
        <f t="shared" ca="1" si="277"/>
        <v>0</v>
      </c>
      <c r="U148" s="433">
        <f t="shared" ca="1" si="277"/>
        <v>0</v>
      </c>
      <c r="V148" s="433">
        <f t="shared" ca="1" si="277"/>
        <v>0</v>
      </c>
      <c r="W148" s="433">
        <f t="shared" ca="1" si="277"/>
        <v>0</v>
      </c>
      <c r="X148" s="433">
        <f t="shared" ca="1" si="277"/>
        <v>0</v>
      </c>
      <c r="Y148" s="433">
        <f t="shared" ca="1" si="277"/>
        <v>0</v>
      </c>
      <c r="Z148" s="433">
        <f t="shared" ca="1" si="277"/>
        <v>0</v>
      </c>
      <c r="AA148" s="433">
        <f t="shared" ca="1" si="277"/>
        <v>0</v>
      </c>
      <c r="AB148" s="433">
        <f t="shared" ca="1" si="277"/>
        <v>0</v>
      </c>
      <c r="AC148" s="433">
        <f t="shared" ca="1" si="277"/>
        <v>0</v>
      </c>
      <c r="AD148" s="433">
        <f t="shared" ca="1" si="277"/>
        <v>0</v>
      </c>
      <c r="AE148" s="433">
        <f t="shared" ca="1" si="277"/>
        <v>0</v>
      </c>
      <c r="AF148" s="433">
        <f t="shared" ca="1" si="277"/>
        <v>0</v>
      </c>
      <c r="AG148" s="433">
        <f t="shared" ca="1" si="277"/>
        <v>0</v>
      </c>
      <c r="AH148" s="433">
        <f t="shared" ca="1" si="277"/>
        <v>0</v>
      </c>
      <c r="AI148" s="433">
        <f t="shared" ca="1" si="277"/>
        <v>52759634</v>
      </c>
    </row>
    <row r="149" spans="1:36">
      <c r="A149" s="23" t="s">
        <v>1324</v>
      </c>
      <c r="B149" s="600" t="s">
        <v>425</v>
      </c>
      <c r="C149" s="429" t="s">
        <v>423</v>
      </c>
      <c r="D149" s="430">
        <f t="shared" ca="1" si="261"/>
        <v>23844353.999999996</v>
      </c>
      <c r="E149" s="430">
        <f t="shared" ref="E149:AI149" ca="1" si="278">E47+E123</f>
        <v>45857136</v>
      </c>
      <c r="F149" s="430">
        <f t="shared" ca="1" si="278"/>
        <v>22071584</v>
      </c>
      <c r="G149" s="430">
        <f t="shared" ca="1" si="278"/>
        <v>32913064</v>
      </c>
      <c r="H149" s="430">
        <f t="shared" ca="1" si="278"/>
        <v>0</v>
      </c>
      <c r="I149" s="430">
        <f t="shared" ca="1" si="278"/>
        <v>0</v>
      </c>
      <c r="J149" s="430">
        <f t="shared" ca="1" si="278"/>
        <v>0</v>
      </c>
      <c r="K149" s="430">
        <f t="shared" ca="1" si="278"/>
        <v>0</v>
      </c>
      <c r="L149" s="430">
        <f t="shared" ca="1" si="278"/>
        <v>0</v>
      </c>
      <c r="M149" s="430">
        <f t="shared" ca="1" si="278"/>
        <v>41052086</v>
      </c>
      <c r="N149" s="430">
        <f t="shared" ca="1" si="278"/>
        <v>0</v>
      </c>
      <c r="O149" s="430">
        <f t="shared" ca="1" si="278"/>
        <v>26651506</v>
      </c>
      <c r="P149" s="430">
        <f t="shared" ca="1" si="278"/>
        <v>0</v>
      </c>
      <c r="Q149" s="430">
        <f t="shared" ca="1" si="278"/>
        <v>0</v>
      </c>
      <c r="R149" s="430">
        <f t="shared" ca="1" si="278"/>
        <v>0</v>
      </c>
      <c r="S149" s="430">
        <f t="shared" ca="1" si="278"/>
        <v>0</v>
      </c>
      <c r="T149" s="430">
        <f t="shared" ca="1" si="278"/>
        <v>0</v>
      </c>
      <c r="U149" s="430">
        <f t="shared" ca="1" si="278"/>
        <v>0</v>
      </c>
      <c r="V149" s="430">
        <f t="shared" ca="1" si="278"/>
        <v>0</v>
      </c>
      <c r="W149" s="430">
        <f t="shared" ca="1" si="278"/>
        <v>0</v>
      </c>
      <c r="X149" s="430">
        <f t="shared" ca="1" si="278"/>
        <v>0</v>
      </c>
      <c r="Y149" s="430">
        <f t="shared" ca="1" si="278"/>
        <v>0</v>
      </c>
      <c r="Z149" s="430">
        <f t="shared" ca="1" si="278"/>
        <v>0</v>
      </c>
      <c r="AA149" s="430">
        <f t="shared" ca="1" si="278"/>
        <v>0</v>
      </c>
      <c r="AB149" s="430">
        <f t="shared" ca="1" si="278"/>
        <v>0</v>
      </c>
      <c r="AC149" s="430">
        <f t="shared" ca="1" si="278"/>
        <v>0</v>
      </c>
      <c r="AD149" s="430">
        <f t="shared" ca="1" si="278"/>
        <v>0</v>
      </c>
      <c r="AE149" s="430">
        <f t="shared" ca="1" si="278"/>
        <v>0</v>
      </c>
      <c r="AF149" s="430">
        <f t="shared" ca="1" si="278"/>
        <v>0</v>
      </c>
      <c r="AG149" s="430">
        <f t="shared" ca="1" si="278"/>
        <v>0</v>
      </c>
      <c r="AH149" s="430">
        <f t="shared" ca="1" si="278"/>
        <v>0</v>
      </c>
      <c r="AI149" s="430">
        <f t="shared" ca="1" si="278"/>
        <v>192389730</v>
      </c>
    </row>
    <row r="150" spans="1:36">
      <c r="B150" s="599"/>
      <c r="C150" s="432" t="s">
        <v>41</v>
      </c>
      <c r="D150" s="433">
        <f ca="1">D149</f>
        <v>23844353.999999996</v>
      </c>
      <c r="E150" s="433">
        <f t="shared" ref="E150:AI150" ca="1" si="279">E149</f>
        <v>45857136</v>
      </c>
      <c r="F150" s="433">
        <f t="shared" ca="1" si="279"/>
        <v>22071584</v>
      </c>
      <c r="G150" s="433">
        <f t="shared" ca="1" si="279"/>
        <v>32913064</v>
      </c>
      <c r="H150" s="433">
        <f t="shared" ca="1" si="279"/>
        <v>0</v>
      </c>
      <c r="I150" s="433">
        <f t="shared" ca="1" si="279"/>
        <v>0</v>
      </c>
      <c r="J150" s="433">
        <f t="shared" ca="1" si="279"/>
        <v>0</v>
      </c>
      <c r="K150" s="433">
        <f t="shared" ca="1" si="279"/>
        <v>0</v>
      </c>
      <c r="L150" s="433">
        <f t="shared" ca="1" si="279"/>
        <v>0</v>
      </c>
      <c r="M150" s="433">
        <f t="shared" ca="1" si="279"/>
        <v>41052086</v>
      </c>
      <c r="N150" s="433">
        <f t="shared" ca="1" si="279"/>
        <v>0</v>
      </c>
      <c r="O150" s="433">
        <f t="shared" ca="1" si="279"/>
        <v>26651506</v>
      </c>
      <c r="P150" s="433">
        <f t="shared" ca="1" si="279"/>
        <v>0</v>
      </c>
      <c r="Q150" s="433">
        <f t="shared" ca="1" si="279"/>
        <v>0</v>
      </c>
      <c r="R150" s="433">
        <f t="shared" ca="1" si="279"/>
        <v>0</v>
      </c>
      <c r="S150" s="433">
        <f t="shared" ca="1" si="279"/>
        <v>0</v>
      </c>
      <c r="T150" s="433">
        <f t="shared" ca="1" si="279"/>
        <v>0</v>
      </c>
      <c r="U150" s="433">
        <f t="shared" ca="1" si="279"/>
        <v>0</v>
      </c>
      <c r="V150" s="433">
        <f t="shared" ca="1" si="279"/>
        <v>0</v>
      </c>
      <c r="W150" s="433">
        <f t="shared" ca="1" si="279"/>
        <v>0</v>
      </c>
      <c r="X150" s="433">
        <f t="shared" ca="1" si="279"/>
        <v>0</v>
      </c>
      <c r="Y150" s="433">
        <f t="shared" ca="1" si="279"/>
        <v>0</v>
      </c>
      <c r="Z150" s="433">
        <f t="shared" ca="1" si="279"/>
        <v>0</v>
      </c>
      <c r="AA150" s="433">
        <f t="shared" ca="1" si="279"/>
        <v>0</v>
      </c>
      <c r="AB150" s="433">
        <f t="shared" ca="1" si="279"/>
        <v>0</v>
      </c>
      <c r="AC150" s="433">
        <f t="shared" ca="1" si="279"/>
        <v>0</v>
      </c>
      <c r="AD150" s="433">
        <f t="shared" ca="1" si="279"/>
        <v>0</v>
      </c>
      <c r="AE150" s="433">
        <f t="shared" ca="1" si="279"/>
        <v>0</v>
      </c>
      <c r="AF150" s="433">
        <f t="shared" ca="1" si="279"/>
        <v>0</v>
      </c>
      <c r="AG150" s="433">
        <f t="shared" ca="1" si="279"/>
        <v>0</v>
      </c>
      <c r="AH150" s="433">
        <f t="shared" ca="1" si="279"/>
        <v>0</v>
      </c>
      <c r="AI150" s="433">
        <f t="shared" ca="1" si="279"/>
        <v>192389730</v>
      </c>
    </row>
    <row r="151" spans="1:36">
      <c r="A151" s="23" t="s">
        <v>1386</v>
      </c>
      <c r="B151" s="600" t="s">
        <v>1381</v>
      </c>
      <c r="C151" s="429" t="s">
        <v>1382</v>
      </c>
      <c r="D151" s="430">
        <f t="shared" ca="1" si="261"/>
        <v>0</v>
      </c>
      <c r="E151" s="430">
        <f t="shared" ref="E151:AI151" ca="1" si="280">E49+E125</f>
        <v>24508040</v>
      </c>
      <c r="F151" s="430">
        <f t="shared" ca="1" si="280"/>
        <v>0</v>
      </c>
      <c r="G151" s="430">
        <f t="shared" ca="1" si="280"/>
        <v>25240000</v>
      </c>
      <c r="H151" s="430">
        <f t="shared" ca="1" si="280"/>
        <v>22337400</v>
      </c>
      <c r="I151" s="430">
        <f t="shared" ca="1" si="280"/>
        <v>0</v>
      </c>
      <c r="J151" s="430">
        <f t="shared" ca="1" si="280"/>
        <v>0</v>
      </c>
      <c r="K151" s="430">
        <f t="shared" ca="1" si="280"/>
        <v>24583760</v>
      </c>
      <c r="L151" s="430">
        <f t="shared" ca="1" si="280"/>
        <v>0</v>
      </c>
      <c r="M151" s="430">
        <f t="shared" ca="1" si="280"/>
        <v>0</v>
      </c>
      <c r="N151" s="430">
        <f t="shared" ca="1" si="280"/>
        <v>0</v>
      </c>
      <c r="O151" s="430">
        <f t="shared" ca="1" si="280"/>
        <v>24962360</v>
      </c>
      <c r="P151" s="430">
        <f t="shared" ca="1" si="280"/>
        <v>0</v>
      </c>
      <c r="Q151" s="430">
        <f t="shared" ca="1" si="280"/>
        <v>0</v>
      </c>
      <c r="R151" s="430">
        <f t="shared" ca="1" si="280"/>
        <v>26678680</v>
      </c>
      <c r="S151" s="430">
        <f t="shared" ca="1" si="280"/>
        <v>0</v>
      </c>
      <c r="T151" s="430">
        <f t="shared" ca="1" si="280"/>
        <v>24495420</v>
      </c>
      <c r="U151" s="430">
        <f t="shared" ca="1" si="280"/>
        <v>19321220</v>
      </c>
      <c r="V151" s="430">
        <f t="shared" ca="1" si="280"/>
        <v>0</v>
      </c>
      <c r="W151" s="430">
        <f t="shared" ca="1" si="280"/>
        <v>0</v>
      </c>
      <c r="X151" s="430">
        <f t="shared" ca="1" si="280"/>
        <v>0</v>
      </c>
      <c r="Y151" s="430">
        <f t="shared" ca="1" si="280"/>
        <v>0</v>
      </c>
      <c r="Z151" s="430">
        <f t="shared" ca="1" si="280"/>
        <v>0</v>
      </c>
      <c r="AA151" s="430">
        <f t="shared" ca="1" si="280"/>
        <v>0</v>
      </c>
      <c r="AB151" s="430">
        <f t="shared" ca="1" si="280"/>
        <v>0</v>
      </c>
      <c r="AC151" s="430">
        <f t="shared" ca="1" si="280"/>
        <v>0</v>
      </c>
      <c r="AD151" s="430">
        <f t="shared" ca="1" si="280"/>
        <v>0</v>
      </c>
      <c r="AE151" s="430">
        <f t="shared" ca="1" si="280"/>
        <v>0</v>
      </c>
      <c r="AF151" s="430">
        <f t="shared" ca="1" si="280"/>
        <v>0</v>
      </c>
      <c r="AG151" s="430">
        <f t="shared" ca="1" si="280"/>
        <v>0</v>
      </c>
      <c r="AH151" s="430">
        <f t="shared" ca="1" si="280"/>
        <v>0</v>
      </c>
      <c r="AI151" s="430">
        <f t="shared" ca="1" si="280"/>
        <v>192126880</v>
      </c>
    </row>
    <row r="152" spans="1:36">
      <c r="B152" s="602"/>
      <c r="C152" s="437" t="s">
        <v>41</v>
      </c>
      <c r="D152" s="438">
        <f ca="1">D151</f>
        <v>0</v>
      </c>
      <c r="E152" s="438">
        <f t="shared" ref="E152:AI152" ca="1" si="281">E151</f>
        <v>24508040</v>
      </c>
      <c r="F152" s="438">
        <f t="shared" ca="1" si="281"/>
        <v>0</v>
      </c>
      <c r="G152" s="438">
        <f t="shared" ca="1" si="281"/>
        <v>25240000</v>
      </c>
      <c r="H152" s="438">
        <f t="shared" ca="1" si="281"/>
        <v>22337400</v>
      </c>
      <c r="I152" s="438">
        <f t="shared" ca="1" si="281"/>
        <v>0</v>
      </c>
      <c r="J152" s="438">
        <f t="shared" ca="1" si="281"/>
        <v>0</v>
      </c>
      <c r="K152" s="438">
        <f t="shared" ca="1" si="281"/>
        <v>24583760</v>
      </c>
      <c r="L152" s="438">
        <f t="shared" ca="1" si="281"/>
        <v>0</v>
      </c>
      <c r="M152" s="438">
        <f t="shared" ca="1" si="281"/>
        <v>0</v>
      </c>
      <c r="N152" s="438">
        <f t="shared" ca="1" si="281"/>
        <v>0</v>
      </c>
      <c r="O152" s="438">
        <f t="shared" ca="1" si="281"/>
        <v>24962360</v>
      </c>
      <c r="P152" s="438">
        <f t="shared" ca="1" si="281"/>
        <v>0</v>
      </c>
      <c r="Q152" s="438">
        <f t="shared" ca="1" si="281"/>
        <v>0</v>
      </c>
      <c r="R152" s="438">
        <f t="shared" ca="1" si="281"/>
        <v>26678680</v>
      </c>
      <c r="S152" s="438">
        <f t="shared" ca="1" si="281"/>
        <v>0</v>
      </c>
      <c r="T152" s="438">
        <f t="shared" ca="1" si="281"/>
        <v>24495420</v>
      </c>
      <c r="U152" s="438">
        <f t="shared" ca="1" si="281"/>
        <v>19321220</v>
      </c>
      <c r="V152" s="438">
        <f t="shared" ca="1" si="281"/>
        <v>0</v>
      </c>
      <c r="W152" s="438">
        <f t="shared" ca="1" si="281"/>
        <v>0</v>
      </c>
      <c r="X152" s="438">
        <f t="shared" ca="1" si="281"/>
        <v>0</v>
      </c>
      <c r="Y152" s="438">
        <f t="shared" ca="1" si="281"/>
        <v>0</v>
      </c>
      <c r="Z152" s="438">
        <f t="shared" ca="1" si="281"/>
        <v>0</v>
      </c>
      <c r="AA152" s="438">
        <f t="shared" ca="1" si="281"/>
        <v>0</v>
      </c>
      <c r="AB152" s="438">
        <f t="shared" ca="1" si="281"/>
        <v>0</v>
      </c>
      <c r="AC152" s="438">
        <f t="shared" ca="1" si="281"/>
        <v>0</v>
      </c>
      <c r="AD152" s="438">
        <f t="shared" ca="1" si="281"/>
        <v>0</v>
      </c>
      <c r="AE152" s="438">
        <f t="shared" ca="1" si="281"/>
        <v>0</v>
      </c>
      <c r="AF152" s="438">
        <f t="shared" ca="1" si="281"/>
        <v>0</v>
      </c>
      <c r="AG152" s="438">
        <f t="shared" ca="1" si="281"/>
        <v>0</v>
      </c>
      <c r="AH152" s="438">
        <f t="shared" ca="1" si="281"/>
        <v>0</v>
      </c>
      <c r="AI152" s="438">
        <f t="shared" ca="1" si="281"/>
        <v>192126880</v>
      </c>
    </row>
    <row r="153" spans="1:36">
      <c r="B153" s="593" t="s">
        <v>49</v>
      </c>
      <c r="C153" s="593"/>
      <c r="D153" s="440">
        <f ca="1">SUM(D138+D141+D145+D148+D150+D152)</f>
        <v>87708226</v>
      </c>
      <c r="E153" s="440">
        <f t="shared" ref="E153:AI153" ca="1" si="282">SUM(E138+E141+E145+E148+E150+E152)</f>
        <v>97960228</v>
      </c>
      <c r="F153" s="440">
        <f t="shared" ca="1" si="282"/>
        <v>22071584</v>
      </c>
      <c r="G153" s="440">
        <f t="shared" ca="1" si="282"/>
        <v>85918604</v>
      </c>
      <c r="H153" s="440">
        <f t="shared" ca="1" si="282"/>
        <v>55608983.200000003</v>
      </c>
      <c r="I153" s="440">
        <f t="shared" ca="1" si="282"/>
        <v>0</v>
      </c>
      <c r="J153" s="440">
        <f t="shared" ca="1" si="282"/>
        <v>0</v>
      </c>
      <c r="K153" s="440">
        <f t="shared" ca="1" si="282"/>
        <v>41424912</v>
      </c>
      <c r="L153" s="440">
        <f t="shared" ca="1" si="282"/>
        <v>11798773</v>
      </c>
      <c r="M153" s="440">
        <f t="shared" ca="1" si="282"/>
        <v>41052086</v>
      </c>
      <c r="N153" s="440">
        <f t="shared" ca="1" si="282"/>
        <v>0</v>
      </c>
      <c r="O153" s="440">
        <f t="shared" ca="1" si="282"/>
        <v>87762905.599999994</v>
      </c>
      <c r="P153" s="440">
        <f t="shared" ca="1" si="282"/>
        <v>0</v>
      </c>
      <c r="Q153" s="440">
        <f t="shared" ca="1" si="282"/>
        <v>0</v>
      </c>
      <c r="R153" s="440">
        <f t="shared" ca="1" si="282"/>
        <v>41576822</v>
      </c>
      <c r="S153" s="440">
        <f t="shared" ca="1" si="282"/>
        <v>23598342</v>
      </c>
      <c r="T153" s="440">
        <f t="shared" ca="1" si="282"/>
        <v>36661320</v>
      </c>
      <c r="U153" s="440">
        <f t="shared" ca="1" si="282"/>
        <v>23385160</v>
      </c>
      <c r="V153" s="440">
        <f t="shared" ca="1" si="282"/>
        <v>0</v>
      </c>
      <c r="W153" s="440">
        <f t="shared" ca="1" si="282"/>
        <v>0</v>
      </c>
      <c r="X153" s="440">
        <f t="shared" ca="1" si="282"/>
        <v>0</v>
      </c>
      <c r="Y153" s="440">
        <f t="shared" ca="1" si="282"/>
        <v>0</v>
      </c>
      <c r="Z153" s="440">
        <f t="shared" ca="1" si="282"/>
        <v>0</v>
      </c>
      <c r="AA153" s="440">
        <f t="shared" ca="1" si="282"/>
        <v>0</v>
      </c>
      <c r="AB153" s="440">
        <f t="shared" ca="1" si="282"/>
        <v>0</v>
      </c>
      <c r="AC153" s="440">
        <f t="shared" ca="1" si="282"/>
        <v>0</v>
      </c>
      <c r="AD153" s="440">
        <f t="shared" ca="1" si="282"/>
        <v>0</v>
      </c>
      <c r="AE153" s="440">
        <f t="shared" ca="1" si="282"/>
        <v>0</v>
      </c>
      <c r="AF153" s="440">
        <f t="shared" ca="1" si="282"/>
        <v>0</v>
      </c>
      <c r="AG153" s="440">
        <f t="shared" ca="1" si="282"/>
        <v>0</v>
      </c>
      <c r="AH153" s="440">
        <f t="shared" ca="1" si="282"/>
        <v>0</v>
      </c>
      <c r="AI153" s="440">
        <f t="shared" ca="1" si="282"/>
        <v>656527945.79999995</v>
      </c>
      <c r="AJ153" s="58">
        <f ca="1">AI127+AI51</f>
        <v>656527945.79999995</v>
      </c>
    </row>
    <row r="155" spans="1:36">
      <c r="D155" s="23">
        <v>43</v>
      </c>
      <c r="E155" s="23">
        <f>D155+1</f>
        <v>44</v>
      </c>
      <c r="F155" s="23">
        <f t="shared" ref="F155:AH155" si="283">E155+1</f>
        <v>45</v>
      </c>
      <c r="G155" s="23">
        <f t="shared" si="283"/>
        <v>46</v>
      </c>
      <c r="H155" s="23">
        <f t="shared" si="283"/>
        <v>47</v>
      </c>
      <c r="I155" s="23">
        <f t="shared" si="283"/>
        <v>48</v>
      </c>
      <c r="J155" s="23">
        <f t="shared" si="283"/>
        <v>49</v>
      </c>
      <c r="K155" s="23">
        <f t="shared" si="283"/>
        <v>50</v>
      </c>
      <c r="L155" s="23">
        <f t="shared" si="283"/>
        <v>51</v>
      </c>
      <c r="M155" s="23">
        <f t="shared" si="283"/>
        <v>52</v>
      </c>
      <c r="N155" s="23">
        <f t="shared" si="283"/>
        <v>53</v>
      </c>
      <c r="O155" s="23">
        <f t="shared" si="283"/>
        <v>54</v>
      </c>
      <c r="P155" s="23">
        <f t="shared" si="283"/>
        <v>55</v>
      </c>
      <c r="Q155" s="23">
        <f t="shared" si="283"/>
        <v>56</v>
      </c>
      <c r="R155" s="23">
        <f t="shared" si="283"/>
        <v>57</v>
      </c>
      <c r="S155" s="23">
        <f t="shared" si="283"/>
        <v>58</v>
      </c>
      <c r="T155" s="23">
        <f t="shared" si="283"/>
        <v>59</v>
      </c>
      <c r="U155" s="23">
        <f t="shared" si="283"/>
        <v>60</v>
      </c>
      <c r="V155" s="23">
        <f t="shared" si="283"/>
        <v>61</v>
      </c>
      <c r="W155" s="23">
        <f t="shared" si="283"/>
        <v>62</v>
      </c>
      <c r="X155" s="23">
        <f t="shared" si="283"/>
        <v>63</v>
      </c>
      <c r="Y155" s="23">
        <f t="shared" si="283"/>
        <v>64</v>
      </c>
      <c r="Z155" s="23">
        <f t="shared" si="283"/>
        <v>65</v>
      </c>
      <c r="AA155" s="23">
        <f t="shared" si="283"/>
        <v>66</v>
      </c>
      <c r="AB155" s="23">
        <f t="shared" si="283"/>
        <v>67</v>
      </c>
      <c r="AC155" s="23">
        <f t="shared" si="283"/>
        <v>68</v>
      </c>
      <c r="AD155" s="23">
        <f t="shared" si="283"/>
        <v>69</v>
      </c>
      <c r="AE155" s="23">
        <f t="shared" si="283"/>
        <v>70</v>
      </c>
      <c r="AF155" s="23">
        <f t="shared" si="283"/>
        <v>71</v>
      </c>
      <c r="AG155" s="23">
        <f t="shared" si="283"/>
        <v>72</v>
      </c>
      <c r="AH155" s="23">
        <f t="shared" si="283"/>
        <v>73</v>
      </c>
    </row>
    <row r="156" spans="1:36" ht="31.5" customHeight="1">
      <c r="A156" s="445" t="s">
        <v>1337</v>
      </c>
      <c r="B156" s="444" t="s">
        <v>1328</v>
      </c>
      <c r="C156" s="312" t="s">
        <v>175</v>
      </c>
      <c r="D156" s="443">
        <f>DATE($B$2,$C$2,1)</f>
        <v>45870</v>
      </c>
      <c r="E156" s="443">
        <f>D156+1</f>
        <v>45871</v>
      </c>
      <c r="F156" s="443">
        <f t="shared" ref="F156:AH156" si="284">E156+1</f>
        <v>45872</v>
      </c>
      <c r="G156" s="443">
        <f t="shared" si="284"/>
        <v>45873</v>
      </c>
      <c r="H156" s="443">
        <f t="shared" si="284"/>
        <v>45874</v>
      </c>
      <c r="I156" s="443">
        <f t="shared" si="284"/>
        <v>45875</v>
      </c>
      <c r="J156" s="443">
        <f t="shared" si="284"/>
        <v>45876</v>
      </c>
      <c r="K156" s="443">
        <f t="shared" si="284"/>
        <v>45877</v>
      </c>
      <c r="L156" s="443">
        <f t="shared" si="284"/>
        <v>45878</v>
      </c>
      <c r="M156" s="443">
        <f t="shared" si="284"/>
        <v>45879</v>
      </c>
      <c r="N156" s="443">
        <f t="shared" si="284"/>
        <v>45880</v>
      </c>
      <c r="O156" s="443">
        <f t="shared" si="284"/>
        <v>45881</v>
      </c>
      <c r="P156" s="443">
        <f t="shared" si="284"/>
        <v>45882</v>
      </c>
      <c r="Q156" s="443">
        <f t="shared" si="284"/>
        <v>45883</v>
      </c>
      <c r="R156" s="443">
        <f t="shared" si="284"/>
        <v>45884</v>
      </c>
      <c r="S156" s="443">
        <f t="shared" si="284"/>
        <v>45885</v>
      </c>
      <c r="T156" s="443">
        <f t="shared" si="284"/>
        <v>45886</v>
      </c>
      <c r="U156" s="443">
        <f t="shared" si="284"/>
        <v>45887</v>
      </c>
      <c r="V156" s="443">
        <f t="shared" si="284"/>
        <v>45888</v>
      </c>
      <c r="W156" s="443">
        <f t="shared" si="284"/>
        <v>45889</v>
      </c>
      <c r="X156" s="443">
        <f t="shared" si="284"/>
        <v>45890</v>
      </c>
      <c r="Y156" s="443">
        <f t="shared" si="284"/>
        <v>45891</v>
      </c>
      <c r="Z156" s="443">
        <f t="shared" si="284"/>
        <v>45892</v>
      </c>
      <c r="AA156" s="443">
        <f t="shared" si="284"/>
        <v>45893</v>
      </c>
      <c r="AB156" s="443">
        <f t="shared" si="284"/>
        <v>45894</v>
      </c>
      <c r="AC156" s="443">
        <f t="shared" si="284"/>
        <v>45895</v>
      </c>
      <c r="AD156" s="443">
        <f t="shared" si="284"/>
        <v>45896</v>
      </c>
      <c r="AE156" s="443">
        <f t="shared" si="284"/>
        <v>45897</v>
      </c>
      <c r="AF156" s="443">
        <f t="shared" si="284"/>
        <v>45898</v>
      </c>
      <c r="AG156" s="443">
        <f t="shared" si="284"/>
        <v>45899</v>
      </c>
      <c r="AH156" s="443">
        <f t="shared" si="284"/>
        <v>45900</v>
      </c>
      <c r="AI156" s="442" t="s">
        <v>505</v>
      </c>
    </row>
    <row r="157" spans="1:36">
      <c r="A157" s="23" t="s">
        <v>439</v>
      </c>
      <c r="B157" s="597" t="s">
        <v>51</v>
      </c>
      <c r="C157" s="429" t="s">
        <v>50</v>
      </c>
      <c r="D157" s="430">
        <f ca="1">SUMIF('매입부자재(구매)'!$C:$C,$A:$A,INDIRECT("'매입부자재(구매)'!"&amp;SUBSTITUTE(ADDRESS(1,D$155,4),"1","")&amp;":"&amp;SUBSTITUTE(ADDRESS(1,D$155,4),"1","")))</f>
        <v>0</v>
      </c>
      <c r="E157" s="430">
        <f ca="1">SUMIF('매입부자재(구매)'!$C:$C,$A:$A,INDIRECT("'매입부자재(구매)'!"&amp;SUBSTITUTE(ADDRESS(1,E$155,4),"1","")&amp;":"&amp;SUBSTITUTE(ADDRESS(1,E$155,4),"1","")))</f>
        <v>130000</v>
      </c>
      <c r="F157" s="430">
        <f ca="1">SUMIF('매입부자재(구매)'!$C:$C,$A:$A,INDIRECT("'매입부자재(구매)'!"&amp;SUBSTITUTE(ADDRESS(1,F$155,4),"1","")&amp;":"&amp;SUBSTITUTE(ADDRESS(1,F$155,4),"1","")))</f>
        <v>1060000</v>
      </c>
      <c r="G157" s="430">
        <f ca="1">SUMIF('매입부자재(구매)'!$C:$C,$A:$A,INDIRECT("'매입부자재(구매)'!"&amp;SUBSTITUTE(ADDRESS(1,G$155,4),"1","")&amp;":"&amp;SUBSTITUTE(ADDRESS(1,G$155,4),"1","")))</f>
        <v>0</v>
      </c>
      <c r="H157" s="430">
        <f ca="1">SUMIF('매입부자재(구매)'!$C:$C,$A:$A,INDIRECT("'매입부자재(구매)'!"&amp;SUBSTITUTE(ADDRESS(1,H$155,4),"1","")&amp;":"&amp;SUBSTITUTE(ADDRESS(1,H$155,4),"1","")))</f>
        <v>0</v>
      </c>
      <c r="I157" s="430">
        <f ca="1">SUMIF('매입부자재(구매)'!$C:$C,$A:$A,INDIRECT("'매입부자재(구매)'!"&amp;SUBSTITUTE(ADDRESS(1,I$155,4),"1","")&amp;":"&amp;SUBSTITUTE(ADDRESS(1,I$155,4),"1","")))</f>
        <v>0</v>
      </c>
      <c r="J157" s="430">
        <f ca="1">SUMIF('매입부자재(구매)'!$C:$C,$A:$A,INDIRECT("'매입부자재(구매)'!"&amp;SUBSTITUTE(ADDRESS(1,J$155,4),"1","")&amp;":"&amp;SUBSTITUTE(ADDRESS(1,J$155,4),"1","")))</f>
        <v>0</v>
      </c>
      <c r="K157" s="430">
        <f ca="1">SUMIF('매입부자재(구매)'!$C:$C,$A:$A,INDIRECT("'매입부자재(구매)'!"&amp;SUBSTITUTE(ADDRESS(1,K$155,4),"1","")&amp;":"&amp;SUBSTITUTE(ADDRESS(1,K$155,4),"1","")))</f>
        <v>0</v>
      </c>
      <c r="L157" s="430">
        <f ca="1">SUMIF('매입부자재(구매)'!$C:$C,$A:$A,INDIRECT("'매입부자재(구매)'!"&amp;SUBSTITUTE(ADDRESS(1,L$155,4),"1","")&amp;":"&amp;SUBSTITUTE(ADDRESS(1,L$155,4),"1","")))</f>
        <v>0</v>
      </c>
      <c r="M157" s="430">
        <f ca="1">SUMIF('매입부자재(구매)'!$C:$C,$A:$A,INDIRECT("'매입부자재(구매)'!"&amp;SUBSTITUTE(ADDRESS(1,M$155,4),"1","")&amp;":"&amp;SUBSTITUTE(ADDRESS(1,M$155,4),"1","")))</f>
        <v>0</v>
      </c>
      <c r="N157" s="430">
        <f ca="1">SUMIF('매입부자재(구매)'!$C:$C,$A:$A,INDIRECT("'매입부자재(구매)'!"&amp;SUBSTITUTE(ADDRESS(1,N$155,4),"1","")&amp;":"&amp;SUBSTITUTE(ADDRESS(1,N$155,4),"1","")))</f>
        <v>0</v>
      </c>
      <c r="O157" s="430">
        <f ca="1">SUMIF('매입부자재(구매)'!$C:$C,$A:$A,INDIRECT("'매입부자재(구매)'!"&amp;SUBSTITUTE(ADDRESS(1,O$155,4),"1","")&amp;":"&amp;SUBSTITUTE(ADDRESS(1,O$155,4),"1","")))</f>
        <v>773280</v>
      </c>
      <c r="P157" s="430">
        <f ca="1">SUMIF('매입부자재(구매)'!$C:$C,$A:$A,INDIRECT("'매입부자재(구매)'!"&amp;SUBSTITUTE(ADDRESS(1,P$155,4),"1","")&amp;":"&amp;SUBSTITUTE(ADDRESS(1,P$155,4),"1","")))</f>
        <v>0</v>
      </c>
      <c r="Q157" s="430">
        <f ca="1">SUMIF('매입부자재(구매)'!$C:$C,$A:$A,INDIRECT("'매입부자재(구매)'!"&amp;SUBSTITUTE(ADDRESS(1,Q$155,4),"1","")&amp;":"&amp;SUBSTITUTE(ADDRESS(1,Q$155,4),"1","")))</f>
        <v>0</v>
      </c>
      <c r="R157" s="430">
        <f ca="1">SUMIF('매입부자재(구매)'!$C:$C,$A:$A,INDIRECT("'매입부자재(구매)'!"&amp;SUBSTITUTE(ADDRESS(1,R$155,4),"1","")&amp;":"&amp;SUBSTITUTE(ADDRESS(1,R$155,4),"1","")))</f>
        <v>0</v>
      </c>
      <c r="S157" s="430">
        <f ca="1">SUMIF('매입부자재(구매)'!$C:$C,$A:$A,INDIRECT("'매입부자재(구매)'!"&amp;SUBSTITUTE(ADDRESS(1,S$155,4),"1","")&amp;":"&amp;SUBSTITUTE(ADDRESS(1,S$155,4),"1","")))</f>
        <v>0</v>
      </c>
      <c r="T157" s="430">
        <f ca="1">SUMIF('매입부자재(구매)'!$C:$C,$A:$A,INDIRECT("'매입부자재(구매)'!"&amp;SUBSTITUTE(ADDRESS(1,T$155,4),"1","")&amp;":"&amp;SUBSTITUTE(ADDRESS(1,T$155,4),"1","")))</f>
        <v>0</v>
      </c>
      <c r="U157" s="430">
        <f ca="1">SUMIF('매입부자재(구매)'!$C:$C,$A:$A,INDIRECT("'매입부자재(구매)'!"&amp;SUBSTITUTE(ADDRESS(1,U$155,4),"1","")&amp;":"&amp;SUBSTITUTE(ADDRESS(1,U$155,4),"1","")))</f>
        <v>530000</v>
      </c>
      <c r="V157" s="430">
        <f ca="1">SUMIF('매입부자재(구매)'!$C:$C,$A:$A,INDIRECT("'매입부자재(구매)'!"&amp;SUBSTITUTE(ADDRESS(1,V$155,4),"1","")&amp;":"&amp;SUBSTITUTE(ADDRESS(1,V$155,4),"1","")))</f>
        <v>0</v>
      </c>
      <c r="W157" s="430">
        <f ca="1">SUMIF('매입부자재(구매)'!$C:$C,$A:$A,INDIRECT("'매입부자재(구매)'!"&amp;SUBSTITUTE(ADDRESS(1,W$155,4),"1","")&amp;":"&amp;SUBSTITUTE(ADDRESS(1,W$155,4),"1","")))</f>
        <v>0</v>
      </c>
      <c r="X157" s="430">
        <f ca="1">SUMIF('매입부자재(구매)'!$C:$C,$A:$A,INDIRECT("'매입부자재(구매)'!"&amp;SUBSTITUTE(ADDRESS(1,X$155,4),"1","")&amp;":"&amp;SUBSTITUTE(ADDRESS(1,X$155,4),"1","")))</f>
        <v>0</v>
      </c>
      <c r="Y157" s="430">
        <f ca="1">SUMIF('매입부자재(구매)'!$C:$C,$A:$A,INDIRECT("'매입부자재(구매)'!"&amp;SUBSTITUTE(ADDRESS(1,Y$155,4),"1","")&amp;":"&amp;SUBSTITUTE(ADDRESS(1,Y$155,4),"1","")))</f>
        <v>0</v>
      </c>
      <c r="Z157" s="430">
        <f ca="1">SUMIF('매입부자재(구매)'!$C:$C,$A:$A,INDIRECT("'매입부자재(구매)'!"&amp;SUBSTITUTE(ADDRESS(1,Z$155,4),"1","")&amp;":"&amp;SUBSTITUTE(ADDRESS(1,Z$155,4),"1","")))</f>
        <v>0</v>
      </c>
      <c r="AA157" s="430">
        <f ca="1">SUMIF('매입부자재(구매)'!$C:$C,$A:$A,INDIRECT("'매입부자재(구매)'!"&amp;SUBSTITUTE(ADDRESS(1,AA$155,4),"1","")&amp;":"&amp;SUBSTITUTE(ADDRESS(1,AA$155,4),"1","")))</f>
        <v>0</v>
      </c>
      <c r="AB157" s="430">
        <f ca="1">SUMIF('매입부자재(구매)'!$C:$C,$A:$A,INDIRECT("'매입부자재(구매)'!"&amp;SUBSTITUTE(ADDRESS(1,AB$155,4),"1","")&amp;":"&amp;SUBSTITUTE(ADDRESS(1,AB$155,4),"1","")))</f>
        <v>0</v>
      </c>
      <c r="AC157" s="430">
        <f ca="1">SUMIF('매입부자재(구매)'!$C:$C,$A:$A,INDIRECT("'매입부자재(구매)'!"&amp;SUBSTITUTE(ADDRESS(1,AC$155,4),"1","")&amp;":"&amp;SUBSTITUTE(ADDRESS(1,AC$155,4),"1","")))</f>
        <v>0</v>
      </c>
      <c r="AD157" s="430">
        <f ca="1">SUMIF('매입부자재(구매)'!$C:$C,$A:$A,INDIRECT("'매입부자재(구매)'!"&amp;SUBSTITUTE(ADDRESS(1,AD$155,4),"1","")&amp;":"&amp;SUBSTITUTE(ADDRESS(1,AD$155,4),"1","")))</f>
        <v>0</v>
      </c>
      <c r="AE157" s="430">
        <f ca="1">SUMIF('매입부자재(구매)'!$C:$C,$A:$A,INDIRECT("'매입부자재(구매)'!"&amp;SUBSTITUTE(ADDRESS(1,AE$155,4),"1","")&amp;":"&amp;SUBSTITUTE(ADDRESS(1,AE$155,4),"1","")))</f>
        <v>0</v>
      </c>
      <c r="AF157" s="430">
        <f ca="1">SUMIF('매입부자재(구매)'!$C:$C,$A:$A,INDIRECT("'매입부자재(구매)'!"&amp;SUBSTITUTE(ADDRESS(1,AF$155,4),"1","")&amp;":"&amp;SUBSTITUTE(ADDRESS(1,AF$155,4),"1","")))</f>
        <v>0</v>
      </c>
      <c r="AG157" s="430">
        <f ca="1">SUMIF('매입부자재(구매)'!$C:$C,$A:$A,INDIRECT("'매입부자재(구매)'!"&amp;SUBSTITUTE(ADDRESS(1,AG$155,4),"1","")&amp;":"&amp;SUBSTITUTE(ADDRESS(1,AG$155,4),"1","")))</f>
        <v>0</v>
      </c>
      <c r="AH157" s="430">
        <f ca="1">SUMIF('매입부자재(구매)'!$C:$C,$A:$A,INDIRECT("'매입부자재(구매)'!"&amp;SUBSTITUTE(ADDRESS(1,AH$155,4),"1","")&amp;":"&amp;SUBSTITUTE(ADDRESS(1,AH$155,4),"1","")))</f>
        <v>0</v>
      </c>
      <c r="AI157" s="430">
        <f ca="1">SUM(D157:AH157)</f>
        <v>2493280</v>
      </c>
    </row>
    <row r="158" spans="1:36">
      <c r="A158" s="23" t="s">
        <v>441</v>
      </c>
      <c r="B158" s="598"/>
      <c r="C158" s="431" t="s">
        <v>60</v>
      </c>
      <c r="D158" s="430">
        <f ca="1">SUMIF('매입부자재(구매)'!$C:$C,$A:$A,INDIRECT("'매입부자재(구매)'!"&amp;SUBSTITUTE(ADDRESS(1,D$155,4),"1","")&amp;":"&amp;SUBSTITUTE(ADDRESS(1,D$155,4),"1","")))</f>
        <v>0</v>
      </c>
      <c r="E158" s="430">
        <f ca="1">SUMIF('매입부자재(구매)'!$C:$C,$A:$A,INDIRECT("'매입부자재(구매)'!"&amp;SUBSTITUTE(ADDRESS(1,E$155,4),"1","")&amp;":"&amp;SUBSTITUTE(ADDRESS(1,E$155,4),"1","")))</f>
        <v>6223840</v>
      </c>
      <c r="F158" s="430">
        <f ca="1">SUMIF('매입부자재(구매)'!$C:$C,$A:$A,INDIRECT("'매입부자재(구매)'!"&amp;SUBSTITUTE(ADDRESS(1,F$155,4),"1","")&amp;":"&amp;SUBSTITUTE(ADDRESS(1,F$155,4),"1","")))</f>
        <v>0</v>
      </c>
      <c r="G158" s="430">
        <f ca="1">SUMIF('매입부자재(구매)'!$C:$C,$A:$A,INDIRECT("'매입부자재(구매)'!"&amp;SUBSTITUTE(ADDRESS(1,G$155,4),"1","")&amp;":"&amp;SUBSTITUTE(ADDRESS(1,G$155,4),"1","")))</f>
        <v>0</v>
      </c>
      <c r="H158" s="430">
        <f ca="1">SUMIF('매입부자재(구매)'!$C:$C,$A:$A,INDIRECT("'매입부자재(구매)'!"&amp;SUBSTITUTE(ADDRESS(1,H$155,4),"1","")&amp;":"&amp;SUBSTITUTE(ADDRESS(1,H$155,4),"1","")))</f>
        <v>0</v>
      </c>
      <c r="I158" s="430">
        <f ca="1">SUMIF('매입부자재(구매)'!$C:$C,$A:$A,INDIRECT("'매입부자재(구매)'!"&amp;SUBSTITUTE(ADDRESS(1,I$155,4),"1","")&amp;":"&amp;SUBSTITUTE(ADDRESS(1,I$155,4),"1","")))</f>
        <v>0</v>
      </c>
      <c r="J158" s="430">
        <f ca="1">SUMIF('매입부자재(구매)'!$C:$C,$A:$A,INDIRECT("'매입부자재(구매)'!"&amp;SUBSTITUTE(ADDRESS(1,J$155,4),"1","")&amp;":"&amp;SUBSTITUTE(ADDRESS(1,J$155,4),"1","")))</f>
        <v>0</v>
      </c>
      <c r="K158" s="430">
        <f ca="1">SUMIF('매입부자재(구매)'!$C:$C,$A:$A,INDIRECT("'매입부자재(구매)'!"&amp;SUBSTITUTE(ADDRESS(1,K$155,4),"1","")&amp;":"&amp;SUBSTITUTE(ADDRESS(1,K$155,4),"1","")))</f>
        <v>2030400</v>
      </c>
      <c r="L158" s="430">
        <f ca="1">SUMIF('매입부자재(구매)'!$C:$C,$A:$A,INDIRECT("'매입부자재(구매)'!"&amp;SUBSTITUTE(ADDRESS(1,L$155,4),"1","")&amp;":"&amp;SUBSTITUTE(ADDRESS(1,L$155,4),"1","")))</f>
        <v>4664000</v>
      </c>
      <c r="M158" s="430">
        <f ca="1">SUMIF('매입부자재(구매)'!$C:$C,$A:$A,INDIRECT("'매입부자재(구매)'!"&amp;SUBSTITUTE(ADDRESS(1,M$155,4),"1","")&amp;":"&amp;SUBSTITUTE(ADDRESS(1,M$155,4),"1","")))</f>
        <v>0</v>
      </c>
      <c r="N158" s="430">
        <f ca="1">SUMIF('매입부자재(구매)'!$C:$C,$A:$A,INDIRECT("'매입부자재(구매)'!"&amp;SUBSTITUTE(ADDRESS(1,N$155,4),"1","")&amp;":"&amp;SUBSTITUTE(ADDRESS(1,N$155,4),"1","")))</f>
        <v>0</v>
      </c>
      <c r="O158" s="430">
        <f ca="1">SUMIF('매입부자재(구매)'!$C:$C,$A:$A,INDIRECT("'매입부자재(구매)'!"&amp;SUBSTITUTE(ADDRESS(1,O$155,4),"1","")&amp;":"&amp;SUBSTITUTE(ADDRESS(1,O$155,4),"1","")))</f>
        <v>0</v>
      </c>
      <c r="P158" s="430">
        <f ca="1">SUMIF('매입부자재(구매)'!$C:$C,$A:$A,INDIRECT("'매입부자재(구매)'!"&amp;SUBSTITUTE(ADDRESS(1,P$155,4),"1","")&amp;":"&amp;SUBSTITUTE(ADDRESS(1,P$155,4),"1","")))</f>
        <v>0</v>
      </c>
      <c r="Q158" s="430">
        <f ca="1">SUMIF('매입부자재(구매)'!$C:$C,$A:$A,INDIRECT("'매입부자재(구매)'!"&amp;SUBSTITUTE(ADDRESS(1,Q$155,4),"1","")&amp;":"&amp;SUBSTITUTE(ADDRESS(1,Q$155,4),"1","")))</f>
        <v>0</v>
      </c>
      <c r="R158" s="430">
        <f ca="1">SUMIF('매입부자재(구매)'!$C:$C,$A:$A,INDIRECT("'매입부자재(구매)'!"&amp;SUBSTITUTE(ADDRESS(1,R$155,4),"1","")&amp;":"&amp;SUBSTITUTE(ADDRESS(1,R$155,4),"1","")))</f>
        <v>0</v>
      </c>
      <c r="S158" s="430">
        <f ca="1">SUMIF('매입부자재(구매)'!$C:$C,$A:$A,INDIRECT("'매입부자재(구매)'!"&amp;SUBSTITUTE(ADDRESS(1,S$155,4),"1","")&amp;":"&amp;SUBSTITUTE(ADDRESS(1,S$155,4),"1","")))</f>
        <v>0</v>
      </c>
      <c r="T158" s="430">
        <f ca="1">SUMIF('매입부자재(구매)'!$C:$C,$A:$A,INDIRECT("'매입부자재(구매)'!"&amp;SUBSTITUTE(ADDRESS(1,T$155,4),"1","")&amp;":"&amp;SUBSTITUTE(ADDRESS(1,T$155,4),"1","")))</f>
        <v>0</v>
      </c>
      <c r="U158" s="430">
        <f ca="1">SUMIF('매입부자재(구매)'!$C:$C,$A:$A,INDIRECT("'매입부자재(구매)'!"&amp;SUBSTITUTE(ADDRESS(1,U$155,4),"1","")&amp;":"&amp;SUBSTITUTE(ADDRESS(1,U$155,4),"1","")))</f>
        <v>0</v>
      </c>
      <c r="V158" s="430">
        <f ca="1">SUMIF('매입부자재(구매)'!$C:$C,$A:$A,INDIRECT("'매입부자재(구매)'!"&amp;SUBSTITUTE(ADDRESS(1,V$155,4),"1","")&amp;":"&amp;SUBSTITUTE(ADDRESS(1,V$155,4),"1","")))</f>
        <v>0</v>
      </c>
      <c r="W158" s="430">
        <f ca="1">SUMIF('매입부자재(구매)'!$C:$C,$A:$A,INDIRECT("'매입부자재(구매)'!"&amp;SUBSTITUTE(ADDRESS(1,W$155,4),"1","")&amp;":"&amp;SUBSTITUTE(ADDRESS(1,W$155,4),"1","")))</f>
        <v>0</v>
      </c>
      <c r="X158" s="430">
        <f ca="1">SUMIF('매입부자재(구매)'!$C:$C,$A:$A,INDIRECT("'매입부자재(구매)'!"&amp;SUBSTITUTE(ADDRESS(1,X$155,4),"1","")&amp;":"&amp;SUBSTITUTE(ADDRESS(1,X$155,4),"1","")))</f>
        <v>0</v>
      </c>
      <c r="Y158" s="430">
        <f ca="1">SUMIF('매입부자재(구매)'!$C:$C,$A:$A,INDIRECT("'매입부자재(구매)'!"&amp;SUBSTITUTE(ADDRESS(1,Y$155,4),"1","")&amp;":"&amp;SUBSTITUTE(ADDRESS(1,Y$155,4),"1","")))</f>
        <v>0</v>
      </c>
      <c r="Z158" s="430">
        <f ca="1">SUMIF('매입부자재(구매)'!$C:$C,$A:$A,INDIRECT("'매입부자재(구매)'!"&amp;SUBSTITUTE(ADDRESS(1,Z$155,4),"1","")&amp;":"&amp;SUBSTITUTE(ADDRESS(1,Z$155,4),"1","")))</f>
        <v>0</v>
      </c>
      <c r="AA158" s="430">
        <f ca="1">SUMIF('매입부자재(구매)'!$C:$C,$A:$A,INDIRECT("'매입부자재(구매)'!"&amp;SUBSTITUTE(ADDRESS(1,AA$155,4),"1","")&amp;":"&amp;SUBSTITUTE(ADDRESS(1,AA$155,4),"1","")))</f>
        <v>0</v>
      </c>
      <c r="AB158" s="430">
        <f ca="1">SUMIF('매입부자재(구매)'!$C:$C,$A:$A,INDIRECT("'매입부자재(구매)'!"&amp;SUBSTITUTE(ADDRESS(1,AB$155,4),"1","")&amp;":"&amp;SUBSTITUTE(ADDRESS(1,AB$155,4),"1","")))</f>
        <v>0</v>
      </c>
      <c r="AC158" s="430">
        <f ca="1">SUMIF('매입부자재(구매)'!$C:$C,$A:$A,INDIRECT("'매입부자재(구매)'!"&amp;SUBSTITUTE(ADDRESS(1,AC$155,4),"1","")&amp;":"&amp;SUBSTITUTE(ADDRESS(1,AC$155,4),"1","")))</f>
        <v>0</v>
      </c>
      <c r="AD158" s="430">
        <f ca="1">SUMIF('매입부자재(구매)'!$C:$C,$A:$A,INDIRECT("'매입부자재(구매)'!"&amp;SUBSTITUTE(ADDRESS(1,AD$155,4),"1","")&amp;":"&amp;SUBSTITUTE(ADDRESS(1,AD$155,4),"1","")))</f>
        <v>0</v>
      </c>
      <c r="AE158" s="430">
        <f ca="1">SUMIF('매입부자재(구매)'!$C:$C,$A:$A,INDIRECT("'매입부자재(구매)'!"&amp;SUBSTITUTE(ADDRESS(1,AE$155,4),"1","")&amp;":"&amp;SUBSTITUTE(ADDRESS(1,AE$155,4),"1","")))</f>
        <v>0</v>
      </c>
      <c r="AF158" s="430">
        <f ca="1">SUMIF('매입부자재(구매)'!$C:$C,$A:$A,INDIRECT("'매입부자재(구매)'!"&amp;SUBSTITUTE(ADDRESS(1,AF$155,4),"1","")&amp;":"&amp;SUBSTITUTE(ADDRESS(1,AF$155,4),"1","")))</f>
        <v>0</v>
      </c>
      <c r="AG158" s="430">
        <f ca="1">SUMIF('매입부자재(구매)'!$C:$C,$A:$A,INDIRECT("'매입부자재(구매)'!"&amp;SUBSTITUTE(ADDRESS(1,AG$155,4),"1","")&amp;":"&amp;SUBSTITUTE(ADDRESS(1,AG$155,4),"1","")))</f>
        <v>0</v>
      </c>
      <c r="AH158" s="430">
        <f ca="1">SUMIF('매입부자재(구매)'!$C:$C,$A:$A,INDIRECT("'매입부자재(구매)'!"&amp;SUBSTITUTE(ADDRESS(1,AH$155,4),"1","")&amp;":"&amp;SUBSTITUTE(ADDRESS(1,AH$155,4),"1","")))</f>
        <v>0</v>
      </c>
      <c r="AI158" s="430">
        <f t="shared" ref="AI158:AI162" ca="1" si="285">SUM(D158:AH158)</f>
        <v>12918240</v>
      </c>
    </row>
    <row r="159" spans="1:36">
      <c r="A159" s="23" t="s">
        <v>436</v>
      </c>
      <c r="B159" s="598"/>
      <c r="C159" s="431" t="s">
        <v>43</v>
      </c>
      <c r="D159" s="430">
        <f ca="1">SUMIF('매입부자재(구매)'!$C:$C,$A:$A,INDIRECT("'매입부자재(구매)'!"&amp;SUBSTITUTE(ADDRESS(1,D$155,4),"1","")&amp;":"&amp;SUBSTITUTE(ADDRESS(1,D$155,4),"1","")))</f>
        <v>17589488.800000001</v>
      </c>
      <c r="E159" s="430">
        <f ca="1">SUMIF('매입부자재(구매)'!$C:$C,$A:$A,INDIRECT("'매입부자재(구매)'!"&amp;SUBSTITUTE(ADDRESS(1,E$155,4),"1","")&amp;":"&amp;SUBSTITUTE(ADDRESS(1,E$155,4),"1","")))</f>
        <v>17048773</v>
      </c>
      <c r="F159" s="430">
        <f ca="1">SUMIF('매입부자재(구매)'!$C:$C,$A:$A,INDIRECT("'매입부자재(구매)'!"&amp;SUBSTITUTE(ADDRESS(1,F$155,4),"1","")&amp;":"&amp;SUBSTITUTE(ADDRESS(1,F$155,4),"1","")))</f>
        <v>23896771</v>
      </c>
      <c r="G159" s="430">
        <f ca="1">SUMIF('매입부자재(구매)'!$C:$C,$A:$A,INDIRECT("'매입부자재(구매)'!"&amp;SUBSTITUTE(ADDRESS(1,G$155,4),"1","")&amp;":"&amp;SUBSTITUTE(ADDRESS(1,G$155,4),"1","")))</f>
        <v>24424886.399999999</v>
      </c>
      <c r="H159" s="430">
        <f ca="1">SUMIF('매입부자재(구매)'!$C:$C,$A:$A,INDIRECT("'매입부자재(구매)'!"&amp;SUBSTITUTE(ADDRESS(1,H$155,4),"1","")&amp;":"&amp;SUBSTITUTE(ADDRESS(1,H$155,4),"1","")))</f>
        <v>23563829</v>
      </c>
      <c r="I159" s="430">
        <f ca="1">SUMIF('매입부자재(구매)'!$C:$C,$A:$A,INDIRECT("'매입부자재(구매)'!"&amp;SUBSTITUTE(ADDRESS(1,I$155,4),"1","")&amp;":"&amp;SUBSTITUTE(ADDRESS(1,I$155,4),"1","")))</f>
        <v>0</v>
      </c>
      <c r="J159" s="430">
        <f ca="1">SUMIF('매입부자재(구매)'!$C:$C,$A:$A,INDIRECT("'매입부자재(구매)'!"&amp;SUBSTITUTE(ADDRESS(1,J$155,4),"1","")&amp;":"&amp;SUBSTITUTE(ADDRESS(1,J$155,4),"1","")))</f>
        <v>0</v>
      </c>
      <c r="K159" s="430">
        <f ca="1">SUMIF('매입부자재(구매)'!$C:$C,$A:$A,INDIRECT("'매입부자재(구매)'!"&amp;SUBSTITUTE(ADDRESS(1,K$155,4),"1","")&amp;":"&amp;SUBSTITUTE(ADDRESS(1,K$155,4),"1","")))</f>
        <v>17343258</v>
      </c>
      <c r="L159" s="430">
        <f ca="1">SUMIF('매입부자재(구매)'!$C:$C,$A:$A,INDIRECT("'매입부자재(구매)'!"&amp;SUBSTITUTE(ADDRESS(1,L$155,4),"1","")&amp;":"&amp;SUBSTITUTE(ADDRESS(1,L$155,4),"1","")))</f>
        <v>21760372.399999999</v>
      </c>
      <c r="M159" s="430">
        <f ca="1">SUMIF('매입부자재(구매)'!$C:$C,$A:$A,INDIRECT("'매입부자재(구매)'!"&amp;SUBSTITUTE(ADDRESS(1,M$155,4),"1","")&amp;":"&amp;SUBSTITUTE(ADDRESS(1,M$155,4),"1","")))</f>
        <v>21344677.800000001</v>
      </c>
      <c r="N159" s="430">
        <f ca="1">SUMIF('매입부자재(구매)'!$C:$C,$A:$A,INDIRECT("'매입부자재(구매)'!"&amp;SUBSTITUTE(ADDRESS(1,N$155,4),"1","")&amp;":"&amp;SUBSTITUTE(ADDRESS(1,N$155,4),"1","")))</f>
        <v>23429150.399999999</v>
      </c>
      <c r="O159" s="430">
        <f ca="1">SUMIF('매입부자재(구매)'!$C:$C,$A:$A,INDIRECT("'매입부자재(구매)'!"&amp;SUBSTITUTE(ADDRESS(1,O$155,4),"1","")&amp;":"&amp;SUBSTITUTE(ADDRESS(1,O$155,4),"1","")))</f>
        <v>16843118.199999999</v>
      </c>
      <c r="P159" s="430">
        <f ca="1">SUMIF('매입부자재(구매)'!$C:$C,$A:$A,INDIRECT("'매입부자재(구매)'!"&amp;SUBSTITUTE(ADDRESS(1,P$155,4),"1","")&amp;":"&amp;SUBSTITUTE(ADDRESS(1,P$155,4),"1","")))</f>
        <v>0</v>
      </c>
      <c r="Q159" s="430">
        <f ca="1">SUMIF('매입부자재(구매)'!$C:$C,$A:$A,INDIRECT("'매입부자재(구매)'!"&amp;SUBSTITUTE(ADDRESS(1,Q$155,4),"1","")&amp;":"&amp;SUBSTITUTE(ADDRESS(1,Q$155,4),"1","")))</f>
        <v>0</v>
      </c>
      <c r="R159" s="430">
        <f ca="1">SUMIF('매입부자재(구매)'!$C:$C,$A:$A,INDIRECT("'매입부자재(구매)'!"&amp;SUBSTITUTE(ADDRESS(1,R$155,4),"1","")&amp;":"&amp;SUBSTITUTE(ADDRESS(1,R$155,4),"1","")))</f>
        <v>24741949.800000001</v>
      </c>
      <c r="S159" s="430">
        <f ca="1">SUMIF('매입부자재(구매)'!$C:$C,$A:$A,INDIRECT("'매입부자재(구매)'!"&amp;SUBSTITUTE(ADDRESS(1,S$155,4),"1","")&amp;":"&amp;SUBSTITUTE(ADDRESS(1,S$155,4),"1","")))</f>
        <v>22294619.399999999</v>
      </c>
      <c r="T159" s="430">
        <f ca="1">SUMIF('매입부자재(구매)'!$C:$C,$A:$A,INDIRECT("'매입부자재(구매)'!"&amp;SUBSTITUTE(ADDRESS(1,T$155,4),"1","")&amp;":"&amp;SUBSTITUTE(ADDRESS(1,T$155,4),"1","")))</f>
        <v>23278772</v>
      </c>
      <c r="U159" s="430">
        <f ca="1">SUMIF('매입부자재(구매)'!$C:$C,$A:$A,INDIRECT("'매입부자재(구매)'!"&amp;SUBSTITUTE(ADDRESS(1,U$155,4),"1","")&amp;":"&amp;SUBSTITUTE(ADDRESS(1,U$155,4),"1","")))</f>
        <v>28690123.399999999</v>
      </c>
      <c r="V159" s="430">
        <f ca="1">SUMIF('매입부자재(구매)'!$C:$C,$A:$A,INDIRECT("'매입부자재(구매)'!"&amp;SUBSTITUTE(ADDRESS(1,V$155,4),"1","")&amp;":"&amp;SUBSTITUTE(ADDRESS(1,V$155,4),"1","")))</f>
        <v>0</v>
      </c>
      <c r="W159" s="430">
        <f ca="1">SUMIF('매입부자재(구매)'!$C:$C,$A:$A,INDIRECT("'매입부자재(구매)'!"&amp;SUBSTITUTE(ADDRESS(1,W$155,4),"1","")&amp;":"&amp;SUBSTITUTE(ADDRESS(1,W$155,4),"1","")))</f>
        <v>0</v>
      </c>
      <c r="X159" s="430">
        <f ca="1">SUMIF('매입부자재(구매)'!$C:$C,$A:$A,INDIRECT("'매입부자재(구매)'!"&amp;SUBSTITUTE(ADDRESS(1,X$155,4),"1","")&amp;":"&amp;SUBSTITUTE(ADDRESS(1,X$155,4),"1","")))</f>
        <v>0</v>
      </c>
      <c r="Y159" s="430">
        <f ca="1">SUMIF('매입부자재(구매)'!$C:$C,$A:$A,INDIRECT("'매입부자재(구매)'!"&amp;SUBSTITUTE(ADDRESS(1,Y$155,4),"1","")&amp;":"&amp;SUBSTITUTE(ADDRESS(1,Y$155,4),"1","")))</f>
        <v>0</v>
      </c>
      <c r="Z159" s="430">
        <f ca="1">SUMIF('매입부자재(구매)'!$C:$C,$A:$A,INDIRECT("'매입부자재(구매)'!"&amp;SUBSTITUTE(ADDRESS(1,Z$155,4),"1","")&amp;":"&amp;SUBSTITUTE(ADDRESS(1,Z$155,4),"1","")))</f>
        <v>0</v>
      </c>
      <c r="AA159" s="430">
        <f ca="1">SUMIF('매입부자재(구매)'!$C:$C,$A:$A,INDIRECT("'매입부자재(구매)'!"&amp;SUBSTITUTE(ADDRESS(1,AA$155,4),"1","")&amp;":"&amp;SUBSTITUTE(ADDRESS(1,AA$155,4),"1","")))</f>
        <v>0</v>
      </c>
      <c r="AB159" s="430">
        <f ca="1">SUMIF('매입부자재(구매)'!$C:$C,$A:$A,INDIRECT("'매입부자재(구매)'!"&amp;SUBSTITUTE(ADDRESS(1,AB$155,4),"1","")&amp;":"&amp;SUBSTITUTE(ADDRESS(1,AB$155,4),"1","")))</f>
        <v>0</v>
      </c>
      <c r="AC159" s="430">
        <f ca="1">SUMIF('매입부자재(구매)'!$C:$C,$A:$A,INDIRECT("'매입부자재(구매)'!"&amp;SUBSTITUTE(ADDRESS(1,AC$155,4),"1","")&amp;":"&amp;SUBSTITUTE(ADDRESS(1,AC$155,4),"1","")))</f>
        <v>0</v>
      </c>
      <c r="AD159" s="430">
        <f ca="1">SUMIF('매입부자재(구매)'!$C:$C,$A:$A,INDIRECT("'매입부자재(구매)'!"&amp;SUBSTITUTE(ADDRESS(1,AD$155,4),"1","")&amp;":"&amp;SUBSTITUTE(ADDRESS(1,AD$155,4),"1","")))</f>
        <v>0</v>
      </c>
      <c r="AE159" s="430">
        <f ca="1">SUMIF('매입부자재(구매)'!$C:$C,$A:$A,INDIRECT("'매입부자재(구매)'!"&amp;SUBSTITUTE(ADDRESS(1,AE$155,4),"1","")&amp;":"&amp;SUBSTITUTE(ADDRESS(1,AE$155,4),"1","")))</f>
        <v>0</v>
      </c>
      <c r="AF159" s="430">
        <f ca="1">SUMIF('매입부자재(구매)'!$C:$C,$A:$A,INDIRECT("'매입부자재(구매)'!"&amp;SUBSTITUTE(ADDRESS(1,AF$155,4),"1","")&amp;":"&amp;SUBSTITUTE(ADDRESS(1,AF$155,4),"1","")))</f>
        <v>0</v>
      </c>
      <c r="AG159" s="430">
        <f ca="1">SUMIF('매입부자재(구매)'!$C:$C,$A:$A,INDIRECT("'매입부자재(구매)'!"&amp;SUBSTITUTE(ADDRESS(1,AG$155,4),"1","")&amp;":"&amp;SUBSTITUTE(ADDRESS(1,AG$155,4),"1","")))</f>
        <v>0</v>
      </c>
      <c r="AH159" s="430">
        <f ca="1">SUMIF('매입부자재(구매)'!$C:$C,$A:$A,INDIRECT("'매입부자재(구매)'!"&amp;SUBSTITUTE(ADDRESS(1,AH$155,4),"1","")&amp;":"&amp;SUBSTITUTE(ADDRESS(1,AH$155,4),"1","")))</f>
        <v>0</v>
      </c>
      <c r="AI159" s="430">
        <f t="shared" ca="1" si="285"/>
        <v>306249789.60000002</v>
      </c>
    </row>
    <row r="160" spans="1:36">
      <c r="A160" s="23" t="s">
        <v>437</v>
      </c>
      <c r="B160" s="598"/>
      <c r="C160" s="431" t="s">
        <v>5</v>
      </c>
      <c r="D160" s="430">
        <f ca="1">SUMIF('매입부자재(구매)'!$C:$C,$A:$A,INDIRECT("'매입부자재(구매)'!"&amp;SUBSTITUTE(ADDRESS(1,D$155,4),"1","")&amp;":"&amp;SUBSTITUTE(ADDRESS(1,D$155,4),"1","")))</f>
        <v>5690621.4000000004</v>
      </c>
      <c r="E160" s="430">
        <f ca="1">SUMIF('매입부자재(구매)'!$C:$C,$A:$A,INDIRECT("'매입부자재(구매)'!"&amp;SUBSTITUTE(ADDRESS(1,E$155,4),"1","")&amp;":"&amp;SUBSTITUTE(ADDRESS(1,E$155,4),"1","")))</f>
        <v>3673084.4</v>
      </c>
      <c r="F160" s="430">
        <f ca="1">SUMIF('매입부자재(구매)'!$C:$C,$A:$A,INDIRECT("'매입부자재(구매)'!"&amp;SUBSTITUTE(ADDRESS(1,F$155,4),"1","")&amp;":"&amp;SUBSTITUTE(ADDRESS(1,F$155,4),"1","")))</f>
        <v>4828449.4000000004</v>
      </c>
      <c r="G160" s="430">
        <f ca="1">SUMIF('매입부자재(구매)'!$C:$C,$A:$A,INDIRECT("'매입부자재(구매)'!"&amp;SUBSTITUTE(ADDRESS(1,G$155,4),"1","")&amp;":"&amp;SUBSTITUTE(ADDRESS(1,G$155,4),"1","")))</f>
        <v>5873225.2000000002</v>
      </c>
      <c r="H160" s="430">
        <f ca="1">SUMIF('매입부자재(구매)'!$C:$C,$A:$A,INDIRECT("'매입부자재(구매)'!"&amp;SUBSTITUTE(ADDRESS(1,H$155,4),"1","")&amp;":"&amp;SUBSTITUTE(ADDRESS(1,H$155,4),"1","")))</f>
        <v>3147925</v>
      </c>
      <c r="I160" s="430">
        <f ca="1">SUMIF('매입부자재(구매)'!$C:$C,$A:$A,INDIRECT("'매입부자재(구매)'!"&amp;SUBSTITUTE(ADDRESS(1,I$155,4),"1","")&amp;":"&amp;SUBSTITUTE(ADDRESS(1,I$155,4),"1","")))</f>
        <v>0</v>
      </c>
      <c r="J160" s="430">
        <f ca="1">SUMIF('매입부자재(구매)'!$C:$C,$A:$A,INDIRECT("'매입부자재(구매)'!"&amp;SUBSTITUTE(ADDRESS(1,J$155,4),"1","")&amp;":"&amp;SUBSTITUTE(ADDRESS(1,J$155,4),"1","")))</f>
        <v>0</v>
      </c>
      <c r="K160" s="430">
        <f ca="1">SUMIF('매입부자재(구매)'!$C:$C,$A:$A,INDIRECT("'매입부자재(구매)'!"&amp;SUBSTITUTE(ADDRESS(1,K$155,4),"1","")&amp;":"&amp;SUBSTITUTE(ADDRESS(1,K$155,4),"1","")))</f>
        <v>5677099.4000000004</v>
      </c>
      <c r="L160" s="430">
        <f ca="1">SUMIF('매입부자재(구매)'!$C:$C,$A:$A,INDIRECT("'매입부자재(구매)'!"&amp;SUBSTITUTE(ADDRESS(1,L$155,4),"1","")&amp;":"&amp;SUBSTITUTE(ADDRESS(1,L$155,4),"1","")))</f>
        <v>4769499.4000000004</v>
      </c>
      <c r="M160" s="430">
        <f ca="1">SUMIF('매입부자재(구매)'!$C:$C,$A:$A,INDIRECT("'매입부자재(구매)'!"&amp;SUBSTITUTE(ADDRESS(1,M$155,4),"1","")&amp;":"&amp;SUBSTITUTE(ADDRESS(1,M$155,4),"1","")))</f>
        <v>5995395.0000000009</v>
      </c>
      <c r="N160" s="430">
        <f ca="1">SUMIF('매입부자재(구매)'!$C:$C,$A:$A,INDIRECT("'매입부자재(구매)'!"&amp;SUBSTITUTE(ADDRESS(1,N$155,4),"1","")&amp;":"&amp;SUBSTITUTE(ADDRESS(1,N$155,4),"1","")))</f>
        <v>2320000</v>
      </c>
      <c r="O160" s="430">
        <f ca="1">SUMIF('매입부자재(구매)'!$C:$C,$A:$A,INDIRECT("'매입부자재(구매)'!"&amp;SUBSTITUTE(ADDRESS(1,O$155,4),"1","")&amp;":"&amp;SUBSTITUTE(ADDRESS(1,O$155,4),"1","")))</f>
        <v>2473758.6</v>
      </c>
      <c r="P160" s="430">
        <f ca="1">SUMIF('매입부자재(구매)'!$C:$C,$A:$A,INDIRECT("'매입부자재(구매)'!"&amp;SUBSTITUTE(ADDRESS(1,P$155,4),"1","")&amp;":"&amp;SUBSTITUTE(ADDRESS(1,P$155,4),"1","")))</f>
        <v>0</v>
      </c>
      <c r="Q160" s="430">
        <f ca="1">SUMIF('매입부자재(구매)'!$C:$C,$A:$A,INDIRECT("'매입부자재(구매)'!"&amp;SUBSTITUTE(ADDRESS(1,Q$155,4),"1","")&amp;":"&amp;SUBSTITUTE(ADDRESS(1,Q$155,4),"1","")))</f>
        <v>0</v>
      </c>
      <c r="R160" s="430">
        <f ca="1">SUMIF('매입부자재(구매)'!$C:$C,$A:$A,INDIRECT("'매입부자재(구매)'!"&amp;SUBSTITUTE(ADDRESS(1,R$155,4),"1","")&amp;":"&amp;SUBSTITUTE(ADDRESS(1,R$155,4),"1","")))</f>
        <v>1259170</v>
      </c>
      <c r="S160" s="430">
        <f ca="1">SUMIF('매입부자재(구매)'!$C:$C,$A:$A,INDIRECT("'매입부자재(구매)'!"&amp;SUBSTITUTE(ADDRESS(1,S$155,4),"1","")&amp;":"&amp;SUBSTITUTE(ADDRESS(1,S$155,4),"1","")))</f>
        <v>3812019</v>
      </c>
      <c r="T160" s="430">
        <f ca="1">SUMIF('매입부자재(구매)'!$C:$C,$A:$A,INDIRECT("'매입부자재(구매)'!"&amp;SUBSTITUTE(ADDRESS(1,T$155,4),"1","")&amp;":"&amp;SUBSTITUTE(ADDRESS(1,T$155,4),"1","")))</f>
        <v>1259170</v>
      </c>
      <c r="U160" s="430">
        <f ca="1">SUMIF('매입부자재(구매)'!$C:$C,$A:$A,INDIRECT("'매입부자재(구매)'!"&amp;SUBSTITUTE(ADDRESS(1,U$155,4),"1","")&amp;":"&amp;SUBSTITUTE(ADDRESS(1,U$155,4),"1","")))</f>
        <v>7061457</v>
      </c>
      <c r="V160" s="430">
        <f ca="1">SUMIF('매입부자재(구매)'!$C:$C,$A:$A,INDIRECT("'매입부자재(구매)'!"&amp;SUBSTITUTE(ADDRESS(1,V$155,4),"1","")&amp;":"&amp;SUBSTITUTE(ADDRESS(1,V$155,4),"1","")))</f>
        <v>0</v>
      </c>
      <c r="W160" s="430">
        <f ca="1">SUMIF('매입부자재(구매)'!$C:$C,$A:$A,INDIRECT("'매입부자재(구매)'!"&amp;SUBSTITUTE(ADDRESS(1,W$155,4),"1","")&amp;":"&amp;SUBSTITUTE(ADDRESS(1,W$155,4),"1","")))</f>
        <v>0</v>
      </c>
      <c r="X160" s="430">
        <f ca="1">SUMIF('매입부자재(구매)'!$C:$C,$A:$A,INDIRECT("'매입부자재(구매)'!"&amp;SUBSTITUTE(ADDRESS(1,X$155,4),"1","")&amp;":"&amp;SUBSTITUTE(ADDRESS(1,X$155,4),"1","")))</f>
        <v>0</v>
      </c>
      <c r="Y160" s="430">
        <f ca="1">SUMIF('매입부자재(구매)'!$C:$C,$A:$A,INDIRECT("'매입부자재(구매)'!"&amp;SUBSTITUTE(ADDRESS(1,Y$155,4),"1","")&amp;":"&amp;SUBSTITUTE(ADDRESS(1,Y$155,4),"1","")))</f>
        <v>0</v>
      </c>
      <c r="Z160" s="430">
        <f ca="1">SUMIF('매입부자재(구매)'!$C:$C,$A:$A,INDIRECT("'매입부자재(구매)'!"&amp;SUBSTITUTE(ADDRESS(1,Z$155,4),"1","")&amp;":"&amp;SUBSTITUTE(ADDRESS(1,Z$155,4),"1","")))</f>
        <v>0</v>
      </c>
      <c r="AA160" s="430">
        <f ca="1">SUMIF('매입부자재(구매)'!$C:$C,$A:$A,INDIRECT("'매입부자재(구매)'!"&amp;SUBSTITUTE(ADDRESS(1,AA$155,4),"1","")&amp;":"&amp;SUBSTITUTE(ADDRESS(1,AA$155,4),"1","")))</f>
        <v>0</v>
      </c>
      <c r="AB160" s="430">
        <f ca="1">SUMIF('매입부자재(구매)'!$C:$C,$A:$A,INDIRECT("'매입부자재(구매)'!"&amp;SUBSTITUTE(ADDRESS(1,AB$155,4),"1","")&amp;":"&amp;SUBSTITUTE(ADDRESS(1,AB$155,4),"1","")))</f>
        <v>0</v>
      </c>
      <c r="AC160" s="430">
        <f ca="1">SUMIF('매입부자재(구매)'!$C:$C,$A:$A,INDIRECT("'매입부자재(구매)'!"&amp;SUBSTITUTE(ADDRESS(1,AC$155,4),"1","")&amp;":"&amp;SUBSTITUTE(ADDRESS(1,AC$155,4),"1","")))</f>
        <v>0</v>
      </c>
      <c r="AD160" s="430">
        <f ca="1">SUMIF('매입부자재(구매)'!$C:$C,$A:$A,INDIRECT("'매입부자재(구매)'!"&amp;SUBSTITUTE(ADDRESS(1,AD$155,4),"1","")&amp;":"&amp;SUBSTITUTE(ADDRESS(1,AD$155,4),"1","")))</f>
        <v>0</v>
      </c>
      <c r="AE160" s="430">
        <f ca="1">SUMIF('매입부자재(구매)'!$C:$C,$A:$A,INDIRECT("'매입부자재(구매)'!"&amp;SUBSTITUTE(ADDRESS(1,AE$155,4),"1","")&amp;":"&amp;SUBSTITUTE(ADDRESS(1,AE$155,4),"1","")))</f>
        <v>0</v>
      </c>
      <c r="AF160" s="430">
        <f ca="1">SUMIF('매입부자재(구매)'!$C:$C,$A:$A,INDIRECT("'매입부자재(구매)'!"&amp;SUBSTITUTE(ADDRESS(1,AF$155,4),"1","")&amp;":"&amp;SUBSTITUTE(ADDRESS(1,AF$155,4),"1","")))</f>
        <v>0</v>
      </c>
      <c r="AG160" s="430">
        <f ca="1">SUMIF('매입부자재(구매)'!$C:$C,$A:$A,INDIRECT("'매입부자재(구매)'!"&amp;SUBSTITUTE(ADDRESS(1,AG$155,4),"1","")&amp;":"&amp;SUBSTITUTE(ADDRESS(1,AG$155,4),"1","")))</f>
        <v>0</v>
      </c>
      <c r="AH160" s="430">
        <f ca="1">SUMIF('매입부자재(구매)'!$C:$C,$A:$A,INDIRECT("'매입부자재(구매)'!"&amp;SUBSTITUTE(ADDRESS(1,AH$155,4),"1","")&amp;":"&amp;SUBSTITUTE(ADDRESS(1,AH$155,4),"1","")))</f>
        <v>0</v>
      </c>
      <c r="AI160" s="430">
        <f t="shared" ca="1" si="285"/>
        <v>57840873.800000004</v>
      </c>
    </row>
    <row r="161" spans="1:35">
      <c r="A161" s="23" t="s">
        <v>442</v>
      </c>
      <c r="B161" s="598"/>
      <c r="C161" s="431" t="s">
        <v>328</v>
      </c>
      <c r="D161" s="430">
        <f ca="1">SUMIF('매입부자재(구매)'!$C:$C,$A:$A,INDIRECT("'매입부자재(구매)'!"&amp;SUBSTITUTE(ADDRESS(1,D$155,4),"1","")&amp;":"&amp;SUBSTITUTE(ADDRESS(1,D$155,4),"1","")))</f>
        <v>0</v>
      </c>
      <c r="E161" s="430">
        <f ca="1">SUMIF('매입부자재(구매)'!$C:$C,$A:$A,INDIRECT("'매입부자재(구매)'!"&amp;SUBSTITUTE(ADDRESS(1,E$155,4),"1","")&amp;":"&amp;SUBSTITUTE(ADDRESS(1,E$155,4),"1","")))</f>
        <v>0</v>
      </c>
      <c r="F161" s="430">
        <f ca="1">SUMIF('매입부자재(구매)'!$C:$C,$A:$A,INDIRECT("'매입부자재(구매)'!"&amp;SUBSTITUTE(ADDRESS(1,F$155,4),"1","")&amp;":"&amp;SUBSTITUTE(ADDRESS(1,F$155,4),"1","")))</f>
        <v>0</v>
      </c>
      <c r="G161" s="430">
        <f ca="1">SUMIF('매입부자재(구매)'!$C:$C,$A:$A,INDIRECT("'매입부자재(구매)'!"&amp;SUBSTITUTE(ADDRESS(1,G$155,4),"1","")&amp;":"&amp;SUBSTITUTE(ADDRESS(1,G$155,4),"1","")))</f>
        <v>0</v>
      </c>
      <c r="H161" s="430">
        <f ca="1">SUMIF('매입부자재(구매)'!$C:$C,$A:$A,INDIRECT("'매입부자재(구매)'!"&amp;SUBSTITUTE(ADDRESS(1,H$155,4),"1","")&amp;":"&amp;SUBSTITUTE(ADDRESS(1,H$155,4),"1","")))</f>
        <v>0</v>
      </c>
      <c r="I161" s="430">
        <f ca="1">SUMIF('매입부자재(구매)'!$C:$C,$A:$A,INDIRECT("'매입부자재(구매)'!"&amp;SUBSTITUTE(ADDRESS(1,I$155,4),"1","")&amp;":"&amp;SUBSTITUTE(ADDRESS(1,I$155,4),"1","")))</f>
        <v>0</v>
      </c>
      <c r="J161" s="430">
        <f ca="1">SUMIF('매입부자재(구매)'!$C:$C,$A:$A,INDIRECT("'매입부자재(구매)'!"&amp;SUBSTITUTE(ADDRESS(1,J$155,4),"1","")&amp;":"&amp;SUBSTITUTE(ADDRESS(1,J$155,4),"1","")))</f>
        <v>0</v>
      </c>
      <c r="K161" s="430">
        <f ca="1">SUMIF('매입부자재(구매)'!$C:$C,$A:$A,INDIRECT("'매입부자재(구매)'!"&amp;SUBSTITUTE(ADDRESS(1,K$155,4),"1","")&amp;":"&amp;SUBSTITUTE(ADDRESS(1,K$155,4),"1","")))</f>
        <v>0</v>
      </c>
      <c r="L161" s="430">
        <f ca="1">SUMIF('매입부자재(구매)'!$C:$C,$A:$A,INDIRECT("'매입부자재(구매)'!"&amp;SUBSTITUTE(ADDRESS(1,L$155,4),"1","")&amp;":"&amp;SUBSTITUTE(ADDRESS(1,L$155,4),"1","")))</f>
        <v>0</v>
      </c>
      <c r="M161" s="430">
        <f ca="1">SUMIF('매입부자재(구매)'!$C:$C,$A:$A,INDIRECT("'매입부자재(구매)'!"&amp;SUBSTITUTE(ADDRESS(1,M$155,4),"1","")&amp;":"&amp;SUBSTITUTE(ADDRESS(1,M$155,4),"1","")))</f>
        <v>0</v>
      </c>
      <c r="N161" s="430">
        <f ca="1">SUMIF('매입부자재(구매)'!$C:$C,$A:$A,INDIRECT("'매입부자재(구매)'!"&amp;SUBSTITUTE(ADDRESS(1,N$155,4),"1","")&amp;":"&amp;SUBSTITUTE(ADDRESS(1,N$155,4),"1","")))</f>
        <v>0</v>
      </c>
      <c r="O161" s="430">
        <f ca="1">SUMIF('매입부자재(구매)'!$C:$C,$A:$A,INDIRECT("'매입부자재(구매)'!"&amp;SUBSTITUTE(ADDRESS(1,O$155,4),"1","")&amp;":"&amp;SUBSTITUTE(ADDRESS(1,O$155,4),"1","")))</f>
        <v>0</v>
      </c>
      <c r="P161" s="430">
        <f ca="1">SUMIF('매입부자재(구매)'!$C:$C,$A:$A,INDIRECT("'매입부자재(구매)'!"&amp;SUBSTITUTE(ADDRESS(1,P$155,4),"1","")&amp;":"&amp;SUBSTITUTE(ADDRESS(1,P$155,4),"1","")))</f>
        <v>0</v>
      </c>
      <c r="Q161" s="430">
        <f ca="1">SUMIF('매입부자재(구매)'!$C:$C,$A:$A,INDIRECT("'매입부자재(구매)'!"&amp;SUBSTITUTE(ADDRESS(1,Q$155,4),"1","")&amp;":"&amp;SUBSTITUTE(ADDRESS(1,Q$155,4),"1","")))</f>
        <v>0</v>
      </c>
      <c r="R161" s="430">
        <f ca="1">SUMIF('매입부자재(구매)'!$C:$C,$A:$A,INDIRECT("'매입부자재(구매)'!"&amp;SUBSTITUTE(ADDRESS(1,R$155,4),"1","")&amp;":"&amp;SUBSTITUTE(ADDRESS(1,R$155,4),"1","")))</f>
        <v>0</v>
      </c>
      <c r="S161" s="430">
        <f ca="1">SUMIF('매입부자재(구매)'!$C:$C,$A:$A,INDIRECT("'매입부자재(구매)'!"&amp;SUBSTITUTE(ADDRESS(1,S$155,4),"1","")&amp;":"&amp;SUBSTITUTE(ADDRESS(1,S$155,4),"1","")))</f>
        <v>0</v>
      </c>
      <c r="T161" s="430">
        <f ca="1">SUMIF('매입부자재(구매)'!$C:$C,$A:$A,INDIRECT("'매입부자재(구매)'!"&amp;SUBSTITUTE(ADDRESS(1,T$155,4),"1","")&amp;":"&amp;SUBSTITUTE(ADDRESS(1,T$155,4),"1","")))</f>
        <v>0</v>
      </c>
      <c r="U161" s="430">
        <f ca="1">SUMIF('매입부자재(구매)'!$C:$C,$A:$A,INDIRECT("'매입부자재(구매)'!"&amp;SUBSTITUTE(ADDRESS(1,U$155,4),"1","")&amp;":"&amp;SUBSTITUTE(ADDRESS(1,U$155,4),"1","")))</f>
        <v>0</v>
      </c>
      <c r="V161" s="430">
        <f ca="1">SUMIF('매입부자재(구매)'!$C:$C,$A:$A,INDIRECT("'매입부자재(구매)'!"&amp;SUBSTITUTE(ADDRESS(1,V$155,4),"1","")&amp;":"&amp;SUBSTITUTE(ADDRESS(1,V$155,4),"1","")))</f>
        <v>0</v>
      </c>
      <c r="W161" s="430">
        <f ca="1">SUMIF('매입부자재(구매)'!$C:$C,$A:$A,INDIRECT("'매입부자재(구매)'!"&amp;SUBSTITUTE(ADDRESS(1,W$155,4),"1","")&amp;":"&amp;SUBSTITUTE(ADDRESS(1,W$155,4),"1","")))</f>
        <v>0</v>
      </c>
      <c r="X161" s="430">
        <f ca="1">SUMIF('매입부자재(구매)'!$C:$C,$A:$A,INDIRECT("'매입부자재(구매)'!"&amp;SUBSTITUTE(ADDRESS(1,X$155,4),"1","")&amp;":"&amp;SUBSTITUTE(ADDRESS(1,X$155,4),"1","")))</f>
        <v>0</v>
      </c>
      <c r="Y161" s="430">
        <f ca="1">SUMIF('매입부자재(구매)'!$C:$C,$A:$A,INDIRECT("'매입부자재(구매)'!"&amp;SUBSTITUTE(ADDRESS(1,Y$155,4),"1","")&amp;":"&amp;SUBSTITUTE(ADDRESS(1,Y$155,4),"1","")))</f>
        <v>0</v>
      </c>
      <c r="Z161" s="430">
        <f ca="1">SUMIF('매입부자재(구매)'!$C:$C,$A:$A,INDIRECT("'매입부자재(구매)'!"&amp;SUBSTITUTE(ADDRESS(1,Z$155,4),"1","")&amp;":"&amp;SUBSTITUTE(ADDRESS(1,Z$155,4),"1","")))</f>
        <v>0</v>
      </c>
      <c r="AA161" s="430">
        <f ca="1">SUMIF('매입부자재(구매)'!$C:$C,$A:$A,INDIRECT("'매입부자재(구매)'!"&amp;SUBSTITUTE(ADDRESS(1,AA$155,4),"1","")&amp;":"&amp;SUBSTITUTE(ADDRESS(1,AA$155,4),"1","")))</f>
        <v>0</v>
      </c>
      <c r="AB161" s="430">
        <f ca="1">SUMIF('매입부자재(구매)'!$C:$C,$A:$A,INDIRECT("'매입부자재(구매)'!"&amp;SUBSTITUTE(ADDRESS(1,AB$155,4),"1","")&amp;":"&amp;SUBSTITUTE(ADDRESS(1,AB$155,4),"1","")))</f>
        <v>0</v>
      </c>
      <c r="AC161" s="430">
        <f ca="1">SUMIF('매입부자재(구매)'!$C:$C,$A:$A,INDIRECT("'매입부자재(구매)'!"&amp;SUBSTITUTE(ADDRESS(1,AC$155,4),"1","")&amp;":"&amp;SUBSTITUTE(ADDRESS(1,AC$155,4),"1","")))</f>
        <v>0</v>
      </c>
      <c r="AD161" s="430">
        <f ca="1">SUMIF('매입부자재(구매)'!$C:$C,$A:$A,INDIRECT("'매입부자재(구매)'!"&amp;SUBSTITUTE(ADDRESS(1,AD$155,4),"1","")&amp;":"&amp;SUBSTITUTE(ADDRESS(1,AD$155,4),"1","")))</f>
        <v>0</v>
      </c>
      <c r="AE161" s="430">
        <f ca="1">SUMIF('매입부자재(구매)'!$C:$C,$A:$A,INDIRECT("'매입부자재(구매)'!"&amp;SUBSTITUTE(ADDRESS(1,AE$155,4),"1","")&amp;":"&amp;SUBSTITUTE(ADDRESS(1,AE$155,4),"1","")))</f>
        <v>0</v>
      </c>
      <c r="AF161" s="430">
        <f ca="1">SUMIF('매입부자재(구매)'!$C:$C,$A:$A,INDIRECT("'매입부자재(구매)'!"&amp;SUBSTITUTE(ADDRESS(1,AF$155,4),"1","")&amp;":"&amp;SUBSTITUTE(ADDRESS(1,AF$155,4),"1","")))</f>
        <v>0</v>
      </c>
      <c r="AG161" s="430">
        <f ca="1">SUMIF('매입부자재(구매)'!$C:$C,$A:$A,INDIRECT("'매입부자재(구매)'!"&amp;SUBSTITUTE(ADDRESS(1,AG$155,4),"1","")&amp;":"&amp;SUBSTITUTE(ADDRESS(1,AG$155,4),"1","")))</f>
        <v>0</v>
      </c>
      <c r="AH161" s="430">
        <f ca="1">SUMIF('매입부자재(구매)'!$C:$C,$A:$A,INDIRECT("'매입부자재(구매)'!"&amp;SUBSTITUTE(ADDRESS(1,AH$155,4),"1","")&amp;":"&amp;SUBSTITUTE(ADDRESS(1,AH$155,4),"1","")))</f>
        <v>0</v>
      </c>
      <c r="AI161" s="430">
        <f t="shared" ca="1" si="285"/>
        <v>0</v>
      </c>
    </row>
    <row r="162" spans="1:35">
      <c r="A162" s="23" t="s">
        <v>1318</v>
      </c>
      <c r="B162" s="598"/>
      <c r="C162" s="431" t="s">
        <v>1319</v>
      </c>
      <c r="D162" s="430">
        <f ca="1">SUMIF('매입부자재(구매)'!$C:$C,$A:$A,INDIRECT("'매입부자재(구매)'!"&amp;SUBSTITUTE(ADDRESS(1,D$155,4),"1","")&amp;":"&amp;SUBSTITUTE(ADDRESS(1,D$155,4),"1","")))</f>
        <v>0</v>
      </c>
      <c r="E162" s="430">
        <f ca="1">SUMIF('매입부자재(구매)'!$C:$C,$A:$A,INDIRECT("'매입부자재(구매)'!"&amp;SUBSTITUTE(ADDRESS(1,E$155,4),"1","")&amp;":"&amp;SUBSTITUTE(ADDRESS(1,E$155,4),"1","")))</f>
        <v>0</v>
      </c>
      <c r="F162" s="430">
        <f ca="1">SUMIF('매입부자재(구매)'!$C:$C,$A:$A,INDIRECT("'매입부자재(구매)'!"&amp;SUBSTITUTE(ADDRESS(1,F$155,4),"1","")&amp;":"&amp;SUBSTITUTE(ADDRESS(1,F$155,4),"1","")))</f>
        <v>0</v>
      </c>
      <c r="G162" s="430">
        <f ca="1">SUMIF('매입부자재(구매)'!$C:$C,$A:$A,INDIRECT("'매입부자재(구매)'!"&amp;SUBSTITUTE(ADDRESS(1,G$155,4),"1","")&amp;":"&amp;SUBSTITUTE(ADDRESS(1,G$155,4),"1","")))</f>
        <v>0</v>
      </c>
      <c r="H162" s="430">
        <f ca="1">SUMIF('매입부자재(구매)'!$C:$C,$A:$A,INDIRECT("'매입부자재(구매)'!"&amp;SUBSTITUTE(ADDRESS(1,H$155,4),"1","")&amp;":"&amp;SUBSTITUTE(ADDRESS(1,H$155,4),"1","")))</f>
        <v>0</v>
      </c>
      <c r="I162" s="430">
        <f ca="1">SUMIF('매입부자재(구매)'!$C:$C,$A:$A,INDIRECT("'매입부자재(구매)'!"&amp;SUBSTITUTE(ADDRESS(1,I$155,4),"1","")&amp;":"&amp;SUBSTITUTE(ADDRESS(1,I$155,4),"1","")))</f>
        <v>0</v>
      </c>
      <c r="J162" s="430">
        <f ca="1">SUMIF('매입부자재(구매)'!$C:$C,$A:$A,INDIRECT("'매입부자재(구매)'!"&amp;SUBSTITUTE(ADDRESS(1,J$155,4),"1","")&amp;":"&amp;SUBSTITUTE(ADDRESS(1,J$155,4),"1","")))</f>
        <v>0</v>
      </c>
      <c r="K162" s="430">
        <f ca="1">SUMIF('매입부자재(구매)'!$C:$C,$A:$A,INDIRECT("'매입부자재(구매)'!"&amp;SUBSTITUTE(ADDRESS(1,K$155,4),"1","")&amp;":"&amp;SUBSTITUTE(ADDRESS(1,K$155,4),"1","")))</f>
        <v>0</v>
      </c>
      <c r="L162" s="430">
        <f ca="1">SUMIF('매입부자재(구매)'!$C:$C,$A:$A,INDIRECT("'매입부자재(구매)'!"&amp;SUBSTITUTE(ADDRESS(1,L$155,4),"1","")&amp;":"&amp;SUBSTITUTE(ADDRESS(1,L$155,4),"1","")))</f>
        <v>0</v>
      </c>
      <c r="M162" s="430">
        <f ca="1">SUMIF('매입부자재(구매)'!$C:$C,$A:$A,INDIRECT("'매입부자재(구매)'!"&amp;SUBSTITUTE(ADDRESS(1,M$155,4),"1","")&amp;":"&amp;SUBSTITUTE(ADDRESS(1,M$155,4),"1","")))</f>
        <v>0</v>
      </c>
      <c r="N162" s="430">
        <f ca="1">SUMIF('매입부자재(구매)'!$C:$C,$A:$A,INDIRECT("'매입부자재(구매)'!"&amp;SUBSTITUTE(ADDRESS(1,N$155,4),"1","")&amp;":"&amp;SUBSTITUTE(ADDRESS(1,N$155,4),"1","")))</f>
        <v>0</v>
      </c>
      <c r="O162" s="430">
        <f ca="1">SUMIF('매입부자재(구매)'!$C:$C,$A:$A,INDIRECT("'매입부자재(구매)'!"&amp;SUBSTITUTE(ADDRESS(1,O$155,4),"1","")&amp;":"&amp;SUBSTITUTE(ADDRESS(1,O$155,4),"1","")))</f>
        <v>0</v>
      </c>
      <c r="P162" s="430">
        <f ca="1">SUMIF('매입부자재(구매)'!$C:$C,$A:$A,INDIRECT("'매입부자재(구매)'!"&amp;SUBSTITUTE(ADDRESS(1,P$155,4),"1","")&amp;":"&amp;SUBSTITUTE(ADDRESS(1,P$155,4),"1","")))</f>
        <v>0</v>
      </c>
      <c r="Q162" s="430">
        <f ca="1">SUMIF('매입부자재(구매)'!$C:$C,$A:$A,INDIRECT("'매입부자재(구매)'!"&amp;SUBSTITUTE(ADDRESS(1,Q$155,4),"1","")&amp;":"&amp;SUBSTITUTE(ADDRESS(1,Q$155,4),"1","")))</f>
        <v>0</v>
      </c>
      <c r="R162" s="430">
        <f ca="1">SUMIF('매입부자재(구매)'!$C:$C,$A:$A,INDIRECT("'매입부자재(구매)'!"&amp;SUBSTITUTE(ADDRESS(1,R$155,4),"1","")&amp;":"&amp;SUBSTITUTE(ADDRESS(1,R$155,4),"1","")))</f>
        <v>0</v>
      </c>
      <c r="S162" s="430">
        <f ca="1">SUMIF('매입부자재(구매)'!$C:$C,$A:$A,INDIRECT("'매입부자재(구매)'!"&amp;SUBSTITUTE(ADDRESS(1,S$155,4),"1","")&amp;":"&amp;SUBSTITUTE(ADDRESS(1,S$155,4),"1","")))</f>
        <v>0</v>
      </c>
      <c r="T162" s="430">
        <f ca="1">SUMIF('매입부자재(구매)'!$C:$C,$A:$A,INDIRECT("'매입부자재(구매)'!"&amp;SUBSTITUTE(ADDRESS(1,T$155,4),"1","")&amp;":"&amp;SUBSTITUTE(ADDRESS(1,T$155,4),"1","")))</f>
        <v>0</v>
      </c>
      <c r="U162" s="430">
        <f ca="1">SUMIF('매입부자재(구매)'!$C:$C,$A:$A,INDIRECT("'매입부자재(구매)'!"&amp;SUBSTITUTE(ADDRESS(1,U$155,4),"1","")&amp;":"&amp;SUBSTITUTE(ADDRESS(1,U$155,4),"1","")))</f>
        <v>0</v>
      </c>
      <c r="V162" s="430">
        <f ca="1">SUMIF('매입부자재(구매)'!$C:$C,$A:$A,INDIRECT("'매입부자재(구매)'!"&amp;SUBSTITUTE(ADDRESS(1,V$155,4),"1","")&amp;":"&amp;SUBSTITUTE(ADDRESS(1,V$155,4),"1","")))</f>
        <v>0</v>
      </c>
      <c r="W162" s="430">
        <f ca="1">SUMIF('매입부자재(구매)'!$C:$C,$A:$A,INDIRECT("'매입부자재(구매)'!"&amp;SUBSTITUTE(ADDRESS(1,W$155,4),"1","")&amp;":"&amp;SUBSTITUTE(ADDRESS(1,W$155,4),"1","")))</f>
        <v>0</v>
      </c>
      <c r="X162" s="430">
        <f ca="1">SUMIF('매입부자재(구매)'!$C:$C,$A:$A,INDIRECT("'매입부자재(구매)'!"&amp;SUBSTITUTE(ADDRESS(1,X$155,4),"1","")&amp;":"&amp;SUBSTITUTE(ADDRESS(1,X$155,4),"1","")))</f>
        <v>0</v>
      </c>
      <c r="Y162" s="430">
        <f ca="1">SUMIF('매입부자재(구매)'!$C:$C,$A:$A,INDIRECT("'매입부자재(구매)'!"&amp;SUBSTITUTE(ADDRESS(1,Y$155,4),"1","")&amp;":"&amp;SUBSTITUTE(ADDRESS(1,Y$155,4),"1","")))</f>
        <v>0</v>
      </c>
      <c r="Z162" s="430">
        <f ca="1">SUMIF('매입부자재(구매)'!$C:$C,$A:$A,INDIRECT("'매입부자재(구매)'!"&amp;SUBSTITUTE(ADDRESS(1,Z$155,4),"1","")&amp;":"&amp;SUBSTITUTE(ADDRESS(1,Z$155,4),"1","")))</f>
        <v>0</v>
      </c>
      <c r="AA162" s="430">
        <f ca="1">SUMIF('매입부자재(구매)'!$C:$C,$A:$A,INDIRECT("'매입부자재(구매)'!"&amp;SUBSTITUTE(ADDRESS(1,AA$155,4),"1","")&amp;":"&amp;SUBSTITUTE(ADDRESS(1,AA$155,4),"1","")))</f>
        <v>0</v>
      </c>
      <c r="AB162" s="430">
        <f ca="1">SUMIF('매입부자재(구매)'!$C:$C,$A:$A,INDIRECT("'매입부자재(구매)'!"&amp;SUBSTITUTE(ADDRESS(1,AB$155,4),"1","")&amp;":"&amp;SUBSTITUTE(ADDRESS(1,AB$155,4),"1","")))</f>
        <v>0</v>
      </c>
      <c r="AC162" s="430">
        <f ca="1">SUMIF('매입부자재(구매)'!$C:$C,$A:$A,INDIRECT("'매입부자재(구매)'!"&amp;SUBSTITUTE(ADDRESS(1,AC$155,4),"1","")&amp;":"&amp;SUBSTITUTE(ADDRESS(1,AC$155,4),"1","")))</f>
        <v>0</v>
      </c>
      <c r="AD162" s="430">
        <f ca="1">SUMIF('매입부자재(구매)'!$C:$C,$A:$A,INDIRECT("'매입부자재(구매)'!"&amp;SUBSTITUTE(ADDRESS(1,AD$155,4),"1","")&amp;":"&amp;SUBSTITUTE(ADDRESS(1,AD$155,4),"1","")))</f>
        <v>0</v>
      </c>
      <c r="AE162" s="430">
        <f ca="1">SUMIF('매입부자재(구매)'!$C:$C,$A:$A,INDIRECT("'매입부자재(구매)'!"&amp;SUBSTITUTE(ADDRESS(1,AE$155,4),"1","")&amp;":"&amp;SUBSTITUTE(ADDRESS(1,AE$155,4),"1","")))</f>
        <v>0</v>
      </c>
      <c r="AF162" s="430">
        <f ca="1">SUMIF('매입부자재(구매)'!$C:$C,$A:$A,INDIRECT("'매입부자재(구매)'!"&amp;SUBSTITUTE(ADDRESS(1,AF$155,4),"1","")&amp;":"&amp;SUBSTITUTE(ADDRESS(1,AF$155,4),"1","")))</f>
        <v>0</v>
      </c>
      <c r="AG162" s="430">
        <f ca="1">SUMIF('매입부자재(구매)'!$C:$C,$A:$A,INDIRECT("'매입부자재(구매)'!"&amp;SUBSTITUTE(ADDRESS(1,AG$155,4),"1","")&amp;":"&amp;SUBSTITUTE(ADDRESS(1,AG$155,4),"1","")))</f>
        <v>0</v>
      </c>
      <c r="AH162" s="430">
        <f ca="1">SUMIF('매입부자재(구매)'!$C:$C,$A:$A,INDIRECT("'매입부자재(구매)'!"&amp;SUBSTITUTE(ADDRESS(1,AH$155,4),"1","")&amp;":"&amp;SUBSTITUTE(ADDRESS(1,AH$155,4),"1","")))</f>
        <v>0</v>
      </c>
      <c r="AI162" s="430">
        <f t="shared" ca="1" si="285"/>
        <v>0</v>
      </c>
    </row>
    <row r="163" spans="1:35">
      <c r="B163" s="599"/>
      <c r="C163" s="432" t="s">
        <v>41</v>
      </c>
      <c r="D163" s="433">
        <f ca="1">SUM(D157:D162)</f>
        <v>23280110.200000003</v>
      </c>
      <c r="E163" s="433">
        <f t="shared" ref="E163:AH163" ca="1" si="286">SUM(E157:E162)</f>
        <v>27075697.399999999</v>
      </c>
      <c r="F163" s="433">
        <f t="shared" ca="1" si="286"/>
        <v>29785220.399999999</v>
      </c>
      <c r="G163" s="433">
        <f t="shared" ca="1" si="286"/>
        <v>30298111.599999998</v>
      </c>
      <c r="H163" s="433">
        <f t="shared" ca="1" si="286"/>
        <v>26711754</v>
      </c>
      <c r="I163" s="433">
        <f t="shared" ca="1" si="286"/>
        <v>0</v>
      </c>
      <c r="J163" s="433">
        <f t="shared" ca="1" si="286"/>
        <v>0</v>
      </c>
      <c r="K163" s="433">
        <f t="shared" ca="1" si="286"/>
        <v>25050757.399999999</v>
      </c>
      <c r="L163" s="433">
        <f t="shared" ca="1" si="286"/>
        <v>31193871.799999997</v>
      </c>
      <c r="M163" s="433">
        <f t="shared" ca="1" si="286"/>
        <v>27340072.800000001</v>
      </c>
      <c r="N163" s="433">
        <f t="shared" ca="1" si="286"/>
        <v>25749150.399999999</v>
      </c>
      <c r="O163" s="433">
        <f t="shared" ca="1" si="286"/>
        <v>20090156.800000001</v>
      </c>
      <c r="P163" s="433">
        <f t="shared" ca="1" si="286"/>
        <v>0</v>
      </c>
      <c r="Q163" s="433">
        <f t="shared" ca="1" si="286"/>
        <v>0</v>
      </c>
      <c r="R163" s="433">
        <f t="shared" ca="1" si="286"/>
        <v>26001119.800000001</v>
      </c>
      <c r="S163" s="433">
        <f t="shared" ca="1" si="286"/>
        <v>26106638.399999999</v>
      </c>
      <c r="T163" s="433">
        <f t="shared" ca="1" si="286"/>
        <v>24537942</v>
      </c>
      <c r="U163" s="433">
        <f t="shared" ca="1" si="286"/>
        <v>36281580.399999999</v>
      </c>
      <c r="V163" s="433">
        <f t="shared" ca="1" si="286"/>
        <v>0</v>
      </c>
      <c r="W163" s="433">
        <f t="shared" ca="1" si="286"/>
        <v>0</v>
      </c>
      <c r="X163" s="433">
        <f t="shared" ca="1" si="286"/>
        <v>0</v>
      </c>
      <c r="Y163" s="433">
        <f t="shared" ca="1" si="286"/>
        <v>0</v>
      </c>
      <c r="Z163" s="433">
        <f t="shared" ca="1" si="286"/>
        <v>0</v>
      </c>
      <c r="AA163" s="433">
        <f t="shared" ca="1" si="286"/>
        <v>0</v>
      </c>
      <c r="AB163" s="433">
        <f t="shared" ca="1" si="286"/>
        <v>0</v>
      </c>
      <c r="AC163" s="433">
        <f t="shared" ca="1" si="286"/>
        <v>0</v>
      </c>
      <c r="AD163" s="433">
        <f t="shared" ca="1" si="286"/>
        <v>0</v>
      </c>
      <c r="AE163" s="433">
        <f t="shared" ca="1" si="286"/>
        <v>0</v>
      </c>
      <c r="AF163" s="433">
        <f t="shared" ca="1" si="286"/>
        <v>0</v>
      </c>
      <c r="AG163" s="433">
        <f t="shared" ca="1" si="286"/>
        <v>0</v>
      </c>
      <c r="AH163" s="433">
        <f t="shared" ca="1" si="286"/>
        <v>0</v>
      </c>
      <c r="AI163" s="434">
        <f ca="1">SUM(AI157:AI162)</f>
        <v>379502183.40000004</v>
      </c>
    </row>
    <row r="164" spans="1:35">
      <c r="A164" s="23" t="s">
        <v>434</v>
      </c>
      <c r="B164" s="600" t="s">
        <v>42</v>
      </c>
      <c r="C164" s="429" t="s">
        <v>387</v>
      </c>
      <c r="D164" s="430">
        <f ca="1">SUMIF('매입부자재(구매)'!$C:$C,$A:$A,INDIRECT("'매입부자재(구매)'!"&amp;SUBSTITUTE(ADDRESS(1,D$155,4),"1","")&amp;":"&amp;SUBSTITUTE(ADDRESS(1,D$155,4),"1","")))</f>
        <v>5202300</v>
      </c>
      <c r="E164" s="430">
        <f ca="1">SUMIF('매입부자재(구매)'!$C:$C,$A:$A,INDIRECT("'매입부자재(구매)'!"&amp;SUBSTITUTE(ADDRESS(1,E$155,4),"1","")&amp;":"&amp;SUBSTITUTE(ADDRESS(1,E$155,4),"1","")))</f>
        <v>11018400</v>
      </c>
      <c r="F164" s="430">
        <f ca="1">SUMIF('매입부자재(구매)'!$C:$C,$A:$A,INDIRECT("'매입부자재(구매)'!"&amp;SUBSTITUTE(ADDRESS(1,F$155,4),"1","")&amp;":"&amp;SUBSTITUTE(ADDRESS(1,F$155,4),"1","")))</f>
        <v>10272700</v>
      </c>
      <c r="G164" s="430">
        <f ca="1">SUMIF('매입부자재(구매)'!$C:$C,$A:$A,INDIRECT("'매입부자재(구매)'!"&amp;SUBSTITUTE(ADDRESS(1,G$155,4),"1","")&amp;":"&amp;SUBSTITUTE(ADDRESS(1,G$155,4),"1","")))</f>
        <v>5439600</v>
      </c>
      <c r="H164" s="430">
        <f ca="1">SUMIF('매입부자재(구매)'!$C:$C,$A:$A,INDIRECT("'매입부자재(구매)'!"&amp;SUBSTITUTE(ADDRESS(1,H$155,4),"1","")&amp;":"&amp;SUBSTITUTE(ADDRESS(1,H$155,4),"1","")))</f>
        <v>4654400</v>
      </c>
      <c r="I164" s="430">
        <f ca="1">SUMIF('매입부자재(구매)'!$C:$C,$A:$A,INDIRECT("'매입부자재(구매)'!"&amp;SUBSTITUTE(ADDRESS(1,I$155,4),"1","")&amp;":"&amp;SUBSTITUTE(ADDRESS(1,I$155,4),"1","")))</f>
        <v>0</v>
      </c>
      <c r="J164" s="430">
        <f ca="1">SUMIF('매입부자재(구매)'!$C:$C,$A:$A,INDIRECT("'매입부자재(구매)'!"&amp;SUBSTITUTE(ADDRESS(1,J$155,4),"1","")&amp;":"&amp;SUBSTITUTE(ADDRESS(1,J$155,4),"1","")))</f>
        <v>0</v>
      </c>
      <c r="K164" s="430">
        <f ca="1">SUMIF('매입부자재(구매)'!$C:$C,$A:$A,INDIRECT("'매입부자재(구매)'!"&amp;SUBSTITUTE(ADDRESS(1,K$155,4),"1","")&amp;":"&amp;SUBSTITUTE(ADDRESS(1,K$155,4),"1","")))</f>
        <v>2482500</v>
      </c>
      <c r="L164" s="430">
        <f ca="1">SUMIF('매입부자재(구매)'!$C:$C,$A:$A,INDIRECT("'매입부자재(구매)'!"&amp;SUBSTITUTE(ADDRESS(1,L$155,4),"1","")&amp;":"&amp;SUBSTITUTE(ADDRESS(1,L$155,4),"1","")))</f>
        <v>13772316</v>
      </c>
      <c r="M164" s="430">
        <f ca="1">SUMIF('매입부자재(구매)'!$C:$C,$A:$A,INDIRECT("'매입부자재(구매)'!"&amp;SUBSTITUTE(ADDRESS(1,M$155,4),"1","")&amp;":"&amp;SUBSTITUTE(ADDRESS(1,M$155,4),"1","")))</f>
        <v>11875250</v>
      </c>
      <c r="N164" s="430">
        <f ca="1">SUMIF('매입부자재(구매)'!$C:$C,$A:$A,INDIRECT("'매입부자재(구매)'!"&amp;SUBSTITUTE(ADDRESS(1,N$155,4),"1","")&amp;":"&amp;SUBSTITUTE(ADDRESS(1,N$155,4),"1","")))</f>
        <v>5202300</v>
      </c>
      <c r="O164" s="430">
        <f ca="1">SUMIF('매입부자재(구매)'!$C:$C,$A:$A,INDIRECT("'매입부자재(구매)'!"&amp;SUBSTITUTE(ADDRESS(1,O$155,4),"1","")&amp;":"&amp;SUBSTITUTE(ADDRESS(1,O$155,4),"1","")))</f>
        <v>0</v>
      </c>
      <c r="P164" s="430">
        <f ca="1">SUMIF('매입부자재(구매)'!$C:$C,$A:$A,INDIRECT("'매입부자재(구매)'!"&amp;SUBSTITUTE(ADDRESS(1,P$155,4),"1","")&amp;":"&amp;SUBSTITUTE(ADDRESS(1,P$155,4),"1","")))</f>
        <v>0</v>
      </c>
      <c r="Q164" s="430">
        <f ca="1">SUMIF('매입부자재(구매)'!$C:$C,$A:$A,INDIRECT("'매입부자재(구매)'!"&amp;SUBSTITUTE(ADDRESS(1,Q$155,4),"1","")&amp;":"&amp;SUBSTITUTE(ADDRESS(1,Q$155,4),"1","")))</f>
        <v>0</v>
      </c>
      <c r="R164" s="430">
        <f ca="1">SUMIF('매입부자재(구매)'!$C:$C,$A:$A,INDIRECT("'매입부자재(구매)'!"&amp;SUBSTITUTE(ADDRESS(1,R$155,4),"1","")&amp;":"&amp;SUBSTITUTE(ADDRESS(1,R$155,4),"1","")))</f>
        <v>2839950</v>
      </c>
      <c r="S164" s="430">
        <f ca="1">SUMIF('매입부자재(구매)'!$C:$C,$A:$A,INDIRECT("'매입부자재(구매)'!"&amp;SUBSTITUTE(ADDRESS(1,S$155,4),"1","")&amp;":"&amp;SUBSTITUTE(ADDRESS(1,S$155,4),"1","")))</f>
        <v>11040300</v>
      </c>
      <c r="T164" s="430">
        <f ca="1">SUMIF('매입부자재(구매)'!$C:$C,$A:$A,INDIRECT("'매입부자재(구매)'!"&amp;SUBSTITUTE(ADDRESS(1,T$155,4),"1","")&amp;":"&amp;SUBSTITUTE(ADDRESS(1,T$155,4),"1","")))</f>
        <v>6728040</v>
      </c>
      <c r="U164" s="430">
        <f ca="1">SUMIF('매입부자재(구매)'!$C:$C,$A:$A,INDIRECT("'매입부자재(구매)'!"&amp;SUBSTITUTE(ADDRESS(1,U$155,4),"1","")&amp;":"&amp;SUBSTITUTE(ADDRESS(1,U$155,4),"1","")))</f>
        <v>12077700</v>
      </c>
      <c r="V164" s="430">
        <f ca="1">SUMIF('매입부자재(구매)'!$C:$C,$A:$A,INDIRECT("'매입부자재(구매)'!"&amp;SUBSTITUTE(ADDRESS(1,V$155,4),"1","")&amp;":"&amp;SUBSTITUTE(ADDRESS(1,V$155,4),"1","")))</f>
        <v>0</v>
      </c>
      <c r="W164" s="430">
        <f ca="1">SUMIF('매입부자재(구매)'!$C:$C,$A:$A,INDIRECT("'매입부자재(구매)'!"&amp;SUBSTITUTE(ADDRESS(1,W$155,4),"1","")&amp;":"&amp;SUBSTITUTE(ADDRESS(1,W$155,4),"1","")))</f>
        <v>0</v>
      </c>
      <c r="X164" s="430">
        <f ca="1">SUMIF('매입부자재(구매)'!$C:$C,$A:$A,INDIRECT("'매입부자재(구매)'!"&amp;SUBSTITUTE(ADDRESS(1,X$155,4),"1","")&amp;":"&amp;SUBSTITUTE(ADDRESS(1,X$155,4),"1","")))</f>
        <v>0</v>
      </c>
      <c r="Y164" s="430">
        <f ca="1">SUMIF('매입부자재(구매)'!$C:$C,$A:$A,INDIRECT("'매입부자재(구매)'!"&amp;SUBSTITUTE(ADDRESS(1,Y$155,4),"1","")&amp;":"&amp;SUBSTITUTE(ADDRESS(1,Y$155,4),"1","")))</f>
        <v>0</v>
      </c>
      <c r="Z164" s="430">
        <f ca="1">SUMIF('매입부자재(구매)'!$C:$C,$A:$A,INDIRECT("'매입부자재(구매)'!"&amp;SUBSTITUTE(ADDRESS(1,Z$155,4),"1","")&amp;":"&amp;SUBSTITUTE(ADDRESS(1,Z$155,4),"1","")))</f>
        <v>0</v>
      </c>
      <c r="AA164" s="430">
        <f ca="1">SUMIF('매입부자재(구매)'!$C:$C,$A:$A,INDIRECT("'매입부자재(구매)'!"&amp;SUBSTITUTE(ADDRESS(1,AA$155,4),"1","")&amp;":"&amp;SUBSTITUTE(ADDRESS(1,AA$155,4),"1","")))</f>
        <v>0</v>
      </c>
      <c r="AB164" s="430">
        <f ca="1">SUMIF('매입부자재(구매)'!$C:$C,$A:$A,INDIRECT("'매입부자재(구매)'!"&amp;SUBSTITUTE(ADDRESS(1,AB$155,4),"1","")&amp;":"&amp;SUBSTITUTE(ADDRESS(1,AB$155,4),"1","")))</f>
        <v>0</v>
      </c>
      <c r="AC164" s="430">
        <f ca="1">SUMIF('매입부자재(구매)'!$C:$C,$A:$A,INDIRECT("'매입부자재(구매)'!"&amp;SUBSTITUTE(ADDRESS(1,AC$155,4),"1","")&amp;":"&amp;SUBSTITUTE(ADDRESS(1,AC$155,4),"1","")))</f>
        <v>0</v>
      </c>
      <c r="AD164" s="430">
        <f ca="1">SUMIF('매입부자재(구매)'!$C:$C,$A:$A,INDIRECT("'매입부자재(구매)'!"&amp;SUBSTITUTE(ADDRESS(1,AD$155,4),"1","")&amp;":"&amp;SUBSTITUTE(ADDRESS(1,AD$155,4),"1","")))</f>
        <v>0</v>
      </c>
      <c r="AE164" s="430">
        <f ca="1">SUMIF('매입부자재(구매)'!$C:$C,$A:$A,INDIRECT("'매입부자재(구매)'!"&amp;SUBSTITUTE(ADDRESS(1,AE$155,4),"1","")&amp;":"&amp;SUBSTITUTE(ADDRESS(1,AE$155,4),"1","")))</f>
        <v>0</v>
      </c>
      <c r="AF164" s="430">
        <f ca="1">SUMIF('매입부자재(구매)'!$C:$C,$A:$A,INDIRECT("'매입부자재(구매)'!"&amp;SUBSTITUTE(ADDRESS(1,AF$155,4),"1","")&amp;":"&amp;SUBSTITUTE(ADDRESS(1,AF$155,4),"1","")))</f>
        <v>0</v>
      </c>
      <c r="AG164" s="430">
        <f ca="1">SUMIF('매입부자재(구매)'!$C:$C,$A:$A,INDIRECT("'매입부자재(구매)'!"&amp;SUBSTITUTE(ADDRESS(1,AG$155,4),"1","")&amp;":"&amp;SUBSTITUTE(ADDRESS(1,AG$155,4),"1","")))</f>
        <v>0</v>
      </c>
      <c r="AH164" s="430">
        <f ca="1">SUMIF('매입부자재(구매)'!$C:$C,$A:$A,INDIRECT("'매입부자재(구매)'!"&amp;SUBSTITUTE(ADDRESS(1,AH$155,4),"1","")&amp;":"&amp;SUBSTITUTE(ADDRESS(1,AH$155,4),"1","")))</f>
        <v>0</v>
      </c>
      <c r="AI164" s="430">
        <f t="shared" ref="AI164:AI165" ca="1" si="287">SUM(D164:AH164)</f>
        <v>102605756</v>
      </c>
    </row>
    <row r="165" spans="1:35">
      <c r="A165" s="23" t="s">
        <v>1320</v>
      </c>
      <c r="B165" s="598"/>
      <c r="C165" s="431" t="s">
        <v>1314</v>
      </c>
      <c r="D165" s="430">
        <f ca="1">SUMIF('매입부자재(구매)'!$C:$C,$A:$A,INDIRECT("'매입부자재(구매)'!"&amp;SUBSTITUTE(ADDRESS(1,D$155,4),"1","")&amp;":"&amp;SUBSTITUTE(ADDRESS(1,D$155,4),"1","")))</f>
        <v>0</v>
      </c>
      <c r="E165" s="430">
        <f ca="1">SUMIF('매입부자재(구매)'!$C:$C,$A:$A,INDIRECT("'매입부자재(구매)'!"&amp;SUBSTITUTE(ADDRESS(1,E$155,4),"1","")&amp;":"&amp;SUBSTITUTE(ADDRESS(1,E$155,4),"1","")))</f>
        <v>0</v>
      </c>
      <c r="F165" s="430">
        <f ca="1">SUMIF('매입부자재(구매)'!$C:$C,$A:$A,INDIRECT("'매입부자재(구매)'!"&amp;SUBSTITUTE(ADDRESS(1,F$155,4),"1","")&amp;":"&amp;SUBSTITUTE(ADDRESS(1,F$155,4),"1","")))</f>
        <v>0</v>
      </c>
      <c r="G165" s="430">
        <f ca="1">SUMIF('매입부자재(구매)'!$C:$C,$A:$A,INDIRECT("'매입부자재(구매)'!"&amp;SUBSTITUTE(ADDRESS(1,G$155,4),"1","")&amp;":"&amp;SUBSTITUTE(ADDRESS(1,G$155,4),"1","")))</f>
        <v>0</v>
      </c>
      <c r="H165" s="430">
        <f ca="1">SUMIF('매입부자재(구매)'!$C:$C,$A:$A,INDIRECT("'매입부자재(구매)'!"&amp;SUBSTITUTE(ADDRESS(1,H$155,4),"1","")&amp;":"&amp;SUBSTITUTE(ADDRESS(1,H$155,4),"1","")))</f>
        <v>0</v>
      </c>
      <c r="I165" s="430">
        <f ca="1">SUMIF('매입부자재(구매)'!$C:$C,$A:$A,INDIRECT("'매입부자재(구매)'!"&amp;SUBSTITUTE(ADDRESS(1,I$155,4),"1","")&amp;":"&amp;SUBSTITUTE(ADDRESS(1,I$155,4),"1","")))</f>
        <v>0</v>
      </c>
      <c r="J165" s="430">
        <f ca="1">SUMIF('매입부자재(구매)'!$C:$C,$A:$A,INDIRECT("'매입부자재(구매)'!"&amp;SUBSTITUTE(ADDRESS(1,J$155,4),"1","")&amp;":"&amp;SUBSTITUTE(ADDRESS(1,J$155,4),"1","")))</f>
        <v>0</v>
      </c>
      <c r="K165" s="430">
        <f ca="1">SUMIF('매입부자재(구매)'!$C:$C,$A:$A,INDIRECT("'매입부자재(구매)'!"&amp;SUBSTITUTE(ADDRESS(1,K$155,4),"1","")&amp;":"&amp;SUBSTITUTE(ADDRESS(1,K$155,4),"1","")))</f>
        <v>0</v>
      </c>
      <c r="L165" s="430">
        <f ca="1">SUMIF('매입부자재(구매)'!$C:$C,$A:$A,INDIRECT("'매입부자재(구매)'!"&amp;SUBSTITUTE(ADDRESS(1,L$155,4),"1","")&amp;":"&amp;SUBSTITUTE(ADDRESS(1,L$155,4),"1","")))</f>
        <v>0</v>
      </c>
      <c r="M165" s="430">
        <f ca="1">SUMIF('매입부자재(구매)'!$C:$C,$A:$A,INDIRECT("'매입부자재(구매)'!"&amp;SUBSTITUTE(ADDRESS(1,M$155,4),"1","")&amp;":"&amp;SUBSTITUTE(ADDRESS(1,M$155,4),"1","")))</f>
        <v>0</v>
      </c>
      <c r="N165" s="430">
        <f ca="1">SUMIF('매입부자재(구매)'!$C:$C,$A:$A,INDIRECT("'매입부자재(구매)'!"&amp;SUBSTITUTE(ADDRESS(1,N$155,4),"1","")&amp;":"&amp;SUBSTITUTE(ADDRESS(1,N$155,4),"1","")))</f>
        <v>0</v>
      </c>
      <c r="O165" s="430">
        <f ca="1">SUMIF('매입부자재(구매)'!$C:$C,$A:$A,INDIRECT("'매입부자재(구매)'!"&amp;SUBSTITUTE(ADDRESS(1,O$155,4),"1","")&amp;":"&amp;SUBSTITUTE(ADDRESS(1,O$155,4),"1","")))</f>
        <v>0</v>
      </c>
      <c r="P165" s="430">
        <f ca="1">SUMIF('매입부자재(구매)'!$C:$C,$A:$A,INDIRECT("'매입부자재(구매)'!"&amp;SUBSTITUTE(ADDRESS(1,P$155,4),"1","")&amp;":"&amp;SUBSTITUTE(ADDRESS(1,P$155,4),"1","")))</f>
        <v>0</v>
      </c>
      <c r="Q165" s="430">
        <f ca="1">SUMIF('매입부자재(구매)'!$C:$C,$A:$A,INDIRECT("'매입부자재(구매)'!"&amp;SUBSTITUTE(ADDRESS(1,Q$155,4),"1","")&amp;":"&amp;SUBSTITUTE(ADDRESS(1,Q$155,4),"1","")))</f>
        <v>0</v>
      </c>
      <c r="R165" s="430">
        <f ca="1">SUMIF('매입부자재(구매)'!$C:$C,$A:$A,INDIRECT("'매입부자재(구매)'!"&amp;SUBSTITUTE(ADDRESS(1,R$155,4),"1","")&amp;":"&amp;SUBSTITUTE(ADDRESS(1,R$155,4),"1","")))</f>
        <v>0</v>
      </c>
      <c r="S165" s="430">
        <f ca="1">SUMIF('매입부자재(구매)'!$C:$C,$A:$A,INDIRECT("'매입부자재(구매)'!"&amp;SUBSTITUTE(ADDRESS(1,S$155,4),"1","")&amp;":"&amp;SUBSTITUTE(ADDRESS(1,S$155,4),"1","")))</f>
        <v>0</v>
      </c>
      <c r="T165" s="430">
        <f ca="1">SUMIF('매입부자재(구매)'!$C:$C,$A:$A,INDIRECT("'매입부자재(구매)'!"&amp;SUBSTITUTE(ADDRESS(1,T$155,4),"1","")&amp;":"&amp;SUBSTITUTE(ADDRESS(1,T$155,4),"1","")))</f>
        <v>0</v>
      </c>
      <c r="U165" s="430">
        <f ca="1">SUMIF('매입부자재(구매)'!$C:$C,$A:$A,INDIRECT("'매입부자재(구매)'!"&amp;SUBSTITUTE(ADDRESS(1,U$155,4),"1","")&amp;":"&amp;SUBSTITUTE(ADDRESS(1,U$155,4),"1","")))</f>
        <v>0</v>
      </c>
      <c r="V165" s="430">
        <f ca="1">SUMIF('매입부자재(구매)'!$C:$C,$A:$A,INDIRECT("'매입부자재(구매)'!"&amp;SUBSTITUTE(ADDRESS(1,V$155,4),"1","")&amp;":"&amp;SUBSTITUTE(ADDRESS(1,V$155,4),"1","")))</f>
        <v>0</v>
      </c>
      <c r="W165" s="430">
        <f ca="1">SUMIF('매입부자재(구매)'!$C:$C,$A:$A,INDIRECT("'매입부자재(구매)'!"&amp;SUBSTITUTE(ADDRESS(1,W$155,4),"1","")&amp;":"&amp;SUBSTITUTE(ADDRESS(1,W$155,4),"1","")))</f>
        <v>0</v>
      </c>
      <c r="X165" s="430">
        <f ca="1">SUMIF('매입부자재(구매)'!$C:$C,$A:$A,INDIRECT("'매입부자재(구매)'!"&amp;SUBSTITUTE(ADDRESS(1,X$155,4),"1","")&amp;":"&amp;SUBSTITUTE(ADDRESS(1,X$155,4),"1","")))</f>
        <v>0</v>
      </c>
      <c r="Y165" s="430">
        <f ca="1">SUMIF('매입부자재(구매)'!$C:$C,$A:$A,INDIRECT("'매입부자재(구매)'!"&amp;SUBSTITUTE(ADDRESS(1,Y$155,4),"1","")&amp;":"&amp;SUBSTITUTE(ADDRESS(1,Y$155,4),"1","")))</f>
        <v>0</v>
      </c>
      <c r="Z165" s="430">
        <f ca="1">SUMIF('매입부자재(구매)'!$C:$C,$A:$A,INDIRECT("'매입부자재(구매)'!"&amp;SUBSTITUTE(ADDRESS(1,Z$155,4),"1","")&amp;":"&amp;SUBSTITUTE(ADDRESS(1,Z$155,4),"1","")))</f>
        <v>0</v>
      </c>
      <c r="AA165" s="430">
        <f ca="1">SUMIF('매입부자재(구매)'!$C:$C,$A:$A,INDIRECT("'매입부자재(구매)'!"&amp;SUBSTITUTE(ADDRESS(1,AA$155,4),"1","")&amp;":"&amp;SUBSTITUTE(ADDRESS(1,AA$155,4),"1","")))</f>
        <v>0</v>
      </c>
      <c r="AB165" s="430">
        <f ca="1">SUMIF('매입부자재(구매)'!$C:$C,$A:$A,INDIRECT("'매입부자재(구매)'!"&amp;SUBSTITUTE(ADDRESS(1,AB$155,4),"1","")&amp;":"&amp;SUBSTITUTE(ADDRESS(1,AB$155,4),"1","")))</f>
        <v>0</v>
      </c>
      <c r="AC165" s="430">
        <f ca="1">SUMIF('매입부자재(구매)'!$C:$C,$A:$A,INDIRECT("'매입부자재(구매)'!"&amp;SUBSTITUTE(ADDRESS(1,AC$155,4),"1","")&amp;":"&amp;SUBSTITUTE(ADDRESS(1,AC$155,4),"1","")))</f>
        <v>0</v>
      </c>
      <c r="AD165" s="430">
        <f ca="1">SUMIF('매입부자재(구매)'!$C:$C,$A:$A,INDIRECT("'매입부자재(구매)'!"&amp;SUBSTITUTE(ADDRESS(1,AD$155,4),"1","")&amp;":"&amp;SUBSTITUTE(ADDRESS(1,AD$155,4),"1","")))</f>
        <v>0</v>
      </c>
      <c r="AE165" s="430">
        <f ca="1">SUMIF('매입부자재(구매)'!$C:$C,$A:$A,INDIRECT("'매입부자재(구매)'!"&amp;SUBSTITUTE(ADDRESS(1,AE$155,4),"1","")&amp;":"&amp;SUBSTITUTE(ADDRESS(1,AE$155,4),"1","")))</f>
        <v>0</v>
      </c>
      <c r="AF165" s="430">
        <f ca="1">SUMIF('매입부자재(구매)'!$C:$C,$A:$A,INDIRECT("'매입부자재(구매)'!"&amp;SUBSTITUTE(ADDRESS(1,AF$155,4),"1","")&amp;":"&amp;SUBSTITUTE(ADDRESS(1,AF$155,4),"1","")))</f>
        <v>0</v>
      </c>
      <c r="AG165" s="430">
        <f ca="1">SUMIF('매입부자재(구매)'!$C:$C,$A:$A,INDIRECT("'매입부자재(구매)'!"&amp;SUBSTITUTE(ADDRESS(1,AG$155,4),"1","")&amp;":"&amp;SUBSTITUTE(ADDRESS(1,AG$155,4),"1","")))</f>
        <v>0</v>
      </c>
      <c r="AH165" s="430">
        <f ca="1">SUMIF('매입부자재(구매)'!$C:$C,$A:$A,INDIRECT("'매입부자재(구매)'!"&amp;SUBSTITUTE(ADDRESS(1,AH$155,4),"1","")&amp;":"&amp;SUBSTITUTE(ADDRESS(1,AH$155,4),"1","")))</f>
        <v>0</v>
      </c>
      <c r="AI165" s="430">
        <f t="shared" ca="1" si="287"/>
        <v>0</v>
      </c>
    </row>
    <row r="166" spans="1:35">
      <c r="B166" s="599"/>
      <c r="C166" s="432" t="s">
        <v>41</v>
      </c>
      <c r="D166" s="433">
        <f ca="1">D164+D165</f>
        <v>5202300</v>
      </c>
      <c r="E166" s="433">
        <f t="shared" ref="E166:AH166" ca="1" si="288">E164+E165</f>
        <v>11018400</v>
      </c>
      <c r="F166" s="433">
        <f t="shared" ca="1" si="288"/>
        <v>10272700</v>
      </c>
      <c r="G166" s="433">
        <f t="shared" ca="1" si="288"/>
        <v>5439600</v>
      </c>
      <c r="H166" s="433">
        <f t="shared" ca="1" si="288"/>
        <v>4654400</v>
      </c>
      <c r="I166" s="433">
        <f t="shared" ca="1" si="288"/>
        <v>0</v>
      </c>
      <c r="J166" s="433">
        <f t="shared" ca="1" si="288"/>
        <v>0</v>
      </c>
      <c r="K166" s="433">
        <f t="shared" ca="1" si="288"/>
        <v>2482500</v>
      </c>
      <c r="L166" s="433">
        <f t="shared" ca="1" si="288"/>
        <v>13772316</v>
      </c>
      <c r="M166" s="433">
        <f t="shared" ca="1" si="288"/>
        <v>11875250</v>
      </c>
      <c r="N166" s="433">
        <f t="shared" ca="1" si="288"/>
        <v>5202300</v>
      </c>
      <c r="O166" s="433">
        <f t="shared" ca="1" si="288"/>
        <v>0</v>
      </c>
      <c r="P166" s="433">
        <f t="shared" ca="1" si="288"/>
        <v>0</v>
      </c>
      <c r="Q166" s="433">
        <f t="shared" ca="1" si="288"/>
        <v>0</v>
      </c>
      <c r="R166" s="433">
        <f t="shared" ca="1" si="288"/>
        <v>2839950</v>
      </c>
      <c r="S166" s="433">
        <f t="shared" ca="1" si="288"/>
        <v>11040300</v>
      </c>
      <c r="T166" s="433">
        <f t="shared" ca="1" si="288"/>
        <v>6728040</v>
      </c>
      <c r="U166" s="433">
        <f t="shared" ca="1" si="288"/>
        <v>12077700</v>
      </c>
      <c r="V166" s="433">
        <f t="shared" ca="1" si="288"/>
        <v>0</v>
      </c>
      <c r="W166" s="433">
        <f t="shared" ca="1" si="288"/>
        <v>0</v>
      </c>
      <c r="X166" s="433">
        <f t="shared" ca="1" si="288"/>
        <v>0</v>
      </c>
      <c r="Y166" s="433">
        <f t="shared" ca="1" si="288"/>
        <v>0</v>
      </c>
      <c r="Z166" s="433">
        <f t="shared" ca="1" si="288"/>
        <v>0</v>
      </c>
      <c r="AA166" s="433">
        <f t="shared" ca="1" si="288"/>
        <v>0</v>
      </c>
      <c r="AB166" s="433">
        <f t="shared" ca="1" si="288"/>
        <v>0</v>
      </c>
      <c r="AC166" s="433">
        <f t="shared" ca="1" si="288"/>
        <v>0</v>
      </c>
      <c r="AD166" s="433">
        <f t="shared" ca="1" si="288"/>
        <v>0</v>
      </c>
      <c r="AE166" s="433">
        <f t="shared" ca="1" si="288"/>
        <v>0</v>
      </c>
      <c r="AF166" s="433">
        <f t="shared" ca="1" si="288"/>
        <v>0</v>
      </c>
      <c r="AG166" s="433">
        <f t="shared" ca="1" si="288"/>
        <v>0</v>
      </c>
      <c r="AH166" s="433">
        <f t="shared" ca="1" si="288"/>
        <v>0</v>
      </c>
      <c r="AI166" s="435">
        <f ca="1">SUM(AI164:AI165)</f>
        <v>102605756</v>
      </c>
    </row>
    <row r="167" spans="1:35">
      <c r="A167" s="23" t="s">
        <v>632</v>
      </c>
      <c r="B167" s="600" t="s">
        <v>44</v>
      </c>
      <c r="C167" s="429" t="s">
        <v>45</v>
      </c>
      <c r="D167" s="430">
        <f ca="1">SUMIF('매입부자재(구매)'!$C:$C,$A:$A,INDIRECT("'매입부자재(구매)'!"&amp;SUBSTITUTE(ADDRESS(1,D$155,4),"1","")&amp;":"&amp;SUBSTITUTE(ADDRESS(1,D$155,4),"1","")))</f>
        <v>0</v>
      </c>
      <c r="E167" s="430">
        <f ca="1">SUMIF('매입부자재(구매)'!$C:$C,$A:$A,INDIRECT("'매입부자재(구매)'!"&amp;SUBSTITUTE(ADDRESS(1,E$155,4),"1","")&amp;":"&amp;SUBSTITUTE(ADDRESS(1,E$155,4),"1","")))</f>
        <v>0</v>
      </c>
      <c r="F167" s="430">
        <f ca="1">SUMIF('매입부자재(구매)'!$C:$C,$A:$A,INDIRECT("'매입부자재(구매)'!"&amp;SUBSTITUTE(ADDRESS(1,F$155,4),"1","")&amp;":"&amp;SUBSTITUTE(ADDRESS(1,F$155,4),"1","")))</f>
        <v>0</v>
      </c>
      <c r="G167" s="430">
        <f ca="1">SUMIF('매입부자재(구매)'!$C:$C,$A:$A,INDIRECT("'매입부자재(구매)'!"&amp;SUBSTITUTE(ADDRESS(1,G$155,4),"1","")&amp;":"&amp;SUBSTITUTE(ADDRESS(1,G$155,4),"1","")))</f>
        <v>0</v>
      </c>
      <c r="H167" s="430">
        <f ca="1">SUMIF('매입부자재(구매)'!$C:$C,$A:$A,INDIRECT("'매입부자재(구매)'!"&amp;SUBSTITUTE(ADDRESS(1,H$155,4),"1","")&amp;":"&amp;SUBSTITUTE(ADDRESS(1,H$155,4),"1","")))</f>
        <v>0</v>
      </c>
      <c r="I167" s="430">
        <f ca="1">SUMIF('매입부자재(구매)'!$C:$C,$A:$A,INDIRECT("'매입부자재(구매)'!"&amp;SUBSTITUTE(ADDRESS(1,I$155,4),"1","")&amp;":"&amp;SUBSTITUTE(ADDRESS(1,I$155,4),"1","")))</f>
        <v>0</v>
      </c>
      <c r="J167" s="430">
        <f ca="1">SUMIF('매입부자재(구매)'!$C:$C,$A:$A,INDIRECT("'매입부자재(구매)'!"&amp;SUBSTITUTE(ADDRESS(1,J$155,4),"1","")&amp;":"&amp;SUBSTITUTE(ADDRESS(1,J$155,4),"1","")))</f>
        <v>0</v>
      </c>
      <c r="K167" s="430">
        <f ca="1">SUMIF('매입부자재(구매)'!$C:$C,$A:$A,INDIRECT("'매입부자재(구매)'!"&amp;SUBSTITUTE(ADDRESS(1,K$155,4),"1","")&amp;":"&amp;SUBSTITUTE(ADDRESS(1,K$155,4),"1","")))</f>
        <v>0</v>
      </c>
      <c r="L167" s="430">
        <f ca="1">SUMIF('매입부자재(구매)'!$C:$C,$A:$A,INDIRECT("'매입부자재(구매)'!"&amp;SUBSTITUTE(ADDRESS(1,L$155,4),"1","")&amp;":"&amp;SUBSTITUTE(ADDRESS(1,L$155,4),"1","")))</f>
        <v>0</v>
      </c>
      <c r="M167" s="430">
        <f ca="1">SUMIF('매입부자재(구매)'!$C:$C,$A:$A,INDIRECT("'매입부자재(구매)'!"&amp;SUBSTITUTE(ADDRESS(1,M$155,4),"1","")&amp;":"&amp;SUBSTITUTE(ADDRESS(1,M$155,4),"1","")))</f>
        <v>0</v>
      </c>
      <c r="N167" s="430">
        <f ca="1">SUMIF('매입부자재(구매)'!$C:$C,$A:$A,INDIRECT("'매입부자재(구매)'!"&amp;SUBSTITUTE(ADDRESS(1,N$155,4),"1","")&amp;":"&amp;SUBSTITUTE(ADDRESS(1,N$155,4),"1","")))</f>
        <v>0</v>
      </c>
      <c r="O167" s="430">
        <f ca="1">SUMIF('매입부자재(구매)'!$C:$C,$A:$A,INDIRECT("'매입부자재(구매)'!"&amp;SUBSTITUTE(ADDRESS(1,O$155,4),"1","")&amp;":"&amp;SUBSTITUTE(ADDRESS(1,O$155,4),"1","")))</f>
        <v>0</v>
      </c>
      <c r="P167" s="430">
        <f ca="1">SUMIF('매입부자재(구매)'!$C:$C,$A:$A,INDIRECT("'매입부자재(구매)'!"&amp;SUBSTITUTE(ADDRESS(1,P$155,4),"1","")&amp;":"&amp;SUBSTITUTE(ADDRESS(1,P$155,4),"1","")))</f>
        <v>0</v>
      </c>
      <c r="Q167" s="430">
        <f ca="1">SUMIF('매입부자재(구매)'!$C:$C,$A:$A,INDIRECT("'매입부자재(구매)'!"&amp;SUBSTITUTE(ADDRESS(1,Q$155,4),"1","")&amp;":"&amp;SUBSTITUTE(ADDRESS(1,Q$155,4),"1","")))</f>
        <v>0</v>
      </c>
      <c r="R167" s="430">
        <f ca="1">SUMIF('매입부자재(구매)'!$C:$C,$A:$A,INDIRECT("'매입부자재(구매)'!"&amp;SUBSTITUTE(ADDRESS(1,R$155,4),"1","")&amp;":"&amp;SUBSTITUTE(ADDRESS(1,R$155,4),"1","")))</f>
        <v>0</v>
      </c>
      <c r="S167" s="430">
        <f ca="1">SUMIF('매입부자재(구매)'!$C:$C,$A:$A,INDIRECT("'매입부자재(구매)'!"&amp;SUBSTITUTE(ADDRESS(1,S$155,4),"1","")&amp;":"&amp;SUBSTITUTE(ADDRESS(1,S$155,4),"1","")))</f>
        <v>0</v>
      </c>
      <c r="T167" s="430">
        <f ca="1">SUMIF('매입부자재(구매)'!$C:$C,$A:$A,INDIRECT("'매입부자재(구매)'!"&amp;SUBSTITUTE(ADDRESS(1,T$155,4),"1","")&amp;":"&amp;SUBSTITUTE(ADDRESS(1,T$155,4),"1","")))</f>
        <v>0</v>
      </c>
      <c r="U167" s="430">
        <f ca="1">SUMIF('매입부자재(구매)'!$C:$C,$A:$A,INDIRECT("'매입부자재(구매)'!"&amp;SUBSTITUTE(ADDRESS(1,U$155,4),"1","")&amp;":"&amp;SUBSTITUTE(ADDRESS(1,U$155,4),"1","")))</f>
        <v>0</v>
      </c>
      <c r="V167" s="430">
        <f ca="1">SUMIF('매입부자재(구매)'!$C:$C,$A:$A,INDIRECT("'매입부자재(구매)'!"&amp;SUBSTITUTE(ADDRESS(1,V$155,4),"1","")&amp;":"&amp;SUBSTITUTE(ADDRESS(1,V$155,4),"1","")))</f>
        <v>0</v>
      </c>
      <c r="W167" s="430">
        <f ca="1">SUMIF('매입부자재(구매)'!$C:$C,$A:$A,INDIRECT("'매입부자재(구매)'!"&amp;SUBSTITUTE(ADDRESS(1,W$155,4),"1","")&amp;":"&amp;SUBSTITUTE(ADDRESS(1,W$155,4),"1","")))</f>
        <v>0</v>
      </c>
      <c r="X167" s="430">
        <f ca="1">SUMIF('매입부자재(구매)'!$C:$C,$A:$A,INDIRECT("'매입부자재(구매)'!"&amp;SUBSTITUTE(ADDRESS(1,X$155,4),"1","")&amp;":"&amp;SUBSTITUTE(ADDRESS(1,X$155,4),"1","")))</f>
        <v>0</v>
      </c>
      <c r="Y167" s="430">
        <f ca="1">SUMIF('매입부자재(구매)'!$C:$C,$A:$A,INDIRECT("'매입부자재(구매)'!"&amp;SUBSTITUTE(ADDRESS(1,Y$155,4),"1","")&amp;":"&amp;SUBSTITUTE(ADDRESS(1,Y$155,4),"1","")))</f>
        <v>0</v>
      </c>
      <c r="Z167" s="430">
        <f ca="1">SUMIF('매입부자재(구매)'!$C:$C,$A:$A,INDIRECT("'매입부자재(구매)'!"&amp;SUBSTITUTE(ADDRESS(1,Z$155,4),"1","")&amp;":"&amp;SUBSTITUTE(ADDRESS(1,Z$155,4),"1","")))</f>
        <v>0</v>
      </c>
      <c r="AA167" s="430">
        <f ca="1">SUMIF('매입부자재(구매)'!$C:$C,$A:$A,INDIRECT("'매입부자재(구매)'!"&amp;SUBSTITUTE(ADDRESS(1,AA$155,4),"1","")&amp;":"&amp;SUBSTITUTE(ADDRESS(1,AA$155,4),"1","")))</f>
        <v>0</v>
      </c>
      <c r="AB167" s="430">
        <f ca="1">SUMIF('매입부자재(구매)'!$C:$C,$A:$A,INDIRECT("'매입부자재(구매)'!"&amp;SUBSTITUTE(ADDRESS(1,AB$155,4),"1","")&amp;":"&amp;SUBSTITUTE(ADDRESS(1,AB$155,4),"1","")))</f>
        <v>0</v>
      </c>
      <c r="AC167" s="430">
        <f ca="1">SUMIF('매입부자재(구매)'!$C:$C,$A:$A,INDIRECT("'매입부자재(구매)'!"&amp;SUBSTITUTE(ADDRESS(1,AC$155,4),"1","")&amp;":"&amp;SUBSTITUTE(ADDRESS(1,AC$155,4),"1","")))</f>
        <v>0</v>
      </c>
      <c r="AD167" s="430">
        <f ca="1">SUMIF('매입부자재(구매)'!$C:$C,$A:$A,INDIRECT("'매입부자재(구매)'!"&amp;SUBSTITUTE(ADDRESS(1,AD$155,4),"1","")&amp;":"&amp;SUBSTITUTE(ADDRESS(1,AD$155,4),"1","")))</f>
        <v>0</v>
      </c>
      <c r="AE167" s="430">
        <f ca="1">SUMIF('매입부자재(구매)'!$C:$C,$A:$A,INDIRECT("'매입부자재(구매)'!"&amp;SUBSTITUTE(ADDRESS(1,AE$155,4),"1","")&amp;":"&amp;SUBSTITUTE(ADDRESS(1,AE$155,4),"1","")))</f>
        <v>0</v>
      </c>
      <c r="AF167" s="430">
        <f ca="1">SUMIF('매입부자재(구매)'!$C:$C,$A:$A,INDIRECT("'매입부자재(구매)'!"&amp;SUBSTITUTE(ADDRESS(1,AF$155,4),"1","")&amp;":"&amp;SUBSTITUTE(ADDRESS(1,AF$155,4),"1","")))</f>
        <v>0</v>
      </c>
      <c r="AG167" s="430">
        <f ca="1">SUMIF('매입부자재(구매)'!$C:$C,$A:$A,INDIRECT("'매입부자재(구매)'!"&amp;SUBSTITUTE(ADDRESS(1,AG$155,4),"1","")&amp;":"&amp;SUBSTITUTE(ADDRESS(1,AG$155,4),"1","")))</f>
        <v>0</v>
      </c>
      <c r="AH167" s="430">
        <f ca="1">SUMIF('매입부자재(구매)'!$C:$C,$A:$A,INDIRECT("'매입부자재(구매)'!"&amp;SUBSTITUTE(ADDRESS(1,AH$155,4),"1","")&amp;":"&amp;SUBSTITUTE(ADDRESS(1,AH$155,4),"1","")))</f>
        <v>0</v>
      </c>
      <c r="AI167" s="430">
        <f t="shared" ref="AI167:AI169" ca="1" si="289">SUM(D167:AH167)</f>
        <v>0</v>
      </c>
    </row>
    <row r="168" spans="1:35">
      <c r="A168" s="23" t="s">
        <v>634</v>
      </c>
      <c r="B168" s="598"/>
      <c r="C168" s="431" t="s">
        <v>1</v>
      </c>
      <c r="D168" s="430">
        <f ca="1">SUMIF('매입부자재(구매)'!$C:$C,$A:$A,INDIRECT("'매입부자재(구매)'!"&amp;SUBSTITUTE(ADDRESS(1,D$155,4),"1","")&amp;":"&amp;SUBSTITUTE(ADDRESS(1,D$155,4),"1","")))</f>
        <v>0</v>
      </c>
      <c r="E168" s="430">
        <f ca="1">SUMIF('매입부자재(구매)'!$C:$C,$A:$A,INDIRECT("'매입부자재(구매)'!"&amp;SUBSTITUTE(ADDRESS(1,E$155,4),"1","")&amp;":"&amp;SUBSTITUTE(ADDRESS(1,E$155,4),"1","")))</f>
        <v>0</v>
      </c>
      <c r="F168" s="430">
        <f ca="1">SUMIF('매입부자재(구매)'!$C:$C,$A:$A,INDIRECT("'매입부자재(구매)'!"&amp;SUBSTITUTE(ADDRESS(1,F$155,4),"1","")&amp;":"&amp;SUBSTITUTE(ADDRESS(1,F$155,4),"1","")))</f>
        <v>0</v>
      </c>
      <c r="G168" s="430">
        <f ca="1">SUMIF('매입부자재(구매)'!$C:$C,$A:$A,INDIRECT("'매입부자재(구매)'!"&amp;SUBSTITUTE(ADDRESS(1,G$155,4),"1","")&amp;":"&amp;SUBSTITUTE(ADDRESS(1,G$155,4),"1","")))</f>
        <v>0</v>
      </c>
      <c r="H168" s="430">
        <f ca="1">SUMIF('매입부자재(구매)'!$C:$C,$A:$A,INDIRECT("'매입부자재(구매)'!"&amp;SUBSTITUTE(ADDRESS(1,H$155,4),"1","")&amp;":"&amp;SUBSTITUTE(ADDRESS(1,H$155,4),"1","")))</f>
        <v>0</v>
      </c>
      <c r="I168" s="430">
        <f ca="1">SUMIF('매입부자재(구매)'!$C:$C,$A:$A,INDIRECT("'매입부자재(구매)'!"&amp;SUBSTITUTE(ADDRESS(1,I$155,4),"1","")&amp;":"&amp;SUBSTITUTE(ADDRESS(1,I$155,4),"1","")))</f>
        <v>0</v>
      </c>
      <c r="J168" s="430">
        <f ca="1">SUMIF('매입부자재(구매)'!$C:$C,$A:$A,INDIRECT("'매입부자재(구매)'!"&amp;SUBSTITUTE(ADDRESS(1,J$155,4),"1","")&amp;":"&amp;SUBSTITUTE(ADDRESS(1,J$155,4),"1","")))</f>
        <v>0</v>
      </c>
      <c r="K168" s="430">
        <f ca="1">SUMIF('매입부자재(구매)'!$C:$C,$A:$A,INDIRECT("'매입부자재(구매)'!"&amp;SUBSTITUTE(ADDRESS(1,K$155,4),"1","")&amp;":"&amp;SUBSTITUTE(ADDRESS(1,K$155,4),"1","")))</f>
        <v>0</v>
      </c>
      <c r="L168" s="430">
        <f ca="1">SUMIF('매입부자재(구매)'!$C:$C,$A:$A,INDIRECT("'매입부자재(구매)'!"&amp;SUBSTITUTE(ADDRESS(1,L$155,4),"1","")&amp;":"&amp;SUBSTITUTE(ADDRESS(1,L$155,4),"1","")))</f>
        <v>0</v>
      </c>
      <c r="M168" s="430">
        <f ca="1">SUMIF('매입부자재(구매)'!$C:$C,$A:$A,INDIRECT("'매입부자재(구매)'!"&amp;SUBSTITUTE(ADDRESS(1,M$155,4),"1","")&amp;":"&amp;SUBSTITUTE(ADDRESS(1,M$155,4),"1","")))</f>
        <v>0</v>
      </c>
      <c r="N168" s="430">
        <f ca="1">SUMIF('매입부자재(구매)'!$C:$C,$A:$A,INDIRECT("'매입부자재(구매)'!"&amp;SUBSTITUTE(ADDRESS(1,N$155,4),"1","")&amp;":"&amp;SUBSTITUTE(ADDRESS(1,N$155,4),"1","")))</f>
        <v>0</v>
      </c>
      <c r="O168" s="430">
        <f ca="1">SUMIF('매입부자재(구매)'!$C:$C,$A:$A,INDIRECT("'매입부자재(구매)'!"&amp;SUBSTITUTE(ADDRESS(1,O$155,4),"1","")&amp;":"&amp;SUBSTITUTE(ADDRESS(1,O$155,4),"1","")))</f>
        <v>0</v>
      </c>
      <c r="P168" s="430">
        <f ca="1">SUMIF('매입부자재(구매)'!$C:$C,$A:$A,INDIRECT("'매입부자재(구매)'!"&amp;SUBSTITUTE(ADDRESS(1,P$155,4),"1","")&amp;":"&amp;SUBSTITUTE(ADDRESS(1,P$155,4),"1","")))</f>
        <v>0</v>
      </c>
      <c r="Q168" s="430">
        <f ca="1">SUMIF('매입부자재(구매)'!$C:$C,$A:$A,INDIRECT("'매입부자재(구매)'!"&amp;SUBSTITUTE(ADDRESS(1,Q$155,4),"1","")&amp;":"&amp;SUBSTITUTE(ADDRESS(1,Q$155,4),"1","")))</f>
        <v>0</v>
      </c>
      <c r="R168" s="430">
        <f ca="1">SUMIF('매입부자재(구매)'!$C:$C,$A:$A,INDIRECT("'매입부자재(구매)'!"&amp;SUBSTITUTE(ADDRESS(1,R$155,4),"1","")&amp;":"&amp;SUBSTITUTE(ADDRESS(1,R$155,4),"1","")))</f>
        <v>0</v>
      </c>
      <c r="S168" s="430">
        <f ca="1">SUMIF('매입부자재(구매)'!$C:$C,$A:$A,INDIRECT("'매입부자재(구매)'!"&amp;SUBSTITUTE(ADDRESS(1,S$155,4),"1","")&amp;":"&amp;SUBSTITUTE(ADDRESS(1,S$155,4),"1","")))</f>
        <v>0</v>
      </c>
      <c r="T168" s="430">
        <f ca="1">SUMIF('매입부자재(구매)'!$C:$C,$A:$A,INDIRECT("'매입부자재(구매)'!"&amp;SUBSTITUTE(ADDRESS(1,T$155,4),"1","")&amp;":"&amp;SUBSTITUTE(ADDRESS(1,T$155,4),"1","")))</f>
        <v>0</v>
      </c>
      <c r="U168" s="430">
        <f ca="1">SUMIF('매입부자재(구매)'!$C:$C,$A:$A,INDIRECT("'매입부자재(구매)'!"&amp;SUBSTITUTE(ADDRESS(1,U$155,4),"1","")&amp;":"&amp;SUBSTITUTE(ADDRESS(1,U$155,4),"1","")))</f>
        <v>0</v>
      </c>
      <c r="V168" s="430">
        <f ca="1">SUMIF('매입부자재(구매)'!$C:$C,$A:$A,INDIRECT("'매입부자재(구매)'!"&amp;SUBSTITUTE(ADDRESS(1,V$155,4),"1","")&amp;":"&amp;SUBSTITUTE(ADDRESS(1,V$155,4),"1","")))</f>
        <v>0</v>
      </c>
      <c r="W168" s="430">
        <f ca="1">SUMIF('매입부자재(구매)'!$C:$C,$A:$A,INDIRECT("'매입부자재(구매)'!"&amp;SUBSTITUTE(ADDRESS(1,W$155,4),"1","")&amp;":"&amp;SUBSTITUTE(ADDRESS(1,W$155,4),"1","")))</f>
        <v>0</v>
      </c>
      <c r="X168" s="430">
        <f ca="1">SUMIF('매입부자재(구매)'!$C:$C,$A:$A,INDIRECT("'매입부자재(구매)'!"&amp;SUBSTITUTE(ADDRESS(1,X$155,4),"1","")&amp;":"&amp;SUBSTITUTE(ADDRESS(1,X$155,4),"1","")))</f>
        <v>0</v>
      </c>
      <c r="Y168" s="430">
        <f ca="1">SUMIF('매입부자재(구매)'!$C:$C,$A:$A,INDIRECT("'매입부자재(구매)'!"&amp;SUBSTITUTE(ADDRESS(1,Y$155,4),"1","")&amp;":"&amp;SUBSTITUTE(ADDRESS(1,Y$155,4),"1","")))</f>
        <v>0</v>
      </c>
      <c r="Z168" s="430">
        <f ca="1">SUMIF('매입부자재(구매)'!$C:$C,$A:$A,INDIRECT("'매입부자재(구매)'!"&amp;SUBSTITUTE(ADDRESS(1,Z$155,4),"1","")&amp;":"&amp;SUBSTITUTE(ADDRESS(1,Z$155,4),"1","")))</f>
        <v>0</v>
      </c>
      <c r="AA168" s="430">
        <f ca="1">SUMIF('매입부자재(구매)'!$C:$C,$A:$A,INDIRECT("'매입부자재(구매)'!"&amp;SUBSTITUTE(ADDRESS(1,AA$155,4),"1","")&amp;":"&amp;SUBSTITUTE(ADDRESS(1,AA$155,4),"1","")))</f>
        <v>0</v>
      </c>
      <c r="AB168" s="430">
        <f ca="1">SUMIF('매입부자재(구매)'!$C:$C,$A:$A,INDIRECT("'매입부자재(구매)'!"&amp;SUBSTITUTE(ADDRESS(1,AB$155,4),"1","")&amp;":"&amp;SUBSTITUTE(ADDRESS(1,AB$155,4),"1","")))</f>
        <v>0</v>
      </c>
      <c r="AC168" s="430">
        <f ca="1">SUMIF('매입부자재(구매)'!$C:$C,$A:$A,INDIRECT("'매입부자재(구매)'!"&amp;SUBSTITUTE(ADDRESS(1,AC$155,4),"1","")&amp;":"&amp;SUBSTITUTE(ADDRESS(1,AC$155,4),"1","")))</f>
        <v>0</v>
      </c>
      <c r="AD168" s="430">
        <f ca="1">SUMIF('매입부자재(구매)'!$C:$C,$A:$A,INDIRECT("'매입부자재(구매)'!"&amp;SUBSTITUTE(ADDRESS(1,AD$155,4),"1","")&amp;":"&amp;SUBSTITUTE(ADDRESS(1,AD$155,4),"1","")))</f>
        <v>0</v>
      </c>
      <c r="AE168" s="430">
        <f ca="1">SUMIF('매입부자재(구매)'!$C:$C,$A:$A,INDIRECT("'매입부자재(구매)'!"&amp;SUBSTITUTE(ADDRESS(1,AE$155,4),"1","")&amp;":"&amp;SUBSTITUTE(ADDRESS(1,AE$155,4),"1","")))</f>
        <v>0</v>
      </c>
      <c r="AF168" s="430">
        <f ca="1">SUMIF('매입부자재(구매)'!$C:$C,$A:$A,INDIRECT("'매입부자재(구매)'!"&amp;SUBSTITUTE(ADDRESS(1,AF$155,4),"1","")&amp;":"&amp;SUBSTITUTE(ADDRESS(1,AF$155,4),"1","")))</f>
        <v>0</v>
      </c>
      <c r="AG168" s="430">
        <f ca="1">SUMIF('매입부자재(구매)'!$C:$C,$A:$A,INDIRECT("'매입부자재(구매)'!"&amp;SUBSTITUTE(ADDRESS(1,AG$155,4),"1","")&amp;":"&amp;SUBSTITUTE(ADDRESS(1,AG$155,4),"1","")))</f>
        <v>0</v>
      </c>
      <c r="AH168" s="430">
        <f ca="1">SUMIF('매입부자재(구매)'!$C:$C,$A:$A,INDIRECT("'매입부자재(구매)'!"&amp;SUBSTITUTE(ADDRESS(1,AH$155,4),"1","")&amp;":"&amp;SUBSTITUTE(ADDRESS(1,AH$155,4),"1","")))</f>
        <v>0</v>
      </c>
      <c r="AI168" s="430">
        <f t="shared" ca="1" si="289"/>
        <v>0</v>
      </c>
    </row>
    <row r="169" spans="1:35">
      <c r="A169" s="23" t="s">
        <v>1321</v>
      </c>
      <c r="B169" s="598"/>
      <c r="C169" s="431" t="s">
        <v>1313</v>
      </c>
      <c r="D169" s="430">
        <f ca="1">SUMIF('매입부자재(구매)'!$C:$C,$A:$A,INDIRECT("'매입부자재(구매)'!"&amp;SUBSTITUTE(ADDRESS(1,D$155,4),"1","")&amp;":"&amp;SUBSTITUTE(ADDRESS(1,D$155,4),"1","")))</f>
        <v>0</v>
      </c>
      <c r="E169" s="430">
        <f ca="1">SUMIF('매입부자재(구매)'!$C:$C,$A:$A,INDIRECT("'매입부자재(구매)'!"&amp;SUBSTITUTE(ADDRESS(1,E$155,4),"1","")&amp;":"&amp;SUBSTITUTE(ADDRESS(1,E$155,4),"1","")))</f>
        <v>0</v>
      </c>
      <c r="F169" s="430">
        <f ca="1">SUMIF('매입부자재(구매)'!$C:$C,$A:$A,INDIRECT("'매입부자재(구매)'!"&amp;SUBSTITUTE(ADDRESS(1,F$155,4),"1","")&amp;":"&amp;SUBSTITUTE(ADDRESS(1,F$155,4),"1","")))</f>
        <v>0</v>
      </c>
      <c r="G169" s="430">
        <f ca="1">SUMIF('매입부자재(구매)'!$C:$C,$A:$A,INDIRECT("'매입부자재(구매)'!"&amp;SUBSTITUTE(ADDRESS(1,G$155,4),"1","")&amp;":"&amp;SUBSTITUTE(ADDRESS(1,G$155,4),"1","")))</f>
        <v>0</v>
      </c>
      <c r="H169" s="430">
        <f ca="1">SUMIF('매입부자재(구매)'!$C:$C,$A:$A,INDIRECT("'매입부자재(구매)'!"&amp;SUBSTITUTE(ADDRESS(1,H$155,4),"1","")&amp;":"&amp;SUBSTITUTE(ADDRESS(1,H$155,4),"1","")))</f>
        <v>0</v>
      </c>
      <c r="I169" s="430">
        <f ca="1">SUMIF('매입부자재(구매)'!$C:$C,$A:$A,INDIRECT("'매입부자재(구매)'!"&amp;SUBSTITUTE(ADDRESS(1,I$155,4),"1","")&amp;":"&amp;SUBSTITUTE(ADDRESS(1,I$155,4),"1","")))</f>
        <v>0</v>
      </c>
      <c r="J169" s="430">
        <f ca="1">SUMIF('매입부자재(구매)'!$C:$C,$A:$A,INDIRECT("'매입부자재(구매)'!"&amp;SUBSTITUTE(ADDRESS(1,J$155,4),"1","")&amp;":"&amp;SUBSTITUTE(ADDRESS(1,J$155,4),"1","")))</f>
        <v>0</v>
      </c>
      <c r="K169" s="430">
        <f ca="1">SUMIF('매입부자재(구매)'!$C:$C,$A:$A,INDIRECT("'매입부자재(구매)'!"&amp;SUBSTITUTE(ADDRESS(1,K$155,4),"1","")&amp;":"&amp;SUBSTITUTE(ADDRESS(1,K$155,4),"1","")))</f>
        <v>0</v>
      </c>
      <c r="L169" s="430">
        <f ca="1">SUMIF('매입부자재(구매)'!$C:$C,$A:$A,INDIRECT("'매입부자재(구매)'!"&amp;SUBSTITUTE(ADDRESS(1,L$155,4),"1","")&amp;":"&amp;SUBSTITUTE(ADDRESS(1,L$155,4),"1","")))</f>
        <v>0</v>
      </c>
      <c r="M169" s="430">
        <f ca="1">SUMIF('매입부자재(구매)'!$C:$C,$A:$A,INDIRECT("'매입부자재(구매)'!"&amp;SUBSTITUTE(ADDRESS(1,M$155,4),"1","")&amp;":"&amp;SUBSTITUTE(ADDRESS(1,M$155,4),"1","")))</f>
        <v>0</v>
      </c>
      <c r="N169" s="430">
        <f ca="1">SUMIF('매입부자재(구매)'!$C:$C,$A:$A,INDIRECT("'매입부자재(구매)'!"&amp;SUBSTITUTE(ADDRESS(1,N$155,4),"1","")&amp;":"&amp;SUBSTITUTE(ADDRESS(1,N$155,4),"1","")))</f>
        <v>0</v>
      </c>
      <c r="O169" s="430">
        <f ca="1">SUMIF('매입부자재(구매)'!$C:$C,$A:$A,INDIRECT("'매입부자재(구매)'!"&amp;SUBSTITUTE(ADDRESS(1,O$155,4),"1","")&amp;":"&amp;SUBSTITUTE(ADDRESS(1,O$155,4),"1","")))</f>
        <v>0</v>
      </c>
      <c r="P169" s="430">
        <f ca="1">SUMIF('매입부자재(구매)'!$C:$C,$A:$A,INDIRECT("'매입부자재(구매)'!"&amp;SUBSTITUTE(ADDRESS(1,P$155,4),"1","")&amp;":"&amp;SUBSTITUTE(ADDRESS(1,P$155,4),"1","")))</f>
        <v>0</v>
      </c>
      <c r="Q169" s="430">
        <f ca="1">SUMIF('매입부자재(구매)'!$C:$C,$A:$A,INDIRECT("'매입부자재(구매)'!"&amp;SUBSTITUTE(ADDRESS(1,Q$155,4),"1","")&amp;":"&amp;SUBSTITUTE(ADDRESS(1,Q$155,4),"1","")))</f>
        <v>0</v>
      </c>
      <c r="R169" s="430">
        <f ca="1">SUMIF('매입부자재(구매)'!$C:$C,$A:$A,INDIRECT("'매입부자재(구매)'!"&amp;SUBSTITUTE(ADDRESS(1,R$155,4),"1","")&amp;":"&amp;SUBSTITUTE(ADDRESS(1,R$155,4),"1","")))</f>
        <v>0</v>
      </c>
      <c r="S169" s="430">
        <f ca="1">SUMIF('매입부자재(구매)'!$C:$C,$A:$A,INDIRECT("'매입부자재(구매)'!"&amp;SUBSTITUTE(ADDRESS(1,S$155,4),"1","")&amp;":"&amp;SUBSTITUTE(ADDRESS(1,S$155,4),"1","")))</f>
        <v>0</v>
      </c>
      <c r="T169" s="430">
        <f ca="1">SUMIF('매입부자재(구매)'!$C:$C,$A:$A,INDIRECT("'매입부자재(구매)'!"&amp;SUBSTITUTE(ADDRESS(1,T$155,4),"1","")&amp;":"&amp;SUBSTITUTE(ADDRESS(1,T$155,4),"1","")))</f>
        <v>0</v>
      </c>
      <c r="U169" s="430">
        <f ca="1">SUMIF('매입부자재(구매)'!$C:$C,$A:$A,INDIRECT("'매입부자재(구매)'!"&amp;SUBSTITUTE(ADDRESS(1,U$155,4),"1","")&amp;":"&amp;SUBSTITUTE(ADDRESS(1,U$155,4),"1","")))</f>
        <v>0</v>
      </c>
      <c r="V169" s="430">
        <f ca="1">SUMIF('매입부자재(구매)'!$C:$C,$A:$A,INDIRECT("'매입부자재(구매)'!"&amp;SUBSTITUTE(ADDRESS(1,V$155,4),"1","")&amp;":"&amp;SUBSTITUTE(ADDRESS(1,V$155,4),"1","")))</f>
        <v>0</v>
      </c>
      <c r="W169" s="430">
        <f ca="1">SUMIF('매입부자재(구매)'!$C:$C,$A:$A,INDIRECT("'매입부자재(구매)'!"&amp;SUBSTITUTE(ADDRESS(1,W$155,4),"1","")&amp;":"&amp;SUBSTITUTE(ADDRESS(1,W$155,4),"1","")))</f>
        <v>0</v>
      </c>
      <c r="X169" s="430">
        <f ca="1">SUMIF('매입부자재(구매)'!$C:$C,$A:$A,INDIRECT("'매입부자재(구매)'!"&amp;SUBSTITUTE(ADDRESS(1,X$155,4),"1","")&amp;":"&amp;SUBSTITUTE(ADDRESS(1,X$155,4),"1","")))</f>
        <v>0</v>
      </c>
      <c r="Y169" s="430">
        <f ca="1">SUMIF('매입부자재(구매)'!$C:$C,$A:$A,INDIRECT("'매입부자재(구매)'!"&amp;SUBSTITUTE(ADDRESS(1,Y$155,4),"1","")&amp;":"&amp;SUBSTITUTE(ADDRESS(1,Y$155,4),"1","")))</f>
        <v>0</v>
      </c>
      <c r="Z169" s="430">
        <f ca="1">SUMIF('매입부자재(구매)'!$C:$C,$A:$A,INDIRECT("'매입부자재(구매)'!"&amp;SUBSTITUTE(ADDRESS(1,Z$155,4),"1","")&amp;":"&amp;SUBSTITUTE(ADDRESS(1,Z$155,4),"1","")))</f>
        <v>0</v>
      </c>
      <c r="AA169" s="430">
        <f ca="1">SUMIF('매입부자재(구매)'!$C:$C,$A:$A,INDIRECT("'매입부자재(구매)'!"&amp;SUBSTITUTE(ADDRESS(1,AA$155,4),"1","")&amp;":"&amp;SUBSTITUTE(ADDRESS(1,AA$155,4),"1","")))</f>
        <v>0</v>
      </c>
      <c r="AB169" s="430">
        <f ca="1">SUMIF('매입부자재(구매)'!$C:$C,$A:$A,INDIRECT("'매입부자재(구매)'!"&amp;SUBSTITUTE(ADDRESS(1,AB$155,4),"1","")&amp;":"&amp;SUBSTITUTE(ADDRESS(1,AB$155,4),"1","")))</f>
        <v>0</v>
      </c>
      <c r="AC169" s="430">
        <f ca="1">SUMIF('매입부자재(구매)'!$C:$C,$A:$A,INDIRECT("'매입부자재(구매)'!"&amp;SUBSTITUTE(ADDRESS(1,AC$155,4),"1","")&amp;":"&amp;SUBSTITUTE(ADDRESS(1,AC$155,4),"1","")))</f>
        <v>0</v>
      </c>
      <c r="AD169" s="430">
        <f ca="1">SUMIF('매입부자재(구매)'!$C:$C,$A:$A,INDIRECT("'매입부자재(구매)'!"&amp;SUBSTITUTE(ADDRESS(1,AD$155,4),"1","")&amp;":"&amp;SUBSTITUTE(ADDRESS(1,AD$155,4),"1","")))</f>
        <v>0</v>
      </c>
      <c r="AE169" s="430">
        <f ca="1">SUMIF('매입부자재(구매)'!$C:$C,$A:$A,INDIRECT("'매입부자재(구매)'!"&amp;SUBSTITUTE(ADDRESS(1,AE$155,4),"1","")&amp;":"&amp;SUBSTITUTE(ADDRESS(1,AE$155,4),"1","")))</f>
        <v>0</v>
      </c>
      <c r="AF169" s="430">
        <f ca="1">SUMIF('매입부자재(구매)'!$C:$C,$A:$A,INDIRECT("'매입부자재(구매)'!"&amp;SUBSTITUTE(ADDRESS(1,AF$155,4),"1","")&amp;":"&amp;SUBSTITUTE(ADDRESS(1,AF$155,4),"1","")))</f>
        <v>0</v>
      </c>
      <c r="AG169" s="430">
        <f ca="1">SUMIF('매입부자재(구매)'!$C:$C,$A:$A,INDIRECT("'매입부자재(구매)'!"&amp;SUBSTITUTE(ADDRESS(1,AG$155,4),"1","")&amp;":"&amp;SUBSTITUTE(ADDRESS(1,AG$155,4),"1","")))</f>
        <v>0</v>
      </c>
      <c r="AH169" s="430">
        <f ca="1">SUMIF('매입부자재(구매)'!$C:$C,$A:$A,INDIRECT("'매입부자재(구매)'!"&amp;SUBSTITUTE(ADDRESS(1,AH$155,4),"1","")&amp;":"&amp;SUBSTITUTE(ADDRESS(1,AH$155,4),"1","")))</f>
        <v>0</v>
      </c>
      <c r="AI169" s="430">
        <f t="shared" ca="1" si="289"/>
        <v>0</v>
      </c>
    </row>
    <row r="170" spans="1:35">
      <c r="B170" s="599"/>
      <c r="C170" s="432" t="s">
        <v>41</v>
      </c>
      <c r="D170" s="433">
        <f ca="1">SUM(D167:D169)</f>
        <v>0</v>
      </c>
      <c r="E170" s="433">
        <f t="shared" ref="E170:AH170" ca="1" si="290">SUM(E167:E169)</f>
        <v>0</v>
      </c>
      <c r="F170" s="433">
        <f t="shared" ca="1" si="290"/>
        <v>0</v>
      </c>
      <c r="G170" s="433">
        <f t="shared" ca="1" si="290"/>
        <v>0</v>
      </c>
      <c r="H170" s="433">
        <f t="shared" ca="1" si="290"/>
        <v>0</v>
      </c>
      <c r="I170" s="433">
        <f t="shared" ca="1" si="290"/>
        <v>0</v>
      </c>
      <c r="J170" s="433">
        <f t="shared" ca="1" si="290"/>
        <v>0</v>
      </c>
      <c r="K170" s="433">
        <f t="shared" ca="1" si="290"/>
        <v>0</v>
      </c>
      <c r="L170" s="433">
        <f t="shared" ca="1" si="290"/>
        <v>0</v>
      </c>
      <c r="M170" s="433">
        <f t="shared" ca="1" si="290"/>
        <v>0</v>
      </c>
      <c r="N170" s="433">
        <f t="shared" ca="1" si="290"/>
        <v>0</v>
      </c>
      <c r="O170" s="433">
        <f t="shared" ca="1" si="290"/>
        <v>0</v>
      </c>
      <c r="P170" s="433">
        <f t="shared" ca="1" si="290"/>
        <v>0</v>
      </c>
      <c r="Q170" s="433">
        <f t="shared" ca="1" si="290"/>
        <v>0</v>
      </c>
      <c r="R170" s="433">
        <f t="shared" ca="1" si="290"/>
        <v>0</v>
      </c>
      <c r="S170" s="433">
        <f t="shared" ca="1" si="290"/>
        <v>0</v>
      </c>
      <c r="T170" s="433">
        <f t="shared" ca="1" si="290"/>
        <v>0</v>
      </c>
      <c r="U170" s="433">
        <f t="shared" ca="1" si="290"/>
        <v>0</v>
      </c>
      <c r="V170" s="433">
        <f t="shared" ca="1" si="290"/>
        <v>0</v>
      </c>
      <c r="W170" s="433">
        <f t="shared" ca="1" si="290"/>
        <v>0</v>
      </c>
      <c r="X170" s="433">
        <f t="shared" ca="1" si="290"/>
        <v>0</v>
      </c>
      <c r="Y170" s="433">
        <f t="shared" ca="1" si="290"/>
        <v>0</v>
      </c>
      <c r="Z170" s="433">
        <f t="shared" ca="1" si="290"/>
        <v>0</v>
      </c>
      <c r="AA170" s="433">
        <f t="shared" ca="1" si="290"/>
        <v>0</v>
      </c>
      <c r="AB170" s="433">
        <f t="shared" ca="1" si="290"/>
        <v>0</v>
      </c>
      <c r="AC170" s="433">
        <f t="shared" ca="1" si="290"/>
        <v>0</v>
      </c>
      <c r="AD170" s="433">
        <f t="shared" ca="1" si="290"/>
        <v>0</v>
      </c>
      <c r="AE170" s="433">
        <f t="shared" ca="1" si="290"/>
        <v>0</v>
      </c>
      <c r="AF170" s="433">
        <f t="shared" ca="1" si="290"/>
        <v>0</v>
      </c>
      <c r="AG170" s="433">
        <f t="shared" ca="1" si="290"/>
        <v>0</v>
      </c>
      <c r="AH170" s="433">
        <f t="shared" ca="1" si="290"/>
        <v>0</v>
      </c>
      <c r="AI170" s="435">
        <f ca="1">SUM(AI167:AI169)</f>
        <v>0</v>
      </c>
    </row>
    <row r="171" spans="1:35">
      <c r="A171" s="23" t="s">
        <v>435</v>
      </c>
      <c r="B171" s="600" t="s">
        <v>6</v>
      </c>
      <c r="C171" s="436" t="s">
        <v>422</v>
      </c>
      <c r="D171" s="430">
        <f ca="1">SUMIF('매입부자재(구매)'!$C:$C,$A:$A,INDIRECT("'매입부자재(구매)'!"&amp;SUBSTITUTE(ADDRESS(1,D$155,4),"1","")&amp;":"&amp;SUBSTITUTE(ADDRESS(1,D$155,4),"1","")))</f>
        <v>0</v>
      </c>
      <c r="E171" s="430">
        <f ca="1">SUMIF('매입부자재(구매)'!$C:$C,$A:$A,INDIRECT("'매입부자재(구매)'!"&amp;SUBSTITUTE(ADDRESS(1,E$155,4),"1","")&amp;":"&amp;SUBSTITUTE(ADDRESS(1,E$155,4),"1","")))</f>
        <v>1367400</v>
      </c>
      <c r="F171" s="430">
        <f ca="1">SUMIF('매입부자재(구매)'!$C:$C,$A:$A,INDIRECT("'매입부자재(구매)'!"&amp;SUBSTITUTE(ADDRESS(1,F$155,4),"1","")&amp;":"&amp;SUBSTITUTE(ADDRESS(1,F$155,4),"1","")))</f>
        <v>480800</v>
      </c>
      <c r="G171" s="430">
        <f ca="1">SUMIF('매입부자재(구매)'!$C:$C,$A:$A,INDIRECT("'매입부자재(구매)'!"&amp;SUBSTITUTE(ADDRESS(1,G$155,4),"1","")&amp;":"&amp;SUBSTITUTE(ADDRESS(1,G$155,4),"1","")))</f>
        <v>0</v>
      </c>
      <c r="H171" s="430">
        <f ca="1">SUMIF('매입부자재(구매)'!$C:$C,$A:$A,INDIRECT("'매입부자재(구매)'!"&amp;SUBSTITUTE(ADDRESS(1,H$155,4),"1","")&amp;":"&amp;SUBSTITUTE(ADDRESS(1,H$155,4),"1","")))</f>
        <v>786045</v>
      </c>
      <c r="I171" s="430">
        <f ca="1">SUMIF('매입부자재(구매)'!$C:$C,$A:$A,INDIRECT("'매입부자재(구매)'!"&amp;SUBSTITUTE(ADDRESS(1,I$155,4),"1","")&amp;":"&amp;SUBSTITUTE(ADDRESS(1,I$155,4),"1","")))</f>
        <v>455800</v>
      </c>
      <c r="J171" s="430">
        <f ca="1">SUMIF('매입부자재(구매)'!$C:$C,$A:$A,INDIRECT("'매입부자재(구매)'!"&amp;SUBSTITUTE(ADDRESS(1,J$155,4),"1","")&amp;":"&amp;SUBSTITUTE(ADDRESS(1,J$155,4),"1","")))</f>
        <v>0</v>
      </c>
      <c r="K171" s="430">
        <f ca="1">SUMIF('매입부자재(구매)'!$C:$C,$A:$A,INDIRECT("'매입부자재(구매)'!"&amp;SUBSTITUTE(ADDRESS(1,K$155,4),"1","")&amp;":"&amp;SUBSTITUTE(ADDRESS(1,K$155,4),"1","")))</f>
        <v>10996462</v>
      </c>
      <c r="L171" s="430">
        <f ca="1">SUMIF('매입부자재(구매)'!$C:$C,$A:$A,INDIRECT("'매입부자재(구매)'!"&amp;SUBSTITUTE(ADDRESS(1,L$155,4),"1","")&amp;":"&amp;SUBSTITUTE(ADDRESS(1,L$155,4),"1","")))</f>
        <v>0</v>
      </c>
      <c r="M171" s="430">
        <f ca="1">SUMIF('매입부자재(구매)'!$C:$C,$A:$A,INDIRECT("'매입부자재(구매)'!"&amp;SUBSTITUTE(ADDRESS(1,M$155,4),"1","")&amp;":"&amp;SUBSTITUTE(ADDRESS(1,M$155,4),"1","")))</f>
        <v>767600</v>
      </c>
      <c r="N171" s="430">
        <f ca="1">SUMIF('매입부자재(구매)'!$C:$C,$A:$A,INDIRECT("'매입부자재(구매)'!"&amp;SUBSTITUTE(ADDRESS(1,N$155,4),"1","")&amp;":"&amp;SUBSTITUTE(ADDRESS(1,N$155,4),"1","")))</f>
        <v>1223400</v>
      </c>
      <c r="O171" s="430">
        <f ca="1">SUMIF('매입부자재(구매)'!$C:$C,$A:$A,INDIRECT("'매입부자재(구매)'!"&amp;SUBSTITUTE(ADDRESS(1,O$155,4),"1","")&amp;":"&amp;SUBSTITUTE(ADDRESS(1,O$155,4),"1","")))</f>
        <v>86400</v>
      </c>
      <c r="P171" s="430">
        <f ca="1">SUMIF('매입부자재(구매)'!$C:$C,$A:$A,INDIRECT("'매입부자재(구매)'!"&amp;SUBSTITUTE(ADDRESS(1,P$155,4),"1","")&amp;":"&amp;SUBSTITUTE(ADDRESS(1,P$155,4),"1","")))</f>
        <v>0</v>
      </c>
      <c r="Q171" s="430">
        <f ca="1">SUMIF('매입부자재(구매)'!$C:$C,$A:$A,INDIRECT("'매입부자재(구매)'!"&amp;SUBSTITUTE(ADDRESS(1,Q$155,4),"1","")&amp;":"&amp;SUBSTITUTE(ADDRESS(1,Q$155,4),"1","")))</f>
        <v>0</v>
      </c>
      <c r="R171" s="430">
        <f ca="1">SUMIF('매입부자재(구매)'!$C:$C,$A:$A,INDIRECT("'매입부자재(구매)'!"&amp;SUBSTITUTE(ADDRESS(1,R$155,4),"1","")&amp;":"&amp;SUBSTITUTE(ADDRESS(1,R$155,4),"1","")))</f>
        <v>1367400</v>
      </c>
      <c r="S171" s="430">
        <f ca="1">SUMIF('매입부자재(구매)'!$C:$C,$A:$A,INDIRECT("'매입부자재(구매)'!"&amp;SUBSTITUTE(ADDRESS(1,S$155,4),"1","")&amp;":"&amp;SUBSTITUTE(ADDRESS(1,S$155,4),"1","")))</f>
        <v>0</v>
      </c>
      <c r="T171" s="430">
        <f ca="1">SUMIF('매입부자재(구매)'!$C:$C,$A:$A,INDIRECT("'매입부자재(구매)'!"&amp;SUBSTITUTE(ADDRESS(1,T$155,4),"1","")&amp;":"&amp;SUBSTITUTE(ADDRESS(1,T$155,4),"1","")))</f>
        <v>3699520</v>
      </c>
      <c r="U171" s="430">
        <f ca="1">SUMIF('매입부자재(구매)'!$C:$C,$A:$A,INDIRECT("'매입부자재(구매)'!"&amp;SUBSTITUTE(ADDRESS(1,U$155,4),"1","")&amp;":"&amp;SUBSTITUTE(ADDRESS(1,U$155,4),"1","")))</f>
        <v>3658625</v>
      </c>
      <c r="V171" s="430">
        <f ca="1">SUMIF('매입부자재(구매)'!$C:$C,$A:$A,INDIRECT("'매입부자재(구매)'!"&amp;SUBSTITUTE(ADDRESS(1,V$155,4),"1","")&amp;":"&amp;SUBSTITUTE(ADDRESS(1,V$155,4),"1","")))</f>
        <v>0</v>
      </c>
      <c r="W171" s="430">
        <f ca="1">SUMIF('매입부자재(구매)'!$C:$C,$A:$A,INDIRECT("'매입부자재(구매)'!"&amp;SUBSTITUTE(ADDRESS(1,W$155,4),"1","")&amp;":"&amp;SUBSTITUTE(ADDRESS(1,W$155,4),"1","")))</f>
        <v>0</v>
      </c>
      <c r="X171" s="430">
        <f ca="1">SUMIF('매입부자재(구매)'!$C:$C,$A:$A,INDIRECT("'매입부자재(구매)'!"&amp;SUBSTITUTE(ADDRESS(1,X$155,4),"1","")&amp;":"&amp;SUBSTITUTE(ADDRESS(1,X$155,4),"1","")))</f>
        <v>0</v>
      </c>
      <c r="Y171" s="430">
        <f ca="1">SUMIF('매입부자재(구매)'!$C:$C,$A:$A,INDIRECT("'매입부자재(구매)'!"&amp;SUBSTITUTE(ADDRESS(1,Y$155,4),"1","")&amp;":"&amp;SUBSTITUTE(ADDRESS(1,Y$155,4),"1","")))</f>
        <v>0</v>
      </c>
      <c r="Z171" s="430">
        <f ca="1">SUMIF('매입부자재(구매)'!$C:$C,$A:$A,INDIRECT("'매입부자재(구매)'!"&amp;SUBSTITUTE(ADDRESS(1,Z$155,4),"1","")&amp;":"&amp;SUBSTITUTE(ADDRESS(1,Z$155,4),"1","")))</f>
        <v>0</v>
      </c>
      <c r="AA171" s="430">
        <f ca="1">SUMIF('매입부자재(구매)'!$C:$C,$A:$A,INDIRECT("'매입부자재(구매)'!"&amp;SUBSTITUTE(ADDRESS(1,AA$155,4),"1","")&amp;":"&amp;SUBSTITUTE(ADDRESS(1,AA$155,4),"1","")))</f>
        <v>0</v>
      </c>
      <c r="AB171" s="430">
        <f ca="1">SUMIF('매입부자재(구매)'!$C:$C,$A:$A,INDIRECT("'매입부자재(구매)'!"&amp;SUBSTITUTE(ADDRESS(1,AB$155,4),"1","")&amp;":"&amp;SUBSTITUTE(ADDRESS(1,AB$155,4),"1","")))</f>
        <v>0</v>
      </c>
      <c r="AC171" s="430">
        <f ca="1">SUMIF('매입부자재(구매)'!$C:$C,$A:$A,INDIRECT("'매입부자재(구매)'!"&amp;SUBSTITUTE(ADDRESS(1,AC$155,4),"1","")&amp;":"&amp;SUBSTITUTE(ADDRESS(1,AC$155,4),"1","")))</f>
        <v>0</v>
      </c>
      <c r="AD171" s="430">
        <f ca="1">SUMIF('매입부자재(구매)'!$C:$C,$A:$A,INDIRECT("'매입부자재(구매)'!"&amp;SUBSTITUTE(ADDRESS(1,AD$155,4),"1","")&amp;":"&amp;SUBSTITUTE(ADDRESS(1,AD$155,4),"1","")))</f>
        <v>0</v>
      </c>
      <c r="AE171" s="430">
        <f ca="1">SUMIF('매입부자재(구매)'!$C:$C,$A:$A,INDIRECT("'매입부자재(구매)'!"&amp;SUBSTITUTE(ADDRESS(1,AE$155,4),"1","")&amp;":"&amp;SUBSTITUTE(ADDRESS(1,AE$155,4),"1","")))</f>
        <v>0</v>
      </c>
      <c r="AF171" s="430">
        <f ca="1">SUMIF('매입부자재(구매)'!$C:$C,$A:$A,INDIRECT("'매입부자재(구매)'!"&amp;SUBSTITUTE(ADDRESS(1,AF$155,4),"1","")&amp;":"&amp;SUBSTITUTE(ADDRESS(1,AF$155,4),"1","")))</f>
        <v>0</v>
      </c>
      <c r="AG171" s="430">
        <f ca="1">SUMIF('매입부자재(구매)'!$C:$C,$A:$A,INDIRECT("'매입부자재(구매)'!"&amp;SUBSTITUTE(ADDRESS(1,AG$155,4),"1","")&amp;":"&amp;SUBSTITUTE(ADDRESS(1,AG$155,4),"1","")))</f>
        <v>0</v>
      </c>
      <c r="AH171" s="430">
        <f ca="1">SUMIF('매입부자재(구매)'!$C:$C,$A:$A,INDIRECT("'매입부자재(구매)'!"&amp;SUBSTITUTE(ADDRESS(1,AH$155,4),"1","")&amp;":"&amp;SUBSTITUTE(ADDRESS(1,AH$155,4),"1","")))</f>
        <v>0</v>
      </c>
      <c r="AI171" s="430">
        <f t="shared" ref="AI171:AI172" ca="1" si="291">SUM(D171:AH171)</f>
        <v>24889452</v>
      </c>
    </row>
    <row r="172" spans="1:35">
      <c r="A172" s="23" t="s">
        <v>1322</v>
      </c>
      <c r="B172" s="601"/>
      <c r="C172" s="436" t="s">
        <v>1312</v>
      </c>
      <c r="D172" s="430">
        <f ca="1">SUMIF('매입부자재(구매)'!$C:$C,$A:$A,INDIRECT("'매입부자재(구매)'!"&amp;SUBSTITUTE(ADDRESS(1,D$155,4),"1","")&amp;":"&amp;SUBSTITUTE(ADDRESS(1,D$155,4),"1","")))</f>
        <v>0</v>
      </c>
      <c r="E172" s="430">
        <f ca="1">SUMIF('매입부자재(구매)'!$C:$C,$A:$A,INDIRECT("'매입부자재(구매)'!"&amp;SUBSTITUTE(ADDRESS(1,E$155,4),"1","")&amp;":"&amp;SUBSTITUTE(ADDRESS(1,E$155,4),"1","")))</f>
        <v>0</v>
      </c>
      <c r="F172" s="430">
        <f ca="1">SUMIF('매입부자재(구매)'!$C:$C,$A:$A,INDIRECT("'매입부자재(구매)'!"&amp;SUBSTITUTE(ADDRESS(1,F$155,4),"1","")&amp;":"&amp;SUBSTITUTE(ADDRESS(1,F$155,4),"1","")))</f>
        <v>0</v>
      </c>
      <c r="G172" s="430">
        <f ca="1">SUMIF('매입부자재(구매)'!$C:$C,$A:$A,INDIRECT("'매입부자재(구매)'!"&amp;SUBSTITUTE(ADDRESS(1,G$155,4),"1","")&amp;":"&amp;SUBSTITUTE(ADDRESS(1,G$155,4),"1","")))</f>
        <v>0</v>
      </c>
      <c r="H172" s="430">
        <f ca="1">SUMIF('매입부자재(구매)'!$C:$C,$A:$A,INDIRECT("'매입부자재(구매)'!"&amp;SUBSTITUTE(ADDRESS(1,H$155,4),"1","")&amp;":"&amp;SUBSTITUTE(ADDRESS(1,H$155,4),"1","")))</f>
        <v>0</v>
      </c>
      <c r="I172" s="430">
        <f ca="1">SUMIF('매입부자재(구매)'!$C:$C,$A:$A,INDIRECT("'매입부자재(구매)'!"&amp;SUBSTITUTE(ADDRESS(1,I$155,4),"1","")&amp;":"&amp;SUBSTITUTE(ADDRESS(1,I$155,4),"1","")))</f>
        <v>0</v>
      </c>
      <c r="J172" s="430">
        <f ca="1">SUMIF('매입부자재(구매)'!$C:$C,$A:$A,INDIRECT("'매입부자재(구매)'!"&amp;SUBSTITUTE(ADDRESS(1,J$155,4),"1","")&amp;":"&amp;SUBSTITUTE(ADDRESS(1,J$155,4),"1","")))</f>
        <v>0</v>
      </c>
      <c r="K172" s="430">
        <f ca="1">SUMIF('매입부자재(구매)'!$C:$C,$A:$A,INDIRECT("'매입부자재(구매)'!"&amp;SUBSTITUTE(ADDRESS(1,K$155,4),"1","")&amp;":"&amp;SUBSTITUTE(ADDRESS(1,K$155,4),"1","")))</f>
        <v>0</v>
      </c>
      <c r="L172" s="430">
        <f ca="1">SUMIF('매입부자재(구매)'!$C:$C,$A:$A,INDIRECT("'매입부자재(구매)'!"&amp;SUBSTITUTE(ADDRESS(1,L$155,4),"1","")&amp;":"&amp;SUBSTITUTE(ADDRESS(1,L$155,4),"1","")))</f>
        <v>0</v>
      </c>
      <c r="M172" s="430">
        <f ca="1">SUMIF('매입부자재(구매)'!$C:$C,$A:$A,INDIRECT("'매입부자재(구매)'!"&amp;SUBSTITUTE(ADDRESS(1,M$155,4),"1","")&amp;":"&amp;SUBSTITUTE(ADDRESS(1,M$155,4),"1","")))</f>
        <v>0</v>
      </c>
      <c r="N172" s="430">
        <f ca="1">SUMIF('매입부자재(구매)'!$C:$C,$A:$A,INDIRECT("'매입부자재(구매)'!"&amp;SUBSTITUTE(ADDRESS(1,N$155,4),"1","")&amp;":"&amp;SUBSTITUTE(ADDRESS(1,N$155,4),"1","")))</f>
        <v>0</v>
      </c>
      <c r="O172" s="430">
        <f ca="1">SUMIF('매입부자재(구매)'!$C:$C,$A:$A,INDIRECT("'매입부자재(구매)'!"&amp;SUBSTITUTE(ADDRESS(1,O$155,4),"1","")&amp;":"&amp;SUBSTITUTE(ADDRESS(1,O$155,4),"1","")))</f>
        <v>0</v>
      </c>
      <c r="P172" s="430">
        <f ca="1">SUMIF('매입부자재(구매)'!$C:$C,$A:$A,INDIRECT("'매입부자재(구매)'!"&amp;SUBSTITUTE(ADDRESS(1,P$155,4),"1","")&amp;":"&amp;SUBSTITUTE(ADDRESS(1,P$155,4),"1","")))</f>
        <v>0</v>
      </c>
      <c r="Q172" s="430">
        <f ca="1">SUMIF('매입부자재(구매)'!$C:$C,$A:$A,INDIRECT("'매입부자재(구매)'!"&amp;SUBSTITUTE(ADDRESS(1,Q$155,4),"1","")&amp;":"&amp;SUBSTITUTE(ADDRESS(1,Q$155,4),"1","")))</f>
        <v>0</v>
      </c>
      <c r="R172" s="430">
        <f ca="1">SUMIF('매입부자재(구매)'!$C:$C,$A:$A,INDIRECT("'매입부자재(구매)'!"&amp;SUBSTITUTE(ADDRESS(1,R$155,4),"1","")&amp;":"&amp;SUBSTITUTE(ADDRESS(1,R$155,4),"1","")))</f>
        <v>0</v>
      </c>
      <c r="S172" s="430">
        <f ca="1">SUMIF('매입부자재(구매)'!$C:$C,$A:$A,INDIRECT("'매입부자재(구매)'!"&amp;SUBSTITUTE(ADDRESS(1,S$155,4),"1","")&amp;":"&amp;SUBSTITUTE(ADDRESS(1,S$155,4),"1","")))</f>
        <v>0</v>
      </c>
      <c r="T172" s="430">
        <f ca="1">SUMIF('매입부자재(구매)'!$C:$C,$A:$A,INDIRECT("'매입부자재(구매)'!"&amp;SUBSTITUTE(ADDRESS(1,T$155,4),"1","")&amp;":"&amp;SUBSTITUTE(ADDRESS(1,T$155,4),"1","")))</f>
        <v>0</v>
      </c>
      <c r="U172" s="430">
        <f ca="1">SUMIF('매입부자재(구매)'!$C:$C,$A:$A,INDIRECT("'매입부자재(구매)'!"&amp;SUBSTITUTE(ADDRESS(1,U$155,4),"1","")&amp;":"&amp;SUBSTITUTE(ADDRESS(1,U$155,4),"1","")))</f>
        <v>0</v>
      </c>
      <c r="V172" s="430">
        <f ca="1">SUMIF('매입부자재(구매)'!$C:$C,$A:$A,INDIRECT("'매입부자재(구매)'!"&amp;SUBSTITUTE(ADDRESS(1,V$155,4),"1","")&amp;":"&amp;SUBSTITUTE(ADDRESS(1,V$155,4),"1","")))</f>
        <v>0</v>
      </c>
      <c r="W172" s="430">
        <f ca="1">SUMIF('매입부자재(구매)'!$C:$C,$A:$A,INDIRECT("'매입부자재(구매)'!"&amp;SUBSTITUTE(ADDRESS(1,W$155,4),"1","")&amp;":"&amp;SUBSTITUTE(ADDRESS(1,W$155,4),"1","")))</f>
        <v>0</v>
      </c>
      <c r="X172" s="430">
        <f ca="1">SUMIF('매입부자재(구매)'!$C:$C,$A:$A,INDIRECT("'매입부자재(구매)'!"&amp;SUBSTITUTE(ADDRESS(1,X$155,4),"1","")&amp;":"&amp;SUBSTITUTE(ADDRESS(1,X$155,4),"1","")))</f>
        <v>0</v>
      </c>
      <c r="Y172" s="430">
        <f ca="1">SUMIF('매입부자재(구매)'!$C:$C,$A:$A,INDIRECT("'매입부자재(구매)'!"&amp;SUBSTITUTE(ADDRESS(1,Y$155,4),"1","")&amp;":"&amp;SUBSTITUTE(ADDRESS(1,Y$155,4),"1","")))</f>
        <v>0</v>
      </c>
      <c r="Z172" s="430">
        <f ca="1">SUMIF('매입부자재(구매)'!$C:$C,$A:$A,INDIRECT("'매입부자재(구매)'!"&amp;SUBSTITUTE(ADDRESS(1,Z$155,4),"1","")&amp;":"&amp;SUBSTITUTE(ADDRESS(1,Z$155,4),"1","")))</f>
        <v>0</v>
      </c>
      <c r="AA172" s="430">
        <f ca="1">SUMIF('매입부자재(구매)'!$C:$C,$A:$A,INDIRECT("'매입부자재(구매)'!"&amp;SUBSTITUTE(ADDRESS(1,AA$155,4),"1","")&amp;":"&amp;SUBSTITUTE(ADDRESS(1,AA$155,4),"1","")))</f>
        <v>0</v>
      </c>
      <c r="AB172" s="430">
        <f ca="1">SUMIF('매입부자재(구매)'!$C:$C,$A:$A,INDIRECT("'매입부자재(구매)'!"&amp;SUBSTITUTE(ADDRESS(1,AB$155,4),"1","")&amp;":"&amp;SUBSTITUTE(ADDRESS(1,AB$155,4),"1","")))</f>
        <v>0</v>
      </c>
      <c r="AC172" s="430">
        <f ca="1">SUMIF('매입부자재(구매)'!$C:$C,$A:$A,INDIRECT("'매입부자재(구매)'!"&amp;SUBSTITUTE(ADDRESS(1,AC$155,4),"1","")&amp;":"&amp;SUBSTITUTE(ADDRESS(1,AC$155,4),"1","")))</f>
        <v>0</v>
      </c>
      <c r="AD172" s="430">
        <f ca="1">SUMIF('매입부자재(구매)'!$C:$C,$A:$A,INDIRECT("'매입부자재(구매)'!"&amp;SUBSTITUTE(ADDRESS(1,AD$155,4),"1","")&amp;":"&amp;SUBSTITUTE(ADDRESS(1,AD$155,4),"1","")))</f>
        <v>0</v>
      </c>
      <c r="AE172" s="430">
        <f ca="1">SUMIF('매입부자재(구매)'!$C:$C,$A:$A,INDIRECT("'매입부자재(구매)'!"&amp;SUBSTITUTE(ADDRESS(1,AE$155,4),"1","")&amp;":"&amp;SUBSTITUTE(ADDRESS(1,AE$155,4),"1","")))</f>
        <v>0</v>
      </c>
      <c r="AF172" s="430">
        <f ca="1">SUMIF('매입부자재(구매)'!$C:$C,$A:$A,INDIRECT("'매입부자재(구매)'!"&amp;SUBSTITUTE(ADDRESS(1,AF$155,4),"1","")&amp;":"&amp;SUBSTITUTE(ADDRESS(1,AF$155,4),"1","")))</f>
        <v>0</v>
      </c>
      <c r="AG172" s="430">
        <f ca="1">SUMIF('매입부자재(구매)'!$C:$C,$A:$A,INDIRECT("'매입부자재(구매)'!"&amp;SUBSTITUTE(ADDRESS(1,AG$155,4),"1","")&amp;":"&amp;SUBSTITUTE(ADDRESS(1,AG$155,4),"1","")))</f>
        <v>0</v>
      </c>
      <c r="AH172" s="430">
        <f ca="1">SUMIF('매입부자재(구매)'!$C:$C,$A:$A,INDIRECT("'매입부자재(구매)'!"&amp;SUBSTITUTE(ADDRESS(1,AH$155,4),"1","")&amp;":"&amp;SUBSTITUTE(ADDRESS(1,AH$155,4),"1","")))</f>
        <v>0</v>
      </c>
      <c r="AI172" s="430">
        <f t="shared" ca="1" si="291"/>
        <v>0</v>
      </c>
    </row>
    <row r="173" spans="1:35">
      <c r="B173" s="599"/>
      <c r="C173" s="432" t="s">
        <v>41</v>
      </c>
      <c r="D173" s="433">
        <f ca="1">D171</f>
        <v>0</v>
      </c>
      <c r="E173" s="433">
        <f t="shared" ref="E173:AH173" ca="1" si="292">E171</f>
        <v>1367400</v>
      </c>
      <c r="F173" s="433">
        <f t="shared" ca="1" si="292"/>
        <v>480800</v>
      </c>
      <c r="G173" s="433">
        <f t="shared" ca="1" si="292"/>
        <v>0</v>
      </c>
      <c r="H173" s="433">
        <f t="shared" ca="1" si="292"/>
        <v>786045</v>
      </c>
      <c r="I173" s="433">
        <f t="shared" ca="1" si="292"/>
        <v>455800</v>
      </c>
      <c r="J173" s="433">
        <f t="shared" ca="1" si="292"/>
        <v>0</v>
      </c>
      <c r="K173" s="433">
        <f t="shared" ca="1" si="292"/>
        <v>10996462</v>
      </c>
      <c r="L173" s="433">
        <f t="shared" ca="1" si="292"/>
        <v>0</v>
      </c>
      <c r="M173" s="433">
        <f t="shared" ca="1" si="292"/>
        <v>767600</v>
      </c>
      <c r="N173" s="433">
        <f t="shared" ca="1" si="292"/>
        <v>1223400</v>
      </c>
      <c r="O173" s="433">
        <f t="shared" ca="1" si="292"/>
        <v>86400</v>
      </c>
      <c r="P173" s="433">
        <f t="shared" ca="1" si="292"/>
        <v>0</v>
      </c>
      <c r="Q173" s="433">
        <f t="shared" ca="1" si="292"/>
        <v>0</v>
      </c>
      <c r="R173" s="433">
        <f t="shared" ca="1" si="292"/>
        <v>1367400</v>
      </c>
      <c r="S173" s="433">
        <f t="shared" ca="1" si="292"/>
        <v>0</v>
      </c>
      <c r="T173" s="433">
        <f t="shared" ca="1" si="292"/>
        <v>3699520</v>
      </c>
      <c r="U173" s="433">
        <f t="shared" ca="1" si="292"/>
        <v>3658625</v>
      </c>
      <c r="V173" s="433">
        <f t="shared" ca="1" si="292"/>
        <v>0</v>
      </c>
      <c r="W173" s="433">
        <f t="shared" ca="1" si="292"/>
        <v>0</v>
      </c>
      <c r="X173" s="433">
        <f t="shared" ca="1" si="292"/>
        <v>0</v>
      </c>
      <c r="Y173" s="433">
        <f t="shared" ca="1" si="292"/>
        <v>0</v>
      </c>
      <c r="Z173" s="433">
        <f t="shared" ca="1" si="292"/>
        <v>0</v>
      </c>
      <c r="AA173" s="433">
        <f t="shared" ca="1" si="292"/>
        <v>0</v>
      </c>
      <c r="AB173" s="433">
        <f t="shared" ca="1" si="292"/>
        <v>0</v>
      </c>
      <c r="AC173" s="433">
        <f t="shared" ca="1" si="292"/>
        <v>0</v>
      </c>
      <c r="AD173" s="433">
        <f t="shared" ca="1" si="292"/>
        <v>0</v>
      </c>
      <c r="AE173" s="433">
        <f t="shared" ca="1" si="292"/>
        <v>0</v>
      </c>
      <c r="AF173" s="433">
        <f t="shared" ca="1" si="292"/>
        <v>0</v>
      </c>
      <c r="AG173" s="433">
        <f t="shared" ca="1" si="292"/>
        <v>0</v>
      </c>
      <c r="AH173" s="433">
        <f t="shared" ca="1" si="292"/>
        <v>0</v>
      </c>
      <c r="AI173" s="435">
        <f ca="1">SUM(AI171)</f>
        <v>24889452</v>
      </c>
    </row>
    <row r="174" spans="1:35">
      <c r="A174" s="23" t="s">
        <v>1324</v>
      </c>
      <c r="B174" s="600" t="s">
        <v>425</v>
      </c>
      <c r="C174" s="429" t="s">
        <v>423</v>
      </c>
      <c r="D174" s="430">
        <f ca="1">SUMIF('매입부자재(구매)'!$C:$C,$A:$A,INDIRECT("'매입부자재(구매)'!"&amp;SUBSTITUTE(ADDRESS(1,D$155,4),"1","")&amp;":"&amp;SUBSTITUTE(ADDRESS(1,D$155,4),"1","")))</f>
        <v>0</v>
      </c>
      <c r="E174" s="430">
        <f ca="1">SUMIF('매입부자재(구매)'!$C:$C,$A:$A,INDIRECT("'매입부자재(구매)'!"&amp;SUBSTITUTE(ADDRESS(1,E$155,4),"1","")&amp;":"&amp;SUBSTITUTE(ADDRESS(1,E$155,4),"1","")))</f>
        <v>0</v>
      </c>
      <c r="F174" s="430">
        <f ca="1">SUMIF('매입부자재(구매)'!$C:$C,$A:$A,INDIRECT("'매입부자재(구매)'!"&amp;SUBSTITUTE(ADDRESS(1,F$155,4),"1","")&amp;":"&amp;SUBSTITUTE(ADDRESS(1,F$155,4),"1","")))</f>
        <v>0</v>
      </c>
      <c r="G174" s="430">
        <f ca="1">SUMIF('매입부자재(구매)'!$C:$C,$A:$A,INDIRECT("'매입부자재(구매)'!"&amp;SUBSTITUTE(ADDRESS(1,G$155,4),"1","")&amp;":"&amp;SUBSTITUTE(ADDRESS(1,G$155,4),"1","")))</f>
        <v>0</v>
      </c>
      <c r="H174" s="430">
        <f ca="1">SUMIF('매입부자재(구매)'!$C:$C,$A:$A,INDIRECT("'매입부자재(구매)'!"&amp;SUBSTITUTE(ADDRESS(1,H$155,4),"1","")&amp;":"&amp;SUBSTITUTE(ADDRESS(1,H$155,4),"1","")))</f>
        <v>0</v>
      </c>
      <c r="I174" s="430">
        <f ca="1">SUMIF('매입부자재(구매)'!$C:$C,$A:$A,INDIRECT("'매입부자재(구매)'!"&amp;SUBSTITUTE(ADDRESS(1,I$155,4),"1","")&amp;":"&amp;SUBSTITUTE(ADDRESS(1,I$155,4),"1","")))</f>
        <v>0</v>
      </c>
      <c r="J174" s="430">
        <f ca="1">SUMIF('매입부자재(구매)'!$C:$C,$A:$A,INDIRECT("'매입부자재(구매)'!"&amp;SUBSTITUTE(ADDRESS(1,J$155,4),"1","")&amp;":"&amp;SUBSTITUTE(ADDRESS(1,J$155,4),"1","")))</f>
        <v>0</v>
      </c>
      <c r="K174" s="430">
        <f ca="1">SUMIF('매입부자재(구매)'!$C:$C,$A:$A,INDIRECT("'매입부자재(구매)'!"&amp;SUBSTITUTE(ADDRESS(1,K$155,4),"1","")&amp;":"&amp;SUBSTITUTE(ADDRESS(1,K$155,4),"1","")))</f>
        <v>0</v>
      </c>
      <c r="L174" s="430">
        <f ca="1">SUMIF('매입부자재(구매)'!$C:$C,$A:$A,INDIRECT("'매입부자재(구매)'!"&amp;SUBSTITUTE(ADDRESS(1,L$155,4),"1","")&amp;":"&amp;SUBSTITUTE(ADDRESS(1,L$155,4),"1","")))</f>
        <v>0</v>
      </c>
      <c r="M174" s="430">
        <f ca="1">SUMIF('매입부자재(구매)'!$C:$C,$A:$A,INDIRECT("'매입부자재(구매)'!"&amp;SUBSTITUTE(ADDRESS(1,M$155,4),"1","")&amp;":"&amp;SUBSTITUTE(ADDRESS(1,M$155,4),"1","")))</f>
        <v>0</v>
      </c>
      <c r="N174" s="430">
        <f ca="1">SUMIF('매입부자재(구매)'!$C:$C,$A:$A,INDIRECT("'매입부자재(구매)'!"&amp;SUBSTITUTE(ADDRESS(1,N$155,4),"1","")&amp;":"&amp;SUBSTITUTE(ADDRESS(1,N$155,4),"1","")))</f>
        <v>0</v>
      </c>
      <c r="O174" s="430">
        <f ca="1">SUMIF('매입부자재(구매)'!$C:$C,$A:$A,INDIRECT("'매입부자재(구매)'!"&amp;SUBSTITUTE(ADDRESS(1,O$155,4),"1","")&amp;":"&amp;SUBSTITUTE(ADDRESS(1,O$155,4),"1","")))</f>
        <v>0</v>
      </c>
      <c r="P174" s="430">
        <f ca="1">SUMIF('매입부자재(구매)'!$C:$C,$A:$A,INDIRECT("'매입부자재(구매)'!"&amp;SUBSTITUTE(ADDRESS(1,P$155,4),"1","")&amp;":"&amp;SUBSTITUTE(ADDRESS(1,P$155,4),"1","")))</f>
        <v>0</v>
      </c>
      <c r="Q174" s="430">
        <f ca="1">SUMIF('매입부자재(구매)'!$C:$C,$A:$A,INDIRECT("'매입부자재(구매)'!"&amp;SUBSTITUTE(ADDRESS(1,Q$155,4),"1","")&amp;":"&amp;SUBSTITUTE(ADDRESS(1,Q$155,4),"1","")))</f>
        <v>0</v>
      </c>
      <c r="R174" s="430">
        <f ca="1">SUMIF('매입부자재(구매)'!$C:$C,$A:$A,INDIRECT("'매입부자재(구매)'!"&amp;SUBSTITUTE(ADDRESS(1,R$155,4),"1","")&amp;":"&amp;SUBSTITUTE(ADDRESS(1,R$155,4),"1","")))</f>
        <v>0</v>
      </c>
      <c r="S174" s="430">
        <f ca="1">SUMIF('매입부자재(구매)'!$C:$C,$A:$A,INDIRECT("'매입부자재(구매)'!"&amp;SUBSTITUTE(ADDRESS(1,S$155,4),"1","")&amp;":"&amp;SUBSTITUTE(ADDRESS(1,S$155,4),"1","")))</f>
        <v>0</v>
      </c>
      <c r="T174" s="430">
        <f ca="1">SUMIF('매입부자재(구매)'!$C:$C,$A:$A,INDIRECT("'매입부자재(구매)'!"&amp;SUBSTITUTE(ADDRESS(1,T$155,4),"1","")&amp;":"&amp;SUBSTITUTE(ADDRESS(1,T$155,4),"1","")))</f>
        <v>0</v>
      </c>
      <c r="U174" s="430">
        <f ca="1">SUMIF('매입부자재(구매)'!$C:$C,$A:$A,INDIRECT("'매입부자재(구매)'!"&amp;SUBSTITUTE(ADDRESS(1,U$155,4),"1","")&amp;":"&amp;SUBSTITUTE(ADDRESS(1,U$155,4),"1","")))</f>
        <v>0</v>
      </c>
      <c r="V174" s="430">
        <f ca="1">SUMIF('매입부자재(구매)'!$C:$C,$A:$A,INDIRECT("'매입부자재(구매)'!"&amp;SUBSTITUTE(ADDRESS(1,V$155,4),"1","")&amp;":"&amp;SUBSTITUTE(ADDRESS(1,V$155,4),"1","")))</f>
        <v>0</v>
      </c>
      <c r="W174" s="430">
        <f ca="1">SUMIF('매입부자재(구매)'!$C:$C,$A:$A,INDIRECT("'매입부자재(구매)'!"&amp;SUBSTITUTE(ADDRESS(1,W$155,4),"1","")&amp;":"&amp;SUBSTITUTE(ADDRESS(1,W$155,4),"1","")))</f>
        <v>0</v>
      </c>
      <c r="X174" s="430">
        <f ca="1">SUMIF('매입부자재(구매)'!$C:$C,$A:$A,INDIRECT("'매입부자재(구매)'!"&amp;SUBSTITUTE(ADDRESS(1,X$155,4),"1","")&amp;":"&amp;SUBSTITUTE(ADDRESS(1,X$155,4),"1","")))</f>
        <v>0</v>
      </c>
      <c r="Y174" s="430">
        <f ca="1">SUMIF('매입부자재(구매)'!$C:$C,$A:$A,INDIRECT("'매입부자재(구매)'!"&amp;SUBSTITUTE(ADDRESS(1,Y$155,4),"1","")&amp;":"&amp;SUBSTITUTE(ADDRESS(1,Y$155,4),"1","")))</f>
        <v>0</v>
      </c>
      <c r="Z174" s="430">
        <f ca="1">SUMIF('매입부자재(구매)'!$C:$C,$A:$A,INDIRECT("'매입부자재(구매)'!"&amp;SUBSTITUTE(ADDRESS(1,Z$155,4),"1","")&amp;":"&amp;SUBSTITUTE(ADDRESS(1,Z$155,4),"1","")))</f>
        <v>0</v>
      </c>
      <c r="AA174" s="430">
        <f ca="1">SUMIF('매입부자재(구매)'!$C:$C,$A:$A,INDIRECT("'매입부자재(구매)'!"&amp;SUBSTITUTE(ADDRESS(1,AA$155,4),"1","")&amp;":"&amp;SUBSTITUTE(ADDRESS(1,AA$155,4),"1","")))</f>
        <v>0</v>
      </c>
      <c r="AB174" s="430">
        <f ca="1">SUMIF('매입부자재(구매)'!$C:$C,$A:$A,INDIRECT("'매입부자재(구매)'!"&amp;SUBSTITUTE(ADDRESS(1,AB$155,4),"1","")&amp;":"&amp;SUBSTITUTE(ADDRESS(1,AB$155,4),"1","")))</f>
        <v>0</v>
      </c>
      <c r="AC174" s="430">
        <f ca="1">SUMIF('매입부자재(구매)'!$C:$C,$A:$A,INDIRECT("'매입부자재(구매)'!"&amp;SUBSTITUTE(ADDRESS(1,AC$155,4),"1","")&amp;":"&amp;SUBSTITUTE(ADDRESS(1,AC$155,4),"1","")))</f>
        <v>0</v>
      </c>
      <c r="AD174" s="430">
        <f ca="1">SUMIF('매입부자재(구매)'!$C:$C,$A:$A,INDIRECT("'매입부자재(구매)'!"&amp;SUBSTITUTE(ADDRESS(1,AD$155,4),"1","")&amp;":"&amp;SUBSTITUTE(ADDRESS(1,AD$155,4),"1","")))</f>
        <v>0</v>
      </c>
      <c r="AE174" s="430">
        <f ca="1">SUMIF('매입부자재(구매)'!$C:$C,$A:$A,INDIRECT("'매입부자재(구매)'!"&amp;SUBSTITUTE(ADDRESS(1,AE$155,4),"1","")&amp;":"&amp;SUBSTITUTE(ADDRESS(1,AE$155,4),"1","")))</f>
        <v>0</v>
      </c>
      <c r="AF174" s="430">
        <f ca="1">SUMIF('매입부자재(구매)'!$C:$C,$A:$A,INDIRECT("'매입부자재(구매)'!"&amp;SUBSTITUTE(ADDRESS(1,AF$155,4),"1","")&amp;":"&amp;SUBSTITUTE(ADDRESS(1,AF$155,4),"1","")))</f>
        <v>0</v>
      </c>
      <c r="AG174" s="430">
        <f ca="1">SUMIF('매입부자재(구매)'!$C:$C,$A:$A,INDIRECT("'매입부자재(구매)'!"&amp;SUBSTITUTE(ADDRESS(1,AG$155,4),"1","")&amp;":"&amp;SUBSTITUTE(ADDRESS(1,AG$155,4),"1","")))</f>
        <v>0</v>
      </c>
      <c r="AH174" s="430">
        <f ca="1">SUMIF('매입부자재(구매)'!$C:$C,$A:$A,INDIRECT("'매입부자재(구매)'!"&amp;SUBSTITUTE(ADDRESS(1,AH$155,4),"1","")&amp;":"&amp;SUBSTITUTE(ADDRESS(1,AH$155,4),"1","")))</f>
        <v>0</v>
      </c>
      <c r="AI174" s="430">
        <f t="shared" ref="AI174" ca="1" si="293">SUM(D174:AH174)</f>
        <v>0</v>
      </c>
    </row>
    <row r="175" spans="1:35">
      <c r="B175" s="599"/>
      <c r="C175" s="432" t="s">
        <v>41</v>
      </c>
      <c r="D175" s="433">
        <f ca="1">D174</f>
        <v>0</v>
      </c>
      <c r="E175" s="433">
        <f t="shared" ref="E175:AH175" ca="1" si="294">E174</f>
        <v>0</v>
      </c>
      <c r="F175" s="433">
        <f t="shared" ca="1" si="294"/>
        <v>0</v>
      </c>
      <c r="G175" s="433">
        <f t="shared" ca="1" si="294"/>
        <v>0</v>
      </c>
      <c r="H175" s="433">
        <f t="shared" ca="1" si="294"/>
        <v>0</v>
      </c>
      <c r="I175" s="433">
        <f t="shared" ca="1" si="294"/>
        <v>0</v>
      </c>
      <c r="J175" s="433">
        <f t="shared" ca="1" si="294"/>
        <v>0</v>
      </c>
      <c r="K175" s="433">
        <f t="shared" ca="1" si="294"/>
        <v>0</v>
      </c>
      <c r="L175" s="433">
        <f t="shared" ca="1" si="294"/>
        <v>0</v>
      </c>
      <c r="M175" s="433">
        <f t="shared" ca="1" si="294"/>
        <v>0</v>
      </c>
      <c r="N175" s="433">
        <f t="shared" ca="1" si="294"/>
        <v>0</v>
      </c>
      <c r="O175" s="433">
        <f t="shared" ca="1" si="294"/>
        <v>0</v>
      </c>
      <c r="P175" s="433">
        <f t="shared" ca="1" si="294"/>
        <v>0</v>
      </c>
      <c r="Q175" s="433">
        <f t="shared" ca="1" si="294"/>
        <v>0</v>
      </c>
      <c r="R175" s="433">
        <f t="shared" ca="1" si="294"/>
        <v>0</v>
      </c>
      <c r="S175" s="433">
        <f t="shared" ca="1" si="294"/>
        <v>0</v>
      </c>
      <c r="T175" s="433">
        <f t="shared" ca="1" si="294"/>
        <v>0</v>
      </c>
      <c r="U175" s="433">
        <f t="shared" ca="1" si="294"/>
        <v>0</v>
      </c>
      <c r="V175" s="433">
        <f t="shared" ca="1" si="294"/>
        <v>0</v>
      </c>
      <c r="W175" s="433">
        <f t="shared" ca="1" si="294"/>
        <v>0</v>
      </c>
      <c r="X175" s="433">
        <f t="shared" ca="1" si="294"/>
        <v>0</v>
      </c>
      <c r="Y175" s="433">
        <f t="shared" ca="1" si="294"/>
        <v>0</v>
      </c>
      <c r="Z175" s="433">
        <f t="shared" ca="1" si="294"/>
        <v>0</v>
      </c>
      <c r="AA175" s="433">
        <f t="shared" ca="1" si="294"/>
        <v>0</v>
      </c>
      <c r="AB175" s="433">
        <f t="shared" ca="1" si="294"/>
        <v>0</v>
      </c>
      <c r="AC175" s="433">
        <f t="shared" ca="1" si="294"/>
        <v>0</v>
      </c>
      <c r="AD175" s="433">
        <f t="shared" ca="1" si="294"/>
        <v>0</v>
      </c>
      <c r="AE175" s="433">
        <f t="shared" ca="1" si="294"/>
        <v>0</v>
      </c>
      <c r="AF175" s="433">
        <f t="shared" ca="1" si="294"/>
        <v>0</v>
      </c>
      <c r="AG175" s="433">
        <f t="shared" ca="1" si="294"/>
        <v>0</v>
      </c>
      <c r="AH175" s="433">
        <f t="shared" ca="1" si="294"/>
        <v>0</v>
      </c>
      <c r="AI175" s="435">
        <f ca="1">SUM(AI174)</f>
        <v>0</v>
      </c>
    </row>
    <row r="176" spans="1:35">
      <c r="A176" s="23" t="s">
        <v>1386</v>
      </c>
      <c r="B176" s="600" t="s">
        <v>1381</v>
      </c>
      <c r="C176" s="429" t="s">
        <v>1382</v>
      </c>
      <c r="D176" s="430">
        <f ca="1">SUMIF('매입부자재(구매)'!$C:$C,$A:$A,INDIRECT("'매입부자재(구매)'!"&amp;SUBSTITUTE(ADDRESS(1,D$155,4),"1","")&amp;":"&amp;SUBSTITUTE(ADDRESS(1,D$155,4),"1","")))</f>
        <v>0</v>
      </c>
      <c r="E176" s="430">
        <f ca="1">SUMIF('매입부자재(구매)'!$C:$C,$A:$A,INDIRECT("'매입부자재(구매)'!"&amp;SUBSTITUTE(ADDRESS(1,E$155,4),"1","")&amp;":"&amp;SUBSTITUTE(ADDRESS(1,E$155,4),"1","")))</f>
        <v>0</v>
      </c>
      <c r="F176" s="430">
        <f ca="1">SUMIF('매입부자재(구매)'!$C:$C,$A:$A,INDIRECT("'매입부자재(구매)'!"&amp;SUBSTITUTE(ADDRESS(1,F$155,4),"1","")&amp;":"&amp;SUBSTITUTE(ADDRESS(1,F$155,4),"1","")))</f>
        <v>0</v>
      </c>
      <c r="G176" s="430">
        <f ca="1">SUMIF('매입부자재(구매)'!$C:$C,$A:$A,INDIRECT("'매입부자재(구매)'!"&amp;SUBSTITUTE(ADDRESS(1,G$155,4),"1","")&amp;":"&amp;SUBSTITUTE(ADDRESS(1,G$155,4),"1","")))</f>
        <v>0</v>
      </c>
      <c r="H176" s="430">
        <f ca="1">SUMIF('매입부자재(구매)'!$C:$C,$A:$A,INDIRECT("'매입부자재(구매)'!"&amp;SUBSTITUTE(ADDRESS(1,H$155,4),"1","")&amp;":"&amp;SUBSTITUTE(ADDRESS(1,H$155,4),"1","")))</f>
        <v>0</v>
      </c>
      <c r="I176" s="430">
        <f ca="1">SUMIF('매입부자재(구매)'!$C:$C,$A:$A,INDIRECT("'매입부자재(구매)'!"&amp;SUBSTITUTE(ADDRESS(1,I$155,4),"1","")&amp;":"&amp;SUBSTITUTE(ADDRESS(1,I$155,4),"1","")))</f>
        <v>0</v>
      </c>
      <c r="J176" s="430">
        <f ca="1">SUMIF('매입부자재(구매)'!$C:$C,$A:$A,INDIRECT("'매입부자재(구매)'!"&amp;SUBSTITUTE(ADDRESS(1,J$155,4),"1","")&amp;":"&amp;SUBSTITUTE(ADDRESS(1,J$155,4),"1","")))</f>
        <v>0</v>
      </c>
      <c r="K176" s="430">
        <f ca="1">SUMIF('매입부자재(구매)'!$C:$C,$A:$A,INDIRECT("'매입부자재(구매)'!"&amp;SUBSTITUTE(ADDRESS(1,K$155,4),"1","")&amp;":"&amp;SUBSTITUTE(ADDRESS(1,K$155,4),"1","")))</f>
        <v>0</v>
      </c>
      <c r="L176" s="430">
        <f ca="1">SUMIF('매입부자재(구매)'!$C:$C,$A:$A,INDIRECT("'매입부자재(구매)'!"&amp;SUBSTITUTE(ADDRESS(1,L$155,4),"1","")&amp;":"&amp;SUBSTITUTE(ADDRESS(1,L$155,4),"1","")))</f>
        <v>0</v>
      </c>
      <c r="M176" s="430">
        <f ca="1">SUMIF('매입부자재(구매)'!$C:$C,$A:$A,INDIRECT("'매입부자재(구매)'!"&amp;SUBSTITUTE(ADDRESS(1,M$155,4),"1","")&amp;":"&amp;SUBSTITUTE(ADDRESS(1,M$155,4),"1","")))</f>
        <v>0</v>
      </c>
      <c r="N176" s="430">
        <f ca="1">SUMIF('매입부자재(구매)'!$C:$C,$A:$A,INDIRECT("'매입부자재(구매)'!"&amp;SUBSTITUTE(ADDRESS(1,N$155,4),"1","")&amp;":"&amp;SUBSTITUTE(ADDRESS(1,N$155,4),"1","")))</f>
        <v>0</v>
      </c>
      <c r="O176" s="430">
        <f ca="1">SUMIF('매입부자재(구매)'!$C:$C,$A:$A,INDIRECT("'매입부자재(구매)'!"&amp;SUBSTITUTE(ADDRESS(1,O$155,4),"1","")&amp;":"&amp;SUBSTITUTE(ADDRESS(1,O$155,4),"1","")))</f>
        <v>0</v>
      </c>
      <c r="P176" s="430">
        <f ca="1">SUMIF('매입부자재(구매)'!$C:$C,$A:$A,INDIRECT("'매입부자재(구매)'!"&amp;SUBSTITUTE(ADDRESS(1,P$155,4),"1","")&amp;":"&amp;SUBSTITUTE(ADDRESS(1,P$155,4),"1","")))</f>
        <v>0</v>
      </c>
      <c r="Q176" s="430">
        <f ca="1">SUMIF('매입부자재(구매)'!$C:$C,$A:$A,INDIRECT("'매입부자재(구매)'!"&amp;SUBSTITUTE(ADDRESS(1,Q$155,4),"1","")&amp;":"&amp;SUBSTITUTE(ADDRESS(1,Q$155,4),"1","")))</f>
        <v>0</v>
      </c>
      <c r="R176" s="430">
        <f ca="1">SUMIF('매입부자재(구매)'!$C:$C,$A:$A,INDIRECT("'매입부자재(구매)'!"&amp;SUBSTITUTE(ADDRESS(1,R$155,4),"1","")&amp;":"&amp;SUBSTITUTE(ADDRESS(1,R$155,4),"1","")))</f>
        <v>0</v>
      </c>
      <c r="S176" s="430">
        <f ca="1">SUMIF('매입부자재(구매)'!$C:$C,$A:$A,INDIRECT("'매입부자재(구매)'!"&amp;SUBSTITUTE(ADDRESS(1,S$155,4),"1","")&amp;":"&amp;SUBSTITUTE(ADDRESS(1,S$155,4),"1","")))</f>
        <v>0</v>
      </c>
      <c r="T176" s="430">
        <f ca="1">SUMIF('매입부자재(구매)'!$C:$C,$A:$A,INDIRECT("'매입부자재(구매)'!"&amp;SUBSTITUTE(ADDRESS(1,T$155,4),"1","")&amp;":"&amp;SUBSTITUTE(ADDRESS(1,T$155,4),"1","")))</f>
        <v>0</v>
      </c>
      <c r="U176" s="430">
        <f ca="1">SUMIF('매입부자재(구매)'!$C:$C,$A:$A,INDIRECT("'매입부자재(구매)'!"&amp;SUBSTITUTE(ADDRESS(1,U$155,4),"1","")&amp;":"&amp;SUBSTITUTE(ADDRESS(1,U$155,4),"1","")))</f>
        <v>0</v>
      </c>
      <c r="V176" s="430">
        <f ca="1">SUMIF('매입부자재(구매)'!$C:$C,$A:$A,INDIRECT("'매입부자재(구매)'!"&amp;SUBSTITUTE(ADDRESS(1,V$155,4),"1","")&amp;":"&amp;SUBSTITUTE(ADDRESS(1,V$155,4),"1","")))</f>
        <v>0</v>
      </c>
      <c r="W176" s="430">
        <f ca="1">SUMIF('매입부자재(구매)'!$C:$C,$A:$A,INDIRECT("'매입부자재(구매)'!"&amp;SUBSTITUTE(ADDRESS(1,W$155,4),"1","")&amp;":"&amp;SUBSTITUTE(ADDRESS(1,W$155,4),"1","")))</f>
        <v>0</v>
      </c>
      <c r="X176" s="430">
        <f ca="1">SUMIF('매입부자재(구매)'!$C:$C,$A:$A,INDIRECT("'매입부자재(구매)'!"&amp;SUBSTITUTE(ADDRESS(1,X$155,4),"1","")&amp;":"&amp;SUBSTITUTE(ADDRESS(1,X$155,4),"1","")))</f>
        <v>0</v>
      </c>
      <c r="Y176" s="430">
        <f ca="1">SUMIF('매입부자재(구매)'!$C:$C,$A:$A,INDIRECT("'매입부자재(구매)'!"&amp;SUBSTITUTE(ADDRESS(1,Y$155,4),"1","")&amp;":"&amp;SUBSTITUTE(ADDRESS(1,Y$155,4),"1","")))</f>
        <v>0</v>
      </c>
      <c r="Z176" s="430">
        <f ca="1">SUMIF('매입부자재(구매)'!$C:$C,$A:$A,INDIRECT("'매입부자재(구매)'!"&amp;SUBSTITUTE(ADDRESS(1,Z$155,4),"1","")&amp;":"&amp;SUBSTITUTE(ADDRESS(1,Z$155,4),"1","")))</f>
        <v>0</v>
      </c>
      <c r="AA176" s="430">
        <f ca="1">SUMIF('매입부자재(구매)'!$C:$C,$A:$A,INDIRECT("'매입부자재(구매)'!"&amp;SUBSTITUTE(ADDRESS(1,AA$155,4),"1","")&amp;":"&amp;SUBSTITUTE(ADDRESS(1,AA$155,4),"1","")))</f>
        <v>0</v>
      </c>
      <c r="AB176" s="430">
        <f ca="1">SUMIF('매입부자재(구매)'!$C:$C,$A:$A,INDIRECT("'매입부자재(구매)'!"&amp;SUBSTITUTE(ADDRESS(1,AB$155,4),"1","")&amp;":"&amp;SUBSTITUTE(ADDRESS(1,AB$155,4),"1","")))</f>
        <v>0</v>
      </c>
      <c r="AC176" s="430">
        <f ca="1">SUMIF('매입부자재(구매)'!$C:$C,$A:$A,INDIRECT("'매입부자재(구매)'!"&amp;SUBSTITUTE(ADDRESS(1,AC$155,4),"1","")&amp;":"&amp;SUBSTITUTE(ADDRESS(1,AC$155,4),"1","")))</f>
        <v>0</v>
      </c>
      <c r="AD176" s="430">
        <f ca="1">SUMIF('매입부자재(구매)'!$C:$C,$A:$A,INDIRECT("'매입부자재(구매)'!"&amp;SUBSTITUTE(ADDRESS(1,AD$155,4),"1","")&amp;":"&amp;SUBSTITUTE(ADDRESS(1,AD$155,4),"1","")))</f>
        <v>0</v>
      </c>
      <c r="AE176" s="430">
        <f ca="1">SUMIF('매입부자재(구매)'!$C:$C,$A:$A,INDIRECT("'매입부자재(구매)'!"&amp;SUBSTITUTE(ADDRESS(1,AE$155,4),"1","")&amp;":"&amp;SUBSTITUTE(ADDRESS(1,AE$155,4),"1","")))</f>
        <v>0</v>
      </c>
      <c r="AF176" s="430">
        <f ca="1">SUMIF('매입부자재(구매)'!$C:$C,$A:$A,INDIRECT("'매입부자재(구매)'!"&amp;SUBSTITUTE(ADDRESS(1,AF$155,4),"1","")&amp;":"&amp;SUBSTITUTE(ADDRESS(1,AF$155,4),"1","")))</f>
        <v>0</v>
      </c>
      <c r="AG176" s="430">
        <f ca="1">SUMIF('매입부자재(구매)'!$C:$C,$A:$A,INDIRECT("'매입부자재(구매)'!"&amp;SUBSTITUTE(ADDRESS(1,AG$155,4),"1","")&amp;":"&amp;SUBSTITUTE(ADDRESS(1,AG$155,4),"1","")))</f>
        <v>0</v>
      </c>
      <c r="AH176" s="430">
        <f ca="1">SUMIF('매입부자재(구매)'!$C:$C,$A:$A,INDIRECT("'매입부자재(구매)'!"&amp;SUBSTITUTE(ADDRESS(1,AH$155,4),"1","")&amp;":"&amp;SUBSTITUTE(ADDRESS(1,AH$155,4),"1","")))</f>
        <v>0</v>
      </c>
      <c r="AI176" s="430">
        <f t="shared" ref="AI176" ca="1" si="295">SUM(D176:AH176)</f>
        <v>0</v>
      </c>
    </row>
    <row r="177" spans="1:35">
      <c r="B177" s="602"/>
      <c r="C177" s="437" t="s">
        <v>41</v>
      </c>
      <c r="D177" s="438">
        <f ca="1">D176</f>
        <v>0</v>
      </c>
      <c r="E177" s="438">
        <f t="shared" ref="E177:AH177" ca="1" si="296">E176</f>
        <v>0</v>
      </c>
      <c r="F177" s="438">
        <f t="shared" ca="1" si="296"/>
        <v>0</v>
      </c>
      <c r="G177" s="438">
        <f t="shared" ca="1" si="296"/>
        <v>0</v>
      </c>
      <c r="H177" s="438">
        <f t="shared" ca="1" si="296"/>
        <v>0</v>
      </c>
      <c r="I177" s="438">
        <f t="shared" ca="1" si="296"/>
        <v>0</v>
      </c>
      <c r="J177" s="438">
        <f t="shared" ca="1" si="296"/>
        <v>0</v>
      </c>
      <c r="K177" s="438">
        <f t="shared" ca="1" si="296"/>
        <v>0</v>
      </c>
      <c r="L177" s="438">
        <f t="shared" ca="1" si="296"/>
        <v>0</v>
      </c>
      <c r="M177" s="438">
        <f t="shared" ca="1" si="296"/>
        <v>0</v>
      </c>
      <c r="N177" s="438">
        <f t="shared" ca="1" si="296"/>
        <v>0</v>
      </c>
      <c r="O177" s="438">
        <f t="shared" ca="1" si="296"/>
        <v>0</v>
      </c>
      <c r="P177" s="438">
        <f t="shared" ca="1" si="296"/>
        <v>0</v>
      </c>
      <c r="Q177" s="438">
        <f t="shared" ca="1" si="296"/>
        <v>0</v>
      </c>
      <c r="R177" s="438">
        <f t="shared" ca="1" si="296"/>
        <v>0</v>
      </c>
      <c r="S177" s="438">
        <f t="shared" ca="1" si="296"/>
        <v>0</v>
      </c>
      <c r="T177" s="438">
        <f t="shared" ca="1" si="296"/>
        <v>0</v>
      </c>
      <c r="U177" s="438">
        <f t="shared" ca="1" si="296"/>
        <v>0</v>
      </c>
      <c r="V177" s="438">
        <f t="shared" ca="1" si="296"/>
        <v>0</v>
      </c>
      <c r="W177" s="438">
        <f t="shared" ca="1" si="296"/>
        <v>0</v>
      </c>
      <c r="X177" s="438">
        <f t="shared" ca="1" si="296"/>
        <v>0</v>
      </c>
      <c r="Y177" s="438">
        <f t="shared" ca="1" si="296"/>
        <v>0</v>
      </c>
      <c r="Z177" s="438">
        <f t="shared" ca="1" si="296"/>
        <v>0</v>
      </c>
      <c r="AA177" s="438">
        <f t="shared" ca="1" si="296"/>
        <v>0</v>
      </c>
      <c r="AB177" s="438">
        <f t="shared" ca="1" si="296"/>
        <v>0</v>
      </c>
      <c r="AC177" s="438">
        <f t="shared" ca="1" si="296"/>
        <v>0</v>
      </c>
      <c r="AD177" s="438">
        <f t="shared" ca="1" si="296"/>
        <v>0</v>
      </c>
      <c r="AE177" s="438">
        <f t="shared" ca="1" si="296"/>
        <v>0</v>
      </c>
      <c r="AF177" s="438">
        <f t="shared" ca="1" si="296"/>
        <v>0</v>
      </c>
      <c r="AG177" s="438">
        <f t="shared" ca="1" si="296"/>
        <v>0</v>
      </c>
      <c r="AH177" s="438">
        <f t="shared" ca="1" si="296"/>
        <v>0</v>
      </c>
      <c r="AI177" s="439">
        <f ca="1">SUM(AI176)</f>
        <v>0</v>
      </c>
    </row>
    <row r="178" spans="1:35">
      <c r="B178" s="593" t="s">
        <v>49</v>
      </c>
      <c r="C178" s="593"/>
      <c r="D178" s="440">
        <f ca="1">D163+D166+D170+D173+D175+D177</f>
        <v>28482410.200000003</v>
      </c>
      <c r="E178" s="440">
        <f t="shared" ref="E178:AH178" ca="1" si="297">E163+E166+E170+E173+E175+E177</f>
        <v>39461497.399999999</v>
      </c>
      <c r="F178" s="440">
        <f t="shared" ca="1" si="297"/>
        <v>40538720.399999999</v>
      </c>
      <c r="G178" s="440">
        <f t="shared" ca="1" si="297"/>
        <v>35737711.599999994</v>
      </c>
      <c r="H178" s="440">
        <f t="shared" ca="1" si="297"/>
        <v>32152199</v>
      </c>
      <c r="I178" s="440">
        <f t="shared" ca="1" si="297"/>
        <v>455800</v>
      </c>
      <c r="J178" s="440">
        <f t="shared" ca="1" si="297"/>
        <v>0</v>
      </c>
      <c r="K178" s="440">
        <f t="shared" ca="1" si="297"/>
        <v>38529719.399999999</v>
      </c>
      <c r="L178" s="440">
        <f t="shared" ca="1" si="297"/>
        <v>44966187.799999997</v>
      </c>
      <c r="M178" s="440">
        <f t="shared" ca="1" si="297"/>
        <v>39982922.799999997</v>
      </c>
      <c r="N178" s="440">
        <f t="shared" ca="1" si="297"/>
        <v>32174850.399999999</v>
      </c>
      <c r="O178" s="440">
        <f t="shared" ca="1" si="297"/>
        <v>20176556.800000001</v>
      </c>
      <c r="P178" s="440">
        <f t="shared" ca="1" si="297"/>
        <v>0</v>
      </c>
      <c r="Q178" s="440">
        <f t="shared" ca="1" si="297"/>
        <v>0</v>
      </c>
      <c r="R178" s="440">
        <f t="shared" ca="1" si="297"/>
        <v>30208469.800000001</v>
      </c>
      <c r="S178" s="440">
        <f t="shared" ca="1" si="297"/>
        <v>37146938.399999999</v>
      </c>
      <c r="T178" s="440">
        <f t="shared" ca="1" si="297"/>
        <v>34965502</v>
      </c>
      <c r="U178" s="440">
        <f t="shared" ca="1" si="297"/>
        <v>52017905.399999999</v>
      </c>
      <c r="V178" s="440">
        <f t="shared" ca="1" si="297"/>
        <v>0</v>
      </c>
      <c r="W178" s="440">
        <f t="shared" ca="1" si="297"/>
        <v>0</v>
      </c>
      <c r="X178" s="440">
        <f t="shared" ca="1" si="297"/>
        <v>0</v>
      </c>
      <c r="Y178" s="440">
        <f t="shared" ca="1" si="297"/>
        <v>0</v>
      </c>
      <c r="Z178" s="440">
        <f t="shared" ca="1" si="297"/>
        <v>0</v>
      </c>
      <c r="AA178" s="440">
        <f t="shared" ca="1" si="297"/>
        <v>0</v>
      </c>
      <c r="AB178" s="440">
        <f t="shared" ca="1" si="297"/>
        <v>0</v>
      </c>
      <c r="AC178" s="440">
        <f t="shared" ca="1" si="297"/>
        <v>0</v>
      </c>
      <c r="AD178" s="440">
        <f t="shared" ca="1" si="297"/>
        <v>0</v>
      </c>
      <c r="AE178" s="440">
        <f t="shared" ca="1" si="297"/>
        <v>0</v>
      </c>
      <c r="AF178" s="440">
        <f t="shared" ca="1" si="297"/>
        <v>0</v>
      </c>
      <c r="AG178" s="440">
        <f t="shared" ca="1" si="297"/>
        <v>0</v>
      </c>
      <c r="AH178" s="440">
        <f t="shared" ca="1" si="297"/>
        <v>0</v>
      </c>
      <c r="AI178" s="441">
        <f ca="1">SUM(AI163,AI166,AI170,AI173,AI175,AI177)</f>
        <v>506997391.40000004</v>
      </c>
    </row>
    <row r="180" spans="1:35" ht="31.5" customHeight="1">
      <c r="A180" s="445" t="s">
        <v>1338</v>
      </c>
      <c r="B180" s="312" t="s">
        <v>1328</v>
      </c>
      <c r="C180" s="312" t="s">
        <v>175</v>
      </c>
      <c r="D180" s="443">
        <f>DATE($B$2,$C$2,1)</f>
        <v>45870</v>
      </c>
      <c r="E180" s="443">
        <f>D180+1</f>
        <v>45871</v>
      </c>
      <c r="F180" s="443">
        <f t="shared" ref="F180:AH180" si="298">E180+1</f>
        <v>45872</v>
      </c>
      <c r="G180" s="443">
        <f t="shared" si="298"/>
        <v>45873</v>
      </c>
      <c r="H180" s="443">
        <f t="shared" si="298"/>
        <v>45874</v>
      </c>
      <c r="I180" s="443">
        <f t="shared" si="298"/>
        <v>45875</v>
      </c>
      <c r="J180" s="443">
        <f t="shared" si="298"/>
        <v>45876</v>
      </c>
      <c r="K180" s="443">
        <f t="shared" si="298"/>
        <v>45877</v>
      </c>
      <c r="L180" s="443">
        <f t="shared" si="298"/>
        <v>45878</v>
      </c>
      <c r="M180" s="443">
        <f t="shared" si="298"/>
        <v>45879</v>
      </c>
      <c r="N180" s="443">
        <f t="shared" si="298"/>
        <v>45880</v>
      </c>
      <c r="O180" s="443">
        <f t="shared" si="298"/>
        <v>45881</v>
      </c>
      <c r="P180" s="443">
        <f t="shared" si="298"/>
        <v>45882</v>
      </c>
      <c r="Q180" s="443">
        <f t="shared" si="298"/>
        <v>45883</v>
      </c>
      <c r="R180" s="443">
        <f t="shared" si="298"/>
        <v>45884</v>
      </c>
      <c r="S180" s="443">
        <f t="shared" si="298"/>
        <v>45885</v>
      </c>
      <c r="T180" s="443">
        <f t="shared" si="298"/>
        <v>45886</v>
      </c>
      <c r="U180" s="443">
        <f t="shared" si="298"/>
        <v>45887</v>
      </c>
      <c r="V180" s="443">
        <f t="shared" si="298"/>
        <v>45888</v>
      </c>
      <c r="W180" s="443">
        <f t="shared" si="298"/>
        <v>45889</v>
      </c>
      <c r="X180" s="443">
        <f t="shared" si="298"/>
        <v>45890</v>
      </c>
      <c r="Y180" s="443">
        <f t="shared" si="298"/>
        <v>45891</v>
      </c>
      <c r="Z180" s="443">
        <f t="shared" si="298"/>
        <v>45892</v>
      </c>
      <c r="AA180" s="443">
        <f t="shared" si="298"/>
        <v>45893</v>
      </c>
      <c r="AB180" s="443">
        <f t="shared" si="298"/>
        <v>45894</v>
      </c>
      <c r="AC180" s="443">
        <f t="shared" si="298"/>
        <v>45895</v>
      </c>
      <c r="AD180" s="443">
        <f t="shared" si="298"/>
        <v>45896</v>
      </c>
      <c r="AE180" s="443">
        <f t="shared" si="298"/>
        <v>45897</v>
      </c>
      <c r="AF180" s="443">
        <f t="shared" si="298"/>
        <v>45898</v>
      </c>
      <c r="AG180" s="443">
        <f t="shared" si="298"/>
        <v>45899</v>
      </c>
      <c r="AH180" s="443">
        <f t="shared" si="298"/>
        <v>45900</v>
      </c>
      <c r="AI180" s="442" t="s">
        <v>505</v>
      </c>
    </row>
    <row r="181" spans="1:35">
      <c r="A181" s="23" t="s">
        <v>439</v>
      </c>
      <c r="B181" s="597" t="s">
        <v>51</v>
      </c>
      <c r="C181" s="429" t="s">
        <v>50</v>
      </c>
      <c r="D181" s="430">
        <f ca="1">D157+D132</f>
        <v>0</v>
      </c>
      <c r="E181" s="430">
        <f t="shared" ref="E181:AH189" ca="1" si="299">E157+E132</f>
        <v>11511432</v>
      </c>
      <c r="F181" s="430">
        <f t="shared" ca="1" si="299"/>
        <v>1060000</v>
      </c>
      <c r="G181" s="430">
        <f t="shared" ca="1" si="299"/>
        <v>0</v>
      </c>
      <c r="H181" s="430">
        <f t="shared" ca="1" si="299"/>
        <v>3604900</v>
      </c>
      <c r="I181" s="430">
        <f t="shared" ca="1" si="299"/>
        <v>0</v>
      </c>
      <c r="J181" s="430">
        <f t="shared" ca="1" si="299"/>
        <v>0</v>
      </c>
      <c r="K181" s="430">
        <f t="shared" ca="1" si="299"/>
        <v>16841152</v>
      </c>
      <c r="L181" s="430">
        <f t="shared" ca="1" si="299"/>
        <v>0</v>
      </c>
      <c r="M181" s="430">
        <f t="shared" ca="1" si="299"/>
        <v>0</v>
      </c>
      <c r="N181" s="430">
        <f t="shared" ca="1" si="299"/>
        <v>0</v>
      </c>
      <c r="O181" s="430">
        <f t="shared" ca="1" si="299"/>
        <v>773280</v>
      </c>
      <c r="P181" s="430">
        <f t="shared" ca="1" si="299"/>
        <v>0</v>
      </c>
      <c r="Q181" s="430">
        <f t="shared" ca="1" si="299"/>
        <v>0</v>
      </c>
      <c r="R181" s="430">
        <f t="shared" ca="1" si="299"/>
        <v>0</v>
      </c>
      <c r="S181" s="430">
        <f t="shared" ca="1" si="299"/>
        <v>0</v>
      </c>
      <c r="T181" s="430">
        <f t="shared" ca="1" si="299"/>
        <v>0</v>
      </c>
      <c r="U181" s="430">
        <f t="shared" ca="1" si="299"/>
        <v>530000</v>
      </c>
      <c r="V181" s="430">
        <f t="shared" ca="1" si="299"/>
        <v>0</v>
      </c>
      <c r="W181" s="430">
        <f t="shared" ca="1" si="299"/>
        <v>0</v>
      </c>
      <c r="X181" s="430">
        <f t="shared" ca="1" si="299"/>
        <v>0</v>
      </c>
      <c r="Y181" s="430">
        <f t="shared" ca="1" si="299"/>
        <v>0</v>
      </c>
      <c r="Z181" s="430">
        <f t="shared" ca="1" si="299"/>
        <v>0</v>
      </c>
      <c r="AA181" s="430">
        <f t="shared" ca="1" si="299"/>
        <v>0</v>
      </c>
      <c r="AB181" s="430">
        <f t="shared" ca="1" si="299"/>
        <v>0</v>
      </c>
      <c r="AC181" s="430">
        <f t="shared" ca="1" si="299"/>
        <v>0</v>
      </c>
      <c r="AD181" s="430">
        <f t="shared" ca="1" si="299"/>
        <v>0</v>
      </c>
      <c r="AE181" s="430">
        <f t="shared" ca="1" si="299"/>
        <v>0</v>
      </c>
      <c r="AF181" s="430">
        <f t="shared" ca="1" si="299"/>
        <v>0</v>
      </c>
      <c r="AG181" s="430">
        <f t="shared" ca="1" si="299"/>
        <v>0</v>
      </c>
      <c r="AH181" s="430">
        <f t="shared" ca="1" si="299"/>
        <v>0</v>
      </c>
      <c r="AI181" s="430">
        <f ca="1">SUM(D181:AH181)</f>
        <v>34320764</v>
      </c>
    </row>
    <row r="182" spans="1:35">
      <c r="A182" s="23" t="s">
        <v>441</v>
      </c>
      <c r="B182" s="598"/>
      <c r="C182" s="431" t="s">
        <v>60</v>
      </c>
      <c r="D182" s="430">
        <f t="shared" ref="D182:S202" ca="1" si="300">D158+D133</f>
        <v>26002379.999999996</v>
      </c>
      <c r="E182" s="430">
        <f t="shared" ca="1" si="300"/>
        <v>6223840</v>
      </c>
      <c r="F182" s="430">
        <f t="shared" ca="1" si="300"/>
        <v>0</v>
      </c>
      <c r="G182" s="430">
        <f t="shared" ca="1" si="300"/>
        <v>0</v>
      </c>
      <c r="H182" s="430">
        <f t="shared" ca="1" si="300"/>
        <v>4944403.2</v>
      </c>
      <c r="I182" s="430">
        <f t="shared" ca="1" si="300"/>
        <v>0</v>
      </c>
      <c r="J182" s="430">
        <f t="shared" ca="1" si="300"/>
        <v>0</v>
      </c>
      <c r="K182" s="430">
        <f t="shared" ca="1" si="300"/>
        <v>2030400</v>
      </c>
      <c r="L182" s="430">
        <f t="shared" ca="1" si="300"/>
        <v>4664000</v>
      </c>
      <c r="M182" s="430">
        <f t="shared" ca="1" si="300"/>
        <v>0</v>
      </c>
      <c r="N182" s="430">
        <f t="shared" ca="1" si="300"/>
        <v>0</v>
      </c>
      <c r="O182" s="430">
        <f t="shared" ca="1" si="300"/>
        <v>33314906.399999999</v>
      </c>
      <c r="P182" s="430">
        <f t="shared" ca="1" si="300"/>
        <v>0</v>
      </c>
      <c r="Q182" s="430">
        <f t="shared" ca="1" si="300"/>
        <v>0</v>
      </c>
      <c r="R182" s="430">
        <f t="shared" ca="1" si="300"/>
        <v>0</v>
      </c>
      <c r="S182" s="430">
        <f t="shared" ca="1" si="300"/>
        <v>12944652</v>
      </c>
      <c r="T182" s="430">
        <f t="shared" ca="1" si="299"/>
        <v>0</v>
      </c>
      <c r="U182" s="430">
        <f t="shared" ca="1" si="299"/>
        <v>0</v>
      </c>
      <c r="V182" s="430">
        <f t="shared" ca="1" si="299"/>
        <v>0</v>
      </c>
      <c r="W182" s="430">
        <f t="shared" ca="1" si="299"/>
        <v>0</v>
      </c>
      <c r="X182" s="430">
        <f t="shared" ca="1" si="299"/>
        <v>0</v>
      </c>
      <c r="Y182" s="430">
        <f t="shared" ca="1" si="299"/>
        <v>0</v>
      </c>
      <c r="Z182" s="430">
        <f t="shared" ca="1" si="299"/>
        <v>0</v>
      </c>
      <c r="AA182" s="430">
        <f t="shared" ca="1" si="299"/>
        <v>0</v>
      </c>
      <c r="AB182" s="430">
        <f t="shared" ca="1" si="299"/>
        <v>0</v>
      </c>
      <c r="AC182" s="430">
        <f t="shared" ca="1" si="299"/>
        <v>0</v>
      </c>
      <c r="AD182" s="430">
        <f t="shared" ca="1" si="299"/>
        <v>0</v>
      </c>
      <c r="AE182" s="430">
        <f t="shared" ca="1" si="299"/>
        <v>0</v>
      </c>
      <c r="AF182" s="430">
        <f t="shared" ca="1" si="299"/>
        <v>0</v>
      </c>
      <c r="AG182" s="430">
        <f t="shared" ca="1" si="299"/>
        <v>0</v>
      </c>
      <c r="AH182" s="430">
        <f t="shared" ca="1" si="299"/>
        <v>0</v>
      </c>
      <c r="AI182" s="430">
        <f t="shared" ref="AI182:AI186" ca="1" si="301">SUM(D182:AH182)</f>
        <v>90124581.599999994</v>
      </c>
    </row>
    <row r="183" spans="1:35">
      <c r="A183" s="23" t="s">
        <v>436</v>
      </c>
      <c r="B183" s="598"/>
      <c r="C183" s="431" t="s">
        <v>43</v>
      </c>
      <c r="D183" s="430">
        <f t="shared" ca="1" si="300"/>
        <v>17589488.800000001</v>
      </c>
      <c r="E183" s="430">
        <f t="shared" ca="1" si="299"/>
        <v>17048773</v>
      </c>
      <c r="F183" s="430">
        <f t="shared" ca="1" si="299"/>
        <v>23896771</v>
      </c>
      <c r="G183" s="430">
        <f t="shared" ca="1" si="299"/>
        <v>24424886.399999999</v>
      </c>
      <c r="H183" s="430">
        <f t="shared" ca="1" si="299"/>
        <v>23563829</v>
      </c>
      <c r="I183" s="430">
        <f t="shared" ca="1" si="299"/>
        <v>0</v>
      </c>
      <c r="J183" s="430">
        <f t="shared" ca="1" si="299"/>
        <v>0</v>
      </c>
      <c r="K183" s="430">
        <f t="shared" ca="1" si="299"/>
        <v>17343258</v>
      </c>
      <c r="L183" s="430">
        <f t="shared" ca="1" si="299"/>
        <v>21760372.399999999</v>
      </c>
      <c r="M183" s="430">
        <f t="shared" ca="1" si="299"/>
        <v>21344677.800000001</v>
      </c>
      <c r="N183" s="430">
        <f t="shared" ca="1" si="299"/>
        <v>23429150.399999999</v>
      </c>
      <c r="O183" s="430">
        <f t="shared" ca="1" si="299"/>
        <v>16843118.199999999</v>
      </c>
      <c r="P183" s="430">
        <f t="shared" ca="1" si="299"/>
        <v>0</v>
      </c>
      <c r="Q183" s="430">
        <f t="shared" ca="1" si="299"/>
        <v>0</v>
      </c>
      <c r="R183" s="430">
        <f t="shared" ca="1" si="299"/>
        <v>24741949.800000001</v>
      </c>
      <c r="S183" s="430">
        <f t="shared" ca="1" si="299"/>
        <v>22294619.399999999</v>
      </c>
      <c r="T183" s="430">
        <f t="shared" ca="1" si="299"/>
        <v>23278772</v>
      </c>
      <c r="U183" s="430">
        <f t="shared" ca="1" si="299"/>
        <v>28690123.399999999</v>
      </c>
      <c r="V183" s="430">
        <f t="shared" ca="1" si="299"/>
        <v>0</v>
      </c>
      <c r="W183" s="430">
        <f t="shared" ca="1" si="299"/>
        <v>0</v>
      </c>
      <c r="X183" s="430">
        <f t="shared" ca="1" si="299"/>
        <v>0</v>
      </c>
      <c r="Y183" s="430">
        <f t="shared" ca="1" si="299"/>
        <v>0</v>
      </c>
      <c r="Z183" s="430">
        <f t="shared" ca="1" si="299"/>
        <v>0</v>
      </c>
      <c r="AA183" s="430">
        <f t="shared" ca="1" si="299"/>
        <v>0</v>
      </c>
      <c r="AB183" s="430">
        <f t="shared" ca="1" si="299"/>
        <v>0</v>
      </c>
      <c r="AC183" s="430">
        <f t="shared" ca="1" si="299"/>
        <v>0</v>
      </c>
      <c r="AD183" s="430">
        <f t="shared" ca="1" si="299"/>
        <v>0</v>
      </c>
      <c r="AE183" s="430">
        <f t="shared" ca="1" si="299"/>
        <v>0</v>
      </c>
      <c r="AF183" s="430">
        <f t="shared" ca="1" si="299"/>
        <v>0</v>
      </c>
      <c r="AG183" s="430">
        <f t="shared" ca="1" si="299"/>
        <v>0</v>
      </c>
      <c r="AH183" s="430">
        <f t="shared" ca="1" si="299"/>
        <v>0</v>
      </c>
      <c r="AI183" s="430">
        <f t="shared" ca="1" si="301"/>
        <v>306249789.60000002</v>
      </c>
    </row>
    <row r="184" spans="1:35">
      <c r="A184" s="23" t="s">
        <v>437</v>
      </c>
      <c r="B184" s="598"/>
      <c r="C184" s="431" t="s">
        <v>5</v>
      </c>
      <c r="D184" s="430">
        <f t="shared" ca="1" si="300"/>
        <v>5690621.4000000004</v>
      </c>
      <c r="E184" s="430">
        <f t="shared" ca="1" si="299"/>
        <v>3673084.4</v>
      </c>
      <c r="F184" s="430">
        <f t="shared" ca="1" si="299"/>
        <v>4828449.4000000004</v>
      </c>
      <c r="G184" s="430">
        <f t="shared" ca="1" si="299"/>
        <v>5873225.2000000002</v>
      </c>
      <c r="H184" s="430">
        <f t="shared" ca="1" si="299"/>
        <v>3147925</v>
      </c>
      <c r="I184" s="430">
        <f t="shared" ca="1" si="299"/>
        <v>0</v>
      </c>
      <c r="J184" s="430">
        <f t="shared" ca="1" si="299"/>
        <v>0</v>
      </c>
      <c r="K184" s="430">
        <f t="shared" ca="1" si="299"/>
        <v>5677099.4000000004</v>
      </c>
      <c r="L184" s="430">
        <f t="shared" ca="1" si="299"/>
        <v>4769499.4000000004</v>
      </c>
      <c r="M184" s="430">
        <f t="shared" ca="1" si="299"/>
        <v>5995395.0000000009</v>
      </c>
      <c r="N184" s="430">
        <f t="shared" ca="1" si="299"/>
        <v>2320000</v>
      </c>
      <c r="O184" s="430">
        <f t="shared" ca="1" si="299"/>
        <v>5307891.8000000007</v>
      </c>
      <c r="P184" s="430">
        <f t="shared" ca="1" si="299"/>
        <v>0</v>
      </c>
      <c r="Q184" s="430">
        <f t="shared" ca="1" si="299"/>
        <v>0</v>
      </c>
      <c r="R184" s="430">
        <f t="shared" ca="1" si="299"/>
        <v>1259170</v>
      </c>
      <c r="S184" s="430">
        <f t="shared" ca="1" si="299"/>
        <v>3812019</v>
      </c>
      <c r="T184" s="430">
        <f t="shared" ca="1" si="299"/>
        <v>1259170</v>
      </c>
      <c r="U184" s="430">
        <f t="shared" ca="1" si="299"/>
        <v>7061457</v>
      </c>
      <c r="V184" s="430">
        <f t="shared" ca="1" si="299"/>
        <v>0</v>
      </c>
      <c r="W184" s="430">
        <f t="shared" ca="1" si="299"/>
        <v>0</v>
      </c>
      <c r="X184" s="430">
        <f t="shared" ca="1" si="299"/>
        <v>0</v>
      </c>
      <c r="Y184" s="430">
        <f t="shared" ca="1" si="299"/>
        <v>0</v>
      </c>
      <c r="Z184" s="430">
        <f t="shared" ca="1" si="299"/>
        <v>0</v>
      </c>
      <c r="AA184" s="430">
        <f t="shared" ca="1" si="299"/>
        <v>0</v>
      </c>
      <c r="AB184" s="430">
        <f t="shared" ca="1" si="299"/>
        <v>0</v>
      </c>
      <c r="AC184" s="430">
        <f t="shared" ca="1" si="299"/>
        <v>0</v>
      </c>
      <c r="AD184" s="430">
        <f t="shared" ca="1" si="299"/>
        <v>0</v>
      </c>
      <c r="AE184" s="430">
        <f t="shared" ca="1" si="299"/>
        <v>0</v>
      </c>
      <c r="AF184" s="430">
        <f t="shared" ca="1" si="299"/>
        <v>0</v>
      </c>
      <c r="AG184" s="430">
        <f t="shared" ca="1" si="299"/>
        <v>0</v>
      </c>
      <c r="AH184" s="430">
        <f t="shared" ca="1" si="299"/>
        <v>0</v>
      </c>
      <c r="AI184" s="430">
        <f t="shared" ca="1" si="301"/>
        <v>60675007</v>
      </c>
    </row>
    <row r="185" spans="1:35">
      <c r="A185" s="23" t="s">
        <v>442</v>
      </c>
      <c r="B185" s="598"/>
      <c r="C185" s="431" t="s">
        <v>328</v>
      </c>
      <c r="D185" s="430">
        <f t="shared" ca="1" si="300"/>
        <v>0</v>
      </c>
      <c r="E185" s="430">
        <f t="shared" ca="1" si="299"/>
        <v>0</v>
      </c>
      <c r="F185" s="430">
        <f t="shared" ca="1" si="299"/>
        <v>0</v>
      </c>
      <c r="G185" s="430">
        <f t="shared" ca="1" si="299"/>
        <v>0</v>
      </c>
      <c r="H185" s="430">
        <f t="shared" ca="1" si="299"/>
        <v>24722280</v>
      </c>
      <c r="I185" s="430">
        <f t="shared" ca="1" si="299"/>
        <v>0</v>
      </c>
      <c r="J185" s="430">
        <f t="shared" ca="1" si="299"/>
        <v>0</v>
      </c>
      <c r="K185" s="430">
        <f t="shared" ca="1" si="299"/>
        <v>0</v>
      </c>
      <c r="L185" s="430">
        <f t="shared" ca="1" si="299"/>
        <v>0</v>
      </c>
      <c r="M185" s="430">
        <f t="shared" ca="1" si="299"/>
        <v>0</v>
      </c>
      <c r="N185" s="430">
        <f t="shared" ca="1" si="299"/>
        <v>0</v>
      </c>
      <c r="O185" s="430">
        <f t="shared" ca="1" si="299"/>
        <v>0</v>
      </c>
      <c r="P185" s="430">
        <f t="shared" ca="1" si="299"/>
        <v>0</v>
      </c>
      <c r="Q185" s="430">
        <f t="shared" ca="1" si="299"/>
        <v>0</v>
      </c>
      <c r="R185" s="430">
        <f t="shared" ca="1" si="299"/>
        <v>0</v>
      </c>
      <c r="S185" s="430">
        <f t="shared" ca="1" si="299"/>
        <v>0</v>
      </c>
      <c r="T185" s="430">
        <f t="shared" ca="1" si="299"/>
        <v>0</v>
      </c>
      <c r="U185" s="430">
        <f t="shared" ca="1" si="299"/>
        <v>0</v>
      </c>
      <c r="V185" s="430">
        <f t="shared" ca="1" si="299"/>
        <v>0</v>
      </c>
      <c r="W185" s="430">
        <f t="shared" ca="1" si="299"/>
        <v>0</v>
      </c>
      <c r="X185" s="430">
        <f t="shared" ca="1" si="299"/>
        <v>0</v>
      </c>
      <c r="Y185" s="430">
        <f t="shared" ca="1" si="299"/>
        <v>0</v>
      </c>
      <c r="Z185" s="430">
        <f t="shared" ca="1" si="299"/>
        <v>0</v>
      </c>
      <c r="AA185" s="430">
        <f t="shared" ca="1" si="299"/>
        <v>0</v>
      </c>
      <c r="AB185" s="430">
        <f t="shared" ca="1" si="299"/>
        <v>0</v>
      </c>
      <c r="AC185" s="430">
        <f t="shared" ca="1" si="299"/>
        <v>0</v>
      </c>
      <c r="AD185" s="430">
        <f t="shared" ca="1" si="299"/>
        <v>0</v>
      </c>
      <c r="AE185" s="430">
        <f t="shared" ca="1" si="299"/>
        <v>0</v>
      </c>
      <c r="AF185" s="430">
        <f t="shared" ca="1" si="299"/>
        <v>0</v>
      </c>
      <c r="AG185" s="430">
        <f t="shared" ca="1" si="299"/>
        <v>0</v>
      </c>
      <c r="AH185" s="430">
        <f t="shared" ca="1" si="299"/>
        <v>0</v>
      </c>
      <c r="AI185" s="430">
        <f t="shared" ca="1" si="301"/>
        <v>24722280</v>
      </c>
    </row>
    <row r="186" spans="1:35">
      <c r="A186" s="23" t="s">
        <v>1318</v>
      </c>
      <c r="B186" s="598"/>
      <c r="C186" s="431" t="s">
        <v>1319</v>
      </c>
      <c r="D186" s="430">
        <f t="shared" ca="1" si="300"/>
        <v>0</v>
      </c>
      <c r="E186" s="430">
        <f t="shared" ca="1" si="299"/>
        <v>0</v>
      </c>
      <c r="F186" s="430">
        <f t="shared" ca="1" si="299"/>
        <v>0</v>
      </c>
      <c r="G186" s="430">
        <f t="shared" ca="1" si="299"/>
        <v>0</v>
      </c>
      <c r="H186" s="430">
        <f t="shared" ca="1" si="299"/>
        <v>0</v>
      </c>
      <c r="I186" s="430">
        <f t="shared" ca="1" si="299"/>
        <v>0</v>
      </c>
      <c r="J186" s="430">
        <f t="shared" ca="1" si="299"/>
        <v>0</v>
      </c>
      <c r="K186" s="430">
        <f t="shared" ca="1" si="299"/>
        <v>0</v>
      </c>
      <c r="L186" s="430">
        <f t="shared" ca="1" si="299"/>
        <v>0</v>
      </c>
      <c r="M186" s="430">
        <f t="shared" ca="1" si="299"/>
        <v>0</v>
      </c>
      <c r="N186" s="430">
        <f t="shared" ca="1" si="299"/>
        <v>0</v>
      </c>
      <c r="O186" s="430">
        <f t="shared" ca="1" si="299"/>
        <v>0</v>
      </c>
      <c r="P186" s="430">
        <f t="shared" ca="1" si="299"/>
        <v>0</v>
      </c>
      <c r="Q186" s="430">
        <f t="shared" ca="1" si="299"/>
        <v>0</v>
      </c>
      <c r="R186" s="430">
        <f t="shared" ca="1" si="299"/>
        <v>0</v>
      </c>
      <c r="S186" s="430">
        <f t="shared" ca="1" si="299"/>
        <v>0</v>
      </c>
      <c r="T186" s="430">
        <f t="shared" ca="1" si="299"/>
        <v>0</v>
      </c>
      <c r="U186" s="430">
        <f t="shared" ca="1" si="299"/>
        <v>0</v>
      </c>
      <c r="V186" s="430">
        <f t="shared" ca="1" si="299"/>
        <v>0</v>
      </c>
      <c r="W186" s="430">
        <f t="shared" ca="1" si="299"/>
        <v>0</v>
      </c>
      <c r="X186" s="430">
        <f t="shared" ca="1" si="299"/>
        <v>0</v>
      </c>
      <c r="Y186" s="430">
        <f t="shared" ca="1" si="299"/>
        <v>0</v>
      </c>
      <c r="Z186" s="430">
        <f t="shared" ca="1" si="299"/>
        <v>0</v>
      </c>
      <c r="AA186" s="430">
        <f t="shared" ca="1" si="299"/>
        <v>0</v>
      </c>
      <c r="AB186" s="430">
        <f t="shared" ca="1" si="299"/>
        <v>0</v>
      </c>
      <c r="AC186" s="430">
        <f t="shared" ca="1" si="299"/>
        <v>0</v>
      </c>
      <c r="AD186" s="430">
        <f t="shared" ca="1" si="299"/>
        <v>0</v>
      </c>
      <c r="AE186" s="430">
        <f t="shared" ca="1" si="299"/>
        <v>0</v>
      </c>
      <c r="AF186" s="430">
        <f t="shared" ca="1" si="299"/>
        <v>0</v>
      </c>
      <c r="AG186" s="430">
        <f t="shared" ca="1" si="299"/>
        <v>0</v>
      </c>
      <c r="AH186" s="430">
        <f t="shared" ca="1" si="299"/>
        <v>0</v>
      </c>
      <c r="AI186" s="430">
        <f t="shared" ca="1" si="301"/>
        <v>0</v>
      </c>
    </row>
    <row r="187" spans="1:35">
      <c r="B187" s="599"/>
      <c r="C187" s="432" t="s">
        <v>41</v>
      </c>
      <c r="D187" s="433">
        <f t="shared" ca="1" si="300"/>
        <v>49282490.200000003</v>
      </c>
      <c r="E187" s="433">
        <f t="shared" ca="1" si="299"/>
        <v>38457129.399999999</v>
      </c>
      <c r="F187" s="433">
        <f t="shared" ca="1" si="299"/>
        <v>29785220.399999999</v>
      </c>
      <c r="G187" s="433">
        <f t="shared" ca="1" si="299"/>
        <v>30298111.599999998</v>
      </c>
      <c r="H187" s="433">
        <f t="shared" ca="1" si="299"/>
        <v>59983337.200000003</v>
      </c>
      <c r="I187" s="433">
        <f t="shared" ca="1" si="299"/>
        <v>0</v>
      </c>
      <c r="J187" s="433">
        <f t="shared" ca="1" si="299"/>
        <v>0</v>
      </c>
      <c r="K187" s="433">
        <f t="shared" ca="1" si="299"/>
        <v>41891909.399999999</v>
      </c>
      <c r="L187" s="433">
        <f t="shared" ca="1" si="299"/>
        <v>31193871.799999997</v>
      </c>
      <c r="M187" s="433">
        <f t="shared" ca="1" si="299"/>
        <v>27340072.800000001</v>
      </c>
      <c r="N187" s="433">
        <f t="shared" ca="1" si="299"/>
        <v>25749150.399999999</v>
      </c>
      <c r="O187" s="433">
        <f t="shared" ca="1" si="299"/>
        <v>56239196.400000006</v>
      </c>
      <c r="P187" s="433">
        <f t="shared" ca="1" si="299"/>
        <v>0</v>
      </c>
      <c r="Q187" s="433">
        <f t="shared" ca="1" si="299"/>
        <v>0</v>
      </c>
      <c r="R187" s="433">
        <f t="shared" ca="1" si="299"/>
        <v>26001119.800000001</v>
      </c>
      <c r="S187" s="433">
        <f t="shared" ca="1" si="299"/>
        <v>39051290.399999999</v>
      </c>
      <c r="T187" s="433">
        <f t="shared" ca="1" si="299"/>
        <v>24537942</v>
      </c>
      <c r="U187" s="433">
        <f t="shared" ca="1" si="299"/>
        <v>36281580.399999999</v>
      </c>
      <c r="V187" s="433">
        <f t="shared" ca="1" si="299"/>
        <v>0</v>
      </c>
      <c r="W187" s="433">
        <f t="shared" ca="1" si="299"/>
        <v>0</v>
      </c>
      <c r="X187" s="433">
        <f t="shared" ca="1" si="299"/>
        <v>0</v>
      </c>
      <c r="Y187" s="433">
        <f t="shared" ca="1" si="299"/>
        <v>0</v>
      </c>
      <c r="Z187" s="433">
        <f t="shared" ca="1" si="299"/>
        <v>0</v>
      </c>
      <c r="AA187" s="433">
        <f t="shared" ca="1" si="299"/>
        <v>0</v>
      </c>
      <c r="AB187" s="433">
        <f t="shared" ca="1" si="299"/>
        <v>0</v>
      </c>
      <c r="AC187" s="433">
        <f t="shared" ca="1" si="299"/>
        <v>0</v>
      </c>
      <c r="AD187" s="433">
        <f t="shared" ca="1" si="299"/>
        <v>0</v>
      </c>
      <c r="AE187" s="433">
        <f t="shared" ca="1" si="299"/>
        <v>0</v>
      </c>
      <c r="AF187" s="433">
        <f t="shared" ca="1" si="299"/>
        <v>0</v>
      </c>
      <c r="AG187" s="433">
        <f t="shared" ca="1" si="299"/>
        <v>0</v>
      </c>
      <c r="AH187" s="433">
        <f t="shared" ca="1" si="299"/>
        <v>0</v>
      </c>
      <c r="AI187" s="434">
        <f ca="1">SUM(AI181:AI186)</f>
        <v>516092422.20000005</v>
      </c>
    </row>
    <row r="188" spans="1:35">
      <c r="A188" s="23" t="s">
        <v>434</v>
      </c>
      <c r="B188" s="600" t="s">
        <v>42</v>
      </c>
      <c r="C188" s="429" t="s">
        <v>387</v>
      </c>
      <c r="D188" s="430">
        <f t="shared" ca="1" si="300"/>
        <v>5202300</v>
      </c>
      <c r="E188" s="430">
        <f t="shared" ca="1" si="299"/>
        <v>11018400</v>
      </c>
      <c r="F188" s="430">
        <f t="shared" ca="1" si="299"/>
        <v>10272700</v>
      </c>
      <c r="G188" s="430">
        <f t="shared" ca="1" si="299"/>
        <v>5439600</v>
      </c>
      <c r="H188" s="430">
        <f t="shared" ca="1" si="299"/>
        <v>4654400</v>
      </c>
      <c r="I188" s="430">
        <f t="shared" ca="1" si="299"/>
        <v>0</v>
      </c>
      <c r="J188" s="430">
        <f t="shared" ca="1" si="299"/>
        <v>0</v>
      </c>
      <c r="K188" s="430">
        <f t="shared" ca="1" si="299"/>
        <v>2482500</v>
      </c>
      <c r="L188" s="430">
        <f t="shared" ca="1" si="299"/>
        <v>25571089</v>
      </c>
      <c r="M188" s="430">
        <f t="shared" ca="1" si="299"/>
        <v>11875250</v>
      </c>
      <c r="N188" s="430">
        <f t="shared" ca="1" si="299"/>
        <v>5202300</v>
      </c>
      <c r="O188" s="430">
        <f t="shared" ca="1" si="299"/>
        <v>0</v>
      </c>
      <c r="P188" s="430">
        <f t="shared" ca="1" si="299"/>
        <v>0</v>
      </c>
      <c r="Q188" s="430">
        <f t="shared" ca="1" si="299"/>
        <v>0</v>
      </c>
      <c r="R188" s="430">
        <f t="shared" ca="1" si="299"/>
        <v>2839950</v>
      </c>
      <c r="S188" s="430">
        <f t="shared" ca="1" si="299"/>
        <v>11040300</v>
      </c>
      <c r="T188" s="430">
        <f t="shared" ca="1" si="299"/>
        <v>6728040</v>
      </c>
      <c r="U188" s="430">
        <f t="shared" ca="1" si="299"/>
        <v>16141640</v>
      </c>
      <c r="V188" s="430">
        <f t="shared" ca="1" si="299"/>
        <v>0</v>
      </c>
      <c r="W188" s="430">
        <f t="shared" ca="1" si="299"/>
        <v>0</v>
      </c>
      <c r="X188" s="430">
        <f t="shared" ca="1" si="299"/>
        <v>0</v>
      </c>
      <c r="Y188" s="430">
        <f t="shared" ca="1" si="299"/>
        <v>0</v>
      </c>
      <c r="Z188" s="430">
        <f t="shared" ca="1" si="299"/>
        <v>0</v>
      </c>
      <c r="AA188" s="430">
        <f t="shared" ca="1" si="299"/>
        <v>0</v>
      </c>
      <c r="AB188" s="430">
        <f t="shared" ca="1" si="299"/>
        <v>0</v>
      </c>
      <c r="AC188" s="430">
        <f t="shared" ca="1" si="299"/>
        <v>0</v>
      </c>
      <c r="AD188" s="430">
        <f t="shared" ca="1" si="299"/>
        <v>0</v>
      </c>
      <c r="AE188" s="430">
        <f t="shared" ca="1" si="299"/>
        <v>0</v>
      </c>
      <c r="AF188" s="430">
        <f t="shared" ca="1" si="299"/>
        <v>0</v>
      </c>
      <c r="AG188" s="430">
        <f t="shared" ca="1" si="299"/>
        <v>0</v>
      </c>
      <c r="AH188" s="430">
        <f t="shared" ca="1" si="299"/>
        <v>0</v>
      </c>
      <c r="AI188" s="430">
        <f t="shared" ref="AI188:AI189" ca="1" si="302">SUM(D188:AH188)</f>
        <v>118468469</v>
      </c>
    </row>
    <row r="189" spans="1:35">
      <c r="A189" s="23" t="s">
        <v>1320</v>
      </c>
      <c r="B189" s="598"/>
      <c r="C189" s="431" t="s">
        <v>1314</v>
      </c>
      <c r="D189" s="430">
        <f t="shared" ca="1" si="300"/>
        <v>0</v>
      </c>
      <c r="E189" s="430">
        <f t="shared" ca="1" si="299"/>
        <v>0</v>
      </c>
      <c r="F189" s="430">
        <f t="shared" ca="1" si="299"/>
        <v>0</v>
      </c>
      <c r="G189" s="430">
        <f t="shared" ca="1" si="299"/>
        <v>0</v>
      </c>
      <c r="H189" s="430">
        <f t="shared" ca="1" si="299"/>
        <v>0</v>
      </c>
      <c r="I189" s="430">
        <f t="shared" ca="1" si="299"/>
        <v>0</v>
      </c>
      <c r="J189" s="430">
        <f t="shared" ca="1" si="299"/>
        <v>0</v>
      </c>
      <c r="K189" s="430">
        <f t="shared" ca="1" si="299"/>
        <v>0</v>
      </c>
      <c r="L189" s="430">
        <f t="shared" ca="1" si="299"/>
        <v>0</v>
      </c>
      <c r="M189" s="430">
        <f t="shared" ca="1" si="299"/>
        <v>0</v>
      </c>
      <c r="N189" s="430">
        <f t="shared" ca="1" si="299"/>
        <v>0</v>
      </c>
      <c r="O189" s="430">
        <f t="shared" ca="1" si="299"/>
        <v>0</v>
      </c>
      <c r="P189" s="430">
        <f t="shared" ca="1" si="299"/>
        <v>0</v>
      </c>
      <c r="Q189" s="430">
        <f t="shared" ca="1" si="299"/>
        <v>0</v>
      </c>
      <c r="R189" s="430">
        <f t="shared" ca="1" si="299"/>
        <v>0</v>
      </c>
      <c r="S189" s="430">
        <f t="shared" ca="1" si="299"/>
        <v>0</v>
      </c>
      <c r="T189" s="430">
        <f t="shared" ca="1" si="299"/>
        <v>0</v>
      </c>
      <c r="U189" s="430">
        <f t="shared" ca="1" si="299"/>
        <v>0</v>
      </c>
      <c r="V189" s="430">
        <f t="shared" ca="1" si="299"/>
        <v>0</v>
      </c>
      <c r="W189" s="430">
        <f t="shared" ca="1" si="299"/>
        <v>0</v>
      </c>
      <c r="X189" s="430">
        <f t="shared" ca="1" si="299"/>
        <v>0</v>
      </c>
      <c r="Y189" s="430">
        <f t="shared" ca="1" si="299"/>
        <v>0</v>
      </c>
      <c r="Z189" s="430">
        <f t="shared" ca="1" si="299"/>
        <v>0</v>
      </c>
      <c r="AA189" s="430">
        <f t="shared" ca="1" si="299"/>
        <v>0</v>
      </c>
      <c r="AB189" s="430">
        <f t="shared" ca="1" si="299"/>
        <v>0</v>
      </c>
      <c r="AC189" s="430">
        <f t="shared" ca="1" si="299"/>
        <v>0</v>
      </c>
      <c r="AD189" s="430">
        <f t="shared" ca="1" si="299"/>
        <v>0</v>
      </c>
      <c r="AE189" s="430">
        <f t="shared" ca="1" si="299"/>
        <v>0</v>
      </c>
      <c r="AF189" s="430">
        <f t="shared" ca="1" si="299"/>
        <v>0</v>
      </c>
      <c r="AG189" s="430">
        <f t="shared" ca="1" si="299"/>
        <v>0</v>
      </c>
      <c r="AH189" s="430">
        <f t="shared" ca="1" si="299"/>
        <v>0</v>
      </c>
      <c r="AI189" s="430">
        <f t="shared" ca="1" si="302"/>
        <v>0</v>
      </c>
    </row>
    <row r="190" spans="1:35">
      <c r="B190" s="599"/>
      <c r="C190" s="432" t="s">
        <v>41</v>
      </c>
      <c r="D190" s="433">
        <f t="shared" ca="1" si="300"/>
        <v>5202300</v>
      </c>
      <c r="E190" s="433">
        <f t="shared" ref="E190:AH198" ca="1" si="303">E166+E141</f>
        <v>11018400</v>
      </c>
      <c r="F190" s="433">
        <f t="shared" ca="1" si="303"/>
        <v>10272700</v>
      </c>
      <c r="G190" s="433">
        <f t="shared" ca="1" si="303"/>
        <v>5439600</v>
      </c>
      <c r="H190" s="433">
        <f t="shared" ca="1" si="303"/>
        <v>4654400</v>
      </c>
      <c r="I190" s="433">
        <f t="shared" ca="1" si="303"/>
        <v>0</v>
      </c>
      <c r="J190" s="433">
        <f t="shared" ca="1" si="303"/>
        <v>0</v>
      </c>
      <c r="K190" s="433">
        <f t="shared" ca="1" si="303"/>
        <v>2482500</v>
      </c>
      <c r="L190" s="433">
        <f t="shared" ca="1" si="303"/>
        <v>25571089</v>
      </c>
      <c r="M190" s="433">
        <f t="shared" ca="1" si="303"/>
        <v>11875250</v>
      </c>
      <c r="N190" s="433">
        <f t="shared" ca="1" si="303"/>
        <v>5202300</v>
      </c>
      <c r="O190" s="433">
        <f t="shared" ca="1" si="303"/>
        <v>0</v>
      </c>
      <c r="P190" s="433">
        <f t="shared" ca="1" si="303"/>
        <v>0</v>
      </c>
      <c r="Q190" s="433">
        <f t="shared" ca="1" si="303"/>
        <v>0</v>
      </c>
      <c r="R190" s="433">
        <f t="shared" ca="1" si="303"/>
        <v>2839950</v>
      </c>
      <c r="S190" s="433">
        <f t="shared" ca="1" si="303"/>
        <v>11040300</v>
      </c>
      <c r="T190" s="433">
        <f t="shared" ca="1" si="303"/>
        <v>6728040</v>
      </c>
      <c r="U190" s="433">
        <f t="shared" ca="1" si="303"/>
        <v>16141640</v>
      </c>
      <c r="V190" s="433">
        <f t="shared" ca="1" si="303"/>
        <v>0</v>
      </c>
      <c r="W190" s="433">
        <f t="shared" ca="1" si="303"/>
        <v>0</v>
      </c>
      <c r="X190" s="433">
        <f t="shared" ca="1" si="303"/>
        <v>0</v>
      </c>
      <c r="Y190" s="433">
        <f t="shared" ca="1" si="303"/>
        <v>0</v>
      </c>
      <c r="Z190" s="433">
        <f t="shared" ca="1" si="303"/>
        <v>0</v>
      </c>
      <c r="AA190" s="433">
        <f t="shared" ca="1" si="303"/>
        <v>0</v>
      </c>
      <c r="AB190" s="433">
        <f t="shared" ca="1" si="303"/>
        <v>0</v>
      </c>
      <c r="AC190" s="433">
        <f t="shared" ca="1" si="303"/>
        <v>0</v>
      </c>
      <c r="AD190" s="433">
        <f t="shared" ca="1" si="303"/>
        <v>0</v>
      </c>
      <c r="AE190" s="433">
        <f t="shared" ca="1" si="303"/>
        <v>0</v>
      </c>
      <c r="AF190" s="433">
        <f t="shared" ca="1" si="303"/>
        <v>0</v>
      </c>
      <c r="AG190" s="433">
        <f t="shared" ca="1" si="303"/>
        <v>0</v>
      </c>
      <c r="AH190" s="433">
        <f t="shared" ca="1" si="303"/>
        <v>0</v>
      </c>
      <c r="AI190" s="435">
        <f ca="1">SUM(AI188:AI189)</f>
        <v>118468469</v>
      </c>
    </row>
    <row r="191" spans="1:35">
      <c r="A191" s="23" t="s">
        <v>632</v>
      </c>
      <c r="B191" s="600" t="s">
        <v>44</v>
      </c>
      <c r="C191" s="429" t="s">
        <v>45</v>
      </c>
      <c r="D191" s="430">
        <f t="shared" ca="1" si="300"/>
        <v>0</v>
      </c>
      <c r="E191" s="430">
        <f t="shared" ca="1" si="303"/>
        <v>16213620</v>
      </c>
      <c r="F191" s="430">
        <f t="shared" ca="1" si="303"/>
        <v>0</v>
      </c>
      <c r="G191" s="430">
        <f t="shared" ca="1" si="303"/>
        <v>0</v>
      </c>
      <c r="H191" s="430">
        <f t="shared" ca="1" si="303"/>
        <v>0</v>
      </c>
      <c r="I191" s="430">
        <f t="shared" ca="1" si="303"/>
        <v>0</v>
      </c>
      <c r="J191" s="430">
        <f t="shared" ca="1" si="303"/>
        <v>0</v>
      </c>
      <c r="K191" s="430">
        <f t="shared" ca="1" si="303"/>
        <v>0</v>
      </c>
      <c r="L191" s="430">
        <f t="shared" ca="1" si="303"/>
        <v>0</v>
      </c>
      <c r="M191" s="430">
        <f t="shared" ca="1" si="303"/>
        <v>0</v>
      </c>
      <c r="N191" s="430">
        <f t="shared" ca="1" si="303"/>
        <v>0</v>
      </c>
      <c r="O191" s="430">
        <f t="shared" ca="1" si="303"/>
        <v>0</v>
      </c>
      <c r="P191" s="430">
        <f t="shared" ca="1" si="303"/>
        <v>0</v>
      </c>
      <c r="Q191" s="430">
        <f t="shared" ca="1" si="303"/>
        <v>0</v>
      </c>
      <c r="R191" s="430">
        <f t="shared" ca="1" si="303"/>
        <v>0</v>
      </c>
      <c r="S191" s="430">
        <f t="shared" ca="1" si="303"/>
        <v>10653690</v>
      </c>
      <c r="T191" s="430">
        <f t="shared" ca="1" si="303"/>
        <v>0</v>
      </c>
      <c r="U191" s="430">
        <f t="shared" ca="1" si="303"/>
        <v>0</v>
      </c>
      <c r="V191" s="430">
        <f t="shared" ca="1" si="303"/>
        <v>0</v>
      </c>
      <c r="W191" s="430">
        <f t="shared" ca="1" si="303"/>
        <v>0</v>
      </c>
      <c r="X191" s="430">
        <f t="shared" ca="1" si="303"/>
        <v>0</v>
      </c>
      <c r="Y191" s="430">
        <f t="shared" ca="1" si="303"/>
        <v>0</v>
      </c>
      <c r="Z191" s="430">
        <f t="shared" ca="1" si="303"/>
        <v>0</v>
      </c>
      <c r="AA191" s="430">
        <f t="shared" ca="1" si="303"/>
        <v>0</v>
      </c>
      <c r="AB191" s="430">
        <f t="shared" ca="1" si="303"/>
        <v>0</v>
      </c>
      <c r="AC191" s="430">
        <f t="shared" ca="1" si="303"/>
        <v>0</v>
      </c>
      <c r="AD191" s="430">
        <f t="shared" ca="1" si="303"/>
        <v>0</v>
      </c>
      <c r="AE191" s="430">
        <f t="shared" ca="1" si="303"/>
        <v>0</v>
      </c>
      <c r="AF191" s="430">
        <f t="shared" ca="1" si="303"/>
        <v>0</v>
      </c>
      <c r="AG191" s="430">
        <f t="shared" ca="1" si="303"/>
        <v>0</v>
      </c>
      <c r="AH191" s="430">
        <f t="shared" ca="1" si="303"/>
        <v>0</v>
      </c>
      <c r="AI191" s="430">
        <f t="shared" ref="AI191:AI193" ca="1" si="304">SUM(D191:AH191)</f>
        <v>26867310</v>
      </c>
    </row>
    <row r="192" spans="1:35">
      <c r="A192" s="23" t="s">
        <v>634</v>
      </c>
      <c r="B192" s="598"/>
      <c r="C192" s="431" t="s">
        <v>1</v>
      </c>
      <c r="D192" s="430">
        <f t="shared" ca="1" si="300"/>
        <v>0</v>
      </c>
      <c r="E192" s="430">
        <f t="shared" ca="1" si="303"/>
        <v>0</v>
      </c>
      <c r="F192" s="430">
        <f t="shared" ca="1" si="303"/>
        <v>0</v>
      </c>
      <c r="G192" s="430">
        <f t="shared" ca="1" si="303"/>
        <v>27765540</v>
      </c>
      <c r="H192" s="430">
        <f t="shared" ca="1" si="303"/>
        <v>0</v>
      </c>
      <c r="I192" s="430">
        <f t="shared" ca="1" si="303"/>
        <v>0</v>
      </c>
      <c r="J192" s="430">
        <f t="shared" ca="1" si="303"/>
        <v>0</v>
      </c>
      <c r="K192" s="430">
        <f t="shared" ca="1" si="303"/>
        <v>0</v>
      </c>
      <c r="L192" s="430">
        <f t="shared" ca="1" si="303"/>
        <v>0</v>
      </c>
      <c r="M192" s="430">
        <f t="shared" ca="1" si="303"/>
        <v>0</v>
      </c>
      <c r="N192" s="430">
        <f t="shared" ca="1" si="303"/>
        <v>0</v>
      </c>
      <c r="O192" s="430">
        <f t="shared" ca="1" si="303"/>
        <v>0</v>
      </c>
      <c r="P192" s="430">
        <f t="shared" ca="1" si="303"/>
        <v>0</v>
      </c>
      <c r="Q192" s="430">
        <f t="shared" ca="1" si="303"/>
        <v>0</v>
      </c>
      <c r="R192" s="430">
        <f t="shared" ca="1" si="303"/>
        <v>0</v>
      </c>
      <c r="S192" s="430">
        <f t="shared" ca="1" si="303"/>
        <v>0</v>
      </c>
      <c r="T192" s="430">
        <f t="shared" ca="1" si="303"/>
        <v>12165900</v>
      </c>
      <c r="U192" s="430">
        <f t="shared" ca="1" si="303"/>
        <v>0</v>
      </c>
      <c r="V192" s="430">
        <f t="shared" ca="1" si="303"/>
        <v>0</v>
      </c>
      <c r="W192" s="430">
        <f t="shared" ca="1" si="303"/>
        <v>0</v>
      </c>
      <c r="X192" s="430">
        <f t="shared" ca="1" si="303"/>
        <v>0</v>
      </c>
      <c r="Y192" s="430">
        <f t="shared" ca="1" si="303"/>
        <v>0</v>
      </c>
      <c r="Z192" s="430">
        <f t="shared" ca="1" si="303"/>
        <v>0</v>
      </c>
      <c r="AA192" s="430">
        <f t="shared" ca="1" si="303"/>
        <v>0</v>
      </c>
      <c r="AB192" s="430">
        <f t="shared" ca="1" si="303"/>
        <v>0</v>
      </c>
      <c r="AC192" s="430">
        <f t="shared" ca="1" si="303"/>
        <v>0</v>
      </c>
      <c r="AD192" s="430">
        <f t="shared" ca="1" si="303"/>
        <v>0</v>
      </c>
      <c r="AE192" s="430">
        <f t="shared" ca="1" si="303"/>
        <v>0</v>
      </c>
      <c r="AF192" s="430">
        <f t="shared" ca="1" si="303"/>
        <v>0</v>
      </c>
      <c r="AG192" s="430">
        <f t="shared" ca="1" si="303"/>
        <v>0</v>
      </c>
      <c r="AH192" s="430">
        <f t="shared" ca="1" si="303"/>
        <v>0</v>
      </c>
      <c r="AI192" s="430">
        <f t="shared" ca="1" si="304"/>
        <v>39931440</v>
      </c>
    </row>
    <row r="193" spans="1:35">
      <c r="A193" s="23" t="s">
        <v>1321</v>
      </c>
      <c r="B193" s="598"/>
      <c r="C193" s="431" t="s">
        <v>1313</v>
      </c>
      <c r="D193" s="430">
        <f t="shared" ca="1" si="300"/>
        <v>0</v>
      </c>
      <c r="E193" s="430">
        <f t="shared" ca="1" si="303"/>
        <v>0</v>
      </c>
      <c r="F193" s="430">
        <f t="shared" ca="1" si="303"/>
        <v>0</v>
      </c>
      <c r="G193" s="430">
        <f t="shared" ca="1" si="303"/>
        <v>0</v>
      </c>
      <c r="H193" s="430">
        <f t="shared" ca="1" si="303"/>
        <v>0</v>
      </c>
      <c r="I193" s="430">
        <f t="shared" ca="1" si="303"/>
        <v>0</v>
      </c>
      <c r="J193" s="430">
        <f t="shared" ca="1" si="303"/>
        <v>0</v>
      </c>
      <c r="K193" s="430">
        <f t="shared" ca="1" si="303"/>
        <v>0</v>
      </c>
      <c r="L193" s="430">
        <f t="shared" ca="1" si="303"/>
        <v>0</v>
      </c>
      <c r="M193" s="430">
        <f t="shared" ca="1" si="303"/>
        <v>0</v>
      </c>
      <c r="N193" s="430">
        <f t="shared" ca="1" si="303"/>
        <v>0</v>
      </c>
      <c r="O193" s="430">
        <f t="shared" ca="1" si="303"/>
        <v>0</v>
      </c>
      <c r="P193" s="430">
        <f t="shared" ca="1" si="303"/>
        <v>0</v>
      </c>
      <c r="Q193" s="430">
        <f t="shared" ca="1" si="303"/>
        <v>0</v>
      </c>
      <c r="R193" s="430">
        <f t="shared" ca="1" si="303"/>
        <v>0</v>
      </c>
      <c r="S193" s="430">
        <f t="shared" ca="1" si="303"/>
        <v>0</v>
      </c>
      <c r="T193" s="430">
        <f t="shared" ca="1" si="303"/>
        <v>0</v>
      </c>
      <c r="U193" s="430">
        <f t="shared" ca="1" si="303"/>
        <v>0</v>
      </c>
      <c r="V193" s="430">
        <f t="shared" ca="1" si="303"/>
        <v>0</v>
      </c>
      <c r="W193" s="430">
        <f t="shared" ca="1" si="303"/>
        <v>0</v>
      </c>
      <c r="X193" s="430">
        <f t="shared" ca="1" si="303"/>
        <v>0</v>
      </c>
      <c r="Y193" s="430">
        <f t="shared" ca="1" si="303"/>
        <v>0</v>
      </c>
      <c r="Z193" s="430">
        <f t="shared" ca="1" si="303"/>
        <v>0</v>
      </c>
      <c r="AA193" s="430">
        <f t="shared" ca="1" si="303"/>
        <v>0</v>
      </c>
      <c r="AB193" s="430">
        <f t="shared" ca="1" si="303"/>
        <v>0</v>
      </c>
      <c r="AC193" s="430">
        <f t="shared" ca="1" si="303"/>
        <v>0</v>
      </c>
      <c r="AD193" s="430">
        <f t="shared" ca="1" si="303"/>
        <v>0</v>
      </c>
      <c r="AE193" s="430">
        <f t="shared" ca="1" si="303"/>
        <v>0</v>
      </c>
      <c r="AF193" s="430">
        <f t="shared" ca="1" si="303"/>
        <v>0</v>
      </c>
      <c r="AG193" s="430">
        <f t="shared" ca="1" si="303"/>
        <v>0</v>
      </c>
      <c r="AH193" s="430">
        <f t="shared" ca="1" si="303"/>
        <v>0</v>
      </c>
      <c r="AI193" s="430">
        <f t="shared" ca="1" si="304"/>
        <v>0</v>
      </c>
    </row>
    <row r="194" spans="1:35">
      <c r="B194" s="599"/>
      <c r="C194" s="432" t="s">
        <v>41</v>
      </c>
      <c r="D194" s="433">
        <f t="shared" ca="1" si="300"/>
        <v>0</v>
      </c>
      <c r="E194" s="433">
        <f t="shared" ca="1" si="303"/>
        <v>16213620</v>
      </c>
      <c r="F194" s="433">
        <f t="shared" ca="1" si="303"/>
        <v>0</v>
      </c>
      <c r="G194" s="433">
        <f t="shared" ca="1" si="303"/>
        <v>27765540</v>
      </c>
      <c r="H194" s="433">
        <f t="shared" ca="1" si="303"/>
        <v>0</v>
      </c>
      <c r="I194" s="433">
        <f t="shared" ca="1" si="303"/>
        <v>0</v>
      </c>
      <c r="J194" s="433">
        <f t="shared" ca="1" si="303"/>
        <v>0</v>
      </c>
      <c r="K194" s="433">
        <f t="shared" ca="1" si="303"/>
        <v>0</v>
      </c>
      <c r="L194" s="433">
        <f t="shared" ca="1" si="303"/>
        <v>0</v>
      </c>
      <c r="M194" s="433">
        <f t="shared" ca="1" si="303"/>
        <v>0</v>
      </c>
      <c r="N194" s="433">
        <f t="shared" ca="1" si="303"/>
        <v>0</v>
      </c>
      <c r="O194" s="433">
        <f t="shared" ca="1" si="303"/>
        <v>0</v>
      </c>
      <c r="P194" s="433">
        <f t="shared" ca="1" si="303"/>
        <v>0</v>
      </c>
      <c r="Q194" s="433">
        <f t="shared" ca="1" si="303"/>
        <v>0</v>
      </c>
      <c r="R194" s="433">
        <f t="shared" ca="1" si="303"/>
        <v>0</v>
      </c>
      <c r="S194" s="433">
        <f t="shared" ca="1" si="303"/>
        <v>10653690</v>
      </c>
      <c r="T194" s="433">
        <f t="shared" ca="1" si="303"/>
        <v>12165900</v>
      </c>
      <c r="U194" s="433">
        <f t="shared" ca="1" si="303"/>
        <v>0</v>
      </c>
      <c r="V194" s="433">
        <f t="shared" ca="1" si="303"/>
        <v>0</v>
      </c>
      <c r="W194" s="433">
        <f t="shared" ca="1" si="303"/>
        <v>0</v>
      </c>
      <c r="X194" s="433">
        <f t="shared" ca="1" si="303"/>
        <v>0</v>
      </c>
      <c r="Y194" s="433">
        <f t="shared" ca="1" si="303"/>
        <v>0</v>
      </c>
      <c r="Z194" s="433">
        <f t="shared" ca="1" si="303"/>
        <v>0</v>
      </c>
      <c r="AA194" s="433">
        <f t="shared" ca="1" si="303"/>
        <v>0</v>
      </c>
      <c r="AB194" s="433">
        <f t="shared" ca="1" si="303"/>
        <v>0</v>
      </c>
      <c r="AC194" s="433">
        <f t="shared" ca="1" si="303"/>
        <v>0</v>
      </c>
      <c r="AD194" s="433">
        <f t="shared" ca="1" si="303"/>
        <v>0</v>
      </c>
      <c r="AE194" s="433">
        <f t="shared" ca="1" si="303"/>
        <v>0</v>
      </c>
      <c r="AF194" s="433">
        <f t="shared" ca="1" si="303"/>
        <v>0</v>
      </c>
      <c r="AG194" s="433">
        <f t="shared" ca="1" si="303"/>
        <v>0</v>
      </c>
      <c r="AH194" s="433">
        <f t="shared" ca="1" si="303"/>
        <v>0</v>
      </c>
      <c r="AI194" s="435">
        <f ca="1">SUM(AI191:AI193)</f>
        <v>66798750</v>
      </c>
    </row>
    <row r="195" spans="1:35">
      <c r="A195" s="23" t="s">
        <v>435</v>
      </c>
      <c r="B195" s="600" t="s">
        <v>6</v>
      </c>
      <c r="C195" s="436" t="s">
        <v>422</v>
      </c>
      <c r="D195" s="430">
        <f t="shared" ca="1" si="300"/>
        <v>37861492</v>
      </c>
      <c r="E195" s="430">
        <f t="shared" ca="1" si="303"/>
        <v>1367400</v>
      </c>
      <c r="F195" s="430">
        <f t="shared" ca="1" si="303"/>
        <v>480800</v>
      </c>
      <c r="G195" s="430">
        <f t="shared" ca="1" si="303"/>
        <v>0</v>
      </c>
      <c r="H195" s="430">
        <f t="shared" ca="1" si="303"/>
        <v>786045</v>
      </c>
      <c r="I195" s="430">
        <f t="shared" ca="1" si="303"/>
        <v>455800</v>
      </c>
      <c r="J195" s="430">
        <f t="shared" ca="1" si="303"/>
        <v>0</v>
      </c>
      <c r="K195" s="430">
        <f t="shared" ca="1" si="303"/>
        <v>10996462</v>
      </c>
      <c r="L195" s="430">
        <f t="shared" ca="1" si="303"/>
        <v>0</v>
      </c>
      <c r="M195" s="430">
        <f t="shared" ca="1" si="303"/>
        <v>767600</v>
      </c>
      <c r="N195" s="430">
        <f t="shared" ca="1" si="303"/>
        <v>1223400</v>
      </c>
      <c r="O195" s="430">
        <f t="shared" ca="1" si="303"/>
        <v>86400</v>
      </c>
      <c r="P195" s="430">
        <f t="shared" ca="1" si="303"/>
        <v>0</v>
      </c>
      <c r="Q195" s="430">
        <f t="shared" ca="1" si="303"/>
        <v>0</v>
      </c>
      <c r="R195" s="430">
        <f t="shared" ca="1" si="303"/>
        <v>16265542</v>
      </c>
      <c r="S195" s="430">
        <f t="shared" ca="1" si="303"/>
        <v>0</v>
      </c>
      <c r="T195" s="430">
        <f t="shared" ca="1" si="303"/>
        <v>3699520</v>
      </c>
      <c r="U195" s="430">
        <f t="shared" ca="1" si="303"/>
        <v>3658625</v>
      </c>
      <c r="V195" s="430">
        <f t="shared" ca="1" si="303"/>
        <v>0</v>
      </c>
      <c r="W195" s="430">
        <f t="shared" ca="1" si="303"/>
        <v>0</v>
      </c>
      <c r="X195" s="430">
        <f t="shared" ca="1" si="303"/>
        <v>0</v>
      </c>
      <c r="Y195" s="430">
        <f t="shared" ca="1" si="303"/>
        <v>0</v>
      </c>
      <c r="Z195" s="430">
        <f t="shared" ca="1" si="303"/>
        <v>0</v>
      </c>
      <c r="AA195" s="430">
        <f t="shared" ca="1" si="303"/>
        <v>0</v>
      </c>
      <c r="AB195" s="430">
        <f t="shared" ca="1" si="303"/>
        <v>0</v>
      </c>
      <c r="AC195" s="430">
        <f t="shared" ca="1" si="303"/>
        <v>0</v>
      </c>
      <c r="AD195" s="430">
        <f t="shared" ca="1" si="303"/>
        <v>0</v>
      </c>
      <c r="AE195" s="430">
        <f t="shared" ca="1" si="303"/>
        <v>0</v>
      </c>
      <c r="AF195" s="430">
        <f t="shared" ca="1" si="303"/>
        <v>0</v>
      </c>
      <c r="AG195" s="430">
        <f t="shared" ca="1" si="303"/>
        <v>0</v>
      </c>
      <c r="AH195" s="430">
        <f t="shared" ca="1" si="303"/>
        <v>0</v>
      </c>
      <c r="AI195" s="430">
        <f t="shared" ref="AI195:AI196" ca="1" si="305">SUM(D195:AH195)</f>
        <v>77649086</v>
      </c>
    </row>
    <row r="196" spans="1:35">
      <c r="A196" s="23" t="s">
        <v>1322</v>
      </c>
      <c r="B196" s="601"/>
      <c r="C196" s="436" t="s">
        <v>1312</v>
      </c>
      <c r="D196" s="430">
        <f t="shared" ca="1" si="300"/>
        <v>0</v>
      </c>
      <c r="E196" s="430">
        <f t="shared" ca="1" si="303"/>
        <v>0</v>
      </c>
      <c r="F196" s="430">
        <f t="shared" ca="1" si="303"/>
        <v>0</v>
      </c>
      <c r="G196" s="430">
        <f t="shared" ca="1" si="303"/>
        <v>0</v>
      </c>
      <c r="H196" s="430">
        <f t="shared" ca="1" si="303"/>
        <v>0</v>
      </c>
      <c r="I196" s="430">
        <f t="shared" ca="1" si="303"/>
        <v>0</v>
      </c>
      <c r="J196" s="430">
        <f t="shared" ca="1" si="303"/>
        <v>0</v>
      </c>
      <c r="K196" s="430">
        <f t="shared" ca="1" si="303"/>
        <v>0</v>
      </c>
      <c r="L196" s="430">
        <f t="shared" ca="1" si="303"/>
        <v>0</v>
      </c>
      <c r="M196" s="430">
        <f t="shared" ca="1" si="303"/>
        <v>0</v>
      </c>
      <c r="N196" s="430">
        <f t="shared" ca="1" si="303"/>
        <v>0</v>
      </c>
      <c r="O196" s="430">
        <f t="shared" ca="1" si="303"/>
        <v>0</v>
      </c>
      <c r="P196" s="430">
        <f t="shared" ca="1" si="303"/>
        <v>0</v>
      </c>
      <c r="Q196" s="430">
        <f t="shared" ca="1" si="303"/>
        <v>0</v>
      </c>
      <c r="R196" s="430">
        <f t="shared" ca="1" si="303"/>
        <v>0</v>
      </c>
      <c r="S196" s="430">
        <f t="shared" ca="1" si="303"/>
        <v>0</v>
      </c>
      <c r="T196" s="430">
        <f t="shared" ca="1" si="303"/>
        <v>0</v>
      </c>
      <c r="U196" s="430">
        <f t="shared" ca="1" si="303"/>
        <v>0</v>
      </c>
      <c r="V196" s="430">
        <f t="shared" ca="1" si="303"/>
        <v>0</v>
      </c>
      <c r="W196" s="430">
        <f t="shared" ca="1" si="303"/>
        <v>0</v>
      </c>
      <c r="X196" s="430">
        <f t="shared" ca="1" si="303"/>
        <v>0</v>
      </c>
      <c r="Y196" s="430">
        <f t="shared" ca="1" si="303"/>
        <v>0</v>
      </c>
      <c r="Z196" s="430">
        <f t="shared" ca="1" si="303"/>
        <v>0</v>
      </c>
      <c r="AA196" s="430">
        <f t="shared" ca="1" si="303"/>
        <v>0</v>
      </c>
      <c r="AB196" s="430">
        <f t="shared" ca="1" si="303"/>
        <v>0</v>
      </c>
      <c r="AC196" s="430">
        <f t="shared" ca="1" si="303"/>
        <v>0</v>
      </c>
      <c r="AD196" s="430">
        <f t="shared" ca="1" si="303"/>
        <v>0</v>
      </c>
      <c r="AE196" s="430">
        <f t="shared" ca="1" si="303"/>
        <v>0</v>
      </c>
      <c r="AF196" s="430">
        <f t="shared" ca="1" si="303"/>
        <v>0</v>
      </c>
      <c r="AG196" s="430">
        <f t="shared" ca="1" si="303"/>
        <v>0</v>
      </c>
      <c r="AH196" s="430">
        <f t="shared" ca="1" si="303"/>
        <v>0</v>
      </c>
      <c r="AI196" s="430">
        <f t="shared" ca="1" si="305"/>
        <v>0</v>
      </c>
    </row>
    <row r="197" spans="1:35">
      <c r="B197" s="599"/>
      <c r="C197" s="432" t="s">
        <v>41</v>
      </c>
      <c r="D197" s="433">
        <f t="shared" ca="1" si="300"/>
        <v>37861492</v>
      </c>
      <c r="E197" s="433">
        <f t="shared" ca="1" si="303"/>
        <v>1367400</v>
      </c>
      <c r="F197" s="433">
        <f t="shared" ca="1" si="303"/>
        <v>480800</v>
      </c>
      <c r="G197" s="433">
        <f t="shared" ca="1" si="303"/>
        <v>0</v>
      </c>
      <c r="H197" s="433">
        <f t="shared" ca="1" si="303"/>
        <v>786045</v>
      </c>
      <c r="I197" s="433">
        <f t="shared" ca="1" si="303"/>
        <v>455800</v>
      </c>
      <c r="J197" s="433">
        <f t="shared" ca="1" si="303"/>
        <v>0</v>
      </c>
      <c r="K197" s="433">
        <f t="shared" ca="1" si="303"/>
        <v>10996462</v>
      </c>
      <c r="L197" s="433">
        <f t="shared" ca="1" si="303"/>
        <v>0</v>
      </c>
      <c r="M197" s="433">
        <f t="shared" ca="1" si="303"/>
        <v>767600</v>
      </c>
      <c r="N197" s="433">
        <f t="shared" ca="1" si="303"/>
        <v>1223400</v>
      </c>
      <c r="O197" s="433">
        <f t="shared" ca="1" si="303"/>
        <v>86400</v>
      </c>
      <c r="P197" s="433">
        <f t="shared" ca="1" si="303"/>
        <v>0</v>
      </c>
      <c r="Q197" s="433">
        <f t="shared" ca="1" si="303"/>
        <v>0</v>
      </c>
      <c r="R197" s="433">
        <f t="shared" ca="1" si="303"/>
        <v>16265542</v>
      </c>
      <c r="S197" s="433">
        <f t="shared" ca="1" si="303"/>
        <v>0</v>
      </c>
      <c r="T197" s="433">
        <f t="shared" ca="1" si="303"/>
        <v>3699520</v>
      </c>
      <c r="U197" s="433">
        <f t="shared" ca="1" si="303"/>
        <v>3658625</v>
      </c>
      <c r="V197" s="433">
        <f t="shared" ca="1" si="303"/>
        <v>0</v>
      </c>
      <c r="W197" s="433">
        <f t="shared" ca="1" si="303"/>
        <v>0</v>
      </c>
      <c r="X197" s="433">
        <f t="shared" ca="1" si="303"/>
        <v>0</v>
      </c>
      <c r="Y197" s="433">
        <f t="shared" ca="1" si="303"/>
        <v>0</v>
      </c>
      <c r="Z197" s="433">
        <f t="shared" ca="1" si="303"/>
        <v>0</v>
      </c>
      <c r="AA197" s="433">
        <f t="shared" ca="1" si="303"/>
        <v>0</v>
      </c>
      <c r="AB197" s="433">
        <f t="shared" ca="1" si="303"/>
        <v>0</v>
      </c>
      <c r="AC197" s="433">
        <f t="shared" ca="1" si="303"/>
        <v>0</v>
      </c>
      <c r="AD197" s="433">
        <f t="shared" ca="1" si="303"/>
        <v>0</v>
      </c>
      <c r="AE197" s="433">
        <f t="shared" ca="1" si="303"/>
        <v>0</v>
      </c>
      <c r="AF197" s="433">
        <f t="shared" ca="1" si="303"/>
        <v>0</v>
      </c>
      <c r="AG197" s="433">
        <f t="shared" ca="1" si="303"/>
        <v>0</v>
      </c>
      <c r="AH197" s="433">
        <f t="shared" ca="1" si="303"/>
        <v>0</v>
      </c>
      <c r="AI197" s="435">
        <f ca="1">SUM(AI195)</f>
        <v>77649086</v>
      </c>
    </row>
    <row r="198" spans="1:35">
      <c r="A198" s="23" t="s">
        <v>1324</v>
      </c>
      <c r="B198" s="600" t="s">
        <v>425</v>
      </c>
      <c r="C198" s="429" t="s">
        <v>423</v>
      </c>
      <c r="D198" s="430">
        <f ca="1">D174+D149</f>
        <v>23844353.999999996</v>
      </c>
      <c r="E198" s="430">
        <f t="shared" ca="1" si="303"/>
        <v>45857136</v>
      </c>
      <c r="F198" s="430">
        <f t="shared" ca="1" si="303"/>
        <v>22071584</v>
      </c>
      <c r="G198" s="430">
        <f t="shared" ca="1" si="303"/>
        <v>32913064</v>
      </c>
      <c r="H198" s="430">
        <f t="shared" ca="1" si="303"/>
        <v>0</v>
      </c>
      <c r="I198" s="430">
        <f t="shared" ca="1" si="303"/>
        <v>0</v>
      </c>
      <c r="J198" s="430">
        <f t="shared" ca="1" si="303"/>
        <v>0</v>
      </c>
      <c r="K198" s="430">
        <f t="shared" ca="1" si="303"/>
        <v>0</v>
      </c>
      <c r="L198" s="430">
        <f t="shared" ca="1" si="303"/>
        <v>0</v>
      </c>
      <c r="M198" s="430">
        <f t="shared" ca="1" si="303"/>
        <v>41052086</v>
      </c>
      <c r="N198" s="430">
        <f t="shared" ca="1" si="303"/>
        <v>0</v>
      </c>
      <c r="O198" s="430">
        <f t="shared" ca="1" si="303"/>
        <v>26651506</v>
      </c>
      <c r="P198" s="430">
        <f t="shared" ca="1" si="303"/>
        <v>0</v>
      </c>
      <c r="Q198" s="430">
        <f t="shared" ca="1" si="303"/>
        <v>0</v>
      </c>
      <c r="R198" s="430">
        <f t="shared" ca="1" si="303"/>
        <v>0</v>
      </c>
      <c r="S198" s="430">
        <f t="shared" ca="1" si="303"/>
        <v>0</v>
      </c>
      <c r="T198" s="430">
        <f t="shared" ref="E198:AH202" ca="1" si="306">T174+T149</f>
        <v>0</v>
      </c>
      <c r="U198" s="430">
        <f t="shared" ca="1" si="306"/>
        <v>0</v>
      </c>
      <c r="V198" s="430">
        <f t="shared" ca="1" si="306"/>
        <v>0</v>
      </c>
      <c r="W198" s="430">
        <f t="shared" ca="1" si="306"/>
        <v>0</v>
      </c>
      <c r="X198" s="430">
        <f t="shared" ca="1" si="306"/>
        <v>0</v>
      </c>
      <c r="Y198" s="430">
        <f t="shared" ca="1" si="306"/>
        <v>0</v>
      </c>
      <c r="Z198" s="430">
        <f t="shared" ca="1" si="306"/>
        <v>0</v>
      </c>
      <c r="AA198" s="430">
        <f t="shared" ca="1" si="306"/>
        <v>0</v>
      </c>
      <c r="AB198" s="430">
        <f t="shared" ca="1" si="306"/>
        <v>0</v>
      </c>
      <c r="AC198" s="430">
        <f t="shared" ca="1" si="306"/>
        <v>0</v>
      </c>
      <c r="AD198" s="430">
        <f t="shared" ca="1" si="306"/>
        <v>0</v>
      </c>
      <c r="AE198" s="430">
        <f t="shared" ca="1" si="306"/>
        <v>0</v>
      </c>
      <c r="AF198" s="430">
        <f t="shared" ca="1" si="306"/>
        <v>0</v>
      </c>
      <c r="AG198" s="430">
        <f t="shared" ca="1" si="306"/>
        <v>0</v>
      </c>
      <c r="AH198" s="430">
        <f t="shared" ca="1" si="306"/>
        <v>0</v>
      </c>
      <c r="AI198" s="430">
        <f t="shared" ref="AI198" ca="1" si="307">SUM(D198:AH198)</f>
        <v>192389730</v>
      </c>
    </row>
    <row r="199" spans="1:35">
      <c r="B199" s="599"/>
      <c r="C199" s="432" t="s">
        <v>41</v>
      </c>
      <c r="D199" s="433">
        <f t="shared" ca="1" si="300"/>
        <v>23844353.999999996</v>
      </c>
      <c r="E199" s="433">
        <f t="shared" ca="1" si="306"/>
        <v>45857136</v>
      </c>
      <c r="F199" s="433">
        <f t="shared" ca="1" si="306"/>
        <v>22071584</v>
      </c>
      <c r="G199" s="433">
        <f t="shared" ca="1" si="306"/>
        <v>32913064</v>
      </c>
      <c r="H199" s="433">
        <f t="shared" ca="1" si="306"/>
        <v>0</v>
      </c>
      <c r="I199" s="433">
        <f t="shared" ca="1" si="306"/>
        <v>0</v>
      </c>
      <c r="J199" s="433">
        <f t="shared" ca="1" si="306"/>
        <v>0</v>
      </c>
      <c r="K199" s="433">
        <f t="shared" ca="1" si="306"/>
        <v>0</v>
      </c>
      <c r="L199" s="433">
        <f t="shared" ca="1" si="306"/>
        <v>0</v>
      </c>
      <c r="M199" s="433">
        <f t="shared" ca="1" si="306"/>
        <v>41052086</v>
      </c>
      <c r="N199" s="433">
        <f t="shared" ca="1" si="306"/>
        <v>0</v>
      </c>
      <c r="O199" s="433">
        <f t="shared" ca="1" si="306"/>
        <v>26651506</v>
      </c>
      <c r="P199" s="433">
        <f t="shared" ca="1" si="306"/>
        <v>0</v>
      </c>
      <c r="Q199" s="433">
        <f t="shared" ca="1" si="306"/>
        <v>0</v>
      </c>
      <c r="R199" s="433">
        <f t="shared" ca="1" si="306"/>
        <v>0</v>
      </c>
      <c r="S199" s="433">
        <f t="shared" ca="1" si="306"/>
        <v>0</v>
      </c>
      <c r="T199" s="433">
        <f t="shared" ca="1" si="306"/>
        <v>0</v>
      </c>
      <c r="U199" s="433">
        <f t="shared" ca="1" si="306"/>
        <v>0</v>
      </c>
      <c r="V199" s="433">
        <f t="shared" ca="1" si="306"/>
        <v>0</v>
      </c>
      <c r="W199" s="433">
        <f t="shared" ca="1" si="306"/>
        <v>0</v>
      </c>
      <c r="X199" s="433">
        <f t="shared" ca="1" si="306"/>
        <v>0</v>
      </c>
      <c r="Y199" s="433">
        <f t="shared" ca="1" si="306"/>
        <v>0</v>
      </c>
      <c r="Z199" s="433">
        <f t="shared" ca="1" si="306"/>
        <v>0</v>
      </c>
      <c r="AA199" s="433">
        <f t="shared" ca="1" si="306"/>
        <v>0</v>
      </c>
      <c r="AB199" s="433">
        <f t="shared" ca="1" si="306"/>
        <v>0</v>
      </c>
      <c r="AC199" s="433">
        <f t="shared" ca="1" si="306"/>
        <v>0</v>
      </c>
      <c r="AD199" s="433">
        <f t="shared" ca="1" si="306"/>
        <v>0</v>
      </c>
      <c r="AE199" s="433">
        <f t="shared" ca="1" si="306"/>
        <v>0</v>
      </c>
      <c r="AF199" s="433">
        <f t="shared" ca="1" si="306"/>
        <v>0</v>
      </c>
      <c r="AG199" s="433">
        <f t="shared" ca="1" si="306"/>
        <v>0</v>
      </c>
      <c r="AH199" s="433">
        <f t="shared" ca="1" si="306"/>
        <v>0</v>
      </c>
      <c r="AI199" s="435">
        <f ca="1">SUM(AI198)</f>
        <v>192389730</v>
      </c>
    </row>
    <row r="200" spans="1:35">
      <c r="A200" s="23" t="s">
        <v>1386</v>
      </c>
      <c r="B200" s="600" t="s">
        <v>1381</v>
      </c>
      <c r="C200" s="429" t="s">
        <v>1382</v>
      </c>
      <c r="D200" s="430">
        <f t="shared" ca="1" si="300"/>
        <v>0</v>
      </c>
      <c r="E200" s="430">
        <f t="shared" ca="1" si="306"/>
        <v>24508040</v>
      </c>
      <c r="F200" s="430">
        <f t="shared" ca="1" si="306"/>
        <v>0</v>
      </c>
      <c r="G200" s="430">
        <f t="shared" ca="1" si="306"/>
        <v>25240000</v>
      </c>
      <c r="H200" s="430">
        <f t="shared" ca="1" si="306"/>
        <v>22337400</v>
      </c>
      <c r="I200" s="430">
        <f t="shared" ca="1" si="306"/>
        <v>0</v>
      </c>
      <c r="J200" s="430">
        <f t="shared" ca="1" si="306"/>
        <v>0</v>
      </c>
      <c r="K200" s="430">
        <f t="shared" ca="1" si="306"/>
        <v>24583760</v>
      </c>
      <c r="L200" s="430">
        <f t="shared" ca="1" si="306"/>
        <v>0</v>
      </c>
      <c r="M200" s="430">
        <f t="shared" ca="1" si="306"/>
        <v>0</v>
      </c>
      <c r="N200" s="430">
        <f t="shared" ca="1" si="306"/>
        <v>0</v>
      </c>
      <c r="O200" s="430">
        <f t="shared" ca="1" si="306"/>
        <v>24962360</v>
      </c>
      <c r="P200" s="430">
        <f t="shared" ca="1" si="306"/>
        <v>0</v>
      </c>
      <c r="Q200" s="430">
        <f t="shared" ca="1" si="306"/>
        <v>0</v>
      </c>
      <c r="R200" s="430">
        <f t="shared" ca="1" si="306"/>
        <v>26678680</v>
      </c>
      <c r="S200" s="430">
        <f t="shared" ca="1" si="306"/>
        <v>0</v>
      </c>
      <c r="T200" s="430">
        <f t="shared" ca="1" si="306"/>
        <v>24495420</v>
      </c>
      <c r="U200" s="430">
        <f t="shared" ca="1" si="306"/>
        <v>19321220</v>
      </c>
      <c r="V200" s="430">
        <f t="shared" ca="1" si="306"/>
        <v>0</v>
      </c>
      <c r="W200" s="430">
        <f t="shared" ca="1" si="306"/>
        <v>0</v>
      </c>
      <c r="X200" s="430">
        <f t="shared" ca="1" si="306"/>
        <v>0</v>
      </c>
      <c r="Y200" s="430">
        <f t="shared" ca="1" si="306"/>
        <v>0</v>
      </c>
      <c r="Z200" s="430">
        <f t="shared" ca="1" si="306"/>
        <v>0</v>
      </c>
      <c r="AA200" s="430">
        <f t="shared" ca="1" si="306"/>
        <v>0</v>
      </c>
      <c r="AB200" s="430">
        <f t="shared" ca="1" si="306"/>
        <v>0</v>
      </c>
      <c r="AC200" s="430">
        <f t="shared" ca="1" si="306"/>
        <v>0</v>
      </c>
      <c r="AD200" s="430">
        <f t="shared" ca="1" si="306"/>
        <v>0</v>
      </c>
      <c r="AE200" s="430">
        <f t="shared" ca="1" si="306"/>
        <v>0</v>
      </c>
      <c r="AF200" s="430">
        <f t="shared" ca="1" si="306"/>
        <v>0</v>
      </c>
      <c r="AG200" s="430">
        <f t="shared" ca="1" si="306"/>
        <v>0</v>
      </c>
      <c r="AH200" s="430">
        <f t="shared" ca="1" si="306"/>
        <v>0</v>
      </c>
      <c r="AI200" s="430">
        <f t="shared" ref="AI200" ca="1" si="308">SUM(D200:AH200)</f>
        <v>192126880</v>
      </c>
    </row>
    <row r="201" spans="1:35">
      <c r="B201" s="602"/>
      <c r="C201" s="437" t="s">
        <v>41</v>
      </c>
      <c r="D201" s="438">
        <f t="shared" ca="1" si="300"/>
        <v>0</v>
      </c>
      <c r="E201" s="438">
        <f t="shared" ca="1" si="306"/>
        <v>24508040</v>
      </c>
      <c r="F201" s="438">
        <f t="shared" ca="1" si="306"/>
        <v>0</v>
      </c>
      <c r="G201" s="438">
        <f t="shared" ca="1" si="306"/>
        <v>25240000</v>
      </c>
      <c r="H201" s="438">
        <f t="shared" ca="1" si="306"/>
        <v>22337400</v>
      </c>
      <c r="I201" s="438">
        <f t="shared" ca="1" si="306"/>
        <v>0</v>
      </c>
      <c r="J201" s="438">
        <f t="shared" ca="1" si="306"/>
        <v>0</v>
      </c>
      <c r="K201" s="438">
        <f t="shared" ca="1" si="306"/>
        <v>24583760</v>
      </c>
      <c r="L201" s="438">
        <f t="shared" ca="1" si="306"/>
        <v>0</v>
      </c>
      <c r="M201" s="438">
        <f t="shared" ca="1" si="306"/>
        <v>0</v>
      </c>
      <c r="N201" s="438">
        <f t="shared" ca="1" si="306"/>
        <v>0</v>
      </c>
      <c r="O201" s="438">
        <f t="shared" ca="1" si="306"/>
        <v>24962360</v>
      </c>
      <c r="P201" s="438">
        <f t="shared" ca="1" si="306"/>
        <v>0</v>
      </c>
      <c r="Q201" s="438">
        <f t="shared" ca="1" si="306"/>
        <v>0</v>
      </c>
      <c r="R201" s="438">
        <f t="shared" ca="1" si="306"/>
        <v>26678680</v>
      </c>
      <c r="S201" s="438">
        <f t="shared" ca="1" si="306"/>
        <v>0</v>
      </c>
      <c r="T201" s="438">
        <f t="shared" ca="1" si="306"/>
        <v>24495420</v>
      </c>
      <c r="U201" s="438">
        <f t="shared" ca="1" si="306"/>
        <v>19321220</v>
      </c>
      <c r="V201" s="438">
        <f t="shared" ca="1" si="306"/>
        <v>0</v>
      </c>
      <c r="W201" s="438">
        <f t="shared" ca="1" si="306"/>
        <v>0</v>
      </c>
      <c r="X201" s="438">
        <f t="shared" ca="1" si="306"/>
        <v>0</v>
      </c>
      <c r="Y201" s="438">
        <f t="shared" ca="1" si="306"/>
        <v>0</v>
      </c>
      <c r="Z201" s="438">
        <f t="shared" ca="1" si="306"/>
        <v>0</v>
      </c>
      <c r="AA201" s="438">
        <f t="shared" ca="1" si="306"/>
        <v>0</v>
      </c>
      <c r="AB201" s="438">
        <f t="shared" ca="1" si="306"/>
        <v>0</v>
      </c>
      <c r="AC201" s="438">
        <f t="shared" ca="1" si="306"/>
        <v>0</v>
      </c>
      <c r="AD201" s="438">
        <f t="shared" ca="1" si="306"/>
        <v>0</v>
      </c>
      <c r="AE201" s="438">
        <f t="shared" ca="1" si="306"/>
        <v>0</v>
      </c>
      <c r="AF201" s="438">
        <f t="shared" ca="1" si="306"/>
        <v>0</v>
      </c>
      <c r="AG201" s="438">
        <f t="shared" ca="1" si="306"/>
        <v>0</v>
      </c>
      <c r="AH201" s="438">
        <f t="shared" ca="1" si="306"/>
        <v>0</v>
      </c>
      <c r="AI201" s="439">
        <f ca="1">SUM(AI200)</f>
        <v>192126880</v>
      </c>
    </row>
    <row r="202" spans="1:35">
      <c r="B202" s="593" t="s">
        <v>49</v>
      </c>
      <c r="C202" s="593"/>
      <c r="D202" s="440">
        <f t="shared" ca="1" si="300"/>
        <v>116190636.2</v>
      </c>
      <c r="E202" s="440">
        <f t="shared" ca="1" si="306"/>
        <v>137421725.40000001</v>
      </c>
      <c r="F202" s="440">
        <f t="shared" ca="1" si="306"/>
        <v>62610304.399999999</v>
      </c>
      <c r="G202" s="440">
        <f t="shared" ca="1" si="306"/>
        <v>121656315.59999999</v>
      </c>
      <c r="H202" s="440">
        <f t="shared" ca="1" si="306"/>
        <v>87761182.200000003</v>
      </c>
      <c r="I202" s="440">
        <f t="shared" ca="1" si="306"/>
        <v>455800</v>
      </c>
      <c r="J202" s="440">
        <f t="shared" ca="1" si="306"/>
        <v>0</v>
      </c>
      <c r="K202" s="440">
        <f t="shared" ca="1" si="306"/>
        <v>79954631.400000006</v>
      </c>
      <c r="L202" s="440">
        <f t="shared" ca="1" si="306"/>
        <v>56764960.799999997</v>
      </c>
      <c r="M202" s="440">
        <f t="shared" ca="1" si="306"/>
        <v>81035008.799999997</v>
      </c>
      <c r="N202" s="440">
        <f t="shared" ca="1" si="306"/>
        <v>32174850.399999999</v>
      </c>
      <c r="O202" s="440">
        <f t="shared" ca="1" si="306"/>
        <v>107939462.39999999</v>
      </c>
      <c r="P202" s="440">
        <f t="shared" ca="1" si="306"/>
        <v>0</v>
      </c>
      <c r="Q202" s="440">
        <f t="shared" ca="1" si="306"/>
        <v>0</v>
      </c>
      <c r="R202" s="440">
        <f t="shared" ca="1" si="306"/>
        <v>71785291.799999997</v>
      </c>
      <c r="S202" s="440">
        <f t="shared" ca="1" si="306"/>
        <v>60745280.399999999</v>
      </c>
      <c r="T202" s="440">
        <f t="shared" ca="1" si="306"/>
        <v>71626822</v>
      </c>
      <c r="U202" s="440">
        <f t="shared" ca="1" si="306"/>
        <v>75403065.400000006</v>
      </c>
      <c r="V202" s="440">
        <f t="shared" ca="1" si="306"/>
        <v>0</v>
      </c>
      <c r="W202" s="440">
        <f t="shared" ca="1" si="306"/>
        <v>0</v>
      </c>
      <c r="X202" s="440">
        <f t="shared" ca="1" si="306"/>
        <v>0</v>
      </c>
      <c r="Y202" s="440">
        <f t="shared" ca="1" si="306"/>
        <v>0</v>
      </c>
      <c r="Z202" s="440">
        <f t="shared" ca="1" si="306"/>
        <v>0</v>
      </c>
      <c r="AA202" s="440">
        <f t="shared" ca="1" si="306"/>
        <v>0</v>
      </c>
      <c r="AB202" s="440">
        <f t="shared" ca="1" si="306"/>
        <v>0</v>
      </c>
      <c r="AC202" s="440">
        <f t="shared" ca="1" si="306"/>
        <v>0</v>
      </c>
      <c r="AD202" s="440">
        <f t="shared" ca="1" si="306"/>
        <v>0</v>
      </c>
      <c r="AE202" s="440">
        <f t="shared" ca="1" si="306"/>
        <v>0</v>
      </c>
      <c r="AF202" s="440">
        <f t="shared" ca="1" si="306"/>
        <v>0</v>
      </c>
      <c r="AG202" s="440">
        <f t="shared" ca="1" si="306"/>
        <v>0</v>
      </c>
      <c r="AH202" s="440">
        <f t="shared" ca="1" si="306"/>
        <v>0</v>
      </c>
      <c r="AI202" s="441">
        <f ca="1">SUM(AI187,AI190,AI194,AI197,AI199,AI201)</f>
        <v>1163525337.2</v>
      </c>
    </row>
    <row r="204" spans="1:35">
      <c r="B204" s="290"/>
      <c r="C204" s="290"/>
      <c r="D204" s="23">
        <v>59</v>
      </c>
      <c r="E204" s="23">
        <f>D204+1</f>
        <v>60</v>
      </c>
      <c r="F204" s="23">
        <f t="shared" ref="F204:F205" si="309">E204+1</f>
        <v>61</v>
      </c>
      <c r="G204" s="23">
        <f t="shared" ref="G204:G205" si="310">F204+1</f>
        <v>62</v>
      </c>
      <c r="H204" s="23">
        <f t="shared" ref="H204:H205" si="311">G204+1</f>
        <v>63</v>
      </c>
      <c r="I204" s="23">
        <f t="shared" ref="I204:I205" si="312">H204+1</f>
        <v>64</v>
      </c>
      <c r="J204" s="23">
        <f t="shared" ref="J204:J205" si="313">I204+1</f>
        <v>65</v>
      </c>
      <c r="K204" s="23">
        <f t="shared" ref="K204:K205" si="314">J204+1</f>
        <v>66</v>
      </c>
      <c r="L204" s="23">
        <f t="shared" ref="L204:L205" si="315">K204+1</f>
        <v>67</v>
      </c>
      <c r="M204" s="23">
        <f t="shared" ref="M204:M205" si="316">L204+1</f>
        <v>68</v>
      </c>
      <c r="N204" s="23">
        <f t="shared" ref="N204:N205" si="317">M204+1</f>
        <v>69</v>
      </c>
      <c r="O204" s="23">
        <f t="shared" ref="O204:O205" si="318">N204+1</f>
        <v>70</v>
      </c>
      <c r="P204" s="23">
        <f t="shared" ref="P204:P205" si="319">O204+1</f>
        <v>71</v>
      </c>
      <c r="Q204" s="23">
        <f t="shared" ref="Q204:Q205" si="320">P204+1</f>
        <v>72</v>
      </c>
      <c r="R204" s="23">
        <f t="shared" ref="R204:R205" si="321">Q204+1</f>
        <v>73</v>
      </c>
      <c r="S204" s="23">
        <f t="shared" ref="S204:S205" si="322">R204+1</f>
        <v>74</v>
      </c>
      <c r="T204" s="23">
        <f t="shared" ref="T204:T205" si="323">S204+1</f>
        <v>75</v>
      </c>
      <c r="U204" s="23">
        <f t="shared" ref="U204:U205" si="324">T204+1</f>
        <v>76</v>
      </c>
      <c r="V204" s="23">
        <f t="shared" ref="V204:V205" si="325">U204+1</f>
        <v>77</v>
      </c>
      <c r="W204" s="23">
        <f t="shared" ref="W204:W205" si="326">V204+1</f>
        <v>78</v>
      </c>
      <c r="X204" s="23">
        <f t="shared" ref="X204:X205" si="327">W204+1</f>
        <v>79</v>
      </c>
      <c r="Y204" s="23">
        <f t="shared" ref="Y204:Y205" si="328">X204+1</f>
        <v>80</v>
      </c>
      <c r="Z204" s="23">
        <f t="shared" ref="Z204:Z205" si="329">Y204+1</f>
        <v>81</v>
      </c>
      <c r="AA204" s="23">
        <f t="shared" ref="AA204:AA205" si="330">Z204+1</f>
        <v>82</v>
      </c>
      <c r="AB204" s="23">
        <f t="shared" ref="AB204:AB205" si="331">AA204+1</f>
        <v>83</v>
      </c>
      <c r="AC204" s="23">
        <f t="shared" ref="AC204:AC205" si="332">AB204+1</f>
        <v>84</v>
      </c>
      <c r="AD204" s="23">
        <f t="shared" ref="AD204:AD205" si="333">AC204+1</f>
        <v>85</v>
      </c>
      <c r="AE204" s="23">
        <f t="shared" ref="AE204:AE205" si="334">AD204+1</f>
        <v>86</v>
      </c>
      <c r="AF204" s="23">
        <f t="shared" ref="AF204:AF205" si="335">AE204+1</f>
        <v>87</v>
      </c>
      <c r="AG204" s="23">
        <f t="shared" ref="AG204:AG205" si="336">AF204+1</f>
        <v>88</v>
      </c>
      <c r="AH204" s="23">
        <f t="shared" ref="AH204:AH205" si="337">AG204+1</f>
        <v>89</v>
      </c>
      <c r="AI204" s="490"/>
    </row>
    <row r="205" spans="1:35" ht="31.5" customHeight="1">
      <c r="A205" s="451" t="s">
        <v>1333</v>
      </c>
      <c r="B205" s="491" t="s">
        <v>728</v>
      </c>
      <c r="C205" s="312" t="s">
        <v>1341</v>
      </c>
      <c r="D205" s="443">
        <f>DATE($B$2,$C$2,1)</f>
        <v>45870</v>
      </c>
      <c r="E205" s="443">
        <f>D205+1</f>
        <v>45871</v>
      </c>
      <c r="F205" s="443">
        <f t="shared" si="309"/>
        <v>45872</v>
      </c>
      <c r="G205" s="443">
        <f t="shared" si="310"/>
        <v>45873</v>
      </c>
      <c r="H205" s="443">
        <f t="shared" si="311"/>
        <v>45874</v>
      </c>
      <c r="I205" s="443">
        <f t="shared" si="312"/>
        <v>45875</v>
      </c>
      <c r="J205" s="443">
        <f t="shared" si="313"/>
        <v>45876</v>
      </c>
      <c r="K205" s="443">
        <f t="shared" si="314"/>
        <v>45877</v>
      </c>
      <c r="L205" s="443">
        <f t="shared" si="315"/>
        <v>45878</v>
      </c>
      <c r="M205" s="443">
        <f t="shared" si="316"/>
        <v>45879</v>
      </c>
      <c r="N205" s="443">
        <f t="shared" si="317"/>
        <v>45880</v>
      </c>
      <c r="O205" s="443">
        <f t="shared" si="318"/>
        <v>45881</v>
      </c>
      <c r="P205" s="443">
        <f t="shared" si="319"/>
        <v>45882</v>
      </c>
      <c r="Q205" s="443">
        <f t="shared" si="320"/>
        <v>45883</v>
      </c>
      <c r="R205" s="443">
        <f t="shared" si="321"/>
        <v>45884</v>
      </c>
      <c r="S205" s="443">
        <f t="shared" si="322"/>
        <v>45885</v>
      </c>
      <c r="T205" s="443">
        <f t="shared" si="323"/>
        <v>45886</v>
      </c>
      <c r="U205" s="443">
        <f t="shared" si="324"/>
        <v>45887</v>
      </c>
      <c r="V205" s="443">
        <f t="shared" si="325"/>
        <v>45888</v>
      </c>
      <c r="W205" s="443">
        <f t="shared" si="326"/>
        <v>45889</v>
      </c>
      <c r="X205" s="443">
        <f t="shared" si="327"/>
        <v>45890</v>
      </c>
      <c r="Y205" s="443">
        <f t="shared" si="328"/>
        <v>45891</v>
      </c>
      <c r="Z205" s="443">
        <f t="shared" si="329"/>
        <v>45892</v>
      </c>
      <c r="AA205" s="443">
        <f t="shared" si="330"/>
        <v>45893</v>
      </c>
      <c r="AB205" s="443">
        <f t="shared" si="331"/>
        <v>45894</v>
      </c>
      <c r="AC205" s="443">
        <f t="shared" si="332"/>
        <v>45895</v>
      </c>
      <c r="AD205" s="443">
        <f t="shared" si="333"/>
        <v>45896</v>
      </c>
      <c r="AE205" s="443">
        <f t="shared" si="334"/>
        <v>45897</v>
      </c>
      <c r="AF205" s="443">
        <f t="shared" si="335"/>
        <v>45898</v>
      </c>
      <c r="AG205" s="443">
        <f t="shared" si="336"/>
        <v>45899</v>
      </c>
      <c r="AH205" s="443">
        <f t="shared" si="337"/>
        <v>45900</v>
      </c>
      <c r="AI205" s="492" t="s">
        <v>505</v>
      </c>
    </row>
    <row r="206" spans="1:35">
      <c r="A206" s="23" t="s">
        <v>1292</v>
      </c>
      <c r="B206" s="596" t="s">
        <v>329</v>
      </c>
      <c r="C206" s="436" t="s">
        <v>1257</v>
      </c>
      <c r="D206" s="430">
        <f ca="1">SUMIF(협력사!$B:$B,$A:$A,INDIRECT("협력사!"&amp;SUBSTITUTE(ADDRESS(1,D$204,4),"1","")&amp;":"&amp;SUBSTITUTE(ADDRESS(1,D$204,4),"1","")))</f>
        <v>0</v>
      </c>
      <c r="E206" s="430">
        <f ca="1">SUMIF(협력사!$B:$B,$A:$A,INDIRECT("협력사!"&amp;SUBSTITUTE(ADDRESS(1,E$204,4),"1","")&amp;":"&amp;SUBSTITUTE(ADDRESS(1,E$204,4),"1","")))</f>
        <v>0</v>
      </c>
      <c r="F206" s="430">
        <f ca="1">SUMIF(협력사!$B:$B,$A:$A,INDIRECT("협력사!"&amp;SUBSTITUTE(ADDRESS(1,F$204,4),"1","")&amp;":"&amp;SUBSTITUTE(ADDRESS(1,F$204,4),"1","")))</f>
        <v>0</v>
      </c>
      <c r="G206" s="430">
        <f ca="1">SUMIF(협력사!$B:$B,$A:$A,INDIRECT("협력사!"&amp;SUBSTITUTE(ADDRESS(1,G$204,4),"1","")&amp;":"&amp;SUBSTITUTE(ADDRESS(1,G$204,4),"1","")))</f>
        <v>0</v>
      </c>
      <c r="H206" s="430">
        <f ca="1">SUMIF(협력사!$B:$B,$A:$A,INDIRECT("협력사!"&amp;SUBSTITUTE(ADDRESS(1,H$204,4),"1","")&amp;":"&amp;SUBSTITUTE(ADDRESS(1,H$204,4),"1","")))</f>
        <v>0</v>
      </c>
      <c r="I206" s="430">
        <f ca="1">SUMIF(협력사!$B:$B,$A:$A,INDIRECT("협력사!"&amp;SUBSTITUTE(ADDRESS(1,I$204,4),"1","")&amp;":"&amp;SUBSTITUTE(ADDRESS(1,I$204,4),"1","")))</f>
        <v>0</v>
      </c>
      <c r="J206" s="430">
        <f ca="1">SUMIF(협력사!$B:$B,$A:$A,INDIRECT("협력사!"&amp;SUBSTITUTE(ADDRESS(1,J$204,4),"1","")&amp;":"&amp;SUBSTITUTE(ADDRESS(1,J$204,4),"1","")))</f>
        <v>0</v>
      </c>
      <c r="K206" s="430">
        <f ca="1">SUMIF(협력사!$B:$B,$A:$A,INDIRECT("협력사!"&amp;SUBSTITUTE(ADDRESS(1,K$204,4),"1","")&amp;":"&amp;SUBSTITUTE(ADDRESS(1,K$204,4),"1","")))</f>
        <v>0</v>
      </c>
      <c r="L206" s="430">
        <f ca="1">SUMIF(협력사!$B:$B,$A:$A,INDIRECT("협력사!"&amp;SUBSTITUTE(ADDRESS(1,L$204,4),"1","")&amp;":"&amp;SUBSTITUTE(ADDRESS(1,L$204,4),"1","")))</f>
        <v>0</v>
      </c>
      <c r="M206" s="430">
        <f ca="1">SUMIF(협력사!$B:$B,$A:$A,INDIRECT("협력사!"&amp;SUBSTITUTE(ADDRESS(1,M$204,4),"1","")&amp;":"&amp;SUBSTITUTE(ADDRESS(1,M$204,4),"1","")))</f>
        <v>0</v>
      </c>
      <c r="N206" s="430">
        <f ca="1">SUMIF(협력사!$B:$B,$A:$A,INDIRECT("협력사!"&amp;SUBSTITUTE(ADDRESS(1,N$204,4),"1","")&amp;":"&amp;SUBSTITUTE(ADDRESS(1,N$204,4),"1","")))</f>
        <v>0</v>
      </c>
      <c r="O206" s="430">
        <f ca="1">SUMIF(협력사!$B:$B,$A:$A,INDIRECT("협력사!"&amp;SUBSTITUTE(ADDRESS(1,O$204,4),"1","")&amp;":"&amp;SUBSTITUTE(ADDRESS(1,O$204,4),"1","")))</f>
        <v>0</v>
      </c>
      <c r="P206" s="430">
        <f ca="1">SUMIF(협력사!$B:$B,$A:$A,INDIRECT("협력사!"&amp;SUBSTITUTE(ADDRESS(1,P$204,4),"1","")&amp;":"&amp;SUBSTITUTE(ADDRESS(1,P$204,4),"1","")))</f>
        <v>0</v>
      </c>
      <c r="Q206" s="430">
        <f ca="1">SUMIF(협력사!$B:$B,$A:$A,INDIRECT("협력사!"&amp;SUBSTITUTE(ADDRESS(1,Q$204,4),"1","")&amp;":"&amp;SUBSTITUTE(ADDRESS(1,Q$204,4),"1","")))</f>
        <v>0</v>
      </c>
      <c r="R206" s="430">
        <f ca="1">SUMIF(협력사!$B:$B,$A:$A,INDIRECT("협력사!"&amp;SUBSTITUTE(ADDRESS(1,R$204,4),"1","")&amp;":"&amp;SUBSTITUTE(ADDRESS(1,R$204,4),"1","")))</f>
        <v>0</v>
      </c>
      <c r="S206" s="430">
        <f ca="1">SUMIF(협력사!$B:$B,$A:$A,INDIRECT("협력사!"&amp;SUBSTITUTE(ADDRESS(1,S$204,4),"1","")&amp;":"&amp;SUBSTITUTE(ADDRESS(1,S$204,4),"1","")))</f>
        <v>0</v>
      </c>
      <c r="T206" s="430">
        <f ca="1">SUMIF(협력사!$B:$B,$A:$A,INDIRECT("협력사!"&amp;SUBSTITUTE(ADDRESS(1,T$204,4),"1","")&amp;":"&amp;SUBSTITUTE(ADDRESS(1,T$204,4),"1","")))</f>
        <v>0</v>
      </c>
      <c r="U206" s="430">
        <f ca="1">SUMIF(협력사!$B:$B,$A:$A,INDIRECT("협력사!"&amp;SUBSTITUTE(ADDRESS(1,U$204,4),"1","")&amp;":"&amp;SUBSTITUTE(ADDRESS(1,U$204,4),"1","")))</f>
        <v>0</v>
      </c>
      <c r="V206" s="430">
        <f ca="1">SUMIF(협력사!$B:$B,$A:$A,INDIRECT("협력사!"&amp;SUBSTITUTE(ADDRESS(1,V$204,4),"1","")&amp;":"&amp;SUBSTITUTE(ADDRESS(1,V$204,4),"1","")))</f>
        <v>0</v>
      </c>
      <c r="W206" s="430">
        <f ca="1">SUMIF(협력사!$B:$B,$A:$A,INDIRECT("협력사!"&amp;SUBSTITUTE(ADDRESS(1,W$204,4),"1","")&amp;":"&amp;SUBSTITUTE(ADDRESS(1,W$204,4),"1","")))</f>
        <v>0</v>
      </c>
      <c r="X206" s="430">
        <f ca="1">SUMIF(협력사!$B:$B,$A:$A,INDIRECT("협력사!"&amp;SUBSTITUTE(ADDRESS(1,X$204,4),"1","")&amp;":"&amp;SUBSTITUTE(ADDRESS(1,X$204,4),"1","")))</f>
        <v>0</v>
      </c>
      <c r="Y206" s="430">
        <f ca="1">SUMIF(협력사!$B:$B,$A:$A,INDIRECT("협력사!"&amp;SUBSTITUTE(ADDRESS(1,Y$204,4),"1","")&amp;":"&amp;SUBSTITUTE(ADDRESS(1,Y$204,4),"1","")))</f>
        <v>0</v>
      </c>
      <c r="Z206" s="430">
        <f ca="1">SUMIF(협력사!$B:$B,$A:$A,INDIRECT("협력사!"&amp;SUBSTITUTE(ADDRESS(1,Z$204,4),"1","")&amp;":"&amp;SUBSTITUTE(ADDRESS(1,Z$204,4),"1","")))</f>
        <v>0</v>
      </c>
      <c r="AA206" s="430">
        <f ca="1">SUMIF(협력사!$B:$B,$A:$A,INDIRECT("협력사!"&amp;SUBSTITUTE(ADDRESS(1,AA$204,4),"1","")&amp;":"&amp;SUBSTITUTE(ADDRESS(1,AA$204,4),"1","")))</f>
        <v>0</v>
      </c>
      <c r="AB206" s="430">
        <f ca="1">SUMIF(협력사!$B:$B,$A:$A,INDIRECT("협력사!"&amp;SUBSTITUTE(ADDRESS(1,AB$204,4),"1","")&amp;":"&amp;SUBSTITUTE(ADDRESS(1,AB$204,4),"1","")))</f>
        <v>0</v>
      </c>
      <c r="AC206" s="430">
        <f ca="1">SUMIF(협력사!$B:$B,$A:$A,INDIRECT("협력사!"&amp;SUBSTITUTE(ADDRESS(1,AC$204,4),"1","")&amp;":"&amp;SUBSTITUTE(ADDRESS(1,AC$204,4),"1","")))</f>
        <v>0</v>
      </c>
      <c r="AD206" s="430">
        <f ca="1">SUMIF(협력사!$B:$B,$A:$A,INDIRECT("협력사!"&amp;SUBSTITUTE(ADDRESS(1,AD$204,4),"1","")&amp;":"&amp;SUBSTITUTE(ADDRESS(1,AD$204,4),"1","")))</f>
        <v>0</v>
      </c>
      <c r="AE206" s="430">
        <f ca="1">SUMIF(협력사!$B:$B,$A:$A,INDIRECT("협력사!"&amp;SUBSTITUTE(ADDRESS(1,AE$204,4),"1","")&amp;":"&amp;SUBSTITUTE(ADDRESS(1,AE$204,4),"1","")))</f>
        <v>0</v>
      </c>
      <c r="AF206" s="430">
        <f ca="1">SUMIF(협력사!$B:$B,$A:$A,INDIRECT("협력사!"&amp;SUBSTITUTE(ADDRESS(1,AF$204,4),"1","")&amp;":"&amp;SUBSTITUTE(ADDRESS(1,AF$204,4),"1","")))</f>
        <v>0</v>
      </c>
      <c r="AG206" s="430">
        <f ca="1">SUMIF(협력사!$B:$B,$A:$A,INDIRECT("협력사!"&amp;SUBSTITUTE(ADDRESS(1,AG$204,4),"1","")&amp;":"&amp;SUBSTITUTE(ADDRESS(1,AG$204,4),"1","")))</f>
        <v>0</v>
      </c>
      <c r="AH206" s="430">
        <f ca="1">SUMIF(협력사!$B:$B,$A:$A,INDIRECT("협력사!"&amp;SUBSTITUTE(ADDRESS(1,AH$204,4),"1","")&amp;":"&amp;SUBSTITUTE(ADDRESS(1,AH$204,4),"1","")))</f>
        <v>0</v>
      </c>
      <c r="AI206" s="430">
        <f t="shared" ref="AI206:AI223" ca="1" si="338">SUM(D206:AH206)</f>
        <v>0</v>
      </c>
    </row>
    <row r="207" spans="1:35">
      <c r="A207" s="23" t="s">
        <v>1294</v>
      </c>
      <c r="B207" s="596"/>
      <c r="C207" s="436" t="s">
        <v>1258</v>
      </c>
      <c r="D207" s="430">
        <f ca="1">SUMIF(협력사!$B:$B,$A:$A,INDIRECT("협력사!"&amp;SUBSTITUTE(ADDRESS(1,D$204,4),"1","")&amp;":"&amp;SUBSTITUTE(ADDRESS(1,D$204,4),"1","")))</f>
        <v>0</v>
      </c>
      <c r="E207" s="430">
        <f ca="1">SUMIF(협력사!$B:$B,$A:$A,INDIRECT("협력사!"&amp;SUBSTITUTE(ADDRESS(1,E$204,4),"1","")&amp;":"&amp;SUBSTITUTE(ADDRESS(1,E$204,4),"1","")))</f>
        <v>0</v>
      </c>
      <c r="F207" s="430">
        <f ca="1">SUMIF(협력사!$B:$B,$A:$A,INDIRECT("협력사!"&amp;SUBSTITUTE(ADDRESS(1,F$204,4),"1","")&amp;":"&amp;SUBSTITUTE(ADDRESS(1,F$204,4),"1","")))</f>
        <v>0</v>
      </c>
      <c r="G207" s="430">
        <f ca="1">SUMIF(협력사!$B:$B,$A:$A,INDIRECT("협력사!"&amp;SUBSTITUTE(ADDRESS(1,G$204,4),"1","")&amp;":"&amp;SUBSTITUTE(ADDRESS(1,G$204,4),"1","")))</f>
        <v>0</v>
      </c>
      <c r="H207" s="430">
        <f ca="1">SUMIF(협력사!$B:$B,$A:$A,INDIRECT("협력사!"&amp;SUBSTITUTE(ADDRESS(1,H$204,4),"1","")&amp;":"&amp;SUBSTITUTE(ADDRESS(1,H$204,4),"1","")))</f>
        <v>0</v>
      </c>
      <c r="I207" s="430">
        <f ca="1">SUMIF(협력사!$B:$B,$A:$A,INDIRECT("협력사!"&amp;SUBSTITUTE(ADDRESS(1,I$204,4),"1","")&amp;":"&amp;SUBSTITUTE(ADDRESS(1,I$204,4),"1","")))</f>
        <v>0</v>
      </c>
      <c r="J207" s="430">
        <f ca="1">SUMIF(협력사!$B:$B,$A:$A,INDIRECT("협력사!"&amp;SUBSTITUTE(ADDRESS(1,J$204,4),"1","")&amp;":"&amp;SUBSTITUTE(ADDRESS(1,J$204,4),"1","")))</f>
        <v>0</v>
      </c>
      <c r="K207" s="430">
        <f ca="1">SUMIF(협력사!$B:$B,$A:$A,INDIRECT("협력사!"&amp;SUBSTITUTE(ADDRESS(1,K$204,4),"1","")&amp;":"&amp;SUBSTITUTE(ADDRESS(1,K$204,4),"1","")))</f>
        <v>0</v>
      </c>
      <c r="L207" s="430">
        <f ca="1">SUMIF(협력사!$B:$B,$A:$A,INDIRECT("협력사!"&amp;SUBSTITUTE(ADDRESS(1,L$204,4),"1","")&amp;":"&amp;SUBSTITUTE(ADDRESS(1,L$204,4),"1","")))</f>
        <v>0</v>
      </c>
      <c r="M207" s="430">
        <f ca="1">SUMIF(협력사!$B:$B,$A:$A,INDIRECT("협력사!"&amp;SUBSTITUTE(ADDRESS(1,M$204,4),"1","")&amp;":"&amp;SUBSTITUTE(ADDRESS(1,M$204,4),"1","")))</f>
        <v>0</v>
      </c>
      <c r="N207" s="430">
        <f ca="1">SUMIF(협력사!$B:$B,$A:$A,INDIRECT("협력사!"&amp;SUBSTITUTE(ADDRESS(1,N$204,4),"1","")&amp;":"&amp;SUBSTITUTE(ADDRESS(1,N$204,4),"1","")))</f>
        <v>0</v>
      </c>
      <c r="O207" s="430">
        <f ca="1">SUMIF(협력사!$B:$B,$A:$A,INDIRECT("협력사!"&amp;SUBSTITUTE(ADDRESS(1,O$204,4),"1","")&amp;":"&amp;SUBSTITUTE(ADDRESS(1,O$204,4),"1","")))</f>
        <v>0</v>
      </c>
      <c r="P207" s="430">
        <f ca="1">SUMIF(협력사!$B:$B,$A:$A,INDIRECT("협력사!"&amp;SUBSTITUTE(ADDRESS(1,P$204,4),"1","")&amp;":"&amp;SUBSTITUTE(ADDRESS(1,P$204,4),"1","")))</f>
        <v>0</v>
      </c>
      <c r="Q207" s="430">
        <f ca="1">SUMIF(협력사!$B:$B,$A:$A,INDIRECT("협력사!"&amp;SUBSTITUTE(ADDRESS(1,Q$204,4),"1","")&amp;":"&amp;SUBSTITUTE(ADDRESS(1,Q$204,4),"1","")))</f>
        <v>0</v>
      </c>
      <c r="R207" s="430">
        <f ca="1">SUMIF(협력사!$B:$B,$A:$A,INDIRECT("협력사!"&amp;SUBSTITUTE(ADDRESS(1,R$204,4),"1","")&amp;":"&amp;SUBSTITUTE(ADDRESS(1,R$204,4),"1","")))</f>
        <v>0</v>
      </c>
      <c r="S207" s="430">
        <f ca="1">SUMIF(협력사!$B:$B,$A:$A,INDIRECT("협력사!"&amp;SUBSTITUTE(ADDRESS(1,S$204,4),"1","")&amp;":"&amp;SUBSTITUTE(ADDRESS(1,S$204,4),"1","")))</f>
        <v>0</v>
      </c>
      <c r="T207" s="430">
        <f ca="1">SUMIF(협력사!$B:$B,$A:$A,INDIRECT("협력사!"&amp;SUBSTITUTE(ADDRESS(1,T$204,4),"1","")&amp;":"&amp;SUBSTITUTE(ADDRESS(1,T$204,4),"1","")))</f>
        <v>0</v>
      </c>
      <c r="U207" s="430">
        <f ca="1">SUMIF(협력사!$B:$B,$A:$A,INDIRECT("협력사!"&amp;SUBSTITUTE(ADDRESS(1,U$204,4),"1","")&amp;":"&amp;SUBSTITUTE(ADDRESS(1,U$204,4),"1","")))</f>
        <v>0</v>
      </c>
      <c r="V207" s="430">
        <f ca="1">SUMIF(협력사!$B:$B,$A:$A,INDIRECT("협력사!"&amp;SUBSTITUTE(ADDRESS(1,V$204,4),"1","")&amp;":"&amp;SUBSTITUTE(ADDRESS(1,V$204,4),"1","")))</f>
        <v>0</v>
      </c>
      <c r="W207" s="430">
        <f ca="1">SUMIF(협력사!$B:$B,$A:$A,INDIRECT("협력사!"&amp;SUBSTITUTE(ADDRESS(1,W$204,4),"1","")&amp;":"&amp;SUBSTITUTE(ADDRESS(1,W$204,4),"1","")))</f>
        <v>0</v>
      </c>
      <c r="X207" s="430">
        <f ca="1">SUMIF(협력사!$B:$B,$A:$A,INDIRECT("협력사!"&amp;SUBSTITUTE(ADDRESS(1,X$204,4),"1","")&amp;":"&amp;SUBSTITUTE(ADDRESS(1,X$204,4),"1","")))</f>
        <v>0</v>
      </c>
      <c r="Y207" s="430">
        <f ca="1">SUMIF(협력사!$B:$B,$A:$A,INDIRECT("협력사!"&amp;SUBSTITUTE(ADDRESS(1,Y$204,4),"1","")&amp;":"&amp;SUBSTITUTE(ADDRESS(1,Y$204,4),"1","")))</f>
        <v>0</v>
      </c>
      <c r="Z207" s="430">
        <f ca="1">SUMIF(협력사!$B:$B,$A:$A,INDIRECT("협력사!"&amp;SUBSTITUTE(ADDRESS(1,Z$204,4),"1","")&amp;":"&amp;SUBSTITUTE(ADDRESS(1,Z$204,4),"1","")))</f>
        <v>0</v>
      </c>
      <c r="AA207" s="430">
        <f ca="1">SUMIF(협력사!$B:$B,$A:$A,INDIRECT("협력사!"&amp;SUBSTITUTE(ADDRESS(1,AA$204,4),"1","")&amp;":"&amp;SUBSTITUTE(ADDRESS(1,AA$204,4),"1","")))</f>
        <v>0</v>
      </c>
      <c r="AB207" s="430">
        <f ca="1">SUMIF(협력사!$B:$B,$A:$A,INDIRECT("협력사!"&amp;SUBSTITUTE(ADDRESS(1,AB$204,4),"1","")&amp;":"&amp;SUBSTITUTE(ADDRESS(1,AB$204,4),"1","")))</f>
        <v>0</v>
      </c>
      <c r="AC207" s="430">
        <f ca="1">SUMIF(협력사!$B:$B,$A:$A,INDIRECT("협력사!"&amp;SUBSTITUTE(ADDRESS(1,AC$204,4),"1","")&amp;":"&amp;SUBSTITUTE(ADDRESS(1,AC$204,4),"1","")))</f>
        <v>0</v>
      </c>
      <c r="AD207" s="430">
        <f ca="1">SUMIF(협력사!$B:$B,$A:$A,INDIRECT("협력사!"&amp;SUBSTITUTE(ADDRESS(1,AD$204,4),"1","")&amp;":"&amp;SUBSTITUTE(ADDRESS(1,AD$204,4),"1","")))</f>
        <v>0</v>
      </c>
      <c r="AE207" s="430">
        <f ca="1">SUMIF(협력사!$B:$B,$A:$A,INDIRECT("협력사!"&amp;SUBSTITUTE(ADDRESS(1,AE$204,4),"1","")&amp;":"&amp;SUBSTITUTE(ADDRESS(1,AE$204,4),"1","")))</f>
        <v>0</v>
      </c>
      <c r="AF207" s="430">
        <f ca="1">SUMIF(협력사!$B:$B,$A:$A,INDIRECT("협력사!"&amp;SUBSTITUTE(ADDRESS(1,AF$204,4),"1","")&amp;":"&amp;SUBSTITUTE(ADDRESS(1,AF$204,4),"1","")))</f>
        <v>0</v>
      </c>
      <c r="AG207" s="430">
        <f ca="1">SUMIF(협력사!$B:$B,$A:$A,INDIRECT("협력사!"&amp;SUBSTITUTE(ADDRESS(1,AG$204,4),"1","")&amp;":"&amp;SUBSTITUTE(ADDRESS(1,AG$204,4),"1","")))</f>
        <v>0</v>
      </c>
      <c r="AH207" s="430">
        <f ca="1">SUMIF(협력사!$B:$B,$A:$A,INDIRECT("협력사!"&amp;SUBSTITUTE(ADDRESS(1,AH$204,4),"1","")&amp;":"&amp;SUBSTITUTE(ADDRESS(1,AH$204,4),"1","")))</f>
        <v>0</v>
      </c>
      <c r="AI207" s="430">
        <f t="shared" ca="1" si="338"/>
        <v>0</v>
      </c>
    </row>
    <row r="208" spans="1:35">
      <c r="B208" s="595"/>
      <c r="C208" s="432" t="s">
        <v>41</v>
      </c>
      <c r="D208" s="433">
        <f ca="1">SUM(D206:D207)</f>
        <v>0</v>
      </c>
      <c r="E208" s="433">
        <f t="shared" ref="E208:AH208" ca="1" si="339">SUM(E206:E207)</f>
        <v>0</v>
      </c>
      <c r="F208" s="433">
        <f t="shared" ca="1" si="339"/>
        <v>0</v>
      </c>
      <c r="G208" s="433">
        <f t="shared" ca="1" si="339"/>
        <v>0</v>
      </c>
      <c r="H208" s="433">
        <f t="shared" ca="1" si="339"/>
        <v>0</v>
      </c>
      <c r="I208" s="433">
        <f t="shared" ca="1" si="339"/>
        <v>0</v>
      </c>
      <c r="J208" s="433">
        <f t="shared" ca="1" si="339"/>
        <v>0</v>
      </c>
      <c r="K208" s="433">
        <f t="shared" ca="1" si="339"/>
        <v>0</v>
      </c>
      <c r="L208" s="433">
        <f t="shared" ca="1" si="339"/>
        <v>0</v>
      </c>
      <c r="M208" s="433">
        <f t="shared" ca="1" si="339"/>
        <v>0</v>
      </c>
      <c r="N208" s="433">
        <f t="shared" ca="1" si="339"/>
        <v>0</v>
      </c>
      <c r="O208" s="433">
        <f t="shared" ca="1" si="339"/>
        <v>0</v>
      </c>
      <c r="P208" s="433">
        <f t="shared" ca="1" si="339"/>
        <v>0</v>
      </c>
      <c r="Q208" s="433">
        <f t="shared" ca="1" si="339"/>
        <v>0</v>
      </c>
      <c r="R208" s="433">
        <f t="shared" ca="1" si="339"/>
        <v>0</v>
      </c>
      <c r="S208" s="433">
        <f t="shared" ca="1" si="339"/>
        <v>0</v>
      </c>
      <c r="T208" s="433">
        <f t="shared" ca="1" si="339"/>
        <v>0</v>
      </c>
      <c r="U208" s="433">
        <f t="shared" ca="1" si="339"/>
        <v>0</v>
      </c>
      <c r="V208" s="433">
        <f t="shared" ca="1" si="339"/>
        <v>0</v>
      </c>
      <c r="W208" s="433">
        <f t="shared" ca="1" si="339"/>
        <v>0</v>
      </c>
      <c r="X208" s="433">
        <f t="shared" ca="1" si="339"/>
        <v>0</v>
      </c>
      <c r="Y208" s="433">
        <f t="shared" ca="1" si="339"/>
        <v>0</v>
      </c>
      <c r="Z208" s="433">
        <f t="shared" ca="1" si="339"/>
        <v>0</v>
      </c>
      <c r="AA208" s="433">
        <f t="shared" ca="1" si="339"/>
        <v>0</v>
      </c>
      <c r="AB208" s="433">
        <f t="shared" ca="1" si="339"/>
        <v>0</v>
      </c>
      <c r="AC208" s="433">
        <f t="shared" ca="1" si="339"/>
        <v>0</v>
      </c>
      <c r="AD208" s="433">
        <f t="shared" ca="1" si="339"/>
        <v>0</v>
      </c>
      <c r="AE208" s="433">
        <f t="shared" ca="1" si="339"/>
        <v>0</v>
      </c>
      <c r="AF208" s="433">
        <f t="shared" ca="1" si="339"/>
        <v>0</v>
      </c>
      <c r="AG208" s="433">
        <f t="shared" ca="1" si="339"/>
        <v>0</v>
      </c>
      <c r="AH208" s="433">
        <f t="shared" ca="1" si="339"/>
        <v>0</v>
      </c>
      <c r="AI208" s="435">
        <f t="shared" ca="1" si="338"/>
        <v>0</v>
      </c>
    </row>
    <row r="209" spans="1:35">
      <c r="A209" s="23" t="s">
        <v>1296</v>
      </c>
      <c r="B209" s="594" t="s">
        <v>275</v>
      </c>
      <c r="C209" s="436" t="s">
        <v>1257</v>
      </c>
      <c r="D209" s="430">
        <f ca="1">SUMIF(협력사!$B:$B,$A:$A,INDIRECT("협력사!"&amp;SUBSTITUTE(ADDRESS(1,D$204,4),"1","")&amp;":"&amp;SUBSTITUTE(ADDRESS(1,D$204,4),"1","")))</f>
        <v>0</v>
      </c>
      <c r="E209" s="430">
        <f ca="1">SUMIF(협력사!$B:$B,$A:$A,INDIRECT("협력사!"&amp;SUBSTITUTE(ADDRESS(1,E$204,4),"1","")&amp;":"&amp;SUBSTITUTE(ADDRESS(1,E$204,4),"1","")))</f>
        <v>0</v>
      </c>
      <c r="F209" s="430">
        <f ca="1">SUMIF(협력사!$B:$B,$A:$A,INDIRECT("협력사!"&amp;SUBSTITUTE(ADDRESS(1,F$204,4),"1","")&amp;":"&amp;SUBSTITUTE(ADDRESS(1,F$204,4),"1","")))</f>
        <v>0</v>
      </c>
      <c r="G209" s="430">
        <f ca="1">SUMIF(협력사!$B:$B,$A:$A,INDIRECT("협력사!"&amp;SUBSTITUTE(ADDRESS(1,G$204,4),"1","")&amp;":"&amp;SUBSTITUTE(ADDRESS(1,G$204,4),"1","")))</f>
        <v>0</v>
      </c>
      <c r="H209" s="430">
        <f ca="1">SUMIF(협력사!$B:$B,$A:$A,INDIRECT("협력사!"&amp;SUBSTITUTE(ADDRESS(1,H$204,4),"1","")&amp;":"&amp;SUBSTITUTE(ADDRESS(1,H$204,4),"1","")))</f>
        <v>0</v>
      </c>
      <c r="I209" s="430">
        <f ca="1">SUMIF(협력사!$B:$B,$A:$A,INDIRECT("협력사!"&amp;SUBSTITUTE(ADDRESS(1,I$204,4),"1","")&amp;":"&amp;SUBSTITUTE(ADDRESS(1,I$204,4),"1","")))</f>
        <v>0</v>
      </c>
      <c r="J209" s="430">
        <f ca="1">SUMIF(협력사!$B:$B,$A:$A,INDIRECT("협력사!"&amp;SUBSTITUTE(ADDRESS(1,J$204,4),"1","")&amp;":"&amp;SUBSTITUTE(ADDRESS(1,J$204,4),"1","")))</f>
        <v>0</v>
      </c>
      <c r="K209" s="430">
        <f ca="1">SUMIF(협력사!$B:$B,$A:$A,INDIRECT("협력사!"&amp;SUBSTITUTE(ADDRESS(1,K$204,4),"1","")&amp;":"&amp;SUBSTITUTE(ADDRESS(1,K$204,4),"1","")))</f>
        <v>0</v>
      </c>
      <c r="L209" s="430">
        <f ca="1">SUMIF(협력사!$B:$B,$A:$A,INDIRECT("협력사!"&amp;SUBSTITUTE(ADDRESS(1,L$204,4),"1","")&amp;":"&amp;SUBSTITUTE(ADDRESS(1,L$204,4),"1","")))</f>
        <v>0</v>
      </c>
      <c r="M209" s="430">
        <f ca="1">SUMIF(협력사!$B:$B,$A:$A,INDIRECT("협력사!"&amp;SUBSTITUTE(ADDRESS(1,M$204,4),"1","")&amp;":"&amp;SUBSTITUTE(ADDRESS(1,M$204,4),"1","")))</f>
        <v>0</v>
      </c>
      <c r="N209" s="430">
        <f ca="1">SUMIF(협력사!$B:$B,$A:$A,INDIRECT("협력사!"&amp;SUBSTITUTE(ADDRESS(1,N$204,4),"1","")&amp;":"&amp;SUBSTITUTE(ADDRESS(1,N$204,4),"1","")))</f>
        <v>0</v>
      </c>
      <c r="O209" s="430">
        <f ca="1">SUMIF(협력사!$B:$B,$A:$A,INDIRECT("협력사!"&amp;SUBSTITUTE(ADDRESS(1,O$204,4),"1","")&amp;":"&amp;SUBSTITUTE(ADDRESS(1,O$204,4),"1","")))</f>
        <v>0</v>
      </c>
      <c r="P209" s="430">
        <f ca="1">SUMIF(협력사!$B:$B,$A:$A,INDIRECT("협력사!"&amp;SUBSTITUTE(ADDRESS(1,P$204,4),"1","")&amp;":"&amp;SUBSTITUTE(ADDRESS(1,P$204,4),"1","")))</f>
        <v>0</v>
      </c>
      <c r="Q209" s="430">
        <f ca="1">SUMIF(협력사!$B:$B,$A:$A,INDIRECT("협력사!"&amp;SUBSTITUTE(ADDRESS(1,Q$204,4),"1","")&amp;":"&amp;SUBSTITUTE(ADDRESS(1,Q$204,4),"1","")))</f>
        <v>0</v>
      </c>
      <c r="R209" s="430">
        <f ca="1">SUMIF(협력사!$B:$B,$A:$A,INDIRECT("협력사!"&amp;SUBSTITUTE(ADDRESS(1,R$204,4),"1","")&amp;":"&amp;SUBSTITUTE(ADDRESS(1,R$204,4),"1","")))</f>
        <v>0</v>
      </c>
      <c r="S209" s="430">
        <f ca="1">SUMIF(협력사!$B:$B,$A:$A,INDIRECT("협력사!"&amp;SUBSTITUTE(ADDRESS(1,S$204,4),"1","")&amp;":"&amp;SUBSTITUTE(ADDRESS(1,S$204,4),"1","")))</f>
        <v>0</v>
      </c>
      <c r="T209" s="430">
        <f ca="1">SUMIF(협력사!$B:$B,$A:$A,INDIRECT("협력사!"&amp;SUBSTITUTE(ADDRESS(1,T$204,4),"1","")&amp;":"&amp;SUBSTITUTE(ADDRESS(1,T$204,4),"1","")))</f>
        <v>0</v>
      </c>
      <c r="U209" s="430">
        <f ca="1">SUMIF(협력사!$B:$B,$A:$A,INDIRECT("협력사!"&amp;SUBSTITUTE(ADDRESS(1,U$204,4),"1","")&amp;":"&amp;SUBSTITUTE(ADDRESS(1,U$204,4),"1","")))</f>
        <v>0</v>
      </c>
      <c r="V209" s="430">
        <f ca="1">SUMIF(협력사!$B:$B,$A:$A,INDIRECT("협력사!"&amp;SUBSTITUTE(ADDRESS(1,V$204,4),"1","")&amp;":"&amp;SUBSTITUTE(ADDRESS(1,V$204,4),"1","")))</f>
        <v>0</v>
      </c>
      <c r="W209" s="430">
        <f ca="1">SUMIF(협력사!$B:$B,$A:$A,INDIRECT("협력사!"&amp;SUBSTITUTE(ADDRESS(1,W$204,4),"1","")&amp;":"&amp;SUBSTITUTE(ADDRESS(1,W$204,4),"1","")))</f>
        <v>0</v>
      </c>
      <c r="X209" s="430">
        <f ca="1">SUMIF(협력사!$B:$B,$A:$A,INDIRECT("협력사!"&amp;SUBSTITUTE(ADDRESS(1,X$204,4),"1","")&amp;":"&amp;SUBSTITUTE(ADDRESS(1,X$204,4),"1","")))</f>
        <v>0</v>
      </c>
      <c r="Y209" s="430">
        <f ca="1">SUMIF(협력사!$B:$B,$A:$A,INDIRECT("협력사!"&amp;SUBSTITUTE(ADDRESS(1,Y$204,4),"1","")&amp;":"&amp;SUBSTITUTE(ADDRESS(1,Y$204,4),"1","")))</f>
        <v>0</v>
      </c>
      <c r="Z209" s="430">
        <f ca="1">SUMIF(협력사!$B:$B,$A:$A,INDIRECT("협력사!"&amp;SUBSTITUTE(ADDRESS(1,Z$204,4),"1","")&amp;":"&amp;SUBSTITUTE(ADDRESS(1,Z$204,4),"1","")))</f>
        <v>0</v>
      </c>
      <c r="AA209" s="430">
        <f ca="1">SUMIF(협력사!$B:$B,$A:$A,INDIRECT("협력사!"&amp;SUBSTITUTE(ADDRESS(1,AA$204,4),"1","")&amp;":"&amp;SUBSTITUTE(ADDRESS(1,AA$204,4),"1","")))</f>
        <v>0</v>
      </c>
      <c r="AB209" s="430">
        <f ca="1">SUMIF(협력사!$B:$B,$A:$A,INDIRECT("협력사!"&amp;SUBSTITUTE(ADDRESS(1,AB$204,4),"1","")&amp;":"&amp;SUBSTITUTE(ADDRESS(1,AB$204,4),"1","")))</f>
        <v>0</v>
      </c>
      <c r="AC209" s="430">
        <f ca="1">SUMIF(협력사!$B:$B,$A:$A,INDIRECT("협력사!"&amp;SUBSTITUTE(ADDRESS(1,AC$204,4),"1","")&amp;":"&amp;SUBSTITUTE(ADDRESS(1,AC$204,4),"1","")))</f>
        <v>0</v>
      </c>
      <c r="AD209" s="430">
        <f ca="1">SUMIF(협력사!$B:$B,$A:$A,INDIRECT("협력사!"&amp;SUBSTITUTE(ADDRESS(1,AD$204,4),"1","")&amp;":"&amp;SUBSTITUTE(ADDRESS(1,AD$204,4),"1","")))</f>
        <v>0</v>
      </c>
      <c r="AE209" s="430">
        <f ca="1">SUMIF(협력사!$B:$B,$A:$A,INDIRECT("협력사!"&amp;SUBSTITUTE(ADDRESS(1,AE$204,4),"1","")&amp;":"&amp;SUBSTITUTE(ADDRESS(1,AE$204,4),"1","")))</f>
        <v>0</v>
      </c>
      <c r="AF209" s="430">
        <f ca="1">SUMIF(협력사!$B:$B,$A:$A,INDIRECT("협력사!"&amp;SUBSTITUTE(ADDRESS(1,AF$204,4),"1","")&amp;":"&amp;SUBSTITUTE(ADDRESS(1,AF$204,4),"1","")))</f>
        <v>0</v>
      </c>
      <c r="AG209" s="430">
        <f ca="1">SUMIF(협력사!$B:$B,$A:$A,INDIRECT("협력사!"&amp;SUBSTITUTE(ADDRESS(1,AG$204,4),"1","")&amp;":"&amp;SUBSTITUTE(ADDRESS(1,AG$204,4),"1","")))</f>
        <v>0</v>
      </c>
      <c r="AH209" s="430">
        <f ca="1">SUMIF(협력사!$B:$B,$A:$A,INDIRECT("협력사!"&amp;SUBSTITUTE(ADDRESS(1,AH$204,4),"1","")&amp;":"&amp;SUBSTITUTE(ADDRESS(1,AH$204,4),"1","")))</f>
        <v>0</v>
      </c>
      <c r="AI209" s="430">
        <f t="shared" ca="1" si="338"/>
        <v>0</v>
      </c>
    </row>
    <row r="210" spans="1:35">
      <c r="B210" s="595"/>
      <c r="C210" s="432" t="s">
        <v>41</v>
      </c>
      <c r="D210" s="433">
        <f ca="1">D209</f>
        <v>0</v>
      </c>
      <c r="E210" s="433">
        <f t="shared" ref="E210:AH210" ca="1" si="340">E209</f>
        <v>0</v>
      </c>
      <c r="F210" s="433">
        <f t="shared" ca="1" si="340"/>
        <v>0</v>
      </c>
      <c r="G210" s="433">
        <f t="shared" ca="1" si="340"/>
        <v>0</v>
      </c>
      <c r="H210" s="433">
        <f t="shared" ca="1" si="340"/>
        <v>0</v>
      </c>
      <c r="I210" s="433">
        <f t="shared" ca="1" si="340"/>
        <v>0</v>
      </c>
      <c r="J210" s="433">
        <f t="shared" ca="1" si="340"/>
        <v>0</v>
      </c>
      <c r="K210" s="433">
        <f t="shared" ca="1" si="340"/>
        <v>0</v>
      </c>
      <c r="L210" s="433">
        <f t="shared" ca="1" si="340"/>
        <v>0</v>
      </c>
      <c r="M210" s="433">
        <f t="shared" ca="1" si="340"/>
        <v>0</v>
      </c>
      <c r="N210" s="433">
        <f t="shared" ca="1" si="340"/>
        <v>0</v>
      </c>
      <c r="O210" s="433">
        <f t="shared" ca="1" si="340"/>
        <v>0</v>
      </c>
      <c r="P210" s="433">
        <f t="shared" ca="1" si="340"/>
        <v>0</v>
      </c>
      <c r="Q210" s="433">
        <f t="shared" ca="1" si="340"/>
        <v>0</v>
      </c>
      <c r="R210" s="433">
        <f t="shared" ca="1" si="340"/>
        <v>0</v>
      </c>
      <c r="S210" s="433">
        <f t="shared" ca="1" si="340"/>
        <v>0</v>
      </c>
      <c r="T210" s="433">
        <f t="shared" ca="1" si="340"/>
        <v>0</v>
      </c>
      <c r="U210" s="433">
        <f t="shared" ca="1" si="340"/>
        <v>0</v>
      </c>
      <c r="V210" s="433">
        <f t="shared" ca="1" si="340"/>
        <v>0</v>
      </c>
      <c r="W210" s="433">
        <f t="shared" ca="1" si="340"/>
        <v>0</v>
      </c>
      <c r="X210" s="433">
        <f t="shared" ca="1" si="340"/>
        <v>0</v>
      </c>
      <c r="Y210" s="433">
        <f t="shared" ca="1" si="340"/>
        <v>0</v>
      </c>
      <c r="Z210" s="433">
        <f t="shared" ca="1" si="340"/>
        <v>0</v>
      </c>
      <c r="AA210" s="433">
        <f t="shared" ca="1" si="340"/>
        <v>0</v>
      </c>
      <c r="AB210" s="433">
        <f t="shared" ca="1" si="340"/>
        <v>0</v>
      </c>
      <c r="AC210" s="433">
        <f t="shared" ca="1" si="340"/>
        <v>0</v>
      </c>
      <c r="AD210" s="433">
        <f t="shared" ca="1" si="340"/>
        <v>0</v>
      </c>
      <c r="AE210" s="433">
        <f t="shared" ca="1" si="340"/>
        <v>0</v>
      </c>
      <c r="AF210" s="433">
        <f t="shared" ca="1" si="340"/>
        <v>0</v>
      </c>
      <c r="AG210" s="433">
        <f t="shared" ca="1" si="340"/>
        <v>0</v>
      </c>
      <c r="AH210" s="433">
        <f t="shared" ca="1" si="340"/>
        <v>0</v>
      </c>
      <c r="AI210" s="435">
        <f t="shared" ca="1" si="338"/>
        <v>0</v>
      </c>
    </row>
    <row r="211" spans="1:35">
      <c r="A211" s="23" t="s">
        <v>1310</v>
      </c>
      <c r="B211" s="594" t="s">
        <v>1259</v>
      </c>
      <c r="C211" s="436" t="s">
        <v>1258</v>
      </c>
      <c r="D211" s="430">
        <f ca="1">SUMIF(협력사!$B:$B,$A:$A,INDIRECT("협력사!"&amp;SUBSTITUTE(ADDRESS(1,D$204,4),"1","")&amp;":"&amp;SUBSTITUTE(ADDRESS(1,D$204,4),"1","")))</f>
        <v>0</v>
      </c>
      <c r="E211" s="430">
        <f ca="1">SUMIF(협력사!$B:$B,$A:$A,INDIRECT("협력사!"&amp;SUBSTITUTE(ADDRESS(1,E$204,4),"1","")&amp;":"&amp;SUBSTITUTE(ADDRESS(1,E$204,4),"1","")))</f>
        <v>0</v>
      </c>
      <c r="F211" s="430">
        <f ca="1">SUMIF(협력사!$B:$B,$A:$A,INDIRECT("협력사!"&amp;SUBSTITUTE(ADDRESS(1,F$204,4),"1","")&amp;":"&amp;SUBSTITUTE(ADDRESS(1,F$204,4),"1","")))</f>
        <v>0</v>
      </c>
      <c r="G211" s="430">
        <f ca="1">SUMIF(협력사!$B:$B,$A:$A,INDIRECT("협력사!"&amp;SUBSTITUTE(ADDRESS(1,G$204,4),"1","")&amp;":"&amp;SUBSTITUTE(ADDRESS(1,G$204,4),"1","")))</f>
        <v>0</v>
      </c>
      <c r="H211" s="430">
        <f ca="1">SUMIF(협력사!$B:$B,$A:$A,INDIRECT("협력사!"&amp;SUBSTITUTE(ADDRESS(1,H$204,4),"1","")&amp;":"&amp;SUBSTITUTE(ADDRESS(1,H$204,4),"1","")))</f>
        <v>0</v>
      </c>
      <c r="I211" s="430">
        <f ca="1">SUMIF(협력사!$B:$B,$A:$A,INDIRECT("협력사!"&amp;SUBSTITUTE(ADDRESS(1,I$204,4),"1","")&amp;":"&amp;SUBSTITUTE(ADDRESS(1,I$204,4),"1","")))</f>
        <v>0</v>
      </c>
      <c r="J211" s="430">
        <f ca="1">SUMIF(협력사!$B:$B,$A:$A,INDIRECT("협력사!"&amp;SUBSTITUTE(ADDRESS(1,J$204,4),"1","")&amp;":"&amp;SUBSTITUTE(ADDRESS(1,J$204,4),"1","")))</f>
        <v>0</v>
      </c>
      <c r="K211" s="430">
        <f ca="1">SUMIF(협력사!$B:$B,$A:$A,INDIRECT("협력사!"&amp;SUBSTITUTE(ADDRESS(1,K$204,4),"1","")&amp;":"&amp;SUBSTITUTE(ADDRESS(1,K$204,4),"1","")))</f>
        <v>0</v>
      </c>
      <c r="L211" s="430">
        <f ca="1">SUMIF(협력사!$B:$B,$A:$A,INDIRECT("협력사!"&amp;SUBSTITUTE(ADDRESS(1,L$204,4),"1","")&amp;":"&amp;SUBSTITUTE(ADDRESS(1,L$204,4),"1","")))</f>
        <v>0</v>
      </c>
      <c r="M211" s="430">
        <f ca="1">SUMIF(협력사!$B:$B,$A:$A,INDIRECT("협력사!"&amp;SUBSTITUTE(ADDRESS(1,M$204,4),"1","")&amp;":"&amp;SUBSTITUTE(ADDRESS(1,M$204,4),"1","")))</f>
        <v>0</v>
      </c>
      <c r="N211" s="430">
        <f ca="1">SUMIF(협력사!$B:$B,$A:$A,INDIRECT("협력사!"&amp;SUBSTITUTE(ADDRESS(1,N$204,4),"1","")&amp;":"&amp;SUBSTITUTE(ADDRESS(1,N$204,4),"1","")))</f>
        <v>0</v>
      </c>
      <c r="O211" s="430">
        <f ca="1">SUMIF(협력사!$B:$B,$A:$A,INDIRECT("협력사!"&amp;SUBSTITUTE(ADDRESS(1,O$204,4),"1","")&amp;":"&amp;SUBSTITUTE(ADDRESS(1,O$204,4),"1","")))</f>
        <v>0</v>
      </c>
      <c r="P211" s="430">
        <f ca="1">SUMIF(협력사!$B:$B,$A:$A,INDIRECT("협력사!"&amp;SUBSTITUTE(ADDRESS(1,P$204,4),"1","")&amp;":"&amp;SUBSTITUTE(ADDRESS(1,P$204,4),"1","")))</f>
        <v>0</v>
      </c>
      <c r="Q211" s="430">
        <f ca="1">SUMIF(협력사!$B:$B,$A:$A,INDIRECT("협력사!"&amp;SUBSTITUTE(ADDRESS(1,Q$204,4),"1","")&amp;":"&amp;SUBSTITUTE(ADDRESS(1,Q$204,4),"1","")))</f>
        <v>0</v>
      </c>
      <c r="R211" s="430">
        <f ca="1">SUMIF(협력사!$B:$B,$A:$A,INDIRECT("협력사!"&amp;SUBSTITUTE(ADDRESS(1,R$204,4),"1","")&amp;":"&amp;SUBSTITUTE(ADDRESS(1,R$204,4),"1","")))</f>
        <v>0</v>
      </c>
      <c r="S211" s="430">
        <f ca="1">SUMIF(협력사!$B:$B,$A:$A,INDIRECT("협력사!"&amp;SUBSTITUTE(ADDRESS(1,S$204,4),"1","")&amp;":"&amp;SUBSTITUTE(ADDRESS(1,S$204,4),"1","")))</f>
        <v>0</v>
      </c>
      <c r="T211" s="430">
        <f ca="1">SUMIF(협력사!$B:$B,$A:$A,INDIRECT("협력사!"&amp;SUBSTITUTE(ADDRESS(1,T$204,4),"1","")&amp;":"&amp;SUBSTITUTE(ADDRESS(1,T$204,4),"1","")))</f>
        <v>0</v>
      </c>
      <c r="U211" s="430">
        <f ca="1">SUMIF(협력사!$B:$B,$A:$A,INDIRECT("협력사!"&amp;SUBSTITUTE(ADDRESS(1,U$204,4),"1","")&amp;":"&amp;SUBSTITUTE(ADDRESS(1,U$204,4),"1","")))</f>
        <v>0</v>
      </c>
      <c r="V211" s="430">
        <f ca="1">SUMIF(협력사!$B:$B,$A:$A,INDIRECT("협력사!"&amp;SUBSTITUTE(ADDRESS(1,V$204,4),"1","")&amp;":"&amp;SUBSTITUTE(ADDRESS(1,V$204,4),"1","")))</f>
        <v>0</v>
      </c>
      <c r="W211" s="430">
        <f ca="1">SUMIF(협력사!$B:$B,$A:$A,INDIRECT("협력사!"&amp;SUBSTITUTE(ADDRESS(1,W$204,4),"1","")&amp;":"&amp;SUBSTITUTE(ADDRESS(1,W$204,4),"1","")))</f>
        <v>0</v>
      </c>
      <c r="X211" s="430">
        <f ca="1">SUMIF(협력사!$B:$B,$A:$A,INDIRECT("협력사!"&amp;SUBSTITUTE(ADDRESS(1,X$204,4),"1","")&amp;":"&amp;SUBSTITUTE(ADDRESS(1,X$204,4),"1","")))</f>
        <v>0</v>
      </c>
      <c r="Y211" s="430">
        <f ca="1">SUMIF(협력사!$B:$B,$A:$A,INDIRECT("협력사!"&amp;SUBSTITUTE(ADDRESS(1,Y$204,4),"1","")&amp;":"&amp;SUBSTITUTE(ADDRESS(1,Y$204,4),"1","")))</f>
        <v>0</v>
      </c>
      <c r="Z211" s="430">
        <f ca="1">SUMIF(협력사!$B:$B,$A:$A,INDIRECT("협력사!"&amp;SUBSTITUTE(ADDRESS(1,Z$204,4),"1","")&amp;":"&amp;SUBSTITUTE(ADDRESS(1,Z$204,4),"1","")))</f>
        <v>0</v>
      </c>
      <c r="AA211" s="430">
        <f ca="1">SUMIF(협력사!$B:$B,$A:$A,INDIRECT("협력사!"&amp;SUBSTITUTE(ADDRESS(1,AA$204,4),"1","")&amp;":"&amp;SUBSTITUTE(ADDRESS(1,AA$204,4),"1","")))</f>
        <v>0</v>
      </c>
      <c r="AB211" s="430">
        <f ca="1">SUMIF(협력사!$B:$B,$A:$A,INDIRECT("협력사!"&amp;SUBSTITUTE(ADDRESS(1,AB$204,4),"1","")&amp;":"&amp;SUBSTITUTE(ADDRESS(1,AB$204,4),"1","")))</f>
        <v>0</v>
      </c>
      <c r="AC211" s="430">
        <f ca="1">SUMIF(협력사!$B:$B,$A:$A,INDIRECT("협력사!"&amp;SUBSTITUTE(ADDRESS(1,AC$204,4),"1","")&amp;":"&amp;SUBSTITUTE(ADDRESS(1,AC$204,4),"1","")))</f>
        <v>0</v>
      </c>
      <c r="AD211" s="430">
        <f ca="1">SUMIF(협력사!$B:$B,$A:$A,INDIRECT("협력사!"&amp;SUBSTITUTE(ADDRESS(1,AD$204,4),"1","")&amp;":"&amp;SUBSTITUTE(ADDRESS(1,AD$204,4),"1","")))</f>
        <v>0</v>
      </c>
      <c r="AE211" s="430">
        <f ca="1">SUMIF(협력사!$B:$B,$A:$A,INDIRECT("협력사!"&amp;SUBSTITUTE(ADDRESS(1,AE$204,4),"1","")&amp;":"&amp;SUBSTITUTE(ADDRESS(1,AE$204,4),"1","")))</f>
        <v>0</v>
      </c>
      <c r="AF211" s="430">
        <f ca="1">SUMIF(협력사!$B:$B,$A:$A,INDIRECT("협력사!"&amp;SUBSTITUTE(ADDRESS(1,AF$204,4),"1","")&amp;":"&amp;SUBSTITUTE(ADDRESS(1,AF$204,4),"1","")))</f>
        <v>0</v>
      </c>
      <c r="AG211" s="430">
        <f ca="1">SUMIF(협력사!$B:$B,$A:$A,INDIRECT("협력사!"&amp;SUBSTITUTE(ADDRESS(1,AG$204,4),"1","")&amp;":"&amp;SUBSTITUTE(ADDRESS(1,AG$204,4),"1","")))</f>
        <v>0</v>
      </c>
      <c r="AH211" s="430">
        <f ca="1">SUMIF(협력사!$B:$B,$A:$A,INDIRECT("협력사!"&amp;SUBSTITUTE(ADDRESS(1,AH$204,4),"1","")&amp;":"&amp;SUBSTITUTE(ADDRESS(1,AH$204,4),"1","")))</f>
        <v>0</v>
      </c>
      <c r="AI211" s="430">
        <f t="shared" ca="1" si="338"/>
        <v>0</v>
      </c>
    </row>
    <row r="212" spans="1:35">
      <c r="B212" s="595"/>
      <c r="C212" s="432" t="s">
        <v>41</v>
      </c>
      <c r="D212" s="433">
        <f ca="1">D211</f>
        <v>0</v>
      </c>
      <c r="E212" s="433">
        <f t="shared" ref="E212:AH212" ca="1" si="341">E211</f>
        <v>0</v>
      </c>
      <c r="F212" s="433">
        <f t="shared" ca="1" si="341"/>
        <v>0</v>
      </c>
      <c r="G212" s="433">
        <f t="shared" ca="1" si="341"/>
        <v>0</v>
      </c>
      <c r="H212" s="433">
        <f t="shared" ca="1" si="341"/>
        <v>0</v>
      </c>
      <c r="I212" s="433">
        <f t="shared" ca="1" si="341"/>
        <v>0</v>
      </c>
      <c r="J212" s="433">
        <f t="shared" ca="1" si="341"/>
        <v>0</v>
      </c>
      <c r="K212" s="433">
        <f t="shared" ca="1" si="341"/>
        <v>0</v>
      </c>
      <c r="L212" s="433">
        <f t="shared" ca="1" si="341"/>
        <v>0</v>
      </c>
      <c r="M212" s="433">
        <f t="shared" ca="1" si="341"/>
        <v>0</v>
      </c>
      <c r="N212" s="433">
        <f t="shared" ca="1" si="341"/>
        <v>0</v>
      </c>
      <c r="O212" s="433">
        <f t="shared" ca="1" si="341"/>
        <v>0</v>
      </c>
      <c r="P212" s="433">
        <f t="shared" ca="1" si="341"/>
        <v>0</v>
      </c>
      <c r="Q212" s="433">
        <f t="shared" ca="1" si="341"/>
        <v>0</v>
      </c>
      <c r="R212" s="433">
        <f t="shared" ca="1" si="341"/>
        <v>0</v>
      </c>
      <c r="S212" s="433">
        <f t="shared" ca="1" si="341"/>
        <v>0</v>
      </c>
      <c r="T212" s="433">
        <f t="shared" ca="1" si="341"/>
        <v>0</v>
      </c>
      <c r="U212" s="433">
        <f t="shared" ca="1" si="341"/>
        <v>0</v>
      </c>
      <c r="V212" s="433">
        <f t="shared" ca="1" si="341"/>
        <v>0</v>
      </c>
      <c r="W212" s="433">
        <f t="shared" ca="1" si="341"/>
        <v>0</v>
      </c>
      <c r="X212" s="433">
        <f t="shared" ca="1" si="341"/>
        <v>0</v>
      </c>
      <c r="Y212" s="433">
        <f t="shared" ca="1" si="341"/>
        <v>0</v>
      </c>
      <c r="Z212" s="433">
        <f t="shared" ca="1" si="341"/>
        <v>0</v>
      </c>
      <c r="AA212" s="433">
        <f t="shared" ca="1" si="341"/>
        <v>0</v>
      </c>
      <c r="AB212" s="433">
        <f t="shared" ca="1" si="341"/>
        <v>0</v>
      </c>
      <c r="AC212" s="433">
        <f t="shared" ca="1" si="341"/>
        <v>0</v>
      </c>
      <c r="AD212" s="433">
        <f t="shared" ca="1" si="341"/>
        <v>0</v>
      </c>
      <c r="AE212" s="433">
        <f t="shared" ca="1" si="341"/>
        <v>0</v>
      </c>
      <c r="AF212" s="433">
        <f t="shared" ca="1" si="341"/>
        <v>0</v>
      </c>
      <c r="AG212" s="433">
        <f t="shared" ca="1" si="341"/>
        <v>0</v>
      </c>
      <c r="AH212" s="433">
        <f t="shared" ca="1" si="341"/>
        <v>0</v>
      </c>
      <c r="AI212" s="435">
        <f t="shared" ca="1" si="338"/>
        <v>0</v>
      </c>
    </row>
    <row r="213" spans="1:35">
      <c r="A213" s="23" t="s">
        <v>1308</v>
      </c>
      <c r="B213" s="594" t="s">
        <v>345</v>
      </c>
      <c r="C213" s="436" t="s">
        <v>1258</v>
      </c>
      <c r="D213" s="430">
        <f ca="1">SUMIF(협력사!$B:$B,$A:$A,INDIRECT("협력사!"&amp;SUBSTITUTE(ADDRESS(1,D$204,4),"1","")&amp;":"&amp;SUBSTITUTE(ADDRESS(1,D$204,4),"1","")))</f>
        <v>0</v>
      </c>
      <c r="E213" s="430">
        <f ca="1">SUMIF(협력사!$B:$B,$A:$A,INDIRECT("협력사!"&amp;SUBSTITUTE(ADDRESS(1,E$204,4),"1","")&amp;":"&amp;SUBSTITUTE(ADDRESS(1,E$204,4),"1","")))</f>
        <v>0</v>
      </c>
      <c r="F213" s="430">
        <f ca="1">SUMIF(협력사!$B:$B,$A:$A,INDIRECT("협력사!"&amp;SUBSTITUTE(ADDRESS(1,F$204,4),"1","")&amp;":"&amp;SUBSTITUTE(ADDRESS(1,F$204,4),"1","")))</f>
        <v>0</v>
      </c>
      <c r="G213" s="430">
        <f ca="1">SUMIF(협력사!$B:$B,$A:$A,INDIRECT("협력사!"&amp;SUBSTITUTE(ADDRESS(1,G$204,4),"1","")&amp;":"&amp;SUBSTITUTE(ADDRESS(1,G$204,4),"1","")))</f>
        <v>0</v>
      </c>
      <c r="H213" s="430">
        <f ca="1">SUMIF(협력사!$B:$B,$A:$A,INDIRECT("협력사!"&amp;SUBSTITUTE(ADDRESS(1,H$204,4),"1","")&amp;":"&amp;SUBSTITUTE(ADDRESS(1,H$204,4),"1","")))</f>
        <v>0</v>
      </c>
      <c r="I213" s="430">
        <f ca="1">SUMIF(협력사!$B:$B,$A:$A,INDIRECT("협력사!"&amp;SUBSTITUTE(ADDRESS(1,I$204,4),"1","")&amp;":"&amp;SUBSTITUTE(ADDRESS(1,I$204,4),"1","")))</f>
        <v>0</v>
      </c>
      <c r="J213" s="430">
        <f ca="1">SUMIF(협력사!$B:$B,$A:$A,INDIRECT("협력사!"&amp;SUBSTITUTE(ADDRESS(1,J$204,4),"1","")&amp;":"&amp;SUBSTITUTE(ADDRESS(1,J$204,4),"1","")))</f>
        <v>0</v>
      </c>
      <c r="K213" s="430">
        <f ca="1">SUMIF(협력사!$B:$B,$A:$A,INDIRECT("협력사!"&amp;SUBSTITUTE(ADDRESS(1,K$204,4),"1","")&amp;":"&amp;SUBSTITUTE(ADDRESS(1,K$204,4),"1","")))</f>
        <v>0</v>
      </c>
      <c r="L213" s="430">
        <f ca="1">SUMIF(협력사!$B:$B,$A:$A,INDIRECT("협력사!"&amp;SUBSTITUTE(ADDRESS(1,L$204,4),"1","")&amp;":"&amp;SUBSTITUTE(ADDRESS(1,L$204,4),"1","")))</f>
        <v>0</v>
      </c>
      <c r="M213" s="430">
        <f ca="1">SUMIF(협력사!$B:$B,$A:$A,INDIRECT("협력사!"&amp;SUBSTITUTE(ADDRESS(1,M$204,4),"1","")&amp;":"&amp;SUBSTITUTE(ADDRESS(1,M$204,4),"1","")))</f>
        <v>0</v>
      </c>
      <c r="N213" s="430">
        <f ca="1">SUMIF(협력사!$B:$B,$A:$A,INDIRECT("협력사!"&amp;SUBSTITUTE(ADDRESS(1,N$204,4),"1","")&amp;":"&amp;SUBSTITUTE(ADDRESS(1,N$204,4),"1","")))</f>
        <v>0</v>
      </c>
      <c r="O213" s="430">
        <f ca="1">SUMIF(협력사!$B:$B,$A:$A,INDIRECT("협력사!"&amp;SUBSTITUTE(ADDRESS(1,O$204,4),"1","")&amp;":"&amp;SUBSTITUTE(ADDRESS(1,O$204,4),"1","")))</f>
        <v>0</v>
      </c>
      <c r="P213" s="430">
        <f ca="1">SUMIF(협력사!$B:$B,$A:$A,INDIRECT("협력사!"&amp;SUBSTITUTE(ADDRESS(1,P$204,4),"1","")&amp;":"&amp;SUBSTITUTE(ADDRESS(1,P$204,4),"1","")))</f>
        <v>0</v>
      </c>
      <c r="Q213" s="430">
        <f ca="1">SUMIF(협력사!$B:$B,$A:$A,INDIRECT("협력사!"&amp;SUBSTITUTE(ADDRESS(1,Q$204,4),"1","")&amp;":"&amp;SUBSTITUTE(ADDRESS(1,Q$204,4),"1","")))</f>
        <v>0</v>
      </c>
      <c r="R213" s="430">
        <f ca="1">SUMIF(협력사!$B:$B,$A:$A,INDIRECT("협력사!"&amp;SUBSTITUTE(ADDRESS(1,R$204,4),"1","")&amp;":"&amp;SUBSTITUTE(ADDRESS(1,R$204,4),"1","")))</f>
        <v>0</v>
      </c>
      <c r="S213" s="430">
        <f ca="1">SUMIF(협력사!$B:$B,$A:$A,INDIRECT("협력사!"&amp;SUBSTITUTE(ADDRESS(1,S$204,4),"1","")&amp;":"&amp;SUBSTITUTE(ADDRESS(1,S$204,4),"1","")))</f>
        <v>0</v>
      </c>
      <c r="T213" s="430">
        <f ca="1">SUMIF(협력사!$B:$B,$A:$A,INDIRECT("협력사!"&amp;SUBSTITUTE(ADDRESS(1,T$204,4),"1","")&amp;":"&amp;SUBSTITUTE(ADDRESS(1,T$204,4),"1","")))</f>
        <v>0</v>
      </c>
      <c r="U213" s="430">
        <f ca="1">SUMIF(협력사!$B:$B,$A:$A,INDIRECT("협력사!"&amp;SUBSTITUTE(ADDRESS(1,U$204,4),"1","")&amp;":"&amp;SUBSTITUTE(ADDRESS(1,U$204,4),"1","")))</f>
        <v>0</v>
      </c>
      <c r="V213" s="430">
        <f ca="1">SUMIF(협력사!$B:$B,$A:$A,INDIRECT("협력사!"&amp;SUBSTITUTE(ADDRESS(1,V$204,4),"1","")&amp;":"&amp;SUBSTITUTE(ADDRESS(1,V$204,4),"1","")))</f>
        <v>0</v>
      </c>
      <c r="W213" s="430">
        <f ca="1">SUMIF(협력사!$B:$B,$A:$A,INDIRECT("협력사!"&amp;SUBSTITUTE(ADDRESS(1,W$204,4),"1","")&amp;":"&amp;SUBSTITUTE(ADDRESS(1,W$204,4),"1","")))</f>
        <v>0</v>
      </c>
      <c r="X213" s="430">
        <f ca="1">SUMIF(협력사!$B:$B,$A:$A,INDIRECT("협력사!"&amp;SUBSTITUTE(ADDRESS(1,X$204,4),"1","")&amp;":"&amp;SUBSTITUTE(ADDRESS(1,X$204,4),"1","")))</f>
        <v>0</v>
      </c>
      <c r="Y213" s="430">
        <f ca="1">SUMIF(협력사!$B:$B,$A:$A,INDIRECT("협력사!"&amp;SUBSTITUTE(ADDRESS(1,Y$204,4),"1","")&amp;":"&amp;SUBSTITUTE(ADDRESS(1,Y$204,4),"1","")))</f>
        <v>0</v>
      </c>
      <c r="Z213" s="430">
        <f ca="1">SUMIF(협력사!$B:$B,$A:$A,INDIRECT("협력사!"&amp;SUBSTITUTE(ADDRESS(1,Z$204,4),"1","")&amp;":"&amp;SUBSTITUTE(ADDRESS(1,Z$204,4),"1","")))</f>
        <v>0</v>
      </c>
      <c r="AA213" s="430">
        <f ca="1">SUMIF(협력사!$B:$B,$A:$A,INDIRECT("협력사!"&amp;SUBSTITUTE(ADDRESS(1,AA$204,4),"1","")&amp;":"&amp;SUBSTITUTE(ADDRESS(1,AA$204,4),"1","")))</f>
        <v>0</v>
      </c>
      <c r="AB213" s="430">
        <f ca="1">SUMIF(협력사!$B:$B,$A:$A,INDIRECT("협력사!"&amp;SUBSTITUTE(ADDRESS(1,AB$204,4),"1","")&amp;":"&amp;SUBSTITUTE(ADDRESS(1,AB$204,4),"1","")))</f>
        <v>0</v>
      </c>
      <c r="AC213" s="430">
        <f ca="1">SUMIF(협력사!$B:$B,$A:$A,INDIRECT("협력사!"&amp;SUBSTITUTE(ADDRESS(1,AC$204,4),"1","")&amp;":"&amp;SUBSTITUTE(ADDRESS(1,AC$204,4),"1","")))</f>
        <v>0</v>
      </c>
      <c r="AD213" s="430">
        <f ca="1">SUMIF(협력사!$B:$B,$A:$A,INDIRECT("협력사!"&amp;SUBSTITUTE(ADDRESS(1,AD$204,4),"1","")&amp;":"&amp;SUBSTITUTE(ADDRESS(1,AD$204,4),"1","")))</f>
        <v>0</v>
      </c>
      <c r="AE213" s="430">
        <f ca="1">SUMIF(협력사!$B:$B,$A:$A,INDIRECT("협력사!"&amp;SUBSTITUTE(ADDRESS(1,AE$204,4),"1","")&amp;":"&amp;SUBSTITUTE(ADDRESS(1,AE$204,4),"1","")))</f>
        <v>0</v>
      </c>
      <c r="AF213" s="430">
        <f ca="1">SUMIF(협력사!$B:$B,$A:$A,INDIRECT("협력사!"&amp;SUBSTITUTE(ADDRESS(1,AF$204,4),"1","")&amp;":"&amp;SUBSTITUTE(ADDRESS(1,AF$204,4),"1","")))</f>
        <v>0</v>
      </c>
      <c r="AG213" s="430">
        <f ca="1">SUMIF(협력사!$B:$B,$A:$A,INDIRECT("협력사!"&amp;SUBSTITUTE(ADDRESS(1,AG$204,4),"1","")&amp;":"&amp;SUBSTITUTE(ADDRESS(1,AG$204,4),"1","")))</f>
        <v>0</v>
      </c>
      <c r="AH213" s="430">
        <f ca="1">SUMIF(협력사!$B:$B,$A:$A,INDIRECT("협력사!"&amp;SUBSTITUTE(ADDRESS(1,AH$204,4),"1","")&amp;":"&amp;SUBSTITUTE(ADDRESS(1,AH$204,4),"1","")))</f>
        <v>0</v>
      </c>
      <c r="AI213" s="430">
        <f t="shared" ca="1" si="338"/>
        <v>0</v>
      </c>
    </row>
    <row r="214" spans="1:35">
      <c r="B214" s="595"/>
      <c r="C214" s="432" t="s">
        <v>41</v>
      </c>
      <c r="D214" s="433">
        <f ca="1">D213</f>
        <v>0</v>
      </c>
      <c r="E214" s="433">
        <f t="shared" ref="E214:AH214" ca="1" si="342">E213</f>
        <v>0</v>
      </c>
      <c r="F214" s="433">
        <f t="shared" ca="1" si="342"/>
        <v>0</v>
      </c>
      <c r="G214" s="433">
        <f t="shared" ca="1" si="342"/>
        <v>0</v>
      </c>
      <c r="H214" s="433">
        <f t="shared" ca="1" si="342"/>
        <v>0</v>
      </c>
      <c r="I214" s="433">
        <f t="shared" ca="1" si="342"/>
        <v>0</v>
      </c>
      <c r="J214" s="433">
        <f t="shared" ca="1" si="342"/>
        <v>0</v>
      </c>
      <c r="K214" s="433">
        <f t="shared" ca="1" si="342"/>
        <v>0</v>
      </c>
      <c r="L214" s="433">
        <f t="shared" ca="1" si="342"/>
        <v>0</v>
      </c>
      <c r="M214" s="433">
        <f t="shared" ca="1" si="342"/>
        <v>0</v>
      </c>
      <c r="N214" s="433">
        <f t="shared" ca="1" si="342"/>
        <v>0</v>
      </c>
      <c r="O214" s="433">
        <f t="shared" ca="1" si="342"/>
        <v>0</v>
      </c>
      <c r="P214" s="433">
        <f t="shared" ca="1" si="342"/>
        <v>0</v>
      </c>
      <c r="Q214" s="433">
        <f t="shared" ca="1" si="342"/>
        <v>0</v>
      </c>
      <c r="R214" s="433">
        <f t="shared" ca="1" si="342"/>
        <v>0</v>
      </c>
      <c r="S214" s="433">
        <f t="shared" ca="1" si="342"/>
        <v>0</v>
      </c>
      <c r="T214" s="433">
        <f t="shared" ca="1" si="342"/>
        <v>0</v>
      </c>
      <c r="U214" s="433">
        <f t="shared" ca="1" si="342"/>
        <v>0</v>
      </c>
      <c r="V214" s="433">
        <f t="shared" ca="1" si="342"/>
        <v>0</v>
      </c>
      <c r="W214" s="433">
        <f t="shared" ca="1" si="342"/>
        <v>0</v>
      </c>
      <c r="X214" s="433">
        <f t="shared" ca="1" si="342"/>
        <v>0</v>
      </c>
      <c r="Y214" s="433">
        <f t="shared" ca="1" si="342"/>
        <v>0</v>
      </c>
      <c r="Z214" s="433">
        <f t="shared" ca="1" si="342"/>
        <v>0</v>
      </c>
      <c r="AA214" s="433">
        <f t="shared" ca="1" si="342"/>
        <v>0</v>
      </c>
      <c r="AB214" s="433">
        <f t="shared" ca="1" si="342"/>
        <v>0</v>
      </c>
      <c r="AC214" s="433">
        <f t="shared" ca="1" si="342"/>
        <v>0</v>
      </c>
      <c r="AD214" s="433">
        <f t="shared" ca="1" si="342"/>
        <v>0</v>
      </c>
      <c r="AE214" s="433">
        <f t="shared" ca="1" si="342"/>
        <v>0</v>
      </c>
      <c r="AF214" s="433">
        <f t="shared" ca="1" si="342"/>
        <v>0</v>
      </c>
      <c r="AG214" s="433">
        <f t="shared" ca="1" si="342"/>
        <v>0</v>
      </c>
      <c r="AH214" s="433">
        <f t="shared" ca="1" si="342"/>
        <v>0</v>
      </c>
      <c r="AI214" s="435">
        <f t="shared" ca="1" si="338"/>
        <v>0</v>
      </c>
    </row>
    <row r="215" spans="1:35">
      <c r="A215" s="23" t="s">
        <v>1306</v>
      </c>
      <c r="B215" s="594" t="s">
        <v>1260</v>
      </c>
      <c r="C215" s="436" t="s">
        <v>1258</v>
      </c>
      <c r="D215" s="430">
        <f ca="1">SUMIF(협력사!$B:$B,$A:$A,INDIRECT("협력사!"&amp;SUBSTITUTE(ADDRESS(1,D$204,4),"1","")&amp;":"&amp;SUBSTITUTE(ADDRESS(1,D$204,4),"1","")))</f>
        <v>0</v>
      </c>
      <c r="E215" s="430">
        <f ca="1">SUMIF(협력사!$B:$B,$A:$A,INDIRECT("협력사!"&amp;SUBSTITUTE(ADDRESS(1,E$204,4),"1","")&amp;":"&amp;SUBSTITUTE(ADDRESS(1,E$204,4),"1","")))</f>
        <v>0</v>
      </c>
      <c r="F215" s="430">
        <f ca="1">SUMIF(협력사!$B:$B,$A:$A,INDIRECT("협력사!"&amp;SUBSTITUTE(ADDRESS(1,F$204,4),"1","")&amp;":"&amp;SUBSTITUTE(ADDRESS(1,F$204,4),"1","")))</f>
        <v>0</v>
      </c>
      <c r="G215" s="430">
        <f ca="1">SUMIF(협력사!$B:$B,$A:$A,INDIRECT("협력사!"&amp;SUBSTITUTE(ADDRESS(1,G$204,4),"1","")&amp;":"&amp;SUBSTITUTE(ADDRESS(1,G$204,4),"1","")))</f>
        <v>0</v>
      </c>
      <c r="H215" s="430">
        <f ca="1">SUMIF(협력사!$B:$B,$A:$A,INDIRECT("협력사!"&amp;SUBSTITUTE(ADDRESS(1,H$204,4),"1","")&amp;":"&amp;SUBSTITUTE(ADDRESS(1,H$204,4),"1","")))</f>
        <v>0</v>
      </c>
      <c r="I215" s="430">
        <f ca="1">SUMIF(협력사!$B:$B,$A:$A,INDIRECT("협력사!"&amp;SUBSTITUTE(ADDRESS(1,I$204,4),"1","")&amp;":"&amp;SUBSTITUTE(ADDRESS(1,I$204,4),"1","")))</f>
        <v>0</v>
      </c>
      <c r="J215" s="430">
        <f ca="1">SUMIF(협력사!$B:$B,$A:$A,INDIRECT("협력사!"&amp;SUBSTITUTE(ADDRESS(1,J$204,4),"1","")&amp;":"&amp;SUBSTITUTE(ADDRESS(1,J$204,4),"1","")))</f>
        <v>0</v>
      </c>
      <c r="K215" s="430">
        <f ca="1">SUMIF(협력사!$B:$B,$A:$A,INDIRECT("협력사!"&amp;SUBSTITUTE(ADDRESS(1,K$204,4),"1","")&amp;":"&amp;SUBSTITUTE(ADDRESS(1,K$204,4),"1","")))</f>
        <v>0</v>
      </c>
      <c r="L215" s="430">
        <f ca="1">SUMIF(협력사!$B:$B,$A:$A,INDIRECT("협력사!"&amp;SUBSTITUTE(ADDRESS(1,L$204,4),"1","")&amp;":"&amp;SUBSTITUTE(ADDRESS(1,L$204,4),"1","")))</f>
        <v>0</v>
      </c>
      <c r="M215" s="430">
        <f ca="1">SUMIF(협력사!$B:$B,$A:$A,INDIRECT("협력사!"&amp;SUBSTITUTE(ADDRESS(1,M$204,4),"1","")&amp;":"&amp;SUBSTITUTE(ADDRESS(1,M$204,4),"1","")))</f>
        <v>13536736</v>
      </c>
      <c r="N215" s="430">
        <f ca="1">SUMIF(협력사!$B:$B,$A:$A,INDIRECT("협력사!"&amp;SUBSTITUTE(ADDRESS(1,N$204,4),"1","")&amp;":"&amp;SUBSTITUTE(ADDRESS(1,N$204,4),"1","")))</f>
        <v>0</v>
      </c>
      <c r="O215" s="430">
        <f ca="1">SUMIF(협력사!$B:$B,$A:$A,INDIRECT("협력사!"&amp;SUBSTITUTE(ADDRESS(1,O$204,4),"1","")&amp;":"&amp;SUBSTITUTE(ADDRESS(1,O$204,4),"1","")))</f>
        <v>0</v>
      </c>
      <c r="P215" s="430">
        <f ca="1">SUMIF(협력사!$B:$B,$A:$A,INDIRECT("협력사!"&amp;SUBSTITUTE(ADDRESS(1,P$204,4),"1","")&amp;":"&amp;SUBSTITUTE(ADDRESS(1,P$204,4),"1","")))</f>
        <v>0</v>
      </c>
      <c r="Q215" s="430">
        <f ca="1">SUMIF(협력사!$B:$B,$A:$A,INDIRECT("협력사!"&amp;SUBSTITUTE(ADDRESS(1,Q$204,4),"1","")&amp;":"&amp;SUBSTITUTE(ADDRESS(1,Q$204,4),"1","")))</f>
        <v>0</v>
      </c>
      <c r="R215" s="430">
        <f ca="1">SUMIF(협력사!$B:$B,$A:$A,INDIRECT("협력사!"&amp;SUBSTITUTE(ADDRESS(1,R$204,4),"1","")&amp;":"&amp;SUBSTITUTE(ADDRESS(1,R$204,4),"1","")))</f>
        <v>0</v>
      </c>
      <c r="S215" s="430">
        <f ca="1">SUMIF(협력사!$B:$B,$A:$A,INDIRECT("협력사!"&amp;SUBSTITUTE(ADDRESS(1,S$204,4),"1","")&amp;":"&amp;SUBSTITUTE(ADDRESS(1,S$204,4),"1","")))</f>
        <v>0</v>
      </c>
      <c r="T215" s="430">
        <f ca="1">SUMIF(협력사!$B:$B,$A:$A,INDIRECT("협력사!"&amp;SUBSTITUTE(ADDRESS(1,T$204,4),"1","")&amp;":"&amp;SUBSTITUTE(ADDRESS(1,T$204,4),"1","")))</f>
        <v>0</v>
      </c>
      <c r="U215" s="430">
        <f ca="1">SUMIF(협력사!$B:$B,$A:$A,INDIRECT("협력사!"&amp;SUBSTITUTE(ADDRESS(1,U$204,4),"1","")&amp;":"&amp;SUBSTITUTE(ADDRESS(1,U$204,4),"1","")))</f>
        <v>0</v>
      </c>
      <c r="V215" s="430">
        <f ca="1">SUMIF(협력사!$B:$B,$A:$A,INDIRECT("협력사!"&amp;SUBSTITUTE(ADDRESS(1,V$204,4),"1","")&amp;":"&amp;SUBSTITUTE(ADDRESS(1,V$204,4),"1","")))</f>
        <v>0</v>
      </c>
      <c r="W215" s="430">
        <f ca="1">SUMIF(협력사!$B:$B,$A:$A,INDIRECT("협력사!"&amp;SUBSTITUTE(ADDRESS(1,W$204,4),"1","")&amp;":"&amp;SUBSTITUTE(ADDRESS(1,W$204,4),"1","")))</f>
        <v>0</v>
      </c>
      <c r="X215" s="430">
        <f ca="1">SUMIF(협력사!$B:$B,$A:$A,INDIRECT("협력사!"&amp;SUBSTITUTE(ADDRESS(1,X$204,4),"1","")&amp;":"&amp;SUBSTITUTE(ADDRESS(1,X$204,4),"1","")))</f>
        <v>0</v>
      </c>
      <c r="Y215" s="430">
        <f ca="1">SUMIF(협력사!$B:$B,$A:$A,INDIRECT("협력사!"&amp;SUBSTITUTE(ADDRESS(1,Y$204,4),"1","")&amp;":"&amp;SUBSTITUTE(ADDRESS(1,Y$204,4),"1","")))</f>
        <v>0</v>
      </c>
      <c r="Z215" s="430">
        <f ca="1">SUMIF(협력사!$B:$B,$A:$A,INDIRECT("협력사!"&amp;SUBSTITUTE(ADDRESS(1,Z$204,4),"1","")&amp;":"&amp;SUBSTITUTE(ADDRESS(1,Z$204,4),"1","")))</f>
        <v>0</v>
      </c>
      <c r="AA215" s="430">
        <f ca="1">SUMIF(협력사!$B:$B,$A:$A,INDIRECT("협력사!"&amp;SUBSTITUTE(ADDRESS(1,AA$204,4),"1","")&amp;":"&amp;SUBSTITUTE(ADDRESS(1,AA$204,4),"1","")))</f>
        <v>0</v>
      </c>
      <c r="AB215" s="430">
        <f ca="1">SUMIF(협력사!$B:$B,$A:$A,INDIRECT("협력사!"&amp;SUBSTITUTE(ADDRESS(1,AB$204,4),"1","")&amp;":"&amp;SUBSTITUTE(ADDRESS(1,AB$204,4),"1","")))</f>
        <v>0</v>
      </c>
      <c r="AC215" s="430">
        <f ca="1">SUMIF(협력사!$B:$B,$A:$A,INDIRECT("협력사!"&amp;SUBSTITUTE(ADDRESS(1,AC$204,4),"1","")&amp;":"&amp;SUBSTITUTE(ADDRESS(1,AC$204,4),"1","")))</f>
        <v>0</v>
      </c>
      <c r="AD215" s="430">
        <f ca="1">SUMIF(협력사!$B:$B,$A:$A,INDIRECT("협력사!"&amp;SUBSTITUTE(ADDRESS(1,AD$204,4),"1","")&amp;":"&amp;SUBSTITUTE(ADDRESS(1,AD$204,4),"1","")))</f>
        <v>0</v>
      </c>
      <c r="AE215" s="430">
        <f ca="1">SUMIF(협력사!$B:$B,$A:$A,INDIRECT("협력사!"&amp;SUBSTITUTE(ADDRESS(1,AE$204,4),"1","")&amp;":"&amp;SUBSTITUTE(ADDRESS(1,AE$204,4),"1","")))</f>
        <v>0</v>
      </c>
      <c r="AF215" s="430">
        <f ca="1">SUMIF(협력사!$B:$B,$A:$A,INDIRECT("협력사!"&amp;SUBSTITUTE(ADDRESS(1,AF$204,4),"1","")&amp;":"&amp;SUBSTITUTE(ADDRESS(1,AF$204,4),"1","")))</f>
        <v>0</v>
      </c>
      <c r="AG215" s="430">
        <f ca="1">SUMIF(협력사!$B:$B,$A:$A,INDIRECT("협력사!"&amp;SUBSTITUTE(ADDRESS(1,AG$204,4),"1","")&amp;":"&amp;SUBSTITUTE(ADDRESS(1,AG$204,4),"1","")))</f>
        <v>0</v>
      </c>
      <c r="AH215" s="430">
        <f ca="1">SUMIF(협력사!$B:$B,$A:$A,INDIRECT("협력사!"&amp;SUBSTITUTE(ADDRESS(1,AH$204,4),"1","")&amp;":"&amp;SUBSTITUTE(ADDRESS(1,AH$204,4),"1","")))</f>
        <v>0</v>
      </c>
      <c r="AI215" s="430">
        <f t="shared" ca="1" si="338"/>
        <v>13536736</v>
      </c>
    </row>
    <row r="216" spans="1:35">
      <c r="B216" s="595"/>
      <c r="C216" s="432" t="s">
        <v>41</v>
      </c>
      <c r="D216" s="433">
        <f ca="1">D215</f>
        <v>0</v>
      </c>
      <c r="E216" s="433">
        <f t="shared" ref="E216:AH216" ca="1" si="343">E215</f>
        <v>0</v>
      </c>
      <c r="F216" s="433">
        <f t="shared" ca="1" si="343"/>
        <v>0</v>
      </c>
      <c r="G216" s="433">
        <f t="shared" ca="1" si="343"/>
        <v>0</v>
      </c>
      <c r="H216" s="433">
        <f t="shared" ca="1" si="343"/>
        <v>0</v>
      </c>
      <c r="I216" s="433">
        <f t="shared" ca="1" si="343"/>
        <v>0</v>
      </c>
      <c r="J216" s="433">
        <f t="shared" ca="1" si="343"/>
        <v>0</v>
      </c>
      <c r="K216" s="433">
        <f t="shared" ca="1" si="343"/>
        <v>0</v>
      </c>
      <c r="L216" s="433">
        <f t="shared" ca="1" si="343"/>
        <v>0</v>
      </c>
      <c r="M216" s="433">
        <f t="shared" ca="1" si="343"/>
        <v>13536736</v>
      </c>
      <c r="N216" s="433">
        <f t="shared" ca="1" si="343"/>
        <v>0</v>
      </c>
      <c r="O216" s="433">
        <f t="shared" ca="1" si="343"/>
        <v>0</v>
      </c>
      <c r="P216" s="433">
        <f t="shared" ca="1" si="343"/>
        <v>0</v>
      </c>
      <c r="Q216" s="433">
        <f t="shared" ca="1" si="343"/>
        <v>0</v>
      </c>
      <c r="R216" s="433">
        <f t="shared" ca="1" si="343"/>
        <v>0</v>
      </c>
      <c r="S216" s="433">
        <f t="shared" ca="1" si="343"/>
        <v>0</v>
      </c>
      <c r="T216" s="433">
        <f t="shared" ca="1" si="343"/>
        <v>0</v>
      </c>
      <c r="U216" s="433">
        <f t="shared" ca="1" si="343"/>
        <v>0</v>
      </c>
      <c r="V216" s="433">
        <f t="shared" ca="1" si="343"/>
        <v>0</v>
      </c>
      <c r="W216" s="433">
        <f t="shared" ca="1" si="343"/>
        <v>0</v>
      </c>
      <c r="X216" s="433">
        <f t="shared" ca="1" si="343"/>
        <v>0</v>
      </c>
      <c r="Y216" s="433">
        <f t="shared" ca="1" si="343"/>
        <v>0</v>
      </c>
      <c r="Z216" s="433">
        <f t="shared" ca="1" si="343"/>
        <v>0</v>
      </c>
      <c r="AA216" s="433">
        <f t="shared" ca="1" si="343"/>
        <v>0</v>
      </c>
      <c r="AB216" s="433">
        <f t="shared" ca="1" si="343"/>
        <v>0</v>
      </c>
      <c r="AC216" s="433">
        <f t="shared" ca="1" si="343"/>
        <v>0</v>
      </c>
      <c r="AD216" s="433">
        <f t="shared" ca="1" si="343"/>
        <v>0</v>
      </c>
      <c r="AE216" s="433">
        <f t="shared" ca="1" si="343"/>
        <v>0</v>
      </c>
      <c r="AF216" s="433">
        <f t="shared" ca="1" si="343"/>
        <v>0</v>
      </c>
      <c r="AG216" s="433">
        <f t="shared" ca="1" si="343"/>
        <v>0</v>
      </c>
      <c r="AH216" s="433">
        <f t="shared" ca="1" si="343"/>
        <v>0</v>
      </c>
      <c r="AI216" s="435">
        <f t="shared" ca="1" si="338"/>
        <v>13536736</v>
      </c>
    </row>
    <row r="217" spans="1:35">
      <c r="A217" s="23" t="s">
        <v>1302</v>
      </c>
      <c r="B217" s="594" t="s">
        <v>332</v>
      </c>
      <c r="C217" s="436" t="s">
        <v>1257</v>
      </c>
      <c r="D217" s="430">
        <f ca="1">SUMIF(협력사!$B:$B,$A:$A,INDIRECT("협력사!"&amp;SUBSTITUTE(ADDRESS(1,D$204,4),"1","")&amp;":"&amp;SUBSTITUTE(ADDRESS(1,D$204,4),"1","")))</f>
        <v>0</v>
      </c>
      <c r="E217" s="430">
        <f ca="1">SUMIF(협력사!$B:$B,$A:$A,INDIRECT("협력사!"&amp;SUBSTITUTE(ADDRESS(1,E$204,4),"1","")&amp;":"&amp;SUBSTITUTE(ADDRESS(1,E$204,4),"1","")))</f>
        <v>0</v>
      </c>
      <c r="F217" s="430">
        <f ca="1">SUMIF(협력사!$B:$B,$A:$A,INDIRECT("협력사!"&amp;SUBSTITUTE(ADDRESS(1,F$204,4),"1","")&amp;":"&amp;SUBSTITUTE(ADDRESS(1,F$204,4),"1","")))</f>
        <v>0</v>
      </c>
      <c r="G217" s="430">
        <f ca="1">SUMIF(협력사!$B:$B,$A:$A,INDIRECT("협력사!"&amp;SUBSTITUTE(ADDRESS(1,G$204,4),"1","")&amp;":"&amp;SUBSTITUTE(ADDRESS(1,G$204,4),"1","")))</f>
        <v>0</v>
      </c>
      <c r="H217" s="430">
        <f ca="1">SUMIF(협력사!$B:$B,$A:$A,INDIRECT("협력사!"&amp;SUBSTITUTE(ADDRESS(1,H$204,4),"1","")&amp;":"&amp;SUBSTITUTE(ADDRESS(1,H$204,4),"1","")))</f>
        <v>0</v>
      </c>
      <c r="I217" s="430">
        <f ca="1">SUMIF(협력사!$B:$B,$A:$A,INDIRECT("협력사!"&amp;SUBSTITUTE(ADDRESS(1,I$204,4),"1","")&amp;":"&amp;SUBSTITUTE(ADDRESS(1,I$204,4),"1","")))</f>
        <v>0</v>
      </c>
      <c r="J217" s="430">
        <f ca="1">SUMIF(협력사!$B:$B,$A:$A,INDIRECT("협력사!"&amp;SUBSTITUTE(ADDRESS(1,J$204,4),"1","")&amp;":"&amp;SUBSTITUTE(ADDRESS(1,J$204,4),"1","")))</f>
        <v>0</v>
      </c>
      <c r="K217" s="430">
        <f ca="1">SUMIF(협력사!$B:$B,$A:$A,INDIRECT("협력사!"&amp;SUBSTITUTE(ADDRESS(1,K$204,4),"1","")&amp;":"&amp;SUBSTITUTE(ADDRESS(1,K$204,4),"1","")))</f>
        <v>0</v>
      </c>
      <c r="L217" s="430">
        <f ca="1">SUMIF(협력사!$B:$B,$A:$A,INDIRECT("협력사!"&amp;SUBSTITUTE(ADDRESS(1,L$204,4),"1","")&amp;":"&amp;SUBSTITUTE(ADDRESS(1,L$204,4),"1","")))</f>
        <v>0</v>
      </c>
      <c r="M217" s="430">
        <f ca="1">SUMIF(협력사!$B:$B,$A:$A,INDIRECT("협력사!"&amp;SUBSTITUTE(ADDRESS(1,M$204,4),"1","")&amp;":"&amp;SUBSTITUTE(ADDRESS(1,M$204,4),"1","")))</f>
        <v>0</v>
      </c>
      <c r="N217" s="430">
        <f ca="1">SUMIF(협력사!$B:$B,$A:$A,INDIRECT("협력사!"&amp;SUBSTITUTE(ADDRESS(1,N$204,4),"1","")&amp;":"&amp;SUBSTITUTE(ADDRESS(1,N$204,4),"1","")))</f>
        <v>0</v>
      </c>
      <c r="O217" s="430">
        <f ca="1">SUMIF(협력사!$B:$B,$A:$A,INDIRECT("협력사!"&amp;SUBSTITUTE(ADDRESS(1,O$204,4),"1","")&amp;":"&amp;SUBSTITUTE(ADDRESS(1,O$204,4),"1","")))</f>
        <v>0</v>
      </c>
      <c r="P217" s="430">
        <f ca="1">SUMIF(협력사!$B:$B,$A:$A,INDIRECT("협력사!"&amp;SUBSTITUTE(ADDRESS(1,P$204,4),"1","")&amp;":"&amp;SUBSTITUTE(ADDRESS(1,P$204,4),"1","")))</f>
        <v>0</v>
      </c>
      <c r="Q217" s="430">
        <f ca="1">SUMIF(협력사!$B:$B,$A:$A,INDIRECT("협력사!"&amp;SUBSTITUTE(ADDRESS(1,Q$204,4),"1","")&amp;":"&amp;SUBSTITUTE(ADDRESS(1,Q$204,4),"1","")))</f>
        <v>0</v>
      </c>
      <c r="R217" s="430">
        <f ca="1">SUMIF(협력사!$B:$B,$A:$A,INDIRECT("협력사!"&amp;SUBSTITUTE(ADDRESS(1,R$204,4),"1","")&amp;":"&amp;SUBSTITUTE(ADDRESS(1,R$204,4),"1","")))</f>
        <v>0</v>
      </c>
      <c r="S217" s="430">
        <f ca="1">SUMIF(협력사!$B:$B,$A:$A,INDIRECT("협력사!"&amp;SUBSTITUTE(ADDRESS(1,S$204,4),"1","")&amp;":"&amp;SUBSTITUTE(ADDRESS(1,S$204,4),"1","")))</f>
        <v>0</v>
      </c>
      <c r="T217" s="430">
        <f ca="1">SUMIF(협력사!$B:$B,$A:$A,INDIRECT("협력사!"&amp;SUBSTITUTE(ADDRESS(1,T$204,4),"1","")&amp;":"&amp;SUBSTITUTE(ADDRESS(1,T$204,4),"1","")))</f>
        <v>0</v>
      </c>
      <c r="U217" s="430">
        <f ca="1">SUMIF(협력사!$B:$B,$A:$A,INDIRECT("협력사!"&amp;SUBSTITUTE(ADDRESS(1,U$204,4),"1","")&amp;":"&amp;SUBSTITUTE(ADDRESS(1,U$204,4),"1","")))</f>
        <v>0</v>
      </c>
      <c r="V217" s="430">
        <f ca="1">SUMIF(협력사!$B:$B,$A:$A,INDIRECT("협력사!"&amp;SUBSTITUTE(ADDRESS(1,V$204,4),"1","")&amp;":"&amp;SUBSTITUTE(ADDRESS(1,V$204,4),"1","")))</f>
        <v>0</v>
      </c>
      <c r="W217" s="430">
        <f ca="1">SUMIF(협력사!$B:$B,$A:$A,INDIRECT("협력사!"&amp;SUBSTITUTE(ADDRESS(1,W$204,4),"1","")&amp;":"&amp;SUBSTITUTE(ADDRESS(1,W$204,4),"1","")))</f>
        <v>0</v>
      </c>
      <c r="X217" s="430">
        <f ca="1">SUMIF(협력사!$B:$B,$A:$A,INDIRECT("협력사!"&amp;SUBSTITUTE(ADDRESS(1,X$204,4),"1","")&amp;":"&amp;SUBSTITUTE(ADDRESS(1,X$204,4),"1","")))</f>
        <v>0</v>
      </c>
      <c r="Y217" s="430">
        <f ca="1">SUMIF(협력사!$B:$B,$A:$A,INDIRECT("협력사!"&amp;SUBSTITUTE(ADDRESS(1,Y$204,4),"1","")&amp;":"&amp;SUBSTITUTE(ADDRESS(1,Y$204,4),"1","")))</f>
        <v>0</v>
      </c>
      <c r="Z217" s="430">
        <f ca="1">SUMIF(협력사!$B:$B,$A:$A,INDIRECT("협력사!"&amp;SUBSTITUTE(ADDRESS(1,Z$204,4),"1","")&amp;":"&amp;SUBSTITUTE(ADDRESS(1,Z$204,4),"1","")))</f>
        <v>0</v>
      </c>
      <c r="AA217" s="430">
        <f ca="1">SUMIF(협력사!$B:$B,$A:$A,INDIRECT("협력사!"&amp;SUBSTITUTE(ADDRESS(1,AA$204,4),"1","")&amp;":"&amp;SUBSTITUTE(ADDRESS(1,AA$204,4),"1","")))</f>
        <v>0</v>
      </c>
      <c r="AB217" s="430">
        <f ca="1">SUMIF(협력사!$B:$B,$A:$A,INDIRECT("협력사!"&amp;SUBSTITUTE(ADDRESS(1,AB$204,4),"1","")&amp;":"&amp;SUBSTITUTE(ADDRESS(1,AB$204,4),"1","")))</f>
        <v>0</v>
      </c>
      <c r="AC217" s="430">
        <f ca="1">SUMIF(협력사!$B:$B,$A:$A,INDIRECT("협력사!"&amp;SUBSTITUTE(ADDRESS(1,AC$204,4),"1","")&amp;":"&amp;SUBSTITUTE(ADDRESS(1,AC$204,4),"1","")))</f>
        <v>0</v>
      </c>
      <c r="AD217" s="430">
        <f ca="1">SUMIF(협력사!$B:$B,$A:$A,INDIRECT("협력사!"&amp;SUBSTITUTE(ADDRESS(1,AD$204,4),"1","")&amp;":"&amp;SUBSTITUTE(ADDRESS(1,AD$204,4),"1","")))</f>
        <v>0</v>
      </c>
      <c r="AE217" s="430">
        <f ca="1">SUMIF(협력사!$B:$B,$A:$A,INDIRECT("협력사!"&amp;SUBSTITUTE(ADDRESS(1,AE$204,4),"1","")&amp;":"&amp;SUBSTITUTE(ADDRESS(1,AE$204,4),"1","")))</f>
        <v>0</v>
      </c>
      <c r="AF217" s="430">
        <f ca="1">SUMIF(협력사!$B:$B,$A:$A,INDIRECT("협력사!"&amp;SUBSTITUTE(ADDRESS(1,AF$204,4),"1","")&amp;":"&amp;SUBSTITUTE(ADDRESS(1,AF$204,4),"1","")))</f>
        <v>0</v>
      </c>
      <c r="AG217" s="430">
        <f ca="1">SUMIF(협력사!$B:$B,$A:$A,INDIRECT("협력사!"&amp;SUBSTITUTE(ADDRESS(1,AG$204,4),"1","")&amp;":"&amp;SUBSTITUTE(ADDRESS(1,AG$204,4),"1","")))</f>
        <v>0</v>
      </c>
      <c r="AH217" s="430">
        <f ca="1">SUMIF(협력사!$B:$B,$A:$A,INDIRECT("협력사!"&amp;SUBSTITUTE(ADDRESS(1,AH$204,4),"1","")&amp;":"&amp;SUBSTITUTE(ADDRESS(1,AH$204,4),"1","")))</f>
        <v>0</v>
      </c>
      <c r="AI217" s="430">
        <f t="shared" ca="1" si="338"/>
        <v>0</v>
      </c>
    </row>
    <row r="218" spans="1:35">
      <c r="A218" s="23" t="s">
        <v>1304</v>
      </c>
      <c r="B218" s="596"/>
      <c r="C218" s="436" t="s">
        <v>1258</v>
      </c>
      <c r="D218" s="430">
        <f ca="1">SUMIF(협력사!$B:$B,$A:$A,INDIRECT("협력사!"&amp;SUBSTITUTE(ADDRESS(1,D$204,4),"1","")&amp;":"&amp;SUBSTITUTE(ADDRESS(1,D$204,4),"1","")))</f>
        <v>0</v>
      </c>
      <c r="E218" s="430">
        <f ca="1">SUMIF(협력사!$B:$B,$A:$A,INDIRECT("협력사!"&amp;SUBSTITUTE(ADDRESS(1,E$204,4),"1","")&amp;":"&amp;SUBSTITUTE(ADDRESS(1,E$204,4),"1","")))</f>
        <v>0</v>
      </c>
      <c r="F218" s="430">
        <f ca="1">SUMIF(협력사!$B:$B,$A:$A,INDIRECT("협력사!"&amp;SUBSTITUTE(ADDRESS(1,F$204,4),"1","")&amp;":"&amp;SUBSTITUTE(ADDRESS(1,F$204,4),"1","")))</f>
        <v>0</v>
      </c>
      <c r="G218" s="430">
        <f ca="1">SUMIF(협력사!$B:$B,$A:$A,INDIRECT("협력사!"&amp;SUBSTITUTE(ADDRESS(1,G$204,4),"1","")&amp;":"&amp;SUBSTITUTE(ADDRESS(1,G$204,4),"1","")))</f>
        <v>0</v>
      </c>
      <c r="H218" s="430">
        <f ca="1">SUMIF(협력사!$B:$B,$A:$A,INDIRECT("협력사!"&amp;SUBSTITUTE(ADDRESS(1,H$204,4),"1","")&amp;":"&amp;SUBSTITUTE(ADDRESS(1,H$204,4),"1","")))</f>
        <v>0</v>
      </c>
      <c r="I218" s="430">
        <f ca="1">SUMIF(협력사!$B:$B,$A:$A,INDIRECT("협력사!"&amp;SUBSTITUTE(ADDRESS(1,I$204,4),"1","")&amp;":"&amp;SUBSTITUTE(ADDRESS(1,I$204,4),"1","")))</f>
        <v>0</v>
      </c>
      <c r="J218" s="430">
        <f ca="1">SUMIF(협력사!$B:$B,$A:$A,INDIRECT("협력사!"&amp;SUBSTITUTE(ADDRESS(1,J$204,4),"1","")&amp;":"&amp;SUBSTITUTE(ADDRESS(1,J$204,4),"1","")))</f>
        <v>0</v>
      </c>
      <c r="K218" s="430">
        <f ca="1">SUMIF(협력사!$B:$B,$A:$A,INDIRECT("협력사!"&amp;SUBSTITUTE(ADDRESS(1,K$204,4),"1","")&amp;":"&amp;SUBSTITUTE(ADDRESS(1,K$204,4),"1","")))</f>
        <v>0</v>
      </c>
      <c r="L218" s="430">
        <f ca="1">SUMIF(협력사!$B:$B,$A:$A,INDIRECT("협력사!"&amp;SUBSTITUTE(ADDRESS(1,L$204,4),"1","")&amp;":"&amp;SUBSTITUTE(ADDRESS(1,L$204,4),"1","")))</f>
        <v>0</v>
      </c>
      <c r="M218" s="430">
        <f ca="1">SUMIF(협력사!$B:$B,$A:$A,INDIRECT("협력사!"&amp;SUBSTITUTE(ADDRESS(1,M$204,4),"1","")&amp;":"&amp;SUBSTITUTE(ADDRESS(1,M$204,4),"1","")))</f>
        <v>0</v>
      </c>
      <c r="N218" s="430">
        <f ca="1">SUMIF(협력사!$B:$B,$A:$A,INDIRECT("협력사!"&amp;SUBSTITUTE(ADDRESS(1,N$204,4),"1","")&amp;":"&amp;SUBSTITUTE(ADDRESS(1,N$204,4),"1","")))</f>
        <v>0</v>
      </c>
      <c r="O218" s="430">
        <f ca="1">SUMIF(협력사!$B:$B,$A:$A,INDIRECT("협력사!"&amp;SUBSTITUTE(ADDRESS(1,O$204,4),"1","")&amp;":"&amp;SUBSTITUTE(ADDRESS(1,O$204,4),"1","")))</f>
        <v>0</v>
      </c>
      <c r="P218" s="430">
        <f ca="1">SUMIF(협력사!$B:$B,$A:$A,INDIRECT("협력사!"&amp;SUBSTITUTE(ADDRESS(1,P$204,4),"1","")&amp;":"&amp;SUBSTITUTE(ADDRESS(1,P$204,4),"1","")))</f>
        <v>0</v>
      </c>
      <c r="Q218" s="430">
        <f ca="1">SUMIF(협력사!$B:$B,$A:$A,INDIRECT("협력사!"&amp;SUBSTITUTE(ADDRESS(1,Q$204,4),"1","")&amp;":"&amp;SUBSTITUTE(ADDRESS(1,Q$204,4),"1","")))</f>
        <v>0</v>
      </c>
      <c r="R218" s="430">
        <f ca="1">SUMIF(협력사!$B:$B,$A:$A,INDIRECT("협력사!"&amp;SUBSTITUTE(ADDRESS(1,R$204,4),"1","")&amp;":"&amp;SUBSTITUTE(ADDRESS(1,R$204,4),"1","")))</f>
        <v>0</v>
      </c>
      <c r="S218" s="430">
        <f ca="1">SUMIF(협력사!$B:$B,$A:$A,INDIRECT("협력사!"&amp;SUBSTITUTE(ADDRESS(1,S$204,4),"1","")&amp;":"&amp;SUBSTITUTE(ADDRESS(1,S$204,4),"1","")))</f>
        <v>0</v>
      </c>
      <c r="T218" s="430">
        <f ca="1">SUMIF(협력사!$B:$B,$A:$A,INDIRECT("협력사!"&amp;SUBSTITUTE(ADDRESS(1,T$204,4),"1","")&amp;":"&amp;SUBSTITUTE(ADDRESS(1,T$204,4),"1","")))</f>
        <v>0</v>
      </c>
      <c r="U218" s="430">
        <f ca="1">SUMIF(협력사!$B:$B,$A:$A,INDIRECT("협력사!"&amp;SUBSTITUTE(ADDRESS(1,U$204,4),"1","")&amp;":"&amp;SUBSTITUTE(ADDRESS(1,U$204,4),"1","")))</f>
        <v>0</v>
      </c>
      <c r="V218" s="430">
        <f ca="1">SUMIF(협력사!$B:$B,$A:$A,INDIRECT("협력사!"&amp;SUBSTITUTE(ADDRESS(1,V$204,4),"1","")&amp;":"&amp;SUBSTITUTE(ADDRESS(1,V$204,4),"1","")))</f>
        <v>0</v>
      </c>
      <c r="W218" s="430">
        <f ca="1">SUMIF(협력사!$B:$B,$A:$A,INDIRECT("협력사!"&amp;SUBSTITUTE(ADDRESS(1,W$204,4),"1","")&amp;":"&amp;SUBSTITUTE(ADDRESS(1,W$204,4),"1","")))</f>
        <v>0</v>
      </c>
      <c r="X218" s="430">
        <f ca="1">SUMIF(협력사!$B:$B,$A:$A,INDIRECT("협력사!"&amp;SUBSTITUTE(ADDRESS(1,X$204,4),"1","")&amp;":"&amp;SUBSTITUTE(ADDRESS(1,X$204,4),"1","")))</f>
        <v>0</v>
      </c>
      <c r="Y218" s="430">
        <f ca="1">SUMIF(협력사!$B:$B,$A:$A,INDIRECT("협력사!"&amp;SUBSTITUTE(ADDRESS(1,Y$204,4),"1","")&amp;":"&amp;SUBSTITUTE(ADDRESS(1,Y$204,4),"1","")))</f>
        <v>0</v>
      </c>
      <c r="Z218" s="430">
        <f ca="1">SUMIF(협력사!$B:$B,$A:$A,INDIRECT("협력사!"&amp;SUBSTITUTE(ADDRESS(1,Z$204,4),"1","")&amp;":"&amp;SUBSTITUTE(ADDRESS(1,Z$204,4),"1","")))</f>
        <v>0</v>
      </c>
      <c r="AA218" s="430">
        <f ca="1">SUMIF(협력사!$B:$B,$A:$A,INDIRECT("협력사!"&amp;SUBSTITUTE(ADDRESS(1,AA$204,4),"1","")&amp;":"&amp;SUBSTITUTE(ADDRESS(1,AA$204,4),"1","")))</f>
        <v>0</v>
      </c>
      <c r="AB218" s="430">
        <f ca="1">SUMIF(협력사!$B:$B,$A:$A,INDIRECT("협력사!"&amp;SUBSTITUTE(ADDRESS(1,AB$204,4),"1","")&amp;":"&amp;SUBSTITUTE(ADDRESS(1,AB$204,4),"1","")))</f>
        <v>0</v>
      </c>
      <c r="AC218" s="430">
        <f ca="1">SUMIF(협력사!$B:$B,$A:$A,INDIRECT("협력사!"&amp;SUBSTITUTE(ADDRESS(1,AC$204,4),"1","")&amp;":"&amp;SUBSTITUTE(ADDRESS(1,AC$204,4),"1","")))</f>
        <v>0</v>
      </c>
      <c r="AD218" s="430">
        <f ca="1">SUMIF(협력사!$B:$B,$A:$A,INDIRECT("협력사!"&amp;SUBSTITUTE(ADDRESS(1,AD$204,4),"1","")&amp;":"&amp;SUBSTITUTE(ADDRESS(1,AD$204,4),"1","")))</f>
        <v>0</v>
      </c>
      <c r="AE218" s="430">
        <f ca="1">SUMIF(협력사!$B:$B,$A:$A,INDIRECT("협력사!"&amp;SUBSTITUTE(ADDRESS(1,AE$204,4),"1","")&amp;":"&amp;SUBSTITUTE(ADDRESS(1,AE$204,4),"1","")))</f>
        <v>0</v>
      </c>
      <c r="AF218" s="430">
        <f ca="1">SUMIF(협력사!$B:$B,$A:$A,INDIRECT("협력사!"&amp;SUBSTITUTE(ADDRESS(1,AF$204,4),"1","")&amp;":"&amp;SUBSTITUTE(ADDRESS(1,AF$204,4),"1","")))</f>
        <v>0</v>
      </c>
      <c r="AG218" s="430">
        <f ca="1">SUMIF(협력사!$B:$B,$A:$A,INDIRECT("협력사!"&amp;SUBSTITUTE(ADDRESS(1,AG$204,4),"1","")&amp;":"&amp;SUBSTITUTE(ADDRESS(1,AG$204,4),"1","")))</f>
        <v>0</v>
      </c>
      <c r="AH218" s="430">
        <f ca="1">SUMIF(협력사!$B:$B,$A:$A,INDIRECT("협력사!"&amp;SUBSTITUTE(ADDRESS(1,AH$204,4),"1","")&amp;":"&amp;SUBSTITUTE(ADDRESS(1,AH$204,4),"1","")))</f>
        <v>0</v>
      </c>
      <c r="AI218" s="430">
        <f t="shared" ca="1" si="338"/>
        <v>0</v>
      </c>
    </row>
    <row r="219" spans="1:35">
      <c r="B219" s="595"/>
      <c r="C219" s="432" t="s">
        <v>41</v>
      </c>
      <c r="D219" s="433">
        <f ca="1">SUM(D217:D218)</f>
        <v>0</v>
      </c>
      <c r="E219" s="433">
        <f t="shared" ref="E219:AH219" ca="1" si="344">SUM(E217:E218)</f>
        <v>0</v>
      </c>
      <c r="F219" s="433">
        <f t="shared" ca="1" si="344"/>
        <v>0</v>
      </c>
      <c r="G219" s="433">
        <f t="shared" ca="1" si="344"/>
        <v>0</v>
      </c>
      <c r="H219" s="433">
        <f t="shared" ca="1" si="344"/>
        <v>0</v>
      </c>
      <c r="I219" s="433">
        <f t="shared" ca="1" si="344"/>
        <v>0</v>
      </c>
      <c r="J219" s="433">
        <f t="shared" ca="1" si="344"/>
        <v>0</v>
      </c>
      <c r="K219" s="433">
        <f t="shared" ca="1" si="344"/>
        <v>0</v>
      </c>
      <c r="L219" s="433">
        <f t="shared" ca="1" si="344"/>
        <v>0</v>
      </c>
      <c r="M219" s="433">
        <f t="shared" ca="1" si="344"/>
        <v>0</v>
      </c>
      <c r="N219" s="433">
        <f t="shared" ca="1" si="344"/>
        <v>0</v>
      </c>
      <c r="O219" s="433">
        <f t="shared" ca="1" si="344"/>
        <v>0</v>
      </c>
      <c r="P219" s="433">
        <f t="shared" ca="1" si="344"/>
        <v>0</v>
      </c>
      <c r="Q219" s="433">
        <f t="shared" ca="1" si="344"/>
        <v>0</v>
      </c>
      <c r="R219" s="433">
        <f t="shared" ca="1" si="344"/>
        <v>0</v>
      </c>
      <c r="S219" s="433">
        <f t="shared" ca="1" si="344"/>
        <v>0</v>
      </c>
      <c r="T219" s="433">
        <f t="shared" ca="1" si="344"/>
        <v>0</v>
      </c>
      <c r="U219" s="433">
        <f t="shared" ca="1" si="344"/>
        <v>0</v>
      </c>
      <c r="V219" s="433">
        <f t="shared" ca="1" si="344"/>
        <v>0</v>
      </c>
      <c r="W219" s="433">
        <f t="shared" ca="1" si="344"/>
        <v>0</v>
      </c>
      <c r="X219" s="433">
        <f t="shared" ca="1" si="344"/>
        <v>0</v>
      </c>
      <c r="Y219" s="433">
        <f t="shared" ca="1" si="344"/>
        <v>0</v>
      </c>
      <c r="Z219" s="433">
        <f t="shared" ca="1" si="344"/>
        <v>0</v>
      </c>
      <c r="AA219" s="433">
        <f t="shared" ca="1" si="344"/>
        <v>0</v>
      </c>
      <c r="AB219" s="433">
        <f t="shared" ca="1" si="344"/>
        <v>0</v>
      </c>
      <c r="AC219" s="433">
        <f t="shared" ca="1" si="344"/>
        <v>0</v>
      </c>
      <c r="AD219" s="433">
        <f t="shared" ca="1" si="344"/>
        <v>0</v>
      </c>
      <c r="AE219" s="433">
        <f t="shared" ca="1" si="344"/>
        <v>0</v>
      </c>
      <c r="AF219" s="433">
        <f t="shared" ca="1" si="344"/>
        <v>0</v>
      </c>
      <c r="AG219" s="433">
        <f t="shared" ca="1" si="344"/>
        <v>0</v>
      </c>
      <c r="AH219" s="433">
        <f t="shared" ca="1" si="344"/>
        <v>0</v>
      </c>
      <c r="AI219" s="435">
        <f t="shared" ca="1" si="338"/>
        <v>0</v>
      </c>
    </row>
    <row r="220" spans="1:35">
      <c r="A220" s="23" t="s">
        <v>1298</v>
      </c>
      <c r="B220" s="594" t="s">
        <v>1261</v>
      </c>
      <c r="C220" s="436" t="s">
        <v>1257</v>
      </c>
      <c r="D220" s="430">
        <f ca="1">SUMIF(협력사!$B:$B,$A:$A,INDIRECT("협력사!"&amp;SUBSTITUTE(ADDRESS(1,D$204,4),"1","")&amp;":"&amp;SUBSTITUTE(ADDRESS(1,D$204,4),"1","")))</f>
        <v>0</v>
      </c>
      <c r="E220" s="430">
        <f ca="1">SUMIF(협력사!$B:$B,$A:$A,INDIRECT("협력사!"&amp;SUBSTITUTE(ADDRESS(1,E$204,4),"1","")&amp;":"&amp;SUBSTITUTE(ADDRESS(1,E$204,4),"1","")))</f>
        <v>0</v>
      </c>
      <c r="F220" s="430">
        <f ca="1">SUMIF(협력사!$B:$B,$A:$A,INDIRECT("협력사!"&amp;SUBSTITUTE(ADDRESS(1,F$204,4),"1","")&amp;":"&amp;SUBSTITUTE(ADDRESS(1,F$204,4),"1","")))</f>
        <v>0</v>
      </c>
      <c r="G220" s="430">
        <f ca="1">SUMIF(협력사!$B:$B,$A:$A,INDIRECT("협력사!"&amp;SUBSTITUTE(ADDRESS(1,G$204,4),"1","")&amp;":"&amp;SUBSTITUTE(ADDRESS(1,G$204,4),"1","")))</f>
        <v>0</v>
      </c>
      <c r="H220" s="430">
        <f ca="1">SUMIF(협력사!$B:$B,$A:$A,INDIRECT("협력사!"&amp;SUBSTITUTE(ADDRESS(1,H$204,4),"1","")&amp;":"&amp;SUBSTITUTE(ADDRESS(1,H$204,4),"1","")))</f>
        <v>33271583.199999999</v>
      </c>
      <c r="I220" s="430">
        <f ca="1">SUMIF(협력사!$B:$B,$A:$A,INDIRECT("협력사!"&amp;SUBSTITUTE(ADDRESS(1,I$204,4),"1","")&amp;":"&amp;SUBSTITUTE(ADDRESS(1,I$204,4),"1","")))</f>
        <v>0</v>
      </c>
      <c r="J220" s="430">
        <f ca="1">SUMIF(협력사!$B:$B,$A:$A,INDIRECT("협력사!"&amp;SUBSTITUTE(ADDRESS(1,J$204,4),"1","")&amp;":"&amp;SUBSTITUTE(ADDRESS(1,J$204,4),"1","")))</f>
        <v>0</v>
      </c>
      <c r="K220" s="430">
        <f ca="1">SUMIF(협력사!$B:$B,$A:$A,INDIRECT("협력사!"&amp;SUBSTITUTE(ADDRESS(1,K$204,4),"1","")&amp;":"&amp;SUBSTITUTE(ADDRESS(1,K$204,4),"1","")))</f>
        <v>0</v>
      </c>
      <c r="L220" s="430">
        <f ca="1">SUMIF(협력사!$B:$B,$A:$A,INDIRECT("협력사!"&amp;SUBSTITUTE(ADDRESS(1,L$204,4),"1","")&amp;":"&amp;SUBSTITUTE(ADDRESS(1,L$204,4),"1","")))</f>
        <v>0</v>
      </c>
      <c r="M220" s="430">
        <f ca="1">SUMIF(협력사!$B:$B,$A:$A,INDIRECT("협력사!"&amp;SUBSTITUTE(ADDRESS(1,M$204,4),"1","")&amp;":"&amp;SUBSTITUTE(ADDRESS(1,M$204,4),"1","")))</f>
        <v>0</v>
      </c>
      <c r="N220" s="430">
        <f ca="1">SUMIF(협력사!$B:$B,$A:$A,INDIRECT("협력사!"&amp;SUBSTITUTE(ADDRESS(1,N$204,4),"1","")&amp;":"&amp;SUBSTITUTE(ADDRESS(1,N$204,4),"1","")))</f>
        <v>0</v>
      </c>
      <c r="O220" s="430">
        <f ca="1">SUMIF(협력사!$B:$B,$A:$A,INDIRECT("협력사!"&amp;SUBSTITUTE(ADDRESS(1,O$204,4),"1","")&amp;":"&amp;SUBSTITUTE(ADDRESS(1,O$204,4),"1","")))</f>
        <v>9340943.5999999996</v>
      </c>
      <c r="P220" s="430">
        <f ca="1">SUMIF(협력사!$B:$B,$A:$A,INDIRECT("협력사!"&amp;SUBSTITUTE(ADDRESS(1,P$204,4),"1","")&amp;":"&amp;SUBSTITUTE(ADDRESS(1,P$204,4),"1","")))</f>
        <v>0</v>
      </c>
      <c r="Q220" s="430">
        <f ca="1">SUMIF(협력사!$B:$B,$A:$A,INDIRECT("협력사!"&amp;SUBSTITUTE(ADDRESS(1,Q$204,4),"1","")&amp;":"&amp;SUBSTITUTE(ADDRESS(1,Q$204,4),"1","")))</f>
        <v>0</v>
      </c>
      <c r="R220" s="430">
        <f ca="1">SUMIF(협력사!$B:$B,$A:$A,INDIRECT("협력사!"&amp;SUBSTITUTE(ADDRESS(1,R$204,4),"1","")&amp;":"&amp;SUBSTITUTE(ADDRESS(1,R$204,4),"1","")))</f>
        <v>0</v>
      </c>
      <c r="S220" s="430">
        <f ca="1">SUMIF(협력사!$B:$B,$A:$A,INDIRECT("협력사!"&amp;SUBSTITUTE(ADDRESS(1,S$204,4),"1","")&amp;":"&amp;SUBSTITUTE(ADDRESS(1,S$204,4),"1","")))</f>
        <v>0</v>
      </c>
      <c r="T220" s="430">
        <f ca="1">SUMIF(협력사!$B:$B,$A:$A,INDIRECT("협력사!"&amp;SUBSTITUTE(ADDRESS(1,T$204,4),"1","")&amp;":"&amp;SUBSTITUTE(ADDRESS(1,T$204,4),"1","")))</f>
        <v>0</v>
      </c>
      <c r="U220" s="430">
        <f ca="1">SUMIF(협력사!$B:$B,$A:$A,INDIRECT("협력사!"&amp;SUBSTITUTE(ADDRESS(1,U$204,4),"1","")&amp;":"&amp;SUBSTITUTE(ADDRESS(1,U$204,4),"1","")))</f>
        <v>0</v>
      </c>
      <c r="V220" s="430">
        <f ca="1">SUMIF(협력사!$B:$B,$A:$A,INDIRECT("협력사!"&amp;SUBSTITUTE(ADDRESS(1,V$204,4),"1","")&amp;":"&amp;SUBSTITUTE(ADDRESS(1,V$204,4),"1","")))</f>
        <v>0</v>
      </c>
      <c r="W220" s="430">
        <f ca="1">SUMIF(협력사!$B:$B,$A:$A,INDIRECT("협력사!"&amp;SUBSTITUTE(ADDRESS(1,W$204,4),"1","")&amp;":"&amp;SUBSTITUTE(ADDRESS(1,W$204,4),"1","")))</f>
        <v>0</v>
      </c>
      <c r="X220" s="430">
        <f ca="1">SUMIF(협력사!$B:$B,$A:$A,INDIRECT("협력사!"&amp;SUBSTITUTE(ADDRESS(1,X$204,4),"1","")&amp;":"&amp;SUBSTITUTE(ADDRESS(1,X$204,4),"1","")))</f>
        <v>0</v>
      </c>
      <c r="Y220" s="430">
        <f ca="1">SUMIF(협력사!$B:$B,$A:$A,INDIRECT("협력사!"&amp;SUBSTITUTE(ADDRESS(1,Y$204,4),"1","")&amp;":"&amp;SUBSTITUTE(ADDRESS(1,Y$204,4),"1","")))</f>
        <v>0</v>
      </c>
      <c r="Z220" s="430">
        <f ca="1">SUMIF(협력사!$B:$B,$A:$A,INDIRECT("협력사!"&amp;SUBSTITUTE(ADDRESS(1,Z$204,4),"1","")&amp;":"&amp;SUBSTITUTE(ADDRESS(1,Z$204,4),"1","")))</f>
        <v>0</v>
      </c>
      <c r="AA220" s="430">
        <f ca="1">SUMIF(협력사!$B:$B,$A:$A,INDIRECT("협력사!"&amp;SUBSTITUTE(ADDRESS(1,AA$204,4),"1","")&amp;":"&amp;SUBSTITUTE(ADDRESS(1,AA$204,4),"1","")))</f>
        <v>0</v>
      </c>
      <c r="AB220" s="430">
        <f ca="1">SUMIF(협력사!$B:$B,$A:$A,INDIRECT("협력사!"&amp;SUBSTITUTE(ADDRESS(1,AB$204,4),"1","")&amp;":"&amp;SUBSTITUTE(ADDRESS(1,AB$204,4),"1","")))</f>
        <v>0</v>
      </c>
      <c r="AC220" s="430">
        <f ca="1">SUMIF(협력사!$B:$B,$A:$A,INDIRECT("협력사!"&amp;SUBSTITUTE(ADDRESS(1,AC$204,4),"1","")&amp;":"&amp;SUBSTITUTE(ADDRESS(1,AC$204,4),"1","")))</f>
        <v>0</v>
      </c>
      <c r="AD220" s="430">
        <f ca="1">SUMIF(협력사!$B:$B,$A:$A,INDIRECT("협력사!"&amp;SUBSTITUTE(ADDRESS(1,AD$204,4),"1","")&amp;":"&amp;SUBSTITUTE(ADDRESS(1,AD$204,4),"1","")))</f>
        <v>0</v>
      </c>
      <c r="AE220" s="430">
        <f ca="1">SUMIF(협력사!$B:$B,$A:$A,INDIRECT("협력사!"&amp;SUBSTITUTE(ADDRESS(1,AE$204,4),"1","")&amp;":"&amp;SUBSTITUTE(ADDRESS(1,AE$204,4),"1","")))</f>
        <v>0</v>
      </c>
      <c r="AF220" s="430">
        <f ca="1">SUMIF(협력사!$B:$B,$A:$A,INDIRECT("협력사!"&amp;SUBSTITUTE(ADDRESS(1,AF$204,4),"1","")&amp;":"&amp;SUBSTITUTE(ADDRESS(1,AF$204,4),"1","")))</f>
        <v>0</v>
      </c>
      <c r="AG220" s="430">
        <f ca="1">SUMIF(협력사!$B:$B,$A:$A,INDIRECT("협력사!"&amp;SUBSTITUTE(ADDRESS(1,AG$204,4),"1","")&amp;":"&amp;SUBSTITUTE(ADDRESS(1,AG$204,4),"1","")))</f>
        <v>0</v>
      </c>
      <c r="AH220" s="430">
        <f ca="1">SUMIF(협력사!$B:$B,$A:$A,INDIRECT("협력사!"&amp;SUBSTITUTE(ADDRESS(1,AH$204,4),"1","")&amp;":"&amp;SUBSTITUTE(ADDRESS(1,AH$204,4),"1","")))</f>
        <v>0</v>
      </c>
      <c r="AI220" s="430">
        <f t="shared" ca="1" si="338"/>
        <v>42612526.799999997</v>
      </c>
    </row>
    <row r="221" spans="1:35">
      <c r="A221" s="23" t="s">
        <v>1300</v>
      </c>
      <c r="B221" s="596"/>
      <c r="C221" s="436" t="s">
        <v>1258</v>
      </c>
      <c r="D221" s="430">
        <f ca="1">SUMIF(협력사!$B:$B,$A:$A,INDIRECT("협력사!"&amp;SUBSTITUTE(ADDRESS(1,D$204,4),"1","")&amp;":"&amp;SUBSTITUTE(ADDRESS(1,D$204,4),"1","")))</f>
        <v>0</v>
      </c>
      <c r="E221" s="430">
        <f ca="1">SUMIF(협력사!$B:$B,$A:$A,INDIRECT("협력사!"&amp;SUBSTITUTE(ADDRESS(1,E$204,4),"1","")&amp;":"&amp;SUBSTITUTE(ADDRESS(1,E$204,4),"1","")))</f>
        <v>0</v>
      </c>
      <c r="F221" s="430">
        <f ca="1">SUMIF(협력사!$B:$B,$A:$A,INDIRECT("협력사!"&amp;SUBSTITUTE(ADDRESS(1,F$204,4),"1","")&amp;":"&amp;SUBSTITUTE(ADDRESS(1,F$204,4),"1","")))</f>
        <v>0</v>
      </c>
      <c r="G221" s="430">
        <f ca="1">SUMIF(협력사!$B:$B,$A:$A,INDIRECT("협력사!"&amp;SUBSTITUTE(ADDRESS(1,G$204,4),"1","")&amp;":"&amp;SUBSTITUTE(ADDRESS(1,G$204,4),"1","")))</f>
        <v>0</v>
      </c>
      <c r="H221" s="430">
        <f ca="1">SUMIF(협력사!$B:$B,$A:$A,INDIRECT("협력사!"&amp;SUBSTITUTE(ADDRESS(1,H$204,4),"1","")&amp;":"&amp;SUBSTITUTE(ADDRESS(1,H$204,4),"1","")))</f>
        <v>0</v>
      </c>
      <c r="I221" s="430">
        <f ca="1">SUMIF(협력사!$B:$B,$A:$A,INDIRECT("협력사!"&amp;SUBSTITUTE(ADDRESS(1,I$204,4),"1","")&amp;":"&amp;SUBSTITUTE(ADDRESS(1,I$204,4),"1","")))</f>
        <v>0</v>
      </c>
      <c r="J221" s="430">
        <f ca="1">SUMIF(협력사!$B:$B,$A:$A,INDIRECT("협력사!"&amp;SUBSTITUTE(ADDRESS(1,J$204,4),"1","")&amp;":"&amp;SUBSTITUTE(ADDRESS(1,J$204,4),"1","")))</f>
        <v>0</v>
      </c>
      <c r="K221" s="430">
        <f ca="1">SUMIF(협력사!$B:$B,$A:$A,INDIRECT("협력사!"&amp;SUBSTITUTE(ADDRESS(1,K$204,4),"1","")&amp;":"&amp;SUBSTITUTE(ADDRESS(1,K$204,4),"1","")))</f>
        <v>0</v>
      </c>
      <c r="L221" s="430">
        <f ca="1">SUMIF(협력사!$B:$B,$A:$A,INDIRECT("협력사!"&amp;SUBSTITUTE(ADDRESS(1,L$204,4),"1","")&amp;":"&amp;SUBSTITUTE(ADDRESS(1,L$204,4),"1","")))</f>
        <v>0</v>
      </c>
      <c r="M221" s="430">
        <f ca="1">SUMIF(협력사!$B:$B,$A:$A,INDIRECT("협력사!"&amp;SUBSTITUTE(ADDRESS(1,M$204,4),"1","")&amp;":"&amp;SUBSTITUTE(ADDRESS(1,M$204,4),"1","")))</f>
        <v>0</v>
      </c>
      <c r="N221" s="430">
        <f ca="1">SUMIF(협력사!$B:$B,$A:$A,INDIRECT("협력사!"&amp;SUBSTITUTE(ADDRESS(1,N$204,4),"1","")&amp;":"&amp;SUBSTITUTE(ADDRESS(1,N$204,4),"1","")))</f>
        <v>0</v>
      </c>
      <c r="O221" s="430">
        <f ca="1">SUMIF(협력사!$B:$B,$A:$A,INDIRECT("협력사!"&amp;SUBSTITUTE(ADDRESS(1,O$204,4),"1","")&amp;":"&amp;SUBSTITUTE(ADDRESS(1,O$204,4),"1","")))</f>
        <v>0</v>
      </c>
      <c r="P221" s="430">
        <f ca="1">SUMIF(협력사!$B:$B,$A:$A,INDIRECT("협력사!"&amp;SUBSTITUTE(ADDRESS(1,P$204,4),"1","")&amp;":"&amp;SUBSTITUTE(ADDRESS(1,P$204,4),"1","")))</f>
        <v>0</v>
      </c>
      <c r="Q221" s="430">
        <f ca="1">SUMIF(협력사!$B:$B,$A:$A,INDIRECT("협력사!"&amp;SUBSTITUTE(ADDRESS(1,Q$204,4),"1","")&amp;":"&amp;SUBSTITUTE(ADDRESS(1,Q$204,4),"1","")))</f>
        <v>0</v>
      </c>
      <c r="R221" s="430">
        <f ca="1">SUMIF(협력사!$B:$B,$A:$A,INDIRECT("협력사!"&amp;SUBSTITUTE(ADDRESS(1,R$204,4),"1","")&amp;":"&amp;SUBSTITUTE(ADDRESS(1,R$204,4),"1","")))</f>
        <v>0</v>
      </c>
      <c r="S221" s="430">
        <f ca="1">SUMIF(협력사!$B:$B,$A:$A,INDIRECT("협력사!"&amp;SUBSTITUTE(ADDRESS(1,S$204,4),"1","")&amp;":"&amp;SUBSTITUTE(ADDRESS(1,S$204,4),"1","")))</f>
        <v>0</v>
      </c>
      <c r="T221" s="430">
        <f ca="1">SUMIF(협력사!$B:$B,$A:$A,INDIRECT("협력사!"&amp;SUBSTITUTE(ADDRESS(1,T$204,4),"1","")&amp;":"&amp;SUBSTITUTE(ADDRESS(1,T$204,4),"1","")))</f>
        <v>0</v>
      </c>
      <c r="U221" s="430">
        <f ca="1">SUMIF(협력사!$B:$B,$A:$A,INDIRECT("협력사!"&amp;SUBSTITUTE(ADDRESS(1,U$204,4),"1","")&amp;":"&amp;SUBSTITUTE(ADDRESS(1,U$204,4),"1","")))</f>
        <v>0</v>
      </c>
      <c r="V221" s="430">
        <f ca="1">SUMIF(협력사!$B:$B,$A:$A,INDIRECT("협력사!"&amp;SUBSTITUTE(ADDRESS(1,V$204,4),"1","")&amp;":"&amp;SUBSTITUTE(ADDRESS(1,V$204,4),"1","")))</f>
        <v>0</v>
      </c>
      <c r="W221" s="430">
        <f ca="1">SUMIF(협력사!$B:$B,$A:$A,INDIRECT("협력사!"&amp;SUBSTITUTE(ADDRESS(1,W$204,4),"1","")&amp;":"&amp;SUBSTITUTE(ADDRESS(1,W$204,4),"1","")))</f>
        <v>0</v>
      </c>
      <c r="X221" s="430">
        <f ca="1">SUMIF(협력사!$B:$B,$A:$A,INDIRECT("협력사!"&amp;SUBSTITUTE(ADDRESS(1,X$204,4),"1","")&amp;":"&amp;SUBSTITUTE(ADDRESS(1,X$204,4),"1","")))</f>
        <v>0</v>
      </c>
      <c r="Y221" s="430">
        <f ca="1">SUMIF(협력사!$B:$B,$A:$A,INDIRECT("협력사!"&amp;SUBSTITUTE(ADDRESS(1,Y$204,4),"1","")&amp;":"&amp;SUBSTITUTE(ADDRESS(1,Y$204,4),"1","")))</f>
        <v>0</v>
      </c>
      <c r="Z221" s="430">
        <f ca="1">SUMIF(협력사!$B:$B,$A:$A,INDIRECT("협력사!"&amp;SUBSTITUTE(ADDRESS(1,Z$204,4),"1","")&amp;":"&amp;SUBSTITUTE(ADDRESS(1,Z$204,4),"1","")))</f>
        <v>0</v>
      </c>
      <c r="AA221" s="430">
        <f ca="1">SUMIF(협력사!$B:$B,$A:$A,INDIRECT("협력사!"&amp;SUBSTITUTE(ADDRESS(1,AA$204,4),"1","")&amp;":"&amp;SUBSTITUTE(ADDRESS(1,AA$204,4),"1","")))</f>
        <v>0</v>
      </c>
      <c r="AB221" s="430">
        <f ca="1">SUMIF(협력사!$B:$B,$A:$A,INDIRECT("협력사!"&amp;SUBSTITUTE(ADDRESS(1,AB$204,4),"1","")&amp;":"&amp;SUBSTITUTE(ADDRESS(1,AB$204,4),"1","")))</f>
        <v>0</v>
      </c>
      <c r="AC221" s="430">
        <f ca="1">SUMIF(협력사!$B:$B,$A:$A,INDIRECT("협력사!"&amp;SUBSTITUTE(ADDRESS(1,AC$204,4),"1","")&amp;":"&amp;SUBSTITUTE(ADDRESS(1,AC$204,4),"1","")))</f>
        <v>0</v>
      </c>
      <c r="AD221" s="430">
        <f ca="1">SUMIF(협력사!$B:$B,$A:$A,INDIRECT("협력사!"&amp;SUBSTITUTE(ADDRESS(1,AD$204,4),"1","")&amp;":"&amp;SUBSTITUTE(ADDRESS(1,AD$204,4),"1","")))</f>
        <v>0</v>
      </c>
      <c r="AE221" s="430">
        <f ca="1">SUMIF(협력사!$B:$B,$A:$A,INDIRECT("협력사!"&amp;SUBSTITUTE(ADDRESS(1,AE$204,4),"1","")&amp;":"&amp;SUBSTITUTE(ADDRESS(1,AE$204,4),"1","")))</f>
        <v>0</v>
      </c>
      <c r="AF221" s="430">
        <f ca="1">SUMIF(협력사!$B:$B,$A:$A,INDIRECT("협력사!"&amp;SUBSTITUTE(ADDRESS(1,AF$204,4),"1","")&amp;":"&amp;SUBSTITUTE(ADDRESS(1,AF$204,4),"1","")))</f>
        <v>0</v>
      </c>
      <c r="AG221" s="430">
        <f ca="1">SUMIF(협력사!$B:$B,$A:$A,INDIRECT("협력사!"&amp;SUBSTITUTE(ADDRESS(1,AG$204,4),"1","")&amp;":"&amp;SUBSTITUTE(ADDRESS(1,AG$204,4),"1","")))</f>
        <v>0</v>
      </c>
      <c r="AH221" s="430">
        <f ca="1">SUMIF(협력사!$B:$B,$A:$A,INDIRECT("협력사!"&amp;SUBSTITUTE(ADDRESS(1,AH$204,4),"1","")&amp;":"&amp;SUBSTITUTE(ADDRESS(1,AH$204,4),"1","")))</f>
        <v>0</v>
      </c>
      <c r="AI221" s="430">
        <f t="shared" ca="1" si="338"/>
        <v>0</v>
      </c>
    </row>
    <row r="222" spans="1:35">
      <c r="B222" s="595"/>
      <c r="C222" s="432" t="s">
        <v>41</v>
      </c>
      <c r="D222" s="433">
        <f ca="1">SUM(D220:D221)</f>
        <v>0</v>
      </c>
      <c r="E222" s="433">
        <f t="shared" ref="E222:AH222" ca="1" si="345">SUM(E220:E221)</f>
        <v>0</v>
      </c>
      <c r="F222" s="433">
        <f t="shared" ca="1" si="345"/>
        <v>0</v>
      </c>
      <c r="G222" s="433">
        <f t="shared" ca="1" si="345"/>
        <v>0</v>
      </c>
      <c r="H222" s="433">
        <f t="shared" ca="1" si="345"/>
        <v>33271583.199999999</v>
      </c>
      <c r="I222" s="433">
        <f t="shared" ca="1" si="345"/>
        <v>0</v>
      </c>
      <c r="J222" s="433">
        <f t="shared" ca="1" si="345"/>
        <v>0</v>
      </c>
      <c r="K222" s="433">
        <f t="shared" ca="1" si="345"/>
        <v>0</v>
      </c>
      <c r="L222" s="433">
        <f t="shared" ca="1" si="345"/>
        <v>0</v>
      </c>
      <c r="M222" s="433">
        <f t="shared" ca="1" si="345"/>
        <v>0</v>
      </c>
      <c r="N222" s="433">
        <f t="shared" ca="1" si="345"/>
        <v>0</v>
      </c>
      <c r="O222" s="433">
        <f t="shared" ca="1" si="345"/>
        <v>9340943.5999999996</v>
      </c>
      <c r="P222" s="433">
        <f t="shared" ca="1" si="345"/>
        <v>0</v>
      </c>
      <c r="Q222" s="433">
        <f t="shared" ca="1" si="345"/>
        <v>0</v>
      </c>
      <c r="R222" s="433">
        <f t="shared" ca="1" si="345"/>
        <v>0</v>
      </c>
      <c r="S222" s="433">
        <f t="shared" ca="1" si="345"/>
        <v>0</v>
      </c>
      <c r="T222" s="433">
        <f t="shared" ca="1" si="345"/>
        <v>0</v>
      </c>
      <c r="U222" s="433">
        <f t="shared" ca="1" si="345"/>
        <v>0</v>
      </c>
      <c r="V222" s="433">
        <f t="shared" ca="1" si="345"/>
        <v>0</v>
      </c>
      <c r="W222" s="433">
        <f t="shared" ca="1" si="345"/>
        <v>0</v>
      </c>
      <c r="X222" s="433">
        <f t="shared" ca="1" si="345"/>
        <v>0</v>
      </c>
      <c r="Y222" s="433">
        <f t="shared" ca="1" si="345"/>
        <v>0</v>
      </c>
      <c r="Z222" s="433">
        <f t="shared" ca="1" si="345"/>
        <v>0</v>
      </c>
      <c r="AA222" s="433">
        <f t="shared" ca="1" si="345"/>
        <v>0</v>
      </c>
      <c r="AB222" s="433">
        <f t="shared" ca="1" si="345"/>
        <v>0</v>
      </c>
      <c r="AC222" s="433">
        <f t="shared" ca="1" si="345"/>
        <v>0</v>
      </c>
      <c r="AD222" s="433">
        <f t="shared" ca="1" si="345"/>
        <v>0</v>
      </c>
      <c r="AE222" s="433">
        <f t="shared" ca="1" si="345"/>
        <v>0</v>
      </c>
      <c r="AF222" s="433">
        <f t="shared" ca="1" si="345"/>
        <v>0</v>
      </c>
      <c r="AG222" s="433">
        <f t="shared" ca="1" si="345"/>
        <v>0</v>
      </c>
      <c r="AH222" s="433">
        <f t="shared" ca="1" si="345"/>
        <v>0</v>
      </c>
      <c r="AI222" s="435">
        <f t="shared" ca="1" si="338"/>
        <v>42612526.799999997</v>
      </c>
    </row>
    <row r="223" spans="1:35">
      <c r="B223" s="593" t="s">
        <v>49</v>
      </c>
      <c r="C223" s="593"/>
      <c r="D223" s="440">
        <f ca="1">SUM(D222+D219+D216+D214+D212+D210+D208)</f>
        <v>0</v>
      </c>
      <c r="E223" s="440">
        <f t="shared" ref="E223:AH223" ca="1" si="346">SUM(E222+E219+E216+E214+E212+E210+E208)</f>
        <v>0</v>
      </c>
      <c r="F223" s="440">
        <f t="shared" ca="1" si="346"/>
        <v>0</v>
      </c>
      <c r="G223" s="440">
        <f t="shared" ca="1" si="346"/>
        <v>0</v>
      </c>
      <c r="H223" s="440">
        <f t="shared" ca="1" si="346"/>
        <v>33271583.199999999</v>
      </c>
      <c r="I223" s="440">
        <f t="shared" ca="1" si="346"/>
        <v>0</v>
      </c>
      <c r="J223" s="440">
        <f t="shared" ca="1" si="346"/>
        <v>0</v>
      </c>
      <c r="K223" s="440">
        <f t="shared" ca="1" si="346"/>
        <v>0</v>
      </c>
      <c r="L223" s="440">
        <f t="shared" ca="1" si="346"/>
        <v>0</v>
      </c>
      <c r="M223" s="440">
        <f t="shared" ca="1" si="346"/>
        <v>13536736</v>
      </c>
      <c r="N223" s="440">
        <f t="shared" ca="1" si="346"/>
        <v>0</v>
      </c>
      <c r="O223" s="440">
        <f t="shared" ca="1" si="346"/>
        <v>9340943.5999999996</v>
      </c>
      <c r="P223" s="440">
        <f t="shared" ca="1" si="346"/>
        <v>0</v>
      </c>
      <c r="Q223" s="440">
        <f t="shared" ca="1" si="346"/>
        <v>0</v>
      </c>
      <c r="R223" s="440">
        <f t="shared" ca="1" si="346"/>
        <v>0</v>
      </c>
      <c r="S223" s="440">
        <f t="shared" ca="1" si="346"/>
        <v>0</v>
      </c>
      <c r="T223" s="440">
        <f t="shared" ca="1" si="346"/>
        <v>0</v>
      </c>
      <c r="U223" s="440">
        <f t="shared" ca="1" si="346"/>
        <v>0</v>
      </c>
      <c r="V223" s="440">
        <f t="shared" ca="1" si="346"/>
        <v>0</v>
      </c>
      <c r="W223" s="440">
        <f t="shared" ca="1" si="346"/>
        <v>0</v>
      </c>
      <c r="X223" s="440">
        <f t="shared" ca="1" si="346"/>
        <v>0</v>
      </c>
      <c r="Y223" s="440">
        <f t="shared" ca="1" si="346"/>
        <v>0</v>
      </c>
      <c r="Z223" s="440">
        <f t="shared" ca="1" si="346"/>
        <v>0</v>
      </c>
      <c r="AA223" s="440">
        <f t="shared" ca="1" si="346"/>
        <v>0</v>
      </c>
      <c r="AB223" s="440">
        <f t="shared" ca="1" si="346"/>
        <v>0</v>
      </c>
      <c r="AC223" s="440">
        <f t="shared" ca="1" si="346"/>
        <v>0</v>
      </c>
      <c r="AD223" s="440">
        <f t="shared" ca="1" si="346"/>
        <v>0</v>
      </c>
      <c r="AE223" s="440">
        <f t="shared" ca="1" si="346"/>
        <v>0</v>
      </c>
      <c r="AF223" s="440">
        <f t="shared" ca="1" si="346"/>
        <v>0</v>
      </c>
      <c r="AG223" s="440">
        <f t="shared" ca="1" si="346"/>
        <v>0</v>
      </c>
      <c r="AH223" s="440">
        <f t="shared" ca="1" si="346"/>
        <v>0</v>
      </c>
      <c r="AI223" s="441">
        <f t="shared" ca="1" si="338"/>
        <v>56149262.800000004</v>
      </c>
    </row>
    <row r="226" spans="1:35">
      <c r="B226" s="290"/>
      <c r="C226" s="290"/>
      <c r="D226" s="23">
        <v>43</v>
      </c>
      <c r="E226" s="23">
        <f>D226+1</f>
        <v>44</v>
      </c>
      <c r="F226" s="23">
        <f t="shared" ref="F226:F227" si="347">E226+1</f>
        <v>45</v>
      </c>
      <c r="G226" s="23">
        <f t="shared" ref="G226:G227" si="348">F226+1</f>
        <v>46</v>
      </c>
      <c r="H226" s="23">
        <f t="shared" ref="H226:H227" si="349">G226+1</f>
        <v>47</v>
      </c>
      <c r="I226" s="23">
        <f t="shared" ref="I226:I227" si="350">H226+1</f>
        <v>48</v>
      </c>
      <c r="J226" s="23">
        <f t="shared" ref="J226:J227" si="351">I226+1</f>
        <v>49</v>
      </c>
      <c r="K226" s="23">
        <f t="shared" ref="K226:K227" si="352">J226+1</f>
        <v>50</v>
      </c>
      <c r="L226" s="23">
        <f t="shared" ref="L226:L227" si="353">K226+1</f>
        <v>51</v>
      </c>
      <c r="M226" s="23">
        <f t="shared" ref="M226:M227" si="354">L226+1</f>
        <v>52</v>
      </c>
      <c r="N226" s="23">
        <f t="shared" ref="N226:N227" si="355">M226+1</f>
        <v>53</v>
      </c>
      <c r="O226" s="23">
        <f t="shared" ref="O226:O227" si="356">N226+1</f>
        <v>54</v>
      </c>
      <c r="P226" s="23">
        <f t="shared" ref="P226:P227" si="357">O226+1</f>
        <v>55</v>
      </c>
      <c r="Q226" s="23">
        <f t="shared" ref="Q226:Q227" si="358">P226+1</f>
        <v>56</v>
      </c>
      <c r="R226" s="23">
        <f t="shared" ref="R226:R227" si="359">Q226+1</f>
        <v>57</v>
      </c>
      <c r="S226" s="23">
        <f t="shared" ref="S226:S227" si="360">R226+1</f>
        <v>58</v>
      </c>
      <c r="T226" s="23">
        <f t="shared" ref="T226:T227" si="361">S226+1</f>
        <v>59</v>
      </c>
      <c r="U226" s="23">
        <f t="shared" ref="U226:U227" si="362">T226+1</f>
        <v>60</v>
      </c>
      <c r="V226" s="23">
        <f t="shared" ref="V226:V227" si="363">U226+1</f>
        <v>61</v>
      </c>
      <c r="W226" s="23">
        <f t="shared" ref="W226:W227" si="364">V226+1</f>
        <v>62</v>
      </c>
      <c r="X226" s="23">
        <f t="shared" ref="X226:X227" si="365">W226+1</f>
        <v>63</v>
      </c>
      <c r="Y226" s="23">
        <f t="shared" ref="Y226:Y227" si="366">X226+1</f>
        <v>64</v>
      </c>
      <c r="Z226" s="23">
        <f t="shared" ref="Z226:Z227" si="367">Y226+1</f>
        <v>65</v>
      </c>
      <c r="AA226" s="23">
        <f t="shared" ref="AA226:AA227" si="368">Z226+1</f>
        <v>66</v>
      </c>
      <c r="AB226" s="23">
        <f t="shared" ref="AB226:AB227" si="369">AA226+1</f>
        <v>67</v>
      </c>
      <c r="AC226" s="23">
        <f t="shared" ref="AC226:AC227" si="370">AB226+1</f>
        <v>68</v>
      </c>
      <c r="AD226" s="23">
        <f t="shared" ref="AD226:AD227" si="371">AC226+1</f>
        <v>69</v>
      </c>
      <c r="AE226" s="23">
        <f t="shared" ref="AE226:AE227" si="372">AD226+1</f>
        <v>70</v>
      </c>
      <c r="AF226" s="23">
        <f t="shared" ref="AF226:AF227" si="373">AE226+1</f>
        <v>71</v>
      </c>
      <c r="AG226" s="23">
        <f t="shared" ref="AG226:AG227" si="374">AF226+1</f>
        <v>72</v>
      </c>
      <c r="AH226" s="23">
        <f t="shared" ref="AH226:AH227" si="375">AG226+1</f>
        <v>73</v>
      </c>
      <c r="AI226" s="490"/>
    </row>
    <row r="227" spans="1:35" ht="31.5" customHeight="1">
      <c r="A227" s="451" t="s">
        <v>1334</v>
      </c>
      <c r="B227" s="491" t="s">
        <v>728</v>
      </c>
      <c r="C227" s="312" t="s">
        <v>1341</v>
      </c>
      <c r="D227" s="443">
        <f>DATE($B$2,$C$2,1)</f>
        <v>45870</v>
      </c>
      <c r="E227" s="443">
        <f>D227+1</f>
        <v>45871</v>
      </c>
      <c r="F227" s="443">
        <f t="shared" si="347"/>
        <v>45872</v>
      </c>
      <c r="G227" s="443">
        <f t="shared" si="348"/>
        <v>45873</v>
      </c>
      <c r="H227" s="443">
        <f t="shared" si="349"/>
        <v>45874</v>
      </c>
      <c r="I227" s="443">
        <f t="shared" si="350"/>
        <v>45875</v>
      </c>
      <c r="J227" s="443">
        <f t="shared" si="351"/>
        <v>45876</v>
      </c>
      <c r="K227" s="443">
        <f t="shared" si="352"/>
        <v>45877</v>
      </c>
      <c r="L227" s="443">
        <f t="shared" si="353"/>
        <v>45878</v>
      </c>
      <c r="M227" s="443">
        <f t="shared" si="354"/>
        <v>45879</v>
      </c>
      <c r="N227" s="443">
        <f t="shared" si="355"/>
        <v>45880</v>
      </c>
      <c r="O227" s="443">
        <f t="shared" si="356"/>
        <v>45881</v>
      </c>
      <c r="P227" s="443">
        <f t="shared" si="357"/>
        <v>45882</v>
      </c>
      <c r="Q227" s="443">
        <f t="shared" si="358"/>
        <v>45883</v>
      </c>
      <c r="R227" s="443">
        <f t="shared" si="359"/>
        <v>45884</v>
      </c>
      <c r="S227" s="443">
        <f t="shared" si="360"/>
        <v>45885</v>
      </c>
      <c r="T227" s="443">
        <f t="shared" si="361"/>
        <v>45886</v>
      </c>
      <c r="U227" s="443">
        <f t="shared" si="362"/>
        <v>45887</v>
      </c>
      <c r="V227" s="443">
        <f t="shared" si="363"/>
        <v>45888</v>
      </c>
      <c r="W227" s="443">
        <f t="shared" si="364"/>
        <v>45889</v>
      </c>
      <c r="X227" s="443">
        <f t="shared" si="365"/>
        <v>45890</v>
      </c>
      <c r="Y227" s="443">
        <f t="shared" si="366"/>
        <v>45891</v>
      </c>
      <c r="Z227" s="443">
        <f t="shared" si="367"/>
        <v>45892</v>
      </c>
      <c r="AA227" s="443">
        <f t="shared" si="368"/>
        <v>45893</v>
      </c>
      <c r="AB227" s="443">
        <f t="shared" si="369"/>
        <v>45894</v>
      </c>
      <c r="AC227" s="443">
        <f t="shared" si="370"/>
        <v>45895</v>
      </c>
      <c r="AD227" s="443">
        <f t="shared" si="371"/>
        <v>45896</v>
      </c>
      <c r="AE227" s="443">
        <f t="shared" si="372"/>
        <v>45897</v>
      </c>
      <c r="AF227" s="443">
        <f t="shared" si="373"/>
        <v>45898</v>
      </c>
      <c r="AG227" s="443">
        <f t="shared" si="374"/>
        <v>45899</v>
      </c>
      <c r="AH227" s="443">
        <f t="shared" si="375"/>
        <v>45900</v>
      </c>
      <c r="AI227" s="492" t="s">
        <v>505</v>
      </c>
    </row>
    <row r="228" spans="1:35">
      <c r="A228" s="23" t="s">
        <v>1292</v>
      </c>
      <c r="B228" s="596" t="s">
        <v>329</v>
      </c>
      <c r="C228" s="436" t="s">
        <v>1257</v>
      </c>
      <c r="D228" s="430">
        <f ca="1">SUMIF('매입부자재(구매)'!$A:$A,$A:$A,INDIRECT("'매입부자재(구매)'!"&amp;SUBSTITUTE(ADDRESS(1,D$226,4),"1","")&amp;":"&amp;SUBSTITUTE(ADDRESS(1,D$226,4),"1","")))</f>
        <v>0</v>
      </c>
      <c r="E228" s="430">
        <f ca="1">SUMIF('매입부자재(구매)'!$A:$A,$A:$A,INDIRECT("'매입부자재(구매)'!"&amp;SUBSTITUTE(ADDRESS(1,E$226,4),"1","")&amp;":"&amp;SUBSTITUTE(ADDRESS(1,E$226,4),"1","")))</f>
        <v>0</v>
      </c>
      <c r="F228" s="430">
        <f ca="1">SUMIF('매입부자재(구매)'!$A:$A,$A:$A,INDIRECT("'매입부자재(구매)'!"&amp;SUBSTITUTE(ADDRESS(1,F$226,4),"1","")&amp;":"&amp;SUBSTITUTE(ADDRESS(1,F$226,4),"1","")))</f>
        <v>0</v>
      </c>
      <c r="G228" s="430">
        <f ca="1">SUMIF('매입부자재(구매)'!$A:$A,$A:$A,INDIRECT("'매입부자재(구매)'!"&amp;SUBSTITUTE(ADDRESS(1,G$226,4),"1","")&amp;":"&amp;SUBSTITUTE(ADDRESS(1,G$226,4),"1","")))</f>
        <v>0</v>
      </c>
      <c r="H228" s="430">
        <f ca="1">SUMIF('매입부자재(구매)'!$A:$A,$A:$A,INDIRECT("'매입부자재(구매)'!"&amp;SUBSTITUTE(ADDRESS(1,H$226,4),"1","")&amp;":"&amp;SUBSTITUTE(ADDRESS(1,H$226,4),"1","")))</f>
        <v>0</v>
      </c>
      <c r="I228" s="430">
        <f ca="1">SUMIF('매입부자재(구매)'!$A:$A,$A:$A,INDIRECT("'매입부자재(구매)'!"&amp;SUBSTITUTE(ADDRESS(1,I$226,4),"1","")&amp;":"&amp;SUBSTITUTE(ADDRESS(1,I$226,4),"1","")))</f>
        <v>0</v>
      </c>
      <c r="J228" s="430">
        <f ca="1">SUMIF('매입부자재(구매)'!$A:$A,$A:$A,INDIRECT("'매입부자재(구매)'!"&amp;SUBSTITUTE(ADDRESS(1,J$226,4),"1","")&amp;":"&amp;SUBSTITUTE(ADDRESS(1,J$226,4),"1","")))</f>
        <v>0</v>
      </c>
      <c r="K228" s="430">
        <f ca="1">SUMIF('매입부자재(구매)'!$A:$A,$A:$A,INDIRECT("'매입부자재(구매)'!"&amp;SUBSTITUTE(ADDRESS(1,K$226,4),"1","")&amp;":"&amp;SUBSTITUTE(ADDRESS(1,K$226,4),"1","")))</f>
        <v>0</v>
      </c>
      <c r="L228" s="430">
        <f ca="1">SUMIF('매입부자재(구매)'!$A:$A,$A:$A,INDIRECT("'매입부자재(구매)'!"&amp;SUBSTITUTE(ADDRESS(1,L$226,4),"1","")&amp;":"&amp;SUBSTITUTE(ADDRESS(1,L$226,4),"1","")))</f>
        <v>0</v>
      </c>
      <c r="M228" s="430">
        <f ca="1">SUMIF('매입부자재(구매)'!$A:$A,$A:$A,INDIRECT("'매입부자재(구매)'!"&amp;SUBSTITUTE(ADDRESS(1,M$226,4),"1","")&amp;":"&amp;SUBSTITUTE(ADDRESS(1,M$226,4),"1","")))</f>
        <v>0</v>
      </c>
      <c r="N228" s="430">
        <f ca="1">SUMIF('매입부자재(구매)'!$A:$A,$A:$A,INDIRECT("'매입부자재(구매)'!"&amp;SUBSTITUTE(ADDRESS(1,N$226,4),"1","")&amp;":"&amp;SUBSTITUTE(ADDRESS(1,N$226,4),"1","")))</f>
        <v>0</v>
      </c>
      <c r="O228" s="430">
        <f ca="1">SUMIF('매입부자재(구매)'!$A:$A,$A:$A,INDIRECT("'매입부자재(구매)'!"&amp;SUBSTITUTE(ADDRESS(1,O$226,4),"1","")&amp;":"&amp;SUBSTITUTE(ADDRESS(1,O$226,4),"1","")))</f>
        <v>0</v>
      </c>
      <c r="P228" s="430">
        <f ca="1">SUMIF('매입부자재(구매)'!$A:$A,$A:$A,INDIRECT("'매입부자재(구매)'!"&amp;SUBSTITUTE(ADDRESS(1,P$226,4),"1","")&amp;":"&amp;SUBSTITUTE(ADDRESS(1,P$226,4),"1","")))</f>
        <v>0</v>
      </c>
      <c r="Q228" s="430">
        <f ca="1">SUMIF('매입부자재(구매)'!$A:$A,$A:$A,INDIRECT("'매입부자재(구매)'!"&amp;SUBSTITUTE(ADDRESS(1,Q$226,4),"1","")&amp;":"&amp;SUBSTITUTE(ADDRESS(1,Q$226,4),"1","")))</f>
        <v>0</v>
      </c>
      <c r="R228" s="430">
        <f ca="1">SUMIF('매입부자재(구매)'!$A:$A,$A:$A,INDIRECT("'매입부자재(구매)'!"&amp;SUBSTITUTE(ADDRESS(1,R$226,4),"1","")&amp;":"&amp;SUBSTITUTE(ADDRESS(1,R$226,4),"1","")))</f>
        <v>0</v>
      </c>
      <c r="S228" s="430">
        <f ca="1">SUMIF('매입부자재(구매)'!$A:$A,$A:$A,INDIRECT("'매입부자재(구매)'!"&amp;SUBSTITUTE(ADDRESS(1,S$226,4),"1","")&amp;":"&amp;SUBSTITUTE(ADDRESS(1,S$226,4),"1","")))</f>
        <v>0</v>
      </c>
      <c r="T228" s="430">
        <f ca="1">SUMIF('매입부자재(구매)'!$A:$A,$A:$A,INDIRECT("'매입부자재(구매)'!"&amp;SUBSTITUTE(ADDRESS(1,T$226,4),"1","")&amp;":"&amp;SUBSTITUTE(ADDRESS(1,T$226,4),"1","")))</f>
        <v>0</v>
      </c>
      <c r="U228" s="430">
        <f ca="1">SUMIF('매입부자재(구매)'!$A:$A,$A:$A,INDIRECT("'매입부자재(구매)'!"&amp;SUBSTITUTE(ADDRESS(1,U$226,4),"1","")&amp;":"&amp;SUBSTITUTE(ADDRESS(1,U$226,4),"1","")))</f>
        <v>0</v>
      </c>
      <c r="V228" s="430">
        <f ca="1">SUMIF('매입부자재(구매)'!$A:$A,$A:$A,INDIRECT("'매입부자재(구매)'!"&amp;SUBSTITUTE(ADDRESS(1,V$226,4),"1","")&amp;":"&amp;SUBSTITUTE(ADDRESS(1,V$226,4),"1","")))</f>
        <v>0</v>
      </c>
      <c r="W228" s="430">
        <f ca="1">SUMIF('매입부자재(구매)'!$A:$A,$A:$A,INDIRECT("'매입부자재(구매)'!"&amp;SUBSTITUTE(ADDRESS(1,W$226,4),"1","")&amp;":"&amp;SUBSTITUTE(ADDRESS(1,W$226,4),"1","")))</f>
        <v>0</v>
      </c>
      <c r="X228" s="430">
        <f ca="1">SUMIF('매입부자재(구매)'!$A:$A,$A:$A,INDIRECT("'매입부자재(구매)'!"&amp;SUBSTITUTE(ADDRESS(1,X$226,4),"1","")&amp;":"&amp;SUBSTITUTE(ADDRESS(1,X$226,4),"1","")))</f>
        <v>0</v>
      </c>
      <c r="Y228" s="430">
        <f ca="1">SUMIF('매입부자재(구매)'!$A:$A,$A:$A,INDIRECT("'매입부자재(구매)'!"&amp;SUBSTITUTE(ADDRESS(1,Y$226,4),"1","")&amp;":"&amp;SUBSTITUTE(ADDRESS(1,Y$226,4),"1","")))</f>
        <v>0</v>
      </c>
      <c r="Z228" s="430">
        <f ca="1">SUMIF('매입부자재(구매)'!$A:$A,$A:$A,INDIRECT("'매입부자재(구매)'!"&amp;SUBSTITUTE(ADDRESS(1,Z$226,4),"1","")&amp;":"&amp;SUBSTITUTE(ADDRESS(1,Z$226,4),"1","")))</f>
        <v>0</v>
      </c>
      <c r="AA228" s="430">
        <f ca="1">SUMIF('매입부자재(구매)'!$A:$A,$A:$A,INDIRECT("'매입부자재(구매)'!"&amp;SUBSTITUTE(ADDRESS(1,AA$226,4),"1","")&amp;":"&amp;SUBSTITUTE(ADDRESS(1,AA$226,4),"1","")))</f>
        <v>0</v>
      </c>
      <c r="AB228" s="430">
        <f ca="1">SUMIF('매입부자재(구매)'!$A:$A,$A:$A,INDIRECT("'매입부자재(구매)'!"&amp;SUBSTITUTE(ADDRESS(1,AB$226,4),"1","")&amp;":"&amp;SUBSTITUTE(ADDRESS(1,AB$226,4),"1","")))</f>
        <v>0</v>
      </c>
      <c r="AC228" s="430">
        <f ca="1">SUMIF('매입부자재(구매)'!$A:$A,$A:$A,INDIRECT("'매입부자재(구매)'!"&amp;SUBSTITUTE(ADDRESS(1,AC$226,4),"1","")&amp;":"&amp;SUBSTITUTE(ADDRESS(1,AC$226,4),"1","")))</f>
        <v>0</v>
      </c>
      <c r="AD228" s="430">
        <f ca="1">SUMIF('매입부자재(구매)'!$A:$A,$A:$A,INDIRECT("'매입부자재(구매)'!"&amp;SUBSTITUTE(ADDRESS(1,AD$226,4),"1","")&amp;":"&amp;SUBSTITUTE(ADDRESS(1,AD$226,4),"1","")))</f>
        <v>0</v>
      </c>
      <c r="AE228" s="430">
        <f ca="1">SUMIF('매입부자재(구매)'!$A:$A,$A:$A,INDIRECT("'매입부자재(구매)'!"&amp;SUBSTITUTE(ADDRESS(1,AE$226,4),"1","")&amp;":"&amp;SUBSTITUTE(ADDRESS(1,AE$226,4),"1","")))</f>
        <v>0</v>
      </c>
      <c r="AF228" s="430">
        <f ca="1">SUMIF('매입부자재(구매)'!$A:$A,$A:$A,INDIRECT("'매입부자재(구매)'!"&amp;SUBSTITUTE(ADDRESS(1,AF$226,4),"1","")&amp;":"&amp;SUBSTITUTE(ADDRESS(1,AF$226,4),"1","")))</f>
        <v>0</v>
      </c>
      <c r="AG228" s="430">
        <f ca="1">SUMIF('매입부자재(구매)'!$A:$A,$A:$A,INDIRECT("'매입부자재(구매)'!"&amp;SUBSTITUTE(ADDRESS(1,AG$226,4),"1","")&amp;":"&amp;SUBSTITUTE(ADDRESS(1,AG$226,4),"1","")))</f>
        <v>0</v>
      </c>
      <c r="AH228" s="430">
        <f ca="1">SUMIF('매입부자재(구매)'!$A:$A,$A:$A,INDIRECT("'매입부자재(구매)'!"&amp;SUBSTITUTE(ADDRESS(1,AH$226,4),"1","")&amp;":"&amp;SUBSTITUTE(ADDRESS(1,AH$226,4),"1","")))</f>
        <v>0</v>
      </c>
      <c r="AI228" s="430">
        <f t="shared" ref="AI228:AI245" ca="1" si="376">SUM(D228:AH228)</f>
        <v>0</v>
      </c>
    </row>
    <row r="229" spans="1:35">
      <c r="A229" s="23" t="s">
        <v>1294</v>
      </c>
      <c r="B229" s="596"/>
      <c r="C229" s="436" t="s">
        <v>1258</v>
      </c>
      <c r="D229" s="430">
        <f ca="1">SUMIF('매입부자재(구매)'!$A:$A,$A:$A,INDIRECT("'매입부자재(구매)'!"&amp;SUBSTITUTE(ADDRESS(1,D$226,4),"1","")&amp;":"&amp;SUBSTITUTE(ADDRESS(1,D$226,4),"1","")))</f>
        <v>0</v>
      </c>
      <c r="E229" s="430">
        <f ca="1">SUMIF('매입부자재(구매)'!$A:$A,$A:$A,INDIRECT("'매입부자재(구매)'!"&amp;SUBSTITUTE(ADDRESS(1,E$226,4),"1","")&amp;":"&amp;SUBSTITUTE(ADDRESS(1,E$226,4),"1","")))</f>
        <v>0</v>
      </c>
      <c r="F229" s="430">
        <f ca="1">SUMIF('매입부자재(구매)'!$A:$A,$A:$A,INDIRECT("'매입부자재(구매)'!"&amp;SUBSTITUTE(ADDRESS(1,F$226,4),"1","")&amp;":"&amp;SUBSTITUTE(ADDRESS(1,F$226,4),"1","")))</f>
        <v>0</v>
      </c>
      <c r="G229" s="430">
        <f ca="1">SUMIF('매입부자재(구매)'!$A:$A,$A:$A,INDIRECT("'매입부자재(구매)'!"&amp;SUBSTITUTE(ADDRESS(1,G$226,4),"1","")&amp;":"&amp;SUBSTITUTE(ADDRESS(1,G$226,4),"1","")))</f>
        <v>0</v>
      </c>
      <c r="H229" s="430">
        <f ca="1">SUMIF('매입부자재(구매)'!$A:$A,$A:$A,INDIRECT("'매입부자재(구매)'!"&amp;SUBSTITUTE(ADDRESS(1,H$226,4),"1","")&amp;":"&amp;SUBSTITUTE(ADDRESS(1,H$226,4),"1","")))</f>
        <v>0</v>
      </c>
      <c r="I229" s="430">
        <f ca="1">SUMIF('매입부자재(구매)'!$A:$A,$A:$A,INDIRECT("'매입부자재(구매)'!"&amp;SUBSTITUTE(ADDRESS(1,I$226,4),"1","")&amp;":"&amp;SUBSTITUTE(ADDRESS(1,I$226,4),"1","")))</f>
        <v>0</v>
      </c>
      <c r="J229" s="430">
        <f ca="1">SUMIF('매입부자재(구매)'!$A:$A,$A:$A,INDIRECT("'매입부자재(구매)'!"&amp;SUBSTITUTE(ADDRESS(1,J$226,4),"1","")&amp;":"&amp;SUBSTITUTE(ADDRESS(1,J$226,4),"1","")))</f>
        <v>0</v>
      </c>
      <c r="K229" s="430">
        <f ca="1">SUMIF('매입부자재(구매)'!$A:$A,$A:$A,INDIRECT("'매입부자재(구매)'!"&amp;SUBSTITUTE(ADDRESS(1,K$226,4),"1","")&amp;":"&amp;SUBSTITUTE(ADDRESS(1,K$226,4),"1","")))</f>
        <v>0</v>
      </c>
      <c r="L229" s="430">
        <f ca="1">SUMIF('매입부자재(구매)'!$A:$A,$A:$A,INDIRECT("'매입부자재(구매)'!"&amp;SUBSTITUTE(ADDRESS(1,L$226,4),"1","")&amp;":"&amp;SUBSTITUTE(ADDRESS(1,L$226,4),"1","")))</f>
        <v>0</v>
      </c>
      <c r="M229" s="430">
        <f ca="1">SUMIF('매입부자재(구매)'!$A:$A,$A:$A,INDIRECT("'매입부자재(구매)'!"&amp;SUBSTITUTE(ADDRESS(1,M$226,4),"1","")&amp;":"&amp;SUBSTITUTE(ADDRESS(1,M$226,4),"1","")))</f>
        <v>0</v>
      </c>
      <c r="N229" s="430">
        <f ca="1">SUMIF('매입부자재(구매)'!$A:$A,$A:$A,INDIRECT("'매입부자재(구매)'!"&amp;SUBSTITUTE(ADDRESS(1,N$226,4),"1","")&amp;":"&amp;SUBSTITUTE(ADDRESS(1,N$226,4),"1","")))</f>
        <v>0</v>
      </c>
      <c r="O229" s="430">
        <f ca="1">SUMIF('매입부자재(구매)'!$A:$A,$A:$A,INDIRECT("'매입부자재(구매)'!"&amp;SUBSTITUTE(ADDRESS(1,O$226,4),"1","")&amp;":"&amp;SUBSTITUTE(ADDRESS(1,O$226,4),"1","")))</f>
        <v>0</v>
      </c>
      <c r="P229" s="430">
        <f ca="1">SUMIF('매입부자재(구매)'!$A:$A,$A:$A,INDIRECT("'매입부자재(구매)'!"&amp;SUBSTITUTE(ADDRESS(1,P$226,4),"1","")&amp;":"&amp;SUBSTITUTE(ADDRESS(1,P$226,4),"1","")))</f>
        <v>0</v>
      </c>
      <c r="Q229" s="430">
        <f ca="1">SUMIF('매입부자재(구매)'!$A:$A,$A:$A,INDIRECT("'매입부자재(구매)'!"&amp;SUBSTITUTE(ADDRESS(1,Q$226,4),"1","")&amp;":"&amp;SUBSTITUTE(ADDRESS(1,Q$226,4),"1","")))</f>
        <v>0</v>
      </c>
      <c r="R229" s="430">
        <f ca="1">SUMIF('매입부자재(구매)'!$A:$A,$A:$A,INDIRECT("'매입부자재(구매)'!"&amp;SUBSTITUTE(ADDRESS(1,R$226,4),"1","")&amp;":"&amp;SUBSTITUTE(ADDRESS(1,R$226,4),"1","")))</f>
        <v>0</v>
      </c>
      <c r="S229" s="430">
        <f ca="1">SUMIF('매입부자재(구매)'!$A:$A,$A:$A,INDIRECT("'매입부자재(구매)'!"&amp;SUBSTITUTE(ADDRESS(1,S$226,4),"1","")&amp;":"&amp;SUBSTITUTE(ADDRESS(1,S$226,4),"1","")))</f>
        <v>0</v>
      </c>
      <c r="T229" s="430">
        <f ca="1">SUMIF('매입부자재(구매)'!$A:$A,$A:$A,INDIRECT("'매입부자재(구매)'!"&amp;SUBSTITUTE(ADDRESS(1,T$226,4),"1","")&amp;":"&amp;SUBSTITUTE(ADDRESS(1,T$226,4),"1","")))</f>
        <v>0</v>
      </c>
      <c r="U229" s="430">
        <f ca="1">SUMIF('매입부자재(구매)'!$A:$A,$A:$A,INDIRECT("'매입부자재(구매)'!"&amp;SUBSTITUTE(ADDRESS(1,U$226,4),"1","")&amp;":"&amp;SUBSTITUTE(ADDRESS(1,U$226,4),"1","")))</f>
        <v>0</v>
      </c>
      <c r="V229" s="430">
        <f ca="1">SUMIF('매입부자재(구매)'!$A:$A,$A:$A,INDIRECT("'매입부자재(구매)'!"&amp;SUBSTITUTE(ADDRESS(1,V$226,4),"1","")&amp;":"&amp;SUBSTITUTE(ADDRESS(1,V$226,4),"1","")))</f>
        <v>0</v>
      </c>
      <c r="W229" s="430">
        <f ca="1">SUMIF('매입부자재(구매)'!$A:$A,$A:$A,INDIRECT("'매입부자재(구매)'!"&amp;SUBSTITUTE(ADDRESS(1,W$226,4),"1","")&amp;":"&amp;SUBSTITUTE(ADDRESS(1,W$226,4),"1","")))</f>
        <v>0</v>
      </c>
      <c r="X229" s="430">
        <f ca="1">SUMIF('매입부자재(구매)'!$A:$A,$A:$A,INDIRECT("'매입부자재(구매)'!"&amp;SUBSTITUTE(ADDRESS(1,X$226,4),"1","")&amp;":"&amp;SUBSTITUTE(ADDRESS(1,X$226,4),"1","")))</f>
        <v>0</v>
      </c>
      <c r="Y229" s="430">
        <f ca="1">SUMIF('매입부자재(구매)'!$A:$A,$A:$A,INDIRECT("'매입부자재(구매)'!"&amp;SUBSTITUTE(ADDRESS(1,Y$226,4),"1","")&amp;":"&amp;SUBSTITUTE(ADDRESS(1,Y$226,4),"1","")))</f>
        <v>0</v>
      </c>
      <c r="Z229" s="430">
        <f ca="1">SUMIF('매입부자재(구매)'!$A:$A,$A:$A,INDIRECT("'매입부자재(구매)'!"&amp;SUBSTITUTE(ADDRESS(1,Z$226,4),"1","")&amp;":"&amp;SUBSTITUTE(ADDRESS(1,Z$226,4),"1","")))</f>
        <v>0</v>
      </c>
      <c r="AA229" s="430">
        <f ca="1">SUMIF('매입부자재(구매)'!$A:$A,$A:$A,INDIRECT("'매입부자재(구매)'!"&amp;SUBSTITUTE(ADDRESS(1,AA$226,4),"1","")&amp;":"&amp;SUBSTITUTE(ADDRESS(1,AA$226,4),"1","")))</f>
        <v>0</v>
      </c>
      <c r="AB229" s="430">
        <f ca="1">SUMIF('매입부자재(구매)'!$A:$A,$A:$A,INDIRECT("'매입부자재(구매)'!"&amp;SUBSTITUTE(ADDRESS(1,AB$226,4),"1","")&amp;":"&amp;SUBSTITUTE(ADDRESS(1,AB$226,4),"1","")))</f>
        <v>0</v>
      </c>
      <c r="AC229" s="430">
        <f ca="1">SUMIF('매입부자재(구매)'!$A:$A,$A:$A,INDIRECT("'매입부자재(구매)'!"&amp;SUBSTITUTE(ADDRESS(1,AC$226,4),"1","")&amp;":"&amp;SUBSTITUTE(ADDRESS(1,AC$226,4),"1","")))</f>
        <v>0</v>
      </c>
      <c r="AD229" s="430">
        <f ca="1">SUMIF('매입부자재(구매)'!$A:$A,$A:$A,INDIRECT("'매입부자재(구매)'!"&amp;SUBSTITUTE(ADDRESS(1,AD$226,4),"1","")&amp;":"&amp;SUBSTITUTE(ADDRESS(1,AD$226,4),"1","")))</f>
        <v>0</v>
      </c>
      <c r="AE229" s="430">
        <f ca="1">SUMIF('매입부자재(구매)'!$A:$A,$A:$A,INDIRECT("'매입부자재(구매)'!"&amp;SUBSTITUTE(ADDRESS(1,AE$226,4),"1","")&amp;":"&amp;SUBSTITUTE(ADDRESS(1,AE$226,4),"1","")))</f>
        <v>0</v>
      </c>
      <c r="AF229" s="430">
        <f ca="1">SUMIF('매입부자재(구매)'!$A:$A,$A:$A,INDIRECT("'매입부자재(구매)'!"&amp;SUBSTITUTE(ADDRESS(1,AF$226,4),"1","")&amp;":"&amp;SUBSTITUTE(ADDRESS(1,AF$226,4),"1","")))</f>
        <v>0</v>
      </c>
      <c r="AG229" s="430">
        <f ca="1">SUMIF('매입부자재(구매)'!$A:$A,$A:$A,INDIRECT("'매입부자재(구매)'!"&amp;SUBSTITUTE(ADDRESS(1,AG$226,4),"1","")&amp;":"&amp;SUBSTITUTE(ADDRESS(1,AG$226,4),"1","")))</f>
        <v>0</v>
      </c>
      <c r="AH229" s="430">
        <f ca="1">SUMIF('매입부자재(구매)'!$A:$A,$A:$A,INDIRECT("'매입부자재(구매)'!"&amp;SUBSTITUTE(ADDRESS(1,AH$226,4),"1","")&amp;":"&amp;SUBSTITUTE(ADDRESS(1,AH$226,4),"1","")))</f>
        <v>0</v>
      </c>
      <c r="AI229" s="430">
        <f t="shared" ca="1" si="376"/>
        <v>0</v>
      </c>
    </row>
    <row r="230" spans="1:35">
      <c r="B230" s="595"/>
      <c r="C230" s="432" t="s">
        <v>41</v>
      </c>
      <c r="D230" s="433">
        <f ca="1">SUM(D228:D229)</f>
        <v>0</v>
      </c>
      <c r="E230" s="433">
        <f t="shared" ref="E230:AH230" ca="1" si="377">SUM(E228:E229)</f>
        <v>0</v>
      </c>
      <c r="F230" s="433">
        <f t="shared" ca="1" si="377"/>
        <v>0</v>
      </c>
      <c r="G230" s="433">
        <f t="shared" ca="1" si="377"/>
        <v>0</v>
      </c>
      <c r="H230" s="433">
        <f t="shared" ca="1" si="377"/>
        <v>0</v>
      </c>
      <c r="I230" s="433">
        <f t="shared" ca="1" si="377"/>
        <v>0</v>
      </c>
      <c r="J230" s="433">
        <f t="shared" ca="1" si="377"/>
        <v>0</v>
      </c>
      <c r="K230" s="433">
        <f t="shared" ca="1" si="377"/>
        <v>0</v>
      </c>
      <c r="L230" s="433">
        <f t="shared" ca="1" si="377"/>
        <v>0</v>
      </c>
      <c r="M230" s="433">
        <f t="shared" ca="1" si="377"/>
        <v>0</v>
      </c>
      <c r="N230" s="433">
        <f t="shared" ca="1" si="377"/>
        <v>0</v>
      </c>
      <c r="O230" s="433">
        <f t="shared" ca="1" si="377"/>
        <v>0</v>
      </c>
      <c r="P230" s="433">
        <f t="shared" ca="1" si="377"/>
        <v>0</v>
      </c>
      <c r="Q230" s="433">
        <f t="shared" ca="1" si="377"/>
        <v>0</v>
      </c>
      <c r="R230" s="433">
        <f t="shared" ca="1" si="377"/>
        <v>0</v>
      </c>
      <c r="S230" s="433">
        <f t="shared" ca="1" si="377"/>
        <v>0</v>
      </c>
      <c r="T230" s="433">
        <f t="shared" ca="1" si="377"/>
        <v>0</v>
      </c>
      <c r="U230" s="433">
        <f t="shared" ca="1" si="377"/>
        <v>0</v>
      </c>
      <c r="V230" s="433">
        <f t="shared" ca="1" si="377"/>
        <v>0</v>
      </c>
      <c r="W230" s="433">
        <f t="shared" ca="1" si="377"/>
        <v>0</v>
      </c>
      <c r="X230" s="433">
        <f t="shared" ca="1" si="377"/>
        <v>0</v>
      </c>
      <c r="Y230" s="433">
        <f t="shared" ca="1" si="377"/>
        <v>0</v>
      </c>
      <c r="Z230" s="433">
        <f t="shared" ca="1" si="377"/>
        <v>0</v>
      </c>
      <c r="AA230" s="433">
        <f t="shared" ca="1" si="377"/>
        <v>0</v>
      </c>
      <c r="AB230" s="433">
        <f t="shared" ca="1" si="377"/>
        <v>0</v>
      </c>
      <c r="AC230" s="433">
        <f t="shared" ca="1" si="377"/>
        <v>0</v>
      </c>
      <c r="AD230" s="433">
        <f t="shared" ca="1" si="377"/>
        <v>0</v>
      </c>
      <c r="AE230" s="433">
        <f t="shared" ca="1" si="377"/>
        <v>0</v>
      </c>
      <c r="AF230" s="433">
        <f t="shared" ca="1" si="377"/>
        <v>0</v>
      </c>
      <c r="AG230" s="433">
        <f t="shared" ca="1" si="377"/>
        <v>0</v>
      </c>
      <c r="AH230" s="433">
        <f t="shared" ca="1" si="377"/>
        <v>0</v>
      </c>
      <c r="AI230" s="435">
        <f t="shared" ca="1" si="376"/>
        <v>0</v>
      </c>
    </row>
    <row r="231" spans="1:35">
      <c r="A231" s="23" t="s">
        <v>1296</v>
      </c>
      <c r="B231" s="594" t="s">
        <v>275</v>
      </c>
      <c r="C231" s="436" t="s">
        <v>1257</v>
      </c>
      <c r="D231" s="430">
        <f ca="1">SUMIF('매입부자재(구매)'!$A:$A,$A:$A,INDIRECT("'매입부자재(구매)'!"&amp;SUBSTITUTE(ADDRESS(1,D$226,4),"1","")&amp;":"&amp;SUBSTITUTE(ADDRESS(1,D$226,4),"1","")))</f>
        <v>0</v>
      </c>
      <c r="E231" s="430">
        <f ca="1">SUMIF('매입부자재(구매)'!$A:$A,$A:$A,INDIRECT("'매입부자재(구매)'!"&amp;SUBSTITUTE(ADDRESS(1,E$226,4),"1","")&amp;":"&amp;SUBSTITUTE(ADDRESS(1,E$226,4),"1","")))</f>
        <v>0</v>
      </c>
      <c r="F231" s="430">
        <f ca="1">SUMIF('매입부자재(구매)'!$A:$A,$A:$A,INDIRECT("'매입부자재(구매)'!"&amp;SUBSTITUTE(ADDRESS(1,F$226,4),"1","")&amp;":"&amp;SUBSTITUTE(ADDRESS(1,F$226,4),"1","")))</f>
        <v>0</v>
      </c>
      <c r="G231" s="430">
        <f ca="1">SUMIF('매입부자재(구매)'!$A:$A,$A:$A,INDIRECT("'매입부자재(구매)'!"&amp;SUBSTITUTE(ADDRESS(1,G$226,4),"1","")&amp;":"&amp;SUBSTITUTE(ADDRESS(1,G$226,4),"1","")))</f>
        <v>0</v>
      </c>
      <c r="H231" s="430">
        <f ca="1">SUMIF('매입부자재(구매)'!$A:$A,$A:$A,INDIRECT("'매입부자재(구매)'!"&amp;SUBSTITUTE(ADDRESS(1,H$226,4),"1","")&amp;":"&amp;SUBSTITUTE(ADDRESS(1,H$226,4),"1","")))</f>
        <v>0</v>
      </c>
      <c r="I231" s="430">
        <f ca="1">SUMIF('매입부자재(구매)'!$A:$A,$A:$A,INDIRECT("'매입부자재(구매)'!"&amp;SUBSTITUTE(ADDRESS(1,I$226,4),"1","")&amp;":"&amp;SUBSTITUTE(ADDRESS(1,I$226,4),"1","")))</f>
        <v>0</v>
      </c>
      <c r="J231" s="430">
        <f ca="1">SUMIF('매입부자재(구매)'!$A:$A,$A:$A,INDIRECT("'매입부자재(구매)'!"&amp;SUBSTITUTE(ADDRESS(1,J$226,4),"1","")&amp;":"&amp;SUBSTITUTE(ADDRESS(1,J$226,4),"1","")))</f>
        <v>0</v>
      </c>
      <c r="K231" s="430">
        <f ca="1">SUMIF('매입부자재(구매)'!$A:$A,$A:$A,INDIRECT("'매입부자재(구매)'!"&amp;SUBSTITUTE(ADDRESS(1,K$226,4),"1","")&amp;":"&amp;SUBSTITUTE(ADDRESS(1,K$226,4),"1","")))</f>
        <v>0</v>
      </c>
      <c r="L231" s="430">
        <f ca="1">SUMIF('매입부자재(구매)'!$A:$A,$A:$A,INDIRECT("'매입부자재(구매)'!"&amp;SUBSTITUTE(ADDRESS(1,L$226,4),"1","")&amp;":"&amp;SUBSTITUTE(ADDRESS(1,L$226,4),"1","")))</f>
        <v>0</v>
      </c>
      <c r="M231" s="430">
        <f ca="1">SUMIF('매입부자재(구매)'!$A:$A,$A:$A,INDIRECT("'매입부자재(구매)'!"&amp;SUBSTITUTE(ADDRESS(1,M$226,4),"1","")&amp;":"&amp;SUBSTITUTE(ADDRESS(1,M$226,4),"1","")))</f>
        <v>0</v>
      </c>
      <c r="N231" s="430">
        <f ca="1">SUMIF('매입부자재(구매)'!$A:$A,$A:$A,INDIRECT("'매입부자재(구매)'!"&amp;SUBSTITUTE(ADDRESS(1,N$226,4),"1","")&amp;":"&amp;SUBSTITUTE(ADDRESS(1,N$226,4),"1","")))</f>
        <v>0</v>
      </c>
      <c r="O231" s="430">
        <f ca="1">SUMIF('매입부자재(구매)'!$A:$A,$A:$A,INDIRECT("'매입부자재(구매)'!"&amp;SUBSTITUTE(ADDRESS(1,O$226,4),"1","")&amp;":"&amp;SUBSTITUTE(ADDRESS(1,O$226,4),"1","")))</f>
        <v>0</v>
      </c>
      <c r="P231" s="430">
        <f ca="1">SUMIF('매입부자재(구매)'!$A:$A,$A:$A,INDIRECT("'매입부자재(구매)'!"&amp;SUBSTITUTE(ADDRESS(1,P$226,4),"1","")&amp;":"&amp;SUBSTITUTE(ADDRESS(1,P$226,4),"1","")))</f>
        <v>0</v>
      </c>
      <c r="Q231" s="430">
        <f ca="1">SUMIF('매입부자재(구매)'!$A:$A,$A:$A,INDIRECT("'매입부자재(구매)'!"&amp;SUBSTITUTE(ADDRESS(1,Q$226,4),"1","")&amp;":"&amp;SUBSTITUTE(ADDRESS(1,Q$226,4),"1","")))</f>
        <v>0</v>
      </c>
      <c r="R231" s="430">
        <f ca="1">SUMIF('매입부자재(구매)'!$A:$A,$A:$A,INDIRECT("'매입부자재(구매)'!"&amp;SUBSTITUTE(ADDRESS(1,R$226,4),"1","")&amp;":"&amp;SUBSTITUTE(ADDRESS(1,R$226,4),"1","")))</f>
        <v>0</v>
      </c>
      <c r="S231" s="430">
        <f ca="1">SUMIF('매입부자재(구매)'!$A:$A,$A:$A,INDIRECT("'매입부자재(구매)'!"&amp;SUBSTITUTE(ADDRESS(1,S$226,4),"1","")&amp;":"&amp;SUBSTITUTE(ADDRESS(1,S$226,4),"1","")))</f>
        <v>0</v>
      </c>
      <c r="T231" s="430">
        <f ca="1">SUMIF('매입부자재(구매)'!$A:$A,$A:$A,INDIRECT("'매입부자재(구매)'!"&amp;SUBSTITUTE(ADDRESS(1,T$226,4),"1","")&amp;":"&amp;SUBSTITUTE(ADDRESS(1,T$226,4),"1","")))</f>
        <v>0</v>
      </c>
      <c r="U231" s="430">
        <f ca="1">SUMIF('매입부자재(구매)'!$A:$A,$A:$A,INDIRECT("'매입부자재(구매)'!"&amp;SUBSTITUTE(ADDRESS(1,U$226,4),"1","")&amp;":"&amp;SUBSTITUTE(ADDRESS(1,U$226,4),"1","")))</f>
        <v>0</v>
      </c>
      <c r="V231" s="430">
        <f ca="1">SUMIF('매입부자재(구매)'!$A:$A,$A:$A,INDIRECT("'매입부자재(구매)'!"&amp;SUBSTITUTE(ADDRESS(1,V$226,4),"1","")&amp;":"&amp;SUBSTITUTE(ADDRESS(1,V$226,4),"1","")))</f>
        <v>0</v>
      </c>
      <c r="W231" s="430">
        <f ca="1">SUMIF('매입부자재(구매)'!$A:$A,$A:$A,INDIRECT("'매입부자재(구매)'!"&amp;SUBSTITUTE(ADDRESS(1,W$226,4),"1","")&amp;":"&amp;SUBSTITUTE(ADDRESS(1,W$226,4),"1","")))</f>
        <v>0</v>
      </c>
      <c r="X231" s="430">
        <f ca="1">SUMIF('매입부자재(구매)'!$A:$A,$A:$A,INDIRECT("'매입부자재(구매)'!"&amp;SUBSTITUTE(ADDRESS(1,X$226,4),"1","")&amp;":"&amp;SUBSTITUTE(ADDRESS(1,X$226,4),"1","")))</f>
        <v>0</v>
      </c>
      <c r="Y231" s="430">
        <f ca="1">SUMIF('매입부자재(구매)'!$A:$A,$A:$A,INDIRECT("'매입부자재(구매)'!"&amp;SUBSTITUTE(ADDRESS(1,Y$226,4),"1","")&amp;":"&amp;SUBSTITUTE(ADDRESS(1,Y$226,4),"1","")))</f>
        <v>0</v>
      </c>
      <c r="Z231" s="430">
        <f ca="1">SUMIF('매입부자재(구매)'!$A:$A,$A:$A,INDIRECT("'매입부자재(구매)'!"&amp;SUBSTITUTE(ADDRESS(1,Z$226,4),"1","")&amp;":"&amp;SUBSTITUTE(ADDRESS(1,Z$226,4),"1","")))</f>
        <v>0</v>
      </c>
      <c r="AA231" s="430">
        <f ca="1">SUMIF('매입부자재(구매)'!$A:$A,$A:$A,INDIRECT("'매입부자재(구매)'!"&amp;SUBSTITUTE(ADDRESS(1,AA$226,4),"1","")&amp;":"&amp;SUBSTITUTE(ADDRESS(1,AA$226,4),"1","")))</f>
        <v>0</v>
      </c>
      <c r="AB231" s="430">
        <f ca="1">SUMIF('매입부자재(구매)'!$A:$A,$A:$A,INDIRECT("'매입부자재(구매)'!"&amp;SUBSTITUTE(ADDRESS(1,AB$226,4),"1","")&amp;":"&amp;SUBSTITUTE(ADDRESS(1,AB$226,4),"1","")))</f>
        <v>0</v>
      </c>
      <c r="AC231" s="430">
        <f ca="1">SUMIF('매입부자재(구매)'!$A:$A,$A:$A,INDIRECT("'매입부자재(구매)'!"&amp;SUBSTITUTE(ADDRESS(1,AC$226,4),"1","")&amp;":"&amp;SUBSTITUTE(ADDRESS(1,AC$226,4),"1","")))</f>
        <v>0</v>
      </c>
      <c r="AD231" s="430">
        <f ca="1">SUMIF('매입부자재(구매)'!$A:$A,$A:$A,INDIRECT("'매입부자재(구매)'!"&amp;SUBSTITUTE(ADDRESS(1,AD$226,4),"1","")&amp;":"&amp;SUBSTITUTE(ADDRESS(1,AD$226,4),"1","")))</f>
        <v>0</v>
      </c>
      <c r="AE231" s="430">
        <f ca="1">SUMIF('매입부자재(구매)'!$A:$A,$A:$A,INDIRECT("'매입부자재(구매)'!"&amp;SUBSTITUTE(ADDRESS(1,AE$226,4),"1","")&amp;":"&amp;SUBSTITUTE(ADDRESS(1,AE$226,4),"1","")))</f>
        <v>0</v>
      </c>
      <c r="AF231" s="430">
        <f ca="1">SUMIF('매입부자재(구매)'!$A:$A,$A:$A,INDIRECT("'매입부자재(구매)'!"&amp;SUBSTITUTE(ADDRESS(1,AF$226,4),"1","")&amp;":"&amp;SUBSTITUTE(ADDRESS(1,AF$226,4),"1","")))</f>
        <v>0</v>
      </c>
      <c r="AG231" s="430">
        <f ca="1">SUMIF('매입부자재(구매)'!$A:$A,$A:$A,INDIRECT("'매입부자재(구매)'!"&amp;SUBSTITUTE(ADDRESS(1,AG$226,4),"1","")&amp;":"&amp;SUBSTITUTE(ADDRESS(1,AG$226,4),"1","")))</f>
        <v>0</v>
      </c>
      <c r="AH231" s="430">
        <f ca="1">SUMIF('매입부자재(구매)'!$A:$A,$A:$A,INDIRECT("'매입부자재(구매)'!"&amp;SUBSTITUTE(ADDRESS(1,AH$226,4),"1","")&amp;":"&amp;SUBSTITUTE(ADDRESS(1,AH$226,4),"1","")))</f>
        <v>0</v>
      </c>
      <c r="AI231" s="430">
        <f t="shared" ca="1" si="376"/>
        <v>0</v>
      </c>
    </row>
    <row r="232" spans="1:35">
      <c r="B232" s="595"/>
      <c r="C232" s="432" t="s">
        <v>41</v>
      </c>
      <c r="D232" s="433">
        <f ca="1">D231</f>
        <v>0</v>
      </c>
      <c r="E232" s="433">
        <f t="shared" ref="E232:AH232" ca="1" si="378">E231</f>
        <v>0</v>
      </c>
      <c r="F232" s="433">
        <f t="shared" ca="1" si="378"/>
        <v>0</v>
      </c>
      <c r="G232" s="433">
        <f t="shared" ca="1" si="378"/>
        <v>0</v>
      </c>
      <c r="H232" s="433">
        <f t="shared" ca="1" si="378"/>
        <v>0</v>
      </c>
      <c r="I232" s="433">
        <f t="shared" ca="1" si="378"/>
        <v>0</v>
      </c>
      <c r="J232" s="433">
        <f t="shared" ca="1" si="378"/>
        <v>0</v>
      </c>
      <c r="K232" s="433">
        <f t="shared" ca="1" si="378"/>
        <v>0</v>
      </c>
      <c r="L232" s="433">
        <f t="shared" ca="1" si="378"/>
        <v>0</v>
      </c>
      <c r="M232" s="433">
        <f t="shared" ca="1" si="378"/>
        <v>0</v>
      </c>
      <c r="N232" s="433">
        <f t="shared" ca="1" si="378"/>
        <v>0</v>
      </c>
      <c r="O232" s="433">
        <f t="shared" ca="1" si="378"/>
        <v>0</v>
      </c>
      <c r="P232" s="433">
        <f t="shared" ca="1" si="378"/>
        <v>0</v>
      </c>
      <c r="Q232" s="433">
        <f t="shared" ca="1" si="378"/>
        <v>0</v>
      </c>
      <c r="R232" s="433">
        <f t="shared" ca="1" si="378"/>
        <v>0</v>
      </c>
      <c r="S232" s="433">
        <f t="shared" ca="1" si="378"/>
        <v>0</v>
      </c>
      <c r="T232" s="433">
        <f t="shared" ca="1" si="378"/>
        <v>0</v>
      </c>
      <c r="U232" s="433">
        <f t="shared" ca="1" si="378"/>
        <v>0</v>
      </c>
      <c r="V232" s="433">
        <f t="shared" ca="1" si="378"/>
        <v>0</v>
      </c>
      <c r="W232" s="433">
        <f t="shared" ca="1" si="378"/>
        <v>0</v>
      </c>
      <c r="X232" s="433">
        <f t="shared" ca="1" si="378"/>
        <v>0</v>
      </c>
      <c r="Y232" s="433">
        <f t="shared" ca="1" si="378"/>
        <v>0</v>
      </c>
      <c r="Z232" s="433">
        <f t="shared" ca="1" si="378"/>
        <v>0</v>
      </c>
      <c r="AA232" s="433">
        <f t="shared" ca="1" si="378"/>
        <v>0</v>
      </c>
      <c r="AB232" s="433">
        <f t="shared" ca="1" si="378"/>
        <v>0</v>
      </c>
      <c r="AC232" s="433">
        <f t="shared" ca="1" si="378"/>
        <v>0</v>
      </c>
      <c r="AD232" s="433">
        <f t="shared" ca="1" si="378"/>
        <v>0</v>
      </c>
      <c r="AE232" s="433">
        <f t="shared" ca="1" si="378"/>
        <v>0</v>
      </c>
      <c r="AF232" s="433">
        <f t="shared" ca="1" si="378"/>
        <v>0</v>
      </c>
      <c r="AG232" s="433">
        <f t="shared" ca="1" si="378"/>
        <v>0</v>
      </c>
      <c r="AH232" s="433">
        <f t="shared" ca="1" si="378"/>
        <v>0</v>
      </c>
      <c r="AI232" s="435">
        <f t="shared" ca="1" si="376"/>
        <v>0</v>
      </c>
    </row>
    <row r="233" spans="1:35">
      <c r="A233" s="23" t="s">
        <v>1310</v>
      </c>
      <c r="B233" s="594" t="s">
        <v>1259</v>
      </c>
      <c r="C233" s="436" t="s">
        <v>1258</v>
      </c>
      <c r="D233" s="430">
        <f ca="1">SUMIF('매입부자재(구매)'!$A:$A,$A:$A,INDIRECT("'매입부자재(구매)'!"&amp;SUBSTITUTE(ADDRESS(1,D$226,4),"1","")&amp;":"&amp;SUBSTITUTE(ADDRESS(1,D$226,4),"1","")))</f>
        <v>0</v>
      </c>
      <c r="E233" s="430">
        <f ca="1">SUMIF('매입부자재(구매)'!$A:$A,$A:$A,INDIRECT("'매입부자재(구매)'!"&amp;SUBSTITUTE(ADDRESS(1,E$226,4),"1","")&amp;":"&amp;SUBSTITUTE(ADDRESS(1,E$226,4),"1","")))</f>
        <v>1943424</v>
      </c>
      <c r="F233" s="430">
        <f ca="1">SUMIF('매입부자재(구매)'!$A:$A,$A:$A,INDIRECT("'매입부자재(구매)'!"&amp;SUBSTITUTE(ADDRESS(1,F$226,4),"1","")&amp;":"&amp;SUBSTITUTE(ADDRESS(1,F$226,4),"1","")))</f>
        <v>0</v>
      </c>
      <c r="G233" s="430">
        <f ca="1">SUMIF('매입부자재(구매)'!$A:$A,$A:$A,INDIRECT("'매입부자재(구매)'!"&amp;SUBSTITUTE(ADDRESS(1,G$226,4),"1","")&amp;":"&amp;SUBSTITUTE(ADDRESS(1,G$226,4),"1","")))</f>
        <v>0</v>
      </c>
      <c r="H233" s="430">
        <f ca="1">SUMIF('매입부자재(구매)'!$A:$A,$A:$A,INDIRECT("'매입부자재(구매)'!"&amp;SUBSTITUTE(ADDRESS(1,H$226,4),"1","")&amp;":"&amp;SUBSTITUTE(ADDRESS(1,H$226,4),"1","")))</f>
        <v>0</v>
      </c>
      <c r="I233" s="430">
        <f ca="1">SUMIF('매입부자재(구매)'!$A:$A,$A:$A,INDIRECT("'매입부자재(구매)'!"&amp;SUBSTITUTE(ADDRESS(1,I$226,4),"1","")&amp;":"&amp;SUBSTITUTE(ADDRESS(1,I$226,4),"1","")))</f>
        <v>0</v>
      </c>
      <c r="J233" s="430">
        <f ca="1">SUMIF('매입부자재(구매)'!$A:$A,$A:$A,INDIRECT("'매입부자재(구매)'!"&amp;SUBSTITUTE(ADDRESS(1,J$226,4),"1","")&amp;":"&amp;SUBSTITUTE(ADDRESS(1,J$226,4),"1","")))</f>
        <v>0</v>
      </c>
      <c r="K233" s="430">
        <f ca="1">SUMIF('매입부자재(구매)'!$A:$A,$A:$A,INDIRECT("'매입부자재(구매)'!"&amp;SUBSTITUTE(ADDRESS(1,K$226,4),"1","")&amp;":"&amp;SUBSTITUTE(ADDRESS(1,K$226,4),"1","")))</f>
        <v>8383136</v>
      </c>
      <c r="L233" s="430">
        <f ca="1">SUMIF('매입부자재(구매)'!$A:$A,$A:$A,INDIRECT("'매입부자재(구매)'!"&amp;SUBSTITUTE(ADDRESS(1,L$226,4),"1","")&amp;":"&amp;SUBSTITUTE(ADDRESS(1,L$226,4),"1","")))</f>
        <v>0</v>
      </c>
      <c r="M233" s="430">
        <f ca="1">SUMIF('매입부자재(구매)'!$A:$A,$A:$A,INDIRECT("'매입부자재(구매)'!"&amp;SUBSTITUTE(ADDRESS(1,M$226,4),"1","")&amp;":"&amp;SUBSTITUTE(ADDRESS(1,M$226,4),"1","")))</f>
        <v>0</v>
      </c>
      <c r="N233" s="430">
        <f ca="1">SUMIF('매입부자재(구매)'!$A:$A,$A:$A,INDIRECT("'매입부자재(구매)'!"&amp;SUBSTITUTE(ADDRESS(1,N$226,4),"1","")&amp;":"&amp;SUBSTITUTE(ADDRESS(1,N$226,4),"1","")))</f>
        <v>0</v>
      </c>
      <c r="O233" s="430">
        <f ca="1">SUMIF('매입부자재(구매)'!$A:$A,$A:$A,INDIRECT("'매입부자재(구매)'!"&amp;SUBSTITUTE(ADDRESS(1,O$226,4),"1","")&amp;":"&amp;SUBSTITUTE(ADDRESS(1,O$226,4),"1","")))</f>
        <v>0</v>
      </c>
      <c r="P233" s="430">
        <f ca="1">SUMIF('매입부자재(구매)'!$A:$A,$A:$A,INDIRECT("'매입부자재(구매)'!"&amp;SUBSTITUTE(ADDRESS(1,P$226,4),"1","")&amp;":"&amp;SUBSTITUTE(ADDRESS(1,P$226,4),"1","")))</f>
        <v>0</v>
      </c>
      <c r="Q233" s="430">
        <f ca="1">SUMIF('매입부자재(구매)'!$A:$A,$A:$A,INDIRECT("'매입부자재(구매)'!"&amp;SUBSTITUTE(ADDRESS(1,Q$226,4),"1","")&amp;":"&amp;SUBSTITUTE(ADDRESS(1,Q$226,4),"1","")))</f>
        <v>0</v>
      </c>
      <c r="R233" s="430">
        <f ca="1">SUMIF('매입부자재(구매)'!$A:$A,$A:$A,INDIRECT("'매입부자재(구매)'!"&amp;SUBSTITUTE(ADDRESS(1,R$226,4),"1","")&amp;":"&amp;SUBSTITUTE(ADDRESS(1,R$226,4),"1","")))</f>
        <v>8383136</v>
      </c>
      <c r="S233" s="430">
        <f ca="1">SUMIF('매입부자재(구매)'!$A:$A,$A:$A,INDIRECT("'매입부자재(구매)'!"&amp;SUBSTITUTE(ADDRESS(1,S$226,4),"1","")&amp;":"&amp;SUBSTITUTE(ADDRESS(1,S$226,4),"1","")))</f>
        <v>0</v>
      </c>
      <c r="T233" s="430">
        <f ca="1">SUMIF('매입부자재(구매)'!$A:$A,$A:$A,INDIRECT("'매입부자재(구매)'!"&amp;SUBSTITUTE(ADDRESS(1,T$226,4),"1","")&amp;":"&amp;SUBSTITUTE(ADDRESS(1,T$226,4),"1","")))</f>
        <v>0</v>
      </c>
      <c r="U233" s="430">
        <f ca="1">SUMIF('매입부자재(구매)'!$A:$A,$A:$A,INDIRECT("'매입부자재(구매)'!"&amp;SUBSTITUTE(ADDRESS(1,U$226,4),"1","")&amp;":"&amp;SUBSTITUTE(ADDRESS(1,U$226,4),"1","")))</f>
        <v>0</v>
      </c>
      <c r="V233" s="430">
        <f ca="1">SUMIF('매입부자재(구매)'!$A:$A,$A:$A,INDIRECT("'매입부자재(구매)'!"&amp;SUBSTITUTE(ADDRESS(1,V$226,4),"1","")&amp;":"&amp;SUBSTITUTE(ADDRESS(1,V$226,4),"1","")))</f>
        <v>0</v>
      </c>
      <c r="W233" s="430">
        <f ca="1">SUMIF('매입부자재(구매)'!$A:$A,$A:$A,INDIRECT("'매입부자재(구매)'!"&amp;SUBSTITUTE(ADDRESS(1,W$226,4),"1","")&amp;":"&amp;SUBSTITUTE(ADDRESS(1,W$226,4),"1","")))</f>
        <v>0</v>
      </c>
      <c r="X233" s="430">
        <f ca="1">SUMIF('매입부자재(구매)'!$A:$A,$A:$A,INDIRECT("'매입부자재(구매)'!"&amp;SUBSTITUTE(ADDRESS(1,X$226,4),"1","")&amp;":"&amp;SUBSTITUTE(ADDRESS(1,X$226,4),"1","")))</f>
        <v>0</v>
      </c>
      <c r="Y233" s="430">
        <f ca="1">SUMIF('매입부자재(구매)'!$A:$A,$A:$A,INDIRECT("'매입부자재(구매)'!"&amp;SUBSTITUTE(ADDRESS(1,Y$226,4),"1","")&amp;":"&amp;SUBSTITUTE(ADDRESS(1,Y$226,4),"1","")))</f>
        <v>0</v>
      </c>
      <c r="Z233" s="430">
        <f ca="1">SUMIF('매입부자재(구매)'!$A:$A,$A:$A,INDIRECT("'매입부자재(구매)'!"&amp;SUBSTITUTE(ADDRESS(1,Z$226,4),"1","")&amp;":"&amp;SUBSTITUTE(ADDRESS(1,Z$226,4),"1","")))</f>
        <v>0</v>
      </c>
      <c r="AA233" s="430">
        <f ca="1">SUMIF('매입부자재(구매)'!$A:$A,$A:$A,INDIRECT("'매입부자재(구매)'!"&amp;SUBSTITUTE(ADDRESS(1,AA$226,4),"1","")&amp;":"&amp;SUBSTITUTE(ADDRESS(1,AA$226,4),"1","")))</f>
        <v>0</v>
      </c>
      <c r="AB233" s="430">
        <f ca="1">SUMIF('매입부자재(구매)'!$A:$A,$A:$A,INDIRECT("'매입부자재(구매)'!"&amp;SUBSTITUTE(ADDRESS(1,AB$226,4),"1","")&amp;":"&amp;SUBSTITUTE(ADDRESS(1,AB$226,4),"1","")))</f>
        <v>0</v>
      </c>
      <c r="AC233" s="430">
        <f ca="1">SUMIF('매입부자재(구매)'!$A:$A,$A:$A,INDIRECT("'매입부자재(구매)'!"&amp;SUBSTITUTE(ADDRESS(1,AC$226,4),"1","")&amp;":"&amp;SUBSTITUTE(ADDRESS(1,AC$226,4),"1","")))</f>
        <v>0</v>
      </c>
      <c r="AD233" s="430">
        <f ca="1">SUMIF('매입부자재(구매)'!$A:$A,$A:$A,INDIRECT("'매입부자재(구매)'!"&amp;SUBSTITUTE(ADDRESS(1,AD$226,4),"1","")&amp;":"&amp;SUBSTITUTE(ADDRESS(1,AD$226,4),"1","")))</f>
        <v>0</v>
      </c>
      <c r="AE233" s="430">
        <f ca="1">SUMIF('매입부자재(구매)'!$A:$A,$A:$A,INDIRECT("'매입부자재(구매)'!"&amp;SUBSTITUTE(ADDRESS(1,AE$226,4),"1","")&amp;":"&amp;SUBSTITUTE(ADDRESS(1,AE$226,4),"1","")))</f>
        <v>0</v>
      </c>
      <c r="AF233" s="430">
        <f ca="1">SUMIF('매입부자재(구매)'!$A:$A,$A:$A,INDIRECT("'매입부자재(구매)'!"&amp;SUBSTITUTE(ADDRESS(1,AF$226,4),"1","")&amp;":"&amp;SUBSTITUTE(ADDRESS(1,AF$226,4),"1","")))</f>
        <v>0</v>
      </c>
      <c r="AG233" s="430">
        <f ca="1">SUMIF('매입부자재(구매)'!$A:$A,$A:$A,INDIRECT("'매입부자재(구매)'!"&amp;SUBSTITUTE(ADDRESS(1,AG$226,4),"1","")&amp;":"&amp;SUBSTITUTE(ADDRESS(1,AG$226,4),"1","")))</f>
        <v>0</v>
      </c>
      <c r="AH233" s="430">
        <f ca="1">SUMIF('매입부자재(구매)'!$A:$A,$A:$A,INDIRECT("'매입부자재(구매)'!"&amp;SUBSTITUTE(ADDRESS(1,AH$226,4),"1","")&amp;":"&amp;SUBSTITUTE(ADDRESS(1,AH$226,4),"1","")))</f>
        <v>0</v>
      </c>
      <c r="AI233" s="430">
        <f t="shared" ca="1" si="376"/>
        <v>18709696</v>
      </c>
    </row>
    <row r="234" spans="1:35">
      <c r="B234" s="595"/>
      <c r="C234" s="432" t="s">
        <v>41</v>
      </c>
      <c r="D234" s="433">
        <f ca="1">D233</f>
        <v>0</v>
      </c>
      <c r="E234" s="433">
        <f t="shared" ref="E234:AH234" ca="1" si="379">E233</f>
        <v>1943424</v>
      </c>
      <c r="F234" s="433">
        <f t="shared" ca="1" si="379"/>
        <v>0</v>
      </c>
      <c r="G234" s="433">
        <f t="shared" ca="1" si="379"/>
        <v>0</v>
      </c>
      <c r="H234" s="433">
        <f t="shared" ca="1" si="379"/>
        <v>0</v>
      </c>
      <c r="I234" s="433">
        <f t="shared" ca="1" si="379"/>
        <v>0</v>
      </c>
      <c r="J234" s="433">
        <f t="shared" ca="1" si="379"/>
        <v>0</v>
      </c>
      <c r="K234" s="433">
        <f t="shared" ca="1" si="379"/>
        <v>8383136</v>
      </c>
      <c r="L234" s="433">
        <f t="shared" ca="1" si="379"/>
        <v>0</v>
      </c>
      <c r="M234" s="433">
        <f t="shared" ca="1" si="379"/>
        <v>0</v>
      </c>
      <c r="N234" s="433">
        <f t="shared" ca="1" si="379"/>
        <v>0</v>
      </c>
      <c r="O234" s="433">
        <f t="shared" ca="1" si="379"/>
        <v>0</v>
      </c>
      <c r="P234" s="433">
        <f t="shared" ca="1" si="379"/>
        <v>0</v>
      </c>
      <c r="Q234" s="433">
        <f t="shared" ca="1" si="379"/>
        <v>0</v>
      </c>
      <c r="R234" s="433">
        <f t="shared" ca="1" si="379"/>
        <v>8383136</v>
      </c>
      <c r="S234" s="433">
        <f t="shared" ca="1" si="379"/>
        <v>0</v>
      </c>
      <c r="T234" s="433">
        <f t="shared" ca="1" si="379"/>
        <v>0</v>
      </c>
      <c r="U234" s="433">
        <f t="shared" ca="1" si="379"/>
        <v>0</v>
      </c>
      <c r="V234" s="433">
        <f t="shared" ca="1" si="379"/>
        <v>0</v>
      </c>
      <c r="W234" s="433">
        <f t="shared" ca="1" si="379"/>
        <v>0</v>
      </c>
      <c r="X234" s="433">
        <f t="shared" ca="1" si="379"/>
        <v>0</v>
      </c>
      <c r="Y234" s="433">
        <f t="shared" ca="1" si="379"/>
        <v>0</v>
      </c>
      <c r="Z234" s="433">
        <f t="shared" ca="1" si="379"/>
        <v>0</v>
      </c>
      <c r="AA234" s="433">
        <f t="shared" ca="1" si="379"/>
        <v>0</v>
      </c>
      <c r="AB234" s="433">
        <f t="shared" ca="1" si="379"/>
        <v>0</v>
      </c>
      <c r="AC234" s="433">
        <f t="shared" ca="1" si="379"/>
        <v>0</v>
      </c>
      <c r="AD234" s="433">
        <f t="shared" ca="1" si="379"/>
        <v>0</v>
      </c>
      <c r="AE234" s="433">
        <f t="shared" ca="1" si="379"/>
        <v>0</v>
      </c>
      <c r="AF234" s="433">
        <f t="shared" ca="1" si="379"/>
        <v>0</v>
      </c>
      <c r="AG234" s="433">
        <f t="shared" ca="1" si="379"/>
        <v>0</v>
      </c>
      <c r="AH234" s="433">
        <f t="shared" ca="1" si="379"/>
        <v>0</v>
      </c>
      <c r="AI234" s="435">
        <f t="shared" ca="1" si="376"/>
        <v>18709696</v>
      </c>
    </row>
    <row r="235" spans="1:35">
      <c r="A235" s="23" t="s">
        <v>1308</v>
      </c>
      <c r="B235" s="594" t="s">
        <v>345</v>
      </c>
      <c r="C235" s="436" t="s">
        <v>1258</v>
      </c>
      <c r="D235" s="430">
        <f ca="1">SUMIF('매입부자재(구매)'!$A:$A,$A:$A,INDIRECT("'매입부자재(구매)'!"&amp;SUBSTITUTE(ADDRESS(1,D$226,4),"1","")&amp;":"&amp;SUBSTITUTE(ADDRESS(1,D$226,4),"1","")))</f>
        <v>0</v>
      </c>
      <c r="E235" s="430">
        <f ca="1">SUMIF('매입부자재(구매)'!$A:$A,$A:$A,INDIRECT("'매입부자재(구매)'!"&amp;SUBSTITUTE(ADDRESS(1,E$226,4),"1","")&amp;":"&amp;SUBSTITUTE(ADDRESS(1,E$226,4),"1","")))</f>
        <v>0</v>
      </c>
      <c r="F235" s="430">
        <f ca="1">SUMIF('매입부자재(구매)'!$A:$A,$A:$A,INDIRECT("'매입부자재(구매)'!"&amp;SUBSTITUTE(ADDRESS(1,F$226,4),"1","")&amp;":"&amp;SUBSTITUTE(ADDRESS(1,F$226,4),"1","")))</f>
        <v>0</v>
      </c>
      <c r="G235" s="430">
        <f ca="1">SUMIF('매입부자재(구매)'!$A:$A,$A:$A,INDIRECT("'매입부자재(구매)'!"&amp;SUBSTITUTE(ADDRESS(1,G$226,4),"1","")&amp;":"&amp;SUBSTITUTE(ADDRESS(1,G$226,4),"1","")))</f>
        <v>0</v>
      </c>
      <c r="H235" s="430">
        <f ca="1">SUMIF('매입부자재(구매)'!$A:$A,$A:$A,INDIRECT("'매입부자재(구매)'!"&amp;SUBSTITUTE(ADDRESS(1,H$226,4),"1","")&amp;":"&amp;SUBSTITUTE(ADDRESS(1,H$226,4),"1","")))</f>
        <v>0</v>
      </c>
      <c r="I235" s="430">
        <f ca="1">SUMIF('매입부자재(구매)'!$A:$A,$A:$A,INDIRECT("'매입부자재(구매)'!"&amp;SUBSTITUTE(ADDRESS(1,I$226,4),"1","")&amp;":"&amp;SUBSTITUTE(ADDRESS(1,I$226,4),"1","")))</f>
        <v>0</v>
      </c>
      <c r="J235" s="430">
        <f ca="1">SUMIF('매입부자재(구매)'!$A:$A,$A:$A,INDIRECT("'매입부자재(구매)'!"&amp;SUBSTITUTE(ADDRESS(1,J$226,4),"1","")&amp;":"&amp;SUBSTITUTE(ADDRESS(1,J$226,4),"1","")))</f>
        <v>0</v>
      </c>
      <c r="K235" s="430">
        <f ca="1">SUMIF('매입부자재(구매)'!$A:$A,$A:$A,INDIRECT("'매입부자재(구매)'!"&amp;SUBSTITUTE(ADDRESS(1,K$226,4),"1","")&amp;":"&amp;SUBSTITUTE(ADDRESS(1,K$226,4),"1","")))</f>
        <v>0</v>
      </c>
      <c r="L235" s="430">
        <f ca="1">SUMIF('매입부자재(구매)'!$A:$A,$A:$A,INDIRECT("'매입부자재(구매)'!"&amp;SUBSTITUTE(ADDRESS(1,L$226,4),"1","")&amp;":"&amp;SUBSTITUTE(ADDRESS(1,L$226,4),"1","")))</f>
        <v>0</v>
      </c>
      <c r="M235" s="430">
        <f ca="1">SUMIF('매입부자재(구매)'!$A:$A,$A:$A,INDIRECT("'매입부자재(구매)'!"&amp;SUBSTITUTE(ADDRESS(1,M$226,4),"1","")&amp;":"&amp;SUBSTITUTE(ADDRESS(1,M$226,4),"1","")))</f>
        <v>0</v>
      </c>
      <c r="N235" s="430">
        <f ca="1">SUMIF('매입부자재(구매)'!$A:$A,$A:$A,INDIRECT("'매입부자재(구매)'!"&amp;SUBSTITUTE(ADDRESS(1,N$226,4),"1","")&amp;":"&amp;SUBSTITUTE(ADDRESS(1,N$226,4),"1","")))</f>
        <v>0</v>
      </c>
      <c r="O235" s="430">
        <f ca="1">SUMIF('매입부자재(구매)'!$A:$A,$A:$A,INDIRECT("'매입부자재(구매)'!"&amp;SUBSTITUTE(ADDRESS(1,O$226,4),"1","")&amp;":"&amp;SUBSTITUTE(ADDRESS(1,O$226,4),"1","")))</f>
        <v>0</v>
      </c>
      <c r="P235" s="430">
        <f ca="1">SUMIF('매입부자재(구매)'!$A:$A,$A:$A,INDIRECT("'매입부자재(구매)'!"&amp;SUBSTITUTE(ADDRESS(1,P$226,4),"1","")&amp;":"&amp;SUBSTITUTE(ADDRESS(1,P$226,4),"1","")))</f>
        <v>0</v>
      </c>
      <c r="Q235" s="430">
        <f ca="1">SUMIF('매입부자재(구매)'!$A:$A,$A:$A,INDIRECT("'매입부자재(구매)'!"&amp;SUBSTITUTE(ADDRESS(1,Q$226,4),"1","")&amp;":"&amp;SUBSTITUTE(ADDRESS(1,Q$226,4),"1","")))</f>
        <v>0</v>
      </c>
      <c r="R235" s="430">
        <f ca="1">SUMIF('매입부자재(구매)'!$A:$A,$A:$A,INDIRECT("'매입부자재(구매)'!"&amp;SUBSTITUTE(ADDRESS(1,R$226,4),"1","")&amp;":"&amp;SUBSTITUTE(ADDRESS(1,R$226,4),"1","")))</f>
        <v>0</v>
      </c>
      <c r="S235" s="430">
        <f ca="1">SUMIF('매입부자재(구매)'!$A:$A,$A:$A,INDIRECT("'매입부자재(구매)'!"&amp;SUBSTITUTE(ADDRESS(1,S$226,4),"1","")&amp;":"&amp;SUBSTITUTE(ADDRESS(1,S$226,4),"1","")))</f>
        <v>0</v>
      </c>
      <c r="T235" s="430">
        <f ca="1">SUMIF('매입부자재(구매)'!$A:$A,$A:$A,INDIRECT("'매입부자재(구매)'!"&amp;SUBSTITUTE(ADDRESS(1,T$226,4),"1","")&amp;":"&amp;SUBSTITUTE(ADDRESS(1,T$226,4),"1","")))</f>
        <v>0</v>
      </c>
      <c r="U235" s="430">
        <f ca="1">SUMIF('매입부자재(구매)'!$A:$A,$A:$A,INDIRECT("'매입부자재(구매)'!"&amp;SUBSTITUTE(ADDRESS(1,U$226,4),"1","")&amp;":"&amp;SUBSTITUTE(ADDRESS(1,U$226,4),"1","")))</f>
        <v>0</v>
      </c>
      <c r="V235" s="430">
        <f ca="1">SUMIF('매입부자재(구매)'!$A:$A,$A:$A,INDIRECT("'매입부자재(구매)'!"&amp;SUBSTITUTE(ADDRESS(1,V$226,4),"1","")&amp;":"&amp;SUBSTITUTE(ADDRESS(1,V$226,4),"1","")))</f>
        <v>0</v>
      </c>
      <c r="W235" s="430">
        <f ca="1">SUMIF('매입부자재(구매)'!$A:$A,$A:$A,INDIRECT("'매입부자재(구매)'!"&amp;SUBSTITUTE(ADDRESS(1,W$226,4),"1","")&amp;":"&amp;SUBSTITUTE(ADDRESS(1,W$226,4),"1","")))</f>
        <v>0</v>
      </c>
      <c r="X235" s="430">
        <f ca="1">SUMIF('매입부자재(구매)'!$A:$A,$A:$A,INDIRECT("'매입부자재(구매)'!"&amp;SUBSTITUTE(ADDRESS(1,X$226,4),"1","")&amp;":"&amp;SUBSTITUTE(ADDRESS(1,X$226,4),"1","")))</f>
        <v>0</v>
      </c>
      <c r="Y235" s="430">
        <f ca="1">SUMIF('매입부자재(구매)'!$A:$A,$A:$A,INDIRECT("'매입부자재(구매)'!"&amp;SUBSTITUTE(ADDRESS(1,Y$226,4),"1","")&amp;":"&amp;SUBSTITUTE(ADDRESS(1,Y$226,4),"1","")))</f>
        <v>0</v>
      </c>
      <c r="Z235" s="430">
        <f ca="1">SUMIF('매입부자재(구매)'!$A:$A,$A:$A,INDIRECT("'매입부자재(구매)'!"&amp;SUBSTITUTE(ADDRESS(1,Z$226,4),"1","")&amp;":"&amp;SUBSTITUTE(ADDRESS(1,Z$226,4),"1","")))</f>
        <v>0</v>
      </c>
      <c r="AA235" s="430">
        <f ca="1">SUMIF('매입부자재(구매)'!$A:$A,$A:$A,INDIRECT("'매입부자재(구매)'!"&amp;SUBSTITUTE(ADDRESS(1,AA$226,4),"1","")&amp;":"&amp;SUBSTITUTE(ADDRESS(1,AA$226,4),"1","")))</f>
        <v>0</v>
      </c>
      <c r="AB235" s="430">
        <f ca="1">SUMIF('매입부자재(구매)'!$A:$A,$A:$A,INDIRECT("'매입부자재(구매)'!"&amp;SUBSTITUTE(ADDRESS(1,AB$226,4),"1","")&amp;":"&amp;SUBSTITUTE(ADDRESS(1,AB$226,4),"1","")))</f>
        <v>0</v>
      </c>
      <c r="AC235" s="430">
        <f ca="1">SUMIF('매입부자재(구매)'!$A:$A,$A:$A,INDIRECT("'매입부자재(구매)'!"&amp;SUBSTITUTE(ADDRESS(1,AC$226,4),"1","")&amp;":"&amp;SUBSTITUTE(ADDRESS(1,AC$226,4),"1","")))</f>
        <v>0</v>
      </c>
      <c r="AD235" s="430">
        <f ca="1">SUMIF('매입부자재(구매)'!$A:$A,$A:$A,INDIRECT("'매입부자재(구매)'!"&amp;SUBSTITUTE(ADDRESS(1,AD$226,4),"1","")&amp;":"&amp;SUBSTITUTE(ADDRESS(1,AD$226,4),"1","")))</f>
        <v>0</v>
      </c>
      <c r="AE235" s="430">
        <f ca="1">SUMIF('매입부자재(구매)'!$A:$A,$A:$A,INDIRECT("'매입부자재(구매)'!"&amp;SUBSTITUTE(ADDRESS(1,AE$226,4),"1","")&amp;":"&amp;SUBSTITUTE(ADDRESS(1,AE$226,4),"1","")))</f>
        <v>0</v>
      </c>
      <c r="AF235" s="430">
        <f ca="1">SUMIF('매입부자재(구매)'!$A:$A,$A:$A,INDIRECT("'매입부자재(구매)'!"&amp;SUBSTITUTE(ADDRESS(1,AF$226,4),"1","")&amp;":"&amp;SUBSTITUTE(ADDRESS(1,AF$226,4),"1","")))</f>
        <v>0</v>
      </c>
      <c r="AG235" s="430">
        <f ca="1">SUMIF('매입부자재(구매)'!$A:$A,$A:$A,INDIRECT("'매입부자재(구매)'!"&amp;SUBSTITUTE(ADDRESS(1,AG$226,4),"1","")&amp;":"&amp;SUBSTITUTE(ADDRESS(1,AG$226,4),"1","")))</f>
        <v>0</v>
      </c>
      <c r="AH235" s="430">
        <f ca="1">SUMIF('매입부자재(구매)'!$A:$A,$A:$A,INDIRECT("'매입부자재(구매)'!"&amp;SUBSTITUTE(ADDRESS(1,AH$226,4),"1","")&amp;":"&amp;SUBSTITUTE(ADDRESS(1,AH$226,4),"1","")))</f>
        <v>0</v>
      </c>
      <c r="AI235" s="430">
        <f t="shared" ca="1" si="376"/>
        <v>0</v>
      </c>
    </row>
    <row r="236" spans="1:35">
      <c r="B236" s="595"/>
      <c r="C236" s="432" t="s">
        <v>41</v>
      </c>
      <c r="D236" s="433">
        <f ca="1">D235</f>
        <v>0</v>
      </c>
      <c r="E236" s="433">
        <f t="shared" ref="E236:AH236" ca="1" si="380">E235</f>
        <v>0</v>
      </c>
      <c r="F236" s="433">
        <f t="shared" ca="1" si="380"/>
        <v>0</v>
      </c>
      <c r="G236" s="433">
        <f t="shared" ca="1" si="380"/>
        <v>0</v>
      </c>
      <c r="H236" s="433">
        <f t="shared" ca="1" si="380"/>
        <v>0</v>
      </c>
      <c r="I236" s="433">
        <f t="shared" ca="1" si="380"/>
        <v>0</v>
      </c>
      <c r="J236" s="433">
        <f t="shared" ca="1" si="380"/>
        <v>0</v>
      </c>
      <c r="K236" s="433">
        <f t="shared" ca="1" si="380"/>
        <v>0</v>
      </c>
      <c r="L236" s="433">
        <f t="shared" ca="1" si="380"/>
        <v>0</v>
      </c>
      <c r="M236" s="433">
        <f t="shared" ca="1" si="380"/>
        <v>0</v>
      </c>
      <c r="N236" s="433">
        <f t="shared" ca="1" si="380"/>
        <v>0</v>
      </c>
      <c r="O236" s="433">
        <f t="shared" ca="1" si="380"/>
        <v>0</v>
      </c>
      <c r="P236" s="433">
        <f t="shared" ca="1" si="380"/>
        <v>0</v>
      </c>
      <c r="Q236" s="433">
        <f t="shared" ca="1" si="380"/>
        <v>0</v>
      </c>
      <c r="R236" s="433">
        <f t="shared" ca="1" si="380"/>
        <v>0</v>
      </c>
      <c r="S236" s="433">
        <f t="shared" ca="1" si="380"/>
        <v>0</v>
      </c>
      <c r="T236" s="433">
        <f t="shared" ca="1" si="380"/>
        <v>0</v>
      </c>
      <c r="U236" s="433">
        <f t="shared" ca="1" si="380"/>
        <v>0</v>
      </c>
      <c r="V236" s="433">
        <f t="shared" ca="1" si="380"/>
        <v>0</v>
      </c>
      <c r="W236" s="433">
        <f t="shared" ca="1" si="380"/>
        <v>0</v>
      </c>
      <c r="X236" s="433">
        <f t="shared" ca="1" si="380"/>
        <v>0</v>
      </c>
      <c r="Y236" s="433">
        <f t="shared" ca="1" si="380"/>
        <v>0</v>
      </c>
      <c r="Z236" s="433">
        <f t="shared" ca="1" si="380"/>
        <v>0</v>
      </c>
      <c r="AA236" s="433">
        <f t="shared" ca="1" si="380"/>
        <v>0</v>
      </c>
      <c r="AB236" s="433">
        <f t="shared" ca="1" si="380"/>
        <v>0</v>
      </c>
      <c r="AC236" s="433">
        <f t="shared" ca="1" si="380"/>
        <v>0</v>
      </c>
      <c r="AD236" s="433">
        <f t="shared" ca="1" si="380"/>
        <v>0</v>
      </c>
      <c r="AE236" s="433">
        <f t="shared" ca="1" si="380"/>
        <v>0</v>
      </c>
      <c r="AF236" s="433">
        <f t="shared" ca="1" si="380"/>
        <v>0</v>
      </c>
      <c r="AG236" s="433">
        <f t="shared" ca="1" si="380"/>
        <v>0</v>
      </c>
      <c r="AH236" s="433">
        <f t="shared" ca="1" si="380"/>
        <v>0</v>
      </c>
      <c r="AI236" s="435">
        <f t="shared" ca="1" si="376"/>
        <v>0</v>
      </c>
    </row>
    <row r="237" spans="1:35">
      <c r="A237" s="23" t="s">
        <v>1306</v>
      </c>
      <c r="B237" s="594" t="s">
        <v>1260</v>
      </c>
      <c r="C237" s="436" t="s">
        <v>1258</v>
      </c>
      <c r="D237" s="430">
        <f ca="1">SUMIF('매입부자재(구매)'!$A:$A,$A:$A,INDIRECT("'매입부자재(구매)'!"&amp;SUBSTITUTE(ADDRESS(1,D$226,4),"1","")&amp;":"&amp;SUBSTITUTE(ADDRESS(1,D$226,4),"1","")))</f>
        <v>0</v>
      </c>
      <c r="E237" s="430">
        <f ca="1">SUMIF('매입부자재(구매)'!$A:$A,$A:$A,INDIRECT("'매입부자재(구매)'!"&amp;SUBSTITUTE(ADDRESS(1,E$226,4),"1","")&amp;":"&amp;SUBSTITUTE(ADDRESS(1,E$226,4),"1","")))</f>
        <v>0</v>
      </c>
      <c r="F237" s="430">
        <f ca="1">SUMIF('매입부자재(구매)'!$A:$A,$A:$A,INDIRECT("'매입부자재(구매)'!"&amp;SUBSTITUTE(ADDRESS(1,F$226,4),"1","")&amp;":"&amp;SUBSTITUTE(ADDRESS(1,F$226,4),"1","")))</f>
        <v>0</v>
      </c>
      <c r="G237" s="430">
        <f ca="1">SUMIF('매입부자재(구매)'!$A:$A,$A:$A,INDIRECT("'매입부자재(구매)'!"&amp;SUBSTITUTE(ADDRESS(1,G$226,4),"1","")&amp;":"&amp;SUBSTITUTE(ADDRESS(1,G$226,4),"1","")))</f>
        <v>0</v>
      </c>
      <c r="H237" s="430">
        <f ca="1">SUMIF('매입부자재(구매)'!$A:$A,$A:$A,INDIRECT("'매입부자재(구매)'!"&amp;SUBSTITUTE(ADDRESS(1,H$226,4),"1","")&amp;":"&amp;SUBSTITUTE(ADDRESS(1,H$226,4),"1","")))</f>
        <v>0</v>
      </c>
      <c r="I237" s="430">
        <f ca="1">SUMIF('매입부자재(구매)'!$A:$A,$A:$A,INDIRECT("'매입부자재(구매)'!"&amp;SUBSTITUTE(ADDRESS(1,I$226,4),"1","")&amp;":"&amp;SUBSTITUTE(ADDRESS(1,I$226,4),"1","")))</f>
        <v>0</v>
      </c>
      <c r="J237" s="430">
        <f ca="1">SUMIF('매입부자재(구매)'!$A:$A,$A:$A,INDIRECT("'매입부자재(구매)'!"&amp;SUBSTITUTE(ADDRESS(1,J$226,4),"1","")&amp;":"&amp;SUBSTITUTE(ADDRESS(1,J$226,4),"1","")))</f>
        <v>0</v>
      </c>
      <c r="K237" s="430">
        <f ca="1">SUMIF('매입부자재(구매)'!$A:$A,$A:$A,INDIRECT("'매입부자재(구매)'!"&amp;SUBSTITUTE(ADDRESS(1,K$226,4),"1","")&amp;":"&amp;SUBSTITUTE(ADDRESS(1,K$226,4),"1","")))</f>
        <v>3222784</v>
      </c>
      <c r="L237" s="430">
        <f ca="1">SUMIF('매입부자재(구매)'!$A:$A,$A:$A,INDIRECT("'매입부자재(구매)'!"&amp;SUBSTITUTE(ADDRESS(1,L$226,4),"1","")&amp;":"&amp;SUBSTITUTE(ADDRESS(1,L$226,4),"1","")))</f>
        <v>0</v>
      </c>
      <c r="M237" s="430">
        <f ca="1">SUMIF('매입부자재(구매)'!$A:$A,$A:$A,INDIRECT("'매입부자재(구매)'!"&amp;SUBSTITUTE(ADDRESS(1,M$226,4),"1","")&amp;":"&amp;SUBSTITUTE(ADDRESS(1,M$226,4),"1","")))</f>
        <v>6675840</v>
      </c>
      <c r="N237" s="430">
        <f ca="1">SUMIF('매입부자재(구매)'!$A:$A,$A:$A,INDIRECT("'매입부자재(구매)'!"&amp;SUBSTITUTE(ADDRESS(1,N$226,4),"1","")&amp;":"&amp;SUBSTITUTE(ADDRESS(1,N$226,4),"1","")))</f>
        <v>0</v>
      </c>
      <c r="O237" s="430">
        <f ca="1">SUMIF('매입부자재(구매)'!$A:$A,$A:$A,INDIRECT("'매입부자재(구매)'!"&amp;SUBSTITUTE(ADDRESS(1,O$226,4),"1","")&amp;":"&amp;SUBSTITUTE(ADDRESS(1,O$226,4),"1","")))</f>
        <v>6675840</v>
      </c>
      <c r="P237" s="430">
        <f ca="1">SUMIF('매입부자재(구매)'!$A:$A,$A:$A,INDIRECT("'매입부자재(구매)'!"&amp;SUBSTITUTE(ADDRESS(1,P$226,4),"1","")&amp;":"&amp;SUBSTITUTE(ADDRESS(1,P$226,4),"1","")))</f>
        <v>0</v>
      </c>
      <c r="Q237" s="430">
        <f ca="1">SUMIF('매입부자재(구매)'!$A:$A,$A:$A,INDIRECT("'매입부자재(구매)'!"&amp;SUBSTITUTE(ADDRESS(1,Q$226,4),"1","")&amp;":"&amp;SUBSTITUTE(ADDRESS(1,Q$226,4),"1","")))</f>
        <v>0</v>
      </c>
      <c r="R237" s="430">
        <f ca="1">SUMIF('매입부자재(구매)'!$A:$A,$A:$A,INDIRECT("'매입부자재(구매)'!"&amp;SUBSTITUTE(ADDRESS(1,R$226,4),"1","")&amp;":"&amp;SUBSTITUTE(ADDRESS(1,R$226,4),"1","")))</f>
        <v>0</v>
      </c>
      <c r="S237" s="430">
        <f ca="1">SUMIF('매입부자재(구매)'!$A:$A,$A:$A,INDIRECT("'매입부자재(구매)'!"&amp;SUBSTITUTE(ADDRESS(1,S$226,4),"1","")&amp;":"&amp;SUBSTITUTE(ADDRESS(1,S$226,4),"1","")))</f>
        <v>6669920</v>
      </c>
      <c r="T237" s="430">
        <f ca="1">SUMIF('매입부자재(구매)'!$A:$A,$A:$A,INDIRECT("'매입부자재(구매)'!"&amp;SUBSTITUTE(ADDRESS(1,T$226,4),"1","")&amp;":"&amp;SUBSTITUTE(ADDRESS(1,T$226,4),"1","")))</f>
        <v>0</v>
      </c>
      <c r="U237" s="430">
        <f ca="1">SUMIF('매입부자재(구매)'!$A:$A,$A:$A,INDIRECT("'매입부자재(구매)'!"&amp;SUBSTITUTE(ADDRESS(1,U$226,4),"1","")&amp;":"&amp;SUBSTITUTE(ADDRESS(1,U$226,4),"1","")))</f>
        <v>0</v>
      </c>
      <c r="V237" s="430">
        <f ca="1">SUMIF('매입부자재(구매)'!$A:$A,$A:$A,INDIRECT("'매입부자재(구매)'!"&amp;SUBSTITUTE(ADDRESS(1,V$226,4),"1","")&amp;":"&amp;SUBSTITUTE(ADDRESS(1,V$226,4),"1","")))</f>
        <v>0</v>
      </c>
      <c r="W237" s="430">
        <f ca="1">SUMIF('매입부자재(구매)'!$A:$A,$A:$A,INDIRECT("'매입부자재(구매)'!"&amp;SUBSTITUTE(ADDRESS(1,W$226,4),"1","")&amp;":"&amp;SUBSTITUTE(ADDRESS(1,W$226,4),"1","")))</f>
        <v>0</v>
      </c>
      <c r="X237" s="430">
        <f ca="1">SUMIF('매입부자재(구매)'!$A:$A,$A:$A,INDIRECT("'매입부자재(구매)'!"&amp;SUBSTITUTE(ADDRESS(1,X$226,4),"1","")&amp;":"&amp;SUBSTITUTE(ADDRESS(1,X$226,4),"1","")))</f>
        <v>0</v>
      </c>
      <c r="Y237" s="430">
        <f ca="1">SUMIF('매입부자재(구매)'!$A:$A,$A:$A,INDIRECT("'매입부자재(구매)'!"&amp;SUBSTITUTE(ADDRESS(1,Y$226,4),"1","")&amp;":"&amp;SUBSTITUTE(ADDRESS(1,Y$226,4),"1","")))</f>
        <v>0</v>
      </c>
      <c r="Z237" s="430">
        <f ca="1">SUMIF('매입부자재(구매)'!$A:$A,$A:$A,INDIRECT("'매입부자재(구매)'!"&amp;SUBSTITUTE(ADDRESS(1,Z$226,4),"1","")&amp;":"&amp;SUBSTITUTE(ADDRESS(1,Z$226,4),"1","")))</f>
        <v>0</v>
      </c>
      <c r="AA237" s="430">
        <f ca="1">SUMIF('매입부자재(구매)'!$A:$A,$A:$A,INDIRECT("'매입부자재(구매)'!"&amp;SUBSTITUTE(ADDRESS(1,AA$226,4),"1","")&amp;":"&amp;SUBSTITUTE(ADDRESS(1,AA$226,4),"1","")))</f>
        <v>0</v>
      </c>
      <c r="AB237" s="430">
        <f ca="1">SUMIF('매입부자재(구매)'!$A:$A,$A:$A,INDIRECT("'매입부자재(구매)'!"&amp;SUBSTITUTE(ADDRESS(1,AB$226,4),"1","")&amp;":"&amp;SUBSTITUTE(ADDRESS(1,AB$226,4),"1","")))</f>
        <v>0</v>
      </c>
      <c r="AC237" s="430">
        <f ca="1">SUMIF('매입부자재(구매)'!$A:$A,$A:$A,INDIRECT("'매입부자재(구매)'!"&amp;SUBSTITUTE(ADDRESS(1,AC$226,4),"1","")&amp;":"&amp;SUBSTITUTE(ADDRESS(1,AC$226,4),"1","")))</f>
        <v>0</v>
      </c>
      <c r="AD237" s="430">
        <f ca="1">SUMIF('매입부자재(구매)'!$A:$A,$A:$A,INDIRECT("'매입부자재(구매)'!"&amp;SUBSTITUTE(ADDRESS(1,AD$226,4),"1","")&amp;":"&amp;SUBSTITUTE(ADDRESS(1,AD$226,4),"1","")))</f>
        <v>0</v>
      </c>
      <c r="AE237" s="430">
        <f ca="1">SUMIF('매입부자재(구매)'!$A:$A,$A:$A,INDIRECT("'매입부자재(구매)'!"&amp;SUBSTITUTE(ADDRESS(1,AE$226,4),"1","")&amp;":"&amp;SUBSTITUTE(ADDRESS(1,AE$226,4),"1","")))</f>
        <v>0</v>
      </c>
      <c r="AF237" s="430">
        <f ca="1">SUMIF('매입부자재(구매)'!$A:$A,$A:$A,INDIRECT("'매입부자재(구매)'!"&amp;SUBSTITUTE(ADDRESS(1,AF$226,4),"1","")&amp;":"&amp;SUBSTITUTE(ADDRESS(1,AF$226,4),"1","")))</f>
        <v>0</v>
      </c>
      <c r="AG237" s="430">
        <f ca="1">SUMIF('매입부자재(구매)'!$A:$A,$A:$A,INDIRECT("'매입부자재(구매)'!"&amp;SUBSTITUTE(ADDRESS(1,AG$226,4),"1","")&amp;":"&amp;SUBSTITUTE(ADDRESS(1,AG$226,4),"1","")))</f>
        <v>0</v>
      </c>
      <c r="AH237" s="430">
        <f ca="1">SUMIF('매입부자재(구매)'!$A:$A,$A:$A,INDIRECT("'매입부자재(구매)'!"&amp;SUBSTITUTE(ADDRESS(1,AH$226,4),"1","")&amp;":"&amp;SUBSTITUTE(ADDRESS(1,AH$226,4),"1","")))</f>
        <v>0</v>
      </c>
      <c r="AI237" s="430">
        <f t="shared" ca="1" si="376"/>
        <v>23244384</v>
      </c>
    </row>
    <row r="238" spans="1:35">
      <c r="B238" s="595"/>
      <c r="C238" s="432" t="s">
        <v>41</v>
      </c>
      <c r="D238" s="433">
        <f ca="1">D237</f>
        <v>0</v>
      </c>
      <c r="E238" s="433">
        <f t="shared" ref="E238:AH238" ca="1" si="381">E237</f>
        <v>0</v>
      </c>
      <c r="F238" s="433">
        <f t="shared" ca="1" si="381"/>
        <v>0</v>
      </c>
      <c r="G238" s="433">
        <f t="shared" ca="1" si="381"/>
        <v>0</v>
      </c>
      <c r="H238" s="433">
        <f t="shared" ca="1" si="381"/>
        <v>0</v>
      </c>
      <c r="I238" s="433">
        <f t="shared" ca="1" si="381"/>
        <v>0</v>
      </c>
      <c r="J238" s="433">
        <f t="shared" ca="1" si="381"/>
        <v>0</v>
      </c>
      <c r="K238" s="433">
        <f t="shared" ca="1" si="381"/>
        <v>3222784</v>
      </c>
      <c r="L238" s="433">
        <f t="shared" ca="1" si="381"/>
        <v>0</v>
      </c>
      <c r="M238" s="433">
        <f t="shared" ca="1" si="381"/>
        <v>6675840</v>
      </c>
      <c r="N238" s="433">
        <f t="shared" ca="1" si="381"/>
        <v>0</v>
      </c>
      <c r="O238" s="433">
        <f t="shared" ca="1" si="381"/>
        <v>6675840</v>
      </c>
      <c r="P238" s="433">
        <f t="shared" ca="1" si="381"/>
        <v>0</v>
      </c>
      <c r="Q238" s="433">
        <f t="shared" ca="1" si="381"/>
        <v>0</v>
      </c>
      <c r="R238" s="433">
        <f t="shared" ca="1" si="381"/>
        <v>0</v>
      </c>
      <c r="S238" s="433">
        <f t="shared" ca="1" si="381"/>
        <v>6669920</v>
      </c>
      <c r="T238" s="433">
        <f t="shared" ca="1" si="381"/>
        <v>0</v>
      </c>
      <c r="U238" s="433">
        <f t="shared" ca="1" si="381"/>
        <v>0</v>
      </c>
      <c r="V238" s="433">
        <f t="shared" ca="1" si="381"/>
        <v>0</v>
      </c>
      <c r="W238" s="433">
        <f t="shared" ca="1" si="381"/>
        <v>0</v>
      </c>
      <c r="X238" s="433">
        <f t="shared" ca="1" si="381"/>
        <v>0</v>
      </c>
      <c r="Y238" s="433">
        <f t="shared" ca="1" si="381"/>
        <v>0</v>
      </c>
      <c r="Z238" s="433">
        <f t="shared" ca="1" si="381"/>
        <v>0</v>
      </c>
      <c r="AA238" s="433">
        <f t="shared" ca="1" si="381"/>
        <v>0</v>
      </c>
      <c r="AB238" s="433">
        <f t="shared" ca="1" si="381"/>
        <v>0</v>
      </c>
      <c r="AC238" s="433">
        <f t="shared" ca="1" si="381"/>
        <v>0</v>
      </c>
      <c r="AD238" s="433">
        <f t="shared" ca="1" si="381"/>
        <v>0</v>
      </c>
      <c r="AE238" s="433">
        <f t="shared" ca="1" si="381"/>
        <v>0</v>
      </c>
      <c r="AF238" s="433">
        <f t="shared" ca="1" si="381"/>
        <v>0</v>
      </c>
      <c r="AG238" s="433">
        <f t="shared" ca="1" si="381"/>
        <v>0</v>
      </c>
      <c r="AH238" s="433">
        <f t="shared" ca="1" si="381"/>
        <v>0</v>
      </c>
      <c r="AI238" s="435">
        <f t="shared" ca="1" si="376"/>
        <v>23244384</v>
      </c>
    </row>
    <row r="239" spans="1:35">
      <c r="A239" s="23" t="s">
        <v>1302</v>
      </c>
      <c r="B239" s="594" t="s">
        <v>332</v>
      </c>
      <c r="C239" s="436" t="s">
        <v>1257</v>
      </c>
      <c r="D239" s="430">
        <f ca="1">SUMIF('매입부자재(구매)'!$A:$A,$A:$A,INDIRECT("'매입부자재(구매)'!"&amp;SUBSTITUTE(ADDRESS(1,D$226,4),"1","")&amp;":"&amp;SUBSTITUTE(ADDRESS(1,D$226,4),"1","")))</f>
        <v>0</v>
      </c>
      <c r="E239" s="430">
        <f ca="1">SUMIF('매입부자재(구매)'!$A:$A,$A:$A,INDIRECT("'매입부자재(구매)'!"&amp;SUBSTITUTE(ADDRESS(1,E$226,4),"1","")&amp;":"&amp;SUBSTITUTE(ADDRESS(1,E$226,4),"1","")))</f>
        <v>0</v>
      </c>
      <c r="F239" s="430">
        <f ca="1">SUMIF('매입부자재(구매)'!$A:$A,$A:$A,INDIRECT("'매입부자재(구매)'!"&amp;SUBSTITUTE(ADDRESS(1,F$226,4),"1","")&amp;":"&amp;SUBSTITUTE(ADDRESS(1,F$226,4),"1","")))</f>
        <v>0</v>
      </c>
      <c r="G239" s="430">
        <f ca="1">SUMIF('매입부자재(구매)'!$A:$A,$A:$A,INDIRECT("'매입부자재(구매)'!"&amp;SUBSTITUTE(ADDRESS(1,G$226,4),"1","")&amp;":"&amp;SUBSTITUTE(ADDRESS(1,G$226,4),"1","")))</f>
        <v>0</v>
      </c>
      <c r="H239" s="430">
        <f ca="1">SUMIF('매입부자재(구매)'!$A:$A,$A:$A,INDIRECT("'매입부자재(구매)'!"&amp;SUBSTITUTE(ADDRESS(1,H$226,4),"1","")&amp;":"&amp;SUBSTITUTE(ADDRESS(1,H$226,4),"1","")))</f>
        <v>0</v>
      </c>
      <c r="I239" s="430">
        <f ca="1">SUMIF('매입부자재(구매)'!$A:$A,$A:$A,INDIRECT("'매입부자재(구매)'!"&amp;SUBSTITUTE(ADDRESS(1,I$226,4),"1","")&amp;":"&amp;SUBSTITUTE(ADDRESS(1,I$226,4),"1","")))</f>
        <v>0</v>
      </c>
      <c r="J239" s="430">
        <f ca="1">SUMIF('매입부자재(구매)'!$A:$A,$A:$A,INDIRECT("'매입부자재(구매)'!"&amp;SUBSTITUTE(ADDRESS(1,J$226,4),"1","")&amp;":"&amp;SUBSTITUTE(ADDRESS(1,J$226,4),"1","")))</f>
        <v>0</v>
      </c>
      <c r="K239" s="430">
        <f ca="1">SUMIF('매입부자재(구매)'!$A:$A,$A:$A,INDIRECT("'매입부자재(구매)'!"&amp;SUBSTITUTE(ADDRESS(1,K$226,4),"1","")&amp;":"&amp;SUBSTITUTE(ADDRESS(1,K$226,4),"1","")))</f>
        <v>0</v>
      </c>
      <c r="L239" s="430">
        <f ca="1">SUMIF('매입부자재(구매)'!$A:$A,$A:$A,INDIRECT("'매입부자재(구매)'!"&amp;SUBSTITUTE(ADDRESS(1,L$226,4),"1","")&amp;":"&amp;SUBSTITUTE(ADDRESS(1,L$226,4),"1","")))</f>
        <v>0</v>
      </c>
      <c r="M239" s="430">
        <f ca="1">SUMIF('매입부자재(구매)'!$A:$A,$A:$A,INDIRECT("'매입부자재(구매)'!"&amp;SUBSTITUTE(ADDRESS(1,M$226,4),"1","")&amp;":"&amp;SUBSTITUTE(ADDRESS(1,M$226,4),"1","")))</f>
        <v>0</v>
      </c>
      <c r="N239" s="430">
        <f ca="1">SUMIF('매입부자재(구매)'!$A:$A,$A:$A,INDIRECT("'매입부자재(구매)'!"&amp;SUBSTITUTE(ADDRESS(1,N$226,4),"1","")&amp;":"&amp;SUBSTITUTE(ADDRESS(1,N$226,4),"1","")))</f>
        <v>0</v>
      </c>
      <c r="O239" s="430">
        <f ca="1">SUMIF('매입부자재(구매)'!$A:$A,$A:$A,INDIRECT("'매입부자재(구매)'!"&amp;SUBSTITUTE(ADDRESS(1,O$226,4),"1","")&amp;":"&amp;SUBSTITUTE(ADDRESS(1,O$226,4),"1","")))</f>
        <v>0</v>
      </c>
      <c r="P239" s="430">
        <f ca="1">SUMIF('매입부자재(구매)'!$A:$A,$A:$A,INDIRECT("'매입부자재(구매)'!"&amp;SUBSTITUTE(ADDRESS(1,P$226,4),"1","")&amp;":"&amp;SUBSTITUTE(ADDRESS(1,P$226,4),"1","")))</f>
        <v>0</v>
      </c>
      <c r="Q239" s="430">
        <f ca="1">SUMIF('매입부자재(구매)'!$A:$A,$A:$A,INDIRECT("'매입부자재(구매)'!"&amp;SUBSTITUTE(ADDRESS(1,Q$226,4),"1","")&amp;":"&amp;SUBSTITUTE(ADDRESS(1,Q$226,4),"1","")))</f>
        <v>0</v>
      </c>
      <c r="R239" s="430">
        <f ca="1">SUMIF('매입부자재(구매)'!$A:$A,$A:$A,INDIRECT("'매입부자재(구매)'!"&amp;SUBSTITUTE(ADDRESS(1,R$226,4),"1","")&amp;":"&amp;SUBSTITUTE(ADDRESS(1,R$226,4),"1","")))</f>
        <v>0</v>
      </c>
      <c r="S239" s="430">
        <f ca="1">SUMIF('매입부자재(구매)'!$A:$A,$A:$A,INDIRECT("'매입부자재(구매)'!"&amp;SUBSTITUTE(ADDRESS(1,S$226,4),"1","")&amp;":"&amp;SUBSTITUTE(ADDRESS(1,S$226,4),"1","")))</f>
        <v>0</v>
      </c>
      <c r="T239" s="430">
        <f ca="1">SUMIF('매입부자재(구매)'!$A:$A,$A:$A,INDIRECT("'매입부자재(구매)'!"&amp;SUBSTITUTE(ADDRESS(1,T$226,4),"1","")&amp;":"&amp;SUBSTITUTE(ADDRESS(1,T$226,4),"1","")))</f>
        <v>0</v>
      </c>
      <c r="U239" s="430">
        <f ca="1">SUMIF('매입부자재(구매)'!$A:$A,$A:$A,INDIRECT("'매입부자재(구매)'!"&amp;SUBSTITUTE(ADDRESS(1,U$226,4),"1","")&amp;":"&amp;SUBSTITUTE(ADDRESS(1,U$226,4),"1","")))</f>
        <v>1471320</v>
      </c>
      <c r="V239" s="430">
        <f ca="1">SUMIF('매입부자재(구매)'!$A:$A,$A:$A,INDIRECT("'매입부자재(구매)'!"&amp;SUBSTITUTE(ADDRESS(1,V$226,4),"1","")&amp;":"&amp;SUBSTITUTE(ADDRESS(1,V$226,4),"1","")))</f>
        <v>0</v>
      </c>
      <c r="W239" s="430">
        <f ca="1">SUMIF('매입부자재(구매)'!$A:$A,$A:$A,INDIRECT("'매입부자재(구매)'!"&amp;SUBSTITUTE(ADDRESS(1,W$226,4),"1","")&amp;":"&amp;SUBSTITUTE(ADDRESS(1,W$226,4),"1","")))</f>
        <v>0</v>
      </c>
      <c r="X239" s="430">
        <f ca="1">SUMIF('매입부자재(구매)'!$A:$A,$A:$A,INDIRECT("'매입부자재(구매)'!"&amp;SUBSTITUTE(ADDRESS(1,X$226,4),"1","")&amp;":"&amp;SUBSTITUTE(ADDRESS(1,X$226,4),"1","")))</f>
        <v>0</v>
      </c>
      <c r="Y239" s="430">
        <f ca="1">SUMIF('매입부자재(구매)'!$A:$A,$A:$A,INDIRECT("'매입부자재(구매)'!"&amp;SUBSTITUTE(ADDRESS(1,Y$226,4),"1","")&amp;":"&amp;SUBSTITUTE(ADDRESS(1,Y$226,4),"1","")))</f>
        <v>0</v>
      </c>
      <c r="Z239" s="430">
        <f ca="1">SUMIF('매입부자재(구매)'!$A:$A,$A:$A,INDIRECT("'매입부자재(구매)'!"&amp;SUBSTITUTE(ADDRESS(1,Z$226,4),"1","")&amp;":"&amp;SUBSTITUTE(ADDRESS(1,Z$226,4),"1","")))</f>
        <v>0</v>
      </c>
      <c r="AA239" s="430">
        <f ca="1">SUMIF('매입부자재(구매)'!$A:$A,$A:$A,INDIRECT("'매입부자재(구매)'!"&amp;SUBSTITUTE(ADDRESS(1,AA$226,4),"1","")&amp;":"&amp;SUBSTITUTE(ADDRESS(1,AA$226,4),"1","")))</f>
        <v>0</v>
      </c>
      <c r="AB239" s="430">
        <f ca="1">SUMIF('매입부자재(구매)'!$A:$A,$A:$A,INDIRECT("'매입부자재(구매)'!"&amp;SUBSTITUTE(ADDRESS(1,AB$226,4),"1","")&amp;":"&amp;SUBSTITUTE(ADDRESS(1,AB$226,4),"1","")))</f>
        <v>0</v>
      </c>
      <c r="AC239" s="430">
        <f ca="1">SUMIF('매입부자재(구매)'!$A:$A,$A:$A,INDIRECT("'매입부자재(구매)'!"&amp;SUBSTITUTE(ADDRESS(1,AC$226,4),"1","")&amp;":"&amp;SUBSTITUTE(ADDRESS(1,AC$226,4),"1","")))</f>
        <v>0</v>
      </c>
      <c r="AD239" s="430">
        <f ca="1">SUMIF('매입부자재(구매)'!$A:$A,$A:$A,INDIRECT("'매입부자재(구매)'!"&amp;SUBSTITUTE(ADDRESS(1,AD$226,4),"1","")&amp;":"&amp;SUBSTITUTE(ADDRESS(1,AD$226,4),"1","")))</f>
        <v>0</v>
      </c>
      <c r="AE239" s="430">
        <f ca="1">SUMIF('매입부자재(구매)'!$A:$A,$A:$A,INDIRECT("'매입부자재(구매)'!"&amp;SUBSTITUTE(ADDRESS(1,AE$226,4),"1","")&amp;":"&amp;SUBSTITUTE(ADDRESS(1,AE$226,4),"1","")))</f>
        <v>0</v>
      </c>
      <c r="AF239" s="430">
        <f ca="1">SUMIF('매입부자재(구매)'!$A:$A,$A:$A,INDIRECT("'매입부자재(구매)'!"&amp;SUBSTITUTE(ADDRESS(1,AF$226,4),"1","")&amp;":"&amp;SUBSTITUTE(ADDRESS(1,AF$226,4),"1","")))</f>
        <v>0</v>
      </c>
      <c r="AG239" s="430">
        <f ca="1">SUMIF('매입부자재(구매)'!$A:$A,$A:$A,INDIRECT("'매입부자재(구매)'!"&amp;SUBSTITUTE(ADDRESS(1,AG$226,4),"1","")&amp;":"&amp;SUBSTITUTE(ADDRESS(1,AG$226,4),"1","")))</f>
        <v>0</v>
      </c>
      <c r="AH239" s="430">
        <f ca="1">SUMIF('매입부자재(구매)'!$A:$A,$A:$A,INDIRECT("'매입부자재(구매)'!"&amp;SUBSTITUTE(ADDRESS(1,AH$226,4),"1","")&amp;":"&amp;SUBSTITUTE(ADDRESS(1,AH$226,4),"1","")))</f>
        <v>0</v>
      </c>
      <c r="AI239" s="430">
        <f t="shared" ca="1" si="376"/>
        <v>1471320</v>
      </c>
    </row>
    <row r="240" spans="1:35">
      <c r="A240" s="23" t="s">
        <v>1304</v>
      </c>
      <c r="B240" s="596"/>
      <c r="C240" s="436" t="s">
        <v>1258</v>
      </c>
      <c r="D240" s="430">
        <f ca="1">SUMIF('매입부자재(구매)'!$A:$A,$A:$A,INDIRECT("'매입부자재(구매)'!"&amp;SUBSTITUTE(ADDRESS(1,D$226,4),"1","")&amp;":"&amp;SUBSTITUTE(ADDRESS(1,D$226,4),"1","")))</f>
        <v>0</v>
      </c>
      <c r="E240" s="430">
        <f ca="1">SUMIF('매입부자재(구매)'!$A:$A,$A:$A,INDIRECT("'매입부자재(구매)'!"&amp;SUBSTITUTE(ADDRESS(1,E$226,4),"1","")&amp;":"&amp;SUBSTITUTE(ADDRESS(1,E$226,4),"1","")))</f>
        <v>0</v>
      </c>
      <c r="F240" s="430">
        <f ca="1">SUMIF('매입부자재(구매)'!$A:$A,$A:$A,INDIRECT("'매입부자재(구매)'!"&amp;SUBSTITUTE(ADDRESS(1,F$226,4),"1","")&amp;":"&amp;SUBSTITUTE(ADDRESS(1,F$226,4),"1","")))</f>
        <v>0</v>
      </c>
      <c r="G240" s="430">
        <f ca="1">SUMIF('매입부자재(구매)'!$A:$A,$A:$A,INDIRECT("'매입부자재(구매)'!"&amp;SUBSTITUTE(ADDRESS(1,G$226,4),"1","")&amp;":"&amp;SUBSTITUTE(ADDRESS(1,G$226,4),"1","")))</f>
        <v>0</v>
      </c>
      <c r="H240" s="430">
        <f ca="1">SUMIF('매입부자재(구매)'!$A:$A,$A:$A,INDIRECT("'매입부자재(구매)'!"&amp;SUBSTITUTE(ADDRESS(1,H$226,4),"1","")&amp;":"&amp;SUBSTITUTE(ADDRESS(1,H$226,4),"1","")))</f>
        <v>0</v>
      </c>
      <c r="I240" s="430">
        <f ca="1">SUMIF('매입부자재(구매)'!$A:$A,$A:$A,INDIRECT("'매입부자재(구매)'!"&amp;SUBSTITUTE(ADDRESS(1,I$226,4),"1","")&amp;":"&amp;SUBSTITUTE(ADDRESS(1,I$226,4),"1","")))</f>
        <v>0</v>
      </c>
      <c r="J240" s="430">
        <f ca="1">SUMIF('매입부자재(구매)'!$A:$A,$A:$A,INDIRECT("'매입부자재(구매)'!"&amp;SUBSTITUTE(ADDRESS(1,J$226,4),"1","")&amp;":"&amp;SUBSTITUTE(ADDRESS(1,J$226,4),"1","")))</f>
        <v>0</v>
      </c>
      <c r="K240" s="430">
        <f ca="1">SUMIF('매입부자재(구매)'!$A:$A,$A:$A,INDIRECT("'매입부자재(구매)'!"&amp;SUBSTITUTE(ADDRESS(1,K$226,4),"1","")&amp;":"&amp;SUBSTITUTE(ADDRESS(1,K$226,4),"1","")))</f>
        <v>0</v>
      </c>
      <c r="L240" s="430">
        <f ca="1">SUMIF('매입부자재(구매)'!$A:$A,$A:$A,INDIRECT("'매입부자재(구매)'!"&amp;SUBSTITUTE(ADDRESS(1,L$226,4),"1","")&amp;":"&amp;SUBSTITUTE(ADDRESS(1,L$226,4),"1","")))</f>
        <v>0</v>
      </c>
      <c r="M240" s="430">
        <f ca="1">SUMIF('매입부자재(구매)'!$A:$A,$A:$A,INDIRECT("'매입부자재(구매)'!"&amp;SUBSTITUTE(ADDRESS(1,M$226,4),"1","")&amp;":"&amp;SUBSTITUTE(ADDRESS(1,M$226,4),"1","")))</f>
        <v>0</v>
      </c>
      <c r="N240" s="430">
        <f ca="1">SUMIF('매입부자재(구매)'!$A:$A,$A:$A,INDIRECT("'매입부자재(구매)'!"&amp;SUBSTITUTE(ADDRESS(1,N$226,4),"1","")&amp;":"&amp;SUBSTITUTE(ADDRESS(1,N$226,4),"1","")))</f>
        <v>0</v>
      </c>
      <c r="O240" s="430">
        <f ca="1">SUMIF('매입부자재(구매)'!$A:$A,$A:$A,INDIRECT("'매입부자재(구매)'!"&amp;SUBSTITUTE(ADDRESS(1,O$226,4),"1","")&amp;":"&amp;SUBSTITUTE(ADDRESS(1,O$226,4),"1","")))</f>
        <v>0</v>
      </c>
      <c r="P240" s="430">
        <f ca="1">SUMIF('매입부자재(구매)'!$A:$A,$A:$A,INDIRECT("'매입부자재(구매)'!"&amp;SUBSTITUTE(ADDRESS(1,P$226,4),"1","")&amp;":"&amp;SUBSTITUTE(ADDRESS(1,P$226,4),"1","")))</f>
        <v>0</v>
      </c>
      <c r="Q240" s="430">
        <f ca="1">SUMIF('매입부자재(구매)'!$A:$A,$A:$A,INDIRECT("'매입부자재(구매)'!"&amp;SUBSTITUTE(ADDRESS(1,Q$226,4),"1","")&amp;":"&amp;SUBSTITUTE(ADDRESS(1,Q$226,4),"1","")))</f>
        <v>0</v>
      </c>
      <c r="R240" s="430">
        <f ca="1">SUMIF('매입부자재(구매)'!$A:$A,$A:$A,INDIRECT("'매입부자재(구매)'!"&amp;SUBSTITUTE(ADDRESS(1,R$226,4),"1","")&amp;":"&amp;SUBSTITUTE(ADDRESS(1,R$226,4),"1","")))</f>
        <v>0</v>
      </c>
      <c r="S240" s="430">
        <f ca="1">SUMIF('매입부자재(구매)'!$A:$A,$A:$A,INDIRECT("'매입부자재(구매)'!"&amp;SUBSTITUTE(ADDRESS(1,S$226,4),"1","")&amp;":"&amp;SUBSTITUTE(ADDRESS(1,S$226,4),"1","")))</f>
        <v>1752000</v>
      </c>
      <c r="T240" s="430">
        <f ca="1">SUMIF('매입부자재(구매)'!$A:$A,$A:$A,INDIRECT("'매입부자재(구매)'!"&amp;SUBSTITUTE(ADDRESS(1,T$226,4),"1","")&amp;":"&amp;SUBSTITUTE(ADDRESS(1,T$226,4),"1","")))</f>
        <v>0</v>
      </c>
      <c r="U240" s="430">
        <f ca="1">SUMIF('매입부자재(구매)'!$A:$A,$A:$A,INDIRECT("'매입부자재(구매)'!"&amp;SUBSTITUTE(ADDRESS(1,U$226,4),"1","")&amp;":"&amp;SUBSTITUTE(ADDRESS(1,U$226,4),"1","")))</f>
        <v>0</v>
      </c>
      <c r="V240" s="430">
        <f ca="1">SUMIF('매입부자재(구매)'!$A:$A,$A:$A,INDIRECT("'매입부자재(구매)'!"&amp;SUBSTITUTE(ADDRESS(1,V$226,4),"1","")&amp;":"&amp;SUBSTITUTE(ADDRESS(1,V$226,4),"1","")))</f>
        <v>0</v>
      </c>
      <c r="W240" s="430">
        <f ca="1">SUMIF('매입부자재(구매)'!$A:$A,$A:$A,INDIRECT("'매입부자재(구매)'!"&amp;SUBSTITUTE(ADDRESS(1,W$226,4),"1","")&amp;":"&amp;SUBSTITUTE(ADDRESS(1,W$226,4),"1","")))</f>
        <v>0</v>
      </c>
      <c r="X240" s="430">
        <f ca="1">SUMIF('매입부자재(구매)'!$A:$A,$A:$A,INDIRECT("'매입부자재(구매)'!"&amp;SUBSTITUTE(ADDRESS(1,X$226,4),"1","")&amp;":"&amp;SUBSTITUTE(ADDRESS(1,X$226,4),"1","")))</f>
        <v>0</v>
      </c>
      <c r="Y240" s="430">
        <f ca="1">SUMIF('매입부자재(구매)'!$A:$A,$A:$A,INDIRECT("'매입부자재(구매)'!"&amp;SUBSTITUTE(ADDRESS(1,Y$226,4),"1","")&amp;":"&amp;SUBSTITUTE(ADDRESS(1,Y$226,4),"1","")))</f>
        <v>0</v>
      </c>
      <c r="Z240" s="430">
        <f ca="1">SUMIF('매입부자재(구매)'!$A:$A,$A:$A,INDIRECT("'매입부자재(구매)'!"&amp;SUBSTITUTE(ADDRESS(1,Z$226,4),"1","")&amp;":"&amp;SUBSTITUTE(ADDRESS(1,Z$226,4),"1","")))</f>
        <v>0</v>
      </c>
      <c r="AA240" s="430">
        <f ca="1">SUMIF('매입부자재(구매)'!$A:$A,$A:$A,INDIRECT("'매입부자재(구매)'!"&amp;SUBSTITUTE(ADDRESS(1,AA$226,4),"1","")&amp;":"&amp;SUBSTITUTE(ADDRESS(1,AA$226,4),"1","")))</f>
        <v>0</v>
      </c>
      <c r="AB240" s="430">
        <f ca="1">SUMIF('매입부자재(구매)'!$A:$A,$A:$A,INDIRECT("'매입부자재(구매)'!"&amp;SUBSTITUTE(ADDRESS(1,AB$226,4),"1","")&amp;":"&amp;SUBSTITUTE(ADDRESS(1,AB$226,4),"1","")))</f>
        <v>0</v>
      </c>
      <c r="AC240" s="430">
        <f ca="1">SUMIF('매입부자재(구매)'!$A:$A,$A:$A,INDIRECT("'매입부자재(구매)'!"&amp;SUBSTITUTE(ADDRESS(1,AC$226,4),"1","")&amp;":"&amp;SUBSTITUTE(ADDRESS(1,AC$226,4),"1","")))</f>
        <v>0</v>
      </c>
      <c r="AD240" s="430">
        <f ca="1">SUMIF('매입부자재(구매)'!$A:$A,$A:$A,INDIRECT("'매입부자재(구매)'!"&amp;SUBSTITUTE(ADDRESS(1,AD$226,4),"1","")&amp;":"&amp;SUBSTITUTE(ADDRESS(1,AD$226,4),"1","")))</f>
        <v>0</v>
      </c>
      <c r="AE240" s="430">
        <f ca="1">SUMIF('매입부자재(구매)'!$A:$A,$A:$A,INDIRECT("'매입부자재(구매)'!"&amp;SUBSTITUTE(ADDRESS(1,AE$226,4),"1","")&amp;":"&amp;SUBSTITUTE(ADDRESS(1,AE$226,4),"1","")))</f>
        <v>0</v>
      </c>
      <c r="AF240" s="430">
        <f ca="1">SUMIF('매입부자재(구매)'!$A:$A,$A:$A,INDIRECT("'매입부자재(구매)'!"&amp;SUBSTITUTE(ADDRESS(1,AF$226,4),"1","")&amp;":"&amp;SUBSTITUTE(ADDRESS(1,AF$226,4),"1","")))</f>
        <v>0</v>
      </c>
      <c r="AG240" s="430">
        <f ca="1">SUMIF('매입부자재(구매)'!$A:$A,$A:$A,INDIRECT("'매입부자재(구매)'!"&amp;SUBSTITUTE(ADDRESS(1,AG$226,4),"1","")&amp;":"&amp;SUBSTITUTE(ADDRESS(1,AG$226,4),"1","")))</f>
        <v>0</v>
      </c>
      <c r="AH240" s="430">
        <f ca="1">SUMIF('매입부자재(구매)'!$A:$A,$A:$A,INDIRECT("'매입부자재(구매)'!"&amp;SUBSTITUTE(ADDRESS(1,AH$226,4),"1","")&amp;":"&amp;SUBSTITUTE(ADDRESS(1,AH$226,4),"1","")))</f>
        <v>0</v>
      </c>
      <c r="AI240" s="430">
        <f t="shared" ca="1" si="376"/>
        <v>1752000</v>
      </c>
    </row>
    <row r="241" spans="1:35">
      <c r="B241" s="595"/>
      <c r="C241" s="432" t="s">
        <v>41</v>
      </c>
      <c r="D241" s="433">
        <f ca="1">SUM(D239:D240)</f>
        <v>0</v>
      </c>
      <c r="E241" s="433">
        <f t="shared" ref="E241:AH241" ca="1" si="382">SUM(E239:E240)</f>
        <v>0</v>
      </c>
      <c r="F241" s="433">
        <f t="shared" ca="1" si="382"/>
        <v>0</v>
      </c>
      <c r="G241" s="433">
        <f t="shared" ca="1" si="382"/>
        <v>0</v>
      </c>
      <c r="H241" s="433">
        <f t="shared" ca="1" si="382"/>
        <v>0</v>
      </c>
      <c r="I241" s="433">
        <f t="shared" ca="1" si="382"/>
        <v>0</v>
      </c>
      <c r="J241" s="433">
        <f t="shared" ca="1" si="382"/>
        <v>0</v>
      </c>
      <c r="K241" s="433">
        <f t="shared" ca="1" si="382"/>
        <v>0</v>
      </c>
      <c r="L241" s="433">
        <f t="shared" ca="1" si="382"/>
        <v>0</v>
      </c>
      <c r="M241" s="433">
        <f t="shared" ca="1" si="382"/>
        <v>0</v>
      </c>
      <c r="N241" s="433">
        <f t="shared" ca="1" si="382"/>
        <v>0</v>
      </c>
      <c r="O241" s="433">
        <f t="shared" ca="1" si="382"/>
        <v>0</v>
      </c>
      <c r="P241" s="433">
        <f t="shared" ca="1" si="382"/>
        <v>0</v>
      </c>
      <c r="Q241" s="433">
        <f t="shared" ca="1" si="382"/>
        <v>0</v>
      </c>
      <c r="R241" s="433">
        <f t="shared" ca="1" si="382"/>
        <v>0</v>
      </c>
      <c r="S241" s="433">
        <f t="shared" ca="1" si="382"/>
        <v>1752000</v>
      </c>
      <c r="T241" s="433">
        <f t="shared" ca="1" si="382"/>
        <v>0</v>
      </c>
      <c r="U241" s="433">
        <f t="shared" ca="1" si="382"/>
        <v>1471320</v>
      </c>
      <c r="V241" s="433">
        <f t="shared" ca="1" si="382"/>
        <v>0</v>
      </c>
      <c r="W241" s="433">
        <f t="shared" ca="1" si="382"/>
        <v>0</v>
      </c>
      <c r="X241" s="433">
        <f t="shared" ca="1" si="382"/>
        <v>0</v>
      </c>
      <c r="Y241" s="433">
        <f t="shared" ca="1" si="382"/>
        <v>0</v>
      </c>
      <c r="Z241" s="433">
        <f t="shared" ca="1" si="382"/>
        <v>0</v>
      </c>
      <c r="AA241" s="433">
        <f t="shared" ca="1" si="382"/>
        <v>0</v>
      </c>
      <c r="AB241" s="433">
        <f t="shared" ca="1" si="382"/>
        <v>0</v>
      </c>
      <c r="AC241" s="433">
        <f t="shared" ca="1" si="382"/>
        <v>0</v>
      </c>
      <c r="AD241" s="433">
        <f t="shared" ca="1" si="382"/>
        <v>0</v>
      </c>
      <c r="AE241" s="433">
        <f t="shared" ca="1" si="382"/>
        <v>0</v>
      </c>
      <c r="AF241" s="433">
        <f t="shared" ca="1" si="382"/>
        <v>0</v>
      </c>
      <c r="AG241" s="433">
        <f t="shared" ca="1" si="382"/>
        <v>0</v>
      </c>
      <c r="AH241" s="433">
        <f t="shared" ca="1" si="382"/>
        <v>0</v>
      </c>
      <c r="AI241" s="435">
        <f t="shared" ca="1" si="376"/>
        <v>3223320</v>
      </c>
    </row>
    <row r="242" spans="1:35">
      <c r="A242" s="23" t="s">
        <v>1298</v>
      </c>
      <c r="B242" s="594" t="s">
        <v>1261</v>
      </c>
      <c r="C242" s="436" t="s">
        <v>1257</v>
      </c>
      <c r="D242" s="430">
        <f ca="1">SUMIF('매입부자재(구매)'!$A:$A,$A:$A,INDIRECT("'매입부자재(구매)'!"&amp;SUBSTITUTE(ADDRESS(1,D$226,4),"1","")&amp;":"&amp;SUBSTITUTE(ADDRESS(1,D$226,4),"1","")))</f>
        <v>1402800</v>
      </c>
      <c r="E242" s="430">
        <f ca="1">SUMIF('매입부자재(구매)'!$A:$A,$A:$A,INDIRECT("'매입부자재(구매)'!"&amp;SUBSTITUTE(ADDRESS(1,E$226,4),"1","")&amp;":"&amp;SUBSTITUTE(ADDRESS(1,E$226,4),"1","")))</f>
        <v>5189500</v>
      </c>
      <c r="F242" s="430">
        <f ca="1">SUMIF('매입부자재(구매)'!$A:$A,$A:$A,INDIRECT("'매입부자재(구매)'!"&amp;SUBSTITUTE(ADDRESS(1,F$226,4),"1","")&amp;":"&amp;SUBSTITUTE(ADDRESS(1,F$226,4),"1","")))</f>
        <v>4009260</v>
      </c>
      <c r="G242" s="430">
        <f ca="1">SUMIF('매입부자재(구매)'!$A:$A,$A:$A,INDIRECT("'매입부자재(구매)'!"&amp;SUBSTITUTE(ADDRESS(1,G$226,4),"1","")&amp;":"&amp;SUBSTITUTE(ADDRESS(1,G$226,4),"1","")))</f>
        <v>0</v>
      </c>
      <c r="H242" s="430">
        <f ca="1">SUMIF('매입부자재(구매)'!$A:$A,$A:$A,INDIRECT("'매입부자재(구매)'!"&amp;SUBSTITUTE(ADDRESS(1,H$226,4),"1","")&amp;":"&amp;SUBSTITUTE(ADDRESS(1,H$226,4),"1","")))</f>
        <v>4110000</v>
      </c>
      <c r="I242" s="430">
        <f ca="1">SUMIF('매입부자재(구매)'!$A:$A,$A:$A,INDIRECT("'매입부자재(구매)'!"&amp;SUBSTITUTE(ADDRESS(1,I$226,4),"1","")&amp;":"&amp;SUBSTITUTE(ADDRESS(1,I$226,4),"1","")))</f>
        <v>0</v>
      </c>
      <c r="J242" s="430">
        <f ca="1">SUMIF('매입부자재(구매)'!$A:$A,$A:$A,INDIRECT("'매입부자재(구매)'!"&amp;SUBSTITUTE(ADDRESS(1,J$226,4),"1","")&amp;":"&amp;SUBSTITUTE(ADDRESS(1,J$226,4),"1","")))</f>
        <v>0</v>
      </c>
      <c r="K242" s="430">
        <f ca="1">SUMIF('매입부자재(구매)'!$A:$A,$A:$A,INDIRECT("'매입부자재(구매)'!"&amp;SUBSTITUTE(ADDRESS(1,K$226,4),"1","")&amp;":"&amp;SUBSTITUTE(ADDRESS(1,K$226,4),"1","")))</f>
        <v>2485000</v>
      </c>
      <c r="L242" s="430">
        <f ca="1">SUMIF('매입부자재(구매)'!$A:$A,$A:$A,INDIRECT("'매입부자재(구매)'!"&amp;SUBSTITUTE(ADDRESS(1,L$226,4),"1","")&amp;":"&amp;SUBSTITUTE(ADDRESS(1,L$226,4),"1","")))</f>
        <v>2055000</v>
      </c>
      <c r="M242" s="430">
        <f ca="1">SUMIF('매입부자재(구매)'!$A:$A,$A:$A,INDIRECT("'매입부자재(구매)'!"&amp;SUBSTITUTE(ADDRESS(1,M$226,4),"1","")&amp;":"&amp;SUBSTITUTE(ADDRESS(1,M$226,4),"1","")))</f>
        <v>4922000</v>
      </c>
      <c r="N242" s="430">
        <f ca="1">SUMIF('매입부자재(구매)'!$A:$A,$A:$A,INDIRECT("'매입부자재(구매)'!"&amp;SUBSTITUTE(ADDRESS(1,N$226,4),"1","")&amp;":"&amp;SUBSTITUTE(ADDRESS(1,N$226,4),"1","")))</f>
        <v>3045000</v>
      </c>
      <c r="O242" s="430">
        <f ca="1">SUMIF('매입부자재(구매)'!$A:$A,$A:$A,INDIRECT("'매입부자재(구매)'!"&amp;SUBSTITUTE(ADDRESS(1,O$226,4),"1","")&amp;":"&amp;SUBSTITUTE(ADDRESS(1,O$226,4),"1","")))</f>
        <v>4231080</v>
      </c>
      <c r="P242" s="430">
        <f ca="1">SUMIF('매입부자재(구매)'!$A:$A,$A:$A,INDIRECT("'매입부자재(구매)'!"&amp;SUBSTITUTE(ADDRESS(1,P$226,4),"1","")&amp;":"&amp;SUBSTITUTE(ADDRESS(1,P$226,4),"1","")))</f>
        <v>0</v>
      </c>
      <c r="Q242" s="430">
        <f ca="1">SUMIF('매입부자재(구매)'!$A:$A,$A:$A,INDIRECT("'매입부자재(구매)'!"&amp;SUBSTITUTE(ADDRESS(1,Q$226,4),"1","")&amp;":"&amp;SUBSTITUTE(ADDRESS(1,Q$226,4),"1","")))</f>
        <v>0</v>
      </c>
      <c r="R242" s="430">
        <f ca="1">SUMIF('매입부자재(구매)'!$A:$A,$A:$A,INDIRECT("'매입부자재(구매)'!"&amp;SUBSTITUTE(ADDRESS(1,R$226,4),"1","")&amp;":"&amp;SUBSTITUTE(ADDRESS(1,R$226,4),"1","")))</f>
        <v>0</v>
      </c>
      <c r="S242" s="430">
        <f ca="1">SUMIF('매입부자재(구매)'!$A:$A,$A:$A,INDIRECT("'매입부자재(구매)'!"&amp;SUBSTITUTE(ADDRESS(1,S$226,4),"1","")&amp;":"&amp;SUBSTITUTE(ADDRESS(1,S$226,4),"1","")))</f>
        <v>3925400</v>
      </c>
      <c r="T242" s="430">
        <f ca="1">SUMIF('매입부자재(구매)'!$A:$A,$A:$A,INDIRECT("'매입부자재(구매)'!"&amp;SUBSTITUTE(ADDRESS(1,T$226,4),"1","")&amp;":"&amp;SUBSTITUTE(ADDRESS(1,T$226,4),"1","")))</f>
        <v>0</v>
      </c>
      <c r="U242" s="430">
        <f ca="1">SUMIF('매입부자재(구매)'!$A:$A,$A:$A,INDIRECT("'매입부자재(구매)'!"&amp;SUBSTITUTE(ADDRESS(1,U$226,4),"1","")&amp;":"&amp;SUBSTITUTE(ADDRESS(1,U$226,4),"1","")))</f>
        <v>4815000</v>
      </c>
      <c r="V242" s="430">
        <f ca="1">SUMIF('매입부자재(구매)'!$A:$A,$A:$A,INDIRECT("'매입부자재(구매)'!"&amp;SUBSTITUTE(ADDRESS(1,V$226,4),"1","")&amp;":"&amp;SUBSTITUTE(ADDRESS(1,V$226,4),"1","")))</f>
        <v>0</v>
      </c>
      <c r="W242" s="430">
        <f ca="1">SUMIF('매입부자재(구매)'!$A:$A,$A:$A,INDIRECT("'매입부자재(구매)'!"&amp;SUBSTITUTE(ADDRESS(1,W$226,4),"1","")&amp;":"&amp;SUBSTITUTE(ADDRESS(1,W$226,4),"1","")))</f>
        <v>0</v>
      </c>
      <c r="X242" s="430">
        <f ca="1">SUMIF('매입부자재(구매)'!$A:$A,$A:$A,INDIRECT("'매입부자재(구매)'!"&amp;SUBSTITUTE(ADDRESS(1,X$226,4),"1","")&amp;":"&amp;SUBSTITUTE(ADDRESS(1,X$226,4),"1","")))</f>
        <v>0</v>
      </c>
      <c r="Y242" s="430">
        <f ca="1">SUMIF('매입부자재(구매)'!$A:$A,$A:$A,INDIRECT("'매입부자재(구매)'!"&amp;SUBSTITUTE(ADDRESS(1,Y$226,4),"1","")&amp;":"&amp;SUBSTITUTE(ADDRESS(1,Y$226,4),"1","")))</f>
        <v>0</v>
      </c>
      <c r="Z242" s="430">
        <f ca="1">SUMIF('매입부자재(구매)'!$A:$A,$A:$A,INDIRECT("'매입부자재(구매)'!"&amp;SUBSTITUTE(ADDRESS(1,Z$226,4),"1","")&amp;":"&amp;SUBSTITUTE(ADDRESS(1,Z$226,4),"1","")))</f>
        <v>0</v>
      </c>
      <c r="AA242" s="430">
        <f ca="1">SUMIF('매입부자재(구매)'!$A:$A,$A:$A,INDIRECT("'매입부자재(구매)'!"&amp;SUBSTITUTE(ADDRESS(1,AA$226,4),"1","")&amp;":"&amp;SUBSTITUTE(ADDRESS(1,AA$226,4),"1","")))</f>
        <v>0</v>
      </c>
      <c r="AB242" s="430">
        <f ca="1">SUMIF('매입부자재(구매)'!$A:$A,$A:$A,INDIRECT("'매입부자재(구매)'!"&amp;SUBSTITUTE(ADDRESS(1,AB$226,4),"1","")&amp;":"&amp;SUBSTITUTE(ADDRESS(1,AB$226,4),"1","")))</f>
        <v>0</v>
      </c>
      <c r="AC242" s="430">
        <f ca="1">SUMIF('매입부자재(구매)'!$A:$A,$A:$A,INDIRECT("'매입부자재(구매)'!"&amp;SUBSTITUTE(ADDRESS(1,AC$226,4),"1","")&amp;":"&amp;SUBSTITUTE(ADDRESS(1,AC$226,4),"1","")))</f>
        <v>0</v>
      </c>
      <c r="AD242" s="430">
        <f ca="1">SUMIF('매입부자재(구매)'!$A:$A,$A:$A,INDIRECT("'매입부자재(구매)'!"&amp;SUBSTITUTE(ADDRESS(1,AD$226,4),"1","")&amp;":"&amp;SUBSTITUTE(ADDRESS(1,AD$226,4),"1","")))</f>
        <v>0</v>
      </c>
      <c r="AE242" s="430">
        <f ca="1">SUMIF('매입부자재(구매)'!$A:$A,$A:$A,INDIRECT("'매입부자재(구매)'!"&amp;SUBSTITUTE(ADDRESS(1,AE$226,4),"1","")&amp;":"&amp;SUBSTITUTE(ADDRESS(1,AE$226,4),"1","")))</f>
        <v>0</v>
      </c>
      <c r="AF242" s="430">
        <f ca="1">SUMIF('매입부자재(구매)'!$A:$A,$A:$A,INDIRECT("'매입부자재(구매)'!"&amp;SUBSTITUTE(ADDRESS(1,AF$226,4),"1","")&amp;":"&amp;SUBSTITUTE(ADDRESS(1,AF$226,4),"1","")))</f>
        <v>0</v>
      </c>
      <c r="AG242" s="430">
        <f ca="1">SUMIF('매입부자재(구매)'!$A:$A,$A:$A,INDIRECT("'매입부자재(구매)'!"&amp;SUBSTITUTE(ADDRESS(1,AG$226,4),"1","")&amp;":"&amp;SUBSTITUTE(ADDRESS(1,AG$226,4),"1","")))</f>
        <v>0</v>
      </c>
      <c r="AH242" s="430">
        <f ca="1">SUMIF('매입부자재(구매)'!$A:$A,$A:$A,INDIRECT("'매입부자재(구매)'!"&amp;SUBSTITUTE(ADDRESS(1,AH$226,4),"1","")&amp;":"&amp;SUBSTITUTE(ADDRESS(1,AH$226,4),"1","")))</f>
        <v>0</v>
      </c>
      <c r="AI242" s="430">
        <f t="shared" ca="1" si="376"/>
        <v>40190040</v>
      </c>
    </row>
    <row r="243" spans="1:35">
      <c r="A243" s="23" t="s">
        <v>1300</v>
      </c>
      <c r="B243" s="596"/>
      <c r="C243" s="436" t="s">
        <v>1258</v>
      </c>
      <c r="D243" s="430">
        <f ca="1">SUMIF('매입부자재(구매)'!$A:$A,$A:$A,INDIRECT("'매입부자재(구매)'!"&amp;SUBSTITUTE(ADDRESS(1,D$226,4),"1","")&amp;":"&amp;SUBSTITUTE(ADDRESS(1,D$226,4),"1","")))</f>
        <v>1228000</v>
      </c>
      <c r="E243" s="430">
        <f ca="1">SUMIF('매입부자재(구매)'!$A:$A,$A:$A,INDIRECT("'매입부자재(구매)'!"&amp;SUBSTITUTE(ADDRESS(1,E$226,4),"1","")&amp;":"&amp;SUBSTITUTE(ADDRESS(1,E$226,4),"1","")))</f>
        <v>0</v>
      </c>
      <c r="F243" s="430">
        <f ca="1">SUMIF('매입부자재(구매)'!$A:$A,$A:$A,INDIRECT("'매입부자재(구매)'!"&amp;SUBSTITUTE(ADDRESS(1,F$226,4),"1","")&amp;":"&amp;SUBSTITUTE(ADDRESS(1,F$226,4),"1","")))</f>
        <v>5073840</v>
      </c>
      <c r="G243" s="430">
        <f ca="1">SUMIF('매입부자재(구매)'!$A:$A,$A:$A,INDIRECT("'매입부자재(구매)'!"&amp;SUBSTITUTE(ADDRESS(1,G$226,4),"1","")&amp;":"&amp;SUBSTITUTE(ADDRESS(1,G$226,4),"1","")))</f>
        <v>2603800</v>
      </c>
      <c r="H243" s="430">
        <f ca="1">SUMIF('매입부자재(구매)'!$A:$A,$A:$A,INDIRECT("'매입부자재(구매)'!"&amp;SUBSTITUTE(ADDRESS(1,H$226,4),"1","")&amp;":"&amp;SUBSTITUTE(ADDRESS(1,H$226,4),"1","")))</f>
        <v>0</v>
      </c>
      <c r="I243" s="430">
        <f ca="1">SUMIF('매입부자재(구매)'!$A:$A,$A:$A,INDIRECT("'매입부자재(구매)'!"&amp;SUBSTITUTE(ADDRESS(1,I$226,4),"1","")&amp;":"&amp;SUBSTITUTE(ADDRESS(1,I$226,4),"1","")))</f>
        <v>0</v>
      </c>
      <c r="J243" s="430">
        <f ca="1">SUMIF('매입부자재(구매)'!$A:$A,$A:$A,INDIRECT("'매입부자재(구매)'!"&amp;SUBSTITUTE(ADDRESS(1,J$226,4),"1","")&amp;":"&amp;SUBSTITUTE(ADDRESS(1,J$226,4),"1","")))</f>
        <v>0</v>
      </c>
      <c r="K243" s="430">
        <f ca="1">SUMIF('매입부자재(구매)'!$A:$A,$A:$A,INDIRECT("'매입부자재(구매)'!"&amp;SUBSTITUTE(ADDRESS(1,K$226,4),"1","")&amp;":"&amp;SUBSTITUTE(ADDRESS(1,K$226,4),"1","")))</f>
        <v>0</v>
      </c>
      <c r="L243" s="430">
        <f ca="1">SUMIF('매입부자재(구매)'!$A:$A,$A:$A,INDIRECT("'매입부자재(구매)'!"&amp;SUBSTITUTE(ADDRESS(1,L$226,4),"1","")&amp;":"&amp;SUBSTITUTE(ADDRESS(1,L$226,4),"1","")))</f>
        <v>0</v>
      </c>
      <c r="M243" s="430">
        <f ca="1">SUMIF('매입부자재(구매)'!$A:$A,$A:$A,INDIRECT("'매입부자재(구매)'!"&amp;SUBSTITUTE(ADDRESS(1,M$226,4),"1","")&amp;":"&amp;SUBSTITUTE(ADDRESS(1,M$226,4),"1","")))</f>
        <v>0</v>
      </c>
      <c r="N243" s="430">
        <f ca="1">SUMIF('매입부자재(구매)'!$A:$A,$A:$A,INDIRECT("'매입부자재(구매)'!"&amp;SUBSTITUTE(ADDRESS(1,N$226,4),"1","")&amp;":"&amp;SUBSTITUTE(ADDRESS(1,N$226,4),"1","")))</f>
        <v>0</v>
      </c>
      <c r="O243" s="430">
        <f ca="1">SUMIF('매입부자재(구매)'!$A:$A,$A:$A,INDIRECT("'매입부자재(구매)'!"&amp;SUBSTITUTE(ADDRESS(1,O$226,4),"1","")&amp;":"&amp;SUBSTITUTE(ADDRESS(1,O$226,4),"1","")))</f>
        <v>5073840</v>
      </c>
      <c r="P243" s="430">
        <f ca="1">SUMIF('매입부자재(구매)'!$A:$A,$A:$A,INDIRECT("'매입부자재(구매)'!"&amp;SUBSTITUTE(ADDRESS(1,P$226,4),"1","")&amp;":"&amp;SUBSTITUTE(ADDRESS(1,P$226,4),"1","")))</f>
        <v>0</v>
      </c>
      <c r="Q243" s="430">
        <f ca="1">SUMIF('매입부자재(구매)'!$A:$A,$A:$A,INDIRECT("'매입부자재(구매)'!"&amp;SUBSTITUTE(ADDRESS(1,Q$226,4),"1","")&amp;":"&amp;SUBSTITUTE(ADDRESS(1,Q$226,4),"1","")))</f>
        <v>0</v>
      </c>
      <c r="R243" s="430">
        <f ca="1">SUMIF('매입부자재(구매)'!$A:$A,$A:$A,INDIRECT("'매입부자재(구매)'!"&amp;SUBSTITUTE(ADDRESS(1,R$226,4),"1","")&amp;":"&amp;SUBSTITUTE(ADDRESS(1,R$226,4),"1","")))</f>
        <v>0</v>
      </c>
      <c r="S243" s="430">
        <f ca="1">SUMIF('매입부자재(구매)'!$A:$A,$A:$A,INDIRECT("'매입부자재(구매)'!"&amp;SUBSTITUTE(ADDRESS(1,S$226,4),"1","")&amp;":"&amp;SUBSTITUTE(ADDRESS(1,S$226,4),"1","")))</f>
        <v>0</v>
      </c>
      <c r="T243" s="430">
        <f ca="1">SUMIF('매입부자재(구매)'!$A:$A,$A:$A,INDIRECT("'매입부자재(구매)'!"&amp;SUBSTITUTE(ADDRESS(1,T$226,4),"1","")&amp;":"&amp;SUBSTITUTE(ADDRESS(1,T$226,4),"1","")))</f>
        <v>0</v>
      </c>
      <c r="U243" s="430">
        <f ca="1">SUMIF('매입부자재(구매)'!$A:$A,$A:$A,INDIRECT("'매입부자재(구매)'!"&amp;SUBSTITUTE(ADDRESS(1,U$226,4),"1","")&amp;":"&amp;SUBSTITUTE(ADDRESS(1,U$226,4),"1","")))</f>
        <v>0</v>
      </c>
      <c r="V243" s="430">
        <f ca="1">SUMIF('매입부자재(구매)'!$A:$A,$A:$A,INDIRECT("'매입부자재(구매)'!"&amp;SUBSTITUTE(ADDRESS(1,V$226,4),"1","")&amp;":"&amp;SUBSTITUTE(ADDRESS(1,V$226,4),"1","")))</f>
        <v>0</v>
      </c>
      <c r="W243" s="430">
        <f ca="1">SUMIF('매입부자재(구매)'!$A:$A,$A:$A,INDIRECT("'매입부자재(구매)'!"&amp;SUBSTITUTE(ADDRESS(1,W$226,4),"1","")&amp;":"&amp;SUBSTITUTE(ADDRESS(1,W$226,4),"1","")))</f>
        <v>0</v>
      </c>
      <c r="X243" s="430">
        <f ca="1">SUMIF('매입부자재(구매)'!$A:$A,$A:$A,INDIRECT("'매입부자재(구매)'!"&amp;SUBSTITUTE(ADDRESS(1,X$226,4),"1","")&amp;":"&amp;SUBSTITUTE(ADDRESS(1,X$226,4),"1","")))</f>
        <v>0</v>
      </c>
      <c r="Y243" s="430">
        <f ca="1">SUMIF('매입부자재(구매)'!$A:$A,$A:$A,INDIRECT("'매입부자재(구매)'!"&amp;SUBSTITUTE(ADDRESS(1,Y$226,4),"1","")&amp;":"&amp;SUBSTITUTE(ADDRESS(1,Y$226,4),"1","")))</f>
        <v>0</v>
      </c>
      <c r="Z243" s="430">
        <f ca="1">SUMIF('매입부자재(구매)'!$A:$A,$A:$A,INDIRECT("'매입부자재(구매)'!"&amp;SUBSTITUTE(ADDRESS(1,Z$226,4),"1","")&amp;":"&amp;SUBSTITUTE(ADDRESS(1,Z$226,4),"1","")))</f>
        <v>0</v>
      </c>
      <c r="AA243" s="430">
        <f ca="1">SUMIF('매입부자재(구매)'!$A:$A,$A:$A,INDIRECT("'매입부자재(구매)'!"&amp;SUBSTITUTE(ADDRESS(1,AA$226,4),"1","")&amp;":"&amp;SUBSTITUTE(ADDRESS(1,AA$226,4),"1","")))</f>
        <v>0</v>
      </c>
      <c r="AB243" s="430">
        <f ca="1">SUMIF('매입부자재(구매)'!$A:$A,$A:$A,INDIRECT("'매입부자재(구매)'!"&amp;SUBSTITUTE(ADDRESS(1,AB$226,4),"1","")&amp;":"&amp;SUBSTITUTE(ADDRESS(1,AB$226,4),"1","")))</f>
        <v>0</v>
      </c>
      <c r="AC243" s="430">
        <f ca="1">SUMIF('매입부자재(구매)'!$A:$A,$A:$A,INDIRECT("'매입부자재(구매)'!"&amp;SUBSTITUTE(ADDRESS(1,AC$226,4),"1","")&amp;":"&amp;SUBSTITUTE(ADDRESS(1,AC$226,4),"1","")))</f>
        <v>0</v>
      </c>
      <c r="AD243" s="430">
        <f ca="1">SUMIF('매입부자재(구매)'!$A:$A,$A:$A,INDIRECT("'매입부자재(구매)'!"&amp;SUBSTITUTE(ADDRESS(1,AD$226,4),"1","")&amp;":"&amp;SUBSTITUTE(ADDRESS(1,AD$226,4),"1","")))</f>
        <v>0</v>
      </c>
      <c r="AE243" s="430">
        <f ca="1">SUMIF('매입부자재(구매)'!$A:$A,$A:$A,INDIRECT("'매입부자재(구매)'!"&amp;SUBSTITUTE(ADDRESS(1,AE$226,4),"1","")&amp;":"&amp;SUBSTITUTE(ADDRESS(1,AE$226,4),"1","")))</f>
        <v>0</v>
      </c>
      <c r="AF243" s="430">
        <f ca="1">SUMIF('매입부자재(구매)'!$A:$A,$A:$A,INDIRECT("'매입부자재(구매)'!"&amp;SUBSTITUTE(ADDRESS(1,AF$226,4),"1","")&amp;":"&amp;SUBSTITUTE(ADDRESS(1,AF$226,4),"1","")))</f>
        <v>0</v>
      </c>
      <c r="AG243" s="430">
        <f ca="1">SUMIF('매입부자재(구매)'!$A:$A,$A:$A,INDIRECT("'매입부자재(구매)'!"&amp;SUBSTITUTE(ADDRESS(1,AG$226,4),"1","")&amp;":"&amp;SUBSTITUTE(ADDRESS(1,AG$226,4),"1","")))</f>
        <v>0</v>
      </c>
      <c r="AH243" s="430">
        <f ca="1">SUMIF('매입부자재(구매)'!$A:$A,$A:$A,INDIRECT("'매입부자재(구매)'!"&amp;SUBSTITUTE(ADDRESS(1,AH$226,4),"1","")&amp;":"&amp;SUBSTITUTE(ADDRESS(1,AH$226,4),"1","")))</f>
        <v>0</v>
      </c>
      <c r="AI243" s="430">
        <f t="shared" ca="1" si="376"/>
        <v>13979480</v>
      </c>
    </row>
    <row r="244" spans="1:35">
      <c r="B244" s="595"/>
      <c r="C244" s="432" t="s">
        <v>41</v>
      </c>
      <c r="D244" s="433">
        <f ca="1">SUM(D242:D243)</f>
        <v>2630800</v>
      </c>
      <c r="E244" s="433">
        <f t="shared" ref="E244:AH244" ca="1" si="383">SUM(E242:E243)</f>
        <v>5189500</v>
      </c>
      <c r="F244" s="433">
        <f t="shared" ca="1" si="383"/>
        <v>9083100</v>
      </c>
      <c r="G244" s="433">
        <f t="shared" ca="1" si="383"/>
        <v>2603800</v>
      </c>
      <c r="H244" s="433">
        <f t="shared" ca="1" si="383"/>
        <v>4110000</v>
      </c>
      <c r="I244" s="433">
        <f t="shared" ca="1" si="383"/>
        <v>0</v>
      </c>
      <c r="J244" s="433">
        <f t="shared" ca="1" si="383"/>
        <v>0</v>
      </c>
      <c r="K244" s="433">
        <f t="shared" ca="1" si="383"/>
        <v>2485000</v>
      </c>
      <c r="L244" s="433">
        <f t="shared" ca="1" si="383"/>
        <v>2055000</v>
      </c>
      <c r="M244" s="433">
        <f t="shared" ca="1" si="383"/>
        <v>4922000</v>
      </c>
      <c r="N244" s="433">
        <f t="shared" ca="1" si="383"/>
        <v>3045000</v>
      </c>
      <c r="O244" s="433">
        <f t="shared" ca="1" si="383"/>
        <v>9304920</v>
      </c>
      <c r="P244" s="433">
        <f t="shared" ca="1" si="383"/>
        <v>0</v>
      </c>
      <c r="Q244" s="433">
        <f t="shared" ca="1" si="383"/>
        <v>0</v>
      </c>
      <c r="R244" s="433">
        <f t="shared" ca="1" si="383"/>
        <v>0</v>
      </c>
      <c r="S244" s="433">
        <f t="shared" ca="1" si="383"/>
        <v>3925400</v>
      </c>
      <c r="T244" s="433">
        <f t="shared" ca="1" si="383"/>
        <v>0</v>
      </c>
      <c r="U244" s="433">
        <f t="shared" ca="1" si="383"/>
        <v>4815000</v>
      </c>
      <c r="V244" s="433">
        <f t="shared" ca="1" si="383"/>
        <v>0</v>
      </c>
      <c r="W244" s="433">
        <f t="shared" ca="1" si="383"/>
        <v>0</v>
      </c>
      <c r="X244" s="433">
        <f t="shared" ca="1" si="383"/>
        <v>0</v>
      </c>
      <c r="Y244" s="433">
        <f t="shared" ca="1" si="383"/>
        <v>0</v>
      </c>
      <c r="Z244" s="433">
        <f t="shared" ca="1" si="383"/>
        <v>0</v>
      </c>
      <c r="AA244" s="433">
        <f t="shared" ca="1" si="383"/>
        <v>0</v>
      </c>
      <c r="AB244" s="433">
        <f t="shared" ca="1" si="383"/>
        <v>0</v>
      </c>
      <c r="AC244" s="433">
        <f t="shared" ca="1" si="383"/>
        <v>0</v>
      </c>
      <c r="AD244" s="433">
        <f t="shared" ca="1" si="383"/>
        <v>0</v>
      </c>
      <c r="AE244" s="433">
        <f t="shared" ca="1" si="383"/>
        <v>0</v>
      </c>
      <c r="AF244" s="433">
        <f t="shared" ca="1" si="383"/>
        <v>0</v>
      </c>
      <c r="AG244" s="433">
        <f t="shared" ca="1" si="383"/>
        <v>0</v>
      </c>
      <c r="AH244" s="433">
        <f t="shared" ca="1" si="383"/>
        <v>0</v>
      </c>
      <c r="AI244" s="435">
        <f t="shared" ca="1" si="376"/>
        <v>54169520</v>
      </c>
    </row>
    <row r="245" spans="1:35">
      <c r="B245" s="593" t="s">
        <v>49</v>
      </c>
      <c r="C245" s="593"/>
      <c r="D245" s="440">
        <f ca="1">SUM(D244+D241+D238+D236+D234+D232+D230)</f>
        <v>2630800</v>
      </c>
      <c r="E245" s="440">
        <f t="shared" ref="E245:AH245" ca="1" si="384">SUM(E244+E241+E238+E236+E234+E232+E230)</f>
        <v>7132924</v>
      </c>
      <c r="F245" s="440">
        <f t="shared" ca="1" si="384"/>
        <v>9083100</v>
      </c>
      <c r="G245" s="440">
        <f t="shared" ca="1" si="384"/>
        <v>2603800</v>
      </c>
      <c r="H245" s="440">
        <f t="shared" ca="1" si="384"/>
        <v>4110000</v>
      </c>
      <c r="I245" s="440">
        <f t="shared" ca="1" si="384"/>
        <v>0</v>
      </c>
      <c r="J245" s="440">
        <f t="shared" ca="1" si="384"/>
        <v>0</v>
      </c>
      <c r="K245" s="440">
        <f t="shared" ca="1" si="384"/>
        <v>14090920</v>
      </c>
      <c r="L245" s="440">
        <f t="shared" ca="1" si="384"/>
        <v>2055000</v>
      </c>
      <c r="M245" s="440">
        <f t="shared" ca="1" si="384"/>
        <v>11597840</v>
      </c>
      <c r="N245" s="440">
        <f t="shared" ca="1" si="384"/>
        <v>3045000</v>
      </c>
      <c r="O245" s="440">
        <f t="shared" ca="1" si="384"/>
        <v>15980760</v>
      </c>
      <c r="P245" s="440">
        <f t="shared" ca="1" si="384"/>
        <v>0</v>
      </c>
      <c r="Q245" s="440">
        <f t="shared" ca="1" si="384"/>
        <v>0</v>
      </c>
      <c r="R245" s="440">
        <f t="shared" ca="1" si="384"/>
        <v>8383136</v>
      </c>
      <c r="S245" s="440">
        <f t="shared" ca="1" si="384"/>
        <v>12347320</v>
      </c>
      <c r="T245" s="440">
        <f t="shared" ca="1" si="384"/>
        <v>0</v>
      </c>
      <c r="U245" s="440">
        <f t="shared" ca="1" si="384"/>
        <v>6286320</v>
      </c>
      <c r="V245" s="440">
        <f t="shared" ca="1" si="384"/>
        <v>0</v>
      </c>
      <c r="W245" s="440">
        <f t="shared" ca="1" si="384"/>
        <v>0</v>
      </c>
      <c r="X245" s="440">
        <f t="shared" ca="1" si="384"/>
        <v>0</v>
      </c>
      <c r="Y245" s="440">
        <f t="shared" ca="1" si="384"/>
        <v>0</v>
      </c>
      <c r="Z245" s="440">
        <f t="shared" ca="1" si="384"/>
        <v>0</v>
      </c>
      <c r="AA245" s="440">
        <f t="shared" ca="1" si="384"/>
        <v>0</v>
      </c>
      <c r="AB245" s="440">
        <f t="shared" ca="1" si="384"/>
        <v>0</v>
      </c>
      <c r="AC245" s="440">
        <f t="shared" ca="1" si="384"/>
        <v>0</v>
      </c>
      <c r="AD245" s="440">
        <f t="shared" ca="1" si="384"/>
        <v>0</v>
      </c>
      <c r="AE245" s="440">
        <f t="shared" ca="1" si="384"/>
        <v>0</v>
      </c>
      <c r="AF245" s="440">
        <f t="shared" ca="1" si="384"/>
        <v>0</v>
      </c>
      <c r="AG245" s="440">
        <f t="shared" ca="1" si="384"/>
        <v>0</v>
      </c>
      <c r="AH245" s="440">
        <f t="shared" ca="1" si="384"/>
        <v>0</v>
      </c>
      <c r="AI245" s="441">
        <f t="shared" ca="1" si="376"/>
        <v>99346920</v>
      </c>
    </row>
    <row r="247" spans="1:35">
      <c r="B247" s="290"/>
      <c r="C247" s="290"/>
      <c r="D247" s="23">
        <v>59</v>
      </c>
      <c r="E247" s="23">
        <f>D247+1</f>
        <v>60</v>
      </c>
      <c r="F247" s="23">
        <f t="shared" ref="F247" si="385">E247+1</f>
        <v>61</v>
      </c>
      <c r="G247" s="23">
        <f t="shared" ref="G247" si="386">F247+1</f>
        <v>62</v>
      </c>
      <c r="H247" s="23">
        <f t="shared" ref="H247" si="387">G247+1</f>
        <v>63</v>
      </c>
      <c r="I247" s="23">
        <f t="shared" ref="I247" si="388">H247+1</f>
        <v>64</v>
      </c>
      <c r="J247" s="23">
        <f t="shared" ref="J247" si="389">I247+1</f>
        <v>65</v>
      </c>
      <c r="K247" s="23">
        <f t="shared" ref="K247" si="390">J247+1</f>
        <v>66</v>
      </c>
      <c r="L247" s="23">
        <f t="shared" ref="L247" si="391">K247+1</f>
        <v>67</v>
      </c>
      <c r="M247" s="23">
        <f t="shared" ref="M247" si="392">L247+1</f>
        <v>68</v>
      </c>
      <c r="N247" s="23">
        <f t="shared" ref="N247" si="393">M247+1</f>
        <v>69</v>
      </c>
      <c r="O247" s="23">
        <f t="shared" ref="O247" si="394">N247+1</f>
        <v>70</v>
      </c>
      <c r="P247" s="23">
        <f t="shared" ref="P247" si="395">O247+1</f>
        <v>71</v>
      </c>
      <c r="Q247" s="23">
        <f t="shared" ref="Q247" si="396">P247+1</f>
        <v>72</v>
      </c>
      <c r="R247" s="23">
        <f t="shared" ref="R247" si="397">Q247+1</f>
        <v>73</v>
      </c>
      <c r="S247" s="23">
        <f t="shared" ref="S247" si="398">R247+1</f>
        <v>74</v>
      </c>
      <c r="T247" s="23">
        <f t="shared" ref="T247" si="399">S247+1</f>
        <v>75</v>
      </c>
      <c r="U247" s="23">
        <f t="shared" ref="U247" si="400">T247+1</f>
        <v>76</v>
      </c>
      <c r="V247" s="23">
        <f t="shared" ref="V247" si="401">U247+1</f>
        <v>77</v>
      </c>
      <c r="W247" s="23">
        <f t="shared" ref="W247" si="402">V247+1</f>
        <v>78</v>
      </c>
      <c r="X247" s="23">
        <f t="shared" ref="X247" si="403">W247+1</f>
        <v>79</v>
      </c>
      <c r="Y247" s="23">
        <f t="shared" ref="Y247" si="404">X247+1</f>
        <v>80</v>
      </c>
      <c r="Z247" s="23">
        <f t="shared" ref="Z247" si="405">Y247+1</f>
        <v>81</v>
      </c>
      <c r="AA247" s="23">
        <f t="shared" ref="AA247" si="406">Z247+1</f>
        <v>82</v>
      </c>
      <c r="AB247" s="23">
        <f t="shared" ref="AB247" si="407">AA247+1</f>
        <v>83</v>
      </c>
      <c r="AC247" s="23">
        <f t="shared" ref="AC247" si="408">AB247+1</f>
        <v>84</v>
      </c>
      <c r="AD247" s="23">
        <f t="shared" ref="AD247" si="409">AC247+1</f>
        <v>85</v>
      </c>
      <c r="AE247" s="23">
        <f t="shared" ref="AE247" si="410">AD247+1</f>
        <v>86</v>
      </c>
      <c r="AF247" s="23">
        <f t="shared" ref="AF247" si="411">AE247+1</f>
        <v>87</v>
      </c>
      <c r="AG247" s="23">
        <f t="shared" ref="AG247" si="412">AF247+1</f>
        <v>88</v>
      </c>
      <c r="AH247" s="23">
        <f t="shared" ref="AH247" si="413">AG247+1</f>
        <v>89</v>
      </c>
      <c r="AI247" s="490"/>
    </row>
    <row r="248" spans="1:35" ht="31.5" customHeight="1">
      <c r="A248" s="451" t="s">
        <v>1278</v>
      </c>
      <c r="B248" s="491" t="s">
        <v>728</v>
      </c>
      <c r="C248" s="312"/>
      <c r="D248" s="443">
        <f>DATE($B$2,$C$2,1)</f>
        <v>45870</v>
      </c>
      <c r="E248" s="443">
        <f>D248+1</f>
        <v>45871</v>
      </c>
      <c r="F248" s="443">
        <f t="shared" ref="F248" si="414">E248+1</f>
        <v>45872</v>
      </c>
      <c r="G248" s="443">
        <f t="shared" ref="G248" si="415">F248+1</f>
        <v>45873</v>
      </c>
      <c r="H248" s="443">
        <f t="shared" ref="H248" si="416">G248+1</f>
        <v>45874</v>
      </c>
      <c r="I248" s="443">
        <f t="shared" ref="I248" si="417">H248+1</f>
        <v>45875</v>
      </c>
      <c r="J248" s="443">
        <f t="shared" ref="J248" si="418">I248+1</f>
        <v>45876</v>
      </c>
      <c r="K248" s="443">
        <f t="shared" ref="K248" si="419">J248+1</f>
        <v>45877</v>
      </c>
      <c r="L248" s="443">
        <f t="shared" ref="L248" si="420">K248+1</f>
        <v>45878</v>
      </c>
      <c r="M248" s="443">
        <f t="shared" ref="M248" si="421">L248+1</f>
        <v>45879</v>
      </c>
      <c r="N248" s="443">
        <f t="shared" ref="N248" si="422">M248+1</f>
        <v>45880</v>
      </c>
      <c r="O248" s="443">
        <f t="shared" ref="O248" si="423">N248+1</f>
        <v>45881</v>
      </c>
      <c r="P248" s="443">
        <f t="shared" ref="P248" si="424">O248+1</f>
        <v>45882</v>
      </c>
      <c r="Q248" s="443">
        <f t="shared" ref="Q248" si="425">P248+1</f>
        <v>45883</v>
      </c>
      <c r="R248" s="443">
        <f t="shared" ref="R248" si="426">Q248+1</f>
        <v>45884</v>
      </c>
      <c r="S248" s="443">
        <f t="shared" ref="S248" si="427">R248+1</f>
        <v>45885</v>
      </c>
      <c r="T248" s="443">
        <f t="shared" ref="T248" si="428">S248+1</f>
        <v>45886</v>
      </c>
      <c r="U248" s="443">
        <f t="shared" ref="U248" si="429">T248+1</f>
        <v>45887</v>
      </c>
      <c r="V248" s="443">
        <f t="shared" ref="V248" si="430">U248+1</f>
        <v>45888</v>
      </c>
      <c r="W248" s="443">
        <f t="shared" ref="W248" si="431">V248+1</f>
        <v>45889</v>
      </c>
      <c r="X248" s="443">
        <f t="shared" ref="X248" si="432">W248+1</f>
        <v>45890</v>
      </c>
      <c r="Y248" s="443">
        <f t="shared" ref="Y248" si="433">X248+1</f>
        <v>45891</v>
      </c>
      <c r="Z248" s="443">
        <f t="shared" ref="Z248" si="434">Y248+1</f>
        <v>45892</v>
      </c>
      <c r="AA248" s="443">
        <f t="shared" ref="AA248" si="435">Z248+1</f>
        <v>45893</v>
      </c>
      <c r="AB248" s="443">
        <f t="shared" ref="AB248" si="436">AA248+1</f>
        <v>45894</v>
      </c>
      <c r="AC248" s="443">
        <f t="shared" ref="AC248" si="437">AB248+1</f>
        <v>45895</v>
      </c>
      <c r="AD248" s="443">
        <f t="shared" ref="AD248" si="438">AC248+1</f>
        <v>45896</v>
      </c>
      <c r="AE248" s="443">
        <f t="shared" ref="AE248" si="439">AD248+1</f>
        <v>45897</v>
      </c>
      <c r="AF248" s="443">
        <f t="shared" ref="AF248" si="440">AE248+1</f>
        <v>45898</v>
      </c>
      <c r="AG248" s="443">
        <f t="shared" ref="AG248" si="441">AF248+1</f>
        <v>45899</v>
      </c>
      <c r="AH248" s="443">
        <f t="shared" ref="AH248" si="442">AG248+1</f>
        <v>45900</v>
      </c>
      <c r="AI248" s="492" t="s">
        <v>505</v>
      </c>
    </row>
    <row r="249" spans="1:35">
      <c r="A249" s="290" t="s">
        <v>1278</v>
      </c>
      <c r="B249" s="587" t="s">
        <v>1263</v>
      </c>
      <c r="C249" s="436"/>
      <c r="D249" s="430">
        <f ca="1">SUMIF(협력사!$A:$A,$A:$A,INDIRECT("협력사!"&amp;SUBSTITUTE(ADDRESS(1,D$247,4),"1","")&amp;":"&amp;SUBSTITUTE(ADDRESS(1,D$247,4),"1","")))</f>
        <v>0</v>
      </c>
      <c r="E249" s="430">
        <f ca="1">SUMIF(협력사!$A:$A,$A:$A,INDIRECT("협력사!"&amp;SUBSTITUTE(ADDRESS(1,E$247,4),"1","")&amp;":"&amp;SUBSTITUTE(ADDRESS(1,E$247,4),"1","")))</f>
        <v>0</v>
      </c>
      <c r="F249" s="430">
        <f ca="1">SUMIF(협력사!$A:$A,$A:$A,INDIRECT("협력사!"&amp;SUBSTITUTE(ADDRESS(1,F$247,4),"1","")&amp;":"&amp;SUBSTITUTE(ADDRESS(1,F$247,4),"1","")))</f>
        <v>0</v>
      </c>
      <c r="G249" s="430">
        <f ca="1">SUMIF(협력사!$A:$A,$A:$A,INDIRECT("협력사!"&amp;SUBSTITUTE(ADDRESS(1,G$247,4),"1","")&amp;":"&amp;SUBSTITUTE(ADDRESS(1,G$247,4),"1","")))</f>
        <v>0</v>
      </c>
      <c r="H249" s="430">
        <f ca="1">SUMIF(협력사!$A:$A,$A:$A,INDIRECT("협력사!"&amp;SUBSTITUTE(ADDRESS(1,H$247,4),"1","")&amp;":"&amp;SUBSTITUTE(ADDRESS(1,H$247,4),"1","")))</f>
        <v>0</v>
      </c>
      <c r="I249" s="430">
        <f ca="1">SUMIF(협력사!$A:$A,$A:$A,INDIRECT("협력사!"&amp;SUBSTITUTE(ADDRESS(1,I$247,4),"1","")&amp;":"&amp;SUBSTITUTE(ADDRESS(1,I$247,4),"1","")))</f>
        <v>0</v>
      </c>
      <c r="J249" s="430">
        <f ca="1">SUMIF(협력사!$A:$A,$A:$A,INDIRECT("협력사!"&amp;SUBSTITUTE(ADDRESS(1,J$247,4),"1","")&amp;":"&amp;SUBSTITUTE(ADDRESS(1,J$247,4),"1","")))</f>
        <v>0</v>
      </c>
      <c r="K249" s="430">
        <f ca="1">SUMIF(협력사!$A:$A,$A:$A,INDIRECT("협력사!"&amp;SUBSTITUTE(ADDRESS(1,K$247,4),"1","")&amp;":"&amp;SUBSTITUTE(ADDRESS(1,K$247,4),"1","")))</f>
        <v>0</v>
      </c>
      <c r="L249" s="430">
        <f ca="1">SUMIF(협력사!$A:$A,$A:$A,INDIRECT("협력사!"&amp;SUBSTITUTE(ADDRESS(1,L$247,4),"1","")&amp;":"&amp;SUBSTITUTE(ADDRESS(1,L$247,4),"1","")))</f>
        <v>0</v>
      </c>
      <c r="M249" s="430">
        <f ca="1">SUMIF(협력사!$A:$A,$A:$A,INDIRECT("협력사!"&amp;SUBSTITUTE(ADDRESS(1,M$247,4),"1","")&amp;":"&amp;SUBSTITUTE(ADDRESS(1,M$247,4),"1","")))</f>
        <v>13536736</v>
      </c>
      <c r="N249" s="430">
        <f ca="1">SUMIF(협력사!$A:$A,$A:$A,INDIRECT("협력사!"&amp;SUBSTITUTE(ADDRESS(1,N$247,4),"1","")&amp;":"&amp;SUBSTITUTE(ADDRESS(1,N$247,4),"1","")))</f>
        <v>0</v>
      </c>
      <c r="O249" s="430">
        <f ca="1">SUMIF(협력사!$A:$A,$A:$A,INDIRECT("협력사!"&amp;SUBSTITUTE(ADDRESS(1,O$247,4),"1","")&amp;":"&amp;SUBSTITUTE(ADDRESS(1,O$247,4),"1","")))</f>
        <v>0</v>
      </c>
      <c r="P249" s="430">
        <f ca="1">SUMIF(협력사!$A:$A,$A:$A,INDIRECT("협력사!"&amp;SUBSTITUTE(ADDRESS(1,P$247,4),"1","")&amp;":"&amp;SUBSTITUTE(ADDRESS(1,P$247,4),"1","")))</f>
        <v>0</v>
      </c>
      <c r="Q249" s="430">
        <f ca="1">SUMIF(협력사!$A:$A,$A:$A,INDIRECT("협력사!"&amp;SUBSTITUTE(ADDRESS(1,Q$247,4),"1","")&amp;":"&amp;SUBSTITUTE(ADDRESS(1,Q$247,4),"1","")))</f>
        <v>0</v>
      </c>
      <c r="R249" s="430">
        <f ca="1">SUMIF(협력사!$A:$A,$A:$A,INDIRECT("협력사!"&amp;SUBSTITUTE(ADDRESS(1,R$247,4),"1","")&amp;":"&amp;SUBSTITUTE(ADDRESS(1,R$247,4),"1","")))</f>
        <v>0</v>
      </c>
      <c r="S249" s="430">
        <f ca="1">SUMIF(협력사!$A:$A,$A:$A,INDIRECT("협력사!"&amp;SUBSTITUTE(ADDRESS(1,S$247,4),"1","")&amp;":"&amp;SUBSTITUTE(ADDRESS(1,S$247,4),"1","")))</f>
        <v>0</v>
      </c>
      <c r="T249" s="430">
        <f ca="1">SUMIF(협력사!$A:$A,$A:$A,INDIRECT("협력사!"&amp;SUBSTITUTE(ADDRESS(1,T$247,4),"1","")&amp;":"&amp;SUBSTITUTE(ADDRESS(1,T$247,4),"1","")))</f>
        <v>0</v>
      </c>
      <c r="U249" s="430">
        <f ca="1">SUMIF(협력사!$A:$A,$A:$A,INDIRECT("협력사!"&amp;SUBSTITUTE(ADDRESS(1,U$247,4),"1","")&amp;":"&amp;SUBSTITUTE(ADDRESS(1,U$247,4),"1","")))</f>
        <v>0</v>
      </c>
      <c r="V249" s="430">
        <f ca="1">SUMIF(협력사!$A:$A,$A:$A,INDIRECT("협력사!"&amp;SUBSTITUTE(ADDRESS(1,V$247,4),"1","")&amp;":"&amp;SUBSTITUTE(ADDRESS(1,V$247,4),"1","")))</f>
        <v>0</v>
      </c>
      <c r="W249" s="430">
        <f ca="1">SUMIF(협력사!$A:$A,$A:$A,INDIRECT("협력사!"&amp;SUBSTITUTE(ADDRESS(1,W$247,4),"1","")&amp;":"&amp;SUBSTITUTE(ADDRESS(1,W$247,4),"1","")))</f>
        <v>0</v>
      </c>
      <c r="X249" s="430">
        <f ca="1">SUMIF(협력사!$A:$A,$A:$A,INDIRECT("협력사!"&amp;SUBSTITUTE(ADDRESS(1,X$247,4),"1","")&amp;":"&amp;SUBSTITUTE(ADDRESS(1,X$247,4),"1","")))</f>
        <v>0</v>
      </c>
      <c r="Y249" s="430">
        <f ca="1">SUMIF(협력사!$A:$A,$A:$A,INDIRECT("협력사!"&amp;SUBSTITUTE(ADDRESS(1,Y$247,4),"1","")&amp;":"&amp;SUBSTITUTE(ADDRESS(1,Y$247,4),"1","")))</f>
        <v>0</v>
      </c>
      <c r="Z249" s="430">
        <f ca="1">SUMIF(협력사!$A:$A,$A:$A,INDIRECT("협력사!"&amp;SUBSTITUTE(ADDRESS(1,Z$247,4),"1","")&amp;":"&amp;SUBSTITUTE(ADDRESS(1,Z$247,4),"1","")))</f>
        <v>0</v>
      </c>
      <c r="AA249" s="430">
        <f ca="1">SUMIF(협력사!$A:$A,$A:$A,INDIRECT("협력사!"&amp;SUBSTITUTE(ADDRESS(1,AA$247,4),"1","")&amp;":"&amp;SUBSTITUTE(ADDRESS(1,AA$247,4),"1","")))</f>
        <v>0</v>
      </c>
      <c r="AB249" s="430">
        <f ca="1">SUMIF(협력사!$A:$A,$A:$A,INDIRECT("협력사!"&amp;SUBSTITUTE(ADDRESS(1,AB$247,4),"1","")&amp;":"&amp;SUBSTITUTE(ADDRESS(1,AB$247,4),"1","")))</f>
        <v>0</v>
      </c>
      <c r="AC249" s="430">
        <f ca="1">SUMIF(협력사!$A:$A,$A:$A,INDIRECT("협력사!"&amp;SUBSTITUTE(ADDRESS(1,AC$247,4),"1","")&amp;":"&amp;SUBSTITUTE(ADDRESS(1,AC$247,4),"1","")))</f>
        <v>0</v>
      </c>
      <c r="AD249" s="430">
        <f ca="1">SUMIF(협력사!$A:$A,$A:$A,INDIRECT("협력사!"&amp;SUBSTITUTE(ADDRESS(1,AD$247,4),"1","")&amp;":"&amp;SUBSTITUTE(ADDRESS(1,AD$247,4),"1","")))</f>
        <v>0</v>
      </c>
      <c r="AE249" s="430">
        <f ca="1">SUMIF(협력사!$A:$A,$A:$A,INDIRECT("협력사!"&amp;SUBSTITUTE(ADDRESS(1,AE$247,4),"1","")&amp;":"&amp;SUBSTITUTE(ADDRESS(1,AE$247,4),"1","")))</f>
        <v>0</v>
      </c>
      <c r="AF249" s="430">
        <f ca="1">SUMIF(협력사!$A:$A,$A:$A,INDIRECT("협력사!"&amp;SUBSTITUTE(ADDRESS(1,AF$247,4),"1","")&amp;":"&amp;SUBSTITUTE(ADDRESS(1,AF$247,4),"1","")))</f>
        <v>0</v>
      </c>
      <c r="AG249" s="430">
        <f ca="1">SUMIF(협력사!$A:$A,$A:$A,INDIRECT("협력사!"&amp;SUBSTITUTE(ADDRESS(1,AG$247,4),"1","")&amp;":"&amp;SUBSTITUTE(ADDRESS(1,AG$247,4),"1","")))</f>
        <v>0</v>
      </c>
      <c r="AH249" s="430">
        <f ca="1">SUMIF(협력사!$A:$A,$A:$A,INDIRECT("협력사!"&amp;SUBSTITUTE(ADDRESS(1,AH$247,4),"1","")&amp;":"&amp;SUBSTITUTE(ADDRESS(1,AH$247,4),"1","")))</f>
        <v>0</v>
      </c>
      <c r="AI249" s="430">
        <f t="shared" ref="AI249:AI257" ca="1" si="443">SUM(D249:AH249)</f>
        <v>13536736</v>
      </c>
    </row>
    <row r="250" spans="1:35">
      <c r="B250" s="588"/>
      <c r="C250" s="432" t="s">
        <v>41</v>
      </c>
      <c r="D250" s="433">
        <f ca="1">D249</f>
        <v>0</v>
      </c>
      <c r="E250" s="433">
        <f ca="1">E249</f>
        <v>0</v>
      </c>
      <c r="F250" s="433">
        <f t="shared" ref="F250:AH250" ca="1" si="444">F249</f>
        <v>0</v>
      </c>
      <c r="G250" s="433">
        <f t="shared" ca="1" si="444"/>
        <v>0</v>
      </c>
      <c r="H250" s="433">
        <f t="shared" ca="1" si="444"/>
        <v>0</v>
      </c>
      <c r="I250" s="433">
        <f t="shared" ca="1" si="444"/>
        <v>0</v>
      </c>
      <c r="J250" s="433">
        <f t="shared" ca="1" si="444"/>
        <v>0</v>
      </c>
      <c r="K250" s="433">
        <f t="shared" ca="1" si="444"/>
        <v>0</v>
      </c>
      <c r="L250" s="433">
        <f t="shared" ca="1" si="444"/>
        <v>0</v>
      </c>
      <c r="M250" s="433">
        <f t="shared" ca="1" si="444"/>
        <v>13536736</v>
      </c>
      <c r="N250" s="433">
        <f t="shared" ca="1" si="444"/>
        <v>0</v>
      </c>
      <c r="O250" s="433">
        <f t="shared" ca="1" si="444"/>
        <v>0</v>
      </c>
      <c r="P250" s="433">
        <f t="shared" ca="1" si="444"/>
        <v>0</v>
      </c>
      <c r="Q250" s="433">
        <f t="shared" ca="1" si="444"/>
        <v>0</v>
      </c>
      <c r="R250" s="433">
        <f t="shared" ca="1" si="444"/>
        <v>0</v>
      </c>
      <c r="S250" s="433">
        <f t="shared" ca="1" si="444"/>
        <v>0</v>
      </c>
      <c r="T250" s="433">
        <f t="shared" ca="1" si="444"/>
        <v>0</v>
      </c>
      <c r="U250" s="433">
        <f t="shared" ca="1" si="444"/>
        <v>0</v>
      </c>
      <c r="V250" s="433">
        <f t="shared" ca="1" si="444"/>
        <v>0</v>
      </c>
      <c r="W250" s="433">
        <f t="shared" ca="1" si="444"/>
        <v>0</v>
      </c>
      <c r="X250" s="433">
        <f t="shared" ca="1" si="444"/>
        <v>0</v>
      </c>
      <c r="Y250" s="433">
        <f t="shared" ca="1" si="444"/>
        <v>0</v>
      </c>
      <c r="Z250" s="433">
        <f t="shared" ca="1" si="444"/>
        <v>0</v>
      </c>
      <c r="AA250" s="433">
        <f t="shared" ca="1" si="444"/>
        <v>0</v>
      </c>
      <c r="AB250" s="433">
        <f t="shared" ca="1" si="444"/>
        <v>0</v>
      </c>
      <c r="AC250" s="433">
        <f t="shared" ca="1" si="444"/>
        <v>0</v>
      </c>
      <c r="AD250" s="433">
        <f t="shared" ca="1" si="444"/>
        <v>0</v>
      </c>
      <c r="AE250" s="433">
        <f t="shared" ca="1" si="444"/>
        <v>0</v>
      </c>
      <c r="AF250" s="433">
        <f t="shared" ca="1" si="444"/>
        <v>0</v>
      </c>
      <c r="AG250" s="433">
        <f t="shared" ca="1" si="444"/>
        <v>0</v>
      </c>
      <c r="AH250" s="433">
        <f t="shared" ca="1" si="444"/>
        <v>0</v>
      </c>
      <c r="AI250" s="435">
        <f t="shared" ca="1" si="443"/>
        <v>13536736</v>
      </c>
    </row>
    <row r="251" spans="1:35">
      <c r="A251" s="23" t="s">
        <v>1343</v>
      </c>
      <c r="B251" s="589" t="s">
        <v>1264</v>
      </c>
      <c r="C251" s="436"/>
      <c r="D251" s="430"/>
      <c r="E251" s="430"/>
      <c r="F251" s="430"/>
      <c r="G251" s="430"/>
      <c r="H251" s="430"/>
      <c r="I251" s="430"/>
      <c r="J251" s="430"/>
      <c r="K251" s="430"/>
      <c r="L251" s="430"/>
      <c r="M251" s="430"/>
      <c r="N251" s="430"/>
      <c r="O251" s="430"/>
      <c r="P251" s="430"/>
      <c r="Q251" s="430"/>
      <c r="R251" s="430"/>
      <c r="S251" s="430"/>
      <c r="T251" s="430"/>
      <c r="U251" s="430"/>
      <c r="V251" s="430"/>
      <c r="W251" s="430"/>
      <c r="X251" s="430"/>
      <c r="Y251" s="430"/>
      <c r="Z251" s="430"/>
      <c r="AA251" s="430"/>
      <c r="AB251" s="430"/>
      <c r="AC251" s="430"/>
      <c r="AD251" s="430"/>
      <c r="AE251" s="430"/>
      <c r="AF251" s="430"/>
      <c r="AG251" s="430"/>
      <c r="AH251" s="430"/>
      <c r="AI251" s="430">
        <f t="shared" si="443"/>
        <v>0</v>
      </c>
    </row>
    <row r="252" spans="1:35">
      <c r="B252" s="588"/>
      <c r="C252" s="432" t="s">
        <v>41</v>
      </c>
      <c r="D252" s="433">
        <f>D251</f>
        <v>0</v>
      </c>
      <c r="E252" s="433"/>
      <c r="F252" s="433"/>
      <c r="G252" s="433"/>
      <c r="H252" s="433"/>
      <c r="I252" s="433"/>
      <c r="J252" s="433"/>
      <c r="K252" s="433"/>
      <c r="L252" s="433"/>
      <c r="M252" s="433"/>
      <c r="N252" s="433"/>
      <c r="O252" s="433"/>
      <c r="P252" s="433"/>
      <c r="Q252" s="433"/>
      <c r="R252" s="433"/>
      <c r="S252" s="433"/>
      <c r="T252" s="433"/>
      <c r="U252" s="433"/>
      <c r="V252" s="433"/>
      <c r="W252" s="433"/>
      <c r="X252" s="433"/>
      <c r="Y252" s="433"/>
      <c r="Z252" s="433"/>
      <c r="AA252" s="433"/>
      <c r="AB252" s="433"/>
      <c r="AC252" s="433"/>
      <c r="AD252" s="433"/>
      <c r="AE252" s="433"/>
      <c r="AF252" s="433"/>
      <c r="AG252" s="433"/>
      <c r="AH252" s="433"/>
      <c r="AI252" s="435">
        <f t="shared" si="443"/>
        <v>0</v>
      </c>
    </row>
    <row r="253" spans="1:35" ht="21.75" customHeight="1">
      <c r="A253" s="23" t="s">
        <v>1357</v>
      </c>
      <c r="B253" s="589" t="s">
        <v>1265</v>
      </c>
      <c r="C253" s="436"/>
      <c r="D253" s="430">
        <f ca="1">SUMIF('매입부자재(구매)'!$A:$A,$A:$A,INDIRECT("'매입부자재(구매)'!"&amp;SUBSTITUTE(ADDRESS(1,D$226,4),"1","")&amp;":"&amp;SUBSTITUTE(ADDRESS(1,D$226,4),"1","")))</f>
        <v>0</v>
      </c>
      <c r="E253" s="430">
        <f ca="1">SUMIF('매입부자재(구매)'!$A:$A,$A:$A,INDIRECT("'매입부자재(구매)'!"&amp;SUBSTITUTE(ADDRESS(1,E$226,4),"1","")&amp;":"&amp;SUBSTITUTE(ADDRESS(1,E$226,4),"1","")))</f>
        <v>0</v>
      </c>
      <c r="F253" s="430">
        <f ca="1">SUMIF('매입부자재(구매)'!$A:$A,$A:$A,INDIRECT("'매입부자재(구매)'!"&amp;SUBSTITUTE(ADDRESS(1,F$226,4),"1","")&amp;":"&amp;SUBSTITUTE(ADDRESS(1,F$226,4),"1","")))</f>
        <v>4187870.4</v>
      </c>
      <c r="G253" s="430">
        <f ca="1">SUMIF('매입부자재(구매)'!$A:$A,$A:$A,INDIRECT("'매입부자재(구매)'!"&amp;SUBSTITUTE(ADDRESS(1,G$226,4),"1","")&amp;":"&amp;SUBSTITUTE(ADDRESS(1,G$226,4),"1","")))</f>
        <v>0</v>
      </c>
      <c r="H253" s="430">
        <f ca="1">SUMIF('매입부자재(구매)'!$A:$A,$A:$A,INDIRECT("'매입부자재(구매)'!"&amp;SUBSTITUTE(ADDRESS(1,H$226,4),"1","")&amp;":"&amp;SUBSTITUTE(ADDRESS(1,H$226,4),"1","")))</f>
        <v>0</v>
      </c>
      <c r="I253" s="430">
        <f ca="1">SUMIF('매입부자재(구매)'!$A:$A,$A:$A,INDIRECT("'매입부자재(구매)'!"&amp;SUBSTITUTE(ADDRESS(1,I$226,4),"1","")&amp;":"&amp;SUBSTITUTE(ADDRESS(1,I$226,4),"1","")))</f>
        <v>0</v>
      </c>
      <c r="J253" s="430">
        <f ca="1">SUMIF('매입부자재(구매)'!$A:$A,$A:$A,INDIRECT("'매입부자재(구매)'!"&amp;SUBSTITUTE(ADDRESS(1,J$226,4),"1","")&amp;":"&amp;SUBSTITUTE(ADDRESS(1,J$226,4),"1","")))</f>
        <v>0</v>
      </c>
      <c r="K253" s="430">
        <f ca="1">SUMIF('매입부자재(구매)'!$A:$A,$A:$A,INDIRECT("'매입부자재(구매)'!"&amp;SUBSTITUTE(ADDRESS(1,K$226,4),"1","")&amp;":"&amp;SUBSTITUTE(ADDRESS(1,K$226,4),"1","")))</f>
        <v>684000</v>
      </c>
      <c r="L253" s="430">
        <f ca="1">SUMIF('매입부자재(구매)'!$A:$A,$A:$A,INDIRECT("'매입부자재(구매)'!"&amp;SUBSTITUTE(ADDRESS(1,L$226,4),"1","")&amp;":"&amp;SUBSTITUTE(ADDRESS(1,L$226,4),"1","")))</f>
        <v>0</v>
      </c>
      <c r="M253" s="430">
        <f ca="1">SUMIF('매입부자재(구매)'!$A:$A,$A:$A,INDIRECT("'매입부자재(구매)'!"&amp;SUBSTITUTE(ADDRESS(1,M$226,4),"1","")&amp;":"&amp;SUBSTITUTE(ADDRESS(1,M$226,4),"1","")))</f>
        <v>0</v>
      </c>
      <c r="N253" s="430">
        <f ca="1">SUMIF('매입부자재(구매)'!$A:$A,$A:$A,INDIRECT("'매입부자재(구매)'!"&amp;SUBSTITUTE(ADDRESS(1,N$226,4),"1","")&amp;":"&amp;SUBSTITUTE(ADDRESS(1,N$226,4),"1","")))</f>
        <v>0</v>
      </c>
      <c r="O253" s="430">
        <f ca="1">SUMIF('매입부자재(구매)'!$A:$A,$A:$A,INDIRECT("'매입부자재(구매)'!"&amp;SUBSTITUTE(ADDRESS(1,O$226,4),"1","")&amp;":"&amp;SUBSTITUTE(ADDRESS(1,O$226,4),"1","")))</f>
        <v>0</v>
      </c>
      <c r="P253" s="430">
        <f ca="1">SUMIF('매입부자재(구매)'!$A:$A,$A:$A,INDIRECT("'매입부자재(구매)'!"&amp;SUBSTITUTE(ADDRESS(1,P$226,4),"1","")&amp;":"&amp;SUBSTITUTE(ADDRESS(1,P$226,4),"1","")))</f>
        <v>0</v>
      </c>
      <c r="Q253" s="430">
        <f ca="1">SUMIF('매입부자재(구매)'!$A:$A,$A:$A,INDIRECT("'매입부자재(구매)'!"&amp;SUBSTITUTE(ADDRESS(1,Q$226,4),"1","")&amp;":"&amp;SUBSTITUTE(ADDRESS(1,Q$226,4),"1","")))</f>
        <v>0</v>
      </c>
      <c r="R253" s="430">
        <f ca="1">SUMIF('매입부자재(구매)'!$A:$A,$A:$A,INDIRECT("'매입부자재(구매)'!"&amp;SUBSTITUTE(ADDRESS(1,R$226,4),"1","")&amp;":"&amp;SUBSTITUTE(ADDRESS(1,R$226,4),"1","")))</f>
        <v>0</v>
      </c>
      <c r="S253" s="430">
        <f ca="1">SUMIF('매입부자재(구매)'!$A:$A,$A:$A,INDIRECT("'매입부자재(구매)'!"&amp;SUBSTITUTE(ADDRESS(1,S$226,4),"1","")&amp;":"&amp;SUBSTITUTE(ADDRESS(1,S$226,4),"1","")))</f>
        <v>0</v>
      </c>
      <c r="T253" s="430">
        <f ca="1">SUMIF('매입부자재(구매)'!$A:$A,$A:$A,INDIRECT("'매입부자재(구매)'!"&amp;SUBSTITUTE(ADDRESS(1,T$226,4),"1","")&amp;":"&amp;SUBSTITUTE(ADDRESS(1,T$226,4),"1","")))</f>
        <v>0</v>
      </c>
      <c r="U253" s="430">
        <f ca="1">SUMIF('매입부자재(구매)'!$A:$A,$A:$A,INDIRECT("'매입부자재(구매)'!"&amp;SUBSTITUTE(ADDRESS(1,U$226,4),"1","")&amp;":"&amp;SUBSTITUTE(ADDRESS(1,U$226,4),"1","")))</f>
        <v>0</v>
      </c>
      <c r="V253" s="430">
        <f ca="1">SUMIF('매입부자재(구매)'!$A:$A,$A:$A,INDIRECT("'매입부자재(구매)'!"&amp;SUBSTITUTE(ADDRESS(1,V$226,4),"1","")&amp;":"&amp;SUBSTITUTE(ADDRESS(1,V$226,4),"1","")))</f>
        <v>0</v>
      </c>
      <c r="W253" s="430">
        <f ca="1">SUMIF('매입부자재(구매)'!$A:$A,$A:$A,INDIRECT("'매입부자재(구매)'!"&amp;SUBSTITUTE(ADDRESS(1,W$226,4),"1","")&amp;":"&amp;SUBSTITUTE(ADDRESS(1,W$226,4),"1","")))</f>
        <v>0</v>
      </c>
      <c r="X253" s="430">
        <f ca="1">SUMIF('매입부자재(구매)'!$A:$A,$A:$A,INDIRECT("'매입부자재(구매)'!"&amp;SUBSTITUTE(ADDRESS(1,X$226,4),"1","")&amp;":"&amp;SUBSTITUTE(ADDRESS(1,X$226,4),"1","")))</f>
        <v>0</v>
      </c>
      <c r="Y253" s="430">
        <f ca="1">SUMIF('매입부자재(구매)'!$A:$A,$A:$A,INDIRECT("'매입부자재(구매)'!"&amp;SUBSTITUTE(ADDRESS(1,Y$226,4),"1","")&amp;":"&amp;SUBSTITUTE(ADDRESS(1,Y$226,4),"1","")))</f>
        <v>0</v>
      </c>
      <c r="Z253" s="430">
        <f ca="1">SUMIF('매입부자재(구매)'!$A:$A,$A:$A,INDIRECT("'매입부자재(구매)'!"&amp;SUBSTITUTE(ADDRESS(1,Z$226,4),"1","")&amp;":"&amp;SUBSTITUTE(ADDRESS(1,Z$226,4),"1","")))</f>
        <v>0</v>
      </c>
      <c r="AA253" s="430">
        <f ca="1">SUMIF('매입부자재(구매)'!$A:$A,$A:$A,INDIRECT("'매입부자재(구매)'!"&amp;SUBSTITUTE(ADDRESS(1,AA$226,4),"1","")&amp;":"&amp;SUBSTITUTE(ADDRESS(1,AA$226,4),"1","")))</f>
        <v>0</v>
      </c>
      <c r="AB253" s="430">
        <f ca="1">SUMIF('매입부자재(구매)'!$A:$A,$A:$A,INDIRECT("'매입부자재(구매)'!"&amp;SUBSTITUTE(ADDRESS(1,AB$226,4),"1","")&amp;":"&amp;SUBSTITUTE(ADDRESS(1,AB$226,4),"1","")))</f>
        <v>0</v>
      </c>
      <c r="AC253" s="430">
        <f ca="1">SUMIF('매입부자재(구매)'!$A:$A,$A:$A,INDIRECT("'매입부자재(구매)'!"&amp;SUBSTITUTE(ADDRESS(1,AC$226,4),"1","")&amp;":"&amp;SUBSTITUTE(ADDRESS(1,AC$226,4),"1","")))</f>
        <v>0</v>
      </c>
      <c r="AD253" s="430">
        <f ca="1">SUMIF('매입부자재(구매)'!$A:$A,$A:$A,INDIRECT("'매입부자재(구매)'!"&amp;SUBSTITUTE(ADDRESS(1,AD$226,4),"1","")&amp;":"&amp;SUBSTITUTE(ADDRESS(1,AD$226,4),"1","")))</f>
        <v>0</v>
      </c>
      <c r="AE253" s="430">
        <f ca="1">SUMIF('매입부자재(구매)'!$A:$A,$A:$A,INDIRECT("'매입부자재(구매)'!"&amp;SUBSTITUTE(ADDRESS(1,AE$226,4),"1","")&amp;":"&amp;SUBSTITUTE(ADDRESS(1,AE$226,4),"1","")))</f>
        <v>0</v>
      </c>
      <c r="AF253" s="430">
        <f ca="1">SUMIF('매입부자재(구매)'!$A:$A,$A:$A,INDIRECT("'매입부자재(구매)'!"&amp;SUBSTITUTE(ADDRESS(1,AF$226,4),"1","")&amp;":"&amp;SUBSTITUTE(ADDRESS(1,AF$226,4),"1","")))</f>
        <v>0</v>
      </c>
      <c r="AG253" s="430">
        <f ca="1">SUMIF('매입부자재(구매)'!$A:$A,$A:$A,INDIRECT("'매입부자재(구매)'!"&amp;SUBSTITUTE(ADDRESS(1,AG$226,4),"1","")&amp;":"&amp;SUBSTITUTE(ADDRESS(1,AG$226,4),"1","")))</f>
        <v>0</v>
      </c>
      <c r="AH253" s="430">
        <f ca="1">SUMIF('매입부자재(구매)'!$A:$A,$A:$A,INDIRECT("'매입부자재(구매)'!"&amp;SUBSTITUTE(ADDRESS(1,AH$226,4),"1","")&amp;":"&amp;SUBSTITUTE(ADDRESS(1,AH$226,4),"1","")))</f>
        <v>0</v>
      </c>
      <c r="AI253" s="430">
        <f t="shared" ca="1" si="443"/>
        <v>4871870.4000000004</v>
      </c>
    </row>
    <row r="254" spans="1:35" ht="21.75" customHeight="1">
      <c r="B254" s="588"/>
      <c r="C254" s="432" t="s">
        <v>41</v>
      </c>
      <c r="D254" s="433">
        <f ca="1">D253</f>
        <v>0</v>
      </c>
      <c r="E254" s="433">
        <f t="shared" ref="E254:AH254" ca="1" si="445">E253</f>
        <v>0</v>
      </c>
      <c r="F254" s="433">
        <f t="shared" ca="1" si="445"/>
        <v>4187870.4</v>
      </c>
      <c r="G254" s="433">
        <f t="shared" ca="1" si="445"/>
        <v>0</v>
      </c>
      <c r="H254" s="433">
        <f t="shared" ca="1" si="445"/>
        <v>0</v>
      </c>
      <c r="I254" s="433">
        <f t="shared" ca="1" si="445"/>
        <v>0</v>
      </c>
      <c r="J254" s="433">
        <f t="shared" ca="1" si="445"/>
        <v>0</v>
      </c>
      <c r="K254" s="433">
        <f t="shared" ca="1" si="445"/>
        <v>684000</v>
      </c>
      <c r="L254" s="433">
        <f t="shared" ca="1" si="445"/>
        <v>0</v>
      </c>
      <c r="M254" s="433">
        <f t="shared" ca="1" si="445"/>
        <v>0</v>
      </c>
      <c r="N254" s="433">
        <f t="shared" ca="1" si="445"/>
        <v>0</v>
      </c>
      <c r="O254" s="433">
        <f t="shared" ca="1" si="445"/>
        <v>0</v>
      </c>
      <c r="P254" s="433">
        <f t="shared" ca="1" si="445"/>
        <v>0</v>
      </c>
      <c r="Q254" s="433">
        <f t="shared" ca="1" si="445"/>
        <v>0</v>
      </c>
      <c r="R254" s="433">
        <f t="shared" ca="1" si="445"/>
        <v>0</v>
      </c>
      <c r="S254" s="433">
        <f t="shared" ca="1" si="445"/>
        <v>0</v>
      </c>
      <c r="T254" s="433">
        <f t="shared" ca="1" si="445"/>
        <v>0</v>
      </c>
      <c r="U254" s="433">
        <f t="shared" ca="1" si="445"/>
        <v>0</v>
      </c>
      <c r="V254" s="433">
        <f t="shared" ca="1" si="445"/>
        <v>0</v>
      </c>
      <c r="W254" s="433">
        <f t="shared" ca="1" si="445"/>
        <v>0</v>
      </c>
      <c r="X254" s="433">
        <f t="shared" ca="1" si="445"/>
        <v>0</v>
      </c>
      <c r="Y254" s="433">
        <f t="shared" ca="1" si="445"/>
        <v>0</v>
      </c>
      <c r="Z254" s="433">
        <f t="shared" ca="1" si="445"/>
        <v>0</v>
      </c>
      <c r="AA254" s="433">
        <f t="shared" ca="1" si="445"/>
        <v>0</v>
      </c>
      <c r="AB254" s="433">
        <f t="shared" ca="1" si="445"/>
        <v>0</v>
      </c>
      <c r="AC254" s="433">
        <f t="shared" ca="1" si="445"/>
        <v>0</v>
      </c>
      <c r="AD254" s="433">
        <f t="shared" ca="1" si="445"/>
        <v>0</v>
      </c>
      <c r="AE254" s="433">
        <f t="shared" ca="1" si="445"/>
        <v>0</v>
      </c>
      <c r="AF254" s="433">
        <f t="shared" ca="1" si="445"/>
        <v>0</v>
      </c>
      <c r="AG254" s="433">
        <f t="shared" ca="1" si="445"/>
        <v>0</v>
      </c>
      <c r="AH254" s="433">
        <f t="shared" ca="1" si="445"/>
        <v>0</v>
      </c>
      <c r="AI254" s="433">
        <f t="shared" ca="1" si="443"/>
        <v>4871870.4000000004</v>
      </c>
    </row>
    <row r="255" spans="1:35" ht="21.75" customHeight="1">
      <c r="A255" s="23" t="s">
        <v>1342</v>
      </c>
      <c r="B255" s="589" t="s">
        <v>1266</v>
      </c>
      <c r="C255" s="436"/>
      <c r="D255" s="430"/>
      <c r="E255" s="430"/>
      <c r="F255" s="430"/>
      <c r="G255" s="430"/>
      <c r="H255" s="430"/>
      <c r="I255" s="430"/>
      <c r="J255" s="430"/>
      <c r="K255" s="430"/>
      <c r="L255" s="430"/>
      <c r="M255" s="430"/>
      <c r="N255" s="430"/>
      <c r="O255" s="430"/>
      <c r="P255" s="430"/>
      <c r="Q255" s="430"/>
      <c r="R255" s="430"/>
      <c r="S255" s="430"/>
      <c r="T255" s="430"/>
      <c r="U255" s="430"/>
      <c r="V255" s="430"/>
      <c r="W255" s="430"/>
      <c r="X255" s="430"/>
      <c r="Y255" s="430"/>
      <c r="Z255" s="430"/>
      <c r="AA255" s="430"/>
      <c r="AB255" s="430"/>
      <c r="AC255" s="430"/>
      <c r="AD255" s="430"/>
      <c r="AE255" s="430"/>
      <c r="AF255" s="430"/>
      <c r="AG255" s="430"/>
      <c r="AH255" s="430"/>
      <c r="AI255" s="430">
        <f t="shared" si="443"/>
        <v>0</v>
      </c>
    </row>
    <row r="256" spans="1:35" ht="21.75" customHeight="1">
      <c r="B256" s="588"/>
      <c r="C256" s="432" t="s">
        <v>41</v>
      </c>
      <c r="D256" s="433">
        <f>D255</f>
        <v>0</v>
      </c>
      <c r="E256" s="433"/>
      <c r="F256" s="433"/>
      <c r="G256" s="433"/>
      <c r="H256" s="433"/>
      <c r="I256" s="433"/>
      <c r="J256" s="433"/>
      <c r="K256" s="433"/>
      <c r="L256" s="433"/>
      <c r="M256" s="433"/>
      <c r="N256" s="433"/>
      <c r="O256" s="433"/>
      <c r="P256" s="433"/>
      <c r="Q256" s="433"/>
      <c r="R256" s="433"/>
      <c r="S256" s="433"/>
      <c r="T256" s="433"/>
      <c r="U256" s="433"/>
      <c r="V256" s="433"/>
      <c r="W256" s="433"/>
      <c r="X256" s="433"/>
      <c r="Y256" s="433"/>
      <c r="Z256" s="433"/>
      <c r="AA256" s="433"/>
      <c r="AB256" s="433"/>
      <c r="AC256" s="433"/>
      <c r="AD256" s="433"/>
      <c r="AE256" s="433"/>
      <c r="AF256" s="433"/>
      <c r="AG256" s="433"/>
      <c r="AH256" s="433"/>
      <c r="AI256" s="435">
        <f t="shared" si="443"/>
        <v>0</v>
      </c>
    </row>
    <row r="257" spans="2:35">
      <c r="B257" s="593" t="s">
        <v>49</v>
      </c>
      <c r="C257" s="593"/>
      <c r="D257" s="440">
        <f ca="1">SUM(D250+D252+D254+D256)</f>
        <v>0</v>
      </c>
      <c r="E257" s="440">
        <f t="shared" ref="E257:AH257" ca="1" si="446">SUM(E250+E252+E254+E256)</f>
        <v>0</v>
      </c>
      <c r="F257" s="440">
        <f t="shared" ca="1" si="446"/>
        <v>4187870.4</v>
      </c>
      <c r="G257" s="440">
        <f t="shared" ca="1" si="446"/>
        <v>0</v>
      </c>
      <c r="H257" s="440">
        <f t="shared" ca="1" si="446"/>
        <v>0</v>
      </c>
      <c r="I257" s="440">
        <f t="shared" ca="1" si="446"/>
        <v>0</v>
      </c>
      <c r="J257" s="440">
        <f t="shared" ca="1" si="446"/>
        <v>0</v>
      </c>
      <c r="K257" s="440">
        <f t="shared" ca="1" si="446"/>
        <v>684000</v>
      </c>
      <c r="L257" s="440">
        <f t="shared" ca="1" si="446"/>
        <v>0</v>
      </c>
      <c r="M257" s="440">
        <f t="shared" ca="1" si="446"/>
        <v>13536736</v>
      </c>
      <c r="N257" s="440">
        <f t="shared" ca="1" si="446"/>
        <v>0</v>
      </c>
      <c r="O257" s="440">
        <f t="shared" ca="1" si="446"/>
        <v>0</v>
      </c>
      <c r="P257" s="440">
        <f t="shared" ca="1" si="446"/>
        <v>0</v>
      </c>
      <c r="Q257" s="440">
        <f t="shared" ca="1" si="446"/>
        <v>0</v>
      </c>
      <c r="R257" s="440">
        <f t="shared" ca="1" si="446"/>
        <v>0</v>
      </c>
      <c r="S257" s="440">
        <f t="shared" ca="1" si="446"/>
        <v>0</v>
      </c>
      <c r="T257" s="440">
        <f t="shared" ca="1" si="446"/>
        <v>0</v>
      </c>
      <c r="U257" s="440">
        <f t="shared" ca="1" si="446"/>
        <v>0</v>
      </c>
      <c r="V257" s="440">
        <f t="shared" ca="1" si="446"/>
        <v>0</v>
      </c>
      <c r="W257" s="440">
        <f t="shared" ca="1" si="446"/>
        <v>0</v>
      </c>
      <c r="X257" s="440">
        <f t="shared" ca="1" si="446"/>
        <v>0</v>
      </c>
      <c r="Y257" s="440">
        <f t="shared" ca="1" si="446"/>
        <v>0</v>
      </c>
      <c r="Z257" s="440">
        <f t="shared" ca="1" si="446"/>
        <v>0</v>
      </c>
      <c r="AA257" s="440">
        <f t="shared" ca="1" si="446"/>
        <v>0</v>
      </c>
      <c r="AB257" s="440">
        <f t="shared" ca="1" si="446"/>
        <v>0</v>
      </c>
      <c r="AC257" s="440">
        <f t="shared" ca="1" si="446"/>
        <v>0</v>
      </c>
      <c r="AD257" s="440">
        <f t="shared" ca="1" si="446"/>
        <v>0</v>
      </c>
      <c r="AE257" s="440">
        <f t="shared" ca="1" si="446"/>
        <v>0</v>
      </c>
      <c r="AF257" s="440">
        <f t="shared" ca="1" si="446"/>
        <v>0</v>
      </c>
      <c r="AG257" s="440">
        <f t="shared" ca="1" si="446"/>
        <v>0</v>
      </c>
      <c r="AH257" s="440">
        <f t="shared" ca="1" si="446"/>
        <v>0</v>
      </c>
      <c r="AI257" s="440">
        <f t="shared" ca="1" si="443"/>
        <v>18408606.399999999</v>
      </c>
    </row>
  </sheetData>
  <mergeCells count="67">
    <mergeCell ref="B202:C202"/>
    <mergeCell ref="B178:C178"/>
    <mergeCell ref="B181:B187"/>
    <mergeCell ref="B188:B190"/>
    <mergeCell ref="B191:B194"/>
    <mergeCell ref="B195:B197"/>
    <mergeCell ref="B198:B199"/>
    <mergeCell ref="B164:B166"/>
    <mergeCell ref="B167:B170"/>
    <mergeCell ref="B171:B173"/>
    <mergeCell ref="B174:B175"/>
    <mergeCell ref="B200:B201"/>
    <mergeCell ref="B176:B177"/>
    <mergeCell ref="B153:C153"/>
    <mergeCell ref="B106:B112"/>
    <mergeCell ref="B113:B115"/>
    <mergeCell ref="B116:B119"/>
    <mergeCell ref="B120:B122"/>
    <mergeCell ref="B123:B124"/>
    <mergeCell ref="B125:B126"/>
    <mergeCell ref="B127:C127"/>
    <mergeCell ref="B132:B138"/>
    <mergeCell ref="B139:B141"/>
    <mergeCell ref="B142:B145"/>
    <mergeCell ref="B146:B148"/>
    <mergeCell ref="B157:B163"/>
    <mergeCell ref="B24:B25"/>
    <mergeCell ref="B26:C26"/>
    <mergeCell ref="B87:C87"/>
    <mergeCell ref="B102:C102"/>
    <mergeCell ref="B30:B36"/>
    <mergeCell ref="B37:B39"/>
    <mergeCell ref="B40:B43"/>
    <mergeCell ref="B44:B46"/>
    <mergeCell ref="B47:B48"/>
    <mergeCell ref="B49:B50"/>
    <mergeCell ref="B51:C51"/>
    <mergeCell ref="B61:C61"/>
    <mergeCell ref="B72:C72"/>
    <mergeCell ref="B149:B150"/>
    <mergeCell ref="B151:B152"/>
    <mergeCell ref="B5:B11"/>
    <mergeCell ref="B12:B14"/>
    <mergeCell ref="B15:B18"/>
    <mergeCell ref="B19:B21"/>
    <mergeCell ref="B22:B23"/>
    <mergeCell ref="B223:C223"/>
    <mergeCell ref="B206:B208"/>
    <mergeCell ref="B209:B210"/>
    <mergeCell ref="B228:B230"/>
    <mergeCell ref="B231:B232"/>
    <mergeCell ref="B211:B212"/>
    <mergeCell ref="B213:B214"/>
    <mergeCell ref="B215:B216"/>
    <mergeCell ref="B217:B219"/>
    <mergeCell ref="B220:B222"/>
    <mergeCell ref="B245:C245"/>
    <mergeCell ref="B233:B234"/>
    <mergeCell ref="B235:B236"/>
    <mergeCell ref="B237:B238"/>
    <mergeCell ref="B239:B241"/>
    <mergeCell ref="B242:B244"/>
    <mergeCell ref="B249:B250"/>
    <mergeCell ref="B251:B252"/>
    <mergeCell ref="B253:B254"/>
    <mergeCell ref="B255:B256"/>
    <mergeCell ref="B257:C257"/>
  </mergeCells>
  <phoneticPr fontId="2" type="noConversion"/>
  <conditionalFormatting sqref="D4:AH4">
    <cfRule type="expression" dxfId="58" priority="29">
      <formula>WEEKDAY(D$4)=1</formula>
    </cfRule>
    <cfRule type="expression" dxfId="57" priority="30">
      <formula>WEEKDAY(D$4)=7</formula>
    </cfRule>
  </conditionalFormatting>
  <conditionalFormatting sqref="D29:AH29">
    <cfRule type="expression" dxfId="56" priority="17">
      <formula>WEEKDAY(D$4)=1</formula>
    </cfRule>
    <cfRule type="expression" dxfId="55" priority="18">
      <formula>WEEKDAY(D$4)=7</formula>
    </cfRule>
  </conditionalFormatting>
  <conditionalFormatting sqref="D54:AH54">
    <cfRule type="expression" dxfId="54" priority="27">
      <formula>WEEKDAY(D$4)=1</formula>
    </cfRule>
    <cfRule type="expression" dxfId="53" priority="28">
      <formula>WEEKDAY(D$4)=7</formula>
    </cfRule>
  </conditionalFormatting>
  <conditionalFormatting sqref="D63:AH63">
    <cfRule type="expression" dxfId="52" priority="23">
      <formula>WEEKDAY(D$4)=1</formula>
    </cfRule>
    <cfRule type="expression" dxfId="51" priority="24">
      <formula>WEEKDAY(D$4)=7</formula>
    </cfRule>
  </conditionalFormatting>
  <conditionalFormatting sqref="D76:AH76">
    <cfRule type="expression" dxfId="50" priority="21">
      <formula>WEEKDAY(D$4)=1</formula>
    </cfRule>
    <cfRule type="expression" dxfId="49" priority="22">
      <formula>WEEKDAY(D$4)=7</formula>
    </cfRule>
  </conditionalFormatting>
  <conditionalFormatting sqref="D91:AH91">
    <cfRule type="expression" dxfId="48" priority="19">
      <formula>WEEKDAY(D$4)=1</formula>
    </cfRule>
    <cfRule type="expression" dxfId="47" priority="20">
      <formula>WEEKDAY(D$4)=7</formula>
    </cfRule>
  </conditionalFormatting>
  <conditionalFormatting sqref="D105:AH105">
    <cfRule type="expression" dxfId="46" priority="13">
      <formula>WEEKDAY(D$4)=1</formula>
    </cfRule>
    <cfRule type="expression" dxfId="45" priority="14">
      <formula>WEEKDAY(D$4)=7</formula>
    </cfRule>
  </conditionalFormatting>
  <conditionalFormatting sqref="D131:AH131">
    <cfRule type="expression" dxfId="44" priority="15">
      <formula>WEEKDAY(D$4)=1</formula>
    </cfRule>
    <cfRule type="expression" dxfId="43" priority="16">
      <formula>WEEKDAY(D$4)=7</formula>
    </cfRule>
  </conditionalFormatting>
  <conditionalFormatting sqref="D156:AH156">
    <cfRule type="expression" dxfId="42" priority="11">
      <formula>WEEKDAY(D$4)=1</formula>
    </cfRule>
    <cfRule type="expression" dxfId="41" priority="12">
      <formula>WEEKDAY(D$4)=7</formula>
    </cfRule>
  </conditionalFormatting>
  <conditionalFormatting sqref="D180:AH180">
    <cfRule type="expression" dxfId="40" priority="7">
      <formula>WEEKDAY(D$4)=1</formula>
    </cfRule>
    <cfRule type="expression" dxfId="39" priority="8">
      <formula>WEEKDAY(D$4)=7</formula>
    </cfRule>
  </conditionalFormatting>
  <conditionalFormatting sqref="D205:AH205">
    <cfRule type="expression" dxfId="38" priority="5">
      <formula>WEEKDAY(D$4)=1</formula>
    </cfRule>
    <cfRule type="expression" dxfId="37" priority="6">
      <formula>WEEKDAY(D$4)=7</formula>
    </cfRule>
  </conditionalFormatting>
  <conditionalFormatting sqref="D227:AH227">
    <cfRule type="expression" dxfId="36" priority="3">
      <formula>WEEKDAY(D$4)=1</formula>
    </cfRule>
    <cfRule type="expression" dxfId="35" priority="4">
      <formula>WEEKDAY(D$4)=7</formula>
    </cfRule>
  </conditionalFormatting>
  <conditionalFormatting sqref="D248:AH248">
    <cfRule type="expression" dxfId="34" priority="1">
      <formula>WEEKDAY(D$4)=1</formula>
    </cfRule>
    <cfRule type="expression" dxfId="33" priority="2">
      <formula>WEEKDAY(D$4)=7</formula>
    </cfRule>
  </conditionalFormatting>
  <pageMargins left="0.7" right="0.7" top="0.75" bottom="0.75" header="0.3" footer="0.3"/>
  <drawing r:id="rId1"/>
  <legacyDrawing r:id="rId2"/>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F8B8617-416E-45E6-A9C9-AD19E5C8433A}">
  <sheetPr>
    <tabColor rgb="FFFFFF00"/>
  </sheetPr>
  <dimension ref="A1:LD206"/>
  <sheetViews>
    <sheetView zoomScale="70" zoomScaleNormal="70" workbookViewId="0">
      <selection activeCell="F9" sqref="F9"/>
    </sheetView>
  </sheetViews>
  <sheetFormatPr defaultColWidth="9" defaultRowHeight="13.5"/>
  <cols>
    <col min="1" max="1" width="18.25" style="23" bestFit="1" customWidth="1"/>
    <col min="2" max="2" width="14.125" style="23" bestFit="1" customWidth="1"/>
    <col min="3" max="3" width="15" style="23" bestFit="1" customWidth="1"/>
    <col min="4" max="4" width="23" style="23" bestFit="1" customWidth="1"/>
    <col min="5" max="5" width="22" style="23" bestFit="1" customWidth="1"/>
    <col min="6" max="6" width="37.5" style="23" customWidth="1"/>
    <col min="7" max="7" width="13.75" style="23" customWidth="1"/>
    <col min="8" max="11" width="9.375" style="23" customWidth="1"/>
    <col min="12" max="12" width="10.125" style="343" bestFit="1" customWidth="1"/>
    <col min="13" max="13" width="7.625" style="290" bestFit="1" customWidth="1"/>
    <col min="14" max="14" width="13.625" style="344" customWidth="1"/>
    <col min="15" max="15" width="18.25" style="23" bestFit="1" customWidth="1"/>
    <col min="16" max="16" width="10.625" style="23" hidden="1" customWidth="1"/>
    <col min="17" max="18" width="10.625" style="23" customWidth="1"/>
    <col min="19" max="19" width="15.25" style="293" bestFit="1" customWidth="1"/>
    <col min="20" max="21" width="15.5" style="290" customWidth="1"/>
    <col min="22" max="22" width="14.25" style="345" customWidth="1"/>
    <col min="23" max="23" width="13" style="345" customWidth="1"/>
    <col min="24" max="24" width="12.5" style="345" customWidth="1"/>
    <col min="25" max="25" width="15.5" style="345" customWidth="1"/>
    <col min="26" max="27" width="14.25" style="345" customWidth="1"/>
    <col min="28" max="28" width="15.5" style="346" customWidth="1"/>
    <col min="29" max="29" width="14.125" style="345" hidden="1" customWidth="1"/>
    <col min="30" max="30" width="14.25" style="345" hidden="1" customWidth="1"/>
    <col min="31" max="31" width="11.25" style="345" hidden="1" customWidth="1"/>
    <col min="32" max="32" width="14.125" style="345" hidden="1" customWidth="1"/>
    <col min="33" max="33" width="11.25" style="345" customWidth="1"/>
    <col min="34" max="34" width="10.625" style="345" customWidth="1"/>
    <col min="35" max="35" width="14.125" style="345" customWidth="1"/>
    <col min="36" max="36" width="15" style="345" customWidth="1"/>
    <col min="37" max="37" width="10.625" style="345" customWidth="1"/>
    <col min="38" max="38" width="10.625" style="346" customWidth="1"/>
    <col min="39" max="39" width="13" style="345" customWidth="1"/>
    <col min="40" max="40" width="13" style="346" customWidth="1"/>
    <col min="41" max="43" width="10.625" style="346" customWidth="1"/>
    <col min="44" max="44" width="13" style="346" customWidth="1"/>
    <col min="45" max="45" width="14.125" style="346" customWidth="1"/>
    <col min="46" max="46" width="14.125" style="346" bestFit="1" customWidth="1"/>
    <col min="47" max="47" width="13" style="346" bestFit="1" customWidth="1"/>
    <col min="48" max="50" width="10.625" style="346" customWidth="1"/>
    <col min="51" max="51" width="12.625" style="347" customWidth="1"/>
    <col min="52" max="52" width="9" style="22"/>
    <col min="53" max="53" width="13.875" style="22" bestFit="1" customWidth="1"/>
    <col min="54" max="54" width="11.125" style="22" customWidth="1"/>
    <col min="55" max="56" width="13.875" style="22" bestFit="1" customWidth="1"/>
    <col min="57" max="59" width="9" style="22"/>
    <col min="60" max="61" width="13.875" style="22" bestFit="1" customWidth="1"/>
    <col min="62" max="316" width="9" style="22"/>
    <col min="317" max="16384" width="9" style="23"/>
  </cols>
  <sheetData>
    <row r="1" spans="1:316" s="22" customFormat="1" ht="39" customHeight="1">
      <c r="A1" s="22">
        <f>[61]태창금속!A1</f>
        <v>0</v>
      </c>
      <c r="B1" s="291" t="str">
        <f>[61]태창금속!B1</f>
        <v xml:space="preserve">▣ 2025년 07월 원자재 수불관리 </v>
      </c>
      <c r="C1" s="292"/>
      <c r="D1" s="292"/>
      <c r="E1" s="292"/>
      <c r="F1" s="292"/>
      <c r="G1" s="292"/>
      <c r="H1" s="292"/>
      <c r="I1" s="292"/>
      <c r="J1" s="292"/>
      <c r="K1" s="292"/>
      <c r="L1" s="292"/>
      <c r="M1" s="292"/>
      <c r="N1" s="292"/>
      <c r="O1" s="292"/>
      <c r="P1" s="292"/>
      <c r="Q1" s="292"/>
      <c r="R1" s="292"/>
      <c r="S1" s="293"/>
      <c r="T1" s="294"/>
      <c r="U1" s="294"/>
      <c r="V1" s="295"/>
      <c r="W1" s="295"/>
      <c r="X1" s="295"/>
      <c r="Y1" s="295"/>
      <c r="Z1" s="295"/>
      <c r="AA1" s="295"/>
      <c r="AB1" s="296"/>
      <c r="AC1" s="295"/>
      <c r="AD1" s="295"/>
      <c r="AE1" s="295"/>
      <c r="AF1" s="295"/>
      <c r="AG1" s="295"/>
      <c r="AH1" s="295"/>
      <c r="AI1" s="295"/>
      <c r="AJ1" s="296"/>
      <c r="AK1" s="295"/>
      <c r="AL1" s="296"/>
      <c r="AM1" s="295"/>
      <c r="AN1" s="296"/>
      <c r="AO1" s="296"/>
      <c r="AP1" s="296"/>
      <c r="AQ1" s="296"/>
      <c r="AR1" s="296"/>
      <c r="AS1" s="296"/>
      <c r="AT1" s="296"/>
      <c r="AU1" s="296"/>
      <c r="AV1" s="296"/>
      <c r="AW1" s="296"/>
      <c r="AX1" s="296"/>
      <c r="AY1" s="293"/>
    </row>
    <row r="2" spans="1:316" s="22" customFormat="1" ht="6.75" customHeight="1" thickBot="1">
      <c r="A2" s="22">
        <f>[61]태창금속!A2</f>
        <v>0</v>
      </c>
      <c r="B2" s="292">
        <f>[61]태창금속!B2</f>
        <v>0</v>
      </c>
      <c r="C2" s="292"/>
      <c r="D2" s="292"/>
      <c r="E2" s="292"/>
      <c r="F2" s="292"/>
      <c r="G2" s="292"/>
      <c r="H2" s="292"/>
      <c r="I2" s="292"/>
      <c r="J2" s="292"/>
      <c r="K2" s="292"/>
      <c r="L2" s="297"/>
      <c r="M2" s="292"/>
      <c r="N2" s="298"/>
      <c r="O2" s="292"/>
      <c r="P2" s="292"/>
      <c r="Q2" s="292"/>
      <c r="R2" s="292"/>
      <c r="S2" s="293"/>
      <c r="T2" s="294"/>
      <c r="U2" s="294"/>
      <c r="V2" s="295"/>
      <c r="W2" s="295"/>
      <c r="X2" s="295"/>
      <c r="Y2" s="295"/>
      <c r="Z2" s="295"/>
      <c r="AA2" s="295"/>
      <c r="AB2" s="296"/>
      <c r="AC2" s="295"/>
      <c r="AD2" s="295"/>
      <c r="AE2" s="295"/>
      <c r="AF2" s="295"/>
      <c r="AG2" s="295"/>
      <c r="AH2" s="295"/>
      <c r="AI2" s="295"/>
      <c r="AJ2" s="295"/>
      <c r="AK2" s="295"/>
      <c r="AL2" s="296"/>
      <c r="AM2" s="295"/>
      <c r="AN2" s="296"/>
      <c r="AO2" s="296"/>
      <c r="AP2" s="296"/>
      <c r="AQ2" s="296"/>
      <c r="AR2" s="296"/>
      <c r="AS2" s="296"/>
      <c r="AT2" s="296"/>
      <c r="AU2" s="296"/>
      <c r="AV2" s="296"/>
      <c r="AW2" s="296"/>
      <c r="AX2" s="296"/>
      <c r="AY2" s="293"/>
    </row>
    <row r="3" spans="1:316" ht="24.95" customHeight="1" thickTop="1">
      <c r="A3" s="23">
        <f>[61]태창금속!A3</f>
        <v>0</v>
      </c>
      <c r="B3" s="622" t="str">
        <f>[61]태창금속!B3</f>
        <v>거래처</v>
      </c>
      <c r="C3" s="611" t="s">
        <v>47</v>
      </c>
      <c r="D3" s="611" t="s">
        <v>766</v>
      </c>
      <c r="E3" s="611" t="s">
        <v>767</v>
      </c>
      <c r="F3" s="611" t="s">
        <v>768</v>
      </c>
      <c r="G3" s="611" t="s">
        <v>769</v>
      </c>
      <c r="H3" s="611" t="s">
        <v>770</v>
      </c>
      <c r="I3" s="611"/>
      <c r="J3" s="611"/>
      <c r="K3" s="611" t="s">
        <v>771</v>
      </c>
      <c r="L3" s="613" t="s">
        <v>772</v>
      </c>
      <c r="M3" s="611" t="s">
        <v>773</v>
      </c>
      <c r="N3" s="299" t="s">
        <v>1377</v>
      </c>
      <c r="O3" s="299"/>
      <c r="P3" s="299"/>
      <c r="Q3" s="299"/>
      <c r="R3" s="300"/>
      <c r="S3" s="301"/>
      <c r="T3" s="617" t="s">
        <v>774</v>
      </c>
      <c r="U3" s="618"/>
      <c r="V3" s="618"/>
      <c r="W3" s="618"/>
      <c r="X3" s="618"/>
      <c r="Y3" s="618"/>
      <c r="Z3" s="618"/>
      <c r="AA3" s="618"/>
      <c r="AB3" s="618"/>
      <c r="AC3" s="618"/>
      <c r="AD3" s="618"/>
      <c r="AE3" s="618"/>
      <c r="AF3" s="618"/>
      <c r="AG3" s="618"/>
      <c r="AH3" s="618"/>
      <c r="AI3" s="618"/>
      <c r="AJ3" s="618"/>
      <c r="AK3" s="618"/>
      <c r="AL3" s="618"/>
      <c r="AM3" s="618"/>
      <c r="AN3" s="618"/>
      <c r="AO3" s="618"/>
      <c r="AP3" s="618"/>
      <c r="AQ3" s="618"/>
      <c r="AR3" s="618"/>
      <c r="AS3" s="618"/>
      <c r="AT3" s="618"/>
      <c r="AU3" s="618"/>
      <c r="AV3" s="618"/>
      <c r="AW3" s="618"/>
      <c r="AX3" s="619"/>
      <c r="AY3" s="620" t="s">
        <v>775</v>
      </c>
    </row>
    <row r="4" spans="1:316" s="290" customFormat="1" ht="22.5" customHeight="1">
      <c r="A4" s="290">
        <f>[61]태창금속!A4</f>
        <v>0</v>
      </c>
      <c r="B4" s="623"/>
      <c r="C4" s="612"/>
      <c r="D4" s="612"/>
      <c r="E4" s="612"/>
      <c r="F4" s="612"/>
      <c r="G4" s="612"/>
      <c r="H4" s="302" t="s">
        <v>776</v>
      </c>
      <c r="I4" s="302" t="s">
        <v>777</v>
      </c>
      <c r="J4" s="302" t="s">
        <v>778</v>
      </c>
      <c r="K4" s="612"/>
      <c r="L4" s="614"/>
      <c r="M4" s="612"/>
      <c r="N4" s="303" t="s">
        <v>416</v>
      </c>
      <c r="O4" s="304" t="s">
        <v>779</v>
      </c>
      <c r="P4" s="302" t="s">
        <v>780</v>
      </c>
      <c r="Q4" s="302" t="s">
        <v>781</v>
      </c>
      <c r="R4" s="305" t="s">
        <v>782</v>
      </c>
      <c r="S4" s="306"/>
      <c r="T4" s="307">
        <v>1</v>
      </c>
      <c r="U4" s="308">
        <v>2</v>
      </c>
      <c r="V4" s="309">
        <v>3</v>
      </c>
      <c r="W4" s="309">
        <v>4</v>
      </c>
      <c r="X4" s="309">
        <v>5</v>
      </c>
      <c r="Y4" s="309">
        <v>6</v>
      </c>
      <c r="Z4" s="309">
        <v>7</v>
      </c>
      <c r="AA4" s="309">
        <v>8</v>
      </c>
      <c r="AB4" s="310">
        <v>9</v>
      </c>
      <c r="AC4" s="309">
        <v>10</v>
      </c>
      <c r="AD4" s="309">
        <v>11</v>
      </c>
      <c r="AE4" s="309">
        <v>12</v>
      </c>
      <c r="AF4" s="309">
        <v>13</v>
      </c>
      <c r="AG4" s="309">
        <v>14</v>
      </c>
      <c r="AH4" s="309">
        <v>15</v>
      </c>
      <c r="AI4" s="309">
        <v>16</v>
      </c>
      <c r="AJ4" s="309">
        <v>17</v>
      </c>
      <c r="AK4" s="309">
        <v>18</v>
      </c>
      <c r="AL4" s="310">
        <v>19</v>
      </c>
      <c r="AM4" s="309">
        <v>20</v>
      </c>
      <c r="AN4" s="310">
        <v>21</v>
      </c>
      <c r="AO4" s="310">
        <v>22</v>
      </c>
      <c r="AP4" s="310">
        <v>23</v>
      </c>
      <c r="AQ4" s="310">
        <v>24</v>
      </c>
      <c r="AR4" s="310">
        <v>25</v>
      </c>
      <c r="AS4" s="310">
        <v>26</v>
      </c>
      <c r="AT4" s="310">
        <v>27</v>
      </c>
      <c r="AU4" s="310">
        <v>28</v>
      </c>
      <c r="AV4" s="310">
        <v>29</v>
      </c>
      <c r="AW4" s="310">
        <v>30</v>
      </c>
      <c r="AX4" s="311">
        <v>31</v>
      </c>
      <c r="AY4" s="621"/>
      <c r="AZ4" s="294"/>
      <c r="BA4" s="307">
        <v>1</v>
      </c>
      <c r="BB4" s="308">
        <v>2</v>
      </c>
      <c r="BC4" s="309">
        <v>3</v>
      </c>
      <c r="BD4" s="309">
        <v>4</v>
      </c>
      <c r="BE4" s="309">
        <v>5</v>
      </c>
      <c r="BF4" s="309">
        <v>6</v>
      </c>
      <c r="BG4" s="309">
        <v>7</v>
      </c>
      <c r="BH4" s="309">
        <v>8</v>
      </c>
      <c r="BI4" s="310">
        <v>9</v>
      </c>
      <c r="BJ4" s="309">
        <v>10</v>
      </c>
      <c r="BK4" s="309">
        <v>11</v>
      </c>
      <c r="BL4" s="309">
        <v>12</v>
      </c>
      <c r="BM4" s="309">
        <v>13</v>
      </c>
      <c r="BN4" s="309">
        <v>14</v>
      </c>
      <c r="BO4" s="309">
        <v>15</v>
      </c>
      <c r="BP4" s="309">
        <v>16</v>
      </c>
      <c r="BQ4" s="309">
        <v>17</v>
      </c>
      <c r="BR4" s="309">
        <v>18</v>
      </c>
      <c r="BS4" s="310">
        <v>19</v>
      </c>
      <c r="BT4" s="309">
        <v>20</v>
      </c>
      <c r="BU4" s="310">
        <v>21</v>
      </c>
      <c r="BV4" s="310">
        <v>22</v>
      </c>
      <c r="BW4" s="310">
        <v>23</v>
      </c>
      <c r="BX4" s="310">
        <v>24</v>
      </c>
      <c r="BY4" s="310">
        <v>25</v>
      </c>
      <c r="BZ4" s="310">
        <v>26</v>
      </c>
      <c r="CA4" s="310">
        <v>27</v>
      </c>
      <c r="CB4" s="310">
        <v>28</v>
      </c>
      <c r="CC4" s="310">
        <v>29</v>
      </c>
      <c r="CD4" s="310">
        <v>30</v>
      </c>
      <c r="CE4" s="311">
        <v>31</v>
      </c>
      <c r="CF4" s="294"/>
      <c r="CG4" s="294"/>
      <c r="CH4" s="294"/>
      <c r="CI4" s="294"/>
      <c r="CJ4" s="294"/>
      <c r="CK4" s="294"/>
      <c r="CL4" s="294"/>
      <c r="CM4" s="294"/>
      <c r="CN4" s="294"/>
      <c r="CO4" s="294"/>
      <c r="CP4" s="294"/>
      <c r="CQ4" s="294"/>
      <c r="CR4" s="294"/>
      <c r="CS4" s="294"/>
      <c r="CT4" s="294"/>
      <c r="CU4" s="294"/>
      <c r="CV4" s="294"/>
      <c r="CW4" s="294"/>
      <c r="CX4" s="294"/>
      <c r="CY4" s="294"/>
      <c r="CZ4" s="294"/>
      <c r="DA4" s="294"/>
      <c r="DB4" s="294"/>
      <c r="DC4" s="294"/>
      <c r="DD4" s="294"/>
      <c r="DE4" s="294"/>
      <c r="DF4" s="294"/>
      <c r="DG4" s="294"/>
      <c r="DH4" s="294"/>
      <c r="DI4" s="294"/>
      <c r="DJ4" s="294"/>
      <c r="DK4" s="294"/>
      <c r="DL4" s="294"/>
      <c r="DM4" s="294"/>
      <c r="DN4" s="294"/>
      <c r="DO4" s="294"/>
      <c r="DP4" s="294"/>
      <c r="DQ4" s="294"/>
      <c r="DR4" s="294"/>
      <c r="DS4" s="294"/>
      <c r="DT4" s="294"/>
      <c r="DU4" s="294"/>
      <c r="DV4" s="294"/>
      <c r="DW4" s="294"/>
      <c r="DX4" s="294"/>
      <c r="DY4" s="294"/>
      <c r="DZ4" s="294"/>
      <c r="EA4" s="294"/>
      <c r="EB4" s="294"/>
      <c r="EC4" s="294"/>
      <c r="ED4" s="294"/>
      <c r="EE4" s="294"/>
      <c r="EF4" s="294"/>
      <c r="EG4" s="294"/>
      <c r="EH4" s="294"/>
      <c r="EI4" s="294"/>
      <c r="EJ4" s="294"/>
      <c r="EK4" s="294"/>
      <c r="EL4" s="294"/>
      <c r="EM4" s="294"/>
      <c r="EN4" s="294"/>
      <c r="EO4" s="294"/>
      <c r="EP4" s="294"/>
      <c r="EQ4" s="294"/>
      <c r="ER4" s="294"/>
      <c r="ES4" s="294"/>
      <c r="ET4" s="294"/>
      <c r="EU4" s="294"/>
      <c r="EV4" s="294"/>
      <c r="EW4" s="294"/>
      <c r="EX4" s="294"/>
      <c r="EY4" s="294"/>
      <c r="EZ4" s="294"/>
      <c r="FA4" s="294"/>
      <c r="FB4" s="294"/>
      <c r="FC4" s="294"/>
      <c r="FD4" s="294"/>
      <c r="FE4" s="294"/>
      <c r="FF4" s="294"/>
      <c r="FG4" s="294"/>
      <c r="FH4" s="294"/>
      <c r="FI4" s="294"/>
      <c r="FJ4" s="294"/>
      <c r="FK4" s="294"/>
      <c r="FL4" s="294"/>
      <c r="FM4" s="294"/>
      <c r="FN4" s="294"/>
      <c r="FO4" s="294"/>
      <c r="FP4" s="294"/>
      <c r="FQ4" s="294"/>
      <c r="FR4" s="294"/>
      <c r="FS4" s="294"/>
      <c r="FT4" s="294"/>
      <c r="FU4" s="294"/>
      <c r="FV4" s="294"/>
      <c r="FW4" s="294"/>
      <c r="FX4" s="294"/>
      <c r="FY4" s="294"/>
      <c r="FZ4" s="294"/>
      <c r="GA4" s="294"/>
      <c r="GB4" s="294"/>
      <c r="GC4" s="294"/>
      <c r="GD4" s="294"/>
      <c r="GE4" s="294"/>
      <c r="GF4" s="294"/>
      <c r="GG4" s="294"/>
      <c r="GH4" s="294"/>
      <c r="GI4" s="294"/>
      <c r="GJ4" s="294"/>
      <c r="GK4" s="294"/>
      <c r="GL4" s="294"/>
      <c r="GM4" s="294"/>
      <c r="GN4" s="294"/>
      <c r="GO4" s="294"/>
      <c r="GP4" s="294"/>
      <c r="GQ4" s="294"/>
      <c r="GR4" s="294"/>
      <c r="GS4" s="294"/>
      <c r="GT4" s="294"/>
      <c r="GU4" s="294"/>
      <c r="GV4" s="294"/>
      <c r="GW4" s="294"/>
      <c r="GX4" s="294"/>
      <c r="GY4" s="294"/>
      <c r="GZ4" s="294"/>
      <c r="HA4" s="294"/>
      <c r="HB4" s="294"/>
      <c r="HC4" s="294"/>
      <c r="HD4" s="294"/>
      <c r="HE4" s="294"/>
      <c r="HF4" s="294"/>
      <c r="HG4" s="294"/>
      <c r="HH4" s="294"/>
      <c r="HI4" s="294"/>
      <c r="HJ4" s="294"/>
      <c r="HK4" s="294"/>
      <c r="HL4" s="294"/>
      <c r="HM4" s="294"/>
      <c r="HN4" s="294"/>
      <c r="HO4" s="294"/>
      <c r="HP4" s="294"/>
      <c r="HQ4" s="294"/>
      <c r="HR4" s="294"/>
      <c r="HS4" s="294"/>
      <c r="HT4" s="294"/>
      <c r="HU4" s="294"/>
      <c r="HV4" s="294"/>
      <c r="HW4" s="294"/>
      <c r="HX4" s="294"/>
      <c r="HY4" s="294"/>
      <c r="HZ4" s="294"/>
      <c r="IA4" s="294"/>
      <c r="IB4" s="294"/>
      <c r="IC4" s="294"/>
      <c r="ID4" s="294"/>
      <c r="IE4" s="294"/>
      <c r="IF4" s="294"/>
      <c r="IG4" s="294"/>
      <c r="IH4" s="294"/>
      <c r="II4" s="294"/>
      <c r="IJ4" s="294"/>
      <c r="IK4" s="294"/>
      <c r="IL4" s="294"/>
      <c r="IM4" s="294"/>
      <c r="IN4" s="294"/>
      <c r="IO4" s="294"/>
      <c r="IP4" s="294"/>
      <c r="IQ4" s="294"/>
      <c r="IR4" s="294"/>
      <c r="IS4" s="294"/>
      <c r="IT4" s="294"/>
      <c r="IU4" s="294"/>
      <c r="IV4" s="294"/>
      <c r="IW4" s="294"/>
      <c r="IX4" s="294"/>
      <c r="IY4" s="294"/>
      <c r="IZ4" s="294"/>
      <c r="JA4" s="294"/>
      <c r="JB4" s="294"/>
      <c r="JC4" s="294"/>
      <c r="JD4" s="294"/>
      <c r="JE4" s="294"/>
      <c r="JF4" s="294"/>
      <c r="JG4" s="294"/>
      <c r="JH4" s="294"/>
      <c r="JI4" s="294"/>
      <c r="JJ4" s="294"/>
      <c r="JK4" s="294"/>
      <c r="JL4" s="294"/>
      <c r="JM4" s="294"/>
      <c r="JN4" s="294"/>
      <c r="JO4" s="294"/>
      <c r="JP4" s="294"/>
      <c r="JQ4" s="294"/>
      <c r="JR4" s="294"/>
      <c r="JS4" s="294"/>
      <c r="JT4" s="294"/>
      <c r="JU4" s="294"/>
      <c r="JV4" s="294"/>
      <c r="JW4" s="294"/>
      <c r="JX4" s="294"/>
      <c r="JY4" s="294"/>
      <c r="JZ4" s="294"/>
      <c r="KA4" s="294"/>
      <c r="KB4" s="294"/>
      <c r="KC4" s="294"/>
      <c r="KD4" s="294"/>
      <c r="KE4" s="294"/>
      <c r="KF4" s="294"/>
      <c r="KG4" s="294"/>
      <c r="KH4" s="294"/>
      <c r="KI4" s="294"/>
      <c r="KJ4" s="294"/>
      <c r="KK4" s="294"/>
      <c r="KL4" s="294"/>
      <c r="KM4" s="294"/>
      <c r="KN4" s="294"/>
      <c r="KO4" s="294"/>
      <c r="KP4" s="294"/>
      <c r="KQ4" s="294"/>
      <c r="KR4" s="294"/>
      <c r="KS4" s="294"/>
      <c r="KT4" s="294"/>
      <c r="KU4" s="294"/>
      <c r="KV4" s="294"/>
      <c r="KW4" s="294"/>
      <c r="KX4" s="294"/>
      <c r="KY4" s="294"/>
      <c r="KZ4" s="294"/>
      <c r="LA4" s="294"/>
      <c r="LB4" s="294"/>
      <c r="LC4" s="294"/>
      <c r="LD4" s="294"/>
    </row>
    <row r="5" spans="1:316" ht="27.95" customHeight="1">
      <c r="A5" s="23" t="str">
        <f>[61]태창금속!A5</f>
        <v>풍기서산TAM/TA</v>
      </c>
      <c r="B5" s="615" t="str">
        <f>[61]태창금속!B5</f>
        <v>풍기산업</v>
      </c>
      <c r="C5" s="312" t="str">
        <f>[61]태창금속!C5</f>
        <v>TA/TAM</v>
      </c>
      <c r="D5" s="312" t="str">
        <f>[61]태창금속!D5</f>
        <v>65712/22-A30/1Y000</v>
      </c>
      <c r="E5" s="313" t="str">
        <f>[61]태창금속!E5</f>
        <v>65712/22-A30/1Y000</v>
      </c>
      <c r="F5" s="312" t="str">
        <f>[61]태창금속!F5</f>
        <v>MBR RR FLR SIDE LH/RH</v>
      </c>
      <c r="G5" s="312" t="str">
        <f>[61]태창금속!G5</f>
        <v>SGAFC590DP</v>
      </c>
      <c r="H5" s="312">
        <f>[61]태창금속!H5</f>
        <v>1.4</v>
      </c>
      <c r="I5" s="312">
        <f>[61]태창금속!I5</f>
        <v>860</v>
      </c>
      <c r="J5" s="312">
        <f>[61]태창금속!J5</f>
        <v>378</v>
      </c>
      <c r="K5" s="314">
        <f>[61]태창금속!K5</f>
        <v>7.85</v>
      </c>
      <c r="L5" s="315">
        <f>[61]태창금속!L5</f>
        <v>3.5726291999999997</v>
      </c>
      <c r="M5" s="312" t="str">
        <f>[61]태창금속!M5</f>
        <v>COIL</v>
      </c>
      <c r="N5" s="316">
        <f>[61]태창금속!N5</f>
        <v>1268.2</v>
      </c>
      <c r="O5" s="317">
        <f>[61]태창금속!O5</f>
        <v>35370098</v>
      </c>
      <c r="P5" s="318">
        <f>[61]태창금속!P5</f>
        <v>0</v>
      </c>
      <c r="Q5" s="318">
        <f>[61]태창금속!Q5</f>
        <v>27890</v>
      </c>
      <c r="R5" s="319">
        <f>[61]태창금속!R5</f>
        <v>7806.5756166355022</v>
      </c>
      <c r="S5" s="301">
        <f>[61]태창금속!S5</f>
        <v>0</v>
      </c>
      <c r="T5" s="320">
        <f>[61]태창금속!T5</f>
        <v>18580</v>
      </c>
      <c r="U5" s="321">
        <f>[61]태창금속!U5</f>
        <v>0</v>
      </c>
      <c r="V5" s="322">
        <f>[61]태창금속!V5</f>
        <v>0</v>
      </c>
      <c r="W5" s="322">
        <f>[61]태창금속!W5</f>
        <v>0</v>
      </c>
      <c r="X5" s="322">
        <f>[61]태창금속!X5</f>
        <v>0</v>
      </c>
      <c r="Y5" s="322">
        <f>[61]태창금속!Y5</f>
        <v>0</v>
      </c>
      <c r="Z5" s="322">
        <f>[61]태창금속!Z5</f>
        <v>0</v>
      </c>
      <c r="AA5" s="322">
        <f>[61]태창금속!AA5</f>
        <v>0</v>
      </c>
      <c r="AB5" s="322">
        <f>[61]태창금속!AB5</f>
        <v>0</v>
      </c>
      <c r="AC5" s="322">
        <f>[61]태창금속!AC5</f>
        <v>0</v>
      </c>
      <c r="AD5" s="322">
        <f>[61]태창금속!AD5</f>
        <v>0</v>
      </c>
      <c r="AE5" s="322">
        <f>[61]태창금속!AE5</f>
        <v>0</v>
      </c>
      <c r="AF5" s="322">
        <f>[61]태창금속!AF5</f>
        <v>0</v>
      </c>
      <c r="AG5" s="322">
        <f>[61]태창금속!AG5</f>
        <v>0</v>
      </c>
      <c r="AH5" s="322">
        <f>[61]태창금속!AH5</f>
        <v>9310</v>
      </c>
      <c r="AI5" s="322">
        <f>[61]태창금속!AI5</f>
        <v>0</v>
      </c>
      <c r="AJ5" s="322">
        <f>[61]태창금속!AJ5</f>
        <v>0</v>
      </c>
      <c r="AK5" s="322">
        <f>[61]태창금속!AK5</f>
        <v>0</v>
      </c>
      <c r="AL5" s="322">
        <f>[61]태창금속!AL5</f>
        <v>0</v>
      </c>
      <c r="AM5" s="322">
        <f>[61]태창금속!AM5</f>
        <v>0</v>
      </c>
      <c r="AN5" s="322">
        <f>[61]태창금속!AN5</f>
        <v>0</v>
      </c>
      <c r="AO5" s="322">
        <f>[61]태창금속!AO5</f>
        <v>0</v>
      </c>
      <c r="AP5" s="322">
        <f>[61]태창금속!AP5</f>
        <v>0</v>
      </c>
      <c r="AQ5" s="322">
        <f>[61]태창금속!AQ5</f>
        <v>0</v>
      </c>
      <c r="AR5" s="322">
        <f>[61]태창금속!AR5</f>
        <v>0</v>
      </c>
      <c r="AS5" s="322">
        <f>[61]태창금속!AS5</f>
        <v>0</v>
      </c>
      <c r="AT5" s="322">
        <f>[61]태창금속!AT5</f>
        <v>0</v>
      </c>
      <c r="AU5" s="322">
        <f>[61]태창금속!AU5</f>
        <v>0</v>
      </c>
      <c r="AV5" s="322">
        <f>[61]태창금속!AV5</f>
        <v>0</v>
      </c>
      <c r="AW5" s="322">
        <f>[61]태창금속!AW5</f>
        <v>0</v>
      </c>
      <c r="AX5" s="323">
        <f>[61]태창금속!AX5</f>
        <v>0</v>
      </c>
      <c r="AY5" s="324">
        <f>[61]태창금속!AY5</f>
        <v>27890</v>
      </c>
      <c r="AZ5" s="61">
        <f>[61]태창금속!AZ5</f>
        <v>0</v>
      </c>
      <c r="BA5" s="320">
        <f>[61]태창금속!BA5</f>
        <v>23563156</v>
      </c>
      <c r="BB5" s="320">
        <f>[61]태창금속!BB5</f>
        <v>0</v>
      </c>
      <c r="BC5" s="320">
        <f>[61]태창금속!BC5</f>
        <v>0</v>
      </c>
      <c r="BD5" s="320">
        <f>[61]태창금속!BD5</f>
        <v>0</v>
      </c>
      <c r="BE5" s="320">
        <f>[61]태창금속!BE5</f>
        <v>0</v>
      </c>
      <c r="BF5" s="320">
        <f>[61]태창금속!BF5</f>
        <v>0</v>
      </c>
      <c r="BG5" s="320">
        <f>[61]태창금속!BG5</f>
        <v>0</v>
      </c>
      <c r="BH5" s="320">
        <f>[61]태창금속!BH5</f>
        <v>0</v>
      </c>
      <c r="BI5" s="320">
        <f>[61]태창금속!BI5</f>
        <v>0</v>
      </c>
      <c r="BJ5" s="320">
        <f>[61]태창금속!BJ5</f>
        <v>0</v>
      </c>
      <c r="BK5" s="320">
        <f>[61]태창금속!BK5</f>
        <v>0</v>
      </c>
      <c r="BL5" s="320">
        <f>[61]태창금속!BL5</f>
        <v>0</v>
      </c>
      <c r="BM5" s="320">
        <f>[61]태창금속!BM5</f>
        <v>0</v>
      </c>
      <c r="BN5" s="320">
        <f>[61]태창금속!BN5</f>
        <v>0</v>
      </c>
      <c r="BO5" s="320">
        <f>[61]태창금속!BO5</f>
        <v>11806942</v>
      </c>
      <c r="BP5" s="320">
        <f>[61]태창금속!BP5</f>
        <v>0</v>
      </c>
      <c r="BQ5" s="320">
        <f>[61]태창금속!BQ5</f>
        <v>0</v>
      </c>
      <c r="BR5" s="320">
        <f>[61]태창금속!BR5</f>
        <v>0</v>
      </c>
      <c r="BS5" s="320">
        <f>[61]태창금속!BS5</f>
        <v>0</v>
      </c>
      <c r="BT5" s="320">
        <f>[61]태창금속!BT5</f>
        <v>0</v>
      </c>
      <c r="BU5" s="320">
        <f>[61]태창금속!BU5</f>
        <v>0</v>
      </c>
      <c r="BV5" s="320">
        <f>[61]태창금속!BV5</f>
        <v>0</v>
      </c>
      <c r="BW5" s="320">
        <f>[61]태창금속!BW5</f>
        <v>0</v>
      </c>
      <c r="BX5" s="320">
        <f>[61]태창금속!BX5</f>
        <v>0</v>
      </c>
      <c r="BY5" s="320">
        <f>[61]태창금속!BY5</f>
        <v>0</v>
      </c>
      <c r="BZ5" s="320">
        <f>[61]태창금속!BZ5</f>
        <v>0</v>
      </c>
      <c r="CA5" s="320">
        <f>[61]태창금속!CA5</f>
        <v>0</v>
      </c>
      <c r="CB5" s="320">
        <f>[61]태창금속!CB5</f>
        <v>0</v>
      </c>
      <c r="CC5" s="320">
        <f>[61]태창금속!CC5</f>
        <v>0</v>
      </c>
      <c r="CD5" s="320">
        <f>[61]태창금속!CD5</f>
        <v>0</v>
      </c>
      <c r="CE5" s="320">
        <f>[61]태창금속!CE5</f>
        <v>0</v>
      </c>
    </row>
    <row r="6" spans="1:316" ht="27.95" customHeight="1">
      <c r="A6" s="23" t="str">
        <f>[61]태창금속!A6</f>
        <v>풍기서산TAM/TA</v>
      </c>
      <c r="B6" s="615"/>
      <c r="C6" s="312" t="str">
        <f>[61]태창금속!C6</f>
        <v>TAM</v>
      </c>
      <c r="D6" s="312" t="str">
        <f>[61]태창금속!D6</f>
        <v>65521-A3000</v>
      </c>
      <c r="E6" s="313" t="str">
        <f>[61]태창금속!E6</f>
        <v>65522-A3000</v>
      </c>
      <c r="F6" s="312" t="str">
        <f>[61]태창금속!F6</f>
        <v>EXTN RR FLOOR</v>
      </c>
      <c r="G6" s="312" t="str">
        <f>[61]태창금속!G6</f>
        <v>SPCD</v>
      </c>
      <c r="H6" s="312">
        <f>[61]태창금속!H6</f>
        <v>0.65</v>
      </c>
      <c r="I6" s="312">
        <f>[61]태창금속!I6</f>
        <v>1480</v>
      </c>
      <c r="J6" s="312">
        <f>[61]태창금속!J6</f>
        <v>390</v>
      </c>
      <c r="K6" s="314">
        <f>[61]태창금속!K6</f>
        <v>7.85</v>
      </c>
      <c r="L6" s="315">
        <f>[61]태창금속!L6</f>
        <v>2.945163</v>
      </c>
      <c r="M6" s="312" t="str">
        <f>[61]태창금속!M6</f>
        <v>COIL</v>
      </c>
      <c r="N6" s="316">
        <f>[61]태창금속!N6</f>
        <v>1045.2</v>
      </c>
      <c r="O6" s="317">
        <f>[61]태창금속!O6</f>
        <v>14298336</v>
      </c>
      <c r="P6" s="318">
        <f>[61]태창금속!P6</f>
        <v>0</v>
      </c>
      <c r="Q6" s="318">
        <f>[61]태창금속!Q6</f>
        <v>13680</v>
      </c>
      <c r="R6" s="319">
        <f>[61]태창금속!R6</f>
        <v>4644.90420394389</v>
      </c>
      <c r="S6" s="301">
        <f>[61]태창금속!S6</f>
        <v>0</v>
      </c>
      <c r="T6" s="320">
        <f>[61]태창금속!T6</f>
        <v>13680</v>
      </c>
      <c r="U6" s="321">
        <f>[61]태창금속!U6</f>
        <v>0</v>
      </c>
      <c r="V6" s="322">
        <f>[61]태창금속!V6</f>
        <v>0</v>
      </c>
      <c r="W6" s="322">
        <f>[61]태창금속!W6</f>
        <v>0</v>
      </c>
      <c r="X6" s="322">
        <f>[61]태창금속!X6</f>
        <v>0</v>
      </c>
      <c r="Y6" s="322">
        <f>[61]태창금속!Y6</f>
        <v>0</v>
      </c>
      <c r="Z6" s="322">
        <f>[61]태창금속!Z6</f>
        <v>0</v>
      </c>
      <c r="AA6" s="322">
        <f>[61]태창금속!AA6</f>
        <v>0</v>
      </c>
      <c r="AB6" s="322">
        <f>[61]태창금속!AB6</f>
        <v>0</v>
      </c>
      <c r="AC6" s="322">
        <f>[61]태창금속!AC6</f>
        <v>0</v>
      </c>
      <c r="AD6" s="322">
        <f>[61]태창금속!AD6</f>
        <v>0</v>
      </c>
      <c r="AE6" s="322">
        <f>[61]태창금속!AE6</f>
        <v>0</v>
      </c>
      <c r="AF6" s="322">
        <f>[61]태창금속!AF6</f>
        <v>0</v>
      </c>
      <c r="AG6" s="322">
        <f>[61]태창금속!AG6</f>
        <v>0</v>
      </c>
      <c r="AH6" s="322">
        <f>[61]태창금속!AH6</f>
        <v>0</v>
      </c>
      <c r="AI6" s="322">
        <f>[61]태창금속!AI6</f>
        <v>0</v>
      </c>
      <c r="AJ6" s="322">
        <f>[61]태창금속!AJ6</f>
        <v>0</v>
      </c>
      <c r="AK6" s="322">
        <f>[61]태창금속!AK6</f>
        <v>0</v>
      </c>
      <c r="AL6" s="322">
        <f>[61]태창금속!AL6</f>
        <v>0</v>
      </c>
      <c r="AM6" s="322">
        <f>[61]태창금속!AM6</f>
        <v>0</v>
      </c>
      <c r="AN6" s="322">
        <f>[61]태창금속!AN6</f>
        <v>0</v>
      </c>
      <c r="AO6" s="322">
        <f>[61]태창금속!AO6</f>
        <v>0</v>
      </c>
      <c r="AP6" s="322">
        <f>[61]태창금속!AP6</f>
        <v>0</v>
      </c>
      <c r="AQ6" s="322">
        <f>[61]태창금속!AQ6</f>
        <v>0</v>
      </c>
      <c r="AR6" s="322">
        <f>[61]태창금속!AR6</f>
        <v>0</v>
      </c>
      <c r="AS6" s="322">
        <f>[61]태창금속!AS6</f>
        <v>0</v>
      </c>
      <c r="AT6" s="322">
        <f>[61]태창금속!AT6</f>
        <v>0</v>
      </c>
      <c r="AU6" s="322">
        <f>[61]태창금속!AU6</f>
        <v>0</v>
      </c>
      <c r="AV6" s="322">
        <f>[61]태창금속!AV6</f>
        <v>0</v>
      </c>
      <c r="AW6" s="322">
        <f>[61]태창금속!AW6</f>
        <v>0</v>
      </c>
      <c r="AX6" s="323">
        <f>[61]태창금속!AX6</f>
        <v>0</v>
      </c>
      <c r="AY6" s="324">
        <f>[61]태창금속!AY6</f>
        <v>13680</v>
      </c>
      <c r="AZ6" s="61">
        <f>[61]태창금속!AZ6</f>
        <v>0</v>
      </c>
      <c r="BA6" s="320">
        <f>[61]태창금속!BA6</f>
        <v>14298336</v>
      </c>
      <c r="BB6" s="320">
        <f>[61]태창금속!BB6</f>
        <v>0</v>
      </c>
      <c r="BC6" s="320">
        <f>[61]태창금속!BC6</f>
        <v>0</v>
      </c>
      <c r="BD6" s="320">
        <f>[61]태창금속!BD6</f>
        <v>0</v>
      </c>
      <c r="BE6" s="320">
        <f>[61]태창금속!BE6</f>
        <v>0</v>
      </c>
      <c r="BF6" s="320">
        <f>[61]태창금속!BF6</f>
        <v>0</v>
      </c>
      <c r="BG6" s="320">
        <f>[61]태창금속!BG6</f>
        <v>0</v>
      </c>
      <c r="BH6" s="320">
        <f>[61]태창금속!BH6</f>
        <v>0</v>
      </c>
      <c r="BI6" s="320">
        <f>[61]태창금속!BI6</f>
        <v>0</v>
      </c>
      <c r="BJ6" s="320">
        <f>[61]태창금속!BJ6</f>
        <v>0</v>
      </c>
      <c r="BK6" s="320">
        <f>[61]태창금속!BK6</f>
        <v>0</v>
      </c>
      <c r="BL6" s="320">
        <f>[61]태창금속!BL6</f>
        <v>0</v>
      </c>
      <c r="BM6" s="320">
        <f>[61]태창금속!BM6</f>
        <v>0</v>
      </c>
      <c r="BN6" s="320">
        <f>[61]태창금속!BN6</f>
        <v>0</v>
      </c>
      <c r="BO6" s="320">
        <f>[61]태창금속!BO6</f>
        <v>0</v>
      </c>
      <c r="BP6" s="320">
        <f>[61]태창금속!BP6</f>
        <v>0</v>
      </c>
      <c r="BQ6" s="320">
        <f>[61]태창금속!BQ6</f>
        <v>0</v>
      </c>
      <c r="BR6" s="320">
        <f>[61]태창금속!BR6</f>
        <v>0</v>
      </c>
      <c r="BS6" s="320">
        <f>[61]태창금속!BS6</f>
        <v>0</v>
      </c>
      <c r="BT6" s="320">
        <f>[61]태창금속!BT6</f>
        <v>0</v>
      </c>
      <c r="BU6" s="320">
        <f>[61]태창금속!BU6</f>
        <v>0</v>
      </c>
      <c r="BV6" s="320">
        <f>[61]태창금속!BV6</f>
        <v>0</v>
      </c>
      <c r="BW6" s="320">
        <f>[61]태창금속!BW6</f>
        <v>0</v>
      </c>
      <c r="BX6" s="320">
        <f>[61]태창금속!BX6</f>
        <v>0</v>
      </c>
      <c r="BY6" s="320">
        <f>[61]태창금속!BY6</f>
        <v>0</v>
      </c>
      <c r="BZ6" s="320">
        <f>[61]태창금속!BZ6</f>
        <v>0</v>
      </c>
      <c r="CA6" s="320">
        <f>[61]태창금속!CA6</f>
        <v>0</v>
      </c>
      <c r="CB6" s="320">
        <f>[61]태창금속!CB6</f>
        <v>0</v>
      </c>
      <c r="CC6" s="320">
        <f>[61]태창금속!CC6</f>
        <v>0</v>
      </c>
      <c r="CD6" s="320">
        <f>[61]태창금속!CD6</f>
        <v>0</v>
      </c>
      <c r="CE6" s="320">
        <f>[61]태창금속!CE6</f>
        <v>0</v>
      </c>
    </row>
    <row r="7" spans="1:316" ht="27.95" customHeight="1">
      <c r="A7" s="23" t="str">
        <f>[61]태창금속!A7</f>
        <v>풍기서산TAM/TA</v>
      </c>
      <c r="B7" s="615"/>
      <c r="C7" s="312" t="str">
        <f>[61]태창금속!C7</f>
        <v>TAM BEV</v>
      </c>
      <c r="D7" s="312" t="str">
        <f>[61]태창금속!D7</f>
        <v>65832-E2510</v>
      </c>
      <c r="E7" s="312" t="str">
        <f>[61]태창금속!E7</f>
        <v>65832-E2510</v>
      </c>
      <c r="F7" s="312" t="str">
        <f>[61]태창금속!F7</f>
        <v>MEMBER RR FLOOR RF CROSS</v>
      </c>
      <c r="G7" s="312" t="str">
        <f>[61]태창금속!G7</f>
        <v>SGARC340</v>
      </c>
      <c r="H7" s="312">
        <f>[61]태창금속!H7</f>
        <v>0.65</v>
      </c>
      <c r="I7" s="312">
        <f>[61]태창금속!I7</f>
        <v>1420</v>
      </c>
      <c r="J7" s="312">
        <f>[61]태창금속!J7</f>
        <v>520</v>
      </c>
      <c r="K7" s="314">
        <f>[61]태창금속!K7</f>
        <v>7.85</v>
      </c>
      <c r="L7" s="315">
        <f>[61]태창금속!L7</f>
        <v>3.7676859999999999</v>
      </c>
      <c r="M7" s="312" t="str">
        <f>[61]태창금속!M7</f>
        <v>COIL</v>
      </c>
      <c r="N7" s="316">
        <f>[61]태창금속!N7</f>
        <v>0</v>
      </c>
      <c r="O7" s="317">
        <f>[61]태창금속!O7</f>
        <v>0</v>
      </c>
      <c r="P7" s="318">
        <f>[61]태창금속!P7</f>
        <v>0</v>
      </c>
      <c r="Q7" s="318">
        <f>[61]태창금속!Q7</f>
        <v>0</v>
      </c>
      <c r="R7" s="319">
        <f>[61]태창금속!R7</f>
        <v>0</v>
      </c>
      <c r="S7" s="301">
        <f>[61]태창금속!S7</f>
        <v>0</v>
      </c>
      <c r="T7" s="320">
        <f>[61]태창금속!T7</f>
        <v>0</v>
      </c>
      <c r="U7" s="321">
        <f>[61]태창금속!U7</f>
        <v>0</v>
      </c>
      <c r="V7" s="322">
        <f>[61]태창금속!V7</f>
        <v>0</v>
      </c>
      <c r="W7" s="322">
        <f>[61]태창금속!W7</f>
        <v>0</v>
      </c>
      <c r="X7" s="322">
        <f>[61]태창금속!X7</f>
        <v>0</v>
      </c>
      <c r="Y7" s="322">
        <f>[61]태창금속!Y7</f>
        <v>0</v>
      </c>
      <c r="Z7" s="322">
        <f>[61]태창금속!Z7</f>
        <v>0</v>
      </c>
      <c r="AA7" s="322">
        <f>[61]태창금속!AA7</f>
        <v>0</v>
      </c>
      <c r="AB7" s="322">
        <f>[61]태창금속!AB7</f>
        <v>0</v>
      </c>
      <c r="AC7" s="322">
        <f>[61]태창금속!AC7</f>
        <v>0</v>
      </c>
      <c r="AD7" s="322">
        <f>[61]태창금속!AD7</f>
        <v>0</v>
      </c>
      <c r="AE7" s="322">
        <f>[61]태창금속!AE7</f>
        <v>0</v>
      </c>
      <c r="AF7" s="322">
        <f>[61]태창금속!AF7</f>
        <v>0</v>
      </c>
      <c r="AG7" s="322">
        <f>[61]태창금속!AG7</f>
        <v>0</v>
      </c>
      <c r="AH7" s="322">
        <f>[61]태창금속!AH7</f>
        <v>0</v>
      </c>
      <c r="AI7" s="322">
        <f>[61]태창금속!AI7</f>
        <v>0</v>
      </c>
      <c r="AJ7" s="322">
        <f>[61]태창금속!AJ7</f>
        <v>0</v>
      </c>
      <c r="AK7" s="322">
        <f>[61]태창금속!AK7</f>
        <v>0</v>
      </c>
      <c r="AL7" s="322">
        <f>[61]태창금속!AL7</f>
        <v>0</v>
      </c>
      <c r="AM7" s="322">
        <f>[61]태창금속!AM7</f>
        <v>0</v>
      </c>
      <c r="AN7" s="322">
        <f>[61]태창금속!AN7</f>
        <v>0</v>
      </c>
      <c r="AO7" s="322">
        <f>[61]태창금속!AO7</f>
        <v>0</v>
      </c>
      <c r="AP7" s="322">
        <f>[61]태창금속!AP7</f>
        <v>0</v>
      </c>
      <c r="AQ7" s="322">
        <f>[61]태창금속!AQ7</f>
        <v>0</v>
      </c>
      <c r="AR7" s="322">
        <f>[61]태창금속!AR7</f>
        <v>0</v>
      </c>
      <c r="AS7" s="322">
        <f>[61]태창금속!AS7</f>
        <v>0</v>
      </c>
      <c r="AT7" s="322">
        <f>[61]태창금속!AT7</f>
        <v>0</v>
      </c>
      <c r="AU7" s="322">
        <f>[61]태창금속!AU7</f>
        <v>0</v>
      </c>
      <c r="AV7" s="322">
        <f>[61]태창금속!AV7</f>
        <v>0</v>
      </c>
      <c r="AW7" s="322">
        <f>[61]태창금속!AW7</f>
        <v>0</v>
      </c>
      <c r="AX7" s="323">
        <f>[61]태창금속!AX7</f>
        <v>0</v>
      </c>
      <c r="AY7" s="324">
        <f>[61]태창금속!AY7</f>
        <v>0</v>
      </c>
      <c r="AZ7" s="61">
        <f>[61]태창금속!AZ7</f>
        <v>0</v>
      </c>
      <c r="BA7" s="320">
        <f>[61]태창금속!BA7</f>
        <v>0</v>
      </c>
      <c r="BB7" s="320">
        <f>[61]태창금속!BB7</f>
        <v>0</v>
      </c>
      <c r="BC7" s="320">
        <f>[61]태창금속!BC7</f>
        <v>0</v>
      </c>
      <c r="BD7" s="320">
        <f>[61]태창금속!BD7</f>
        <v>0</v>
      </c>
      <c r="BE7" s="320">
        <f>[61]태창금속!BE7</f>
        <v>0</v>
      </c>
      <c r="BF7" s="320">
        <f>[61]태창금속!BF7</f>
        <v>0</v>
      </c>
      <c r="BG7" s="320">
        <f>[61]태창금속!BG7</f>
        <v>0</v>
      </c>
      <c r="BH7" s="320">
        <f>[61]태창금속!BH7</f>
        <v>0</v>
      </c>
      <c r="BI7" s="320">
        <f>[61]태창금속!BI7</f>
        <v>0</v>
      </c>
      <c r="BJ7" s="320">
        <f>[61]태창금속!BJ7</f>
        <v>0</v>
      </c>
      <c r="BK7" s="320">
        <f>[61]태창금속!BK7</f>
        <v>0</v>
      </c>
      <c r="BL7" s="320">
        <f>[61]태창금속!BL7</f>
        <v>0</v>
      </c>
      <c r="BM7" s="320">
        <f>[61]태창금속!BM7</f>
        <v>0</v>
      </c>
      <c r="BN7" s="320">
        <f>[61]태창금속!BN7</f>
        <v>0</v>
      </c>
      <c r="BO7" s="320">
        <f>[61]태창금속!BO7</f>
        <v>0</v>
      </c>
      <c r="BP7" s="320">
        <f>[61]태창금속!BP7</f>
        <v>0</v>
      </c>
      <c r="BQ7" s="320">
        <f>[61]태창금속!BQ7</f>
        <v>0</v>
      </c>
      <c r="BR7" s="320">
        <f>[61]태창금속!BR7</f>
        <v>0</v>
      </c>
      <c r="BS7" s="320">
        <f>[61]태창금속!BS7</f>
        <v>0</v>
      </c>
      <c r="BT7" s="320">
        <f>[61]태창금속!BT7</f>
        <v>0</v>
      </c>
      <c r="BU7" s="320">
        <f>[61]태창금속!BU7</f>
        <v>0</v>
      </c>
      <c r="BV7" s="320">
        <f>[61]태창금속!BV7</f>
        <v>0</v>
      </c>
      <c r="BW7" s="320">
        <f>[61]태창금속!BW7</f>
        <v>0</v>
      </c>
      <c r="BX7" s="320">
        <f>[61]태창금속!BX7</f>
        <v>0</v>
      </c>
      <c r="BY7" s="320">
        <f>[61]태창금속!BY7</f>
        <v>0</v>
      </c>
      <c r="BZ7" s="320">
        <f>[61]태창금속!BZ7</f>
        <v>0</v>
      </c>
      <c r="CA7" s="320">
        <f>[61]태창금속!CA7</f>
        <v>0</v>
      </c>
      <c r="CB7" s="320">
        <f>[61]태창금속!CB7</f>
        <v>0</v>
      </c>
      <c r="CC7" s="320">
        <f>[61]태창금속!CC7</f>
        <v>0</v>
      </c>
      <c r="CD7" s="320">
        <f>[61]태창금속!CD7</f>
        <v>0</v>
      </c>
      <c r="CE7" s="320">
        <f>[61]태창금속!CE7</f>
        <v>0</v>
      </c>
    </row>
    <row r="8" spans="1:316" ht="27.95" customHeight="1">
      <c r="A8" s="23" t="str">
        <f>[61]태창금속!A8</f>
        <v>풍기서산TAM/TA</v>
      </c>
      <c r="B8" s="615"/>
      <c r="C8" s="312" t="str">
        <f>[61]태창금속!C8</f>
        <v>TAM BEV</v>
      </c>
      <c r="D8" s="312" t="str">
        <f>[61]태창금속!D8</f>
        <v>65522-E2510</v>
      </c>
      <c r="E8" s="312" t="str">
        <f>[61]태창금속!E8</f>
        <v>65522-E2510</v>
      </c>
      <c r="F8" s="312" t="str">
        <f>[61]태창금속!F8</f>
        <v>EXTN RR FLOOR</v>
      </c>
      <c r="G8" s="312" t="str">
        <f>[61]태창금속!G8</f>
        <v>SPRC440</v>
      </c>
      <c r="H8" s="312">
        <f>[61]태창금속!H8</f>
        <v>0.65</v>
      </c>
      <c r="I8" s="312">
        <f>[61]태창금속!I8</f>
        <v>1400</v>
      </c>
      <c r="J8" s="312">
        <f>[61]태창금속!J8</f>
        <v>420</v>
      </c>
      <c r="K8" s="314">
        <f>[61]태창금속!K8</f>
        <v>7.85</v>
      </c>
      <c r="L8" s="315">
        <f>[61]태창금속!L8</f>
        <v>3.00027</v>
      </c>
      <c r="M8" s="312" t="str">
        <f>[61]태창금속!M8</f>
        <v>COIL</v>
      </c>
      <c r="N8" s="316">
        <f>[61]태창금속!N8</f>
        <v>1104</v>
      </c>
      <c r="O8" s="317">
        <f>[61]태창금속!O8</f>
        <v>3091200</v>
      </c>
      <c r="P8" s="318">
        <f>[61]태창금속!P8</f>
        <v>0</v>
      </c>
      <c r="Q8" s="318">
        <f>[61]태창금속!Q8</f>
        <v>2800</v>
      </c>
      <c r="R8" s="319">
        <f>[61]태창금속!R8</f>
        <v>933.24934089265298</v>
      </c>
      <c r="S8" s="301">
        <f>[61]태창금속!S8</f>
        <v>0</v>
      </c>
      <c r="T8" s="320">
        <f>[61]태창금속!T8</f>
        <v>0</v>
      </c>
      <c r="U8" s="321">
        <f>[61]태창금속!U8</f>
        <v>0</v>
      </c>
      <c r="V8" s="322">
        <f>[61]태창금속!V8</f>
        <v>0</v>
      </c>
      <c r="W8" s="322">
        <f>[61]태창금속!W8</f>
        <v>0</v>
      </c>
      <c r="X8" s="322">
        <f>[61]태창금속!X8</f>
        <v>0</v>
      </c>
      <c r="Y8" s="322">
        <f>[61]태창금속!Y8</f>
        <v>0</v>
      </c>
      <c r="Z8" s="322">
        <f>[61]태창금속!Z8</f>
        <v>0</v>
      </c>
      <c r="AA8" s="322">
        <f>[61]태창금속!AA8</f>
        <v>0</v>
      </c>
      <c r="AB8" s="322">
        <f>[61]태창금속!AB8</f>
        <v>0</v>
      </c>
      <c r="AC8" s="322">
        <f>[61]태창금속!AC8</f>
        <v>0</v>
      </c>
      <c r="AD8" s="322">
        <f>[61]태창금속!AD8</f>
        <v>0</v>
      </c>
      <c r="AE8" s="322">
        <f>[61]태창금속!AE8</f>
        <v>0</v>
      </c>
      <c r="AF8" s="322">
        <f>[61]태창금속!AF8</f>
        <v>0</v>
      </c>
      <c r="AG8" s="322">
        <f>[61]태창금속!AG8</f>
        <v>0</v>
      </c>
      <c r="AH8" s="322">
        <f>[61]태창금속!AH8</f>
        <v>2800</v>
      </c>
      <c r="AI8" s="322">
        <f>[61]태창금속!AI8</f>
        <v>0</v>
      </c>
      <c r="AJ8" s="322">
        <f>[61]태창금속!AJ8</f>
        <v>0</v>
      </c>
      <c r="AK8" s="322">
        <f>[61]태창금속!AK8</f>
        <v>0</v>
      </c>
      <c r="AL8" s="322">
        <f>[61]태창금속!AL8</f>
        <v>0</v>
      </c>
      <c r="AM8" s="322">
        <f>[61]태창금속!AM8</f>
        <v>0</v>
      </c>
      <c r="AN8" s="322">
        <f>[61]태창금속!AN8</f>
        <v>0</v>
      </c>
      <c r="AO8" s="322">
        <f>[61]태창금속!AO8</f>
        <v>0</v>
      </c>
      <c r="AP8" s="322">
        <f>[61]태창금속!AP8</f>
        <v>0</v>
      </c>
      <c r="AQ8" s="322">
        <f>[61]태창금속!AQ8</f>
        <v>0</v>
      </c>
      <c r="AR8" s="322">
        <f>[61]태창금속!AR8</f>
        <v>0</v>
      </c>
      <c r="AS8" s="322">
        <f>[61]태창금속!AS8</f>
        <v>0</v>
      </c>
      <c r="AT8" s="322">
        <f>[61]태창금속!AT8</f>
        <v>0</v>
      </c>
      <c r="AU8" s="322">
        <f>[61]태창금속!AU8</f>
        <v>0</v>
      </c>
      <c r="AV8" s="322">
        <f>[61]태창금속!AV8</f>
        <v>0</v>
      </c>
      <c r="AW8" s="322">
        <f>[61]태창금속!AW8</f>
        <v>0</v>
      </c>
      <c r="AX8" s="323">
        <f>[61]태창금속!AX8</f>
        <v>0</v>
      </c>
      <c r="AY8" s="324">
        <f>[61]태창금속!AY8</f>
        <v>2800</v>
      </c>
      <c r="AZ8" s="61">
        <f>[61]태창금속!AZ8</f>
        <v>0</v>
      </c>
      <c r="BA8" s="320">
        <f>[61]태창금속!BA8</f>
        <v>0</v>
      </c>
      <c r="BB8" s="320">
        <f>[61]태창금속!BB8</f>
        <v>0</v>
      </c>
      <c r="BC8" s="320">
        <f>[61]태창금속!BC8</f>
        <v>0</v>
      </c>
      <c r="BD8" s="320">
        <f>[61]태창금속!BD8</f>
        <v>0</v>
      </c>
      <c r="BE8" s="320">
        <f>[61]태창금속!BE8</f>
        <v>0</v>
      </c>
      <c r="BF8" s="320">
        <f>[61]태창금속!BF8</f>
        <v>0</v>
      </c>
      <c r="BG8" s="320">
        <f>[61]태창금속!BG8</f>
        <v>0</v>
      </c>
      <c r="BH8" s="320">
        <f>[61]태창금속!BH8</f>
        <v>0</v>
      </c>
      <c r="BI8" s="320">
        <f>[61]태창금속!BI8</f>
        <v>0</v>
      </c>
      <c r="BJ8" s="320">
        <f>[61]태창금속!BJ8</f>
        <v>0</v>
      </c>
      <c r="BK8" s="320">
        <f>[61]태창금속!BK8</f>
        <v>0</v>
      </c>
      <c r="BL8" s="320">
        <f>[61]태창금속!BL8</f>
        <v>0</v>
      </c>
      <c r="BM8" s="320">
        <f>[61]태창금속!BM8</f>
        <v>0</v>
      </c>
      <c r="BN8" s="320">
        <f>[61]태창금속!BN8</f>
        <v>0</v>
      </c>
      <c r="BO8" s="320">
        <f>[61]태창금속!BO8</f>
        <v>3091200</v>
      </c>
      <c r="BP8" s="320">
        <f>[61]태창금속!BP8</f>
        <v>0</v>
      </c>
      <c r="BQ8" s="320">
        <f>[61]태창금속!BQ8</f>
        <v>0</v>
      </c>
      <c r="BR8" s="320">
        <f>[61]태창금속!BR8</f>
        <v>0</v>
      </c>
      <c r="BS8" s="320">
        <f>[61]태창금속!BS8</f>
        <v>0</v>
      </c>
      <c r="BT8" s="320">
        <f>[61]태창금속!BT8</f>
        <v>0</v>
      </c>
      <c r="BU8" s="320">
        <f>[61]태창금속!BU8</f>
        <v>0</v>
      </c>
      <c r="BV8" s="320">
        <f>[61]태창금속!BV8</f>
        <v>0</v>
      </c>
      <c r="BW8" s="320">
        <f>[61]태창금속!BW8</f>
        <v>0</v>
      </c>
      <c r="BX8" s="320">
        <f>[61]태창금속!BX8</f>
        <v>0</v>
      </c>
      <c r="BY8" s="320">
        <f>[61]태창금속!BY8</f>
        <v>0</v>
      </c>
      <c r="BZ8" s="320">
        <f>[61]태창금속!BZ8</f>
        <v>0</v>
      </c>
      <c r="CA8" s="320">
        <f>[61]태창금속!CA8</f>
        <v>0</v>
      </c>
      <c r="CB8" s="320">
        <f>[61]태창금속!CB8</f>
        <v>0</v>
      </c>
      <c r="CC8" s="320">
        <f>[61]태창금속!CC8</f>
        <v>0</v>
      </c>
      <c r="CD8" s="320">
        <f>[61]태창금속!CD8</f>
        <v>0</v>
      </c>
      <c r="CE8" s="320">
        <f>[61]태창금속!CE8</f>
        <v>0</v>
      </c>
    </row>
    <row r="9" spans="1:316" ht="27.95" customHeight="1">
      <c r="A9" s="23" t="str">
        <f>[61]태창금속!A9</f>
        <v>풍기광주NQ5</v>
      </c>
      <c r="B9" s="615"/>
      <c r="C9" s="312" t="str">
        <f>[61]태창금속!C9</f>
        <v>NQ5</v>
      </c>
      <c r="D9" s="312" t="str">
        <f>[61]태창금속!D9</f>
        <v>66421-P1000</v>
      </c>
      <c r="E9" s="312" t="str">
        <f>[61]태창금속!E9</f>
        <v>66421-P1000</v>
      </c>
      <c r="F9" s="312" t="str">
        <f>[61]태창금속!F9</f>
        <v>HOOD INR</v>
      </c>
      <c r="G9" s="312" t="str">
        <f>[61]태창금속!G9</f>
        <v>SGACC</v>
      </c>
      <c r="H9" s="312">
        <f>[61]태창금속!H9</f>
        <v>0.6</v>
      </c>
      <c r="I9" s="312">
        <f>[61]태창금속!I9</f>
        <v>1325</v>
      </c>
      <c r="J9" s="312">
        <f>[61]태창금속!J9</f>
        <v>1720</v>
      </c>
      <c r="K9" s="314">
        <f>[61]태창금속!K9</f>
        <v>7.85</v>
      </c>
      <c r="L9" s="315">
        <f>[61]태창금속!L9</f>
        <v>10.73409</v>
      </c>
      <c r="M9" s="312" t="str">
        <f>[61]태창금속!M9</f>
        <v>COIL</v>
      </c>
      <c r="N9" s="316">
        <f>[61]태창금속!N9</f>
        <v>12620</v>
      </c>
      <c r="O9" s="317">
        <f>[61]태창금속!O9</f>
        <v>192126880</v>
      </c>
      <c r="P9" s="318">
        <f>[61]태창금속!P9</f>
        <v>0</v>
      </c>
      <c r="Q9" s="318">
        <f>[61]태창금속!Q9</f>
        <v>15224</v>
      </c>
      <c r="R9" s="319">
        <f>[61]태창금속!R9</f>
        <v>1418.2851084721667</v>
      </c>
      <c r="S9" s="301">
        <f>[61]태창금속!S9</f>
        <v>0</v>
      </c>
      <c r="T9" s="320">
        <f>[61]태창금속!T9</f>
        <v>0</v>
      </c>
      <c r="U9" s="321">
        <f>[61]태창금속!U9</f>
        <v>1942</v>
      </c>
      <c r="V9" s="322">
        <f>[61]태창금속!V9</f>
        <v>0</v>
      </c>
      <c r="W9" s="322">
        <f>[61]태창금속!W9</f>
        <v>2000</v>
      </c>
      <c r="X9" s="322">
        <f>[61]태창금속!X9</f>
        <v>1770</v>
      </c>
      <c r="Y9" s="322">
        <f>[61]태창금속!Y9</f>
        <v>0</v>
      </c>
      <c r="Z9" s="322">
        <f>[61]태창금속!Z9</f>
        <v>0</v>
      </c>
      <c r="AA9" s="322">
        <f>[61]태창금속!AA9</f>
        <v>1948</v>
      </c>
      <c r="AB9" s="322">
        <f>[61]태창금속!AB9</f>
        <v>0</v>
      </c>
      <c r="AC9" s="322">
        <f>[61]태창금속!AC9</f>
        <v>0</v>
      </c>
      <c r="AD9" s="322">
        <f>[61]태창금속!AD9</f>
        <v>0</v>
      </c>
      <c r="AE9" s="322">
        <f>[61]태창금속!AE9</f>
        <v>1978</v>
      </c>
      <c r="AF9" s="322">
        <f>[61]태창금속!AF9</f>
        <v>0</v>
      </c>
      <c r="AG9" s="322">
        <f>[61]태창금속!AG9</f>
        <v>0</v>
      </c>
      <c r="AH9" s="322">
        <f>[61]태창금속!AH9</f>
        <v>2114</v>
      </c>
      <c r="AI9" s="322">
        <f>[61]태창금속!AI9</f>
        <v>0</v>
      </c>
      <c r="AJ9" s="322">
        <f>[61]태창금속!AJ9</f>
        <v>1941</v>
      </c>
      <c r="AK9" s="322">
        <f>[61]태창금속!AK9</f>
        <v>1531</v>
      </c>
      <c r="AL9" s="322">
        <f>[61]태창금속!AL9</f>
        <v>0</v>
      </c>
      <c r="AM9" s="322">
        <f>[61]태창금속!AM9</f>
        <v>0</v>
      </c>
      <c r="AN9" s="322">
        <f>[61]태창금속!AN9</f>
        <v>0</v>
      </c>
      <c r="AO9" s="322">
        <f>[61]태창금속!AO9</f>
        <v>0</v>
      </c>
      <c r="AP9" s="322">
        <f>[61]태창금속!AP9</f>
        <v>0</v>
      </c>
      <c r="AQ9" s="322">
        <f>[61]태창금속!AQ9</f>
        <v>0</v>
      </c>
      <c r="AR9" s="322">
        <f>[61]태창금속!AR9</f>
        <v>0</v>
      </c>
      <c r="AS9" s="322">
        <f>[61]태창금속!AS9</f>
        <v>0</v>
      </c>
      <c r="AT9" s="322">
        <f>[61]태창금속!AT9</f>
        <v>0</v>
      </c>
      <c r="AU9" s="322">
        <f>[61]태창금속!AU9</f>
        <v>0</v>
      </c>
      <c r="AV9" s="322">
        <f>[61]태창금속!AV9</f>
        <v>0</v>
      </c>
      <c r="AW9" s="322">
        <f>[61]태창금속!AW9</f>
        <v>0</v>
      </c>
      <c r="AX9" s="323">
        <f>[61]태창금속!AX9</f>
        <v>0</v>
      </c>
      <c r="AY9" s="324">
        <f>[61]태창금속!AY9</f>
        <v>15224</v>
      </c>
      <c r="AZ9" s="61">
        <f>[61]태창금속!AZ9</f>
        <v>0</v>
      </c>
      <c r="BA9" s="320">
        <f>[61]태창금속!BA9</f>
        <v>0</v>
      </c>
      <c r="BB9" s="320">
        <f>[61]태창금속!BB9</f>
        <v>24508040</v>
      </c>
      <c r="BC9" s="320">
        <f>[61]태창금속!BC9</f>
        <v>0</v>
      </c>
      <c r="BD9" s="320">
        <f>[61]태창금속!BD9</f>
        <v>25240000</v>
      </c>
      <c r="BE9" s="320">
        <f>[61]태창금속!BE9</f>
        <v>22337400</v>
      </c>
      <c r="BF9" s="320">
        <f>[61]태창금속!BF9</f>
        <v>0</v>
      </c>
      <c r="BG9" s="320">
        <f>[61]태창금속!BG9</f>
        <v>0</v>
      </c>
      <c r="BH9" s="320">
        <f>[61]태창금속!BH9</f>
        <v>24583760</v>
      </c>
      <c r="BI9" s="320">
        <f>[61]태창금속!BI9</f>
        <v>0</v>
      </c>
      <c r="BJ9" s="320">
        <f>[61]태창금속!BJ9</f>
        <v>0</v>
      </c>
      <c r="BK9" s="320">
        <f>[61]태창금속!BK9</f>
        <v>0</v>
      </c>
      <c r="BL9" s="320">
        <f>[61]태창금속!BL9</f>
        <v>24962360</v>
      </c>
      <c r="BM9" s="320">
        <f>[61]태창금속!BM9</f>
        <v>0</v>
      </c>
      <c r="BN9" s="320">
        <f>[61]태창금속!BN9</f>
        <v>0</v>
      </c>
      <c r="BO9" s="320">
        <f>[61]태창금속!BO9</f>
        <v>26678680</v>
      </c>
      <c r="BP9" s="320">
        <f>[61]태창금속!BP9</f>
        <v>0</v>
      </c>
      <c r="BQ9" s="320">
        <f>[61]태창금속!BQ9</f>
        <v>24495420</v>
      </c>
      <c r="BR9" s="320">
        <f>[61]태창금속!BR9</f>
        <v>19321220</v>
      </c>
      <c r="BS9" s="320">
        <f>[61]태창금속!BS9</f>
        <v>0</v>
      </c>
      <c r="BT9" s="320">
        <f>[61]태창금속!BT9</f>
        <v>0</v>
      </c>
      <c r="BU9" s="320">
        <f>[61]태창금속!BU9</f>
        <v>0</v>
      </c>
      <c r="BV9" s="320">
        <f>[61]태창금속!BV9</f>
        <v>0</v>
      </c>
      <c r="BW9" s="320">
        <f>[61]태창금속!BW9</f>
        <v>0</v>
      </c>
      <c r="BX9" s="320">
        <f>[61]태창금속!BX9</f>
        <v>0</v>
      </c>
      <c r="BY9" s="320">
        <f>[61]태창금속!BY9</f>
        <v>0</v>
      </c>
      <c r="BZ9" s="320">
        <f>[61]태창금속!BZ9</f>
        <v>0</v>
      </c>
      <c r="CA9" s="320">
        <f>[61]태창금속!CA9</f>
        <v>0</v>
      </c>
      <c r="CB9" s="320">
        <f>[61]태창금속!CB9</f>
        <v>0</v>
      </c>
      <c r="CC9" s="320">
        <f>[61]태창금속!CC9</f>
        <v>0</v>
      </c>
      <c r="CD9" s="320">
        <f>[61]태창금속!CD9</f>
        <v>0</v>
      </c>
      <c r="CE9" s="320">
        <f>[61]태창금속!CE9</f>
        <v>0</v>
      </c>
    </row>
    <row r="10" spans="1:316" ht="27.95" customHeight="1">
      <c r="A10" s="23" t="str">
        <f>[61]태창금속!A10</f>
        <v>대우당진HM 외</v>
      </c>
      <c r="B10" s="615" t="str">
        <f>[61]태창금속!B10</f>
        <v>대우공업</v>
      </c>
      <c r="C10" s="312" t="str">
        <f>[61]태창금속!C10</f>
        <v>HM-PE</v>
      </c>
      <c r="D10" s="312" t="str">
        <f>[61]태창금속!D10</f>
        <v>66798-2J700</v>
      </c>
      <c r="E10" s="312" t="str">
        <f>[61]태창금속!E10</f>
        <v>66798-2J700</v>
      </c>
      <c r="F10" s="312" t="str">
        <f>[61]태창금속!F10</f>
        <v>COWL COVER</v>
      </c>
      <c r="G10" s="312" t="str">
        <f>[61]태창금속!G10</f>
        <v>SGACC</v>
      </c>
      <c r="H10" s="312">
        <f>[61]태창금속!H10</f>
        <v>0.7</v>
      </c>
      <c r="I10" s="312">
        <f>[61]태창금속!I10</f>
        <v>1630</v>
      </c>
      <c r="J10" s="312">
        <f>[61]태창금속!J10</f>
        <v>410</v>
      </c>
      <c r="K10" s="314">
        <f>[61]태창금속!K10</f>
        <v>7.85</v>
      </c>
      <c r="L10" s="315">
        <f>[61]태창금속!L10</f>
        <v>3.6723085000000002</v>
      </c>
      <c r="M10" s="312" t="str">
        <f>[61]태창금속!M10</f>
        <v>SHEET</v>
      </c>
      <c r="N10" s="316">
        <f>[61]태창금속!N10</f>
        <v>0</v>
      </c>
      <c r="O10" s="317">
        <f>[61]태창금속!O10</f>
        <v>0</v>
      </c>
      <c r="P10" s="318">
        <f>[61]태창금속!P10</f>
        <v>0</v>
      </c>
      <c r="Q10" s="318">
        <f>[61]태창금속!Q10</f>
        <v>0</v>
      </c>
      <c r="R10" s="319">
        <f>[61]태창금속!R10</f>
        <v>0</v>
      </c>
      <c r="S10" s="301">
        <f>[61]태창금속!S10</f>
        <v>0</v>
      </c>
      <c r="T10" s="320">
        <f>[61]태창금속!T10</f>
        <v>0</v>
      </c>
      <c r="U10" s="321">
        <f>[61]태창금속!U10</f>
        <v>0</v>
      </c>
      <c r="V10" s="321">
        <f>[61]태창금속!V10</f>
        <v>0</v>
      </c>
      <c r="W10" s="322">
        <f>[61]태창금속!W10</f>
        <v>0</v>
      </c>
      <c r="X10" s="322">
        <f>[61]태창금속!X10</f>
        <v>0</v>
      </c>
      <c r="Y10" s="322">
        <f>[61]태창금속!Y10</f>
        <v>0</v>
      </c>
      <c r="Z10" s="322">
        <f>[61]태창금속!Z10</f>
        <v>0</v>
      </c>
      <c r="AA10" s="322">
        <f>[61]태창금속!AA10</f>
        <v>0</v>
      </c>
      <c r="AB10" s="322">
        <f>[61]태창금속!AB10</f>
        <v>0</v>
      </c>
      <c r="AC10" s="322">
        <f>[61]태창금속!AC10</f>
        <v>0</v>
      </c>
      <c r="AD10" s="322">
        <f>[61]태창금속!AD10</f>
        <v>0</v>
      </c>
      <c r="AE10" s="322">
        <f>[61]태창금속!AE10</f>
        <v>0</v>
      </c>
      <c r="AF10" s="322">
        <f>[61]태창금속!AF10</f>
        <v>0</v>
      </c>
      <c r="AG10" s="322">
        <f>[61]태창금속!AG10</f>
        <v>0</v>
      </c>
      <c r="AH10" s="322">
        <f>[61]태창금속!AH10</f>
        <v>0</v>
      </c>
      <c r="AI10" s="322">
        <f>[61]태창금속!AI10</f>
        <v>0</v>
      </c>
      <c r="AJ10" s="322">
        <f>[61]태창금속!AJ10</f>
        <v>0</v>
      </c>
      <c r="AK10" s="322">
        <f>[61]태창금속!AK10</f>
        <v>0</v>
      </c>
      <c r="AL10" s="322">
        <f>[61]태창금속!AL10</f>
        <v>0</v>
      </c>
      <c r="AM10" s="322">
        <f>[61]태창금속!AM10</f>
        <v>0</v>
      </c>
      <c r="AN10" s="322">
        <f>[61]태창금속!AN10</f>
        <v>0</v>
      </c>
      <c r="AO10" s="322">
        <f>[61]태창금속!AO10</f>
        <v>0</v>
      </c>
      <c r="AP10" s="322">
        <f>[61]태창금속!AP10</f>
        <v>0</v>
      </c>
      <c r="AQ10" s="322">
        <f>[61]태창금속!AQ10</f>
        <v>0</v>
      </c>
      <c r="AR10" s="322">
        <f>[61]태창금속!AR10</f>
        <v>0</v>
      </c>
      <c r="AS10" s="322">
        <f>[61]태창금속!AS10</f>
        <v>0</v>
      </c>
      <c r="AT10" s="322">
        <f>[61]태창금속!AT10</f>
        <v>0</v>
      </c>
      <c r="AU10" s="322">
        <f>[61]태창금속!AU10</f>
        <v>0</v>
      </c>
      <c r="AV10" s="322">
        <f>[61]태창금속!AV10</f>
        <v>0</v>
      </c>
      <c r="AW10" s="322">
        <f>[61]태창금속!AW10</f>
        <v>0</v>
      </c>
      <c r="AX10" s="323">
        <f>[61]태창금속!AX10</f>
        <v>0</v>
      </c>
      <c r="AY10" s="324">
        <f>[61]태창금속!AY10</f>
        <v>0</v>
      </c>
      <c r="AZ10" s="61">
        <f>[61]태창금속!AZ10</f>
        <v>0</v>
      </c>
      <c r="BA10" s="320">
        <f>[61]태창금속!BA10</f>
        <v>0</v>
      </c>
      <c r="BB10" s="320">
        <f>[61]태창금속!BB10</f>
        <v>0</v>
      </c>
      <c r="BC10" s="320">
        <f>[61]태창금속!BC10</f>
        <v>0</v>
      </c>
      <c r="BD10" s="320">
        <f>[61]태창금속!BD10</f>
        <v>0</v>
      </c>
      <c r="BE10" s="320">
        <f>[61]태창금속!BE10</f>
        <v>0</v>
      </c>
      <c r="BF10" s="320">
        <f>[61]태창금속!BF10</f>
        <v>0</v>
      </c>
      <c r="BG10" s="320">
        <f>[61]태창금속!BG10</f>
        <v>0</v>
      </c>
      <c r="BH10" s="320">
        <f>[61]태창금속!BH10</f>
        <v>0</v>
      </c>
      <c r="BI10" s="320">
        <f>[61]태창금속!BI10</f>
        <v>0</v>
      </c>
      <c r="BJ10" s="320">
        <f>[61]태창금속!BJ10</f>
        <v>0</v>
      </c>
      <c r="BK10" s="320">
        <f>[61]태창금속!BK10</f>
        <v>0</v>
      </c>
      <c r="BL10" s="320">
        <f>[61]태창금속!BL10</f>
        <v>0</v>
      </c>
      <c r="BM10" s="320">
        <f>[61]태창금속!BM10</f>
        <v>0</v>
      </c>
      <c r="BN10" s="320">
        <f>[61]태창금속!BN10</f>
        <v>0</v>
      </c>
      <c r="BO10" s="320">
        <f>[61]태창금속!BO10</f>
        <v>0</v>
      </c>
      <c r="BP10" s="320">
        <f>[61]태창금속!BP10</f>
        <v>0</v>
      </c>
      <c r="BQ10" s="320">
        <f>[61]태창금속!BQ10</f>
        <v>0</v>
      </c>
      <c r="BR10" s="320">
        <f>[61]태창금속!BR10</f>
        <v>0</v>
      </c>
      <c r="BS10" s="320">
        <f>[61]태창금속!BS10</f>
        <v>0</v>
      </c>
      <c r="BT10" s="320">
        <f>[61]태창금속!BT10</f>
        <v>0</v>
      </c>
      <c r="BU10" s="320">
        <f>[61]태창금속!BU10</f>
        <v>0</v>
      </c>
      <c r="BV10" s="320">
        <f>[61]태창금속!BV10</f>
        <v>0</v>
      </c>
      <c r="BW10" s="320">
        <f>[61]태창금속!BW10</f>
        <v>0</v>
      </c>
      <c r="BX10" s="320">
        <f>[61]태창금속!BX10</f>
        <v>0</v>
      </c>
      <c r="BY10" s="320">
        <f>[61]태창금속!BY10</f>
        <v>0</v>
      </c>
      <c r="BZ10" s="320">
        <f>[61]태창금속!BZ10</f>
        <v>0</v>
      </c>
      <c r="CA10" s="320">
        <f>[61]태창금속!CA10</f>
        <v>0</v>
      </c>
      <c r="CB10" s="320">
        <f>[61]태창금속!CB10</f>
        <v>0</v>
      </c>
      <c r="CC10" s="320">
        <f>[61]태창금속!CC10</f>
        <v>0</v>
      </c>
      <c r="CD10" s="320">
        <f>[61]태창금속!CD10</f>
        <v>0</v>
      </c>
      <c r="CE10" s="320">
        <f>[61]태창금속!CE10</f>
        <v>0</v>
      </c>
    </row>
    <row r="11" spans="1:316" ht="27.95" customHeight="1">
      <c r="A11" s="23" t="str">
        <f>[61]태창금속!A11</f>
        <v>대우당진HM 외</v>
      </c>
      <c r="B11" s="615"/>
      <c r="C11" s="312" t="str">
        <f>[61]태창금속!C11</f>
        <v>HM-PE</v>
      </c>
      <c r="D11" s="312" t="str">
        <f>[61]태창금속!D11</f>
        <v>66724-2J700</v>
      </c>
      <c r="E11" s="312" t="str">
        <f>[61]태창금속!E11</f>
        <v>66724-2J700</v>
      </c>
      <c r="F11" s="312" t="str">
        <f>[61]태창금속!F11</f>
        <v>COWL INR LWR</v>
      </c>
      <c r="G11" s="312" t="str">
        <f>[61]태창금속!G11</f>
        <v>SGARC440</v>
      </c>
      <c r="H11" s="312">
        <f>[61]태창금속!H11</f>
        <v>0.8</v>
      </c>
      <c r="I11" s="312">
        <f>[61]태창금속!I11</f>
        <v>1660</v>
      </c>
      <c r="J11" s="312">
        <f>[61]태창금속!J11</f>
        <v>320</v>
      </c>
      <c r="K11" s="314">
        <f>[61]태창금속!K11</f>
        <v>7.85</v>
      </c>
      <c r="L11" s="315">
        <f>[61]태창금속!L11</f>
        <v>3.3359359999999998</v>
      </c>
      <c r="M11" s="312" t="str">
        <f>[61]태창금속!M11</f>
        <v>B/K</v>
      </c>
      <c r="N11" s="316">
        <f>[61]태창금속!N11</f>
        <v>0</v>
      </c>
      <c r="O11" s="317">
        <f>[61]태창금속!O11</f>
        <v>0</v>
      </c>
      <c r="P11" s="318">
        <f>[61]태창금속!P11</f>
        <v>0</v>
      </c>
      <c r="Q11" s="318">
        <f>[61]태창금속!Q11</f>
        <v>0</v>
      </c>
      <c r="R11" s="319">
        <f>[61]태창금속!R11</f>
        <v>0</v>
      </c>
      <c r="S11" s="301">
        <f>[61]태창금속!S11</f>
        <v>0</v>
      </c>
      <c r="T11" s="320">
        <f>[61]태창금속!T11</f>
        <v>0</v>
      </c>
      <c r="U11" s="321">
        <f>[61]태창금속!U11</f>
        <v>0</v>
      </c>
      <c r="V11" s="322">
        <f>[61]태창금속!V11</f>
        <v>0</v>
      </c>
      <c r="W11" s="322">
        <f>[61]태창금속!W11</f>
        <v>0</v>
      </c>
      <c r="X11" s="322">
        <f>[61]태창금속!X11</f>
        <v>0</v>
      </c>
      <c r="Y11" s="322">
        <f>[61]태창금속!Y11</f>
        <v>0</v>
      </c>
      <c r="Z11" s="322">
        <f>[61]태창금속!Z11</f>
        <v>0</v>
      </c>
      <c r="AA11" s="322">
        <f>[61]태창금속!AA11</f>
        <v>0</v>
      </c>
      <c r="AB11" s="322">
        <f>[61]태창금속!AB11</f>
        <v>0</v>
      </c>
      <c r="AC11" s="322">
        <f>[61]태창금속!AC11</f>
        <v>0</v>
      </c>
      <c r="AD11" s="322">
        <f>[61]태창금속!AD11</f>
        <v>0</v>
      </c>
      <c r="AE11" s="322">
        <f>[61]태창금속!AE11</f>
        <v>0</v>
      </c>
      <c r="AF11" s="322">
        <f>[61]태창금속!AF11</f>
        <v>0</v>
      </c>
      <c r="AG11" s="322">
        <f>[61]태창금속!AG11</f>
        <v>0</v>
      </c>
      <c r="AH11" s="322">
        <f>[61]태창금속!AH11</f>
        <v>0</v>
      </c>
      <c r="AI11" s="322">
        <f>[61]태창금속!AI11</f>
        <v>0</v>
      </c>
      <c r="AJ11" s="322">
        <f>[61]태창금속!AJ11</f>
        <v>0</v>
      </c>
      <c r="AK11" s="322">
        <f>[61]태창금속!AK11</f>
        <v>0</v>
      </c>
      <c r="AL11" s="322">
        <f>[61]태창금속!AL11</f>
        <v>0</v>
      </c>
      <c r="AM11" s="322">
        <f>[61]태창금속!AM11</f>
        <v>0</v>
      </c>
      <c r="AN11" s="322">
        <f>[61]태창금속!AN11</f>
        <v>0</v>
      </c>
      <c r="AO11" s="322">
        <f>[61]태창금속!AO11</f>
        <v>0</v>
      </c>
      <c r="AP11" s="322">
        <f>[61]태창금속!AP11</f>
        <v>0</v>
      </c>
      <c r="AQ11" s="322">
        <f>[61]태창금속!AQ11</f>
        <v>0</v>
      </c>
      <c r="AR11" s="322">
        <f>[61]태창금속!AR11</f>
        <v>0</v>
      </c>
      <c r="AS11" s="322">
        <f>[61]태창금속!AS11</f>
        <v>0</v>
      </c>
      <c r="AT11" s="322">
        <f>[61]태창금속!AT11</f>
        <v>0</v>
      </c>
      <c r="AU11" s="322">
        <f>[61]태창금속!AU11</f>
        <v>0</v>
      </c>
      <c r="AV11" s="322">
        <f>[61]태창금속!AV11</f>
        <v>0</v>
      </c>
      <c r="AW11" s="322">
        <f>[61]태창금속!AW11</f>
        <v>0</v>
      </c>
      <c r="AX11" s="323">
        <f>[61]태창금속!AX11</f>
        <v>0</v>
      </c>
      <c r="AY11" s="324">
        <f>[61]태창금속!AY11</f>
        <v>0</v>
      </c>
      <c r="AZ11" s="61">
        <f>[61]태창금속!AZ11</f>
        <v>0</v>
      </c>
      <c r="BA11" s="320">
        <f>[61]태창금속!BA11</f>
        <v>0</v>
      </c>
      <c r="BB11" s="320">
        <f>[61]태창금속!BB11</f>
        <v>0</v>
      </c>
      <c r="BC11" s="320">
        <f>[61]태창금속!BC11</f>
        <v>0</v>
      </c>
      <c r="BD11" s="320">
        <f>[61]태창금속!BD11</f>
        <v>0</v>
      </c>
      <c r="BE11" s="320">
        <f>[61]태창금속!BE11</f>
        <v>0</v>
      </c>
      <c r="BF11" s="320">
        <f>[61]태창금속!BF11</f>
        <v>0</v>
      </c>
      <c r="BG11" s="320">
        <f>[61]태창금속!BG11</f>
        <v>0</v>
      </c>
      <c r="BH11" s="320">
        <f>[61]태창금속!BH11</f>
        <v>0</v>
      </c>
      <c r="BI11" s="320">
        <f>[61]태창금속!BI11</f>
        <v>0</v>
      </c>
      <c r="BJ11" s="320">
        <f>[61]태창금속!BJ11</f>
        <v>0</v>
      </c>
      <c r="BK11" s="320">
        <f>[61]태창금속!BK11</f>
        <v>0</v>
      </c>
      <c r="BL11" s="320">
        <f>[61]태창금속!BL11</f>
        <v>0</v>
      </c>
      <c r="BM11" s="320">
        <f>[61]태창금속!BM11</f>
        <v>0</v>
      </c>
      <c r="BN11" s="320">
        <f>[61]태창금속!BN11</f>
        <v>0</v>
      </c>
      <c r="BO11" s="320">
        <f>[61]태창금속!BO11</f>
        <v>0</v>
      </c>
      <c r="BP11" s="320">
        <f>[61]태창금속!BP11</f>
        <v>0</v>
      </c>
      <c r="BQ11" s="320">
        <f>[61]태창금속!BQ11</f>
        <v>0</v>
      </c>
      <c r="BR11" s="320">
        <f>[61]태창금속!BR11</f>
        <v>0</v>
      </c>
      <c r="BS11" s="320">
        <f>[61]태창금속!BS11</f>
        <v>0</v>
      </c>
      <c r="BT11" s="320">
        <f>[61]태창금속!BT11</f>
        <v>0</v>
      </c>
      <c r="BU11" s="320">
        <f>[61]태창금속!BU11</f>
        <v>0</v>
      </c>
      <c r="BV11" s="320">
        <f>[61]태창금속!BV11</f>
        <v>0</v>
      </c>
      <c r="BW11" s="320">
        <f>[61]태창금속!BW11</f>
        <v>0</v>
      </c>
      <c r="BX11" s="320">
        <f>[61]태창금속!BX11</f>
        <v>0</v>
      </c>
      <c r="BY11" s="320">
        <f>[61]태창금속!BY11</f>
        <v>0</v>
      </c>
      <c r="BZ11" s="320">
        <f>[61]태창금속!BZ11</f>
        <v>0</v>
      </c>
      <c r="CA11" s="320">
        <f>[61]태창금속!CA11</f>
        <v>0</v>
      </c>
      <c r="CB11" s="320">
        <f>[61]태창금속!CB11</f>
        <v>0</v>
      </c>
      <c r="CC11" s="320">
        <f>[61]태창금속!CC11</f>
        <v>0</v>
      </c>
      <c r="CD11" s="320">
        <f>[61]태창금속!CD11</f>
        <v>0</v>
      </c>
      <c r="CE11" s="320">
        <f>[61]태창금속!CE11</f>
        <v>0</v>
      </c>
    </row>
    <row r="12" spans="1:316" ht="27.95" customHeight="1">
      <c r="A12" s="23" t="str">
        <f>[61]태창금속!A12</f>
        <v>대우당진CN7</v>
      </c>
      <c r="B12" s="615"/>
      <c r="C12" s="312" t="str">
        <f>[61]태창금속!C12</f>
        <v>CN7</v>
      </c>
      <c r="D12" s="312" t="str">
        <f>[61]태창금속!D12</f>
        <v>65852-AA030/000</v>
      </c>
      <c r="E12" s="313" t="str">
        <f>[61]태창금속!E12</f>
        <v>65852-AA030/000</v>
      </c>
      <c r="F12" s="312" t="str">
        <f>[61]태창금속!F12</f>
        <v>RR FLR CTR CROSS</v>
      </c>
      <c r="G12" s="312" t="str">
        <f>[61]태창금속!G12</f>
        <v>SGARC340</v>
      </c>
      <c r="H12" s="312">
        <f>[61]태창금속!H12</f>
        <v>1.2</v>
      </c>
      <c r="I12" s="312">
        <f>[61]태창금속!I12</f>
        <v>1300</v>
      </c>
      <c r="J12" s="312">
        <f>[61]태창금속!J12</f>
        <v>420</v>
      </c>
      <c r="K12" s="314">
        <f>[61]태창금속!K12</f>
        <v>7.85</v>
      </c>
      <c r="L12" s="315">
        <f>[61]태창금속!L12</f>
        <v>5.1433200000000001</v>
      </c>
      <c r="M12" s="312" t="str">
        <f>[61]태창금속!M12</f>
        <v>COIL</v>
      </c>
      <c r="N12" s="316">
        <f>[61]태창금속!N12</f>
        <v>1137</v>
      </c>
      <c r="O12" s="317">
        <f>[61]태창금속!O12</f>
        <v>26867310</v>
      </c>
      <c r="P12" s="318">
        <f>[61]태창금속!P12</f>
        <v>0</v>
      </c>
      <c r="Q12" s="318">
        <f>[61]태창금속!Q12</f>
        <v>23630</v>
      </c>
      <c r="R12" s="319">
        <f>[61]태창금속!R12</f>
        <v>4594.3087344361229</v>
      </c>
      <c r="S12" s="301">
        <f>[61]태창금속!S12</f>
        <v>0</v>
      </c>
      <c r="T12" s="320">
        <f>[61]태창금속!T12</f>
        <v>0</v>
      </c>
      <c r="U12" s="320">
        <f>[61]태창금속!U12</f>
        <v>14260</v>
      </c>
      <c r="V12" s="320">
        <f>[61]태창금속!V12</f>
        <v>0</v>
      </c>
      <c r="W12" s="322">
        <f>[61]태창금속!W12</f>
        <v>0</v>
      </c>
      <c r="X12" s="322">
        <f>[61]태창금속!X12</f>
        <v>0</v>
      </c>
      <c r="Y12" s="322">
        <f>[61]태창금속!Y12</f>
        <v>0</v>
      </c>
      <c r="Z12" s="322">
        <f>[61]태창금속!Z12</f>
        <v>0</v>
      </c>
      <c r="AA12" s="322">
        <f>[61]태창금속!AA12</f>
        <v>0</v>
      </c>
      <c r="AB12" s="322">
        <f>[61]태창금속!AB12</f>
        <v>0</v>
      </c>
      <c r="AC12" s="322">
        <f>[61]태창금속!AC12</f>
        <v>0</v>
      </c>
      <c r="AD12" s="322">
        <f>[61]태창금속!AD12</f>
        <v>0</v>
      </c>
      <c r="AE12" s="322">
        <f>[61]태창금속!AE12</f>
        <v>0</v>
      </c>
      <c r="AF12" s="322">
        <f>[61]태창금속!AF12</f>
        <v>0</v>
      </c>
      <c r="AG12" s="322">
        <f>[61]태창금속!AG12</f>
        <v>0</v>
      </c>
      <c r="AH12" s="322">
        <f>[61]태창금속!AH12</f>
        <v>0</v>
      </c>
      <c r="AI12" s="322">
        <f>[61]태창금속!AI12</f>
        <v>9370</v>
      </c>
      <c r="AJ12" s="322">
        <f>[61]태창금속!AJ12</f>
        <v>0</v>
      </c>
      <c r="AK12" s="322">
        <f>[61]태창금속!AK12</f>
        <v>0</v>
      </c>
      <c r="AL12" s="322">
        <f>[61]태창금속!AL12</f>
        <v>0</v>
      </c>
      <c r="AM12" s="322">
        <f>[61]태창금속!AM12</f>
        <v>0</v>
      </c>
      <c r="AN12" s="322">
        <f>[61]태창금속!AN12</f>
        <v>0</v>
      </c>
      <c r="AO12" s="322">
        <f>[61]태창금속!AO12</f>
        <v>0</v>
      </c>
      <c r="AP12" s="322">
        <f>[61]태창금속!AP12</f>
        <v>0</v>
      </c>
      <c r="AQ12" s="322">
        <f>[61]태창금속!AQ12</f>
        <v>0</v>
      </c>
      <c r="AR12" s="322">
        <f>[61]태창금속!AR12</f>
        <v>0</v>
      </c>
      <c r="AS12" s="322">
        <f>[61]태창금속!AS12</f>
        <v>0</v>
      </c>
      <c r="AT12" s="322">
        <f>[61]태창금속!AT12</f>
        <v>0</v>
      </c>
      <c r="AU12" s="322">
        <f>[61]태창금속!AU12</f>
        <v>0</v>
      </c>
      <c r="AV12" s="322">
        <f>[61]태창금속!AV12</f>
        <v>0</v>
      </c>
      <c r="AW12" s="322">
        <f>[61]태창금속!AW12</f>
        <v>0</v>
      </c>
      <c r="AX12" s="323">
        <f>[61]태창금속!AX12</f>
        <v>0</v>
      </c>
      <c r="AY12" s="324">
        <f>[61]태창금속!AY12</f>
        <v>23630</v>
      </c>
      <c r="AZ12" s="61">
        <f>[61]태창금속!AZ12</f>
        <v>0</v>
      </c>
      <c r="BA12" s="320">
        <f>[61]태창금속!BA12</f>
        <v>0</v>
      </c>
      <c r="BB12" s="320">
        <f>[61]태창금속!BB12</f>
        <v>16213620</v>
      </c>
      <c r="BC12" s="320">
        <f>[61]태창금속!BC12</f>
        <v>0</v>
      </c>
      <c r="BD12" s="320">
        <f>[61]태창금속!BD12</f>
        <v>0</v>
      </c>
      <c r="BE12" s="320">
        <f>[61]태창금속!BE12</f>
        <v>0</v>
      </c>
      <c r="BF12" s="320">
        <f>[61]태창금속!BF12</f>
        <v>0</v>
      </c>
      <c r="BG12" s="320">
        <f>[61]태창금속!BG12</f>
        <v>0</v>
      </c>
      <c r="BH12" s="320">
        <f>[61]태창금속!BH12</f>
        <v>0</v>
      </c>
      <c r="BI12" s="320">
        <f>[61]태창금속!BI12</f>
        <v>0</v>
      </c>
      <c r="BJ12" s="320">
        <f>[61]태창금속!BJ12</f>
        <v>0</v>
      </c>
      <c r="BK12" s="320">
        <f>[61]태창금속!BK12</f>
        <v>0</v>
      </c>
      <c r="BL12" s="320">
        <f>[61]태창금속!BL12</f>
        <v>0</v>
      </c>
      <c r="BM12" s="320">
        <f>[61]태창금속!BM12</f>
        <v>0</v>
      </c>
      <c r="BN12" s="320">
        <f>[61]태창금속!BN12</f>
        <v>0</v>
      </c>
      <c r="BO12" s="320">
        <f>[61]태창금속!BO12</f>
        <v>0</v>
      </c>
      <c r="BP12" s="320">
        <f>[61]태창금속!BP12</f>
        <v>10653690</v>
      </c>
      <c r="BQ12" s="320">
        <f>[61]태창금속!BQ12</f>
        <v>0</v>
      </c>
      <c r="BR12" s="320">
        <f>[61]태창금속!BR12</f>
        <v>0</v>
      </c>
      <c r="BS12" s="320">
        <f>[61]태창금속!BS12</f>
        <v>0</v>
      </c>
      <c r="BT12" s="320">
        <f>[61]태창금속!BT12</f>
        <v>0</v>
      </c>
      <c r="BU12" s="320">
        <f>[61]태창금속!BU12</f>
        <v>0</v>
      </c>
      <c r="BV12" s="320">
        <f>[61]태창금속!BV12</f>
        <v>0</v>
      </c>
      <c r="BW12" s="320">
        <f>[61]태창금속!BW12</f>
        <v>0</v>
      </c>
      <c r="BX12" s="320">
        <f>[61]태창금속!BX12</f>
        <v>0</v>
      </c>
      <c r="BY12" s="320">
        <f>[61]태창금속!BY12</f>
        <v>0</v>
      </c>
      <c r="BZ12" s="320">
        <f>[61]태창금속!BZ12</f>
        <v>0</v>
      </c>
      <c r="CA12" s="320">
        <f>[61]태창금속!CA12</f>
        <v>0</v>
      </c>
      <c r="CB12" s="320">
        <f>[61]태창금속!CB12</f>
        <v>0</v>
      </c>
      <c r="CC12" s="320">
        <f>[61]태창금속!CC12</f>
        <v>0</v>
      </c>
      <c r="CD12" s="320">
        <f>[61]태창금속!CD12</f>
        <v>0</v>
      </c>
      <c r="CE12" s="320">
        <f>[61]태창금속!CE12</f>
        <v>0</v>
      </c>
    </row>
    <row r="13" spans="1:316" ht="27.95" customHeight="1">
      <c r="A13" s="23" t="str">
        <f>[61]태창금속!A13</f>
        <v>대우당진SG2</v>
      </c>
      <c r="B13" s="615"/>
      <c r="C13" s="312" t="str">
        <f>[61]태창금속!C13</f>
        <v>SG2</v>
      </c>
      <c r="D13" s="313" t="str">
        <f>[61]태창금속!D13</f>
        <v>65852-AA030/000</v>
      </c>
      <c r="E13" s="313" t="str">
        <f>[61]태창금속!E13</f>
        <v>65852-AA030/000</v>
      </c>
      <c r="F13" s="312" t="str">
        <f>[61]태창금속!F13</f>
        <v>RR FLR CTR CROSS</v>
      </c>
      <c r="G13" s="312" t="str">
        <f>[61]태창금속!G13</f>
        <v>SGARC340</v>
      </c>
      <c r="H13" s="312">
        <f>[61]태창금속!H13</f>
        <v>1.2</v>
      </c>
      <c r="I13" s="312">
        <f>[61]태창금속!I13</f>
        <v>1300</v>
      </c>
      <c r="J13" s="312">
        <f>[61]태창금속!J13</f>
        <v>420</v>
      </c>
      <c r="K13" s="314">
        <f>[61]태창금속!K13</f>
        <v>7.85</v>
      </c>
      <c r="L13" s="315">
        <f>[61]태창금속!L13</f>
        <v>5.1433200000000001</v>
      </c>
      <c r="M13" s="312" t="str">
        <f>[61]태창금속!M13</f>
        <v>COIL</v>
      </c>
      <c r="N13" s="316">
        <f>[61]태창금속!N13</f>
        <v>1137</v>
      </c>
      <c r="O13" s="317">
        <f>[61]태창금속!O13</f>
        <v>39931440</v>
      </c>
      <c r="P13" s="318">
        <f>[61]태창금속!P13</f>
        <v>0</v>
      </c>
      <c r="Q13" s="318">
        <f>[61]태창금속!Q13</f>
        <v>35120</v>
      </c>
      <c r="R13" s="319">
        <f>[61]태창금속!R13</f>
        <v>6828.274344197911</v>
      </c>
      <c r="S13" s="301">
        <f>[61]태창금속!S13</f>
        <v>0</v>
      </c>
      <c r="T13" s="320">
        <f>[61]태창금속!T13</f>
        <v>0</v>
      </c>
      <c r="U13" s="321">
        <f>[61]태창금속!U13</f>
        <v>0</v>
      </c>
      <c r="V13" s="322">
        <f>[61]태창금속!V13</f>
        <v>0</v>
      </c>
      <c r="W13" s="322">
        <f>[61]태창금속!W13</f>
        <v>24420</v>
      </c>
      <c r="X13" s="322">
        <f>[61]태창금속!X13</f>
        <v>0</v>
      </c>
      <c r="Y13" s="322">
        <f>[61]태창금속!Y13</f>
        <v>0</v>
      </c>
      <c r="Z13" s="322">
        <f>[61]태창금속!Z13</f>
        <v>0</v>
      </c>
      <c r="AA13" s="322">
        <f>[61]태창금속!AA13</f>
        <v>0</v>
      </c>
      <c r="AB13" s="322">
        <f>[61]태창금속!AB13</f>
        <v>0</v>
      </c>
      <c r="AC13" s="322">
        <f>[61]태창금속!AC13</f>
        <v>0</v>
      </c>
      <c r="AD13" s="322">
        <f>[61]태창금속!AD13</f>
        <v>0</v>
      </c>
      <c r="AE13" s="322">
        <f>[61]태창금속!AE13</f>
        <v>0</v>
      </c>
      <c r="AF13" s="322">
        <f>[61]태창금속!AF13</f>
        <v>0</v>
      </c>
      <c r="AG13" s="322">
        <f>[61]태창금속!AG13</f>
        <v>0</v>
      </c>
      <c r="AH13" s="322">
        <f>[61]태창금속!AH13</f>
        <v>0</v>
      </c>
      <c r="AI13" s="322">
        <f>[61]태창금속!AI13</f>
        <v>0</v>
      </c>
      <c r="AJ13" s="322">
        <f>[61]태창금속!AJ13</f>
        <v>10700</v>
      </c>
      <c r="AK13" s="322">
        <f>[61]태창금속!AK13</f>
        <v>0</v>
      </c>
      <c r="AL13" s="322">
        <f>[61]태창금속!AL13</f>
        <v>0</v>
      </c>
      <c r="AM13" s="322">
        <f>[61]태창금속!AM13</f>
        <v>0</v>
      </c>
      <c r="AN13" s="322">
        <f>[61]태창금속!AN13</f>
        <v>0</v>
      </c>
      <c r="AO13" s="322">
        <f>[61]태창금속!AO13</f>
        <v>0</v>
      </c>
      <c r="AP13" s="322">
        <f>[61]태창금속!AP13</f>
        <v>0</v>
      </c>
      <c r="AQ13" s="322">
        <f>[61]태창금속!AQ13</f>
        <v>0</v>
      </c>
      <c r="AR13" s="322">
        <f>[61]태창금속!AR13</f>
        <v>0</v>
      </c>
      <c r="AS13" s="322">
        <f>[61]태창금속!AS13</f>
        <v>0</v>
      </c>
      <c r="AT13" s="322">
        <f>[61]태창금속!AT13</f>
        <v>0</v>
      </c>
      <c r="AU13" s="322">
        <f>[61]태창금속!AU13</f>
        <v>0</v>
      </c>
      <c r="AV13" s="322">
        <f>[61]태창금속!AV13</f>
        <v>0</v>
      </c>
      <c r="AW13" s="322">
        <f>[61]태창금속!AW13</f>
        <v>0</v>
      </c>
      <c r="AX13" s="323">
        <f>[61]태창금속!AX13</f>
        <v>0</v>
      </c>
      <c r="AY13" s="324">
        <f>[61]태창금속!AY13</f>
        <v>35120</v>
      </c>
      <c r="AZ13" s="61">
        <f>[61]태창금속!AZ13</f>
        <v>0</v>
      </c>
      <c r="BA13" s="320">
        <f>[61]태창금속!BA13</f>
        <v>0</v>
      </c>
      <c r="BB13" s="320">
        <f>[61]태창금속!BB13</f>
        <v>0</v>
      </c>
      <c r="BC13" s="320">
        <f>[61]태창금속!BC13</f>
        <v>0</v>
      </c>
      <c r="BD13" s="320">
        <f>[61]태창금속!BD13</f>
        <v>27765540</v>
      </c>
      <c r="BE13" s="320">
        <f>[61]태창금속!BE13</f>
        <v>0</v>
      </c>
      <c r="BF13" s="320">
        <f>[61]태창금속!BF13</f>
        <v>0</v>
      </c>
      <c r="BG13" s="320">
        <f>[61]태창금속!BG13</f>
        <v>0</v>
      </c>
      <c r="BH13" s="320">
        <f>[61]태창금속!BH13</f>
        <v>0</v>
      </c>
      <c r="BI13" s="320">
        <f>[61]태창금속!BI13</f>
        <v>0</v>
      </c>
      <c r="BJ13" s="320">
        <f>[61]태창금속!BJ13</f>
        <v>0</v>
      </c>
      <c r="BK13" s="320">
        <f>[61]태창금속!BK13</f>
        <v>0</v>
      </c>
      <c r="BL13" s="320">
        <f>[61]태창금속!BL13</f>
        <v>0</v>
      </c>
      <c r="BM13" s="320">
        <f>[61]태창금속!BM13</f>
        <v>0</v>
      </c>
      <c r="BN13" s="320">
        <f>[61]태창금속!BN13</f>
        <v>0</v>
      </c>
      <c r="BO13" s="320">
        <f>[61]태창금속!BO13</f>
        <v>0</v>
      </c>
      <c r="BP13" s="320">
        <f>[61]태창금속!BP13</f>
        <v>0</v>
      </c>
      <c r="BQ13" s="320">
        <f>[61]태창금속!BQ13</f>
        <v>12165900</v>
      </c>
      <c r="BR13" s="320">
        <f>[61]태창금속!BR13</f>
        <v>0</v>
      </c>
      <c r="BS13" s="320">
        <f>[61]태창금속!BS13</f>
        <v>0</v>
      </c>
      <c r="BT13" s="320">
        <f>[61]태창금속!BT13</f>
        <v>0</v>
      </c>
      <c r="BU13" s="320">
        <f>[61]태창금속!BU13</f>
        <v>0</v>
      </c>
      <c r="BV13" s="320">
        <f>[61]태창금속!BV13</f>
        <v>0</v>
      </c>
      <c r="BW13" s="320">
        <f>[61]태창금속!BW13</f>
        <v>0</v>
      </c>
      <c r="BX13" s="320">
        <f>[61]태창금속!BX13</f>
        <v>0</v>
      </c>
      <c r="BY13" s="320">
        <f>[61]태창금속!BY13</f>
        <v>0</v>
      </c>
      <c r="BZ13" s="320">
        <f>[61]태창금속!BZ13</f>
        <v>0</v>
      </c>
      <c r="CA13" s="320">
        <f>[61]태창금속!CA13</f>
        <v>0</v>
      </c>
      <c r="CB13" s="320">
        <f>[61]태창금속!CB13</f>
        <v>0</v>
      </c>
      <c r="CC13" s="320">
        <f>[61]태창금속!CC13</f>
        <v>0</v>
      </c>
      <c r="CD13" s="320">
        <f>[61]태창금속!CD13</f>
        <v>0</v>
      </c>
      <c r="CE13" s="320">
        <f>[61]태창금속!CE13</f>
        <v>0</v>
      </c>
    </row>
    <row r="14" spans="1:316" ht="27.95" customHeight="1">
      <c r="A14" s="23" t="str">
        <f>[61]태창금속!A14</f>
        <v>대우당진HM 외</v>
      </c>
      <c r="B14" s="615"/>
      <c r="C14" s="312" t="str">
        <f>[61]태창금속!C14</f>
        <v>DN8</v>
      </c>
      <c r="D14" s="313" t="str">
        <f>[61]태창금속!D14</f>
        <v>64614-L1000/5000</v>
      </c>
      <c r="E14" s="313" t="str">
        <f>[61]태창금속!E14</f>
        <v>64614-L1000/5000</v>
      </c>
      <c r="F14" s="312" t="str">
        <f>[61]태창금속!F14</f>
        <v>EXTN FR S/OTR LH</v>
      </c>
      <c r="G14" s="312" t="str">
        <f>[61]태창금속!G14</f>
        <v>SGAFC590</v>
      </c>
      <c r="H14" s="312">
        <f>[61]태창금속!H14</f>
        <v>1.6</v>
      </c>
      <c r="I14" s="312">
        <f>[61]태창금속!I14</f>
        <v>980</v>
      </c>
      <c r="J14" s="312">
        <f>[61]태창금속!J14</f>
        <v>352</v>
      </c>
      <c r="K14" s="314">
        <f>[61]태창금속!K14</f>
        <v>7.85</v>
      </c>
      <c r="L14" s="315">
        <f>[61]태창금속!L14</f>
        <v>4.3326975999999995</v>
      </c>
      <c r="M14" s="312" t="str">
        <f>[61]태창금속!M14</f>
        <v>B/K</v>
      </c>
      <c r="N14" s="316">
        <f>[61]태창금속!N14</f>
        <v>0</v>
      </c>
      <c r="O14" s="317">
        <f>[61]태창금속!O14</f>
        <v>0</v>
      </c>
      <c r="P14" s="318">
        <f>[61]태창금속!P14</f>
        <v>0</v>
      </c>
      <c r="Q14" s="318">
        <f>[61]태창금속!Q14</f>
        <v>0</v>
      </c>
      <c r="R14" s="319">
        <f>[61]태창금속!R14</f>
        <v>0</v>
      </c>
      <c r="S14" s="301">
        <f>[61]태창금속!S14</f>
        <v>0</v>
      </c>
      <c r="T14" s="320">
        <f>[61]태창금속!T14</f>
        <v>0</v>
      </c>
      <c r="U14" s="321">
        <f>[61]태창금속!U14</f>
        <v>0</v>
      </c>
      <c r="V14" s="322">
        <f>[61]태창금속!V14</f>
        <v>0</v>
      </c>
      <c r="W14" s="322">
        <f>[61]태창금속!W14</f>
        <v>0</v>
      </c>
      <c r="X14" s="322">
        <f>[61]태창금속!X14</f>
        <v>0</v>
      </c>
      <c r="Y14" s="322">
        <f>[61]태창금속!Y14</f>
        <v>0</v>
      </c>
      <c r="Z14" s="322">
        <f>[61]태창금속!Z14</f>
        <v>0</v>
      </c>
      <c r="AA14" s="322">
        <f>[61]태창금속!AA14</f>
        <v>0</v>
      </c>
      <c r="AB14" s="322">
        <f>[61]태창금속!AB14</f>
        <v>0</v>
      </c>
      <c r="AC14" s="322">
        <f>[61]태창금속!AC14</f>
        <v>0</v>
      </c>
      <c r="AD14" s="322">
        <f>[61]태창금속!AD14</f>
        <v>0</v>
      </c>
      <c r="AE14" s="322">
        <f>[61]태창금속!AE14</f>
        <v>0</v>
      </c>
      <c r="AF14" s="322">
        <f>[61]태창금속!AF14</f>
        <v>0</v>
      </c>
      <c r="AG14" s="322">
        <f>[61]태창금속!AG14</f>
        <v>0</v>
      </c>
      <c r="AH14" s="322">
        <f>[61]태창금속!AH14</f>
        <v>0</v>
      </c>
      <c r="AI14" s="322">
        <f>[61]태창금속!AI14</f>
        <v>0</v>
      </c>
      <c r="AJ14" s="322">
        <f>[61]태창금속!AJ14</f>
        <v>0</v>
      </c>
      <c r="AK14" s="322">
        <f>[61]태창금속!AK14</f>
        <v>0</v>
      </c>
      <c r="AL14" s="322">
        <f>[61]태창금속!AL14</f>
        <v>0</v>
      </c>
      <c r="AM14" s="322">
        <f>[61]태창금속!AM14</f>
        <v>0</v>
      </c>
      <c r="AN14" s="322">
        <f>[61]태창금속!AN14</f>
        <v>0</v>
      </c>
      <c r="AO14" s="322">
        <f>[61]태창금속!AO14</f>
        <v>0</v>
      </c>
      <c r="AP14" s="322">
        <f>[61]태창금속!AP14</f>
        <v>0</v>
      </c>
      <c r="AQ14" s="322">
        <f>[61]태창금속!AQ14</f>
        <v>0</v>
      </c>
      <c r="AR14" s="322">
        <f>[61]태창금속!AR14</f>
        <v>0</v>
      </c>
      <c r="AS14" s="322">
        <f>[61]태창금속!AS14</f>
        <v>0</v>
      </c>
      <c r="AT14" s="322">
        <f>[61]태창금속!AT14</f>
        <v>0</v>
      </c>
      <c r="AU14" s="322">
        <f>[61]태창금속!AU14</f>
        <v>0</v>
      </c>
      <c r="AV14" s="322">
        <f>[61]태창금속!AV14</f>
        <v>0</v>
      </c>
      <c r="AW14" s="322">
        <f>[61]태창금속!AW14</f>
        <v>0</v>
      </c>
      <c r="AX14" s="323">
        <f>[61]태창금속!AX14</f>
        <v>0</v>
      </c>
      <c r="AY14" s="324">
        <f>[61]태창금속!AY14</f>
        <v>0</v>
      </c>
      <c r="AZ14" s="61">
        <f>[61]태창금속!AZ14</f>
        <v>0</v>
      </c>
      <c r="BA14" s="320">
        <f>[61]태창금속!BA14</f>
        <v>0</v>
      </c>
      <c r="BB14" s="320">
        <f>[61]태창금속!BB14</f>
        <v>0</v>
      </c>
      <c r="BC14" s="320">
        <f>[61]태창금속!BC14</f>
        <v>0</v>
      </c>
      <c r="BD14" s="320">
        <f>[61]태창금속!BD14</f>
        <v>0</v>
      </c>
      <c r="BE14" s="320">
        <f>[61]태창금속!BE14</f>
        <v>0</v>
      </c>
      <c r="BF14" s="320">
        <f>[61]태창금속!BF14</f>
        <v>0</v>
      </c>
      <c r="BG14" s="320">
        <f>[61]태창금속!BG14</f>
        <v>0</v>
      </c>
      <c r="BH14" s="320">
        <f>[61]태창금속!BH14</f>
        <v>0</v>
      </c>
      <c r="BI14" s="320">
        <f>[61]태창금속!BI14</f>
        <v>0</v>
      </c>
      <c r="BJ14" s="320">
        <f>[61]태창금속!BJ14</f>
        <v>0</v>
      </c>
      <c r="BK14" s="320">
        <f>[61]태창금속!BK14</f>
        <v>0</v>
      </c>
      <c r="BL14" s="320">
        <f>[61]태창금속!BL14</f>
        <v>0</v>
      </c>
      <c r="BM14" s="320">
        <f>[61]태창금속!BM14</f>
        <v>0</v>
      </c>
      <c r="BN14" s="320">
        <f>[61]태창금속!BN14</f>
        <v>0</v>
      </c>
      <c r="BO14" s="320">
        <f>[61]태창금속!BO14</f>
        <v>0</v>
      </c>
      <c r="BP14" s="320">
        <f>[61]태창금속!BP14</f>
        <v>0</v>
      </c>
      <c r="BQ14" s="320">
        <f>[61]태창금속!BQ14</f>
        <v>0</v>
      </c>
      <c r="BR14" s="320">
        <f>[61]태창금속!BR14</f>
        <v>0</v>
      </c>
      <c r="BS14" s="320">
        <f>[61]태창금속!BS14</f>
        <v>0</v>
      </c>
      <c r="BT14" s="320">
        <f>[61]태창금속!BT14</f>
        <v>0</v>
      </c>
      <c r="BU14" s="320">
        <f>[61]태창금속!BU14</f>
        <v>0</v>
      </c>
      <c r="BV14" s="320">
        <f>[61]태창금속!BV14</f>
        <v>0</v>
      </c>
      <c r="BW14" s="320">
        <f>[61]태창금속!BW14</f>
        <v>0</v>
      </c>
      <c r="BX14" s="320">
        <f>[61]태창금속!BX14</f>
        <v>0</v>
      </c>
      <c r="BY14" s="320">
        <f>[61]태창금속!BY14</f>
        <v>0</v>
      </c>
      <c r="BZ14" s="320">
        <f>[61]태창금속!BZ14</f>
        <v>0</v>
      </c>
      <c r="CA14" s="320">
        <f>[61]태창금속!CA14</f>
        <v>0</v>
      </c>
      <c r="CB14" s="320">
        <f>[61]태창금속!CB14</f>
        <v>0</v>
      </c>
      <c r="CC14" s="320">
        <f>[61]태창금속!CC14</f>
        <v>0</v>
      </c>
      <c r="CD14" s="320">
        <f>[61]태창금속!CD14</f>
        <v>0</v>
      </c>
      <c r="CE14" s="320">
        <f>[61]태창금속!CE14</f>
        <v>0</v>
      </c>
    </row>
    <row r="15" spans="1:316" ht="27.95" customHeight="1">
      <c r="A15" s="23" t="str">
        <f>[61]태창금속!A15</f>
        <v>대우당진HM 외</v>
      </c>
      <c r="B15" s="615"/>
      <c r="C15" s="312" t="str">
        <f>[61]태창금속!C15</f>
        <v>DN8</v>
      </c>
      <c r="D15" s="313" t="str">
        <f>[61]태창금속!D15</f>
        <v>64624-L1000</v>
      </c>
      <c r="E15" s="313" t="str">
        <f>[61]태창금속!E15</f>
        <v>64624-L1000</v>
      </c>
      <c r="F15" s="312" t="str">
        <f>[61]태창금속!F15</f>
        <v>EXTN FR S/OTR RH</v>
      </c>
      <c r="G15" s="312" t="str">
        <f>[61]태창금속!G15</f>
        <v>SGAFC590</v>
      </c>
      <c r="H15" s="312">
        <f>[61]태창금속!H15</f>
        <v>1.6</v>
      </c>
      <c r="I15" s="312">
        <f>[61]태창금속!I15</f>
        <v>1010</v>
      </c>
      <c r="J15" s="312">
        <f>[61]태창금속!J15</f>
        <v>339</v>
      </c>
      <c r="K15" s="314">
        <f>[61]태창금속!K15</f>
        <v>7.85</v>
      </c>
      <c r="L15" s="315">
        <f>[61]태창금속!L15</f>
        <v>4.3004183999999999</v>
      </c>
      <c r="M15" s="312" t="str">
        <f>[61]태창금속!M15</f>
        <v>B/K</v>
      </c>
      <c r="N15" s="316">
        <f>[61]태창금속!N15</f>
        <v>0</v>
      </c>
      <c r="O15" s="317">
        <f>[61]태창금속!O15</f>
        <v>0</v>
      </c>
      <c r="P15" s="318">
        <f>[61]태창금속!P15</f>
        <v>0</v>
      </c>
      <c r="Q15" s="318">
        <f>[61]태창금속!Q15</f>
        <v>0</v>
      </c>
      <c r="R15" s="319">
        <f>[61]태창금속!R15</f>
        <v>0</v>
      </c>
      <c r="S15" s="301">
        <f>[61]태창금속!S15</f>
        <v>0</v>
      </c>
      <c r="T15" s="320">
        <f>[61]태창금속!T15</f>
        <v>0</v>
      </c>
      <c r="U15" s="321">
        <f>[61]태창금속!U15</f>
        <v>0</v>
      </c>
      <c r="V15" s="322">
        <f>[61]태창금속!V15</f>
        <v>0</v>
      </c>
      <c r="W15" s="322">
        <f>[61]태창금속!W15</f>
        <v>0</v>
      </c>
      <c r="X15" s="322">
        <f>[61]태창금속!X15</f>
        <v>0</v>
      </c>
      <c r="Y15" s="322">
        <f>[61]태창금속!Y15</f>
        <v>0</v>
      </c>
      <c r="Z15" s="322">
        <f>[61]태창금속!Z15</f>
        <v>0</v>
      </c>
      <c r="AA15" s="322">
        <f>[61]태창금속!AA15</f>
        <v>0</v>
      </c>
      <c r="AB15" s="322">
        <f>[61]태창금속!AB15</f>
        <v>0</v>
      </c>
      <c r="AC15" s="322">
        <f>[61]태창금속!AC15</f>
        <v>0</v>
      </c>
      <c r="AD15" s="322">
        <f>[61]태창금속!AD15</f>
        <v>0</v>
      </c>
      <c r="AE15" s="322">
        <f>[61]태창금속!AE15</f>
        <v>0</v>
      </c>
      <c r="AF15" s="322">
        <f>[61]태창금속!AF15</f>
        <v>0</v>
      </c>
      <c r="AG15" s="322">
        <f>[61]태창금속!AG15</f>
        <v>0</v>
      </c>
      <c r="AH15" s="322">
        <f>[61]태창금속!AH15</f>
        <v>0</v>
      </c>
      <c r="AI15" s="322">
        <f>[61]태창금속!AI15</f>
        <v>0</v>
      </c>
      <c r="AJ15" s="322">
        <f>[61]태창금속!AJ15</f>
        <v>0</v>
      </c>
      <c r="AK15" s="322">
        <f>[61]태창금속!AK15</f>
        <v>0</v>
      </c>
      <c r="AL15" s="322">
        <f>[61]태창금속!AL15</f>
        <v>0</v>
      </c>
      <c r="AM15" s="322">
        <f>[61]태창금속!AM15</f>
        <v>0</v>
      </c>
      <c r="AN15" s="322">
        <f>[61]태창금속!AN15</f>
        <v>0</v>
      </c>
      <c r="AO15" s="322">
        <f>[61]태창금속!AO15</f>
        <v>0</v>
      </c>
      <c r="AP15" s="322">
        <f>[61]태창금속!AP15</f>
        <v>0</v>
      </c>
      <c r="AQ15" s="322">
        <f>[61]태창금속!AQ15</f>
        <v>0</v>
      </c>
      <c r="AR15" s="322">
        <f>[61]태창금속!AR15</f>
        <v>0</v>
      </c>
      <c r="AS15" s="322">
        <f>[61]태창금속!AS15</f>
        <v>0</v>
      </c>
      <c r="AT15" s="322">
        <f>[61]태창금속!AT15</f>
        <v>0</v>
      </c>
      <c r="AU15" s="322">
        <f>[61]태창금속!AU15</f>
        <v>0</v>
      </c>
      <c r="AV15" s="322">
        <f>[61]태창금속!AV15</f>
        <v>0</v>
      </c>
      <c r="AW15" s="322">
        <f>[61]태창금속!AW15</f>
        <v>0</v>
      </c>
      <c r="AX15" s="323">
        <f>[61]태창금속!AX15</f>
        <v>0</v>
      </c>
      <c r="AY15" s="324">
        <f>[61]태창금속!AY15</f>
        <v>0</v>
      </c>
      <c r="AZ15" s="61">
        <f>[61]태창금속!AZ15</f>
        <v>0</v>
      </c>
      <c r="BA15" s="320">
        <f>[61]태창금속!BA15</f>
        <v>0</v>
      </c>
      <c r="BB15" s="320">
        <f>[61]태창금속!BB15</f>
        <v>0</v>
      </c>
      <c r="BC15" s="320">
        <f>[61]태창금속!BC15</f>
        <v>0</v>
      </c>
      <c r="BD15" s="320">
        <f>[61]태창금속!BD15</f>
        <v>0</v>
      </c>
      <c r="BE15" s="320">
        <f>[61]태창금속!BE15</f>
        <v>0</v>
      </c>
      <c r="BF15" s="320">
        <f>[61]태창금속!BF15</f>
        <v>0</v>
      </c>
      <c r="BG15" s="320">
        <f>[61]태창금속!BG15</f>
        <v>0</v>
      </c>
      <c r="BH15" s="320">
        <f>[61]태창금속!BH15</f>
        <v>0</v>
      </c>
      <c r="BI15" s="320">
        <f>[61]태창금속!BI15</f>
        <v>0</v>
      </c>
      <c r="BJ15" s="320">
        <f>[61]태창금속!BJ15</f>
        <v>0</v>
      </c>
      <c r="BK15" s="320">
        <f>[61]태창금속!BK15</f>
        <v>0</v>
      </c>
      <c r="BL15" s="320">
        <f>[61]태창금속!BL15</f>
        <v>0</v>
      </c>
      <c r="BM15" s="320">
        <f>[61]태창금속!BM15</f>
        <v>0</v>
      </c>
      <c r="BN15" s="320">
        <f>[61]태창금속!BN15</f>
        <v>0</v>
      </c>
      <c r="BO15" s="320">
        <f>[61]태창금속!BO15</f>
        <v>0</v>
      </c>
      <c r="BP15" s="320">
        <f>[61]태창금속!BP15</f>
        <v>0</v>
      </c>
      <c r="BQ15" s="320">
        <f>[61]태창금속!BQ15</f>
        <v>0</v>
      </c>
      <c r="BR15" s="320">
        <f>[61]태창금속!BR15</f>
        <v>0</v>
      </c>
      <c r="BS15" s="320">
        <f>[61]태창금속!BS15</f>
        <v>0</v>
      </c>
      <c r="BT15" s="320">
        <f>[61]태창금속!BT15</f>
        <v>0</v>
      </c>
      <c r="BU15" s="320">
        <f>[61]태창금속!BU15</f>
        <v>0</v>
      </c>
      <c r="BV15" s="320">
        <f>[61]태창금속!BV15</f>
        <v>0</v>
      </c>
      <c r="BW15" s="320">
        <f>[61]태창금속!BW15</f>
        <v>0</v>
      </c>
      <c r="BX15" s="320">
        <f>[61]태창금속!BX15</f>
        <v>0</v>
      </c>
      <c r="BY15" s="320">
        <f>[61]태창금속!BY15</f>
        <v>0</v>
      </c>
      <c r="BZ15" s="320">
        <f>[61]태창금속!BZ15</f>
        <v>0</v>
      </c>
      <c r="CA15" s="320">
        <f>[61]태창금속!CA15</f>
        <v>0</v>
      </c>
      <c r="CB15" s="320">
        <f>[61]태창금속!CB15</f>
        <v>0</v>
      </c>
      <c r="CC15" s="320">
        <f>[61]태창금속!CC15</f>
        <v>0</v>
      </c>
      <c r="CD15" s="320">
        <f>[61]태창금속!CD15</f>
        <v>0</v>
      </c>
      <c r="CE15" s="320">
        <f>[61]태창금속!CE15</f>
        <v>0</v>
      </c>
    </row>
    <row r="16" spans="1:316" ht="27.95" customHeight="1">
      <c r="A16" s="23" t="str">
        <f>[61]태창금속!A16</f>
        <v>대우당진HM 외</v>
      </c>
      <c r="B16" s="615"/>
      <c r="C16" s="312" t="str">
        <f>[61]태창금속!C16</f>
        <v>IG</v>
      </c>
      <c r="D16" s="312" t="str">
        <f>[61]태창금속!D16</f>
        <v>64613/23-G8000</v>
      </c>
      <c r="E16" s="313" t="str">
        <f>[61]태창금속!E16</f>
        <v>64614/24-G8000</v>
      </c>
      <c r="F16" s="312" t="str">
        <f>[61]태창금속!F16</f>
        <v>EXTN FR S/OTR LH/RH</v>
      </c>
      <c r="G16" s="312" t="str">
        <f>[61]태창금속!G16</f>
        <v>SGAFC590DP</v>
      </c>
      <c r="H16" s="312">
        <f>[61]태창금속!H16</f>
        <v>1.4</v>
      </c>
      <c r="I16" s="312">
        <f>[61]태창금속!I16</f>
        <v>711</v>
      </c>
      <c r="J16" s="312">
        <f>[61]태창금속!J16</f>
        <v>589</v>
      </c>
      <c r="K16" s="314">
        <f>[61]태창금속!K16</f>
        <v>7.85</v>
      </c>
      <c r="L16" s="315">
        <f>[61]태창금속!L16</f>
        <v>4.6023812099999999</v>
      </c>
      <c r="M16" s="312" t="str">
        <f>[61]태창금속!M16</f>
        <v>B/K</v>
      </c>
      <c r="N16" s="316">
        <f>[61]태창금속!N16</f>
        <v>0</v>
      </c>
      <c r="O16" s="317">
        <f>[61]태창금속!O16</f>
        <v>0</v>
      </c>
      <c r="P16" s="318">
        <f>[61]태창금속!P16</f>
        <v>0</v>
      </c>
      <c r="Q16" s="318">
        <f>[61]태창금속!Q16</f>
        <v>0</v>
      </c>
      <c r="R16" s="319">
        <f>[61]태창금속!R16</f>
        <v>0</v>
      </c>
      <c r="S16" s="301">
        <f>[61]태창금속!S16</f>
        <v>0</v>
      </c>
      <c r="T16" s="320">
        <f>[61]태창금속!T16</f>
        <v>0</v>
      </c>
      <c r="U16" s="321">
        <f>[61]태창금속!U16</f>
        <v>0</v>
      </c>
      <c r="V16" s="322">
        <f>[61]태창금속!V16</f>
        <v>0</v>
      </c>
      <c r="W16" s="322">
        <f>[61]태창금속!W16</f>
        <v>0</v>
      </c>
      <c r="X16" s="322">
        <f>[61]태창금속!X16</f>
        <v>0</v>
      </c>
      <c r="Y16" s="322">
        <f>[61]태창금속!Y16</f>
        <v>0</v>
      </c>
      <c r="Z16" s="322">
        <f>[61]태창금속!Z16</f>
        <v>0</v>
      </c>
      <c r="AA16" s="322">
        <f>[61]태창금속!AA16</f>
        <v>0</v>
      </c>
      <c r="AB16" s="322">
        <f>[61]태창금속!AB16</f>
        <v>0</v>
      </c>
      <c r="AC16" s="322">
        <f>[61]태창금속!AC16</f>
        <v>0</v>
      </c>
      <c r="AD16" s="322">
        <f>[61]태창금속!AD16</f>
        <v>0</v>
      </c>
      <c r="AE16" s="322">
        <f>[61]태창금속!AE16</f>
        <v>0</v>
      </c>
      <c r="AF16" s="322">
        <f>[61]태창금속!AF16</f>
        <v>0</v>
      </c>
      <c r="AG16" s="322">
        <f>[61]태창금속!AG16</f>
        <v>0</v>
      </c>
      <c r="AH16" s="322">
        <f>[61]태창금속!AH16</f>
        <v>0</v>
      </c>
      <c r="AI16" s="322">
        <f>[61]태창금속!AI16</f>
        <v>0</v>
      </c>
      <c r="AJ16" s="322">
        <f>[61]태창금속!AJ16</f>
        <v>0</v>
      </c>
      <c r="AK16" s="322">
        <f>[61]태창금속!AK16</f>
        <v>0</v>
      </c>
      <c r="AL16" s="322">
        <f>[61]태창금속!AL16</f>
        <v>0</v>
      </c>
      <c r="AM16" s="322">
        <f>[61]태창금속!AM16</f>
        <v>0</v>
      </c>
      <c r="AN16" s="322">
        <f>[61]태창금속!AN16</f>
        <v>0</v>
      </c>
      <c r="AO16" s="322">
        <f>[61]태창금속!AO16</f>
        <v>0</v>
      </c>
      <c r="AP16" s="322">
        <f>[61]태창금속!AP16</f>
        <v>0</v>
      </c>
      <c r="AQ16" s="322">
        <f>[61]태창금속!AQ16</f>
        <v>0</v>
      </c>
      <c r="AR16" s="322">
        <f>[61]태창금속!AR16</f>
        <v>0</v>
      </c>
      <c r="AS16" s="322">
        <f>[61]태창금속!AS16</f>
        <v>0</v>
      </c>
      <c r="AT16" s="322">
        <f>[61]태창금속!AT16</f>
        <v>0</v>
      </c>
      <c r="AU16" s="322">
        <f>[61]태창금속!AU16</f>
        <v>0</v>
      </c>
      <c r="AV16" s="322">
        <f>[61]태창금속!AV16</f>
        <v>0</v>
      </c>
      <c r="AW16" s="322">
        <f>[61]태창금속!AW16</f>
        <v>0</v>
      </c>
      <c r="AX16" s="323">
        <f>[61]태창금속!AX16</f>
        <v>0</v>
      </c>
      <c r="AY16" s="324">
        <f>[61]태창금속!AY16</f>
        <v>0</v>
      </c>
      <c r="AZ16" s="61">
        <f>[61]태창금속!AZ16</f>
        <v>0</v>
      </c>
      <c r="BA16" s="320">
        <f>[61]태창금속!BA16</f>
        <v>0</v>
      </c>
      <c r="BB16" s="320">
        <f>[61]태창금속!BB16</f>
        <v>0</v>
      </c>
      <c r="BC16" s="320">
        <f>[61]태창금속!BC16</f>
        <v>0</v>
      </c>
      <c r="BD16" s="320">
        <f>[61]태창금속!BD16</f>
        <v>0</v>
      </c>
      <c r="BE16" s="320">
        <f>[61]태창금속!BE16</f>
        <v>0</v>
      </c>
      <c r="BF16" s="320">
        <f>[61]태창금속!BF16</f>
        <v>0</v>
      </c>
      <c r="BG16" s="320">
        <f>[61]태창금속!BG16</f>
        <v>0</v>
      </c>
      <c r="BH16" s="320">
        <f>[61]태창금속!BH16</f>
        <v>0</v>
      </c>
      <c r="BI16" s="320">
        <f>[61]태창금속!BI16</f>
        <v>0</v>
      </c>
      <c r="BJ16" s="320">
        <f>[61]태창금속!BJ16</f>
        <v>0</v>
      </c>
      <c r="BK16" s="320">
        <f>[61]태창금속!BK16</f>
        <v>0</v>
      </c>
      <c r="BL16" s="320">
        <f>[61]태창금속!BL16</f>
        <v>0</v>
      </c>
      <c r="BM16" s="320">
        <f>[61]태창금속!BM16</f>
        <v>0</v>
      </c>
      <c r="BN16" s="320">
        <f>[61]태창금속!BN16</f>
        <v>0</v>
      </c>
      <c r="BO16" s="320">
        <f>[61]태창금속!BO16</f>
        <v>0</v>
      </c>
      <c r="BP16" s="320">
        <f>[61]태창금속!BP16</f>
        <v>0</v>
      </c>
      <c r="BQ16" s="320">
        <f>[61]태창금속!BQ16</f>
        <v>0</v>
      </c>
      <c r="BR16" s="320">
        <f>[61]태창금속!BR16</f>
        <v>0</v>
      </c>
      <c r="BS16" s="320">
        <f>[61]태창금속!BS16</f>
        <v>0</v>
      </c>
      <c r="BT16" s="320">
        <f>[61]태창금속!BT16</f>
        <v>0</v>
      </c>
      <c r="BU16" s="320">
        <f>[61]태창금속!BU16</f>
        <v>0</v>
      </c>
      <c r="BV16" s="320">
        <f>[61]태창금속!BV16</f>
        <v>0</v>
      </c>
      <c r="BW16" s="320">
        <f>[61]태창금속!BW16</f>
        <v>0</v>
      </c>
      <c r="BX16" s="320">
        <f>[61]태창금속!BX16</f>
        <v>0</v>
      </c>
      <c r="BY16" s="320">
        <f>[61]태창금속!BY16</f>
        <v>0</v>
      </c>
      <c r="BZ16" s="320">
        <f>[61]태창금속!BZ16</f>
        <v>0</v>
      </c>
      <c r="CA16" s="320">
        <f>[61]태창금속!CA16</f>
        <v>0</v>
      </c>
      <c r="CB16" s="320">
        <f>[61]태창금속!CB16</f>
        <v>0</v>
      </c>
      <c r="CC16" s="320">
        <f>[61]태창금속!CC16</f>
        <v>0</v>
      </c>
      <c r="CD16" s="320">
        <f>[61]태창금속!CD16</f>
        <v>0</v>
      </c>
      <c r="CE16" s="320">
        <f>[61]태창금속!CE16</f>
        <v>0</v>
      </c>
    </row>
    <row r="17" spans="1:83" ht="27.95" customHeight="1">
      <c r="A17" s="23" t="str">
        <f>[61]태창금속!A17</f>
        <v>대우포승UM 외</v>
      </c>
      <c r="B17" s="615"/>
      <c r="C17" s="312" t="str">
        <f>[61]태창금속!C17</f>
        <v>UM</v>
      </c>
      <c r="D17" s="312" t="str">
        <f>[61]태창금속!D17</f>
        <v>65512-C500/900</v>
      </c>
      <c r="E17" s="312" t="str">
        <f>[61]태창금속!E17</f>
        <v>65512-C500/900</v>
      </c>
      <c r="F17" s="312" t="str">
        <f>[61]태창금속!F17</f>
        <v>RR FLR FRT</v>
      </c>
      <c r="G17" s="312" t="str">
        <f>[61]태창금속!G17</f>
        <v>SGAFC590</v>
      </c>
      <c r="H17" s="312">
        <f>[61]태창금속!H17</f>
        <v>0.7</v>
      </c>
      <c r="I17" s="312">
        <f>[61]태창금속!I17</f>
        <v>920</v>
      </c>
      <c r="J17" s="312">
        <f>[61]태창금속!J17</f>
        <v>1630</v>
      </c>
      <c r="K17" s="314">
        <f>[61]태창금속!K17</f>
        <v>7.85</v>
      </c>
      <c r="L17" s="315">
        <f>[61]태창금속!L17</f>
        <v>8.2403019999999998</v>
      </c>
      <c r="M17" s="312" t="str">
        <f>[61]태창금속!M17</f>
        <v>COIL</v>
      </c>
      <c r="N17" s="316">
        <f>[61]태창금속!N17</f>
        <v>0</v>
      </c>
      <c r="O17" s="317">
        <f>[61]태창금속!O17</f>
        <v>0</v>
      </c>
      <c r="P17" s="318">
        <f>[61]태창금속!P17</f>
        <v>0</v>
      </c>
      <c r="Q17" s="318">
        <f>[61]태창금속!Q17</f>
        <v>0</v>
      </c>
      <c r="R17" s="319">
        <f>[61]태창금속!R17</f>
        <v>0</v>
      </c>
      <c r="S17" s="301">
        <f>[61]태창금속!S17</f>
        <v>0</v>
      </c>
      <c r="T17" s="320">
        <f>[61]태창금속!T17</f>
        <v>0</v>
      </c>
      <c r="U17" s="321">
        <f>[61]태창금속!U17</f>
        <v>0</v>
      </c>
      <c r="V17" s="322">
        <f>[61]태창금속!V17</f>
        <v>0</v>
      </c>
      <c r="W17" s="322">
        <f>[61]태창금속!W17</f>
        <v>0</v>
      </c>
      <c r="X17" s="322">
        <f>[61]태창금속!X17</f>
        <v>0</v>
      </c>
      <c r="Y17" s="322">
        <f>[61]태창금속!Y17</f>
        <v>0</v>
      </c>
      <c r="Z17" s="322">
        <f>[61]태창금속!Z17</f>
        <v>0</v>
      </c>
      <c r="AA17" s="322">
        <f>[61]태창금속!AA17</f>
        <v>0</v>
      </c>
      <c r="AB17" s="322">
        <f>[61]태창금속!AB17</f>
        <v>0</v>
      </c>
      <c r="AC17" s="322">
        <f>[61]태창금속!AC17</f>
        <v>0</v>
      </c>
      <c r="AD17" s="322">
        <f>[61]태창금속!AD17</f>
        <v>0</v>
      </c>
      <c r="AE17" s="322">
        <f>[61]태창금속!AE17</f>
        <v>0</v>
      </c>
      <c r="AF17" s="322">
        <f>[61]태창금속!AF17</f>
        <v>0</v>
      </c>
      <c r="AG17" s="322">
        <f>[61]태창금속!AG17</f>
        <v>0</v>
      </c>
      <c r="AH17" s="322">
        <f>[61]태창금속!AH17</f>
        <v>0</v>
      </c>
      <c r="AI17" s="322">
        <f>[61]태창금속!AI17</f>
        <v>0</v>
      </c>
      <c r="AJ17" s="322">
        <f>[61]태창금속!AJ17</f>
        <v>0</v>
      </c>
      <c r="AK17" s="322">
        <f>[61]태창금속!AK17</f>
        <v>0</v>
      </c>
      <c r="AL17" s="322">
        <f>[61]태창금속!AL17</f>
        <v>0</v>
      </c>
      <c r="AM17" s="322">
        <f>[61]태창금속!AM17</f>
        <v>0</v>
      </c>
      <c r="AN17" s="322">
        <f>[61]태창금속!AN17</f>
        <v>0</v>
      </c>
      <c r="AO17" s="322">
        <f>[61]태창금속!AO17</f>
        <v>0</v>
      </c>
      <c r="AP17" s="322">
        <f>[61]태창금속!AP17</f>
        <v>0</v>
      </c>
      <c r="AQ17" s="322">
        <f>[61]태창금속!AQ17</f>
        <v>0</v>
      </c>
      <c r="AR17" s="322">
        <f>[61]태창금속!AR17</f>
        <v>0</v>
      </c>
      <c r="AS17" s="322">
        <f>[61]태창금속!AS17</f>
        <v>0</v>
      </c>
      <c r="AT17" s="322">
        <f>[61]태창금속!AT17</f>
        <v>0</v>
      </c>
      <c r="AU17" s="322">
        <f>[61]태창금속!AU17</f>
        <v>0</v>
      </c>
      <c r="AV17" s="322">
        <f>[61]태창금속!AV17</f>
        <v>0</v>
      </c>
      <c r="AW17" s="322">
        <f>[61]태창금속!AW17</f>
        <v>0</v>
      </c>
      <c r="AX17" s="323">
        <f>[61]태창금속!AX17</f>
        <v>0</v>
      </c>
      <c r="AY17" s="324">
        <f>[61]태창금속!AY17</f>
        <v>0</v>
      </c>
      <c r="AZ17" s="61">
        <f>[61]태창금속!AZ17</f>
        <v>0</v>
      </c>
      <c r="BA17" s="320">
        <f>[61]태창금속!BA17</f>
        <v>0</v>
      </c>
      <c r="BB17" s="320">
        <f>[61]태창금속!BB17</f>
        <v>0</v>
      </c>
      <c r="BC17" s="320">
        <f>[61]태창금속!BC17</f>
        <v>0</v>
      </c>
      <c r="BD17" s="320">
        <f>[61]태창금속!BD17</f>
        <v>0</v>
      </c>
      <c r="BE17" s="320">
        <f>[61]태창금속!BE17</f>
        <v>0</v>
      </c>
      <c r="BF17" s="320">
        <f>[61]태창금속!BF17</f>
        <v>0</v>
      </c>
      <c r="BG17" s="320">
        <f>[61]태창금속!BG17</f>
        <v>0</v>
      </c>
      <c r="BH17" s="320">
        <f>[61]태창금속!BH17</f>
        <v>0</v>
      </c>
      <c r="BI17" s="320">
        <f>[61]태창금속!BI17</f>
        <v>0</v>
      </c>
      <c r="BJ17" s="320">
        <f>[61]태창금속!BJ17</f>
        <v>0</v>
      </c>
      <c r="BK17" s="320">
        <f>[61]태창금속!BK17</f>
        <v>0</v>
      </c>
      <c r="BL17" s="320">
        <f>[61]태창금속!BL17</f>
        <v>0</v>
      </c>
      <c r="BM17" s="320">
        <f>[61]태창금속!BM17</f>
        <v>0</v>
      </c>
      <c r="BN17" s="320">
        <f>[61]태창금속!BN17</f>
        <v>0</v>
      </c>
      <c r="BO17" s="320">
        <f>[61]태창금속!BO17</f>
        <v>0</v>
      </c>
      <c r="BP17" s="320">
        <f>[61]태창금속!BP17</f>
        <v>0</v>
      </c>
      <c r="BQ17" s="320">
        <f>[61]태창금속!BQ17</f>
        <v>0</v>
      </c>
      <c r="BR17" s="320">
        <f>[61]태창금속!BR17</f>
        <v>0</v>
      </c>
      <c r="BS17" s="320">
        <f>[61]태창금속!BS17</f>
        <v>0</v>
      </c>
      <c r="BT17" s="320">
        <f>[61]태창금속!BT17</f>
        <v>0</v>
      </c>
      <c r="BU17" s="320">
        <f>[61]태창금속!BU17</f>
        <v>0</v>
      </c>
      <c r="BV17" s="320">
        <f>[61]태창금속!BV17</f>
        <v>0</v>
      </c>
      <c r="BW17" s="320">
        <f>[61]태창금속!BW17</f>
        <v>0</v>
      </c>
      <c r="BX17" s="320">
        <f>[61]태창금속!BX17</f>
        <v>0</v>
      </c>
      <c r="BY17" s="320">
        <f>[61]태창금속!BY17</f>
        <v>0</v>
      </c>
      <c r="BZ17" s="320">
        <f>[61]태창금속!BZ17</f>
        <v>0</v>
      </c>
      <c r="CA17" s="320">
        <f>[61]태창금속!CA17</f>
        <v>0</v>
      </c>
      <c r="CB17" s="320">
        <f>[61]태창금속!CB17</f>
        <v>0</v>
      </c>
      <c r="CC17" s="320">
        <f>[61]태창금속!CC17</f>
        <v>0</v>
      </c>
      <c r="CD17" s="320">
        <f>[61]태창금속!CD17</f>
        <v>0</v>
      </c>
      <c r="CE17" s="320">
        <f>[61]태창금속!CE17</f>
        <v>0</v>
      </c>
    </row>
    <row r="18" spans="1:83" s="22" customFormat="1" ht="24.75" customHeight="1">
      <c r="A18" s="22" t="str">
        <f>[61]태창금속!A18</f>
        <v>대우포승UM 외</v>
      </c>
      <c r="B18" s="615"/>
      <c r="C18" s="312" t="str">
        <f>[61]태창금속!C18</f>
        <v>YD</v>
      </c>
      <c r="D18" s="312" t="str">
        <f>[61]태창금속!D18</f>
        <v>76231/41-A7000</v>
      </c>
      <c r="E18" s="312" t="str">
        <f>[61]태창금속!E18</f>
        <v>76231/41-A7000</v>
      </c>
      <c r="F18" s="312" t="str">
        <f>[61]태창금속!F18</f>
        <v>HINGE FACE</v>
      </c>
      <c r="G18" s="312" t="str">
        <f>[61]태창금속!G18</f>
        <v>SGAFC590</v>
      </c>
      <c r="H18" s="312">
        <f>[61]태창금속!H18</f>
        <v>1.4</v>
      </c>
      <c r="I18" s="312">
        <f>[61]태창금속!I18</f>
        <v>870</v>
      </c>
      <c r="J18" s="312">
        <f>[61]태창금속!J18</f>
        <v>330</v>
      </c>
      <c r="K18" s="314">
        <f>[61]태창금속!K18</f>
        <v>7.85</v>
      </c>
      <c r="L18" s="315">
        <f>[61]태창금속!L18</f>
        <v>3.1552289999999998</v>
      </c>
      <c r="M18" s="312" t="str">
        <f>[61]태창금속!M18</f>
        <v>COIL</v>
      </c>
      <c r="N18" s="316">
        <f>[61]태창금속!N18</f>
        <v>0</v>
      </c>
      <c r="O18" s="317">
        <f>[61]태창금속!O18</f>
        <v>0</v>
      </c>
      <c r="P18" s="318">
        <f>[61]태창금속!P18</f>
        <v>0</v>
      </c>
      <c r="Q18" s="318">
        <f>[61]태창금속!Q18</f>
        <v>0</v>
      </c>
      <c r="R18" s="319">
        <f>[61]태창금속!R18</f>
        <v>0</v>
      </c>
      <c r="S18" s="301">
        <f>[61]태창금속!S18</f>
        <v>0</v>
      </c>
      <c r="T18" s="320">
        <f>[61]태창금속!T18</f>
        <v>0</v>
      </c>
      <c r="U18" s="321">
        <f>[61]태창금속!U18</f>
        <v>0</v>
      </c>
      <c r="V18" s="322">
        <f>[61]태창금속!V18</f>
        <v>0</v>
      </c>
      <c r="W18" s="322">
        <f>[61]태창금속!W18</f>
        <v>0</v>
      </c>
      <c r="X18" s="322">
        <f>[61]태창금속!X18</f>
        <v>0</v>
      </c>
      <c r="Y18" s="322">
        <f>[61]태창금속!Y18</f>
        <v>0</v>
      </c>
      <c r="Z18" s="322">
        <f>[61]태창금속!Z18</f>
        <v>0</v>
      </c>
      <c r="AA18" s="322">
        <f>[61]태창금속!AA18</f>
        <v>0</v>
      </c>
      <c r="AB18" s="322">
        <f>[61]태창금속!AB18</f>
        <v>0</v>
      </c>
      <c r="AC18" s="322">
        <f>[61]태창금속!AC18</f>
        <v>0</v>
      </c>
      <c r="AD18" s="322">
        <f>[61]태창금속!AD18</f>
        <v>0</v>
      </c>
      <c r="AE18" s="322">
        <f>[61]태창금속!AE18</f>
        <v>0</v>
      </c>
      <c r="AF18" s="322">
        <f>[61]태창금속!AF18</f>
        <v>0</v>
      </c>
      <c r="AG18" s="322">
        <f>[61]태창금속!AG18</f>
        <v>0</v>
      </c>
      <c r="AH18" s="322">
        <f>[61]태창금속!AH18</f>
        <v>0</v>
      </c>
      <c r="AI18" s="322">
        <f>[61]태창금속!AI18</f>
        <v>0</v>
      </c>
      <c r="AJ18" s="322">
        <f>[61]태창금속!AJ18</f>
        <v>0</v>
      </c>
      <c r="AK18" s="322">
        <f>[61]태창금속!AK18</f>
        <v>0</v>
      </c>
      <c r="AL18" s="322">
        <f>[61]태창금속!AL18</f>
        <v>0</v>
      </c>
      <c r="AM18" s="322">
        <f>[61]태창금속!AM18</f>
        <v>0</v>
      </c>
      <c r="AN18" s="322">
        <f>[61]태창금속!AN18</f>
        <v>0</v>
      </c>
      <c r="AO18" s="322">
        <f>[61]태창금속!AO18</f>
        <v>0</v>
      </c>
      <c r="AP18" s="322">
        <f>[61]태창금속!AP18</f>
        <v>0</v>
      </c>
      <c r="AQ18" s="322">
        <f>[61]태창금속!AQ18</f>
        <v>0</v>
      </c>
      <c r="AR18" s="322">
        <f>[61]태창금속!AR18</f>
        <v>0</v>
      </c>
      <c r="AS18" s="322">
        <f>[61]태창금속!AS18</f>
        <v>0</v>
      </c>
      <c r="AT18" s="322">
        <f>[61]태창금속!AT18</f>
        <v>0</v>
      </c>
      <c r="AU18" s="322">
        <f>[61]태창금속!AU18</f>
        <v>0</v>
      </c>
      <c r="AV18" s="322">
        <f>[61]태창금속!AV18</f>
        <v>0</v>
      </c>
      <c r="AW18" s="322">
        <f>[61]태창금속!AW18</f>
        <v>0</v>
      </c>
      <c r="AX18" s="323">
        <f>[61]태창금속!AX18</f>
        <v>0</v>
      </c>
      <c r="AY18" s="324">
        <f>[61]태창금속!AY18</f>
        <v>0</v>
      </c>
      <c r="AZ18" s="61">
        <f>[61]태창금속!AZ18</f>
        <v>0</v>
      </c>
      <c r="BA18" s="320">
        <f>[61]태창금속!BA18</f>
        <v>0</v>
      </c>
      <c r="BB18" s="320">
        <f>[61]태창금속!BB18</f>
        <v>0</v>
      </c>
      <c r="BC18" s="320">
        <f>[61]태창금속!BC18</f>
        <v>0</v>
      </c>
      <c r="BD18" s="320">
        <f>[61]태창금속!BD18</f>
        <v>0</v>
      </c>
      <c r="BE18" s="320">
        <f>[61]태창금속!BE18</f>
        <v>0</v>
      </c>
      <c r="BF18" s="320">
        <f>[61]태창금속!BF18</f>
        <v>0</v>
      </c>
      <c r="BG18" s="320">
        <f>[61]태창금속!BG18</f>
        <v>0</v>
      </c>
      <c r="BH18" s="320">
        <f>[61]태창금속!BH18</f>
        <v>0</v>
      </c>
      <c r="BI18" s="320">
        <f>[61]태창금속!BI18</f>
        <v>0</v>
      </c>
      <c r="BJ18" s="320">
        <f>[61]태창금속!BJ18</f>
        <v>0</v>
      </c>
      <c r="BK18" s="320">
        <f>[61]태창금속!BK18</f>
        <v>0</v>
      </c>
      <c r="BL18" s="320">
        <f>[61]태창금속!BL18</f>
        <v>0</v>
      </c>
      <c r="BM18" s="320">
        <f>[61]태창금속!BM18</f>
        <v>0</v>
      </c>
      <c r="BN18" s="320">
        <f>[61]태창금속!BN18</f>
        <v>0</v>
      </c>
      <c r="BO18" s="320">
        <f>[61]태창금속!BO18</f>
        <v>0</v>
      </c>
      <c r="BP18" s="320">
        <f>[61]태창금속!BP18</f>
        <v>0</v>
      </c>
      <c r="BQ18" s="320">
        <f>[61]태창금속!BQ18</f>
        <v>0</v>
      </c>
      <c r="BR18" s="320">
        <f>[61]태창금속!BR18</f>
        <v>0</v>
      </c>
      <c r="BS18" s="320">
        <f>[61]태창금속!BS18</f>
        <v>0</v>
      </c>
      <c r="BT18" s="320">
        <f>[61]태창금속!BT18</f>
        <v>0</v>
      </c>
      <c r="BU18" s="320">
        <f>[61]태창금속!BU18</f>
        <v>0</v>
      </c>
      <c r="BV18" s="320">
        <f>[61]태창금속!BV18</f>
        <v>0</v>
      </c>
      <c r="BW18" s="320">
        <f>[61]태창금속!BW18</f>
        <v>0</v>
      </c>
      <c r="BX18" s="320">
        <f>[61]태창금속!BX18</f>
        <v>0</v>
      </c>
      <c r="BY18" s="320">
        <f>[61]태창금속!BY18</f>
        <v>0</v>
      </c>
      <c r="BZ18" s="320">
        <f>[61]태창금속!BZ18</f>
        <v>0</v>
      </c>
      <c r="CA18" s="320">
        <f>[61]태창금속!CA18</f>
        <v>0</v>
      </c>
      <c r="CB18" s="320">
        <f>[61]태창금속!CB18</f>
        <v>0</v>
      </c>
      <c r="CC18" s="320">
        <f>[61]태창금속!CC18</f>
        <v>0</v>
      </c>
      <c r="CD18" s="320">
        <f>[61]태창금속!CD18</f>
        <v>0</v>
      </c>
      <c r="CE18" s="320">
        <f>[61]태창금속!CE18</f>
        <v>0</v>
      </c>
    </row>
    <row r="19" spans="1:83" s="22" customFormat="1" ht="27.75" customHeight="1">
      <c r="A19" s="22" t="str">
        <f>[61]태창금속!A19</f>
        <v>대우포승DL3/GL3</v>
      </c>
      <c r="B19" s="615"/>
      <c r="C19" s="312" t="str">
        <f>[61]태창금속!C19</f>
        <v>GL3a</v>
      </c>
      <c r="D19" s="312" t="str">
        <f>[61]태창금속!D19</f>
        <v>65522-L8400</v>
      </c>
      <c r="E19" s="312" t="str">
        <f>[61]태창금속!E19</f>
        <v>65852-L3000</v>
      </c>
      <c r="F19" s="312" t="str">
        <f>[61]태창금속!F19</f>
        <v>MBR RR FLR CTR CROSS</v>
      </c>
      <c r="G19" s="312" t="str">
        <f>[61]태창금속!G19</f>
        <v>SGAFC590</v>
      </c>
      <c r="H19" s="312">
        <f>[61]태창금속!H19</f>
        <v>0.9</v>
      </c>
      <c r="I19" s="312">
        <f>[61]태창금속!I19</f>
        <v>730</v>
      </c>
      <c r="J19" s="312">
        <f>[61]태창금속!J19</f>
        <v>450</v>
      </c>
      <c r="K19" s="314">
        <f>[61]태창금속!K19</f>
        <v>7.85</v>
      </c>
      <c r="L19" s="315">
        <f>[61]태창금속!L19</f>
        <v>2.3208525</v>
      </c>
      <c r="M19" s="312" t="str">
        <f>[61]태창금속!M19</f>
        <v>COIL</v>
      </c>
      <c r="N19" s="316">
        <f>[61]태창금속!N19</f>
        <v>1268</v>
      </c>
      <c r="O19" s="317">
        <f>[61]태창금속!O19</f>
        <v>4063940</v>
      </c>
      <c r="P19" s="318">
        <f>[61]태창금속!P19</f>
        <v>0</v>
      </c>
      <c r="Q19" s="318">
        <f>[61]태창금속!Q19</f>
        <v>3205</v>
      </c>
      <c r="R19" s="319">
        <f>[61]태창금속!R19</f>
        <v>1380.9580746729919</v>
      </c>
      <c r="S19" s="301">
        <f>[61]태창금속!S19</f>
        <v>0</v>
      </c>
      <c r="T19" s="320">
        <f>[61]태창금속!T19</f>
        <v>0</v>
      </c>
      <c r="U19" s="321">
        <f>[61]태창금속!U19</f>
        <v>0</v>
      </c>
      <c r="V19" s="322">
        <f>[61]태창금속!V19</f>
        <v>0</v>
      </c>
      <c r="W19" s="322">
        <f>[61]태창금속!W19</f>
        <v>0</v>
      </c>
      <c r="X19" s="322">
        <f>[61]태창금속!X19</f>
        <v>0</v>
      </c>
      <c r="Y19" s="322">
        <f>[61]태창금속!Y19</f>
        <v>0</v>
      </c>
      <c r="Z19" s="322">
        <f>[61]태창금속!Z19</f>
        <v>0</v>
      </c>
      <c r="AA19" s="322">
        <f>[61]태창금속!AA19</f>
        <v>0</v>
      </c>
      <c r="AB19" s="322">
        <f>[61]태창금속!AB19</f>
        <v>0</v>
      </c>
      <c r="AC19" s="322">
        <f>[61]태창금속!AC19</f>
        <v>0</v>
      </c>
      <c r="AD19" s="322">
        <f>[61]태창금속!AD19</f>
        <v>0</v>
      </c>
      <c r="AE19" s="322">
        <f>[61]태창금속!AE19</f>
        <v>0</v>
      </c>
      <c r="AF19" s="322">
        <f>[61]태창금속!AF19</f>
        <v>0</v>
      </c>
      <c r="AG19" s="322">
        <f>[61]태창금속!AG19</f>
        <v>0</v>
      </c>
      <c r="AH19" s="322">
        <f>[61]태창금속!AH19</f>
        <v>0</v>
      </c>
      <c r="AI19" s="322">
        <f>[61]태창금속!AI19</f>
        <v>0</v>
      </c>
      <c r="AJ19" s="322">
        <f>[61]태창금속!AJ19</f>
        <v>0</v>
      </c>
      <c r="AK19" s="322">
        <f>[61]태창금속!AK19</f>
        <v>3205</v>
      </c>
      <c r="AL19" s="322">
        <f>[61]태창금속!AL19</f>
        <v>0</v>
      </c>
      <c r="AM19" s="322">
        <f>[61]태창금속!AM19</f>
        <v>0</v>
      </c>
      <c r="AN19" s="322">
        <f>[61]태창금속!AN19</f>
        <v>0</v>
      </c>
      <c r="AO19" s="322">
        <f>[61]태창금속!AO19</f>
        <v>0</v>
      </c>
      <c r="AP19" s="322">
        <f>[61]태창금속!AP19</f>
        <v>0</v>
      </c>
      <c r="AQ19" s="322">
        <f>[61]태창금속!AQ19</f>
        <v>0</v>
      </c>
      <c r="AR19" s="322">
        <f>[61]태창금속!AR19</f>
        <v>0</v>
      </c>
      <c r="AS19" s="322">
        <f>[61]태창금속!AS19</f>
        <v>0</v>
      </c>
      <c r="AT19" s="322">
        <f>[61]태창금속!AT19</f>
        <v>0</v>
      </c>
      <c r="AU19" s="322">
        <f>[61]태창금속!AU19</f>
        <v>0</v>
      </c>
      <c r="AV19" s="322">
        <f>[61]태창금속!AV19</f>
        <v>0</v>
      </c>
      <c r="AW19" s="322">
        <f>[61]태창금속!AW19</f>
        <v>0</v>
      </c>
      <c r="AX19" s="323">
        <f>[61]태창금속!AX19</f>
        <v>0</v>
      </c>
      <c r="AY19" s="324">
        <f>[61]태창금속!AY19</f>
        <v>3205</v>
      </c>
      <c r="AZ19" s="61">
        <f>[61]태창금속!AZ19</f>
        <v>0</v>
      </c>
      <c r="BA19" s="320">
        <f>[61]태창금속!BA19</f>
        <v>0</v>
      </c>
      <c r="BB19" s="320">
        <f>[61]태창금속!BB19</f>
        <v>0</v>
      </c>
      <c r="BC19" s="320">
        <f>[61]태창금속!BC19</f>
        <v>0</v>
      </c>
      <c r="BD19" s="320">
        <f>[61]태창금속!BD19</f>
        <v>0</v>
      </c>
      <c r="BE19" s="320">
        <f>[61]태창금속!BE19</f>
        <v>0</v>
      </c>
      <c r="BF19" s="320">
        <f>[61]태창금속!BF19</f>
        <v>0</v>
      </c>
      <c r="BG19" s="320">
        <f>[61]태창금속!BG19</f>
        <v>0</v>
      </c>
      <c r="BH19" s="320">
        <f>[61]태창금속!BH19</f>
        <v>0</v>
      </c>
      <c r="BI19" s="320">
        <f>[61]태창금속!BI19</f>
        <v>0</v>
      </c>
      <c r="BJ19" s="320">
        <f>[61]태창금속!BJ19</f>
        <v>0</v>
      </c>
      <c r="BK19" s="320">
        <f>[61]태창금속!BK19</f>
        <v>0</v>
      </c>
      <c r="BL19" s="320">
        <f>[61]태창금속!BL19</f>
        <v>0</v>
      </c>
      <c r="BM19" s="320">
        <f>[61]태창금속!BM19</f>
        <v>0</v>
      </c>
      <c r="BN19" s="320">
        <f>[61]태창금속!BN19</f>
        <v>0</v>
      </c>
      <c r="BO19" s="320">
        <f>[61]태창금속!BO19</f>
        <v>0</v>
      </c>
      <c r="BP19" s="320">
        <f>[61]태창금속!BP19</f>
        <v>0</v>
      </c>
      <c r="BQ19" s="320">
        <f>[61]태창금속!BQ19</f>
        <v>0</v>
      </c>
      <c r="BR19" s="320">
        <f>[61]태창금속!BR19</f>
        <v>4063940</v>
      </c>
      <c r="BS19" s="320">
        <f>[61]태창금속!BS19</f>
        <v>0</v>
      </c>
      <c r="BT19" s="320">
        <f>[61]태창금속!BT19</f>
        <v>0</v>
      </c>
      <c r="BU19" s="320">
        <f>[61]태창금속!BU19</f>
        <v>0</v>
      </c>
      <c r="BV19" s="320">
        <f>[61]태창금속!BV19</f>
        <v>0</v>
      </c>
      <c r="BW19" s="320">
        <f>[61]태창금속!BW19</f>
        <v>0</v>
      </c>
      <c r="BX19" s="320">
        <f>[61]태창금속!BX19</f>
        <v>0</v>
      </c>
      <c r="BY19" s="320">
        <f>[61]태창금속!BY19</f>
        <v>0</v>
      </c>
      <c r="BZ19" s="320">
        <f>[61]태창금속!BZ19</f>
        <v>0</v>
      </c>
      <c r="CA19" s="320">
        <f>[61]태창금속!CA19</f>
        <v>0</v>
      </c>
      <c r="CB19" s="320">
        <f>[61]태창금속!CB19</f>
        <v>0</v>
      </c>
      <c r="CC19" s="320">
        <f>[61]태창금속!CC19</f>
        <v>0</v>
      </c>
      <c r="CD19" s="320">
        <f>[61]태창금속!CD19</f>
        <v>0</v>
      </c>
      <c r="CE19" s="320">
        <f>[61]태창금속!CE19</f>
        <v>0</v>
      </c>
    </row>
    <row r="20" spans="1:83" s="22" customFormat="1" ht="27.95" customHeight="1">
      <c r="A20" s="22" t="str">
        <f>[61]태창금속!A20</f>
        <v>대우포승DL3/GL3</v>
      </c>
      <c r="B20" s="615"/>
      <c r="C20" s="312" t="str">
        <f>[61]태창금속!C20</f>
        <v>GL3</v>
      </c>
      <c r="D20" s="312" t="str">
        <f>[61]태창금속!D20</f>
        <v>65522-L8400</v>
      </c>
      <c r="E20" s="312" t="str">
        <f>[61]태창금속!E20</f>
        <v>65522-L8400</v>
      </c>
      <c r="F20" s="312" t="str">
        <f>[61]태창금속!F20</f>
        <v>EXTN RR FLR FRT (지엠오토 납품)</v>
      </c>
      <c r="G20" s="312" t="str">
        <f>[61]태창금속!G20</f>
        <v>SGARC440</v>
      </c>
      <c r="H20" s="312">
        <f>[61]태창금속!H20</f>
        <v>0.9</v>
      </c>
      <c r="I20" s="312">
        <f>[61]태창금속!I20</f>
        <v>1490</v>
      </c>
      <c r="J20" s="312">
        <f>[61]태창금속!J20</f>
        <v>458</v>
      </c>
      <c r="K20" s="314">
        <f>[61]태창금속!K20</f>
        <v>7.85</v>
      </c>
      <c r="L20" s="315">
        <f>[61]태창금속!L20</f>
        <v>4.8212972999999995</v>
      </c>
      <c r="M20" s="312" t="str">
        <f>[61]태창금속!M20</f>
        <v>COIL</v>
      </c>
      <c r="N20" s="316">
        <f>[61]태창금속!N20</f>
        <v>1211</v>
      </c>
      <c r="O20" s="317">
        <f>[61]태창금속!O20</f>
        <v>11798773</v>
      </c>
      <c r="P20" s="318">
        <f>[61]태창금속!P20</f>
        <v>0</v>
      </c>
      <c r="Q20" s="318">
        <f>[61]태창금속!Q20</f>
        <v>9743</v>
      </c>
      <c r="R20" s="319">
        <f>[61]태창금속!R20</f>
        <v>2020.825390709675</v>
      </c>
      <c r="S20" s="301">
        <f>[61]태창금속!S20</f>
        <v>0</v>
      </c>
      <c r="T20" s="320">
        <f>[61]태창금속!T20</f>
        <v>0</v>
      </c>
      <c r="U20" s="321">
        <f>[61]태창금속!U20</f>
        <v>0</v>
      </c>
      <c r="V20" s="322">
        <f>[61]태창금속!V20</f>
        <v>0</v>
      </c>
      <c r="W20" s="322">
        <f>[61]태창금속!W20</f>
        <v>0</v>
      </c>
      <c r="X20" s="322">
        <f>[61]태창금속!X20</f>
        <v>0</v>
      </c>
      <c r="Y20" s="322">
        <f>[61]태창금속!Y20</f>
        <v>0</v>
      </c>
      <c r="Z20" s="322">
        <f>[61]태창금속!Z20</f>
        <v>0</v>
      </c>
      <c r="AA20" s="322">
        <f>[61]태창금속!AA20</f>
        <v>0</v>
      </c>
      <c r="AB20" s="322">
        <f>[61]태창금속!AB20</f>
        <v>9743</v>
      </c>
      <c r="AC20" s="322">
        <f>[61]태창금속!AC20</f>
        <v>0</v>
      </c>
      <c r="AD20" s="322">
        <f>[61]태창금속!AD20</f>
        <v>0</v>
      </c>
      <c r="AE20" s="322">
        <f>[61]태창금속!AE20</f>
        <v>0</v>
      </c>
      <c r="AF20" s="322">
        <f>[61]태창금속!AF20</f>
        <v>0</v>
      </c>
      <c r="AG20" s="322">
        <f>[61]태창금속!AG20</f>
        <v>0</v>
      </c>
      <c r="AH20" s="322">
        <f>[61]태창금속!AH20</f>
        <v>0</v>
      </c>
      <c r="AI20" s="322">
        <f>[61]태창금속!AI20</f>
        <v>0</v>
      </c>
      <c r="AJ20" s="322">
        <f>[61]태창금속!AJ20</f>
        <v>0</v>
      </c>
      <c r="AK20" s="322">
        <f>[61]태창금속!AK20</f>
        <v>0</v>
      </c>
      <c r="AL20" s="322">
        <f>[61]태창금속!AL20</f>
        <v>0</v>
      </c>
      <c r="AM20" s="322">
        <f>[61]태창금속!AM20</f>
        <v>0</v>
      </c>
      <c r="AN20" s="322">
        <f>[61]태창금속!AN20</f>
        <v>0</v>
      </c>
      <c r="AO20" s="322">
        <f>[61]태창금속!AO20</f>
        <v>0</v>
      </c>
      <c r="AP20" s="322">
        <f>[61]태창금속!AP20</f>
        <v>0</v>
      </c>
      <c r="AQ20" s="322">
        <f>[61]태창금속!AQ20</f>
        <v>0</v>
      </c>
      <c r="AR20" s="322">
        <f>[61]태창금속!AR20</f>
        <v>0</v>
      </c>
      <c r="AS20" s="322">
        <f>[61]태창금속!AS20</f>
        <v>0</v>
      </c>
      <c r="AT20" s="322">
        <f>[61]태창금속!AT20</f>
        <v>0</v>
      </c>
      <c r="AU20" s="322">
        <f>[61]태창금속!AU20</f>
        <v>0</v>
      </c>
      <c r="AV20" s="322">
        <f>[61]태창금속!AV20</f>
        <v>0</v>
      </c>
      <c r="AW20" s="322">
        <f>[61]태창금속!AW20</f>
        <v>0</v>
      </c>
      <c r="AX20" s="323">
        <f>[61]태창금속!AX20</f>
        <v>0</v>
      </c>
      <c r="AY20" s="324">
        <f>[61]태창금속!AY20</f>
        <v>9743</v>
      </c>
      <c r="AZ20" s="61">
        <f>[61]태창금속!AZ20</f>
        <v>0</v>
      </c>
      <c r="BA20" s="320">
        <f>[61]태창금속!BA20</f>
        <v>0</v>
      </c>
      <c r="BB20" s="320">
        <f>[61]태창금속!BB20</f>
        <v>0</v>
      </c>
      <c r="BC20" s="320">
        <f>[61]태창금속!BC20</f>
        <v>0</v>
      </c>
      <c r="BD20" s="320">
        <f>[61]태창금속!BD20</f>
        <v>0</v>
      </c>
      <c r="BE20" s="320">
        <f>[61]태창금속!BE20</f>
        <v>0</v>
      </c>
      <c r="BF20" s="320">
        <f>[61]태창금속!BF20</f>
        <v>0</v>
      </c>
      <c r="BG20" s="320">
        <f>[61]태창금속!BG20</f>
        <v>0</v>
      </c>
      <c r="BH20" s="320">
        <f>[61]태창금속!BH20</f>
        <v>0</v>
      </c>
      <c r="BI20" s="320">
        <f>[61]태창금속!BI20</f>
        <v>11798773</v>
      </c>
      <c r="BJ20" s="320">
        <f>[61]태창금속!BJ20</f>
        <v>0</v>
      </c>
      <c r="BK20" s="320">
        <f>[61]태창금속!BK20</f>
        <v>0</v>
      </c>
      <c r="BL20" s="320">
        <f>[61]태창금속!BL20</f>
        <v>0</v>
      </c>
      <c r="BM20" s="320">
        <f>[61]태창금속!BM20</f>
        <v>0</v>
      </c>
      <c r="BN20" s="320">
        <f>[61]태창금속!BN20</f>
        <v>0</v>
      </c>
      <c r="BO20" s="320">
        <f>[61]태창금속!BO20</f>
        <v>0</v>
      </c>
      <c r="BP20" s="320">
        <f>[61]태창금속!BP20</f>
        <v>0</v>
      </c>
      <c r="BQ20" s="320">
        <f>[61]태창금속!BQ20</f>
        <v>0</v>
      </c>
      <c r="BR20" s="320">
        <f>[61]태창금속!BR20</f>
        <v>0</v>
      </c>
      <c r="BS20" s="320">
        <f>[61]태창금속!BS20</f>
        <v>0</v>
      </c>
      <c r="BT20" s="320">
        <f>[61]태창금속!BT20</f>
        <v>0</v>
      </c>
      <c r="BU20" s="320">
        <f>[61]태창금속!BU20</f>
        <v>0</v>
      </c>
      <c r="BV20" s="320">
        <f>[61]태창금속!BV20</f>
        <v>0</v>
      </c>
      <c r="BW20" s="320">
        <f>[61]태창금속!BW20</f>
        <v>0</v>
      </c>
      <c r="BX20" s="320">
        <f>[61]태창금속!BX20</f>
        <v>0</v>
      </c>
      <c r="BY20" s="320">
        <f>[61]태창금속!BY20</f>
        <v>0</v>
      </c>
      <c r="BZ20" s="320">
        <f>[61]태창금속!BZ20</f>
        <v>0</v>
      </c>
      <c r="CA20" s="320">
        <f>[61]태창금속!CA20</f>
        <v>0</v>
      </c>
      <c r="CB20" s="320">
        <f>[61]태창금속!CB20</f>
        <v>0</v>
      </c>
      <c r="CC20" s="320">
        <f>[61]태창금속!CC20</f>
        <v>0</v>
      </c>
      <c r="CD20" s="320">
        <f>[61]태창금속!CD20</f>
        <v>0</v>
      </c>
      <c r="CE20" s="320">
        <f>[61]태창금속!CE20</f>
        <v>0</v>
      </c>
    </row>
    <row r="21" spans="1:83" s="22" customFormat="1" ht="27.95" customHeight="1">
      <c r="A21" s="22" t="str">
        <f>[61]태창금속!A21</f>
        <v>인알파코리아KA4 외</v>
      </c>
      <c r="B21" s="609" t="str">
        <f>[61]태창금속!B21</f>
        <v>인알파코리아
(SHEET-EA)</v>
      </c>
      <c r="C21" s="312" t="str">
        <f>[61]태창금속!C21</f>
        <v>YP(KA4)</v>
      </c>
      <c r="D21" s="312">
        <f>[61]태창금속!D21</f>
        <v>50007407</v>
      </c>
      <c r="E21" s="312">
        <f>[61]태창금속!E21</f>
        <v>50007407</v>
      </c>
      <c r="F21" s="312" t="str">
        <f>[61]태창금속!F21</f>
        <v>GLASS REINF FRT</v>
      </c>
      <c r="G21" s="325" t="str">
        <f>[61]태창금속!G21</f>
        <v>SPCC</v>
      </c>
      <c r="H21" s="326">
        <f>[61]태창금속!H21</f>
        <v>1.2</v>
      </c>
      <c r="I21" s="326">
        <f>[61]태창금속!I21</f>
        <v>630</v>
      </c>
      <c r="J21" s="326">
        <f>[61]태창금속!J21</f>
        <v>1010</v>
      </c>
      <c r="K21" s="314">
        <f>[61]태창금속!K21</f>
        <v>7.85</v>
      </c>
      <c r="L21" s="327">
        <f>[61]태창금속!L21</f>
        <v>5.9939460000000002</v>
      </c>
      <c r="M21" s="312" t="str">
        <f>[61]태창금속!M21</f>
        <v>COIL</v>
      </c>
      <c r="N21" s="316">
        <f>[61]태창금속!N21</f>
        <v>1013.2</v>
      </c>
      <c r="O21" s="317">
        <f>[61]태창금속!O21</f>
        <v>15395574</v>
      </c>
      <c r="P21" s="318">
        <f>[61]태창금속!P21</f>
        <v>0</v>
      </c>
      <c r="Q21" s="318">
        <f>[61]태창금속!Q21</f>
        <v>15195</v>
      </c>
      <c r="R21" s="319">
        <f>[61]태창금속!R21</f>
        <v>2535.0578733942548</v>
      </c>
      <c r="S21" s="301">
        <f>[61]태창금속!S21</f>
        <v>0</v>
      </c>
      <c r="T21" s="320">
        <f>[61]태창금속!T21</f>
        <v>0</v>
      </c>
      <c r="U21" s="321">
        <f>[61]태창금속!U21</f>
        <v>0</v>
      </c>
      <c r="V21" s="321">
        <f>[61]태창금속!V21</f>
        <v>5020</v>
      </c>
      <c r="W21" s="322">
        <f>[61]태창금속!W21</f>
        <v>10175</v>
      </c>
      <c r="X21" s="322">
        <f>[61]태창금속!X21</f>
        <v>0</v>
      </c>
      <c r="Y21" s="322">
        <f>[61]태창금속!Y21</f>
        <v>0</v>
      </c>
      <c r="Z21" s="322">
        <f>[61]태창금속!Z21</f>
        <v>0</v>
      </c>
      <c r="AA21" s="322">
        <f>[61]태창금속!AA21</f>
        <v>0</v>
      </c>
      <c r="AB21" s="322">
        <f>[61]태창금속!AB21</f>
        <v>0</v>
      </c>
      <c r="AC21" s="322">
        <f>[61]태창금속!AC21</f>
        <v>0</v>
      </c>
      <c r="AD21" s="322">
        <f>[61]태창금속!AD21</f>
        <v>0</v>
      </c>
      <c r="AE21" s="322">
        <f>[61]태창금속!AE21</f>
        <v>0</v>
      </c>
      <c r="AF21" s="322">
        <f>[61]태창금속!AF21</f>
        <v>0</v>
      </c>
      <c r="AG21" s="322">
        <f>[61]태창금속!AG21</f>
        <v>0</v>
      </c>
      <c r="AH21" s="322">
        <f>[61]태창금속!AH21</f>
        <v>0</v>
      </c>
      <c r="AI21" s="322">
        <f>[61]태창금속!AI21</f>
        <v>0</v>
      </c>
      <c r="AJ21" s="322">
        <f>[61]태창금속!AJ21</f>
        <v>0</v>
      </c>
      <c r="AK21" s="322">
        <f>[61]태창금속!AK21</f>
        <v>0</v>
      </c>
      <c r="AL21" s="322">
        <f>[61]태창금속!AL21</f>
        <v>0</v>
      </c>
      <c r="AM21" s="322">
        <f>[61]태창금속!AM21</f>
        <v>0</v>
      </c>
      <c r="AN21" s="322">
        <f>[61]태창금속!AN21</f>
        <v>0</v>
      </c>
      <c r="AO21" s="322">
        <f>[61]태창금속!AO21</f>
        <v>0</v>
      </c>
      <c r="AP21" s="322">
        <f>[61]태창금속!AP21</f>
        <v>0</v>
      </c>
      <c r="AQ21" s="322">
        <f>[61]태창금속!AQ21</f>
        <v>0</v>
      </c>
      <c r="AR21" s="322">
        <f>[61]태창금속!AR21</f>
        <v>0</v>
      </c>
      <c r="AS21" s="322">
        <f>[61]태창금속!AS21</f>
        <v>0</v>
      </c>
      <c r="AT21" s="322">
        <f>[61]태창금속!AT21</f>
        <v>0</v>
      </c>
      <c r="AU21" s="322">
        <f>[61]태창금속!AU21</f>
        <v>0</v>
      </c>
      <c r="AV21" s="322">
        <f>[61]태창금속!AV21</f>
        <v>0</v>
      </c>
      <c r="AW21" s="322">
        <f>[61]태창금속!AW21</f>
        <v>0</v>
      </c>
      <c r="AX21" s="323">
        <f>[61]태창금속!AX21</f>
        <v>0</v>
      </c>
      <c r="AY21" s="324">
        <f>[61]태창금속!AY21</f>
        <v>15195</v>
      </c>
      <c r="AZ21" s="61">
        <f>[61]태창금속!AZ21</f>
        <v>0</v>
      </c>
      <c r="BA21" s="320">
        <f>[61]태창금속!BA21</f>
        <v>0</v>
      </c>
      <c r="BB21" s="320">
        <f>[61]태창금속!BB21</f>
        <v>0</v>
      </c>
      <c r="BC21" s="320">
        <f>[61]태창금속!BC21</f>
        <v>5086264</v>
      </c>
      <c r="BD21" s="320">
        <f>[61]태창금속!BD21</f>
        <v>10309310</v>
      </c>
      <c r="BE21" s="320">
        <f>[61]태창금속!BE21</f>
        <v>0</v>
      </c>
      <c r="BF21" s="320">
        <f>[61]태창금속!BF21</f>
        <v>0</v>
      </c>
      <c r="BG21" s="320">
        <f>[61]태창금속!BG21</f>
        <v>0</v>
      </c>
      <c r="BH21" s="320">
        <f>[61]태창금속!BH21</f>
        <v>0</v>
      </c>
      <c r="BI21" s="320">
        <f>[61]태창금속!BI21</f>
        <v>0</v>
      </c>
      <c r="BJ21" s="320">
        <f>[61]태창금속!BJ21</f>
        <v>0</v>
      </c>
      <c r="BK21" s="320">
        <f>[61]태창금속!BK21</f>
        <v>0</v>
      </c>
      <c r="BL21" s="320">
        <f>[61]태창금속!BL21</f>
        <v>0</v>
      </c>
      <c r="BM21" s="320">
        <f>[61]태창금속!BM21</f>
        <v>0</v>
      </c>
      <c r="BN21" s="320">
        <f>[61]태창금속!BN21</f>
        <v>0</v>
      </c>
      <c r="BO21" s="320">
        <f>[61]태창금속!BO21</f>
        <v>0</v>
      </c>
      <c r="BP21" s="320">
        <f>[61]태창금속!BP21</f>
        <v>0</v>
      </c>
      <c r="BQ21" s="320">
        <f>[61]태창금속!BQ21</f>
        <v>0</v>
      </c>
      <c r="BR21" s="320">
        <f>[61]태창금속!BR21</f>
        <v>0</v>
      </c>
      <c r="BS21" s="320">
        <f>[61]태창금속!BS21</f>
        <v>0</v>
      </c>
      <c r="BT21" s="320">
        <f>[61]태창금속!BT21</f>
        <v>0</v>
      </c>
      <c r="BU21" s="320">
        <f>[61]태창금속!BU21</f>
        <v>0</v>
      </c>
      <c r="BV21" s="320">
        <f>[61]태창금속!BV21</f>
        <v>0</v>
      </c>
      <c r="BW21" s="320">
        <f>[61]태창금속!BW21</f>
        <v>0</v>
      </c>
      <c r="BX21" s="320">
        <f>[61]태창금속!BX21</f>
        <v>0</v>
      </c>
      <c r="BY21" s="320">
        <f>[61]태창금속!BY21</f>
        <v>0</v>
      </c>
      <c r="BZ21" s="320">
        <f>[61]태창금속!BZ21</f>
        <v>0</v>
      </c>
      <c r="CA21" s="320">
        <f>[61]태창금속!CA21</f>
        <v>0</v>
      </c>
      <c r="CB21" s="320">
        <f>[61]태창금속!CB21</f>
        <v>0</v>
      </c>
      <c r="CC21" s="320">
        <f>[61]태창금속!CC21</f>
        <v>0</v>
      </c>
      <c r="CD21" s="320">
        <f>[61]태창금속!CD21</f>
        <v>0</v>
      </c>
      <c r="CE21" s="320">
        <f>[61]태창금속!CE21</f>
        <v>0</v>
      </c>
    </row>
    <row r="22" spans="1:83" s="22" customFormat="1" ht="27.95" customHeight="1">
      <c r="A22" s="22" t="str">
        <f>[61]태창금속!A22</f>
        <v>인알파코리아KA4 외</v>
      </c>
      <c r="B22" s="616"/>
      <c r="C22" s="312" t="str">
        <f>[61]태창금속!C22</f>
        <v>YP(KA4)</v>
      </c>
      <c r="D22" s="312">
        <f>[61]태창금속!D22</f>
        <v>50007300</v>
      </c>
      <c r="E22" s="312">
        <f>[61]태창금속!E22</f>
        <v>50007300</v>
      </c>
      <c r="F22" s="312" t="str">
        <f>[61]태창금속!F22</f>
        <v>GLASS REINF RR</v>
      </c>
      <c r="G22" s="325" t="str">
        <f>[61]태창금속!G22</f>
        <v>SPCC</v>
      </c>
      <c r="H22" s="326">
        <f>[61]태창금속!H22</f>
        <v>1.2</v>
      </c>
      <c r="I22" s="326">
        <f>[61]태창금속!I22</f>
        <v>680</v>
      </c>
      <c r="J22" s="326">
        <f>[61]태창금속!J22</f>
        <v>1010</v>
      </c>
      <c r="K22" s="314">
        <f>[61]태창금속!K22</f>
        <v>7.85</v>
      </c>
      <c r="L22" s="327">
        <f>[61]태창금속!L22</f>
        <v>6.4696559999999996</v>
      </c>
      <c r="M22" s="312" t="str">
        <f>[61]태창금속!M22</f>
        <v>COIL</v>
      </c>
      <c r="N22" s="316">
        <f>[61]태창금속!N22</f>
        <v>1013.2</v>
      </c>
      <c r="O22" s="317">
        <f>[61]태창금속!O22</f>
        <v>16621546</v>
      </c>
      <c r="P22" s="318">
        <f>[61]태창금속!P22</f>
        <v>0</v>
      </c>
      <c r="Q22" s="318">
        <f>[61]태창금속!Q22</f>
        <v>16405</v>
      </c>
      <c r="R22" s="319">
        <f>[61]태창금속!R22</f>
        <v>2535.6835046561982</v>
      </c>
      <c r="S22" s="301">
        <f>[61]태창금속!S22</f>
        <v>0</v>
      </c>
      <c r="T22" s="320">
        <f>[61]태창금속!T22</f>
        <v>0</v>
      </c>
      <c r="U22" s="321">
        <f>[61]태창금속!U22</f>
        <v>0</v>
      </c>
      <c r="V22" s="321">
        <f>[61]태창금속!V22</f>
        <v>5420</v>
      </c>
      <c r="W22" s="322">
        <f>[61]태창금속!W22</f>
        <v>10985</v>
      </c>
      <c r="X22" s="322">
        <f>[61]태창금속!X22</f>
        <v>0</v>
      </c>
      <c r="Y22" s="322">
        <f>[61]태창금속!Y22</f>
        <v>0</v>
      </c>
      <c r="Z22" s="322">
        <f>[61]태창금속!Z22</f>
        <v>0</v>
      </c>
      <c r="AA22" s="322">
        <f>[61]태창금속!AA22</f>
        <v>0</v>
      </c>
      <c r="AB22" s="322">
        <f>[61]태창금속!AB22</f>
        <v>0</v>
      </c>
      <c r="AC22" s="322">
        <f>[61]태창금속!AC22</f>
        <v>0</v>
      </c>
      <c r="AD22" s="322">
        <f>[61]태창금속!AD22</f>
        <v>0</v>
      </c>
      <c r="AE22" s="322">
        <f>[61]태창금속!AE22</f>
        <v>0</v>
      </c>
      <c r="AF22" s="322">
        <f>[61]태창금속!AF22</f>
        <v>0</v>
      </c>
      <c r="AG22" s="322">
        <f>[61]태창금속!AG22</f>
        <v>0</v>
      </c>
      <c r="AH22" s="322">
        <f>[61]태창금속!AH22</f>
        <v>0</v>
      </c>
      <c r="AI22" s="322">
        <f>[61]태창금속!AI22</f>
        <v>0</v>
      </c>
      <c r="AJ22" s="322">
        <f>[61]태창금속!AJ22</f>
        <v>0</v>
      </c>
      <c r="AK22" s="322">
        <f>[61]태창금속!AK22</f>
        <v>0</v>
      </c>
      <c r="AL22" s="322">
        <f>[61]태창금속!AL22</f>
        <v>0</v>
      </c>
      <c r="AM22" s="322">
        <f>[61]태창금속!AM22</f>
        <v>0</v>
      </c>
      <c r="AN22" s="322">
        <f>[61]태창금속!AN22</f>
        <v>0</v>
      </c>
      <c r="AO22" s="322">
        <f>[61]태창금속!AO22</f>
        <v>0</v>
      </c>
      <c r="AP22" s="322">
        <f>[61]태창금속!AP22</f>
        <v>0</v>
      </c>
      <c r="AQ22" s="322">
        <f>[61]태창금속!AQ22</f>
        <v>0</v>
      </c>
      <c r="AR22" s="322">
        <f>[61]태창금속!AR22</f>
        <v>0</v>
      </c>
      <c r="AS22" s="322">
        <f>[61]태창금속!AS22</f>
        <v>0</v>
      </c>
      <c r="AT22" s="322">
        <f>[61]태창금속!AT22</f>
        <v>0</v>
      </c>
      <c r="AU22" s="322">
        <f>[61]태창금속!AU22</f>
        <v>0</v>
      </c>
      <c r="AV22" s="322">
        <f>[61]태창금속!AV22</f>
        <v>0</v>
      </c>
      <c r="AW22" s="322">
        <f>[61]태창금속!AW22</f>
        <v>0</v>
      </c>
      <c r="AX22" s="323">
        <f>[61]태창금속!AX22</f>
        <v>0</v>
      </c>
      <c r="AY22" s="324">
        <f>[61]태창금속!AY22</f>
        <v>16405</v>
      </c>
      <c r="AZ22" s="61">
        <f>[61]태창금속!AZ22</f>
        <v>0</v>
      </c>
      <c r="BA22" s="320">
        <f>[61]태창금속!BA22</f>
        <v>0</v>
      </c>
      <c r="BB22" s="320">
        <f>[61]태창금속!BB22</f>
        <v>0</v>
      </c>
      <c r="BC22" s="320">
        <f>[61]태창금속!BC22</f>
        <v>5491544</v>
      </c>
      <c r="BD22" s="320">
        <f>[61]태창금속!BD22</f>
        <v>11130002</v>
      </c>
      <c r="BE22" s="320">
        <f>[61]태창금속!BE22</f>
        <v>0</v>
      </c>
      <c r="BF22" s="320">
        <f>[61]태창금속!BF22</f>
        <v>0</v>
      </c>
      <c r="BG22" s="320">
        <f>[61]태창금속!BG22</f>
        <v>0</v>
      </c>
      <c r="BH22" s="320">
        <f>[61]태창금속!BH22</f>
        <v>0</v>
      </c>
      <c r="BI22" s="320">
        <f>[61]태창금속!BI22</f>
        <v>0</v>
      </c>
      <c r="BJ22" s="320">
        <f>[61]태창금속!BJ22</f>
        <v>0</v>
      </c>
      <c r="BK22" s="320">
        <f>[61]태창금속!BK22</f>
        <v>0</v>
      </c>
      <c r="BL22" s="320">
        <f>[61]태창금속!BL22</f>
        <v>0</v>
      </c>
      <c r="BM22" s="320">
        <f>[61]태창금속!BM22</f>
        <v>0</v>
      </c>
      <c r="BN22" s="320">
        <f>[61]태창금속!BN22</f>
        <v>0</v>
      </c>
      <c r="BO22" s="320">
        <f>[61]태창금속!BO22</f>
        <v>0</v>
      </c>
      <c r="BP22" s="320">
        <f>[61]태창금속!BP22</f>
        <v>0</v>
      </c>
      <c r="BQ22" s="320">
        <f>[61]태창금속!BQ22</f>
        <v>0</v>
      </c>
      <c r="BR22" s="320">
        <f>[61]태창금속!BR22</f>
        <v>0</v>
      </c>
      <c r="BS22" s="320">
        <f>[61]태창금속!BS22</f>
        <v>0</v>
      </c>
      <c r="BT22" s="320">
        <f>[61]태창금속!BT22</f>
        <v>0</v>
      </c>
      <c r="BU22" s="320">
        <f>[61]태창금속!BU22</f>
        <v>0</v>
      </c>
      <c r="BV22" s="320">
        <f>[61]태창금속!BV22</f>
        <v>0</v>
      </c>
      <c r="BW22" s="320">
        <f>[61]태창금속!BW22</f>
        <v>0</v>
      </c>
      <c r="BX22" s="320">
        <f>[61]태창금속!BX22</f>
        <v>0</v>
      </c>
      <c r="BY22" s="320">
        <f>[61]태창금속!BY22</f>
        <v>0</v>
      </c>
      <c r="BZ22" s="320">
        <f>[61]태창금속!BZ22</f>
        <v>0</v>
      </c>
      <c r="CA22" s="320">
        <f>[61]태창금속!CA22</f>
        <v>0</v>
      </c>
      <c r="CB22" s="320">
        <f>[61]태창금속!CB22</f>
        <v>0</v>
      </c>
      <c r="CC22" s="320">
        <f>[61]태창금속!CC22</f>
        <v>0</v>
      </c>
      <c r="CD22" s="320">
        <f>[61]태창금속!CD22</f>
        <v>0</v>
      </c>
      <c r="CE22" s="320">
        <f>[61]태창금속!CE22</f>
        <v>0</v>
      </c>
    </row>
    <row r="23" spans="1:83" s="22" customFormat="1" ht="27.95" customHeight="1">
      <c r="A23" s="22" t="str">
        <f>[61]태창금속!A23</f>
        <v>인알파코리아KA4 외</v>
      </c>
      <c r="B23" s="616"/>
      <c r="C23" s="325" t="str">
        <f>[61]태창금속!C23</f>
        <v>LX2/ON</v>
      </c>
      <c r="D23" s="325" t="str">
        <f>[61]태창금속!D23</f>
        <v>50010445D</v>
      </c>
      <c r="E23" s="325" t="str">
        <f>[61]태창금속!E23</f>
        <v>50010445D</v>
      </c>
      <c r="F23" s="325" t="str">
        <f>[61]태창금속!F23</f>
        <v>GLASS REINF</v>
      </c>
      <c r="G23" s="325" t="str">
        <f>[61]태창금속!G23</f>
        <v>SPCC</v>
      </c>
      <c r="H23" s="326">
        <f>[61]태창금속!H23</f>
        <v>1.2</v>
      </c>
      <c r="I23" s="326">
        <f>[61]태창금속!I23</f>
        <v>650</v>
      </c>
      <c r="J23" s="326">
        <f>[61]태창금속!J23</f>
        <v>1020</v>
      </c>
      <c r="K23" s="314">
        <f>[61]태창금속!K23</f>
        <v>7.85</v>
      </c>
      <c r="L23" s="327">
        <f>[61]태창금속!L23</f>
        <v>6.2454599999999996</v>
      </c>
      <c r="M23" s="312" t="str">
        <f>[61]태창금속!M23</f>
        <v>COIL</v>
      </c>
      <c r="N23" s="316">
        <f>[61]태창금속!N23</f>
        <v>1013.2</v>
      </c>
      <c r="O23" s="317">
        <f>[61]태창금속!O23</f>
        <v>0</v>
      </c>
      <c r="P23" s="318">
        <f>[61]태창금속!P23</f>
        <v>0</v>
      </c>
      <c r="Q23" s="318">
        <f>[61]태창금속!Q23</f>
        <v>0</v>
      </c>
      <c r="R23" s="319">
        <f>[61]태창금속!R23</f>
        <v>0</v>
      </c>
      <c r="S23" s="301">
        <f>[61]태창금속!S23</f>
        <v>0</v>
      </c>
      <c r="T23" s="320">
        <f>[61]태창금속!T23</f>
        <v>0</v>
      </c>
      <c r="U23" s="321">
        <f>[61]태창금속!U23</f>
        <v>0</v>
      </c>
      <c r="V23" s="322">
        <f>[61]태창금속!V23</f>
        <v>0</v>
      </c>
      <c r="W23" s="322">
        <f>[61]태창금속!W23</f>
        <v>0</v>
      </c>
      <c r="X23" s="322">
        <f>[61]태창금속!X23</f>
        <v>0</v>
      </c>
      <c r="Y23" s="322">
        <f>[61]태창금속!Y23</f>
        <v>0</v>
      </c>
      <c r="Z23" s="322">
        <f>[61]태창금속!Z23</f>
        <v>0</v>
      </c>
      <c r="AA23" s="322">
        <f>[61]태창금속!AA23</f>
        <v>0</v>
      </c>
      <c r="AB23" s="322">
        <f>[61]태창금속!AB23</f>
        <v>0</v>
      </c>
      <c r="AC23" s="322">
        <f>[61]태창금속!AC23</f>
        <v>0</v>
      </c>
      <c r="AD23" s="322">
        <f>[61]태창금속!AD23</f>
        <v>0</v>
      </c>
      <c r="AE23" s="322">
        <f>[61]태창금속!AE23</f>
        <v>0</v>
      </c>
      <c r="AF23" s="322">
        <f>[61]태창금속!AF23</f>
        <v>0</v>
      </c>
      <c r="AG23" s="322">
        <f>[61]태창금속!AG23</f>
        <v>0</v>
      </c>
      <c r="AH23" s="322">
        <f>[61]태창금속!AH23</f>
        <v>0</v>
      </c>
      <c r="AI23" s="322">
        <f>[61]태창금속!AI23</f>
        <v>0</v>
      </c>
      <c r="AJ23" s="322">
        <f>[61]태창금속!AJ23</f>
        <v>0</v>
      </c>
      <c r="AK23" s="322">
        <f>[61]태창금속!AK23</f>
        <v>0</v>
      </c>
      <c r="AL23" s="322">
        <f>[61]태창금속!AL23</f>
        <v>0</v>
      </c>
      <c r="AM23" s="322">
        <f>[61]태창금속!AM23</f>
        <v>0</v>
      </c>
      <c r="AN23" s="322">
        <f>[61]태창금속!AN23</f>
        <v>0</v>
      </c>
      <c r="AO23" s="322">
        <f>[61]태창금속!AO23</f>
        <v>0</v>
      </c>
      <c r="AP23" s="322">
        <f>[61]태창금속!AP23</f>
        <v>0</v>
      </c>
      <c r="AQ23" s="322">
        <f>[61]태창금속!AQ23</f>
        <v>0</v>
      </c>
      <c r="AR23" s="322">
        <f>[61]태창금속!AR23</f>
        <v>0</v>
      </c>
      <c r="AS23" s="322">
        <f>[61]태창금속!AS23</f>
        <v>0</v>
      </c>
      <c r="AT23" s="322">
        <f>[61]태창금속!AT23</f>
        <v>0</v>
      </c>
      <c r="AU23" s="322">
        <f>[61]태창금속!AU23</f>
        <v>0</v>
      </c>
      <c r="AV23" s="322">
        <f>[61]태창금속!AV23</f>
        <v>0</v>
      </c>
      <c r="AW23" s="322">
        <f>[61]태창금속!AW23</f>
        <v>0</v>
      </c>
      <c r="AX23" s="323">
        <f>[61]태창금속!AX23</f>
        <v>0</v>
      </c>
      <c r="AY23" s="324">
        <f>[61]태창금속!AY23</f>
        <v>0</v>
      </c>
      <c r="AZ23" s="61">
        <f>[61]태창금속!AZ23</f>
        <v>0</v>
      </c>
      <c r="BA23" s="320">
        <f>[61]태창금속!BA23</f>
        <v>0</v>
      </c>
      <c r="BB23" s="320">
        <f>[61]태창금속!BB23</f>
        <v>0</v>
      </c>
      <c r="BC23" s="320">
        <f>[61]태창금속!BC23</f>
        <v>0</v>
      </c>
      <c r="BD23" s="320">
        <f>[61]태창금속!BD23</f>
        <v>0</v>
      </c>
      <c r="BE23" s="320">
        <f>[61]태창금속!BE23</f>
        <v>0</v>
      </c>
      <c r="BF23" s="320">
        <f>[61]태창금속!BF23</f>
        <v>0</v>
      </c>
      <c r="BG23" s="320">
        <f>[61]태창금속!BG23</f>
        <v>0</v>
      </c>
      <c r="BH23" s="320">
        <f>[61]태창금속!BH23</f>
        <v>0</v>
      </c>
      <c r="BI23" s="320">
        <f>[61]태창금속!BI23</f>
        <v>0</v>
      </c>
      <c r="BJ23" s="320">
        <f>[61]태창금속!BJ23</f>
        <v>0</v>
      </c>
      <c r="BK23" s="320">
        <f>[61]태창금속!BK23</f>
        <v>0</v>
      </c>
      <c r="BL23" s="320">
        <f>[61]태창금속!BL23</f>
        <v>0</v>
      </c>
      <c r="BM23" s="320">
        <f>[61]태창금속!BM23</f>
        <v>0</v>
      </c>
      <c r="BN23" s="320">
        <f>[61]태창금속!BN23</f>
        <v>0</v>
      </c>
      <c r="BO23" s="320">
        <f>[61]태창금속!BO23</f>
        <v>0</v>
      </c>
      <c r="BP23" s="320">
        <f>[61]태창금속!BP23</f>
        <v>0</v>
      </c>
      <c r="BQ23" s="320">
        <f>[61]태창금속!BQ23</f>
        <v>0</v>
      </c>
      <c r="BR23" s="320">
        <f>[61]태창금속!BR23</f>
        <v>0</v>
      </c>
      <c r="BS23" s="320">
        <f>[61]태창금속!BS23</f>
        <v>0</v>
      </c>
      <c r="BT23" s="320">
        <f>[61]태창금속!BT23</f>
        <v>0</v>
      </c>
      <c r="BU23" s="320">
        <f>[61]태창금속!BU23</f>
        <v>0</v>
      </c>
      <c r="BV23" s="320">
        <f>[61]태창금속!BV23</f>
        <v>0</v>
      </c>
      <c r="BW23" s="320">
        <f>[61]태창금속!BW23</f>
        <v>0</v>
      </c>
      <c r="BX23" s="320">
        <f>[61]태창금속!BX23</f>
        <v>0</v>
      </c>
      <c r="BY23" s="320">
        <f>[61]태창금속!BY23</f>
        <v>0</v>
      </c>
      <c r="BZ23" s="320">
        <f>[61]태창금속!BZ23</f>
        <v>0</v>
      </c>
      <c r="CA23" s="320">
        <f>[61]태창금속!CA23</f>
        <v>0</v>
      </c>
      <c r="CB23" s="320">
        <f>[61]태창금속!CB23</f>
        <v>0</v>
      </c>
      <c r="CC23" s="320">
        <f>[61]태창금속!CC23</f>
        <v>0</v>
      </c>
      <c r="CD23" s="320">
        <f>[61]태창금속!CD23</f>
        <v>0</v>
      </c>
      <c r="CE23" s="320">
        <f>[61]태창금속!CE23</f>
        <v>0</v>
      </c>
    </row>
    <row r="24" spans="1:83" s="22" customFormat="1" ht="27.95" customHeight="1">
      <c r="A24" s="22" t="str">
        <f>[61]태창금속!A24</f>
        <v>인알파코리아KA4 외</v>
      </c>
      <c r="B24" s="616"/>
      <c r="C24" s="312" t="str">
        <f>[61]태창금속!C24</f>
        <v>KA4</v>
      </c>
      <c r="D24" s="312">
        <f>[61]태창금속!D24</f>
        <v>50013138</v>
      </c>
      <c r="E24" s="312">
        <f>[61]태창금속!E24</f>
        <v>50013138</v>
      </c>
      <c r="F24" s="312" t="str">
        <f>[61]태창금속!F24</f>
        <v>MIDDLE BEAM FRT</v>
      </c>
      <c r="G24" s="328" t="str">
        <f>[61]태창금속!G24</f>
        <v>SPCC</v>
      </c>
      <c r="H24" s="326">
        <f>[61]태창금속!H24</f>
        <v>1.2</v>
      </c>
      <c r="I24" s="326">
        <f>[61]태창금속!I24</f>
        <v>1100</v>
      </c>
      <c r="J24" s="326">
        <f>[61]태창금속!J24</f>
        <v>365</v>
      </c>
      <c r="K24" s="314">
        <f>[61]태창금속!K24</f>
        <v>7.85</v>
      </c>
      <c r="L24" s="327">
        <f>[61]태창금속!L24</f>
        <v>3.78213</v>
      </c>
      <c r="M24" s="312" t="str">
        <f>[61]태창금속!M24</f>
        <v>COIL</v>
      </c>
      <c r="N24" s="316">
        <f>[61]태창금속!N24</f>
        <v>999.6</v>
      </c>
      <c r="O24" s="317">
        <f>[61]태창금속!O24</f>
        <v>9656136</v>
      </c>
      <c r="P24" s="318">
        <f>[61]태창금속!P24</f>
        <v>0</v>
      </c>
      <c r="Q24" s="318">
        <f>[61]태창금속!Q24</f>
        <v>9660</v>
      </c>
      <c r="R24" s="319">
        <f>[61]태창금속!R24</f>
        <v>2554.1163312736476</v>
      </c>
      <c r="S24" s="301">
        <f>[61]태창금속!S24</f>
        <v>0</v>
      </c>
      <c r="T24" s="320">
        <f>[61]태창금속!T24</f>
        <v>0</v>
      </c>
      <c r="U24" s="321">
        <f>[61]태창금속!U24</f>
        <v>0</v>
      </c>
      <c r="V24" s="322">
        <f>[61]태창금속!V24</f>
        <v>0</v>
      </c>
      <c r="W24" s="322">
        <f>[61]태창금속!W24</f>
        <v>0</v>
      </c>
      <c r="X24" s="322">
        <f>[61]태창금속!X24</f>
        <v>0</v>
      </c>
      <c r="Y24" s="322">
        <f>[61]태창금속!Y24</f>
        <v>0</v>
      </c>
      <c r="Z24" s="322">
        <f>[61]태창금속!Z24</f>
        <v>0</v>
      </c>
      <c r="AA24" s="322">
        <f>[61]태창금속!AA24</f>
        <v>0</v>
      </c>
      <c r="AB24" s="322">
        <f>[61]태창금속!AB24</f>
        <v>0</v>
      </c>
      <c r="AC24" s="322">
        <f>[61]태창금속!AC24</f>
        <v>0</v>
      </c>
      <c r="AD24" s="322">
        <f>[61]태창금속!AD24</f>
        <v>0</v>
      </c>
      <c r="AE24" s="322">
        <f>[61]태창금속!AE24</f>
        <v>9660</v>
      </c>
      <c r="AF24" s="322">
        <f>[61]태창금속!AF24</f>
        <v>0</v>
      </c>
      <c r="AG24" s="322">
        <f>[61]태창금속!AG24</f>
        <v>0</v>
      </c>
      <c r="AH24" s="322">
        <f>[61]태창금속!AH24</f>
        <v>0</v>
      </c>
      <c r="AI24" s="322">
        <f>[61]태창금속!AI24</f>
        <v>0</v>
      </c>
      <c r="AJ24" s="322">
        <f>[61]태창금속!AJ24</f>
        <v>0</v>
      </c>
      <c r="AK24" s="322">
        <f>[61]태창금속!AK24</f>
        <v>0</v>
      </c>
      <c r="AL24" s="322">
        <f>[61]태창금속!AL24</f>
        <v>0</v>
      </c>
      <c r="AM24" s="322">
        <f>[61]태창금속!AM24</f>
        <v>0</v>
      </c>
      <c r="AN24" s="322">
        <f>[61]태창금속!AN24</f>
        <v>0</v>
      </c>
      <c r="AO24" s="322">
        <f>[61]태창금속!AO24</f>
        <v>0</v>
      </c>
      <c r="AP24" s="322">
        <f>[61]태창금속!AP24</f>
        <v>0</v>
      </c>
      <c r="AQ24" s="322">
        <f>[61]태창금속!AQ24</f>
        <v>0</v>
      </c>
      <c r="AR24" s="322">
        <f>[61]태창금속!AR24</f>
        <v>0</v>
      </c>
      <c r="AS24" s="322">
        <f>[61]태창금속!AS24</f>
        <v>0</v>
      </c>
      <c r="AT24" s="322">
        <f>[61]태창금속!AT24</f>
        <v>0</v>
      </c>
      <c r="AU24" s="322">
        <f>[61]태창금속!AU24</f>
        <v>0</v>
      </c>
      <c r="AV24" s="322">
        <f>[61]태창금속!AV24</f>
        <v>0</v>
      </c>
      <c r="AW24" s="322">
        <f>[61]태창금속!AW24</f>
        <v>0</v>
      </c>
      <c r="AX24" s="323">
        <f>[61]태창금속!AX24</f>
        <v>0</v>
      </c>
      <c r="AY24" s="324">
        <f>[61]태창금속!AY24</f>
        <v>9660</v>
      </c>
      <c r="AZ24" s="61">
        <f>[61]태창금속!AZ24</f>
        <v>0</v>
      </c>
      <c r="BA24" s="320">
        <f>[61]태창금속!BA24</f>
        <v>0</v>
      </c>
      <c r="BB24" s="320">
        <f>[61]태창금속!BB24</f>
        <v>0</v>
      </c>
      <c r="BC24" s="320">
        <f>[61]태창금속!BC24</f>
        <v>0</v>
      </c>
      <c r="BD24" s="320">
        <f>[61]태창금속!BD24</f>
        <v>0</v>
      </c>
      <c r="BE24" s="320">
        <f>[61]태창금속!BE24</f>
        <v>0</v>
      </c>
      <c r="BF24" s="320">
        <f>[61]태창금속!BF24</f>
        <v>0</v>
      </c>
      <c r="BG24" s="320">
        <f>[61]태창금속!BG24</f>
        <v>0</v>
      </c>
      <c r="BH24" s="320">
        <f>[61]태창금속!BH24</f>
        <v>0</v>
      </c>
      <c r="BI24" s="320">
        <f>[61]태창금속!BI24</f>
        <v>0</v>
      </c>
      <c r="BJ24" s="320">
        <f>[61]태창금속!BJ24</f>
        <v>0</v>
      </c>
      <c r="BK24" s="320">
        <f>[61]태창금속!BK24</f>
        <v>0</v>
      </c>
      <c r="BL24" s="320">
        <f>[61]태창금속!BL24</f>
        <v>9656136</v>
      </c>
      <c r="BM24" s="320">
        <f>[61]태창금속!BM24</f>
        <v>0</v>
      </c>
      <c r="BN24" s="320">
        <f>[61]태창금속!BN24</f>
        <v>0</v>
      </c>
      <c r="BO24" s="320">
        <f>[61]태창금속!BO24</f>
        <v>0</v>
      </c>
      <c r="BP24" s="320">
        <f>[61]태창금속!BP24</f>
        <v>0</v>
      </c>
      <c r="BQ24" s="320">
        <f>[61]태창금속!BQ24</f>
        <v>0</v>
      </c>
      <c r="BR24" s="320">
        <f>[61]태창금속!BR24</f>
        <v>0</v>
      </c>
      <c r="BS24" s="320">
        <f>[61]태창금속!BS24</f>
        <v>0</v>
      </c>
      <c r="BT24" s="320">
        <f>[61]태창금속!BT24</f>
        <v>0</v>
      </c>
      <c r="BU24" s="320">
        <f>[61]태창금속!BU24</f>
        <v>0</v>
      </c>
      <c r="BV24" s="320">
        <f>[61]태창금속!BV24</f>
        <v>0</v>
      </c>
      <c r="BW24" s="320">
        <f>[61]태창금속!BW24</f>
        <v>0</v>
      </c>
      <c r="BX24" s="320">
        <f>[61]태창금속!BX24</f>
        <v>0</v>
      </c>
      <c r="BY24" s="320">
        <f>[61]태창금속!BY24</f>
        <v>0</v>
      </c>
      <c r="BZ24" s="320">
        <f>[61]태창금속!BZ24</f>
        <v>0</v>
      </c>
      <c r="CA24" s="320">
        <f>[61]태창금속!CA24</f>
        <v>0</v>
      </c>
      <c r="CB24" s="320">
        <f>[61]태창금속!CB24</f>
        <v>0</v>
      </c>
      <c r="CC24" s="320">
        <f>[61]태창금속!CC24</f>
        <v>0</v>
      </c>
      <c r="CD24" s="320">
        <f>[61]태창금속!CD24</f>
        <v>0</v>
      </c>
      <c r="CE24" s="320">
        <f>[61]태창금속!CE24</f>
        <v>0</v>
      </c>
    </row>
    <row r="25" spans="1:83" s="22" customFormat="1" ht="27.95" customHeight="1">
      <c r="A25" s="22" t="str">
        <f>[61]태창금속!A25</f>
        <v>인알파코리아KA4 외</v>
      </c>
      <c r="B25" s="616"/>
      <c r="C25" s="312" t="str">
        <f>[61]태창금속!C25</f>
        <v>QX</v>
      </c>
      <c r="D25" s="312" t="str">
        <f>[61]태창금속!D25</f>
        <v>50010779B</v>
      </c>
      <c r="E25" s="312" t="str">
        <f>[61]태창금속!E25</f>
        <v>50010779B</v>
      </c>
      <c r="F25" s="312" t="str">
        <f>[61]태창금속!F25</f>
        <v>GLASS REINF</v>
      </c>
      <c r="G25" s="325" t="str">
        <f>[61]태창금속!G25</f>
        <v>SGACC</v>
      </c>
      <c r="H25" s="326">
        <f>[61]태창금속!H25</f>
        <v>1</v>
      </c>
      <c r="I25" s="326">
        <f>[61]태창금속!I25</f>
        <v>520</v>
      </c>
      <c r="J25" s="326">
        <f>[61]태창금속!J25</f>
        <v>840</v>
      </c>
      <c r="K25" s="314">
        <f>[61]태창금속!K25</f>
        <v>7.85</v>
      </c>
      <c r="L25" s="327">
        <f>[61]태창금속!L25</f>
        <v>3.4288799999999999</v>
      </c>
      <c r="M25" s="312" t="str">
        <f>[61]태창금속!M25</f>
        <v>COIL</v>
      </c>
      <c r="N25" s="316">
        <f>[61]태창금속!N25</f>
        <v>1104.2</v>
      </c>
      <c r="O25" s="317">
        <f>[61]태창금속!O25</f>
        <v>0</v>
      </c>
      <c r="P25" s="318">
        <f>[61]태창금속!P25</f>
        <v>0</v>
      </c>
      <c r="Q25" s="318">
        <f>[61]태창금속!Q25</f>
        <v>0</v>
      </c>
      <c r="R25" s="319">
        <f>[61]태창금속!R25</f>
        <v>0</v>
      </c>
      <c r="S25" s="301">
        <f>[61]태창금속!S25</f>
        <v>0</v>
      </c>
      <c r="T25" s="320">
        <f>[61]태창금속!T25</f>
        <v>0</v>
      </c>
      <c r="U25" s="321">
        <f>[61]태창금속!U25</f>
        <v>0</v>
      </c>
      <c r="V25" s="322">
        <f>[61]태창금속!V25</f>
        <v>0</v>
      </c>
      <c r="W25" s="322">
        <f>[61]태창금속!W25</f>
        <v>0</v>
      </c>
      <c r="X25" s="322">
        <f>[61]태창금속!X25</f>
        <v>0</v>
      </c>
      <c r="Y25" s="322">
        <f>[61]태창금속!Y25</f>
        <v>0</v>
      </c>
      <c r="Z25" s="322">
        <f>[61]태창금속!Z25</f>
        <v>0</v>
      </c>
      <c r="AA25" s="322">
        <f>[61]태창금속!AA25</f>
        <v>0</v>
      </c>
      <c r="AB25" s="322">
        <f>[61]태창금속!AB25</f>
        <v>0</v>
      </c>
      <c r="AC25" s="322">
        <f>[61]태창금속!AC25</f>
        <v>0</v>
      </c>
      <c r="AD25" s="322">
        <f>[61]태창금속!AD25</f>
        <v>0</v>
      </c>
      <c r="AE25" s="322">
        <f>[61]태창금속!AE25</f>
        <v>0</v>
      </c>
      <c r="AF25" s="322">
        <f>[61]태창금속!AF25</f>
        <v>0</v>
      </c>
      <c r="AG25" s="322">
        <f>[61]태창금속!AG25</f>
        <v>0</v>
      </c>
      <c r="AH25" s="322">
        <f>[61]태창금속!AH25</f>
        <v>0</v>
      </c>
      <c r="AI25" s="322">
        <f>[61]태창금속!AI25</f>
        <v>0</v>
      </c>
      <c r="AJ25" s="322">
        <f>[61]태창금속!AJ25</f>
        <v>0</v>
      </c>
      <c r="AK25" s="322">
        <f>[61]태창금속!AK25</f>
        <v>0</v>
      </c>
      <c r="AL25" s="322">
        <f>[61]태창금속!AL25</f>
        <v>0</v>
      </c>
      <c r="AM25" s="322">
        <f>[61]태창금속!AM25</f>
        <v>0</v>
      </c>
      <c r="AN25" s="322">
        <f>[61]태창금속!AN25</f>
        <v>0</v>
      </c>
      <c r="AO25" s="322">
        <f>[61]태창금속!AO25</f>
        <v>0</v>
      </c>
      <c r="AP25" s="322">
        <f>[61]태창금속!AP25</f>
        <v>0</v>
      </c>
      <c r="AQ25" s="322">
        <f>[61]태창금속!AQ25</f>
        <v>0</v>
      </c>
      <c r="AR25" s="322">
        <f>[61]태창금속!AR25</f>
        <v>0</v>
      </c>
      <c r="AS25" s="322">
        <f>[61]태창금속!AS25</f>
        <v>0</v>
      </c>
      <c r="AT25" s="322">
        <f>[61]태창금속!AT25</f>
        <v>0</v>
      </c>
      <c r="AU25" s="322">
        <f>[61]태창금속!AU25</f>
        <v>0</v>
      </c>
      <c r="AV25" s="322">
        <f>[61]태창금속!AV25</f>
        <v>0</v>
      </c>
      <c r="AW25" s="322">
        <f>[61]태창금속!AW25</f>
        <v>0</v>
      </c>
      <c r="AX25" s="323">
        <f>[61]태창금속!AX25</f>
        <v>0</v>
      </c>
      <c r="AY25" s="324">
        <f>[61]태창금속!AY25</f>
        <v>0</v>
      </c>
      <c r="AZ25" s="61">
        <f>[61]태창금속!AZ25</f>
        <v>0</v>
      </c>
      <c r="BA25" s="320">
        <f>[61]태창금속!BA25</f>
        <v>0</v>
      </c>
      <c r="BB25" s="320">
        <f>[61]태창금속!BB25</f>
        <v>0</v>
      </c>
      <c r="BC25" s="320">
        <f>[61]태창금속!BC25</f>
        <v>0</v>
      </c>
      <c r="BD25" s="320">
        <f>[61]태창금속!BD25</f>
        <v>0</v>
      </c>
      <c r="BE25" s="320">
        <f>[61]태창금속!BE25</f>
        <v>0</v>
      </c>
      <c r="BF25" s="320">
        <f>[61]태창금속!BF25</f>
        <v>0</v>
      </c>
      <c r="BG25" s="320">
        <f>[61]태창금속!BG25</f>
        <v>0</v>
      </c>
      <c r="BH25" s="320">
        <f>[61]태창금속!BH25</f>
        <v>0</v>
      </c>
      <c r="BI25" s="320">
        <f>[61]태창금속!BI25</f>
        <v>0</v>
      </c>
      <c r="BJ25" s="320">
        <f>[61]태창금속!BJ25</f>
        <v>0</v>
      </c>
      <c r="BK25" s="320">
        <f>[61]태창금속!BK25</f>
        <v>0</v>
      </c>
      <c r="BL25" s="320">
        <f>[61]태창금속!BL25</f>
        <v>0</v>
      </c>
      <c r="BM25" s="320">
        <f>[61]태창금속!BM25</f>
        <v>0</v>
      </c>
      <c r="BN25" s="320">
        <f>[61]태창금속!BN25</f>
        <v>0</v>
      </c>
      <c r="BO25" s="320">
        <f>[61]태창금속!BO25</f>
        <v>0</v>
      </c>
      <c r="BP25" s="320">
        <f>[61]태창금속!BP25</f>
        <v>0</v>
      </c>
      <c r="BQ25" s="320">
        <f>[61]태창금속!BQ25</f>
        <v>0</v>
      </c>
      <c r="BR25" s="320">
        <f>[61]태창금속!BR25</f>
        <v>0</v>
      </c>
      <c r="BS25" s="320">
        <f>[61]태창금속!BS25</f>
        <v>0</v>
      </c>
      <c r="BT25" s="320">
        <f>[61]태창금속!BT25</f>
        <v>0</v>
      </c>
      <c r="BU25" s="320">
        <f>[61]태창금속!BU25</f>
        <v>0</v>
      </c>
      <c r="BV25" s="320">
        <f>[61]태창금속!BV25</f>
        <v>0</v>
      </c>
      <c r="BW25" s="320">
        <f>[61]태창금속!BW25</f>
        <v>0</v>
      </c>
      <c r="BX25" s="320">
        <f>[61]태창금속!BX25</f>
        <v>0</v>
      </c>
      <c r="BY25" s="320">
        <f>[61]태창금속!BY25</f>
        <v>0</v>
      </c>
      <c r="BZ25" s="320">
        <f>[61]태창금속!BZ25</f>
        <v>0</v>
      </c>
      <c r="CA25" s="320">
        <f>[61]태창금속!CA25</f>
        <v>0</v>
      </c>
      <c r="CB25" s="320">
        <f>[61]태창금속!CB25</f>
        <v>0</v>
      </c>
      <c r="CC25" s="320">
        <f>[61]태창금속!CC25</f>
        <v>0</v>
      </c>
      <c r="CD25" s="320">
        <f>[61]태창금속!CD25</f>
        <v>0</v>
      </c>
      <c r="CE25" s="320">
        <f>[61]태창금속!CE25</f>
        <v>0</v>
      </c>
    </row>
    <row r="26" spans="1:83" s="22" customFormat="1" ht="27.95" customHeight="1">
      <c r="A26" s="22" t="str">
        <f>[61]태창금속!A26</f>
        <v>인알파코리아KA4 외</v>
      </c>
      <c r="B26" s="616"/>
      <c r="C26" s="325" t="str">
        <f>[61]태창금속!C26</f>
        <v>CK/IK</v>
      </c>
      <c r="D26" s="325" t="str">
        <f>[61]태창금속!D26</f>
        <v>50009719C / 50009937C</v>
      </c>
      <c r="E26" s="325" t="str">
        <f>[61]태창금속!E26</f>
        <v>50009719C / 50009937C</v>
      </c>
      <c r="F26" s="325" t="str">
        <f>[61]태창금속!F26</f>
        <v>GLASS REINF</v>
      </c>
      <c r="G26" s="325" t="str">
        <f>[61]태창금속!G26</f>
        <v>SGARC440</v>
      </c>
      <c r="H26" s="326">
        <f>[61]태창금속!H26</f>
        <v>1.2</v>
      </c>
      <c r="I26" s="326">
        <f>[61]태창금속!I26</f>
        <v>850</v>
      </c>
      <c r="J26" s="326">
        <f>[61]태창금속!J26</f>
        <v>1050</v>
      </c>
      <c r="K26" s="314">
        <f>[61]태창금속!K26</f>
        <v>7.85</v>
      </c>
      <c r="L26" s="327">
        <f>[61]태창금속!L26</f>
        <v>8.4073499999999992</v>
      </c>
      <c r="M26" s="312" t="str">
        <f>[61]태창금속!M26</f>
        <v>COIL</v>
      </c>
      <c r="N26" s="316">
        <f>[61]태창금속!N26</f>
        <v>0</v>
      </c>
      <c r="O26" s="317">
        <f>[61]태창금속!O26</f>
        <v>0</v>
      </c>
      <c r="P26" s="318">
        <f>[61]태창금속!P26</f>
        <v>0</v>
      </c>
      <c r="Q26" s="318">
        <f>[61]태창금속!Q26</f>
        <v>0</v>
      </c>
      <c r="R26" s="319">
        <f>[61]태창금속!R26</f>
        <v>0</v>
      </c>
      <c r="S26" s="301">
        <f>[61]태창금속!S26</f>
        <v>0</v>
      </c>
      <c r="T26" s="329">
        <f>[61]태창금속!T26</f>
        <v>0</v>
      </c>
      <c r="U26" s="330">
        <f>[61]태창금속!U26</f>
        <v>0</v>
      </c>
      <c r="V26" s="330">
        <f>[61]태창금속!V26</f>
        <v>0</v>
      </c>
      <c r="W26" s="330">
        <f>[61]태창금속!W26</f>
        <v>0</v>
      </c>
      <c r="X26" s="330">
        <f>[61]태창금속!X26</f>
        <v>0</v>
      </c>
      <c r="Y26" s="330">
        <f>[61]태창금속!Y26</f>
        <v>0</v>
      </c>
      <c r="Z26" s="330">
        <f>[61]태창금속!Z26</f>
        <v>0</v>
      </c>
      <c r="AA26" s="330">
        <f>[61]태창금속!AA26</f>
        <v>0</v>
      </c>
      <c r="AB26" s="330">
        <f>[61]태창금속!AB26</f>
        <v>0</v>
      </c>
      <c r="AC26" s="330">
        <f>[61]태창금속!AC26</f>
        <v>0</v>
      </c>
      <c r="AD26" s="330">
        <f>[61]태창금속!AD26</f>
        <v>0</v>
      </c>
      <c r="AE26" s="330">
        <f>[61]태창금속!AE26</f>
        <v>0</v>
      </c>
      <c r="AF26" s="330">
        <f>[61]태창금속!AF26</f>
        <v>0</v>
      </c>
      <c r="AG26" s="330">
        <f>[61]태창금속!AG26</f>
        <v>0</v>
      </c>
      <c r="AH26" s="330">
        <f>[61]태창금속!AH26</f>
        <v>0</v>
      </c>
      <c r="AI26" s="330">
        <f>[61]태창금속!AI26</f>
        <v>0</v>
      </c>
      <c r="AJ26" s="330">
        <f>[61]태창금속!AJ26</f>
        <v>0</v>
      </c>
      <c r="AK26" s="330">
        <f>[61]태창금속!AK26</f>
        <v>0</v>
      </c>
      <c r="AL26" s="330">
        <f>[61]태창금속!AL26</f>
        <v>0</v>
      </c>
      <c r="AM26" s="330">
        <f>[61]태창금속!AM26</f>
        <v>0</v>
      </c>
      <c r="AN26" s="330">
        <f>[61]태창금속!AN26</f>
        <v>0</v>
      </c>
      <c r="AO26" s="330">
        <f>[61]태창금속!AO26</f>
        <v>0</v>
      </c>
      <c r="AP26" s="330">
        <f>[61]태창금속!AP26</f>
        <v>0</v>
      </c>
      <c r="AQ26" s="330">
        <f>[61]태창금속!AQ26</f>
        <v>0</v>
      </c>
      <c r="AR26" s="330">
        <f>[61]태창금속!AR26</f>
        <v>0</v>
      </c>
      <c r="AS26" s="330">
        <f>[61]태창금속!AS26</f>
        <v>0</v>
      </c>
      <c r="AT26" s="330">
        <f>[61]태창금속!AT26</f>
        <v>0</v>
      </c>
      <c r="AU26" s="330">
        <f>[61]태창금속!AU26</f>
        <v>0</v>
      </c>
      <c r="AV26" s="330">
        <f>[61]태창금속!AV26</f>
        <v>0</v>
      </c>
      <c r="AW26" s="330">
        <f>[61]태창금속!AW26</f>
        <v>0</v>
      </c>
      <c r="AX26" s="331">
        <f>[61]태창금속!AX26</f>
        <v>0</v>
      </c>
      <c r="AY26" s="324">
        <f>[61]태창금속!AY26</f>
        <v>0</v>
      </c>
      <c r="AZ26" s="61">
        <f>[61]태창금속!AZ26</f>
        <v>0</v>
      </c>
      <c r="BA26" s="320">
        <f>[61]태창금속!BA26</f>
        <v>0</v>
      </c>
      <c r="BB26" s="320">
        <f>[61]태창금속!BB26</f>
        <v>0</v>
      </c>
      <c r="BC26" s="320">
        <f>[61]태창금속!BC26</f>
        <v>0</v>
      </c>
      <c r="BD26" s="320">
        <f>[61]태창금속!BD26</f>
        <v>0</v>
      </c>
      <c r="BE26" s="320">
        <f>[61]태창금속!BE26</f>
        <v>0</v>
      </c>
      <c r="BF26" s="320">
        <f>[61]태창금속!BF26</f>
        <v>0</v>
      </c>
      <c r="BG26" s="320">
        <f>[61]태창금속!BG26</f>
        <v>0</v>
      </c>
      <c r="BH26" s="320">
        <f>[61]태창금속!BH26</f>
        <v>0</v>
      </c>
      <c r="BI26" s="320">
        <f>[61]태창금속!BI26</f>
        <v>0</v>
      </c>
      <c r="BJ26" s="320">
        <f>[61]태창금속!BJ26</f>
        <v>0</v>
      </c>
      <c r="BK26" s="320">
        <f>[61]태창금속!BK26</f>
        <v>0</v>
      </c>
      <c r="BL26" s="320">
        <f>[61]태창금속!BL26</f>
        <v>0</v>
      </c>
      <c r="BM26" s="320">
        <f>[61]태창금속!BM26</f>
        <v>0</v>
      </c>
      <c r="BN26" s="320">
        <f>[61]태창금속!BN26</f>
        <v>0</v>
      </c>
      <c r="BO26" s="320">
        <f>[61]태창금속!BO26</f>
        <v>0</v>
      </c>
      <c r="BP26" s="320">
        <f>[61]태창금속!BP26</f>
        <v>0</v>
      </c>
      <c r="BQ26" s="320">
        <f>[61]태창금속!BQ26</f>
        <v>0</v>
      </c>
      <c r="BR26" s="320">
        <f>[61]태창금속!BR26</f>
        <v>0</v>
      </c>
      <c r="BS26" s="320">
        <f>[61]태창금속!BS26</f>
        <v>0</v>
      </c>
      <c r="BT26" s="320">
        <f>[61]태창금속!BT26</f>
        <v>0</v>
      </c>
      <c r="BU26" s="320">
        <f>[61]태창금속!BU26</f>
        <v>0</v>
      </c>
      <c r="BV26" s="320">
        <f>[61]태창금속!BV26</f>
        <v>0</v>
      </c>
      <c r="BW26" s="320">
        <f>[61]태창금속!BW26</f>
        <v>0</v>
      </c>
      <c r="BX26" s="320">
        <f>[61]태창금속!BX26</f>
        <v>0</v>
      </c>
      <c r="BY26" s="320">
        <f>[61]태창금속!BY26</f>
        <v>0</v>
      </c>
      <c r="BZ26" s="320">
        <f>[61]태창금속!BZ26</f>
        <v>0</v>
      </c>
      <c r="CA26" s="320">
        <f>[61]태창금속!CA26</f>
        <v>0</v>
      </c>
      <c r="CB26" s="320">
        <f>[61]태창금속!CB26</f>
        <v>0</v>
      </c>
      <c r="CC26" s="320">
        <f>[61]태창금속!CC26</f>
        <v>0</v>
      </c>
      <c r="CD26" s="320">
        <f>[61]태창금속!CD26</f>
        <v>0</v>
      </c>
      <c r="CE26" s="320">
        <f>[61]태창금속!CE26</f>
        <v>0</v>
      </c>
    </row>
    <row r="27" spans="1:83" s="22" customFormat="1" ht="27.95" customHeight="1">
      <c r="A27" s="22" t="str">
        <f>[61]태창금속!A27</f>
        <v>인알파코리아KA4 외</v>
      </c>
      <c r="B27" s="616"/>
      <c r="C27" s="325" t="str">
        <f>[61]태창금속!C27</f>
        <v>CK/IK</v>
      </c>
      <c r="D27" s="325" t="str">
        <f>[61]태창금속!D27</f>
        <v>50009743D / 50010025D</v>
      </c>
      <c r="E27" s="325" t="str">
        <f>[61]태창금속!E27</f>
        <v>50009743D / 50010025D</v>
      </c>
      <c r="F27" s="325" t="str">
        <f>[61]태창금속!F27</f>
        <v xml:space="preserve">ROLLO CASSETTE </v>
      </c>
      <c r="G27" s="325" t="str">
        <f>[61]태창금속!G27</f>
        <v>SGARC340</v>
      </c>
      <c r="H27" s="326">
        <f>[61]태창금속!H27</f>
        <v>1.2</v>
      </c>
      <c r="I27" s="326">
        <f>[61]태창금속!I27</f>
        <v>1040</v>
      </c>
      <c r="J27" s="326">
        <f>[61]태창금속!J27</f>
        <v>357</v>
      </c>
      <c r="K27" s="314">
        <f>[61]태창금속!K27</f>
        <v>7.85</v>
      </c>
      <c r="L27" s="327">
        <f>[61]태창금속!L27</f>
        <v>3.4974575999999997</v>
      </c>
      <c r="M27" s="312" t="str">
        <f>[61]태창금속!M27</f>
        <v>COIL</v>
      </c>
      <c r="N27" s="316">
        <f>[61]태창금속!N27</f>
        <v>1011.6</v>
      </c>
      <c r="O27" s="317">
        <f>[61]태창금속!O27</f>
        <v>0</v>
      </c>
      <c r="P27" s="318">
        <f>[61]태창금속!P27</f>
        <v>0</v>
      </c>
      <c r="Q27" s="318">
        <f>[61]태창금속!Q27</f>
        <v>0</v>
      </c>
      <c r="R27" s="319">
        <f>[61]태창금속!R27</f>
        <v>0</v>
      </c>
      <c r="S27" s="301">
        <f>[61]태창금속!S27</f>
        <v>0</v>
      </c>
      <c r="T27" s="329">
        <f>[61]태창금속!T27</f>
        <v>0</v>
      </c>
      <c r="U27" s="330">
        <f>[61]태창금속!U27</f>
        <v>0</v>
      </c>
      <c r="V27" s="330">
        <f>[61]태창금속!V27</f>
        <v>0</v>
      </c>
      <c r="W27" s="330">
        <f>[61]태창금속!W27</f>
        <v>0</v>
      </c>
      <c r="X27" s="330">
        <f>[61]태창금속!X27</f>
        <v>0</v>
      </c>
      <c r="Y27" s="330">
        <f>[61]태창금속!Y27</f>
        <v>0</v>
      </c>
      <c r="Z27" s="330">
        <f>[61]태창금속!Z27</f>
        <v>0</v>
      </c>
      <c r="AA27" s="330">
        <f>[61]태창금속!AA27</f>
        <v>0</v>
      </c>
      <c r="AB27" s="330">
        <f>[61]태창금속!AB27</f>
        <v>0</v>
      </c>
      <c r="AC27" s="330">
        <f>[61]태창금속!AC27</f>
        <v>0</v>
      </c>
      <c r="AD27" s="330">
        <f>[61]태창금속!AD27</f>
        <v>0</v>
      </c>
      <c r="AE27" s="330">
        <f>[61]태창금속!AE27</f>
        <v>0</v>
      </c>
      <c r="AF27" s="330">
        <f>[61]태창금속!AF27</f>
        <v>0</v>
      </c>
      <c r="AG27" s="330">
        <f>[61]태창금속!AG27</f>
        <v>0</v>
      </c>
      <c r="AH27" s="330">
        <f>[61]태창금속!AH27</f>
        <v>0</v>
      </c>
      <c r="AI27" s="330">
        <f>[61]태창금속!AI27</f>
        <v>0</v>
      </c>
      <c r="AJ27" s="330">
        <f>[61]태창금속!AJ27</f>
        <v>0</v>
      </c>
      <c r="AK27" s="330">
        <f>[61]태창금속!AK27</f>
        <v>0</v>
      </c>
      <c r="AL27" s="330">
        <f>[61]태창금속!AL27</f>
        <v>0</v>
      </c>
      <c r="AM27" s="330">
        <f>[61]태창금속!AM27</f>
        <v>0</v>
      </c>
      <c r="AN27" s="330">
        <f>[61]태창금속!AN27</f>
        <v>0</v>
      </c>
      <c r="AO27" s="330">
        <f>[61]태창금속!AO27</f>
        <v>0</v>
      </c>
      <c r="AP27" s="330">
        <f>[61]태창금속!AP27</f>
        <v>0</v>
      </c>
      <c r="AQ27" s="330">
        <f>[61]태창금속!AQ27</f>
        <v>0</v>
      </c>
      <c r="AR27" s="330">
        <f>[61]태창금속!AR27</f>
        <v>0</v>
      </c>
      <c r="AS27" s="330">
        <f>[61]태창금속!AS27</f>
        <v>0</v>
      </c>
      <c r="AT27" s="330">
        <f>[61]태창금속!AT27</f>
        <v>0</v>
      </c>
      <c r="AU27" s="330">
        <f>[61]태창금속!AU27</f>
        <v>0</v>
      </c>
      <c r="AV27" s="330">
        <f>[61]태창금속!AV27</f>
        <v>0</v>
      </c>
      <c r="AW27" s="330">
        <f>[61]태창금속!AW27</f>
        <v>0</v>
      </c>
      <c r="AX27" s="331">
        <f>[61]태창금속!AX27</f>
        <v>0</v>
      </c>
      <c r="AY27" s="324">
        <f>[61]태창금속!AY27</f>
        <v>0</v>
      </c>
      <c r="AZ27" s="61">
        <f>[61]태창금속!AZ27</f>
        <v>0</v>
      </c>
      <c r="BA27" s="320">
        <f>[61]태창금속!BA27</f>
        <v>0</v>
      </c>
      <c r="BB27" s="320">
        <f>[61]태창금속!BB27</f>
        <v>0</v>
      </c>
      <c r="BC27" s="320">
        <f>[61]태창금속!BC27</f>
        <v>0</v>
      </c>
      <c r="BD27" s="320">
        <f>[61]태창금속!BD27</f>
        <v>0</v>
      </c>
      <c r="BE27" s="320">
        <f>[61]태창금속!BE27</f>
        <v>0</v>
      </c>
      <c r="BF27" s="320">
        <f>[61]태창금속!BF27</f>
        <v>0</v>
      </c>
      <c r="BG27" s="320">
        <f>[61]태창금속!BG27</f>
        <v>0</v>
      </c>
      <c r="BH27" s="320">
        <f>[61]태창금속!BH27</f>
        <v>0</v>
      </c>
      <c r="BI27" s="320">
        <f>[61]태창금속!BI27</f>
        <v>0</v>
      </c>
      <c r="BJ27" s="320">
        <f>[61]태창금속!BJ27</f>
        <v>0</v>
      </c>
      <c r="BK27" s="320">
        <f>[61]태창금속!BK27</f>
        <v>0</v>
      </c>
      <c r="BL27" s="320">
        <f>[61]태창금속!BL27</f>
        <v>0</v>
      </c>
      <c r="BM27" s="320">
        <f>[61]태창금속!BM27</f>
        <v>0</v>
      </c>
      <c r="BN27" s="320">
        <f>[61]태창금속!BN27</f>
        <v>0</v>
      </c>
      <c r="BO27" s="320">
        <f>[61]태창금속!BO27</f>
        <v>0</v>
      </c>
      <c r="BP27" s="320">
        <f>[61]태창금속!BP27</f>
        <v>0</v>
      </c>
      <c r="BQ27" s="320">
        <f>[61]태창금속!BQ27</f>
        <v>0</v>
      </c>
      <c r="BR27" s="320">
        <f>[61]태창금속!BR27</f>
        <v>0</v>
      </c>
      <c r="BS27" s="320">
        <f>[61]태창금속!BS27</f>
        <v>0</v>
      </c>
      <c r="BT27" s="320">
        <f>[61]태창금속!BT27</f>
        <v>0</v>
      </c>
      <c r="BU27" s="320">
        <f>[61]태창금속!BU27</f>
        <v>0</v>
      </c>
      <c r="BV27" s="320">
        <f>[61]태창금속!BV27</f>
        <v>0</v>
      </c>
      <c r="BW27" s="320">
        <f>[61]태창금속!BW27</f>
        <v>0</v>
      </c>
      <c r="BX27" s="320">
        <f>[61]태창금속!BX27</f>
        <v>0</v>
      </c>
      <c r="BY27" s="320">
        <f>[61]태창금속!BY27</f>
        <v>0</v>
      </c>
      <c r="BZ27" s="320">
        <f>[61]태창금속!BZ27</f>
        <v>0</v>
      </c>
      <c r="CA27" s="320">
        <f>[61]태창금속!CA27</f>
        <v>0</v>
      </c>
      <c r="CB27" s="320">
        <f>[61]태창금속!CB27</f>
        <v>0</v>
      </c>
      <c r="CC27" s="320">
        <f>[61]태창금속!CC27</f>
        <v>0</v>
      </c>
      <c r="CD27" s="320">
        <f>[61]태창금속!CD27</f>
        <v>0</v>
      </c>
      <c r="CE27" s="320">
        <f>[61]태창금속!CE27</f>
        <v>0</v>
      </c>
    </row>
    <row r="28" spans="1:83" s="22" customFormat="1" ht="27.95" customHeight="1">
      <c r="A28" s="22" t="str">
        <f>[61]태창금속!A28</f>
        <v>인알파코리아KA4 외</v>
      </c>
      <c r="B28" s="616"/>
      <c r="C28" s="325" t="str">
        <f>[61]태창금속!C28</f>
        <v>SU2i SWB</v>
      </c>
      <c r="D28" s="325" t="str">
        <f>[61]태창금속!D28</f>
        <v>50011444B</v>
      </c>
      <c r="E28" s="325" t="str">
        <f>[61]태창금속!E28</f>
        <v>50011444B</v>
      </c>
      <c r="F28" s="325" t="str">
        <f>[61]태창금속!F28</f>
        <v>FRT GLASS REINF</v>
      </c>
      <c r="G28" s="325" t="str">
        <f>[61]태창금속!G28</f>
        <v>SGARC340 60/60</v>
      </c>
      <c r="H28" s="326">
        <f>[61]태창금속!H28</f>
        <v>1.6</v>
      </c>
      <c r="I28" s="326">
        <f>[61]태창금속!I28</f>
        <v>700</v>
      </c>
      <c r="J28" s="326">
        <f>[61]태창금속!J28</f>
        <v>910</v>
      </c>
      <c r="K28" s="314">
        <f>[61]태창금속!K28</f>
        <v>7.85</v>
      </c>
      <c r="L28" s="327">
        <f>[61]태창금속!L28</f>
        <v>8.0007199999999994</v>
      </c>
      <c r="M28" s="312" t="str">
        <f>[61]태창금속!M28</f>
        <v>COIL</v>
      </c>
      <c r="N28" s="316">
        <f>[61]태창금속!N28</f>
        <v>1130.5999999999999</v>
      </c>
      <c r="O28" s="317">
        <f>[61]태창금속!O28</f>
        <v>0</v>
      </c>
      <c r="P28" s="318">
        <f>[61]태창금속!P28</f>
        <v>0</v>
      </c>
      <c r="Q28" s="318">
        <f>[61]태창금속!Q28</f>
        <v>0</v>
      </c>
      <c r="R28" s="319">
        <f>[61]태창금속!R28</f>
        <v>0</v>
      </c>
      <c r="S28" s="301">
        <f>[61]태창금속!S28</f>
        <v>0</v>
      </c>
      <c r="T28" s="320">
        <f>[61]태창금속!T28</f>
        <v>0</v>
      </c>
      <c r="U28" s="321">
        <f>[61]태창금속!U28</f>
        <v>0</v>
      </c>
      <c r="V28" s="322">
        <f>[61]태창금속!V28</f>
        <v>0</v>
      </c>
      <c r="W28" s="322">
        <f>[61]태창금속!W28</f>
        <v>0</v>
      </c>
      <c r="X28" s="322">
        <f>[61]태창금속!X28</f>
        <v>0</v>
      </c>
      <c r="Y28" s="322">
        <f>[61]태창금속!Y28</f>
        <v>0</v>
      </c>
      <c r="Z28" s="322">
        <f>[61]태창금속!Z28</f>
        <v>0</v>
      </c>
      <c r="AA28" s="322">
        <f>[61]태창금속!AA28</f>
        <v>0</v>
      </c>
      <c r="AB28" s="322">
        <f>[61]태창금속!AB28</f>
        <v>0</v>
      </c>
      <c r="AC28" s="322">
        <f>[61]태창금속!AC28</f>
        <v>0</v>
      </c>
      <c r="AD28" s="322">
        <f>[61]태창금속!AD28</f>
        <v>0</v>
      </c>
      <c r="AE28" s="322">
        <f>[61]태창금속!AE28</f>
        <v>0</v>
      </c>
      <c r="AF28" s="322">
        <f>[61]태창금속!AF28</f>
        <v>0</v>
      </c>
      <c r="AG28" s="322">
        <f>[61]태창금속!AG28</f>
        <v>0</v>
      </c>
      <c r="AH28" s="322">
        <f>[61]태창금속!AH28</f>
        <v>0</v>
      </c>
      <c r="AI28" s="322">
        <f>[61]태창금속!AI28</f>
        <v>0</v>
      </c>
      <c r="AJ28" s="322">
        <f>[61]태창금속!AJ28</f>
        <v>0</v>
      </c>
      <c r="AK28" s="322">
        <f>[61]태창금속!AK28</f>
        <v>0</v>
      </c>
      <c r="AL28" s="322">
        <f>[61]태창금속!AL28</f>
        <v>0</v>
      </c>
      <c r="AM28" s="322">
        <f>[61]태창금속!AM28</f>
        <v>0</v>
      </c>
      <c r="AN28" s="322">
        <f>[61]태창금속!AN28</f>
        <v>0</v>
      </c>
      <c r="AO28" s="322">
        <f>[61]태창금속!AO28</f>
        <v>0</v>
      </c>
      <c r="AP28" s="322">
        <f>[61]태창금속!AP28</f>
        <v>0</v>
      </c>
      <c r="AQ28" s="322">
        <f>[61]태창금속!AQ28</f>
        <v>0</v>
      </c>
      <c r="AR28" s="322">
        <f>[61]태창금속!AR28</f>
        <v>0</v>
      </c>
      <c r="AS28" s="322">
        <f>[61]태창금속!AS28</f>
        <v>0</v>
      </c>
      <c r="AT28" s="322">
        <f>[61]태창금속!AT28</f>
        <v>0</v>
      </c>
      <c r="AU28" s="322">
        <f>[61]태창금속!AU28</f>
        <v>0</v>
      </c>
      <c r="AV28" s="322">
        <f>[61]태창금속!AV28</f>
        <v>0</v>
      </c>
      <c r="AW28" s="322">
        <f>[61]태창금속!AW28</f>
        <v>0</v>
      </c>
      <c r="AX28" s="323">
        <f>[61]태창금속!AX28</f>
        <v>0</v>
      </c>
      <c r="AY28" s="324">
        <f>[61]태창금속!AY28</f>
        <v>0</v>
      </c>
      <c r="AZ28" s="61">
        <f>[61]태창금속!AZ28</f>
        <v>0</v>
      </c>
      <c r="BA28" s="320">
        <f>[61]태창금속!BA28</f>
        <v>0</v>
      </c>
      <c r="BB28" s="320">
        <f>[61]태창금속!BB28</f>
        <v>0</v>
      </c>
      <c r="BC28" s="320">
        <f>[61]태창금속!BC28</f>
        <v>0</v>
      </c>
      <c r="BD28" s="320">
        <f>[61]태창금속!BD28</f>
        <v>0</v>
      </c>
      <c r="BE28" s="320">
        <f>[61]태창금속!BE28</f>
        <v>0</v>
      </c>
      <c r="BF28" s="320">
        <f>[61]태창금속!BF28</f>
        <v>0</v>
      </c>
      <c r="BG28" s="320">
        <f>[61]태창금속!BG28</f>
        <v>0</v>
      </c>
      <c r="BH28" s="320">
        <f>[61]태창금속!BH28</f>
        <v>0</v>
      </c>
      <c r="BI28" s="320">
        <f>[61]태창금속!BI28</f>
        <v>0</v>
      </c>
      <c r="BJ28" s="320">
        <f>[61]태창금속!BJ28</f>
        <v>0</v>
      </c>
      <c r="BK28" s="320">
        <f>[61]태창금속!BK28</f>
        <v>0</v>
      </c>
      <c r="BL28" s="320">
        <f>[61]태창금속!BL28</f>
        <v>0</v>
      </c>
      <c r="BM28" s="320">
        <f>[61]태창금속!BM28</f>
        <v>0</v>
      </c>
      <c r="BN28" s="320">
        <f>[61]태창금속!BN28</f>
        <v>0</v>
      </c>
      <c r="BO28" s="320">
        <f>[61]태창금속!BO28</f>
        <v>0</v>
      </c>
      <c r="BP28" s="320">
        <f>[61]태창금속!BP28</f>
        <v>0</v>
      </c>
      <c r="BQ28" s="320">
        <f>[61]태창금속!BQ28</f>
        <v>0</v>
      </c>
      <c r="BR28" s="320">
        <f>[61]태창금속!BR28</f>
        <v>0</v>
      </c>
      <c r="BS28" s="320">
        <f>[61]태창금속!BS28</f>
        <v>0</v>
      </c>
      <c r="BT28" s="320">
        <f>[61]태창금속!BT28</f>
        <v>0</v>
      </c>
      <c r="BU28" s="320">
        <f>[61]태창금속!BU28</f>
        <v>0</v>
      </c>
      <c r="BV28" s="320">
        <f>[61]태창금속!BV28</f>
        <v>0</v>
      </c>
      <c r="BW28" s="320">
        <f>[61]태창금속!BW28</f>
        <v>0</v>
      </c>
      <c r="BX28" s="320">
        <f>[61]태창금속!BX28</f>
        <v>0</v>
      </c>
      <c r="BY28" s="320">
        <f>[61]태창금속!BY28</f>
        <v>0</v>
      </c>
      <c r="BZ28" s="320">
        <f>[61]태창금속!BZ28</f>
        <v>0</v>
      </c>
      <c r="CA28" s="320">
        <f>[61]태창금속!CA28</f>
        <v>0</v>
      </c>
      <c r="CB28" s="320">
        <f>[61]태창금속!CB28</f>
        <v>0</v>
      </c>
      <c r="CC28" s="320">
        <f>[61]태창금속!CC28</f>
        <v>0</v>
      </c>
      <c r="CD28" s="320">
        <f>[61]태창금속!CD28</f>
        <v>0</v>
      </c>
      <c r="CE28" s="320">
        <f>[61]태창금속!CE28</f>
        <v>0</v>
      </c>
    </row>
    <row r="29" spans="1:83" s="22" customFormat="1" ht="27.95" customHeight="1">
      <c r="A29" s="22" t="str">
        <f>[61]태창금속!A29</f>
        <v>인알파코리아KA4 외</v>
      </c>
      <c r="B29" s="616"/>
      <c r="C29" s="325" t="str">
        <f>[61]태창금속!C29</f>
        <v>SU2i SWB</v>
      </c>
      <c r="D29" s="325" t="str">
        <f>[61]태창금속!D29</f>
        <v>50012093B</v>
      </c>
      <c r="E29" s="325" t="str">
        <f>[61]태창금속!E29</f>
        <v>50012093B</v>
      </c>
      <c r="F29" s="325" t="str">
        <f>[61]태창금속!F29</f>
        <v>REAR GLASS REINF</v>
      </c>
      <c r="G29" s="325" t="str">
        <f>[61]태창금속!G29</f>
        <v>SGARC340 60/60</v>
      </c>
      <c r="H29" s="326">
        <f>[61]태창금속!H29</f>
        <v>1.2</v>
      </c>
      <c r="I29" s="326">
        <f>[61]태창금속!I29</f>
        <v>815</v>
      </c>
      <c r="J29" s="326">
        <f>[61]태창금속!J29</f>
        <v>950</v>
      </c>
      <c r="K29" s="314">
        <f>[61]태창금속!K29</f>
        <v>7.85</v>
      </c>
      <c r="L29" s="327">
        <f>[61]태창금속!L29</f>
        <v>7.2934349999999997</v>
      </c>
      <c r="M29" s="312" t="str">
        <f>[61]태창금속!M29</f>
        <v>COIL</v>
      </c>
      <c r="N29" s="316">
        <f>[61]태창금속!N29</f>
        <v>999.6</v>
      </c>
      <c r="O29" s="317">
        <f>[61]태창금속!O29</f>
        <v>0</v>
      </c>
      <c r="P29" s="318">
        <f>[61]태창금속!P29</f>
        <v>0</v>
      </c>
      <c r="Q29" s="318">
        <f>[61]태창금속!Q29</f>
        <v>0</v>
      </c>
      <c r="R29" s="319">
        <f>[61]태창금속!R29</f>
        <v>0</v>
      </c>
      <c r="S29" s="301">
        <f>[61]태창금속!S29</f>
        <v>0</v>
      </c>
      <c r="T29" s="320">
        <f>[61]태창금속!T29</f>
        <v>0</v>
      </c>
      <c r="U29" s="321">
        <f>[61]태창금속!U29</f>
        <v>0</v>
      </c>
      <c r="V29" s="321">
        <f>[61]태창금속!V29</f>
        <v>0</v>
      </c>
      <c r="W29" s="321">
        <f>[61]태창금속!W29</f>
        <v>0</v>
      </c>
      <c r="X29" s="321">
        <f>[61]태창금속!X29</f>
        <v>0</v>
      </c>
      <c r="Y29" s="321">
        <f>[61]태창금속!Y29</f>
        <v>0</v>
      </c>
      <c r="Z29" s="321">
        <f>[61]태창금속!Z29</f>
        <v>0</v>
      </c>
      <c r="AA29" s="321">
        <f>[61]태창금속!AA29</f>
        <v>0</v>
      </c>
      <c r="AB29" s="321">
        <f>[61]태창금속!AB29</f>
        <v>0</v>
      </c>
      <c r="AC29" s="321">
        <f>[61]태창금속!AC29</f>
        <v>0</v>
      </c>
      <c r="AD29" s="321">
        <f>[61]태창금속!AD29</f>
        <v>0</v>
      </c>
      <c r="AE29" s="321">
        <f>[61]태창금속!AE29</f>
        <v>0</v>
      </c>
      <c r="AF29" s="322">
        <f>[61]태창금속!AF29</f>
        <v>0</v>
      </c>
      <c r="AG29" s="321">
        <f>[61]태창금속!AG29</f>
        <v>0</v>
      </c>
      <c r="AH29" s="321">
        <f>[61]태창금속!AH29</f>
        <v>0</v>
      </c>
      <c r="AI29" s="321">
        <f>[61]태창금속!AI29</f>
        <v>0</v>
      </c>
      <c r="AJ29" s="321">
        <f>[61]태창금속!AJ29</f>
        <v>0</v>
      </c>
      <c r="AK29" s="321">
        <f>[61]태창금속!AK29</f>
        <v>0</v>
      </c>
      <c r="AL29" s="322">
        <f>[61]태창금속!AL29</f>
        <v>0</v>
      </c>
      <c r="AM29" s="321">
        <f>[61]태창금속!AM29</f>
        <v>0</v>
      </c>
      <c r="AN29" s="321">
        <f>[61]태창금속!AN29</f>
        <v>0</v>
      </c>
      <c r="AO29" s="322">
        <f>[61]태창금속!AO29</f>
        <v>0</v>
      </c>
      <c r="AP29" s="321">
        <f>[61]태창금속!AP29</f>
        <v>0</v>
      </c>
      <c r="AQ29" s="321">
        <f>[61]태창금속!AQ29</f>
        <v>0</v>
      </c>
      <c r="AR29" s="322">
        <f>[61]태창금속!AR29</f>
        <v>0</v>
      </c>
      <c r="AS29" s="322">
        <f>[61]태창금속!AS29</f>
        <v>0</v>
      </c>
      <c r="AT29" s="321">
        <f>[61]태창금속!AT29</f>
        <v>0</v>
      </c>
      <c r="AU29" s="322">
        <f>[61]태창금속!AU29</f>
        <v>0</v>
      </c>
      <c r="AV29" s="321">
        <f>[61]태창금속!AV29</f>
        <v>0</v>
      </c>
      <c r="AW29" s="321">
        <f>[61]태창금속!AW29</f>
        <v>0</v>
      </c>
      <c r="AX29" s="323">
        <f>[61]태창금속!AX29</f>
        <v>0</v>
      </c>
      <c r="AY29" s="324">
        <f>[61]태창금속!AY29</f>
        <v>0</v>
      </c>
      <c r="AZ29" s="61">
        <f>[61]태창금속!AZ29</f>
        <v>0</v>
      </c>
      <c r="BA29" s="320">
        <f>[61]태창금속!BA29</f>
        <v>0</v>
      </c>
      <c r="BB29" s="320">
        <f>[61]태창금속!BB29</f>
        <v>0</v>
      </c>
      <c r="BC29" s="320">
        <f>[61]태창금속!BC29</f>
        <v>0</v>
      </c>
      <c r="BD29" s="320">
        <f>[61]태창금속!BD29</f>
        <v>0</v>
      </c>
      <c r="BE29" s="320">
        <f>[61]태창금속!BE29</f>
        <v>0</v>
      </c>
      <c r="BF29" s="320">
        <f>[61]태창금속!BF29</f>
        <v>0</v>
      </c>
      <c r="BG29" s="320">
        <f>[61]태창금속!BG29</f>
        <v>0</v>
      </c>
      <c r="BH29" s="320">
        <f>[61]태창금속!BH29</f>
        <v>0</v>
      </c>
      <c r="BI29" s="320">
        <f>[61]태창금속!BI29</f>
        <v>0</v>
      </c>
      <c r="BJ29" s="320">
        <f>[61]태창금속!BJ29</f>
        <v>0</v>
      </c>
      <c r="BK29" s="320">
        <f>[61]태창금속!BK29</f>
        <v>0</v>
      </c>
      <c r="BL29" s="320">
        <f>[61]태창금속!BL29</f>
        <v>0</v>
      </c>
      <c r="BM29" s="320">
        <f>[61]태창금속!BM29</f>
        <v>0</v>
      </c>
      <c r="BN29" s="320">
        <f>[61]태창금속!BN29</f>
        <v>0</v>
      </c>
      <c r="BO29" s="320">
        <f>[61]태창금속!BO29</f>
        <v>0</v>
      </c>
      <c r="BP29" s="320">
        <f>[61]태창금속!BP29</f>
        <v>0</v>
      </c>
      <c r="BQ29" s="320">
        <f>[61]태창금속!BQ29</f>
        <v>0</v>
      </c>
      <c r="BR29" s="320">
        <f>[61]태창금속!BR29</f>
        <v>0</v>
      </c>
      <c r="BS29" s="320">
        <f>[61]태창금속!BS29</f>
        <v>0</v>
      </c>
      <c r="BT29" s="320">
        <f>[61]태창금속!BT29</f>
        <v>0</v>
      </c>
      <c r="BU29" s="320">
        <f>[61]태창금속!BU29</f>
        <v>0</v>
      </c>
      <c r="BV29" s="320">
        <f>[61]태창금속!BV29</f>
        <v>0</v>
      </c>
      <c r="BW29" s="320">
        <f>[61]태창금속!BW29</f>
        <v>0</v>
      </c>
      <c r="BX29" s="320">
        <f>[61]태창금속!BX29</f>
        <v>0</v>
      </c>
      <c r="BY29" s="320">
        <f>[61]태창금속!BY29</f>
        <v>0</v>
      </c>
      <c r="BZ29" s="320">
        <f>[61]태창금속!BZ29</f>
        <v>0</v>
      </c>
      <c r="CA29" s="320">
        <f>[61]태창금속!CA29</f>
        <v>0</v>
      </c>
      <c r="CB29" s="320">
        <f>[61]태창금속!CB29</f>
        <v>0</v>
      </c>
      <c r="CC29" s="320">
        <f>[61]태창금속!CC29</f>
        <v>0</v>
      </c>
      <c r="CD29" s="320">
        <f>[61]태창금속!CD29</f>
        <v>0</v>
      </c>
      <c r="CE29" s="320">
        <f>[61]태창금속!CE29</f>
        <v>0</v>
      </c>
    </row>
    <row r="30" spans="1:83" s="22" customFormat="1" ht="27.95" customHeight="1">
      <c r="A30" s="22" t="str">
        <f>[61]태창금속!A30</f>
        <v>인알파코리아KA4 외</v>
      </c>
      <c r="B30" s="616"/>
      <c r="C30" s="325" t="str">
        <f>[61]태창금속!C30</f>
        <v>SU2i LWB</v>
      </c>
      <c r="D30" s="325" t="str">
        <f>[61]태창금속!D30</f>
        <v>50011444B</v>
      </c>
      <c r="E30" s="325" t="str">
        <f>[61]태창금속!E30</f>
        <v>50011444B</v>
      </c>
      <c r="F30" s="325" t="str">
        <f>[61]태창금속!F30</f>
        <v>FRT GLASS REINF</v>
      </c>
      <c r="G30" s="325" t="str">
        <f>[61]태창금속!G30</f>
        <v>SPCC</v>
      </c>
      <c r="H30" s="326">
        <f>[61]태창금속!H30</f>
        <v>1.6</v>
      </c>
      <c r="I30" s="326">
        <f>[61]태창금속!I30</f>
        <v>700</v>
      </c>
      <c r="J30" s="326">
        <f>[61]태창금속!J30</f>
        <v>950</v>
      </c>
      <c r="K30" s="314">
        <f>[61]태창금속!K30</f>
        <v>7.85</v>
      </c>
      <c r="L30" s="327">
        <f>[61]태창금속!L30</f>
        <v>8.3523999999999994</v>
      </c>
      <c r="M30" s="312" t="str">
        <f>[61]태창금속!M30</f>
        <v>COIL</v>
      </c>
      <c r="N30" s="316">
        <f>[61]태창금속!N30</f>
        <v>1130.5999999999999</v>
      </c>
      <c r="O30" s="317">
        <f>[61]태창금속!O30</f>
        <v>0</v>
      </c>
      <c r="P30" s="318">
        <f>[61]태창금속!P30</f>
        <v>0</v>
      </c>
      <c r="Q30" s="318">
        <f>[61]태창금속!Q30</f>
        <v>0</v>
      </c>
      <c r="R30" s="319">
        <f>[61]태창금속!R30</f>
        <v>0</v>
      </c>
      <c r="S30" s="301">
        <f>[61]태창금속!S30</f>
        <v>0</v>
      </c>
      <c r="T30" s="320">
        <f>[61]태창금속!T30</f>
        <v>0</v>
      </c>
      <c r="U30" s="321">
        <f>[61]태창금속!U30</f>
        <v>0</v>
      </c>
      <c r="V30" s="322">
        <f>[61]태창금속!V30</f>
        <v>0</v>
      </c>
      <c r="W30" s="322">
        <f>[61]태창금속!W30</f>
        <v>0</v>
      </c>
      <c r="X30" s="322">
        <f>[61]태창금속!X30</f>
        <v>0</v>
      </c>
      <c r="Y30" s="322">
        <f>[61]태창금속!Y30</f>
        <v>0</v>
      </c>
      <c r="Z30" s="322">
        <f>[61]태창금속!Z30</f>
        <v>0</v>
      </c>
      <c r="AA30" s="322">
        <f>[61]태창금속!AA30</f>
        <v>0</v>
      </c>
      <c r="AB30" s="322">
        <f>[61]태창금속!AB30</f>
        <v>0</v>
      </c>
      <c r="AC30" s="322">
        <f>[61]태창금속!AC30</f>
        <v>0</v>
      </c>
      <c r="AD30" s="322">
        <f>[61]태창금속!AD30</f>
        <v>0</v>
      </c>
      <c r="AE30" s="322">
        <f>[61]태창금속!AE30</f>
        <v>0</v>
      </c>
      <c r="AF30" s="322">
        <f>[61]태창금속!AF30</f>
        <v>0</v>
      </c>
      <c r="AG30" s="322">
        <f>[61]태창금속!AG30</f>
        <v>0</v>
      </c>
      <c r="AH30" s="322">
        <f>[61]태창금속!AH30</f>
        <v>0</v>
      </c>
      <c r="AI30" s="322">
        <f>[61]태창금속!AI30</f>
        <v>0</v>
      </c>
      <c r="AJ30" s="322">
        <f>[61]태창금속!AJ30</f>
        <v>0</v>
      </c>
      <c r="AK30" s="322">
        <f>[61]태창금속!AK30</f>
        <v>0</v>
      </c>
      <c r="AL30" s="322">
        <f>[61]태창금속!AL30</f>
        <v>0</v>
      </c>
      <c r="AM30" s="322">
        <f>[61]태창금속!AM30</f>
        <v>0</v>
      </c>
      <c r="AN30" s="322">
        <f>[61]태창금속!AN30</f>
        <v>0</v>
      </c>
      <c r="AO30" s="322">
        <f>[61]태창금속!AO30</f>
        <v>0</v>
      </c>
      <c r="AP30" s="322">
        <f>[61]태창금속!AP30</f>
        <v>0</v>
      </c>
      <c r="AQ30" s="322">
        <f>[61]태창금속!AQ30</f>
        <v>0</v>
      </c>
      <c r="AR30" s="322">
        <f>[61]태창금속!AR30</f>
        <v>0</v>
      </c>
      <c r="AS30" s="322">
        <f>[61]태창금속!AS30</f>
        <v>0</v>
      </c>
      <c r="AT30" s="322">
        <f>[61]태창금속!AT30</f>
        <v>0</v>
      </c>
      <c r="AU30" s="322">
        <f>[61]태창금속!AU30</f>
        <v>0</v>
      </c>
      <c r="AV30" s="322">
        <f>[61]태창금속!AV30</f>
        <v>0</v>
      </c>
      <c r="AW30" s="322">
        <f>[61]태창금속!AW30</f>
        <v>0</v>
      </c>
      <c r="AX30" s="323">
        <f>[61]태창금속!AX30</f>
        <v>0</v>
      </c>
      <c r="AY30" s="324">
        <f>[61]태창금속!AY30</f>
        <v>0</v>
      </c>
      <c r="AZ30" s="61">
        <f>[61]태창금속!AZ30</f>
        <v>0</v>
      </c>
      <c r="BA30" s="320">
        <f>[61]태창금속!BA30</f>
        <v>0</v>
      </c>
      <c r="BB30" s="320">
        <f>[61]태창금속!BB30</f>
        <v>0</v>
      </c>
      <c r="BC30" s="320">
        <f>[61]태창금속!BC30</f>
        <v>0</v>
      </c>
      <c r="BD30" s="320">
        <f>[61]태창금속!BD30</f>
        <v>0</v>
      </c>
      <c r="BE30" s="320">
        <f>[61]태창금속!BE30</f>
        <v>0</v>
      </c>
      <c r="BF30" s="320">
        <f>[61]태창금속!BF30</f>
        <v>0</v>
      </c>
      <c r="BG30" s="320">
        <f>[61]태창금속!BG30</f>
        <v>0</v>
      </c>
      <c r="BH30" s="320">
        <f>[61]태창금속!BH30</f>
        <v>0</v>
      </c>
      <c r="BI30" s="320">
        <f>[61]태창금속!BI30</f>
        <v>0</v>
      </c>
      <c r="BJ30" s="320">
        <f>[61]태창금속!BJ30</f>
        <v>0</v>
      </c>
      <c r="BK30" s="320">
        <f>[61]태창금속!BK30</f>
        <v>0</v>
      </c>
      <c r="BL30" s="320">
        <f>[61]태창금속!BL30</f>
        <v>0</v>
      </c>
      <c r="BM30" s="320">
        <f>[61]태창금속!BM30</f>
        <v>0</v>
      </c>
      <c r="BN30" s="320">
        <f>[61]태창금속!BN30</f>
        <v>0</v>
      </c>
      <c r="BO30" s="320">
        <f>[61]태창금속!BO30</f>
        <v>0</v>
      </c>
      <c r="BP30" s="320">
        <f>[61]태창금속!BP30</f>
        <v>0</v>
      </c>
      <c r="BQ30" s="320">
        <f>[61]태창금속!BQ30</f>
        <v>0</v>
      </c>
      <c r="BR30" s="320">
        <f>[61]태창금속!BR30</f>
        <v>0</v>
      </c>
      <c r="BS30" s="320">
        <f>[61]태창금속!BS30</f>
        <v>0</v>
      </c>
      <c r="BT30" s="320">
        <f>[61]태창금속!BT30</f>
        <v>0</v>
      </c>
      <c r="BU30" s="320">
        <f>[61]태창금속!BU30</f>
        <v>0</v>
      </c>
      <c r="BV30" s="320">
        <f>[61]태창금속!BV30</f>
        <v>0</v>
      </c>
      <c r="BW30" s="320">
        <f>[61]태창금속!BW30</f>
        <v>0</v>
      </c>
      <c r="BX30" s="320">
        <f>[61]태창금속!BX30</f>
        <v>0</v>
      </c>
      <c r="BY30" s="320">
        <f>[61]태창금속!BY30</f>
        <v>0</v>
      </c>
      <c r="BZ30" s="320">
        <f>[61]태창금속!BZ30</f>
        <v>0</v>
      </c>
      <c r="CA30" s="320">
        <f>[61]태창금속!CA30</f>
        <v>0</v>
      </c>
      <c r="CB30" s="320">
        <f>[61]태창금속!CB30</f>
        <v>0</v>
      </c>
      <c r="CC30" s="320">
        <f>[61]태창금속!CC30</f>
        <v>0</v>
      </c>
      <c r="CD30" s="320">
        <f>[61]태창금속!CD30</f>
        <v>0</v>
      </c>
      <c r="CE30" s="320">
        <f>[61]태창금속!CE30</f>
        <v>0</v>
      </c>
    </row>
    <row r="31" spans="1:83" s="22" customFormat="1" ht="27.95" customHeight="1">
      <c r="A31" s="22" t="str">
        <f>[61]태창금속!A31</f>
        <v>인알파코리아KA4 외</v>
      </c>
      <c r="B31" s="616"/>
      <c r="C31" s="325" t="str">
        <f>[61]태창금속!C31</f>
        <v>SU2i LWB</v>
      </c>
      <c r="D31" s="325" t="str">
        <f>[61]태창금속!D31</f>
        <v>50012093B</v>
      </c>
      <c r="E31" s="325" t="str">
        <f>[61]태창금속!E31</f>
        <v>50012093B</v>
      </c>
      <c r="F31" s="325" t="str">
        <f>[61]태창금속!F31</f>
        <v>REAR GLASS REINF</v>
      </c>
      <c r="G31" s="325" t="str">
        <f>[61]태창금속!G31</f>
        <v>SPCC</v>
      </c>
      <c r="H31" s="326">
        <f>[61]태창금속!H31</f>
        <v>1.2</v>
      </c>
      <c r="I31" s="326">
        <f>[61]태창금속!I31</f>
        <v>815</v>
      </c>
      <c r="J31" s="326">
        <f>[61]태창금속!J31</f>
        <v>950</v>
      </c>
      <c r="K31" s="314">
        <f>[61]태창금속!K31</f>
        <v>7.85</v>
      </c>
      <c r="L31" s="327">
        <f>[61]태창금속!L31</f>
        <v>7.2934349999999997</v>
      </c>
      <c r="M31" s="312" t="str">
        <f>[61]태창금속!M31</f>
        <v>COIL</v>
      </c>
      <c r="N31" s="316">
        <f>[61]태창금속!N31</f>
        <v>999.6</v>
      </c>
      <c r="O31" s="317">
        <f>[61]태창금속!O31</f>
        <v>0</v>
      </c>
      <c r="P31" s="318">
        <f>[61]태창금속!P31</f>
        <v>0</v>
      </c>
      <c r="Q31" s="318">
        <f>[61]태창금속!Q31</f>
        <v>0</v>
      </c>
      <c r="R31" s="319">
        <f>[61]태창금속!R31</f>
        <v>0</v>
      </c>
      <c r="S31" s="301">
        <f>[61]태창금속!S31</f>
        <v>0</v>
      </c>
      <c r="T31" s="320">
        <f>[61]태창금속!T31</f>
        <v>0</v>
      </c>
      <c r="U31" s="321">
        <f>[61]태창금속!U31</f>
        <v>0</v>
      </c>
      <c r="V31" s="321">
        <f>[61]태창금속!V31</f>
        <v>0</v>
      </c>
      <c r="W31" s="321">
        <f>[61]태창금속!W31</f>
        <v>0</v>
      </c>
      <c r="X31" s="321">
        <f>[61]태창금속!X31</f>
        <v>0</v>
      </c>
      <c r="Y31" s="321">
        <f>[61]태창금속!Y31</f>
        <v>0</v>
      </c>
      <c r="Z31" s="321">
        <f>[61]태창금속!Z31</f>
        <v>0</v>
      </c>
      <c r="AA31" s="321">
        <f>[61]태창금속!AA31</f>
        <v>0</v>
      </c>
      <c r="AB31" s="321">
        <f>[61]태창금속!AB31</f>
        <v>0</v>
      </c>
      <c r="AC31" s="321">
        <f>[61]태창금속!AC31</f>
        <v>0</v>
      </c>
      <c r="AD31" s="321">
        <f>[61]태창금속!AD31</f>
        <v>0</v>
      </c>
      <c r="AE31" s="321">
        <f>[61]태창금속!AE31</f>
        <v>0</v>
      </c>
      <c r="AF31" s="322">
        <f>[61]태창금속!AF31</f>
        <v>0</v>
      </c>
      <c r="AG31" s="321">
        <f>[61]태창금속!AG31</f>
        <v>0</v>
      </c>
      <c r="AH31" s="321">
        <f>[61]태창금속!AH31</f>
        <v>0</v>
      </c>
      <c r="AI31" s="321">
        <f>[61]태창금속!AI31</f>
        <v>0</v>
      </c>
      <c r="AJ31" s="321">
        <f>[61]태창금속!AJ31</f>
        <v>0</v>
      </c>
      <c r="AK31" s="321">
        <f>[61]태창금속!AK31</f>
        <v>0</v>
      </c>
      <c r="AL31" s="322">
        <f>[61]태창금속!AL31</f>
        <v>0</v>
      </c>
      <c r="AM31" s="321">
        <f>[61]태창금속!AM31</f>
        <v>0</v>
      </c>
      <c r="AN31" s="321">
        <f>[61]태창금속!AN31</f>
        <v>0</v>
      </c>
      <c r="AO31" s="322">
        <f>[61]태창금속!AO31</f>
        <v>0</v>
      </c>
      <c r="AP31" s="321">
        <f>[61]태창금속!AP31</f>
        <v>0</v>
      </c>
      <c r="AQ31" s="321">
        <f>[61]태창금속!AQ31</f>
        <v>0</v>
      </c>
      <c r="AR31" s="322">
        <f>[61]태창금속!AR31</f>
        <v>0</v>
      </c>
      <c r="AS31" s="322">
        <f>[61]태창금속!AS31</f>
        <v>0</v>
      </c>
      <c r="AT31" s="321">
        <f>[61]태창금속!AT31</f>
        <v>0</v>
      </c>
      <c r="AU31" s="322">
        <f>[61]태창금속!AU31</f>
        <v>0</v>
      </c>
      <c r="AV31" s="321">
        <f>[61]태창금속!AV31</f>
        <v>0</v>
      </c>
      <c r="AW31" s="321">
        <f>[61]태창금속!AW31</f>
        <v>0</v>
      </c>
      <c r="AX31" s="323">
        <f>[61]태창금속!AX31</f>
        <v>0</v>
      </c>
      <c r="AY31" s="324">
        <f>[61]태창금속!AY31</f>
        <v>0</v>
      </c>
      <c r="AZ31" s="61">
        <f>[61]태창금속!AZ31</f>
        <v>0</v>
      </c>
      <c r="BA31" s="320">
        <f>[61]태창금속!BA31</f>
        <v>0</v>
      </c>
      <c r="BB31" s="320">
        <f>[61]태창금속!BB31</f>
        <v>0</v>
      </c>
      <c r="BC31" s="320">
        <f>[61]태창금속!BC31</f>
        <v>0</v>
      </c>
      <c r="BD31" s="320">
        <f>[61]태창금속!BD31</f>
        <v>0</v>
      </c>
      <c r="BE31" s="320">
        <f>[61]태창금속!BE31</f>
        <v>0</v>
      </c>
      <c r="BF31" s="320">
        <f>[61]태창금속!BF31</f>
        <v>0</v>
      </c>
      <c r="BG31" s="320">
        <f>[61]태창금속!BG31</f>
        <v>0</v>
      </c>
      <c r="BH31" s="320">
        <f>[61]태창금속!BH31</f>
        <v>0</v>
      </c>
      <c r="BI31" s="320">
        <f>[61]태창금속!BI31</f>
        <v>0</v>
      </c>
      <c r="BJ31" s="320">
        <f>[61]태창금속!BJ31</f>
        <v>0</v>
      </c>
      <c r="BK31" s="320">
        <f>[61]태창금속!BK31</f>
        <v>0</v>
      </c>
      <c r="BL31" s="320">
        <f>[61]태창금속!BL31</f>
        <v>0</v>
      </c>
      <c r="BM31" s="320">
        <f>[61]태창금속!BM31</f>
        <v>0</v>
      </c>
      <c r="BN31" s="320">
        <f>[61]태창금속!BN31</f>
        <v>0</v>
      </c>
      <c r="BO31" s="320">
        <f>[61]태창금속!BO31</f>
        <v>0</v>
      </c>
      <c r="BP31" s="320">
        <f>[61]태창금속!BP31</f>
        <v>0</v>
      </c>
      <c r="BQ31" s="320">
        <f>[61]태창금속!BQ31</f>
        <v>0</v>
      </c>
      <c r="BR31" s="320">
        <f>[61]태창금속!BR31</f>
        <v>0</v>
      </c>
      <c r="BS31" s="320">
        <f>[61]태창금속!BS31</f>
        <v>0</v>
      </c>
      <c r="BT31" s="320">
        <f>[61]태창금속!BT31</f>
        <v>0</v>
      </c>
      <c r="BU31" s="320">
        <f>[61]태창금속!BU31</f>
        <v>0</v>
      </c>
      <c r="BV31" s="320">
        <f>[61]태창금속!BV31</f>
        <v>0</v>
      </c>
      <c r="BW31" s="320">
        <f>[61]태창금속!BW31</f>
        <v>0</v>
      </c>
      <c r="BX31" s="320">
        <f>[61]태창금속!BX31</f>
        <v>0</v>
      </c>
      <c r="BY31" s="320">
        <f>[61]태창금속!BY31</f>
        <v>0</v>
      </c>
      <c r="BZ31" s="320">
        <f>[61]태창금속!BZ31</f>
        <v>0</v>
      </c>
      <c r="CA31" s="320">
        <f>[61]태창금속!CA31</f>
        <v>0</v>
      </c>
      <c r="CB31" s="320">
        <f>[61]태창금속!CB31</f>
        <v>0</v>
      </c>
      <c r="CC31" s="320">
        <f>[61]태창금속!CC31</f>
        <v>0</v>
      </c>
      <c r="CD31" s="320">
        <f>[61]태창금속!CD31</f>
        <v>0</v>
      </c>
      <c r="CE31" s="320">
        <f>[61]태창금속!CE31</f>
        <v>0</v>
      </c>
    </row>
    <row r="32" spans="1:83" s="22" customFormat="1" ht="27.95" customHeight="1">
      <c r="A32" s="22" t="str">
        <f>[61]태창금속!A32</f>
        <v>인알파코리아KA4 외</v>
      </c>
      <c r="B32" s="616"/>
      <c r="C32" s="325" t="str">
        <f>[61]태창금속!C32</f>
        <v>J200</v>
      </c>
      <c r="D32" s="325" t="str">
        <f>[61]태창금속!D32</f>
        <v>50000108C</v>
      </c>
      <c r="E32" s="325" t="str">
        <f>[61]태창금속!E32</f>
        <v>50000108C</v>
      </c>
      <c r="F32" s="325" t="str">
        <f>[61]태창금속!F32</f>
        <v>GLASS REINF</v>
      </c>
      <c r="G32" s="325" t="str">
        <f>[61]태창금속!G32</f>
        <v>SPCC</v>
      </c>
      <c r="H32" s="326">
        <f>[61]태창금속!H32</f>
        <v>1.2</v>
      </c>
      <c r="I32" s="326">
        <f>[61]태창금속!I32</f>
        <v>430</v>
      </c>
      <c r="J32" s="326">
        <f>[61]태창금속!J32</f>
        <v>890</v>
      </c>
      <c r="K32" s="314">
        <f>[61]태창금속!K32</f>
        <v>7.85</v>
      </c>
      <c r="L32" s="327">
        <f>[61]태창금속!L32</f>
        <v>3.6050339999999998</v>
      </c>
      <c r="M32" s="312" t="str">
        <f>[61]태창금속!M32</f>
        <v>COIL</v>
      </c>
      <c r="N32" s="316">
        <f>[61]태창금속!N32</f>
        <v>1076</v>
      </c>
      <c r="O32" s="317">
        <f>[61]태창금속!O32</f>
        <v>0</v>
      </c>
      <c r="P32" s="318">
        <f>[61]태창금속!P32</f>
        <v>0</v>
      </c>
      <c r="Q32" s="318">
        <f>[61]태창금속!Q32</f>
        <v>0</v>
      </c>
      <c r="R32" s="319">
        <f>[61]태창금속!R32</f>
        <v>0</v>
      </c>
      <c r="S32" s="301">
        <f>[61]태창금속!S32</f>
        <v>0</v>
      </c>
      <c r="T32" s="320">
        <f>[61]태창금속!T32</f>
        <v>0</v>
      </c>
      <c r="U32" s="321">
        <f>[61]태창금속!U32</f>
        <v>0</v>
      </c>
      <c r="V32" s="322">
        <f>[61]태창금속!V32</f>
        <v>0</v>
      </c>
      <c r="W32" s="322">
        <f>[61]태창금속!W32</f>
        <v>0</v>
      </c>
      <c r="X32" s="322">
        <f>[61]태창금속!X32</f>
        <v>0</v>
      </c>
      <c r="Y32" s="322">
        <f>[61]태창금속!Y32</f>
        <v>0</v>
      </c>
      <c r="Z32" s="322">
        <f>[61]태창금속!Z32</f>
        <v>0</v>
      </c>
      <c r="AA32" s="322">
        <f>[61]태창금속!AA32</f>
        <v>0</v>
      </c>
      <c r="AB32" s="322">
        <f>[61]태창금속!AB32</f>
        <v>0</v>
      </c>
      <c r="AC32" s="322">
        <f>[61]태창금속!AC32</f>
        <v>0</v>
      </c>
      <c r="AD32" s="322">
        <f>[61]태창금속!AD32</f>
        <v>0</v>
      </c>
      <c r="AE32" s="322">
        <f>[61]태창금속!AE32</f>
        <v>0</v>
      </c>
      <c r="AF32" s="322">
        <f>[61]태창금속!AF32</f>
        <v>0</v>
      </c>
      <c r="AG32" s="322">
        <f>[61]태창금속!AG32</f>
        <v>0</v>
      </c>
      <c r="AH32" s="322">
        <f>[61]태창금속!AH32</f>
        <v>0</v>
      </c>
      <c r="AI32" s="322">
        <f>[61]태창금속!AI32</f>
        <v>0</v>
      </c>
      <c r="AJ32" s="332">
        <f>[61]태창금속!AJ32</f>
        <v>0</v>
      </c>
      <c r="AK32" s="322">
        <f>[61]태창금속!AK32</f>
        <v>0</v>
      </c>
      <c r="AL32" s="322">
        <f>[61]태창금속!AL32</f>
        <v>0</v>
      </c>
      <c r="AM32" s="322">
        <f>[61]태창금속!AM32</f>
        <v>0</v>
      </c>
      <c r="AN32" s="322">
        <f>[61]태창금속!AN32</f>
        <v>0</v>
      </c>
      <c r="AO32" s="322">
        <f>[61]태창금속!AO32</f>
        <v>0</v>
      </c>
      <c r="AP32" s="322">
        <f>[61]태창금속!AP32</f>
        <v>0</v>
      </c>
      <c r="AQ32" s="322">
        <f>[61]태창금속!AQ32</f>
        <v>0</v>
      </c>
      <c r="AR32" s="322">
        <f>[61]태창금속!AR32</f>
        <v>0</v>
      </c>
      <c r="AS32" s="322">
        <f>[61]태창금속!AS32</f>
        <v>0</v>
      </c>
      <c r="AT32" s="322">
        <f>[61]태창금속!AT32</f>
        <v>0</v>
      </c>
      <c r="AU32" s="322">
        <f>[61]태창금속!AU32</f>
        <v>0</v>
      </c>
      <c r="AV32" s="322">
        <f>[61]태창금속!AV32</f>
        <v>0</v>
      </c>
      <c r="AW32" s="322">
        <f>[61]태창금속!AW32</f>
        <v>0</v>
      </c>
      <c r="AX32" s="323">
        <f>[61]태창금속!AX32</f>
        <v>0</v>
      </c>
      <c r="AY32" s="324">
        <f>[61]태창금속!AY32</f>
        <v>0</v>
      </c>
      <c r="AZ32" s="61">
        <f>[61]태창금속!AZ32</f>
        <v>0</v>
      </c>
      <c r="BA32" s="320">
        <f>[61]태창금속!BA32</f>
        <v>0</v>
      </c>
      <c r="BB32" s="320">
        <f>[61]태창금속!BB32</f>
        <v>0</v>
      </c>
      <c r="BC32" s="320">
        <f>[61]태창금속!BC32</f>
        <v>0</v>
      </c>
      <c r="BD32" s="320">
        <f>[61]태창금속!BD32</f>
        <v>0</v>
      </c>
      <c r="BE32" s="320">
        <f>[61]태창금속!BE32</f>
        <v>0</v>
      </c>
      <c r="BF32" s="320">
        <f>[61]태창금속!BF32</f>
        <v>0</v>
      </c>
      <c r="BG32" s="320">
        <f>[61]태창금속!BG32</f>
        <v>0</v>
      </c>
      <c r="BH32" s="320">
        <f>[61]태창금속!BH32</f>
        <v>0</v>
      </c>
      <c r="BI32" s="320">
        <f>[61]태창금속!BI32</f>
        <v>0</v>
      </c>
      <c r="BJ32" s="320">
        <f>[61]태창금속!BJ32</f>
        <v>0</v>
      </c>
      <c r="BK32" s="320">
        <f>[61]태창금속!BK32</f>
        <v>0</v>
      </c>
      <c r="BL32" s="320">
        <f>[61]태창금속!BL32</f>
        <v>0</v>
      </c>
      <c r="BM32" s="320">
        <f>[61]태창금속!BM32</f>
        <v>0</v>
      </c>
      <c r="BN32" s="320">
        <f>[61]태창금속!BN32</f>
        <v>0</v>
      </c>
      <c r="BO32" s="320">
        <f>[61]태창금속!BO32</f>
        <v>0</v>
      </c>
      <c r="BP32" s="320">
        <f>[61]태창금속!BP32</f>
        <v>0</v>
      </c>
      <c r="BQ32" s="320">
        <f>[61]태창금속!BQ32</f>
        <v>0</v>
      </c>
      <c r="BR32" s="320">
        <f>[61]태창금속!BR32</f>
        <v>0</v>
      </c>
      <c r="BS32" s="320">
        <f>[61]태창금속!BS32</f>
        <v>0</v>
      </c>
      <c r="BT32" s="320">
        <f>[61]태창금속!BT32</f>
        <v>0</v>
      </c>
      <c r="BU32" s="320">
        <f>[61]태창금속!BU32</f>
        <v>0</v>
      </c>
      <c r="BV32" s="320">
        <f>[61]태창금속!BV32</f>
        <v>0</v>
      </c>
      <c r="BW32" s="320">
        <f>[61]태창금속!BW32</f>
        <v>0</v>
      </c>
      <c r="BX32" s="320">
        <f>[61]태창금속!BX32</f>
        <v>0</v>
      </c>
      <c r="BY32" s="320">
        <f>[61]태창금속!BY32</f>
        <v>0</v>
      </c>
      <c r="BZ32" s="320">
        <f>[61]태창금속!BZ32</f>
        <v>0</v>
      </c>
      <c r="CA32" s="320">
        <f>[61]태창금속!CA32</f>
        <v>0</v>
      </c>
      <c r="CB32" s="320">
        <f>[61]태창금속!CB32</f>
        <v>0</v>
      </c>
      <c r="CC32" s="320">
        <f>[61]태창금속!CC32</f>
        <v>0</v>
      </c>
      <c r="CD32" s="320">
        <f>[61]태창금속!CD32</f>
        <v>0</v>
      </c>
      <c r="CE32" s="320">
        <f>[61]태창금속!CE32</f>
        <v>0</v>
      </c>
    </row>
    <row r="33" spans="1:83" s="22" customFormat="1" ht="27.95" customHeight="1">
      <c r="A33" s="22" t="str">
        <f>[61]태창금속!A33</f>
        <v>인알파코리아KA4 외</v>
      </c>
      <c r="B33" s="616"/>
      <c r="C33" s="325" t="str">
        <f>[61]태창금속!C33</f>
        <v>J200</v>
      </c>
      <c r="D33" s="325" t="str">
        <f>[61]태창금속!D33</f>
        <v>50000087C</v>
      </c>
      <c r="E33" s="325" t="str">
        <f>[61]태창금속!E33</f>
        <v>50000087C</v>
      </c>
      <c r="F33" s="325" t="str">
        <f>[61]태창금속!F33</f>
        <v>PANNEL SUNSHADE</v>
      </c>
      <c r="G33" s="325" t="str">
        <f>[61]태창금속!G33</f>
        <v>SPCC</v>
      </c>
      <c r="H33" s="326">
        <f>[61]태창금속!H33</f>
        <v>0.8</v>
      </c>
      <c r="I33" s="326">
        <f>[61]태창금속!I33</f>
        <v>490</v>
      </c>
      <c r="J33" s="326">
        <f>[61]태창금속!J33</f>
        <v>810</v>
      </c>
      <c r="K33" s="314">
        <f>[61]태창금속!K33</f>
        <v>7.85</v>
      </c>
      <c r="L33" s="327">
        <f>[61]태창금속!L33</f>
        <v>2.4925320000000002</v>
      </c>
      <c r="M33" s="312" t="str">
        <f>[61]태창금속!M33</f>
        <v>COIL</v>
      </c>
      <c r="N33" s="316">
        <f>[61]태창금속!N33</f>
        <v>0</v>
      </c>
      <c r="O33" s="317">
        <f>[61]태창금속!O33</f>
        <v>0</v>
      </c>
      <c r="P33" s="318">
        <f>[61]태창금속!P33</f>
        <v>0</v>
      </c>
      <c r="Q33" s="318">
        <f>[61]태창금속!Q33</f>
        <v>0</v>
      </c>
      <c r="R33" s="319">
        <f>[61]태창금속!R33</f>
        <v>0</v>
      </c>
      <c r="S33" s="301">
        <f>[61]태창금속!S33</f>
        <v>0</v>
      </c>
      <c r="T33" s="320">
        <f>[61]태창금속!T33</f>
        <v>0</v>
      </c>
      <c r="U33" s="321">
        <f>[61]태창금속!U33</f>
        <v>0</v>
      </c>
      <c r="V33" s="322">
        <f>[61]태창금속!V33</f>
        <v>0</v>
      </c>
      <c r="W33" s="322">
        <f>[61]태창금속!W33</f>
        <v>0</v>
      </c>
      <c r="X33" s="322">
        <f>[61]태창금속!X33</f>
        <v>0</v>
      </c>
      <c r="Y33" s="322">
        <f>[61]태창금속!Y33</f>
        <v>0</v>
      </c>
      <c r="Z33" s="322">
        <f>[61]태창금속!Z33</f>
        <v>0</v>
      </c>
      <c r="AA33" s="322">
        <f>[61]태창금속!AA33</f>
        <v>0</v>
      </c>
      <c r="AB33" s="322">
        <f>[61]태창금속!AB33</f>
        <v>0</v>
      </c>
      <c r="AC33" s="322">
        <f>[61]태창금속!AC33</f>
        <v>0</v>
      </c>
      <c r="AD33" s="322">
        <f>[61]태창금속!AD33</f>
        <v>0</v>
      </c>
      <c r="AE33" s="322">
        <f>[61]태창금속!AE33</f>
        <v>0</v>
      </c>
      <c r="AF33" s="322">
        <f>[61]태창금속!AF33</f>
        <v>0</v>
      </c>
      <c r="AG33" s="322">
        <f>[61]태창금속!AG33</f>
        <v>0</v>
      </c>
      <c r="AH33" s="322">
        <f>[61]태창금속!AH33</f>
        <v>0</v>
      </c>
      <c r="AI33" s="322">
        <f>[61]태창금속!AI33</f>
        <v>0</v>
      </c>
      <c r="AJ33" s="322">
        <f>[61]태창금속!AJ33</f>
        <v>0</v>
      </c>
      <c r="AK33" s="322">
        <f>[61]태창금속!AK33</f>
        <v>0</v>
      </c>
      <c r="AL33" s="322">
        <f>[61]태창금속!AL33</f>
        <v>0</v>
      </c>
      <c r="AM33" s="322">
        <f>[61]태창금속!AM33</f>
        <v>0</v>
      </c>
      <c r="AN33" s="322">
        <f>[61]태창금속!AN33</f>
        <v>0</v>
      </c>
      <c r="AO33" s="322">
        <f>[61]태창금속!AO33</f>
        <v>0</v>
      </c>
      <c r="AP33" s="322">
        <f>[61]태창금속!AP33</f>
        <v>0</v>
      </c>
      <c r="AQ33" s="322">
        <f>[61]태창금속!AQ33</f>
        <v>0</v>
      </c>
      <c r="AR33" s="322">
        <f>[61]태창금속!AR33</f>
        <v>0</v>
      </c>
      <c r="AS33" s="322">
        <f>[61]태창금속!AS33</f>
        <v>0</v>
      </c>
      <c r="AT33" s="322">
        <f>[61]태창금속!AT33</f>
        <v>0</v>
      </c>
      <c r="AU33" s="322">
        <f>[61]태창금속!AU33</f>
        <v>0</v>
      </c>
      <c r="AV33" s="322">
        <f>[61]태창금속!AV33</f>
        <v>0</v>
      </c>
      <c r="AW33" s="322">
        <f>[61]태창금속!AW33</f>
        <v>0</v>
      </c>
      <c r="AX33" s="323">
        <f>[61]태창금속!AX33</f>
        <v>0</v>
      </c>
      <c r="AY33" s="324">
        <f>[61]태창금속!AY33</f>
        <v>0</v>
      </c>
      <c r="AZ33" s="61">
        <f>[61]태창금속!AZ33</f>
        <v>0</v>
      </c>
      <c r="BA33" s="320">
        <f>[61]태창금속!BA33</f>
        <v>0</v>
      </c>
      <c r="BB33" s="320">
        <f>[61]태창금속!BB33</f>
        <v>0</v>
      </c>
      <c r="BC33" s="320">
        <f>[61]태창금속!BC33</f>
        <v>0</v>
      </c>
      <c r="BD33" s="320">
        <f>[61]태창금속!BD33</f>
        <v>0</v>
      </c>
      <c r="BE33" s="320">
        <f>[61]태창금속!BE33</f>
        <v>0</v>
      </c>
      <c r="BF33" s="320">
        <f>[61]태창금속!BF33</f>
        <v>0</v>
      </c>
      <c r="BG33" s="320">
        <f>[61]태창금속!BG33</f>
        <v>0</v>
      </c>
      <c r="BH33" s="320">
        <f>[61]태창금속!BH33</f>
        <v>0</v>
      </c>
      <c r="BI33" s="320">
        <f>[61]태창금속!BI33</f>
        <v>0</v>
      </c>
      <c r="BJ33" s="320">
        <f>[61]태창금속!BJ33</f>
        <v>0</v>
      </c>
      <c r="BK33" s="320">
        <f>[61]태창금속!BK33</f>
        <v>0</v>
      </c>
      <c r="BL33" s="320">
        <f>[61]태창금속!BL33</f>
        <v>0</v>
      </c>
      <c r="BM33" s="320">
        <f>[61]태창금속!BM33</f>
        <v>0</v>
      </c>
      <c r="BN33" s="320">
        <f>[61]태창금속!BN33</f>
        <v>0</v>
      </c>
      <c r="BO33" s="320">
        <f>[61]태창금속!BO33</f>
        <v>0</v>
      </c>
      <c r="BP33" s="320">
        <f>[61]태창금속!BP33</f>
        <v>0</v>
      </c>
      <c r="BQ33" s="320">
        <f>[61]태창금속!BQ33</f>
        <v>0</v>
      </c>
      <c r="BR33" s="320">
        <f>[61]태창금속!BR33</f>
        <v>0</v>
      </c>
      <c r="BS33" s="320">
        <f>[61]태창금속!BS33</f>
        <v>0</v>
      </c>
      <c r="BT33" s="320">
        <f>[61]태창금속!BT33</f>
        <v>0</v>
      </c>
      <c r="BU33" s="320">
        <f>[61]태창금속!BU33</f>
        <v>0</v>
      </c>
      <c r="BV33" s="320">
        <f>[61]태창금속!BV33</f>
        <v>0</v>
      </c>
      <c r="BW33" s="320">
        <f>[61]태창금속!BW33</f>
        <v>0</v>
      </c>
      <c r="BX33" s="320">
        <f>[61]태창금속!BX33</f>
        <v>0</v>
      </c>
      <c r="BY33" s="320">
        <f>[61]태창금속!BY33</f>
        <v>0</v>
      </c>
      <c r="BZ33" s="320">
        <f>[61]태창금속!BZ33</f>
        <v>0</v>
      </c>
      <c r="CA33" s="320">
        <f>[61]태창금속!CA33</f>
        <v>0</v>
      </c>
      <c r="CB33" s="320">
        <f>[61]태창금속!CB33</f>
        <v>0</v>
      </c>
      <c r="CC33" s="320">
        <f>[61]태창금속!CC33</f>
        <v>0</v>
      </c>
      <c r="CD33" s="320">
        <f>[61]태창금속!CD33</f>
        <v>0</v>
      </c>
      <c r="CE33" s="320">
        <f>[61]태창금속!CE33</f>
        <v>0</v>
      </c>
    </row>
    <row r="34" spans="1:83" s="22" customFormat="1" ht="27.95" customHeight="1">
      <c r="A34" s="22" t="str">
        <f>[61]태창금속!A34</f>
        <v>인알파코리아KA4 외</v>
      </c>
      <c r="B34" s="616"/>
      <c r="C34" s="312" t="str">
        <f>[61]태창금속!C34</f>
        <v>UM</v>
      </c>
      <c r="D34" s="312" t="str">
        <f>[61]태창금속!D34</f>
        <v>50008160E</v>
      </c>
      <c r="E34" s="312" t="str">
        <f>[61]태창금속!E34</f>
        <v>50008160E</v>
      </c>
      <c r="F34" s="312" t="str">
        <f>[61]태창금속!F34</f>
        <v>GLASS REINF</v>
      </c>
      <c r="G34" s="325" t="str">
        <f>[61]태창금속!G34</f>
        <v xml:space="preserve">SGARC340 </v>
      </c>
      <c r="H34" s="326">
        <f>[61]태창금속!H34</f>
        <v>1.6</v>
      </c>
      <c r="I34" s="326">
        <f>[61]태창금속!I34</f>
        <v>900</v>
      </c>
      <c r="J34" s="326">
        <f>[61]태창금속!J34</f>
        <v>1150</v>
      </c>
      <c r="K34" s="314">
        <f>[61]태창금속!K34</f>
        <v>7.85</v>
      </c>
      <c r="L34" s="327">
        <f>[61]태창금속!L34</f>
        <v>12.999599999999999</v>
      </c>
      <c r="M34" s="312" t="str">
        <f>[61]태창금속!M34</f>
        <v>COIL</v>
      </c>
      <c r="N34" s="316">
        <f>[61]태창금속!N34</f>
        <v>0</v>
      </c>
      <c r="O34" s="317">
        <f>[61]태창금속!O34</f>
        <v>0</v>
      </c>
      <c r="P34" s="318">
        <f>[61]태창금속!P34</f>
        <v>0</v>
      </c>
      <c r="Q34" s="318">
        <f>[61]태창금속!Q34</f>
        <v>0</v>
      </c>
      <c r="R34" s="319">
        <f>[61]태창금속!R34</f>
        <v>0</v>
      </c>
      <c r="S34" s="301">
        <f>[61]태창금속!S34</f>
        <v>0</v>
      </c>
      <c r="T34" s="320">
        <f>[61]태창금속!T34</f>
        <v>0</v>
      </c>
      <c r="U34" s="321">
        <f>[61]태창금속!U34</f>
        <v>0</v>
      </c>
      <c r="V34" s="322">
        <f>[61]태창금속!V34</f>
        <v>0</v>
      </c>
      <c r="W34" s="322">
        <f>[61]태창금속!W34</f>
        <v>0</v>
      </c>
      <c r="X34" s="322">
        <f>[61]태창금속!X34</f>
        <v>0</v>
      </c>
      <c r="Y34" s="322">
        <f>[61]태창금속!Y34</f>
        <v>0</v>
      </c>
      <c r="Z34" s="322">
        <f>[61]태창금속!Z34</f>
        <v>0</v>
      </c>
      <c r="AA34" s="322">
        <f>[61]태창금속!AA34</f>
        <v>0</v>
      </c>
      <c r="AB34" s="322">
        <f>[61]태창금속!AB34</f>
        <v>0</v>
      </c>
      <c r="AC34" s="322">
        <f>[61]태창금속!AC34</f>
        <v>0</v>
      </c>
      <c r="AD34" s="322">
        <f>[61]태창금속!AD34</f>
        <v>0</v>
      </c>
      <c r="AE34" s="322">
        <f>[61]태창금속!AE34</f>
        <v>0</v>
      </c>
      <c r="AF34" s="322">
        <f>[61]태창금속!AF34</f>
        <v>0</v>
      </c>
      <c r="AG34" s="322">
        <f>[61]태창금속!AG34</f>
        <v>0</v>
      </c>
      <c r="AH34" s="322">
        <f>[61]태창금속!AH34</f>
        <v>0</v>
      </c>
      <c r="AI34" s="322">
        <f>[61]태창금속!AI34</f>
        <v>0</v>
      </c>
      <c r="AJ34" s="322">
        <f>[61]태창금속!AJ34</f>
        <v>0</v>
      </c>
      <c r="AK34" s="322">
        <f>[61]태창금속!AK34</f>
        <v>0</v>
      </c>
      <c r="AL34" s="322">
        <f>[61]태창금속!AL34</f>
        <v>0</v>
      </c>
      <c r="AM34" s="322">
        <f>[61]태창금속!AM34</f>
        <v>0</v>
      </c>
      <c r="AN34" s="322">
        <f>[61]태창금속!AN34</f>
        <v>0</v>
      </c>
      <c r="AO34" s="322">
        <f>[61]태창금속!AO34</f>
        <v>0</v>
      </c>
      <c r="AP34" s="322">
        <f>[61]태창금속!AP34</f>
        <v>0</v>
      </c>
      <c r="AQ34" s="322">
        <f>[61]태창금속!AQ34</f>
        <v>0</v>
      </c>
      <c r="AR34" s="322">
        <f>[61]태창금속!AR34</f>
        <v>0</v>
      </c>
      <c r="AS34" s="322">
        <f>[61]태창금속!AS34</f>
        <v>0</v>
      </c>
      <c r="AT34" s="322">
        <f>[61]태창금속!AT34</f>
        <v>0</v>
      </c>
      <c r="AU34" s="322">
        <f>[61]태창금속!AU34</f>
        <v>0</v>
      </c>
      <c r="AV34" s="322">
        <f>[61]태창금속!AV34</f>
        <v>0</v>
      </c>
      <c r="AW34" s="322">
        <f>[61]태창금속!AW34</f>
        <v>0</v>
      </c>
      <c r="AX34" s="323">
        <f>[61]태창금속!AX34</f>
        <v>0</v>
      </c>
      <c r="AY34" s="324">
        <f>[61]태창금속!AY34</f>
        <v>0</v>
      </c>
      <c r="AZ34" s="61">
        <f>[61]태창금속!AZ34</f>
        <v>0</v>
      </c>
      <c r="BA34" s="320">
        <f>[61]태창금속!BA34</f>
        <v>0</v>
      </c>
      <c r="BB34" s="320">
        <f>[61]태창금속!BB34</f>
        <v>0</v>
      </c>
      <c r="BC34" s="320">
        <f>[61]태창금속!BC34</f>
        <v>0</v>
      </c>
      <c r="BD34" s="320">
        <f>[61]태창금속!BD34</f>
        <v>0</v>
      </c>
      <c r="BE34" s="320">
        <f>[61]태창금속!BE34</f>
        <v>0</v>
      </c>
      <c r="BF34" s="320">
        <f>[61]태창금속!BF34</f>
        <v>0</v>
      </c>
      <c r="BG34" s="320">
        <f>[61]태창금속!BG34</f>
        <v>0</v>
      </c>
      <c r="BH34" s="320">
        <f>[61]태창금속!BH34</f>
        <v>0</v>
      </c>
      <c r="BI34" s="320">
        <f>[61]태창금속!BI34</f>
        <v>0</v>
      </c>
      <c r="BJ34" s="320">
        <f>[61]태창금속!BJ34</f>
        <v>0</v>
      </c>
      <c r="BK34" s="320">
        <f>[61]태창금속!BK34</f>
        <v>0</v>
      </c>
      <c r="BL34" s="320">
        <f>[61]태창금속!BL34</f>
        <v>0</v>
      </c>
      <c r="BM34" s="320">
        <f>[61]태창금속!BM34</f>
        <v>0</v>
      </c>
      <c r="BN34" s="320">
        <f>[61]태창금속!BN34</f>
        <v>0</v>
      </c>
      <c r="BO34" s="320">
        <f>[61]태창금속!BO34</f>
        <v>0</v>
      </c>
      <c r="BP34" s="320">
        <f>[61]태창금속!BP34</f>
        <v>0</v>
      </c>
      <c r="BQ34" s="320">
        <f>[61]태창금속!BQ34</f>
        <v>0</v>
      </c>
      <c r="BR34" s="320">
        <f>[61]태창금속!BR34</f>
        <v>0</v>
      </c>
      <c r="BS34" s="320">
        <f>[61]태창금속!BS34</f>
        <v>0</v>
      </c>
      <c r="BT34" s="320">
        <f>[61]태창금속!BT34</f>
        <v>0</v>
      </c>
      <c r="BU34" s="320">
        <f>[61]태창금속!BU34</f>
        <v>0</v>
      </c>
      <c r="BV34" s="320">
        <f>[61]태창금속!BV34</f>
        <v>0</v>
      </c>
      <c r="BW34" s="320">
        <f>[61]태창금속!BW34</f>
        <v>0</v>
      </c>
      <c r="BX34" s="320">
        <f>[61]태창금속!BX34</f>
        <v>0</v>
      </c>
      <c r="BY34" s="320">
        <f>[61]태창금속!BY34</f>
        <v>0</v>
      </c>
      <c r="BZ34" s="320">
        <f>[61]태창금속!BZ34</f>
        <v>0</v>
      </c>
      <c r="CA34" s="320">
        <f>[61]태창금속!CA34</f>
        <v>0</v>
      </c>
      <c r="CB34" s="320">
        <f>[61]태창금속!CB34</f>
        <v>0</v>
      </c>
      <c r="CC34" s="320">
        <f>[61]태창금속!CC34</f>
        <v>0</v>
      </c>
      <c r="CD34" s="320">
        <f>[61]태창금속!CD34</f>
        <v>0</v>
      </c>
      <c r="CE34" s="320">
        <f>[61]태창금속!CE34</f>
        <v>0</v>
      </c>
    </row>
    <row r="35" spans="1:83" s="22" customFormat="1" ht="27.95" customHeight="1">
      <c r="A35" s="22" t="str">
        <f>[61]태창금속!A35</f>
        <v>인알파코리아KA4 외</v>
      </c>
      <c r="B35" s="616"/>
      <c r="C35" s="312" t="str">
        <f>[61]태창금속!C35</f>
        <v>ON/LX2</v>
      </c>
      <c r="D35" s="312" t="str">
        <f>[61]태창금속!D35</f>
        <v>50010980B/50011899A</v>
      </c>
      <c r="E35" s="312" t="str">
        <f>[61]태창금속!E35</f>
        <v>50010980B/50011899A</v>
      </c>
      <c r="F35" s="312" t="str">
        <f>[61]태창금속!F35</f>
        <v>MIDDLE BEAM C</v>
      </c>
      <c r="G35" s="325" t="str">
        <f>[61]태창금속!G35</f>
        <v>SPCC</v>
      </c>
      <c r="H35" s="326">
        <f>[61]태창금속!H35</f>
        <v>1.4</v>
      </c>
      <c r="I35" s="326">
        <f>[61]태창금속!I35</f>
        <v>950</v>
      </c>
      <c r="J35" s="326">
        <f>[61]태창금속!J35</f>
        <v>145</v>
      </c>
      <c r="K35" s="314">
        <f>[61]태창금속!K35</f>
        <v>7.85</v>
      </c>
      <c r="L35" s="327">
        <f>[61]태창금속!L35</f>
        <v>1.5138725</v>
      </c>
      <c r="M35" s="312" t="str">
        <f>[61]태창금속!M35</f>
        <v>COIL</v>
      </c>
      <c r="N35" s="316">
        <f>[61]태창금속!N35</f>
        <v>1001.2</v>
      </c>
      <c r="O35" s="317">
        <f>[61]태창금속!O35</f>
        <v>0</v>
      </c>
      <c r="P35" s="318">
        <f>[61]태창금속!P35</f>
        <v>0</v>
      </c>
      <c r="Q35" s="318">
        <f>[61]태창금속!Q35</f>
        <v>0</v>
      </c>
      <c r="R35" s="319">
        <f>[61]태창금속!R35</f>
        <v>0</v>
      </c>
      <c r="S35" s="301">
        <f>[61]태창금속!S35</f>
        <v>0</v>
      </c>
      <c r="T35" s="320">
        <f>[61]태창금속!T35</f>
        <v>0</v>
      </c>
      <c r="U35" s="321">
        <f>[61]태창금속!U35</f>
        <v>0</v>
      </c>
      <c r="V35" s="322">
        <f>[61]태창금속!V35</f>
        <v>0</v>
      </c>
      <c r="W35" s="322">
        <f>[61]태창금속!W35</f>
        <v>0</v>
      </c>
      <c r="X35" s="322">
        <f>[61]태창금속!X35</f>
        <v>0</v>
      </c>
      <c r="Y35" s="322">
        <f>[61]태창금속!Y35</f>
        <v>0</v>
      </c>
      <c r="Z35" s="322">
        <f>[61]태창금속!Z35</f>
        <v>0</v>
      </c>
      <c r="AA35" s="322">
        <f>[61]태창금속!AA35</f>
        <v>0</v>
      </c>
      <c r="AB35" s="322">
        <f>[61]태창금속!AB35</f>
        <v>0</v>
      </c>
      <c r="AC35" s="322">
        <f>[61]태창금속!AC35</f>
        <v>0</v>
      </c>
      <c r="AD35" s="322">
        <f>[61]태창금속!AD35</f>
        <v>0</v>
      </c>
      <c r="AE35" s="322">
        <f>[61]태창금속!AE35</f>
        <v>0</v>
      </c>
      <c r="AF35" s="322">
        <f>[61]태창금속!AF35</f>
        <v>0</v>
      </c>
      <c r="AG35" s="322">
        <f>[61]태창금속!AG35</f>
        <v>0</v>
      </c>
      <c r="AH35" s="322">
        <f>[61]태창금속!AH35</f>
        <v>0</v>
      </c>
      <c r="AI35" s="322">
        <f>[61]태창금속!AI35</f>
        <v>0</v>
      </c>
      <c r="AJ35" s="322">
        <f>[61]태창금속!AJ35</f>
        <v>0</v>
      </c>
      <c r="AK35" s="322">
        <f>[61]태창금속!AK35</f>
        <v>0</v>
      </c>
      <c r="AL35" s="322">
        <f>[61]태창금속!AL35</f>
        <v>0</v>
      </c>
      <c r="AM35" s="322">
        <f>[61]태창금속!AM35</f>
        <v>0</v>
      </c>
      <c r="AN35" s="322">
        <f>[61]태창금속!AN35</f>
        <v>0</v>
      </c>
      <c r="AO35" s="322">
        <f>[61]태창금속!AO35</f>
        <v>0</v>
      </c>
      <c r="AP35" s="322">
        <f>[61]태창금속!AP35</f>
        <v>0</v>
      </c>
      <c r="AQ35" s="322">
        <f>[61]태창금속!AQ35</f>
        <v>0</v>
      </c>
      <c r="AR35" s="322">
        <f>[61]태창금속!AR35</f>
        <v>0</v>
      </c>
      <c r="AS35" s="322">
        <f>[61]태창금속!AS35</f>
        <v>0</v>
      </c>
      <c r="AT35" s="322">
        <f>[61]태창금속!AT35</f>
        <v>0</v>
      </c>
      <c r="AU35" s="322">
        <f>[61]태창금속!AU35</f>
        <v>0</v>
      </c>
      <c r="AV35" s="322">
        <f>[61]태창금속!AV35</f>
        <v>0</v>
      </c>
      <c r="AW35" s="322">
        <f>[61]태창금속!AW35</f>
        <v>0</v>
      </c>
      <c r="AX35" s="323">
        <f>[61]태창금속!AX35</f>
        <v>0</v>
      </c>
      <c r="AY35" s="324">
        <f>[61]태창금속!AY35</f>
        <v>0</v>
      </c>
      <c r="AZ35" s="61">
        <f>[61]태창금속!AZ35</f>
        <v>0</v>
      </c>
      <c r="BA35" s="320">
        <f>[61]태창금속!BA35</f>
        <v>0</v>
      </c>
      <c r="BB35" s="320">
        <f>[61]태창금속!BB35</f>
        <v>0</v>
      </c>
      <c r="BC35" s="320">
        <f>[61]태창금속!BC35</f>
        <v>0</v>
      </c>
      <c r="BD35" s="320">
        <f>[61]태창금속!BD35</f>
        <v>0</v>
      </c>
      <c r="BE35" s="320">
        <f>[61]태창금속!BE35</f>
        <v>0</v>
      </c>
      <c r="BF35" s="320">
        <f>[61]태창금속!BF35</f>
        <v>0</v>
      </c>
      <c r="BG35" s="320">
        <f>[61]태창금속!BG35</f>
        <v>0</v>
      </c>
      <c r="BH35" s="320">
        <f>[61]태창금속!BH35</f>
        <v>0</v>
      </c>
      <c r="BI35" s="320">
        <f>[61]태창금속!BI35</f>
        <v>0</v>
      </c>
      <c r="BJ35" s="320">
        <f>[61]태창금속!BJ35</f>
        <v>0</v>
      </c>
      <c r="BK35" s="320">
        <f>[61]태창금속!BK35</f>
        <v>0</v>
      </c>
      <c r="BL35" s="320">
        <f>[61]태창금속!BL35</f>
        <v>0</v>
      </c>
      <c r="BM35" s="320">
        <f>[61]태창금속!BM35</f>
        <v>0</v>
      </c>
      <c r="BN35" s="320">
        <f>[61]태창금속!BN35</f>
        <v>0</v>
      </c>
      <c r="BO35" s="320">
        <f>[61]태창금속!BO35</f>
        <v>0</v>
      </c>
      <c r="BP35" s="320">
        <f>[61]태창금속!BP35</f>
        <v>0</v>
      </c>
      <c r="BQ35" s="320">
        <f>[61]태창금속!BQ35</f>
        <v>0</v>
      </c>
      <c r="BR35" s="320">
        <f>[61]태창금속!BR35</f>
        <v>0</v>
      </c>
      <c r="BS35" s="320">
        <f>[61]태창금속!BS35</f>
        <v>0</v>
      </c>
      <c r="BT35" s="320">
        <f>[61]태창금속!BT35</f>
        <v>0</v>
      </c>
      <c r="BU35" s="320">
        <f>[61]태창금속!BU35</f>
        <v>0</v>
      </c>
      <c r="BV35" s="320">
        <f>[61]태창금속!BV35</f>
        <v>0</v>
      </c>
      <c r="BW35" s="320">
        <f>[61]태창금속!BW35</f>
        <v>0</v>
      </c>
      <c r="BX35" s="320">
        <f>[61]태창금속!BX35</f>
        <v>0</v>
      </c>
      <c r="BY35" s="320">
        <f>[61]태창금속!BY35</f>
        <v>0</v>
      </c>
      <c r="BZ35" s="320">
        <f>[61]태창금속!BZ35</f>
        <v>0</v>
      </c>
      <c r="CA35" s="320">
        <f>[61]태창금속!CA35</f>
        <v>0</v>
      </c>
      <c r="CB35" s="320">
        <f>[61]태창금속!CB35</f>
        <v>0</v>
      </c>
      <c r="CC35" s="320">
        <f>[61]태창금속!CC35</f>
        <v>0</v>
      </c>
      <c r="CD35" s="320">
        <f>[61]태창금속!CD35</f>
        <v>0</v>
      </c>
      <c r="CE35" s="320">
        <f>[61]태창금속!CE35</f>
        <v>0</v>
      </c>
    </row>
    <row r="36" spans="1:83" s="22" customFormat="1" ht="27.95" customHeight="1">
      <c r="A36" s="22" t="str">
        <f>[61]태창금속!A36</f>
        <v>인알파코리아KA4 외</v>
      </c>
      <c r="B36" s="616"/>
      <c r="C36" s="312" t="str">
        <f>[61]태창금속!C36</f>
        <v>ON/LX2</v>
      </c>
      <c r="D36" s="312" t="str">
        <f>[61]태창금속!D36</f>
        <v>50010562C</v>
      </c>
      <c r="E36" s="312" t="str">
        <f>[61]태창금속!E36</f>
        <v>50010562C</v>
      </c>
      <c r="F36" s="325" t="str">
        <f>[61]태창금속!F36</f>
        <v xml:space="preserve">ROLLO CASSETTE </v>
      </c>
      <c r="G36" s="325" t="str">
        <f>[61]태창금속!G36</f>
        <v>SPCC</v>
      </c>
      <c r="H36" s="326">
        <f>[61]태창금속!H36</f>
        <v>1</v>
      </c>
      <c r="I36" s="326">
        <f>[61]태창금속!I36</f>
        <v>880</v>
      </c>
      <c r="J36" s="326">
        <f>[61]태창금속!J36</f>
        <v>84</v>
      </c>
      <c r="K36" s="314">
        <f>[61]태창금속!K36</f>
        <v>7.85</v>
      </c>
      <c r="L36" s="327">
        <f>[61]태창금속!L36</f>
        <v>0.58027200000000001</v>
      </c>
      <c r="M36" s="312" t="str">
        <f>[61]태창금속!M36</f>
        <v>COIL</v>
      </c>
      <c r="N36" s="316">
        <f>[61]태창금속!N36</f>
        <v>1001.2</v>
      </c>
      <c r="O36" s="317">
        <f>[61]태창금속!O36</f>
        <v>0</v>
      </c>
      <c r="P36" s="318">
        <f>[61]태창금속!P36</f>
        <v>0</v>
      </c>
      <c r="Q36" s="318">
        <f>[61]태창금속!Q36</f>
        <v>0</v>
      </c>
      <c r="R36" s="319">
        <f>[61]태창금속!R36</f>
        <v>0</v>
      </c>
      <c r="S36" s="301">
        <f>[61]태창금속!S36</f>
        <v>0</v>
      </c>
      <c r="T36" s="320">
        <f>[61]태창금속!T36</f>
        <v>0</v>
      </c>
      <c r="U36" s="321">
        <f>[61]태창금속!U36</f>
        <v>0</v>
      </c>
      <c r="V36" s="322">
        <f>[61]태창금속!V36</f>
        <v>0</v>
      </c>
      <c r="W36" s="322">
        <f>[61]태창금속!W36</f>
        <v>0</v>
      </c>
      <c r="X36" s="322">
        <f>[61]태창금속!X36</f>
        <v>0</v>
      </c>
      <c r="Y36" s="322">
        <f>[61]태창금속!Y36</f>
        <v>0</v>
      </c>
      <c r="Z36" s="322">
        <f>[61]태창금속!Z36</f>
        <v>0</v>
      </c>
      <c r="AA36" s="322">
        <f>[61]태창금속!AA36</f>
        <v>0</v>
      </c>
      <c r="AB36" s="322">
        <f>[61]태창금속!AB36</f>
        <v>0</v>
      </c>
      <c r="AC36" s="322">
        <f>[61]태창금속!AC36</f>
        <v>0</v>
      </c>
      <c r="AD36" s="322">
        <f>[61]태창금속!AD36</f>
        <v>0</v>
      </c>
      <c r="AE36" s="322">
        <f>[61]태창금속!AE36</f>
        <v>0</v>
      </c>
      <c r="AF36" s="322">
        <f>[61]태창금속!AF36</f>
        <v>0</v>
      </c>
      <c r="AG36" s="322">
        <f>[61]태창금속!AG36</f>
        <v>0</v>
      </c>
      <c r="AH36" s="322">
        <f>[61]태창금속!AH36</f>
        <v>0</v>
      </c>
      <c r="AI36" s="322">
        <f>[61]태창금속!AI36</f>
        <v>0</v>
      </c>
      <c r="AJ36" s="322">
        <f>[61]태창금속!AJ36</f>
        <v>0</v>
      </c>
      <c r="AK36" s="322">
        <f>[61]태창금속!AK36</f>
        <v>0</v>
      </c>
      <c r="AL36" s="322">
        <f>[61]태창금속!AL36</f>
        <v>0</v>
      </c>
      <c r="AM36" s="322">
        <f>[61]태창금속!AM36</f>
        <v>0</v>
      </c>
      <c r="AN36" s="322">
        <f>[61]태창금속!AN36</f>
        <v>0</v>
      </c>
      <c r="AO36" s="322">
        <f>[61]태창금속!AO36</f>
        <v>0</v>
      </c>
      <c r="AP36" s="322">
        <f>[61]태창금속!AP36</f>
        <v>0</v>
      </c>
      <c r="AQ36" s="322">
        <f>[61]태창금속!AQ36</f>
        <v>0</v>
      </c>
      <c r="AR36" s="322">
        <f>[61]태창금속!AR36</f>
        <v>0</v>
      </c>
      <c r="AS36" s="322">
        <f>[61]태창금속!AS36</f>
        <v>0</v>
      </c>
      <c r="AT36" s="322">
        <f>[61]태창금속!AT36</f>
        <v>0</v>
      </c>
      <c r="AU36" s="322">
        <f>[61]태창금속!AU36</f>
        <v>0</v>
      </c>
      <c r="AV36" s="322">
        <f>[61]태창금속!AV36</f>
        <v>0</v>
      </c>
      <c r="AW36" s="322">
        <f>[61]태창금속!AW36</f>
        <v>0</v>
      </c>
      <c r="AX36" s="323">
        <f>[61]태창금속!AX36</f>
        <v>0</v>
      </c>
      <c r="AY36" s="324">
        <f>[61]태창금속!AY36</f>
        <v>0</v>
      </c>
      <c r="AZ36" s="61">
        <f>[61]태창금속!AZ36</f>
        <v>0</v>
      </c>
      <c r="BA36" s="320">
        <f>[61]태창금속!BA36</f>
        <v>0</v>
      </c>
      <c r="BB36" s="320">
        <f>[61]태창금속!BB36</f>
        <v>0</v>
      </c>
      <c r="BC36" s="320">
        <f>[61]태창금속!BC36</f>
        <v>0</v>
      </c>
      <c r="BD36" s="320">
        <f>[61]태창금속!BD36</f>
        <v>0</v>
      </c>
      <c r="BE36" s="320">
        <f>[61]태창금속!BE36</f>
        <v>0</v>
      </c>
      <c r="BF36" s="320">
        <f>[61]태창금속!BF36</f>
        <v>0</v>
      </c>
      <c r="BG36" s="320">
        <f>[61]태창금속!BG36</f>
        <v>0</v>
      </c>
      <c r="BH36" s="320">
        <f>[61]태창금속!BH36</f>
        <v>0</v>
      </c>
      <c r="BI36" s="320">
        <f>[61]태창금속!BI36</f>
        <v>0</v>
      </c>
      <c r="BJ36" s="320">
        <f>[61]태창금속!BJ36</f>
        <v>0</v>
      </c>
      <c r="BK36" s="320">
        <f>[61]태창금속!BK36</f>
        <v>0</v>
      </c>
      <c r="BL36" s="320">
        <f>[61]태창금속!BL36</f>
        <v>0</v>
      </c>
      <c r="BM36" s="320">
        <f>[61]태창금속!BM36</f>
        <v>0</v>
      </c>
      <c r="BN36" s="320">
        <f>[61]태창금속!BN36</f>
        <v>0</v>
      </c>
      <c r="BO36" s="320">
        <f>[61]태창금속!BO36</f>
        <v>0</v>
      </c>
      <c r="BP36" s="320">
        <f>[61]태창금속!BP36</f>
        <v>0</v>
      </c>
      <c r="BQ36" s="320">
        <f>[61]태창금속!BQ36</f>
        <v>0</v>
      </c>
      <c r="BR36" s="320">
        <f>[61]태창금속!BR36</f>
        <v>0</v>
      </c>
      <c r="BS36" s="320">
        <f>[61]태창금속!BS36</f>
        <v>0</v>
      </c>
      <c r="BT36" s="320">
        <f>[61]태창금속!BT36</f>
        <v>0</v>
      </c>
      <c r="BU36" s="320">
        <f>[61]태창금속!BU36</f>
        <v>0</v>
      </c>
      <c r="BV36" s="320">
        <f>[61]태창금속!BV36</f>
        <v>0</v>
      </c>
      <c r="BW36" s="320">
        <f>[61]태창금속!BW36</f>
        <v>0</v>
      </c>
      <c r="BX36" s="320">
        <f>[61]태창금속!BX36</f>
        <v>0</v>
      </c>
      <c r="BY36" s="320">
        <f>[61]태창금속!BY36</f>
        <v>0</v>
      </c>
      <c r="BZ36" s="320">
        <f>[61]태창금속!BZ36</f>
        <v>0</v>
      </c>
      <c r="CA36" s="320">
        <f>[61]태창금속!CA36</f>
        <v>0</v>
      </c>
      <c r="CB36" s="320">
        <f>[61]태창금속!CB36</f>
        <v>0</v>
      </c>
      <c r="CC36" s="320">
        <f>[61]태창금속!CC36</f>
        <v>0</v>
      </c>
      <c r="CD36" s="320">
        <f>[61]태창금속!CD36</f>
        <v>0</v>
      </c>
      <c r="CE36" s="320">
        <f>[61]태창금속!CE36</f>
        <v>0</v>
      </c>
    </row>
    <row r="37" spans="1:83" s="22" customFormat="1" ht="27.95" customHeight="1">
      <c r="A37" s="22" t="str">
        <f>[61]태창금속!A37</f>
        <v>인알파코리아KA4 외</v>
      </c>
      <c r="B37" s="616"/>
      <c r="C37" s="312" t="str">
        <f>[61]태창금속!C37</f>
        <v>SU2 SWB</v>
      </c>
      <c r="D37" s="312">
        <f>[61]태창금속!D37</f>
        <v>50011644</v>
      </c>
      <c r="E37" s="312">
        <f>[61]태창금속!E37</f>
        <v>50011644</v>
      </c>
      <c r="F37" s="312" t="str">
        <f>[61]태창금속!F37</f>
        <v>ROLLO COVER</v>
      </c>
      <c r="G37" s="325" t="str">
        <f>[61]태창금속!G37</f>
        <v>SPCC</v>
      </c>
      <c r="H37" s="326">
        <f>[61]태창금속!H37</f>
        <v>1</v>
      </c>
      <c r="I37" s="326">
        <f>[61]태창금속!I37</f>
        <v>1000</v>
      </c>
      <c r="J37" s="326">
        <f>[61]태창금속!J37</f>
        <v>310</v>
      </c>
      <c r="K37" s="314">
        <f>[61]태창금속!K37</f>
        <v>7.85</v>
      </c>
      <c r="L37" s="327">
        <f>[61]태창금속!L37</f>
        <v>2.4335</v>
      </c>
      <c r="M37" s="312" t="str">
        <f>[61]태창금속!M37</f>
        <v>COIL</v>
      </c>
      <c r="N37" s="316">
        <f>[61]태창금속!N37</f>
        <v>1001.2</v>
      </c>
      <c r="O37" s="317">
        <f>[61]태창금속!O37</f>
        <v>0</v>
      </c>
      <c r="P37" s="318">
        <f>[61]태창금속!P37</f>
        <v>0</v>
      </c>
      <c r="Q37" s="318">
        <f>[61]태창금속!Q37</f>
        <v>0</v>
      </c>
      <c r="R37" s="319">
        <f>[61]태창금속!R37</f>
        <v>0</v>
      </c>
      <c r="S37" s="301">
        <f>[61]태창금속!S37</f>
        <v>0</v>
      </c>
      <c r="T37" s="320">
        <f>[61]태창금속!T37</f>
        <v>0</v>
      </c>
      <c r="U37" s="321">
        <f>[61]태창금속!U37</f>
        <v>0</v>
      </c>
      <c r="V37" s="322">
        <f>[61]태창금속!V37</f>
        <v>0</v>
      </c>
      <c r="W37" s="322">
        <f>[61]태창금속!W37</f>
        <v>0</v>
      </c>
      <c r="X37" s="322">
        <f>[61]태창금속!X37</f>
        <v>0</v>
      </c>
      <c r="Y37" s="322">
        <f>[61]태창금속!Y37</f>
        <v>0</v>
      </c>
      <c r="Z37" s="322">
        <f>[61]태창금속!Z37</f>
        <v>0</v>
      </c>
      <c r="AA37" s="322">
        <f>[61]태창금속!AA37</f>
        <v>0</v>
      </c>
      <c r="AB37" s="322">
        <f>[61]태창금속!AB37</f>
        <v>0</v>
      </c>
      <c r="AC37" s="322">
        <f>[61]태창금속!AC37</f>
        <v>0</v>
      </c>
      <c r="AD37" s="322">
        <f>[61]태창금속!AD37</f>
        <v>0</v>
      </c>
      <c r="AE37" s="322">
        <f>[61]태창금속!AE37</f>
        <v>0</v>
      </c>
      <c r="AF37" s="322">
        <f>[61]태창금속!AF37</f>
        <v>0</v>
      </c>
      <c r="AG37" s="322">
        <f>[61]태창금속!AG37</f>
        <v>0</v>
      </c>
      <c r="AH37" s="322">
        <f>[61]태창금속!AH37</f>
        <v>0</v>
      </c>
      <c r="AI37" s="322">
        <f>[61]태창금속!AI37</f>
        <v>0</v>
      </c>
      <c r="AJ37" s="322">
        <f>[61]태창금속!AJ37</f>
        <v>0</v>
      </c>
      <c r="AK37" s="322">
        <f>[61]태창금속!AK37</f>
        <v>0</v>
      </c>
      <c r="AL37" s="322">
        <f>[61]태창금속!AL37</f>
        <v>0</v>
      </c>
      <c r="AM37" s="322">
        <f>[61]태창금속!AM37</f>
        <v>0</v>
      </c>
      <c r="AN37" s="322">
        <f>[61]태창금속!AN37</f>
        <v>0</v>
      </c>
      <c r="AO37" s="322">
        <f>[61]태창금속!AO37</f>
        <v>0</v>
      </c>
      <c r="AP37" s="322">
        <f>[61]태창금속!AP37</f>
        <v>0</v>
      </c>
      <c r="AQ37" s="322">
        <f>[61]태창금속!AQ37</f>
        <v>0</v>
      </c>
      <c r="AR37" s="322">
        <f>[61]태창금속!AR37</f>
        <v>0</v>
      </c>
      <c r="AS37" s="322">
        <f>[61]태창금속!AS37</f>
        <v>0</v>
      </c>
      <c r="AT37" s="322">
        <f>[61]태창금속!AT37</f>
        <v>0</v>
      </c>
      <c r="AU37" s="322">
        <f>[61]태창금속!AU37</f>
        <v>0</v>
      </c>
      <c r="AV37" s="322">
        <f>[61]태창금속!AV37</f>
        <v>0</v>
      </c>
      <c r="AW37" s="322">
        <f>[61]태창금속!AW37</f>
        <v>0</v>
      </c>
      <c r="AX37" s="323">
        <f>[61]태창금속!AX37</f>
        <v>0</v>
      </c>
      <c r="AY37" s="324">
        <f>[61]태창금속!AY37</f>
        <v>0</v>
      </c>
      <c r="AZ37" s="61">
        <f>[61]태창금속!AZ37</f>
        <v>0</v>
      </c>
      <c r="BA37" s="320">
        <f>[61]태창금속!BA37</f>
        <v>0</v>
      </c>
      <c r="BB37" s="320">
        <f>[61]태창금속!BB37</f>
        <v>0</v>
      </c>
      <c r="BC37" s="320">
        <f>[61]태창금속!BC37</f>
        <v>0</v>
      </c>
      <c r="BD37" s="320">
        <f>[61]태창금속!BD37</f>
        <v>0</v>
      </c>
      <c r="BE37" s="320">
        <f>[61]태창금속!BE37</f>
        <v>0</v>
      </c>
      <c r="BF37" s="320">
        <f>[61]태창금속!BF37</f>
        <v>0</v>
      </c>
      <c r="BG37" s="320">
        <f>[61]태창금속!BG37</f>
        <v>0</v>
      </c>
      <c r="BH37" s="320">
        <f>[61]태창금속!BH37</f>
        <v>0</v>
      </c>
      <c r="BI37" s="320">
        <f>[61]태창금속!BI37</f>
        <v>0</v>
      </c>
      <c r="BJ37" s="320">
        <f>[61]태창금속!BJ37</f>
        <v>0</v>
      </c>
      <c r="BK37" s="320">
        <f>[61]태창금속!BK37</f>
        <v>0</v>
      </c>
      <c r="BL37" s="320">
        <f>[61]태창금속!BL37</f>
        <v>0</v>
      </c>
      <c r="BM37" s="320">
        <f>[61]태창금속!BM37</f>
        <v>0</v>
      </c>
      <c r="BN37" s="320">
        <f>[61]태창금속!BN37</f>
        <v>0</v>
      </c>
      <c r="BO37" s="320">
        <f>[61]태창금속!BO37</f>
        <v>0</v>
      </c>
      <c r="BP37" s="320">
        <f>[61]태창금속!BP37</f>
        <v>0</v>
      </c>
      <c r="BQ37" s="320">
        <f>[61]태창금속!BQ37</f>
        <v>0</v>
      </c>
      <c r="BR37" s="320">
        <f>[61]태창금속!BR37</f>
        <v>0</v>
      </c>
      <c r="BS37" s="320">
        <f>[61]태창금속!BS37</f>
        <v>0</v>
      </c>
      <c r="BT37" s="320">
        <f>[61]태창금속!BT37</f>
        <v>0</v>
      </c>
      <c r="BU37" s="320">
        <f>[61]태창금속!BU37</f>
        <v>0</v>
      </c>
      <c r="BV37" s="320">
        <f>[61]태창금속!BV37</f>
        <v>0</v>
      </c>
      <c r="BW37" s="320">
        <f>[61]태창금속!BW37</f>
        <v>0</v>
      </c>
      <c r="BX37" s="320">
        <f>[61]태창금속!BX37</f>
        <v>0</v>
      </c>
      <c r="BY37" s="320">
        <f>[61]태창금속!BY37</f>
        <v>0</v>
      </c>
      <c r="BZ37" s="320">
        <f>[61]태창금속!BZ37</f>
        <v>0</v>
      </c>
      <c r="CA37" s="320">
        <f>[61]태창금속!CA37</f>
        <v>0</v>
      </c>
      <c r="CB37" s="320">
        <f>[61]태창금속!CB37</f>
        <v>0</v>
      </c>
      <c r="CC37" s="320">
        <f>[61]태창금속!CC37</f>
        <v>0</v>
      </c>
      <c r="CD37" s="320">
        <f>[61]태창금속!CD37</f>
        <v>0</v>
      </c>
      <c r="CE37" s="320">
        <f>[61]태창금속!CE37</f>
        <v>0</v>
      </c>
    </row>
    <row r="38" spans="1:83" s="22" customFormat="1" ht="27.95" customHeight="1">
      <c r="A38" s="22" t="str">
        <f>[61]태창금속!A38</f>
        <v>인알파코리아KA4 외</v>
      </c>
      <c r="B38" s="616"/>
      <c r="C38" s="312" t="str">
        <f>[61]태창금속!C38</f>
        <v>ON/LX2</v>
      </c>
      <c r="D38" s="312" t="str">
        <f>[61]태창금속!D38</f>
        <v>50010382C</v>
      </c>
      <c r="E38" s="312" t="str">
        <f>[61]태창금속!E38</f>
        <v>50010382C</v>
      </c>
      <c r="F38" s="312" t="str">
        <f>[61]태창금속!F38</f>
        <v>MIDDLE BEAM B</v>
      </c>
      <c r="G38" s="325" t="str">
        <f>[61]태창금속!G38</f>
        <v>SPCC</v>
      </c>
      <c r="H38" s="326">
        <f>[61]태창금속!H38</f>
        <v>1</v>
      </c>
      <c r="I38" s="326">
        <f>[61]태창금속!I38</f>
        <v>1050</v>
      </c>
      <c r="J38" s="326">
        <f>[61]태창금속!J38</f>
        <v>138</v>
      </c>
      <c r="K38" s="314">
        <f>[61]태창금속!K38</f>
        <v>7.85</v>
      </c>
      <c r="L38" s="327">
        <f>[61]태창금속!L38</f>
        <v>1.1374649999999999</v>
      </c>
      <c r="M38" s="312" t="str">
        <f>[61]태창금속!M38</f>
        <v>COIL</v>
      </c>
      <c r="N38" s="316">
        <f>[61]태창금속!N38</f>
        <v>1001.2</v>
      </c>
      <c r="O38" s="317">
        <f>[61]태창금속!O38</f>
        <v>0</v>
      </c>
      <c r="P38" s="318">
        <f>[61]태창금속!P38</f>
        <v>0</v>
      </c>
      <c r="Q38" s="318">
        <f>[61]태창금속!Q38</f>
        <v>0</v>
      </c>
      <c r="R38" s="319">
        <f>[61]태창금속!R38</f>
        <v>0</v>
      </c>
      <c r="S38" s="301">
        <f>[61]태창금속!S38</f>
        <v>0</v>
      </c>
      <c r="T38" s="320">
        <f>[61]태창금속!T38</f>
        <v>0</v>
      </c>
      <c r="U38" s="321">
        <f>[61]태창금속!U38</f>
        <v>0</v>
      </c>
      <c r="V38" s="322">
        <f>[61]태창금속!V38</f>
        <v>0</v>
      </c>
      <c r="W38" s="322">
        <f>[61]태창금속!W38</f>
        <v>0</v>
      </c>
      <c r="X38" s="322">
        <f>[61]태창금속!X38</f>
        <v>0</v>
      </c>
      <c r="Y38" s="322">
        <f>[61]태창금속!Y38</f>
        <v>0</v>
      </c>
      <c r="Z38" s="322">
        <f>[61]태창금속!Z38</f>
        <v>0</v>
      </c>
      <c r="AA38" s="322">
        <f>[61]태창금속!AA38</f>
        <v>0</v>
      </c>
      <c r="AB38" s="322">
        <f>[61]태창금속!AB38</f>
        <v>0</v>
      </c>
      <c r="AC38" s="322">
        <f>[61]태창금속!AC38</f>
        <v>0</v>
      </c>
      <c r="AD38" s="322">
        <f>[61]태창금속!AD38</f>
        <v>0</v>
      </c>
      <c r="AE38" s="322">
        <f>[61]태창금속!AE38</f>
        <v>0</v>
      </c>
      <c r="AF38" s="322">
        <f>[61]태창금속!AF38</f>
        <v>0</v>
      </c>
      <c r="AG38" s="322">
        <f>[61]태창금속!AG38</f>
        <v>0</v>
      </c>
      <c r="AH38" s="322">
        <f>[61]태창금속!AH38</f>
        <v>0</v>
      </c>
      <c r="AI38" s="322">
        <f>[61]태창금속!AI38</f>
        <v>0</v>
      </c>
      <c r="AJ38" s="322">
        <f>[61]태창금속!AJ38</f>
        <v>0</v>
      </c>
      <c r="AK38" s="322">
        <f>[61]태창금속!AK38</f>
        <v>0</v>
      </c>
      <c r="AL38" s="322">
        <f>[61]태창금속!AL38</f>
        <v>0</v>
      </c>
      <c r="AM38" s="322">
        <f>[61]태창금속!AM38</f>
        <v>0</v>
      </c>
      <c r="AN38" s="322">
        <f>[61]태창금속!AN38</f>
        <v>0</v>
      </c>
      <c r="AO38" s="322">
        <f>[61]태창금속!AO38</f>
        <v>0</v>
      </c>
      <c r="AP38" s="322">
        <f>[61]태창금속!AP38</f>
        <v>0</v>
      </c>
      <c r="AQ38" s="322">
        <f>[61]태창금속!AQ38</f>
        <v>0</v>
      </c>
      <c r="AR38" s="322">
        <f>[61]태창금속!AR38</f>
        <v>0</v>
      </c>
      <c r="AS38" s="322">
        <f>[61]태창금속!AS38</f>
        <v>0</v>
      </c>
      <c r="AT38" s="322">
        <f>[61]태창금속!AT38</f>
        <v>0</v>
      </c>
      <c r="AU38" s="322">
        <f>[61]태창금속!AU38</f>
        <v>0</v>
      </c>
      <c r="AV38" s="322">
        <f>[61]태창금속!AV38</f>
        <v>0</v>
      </c>
      <c r="AW38" s="322">
        <f>[61]태창금속!AW38</f>
        <v>0</v>
      </c>
      <c r="AX38" s="323">
        <f>[61]태창금속!AX38</f>
        <v>0</v>
      </c>
      <c r="AY38" s="324">
        <f>[61]태창금속!AY38</f>
        <v>0</v>
      </c>
      <c r="AZ38" s="61">
        <f>[61]태창금속!AZ38</f>
        <v>0</v>
      </c>
      <c r="BA38" s="320">
        <f>[61]태창금속!BA38</f>
        <v>0</v>
      </c>
      <c r="BB38" s="320">
        <f>[61]태창금속!BB38</f>
        <v>0</v>
      </c>
      <c r="BC38" s="320">
        <f>[61]태창금속!BC38</f>
        <v>0</v>
      </c>
      <c r="BD38" s="320">
        <f>[61]태창금속!BD38</f>
        <v>0</v>
      </c>
      <c r="BE38" s="320">
        <f>[61]태창금속!BE38</f>
        <v>0</v>
      </c>
      <c r="BF38" s="320">
        <f>[61]태창금속!BF38</f>
        <v>0</v>
      </c>
      <c r="BG38" s="320">
        <f>[61]태창금속!BG38</f>
        <v>0</v>
      </c>
      <c r="BH38" s="320">
        <f>[61]태창금속!BH38</f>
        <v>0</v>
      </c>
      <c r="BI38" s="320">
        <f>[61]태창금속!BI38</f>
        <v>0</v>
      </c>
      <c r="BJ38" s="320">
        <f>[61]태창금속!BJ38</f>
        <v>0</v>
      </c>
      <c r="BK38" s="320">
        <f>[61]태창금속!BK38</f>
        <v>0</v>
      </c>
      <c r="BL38" s="320">
        <f>[61]태창금속!BL38</f>
        <v>0</v>
      </c>
      <c r="BM38" s="320">
        <f>[61]태창금속!BM38</f>
        <v>0</v>
      </c>
      <c r="BN38" s="320">
        <f>[61]태창금속!BN38</f>
        <v>0</v>
      </c>
      <c r="BO38" s="320">
        <f>[61]태창금속!BO38</f>
        <v>0</v>
      </c>
      <c r="BP38" s="320">
        <f>[61]태창금속!BP38</f>
        <v>0</v>
      </c>
      <c r="BQ38" s="320">
        <f>[61]태창금속!BQ38</f>
        <v>0</v>
      </c>
      <c r="BR38" s="320">
        <f>[61]태창금속!BR38</f>
        <v>0</v>
      </c>
      <c r="BS38" s="320">
        <f>[61]태창금속!BS38</f>
        <v>0</v>
      </c>
      <c r="BT38" s="320">
        <f>[61]태창금속!BT38</f>
        <v>0</v>
      </c>
      <c r="BU38" s="320">
        <f>[61]태창금속!BU38</f>
        <v>0</v>
      </c>
      <c r="BV38" s="320">
        <f>[61]태창금속!BV38</f>
        <v>0</v>
      </c>
      <c r="BW38" s="320">
        <f>[61]태창금속!BW38</f>
        <v>0</v>
      </c>
      <c r="BX38" s="320">
        <f>[61]태창금속!BX38</f>
        <v>0</v>
      </c>
      <c r="BY38" s="320">
        <f>[61]태창금속!BY38</f>
        <v>0</v>
      </c>
      <c r="BZ38" s="320">
        <f>[61]태창금속!BZ38</f>
        <v>0</v>
      </c>
      <c r="CA38" s="320">
        <f>[61]태창금속!CA38</f>
        <v>0</v>
      </c>
      <c r="CB38" s="320">
        <f>[61]태창금속!CB38</f>
        <v>0</v>
      </c>
      <c r="CC38" s="320">
        <f>[61]태창금속!CC38</f>
        <v>0</v>
      </c>
      <c r="CD38" s="320">
        <f>[61]태창금속!CD38</f>
        <v>0</v>
      </c>
      <c r="CE38" s="320">
        <f>[61]태창금속!CE38</f>
        <v>0</v>
      </c>
    </row>
    <row r="39" spans="1:83" s="22" customFormat="1" ht="27.95" customHeight="1">
      <c r="A39" s="22" t="str">
        <f>[61]태창금속!A39</f>
        <v>인알파코리아KA4 외</v>
      </c>
      <c r="B39" s="616"/>
      <c r="C39" s="312" t="str">
        <f>[61]태창금속!C39</f>
        <v>MX5</v>
      </c>
      <c r="D39" s="312">
        <f>[61]태창금속!D39</f>
        <v>50014694</v>
      </c>
      <c r="E39" s="312">
        <f>[61]태창금속!E39</f>
        <v>50014694</v>
      </c>
      <c r="F39" s="312" t="str">
        <f>[61]태창금속!F39</f>
        <v>MIDDLE BEAM B</v>
      </c>
      <c r="G39" s="325" t="str">
        <f>[61]태창금속!G39</f>
        <v>SPCC</v>
      </c>
      <c r="H39" s="326">
        <f>[61]태창금속!H39</f>
        <v>1.2</v>
      </c>
      <c r="I39" s="326">
        <f>[61]태창금속!I39</f>
        <v>944</v>
      </c>
      <c r="J39" s="326">
        <f>[61]태창금속!J39</f>
        <v>270</v>
      </c>
      <c r="K39" s="314">
        <f>[61]태창금속!K39</f>
        <v>7.85</v>
      </c>
      <c r="L39" s="327">
        <f>[61]태창금속!L39</f>
        <v>2.4009696000000003</v>
      </c>
      <c r="M39" s="312" t="str">
        <f>[61]태창금속!M39</f>
        <v>COIL</v>
      </c>
      <c r="N39" s="316">
        <f>[61]태창금속!N39</f>
        <v>1001.2</v>
      </c>
      <c r="O39" s="317">
        <f>[61]태창금속!O39</f>
        <v>17205622</v>
      </c>
      <c r="P39" s="318">
        <f>[61]태창금속!P39</f>
        <v>0</v>
      </c>
      <c r="Q39" s="318">
        <f>[61]태창금속!Q39</f>
        <v>17185</v>
      </c>
      <c r="R39" s="319">
        <f>[61]태창금속!R39</f>
        <v>7157.5250265559371</v>
      </c>
      <c r="S39" s="301">
        <f>[61]태창금속!S39</f>
        <v>0</v>
      </c>
      <c r="T39" s="320">
        <f>[61]태창금속!T39</f>
        <v>0</v>
      </c>
      <c r="U39" s="321">
        <f>[61]태창금속!U39</f>
        <v>0</v>
      </c>
      <c r="V39" s="322">
        <f>[61]태창금속!V39</f>
        <v>0</v>
      </c>
      <c r="W39" s="322">
        <f>[61]태창금속!W39</f>
        <v>11460</v>
      </c>
      <c r="X39" s="322">
        <f>[61]태창금속!X39</f>
        <v>0</v>
      </c>
      <c r="Y39" s="322">
        <f>[61]태창금속!Y39</f>
        <v>0</v>
      </c>
      <c r="Z39" s="322">
        <f>[61]태창금속!Z39</f>
        <v>0</v>
      </c>
      <c r="AA39" s="322">
        <f>[61]태창금속!AA39</f>
        <v>0</v>
      </c>
      <c r="AB39" s="322">
        <f>[61]태창금속!AB39</f>
        <v>0</v>
      </c>
      <c r="AC39" s="322">
        <f>[61]태창금속!AC39</f>
        <v>0</v>
      </c>
      <c r="AD39" s="322">
        <f>[61]태창금속!AD39</f>
        <v>0</v>
      </c>
      <c r="AE39" s="322">
        <f>[61]태창금속!AE39</f>
        <v>5725</v>
      </c>
      <c r="AF39" s="322">
        <f>[61]태창금속!AF39</f>
        <v>0</v>
      </c>
      <c r="AG39" s="322">
        <f>[61]태창금속!AG39</f>
        <v>0</v>
      </c>
      <c r="AH39" s="322">
        <f>[61]태창금속!AH39</f>
        <v>0</v>
      </c>
      <c r="AI39" s="322">
        <f>[61]태창금속!AI39</f>
        <v>0</v>
      </c>
      <c r="AJ39" s="322">
        <f>[61]태창금속!AJ39</f>
        <v>0</v>
      </c>
      <c r="AK39" s="322">
        <f>[61]태창금속!AK39</f>
        <v>0</v>
      </c>
      <c r="AL39" s="322">
        <f>[61]태창금속!AL39</f>
        <v>0</v>
      </c>
      <c r="AM39" s="322">
        <f>[61]태창금속!AM39</f>
        <v>0</v>
      </c>
      <c r="AN39" s="322">
        <f>[61]태창금속!AN39</f>
        <v>0</v>
      </c>
      <c r="AO39" s="322">
        <f>[61]태창금속!AO39</f>
        <v>0</v>
      </c>
      <c r="AP39" s="322">
        <f>[61]태창금속!AP39</f>
        <v>0</v>
      </c>
      <c r="AQ39" s="322">
        <f>[61]태창금속!AQ39</f>
        <v>0</v>
      </c>
      <c r="AR39" s="322">
        <f>[61]태창금속!AR39</f>
        <v>0</v>
      </c>
      <c r="AS39" s="322">
        <f>[61]태창금속!AS39</f>
        <v>0</v>
      </c>
      <c r="AT39" s="322">
        <f>[61]태창금속!AT39</f>
        <v>0</v>
      </c>
      <c r="AU39" s="322">
        <f>[61]태창금속!AU39</f>
        <v>0</v>
      </c>
      <c r="AV39" s="322">
        <f>[61]태창금속!AV39</f>
        <v>0</v>
      </c>
      <c r="AW39" s="322">
        <f>[61]태창금속!AW39</f>
        <v>0</v>
      </c>
      <c r="AX39" s="323">
        <f>[61]태창금속!AX39</f>
        <v>0</v>
      </c>
      <c r="AY39" s="324">
        <f>[61]태창금속!AY39</f>
        <v>17185</v>
      </c>
      <c r="AZ39" s="61">
        <f>[61]태창금속!AZ39</f>
        <v>0</v>
      </c>
      <c r="BA39" s="320">
        <f>[61]태창금속!BA39</f>
        <v>0</v>
      </c>
      <c r="BB39" s="320">
        <f>[61]태창금속!BB39</f>
        <v>0</v>
      </c>
      <c r="BC39" s="320">
        <f>[61]태창금속!BC39</f>
        <v>0</v>
      </c>
      <c r="BD39" s="320">
        <f>[61]태창금속!BD39</f>
        <v>11473752</v>
      </c>
      <c r="BE39" s="320">
        <f>[61]태창금속!BE39</f>
        <v>0</v>
      </c>
      <c r="BF39" s="320">
        <f>[61]태창금속!BF39</f>
        <v>0</v>
      </c>
      <c r="BG39" s="320">
        <f>[61]태창금속!BG39</f>
        <v>0</v>
      </c>
      <c r="BH39" s="320">
        <f>[61]태창금속!BH39</f>
        <v>0</v>
      </c>
      <c r="BI39" s="320">
        <f>[61]태창금속!BI39</f>
        <v>0</v>
      </c>
      <c r="BJ39" s="320">
        <f>[61]태창금속!BJ39</f>
        <v>0</v>
      </c>
      <c r="BK39" s="320">
        <f>[61]태창금속!BK39</f>
        <v>0</v>
      </c>
      <c r="BL39" s="320">
        <f>[61]태창금속!BL39</f>
        <v>5731870</v>
      </c>
      <c r="BM39" s="320">
        <f>[61]태창금속!BM39</f>
        <v>0</v>
      </c>
      <c r="BN39" s="320">
        <f>[61]태창금속!BN39</f>
        <v>0</v>
      </c>
      <c r="BO39" s="320">
        <f>[61]태창금속!BO39</f>
        <v>0</v>
      </c>
      <c r="BP39" s="320">
        <f>[61]태창금속!BP39</f>
        <v>0</v>
      </c>
      <c r="BQ39" s="320">
        <f>[61]태창금속!BQ39</f>
        <v>0</v>
      </c>
      <c r="BR39" s="320">
        <f>[61]태창금속!BR39</f>
        <v>0</v>
      </c>
      <c r="BS39" s="320">
        <f>[61]태창금속!BS39</f>
        <v>0</v>
      </c>
      <c r="BT39" s="320">
        <f>[61]태창금속!BT39</f>
        <v>0</v>
      </c>
      <c r="BU39" s="320">
        <f>[61]태창금속!BU39</f>
        <v>0</v>
      </c>
      <c r="BV39" s="320">
        <f>[61]태창금속!BV39</f>
        <v>0</v>
      </c>
      <c r="BW39" s="320">
        <f>[61]태창금속!BW39</f>
        <v>0</v>
      </c>
      <c r="BX39" s="320">
        <f>[61]태창금속!BX39</f>
        <v>0</v>
      </c>
      <c r="BY39" s="320">
        <f>[61]태창금속!BY39</f>
        <v>0</v>
      </c>
      <c r="BZ39" s="320">
        <f>[61]태창금속!BZ39</f>
        <v>0</v>
      </c>
      <c r="CA39" s="320">
        <f>[61]태창금속!CA39</f>
        <v>0</v>
      </c>
      <c r="CB39" s="320">
        <f>[61]태창금속!CB39</f>
        <v>0</v>
      </c>
      <c r="CC39" s="320">
        <f>[61]태창금속!CC39</f>
        <v>0</v>
      </c>
      <c r="CD39" s="320">
        <f>[61]태창금속!CD39</f>
        <v>0</v>
      </c>
      <c r="CE39" s="320">
        <f>[61]태창금속!CE39</f>
        <v>0</v>
      </c>
    </row>
    <row r="40" spans="1:83" s="22" customFormat="1" ht="27.95" customHeight="1">
      <c r="A40" s="22" t="str">
        <f>[61]태창금속!A40</f>
        <v>인알파코리아KA4 외</v>
      </c>
      <c r="B40" s="616"/>
      <c r="C40" s="312" t="str">
        <f>[61]태창금속!C40</f>
        <v>MX5</v>
      </c>
      <c r="D40" s="312">
        <f>[61]태창금속!D40</f>
        <v>50014441</v>
      </c>
      <c r="E40" s="312">
        <f>[61]태창금속!E40</f>
        <v>50014441</v>
      </c>
      <c r="F40" s="312" t="str">
        <f>[61]태창금속!F40</f>
        <v xml:space="preserve">ROLLO CASSETTE </v>
      </c>
      <c r="G40" s="325" t="str">
        <f>[61]태창금속!G40</f>
        <v>SPCC</v>
      </c>
      <c r="H40" s="326">
        <f>[61]태창금속!H40</f>
        <v>1</v>
      </c>
      <c r="I40" s="326">
        <f>[61]태창금속!I40</f>
        <v>1050</v>
      </c>
      <c r="J40" s="326">
        <f>[61]태창금속!J40</f>
        <v>370</v>
      </c>
      <c r="K40" s="314">
        <f>[61]태창금속!K40</f>
        <v>7.85</v>
      </c>
      <c r="L40" s="327">
        <f>[61]태창금속!L40</f>
        <v>3.049725</v>
      </c>
      <c r="M40" s="312" t="str">
        <f>[61]태창금속!M40</f>
        <v>COIL</v>
      </c>
      <c r="N40" s="316">
        <f>[61]태창금속!N40</f>
        <v>1001.2</v>
      </c>
      <c r="O40" s="317">
        <f>[61]태창금속!O40</f>
        <v>22757276</v>
      </c>
      <c r="P40" s="318">
        <f>[61]태창금속!P40</f>
        <v>0</v>
      </c>
      <c r="Q40" s="318">
        <f>[61]태창금속!Q40</f>
        <v>22730</v>
      </c>
      <c r="R40" s="319">
        <f>[61]태창금속!R40</f>
        <v>7453.1310200100006</v>
      </c>
      <c r="S40" s="301">
        <f>[61]태창금속!S40</f>
        <v>0</v>
      </c>
      <c r="T40" s="320">
        <f>[61]태창금속!T40</f>
        <v>0</v>
      </c>
      <c r="U40" s="321">
        <f>[61]태창금속!U40</f>
        <v>0</v>
      </c>
      <c r="V40" s="322">
        <f>[61]태창금속!V40</f>
        <v>11480</v>
      </c>
      <c r="W40" s="322">
        <f>[61]태창금속!W40</f>
        <v>0</v>
      </c>
      <c r="X40" s="322">
        <f>[61]태창금속!X40</f>
        <v>0</v>
      </c>
      <c r="Y40" s="322">
        <f>[61]태창금속!Y40</f>
        <v>0</v>
      </c>
      <c r="Z40" s="322">
        <f>[61]태창금속!Z40</f>
        <v>0</v>
      </c>
      <c r="AA40" s="322">
        <f>[61]태창금속!AA40</f>
        <v>0</v>
      </c>
      <c r="AB40" s="322">
        <f>[61]태창금속!AB40</f>
        <v>0</v>
      </c>
      <c r="AC40" s="322">
        <f>[61]태창금속!AC40</f>
        <v>0</v>
      </c>
      <c r="AD40" s="322">
        <f>[61]태창금속!AD40</f>
        <v>0</v>
      </c>
      <c r="AE40" s="322">
        <f>[61]태창금속!AE40</f>
        <v>11250</v>
      </c>
      <c r="AF40" s="322">
        <f>[61]태창금속!AF40</f>
        <v>0</v>
      </c>
      <c r="AG40" s="322">
        <f>[61]태창금속!AG40</f>
        <v>0</v>
      </c>
      <c r="AH40" s="322">
        <f>[61]태창금속!AH40</f>
        <v>0</v>
      </c>
      <c r="AI40" s="322">
        <f>[61]태창금속!AI40</f>
        <v>0</v>
      </c>
      <c r="AJ40" s="322">
        <f>[61]태창금속!AJ40</f>
        <v>0</v>
      </c>
      <c r="AK40" s="322">
        <f>[61]태창금속!AK40</f>
        <v>0</v>
      </c>
      <c r="AL40" s="322">
        <f>[61]태창금속!AL40</f>
        <v>0</v>
      </c>
      <c r="AM40" s="322">
        <f>[61]태창금속!AM40</f>
        <v>0</v>
      </c>
      <c r="AN40" s="322">
        <f>[61]태창금속!AN40</f>
        <v>0</v>
      </c>
      <c r="AO40" s="322">
        <f>[61]태창금속!AO40</f>
        <v>0</v>
      </c>
      <c r="AP40" s="322">
        <f>[61]태창금속!AP40</f>
        <v>0</v>
      </c>
      <c r="AQ40" s="322">
        <f>[61]태창금속!AQ40</f>
        <v>0</v>
      </c>
      <c r="AR40" s="322">
        <f>[61]태창금속!AR40</f>
        <v>0</v>
      </c>
      <c r="AS40" s="322">
        <f>[61]태창금속!AS40</f>
        <v>0</v>
      </c>
      <c r="AT40" s="322">
        <f>[61]태창금속!AT40</f>
        <v>0</v>
      </c>
      <c r="AU40" s="322">
        <f>[61]태창금속!AU40</f>
        <v>0</v>
      </c>
      <c r="AV40" s="322">
        <f>[61]태창금속!AV40</f>
        <v>0</v>
      </c>
      <c r="AW40" s="322">
        <f>[61]태창금속!AW40</f>
        <v>0</v>
      </c>
      <c r="AX40" s="323">
        <f>[61]태창금속!AX40</f>
        <v>0</v>
      </c>
      <c r="AY40" s="324">
        <f>[61]태창금속!AY40</f>
        <v>22730</v>
      </c>
      <c r="AZ40" s="61">
        <f>[61]태창금속!AZ40</f>
        <v>0</v>
      </c>
      <c r="BA40" s="320">
        <f>[61]태창금속!BA40</f>
        <v>0</v>
      </c>
      <c r="BB40" s="320">
        <f>[61]태창금속!BB40</f>
        <v>0</v>
      </c>
      <c r="BC40" s="320">
        <f>[61]태창금속!BC40</f>
        <v>11493776</v>
      </c>
      <c r="BD40" s="320">
        <f>[61]태창금속!BD40</f>
        <v>0</v>
      </c>
      <c r="BE40" s="320">
        <f>[61]태창금속!BE40</f>
        <v>0</v>
      </c>
      <c r="BF40" s="320">
        <f>[61]태창금속!BF40</f>
        <v>0</v>
      </c>
      <c r="BG40" s="320">
        <f>[61]태창금속!BG40</f>
        <v>0</v>
      </c>
      <c r="BH40" s="320">
        <f>[61]태창금속!BH40</f>
        <v>0</v>
      </c>
      <c r="BI40" s="320">
        <f>[61]태창금속!BI40</f>
        <v>0</v>
      </c>
      <c r="BJ40" s="320">
        <f>[61]태창금속!BJ40</f>
        <v>0</v>
      </c>
      <c r="BK40" s="320">
        <f>[61]태창금속!BK40</f>
        <v>0</v>
      </c>
      <c r="BL40" s="320">
        <f>[61]태창금속!BL40</f>
        <v>11263500</v>
      </c>
      <c r="BM40" s="320">
        <f>[61]태창금속!BM40</f>
        <v>0</v>
      </c>
      <c r="BN40" s="320">
        <f>[61]태창금속!BN40</f>
        <v>0</v>
      </c>
      <c r="BO40" s="320">
        <f>[61]태창금속!BO40</f>
        <v>0</v>
      </c>
      <c r="BP40" s="320">
        <f>[61]태창금속!BP40</f>
        <v>0</v>
      </c>
      <c r="BQ40" s="320">
        <f>[61]태창금속!BQ40</f>
        <v>0</v>
      </c>
      <c r="BR40" s="320">
        <f>[61]태창금속!BR40</f>
        <v>0</v>
      </c>
      <c r="BS40" s="320">
        <f>[61]태창금속!BS40</f>
        <v>0</v>
      </c>
      <c r="BT40" s="320">
        <f>[61]태창금속!BT40</f>
        <v>0</v>
      </c>
      <c r="BU40" s="320">
        <f>[61]태창금속!BU40</f>
        <v>0</v>
      </c>
      <c r="BV40" s="320">
        <f>[61]태창금속!BV40</f>
        <v>0</v>
      </c>
      <c r="BW40" s="320">
        <f>[61]태창금속!BW40</f>
        <v>0</v>
      </c>
      <c r="BX40" s="320">
        <f>[61]태창금속!BX40</f>
        <v>0</v>
      </c>
      <c r="BY40" s="320">
        <f>[61]태창금속!BY40</f>
        <v>0</v>
      </c>
      <c r="BZ40" s="320">
        <f>[61]태창금속!BZ40</f>
        <v>0</v>
      </c>
      <c r="CA40" s="320">
        <f>[61]태창금속!CA40</f>
        <v>0</v>
      </c>
      <c r="CB40" s="320">
        <f>[61]태창금속!CB40</f>
        <v>0</v>
      </c>
      <c r="CC40" s="320">
        <f>[61]태창금속!CC40</f>
        <v>0</v>
      </c>
      <c r="CD40" s="320">
        <f>[61]태창금속!CD40</f>
        <v>0</v>
      </c>
      <c r="CE40" s="320">
        <f>[61]태창금속!CE40</f>
        <v>0</v>
      </c>
    </row>
    <row r="41" spans="1:83" s="22" customFormat="1" ht="27.95" customHeight="1">
      <c r="A41" s="22" t="str">
        <f>[61]태창금속!A41</f>
        <v>인알파코리아KA4 외</v>
      </c>
      <c r="B41" s="616"/>
      <c r="C41" s="312" t="str">
        <f>[61]태창금속!C41</f>
        <v>RS4</v>
      </c>
      <c r="D41" s="312">
        <f>[61]태창금속!D41</f>
        <v>50012438</v>
      </c>
      <c r="E41" s="312">
        <f>[61]태창금속!E41</f>
        <v>50012438</v>
      </c>
      <c r="F41" s="312" t="str">
        <f>[61]태창금속!F41</f>
        <v>GLASS REINFORSEMENT</v>
      </c>
      <c r="G41" s="325" t="str">
        <f>[61]태창금속!G41</f>
        <v>SGARC340</v>
      </c>
      <c r="H41" s="326">
        <f>[61]태창금속!H41</f>
        <v>1.6</v>
      </c>
      <c r="I41" s="326">
        <f>[61]태창금속!I41</f>
        <v>760</v>
      </c>
      <c r="J41" s="326">
        <f>[61]태창금속!J41</f>
        <v>1150</v>
      </c>
      <c r="K41" s="314">
        <f>[61]태창금속!K41</f>
        <v>7.85</v>
      </c>
      <c r="L41" s="327">
        <f>[61]태창금속!L41</f>
        <v>10.97744</v>
      </c>
      <c r="M41" s="312" t="str">
        <f>[61]태창금속!M41</f>
        <v>COIL</v>
      </c>
      <c r="N41" s="316">
        <f>[61]태창금속!N41</f>
        <v>1130.5999999999999</v>
      </c>
      <c r="O41" s="317">
        <f>[61]태창금속!O41</f>
        <v>0</v>
      </c>
      <c r="P41" s="318">
        <f>[61]태창금속!P41</f>
        <v>0</v>
      </c>
      <c r="Q41" s="318">
        <f>[61]태창금속!Q41</f>
        <v>0</v>
      </c>
      <c r="R41" s="319">
        <f>[61]태창금속!R41</f>
        <v>0</v>
      </c>
      <c r="S41" s="301">
        <f>[61]태창금속!S41</f>
        <v>0</v>
      </c>
      <c r="T41" s="320">
        <f>[61]태창금속!T41</f>
        <v>0</v>
      </c>
      <c r="U41" s="321">
        <f>[61]태창금속!U41</f>
        <v>0</v>
      </c>
      <c r="V41" s="322">
        <f>[61]태창금속!V41</f>
        <v>0</v>
      </c>
      <c r="W41" s="322">
        <f>[61]태창금속!W41</f>
        <v>0</v>
      </c>
      <c r="X41" s="322">
        <f>[61]태창금속!X41</f>
        <v>0</v>
      </c>
      <c r="Y41" s="322">
        <f>[61]태창금속!Y41</f>
        <v>0</v>
      </c>
      <c r="Z41" s="322">
        <f>[61]태창금속!Z41</f>
        <v>0</v>
      </c>
      <c r="AA41" s="322">
        <f>[61]태창금속!AA41</f>
        <v>0</v>
      </c>
      <c r="AB41" s="322">
        <f>[61]태창금속!AB41</f>
        <v>0</v>
      </c>
      <c r="AC41" s="322">
        <f>[61]태창금속!AC41</f>
        <v>0</v>
      </c>
      <c r="AD41" s="322">
        <f>[61]태창금속!AD41</f>
        <v>0</v>
      </c>
      <c r="AE41" s="322">
        <f>[61]태창금속!AE41</f>
        <v>0</v>
      </c>
      <c r="AF41" s="322">
        <f>[61]태창금속!AF41</f>
        <v>0</v>
      </c>
      <c r="AG41" s="322">
        <f>[61]태창금속!AG41</f>
        <v>0</v>
      </c>
      <c r="AH41" s="322">
        <f>[61]태창금속!AH41</f>
        <v>0</v>
      </c>
      <c r="AI41" s="322">
        <f>[61]태창금속!AI41</f>
        <v>0</v>
      </c>
      <c r="AJ41" s="322">
        <f>[61]태창금속!AJ41</f>
        <v>0</v>
      </c>
      <c r="AK41" s="322">
        <f>[61]태창금속!AK41</f>
        <v>0</v>
      </c>
      <c r="AL41" s="322">
        <f>[61]태창금속!AL41</f>
        <v>0</v>
      </c>
      <c r="AM41" s="322">
        <f>[61]태창금속!AM41</f>
        <v>0</v>
      </c>
      <c r="AN41" s="322">
        <f>[61]태창금속!AN41</f>
        <v>0</v>
      </c>
      <c r="AO41" s="322">
        <f>[61]태창금속!AO41</f>
        <v>0</v>
      </c>
      <c r="AP41" s="322">
        <f>[61]태창금속!AP41</f>
        <v>0</v>
      </c>
      <c r="AQ41" s="322">
        <f>[61]태창금속!AQ41</f>
        <v>0</v>
      </c>
      <c r="AR41" s="322">
        <f>[61]태창금속!AR41</f>
        <v>0</v>
      </c>
      <c r="AS41" s="322">
        <f>[61]태창금속!AS41</f>
        <v>0</v>
      </c>
      <c r="AT41" s="322">
        <f>[61]태창금속!AT41</f>
        <v>0</v>
      </c>
      <c r="AU41" s="322">
        <f>[61]태창금속!AU41</f>
        <v>0</v>
      </c>
      <c r="AV41" s="322">
        <f>[61]태창금속!AV41</f>
        <v>0</v>
      </c>
      <c r="AW41" s="322">
        <f>[61]태창금속!AW41</f>
        <v>0</v>
      </c>
      <c r="AX41" s="323">
        <f>[61]태창금속!AX41</f>
        <v>0</v>
      </c>
      <c r="AY41" s="324">
        <f>[61]태창금속!AY41</f>
        <v>0</v>
      </c>
      <c r="AZ41" s="61">
        <f>[61]태창금속!AZ41</f>
        <v>0</v>
      </c>
      <c r="BA41" s="320">
        <f>[61]태창금속!BA41</f>
        <v>0</v>
      </c>
      <c r="BB41" s="320">
        <f>[61]태창금속!BB41</f>
        <v>0</v>
      </c>
      <c r="BC41" s="320">
        <f>[61]태창금속!BC41</f>
        <v>0</v>
      </c>
      <c r="BD41" s="320">
        <f>[61]태창금속!BD41</f>
        <v>0</v>
      </c>
      <c r="BE41" s="320">
        <f>[61]태창금속!BE41</f>
        <v>0</v>
      </c>
      <c r="BF41" s="320">
        <f>[61]태창금속!BF41</f>
        <v>0</v>
      </c>
      <c r="BG41" s="320">
        <f>[61]태창금속!BG41</f>
        <v>0</v>
      </c>
      <c r="BH41" s="320">
        <f>[61]태창금속!BH41</f>
        <v>0</v>
      </c>
      <c r="BI41" s="320">
        <f>[61]태창금속!BI41</f>
        <v>0</v>
      </c>
      <c r="BJ41" s="320">
        <f>[61]태창금속!BJ41</f>
        <v>0</v>
      </c>
      <c r="BK41" s="320">
        <f>[61]태창금속!BK41</f>
        <v>0</v>
      </c>
      <c r="BL41" s="320">
        <f>[61]태창금속!BL41</f>
        <v>0</v>
      </c>
      <c r="BM41" s="320">
        <f>[61]태창금속!BM41</f>
        <v>0</v>
      </c>
      <c r="BN41" s="320">
        <f>[61]태창금속!BN41</f>
        <v>0</v>
      </c>
      <c r="BO41" s="320">
        <f>[61]태창금속!BO41</f>
        <v>0</v>
      </c>
      <c r="BP41" s="320">
        <f>[61]태창금속!BP41</f>
        <v>0</v>
      </c>
      <c r="BQ41" s="320">
        <f>[61]태창금속!BQ41</f>
        <v>0</v>
      </c>
      <c r="BR41" s="320">
        <f>[61]태창금속!BR41</f>
        <v>0</v>
      </c>
      <c r="BS41" s="320">
        <f>[61]태창금속!BS41</f>
        <v>0</v>
      </c>
      <c r="BT41" s="320">
        <f>[61]태창금속!BT41</f>
        <v>0</v>
      </c>
      <c r="BU41" s="320">
        <f>[61]태창금속!BU41</f>
        <v>0</v>
      </c>
      <c r="BV41" s="320">
        <f>[61]태창금속!BV41</f>
        <v>0</v>
      </c>
      <c r="BW41" s="320">
        <f>[61]태창금속!BW41</f>
        <v>0</v>
      </c>
      <c r="BX41" s="320">
        <f>[61]태창금속!BX41</f>
        <v>0</v>
      </c>
      <c r="BY41" s="320">
        <f>[61]태창금속!BY41</f>
        <v>0</v>
      </c>
      <c r="BZ41" s="320">
        <f>[61]태창금속!BZ41</f>
        <v>0</v>
      </c>
      <c r="CA41" s="320">
        <f>[61]태창금속!CA41</f>
        <v>0</v>
      </c>
      <c r="CB41" s="320">
        <f>[61]태창금속!CB41</f>
        <v>0</v>
      </c>
      <c r="CC41" s="320">
        <f>[61]태창금속!CC41</f>
        <v>0</v>
      </c>
      <c r="CD41" s="320">
        <f>[61]태창금속!CD41</f>
        <v>0</v>
      </c>
      <c r="CE41" s="320">
        <f>[61]태창금속!CE41</f>
        <v>0</v>
      </c>
    </row>
    <row r="42" spans="1:83" s="22" customFormat="1" ht="27.95" customHeight="1">
      <c r="A42" s="22" t="str">
        <f>[61]태창금속!A42</f>
        <v>인알파코리아KA4 외</v>
      </c>
      <c r="B42" s="616"/>
      <c r="C42" s="312" t="str">
        <f>[61]태창금속!C42</f>
        <v>MQ4</v>
      </c>
      <c r="D42" s="312" t="str">
        <f>[61]태창금속!D42</f>
        <v>50008160E</v>
      </c>
      <c r="E42" s="312" t="str">
        <f>[61]태창금속!E42</f>
        <v>50008160E</v>
      </c>
      <c r="F42" s="312" t="str">
        <f>[61]태창금속!F42</f>
        <v>GLASS REINFORSEMENT</v>
      </c>
      <c r="G42" s="325" t="str">
        <f>[61]태창금속!G42</f>
        <v>SGARC340</v>
      </c>
      <c r="H42" s="326">
        <f>[61]태창금속!H42</f>
        <v>1.6</v>
      </c>
      <c r="I42" s="326">
        <f>[61]태창금속!I42</f>
        <v>901</v>
      </c>
      <c r="J42" s="326">
        <f>[61]태창금속!J42</f>
        <v>1150</v>
      </c>
      <c r="K42" s="314">
        <f>[61]태창금속!K42</f>
        <v>7.85</v>
      </c>
      <c r="L42" s="327">
        <f>[61]태창금속!L42</f>
        <v>13.014044000000002</v>
      </c>
      <c r="M42" s="312" t="str">
        <f>[61]태창금속!M42</f>
        <v>COIL</v>
      </c>
      <c r="N42" s="316">
        <f>[61]태창금속!N42</f>
        <v>1130.5999999999999</v>
      </c>
      <c r="O42" s="317">
        <f>[61]태창금속!O42</f>
        <v>110753575.99999999</v>
      </c>
      <c r="P42" s="318">
        <f>[61]태창금속!P42</f>
        <v>0</v>
      </c>
      <c r="Q42" s="318">
        <f>[61]태창금속!Q42</f>
        <v>97960</v>
      </c>
      <c r="R42" s="319">
        <f>[61]태창금속!R42</f>
        <v>7527.2528662113009</v>
      </c>
      <c r="S42" s="301">
        <f>[61]태창금속!S42</f>
        <v>0</v>
      </c>
      <c r="T42" s="320">
        <f>[61]태창금속!T42</f>
        <v>21090</v>
      </c>
      <c r="U42" s="321">
        <f>[61]태창금속!U42</f>
        <v>40560</v>
      </c>
      <c r="V42" s="322">
        <f>[61]태창금속!V42</f>
        <v>0</v>
      </c>
      <c r="W42" s="322">
        <f>[61]태창금속!W42</f>
        <v>0</v>
      </c>
      <c r="X42" s="322">
        <f>[61]태창금속!X42</f>
        <v>0</v>
      </c>
      <c r="Y42" s="322">
        <f>[61]태창금속!Y42</f>
        <v>0</v>
      </c>
      <c r="Z42" s="322">
        <f>[61]태창금속!Z42</f>
        <v>0</v>
      </c>
      <c r="AA42" s="322">
        <f>[61]태창금속!AA42</f>
        <v>0</v>
      </c>
      <c r="AB42" s="322">
        <f>[61]태창금속!AB42</f>
        <v>0</v>
      </c>
      <c r="AC42" s="322">
        <f>[61]태창금속!AC42</f>
        <v>36310</v>
      </c>
      <c r="AD42" s="322">
        <f>[61]태창금속!AD42</f>
        <v>0</v>
      </c>
      <c r="AE42" s="322">
        <f>[61]태창금속!AE42</f>
        <v>0</v>
      </c>
      <c r="AF42" s="322">
        <f>[61]태창금속!AF42</f>
        <v>0</v>
      </c>
      <c r="AG42" s="322">
        <f>[61]태창금속!AG42</f>
        <v>0</v>
      </c>
      <c r="AH42" s="322">
        <f>[61]태창금속!AH42</f>
        <v>0</v>
      </c>
      <c r="AI42" s="322">
        <f>[61]태창금속!AI42</f>
        <v>0</v>
      </c>
      <c r="AJ42" s="322">
        <f>[61]태창금속!AJ42</f>
        <v>0</v>
      </c>
      <c r="AK42" s="322">
        <f>[61]태창금속!AK42</f>
        <v>0</v>
      </c>
      <c r="AL42" s="322">
        <f>[61]태창금속!AL42</f>
        <v>0</v>
      </c>
      <c r="AM42" s="322">
        <f>[61]태창금속!AM42</f>
        <v>0</v>
      </c>
      <c r="AN42" s="322">
        <f>[61]태창금속!AN42</f>
        <v>0</v>
      </c>
      <c r="AO42" s="322">
        <f>[61]태창금속!AO42</f>
        <v>0</v>
      </c>
      <c r="AP42" s="322">
        <f>[61]태창금속!AP42</f>
        <v>0</v>
      </c>
      <c r="AQ42" s="322">
        <f>[61]태창금속!AQ42</f>
        <v>0</v>
      </c>
      <c r="AR42" s="322">
        <f>[61]태창금속!AR42</f>
        <v>0</v>
      </c>
      <c r="AS42" s="322">
        <f>[61]태창금속!AS42</f>
        <v>0</v>
      </c>
      <c r="AT42" s="322">
        <f>[61]태창금속!AT42</f>
        <v>0</v>
      </c>
      <c r="AU42" s="322">
        <f>[61]태창금속!AU42</f>
        <v>0</v>
      </c>
      <c r="AV42" s="322">
        <f>[61]태창금속!AV42</f>
        <v>0</v>
      </c>
      <c r="AW42" s="322">
        <f>[61]태창금속!AW42</f>
        <v>0</v>
      </c>
      <c r="AX42" s="323">
        <f>[61]태창금속!AX42</f>
        <v>0</v>
      </c>
      <c r="AY42" s="324">
        <f>[61]태창금속!AY42</f>
        <v>97960</v>
      </c>
      <c r="AZ42" s="61">
        <f>[61]태창금속!AZ42</f>
        <v>0</v>
      </c>
      <c r="BA42" s="320">
        <f>[61]태창금속!BA42</f>
        <v>23844353.999999996</v>
      </c>
      <c r="BB42" s="320">
        <f>[61]태창금속!BB42</f>
        <v>45857136</v>
      </c>
      <c r="BC42" s="320">
        <f>[61]태창금속!BC42</f>
        <v>0</v>
      </c>
      <c r="BD42" s="320">
        <f>[61]태창금속!BD42</f>
        <v>0</v>
      </c>
      <c r="BE42" s="320">
        <f>[61]태창금속!BE42</f>
        <v>0</v>
      </c>
      <c r="BF42" s="320">
        <f>[61]태창금속!BF42</f>
        <v>0</v>
      </c>
      <c r="BG42" s="320">
        <f>[61]태창금속!BG42</f>
        <v>0</v>
      </c>
      <c r="BH42" s="320">
        <f>[61]태창금속!BH42</f>
        <v>0</v>
      </c>
      <c r="BI42" s="320">
        <f>[61]태창금속!BI42</f>
        <v>0</v>
      </c>
      <c r="BJ42" s="320">
        <f>[61]태창금속!BJ42</f>
        <v>41052086</v>
      </c>
      <c r="BK42" s="320">
        <f>[61]태창금속!BK42</f>
        <v>0</v>
      </c>
      <c r="BL42" s="320">
        <f>[61]태창금속!BL42</f>
        <v>0</v>
      </c>
      <c r="BM42" s="320">
        <f>[61]태창금속!BM42</f>
        <v>0</v>
      </c>
      <c r="BN42" s="320">
        <f>[61]태창금속!BN42</f>
        <v>0</v>
      </c>
      <c r="BO42" s="320">
        <f>[61]태창금속!BO42</f>
        <v>0</v>
      </c>
      <c r="BP42" s="320">
        <f>[61]태창금속!BP42</f>
        <v>0</v>
      </c>
      <c r="BQ42" s="320">
        <f>[61]태창금속!BQ42</f>
        <v>0</v>
      </c>
      <c r="BR42" s="320">
        <f>[61]태창금속!BR42</f>
        <v>0</v>
      </c>
      <c r="BS42" s="320">
        <f>[61]태창금속!BS42</f>
        <v>0</v>
      </c>
      <c r="BT42" s="320">
        <f>[61]태창금속!BT42</f>
        <v>0</v>
      </c>
      <c r="BU42" s="320">
        <f>[61]태창금속!BU42</f>
        <v>0</v>
      </c>
      <c r="BV42" s="320">
        <f>[61]태창금속!BV42</f>
        <v>0</v>
      </c>
      <c r="BW42" s="320">
        <f>[61]태창금속!BW42</f>
        <v>0</v>
      </c>
      <c r="BX42" s="320">
        <f>[61]태창금속!BX42</f>
        <v>0</v>
      </c>
      <c r="BY42" s="320">
        <f>[61]태창금속!BY42</f>
        <v>0</v>
      </c>
      <c r="BZ42" s="320">
        <f>[61]태창금속!BZ42</f>
        <v>0</v>
      </c>
      <c r="CA42" s="320">
        <f>[61]태창금속!CA42</f>
        <v>0</v>
      </c>
      <c r="CB42" s="320">
        <f>[61]태창금속!CB42</f>
        <v>0</v>
      </c>
      <c r="CC42" s="320">
        <f>[61]태창금속!CC42</f>
        <v>0</v>
      </c>
      <c r="CD42" s="320">
        <f>[61]태창금속!CD42</f>
        <v>0</v>
      </c>
      <c r="CE42" s="320">
        <f>[61]태창금속!CE42</f>
        <v>0</v>
      </c>
    </row>
    <row r="43" spans="1:83" s="22" customFormat="1" ht="27.95" customHeight="1">
      <c r="A43" s="22" t="str">
        <f>[61]태창금속!A43</f>
        <v>인알파코리아KA4 외</v>
      </c>
      <c r="B43" s="616"/>
      <c r="C43" s="312" t="str">
        <f>[61]태창금속!C43</f>
        <v>NES</v>
      </c>
      <c r="D43" s="312">
        <f>[61]태창금속!D43</f>
        <v>50012234</v>
      </c>
      <c r="E43" s="312">
        <f>[61]태창금속!E43</f>
        <v>50012234</v>
      </c>
      <c r="F43" s="312" t="str">
        <f>[61]태창금속!F43</f>
        <v>REAR BEAM</v>
      </c>
      <c r="G43" s="325" t="str">
        <f>[61]태창금속!G43</f>
        <v>SPCD</v>
      </c>
      <c r="H43" s="326">
        <f>[61]태창금속!H43</f>
        <v>1.2</v>
      </c>
      <c r="I43" s="326">
        <f>[61]태창금속!I43</f>
        <v>1120</v>
      </c>
      <c r="J43" s="326">
        <f>[61]태창금속!J43</f>
        <v>320</v>
      </c>
      <c r="K43" s="314">
        <f>[61]태창금속!K43</f>
        <v>7.85</v>
      </c>
      <c r="L43" s="327">
        <f>[61]태창금속!L43</f>
        <v>3.376128</v>
      </c>
      <c r="M43" s="312" t="str">
        <f>[61]태창금속!M43</f>
        <v>COIL</v>
      </c>
      <c r="N43" s="316">
        <f>[61]태창금속!N43</f>
        <v>0</v>
      </c>
      <c r="O43" s="317">
        <f>[61]태창금속!O43</f>
        <v>0</v>
      </c>
      <c r="P43" s="318">
        <f>[61]태창금속!P43</f>
        <v>0</v>
      </c>
      <c r="Q43" s="318">
        <f>[61]태창금속!Q43</f>
        <v>5725</v>
      </c>
      <c r="R43" s="319">
        <f>[61]태창금속!R43</f>
        <v>1695.7295457992113</v>
      </c>
      <c r="S43" s="301">
        <f>[61]태창금속!S43</f>
        <v>0</v>
      </c>
      <c r="T43" s="320">
        <f>[61]태창금속!T43</f>
        <v>0</v>
      </c>
      <c r="U43" s="321">
        <f>[61]태창금속!U43</f>
        <v>0</v>
      </c>
      <c r="V43" s="322">
        <f>[61]태창금속!V43</f>
        <v>0</v>
      </c>
      <c r="W43" s="322">
        <f>[61]태창금속!W43</f>
        <v>0</v>
      </c>
      <c r="X43" s="322">
        <f>[61]태창금속!X43</f>
        <v>0</v>
      </c>
      <c r="Y43" s="322">
        <f>[61]태창금속!Y43</f>
        <v>0</v>
      </c>
      <c r="Z43" s="322">
        <f>[61]태창금속!Z43</f>
        <v>0</v>
      </c>
      <c r="AA43" s="322">
        <f>[61]태창금속!AA43</f>
        <v>0</v>
      </c>
      <c r="AB43" s="322">
        <f>[61]태창금속!AB43</f>
        <v>0</v>
      </c>
      <c r="AC43" s="322">
        <f>[61]태창금속!AC43</f>
        <v>0</v>
      </c>
      <c r="AD43" s="322">
        <f>[61]태창금속!AD43</f>
        <v>0</v>
      </c>
      <c r="AE43" s="322">
        <f>[61]태창금속!AE43</f>
        <v>5725</v>
      </c>
      <c r="AF43" s="322">
        <f>[61]태창금속!AF43</f>
        <v>0</v>
      </c>
      <c r="AG43" s="322">
        <f>[61]태창금속!AG43</f>
        <v>0</v>
      </c>
      <c r="AH43" s="322">
        <f>[61]태창금속!AH43</f>
        <v>0</v>
      </c>
      <c r="AI43" s="322">
        <f>[61]태창금속!AI43</f>
        <v>0</v>
      </c>
      <c r="AJ43" s="322">
        <f>[61]태창금속!AJ43</f>
        <v>0</v>
      </c>
      <c r="AK43" s="322">
        <f>[61]태창금속!AK43</f>
        <v>0</v>
      </c>
      <c r="AL43" s="322">
        <f>[61]태창금속!AL43</f>
        <v>0</v>
      </c>
      <c r="AM43" s="322">
        <f>[61]태창금속!AM43</f>
        <v>0</v>
      </c>
      <c r="AN43" s="322">
        <f>[61]태창금속!AN43</f>
        <v>0</v>
      </c>
      <c r="AO43" s="322">
        <f>[61]태창금속!AO43</f>
        <v>0</v>
      </c>
      <c r="AP43" s="322">
        <f>[61]태창금속!AP43</f>
        <v>0</v>
      </c>
      <c r="AQ43" s="322">
        <f>[61]태창금속!AQ43</f>
        <v>0</v>
      </c>
      <c r="AR43" s="322">
        <f>[61]태창금속!AR43</f>
        <v>0</v>
      </c>
      <c r="AS43" s="322">
        <f>[61]태창금속!AS43</f>
        <v>0</v>
      </c>
      <c r="AT43" s="322">
        <f>[61]태창금속!AT43</f>
        <v>0</v>
      </c>
      <c r="AU43" s="322">
        <f>[61]태창금속!AU43</f>
        <v>0</v>
      </c>
      <c r="AV43" s="322">
        <f>[61]태창금속!AV43</f>
        <v>0</v>
      </c>
      <c r="AW43" s="322">
        <f>[61]태창금속!AW43</f>
        <v>0</v>
      </c>
      <c r="AX43" s="323">
        <f>[61]태창금속!AX43</f>
        <v>0</v>
      </c>
      <c r="AY43" s="324">
        <f>[61]태창금속!AY43</f>
        <v>5725</v>
      </c>
      <c r="AZ43" s="61">
        <f>[61]태창금속!AZ43</f>
        <v>0</v>
      </c>
      <c r="BA43" s="320">
        <f>[61]태창금속!BA43</f>
        <v>0</v>
      </c>
      <c r="BB43" s="320">
        <f>[61]태창금속!BB43</f>
        <v>0</v>
      </c>
      <c r="BC43" s="320">
        <f>[61]태창금속!BC43</f>
        <v>0</v>
      </c>
      <c r="BD43" s="320">
        <f>[61]태창금속!BD43</f>
        <v>0</v>
      </c>
      <c r="BE43" s="320">
        <f>[61]태창금속!BE43</f>
        <v>0</v>
      </c>
      <c r="BF43" s="320">
        <f>[61]태창금속!BF43</f>
        <v>0</v>
      </c>
      <c r="BG43" s="320">
        <f>[61]태창금속!BG43</f>
        <v>0</v>
      </c>
      <c r="BH43" s="320">
        <f>[61]태창금속!BH43</f>
        <v>0</v>
      </c>
      <c r="BI43" s="320">
        <f>[61]태창금속!BI43</f>
        <v>0</v>
      </c>
      <c r="BJ43" s="320">
        <f>[61]태창금속!BJ43</f>
        <v>0</v>
      </c>
      <c r="BK43" s="320">
        <f>[61]태창금속!BK43</f>
        <v>0</v>
      </c>
      <c r="BL43" s="320">
        <f>[61]태창금속!BL43</f>
        <v>0</v>
      </c>
      <c r="BM43" s="320">
        <f>[61]태창금속!BM43</f>
        <v>0</v>
      </c>
      <c r="BN43" s="320">
        <f>[61]태창금속!BN43</f>
        <v>0</v>
      </c>
      <c r="BO43" s="320">
        <f>[61]태창금속!BO43</f>
        <v>0</v>
      </c>
      <c r="BP43" s="320">
        <f>[61]태창금속!BP43</f>
        <v>0</v>
      </c>
      <c r="BQ43" s="320">
        <f>[61]태창금속!BQ43</f>
        <v>0</v>
      </c>
      <c r="BR43" s="320">
        <f>[61]태창금속!BR43</f>
        <v>0</v>
      </c>
      <c r="BS43" s="320">
        <f>[61]태창금속!BS43</f>
        <v>0</v>
      </c>
      <c r="BT43" s="320">
        <f>[61]태창금속!BT43</f>
        <v>0</v>
      </c>
      <c r="BU43" s="320">
        <f>[61]태창금속!BU43</f>
        <v>0</v>
      </c>
      <c r="BV43" s="320">
        <f>[61]태창금속!BV43</f>
        <v>0</v>
      </c>
      <c r="BW43" s="320">
        <f>[61]태창금속!BW43</f>
        <v>0</v>
      </c>
      <c r="BX43" s="320">
        <f>[61]태창금속!BX43</f>
        <v>0</v>
      </c>
      <c r="BY43" s="320">
        <f>[61]태창금속!BY43</f>
        <v>0</v>
      </c>
      <c r="BZ43" s="320">
        <f>[61]태창금속!BZ43</f>
        <v>0</v>
      </c>
      <c r="CA43" s="320">
        <f>[61]태창금속!CA43</f>
        <v>0</v>
      </c>
      <c r="CB43" s="320">
        <f>[61]태창금속!CB43</f>
        <v>0</v>
      </c>
      <c r="CC43" s="320">
        <f>[61]태창금속!CC43</f>
        <v>0</v>
      </c>
      <c r="CD43" s="320">
        <f>[61]태창금속!CD43</f>
        <v>0</v>
      </c>
      <c r="CE43" s="320">
        <f>[61]태창금속!CE43</f>
        <v>0</v>
      </c>
    </row>
    <row r="44" spans="1:83" s="22" customFormat="1" ht="27.95" customHeight="1">
      <c r="A44" s="22" t="str">
        <f>[61]태창금속!A44</f>
        <v>인알파코리아KA4 외</v>
      </c>
      <c r="B44" s="610"/>
      <c r="C44" s="312" t="str">
        <f>[61]태창금속!C44</f>
        <v>JX S/B</v>
      </c>
      <c r="D44" s="312">
        <f>[61]태창금속!D44</f>
        <v>50014463</v>
      </c>
      <c r="E44" s="312">
        <f>[61]태창금속!E44</f>
        <v>50014463</v>
      </c>
      <c r="F44" s="312" t="str">
        <f>[61]태창금속!F44</f>
        <v xml:space="preserve">ROLLO CASSETTE </v>
      </c>
      <c r="G44" s="325" t="str">
        <f>[61]태창금속!G44</f>
        <v>SPCC</v>
      </c>
      <c r="H44" s="326">
        <f>[61]태창금속!H44</f>
        <v>1.2</v>
      </c>
      <c r="I44" s="326">
        <f>[61]태창금속!I44</f>
        <v>1030</v>
      </c>
      <c r="J44" s="326">
        <f>[61]태창금속!J44</f>
        <v>310</v>
      </c>
      <c r="K44" s="314">
        <f>[61]태창금속!K44</f>
        <v>7.85</v>
      </c>
      <c r="L44" s="327">
        <f>[61]태창금속!L44</f>
        <v>3.007806</v>
      </c>
      <c r="M44" s="312" t="str">
        <f>[61]태창금속!M44</f>
        <v>COIL</v>
      </c>
      <c r="N44" s="316">
        <f>[61]태창금속!N44</f>
        <v>1001.2</v>
      </c>
      <c r="O44" s="317">
        <f>[61]태창금속!O44</f>
        <v>0</v>
      </c>
      <c r="P44" s="318">
        <f>[61]태창금속!P44</f>
        <v>0</v>
      </c>
      <c r="Q44" s="318">
        <f>[61]태창금속!Q44</f>
        <v>0</v>
      </c>
      <c r="R44" s="319">
        <f>[61]태창금속!R44</f>
        <v>0</v>
      </c>
      <c r="S44" s="301">
        <f>[61]태창금속!S44</f>
        <v>0</v>
      </c>
      <c r="T44" s="320">
        <f>[61]태창금속!T44</f>
        <v>0</v>
      </c>
      <c r="U44" s="321">
        <f>[61]태창금속!U44</f>
        <v>0</v>
      </c>
      <c r="V44" s="322">
        <f>[61]태창금속!V44</f>
        <v>0</v>
      </c>
      <c r="W44" s="322">
        <f>[61]태창금속!W44</f>
        <v>0</v>
      </c>
      <c r="X44" s="322">
        <f>[61]태창금속!X44</f>
        <v>0</v>
      </c>
      <c r="Y44" s="322">
        <f>[61]태창금속!Y44</f>
        <v>0</v>
      </c>
      <c r="Z44" s="322">
        <f>[61]태창금속!Z44</f>
        <v>0</v>
      </c>
      <c r="AA44" s="322">
        <f>[61]태창금속!AA44</f>
        <v>0</v>
      </c>
      <c r="AB44" s="322">
        <f>[61]태창금속!AB44</f>
        <v>0</v>
      </c>
      <c r="AC44" s="322">
        <f>[61]태창금속!AC44</f>
        <v>0</v>
      </c>
      <c r="AD44" s="322">
        <f>[61]태창금속!AD44</f>
        <v>0</v>
      </c>
      <c r="AE44" s="322">
        <f>[61]태창금속!AE44</f>
        <v>0</v>
      </c>
      <c r="AF44" s="322">
        <f>[61]태창금속!AF44</f>
        <v>0</v>
      </c>
      <c r="AG44" s="322">
        <f>[61]태창금속!AG44</f>
        <v>0</v>
      </c>
      <c r="AH44" s="322">
        <f>[61]태창금속!AH44</f>
        <v>0</v>
      </c>
      <c r="AI44" s="322">
        <f>[61]태창금속!AI44</f>
        <v>0</v>
      </c>
      <c r="AJ44" s="322">
        <f>[61]태창금속!AJ44</f>
        <v>0</v>
      </c>
      <c r="AK44" s="322">
        <f>[61]태창금속!AK44</f>
        <v>0</v>
      </c>
      <c r="AL44" s="322">
        <f>[61]태창금속!AL44</f>
        <v>0</v>
      </c>
      <c r="AM44" s="322">
        <f>[61]태창금속!AM44</f>
        <v>0</v>
      </c>
      <c r="AN44" s="322">
        <f>[61]태창금속!AN44</f>
        <v>0</v>
      </c>
      <c r="AO44" s="322">
        <f>[61]태창금속!AO44</f>
        <v>0</v>
      </c>
      <c r="AP44" s="322">
        <f>[61]태창금속!AP44</f>
        <v>0</v>
      </c>
      <c r="AQ44" s="322">
        <f>[61]태창금속!AQ44</f>
        <v>0</v>
      </c>
      <c r="AR44" s="322">
        <f>[61]태창금속!AR44</f>
        <v>0</v>
      </c>
      <c r="AS44" s="322">
        <f>[61]태창금속!AS44</f>
        <v>0</v>
      </c>
      <c r="AT44" s="322">
        <f>[61]태창금속!AT44</f>
        <v>0</v>
      </c>
      <c r="AU44" s="322">
        <f>[61]태창금속!AU44</f>
        <v>0</v>
      </c>
      <c r="AV44" s="322">
        <f>[61]태창금속!AV44</f>
        <v>0</v>
      </c>
      <c r="AW44" s="322">
        <f>[61]태창금속!AW44</f>
        <v>0</v>
      </c>
      <c r="AX44" s="323">
        <f>[61]태창금속!AX44</f>
        <v>0</v>
      </c>
      <c r="AY44" s="324">
        <f>[61]태창금속!AY44</f>
        <v>0</v>
      </c>
      <c r="AZ44" s="61">
        <f>[61]태창금속!AZ44</f>
        <v>0</v>
      </c>
      <c r="BA44" s="320">
        <f>[61]태창금속!BA44</f>
        <v>0</v>
      </c>
      <c r="BB44" s="320">
        <f>[61]태창금속!BB44</f>
        <v>0</v>
      </c>
      <c r="BC44" s="320">
        <f>[61]태창금속!BC44</f>
        <v>0</v>
      </c>
      <c r="BD44" s="320">
        <f>[61]태창금속!BD44</f>
        <v>0</v>
      </c>
      <c r="BE44" s="320">
        <f>[61]태창금속!BE44</f>
        <v>0</v>
      </c>
      <c r="BF44" s="320">
        <f>[61]태창금속!BF44</f>
        <v>0</v>
      </c>
      <c r="BG44" s="320">
        <f>[61]태창금속!BG44</f>
        <v>0</v>
      </c>
      <c r="BH44" s="320">
        <f>[61]태창금속!BH44</f>
        <v>0</v>
      </c>
      <c r="BI44" s="320">
        <f>[61]태창금속!BI44</f>
        <v>0</v>
      </c>
      <c r="BJ44" s="320">
        <f>[61]태창금속!BJ44</f>
        <v>0</v>
      </c>
      <c r="BK44" s="320">
        <f>[61]태창금속!BK44</f>
        <v>0</v>
      </c>
      <c r="BL44" s="320">
        <f>[61]태창금속!BL44</f>
        <v>0</v>
      </c>
      <c r="BM44" s="320">
        <f>[61]태창금속!BM44</f>
        <v>0</v>
      </c>
      <c r="BN44" s="320">
        <f>[61]태창금속!BN44</f>
        <v>0</v>
      </c>
      <c r="BO44" s="320">
        <f>[61]태창금속!BO44</f>
        <v>0</v>
      </c>
      <c r="BP44" s="320">
        <f>[61]태창금속!BP44</f>
        <v>0</v>
      </c>
      <c r="BQ44" s="320">
        <f>[61]태창금속!BQ44</f>
        <v>0</v>
      </c>
      <c r="BR44" s="320">
        <f>[61]태창금속!BR44</f>
        <v>0</v>
      </c>
      <c r="BS44" s="320">
        <f>[61]태창금속!BS44</f>
        <v>0</v>
      </c>
      <c r="BT44" s="320">
        <f>[61]태창금속!BT44</f>
        <v>0</v>
      </c>
      <c r="BU44" s="320">
        <f>[61]태창금속!BU44</f>
        <v>0</v>
      </c>
      <c r="BV44" s="320">
        <f>[61]태창금속!BV44</f>
        <v>0</v>
      </c>
      <c r="BW44" s="320">
        <f>[61]태창금속!BW44</f>
        <v>0</v>
      </c>
      <c r="BX44" s="320">
        <f>[61]태창금속!BX44</f>
        <v>0</v>
      </c>
      <c r="BY44" s="320">
        <f>[61]태창금속!BY44</f>
        <v>0</v>
      </c>
      <c r="BZ44" s="320">
        <f>[61]태창금속!BZ44</f>
        <v>0</v>
      </c>
      <c r="CA44" s="320">
        <f>[61]태창금속!CA44</f>
        <v>0</v>
      </c>
      <c r="CB44" s="320">
        <f>[61]태창금속!CB44</f>
        <v>0</v>
      </c>
      <c r="CC44" s="320">
        <f>[61]태창금속!CC44</f>
        <v>0</v>
      </c>
      <c r="CD44" s="320">
        <f>[61]태창금속!CD44</f>
        <v>0</v>
      </c>
      <c r="CE44" s="320">
        <f>[61]태창금속!CE44</f>
        <v>0</v>
      </c>
    </row>
    <row r="45" spans="1:83" s="22" customFormat="1" ht="27.95" customHeight="1">
      <c r="A45" s="22" t="str">
        <f>[61]태창금속!A45</f>
        <v>호원오토MV</v>
      </c>
      <c r="B45" s="609" t="str">
        <f>[61]태창금속!B45</f>
        <v>호원오토</v>
      </c>
      <c r="C45" s="312" t="str">
        <f>[61]태창금속!C45</f>
        <v>MV</v>
      </c>
      <c r="D45" s="312" t="str">
        <f>[61]태창금속!D45</f>
        <v>69112-DO000</v>
      </c>
      <c r="E45" s="312" t="str">
        <f>[61]태창금속!E45</f>
        <v>69112-DO000</v>
      </c>
      <c r="F45" s="312" t="str">
        <f>[61]태창금속!F45</f>
        <v>PNL-BACK</v>
      </c>
      <c r="G45" s="325" t="str">
        <f>[61]태창금속!G45</f>
        <v>SGAFC590</v>
      </c>
      <c r="H45" s="326">
        <f>[61]태창금속!H45</f>
        <v>0.75</v>
      </c>
      <c r="I45" s="326">
        <f>[61]태창금속!I45</f>
        <v>675</v>
      </c>
      <c r="J45" s="326">
        <f>[61]태창금속!J45</f>
        <v>1870</v>
      </c>
      <c r="K45" s="314">
        <f>[61]태창금속!K45</f>
        <v>7.85</v>
      </c>
      <c r="L45" s="327">
        <f>[61]태창금속!L45</f>
        <v>7.4314968749999997</v>
      </c>
      <c r="M45" s="312" t="str">
        <f>[61]태창금속!M45</f>
        <v>COIL</v>
      </c>
      <c r="N45" s="316">
        <f>[61]태창금속!N45</f>
        <v>1263.2</v>
      </c>
      <c r="O45" s="317">
        <f>[61]태창금속!O45</f>
        <v>11381432</v>
      </c>
      <c r="P45" s="318">
        <f>[61]태창금속!P45</f>
        <v>0</v>
      </c>
      <c r="Q45" s="318">
        <f>[61]태창금속!Q45</f>
        <v>9010</v>
      </c>
      <c r="R45" s="319">
        <f>[61]태창금속!R45</f>
        <v>1212.4071572054588</v>
      </c>
      <c r="S45" s="301">
        <f>[61]태창금속!S45</f>
        <v>0</v>
      </c>
      <c r="T45" s="320">
        <f>[61]태창금속!T45</f>
        <v>0</v>
      </c>
      <c r="U45" s="321">
        <f>[61]태창금속!U45</f>
        <v>9010</v>
      </c>
      <c r="V45" s="322">
        <f>[61]태창금속!V45</f>
        <v>0</v>
      </c>
      <c r="W45" s="322">
        <f>[61]태창금속!W45</f>
        <v>0</v>
      </c>
      <c r="X45" s="322">
        <f>[61]태창금속!X45</f>
        <v>0</v>
      </c>
      <c r="Y45" s="322">
        <f>[61]태창금속!Y45</f>
        <v>0</v>
      </c>
      <c r="Z45" s="322">
        <f>[61]태창금속!Z45</f>
        <v>0</v>
      </c>
      <c r="AA45" s="322">
        <f>[61]태창금속!AA45</f>
        <v>0</v>
      </c>
      <c r="AB45" s="322">
        <f>[61]태창금속!AB45</f>
        <v>0</v>
      </c>
      <c r="AC45" s="322">
        <f>[61]태창금속!AC45</f>
        <v>0</v>
      </c>
      <c r="AD45" s="322">
        <f>[61]태창금속!AD45</f>
        <v>0</v>
      </c>
      <c r="AE45" s="322">
        <f>[61]태창금속!AE45</f>
        <v>0</v>
      </c>
      <c r="AF45" s="322">
        <f>[61]태창금속!AF45</f>
        <v>0</v>
      </c>
      <c r="AG45" s="322">
        <f>[61]태창금속!AG45</f>
        <v>0</v>
      </c>
      <c r="AH45" s="322">
        <f>[61]태창금속!AH45</f>
        <v>0</v>
      </c>
      <c r="AI45" s="322">
        <f>[61]태창금속!AI45</f>
        <v>0</v>
      </c>
      <c r="AJ45" s="322">
        <f>[61]태창금속!AJ45</f>
        <v>0</v>
      </c>
      <c r="AK45" s="322">
        <f>[61]태창금속!AK45</f>
        <v>0</v>
      </c>
      <c r="AL45" s="322">
        <f>[61]태창금속!AL45</f>
        <v>0</v>
      </c>
      <c r="AM45" s="322">
        <f>[61]태창금속!AM45</f>
        <v>0</v>
      </c>
      <c r="AN45" s="322">
        <f>[61]태창금속!AN45</f>
        <v>0</v>
      </c>
      <c r="AO45" s="322">
        <f>[61]태창금속!AO45</f>
        <v>0</v>
      </c>
      <c r="AP45" s="322">
        <f>[61]태창금속!AP45</f>
        <v>0</v>
      </c>
      <c r="AQ45" s="322">
        <f>[61]태창금속!AQ45</f>
        <v>0</v>
      </c>
      <c r="AR45" s="322">
        <f>[61]태창금속!AR45</f>
        <v>0</v>
      </c>
      <c r="AS45" s="322">
        <f>[61]태창금속!AS45</f>
        <v>0</v>
      </c>
      <c r="AT45" s="322">
        <f>[61]태창금속!AT45</f>
        <v>0</v>
      </c>
      <c r="AU45" s="322">
        <f>[61]태창금속!AU45</f>
        <v>0</v>
      </c>
      <c r="AV45" s="322">
        <f>[61]태창금속!AV45</f>
        <v>0</v>
      </c>
      <c r="AW45" s="322">
        <f>[61]태창금속!AW45</f>
        <v>0</v>
      </c>
      <c r="AX45" s="323">
        <f>[61]태창금속!AX45</f>
        <v>0</v>
      </c>
      <c r="AY45" s="324">
        <f>[61]태창금속!AY45</f>
        <v>9010</v>
      </c>
      <c r="AZ45" s="61">
        <f>[61]태창금속!AZ45</f>
        <v>0</v>
      </c>
      <c r="BA45" s="320">
        <f>[61]태창금속!BA45</f>
        <v>0</v>
      </c>
      <c r="BB45" s="320">
        <f>[61]태창금속!BB45</f>
        <v>11381432</v>
      </c>
      <c r="BC45" s="320">
        <f>[61]태창금속!BC45</f>
        <v>0</v>
      </c>
      <c r="BD45" s="320">
        <f>[61]태창금속!BD45</f>
        <v>0</v>
      </c>
      <c r="BE45" s="320">
        <f>[61]태창금속!BE45</f>
        <v>0</v>
      </c>
      <c r="BF45" s="320">
        <f>[61]태창금속!BF45</f>
        <v>0</v>
      </c>
      <c r="BG45" s="320">
        <f>[61]태창금속!BG45</f>
        <v>0</v>
      </c>
      <c r="BH45" s="320">
        <f>[61]태창금속!BH45</f>
        <v>0</v>
      </c>
      <c r="BI45" s="320">
        <f>[61]태창금속!BI45</f>
        <v>0</v>
      </c>
      <c r="BJ45" s="320">
        <f>[61]태창금속!BJ45</f>
        <v>0</v>
      </c>
      <c r="BK45" s="320">
        <f>[61]태창금속!BK45</f>
        <v>0</v>
      </c>
      <c r="BL45" s="320">
        <f>[61]태창금속!BL45</f>
        <v>0</v>
      </c>
      <c r="BM45" s="320">
        <f>[61]태창금속!BM45</f>
        <v>0</v>
      </c>
      <c r="BN45" s="320">
        <f>[61]태창금속!BN45</f>
        <v>0</v>
      </c>
      <c r="BO45" s="320">
        <f>[61]태창금속!BO45</f>
        <v>0</v>
      </c>
      <c r="BP45" s="320">
        <f>[61]태창금속!BP45</f>
        <v>0</v>
      </c>
      <c r="BQ45" s="320">
        <f>[61]태창금속!BQ45</f>
        <v>0</v>
      </c>
      <c r="BR45" s="320">
        <f>[61]태창금속!BR45</f>
        <v>0</v>
      </c>
      <c r="BS45" s="320">
        <f>[61]태창금속!BS45</f>
        <v>0</v>
      </c>
      <c r="BT45" s="320">
        <f>[61]태창금속!BT45</f>
        <v>0</v>
      </c>
      <c r="BU45" s="320">
        <f>[61]태창금속!BU45</f>
        <v>0</v>
      </c>
      <c r="BV45" s="320">
        <f>[61]태창금속!BV45</f>
        <v>0</v>
      </c>
      <c r="BW45" s="320">
        <f>[61]태창금속!BW45</f>
        <v>0</v>
      </c>
      <c r="BX45" s="320">
        <f>[61]태창금속!BX45</f>
        <v>0</v>
      </c>
      <c r="BY45" s="320">
        <f>[61]태창금속!BY45</f>
        <v>0</v>
      </c>
      <c r="BZ45" s="320">
        <f>[61]태창금속!BZ45</f>
        <v>0</v>
      </c>
      <c r="CA45" s="320">
        <f>[61]태창금속!CA45</f>
        <v>0</v>
      </c>
      <c r="CB45" s="320">
        <f>[61]태창금속!CB45</f>
        <v>0</v>
      </c>
      <c r="CC45" s="320">
        <f>[61]태창금속!CC45</f>
        <v>0</v>
      </c>
      <c r="CD45" s="320">
        <f>[61]태창금속!CD45</f>
        <v>0</v>
      </c>
      <c r="CE45" s="320">
        <f>[61]태창금속!CE45</f>
        <v>0</v>
      </c>
    </row>
    <row r="46" spans="1:83" s="22" customFormat="1" ht="27.95" customHeight="1">
      <c r="A46" s="22" t="str">
        <f>[61]태창금속!A46</f>
        <v>호원오토MV</v>
      </c>
      <c r="B46" s="616"/>
      <c r="C46" s="312" t="str">
        <f>[61]태창금속!C46</f>
        <v>MV</v>
      </c>
      <c r="D46" s="312" t="str">
        <f>[61]태창금속!D46</f>
        <v>69122-DO000</v>
      </c>
      <c r="E46" s="312" t="str">
        <f>[61]태창금속!E46</f>
        <v>69122-DO000</v>
      </c>
      <c r="F46" s="312" t="str">
        <f>[61]태창금속!F46</f>
        <v>MEMBER-RR TRANSVERSE</v>
      </c>
      <c r="G46" s="325" t="str">
        <f>[61]태창금속!G46</f>
        <v>SGAFC590</v>
      </c>
      <c r="H46" s="326">
        <f>[61]태창금속!H46</f>
        <v>0.7</v>
      </c>
      <c r="I46" s="326">
        <f>[61]태창금속!I46</f>
        <v>1030</v>
      </c>
      <c r="J46" s="326">
        <f>[61]태창금속!J46</f>
        <v>420</v>
      </c>
      <c r="K46" s="314">
        <f>[61]태창금속!K46</f>
        <v>7.85</v>
      </c>
      <c r="L46" s="327">
        <f>[61]태창금속!L46</f>
        <v>2.3771369999999998</v>
      </c>
      <c r="M46" s="312" t="str">
        <f>[61]태창금속!M46</f>
        <v>COIL</v>
      </c>
      <c r="N46" s="316">
        <f>[61]태창금속!N46</f>
        <v>1251.2</v>
      </c>
      <c r="O46" s="317">
        <f>[61]태창금속!O46</f>
        <v>16841152</v>
      </c>
      <c r="P46" s="318">
        <f>[61]태창금속!P46</f>
        <v>0</v>
      </c>
      <c r="Q46" s="318">
        <f>[61]태창금속!Q46</f>
        <v>13460</v>
      </c>
      <c r="R46" s="319">
        <f>[61]태창금속!R46</f>
        <v>5662.2735669000149</v>
      </c>
      <c r="S46" s="301">
        <f>[61]태창금속!S46</f>
        <v>0</v>
      </c>
      <c r="T46" s="320">
        <f>[61]태창금속!T46</f>
        <v>0</v>
      </c>
      <c r="U46" s="321">
        <f>[61]태창금속!U46</f>
        <v>0</v>
      </c>
      <c r="V46" s="322">
        <f>[61]태창금속!V46</f>
        <v>0</v>
      </c>
      <c r="W46" s="322">
        <f>[61]태창금속!W46</f>
        <v>0</v>
      </c>
      <c r="X46" s="322">
        <f>[61]태창금속!X46</f>
        <v>0</v>
      </c>
      <c r="Y46" s="322">
        <f>[61]태창금속!Y46</f>
        <v>0</v>
      </c>
      <c r="Z46" s="322">
        <f>[61]태창금속!Z46</f>
        <v>0</v>
      </c>
      <c r="AA46" s="322">
        <f>[61]태창금속!AA46</f>
        <v>13460</v>
      </c>
      <c r="AB46" s="322">
        <f>[61]태창금속!AB46</f>
        <v>0</v>
      </c>
      <c r="AC46" s="322">
        <f>[61]태창금속!AC46</f>
        <v>0</v>
      </c>
      <c r="AD46" s="322">
        <f>[61]태창금속!AD46</f>
        <v>0</v>
      </c>
      <c r="AE46" s="322">
        <f>[61]태창금속!AE46</f>
        <v>0</v>
      </c>
      <c r="AF46" s="322">
        <f>[61]태창금속!AF46</f>
        <v>0</v>
      </c>
      <c r="AG46" s="322">
        <f>[61]태창금속!AG46</f>
        <v>0</v>
      </c>
      <c r="AH46" s="322">
        <f>[61]태창금속!AH46</f>
        <v>0</v>
      </c>
      <c r="AI46" s="322">
        <f>[61]태창금속!AI46</f>
        <v>0</v>
      </c>
      <c r="AJ46" s="322">
        <f>[61]태창금속!AJ46</f>
        <v>0</v>
      </c>
      <c r="AK46" s="322">
        <f>[61]태창금속!AK46</f>
        <v>0</v>
      </c>
      <c r="AL46" s="322">
        <f>[61]태창금속!AL46</f>
        <v>0</v>
      </c>
      <c r="AM46" s="322">
        <f>[61]태창금속!AM46</f>
        <v>0</v>
      </c>
      <c r="AN46" s="322">
        <f>[61]태창금속!AN46</f>
        <v>0</v>
      </c>
      <c r="AO46" s="322">
        <f>[61]태창금속!AO46</f>
        <v>0</v>
      </c>
      <c r="AP46" s="322">
        <f>[61]태창금속!AP46</f>
        <v>0</v>
      </c>
      <c r="AQ46" s="322">
        <f>[61]태창금속!AQ46</f>
        <v>0</v>
      </c>
      <c r="AR46" s="322">
        <f>[61]태창금속!AR46</f>
        <v>0</v>
      </c>
      <c r="AS46" s="322">
        <f>[61]태창금속!AS46</f>
        <v>0</v>
      </c>
      <c r="AT46" s="322">
        <f>[61]태창금속!AT46</f>
        <v>0</v>
      </c>
      <c r="AU46" s="322">
        <f>[61]태창금속!AU46</f>
        <v>0</v>
      </c>
      <c r="AV46" s="322">
        <f>[61]태창금속!AV46</f>
        <v>0</v>
      </c>
      <c r="AW46" s="322">
        <f>[61]태창금속!AW46</f>
        <v>0</v>
      </c>
      <c r="AX46" s="323">
        <f>[61]태창금속!AX46</f>
        <v>0</v>
      </c>
      <c r="AY46" s="324">
        <f>[61]태창금속!AY46</f>
        <v>13460</v>
      </c>
      <c r="AZ46" s="61">
        <f>[61]태창금속!AZ46</f>
        <v>0</v>
      </c>
      <c r="BA46" s="320">
        <f>[61]태창금속!BA46</f>
        <v>0</v>
      </c>
      <c r="BB46" s="320">
        <f>[61]태창금속!BB46</f>
        <v>0</v>
      </c>
      <c r="BC46" s="320">
        <f>[61]태창금속!BC46</f>
        <v>0</v>
      </c>
      <c r="BD46" s="320">
        <f>[61]태창금속!BD46</f>
        <v>0</v>
      </c>
      <c r="BE46" s="320">
        <f>[61]태창금속!BE46</f>
        <v>0</v>
      </c>
      <c r="BF46" s="320">
        <f>[61]태창금속!BF46</f>
        <v>0</v>
      </c>
      <c r="BG46" s="320">
        <f>[61]태창금속!BG46</f>
        <v>0</v>
      </c>
      <c r="BH46" s="320">
        <f>[61]태창금속!BH46</f>
        <v>16841152</v>
      </c>
      <c r="BI46" s="320">
        <f>[61]태창금속!BI46</f>
        <v>0</v>
      </c>
      <c r="BJ46" s="320">
        <f>[61]태창금속!BJ46</f>
        <v>0</v>
      </c>
      <c r="BK46" s="320">
        <f>[61]태창금속!BK46</f>
        <v>0</v>
      </c>
      <c r="BL46" s="320">
        <f>[61]태창금속!BL46</f>
        <v>0</v>
      </c>
      <c r="BM46" s="320">
        <f>[61]태창금속!BM46</f>
        <v>0</v>
      </c>
      <c r="BN46" s="320">
        <f>[61]태창금속!BN46</f>
        <v>0</v>
      </c>
      <c r="BO46" s="320">
        <f>[61]태창금속!BO46</f>
        <v>0</v>
      </c>
      <c r="BP46" s="320">
        <f>[61]태창금속!BP46</f>
        <v>0</v>
      </c>
      <c r="BQ46" s="320">
        <f>[61]태창금속!BQ46</f>
        <v>0</v>
      </c>
      <c r="BR46" s="320">
        <f>[61]태창금속!BR46</f>
        <v>0</v>
      </c>
      <c r="BS46" s="320">
        <f>[61]태창금속!BS46</f>
        <v>0</v>
      </c>
      <c r="BT46" s="320">
        <f>[61]태창금속!BT46</f>
        <v>0</v>
      </c>
      <c r="BU46" s="320">
        <f>[61]태창금속!BU46</f>
        <v>0</v>
      </c>
      <c r="BV46" s="320">
        <f>[61]태창금속!BV46</f>
        <v>0</v>
      </c>
      <c r="BW46" s="320">
        <f>[61]태창금속!BW46</f>
        <v>0</v>
      </c>
      <c r="BX46" s="320">
        <f>[61]태창금속!BX46</f>
        <v>0</v>
      </c>
      <c r="BY46" s="320">
        <f>[61]태창금속!BY46</f>
        <v>0</v>
      </c>
      <c r="BZ46" s="320">
        <f>[61]태창금속!BZ46</f>
        <v>0</v>
      </c>
      <c r="CA46" s="320">
        <f>[61]태창금속!CA46</f>
        <v>0</v>
      </c>
      <c r="CB46" s="320">
        <f>[61]태창금속!CB46</f>
        <v>0</v>
      </c>
      <c r="CC46" s="320">
        <f>[61]태창금속!CC46</f>
        <v>0</v>
      </c>
      <c r="CD46" s="320">
        <f>[61]태창금속!CD46</f>
        <v>0</v>
      </c>
      <c r="CE46" s="320">
        <f>[61]태창금속!CE46</f>
        <v>0</v>
      </c>
    </row>
    <row r="47" spans="1:83" s="22" customFormat="1" ht="27.95" customHeight="1">
      <c r="A47" s="22" t="str">
        <f>[61]태창금속!A47</f>
        <v>호원오토SV</v>
      </c>
      <c r="B47" s="616"/>
      <c r="C47" s="312" t="str">
        <f>[61]태창금속!C47</f>
        <v>SV</v>
      </c>
      <c r="D47" s="312" t="str">
        <f>[61]태창금속!D47</f>
        <v>69112-EV000</v>
      </c>
      <c r="E47" s="312" t="str">
        <f>[61]태창금속!E47</f>
        <v>69112-EV000</v>
      </c>
      <c r="F47" s="312" t="str">
        <f>[61]태창금속!F47</f>
        <v>PNL-BACK</v>
      </c>
      <c r="G47" s="325" t="str">
        <f>[61]태창금속!G47</f>
        <v>SGARC340</v>
      </c>
      <c r="H47" s="326">
        <f>[61]태창금속!H47</f>
        <v>0.6</v>
      </c>
      <c r="I47" s="326">
        <f>[61]태창금속!I47</f>
        <v>1610</v>
      </c>
      <c r="J47" s="326">
        <f>[61]태창금속!J47</f>
        <v>575</v>
      </c>
      <c r="K47" s="314">
        <f>[61]태창금속!K47</f>
        <v>7.85</v>
      </c>
      <c r="L47" s="327">
        <f>[61]태창금속!L47</f>
        <v>4.3602825000000003</v>
      </c>
      <c r="M47" s="312" t="str">
        <f>[61]태창금속!M47</f>
        <v>COIL</v>
      </c>
      <c r="N47" s="316">
        <f>[61]태창금속!N47</f>
        <v>1167.5999999999999</v>
      </c>
      <c r="O47" s="317">
        <f>[61]태창금속!O47</f>
        <v>39815160</v>
      </c>
      <c r="P47" s="318">
        <f>[61]태창금속!P47</f>
        <v>0</v>
      </c>
      <c r="Q47" s="318">
        <f>[61]태창금속!Q47</f>
        <v>34100</v>
      </c>
      <c r="R47" s="319">
        <f>[61]태창금속!R47</f>
        <v>7820.5941931514753</v>
      </c>
      <c r="S47" s="301">
        <f>[61]태창금속!S47</f>
        <v>0</v>
      </c>
      <c r="T47" s="320">
        <f>[61]태창금속!T47</f>
        <v>11140</v>
      </c>
      <c r="U47" s="321">
        <f>[61]태창금속!U47</f>
        <v>0</v>
      </c>
      <c r="V47" s="322">
        <f>[61]태창금속!V47</f>
        <v>0</v>
      </c>
      <c r="W47" s="322">
        <f>[61]태창금속!W47</f>
        <v>0</v>
      </c>
      <c r="X47" s="322">
        <f>[61]태창금속!X47</f>
        <v>0</v>
      </c>
      <c r="Y47" s="322">
        <f>[61]태창금속!Y47</f>
        <v>0</v>
      </c>
      <c r="Z47" s="322">
        <f>[61]태창금속!Z47</f>
        <v>0</v>
      </c>
      <c r="AA47" s="322">
        <f>[61]태창금속!AA47</f>
        <v>0</v>
      </c>
      <c r="AB47" s="322">
        <f>[61]태창금속!AB47</f>
        <v>0</v>
      </c>
      <c r="AC47" s="322">
        <f>[61]태창금속!AC47</f>
        <v>0</v>
      </c>
      <c r="AD47" s="322">
        <f>[61]태창금속!AD47</f>
        <v>0</v>
      </c>
      <c r="AE47" s="322">
        <f>[61]태창금속!AE47</f>
        <v>22960</v>
      </c>
      <c r="AF47" s="322">
        <f>[61]태창금속!AF47</f>
        <v>0</v>
      </c>
      <c r="AG47" s="322">
        <f>[61]태창금속!AG47</f>
        <v>0</v>
      </c>
      <c r="AH47" s="322">
        <f>[61]태창금속!AH47</f>
        <v>0</v>
      </c>
      <c r="AI47" s="322">
        <f>[61]태창금속!AI47</f>
        <v>0</v>
      </c>
      <c r="AJ47" s="322">
        <f>[61]태창금속!AJ47</f>
        <v>0</v>
      </c>
      <c r="AK47" s="322">
        <f>[61]태창금속!AK47</f>
        <v>0</v>
      </c>
      <c r="AL47" s="322">
        <f>[61]태창금속!AL47</f>
        <v>0</v>
      </c>
      <c r="AM47" s="322">
        <f>[61]태창금속!AM47</f>
        <v>0</v>
      </c>
      <c r="AN47" s="322">
        <f>[61]태창금속!AN47</f>
        <v>0</v>
      </c>
      <c r="AO47" s="322">
        <f>[61]태창금속!AO47</f>
        <v>0</v>
      </c>
      <c r="AP47" s="322">
        <f>[61]태창금속!AP47</f>
        <v>0</v>
      </c>
      <c r="AQ47" s="322">
        <f>[61]태창금속!AQ47</f>
        <v>0</v>
      </c>
      <c r="AR47" s="322">
        <f>[61]태창금속!AR47</f>
        <v>0</v>
      </c>
      <c r="AS47" s="322">
        <f>[61]태창금속!AS47</f>
        <v>0</v>
      </c>
      <c r="AT47" s="322">
        <f>[61]태창금속!AT47</f>
        <v>0</v>
      </c>
      <c r="AU47" s="322">
        <f>[61]태창금속!AU47</f>
        <v>0</v>
      </c>
      <c r="AV47" s="322">
        <f>[61]태창금속!AV47</f>
        <v>0</v>
      </c>
      <c r="AW47" s="322">
        <f>[61]태창금속!AW47</f>
        <v>0</v>
      </c>
      <c r="AX47" s="323">
        <f>[61]태창금속!AX47</f>
        <v>0</v>
      </c>
      <c r="AY47" s="324">
        <f>[61]태창금속!AY47</f>
        <v>34100</v>
      </c>
      <c r="AZ47" s="61">
        <f>[61]태창금속!AZ47</f>
        <v>0</v>
      </c>
      <c r="BA47" s="320">
        <f>[61]태창금속!BA47</f>
        <v>13007063.999999998</v>
      </c>
      <c r="BB47" s="320">
        <f>[61]태창금속!BB47</f>
        <v>0</v>
      </c>
      <c r="BC47" s="320">
        <f>[61]태창금속!BC47</f>
        <v>0</v>
      </c>
      <c r="BD47" s="320">
        <f>[61]태창금속!BD47</f>
        <v>0</v>
      </c>
      <c r="BE47" s="320">
        <f>[61]태창금속!BE47</f>
        <v>0</v>
      </c>
      <c r="BF47" s="320">
        <f>[61]태창금속!BF47</f>
        <v>0</v>
      </c>
      <c r="BG47" s="320">
        <f>[61]태창금속!BG47</f>
        <v>0</v>
      </c>
      <c r="BH47" s="320">
        <f>[61]태창금속!BH47</f>
        <v>0</v>
      </c>
      <c r="BI47" s="320">
        <f>[61]태창금속!BI47</f>
        <v>0</v>
      </c>
      <c r="BJ47" s="320">
        <f>[61]태창금속!BJ47</f>
        <v>0</v>
      </c>
      <c r="BK47" s="320">
        <f>[61]태창금속!BK47</f>
        <v>0</v>
      </c>
      <c r="BL47" s="320">
        <f>[61]태창금속!BL47</f>
        <v>26808095.999999996</v>
      </c>
      <c r="BM47" s="320">
        <f>[61]태창금속!BM47</f>
        <v>0</v>
      </c>
      <c r="BN47" s="320">
        <f>[61]태창금속!BN47</f>
        <v>0</v>
      </c>
      <c r="BO47" s="320">
        <f>[61]태창금속!BO47</f>
        <v>0</v>
      </c>
      <c r="BP47" s="320">
        <f>[61]태창금속!BP47</f>
        <v>0</v>
      </c>
      <c r="BQ47" s="320">
        <f>[61]태창금속!BQ47</f>
        <v>0</v>
      </c>
      <c r="BR47" s="320">
        <f>[61]태창금속!BR47</f>
        <v>0</v>
      </c>
      <c r="BS47" s="320">
        <f>[61]태창금속!BS47</f>
        <v>0</v>
      </c>
      <c r="BT47" s="320">
        <f>[61]태창금속!BT47</f>
        <v>0</v>
      </c>
      <c r="BU47" s="320">
        <f>[61]태창금속!BU47</f>
        <v>0</v>
      </c>
      <c r="BV47" s="320">
        <f>[61]태창금속!BV47</f>
        <v>0</v>
      </c>
      <c r="BW47" s="320">
        <f>[61]태창금속!BW47</f>
        <v>0</v>
      </c>
      <c r="BX47" s="320">
        <f>[61]태창금속!BX47</f>
        <v>0</v>
      </c>
      <c r="BY47" s="320">
        <f>[61]태창금속!BY47</f>
        <v>0</v>
      </c>
      <c r="BZ47" s="320">
        <f>[61]태창금속!BZ47</f>
        <v>0</v>
      </c>
      <c r="CA47" s="320">
        <f>[61]태창금속!CA47</f>
        <v>0</v>
      </c>
      <c r="CB47" s="320">
        <f>[61]태창금속!CB47</f>
        <v>0</v>
      </c>
      <c r="CC47" s="320">
        <f>[61]태창금속!CC47</f>
        <v>0</v>
      </c>
      <c r="CD47" s="320">
        <f>[61]태창금속!CD47</f>
        <v>0</v>
      </c>
      <c r="CE47" s="320">
        <f>[61]태창금속!CE47</f>
        <v>0</v>
      </c>
    </row>
    <row r="48" spans="1:83" s="22" customFormat="1" ht="27.95" customHeight="1">
      <c r="A48" s="22" t="str">
        <f>[61]태창금속!A48</f>
        <v>호원오토SV</v>
      </c>
      <c r="B48" s="610"/>
      <c r="C48" s="312" t="str">
        <f>[61]태창금속!C48</f>
        <v>SV</v>
      </c>
      <c r="D48" s="312" t="str">
        <f>[61]태창금속!D48</f>
        <v>69122-EV000</v>
      </c>
      <c r="E48" s="312" t="str">
        <f>[61]태창금속!E48</f>
        <v>69122-EV000</v>
      </c>
      <c r="F48" s="312" t="str">
        <f>[61]태창금속!F48</f>
        <v>MEMBER-RR TRANSVERSE</v>
      </c>
      <c r="G48" s="325" t="str">
        <f>[61]태창금속!G48</f>
        <v>SGAFC590DP</v>
      </c>
      <c r="H48" s="326">
        <f>[61]태창금속!H48</f>
        <v>0.6</v>
      </c>
      <c r="I48" s="326">
        <f>[61]태창금속!I48</f>
        <v>920</v>
      </c>
      <c r="J48" s="326">
        <f>[61]태창금속!J48</f>
        <v>415</v>
      </c>
      <c r="K48" s="314">
        <f>[61]태창금속!K48</f>
        <v>7.85</v>
      </c>
      <c r="L48" s="327">
        <f>[61]태창금속!L48</f>
        <v>1.798278</v>
      </c>
      <c r="M48" s="312" t="str">
        <f>[61]태창금속!M48</f>
        <v>COIL</v>
      </c>
      <c r="N48" s="316">
        <f>[61]태창금속!N48</f>
        <v>1266.5999999999999</v>
      </c>
      <c r="O48" s="317">
        <f>[61]태창금속!O48</f>
        <v>25939968</v>
      </c>
      <c r="P48" s="318">
        <f>[61]태창금속!P48</f>
        <v>0</v>
      </c>
      <c r="Q48" s="318">
        <f>[61]태창금속!Q48</f>
        <v>20480</v>
      </c>
      <c r="R48" s="319">
        <f>[61]태창금속!R48</f>
        <v>11388.672941558536</v>
      </c>
      <c r="S48" s="301">
        <f>[61]태창금속!S48</f>
        <v>0</v>
      </c>
      <c r="T48" s="320">
        <f>[61]태창금속!T48</f>
        <v>10260</v>
      </c>
      <c r="U48" s="321">
        <f>[61]태창금속!U48</f>
        <v>0</v>
      </c>
      <c r="V48" s="322">
        <f>[61]태창금속!V48</f>
        <v>0</v>
      </c>
      <c r="W48" s="322">
        <f>[61]태창금속!W48</f>
        <v>0</v>
      </c>
      <c r="X48" s="322">
        <f>[61]태창금속!X48</f>
        <v>0</v>
      </c>
      <c r="Y48" s="322">
        <f>[61]태창금속!Y48</f>
        <v>0</v>
      </c>
      <c r="Z48" s="322">
        <f>[61]태창금속!Z48</f>
        <v>0</v>
      </c>
      <c r="AA48" s="322">
        <f>[61]태창금속!AA48</f>
        <v>0</v>
      </c>
      <c r="AB48" s="322">
        <f>[61]태창금속!AB48</f>
        <v>0</v>
      </c>
      <c r="AC48" s="322">
        <f>[61]태창금속!AC48</f>
        <v>0</v>
      </c>
      <c r="AD48" s="322">
        <f>[61]태창금속!AD48</f>
        <v>0</v>
      </c>
      <c r="AE48" s="322">
        <f>[61]태창금속!AE48</f>
        <v>0</v>
      </c>
      <c r="AF48" s="322">
        <f>[61]태창금속!AF48</f>
        <v>0</v>
      </c>
      <c r="AG48" s="322">
        <f>[61]태창금속!AG48</f>
        <v>0</v>
      </c>
      <c r="AH48" s="322">
        <f>[61]태창금속!AH48</f>
        <v>0</v>
      </c>
      <c r="AI48" s="322">
        <f>[61]태창금속!AI48</f>
        <v>10220</v>
      </c>
      <c r="AJ48" s="322">
        <f>[61]태창금속!AJ48</f>
        <v>0</v>
      </c>
      <c r="AK48" s="322">
        <f>[61]태창금속!AK48</f>
        <v>0</v>
      </c>
      <c r="AL48" s="322">
        <f>[61]태창금속!AL48</f>
        <v>0</v>
      </c>
      <c r="AM48" s="322">
        <f>[61]태창금속!AM48</f>
        <v>0</v>
      </c>
      <c r="AN48" s="322">
        <f>[61]태창금속!AN48</f>
        <v>0</v>
      </c>
      <c r="AO48" s="322">
        <f>[61]태창금속!AO48</f>
        <v>0</v>
      </c>
      <c r="AP48" s="322">
        <f>[61]태창금속!AP48</f>
        <v>0</v>
      </c>
      <c r="AQ48" s="322">
        <f>[61]태창금속!AQ48</f>
        <v>0</v>
      </c>
      <c r="AR48" s="322">
        <f>[61]태창금속!AR48</f>
        <v>0</v>
      </c>
      <c r="AS48" s="322">
        <f>[61]태창금속!AS48</f>
        <v>0</v>
      </c>
      <c r="AT48" s="322">
        <f>[61]태창금속!AT48</f>
        <v>0</v>
      </c>
      <c r="AU48" s="322">
        <f>[61]태창금속!AU48</f>
        <v>0</v>
      </c>
      <c r="AV48" s="322">
        <f>[61]태창금속!AV48</f>
        <v>0</v>
      </c>
      <c r="AW48" s="322">
        <f>[61]태창금속!AW48</f>
        <v>0</v>
      </c>
      <c r="AX48" s="323">
        <f>[61]태창금속!AX48</f>
        <v>0</v>
      </c>
      <c r="AY48" s="324">
        <f>[61]태창금속!AY48</f>
        <v>20480</v>
      </c>
      <c r="AZ48" s="61">
        <f>[61]태창금속!AZ48</f>
        <v>0</v>
      </c>
      <c r="BA48" s="320">
        <f>[61]태창금속!BA48</f>
        <v>12995315.999999998</v>
      </c>
      <c r="BB48" s="320">
        <f>[61]태창금속!BB48</f>
        <v>0</v>
      </c>
      <c r="BC48" s="320">
        <f>[61]태창금속!BC48</f>
        <v>0</v>
      </c>
      <c r="BD48" s="320">
        <f>[61]태창금속!BD48</f>
        <v>0</v>
      </c>
      <c r="BE48" s="320">
        <f>[61]태창금속!BE48</f>
        <v>0</v>
      </c>
      <c r="BF48" s="320">
        <f>[61]태창금속!BF48</f>
        <v>0</v>
      </c>
      <c r="BG48" s="320">
        <f>[61]태창금속!BG48</f>
        <v>0</v>
      </c>
      <c r="BH48" s="320">
        <f>[61]태창금속!BH48</f>
        <v>0</v>
      </c>
      <c r="BI48" s="320">
        <f>[61]태창금속!BI48</f>
        <v>0</v>
      </c>
      <c r="BJ48" s="320">
        <f>[61]태창금속!BJ48</f>
        <v>0</v>
      </c>
      <c r="BK48" s="320">
        <f>[61]태창금속!BK48</f>
        <v>0</v>
      </c>
      <c r="BL48" s="320">
        <f>[61]태창금속!BL48</f>
        <v>0</v>
      </c>
      <c r="BM48" s="320">
        <f>[61]태창금속!BM48</f>
        <v>0</v>
      </c>
      <c r="BN48" s="320">
        <f>[61]태창금속!BN48</f>
        <v>0</v>
      </c>
      <c r="BO48" s="320">
        <f>[61]태창금속!BO48</f>
        <v>0</v>
      </c>
      <c r="BP48" s="320">
        <f>[61]태창금속!BP48</f>
        <v>12944652</v>
      </c>
      <c r="BQ48" s="320">
        <f>[61]태창금속!BQ48</f>
        <v>0</v>
      </c>
      <c r="BR48" s="320">
        <f>[61]태창금속!BR48</f>
        <v>0</v>
      </c>
      <c r="BS48" s="320">
        <f>[61]태창금속!BS48</f>
        <v>0</v>
      </c>
      <c r="BT48" s="320">
        <f>[61]태창금속!BT48</f>
        <v>0</v>
      </c>
      <c r="BU48" s="320">
        <f>[61]태창금속!BU48</f>
        <v>0</v>
      </c>
      <c r="BV48" s="320">
        <f>[61]태창금속!BV48</f>
        <v>0</v>
      </c>
      <c r="BW48" s="320">
        <f>[61]태창금속!BW48</f>
        <v>0</v>
      </c>
      <c r="BX48" s="320">
        <f>[61]태창금속!BX48</f>
        <v>0</v>
      </c>
      <c r="BY48" s="320">
        <f>[61]태창금속!BY48</f>
        <v>0</v>
      </c>
      <c r="BZ48" s="320">
        <f>[61]태창금속!BZ48</f>
        <v>0</v>
      </c>
      <c r="CA48" s="320">
        <f>[61]태창금속!CA48</f>
        <v>0</v>
      </c>
      <c r="CB48" s="320">
        <f>[61]태창금속!CB48</f>
        <v>0</v>
      </c>
      <c r="CC48" s="320">
        <f>[61]태창금속!CC48</f>
        <v>0</v>
      </c>
      <c r="CD48" s="320">
        <f>[61]태창금속!CD48</f>
        <v>0</v>
      </c>
      <c r="CE48" s="320">
        <f>[61]태창금속!CE48</f>
        <v>0</v>
      </c>
    </row>
    <row r="49" spans="1:83" s="22" customFormat="1" ht="27.95" customHeight="1">
      <c r="A49" s="22" t="str">
        <f>[61]태창금속!A49</f>
        <v>다인N3</v>
      </c>
      <c r="B49" s="609" t="str">
        <f>[61]태창금속!B49</f>
        <v>다인</v>
      </c>
      <c r="C49" s="333" t="str">
        <f>[61]태창금속!C49</f>
        <v>DN8(N3)</v>
      </c>
      <c r="D49" s="333">
        <f>[61]태창금속!D49</f>
        <v>503666</v>
      </c>
      <c r="E49" s="333">
        <f>[61]태창금속!E49</f>
        <v>503666</v>
      </c>
      <c r="F49" s="333" t="str">
        <f>[61]태창금속!F49</f>
        <v>MBR NO1, LWR_방청</v>
      </c>
      <c r="G49" s="333" t="str">
        <f>[61]태창금속!G49</f>
        <v>SGAFH590FB</v>
      </c>
      <c r="H49" s="334">
        <f>[61]태창금속!H49</f>
        <v>2</v>
      </c>
      <c r="I49" s="334">
        <f>[61]태창금속!I49</f>
        <v>1110</v>
      </c>
      <c r="J49" s="334">
        <f>[61]태창금속!J49</f>
        <v>162</v>
      </c>
      <c r="K49" s="335">
        <f>[61]태창금속!K49</f>
        <v>7.85</v>
      </c>
      <c r="L49" s="336">
        <f>[61]태창금속!L49</f>
        <v>2.8231739999999999</v>
      </c>
      <c r="M49" s="333" t="str">
        <f>[61]태창금속!M49</f>
        <v>COIL</v>
      </c>
      <c r="N49" s="316">
        <f>[61]태창금속!N49</f>
        <v>1232</v>
      </c>
      <c r="O49" s="317">
        <f>[61]태창금속!O49</f>
        <v>0</v>
      </c>
      <c r="P49" s="318">
        <f>[61]태창금속!P49</f>
        <v>0</v>
      </c>
      <c r="Q49" s="318">
        <f>[61]태창금속!Q49</f>
        <v>0</v>
      </c>
      <c r="R49" s="319">
        <f>[61]태창금속!R49</f>
        <v>0</v>
      </c>
      <c r="S49" s="301">
        <f>[61]태창금속!S49</f>
        <v>0</v>
      </c>
      <c r="T49" s="353">
        <f>[61]태창금속!T49</f>
        <v>0</v>
      </c>
      <c r="U49" s="354">
        <f>[61]태창금속!U49</f>
        <v>0</v>
      </c>
      <c r="V49" s="355">
        <f>[61]태창금속!V49</f>
        <v>0</v>
      </c>
      <c r="W49" s="355">
        <f>[61]태창금속!W49</f>
        <v>0</v>
      </c>
      <c r="X49" s="355">
        <f>[61]태창금속!X49</f>
        <v>0</v>
      </c>
      <c r="Y49" s="355">
        <f>[61]태창금속!Y49</f>
        <v>0</v>
      </c>
      <c r="Z49" s="355">
        <f>[61]태창금속!Z49</f>
        <v>0</v>
      </c>
      <c r="AA49" s="355">
        <f>[61]태창금속!AA49</f>
        <v>0</v>
      </c>
      <c r="AB49" s="337">
        <f>[61]태창금속!AB49</f>
        <v>0</v>
      </c>
      <c r="AC49" s="355">
        <f>[61]태창금속!AC49</f>
        <v>0</v>
      </c>
      <c r="AD49" s="355">
        <f>[61]태창금속!AD49</f>
        <v>0</v>
      </c>
      <c r="AE49" s="355">
        <f>[61]태창금속!AE49</f>
        <v>0</v>
      </c>
      <c r="AF49" s="355">
        <f>[61]태창금속!AF49</f>
        <v>0</v>
      </c>
      <c r="AG49" s="355">
        <f>[61]태창금속!AG49</f>
        <v>0</v>
      </c>
      <c r="AH49" s="355">
        <f>[61]태창금속!AH49</f>
        <v>0</v>
      </c>
      <c r="AI49" s="355">
        <f>[61]태창금속!AI49</f>
        <v>0</v>
      </c>
      <c r="AJ49" s="355">
        <f>[61]태창금속!AJ49</f>
        <v>0</v>
      </c>
      <c r="AK49" s="355">
        <f>[61]태창금속!AK49</f>
        <v>0</v>
      </c>
      <c r="AL49" s="337">
        <f>[61]태창금속!AL49</f>
        <v>0</v>
      </c>
      <c r="AM49" s="355">
        <f>[61]태창금속!AM49</f>
        <v>0</v>
      </c>
      <c r="AN49" s="337">
        <f>[61]태창금속!AN49</f>
        <v>0</v>
      </c>
      <c r="AO49" s="337">
        <f>[61]태창금속!AO49</f>
        <v>0</v>
      </c>
      <c r="AP49" s="337">
        <f>[61]태창금속!AP49</f>
        <v>0</v>
      </c>
      <c r="AQ49" s="337">
        <f>[61]태창금속!AQ49</f>
        <v>0</v>
      </c>
      <c r="AR49" s="337">
        <f>[61]태창금속!AR49</f>
        <v>0</v>
      </c>
      <c r="AS49" s="337">
        <f>[61]태창금속!AS49</f>
        <v>0</v>
      </c>
      <c r="AT49" s="337">
        <f>[61]태창금속!AT49</f>
        <v>0</v>
      </c>
      <c r="AU49" s="337">
        <f>[61]태창금속!AU49</f>
        <v>0</v>
      </c>
      <c r="AV49" s="337">
        <f>[61]태창금속!AV49</f>
        <v>0</v>
      </c>
      <c r="AW49" s="337">
        <f>[61]태창금속!AW49</f>
        <v>0</v>
      </c>
      <c r="AX49" s="338">
        <f>[61]태창금속!AX49</f>
        <v>0</v>
      </c>
      <c r="AY49" s="324">
        <f>[61]태창금속!AY49</f>
        <v>0</v>
      </c>
      <c r="AZ49" s="61">
        <f>[61]태창금속!AZ49</f>
        <v>0</v>
      </c>
      <c r="BA49" s="320">
        <f>[61]태창금속!BA49</f>
        <v>0</v>
      </c>
      <c r="BB49" s="320">
        <f>[61]태창금속!BB49</f>
        <v>0</v>
      </c>
      <c r="BC49" s="320">
        <f>[61]태창금속!BC49</f>
        <v>0</v>
      </c>
      <c r="BD49" s="320">
        <f>[61]태창금속!BD49</f>
        <v>0</v>
      </c>
      <c r="BE49" s="320">
        <f>[61]태창금속!BE49</f>
        <v>0</v>
      </c>
      <c r="BF49" s="320">
        <f>[61]태창금속!BF49</f>
        <v>0</v>
      </c>
      <c r="BG49" s="320">
        <f>[61]태창금속!BG49</f>
        <v>0</v>
      </c>
      <c r="BH49" s="320">
        <f>[61]태창금속!BH49</f>
        <v>0</v>
      </c>
      <c r="BI49" s="320">
        <f>[61]태창금속!BI49</f>
        <v>0</v>
      </c>
      <c r="BJ49" s="320">
        <f>[61]태창금속!BJ49</f>
        <v>0</v>
      </c>
      <c r="BK49" s="320">
        <f>[61]태창금속!BK49</f>
        <v>0</v>
      </c>
      <c r="BL49" s="320">
        <f>[61]태창금속!BL49</f>
        <v>0</v>
      </c>
      <c r="BM49" s="320">
        <f>[61]태창금속!BM49</f>
        <v>0</v>
      </c>
      <c r="BN49" s="320">
        <f>[61]태창금속!BN49</f>
        <v>0</v>
      </c>
      <c r="BO49" s="320">
        <f>[61]태창금속!BO49</f>
        <v>0</v>
      </c>
      <c r="BP49" s="320">
        <f>[61]태창금속!BP49</f>
        <v>0</v>
      </c>
      <c r="BQ49" s="320">
        <f>[61]태창금속!BQ49</f>
        <v>0</v>
      </c>
      <c r="BR49" s="320">
        <f>[61]태창금속!BR49</f>
        <v>0</v>
      </c>
      <c r="BS49" s="320">
        <f>[61]태창금속!BS49</f>
        <v>0</v>
      </c>
      <c r="BT49" s="320">
        <f>[61]태창금속!BT49</f>
        <v>0</v>
      </c>
      <c r="BU49" s="320">
        <f>[61]태창금속!BU49</f>
        <v>0</v>
      </c>
      <c r="BV49" s="320">
        <f>[61]태창금속!BV49</f>
        <v>0</v>
      </c>
      <c r="BW49" s="320">
        <f>[61]태창금속!BW49</f>
        <v>0</v>
      </c>
      <c r="BX49" s="320">
        <f>[61]태창금속!BX49</f>
        <v>0</v>
      </c>
      <c r="BY49" s="320">
        <f>[61]태창금속!BY49</f>
        <v>0</v>
      </c>
      <c r="BZ49" s="320">
        <f>[61]태창금속!BZ49</f>
        <v>0</v>
      </c>
      <c r="CA49" s="320">
        <f>[61]태창금속!CA49</f>
        <v>0</v>
      </c>
      <c r="CB49" s="320">
        <f>[61]태창금속!CB49</f>
        <v>0</v>
      </c>
      <c r="CC49" s="320">
        <f>[61]태창금속!CC49</f>
        <v>0</v>
      </c>
      <c r="CD49" s="320">
        <f>[61]태창금속!CD49</f>
        <v>0</v>
      </c>
      <c r="CE49" s="320">
        <f>[61]태창금속!CE49</f>
        <v>0</v>
      </c>
    </row>
    <row r="50" spans="1:83" s="22" customFormat="1" ht="27.95" customHeight="1">
      <c r="A50" s="22" t="str">
        <f>[61]태창금속!A50</f>
        <v>다인N3</v>
      </c>
      <c r="B50" s="610"/>
      <c r="C50" s="333" t="str">
        <f>[61]태창금속!C50</f>
        <v>DN8(N3)</v>
      </c>
      <c r="D50" s="333">
        <f>[61]태창금속!D50</f>
        <v>503777</v>
      </c>
      <c r="E50" s="333">
        <f>[61]태창금속!E50</f>
        <v>503777</v>
      </c>
      <c r="F50" s="333" t="str">
        <f>[61]태창금속!F50</f>
        <v>MBR NO1, LWR_비방청</v>
      </c>
      <c r="G50" s="333" t="str">
        <f>[61]태창금속!G50</f>
        <v>SPFH590FB-P</v>
      </c>
      <c r="H50" s="334">
        <f>[61]태창금속!H50</f>
        <v>2</v>
      </c>
      <c r="I50" s="334">
        <f>[61]태창금속!I50</f>
        <v>1110</v>
      </c>
      <c r="J50" s="334">
        <f>[61]태창금속!J50</f>
        <v>162</v>
      </c>
      <c r="K50" s="335">
        <f>[61]태창금속!K50</f>
        <v>7.85</v>
      </c>
      <c r="L50" s="336">
        <f>[61]태창금속!L50</f>
        <v>2.8231739999999999</v>
      </c>
      <c r="M50" s="333" t="str">
        <f>[61]태창금속!M50</f>
        <v>COIL</v>
      </c>
      <c r="N50" s="316">
        <f>[61]태창금속!N50</f>
        <v>1101</v>
      </c>
      <c r="O50" s="317">
        <f>[61]태창금속!O50</f>
        <v>0</v>
      </c>
      <c r="P50" s="318">
        <f>[61]태창금속!P50</f>
        <v>0</v>
      </c>
      <c r="Q50" s="318">
        <f>[61]태창금속!Q50</f>
        <v>0</v>
      </c>
      <c r="R50" s="319">
        <f>[61]태창금속!R50</f>
        <v>0</v>
      </c>
      <c r="S50" s="301">
        <f>[61]태창금속!S50</f>
        <v>0</v>
      </c>
      <c r="T50" s="353">
        <f>[61]태창금속!T50</f>
        <v>0</v>
      </c>
      <c r="U50" s="354">
        <f>[61]태창금속!U50</f>
        <v>0</v>
      </c>
      <c r="V50" s="355">
        <f>[61]태창금속!V50</f>
        <v>0</v>
      </c>
      <c r="W50" s="355">
        <f>[61]태창금속!W50</f>
        <v>0</v>
      </c>
      <c r="X50" s="355">
        <f>[61]태창금속!X50</f>
        <v>0</v>
      </c>
      <c r="Y50" s="355">
        <f>[61]태창금속!Y50</f>
        <v>0</v>
      </c>
      <c r="Z50" s="355">
        <f>[61]태창금속!Z50</f>
        <v>0</v>
      </c>
      <c r="AA50" s="355">
        <f>[61]태창금속!AA50</f>
        <v>0</v>
      </c>
      <c r="AB50" s="337">
        <f>[61]태창금속!AB50</f>
        <v>0</v>
      </c>
      <c r="AC50" s="355">
        <f>[61]태창금속!AC50</f>
        <v>0</v>
      </c>
      <c r="AD50" s="355">
        <f>[61]태창금속!AD50</f>
        <v>0</v>
      </c>
      <c r="AE50" s="355">
        <f>[61]태창금속!AE50</f>
        <v>0</v>
      </c>
      <c r="AF50" s="355">
        <f>[61]태창금속!AF50</f>
        <v>0</v>
      </c>
      <c r="AG50" s="355">
        <f>[61]태창금속!AG50</f>
        <v>0</v>
      </c>
      <c r="AH50" s="355">
        <f>[61]태창금속!AH50</f>
        <v>0</v>
      </c>
      <c r="AI50" s="355">
        <f>[61]태창금속!AI50</f>
        <v>0</v>
      </c>
      <c r="AJ50" s="355">
        <f>[61]태창금속!AJ50</f>
        <v>0</v>
      </c>
      <c r="AK50" s="355">
        <f>[61]태창금속!AK50</f>
        <v>0</v>
      </c>
      <c r="AL50" s="337">
        <f>[61]태창금속!AL50</f>
        <v>0</v>
      </c>
      <c r="AM50" s="355">
        <f>[61]태창금속!AM50</f>
        <v>0</v>
      </c>
      <c r="AN50" s="337">
        <f>[61]태창금속!AN50</f>
        <v>0</v>
      </c>
      <c r="AO50" s="337">
        <f>[61]태창금속!AO50</f>
        <v>0</v>
      </c>
      <c r="AP50" s="337">
        <f>[61]태창금속!AP50</f>
        <v>0</v>
      </c>
      <c r="AQ50" s="337">
        <f>[61]태창금속!AQ50</f>
        <v>0</v>
      </c>
      <c r="AR50" s="337">
        <f>[61]태창금속!AR50</f>
        <v>0</v>
      </c>
      <c r="AS50" s="337">
        <f>[61]태창금속!AS50</f>
        <v>0</v>
      </c>
      <c r="AT50" s="337">
        <f>[61]태창금속!AT50</f>
        <v>0</v>
      </c>
      <c r="AU50" s="337">
        <f>[61]태창금속!AU50</f>
        <v>0</v>
      </c>
      <c r="AV50" s="337">
        <f>[61]태창금속!AV50</f>
        <v>0</v>
      </c>
      <c r="AW50" s="337">
        <f>[61]태창금속!AW50</f>
        <v>0</v>
      </c>
      <c r="AX50" s="338">
        <f>[61]태창금속!AX50</f>
        <v>0</v>
      </c>
      <c r="AY50" s="324">
        <f>[61]태창금속!AY50</f>
        <v>0</v>
      </c>
      <c r="AZ50" s="61">
        <f>[61]태창금속!AZ50</f>
        <v>0</v>
      </c>
      <c r="BA50" s="320">
        <f>[61]태창금속!BA50</f>
        <v>0</v>
      </c>
      <c r="BB50" s="320">
        <f>[61]태창금속!BB50</f>
        <v>0</v>
      </c>
      <c r="BC50" s="320">
        <f>[61]태창금속!BC50</f>
        <v>0</v>
      </c>
      <c r="BD50" s="320">
        <f>[61]태창금속!BD50</f>
        <v>0</v>
      </c>
      <c r="BE50" s="320">
        <f>[61]태창금속!BE50</f>
        <v>0</v>
      </c>
      <c r="BF50" s="320">
        <f>[61]태창금속!BF50</f>
        <v>0</v>
      </c>
      <c r="BG50" s="320">
        <f>[61]태창금속!BG50</f>
        <v>0</v>
      </c>
      <c r="BH50" s="320">
        <f>[61]태창금속!BH50</f>
        <v>0</v>
      </c>
      <c r="BI50" s="320">
        <f>[61]태창금속!BI50</f>
        <v>0</v>
      </c>
      <c r="BJ50" s="320">
        <f>[61]태창금속!BJ50</f>
        <v>0</v>
      </c>
      <c r="BK50" s="320">
        <f>[61]태창금속!BK50</f>
        <v>0</v>
      </c>
      <c r="BL50" s="320">
        <f>[61]태창금속!BL50</f>
        <v>0</v>
      </c>
      <c r="BM50" s="320">
        <f>[61]태창금속!BM50</f>
        <v>0</v>
      </c>
      <c r="BN50" s="320">
        <f>[61]태창금속!BN50</f>
        <v>0</v>
      </c>
      <c r="BO50" s="320">
        <f>[61]태창금속!BO50</f>
        <v>0</v>
      </c>
      <c r="BP50" s="320">
        <f>[61]태창금속!BP50</f>
        <v>0</v>
      </c>
      <c r="BQ50" s="320">
        <f>[61]태창금속!BQ50</f>
        <v>0</v>
      </c>
      <c r="BR50" s="320">
        <f>[61]태창금속!BR50</f>
        <v>0</v>
      </c>
      <c r="BS50" s="320">
        <f>[61]태창금속!BS50</f>
        <v>0</v>
      </c>
      <c r="BT50" s="320">
        <f>[61]태창금속!BT50</f>
        <v>0</v>
      </c>
      <c r="BU50" s="320">
        <f>[61]태창금속!BU50</f>
        <v>0</v>
      </c>
      <c r="BV50" s="320">
        <f>[61]태창금속!BV50</f>
        <v>0</v>
      </c>
      <c r="BW50" s="320">
        <f>[61]태창금속!BW50</f>
        <v>0</v>
      </c>
      <c r="BX50" s="320">
        <f>[61]태창금속!BX50</f>
        <v>0</v>
      </c>
      <c r="BY50" s="320">
        <f>[61]태창금속!BY50</f>
        <v>0</v>
      </c>
      <c r="BZ50" s="320">
        <f>[61]태창금속!BZ50</f>
        <v>0</v>
      </c>
      <c r="CA50" s="320">
        <f>[61]태창금속!CA50</f>
        <v>0</v>
      </c>
      <c r="CB50" s="320">
        <f>[61]태창금속!CB50</f>
        <v>0</v>
      </c>
      <c r="CC50" s="320">
        <f>[61]태창금속!CC50</f>
        <v>0</v>
      </c>
      <c r="CD50" s="320">
        <f>[61]태창금속!CD50</f>
        <v>0</v>
      </c>
      <c r="CE50" s="320">
        <f>[61]태창금속!CE50</f>
        <v>0</v>
      </c>
    </row>
    <row r="51" spans="1:83" s="22" customFormat="1" ht="27.95" customHeight="1">
      <c r="A51" s="22" t="str">
        <f>[61]태창금속!A51</f>
        <v>다인N3</v>
      </c>
      <c r="B51" s="609" t="str">
        <f>[61]태창금속!B51</f>
        <v>다인</v>
      </c>
      <c r="C51" s="333" t="str">
        <f>[61]태창금속!C51</f>
        <v>DN8(N3)</v>
      </c>
      <c r="D51" s="333" t="str">
        <f>[61]태창금속!D51</f>
        <v>502666-1000</v>
      </c>
      <c r="E51" s="333" t="str">
        <f>[61]태창금속!E51</f>
        <v>502666-1000</v>
      </c>
      <c r="F51" s="333" t="str">
        <f>[61]태창금속!F51</f>
        <v>MBR NO1, UPR_방청</v>
      </c>
      <c r="G51" s="333" t="str">
        <f>[61]태창금속!G51</f>
        <v>SGAFH590FB</v>
      </c>
      <c r="H51" s="334">
        <f>[61]태창금속!H51</f>
        <v>2</v>
      </c>
      <c r="I51" s="334">
        <f>[61]태창금속!I51</f>
        <v>1103</v>
      </c>
      <c r="J51" s="334">
        <f>[61]태창금속!J51</f>
        <v>152</v>
      </c>
      <c r="K51" s="335">
        <f>[61]태창금속!K51</f>
        <v>7.85</v>
      </c>
      <c r="L51" s="336">
        <f>[61]태창금속!L51</f>
        <v>2.6321991999999996</v>
      </c>
      <c r="M51" s="333" t="str">
        <f>[61]태창금속!M51</f>
        <v>COIL</v>
      </c>
      <c r="N51" s="316">
        <f>[61]태창금속!N51</f>
        <v>1232</v>
      </c>
      <c r="O51" s="317">
        <f>[61]태창금속!O51</f>
        <v>0</v>
      </c>
      <c r="P51" s="318">
        <f>[61]태창금속!P51</f>
        <v>0</v>
      </c>
      <c r="Q51" s="318">
        <f>[61]태창금속!Q51</f>
        <v>0</v>
      </c>
      <c r="R51" s="319">
        <f>[61]태창금속!R51</f>
        <v>0</v>
      </c>
      <c r="S51" s="301">
        <f>[61]태창금속!S51</f>
        <v>0</v>
      </c>
      <c r="T51" s="353">
        <f>[61]태창금속!T51</f>
        <v>0</v>
      </c>
      <c r="U51" s="354">
        <f>[61]태창금속!U51</f>
        <v>0</v>
      </c>
      <c r="V51" s="355">
        <f>[61]태창금속!V51</f>
        <v>0</v>
      </c>
      <c r="W51" s="355">
        <f>[61]태창금속!W51</f>
        <v>0</v>
      </c>
      <c r="X51" s="355">
        <f>[61]태창금속!X51</f>
        <v>0</v>
      </c>
      <c r="Y51" s="355">
        <f>[61]태창금속!Y51</f>
        <v>0</v>
      </c>
      <c r="Z51" s="355">
        <f>[61]태창금속!Z51</f>
        <v>0</v>
      </c>
      <c r="AA51" s="355">
        <f>[61]태창금속!AA51</f>
        <v>0</v>
      </c>
      <c r="AB51" s="337">
        <f>[61]태창금속!AB51</f>
        <v>0</v>
      </c>
      <c r="AC51" s="355">
        <f>[61]태창금속!AC51</f>
        <v>0</v>
      </c>
      <c r="AD51" s="355">
        <f>[61]태창금속!AD51</f>
        <v>0</v>
      </c>
      <c r="AE51" s="355">
        <f>[61]태창금속!AE51</f>
        <v>0</v>
      </c>
      <c r="AF51" s="355">
        <f>[61]태창금속!AF51</f>
        <v>0</v>
      </c>
      <c r="AG51" s="355">
        <f>[61]태창금속!AG51</f>
        <v>0</v>
      </c>
      <c r="AH51" s="355">
        <f>[61]태창금속!AH51</f>
        <v>0</v>
      </c>
      <c r="AI51" s="355">
        <f>[61]태창금속!AI51</f>
        <v>0</v>
      </c>
      <c r="AJ51" s="355">
        <f>[61]태창금속!AJ51</f>
        <v>0</v>
      </c>
      <c r="AK51" s="355">
        <f>[61]태창금속!AK51</f>
        <v>0</v>
      </c>
      <c r="AL51" s="337">
        <f>[61]태창금속!AL51</f>
        <v>0</v>
      </c>
      <c r="AM51" s="355">
        <f>[61]태창금속!AM51</f>
        <v>0</v>
      </c>
      <c r="AN51" s="337">
        <f>[61]태창금속!AN51</f>
        <v>0</v>
      </c>
      <c r="AO51" s="337">
        <f>[61]태창금속!AO51</f>
        <v>0</v>
      </c>
      <c r="AP51" s="337">
        <f>[61]태창금속!AP51</f>
        <v>0</v>
      </c>
      <c r="AQ51" s="337">
        <f>[61]태창금속!AQ51</f>
        <v>0</v>
      </c>
      <c r="AR51" s="337">
        <f>[61]태창금속!AR51</f>
        <v>0</v>
      </c>
      <c r="AS51" s="337">
        <f>[61]태창금속!AS51</f>
        <v>0</v>
      </c>
      <c r="AT51" s="337">
        <f>[61]태창금속!AT51</f>
        <v>0</v>
      </c>
      <c r="AU51" s="337">
        <f>[61]태창금속!AU51</f>
        <v>0</v>
      </c>
      <c r="AV51" s="337">
        <f>[61]태창금속!AV51</f>
        <v>0</v>
      </c>
      <c r="AW51" s="337">
        <f>[61]태창금속!AW51</f>
        <v>0</v>
      </c>
      <c r="AX51" s="338">
        <f>[61]태창금속!AX51</f>
        <v>0</v>
      </c>
      <c r="AY51" s="324">
        <f>[61]태창금속!AY51</f>
        <v>0</v>
      </c>
      <c r="AZ51" s="61">
        <f>[61]태창금속!AZ51</f>
        <v>0</v>
      </c>
      <c r="BA51" s="320">
        <f>[61]태창금속!BA51</f>
        <v>0</v>
      </c>
      <c r="BB51" s="320">
        <f>[61]태창금속!BB51</f>
        <v>0</v>
      </c>
      <c r="BC51" s="320">
        <f>[61]태창금속!BC51</f>
        <v>0</v>
      </c>
      <c r="BD51" s="320">
        <f>[61]태창금속!BD51</f>
        <v>0</v>
      </c>
      <c r="BE51" s="320">
        <f>[61]태창금속!BE51</f>
        <v>0</v>
      </c>
      <c r="BF51" s="320">
        <f>[61]태창금속!BF51</f>
        <v>0</v>
      </c>
      <c r="BG51" s="320">
        <f>[61]태창금속!BG51</f>
        <v>0</v>
      </c>
      <c r="BH51" s="320">
        <f>[61]태창금속!BH51</f>
        <v>0</v>
      </c>
      <c r="BI51" s="320">
        <f>[61]태창금속!BI51</f>
        <v>0</v>
      </c>
      <c r="BJ51" s="320">
        <f>[61]태창금속!BJ51</f>
        <v>0</v>
      </c>
      <c r="BK51" s="320">
        <f>[61]태창금속!BK51</f>
        <v>0</v>
      </c>
      <c r="BL51" s="320">
        <f>[61]태창금속!BL51</f>
        <v>0</v>
      </c>
      <c r="BM51" s="320">
        <f>[61]태창금속!BM51</f>
        <v>0</v>
      </c>
      <c r="BN51" s="320">
        <f>[61]태창금속!BN51</f>
        <v>0</v>
      </c>
      <c r="BO51" s="320">
        <f>[61]태창금속!BO51</f>
        <v>0</v>
      </c>
      <c r="BP51" s="320">
        <f>[61]태창금속!BP51</f>
        <v>0</v>
      </c>
      <c r="BQ51" s="320">
        <f>[61]태창금속!BQ51</f>
        <v>0</v>
      </c>
      <c r="BR51" s="320">
        <f>[61]태창금속!BR51</f>
        <v>0</v>
      </c>
      <c r="BS51" s="320">
        <f>[61]태창금속!BS51</f>
        <v>0</v>
      </c>
      <c r="BT51" s="320">
        <f>[61]태창금속!BT51</f>
        <v>0</v>
      </c>
      <c r="BU51" s="320">
        <f>[61]태창금속!BU51</f>
        <v>0</v>
      </c>
      <c r="BV51" s="320">
        <f>[61]태창금속!BV51</f>
        <v>0</v>
      </c>
      <c r="BW51" s="320">
        <f>[61]태창금속!BW51</f>
        <v>0</v>
      </c>
      <c r="BX51" s="320">
        <f>[61]태창금속!BX51</f>
        <v>0</v>
      </c>
      <c r="BY51" s="320">
        <f>[61]태창금속!BY51</f>
        <v>0</v>
      </c>
      <c r="BZ51" s="320">
        <f>[61]태창금속!BZ51</f>
        <v>0</v>
      </c>
      <c r="CA51" s="320">
        <f>[61]태창금속!CA51</f>
        <v>0</v>
      </c>
      <c r="CB51" s="320">
        <f>[61]태창금속!CB51</f>
        <v>0</v>
      </c>
      <c r="CC51" s="320">
        <f>[61]태창금속!CC51</f>
        <v>0</v>
      </c>
      <c r="CD51" s="320">
        <f>[61]태창금속!CD51</f>
        <v>0</v>
      </c>
      <c r="CE51" s="320">
        <f>[61]태창금속!CE51</f>
        <v>0</v>
      </c>
    </row>
    <row r="52" spans="1:83" s="22" customFormat="1" ht="27.95" customHeight="1">
      <c r="A52" s="22" t="str">
        <f>[61]태창금속!A52</f>
        <v>다인N3</v>
      </c>
      <c r="B52" s="610"/>
      <c r="C52" s="333" t="str">
        <f>[61]태창금속!C52</f>
        <v>DN8(N3)</v>
      </c>
      <c r="D52" s="333" t="str">
        <f>[61]태창금속!D52</f>
        <v>502777-1000</v>
      </c>
      <c r="E52" s="333" t="str">
        <f>[61]태창금속!E52</f>
        <v>502777-1000</v>
      </c>
      <c r="F52" s="333" t="str">
        <f>[61]태창금속!F52</f>
        <v>MBR NO1, UPR_비방청</v>
      </c>
      <c r="G52" s="333" t="str">
        <f>[61]태창금속!G52</f>
        <v>SPFH590FB-P</v>
      </c>
      <c r="H52" s="334">
        <f>[61]태창금속!H52</f>
        <v>2</v>
      </c>
      <c r="I52" s="334">
        <f>[61]태창금속!I52</f>
        <v>1103</v>
      </c>
      <c r="J52" s="334">
        <f>[61]태창금속!J52</f>
        <v>152</v>
      </c>
      <c r="K52" s="335">
        <f>[61]태창금속!K52</f>
        <v>7.85</v>
      </c>
      <c r="L52" s="336">
        <f>[61]태창금속!L52</f>
        <v>2.6321991999999996</v>
      </c>
      <c r="M52" s="333" t="str">
        <f>[61]태창금속!M52</f>
        <v>COIL</v>
      </c>
      <c r="N52" s="316">
        <f>[61]태창금속!N52</f>
        <v>1101</v>
      </c>
      <c r="O52" s="317">
        <f>[61]태창금속!O52</f>
        <v>0</v>
      </c>
      <c r="P52" s="318">
        <f>[61]태창금속!P52</f>
        <v>0</v>
      </c>
      <c r="Q52" s="318">
        <f>[61]태창금속!Q52</f>
        <v>0</v>
      </c>
      <c r="R52" s="319">
        <f>[61]태창금속!R52</f>
        <v>0</v>
      </c>
      <c r="S52" s="301">
        <f>[61]태창금속!S52</f>
        <v>0</v>
      </c>
      <c r="T52" s="353">
        <f>[61]태창금속!T52</f>
        <v>0</v>
      </c>
      <c r="U52" s="354">
        <f>[61]태창금속!U52</f>
        <v>0</v>
      </c>
      <c r="V52" s="355">
        <f>[61]태창금속!V52</f>
        <v>0</v>
      </c>
      <c r="W52" s="355">
        <f>[61]태창금속!W52</f>
        <v>0</v>
      </c>
      <c r="X52" s="355">
        <f>[61]태창금속!X52</f>
        <v>0</v>
      </c>
      <c r="Y52" s="355">
        <f>[61]태창금속!Y52</f>
        <v>0</v>
      </c>
      <c r="Z52" s="355">
        <f>[61]태창금속!Z52</f>
        <v>0</v>
      </c>
      <c r="AA52" s="355">
        <f>[61]태창금속!AA52</f>
        <v>0</v>
      </c>
      <c r="AB52" s="337">
        <f>[61]태창금속!AB52</f>
        <v>0</v>
      </c>
      <c r="AC52" s="355">
        <f>[61]태창금속!AC52</f>
        <v>0</v>
      </c>
      <c r="AD52" s="355">
        <f>[61]태창금속!AD52</f>
        <v>0</v>
      </c>
      <c r="AE52" s="355">
        <f>[61]태창금속!AE52</f>
        <v>0</v>
      </c>
      <c r="AF52" s="355">
        <f>[61]태창금속!AF52</f>
        <v>0</v>
      </c>
      <c r="AG52" s="355">
        <f>[61]태창금속!AG52</f>
        <v>0</v>
      </c>
      <c r="AH52" s="355">
        <f>[61]태창금속!AH52</f>
        <v>0</v>
      </c>
      <c r="AI52" s="355">
        <f>[61]태창금속!AI52</f>
        <v>0</v>
      </c>
      <c r="AJ52" s="355">
        <f>[61]태창금속!AJ52</f>
        <v>0</v>
      </c>
      <c r="AK52" s="355">
        <f>[61]태창금속!AK52</f>
        <v>0</v>
      </c>
      <c r="AL52" s="337">
        <f>[61]태창금속!AL52</f>
        <v>0</v>
      </c>
      <c r="AM52" s="355">
        <f>[61]태창금속!AM52</f>
        <v>0</v>
      </c>
      <c r="AN52" s="337">
        <f>[61]태창금속!AN52</f>
        <v>0</v>
      </c>
      <c r="AO52" s="337">
        <f>[61]태창금속!AO52</f>
        <v>0</v>
      </c>
      <c r="AP52" s="337">
        <f>[61]태창금속!AP52</f>
        <v>0</v>
      </c>
      <c r="AQ52" s="337">
        <f>[61]태창금속!AQ52</f>
        <v>0</v>
      </c>
      <c r="AR52" s="337">
        <f>[61]태창금속!AR52</f>
        <v>0</v>
      </c>
      <c r="AS52" s="337">
        <f>[61]태창금속!AS52</f>
        <v>0</v>
      </c>
      <c r="AT52" s="337">
        <f>[61]태창금속!AT52</f>
        <v>0</v>
      </c>
      <c r="AU52" s="337">
        <f>[61]태창금속!AU52</f>
        <v>0</v>
      </c>
      <c r="AV52" s="337">
        <f>[61]태창금속!AV52</f>
        <v>0</v>
      </c>
      <c r="AW52" s="337">
        <f>[61]태창금속!AW52</f>
        <v>0</v>
      </c>
      <c r="AX52" s="338">
        <f>[61]태창금속!AX52</f>
        <v>0</v>
      </c>
      <c r="AY52" s="324">
        <f>[61]태창금속!AY52</f>
        <v>0</v>
      </c>
      <c r="AZ52" s="61">
        <f>[61]태창금속!AZ52</f>
        <v>0</v>
      </c>
      <c r="BA52" s="320">
        <f>[61]태창금속!BA52</f>
        <v>0</v>
      </c>
      <c r="BB52" s="320">
        <f>[61]태창금속!BB52</f>
        <v>0</v>
      </c>
      <c r="BC52" s="320">
        <f>[61]태창금속!BC52</f>
        <v>0</v>
      </c>
      <c r="BD52" s="320">
        <f>[61]태창금속!BD52</f>
        <v>0</v>
      </c>
      <c r="BE52" s="320">
        <f>[61]태창금속!BE52</f>
        <v>0</v>
      </c>
      <c r="BF52" s="320">
        <f>[61]태창금속!BF52</f>
        <v>0</v>
      </c>
      <c r="BG52" s="320">
        <f>[61]태창금속!BG52</f>
        <v>0</v>
      </c>
      <c r="BH52" s="320">
        <f>[61]태창금속!BH52</f>
        <v>0</v>
      </c>
      <c r="BI52" s="320">
        <f>[61]태창금속!BI52</f>
        <v>0</v>
      </c>
      <c r="BJ52" s="320">
        <f>[61]태창금속!BJ52</f>
        <v>0</v>
      </c>
      <c r="BK52" s="320">
        <f>[61]태창금속!BK52</f>
        <v>0</v>
      </c>
      <c r="BL52" s="320">
        <f>[61]태창금속!BL52</f>
        <v>0</v>
      </c>
      <c r="BM52" s="320">
        <f>[61]태창금속!BM52</f>
        <v>0</v>
      </c>
      <c r="BN52" s="320">
        <f>[61]태창금속!BN52</f>
        <v>0</v>
      </c>
      <c r="BO52" s="320">
        <f>[61]태창금속!BO52</f>
        <v>0</v>
      </c>
      <c r="BP52" s="320">
        <f>[61]태창금속!BP52</f>
        <v>0</v>
      </c>
      <c r="BQ52" s="320">
        <f>[61]태창금속!BQ52</f>
        <v>0</v>
      </c>
      <c r="BR52" s="320">
        <f>[61]태창금속!BR52</f>
        <v>0</v>
      </c>
      <c r="BS52" s="320">
        <f>[61]태창금속!BS52</f>
        <v>0</v>
      </c>
      <c r="BT52" s="320">
        <f>[61]태창금속!BT52</f>
        <v>0</v>
      </c>
      <c r="BU52" s="320">
        <f>[61]태창금속!BU52</f>
        <v>0</v>
      </c>
      <c r="BV52" s="320">
        <f>[61]태창금속!BV52</f>
        <v>0</v>
      </c>
      <c r="BW52" s="320">
        <f>[61]태창금속!BW52</f>
        <v>0</v>
      </c>
      <c r="BX52" s="320">
        <f>[61]태창금속!BX52</f>
        <v>0</v>
      </c>
      <c r="BY52" s="320">
        <f>[61]태창금속!BY52</f>
        <v>0</v>
      </c>
      <c r="BZ52" s="320">
        <f>[61]태창금속!BZ52</f>
        <v>0</v>
      </c>
      <c r="CA52" s="320">
        <f>[61]태창금속!CA52</f>
        <v>0</v>
      </c>
      <c r="CB52" s="320">
        <f>[61]태창금속!CB52</f>
        <v>0</v>
      </c>
      <c r="CC52" s="320">
        <f>[61]태창금속!CC52</f>
        <v>0</v>
      </c>
      <c r="CD52" s="320">
        <f>[61]태창금속!CD52</f>
        <v>0</v>
      </c>
      <c r="CE52" s="320">
        <f>[61]태창금속!CE52</f>
        <v>0</v>
      </c>
    </row>
    <row r="53" spans="1:83" s="22" customFormat="1" ht="27.95" customHeight="1">
      <c r="A53" s="22" t="str">
        <f>[61]태창금속!A53</f>
        <v>다인N3</v>
      </c>
      <c r="B53" s="609" t="str">
        <f>[61]태창금속!B53</f>
        <v>다인</v>
      </c>
      <c r="C53" s="333" t="str">
        <f>[61]태창금속!C53</f>
        <v>DN8(N3)</v>
      </c>
      <c r="D53" s="333" t="str">
        <f>[61]태창금속!D53</f>
        <v>504666-1000</v>
      </c>
      <c r="E53" s="333" t="str">
        <f>[61]태창금속!E53</f>
        <v>504666-1000</v>
      </c>
      <c r="F53" s="333" t="str">
        <f>[61]태창금속!F53</f>
        <v>MBR SIDE UPR_방청</v>
      </c>
      <c r="G53" s="333" t="str">
        <f>[61]태창금속!G53</f>
        <v>SGAFC590DP</v>
      </c>
      <c r="H53" s="334">
        <f>[61]태창금속!H53</f>
        <v>1.8</v>
      </c>
      <c r="I53" s="334">
        <f>[61]태창금속!I53</f>
        <v>1040</v>
      </c>
      <c r="J53" s="334">
        <f>[61]태창금속!J53</f>
        <v>195</v>
      </c>
      <c r="K53" s="335">
        <f>[61]태창금속!K53</f>
        <v>7.85</v>
      </c>
      <c r="L53" s="336">
        <f>[61]태창금속!L53</f>
        <v>2.865564</v>
      </c>
      <c r="M53" s="333" t="str">
        <f>[61]태창금속!M53</f>
        <v>COIL</v>
      </c>
      <c r="N53" s="316">
        <f>[61]태창금속!N53</f>
        <v>1268.2</v>
      </c>
      <c r="O53" s="317">
        <f>[61]태창금속!O53</f>
        <v>0</v>
      </c>
      <c r="P53" s="318">
        <f>[61]태창금속!P53</f>
        <v>0</v>
      </c>
      <c r="Q53" s="318">
        <f>[61]태창금속!Q53</f>
        <v>0</v>
      </c>
      <c r="R53" s="319">
        <f>[61]태창금속!R53</f>
        <v>0</v>
      </c>
      <c r="S53" s="301">
        <f>[61]태창금속!S53</f>
        <v>0</v>
      </c>
      <c r="T53" s="353">
        <f>[61]태창금속!T53</f>
        <v>0</v>
      </c>
      <c r="U53" s="354">
        <f>[61]태창금속!U53</f>
        <v>0</v>
      </c>
      <c r="V53" s="355">
        <f>[61]태창금속!V53</f>
        <v>0</v>
      </c>
      <c r="W53" s="355">
        <f>[61]태창금속!W53</f>
        <v>0</v>
      </c>
      <c r="X53" s="355">
        <f>[61]태창금속!X53</f>
        <v>0</v>
      </c>
      <c r="Y53" s="355">
        <f>[61]태창금속!Y53</f>
        <v>0</v>
      </c>
      <c r="Z53" s="355">
        <f>[61]태창금속!Z53</f>
        <v>0</v>
      </c>
      <c r="AA53" s="355">
        <f>[61]태창금속!AA53</f>
        <v>0</v>
      </c>
      <c r="AB53" s="337">
        <f>[61]태창금속!AB53</f>
        <v>0</v>
      </c>
      <c r="AC53" s="355">
        <f>[61]태창금속!AC53</f>
        <v>0</v>
      </c>
      <c r="AD53" s="337">
        <f>[61]태창금속!AD53</f>
        <v>0</v>
      </c>
      <c r="AE53" s="355">
        <f>[61]태창금속!AE53</f>
        <v>0</v>
      </c>
      <c r="AF53" s="355">
        <f>[61]태창금속!AF53</f>
        <v>0</v>
      </c>
      <c r="AG53" s="355">
        <f>[61]태창금속!AG53</f>
        <v>0</v>
      </c>
      <c r="AH53" s="355">
        <f>[61]태창금속!AH53</f>
        <v>0</v>
      </c>
      <c r="AI53" s="355">
        <f>[61]태창금속!AI53</f>
        <v>0</v>
      </c>
      <c r="AJ53" s="355">
        <f>[61]태창금속!AJ53</f>
        <v>0</v>
      </c>
      <c r="AK53" s="355">
        <f>[61]태창금속!AK53</f>
        <v>0</v>
      </c>
      <c r="AL53" s="337">
        <f>[61]태창금속!AL53</f>
        <v>0</v>
      </c>
      <c r="AM53" s="355">
        <f>[61]태창금속!AM53</f>
        <v>0</v>
      </c>
      <c r="AN53" s="337">
        <f>[61]태창금속!AN53</f>
        <v>0</v>
      </c>
      <c r="AO53" s="337">
        <f>[61]태창금속!AO53</f>
        <v>0</v>
      </c>
      <c r="AP53" s="337">
        <f>[61]태창금속!AP53</f>
        <v>0</v>
      </c>
      <c r="AQ53" s="337">
        <f>[61]태창금속!AQ53</f>
        <v>0</v>
      </c>
      <c r="AR53" s="337">
        <f>[61]태창금속!AR53</f>
        <v>0</v>
      </c>
      <c r="AS53" s="337">
        <f>[61]태창금속!AS53</f>
        <v>0</v>
      </c>
      <c r="AT53" s="337">
        <f>[61]태창금속!AT53</f>
        <v>0</v>
      </c>
      <c r="AU53" s="337">
        <f>[61]태창금속!AU53</f>
        <v>0</v>
      </c>
      <c r="AV53" s="337">
        <f>[61]태창금속!AV53</f>
        <v>0</v>
      </c>
      <c r="AW53" s="337">
        <f>[61]태창금속!AW53</f>
        <v>0</v>
      </c>
      <c r="AX53" s="338">
        <f>[61]태창금속!AX53</f>
        <v>0</v>
      </c>
      <c r="AY53" s="324">
        <f>[61]태창금속!AY53</f>
        <v>0</v>
      </c>
      <c r="AZ53" s="61">
        <f>[61]태창금속!AZ53</f>
        <v>0</v>
      </c>
      <c r="BA53" s="320">
        <f>[61]태창금속!BA53</f>
        <v>0</v>
      </c>
      <c r="BB53" s="320">
        <f>[61]태창금속!BB53</f>
        <v>0</v>
      </c>
      <c r="BC53" s="320">
        <f>[61]태창금속!BC53</f>
        <v>0</v>
      </c>
      <c r="BD53" s="320">
        <f>[61]태창금속!BD53</f>
        <v>0</v>
      </c>
      <c r="BE53" s="320">
        <f>[61]태창금속!BE53</f>
        <v>0</v>
      </c>
      <c r="BF53" s="320">
        <f>[61]태창금속!BF53</f>
        <v>0</v>
      </c>
      <c r="BG53" s="320">
        <f>[61]태창금속!BG53</f>
        <v>0</v>
      </c>
      <c r="BH53" s="320">
        <f>[61]태창금속!BH53</f>
        <v>0</v>
      </c>
      <c r="BI53" s="320">
        <f>[61]태창금속!BI53</f>
        <v>0</v>
      </c>
      <c r="BJ53" s="320">
        <f>[61]태창금속!BJ53</f>
        <v>0</v>
      </c>
      <c r="BK53" s="320">
        <f>[61]태창금속!BK53</f>
        <v>0</v>
      </c>
      <c r="BL53" s="320">
        <f>[61]태창금속!BL53</f>
        <v>0</v>
      </c>
      <c r="BM53" s="320">
        <f>[61]태창금속!BM53</f>
        <v>0</v>
      </c>
      <c r="BN53" s="320">
        <f>[61]태창금속!BN53</f>
        <v>0</v>
      </c>
      <c r="BO53" s="320">
        <f>[61]태창금속!BO53</f>
        <v>0</v>
      </c>
      <c r="BP53" s="320">
        <f>[61]태창금속!BP53</f>
        <v>0</v>
      </c>
      <c r="BQ53" s="320">
        <f>[61]태창금속!BQ53</f>
        <v>0</v>
      </c>
      <c r="BR53" s="320">
        <f>[61]태창금속!BR53</f>
        <v>0</v>
      </c>
      <c r="BS53" s="320">
        <f>[61]태창금속!BS53</f>
        <v>0</v>
      </c>
      <c r="BT53" s="320">
        <f>[61]태창금속!BT53</f>
        <v>0</v>
      </c>
      <c r="BU53" s="320">
        <f>[61]태창금속!BU53</f>
        <v>0</v>
      </c>
      <c r="BV53" s="320">
        <f>[61]태창금속!BV53</f>
        <v>0</v>
      </c>
      <c r="BW53" s="320">
        <f>[61]태창금속!BW53</f>
        <v>0</v>
      </c>
      <c r="BX53" s="320">
        <f>[61]태창금속!BX53</f>
        <v>0</v>
      </c>
      <c r="BY53" s="320">
        <f>[61]태창금속!BY53</f>
        <v>0</v>
      </c>
      <c r="BZ53" s="320">
        <f>[61]태창금속!BZ53</f>
        <v>0</v>
      </c>
      <c r="CA53" s="320">
        <f>[61]태창금속!CA53</f>
        <v>0</v>
      </c>
      <c r="CB53" s="320">
        <f>[61]태창금속!CB53</f>
        <v>0</v>
      </c>
      <c r="CC53" s="320">
        <f>[61]태창금속!CC53</f>
        <v>0</v>
      </c>
      <c r="CD53" s="320">
        <f>[61]태창금속!CD53</f>
        <v>0</v>
      </c>
      <c r="CE53" s="320">
        <f>[61]태창금속!CE53</f>
        <v>0</v>
      </c>
    </row>
    <row r="54" spans="1:83" s="22" customFormat="1" ht="27.95" customHeight="1">
      <c r="A54" s="22" t="str">
        <f>[61]태창금속!A54</f>
        <v>다인N3</v>
      </c>
      <c r="B54" s="610"/>
      <c r="C54" s="333" t="str">
        <f>[61]태창금속!C54</f>
        <v>DN8(N3)</v>
      </c>
      <c r="D54" s="333" t="str">
        <f>[61]태창금속!D54</f>
        <v>504777-1000</v>
      </c>
      <c r="E54" s="333" t="str">
        <f>[61]태창금속!E54</f>
        <v>504777-1000</v>
      </c>
      <c r="F54" s="333" t="str">
        <f>[61]태창금속!F54</f>
        <v>MBR SIDE UPR_비방청</v>
      </c>
      <c r="G54" s="333" t="str">
        <f>[61]태창금속!G54</f>
        <v>SPFC590DP</v>
      </c>
      <c r="H54" s="334">
        <f>[61]태창금속!H54</f>
        <v>1.8</v>
      </c>
      <c r="I54" s="334">
        <f>[61]태창금속!I54</f>
        <v>1040</v>
      </c>
      <c r="J54" s="334">
        <f>[61]태창금속!J54</f>
        <v>195</v>
      </c>
      <c r="K54" s="335">
        <f>[61]태창금속!K54</f>
        <v>7.85</v>
      </c>
      <c r="L54" s="336">
        <f>[61]태창금속!L54</f>
        <v>2.865564</v>
      </c>
      <c r="M54" s="333" t="str">
        <f>[61]태창금속!M54</f>
        <v>COIL</v>
      </c>
      <c r="N54" s="316">
        <f>[61]태창금속!N54</f>
        <v>1268.2</v>
      </c>
      <c r="O54" s="317">
        <f>[61]태창금속!O54</f>
        <v>0</v>
      </c>
      <c r="P54" s="318">
        <f>[61]태창금속!P54</f>
        <v>0</v>
      </c>
      <c r="Q54" s="318">
        <f>[61]태창금속!Q54</f>
        <v>0</v>
      </c>
      <c r="R54" s="319">
        <f>[61]태창금속!R54</f>
        <v>0</v>
      </c>
      <c r="S54" s="301">
        <f>[61]태창금속!S54</f>
        <v>0</v>
      </c>
      <c r="T54" s="353">
        <f>[61]태창금속!T54</f>
        <v>0</v>
      </c>
      <c r="U54" s="354">
        <f>[61]태창금속!U54</f>
        <v>0</v>
      </c>
      <c r="V54" s="355">
        <f>[61]태창금속!V54</f>
        <v>0</v>
      </c>
      <c r="W54" s="355">
        <f>[61]태창금속!W54</f>
        <v>0</v>
      </c>
      <c r="X54" s="355">
        <f>[61]태창금속!X54</f>
        <v>0</v>
      </c>
      <c r="Y54" s="355">
        <f>[61]태창금속!Y54</f>
        <v>0</v>
      </c>
      <c r="Z54" s="355">
        <f>[61]태창금속!Z54</f>
        <v>0</v>
      </c>
      <c r="AA54" s="355">
        <f>[61]태창금속!AA54</f>
        <v>0</v>
      </c>
      <c r="AB54" s="337">
        <f>[61]태창금속!AB54</f>
        <v>0</v>
      </c>
      <c r="AC54" s="355">
        <f>[61]태창금속!AC54</f>
        <v>0</v>
      </c>
      <c r="AD54" s="337">
        <f>[61]태창금속!AD54</f>
        <v>0</v>
      </c>
      <c r="AE54" s="355">
        <f>[61]태창금속!AE54</f>
        <v>0</v>
      </c>
      <c r="AF54" s="355">
        <f>[61]태창금속!AF54</f>
        <v>0</v>
      </c>
      <c r="AG54" s="355">
        <f>[61]태창금속!AG54</f>
        <v>0</v>
      </c>
      <c r="AH54" s="355">
        <f>[61]태창금속!AH54</f>
        <v>0</v>
      </c>
      <c r="AI54" s="355">
        <f>[61]태창금속!AI54</f>
        <v>0</v>
      </c>
      <c r="AJ54" s="355">
        <f>[61]태창금속!AJ54</f>
        <v>0</v>
      </c>
      <c r="AK54" s="355">
        <f>[61]태창금속!AK54</f>
        <v>0</v>
      </c>
      <c r="AL54" s="355">
        <f>[61]태창금속!AL54</f>
        <v>0</v>
      </c>
      <c r="AM54" s="355">
        <f>[61]태창금속!AM54</f>
        <v>0</v>
      </c>
      <c r="AN54" s="337">
        <f>[61]태창금속!AN54</f>
        <v>0</v>
      </c>
      <c r="AO54" s="337">
        <f>[61]태창금속!AO54</f>
        <v>0</v>
      </c>
      <c r="AP54" s="337">
        <f>[61]태창금속!AP54</f>
        <v>0</v>
      </c>
      <c r="AQ54" s="337">
        <f>[61]태창금속!AQ54</f>
        <v>0</v>
      </c>
      <c r="AR54" s="337">
        <f>[61]태창금속!AR54</f>
        <v>0</v>
      </c>
      <c r="AS54" s="337">
        <f>[61]태창금속!AS54</f>
        <v>0</v>
      </c>
      <c r="AT54" s="337">
        <f>[61]태창금속!AT54</f>
        <v>0</v>
      </c>
      <c r="AU54" s="337">
        <f>[61]태창금속!AU54</f>
        <v>0</v>
      </c>
      <c r="AV54" s="337">
        <f>[61]태창금속!AV54</f>
        <v>0</v>
      </c>
      <c r="AW54" s="337">
        <f>[61]태창금속!AW54</f>
        <v>0</v>
      </c>
      <c r="AX54" s="338">
        <f>[61]태창금속!AX54</f>
        <v>0</v>
      </c>
      <c r="AY54" s="324">
        <f>[61]태창금속!AY54</f>
        <v>0</v>
      </c>
      <c r="AZ54" s="61">
        <f>[61]태창금속!AZ54</f>
        <v>0</v>
      </c>
      <c r="BA54" s="320">
        <f>[61]태창금속!BA54</f>
        <v>0</v>
      </c>
      <c r="BB54" s="320">
        <f>[61]태창금속!BB54</f>
        <v>0</v>
      </c>
      <c r="BC54" s="320">
        <f>[61]태창금속!BC54</f>
        <v>0</v>
      </c>
      <c r="BD54" s="320">
        <f>[61]태창금속!BD54</f>
        <v>0</v>
      </c>
      <c r="BE54" s="320">
        <f>[61]태창금속!BE54</f>
        <v>0</v>
      </c>
      <c r="BF54" s="320">
        <f>[61]태창금속!BF54</f>
        <v>0</v>
      </c>
      <c r="BG54" s="320">
        <f>[61]태창금속!BG54</f>
        <v>0</v>
      </c>
      <c r="BH54" s="320">
        <f>[61]태창금속!BH54</f>
        <v>0</v>
      </c>
      <c r="BI54" s="320">
        <f>[61]태창금속!BI54</f>
        <v>0</v>
      </c>
      <c r="BJ54" s="320">
        <f>[61]태창금속!BJ54</f>
        <v>0</v>
      </c>
      <c r="BK54" s="320">
        <f>[61]태창금속!BK54</f>
        <v>0</v>
      </c>
      <c r="BL54" s="320">
        <f>[61]태창금속!BL54</f>
        <v>0</v>
      </c>
      <c r="BM54" s="320">
        <f>[61]태창금속!BM54</f>
        <v>0</v>
      </c>
      <c r="BN54" s="320">
        <f>[61]태창금속!BN54</f>
        <v>0</v>
      </c>
      <c r="BO54" s="320">
        <f>[61]태창금속!BO54</f>
        <v>0</v>
      </c>
      <c r="BP54" s="320">
        <f>[61]태창금속!BP54</f>
        <v>0</v>
      </c>
      <c r="BQ54" s="320">
        <f>[61]태창금속!BQ54</f>
        <v>0</v>
      </c>
      <c r="BR54" s="320">
        <f>[61]태창금속!BR54</f>
        <v>0</v>
      </c>
      <c r="BS54" s="320">
        <f>[61]태창금속!BS54</f>
        <v>0</v>
      </c>
      <c r="BT54" s="320">
        <f>[61]태창금속!BT54</f>
        <v>0</v>
      </c>
      <c r="BU54" s="320">
        <f>[61]태창금속!BU54</f>
        <v>0</v>
      </c>
      <c r="BV54" s="320">
        <f>[61]태창금속!BV54</f>
        <v>0</v>
      </c>
      <c r="BW54" s="320">
        <f>[61]태창금속!BW54</f>
        <v>0</v>
      </c>
      <c r="BX54" s="320">
        <f>[61]태창금속!BX54</f>
        <v>0</v>
      </c>
      <c r="BY54" s="320">
        <f>[61]태창금속!BY54</f>
        <v>0</v>
      </c>
      <c r="BZ54" s="320">
        <f>[61]태창금속!BZ54</f>
        <v>0</v>
      </c>
      <c r="CA54" s="320">
        <f>[61]태창금속!CA54</f>
        <v>0</v>
      </c>
      <c r="CB54" s="320">
        <f>[61]태창금속!CB54</f>
        <v>0</v>
      </c>
      <c r="CC54" s="320">
        <f>[61]태창금속!CC54</f>
        <v>0</v>
      </c>
      <c r="CD54" s="320">
        <f>[61]태창금속!CD54</f>
        <v>0</v>
      </c>
      <c r="CE54" s="320">
        <f>[61]태창금속!CE54</f>
        <v>0</v>
      </c>
    </row>
    <row r="55" spans="1:83" s="22" customFormat="1" ht="28.5" customHeight="1">
      <c r="A55" s="61">
        <f>[61]태창금속!A55</f>
        <v>0</v>
      </c>
      <c r="B55" s="61">
        <f>[61]태창금속!B55</f>
        <v>0</v>
      </c>
      <c r="C55" s="61">
        <f>[61]태창금속!C55</f>
        <v>0</v>
      </c>
      <c r="D55" s="61">
        <f>[61]태창금속!D55</f>
        <v>0</v>
      </c>
      <c r="E55" s="61">
        <f>[61]태창금속!E55</f>
        <v>0</v>
      </c>
      <c r="F55" s="61">
        <f>[61]태창금속!F55</f>
        <v>0</v>
      </c>
      <c r="G55" s="61">
        <f>[61]태창금속!G55</f>
        <v>0</v>
      </c>
      <c r="H55" s="61">
        <f>[61]태창금속!H55</f>
        <v>0</v>
      </c>
      <c r="I55" s="61">
        <f>[61]태창금속!I55</f>
        <v>0</v>
      </c>
      <c r="J55" s="61">
        <f>[61]태창금속!J55</f>
        <v>0</v>
      </c>
      <c r="K55" s="61">
        <f>[61]태창금속!K55</f>
        <v>0</v>
      </c>
      <c r="L55" s="348">
        <f>[61]태창금속!L55</f>
        <v>0</v>
      </c>
      <c r="M55" s="349">
        <f>[61]태창금속!M55</f>
        <v>0</v>
      </c>
      <c r="N55" s="350" t="str">
        <f>[61]태창금속!N55</f>
        <v>풍기산업</v>
      </c>
      <c r="O55" s="351">
        <f>[61]태창금속!O55</f>
        <v>244886514</v>
      </c>
      <c r="P55" s="61">
        <f>[61]태창금속!P55</f>
        <v>0</v>
      </c>
      <c r="Q55" s="61">
        <f>[61]태창금속!Q55</f>
        <v>59594</v>
      </c>
      <c r="R55" s="61">
        <f>[61]태창금속!R55</f>
        <v>0</v>
      </c>
      <c r="S55" s="61">
        <f>[61]태창금속!S55</f>
        <v>0</v>
      </c>
      <c r="T55" s="61">
        <f>[61]태창금속!T55</f>
        <v>0</v>
      </c>
      <c r="U55" s="61">
        <f>[61]태창금속!U55</f>
        <v>0</v>
      </c>
      <c r="V55" s="61">
        <f>[61]태창금속!V55</f>
        <v>0</v>
      </c>
      <c r="W55" s="61">
        <f>[61]태창금속!W55</f>
        <v>0</v>
      </c>
      <c r="X55" s="61">
        <f>[61]태창금속!X55</f>
        <v>0</v>
      </c>
      <c r="Y55" s="61">
        <f>[61]태창금속!Y55</f>
        <v>0</v>
      </c>
      <c r="Z55" s="61">
        <f>[61]태창금속!Z55</f>
        <v>0</v>
      </c>
      <c r="AA55" s="61">
        <f>[61]태창금속!AA55</f>
        <v>0</v>
      </c>
      <c r="AB55" s="61">
        <f>[61]태창금속!AB55</f>
        <v>0</v>
      </c>
      <c r="AC55" s="61">
        <f>[61]태창금속!AC55</f>
        <v>0</v>
      </c>
      <c r="AD55" s="61">
        <f>[61]태창금속!AD55</f>
        <v>0</v>
      </c>
      <c r="AE55" s="61">
        <f>[61]태창금속!AE55</f>
        <v>0</v>
      </c>
      <c r="AF55" s="61">
        <f>[61]태창금속!AF55</f>
        <v>0</v>
      </c>
      <c r="AG55" s="61">
        <f>[61]태창금속!AG55</f>
        <v>0</v>
      </c>
      <c r="AH55" s="61">
        <f>[61]태창금속!AH55</f>
        <v>0</v>
      </c>
      <c r="AI55" s="61">
        <f>[61]태창금속!AI55</f>
        <v>0</v>
      </c>
      <c r="AJ55" s="61">
        <f>[61]태창금속!AJ55</f>
        <v>0</v>
      </c>
      <c r="AK55" s="61">
        <f>[61]태창금속!AK55</f>
        <v>0</v>
      </c>
      <c r="AL55" s="61">
        <f>[61]태창금속!AL55</f>
        <v>0</v>
      </c>
      <c r="AM55" s="61">
        <f>[61]태창금속!AM55</f>
        <v>0</v>
      </c>
      <c r="AN55" s="61">
        <f>[61]태창금속!AN55</f>
        <v>0</v>
      </c>
      <c r="AO55" s="61">
        <f>[61]태창금속!AO55</f>
        <v>0</v>
      </c>
      <c r="AP55" s="61">
        <f>[61]태창금속!AP55</f>
        <v>0</v>
      </c>
      <c r="AQ55" s="61">
        <f>[61]태창금속!AQ55</f>
        <v>0</v>
      </c>
      <c r="AR55" s="61">
        <f>[61]태창금속!AR55</f>
        <v>0</v>
      </c>
      <c r="AS55" s="61">
        <f>[61]태창금속!AS55</f>
        <v>0</v>
      </c>
      <c r="AT55" s="61">
        <f>[61]태창금속!AT55</f>
        <v>0</v>
      </c>
      <c r="AU55" s="61">
        <f>[61]태창금속!AU55</f>
        <v>0</v>
      </c>
      <c r="AV55" s="61">
        <f>[61]태창금속!AV55</f>
        <v>0</v>
      </c>
      <c r="AW55" s="61">
        <f>[61]태창금속!AW55</f>
        <v>0</v>
      </c>
      <c r="AX55" s="61">
        <f>[61]태창금속!AX55</f>
        <v>0</v>
      </c>
      <c r="AY55" s="61">
        <f>[61]태창금속!AY55</f>
        <v>0</v>
      </c>
      <c r="AZ55" s="61">
        <f>[61]태창금속!AZ55</f>
        <v>0</v>
      </c>
      <c r="BA55" s="61">
        <f>[61]태창금속!BA55</f>
        <v>0</v>
      </c>
      <c r="BB55" s="61">
        <f>[61]태창금속!BB55</f>
        <v>0</v>
      </c>
      <c r="BC55" s="61">
        <f>[61]태창금속!BC55</f>
        <v>0</v>
      </c>
      <c r="BD55" s="61">
        <f>[61]태창금속!BD55</f>
        <v>0</v>
      </c>
      <c r="BE55" s="61">
        <f>[61]태창금속!BE55</f>
        <v>0</v>
      </c>
      <c r="BF55" s="61">
        <f>[61]태창금속!BF55</f>
        <v>0</v>
      </c>
      <c r="BG55" s="61">
        <f>[61]태창금속!BG55</f>
        <v>0</v>
      </c>
      <c r="BH55" s="61">
        <f>[61]태창금속!BH55</f>
        <v>0</v>
      </c>
      <c r="BI55" s="61">
        <f>[61]태창금속!BI55</f>
        <v>0</v>
      </c>
      <c r="BJ55" s="61">
        <f>[61]태창금속!BJ55</f>
        <v>0</v>
      </c>
      <c r="BK55" s="61">
        <f>[61]태창금속!BK55</f>
        <v>0</v>
      </c>
      <c r="BL55" s="61">
        <f>[61]태창금속!BL55</f>
        <v>0</v>
      </c>
      <c r="BM55" s="61">
        <f>[61]태창금속!BM55</f>
        <v>0</v>
      </c>
      <c r="BN55" s="61">
        <f>[61]태창금속!BN55</f>
        <v>0</v>
      </c>
      <c r="BO55" s="61">
        <f>[61]태창금속!BO55</f>
        <v>0</v>
      </c>
      <c r="BP55" s="61">
        <f>[61]태창금속!BP55</f>
        <v>0</v>
      </c>
      <c r="BQ55" s="61">
        <f>[61]태창금속!BQ55</f>
        <v>0</v>
      </c>
      <c r="BR55" s="61">
        <f>[61]태창금속!BR55</f>
        <v>0</v>
      </c>
      <c r="BS55" s="61">
        <f>[61]태창금속!BS55</f>
        <v>0</v>
      </c>
      <c r="BT55" s="61">
        <f>[61]태창금속!BT55</f>
        <v>0</v>
      </c>
      <c r="BU55" s="61">
        <f>[61]태창금속!BU55</f>
        <v>0</v>
      </c>
      <c r="BV55" s="61">
        <f>[61]태창금속!BV55</f>
        <v>0</v>
      </c>
      <c r="BW55" s="61">
        <f>[61]태창금속!BW55</f>
        <v>0</v>
      </c>
      <c r="BX55" s="61">
        <f>[61]태창금속!BX55</f>
        <v>0</v>
      </c>
      <c r="BY55" s="61">
        <f>[61]태창금속!BY55</f>
        <v>0</v>
      </c>
      <c r="BZ55" s="61">
        <f>[61]태창금속!BZ55</f>
        <v>0</v>
      </c>
      <c r="CA55" s="61">
        <f>[61]태창금속!CA55</f>
        <v>0</v>
      </c>
      <c r="CB55" s="61">
        <f>[61]태창금속!CB55</f>
        <v>0</v>
      </c>
      <c r="CC55" s="61">
        <f>[61]태창금속!CC55</f>
        <v>0</v>
      </c>
      <c r="CD55" s="61">
        <f>[61]태창금속!CD55</f>
        <v>0</v>
      </c>
      <c r="CE55" s="61">
        <f>[61]태창금속!CE55</f>
        <v>0</v>
      </c>
    </row>
    <row r="56" spans="1:83" s="22" customFormat="1" ht="28.5" customHeight="1">
      <c r="A56" s="61">
        <f>[61]태창금속!A56</f>
        <v>0</v>
      </c>
      <c r="B56" s="61">
        <f>[61]태창금속!B56</f>
        <v>0</v>
      </c>
      <c r="C56" s="61">
        <f>[61]태창금속!C56</f>
        <v>0</v>
      </c>
      <c r="D56" s="61">
        <f>[61]태창금속!D56</f>
        <v>0</v>
      </c>
      <c r="E56" s="61">
        <f>[61]태창금속!E56</f>
        <v>0</v>
      </c>
      <c r="F56" s="61">
        <f>[61]태창금속!F56</f>
        <v>0</v>
      </c>
      <c r="G56" s="61">
        <f>[61]태창금속!G56</f>
        <v>0</v>
      </c>
      <c r="H56" s="61">
        <f>[61]태창금속!H56</f>
        <v>0</v>
      </c>
      <c r="I56" s="61">
        <f>[61]태창금속!I56</f>
        <v>0</v>
      </c>
      <c r="J56" s="61">
        <f>[61]태창금속!J56</f>
        <v>0</v>
      </c>
      <c r="K56" s="61">
        <f>[61]태창금속!K56</f>
        <v>0</v>
      </c>
      <c r="L56" s="348">
        <f>[61]태창금속!L56</f>
        <v>0</v>
      </c>
      <c r="M56" s="349">
        <f>[61]태창금속!M56</f>
        <v>0</v>
      </c>
      <c r="N56" s="350" t="str">
        <f>[61]태창금속!N56</f>
        <v>대우공업</v>
      </c>
      <c r="O56" s="351">
        <f>[61]태창금속!O56</f>
        <v>82661463</v>
      </c>
      <c r="P56" s="61">
        <f>[61]태창금속!P56</f>
        <v>0</v>
      </c>
      <c r="Q56" s="61">
        <f>[61]태창금속!Q56</f>
        <v>71698</v>
      </c>
      <c r="R56" s="61">
        <f>[61]태창금속!R56</f>
        <v>0</v>
      </c>
      <c r="S56" s="61">
        <f>[61]태창금속!S56</f>
        <v>0</v>
      </c>
      <c r="T56" s="61">
        <f>[61]태창금속!T56</f>
        <v>0</v>
      </c>
      <c r="U56" s="61">
        <f>[61]태창금속!U56</f>
        <v>0</v>
      </c>
      <c r="V56" s="61">
        <f>[61]태창금속!V56</f>
        <v>0</v>
      </c>
      <c r="W56" s="61">
        <f>[61]태창금속!W56</f>
        <v>0</v>
      </c>
      <c r="X56" s="61">
        <f>[61]태창금속!X56</f>
        <v>0</v>
      </c>
      <c r="Y56" s="61">
        <f>[61]태창금속!Y56</f>
        <v>0</v>
      </c>
      <c r="Z56" s="61">
        <f>[61]태창금속!Z56</f>
        <v>0</v>
      </c>
      <c r="AA56" s="61">
        <f>[61]태창금속!AA56</f>
        <v>0</v>
      </c>
      <c r="AB56" s="61">
        <f>[61]태창금속!AB56</f>
        <v>0</v>
      </c>
      <c r="AC56" s="61">
        <f>[61]태창금속!AC56</f>
        <v>0</v>
      </c>
      <c r="AD56" s="61">
        <f>[61]태창금속!AD56</f>
        <v>0</v>
      </c>
      <c r="AE56" s="61">
        <f>[61]태창금속!AE56</f>
        <v>0</v>
      </c>
      <c r="AF56" s="61">
        <f>[61]태창금속!AF56</f>
        <v>0</v>
      </c>
      <c r="AG56" s="61">
        <f>[61]태창금속!AG56</f>
        <v>0</v>
      </c>
      <c r="AH56" s="61">
        <f>[61]태창금속!AH56</f>
        <v>0</v>
      </c>
      <c r="AI56" s="61">
        <f>[61]태창금속!AI56</f>
        <v>0</v>
      </c>
      <c r="AJ56" s="61">
        <f>[61]태창금속!AJ56</f>
        <v>0</v>
      </c>
      <c r="AK56" s="61">
        <f>[61]태창금속!AK56</f>
        <v>0</v>
      </c>
      <c r="AL56" s="61">
        <f>[61]태창금속!AL56</f>
        <v>0</v>
      </c>
      <c r="AM56" s="61">
        <f>[61]태창금속!AM56</f>
        <v>0</v>
      </c>
      <c r="AN56" s="61">
        <f>[61]태창금속!AN56</f>
        <v>0</v>
      </c>
      <c r="AO56" s="61">
        <f>[61]태창금속!AO56</f>
        <v>0</v>
      </c>
      <c r="AP56" s="61">
        <f>[61]태창금속!AP56</f>
        <v>0</v>
      </c>
      <c r="AQ56" s="61">
        <f>[61]태창금속!AQ56</f>
        <v>0</v>
      </c>
      <c r="AR56" s="61">
        <f>[61]태창금속!AR56</f>
        <v>0</v>
      </c>
      <c r="AS56" s="61">
        <f>[61]태창금속!AS56</f>
        <v>0</v>
      </c>
      <c r="AT56" s="61">
        <f>[61]태창금속!AT56</f>
        <v>0</v>
      </c>
      <c r="AU56" s="61">
        <f>[61]태창금속!AU56</f>
        <v>0</v>
      </c>
      <c r="AV56" s="61">
        <f>[61]태창금속!AV56</f>
        <v>0</v>
      </c>
      <c r="AW56" s="61">
        <f>[61]태창금속!AW56</f>
        <v>0</v>
      </c>
      <c r="AX56" s="61">
        <f>[61]태창금속!AX56</f>
        <v>0</v>
      </c>
      <c r="AY56" s="61">
        <f>[61]태창금속!AY56</f>
        <v>0</v>
      </c>
      <c r="AZ56" s="61">
        <f>[61]태창금속!AZ56</f>
        <v>0</v>
      </c>
      <c r="BA56" s="61">
        <f>[61]태창금속!BA56</f>
        <v>0</v>
      </c>
      <c r="BB56" s="61">
        <f>[61]태창금속!BB56</f>
        <v>0</v>
      </c>
      <c r="BC56" s="61">
        <f>[61]태창금속!BC56</f>
        <v>0</v>
      </c>
      <c r="BD56" s="61">
        <f>[61]태창금속!BD56</f>
        <v>0</v>
      </c>
      <c r="BE56" s="61">
        <f>[61]태창금속!BE56</f>
        <v>0</v>
      </c>
      <c r="BF56" s="61">
        <f>[61]태창금속!BF56</f>
        <v>0</v>
      </c>
      <c r="BG56" s="61">
        <f>[61]태창금속!BG56</f>
        <v>0</v>
      </c>
      <c r="BH56" s="61">
        <f>[61]태창금속!BH56</f>
        <v>0</v>
      </c>
      <c r="BI56" s="61">
        <f>[61]태창금속!BI56</f>
        <v>0</v>
      </c>
      <c r="BJ56" s="61">
        <f>[61]태창금속!BJ56</f>
        <v>0</v>
      </c>
      <c r="BK56" s="61">
        <f>[61]태창금속!BK56</f>
        <v>0</v>
      </c>
      <c r="BL56" s="61">
        <f>[61]태창금속!BL56</f>
        <v>0</v>
      </c>
      <c r="BM56" s="61">
        <f>[61]태창금속!BM56</f>
        <v>0</v>
      </c>
      <c r="BN56" s="61">
        <f>[61]태창금속!BN56</f>
        <v>0</v>
      </c>
      <c r="BO56" s="61">
        <f>[61]태창금속!BO56</f>
        <v>0</v>
      </c>
      <c r="BP56" s="61">
        <f>[61]태창금속!BP56</f>
        <v>0</v>
      </c>
      <c r="BQ56" s="61">
        <f>[61]태창금속!BQ56</f>
        <v>0</v>
      </c>
      <c r="BR56" s="61">
        <f>[61]태창금속!BR56</f>
        <v>0</v>
      </c>
      <c r="BS56" s="61">
        <f>[61]태창금속!BS56</f>
        <v>0</v>
      </c>
      <c r="BT56" s="61">
        <f>[61]태창금속!BT56</f>
        <v>0</v>
      </c>
      <c r="BU56" s="61">
        <f>[61]태창금속!BU56</f>
        <v>0</v>
      </c>
      <c r="BV56" s="61">
        <f>[61]태창금속!BV56</f>
        <v>0</v>
      </c>
      <c r="BW56" s="61">
        <f>[61]태창금속!BW56</f>
        <v>0</v>
      </c>
      <c r="BX56" s="61">
        <f>[61]태창금속!BX56</f>
        <v>0</v>
      </c>
      <c r="BY56" s="61">
        <f>[61]태창금속!BY56</f>
        <v>0</v>
      </c>
      <c r="BZ56" s="61">
        <f>[61]태창금속!BZ56</f>
        <v>0</v>
      </c>
      <c r="CA56" s="61">
        <f>[61]태창금속!CA56</f>
        <v>0</v>
      </c>
      <c r="CB56" s="61">
        <f>[61]태창금속!CB56</f>
        <v>0</v>
      </c>
      <c r="CC56" s="61">
        <f>[61]태창금속!CC56</f>
        <v>0</v>
      </c>
      <c r="CD56" s="61">
        <f>[61]태창금속!CD56</f>
        <v>0</v>
      </c>
      <c r="CE56" s="61">
        <f>[61]태창금속!CE56</f>
        <v>0</v>
      </c>
    </row>
    <row r="57" spans="1:83" s="22" customFormat="1" ht="28.5" customHeight="1">
      <c r="A57" s="61">
        <f>[61]태창금속!A57</f>
        <v>0</v>
      </c>
      <c r="B57" s="61">
        <f>[61]태창금속!B57</f>
        <v>0</v>
      </c>
      <c r="C57" s="61">
        <f>[61]태창금속!C57</f>
        <v>0</v>
      </c>
      <c r="D57" s="61">
        <f>[61]태창금속!D57</f>
        <v>0</v>
      </c>
      <c r="E57" s="61">
        <f>[61]태창금속!E57</f>
        <v>0</v>
      </c>
      <c r="F57" s="61">
        <f>[61]태창금속!F57</f>
        <v>0</v>
      </c>
      <c r="G57" s="61">
        <f>[61]태창금속!G57</f>
        <v>0</v>
      </c>
      <c r="H57" s="61">
        <f>[61]태창금속!H57</f>
        <v>0</v>
      </c>
      <c r="I57" s="61">
        <f>[61]태창금속!I57</f>
        <v>0</v>
      </c>
      <c r="J57" s="61">
        <f>[61]태창금속!J57</f>
        <v>0</v>
      </c>
      <c r="K57" s="61">
        <f>[61]태창금속!K57</f>
        <v>0</v>
      </c>
      <c r="L57" s="348">
        <f>[61]태창금속!L57</f>
        <v>0</v>
      </c>
      <c r="M57" s="349">
        <f>[61]태창금속!M57</f>
        <v>0</v>
      </c>
      <c r="N57" s="350" t="str">
        <f>[61]태창금속!N57</f>
        <v>인알파코리아</v>
      </c>
      <c r="O57" s="351">
        <f>[61]태창금속!O57</f>
        <v>192389730</v>
      </c>
      <c r="P57" s="61">
        <f>[61]태창금속!P57</f>
        <v>0</v>
      </c>
      <c r="Q57" s="61">
        <f>[61]태창금속!Q57</f>
        <v>184860</v>
      </c>
      <c r="R57" s="61">
        <f>[61]태창금속!R57</f>
        <v>0</v>
      </c>
      <c r="S57" s="61">
        <f>[61]태창금속!S57</f>
        <v>0</v>
      </c>
      <c r="T57" s="61">
        <f>[61]태창금속!T57</f>
        <v>0</v>
      </c>
      <c r="U57" s="61">
        <f>[61]태창금속!U57</f>
        <v>0</v>
      </c>
      <c r="V57" s="61">
        <f>[61]태창금속!V57</f>
        <v>0</v>
      </c>
      <c r="W57" s="61">
        <f>[61]태창금속!W57</f>
        <v>0</v>
      </c>
      <c r="X57" s="61">
        <f>[61]태창금속!X57</f>
        <v>0</v>
      </c>
      <c r="Y57" s="61">
        <f>[61]태창금속!Y57</f>
        <v>0</v>
      </c>
      <c r="Z57" s="61">
        <f>[61]태창금속!Z57</f>
        <v>0</v>
      </c>
      <c r="AA57" s="61">
        <f>[61]태창금속!AA57</f>
        <v>0</v>
      </c>
      <c r="AB57" s="61">
        <f>[61]태창금속!AB57</f>
        <v>0</v>
      </c>
      <c r="AC57" s="61">
        <f>[61]태창금속!AC57</f>
        <v>0</v>
      </c>
      <c r="AD57" s="61">
        <f>[61]태창금속!AD57</f>
        <v>0</v>
      </c>
      <c r="AE57" s="61">
        <f>[61]태창금속!AE57</f>
        <v>0</v>
      </c>
      <c r="AF57" s="61">
        <f>[61]태창금속!AF57</f>
        <v>0</v>
      </c>
      <c r="AG57" s="61">
        <f>[61]태창금속!AG57</f>
        <v>0</v>
      </c>
      <c r="AH57" s="61">
        <f>[61]태창금속!AH57</f>
        <v>0</v>
      </c>
      <c r="AI57" s="61">
        <f>[61]태창금속!AI57</f>
        <v>0</v>
      </c>
      <c r="AJ57" s="61">
        <f>[61]태창금속!AJ57</f>
        <v>0</v>
      </c>
      <c r="AK57" s="61">
        <f>[61]태창금속!AK57</f>
        <v>0</v>
      </c>
      <c r="AL57" s="61">
        <f>[61]태창금속!AL57</f>
        <v>0</v>
      </c>
      <c r="AM57" s="61">
        <f>[61]태창금속!AM57</f>
        <v>0</v>
      </c>
      <c r="AN57" s="61">
        <f>[61]태창금속!AN57</f>
        <v>0</v>
      </c>
      <c r="AO57" s="61">
        <f>[61]태창금속!AO57</f>
        <v>0</v>
      </c>
      <c r="AP57" s="61">
        <f>[61]태창금속!AP57</f>
        <v>0</v>
      </c>
      <c r="AQ57" s="61">
        <f>[61]태창금속!AQ57</f>
        <v>0</v>
      </c>
      <c r="AR57" s="61">
        <f>[61]태창금속!AR57</f>
        <v>0</v>
      </c>
      <c r="AS57" s="61">
        <f>[61]태창금속!AS57</f>
        <v>0</v>
      </c>
      <c r="AT57" s="61">
        <f>[61]태창금속!AT57</f>
        <v>0</v>
      </c>
      <c r="AU57" s="61">
        <f>[61]태창금속!AU57</f>
        <v>0</v>
      </c>
      <c r="AV57" s="61">
        <f>[61]태창금속!AV57</f>
        <v>0</v>
      </c>
      <c r="AW57" s="61">
        <f>[61]태창금속!AW57</f>
        <v>0</v>
      </c>
      <c r="AX57" s="61">
        <f>[61]태창금속!AX57</f>
        <v>0</v>
      </c>
      <c r="AY57" s="61">
        <f>[61]태창금속!AY57</f>
        <v>0</v>
      </c>
      <c r="AZ57" s="61">
        <f>[61]태창금속!AZ57</f>
        <v>0</v>
      </c>
      <c r="BA57" s="61">
        <f>[61]태창금속!BA57</f>
        <v>0</v>
      </c>
      <c r="BB57" s="61">
        <f>[61]태창금속!BB57</f>
        <v>0</v>
      </c>
      <c r="BC57" s="61">
        <f>[61]태창금속!BC57</f>
        <v>0</v>
      </c>
      <c r="BD57" s="61">
        <f>[61]태창금속!BD57</f>
        <v>0</v>
      </c>
      <c r="BE57" s="61">
        <f>[61]태창금속!BE57</f>
        <v>0</v>
      </c>
      <c r="BF57" s="61">
        <f>[61]태창금속!BF57</f>
        <v>0</v>
      </c>
      <c r="BG57" s="61">
        <f>[61]태창금속!BG57</f>
        <v>0</v>
      </c>
      <c r="BH57" s="61">
        <f>[61]태창금속!BH57</f>
        <v>0</v>
      </c>
      <c r="BI57" s="61">
        <f>[61]태창금속!BI57</f>
        <v>0</v>
      </c>
      <c r="BJ57" s="61">
        <f>[61]태창금속!BJ57</f>
        <v>0</v>
      </c>
      <c r="BK57" s="61">
        <f>[61]태창금속!BK57</f>
        <v>0</v>
      </c>
      <c r="BL57" s="61">
        <f>[61]태창금속!BL57</f>
        <v>0</v>
      </c>
      <c r="BM57" s="61">
        <f>[61]태창금속!BM57</f>
        <v>0</v>
      </c>
      <c r="BN57" s="61">
        <f>[61]태창금속!BN57</f>
        <v>0</v>
      </c>
      <c r="BO57" s="61">
        <f>[61]태창금속!BO57</f>
        <v>0</v>
      </c>
      <c r="BP57" s="61">
        <f>[61]태창금속!BP57</f>
        <v>0</v>
      </c>
      <c r="BQ57" s="61">
        <f>[61]태창금속!BQ57</f>
        <v>0</v>
      </c>
      <c r="BR57" s="61">
        <f>[61]태창금속!BR57</f>
        <v>0</v>
      </c>
      <c r="BS57" s="61">
        <f>[61]태창금속!BS57</f>
        <v>0</v>
      </c>
      <c r="BT57" s="61">
        <f>[61]태창금속!BT57</f>
        <v>0</v>
      </c>
      <c r="BU57" s="61">
        <f>[61]태창금속!BU57</f>
        <v>0</v>
      </c>
      <c r="BV57" s="61">
        <f>[61]태창금속!BV57</f>
        <v>0</v>
      </c>
      <c r="BW57" s="61">
        <f>[61]태창금속!BW57</f>
        <v>0</v>
      </c>
      <c r="BX57" s="61">
        <f>[61]태창금속!BX57</f>
        <v>0</v>
      </c>
      <c r="BY57" s="61">
        <f>[61]태창금속!BY57</f>
        <v>0</v>
      </c>
      <c r="BZ57" s="61">
        <f>[61]태창금속!BZ57</f>
        <v>0</v>
      </c>
      <c r="CA57" s="61">
        <f>[61]태창금속!CA57</f>
        <v>0</v>
      </c>
      <c r="CB57" s="61">
        <f>[61]태창금속!CB57</f>
        <v>0</v>
      </c>
      <c r="CC57" s="61">
        <f>[61]태창금속!CC57</f>
        <v>0</v>
      </c>
      <c r="CD57" s="61">
        <f>[61]태창금속!CD57</f>
        <v>0</v>
      </c>
      <c r="CE57" s="61">
        <f>[61]태창금속!CE57</f>
        <v>0</v>
      </c>
    </row>
    <row r="58" spans="1:83" s="22" customFormat="1" ht="28.5" customHeight="1">
      <c r="A58" s="61">
        <f>[61]태창금속!A58</f>
        <v>0</v>
      </c>
      <c r="B58" s="61">
        <f>[61]태창금속!B58</f>
        <v>0</v>
      </c>
      <c r="C58" s="61">
        <f>[61]태창금속!C58</f>
        <v>0</v>
      </c>
      <c r="D58" s="61">
        <f>[61]태창금속!D58</f>
        <v>0</v>
      </c>
      <c r="E58" s="61">
        <f>[61]태창금속!E58</f>
        <v>0</v>
      </c>
      <c r="F58" s="61">
        <f>[61]태창금속!F58</f>
        <v>0</v>
      </c>
      <c r="G58" s="61">
        <f>[61]태창금속!G58</f>
        <v>0</v>
      </c>
      <c r="H58" s="61">
        <f>[61]태창금속!H58</f>
        <v>0</v>
      </c>
      <c r="I58" s="61">
        <f>[61]태창금속!I58</f>
        <v>0</v>
      </c>
      <c r="J58" s="61">
        <f>[61]태창금속!J58</f>
        <v>0</v>
      </c>
      <c r="K58" s="61">
        <f>[61]태창금속!K58</f>
        <v>0</v>
      </c>
      <c r="L58" s="348">
        <f>[61]태창금속!L58</f>
        <v>0</v>
      </c>
      <c r="M58" s="349">
        <f>[61]태창금속!M58</f>
        <v>0</v>
      </c>
      <c r="N58" s="350" t="str">
        <f>[61]태창금속!N58</f>
        <v>호원오토</v>
      </c>
      <c r="O58" s="351">
        <f>[61]태창금속!O58</f>
        <v>93977712</v>
      </c>
      <c r="P58" s="61">
        <f>[61]태창금속!P58</f>
        <v>0</v>
      </c>
      <c r="Q58" s="61">
        <f>[61]태창금속!Q58</f>
        <v>77050</v>
      </c>
      <c r="R58" s="61">
        <f>[61]태창금속!R58</f>
        <v>0</v>
      </c>
      <c r="S58" s="61">
        <f>[61]태창금속!S58</f>
        <v>0</v>
      </c>
      <c r="T58" s="61">
        <f>[61]태창금속!T58</f>
        <v>0</v>
      </c>
      <c r="U58" s="61">
        <f>[61]태창금속!U58</f>
        <v>0</v>
      </c>
      <c r="V58" s="61">
        <f>[61]태창금속!V58</f>
        <v>0</v>
      </c>
      <c r="W58" s="61">
        <f>[61]태창금속!W58</f>
        <v>0</v>
      </c>
      <c r="X58" s="61">
        <f>[61]태창금속!X58</f>
        <v>0</v>
      </c>
      <c r="Y58" s="61">
        <f>[61]태창금속!Y58</f>
        <v>0</v>
      </c>
      <c r="Z58" s="61">
        <f>[61]태창금속!Z58</f>
        <v>0</v>
      </c>
      <c r="AA58" s="61">
        <f>[61]태창금속!AA58</f>
        <v>0</v>
      </c>
      <c r="AB58" s="61">
        <f>[61]태창금속!AB58</f>
        <v>0</v>
      </c>
      <c r="AC58" s="61">
        <f>[61]태창금속!AC58</f>
        <v>0</v>
      </c>
      <c r="AD58" s="61">
        <f>[61]태창금속!AD58</f>
        <v>0</v>
      </c>
      <c r="AE58" s="61">
        <f>[61]태창금속!AE58</f>
        <v>0</v>
      </c>
      <c r="AF58" s="61">
        <f>[61]태창금속!AF58</f>
        <v>0</v>
      </c>
      <c r="AG58" s="61">
        <f>[61]태창금속!AG58</f>
        <v>0</v>
      </c>
      <c r="AH58" s="61">
        <f>[61]태창금속!AH58</f>
        <v>0</v>
      </c>
      <c r="AI58" s="61">
        <f>[61]태창금속!AI58</f>
        <v>0</v>
      </c>
      <c r="AJ58" s="61">
        <f>[61]태창금속!AJ58</f>
        <v>0</v>
      </c>
      <c r="AK58" s="61">
        <f>[61]태창금속!AK58</f>
        <v>0</v>
      </c>
      <c r="AL58" s="61">
        <f>[61]태창금속!AL58</f>
        <v>0</v>
      </c>
      <c r="AM58" s="61">
        <f>[61]태창금속!AM58</f>
        <v>0</v>
      </c>
      <c r="AN58" s="61">
        <f>[61]태창금속!AN58</f>
        <v>0</v>
      </c>
      <c r="AO58" s="61">
        <f>[61]태창금속!AO58</f>
        <v>0</v>
      </c>
      <c r="AP58" s="61">
        <f>[61]태창금속!AP58</f>
        <v>0</v>
      </c>
      <c r="AQ58" s="61">
        <f>[61]태창금속!AQ58</f>
        <v>0</v>
      </c>
      <c r="AR58" s="61">
        <f>[61]태창금속!AR58</f>
        <v>0</v>
      </c>
      <c r="AS58" s="61">
        <f>[61]태창금속!AS58</f>
        <v>0</v>
      </c>
      <c r="AT58" s="61">
        <f>[61]태창금속!AT58</f>
        <v>0</v>
      </c>
      <c r="AU58" s="61">
        <f>[61]태창금속!AU58</f>
        <v>0</v>
      </c>
      <c r="AV58" s="61">
        <f>[61]태창금속!AV58</f>
        <v>0</v>
      </c>
      <c r="AW58" s="61">
        <f>[61]태창금속!AW58</f>
        <v>0</v>
      </c>
      <c r="AX58" s="61">
        <f>[61]태창금속!AX58</f>
        <v>0</v>
      </c>
      <c r="AY58" s="61">
        <f>[61]태창금속!AY58</f>
        <v>0</v>
      </c>
      <c r="AZ58" s="61">
        <f>[61]태창금속!AZ58</f>
        <v>0</v>
      </c>
      <c r="BA58" s="61">
        <f>[61]태창금속!BA58</f>
        <v>0</v>
      </c>
      <c r="BB58" s="61">
        <f>[61]태창금속!BB58</f>
        <v>0</v>
      </c>
      <c r="BC58" s="61">
        <f>[61]태창금속!BC58</f>
        <v>0</v>
      </c>
      <c r="BD58" s="61">
        <f>[61]태창금속!BD58</f>
        <v>0</v>
      </c>
      <c r="BE58" s="61">
        <f>[61]태창금속!BE58</f>
        <v>0</v>
      </c>
      <c r="BF58" s="61">
        <f>[61]태창금속!BF58</f>
        <v>0</v>
      </c>
      <c r="BG58" s="61">
        <f>[61]태창금속!BG58</f>
        <v>0</v>
      </c>
      <c r="BH58" s="61">
        <f>[61]태창금속!BH58</f>
        <v>0</v>
      </c>
      <c r="BI58" s="61">
        <f>[61]태창금속!BI58</f>
        <v>0</v>
      </c>
      <c r="BJ58" s="61">
        <f>[61]태창금속!BJ58</f>
        <v>0</v>
      </c>
      <c r="BK58" s="61">
        <f>[61]태창금속!BK58</f>
        <v>0</v>
      </c>
      <c r="BL58" s="61">
        <f>[61]태창금속!BL58</f>
        <v>0</v>
      </c>
      <c r="BM58" s="61">
        <f>[61]태창금속!BM58</f>
        <v>0</v>
      </c>
      <c r="BN58" s="61">
        <f>[61]태창금속!BN58</f>
        <v>0</v>
      </c>
      <c r="BO58" s="61">
        <f>[61]태창금속!BO58</f>
        <v>0</v>
      </c>
      <c r="BP58" s="61">
        <f>[61]태창금속!BP58</f>
        <v>0</v>
      </c>
      <c r="BQ58" s="61">
        <f>[61]태창금속!BQ58</f>
        <v>0</v>
      </c>
      <c r="BR58" s="61">
        <f>[61]태창금속!BR58</f>
        <v>0</v>
      </c>
      <c r="BS58" s="61">
        <f>[61]태창금속!BS58</f>
        <v>0</v>
      </c>
      <c r="BT58" s="61">
        <f>[61]태창금속!BT58</f>
        <v>0</v>
      </c>
      <c r="BU58" s="61">
        <f>[61]태창금속!BU58</f>
        <v>0</v>
      </c>
      <c r="BV58" s="61">
        <f>[61]태창금속!BV58</f>
        <v>0</v>
      </c>
      <c r="BW58" s="61">
        <f>[61]태창금속!BW58</f>
        <v>0</v>
      </c>
      <c r="BX58" s="61">
        <f>[61]태창금속!BX58</f>
        <v>0</v>
      </c>
      <c r="BY58" s="61">
        <f>[61]태창금속!BY58</f>
        <v>0</v>
      </c>
      <c r="BZ58" s="61">
        <f>[61]태창금속!BZ58</f>
        <v>0</v>
      </c>
      <c r="CA58" s="61">
        <f>[61]태창금속!CA58</f>
        <v>0</v>
      </c>
      <c r="CB58" s="61">
        <f>[61]태창금속!CB58</f>
        <v>0</v>
      </c>
      <c r="CC58" s="61">
        <f>[61]태창금속!CC58</f>
        <v>0</v>
      </c>
      <c r="CD58" s="61">
        <f>[61]태창금속!CD58</f>
        <v>0</v>
      </c>
      <c r="CE58" s="61">
        <f>[61]태창금속!CE58</f>
        <v>0</v>
      </c>
    </row>
    <row r="59" spans="1:83" s="22" customFormat="1" ht="28.5" customHeight="1">
      <c r="A59" s="61">
        <f>[61]태창금속!A59</f>
        <v>0</v>
      </c>
      <c r="B59" s="61">
        <f>[61]태창금속!B59</f>
        <v>0</v>
      </c>
      <c r="C59" s="61">
        <f>[61]태창금속!C59</f>
        <v>0</v>
      </c>
      <c r="D59" s="61">
        <f>[61]태창금속!D59</f>
        <v>0</v>
      </c>
      <c r="E59" s="61">
        <f>[61]태창금속!E59</f>
        <v>0</v>
      </c>
      <c r="F59" s="61">
        <f>[61]태창금속!F59</f>
        <v>0</v>
      </c>
      <c r="G59" s="61">
        <f>[61]태창금속!G59</f>
        <v>0</v>
      </c>
      <c r="H59" s="61">
        <f>[61]태창금속!H59</f>
        <v>0</v>
      </c>
      <c r="I59" s="61">
        <f>[61]태창금속!I59</f>
        <v>0</v>
      </c>
      <c r="J59" s="61">
        <f>[61]태창금속!J59</f>
        <v>0</v>
      </c>
      <c r="K59" s="61">
        <f>[61]태창금속!K59</f>
        <v>0</v>
      </c>
      <c r="L59" s="348">
        <f>[61]태창금속!L59</f>
        <v>0</v>
      </c>
      <c r="M59" s="349">
        <f>[61]태창금속!M59</f>
        <v>0</v>
      </c>
      <c r="N59" s="350" t="str">
        <f>[61]태창금속!N59</f>
        <v>다인</v>
      </c>
      <c r="O59" s="351">
        <f>[61]태창금속!O59</f>
        <v>0</v>
      </c>
      <c r="P59" s="61">
        <f>[61]태창금속!P59</f>
        <v>0</v>
      </c>
      <c r="Q59" s="61">
        <f>[61]태창금속!Q59</f>
        <v>0</v>
      </c>
      <c r="R59" s="61">
        <f>[61]태창금속!R59</f>
        <v>0</v>
      </c>
      <c r="S59" s="61">
        <f>[61]태창금속!S59</f>
        <v>0</v>
      </c>
      <c r="T59" s="61">
        <f>[61]태창금속!T59</f>
        <v>0</v>
      </c>
      <c r="U59" s="61">
        <f>[61]태창금속!U59</f>
        <v>0</v>
      </c>
      <c r="V59" s="61">
        <f>[61]태창금속!V59</f>
        <v>0</v>
      </c>
      <c r="W59" s="61">
        <f>[61]태창금속!W59</f>
        <v>0</v>
      </c>
      <c r="X59" s="61">
        <f>[61]태창금속!X59</f>
        <v>0</v>
      </c>
      <c r="Y59" s="61">
        <f>[61]태창금속!Y59</f>
        <v>0</v>
      </c>
      <c r="Z59" s="61">
        <f>[61]태창금속!Z59</f>
        <v>0</v>
      </c>
      <c r="AA59" s="61">
        <f>[61]태창금속!AA59</f>
        <v>0</v>
      </c>
      <c r="AB59" s="61">
        <f>[61]태창금속!AB59</f>
        <v>0</v>
      </c>
      <c r="AC59" s="61">
        <f>[61]태창금속!AC59</f>
        <v>0</v>
      </c>
      <c r="AD59" s="61">
        <f>[61]태창금속!AD59</f>
        <v>0</v>
      </c>
      <c r="AE59" s="61">
        <f>[61]태창금속!AE59</f>
        <v>0</v>
      </c>
      <c r="AF59" s="61">
        <f>[61]태창금속!AF59</f>
        <v>0</v>
      </c>
      <c r="AG59" s="61">
        <f>[61]태창금속!AG59</f>
        <v>0</v>
      </c>
      <c r="AH59" s="61">
        <f>[61]태창금속!AH59</f>
        <v>0</v>
      </c>
      <c r="AI59" s="61">
        <f>[61]태창금속!AI59</f>
        <v>0</v>
      </c>
      <c r="AJ59" s="61">
        <f>[61]태창금속!AJ59</f>
        <v>0</v>
      </c>
      <c r="AK59" s="61">
        <f>[61]태창금속!AK59</f>
        <v>0</v>
      </c>
      <c r="AL59" s="61">
        <f>[61]태창금속!AL59</f>
        <v>0</v>
      </c>
      <c r="AM59" s="61">
        <f>[61]태창금속!AM59</f>
        <v>0</v>
      </c>
      <c r="AN59" s="61">
        <f>[61]태창금속!AN59</f>
        <v>0</v>
      </c>
      <c r="AO59" s="61">
        <f>[61]태창금속!AO59</f>
        <v>0</v>
      </c>
      <c r="AP59" s="61">
        <f>[61]태창금속!AP59</f>
        <v>0</v>
      </c>
      <c r="AQ59" s="61">
        <f>[61]태창금속!AQ59</f>
        <v>0</v>
      </c>
      <c r="AR59" s="61">
        <f>[61]태창금속!AR59</f>
        <v>0</v>
      </c>
      <c r="AS59" s="61">
        <f>[61]태창금속!AS59</f>
        <v>0</v>
      </c>
      <c r="AT59" s="61">
        <f>[61]태창금속!AT59</f>
        <v>0</v>
      </c>
      <c r="AU59" s="61">
        <f>[61]태창금속!AU59</f>
        <v>0</v>
      </c>
      <c r="AV59" s="61">
        <f>[61]태창금속!AV59</f>
        <v>0</v>
      </c>
      <c r="AW59" s="61">
        <f>[61]태창금속!AW59</f>
        <v>0</v>
      </c>
      <c r="AX59" s="61">
        <f>[61]태창금속!AX59</f>
        <v>0</v>
      </c>
      <c r="AY59" s="61">
        <f>[61]태창금속!AY59</f>
        <v>0</v>
      </c>
      <c r="AZ59" s="61">
        <f>[61]태창금속!AZ59</f>
        <v>0</v>
      </c>
      <c r="BA59" s="61">
        <f>[61]태창금속!BA59</f>
        <v>0</v>
      </c>
      <c r="BB59" s="61">
        <f>[61]태창금속!BB59</f>
        <v>0</v>
      </c>
      <c r="BC59" s="61">
        <f>[61]태창금속!BC59</f>
        <v>0</v>
      </c>
      <c r="BD59" s="61">
        <f>[61]태창금속!BD59</f>
        <v>0</v>
      </c>
      <c r="BE59" s="61">
        <f>[61]태창금속!BE59</f>
        <v>0</v>
      </c>
      <c r="BF59" s="61">
        <f>[61]태창금속!BF59</f>
        <v>0</v>
      </c>
      <c r="BG59" s="61">
        <f>[61]태창금속!BG59</f>
        <v>0</v>
      </c>
      <c r="BH59" s="61">
        <f>[61]태창금속!BH59</f>
        <v>0</v>
      </c>
      <c r="BI59" s="61">
        <f>[61]태창금속!BI59</f>
        <v>0</v>
      </c>
      <c r="BJ59" s="61">
        <f>[61]태창금속!BJ59</f>
        <v>0</v>
      </c>
      <c r="BK59" s="61">
        <f>[61]태창금속!BK59</f>
        <v>0</v>
      </c>
      <c r="BL59" s="61">
        <f>[61]태창금속!BL59</f>
        <v>0</v>
      </c>
      <c r="BM59" s="61">
        <f>[61]태창금속!BM59</f>
        <v>0</v>
      </c>
      <c r="BN59" s="61">
        <f>[61]태창금속!BN59</f>
        <v>0</v>
      </c>
      <c r="BO59" s="61">
        <f>[61]태창금속!BO59</f>
        <v>0</v>
      </c>
      <c r="BP59" s="61">
        <f>[61]태창금속!BP59</f>
        <v>0</v>
      </c>
      <c r="BQ59" s="61">
        <f>[61]태창금속!BQ59</f>
        <v>0</v>
      </c>
      <c r="BR59" s="61">
        <f>[61]태창금속!BR59</f>
        <v>0</v>
      </c>
      <c r="BS59" s="61">
        <f>[61]태창금속!BS59</f>
        <v>0</v>
      </c>
      <c r="BT59" s="61">
        <f>[61]태창금속!BT59</f>
        <v>0</v>
      </c>
      <c r="BU59" s="61">
        <f>[61]태창금속!BU59</f>
        <v>0</v>
      </c>
      <c r="BV59" s="61">
        <f>[61]태창금속!BV59</f>
        <v>0</v>
      </c>
      <c r="BW59" s="61">
        <f>[61]태창금속!BW59</f>
        <v>0</v>
      </c>
      <c r="BX59" s="61">
        <f>[61]태창금속!BX59</f>
        <v>0</v>
      </c>
      <c r="BY59" s="61">
        <f>[61]태창금속!BY59</f>
        <v>0</v>
      </c>
      <c r="BZ59" s="61">
        <f>[61]태창금속!BZ59</f>
        <v>0</v>
      </c>
      <c r="CA59" s="61">
        <f>[61]태창금속!CA59</f>
        <v>0</v>
      </c>
      <c r="CB59" s="61">
        <f>[61]태창금속!CB59</f>
        <v>0</v>
      </c>
      <c r="CC59" s="61">
        <f>[61]태창금속!CC59</f>
        <v>0</v>
      </c>
      <c r="CD59" s="61">
        <f>[61]태창금속!CD59</f>
        <v>0</v>
      </c>
      <c r="CE59" s="61">
        <f>[61]태창금속!CE59</f>
        <v>0</v>
      </c>
    </row>
    <row r="60" spans="1:83" s="22" customFormat="1" ht="27.95" customHeight="1" thickBot="1">
      <c r="A60" s="61">
        <f>[61]태창금속!A60</f>
        <v>0</v>
      </c>
      <c r="B60" s="61">
        <f>[61]태창금속!B60</f>
        <v>0</v>
      </c>
      <c r="C60" s="61">
        <f>[61]태창금속!C60</f>
        <v>0</v>
      </c>
      <c r="D60" s="61">
        <f>[61]태창금속!D60</f>
        <v>0</v>
      </c>
      <c r="E60" s="61">
        <f>[61]태창금속!E60</f>
        <v>0</v>
      </c>
      <c r="F60" s="61">
        <f>[61]태창금속!F60</f>
        <v>0</v>
      </c>
      <c r="G60" s="61">
        <f>[61]태창금속!G60</f>
        <v>0</v>
      </c>
      <c r="H60" s="61">
        <f>[61]태창금속!H60</f>
        <v>0</v>
      </c>
      <c r="I60" s="61">
        <f>[61]태창금속!I60</f>
        <v>0</v>
      </c>
      <c r="J60" s="61">
        <f>[61]태창금속!J60</f>
        <v>0</v>
      </c>
      <c r="K60" s="61">
        <f>[61]태창금속!K60</f>
        <v>0</v>
      </c>
      <c r="L60" s="348">
        <f>[61]태창금속!L60</f>
        <v>0</v>
      </c>
      <c r="M60" s="349">
        <f>[61]태창금속!M60</f>
        <v>0</v>
      </c>
      <c r="N60" s="352" t="str">
        <f>[61]태창금속!N60</f>
        <v>합계</v>
      </c>
      <c r="O60" s="340">
        <f>[61]태창금속!O60</f>
        <v>613915419</v>
      </c>
      <c r="P60" s="61">
        <f>[61]태창금속!P60</f>
        <v>0</v>
      </c>
      <c r="Q60" s="61">
        <f>[61]태창금속!Q60</f>
        <v>0</v>
      </c>
      <c r="R60" s="61">
        <f>[61]태창금속!R60</f>
        <v>0</v>
      </c>
      <c r="S60" s="61">
        <f>[61]태창금속!S60</f>
        <v>0</v>
      </c>
      <c r="T60" s="61">
        <f>[61]태창금속!T60</f>
        <v>0</v>
      </c>
      <c r="U60" s="61">
        <f>[61]태창금속!U60</f>
        <v>0</v>
      </c>
      <c r="V60" s="61">
        <f>[61]태창금속!V60</f>
        <v>0</v>
      </c>
      <c r="W60" s="61">
        <f>[61]태창금속!W60</f>
        <v>0</v>
      </c>
      <c r="X60" s="61">
        <f>[61]태창금속!X60</f>
        <v>0</v>
      </c>
      <c r="Y60" s="61">
        <f>[61]태창금속!Y60</f>
        <v>0</v>
      </c>
      <c r="Z60" s="61">
        <f>[61]태창금속!Z60</f>
        <v>0</v>
      </c>
      <c r="AA60" s="61">
        <f>[61]태창금속!AA60</f>
        <v>0</v>
      </c>
      <c r="AB60" s="61">
        <f>[61]태창금속!AB60</f>
        <v>0</v>
      </c>
      <c r="AC60" s="61">
        <f>[61]태창금속!AC60</f>
        <v>0</v>
      </c>
      <c r="AD60" s="61">
        <f>[61]태창금속!AD60</f>
        <v>0</v>
      </c>
      <c r="AE60" s="61">
        <f>[61]태창금속!AE60</f>
        <v>0</v>
      </c>
      <c r="AF60" s="61">
        <f>[61]태창금속!AF60</f>
        <v>0</v>
      </c>
      <c r="AG60" s="61">
        <f>[61]태창금속!AG60</f>
        <v>0</v>
      </c>
      <c r="AH60" s="61">
        <f>[61]태창금속!AH60</f>
        <v>0</v>
      </c>
      <c r="AI60" s="61">
        <f>[61]태창금속!AI60</f>
        <v>0</v>
      </c>
      <c r="AJ60" s="61">
        <f>[61]태창금속!AJ60</f>
        <v>0</v>
      </c>
      <c r="AK60" s="61">
        <f>[61]태창금속!AK60</f>
        <v>0</v>
      </c>
      <c r="AL60" s="61">
        <f>[61]태창금속!AL60</f>
        <v>0</v>
      </c>
      <c r="AM60" s="61">
        <f>[61]태창금속!AM60</f>
        <v>0</v>
      </c>
      <c r="AN60" s="61">
        <f>[61]태창금속!AN60</f>
        <v>0</v>
      </c>
      <c r="AO60" s="61">
        <f>[61]태창금속!AO60</f>
        <v>0</v>
      </c>
      <c r="AP60" s="61">
        <f>[61]태창금속!AP60</f>
        <v>0</v>
      </c>
      <c r="AQ60" s="61">
        <f>[61]태창금속!AQ60</f>
        <v>0</v>
      </c>
      <c r="AR60" s="61">
        <f>[61]태창금속!AR60</f>
        <v>0</v>
      </c>
      <c r="AS60" s="61">
        <f>[61]태창금속!AS60</f>
        <v>0</v>
      </c>
      <c r="AT60" s="61">
        <f>[61]태창금속!AT60</f>
        <v>0</v>
      </c>
      <c r="AU60" s="61">
        <f>[61]태창금속!AU60</f>
        <v>0</v>
      </c>
      <c r="AV60" s="61">
        <f>[61]태창금속!AV60</f>
        <v>0</v>
      </c>
      <c r="AW60" s="61">
        <f>[61]태창금속!AW60</f>
        <v>0</v>
      </c>
      <c r="AX60" s="61">
        <f>[61]태창금속!AX60</f>
        <v>0</v>
      </c>
      <c r="AY60" s="61">
        <f>[61]태창금속!AY60</f>
        <v>0</v>
      </c>
      <c r="AZ60" s="61">
        <f>[61]태창금속!AZ60</f>
        <v>0</v>
      </c>
      <c r="BA60" s="61">
        <f>[61]태창금속!BA60</f>
        <v>0</v>
      </c>
      <c r="BB60" s="61">
        <f>[61]태창금속!BB60</f>
        <v>0</v>
      </c>
      <c r="BC60" s="61">
        <f>[61]태창금속!BC60</f>
        <v>0</v>
      </c>
      <c r="BD60" s="61">
        <f>[61]태창금속!BD60</f>
        <v>0</v>
      </c>
      <c r="BE60" s="61">
        <f>[61]태창금속!BE60</f>
        <v>0</v>
      </c>
      <c r="BF60" s="61">
        <f>[61]태창금속!BF60</f>
        <v>0</v>
      </c>
      <c r="BG60" s="61">
        <f>[61]태창금속!BG60</f>
        <v>0</v>
      </c>
      <c r="BH60" s="61">
        <f>[61]태창금속!BH60</f>
        <v>0</v>
      </c>
      <c r="BI60" s="61">
        <f>[61]태창금속!BI60</f>
        <v>0</v>
      </c>
      <c r="BJ60" s="61">
        <f>[61]태창금속!BJ60</f>
        <v>0</v>
      </c>
      <c r="BK60" s="61">
        <f>[61]태창금속!BK60</f>
        <v>0</v>
      </c>
      <c r="BL60" s="61">
        <f>[61]태창금속!BL60</f>
        <v>0</v>
      </c>
      <c r="BM60" s="61">
        <f>[61]태창금속!BM60</f>
        <v>0</v>
      </c>
      <c r="BN60" s="61">
        <f>[61]태창금속!BN60</f>
        <v>0</v>
      </c>
      <c r="BO60" s="61">
        <f>[61]태창금속!BO60</f>
        <v>0</v>
      </c>
      <c r="BP60" s="61">
        <f>[61]태창금속!BP60</f>
        <v>0</v>
      </c>
      <c r="BQ60" s="61">
        <f>[61]태창금속!BQ60</f>
        <v>0</v>
      </c>
      <c r="BR60" s="61">
        <f>[61]태창금속!BR60</f>
        <v>0</v>
      </c>
      <c r="BS60" s="61">
        <f>[61]태창금속!BS60</f>
        <v>0</v>
      </c>
      <c r="BT60" s="61">
        <f>[61]태창금속!BT60</f>
        <v>0</v>
      </c>
      <c r="BU60" s="61">
        <f>[61]태창금속!BU60</f>
        <v>0</v>
      </c>
      <c r="BV60" s="61">
        <f>[61]태창금속!BV60</f>
        <v>0</v>
      </c>
      <c r="BW60" s="61">
        <f>[61]태창금속!BW60</f>
        <v>0</v>
      </c>
      <c r="BX60" s="61">
        <f>[61]태창금속!BX60</f>
        <v>0</v>
      </c>
      <c r="BY60" s="61">
        <f>[61]태창금속!BY60</f>
        <v>0</v>
      </c>
      <c r="BZ60" s="61">
        <f>[61]태창금속!BZ60</f>
        <v>0</v>
      </c>
      <c r="CA60" s="61">
        <f>[61]태창금속!CA60</f>
        <v>0</v>
      </c>
      <c r="CB60" s="61">
        <f>[61]태창금속!CB60</f>
        <v>0</v>
      </c>
      <c r="CC60" s="61">
        <f>[61]태창금속!CC60</f>
        <v>0</v>
      </c>
      <c r="CD60" s="61">
        <f>[61]태창금속!CD60</f>
        <v>0</v>
      </c>
      <c r="CE60" s="61">
        <f>[61]태창금속!CE60</f>
        <v>0</v>
      </c>
    </row>
    <row r="61" spans="1:83" s="22" customFormat="1" ht="27.95" customHeight="1">
      <c r="A61" s="61">
        <f>[61]태창금속!A61</f>
        <v>0</v>
      </c>
      <c r="B61" s="61">
        <f>[61]태창금속!B61</f>
        <v>0</v>
      </c>
      <c r="C61" s="61">
        <f>[61]태창금속!C61</f>
        <v>0</v>
      </c>
      <c r="D61" s="61">
        <f>[61]태창금속!D61</f>
        <v>0</v>
      </c>
      <c r="E61" s="61">
        <f>[61]태창금속!E61</f>
        <v>0</v>
      </c>
      <c r="F61" s="61">
        <f>[61]태창금속!F61</f>
        <v>0</v>
      </c>
      <c r="G61" s="61">
        <f>[61]태창금속!G61</f>
        <v>0</v>
      </c>
      <c r="H61" s="61">
        <f>[61]태창금속!H61</f>
        <v>0</v>
      </c>
      <c r="I61" s="61">
        <f>[61]태창금속!I61</f>
        <v>0</v>
      </c>
      <c r="J61" s="61">
        <f>[61]태창금속!J61</f>
        <v>0</v>
      </c>
      <c r="K61" s="61">
        <f>[61]태창금속!K61</f>
        <v>0</v>
      </c>
      <c r="L61" s="348">
        <f>[61]태창금속!L61</f>
        <v>0</v>
      </c>
      <c r="M61" s="349">
        <f>[61]태창금속!M61</f>
        <v>0</v>
      </c>
      <c r="N61" s="341">
        <f>[61]태창금속!N61</f>
        <v>0</v>
      </c>
      <c r="O61" s="61">
        <f>[61]태창금속!O61</f>
        <v>0</v>
      </c>
      <c r="P61" s="61">
        <f>[61]태창금속!P61</f>
        <v>0</v>
      </c>
      <c r="Q61" s="61">
        <f>[61]태창금속!Q61</f>
        <v>0</v>
      </c>
      <c r="R61" s="61">
        <f>[61]태창금속!R61</f>
        <v>0</v>
      </c>
      <c r="S61" s="61">
        <f>[61]태창금속!S61</f>
        <v>0</v>
      </c>
      <c r="T61" s="61">
        <f>[61]태창금속!T61</f>
        <v>0</v>
      </c>
      <c r="U61" s="61">
        <f>[61]태창금속!U61</f>
        <v>0</v>
      </c>
      <c r="V61" s="61">
        <f>[61]태창금속!V61</f>
        <v>0</v>
      </c>
      <c r="W61" s="61">
        <f>[61]태창금속!W61</f>
        <v>0</v>
      </c>
      <c r="X61" s="61">
        <f>[61]태창금속!X61</f>
        <v>0</v>
      </c>
      <c r="Y61" s="61">
        <f>[61]태창금속!Y61</f>
        <v>0</v>
      </c>
      <c r="Z61" s="61">
        <f>[61]태창금속!Z61</f>
        <v>0</v>
      </c>
      <c r="AA61" s="61">
        <f>[61]태창금속!AA61</f>
        <v>0</v>
      </c>
      <c r="AB61" s="61">
        <f>[61]태창금속!AB61</f>
        <v>0</v>
      </c>
      <c r="AC61" s="61">
        <f>[61]태창금속!AC61</f>
        <v>0</v>
      </c>
      <c r="AD61" s="61">
        <f>[61]태창금속!AD61</f>
        <v>0</v>
      </c>
      <c r="AE61" s="61">
        <f>[61]태창금속!AE61</f>
        <v>0</v>
      </c>
      <c r="AF61" s="61">
        <f>[61]태창금속!AF61</f>
        <v>0</v>
      </c>
      <c r="AG61" s="61">
        <f>[61]태창금속!AG61</f>
        <v>0</v>
      </c>
      <c r="AH61" s="61">
        <f>[61]태창금속!AH61</f>
        <v>0</v>
      </c>
      <c r="AI61" s="61">
        <f>[61]태창금속!AI61</f>
        <v>0</v>
      </c>
      <c r="AJ61" s="61">
        <f>[61]태창금속!AJ61</f>
        <v>0</v>
      </c>
      <c r="AK61" s="61">
        <f>[61]태창금속!AK61</f>
        <v>0</v>
      </c>
      <c r="AL61" s="61">
        <f>[61]태창금속!AL61</f>
        <v>0</v>
      </c>
      <c r="AM61" s="61">
        <f>[61]태창금속!AM61</f>
        <v>0</v>
      </c>
      <c r="AN61" s="61">
        <f>[61]태창금속!AN61</f>
        <v>0</v>
      </c>
      <c r="AO61" s="61">
        <f>[61]태창금속!AO61</f>
        <v>0</v>
      </c>
      <c r="AP61" s="61">
        <f>[61]태창금속!AP61</f>
        <v>0</v>
      </c>
      <c r="AQ61" s="61">
        <f>[61]태창금속!AQ61</f>
        <v>0</v>
      </c>
      <c r="AR61" s="61">
        <f>[61]태창금속!AR61</f>
        <v>0</v>
      </c>
      <c r="AS61" s="61">
        <f>[61]태창금속!AS61</f>
        <v>0</v>
      </c>
      <c r="AT61" s="61">
        <f>[61]태창금속!AT61</f>
        <v>0</v>
      </c>
      <c r="AU61" s="61">
        <f>[61]태창금속!AU61</f>
        <v>0</v>
      </c>
      <c r="AV61" s="61">
        <f>[61]태창금속!AV61</f>
        <v>0</v>
      </c>
      <c r="AW61" s="61">
        <f>[61]태창금속!AW61</f>
        <v>0</v>
      </c>
      <c r="AX61" s="61">
        <f>[61]태창금속!AX61</f>
        <v>0</v>
      </c>
      <c r="AY61" s="61">
        <f>[61]태창금속!AY61</f>
        <v>0</v>
      </c>
      <c r="AZ61" s="61">
        <f>[61]태창금속!AZ61</f>
        <v>0</v>
      </c>
      <c r="BA61" s="61">
        <f>[61]태창금속!BA61</f>
        <v>0</v>
      </c>
      <c r="BB61" s="61">
        <f>[61]태창금속!BB61</f>
        <v>0</v>
      </c>
      <c r="BC61" s="61">
        <f>[61]태창금속!BC61</f>
        <v>0</v>
      </c>
      <c r="BD61" s="61">
        <f>[61]태창금속!BD61</f>
        <v>0</v>
      </c>
      <c r="BE61" s="61">
        <f>[61]태창금속!BE61</f>
        <v>0</v>
      </c>
      <c r="BF61" s="61">
        <f>[61]태창금속!BF61</f>
        <v>0</v>
      </c>
      <c r="BG61" s="61">
        <f>[61]태창금속!BG61</f>
        <v>0</v>
      </c>
      <c r="BH61" s="61">
        <f>[61]태창금속!BH61</f>
        <v>0</v>
      </c>
      <c r="BI61" s="61">
        <f>[61]태창금속!BI61</f>
        <v>0</v>
      </c>
      <c r="BJ61" s="61">
        <f>[61]태창금속!BJ61</f>
        <v>0</v>
      </c>
      <c r="BK61" s="61">
        <f>[61]태창금속!BK61</f>
        <v>0</v>
      </c>
      <c r="BL61" s="61">
        <f>[61]태창금속!BL61</f>
        <v>0</v>
      </c>
      <c r="BM61" s="61">
        <f>[61]태창금속!BM61</f>
        <v>0</v>
      </c>
      <c r="BN61" s="61">
        <f>[61]태창금속!BN61</f>
        <v>0</v>
      </c>
      <c r="BO61" s="61">
        <f>[61]태창금속!BO61</f>
        <v>0</v>
      </c>
      <c r="BP61" s="61">
        <f>[61]태창금속!BP61</f>
        <v>0</v>
      </c>
      <c r="BQ61" s="61">
        <f>[61]태창금속!BQ61</f>
        <v>0</v>
      </c>
      <c r="BR61" s="61">
        <f>[61]태창금속!BR61</f>
        <v>0</v>
      </c>
      <c r="BS61" s="61">
        <f>[61]태창금속!BS61</f>
        <v>0</v>
      </c>
      <c r="BT61" s="61">
        <f>[61]태창금속!BT61</f>
        <v>0</v>
      </c>
      <c r="BU61" s="61">
        <f>[61]태창금속!BU61</f>
        <v>0</v>
      </c>
      <c r="BV61" s="61">
        <f>[61]태창금속!BV61</f>
        <v>0</v>
      </c>
      <c r="BW61" s="61">
        <f>[61]태창금속!BW61</f>
        <v>0</v>
      </c>
      <c r="BX61" s="61">
        <f>[61]태창금속!BX61</f>
        <v>0</v>
      </c>
      <c r="BY61" s="61">
        <f>[61]태창금속!BY61</f>
        <v>0</v>
      </c>
      <c r="BZ61" s="61">
        <f>[61]태창금속!BZ61</f>
        <v>0</v>
      </c>
      <c r="CA61" s="61">
        <f>[61]태창금속!CA61</f>
        <v>0</v>
      </c>
      <c r="CB61" s="61">
        <f>[61]태창금속!CB61</f>
        <v>0</v>
      </c>
      <c r="CC61" s="61">
        <f>[61]태창금속!CC61</f>
        <v>0</v>
      </c>
      <c r="CD61" s="61">
        <f>[61]태창금속!CD61</f>
        <v>0</v>
      </c>
      <c r="CE61" s="61">
        <f>[61]태창금속!CE61</f>
        <v>0</v>
      </c>
    </row>
    <row r="62" spans="1:83" s="22" customFormat="1" ht="27.95" customHeight="1">
      <c r="A62" s="61">
        <f>[61]태창금속!A62</f>
        <v>0</v>
      </c>
      <c r="B62" s="61">
        <f>[61]태창금속!B62</f>
        <v>0</v>
      </c>
      <c r="C62" s="61">
        <f>[61]태창금속!C62</f>
        <v>0</v>
      </c>
      <c r="D62" s="61">
        <f>[61]태창금속!D62</f>
        <v>0</v>
      </c>
      <c r="E62" s="61">
        <f>[61]태창금속!E62</f>
        <v>0</v>
      </c>
      <c r="F62" s="61">
        <f>[61]태창금속!F62</f>
        <v>0</v>
      </c>
      <c r="G62" s="61">
        <f>[61]태창금속!G62</f>
        <v>0</v>
      </c>
      <c r="H62" s="61">
        <f>[61]태창금속!H62</f>
        <v>0</v>
      </c>
      <c r="I62" s="61">
        <f>[61]태창금속!I62</f>
        <v>0</v>
      </c>
      <c r="J62" s="61">
        <f>[61]태창금속!J62</f>
        <v>0</v>
      </c>
      <c r="K62" s="61">
        <f>[61]태창금속!K62</f>
        <v>0</v>
      </c>
      <c r="L62" s="348">
        <f>[61]태창금속!L62</f>
        <v>0</v>
      </c>
      <c r="M62" s="349">
        <f>[61]태창금속!M62</f>
        <v>0</v>
      </c>
      <c r="N62" s="341">
        <f>[61]태창금속!N62</f>
        <v>0</v>
      </c>
      <c r="O62" s="61">
        <f>[61]태창금속!O62</f>
        <v>0</v>
      </c>
      <c r="P62" s="61">
        <f>[61]태창금속!P62</f>
        <v>0</v>
      </c>
      <c r="Q62" s="61">
        <f>[61]태창금속!Q62</f>
        <v>0</v>
      </c>
      <c r="R62" s="61">
        <f>[61]태창금속!R62</f>
        <v>0</v>
      </c>
      <c r="S62" s="61">
        <f>[61]태창금속!S62</f>
        <v>0</v>
      </c>
      <c r="T62" s="61">
        <f>[61]태창금속!T62</f>
        <v>0</v>
      </c>
      <c r="U62" s="61">
        <f>[61]태창금속!U62</f>
        <v>0</v>
      </c>
      <c r="V62" s="61">
        <f>[61]태창금속!V62</f>
        <v>0</v>
      </c>
      <c r="W62" s="61">
        <f>[61]태창금속!W62</f>
        <v>0</v>
      </c>
      <c r="X62" s="61">
        <f>[61]태창금속!X62</f>
        <v>0</v>
      </c>
      <c r="Y62" s="61">
        <f>[61]태창금속!Y62</f>
        <v>0</v>
      </c>
      <c r="Z62" s="61">
        <f>[61]태창금속!Z62</f>
        <v>0</v>
      </c>
      <c r="AA62" s="61">
        <f>[61]태창금속!AA62</f>
        <v>0</v>
      </c>
      <c r="AB62" s="61">
        <f>[61]태창금속!AB62</f>
        <v>0</v>
      </c>
      <c r="AC62" s="61">
        <f>[61]태창금속!AC62</f>
        <v>0</v>
      </c>
      <c r="AD62" s="61">
        <f>[61]태창금속!AD62</f>
        <v>0</v>
      </c>
      <c r="AE62" s="61">
        <f>[61]태창금속!AE62</f>
        <v>0</v>
      </c>
      <c r="AF62" s="61">
        <f>[61]태창금속!AF62</f>
        <v>0</v>
      </c>
      <c r="AG62" s="61">
        <f>[61]태창금속!AG62</f>
        <v>0</v>
      </c>
      <c r="AH62" s="61">
        <f>[61]태창금속!AH62</f>
        <v>0</v>
      </c>
      <c r="AI62" s="61">
        <f>[61]태창금속!AI62</f>
        <v>0</v>
      </c>
      <c r="AJ62" s="61">
        <f>[61]태창금속!AJ62</f>
        <v>0</v>
      </c>
      <c r="AK62" s="61">
        <f>[61]태창금속!AK62</f>
        <v>0</v>
      </c>
      <c r="AL62" s="61">
        <f>[61]태창금속!AL62</f>
        <v>0</v>
      </c>
      <c r="AM62" s="61">
        <f>[61]태창금속!AM62</f>
        <v>0</v>
      </c>
      <c r="AN62" s="61">
        <f>[61]태창금속!AN62</f>
        <v>0</v>
      </c>
      <c r="AO62" s="61">
        <f>[61]태창금속!AO62</f>
        <v>0</v>
      </c>
      <c r="AP62" s="61">
        <f>[61]태창금속!AP62</f>
        <v>0</v>
      </c>
      <c r="AQ62" s="61">
        <f>[61]태창금속!AQ62</f>
        <v>0</v>
      </c>
      <c r="AR62" s="61">
        <f>[61]태창금속!AR62</f>
        <v>0</v>
      </c>
      <c r="AS62" s="61">
        <f>[61]태창금속!AS62</f>
        <v>0</v>
      </c>
      <c r="AT62" s="61">
        <f>[61]태창금속!AT62</f>
        <v>0</v>
      </c>
      <c r="AU62" s="61">
        <f>[61]태창금속!AU62</f>
        <v>0</v>
      </c>
      <c r="AV62" s="61">
        <f>[61]태창금속!AV62</f>
        <v>0</v>
      </c>
      <c r="AW62" s="61">
        <f>[61]태창금속!AW62</f>
        <v>0</v>
      </c>
      <c r="AX62" s="61">
        <f>[61]태창금속!AX62</f>
        <v>0</v>
      </c>
      <c r="AY62" s="61">
        <f>[61]태창금속!AY62</f>
        <v>0</v>
      </c>
      <c r="AZ62" s="61">
        <f>[61]태창금속!AZ62</f>
        <v>0</v>
      </c>
      <c r="BA62" s="61">
        <f>[61]태창금속!BA62</f>
        <v>0</v>
      </c>
      <c r="BB62" s="61">
        <f>[61]태창금속!BB62</f>
        <v>0</v>
      </c>
      <c r="BC62" s="61">
        <f>[61]태창금속!BC62</f>
        <v>0</v>
      </c>
      <c r="BD62" s="61">
        <f>[61]태창금속!BD62</f>
        <v>0</v>
      </c>
      <c r="BE62" s="61">
        <f>[61]태창금속!BE62</f>
        <v>0</v>
      </c>
      <c r="BF62" s="61">
        <f>[61]태창금속!BF62</f>
        <v>0</v>
      </c>
      <c r="BG62" s="61">
        <f>[61]태창금속!BG62</f>
        <v>0</v>
      </c>
      <c r="BH62" s="61">
        <f>[61]태창금속!BH62</f>
        <v>0</v>
      </c>
      <c r="BI62" s="61">
        <f>[61]태창금속!BI62</f>
        <v>0</v>
      </c>
      <c r="BJ62" s="61">
        <f>[61]태창금속!BJ62</f>
        <v>0</v>
      </c>
      <c r="BK62" s="61">
        <f>[61]태창금속!BK62</f>
        <v>0</v>
      </c>
      <c r="BL62" s="61">
        <f>[61]태창금속!BL62</f>
        <v>0</v>
      </c>
      <c r="BM62" s="61">
        <f>[61]태창금속!BM62</f>
        <v>0</v>
      </c>
      <c r="BN62" s="61">
        <f>[61]태창금속!BN62</f>
        <v>0</v>
      </c>
      <c r="BO62" s="61">
        <f>[61]태창금속!BO62</f>
        <v>0</v>
      </c>
      <c r="BP62" s="61">
        <f>[61]태창금속!BP62</f>
        <v>0</v>
      </c>
      <c r="BQ62" s="61">
        <f>[61]태창금속!BQ62</f>
        <v>0</v>
      </c>
      <c r="BR62" s="61">
        <f>[61]태창금속!BR62</f>
        <v>0</v>
      </c>
      <c r="BS62" s="61">
        <f>[61]태창금속!BS62</f>
        <v>0</v>
      </c>
      <c r="BT62" s="61">
        <f>[61]태창금속!BT62</f>
        <v>0</v>
      </c>
      <c r="BU62" s="61">
        <f>[61]태창금속!BU62</f>
        <v>0</v>
      </c>
      <c r="BV62" s="61">
        <f>[61]태창금속!BV62</f>
        <v>0</v>
      </c>
      <c r="BW62" s="61">
        <f>[61]태창금속!BW62</f>
        <v>0</v>
      </c>
      <c r="BX62" s="61">
        <f>[61]태창금속!BX62</f>
        <v>0</v>
      </c>
      <c r="BY62" s="61">
        <f>[61]태창금속!BY62</f>
        <v>0</v>
      </c>
      <c r="BZ62" s="61">
        <f>[61]태창금속!BZ62</f>
        <v>0</v>
      </c>
      <c r="CA62" s="61">
        <f>[61]태창금속!CA62</f>
        <v>0</v>
      </c>
      <c r="CB62" s="61">
        <f>[61]태창금속!CB62</f>
        <v>0</v>
      </c>
      <c r="CC62" s="61">
        <f>[61]태창금속!CC62</f>
        <v>0</v>
      </c>
      <c r="CD62" s="61">
        <f>[61]태창금속!CD62</f>
        <v>0</v>
      </c>
      <c r="CE62" s="61">
        <f>[61]태창금속!CE62</f>
        <v>0</v>
      </c>
    </row>
    <row r="63" spans="1:83" s="22" customFormat="1" ht="27.95" customHeight="1">
      <c r="A63" s="61">
        <f>[61]태창금속!A63</f>
        <v>0</v>
      </c>
      <c r="B63" s="61">
        <f>[61]태창금속!B63</f>
        <v>0</v>
      </c>
      <c r="C63" s="61">
        <f>[61]태창금속!C63</f>
        <v>0</v>
      </c>
      <c r="D63" s="61">
        <f>[61]태창금속!D63</f>
        <v>0</v>
      </c>
      <c r="E63" s="61">
        <f>[61]태창금속!E63</f>
        <v>0</v>
      </c>
      <c r="F63" s="61">
        <f>[61]태창금속!F63</f>
        <v>0</v>
      </c>
      <c r="G63" s="61">
        <f>[61]태창금속!G63</f>
        <v>0</v>
      </c>
      <c r="H63" s="61">
        <f>[61]태창금속!H63</f>
        <v>0</v>
      </c>
      <c r="I63" s="61">
        <f>[61]태창금속!I63</f>
        <v>0</v>
      </c>
      <c r="J63" s="61">
        <f>[61]태창금속!J63</f>
        <v>0</v>
      </c>
      <c r="K63" s="61">
        <f>[61]태창금속!K63</f>
        <v>0</v>
      </c>
      <c r="L63" s="348">
        <f>[61]태창금속!L63</f>
        <v>0</v>
      </c>
      <c r="M63" s="349">
        <f>[61]태창금속!M63</f>
        <v>0</v>
      </c>
      <c r="N63" s="341">
        <f>[61]태창금속!N63</f>
        <v>0</v>
      </c>
      <c r="O63" s="61">
        <f>[61]태창금속!O63</f>
        <v>0</v>
      </c>
      <c r="P63" s="61">
        <f>[61]태창금속!P63</f>
        <v>0</v>
      </c>
      <c r="Q63" s="61">
        <f>[61]태창금속!Q63</f>
        <v>0</v>
      </c>
      <c r="R63" s="61">
        <f>[61]태창금속!R63</f>
        <v>0</v>
      </c>
      <c r="S63" s="61">
        <f>[61]태창금속!S63</f>
        <v>0</v>
      </c>
      <c r="T63" s="61">
        <f>[61]태창금속!T63</f>
        <v>0</v>
      </c>
      <c r="U63" s="61">
        <f>[61]태창금속!U63</f>
        <v>0</v>
      </c>
      <c r="V63" s="61">
        <f>[61]태창금속!V63</f>
        <v>0</v>
      </c>
      <c r="W63" s="61">
        <f>[61]태창금속!W63</f>
        <v>0</v>
      </c>
      <c r="X63" s="61">
        <f>[61]태창금속!X63</f>
        <v>0</v>
      </c>
      <c r="Y63" s="61">
        <f>[61]태창금속!Y63</f>
        <v>0</v>
      </c>
      <c r="Z63" s="61">
        <f>[61]태창금속!Z63</f>
        <v>0</v>
      </c>
      <c r="AA63" s="61">
        <f>[61]태창금속!AA63</f>
        <v>0</v>
      </c>
      <c r="AB63" s="61">
        <f>[61]태창금속!AB63</f>
        <v>0</v>
      </c>
      <c r="AC63" s="61">
        <f>[61]태창금속!AC63</f>
        <v>0</v>
      </c>
      <c r="AD63" s="61">
        <f>[61]태창금속!AD63</f>
        <v>0</v>
      </c>
      <c r="AE63" s="61">
        <f>[61]태창금속!AE63</f>
        <v>0</v>
      </c>
      <c r="AF63" s="61">
        <f>[61]태창금속!AF63</f>
        <v>0</v>
      </c>
      <c r="AG63" s="61">
        <f>[61]태창금속!AG63</f>
        <v>0</v>
      </c>
      <c r="AH63" s="61">
        <f>[61]태창금속!AH63</f>
        <v>0</v>
      </c>
      <c r="AI63" s="61">
        <f>[61]태창금속!AI63</f>
        <v>0</v>
      </c>
      <c r="AJ63" s="61">
        <f>[61]태창금속!AJ63</f>
        <v>0</v>
      </c>
      <c r="AK63" s="61">
        <f>[61]태창금속!AK63</f>
        <v>0</v>
      </c>
      <c r="AL63" s="61">
        <f>[61]태창금속!AL63</f>
        <v>0</v>
      </c>
      <c r="AM63" s="61">
        <f>[61]태창금속!AM63</f>
        <v>0</v>
      </c>
      <c r="AN63" s="61">
        <f>[61]태창금속!AN63</f>
        <v>0</v>
      </c>
      <c r="AO63" s="61">
        <f>[61]태창금속!AO63</f>
        <v>0</v>
      </c>
      <c r="AP63" s="61">
        <f>[61]태창금속!AP63</f>
        <v>0</v>
      </c>
      <c r="AQ63" s="61">
        <f>[61]태창금속!AQ63</f>
        <v>0</v>
      </c>
      <c r="AR63" s="61">
        <f>[61]태창금속!AR63</f>
        <v>0</v>
      </c>
      <c r="AS63" s="61">
        <f>[61]태창금속!AS63</f>
        <v>0</v>
      </c>
      <c r="AT63" s="61">
        <f>[61]태창금속!AT63</f>
        <v>0</v>
      </c>
      <c r="AU63" s="61">
        <f>[61]태창금속!AU63</f>
        <v>0</v>
      </c>
      <c r="AV63" s="61">
        <f>[61]태창금속!AV63</f>
        <v>0</v>
      </c>
      <c r="AW63" s="61">
        <f>[61]태창금속!AW63</f>
        <v>0</v>
      </c>
      <c r="AX63" s="61">
        <f>[61]태창금속!AX63</f>
        <v>0</v>
      </c>
      <c r="AY63" s="61">
        <f>[61]태창금속!AY63</f>
        <v>0</v>
      </c>
      <c r="AZ63" s="61">
        <f>[61]태창금속!AZ63</f>
        <v>0</v>
      </c>
      <c r="BA63" s="61">
        <f>[61]태창금속!BA63</f>
        <v>0</v>
      </c>
      <c r="BB63" s="61">
        <f>[61]태창금속!BB63</f>
        <v>0</v>
      </c>
      <c r="BC63" s="61">
        <f>[61]태창금속!BC63</f>
        <v>0</v>
      </c>
      <c r="BD63" s="61">
        <f>[61]태창금속!BD63</f>
        <v>0</v>
      </c>
      <c r="BE63" s="61">
        <f>[61]태창금속!BE63</f>
        <v>0</v>
      </c>
      <c r="BF63" s="61">
        <f>[61]태창금속!BF63</f>
        <v>0</v>
      </c>
      <c r="BG63" s="61">
        <f>[61]태창금속!BG63</f>
        <v>0</v>
      </c>
      <c r="BH63" s="61">
        <f>[61]태창금속!BH63</f>
        <v>0</v>
      </c>
      <c r="BI63" s="61">
        <f>[61]태창금속!BI63</f>
        <v>0</v>
      </c>
      <c r="BJ63" s="61">
        <f>[61]태창금속!BJ63</f>
        <v>0</v>
      </c>
      <c r="BK63" s="61">
        <f>[61]태창금속!BK63</f>
        <v>0</v>
      </c>
      <c r="BL63" s="61">
        <f>[61]태창금속!BL63</f>
        <v>0</v>
      </c>
      <c r="BM63" s="61">
        <f>[61]태창금속!BM63</f>
        <v>0</v>
      </c>
      <c r="BN63" s="61">
        <f>[61]태창금속!BN63</f>
        <v>0</v>
      </c>
      <c r="BO63" s="61">
        <f>[61]태창금속!BO63</f>
        <v>0</v>
      </c>
      <c r="BP63" s="61">
        <f>[61]태창금속!BP63</f>
        <v>0</v>
      </c>
      <c r="BQ63" s="61">
        <f>[61]태창금속!BQ63</f>
        <v>0</v>
      </c>
      <c r="BR63" s="61">
        <f>[61]태창금속!BR63</f>
        <v>0</v>
      </c>
      <c r="BS63" s="61">
        <f>[61]태창금속!BS63</f>
        <v>0</v>
      </c>
      <c r="BT63" s="61">
        <f>[61]태창금속!BT63</f>
        <v>0</v>
      </c>
      <c r="BU63" s="61">
        <f>[61]태창금속!BU63</f>
        <v>0</v>
      </c>
      <c r="BV63" s="61">
        <f>[61]태창금속!BV63</f>
        <v>0</v>
      </c>
      <c r="BW63" s="61">
        <f>[61]태창금속!BW63</f>
        <v>0</v>
      </c>
      <c r="BX63" s="61">
        <f>[61]태창금속!BX63</f>
        <v>0</v>
      </c>
      <c r="BY63" s="61">
        <f>[61]태창금속!BY63</f>
        <v>0</v>
      </c>
      <c r="BZ63" s="61">
        <f>[61]태창금속!BZ63</f>
        <v>0</v>
      </c>
      <c r="CA63" s="61">
        <f>[61]태창금속!CA63</f>
        <v>0</v>
      </c>
      <c r="CB63" s="61">
        <f>[61]태창금속!CB63</f>
        <v>0</v>
      </c>
      <c r="CC63" s="61">
        <f>[61]태창금속!CC63</f>
        <v>0</v>
      </c>
      <c r="CD63" s="61">
        <f>[61]태창금속!CD63</f>
        <v>0</v>
      </c>
      <c r="CE63" s="61">
        <f>[61]태창금속!CE63</f>
        <v>0</v>
      </c>
    </row>
    <row r="64" spans="1:83" s="22" customFormat="1" ht="27.95" customHeight="1">
      <c r="A64" s="61">
        <f>[61]태창금속!A64</f>
        <v>0</v>
      </c>
      <c r="B64" s="61">
        <f>[61]태창금속!B64</f>
        <v>0</v>
      </c>
      <c r="C64" s="61">
        <f>[61]태창금속!C64</f>
        <v>0</v>
      </c>
      <c r="D64" s="61">
        <f>[61]태창금속!D64</f>
        <v>0</v>
      </c>
      <c r="E64" s="61">
        <f>[61]태창금속!E64</f>
        <v>0</v>
      </c>
      <c r="F64" s="61">
        <f>[61]태창금속!F64</f>
        <v>0</v>
      </c>
      <c r="G64" s="61">
        <f>[61]태창금속!G64</f>
        <v>0</v>
      </c>
      <c r="H64" s="61">
        <f>[61]태창금속!H64</f>
        <v>0</v>
      </c>
      <c r="I64" s="61">
        <f>[61]태창금속!I64</f>
        <v>0</v>
      </c>
      <c r="J64" s="61">
        <f>[61]태창금속!J64</f>
        <v>0</v>
      </c>
      <c r="K64" s="61">
        <f>[61]태창금속!K64</f>
        <v>0</v>
      </c>
      <c r="L64" s="348">
        <f>[61]태창금속!L64</f>
        <v>0</v>
      </c>
      <c r="M64" s="349">
        <f>[61]태창금속!M64</f>
        <v>0</v>
      </c>
      <c r="N64" s="341">
        <f>[61]태창금속!N64</f>
        <v>0</v>
      </c>
      <c r="O64" s="61">
        <f>[61]태창금속!O64</f>
        <v>0</v>
      </c>
      <c r="P64" s="61">
        <f>[61]태창금속!P64</f>
        <v>0</v>
      </c>
      <c r="Q64" s="61">
        <f>[61]태창금속!Q64</f>
        <v>0</v>
      </c>
      <c r="R64" s="61">
        <f>[61]태창금속!R64</f>
        <v>0</v>
      </c>
      <c r="S64" s="61">
        <f>[61]태창금속!S64</f>
        <v>0</v>
      </c>
      <c r="T64" s="61">
        <f>[61]태창금속!T64</f>
        <v>0</v>
      </c>
      <c r="U64" s="61">
        <f>[61]태창금속!U64</f>
        <v>0</v>
      </c>
      <c r="V64" s="61">
        <f>[61]태창금속!V64</f>
        <v>0</v>
      </c>
      <c r="W64" s="61">
        <f>[61]태창금속!W64</f>
        <v>0</v>
      </c>
      <c r="X64" s="61">
        <f>[61]태창금속!X64</f>
        <v>0</v>
      </c>
      <c r="Y64" s="61">
        <f>[61]태창금속!Y64</f>
        <v>0</v>
      </c>
      <c r="Z64" s="61">
        <f>[61]태창금속!Z64</f>
        <v>0</v>
      </c>
      <c r="AA64" s="61">
        <f>[61]태창금속!AA64</f>
        <v>0</v>
      </c>
      <c r="AB64" s="61">
        <f>[61]태창금속!AB64</f>
        <v>0</v>
      </c>
      <c r="AC64" s="61">
        <f>[61]태창금속!AC64</f>
        <v>0</v>
      </c>
      <c r="AD64" s="61">
        <f>[61]태창금속!AD64</f>
        <v>0</v>
      </c>
      <c r="AE64" s="61">
        <f>[61]태창금속!AE64</f>
        <v>0</v>
      </c>
      <c r="AF64" s="61">
        <f>[61]태창금속!AF64</f>
        <v>0</v>
      </c>
      <c r="AG64" s="61">
        <f>[61]태창금속!AG64</f>
        <v>0</v>
      </c>
      <c r="AH64" s="61">
        <f>[61]태창금속!AH64</f>
        <v>0</v>
      </c>
      <c r="AI64" s="61">
        <f>[61]태창금속!AI64</f>
        <v>0</v>
      </c>
      <c r="AJ64" s="61">
        <f>[61]태창금속!AJ64</f>
        <v>0</v>
      </c>
      <c r="AK64" s="61">
        <f>[61]태창금속!AK64</f>
        <v>0</v>
      </c>
      <c r="AL64" s="61">
        <f>[61]태창금속!AL64</f>
        <v>0</v>
      </c>
      <c r="AM64" s="61">
        <f>[61]태창금속!AM64</f>
        <v>0</v>
      </c>
      <c r="AN64" s="61">
        <f>[61]태창금속!AN64</f>
        <v>0</v>
      </c>
      <c r="AO64" s="61">
        <f>[61]태창금속!AO64</f>
        <v>0</v>
      </c>
      <c r="AP64" s="61">
        <f>[61]태창금속!AP64</f>
        <v>0</v>
      </c>
      <c r="AQ64" s="61">
        <f>[61]태창금속!AQ64</f>
        <v>0</v>
      </c>
      <c r="AR64" s="61">
        <f>[61]태창금속!AR64</f>
        <v>0</v>
      </c>
      <c r="AS64" s="61">
        <f>[61]태창금속!AS64</f>
        <v>0</v>
      </c>
      <c r="AT64" s="61">
        <f>[61]태창금속!AT64</f>
        <v>0</v>
      </c>
      <c r="AU64" s="61">
        <f>[61]태창금속!AU64</f>
        <v>0</v>
      </c>
      <c r="AV64" s="61">
        <f>[61]태창금속!AV64</f>
        <v>0</v>
      </c>
      <c r="AW64" s="61">
        <f>[61]태창금속!AW64</f>
        <v>0</v>
      </c>
      <c r="AX64" s="61">
        <f>[61]태창금속!AX64</f>
        <v>0</v>
      </c>
      <c r="AY64" s="61">
        <f>[61]태창금속!AY64</f>
        <v>0</v>
      </c>
      <c r="AZ64" s="61">
        <f>[61]태창금속!AZ64</f>
        <v>0</v>
      </c>
      <c r="BA64" s="61">
        <f>[61]태창금속!BA64</f>
        <v>0</v>
      </c>
      <c r="BB64" s="61">
        <f>[61]태창금속!BB64</f>
        <v>0</v>
      </c>
      <c r="BC64" s="61">
        <f>[61]태창금속!BC64</f>
        <v>0</v>
      </c>
      <c r="BD64" s="61">
        <f>[61]태창금속!BD64</f>
        <v>0</v>
      </c>
      <c r="BE64" s="61">
        <f>[61]태창금속!BE64</f>
        <v>0</v>
      </c>
      <c r="BF64" s="61">
        <f>[61]태창금속!BF64</f>
        <v>0</v>
      </c>
      <c r="BG64" s="61">
        <f>[61]태창금속!BG64</f>
        <v>0</v>
      </c>
      <c r="BH64" s="61">
        <f>[61]태창금속!BH64</f>
        <v>0</v>
      </c>
      <c r="BI64" s="61">
        <f>[61]태창금속!BI64</f>
        <v>0</v>
      </c>
      <c r="BJ64" s="61">
        <f>[61]태창금속!BJ64</f>
        <v>0</v>
      </c>
      <c r="BK64" s="61">
        <f>[61]태창금속!BK64</f>
        <v>0</v>
      </c>
      <c r="BL64" s="61">
        <f>[61]태창금속!BL64</f>
        <v>0</v>
      </c>
      <c r="BM64" s="61">
        <f>[61]태창금속!BM64</f>
        <v>0</v>
      </c>
      <c r="BN64" s="61">
        <f>[61]태창금속!BN64</f>
        <v>0</v>
      </c>
      <c r="BO64" s="61">
        <f>[61]태창금속!BO64</f>
        <v>0</v>
      </c>
      <c r="BP64" s="61">
        <f>[61]태창금속!BP64</f>
        <v>0</v>
      </c>
      <c r="BQ64" s="61">
        <f>[61]태창금속!BQ64</f>
        <v>0</v>
      </c>
      <c r="BR64" s="61">
        <f>[61]태창금속!BR64</f>
        <v>0</v>
      </c>
      <c r="BS64" s="61">
        <f>[61]태창금속!BS64</f>
        <v>0</v>
      </c>
      <c r="BT64" s="61">
        <f>[61]태창금속!BT64</f>
        <v>0</v>
      </c>
      <c r="BU64" s="61">
        <f>[61]태창금속!BU64</f>
        <v>0</v>
      </c>
      <c r="BV64" s="61">
        <f>[61]태창금속!BV64</f>
        <v>0</v>
      </c>
      <c r="BW64" s="61">
        <f>[61]태창금속!BW64</f>
        <v>0</v>
      </c>
      <c r="BX64" s="61">
        <f>[61]태창금속!BX64</f>
        <v>0</v>
      </c>
      <c r="BY64" s="61">
        <f>[61]태창금속!BY64</f>
        <v>0</v>
      </c>
      <c r="BZ64" s="61">
        <f>[61]태창금속!BZ64</f>
        <v>0</v>
      </c>
      <c r="CA64" s="61">
        <f>[61]태창금속!CA64</f>
        <v>0</v>
      </c>
      <c r="CB64" s="61">
        <f>[61]태창금속!CB64</f>
        <v>0</v>
      </c>
      <c r="CC64" s="61">
        <f>[61]태창금속!CC64</f>
        <v>0</v>
      </c>
      <c r="CD64" s="61">
        <f>[61]태창금속!CD64</f>
        <v>0</v>
      </c>
      <c r="CE64" s="61">
        <f>[61]태창금속!CE64</f>
        <v>0</v>
      </c>
    </row>
    <row r="65" spans="1:83" s="22" customFormat="1" ht="27.95" customHeight="1">
      <c r="A65" s="61">
        <f>[61]태창금속!A65</f>
        <v>0</v>
      </c>
      <c r="B65" s="61">
        <f>[61]태창금속!B65</f>
        <v>0</v>
      </c>
      <c r="C65" s="61">
        <f>[61]태창금속!C65</f>
        <v>0</v>
      </c>
      <c r="D65" s="61">
        <f>[61]태창금속!D65</f>
        <v>0</v>
      </c>
      <c r="E65" s="61">
        <f>[61]태창금속!E65</f>
        <v>0</v>
      </c>
      <c r="F65" s="61">
        <f>[61]태창금속!F65</f>
        <v>0</v>
      </c>
      <c r="G65" s="61">
        <f>[61]태창금속!G65</f>
        <v>0</v>
      </c>
      <c r="H65" s="61">
        <f>[61]태창금속!H65</f>
        <v>0</v>
      </c>
      <c r="I65" s="61">
        <f>[61]태창금속!I65</f>
        <v>0</v>
      </c>
      <c r="J65" s="61">
        <f>[61]태창금속!J65</f>
        <v>0</v>
      </c>
      <c r="K65" s="61">
        <f>[61]태창금속!K65</f>
        <v>0</v>
      </c>
      <c r="L65" s="348">
        <f>[61]태창금속!L65</f>
        <v>0</v>
      </c>
      <c r="M65" s="349">
        <f>[61]태창금속!M65</f>
        <v>0</v>
      </c>
      <c r="N65" s="341">
        <f>[61]태창금속!N65</f>
        <v>0</v>
      </c>
      <c r="O65" s="61">
        <f>[61]태창금속!O65</f>
        <v>0</v>
      </c>
      <c r="P65" s="61">
        <f>[61]태창금속!P65</f>
        <v>0</v>
      </c>
      <c r="Q65" s="61">
        <f>[61]태창금속!Q65</f>
        <v>0</v>
      </c>
      <c r="R65" s="61">
        <f>[61]태창금속!R65</f>
        <v>0</v>
      </c>
      <c r="S65" s="61">
        <f>[61]태창금속!S65</f>
        <v>0</v>
      </c>
      <c r="T65" s="61">
        <f>[61]태창금속!T65</f>
        <v>0</v>
      </c>
      <c r="U65" s="61">
        <f>[61]태창금속!U65</f>
        <v>0</v>
      </c>
      <c r="V65" s="61">
        <f>[61]태창금속!V65</f>
        <v>0</v>
      </c>
      <c r="W65" s="61">
        <f>[61]태창금속!W65</f>
        <v>0</v>
      </c>
      <c r="X65" s="61">
        <f>[61]태창금속!X65</f>
        <v>0</v>
      </c>
      <c r="Y65" s="61">
        <f>[61]태창금속!Y65</f>
        <v>0</v>
      </c>
      <c r="Z65" s="61">
        <f>[61]태창금속!Z65</f>
        <v>0</v>
      </c>
      <c r="AA65" s="61">
        <f>[61]태창금속!AA65</f>
        <v>0</v>
      </c>
      <c r="AB65" s="61">
        <f>[61]태창금속!AB65</f>
        <v>0</v>
      </c>
      <c r="AC65" s="61">
        <f>[61]태창금속!AC65</f>
        <v>0</v>
      </c>
      <c r="AD65" s="61">
        <f>[61]태창금속!AD65</f>
        <v>0</v>
      </c>
      <c r="AE65" s="61">
        <f>[61]태창금속!AE65</f>
        <v>0</v>
      </c>
      <c r="AF65" s="61">
        <f>[61]태창금속!AF65</f>
        <v>0</v>
      </c>
      <c r="AG65" s="61">
        <f>[61]태창금속!AG65</f>
        <v>0</v>
      </c>
      <c r="AH65" s="61">
        <f>[61]태창금속!AH65</f>
        <v>0</v>
      </c>
      <c r="AI65" s="61">
        <f>[61]태창금속!AI65</f>
        <v>0</v>
      </c>
      <c r="AJ65" s="61">
        <f>[61]태창금속!AJ65</f>
        <v>0</v>
      </c>
      <c r="AK65" s="61">
        <f>[61]태창금속!AK65</f>
        <v>0</v>
      </c>
      <c r="AL65" s="61">
        <f>[61]태창금속!AL65</f>
        <v>0</v>
      </c>
      <c r="AM65" s="61">
        <f>[61]태창금속!AM65</f>
        <v>0</v>
      </c>
      <c r="AN65" s="61">
        <f>[61]태창금속!AN65</f>
        <v>0</v>
      </c>
      <c r="AO65" s="61">
        <f>[61]태창금속!AO65</f>
        <v>0</v>
      </c>
      <c r="AP65" s="61">
        <f>[61]태창금속!AP65</f>
        <v>0</v>
      </c>
      <c r="AQ65" s="61">
        <f>[61]태창금속!AQ65</f>
        <v>0</v>
      </c>
      <c r="AR65" s="61">
        <f>[61]태창금속!AR65</f>
        <v>0</v>
      </c>
      <c r="AS65" s="61">
        <f>[61]태창금속!AS65</f>
        <v>0</v>
      </c>
      <c r="AT65" s="61">
        <f>[61]태창금속!AT65</f>
        <v>0</v>
      </c>
      <c r="AU65" s="61">
        <f>[61]태창금속!AU65</f>
        <v>0</v>
      </c>
      <c r="AV65" s="61">
        <f>[61]태창금속!AV65</f>
        <v>0</v>
      </c>
      <c r="AW65" s="61">
        <f>[61]태창금속!AW65</f>
        <v>0</v>
      </c>
      <c r="AX65" s="61">
        <f>[61]태창금속!AX65</f>
        <v>0</v>
      </c>
      <c r="AY65" s="61">
        <f>[61]태창금속!AY65</f>
        <v>0</v>
      </c>
      <c r="AZ65" s="61">
        <f>[61]태창금속!AZ65</f>
        <v>0</v>
      </c>
      <c r="BA65" s="61">
        <f>[61]태창금속!BA65</f>
        <v>0</v>
      </c>
      <c r="BB65" s="61">
        <f>[61]태창금속!BB65</f>
        <v>0</v>
      </c>
      <c r="BC65" s="61">
        <f>[61]태창금속!BC65</f>
        <v>0</v>
      </c>
      <c r="BD65" s="61">
        <f>[61]태창금속!BD65</f>
        <v>0</v>
      </c>
      <c r="BE65" s="61">
        <f>[61]태창금속!BE65</f>
        <v>0</v>
      </c>
      <c r="BF65" s="61">
        <f>[61]태창금속!BF65</f>
        <v>0</v>
      </c>
      <c r="BG65" s="61">
        <f>[61]태창금속!BG65</f>
        <v>0</v>
      </c>
      <c r="BH65" s="61">
        <f>[61]태창금속!BH65</f>
        <v>0</v>
      </c>
      <c r="BI65" s="61">
        <f>[61]태창금속!BI65</f>
        <v>0</v>
      </c>
      <c r="BJ65" s="61">
        <f>[61]태창금속!BJ65</f>
        <v>0</v>
      </c>
      <c r="BK65" s="61">
        <f>[61]태창금속!BK65</f>
        <v>0</v>
      </c>
      <c r="BL65" s="61">
        <f>[61]태창금속!BL65</f>
        <v>0</v>
      </c>
      <c r="BM65" s="61">
        <f>[61]태창금속!BM65</f>
        <v>0</v>
      </c>
      <c r="BN65" s="61">
        <f>[61]태창금속!BN65</f>
        <v>0</v>
      </c>
      <c r="BO65" s="61">
        <f>[61]태창금속!BO65</f>
        <v>0</v>
      </c>
      <c r="BP65" s="61">
        <f>[61]태창금속!BP65</f>
        <v>0</v>
      </c>
      <c r="BQ65" s="61">
        <f>[61]태창금속!BQ65</f>
        <v>0</v>
      </c>
      <c r="BR65" s="61">
        <f>[61]태창금속!BR65</f>
        <v>0</v>
      </c>
      <c r="BS65" s="61">
        <f>[61]태창금속!BS65</f>
        <v>0</v>
      </c>
      <c r="BT65" s="61">
        <f>[61]태창금속!BT65</f>
        <v>0</v>
      </c>
      <c r="BU65" s="61">
        <f>[61]태창금속!BU65</f>
        <v>0</v>
      </c>
      <c r="BV65" s="61">
        <f>[61]태창금속!BV65</f>
        <v>0</v>
      </c>
      <c r="BW65" s="61">
        <f>[61]태창금속!BW65</f>
        <v>0</v>
      </c>
      <c r="BX65" s="61">
        <f>[61]태창금속!BX65</f>
        <v>0</v>
      </c>
      <c r="BY65" s="61">
        <f>[61]태창금속!BY65</f>
        <v>0</v>
      </c>
      <c r="BZ65" s="61">
        <f>[61]태창금속!BZ65</f>
        <v>0</v>
      </c>
      <c r="CA65" s="61">
        <f>[61]태창금속!CA65</f>
        <v>0</v>
      </c>
      <c r="CB65" s="61">
        <f>[61]태창금속!CB65</f>
        <v>0</v>
      </c>
      <c r="CC65" s="61">
        <f>[61]태창금속!CC65</f>
        <v>0</v>
      </c>
      <c r="CD65" s="61">
        <f>[61]태창금속!CD65</f>
        <v>0</v>
      </c>
      <c r="CE65" s="61">
        <f>[61]태창금속!CE65</f>
        <v>0</v>
      </c>
    </row>
    <row r="66" spans="1:83" s="22" customFormat="1" ht="27.95" customHeight="1">
      <c r="A66" s="61">
        <f>[61]태창금속!A66</f>
        <v>0</v>
      </c>
      <c r="B66" s="61">
        <f>[61]태창금속!B66</f>
        <v>0</v>
      </c>
      <c r="C66" s="61">
        <f>[61]태창금속!C66</f>
        <v>0</v>
      </c>
      <c r="D66" s="61">
        <f>[61]태창금속!D66</f>
        <v>0</v>
      </c>
      <c r="E66" s="61">
        <f>[61]태창금속!E66</f>
        <v>0</v>
      </c>
      <c r="F66" s="61">
        <f>[61]태창금속!F66</f>
        <v>0</v>
      </c>
      <c r="G66" s="61">
        <f>[61]태창금속!G66</f>
        <v>0</v>
      </c>
      <c r="H66" s="61">
        <f>[61]태창금속!H66</f>
        <v>0</v>
      </c>
      <c r="I66" s="61">
        <f>[61]태창금속!I66</f>
        <v>0</v>
      </c>
      <c r="J66" s="61">
        <f>[61]태창금속!J66</f>
        <v>0</v>
      </c>
      <c r="K66" s="61">
        <f>[61]태창금속!K66</f>
        <v>0</v>
      </c>
      <c r="L66" s="348">
        <f>[61]태창금속!L66</f>
        <v>0</v>
      </c>
      <c r="M66" s="349">
        <f>[61]태창금속!M66</f>
        <v>0</v>
      </c>
      <c r="N66" s="341">
        <f>[61]태창금속!N66</f>
        <v>0</v>
      </c>
      <c r="O66" s="61">
        <f>[61]태창금속!O66</f>
        <v>0</v>
      </c>
      <c r="P66" s="61">
        <f>[61]태창금속!P66</f>
        <v>0</v>
      </c>
      <c r="Q66" s="61">
        <f>[61]태창금속!Q66</f>
        <v>0</v>
      </c>
      <c r="R66" s="61">
        <f>[61]태창금속!R66</f>
        <v>0</v>
      </c>
      <c r="S66" s="61">
        <f>[61]태창금속!S66</f>
        <v>0</v>
      </c>
      <c r="T66" s="61">
        <f>[61]태창금속!T66</f>
        <v>0</v>
      </c>
      <c r="U66" s="61">
        <f>[61]태창금속!U66</f>
        <v>0</v>
      </c>
      <c r="V66" s="61">
        <f>[61]태창금속!V66</f>
        <v>0</v>
      </c>
      <c r="W66" s="61">
        <f>[61]태창금속!W66</f>
        <v>0</v>
      </c>
      <c r="X66" s="61">
        <f>[61]태창금속!X66</f>
        <v>0</v>
      </c>
      <c r="Y66" s="61">
        <f>[61]태창금속!Y66</f>
        <v>0</v>
      </c>
      <c r="Z66" s="61">
        <f>[61]태창금속!Z66</f>
        <v>0</v>
      </c>
      <c r="AA66" s="61">
        <f>[61]태창금속!AA66</f>
        <v>0</v>
      </c>
      <c r="AB66" s="61">
        <f>[61]태창금속!AB66</f>
        <v>0</v>
      </c>
      <c r="AC66" s="61">
        <f>[61]태창금속!AC66</f>
        <v>0</v>
      </c>
      <c r="AD66" s="61">
        <f>[61]태창금속!AD66</f>
        <v>0</v>
      </c>
      <c r="AE66" s="61">
        <f>[61]태창금속!AE66</f>
        <v>0</v>
      </c>
      <c r="AF66" s="61">
        <f>[61]태창금속!AF66</f>
        <v>0</v>
      </c>
      <c r="AG66" s="61">
        <f>[61]태창금속!AG66</f>
        <v>0</v>
      </c>
      <c r="AH66" s="61">
        <f>[61]태창금속!AH66</f>
        <v>0</v>
      </c>
      <c r="AI66" s="61">
        <f>[61]태창금속!AI66</f>
        <v>0</v>
      </c>
      <c r="AJ66" s="61">
        <f>[61]태창금속!AJ66</f>
        <v>0</v>
      </c>
      <c r="AK66" s="61">
        <f>[61]태창금속!AK66</f>
        <v>0</v>
      </c>
      <c r="AL66" s="61">
        <f>[61]태창금속!AL66</f>
        <v>0</v>
      </c>
      <c r="AM66" s="61">
        <f>[61]태창금속!AM66</f>
        <v>0</v>
      </c>
      <c r="AN66" s="61">
        <f>[61]태창금속!AN66</f>
        <v>0</v>
      </c>
      <c r="AO66" s="61">
        <f>[61]태창금속!AO66</f>
        <v>0</v>
      </c>
      <c r="AP66" s="61">
        <f>[61]태창금속!AP66</f>
        <v>0</v>
      </c>
      <c r="AQ66" s="61">
        <f>[61]태창금속!AQ66</f>
        <v>0</v>
      </c>
      <c r="AR66" s="61">
        <f>[61]태창금속!AR66</f>
        <v>0</v>
      </c>
      <c r="AS66" s="61">
        <f>[61]태창금속!AS66</f>
        <v>0</v>
      </c>
      <c r="AT66" s="61">
        <f>[61]태창금속!AT66</f>
        <v>0</v>
      </c>
      <c r="AU66" s="61">
        <f>[61]태창금속!AU66</f>
        <v>0</v>
      </c>
      <c r="AV66" s="61">
        <f>[61]태창금속!AV66</f>
        <v>0</v>
      </c>
      <c r="AW66" s="61">
        <f>[61]태창금속!AW66</f>
        <v>0</v>
      </c>
      <c r="AX66" s="61">
        <f>[61]태창금속!AX66</f>
        <v>0</v>
      </c>
      <c r="AY66" s="61">
        <f>[61]태창금속!AY66</f>
        <v>0</v>
      </c>
      <c r="AZ66" s="61">
        <f>[61]태창금속!AZ66</f>
        <v>0</v>
      </c>
      <c r="BA66" s="61">
        <f>[61]태창금속!BA66</f>
        <v>0</v>
      </c>
      <c r="BB66" s="61">
        <f>[61]태창금속!BB66</f>
        <v>0</v>
      </c>
      <c r="BC66" s="61">
        <f>[61]태창금속!BC66</f>
        <v>0</v>
      </c>
      <c r="BD66" s="61">
        <f>[61]태창금속!BD66</f>
        <v>0</v>
      </c>
      <c r="BE66" s="61">
        <f>[61]태창금속!BE66</f>
        <v>0</v>
      </c>
      <c r="BF66" s="61">
        <f>[61]태창금속!BF66</f>
        <v>0</v>
      </c>
      <c r="BG66" s="61">
        <f>[61]태창금속!BG66</f>
        <v>0</v>
      </c>
      <c r="BH66" s="61">
        <f>[61]태창금속!BH66</f>
        <v>0</v>
      </c>
      <c r="BI66" s="61">
        <f>[61]태창금속!BI66</f>
        <v>0</v>
      </c>
      <c r="BJ66" s="61">
        <f>[61]태창금속!BJ66</f>
        <v>0</v>
      </c>
      <c r="BK66" s="61">
        <f>[61]태창금속!BK66</f>
        <v>0</v>
      </c>
      <c r="BL66" s="61">
        <f>[61]태창금속!BL66</f>
        <v>0</v>
      </c>
      <c r="BM66" s="61">
        <f>[61]태창금속!BM66</f>
        <v>0</v>
      </c>
      <c r="BN66" s="61">
        <f>[61]태창금속!BN66</f>
        <v>0</v>
      </c>
      <c r="BO66" s="61">
        <f>[61]태창금속!BO66</f>
        <v>0</v>
      </c>
      <c r="BP66" s="61">
        <f>[61]태창금속!BP66</f>
        <v>0</v>
      </c>
      <c r="BQ66" s="61">
        <f>[61]태창금속!BQ66</f>
        <v>0</v>
      </c>
      <c r="BR66" s="61">
        <f>[61]태창금속!BR66</f>
        <v>0</v>
      </c>
      <c r="BS66" s="61">
        <f>[61]태창금속!BS66</f>
        <v>0</v>
      </c>
      <c r="BT66" s="61">
        <f>[61]태창금속!BT66</f>
        <v>0</v>
      </c>
      <c r="BU66" s="61">
        <f>[61]태창금속!BU66</f>
        <v>0</v>
      </c>
      <c r="BV66" s="61">
        <f>[61]태창금속!BV66</f>
        <v>0</v>
      </c>
      <c r="BW66" s="61">
        <f>[61]태창금속!BW66</f>
        <v>0</v>
      </c>
      <c r="BX66" s="61">
        <f>[61]태창금속!BX66</f>
        <v>0</v>
      </c>
      <c r="BY66" s="61">
        <f>[61]태창금속!BY66</f>
        <v>0</v>
      </c>
      <c r="BZ66" s="61">
        <f>[61]태창금속!BZ66</f>
        <v>0</v>
      </c>
      <c r="CA66" s="61">
        <f>[61]태창금속!CA66</f>
        <v>0</v>
      </c>
      <c r="CB66" s="61">
        <f>[61]태창금속!CB66</f>
        <v>0</v>
      </c>
      <c r="CC66" s="61">
        <f>[61]태창금속!CC66</f>
        <v>0</v>
      </c>
      <c r="CD66" s="61">
        <f>[61]태창금속!CD66</f>
        <v>0</v>
      </c>
      <c r="CE66" s="61">
        <f>[61]태창금속!CE66</f>
        <v>0</v>
      </c>
    </row>
    <row r="67" spans="1:83" s="22" customFormat="1" ht="27.95" customHeight="1">
      <c r="A67" s="61">
        <f>[61]태창금속!A67</f>
        <v>0</v>
      </c>
      <c r="B67" s="61">
        <f>[61]태창금속!B67</f>
        <v>0</v>
      </c>
      <c r="C67" s="61">
        <f>[61]태창금속!C67</f>
        <v>0</v>
      </c>
      <c r="D67" s="61">
        <f>[61]태창금속!D67</f>
        <v>0</v>
      </c>
      <c r="E67" s="61">
        <f>[61]태창금속!E67</f>
        <v>0</v>
      </c>
      <c r="F67" s="61">
        <f>[61]태창금속!F67</f>
        <v>0</v>
      </c>
      <c r="G67" s="61">
        <f>[61]태창금속!G67</f>
        <v>0</v>
      </c>
      <c r="H67" s="61">
        <f>[61]태창금속!H67</f>
        <v>0</v>
      </c>
      <c r="I67" s="61">
        <f>[61]태창금속!I67</f>
        <v>0</v>
      </c>
      <c r="J67" s="61">
        <f>[61]태창금속!J67</f>
        <v>0</v>
      </c>
      <c r="K67" s="61">
        <f>[61]태창금속!K67</f>
        <v>0</v>
      </c>
      <c r="L67" s="348">
        <f>[61]태창금속!L67</f>
        <v>0</v>
      </c>
      <c r="M67" s="349">
        <f>[61]태창금속!M67</f>
        <v>0</v>
      </c>
      <c r="N67" s="341">
        <f>[61]태창금속!N67</f>
        <v>0</v>
      </c>
      <c r="O67" s="61">
        <f>[61]태창금속!O67</f>
        <v>0</v>
      </c>
      <c r="P67" s="61">
        <f>[61]태창금속!P67</f>
        <v>0</v>
      </c>
      <c r="Q67" s="61">
        <f>[61]태창금속!Q67</f>
        <v>0</v>
      </c>
      <c r="R67" s="61">
        <f>[61]태창금속!R67</f>
        <v>0</v>
      </c>
      <c r="S67" s="61">
        <f>[61]태창금속!S67</f>
        <v>0</v>
      </c>
      <c r="T67" s="61">
        <f>[61]태창금속!T67</f>
        <v>0</v>
      </c>
      <c r="U67" s="61">
        <f>[61]태창금속!U67</f>
        <v>0</v>
      </c>
      <c r="V67" s="61">
        <f>[61]태창금속!V67</f>
        <v>0</v>
      </c>
      <c r="W67" s="61">
        <f>[61]태창금속!W67</f>
        <v>0</v>
      </c>
      <c r="X67" s="61">
        <f>[61]태창금속!X67</f>
        <v>0</v>
      </c>
      <c r="Y67" s="61">
        <f>[61]태창금속!Y67</f>
        <v>0</v>
      </c>
      <c r="Z67" s="61">
        <f>[61]태창금속!Z67</f>
        <v>0</v>
      </c>
      <c r="AA67" s="61">
        <f>[61]태창금속!AA67</f>
        <v>0</v>
      </c>
      <c r="AB67" s="61">
        <f>[61]태창금속!AB67</f>
        <v>0</v>
      </c>
      <c r="AC67" s="61">
        <f>[61]태창금속!AC67</f>
        <v>0</v>
      </c>
      <c r="AD67" s="61">
        <f>[61]태창금속!AD67</f>
        <v>0</v>
      </c>
      <c r="AE67" s="61">
        <f>[61]태창금속!AE67</f>
        <v>0</v>
      </c>
      <c r="AF67" s="61">
        <f>[61]태창금속!AF67</f>
        <v>0</v>
      </c>
      <c r="AG67" s="61">
        <f>[61]태창금속!AG67</f>
        <v>0</v>
      </c>
      <c r="AH67" s="61">
        <f>[61]태창금속!AH67</f>
        <v>0</v>
      </c>
      <c r="AI67" s="61">
        <f>[61]태창금속!AI67</f>
        <v>0</v>
      </c>
      <c r="AJ67" s="61">
        <f>[61]태창금속!AJ67</f>
        <v>0</v>
      </c>
      <c r="AK67" s="61">
        <f>[61]태창금속!AK67</f>
        <v>0</v>
      </c>
      <c r="AL67" s="61">
        <f>[61]태창금속!AL67</f>
        <v>0</v>
      </c>
      <c r="AM67" s="61">
        <f>[61]태창금속!AM67</f>
        <v>0</v>
      </c>
      <c r="AN67" s="61">
        <f>[61]태창금속!AN67</f>
        <v>0</v>
      </c>
      <c r="AO67" s="61">
        <f>[61]태창금속!AO67</f>
        <v>0</v>
      </c>
      <c r="AP67" s="61">
        <f>[61]태창금속!AP67</f>
        <v>0</v>
      </c>
      <c r="AQ67" s="61">
        <f>[61]태창금속!AQ67</f>
        <v>0</v>
      </c>
      <c r="AR67" s="61">
        <f>[61]태창금속!AR67</f>
        <v>0</v>
      </c>
      <c r="AS67" s="61">
        <f>[61]태창금속!AS67</f>
        <v>0</v>
      </c>
      <c r="AT67" s="61">
        <f>[61]태창금속!AT67</f>
        <v>0</v>
      </c>
      <c r="AU67" s="61">
        <f>[61]태창금속!AU67</f>
        <v>0</v>
      </c>
      <c r="AV67" s="61">
        <f>[61]태창금속!AV67</f>
        <v>0</v>
      </c>
      <c r="AW67" s="61">
        <f>[61]태창금속!AW67</f>
        <v>0</v>
      </c>
      <c r="AX67" s="61">
        <f>[61]태창금속!AX67</f>
        <v>0</v>
      </c>
      <c r="AY67" s="61">
        <f>[61]태창금속!AY67</f>
        <v>0</v>
      </c>
      <c r="AZ67" s="61">
        <f>[61]태창금속!AZ67</f>
        <v>0</v>
      </c>
      <c r="BA67" s="61">
        <f>[61]태창금속!BA67</f>
        <v>0</v>
      </c>
      <c r="BB67" s="61">
        <f>[61]태창금속!BB67</f>
        <v>0</v>
      </c>
      <c r="BC67" s="61">
        <f>[61]태창금속!BC67</f>
        <v>0</v>
      </c>
      <c r="BD67" s="61">
        <f>[61]태창금속!BD67</f>
        <v>0</v>
      </c>
      <c r="BE67" s="61">
        <f>[61]태창금속!BE67</f>
        <v>0</v>
      </c>
      <c r="BF67" s="61">
        <f>[61]태창금속!BF67</f>
        <v>0</v>
      </c>
      <c r="BG67" s="61">
        <f>[61]태창금속!BG67</f>
        <v>0</v>
      </c>
      <c r="BH67" s="61">
        <f>[61]태창금속!BH67</f>
        <v>0</v>
      </c>
      <c r="BI67" s="61">
        <f>[61]태창금속!BI67</f>
        <v>0</v>
      </c>
      <c r="BJ67" s="61">
        <f>[61]태창금속!BJ67</f>
        <v>0</v>
      </c>
      <c r="BK67" s="61">
        <f>[61]태창금속!BK67</f>
        <v>0</v>
      </c>
      <c r="BL67" s="61">
        <f>[61]태창금속!BL67</f>
        <v>0</v>
      </c>
      <c r="BM67" s="61">
        <f>[61]태창금속!BM67</f>
        <v>0</v>
      </c>
      <c r="BN67" s="61">
        <f>[61]태창금속!BN67</f>
        <v>0</v>
      </c>
      <c r="BO67" s="61">
        <f>[61]태창금속!BO67</f>
        <v>0</v>
      </c>
      <c r="BP67" s="61">
        <f>[61]태창금속!BP67</f>
        <v>0</v>
      </c>
      <c r="BQ67" s="61">
        <f>[61]태창금속!BQ67</f>
        <v>0</v>
      </c>
      <c r="BR67" s="61">
        <f>[61]태창금속!BR67</f>
        <v>0</v>
      </c>
      <c r="BS67" s="61">
        <f>[61]태창금속!BS67</f>
        <v>0</v>
      </c>
      <c r="BT67" s="61">
        <f>[61]태창금속!BT67</f>
        <v>0</v>
      </c>
      <c r="BU67" s="61">
        <f>[61]태창금속!BU67</f>
        <v>0</v>
      </c>
      <c r="BV67" s="61">
        <f>[61]태창금속!BV67</f>
        <v>0</v>
      </c>
      <c r="BW67" s="61">
        <f>[61]태창금속!BW67</f>
        <v>0</v>
      </c>
      <c r="BX67" s="61">
        <f>[61]태창금속!BX67</f>
        <v>0</v>
      </c>
      <c r="BY67" s="61">
        <f>[61]태창금속!BY67</f>
        <v>0</v>
      </c>
      <c r="BZ67" s="61">
        <f>[61]태창금속!BZ67</f>
        <v>0</v>
      </c>
      <c r="CA67" s="61">
        <f>[61]태창금속!CA67</f>
        <v>0</v>
      </c>
      <c r="CB67" s="61">
        <f>[61]태창금속!CB67</f>
        <v>0</v>
      </c>
      <c r="CC67" s="61">
        <f>[61]태창금속!CC67</f>
        <v>0</v>
      </c>
      <c r="CD67" s="61">
        <f>[61]태창금속!CD67</f>
        <v>0</v>
      </c>
      <c r="CE67" s="61">
        <f>[61]태창금속!CE67</f>
        <v>0</v>
      </c>
    </row>
    <row r="68" spans="1:83" s="22" customFormat="1" ht="27.95" customHeight="1">
      <c r="A68" s="61">
        <f>[61]태창금속!A68</f>
        <v>0</v>
      </c>
      <c r="B68" s="61">
        <f>[61]태창금속!B68</f>
        <v>0</v>
      </c>
      <c r="C68" s="61">
        <f>[61]태창금속!C68</f>
        <v>0</v>
      </c>
      <c r="D68" s="61">
        <f>[61]태창금속!D68</f>
        <v>0</v>
      </c>
      <c r="E68" s="61">
        <f>[61]태창금속!E68</f>
        <v>0</v>
      </c>
      <c r="F68" s="61">
        <f>[61]태창금속!F68</f>
        <v>0</v>
      </c>
      <c r="G68" s="61">
        <f>[61]태창금속!G68</f>
        <v>0</v>
      </c>
      <c r="H68" s="61">
        <f>[61]태창금속!H68</f>
        <v>0</v>
      </c>
      <c r="I68" s="61">
        <f>[61]태창금속!I68</f>
        <v>0</v>
      </c>
      <c r="J68" s="61">
        <f>[61]태창금속!J68</f>
        <v>0</v>
      </c>
      <c r="K68" s="61">
        <f>[61]태창금속!K68</f>
        <v>0</v>
      </c>
      <c r="L68" s="348">
        <f>[61]태창금속!L68</f>
        <v>0</v>
      </c>
      <c r="M68" s="349">
        <f>[61]태창금속!M68</f>
        <v>0</v>
      </c>
      <c r="N68" s="341">
        <f>[61]태창금속!N68</f>
        <v>0</v>
      </c>
      <c r="O68" s="61">
        <f>[61]태창금속!O68</f>
        <v>0</v>
      </c>
      <c r="P68" s="61">
        <f>[61]태창금속!P68</f>
        <v>0</v>
      </c>
      <c r="Q68" s="61">
        <f>[61]태창금속!Q68</f>
        <v>0</v>
      </c>
      <c r="R68" s="61">
        <f>[61]태창금속!R68</f>
        <v>0</v>
      </c>
      <c r="S68" s="61">
        <f>[61]태창금속!S68</f>
        <v>0</v>
      </c>
      <c r="T68" s="61">
        <f>[61]태창금속!T68</f>
        <v>0</v>
      </c>
      <c r="U68" s="61">
        <f>[61]태창금속!U68</f>
        <v>0</v>
      </c>
      <c r="V68" s="61">
        <f>[61]태창금속!V68</f>
        <v>0</v>
      </c>
      <c r="W68" s="61">
        <f>[61]태창금속!W68</f>
        <v>0</v>
      </c>
      <c r="X68" s="61">
        <f>[61]태창금속!X68</f>
        <v>0</v>
      </c>
      <c r="Y68" s="61">
        <f>[61]태창금속!Y68</f>
        <v>0</v>
      </c>
      <c r="Z68" s="61">
        <f>[61]태창금속!Z68</f>
        <v>0</v>
      </c>
      <c r="AA68" s="61">
        <f>[61]태창금속!AA68</f>
        <v>0</v>
      </c>
      <c r="AB68" s="61">
        <f>[61]태창금속!AB68</f>
        <v>0</v>
      </c>
      <c r="AC68" s="61">
        <f>[61]태창금속!AC68</f>
        <v>0</v>
      </c>
      <c r="AD68" s="61">
        <f>[61]태창금속!AD68</f>
        <v>0</v>
      </c>
      <c r="AE68" s="61">
        <f>[61]태창금속!AE68</f>
        <v>0</v>
      </c>
      <c r="AF68" s="61">
        <f>[61]태창금속!AF68</f>
        <v>0</v>
      </c>
      <c r="AG68" s="61">
        <f>[61]태창금속!AG68</f>
        <v>0</v>
      </c>
      <c r="AH68" s="61">
        <f>[61]태창금속!AH68</f>
        <v>0</v>
      </c>
      <c r="AI68" s="61">
        <f>[61]태창금속!AI68</f>
        <v>0</v>
      </c>
      <c r="AJ68" s="61">
        <f>[61]태창금속!AJ68</f>
        <v>0</v>
      </c>
      <c r="AK68" s="61">
        <f>[61]태창금속!AK68</f>
        <v>0</v>
      </c>
      <c r="AL68" s="61">
        <f>[61]태창금속!AL68</f>
        <v>0</v>
      </c>
      <c r="AM68" s="61">
        <f>[61]태창금속!AM68</f>
        <v>0</v>
      </c>
      <c r="AN68" s="61">
        <f>[61]태창금속!AN68</f>
        <v>0</v>
      </c>
      <c r="AO68" s="61">
        <f>[61]태창금속!AO68</f>
        <v>0</v>
      </c>
      <c r="AP68" s="61">
        <f>[61]태창금속!AP68</f>
        <v>0</v>
      </c>
      <c r="AQ68" s="61">
        <f>[61]태창금속!AQ68</f>
        <v>0</v>
      </c>
      <c r="AR68" s="61">
        <f>[61]태창금속!AR68</f>
        <v>0</v>
      </c>
      <c r="AS68" s="61">
        <f>[61]태창금속!AS68</f>
        <v>0</v>
      </c>
      <c r="AT68" s="61">
        <f>[61]태창금속!AT68</f>
        <v>0</v>
      </c>
      <c r="AU68" s="61">
        <f>[61]태창금속!AU68</f>
        <v>0</v>
      </c>
      <c r="AV68" s="61">
        <f>[61]태창금속!AV68</f>
        <v>0</v>
      </c>
      <c r="AW68" s="61">
        <f>[61]태창금속!AW68</f>
        <v>0</v>
      </c>
      <c r="AX68" s="61">
        <f>[61]태창금속!AX68</f>
        <v>0</v>
      </c>
      <c r="AY68" s="61">
        <f>[61]태창금속!AY68</f>
        <v>0</v>
      </c>
      <c r="AZ68" s="61">
        <f>[61]태창금속!AZ68</f>
        <v>0</v>
      </c>
      <c r="BA68" s="61">
        <f>[61]태창금속!BA68</f>
        <v>0</v>
      </c>
      <c r="BB68" s="61">
        <f>[61]태창금속!BB68</f>
        <v>0</v>
      </c>
      <c r="BC68" s="61">
        <f>[61]태창금속!BC68</f>
        <v>0</v>
      </c>
      <c r="BD68" s="61">
        <f>[61]태창금속!BD68</f>
        <v>0</v>
      </c>
      <c r="BE68" s="61">
        <f>[61]태창금속!BE68</f>
        <v>0</v>
      </c>
      <c r="BF68" s="61">
        <f>[61]태창금속!BF68</f>
        <v>0</v>
      </c>
      <c r="BG68" s="61">
        <f>[61]태창금속!BG68</f>
        <v>0</v>
      </c>
      <c r="BH68" s="61">
        <f>[61]태창금속!BH68</f>
        <v>0</v>
      </c>
      <c r="BI68" s="61">
        <f>[61]태창금속!BI68</f>
        <v>0</v>
      </c>
      <c r="BJ68" s="61">
        <f>[61]태창금속!BJ68</f>
        <v>0</v>
      </c>
      <c r="BK68" s="61">
        <f>[61]태창금속!BK68</f>
        <v>0</v>
      </c>
      <c r="BL68" s="61">
        <f>[61]태창금속!BL68</f>
        <v>0</v>
      </c>
      <c r="BM68" s="61">
        <f>[61]태창금속!BM68</f>
        <v>0</v>
      </c>
      <c r="BN68" s="61">
        <f>[61]태창금속!BN68</f>
        <v>0</v>
      </c>
      <c r="BO68" s="61">
        <f>[61]태창금속!BO68</f>
        <v>0</v>
      </c>
      <c r="BP68" s="61">
        <f>[61]태창금속!BP68</f>
        <v>0</v>
      </c>
      <c r="BQ68" s="61">
        <f>[61]태창금속!BQ68</f>
        <v>0</v>
      </c>
      <c r="BR68" s="61">
        <f>[61]태창금속!BR68</f>
        <v>0</v>
      </c>
      <c r="BS68" s="61">
        <f>[61]태창금속!BS68</f>
        <v>0</v>
      </c>
      <c r="BT68" s="61">
        <f>[61]태창금속!BT68</f>
        <v>0</v>
      </c>
      <c r="BU68" s="61">
        <f>[61]태창금속!BU68</f>
        <v>0</v>
      </c>
      <c r="BV68" s="61">
        <f>[61]태창금속!BV68</f>
        <v>0</v>
      </c>
      <c r="BW68" s="61">
        <f>[61]태창금속!BW68</f>
        <v>0</v>
      </c>
      <c r="BX68" s="61">
        <f>[61]태창금속!BX68</f>
        <v>0</v>
      </c>
      <c r="BY68" s="61">
        <f>[61]태창금속!BY68</f>
        <v>0</v>
      </c>
      <c r="BZ68" s="61">
        <f>[61]태창금속!BZ68</f>
        <v>0</v>
      </c>
      <c r="CA68" s="61">
        <f>[61]태창금속!CA68</f>
        <v>0</v>
      </c>
      <c r="CB68" s="61">
        <f>[61]태창금속!CB68</f>
        <v>0</v>
      </c>
      <c r="CC68" s="61">
        <f>[61]태창금속!CC68</f>
        <v>0</v>
      </c>
      <c r="CD68" s="61">
        <f>[61]태창금속!CD68</f>
        <v>0</v>
      </c>
      <c r="CE68" s="61">
        <f>[61]태창금속!CE68</f>
        <v>0</v>
      </c>
    </row>
    <row r="69" spans="1:83" s="22" customFormat="1" ht="27.95" customHeight="1">
      <c r="A69" s="61">
        <f>[61]태창금속!A69</f>
        <v>0</v>
      </c>
      <c r="B69" s="61">
        <f>[61]태창금속!B69</f>
        <v>0</v>
      </c>
      <c r="C69" s="61">
        <f>[61]태창금속!C69</f>
        <v>0</v>
      </c>
      <c r="D69" s="61">
        <f>[61]태창금속!D69</f>
        <v>0</v>
      </c>
      <c r="E69" s="61">
        <f>[61]태창금속!E69</f>
        <v>0</v>
      </c>
      <c r="F69" s="61">
        <f>[61]태창금속!F69</f>
        <v>0</v>
      </c>
      <c r="G69" s="61">
        <f>[61]태창금속!G69</f>
        <v>0</v>
      </c>
      <c r="H69" s="61">
        <f>[61]태창금속!H69</f>
        <v>0</v>
      </c>
      <c r="I69" s="61">
        <f>[61]태창금속!I69</f>
        <v>0</v>
      </c>
      <c r="J69" s="61">
        <f>[61]태창금속!J69</f>
        <v>0</v>
      </c>
      <c r="K69" s="61">
        <f>[61]태창금속!K69</f>
        <v>0</v>
      </c>
      <c r="L69" s="348">
        <f>[61]태창금속!L69</f>
        <v>0</v>
      </c>
      <c r="M69" s="349">
        <f>[61]태창금속!M69</f>
        <v>0</v>
      </c>
      <c r="N69" s="341">
        <f>[61]태창금속!N69</f>
        <v>0</v>
      </c>
      <c r="O69" s="61">
        <f>[61]태창금속!O69</f>
        <v>0</v>
      </c>
      <c r="P69" s="61">
        <f>[61]태창금속!P69</f>
        <v>0</v>
      </c>
      <c r="Q69" s="61">
        <f>[61]태창금속!Q69</f>
        <v>0</v>
      </c>
      <c r="R69" s="61">
        <f>[61]태창금속!R69</f>
        <v>0</v>
      </c>
      <c r="S69" s="61">
        <f>[61]태창금속!S69</f>
        <v>0</v>
      </c>
      <c r="T69" s="61">
        <f>[61]태창금속!T69</f>
        <v>0</v>
      </c>
      <c r="U69" s="61">
        <f>[61]태창금속!U69</f>
        <v>0</v>
      </c>
      <c r="V69" s="61">
        <f>[61]태창금속!V69</f>
        <v>0</v>
      </c>
      <c r="W69" s="61">
        <f>[61]태창금속!W69</f>
        <v>0</v>
      </c>
      <c r="X69" s="61">
        <f>[61]태창금속!X69</f>
        <v>0</v>
      </c>
      <c r="Y69" s="61">
        <f>[61]태창금속!Y69</f>
        <v>0</v>
      </c>
      <c r="Z69" s="61">
        <f>[61]태창금속!Z69</f>
        <v>0</v>
      </c>
      <c r="AA69" s="61">
        <f>[61]태창금속!AA69</f>
        <v>0</v>
      </c>
      <c r="AB69" s="61">
        <f>[61]태창금속!AB69</f>
        <v>0</v>
      </c>
      <c r="AC69" s="61">
        <f>[61]태창금속!AC69</f>
        <v>0</v>
      </c>
      <c r="AD69" s="61">
        <f>[61]태창금속!AD69</f>
        <v>0</v>
      </c>
      <c r="AE69" s="61">
        <f>[61]태창금속!AE69</f>
        <v>0</v>
      </c>
      <c r="AF69" s="61">
        <f>[61]태창금속!AF69</f>
        <v>0</v>
      </c>
      <c r="AG69" s="61">
        <f>[61]태창금속!AG69</f>
        <v>0</v>
      </c>
      <c r="AH69" s="61">
        <f>[61]태창금속!AH69</f>
        <v>0</v>
      </c>
      <c r="AI69" s="61">
        <f>[61]태창금속!AI69</f>
        <v>0</v>
      </c>
      <c r="AJ69" s="61">
        <f>[61]태창금속!AJ69</f>
        <v>0</v>
      </c>
      <c r="AK69" s="61">
        <f>[61]태창금속!AK69</f>
        <v>0</v>
      </c>
      <c r="AL69" s="61">
        <f>[61]태창금속!AL69</f>
        <v>0</v>
      </c>
      <c r="AM69" s="61">
        <f>[61]태창금속!AM69</f>
        <v>0</v>
      </c>
      <c r="AN69" s="61">
        <f>[61]태창금속!AN69</f>
        <v>0</v>
      </c>
      <c r="AO69" s="61">
        <f>[61]태창금속!AO69</f>
        <v>0</v>
      </c>
      <c r="AP69" s="61">
        <f>[61]태창금속!AP69</f>
        <v>0</v>
      </c>
      <c r="AQ69" s="61">
        <f>[61]태창금속!AQ69</f>
        <v>0</v>
      </c>
      <c r="AR69" s="61">
        <f>[61]태창금속!AR69</f>
        <v>0</v>
      </c>
      <c r="AS69" s="61">
        <f>[61]태창금속!AS69</f>
        <v>0</v>
      </c>
      <c r="AT69" s="61">
        <f>[61]태창금속!AT69</f>
        <v>0</v>
      </c>
      <c r="AU69" s="61">
        <f>[61]태창금속!AU69</f>
        <v>0</v>
      </c>
      <c r="AV69" s="61">
        <f>[61]태창금속!AV69</f>
        <v>0</v>
      </c>
      <c r="AW69" s="61">
        <f>[61]태창금속!AW69</f>
        <v>0</v>
      </c>
      <c r="AX69" s="61">
        <f>[61]태창금속!AX69</f>
        <v>0</v>
      </c>
      <c r="AY69" s="61">
        <f>[61]태창금속!AY69</f>
        <v>0</v>
      </c>
      <c r="AZ69" s="61">
        <f>[61]태창금속!AZ69</f>
        <v>0</v>
      </c>
      <c r="BA69" s="61">
        <f>[61]태창금속!BA69</f>
        <v>0</v>
      </c>
      <c r="BB69" s="61">
        <f>[61]태창금속!BB69</f>
        <v>0</v>
      </c>
      <c r="BC69" s="61">
        <f>[61]태창금속!BC69</f>
        <v>0</v>
      </c>
      <c r="BD69" s="61">
        <f>[61]태창금속!BD69</f>
        <v>0</v>
      </c>
      <c r="BE69" s="61">
        <f>[61]태창금속!BE69</f>
        <v>0</v>
      </c>
      <c r="BF69" s="61">
        <f>[61]태창금속!BF69</f>
        <v>0</v>
      </c>
      <c r="BG69" s="61">
        <f>[61]태창금속!BG69</f>
        <v>0</v>
      </c>
      <c r="BH69" s="61">
        <f>[61]태창금속!BH69</f>
        <v>0</v>
      </c>
      <c r="BI69" s="61">
        <f>[61]태창금속!BI69</f>
        <v>0</v>
      </c>
      <c r="BJ69" s="61">
        <f>[61]태창금속!BJ69</f>
        <v>0</v>
      </c>
      <c r="BK69" s="61">
        <f>[61]태창금속!BK69</f>
        <v>0</v>
      </c>
      <c r="BL69" s="61">
        <f>[61]태창금속!BL69</f>
        <v>0</v>
      </c>
      <c r="BM69" s="61">
        <f>[61]태창금속!BM69</f>
        <v>0</v>
      </c>
      <c r="BN69" s="61">
        <f>[61]태창금속!BN69</f>
        <v>0</v>
      </c>
      <c r="BO69" s="61">
        <f>[61]태창금속!BO69</f>
        <v>0</v>
      </c>
      <c r="BP69" s="61">
        <f>[61]태창금속!BP69</f>
        <v>0</v>
      </c>
      <c r="BQ69" s="61">
        <f>[61]태창금속!BQ69</f>
        <v>0</v>
      </c>
      <c r="BR69" s="61">
        <f>[61]태창금속!BR69</f>
        <v>0</v>
      </c>
      <c r="BS69" s="61">
        <f>[61]태창금속!BS69</f>
        <v>0</v>
      </c>
      <c r="BT69" s="61">
        <f>[61]태창금속!BT69</f>
        <v>0</v>
      </c>
      <c r="BU69" s="61">
        <f>[61]태창금속!BU69</f>
        <v>0</v>
      </c>
      <c r="BV69" s="61">
        <f>[61]태창금속!BV69</f>
        <v>0</v>
      </c>
      <c r="BW69" s="61">
        <f>[61]태창금속!BW69</f>
        <v>0</v>
      </c>
      <c r="BX69" s="61">
        <f>[61]태창금속!BX69</f>
        <v>0</v>
      </c>
      <c r="BY69" s="61">
        <f>[61]태창금속!BY69</f>
        <v>0</v>
      </c>
      <c r="BZ69" s="61">
        <f>[61]태창금속!BZ69</f>
        <v>0</v>
      </c>
      <c r="CA69" s="61">
        <f>[61]태창금속!CA69</f>
        <v>0</v>
      </c>
      <c r="CB69" s="61">
        <f>[61]태창금속!CB69</f>
        <v>0</v>
      </c>
      <c r="CC69" s="61">
        <f>[61]태창금속!CC69</f>
        <v>0</v>
      </c>
      <c r="CD69" s="61">
        <f>[61]태창금속!CD69</f>
        <v>0</v>
      </c>
      <c r="CE69" s="61">
        <f>[61]태창금속!CE69</f>
        <v>0</v>
      </c>
    </row>
    <row r="70" spans="1:83" s="22" customFormat="1" ht="27.95" customHeight="1">
      <c r="A70" s="61">
        <f>[61]태창금속!A70</f>
        <v>0</v>
      </c>
      <c r="B70" s="61">
        <f>[61]태창금속!B70</f>
        <v>0</v>
      </c>
      <c r="C70" s="61">
        <f>[61]태창금속!C70</f>
        <v>0</v>
      </c>
      <c r="D70" s="61">
        <f>[61]태창금속!D70</f>
        <v>0</v>
      </c>
      <c r="E70" s="61">
        <f>[61]태창금속!E70</f>
        <v>0</v>
      </c>
      <c r="F70" s="61">
        <f>[61]태창금속!F70</f>
        <v>0</v>
      </c>
      <c r="G70" s="61">
        <f>[61]태창금속!G70</f>
        <v>0</v>
      </c>
      <c r="H70" s="61">
        <f>[61]태창금속!H70</f>
        <v>0</v>
      </c>
      <c r="I70" s="61">
        <f>[61]태창금속!I70</f>
        <v>0</v>
      </c>
      <c r="J70" s="61">
        <f>[61]태창금속!J70</f>
        <v>0</v>
      </c>
      <c r="K70" s="61">
        <f>[61]태창금속!K70</f>
        <v>0</v>
      </c>
      <c r="L70" s="348">
        <f>[61]태창금속!L70</f>
        <v>0</v>
      </c>
      <c r="M70" s="349">
        <f>[61]태창금속!M70</f>
        <v>0</v>
      </c>
      <c r="N70" s="341">
        <f>[61]태창금속!N70</f>
        <v>0</v>
      </c>
      <c r="O70" s="61">
        <f>[61]태창금속!O70</f>
        <v>0</v>
      </c>
      <c r="P70" s="61">
        <f>[61]태창금속!P70</f>
        <v>0</v>
      </c>
      <c r="Q70" s="61">
        <f>[61]태창금속!Q70</f>
        <v>0</v>
      </c>
      <c r="R70" s="61">
        <f>[61]태창금속!R70</f>
        <v>0</v>
      </c>
      <c r="S70" s="61">
        <f>[61]태창금속!S70</f>
        <v>0</v>
      </c>
      <c r="T70" s="61">
        <f>[61]태창금속!T70</f>
        <v>0</v>
      </c>
      <c r="U70" s="61">
        <f>[61]태창금속!U70</f>
        <v>0</v>
      </c>
      <c r="V70" s="61">
        <f>[61]태창금속!V70</f>
        <v>0</v>
      </c>
      <c r="W70" s="61">
        <f>[61]태창금속!W70</f>
        <v>0</v>
      </c>
      <c r="X70" s="61">
        <f>[61]태창금속!X70</f>
        <v>0</v>
      </c>
      <c r="Y70" s="61">
        <f>[61]태창금속!Y70</f>
        <v>0</v>
      </c>
      <c r="Z70" s="61">
        <f>[61]태창금속!Z70</f>
        <v>0</v>
      </c>
      <c r="AA70" s="61">
        <f>[61]태창금속!AA70</f>
        <v>0</v>
      </c>
      <c r="AB70" s="61">
        <f>[61]태창금속!AB70</f>
        <v>0</v>
      </c>
      <c r="AC70" s="61">
        <f>[61]태창금속!AC70</f>
        <v>0</v>
      </c>
      <c r="AD70" s="61">
        <f>[61]태창금속!AD70</f>
        <v>0</v>
      </c>
      <c r="AE70" s="61">
        <f>[61]태창금속!AE70</f>
        <v>0</v>
      </c>
      <c r="AF70" s="61">
        <f>[61]태창금속!AF70</f>
        <v>0</v>
      </c>
      <c r="AG70" s="61">
        <f>[61]태창금속!AG70</f>
        <v>0</v>
      </c>
      <c r="AH70" s="61">
        <f>[61]태창금속!AH70</f>
        <v>0</v>
      </c>
      <c r="AI70" s="61">
        <f>[61]태창금속!AI70</f>
        <v>0</v>
      </c>
      <c r="AJ70" s="61">
        <f>[61]태창금속!AJ70</f>
        <v>0</v>
      </c>
      <c r="AK70" s="61">
        <f>[61]태창금속!AK70</f>
        <v>0</v>
      </c>
      <c r="AL70" s="61">
        <f>[61]태창금속!AL70</f>
        <v>0</v>
      </c>
      <c r="AM70" s="61">
        <f>[61]태창금속!AM70</f>
        <v>0</v>
      </c>
      <c r="AN70" s="61">
        <f>[61]태창금속!AN70</f>
        <v>0</v>
      </c>
      <c r="AO70" s="61">
        <f>[61]태창금속!AO70</f>
        <v>0</v>
      </c>
      <c r="AP70" s="61">
        <f>[61]태창금속!AP70</f>
        <v>0</v>
      </c>
      <c r="AQ70" s="61">
        <f>[61]태창금속!AQ70</f>
        <v>0</v>
      </c>
      <c r="AR70" s="61">
        <f>[61]태창금속!AR70</f>
        <v>0</v>
      </c>
      <c r="AS70" s="61">
        <f>[61]태창금속!AS70</f>
        <v>0</v>
      </c>
      <c r="AT70" s="61">
        <f>[61]태창금속!AT70</f>
        <v>0</v>
      </c>
      <c r="AU70" s="61">
        <f>[61]태창금속!AU70</f>
        <v>0</v>
      </c>
      <c r="AV70" s="61">
        <f>[61]태창금속!AV70</f>
        <v>0</v>
      </c>
      <c r="AW70" s="61">
        <f>[61]태창금속!AW70</f>
        <v>0</v>
      </c>
      <c r="AX70" s="61">
        <f>[61]태창금속!AX70</f>
        <v>0</v>
      </c>
      <c r="AY70" s="61">
        <f>[61]태창금속!AY70</f>
        <v>0</v>
      </c>
      <c r="AZ70" s="61">
        <f>[61]태창금속!AZ70</f>
        <v>0</v>
      </c>
      <c r="BA70" s="61">
        <f>[61]태창금속!BA70</f>
        <v>0</v>
      </c>
      <c r="BB70" s="61">
        <f>[61]태창금속!BB70</f>
        <v>0</v>
      </c>
      <c r="BC70" s="61">
        <f>[61]태창금속!BC70</f>
        <v>0</v>
      </c>
      <c r="BD70" s="61">
        <f>[61]태창금속!BD70</f>
        <v>0</v>
      </c>
      <c r="BE70" s="61">
        <f>[61]태창금속!BE70</f>
        <v>0</v>
      </c>
      <c r="BF70" s="61">
        <f>[61]태창금속!BF70</f>
        <v>0</v>
      </c>
      <c r="BG70" s="61">
        <f>[61]태창금속!BG70</f>
        <v>0</v>
      </c>
      <c r="BH70" s="61">
        <f>[61]태창금속!BH70</f>
        <v>0</v>
      </c>
      <c r="BI70" s="61">
        <f>[61]태창금속!BI70</f>
        <v>0</v>
      </c>
      <c r="BJ70" s="61">
        <f>[61]태창금속!BJ70</f>
        <v>0</v>
      </c>
      <c r="BK70" s="61">
        <f>[61]태창금속!BK70</f>
        <v>0</v>
      </c>
      <c r="BL70" s="61">
        <f>[61]태창금속!BL70</f>
        <v>0</v>
      </c>
      <c r="BM70" s="61">
        <f>[61]태창금속!BM70</f>
        <v>0</v>
      </c>
      <c r="BN70" s="61">
        <f>[61]태창금속!BN70</f>
        <v>0</v>
      </c>
      <c r="BO70" s="61">
        <f>[61]태창금속!BO70</f>
        <v>0</v>
      </c>
      <c r="BP70" s="61">
        <f>[61]태창금속!BP70</f>
        <v>0</v>
      </c>
      <c r="BQ70" s="61">
        <f>[61]태창금속!BQ70</f>
        <v>0</v>
      </c>
      <c r="BR70" s="61">
        <f>[61]태창금속!BR70</f>
        <v>0</v>
      </c>
      <c r="BS70" s="61">
        <f>[61]태창금속!BS70</f>
        <v>0</v>
      </c>
      <c r="BT70" s="61">
        <f>[61]태창금속!BT70</f>
        <v>0</v>
      </c>
      <c r="BU70" s="61">
        <f>[61]태창금속!BU70</f>
        <v>0</v>
      </c>
      <c r="BV70" s="61">
        <f>[61]태창금속!BV70</f>
        <v>0</v>
      </c>
      <c r="BW70" s="61">
        <f>[61]태창금속!BW70</f>
        <v>0</v>
      </c>
      <c r="BX70" s="61">
        <f>[61]태창금속!BX70</f>
        <v>0</v>
      </c>
      <c r="BY70" s="61">
        <f>[61]태창금속!BY70</f>
        <v>0</v>
      </c>
      <c r="BZ70" s="61">
        <f>[61]태창금속!BZ70</f>
        <v>0</v>
      </c>
      <c r="CA70" s="61">
        <f>[61]태창금속!CA70</f>
        <v>0</v>
      </c>
      <c r="CB70" s="61">
        <f>[61]태창금속!CB70</f>
        <v>0</v>
      </c>
      <c r="CC70" s="61">
        <f>[61]태창금속!CC70</f>
        <v>0</v>
      </c>
      <c r="CD70" s="61">
        <f>[61]태창금속!CD70</f>
        <v>0</v>
      </c>
      <c r="CE70" s="61">
        <f>[61]태창금속!CE70</f>
        <v>0</v>
      </c>
    </row>
    <row r="71" spans="1:83" s="22" customFormat="1" ht="27.95" customHeight="1">
      <c r="A71" s="61">
        <f>[61]태창금속!A71</f>
        <v>0</v>
      </c>
      <c r="B71" s="61">
        <f>[61]태창금속!B71</f>
        <v>0</v>
      </c>
      <c r="C71" s="61">
        <f>[61]태창금속!C71</f>
        <v>0</v>
      </c>
      <c r="D71" s="61">
        <f>[61]태창금속!D71</f>
        <v>0</v>
      </c>
      <c r="E71" s="61">
        <f>[61]태창금속!E71</f>
        <v>0</v>
      </c>
      <c r="F71" s="61">
        <f>[61]태창금속!F71</f>
        <v>0</v>
      </c>
      <c r="G71" s="61">
        <f>[61]태창금속!G71</f>
        <v>0</v>
      </c>
      <c r="H71" s="61">
        <f>[61]태창금속!H71</f>
        <v>0</v>
      </c>
      <c r="I71" s="61">
        <f>[61]태창금속!I71</f>
        <v>0</v>
      </c>
      <c r="J71" s="61">
        <f>[61]태창금속!J71</f>
        <v>0</v>
      </c>
      <c r="K71" s="61">
        <f>[61]태창금속!K71</f>
        <v>0</v>
      </c>
      <c r="L71" s="348">
        <f>[61]태창금속!L71</f>
        <v>0</v>
      </c>
      <c r="M71" s="349">
        <f>[61]태창금속!M71</f>
        <v>0</v>
      </c>
      <c r="N71" s="341">
        <f>[61]태창금속!N71</f>
        <v>0</v>
      </c>
      <c r="O71" s="61">
        <f>[61]태창금속!O71</f>
        <v>0</v>
      </c>
      <c r="P71" s="61">
        <f>[61]태창금속!P71</f>
        <v>0</v>
      </c>
      <c r="Q71" s="61">
        <f>[61]태창금속!Q71</f>
        <v>0</v>
      </c>
      <c r="R71" s="61">
        <f>[61]태창금속!R71</f>
        <v>0</v>
      </c>
      <c r="S71" s="61">
        <f>[61]태창금속!S71</f>
        <v>0</v>
      </c>
      <c r="T71" s="61">
        <f>[61]태창금속!T71</f>
        <v>0</v>
      </c>
      <c r="U71" s="61">
        <f>[61]태창금속!U71</f>
        <v>0</v>
      </c>
      <c r="V71" s="61">
        <f>[61]태창금속!V71</f>
        <v>0</v>
      </c>
      <c r="W71" s="61">
        <f>[61]태창금속!W71</f>
        <v>0</v>
      </c>
      <c r="X71" s="61">
        <f>[61]태창금속!X71</f>
        <v>0</v>
      </c>
      <c r="Y71" s="61">
        <f>[61]태창금속!Y71</f>
        <v>0</v>
      </c>
      <c r="Z71" s="61">
        <f>[61]태창금속!Z71</f>
        <v>0</v>
      </c>
      <c r="AA71" s="61">
        <f>[61]태창금속!AA71</f>
        <v>0</v>
      </c>
      <c r="AB71" s="61">
        <f>[61]태창금속!AB71</f>
        <v>0</v>
      </c>
      <c r="AC71" s="61">
        <f>[61]태창금속!AC71</f>
        <v>0</v>
      </c>
      <c r="AD71" s="61">
        <f>[61]태창금속!AD71</f>
        <v>0</v>
      </c>
      <c r="AE71" s="61">
        <f>[61]태창금속!AE71</f>
        <v>0</v>
      </c>
      <c r="AF71" s="61">
        <f>[61]태창금속!AF71</f>
        <v>0</v>
      </c>
      <c r="AG71" s="61">
        <f>[61]태창금속!AG71</f>
        <v>0</v>
      </c>
      <c r="AH71" s="61">
        <f>[61]태창금속!AH71</f>
        <v>0</v>
      </c>
      <c r="AI71" s="61">
        <f>[61]태창금속!AI71</f>
        <v>0</v>
      </c>
      <c r="AJ71" s="61">
        <f>[61]태창금속!AJ71</f>
        <v>0</v>
      </c>
      <c r="AK71" s="61">
        <f>[61]태창금속!AK71</f>
        <v>0</v>
      </c>
      <c r="AL71" s="61">
        <f>[61]태창금속!AL71</f>
        <v>0</v>
      </c>
      <c r="AM71" s="61">
        <f>[61]태창금속!AM71</f>
        <v>0</v>
      </c>
      <c r="AN71" s="61">
        <f>[61]태창금속!AN71</f>
        <v>0</v>
      </c>
      <c r="AO71" s="61">
        <f>[61]태창금속!AO71</f>
        <v>0</v>
      </c>
      <c r="AP71" s="61">
        <f>[61]태창금속!AP71</f>
        <v>0</v>
      </c>
      <c r="AQ71" s="61">
        <f>[61]태창금속!AQ71</f>
        <v>0</v>
      </c>
      <c r="AR71" s="61">
        <f>[61]태창금속!AR71</f>
        <v>0</v>
      </c>
      <c r="AS71" s="61">
        <f>[61]태창금속!AS71</f>
        <v>0</v>
      </c>
      <c r="AT71" s="61">
        <f>[61]태창금속!AT71</f>
        <v>0</v>
      </c>
      <c r="AU71" s="61">
        <f>[61]태창금속!AU71</f>
        <v>0</v>
      </c>
      <c r="AV71" s="61">
        <f>[61]태창금속!AV71</f>
        <v>0</v>
      </c>
      <c r="AW71" s="61">
        <f>[61]태창금속!AW71</f>
        <v>0</v>
      </c>
      <c r="AX71" s="61">
        <f>[61]태창금속!AX71</f>
        <v>0</v>
      </c>
      <c r="AY71" s="61">
        <f>[61]태창금속!AY71</f>
        <v>0</v>
      </c>
      <c r="AZ71" s="61">
        <f>[61]태창금속!AZ71</f>
        <v>0</v>
      </c>
      <c r="BA71" s="61">
        <f>[61]태창금속!BA71</f>
        <v>0</v>
      </c>
      <c r="BB71" s="61">
        <f>[61]태창금속!BB71</f>
        <v>0</v>
      </c>
      <c r="BC71" s="61">
        <f>[61]태창금속!BC71</f>
        <v>0</v>
      </c>
      <c r="BD71" s="61">
        <f>[61]태창금속!BD71</f>
        <v>0</v>
      </c>
      <c r="BE71" s="61">
        <f>[61]태창금속!BE71</f>
        <v>0</v>
      </c>
      <c r="BF71" s="61">
        <f>[61]태창금속!BF71</f>
        <v>0</v>
      </c>
      <c r="BG71" s="61">
        <f>[61]태창금속!BG71</f>
        <v>0</v>
      </c>
      <c r="BH71" s="61">
        <f>[61]태창금속!BH71</f>
        <v>0</v>
      </c>
      <c r="BI71" s="61">
        <f>[61]태창금속!BI71</f>
        <v>0</v>
      </c>
      <c r="BJ71" s="61">
        <f>[61]태창금속!BJ71</f>
        <v>0</v>
      </c>
      <c r="BK71" s="61">
        <f>[61]태창금속!BK71</f>
        <v>0</v>
      </c>
      <c r="BL71" s="61">
        <f>[61]태창금속!BL71</f>
        <v>0</v>
      </c>
      <c r="BM71" s="61">
        <f>[61]태창금속!BM71</f>
        <v>0</v>
      </c>
      <c r="BN71" s="61">
        <f>[61]태창금속!BN71</f>
        <v>0</v>
      </c>
      <c r="BO71" s="61">
        <f>[61]태창금속!BO71</f>
        <v>0</v>
      </c>
      <c r="BP71" s="61">
        <f>[61]태창금속!BP71</f>
        <v>0</v>
      </c>
      <c r="BQ71" s="61">
        <f>[61]태창금속!BQ71</f>
        <v>0</v>
      </c>
      <c r="BR71" s="61">
        <f>[61]태창금속!BR71</f>
        <v>0</v>
      </c>
      <c r="BS71" s="61">
        <f>[61]태창금속!BS71</f>
        <v>0</v>
      </c>
      <c r="BT71" s="61">
        <f>[61]태창금속!BT71</f>
        <v>0</v>
      </c>
      <c r="BU71" s="61">
        <f>[61]태창금속!BU71</f>
        <v>0</v>
      </c>
      <c r="BV71" s="61">
        <f>[61]태창금속!BV71</f>
        <v>0</v>
      </c>
      <c r="BW71" s="61">
        <f>[61]태창금속!BW71</f>
        <v>0</v>
      </c>
      <c r="BX71" s="61">
        <f>[61]태창금속!BX71</f>
        <v>0</v>
      </c>
      <c r="BY71" s="61">
        <f>[61]태창금속!BY71</f>
        <v>0</v>
      </c>
      <c r="BZ71" s="61">
        <f>[61]태창금속!BZ71</f>
        <v>0</v>
      </c>
      <c r="CA71" s="61">
        <f>[61]태창금속!CA71</f>
        <v>0</v>
      </c>
      <c r="CB71" s="61">
        <f>[61]태창금속!CB71</f>
        <v>0</v>
      </c>
      <c r="CC71" s="61">
        <f>[61]태창금속!CC71</f>
        <v>0</v>
      </c>
      <c r="CD71" s="61">
        <f>[61]태창금속!CD71</f>
        <v>0</v>
      </c>
      <c r="CE71" s="61">
        <f>[61]태창금속!CE71</f>
        <v>0</v>
      </c>
    </row>
    <row r="72" spans="1:83" s="22" customFormat="1" ht="27.95" customHeight="1">
      <c r="A72" s="61">
        <f>[61]태창금속!A72</f>
        <v>0</v>
      </c>
      <c r="B72" s="61">
        <f>[61]태창금속!B72</f>
        <v>0</v>
      </c>
      <c r="C72" s="61">
        <f>[61]태창금속!C72</f>
        <v>0</v>
      </c>
      <c r="D72" s="61">
        <f>[61]태창금속!D72</f>
        <v>0</v>
      </c>
      <c r="E72" s="61">
        <f>[61]태창금속!E72</f>
        <v>0</v>
      </c>
      <c r="F72" s="61">
        <f>[61]태창금속!F72</f>
        <v>0</v>
      </c>
      <c r="G72" s="61">
        <f>[61]태창금속!G72</f>
        <v>0</v>
      </c>
      <c r="H72" s="61">
        <f>[61]태창금속!H72</f>
        <v>0</v>
      </c>
      <c r="I72" s="61">
        <f>[61]태창금속!I72</f>
        <v>0</v>
      </c>
      <c r="J72" s="61">
        <f>[61]태창금속!J72</f>
        <v>0</v>
      </c>
      <c r="K72" s="61">
        <f>[61]태창금속!K72</f>
        <v>0</v>
      </c>
      <c r="L72" s="348">
        <f>[61]태창금속!L72</f>
        <v>0</v>
      </c>
      <c r="M72" s="349">
        <f>[61]태창금속!M72</f>
        <v>0</v>
      </c>
      <c r="N72" s="341">
        <f>[61]태창금속!N72</f>
        <v>0</v>
      </c>
      <c r="O72" s="61">
        <f>[61]태창금속!O72</f>
        <v>0</v>
      </c>
      <c r="P72" s="61">
        <f>[61]태창금속!P72</f>
        <v>0</v>
      </c>
      <c r="Q72" s="61">
        <f>[61]태창금속!Q72</f>
        <v>0</v>
      </c>
      <c r="R72" s="61">
        <f>[61]태창금속!R72</f>
        <v>0</v>
      </c>
      <c r="S72" s="61">
        <f>[61]태창금속!S72</f>
        <v>0</v>
      </c>
      <c r="T72" s="61">
        <f>[61]태창금속!T72</f>
        <v>0</v>
      </c>
      <c r="U72" s="61">
        <f>[61]태창금속!U72</f>
        <v>0</v>
      </c>
      <c r="V72" s="61">
        <f>[61]태창금속!V72</f>
        <v>0</v>
      </c>
      <c r="W72" s="61">
        <f>[61]태창금속!W72</f>
        <v>0</v>
      </c>
      <c r="X72" s="61">
        <f>[61]태창금속!X72</f>
        <v>0</v>
      </c>
      <c r="Y72" s="61">
        <f>[61]태창금속!Y72</f>
        <v>0</v>
      </c>
      <c r="Z72" s="61">
        <f>[61]태창금속!Z72</f>
        <v>0</v>
      </c>
      <c r="AA72" s="61">
        <f>[61]태창금속!AA72</f>
        <v>0</v>
      </c>
      <c r="AB72" s="61">
        <f>[61]태창금속!AB72</f>
        <v>0</v>
      </c>
      <c r="AC72" s="61">
        <f>[61]태창금속!AC72</f>
        <v>0</v>
      </c>
      <c r="AD72" s="61">
        <f>[61]태창금속!AD72</f>
        <v>0</v>
      </c>
      <c r="AE72" s="61">
        <f>[61]태창금속!AE72</f>
        <v>0</v>
      </c>
      <c r="AF72" s="61">
        <f>[61]태창금속!AF72</f>
        <v>0</v>
      </c>
      <c r="AG72" s="61">
        <f>[61]태창금속!AG72</f>
        <v>0</v>
      </c>
      <c r="AH72" s="61">
        <f>[61]태창금속!AH72</f>
        <v>0</v>
      </c>
      <c r="AI72" s="61">
        <f>[61]태창금속!AI72</f>
        <v>0</v>
      </c>
      <c r="AJ72" s="61">
        <f>[61]태창금속!AJ72</f>
        <v>0</v>
      </c>
      <c r="AK72" s="61">
        <f>[61]태창금속!AK72</f>
        <v>0</v>
      </c>
      <c r="AL72" s="61">
        <f>[61]태창금속!AL72</f>
        <v>0</v>
      </c>
      <c r="AM72" s="61">
        <f>[61]태창금속!AM72</f>
        <v>0</v>
      </c>
      <c r="AN72" s="61">
        <f>[61]태창금속!AN72</f>
        <v>0</v>
      </c>
      <c r="AO72" s="61">
        <f>[61]태창금속!AO72</f>
        <v>0</v>
      </c>
      <c r="AP72" s="61">
        <f>[61]태창금속!AP72</f>
        <v>0</v>
      </c>
      <c r="AQ72" s="61">
        <f>[61]태창금속!AQ72</f>
        <v>0</v>
      </c>
      <c r="AR72" s="61">
        <f>[61]태창금속!AR72</f>
        <v>0</v>
      </c>
      <c r="AS72" s="61">
        <f>[61]태창금속!AS72</f>
        <v>0</v>
      </c>
      <c r="AT72" s="61">
        <f>[61]태창금속!AT72</f>
        <v>0</v>
      </c>
      <c r="AU72" s="61">
        <f>[61]태창금속!AU72</f>
        <v>0</v>
      </c>
      <c r="AV72" s="61">
        <f>[61]태창금속!AV72</f>
        <v>0</v>
      </c>
      <c r="AW72" s="61">
        <f>[61]태창금속!AW72</f>
        <v>0</v>
      </c>
      <c r="AX72" s="61">
        <f>[61]태창금속!AX72</f>
        <v>0</v>
      </c>
      <c r="AY72" s="61">
        <f>[61]태창금속!AY72</f>
        <v>0</v>
      </c>
      <c r="AZ72" s="61">
        <f>[61]태창금속!AZ72</f>
        <v>0</v>
      </c>
      <c r="BA72" s="61">
        <f>[61]태창금속!BA72</f>
        <v>0</v>
      </c>
      <c r="BB72" s="61">
        <f>[61]태창금속!BB72</f>
        <v>0</v>
      </c>
      <c r="BC72" s="61">
        <f>[61]태창금속!BC72</f>
        <v>0</v>
      </c>
      <c r="BD72" s="61">
        <f>[61]태창금속!BD72</f>
        <v>0</v>
      </c>
      <c r="BE72" s="61">
        <f>[61]태창금속!BE72</f>
        <v>0</v>
      </c>
      <c r="BF72" s="61">
        <f>[61]태창금속!BF72</f>
        <v>0</v>
      </c>
      <c r="BG72" s="61">
        <f>[61]태창금속!BG72</f>
        <v>0</v>
      </c>
      <c r="BH72" s="61">
        <f>[61]태창금속!BH72</f>
        <v>0</v>
      </c>
      <c r="BI72" s="61">
        <f>[61]태창금속!BI72</f>
        <v>0</v>
      </c>
      <c r="BJ72" s="61">
        <f>[61]태창금속!BJ72</f>
        <v>0</v>
      </c>
      <c r="BK72" s="61">
        <f>[61]태창금속!BK72</f>
        <v>0</v>
      </c>
      <c r="BL72" s="61">
        <f>[61]태창금속!BL72</f>
        <v>0</v>
      </c>
      <c r="BM72" s="61">
        <f>[61]태창금속!BM72</f>
        <v>0</v>
      </c>
      <c r="BN72" s="61">
        <f>[61]태창금속!BN72</f>
        <v>0</v>
      </c>
      <c r="BO72" s="61">
        <f>[61]태창금속!BO72</f>
        <v>0</v>
      </c>
      <c r="BP72" s="61">
        <f>[61]태창금속!BP72</f>
        <v>0</v>
      </c>
      <c r="BQ72" s="61">
        <f>[61]태창금속!BQ72</f>
        <v>0</v>
      </c>
      <c r="BR72" s="61">
        <f>[61]태창금속!BR72</f>
        <v>0</v>
      </c>
      <c r="BS72" s="61">
        <f>[61]태창금속!BS72</f>
        <v>0</v>
      </c>
      <c r="BT72" s="61">
        <f>[61]태창금속!BT72</f>
        <v>0</v>
      </c>
      <c r="BU72" s="61">
        <f>[61]태창금속!BU72</f>
        <v>0</v>
      </c>
      <c r="BV72" s="61">
        <f>[61]태창금속!BV72</f>
        <v>0</v>
      </c>
      <c r="BW72" s="61">
        <f>[61]태창금속!BW72</f>
        <v>0</v>
      </c>
      <c r="BX72" s="61">
        <f>[61]태창금속!BX72</f>
        <v>0</v>
      </c>
      <c r="BY72" s="61">
        <f>[61]태창금속!BY72</f>
        <v>0</v>
      </c>
      <c r="BZ72" s="61">
        <f>[61]태창금속!BZ72</f>
        <v>0</v>
      </c>
      <c r="CA72" s="61">
        <f>[61]태창금속!CA72</f>
        <v>0</v>
      </c>
      <c r="CB72" s="61">
        <f>[61]태창금속!CB72</f>
        <v>0</v>
      </c>
      <c r="CC72" s="61">
        <f>[61]태창금속!CC72</f>
        <v>0</v>
      </c>
      <c r="CD72" s="61">
        <f>[61]태창금속!CD72</f>
        <v>0</v>
      </c>
      <c r="CE72" s="61">
        <f>[61]태창금속!CE72</f>
        <v>0</v>
      </c>
    </row>
    <row r="73" spans="1:83" s="22" customFormat="1" ht="27.95" customHeight="1">
      <c r="A73" s="61">
        <f>[61]태창금속!A73</f>
        <v>0</v>
      </c>
      <c r="B73" s="61">
        <f>[61]태창금속!B73</f>
        <v>0</v>
      </c>
      <c r="C73" s="61">
        <f>[61]태창금속!C73</f>
        <v>0</v>
      </c>
      <c r="D73" s="61">
        <f>[61]태창금속!D73</f>
        <v>0</v>
      </c>
      <c r="E73" s="61">
        <f>[61]태창금속!E73</f>
        <v>0</v>
      </c>
      <c r="F73" s="61">
        <f>[61]태창금속!F73</f>
        <v>0</v>
      </c>
      <c r="G73" s="61">
        <f>[61]태창금속!G73</f>
        <v>0</v>
      </c>
      <c r="H73" s="61">
        <f>[61]태창금속!H73</f>
        <v>0</v>
      </c>
      <c r="I73" s="61">
        <f>[61]태창금속!I73</f>
        <v>0</v>
      </c>
      <c r="J73" s="61">
        <f>[61]태창금속!J73</f>
        <v>0</v>
      </c>
      <c r="K73" s="61">
        <f>[61]태창금속!K73</f>
        <v>0</v>
      </c>
      <c r="L73" s="348">
        <f>[61]태창금속!L73</f>
        <v>0</v>
      </c>
      <c r="M73" s="349">
        <f>[61]태창금속!M73</f>
        <v>0</v>
      </c>
      <c r="N73" s="341">
        <f>[61]태창금속!N73</f>
        <v>0</v>
      </c>
      <c r="O73" s="61">
        <f>[61]태창금속!O73</f>
        <v>0</v>
      </c>
      <c r="P73" s="61">
        <f>[61]태창금속!P73</f>
        <v>0</v>
      </c>
      <c r="Q73" s="61">
        <f>[61]태창금속!Q73</f>
        <v>0</v>
      </c>
      <c r="R73" s="61">
        <f>[61]태창금속!R73</f>
        <v>0</v>
      </c>
      <c r="S73" s="61">
        <f>[61]태창금속!S73</f>
        <v>0</v>
      </c>
      <c r="T73" s="61">
        <f>[61]태창금속!T73</f>
        <v>0</v>
      </c>
      <c r="U73" s="61">
        <f>[61]태창금속!U73</f>
        <v>0</v>
      </c>
      <c r="V73" s="61">
        <f>[61]태창금속!V73</f>
        <v>0</v>
      </c>
      <c r="W73" s="61">
        <f>[61]태창금속!W73</f>
        <v>0</v>
      </c>
      <c r="X73" s="61">
        <f>[61]태창금속!X73</f>
        <v>0</v>
      </c>
      <c r="Y73" s="61">
        <f>[61]태창금속!Y73</f>
        <v>0</v>
      </c>
      <c r="Z73" s="61">
        <f>[61]태창금속!Z73</f>
        <v>0</v>
      </c>
      <c r="AA73" s="61">
        <f>[61]태창금속!AA73</f>
        <v>0</v>
      </c>
      <c r="AB73" s="61">
        <f>[61]태창금속!AB73</f>
        <v>0</v>
      </c>
      <c r="AC73" s="61">
        <f>[61]태창금속!AC73</f>
        <v>0</v>
      </c>
      <c r="AD73" s="61">
        <f>[61]태창금속!AD73</f>
        <v>0</v>
      </c>
      <c r="AE73" s="61">
        <f>[61]태창금속!AE73</f>
        <v>0</v>
      </c>
      <c r="AF73" s="61">
        <f>[61]태창금속!AF73</f>
        <v>0</v>
      </c>
      <c r="AG73" s="61">
        <f>[61]태창금속!AG73</f>
        <v>0</v>
      </c>
      <c r="AH73" s="61">
        <f>[61]태창금속!AH73</f>
        <v>0</v>
      </c>
      <c r="AI73" s="61">
        <f>[61]태창금속!AI73</f>
        <v>0</v>
      </c>
      <c r="AJ73" s="61">
        <f>[61]태창금속!AJ73</f>
        <v>0</v>
      </c>
      <c r="AK73" s="61">
        <f>[61]태창금속!AK73</f>
        <v>0</v>
      </c>
      <c r="AL73" s="61">
        <f>[61]태창금속!AL73</f>
        <v>0</v>
      </c>
      <c r="AM73" s="61">
        <f>[61]태창금속!AM73</f>
        <v>0</v>
      </c>
      <c r="AN73" s="61">
        <f>[61]태창금속!AN73</f>
        <v>0</v>
      </c>
      <c r="AO73" s="61">
        <f>[61]태창금속!AO73</f>
        <v>0</v>
      </c>
      <c r="AP73" s="61">
        <f>[61]태창금속!AP73</f>
        <v>0</v>
      </c>
      <c r="AQ73" s="61">
        <f>[61]태창금속!AQ73</f>
        <v>0</v>
      </c>
      <c r="AR73" s="61">
        <f>[61]태창금속!AR73</f>
        <v>0</v>
      </c>
      <c r="AS73" s="61">
        <f>[61]태창금속!AS73</f>
        <v>0</v>
      </c>
      <c r="AT73" s="61">
        <f>[61]태창금속!AT73</f>
        <v>0</v>
      </c>
      <c r="AU73" s="61">
        <f>[61]태창금속!AU73</f>
        <v>0</v>
      </c>
      <c r="AV73" s="61">
        <f>[61]태창금속!AV73</f>
        <v>0</v>
      </c>
      <c r="AW73" s="61">
        <f>[61]태창금속!AW73</f>
        <v>0</v>
      </c>
      <c r="AX73" s="61">
        <f>[61]태창금속!AX73</f>
        <v>0</v>
      </c>
      <c r="AY73" s="61">
        <f>[61]태창금속!AY73</f>
        <v>0</v>
      </c>
      <c r="AZ73" s="61">
        <f>[61]태창금속!AZ73</f>
        <v>0</v>
      </c>
      <c r="BA73" s="61">
        <f>[61]태창금속!BA73</f>
        <v>0</v>
      </c>
      <c r="BB73" s="61">
        <f>[61]태창금속!BB73</f>
        <v>0</v>
      </c>
      <c r="BC73" s="61">
        <f>[61]태창금속!BC73</f>
        <v>0</v>
      </c>
      <c r="BD73" s="61">
        <f>[61]태창금속!BD73</f>
        <v>0</v>
      </c>
      <c r="BE73" s="61">
        <f>[61]태창금속!BE73</f>
        <v>0</v>
      </c>
      <c r="BF73" s="61">
        <f>[61]태창금속!BF73</f>
        <v>0</v>
      </c>
      <c r="BG73" s="61">
        <f>[61]태창금속!BG73</f>
        <v>0</v>
      </c>
      <c r="BH73" s="61">
        <f>[61]태창금속!BH73</f>
        <v>0</v>
      </c>
      <c r="BI73" s="61">
        <f>[61]태창금속!BI73</f>
        <v>0</v>
      </c>
      <c r="BJ73" s="61">
        <f>[61]태창금속!BJ73</f>
        <v>0</v>
      </c>
      <c r="BK73" s="61">
        <f>[61]태창금속!BK73</f>
        <v>0</v>
      </c>
      <c r="BL73" s="61">
        <f>[61]태창금속!BL73</f>
        <v>0</v>
      </c>
      <c r="BM73" s="61">
        <f>[61]태창금속!BM73</f>
        <v>0</v>
      </c>
      <c r="BN73" s="61">
        <f>[61]태창금속!BN73</f>
        <v>0</v>
      </c>
      <c r="BO73" s="61">
        <f>[61]태창금속!BO73</f>
        <v>0</v>
      </c>
      <c r="BP73" s="61">
        <f>[61]태창금속!BP73</f>
        <v>0</v>
      </c>
      <c r="BQ73" s="61">
        <f>[61]태창금속!BQ73</f>
        <v>0</v>
      </c>
      <c r="BR73" s="61">
        <f>[61]태창금속!BR73</f>
        <v>0</v>
      </c>
      <c r="BS73" s="61">
        <f>[61]태창금속!BS73</f>
        <v>0</v>
      </c>
      <c r="BT73" s="61">
        <f>[61]태창금속!BT73</f>
        <v>0</v>
      </c>
      <c r="BU73" s="61">
        <f>[61]태창금속!BU73</f>
        <v>0</v>
      </c>
      <c r="BV73" s="61">
        <f>[61]태창금속!BV73</f>
        <v>0</v>
      </c>
      <c r="BW73" s="61">
        <f>[61]태창금속!BW73</f>
        <v>0</v>
      </c>
      <c r="BX73" s="61">
        <f>[61]태창금속!BX73</f>
        <v>0</v>
      </c>
      <c r="BY73" s="61">
        <f>[61]태창금속!BY73</f>
        <v>0</v>
      </c>
      <c r="BZ73" s="61">
        <f>[61]태창금속!BZ73</f>
        <v>0</v>
      </c>
      <c r="CA73" s="61">
        <f>[61]태창금속!CA73</f>
        <v>0</v>
      </c>
      <c r="CB73" s="61">
        <f>[61]태창금속!CB73</f>
        <v>0</v>
      </c>
      <c r="CC73" s="61">
        <f>[61]태창금속!CC73</f>
        <v>0</v>
      </c>
      <c r="CD73" s="61">
        <f>[61]태창금속!CD73</f>
        <v>0</v>
      </c>
      <c r="CE73" s="61">
        <f>[61]태창금속!CE73</f>
        <v>0</v>
      </c>
    </row>
    <row r="74" spans="1:83" s="22" customFormat="1" ht="27.95" customHeight="1">
      <c r="A74" s="61">
        <f>[61]태창금속!A74</f>
        <v>0</v>
      </c>
      <c r="B74" s="61">
        <f>[61]태창금속!B74</f>
        <v>0</v>
      </c>
      <c r="C74" s="61">
        <f>[61]태창금속!C74</f>
        <v>0</v>
      </c>
      <c r="D74" s="61">
        <f>[61]태창금속!D74</f>
        <v>0</v>
      </c>
      <c r="E74" s="61">
        <f>[61]태창금속!E74</f>
        <v>0</v>
      </c>
      <c r="F74" s="61">
        <f>[61]태창금속!F74</f>
        <v>0</v>
      </c>
      <c r="G74" s="61">
        <f>[61]태창금속!G74</f>
        <v>0</v>
      </c>
      <c r="H74" s="61">
        <f>[61]태창금속!H74</f>
        <v>0</v>
      </c>
      <c r="I74" s="61">
        <f>[61]태창금속!I74</f>
        <v>0</v>
      </c>
      <c r="J74" s="61">
        <f>[61]태창금속!J74</f>
        <v>0</v>
      </c>
      <c r="K74" s="61">
        <f>[61]태창금속!K74</f>
        <v>0</v>
      </c>
      <c r="L74" s="348">
        <f>[61]태창금속!L74</f>
        <v>0</v>
      </c>
      <c r="M74" s="349">
        <f>[61]태창금속!M74</f>
        <v>0</v>
      </c>
      <c r="N74" s="341">
        <f>[61]태창금속!N74</f>
        <v>0</v>
      </c>
      <c r="O74" s="61">
        <f>[61]태창금속!O74</f>
        <v>0</v>
      </c>
      <c r="P74" s="61">
        <f>[61]태창금속!P74</f>
        <v>0</v>
      </c>
      <c r="Q74" s="61">
        <f>[61]태창금속!Q74</f>
        <v>0</v>
      </c>
      <c r="R74" s="61">
        <f>[61]태창금속!R74</f>
        <v>0</v>
      </c>
      <c r="S74" s="61">
        <f>[61]태창금속!S74</f>
        <v>0</v>
      </c>
      <c r="T74" s="61">
        <f>[61]태창금속!T74</f>
        <v>0</v>
      </c>
      <c r="U74" s="61">
        <f>[61]태창금속!U74</f>
        <v>0</v>
      </c>
      <c r="V74" s="61">
        <f>[61]태창금속!V74</f>
        <v>0</v>
      </c>
      <c r="W74" s="61">
        <f>[61]태창금속!W74</f>
        <v>0</v>
      </c>
      <c r="X74" s="61">
        <f>[61]태창금속!X74</f>
        <v>0</v>
      </c>
      <c r="Y74" s="61">
        <f>[61]태창금속!Y74</f>
        <v>0</v>
      </c>
      <c r="Z74" s="61">
        <f>[61]태창금속!Z74</f>
        <v>0</v>
      </c>
      <c r="AA74" s="61">
        <f>[61]태창금속!AA74</f>
        <v>0</v>
      </c>
      <c r="AB74" s="61">
        <f>[61]태창금속!AB74</f>
        <v>0</v>
      </c>
      <c r="AC74" s="61">
        <f>[61]태창금속!AC74</f>
        <v>0</v>
      </c>
      <c r="AD74" s="61">
        <f>[61]태창금속!AD74</f>
        <v>0</v>
      </c>
      <c r="AE74" s="61">
        <f>[61]태창금속!AE74</f>
        <v>0</v>
      </c>
      <c r="AF74" s="61">
        <f>[61]태창금속!AF74</f>
        <v>0</v>
      </c>
      <c r="AG74" s="61">
        <f>[61]태창금속!AG74</f>
        <v>0</v>
      </c>
      <c r="AH74" s="61">
        <f>[61]태창금속!AH74</f>
        <v>0</v>
      </c>
      <c r="AI74" s="61">
        <f>[61]태창금속!AI74</f>
        <v>0</v>
      </c>
      <c r="AJ74" s="61">
        <f>[61]태창금속!AJ74</f>
        <v>0</v>
      </c>
      <c r="AK74" s="61">
        <f>[61]태창금속!AK74</f>
        <v>0</v>
      </c>
      <c r="AL74" s="61">
        <f>[61]태창금속!AL74</f>
        <v>0</v>
      </c>
      <c r="AM74" s="61">
        <f>[61]태창금속!AM74</f>
        <v>0</v>
      </c>
      <c r="AN74" s="61">
        <f>[61]태창금속!AN74</f>
        <v>0</v>
      </c>
      <c r="AO74" s="61">
        <f>[61]태창금속!AO74</f>
        <v>0</v>
      </c>
      <c r="AP74" s="61">
        <f>[61]태창금속!AP74</f>
        <v>0</v>
      </c>
      <c r="AQ74" s="61">
        <f>[61]태창금속!AQ74</f>
        <v>0</v>
      </c>
      <c r="AR74" s="61">
        <f>[61]태창금속!AR74</f>
        <v>0</v>
      </c>
      <c r="AS74" s="61">
        <f>[61]태창금속!AS74</f>
        <v>0</v>
      </c>
      <c r="AT74" s="61">
        <f>[61]태창금속!AT74</f>
        <v>0</v>
      </c>
      <c r="AU74" s="61">
        <f>[61]태창금속!AU74</f>
        <v>0</v>
      </c>
      <c r="AV74" s="61">
        <f>[61]태창금속!AV74</f>
        <v>0</v>
      </c>
      <c r="AW74" s="61">
        <f>[61]태창금속!AW74</f>
        <v>0</v>
      </c>
      <c r="AX74" s="61">
        <f>[61]태창금속!AX74</f>
        <v>0</v>
      </c>
      <c r="AY74" s="61">
        <f>[61]태창금속!AY74</f>
        <v>0</v>
      </c>
      <c r="AZ74" s="61">
        <f>[61]태창금속!AZ74</f>
        <v>0</v>
      </c>
      <c r="BA74" s="61">
        <f>[61]태창금속!BA74</f>
        <v>0</v>
      </c>
      <c r="BB74" s="61">
        <f>[61]태창금속!BB74</f>
        <v>0</v>
      </c>
      <c r="BC74" s="61">
        <f>[61]태창금속!BC74</f>
        <v>0</v>
      </c>
      <c r="BD74" s="61">
        <f>[61]태창금속!BD74</f>
        <v>0</v>
      </c>
      <c r="BE74" s="61">
        <f>[61]태창금속!BE74</f>
        <v>0</v>
      </c>
      <c r="BF74" s="61">
        <f>[61]태창금속!BF74</f>
        <v>0</v>
      </c>
      <c r="BG74" s="61">
        <f>[61]태창금속!BG74</f>
        <v>0</v>
      </c>
      <c r="BH74" s="61">
        <f>[61]태창금속!BH74</f>
        <v>0</v>
      </c>
      <c r="BI74" s="61">
        <f>[61]태창금속!BI74</f>
        <v>0</v>
      </c>
      <c r="BJ74" s="61">
        <f>[61]태창금속!BJ74</f>
        <v>0</v>
      </c>
      <c r="BK74" s="61">
        <f>[61]태창금속!BK74</f>
        <v>0</v>
      </c>
      <c r="BL74" s="61">
        <f>[61]태창금속!BL74</f>
        <v>0</v>
      </c>
      <c r="BM74" s="61">
        <f>[61]태창금속!BM74</f>
        <v>0</v>
      </c>
      <c r="BN74" s="61">
        <f>[61]태창금속!BN74</f>
        <v>0</v>
      </c>
      <c r="BO74" s="61">
        <f>[61]태창금속!BO74</f>
        <v>0</v>
      </c>
      <c r="BP74" s="61">
        <f>[61]태창금속!BP74</f>
        <v>0</v>
      </c>
      <c r="BQ74" s="61">
        <f>[61]태창금속!BQ74</f>
        <v>0</v>
      </c>
      <c r="BR74" s="61">
        <f>[61]태창금속!BR74</f>
        <v>0</v>
      </c>
      <c r="BS74" s="61">
        <f>[61]태창금속!BS74</f>
        <v>0</v>
      </c>
      <c r="BT74" s="61">
        <f>[61]태창금속!BT74</f>
        <v>0</v>
      </c>
      <c r="BU74" s="61">
        <f>[61]태창금속!BU74</f>
        <v>0</v>
      </c>
      <c r="BV74" s="61">
        <f>[61]태창금속!BV74</f>
        <v>0</v>
      </c>
      <c r="BW74" s="61">
        <f>[61]태창금속!BW74</f>
        <v>0</v>
      </c>
      <c r="BX74" s="61">
        <f>[61]태창금속!BX74</f>
        <v>0</v>
      </c>
      <c r="BY74" s="61">
        <f>[61]태창금속!BY74</f>
        <v>0</v>
      </c>
      <c r="BZ74" s="61">
        <f>[61]태창금속!BZ74</f>
        <v>0</v>
      </c>
      <c r="CA74" s="61">
        <f>[61]태창금속!CA74</f>
        <v>0</v>
      </c>
      <c r="CB74" s="61">
        <f>[61]태창금속!CB74</f>
        <v>0</v>
      </c>
      <c r="CC74" s="61">
        <f>[61]태창금속!CC74</f>
        <v>0</v>
      </c>
      <c r="CD74" s="61">
        <f>[61]태창금속!CD74</f>
        <v>0</v>
      </c>
      <c r="CE74" s="61">
        <f>[61]태창금속!CE74</f>
        <v>0</v>
      </c>
    </row>
    <row r="75" spans="1:83" s="22" customFormat="1" ht="27.95" customHeight="1">
      <c r="L75" s="339"/>
      <c r="M75" s="294"/>
      <c r="N75" s="341"/>
    </row>
    <row r="76" spans="1:83" s="22" customFormat="1" ht="27.95" customHeight="1">
      <c r="L76" s="339"/>
      <c r="M76" s="294"/>
      <c r="N76" s="341"/>
    </row>
    <row r="77" spans="1:83" s="22" customFormat="1" ht="27.95" customHeight="1">
      <c r="L77" s="339"/>
      <c r="M77" s="294"/>
      <c r="N77" s="341"/>
    </row>
    <row r="78" spans="1:83" s="22" customFormat="1" ht="27.95" customHeight="1">
      <c r="L78" s="339"/>
      <c r="M78" s="294"/>
      <c r="N78" s="341"/>
    </row>
    <row r="79" spans="1:83" s="22" customFormat="1" ht="27.95" customHeight="1">
      <c r="L79" s="339"/>
      <c r="M79" s="294"/>
      <c r="N79" s="341"/>
    </row>
    <row r="80" spans="1:83" s="22" customFormat="1" ht="27.95" customHeight="1">
      <c r="L80" s="339"/>
      <c r="M80" s="294"/>
      <c r="N80" s="341"/>
    </row>
    <row r="81" spans="12:14" s="22" customFormat="1" ht="27.95" customHeight="1">
      <c r="L81" s="339"/>
      <c r="M81" s="294"/>
      <c r="N81" s="341"/>
    </row>
    <row r="82" spans="12:14" s="22" customFormat="1" ht="27.95" customHeight="1">
      <c r="L82" s="339"/>
      <c r="M82" s="294"/>
      <c r="N82" s="341"/>
    </row>
    <row r="83" spans="12:14" s="22" customFormat="1" ht="27.95" customHeight="1">
      <c r="L83" s="339"/>
      <c r="M83" s="294"/>
      <c r="N83" s="341"/>
    </row>
    <row r="84" spans="12:14" s="22" customFormat="1" ht="27.95" customHeight="1">
      <c r="L84" s="339"/>
      <c r="M84" s="294"/>
      <c r="N84" s="341"/>
    </row>
    <row r="85" spans="12:14" s="22" customFormat="1" ht="27.95" customHeight="1">
      <c r="L85" s="339"/>
      <c r="M85" s="294"/>
      <c r="N85" s="341"/>
    </row>
    <row r="86" spans="12:14" s="22" customFormat="1" ht="27.95" customHeight="1">
      <c r="L86" s="339"/>
      <c r="M86" s="294"/>
      <c r="N86" s="341"/>
    </row>
    <row r="87" spans="12:14" s="22" customFormat="1" ht="27.95" customHeight="1">
      <c r="L87" s="339"/>
      <c r="M87" s="294"/>
      <c r="N87" s="341"/>
    </row>
    <row r="88" spans="12:14" s="22" customFormat="1" ht="27.95" customHeight="1">
      <c r="L88" s="339"/>
      <c r="M88" s="294"/>
      <c r="N88" s="341"/>
    </row>
    <row r="89" spans="12:14" s="22" customFormat="1" ht="27.95" customHeight="1">
      <c r="L89" s="339"/>
      <c r="M89" s="294"/>
      <c r="N89" s="341"/>
    </row>
    <row r="90" spans="12:14" s="22" customFormat="1" ht="27.95" customHeight="1">
      <c r="L90" s="339"/>
      <c r="M90" s="294"/>
      <c r="N90" s="341"/>
    </row>
    <row r="91" spans="12:14" s="22" customFormat="1" ht="27.95" customHeight="1">
      <c r="L91" s="339"/>
      <c r="M91" s="294"/>
      <c r="N91" s="341"/>
    </row>
    <row r="92" spans="12:14" s="22" customFormat="1" ht="27.95" customHeight="1">
      <c r="L92" s="339"/>
      <c r="M92" s="294"/>
      <c r="N92" s="341"/>
    </row>
    <row r="93" spans="12:14" s="22" customFormat="1" ht="27.95" customHeight="1">
      <c r="L93" s="339"/>
      <c r="M93" s="294"/>
      <c r="N93" s="341"/>
    </row>
    <row r="94" spans="12:14" s="22" customFormat="1" ht="27.95" customHeight="1">
      <c r="L94" s="339"/>
      <c r="M94" s="294"/>
      <c r="N94" s="341"/>
    </row>
    <row r="95" spans="12:14" s="22" customFormat="1" ht="27.95" customHeight="1">
      <c r="L95" s="339"/>
      <c r="M95" s="294"/>
      <c r="N95" s="341"/>
    </row>
    <row r="96" spans="12:14" s="22" customFormat="1" ht="27.95" customHeight="1">
      <c r="L96" s="339"/>
      <c r="M96" s="294"/>
      <c r="N96" s="341"/>
    </row>
    <row r="97" spans="12:51" s="22" customFormat="1" ht="27.95" customHeight="1">
      <c r="L97" s="339"/>
      <c r="M97" s="294"/>
      <c r="N97" s="341"/>
    </row>
    <row r="98" spans="12:51" s="22" customFormat="1" ht="27.95" customHeight="1">
      <c r="L98" s="339"/>
      <c r="M98" s="294"/>
      <c r="N98" s="341"/>
    </row>
    <row r="99" spans="12:51" s="22" customFormat="1" ht="27.95" customHeight="1">
      <c r="L99" s="339"/>
      <c r="M99" s="294"/>
      <c r="N99" s="341"/>
    </row>
    <row r="100" spans="12:51" s="22" customFormat="1" ht="27.95" customHeight="1">
      <c r="L100" s="339"/>
      <c r="M100" s="294"/>
      <c r="N100" s="341"/>
      <c r="P100" s="609"/>
      <c r="Q100" s="609"/>
      <c r="R100" s="609" t="s">
        <v>51</v>
      </c>
      <c r="S100" s="312" t="s">
        <v>50</v>
      </c>
      <c r="T100" s="320">
        <f t="shared" ref="T100:AX101" si="0">T45*$N45</f>
        <v>0</v>
      </c>
      <c r="U100" s="320">
        <f t="shared" si="0"/>
        <v>11381432</v>
      </c>
      <c r="V100" s="320">
        <f t="shared" si="0"/>
        <v>0</v>
      </c>
      <c r="W100" s="320">
        <f t="shared" si="0"/>
        <v>0</v>
      </c>
      <c r="X100" s="320">
        <f t="shared" si="0"/>
        <v>0</v>
      </c>
      <c r="Y100" s="320">
        <f t="shared" si="0"/>
        <v>0</v>
      </c>
      <c r="Z100" s="320">
        <f t="shared" si="0"/>
        <v>0</v>
      </c>
      <c r="AA100" s="320">
        <f t="shared" si="0"/>
        <v>0</v>
      </c>
      <c r="AB100" s="320">
        <f t="shared" si="0"/>
        <v>0</v>
      </c>
      <c r="AC100" s="320">
        <f t="shared" si="0"/>
        <v>0</v>
      </c>
      <c r="AD100" s="320">
        <f t="shared" si="0"/>
        <v>0</v>
      </c>
      <c r="AE100" s="320">
        <f t="shared" si="0"/>
        <v>0</v>
      </c>
      <c r="AF100" s="320">
        <f t="shared" si="0"/>
        <v>0</v>
      </c>
      <c r="AG100" s="320">
        <f t="shared" si="0"/>
        <v>0</v>
      </c>
      <c r="AH100" s="320">
        <f t="shared" si="0"/>
        <v>0</v>
      </c>
      <c r="AI100" s="320">
        <f t="shared" si="0"/>
        <v>0</v>
      </c>
      <c r="AJ100" s="320">
        <f t="shared" si="0"/>
        <v>0</v>
      </c>
      <c r="AK100" s="320">
        <f t="shared" si="0"/>
        <v>0</v>
      </c>
      <c r="AL100" s="320">
        <f t="shared" si="0"/>
        <v>0</v>
      </c>
      <c r="AM100" s="320">
        <f t="shared" si="0"/>
        <v>0</v>
      </c>
      <c r="AN100" s="320">
        <f t="shared" si="0"/>
        <v>0</v>
      </c>
      <c r="AO100" s="320">
        <f t="shared" si="0"/>
        <v>0</v>
      </c>
      <c r="AP100" s="320">
        <f t="shared" si="0"/>
        <v>0</v>
      </c>
      <c r="AQ100" s="320">
        <f t="shared" si="0"/>
        <v>0</v>
      </c>
      <c r="AR100" s="320">
        <f t="shared" si="0"/>
        <v>0</v>
      </c>
      <c r="AS100" s="320">
        <f t="shared" si="0"/>
        <v>0</v>
      </c>
      <c r="AT100" s="320">
        <f t="shared" si="0"/>
        <v>0</v>
      </c>
      <c r="AU100" s="320">
        <f t="shared" si="0"/>
        <v>0</v>
      </c>
      <c r="AV100" s="320">
        <f t="shared" si="0"/>
        <v>0</v>
      </c>
      <c r="AW100" s="320">
        <f t="shared" si="0"/>
        <v>0</v>
      </c>
      <c r="AX100" s="320">
        <f t="shared" si="0"/>
        <v>0</v>
      </c>
      <c r="AY100" s="301">
        <f t="shared" ref="AY100:AY106" si="1">SUM(T100:AX100)</f>
        <v>11381432</v>
      </c>
    </row>
    <row r="101" spans="12:51" s="22" customFormat="1" ht="27.95" customHeight="1">
      <c r="L101" s="339"/>
      <c r="M101" s="294"/>
      <c r="N101" s="341"/>
      <c r="P101" s="610"/>
      <c r="Q101" s="610"/>
      <c r="R101" s="610"/>
      <c r="S101" s="312" t="s">
        <v>50</v>
      </c>
      <c r="T101" s="320">
        <f t="shared" si="0"/>
        <v>0</v>
      </c>
      <c r="U101" s="320">
        <f t="shared" si="0"/>
        <v>0</v>
      </c>
      <c r="V101" s="320">
        <f t="shared" si="0"/>
        <v>0</v>
      </c>
      <c r="W101" s="320">
        <f t="shared" si="0"/>
        <v>0</v>
      </c>
      <c r="X101" s="320">
        <f t="shared" si="0"/>
        <v>0</v>
      </c>
      <c r="Y101" s="320">
        <f t="shared" si="0"/>
        <v>0</v>
      </c>
      <c r="Z101" s="320">
        <f t="shared" si="0"/>
        <v>0</v>
      </c>
      <c r="AA101" s="320">
        <f t="shared" si="0"/>
        <v>16841152</v>
      </c>
      <c r="AB101" s="320">
        <f t="shared" si="0"/>
        <v>0</v>
      </c>
      <c r="AC101" s="320">
        <f t="shared" si="0"/>
        <v>0</v>
      </c>
      <c r="AD101" s="320">
        <f t="shared" si="0"/>
        <v>0</v>
      </c>
      <c r="AE101" s="320">
        <f t="shared" si="0"/>
        <v>0</v>
      </c>
      <c r="AF101" s="320">
        <f t="shared" si="0"/>
        <v>0</v>
      </c>
      <c r="AG101" s="320">
        <f t="shared" si="0"/>
        <v>0</v>
      </c>
      <c r="AH101" s="320">
        <f t="shared" si="0"/>
        <v>0</v>
      </c>
      <c r="AI101" s="320">
        <f t="shared" si="0"/>
        <v>0</v>
      </c>
      <c r="AJ101" s="320">
        <f t="shared" si="0"/>
        <v>0</v>
      </c>
      <c r="AK101" s="320">
        <f t="shared" si="0"/>
        <v>0</v>
      </c>
      <c r="AL101" s="320">
        <f t="shared" si="0"/>
        <v>0</v>
      </c>
      <c r="AM101" s="320">
        <f t="shared" si="0"/>
        <v>0</v>
      </c>
      <c r="AN101" s="320">
        <f t="shared" si="0"/>
        <v>0</v>
      </c>
      <c r="AO101" s="320">
        <f t="shared" si="0"/>
        <v>0</v>
      </c>
      <c r="AP101" s="320">
        <f t="shared" si="0"/>
        <v>0</v>
      </c>
      <c r="AQ101" s="320">
        <f t="shared" si="0"/>
        <v>0</v>
      </c>
      <c r="AR101" s="320">
        <f t="shared" si="0"/>
        <v>0</v>
      </c>
      <c r="AS101" s="320">
        <f t="shared" si="0"/>
        <v>0</v>
      </c>
      <c r="AT101" s="320">
        <f t="shared" si="0"/>
        <v>0</v>
      </c>
      <c r="AU101" s="320">
        <f t="shared" si="0"/>
        <v>0</v>
      </c>
      <c r="AV101" s="320">
        <f t="shared" si="0"/>
        <v>0</v>
      </c>
      <c r="AW101" s="320">
        <f t="shared" si="0"/>
        <v>0</v>
      </c>
      <c r="AX101" s="320">
        <f t="shared" si="0"/>
        <v>0</v>
      </c>
      <c r="AY101" s="301">
        <f t="shared" si="1"/>
        <v>16841152</v>
      </c>
    </row>
    <row r="102" spans="12:51" s="22" customFormat="1" ht="27.95" customHeight="1">
      <c r="L102" s="339"/>
      <c r="M102" s="294"/>
      <c r="N102" s="341"/>
      <c r="P102" s="609"/>
      <c r="Q102" s="609"/>
      <c r="R102" s="609" t="s">
        <v>57</v>
      </c>
      <c r="S102" s="312" t="s">
        <v>787</v>
      </c>
      <c r="T102" s="320">
        <f t="shared" ref="T102:AX103" si="2">T51*$N51</f>
        <v>0</v>
      </c>
      <c r="U102" s="320">
        <f t="shared" si="2"/>
        <v>0</v>
      </c>
      <c r="V102" s="320">
        <f t="shared" si="2"/>
        <v>0</v>
      </c>
      <c r="W102" s="320">
        <f t="shared" si="2"/>
        <v>0</v>
      </c>
      <c r="X102" s="320">
        <f t="shared" si="2"/>
        <v>0</v>
      </c>
      <c r="Y102" s="320">
        <f t="shared" si="2"/>
        <v>0</v>
      </c>
      <c r="Z102" s="320">
        <f t="shared" si="2"/>
        <v>0</v>
      </c>
      <c r="AA102" s="320">
        <f t="shared" si="2"/>
        <v>0</v>
      </c>
      <c r="AB102" s="320">
        <f t="shared" si="2"/>
        <v>0</v>
      </c>
      <c r="AC102" s="320">
        <f t="shared" si="2"/>
        <v>0</v>
      </c>
      <c r="AD102" s="320">
        <f t="shared" si="2"/>
        <v>0</v>
      </c>
      <c r="AE102" s="320">
        <f t="shared" si="2"/>
        <v>0</v>
      </c>
      <c r="AF102" s="320">
        <f t="shared" si="2"/>
        <v>0</v>
      </c>
      <c r="AG102" s="320">
        <f t="shared" si="2"/>
        <v>0</v>
      </c>
      <c r="AH102" s="320">
        <f t="shared" si="2"/>
        <v>0</v>
      </c>
      <c r="AI102" s="320">
        <f t="shared" si="2"/>
        <v>0</v>
      </c>
      <c r="AJ102" s="320">
        <f t="shared" si="2"/>
        <v>0</v>
      </c>
      <c r="AK102" s="320">
        <f t="shared" si="2"/>
        <v>0</v>
      </c>
      <c r="AL102" s="320">
        <f t="shared" si="2"/>
        <v>0</v>
      </c>
      <c r="AM102" s="320">
        <f t="shared" si="2"/>
        <v>0</v>
      </c>
      <c r="AN102" s="320">
        <f t="shared" si="2"/>
        <v>0</v>
      </c>
      <c r="AO102" s="320">
        <f t="shared" si="2"/>
        <v>0</v>
      </c>
      <c r="AP102" s="320">
        <f t="shared" si="2"/>
        <v>0</v>
      </c>
      <c r="AQ102" s="320">
        <f t="shared" si="2"/>
        <v>0</v>
      </c>
      <c r="AR102" s="320">
        <f t="shared" si="2"/>
        <v>0</v>
      </c>
      <c r="AS102" s="320">
        <f t="shared" si="2"/>
        <v>0</v>
      </c>
      <c r="AT102" s="320">
        <f t="shared" si="2"/>
        <v>0</v>
      </c>
      <c r="AU102" s="320">
        <f t="shared" si="2"/>
        <v>0</v>
      </c>
      <c r="AV102" s="320">
        <f t="shared" si="2"/>
        <v>0</v>
      </c>
      <c r="AW102" s="320">
        <f t="shared" si="2"/>
        <v>0</v>
      </c>
      <c r="AX102" s="320">
        <f t="shared" si="2"/>
        <v>0</v>
      </c>
      <c r="AY102" s="301">
        <f t="shared" si="1"/>
        <v>0</v>
      </c>
    </row>
    <row r="103" spans="12:51" s="22" customFormat="1" ht="27.95" customHeight="1">
      <c r="L103" s="339"/>
      <c r="M103" s="294"/>
      <c r="N103" s="341"/>
      <c r="P103" s="610"/>
      <c r="Q103" s="610"/>
      <c r="R103" s="610"/>
      <c r="S103" s="312" t="s">
        <v>787</v>
      </c>
      <c r="T103" s="320">
        <f t="shared" si="2"/>
        <v>0</v>
      </c>
      <c r="U103" s="320">
        <f t="shared" si="2"/>
        <v>0</v>
      </c>
      <c r="V103" s="320">
        <f t="shared" si="2"/>
        <v>0</v>
      </c>
      <c r="W103" s="320">
        <f t="shared" si="2"/>
        <v>0</v>
      </c>
      <c r="X103" s="320">
        <f t="shared" si="2"/>
        <v>0</v>
      </c>
      <c r="Y103" s="320">
        <f t="shared" si="2"/>
        <v>0</v>
      </c>
      <c r="Z103" s="320">
        <f t="shared" si="2"/>
        <v>0</v>
      </c>
      <c r="AA103" s="320">
        <f t="shared" si="2"/>
        <v>0</v>
      </c>
      <c r="AB103" s="320">
        <f t="shared" si="2"/>
        <v>0</v>
      </c>
      <c r="AC103" s="320">
        <f t="shared" si="2"/>
        <v>0</v>
      </c>
      <c r="AD103" s="320">
        <f t="shared" si="2"/>
        <v>0</v>
      </c>
      <c r="AE103" s="320">
        <f t="shared" si="2"/>
        <v>0</v>
      </c>
      <c r="AF103" s="320">
        <f t="shared" si="2"/>
        <v>0</v>
      </c>
      <c r="AG103" s="320">
        <f t="shared" si="2"/>
        <v>0</v>
      </c>
      <c r="AH103" s="320">
        <f t="shared" si="2"/>
        <v>0</v>
      </c>
      <c r="AI103" s="320">
        <f t="shared" si="2"/>
        <v>0</v>
      </c>
      <c r="AJ103" s="320">
        <f t="shared" si="2"/>
        <v>0</v>
      </c>
      <c r="AK103" s="320">
        <f t="shared" si="2"/>
        <v>0</v>
      </c>
      <c r="AL103" s="320">
        <f t="shared" si="2"/>
        <v>0</v>
      </c>
      <c r="AM103" s="320">
        <f t="shared" si="2"/>
        <v>0</v>
      </c>
      <c r="AN103" s="320">
        <f t="shared" si="2"/>
        <v>0</v>
      </c>
      <c r="AO103" s="320">
        <f t="shared" si="2"/>
        <v>0</v>
      </c>
      <c r="AP103" s="320">
        <f t="shared" si="2"/>
        <v>0</v>
      </c>
      <c r="AQ103" s="320">
        <f t="shared" si="2"/>
        <v>0</v>
      </c>
      <c r="AR103" s="320">
        <f t="shared" si="2"/>
        <v>0</v>
      </c>
      <c r="AS103" s="320">
        <f t="shared" si="2"/>
        <v>0</v>
      </c>
      <c r="AT103" s="320">
        <f t="shared" si="2"/>
        <v>0</v>
      </c>
      <c r="AU103" s="320">
        <f t="shared" si="2"/>
        <v>0</v>
      </c>
      <c r="AV103" s="320">
        <f t="shared" si="2"/>
        <v>0</v>
      </c>
      <c r="AW103" s="320">
        <f t="shared" si="2"/>
        <v>0</v>
      </c>
      <c r="AX103" s="320">
        <f t="shared" si="2"/>
        <v>0</v>
      </c>
      <c r="AY103" s="301">
        <f t="shared" si="1"/>
        <v>0</v>
      </c>
    </row>
    <row r="104" spans="12:51" s="22" customFormat="1" ht="27.95" customHeight="1">
      <c r="L104" s="339"/>
      <c r="M104" s="294"/>
      <c r="N104" s="341"/>
      <c r="P104" s="607"/>
      <c r="Q104" s="607"/>
      <c r="R104" s="607" t="s">
        <v>788</v>
      </c>
      <c r="S104" s="333" t="s">
        <v>789</v>
      </c>
      <c r="T104" s="320" t="e">
        <f>#REF!*#REF!</f>
        <v>#REF!</v>
      </c>
      <c r="U104" s="320" t="e">
        <f>#REF!*#REF!</f>
        <v>#REF!</v>
      </c>
      <c r="V104" s="320" t="e">
        <f>#REF!*#REF!</f>
        <v>#REF!</v>
      </c>
      <c r="W104" s="320" t="e">
        <f>#REF!*#REF!</f>
        <v>#REF!</v>
      </c>
      <c r="X104" s="320" t="e">
        <f>#REF!*#REF!</f>
        <v>#REF!</v>
      </c>
      <c r="Y104" s="320" t="e">
        <f>#REF!*#REF!</f>
        <v>#REF!</v>
      </c>
      <c r="Z104" s="320" t="e">
        <f>#REF!*#REF!</f>
        <v>#REF!</v>
      </c>
      <c r="AA104" s="320" t="e">
        <f>#REF!*#REF!</f>
        <v>#REF!</v>
      </c>
      <c r="AB104" s="320" t="e">
        <f>#REF!*#REF!</f>
        <v>#REF!</v>
      </c>
      <c r="AC104" s="320" t="e">
        <f>#REF!*#REF!</f>
        <v>#REF!</v>
      </c>
      <c r="AD104" s="320" t="e">
        <f>#REF!*#REF!</f>
        <v>#REF!</v>
      </c>
      <c r="AE104" s="320" t="e">
        <f>#REF!*#REF!</f>
        <v>#REF!</v>
      </c>
      <c r="AF104" s="320" t="e">
        <f>#REF!*#REF!</f>
        <v>#REF!</v>
      </c>
      <c r="AG104" s="320" t="e">
        <f>#REF!*#REF!</f>
        <v>#REF!</v>
      </c>
      <c r="AH104" s="320" t="e">
        <f>#REF!*#REF!</f>
        <v>#REF!</v>
      </c>
      <c r="AI104" s="320" t="e">
        <f>#REF!*#REF!</f>
        <v>#REF!</v>
      </c>
      <c r="AJ104" s="320" t="e">
        <f>#REF!*#REF!</f>
        <v>#REF!</v>
      </c>
      <c r="AK104" s="320" t="e">
        <f>#REF!*#REF!</f>
        <v>#REF!</v>
      </c>
      <c r="AL104" s="320" t="e">
        <f>#REF!*#REF!</f>
        <v>#REF!</v>
      </c>
      <c r="AM104" s="320" t="e">
        <f>#REF!*#REF!</f>
        <v>#REF!</v>
      </c>
      <c r="AN104" s="320" t="e">
        <f>#REF!*#REF!</f>
        <v>#REF!</v>
      </c>
      <c r="AO104" s="320" t="e">
        <f>#REF!*#REF!</f>
        <v>#REF!</v>
      </c>
      <c r="AP104" s="320" t="e">
        <f>#REF!*#REF!</f>
        <v>#REF!</v>
      </c>
      <c r="AQ104" s="320" t="e">
        <f>#REF!*#REF!</f>
        <v>#REF!</v>
      </c>
      <c r="AR104" s="320" t="e">
        <f>#REF!*#REF!</f>
        <v>#REF!</v>
      </c>
      <c r="AS104" s="320" t="e">
        <f>#REF!*#REF!</f>
        <v>#REF!</v>
      </c>
      <c r="AT104" s="320" t="e">
        <f>#REF!*#REF!</f>
        <v>#REF!</v>
      </c>
      <c r="AU104" s="320" t="e">
        <f>#REF!*#REF!</f>
        <v>#REF!</v>
      </c>
      <c r="AV104" s="320" t="e">
        <f>#REF!*#REF!</f>
        <v>#REF!</v>
      </c>
      <c r="AW104" s="320" t="e">
        <f>#REF!*#REF!</f>
        <v>#REF!</v>
      </c>
      <c r="AX104" s="320" t="e">
        <f>#REF!*#REF!</f>
        <v>#REF!</v>
      </c>
      <c r="AY104" s="301" t="e">
        <f t="shared" si="1"/>
        <v>#REF!</v>
      </c>
    </row>
    <row r="105" spans="12:51" s="22" customFormat="1" ht="27.95" customHeight="1">
      <c r="L105" s="339"/>
      <c r="M105" s="294"/>
      <c r="N105" s="341"/>
      <c r="P105" s="607"/>
      <c r="Q105" s="607"/>
      <c r="R105" s="607"/>
      <c r="S105" s="333" t="s">
        <v>789</v>
      </c>
      <c r="T105" s="320" t="e">
        <f>#REF!*#REF!</f>
        <v>#REF!</v>
      </c>
      <c r="U105" s="320" t="e">
        <f>#REF!*#REF!</f>
        <v>#REF!</v>
      </c>
      <c r="V105" s="320" t="e">
        <f>#REF!*#REF!</f>
        <v>#REF!</v>
      </c>
      <c r="W105" s="320" t="e">
        <f>#REF!*#REF!</f>
        <v>#REF!</v>
      </c>
      <c r="X105" s="320" t="e">
        <f>#REF!*#REF!</f>
        <v>#REF!</v>
      </c>
      <c r="Y105" s="320" t="e">
        <f>#REF!*#REF!</f>
        <v>#REF!</v>
      </c>
      <c r="Z105" s="320" t="e">
        <f>#REF!*#REF!</f>
        <v>#REF!</v>
      </c>
      <c r="AA105" s="320" t="e">
        <f>#REF!*#REF!</f>
        <v>#REF!</v>
      </c>
      <c r="AB105" s="320" t="e">
        <f>#REF!*#REF!</f>
        <v>#REF!</v>
      </c>
      <c r="AC105" s="320" t="e">
        <f>#REF!*#REF!</f>
        <v>#REF!</v>
      </c>
      <c r="AD105" s="320" t="e">
        <f>#REF!*#REF!</f>
        <v>#REF!</v>
      </c>
      <c r="AE105" s="320" t="e">
        <f>#REF!*#REF!</f>
        <v>#REF!</v>
      </c>
      <c r="AF105" s="320" t="e">
        <f>#REF!*#REF!</f>
        <v>#REF!</v>
      </c>
      <c r="AG105" s="320" t="e">
        <f>#REF!*#REF!</f>
        <v>#REF!</v>
      </c>
      <c r="AH105" s="320" t="e">
        <f>#REF!*#REF!</f>
        <v>#REF!</v>
      </c>
      <c r="AI105" s="320" t="e">
        <f>#REF!*#REF!</f>
        <v>#REF!</v>
      </c>
      <c r="AJ105" s="320" t="e">
        <f>#REF!*#REF!</f>
        <v>#REF!</v>
      </c>
      <c r="AK105" s="320" t="e">
        <f>#REF!*#REF!</f>
        <v>#REF!</v>
      </c>
      <c r="AL105" s="320" t="e">
        <f>#REF!*#REF!</f>
        <v>#REF!</v>
      </c>
      <c r="AM105" s="320" t="e">
        <f>#REF!*#REF!</f>
        <v>#REF!</v>
      </c>
      <c r="AN105" s="320" t="e">
        <f>#REF!*#REF!</f>
        <v>#REF!</v>
      </c>
      <c r="AO105" s="320" t="e">
        <f>#REF!*#REF!</f>
        <v>#REF!</v>
      </c>
      <c r="AP105" s="320" t="e">
        <f>#REF!*#REF!</f>
        <v>#REF!</v>
      </c>
      <c r="AQ105" s="320" t="e">
        <f>#REF!*#REF!</f>
        <v>#REF!</v>
      </c>
      <c r="AR105" s="320" t="e">
        <f>#REF!*#REF!</f>
        <v>#REF!</v>
      </c>
      <c r="AS105" s="320" t="e">
        <f>#REF!*#REF!</f>
        <v>#REF!</v>
      </c>
      <c r="AT105" s="320" t="e">
        <f>#REF!*#REF!</f>
        <v>#REF!</v>
      </c>
      <c r="AU105" s="320" t="e">
        <f>#REF!*#REF!</f>
        <v>#REF!</v>
      </c>
      <c r="AV105" s="320" t="e">
        <f>#REF!*#REF!</f>
        <v>#REF!</v>
      </c>
      <c r="AW105" s="320" t="e">
        <f>#REF!*#REF!</f>
        <v>#REF!</v>
      </c>
      <c r="AX105" s="320" t="e">
        <f>#REF!*#REF!</f>
        <v>#REF!</v>
      </c>
      <c r="AY105" s="301" t="e">
        <f t="shared" si="1"/>
        <v>#REF!</v>
      </c>
    </row>
    <row r="106" spans="12:51" s="22" customFormat="1" ht="27.95" customHeight="1" thickBot="1">
      <c r="L106" s="339"/>
      <c r="M106" s="294"/>
      <c r="N106" s="341"/>
      <c r="P106" s="608"/>
      <c r="Q106" s="608"/>
      <c r="R106" s="608"/>
      <c r="S106" s="342" t="s">
        <v>790</v>
      </c>
      <c r="T106" s="320" t="e">
        <f>#REF!*#REF!</f>
        <v>#REF!</v>
      </c>
      <c r="U106" s="320" t="e">
        <f>#REF!*#REF!</f>
        <v>#REF!</v>
      </c>
      <c r="V106" s="320" t="e">
        <f>#REF!*#REF!</f>
        <v>#REF!</v>
      </c>
      <c r="W106" s="320" t="e">
        <f>#REF!*#REF!</f>
        <v>#REF!</v>
      </c>
      <c r="X106" s="320" t="e">
        <f>#REF!*#REF!</f>
        <v>#REF!</v>
      </c>
      <c r="Y106" s="320" t="e">
        <f>#REF!*#REF!</f>
        <v>#REF!</v>
      </c>
      <c r="Z106" s="320" t="e">
        <f>#REF!*#REF!</f>
        <v>#REF!</v>
      </c>
      <c r="AA106" s="320" t="e">
        <f>#REF!*#REF!</f>
        <v>#REF!</v>
      </c>
      <c r="AB106" s="320" t="e">
        <f>#REF!*#REF!</f>
        <v>#REF!</v>
      </c>
      <c r="AC106" s="320" t="e">
        <f>#REF!*#REF!</f>
        <v>#REF!</v>
      </c>
      <c r="AD106" s="320" t="e">
        <f>#REF!*#REF!</f>
        <v>#REF!</v>
      </c>
      <c r="AE106" s="320" t="e">
        <f>#REF!*#REF!</f>
        <v>#REF!</v>
      </c>
      <c r="AF106" s="320" t="e">
        <f>#REF!*#REF!</f>
        <v>#REF!</v>
      </c>
      <c r="AG106" s="320" t="e">
        <f>#REF!*#REF!</f>
        <v>#REF!</v>
      </c>
      <c r="AH106" s="320" t="e">
        <f>#REF!*#REF!</f>
        <v>#REF!</v>
      </c>
      <c r="AI106" s="320" t="e">
        <f>#REF!*#REF!</f>
        <v>#REF!</v>
      </c>
      <c r="AJ106" s="320" t="e">
        <f>#REF!*#REF!</f>
        <v>#REF!</v>
      </c>
      <c r="AK106" s="320" t="e">
        <f>#REF!*#REF!</f>
        <v>#REF!</v>
      </c>
      <c r="AL106" s="320" t="e">
        <f>#REF!*#REF!</f>
        <v>#REF!</v>
      </c>
      <c r="AM106" s="320" t="e">
        <f>#REF!*#REF!</f>
        <v>#REF!</v>
      </c>
      <c r="AN106" s="320" t="e">
        <f>#REF!*#REF!</f>
        <v>#REF!</v>
      </c>
      <c r="AO106" s="320" t="e">
        <f>#REF!*#REF!</f>
        <v>#REF!</v>
      </c>
      <c r="AP106" s="320" t="e">
        <f>#REF!*#REF!</f>
        <v>#REF!</v>
      </c>
      <c r="AQ106" s="320" t="e">
        <f>#REF!*#REF!</f>
        <v>#REF!</v>
      </c>
      <c r="AR106" s="320" t="e">
        <f>#REF!*#REF!</f>
        <v>#REF!</v>
      </c>
      <c r="AS106" s="320" t="e">
        <f>#REF!*#REF!</f>
        <v>#REF!</v>
      </c>
      <c r="AT106" s="320" t="e">
        <f>#REF!*#REF!</f>
        <v>#REF!</v>
      </c>
      <c r="AU106" s="320" t="e">
        <f>#REF!*#REF!</f>
        <v>#REF!</v>
      </c>
      <c r="AV106" s="320" t="e">
        <f>#REF!*#REF!</f>
        <v>#REF!</v>
      </c>
      <c r="AW106" s="320" t="e">
        <f>#REF!*#REF!</f>
        <v>#REF!</v>
      </c>
      <c r="AX106" s="320" t="e">
        <f>#REF!*#REF!</f>
        <v>#REF!</v>
      </c>
      <c r="AY106" s="301" t="e">
        <f t="shared" si="1"/>
        <v>#REF!</v>
      </c>
    </row>
    <row r="107" spans="12:51" s="22" customFormat="1" ht="24.75" customHeight="1">
      <c r="L107" s="339"/>
      <c r="M107" s="294"/>
      <c r="N107" s="341"/>
      <c r="S107" s="293"/>
      <c r="T107" s="294"/>
      <c r="U107" s="294"/>
      <c r="V107" s="295"/>
      <c r="W107" s="295"/>
      <c r="X107" s="295"/>
      <c r="Y107" s="295"/>
      <c r="Z107" s="295"/>
      <c r="AA107" s="295"/>
      <c r="AB107" s="296"/>
      <c r="AC107" s="295"/>
      <c r="AD107" s="295"/>
      <c r="AE107" s="295"/>
      <c r="AF107" s="295"/>
      <c r="AG107" s="295"/>
      <c r="AH107" s="295"/>
      <c r="AI107" s="295"/>
      <c r="AJ107" s="295"/>
      <c r="AK107" s="295"/>
      <c r="AL107" s="296"/>
      <c r="AM107" s="295"/>
      <c r="AN107" s="296"/>
      <c r="AO107" s="296"/>
      <c r="AP107" s="296"/>
      <c r="AQ107" s="296"/>
      <c r="AR107" s="296"/>
      <c r="AS107" s="296"/>
      <c r="AT107" s="296"/>
      <c r="AU107" s="296"/>
      <c r="AV107" s="296"/>
      <c r="AW107" s="296"/>
      <c r="AX107" s="296"/>
      <c r="AY107" s="293"/>
    </row>
    <row r="108" spans="12:51" s="22" customFormat="1">
      <c r="L108" s="339"/>
      <c r="M108" s="294"/>
      <c r="N108" s="341"/>
      <c r="S108" s="293"/>
      <c r="T108" s="294"/>
      <c r="U108" s="294"/>
      <c r="V108" s="295"/>
      <c r="W108" s="295"/>
      <c r="X108" s="295"/>
      <c r="Y108" s="295"/>
      <c r="Z108" s="295"/>
      <c r="AA108" s="295"/>
      <c r="AB108" s="296"/>
      <c r="AC108" s="295"/>
      <c r="AD108" s="295"/>
      <c r="AE108" s="295"/>
      <c r="AF108" s="295"/>
      <c r="AG108" s="295"/>
      <c r="AH108" s="295"/>
      <c r="AI108" s="295"/>
      <c r="AJ108" s="295"/>
      <c r="AK108" s="295"/>
      <c r="AL108" s="296"/>
      <c r="AM108" s="295"/>
      <c r="AN108" s="296"/>
      <c r="AO108" s="296"/>
      <c r="AP108" s="296"/>
      <c r="AQ108" s="296"/>
      <c r="AR108" s="296"/>
      <c r="AS108" s="296"/>
      <c r="AT108" s="296"/>
      <c r="AU108" s="296"/>
      <c r="AV108" s="296"/>
      <c r="AW108" s="296"/>
      <c r="AX108" s="296"/>
      <c r="AY108" s="293"/>
    </row>
    <row r="109" spans="12:51" s="22" customFormat="1">
      <c r="L109" s="339"/>
      <c r="M109" s="294"/>
      <c r="N109" s="341"/>
      <c r="S109" s="293"/>
      <c r="T109" s="294"/>
      <c r="U109" s="294"/>
      <c r="V109" s="295"/>
      <c r="W109" s="295"/>
      <c r="X109" s="295"/>
      <c r="Y109" s="295"/>
      <c r="Z109" s="295"/>
      <c r="AA109" s="295"/>
      <c r="AB109" s="296"/>
      <c r="AC109" s="295"/>
      <c r="AD109" s="295"/>
      <c r="AE109" s="295"/>
      <c r="AF109" s="295"/>
      <c r="AG109" s="295"/>
      <c r="AH109" s="295"/>
      <c r="AI109" s="295"/>
      <c r="AJ109" s="295"/>
      <c r="AK109" s="295"/>
      <c r="AL109" s="296"/>
      <c r="AM109" s="295"/>
      <c r="AN109" s="296"/>
      <c r="AO109" s="296"/>
      <c r="AP109" s="296"/>
      <c r="AQ109" s="296"/>
      <c r="AR109" s="296"/>
      <c r="AS109" s="296"/>
      <c r="AT109" s="296"/>
      <c r="AU109" s="296"/>
      <c r="AV109" s="296"/>
      <c r="AW109" s="296"/>
      <c r="AX109" s="296"/>
      <c r="AY109" s="293"/>
    </row>
    <row r="110" spans="12:51" s="22" customFormat="1">
      <c r="L110" s="339"/>
      <c r="M110" s="294"/>
      <c r="N110" s="341"/>
      <c r="S110" s="293"/>
      <c r="T110" s="294"/>
      <c r="U110" s="294"/>
      <c r="V110" s="295"/>
      <c r="W110" s="295"/>
      <c r="X110" s="295"/>
      <c r="Y110" s="295"/>
      <c r="Z110" s="295"/>
      <c r="AA110" s="295"/>
      <c r="AB110" s="296"/>
      <c r="AC110" s="295"/>
      <c r="AD110" s="295"/>
      <c r="AE110" s="295"/>
      <c r="AF110" s="295"/>
      <c r="AG110" s="295"/>
      <c r="AH110" s="295"/>
      <c r="AI110" s="295"/>
      <c r="AJ110" s="295"/>
      <c r="AK110" s="295"/>
      <c r="AL110" s="296"/>
      <c r="AM110" s="295"/>
      <c r="AN110" s="296"/>
      <c r="AO110" s="296"/>
      <c r="AP110" s="296"/>
      <c r="AQ110" s="296"/>
      <c r="AR110" s="296"/>
      <c r="AS110" s="296"/>
      <c r="AT110" s="296"/>
      <c r="AU110" s="296"/>
      <c r="AV110" s="296"/>
      <c r="AW110" s="296"/>
      <c r="AX110" s="296"/>
      <c r="AY110" s="293"/>
    </row>
    <row r="111" spans="12:51" s="22" customFormat="1">
      <c r="L111" s="339"/>
      <c r="M111" s="294"/>
      <c r="N111" s="341"/>
      <c r="S111" s="293"/>
      <c r="T111" s="294"/>
      <c r="U111" s="294"/>
      <c r="V111" s="295"/>
      <c r="W111" s="295"/>
      <c r="X111" s="295"/>
      <c r="Y111" s="295"/>
      <c r="Z111" s="295"/>
      <c r="AA111" s="295"/>
      <c r="AB111" s="296"/>
      <c r="AC111" s="295"/>
      <c r="AD111" s="295"/>
      <c r="AE111" s="295"/>
      <c r="AF111" s="295"/>
      <c r="AG111" s="295"/>
      <c r="AH111" s="295"/>
      <c r="AI111" s="295"/>
      <c r="AJ111" s="295"/>
      <c r="AK111" s="295"/>
      <c r="AL111" s="296"/>
      <c r="AM111" s="295"/>
      <c r="AN111" s="296"/>
      <c r="AO111" s="296"/>
      <c r="AP111" s="296"/>
      <c r="AQ111" s="296"/>
      <c r="AR111" s="296"/>
      <c r="AS111" s="296"/>
      <c r="AT111" s="296"/>
      <c r="AU111" s="296"/>
      <c r="AV111" s="296"/>
      <c r="AW111" s="296"/>
      <c r="AX111" s="296"/>
      <c r="AY111" s="293"/>
    </row>
    <row r="112" spans="12:51" s="22" customFormat="1">
      <c r="L112" s="339"/>
      <c r="M112" s="294"/>
      <c r="N112" s="341"/>
      <c r="S112" s="293"/>
      <c r="T112" s="294"/>
      <c r="U112" s="294"/>
      <c r="V112" s="295"/>
      <c r="W112" s="295"/>
      <c r="X112" s="295"/>
      <c r="Y112" s="295"/>
      <c r="Z112" s="295"/>
      <c r="AA112" s="295"/>
      <c r="AB112" s="296"/>
      <c r="AC112" s="295"/>
      <c r="AD112" s="295"/>
      <c r="AE112" s="295"/>
      <c r="AF112" s="295"/>
      <c r="AG112" s="295"/>
      <c r="AH112" s="295"/>
      <c r="AI112" s="295"/>
      <c r="AJ112" s="295"/>
      <c r="AK112" s="295"/>
      <c r="AL112" s="296"/>
      <c r="AM112" s="295"/>
      <c r="AN112" s="296"/>
      <c r="AO112" s="296"/>
      <c r="AP112" s="296"/>
      <c r="AQ112" s="296"/>
      <c r="AR112" s="296"/>
      <c r="AS112" s="296"/>
      <c r="AT112" s="296"/>
      <c r="AU112" s="296"/>
      <c r="AV112" s="296"/>
      <c r="AW112" s="296"/>
      <c r="AX112" s="296"/>
      <c r="AY112" s="293"/>
    </row>
    <row r="113" spans="12:51" s="22" customFormat="1">
      <c r="L113" s="339"/>
      <c r="M113" s="294"/>
      <c r="N113" s="341"/>
      <c r="S113" s="293"/>
      <c r="T113" s="294"/>
      <c r="U113" s="294"/>
      <c r="V113" s="295"/>
      <c r="W113" s="295"/>
      <c r="X113" s="295"/>
      <c r="Y113" s="295"/>
      <c r="Z113" s="295"/>
      <c r="AA113" s="295"/>
      <c r="AB113" s="296"/>
      <c r="AC113" s="295"/>
      <c r="AD113" s="295"/>
      <c r="AE113" s="295"/>
      <c r="AF113" s="295"/>
      <c r="AG113" s="295"/>
      <c r="AH113" s="295"/>
      <c r="AI113" s="295"/>
      <c r="AJ113" s="295"/>
      <c r="AK113" s="295"/>
      <c r="AL113" s="296"/>
      <c r="AM113" s="295"/>
      <c r="AN113" s="296"/>
      <c r="AO113" s="296"/>
      <c r="AP113" s="296"/>
      <c r="AQ113" s="296"/>
      <c r="AR113" s="296"/>
      <c r="AS113" s="296"/>
      <c r="AT113" s="296"/>
      <c r="AU113" s="296"/>
      <c r="AV113" s="296"/>
      <c r="AW113" s="296"/>
      <c r="AX113" s="296"/>
      <c r="AY113" s="293"/>
    </row>
    <row r="114" spans="12:51" s="22" customFormat="1">
      <c r="L114" s="339"/>
      <c r="M114" s="294"/>
      <c r="N114" s="341"/>
      <c r="S114" s="293"/>
      <c r="T114" s="294"/>
      <c r="U114" s="294"/>
      <c r="V114" s="295"/>
      <c r="W114" s="295"/>
      <c r="X114" s="295"/>
      <c r="Y114" s="295"/>
      <c r="Z114" s="295"/>
      <c r="AA114" s="295"/>
      <c r="AB114" s="296"/>
      <c r="AC114" s="295"/>
      <c r="AD114" s="295"/>
      <c r="AE114" s="295"/>
      <c r="AF114" s="295"/>
      <c r="AG114" s="295"/>
      <c r="AH114" s="295"/>
      <c r="AI114" s="295"/>
      <c r="AJ114" s="295"/>
      <c r="AK114" s="295"/>
      <c r="AL114" s="296"/>
      <c r="AM114" s="295"/>
      <c r="AN114" s="296"/>
      <c r="AO114" s="296"/>
      <c r="AP114" s="296"/>
      <c r="AQ114" s="296"/>
      <c r="AR114" s="296"/>
      <c r="AS114" s="296"/>
      <c r="AT114" s="296"/>
      <c r="AU114" s="296"/>
      <c r="AV114" s="296"/>
      <c r="AW114" s="296"/>
      <c r="AX114" s="296"/>
      <c r="AY114" s="293"/>
    </row>
    <row r="115" spans="12:51" s="22" customFormat="1">
      <c r="L115" s="339"/>
      <c r="M115" s="294"/>
      <c r="N115" s="341"/>
      <c r="S115" s="293"/>
      <c r="T115" s="294"/>
      <c r="U115" s="294"/>
      <c r="V115" s="295"/>
      <c r="W115" s="295"/>
      <c r="X115" s="295"/>
      <c r="Y115" s="295"/>
      <c r="Z115" s="295"/>
      <c r="AA115" s="295"/>
      <c r="AB115" s="296"/>
      <c r="AC115" s="295"/>
      <c r="AD115" s="295"/>
      <c r="AE115" s="295"/>
      <c r="AF115" s="295"/>
      <c r="AG115" s="295"/>
      <c r="AH115" s="295"/>
      <c r="AI115" s="295"/>
      <c r="AJ115" s="295"/>
      <c r="AK115" s="295"/>
      <c r="AL115" s="296"/>
      <c r="AM115" s="295"/>
      <c r="AN115" s="296"/>
      <c r="AO115" s="296"/>
      <c r="AP115" s="296"/>
      <c r="AQ115" s="296"/>
      <c r="AR115" s="296"/>
      <c r="AS115" s="296"/>
      <c r="AT115" s="296"/>
      <c r="AU115" s="296"/>
      <c r="AV115" s="296"/>
      <c r="AW115" s="296"/>
      <c r="AX115" s="296"/>
      <c r="AY115" s="293"/>
    </row>
    <row r="116" spans="12:51" s="22" customFormat="1">
      <c r="L116" s="339"/>
      <c r="M116" s="294"/>
      <c r="N116" s="341"/>
      <c r="S116" s="293"/>
      <c r="T116" s="294"/>
      <c r="U116" s="294"/>
      <c r="V116" s="295"/>
      <c r="W116" s="295"/>
      <c r="X116" s="295"/>
      <c r="Y116" s="295"/>
      <c r="Z116" s="295"/>
      <c r="AA116" s="295"/>
      <c r="AB116" s="296"/>
      <c r="AC116" s="295"/>
      <c r="AD116" s="295"/>
      <c r="AE116" s="295"/>
      <c r="AF116" s="295"/>
      <c r="AG116" s="295"/>
      <c r="AH116" s="295"/>
      <c r="AI116" s="295"/>
      <c r="AJ116" s="295"/>
      <c r="AK116" s="295"/>
      <c r="AL116" s="296"/>
      <c r="AM116" s="295"/>
      <c r="AN116" s="296"/>
      <c r="AO116" s="296"/>
      <c r="AP116" s="296"/>
      <c r="AQ116" s="296"/>
      <c r="AR116" s="296"/>
      <c r="AS116" s="296"/>
      <c r="AT116" s="296"/>
      <c r="AU116" s="296"/>
      <c r="AV116" s="296"/>
      <c r="AW116" s="296"/>
      <c r="AX116" s="296"/>
      <c r="AY116" s="293"/>
    </row>
    <row r="117" spans="12:51" s="22" customFormat="1">
      <c r="L117" s="339"/>
      <c r="M117" s="294"/>
      <c r="N117" s="341"/>
      <c r="S117" s="293"/>
      <c r="T117" s="294"/>
      <c r="U117" s="294"/>
      <c r="V117" s="295"/>
      <c r="W117" s="295"/>
      <c r="X117" s="295"/>
      <c r="Y117" s="295"/>
      <c r="Z117" s="295"/>
      <c r="AA117" s="295"/>
      <c r="AB117" s="296"/>
      <c r="AC117" s="295"/>
      <c r="AD117" s="295"/>
      <c r="AE117" s="295"/>
      <c r="AF117" s="295"/>
      <c r="AG117" s="295"/>
      <c r="AH117" s="295"/>
      <c r="AI117" s="295"/>
      <c r="AJ117" s="295"/>
      <c r="AK117" s="295"/>
      <c r="AL117" s="296"/>
      <c r="AM117" s="295"/>
      <c r="AN117" s="296"/>
      <c r="AO117" s="296"/>
      <c r="AP117" s="296"/>
      <c r="AQ117" s="296"/>
      <c r="AR117" s="296"/>
      <c r="AS117" s="296"/>
      <c r="AT117" s="296"/>
      <c r="AU117" s="296"/>
      <c r="AV117" s="296"/>
      <c r="AW117" s="296"/>
      <c r="AX117" s="296"/>
      <c r="AY117" s="293"/>
    </row>
    <row r="118" spans="12:51" s="22" customFormat="1">
      <c r="L118" s="339"/>
      <c r="M118" s="294"/>
      <c r="N118" s="341"/>
      <c r="S118" s="293"/>
      <c r="T118" s="294"/>
      <c r="U118" s="294"/>
      <c r="V118" s="295"/>
      <c r="W118" s="295"/>
      <c r="X118" s="295"/>
      <c r="Y118" s="295"/>
      <c r="Z118" s="295"/>
      <c r="AA118" s="295"/>
      <c r="AB118" s="296"/>
      <c r="AC118" s="295"/>
      <c r="AD118" s="295"/>
      <c r="AE118" s="295"/>
      <c r="AF118" s="295"/>
      <c r="AG118" s="295"/>
      <c r="AH118" s="295"/>
      <c r="AI118" s="295"/>
      <c r="AJ118" s="295"/>
      <c r="AK118" s="295"/>
      <c r="AL118" s="296"/>
      <c r="AM118" s="295"/>
      <c r="AN118" s="296"/>
      <c r="AO118" s="296"/>
      <c r="AP118" s="296"/>
      <c r="AQ118" s="296"/>
      <c r="AR118" s="296"/>
      <c r="AS118" s="296"/>
      <c r="AT118" s="296"/>
      <c r="AU118" s="296"/>
      <c r="AV118" s="296"/>
      <c r="AW118" s="296"/>
      <c r="AX118" s="296"/>
      <c r="AY118" s="293"/>
    </row>
    <row r="119" spans="12:51" s="22" customFormat="1">
      <c r="L119" s="339"/>
      <c r="M119" s="294"/>
      <c r="N119" s="341"/>
      <c r="S119" s="293"/>
      <c r="T119" s="294"/>
      <c r="U119" s="294"/>
      <c r="V119" s="295"/>
      <c r="W119" s="295"/>
      <c r="X119" s="295"/>
      <c r="Y119" s="295"/>
      <c r="Z119" s="295"/>
      <c r="AA119" s="295"/>
      <c r="AB119" s="296"/>
      <c r="AC119" s="295"/>
      <c r="AD119" s="295"/>
      <c r="AE119" s="295"/>
      <c r="AF119" s="295"/>
      <c r="AG119" s="295"/>
      <c r="AH119" s="295"/>
      <c r="AI119" s="295"/>
      <c r="AJ119" s="295"/>
      <c r="AK119" s="295"/>
      <c r="AL119" s="296"/>
      <c r="AM119" s="295"/>
      <c r="AN119" s="296"/>
      <c r="AO119" s="296"/>
      <c r="AP119" s="296"/>
      <c r="AQ119" s="296"/>
      <c r="AR119" s="296"/>
      <c r="AS119" s="296"/>
      <c r="AT119" s="296"/>
      <c r="AU119" s="296"/>
      <c r="AV119" s="296"/>
      <c r="AW119" s="296"/>
      <c r="AX119" s="296"/>
      <c r="AY119" s="293"/>
    </row>
    <row r="120" spans="12:51" s="22" customFormat="1">
      <c r="L120" s="339"/>
      <c r="M120" s="294"/>
      <c r="N120" s="341"/>
      <c r="S120" s="293"/>
      <c r="T120" s="294"/>
      <c r="U120" s="294"/>
      <c r="V120" s="295"/>
      <c r="W120" s="295"/>
      <c r="X120" s="295"/>
      <c r="Y120" s="295"/>
      <c r="Z120" s="295"/>
      <c r="AA120" s="295"/>
      <c r="AB120" s="296"/>
      <c r="AC120" s="295"/>
      <c r="AD120" s="295"/>
      <c r="AE120" s="295"/>
      <c r="AF120" s="295"/>
      <c r="AG120" s="295"/>
      <c r="AH120" s="295"/>
      <c r="AI120" s="295"/>
      <c r="AJ120" s="295"/>
      <c r="AK120" s="295"/>
      <c r="AL120" s="296"/>
      <c r="AM120" s="295"/>
      <c r="AN120" s="296"/>
      <c r="AO120" s="296"/>
      <c r="AP120" s="296"/>
      <c r="AQ120" s="296"/>
      <c r="AR120" s="296"/>
      <c r="AS120" s="296"/>
      <c r="AT120" s="296"/>
      <c r="AU120" s="296"/>
      <c r="AV120" s="296"/>
      <c r="AW120" s="296"/>
      <c r="AX120" s="296"/>
      <c r="AY120" s="293"/>
    </row>
    <row r="121" spans="12:51" s="22" customFormat="1">
      <c r="L121" s="339"/>
      <c r="M121" s="294"/>
      <c r="N121" s="341"/>
      <c r="S121" s="293"/>
      <c r="T121" s="294"/>
      <c r="U121" s="294"/>
      <c r="V121" s="295"/>
      <c r="W121" s="295"/>
      <c r="X121" s="295"/>
      <c r="Y121" s="295"/>
      <c r="Z121" s="295"/>
      <c r="AA121" s="295"/>
      <c r="AB121" s="296"/>
      <c r="AC121" s="295"/>
      <c r="AD121" s="295"/>
      <c r="AE121" s="295"/>
      <c r="AF121" s="295"/>
      <c r="AG121" s="295"/>
      <c r="AH121" s="295"/>
      <c r="AI121" s="295"/>
      <c r="AJ121" s="295"/>
      <c r="AK121" s="295"/>
      <c r="AL121" s="296"/>
      <c r="AM121" s="295"/>
      <c r="AN121" s="296"/>
      <c r="AO121" s="296"/>
      <c r="AP121" s="296"/>
      <c r="AQ121" s="296"/>
      <c r="AR121" s="296"/>
      <c r="AS121" s="296"/>
      <c r="AT121" s="296"/>
      <c r="AU121" s="296"/>
      <c r="AV121" s="296"/>
      <c r="AW121" s="296"/>
      <c r="AX121" s="296"/>
      <c r="AY121" s="293"/>
    </row>
    <row r="122" spans="12:51" s="22" customFormat="1">
      <c r="L122" s="339"/>
      <c r="M122" s="294"/>
      <c r="N122" s="341"/>
      <c r="S122" s="293"/>
      <c r="T122" s="294"/>
      <c r="U122" s="294"/>
      <c r="V122" s="295"/>
      <c r="W122" s="295"/>
      <c r="X122" s="295"/>
      <c r="Y122" s="295"/>
      <c r="Z122" s="295"/>
      <c r="AA122" s="295"/>
      <c r="AB122" s="296"/>
      <c r="AC122" s="295"/>
      <c r="AD122" s="295"/>
      <c r="AE122" s="295"/>
      <c r="AF122" s="295"/>
      <c r="AG122" s="295"/>
      <c r="AH122" s="295"/>
      <c r="AI122" s="295"/>
      <c r="AJ122" s="295"/>
      <c r="AK122" s="295"/>
      <c r="AL122" s="296"/>
      <c r="AM122" s="295"/>
      <c r="AN122" s="296"/>
      <c r="AO122" s="296"/>
      <c r="AP122" s="296"/>
      <c r="AQ122" s="296"/>
      <c r="AR122" s="296"/>
      <c r="AS122" s="296"/>
      <c r="AT122" s="296"/>
      <c r="AU122" s="296"/>
      <c r="AV122" s="296"/>
      <c r="AW122" s="296"/>
      <c r="AX122" s="296"/>
      <c r="AY122" s="293"/>
    </row>
    <row r="123" spans="12:51" s="22" customFormat="1">
      <c r="L123" s="339"/>
      <c r="M123" s="294"/>
      <c r="N123" s="341"/>
      <c r="S123" s="293"/>
      <c r="T123" s="294"/>
      <c r="U123" s="294"/>
      <c r="V123" s="295"/>
      <c r="W123" s="295"/>
      <c r="X123" s="295"/>
      <c r="Y123" s="295"/>
      <c r="Z123" s="295"/>
      <c r="AA123" s="295"/>
      <c r="AB123" s="296"/>
      <c r="AC123" s="295"/>
      <c r="AD123" s="295"/>
      <c r="AE123" s="295"/>
      <c r="AF123" s="295"/>
      <c r="AG123" s="295"/>
      <c r="AH123" s="295"/>
      <c r="AI123" s="295"/>
      <c r="AJ123" s="295"/>
      <c r="AK123" s="295"/>
      <c r="AL123" s="296"/>
      <c r="AM123" s="295"/>
      <c r="AN123" s="296"/>
      <c r="AO123" s="296"/>
      <c r="AP123" s="296"/>
      <c r="AQ123" s="296"/>
      <c r="AR123" s="296"/>
      <c r="AS123" s="296"/>
      <c r="AT123" s="296"/>
      <c r="AU123" s="296"/>
      <c r="AV123" s="296"/>
      <c r="AW123" s="296"/>
      <c r="AX123" s="296"/>
      <c r="AY123" s="293"/>
    </row>
    <row r="124" spans="12:51" s="22" customFormat="1">
      <c r="L124" s="339"/>
      <c r="M124" s="294"/>
      <c r="N124" s="341"/>
      <c r="S124" s="293"/>
      <c r="T124" s="294"/>
      <c r="U124" s="294"/>
      <c r="V124" s="295"/>
      <c r="W124" s="295"/>
      <c r="X124" s="295"/>
      <c r="Y124" s="295"/>
      <c r="Z124" s="295"/>
      <c r="AA124" s="295"/>
      <c r="AB124" s="296"/>
      <c r="AC124" s="295"/>
      <c r="AD124" s="295"/>
      <c r="AE124" s="295"/>
      <c r="AF124" s="295"/>
      <c r="AG124" s="295"/>
      <c r="AH124" s="295"/>
      <c r="AI124" s="295"/>
      <c r="AJ124" s="295"/>
      <c r="AK124" s="295"/>
      <c r="AL124" s="296"/>
      <c r="AM124" s="295"/>
      <c r="AN124" s="296"/>
      <c r="AO124" s="296"/>
      <c r="AP124" s="296"/>
      <c r="AQ124" s="296"/>
      <c r="AR124" s="296"/>
      <c r="AS124" s="296"/>
      <c r="AT124" s="296"/>
      <c r="AU124" s="296"/>
      <c r="AV124" s="296"/>
      <c r="AW124" s="296"/>
      <c r="AX124" s="296"/>
      <c r="AY124" s="293"/>
    </row>
    <row r="125" spans="12:51" s="22" customFormat="1">
      <c r="L125" s="339"/>
      <c r="M125" s="294"/>
      <c r="N125" s="341"/>
      <c r="S125" s="293"/>
      <c r="T125" s="294"/>
      <c r="U125" s="294"/>
      <c r="V125" s="295"/>
      <c r="W125" s="295"/>
      <c r="X125" s="295"/>
      <c r="Y125" s="295"/>
      <c r="Z125" s="295"/>
      <c r="AA125" s="295"/>
      <c r="AB125" s="296"/>
      <c r="AC125" s="295"/>
      <c r="AD125" s="295"/>
      <c r="AE125" s="295"/>
      <c r="AF125" s="295"/>
      <c r="AG125" s="295"/>
      <c r="AH125" s="295"/>
      <c r="AI125" s="295"/>
      <c r="AJ125" s="295"/>
      <c r="AK125" s="295"/>
      <c r="AL125" s="296"/>
      <c r="AM125" s="295"/>
      <c r="AN125" s="296"/>
      <c r="AO125" s="296"/>
      <c r="AP125" s="296"/>
      <c r="AQ125" s="296"/>
      <c r="AR125" s="296"/>
      <c r="AS125" s="296"/>
      <c r="AT125" s="296"/>
      <c r="AU125" s="296"/>
      <c r="AV125" s="296"/>
      <c r="AW125" s="296"/>
      <c r="AX125" s="296"/>
      <c r="AY125" s="293"/>
    </row>
    <row r="126" spans="12:51" s="22" customFormat="1">
      <c r="L126" s="339"/>
      <c r="M126" s="294"/>
      <c r="N126" s="341"/>
      <c r="S126" s="293"/>
      <c r="T126" s="294"/>
      <c r="U126" s="294"/>
      <c r="V126" s="295"/>
      <c r="W126" s="295"/>
      <c r="X126" s="295"/>
      <c r="Y126" s="295"/>
      <c r="Z126" s="295"/>
      <c r="AA126" s="295"/>
      <c r="AB126" s="296"/>
      <c r="AC126" s="295"/>
      <c r="AD126" s="295"/>
      <c r="AE126" s="295"/>
      <c r="AF126" s="295"/>
      <c r="AG126" s="295"/>
      <c r="AH126" s="295"/>
      <c r="AI126" s="295"/>
      <c r="AJ126" s="295"/>
      <c r="AK126" s="295"/>
      <c r="AL126" s="296"/>
      <c r="AM126" s="295"/>
      <c r="AN126" s="296"/>
      <c r="AO126" s="296"/>
      <c r="AP126" s="296"/>
      <c r="AQ126" s="296"/>
      <c r="AR126" s="296"/>
      <c r="AS126" s="296"/>
      <c r="AT126" s="296"/>
      <c r="AU126" s="296"/>
      <c r="AV126" s="296"/>
      <c r="AW126" s="296"/>
      <c r="AX126" s="296"/>
      <c r="AY126" s="293"/>
    </row>
    <row r="127" spans="12:51" s="22" customFormat="1">
      <c r="L127" s="339"/>
      <c r="M127" s="294"/>
      <c r="N127" s="341"/>
      <c r="S127" s="293"/>
      <c r="T127" s="294"/>
      <c r="U127" s="294"/>
      <c r="V127" s="295"/>
      <c r="W127" s="295"/>
      <c r="X127" s="295"/>
      <c r="Y127" s="295"/>
      <c r="Z127" s="295"/>
      <c r="AA127" s="295"/>
      <c r="AB127" s="296"/>
      <c r="AC127" s="295"/>
      <c r="AD127" s="295"/>
      <c r="AE127" s="295"/>
      <c r="AF127" s="295"/>
      <c r="AG127" s="295"/>
      <c r="AH127" s="295"/>
      <c r="AI127" s="295"/>
      <c r="AJ127" s="295"/>
      <c r="AK127" s="295"/>
      <c r="AL127" s="296"/>
      <c r="AM127" s="295"/>
      <c r="AN127" s="296"/>
      <c r="AO127" s="296"/>
      <c r="AP127" s="296"/>
      <c r="AQ127" s="296"/>
      <c r="AR127" s="296"/>
      <c r="AS127" s="296"/>
      <c r="AT127" s="296"/>
      <c r="AU127" s="296"/>
      <c r="AV127" s="296"/>
      <c r="AW127" s="296"/>
      <c r="AX127" s="296"/>
      <c r="AY127" s="293"/>
    </row>
    <row r="128" spans="12:51" s="22" customFormat="1">
      <c r="L128" s="339"/>
      <c r="M128" s="294"/>
      <c r="N128" s="341"/>
      <c r="S128" s="293"/>
      <c r="T128" s="294"/>
      <c r="U128" s="294"/>
      <c r="V128" s="295"/>
      <c r="W128" s="295"/>
      <c r="X128" s="295"/>
      <c r="Y128" s="295"/>
      <c r="Z128" s="295"/>
      <c r="AA128" s="295"/>
      <c r="AB128" s="296"/>
      <c r="AC128" s="295"/>
      <c r="AD128" s="295"/>
      <c r="AE128" s="295"/>
      <c r="AF128" s="295"/>
      <c r="AG128" s="295"/>
      <c r="AH128" s="295"/>
      <c r="AI128" s="295"/>
      <c r="AJ128" s="295"/>
      <c r="AK128" s="295"/>
      <c r="AL128" s="296"/>
      <c r="AM128" s="295"/>
      <c r="AN128" s="296"/>
      <c r="AO128" s="296"/>
      <c r="AP128" s="296"/>
      <c r="AQ128" s="296"/>
      <c r="AR128" s="296"/>
      <c r="AS128" s="296"/>
      <c r="AT128" s="296"/>
      <c r="AU128" s="296"/>
      <c r="AV128" s="296"/>
      <c r="AW128" s="296"/>
      <c r="AX128" s="296"/>
      <c r="AY128" s="293"/>
    </row>
    <row r="129" spans="12:51" s="22" customFormat="1">
      <c r="L129" s="339"/>
      <c r="M129" s="294"/>
      <c r="N129" s="341"/>
      <c r="S129" s="293"/>
      <c r="T129" s="294"/>
      <c r="U129" s="294"/>
      <c r="V129" s="295"/>
      <c r="W129" s="295"/>
      <c r="X129" s="295"/>
      <c r="Y129" s="295"/>
      <c r="Z129" s="295"/>
      <c r="AA129" s="295"/>
      <c r="AB129" s="296"/>
      <c r="AC129" s="295"/>
      <c r="AD129" s="295"/>
      <c r="AE129" s="295"/>
      <c r="AF129" s="295"/>
      <c r="AG129" s="295"/>
      <c r="AH129" s="295"/>
      <c r="AI129" s="295"/>
      <c r="AJ129" s="295"/>
      <c r="AK129" s="295"/>
      <c r="AL129" s="296"/>
      <c r="AM129" s="295"/>
      <c r="AN129" s="296"/>
      <c r="AO129" s="296"/>
      <c r="AP129" s="296"/>
      <c r="AQ129" s="296"/>
      <c r="AR129" s="296"/>
      <c r="AS129" s="296"/>
      <c r="AT129" s="296"/>
      <c r="AU129" s="296"/>
      <c r="AV129" s="296"/>
      <c r="AW129" s="296"/>
      <c r="AX129" s="296"/>
      <c r="AY129" s="293"/>
    </row>
    <row r="130" spans="12:51" s="22" customFormat="1">
      <c r="L130" s="339"/>
      <c r="M130" s="294"/>
      <c r="N130" s="341"/>
      <c r="S130" s="293"/>
      <c r="T130" s="294"/>
      <c r="U130" s="294"/>
      <c r="V130" s="295"/>
      <c r="W130" s="295"/>
      <c r="X130" s="295"/>
      <c r="Y130" s="295"/>
      <c r="Z130" s="295"/>
      <c r="AA130" s="295"/>
      <c r="AB130" s="296"/>
      <c r="AC130" s="295"/>
      <c r="AD130" s="295"/>
      <c r="AE130" s="295"/>
      <c r="AF130" s="295"/>
      <c r="AG130" s="295"/>
      <c r="AH130" s="295"/>
      <c r="AI130" s="295"/>
      <c r="AJ130" s="295"/>
      <c r="AK130" s="295"/>
      <c r="AL130" s="296"/>
      <c r="AM130" s="295"/>
      <c r="AN130" s="296"/>
      <c r="AO130" s="296"/>
      <c r="AP130" s="296"/>
      <c r="AQ130" s="296"/>
      <c r="AR130" s="296"/>
      <c r="AS130" s="296"/>
      <c r="AT130" s="296"/>
      <c r="AU130" s="296"/>
      <c r="AV130" s="296"/>
      <c r="AW130" s="296"/>
      <c r="AX130" s="296"/>
      <c r="AY130" s="293"/>
    </row>
    <row r="131" spans="12:51" s="22" customFormat="1">
      <c r="L131" s="339"/>
      <c r="M131" s="294"/>
      <c r="N131" s="341"/>
      <c r="S131" s="293"/>
      <c r="T131" s="294"/>
      <c r="U131" s="294"/>
      <c r="V131" s="295"/>
      <c r="W131" s="295"/>
      <c r="X131" s="295"/>
      <c r="Y131" s="295"/>
      <c r="Z131" s="295"/>
      <c r="AA131" s="295"/>
      <c r="AB131" s="296"/>
      <c r="AC131" s="295"/>
      <c r="AD131" s="295"/>
      <c r="AE131" s="295"/>
      <c r="AF131" s="295"/>
      <c r="AG131" s="295"/>
      <c r="AH131" s="295"/>
      <c r="AI131" s="295"/>
      <c r="AJ131" s="295"/>
      <c r="AK131" s="295"/>
      <c r="AL131" s="296"/>
      <c r="AM131" s="295"/>
      <c r="AN131" s="296"/>
      <c r="AO131" s="296"/>
      <c r="AP131" s="296"/>
      <c r="AQ131" s="296"/>
      <c r="AR131" s="296"/>
      <c r="AS131" s="296"/>
      <c r="AT131" s="296"/>
      <c r="AU131" s="296"/>
      <c r="AV131" s="296"/>
      <c r="AW131" s="296"/>
      <c r="AX131" s="296"/>
      <c r="AY131" s="293"/>
    </row>
    <row r="132" spans="12:51" s="22" customFormat="1">
      <c r="L132" s="339"/>
      <c r="M132" s="294"/>
      <c r="N132" s="341"/>
      <c r="S132" s="293"/>
      <c r="T132" s="294"/>
      <c r="U132" s="294"/>
      <c r="V132" s="295"/>
      <c r="W132" s="295"/>
      <c r="X132" s="295"/>
      <c r="Y132" s="295"/>
      <c r="Z132" s="295"/>
      <c r="AA132" s="295"/>
      <c r="AB132" s="296"/>
      <c r="AC132" s="295"/>
      <c r="AD132" s="295"/>
      <c r="AE132" s="295"/>
      <c r="AF132" s="295"/>
      <c r="AG132" s="295"/>
      <c r="AH132" s="295"/>
      <c r="AI132" s="295"/>
      <c r="AJ132" s="295"/>
      <c r="AK132" s="295"/>
      <c r="AL132" s="296"/>
      <c r="AM132" s="295"/>
      <c r="AN132" s="296"/>
      <c r="AO132" s="296"/>
      <c r="AP132" s="296"/>
      <c r="AQ132" s="296"/>
      <c r="AR132" s="296"/>
      <c r="AS132" s="296"/>
      <c r="AT132" s="296"/>
      <c r="AU132" s="296"/>
      <c r="AV132" s="296"/>
      <c r="AW132" s="296"/>
      <c r="AX132" s="296"/>
      <c r="AY132" s="293"/>
    </row>
    <row r="133" spans="12:51" s="22" customFormat="1">
      <c r="L133" s="339"/>
      <c r="M133" s="294"/>
      <c r="N133" s="341"/>
      <c r="S133" s="293"/>
      <c r="T133" s="294"/>
      <c r="U133" s="294"/>
      <c r="V133" s="295"/>
      <c r="W133" s="295"/>
      <c r="X133" s="295"/>
      <c r="Y133" s="295"/>
      <c r="Z133" s="295"/>
      <c r="AA133" s="295"/>
      <c r="AB133" s="296"/>
      <c r="AC133" s="295"/>
      <c r="AD133" s="295"/>
      <c r="AE133" s="295"/>
      <c r="AF133" s="295"/>
      <c r="AG133" s="295"/>
      <c r="AH133" s="295"/>
      <c r="AI133" s="295"/>
      <c r="AJ133" s="295"/>
      <c r="AK133" s="295"/>
      <c r="AL133" s="296"/>
      <c r="AM133" s="295"/>
      <c r="AN133" s="296"/>
      <c r="AO133" s="296"/>
      <c r="AP133" s="296"/>
      <c r="AQ133" s="296"/>
      <c r="AR133" s="296"/>
      <c r="AS133" s="296"/>
      <c r="AT133" s="296"/>
      <c r="AU133" s="296"/>
      <c r="AV133" s="296"/>
      <c r="AW133" s="296"/>
      <c r="AX133" s="296"/>
      <c r="AY133" s="293"/>
    </row>
    <row r="134" spans="12:51" s="22" customFormat="1">
      <c r="L134" s="339"/>
      <c r="M134" s="294"/>
      <c r="N134" s="341"/>
      <c r="S134" s="293"/>
      <c r="T134" s="294"/>
      <c r="U134" s="294"/>
      <c r="V134" s="295"/>
      <c r="W134" s="295"/>
      <c r="X134" s="295"/>
      <c r="Y134" s="295"/>
      <c r="Z134" s="295"/>
      <c r="AA134" s="295"/>
      <c r="AB134" s="296"/>
      <c r="AC134" s="295"/>
      <c r="AD134" s="295"/>
      <c r="AE134" s="295"/>
      <c r="AF134" s="295"/>
      <c r="AG134" s="295"/>
      <c r="AH134" s="295"/>
      <c r="AI134" s="295"/>
      <c r="AJ134" s="295"/>
      <c r="AK134" s="295"/>
      <c r="AL134" s="296"/>
      <c r="AM134" s="295"/>
      <c r="AN134" s="296"/>
      <c r="AO134" s="296"/>
      <c r="AP134" s="296"/>
      <c r="AQ134" s="296"/>
      <c r="AR134" s="296"/>
      <c r="AS134" s="296"/>
      <c r="AT134" s="296"/>
      <c r="AU134" s="296"/>
      <c r="AV134" s="296"/>
      <c r="AW134" s="296"/>
      <c r="AX134" s="296"/>
      <c r="AY134" s="293"/>
    </row>
    <row r="135" spans="12:51" s="22" customFormat="1">
      <c r="L135" s="339"/>
      <c r="M135" s="294"/>
      <c r="N135" s="341"/>
      <c r="S135" s="293"/>
      <c r="T135" s="294"/>
      <c r="U135" s="294"/>
      <c r="V135" s="295"/>
      <c r="W135" s="295"/>
      <c r="X135" s="295"/>
      <c r="Y135" s="295"/>
      <c r="Z135" s="295"/>
      <c r="AA135" s="295"/>
      <c r="AB135" s="296"/>
      <c r="AC135" s="295"/>
      <c r="AD135" s="295"/>
      <c r="AE135" s="295"/>
      <c r="AF135" s="295"/>
      <c r="AG135" s="295"/>
      <c r="AH135" s="295"/>
      <c r="AI135" s="295"/>
      <c r="AJ135" s="295"/>
      <c r="AK135" s="295"/>
      <c r="AL135" s="296"/>
      <c r="AM135" s="295"/>
      <c r="AN135" s="296"/>
      <c r="AO135" s="296"/>
      <c r="AP135" s="296"/>
      <c r="AQ135" s="296"/>
      <c r="AR135" s="296"/>
      <c r="AS135" s="296"/>
      <c r="AT135" s="296"/>
      <c r="AU135" s="296"/>
      <c r="AV135" s="296"/>
      <c r="AW135" s="296"/>
      <c r="AX135" s="296"/>
      <c r="AY135" s="293"/>
    </row>
    <row r="136" spans="12:51" s="22" customFormat="1">
      <c r="L136" s="339"/>
      <c r="M136" s="294"/>
      <c r="N136" s="341"/>
      <c r="S136" s="293"/>
      <c r="T136" s="294"/>
      <c r="U136" s="294"/>
      <c r="V136" s="295"/>
      <c r="W136" s="295"/>
      <c r="X136" s="295"/>
      <c r="Y136" s="295"/>
      <c r="Z136" s="295"/>
      <c r="AA136" s="295"/>
      <c r="AB136" s="296"/>
      <c r="AC136" s="295"/>
      <c r="AD136" s="295"/>
      <c r="AE136" s="295"/>
      <c r="AF136" s="295"/>
      <c r="AG136" s="295"/>
      <c r="AH136" s="295"/>
      <c r="AI136" s="295"/>
      <c r="AJ136" s="295"/>
      <c r="AK136" s="295"/>
      <c r="AL136" s="296"/>
      <c r="AM136" s="295"/>
      <c r="AN136" s="296"/>
      <c r="AO136" s="296"/>
      <c r="AP136" s="296"/>
      <c r="AQ136" s="296"/>
      <c r="AR136" s="296"/>
      <c r="AS136" s="296"/>
      <c r="AT136" s="296"/>
      <c r="AU136" s="296"/>
      <c r="AV136" s="296"/>
      <c r="AW136" s="296"/>
      <c r="AX136" s="296"/>
      <c r="AY136" s="293"/>
    </row>
    <row r="137" spans="12:51" s="22" customFormat="1">
      <c r="L137" s="339"/>
      <c r="M137" s="294"/>
      <c r="N137" s="341"/>
      <c r="S137" s="293"/>
      <c r="T137" s="294"/>
      <c r="U137" s="294"/>
      <c r="V137" s="295"/>
      <c r="W137" s="295"/>
      <c r="X137" s="295"/>
      <c r="Y137" s="295"/>
      <c r="Z137" s="295"/>
      <c r="AA137" s="295"/>
      <c r="AB137" s="296"/>
      <c r="AC137" s="295"/>
      <c r="AD137" s="295"/>
      <c r="AE137" s="295"/>
      <c r="AF137" s="295"/>
      <c r="AG137" s="295"/>
      <c r="AH137" s="295"/>
      <c r="AI137" s="295"/>
      <c r="AJ137" s="295"/>
      <c r="AK137" s="295"/>
      <c r="AL137" s="296"/>
      <c r="AM137" s="295"/>
      <c r="AN137" s="296"/>
      <c r="AO137" s="296"/>
      <c r="AP137" s="296"/>
      <c r="AQ137" s="296"/>
      <c r="AR137" s="296"/>
      <c r="AS137" s="296"/>
      <c r="AT137" s="296"/>
      <c r="AU137" s="296"/>
      <c r="AV137" s="296"/>
      <c r="AW137" s="296"/>
      <c r="AX137" s="296"/>
      <c r="AY137" s="293"/>
    </row>
    <row r="138" spans="12:51" s="22" customFormat="1">
      <c r="L138" s="339"/>
      <c r="M138" s="294"/>
      <c r="N138" s="341"/>
      <c r="S138" s="293"/>
      <c r="T138" s="294"/>
      <c r="U138" s="294"/>
      <c r="V138" s="295"/>
      <c r="W138" s="295"/>
      <c r="X138" s="295"/>
      <c r="Y138" s="295"/>
      <c r="Z138" s="295"/>
      <c r="AA138" s="295"/>
      <c r="AB138" s="296"/>
      <c r="AC138" s="295"/>
      <c r="AD138" s="295"/>
      <c r="AE138" s="295"/>
      <c r="AF138" s="295"/>
      <c r="AG138" s="295"/>
      <c r="AH138" s="295"/>
      <c r="AI138" s="295"/>
      <c r="AJ138" s="295"/>
      <c r="AK138" s="295"/>
      <c r="AL138" s="296"/>
      <c r="AM138" s="295"/>
      <c r="AN138" s="296"/>
      <c r="AO138" s="296"/>
      <c r="AP138" s="296"/>
      <c r="AQ138" s="296"/>
      <c r="AR138" s="296"/>
      <c r="AS138" s="296"/>
      <c r="AT138" s="296"/>
      <c r="AU138" s="296"/>
      <c r="AV138" s="296"/>
      <c r="AW138" s="296"/>
      <c r="AX138" s="296"/>
      <c r="AY138" s="293"/>
    </row>
    <row r="139" spans="12:51" s="22" customFormat="1">
      <c r="L139" s="339"/>
      <c r="M139" s="294"/>
      <c r="N139" s="341"/>
      <c r="S139" s="293"/>
      <c r="T139" s="294"/>
      <c r="U139" s="294"/>
      <c r="V139" s="295"/>
      <c r="W139" s="295"/>
      <c r="X139" s="295"/>
      <c r="Y139" s="295"/>
      <c r="Z139" s="295"/>
      <c r="AA139" s="295"/>
      <c r="AB139" s="296"/>
      <c r="AC139" s="295"/>
      <c r="AD139" s="295"/>
      <c r="AE139" s="295"/>
      <c r="AF139" s="295"/>
      <c r="AG139" s="295"/>
      <c r="AH139" s="295"/>
      <c r="AI139" s="295"/>
      <c r="AJ139" s="295"/>
      <c r="AK139" s="295"/>
      <c r="AL139" s="296"/>
      <c r="AM139" s="295"/>
      <c r="AN139" s="296"/>
      <c r="AO139" s="296"/>
      <c r="AP139" s="296"/>
      <c r="AQ139" s="296"/>
      <c r="AR139" s="296"/>
      <c r="AS139" s="296"/>
      <c r="AT139" s="296"/>
      <c r="AU139" s="296"/>
      <c r="AV139" s="296"/>
      <c r="AW139" s="296"/>
      <c r="AX139" s="296"/>
      <c r="AY139" s="293"/>
    </row>
    <row r="140" spans="12:51" s="22" customFormat="1">
      <c r="L140" s="339"/>
      <c r="M140" s="294"/>
      <c r="N140" s="341"/>
      <c r="S140" s="293"/>
      <c r="T140" s="294"/>
      <c r="U140" s="294"/>
      <c r="V140" s="295"/>
      <c r="W140" s="295"/>
      <c r="X140" s="295"/>
      <c r="Y140" s="295"/>
      <c r="Z140" s="295"/>
      <c r="AA140" s="295"/>
      <c r="AB140" s="296"/>
      <c r="AC140" s="295"/>
      <c r="AD140" s="295"/>
      <c r="AE140" s="295"/>
      <c r="AF140" s="295"/>
      <c r="AG140" s="295"/>
      <c r="AH140" s="295"/>
      <c r="AI140" s="295"/>
      <c r="AJ140" s="295"/>
      <c r="AK140" s="295"/>
      <c r="AL140" s="296"/>
      <c r="AM140" s="295"/>
      <c r="AN140" s="296"/>
      <c r="AO140" s="296"/>
      <c r="AP140" s="296"/>
      <c r="AQ140" s="296"/>
      <c r="AR140" s="296"/>
      <c r="AS140" s="296"/>
      <c r="AT140" s="296"/>
      <c r="AU140" s="296"/>
      <c r="AV140" s="296"/>
      <c r="AW140" s="296"/>
      <c r="AX140" s="296"/>
      <c r="AY140" s="293"/>
    </row>
    <row r="141" spans="12:51" s="22" customFormat="1">
      <c r="L141" s="339"/>
      <c r="M141" s="294"/>
      <c r="N141" s="341"/>
      <c r="S141" s="293"/>
      <c r="T141" s="294"/>
      <c r="U141" s="294"/>
      <c r="V141" s="295"/>
      <c r="W141" s="295"/>
      <c r="X141" s="295"/>
      <c r="Y141" s="295"/>
      <c r="Z141" s="295"/>
      <c r="AA141" s="295"/>
      <c r="AB141" s="296"/>
      <c r="AC141" s="295"/>
      <c r="AD141" s="295"/>
      <c r="AE141" s="295"/>
      <c r="AF141" s="295"/>
      <c r="AG141" s="295"/>
      <c r="AH141" s="295"/>
      <c r="AI141" s="295"/>
      <c r="AJ141" s="295"/>
      <c r="AK141" s="295"/>
      <c r="AL141" s="296"/>
      <c r="AM141" s="295"/>
      <c r="AN141" s="296"/>
      <c r="AO141" s="296"/>
      <c r="AP141" s="296"/>
      <c r="AQ141" s="296"/>
      <c r="AR141" s="296"/>
      <c r="AS141" s="296"/>
      <c r="AT141" s="296"/>
      <c r="AU141" s="296"/>
      <c r="AV141" s="296"/>
      <c r="AW141" s="296"/>
      <c r="AX141" s="296"/>
      <c r="AY141" s="293"/>
    </row>
    <row r="142" spans="12:51" s="22" customFormat="1">
      <c r="L142" s="339"/>
      <c r="M142" s="294"/>
      <c r="N142" s="341"/>
      <c r="S142" s="293"/>
      <c r="T142" s="294"/>
      <c r="U142" s="294"/>
      <c r="V142" s="295"/>
      <c r="W142" s="295"/>
      <c r="X142" s="295"/>
      <c r="Y142" s="295"/>
      <c r="Z142" s="295"/>
      <c r="AA142" s="295"/>
      <c r="AB142" s="296"/>
      <c r="AC142" s="295"/>
      <c r="AD142" s="295"/>
      <c r="AE142" s="295"/>
      <c r="AF142" s="295"/>
      <c r="AG142" s="295"/>
      <c r="AH142" s="295"/>
      <c r="AI142" s="295"/>
      <c r="AJ142" s="295"/>
      <c r="AK142" s="295"/>
      <c r="AL142" s="296"/>
      <c r="AM142" s="295"/>
      <c r="AN142" s="296"/>
      <c r="AO142" s="296"/>
      <c r="AP142" s="296"/>
      <c r="AQ142" s="296"/>
      <c r="AR142" s="296"/>
      <c r="AS142" s="296"/>
      <c r="AT142" s="296"/>
      <c r="AU142" s="296"/>
      <c r="AV142" s="296"/>
      <c r="AW142" s="296"/>
      <c r="AX142" s="296"/>
      <c r="AY142" s="293"/>
    </row>
    <row r="143" spans="12:51" s="22" customFormat="1">
      <c r="L143" s="339"/>
      <c r="M143" s="294"/>
      <c r="N143" s="341"/>
      <c r="S143" s="293"/>
      <c r="T143" s="294"/>
      <c r="U143" s="294"/>
      <c r="V143" s="295"/>
      <c r="W143" s="295"/>
      <c r="X143" s="295"/>
      <c r="Y143" s="295"/>
      <c r="Z143" s="295"/>
      <c r="AA143" s="295"/>
      <c r="AB143" s="296"/>
      <c r="AC143" s="295"/>
      <c r="AD143" s="295"/>
      <c r="AE143" s="295"/>
      <c r="AF143" s="295"/>
      <c r="AG143" s="295"/>
      <c r="AH143" s="295"/>
      <c r="AI143" s="295"/>
      <c r="AJ143" s="295"/>
      <c r="AK143" s="295"/>
      <c r="AL143" s="296"/>
      <c r="AM143" s="295"/>
      <c r="AN143" s="296"/>
      <c r="AO143" s="296"/>
      <c r="AP143" s="296"/>
      <c r="AQ143" s="296"/>
      <c r="AR143" s="296"/>
      <c r="AS143" s="296"/>
      <c r="AT143" s="296"/>
      <c r="AU143" s="296"/>
      <c r="AV143" s="296"/>
      <c r="AW143" s="296"/>
      <c r="AX143" s="296"/>
      <c r="AY143" s="293"/>
    </row>
    <row r="144" spans="12:51" s="22" customFormat="1">
      <c r="L144" s="339"/>
      <c r="M144" s="294"/>
      <c r="N144" s="341"/>
      <c r="S144" s="293"/>
      <c r="T144" s="294"/>
      <c r="U144" s="294"/>
      <c r="V144" s="295"/>
      <c r="W144" s="295"/>
      <c r="X144" s="295"/>
      <c r="Y144" s="295"/>
      <c r="Z144" s="295"/>
      <c r="AA144" s="295"/>
      <c r="AB144" s="296"/>
      <c r="AC144" s="295"/>
      <c r="AD144" s="295"/>
      <c r="AE144" s="295"/>
      <c r="AF144" s="295"/>
      <c r="AG144" s="295"/>
      <c r="AH144" s="295"/>
      <c r="AI144" s="295"/>
      <c r="AJ144" s="295"/>
      <c r="AK144" s="295"/>
      <c r="AL144" s="296"/>
      <c r="AM144" s="295"/>
      <c r="AN144" s="296"/>
      <c r="AO144" s="296"/>
      <c r="AP144" s="296"/>
      <c r="AQ144" s="296"/>
      <c r="AR144" s="296"/>
      <c r="AS144" s="296"/>
      <c r="AT144" s="296"/>
      <c r="AU144" s="296"/>
      <c r="AV144" s="296"/>
      <c r="AW144" s="296"/>
      <c r="AX144" s="296"/>
      <c r="AY144" s="293"/>
    </row>
    <row r="145" spans="12:51" s="22" customFormat="1">
      <c r="L145" s="339"/>
      <c r="M145" s="294"/>
      <c r="N145" s="341"/>
      <c r="S145" s="293"/>
      <c r="T145" s="294"/>
      <c r="U145" s="294"/>
      <c r="V145" s="295"/>
      <c r="W145" s="295"/>
      <c r="X145" s="295"/>
      <c r="Y145" s="295"/>
      <c r="Z145" s="295"/>
      <c r="AA145" s="295"/>
      <c r="AB145" s="296"/>
      <c r="AC145" s="295"/>
      <c r="AD145" s="295"/>
      <c r="AE145" s="295"/>
      <c r="AF145" s="295"/>
      <c r="AG145" s="295"/>
      <c r="AH145" s="295"/>
      <c r="AI145" s="295"/>
      <c r="AJ145" s="295"/>
      <c r="AK145" s="295"/>
      <c r="AL145" s="296"/>
      <c r="AM145" s="295"/>
      <c r="AN145" s="296"/>
      <c r="AO145" s="296"/>
      <c r="AP145" s="296"/>
      <c r="AQ145" s="296"/>
      <c r="AR145" s="296"/>
      <c r="AS145" s="296"/>
      <c r="AT145" s="296"/>
      <c r="AU145" s="296"/>
      <c r="AV145" s="296"/>
      <c r="AW145" s="296"/>
      <c r="AX145" s="296"/>
      <c r="AY145" s="293"/>
    </row>
    <row r="146" spans="12:51" s="22" customFormat="1">
      <c r="L146" s="339"/>
      <c r="M146" s="294"/>
      <c r="N146" s="341"/>
      <c r="S146" s="293"/>
      <c r="T146" s="294"/>
      <c r="U146" s="294"/>
      <c r="V146" s="295"/>
      <c r="W146" s="295"/>
      <c r="X146" s="295"/>
      <c r="Y146" s="295"/>
      <c r="Z146" s="295"/>
      <c r="AA146" s="295"/>
      <c r="AB146" s="296"/>
      <c r="AC146" s="295"/>
      <c r="AD146" s="295"/>
      <c r="AE146" s="295"/>
      <c r="AF146" s="295"/>
      <c r="AG146" s="295"/>
      <c r="AH146" s="295"/>
      <c r="AI146" s="295"/>
      <c r="AJ146" s="295"/>
      <c r="AK146" s="295"/>
      <c r="AL146" s="296"/>
      <c r="AM146" s="295"/>
      <c r="AN146" s="296"/>
      <c r="AO146" s="296"/>
      <c r="AP146" s="296"/>
      <c r="AQ146" s="296"/>
      <c r="AR146" s="296"/>
      <c r="AS146" s="296"/>
      <c r="AT146" s="296"/>
      <c r="AU146" s="296"/>
      <c r="AV146" s="296"/>
      <c r="AW146" s="296"/>
      <c r="AX146" s="296"/>
      <c r="AY146" s="293"/>
    </row>
    <row r="147" spans="12:51" s="22" customFormat="1">
      <c r="L147" s="339"/>
      <c r="M147" s="294"/>
      <c r="N147" s="341"/>
      <c r="S147" s="293"/>
      <c r="T147" s="294"/>
      <c r="U147" s="294"/>
      <c r="V147" s="295"/>
      <c r="W147" s="295"/>
      <c r="X147" s="295"/>
      <c r="Y147" s="295"/>
      <c r="Z147" s="295"/>
      <c r="AA147" s="295"/>
      <c r="AB147" s="296"/>
      <c r="AC147" s="295"/>
      <c r="AD147" s="295"/>
      <c r="AE147" s="295"/>
      <c r="AF147" s="295"/>
      <c r="AG147" s="295"/>
      <c r="AH147" s="295"/>
      <c r="AI147" s="295"/>
      <c r="AJ147" s="295"/>
      <c r="AK147" s="295"/>
      <c r="AL147" s="296"/>
      <c r="AM147" s="295"/>
      <c r="AN147" s="296"/>
      <c r="AO147" s="296"/>
      <c r="AP147" s="296"/>
      <c r="AQ147" s="296"/>
      <c r="AR147" s="296"/>
      <c r="AS147" s="296"/>
      <c r="AT147" s="296"/>
      <c r="AU147" s="296"/>
      <c r="AV147" s="296"/>
      <c r="AW147" s="296"/>
      <c r="AX147" s="296"/>
      <c r="AY147" s="293"/>
    </row>
    <row r="148" spans="12:51" s="22" customFormat="1">
      <c r="L148" s="339"/>
      <c r="M148" s="294"/>
      <c r="N148" s="341"/>
      <c r="S148" s="293"/>
      <c r="T148" s="294"/>
      <c r="U148" s="294"/>
      <c r="V148" s="295"/>
      <c r="W148" s="295"/>
      <c r="X148" s="295"/>
      <c r="Y148" s="295"/>
      <c r="Z148" s="295"/>
      <c r="AA148" s="295"/>
      <c r="AB148" s="296"/>
      <c r="AC148" s="295"/>
      <c r="AD148" s="295"/>
      <c r="AE148" s="295"/>
      <c r="AF148" s="295"/>
      <c r="AG148" s="295"/>
      <c r="AH148" s="295"/>
      <c r="AI148" s="295"/>
      <c r="AJ148" s="295"/>
      <c r="AK148" s="295"/>
      <c r="AL148" s="296"/>
      <c r="AM148" s="295"/>
      <c r="AN148" s="296"/>
      <c r="AO148" s="296"/>
      <c r="AP148" s="296"/>
      <c r="AQ148" s="296"/>
      <c r="AR148" s="296"/>
      <c r="AS148" s="296"/>
      <c r="AT148" s="296"/>
      <c r="AU148" s="296"/>
      <c r="AV148" s="296"/>
      <c r="AW148" s="296"/>
      <c r="AX148" s="296"/>
      <c r="AY148" s="293"/>
    </row>
    <row r="149" spans="12:51" s="22" customFormat="1">
      <c r="L149" s="339"/>
      <c r="M149" s="294"/>
      <c r="N149" s="341"/>
      <c r="S149" s="293"/>
      <c r="T149" s="294"/>
      <c r="U149" s="294"/>
      <c r="V149" s="295"/>
      <c r="W149" s="295"/>
      <c r="X149" s="295"/>
      <c r="Y149" s="295"/>
      <c r="Z149" s="295"/>
      <c r="AA149" s="295"/>
      <c r="AB149" s="296"/>
      <c r="AC149" s="295"/>
      <c r="AD149" s="295"/>
      <c r="AE149" s="295"/>
      <c r="AF149" s="295"/>
      <c r="AG149" s="295"/>
      <c r="AH149" s="295"/>
      <c r="AI149" s="295"/>
      <c r="AJ149" s="295"/>
      <c r="AK149" s="295"/>
      <c r="AL149" s="296"/>
      <c r="AM149" s="295"/>
      <c r="AN149" s="296"/>
      <c r="AO149" s="296"/>
      <c r="AP149" s="296"/>
      <c r="AQ149" s="296"/>
      <c r="AR149" s="296"/>
      <c r="AS149" s="296"/>
      <c r="AT149" s="296"/>
      <c r="AU149" s="296"/>
      <c r="AV149" s="296"/>
      <c r="AW149" s="296"/>
      <c r="AX149" s="296"/>
      <c r="AY149" s="293"/>
    </row>
    <row r="150" spans="12:51" s="22" customFormat="1">
      <c r="L150" s="339"/>
      <c r="M150" s="294"/>
      <c r="N150" s="341"/>
      <c r="S150" s="293"/>
      <c r="T150" s="294"/>
      <c r="U150" s="294"/>
      <c r="V150" s="295"/>
      <c r="W150" s="295"/>
      <c r="X150" s="295"/>
      <c r="Y150" s="295"/>
      <c r="Z150" s="295"/>
      <c r="AA150" s="295"/>
      <c r="AB150" s="296"/>
      <c r="AC150" s="295"/>
      <c r="AD150" s="295"/>
      <c r="AE150" s="295"/>
      <c r="AF150" s="295"/>
      <c r="AG150" s="295"/>
      <c r="AH150" s="295"/>
      <c r="AI150" s="295"/>
      <c r="AJ150" s="295"/>
      <c r="AK150" s="295"/>
      <c r="AL150" s="296"/>
      <c r="AM150" s="295"/>
      <c r="AN150" s="296"/>
      <c r="AO150" s="296"/>
      <c r="AP150" s="296"/>
      <c r="AQ150" s="296"/>
      <c r="AR150" s="296"/>
      <c r="AS150" s="296"/>
      <c r="AT150" s="296"/>
      <c r="AU150" s="296"/>
      <c r="AV150" s="296"/>
      <c r="AW150" s="296"/>
      <c r="AX150" s="296"/>
      <c r="AY150" s="293"/>
    </row>
    <row r="151" spans="12:51" s="22" customFormat="1">
      <c r="L151" s="339"/>
      <c r="M151" s="294"/>
      <c r="N151" s="341"/>
      <c r="S151" s="293"/>
      <c r="T151" s="294"/>
      <c r="U151" s="294"/>
      <c r="V151" s="295"/>
      <c r="W151" s="295"/>
      <c r="X151" s="295"/>
      <c r="Y151" s="295"/>
      <c r="Z151" s="295"/>
      <c r="AA151" s="295"/>
      <c r="AB151" s="296"/>
      <c r="AC151" s="295"/>
      <c r="AD151" s="295"/>
      <c r="AE151" s="295"/>
      <c r="AF151" s="295"/>
      <c r="AG151" s="295"/>
      <c r="AH151" s="295"/>
      <c r="AI151" s="295"/>
      <c r="AJ151" s="295"/>
      <c r="AK151" s="295"/>
      <c r="AL151" s="296"/>
      <c r="AM151" s="295"/>
      <c r="AN151" s="296"/>
      <c r="AO151" s="296"/>
      <c r="AP151" s="296"/>
      <c r="AQ151" s="296"/>
      <c r="AR151" s="296"/>
      <c r="AS151" s="296"/>
      <c r="AT151" s="296"/>
      <c r="AU151" s="296"/>
      <c r="AV151" s="296"/>
      <c r="AW151" s="296"/>
      <c r="AX151" s="296"/>
      <c r="AY151" s="293"/>
    </row>
    <row r="152" spans="12:51" s="22" customFormat="1">
      <c r="L152" s="339"/>
      <c r="M152" s="294"/>
      <c r="N152" s="341"/>
      <c r="S152" s="293"/>
      <c r="T152" s="294"/>
      <c r="U152" s="294"/>
      <c r="V152" s="295"/>
      <c r="W152" s="295"/>
      <c r="X152" s="295"/>
      <c r="Y152" s="295"/>
      <c r="Z152" s="295"/>
      <c r="AA152" s="295"/>
      <c r="AB152" s="296"/>
      <c r="AC152" s="295"/>
      <c r="AD152" s="295"/>
      <c r="AE152" s="295"/>
      <c r="AF152" s="295"/>
      <c r="AG152" s="295"/>
      <c r="AH152" s="295"/>
      <c r="AI152" s="295"/>
      <c r="AJ152" s="295"/>
      <c r="AK152" s="295"/>
      <c r="AL152" s="296"/>
      <c r="AM152" s="295"/>
      <c r="AN152" s="296"/>
      <c r="AO152" s="296"/>
      <c r="AP152" s="296"/>
      <c r="AQ152" s="296"/>
      <c r="AR152" s="296"/>
      <c r="AS152" s="296"/>
      <c r="AT152" s="296"/>
      <c r="AU152" s="296"/>
      <c r="AV152" s="296"/>
      <c r="AW152" s="296"/>
      <c r="AX152" s="296"/>
      <c r="AY152" s="293"/>
    </row>
    <row r="153" spans="12:51" s="22" customFormat="1">
      <c r="L153" s="339"/>
      <c r="M153" s="294"/>
      <c r="N153" s="341"/>
      <c r="S153" s="293"/>
      <c r="T153" s="294"/>
      <c r="U153" s="294"/>
      <c r="V153" s="295"/>
      <c r="W153" s="295"/>
      <c r="X153" s="295"/>
      <c r="Y153" s="295"/>
      <c r="Z153" s="295"/>
      <c r="AA153" s="295"/>
      <c r="AB153" s="296"/>
      <c r="AC153" s="295"/>
      <c r="AD153" s="295"/>
      <c r="AE153" s="295"/>
      <c r="AF153" s="295"/>
      <c r="AG153" s="295"/>
      <c r="AH153" s="295"/>
      <c r="AI153" s="295"/>
      <c r="AJ153" s="295"/>
      <c r="AK153" s="295"/>
      <c r="AL153" s="296"/>
      <c r="AM153" s="295"/>
      <c r="AN153" s="296"/>
      <c r="AO153" s="296"/>
      <c r="AP153" s="296"/>
      <c r="AQ153" s="296"/>
      <c r="AR153" s="296"/>
      <c r="AS153" s="296"/>
      <c r="AT153" s="296"/>
      <c r="AU153" s="296"/>
      <c r="AV153" s="296"/>
      <c r="AW153" s="296"/>
      <c r="AX153" s="296"/>
      <c r="AY153" s="293"/>
    </row>
    <row r="154" spans="12:51" s="22" customFormat="1">
      <c r="L154" s="339"/>
      <c r="M154" s="294"/>
      <c r="N154" s="341"/>
      <c r="S154" s="293"/>
      <c r="T154" s="294"/>
      <c r="U154" s="294"/>
      <c r="V154" s="295"/>
      <c r="W154" s="295"/>
      <c r="X154" s="295"/>
      <c r="Y154" s="295"/>
      <c r="Z154" s="295"/>
      <c r="AA154" s="295"/>
      <c r="AB154" s="296"/>
      <c r="AC154" s="295"/>
      <c r="AD154" s="295"/>
      <c r="AE154" s="295"/>
      <c r="AF154" s="295"/>
      <c r="AG154" s="295"/>
      <c r="AH154" s="295"/>
      <c r="AI154" s="295"/>
      <c r="AJ154" s="295"/>
      <c r="AK154" s="295"/>
      <c r="AL154" s="296"/>
      <c r="AM154" s="295"/>
      <c r="AN154" s="296"/>
      <c r="AO154" s="296"/>
      <c r="AP154" s="296"/>
      <c r="AQ154" s="296"/>
      <c r="AR154" s="296"/>
      <c r="AS154" s="296"/>
      <c r="AT154" s="296"/>
      <c r="AU154" s="296"/>
      <c r="AV154" s="296"/>
      <c r="AW154" s="296"/>
      <c r="AX154" s="296"/>
      <c r="AY154" s="293"/>
    </row>
    <row r="155" spans="12:51" s="22" customFormat="1">
      <c r="L155" s="339"/>
      <c r="M155" s="294"/>
      <c r="N155" s="341"/>
      <c r="S155" s="293"/>
      <c r="T155" s="294"/>
      <c r="U155" s="294"/>
      <c r="V155" s="295"/>
      <c r="W155" s="295"/>
      <c r="X155" s="295"/>
      <c r="Y155" s="295"/>
      <c r="Z155" s="295"/>
      <c r="AA155" s="295"/>
      <c r="AB155" s="296"/>
      <c r="AC155" s="295"/>
      <c r="AD155" s="295"/>
      <c r="AE155" s="295"/>
      <c r="AF155" s="295"/>
      <c r="AG155" s="295"/>
      <c r="AH155" s="295"/>
      <c r="AI155" s="295"/>
      <c r="AJ155" s="295"/>
      <c r="AK155" s="295"/>
      <c r="AL155" s="296"/>
      <c r="AM155" s="295"/>
      <c r="AN155" s="296"/>
      <c r="AO155" s="296"/>
      <c r="AP155" s="296"/>
      <c r="AQ155" s="296"/>
      <c r="AR155" s="296"/>
      <c r="AS155" s="296"/>
      <c r="AT155" s="296"/>
      <c r="AU155" s="296"/>
      <c r="AV155" s="296"/>
      <c r="AW155" s="296"/>
      <c r="AX155" s="296"/>
      <c r="AY155" s="293"/>
    </row>
    <row r="156" spans="12:51" s="22" customFormat="1">
      <c r="L156" s="339"/>
      <c r="M156" s="294"/>
      <c r="N156" s="341"/>
      <c r="S156" s="293"/>
      <c r="T156" s="294"/>
      <c r="U156" s="294"/>
      <c r="V156" s="295"/>
      <c r="W156" s="295"/>
      <c r="X156" s="295"/>
      <c r="Y156" s="295"/>
      <c r="Z156" s="295"/>
      <c r="AA156" s="295"/>
      <c r="AB156" s="296"/>
      <c r="AC156" s="295"/>
      <c r="AD156" s="295"/>
      <c r="AE156" s="295"/>
      <c r="AF156" s="295"/>
      <c r="AG156" s="295"/>
      <c r="AH156" s="295"/>
      <c r="AI156" s="295"/>
      <c r="AJ156" s="295"/>
      <c r="AK156" s="295"/>
      <c r="AL156" s="296"/>
      <c r="AM156" s="295"/>
      <c r="AN156" s="296"/>
      <c r="AO156" s="296"/>
      <c r="AP156" s="296"/>
      <c r="AQ156" s="296"/>
      <c r="AR156" s="296"/>
      <c r="AS156" s="296"/>
      <c r="AT156" s="296"/>
      <c r="AU156" s="296"/>
      <c r="AV156" s="296"/>
      <c r="AW156" s="296"/>
      <c r="AX156" s="296"/>
      <c r="AY156" s="293"/>
    </row>
    <row r="157" spans="12:51" s="22" customFormat="1">
      <c r="L157" s="339"/>
      <c r="M157" s="294"/>
      <c r="N157" s="341"/>
      <c r="S157" s="293"/>
      <c r="T157" s="294"/>
      <c r="U157" s="294"/>
      <c r="V157" s="295"/>
      <c r="W157" s="295"/>
      <c r="X157" s="295"/>
      <c r="Y157" s="295"/>
      <c r="Z157" s="295"/>
      <c r="AA157" s="295"/>
      <c r="AB157" s="296"/>
      <c r="AC157" s="295"/>
      <c r="AD157" s="295"/>
      <c r="AE157" s="295"/>
      <c r="AF157" s="295"/>
      <c r="AG157" s="295"/>
      <c r="AH157" s="295"/>
      <c r="AI157" s="295"/>
      <c r="AJ157" s="295"/>
      <c r="AK157" s="295"/>
      <c r="AL157" s="296"/>
      <c r="AM157" s="295"/>
      <c r="AN157" s="296"/>
      <c r="AO157" s="296"/>
      <c r="AP157" s="296"/>
      <c r="AQ157" s="296"/>
      <c r="AR157" s="296"/>
      <c r="AS157" s="296"/>
      <c r="AT157" s="296"/>
      <c r="AU157" s="296"/>
      <c r="AV157" s="296"/>
      <c r="AW157" s="296"/>
      <c r="AX157" s="296"/>
      <c r="AY157" s="293"/>
    </row>
    <row r="158" spans="12:51" s="22" customFormat="1">
      <c r="L158" s="339"/>
      <c r="M158" s="294"/>
      <c r="N158" s="341"/>
      <c r="S158" s="293"/>
      <c r="T158" s="294"/>
      <c r="U158" s="294"/>
      <c r="V158" s="295"/>
      <c r="W158" s="295"/>
      <c r="X158" s="295"/>
      <c r="Y158" s="295"/>
      <c r="Z158" s="295"/>
      <c r="AA158" s="295"/>
      <c r="AB158" s="296"/>
      <c r="AC158" s="295"/>
      <c r="AD158" s="295"/>
      <c r="AE158" s="295"/>
      <c r="AF158" s="295"/>
      <c r="AG158" s="295"/>
      <c r="AH158" s="295"/>
      <c r="AI158" s="295"/>
      <c r="AJ158" s="295"/>
      <c r="AK158" s="295"/>
      <c r="AL158" s="296"/>
      <c r="AM158" s="295"/>
      <c r="AN158" s="296"/>
      <c r="AO158" s="296"/>
      <c r="AP158" s="296"/>
      <c r="AQ158" s="296"/>
      <c r="AR158" s="296"/>
      <c r="AS158" s="296"/>
      <c r="AT158" s="296"/>
      <c r="AU158" s="296"/>
      <c r="AV158" s="296"/>
      <c r="AW158" s="296"/>
      <c r="AX158" s="296"/>
      <c r="AY158" s="293"/>
    </row>
    <row r="159" spans="12:51" s="22" customFormat="1">
      <c r="L159" s="339"/>
      <c r="M159" s="294"/>
      <c r="N159" s="341"/>
      <c r="S159" s="293"/>
      <c r="T159" s="294"/>
      <c r="U159" s="294"/>
      <c r="V159" s="295"/>
      <c r="W159" s="295"/>
      <c r="X159" s="295"/>
      <c r="Y159" s="295"/>
      <c r="Z159" s="295"/>
      <c r="AA159" s="295"/>
      <c r="AB159" s="296"/>
      <c r="AC159" s="295"/>
      <c r="AD159" s="295"/>
      <c r="AE159" s="295"/>
      <c r="AF159" s="295"/>
      <c r="AG159" s="295"/>
      <c r="AH159" s="295"/>
      <c r="AI159" s="295"/>
      <c r="AJ159" s="295"/>
      <c r="AK159" s="295"/>
      <c r="AL159" s="296"/>
      <c r="AM159" s="295"/>
      <c r="AN159" s="296"/>
      <c r="AO159" s="296"/>
      <c r="AP159" s="296"/>
      <c r="AQ159" s="296"/>
      <c r="AR159" s="296"/>
      <c r="AS159" s="296"/>
      <c r="AT159" s="296"/>
      <c r="AU159" s="296"/>
      <c r="AV159" s="296"/>
      <c r="AW159" s="296"/>
      <c r="AX159" s="296"/>
      <c r="AY159" s="293"/>
    </row>
    <row r="160" spans="12:51" s="22" customFormat="1">
      <c r="L160" s="339"/>
      <c r="M160" s="294"/>
      <c r="N160" s="341"/>
      <c r="S160" s="293"/>
      <c r="T160" s="294"/>
      <c r="U160" s="294"/>
      <c r="V160" s="295"/>
      <c r="W160" s="295"/>
      <c r="X160" s="295"/>
      <c r="Y160" s="295"/>
      <c r="Z160" s="295"/>
      <c r="AA160" s="295"/>
      <c r="AB160" s="296"/>
      <c r="AC160" s="295"/>
      <c r="AD160" s="295"/>
      <c r="AE160" s="295"/>
      <c r="AF160" s="295"/>
      <c r="AG160" s="295"/>
      <c r="AH160" s="295"/>
      <c r="AI160" s="295"/>
      <c r="AJ160" s="295"/>
      <c r="AK160" s="295"/>
      <c r="AL160" s="296"/>
      <c r="AM160" s="295"/>
      <c r="AN160" s="296"/>
      <c r="AO160" s="296"/>
      <c r="AP160" s="296"/>
      <c r="AQ160" s="296"/>
      <c r="AR160" s="296"/>
      <c r="AS160" s="296"/>
      <c r="AT160" s="296"/>
      <c r="AU160" s="296"/>
      <c r="AV160" s="296"/>
      <c r="AW160" s="296"/>
      <c r="AX160" s="296"/>
      <c r="AY160" s="293"/>
    </row>
    <row r="161" spans="12:51" s="22" customFormat="1">
      <c r="L161" s="339"/>
      <c r="M161" s="294"/>
      <c r="N161" s="341"/>
      <c r="S161" s="293"/>
      <c r="T161" s="294"/>
      <c r="U161" s="294"/>
      <c r="V161" s="295"/>
      <c r="W161" s="295"/>
      <c r="X161" s="295"/>
      <c r="Y161" s="295"/>
      <c r="Z161" s="295"/>
      <c r="AA161" s="295"/>
      <c r="AB161" s="296"/>
      <c r="AC161" s="295"/>
      <c r="AD161" s="295"/>
      <c r="AE161" s="295"/>
      <c r="AF161" s="295"/>
      <c r="AG161" s="295"/>
      <c r="AH161" s="295"/>
      <c r="AI161" s="295"/>
      <c r="AJ161" s="295"/>
      <c r="AK161" s="295"/>
      <c r="AL161" s="296"/>
      <c r="AM161" s="295"/>
      <c r="AN161" s="296"/>
      <c r="AO161" s="296"/>
      <c r="AP161" s="296"/>
      <c r="AQ161" s="296"/>
      <c r="AR161" s="296"/>
      <c r="AS161" s="296"/>
      <c r="AT161" s="296"/>
      <c r="AU161" s="296"/>
      <c r="AV161" s="296"/>
      <c r="AW161" s="296"/>
      <c r="AX161" s="296"/>
      <c r="AY161" s="293"/>
    </row>
    <row r="162" spans="12:51" s="22" customFormat="1">
      <c r="L162" s="339"/>
      <c r="M162" s="294"/>
      <c r="N162" s="341"/>
      <c r="S162" s="293"/>
      <c r="T162" s="294"/>
      <c r="U162" s="294"/>
      <c r="V162" s="295"/>
      <c r="W162" s="295"/>
      <c r="X162" s="295"/>
      <c r="Y162" s="295"/>
      <c r="Z162" s="295"/>
      <c r="AA162" s="295"/>
      <c r="AB162" s="296"/>
      <c r="AC162" s="295"/>
      <c r="AD162" s="295"/>
      <c r="AE162" s="295"/>
      <c r="AF162" s="295"/>
      <c r="AG162" s="295"/>
      <c r="AH162" s="295"/>
      <c r="AI162" s="295"/>
      <c r="AJ162" s="295"/>
      <c r="AK162" s="295"/>
      <c r="AL162" s="296"/>
      <c r="AM162" s="295"/>
      <c r="AN162" s="296"/>
      <c r="AO162" s="296"/>
      <c r="AP162" s="296"/>
      <c r="AQ162" s="296"/>
      <c r="AR162" s="296"/>
      <c r="AS162" s="296"/>
      <c r="AT162" s="296"/>
      <c r="AU162" s="296"/>
      <c r="AV162" s="296"/>
      <c r="AW162" s="296"/>
      <c r="AX162" s="296"/>
      <c r="AY162" s="293"/>
    </row>
    <row r="163" spans="12:51" s="22" customFormat="1">
      <c r="L163" s="339"/>
      <c r="M163" s="294"/>
      <c r="N163" s="341"/>
      <c r="S163" s="293"/>
      <c r="T163" s="294"/>
      <c r="U163" s="294"/>
      <c r="V163" s="295"/>
      <c r="W163" s="295"/>
      <c r="X163" s="295"/>
      <c r="Y163" s="295"/>
      <c r="Z163" s="295"/>
      <c r="AA163" s="295"/>
      <c r="AB163" s="296"/>
      <c r="AC163" s="295"/>
      <c r="AD163" s="295"/>
      <c r="AE163" s="295"/>
      <c r="AF163" s="295"/>
      <c r="AG163" s="295"/>
      <c r="AH163" s="295"/>
      <c r="AI163" s="295"/>
      <c r="AJ163" s="295"/>
      <c r="AK163" s="295"/>
      <c r="AL163" s="296"/>
      <c r="AM163" s="295"/>
      <c r="AN163" s="296"/>
      <c r="AO163" s="296"/>
      <c r="AP163" s="296"/>
      <c r="AQ163" s="296"/>
      <c r="AR163" s="296"/>
      <c r="AS163" s="296"/>
      <c r="AT163" s="296"/>
      <c r="AU163" s="296"/>
      <c r="AV163" s="296"/>
      <c r="AW163" s="296"/>
      <c r="AX163" s="296"/>
      <c r="AY163" s="293"/>
    </row>
    <row r="164" spans="12:51" s="22" customFormat="1">
      <c r="L164" s="339"/>
      <c r="M164" s="294"/>
      <c r="N164" s="341"/>
      <c r="S164" s="293"/>
      <c r="T164" s="294"/>
      <c r="U164" s="294"/>
      <c r="V164" s="295"/>
      <c r="W164" s="295"/>
      <c r="X164" s="295"/>
      <c r="Y164" s="295"/>
      <c r="Z164" s="295"/>
      <c r="AA164" s="295"/>
      <c r="AB164" s="296"/>
      <c r="AC164" s="295"/>
      <c r="AD164" s="295"/>
      <c r="AE164" s="295"/>
      <c r="AF164" s="295"/>
      <c r="AG164" s="295"/>
      <c r="AH164" s="295"/>
      <c r="AI164" s="295"/>
      <c r="AJ164" s="295"/>
      <c r="AK164" s="295"/>
      <c r="AL164" s="296"/>
      <c r="AM164" s="295"/>
      <c r="AN164" s="296"/>
      <c r="AO164" s="296"/>
      <c r="AP164" s="296"/>
      <c r="AQ164" s="296"/>
      <c r="AR164" s="296"/>
      <c r="AS164" s="296"/>
      <c r="AT164" s="296"/>
      <c r="AU164" s="296"/>
      <c r="AV164" s="296"/>
      <c r="AW164" s="296"/>
      <c r="AX164" s="296"/>
      <c r="AY164" s="293"/>
    </row>
    <row r="165" spans="12:51" s="22" customFormat="1">
      <c r="L165" s="339"/>
      <c r="M165" s="294"/>
      <c r="N165" s="341"/>
      <c r="S165" s="293"/>
      <c r="T165" s="294"/>
      <c r="U165" s="294"/>
      <c r="V165" s="295"/>
      <c r="W165" s="295"/>
      <c r="X165" s="295"/>
      <c r="Y165" s="295"/>
      <c r="Z165" s="295"/>
      <c r="AA165" s="295"/>
      <c r="AB165" s="296"/>
      <c r="AC165" s="295"/>
      <c r="AD165" s="295"/>
      <c r="AE165" s="295"/>
      <c r="AF165" s="295"/>
      <c r="AG165" s="295"/>
      <c r="AH165" s="295"/>
      <c r="AI165" s="295"/>
      <c r="AJ165" s="295"/>
      <c r="AK165" s="295"/>
      <c r="AL165" s="296"/>
      <c r="AM165" s="295"/>
      <c r="AN165" s="296"/>
      <c r="AO165" s="296"/>
      <c r="AP165" s="296"/>
      <c r="AQ165" s="296"/>
      <c r="AR165" s="296"/>
      <c r="AS165" s="296"/>
      <c r="AT165" s="296"/>
      <c r="AU165" s="296"/>
      <c r="AV165" s="296"/>
      <c r="AW165" s="296"/>
      <c r="AX165" s="296"/>
      <c r="AY165" s="293"/>
    </row>
    <row r="166" spans="12:51" s="22" customFormat="1">
      <c r="L166" s="339"/>
      <c r="M166" s="294"/>
      <c r="N166" s="341"/>
      <c r="S166" s="293"/>
      <c r="T166" s="294"/>
      <c r="U166" s="294"/>
      <c r="V166" s="295"/>
      <c r="W166" s="295"/>
      <c r="X166" s="295"/>
      <c r="Y166" s="295"/>
      <c r="Z166" s="295"/>
      <c r="AA166" s="295"/>
      <c r="AB166" s="296"/>
      <c r="AC166" s="295"/>
      <c r="AD166" s="295"/>
      <c r="AE166" s="295"/>
      <c r="AF166" s="295"/>
      <c r="AG166" s="295"/>
      <c r="AH166" s="295"/>
      <c r="AI166" s="295"/>
      <c r="AJ166" s="295"/>
      <c r="AK166" s="295"/>
      <c r="AL166" s="296"/>
      <c r="AM166" s="295"/>
      <c r="AN166" s="296"/>
      <c r="AO166" s="296"/>
      <c r="AP166" s="296"/>
      <c r="AQ166" s="296"/>
      <c r="AR166" s="296"/>
      <c r="AS166" s="296"/>
      <c r="AT166" s="296"/>
      <c r="AU166" s="296"/>
      <c r="AV166" s="296"/>
      <c r="AW166" s="296"/>
      <c r="AX166" s="296"/>
      <c r="AY166" s="293"/>
    </row>
    <row r="167" spans="12:51" s="22" customFormat="1">
      <c r="L167" s="339"/>
      <c r="M167" s="294"/>
      <c r="N167" s="341"/>
      <c r="S167" s="293"/>
      <c r="T167" s="294"/>
      <c r="U167" s="294"/>
      <c r="V167" s="295"/>
      <c r="W167" s="295"/>
      <c r="X167" s="295"/>
      <c r="Y167" s="295"/>
      <c r="Z167" s="295"/>
      <c r="AA167" s="295"/>
      <c r="AB167" s="296"/>
      <c r="AC167" s="295"/>
      <c r="AD167" s="295"/>
      <c r="AE167" s="295"/>
      <c r="AF167" s="295"/>
      <c r="AG167" s="295"/>
      <c r="AH167" s="295"/>
      <c r="AI167" s="295"/>
      <c r="AJ167" s="295"/>
      <c r="AK167" s="295"/>
      <c r="AL167" s="296"/>
      <c r="AM167" s="295"/>
      <c r="AN167" s="296"/>
      <c r="AO167" s="296"/>
      <c r="AP167" s="296"/>
      <c r="AQ167" s="296"/>
      <c r="AR167" s="296"/>
      <c r="AS167" s="296"/>
      <c r="AT167" s="296"/>
      <c r="AU167" s="296"/>
      <c r="AV167" s="296"/>
      <c r="AW167" s="296"/>
      <c r="AX167" s="296"/>
      <c r="AY167" s="293"/>
    </row>
    <row r="168" spans="12:51" s="22" customFormat="1">
      <c r="L168" s="339"/>
      <c r="M168" s="294"/>
      <c r="N168" s="341"/>
      <c r="S168" s="293"/>
      <c r="T168" s="294"/>
      <c r="U168" s="294"/>
      <c r="V168" s="295"/>
      <c r="W168" s="295"/>
      <c r="X168" s="295"/>
      <c r="Y168" s="295"/>
      <c r="Z168" s="295"/>
      <c r="AA168" s="295"/>
      <c r="AB168" s="296"/>
      <c r="AC168" s="295"/>
      <c r="AD168" s="295"/>
      <c r="AE168" s="295"/>
      <c r="AF168" s="295"/>
      <c r="AG168" s="295"/>
      <c r="AH168" s="295"/>
      <c r="AI168" s="295"/>
      <c r="AJ168" s="295"/>
      <c r="AK168" s="295"/>
      <c r="AL168" s="296"/>
      <c r="AM168" s="295"/>
      <c r="AN168" s="296"/>
      <c r="AO168" s="296"/>
      <c r="AP168" s="296"/>
      <c r="AQ168" s="296"/>
      <c r="AR168" s="296"/>
      <c r="AS168" s="296"/>
      <c r="AT168" s="296"/>
      <c r="AU168" s="296"/>
      <c r="AV168" s="296"/>
      <c r="AW168" s="296"/>
      <c r="AX168" s="296"/>
      <c r="AY168" s="293"/>
    </row>
    <row r="169" spans="12:51" s="22" customFormat="1">
      <c r="L169" s="339"/>
      <c r="M169" s="294"/>
      <c r="N169" s="341"/>
      <c r="S169" s="293"/>
      <c r="T169" s="294"/>
      <c r="U169" s="294"/>
      <c r="V169" s="295"/>
      <c r="W169" s="295"/>
      <c r="X169" s="295"/>
      <c r="Y169" s="295"/>
      <c r="Z169" s="295"/>
      <c r="AA169" s="295"/>
      <c r="AB169" s="296"/>
      <c r="AC169" s="295"/>
      <c r="AD169" s="295"/>
      <c r="AE169" s="295"/>
      <c r="AF169" s="295"/>
      <c r="AG169" s="295"/>
      <c r="AH169" s="295"/>
      <c r="AI169" s="295"/>
      <c r="AJ169" s="295"/>
      <c r="AK169" s="295"/>
      <c r="AL169" s="296"/>
      <c r="AM169" s="295"/>
      <c r="AN169" s="296"/>
      <c r="AO169" s="296"/>
      <c r="AP169" s="296"/>
      <c r="AQ169" s="296"/>
      <c r="AR169" s="296"/>
      <c r="AS169" s="296"/>
      <c r="AT169" s="296"/>
      <c r="AU169" s="296"/>
      <c r="AV169" s="296"/>
      <c r="AW169" s="296"/>
      <c r="AX169" s="296"/>
      <c r="AY169" s="293"/>
    </row>
    <row r="170" spans="12:51" s="22" customFormat="1">
      <c r="L170" s="339"/>
      <c r="M170" s="294"/>
      <c r="N170" s="341"/>
      <c r="S170" s="293"/>
      <c r="T170" s="294"/>
      <c r="U170" s="294"/>
      <c r="V170" s="295"/>
      <c r="W170" s="295"/>
      <c r="X170" s="295"/>
      <c r="Y170" s="295"/>
      <c r="Z170" s="295"/>
      <c r="AA170" s="295"/>
      <c r="AB170" s="296"/>
      <c r="AC170" s="295"/>
      <c r="AD170" s="295"/>
      <c r="AE170" s="295"/>
      <c r="AF170" s="295"/>
      <c r="AG170" s="295"/>
      <c r="AH170" s="295"/>
      <c r="AI170" s="295"/>
      <c r="AJ170" s="295"/>
      <c r="AK170" s="295"/>
      <c r="AL170" s="296"/>
      <c r="AM170" s="295"/>
      <c r="AN170" s="296"/>
      <c r="AO170" s="296"/>
      <c r="AP170" s="296"/>
      <c r="AQ170" s="296"/>
      <c r="AR170" s="296"/>
      <c r="AS170" s="296"/>
      <c r="AT170" s="296"/>
      <c r="AU170" s="296"/>
      <c r="AV170" s="296"/>
      <c r="AW170" s="296"/>
      <c r="AX170" s="296"/>
      <c r="AY170" s="293"/>
    </row>
    <row r="171" spans="12:51" s="22" customFormat="1">
      <c r="L171" s="339"/>
      <c r="M171" s="294"/>
      <c r="N171" s="341"/>
      <c r="S171" s="293"/>
      <c r="T171" s="294"/>
      <c r="U171" s="294"/>
      <c r="V171" s="295"/>
      <c r="W171" s="295"/>
      <c r="X171" s="295"/>
      <c r="Y171" s="295"/>
      <c r="Z171" s="295"/>
      <c r="AA171" s="295"/>
      <c r="AB171" s="296"/>
      <c r="AC171" s="295"/>
      <c r="AD171" s="295"/>
      <c r="AE171" s="295"/>
      <c r="AF171" s="295"/>
      <c r="AG171" s="295"/>
      <c r="AH171" s="295"/>
      <c r="AI171" s="295"/>
      <c r="AJ171" s="295"/>
      <c r="AK171" s="295"/>
      <c r="AL171" s="296"/>
      <c r="AM171" s="295"/>
      <c r="AN171" s="296"/>
      <c r="AO171" s="296"/>
      <c r="AP171" s="296"/>
      <c r="AQ171" s="296"/>
      <c r="AR171" s="296"/>
      <c r="AS171" s="296"/>
      <c r="AT171" s="296"/>
      <c r="AU171" s="296"/>
      <c r="AV171" s="296"/>
      <c r="AW171" s="296"/>
      <c r="AX171" s="296"/>
      <c r="AY171" s="293"/>
    </row>
    <row r="172" spans="12:51" s="22" customFormat="1">
      <c r="L172" s="339"/>
      <c r="M172" s="294"/>
      <c r="N172" s="341"/>
      <c r="S172" s="293"/>
      <c r="T172" s="294"/>
      <c r="U172" s="294"/>
      <c r="V172" s="295"/>
      <c r="W172" s="295"/>
      <c r="X172" s="295"/>
      <c r="Y172" s="295"/>
      <c r="Z172" s="295"/>
      <c r="AA172" s="295"/>
      <c r="AB172" s="296"/>
      <c r="AC172" s="295"/>
      <c r="AD172" s="295"/>
      <c r="AE172" s="295"/>
      <c r="AF172" s="295"/>
      <c r="AG172" s="295"/>
      <c r="AH172" s="295"/>
      <c r="AI172" s="295"/>
      <c r="AJ172" s="295"/>
      <c r="AK172" s="295"/>
      <c r="AL172" s="296"/>
      <c r="AM172" s="295"/>
      <c r="AN172" s="296"/>
      <c r="AO172" s="296"/>
      <c r="AP172" s="296"/>
      <c r="AQ172" s="296"/>
      <c r="AR172" s="296"/>
      <c r="AS172" s="296"/>
      <c r="AT172" s="296"/>
      <c r="AU172" s="296"/>
      <c r="AV172" s="296"/>
      <c r="AW172" s="296"/>
      <c r="AX172" s="296"/>
      <c r="AY172" s="293"/>
    </row>
    <row r="173" spans="12:51" s="22" customFormat="1">
      <c r="L173" s="339"/>
      <c r="M173" s="294"/>
      <c r="N173" s="341"/>
      <c r="S173" s="293"/>
      <c r="T173" s="294"/>
      <c r="U173" s="294"/>
      <c r="V173" s="295"/>
      <c r="W173" s="295"/>
      <c r="X173" s="295"/>
      <c r="Y173" s="295"/>
      <c r="Z173" s="295"/>
      <c r="AA173" s="295"/>
      <c r="AB173" s="296"/>
      <c r="AC173" s="295"/>
      <c r="AD173" s="295"/>
      <c r="AE173" s="295"/>
      <c r="AF173" s="295"/>
      <c r="AG173" s="295"/>
      <c r="AH173" s="295"/>
      <c r="AI173" s="295"/>
      <c r="AJ173" s="295"/>
      <c r="AK173" s="295"/>
      <c r="AL173" s="296"/>
      <c r="AM173" s="295"/>
      <c r="AN173" s="296"/>
      <c r="AO173" s="296"/>
      <c r="AP173" s="296"/>
      <c r="AQ173" s="296"/>
      <c r="AR173" s="296"/>
      <c r="AS173" s="296"/>
      <c r="AT173" s="296"/>
      <c r="AU173" s="296"/>
      <c r="AV173" s="296"/>
      <c r="AW173" s="296"/>
      <c r="AX173" s="296"/>
      <c r="AY173" s="293"/>
    </row>
    <row r="174" spans="12:51" s="22" customFormat="1">
      <c r="L174" s="339"/>
      <c r="M174" s="294"/>
      <c r="N174" s="341"/>
      <c r="S174" s="293"/>
      <c r="T174" s="294"/>
      <c r="U174" s="294"/>
      <c r="V174" s="295"/>
      <c r="W174" s="295"/>
      <c r="X174" s="295"/>
      <c r="Y174" s="295"/>
      <c r="Z174" s="295"/>
      <c r="AA174" s="295"/>
      <c r="AB174" s="296"/>
      <c r="AC174" s="295"/>
      <c r="AD174" s="295"/>
      <c r="AE174" s="295"/>
      <c r="AF174" s="295"/>
      <c r="AG174" s="295"/>
      <c r="AH174" s="295"/>
      <c r="AI174" s="295"/>
      <c r="AJ174" s="295"/>
      <c r="AK174" s="295"/>
      <c r="AL174" s="296"/>
      <c r="AM174" s="295"/>
      <c r="AN174" s="296"/>
      <c r="AO174" s="296"/>
      <c r="AP174" s="296"/>
      <c r="AQ174" s="296"/>
      <c r="AR174" s="296"/>
      <c r="AS174" s="296"/>
      <c r="AT174" s="296"/>
      <c r="AU174" s="296"/>
      <c r="AV174" s="296"/>
      <c r="AW174" s="296"/>
      <c r="AX174" s="296"/>
      <c r="AY174" s="293"/>
    </row>
    <row r="175" spans="12:51" s="22" customFormat="1">
      <c r="L175" s="339"/>
      <c r="M175" s="294"/>
      <c r="N175" s="341"/>
      <c r="S175" s="293"/>
      <c r="T175" s="294"/>
      <c r="U175" s="294"/>
      <c r="V175" s="295"/>
      <c r="W175" s="295"/>
      <c r="X175" s="295"/>
      <c r="Y175" s="295"/>
      <c r="Z175" s="295"/>
      <c r="AA175" s="295"/>
      <c r="AB175" s="296"/>
      <c r="AC175" s="295"/>
      <c r="AD175" s="295"/>
      <c r="AE175" s="295"/>
      <c r="AF175" s="295"/>
      <c r="AG175" s="295"/>
      <c r="AH175" s="295"/>
      <c r="AI175" s="295"/>
      <c r="AJ175" s="295"/>
      <c r="AK175" s="295"/>
      <c r="AL175" s="296"/>
      <c r="AM175" s="295"/>
      <c r="AN175" s="296"/>
      <c r="AO175" s="296"/>
      <c r="AP175" s="296"/>
      <c r="AQ175" s="296"/>
      <c r="AR175" s="296"/>
      <c r="AS175" s="296"/>
      <c r="AT175" s="296"/>
      <c r="AU175" s="296"/>
      <c r="AV175" s="296"/>
      <c r="AW175" s="296"/>
      <c r="AX175" s="296"/>
      <c r="AY175" s="293"/>
    </row>
    <row r="176" spans="12:51" s="22" customFormat="1">
      <c r="L176" s="339"/>
      <c r="M176" s="294"/>
      <c r="N176" s="341"/>
      <c r="S176" s="293"/>
      <c r="T176" s="294"/>
      <c r="U176" s="294"/>
      <c r="V176" s="295"/>
      <c r="W176" s="295"/>
      <c r="X176" s="295"/>
      <c r="Y176" s="295"/>
      <c r="Z176" s="295"/>
      <c r="AA176" s="295"/>
      <c r="AB176" s="296"/>
      <c r="AC176" s="295"/>
      <c r="AD176" s="295"/>
      <c r="AE176" s="295"/>
      <c r="AF176" s="295"/>
      <c r="AG176" s="295"/>
      <c r="AH176" s="295"/>
      <c r="AI176" s="295"/>
      <c r="AJ176" s="295"/>
      <c r="AK176" s="295"/>
      <c r="AL176" s="296"/>
      <c r="AM176" s="295"/>
      <c r="AN176" s="296"/>
      <c r="AO176" s="296"/>
      <c r="AP176" s="296"/>
      <c r="AQ176" s="296"/>
      <c r="AR176" s="296"/>
      <c r="AS176" s="296"/>
      <c r="AT176" s="296"/>
      <c r="AU176" s="296"/>
      <c r="AV176" s="296"/>
      <c r="AW176" s="296"/>
      <c r="AX176" s="296"/>
      <c r="AY176" s="293"/>
    </row>
    <row r="177" spans="12:51" s="22" customFormat="1">
      <c r="L177" s="339"/>
      <c r="M177" s="294"/>
      <c r="N177" s="341"/>
      <c r="S177" s="293"/>
      <c r="T177" s="294"/>
      <c r="U177" s="294"/>
      <c r="V177" s="295"/>
      <c r="W177" s="295"/>
      <c r="X177" s="295"/>
      <c r="Y177" s="295"/>
      <c r="Z177" s="295"/>
      <c r="AA177" s="295"/>
      <c r="AB177" s="296"/>
      <c r="AC177" s="295"/>
      <c r="AD177" s="295"/>
      <c r="AE177" s="295"/>
      <c r="AF177" s="295"/>
      <c r="AG177" s="295"/>
      <c r="AH177" s="295"/>
      <c r="AI177" s="295"/>
      <c r="AJ177" s="295"/>
      <c r="AK177" s="295"/>
      <c r="AL177" s="296"/>
      <c r="AM177" s="295"/>
      <c r="AN177" s="296"/>
      <c r="AO177" s="296"/>
      <c r="AP177" s="296"/>
      <c r="AQ177" s="296"/>
      <c r="AR177" s="296"/>
      <c r="AS177" s="296"/>
      <c r="AT177" s="296"/>
      <c r="AU177" s="296"/>
      <c r="AV177" s="296"/>
      <c r="AW177" s="296"/>
      <c r="AX177" s="296"/>
      <c r="AY177" s="293"/>
    </row>
    <row r="178" spans="12:51" s="22" customFormat="1">
      <c r="L178" s="339"/>
      <c r="M178" s="294"/>
      <c r="N178" s="341"/>
      <c r="S178" s="293"/>
      <c r="T178" s="294"/>
      <c r="U178" s="294"/>
      <c r="V178" s="295"/>
      <c r="W178" s="295"/>
      <c r="X178" s="295"/>
      <c r="Y178" s="295"/>
      <c r="Z178" s="295"/>
      <c r="AA178" s="295"/>
      <c r="AB178" s="296"/>
      <c r="AC178" s="295"/>
      <c r="AD178" s="295"/>
      <c r="AE178" s="295"/>
      <c r="AF178" s="295"/>
      <c r="AG178" s="295"/>
      <c r="AH178" s="295"/>
      <c r="AI178" s="295"/>
      <c r="AJ178" s="295"/>
      <c r="AK178" s="295"/>
      <c r="AL178" s="296"/>
      <c r="AM178" s="295"/>
      <c r="AN178" s="296"/>
      <c r="AO178" s="296"/>
      <c r="AP178" s="296"/>
      <c r="AQ178" s="296"/>
      <c r="AR178" s="296"/>
      <c r="AS178" s="296"/>
      <c r="AT178" s="296"/>
      <c r="AU178" s="296"/>
      <c r="AV178" s="296"/>
      <c r="AW178" s="296"/>
      <c r="AX178" s="296"/>
      <c r="AY178" s="293"/>
    </row>
    <row r="179" spans="12:51" s="22" customFormat="1">
      <c r="L179" s="339"/>
      <c r="M179" s="294"/>
      <c r="N179" s="341"/>
      <c r="S179" s="293"/>
      <c r="T179" s="294"/>
      <c r="U179" s="294"/>
      <c r="V179" s="295"/>
      <c r="W179" s="295"/>
      <c r="X179" s="295"/>
      <c r="Y179" s="295"/>
      <c r="Z179" s="295"/>
      <c r="AA179" s="295"/>
      <c r="AB179" s="296"/>
      <c r="AC179" s="295"/>
      <c r="AD179" s="295"/>
      <c r="AE179" s="295"/>
      <c r="AF179" s="295"/>
      <c r="AG179" s="295"/>
      <c r="AH179" s="295"/>
      <c r="AI179" s="295"/>
      <c r="AJ179" s="295"/>
      <c r="AK179" s="295"/>
      <c r="AL179" s="296"/>
      <c r="AM179" s="295"/>
      <c r="AN179" s="296"/>
      <c r="AO179" s="296"/>
      <c r="AP179" s="296"/>
      <c r="AQ179" s="296"/>
      <c r="AR179" s="296"/>
      <c r="AS179" s="296"/>
      <c r="AT179" s="296"/>
      <c r="AU179" s="296"/>
      <c r="AV179" s="296"/>
      <c r="AW179" s="296"/>
      <c r="AX179" s="296"/>
      <c r="AY179" s="293"/>
    </row>
    <row r="180" spans="12:51" s="22" customFormat="1">
      <c r="L180" s="339"/>
      <c r="M180" s="294"/>
      <c r="N180" s="341"/>
      <c r="S180" s="293"/>
      <c r="T180" s="294"/>
      <c r="U180" s="294"/>
      <c r="V180" s="295"/>
      <c r="W180" s="295"/>
      <c r="X180" s="295"/>
      <c r="Y180" s="295"/>
      <c r="Z180" s="295"/>
      <c r="AA180" s="295"/>
      <c r="AB180" s="296"/>
      <c r="AC180" s="295"/>
      <c r="AD180" s="295"/>
      <c r="AE180" s="295"/>
      <c r="AF180" s="295"/>
      <c r="AG180" s="295"/>
      <c r="AH180" s="295"/>
      <c r="AI180" s="295"/>
      <c r="AJ180" s="295"/>
      <c r="AK180" s="295"/>
      <c r="AL180" s="296"/>
      <c r="AM180" s="295"/>
      <c r="AN180" s="296"/>
      <c r="AO180" s="296"/>
      <c r="AP180" s="296"/>
      <c r="AQ180" s="296"/>
      <c r="AR180" s="296"/>
      <c r="AS180" s="296"/>
      <c r="AT180" s="296"/>
      <c r="AU180" s="296"/>
      <c r="AV180" s="296"/>
      <c r="AW180" s="296"/>
      <c r="AX180" s="296"/>
      <c r="AY180" s="293"/>
    </row>
    <row r="181" spans="12:51" s="22" customFormat="1">
      <c r="L181" s="339"/>
      <c r="M181" s="294"/>
      <c r="N181" s="341"/>
      <c r="S181" s="293"/>
      <c r="T181" s="294"/>
      <c r="U181" s="294"/>
      <c r="V181" s="295"/>
      <c r="W181" s="295"/>
      <c r="X181" s="295"/>
      <c r="Y181" s="295"/>
      <c r="Z181" s="295"/>
      <c r="AA181" s="295"/>
      <c r="AB181" s="296"/>
      <c r="AC181" s="295"/>
      <c r="AD181" s="295"/>
      <c r="AE181" s="295"/>
      <c r="AF181" s="295"/>
      <c r="AG181" s="295"/>
      <c r="AH181" s="295"/>
      <c r="AI181" s="295"/>
      <c r="AJ181" s="295"/>
      <c r="AK181" s="295"/>
      <c r="AL181" s="296"/>
      <c r="AM181" s="295"/>
      <c r="AN181" s="296"/>
      <c r="AO181" s="296"/>
      <c r="AP181" s="296"/>
      <c r="AQ181" s="296"/>
      <c r="AR181" s="296"/>
      <c r="AS181" s="296"/>
      <c r="AT181" s="296"/>
      <c r="AU181" s="296"/>
      <c r="AV181" s="296"/>
      <c r="AW181" s="296"/>
      <c r="AX181" s="296"/>
      <c r="AY181" s="293"/>
    </row>
    <row r="182" spans="12:51" s="22" customFormat="1">
      <c r="L182" s="339"/>
      <c r="M182" s="294"/>
      <c r="N182" s="341"/>
      <c r="S182" s="293"/>
      <c r="T182" s="294"/>
      <c r="U182" s="294"/>
      <c r="V182" s="295"/>
      <c r="W182" s="295"/>
      <c r="X182" s="295"/>
      <c r="Y182" s="295"/>
      <c r="Z182" s="295"/>
      <c r="AA182" s="295"/>
      <c r="AB182" s="296"/>
      <c r="AC182" s="295"/>
      <c r="AD182" s="295"/>
      <c r="AE182" s="295"/>
      <c r="AF182" s="295"/>
      <c r="AG182" s="295"/>
      <c r="AH182" s="295"/>
      <c r="AI182" s="295"/>
      <c r="AJ182" s="295"/>
      <c r="AK182" s="295"/>
      <c r="AL182" s="296"/>
      <c r="AM182" s="295"/>
      <c r="AN182" s="296"/>
      <c r="AO182" s="296"/>
      <c r="AP182" s="296"/>
      <c r="AQ182" s="296"/>
      <c r="AR182" s="296"/>
      <c r="AS182" s="296"/>
      <c r="AT182" s="296"/>
      <c r="AU182" s="296"/>
      <c r="AV182" s="296"/>
      <c r="AW182" s="296"/>
      <c r="AX182" s="296"/>
      <c r="AY182" s="293"/>
    </row>
    <row r="183" spans="12:51" s="22" customFormat="1">
      <c r="L183" s="339"/>
      <c r="M183" s="294"/>
      <c r="N183" s="341"/>
      <c r="S183" s="293"/>
      <c r="T183" s="294"/>
      <c r="U183" s="294"/>
      <c r="V183" s="295"/>
      <c r="W183" s="295"/>
      <c r="X183" s="295"/>
      <c r="Y183" s="295"/>
      <c r="Z183" s="295"/>
      <c r="AA183" s="295"/>
      <c r="AB183" s="296"/>
      <c r="AC183" s="295"/>
      <c r="AD183" s="295"/>
      <c r="AE183" s="295"/>
      <c r="AF183" s="295"/>
      <c r="AG183" s="295"/>
      <c r="AH183" s="295"/>
      <c r="AI183" s="295"/>
      <c r="AJ183" s="295"/>
      <c r="AK183" s="295"/>
      <c r="AL183" s="296"/>
      <c r="AM183" s="295"/>
      <c r="AN183" s="296"/>
      <c r="AO183" s="296"/>
      <c r="AP183" s="296"/>
      <c r="AQ183" s="296"/>
      <c r="AR183" s="296"/>
      <c r="AS183" s="296"/>
      <c r="AT183" s="296"/>
      <c r="AU183" s="296"/>
      <c r="AV183" s="296"/>
      <c r="AW183" s="296"/>
      <c r="AX183" s="296"/>
      <c r="AY183" s="293"/>
    </row>
    <row r="184" spans="12:51" s="22" customFormat="1">
      <c r="L184" s="339"/>
      <c r="M184" s="294"/>
      <c r="N184" s="341"/>
      <c r="S184" s="293"/>
      <c r="T184" s="294"/>
      <c r="U184" s="294"/>
      <c r="V184" s="295"/>
      <c r="W184" s="295"/>
      <c r="X184" s="295"/>
      <c r="Y184" s="295"/>
      <c r="Z184" s="295"/>
      <c r="AA184" s="295"/>
      <c r="AB184" s="296"/>
      <c r="AC184" s="295"/>
      <c r="AD184" s="295"/>
      <c r="AE184" s="295"/>
      <c r="AF184" s="295"/>
      <c r="AG184" s="295"/>
      <c r="AH184" s="295"/>
      <c r="AI184" s="295"/>
      <c r="AJ184" s="295"/>
      <c r="AK184" s="295"/>
      <c r="AL184" s="296"/>
      <c r="AM184" s="295"/>
      <c r="AN184" s="296"/>
      <c r="AO184" s="296"/>
      <c r="AP184" s="296"/>
      <c r="AQ184" s="296"/>
      <c r="AR184" s="296"/>
      <c r="AS184" s="296"/>
      <c r="AT184" s="296"/>
      <c r="AU184" s="296"/>
      <c r="AV184" s="296"/>
      <c r="AW184" s="296"/>
      <c r="AX184" s="296"/>
      <c r="AY184" s="293"/>
    </row>
    <row r="185" spans="12:51" s="22" customFormat="1">
      <c r="L185" s="339"/>
      <c r="M185" s="294"/>
      <c r="N185" s="341"/>
      <c r="S185" s="293"/>
      <c r="T185" s="294"/>
      <c r="U185" s="294"/>
      <c r="V185" s="295"/>
      <c r="W185" s="295"/>
      <c r="X185" s="295"/>
      <c r="Y185" s="295"/>
      <c r="Z185" s="295"/>
      <c r="AA185" s="295"/>
      <c r="AB185" s="296"/>
      <c r="AC185" s="295"/>
      <c r="AD185" s="295"/>
      <c r="AE185" s="295"/>
      <c r="AF185" s="295"/>
      <c r="AG185" s="295"/>
      <c r="AH185" s="295"/>
      <c r="AI185" s="295"/>
      <c r="AJ185" s="295"/>
      <c r="AK185" s="295"/>
      <c r="AL185" s="296"/>
      <c r="AM185" s="295"/>
      <c r="AN185" s="296"/>
      <c r="AO185" s="296"/>
      <c r="AP185" s="296"/>
      <c r="AQ185" s="296"/>
      <c r="AR185" s="296"/>
      <c r="AS185" s="296"/>
      <c r="AT185" s="296"/>
      <c r="AU185" s="296"/>
      <c r="AV185" s="296"/>
      <c r="AW185" s="296"/>
      <c r="AX185" s="296"/>
      <c r="AY185" s="293"/>
    </row>
    <row r="186" spans="12:51" s="22" customFormat="1">
      <c r="L186" s="339"/>
      <c r="M186" s="294"/>
      <c r="N186" s="341"/>
      <c r="S186" s="293"/>
      <c r="T186" s="294"/>
      <c r="U186" s="294"/>
      <c r="V186" s="295"/>
      <c r="W186" s="295"/>
      <c r="X186" s="295"/>
      <c r="Y186" s="295"/>
      <c r="Z186" s="295"/>
      <c r="AA186" s="295"/>
      <c r="AB186" s="296"/>
      <c r="AC186" s="295"/>
      <c r="AD186" s="295"/>
      <c r="AE186" s="295"/>
      <c r="AF186" s="295"/>
      <c r="AG186" s="295"/>
      <c r="AH186" s="295"/>
      <c r="AI186" s="295"/>
      <c r="AJ186" s="295"/>
      <c r="AK186" s="295"/>
      <c r="AL186" s="296"/>
      <c r="AM186" s="295"/>
      <c r="AN186" s="296"/>
      <c r="AO186" s="296"/>
      <c r="AP186" s="296"/>
      <c r="AQ186" s="296"/>
      <c r="AR186" s="296"/>
      <c r="AS186" s="296"/>
      <c r="AT186" s="296"/>
      <c r="AU186" s="296"/>
      <c r="AV186" s="296"/>
      <c r="AW186" s="296"/>
      <c r="AX186" s="296"/>
      <c r="AY186" s="293"/>
    </row>
    <row r="187" spans="12:51" s="22" customFormat="1">
      <c r="L187" s="339"/>
      <c r="M187" s="294"/>
      <c r="N187" s="341"/>
      <c r="S187" s="293"/>
      <c r="T187" s="294"/>
      <c r="U187" s="294"/>
      <c r="V187" s="295"/>
      <c r="W187" s="295"/>
      <c r="X187" s="295"/>
      <c r="Y187" s="295"/>
      <c r="Z187" s="295"/>
      <c r="AA187" s="295"/>
      <c r="AB187" s="296"/>
      <c r="AC187" s="295"/>
      <c r="AD187" s="295"/>
      <c r="AE187" s="295"/>
      <c r="AF187" s="295"/>
      <c r="AG187" s="295"/>
      <c r="AH187" s="295"/>
      <c r="AI187" s="295"/>
      <c r="AJ187" s="295"/>
      <c r="AK187" s="295"/>
      <c r="AL187" s="296"/>
      <c r="AM187" s="295"/>
      <c r="AN187" s="296"/>
      <c r="AO187" s="296"/>
      <c r="AP187" s="296"/>
      <c r="AQ187" s="296"/>
      <c r="AR187" s="296"/>
      <c r="AS187" s="296"/>
      <c r="AT187" s="296"/>
      <c r="AU187" s="296"/>
      <c r="AV187" s="296"/>
      <c r="AW187" s="296"/>
      <c r="AX187" s="296"/>
      <c r="AY187" s="293"/>
    </row>
    <row r="188" spans="12:51" s="22" customFormat="1">
      <c r="L188" s="339"/>
      <c r="M188" s="294"/>
      <c r="N188" s="341"/>
      <c r="S188" s="293"/>
      <c r="T188" s="294"/>
      <c r="U188" s="294"/>
      <c r="V188" s="295"/>
      <c r="W188" s="295"/>
      <c r="X188" s="295"/>
      <c r="Y188" s="295"/>
      <c r="Z188" s="295"/>
      <c r="AA188" s="295"/>
      <c r="AB188" s="296"/>
      <c r="AC188" s="295"/>
      <c r="AD188" s="295"/>
      <c r="AE188" s="295"/>
      <c r="AF188" s="295"/>
      <c r="AG188" s="295"/>
      <c r="AH188" s="295"/>
      <c r="AI188" s="295"/>
      <c r="AJ188" s="295"/>
      <c r="AK188" s="295"/>
      <c r="AL188" s="296"/>
      <c r="AM188" s="295"/>
      <c r="AN188" s="296"/>
      <c r="AO188" s="296"/>
      <c r="AP188" s="296"/>
      <c r="AQ188" s="296"/>
      <c r="AR188" s="296"/>
      <c r="AS188" s="296"/>
      <c r="AT188" s="296"/>
      <c r="AU188" s="296"/>
      <c r="AV188" s="296"/>
      <c r="AW188" s="296"/>
      <c r="AX188" s="296"/>
      <c r="AY188" s="293"/>
    </row>
    <row r="189" spans="12:51" s="22" customFormat="1">
      <c r="L189" s="339"/>
      <c r="M189" s="294"/>
      <c r="N189" s="341"/>
      <c r="S189" s="293"/>
      <c r="T189" s="294"/>
      <c r="U189" s="294"/>
      <c r="V189" s="295"/>
      <c r="W189" s="295"/>
      <c r="X189" s="295"/>
      <c r="Y189" s="295"/>
      <c r="Z189" s="295"/>
      <c r="AA189" s="295"/>
      <c r="AB189" s="296"/>
      <c r="AC189" s="295"/>
      <c r="AD189" s="295"/>
      <c r="AE189" s="295"/>
      <c r="AF189" s="295"/>
      <c r="AG189" s="295"/>
      <c r="AH189" s="295"/>
      <c r="AI189" s="295"/>
      <c r="AJ189" s="295"/>
      <c r="AK189" s="295"/>
      <c r="AL189" s="296"/>
      <c r="AM189" s="295"/>
      <c r="AN189" s="296"/>
      <c r="AO189" s="296"/>
      <c r="AP189" s="296"/>
      <c r="AQ189" s="296"/>
      <c r="AR189" s="296"/>
      <c r="AS189" s="296"/>
      <c r="AT189" s="296"/>
      <c r="AU189" s="296"/>
      <c r="AV189" s="296"/>
      <c r="AW189" s="296"/>
      <c r="AX189" s="296"/>
      <c r="AY189" s="293"/>
    </row>
    <row r="190" spans="12:51" s="22" customFormat="1">
      <c r="L190" s="339"/>
      <c r="M190" s="294"/>
      <c r="N190" s="341"/>
      <c r="S190" s="293"/>
      <c r="T190" s="294"/>
      <c r="U190" s="294"/>
      <c r="V190" s="295"/>
      <c r="W190" s="295"/>
      <c r="X190" s="295"/>
      <c r="Y190" s="295"/>
      <c r="Z190" s="295"/>
      <c r="AA190" s="295"/>
      <c r="AB190" s="296"/>
      <c r="AC190" s="295"/>
      <c r="AD190" s="295"/>
      <c r="AE190" s="295"/>
      <c r="AF190" s="295"/>
      <c r="AG190" s="295"/>
      <c r="AH190" s="295"/>
      <c r="AI190" s="295"/>
      <c r="AJ190" s="295"/>
      <c r="AK190" s="295"/>
      <c r="AL190" s="296"/>
      <c r="AM190" s="295"/>
      <c r="AN190" s="296"/>
      <c r="AO190" s="296"/>
      <c r="AP190" s="296"/>
      <c r="AQ190" s="296"/>
      <c r="AR190" s="296"/>
      <c r="AS190" s="296"/>
      <c r="AT190" s="296"/>
      <c r="AU190" s="296"/>
      <c r="AV190" s="296"/>
      <c r="AW190" s="296"/>
      <c r="AX190" s="296"/>
      <c r="AY190" s="293"/>
    </row>
    <row r="191" spans="12:51" s="22" customFormat="1">
      <c r="L191" s="339"/>
      <c r="M191" s="294"/>
      <c r="N191" s="341"/>
      <c r="S191" s="293"/>
      <c r="T191" s="294"/>
      <c r="U191" s="294"/>
      <c r="V191" s="295"/>
      <c r="W191" s="295"/>
      <c r="X191" s="295"/>
      <c r="Y191" s="295"/>
      <c r="Z191" s="295"/>
      <c r="AA191" s="295"/>
      <c r="AB191" s="296"/>
      <c r="AC191" s="295"/>
      <c r="AD191" s="295"/>
      <c r="AE191" s="295"/>
      <c r="AF191" s="295"/>
      <c r="AG191" s="295"/>
      <c r="AH191" s="295"/>
      <c r="AI191" s="295"/>
      <c r="AJ191" s="295"/>
      <c r="AK191" s="295"/>
      <c r="AL191" s="296"/>
      <c r="AM191" s="295"/>
      <c r="AN191" s="296"/>
      <c r="AO191" s="296"/>
      <c r="AP191" s="296"/>
      <c r="AQ191" s="296"/>
      <c r="AR191" s="296"/>
      <c r="AS191" s="296"/>
      <c r="AT191" s="296"/>
      <c r="AU191" s="296"/>
      <c r="AV191" s="296"/>
      <c r="AW191" s="296"/>
      <c r="AX191" s="296"/>
      <c r="AY191" s="293"/>
    </row>
    <row r="192" spans="12:51" s="22" customFormat="1">
      <c r="L192" s="339"/>
      <c r="M192" s="294"/>
      <c r="N192" s="341"/>
      <c r="S192" s="293"/>
      <c r="T192" s="294"/>
      <c r="U192" s="294"/>
      <c r="V192" s="295"/>
      <c r="W192" s="295"/>
      <c r="X192" s="295"/>
      <c r="Y192" s="295"/>
      <c r="Z192" s="295"/>
      <c r="AA192" s="295"/>
      <c r="AB192" s="296"/>
      <c r="AC192" s="295"/>
      <c r="AD192" s="295"/>
      <c r="AE192" s="295"/>
      <c r="AF192" s="295"/>
      <c r="AG192" s="295"/>
      <c r="AH192" s="295"/>
      <c r="AI192" s="295"/>
      <c r="AJ192" s="295"/>
      <c r="AK192" s="295"/>
      <c r="AL192" s="296"/>
      <c r="AM192" s="295"/>
      <c r="AN192" s="296"/>
      <c r="AO192" s="296"/>
      <c r="AP192" s="296"/>
      <c r="AQ192" s="296"/>
      <c r="AR192" s="296"/>
      <c r="AS192" s="296"/>
      <c r="AT192" s="296"/>
      <c r="AU192" s="296"/>
      <c r="AV192" s="296"/>
      <c r="AW192" s="296"/>
      <c r="AX192" s="296"/>
      <c r="AY192" s="293"/>
    </row>
    <row r="193" spans="12:51" s="22" customFormat="1">
      <c r="L193" s="339"/>
      <c r="M193" s="294"/>
      <c r="N193" s="341"/>
      <c r="S193" s="293"/>
      <c r="T193" s="294"/>
      <c r="U193" s="294"/>
      <c r="V193" s="295"/>
      <c r="W193" s="295"/>
      <c r="X193" s="295"/>
      <c r="Y193" s="295"/>
      <c r="Z193" s="295"/>
      <c r="AA193" s="295"/>
      <c r="AB193" s="296"/>
      <c r="AC193" s="295"/>
      <c r="AD193" s="295"/>
      <c r="AE193" s="295"/>
      <c r="AF193" s="295"/>
      <c r="AG193" s="295"/>
      <c r="AH193" s="295"/>
      <c r="AI193" s="295"/>
      <c r="AJ193" s="295"/>
      <c r="AK193" s="295"/>
      <c r="AL193" s="296"/>
      <c r="AM193" s="295"/>
      <c r="AN193" s="296"/>
      <c r="AO193" s="296"/>
      <c r="AP193" s="296"/>
      <c r="AQ193" s="296"/>
      <c r="AR193" s="296"/>
      <c r="AS193" s="296"/>
      <c r="AT193" s="296"/>
      <c r="AU193" s="296"/>
      <c r="AV193" s="296"/>
      <c r="AW193" s="296"/>
      <c r="AX193" s="296"/>
      <c r="AY193" s="293"/>
    </row>
    <row r="194" spans="12:51" s="22" customFormat="1">
      <c r="L194" s="339"/>
      <c r="M194" s="294"/>
      <c r="N194" s="341"/>
      <c r="S194" s="293"/>
      <c r="T194" s="294"/>
      <c r="U194" s="294"/>
      <c r="V194" s="295"/>
      <c r="W194" s="295"/>
      <c r="X194" s="295"/>
      <c r="Y194" s="295"/>
      <c r="Z194" s="295"/>
      <c r="AA194" s="295"/>
      <c r="AB194" s="296"/>
      <c r="AC194" s="295"/>
      <c r="AD194" s="295"/>
      <c r="AE194" s="295"/>
      <c r="AF194" s="295"/>
      <c r="AG194" s="295"/>
      <c r="AH194" s="295"/>
      <c r="AI194" s="295"/>
      <c r="AJ194" s="295"/>
      <c r="AK194" s="295"/>
      <c r="AL194" s="296"/>
      <c r="AM194" s="295"/>
      <c r="AN194" s="296"/>
      <c r="AO194" s="296"/>
      <c r="AP194" s="296"/>
      <c r="AQ194" s="296"/>
      <c r="AR194" s="296"/>
      <c r="AS194" s="296"/>
      <c r="AT194" s="296"/>
      <c r="AU194" s="296"/>
      <c r="AV194" s="296"/>
      <c r="AW194" s="296"/>
      <c r="AX194" s="296"/>
      <c r="AY194" s="293"/>
    </row>
    <row r="195" spans="12:51" s="22" customFormat="1">
      <c r="L195" s="339"/>
      <c r="M195" s="294"/>
      <c r="N195" s="341"/>
      <c r="S195" s="293"/>
      <c r="T195" s="294"/>
      <c r="U195" s="294"/>
      <c r="V195" s="295"/>
      <c r="W195" s="295"/>
      <c r="X195" s="295"/>
      <c r="Y195" s="295"/>
      <c r="Z195" s="295"/>
      <c r="AA195" s="295"/>
      <c r="AB195" s="296"/>
      <c r="AC195" s="295"/>
      <c r="AD195" s="295"/>
      <c r="AE195" s="295"/>
      <c r="AF195" s="295"/>
      <c r="AG195" s="295"/>
      <c r="AH195" s="295"/>
      <c r="AI195" s="295"/>
      <c r="AJ195" s="295"/>
      <c r="AK195" s="295"/>
      <c r="AL195" s="296"/>
      <c r="AM195" s="295"/>
      <c r="AN195" s="296"/>
      <c r="AO195" s="296"/>
      <c r="AP195" s="296"/>
      <c r="AQ195" s="296"/>
      <c r="AR195" s="296"/>
      <c r="AS195" s="296"/>
      <c r="AT195" s="296"/>
      <c r="AU195" s="296"/>
      <c r="AV195" s="296"/>
      <c r="AW195" s="296"/>
      <c r="AX195" s="296"/>
      <c r="AY195" s="293"/>
    </row>
    <row r="196" spans="12:51" s="22" customFormat="1">
      <c r="L196" s="339"/>
      <c r="M196" s="294"/>
      <c r="N196" s="341"/>
      <c r="S196" s="293"/>
      <c r="T196" s="294"/>
      <c r="U196" s="294"/>
      <c r="V196" s="295"/>
      <c r="W196" s="295"/>
      <c r="X196" s="295"/>
      <c r="Y196" s="295"/>
      <c r="Z196" s="295"/>
      <c r="AA196" s="295"/>
      <c r="AB196" s="296"/>
      <c r="AC196" s="295"/>
      <c r="AD196" s="295"/>
      <c r="AE196" s="295"/>
      <c r="AF196" s="295"/>
      <c r="AG196" s="295"/>
      <c r="AH196" s="295"/>
      <c r="AI196" s="295"/>
      <c r="AJ196" s="295"/>
      <c r="AK196" s="295"/>
      <c r="AL196" s="296"/>
      <c r="AM196" s="295"/>
      <c r="AN196" s="296"/>
      <c r="AO196" s="296"/>
      <c r="AP196" s="296"/>
      <c r="AQ196" s="296"/>
      <c r="AR196" s="296"/>
      <c r="AS196" s="296"/>
      <c r="AT196" s="296"/>
      <c r="AU196" s="296"/>
      <c r="AV196" s="296"/>
      <c r="AW196" s="296"/>
      <c r="AX196" s="296"/>
      <c r="AY196" s="293"/>
    </row>
    <row r="197" spans="12:51" s="22" customFormat="1">
      <c r="L197" s="339"/>
      <c r="M197" s="294"/>
      <c r="N197" s="341"/>
      <c r="S197" s="293"/>
      <c r="T197" s="294"/>
      <c r="U197" s="294"/>
      <c r="V197" s="295"/>
      <c r="W197" s="295"/>
      <c r="X197" s="295"/>
      <c r="Y197" s="295"/>
      <c r="Z197" s="295"/>
      <c r="AA197" s="295"/>
      <c r="AB197" s="296"/>
      <c r="AC197" s="295"/>
      <c r="AD197" s="295"/>
      <c r="AE197" s="295"/>
      <c r="AF197" s="295"/>
      <c r="AG197" s="295"/>
      <c r="AH197" s="295"/>
      <c r="AI197" s="295"/>
      <c r="AJ197" s="295"/>
      <c r="AK197" s="295"/>
      <c r="AL197" s="296"/>
      <c r="AM197" s="295"/>
      <c r="AN197" s="296"/>
      <c r="AO197" s="296"/>
      <c r="AP197" s="296"/>
      <c r="AQ197" s="296"/>
      <c r="AR197" s="296"/>
      <c r="AS197" s="296"/>
      <c r="AT197" s="296"/>
      <c r="AU197" s="296"/>
      <c r="AV197" s="296"/>
      <c r="AW197" s="296"/>
      <c r="AX197" s="296"/>
      <c r="AY197" s="293"/>
    </row>
    <row r="198" spans="12:51" s="22" customFormat="1">
      <c r="L198" s="339"/>
      <c r="M198" s="294"/>
      <c r="N198" s="341"/>
      <c r="S198" s="293"/>
      <c r="T198" s="294"/>
      <c r="U198" s="294"/>
      <c r="V198" s="295"/>
      <c r="W198" s="295"/>
      <c r="X198" s="295"/>
      <c r="Y198" s="295"/>
      <c r="Z198" s="295"/>
      <c r="AA198" s="295"/>
      <c r="AB198" s="296"/>
      <c r="AC198" s="295"/>
      <c r="AD198" s="295"/>
      <c r="AE198" s="295"/>
      <c r="AF198" s="295"/>
      <c r="AG198" s="295"/>
      <c r="AH198" s="295"/>
      <c r="AI198" s="295"/>
      <c r="AJ198" s="295"/>
      <c r="AK198" s="295"/>
      <c r="AL198" s="296"/>
      <c r="AM198" s="295"/>
      <c r="AN198" s="296"/>
      <c r="AO198" s="296"/>
      <c r="AP198" s="296"/>
      <c r="AQ198" s="296"/>
      <c r="AR198" s="296"/>
      <c r="AS198" s="296"/>
      <c r="AT198" s="296"/>
      <c r="AU198" s="296"/>
      <c r="AV198" s="296"/>
      <c r="AW198" s="296"/>
      <c r="AX198" s="296"/>
      <c r="AY198" s="293"/>
    </row>
    <row r="199" spans="12:51" s="22" customFormat="1">
      <c r="L199" s="339"/>
      <c r="M199" s="294"/>
      <c r="N199" s="341"/>
      <c r="S199" s="293"/>
      <c r="T199" s="294"/>
      <c r="U199" s="294"/>
      <c r="V199" s="295"/>
      <c r="W199" s="295"/>
      <c r="X199" s="295"/>
      <c r="Y199" s="295"/>
      <c r="Z199" s="295"/>
      <c r="AA199" s="295"/>
      <c r="AB199" s="296"/>
      <c r="AC199" s="295"/>
      <c r="AD199" s="295"/>
      <c r="AE199" s="295"/>
      <c r="AF199" s="295"/>
      <c r="AG199" s="295"/>
      <c r="AH199" s="295"/>
      <c r="AI199" s="295"/>
      <c r="AJ199" s="295"/>
      <c r="AK199" s="295"/>
      <c r="AL199" s="296"/>
      <c r="AM199" s="295"/>
      <c r="AN199" s="296"/>
      <c r="AO199" s="296"/>
      <c r="AP199" s="296"/>
      <c r="AQ199" s="296"/>
      <c r="AR199" s="296"/>
      <c r="AS199" s="296"/>
      <c r="AT199" s="296"/>
      <c r="AU199" s="296"/>
      <c r="AV199" s="296"/>
      <c r="AW199" s="296"/>
      <c r="AX199" s="296"/>
      <c r="AY199" s="293"/>
    </row>
    <row r="200" spans="12:51" s="22" customFormat="1">
      <c r="L200" s="339"/>
      <c r="M200" s="294"/>
      <c r="N200" s="341"/>
      <c r="S200" s="293"/>
      <c r="T200" s="294"/>
      <c r="U200" s="294"/>
      <c r="V200" s="295"/>
      <c r="W200" s="295"/>
      <c r="X200" s="295"/>
      <c r="Y200" s="295"/>
      <c r="Z200" s="295"/>
      <c r="AA200" s="295"/>
      <c r="AB200" s="296"/>
      <c r="AC200" s="295"/>
      <c r="AD200" s="295"/>
      <c r="AE200" s="295"/>
      <c r="AF200" s="295"/>
      <c r="AG200" s="295"/>
      <c r="AH200" s="295"/>
      <c r="AI200" s="295"/>
      <c r="AJ200" s="295"/>
      <c r="AK200" s="295"/>
      <c r="AL200" s="296"/>
      <c r="AM200" s="295"/>
      <c r="AN200" s="296"/>
      <c r="AO200" s="296"/>
      <c r="AP200" s="296"/>
      <c r="AQ200" s="296"/>
      <c r="AR200" s="296"/>
      <c r="AS200" s="296"/>
      <c r="AT200" s="296"/>
      <c r="AU200" s="296"/>
      <c r="AV200" s="296"/>
      <c r="AW200" s="296"/>
      <c r="AX200" s="296"/>
      <c r="AY200" s="293"/>
    </row>
    <row r="201" spans="12:51" s="22" customFormat="1">
      <c r="L201" s="339"/>
      <c r="M201" s="294"/>
      <c r="N201" s="341"/>
      <c r="S201" s="293"/>
      <c r="T201" s="294"/>
      <c r="U201" s="294"/>
      <c r="V201" s="295"/>
      <c r="W201" s="295"/>
      <c r="X201" s="295"/>
      <c r="Y201" s="295"/>
      <c r="Z201" s="295"/>
      <c r="AA201" s="295"/>
      <c r="AB201" s="296"/>
      <c r="AC201" s="295"/>
      <c r="AD201" s="295"/>
      <c r="AE201" s="295"/>
      <c r="AF201" s="295"/>
      <c r="AG201" s="295"/>
      <c r="AH201" s="295"/>
      <c r="AI201" s="295"/>
      <c r="AJ201" s="295"/>
      <c r="AK201" s="295"/>
      <c r="AL201" s="296"/>
      <c r="AM201" s="295"/>
      <c r="AN201" s="296"/>
      <c r="AO201" s="296"/>
      <c r="AP201" s="296"/>
      <c r="AQ201" s="296"/>
      <c r="AR201" s="296"/>
      <c r="AS201" s="296"/>
      <c r="AT201" s="296"/>
      <c r="AU201" s="296"/>
      <c r="AV201" s="296"/>
      <c r="AW201" s="296"/>
      <c r="AX201" s="296"/>
      <c r="AY201" s="293"/>
    </row>
    <row r="202" spans="12:51" s="22" customFormat="1">
      <c r="L202" s="339"/>
      <c r="M202" s="294"/>
      <c r="N202" s="341"/>
      <c r="S202" s="293"/>
      <c r="T202" s="294"/>
      <c r="U202" s="294"/>
      <c r="V202" s="295"/>
      <c r="W202" s="295"/>
      <c r="X202" s="295"/>
      <c r="Y202" s="295"/>
      <c r="Z202" s="295"/>
      <c r="AA202" s="295"/>
      <c r="AB202" s="296"/>
      <c r="AC202" s="295"/>
      <c r="AD202" s="295"/>
      <c r="AE202" s="295"/>
      <c r="AF202" s="295"/>
      <c r="AG202" s="295"/>
      <c r="AH202" s="295"/>
      <c r="AI202" s="295"/>
      <c r="AJ202" s="295"/>
      <c r="AK202" s="295"/>
      <c r="AL202" s="296"/>
      <c r="AM202" s="295"/>
      <c r="AN202" s="296"/>
      <c r="AO202" s="296"/>
      <c r="AP202" s="296"/>
      <c r="AQ202" s="296"/>
      <c r="AR202" s="296"/>
      <c r="AS202" s="296"/>
      <c r="AT202" s="296"/>
      <c r="AU202" s="296"/>
      <c r="AV202" s="296"/>
      <c r="AW202" s="296"/>
      <c r="AX202" s="296"/>
      <c r="AY202" s="293"/>
    </row>
    <row r="203" spans="12:51" s="22" customFormat="1">
      <c r="L203" s="339"/>
      <c r="M203" s="294"/>
      <c r="N203" s="341"/>
      <c r="S203" s="293"/>
      <c r="T203" s="294"/>
      <c r="U203" s="294"/>
      <c r="V203" s="295"/>
      <c r="W203" s="295"/>
      <c r="X203" s="295"/>
      <c r="Y203" s="295"/>
      <c r="Z203" s="295"/>
      <c r="AA203" s="295"/>
      <c r="AB203" s="296"/>
      <c r="AC203" s="295"/>
      <c r="AD203" s="295"/>
      <c r="AE203" s="295"/>
      <c r="AF203" s="295"/>
      <c r="AG203" s="295"/>
      <c r="AH203" s="295"/>
      <c r="AI203" s="295"/>
      <c r="AJ203" s="295"/>
      <c r="AK203" s="295"/>
      <c r="AL203" s="296"/>
      <c r="AM203" s="295"/>
      <c r="AN203" s="296"/>
      <c r="AO203" s="296"/>
      <c r="AP203" s="296"/>
      <c r="AQ203" s="296"/>
      <c r="AR203" s="296"/>
      <c r="AS203" s="296"/>
      <c r="AT203" s="296"/>
      <c r="AU203" s="296"/>
      <c r="AV203" s="296"/>
      <c r="AW203" s="296"/>
      <c r="AX203" s="296"/>
      <c r="AY203" s="293"/>
    </row>
    <row r="204" spans="12:51" s="22" customFormat="1">
      <c r="L204" s="339"/>
      <c r="M204" s="294"/>
      <c r="N204" s="341"/>
      <c r="S204" s="293"/>
      <c r="T204" s="294"/>
      <c r="U204" s="294"/>
      <c r="V204" s="295"/>
      <c r="W204" s="295"/>
      <c r="X204" s="295"/>
      <c r="Y204" s="295"/>
      <c r="Z204" s="295"/>
      <c r="AA204" s="295"/>
      <c r="AB204" s="296"/>
      <c r="AC204" s="295"/>
      <c r="AD204" s="295"/>
      <c r="AE204" s="295"/>
      <c r="AF204" s="295"/>
      <c r="AG204" s="295"/>
      <c r="AH204" s="295"/>
      <c r="AI204" s="295"/>
      <c r="AJ204" s="295"/>
      <c r="AK204" s="295"/>
      <c r="AL204" s="296"/>
      <c r="AM204" s="295"/>
      <c r="AN204" s="296"/>
      <c r="AO204" s="296"/>
      <c r="AP204" s="296"/>
      <c r="AQ204" s="296"/>
      <c r="AR204" s="296"/>
      <c r="AS204" s="296"/>
      <c r="AT204" s="296"/>
      <c r="AU204" s="296"/>
      <c r="AV204" s="296"/>
      <c r="AW204" s="296"/>
      <c r="AX204" s="296"/>
      <c r="AY204" s="293"/>
    </row>
    <row r="205" spans="12:51" s="22" customFormat="1">
      <c r="L205" s="339"/>
      <c r="M205" s="294"/>
      <c r="N205" s="341"/>
      <c r="S205" s="293"/>
      <c r="T205" s="294"/>
      <c r="U205" s="294"/>
      <c r="V205" s="295"/>
      <c r="W205" s="295"/>
      <c r="X205" s="295"/>
      <c r="Y205" s="295"/>
      <c r="Z205" s="295"/>
      <c r="AA205" s="295"/>
      <c r="AB205" s="296"/>
      <c r="AC205" s="295"/>
      <c r="AD205" s="295"/>
      <c r="AE205" s="295"/>
      <c r="AF205" s="295"/>
      <c r="AG205" s="295"/>
      <c r="AH205" s="295"/>
      <c r="AI205" s="295"/>
      <c r="AJ205" s="295"/>
      <c r="AK205" s="295"/>
      <c r="AL205" s="296"/>
      <c r="AM205" s="295"/>
      <c r="AN205" s="296"/>
      <c r="AO205" s="296"/>
      <c r="AP205" s="296"/>
      <c r="AQ205" s="296"/>
      <c r="AR205" s="296"/>
      <c r="AS205" s="296"/>
      <c r="AT205" s="296"/>
      <c r="AU205" s="296"/>
      <c r="AV205" s="296"/>
      <c r="AW205" s="296"/>
      <c r="AX205" s="296"/>
      <c r="AY205" s="293"/>
    </row>
    <row r="206" spans="12:51" s="22" customFormat="1">
      <c r="L206" s="339"/>
      <c r="M206" s="294"/>
      <c r="N206" s="341"/>
      <c r="S206" s="293"/>
      <c r="T206" s="294"/>
      <c r="U206" s="294"/>
      <c r="V206" s="295"/>
      <c r="W206" s="295"/>
      <c r="X206" s="295"/>
      <c r="Y206" s="295"/>
      <c r="Z206" s="295"/>
      <c r="AA206" s="295"/>
      <c r="AB206" s="296"/>
      <c r="AC206" s="295"/>
      <c r="AD206" s="295"/>
      <c r="AE206" s="295"/>
      <c r="AF206" s="295"/>
      <c r="AG206" s="295"/>
      <c r="AH206" s="295"/>
      <c r="AI206" s="295"/>
      <c r="AJ206" s="295"/>
      <c r="AK206" s="295"/>
      <c r="AL206" s="296"/>
      <c r="AM206" s="295"/>
      <c r="AN206" s="296"/>
      <c r="AO206" s="296"/>
      <c r="AP206" s="296"/>
      <c r="AQ206" s="296"/>
      <c r="AR206" s="296"/>
      <c r="AS206" s="296"/>
      <c r="AT206" s="296"/>
      <c r="AU206" s="296"/>
      <c r="AV206" s="296"/>
      <c r="AW206" s="296"/>
      <c r="AX206" s="296"/>
      <c r="AY206" s="293"/>
    </row>
  </sheetData>
  <mergeCells count="28">
    <mergeCell ref="T3:AX3"/>
    <mergeCell ref="AY3:AY4"/>
    <mergeCell ref="B3:B4"/>
    <mergeCell ref="C3:C4"/>
    <mergeCell ref="D3:D4"/>
    <mergeCell ref="E3:E4"/>
    <mergeCell ref="F3:F4"/>
    <mergeCell ref="G3:G4"/>
    <mergeCell ref="B51:B52"/>
    <mergeCell ref="H3:J3"/>
    <mergeCell ref="K3:K4"/>
    <mergeCell ref="L3:L4"/>
    <mergeCell ref="M3:M4"/>
    <mergeCell ref="B5:B9"/>
    <mergeCell ref="B10:B20"/>
    <mergeCell ref="B21:B44"/>
    <mergeCell ref="B45:B48"/>
    <mergeCell ref="B49:B50"/>
    <mergeCell ref="P104:P106"/>
    <mergeCell ref="Q104:Q106"/>
    <mergeCell ref="R104:R106"/>
    <mergeCell ref="B53:B54"/>
    <mergeCell ref="P100:P101"/>
    <mergeCell ref="Q100:Q101"/>
    <mergeCell ref="R100:R101"/>
    <mergeCell ref="P102:P103"/>
    <mergeCell ref="Q102:Q103"/>
    <mergeCell ref="R102:R103"/>
  </mergeCells>
  <phoneticPr fontId="2" type="noConversion"/>
  <conditionalFormatting sqref="O5:O59">
    <cfRule type="cellIs" dxfId="32" priority="1" operator="lessThan">
      <formula>-1</formula>
    </cfRule>
  </conditionalFormatting>
  <pageMargins left="0.7" right="0.7" top="0.75" bottom="0.75" header="0.3" footer="0.3"/>
  <pageSetup paperSize="9" orientation="portrait" r:id="rId1"/>
  <drawing r:id="rId2"/>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884839D-8135-4D46-9F65-64997B7D3338}">
  <sheetPr>
    <tabColor rgb="FFFFFF00"/>
  </sheetPr>
  <dimension ref="A1:LJ205"/>
  <sheetViews>
    <sheetView topLeftCell="A55" zoomScale="70" zoomScaleNormal="70" workbookViewId="0">
      <selection activeCell="K10" sqref="K10"/>
    </sheetView>
  </sheetViews>
  <sheetFormatPr defaultColWidth="9" defaultRowHeight="13.5"/>
  <cols>
    <col min="1" max="1" width="18.125" style="23" bestFit="1" customWidth="1"/>
    <col min="2" max="2" width="10.625" style="23" bestFit="1" customWidth="1"/>
    <col min="3" max="3" width="12.125" style="23" bestFit="1" customWidth="1"/>
    <col min="4" max="4" width="14.125" style="23" customWidth="1"/>
    <col min="5" max="5" width="15" style="290" customWidth="1"/>
    <col min="6" max="6" width="38.125" style="23" customWidth="1"/>
    <col min="7" max="7" width="22" style="290" customWidth="1"/>
    <col min="8" max="8" width="37.5" style="23" customWidth="1"/>
    <col min="9" max="9" width="13.75" style="290" customWidth="1"/>
    <col min="10" max="12" width="9.375" style="290" customWidth="1"/>
    <col min="13" max="13" width="9.375" style="23" customWidth="1"/>
    <col min="14" max="14" width="10.125" style="343" customWidth="1"/>
    <col min="15" max="15" width="7.625" style="290" customWidth="1"/>
    <col min="16" max="16" width="13.625" style="344" customWidth="1"/>
    <col min="17" max="17" width="18.25" style="23" customWidth="1"/>
    <col min="18" max="19" width="10.625" style="23" customWidth="1"/>
    <col min="20" max="20" width="10.625" style="23" hidden="1" customWidth="1"/>
    <col min="21" max="21" width="15.25" style="23" hidden="1" customWidth="1"/>
    <col min="22" max="22" width="10.625" style="23" hidden="1" customWidth="1"/>
    <col min="23" max="23" width="19.625" style="23" hidden="1" customWidth="1"/>
    <col min="24" max="24" width="15.25" style="293" bestFit="1" customWidth="1"/>
    <col min="25" max="25" width="15.25" style="293" customWidth="1"/>
    <col min="26" max="27" width="15.5" style="290" customWidth="1"/>
    <col min="28" max="28" width="14.25" style="345" customWidth="1"/>
    <col min="29" max="29" width="13" style="345" customWidth="1"/>
    <col min="30" max="30" width="12.5" style="345" customWidth="1"/>
    <col min="31" max="31" width="15.5" style="345" customWidth="1"/>
    <col min="32" max="33" width="14.25" style="345" customWidth="1"/>
    <col min="34" max="34" width="15.5" style="346" customWidth="1"/>
    <col min="35" max="35" width="14.125" style="345" customWidth="1"/>
    <col min="36" max="36" width="14.25" style="345" customWidth="1"/>
    <col min="37" max="37" width="11.25" style="345" customWidth="1"/>
    <col min="38" max="38" width="14.125" style="345" customWidth="1"/>
    <col min="39" max="39" width="11.25" style="345" customWidth="1"/>
    <col min="40" max="40" width="10.625" style="345" customWidth="1"/>
    <col min="41" max="41" width="14.125" style="345" customWidth="1"/>
    <col min="42" max="42" width="15" style="345" customWidth="1"/>
    <col min="43" max="43" width="10.625" style="345" customWidth="1"/>
    <col min="44" max="44" width="10.625" style="346" customWidth="1"/>
    <col min="45" max="45" width="13" style="345" customWidth="1"/>
    <col min="46" max="46" width="13" style="346" customWidth="1"/>
    <col min="47" max="49" width="10.625" style="346" customWidth="1"/>
    <col min="50" max="50" width="13" style="346" customWidth="1"/>
    <col min="51" max="52" width="14.125" style="346" customWidth="1"/>
    <col min="53" max="53" width="13" style="346" customWidth="1"/>
    <col min="54" max="56" width="10.625" style="346" customWidth="1"/>
    <col min="57" max="57" width="12.625" style="347" customWidth="1"/>
    <col min="58" max="58" width="9" style="22"/>
    <col min="59" max="59" width="13.875" style="22" bestFit="1" customWidth="1"/>
    <col min="60" max="60" width="11.125" style="22" customWidth="1"/>
    <col min="61" max="62" width="13.875" style="22" bestFit="1" customWidth="1"/>
    <col min="63" max="65" width="9" style="22"/>
    <col min="66" max="67" width="13.875" style="22" bestFit="1" customWidth="1"/>
    <col min="68" max="322" width="9" style="22"/>
    <col min="323" max="16384" width="9" style="23"/>
  </cols>
  <sheetData>
    <row r="1" spans="1:322" s="22" customFormat="1" ht="39" customHeight="1">
      <c r="A1" s="22">
        <f>[61]협력사!A1</f>
        <v>0</v>
      </c>
      <c r="B1" s="22">
        <f>[61]협력사!B1</f>
        <v>0</v>
      </c>
      <c r="C1" s="22">
        <f>[61]협력사!C1</f>
        <v>0</v>
      </c>
      <c r="D1" s="291" t="str">
        <f>[61]협력사!D1</f>
        <v xml:space="preserve">▣ 2025년 07월 원자재 수불관리 </v>
      </c>
      <c r="E1" s="453"/>
      <c r="F1" s="292"/>
      <c r="G1" s="453"/>
      <c r="H1" s="292"/>
      <c r="I1" s="453">
        <f>[61]협력사!I1</f>
        <v>0</v>
      </c>
      <c r="J1" s="453">
        <f>[61]협력사!J1</f>
        <v>0</v>
      </c>
      <c r="K1" s="453">
        <f>[61]협력사!K1</f>
        <v>0</v>
      </c>
      <c r="L1" s="453">
        <f>[61]협력사!L1</f>
        <v>0</v>
      </c>
      <c r="M1" s="292">
        <f>[61]협력사!M1</f>
        <v>0</v>
      </c>
      <c r="N1" s="292">
        <f>[61]협력사!N1</f>
        <v>0</v>
      </c>
      <c r="O1" s="292">
        <f>[61]협력사!O1</f>
        <v>0</v>
      </c>
      <c r="P1" s="292">
        <f>[61]협력사!P1</f>
        <v>0</v>
      </c>
      <c r="Q1" s="292">
        <f>[61]협력사!Q1</f>
        <v>0</v>
      </c>
      <c r="R1" s="292">
        <f>[61]협력사!R1</f>
        <v>0</v>
      </c>
      <c r="S1" s="292">
        <f>[61]협력사!S1</f>
        <v>0</v>
      </c>
      <c r="T1" s="292">
        <f>[61]협력사!T1</f>
        <v>0</v>
      </c>
      <c r="U1" s="292">
        <f>[61]협력사!U1</f>
        <v>0</v>
      </c>
      <c r="V1" s="292">
        <f>[61]협력사!V1</f>
        <v>0</v>
      </c>
      <c r="W1" s="356">
        <f>[61]협력사!W1</f>
        <v>0</v>
      </c>
      <c r="X1" s="293">
        <f>[61]협력사!X1</f>
        <v>0</v>
      </c>
      <c r="Y1" s="293">
        <f>[61]협력사!Y1</f>
        <v>0</v>
      </c>
      <c r="Z1" s="294">
        <f>[61]협력사!Z1</f>
        <v>0</v>
      </c>
      <c r="AA1" s="294">
        <f>[61]협력사!AA1</f>
        <v>0</v>
      </c>
      <c r="AB1" s="295">
        <f>[61]협력사!AB1</f>
        <v>0</v>
      </c>
      <c r="AC1" s="295">
        <f>[61]협력사!AC1</f>
        <v>0</v>
      </c>
      <c r="AD1" s="295">
        <f>[61]협력사!AD1</f>
        <v>0</v>
      </c>
      <c r="AE1" s="295">
        <f>[61]협력사!AE1</f>
        <v>0</v>
      </c>
      <c r="AF1" s="295">
        <f>[61]협력사!AF1</f>
        <v>0</v>
      </c>
      <c r="AG1" s="295">
        <f>[61]협력사!AG1</f>
        <v>0</v>
      </c>
      <c r="AH1" s="296">
        <f>[61]협력사!AH1</f>
        <v>0</v>
      </c>
      <c r="AI1" s="295">
        <f>[61]협력사!AI1</f>
        <v>0</v>
      </c>
      <c r="AJ1" s="295">
        <f>[61]협력사!AJ1</f>
        <v>0</v>
      </c>
      <c r="AK1" s="295">
        <f>[61]협력사!AK1</f>
        <v>0</v>
      </c>
      <c r="AL1" s="295">
        <f>[61]협력사!AL1</f>
        <v>0</v>
      </c>
      <c r="AM1" s="295">
        <f>[61]협력사!AM1</f>
        <v>0</v>
      </c>
      <c r="AN1" s="295">
        <f>[61]협력사!AN1</f>
        <v>0</v>
      </c>
      <c r="AO1" s="295">
        <f>[61]협력사!AO1</f>
        <v>0</v>
      </c>
      <c r="AP1" s="296">
        <f>[61]협력사!AP1</f>
        <v>0</v>
      </c>
      <c r="AQ1" s="295">
        <f>[61]협력사!AQ1</f>
        <v>0</v>
      </c>
      <c r="AR1" s="296">
        <f>[61]협력사!AR1</f>
        <v>0</v>
      </c>
      <c r="AS1" s="295">
        <f>[61]협력사!AS1</f>
        <v>0</v>
      </c>
      <c r="AT1" s="296">
        <f>[61]협력사!AT1</f>
        <v>0</v>
      </c>
      <c r="AU1" s="296">
        <f>[61]협력사!AU1</f>
        <v>0</v>
      </c>
      <c r="AV1" s="296">
        <f>[61]협력사!AV1</f>
        <v>0</v>
      </c>
      <c r="AW1" s="296">
        <f>[61]협력사!AW1</f>
        <v>0</v>
      </c>
      <c r="AX1" s="296">
        <f>[61]협력사!AX1</f>
        <v>0</v>
      </c>
      <c r="AY1" s="296">
        <f>[61]협력사!AY1</f>
        <v>0</v>
      </c>
      <c r="AZ1" s="296">
        <f>[61]협력사!AZ1</f>
        <v>0</v>
      </c>
      <c r="BA1" s="296">
        <f>[61]협력사!BA1</f>
        <v>0</v>
      </c>
      <c r="BB1" s="296">
        <f>[61]협력사!BB1</f>
        <v>0</v>
      </c>
      <c r="BC1" s="296">
        <f>[61]협력사!BC1</f>
        <v>0</v>
      </c>
      <c r="BD1" s="296">
        <f>[61]협력사!BD1</f>
        <v>0</v>
      </c>
      <c r="BE1" s="293">
        <f>[61]협력사!BE1</f>
        <v>0</v>
      </c>
      <c r="BF1" s="22">
        <f>[61]협력사!BF1</f>
        <v>0</v>
      </c>
      <c r="BG1" s="22">
        <f>[61]협력사!BG1</f>
        <v>0</v>
      </c>
      <c r="BH1" s="22">
        <f>[61]협력사!BH1</f>
        <v>0</v>
      </c>
      <c r="BI1" s="22">
        <f>[61]협력사!BI1</f>
        <v>0</v>
      </c>
      <c r="BJ1" s="22">
        <f>[61]협력사!BJ1</f>
        <v>0</v>
      </c>
      <c r="BK1" s="22">
        <f>[61]협력사!BK1</f>
        <v>0</v>
      </c>
      <c r="BL1" s="22">
        <f>[61]협력사!BL1</f>
        <v>0</v>
      </c>
      <c r="BM1" s="22">
        <f>[61]협력사!BM1</f>
        <v>0</v>
      </c>
      <c r="BN1" s="22">
        <f>[61]협력사!BN1</f>
        <v>0</v>
      </c>
      <c r="BO1" s="22">
        <f>[61]협력사!BO1</f>
        <v>0</v>
      </c>
      <c r="BP1" s="22">
        <f>[61]협력사!BP1</f>
        <v>0</v>
      </c>
      <c r="BQ1" s="22">
        <f>[61]협력사!BQ1</f>
        <v>0</v>
      </c>
      <c r="BR1" s="22">
        <f>[61]협력사!BR1</f>
        <v>0</v>
      </c>
      <c r="BS1" s="22">
        <f>[61]협력사!BS1</f>
        <v>0</v>
      </c>
      <c r="BT1" s="22">
        <f>[61]협력사!BT1</f>
        <v>0</v>
      </c>
      <c r="BU1" s="22">
        <f>[61]협력사!BU1</f>
        <v>0</v>
      </c>
      <c r="BV1" s="22">
        <f>[61]협력사!BV1</f>
        <v>0</v>
      </c>
      <c r="BW1" s="22">
        <f>[61]협력사!BW1</f>
        <v>0</v>
      </c>
      <c r="BX1" s="22">
        <f>[61]협력사!BX1</f>
        <v>0</v>
      </c>
      <c r="BY1" s="22">
        <f>[61]협력사!BY1</f>
        <v>0</v>
      </c>
      <c r="BZ1" s="22">
        <f>[61]협력사!BZ1</f>
        <v>0</v>
      </c>
      <c r="CA1" s="22">
        <f>[61]협력사!CA1</f>
        <v>0</v>
      </c>
      <c r="CB1" s="22">
        <f>[61]협력사!CB1</f>
        <v>0</v>
      </c>
      <c r="CC1" s="22">
        <f>[61]협력사!CC1</f>
        <v>0</v>
      </c>
      <c r="CD1" s="22">
        <f>[61]협력사!CD1</f>
        <v>0</v>
      </c>
      <c r="CE1" s="22">
        <f>[61]협력사!CE1</f>
        <v>0</v>
      </c>
      <c r="CF1" s="22">
        <f>[61]협력사!CF1</f>
        <v>0</v>
      </c>
      <c r="CG1" s="22">
        <f>[61]협력사!CG1</f>
        <v>0</v>
      </c>
      <c r="CH1" s="22">
        <f>[61]협력사!CH1</f>
        <v>0</v>
      </c>
      <c r="CI1" s="22">
        <f>[61]협력사!CI1</f>
        <v>0</v>
      </c>
      <c r="CJ1" s="22">
        <f>[61]협력사!CJ1</f>
        <v>0</v>
      </c>
      <c r="CK1" s="22">
        <f>[61]협력사!CK1</f>
        <v>0</v>
      </c>
    </row>
    <row r="2" spans="1:322" s="22" customFormat="1" ht="6.75" customHeight="1" thickBot="1">
      <c r="A2" s="22">
        <f>[61]협력사!A2</f>
        <v>0</v>
      </c>
      <c r="B2" s="22">
        <f>[61]협력사!B2</f>
        <v>0</v>
      </c>
      <c r="C2" s="22">
        <f>[61]협력사!C2</f>
        <v>0</v>
      </c>
      <c r="D2" s="292">
        <f>[61]협력사!D2</f>
        <v>0</v>
      </c>
      <c r="E2" s="453">
        <f>[61]협력사!E2</f>
        <v>0</v>
      </c>
      <c r="F2" s="292">
        <f>[61]협력사!F2</f>
        <v>0</v>
      </c>
      <c r="G2" s="453">
        <f>[61]협력사!G2</f>
        <v>0</v>
      </c>
      <c r="H2" s="292">
        <f>[61]협력사!H2</f>
        <v>0</v>
      </c>
      <c r="I2" s="453">
        <f>[61]협력사!I2</f>
        <v>0</v>
      </c>
      <c r="J2" s="453">
        <f>[61]협력사!J2</f>
        <v>0</v>
      </c>
      <c r="K2" s="453">
        <f>[61]협력사!K2</f>
        <v>0</v>
      </c>
      <c r="L2" s="453">
        <f>[61]협력사!L2</f>
        <v>0</v>
      </c>
      <c r="M2" s="292">
        <f>[61]협력사!M2</f>
        <v>0</v>
      </c>
      <c r="N2" s="297">
        <f>[61]협력사!N2</f>
        <v>0</v>
      </c>
      <c r="O2" s="292">
        <f>[61]협력사!O2</f>
        <v>0</v>
      </c>
      <c r="P2" s="298">
        <f>[61]협력사!P2</f>
        <v>0</v>
      </c>
      <c r="Q2" s="292">
        <f>[61]협력사!Q2</f>
        <v>0</v>
      </c>
      <c r="R2" s="292">
        <f>[61]협력사!R2</f>
        <v>0</v>
      </c>
      <c r="S2" s="292">
        <f>[61]협력사!S2</f>
        <v>0</v>
      </c>
      <c r="T2" s="292">
        <f>[61]협력사!T2</f>
        <v>0</v>
      </c>
      <c r="U2" s="292">
        <f>[61]협력사!U2</f>
        <v>0</v>
      </c>
      <c r="V2" s="292">
        <f>[61]협력사!V2</f>
        <v>0</v>
      </c>
      <c r="W2" s="292">
        <f>[61]협력사!W2</f>
        <v>0</v>
      </c>
      <c r="X2" s="293">
        <f>[61]협력사!X2</f>
        <v>0</v>
      </c>
      <c r="Y2" s="293">
        <f>[61]협력사!Y2</f>
        <v>0</v>
      </c>
      <c r="Z2" s="294">
        <f>[61]협력사!Z2</f>
        <v>0</v>
      </c>
      <c r="AA2" s="294">
        <f>[61]협력사!AA2</f>
        <v>0</v>
      </c>
      <c r="AB2" s="295">
        <f>[61]협력사!AB2</f>
        <v>0</v>
      </c>
      <c r="AC2" s="295">
        <f>[61]협력사!AC2</f>
        <v>0</v>
      </c>
      <c r="AD2" s="295">
        <f>[61]협력사!AD2</f>
        <v>0</v>
      </c>
      <c r="AE2" s="295">
        <f>[61]협력사!AE2</f>
        <v>0</v>
      </c>
      <c r="AF2" s="295">
        <f>[61]협력사!AF2</f>
        <v>0</v>
      </c>
      <c r="AG2" s="295">
        <f>[61]협력사!AG2</f>
        <v>0</v>
      </c>
      <c r="AH2" s="296">
        <f>[61]협력사!AH2</f>
        <v>0</v>
      </c>
      <c r="AI2" s="295">
        <f>[61]협력사!AI2</f>
        <v>0</v>
      </c>
      <c r="AJ2" s="295">
        <f>[61]협력사!AJ2</f>
        <v>0</v>
      </c>
      <c r="AK2" s="295">
        <f>[61]협력사!AK2</f>
        <v>0</v>
      </c>
      <c r="AL2" s="295">
        <f>[61]협력사!AL2</f>
        <v>0</v>
      </c>
      <c r="AM2" s="295">
        <f>[61]협력사!AM2</f>
        <v>0</v>
      </c>
      <c r="AN2" s="295">
        <f>[61]협력사!AN2</f>
        <v>0</v>
      </c>
      <c r="AO2" s="295">
        <f>[61]협력사!AO2</f>
        <v>0</v>
      </c>
      <c r="AP2" s="295">
        <f>[61]협력사!AP2</f>
        <v>0</v>
      </c>
      <c r="AQ2" s="295">
        <f>[61]협력사!AQ2</f>
        <v>0</v>
      </c>
      <c r="AR2" s="296">
        <f>[61]협력사!AR2</f>
        <v>0</v>
      </c>
      <c r="AS2" s="295">
        <f>[61]협력사!AS2</f>
        <v>0</v>
      </c>
      <c r="AT2" s="296">
        <f>[61]협력사!AT2</f>
        <v>0</v>
      </c>
      <c r="AU2" s="296">
        <f>[61]협력사!AU2</f>
        <v>0</v>
      </c>
      <c r="AV2" s="296">
        <f>[61]협력사!AV2</f>
        <v>0</v>
      </c>
      <c r="AW2" s="296">
        <f>[61]협력사!AW2</f>
        <v>0</v>
      </c>
      <c r="AX2" s="296">
        <f>[61]협력사!AX2</f>
        <v>0</v>
      </c>
      <c r="AY2" s="296">
        <f>[61]협력사!AY2</f>
        <v>0</v>
      </c>
      <c r="AZ2" s="296">
        <f>[61]협력사!AZ2</f>
        <v>0</v>
      </c>
      <c r="BA2" s="296">
        <f>[61]협력사!BA2</f>
        <v>0</v>
      </c>
      <c r="BB2" s="296">
        <f>[61]협력사!BB2</f>
        <v>0</v>
      </c>
      <c r="BC2" s="296">
        <f>[61]협력사!BC2</f>
        <v>0</v>
      </c>
      <c r="BD2" s="296">
        <f>[61]협력사!BD2</f>
        <v>0</v>
      </c>
      <c r="BE2" s="293">
        <f>[61]협력사!BE2</f>
        <v>0</v>
      </c>
      <c r="BF2" s="22">
        <f>[61]협력사!BF2</f>
        <v>0</v>
      </c>
      <c r="BG2" s="22">
        <f>[61]협력사!BG2</f>
        <v>0</v>
      </c>
      <c r="BH2" s="22">
        <f>[61]협력사!BH2</f>
        <v>0</v>
      </c>
      <c r="BI2" s="22">
        <f>[61]협력사!BI2</f>
        <v>0</v>
      </c>
      <c r="BJ2" s="22">
        <f>[61]협력사!BJ2</f>
        <v>0</v>
      </c>
      <c r="BK2" s="22">
        <f>[61]협력사!BK2</f>
        <v>0</v>
      </c>
      <c r="BL2" s="22">
        <f>[61]협력사!BL2</f>
        <v>0</v>
      </c>
      <c r="BM2" s="22">
        <f>[61]협력사!BM2</f>
        <v>0</v>
      </c>
      <c r="BN2" s="22">
        <f>[61]협력사!BN2</f>
        <v>0</v>
      </c>
      <c r="BO2" s="22">
        <f>[61]협력사!BO2</f>
        <v>0</v>
      </c>
      <c r="BP2" s="22">
        <f>[61]협력사!BP2</f>
        <v>0</v>
      </c>
      <c r="BQ2" s="22">
        <f>[61]협력사!BQ2</f>
        <v>0</v>
      </c>
      <c r="BR2" s="22">
        <f>[61]협력사!BR2</f>
        <v>0</v>
      </c>
      <c r="BS2" s="22">
        <f>[61]협력사!BS2</f>
        <v>0</v>
      </c>
      <c r="BT2" s="22">
        <f>[61]협력사!BT2</f>
        <v>0</v>
      </c>
      <c r="BU2" s="22">
        <f>[61]협력사!BU2</f>
        <v>0</v>
      </c>
      <c r="BV2" s="22">
        <f>[61]협력사!BV2</f>
        <v>0</v>
      </c>
      <c r="BW2" s="22">
        <f>[61]협력사!BW2</f>
        <v>0</v>
      </c>
      <c r="BX2" s="22">
        <f>[61]협력사!BX2</f>
        <v>0</v>
      </c>
      <c r="BY2" s="22">
        <f>[61]협력사!BY2</f>
        <v>0</v>
      </c>
      <c r="BZ2" s="22">
        <f>[61]협력사!BZ2</f>
        <v>0</v>
      </c>
      <c r="CA2" s="22">
        <f>[61]협력사!CA2</f>
        <v>0</v>
      </c>
      <c r="CB2" s="22">
        <f>[61]협력사!CB2</f>
        <v>0</v>
      </c>
      <c r="CC2" s="22">
        <f>[61]협력사!CC2</f>
        <v>0</v>
      </c>
      <c r="CD2" s="22">
        <f>[61]협력사!CD2</f>
        <v>0</v>
      </c>
      <c r="CE2" s="22">
        <f>[61]협력사!CE2</f>
        <v>0</v>
      </c>
      <c r="CF2" s="22">
        <f>[61]협력사!CF2</f>
        <v>0</v>
      </c>
      <c r="CG2" s="22">
        <f>[61]협력사!CG2</f>
        <v>0</v>
      </c>
      <c r="CH2" s="22">
        <f>[61]협력사!CH2</f>
        <v>0</v>
      </c>
      <c r="CI2" s="22">
        <f>[61]협력사!CI2</f>
        <v>0</v>
      </c>
      <c r="CJ2" s="22">
        <f>[61]협력사!CJ2</f>
        <v>0</v>
      </c>
      <c r="CK2" s="22">
        <f>[61]협력사!CK2</f>
        <v>0</v>
      </c>
    </row>
    <row r="3" spans="1:322" ht="24.95" customHeight="1" thickTop="1">
      <c r="A3" s="23">
        <f>[61]협력사!A3</f>
        <v>0</v>
      </c>
      <c r="B3" s="23">
        <f>[61]협력사!B3</f>
        <v>0</v>
      </c>
      <c r="C3" s="23">
        <f>[61]협력사!C3</f>
        <v>0</v>
      </c>
      <c r="D3" s="622" t="str">
        <f>[61]협력사!D3</f>
        <v>거래처</v>
      </c>
      <c r="E3" s="611" t="str">
        <f>[61]협력사!E3</f>
        <v>차 종</v>
      </c>
      <c r="F3" s="611" t="str">
        <f>[61]협력사!F3</f>
        <v>완제품 품번</v>
      </c>
      <c r="G3" s="611" t="str">
        <f>[61]협력사!G3</f>
        <v>부 번</v>
      </c>
      <c r="H3" s="611" t="str">
        <f>[61]협력사!H3</f>
        <v>품 명</v>
      </c>
      <c r="I3" s="611" t="str">
        <f>[61]협력사!I3</f>
        <v>재질</v>
      </c>
      <c r="J3" s="611" t="str">
        <f>[61]협력사!J3</f>
        <v>규격</v>
      </c>
      <c r="K3" s="611"/>
      <c r="L3" s="611"/>
      <c r="M3" s="611" t="str">
        <f>[61]협력사!M3</f>
        <v>비 중</v>
      </c>
      <c r="N3" s="613" t="str">
        <f>[61]협력사!N3</f>
        <v>MM중량</v>
      </c>
      <c r="O3" s="611" t="str">
        <f>[61]협력사!O3</f>
        <v>사양</v>
      </c>
      <c r="P3" s="299" t="str">
        <f>[61]협력사!P3</f>
        <v>07월 입고현황</v>
      </c>
      <c r="Q3" s="299" t="str">
        <f>[61]협력사!Q3</f>
        <v>7월 입고금액</v>
      </c>
      <c r="R3" s="299">
        <f>[61]협력사!R3</f>
        <v>0</v>
      </c>
      <c r="S3" s="299">
        <f>[61]협력사!S3</f>
        <v>0</v>
      </c>
      <c r="T3" s="611" t="str">
        <f>[61]협력사!T3</f>
        <v>제품단가</v>
      </c>
      <c r="U3" s="627" t="str">
        <f>[61]협력사!U3</f>
        <v>1EA 철판
단가</v>
      </c>
      <c r="V3" s="627" t="str">
        <f>[61]협력사!V3</f>
        <v>차익
(가공비)</v>
      </c>
      <c r="W3" s="628" t="str">
        <f>[61]협력사!W3</f>
        <v>1개당 스크랩
 단가(383원)</v>
      </c>
      <c r="X3" s="301">
        <f>[61]협력사!X3</f>
        <v>0</v>
      </c>
      <c r="Y3" s="301">
        <f>[61]협력사!Y3</f>
        <v>0</v>
      </c>
      <c r="Z3" s="617" t="str">
        <f>[61]협력사!Z3</f>
        <v>입고총계</v>
      </c>
      <c r="AA3" s="618"/>
      <c r="AB3" s="618"/>
      <c r="AC3" s="618"/>
      <c r="AD3" s="618"/>
      <c r="AE3" s="618"/>
      <c r="AF3" s="618"/>
      <c r="AG3" s="618"/>
      <c r="AH3" s="618"/>
      <c r="AI3" s="618"/>
      <c r="AJ3" s="618"/>
      <c r="AK3" s="618"/>
      <c r="AL3" s="618"/>
      <c r="AM3" s="618"/>
      <c r="AN3" s="618"/>
      <c r="AO3" s="618"/>
      <c r="AP3" s="618"/>
      <c r="AQ3" s="618"/>
      <c r="AR3" s="618"/>
      <c r="AS3" s="618"/>
      <c r="AT3" s="618"/>
      <c r="AU3" s="618"/>
      <c r="AV3" s="618"/>
      <c r="AW3" s="618"/>
      <c r="AX3" s="618"/>
      <c r="AY3" s="618"/>
      <c r="AZ3" s="618"/>
      <c r="BA3" s="618"/>
      <c r="BB3" s="618"/>
      <c r="BC3" s="618"/>
      <c r="BD3" s="619"/>
      <c r="BE3" s="620" t="str">
        <f>[61]협력사!BE3</f>
        <v>계</v>
      </c>
      <c r="BF3" s="22">
        <f>[61]협력사!BF3</f>
        <v>0</v>
      </c>
      <c r="BG3" s="22">
        <f>[61]협력사!BG3</f>
        <v>0</v>
      </c>
      <c r="BH3" s="22">
        <f>[61]협력사!BH3</f>
        <v>0</v>
      </c>
      <c r="BI3" s="22">
        <f>[61]협력사!BI3</f>
        <v>0</v>
      </c>
      <c r="BJ3" s="22">
        <f>[61]협력사!BJ3</f>
        <v>0</v>
      </c>
      <c r="BK3" s="22">
        <f>[61]협력사!BK3</f>
        <v>0</v>
      </c>
      <c r="BL3" s="22">
        <f>[61]협력사!BL3</f>
        <v>0</v>
      </c>
      <c r="BM3" s="22">
        <f>[61]협력사!BM3</f>
        <v>0</v>
      </c>
      <c r="BN3" s="22">
        <f>[61]협력사!BN3</f>
        <v>0</v>
      </c>
      <c r="BO3" s="22">
        <f>[61]협력사!BO3</f>
        <v>0</v>
      </c>
      <c r="BP3" s="22">
        <f>[61]협력사!BP3</f>
        <v>0</v>
      </c>
      <c r="BQ3" s="22">
        <f>[61]협력사!BQ3</f>
        <v>0</v>
      </c>
      <c r="BR3" s="22">
        <f>[61]협력사!BR3</f>
        <v>0</v>
      </c>
      <c r="BS3" s="22">
        <f>[61]협력사!BS3</f>
        <v>0</v>
      </c>
      <c r="BT3" s="22">
        <f>[61]협력사!BT3</f>
        <v>0</v>
      </c>
      <c r="BU3" s="22">
        <f>[61]협력사!BU3</f>
        <v>0</v>
      </c>
      <c r="BV3" s="22">
        <f>[61]협력사!BV3</f>
        <v>0</v>
      </c>
      <c r="BW3" s="22">
        <f>[61]협력사!BW3</f>
        <v>0</v>
      </c>
      <c r="BX3" s="22">
        <f>[61]협력사!BX3</f>
        <v>0</v>
      </c>
      <c r="BY3" s="22">
        <f>[61]협력사!BY3</f>
        <v>0</v>
      </c>
      <c r="BZ3" s="22">
        <f>[61]협력사!BZ3</f>
        <v>0</v>
      </c>
      <c r="CA3" s="22">
        <f>[61]협력사!CA3</f>
        <v>0</v>
      </c>
      <c r="CB3" s="22">
        <f>[61]협력사!CB3</f>
        <v>0</v>
      </c>
      <c r="CC3" s="22">
        <f>[61]협력사!CC3</f>
        <v>0</v>
      </c>
      <c r="CD3" s="22">
        <f>[61]협력사!CD3</f>
        <v>0</v>
      </c>
      <c r="CE3" s="22">
        <f>[61]협력사!CE3</f>
        <v>0</v>
      </c>
      <c r="CF3" s="22">
        <f>[61]협력사!CF3</f>
        <v>0</v>
      </c>
      <c r="CG3" s="22">
        <f>[61]협력사!CG3</f>
        <v>0</v>
      </c>
      <c r="CH3" s="22">
        <f>[61]협력사!CH3</f>
        <v>0</v>
      </c>
      <c r="CI3" s="22">
        <f>[61]협력사!CI3</f>
        <v>0</v>
      </c>
      <c r="CJ3" s="22">
        <f>[61]협력사!CJ3</f>
        <v>0</v>
      </c>
      <c r="CK3" s="22">
        <f>[61]협력사!CK3</f>
        <v>0</v>
      </c>
    </row>
    <row r="4" spans="1:322" s="290" customFormat="1" ht="22.5" customHeight="1" thickBot="1">
      <c r="A4" s="290">
        <f>[61]협력사!A4</f>
        <v>0</v>
      </c>
      <c r="B4" s="290">
        <f>[61]협력사!B4</f>
        <v>0</v>
      </c>
      <c r="C4" s="290">
        <f>[61]협력사!C4</f>
        <v>0</v>
      </c>
      <c r="D4" s="623"/>
      <c r="E4" s="612"/>
      <c r="F4" s="612"/>
      <c r="G4" s="612"/>
      <c r="H4" s="612"/>
      <c r="I4" s="612"/>
      <c r="J4" s="302" t="str">
        <f>[61]협력사!J4</f>
        <v>두께</v>
      </c>
      <c r="K4" s="302" t="str">
        <f>[61]협력사!K4</f>
        <v>가로</v>
      </c>
      <c r="L4" s="302" t="str">
        <f>[61]협력사!L4</f>
        <v>세로</v>
      </c>
      <c r="M4" s="612"/>
      <c r="N4" s="614"/>
      <c r="O4" s="612"/>
      <c r="P4" s="303" t="str">
        <f>[61]협력사!P4</f>
        <v>KG / 단가</v>
      </c>
      <c r="Q4" s="304" t="str">
        <f>[61]협력사!Q4</f>
        <v>입고금액</v>
      </c>
      <c r="R4" s="302" t="str">
        <f>[61]협력사!R4</f>
        <v>실적</v>
      </c>
      <c r="S4" s="302" t="str">
        <f>[61]협력사!S4</f>
        <v>수량</v>
      </c>
      <c r="T4" s="612"/>
      <c r="U4" s="612"/>
      <c r="V4" s="612"/>
      <c r="W4" s="629"/>
      <c r="X4" s="306">
        <f>[61]협력사!X4</f>
        <v>0</v>
      </c>
      <c r="Y4" s="306">
        <f>[61]협력사!Y4</f>
        <v>0</v>
      </c>
      <c r="Z4" s="454">
        <f>[61]협력사!Z4</f>
        <v>1</v>
      </c>
      <c r="AA4" s="455">
        <f>[61]협력사!AA4</f>
        <v>2</v>
      </c>
      <c r="AB4" s="456">
        <f>[61]협력사!AB4</f>
        <v>3</v>
      </c>
      <c r="AC4" s="456">
        <f>[61]협력사!AC4</f>
        <v>4</v>
      </c>
      <c r="AD4" s="456">
        <f>[61]협력사!AD4</f>
        <v>5</v>
      </c>
      <c r="AE4" s="456">
        <f>[61]협력사!AE4</f>
        <v>6</v>
      </c>
      <c r="AF4" s="456">
        <f>[61]협력사!AF4</f>
        <v>7</v>
      </c>
      <c r="AG4" s="456">
        <f>[61]협력사!AG4</f>
        <v>8</v>
      </c>
      <c r="AH4" s="457">
        <f>[61]협력사!AH4</f>
        <v>9</v>
      </c>
      <c r="AI4" s="456">
        <f>[61]협력사!AI4</f>
        <v>10</v>
      </c>
      <c r="AJ4" s="456">
        <f>[61]협력사!AJ4</f>
        <v>11</v>
      </c>
      <c r="AK4" s="456">
        <f>[61]협력사!AK4</f>
        <v>12</v>
      </c>
      <c r="AL4" s="456">
        <f>[61]협력사!AL4</f>
        <v>13</v>
      </c>
      <c r="AM4" s="456">
        <f>[61]협력사!AM4</f>
        <v>14</v>
      </c>
      <c r="AN4" s="456">
        <f>[61]협력사!AN4</f>
        <v>15</v>
      </c>
      <c r="AO4" s="456">
        <f>[61]협력사!AO4</f>
        <v>16</v>
      </c>
      <c r="AP4" s="456">
        <f>[61]협력사!AP4</f>
        <v>17</v>
      </c>
      <c r="AQ4" s="456">
        <f>[61]협력사!AQ4</f>
        <v>18</v>
      </c>
      <c r="AR4" s="457">
        <f>[61]협력사!AR4</f>
        <v>19</v>
      </c>
      <c r="AS4" s="456">
        <f>[61]협력사!AS4</f>
        <v>20</v>
      </c>
      <c r="AT4" s="457">
        <f>[61]협력사!AT4</f>
        <v>21</v>
      </c>
      <c r="AU4" s="457">
        <f>[61]협력사!AU4</f>
        <v>22</v>
      </c>
      <c r="AV4" s="457">
        <f>[61]협력사!AV4</f>
        <v>23</v>
      </c>
      <c r="AW4" s="457">
        <f>[61]협력사!AW4</f>
        <v>24</v>
      </c>
      <c r="AX4" s="457">
        <f>[61]협력사!AX4</f>
        <v>25</v>
      </c>
      <c r="AY4" s="457">
        <f>[61]협력사!AY4</f>
        <v>26</v>
      </c>
      <c r="AZ4" s="457">
        <f>[61]협력사!AZ4</f>
        <v>27</v>
      </c>
      <c r="BA4" s="457">
        <f>[61]협력사!BA4</f>
        <v>28</v>
      </c>
      <c r="BB4" s="457">
        <f>[61]협력사!BB4</f>
        <v>29</v>
      </c>
      <c r="BC4" s="457">
        <f>[61]협력사!BC4</f>
        <v>30</v>
      </c>
      <c r="BD4" s="458">
        <f>[61]협력사!BD4</f>
        <v>31</v>
      </c>
      <c r="BE4" s="626"/>
      <c r="BF4" s="294">
        <f>[61]협력사!BF4</f>
        <v>0</v>
      </c>
      <c r="BG4" s="307">
        <f>[61]협력사!BG4</f>
        <v>1</v>
      </c>
      <c r="BH4" s="308">
        <f>[61]협력사!BH4</f>
        <v>2</v>
      </c>
      <c r="BI4" s="309">
        <f>[61]협력사!BI4</f>
        <v>3</v>
      </c>
      <c r="BJ4" s="309">
        <f>[61]협력사!BJ4</f>
        <v>4</v>
      </c>
      <c r="BK4" s="309">
        <f>[61]협력사!BK4</f>
        <v>5</v>
      </c>
      <c r="BL4" s="309">
        <f>[61]협력사!BL4</f>
        <v>6</v>
      </c>
      <c r="BM4" s="309">
        <f>[61]협력사!BM4</f>
        <v>7</v>
      </c>
      <c r="BN4" s="309">
        <f>[61]협력사!BN4</f>
        <v>8</v>
      </c>
      <c r="BO4" s="310">
        <f>[61]협력사!BO4</f>
        <v>9</v>
      </c>
      <c r="BP4" s="309">
        <f>[61]협력사!BP4</f>
        <v>10</v>
      </c>
      <c r="BQ4" s="309">
        <f>[61]협력사!BQ4</f>
        <v>11</v>
      </c>
      <c r="BR4" s="309">
        <f>[61]협력사!BR4</f>
        <v>12</v>
      </c>
      <c r="BS4" s="309">
        <f>[61]협력사!BS4</f>
        <v>13</v>
      </c>
      <c r="BT4" s="309">
        <f>[61]협력사!BT4</f>
        <v>14</v>
      </c>
      <c r="BU4" s="309">
        <f>[61]협력사!BU4</f>
        <v>15</v>
      </c>
      <c r="BV4" s="309">
        <f>[61]협력사!BV4</f>
        <v>16</v>
      </c>
      <c r="BW4" s="309">
        <f>[61]협력사!BW4</f>
        <v>17</v>
      </c>
      <c r="BX4" s="309">
        <f>[61]협력사!BX4</f>
        <v>18</v>
      </c>
      <c r="BY4" s="310">
        <f>[61]협력사!BY4</f>
        <v>19</v>
      </c>
      <c r="BZ4" s="309">
        <f>[61]협력사!BZ4</f>
        <v>20</v>
      </c>
      <c r="CA4" s="310">
        <f>[61]협력사!CA4</f>
        <v>21</v>
      </c>
      <c r="CB4" s="310">
        <f>[61]협력사!CB4</f>
        <v>22</v>
      </c>
      <c r="CC4" s="310">
        <f>[61]협력사!CC4</f>
        <v>23</v>
      </c>
      <c r="CD4" s="310">
        <f>[61]협력사!CD4</f>
        <v>24</v>
      </c>
      <c r="CE4" s="310">
        <f>[61]협력사!CE4</f>
        <v>25</v>
      </c>
      <c r="CF4" s="310">
        <f>[61]협력사!CF4</f>
        <v>26</v>
      </c>
      <c r="CG4" s="310">
        <f>[61]협력사!CG4</f>
        <v>27</v>
      </c>
      <c r="CH4" s="310">
        <f>[61]협력사!CH4</f>
        <v>28</v>
      </c>
      <c r="CI4" s="310">
        <f>[61]협력사!CI4</f>
        <v>29</v>
      </c>
      <c r="CJ4" s="310">
        <f>[61]협력사!CJ4</f>
        <v>30</v>
      </c>
      <c r="CK4" s="311">
        <f>[61]협력사!CK4</f>
        <v>31</v>
      </c>
      <c r="CL4" s="294"/>
      <c r="CM4" s="294"/>
      <c r="CN4" s="294"/>
      <c r="CO4" s="294"/>
      <c r="CP4" s="294"/>
      <c r="CQ4" s="294"/>
      <c r="CR4" s="294"/>
      <c r="CS4" s="294"/>
      <c r="CT4" s="294"/>
      <c r="CU4" s="294"/>
      <c r="CV4" s="294"/>
      <c r="CW4" s="294"/>
      <c r="CX4" s="294"/>
      <c r="CY4" s="294"/>
      <c r="CZ4" s="294"/>
      <c r="DA4" s="294"/>
      <c r="DB4" s="294"/>
      <c r="DC4" s="294"/>
      <c r="DD4" s="294"/>
      <c r="DE4" s="294"/>
      <c r="DF4" s="294"/>
      <c r="DG4" s="294"/>
      <c r="DH4" s="294"/>
      <c r="DI4" s="294"/>
      <c r="DJ4" s="294"/>
      <c r="DK4" s="294"/>
      <c r="DL4" s="294"/>
      <c r="DM4" s="294"/>
      <c r="DN4" s="294"/>
      <c r="DO4" s="294"/>
      <c r="DP4" s="294"/>
      <c r="DQ4" s="294"/>
      <c r="DR4" s="294"/>
      <c r="DS4" s="294"/>
      <c r="DT4" s="294"/>
      <c r="DU4" s="294"/>
      <c r="DV4" s="294"/>
      <c r="DW4" s="294"/>
      <c r="DX4" s="294"/>
      <c r="DY4" s="294"/>
      <c r="DZ4" s="294"/>
      <c r="EA4" s="294"/>
      <c r="EB4" s="294"/>
      <c r="EC4" s="294"/>
      <c r="ED4" s="294"/>
      <c r="EE4" s="294"/>
      <c r="EF4" s="294"/>
      <c r="EG4" s="294"/>
      <c r="EH4" s="294"/>
      <c r="EI4" s="294"/>
      <c r="EJ4" s="294"/>
      <c r="EK4" s="294"/>
      <c r="EL4" s="294"/>
      <c r="EM4" s="294"/>
      <c r="EN4" s="294"/>
      <c r="EO4" s="294"/>
      <c r="EP4" s="294"/>
      <c r="EQ4" s="294"/>
      <c r="ER4" s="294"/>
      <c r="ES4" s="294"/>
      <c r="ET4" s="294"/>
      <c r="EU4" s="294"/>
      <c r="EV4" s="294"/>
      <c r="EW4" s="294"/>
      <c r="EX4" s="294"/>
      <c r="EY4" s="294"/>
      <c r="EZ4" s="294"/>
      <c r="FA4" s="294"/>
      <c r="FB4" s="294"/>
      <c r="FC4" s="294"/>
      <c r="FD4" s="294"/>
      <c r="FE4" s="294"/>
      <c r="FF4" s="294"/>
      <c r="FG4" s="294"/>
      <c r="FH4" s="294"/>
      <c r="FI4" s="294"/>
      <c r="FJ4" s="294"/>
      <c r="FK4" s="294"/>
      <c r="FL4" s="294"/>
      <c r="FM4" s="294"/>
      <c r="FN4" s="294"/>
      <c r="FO4" s="294"/>
      <c r="FP4" s="294"/>
      <c r="FQ4" s="294"/>
      <c r="FR4" s="294"/>
      <c r="FS4" s="294"/>
      <c r="FT4" s="294"/>
      <c r="FU4" s="294"/>
      <c r="FV4" s="294"/>
      <c r="FW4" s="294"/>
      <c r="FX4" s="294"/>
      <c r="FY4" s="294"/>
      <c r="FZ4" s="294"/>
      <c r="GA4" s="294"/>
      <c r="GB4" s="294"/>
      <c r="GC4" s="294"/>
      <c r="GD4" s="294"/>
      <c r="GE4" s="294"/>
      <c r="GF4" s="294"/>
      <c r="GG4" s="294"/>
      <c r="GH4" s="294"/>
      <c r="GI4" s="294"/>
      <c r="GJ4" s="294"/>
      <c r="GK4" s="294"/>
      <c r="GL4" s="294"/>
      <c r="GM4" s="294"/>
      <c r="GN4" s="294"/>
      <c r="GO4" s="294"/>
      <c r="GP4" s="294"/>
      <c r="GQ4" s="294"/>
      <c r="GR4" s="294"/>
      <c r="GS4" s="294"/>
      <c r="GT4" s="294"/>
      <c r="GU4" s="294"/>
      <c r="GV4" s="294"/>
      <c r="GW4" s="294"/>
      <c r="GX4" s="294"/>
      <c r="GY4" s="294"/>
      <c r="GZ4" s="294"/>
      <c r="HA4" s="294"/>
      <c r="HB4" s="294"/>
      <c r="HC4" s="294"/>
      <c r="HD4" s="294"/>
      <c r="HE4" s="294"/>
      <c r="HF4" s="294"/>
      <c r="HG4" s="294"/>
      <c r="HH4" s="294"/>
      <c r="HI4" s="294"/>
      <c r="HJ4" s="294"/>
      <c r="HK4" s="294"/>
      <c r="HL4" s="294"/>
      <c r="HM4" s="294"/>
      <c r="HN4" s="294"/>
      <c r="HO4" s="294"/>
      <c r="HP4" s="294"/>
      <c r="HQ4" s="294"/>
      <c r="HR4" s="294"/>
      <c r="HS4" s="294"/>
      <c r="HT4" s="294"/>
      <c r="HU4" s="294"/>
      <c r="HV4" s="294"/>
      <c r="HW4" s="294"/>
      <c r="HX4" s="294"/>
      <c r="HY4" s="294"/>
      <c r="HZ4" s="294"/>
      <c r="IA4" s="294"/>
      <c r="IB4" s="294"/>
      <c r="IC4" s="294"/>
      <c r="ID4" s="294"/>
      <c r="IE4" s="294"/>
      <c r="IF4" s="294"/>
      <c r="IG4" s="294"/>
      <c r="IH4" s="294"/>
      <c r="II4" s="294"/>
      <c r="IJ4" s="294"/>
      <c r="IK4" s="294"/>
      <c r="IL4" s="294"/>
      <c r="IM4" s="294"/>
      <c r="IN4" s="294"/>
      <c r="IO4" s="294"/>
      <c r="IP4" s="294"/>
      <c r="IQ4" s="294"/>
      <c r="IR4" s="294"/>
      <c r="IS4" s="294"/>
      <c r="IT4" s="294"/>
      <c r="IU4" s="294"/>
      <c r="IV4" s="294"/>
      <c r="IW4" s="294"/>
      <c r="IX4" s="294"/>
      <c r="IY4" s="294"/>
      <c r="IZ4" s="294"/>
      <c r="JA4" s="294"/>
      <c r="JB4" s="294"/>
      <c r="JC4" s="294"/>
      <c r="JD4" s="294"/>
      <c r="JE4" s="294"/>
      <c r="JF4" s="294"/>
      <c r="JG4" s="294"/>
      <c r="JH4" s="294"/>
      <c r="JI4" s="294"/>
      <c r="JJ4" s="294"/>
      <c r="JK4" s="294"/>
      <c r="JL4" s="294"/>
      <c r="JM4" s="294"/>
      <c r="JN4" s="294"/>
      <c r="JO4" s="294"/>
      <c r="JP4" s="294"/>
      <c r="JQ4" s="294"/>
      <c r="JR4" s="294"/>
      <c r="JS4" s="294"/>
      <c r="JT4" s="294"/>
      <c r="JU4" s="294"/>
      <c r="JV4" s="294"/>
      <c r="JW4" s="294"/>
      <c r="JX4" s="294"/>
      <c r="JY4" s="294"/>
      <c r="JZ4" s="294"/>
      <c r="KA4" s="294"/>
      <c r="KB4" s="294"/>
      <c r="KC4" s="294"/>
      <c r="KD4" s="294"/>
      <c r="KE4" s="294"/>
      <c r="KF4" s="294"/>
      <c r="KG4" s="294"/>
      <c r="KH4" s="294"/>
      <c r="KI4" s="294"/>
      <c r="KJ4" s="294"/>
      <c r="KK4" s="294"/>
      <c r="KL4" s="294"/>
      <c r="KM4" s="294"/>
      <c r="KN4" s="294"/>
      <c r="KO4" s="294"/>
      <c r="KP4" s="294"/>
      <c r="KQ4" s="294"/>
      <c r="KR4" s="294"/>
      <c r="KS4" s="294"/>
      <c r="KT4" s="294"/>
      <c r="KU4" s="294"/>
      <c r="KV4" s="294"/>
      <c r="KW4" s="294"/>
      <c r="KX4" s="294"/>
      <c r="KY4" s="294"/>
      <c r="KZ4" s="294"/>
      <c r="LA4" s="294"/>
      <c r="LB4" s="294"/>
      <c r="LC4" s="294"/>
      <c r="LD4" s="294"/>
      <c r="LE4" s="294"/>
      <c r="LF4" s="294"/>
      <c r="LG4" s="294"/>
      <c r="LH4" s="294"/>
      <c r="LI4" s="294"/>
      <c r="LJ4" s="294"/>
    </row>
    <row r="5" spans="1:322" ht="27.95" customHeight="1">
      <c r="A5" s="23" t="str">
        <f>[61]협력사!A5</f>
        <v>인알파코리아KA4 외</v>
      </c>
      <c r="B5" s="23" t="str">
        <f>[61]협력사!B5</f>
        <v>태영인알파</v>
      </c>
      <c r="C5" s="23" t="str">
        <f>[61]협력사!C5</f>
        <v>인알파코리아</v>
      </c>
      <c r="D5" s="624" t="str">
        <f>[61]협력사!D5</f>
        <v>태영금속</v>
      </c>
      <c r="E5" s="312" t="str">
        <f>[61]협력사!E5</f>
        <v>LX2/ON</v>
      </c>
      <c r="F5" s="313" t="str">
        <f>[61]협력사!F5</f>
        <v>50010562C</v>
      </c>
      <c r="G5" s="313" t="str">
        <f>[61]협력사!G5</f>
        <v>50010562C</v>
      </c>
      <c r="H5" s="459" t="str">
        <f>[61]협력사!H5</f>
        <v>ROLLO CASSETTE</v>
      </c>
      <c r="I5" s="312" t="str">
        <f>[61]협력사!I5</f>
        <v>SPCC</v>
      </c>
      <c r="J5" s="312">
        <f>[61]협력사!J5</f>
        <v>1</v>
      </c>
      <c r="K5" s="312">
        <f>[61]협력사!K5</f>
        <v>880</v>
      </c>
      <c r="L5" s="312">
        <f>[61]협력사!L5</f>
        <v>84</v>
      </c>
      <c r="M5" s="314">
        <f>[61]협력사!M5</f>
        <v>7.85</v>
      </c>
      <c r="N5" s="315">
        <f>[61]협력사!N5</f>
        <v>0.58027200000000001</v>
      </c>
      <c r="O5" s="312" t="str">
        <f>[61]협력사!O5</f>
        <v>SHEET</v>
      </c>
      <c r="P5" s="316">
        <f>[61]협력사!P5</f>
        <v>571</v>
      </c>
      <c r="Q5" s="317">
        <f>[61]협력사!Q5</f>
        <v>0</v>
      </c>
      <c r="R5" s="318">
        <f>[61]협력사!R5</f>
        <v>0</v>
      </c>
      <c r="S5" s="318">
        <f>[61]협력사!S5</f>
        <v>0</v>
      </c>
      <c r="T5" s="318">
        <f>[61]협력사!T5</f>
        <v>785</v>
      </c>
      <c r="U5" s="318">
        <f>[61]협력사!U5</f>
        <v>331.33531199999999</v>
      </c>
      <c r="V5" s="318">
        <f>[61]협력사!V5</f>
        <v>453.66468800000001</v>
      </c>
      <c r="W5" s="460">
        <f>[61]협력사!W5</f>
        <v>69.810175999999998</v>
      </c>
      <c r="X5" s="301">
        <f>[61]협력사!X5</f>
        <v>0</v>
      </c>
      <c r="Y5" s="301">
        <f>[61]협력사!Y5</f>
        <v>0</v>
      </c>
      <c r="Z5" s="359">
        <f>[61]협력사!Z5</f>
        <v>0</v>
      </c>
      <c r="AA5" s="360">
        <f>[61]협력사!AA5</f>
        <v>0</v>
      </c>
      <c r="AB5" s="361">
        <f>[61]협력사!AB5</f>
        <v>0</v>
      </c>
      <c r="AC5" s="361">
        <f>[61]협력사!AC5</f>
        <v>0</v>
      </c>
      <c r="AD5" s="361">
        <f>[61]협력사!AD5</f>
        <v>0</v>
      </c>
      <c r="AE5" s="361">
        <f>[61]협력사!AE5</f>
        <v>0</v>
      </c>
      <c r="AF5" s="361">
        <f>[61]협력사!AF5</f>
        <v>0</v>
      </c>
      <c r="AG5" s="361">
        <f>[61]협력사!AG5</f>
        <v>0</v>
      </c>
      <c r="AH5" s="361">
        <f>[61]협력사!AH5</f>
        <v>0</v>
      </c>
      <c r="AI5" s="361">
        <f>[61]협력사!AI5</f>
        <v>0</v>
      </c>
      <c r="AJ5" s="361">
        <f>[61]협력사!AJ5</f>
        <v>0</v>
      </c>
      <c r="AK5" s="361">
        <f>[61]협력사!AK5</f>
        <v>0</v>
      </c>
      <c r="AL5" s="361">
        <f>[61]협력사!AL5</f>
        <v>0</v>
      </c>
      <c r="AM5" s="361">
        <f>[61]협력사!AM5</f>
        <v>0</v>
      </c>
      <c r="AN5" s="361">
        <f>[61]협력사!AN5</f>
        <v>0</v>
      </c>
      <c r="AO5" s="361">
        <f>[61]협력사!AO5</f>
        <v>0</v>
      </c>
      <c r="AP5" s="361">
        <f>[61]협력사!AP5</f>
        <v>0</v>
      </c>
      <c r="AQ5" s="361">
        <f>[61]협력사!AQ5</f>
        <v>0</v>
      </c>
      <c r="AR5" s="361">
        <f>[61]협력사!AR5</f>
        <v>0</v>
      </c>
      <c r="AS5" s="361">
        <f>[61]협력사!AS5</f>
        <v>0</v>
      </c>
      <c r="AT5" s="361">
        <f>[61]협력사!AT5</f>
        <v>0</v>
      </c>
      <c r="AU5" s="361">
        <f>[61]협력사!AU5</f>
        <v>0</v>
      </c>
      <c r="AV5" s="361">
        <f>[61]협력사!AV5</f>
        <v>0</v>
      </c>
      <c r="AW5" s="361">
        <f>[61]협력사!AW5</f>
        <v>0</v>
      </c>
      <c r="AX5" s="361">
        <f>[61]협력사!AX5</f>
        <v>0</v>
      </c>
      <c r="AY5" s="361">
        <f>[61]협력사!AY5</f>
        <v>0</v>
      </c>
      <c r="AZ5" s="361">
        <f>[61]협력사!AZ5</f>
        <v>0</v>
      </c>
      <c r="BA5" s="361">
        <f>[61]협력사!BA5</f>
        <v>0</v>
      </c>
      <c r="BB5" s="361">
        <f>[61]협력사!BB5</f>
        <v>0</v>
      </c>
      <c r="BC5" s="361">
        <f>[61]협력사!BC5</f>
        <v>0</v>
      </c>
      <c r="BD5" s="362">
        <f>[61]협력사!BD5</f>
        <v>0</v>
      </c>
      <c r="BE5" s="357">
        <f>[61]협력사!BE5</f>
        <v>0</v>
      </c>
      <c r="BF5" s="22">
        <f>[61]협력사!BF5</f>
        <v>0</v>
      </c>
      <c r="BG5" s="320">
        <f>[61]협력사!BG5</f>
        <v>0</v>
      </c>
      <c r="BH5" s="320">
        <f>[61]협력사!BH5</f>
        <v>0</v>
      </c>
      <c r="BI5" s="320">
        <f>[61]협력사!BI5</f>
        <v>0</v>
      </c>
      <c r="BJ5" s="320">
        <f>[61]협력사!BJ5</f>
        <v>0</v>
      </c>
      <c r="BK5" s="320">
        <f>[61]협력사!BK5</f>
        <v>0</v>
      </c>
      <c r="BL5" s="320">
        <f>[61]협력사!BL5</f>
        <v>0</v>
      </c>
      <c r="BM5" s="320">
        <f>[61]협력사!BM5</f>
        <v>0</v>
      </c>
      <c r="BN5" s="320">
        <f>[61]협력사!BN5</f>
        <v>0</v>
      </c>
      <c r="BO5" s="320">
        <f>[61]협력사!BO5</f>
        <v>0</v>
      </c>
      <c r="BP5" s="320">
        <f>[61]협력사!BP5</f>
        <v>0</v>
      </c>
      <c r="BQ5" s="320">
        <f>[61]협력사!BQ5</f>
        <v>0</v>
      </c>
      <c r="BR5" s="320">
        <f>[61]협력사!BR5</f>
        <v>0</v>
      </c>
      <c r="BS5" s="320">
        <f>[61]협력사!BS5</f>
        <v>0</v>
      </c>
      <c r="BT5" s="320">
        <f>[61]협력사!BT5</f>
        <v>0</v>
      </c>
      <c r="BU5" s="320">
        <f>[61]협력사!BU5</f>
        <v>0</v>
      </c>
      <c r="BV5" s="320">
        <f>[61]협력사!BV5</f>
        <v>0</v>
      </c>
      <c r="BW5" s="320">
        <f>[61]협력사!BW5</f>
        <v>0</v>
      </c>
      <c r="BX5" s="320">
        <f>[61]협력사!BX5</f>
        <v>0</v>
      </c>
      <c r="BY5" s="320">
        <f>[61]협력사!BY5</f>
        <v>0</v>
      </c>
      <c r="BZ5" s="320">
        <f>[61]협력사!BZ5</f>
        <v>0</v>
      </c>
      <c r="CA5" s="320">
        <f>[61]협력사!CA5</f>
        <v>0</v>
      </c>
      <c r="CB5" s="320">
        <f>[61]협력사!CB5</f>
        <v>0</v>
      </c>
      <c r="CC5" s="320">
        <f>[61]협력사!CC5</f>
        <v>0</v>
      </c>
      <c r="CD5" s="320">
        <f>[61]협력사!CD5</f>
        <v>0</v>
      </c>
      <c r="CE5" s="320">
        <f>[61]협력사!CE5</f>
        <v>0</v>
      </c>
      <c r="CF5" s="320">
        <f>[61]협력사!CF5</f>
        <v>0</v>
      </c>
      <c r="CG5" s="320">
        <f>[61]협력사!CG5</f>
        <v>0</v>
      </c>
      <c r="CH5" s="320">
        <f>[61]협력사!CH5</f>
        <v>0</v>
      </c>
      <c r="CI5" s="320">
        <f>[61]협력사!CI5</f>
        <v>0</v>
      </c>
      <c r="CJ5" s="320">
        <f>[61]협력사!CJ5</f>
        <v>0</v>
      </c>
      <c r="CK5" s="320">
        <f>[61]협력사!CK5</f>
        <v>0</v>
      </c>
    </row>
    <row r="6" spans="1:322" ht="27.95" customHeight="1">
      <c r="A6" s="23" t="str">
        <f>[61]협력사!A6</f>
        <v>호원오토MV</v>
      </c>
      <c r="B6" s="23" t="str">
        <f>[61]협력사!B6</f>
        <v>태영호원</v>
      </c>
      <c r="C6" s="23" t="str">
        <f>[61]협력사!C6</f>
        <v>호원오토MV</v>
      </c>
      <c r="D6" s="624"/>
      <c r="E6" s="312" t="str">
        <f>[61]협력사!E6</f>
        <v>MV / MV1a</v>
      </c>
      <c r="F6" s="312" t="str">
        <f>[61]협력사!F6</f>
        <v>69100-DO000 / 69174-DO000</v>
      </c>
      <c r="G6" s="313" t="str">
        <f>[61]협력사!G6</f>
        <v>69174-DO000</v>
      </c>
      <c r="H6" s="459" t="str">
        <f>[61]협력사!H6</f>
        <v>REINF-RR TRANSVERSE SD,LH</v>
      </c>
      <c r="I6" s="312" t="str">
        <f>[61]협력사!I6</f>
        <v>SPFC590</v>
      </c>
      <c r="J6" s="312">
        <f>[61]협력사!J6</f>
        <v>0.75</v>
      </c>
      <c r="K6" s="312">
        <f>[61]협력사!K6</f>
        <v>480</v>
      </c>
      <c r="L6" s="312">
        <f>[61]협력사!L6</f>
        <v>330</v>
      </c>
      <c r="M6" s="314">
        <f>[61]협력사!M6</f>
        <v>7.85</v>
      </c>
      <c r="N6" s="315">
        <f>[61]협력사!N6</f>
        <v>0.93257999999999996</v>
      </c>
      <c r="O6" s="312" t="str">
        <f>[61]협력사!O6</f>
        <v>COIL</v>
      </c>
      <c r="P6" s="316">
        <f>[61]협력사!P6</f>
        <v>1133.2</v>
      </c>
      <c r="Q6" s="317">
        <f>[61]협력사!Q6</f>
        <v>0</v>
      </c>
      <c r="R6" s="318">
        <f>[61]협력사!R6</f>
        <v>0</v>
      </c>
      <c r="S6" s="318">
        <f>[61]협력사!S6</f>
        <v>0</v>
      </c>
      <c r="T6" s="318">
        <f>[61]협력사!T6</f>
        <v>1203</v>
      </c>
      <c r="U6" s="318">
        <f>[61]협력사!U6</f>
        <v>1056.7996559999999</v>
      </c>
      <c r="V6" s="318">
        <f>[61]협력사!V6</f>
        <v>146.20034400000009</v>
      </c>
      <c r="W6" s="460">
        <f>[61]협력사!W6</f>
        <v>237.68213999999998</v>
      </c>
      <c r="X6" s="301">
        <f>[61]협력사!X6</f>
        <v>0</v>
      </c>
      <c r="Y6" s="301">
        <f>[61]협력사!Y6</f>
        <v>0</v>
      </c>
      <c r="Z6" s="320">
        <f>[61]협력사!Z6</f>
        <v>0</v>
      </c>
      <c r="AA6" s="321">
        <f>[61]협력사!AA6</f>
        <v>0</v>
      </c>
      <c r="AB6" s="322">
        <f>[61]협력사!AB6</f>
        <v>0</v>
      </c>
      <c r="AC6" s="322">
        <f>[61]협력사!AC6</f>
        <v>0</v>
      </c>
      <c r="AD6" s="322">
        <f>[61]협력사!AD6</f>
        <v>0</v>
      </c>
      <c r="AE6" s="322">
        <f>[61]협력사!AE6</f>
        <v>0</v>
      </c>
      <c r="AF6" s="322">
        <f>[61]협력사!AF6</f>
        <v>0</v>
      </c>
      <c r="AG6" s="322">
        <f>[61]협력사!AG6</f>
        <v>0</v>
      </c>
      <c r="AH6" s="322">
        <f>[61]협력사!AH6</f>
        <v>0</v>
      </c>
      <c r="AI6" s="322">
        <f>[61]협력사!AI6</f>
        <v>0</v>
      </c>
      <c r="AJ6" s="322">
        <f>[61]협력사!AJ6</f>
        <v>0</v>
      </c>
      <c r="AK6" s="322">
        <f>[61]협력사!AK6</f>
        <v>0</v>
      </c>
      <c r="AL6" s="322">
        <f>[61]협력사!AL6</f>
        <v>0</v>
      </c>
      <c r="AM6" s="322">
        <f>[61]협력사!AM6</f>
        <v>0</v>
      </c>
      <c r="AN6" s="322">
        <f>[61]협력사!AN6</f>
        <v>0</v>
      </c>
      <c r="AO6" s="322">
        <f>[61]협력사!AO6</f>
        <v>0</v>
      </c>
      <c r="AP6" s="322">
        <f>[61]협력사!AP6</f>
        <v>0</v>
      </c>
      <c r="AQ6" s="322">
        <f>[61]협력사!AQ6</f>
        <v>0</v>
      </c>
      <c r="AR6" s="322">
        <f>[61]협력사!AR6</f>
        <v>0</v>
      </c>
      <c r="AS6" s="322">
        <f>[61]협력사!AS6</f>
        <v>0</v>
      </c>
      <c r="AT6" s="322">
        <f>[61]협력사!AT6</f>
        <v>0</v>
      </c>
      <c r="AU6" s="322">
        <f>[61]협력사!AU6</f>
        <v>0</v>
      </c>
      <c r="AV6" s="322">
        <f>[61]협력사!AV6</f>
        <v>0</v>
      </c>
      <c r="AW6" s="322">
        <f>[61]협력사!AW6</f>
        <v>0</v>
      </c>
      <c r="AX6" s="322">
        <f>[61]협력사!AX6</f>
        <v>0</v>
      </c>
      <c r="AY6" s="322">
        <f>[61]협력사!AY6</f>
        <v>0</v>
      </c>
      <c r="AZ6" s="322">
        <f>[61]협력사!AZ6</f>
        <v>0</v>
      </c>
      <c r="BA6" s="322">
        <f>[61]협력사!BA6</f>
        <v>0</v>
      </c>
      <c r="BB6" s="322">
        <f>[61]협력사!BB6</f>
        <v>0</v>
      </c>
      <c r="BC6" s="322">
        <f>[61]협력사!BC6</f>
        <v>0</v>
      </c>
      <c r="BD6" s="323">
        <f>[61]협력사!BD6</f>
        <v>0</v>
      </c>
      <c r="BE6" s="324">
        <f>[61]협력사!BE6</f>
        <v>0</v>
      </c>
      <c r="BF6" s="22">
        <f>[61]협력사!BF6</f>
        <v>0</v>
      </c>
      <c r="BG6" s="320">
        <f>[61]협력사!BG6</f>
        <v>0</v>
      </c>
      <c r="BH6" s="320">
        <f>[61]협력사!BH6</f>
        <v>0</v>
      </c>
      <c r="BI6" s="320">
        <f>[61]협력사!BI6</f>
        <v>0</v>
      </c>
      <c r="BJ6" s="320">
        <f>[61]협력사!BJ6</f>
        <v>0</v>
      </c>
      <c r="BK6" s="320">
        <f>[61]협력사!BK6</f>
        <v>0</v>
      </c>
      <c r="BL6" s="320">
        <f>[61]협력사!BL6</f>
        <v>0</v>
      </c>
      <c r="BM6" s="320">
        <f>[61]협력사!BM6</f>
        <v>0</v>
      </c>
      <c r="BN6" s="320">
        <f>[61]협력사!BN6</f>
        <v>0</v>
      </c>
      <c r="BO6" s="320">
        <f>[61]협력사!BO6</f>
        <v>0</v>
      </c>
      <c r="BP6" s="320">
        <f>[61]협력사!BP6</f>
        <v>0</v>
      </c>
      <c r="BQ6" s="320">
        <f>[61]협력사!BQ6</f>
        <v>0</v>
      </c>
      <c r="BR6" s="320">
        <f>[61]협력사!BR6</f>
        <v>0</v>
      </c>
      <c r="BS6" s="320">
        <f>[61]협력사!BS6</f>
        <v>0</v>
      </c>
      <c r="BT6" s="320">
        <f>[61]협력사!BT6</f>
        <v>0</v>
      </c>
      <c r="BU6" s="320">
        <f>[61]협력사!BU6</f>
        <v>0</v>
      </c>
      <c r="BV6" s="320">
        <f>[61]협력사!BV6</f>
        <v>0</v>
      </c>
      <c r="BW6" s="320">
        <f>[61]협력사!BW6</f>
        <v>0</v>
      </c>
      <c r="BX6" s="320">
        <f>[61]협력사!BX6</f>
        <v>0</v>
      </c>
      <c r="BY6" s="320">
        <f>[61]협력사!BY6</f>
        <v>0</v>
      </c>
      <c r="BZ6" s="320">
        <f>[61]협력사!BZ6</f>
        <v>0</v>
      </c>
      <c r="CA6" s="320">
        <f>[61]협력사!CA6</f>
        <v>0</v>
      </c>
      <c r="CB6" s="320">
        <f>[61]협력사!CB6</f>
        <v>0</v>
      </c>
      <c r="CC6" s="320">
        <f>[61]협력사!CC6</f>
        <v>0</v>
      </c>
      <c r="CD6" s="320">
        <f>[61]협력사!CD6</f>
        <v>0</v>
      </c>
      <c r="CE6" s="320">
        <f>[61]협력사!CE6</f>
        <v>0</v>
      </c>
      <c r="CF6" s="320">
        <f>[61]협력사!CF6</f>
        <v>0</v>
      </c>
      <c r="CG6" s="320">
        <f>[61]협력사!CG6</f>
        <v>0</v>
      </c>
      <c r="CH6" s="320">
        <f>[61]협력사!CH6</f>
        <v>0</v>
      </c>
      <c r="CI6" s="320">
        <f>[61]협력사!CI6</f>
        <v>0</v>
      </c>
      <c r="CJ6" s="320">
        <f>[61]협력사!CJ6</f>
        <v>0</v>
      </c>
      <c r="CK6" s="320">
        <f>[61]협력사!CK6</f>
        <v>0</v>
      </c>
    </row>
    <row r="7" spans="1:322" ht="27.95" customHeight="1">
      <c r="A7" s="23" t="str">
        <f>[61]협력사!A7</f>
        <v>호원오토MV</v>
      </c>
      <c r="B7" s="23" t="str">
        <f>[61]협력사!B7</f>
        <v>태영호원</v>
      </c>
      <c r="C7" s="23" t="str">
        <f>[61]협력사!C7</f>
        <v>호원오토MV</v>
      </c>
      <c r="D7" s="624"/>
      <c r="E7" s="312" t="str">
        <f>[61]협력사!E7</f>
        <v>MV / MV1a</v>
      </c>
      <c r="F7" s="312" t="str">
        <f>[61]협력사!F7</f>
        <v>69100-DO000 / 69184-DO000</v>
      </c>
      <c r="G7" s="312" t="str">
        <f>[61]협력사!G7</f>
        <v>69184-DO000</v>
      </c>
      <c r="H7" s="459" t="str">
        <f>[61]협력사!H7</f>
        <v>REINF-RR TRANSVERSE SD,RH</v>
      </c>
      <c r="I7" s="312" t="str">
        <f>[61]협력사!I7</f>
        <v>SPFC590</v>
      </c>
      <c r="J7" s="312">
        <f>[61]협력사!J7</f>
        <v>0.75</v>
      </c>
      <c r="K7" s="312">
        <f>[61]협력사!K7</f>
        <v>480</v>
      </c>
      <c r="L7" s="312">
        <f>[61]협력사!L7</f>
        <v>330</v>
      </c>
      <c r="M7" s="314">
        <f>[61]협력사!M7</f>
        <v>7.85</v>
      </c>
      <c r="N7" s="315">
        <f>[61]협력사!N7</f>
        <v>0.93257999999999996</v>
      </c>
      <c r="O7" s="312" t="str">
        <f>[61]협력사!O7</f>
        <v>COIL</v>
      </c>
      <c r="P7" s="316">
        <f>[61]협력사!P7</f>
        <v>1133.2</v>
      </c>
      <c r="Q7" s="317">
        <f>[61]협력사!Q7</f>
        <v>0</v>
      </c>
      <c r="R7" s="318">
        <f>[61]협력사!R7</f>
        <v>0</v>
      </c>
      <c r="S7" s="318">
        <f>[61]협력사!S7</f>
        <v>0</v>
      </c>
      <c r="T7" s="318">
        <f>[61]협력사!T7</f>
        <v>1203</v>
      </c>
      <c r="U7" s="318">
        <f>[61]협력사!U7</f>
        <v>1056.7996559999999</v>
      </c>
      <c r="V7" s="318">
        <f>[61]협력사!V7</f>
        <v>146.20034400000009</v>
      </c>
      <c r="W7" s="460">
        <f>[61]협력사!W7</f>
        <v>237.68213999999998</v>
      </c>
      <c r="X7" s="301">
        <f>[61]협력사!X7</f>
        <v>0</v>
      </c>
      <c r="Y7" s="301">
        <f>[61]협력사!Y7</f>
        <v>0</v>
      </c>
      <c r="Z7" s="320">
        <f>[61]협력사!Z7</f>
        <v>0</v>
      </c>
      <c r="AA7" s="321">
        <f>[61]협력사!AA7</f>
        <v>0</v>
      </c>
      <c r="AB7" s="322">
        <f>[61]협력사!AB7</f>
        <v>0</v>
      </c>
      <c r="AC7" s="322">
        <f>[61]협력사!AC7</f>
        <v>0</v>
      </c>
      <c r="AD7" s="322">
        <f>[61]협력사!AD7</f>
        <v>0</v>
      </c>
      <c r="AE7" s="322">
        <f>[61]협력사!AE7</f>
        <v>0</v>
      </c>
      <c r="AF7" s="322">
        <f>[61]협력사!AF7</f>
        <v>0</v>
      </c>
      <c r="AG7" s="322">
        <f>[61]협력사!AG7</f>
        <v>0</v>
      </c>
      <c r="AH7" s="322">
        <f>[61]협력사!AH7</f>
        <v>0</v>
      </c>
      <c r="AI7" s="322">
        <f>[61]협력사!AI7</f>
        <v>0</v>
      </c>
      <c r="AJ7" s="322">
        <f>[61]협력사!AJ7</f>
        <v>0</v>
      </c>
      <c r="AK7" s="322">
        <f>[61]협력사!AK7</f>
        <v>0</v>
      </c>
      <c r="AL7" s="322">
        <f>[61]협력사!AL7</f>
        <v>0</v>
      </c>
      <c r="AM7" s="322">
        <f>[61]협력사!AM7</f>
        <v>0</v>
      </c>
      <c r="AN7" s="322">
        <f>[61]협력사!AN7</f>
        <v>0</v>
      </c>
      <c r="AO7" s="322">
        <f>[61]협력사!AO7</f>
        <v>0</v>
      </c>
      <c r="AP7" s="322">
        <f>[61]협력사!AP7</f>
        <v>0</v>
      </c>
      <c r="AQ7" s="322">
        <f>[61]협력사!AQ7</f>
        <v>0</v>
      </c>
      <c r="AR7" s="322">
        <f>[61]협력사!AR7</f>
        <v>0</v>
      </c>
      <c r="AS7" s="322">
        <f>[61]협력사!AS7</f>
        <v>0</v>
      </c>
      <c r="AT7" s="322">
        <f>[61]협력사!AT7</f>
        <v>0</v>
      </c>
      <c r="AU7" s="322">
        <f>[61]협력사!AU7</f>
        <v>0</v>
      </c>
      <c r="AV7" s="322">
        <f>[61]협력사!AV7</f>
        <v>0</v>
      </c>
      <c r="AW7" s="322">
        <f>[61]협력사!AW7</f>
        <v>0</v>
      </c>
      <c r="AX7" s="322">
        <f>[61]협력사!AX7</f>
        <v>0</v>
      </c>
      <c r="AY7" s="322">
        <f>[61]협력사!AY7</f>
        <v>0</v>
      </c>
      <c r="AZ7" s="322">
        <f>[61]협력사!AZ7</f>
        <v>0</v>
      </c>
      <c r="BA7" s="322">
        <f>[61]협력사!BA7</f>
        <v>0</v>
      </c>
      <c r="BB7" s="322">
        <f>[61]협력사!BB7</f>
        <v>0</v>
      </c>
      <c r="BC7" s="322">
        <f>[61]협력사!BC7</f>
        <v>0</v>
      </c>
      <c r="BD7" s="323">
        <f>[61]협력사!BD7</f>
        <v>0</v>
      </c>
      <c r="BE7" s="324">
        <f>[61]협력사!BE7</f>
        <v>0</v>
      </c>
      <c r="BF7" s="22">
        <f>[61]협력사!BF7</f>
        <v>0</v>
      </c>
      <c r="BG7" s="320">
        <f>[61]협력사!BG7</f>
        <v>0</v>
      </c>
      <c r="BH7" s="320">
        <f>[61]협력사!BH7</f>
        <v>0</v>
      </c>
      <c r="BI7" s="320">
        <f>[61]협력사!BI7</f>
        <v>0</v>
      </c>
      <c r="BJ7" s="320">
        <f>[61]협력사!BJ7</f>
        <v>0</v>
      </c>
      <c r="BK7" s="320">
        <f>[61]협력사!BK7</f>
        <v>0</v>
      </c>
      <c r="BL7" s="320">
        <f>[61]협력사!BL7</f>
        <v>0</v>
      </c>
      <c r="BM7" s="320">
        <f>[61]협력사!BM7</f>
        <v>0</v>
      </c>
      <c r="BN7" s="320">
        <f>[61]협력사!BN7</f>
        <v>0</v>
      </c>
      <c r="BO7" s="320">
        <f>[61]협력사!BO7</f>
        <v>0</v>
      </c>
      <c r="BP7" s="320">
        <f>[61]협력사!BP7</f>
        <v>0</v>
      </c>
      <c r="BQ7" s="320">
        <f>[61]협력사!BQ7</f>
        <v>0</v>
      </c>
      <c r="BR7" s="320">
        <f>[61]협력사!BR7</f>
        <v>0</v>
      </c>
      <c r="BS7" s="320">
        <f>[61]협력사!BS7</f>
        <v>0</v>
      </c>
      <c r="BT7" s="320">
        <f>[61]협력사!BT7</f>
        <v>0</v>
      </c>
      <c r="BU7" s="320">
        <f>[61]협력사!BU7</f>
        <v>0</v>
      </c>
      <c r="BV7" s="320">
        <f>[61]협력사!BV7</f>
        <v>0</v>
      </c>
      <c r="BW7" s="320">
        <f>[61]협력사!BW7</f>
        <v>0</v>
      </c>
      <c r="BX7" s="320">
        <f>[61]협력사!BX7</f>
        <v>0</v>
      </c>
      <c r="BY7" s="320">
        <f>[61]협력사!BY7</f>
        <v>0</v>
      </c>
      <c r="BZ7" s="320">
        <f>[61]협력사!BZ7</f>
        <v>0</v>
      </c>
      <c r="CA7" s="320">
        <f>[61]협력사!CA7</f>
        <v>0</v>
      </c>
      <c r="CB7" s="320">
        <f>[61]협력사!CB7</f>
        <v>0</v>
      </c>
      <c r="CC7" s="320">
        <f>[61]협력사!CC7</f>
        <v>0</v>
      </c>
      <c r="CD7" s="320">
        <f>[61]협력사!CD7</f>
        <v>0</v>
      </c>
      <c r="CE7" s="320">
        <f>[61]협력사!CE7</f>
        <v>0</v>
      </c>
      <c r="CF7" s="320">
        <f>[61]협력사!CF7</f>
        <v>0</v>
      </c>
      <c r="CG7" s="320">
        <f>[61]협력사!CG7</f>
        <v>0</v>
      </c>
      <c r="CH7" s="320">
        <f>[61]협력사!CH7</f>
        <v>0</v>
      </c>
      <c r="CI7" s="320">
        <f>[61]협력사!CI7</f>
        <v>0</v>
      </c>
      <c r="CJ7" s="320">
        <f>[61]협력사!CJ7</f>
        <v>0</v>
      </c>
      <c r="CK7" s="320">
        <f>[61]협력사!CK7</f>
        <v>0</v>
      </c>
    </row>
    <row r="8" spans="1:322" ht="27.95" customHeight="1">
      <c r="A8" s="23" t="str">
        <f>[61]협력사!A8</f>
        <v>호원오토MV</v>
      </c>
      <c r="B8" s="23" t="str">
        <f>[61]협력사!B8</f>
        <v>태영호원</v>
      </c>
      <c r="C8" s="23" t="str">
        <f>[61]협력사!C8</f>
        <v>호원오토MV</v>
      </c>
      <c r="D8" s="624"/>
      <c r="E8" s="312" t="str">
        <f>[61]협력사!E8</f>
        <v>MV / MV1a</v>
      </c>
      <c r="F8" s="312" t="str">
        <f>[61]협력사!F8</f>
        <v>69100-DO000 / 69158-DO000</v>
      </c>
      <c r="G8" s="312" t="str">
        <f>[61]협력사!G8</f>
        <v>69158-DO000</v>
      </c>
      <c r="H8" s="459" t="str">
        <f>[61]협력사!H8</f>
        <v>BRKT-RR BUMPER UPR MTG,LH</v>
      </c>
      <c r="I8" s="312" t="str">
        <f>[61]협력사!I8</f>
        <v>SGACC</v>
      </c>
      <c r="J8" s="312">
        <f>[61]협력사!J8</f>
        <v>0.9</v>
      </c>
      <c r="K8" s="312">
        <f>[61]협력사!K8</f>
        <v>379</v>
      </c>
      <c r="L8" s="312">
        <f>[61]협력사!L8</f>
        <v>83</v>
      </c>
      <c r="M8" s="314">
        <f>[61]협력사!M8</f>
        <v>7.85</v>
      </c>
      <c r="N8" s="315">
        <f>[61]협력사!N8</f>
        <v>0.22224370500000001</v>
      </c>
      <c r="O8" s="312" t="str">
        <f>[61]협력사!O8</f>
        <v>COIL</v>
      </c>
      <c r="P8" s="316">
        <f>[61]협력사!P8</f>
        <v>1109.2</v>
      </c>
      <c r="Q8" s="317">
        <f>[61]협력사!Q8</f>
        <v>0</v>
      </c>
      <c r="R8" s="318">
        <f>[61]협력사!R8</f>
        <v>0</v>
      </c>
      <c r="S8" s="318">
        <f>[61]협력사!S8</f>
        <v>0</v>
      </c>
      <c r="T8" s="318">
        <f>[61]협력사!T8</f>
        <v>451</v>
      </c>
      <c r="U8" s="318">
        <f>[61]협력사!U8</f>
        <v>246.51271758600004</v>
      </c>
      <c r="V8" s="318">
        <f>[61]협력사!V8</f>
        <v>204.48728241399996</v>
      </c>
      <c r="W8" s="460">
        <f>[61]협력사!W8</f>
        <v>12.349339015000004</v>
      </c>
      <c r="X8" s="301">
        <f>[61]협력사!X8</f>
        <v>0</v>
      </c>
      <c r="Y8" s="301">
        <f>[61]협력사!Y8</f>
        <v>0</v>
      </c>
      <c r="Z8" s="320">
        <f>[61]협력사!Z8</f>
        <v>0</v>
      </c>
      <c r="AA8" s="321">
        <f>[61]협력사!AA8</f>
        <v>0</v>
      </c>
      <c r="AB8" s="322">
        <f>[61]협력사!AB8</f>
        <v>0</v>
      </c>
      <c r="AC8" s="322">
        <f>[61]협력사!AC8</f>
        <v>0</v>
      </c>
      <c r="AD8" s="322">
        <f>[61]협력사!AD8</f>
        <v>0</v>
      </c>
      <c r="AE8" s="322">
        <f>[61]협력사!AE8</f>
        <v>0</v>
      </c>
      <c r="AF8" s="322">
        <f>[61]협력사!AF8</f>
        <v>0</v>
      </c>
      <c r="AG8" s="322">
        <f>[61]협력사!AG8</f>
        <v>0</v>
      </c>
      <c r="AH8" s="322">
        <f>[61]협력사!AH8</f>
        <v>0</v>
      </c>
      <c r="AI8" s="322">
        <f>[61]협력사!AI8</f>
        <v>0</v>
      </c>
      <c r="AJ8" s="322">
        <f>[61]협력사!AJ8</f>
        <v>0</v>
      </c>
      <c r="AK8" s="322">
        <f>[61]협력사!AK8</f>
        <v>0</v>
      </c>
      <c r="AL8" s="322">
        <f>[61]협력사!AL8</f>
        <v>0</v>
      </c>
      <c r="AM8" s="322">
        <f>[61]협력사!AM8</f>
        <v>0</v>
      </c>
      <c r="AN8" s="322">
        <f>[61]협력사!AN8</f>
        <v>0</v>
      </c>
      <c r="AO8" s="322">
        <f>[61]협력사!AO8</f>
        <v>0</v>
      </c>
      <c r="AP8" s="322">
        <f>[61]협력사!AP8</f>
        <v>0</v>
      </c>
      <c r="AQ8" s="322">
        <f>[61]협력사!AQ8</f>
        <v>0</v>
      </c>
      <c r="AR8" s="322">
        <f>[61]협력사!AR8</f>
        <v>0</v>
      </c>
      <c r="AS8" s="322">
        <f>[61]협력사!AS8</f>
        <v>0</v>
      </c>
      <c r="AT8" s="322">
        <f>[61]협력사!AT8</f>
        <v>0</v>
      </c>
      <c r="AU8" s="322">
        <f>[61]협력사!AU8</f>
        <v>0</v>
      </c>
      <c r="AV8" s="322">
        <f>[61]협력사!AV8</f>
        <v>0</v>
      </c>
      <c r="AW8" s="322">
        <f>[61]협력사!AW8</f>
        <v>0</v>
      </c>
      <c r="AX8" s="322">
        <f>[61]협력사!AX8</f>
        <v>0</v>
      </c>
      <c r="AY8" s="322">
        <f>[61]협력사!AY8</f>
        <v>0</v>
      </c>
      <c r="AZ8" s="322">
        <f>[61]협력사!AZ8</f>
        <v>0</v>
      </c>
      <c r="BA8" s="322">
        <f>[61]협력사!BA8</f>
        <v>0</v>
      </c>
      <c r="BB8" s="322">
        <f>[61]협력사!BB8</f>
        <v>0</v>
      </c>
      <c r="BC8" s="322">
        <f>[61]협력사!BC8</f>
        <v>0</v>
      </c>
      <c r="BD8" s="323">
        <f>[61]협력사!BD8</f>
        <v>0</v>
      </c>
      <c r="BE8" s="324">
        <f>[61]협력사!BE8</f>
        <v>0</v>
      </c>
      <c r="BF8" s="22">
        <f>[61]협력사!BF8</f>
        <v>0</v>
      </c>
      <c r="BG8" s="320">
        <f>[61]협력사!BG8</f>
        <v>0</v>
      </c>
      <c r="BH8" s="320">
        <f>[61]협력사!BH8</f>
        <v>0</v>
      </c>
      <c r="BI8" s="320">
        <f>[61]협력사!BI8</f>
        <v>0</v>
      </c>
      <c r="BJ8" s="320">
        <f>[61]협력사!BJ8</f>
        <v>0</v>
      </c>
      <c r="BK8" s="320">
        <f>[61]협력사!BK8</f>
        <v>0</v>
      </c>
      <c r="BL8" s="320">
        <f>[61]협력사!BL8</f>
        <v>0</v>
      </c>
      <c r="BM8" s="320">
        <f>[61]협력사!BM8</f>
        <v>0</v>
      </c>
      <c r="BN8" s="320">
        <f>[61]협력사!BN8</f>
        <v>0</v>
      </c>
      <c r="BO8" s="320">
        <f>[61]협력사!BO8</f>
        <v>0</v>
      </c>
      <c r="BP8" s="320">
        <f>[61]협력사!BP8</f>
        <v>0</v>
      </c>
      <c r="BQ8" s="320">
        <f>[61]협력사!BQ8</f>
        <v>0</v>
      </c>
      <c r="BR8" s="320">
        <f>[61]협력사!BR8</f>
        <v>0</v>
      </c>
      <c r="BS8" s="320">
        <f>[61]협력사!BS8</f>
        <v>0</v>
      </c>
      <c r="BT8" s="320">
        <f>[61]협력사!BT8</f>
        <v>0</v>
      </c>
      <c r="BU8" s="320">
        <f>[61]협력사!BU8</f>
        <v>0</v>
      </c>
      <c r="BV8" s="320">
        <f>[61]협력사!BV8</f>
        <v>0</v>
      </c>
      <c r="BW8" s="320">
        <f>[61]협력사!BW8</f>
        <v>0</v>
      </c>
      <c r="BX8" s="320">
        <f>[61]협력사!BX8</f>
        <v>0</v>
      </c>
      <c r="BY8" s="320">
        <f>[61]협력사!BY8</f>
        <v>0</v>
      </c>
      <c r="BZ8" s="320">
        <f>[61]협력사!BZ8</f>
        <v>0</v>
      </c>
      <c r="CA8" s="320">
        <f>[61]협력사!CA8</f>
        <v>0</v>
      </c>
      <c r="CB8" s="320">
        <f>[61]협력사!CB8</f>
        <v>0</v>
      </c>
      <c r="CC8" s="320">
        <f>[61]협력사!CC8</f>
        <v>0</v>
      </c>
      <c r="CD8" s="320">
        <f>[61]협력사!CD8</f>
        <v>0</v>
      </c>
      <c r="CE8" s="320">
        <f>[61]협력사!CE8</f>
        <v>0</v>
      </c>
      <c r="CF8" s="320">
        <f>[61]협력사!CF8</f>
        <v>0</v>
      </c>
      <c r="CG8" s="320">
        <f>[61]협력사!CG8</f>
        <v>0</v>
      </c>
      <c r="CH8" s="320">
        <f>[61]협력사!CH8</f>
        <v>0</v>
      </c>
      <c r="CI8" s="320">
        <f>[61]협력사!CI8</f>
        <v>0</v>
      </c>
      <c r="CJ8" s="320">
        <f>[61]협력사!CJ8</f>
        <v>0</v>
      </c>
      <c r="CK8" s="320">
        <f>[61]협력사!CK8</f>
        <v>0</v>
      </c>
    </row>
    <row r="9" spans="1:322" ht="27.95" customHeight="1">
      <c r="A9" s="23" t="str">
        <f>[61]협력사!A9</f>
        <v>호원오토MV</v>
      </c>
      <c r="B9" s="23" t="str">
        <f>[61]협력사!B9</f>
        <v>태영호원</v>
      </c>
      <c r="C9" s="23" t="str">
        <f>[61]협력사!C9</f>
        <v>호원오토MV</v>
      </c>
      <c r="D9" s="624"/>
      <c r="E9" s="312" t="str">
        <f>[61]협력사!E9</f>
        <v>MV / MV1a</v>
      </c>
      <c r="F9" s="312" t="str">
        <f>[61]협력사!F9</f>
        <v>69100-DO000 / 69168-DO000</v>
      </c>
      <c r="G9" s="312" t="str">
        <f>[61]협력사!G9</f>
        <v>69168-DO000</v>
      </c>
      <c r="H9" s="459" t="str">
        <f>[61]협력사!H9</f>
        <v>BRKT-RR BUMPER UPR MTG,RH</v>
      </c>
      <c r="I9" s="312" t="str">
        <f>[61]협력사!I9</f>
        <v>SGACC</v>
      </c>
      <c r="J9" s="312">
        <f>[61]협력사!J9</f>
        <v>0.9</v>
      </c>
      <c r="K9" s="312">
        <f>[61]협력사!K9</f>
        <v>379</v>
      </c>
      <c r="L9" s="312">
        <f>[61]협력사!L9</f>
        <v>83</v>
      </c>
      <c r="M9" s="314">
        <f>[61]협력사!M9</f>
        <v>7.85</v>
      </c>
      <c r="N9" s="315">
        <f>[61]협력사!N9</f>
        <v>0.22224370500000001</v>
      </c>
      <c r="O9" s="312" t="str">
        <f>[61]협력사!O9</f>
        <v>COIL</v>
      </c>
      <c r="P9" s="316">
        <f>[61]협력사!P9</f>
        <v>1109.2</v>
      </c>
      <c r="Q9" s="317">
        <f>[61]협력사!Q9</f>
        <v>0</v>
      </c>
      <c r="R9" s="318">
        <f>[61]협력사!R9</f>
        <v>0</v>
      </c>
      <c r="S9" s="318">
        <f>[61]협력사!S9</f>
        <v>0</v>
      </c>
      <c r="T9" s="318">
        <f>[61]협력사!T9</f>
        <v>450</v>
      </c>
      <c r="U9" s="318">
        <f>[61]협력사!U9</f>
        <v>246.51271758600004</v>
      </c>
      <c r="V9" s="318">
        <f>[61]협력사!V9</f>
        <v>203.48728241399996</v>
      </c>
      <c r="W9" s="460">
        <f>[61]협력사!W9</f>
        <v>13.115339015000005</v>
      </c>
      <c r="X9" s="301">
        <f>[61]협력사!X9</f>
        <v>0</v>
      </c>
      <c r="Y9" s="301">
        <f>[61]협력사!Y9</f>
        <v>0</v>
      </c>
      <c r="Z9" s="320">
        <f>[61]협력사!Z9</f>
        <v>0</v>
      </c>
      <c r="AA9" s="321">
        <f>[61]협력사!AA9</f>
        <v>0</v>
      </c>
      <c r="AB9" s="322">
        <f>[61]협력사!AB9</f>
        <v>0</v>
      </c>
      <c r="AC9" s="322">
        <f>[61]협력사!AC9</f>
        <v>0</v>
      </c>
      <c r="AD9" s="322">
        <f>[61]협력사!AD9</f>
        <v>0</v>
      </c>
      <c r="AE9" s="322">
        <f>[61]협력사!AE9</f>
        <v>0</v>
      </c>
      <c r="AF9" s="322">
        <f>[61]협력사!AF9</f>
        <v>0</v>
      </c>
      <c r="AG9" s="322">
        <f>[61]협력사!AG9</f>
        <v>0</v>
      </c>
      <c r="AH9" s="322">
        <f>[61]협력사!AH9</f>
        <v>0</v>
      </c>
      <c r="AI9" s="322">
        <f>[61]협력사!AI9</f>
        <v>0</v>
      </c>
      <c r="AJ9" s="322">
        <f>[61]협력사!AJ9</f>
        <v>0</v>
      </c>
      <c r="AK9" s="322">
        <f>[61]협력사!AK9</f>
        <v>0</v>
      </c>
      <c r="AL9" s="322">
        <f>[61]협력사!AL9</f>
        <v>0</v>
      </c>
      <c r="AM9" s="322">
        <f>[61]협력사!AM9</f>
        <v>0</v>
      </c>
      <c r="AN9" s="322">
        <f>[61]협력사!AN9</f>
        <v>0</v>
      </c>
      <c r="AO9" s="322">
        <f>[61]협력사!AO9</f>
        <v>0</v>
      </c>
      <c r="AP9" s="322">
        <f>[61]협력사!AP9</f>
        <v>0</v>
      </c>
      <c r="AQ9" s="322">
        <f>[61]협력사!AQ9</f>
        <v>0</v>
      </c>
      <c r="AR9" s="322">
        <f>[61]협력사!AR9</f>
        <v>0</v>
      </c>
      <c r="AS9" s="322">
        <f>[61]협력사!AS9</f>
        <v>0</v>
      </c>
      <c r="AT9" s="322">
        <f>[61]협력사!AT9</f>
        <v>0</v>
      </c>
      <c r="AU9" s="322">
        <f>[61]협력사!AU9</f>
        <v>0</v>
      </c>
      <c r="AV9" s="322">
        <f>[61]협력사!AV9</f>
        <v>0</v>
      </c>
      <c r="AW9" s="322">
        <f>[61]협력사!AW9</f>
        <v>0</v>
      </c>
      <c r="AX9" s="322">
        <f>[61]협력사!AX9</f>
        <v>0</v>
      </c>
      <c r="AY9" s="322">
        <f>[61]협력사!AY9</f>
        <v>0</v>
      </c>
      <c r="AZ9" s="322">
        <f>[61]협력사!AZ9</f>
        <v>0</v>
      </c>
      <c r="BA9" s="322">
        <f>[61]협력사!BA9</f>
        <v>0</v>
      </c>
      <c r="BB9" s="322">
        <f>[61]협력사!BB9</f>
        <v>0</v>
      </c>
      <c r="BC9" s="322">
        <f>[61]협력사!BC9</f>
        <v>0</v>
      </c>
      <c r="BD9" s="323">
        <f>[61]협력사!BD9</f>
        <v>0</v>
      </c>
      <c r="BE9" s="324">
        <f>[61]협력사!BE9</f>
        <v>0</v>
      </c>
      <c r="BF9" s="22">
        <f>[61]협력사!BF9</f>
        <v>0</v>
      </c>
      <c r="BG9" s="320">
        <f>[61]협력사!BG9</f>
        <v>0</v>
      </c>
      <c r="BH9" s="320">
        <f>[61]협력사!BH9</f>
        <v>0</v>
      </c>
      <c r="BI9" s="320">
        <f>[61]협력사!BI9</f>
        <v>0</v>
      </c>
      <c r="BJ9" s="320">
        <f>[61]협력사!BJ9</f>
        <v>0</v>
      </c>
      <c r="BK9" s="320">
        <f>[61]협력사!BK9</f>
        <v>0</v>
      </c>
      <c r="BL9" s="320">
        <f>[61]협력사!BL9</f>
        <v>0</v>
      </c>
      <c r="BM9" s="320">
        <f>[61]협력사!BM9</f>
        <v>0</v>
      </c>
      <c r="BN9" s="320">
        <f>[61]협력사!BN9</f>
        <v>0</v>
      </c>
      <c r="BO9" s="320">
        <f>[61]협력사!BO9</f>
        <v>0</v>
      </c>
      <c r="BP9" s="320">
        <f>[61]협력사!BP9</f>
        <v>0</v>
      </c>
      <c r="BQ9" s="320">
        <f>[61]협력사!BQ9</f>
        <v>0</v>
      </c>
      <c r="BR9" s="320">
        <f>[61]협력사!BR9</f>
        <v>0</v>
      </c>
      <c r="BS9" s="320">
        <f>[61]협력사!BS9</f>
        <v>0</v>
      </c>
      <c r="BT9" s="320">
        <f>[61]협력사!BT9</f>
        <v>0</v>
      </c>
      <c r="BU9" s="320">
        <f>[61]협력사!BU9</f>
        <v>0</v>
      </c>
      <c r="BV9" s="320">
        <f>[61]협력사!BV9</f>
        <v>0</v>
      </c>
      <c r="BW9" s="320">
        <f>[61]협력사!BW9</f>
        <v>0</v>
      </c>
      <c r="BX9" s="320">
        <f>[61]협력사!BX9</f>
        <v>0</v>
      </c>
      <c r="BY9" s="320">
        <f>[61]협력사!BY9</f>
        <v>0</v>
      </c>
      <c r="BZ9" s="320">
        <f>[61]협력사!BZ9</f>
        <v>0</v>
      </c>
      <c r="CA9" s="320">
        <f>[61]협력사!CA9</f>
        <v>0</v>
      </c>
      <c r="CB9" s="320">
        <f>[61]협력사!CB9</f>
        <v>0</v>
      </c>
      <c r="CC9" s="320">
        <f>[61]협력사!CC9</f>
        <v>0</v>
      </c>
      <c r="CD9" s="320">
        <f>[61]협력사!CD9</f>
        <v>0</v>
      </c>
      <c r="CE9" s="320">
        <f>[61]협력사!CE9</f>
        <v>0</v>
      </c>
      <c r="CF9" s="320">
        <f>[61]협력사!CF9</f>
        <v>0</v>
      </c>
      <c r="CG9" s="320">
        <f>[61]협력사!CG9</f>
        <v>0</v>
      </c>
      <c r="CH9" s="320">
        <f>[61]협력사!CH9</f>
        <v>0</v>
      </c>
      <c r="CI9" s="320">
        <f>[61]협력사!CI9</f>
        <v>0</v>
      </c>
      <c r="CJ9" s="320">
        <f>[61]협력사!CJ9</f>
        <v>0</v>
      </c>
      <c r="CK9" s="320">
        <f>[61]협력사!CK9</f>
        <v>0</v>
      </c>
    </row>
    <row r="10" spans="1:322" ht="27.95" customHeight="1">
      <c r="A10" s="23" t="str">
        <f>[61]협력사!A10</f>
        <v>호원오토MV</v>
      </c>
      <c r="B10" s="23" t="str">
        <f>[61]협력사!B10</f>
        <v>태영호원</v>
      </c>
      <c r="C10" s="23" t="str">
        <f>[61]협력사!C10</f>
        <v>호원오토MV</v>
      </c>
      <c r="D10" s="624"/>
      <c r="E10" s="312" t="str">
        <f>[61]협력사!E10</f>
        <v>MV / MV1a</v>
      </c>
      <c r="F10" s="312" t="str">
        <f>[61]협력사!F10</f>
        <v>69100-DO000 / 69118-DO000</v>
      </c>
      <c r="G10" s="312" t="str">
        <f>[61]협력사!G10</f>
        <v>69118-DO000</v>
      </c>
      <c r="H10" s="459" t="str">
        <f>[61]협력사!H10</f>
        <v>BRKT-LUGGAGE RR TRIM MTG,LH</v>
      </c>
      <c r="I10" s="312" t="str">
        <f>[61]협력사!I10</f>
        <v>SPCC</v>
      </c>
      <c r="J10" s="312">
        <f>[61]협력사!J10</f>
        <v>0.6</v>
      </c>
      <c r="K10" s="312">
        <f>[61]협력사!K10</f>
        <v>86</v>
      </c>
      <c r="L10" s="312">
        <f>[61]협력사!L10</f>
        <v>38</v>
      </c>
      <c r="M10" s="314">
        <f>[61]협력사!M10</f>
        <v>7.85</v>
      </c>
      <c r="N10" s="315">
        <f>[61]협력사!N10</f>
        <v>1.539228E-2</v>
      </c>
      <c r="O10" s="312" t="str">
        <f>[61]협력사!O10</f>
        <v>COIL</v>
      </c>
      <c r="P10" s="316">
        <f>[61]협력사!P10</f>
        <v>1029.2</v>
      </c>
      <c r="Q10" s="317">
        <f>[61]협력사!Q10</f>
        <v>0</v>
      </c>
      <c r="R10" s="318">
        <f>[61]협력사!R10</f>
        <v>0</v>
      </c>
      <c r="S10" s="318">
        <f>[61]협력사!S10</f>
        <v>0</v>
      </c>
      <c r="T10" s="318">
        <f>[61]협력사!T10</f>
        <v>158</v>
      </c>
      <c r="U10" s="318">
        <f>[61]협력사!U10</f>
        <v>15.841734575999999</v>
      </c>
      <c r="V10" s="318">
        <f>[61]협력사!V10</f>
        <v>142.15826542400001</v>
      </c>
      <c r="W10" s="460">
        <f>[61]협력사!W10</f>
        <v>2.0652432399999991</v>
      </c>
      <c r="X10" s="301">
        <f>[61]협력사!X10</f>
        <v>0</v>
      </c>
      <c r="Y10" s="301">
        <f>[61]협력사!Y10</f>
        <v>0</v>
      </c>
      <c r="Z10" s="320">
        <f>[61]협력사!Z10</f>
        <v>0</v>
      </c>
      <c r="AA10" s="321">
        <f>[61]협력사!AA10</f>
        <v>0</v>
      </c>
      <c r="AB10" s="322">
        <f>[61]협력사!AB10</f>
        <v>0</v>
      </c>
      <c r="AC10" s="322">
        <f>[61]협력사!AC10</f>
        <v>0</v>
      </c>
      <c r="AD10" s="322">
        <f>[61]협력사!AD10</f>
        <v>0</v>
      </c>
      <c r="AE10" s="322">
        <f>[61]협력사!AE10</f>
        <v>0</v>
      </c>
      <c r="AF10" s="322">
        <f>[61]협력사!AF10</f>
        <v>0</v>
      </c>
      <c r="AG10" s="322">
        <f>[61]협력사!AG10</f>
        <v>0</v>
      </c>
      <c r="AH10" s="322">
        <f>[61]협력사!AH10</f>
        <v>0</v>
      </c>
      <c r="AI10" s="322">
        <f>[61]협력사!AI10</f>
        <v>0</v>
      </c>
      <c r="AJ10" s="322">
        <f>[61]협력사!AJ10</f>
        <v>0</v>
      </c>
      <c r="AK10" s="322">
        <f>[61]협력사!AK10</f>
        <v>0</v>
      </c>
      <c r="AL10" s="322">
        <f>[61]협력사!AL10</f>
        <v>0</v>
      </c>
      <c r="AM10" s="322">
        <f>[61]협력사!AM10</f>
        <v>0</v>
      </c>
      <c r="AN10" s="322">
        <f>[61]협력사!AN10</f>
        <v>0</v>
      </c>
      <c r="AO10" s="322">
        <f>[61]협력사!AO10</f>
        <v>0</v>
      </c>
      <c r="AP10" s="322">
        <f>[61]협력사!AP10</f>
        <v>0</v>
      </c>
      <c r="AQ10" s="322">
        <f>[61]협력사!AQ10</f>
        <v>0</v>
      </c>
      <c r="AR10" s="322">
        <f>[61]협력사!AR10</f>
        <v>0</v>
      </c>
      <c r="AS10" s="322">
        <f>[61]협력사!AS10</f>
        <v>0</v>
      </c>
      <c r="AT10" s="322">
        <f>[61]협력사!AT10</f>
        <v>0</v>
      </c>
      <c r="AU10" s="322">
        <f>[61]협력사!AU10</f>
        <v>0</v>
      </c>
      <c r="AV10" s="322">
        <f>[61]협력사!AV10</f>
        <v>0</v>
      </c>
      <c r="AW10" s="322">
        <f>[61]협력사!AW10</f>
        <v>0</v>
      </c>
      <c r="AX10" s="322">
        <f>[61]협력사!AX10</f>
        <v>0</v>
      </c>
      <c r="AY10" s="322">
        <f>[61]협력사!AY10</f>
        <v>0</v>
      </c>
      <c r="AZ10" s="322">
        <f>[61]협력사!AZ10</f>
        <v>0</v>
      </c>
      <c r="BA10" s="322">
        <f>[61]협력사!BA10</f>
        <v>0</v>
      </c>
      <c r="BB10" s="322">
        <f>[61]협력사!BB10</f>
        <v>0</v>
      </c>
      <c r="BC10" s="322">
        <f>[61]협력사!BC10</f>
        <v>0</v>
      </c>
      <c r="BD10" s="323">
        <f>[61]협력사!BD10</f>
        <v>0</v>
      </c>
      <c r="BE10" s="324">
        <f>[61]협력사!BE10</f>
        <v>0</v>
      </c>
      <c r="BF10" s="22">
        <f>[61]협력사!BF10</f>
        <v>0</v>
      </c>
      <c r="BG10" s="320">
        <f>[61]협력사!BG10</f>
        <v>0</v>
      </c>
      <c r="BH10" s="320">
        <f>[61]협력사!BH10</f>
        <v>0</v>
      </c>
      <c r="BI10" s="320">
        <f>[61]협력사!BI10</f>
        <v>0</v>
      </c>
      <c r="BJ10" s="320">
        <f>[61]협력사!BJ10</f>
        <v>0</v>
      </c>
      <c r="BK10" s="320">
        <f>[61]협력사!BK10</f>
        <v>0</v>
      </c>
      <c r="BL10" s="320">
        <f>[61]협력사!BL10</f>
        <v>0</v>
      </c>
      <c r="BM10" s="320">
        <f>[61]협력사!BM10</f>
        <v>0</v>
      </c>
      <c r="BN10" s="320">
        <f>[61]협력사!BN10</f>
        <v>0</v>
      </c>
      <c r="BO10" s="320">
        <f>[61]협력사!BO10</f>
        <v>0</v>
      </c>
      <c r="BP10" s="320">
        <f>[61]협력사!BP10</f>
        <v>0</v>
      </c>
      <c r="BQ10" s="320">
        <f>[61]협력사!BQ10</f>
        <v>0</v>
      </c>
      <c r="BR10" s="320">
        <f>[61]협력사!BR10</f>
        <v>0</v>
      </c>
      <c r="BS10" s="320">
        <f>[61]협력사!BS10</f>
        <v>0</v>
      </c>
      <c r="BT10" s="320">
        <f>[61]협력사!BT10</f>
        <v>0</v>
      </c>
      <c r="BU10" s="320">
        <f>[61]협력사!BU10</f>
        <v>0</v>
      </c>
      <c r="BV10" s="320">
        <f>[61]협력사!BV10</f>
        <v>0</v>
      </c>
      <c r="BW10" s="320">
        <f>[61]협력사!BW10</f>
        <v>0</v>
      </c>
      <c r="BX10" s="320">
        <f>[61]협력사!BX10</f>
        <v>0</v>
      </c>
      <c r="BY10" s="320">
        <f>[61]협력사!BY10</f>
        <v>0</v>
      </c>
      <c r="BZ10" s="320">
        <f>[61]협력사!BZ10</f>
        <v>0</v>
      </c>
      <c r="CA10" s="320">
        <f>[61]협력사!CA10</f>
        <v>0</v>
      </c>
      <c r="CB10" s="320">
        <f>[61]협력사!CB10</f>
        <v>0</v>
      </c>
      <c r="CC10" s="320">
        <f>[61]협력사!CC10</f>
        <v>0</v>
      </c>
      <c r="CD10" s="320">
        <f>[61]협력사!CD10</f>
        <v>0</v>
      </c>
      <c r="CE10" s="320">
        <f>[61]협력사!CE10</f>
        <v>0</v>
      </c>
      <c r="CF10" s="320">
        <f>[61]협력사!CF10</f>
        <v>0</v>
      </c>
      <c r="CG10" s="320">
        <f>[61]협력사!CG10</f>
        <v>0</v>
      </c>
      <c r="CH10" s="320">
        <f>[61]협력사!CH10</f>
        <v>0</v>
      </c>
      <c r="CI10" s="320">
        <f>[61]협력사!CI10</f>
        <v>0</v>
      </c>
      <c r="CJ10" s="320">
        <f>[61]협력사!CJ10</f>
        <v>0</v>
      </c>
      <c r="CK10" s="320">
        <f>[61]협력사!CK10</f>
        <v>0</v>
      </c>
    </row>
    <row r="11" spans="1:322" ht="27.95" customHeight="1">
      <c r="A11" s="23" t="str">
        <f>[61]협력사!A11</f>
        <v>인알파코리아KA4 외</v>
      </c>
      <c r="B11" s="23" t="str">
        <f>[61]협력사!B11</f>
        <v>창경인알파</v>
      </c>
      <c r="C11" s="23" t="str">
        <f>[61]협력사!C11</f>
        <v>인알파코리아</v>
      </c>
      <c r="D11" s="624" t="str">
        <f>[61]협력사!D11</f>
        <v>창경테크</v>
      </c>
      <c r="E11" s="312" t="str">
        <f>[61]협력사!E11</f>
        <v>JK1</v>
      </c>
      <c r="F11" s="312" t="str">
        <f>[61]협력사!F11</f>
        <v>50011721D</v>
      </c>
      <c r="G11" s="312">
        <f>[61]협력사!G11</f>
        <v>50011721</v>
      </c>
      <c r="H11" s="459" t="str">
        <f>[61]협력사!H11</f>
        <v xml:space="preserve">ROLLO CASSETTE </v>
      </c>
      <c r="I11" s="312" t="str">
        <f>[61]협력사!I11</f>
        <v>SPCC</v>
      </c>
      <c r="J11" s="312">
        <f>[61]협력사!J11</f>
        <v>1</v>
      </c>
      <c r="K11" s="312">
        <f>[61]협력사!K11</f>
        <v>930</v>
      </c>
      <c r="L11" s="312">
        <f>[61]협력사!L11</f>
        <v>250</v>
      </c>
      <c r="M11" s="314">
        <f>[61]협력사!M11</f>
        <v>7.85</v>
      </c>
      <c r="N11" s="315">
        <f>[61]협력사!N11</f>
        <v>1.8251250000000001</v>
      </c>
      <c r="O11" s="312" t="str">
        <f>[61]협력사!O11</f>
        <v>COIL</v>
      </c>
      <c r="P11" s="316">
        <f>[61]협력사!P11</f>
        <v>1011.5999999999999</v>
      </c>
      <c r="Q11" s="317">
        <f>[61]협력사!Q11</f>
        <v>0</v>
      </c>
      <c r="R11" s="318">
        <f>[61]협력사!R11</f>
        <v>0</v>
      </c>
      <c r="S11" s="318">
        <f>[61]협력사!S11</f>
        <v>0</v>
      </c>
      <c r="T11" s="318">
        <f>[61]협력사!T11</f>
        <v>2169</v>
      </c>
      <c r="U11" s="318">
        <f>[61]협력사!U11</f>
        <v>1846.2964499999998</v>
      </c>
      <c r="V11" s="318">
        <f>[61]협력사!V11</f>
        <v>322.70355000000018</v>
      </c>
      <c r="W11" s="460">
        <f>[61]협력사!W11</f>
        <v>354.32287499999995</v>
      </c>
      <c r="X11" s="301">
        <f>[61]협력사!X11</f>
        <v>0</v>
      </c>
      <c r="Y11" s="301">
        <f>[61]협력사!Y11</f>
        <v>0</v>
      </c>
      <c r="Z11" s="320">
        <f>[61]협력사!Z11</f>
        <v>0</v>
      </c>
      <c r="AA11" s="321">
        <f>[61]협력사!AA11</f>
        <v>0</v>
      </c>
      <c r="AB11" s="321">
        <f>[61]협력사!AB11</f>
        <v>0</v>
      </c>
      <c r="AC11" s="322">
        <f>[61]협력사!AC11</f>
        <v>0</v>
      </c>
      <c r="AD11" s="322">
        <f>[61]협력사!AD11</f>
        <v>0</v>
      </c>
      <c r="AE11" s="322">
        <f>[61]협력사!AE11</f>
        <v>0</v>
      </c>
      <c r="AF11" s="322">
        <f>[61]협력사!AF11</f>
        <v>0</v>
      </c>
      <c r="AG11" s="322">
        <f>[61]협력사!AG11</f>
        <v>0</v>
      </c>
      <c r="AH11" s="322">
        <f>[61]협력사!AH11</f>
        <v>0</v>
      </c>
      <c r="AI11" s="322">
        <f>[61]협력사!AI11</f>
        <v>0</v>
      </c>
      <c r="AJ11" s="322">
        <f>[61]협력사!AJ11</f>
        <v>0</v>
      </c>
      <c r="AK11" s="322">
        <f>[61]협력사!AK11</f>
        <v>0</v>
      </c>
      <c r="AL11" s="322">
        <f>[61]협력사!AL11</f>
        <v>0</v>
      </c>
      <c r="AM11" s="322">
        <f>[61]협력사!AM11</f>
        <v>0</v>
      </c>
      <c r="AN11" s="322">
        <f>[61]협력사!AN11</f>
        <v>0</v>
      </c>
      <c r="AO11" s="322">
        <f>[61]협력사!AO11</f>
        <v>0</v>
      </c>
      <c r="AP11" s="322">
        <f>[61]협력사!AP11</f>
        <v>0</v>
      </c>
      <c r="AQ11" s="322">
        <f>[61]협력사!AQ11</f>
        <v>0</v>
      </c>
      <c r="AR11" s="322">
        <f>[61]협력사!AR11</f>
        <v>0</v>
      </c>
      <c r="AS11" s="322">
        <f>[61]협력사!AS11</f>
        <v>0</v>
      </c>
      <c r="AT11" s="322">
        <f>[61]협력사!AT11</f>
        <v>0</v>
      </c>
      <c r="AU11" s="322">
        <f>[61]협력사!AU11</f>
        <v>0</v>
      </c>
      <c r="AV11" s="322">
        <f>[61]협력사!AV11</f>
        <v>0</v>
      </c>
      <c r="AW11" s="322">
        <f>[61]협력사!AW11</f>
        <v>0</v>
      </c>
      <c r="AX11" s="322">
        <f>[61]협력사!AX11</f>
        <v>0</v>
      </c>
      <c r="AY11" s="322">
        <f>[61]협력사!AY11</f>
        <v>0</v>
      </c>
      <c r="AZ11" s="322">
        <f>[61]협력사!AZ11</f>
        <v>0</v>
      </c>
      <c r="BA11" s="322">
        <f>[61]협력사!BA11</f>
        <v>0</v>
      </c>
      <c r="BB11" s="322">
        <f>[61]협력사!BB11</f>
        <v>0</v>
      </c>
      <c r="BC11" s="322">
        <f>[61]협력사!BC11</f>
        <v>0</v>
      </c>
      <c r="BD11" s="323">
        <f>[61]협력사!BD11</f>
        <v>0</v>
      </c>
      <c r="BE11" s="324">
        <f>[61]협력사!BE11</f>
        <v>0</v>
      </c>
      <c r="BF11" s="22">
        <f>[61]협력사!BF11</f>
        <v>0</v>
      </c>
      <c r="BG11" s="320">
        <f>[61]협력사!BG11</f>
        <v>0</v>
      </c>
      <c r="BH11" s="320">
        <f>[61]협력사!BH11</f>
        <v>0</v>
      </c>
      <c r="BI11" s="320">
        <f>[61]협력사!BI11</f>
        <v>0</v>
      </c>
      <c r="BJ11" s="320">
        <f>[61]협력사!BJ11</f>
        <v>0</v>
      </c>
      <c r="BK11" s="320">
        <f>[61]협력사!BK11</f>
        <v>0</v>
      </c>
      <c r="BL11" s="320">
        <f>[61]협력사!BL11</f>
        <v>0</v>
      </c>
      <c r="BM11" s="320">
        <f>[61]협력사!BM11</f>
        <v>0</v>
      </c>
      <c r="BN11" s="320">
        <f>[61]협력사!BN11</f>
        <v>0</v>
      </c>
      <c r="BO11" s="320">
        <f>[61]협력사!BO11</f>
        <v>0</v>
      </c>
      <c r="BP11" s="320">
        <f>[61]협력사!BP11</f>
        <v>0</v>
      </c>
      <c r="BQ11" s="320">
        <f>[61]협력사!BQ11</f>
        <v>0</v>
      </c>
      <c r="BR11" s="320">
        <f>[61]협력사!BR11</f>
        <v>0</v>
      </c>
      <c r="BS11" s="320">
        <f>[61]협력사!BS11</f>
        <v>0</v>
      </c>
      <c r="BT11" s="320">
        <f>[61]협력사!BT11</f>
        <v>0</v>
      </c>
      <c r="BU11" s="320">
        <f>[61]협력사!BU11</f>
        <v>0</v>
      </c>
      <c r="BV11" s="320">
        <f>[61]협력사!BV11</f>
        <v>0</v>
      </c>
      <c r="BW11" s="320">
        <f>[61]협력사!BW11</f>
        <v>0</v>
      </c>
      <c r="BX11" s="320">
        <f>[61]협력사!BX11</f>
        <v>0</v>
      </c>
      <c r="BY11" s="320">
        <f>[61]협력사!BY11</f>
        <v>0</v>
      </c>
      <c r="BZ11" s="320">
        <f>[61]협력사!BZ11</f>
        <v>0</v>
      </c>
      <c r="CA11" s="320">
        <f>[61]협력사!CA11</f>
        <v>0</v>
      </c>
      <c r="CB11" s="320">
        <f>[61]협력사!CB11</f>
        <v>0</v>
      </c>
      <c r="CC11" s="320">
        <f>[61]협력사!CC11</f>
        <v>0</v>
      </c>
      <c r="CD11" s="320">
        <f>[61]협력사!CD11</f>
        <v>0</v>
      </c>
      <c r="CE11" s="320">
        <f>[61]협력사!CE11</f>
        <v>0</v>
      </c>
      <c r="CF11" s="320">
        <f>[61]협력사!CF11</f>
        <v>0</v>
      </c>
      <c r="CG11" s="320">
        <f>[61]협력사!CG11</f>
        <v>0</v>
      </c>
      <c r="CH11" s="320">
        <f>[61]협력사!CH11</f>
        <v>0</v>
      </c>
      <c r="CI11" s="320">
        <f>[61]협력사!CI11</f>
        <v>0</v>
      </c>
      <c r="CJ11" s="320">
        <f>[61]협력사!CJ11</f>
        <v>0</v>
      </c>
      <c r="CK11" s="320">
        <f>[61]협력사!CK11</f>
        <v>0</v>
      </c>
    </row>
    <row r="12" spans="1:322" ht="27.95" customHeight="1">
      <c r="A12" s="23" t="str">
        <f>[61]협력사!A12</f>
        <v>인알파코리아KA4 외</v>
      </c>
      <c r="B12" s="23" t="str">
        <f>[61]협력사!B12</f>
        <v>창경인알파</v>
      </c>
      <c r="C12" s="23" t="str">
        <f>[61]협력사!C12</f>
        <v>인알파코리아</v>
      </c>
      <c r="D12" s="624"/>
      <c r="E12" s="312" t="str">
        <f>[61]협력사!E12</f>
        <v>YP</v>
      </c>
      <c r="F12" s="312" t="str">
        <f>[61]협력사!F12</f>
        <v>50007278B</v>
      </c>
      <c r="G12" s="312">
        <f>[61]협력사!G12</f>
        <v>50007278</v>
      </c>
      <c r="H12" s="459" t="str">
        <f>[61]협력사!H12</f>
        <v>MIDDLE BEAM RR</v>
      </c>
      <c r="I12" s="312" t="str">
        <f>[61]협력사!I12</f>
        <v>SPCC</v>
      </c>
      <c r="J12" s="312">
        <f>[61]협력사!J12</f>
        <v>0.8</v>
      </c>
      <c r="K12" s="312">
        <f>[61]협력사!K12</f>
        <v>1040</v>
      </c>
      <c r="L12" s="312">
        <f>[61]협력사!L12</f>
        <v>220</v>
      </c>
      <c r="M12" s="314">
        <f>[61]협력사!M12</f>
        <v>7.85</v>
      </c>
      <c r="N12" s="315">
        <f>[61]협력사!N12</f>
        <v>1.4368639999999999</v>
      </c>
      <c r="O12" s="312" t="str">
        <f>[61]협력사!O12</f>
        <v>COIL</v>
      </c>
      <c r="P12" s="316">
        <f>[61]협력사!P12</f>
        <v>1033.5999999999999</v>
      </c>
      <c r="Q12" s="317">
        <f>[61]협력사!Q12</f>
        <v>0</v>
      </c>
      <c r="R12" s="318">
        <f>[61]협력사!R12</f>
        <v>0</v>
      </c>
      <c r="S12" s="318">
        <f>[61]협력사!S12</f>
        <v>0</v>
      </c>
      <c r="T12" s="318">
        <f>[61]협력사!T12</f>
        <v>2631</v>
      </c>
      <c r="U12" s="318">
        <f>[61]협력사!U12</f>
        <v>1485.1426303999999</v>
      </c>
      <c r="V12" s="318">
        <f>[61]협력사!V12</f>
        <v>1145.8573696000001</v>
      </c>
      <c r="W12" s="460">
        <f>[61]협력사!W12</f>
        <v>192.21391200000002</v>
      </c>
      <c r="X12" s="301">
        <f>[61]협력사!X12</f>
        <v>0</v>
      </c>
      <c r="Y12" s="301">
        <f>[61]협력사!Y12</f>
        <v>0</v>
      </c>
      <c r="Z12" s="320">
        <f>[61]협력사!Z12</f>
        <v>0</v>
      </c>
      <c r="AA12" s="321">
        <f>[61]협력사!AA12</f>
        <v>0</v>
      </c>
      <c r="AB12" s="322">
        <f>[61]협력사!AB12</f>
        <v>0</v>
      </c>
      <c r="AC12" s="322">
        <f>[61]협력사!AC12</f>
        <v>0</v>
      </c>
      <c r="AD12" s="322">
        <f>[61]협력사!AD12</f>
        <v>0</v>
      </c>
      <c r="AE12" s="322">
        <f>[61]협력사!AE12</f>
        <v>0</v>
      </c>
      <c r="AF12" s="322">
        <f>[61]협력사!AF12</f>
        <v>0</v>
      </c>
      <c r="AG12" s="322">
        <f>[61]협력사!AG12</f>
        <v>0</v>
      </c>
      <c r="AH12" s="322">
        <f>[61]협력사!AH12</f>
        <v>0</v>
      </c>
      <c r="AI12" s="322">
        <f>[61]협력사!AI12</f>
        <v>0</v>
      </c>
      <c r="AJ12" s="322">
        <f>[61]협력사!AJ12</f>
        <v>0</v>
      </c>
      <c r="AK12" s="322">
        <f>[61]협력사!AK12</f>
        <v>0</v>
      </c>
      <c r="AL12" s="322">
        <f>[61]협력사!AL12</f>
        <v>0</v>
      </c>
      <c r="AM12" s="322">
        <f>[61]협력사!AM12</f>
        <v>0</v>
      </c>
      <c r="AN12" s="322">
        <f>[61]협력사!AN12</f>
        <v>0</v>
      </c>
      <c r="AO12" s="322">
        <f>[61]협력사!AO12</f>
        <v>0</v>
      </c>
      <c r="AP12" s="322">
        <f>[61]협력사!AP12</f>
        <v>0</v>
      </c>
      <c r="AQ12" s="322">
        <f>[61]협력사!AQ12</f>
        <v>0</v>
      </c>
      <c r="AR12" s="322">
        <f>[61]협력사!AR12</f>
        <v>0</v>
      </c>
      <c r="AS12" s="322">
        <f>[61]협력사!AS12</f>
        <v>0</v>
      </c>
      <c r="AT12" s="322">
        <f>[61]협력사!AT12</f>
        <v>0</v>
      </c>
      <c r="AU12" s="322">
        <f>[61]협력사!AU12</f>
        <v>0</v>
      </c>
      <c r="AV12" s="322">
        <f>[61]협력사!AV12</f>
        <v>0</v>
      </c>
      <c r="AW12" s="322">
        <f>[61]협력사!AW12</f>
        <v>0</v>
      </c>
      <c r="AX12" s="322">
        <f>[61]협력사!AX12</f>
        <v>0</v>
      </c>
      <c r="AY12" s="322">
        <f>[61]협력사!AY12</f>
        <v>0</v>
      </c>
      <c r="AZ12" s="322">
        <f>[61]협력사!AZ12</f>
        <v>0</v>
      </c>
      <c r="BA12" s="322">
        <f>[61]협력사!BA12</f>
        <v>0</v>
      </c>
      <c r="BB12" s="322">
        <f>[61]협력사!BB12</f>
        <v>0</v>
      </c>
      <c r="BC12" s="322">
        <f>[61]협력사!BC12</f>
        <v>0</v>
      </c>
      <c r="BD12" s="323">
        <f>[61]협력사!BD12</f>
        <v>0</v>
      </c>
      <c r="BE12" s="324">
        <f>[61]협력사!BE12</f>
        <v>0</v>
      </c>
      <c r="BF12" s="22">
        <f>[61]협력사!BF12</f>
        <v>0</v>
      </c>
      <c r="BG12" s="320">
        <f>[61]협력사!BG12</f>
        <v>0</v>
      </c>
      <c r="BH12" s="320">
        <f>[61]협력사!BH12</f>
        <v>0</v>
      </c>
      <c r="BI12" s="320">
        <f>[61]협력사!BI12</f>
        <v>0</v>
      </c>
      <c r="BJ12" s="320">
        <f>[61]협력사!BJ12</f>
        <v>0</v>
      </c>
      <c r="BK12" s="320">
        <f>[61]협력사!BK12</f>
        <v>0</v>
      </c>
      <c r="BL12" s="320">
        <f>[61]협력사!BL12</f>
        <v>0</v>
      </c>
      <c r="BM12" s="320">
        <f>[61]협력사!BM12</f>
        <v>0</v>
      </c>
      <c r="BN12" s="320">
        <f>[61]협력사!BN12</f>
        <v>0</v>
      </c>
      <c r="BO12" s="320">
        <f>[61]협력사!BO12</f>
        <v>0</v>
      </c>
      <c r="BP12" s="320">
        <f>[61]협력사!BP12</f>
        <v>0</v>
      </c>
      <c r="BQ12" s="320">
        <f>[61]협력사!BQ12</f>
        <v>0</v>
      </c>
      <c r="BR12" s="320">
        <f>[61]협력사!BR12</f>
        <v>0</v>
      </c>
      <c r="BS12" s="320">
        <f>[61]협력사!BS12</f>
        <v>0</v>
      </c>
      <c r="BT12" s="320">
        <f>[61]협력사!BT12</f>
        <v>0</v>
      </c>
      <c r="BU12" s="320">
        <f>[61]협력사!BU12</f>
        <v>0</v>
      </c>
      <c r="BV12" s="320">
        <f>[61]협력사!BV12</f>
        <v>0</v>
      </c>
      <c r="BW12" s="320">
        <f>[61]협력사!BW12</f>
        <v>0</v>
      </c>
      <c r="BX12" s="320">
        <f>[61]협력사!BX12</f>
        <v>0</v>
      </c>
      <c r="BY12" s="320">
        <f>[61]협력사!BY12</f>
        <v>0</v>
      </c>
      <c r="BZ12" s="320">
        <f>[61]협력사!BZ12</f>
        <v>0</v>
      </c>
      <c r="CA12" s="320">
        <f>[61]협력사!CA12</f>
        <v>0</v>
      </c>
      <c r="CB12" s="320">
        <f>[61]협력사!CB12</f>
        <v>0</v>
      </c>
      <c r="CC12" s="320">
        <f>[61]협력사!CC12</f>
        <v>0</v>
      </c>
      <c r="CD12" s="320">
        <f>[61]협력사!CD12</f>
        <v>0</v>
      </c>
      <c r="CE12" s="320">
        <f>[61]협력사!CE12</f>
        <v>0</v>
      </c>
      <c r="CF12" s="320">
        <f>[61]협력사!CF12</f>
        <v>0</v>
      </c>
      <c r="CG12" s="320">
        <f>[61]협력사!CG12</f>
        <v>0</v>
      </c>
      <c r="CH12" s="320">
        <f>[61]협력사!CH12</f>
        <v>0</v>
      </c>
      <c r="CI12" s="320">
        <f>[61]협력사!CI12</f>
        <v>0</v>
      </c>
      <c r="CJ12" s="320">
        <f>[61]협력사!CJ12</f>
        <v>0</v>
      </c>
      <c r="CK12" s="320">
        <f>[61]협력사!CK12</f>
        <v>0</v>
      </c>
    </row>
    <row r="13" spans="1:322" ht="27.95" customHeight="1">
      <c r="A13" s="23" t="str">
        <f>[61]협력사!A13</f>
        <v>인알파코리아KA4 외</v>
      </c>
      <c r="B13" s="23" t="str">
        <f>[61]협력사!B13</f>
        <v>창경인알파</v>
      </c>
      <c r="C13" s="23" t="str">
        <f>[61]협력사!C13</f>
        <v>인알파코리아</v>
      </c>
      <c r="D13" s="624"/>
      <c r="E13" s="312" t="str">
        <f>[61]협력사!E13</f>
        <v>QX</v>
      </c>
      <c r="F13" s="312" t="str">
        <f>[61]협력사!F13</f>
        <v>50010755C / 50016288A</v>
      </c>
      <c r="G13" s="313" t="str">
        <f>[61]협력사!G13</f>
        <v>50010755C</v>
      </c>
      <c r="H13" s="459" t="str">
        <f>[61]협력사!H13</f>
        <v>MIDDLE BEAM</v>
      </c>
      <c r="I13" s="312" t="str">
        <f>[61]협력사!I13</f>
        <v>SPCC</v>
      </c>
      <c r="J13" s="312">
        <f>[61]협력사!J13</f>
        <v>1</v>
      </c>
      <c r="K13" s="312">
        <f>[61]협력사!K13</f>
        <v>1000</v>
      </c>
      <c r="L13" s="312">
        <f>[61]협력사!L13</f>
        <v>300</v>
      </c>
      <c r="M13" s="314">
        <f>[61]협력사!M13</f>
        <v>7.85</v>
      </c>
      <c r="N13" s="315">
        <f>[61]협력사!N13</f>
        <v>2.355</v>
      </c>
      <c r="O13" s="312" t="str">
        <f>[61]협력사!O13</f>
        <v>COIL</v>
      </c>
      <c r="P13" s="316">
        <f>[61]협력사!P13</f>
        <v>1011.5999999999999</v>
      </c>
      <c r="Q13" s="317">
        <f>[61]협력사!Q13</f>
        <v>0</v>
      </c>
      <c r="R13" s="318">
        <f>[61]협력사!R13</f>
        <v>0</v>
      </c>
      <c r="S13" s="318">
        <f>[61]협력사!S13</f>
        <v>0</v>
      </c>
      <c r="T13" s="318">
        <f>[61]협력사!T13</f>
        <v>2644</v>
      </c>
      <c r="U13" s="318">
        <f>[61]협력사!U13</f>
        <v>2382.3180000000002</v>
      </c>
      <c r="V13" s="318">
        <f>[61]협력사!V13</f>
        <v>261.68199999999979</v>
      </c>
      <c r="W13" s="460">
        <f>[61]협력사!W13</f>
        <v>478.02230000000014</v>
      </c>
      <c r="X13" s="301">
        <f>[61]협력사!X13</f>
        <v>0</v>
      </c>
      <c r="Y13" s="301">
        <f>[61]협력사!Y13</f>
        <v>0</v>
      </c>
      <c r="Z13" s="320">
        <f>[61]협력사!Z13</f>
        <v>0</v>
      </c>
      <c r="AA13" s="321">
        <f>[61]협력사!AA13</f>
        <v>0</v>
      </c>
      <c r="AB13" s="321">
        <f>[61]협력사!AB13</f>
        <v>0</v>
      </c>
      <c r="AC13" s="322">
        <f>[61]협력사!AC13</f>
        <v>0</v>
      </c>
      <c r="AD13" s="322">
        <f>[61]협력사!AD13</f>
        <v>0</v>
      </c>
      <c r="AE13" s="322">
        <f>[61]협력사!AE13</f>
        <v>0</v>
      </c>
      <c r="AF13" s="322">
        <f>[61]협력사!AF13</f>
        <v>0</v>
      </c>
      <c r="AG13" s="322">
        <f>[61]협력사!AG13</f>
        <v>0</v>
      </c>
      <c r="AH13" s="322">
        <f>[61]협력사!AH13</f>
        <v>0</v>
      </c>
      <c r="AI13" s="322">
        <f>[61]협력사!AI13</f>
        <v>0</v>
      </c>
      <c r="AJ13" s="322">
        <f>[61]협력사!AJ13</f>
        <v>0</v>
      </c>
      <c r="AK13" s="322">
        <f>[61]협력사!AK13</f>
        <v>0</v>
      </c>
      <c r="AL13" s="322">
        <f>[61]협력사!AL13</f>
        <v>0</v>
      </c>
      <c r="AM13" s="322">
        <f>[61]협력사!AM13</f>
        <v>0</v>
      </c>
      <c r="AN13" s="322">
        <f>[61]협력사!AN13</f>
        <v>0</v>
      </c>
      <c r="AO13" s="322">
        <f>[61]협력사!AO13</f>
        <v>0</v>
      </c>
      <c r="AP13" s="322">
        <f>[61]협력사!AP13</f>
        <v>0</v>
      </c>
      <c r="AQ13" s="322">
        <f>[61]협력사!AQ13</f>
        <v>0</v>
      </c>
      <c r="AR13" s="322">
        <f>[61]협력사!AR13</f>
        <v>0</v>
      </c>
      <c r="AS13" s="322">
        <f>[61]협력사!AS13</f>
        <v>0</v>
      </c>
      <c r="AT13" s="322">
        <f>[61]협력사!AT13</f>
        <v>0</v>
      </c>
      <c r="AU13" s="322">
        <f>[61]협력사!AU13</f>
        <v>0</v>
      </c>
      <c r="AV13" s="322">
        <f>[61]협력사!AV13</f>
        <v>0</v>
      </c>
      <c r="AW13" s="322">
        <f>[61]협력사!AW13</f>
        <v>0</v>
      </c>
      <c r="AX13" s="322">
        <f>[61]협력사!AX13</f>
        <v>0</v>
      </c>
      <c r="AY13" s="322">
        <f>[61]협력사!AY13</f>
        <v>0</v>
      </c>
      <c r="AZ13" s="322">
        <f>[61]협력사!AZ13</f>
        <v>0</v>
      </c>
      <c r="BA13" s="322">
        <f>[61]협력사!BA13</f>
        <v>0</v>
      </c>
      <c r="BB13" s="322">
        <f>[61]협력사!BB13</f>
        <v>0</v>
      </c>
      <c r="BC13" s="322">
        <f>[61]협력사!BC13</f>
        <v>0</v>
      </c>
      <c r="BD13" s="323">
        <f>[61]협력사!BD13</f>
        <v>0</v>
      </c>
      <c r="BE13" s="324">
        <f>[61]협력사!BE13</f>
        <v>0</v>
      </c>
      <c r="BF13" s="22">
        <f>[61]협력사!BF13</f>
        <v>0</v>
      </c>
      <c r="BG13" s="320">
        <f>[61]협력사!BG13</f>
        <v>0</v>
      </c>
      <c r="BH13" s="320">
        <f>[61]협력사!BH13</f>
        <v>0</v>
      </c>
      <c r="BI13" s="320">
        <f>[61]협력사!BI13</f>
        <v>0</v>
      </c>
      <c r="BJ13" s="320">
        <f>[61]협력사!BJ13</f>
        <v>0</v>
      </c>
      <c r="BK13" s="320">
        <f>[61]협력사!BK13</f>
        <v>0</v>
      </c>
      <c r="BL13" s="320">
        <f>[61]협력사!BL13</f>
        <v>0</v>
      </c>
      <c r="BM13" s="320">
        <f>[61]협력사!BM13</f>
        <v>0</v>
      </c>
      <c r="BN13" s="320">
        <f>[61]협력사!BN13</f>
        <v>0</v>
      </c>
      <c r="BO13" s="320">
        <f>[61]협력사!BO13</f>
        <v>0</v>
      </c>
      <c r="BP13" s="320">
        <f>[61]협력사!BP13</f>
        <v>0</v>
      </c>
      <c r="BQ13" s="320">
        <f>[61]협력사!BQ13</f>
        <v>0</v>
      </c>
      <c r="BR13" s="320">
        <f>[61]협력사!BR13</f>
        <v>0</v>
      </c>
      <c r="BS13" s="320">
        <f>[61]협력사!BS13</f>
        <v>0</v>
      </c>
      <c r="BT13" s="320">
        <f>[61]협력사!BT13</f>
        <v>0</v>
      </c>
      <c r="BU13" s="320">
        <f>[61]협력사!BU13</f>
        <v>0</v>
      </c>
      <c r="BV13" s="320">
        <f>[61]협력사!BV13</f>
        <v>0</v>
      </c>
      <c r="BW13" s="320">
        <f>[61]협력사!BW13</f>
        <v>0</v>
      </c>
      <c r="BX13" s="320">
        <f>[61]협력사!BX13</f>
        <v>0</v>
      </c>
      <c r="BY13" s="320">
        <f>[61]협력사!BY13</f>
        <v>0</v>
      </c>
      <c r="BZ13" s="320">
        <f>[61]협력사!BZ13</f>
        <v>0</v>
      </c>
      <c r="CA13" s="320">
        <f>[61]협력사!CA13</f>
        <v>0</v>
      </c>
      <c r="CB13" s="320">
        <f>[61]협력사!CB13</f>
        <v>0</v>
      </c>
      <c r="CC13" s="320">
        <f>[61]협력사!CC13</f>
        <v>0</v>
      </c>
      <c r="CD13" s="320">
        <f>[61]협력사!CD13</f>
        <v>0</v>
      </c>
      <c r="CE13" s="320">
        <f>[61]협력사!CE13</f>
        <v>0</v>
      </c>
      <c r="CF13" s="320">
        <f>[61]협력사!CF13</f>
        <v>0</v>
      </c>
      <c r="CG13" s="320">
        <f>[61]협력사!CG13</f>
        <v>0</v>
      </c>
      <c r="CH13" s="320">
        <f>[61]협력사!CH13</f>
        <v>0</v>
      </c>
      <c r="CI13" s="320">
        <f>[61]협력사!CI13</f>
        <v>0</v>
      </c>
      <c r="CJ13" s="320">
        <f>[61]협력사!CJ13</f>
        <v>0</v>
      </c>
      <c r="CK13" s="320">
        <f>[61]협력사!CK13</f>
        <v>0</v>
      </c>
    </row>
    <row r="14" spans="1:322" ht="27.95" customHeight="1">
      <c r="A14" s="23" t="str">
        <f>[61]협력사!A14</f>
        <v>인알파코리아KA4 외</v>
      </c>
      <c r="B14" s="23" t="str">
        <f>[61]협력사!B14</f>
        <v>창경인알파</v>
      </c>
      <c r="C14" s="23" t="str">
        <f>[61]협력사!C14</f>
        <v>인알파코리아</v>
      </c>
      <c r="D14" s="624"/>
      <c r="E14" s="312" t="str">
        <f>[61]협력사!E14</f>
        <v>SU2 LWB</v>
      </c>
      <c r="F14" s="313" t="str">
        <f>[61]협력사!F14</f>
        <v>50012110B</v>
      </c>
      <c r="G14" s="313">
        <f>[61]협력사!G14</f>
        <v>50012110</v>
      </c>
      <c r="H14" s="459" t="str">
        <f>[61]협력사!H14</f>
        <v>ROLLO COVER (LWB)</v>
      </c>
      <c r="I14" s="312" t="str">
        <f>[61]협력사!I14</f>
        <v>SPCC</v>
      </c>
      <c r="J14" s="312">
        <f>[61]협력사!J14</f>
        <v>1</v>
      </c>
      <c r="K14" s="312">
        <f>[61]협력사!K14</f>
        <v>1000</v>
      </c>
      <c r="L14" s="312">
        <f>[61]협력사!L14</f>
        <v>200</v>
      </c>
      <c r="M14" s="314">
        <f>[61]협력사!M14</f>
        <v>7.85</v>
      </c>
      <c r="N14" s="315">
        <f>[61]협력사!N14</f>
        <v>1.57</v>
      </c>
      <c r="O14" s="312" t="str">
        <f>[61]협력사!O14</f>
        <v>COIL</v>
      </c>
      <c r="P14" s="316">
        <f>[61]협력사!P14</f>
        <v>1011.5999999999999</v>
      </c>
      <c r="Q14" s="317">
        <f>[61]협력사!Q14</f>
        <v>0</v>
      </c>
      <c r="R14" s="318">
        <f>[61]협력사!R14</f>
        <v>0</v>
      </c>
      <c r="S14" s="318">
        <f>[61]협력사!S14</f>
        <v>0</v>
      </c>
      <c r="T14" s="318">
        <f>[61]협력사!T14</f>
        <v>1707</v>
      </c>
      <c r="U14" s="318">
        <f>[61]협력사!U14</f>
        <v>1588.2119999999998</v>
      </c>
      <c r="V14" s="318">
        <f>[61]협력사!V14</f>
        <v>118.78800000000024</v>
      </c>
      <c r="W14" s="460">
        <f>[61]협력사!W14</f>
        <v>443.51399999999995</v>
      </c>
      <c r="X14" s="301">
        <f>[61]협력사!X14</f>
        <v>0</v>
      </c>
      <c r="Y14" s="301">
        <f>[61]협력사!Y14</f>
        <v>0</v>
      </c>
      <c r="Z14" s="320">
        <f>[61]협력사!Z14</f>
        <v>0</v>
      </c>
      <c r="AA14" s="321">
        <f>[61]협력사!AA14</f>
        <v>0</v>
      </c>
      <c r="AB14" s="322">
        <f>[61]협력사!AB14</f>
        <v>0</v>
      </c>
      <c r="AC14" s="322">
        <f>[61]협력사!AC14</f>
        <v>0</v>
      </c>
      <c r="AD14" s="322">
        <f>[61]협력사!AD14</f>
        <v>0</v>
      </c>
      <c r="AE14" s="322">
        <f>[61]협력사!AE14</f>
        <v>0</v>
      </c>
      <c r="AF14" s="322">
        <f>[61]협력사!AF14</f>
        <v>0</v>
      </c>
      <c r="AG14" s="322">
        <f>[61]협력사!AG14</f>
        <v>0</v>
      </c>
      <c r="AH14" s="322">
        <f>[61]협력사!AH14</f>
        <v>0</v>
      </c>
      <c r="AI14" s="322">
        <f>[61]협력사!AI14</f>
        <v>0</v>
      </c>
      <c r="AJ14" s="322">
        <f>[61]협력사!AJ14</f>
        <v>0</v>
      </c>
      <c r="AK14" s="322">
        <f>[61]협력사!AK14</f>
        <v>0</v>
      </c>
      <c r="AL14" s="322">
        <f>[61]협력사!AL14</f>
        <v>0</v>
      </c>
      <c r="AM14" s="322">
        <f>[61]협력사!AM14</f>
        <v>0</v>
      </c>
      <c r="AN14" s="322">
        <f>[61]협력사!AN14</f>
        <v>0</v>
      </c>
      <c r="AO14" s="322">
        <f>[61]협력사!AO14</f>
        <v>0</v>
      </c>
      <c r="AP14" s="322">
        <f>[61]협력사!AP14</f>
        <v>0</v>
      </c>
      <c r="AQ14" s="322">
        <f>[61]협력사!AQ14</f>
        <v>0</v>
      </c>
      <c r="AR14" s="322">
        <f>[61]협력사!AR14</f>
        <v>0</v>
      </c>
      <c r="AS14" s="322">
        <f>[61]협력사!AS14</f>
        <v>0</v>
      </c>
      <c r="AT14" s="322">
        <f>[61]협력사!AT14</f>
        <v>0</v>
      </c>
      <c r="AU14" s="322">
        <f>[61]협력사!AU14</f>
        <v>0</v>
      </c>
      <c r="AV14" s="322">
        <f>[61]협력사!AV14</f>
        <v>0</v>
      </c>
      <c r="AW14" s="322">
        <f>[61]협력사!AW14</f>
        <v>0</v>
      </c>
      <c r="AX14" s="322">
        <f>[61]협력사!AX14</f>
        <v>0</v>
      </c>
      <c r="AY14" s="322">
        <f>[61]협력사!AY14</f>
        <v>0</v>
      </c>
      <c r="AZ14" s="322">
        <f>[61]협력사!AZ14</f>
        <v>0</v>
      </c>
      <c r="BA14" s="322">
        <f>[61]협력사!BA14</f>
        <v>0</v>
      </c>
      <c r="BB14" s="322">
        <f>[61]협력사!BB14</f>
        <v>0</v>
      </c>
      <c r="BC14" s="322">
        <f>[61]협력사!BC14</f>
        <v>0</v>
      </c>
      <c r="BD14" s="323">
        <f>[61]협력사!BD14</f>
        <v>0</v>
      </c>
      <c r="BE14" s="324">
        <f>[61]협력사!BE14</f>
        <v>0</v>
      </c>
      <c r="BF14" s="22">
        <f>[61]협력사!BF14</f>
        <v>0</v>
      </c>
      <c r="BG14" s="320">
        <f>[61]협력사!BG14</f>
        <v>0</v>
      </c>
      <c r="BH14" s="320">
        <f>[61]협력사!BH14</f>
        <v>0</v>
      </c>
      <c r="BI14" s="320">
        <f>[61]협력사!BI14</f>
        <v>0</v>
      </c>
      <c r="BJ14" s="320">
        <f>[61]협력사!BJ14</f>
        <v>0</v>
      </c>
      <c r="BK14" s="320">
        <f>[61]협력사!BK14</f>
        <v>0</v>
      </c>
      <c r="BL14" s="320">
        <f>[61]협력사!BL14</f>
        <v>0</v>
      </c>
      <c r="BM14" s="320">
        <f>[61]협력사!BM14</f>
        <v>0</v>
      </c>
      <c r="BN14" s="320">
        <f>[61]협력사!BN14</f>
        <v>0</v>
      </c>
      <c r="BO14" s="320">
        <f>[61]협력사!BO14</f>
        <v>0</v>
      </c>
      <c r="BP14" s="320">
        <f>[61]협력사!BP14</f>
        <v>0</v>
      </c>
      <c r="BQ14" s="320">
        <f>[61]협력사!BQ14</f>
        <v>0</v>
      </c>
      <c r="BR14" s="320">
        <f>[61]협력사!BR14</f>
        <v>0</v>
      </c>
      <c r="BS14" s="320">
        <f>[61]협력사!BS14</f>
        <v>0</v>
      </c>
      <c r="BT14" s="320">
        <f>[61]협력사!BT14</f>
        <v>0</v>
      </c>
      <c r="BU14" s="320">
        <f>[61]협력사!BU14</f>
        <v>0</v>
      </c>
      <c r="BV14" s="320">
        <f>[61]협력사!BV14</f>
        <v>0</v>
      </c>
      <c r="BW14" s="320">
        <f>[61]협력사!BW14</f>
        <v>0</v>
      </c>
      <c r="BX14" s="320">
        <f>[61]협력사!BX14</f>
        <v>0</v>
      </c>
      <c r="BY14" s="320">
        <f>[61]협력사!BY14</f>
        <v>0</v>
      </c>
      <c r="BZ14" s="320">
        <f>[61]협력사!BZ14</f>
        <v>0</v>
      </c>
      <c r="CA14" s="320">
        <f>[61]협력사!CA14</f>
        <v>0</v>
      </c>
      <c r="CB14" s="320">
        <f>[61]협력사!CB14</f>
        <v>0</v>
      </c>
      <c r="CC14" s="320">
        <f>[61]협력사!CC14</f>
        <v>0</v>
      </c>
      <c r="CD14" s="320">
        <f>[61]협력사!CD14</f>
        <v>0</v>
      </c>
      <c r="CE14" s="320">
        <f>[61]협력사!CE14</f>
        <v>0</v>
      </c>
      <c r="CF14" s="320">
        <f>[61]협력사!CF14</f>
        <v>0</v>
      </c>
      <c r="CG14" s="320">
        <f>[61]협력사!CG14</f>
        <v>0</v>
      </c>
      <c r="CH14" s="320">
        <f>[61]협력사!CH14</f>
        <v>0</v>
      </c>
      <c r="CI14" s="320">
        <f>[61]협력사!CI14</f>
        <v>0</v>
      </c>
      <c r="CJ14" s="320">
        <f>[61]협력사!CJ14</f>
        <v>0</v>
      </c>
      <c r="CK14" s="320">
        <f>[61]협력사!CK14</f>
        <v>0</v>
      </c>
    </row>
    <row r="15" spans="1:322" ht="27.95" customHeight="1">
      <c r="A15" s="23" t="str">
        <f>[61]협력사!A15</f>
        <v>인알파코리아KA4 외</v>
      </c>
      <c r="B15" s="23" t="str">
        <f>[61]협력사!B15</f>
        <v>창경인알파</v>
      </c>
      <c r="C15" s="23" t="str">
        <f>[61]협력사!C15</f>
        <v>인알파코리아</v>
      </c>
      <c r="D15" s="624"/>
      <c r="E15" s="312" t="str">
        <f>[61]협력사!E15</f>
        <v>J200</v>
      </c>
      <c r="F15" s="313" t="str">
        <f>[61]협력사!F15</f>
        <v>50000010C</v>
      </c>
      <c r="G15" s="313" t="str">
        <f>[61]협력사!G15</f>
        <v>50000010C</v>
      </c>
      <c r="H15" s="459" t="str">
        <f>[61]협력사!H15</f>
        <v>FRONT BEAM</v>
      </c>
      <c r="I15" s="312" t="str">
        <f>[61]협력사!I15</f>
        <v>SPCC</v>
      </c>
      <c r="J15" s="312">
        <f>[61]협력사!J15</f>
        <v>0.8</v>
      </c>
      <c r="K15" s="312">
        <f>[61]협력사!K15</f>
        <v>320</v>
      </c>
      <c r="L15" s="312">
        <f>[61]협력사!L15</f>
        <v>1040</v>
      </c>
      <c r="M15" s="314">
        <f>[61]협력사!M15</f>
        <v>7.85</v>
      </c>
      <c r="N15" s="315">
        <f>[61]협력사!N15</f>
        <v>2.0899839999999998</v>
      </c>
      <c r="O15" s="312" t="str">
        <f>[61]협력사!O15</f>
        <v>COIL</v>
      </c>
      <c r="P15" s="316">
        <f>[61]협력사!P15</f>
        <v>1011.5999999999999</v>
      </c>
      <c r="Q15" s="317">
        <f>[61]협력사!Q15</f>
        <v>0</v>
      </c>
      <c r="R15" s="318">
        <f>[61]협력사!R15</f>
        <v>0</v>
      </c>
      <c r="S15" s="318">
        <f>[61]협력사!S15</f>
        <v>0</v>
      </c>
      <c r="T15" s="318">
        <f>[61]협력사!T15</f>
        <v>1883</v>
      </c>
      <c r="U15" s="318">
        <f>[61]협력사!U15</f>
        <v>2114.2278143999997</v>
      </c>
      <c r="V15" s="318">
        <f>[61]협력사!V15</f>
        <v>-231.22781439999972</v>
      </c>
      <c r="W15" s="460">
        <f>[61]협력사!W15</f>
        <v>421.29387199999996</v>
      </c>
      <c r="X15" s="301">
        <f>[61]협력사!X15</f>
        <v>0</v>
      </c>
      <c r="Y15" s="301">
        <f>[61]협력사!Y15</f>
        <v>0</v>
      </c>
      <c r="Z15" s="320">
        <f>[61]협력사!Z15</f>
        <v>0</v>
      </c>
      <c r="AA15" s="321">
        <f>[61]협력사!AA15</f>
        <v>0</v>
      </c>
      <c r="AB15" s="322">
        <f>[61]협력사!AB15</f>
        <v>0</v>
      </c>
      <c r="AC15" s="322">
        <f>[61]협력사!AC15</f>
        <v>0</v>
      </c>
      <c r="AD15" s="322">
        <f>[61]협력사!AD15</f>
        <v>0</v>
      </c>
      <c r="AE15" s="322">
        <f>[61]협력사!AE15</f>
        <v>0</v>
      </c>
      <c r="AF15" s="322">
        <f>[61]협력사!AF15</f>
        <v>0</v>
      </c>
      <c r="AG15" s="322">
        <f>[61]협력사!AG15</f>
        <v>0</v>
      </c>
      <c r="AH15" s="322">
        <f>[61]협력사!AH15</f>
        <v>0</v>
      </c>
      <c r="AI15" s="322">
        <f>[61]협력사!AI15</f>
        <v>0</v>
      </c>
      <c r="AJ15" s="322">
        <f>[61]협력사!AJ15</f>
        <v>0</v>
      </c>
      <c r="AK15" s="322">
        <f>[61]협력사!AK15</f>
        <v>0</v>
      </c>
      <c r="AL15" s="322">
        <f>[61]협력사!AL15</f>
        <v>0</v>
      </c>
      <c r="AM15" s="322">
        <f>[61]협력사!AM15</f>
        <v>0</v>
      </c>
      <c r="AN15" s="322">
        <f>[61]협력사!AN15</f>
        <v>0</v>
      </c>
      <c r="AO15" s="322">
        <f>[61]협력사!AO15</f>
        <v>0</v>
      </c>
      <c r="AP15" s="322">
        <f>[61]협력사!AP15</f>
        <v>0</v>
      </c>
      <c r="AQ15" s="322">
        <f>[61]협력사!AQ15</f>
        <v>0</v>
      </c>
      <c r="AR15" s="322">
        <f>[61]협력사!AR15</f>
        <v>0</v>
      </c>
      <c r="AS15" s="322">
        <f>[61]협력사!AS15</f>
        <v>0</v>
      </c>
      <c r="AT15" s="322">
        <f>[61]협력사!AT15</f>
        <v>0</v>
      </c>
      <c r="AU15" s="322">
        <f>[61]협력사!AU15</f>
        <v>0</v>
      </c>
      <c r="AV15" s="322">
        <f>[61]협력사!AV15</f>
        <v>0</v>
      </c>
      <c r="AW15" s="322">
        <f>[61]협력사!AW15</f>
        <v>0</v>
      </c>
      <c r="AX15" s="322">
        <f>[61]협력사!AX15</f>
        <v>0</v>
      </c>
      <c r="AY15" s="322">
        <f>[61]협력사!AY15</f>
        <v>0</v>
      </c>
      <c r="AZ15" s="322">
        <f>[61]협력사!AZ15</f>
        <v>0</v>
      </c>
      <c r="BA15" s="322">
        <f>[61]협력사!BA15</f>
        <v>0</v>
      </c>
      <c r="BB15" s="322">
        <f>[61]협력사!BB15</f>
        <v>0</v>
      </c>
      <c r="BC15" s="322">
        <f>[61]협력사!BC15</f>
        <v>0</v>
      </c>
      <c r="BD15" s="323">
        <f>[61]협력사!BD15</f>
        <v>0</v>
      </c>
      <c r="BE15" s="324">
        <f>[61]협력사!BE15</f>
        <v>0</v>
      </c>
      <c r="BF15" s="22">
        <f>[61]협력사!BF15</f>
        <v>0</v>
      </c>
      <c r="BG15" s="320">
        <f>[61]협력사!BG15</f>
        <v>0</v>
      </c>
      <c r="BH15" s="320">
        <f>[61]협력사!BH15</f>
        <v>0</v>
      </c>
      <c r="BI15" s="320">
        <f>[61]협력사!BI15</f>
        <v>0</v>
      </c>
      <c r="BJ15" s="320">
        <f>[61]협력사!BJ15</f>
        <v>0</v>
      </c>
      <c r="BK15" s="320">
        <f>[61]협력사!BK15</f>
        <v>0</v>
      </c>
      <c r="BL15" s="320">
        <f>[61]협력사!BL15</f>
        <v>0</v>
      </c>
      <c r="BM15" s="320">
        <f>[61]협력사!BM15</f>
        <v>0</v>
      </c>
      <c r="BN15" s="320">
        <f>[61]협력사!BN15</f>
        <v>0</v>
      </c>
      <c r="BO15" s="320">
        <f>[61]협력사!BO15</f>
        <v>0</v>
      </c>
      <c r="BP15" s="320">
        <f>[61]협력사!BP15</f>
        <v>0</v>
      </c>
      <c r="BQ15" s="320">
        <f>[61]협력사!BQ15</f>
        <v>0</v>
      </c>
      <c r="BR15" s="320">
        <f>[61]협력사!BR15</f>
        <v>0</v>
      </c>
      <c r="BS15" s="320">
        <f>[61]협력사!BS15</f>
        <v>0</v>
      </c>
      <c r="BT15" s="320">
        <f>[61]협력사!BT15</f>
        <v>0</v>
      </c>
      <c r="BU15" s="320">
        <f>[61]협력사!BU15</f>
        <v>0</v>
      </c>
      <c r="BV15" s="320">
        <f>[61]협력사!BV15</f>
        <v>0</v>
      </c>
      <c r="BW15" s="320">
        <f>[61]협력사!BW15</f>
        <v>0</v>
      </c>
      <c r="BX15" s="320">
        <f>[61]협력사!BX15</f>
        <v>0</v>
      </c>
      <c r="BY15" s="320">
        <f>[61]협력사!BY15</f>
        <v>0</v>
      </c>
      <c r="BZ15" s="320">
        <f>[61]협력사!BZ15</f>
        <v>0</v>
      </c>
      <c r="CA15" s="320">
        <f>[61]협력사!CA15</f>
        <v>0</v>
      </c>
      <c r="CB15" s="320">
        <f>[61]협력사!CB15</f>
        <v>0</v>
      </c>
      <c r="CC15" s="320">
        <f>[61]협력사!CC15</f>
        <v>0</v>
      </c>
      <c r="CD15" s="320">
        <f>[61]협력사!CD15</f>
        <v>0</v>
      </c>
      <c r="CE15" s="320">
        <f>[61]협력사!CE15</f>
        <v>0</v>
      </c>
      <c r="CF15" s="320">
        <f>[61]협력사!CF15</f>
        <v>0</v>
      </c>
      <c r="CG15" s="320">
        <f>[61]협력사!CG15</f>
        <v>0</v>
      </c>
      <c r="CH15" s="320">
        <f>[61]협력사!CH15</f>
        <v>0</v>
      </c>
      <c r="CI15" s="320">
        <f>[61]협력사!CI15</f>
        <v>0</v>
      </c>
      <c r="CJ15" s="320">
        <f>[61]협력사!CJ15</f>
        <v>0</v>
      </c>
      <c r="CK15" s="320">
        <f>[61]협력사!CK15</f>
        <v>0</v>
      </c>
    </row>
    <row r="16" spans="1:322" ht="27.95" customHeight="1">
      <c r="A16" s="23" t="str">
        <f>[61]협력사!A16</f>
        <v>인알파코리아KA4 외</v>
      </c>
      <c r="B16" s="23" t="str">
        <f>[61]협력사!B16</f>
        <v>창경인알파</v>
      </c>
      <c r="C16" s="23" t="str">
        <f>[61]협력사!C16</f>
        <v>인알파코리아</v>
      </c>
      <c r="D16" s="624"/>
      <c r="E16" s="312" t="str">
        <f>[61]협력사!E16</f>
        <v>J200</v>
      </c>
      <c r="F16" s="313">
        <f>[61]협력사!F16</f>
        <v>50002203</v>
      </c>
      <c r="G16" s="313">
        <f>[61]협력사!G16</f>
        <v>50002203</v>
      </c>
      <c r="H16" s="459" t="str">
        <f>[61]협력사!H16</f>
        <v>REAR BOW (MIDDLE BEAM)</v>
      </c>
      <c r="I16" s="312" t="str">
        <f>[61]협력사!I16</f>
        <v>SPCC</v>
      </c>
      <c r="J16" s="312">
        <f>[61]협력사!J16</f>
        <v>0.8</v>
      </c>
      <c r="K16" s="312">
        <f>[61]협력사!K16</f>
        <v>180</v>
      </c>
      <c r="L16" s="312">
        <f>[61]협력사!L16</f>
        <v>995</v>
      </c>
      <c r="M16" s="314">
        <f>[61]협력사!M16</f>
        <v>7.85</v>
      </c>
      <c r="N16" s="315">
        <f>[61]협력사!N16</f>
        <v>1.1247480000000001</v>
      </c>
      <c r="O16" s="312" t="str">
        <f>[61]협력사!O16</f>
        <v>COIL</v>
      </c>
      <c r="P16" s="316">
        <f>[61]협력사!P16</f>
        <v>1033.5999999999999</v>
      </c>
      <c r="Q16" s="317">
        <f>[61]협력사!Q16</f>
        <v>0</v>
      </c>
      <c r="R16" s="318">
        <f>[61]협력사!R16</f>
        <v>0</v>
      </c>
      <c r="S16" s="318">
        <f>[61]협력사!S16</f>
        <v>0</v>
      </c>
      <c r="T16" s="318">
        <f>[61]협력사!T16</f>
        <v>1958</v>
      </c>
      <c r="U16" s="318">
        <f>[61]협력사!U16</f>
        <v>1162.5395328</v>
      </c>
      <c r="V16" s="318">
        <f>[61]협력사!V16</f>
        <v>795.46046720000004</v>
      </c>
      <c r="W16" s="460">
        <f>[61]협력사!W16</f>
        <v>51.608484000000033</v>
      </c>
      <c r="X16" s="301">
        <f>[61]협력사!X16</f>
        <v>0</v>
      </c>
      <c r="Y16" s="301">
        <f>[61]협력사!Y16</f>
        <v>0</v>
      </c>
      <c r="Z16" s="320">
        <f>[61]협력사!Z16</f>
        <v>0</v>
      </c>
      <c r="AA16" s="321">
        <f>[61]협력사!AA16</f>
        <v>0</v>
      </c>
      <c r="AB16" s="322">
        <f>[61]협력사!AB16</f>
        <v>0</v>
      </c>
      <c r="AC16" s="322">
        <f>[61]협력사!AC16</f>
        <v>0</v>
      </c>
      <c r="AD16" s="322">
        <f>[61]협력사!AD16</f>
        <v>0</v>
      </c>
      <c r="AE16" s="322">
        <f>[61]협력사!AE16</f>
        <v>0</v>
      </c>
      <c r="AF16" s="322">
        <f>[61]협력사!AF16</f>
        <v>0</v>
      </c>
      <c r="AG16" s="322">
        <f>[61]협력사!AG16</f>
        <v>0</v>
      </c>
      <c r="AH16" s="322">
        <f>[61]협력사!AH16</f>
        <v>0</v>
      </c>
      <c r="AI16" s="322">
        <f>[61]협력사!AI16</f>
        <v>0</v>
      </c>
      <c r="AJ16" s="322">
        <f>[61]협력사!AJ16</f>
        <v>0</v>
      </c>
      <c r="AK16" s="322">
        <f>[61]협력사!AK16</f>
        <v>0</v>
      </c>
      <c r="AL16" s="322">
        <f>[61]협력사!AL16</f>
        <v>0</v>
      </c>
      <c r="AM16" s="322">
        <f>[61]협력사!AM16</f>
        <v>0</v>
      </c>
      <c r="AN16" s="322">
        <f>[61]협력사!AN16</f>
        <v>0</v>
      </c>
      <c r="AO16" s="322">
        <f>[61]협력사!AO16</f>
        <v>0</v>
      </c>
      <c r="AP16" s="322">
        <f>[61]협력사!AP16</f>
        <v>0</v>
      </c>
      <c r="AQ16" s="322">
        <f>[61]협력사!AQ16</f>
        <v>0</v>
      </c>
      <c r="AR16" s="322">
        <f>[61]협력사!AR16</f>
        <v>0</v>
      </c>
      <c r="AS16" s="322">
        <f>[61]협력사!AS16</f>
        <v>0</v>
      </c>
      <c r="AT16" s="322">
        <f>[61]협력사!AT16</f>
        <v>0</v>
      </c>
      <c r="AU16" s="322">
        <f>[61]협력사!AU16</f>
        <v>0</v>
      </c>
      <c r="AV16" s="322">
        <f>[61]협력사!AV16</f>
        <v>0</v>
      </c>
      <c r="AW16" s="322">
        <f>[61]협력사!AW16</f>
        <v>0</v>
      </c>
      <c r="AX16" s="322">
        <f>[61]협력사!AX16</f>
        <v>0</v>
      </c>
      <c r="AY16" s="322">
        <f>[61]협력사!AY16</f>
        <v>0</v>
      </c>
      <c r="AZ16" s="322">
        <f>[61]협력사!AZ16</f>
        <v>0</v>
      </c>
      <c r="BA16" s="322">
        <f>[61]협력사!BA16</f>
        <v>0</v>
      </c>
      <c r="BB16" s="322">
        <f>[61]협력사!BB16</f>
        <v>0</v>
      </c>
      <c r="BC16" s="322">
        <f>[61]협력사!BC16</f>
        <v>0</v>
      </c>
      <c r="BD16" s="323">
        <f>[61]협력사!BD16</f>
        <v>0</v>
      </c>
      <c r="BE16" s="324">
        <f>[61]협력사!BE16</f>
        <v>0</v>
      </c>
      <c r="BF16" s="22">
        <f>[61]협력사!BF16</f>
        <v>0</v>
      </c>
      <c r="BG16" s="320">
        <f>[61]협력사!BG16</f>
        <v>0</v>
      </c>
      <c r="BH16" s="320">
        <f>[61]협력사!BH16</f>
        <v>0</v>
      </c>
      <c r="BI16" s="320">
        <f>[61]협력사!BI16</f>
        <v>0</v>
      </c>
      <c r="BJ16" s="320">
        <f>[61]협력사!BJ16</f>
        <v>0</v>
      </c>
      <c r="BK16" s="320">
        <f>[61]협력사!BK16</f>
        <v>0</v>
      </c>
      <c r="BL16" s="320">
        <f>[61]협력사!BL16</f>
        <v>0</v>
      </c>
      <c r="BM16" s="320">
        <f>[61]협력사!BM16</f>
        <v>0</v>
      </c>
      <c r="BN16" s="320">
        <f>[61]협력사!BN16</f>
        <v>0</v>
      </c>
      <c r="BO16" s="320">
        <f>[61]협력사!BO16</f>
        <v>0</v>
      </c>
      <c r="BP16" s="320">
        <f>[61]협력사!BP16</f>
        <v>0</v>
      </c>
      <c r="BQ16" s="320">
        <f>[61]협력사!BQ16</f>
        <v>0</v>
      </c>
      <c r="BR16" s="320">
        <f>[61]협력사!BR16</f>
        <v>0</v>
      </c>
      <c r="BS16" s="320">
        <f>[61]협력사!BS16</f>
        <v>0</v>
      </c>
      <c r="BT16" s="320">
        <f>[61]협력사!BT16</f>
        <v>0</v>
      </c>
      <c r="BU16" s="320">
        <f>[61]협력사!BU16</f>
        <v>0</v>
      </c>
      <c r="BV16" s="320">
        <f>[61]협력사!BV16</f>
        <v>0</v>
      </c>
      <c r="BW16" s="320">
        <f>[61]협력사!BW16</f>
        <v>0</v>
      </c>
      <c r="BX16" s="320">
        <f>[61]협력사!BX16</f>
        <v>0</v>
      </c>
      <c r="BY16" s="320">
        <f>[61]협력사!BY16</f>
        <v>0</v>
      </c>
      <c r="BZ16" s="320">
        <f>[61]협력사!BZ16</f>
        <v>0</v>
      </c>
      <c r="CA16" s="320">
        <f>[61]협력사!CA16</f>
        <v>0</v>
      </c>
      <c r="CB16" s="320">
        <f>[61]협력사!CB16</f>
        <v>0</v>
      </c>
      <c r="CC16" s="320">
        <f>[61]협력사!CC16</f>
        <v>0</v>
      </c>
      <c r="CD16" s="320">
        <f>[61]협력사!CD16</f>
        <v>0</v>
      </c>
      <c r="CE16" s="320">
        <f>[61]협력사!CE16</f>
        <v>0</v>
      </c>
      <c r="CF16" s="320">
        <f>[61]협력사!CF16</f>
        <v>0</v>
      </c>
      <c r="CG16" s="320">
        <f>[61]협력사!CG16</f>
        <v>0</v>
      </c>
      <c r="CH16" s="320">
        <f>[61]협력사!CH16</f>
        <v>0</v>
      </c>
      <c r="CI16" s="320">
        <f>[61]협력사!CI16</f>
        <v>0</v>
      </c>
      <c r="CJ16" s="320">
        <f>[61]협력사!CJ16</f>
        <v>0</v>
      </c>
      <c r="CK16" s="320">
        <f>[61]협력사!CK16</f>
        <v>0</v>
      </c>
    </row>
    <row r="17" spans="1:89" ht="27.95" customHeight="1">
      <c r="A17" s="23" t="str">
        <f>[61]협력사!A17</f>
        <v>인알파코리아KA4 외</v>
      </c>
      <c r="B17" s="23" t="str">
        <f>[61]협력사!B17</f>
        <v>창경인알파</v>
      </c>
      <c r="C17" s="23" t="str">
        <f>[61]협력사!C17</f>
        <v>인알파코리아</v>
      </c>
      <c r="D17" s="624"/>
      <c r="E17" s="312" t="str">
        <f>[61]협력사!E17</f>
        <v>J200</v>
      </c>
      <c r="F17" s="313">
        <f>[61]협력사!F17</f>
        <v>50000103</v>
      </c>
      <c r="G17" s="313">
        <f>[61]협력사!G17</f>
        <v>50000103</v>
      </c>
      <c r="H17" s="459" t="str">
        <f>[61]협력사!H17</f>
        <v>DRAIN CHANNEL</v>
      </c>
      <c r="I17" s="312" t="str">
        <f>[61]협력사!I17</f>
        <v>SPCC</v>
      </c>
      <c r="J17" s="312">
        <f>[61]협력사!J17</f>
        <v>0.8</v>
      </c>
      <c r="K17" s="312">
        <f>[61]협력사!K17</f>
        <v>80</v>
      </c>
      <c r="L17" s="312">
        <f>[61]협력사!L17</f>
        <v>890</v>
      </c>
      <c r="M17" s="314">
        <f>[61]협력사!M17</f>
        <v>7.85</v>
      </c>
      <c r="N17" s="315">
        <f>[61]협력사!N17</f>
        <v>0.44713599999999998</v>
      </c>
      <c r="O17" s="312" t="str">
        <f>[61]협력사!O17</f>
        <v>COIL</v>
      </c>
      <c r="P17" s="316">
        <f>[61]협력사!P17</f>
        <v>1027.5999999999999</v>
      </c>
      <c r="Q17" s="317">
        <f>[61]협력사!Q17</f>
        <v>0</v>
      </c>
      <c r="R17" s="318">
        <f>[61]협력사!R17</f>
        <v>0</v>
      </c>
      <c r="S17" s="318">
        <f>[61]협력사!S17</f>
        <v>0</v>
      </c>
      <c r="T17" s="318">
        <f>[61]협력사!T17</f>
        <v>1675</v>
      </c>
      <c r="U17" s="318">
        <f>[61]협력사!U17</f>
        <v>459.47695359999994</v>
      </c>
      <c r="V17" s="318">
        <f>[61]협력사!V17</f>
        <v>1215.5230464000001</v>
      </c>
      <c r="W17" s="460">
        <f>[61]협력사!W17</f>
        <v>35.671087999999997</v>
      </c>
      <c r="X17" s="301">
        <f>[61]협력사!X17</f>
        <v>0</v>
      </c>
      <c r="Y17" s="301">
        <f>[61]협력사!Y17</f>
        <v>0</v>
      </c>
      <c r="Z17" s="320">
        <f>[61]협력사!Z17</f>
        <v>0</v>
      </c>
      <c r="AA17" s="321">
        <f>[61]협력사!AA17</f>
        <v>0</v>
      </c>
      <c r="AB17" s="322">
        <f>[61]협력사!AB17</f>
        <v>0</v>
      </c>
      <c r="AC17" s="322">
        <f>[61]협력사!AC17</f>
        <v>0</v>
      </c>
      <c r="AD17" s="322">
        <f>[61]협력사!AD17</f>
        <v>0</v>
      </c>
      <c r="AE17" s="322">
        <f>[61]협력사!AE17</f>
        <v>0</v>
      </c>
      <c r="AF17" s="322">
        <f>[61]협력사!AF17</f>
        <v>0</v>
      </c>
      <c r="AG17" s="322">
        <f>[61]협력사!AG17</f>
        <v>0</v>
      </c>
      <c r="AH17" s="322">
        <f>[61]협력사!AH17</f>
        <v>0</v>
      </c>
      <c r="AI17" s="322">
        <f>[61]협력사!AI17</f>
        <v>0</v>
      </c>
      <c r="AJ17" s="322">
        <f>[61]협력사!AJ17</f>
        <v>0</v>
      </c>
      <c r="AK17" s="322">
        <f>[61]협력사!AK17</f>
        <v>0</v>
      </c>
      <c r="AL17" s="322">
        <f>[61]협력사!AL17</f>
        <v>0</v>
      </c>
      <c r="AM17" s="322">
        <f>[61]협력사!AM17</f>
        <v>0</v>
      </c>
      <c r="AN17" s="322">
        <f>[61]협력사!AN17</f>
        <v>0</v>
      </c>
      <c r="AO17" s="322">
        <f>[61]협력사!AO17</f>
        <v>0</v>
      </c>
      <c r="AP17" s="322">
        <f>[61]협력사!AP17</f>
        <v>0</v>
      </c>
      <c r="AQ17" s="322">
        <f>[61]협력사!AQ17</f>
        <v>0</v>
      </c>
      <c r="AR17" s="322">
        <f>[61]협력사!AR17</f>
        <v>0</v>
      </c>
      <c r="AS17" s="322">
        <f>[61]협력사!AS17</f>
        <v>0</v>
      </c>
      <c r="AT17" s="322">
        <f>[61]협력사!AT17</f>
        <v>0</v>
      </c>
      <c r="AU17" s="322">
        <f>[61]협력사!AU17</f>
        <v>0</v>
      </c>
      <c r="AV17" s="322">
        <f>[61]협력사!AV17</f>
        <v>0</v>
      </c>
      <c r="AW17" s="322">
        <f>[61]협력사!AW17</f>
        <v>0</v>
      </c>
      <c r="AX17" s="322">
        <f>[61]협력사!AX17</f>
        <v>0</v>
      </c>
      <c r="AY17" s="322">
        <f>[61]협력사!AY17</f>
        <v>0</v>
      </c>
      <c r="AZ17" s="322">
        <f>[61]협력사!AZ17</f>
        <v>0</v>
      </c>
      <c r="BA17" s="322">
        <f>[61]협력사!BA17</f>
        <v>0</v>
      </c>
      <c r="BB17" s="322">
        <f>[61]협력사!BB17</f>
        <v>0</v>
      </c>
      <c r="BC17" s="322">
        <f>[61]협력사!BC17</f>
        <v>0</v>
      </c>
      <c r="BD17" s="323">
        <f>[61]협력사!BD17</f>
        <v>0</v>
      </c>
      <c r="BE17" s="324">
        <f>[61]협력사!BE17</f>
        <v>0</v>
      </c>
      <c r="BF17" s="22">
        <f>[61]협력사!BF17</f>
        <v>0</v>
      </c>
      <c r="BG17" s="320">
        <f>[61]협력사!BG17</f>
        <v>0</v>
      </c>
      <c r="BH17" s="320">
        <f>[61]협력사!BH17</f>
        <v>0</v>
      </c>
      <c r="BI17" s="320">
        <f>[61]협력사!BI17</f>
        <v>0</v>
      </c>
      <c r="BJ17" s="320">
        <f>[61]협력사!BJ17</f>
        <v>0</v>
      </c>
      <c r="BK17" s="320">
        <f>[61]협력사!BK17</f>
        <v>0</v>
      </c>
      <c r="BL17" s="320">
        <f>[61]협력사!BL17</f>
        <v>0</v>
      </c>
      <c r="BM17" s="320">
        <f>[61]협력사!BM17</f>
        <v>0</v>
      </c>
      <c r="BN17" s="320">
        <f>[61]협력사!BN17</f>
        <v>0</v>
      </c>
      <c r="BO17" s="320">
        <f>[61]협력사!BO17</f>
        <v>0</v>
      </c>
      <c r="BP17" s="320">
        <f>[61]협력사!BP17</f>
        <v>0</v>
      </c>
      <c r="BQ17" s="320">
        <f>[61]협력사!BQ17</f>
        <v>0</v>
      </c>
      <c r="BR17" s="320">
        <f>[61]협력사!BR17</f>
        <v>0</v>
      </c>
      <c r="BS17" s="320">
        <f>[61]협력사!BS17</f>
        <v>0</v>
      </c>
      <c r="BT17" s="320">
        <f>[61]협력사!BT17</f>
        <v>0</v>
      </c>
      <c r="BU17" s="320">
        <f>[61]협력사!BU17</f>
        <v>0</v>
      </c>
      <c r="BV17" s="320">
        <f>[61]협력사!BV17</f>
        <v>0</v>
      </c>
      <c r="BW17" s="320">
        <f>[61]협력사!BW17</f>
        <v>0</v>
      </c>
      <c r="BX17" s="320">
        <f>[61]협력사!BX17</f>
        <v>0</v>
      </c>
      <c r="BY17" s="320">
        <f>[61]협력사!BY17</f>
        <v>0</v>
      </c>
      <c r="BZ17" s="320">
        <f>[61]협력사!BZ17</f>
        <v>0</v>
      </c>
      <c r="CA17" s="320">
        <f>[61]협력사!CA17</f>
        <v>0</v>
      </c>
      <c r="CB17" s="320">
        <f>[61]협력사!CB17</f>
        <v>0</v>
      </c>
      <c r="CC17" s="320">
        <f>[61]협력사!CC17</f>
        <v>0</v>
      </c>
      <c r="CD17" s="320">
        <f>[61]협력사!CD17</f>
        <v>0</v>
      </c>
      <c r="CE17" s="320">
        <f>[61]협력사!CE17</f>
        <v>0</v>
      </c>
      <c r="CF17" s="320">
        <f>[61]협력사!CF17</f>
        <v>0</v>
      </c>
      <c r="CG17" s="320">
        <f>[61]협력사!CG17</f>
        <v>0</v>
      </c>
      <c r="CH17" s="320">
        <f>[61]협력사!CH17</f>
        <v>0</v>
      </c>
      <c r="CI17" s="320">
        <f>[61]협력사!CI17</f>
        <v>0</v>
      </c>
      <c r="CJ17" s="320">
        <f>[61]협력사!CJ17</f>
        <v>0</v>
      </c>
      <c r="CK17" s="320">
        <f>[61]협력사!CK17</f>
        <v>0</v>
      </c>
    </row>
    <row r="18" spans="1:89" s="22" customFormat="1" ht="27.95" customHeight="1">
      <c r="A18" s="22" t="str">
        <f>[61]협력사!A18</f>
        <v>호원오토DL3</v>
      </c>
      <c r="B18" s="23" t="str">
        <f>[61]협력사!B18</f>
        <v>웅지호원</v>
      </c>
      <c r="C18" s="23" t="str">
        <f>[61]협력사!C18</f>
        <v>호원오토DL3</v>
      </c>
      <c r="D18" s="624" t="str">
        <f>[61]협력사!D18</f>
        <v>웅지테크</v>
      </c>
      <c r="E18" s="312" t="str">
        <f>[61]협력사!E18</f>
        <v>DL3</v>
      </c>
      <c r="F18" s="312" t="str">
        <f>[61]협력사!F18</f>
        <v>651M7-L2000</v>
      </c>
      <c r="G18" s="312" t="str">
        <f>[61]협력사!G18</f>
        <v>651M7-L2000</v>
      </c>
      <c r="H18" s="459" t="str">
        <f>[61]협력사!H18</f>
        <v>BRKT-CTR SUPPORT MTG,LH</v>
      </c>
      <c r="I18" s="312" t="str">
        <f>[61]협력사!I18</f>
        <v>SPFC590DP</v>
      </c>
      <c r="J18" s="312">
        <f>[61]협력사!J18</f>
        <v>1.2</v>
      </c>
      <c r="K18" s="312">
        <f>[61]협력사!K18</f>
        <v>94</v>
      </c>
      <c r="L18" s="312">
        <f>[61]협력사!L18</f>
        <v>67</v>
      </c>
      <c r="M18" s="314">
        <f>[61]협력사!M18</f>
        <v>7.85</v>
      </c>
      <c r="N18" s="315">
        <f>[61]협력사!N18</f>
        <v>5.9327159999999997E-2</v>
      </c>
      <c r="O18" s="312" t="str">
        <f>[61]협력사!O18</f>
        <v>COIL</v>
      </c>
      <c r="P18" s="316">
        <f>[61]협력사!P18</f>
        <v>1194.2</v>
      </c>
      <c r="Q18" s="317">
        <f>[61]협력사!Q18</f>
        <v>0</v>
      </c>
      <c r="R18" s="318">
        <f>[61]협력사!R18</f>
        <v>0</v>
      </c>
      <c r="S18" s="318">
        <f>[61]협력사!S18</f>
        <v>0</v>
      </c>
      <c r="T18" s="318">
        <f>[61]협력사!T18</f>
        <v>298.60000000000002</v>
      </c>
      <c r="U18" s="318">
        <f>[61]협력사!U18</f>
        <v>70.848494471999999</v>
      </c>
      <c r="V18" s="318">
        <f>[61]협력사!V18</f>
        <v>227.75150552800002</v>
      </c>
      <c r="W18" s="460">
        <f>[61]협력사!W18</f>
        <v>6.2533022799999998</v>
      </c>
      <c r="X18" s="301">
        <f>[61]협력사!X18</f>
        <v>0</v>
      </c>
      <c r="Y18" s="301">
        <f>[61]협력사!Y18</f>
        <v>0</v>
      </c>
      <c r="Z18" s="320">
        <f>[61]협력사!Z18</f>
        <v>0</v>
      </c>
      <c r="AA18" s="321">
        <f>[61]협력사!AA18</f>
        <v>0</v>
      </c>
      <c r="AB18" s="322">
        <f>[61]협력사!AB18</f>
        <v>0</v>
      </c>
      <c r="AC18" s="322">
        <f>[61]협력사!AC18</f>
        <v>0</v>
      </c>
      <c r="AD18" s="322">
        <f>[61]협력사!AD18</f>
        <v>0</v>
      </c>
      <c r="AE18" s="322">
        <f>[61]협력사!AE18</f>
        <v>0</v>
      </c>
      <c r="AF18" s="322">
        <f>[61]협력사!AF18</f>
        <v>0</v>
      </c>
      <c r="AG18" s="322">
        <f>[61]협력사!AG18</f>
        <v>0</v>
      </c>
      <c r="AH18" s="322">
        <f>[61]협력사!AH18</f>
        <v>0</v>
      </c>
      <c r="AI18" s="322">
        <f>[61]협력사!AI18</f>
        <v>0</v>
      </c>
      <c r="AJ18" s="322">
        <f>[61]협력사!AJ18</f>
        <v>0</v>
      </c>
      <c r="AK18" s="322">
        <f>[61]협력사!AK18</f>
        <v>0</v>
      </c>
      <c r="AL18" s="322">
        <f>[61]협력사!AL18</f>
        <v>0</v>
      </c>
      <c r="AM18" s="322">
        <f>[61]협력사!AM18</f>
        <v>0</v>
      </c>
      <c r="AN18" s="322">
        <f>[61]협력사!AN18</f>
        <v>0</v>
      </c>
      <c r="AO18" s="322">
        <f>[61]협력사!AO18</f>
        <v>0</v>
      </c>
      <c r="AP18" s="322">
        <f>[61]협력사!AP18</f>
        <v>0</v>
      </c>
      <c r="AQ18" s="322">
        <f>[61]협력사!AQ18</f>
        <v>0</v>
      </c>
      <c r="AR18" s="322">
        <f>[61]협력사!AR18</f>
        <v>0</v>
      </c>
      <c r="AS18" s="322">
        <f>[61]협력사!AS18</f>
        <v>0</v>
      </c>
      <c r="AT18" s="322">
        <f>[61]협력사!AT18</f>
        <v>0</v>
      </c>
      <c r="AU18" s="322">
        <f>[61]협력사!AU18</f>
        <v>0</v>
      </c>
      <c r="AV18" s="322">
        <f>[61]협력사!AV18</f>
        <v>0</v>
      </c>
      <c r="AW18" s="322">
        <f>[61]협력사!AW18</f>
        <v>0</v>
      </c>
      <c r="AX18" s="322">
        <f>[61]협력사!AX18</f>
        <v>0</v>
      </c>
      <c r="AY18" s="322">
        <f>[61]협력사!AY18</f>
        <v>0</v>
      </c>
      <c r="AZ18" s="322">
        <f>[61]협력사!AZ18</f>
        <v>0</v>
      </c>
      <c r="BA18" s="322">
        <f>[61]협력사!BA18</f>
        <v>0</v>
      </c>
      <c r="BB18" s="322">
        <f>[61]협력사!BB18</f>
        <v>0</v>
      </c>
      <c r="BC18" s="322">
        <f>[61]협력사!BC18</f>
        <v>0</v>
      </c>
      <c r="BD18" s="323">
        <f>[61]협력사!BD18</f>
        <v>0</v>
      </c>
      <c r="BE18" s="324">
        <f>[61]협력사!BE18</f>
        <v>0</v>
      </c>
      <c r="BF18" s="22">
        <f>[61]협력사!BF18</f>
        <v>0</v>
      </c>
      <c r="BG18" s="320">
        <f>[61]협력사!BG18</f>
        <v>0</v>
      </c>
      <c r="BH18" s="320">
        <f>[61]협력사!BH18</f>
        <v>0</v>
      </c>
      <c r="BI18" s="320">
        <f>[61]협력사!BI18</f>
        <v>0</v>
      </c>
      <c r="BJ18" s="320">
        <f>[61]협력사!BJ18</f>
        <v>0</v>
      </c>
      <c r="BK18" s="320">
        <f>[61]협력사!BK18</f>
        <v>0</v>
      </c>
      <c r="BL18" s="320">
        <f>[61]협력사!BL18</f>
        <v>0</v>
      </c>
      <c r="BM18" s="320">
        <f>[61]협력사!BM18</f>
        <v>0</v>
      </c>
      <c r="BN18" s="320">
        <f>[61]협력사!BN18</f>
        <v>0</v>
      </c>
      <c r="BO18" s="320">
        <f>[61]협력사!BO18</f>
        <v>0</v>
      </c>
      <c r="BP18" s="320">
        <f>[61]협력사!BP18</f>
        <v>0</v>
      </c>
      <c r="BQ18" s="320">
        <f>[61]협력사!BQ18</f>
        <v>0</v>
      </c>
      <c r="BR18" s="320">
        <f>[61]협력사!BR18</f>
        <v>0</v>
      </c>
      <c r="BS18" s="320">
        <f>[61]협력사!BS18</f>
        <v>0</v>
      </c>
      <c r="BT18" s="320">
        <f>[61]협력사!BT18</f>
        <v>0</v>
      </c>
      <c r="BU18" s="320">
        <f>[61]협력사!BU18</f>
        <v>0</v>
      </c>
      <c r="BV18" s="320">
        <f>[61]협력사!BV18</f>
        <v>0</v>
      </c>
      <c r="BW18" s="320">
        <f>[61]협력사!BW18</f>
        <v>0</v>
      </c>
      <c r="BX18" s="320">
        <f>[61]협력사!BX18</f>
        <v>0</v>
      </c>
      <c r="BY18" s="320">
        <f>[61]협력사!BY18</f>
        <v>0</v>
      </c>
      <c r="BZ18" s="320">
        <f>[61]협력사!BZ18</f>
        <v>0</v>
      </c>
      <c r="CA18" s="320">
        <f>[61]협력사!CA18</f>
        <v>0</v>
      </c>
      <c r="CB18" s="320">
        <f>[61]협력사!CB18</f>
        <v>0</v>
      </c>
      <c r="CC18" s="320">
        <f>[61]협력사!CC18</f>
        <v>0</v>
      </c>
      <c r="CD18" s="320">
        <f>[61]협력사!CD18</f>
        <v>0</v>
      </c>
      <c r="CE18" s="320">
        <f>[61]협력사!CE18</f>
        <v>0</v>
      </c>
      <c r="CF18" s="320">
        <f>[61]협력사!CF18</f>
        <v>0</v>
      </c>
      <c r="CG18" s="320">
        <f>[61]협력사!CG18</f>
        <v>0</v>
      </c>
      <c r="CH18" s="320">
        <f>[61]협력사!CH18</f>
        <v>0</v>
      </c>
      <c r="CI18" s="320">
        <f>[61]협력사!CI18</f>
        <v>0</v>
      </c>
      <c r="CJ18" s="320">
        <f>[61]협력사!CJ18</f>
        <v>0</v>
      </c>
      <c r="CK18" s="320">
        <f>[61]협력사!CK18</f>
        <v>0</v>
      </c>
    </row>
    <row r="19" spans="1:89" s="22" customFormat="1" ht="24.75" customHeight="1">
      <c r="A19" s="22" t="str">
        <f>[61]협력사!A19</f>
        <v>호원오토GL3</v>
      </c>
      <c r="B19" s="23" t="str">
        <f>[61]협력사!B19</f>
        <v>웅지호원</v>
      </c>
      <c r="C19" s="23" t="str">
        <f>[61]협력사!C19</f>
        <v>호원오토GL3</v>
      </c>
      <c r="D19" s="624"/>
      <c r="E19" s="312" t="str">
        <f>[61]협력사!E19</f>
        <v>GL3</v>
      </c>
      <c r="F19" s="312" t="str">
        <f>[61]협력사!F19</f>
        <v>65151-L8000</v>
      </c>
      <c r="G19" s="312" t="str">
        <f>[61]협력사!G19</f>
        <v>65158-L8000</v>
      </c>
      <c r="H19" s="459" t="str">
        <f>[61]협력사!H19</f>
        <v>REINF-FR SEAT FR OTR MTG,LH</v>
      </c>
      <c r="I19" s="312" t="str">
        <f>[61]협력사!I19</f>
        <v>SPFC590DP</v>
      </c>
      <c r="J19" s="312">
        <f>[61]협력사!J19</f>
        <v>1.4</v>
      </c>
      <c r="K19" s="312">
        <f>[61]협력사!K19</f>
        <v>161</v>
      </c>
      <c r="L19" s="312">
        <f>[61]협력사!L19</f>
        <v>310</v>
      </c>
      <c r="M19" s="314">
        <f>[61]협력사!M19</f>
        <v>7.85</v>
      </c>
      <c r="N19" s="315">
        <f>[61]협력사!N19</f>
        <v>0.54851090000000002</v>
      </c>
      <c r="O19" s="312" t="str">
        <f>[61]협력사!O19</f>
        <v>COIL</v>
      </c>
      <c r="P19" s="316">
        <f>[61]협력사!P19</f>
        <v>1194.2</v>
      </c>
      <c r="Q19" s="317">
        <f>[61]협력사!Q19</f>
        <v>0</v>
      </c>
      <c r="R19" s="318">
        <f>[61]협력사!R19</f>
        <v>0</v>
      </c>
      <c r="S19" s="318">
        <f>[61]협력사!S19</f>
        <v>0</v>
      </c>
      <c r="T19" s="318">
        <f>[61]협력사!T19</f>
        <v>561</v>
      </c>
      <c r="U19" s="318">
        <f>[61]협력사!U19</f>
        <v>655.03171678000012</v>
      </c>
      <c r="V19" s="318">
        <f>[61]협력사!V19</f>
        <v>-94.031716780000124</v>
      </c>
      <c r="W19" s="460">
        <f>[61]협력사!W19</f>
        <v>46.155674700000056</v>
      </c>
      <c r="X19" s="301">
        <f>[61]협력사!X19</f>
        <v>0</v>
      </c>
      <c r="Y19" s="301">
        <f>[61]협력사!Y19</f>
        <v>0</v>
      </c>
      <c r="Z19" s="320">
        <f>[61]협력사!Z19</f>
        <v>0</v>
      </c>
      <c r="AA19" s="321">
        <f>[61]협력사!AA19</f>
        <v>0</v>
      </c>
      <c r="AB19" s="322">
        <f>[61]협력사!AB19</f>
        <v>0</v>
      </c>
      <c r="AC19" s="322">
        <f>[61]협력사!AC19</f>
        <v>0</v>
      </c>
      <c r="AD19" s="322">
        <f>[61]협력사!AD19</f>
        <v>0</v>
      </c>
      <c r="AE19" s="322">
        <f>[61]협력사!AE19</f>
        <v>0</v>
      </c>
      <c r="AF19" s="322">
        <f>[61]협력사!AF19</f>
        <v>0</v>
      </c>
      <c r="AG19" s="322">
        <f>[61]협력사!AG19</f>
        <v>0</v>
      </c>
      <c r="AH19" s="322">
        <f>[61]협력사!AH19</f>
        <v>0</v>
      </c>
      <c r="AI19" s="322">
        <f>[61]협력사!AI19</f>
        <v>0</v>
      </c>
      <c r="AJ19" s="322">
        <f>[61]협력사!AJ19</f>
        <v>0</v>
      </c>
      <c r="AK19" s="322">
        <f>[61]협력사!AK19</f>
        <v>0</v>
      </c>
      <c r="AL19" s="322">
        <f>[61]협력사!AL19</f>
        <v>0</v>
      </c>
      <c r="AM19" s="322">
        <f>[61]협력사!AM19</f>
        <v>0</v>
      </c>
      <c r="AN19" s="322">
        <f>[61]협력사!AN19</f>
        <v>0</v>
      </c>
      <c r="AO19" s="322">
        <f>[61]협력사!AO19</f>
        <v>0</v>
      </c>
      <c r="AP19" s="322">
        <f>[61]협력사!AP19</f>
        <v>0</v>
      </c>
      <c r="AQ19" s="322">
        <f>[61]협력사!AQ19</f>
        <v>0</v>
      </c>
      <c r="AR19" s="322">
        <f>[61]협력사!AR19</f>
        <v>0</v>
      </c>
      <c r="AS19" s="322">
        <f>[61]협력사!AS19</f>
        <v>0</v>
      </c>
      <c r="AT19" s="322">
        <f>[61]협력사!AT19</f>
        <v>0</v>
      </c>
      <c r="AU19" s="322">
        <f>[61]협력사!AU19</f>
        <v>0</v>
      </c>
      <c r="AV19" s="322">
        <f>[61]협력사!AV19</f>
        <v>0</v>
      </c>
      <c r="AW19" s="322">
        <f>[61]협력사!AW19</f>
        <v>0</v>
      </c>
      <c r="AX19" s="322">
        <f>[61]협력사!AX19</f>
        <v>0</v>
      </c>
      <c r="AY19" s="322">
        <f>[61]협력사!AY19</f>
        <v>0</v>
      </c>
      <c r="AZ19" s="322">
        <f>[61]협력사!AZ19</f>
        <v>0</v>
      </c>
      <c r="BA19" s="322">
        <f>[61]협력사!BA19</f>
        <v>0</v>
      </c>
      <c r="BB19" s="322">
        <f>[61]협력사!BB19</f>
        <v>0</v>
      </c>
      <c r="BC19" s="322">
        <f>[61]협력사!BC19</f>
        <v>0</v>
      </c>
      <c r="BD19" s="323">
        <f>[61]협력사!BD19</f>
        <v>0</v>
      </c>
      <c r="BE19" s="324">
        <f>[61]협력사!BE19</f>
        <v>0</v>
      </c>
      <c r="BF19" s="22">
        <f>[61]협력사!BF19</f>
        <v>0</v>
      </c>
      <c r="BG19" s="320">
        <f>[61]협력사!BG19</f>
        <v>0</v>
      </c>
      <c r="BH19" s="320">
        <f>[61]협력사!BH19</f>
        <v>0</v>
      </c>
      <c r="BI19" s="320">
        <f>[61]협력사!BI19</f>
        <v>0</v>
      </c>
      <c r="BJ19" s="320">
        <f>[61]협력사!BJ19</f>
        <v>0</v>
      </c>
      <c r="BK19" s="320">
        <f>[61]협력사!BK19</f>
        <v>0</v>
      </c>
      <c r="BL19" s="320">
        <f>[61]협력사!BL19</f>
        <v>0</v>
      </c>
      <c r="BM19" s="320">
        <f>[61]협력사!BM19</f>
        <v>0</v>
      </c>
      <c r="BN19" s="320">
        <f>[61]협력사!BN19</f>
        <v>0</v>
      </c>
      <c r="BO19" s="320">
        <f>[61]협력사!BO19</f>
        <v>0</v>
      </c>
      <c r="BP19" s="320">
        <f>[61]협력사!BP19</f>
        <v>0</v>
      </c>
      <c r="BQ19" s="320">
        <f>[61]협력사!BQ19</f>
        <v>0</v>
      </c>
      <c r="BR19" s="320">
        <f>[61]협력사!BR19</f>
        <v>0</v>
      </c>
      <c r="BS19" s="320">
        <f>[61]협력사!BS19</f>
        <v>0</v>
      </c>
      <c r="BT19" s="320">
        <f>[61]협력사!BT19</f>
        <v>0</v>
      </c>
      <c r="BU19" s="320">
        <f>[61]협력사!BU19</f>
        <v>0</v>
      </c>
      <c r="BV19" s="320">
        <f>[61]협력사!BV19</f>
        <v>0</v>
      </c>
      <c r="BW19" s="320">
        <f>[61]협력사!BW19</f>
        <v>0</v>
      </c>
      <c r="BX19" s="320">
        <f>[61]협력사!BX19</f>
        <v>0</v>
      </c>
      <c r="BY19" s="320">
        <f>[61]협력사!BY19</f>
        <v>0</v>
      </c>
      <c r="BZ19" s="320">
        <f>[61]협력사!BZ19</f>
        <v>0</v>
      </c>
      <c r="CA19" s="320">
        <f>[61]협력사!CA19</f>
        <v>0</v>
      </c>
      <c r="CB19" s="320">
        <f>[61]협력사!CB19</f>
        <v>0</v>
      </c>
      <c r="CC19" s="320">
        <f>[61]협력사!CC19</f>
        <v>0</v>
      </c>
      <c r="CD19" s="320">
        <f>[61]협력사!CD19</f>
        <v>0</v>
      </c>
      <c r="CE19" s="320">
        <f>[61]협력사!CE19</f>
        <v>0</v>
      </c>
      <c r="CF19" s="320">
        <f>[61]협력사!CF19</f>
        <v>0</v>
      </c>
      <c r="CG19" s="320">
        <f>[61]협력사!CG19</f>
        <v>0</v>
      </c>
      <c r="CH19" s="320">
        <f>[61]협력사!CH19</f>
        <v>0</v>
      </c>
      <c r="CI19" s="320">
        <f>[61]협력사!CI19</f>
        <v>0</v>
      </c>
      <c r="CJ19" s="320">
        <f>[61]협력사!CJ19</f>
        <v>0</v>
      </c>
      <c r="CK19" s="320">
        <f>[61]협력사!CK19</f>
        <v>0</v>
      </c>
    </row>
    <row r="20" spans="1:89" s="22" customFormat="1" ht="27.75" customHeight="1">
      <c r="A20" s="22" t="str">
        <f>[61]협력사!A20</f>
        <v>호원오토GL3</v>
      </c>
      <c r="B20" s="23" t="str">
        <f>[61]협력사!B20</f>
        <v>웅지호원</v>
      </c>
      <c r="C20" s="23" t="str">
        <f>[61]협력사!C20</f>
        <v>호원오토GL3</v>
      </c>
      <c r="D20" s="624"/>
      <c r="E20" s="312" t="str">
        <f>[61]협력사!E20</f>
        <v>GL3</v>
      </c>
      <c r="F20" s="312" t="str">
        <f>[61]협력사!F20</f>
        <v>65161-L8000</v>
      </c>
      <c r="G20" s="312" t="str">
        <f>[61]협력사!G20</f>
        <v>65168-L8000</v>
      </c>
      <c r="H20" s="459" t="str">
        <f>[61]협력사!H20</f>
        <v>REINF-FR SEAT FR OTR MTG,RH</v>
      </c>
      <c r="I20" s="325" t="str">
        <f>[61]협력사!I20</f>
        <v>SPFC590DP</v>
      </c>
      <c r="J20" s="326">
        <f>[61]협력사!J20</f>
        <v>1.4</v>
      </c>
      <c r="K20" s="326">
        <f>[61]협력사!K20</f>
        <v>161</v>
      </c>
      <c r="L20" s="326">
        <f>[61]협력사!L20</f>
        <v>310</v>
      </c>
      <c r="M20" s="314">
        <f>[61]협력사!M20</f>
        <v>7.85</v>
      </c>
      <c r="N20" s="315">
        <f>[61]협력사!N20</f>
        <v>0.54851090000000002</v>
      </c>
      <c r="O20" s="312" t="str">
        <f>[61]협력사!O20</f>
        <v>COIL</v>
      </c>
      <c r="P20" s="316">
        <f>[61]협력사!P20</f>
        <v>1194.2</v>
      </c>
      <c r="Q20" s="317">
        <f>[61]협력사!Q20</f>
        <v>0</v>
      </c>
      <c r="R20" s="318">
        <f>[61]협력사!R20</f>
        <v>0</v>
      </c>
      <c r="S20" s="318">
        <f>[61]협력사!S20</f>
        <v>0</v>
      </c>
      <c r="T20" s="318">
        <f>[61]협력사!T20</f>
        <v>561</v>
      </c>
      <c r="U20" s="318">
        <f>[61]협력사!U20</f>
        <v>655.03171678000012</v>
      </c>
      <c r="V20" s="318">
        <f>[61]협력사!V20</f>
        <v>-94.031716780000124</v>
      </c>
      <c r="W20" s="460">
        <f>[61]협력사!W20</f>
        <v>46.155674700000056</v>
      </c>
      <c r="X20" s="301">
        <f>[61]협력사!X20</f>
        <v>0</v>
      </c>
      <c r="Y20" s="301">
        <f>[61]협력사!Y20</f>
        <v>0</v>
      </c>
      <c r="Z20" s="320">
        <f>[61]협력사!Z20</f>
        <v>0</v>
      </c>
      <c r="AA20" s="321">
        <f>[61]협력사!AA20</f>
        <v>0</v>
      </c>
      <c r="AB20" s="322">
        <f>[61]협력사!AB20</f>
        <v>0</v>
      </c>
      <c r="AC20" s="322">
        <f>[61]협력사!AC20</f>
        <v>0</v>
      </c>
      <c r="AD20" s="322">
        <f>[61]협력사!AD20</f>
        <v>0</v>
      </c>
      <c r="AE20" s="322">
        <f>[61]협력사!AE20</f>
        <v>0</v>
      </c>
      <c r="AF20" s="322">
        <f>[61]협력사!AF20</f>
        <v>0</v>
      </c>
      <c r="AG20" s="322">
        <f>[61]협력사!AG20</f>
        <v>0</v>
      </c>
      <c r="AH20" s="322">
        <f>[61]협력사!AH20</f>
        <v>0</v>
      </c>
      <c r="AI20" s="322">
        <f>[61]협력사!AI20</f>
        <v>0</v>
      </c>
      <c r="AJ20" s="322">
        <f>[61]협력사!AJ20</f>
        <v>0</v>
      </c>
      <c r="AK20" s="322">
        <f>[61]협력사!AK20</f>
        <v>0</v>
      </c>
      <c r="AL20" s="322">
        <f>[61]협력사!AL20</f>
        <v>0</v>
      </c>
      <c r="AM20" s="322">
        <f>[61]협력사!AM20</f>
        <v>0</v>
      </c>
      <c r="AN20" s="322">
        <f>[61]협력사!AN20</f>
        <v>0</v>
      </c>
      <c r="AO20" s="322">
        <f>[61]협력사!AO20</f>
        <v>0</v>
      </c>
      <c r="AP20" s="322">
        <f>[61]협력사!AP20</f>
        <v>0</v>
      </c>
      <c r="AQ20" s="322">
        <f>[61]협력사!AQ20</f>
        <v>0</v>
      </c>
      <c r="AR20" s="322">
        <f>[61]협력사!AR20</f>
        <v>0</v>
      </c>
      <c r="AS20" s="322">
        <f>[61]협력사!AS20</f>
        <v>0</v>
      </c>
      <c r="AT20" s="322">
        <f>[61]협력사!AT20</f>
        <v>0</v>
      </c>
      <c r="AU20" s="322">
        <f>[61]협력사!AU20</f>
        <v>0</v>
      </c>
      <c r="AV20" s="322">
        <f>[61]협력사!AV20</f>
        <v>0</v>
      </c>
      <c r="AW20" s="322">
        <f>[61]협력사!AW20</f>
        <v>0</v>
      </c>
      <c r="AX20" s="322">
        <f>[61]협력사!AX20</f>
        <v>0</v>
      </c>
      <c r="AY20" s="322">
        <f>[61]협력사!AY20</f>
        <v>0</v>
      </c>
      <c r="AZ20" s="322">
        <f>[61]협력사!AZ20</f>
        <v>0</v>
      </c>
      <c r="BA20" s="322">
        <f>[61]협력사!BA20</f>
        <v>0</v>
      </c>
      <c r="BB20" s="322">
        <f>[61]협력사!BB20</f>
        <v>0</v>
      </c>
      <c r="BC20" s="322">
        <f>[61]협력사!BC20</f>
        <v>0</v>
      </c>
      <c r="BD20" s="323">
        <f>[61]협력사!BD20</f>
        <v>0</v>
      </c>
      <c r="BE20" s="324">
        <f>[61]협력사!BE20</f>
        <v>0</v>
      </c>
      <c r="BF20" s="22">
        <f>[61]협력사!BF20</f>
        <v>0</v>
      </c>
      <c r="BG20" s="320">
        <f>[61]협력사!BG20</f>
        <v>0</v>
      </c>
      <c r="BH20" s="320">
        <f>[61]협력사!BH20</f>
        <v>0</v>
      </c>
      <c r="BI20" s="320">
        <f>[61]협력사!BI20</f>
        <v>0</v>
      </c>
      <c r="BJ20" s="320">
        <f>[61]협력사!BJ20</f>
        <v>0</v>
      </c>
      <c r="BK20" s="320">
        <f>[61]협력사!BK20</f>
        <v>0</v>
      </c>
      <c r="BL20" s="320">
        <f>[61]협력사!BL20</f>
        <v>0</v>
      </c>
      <c r="BM20" s="320">
        <f>[61]협력사!BM20</f>
        <v>0</v>
      </c>
      <c r="BN20" s="320">
        <f>[61]협력사!BN20</f>
        <v>0</v>
      </c>
      <c r="BO20" s="320">
        <f>[61]협력사!BO20</f>
        <v>0</v>
      </c>
      <c r="BP20" s="320">
        <f>[61]협력사!BP20</f>
        <v>0</v>
      </c>
      <c r="BQ20" s="320">
        <f>[61]협력사!BQ20</f>
        <v>0</v>
      </c>
      <c r="BR20" s="320">
        <f>[61]협력사!BR20</f>
        <v>0</v>
      </c>
      <c r="BS20" s="320">
        <f>[61]협력사!BS20</f>
        <v>0</v>
      </c>
      <c r="BT20" s="320">
        <f>[61]협력사!BT20</f>
        <v>0</v>
      </c>
      <c r="BU20" s="320">
        <f>[61]협력사!BU20</f>
        <v>0</v>
      </c>
      <c r="BV20" s="320">
        <f>[61]협력사!BV20</f>
        <v>0</v>
      </c>
      <c r="BW20" s="320">
        <f>[61]협력사!BW20</f>
        <v>0</v>
      </c>
      <c r="BX20" s="320">
        <f>[61]협력사!BX20</f>
        <v>0</v>
      </c>
      <c r="BY20" s="320">
        <f>[61]협력사!BY20</f>
        <v>0</v>
      </c>
      <c r="BZ20" s="320">
        <f>[61]협력사!BZ20</f>
        <v>0</v>
      </c>
      <c r="CA20" s="320">
        <f>[61]협력사!CA20</f>
        <v>0</v>
      </c>
      <c r="CB20" s="320">
        <f>[61]협력사!CB20</f>
        <v>0</v>
      </c>
      <c r="CC20" s="320">
        <f>[61]협력사!CC20</f>
        <v>0</v>
      </c>
      <c r="CD20" s="320">
        <f>[61]협력사!CD20</f>
        <v>0</v>
      </c>
      <c r="CE20" s="320">
        <f>[61]협력사!CE20</f>
        <v>0</v>
      </c>
      <c r="CF20" s="320">
        <f>[61]협력사!CF20</f>
        <v>0</v>
      </c>
      <c r="CG20" s="320">
        <f>[61]협력사!CG20</f>
        <v>0</v>
      </c>
      <c r="CH20" s="320">
        <f>[61]협력사!CH20</f>
        <v>0</v>
      </c>
      <c r="CI20" s="320">
        <f>[61]협력사!CI20</f>
        <v>0</v>
      </c>
      <c r="CJ20" s="320">
        <f>[61]협력사!CJ20</f>
        <v>0</v>
      </c>
      <c r="CK20" s="320">
        <f>[61]협력사!CK20</f>
        <v>0</v>
      </c>
    </row>
    <row r="21" spans="1:89" s="22" customFormat="1" ht="27.95" customHeight="1">
      <c r="A21" s="22" t="str">
        <f>[61]협력사!A21</f>
        <v>호원오토GL3</v>
      </c>
      <c r="B21" s="23" t="str">
        <f>[61]협력사!B21</f>
        <v>웅지호원</v>
      </c>
      <c r="C21" s="23" t="str">
        <f>[61]협력사!C21</f>
        <v>호원오토GL3</v>
      </c>
      <c r="D21" s="624"/>
      <c r="E21" s="312" t="str">
        <f>[61]협력사!E21</f>
        <v>GL3</v>
      </c>
      <c r="F21" s="312" t="str">
        <f>[61]협력사!F21</f>
        <v>651E4-L8000</v>
      </c>
      <c r="G21" s="312" t="str">
        <f>[61]협력사!G21</f>
        <v>651E4-L8000</v>
      </c>
      <c r="H21" s="459" t="str">
        <f>[61]협력사!H21</f>
        <v>REINF-FR SEAT CROSS MBR SD,LH</v>
      </c>
      <c r="I21" s="325" t="str">
        <f>[61]협력사!I21</f>
        <v>SPFC980Y</v>
      </c>
      <c r="J21" s="326">
        <f>[61]협력사!J21</f>
        <v>0.8</v>
      </c>
      <c r="K21" s="326">
        <f>[61]협력사!K21</f>
        <v>327</v>
      </c>
      <c r="L21" s="326">
        <f>[61]협력사!L21</f>
        <v>135</v>
      </c>
      <c r="M21" s="314">
        <f>[61]협력사!M21</f>
        <v>7.85</v>
      </c>
      <c r="N21" s="315">
        <f>[61]협력사!N21</f>
        <v>0.27723059999999999</v>
      </c>
      <c r="O21" s="312" t="str">
        <f>[61]협력사!O21</f>
        <v>COIL</v>
      </c>
      <c r="P21" s="316">
        <f>[61]협력사!P21</f>
        <v>1343.2</v>
      </c>
      <c r="Q21" s="317">
        <f>[61]협력사!Q21</f>
        <v>0</v>
      </c>
      <c r="R21" s="318">
        <f>[61]협력사!R21</f>
        <v>0</v>
      </c>
      <c r="S21" s="318">
        <f>[61]협력사!S21</f>
        <v>0</v>
      </c>
      <c r="T21" s="318">
        <f>[61]협력사!T21</f>
        <v>279</v>
      </c>
      <c r="U21" s="318">
        <f>[61]협력사!U21</f>
        <v>372.37614191999995</v>
      </c>
      <c r="V21" s="318">
        <f>[61]협력사!V21</f>
        <v>-93.376141919999952</v>
      </c>
      <c r="W21" s="460">
        <f>[61]협력사!W21</f>
        <v>7.3653197999999733</v>
      </c>
      <c r="X21" s="301">
        <f>[61]협력사!X21</f>
        <v>0</v>
      </c>
      <c r="Y21" s="301">
        <f>[61]협력사!Y21</f>
        <v>0</v>
      </c>
      <c r="Z21" s="320">
        <f>[61]협력사!Z21</f>
        <v>0</v>
      </c>
      <c r="AA21" s="321">
        <f>[61]협력사!AA21</f>
        <v>0</v>
      </c>
      <c r="AB21" s="322">
        <f>[61]협력사!AB21</f>
        <v>0</v>
      </c>
      <c r="AC21" s="322">
        <f>[61]협력사!AC21</f>
        <v>0</v>
      </c>
      <c r="AD21" s="322">
        <f>[61]협력사!AD21</f>
        <v>0</v>
      </c>
      <c r="AE21" s="322">
        <f>[61]협력사!AE21</f>
        <v>0</v>
      </c>
      <c r="AF21" s="322">
        <f>[61]협력사!AF21</f>
        <v>0</v>
      </c>
      <c r="AG21" s="322">
        <f>[61]협력사!AG21</f>
        <v>0</v>
      </c>
      <c r="AH21" s="322">
        <f>[61]협력사!AH21</f>
        <v>0</v>
      </c>
      <c r="AI21" s="322">
        <f>[61]협력사!AI21</f>
        <v>0</v>
      </c>
      <c r="AJ21" s="322">
        <f>[61]협력사!AJ21</f>
        <v>0</v>
      </c>
      <c r="AK21" s="322">
        <f>[61]협력사!AK21</f>
        <v>0</v>
      </c>
      <c r="AL21" s="322">
        <f>[61]협력사!AL21</f>
        <v>0</v>
      </c>
      <c r="AM21" s="322">
        <f>[61]협력사!AM21</f>
        <v>0</v>
      </c>
      <c r="AN21" s="322">
        <f>[61]협력사!AN21</f>
        <v>0</v>
      </c>
      <c r="AO21" s="322">
        <f>[61]협력사!AO21</f>
        <v>0</v>
      </c>
      <c r="AP21" s="322">
        <f>[61]협력사!AP21</f>
        <v>0</v>
      </c>
      <c r="AQ21" s="322">
        <f>[61]협력사!AQ21</f>
        <v>0</v>
      </c>
      <c r="AR21" s="322">
        <f>[61]협력사!AR21</f>
        <v>0</v>
      </c>
      <c r="AS21" s="322">
        <f>[61]협력사!AS21</f>
        <v>0</v>
      </c>
      <c r="AT21" s="322">
        <f>[61]협력사!AT21</f>
        <v>0</v>
      </c>
      <c r="AU21" s="322">
        <f>[61]협력사!AU21</f>
        <v>0</v>
      </c>
      <c r="AV21" s="322">
        <f>[61]협력사!AV21</f>
        <v>0</v>
      </c>
      <c r="AW21" s="322">
        <f>[61]협력사!AW21</f>
        <v>0</v>
      </c>
      <c r="AX21" s="322">
        <f>[61]협력사!AX21</f>
        <v>0</v>
      </c>
      <c r="AY21" s="322">
        <f>[61]협력사!AY21</f>
        <v>0</v>
      </c>
      <c r="AZ21" s="322">
        <f>[61]협력사!AZ21</f>
        <v>0</v>
      </c>
      <c r="BA21" s="322">
        <f>[61]협력사!BA21</f>
        <v>0</v>
      </c>
      <c r="BB21" s="322">
        <f>[61]협력사!BB21</f>
        <v>0</v>
      </c>
      <c r="BC21" s="322">
        <f>[61]협력사!BC21</f>
        <v>0</v>
      </c>
      <c r="BD21" s="323">
        <f>[61]협력사!BD21</f>
        <v>0</v>
      </c>
      <c r="BE21" s="324">
        <f>[61]협력사!BE21</f>
        <v>0</v>
      </c>
      <c r="BF21" s="22">
        <f>[61]협력사!BF21</f>
        <v>0</v>
      </c>
      <c r="BG21" s="320">
        <f>[61]협력사!BG21</f>
        <v>0</v>
      </c>
      <c r="BH21" s="320">
        <f>[61]협력사!BH21</f>
        <v>0</v>
      </c>
      <c r="BI21" s="320">
        <f>[61]협력사!BI21</f>
        <v>0</v>
      </c>
      <c r="BJ21" s="320">
        <f>[61]협력사!BJ21</f>
        <v>0</v>
      </c>
      <c r="BK21" s="320">
        <f>[61]협력사!BK21</f>
        <v>0</v>
      </c>
      <c r="BL21" s="320">
        <f>[61]협력사!BL21</f>
        <v>0</v>
      </c>
      <c r="BM21" s="320">
        <f>[61]협력사!BM21</f>
        <v>0</v>
      </c>
      <c r="BN21" s="320">
        <f>[61]협력사!BN21</f>
        <v>0</v>
      </c>
      <c r="BO21" s="320">
        <f>[61]협력사!BO21</f>
        <v>0</v>
      </c>
      <c r="BP21" s="320">
        <f>[61]협력사!BP21</f>
        <v>0</v>
      </c>
      <c r="BQ21" s="320">
        <f>[61]협력사!BQ21</f>
        <v>0</v>
      </c>
      <c r="BR21" s="320">
        <f>[61]협력사!BR21</f>
        <v>0</v>
      </c>
      <c r="BS21" s="320">
        <f>[61]협력사!BS21</f>
        <v>0</v>
      </c>
      <c r="BT21" s="320">
        <f>[61]협력사!BT21</f>
        <v>0</v>
      </c>
      <c r="BU21" s="320">
        <f>[61]협력사!BU21</f>
        <v>0</v>
      </c>
      <c r="BV21" s="320">
        <f>[61]협력사!BV21</f>
        <v>0</v>
      </c>
      <c r="BW21" s="320">
        <f>[61]협력사!BW21</f>
        <v>0</v>
      </c>
      <c r="BX21" s="320">
        <f>[61]협력사!BX21</f>
        <v>0</v>
      </c>
      <c r="BY21" s="320">
        <f>[61]협력사!BY21</f>
        <v>0</v>
      </c>
      <c r="BZ21" s="320">
        <f>[61]협력사!BZ21</f>
        <v>0</v>
      </c>
      <c r="CA21" s="320">
        <f>[61]협력사!CA21</f>
        <v>0</v>
      </c>
      <c r="CB21" s="320">
        <f>[61]협력사!CB21</f>
        <v>0</v>
      </c>
      <c r="CC21" s="320">
        <f>[61]협력사!CC21</f>
        <v>0</v>
      </c>
      <c r="CD21" s="320">
        <f>[61]협력사!CD21</f>
        <v>0</v>
      </c>
      <c r="CE21" s="320">
        <f>[61]협력사!CE21</f>
        <v>0</v>
      </c>
      <c r="CF21" s="320">
        <f>[61]협력사!CF21</f>
        <v>0</v>
      </c>
      <c r="CG21" s="320">
        <f>[61]협력사!CG21</f>
        <v>0</v>
      </c>
      <c r="CH21" s="320">
        <f>[61]협력사!CH21</f>
        <v>0</v>
      </c>
      <c r="CI21" s="320">
        <f>[61]협력사!CI21</f>
        <v>0</v>
      </c>
      <c r="CJ21" s="320">
        <f>[61]협력사!CJ21</f>
        <v>0</v>
      </c>
      <c r="CK21" s="320">
        <f>[61]협력사!CK21</f>
        <v>0</v>
      </c>
    </row>
    <row r="22" spans="1:89" s="22" customFormat="1" ht="27.95" customHeight="1">
      <c r="A22" s="22" t="str">
        <f>[61]협력사!A22</f>
        <v>호원오토GL3</v>
      </c>
      <c r="B22" s="23" t="str">
        <f>[61]협력사!B22</f>
        <v>웅지호원</v>
      </c>
      <c r="C22" s="23" t="str">
        <f>[61]협력사!C22</f>
        <v>호원오토GL3</v>
      </c>
      <c r="D22" s="624"/>
      <c r="E22" s="312" t="str">
        <f>[61]협력사!E22</f>
        <v>GL3</v>
      </c>
      <c r="F22" s="325" t="str">
        <f>[61]협력사!F22</f>
        <v>651F4-L8000</v>
      </c>
      <c r="G22" s="325" t="str">
        <f>[61]협력사!G22</f>
        <v>651F4-L8000</v>
      </c>
      <c r="H22" s="461" t="str">
        <f>[61]협력사!H22</f>
        <v>REINF-FR SEAT CROSS MBR SD,LH</v>
      </c>
      <c r="I22" s="325" t="str">
        <f>[61]협력사!I22</f>
        <v>SPFC980Y</v>
      </c>
      <c r="J22" s="326">
        <f>[61]협력사!J22</f>
        <v>0.8</v>
      </c>
      <c r="K22" s="326">
        <f>[61]협력사!K22</f>
        <v>327</v>
      </c>
      <c r="L22" s="326">
        <f>[61]협력사!L22</f>
        <v>135</v>
      </c>
      <c r="M22" s="314">
        <f>[61]협력사!M22</f>
        <v>7.85</v>
      </c>
      <c r="N22" s="315">
        <f>[61]협력사!N22</f>
        <v>0.27723059999999999</v>
      </c>
      <c r="O22" s="312" t="str">
        <f>[61]협력사!O22</f>
        <v>COIL</v>
      </c>
      <c r="P22" s="316">
        <f>[61]협력사!P22</f>
        <v>1343.2</v>
      </c>
      <c r="Q22" s="317">
        <f>[61]협력사!Q22</f>
        <v>0</v>
      </c>
      <c r="R22" s="318">
        <f>[61]협력사!R22</f>
        <v>0</v>
      </c>
      <c r="S22" s="318">
        <f>[61]협력사!S22</f>
        <v>0</v>
      </c>
      <c r="T22" s="318">
        <f>[61]협력사!T22</f>
        <v>279</v>
      </c>
      <c r="U22" s="318">
        <f>[61]협력사!U22</f>
        <v>372.37614191999995</v>
      </c>
      <c r="V22" s="318">
        <f>[61]협력사!V22</f>
        <v>-93.376141919999952</v>
      </c>
      <c r="W22" s="460">
        <f>[61]협력사!W22</f>
        <v>7.3653197999999733</v>
      </c>
      <c r="X22" s="301">
        <f>[61]협력사!X22</f>
        <v>0</v>
      </c>
      <c r="Y22" s="301">
        <f>[61]협력사!Y22</f>
        <v>0</v>
      </c>
      <c r="Z22" s="320">
        <f>[61]협력사!Z22</f>
        <v>0</v>
      </c>
      <c r="AA22" s="321">
        <f>[61]협력사!AA22</f>
        <v>0</v>
      </c>
      <c r="AB22" s="321">
        <f>[61]협력사!AB22</f>
        <v>0</v>
      </c>
      <c r="AC22" s="322">
        <f>[61]협력사!AC22</f>
        <v>0</v>
      </c>
      <c r="AD22" s="322">
        <f>[61]협력사!AD22</f>
        <v>0</v>
      </c>
      <c r="AE22" s="322">
        <f>[61]협력사!AE22</f>
        <v>0</v>
      </c>
      <c r="AF22" s="322">
        <f>[61]협력사!AF22</f>
        <v>0</v>
      </c>
      <c r="AG22" s="322">
        <f>[61]협력사!AG22</f>
        <v>0</v>
      </c>
      <c r="AH22" s="322">
        <f>[61]협력사!AH22</f>
        <v>0</v>
      </c>
      <c r="AI22" s="322">
        <f>[61]협력사!AI22</f>
        <v>0</v>
      </c>
      <c r="AJ22" s="322">
        <f>[61]협력사!AJ22</f>
        <v>0</v>
      </c>
      <c r="AK22" s="322">
        <f>[61]협력사!AK22</f>
        <v>0</v>
      </c>
      <c r="AL22" s="322">
        <f>[61]협력사!AL22</f>
        <v>0</v>
      </c>
      <c r="AM22" s="322">
        <f>[61]협력사!AM22</f>
        <v>0</v>
      </c>
      <c r="AN22" s="322">
        <f>[61]협력사!AN22</f>
        <v>0</v>
      </c>
      <c r="AO22" s="322">
        <f>[61]협력사!AO22</f>
        <v>0</v>
      </c>
      <c r="AP22" s="322">
        <f>[61]협력사!AP22</f>
        <v>0</v>
      </c>
      <c r="AQ22" s="322">
        <f>[61]협력사!AQ22</f>
        <v>0</v>
      </c>
      <c r="AR22" s="322">
        <f>[61]협력사!AR22</f>
        <v>0</v>
      </c>
      <c r="AS22" s="322">
        <f>[61]협력사!AS22</f>
        <v>0</v>
      </c>
      <c r="AT22" s="322">
        <f>[61]협력사!AT22</f>
        <v>0</v>
      </c>
      <c r="AU22" s="322">
        <f>[61]협력사!AU22</f>
        <v>0</v>
      </c>
      <c r="AV22" s="322">
        <f>[61]협력사!AV22</f>
        <v>0</v>
      </c>
      <c r="AW22" s="322">
        <f>[61]협력사!AW22</f>
        <v>0</v>
      </c>
      <c r="AX22" s="322">
        <f>[61]협력사!AX22</f>
        <v>0</v>
      </c>
      <c r="AY22" s="322">
        <f>[61]협력사!AY22</f>
        <v>0</v>
      </c>
      <c r="AZ22" s="322">
        <f>[61]협력사!AZ22</f>
        <v>0</v>
      </c>
      <c r="BA22" s="322">
        <f>[61]협력사!BA22</f>
        <v>0</v>
      </c>
      <c r="BB22" s="322">
        <f>[61]협력사!BB22</f>
        <v>0</v>
      </c>
      <c r="BC22" s="322">
        <f>[61]협력사!BC22</f>
        <v>0</v>
      </c>
      <c r="BD22" s="323">
        <f>[61]협력사!BD22</f>
        <v>0</v>
      </c>
      <c r="BE22" s="324">
        <f>[61]협력사!BE22</f>
        <v>0</v>
      </c>
      <c r="BF22" s="22">
        <f>[61]협력사!BF22</f>
        <v>0</v>
      </c>
      <c r="BG22" s="320">
        <f>[61]협력사!BG22</f>
        <v>0</v>
      </c>
      <c r="BH22" s="320">
        <f>[61]협력사!BH22</f>
        <v>0</v>
      </c>
      <c r="BI22" s="320">
        <f>[61]협력사!BI22</f>
        <v>0</v>
      </c>
      <c r="BJ22" s="320">
        <f>[61]협력사!BJ22</f>
        <v>0</v>
      </c>
      <c r="BK22" s="320">
        <f>[61]협력사!BK22</f>
        <v>0</v>
      </c>
      <c r="BL22" s="320">
        <f>[61]협력사!BL22</f>
        <v>0</v>
      </c>
      <c r="BM22" s="320">
        <f>[61]협력사!BM22</f>
        <v>0</v>
      </c>
      <c r="BN22" s="320">
        <f>[61]협력사!BN22</f>
        <v>0</v>
      </c>
      <c r="BO22" s="320">
        <f>[61]협력사!BO22</f>
        <v>0</v>
      </c>
      <c r="BP22" s="320">
        <f>[61]협력사!BP22</f>
        <v>0</v>
      </c>
      <c r="BQ22" s="320">
        <f>[61]협력사!BQ22</f>
        <v>0</v>
      </c>
      <c r="BR22" s="320">
        <f>[61]협력사!BR22</f>
        <v>0</v>
      </c>
      <c r="BS22" s="320">
        <f>[61]협력사!BS22</f>
        <v>0</v>
      </c>
      <c r="BT22" s="320">
        <f>[61]협력사!BT22</f>
        <v>0</v>
      </c>
      <c r="BU22" s="320">
        <f>[61]협력사!BU22</f>
        <v>0</v>
      </c>
      <c r="BV22" s="320">
        <f>[61]협력사!BV22</f>
        <v>0</v>
      </c>
      <c r="BW22" s="320">
        <f>[61]협력사!BW22</f>
        <v>0</v>
      </c>
      <c r="BX22" s="320">
        <f>[61]협력사!BX22</f>
        <v>0</v>
      </c>
      <c r="BY22" s="320">
        <f>[61]협력사!BY22</f>
        <v>0</v>
      </c>
      <c r="BZ22" s="320">
        <f>[61]협력사!BZ22</f>
        <v>0</v>
      </c>
      <c r="CA22" s="320">
        <f>[61]협력사!CA22</f>
        <v>0</v>
      </c>
      <c r="CB22" s="320">
        <f>[61]협력사!CB22</f>
        <v>0</v>
      </c>
      <c r="CC22" s="320">
        <f>[61]협력사!CC22</f>
        <v>0</v>
      </c>
      <c r="CD22" s="320">
        <f>[61]협력사!CD22</f>
        <v>0</v>
      </c>
      <c r="CE22" s="320">
        <f>[61]협력사!CE22</f>
        <v>0</v>
      </c>
      <c r="CF22" s="320">
        <f>[61]협력사!CF22</f>
        <v>0</v>
      </c>
      <c r="CG22" s="320">
        <f>[61]협력사!CG22</f>
        <v>0</v>
      </c>
      <c r="CH22" s="320">
        <f>[61]협력사!CH22</f>
        <v>0</v>
      </c>
      <c r="CI22" s="320">
        <f>[61]협력사!CI22</f>
        <v>0</v>
      </c>
      <c r="CJ22" s="320">
        <f>[61]협력사!CJ22</f>
        <v>0</v>
      </c>
      <c r="CK22" s="320">
        <f>[61]협력사!CK22</f>
        <v>0</v>
      </c>
    </row>
    <row r="23" spans="1:89" s="22" customFormat="1" ht="27.95" customHeight="1">
      <c r="A23" s="22" t="str">
        <f>[61]협력사!A23</f>
        <v>호원오토GL3</v>
      </c>
      <c r="B23" s="23" t="str">
        <f>[61]협력사!B23</f>
        <v>웅지호원</v>
      </c>
      <c r="C23" s="23" t="str">
        <f>[61]협력사!C23</f>
        <v>호원오토GL3</v>
      </c>
      <c r="D23" s="624"/>
      <c r="E23" s="312" t="str">
        <f>[61]협력사!E23</f>
        <v>GL3</v>
      </c>
      <c r="F23" s="312" t="str">
        <f>[61]협력사!F23</f>
        <v>65151-L8000</v>
      </c>
      <c r="G23" s="312" t="str">
        <f>[61]협력사!G23</f>
        <v>651E3-L8000</v>
      </c>
      <c r="H23" s="459" t="str">
        <f>[61]협력사!H23</f>
        <v>REINF-FR SEAT CROSS MBR SD,LH</v>
      </c>
      <c r="I23" s="328" t="str">
        <f>[61]협력사!I23</f>
        <v>SPFC980Y</v>
      </c>
      <c r="J23" s="326">
        <f>[61]협력사!J23</f>
        <v>0.8</v>
      </c>
      <c r="K23" s="326">
        <f>[61]협력사!K23</f>
        <v>327</v>
      </c>
      <c r="L23" s="326">
        <f>[61]협력사!L23</f>
        <v>135</v>
      </c>
      <c r="M23" s="314">
        <f>[61]협력사!M23</f>
        <v>7.85</v>
      </c>
      <c r="N23" s="315">
        <f>[61]협력사!N23</f>
        <v>0.27723059999999999</v>
      </c>
      <c r="O23" s="312" t="str">
        <f>[61]협력사!O23</f>
        <v>COIL</v>
      </c>
      <c r="P23" s="316">
        <f>[61]협력사!P23</f>
        <v>1343.2</v>
      </c>
      <c r="Q23" s="317">
        <f>[61]협력사!Q23</f>
        <v>0</v>
      </c>
      <c r="R23" s="318">
        <f>[61]협력사!R23</f>
        <v>0</v>
      </c>
      <c r="S23" s="318">
        <f>[61]협력사!S23</f>
        <v>0</v>
      </c>
      <c r="T23" s="318">
        <f>[61]협력사!T23</f>
        <v>391.68</v>
      </c>
      <c r="U23" s="318">
        <f>[61]협력사!U23</f>
        <v>372.37614191999995</v>
      </c>
      <c r="V23" s="318">
        <f>[61]협력사!V23</f>
        <v>19.303858080000055</v>
      </c>
      <c r="W23" s="460">
        <f>[61]협력사!W23</f>
        <v>7.3653197999999733</v>
      </c>
      <c r="X23" s="301">
        <f>[61]협력사!X23</f>
        <v>0</v>
      </c>
      <c r="Y23" s="301">
        <f>[61]협력사!Y23</f>
        <v>0</v>
      </c>
      <c r="Z23" s="320">
        <f>[61]협력사!Z23</f>
        <v>0</v>
      </c>
      <c r="AA23" s="321">
        <f>[61]협력사!AA23</f>
        <v>0</v>
      </c>
      <c r="AB23" s="321">
        <f>[61]협력사!AB23</f>
        <v>0</v>
      </c>
      <c r="AC23" s="322">
        <f>[61]협력사!AC23</f>
        <v>0</v>
      </c>
      <c r="AD23" s="322">
        <f>[61]협력사!AD23</f>
        <v>0</v>
      </c>
      <c r="AE23" s="322">
        <f>[61]협력사!AE23</f>
        <v>0</v>
      </c>
      <c r="AF23" s="322">
        <f>[61]협력사!AF23</f>
        <v>0</v>
      </c>
      <c r="AG23" s="322">
        <f>[61]협력사!AG23</f>
        <v>0</v>
      </c>
      <c r="AH23" s="322">
        <f>[61]협력사!AH23</f>
        <v>0</v>
      </c>
      <c r="AI23" s="322">
        <f>[61]협력사!AI23</f>
        <v>0</v>
      </c>
      <c r="AJ23" s="322">
        <f>[61]협력사!AJ23</f>
        <v>0</v>
      </c>
      <c r="AK23" s="322">
        <f>[61]협력사!AK23</f>
        <v>0</v>
      </c>
      <c r="AL23" s="322">
        <f>[61]협력사!AL23</f>
        <v>0</v>
      </c>
      <c r="AM23" s="322">
        <f>[61]협력사!AM23</f>
        <v>0</v>
      </c>
      <c r="AN23" s="322">
        <f>[61]협력사!AN23</f>
        <v>0</v>
      </c>
      <c r="AO23" s="322">
        <f>[61]협력사!AO23</f>
        <v>0</v>
      </c>
      <c r="AP23" s="322">
        <f>[61]협력사!AP23</f>
        <v>0</v>
      </c>
      <c r="AQ23" s="322">
        <f>[61]협력사!AQ23</f>
        <v>0</v>
      </c>
      <c r="AR23" s="322">
        <f>[61]협력사!AR23</f>
        <v>0</v>
      </c>
      <c r="AS23" s="322">
        <f>[61]협력사!AS23</f>
        <v>0</v>
      </c>
      <c r="AT23" s="322">
        <f>[61]협력사!AT23</f>
        <v>0</v>
      </c>
      <c r="AU23" s="322">
        <f>[61]협력사!AU23</f>
        <v>0</v>
      </c>
      <c r="AV23" s="322">
        <f>[61]협력사!AV23</f>
        <v>0</v>
      </c>
      <c r="AW23" s="322">
        <f>[61]협력사!AW23</f>
        <v>0</v>
      </c>
      <c r="AX23" s="322">
        <f>[61]협력사!AX23</f>
        <v>0</v>
      </c>
      <c r="AY23" s="322">
        <f>[61]협력사!AY23</f>
        <v>0</v>
      </c>
      <c r="AZ23" s="322">
        <f>[61]협력사!AZ23</f>
        <v>0</v>
      </c>
      <c r="BA23" s="322">
        <f>[61]협력사!BA23</f>
        <v>0</v>
      </c>
      <c r="BB23" s="322">
        <f>[61]협력사!BB23</f>
        <v>0</v>
      </c>
      <c r="BC23" s="322">
        <f>[61]협력사!BC23</f>
        <v>0</v>
      </c>
      <c r="BD23" s="323">
        <f>[61]협력사!BD23</f>
        <v>0</v>
      </c>
      <c r="BE23" s="324">
        <f>[61]협력사!BE23</f>
        <v>0</v>
      </c>
      <c r="BF23" s="22">
        <f>[61]협력사!BF23</f>
        <v>0</v>
      </c>
      <c r="BG23" s="320">
        <f>[61]협력사!BG23</f>
        <v>0</v>
      </c>
      <c r="BH23" s="320">
        <f>[61]협력사!BH23</f>
        <v>0</v>
      </c>
      <c r="BI23" s="320">
        <f>[61]협력사!BI23</f>
        <v>0</v>
      </c>
      <c r="BJ23" s="320">
        <f>[61]협력사!BJ23</f>
        <v>0</v>
      </c>
      <c r="BK23" s="320">
        <f>[61]협력사!BK23</f>
        <v>0</v>
      </c>
      <c r="BL23" s="320">
        <f>[61]협력사!BL23</f>
        <v>0</v>
      </c>
      <c r="BM23" s="320">
        <f>[61]협력사!BM23</f>
        <v>0</v>
      </c>
      <c r="BN23" s="320">
        <f>[61]협력사!BN23</f>
        <v>0</v>
      </c>
      <c r="BO23" s="320">
        <f>[61]협력사!BO23</f>
        <v>0</v>
      </c>
      <c r="BP23" s="320">
        <f>[61]협력사!BP23</f>
        <v>0</v>
      </c>
      <c r="BQ23" s="320">
        <f>[61]협력사!BQ23</f>
        <v>0</v>
      </c>
      <c r="BR23" s="320">
        <f>[61]협력사!BR23</f>
        <v>0</v>
      </c>
      <c r="BS23" s="320">
        <f>[61]협력사!BS23</f>
        <v>0</v>
      </c>
      <c r="BT23" s="320">
        <f>[61]협력사!BT23</f>
        <v>0</v>
      </c>
      <c r="BU23" s="320">
        <f>[61]협력사!BU23</f>
        <v>0</v>
      </c>
      <c r="BV23" s="320">
        <f>[61]협력사!BV23</f>
        <v>0</v>
      </c>
      <c r="BW23" s="320">
        <f>[61]협력사!BW23</f>
        <v>0</v>
      </c>
      <c r="BX23" s="320">
        <f>[61]협력사!BX23</f>
        <v>0</v>
      </c>
      <c r="BY23" s="320">
        <f>[61]협력사!BY23</f>
        <v>0</v>
      </c>
      <c r="BZ23" s="320">
        <f>[61]협력사!BZ23</f>
        <v>0</v>
      </c>
      <c r="CA23" s="320">
        <f>[61]협력사!CA23</f>
        <v>0</v>
      </c>
      <c r="CB23" s="320">
        <f>[61]협력사!CB23</f>
        <v>0</v>
      </c>
      <c r="CC23" s="320">
        <f>[61]협력사!CC23</f>
        <v>0</v>
      </c>
      <c r="CD23" s="320">
        <f>[61]협력사!CD23</f>
        <v>0</v>
      </c>
      <c r="CE23" s="320">
        <f>[61]협력사!CE23</f>
        <v>0</v>
      </c>
      <c r="CF23" s="320">
        <f>[61]협력사!CF23</f>
        <v>0</v>
      </c>
      <c r="CG23" s="320">
        <f>[61]협력사!CG23</f>
        <v>0</v>
      </c>
      <c r="CH23" s="320">
        <f>[61]협력사!CH23</f>
        <v>0</v>
      </c>
      <c r="CI23" s="320">
        <f>[61]협력사!CI23</f>
        <v>0</v>
      </c>
      <c r="CJ23" s="320">
        <f>[61]협력사!CJ23</f>
        <v>0</v>
      </c>
      <c r="CK23" s="320">
        <f>[61]협력사!CK23</f>
        <v>0</v>
      </c>
    </row>
    <row r="24" spans="1:89" s="22" customFormat="1" ht="27.95" customHeight="1">
      <c r="A24" s="22" t="str">
        <f>[61]협력사!A24</f>
        <v>호원오토GL3</v>
      </c>
      <c r="B24" s="23" t="str">
        <f>[61]협력사!B24</f>
        <v>웅지호원</v>
      </c>
      <c r="C24" s="23" t="str">
        <f>[61]협력사!C24</f>
        <v>호원오토GL3</v>
      </c>
      <c r="D24" s="624"/>
      <c r="E24" s="325" t="str">
        <f>[61]협력사!E24</f>
        <v>GL3</v>
      </c>
      <c r="F24" s="312" t="str">
        <f>[61]협력사!F24</f>
        <v>65161-L8000</v>
      </c>
      <c r="G24" s="325" t="str">
        <f>[61]협력사!G24</f>
        <v>651F3-L8000</v>
      </c>
      <c r="H24" s="461" t="str">
        <f>[61]협력사!H24</f>
        <v>REINF-FR SEAT CROSS MBR SD,LH</v>
      </c>
      <c r="I24" s="325" t="str">
        <f>[61]협력사!I24</f>
        <v>SPFC980Y</v>
      </c>
      <c r="J24" s="326">
        <f>[61]협력사!J24</f>
        <v>0.8</v>
      </c>
      <c r="K24" s="326">
        <f>[61]협력사!K24</f>
        <v>327</v>
      </c>
      <c r="L24" s="326">
        <f>[61]협력사!L24</f>
        <v>135</v>
      </c>
      <c r="M24" s="314">
        <f>[61]협력사!M24</f>
        <v>7.85</v>
      </c>
      <c r="N24" s="315">
        <f>[61]협력사!N24</f>
        <v>0.27723059999999999</v>
      </c>
      <c r="O24" s="312" t="str">
        <f>[61]협력사!O24</f>
        <v>COIL</v>
      </c>
      <c r="P24" s="316">
        <f>[61]협력사!P24</f>
        <v>1343.2</v>
      </c>
      <c r="Q24" s="317">
        <f>[61]협력사!Q24</f>
        <v>0</v>
      </c>
      <c r="R24" s="318">
        <f>[61]협력사!R24</f>
        <v>0</v>
      </c>
      <c r="S24" s="318">
        <f>[61]협력사!S24</f>
        <v>0</v>
      </c>
      <c r="T24" s="318">
        <f>[61]협력사!T24</f>
        <v>391.68</v>
      </c>
      <c r="U24" s="318">
        <f>[61]협력사!U24</f>
        <v>372.37614191999995</v>
      </c>
      <c r="V24" s="318">
        <f>[61]협력사!V24</f>
        <v>19.303858080000055</v>
      </c>
      <c r="W24" s="460">
        <f>[61]협력사!W24</f>
        <v>7.3653197999999733</v>
      </c>
      <c r="X24" s="301">
        <f>[61]협력사!X24</f>
        <v>0</v>
      </c>
      <c r="Y24" s="301">
        <f>[61]협력사!Y24</f>
        <v>0</v>
      </c>
      <c r="Z24" s="320">
        <f>[61]협력사!Z24</f>
        <v>0</v>
      </c>
      <c r="AA24" s="321">
        <f>[61]협력사!AA24</f>
        <v>0</v>
      </c>
      <c r="AB24" s="322">
        <f>[61]협력사!AB24</f>
        <v>0</v>
      </c>
      <c r="AC24" s="322">
        <f>[61]협력사!AC24</f>
        <v>0</v>
      </c>
      <c r="AD24" s="322">
        <f>[61]협력사!AD24</f>
        <v>0</v>
      </c>
      <c r="AE24" s="322">
        <f>[61]협력사!AE24</f>
        <v>0</v>
      </c>
      <c r="AF24" s="322">
        <f>[61]협력사!AF24</f>
        <v>0</v>
      </c>
      <c r="AG24" s="322">
        <f>[61]협력사!AG24</f>
        <v>0</v>
      </c>
      <c r="AH24" s="322">
        <f>[61]협력사!AH24</f>
        <v>0</v>
      </c>
      <c r="AI24" s="322">
        <f>[61]협력사!AI24</f>
        <v>0</v>
      </c>
      <c r="AJ24" s="322">
        <f>[61]협력사!AJ24</f>
        <v>0</v>
      </c>
      <c r="AK24" s="322">
        <f>[61]협력사!AK24</f>
        <v>0</v>
      </c>
      <c r="AL24" s="322">
        <f>[61]협력사!AL24</f>
        <v>0</v>
      </c>
      <c r="AM24" s="322">
        <f>[61]협력사!AM24</f>
        <v>0</v>
      </c>
      <c r="AN24" s="322">
        <f>[61]협력사!AN24</f>
        <v>0</v>
      </c>
      <c r="AO24" s="322">
        <f>[61]협력사!AO24</f>
        <v>0</v>
      </c>
      <c r="AP24" s="322">
        <f>[61]협력사!AP24</f>
        <v>0</v>
      </c>
      <c r="AQ24" s="322">
        <f>[61]협력사!AQ24</f>
        <v>0</v>
      </c>
      <c r="AR24" s="322">
        <f>[61]협력사!AR24</f>
        <v>0</v>
      </c>
      <c r="AS24" s="322">
        <f>[61]협력사!AS24</f>
        <v>0</v>
      </c>
      <c r="AT24" s="322">
        <f>[61]협력사!AT24</f>
        <v>0</v>
      </c>
      <c r="AU24" s="322">
        <f>[61]협력사!AU24</f>
        <v>0</v>
      </c>
      <c r="AV24" s="322">
        <f>[61]협력사!AV24</f>
        <v>0</v>
      </c>
      <c r="AW24" s="322">
        <f>[61]협력사!AW24</f>
        <v>0</v>
      </c>
      <c r="AX24" s="322">
        <f>[61]협력사!AX24</f>
        <v>0</v>
      </c>
      <c r="AY24" s="322">
        <f>[61]협력사!AY24</f>
        <v>0</v>
      </c>
      <c r="AZ24" s="322">
        <f>[61]협력사!AZ24</f>
        <v>0</v>
      </c>
      <c r="BA24" s="322">
        <f>[61]협력사!BA24</f>
        <v>0</v>
      </c>
      <c r="BB24" s="322">
        <f>[61]협력사!BB24</f>
        <v>0</v>
      </c>
      <c r="BC24" s="322">
        <f>[61]협력사!BC24</f>
        <v>0</v>
      </c>
      <c r="BD24" s="323">
        <f>[61]협력사!BD24</f>
        <v>0</v>
      </c>
      <c r="BE24" s="324">
        <f>[61]협력사!BE24</f>
        <v>0</v>
      </c>
      <c r="BF24" s="22">
        <f>[61]협력사!BF24</f>
        <v>0</v>
      </c>
      <c r="BG24" s="320">
        <f>[61]협력사!BG24</f>
        <v>0</v>
      </c>
      <c r="BH24" s="320">
        <f>[61]협력사!BH24</f>
        <v>0</v>
      </c>
      <c r="BI24" s="320">
        <f>[61]협력사!BI24</f>
        <v>0</v>
      </c>
      <c r="BJ24" s="320">
        <f>[61]협력사!BJ24</f>
        <v>0</v>
      </c>
      <c r="BK24" s="320">
        <f>[61]협력사!BK24</f>
        <v>0</v>
      </c>
      <c r="BL24" s="320">
        <f>[61]협력사!BL24</f>
        <v>0</v>
      </c>
      <c r="BM24" s="320">
        <f>[61]협력사!BM24</f>
        <v>0</v>
      </c>
      <c r="BN24" s="320">
        <f>[61]협력사!BN24</f>
        <v>0</v>
      </c>
      <c r="BO24" s="320">
        <f>[61]협력사!BO24</f>
        <v>0</v>
      </c>
      <c r="BP24" s="320">
        <f>[61]협력사!BP24</f>
        <v>0</v>
      </c>
      <c r="BQ24" s="320">
        <f>[61]협력사!BQ24</f>
        <v>0</v>
      </c>
      <c r="BR24" s="320">
        <f>[61]협력사!BR24</f>
        <v>0</v>
      </c>
      <c r="BS24" s="320">
        <f>[61]협력사!BS24</f>
        <v>0</v>
      </c>
      <c r="BT24" s="320">
        <f>[61]협력사!BT24</f>
        <v>0</v>
      </c>
      <c r="BU24" s="320">
        <f>[61]협력사!BU24</f>
        <v>0</v>
      </c>
      <c r="BV24" s="320">
        <f>[61]협력사!BV24</f>
        <v>0</v>
      </c>
      <c r="BW24" s="320">
        <f>[61]협력사!BW24</f>
        <v>0</v>
      </c>
      <c r="BX24" s="320">
        <f>[61]협력사!BX24</f>
        <v>0</v>
      </c>
      <c r="BY24" s="320">
        <f>[61]협력사!BY24</f>
        <v>0</v>
      </c>
      <c r="BZ24" s="320">
        <f>[61]협력사!BZ24</f>
        <v>0</v>
      </c>
      <c r="CA24" s="320">
        <f>[61]협력사!CA24</f>
        <v>0</v>
      </c>
      <c r="CB24" s="320">
        <f>[61]협력사!CB24</f>
        <v>0</v>
      </c>
      <c r="CC24" s="320">
        <f>[61]협력사!CC24</f>
        <v>0</v>
      </c>
      <c r="CD24" s="320">
        <f>[61]협력사!CD24</f>
        <v>0</v>
      </c>
      <c r="CE24" s="320">
        <f>[61]협력사!CE24</f>
        <v>0</v>
      </c>
      <c r="CF24" s="320">
        <f>[61]협력사!CF24</f>
        <v>0</v>
      </c>
      <c r="CG24" s="320">
        <f>[61]협력사!CG24</f>
        <v>0</v>
      </c>
      <c r="CH24" s="320">
        <f>[61]협력사!CH24</f>
        <v>0</v>
      </c>
      <c r="CI24" s="320">
        <f>[61]협력사!CI24</f>
        <v>0</v>
      </c>
      <c r="CJ24" s="320">
        <f>[61]협력사!CJ24</f>
        <v>0</v>
      </c>
      <c r="CK24" s="320">
        <f>[61]협력사!CK24</f>
        <v>0</v>
      </c>
    </row>
    <row r="25" spans="1:89" s="22" customFormat="1" ht="27.95" customHeight="1">
      <c r="A25" s="22" t="str">
        <f>[61]협력사!A25</f>
        <v>호원오토GL3</v>
      </c>
      <c r="B25" s="23" t="str">
        <f>[61]협력사!B25</f>
        <v>웅지호원</v>
      </c>
      <c r="C25" s="23" t="str">
        <f>[61]협력사!C25</f>
        <v>호원오토GL3</v>
      </c>
      <c r="D25" s="624"/>
      <c r="E25" s="312" t="str">
        <f>[61]협력사!E25</f>
        <v>GL3</v>
      </c>
      <c r="F25" s="312" t="str">
        <f>[61]협력사!F25</f>
        <v>65151-L8000</v>
      </c>
      <c r="G25" s="325" t="str">
        <f>[61]협력사!G25</f>
        <v>65278-L8000</v>
      </c>
      <c r="H25" s="461" t="str">
        <f>[61]협력사!H25</f>
        <v>REINF-FR SEAT CRO/MBR INR</v>
      </c>
      <c r="I25" s="325" t="str">
        <f>[61]협력사!I25</f>
        <v>SPFC980Y</v>
      </c>
      <c r="J25" s="326">
        <f>[61]협력사!J25</f>
        <v>0.8</v>
      </c>
      <c r="K25" s="326">
        <f>[61]협력사!K25</f>
        <v>327</v>
      </c>
      <c r="L25" s="326">
        <f>[61]협력사!L25</f>
        <v>135</v>
      </c>
      <c r="M25" s="314">
        <f>[61]협력사!M25</f>
        <v>7.85</v>
      </c>
      <c r="N25" s="315">
        <f>[61]협력사!N25</f>
        <v>0.27723059999999999</v>
      </c>
      <c r="O25" s="312" t="str">
        <f>[61]협력사!O25</f>
        <v>COIL</v>
      </c>
      <c r="P25" s="316">
        <f>[61]협력사!P25</f>
        <v>1343.2</v>
      </c>
      <c r="Q25" s="317">
        <f>[61]협력사!Q25</f>
        <v>0</v>
      </c>
      <c r="R25" s="318">
        <f>[61]협력사!R25</f>
        <v>0</v>
      </c>
      <c r="S25" s="318">
        <f>[61]협력사!S25</f>
        <v>0</v>
      </c>
      <c r="T25" s="318">
        <f>[61]협력사!T25</f>
        <v>232</v>
      </c>
      <c r="U25" s="318">
        <f>[61]협력사!U25</f>
        <v>372.37614191999995</v>
      </c>
      <c r="V25" s="318">
        <f>[61]협력사!V25</f>
        <v>-140.37614191999995</v>
      </c>
      <c r="W25" s="460">
        <f>[61]협력사!W25</f>
        <v>66.73031979999999</v>
      </c>
      <c r="X25" s="301">
        <f>[61]협력사!X25</f>
        <v>0</v>
      </c>
      <c r="Y25" s="301">
        <f>[61]협력사!Y25</f>
        <v>0</v>
      </c>
      <c r="Z25" s="320">
        <f>[61]협력사!Z25</f>
        <v>0</v>
      </c>
      <c r="AA25" s="321">
        <f>[61]협력사!AA25</f>
        <v>0</v>
      </c>
      <c r="AB25" s="322">
        <f>[61]협력사!AB25</f>
        <v>0</v>
      </c>
      <c r="AC25" s="322">
        <f>[61]협력사!AC25</f>
        <v>0</v>
      </c>
      <c r="AD25" s="322">
        <f>[61]협력사!AD25</f>
        <v>0</v>
      </c>
      <c r="AE25" s="322">
        <f>[61]협력사!AE25</f>
        <v>0</v>
      </c>
      <c r="AF25" s="322">
        <f>[61]협력사!AF25</f>
        <v>0</v>
      </c>
      <c r="AG25" s="322">
        <f>[61]협력사!AG25</f>
        <v>0</v>
      </c>
      <c r="AH25" s="322">
        <f>[61]협력사!AH25</f>
        <v>0</v>
      </c>
      <c r="AI25" s="322">
        <f>[61]협력사!AI25</f>
        <v>0</v>
      </c>
      <c r="AJ25" s="322">
        <f>[61]협력사!AJ25</f>
        <v>0</v>
      </c>
      <c r="AK25" s="322">
        <f>[61]협력사!AK25</f>
        <v>0</v>
      </c>
      <c r="AL25" s="322">
        <f>[61]협력사!AL25</f>
        <v>0</v>
      </c>
      <c r="AM25" s="322">
        <f>[61]협력사!AM25</f>
        <v>0</v>
      </c>
      <c r="AN25" s="322">
        <f>[61]협력사!AN25</f>
        <v>0</v>
      </c>
      <c r="AO25" s="322">
        <f>[61]협력사!AO25</f>
        <v>0</v>
      </c>
      <c r="AP25" s="322">
        <f>[61]협력사!AP25</f>
        <v>0</v>
      </c>
      <c r="AQ25" s="322">
        <f>[61]협력사!AQ25</f>
        <v>0</v>
      </c>
      <c r="AR25" s="322">
        <f>[61]협력사!AR25</f>
        <v>0</v>
      </c>
      <c r="AS25" s="322">
        <f>[61]협력사!AS25</f>
        <v>0</v>
      </c>
      <c r="AT25" s="322">
        <f>[61]협력사!AT25</f>
        <v>0</v>
      </c>
      <c r="AU25" s="322">
        <f>[61]협력사!AU25</f>
        <v>0</v>
      </c>
      <c r="AV25" s="322">
        <f>[61]협력사!AV25</f>
        <v>0</v>
      </c>
      <c r="AW25" s="322">
        <f>[61]협력사!AW25</f>
        <v>0</v>
      </c>
      <c r="AX25" s="322">
        <f>[61]협력사!AX25</f>
        <v>0</v>
      </c>
      <c r="AY25" s="322">
        <f>[61]협력사!AY25</f>
        <v>0</v>
      </c>
      <c r="AZ25" s="322">
        <f>[61]협력사!AZ25</f>
        <v>0</v>
      </c>
      <c r="BA25" s="322">
        <f>[61]협력사!BA25</f>
        <v>0</v>
      </c>
      <c r="BB25" s="322">
        <f>[61]협력사!BB25</f>
        <v>0</v>
      </c>
      <c r="BC25" s="322">
        <f>[61]협력사!BC25</f>
        <v>0</v>
      </c>
      <c r="BD25" s="323">
        <f>[61]협력사!BD25</f>
        <v>0</v>
      </c>
      <c r="BE25" s="324">
        <f>[61]협력사!BE25</f>
        <v>0</v>
      </c>
      <c r="BF25" s="22">
        <f>[61]협력사!BF25</f>
        <v>0</v>
      </c>
      <c r="BG25" s="320">
        <f>[61]협력사!BG25</f>
        <v>0</v>
      </c>
      <c r="BH25" s="320">
        <f>[61]협력사!BH25</f>
        <v>0</v>
      </c>
      <c r="BI25" s="320">
        <f>[61]협력사!BI25</f>
        <v>0</v>
      </c>
      <c r="BJ25" s="320">
        <f>[61]협력사!BJ25</f>
        <v>0</v>
      </c>
      <c r="BK25" s="320">
        <f>[61]협력사!BK25</f>
        <v>0</v>
      </c>
      <c r="BL25" s="320">
        <f>[61]협력사!BL25</f>
        <v>0</v>
      </c>
      <c r="BM25" s="320">
        <f>[61]협력사!BM25</f>
        <v>0</v>
      </c>
      <c r="BN25" s="320">
        <f>[61]협력사!BN25</f>
        <v>0</v>
      </c>
      <c r="BO25" s="320">
        <f>[61]협력사!BO25</f>
        <v>0</v>
      </c>
      <c r="BP25" s="320">
        <f>[61]협력사!BP25</f>
        <v>0</v>
      </c>
      <c r="BQ25" s="320">
        <f>[61]협력사!BQ25</f>
        <v>0</v>
      </c>
      <c r="BR25" s="320">
        <f>[61]협력사!BR25</f>
        <v>0</v>
      </c>
      <c r="BS25" s="320">
        <f>[61]협력사!BS25</f>
        <v>0</v>
      </c>
      <c r="BT25" s="320">
        <f>[61]협력사!BT25</f>
        <v>0</v>
      </c>
      <c r="BU25" s="320">
        <f>[61]협력사!BU25</f>
        <v>0</v>
      </c>
      <c r="BV25" s="320">
        <f>[61]협력사!BV25</f>
        <v>0</v>
      </c>
      <c r="BW25" s="320">
        <f>[61]협력사!BW25</f>
        <v>0</v>
      </c>
      <c r="BX25" s="320">
        <f>[61]협력사!BX25</f>
        <v>0</v>
      </c>
      <c r="BY25" s="320">
        <f>[61]협력사!BY25</f>
        <v>0</v>
      </c>
      <c r="BZ25" s="320">
        <f>[61]협력사!BZ25</f>
        <v>0</v>
      </c>
      <c r="CA25" s="320">
        <f>[61]협력사!CA25</f>
        <v>0</v>
      </c>
      <c r="CB25" s="320">
        <f>[61]협력사!CB25</f>
        <v>0</v>
      </c>
      <c r="CC25" s="320">
        <f>[61]협력사!CC25</f>
        <v>0</v>
      </c>
      <c r="CD25" s="320">
        <f>[61]협력사!CD25</f>
        <v>0</v>
      </c>
      <c r="CE25" s="320">
        <f>[61]협력사!CE25</f>
        <v>0</v>
      </c>
      <c r="CF25" s="320">
        <f>[61]협력사!CF25</f>
        <v>0</v>
      </c>
      <c r="CG25" s="320">
        <f>[61]협력사!CG25</f>
        <v>0</v>
      </c>
      <c r="CH25" s="320">
        <f>[61]협력사!CH25</f>
        <v>0</v>
      </c>
      <c r="CI25" s="320">
        <f>[61]협력사!CI25</f>
        <v>0</v>
      </c>
      <c r="CJ25" s="320">
        <f>[61]협력사!CJ25</f>
        <v>0</v>
      </c>
      <c r="CK25" s="320">
        <f>[61]협력사!CK25</f>
        <v>0</v>
      </c>
    </row>
    <row r="26" spans="1:89" s="22" customFormat="1" ht="27.95" customHeight="1">
      <c r="A26" s="22" t="str">
        <f>[61]협력사!A26</f>
        <v>호원오토GL3</v>
      </c>
      <c r="B26" s="23" t="str">
        <f>[61]협력사!B26</f>
        <v>웅지호원</v>
      </c>
      <c r="C26" s="23" t="str">
        <f>[61]협력사!C26</f>
        <v>호원오토GL3</v>
      </c>
      <c r="D26" s="624"/>
      <c r="E26" s="312" t="str">
        <f>[61]협력사!E26</f>
        <v>GL3</v>
      </c>
      <c r="F26" s="312" t="str">
        <f>[61]협력사!F26</f>
        <v>65115-L3400</v>
      </c>
      <c r="G26" s="325" t="str">
        <f>[61]협력사!G26</f>
        <v>65116-L3400</v>
      </c>
      <c r="H26" s="461" t="str">
        <f>[61]협력사!H26</f>
        <v>BRKT-PROPELLER SHAFT MTG</v>
      </c>
      <c r="I26" s="325" t="str">
        <f>[61]협력사!I26</f>
        <v>SGACC 60/60</v>
      </c>
      <c r="J26" s="326">
        <f>[61]협력사!J26</f>
        <v>1.2</v>
      </c>
      <c r="K26" s="326">
        <f>[61]협력사!K26</f>
        <v>220</v>
      </c>
      <c r="L26" s="326">
        <f>[61]협력사!L26</f>
        <v>330</v>
      </c>
      <c r="M26" s="314">
        <f>[61]협력사!M26</f>
        <v>7.85</v>
      </c>
      <c r="N26" s="315">
        <f>[61]협력사!N26</f>
        <v>0.68389200000000006</v>
      </c>
      <c r="O26" s="312" t="str">
        <f>[61]협력사!O26</f>
        <v>COIL</v>
      </c>
      <c r="P26" s="316">
        <f>[61]협력사!P26</f>
        <v>1109.2</v>
      </c>
      <c r="Q26" s="317">
        <f>[61]협력사!Q26</f>
        <v>0</v>
      </c>
      <c r="R26" s="318">
        <f>[61]협력사!R26</f>
        <v>0</v>
      </c>
      <c r="S26" s="318">
        <f>[61]협력사!S26</f>
        <v>0</v>
      </c>
      <c r="T26" s="318">
        <f>[61]협력사!T26</f>
        <v>935</v>
      </c>
      <c r="U26" s="318">
        <f>[61]협력사!U26</f>
        <v>758.57300639999994</v>
      </c>
      <c r="V26" s="318">
        <f>[61]협력사!V26</f>
        <v>176.42699360000006</v>
      </c>
      <c r="W26" s="460">
        <f>[61]협력사!W26</f>
        <v>98.772635999999977</v>
      </c>
      <c r="X26" s="301">
        <f>[61]협력사!X26</f>
        <v>0</v>
      </c>
      <c r="Y26" s="301">
        <f>[61]협력사!Y26</f>
        <v>0</v>
      </c>
      <c r="Z26" s="320">
        <f>[61]협력사!Z26</f>
        <v>0</v>
      </c>
      <c r="AA26" s="321">
        <f>[61]협력사!AA26</f>
        <v>0</v>
      </c>
      <c r="AB26" s="322">
        <f>[61]협력사!AB26</f>
        <v>0</v>
      </c>
      <c r="AC26" s="322">
        <f>[61]협력사!AC26</f>
        <v>0</v>
      </c>
      <c r="AD26" s="322">
        <f>[61]협력사!AD26</f>
        <v>0</v>
      </c>
      <c r="AE26" s="322">
        <f>[61]협력사!AE26</f>
        <v>0</v>
      </c>
      <c r="AF26" s="322">
        <f>[61]협력사!AF26</f>
        <v>0</v>
      </c>
      <c r="AG26" s="322">
        <f>[61]협력사!AG26</f>
        <v>0</v>
      </c>
      <c r="AH26" s="322">
        <f>[61]협력사!AH26</f>
        <v>0</v>
      </c>
      <c r="AI26" s="322">
        <f>[61]협력사!AI26</f>
        <v>0</v>
      </c>
      <c r="AJ26" s="322">
        <f>[61]협력사!AJ26</f>
        <v>0</v>
      </c>
      <c r="AK26" s="322">
        <f>[61]협력사!AK26</f>
        <v>0</v>
      </c>
      <c r="AL26" s="322">
        <f>[61]협력사!AL26</f>
        <v>0</v>
      </c>
      <c r="AM26" s="322">
        <f>[61]협력사!AM26</f>
        <v>0</v>
      </c>
      <c r="AN26" s="322">
        <f>[61]협력사!AN26</f>
        <v>0</v>
      </c>
      <c r="AO26" s="322">
        <f>[61]협력사!AO26</f>
        <v>0</v>
      </c>
      <c r="AP26" s="322">
        <f>[61]협력사!AP26</f>
        <v>0</v>
      </c>
      <c r="AQ26" s="322">
        <f>[61]협력사!AQ26</f>
        <v>0</v>
      </c>
      <c r="AR26" s="322">
        <f>[61]협력사!AR26</f>
        <v>0</v>
      </c>
      <c r="AS26" s="322">
        <f>[61]협력사!AS26</f>
        <v>0</v>
      </c>
      <c r="AT26" s="322">
        <f>[61]협력사!AT26</f>
        <v>0</v>
      </c>
      <c r="AU26" s="322">
        <f>[61]협력사!AU26</f>
        <v>0</v>
      </c>
      <c r="AV26" s="322">
        <f>[61]협력사!AV26</f>
        <v>0</v>
      </c>
      <c r="AW26" s="322">
        <f>[61]협력사!AW26</f>
        <v>0</v>
      </c>
      <c r="AX26" s="322">
        <f>[61]협력사!AX26</f>
        <v>0</v>
      </c>
      <c r="AY26" s="322">
        <f>[61]협력사!AY26</f>
        <v>0</v>
      </c>
      <c r="AZ26" s="322">
        <f>[61]협력사!AZ26</f>
        <v>0</v>
      </c>
      <c r="BA26" s="322">
        <f>[61]협력사!BA26</f>
        <v>0</v>
      </c>
      <c r="BB26" s="322">
        <f>[61]협력사!BB26</f>
        <v>0</v>
      </c>
      <c r="BC26" s="322">
        <f>[61]협력사!BC26</f>
        <v>0</v>
      </c>
      <c r="BD26" s="323">
        <f>[61]협력사!BD26</f>
        <v>0</v>
      </c>
      <c r="BE26" s="324">
        <f>[61]협력사!BE26</f>
        <v>0</v>
      </c>
      <c r="BF26" s="22">
        <f>[61]협력사!BF26</f>
        <v>0</v>
      </c>
      <c r="BG26" s="320">
        <f>[61]협력사!BG26</f>
        <v>0</v>
      </c>
      <c r="BH26" s="320">
        <f>[61]협력사!BH26</f>
        <v>0</v>
      </c>
      <c r="BI26" s="320">
        <f>[61]협력사!BI26</f>
        <v>0</v>
      </c>
      <c r="BJ26" s="320">
        <f>[61]협력사!BJ26</f>
        <v>0</v>
      </c>
      <c r="BK26" s="320">
        <f>[61]협력사!BK26</f>
        <v>0</v>
      </c>
      <c r="BL26" s="320">
        <f>[61]협력사!BL26</f>
        <v>0</v>
      </c>
      <c r="BM26" s="320">
        <f>[61]협력사!BM26</f>
        <v>0</v>
      </c>
      <c r="BN26" s="320">
        <f>[61]협력사!BN26</f>
        <v>0</v>
      </c>
      <c r="BO26" s="320">
        <f>[61]협력사!BO26</f>
        <v>0</v>
      </c>
      <c r="BP26" s="320">
        <f>[61]협력사!BP26</f>
        <v>0</v>
      </c>
      <c r="BQ26" s="320">
        <f>[61]협력사!BQ26</f>
        <v>0</v>
      </c>
      <c r="BR26" s="320">
        <f>[61]협력사!BR26</f>
        <v>0</v>
      </c>
      <c r="BS26" s="320">
        <f>[61]협력사!BS26</f>
        <v>0</v>
      </c>
      <c r="BT26" s="320">
        <f>[61]협력사!BT26</f>
        <v>0</v>
      </c>
      <c r="BU26" s="320">
        <f>[61]협력사!BU26</f>
        <v>0</v>
      </c>
      <c r="BV26" s="320">
        <f>[61]협력사!BV26</f>
        <v>0</v>
      </c>
      <c r="BW26" s="320">
        <f>[61]협력사!BW26</f>
        <v>0</v>
      </c>
      <c r="BX26" s="320">
        <f>[61]협력사!BX26</f>
        <v>0</v>
      </c>
      <c r="BY26" s="320">
        <f>[61]협력사!BY26</f>
        <v>0</v>
      </c>
      <c r="BZ26" s="320">
        <f>[61]협력사!BZ26</f>
        <v>0</v>
      </c>
      <c r="CA26" s="320">
        <f>[61]협력사!CA26</f>
        <v>0</v>
      </c>
      <c r="CB26" s="320">
        <f>[61]협력사!CB26</f>
        <v>0</v>
      </c>
      <c r="CC26" s="320">
        <f>[61]협력사!CC26</f>
        <v>0</v>
      </c>
      <c r="CD26" s="320">
        <f>[61]협력사!CD26</f>
        <v>0</v>
      </c>
      <c r="CE26" s="320">
        <f>[61]협력사!CE26</f>
        <v>0</v>
      </c>
      <c r="CF26" s="320">
        <f>[61]협력사!CF26</f>
        <v>0</v>
      </c>
      <c r="CG26" s="320">
        <f>[61]협력사!CG26</f>
        <v>0</v>
      </c>
      <c r="CH26" s="320">
        <f>[61]협력사!CH26</f>
        <v>0</v>
      </c>
      <c r="CI26" s="320">
        <f>[61]협력사!CI26</f>
        <v>0</v>
      </c>
      <c r="CJ26" s="320">
        <f>[61]협력사!CJ26</f>
        <v>0</v>
      </c>
      <c r="CK26" s="320">
        <f>[61]협력사!CK26</f>
        <v>0</v>
      </c>
    </row>
    <row r="27" spans="1:89" s="22" customFormat="1" ht="27.95" customHeight="1">
      <c r="A27" s="22" t="str">
        <f>[61]협력사!A27</f>
        <v>호원오토GL3</v>
      </c>
      <c r="B27" s="23" t="str">
        <f>[61]협력사!B27</f>
        <v>웅지호원</v>
      </c>
      <c r="C27" s="23" t="str">
        <f>[61]협력사!C27</f>
        <v>호원오토GL3</v>
      </c>
      <c r="D27" s="624"/>
      <c r="E27" s="325" t="str">
        <f>[61]협력사!E27</f>
        <v>GL3</v>
      </c>
      <c r="F27" s="312" t="str">
        <f>[61]협력사!F27</f>
        <v>65125-L3400</v>
      </c>
      <c r="G27" s="325" t="str">
        <f>[61]협력사!G27</f>
        <v>65126-L3400</v>
      </c>
      <c r="H27" s="461" t="str">
        <f>[61]협력사!H27</f>
        <v>BRKT-PROPELLER SHAFT MTG RR</v>
      </c>
      <c r="I27" s="325" t="str">
        <f>[61]협력사!I27</f>
        <v>SGACC 60/60</v>
      </c>
      <c r="J27" s="326">
        <f>[61]협력사!J27</f>
        <v>1.2</v>
      </c>
      <c r="K27" s="326">
        <f>[61]협력사!K27</f>
        <v>200</v>
      </c>
      <c r="L27" s="326">
        <f>[61]협력사!L27</f>
        <v>330</v>
      </c>
      <c r="M27" s="314">
        <f>[61]협력사!M27</f>
        <v>7.85</v>
      </c>
      <c r="N27" s="315">
        <f>[61]협력사!N27</f>
        <v>0.62172000000000005</v>
      </c>
      <c r="O27" s="312" t="str">
        <f>[61]협력사!O27</f>
        <v>COIL</v>
      </c>
      <c r="P27" s="316">
        <f>[61]협력사!P27</f>
        <v>1109.2</v>
      </c>
      <c r="Q27" s="317">
        <f>[61]협력사!Q27</f>
        <v>0</v>
      </c>
      <c r="R27" s="318">
        <f>[61]협력사!R27</f>
        <v>0</v>
      </c>
      <c r="S27" s="318">
        <f>[61]협력사!S27</f>
        <v>0</v>
      </c>
      <c r="T27" s="318">
        <f>[61]협력사!T27</f>
        <v>931</v>
      </c>
      <c r="U27" s="318">
        <f>[61]협력사!U27</f>
        <v>689.61182399999996</v>
      </c>
      <c r="V27" s="318">
        <f>[61]협력사!V27</f>
        <v>241.38817600000004</v>
      </c>
      <c r="W27" s="460">
        <f>[61]협력사!W27</f>
        <v>70.364759999999976</v>
      </c>
      <c r="X27" s="301">
        <f>[61]협력사!X27</f>
        <v>0</v>
      </c>
      <c r="Y27" s="301">
        <f>[61]협력사!Y27</f>
        <v>0</v>
      </c>
      <c r="Z27" s="329">
        <f>[61]협력사!Z27</f>
        <v>0</v>
      </c>
      <c r="AA27" s="330">
        <f>[61]협력사!AA27</f>
        <v>0</v>
      </c>
      <c r="AB27" s="330">
        <f>[61]협력사!AB27</f>
        <v>0</v>
      </c>
      <c r="AC27" s="330">
        <f>[61]협력사!AC27</f>
        <v>0</v>
      </c>
      <c r="AD27" s="330">
        <f>[61]협력사!AD27</f>
        <v>0</v>
      </c>
      <c r="AE27" s="330">
        <f>[61]협력사!AE27</f>
        <v>0</v>
      </c>
      <c r="AF27" s="330">
        <f>[61]협력사!AF27</f>
        <v>0</v>
      </c>
      <c r="AG27" s="330">
        <f>[61]협력사!AG27</f>
        <v>0</v>
      </c>
      <c r="AH27" s="330">
        <f>[61]협력사!AH27</f>
        <v>0</v>
      </c>
      <c r="AI27" s="330">
        <f>[61]협력사!AI27</f>
        <v>0</v>
      </c>
      <c r="AJ27" s="330">
        <f>[61]협력사!AJ27</f>
        <v>0</v>
      </c>
      <c r="AK27" s="330">
        <f>[61]협력사!AK27</f>
        <v>0</v>
      </c>
      <c r="AL27" s="330">
        <f>[61]협력사!AL27</f>
        <v>0</v>
      </c>
      <c r="AM27" s="330">
        <f>[61]협력사!AM27</f>
        <v>0</v>
      </c>
      <c r="AN27" s="330">
        <f>[61]협력사!AN27</f>
        <v>0</v>
      </c>
      <c r="AO27" s="330">
        <f>[61]협력사!AO27</f>
        <v>0</v>
      </c>
      <c r="AP27" s="330">
        <f>[61]협력사!AP27</f>
        <v>0</v>
      </c>
      <c r="AQ27" s="330">
        <f>[61]협력사!AQ27</f>
        <v>0</v>
      </c>
      <c r="AR27" s="330">
        <f>[61]협력사!AR27</f>
        <v>0</v>
      </c>
      <c r="AS27" s="330">
        <f>[61]협력사!AS27</f>
        <v>0</v>
      </c>
      <c r="AT27" s="330">
        <f>[61]협력사!AT27</f>
        <v>0</v>
      </c>
      <c r="AU27" s="330">
        <f>[61]협력사!AU27</f>
        <v>0</v>
      </c>
      <c r="AV27" s="330">
        <f>[61]협력사!AV27</f>
        <v>0</v>
      </c>
      <c r="AW27" s="330">
        <f>[61]협력사!AW27</f>
        <v>0</v>
      </c>
      <c r="AX27" s="330">
        <f>[61]협력사!AX27</f>
        <v>0</v>
      </c>
      <c r="AY27" s="330">
        <f>[61]협력사!AY27</f>
        <v>0</v>
      </c>
      <c r="AZ27" s="330">
        <f>[61]협력사!AZ27</f>
        <v>0</v>
      </c>
      <c r="BA27" s="330">
        <f>[61]협력사!BA27</f>
        <v>0</v>
      </c>
      <c r="BB27" s="330">
        <f>[61]협력사!BB27</f>
        <v>0</v>
      </c>
      <c r="BC27" s="330">
        <f>[61]협력사!BC27</f>
        <v>0</v>
      </c>
      <c r="BD27" s="331">
        <f>[61]협력사!BD27</f>
        <v>0</v>
      </c>
      <c r="BE27" s="324">
        <f>[61]협력사!BE27</f>
        <v>0</v>
      </c>
      <c r="BF27" s="22">
        <f>[61]협력사!BF27</f>
        <v>0</v>
      </c>
      <c r="BG27" s="320">
        <f>[61]협력사!BG27</f>
        <v>0</v>
      </c>
      <c r="BH27" s="320">
        <f>[61]협력사!BH27</f>
        <v>0</v>
      </c>
      <c r="BI27" s="320">
        <f>[61]협력사!BI27</f>
        <v>0</v>
      </c>
      <c r="BJ27" s="320">
        <f>[61]협력사!BJ27</f>
        <v>0</v>
      </c>
      <c r="BK27" s="320">
        <f>[61]협력사!BK27</f>
        <v>0</v>
      </c>
      <c r="BL27" s="320">
        <f>[61]협력사!BL27</f>
        <v>0</v>
      </c>
      <c r="BM27" s="320">
        <f>[61]협력사!BM27</f>
        <v>0</v>
      </c>
      <c r="BN27" s="320">
        <f>[61]협력사!BN27</f>
        <v>0</v>
      </c>
      <c r="BO27" s="320">
        <f>[61]협력사!BO27</f>
        <v>0</v>
      </c>
      <c r="BP27" s="320">
        <f>[61]협력사!BP27</f>
        <v>0</v>
      </c>
      <c r="BQ27" s="320">
        <f>[61]협력사!BQ27</f>
        <v>0</v>
      </c>
      <c r="BR27" s="320">
        <f>[61]협력사!BR27</f>
        <v>0</v>
      </c>
      <c r="BS27" s="320">
        <f>[61]협력사!BS27</f>
        <v>0</v>
      </c>
      <c r="BT27" s="320">
        <f>[61]협력사!BT27</f>
        <v>0</v>
      </c>
      <c r="BU27" s="320">
        <f>[61]협력사!BU27</f>
        <v>0</v>
      </c>
      <c r="BV27" s="320">
        <f>[61]협력사!BV27</f>
        <v>0</v>
      </c>
      <c r="BW27" s="320">
        <f>[61]협력사!BW27</f>
        <v>0</v>
      </c>
      <c r="BX27" s="320">
        <f>[61]협력사!BX27</f>
        <v>0</v>
      </c>
      <c r="BY27" s="320">
        <f>[61]협력사!BY27</f>
        <v>0</v>
      </c>
      <c r="BZ27" s="320">
        <f>[61]협력사!BZ27</f>
        <v>0</v>
      </c>
      <c r="CA27" s="320">
        <f>[61]협력사!CA27</f>
        <v>0</v>
      </c>
      <c r="CB27" s="320">
        <f>[61]협력사!CB27</f>
        <v>0</v>
      </c>
      <c r="CC27" s="320">
        <f>[61]협력사!CC27</f>
        <v>0</v>
      </c>
      <c r="CD27" s="320">
        <f>[61]협력사!CD27</f>
        <v>0</v>
      </c>
      <c r="CE27" s="320">
        <f>[61]협력사!CE27</f>
        <v>0</v>
      </c>
      <c r="CF27" s="320">
        <f>[61]협력사!CF27</f>
        <v>0</v>
      </c>
      <c r="CG27" s="320">
        <f>[61]협력사!CG27</f>
        <v>0</v>
      </c>
      <c r="CH27" s="320">
        <f>[61]협력사!CH27</f>
        <v>0</v>
      </c>
      <c r="CI27" s="320">
        <f>[61]협력사!CI27</f>
        <v>0</v>
      </c>
      <c r="CJ27" s="320">
        <f>[61]협력사!CJ27</f>
        <v>0</v>
      </c>
      <c r="CK27" s="320">
        <f>[61]협력사!CK27</f>
        <v>0</v>
      </c>
    </row>
    <row r="28" spans="1:89" s="22" customFormat="1" ht="27.95" customHeight="1">
      <c r="A28" s="22" t="str">
        <f>[61]협력사!A28</f>
        <v>호원오토GL3</v>
      </c>
      <c r="B28" s="23" t="str">
        <f>[61]협력사!B28</f>
        <v>웅지호원</v>
      </c>
      <c r="C28" s="23" t="str">
        <f>[61]협력사!C28</f>
        <v>호원오토GL3</v>
      </c>
      <c r="D28" s="624"/>
      <c r="E28" s="325" t="str">
        <f>[61]협력사!E28</f>
        <v>GL3</v>
      </c>
      <c r="F28" s="312" t="str">
        <f>[61]협력사!F28</f>
        <v>65131-L2500 / 65131-L8000S</v>
      </c>
      <c r="G28" s="325" t="str">
        <f>[61]협력사!G28</f>
        <v>65136-L8000</v>
      </c>
      <c r="H28" s="461" t="str">
        <f>[61]협력사!H28</f>
        <v>REINF-CTR SUPPORT MTG</v>
      </c>
      <c r="I28" s="325" t="str">
        <f>[61]협력사!I28</f>
        <v>SPCC</v>
      </c>
      <c r="J28" s="326">
        <f>[61]협력사!J28</f>
        <v>1</v>
      </c>
      <c r="K28" s="326">
        <f>[61]협력사!K28</f>
        <v>93</v>
      </c>
      <c r="L28" s="326">
        <f>[61]협력사!L28</f>
        <v>71</v>
      </c>
      <c r="M28" s="314">
        <f>[61]협력사!M28</f>
        <v>7.85</v>
      </c>
      <c r="N28" s="315">
        <f>[61]협력사!N28</f>
        <v>5.1833549999999999E-2</v>
      </c>
      <c r="O28" s="312" t="str">
        <f>[61]협력사!O28</f>
        <v>COIL</v>
      </c>
      <c r="P28" s="316">
        <f>[61]협력사!P28</f>
        <v>1013.2</v>
      </c>
      <c r="Q28" s="317">
        <f>[61]협력사!Q28</f>
        <v>0</v>
      </c>
      <c r="R28" s="318">
        <f>[61]협력사!R28</f>
        <v>0</v>
      </c>
      <c r="S28" s="318">
        <f>[61]협력사!S28</f>
        <v>0</v>
      </c>
      <c r="T28" s="318">
        <f>[61]협력사!T28</f>
        <v>205</v>
      </c>
      <c r="U28" s="318">
        <f>[61]협력사!U28</f>
        <v>52.517752860000002</v>
      </c>
      <c r="V28" s="318">
        <f>[61]협력사!V28</f>
        <v>152.48224714</v>
      </c>
      <c r="W28" s="460">
        <f>[61]협력사!W28</f>
        <v>6.830249649999999</v>
      </c>
      <c r="X28" s="301">
        <f>[61]협력사!X28</f>
        <v>0</v>
      </c>
      <c r="Y28" s="301">
        <f>[61]협력사!Y28</f>
        <v>0</v>
      </c>
      <c r="Z28" s="329">
        <f>[61]협력사!Z28</f>
        <v>0</v>
      </c>
      <c r="AA28" s="330">
        <f>[61]협력사!AA28</f>
        <v>0</v>
      </c>
      <c r="AB28" s="330">
        <f>[61]협력사!AB28</f>
        <v>0</v>
      </c>
      <c r="AC28" s="330">
        <f>[61]협력사!AC28</f>
        <v>0</v>
      </c>
      <c r="AD28" s="330">
        <f>[61]협력사!AD28</f>
        <v>0</v>
      </c>
      <c r="AE28" s="330">
        <f>[61]협력사!AE28</f>
        <v>0</v>
      </c>
      <c r="AF28" s="330">
        <f>[61]협력사!AF28</f>
        <v>0</v>
      </c>
      <c r="AG28" s="330">
        <f>[61]협력사!AG28</f>
        <v>0</v>
      </c>
      <c r="AH28" s="330">
        <f>[61]협력사!AH28</f>
        <v>0</v>
      </c>
      <c r="AI28" s="330">
        <f>[61]협력사!AI28</f>
        <v>0</v>
      </c>
      <c r="AJ28" s="330">
        <f>[61]협력사!AJ28</f>
        <v>0</v>
      </c>
      <c r="AK28" s="330">
        <f>[61]협력사!AK28</f>
        <v>0</v>
      </c>
      <c r="AL28" s="330">
        <f>[61]협력사!AL28</f>
        <v>0</v>
      </c>
      <c r="AM28" s="330">
        <f>[61]협력사!AM28</f>
        <v>0</v>
      </c>
      <c r="AN28" s="330">
        <f>[61]협력사!AN28</f>
        <v>0</v>
      </c>
      <c r="AO28" s="330">
        <f>[61]협력사!AO28</f>
        <v>0</v>
      </c>
      <c r="AP28" s="330">
        <f>[61]협력사!AP28</f>
        <v>0</v>
      </c>
      <c r="AQ28" s="330">
        <f>[61]협력사!AQ28</f>
        <v>0</v>
      </c>
      <c r="AR28" s="330">
        <f>[61]협력사!AR28</f>
        <v>0</v>
      </c>
      <c r="AS28" s="330">
        <f>[61]협력사!AS28</f>
        <v>0</v>
      </c>
      <c r="AT28" s="330">
        <f>[61]협력사!AT28</f>
        <v>0</v>
      </c>
      <c r="AU28" s="330">
        <f>[61]협력사!AU28</f>
        <v>0</v>
      </c>
      <c r="AV28" s="330">
        <f>[61]협력사!AV28</f>
        <v>0</v>
      </c>
      <c r="AW28" s="330">
        <f>[61]협력사!AW28</f>
        <v>0</v>
      </c>
      <c r="AX28" s="330">
        <f>[61]협력사!AX28</f>
        <v>0</v>
      </c>
      <c r="AY28" s="330">
        <f>[61]협력사!AY28</f>
        <v>0</v>
      </c>
      <c r="AZ28" s="330">
        <f>[61]협력사!AZ28</f>
        <v>0</v>
      </c>
      <c r="BA28" s="330">
        <f>[61]협력사!BA28</f>
        <v>0</v>
      </c>
      <c r="BB28" s="330">
        <f>[61]협력사!BB28</f>
        <v>0</v>
      </c>
      <c r="BC28" s="330">
        <f>[61]협력사!BC28</f>
        <v>0</v>
      </c>
      <c r="BD28" s="331">
        <f>[61]협력사!BD28</f>
        <v>0</v>
      </c>
      <c r="BE28" s="324">
        <f>[61]협력사!BE28</f>
        <v>0</v>
      </c>
      <c r="BF28" s="22">
        <f>[61]협력사!BF28</f>
        <v>0</v>
      </c>
      <c r="BG28" s="320">
        <f>[61]협력사!BG28</f>
        <v>0</v>
      </c>
      <c r="BH28" s="320">
        <f>[61]협력사!BH28</f>
        <v>0</v>
      </c>
      <c r="BI28" s="320">
        <f>[61]협력사!BI28</f>
        <v>0</v>
      </c>
      <c r="BJ28" s="320">
        <f>[61]협력사!BJ28</f>
        <v>0</v>
      </c>
      <c r="BK28" s="320">
        <f>[61]협력사!BK28</f>
        <v>0</v>
      </c>
      <c r="BL28" s="320">
        <f>[61]협력사!BL28</f>
        <v>0</v>
      </c>
      <c r="BM28" s="320">
        <f>[61]협력사!BM28</f>
        <v>0</v>
      </c>
      <c r="BN28" s="320">
        <f>[61]협력사!BN28</f>
        <v>0</v>
      </c>
      <c r="BO28" s="320">
        <f>[61]협력사!BO28</f>
        <v>0</v>
      </c>
      <c r="BP28" s="320">
        <f>[61]협력사!BP28</f>
        <v>0</v>
      </c>
      <c r="BQ28" s="320">
        <f>[61]협력사!BQ28</f>
        <v>0</v>
      </c>
      <c r="BR28" s="320">
        <f>[61]협력사!BR28</f>
        <v>0</v>
      </c>
      <c r="BS28" s="320">
        <f>[61]협력사!BS28</f>
        <v>0</v>
      </c>
      <c r="BT28" s="320">
        <f>[61]협력사!BT28</f>
        <v>0</v>
      </c>
      <c r="BU28" s="320">
        <f>[61]협력사!BU28</f>
        <v>0</v>
      </c>
      <c r="BV28" s="320">
        <f>[61]협력사!BV28</f>
        <v>0</v>
      </c>
      <c r="BW28" s="320">
        <f>[61]협력사!BW28</f>
        <v>0</v>
      </c>
      <c r="BX28" s="320">
        <f>[61]협력사!BX28</f>
        <v>0</v>
      </c>
      <c r="BY28" s="320">
        <f>[61]협력사!BY28</f>
        <v>0</v>
      </c>
      <c r="BZ28" s="320">
        <f>[61]협력사!BZ28</f>
        <v>0</v>
      </c>
      <c r="CA28" s="320">
        <f>[61]협력사!CA28</f>
        <v>0</v>
      </c>
      <c r="CB28" s="320">
        <f>[61]협력사!CB28</f>
        <v>0</v>
      </c>
      <c r="CC28" s="320">
        <f>[61]협력사!CC28</f>
        <v>0</v>
      </c>
      <c r="CD28" s="320">
        <f>[61]협력사!CD28</f>
        <v>0</v>
      </c>
      <c r="CE28" s="320">
        <f>[61]협력사!CE28</f>
        <v>0</v>
      </c>
      <c r="CF28" s="320">
        <f>[61]협력사!CF28</f>
        <v>0</v>
      </c>
      <c r="CG28" s="320">
        <f>[61]협력사!CG28</f>
        <v>0</v>
      </c>
      <c r="CH28" s="320">
        <f>[61]협력사!CH28</f>
        <v>0</v>
      </c>
      <c r="CI28" s="320">
        <f>[61]협력사!CI28</f>
        <v>0</v>
      </c>
      <c r="CJ28" s="320">
        <f>[61]협력사!CJ28</f>
        <v>0</v>
      </c>
      <c r="CK28" s="320">
        <f>[61]협력사!CK28</f>
        <v>0</v>
      </c>
    </row>
    <row r="29" spans="1:89" s="22" customFormat="1" ht="27.95" customHeight="1">
      <c r="A29" s="22" t="str">
        <f>[61]협력사!A29</f>
        <v>호원오토GL3</v>
      </c>
      <c r="B29" s="23" t="str">
        <f>[61]협력사!B29</f>
        <v>웅지호원</v>
      </c>
      <c r="C29" s="23" t="str">
        <f>[61]협력사!C29</f>
        <v>호원오토GL3</v>
      </c>
      <c r="D29" s="624"/>
      <c r="E29" s="325" t="str">
        <f>[61]협력사!E29</f>
        <v>GL3</v>
      </c>
      <c r="F29" s="312" t="str">
        <f>[61]협력사!F29</f>
        <v>65131-L8400S</v>
      </c>
      <c r="G29" s="325" t="str">
        <f>[61]협력사!G29</f>
        <v>65136-L8400</v>
      </c>
      <c r="H29" s="461" t="str">
        <f>[61]협력사!H29</f>
        <v>REINF-CTR SUPPORT MTG,LH</v>
      </c>
      <c r="I29" s="325" t="str">
        <f>[61]협력사!I29</f>
        <v>SPCC</v>
      </c>
      <c r="J29" s="326">
        <f>[61]협력사!J29</f>
        <v>1</v>
      </c>
      <c r="K29" s="326">
        <f>[61]협력사!K29</f>
        <v>91</v>
      </c>
      <c r="L29" s="326">
        <f>[61]협력사!L29</f>
        <v>85</v>
      </c>
      <c r="M29" s="314">
        <f>[61]협력사!M29</f>
        <v>7.85</v>
      </c>
      <c r="N29" s="315">
        <f>[61]협력사!N29</f>
        <v>6.0719750000000003E-2</v>
      </c>
      <c r="O29" s="312" t="str">
        <f>[61]협력사!O29</f>
        <v>COIL</v>
      </c>
      <c r="P29" s="316">
        <f>[61]협력사!P29</f>
        <v>1013.2</v>
      </c>
      <c r="Q29" s="317">
        <f>[61]협력사!Q29</f>
        <v>0</v>
      </c>
      <c r="R29" s="318">
        <f>[61]협력사!R29</f>
        <v>0</v>
      </c>
      <c r="S29" s="318">
        <f>[61]협력사!S29</f>
        <v>0</v>
      </c>
      <c r="T29" s="318">
        <f>[61]협력사!T29</f>
        <v>335</v>
      </c>
      <c r="U29" s="318">
        <f>[61]협력사!U29</f>
        <v>61.521250700000003</v>
      </c>
      <c r="V29" s="318">
        <f>[61]협력사!V29</f>
        <v>273.4787493</v>
      </c>
      <c r="W29" s="460">
        <f>[61]협력사!W29</f>
        <v>7.9356642500000012</v>
      </c>
      <c r="X29" s="301">
        <f>[61]협력사!X29</f>
        <v>0</v>
      </c>
      <c r="Y29" s="301">
        <f>[61]협력사!Y29</f>
        <v>0</v>
      </c>
      <c r="Z29" s="320">
        <f>[61]협력사!Z29</f>
        <v>0</v>
      </c>
      <c r="AA29" s="321">
        <f>[61]협력사!AA29</f>
        <v>0</v>
      </c>
      <c r="AB29" s="322">
        <f>[61]협력사!AB29</f>
        <v>0</v>
      </c>
      <c r="AC29" s="322">
        <f>[61]협력사!AC29</f>
        <v>0</v>
      </c>
      <c r="AD29" s="322">
        <f>[61]협력사!AD29</f>
        <v>0</v>
      </c>
      <c r="AE29" s="322">
        <f>[61]협력사!AE29</f>
        <v>0</v>
      </c>
      <c r="AF29" s="322">
        <f>[61]협력사!AF29</f>
        <v>0</v>
      </c>
      <c r="AG29" s="322">
        <f>[61]협력사!AG29</f>
        <v>0</v>
      </c>
      <c r="AH29" s="322">
        <f>[61]협력사!AH29</f>
        <v>0</v>
      </c>
      <c r="AI29" s="322">
        <f>[61]협력사!AI29</f>
        <v>0</v>
      </c>
      <c r="AJ29" s="322">
        <f>[61]협력사!AJ29</f>
        <v>0</v>
      </c>
      <c r="AK29" s="322">
        <f>[61]협력사!AK29</f>
        <v>0</v>
      </c>
      <c r="AL29" s="322">
        <f>[61]협력사!AL29</f>
        <v>0</v>
      </c>
      <c r="AM29" s="322">
        <f>[61]협력사!AM29</f>
        <v>0</v>
      </c>
      <c r="AN29" s="322">
        <f>[61]협력사!AN29</f>
        <v>0</v>
      </c>
      <c r="AO29" s="322">
        <f>[61]협력사!AO29</f>
        <v>0</v>
      </c>
      <c r="AP29" s="322">
        <f>[61]협력사!AP29</f>
        <v>0</v>
      </c>
      <c r="AQ29" s="322">
        <f>[61]협력사!AQ29</f>
        <v>0</v>
      </c>
      <c r="AR29" s="322">
        <f>[61]협력사!AR29</f>
        <v>0</v>
      </c>
      <c r="AS29" s="322">
        <f>[61]협력사!AS29</f>
        <v>0</v>
      </c>
      <c r="AT29" s="322">
        <f>[61]협력사!AT29</f>
        <v>0</v>
      </c>
      <c r="AU29" s="322">
        <f>[61]협력사!AU29</f>
        <v>0</v>
      </c>
      <c r="AV29" s="322">
        <f>[61]협력사!AV29</f>
        <v>0</v>
      </c>
      <c r="AW29" s="322">
        <f>[61]협력사!AW29</f>
        <v>0</v>
      </c>
      <c r="AX29" s="322">
        <f>[61]협력사!AX29</f>
        <v>0</v>
      </c>
      <c r="AY29" s="322">
        <f>[61]협력사!AY29</f>
        <v>0</v>
      </c>
      <c r="AZ29" s="322">
        <f>[61]협력사!AZ29</f>
        <v>0</v>
      </c>
      <c r="BA29" s="322">
        <f>[61]협력사!BA29</f>
        <v>0</v>
      </c>
      <c r="BB29" s="322">
        <f>[61]협력사!BB29</f>
        <v>0</v>
      </c>
      <c r="BC29" s="322">
        <f>[61]협력사!BC29</f>
        <v>0</v>
      </c>
      <c r="BD29" s="323">
        <f>[61]협력사!BD29</f>
        <v>0</v>
      </c>
      <c r="BE29" s="324">
        <f>[61]협력사!BE29</f>
        <v>0</v>
      </c>
      <c r="BF29" s="22">
        <f>[61]협력사!BF29</f>
        <v>0</v>
      </c>
      <c r="BG29" s="320">
        <f>[61]협력사!BG29</f>
        <v>0</v>
      </c>
      <c r="BH29" s="320">
        <f>[61]협력사!BH29</f>
        <v>0</v>
      </c>
      <c r="BI29" s="320">
        <f>[61]협력사!BI29</f>
        <v>0</v>
      </c>
      <c r="BJ29" s="320">
        <f>[61]협력사!BJ29</f>
        <v>0</v>
      </c>
      <c r="BK29" s="320">
        <f>[61]협력사!BK29</f>
        <v>0</v>
      </c>
      <c r="BL29" s="320">
        <f>[61]협력사!BL29</f>
        <v>0</v>
      </c>
      <c r="BM29" s="320">
        <f>[61]협력사!BM29</f>
        <v>0</v>
      </c>
      <c r="BN29" s="320">
        <f>[61]협력사!BN29</f>
        <v>0</v>
      </c>
      <c r="BO29" s="320">
        <f>[61]협력사!BO29</f>
        <v>0</v>
      </c>
      <c r="BP29" s="320">
        <f>[61]협력사!BP29</f>
        <v>0</v>
      </c>
      <c r="BQ29" s="320">
        <f>[61]협력사!BQ29</f>
        <v>0</v>
      </c>
      <c r="BR29" s="320">
        <f>[61]협력사!BR29</f>
        <v>0</v>
      </c>
      <c r="BS29" s="320">
        <f>[61]협력사!BS29</f>
        <v>0</v>
      </c>
      <c r="BT29" s="320">
        <f>[61]협력사!BT29</f>
        <v>0</v>
      </c>
      <c r="BU29" s="320">
        <f>[61]협력사!BU29</f>
        <v>0</v>
      </c>
      <c r="BV29" s="320">
        <f>[61]협력사!BV29</f>
        <v>0</v>
      </c>
      <c r="BW29" s="320">
        <f>[61]협력사!BW29</f>
        <v>0</v>
      </c>
      <c r="BX29" s="320">
        <f>[61]협력사!BX29</f>
        <v>0</v>
      </c>
      <c r="BY29" s="320">
        <f>[61]협력사!BY29</f>
        <v>0</v>
      </c>
      <c r="BZ29" s="320">
        <f>[61]협력사!BZ29</f>
        <v>0</v>
      </c>
      <c r="CA29" s="320">
        <f>[61]협력사!CA29</f>
        <v>0</v>
      </c>
      <c r="CB29" s="320">
        <f>[61]협력사!CB29</f>
        <v>0</v>
      </c>
      <c r="CC29" s="320">
        <f>[61]협력사!CC29</f>
        <v>0</v>
      </c>
      <c r="CD29" s="320">
        <f>[61]협력사!CD29</f>
        <v>0</v>
      </c>
      <c r="CE29" s="320">
        <f>[61]협력사!CE29</f>
        <v>0</v>
      </c>
      <c r="CF29" s="320">
        <f>[61]협력사!CF29</f>
        <v>0</v>
      </c>
      <c r="CG29" s="320">
        <f>[61]협력사!CG29</f>
        <v>0</v>
      </c>
      <c r="CH29" s="320">
        <f>[61]협력사!CH29</f>
        <v>0</v>
      </c>
      <c r="CI29" s="320">
        <f>[61]협력사!CI29</f>
        <v>0</v>
      </c>
      <c r="CJ29" s="320">
        <f>[61]협력사!CJ29</f>
        <v>0</v>
      </c>
      <c r="CK29" s="320">
        <f>[61]협력사!CK29</f>
        <v>0</v>
      </c>
    </row>
    <row r="30" spans="1:89" s="22" customFormat="1" ht="27.95" customHeight="1">
      <c r="A30" s="22" t="str">
        <f>[61]협력사!A30</f>
        <v>호원오토GL3</v>
      </c>
      <c r="B30" s="23" t="str">
        <f>[61]협력사!B30</f>
        <v>웅지호원</v>
      </c>
      <c r="C30" s="23" t="str">
        <f>[61]협력사!C30</f>
        <v>호원오토GL3</v>
      </c>
      <c r="D30" s="624"/>
      <c r="E30" s="325" t="str">
        <f>[61]협력사!E30</f>
        <v>GL3</v>
      </c>
      <c r="F30" s="312" t="str">
        <f>[61]협력사!F30</f>
        <v>65131-L8400S</v>
      </c>
      <c r="G30" s="325" t="str">
        <f>[61]협력사!G30</f>
        <v>651M7-L8400</v>
      </c>
      <c r="H30" s="461" t="str">
        <f>[61]협력사!H30</f>
        <v>BRKT-CTR SUPPORT MTG,LH</v>
      </c>
      <c r="I30" s="325" t="str">
        <f>[61]협력사!I30</f>
        <v>SPCC</v>
      </c>
      <c r="J30" s="326">
        <f>[61]협력사!J30</f>
        <v>1.2</v>
      </c>
      <c r="K30" s="326">
        <f>[61]협력사!K30</f>
        <v>105</v>
      </c>
      <c r="L30" s="326">
        <f>[61]협력사!L30</f>
        <v>103</v>
      </c>
      <c r="M30" s="314">
        <f>[61]협력사!M30</f>
        <v>7.85</v>
      </c>
      <c r="N30" s="315">
        <f>[61]협력사!N30</f>
        <v>0.10187729999999999</v>
      </c>
      <c r="O30" s="312" t="str">
        <f>[61]협력사!O30</f>
        <v>COIL</v>
      </c>
      <c r="P30" s="316">
        <f>[61]협력사!P30</f>
        <v>1013.2</v>
      </c>
      <c r="Q30" s="317">
        <f>[61]협력사!Q30</f>
        <v>0</v>
      </c>
      <c r="R30" s="318">
        <f>[61]협력사!R30</f>
        <v>0</v>
      </c>
      <c r="S30" s="318">
        <f>[61]협력사!S30</f>
        <v>0</v>
      </c>
      <c r="T30" s="318">
        <f>[61]협력사!T30</f>
        <v>369.9</v>
      </c>
      <c r="U30" s="318">
        <f>[61]협력사!U30</f>
        <v>103.22208035999999</v>
      </c>
      <c r="V30" s="318">
        <f>[61]협력사!V30</f>
        <v>266.67791963999997</v>
      </c>
      <c r="W30" s="460">
        <f>[61]협력사!W30</f>
        <v>12.975005899999994</v>
      </c>
      <c r="X30" s="301">
        <f>[61]협력사!X30</f>
        <v>0</v>
      </c>
      <c r="Y30" s="301">
        <f>[61]협력사!Y30</f>
        <v>0</v>
      </c>
      <c r="Z30" s="320">
        <f>[61]협력사!Z30</f>
        <v>0</v>
      </c>
      <c r="AA30" s="321">
        <f>[61]협력사!AA30</f>
        <v>0</v>
      </c>
      <c r="AB30" s="321">
        <f>[61]협력사!AB30</f>
        <v>0</v>
      </c>
      <c r="AC30" s="321">
        <f>[61]협력사!AC30</f>
        <v>0</v>
      </c>
      <c r="AD30" s="321">
        <f>[61]협력사!AD30</f>
        <v>0</v>
      </c>
      <c r="AE30" s="321">
        <f>[61]협력사!AE30</f>
        <v>0</v>
      </c>
      <c r="AF30" s="321">
        <f>[61]협력사!AF30</f>
        <v>0</v>
      </c>
      <c r="AG30" s="321">
        <f>[61]협력사!AG30</f>
        <v>0</v>
      </c>
      <c r="AH30" s="321">
        <f>[61]협력사!AH30</f>
        <v>0</v>
      </c>
      <c r="AI30" s="321">
        <f>[61]협력사!AI30</f>
        <v>0</v>
      </c>
      <c r="AJ30" s="321">
        <f>[61]협력사!AJ30</f>
        <v>0</v>
      </c>
      <c r="AK30" s="321">
        <f>[61]협력사!AK30</f>
        <v>0</v>
      </c>
      <c r="AL30" s="322">
        <f>[61]협력사!AL30</f>
        <v>0</v>
      </c>
      <c r="AM30" s="321">
        <f>[61]협력사!AM30</f>
        <v>0</v>
      </c>
      <c r="AN30" s="321">
        <f>[61]협력사!AN30</f>
        <v>0</v>
      </c>
      <c r="AO30" s="321">
        <f>[61]협력사!AO30</f>
        <v>0</v>
      </c>
      <c r="AP30" s="321">
        <f>[61]협력사!AP30</f>
        <v>0</v>
      </c>
      <c r="AQ30" s="321">
        <f>[61]협력사!AQ30</f>
        <v>0</v>
      </c>
      <c r="AR30" s="322">
        <f>[61]협력사!AR30</f>
        <v>0</v>
      </c>
      <c r="AS30" s="321">
        <f>[61]협력사!AS30</f>
        <v>0</v>
      </c>
      <c r="AT30" s="321">
        <f>[61]협력사!AT30</f>
        <v>0</v>
      </c>
      <c r="AU30" s="322">
        <f>[61]협력사!AU30</f>
        <v>0</v>
      </c>
      <c r="AV30" s="321">
        <f>[61]협력사!AV30</f>
        <v>0</v>
      </c>
      <c r="AW30" s="321">
        <f>[61]협력사!AW30</f>
        <v>0</v>
      </c>
      <c r="AX30" s="322">
        <f>[61]협력사!AX30</f>
        <v>0</v>
      </c>
      <c r="AY30" s="322">
        <f>[61]협력사!AY30</f>
        <v>0</v>
      </c>
      <c r="AZ30" s="321">
        <f>[61]협력사!AZ30</f>
        <v>0</v>
      </c>
      <c r="BA30" s="322">
        <f>[61]협력사!BA30</f>
        <v>0</v>
      </c>
      <c r="BB30" s="321">
        <f>[61]협력사!BB30</f>
        <v>0</v>
      </c>
      <c r="BC30" s="321">
        <f>[61]협력사!BC30</f>
        <v>0</v>
      </c>
      <c r="BD30" s="323">
        <f>[61]협력사!BD30</f>
        <v>0</v>
      </c>
      <c r="BE30" s="324">
        <f>[61]협력사!BE30</f>
        <v>0</v>
      </c>
      <c r="BF30" s="22">
        <f>[61]협력사!BF30</f>
        <v>0</v>
      </c>
      <c r="BG30" s="320">
        <f>[61]협력사!BG30</f>
        <v>0</v>
      </c>
      <c r="BH30" s="320">
        <f>[61]협력사!BH30</f>
        <v>0</v>
      </c>
      <c r="BI30" s="320">
        <f>[61]협력사!BI30</f>
        <v>0</v>
      </c>
      <c r="BJ30" s="320">
        <f>[61]협력사!BJ30</f>
        <v>0</v>
      </c>
      <c r="BK30" s="320">
        <f>[61]협력사!BK30</f>
        <v>0</v>
      </c>
      <c r="BL30" s="320">
        <f>[61]협력사!BL30</f>
        <v>0</v>
      </c>
      <c r="BM30" s="320">
        <f>[61]협력사!BM30</f>
        <v>0</v>
      </c>
      <c r="BN30" s="320">
        <f>[61]협력사!BN30</f>
        <v>0</v>
      </c>
      <c r="BO30" s="320">
        <f>[61]협력사!BO30</f>
        <v>0</v>
      </c>
      <c r="BP30" s="320">
        <f>[61]협력사!BP30</f>
        <v>0</v>
      </c>
      <c r="BQ30" s="320">
        <f>[61]협력사!BQ30</f>
        <v>0</v>
      </c>
      <c r="BR30" s="320">
        <f>[61]협력사!BR30</f>
        <v>0</v>
      </c>
      <c r="BS30" s="320">
        <f>[61]협력사!BS30</f>
        <v>0</v>
      </c>
      <c r="BT30" s="320">
        <f>[61]협력사!BT30</f>
        <v>0</v>
      </c>
      <c r="BU30" s="320">
        <f>[61]협력사!BU30</f>
        <v>0</v>
      </c>
      <c r="BV30" s="320">
        <f>[61]협력사!BV30</f>
        <v>0</v>
      </c>
      <c r="BW30" s="320">
        <f>[61]협력사!BW30</f>
        <v>0</v>
      </c>
      <c r="BX30" s="320">
        <f>[61]협력사!BX30</f>
        <v>0</v>
      </c>
      <c r="BY30" s="320">
        <f>[61]협력사!BY30</f>
        <v>0</v>
      </c>
      <c r="BZ30" s="320">
        <f>[61]협력사!BZ30</f>
        <v>0</v>
      </c>
      <c r="CA30" s="320">
        <f>[61]협력사!CA30</f>
        <v>0</v>
      </c>
      <c r="CB30" s="320">
        <f>[61]협력사!CB30</f>
        <v>0</v>
      </c>
      <c r="CC30" s="320">
        <f>[61]협력사!CC30</f>
        <v>0</v>
      </c>
      <c r="CD30" s="320">
        <f>[61]협력사!CD30</f>
        <v>0</v>
      </c>
      <c r="CE30" s="320">
        <f>[61]협력사!CE30</f>
        <v>0</v>
      </c>
      <c r="CF30" s="320">
        <f>[61]협력사!CF30</f>
        <v>0</v>
      </c>
      <c r="CG30" s="320">
        <f>[61]협력사!CG30</f>
        <v>0</v>
      </c>
      <c r="CH30" s="320">
        <f>[61]협력사!CH30</f>
        <v>0</v>
      </c>
      <c r="CI30" s="320">
        <f>[61]협력사!CI30</f>
        <v>0</v>
      </c>
      <c r="CJ30" s="320">
        <f>[61]협력사!CJ30</f>
        <v>0</v>
      </c>
      <c r="CK30" s="320">
        <f>[61]협력사!CK30</f>
        <v>0</v>
      </c>
    </row>
    <row r="31" spans="1:89" s="22" customFormat="1" ht="27.95" customHeight="1">
      <c r="A31" s="22" t="str">
        <f>[61]협력사!A31</f>
        <v>시중구매</v>
      </c>
      <c r="B31" s="422" t="str">
        <f>[61]협력사!B31</f>
        <v>JS인알파</v>
      </c>
      <c r="C31" s="422" t="str">
        <f>[61]협력사!C31</f>
        <v>시중구매</v>
      </c>
      <c r="D31" s="624" t="str">
        <f>[61]협력사!D31</f>
        <v>광성산업</v>
      </c>
      <c r="E31" s="462" t="str">
        <f>[61]협력사!E31</f>
        <v>JX</v>
      </c>
      <c r="F31" s="462" t="str">
        <f>[61]협력사!F31</f>
        <v>50011106C</v>
      </c>
      <c r="G31" s="463">
        <f>[61]협력사!G31</f>
        <v>50011106</v>
      </c>
      <c r="H31" s="464" t="str">
        <f>[61]협력사!H31</f>
        <v>CLASS MTG BRACKET</v>
      </c>
      <c r="I31" s="463" t="str">
        <f>[61]협력사!I31</f>
        <v>SPRC340</v>
      </c>
      <c r="J31" s="463">
        <f>[61]협력사!J31</f>
        <v>1.5</v>
      </c>
      <c r="K31" s="463">
        <f>[61]협력사!K31</f>
        <v>105</v>
      </c>
      <c r="L31" s="463">
        <f>[61]협력사!L31</f>
        <v>77</v>
      </c>
      <c r="M31" s="465">
        <f>[61]협력사!M31</f>
        <v>7.97</v>
      </c>
      <c r="N31" s="466">
        <f>[61]협력사!N31</f>
        <v>5.2625909999999998E-2</v>
      </c>
      <c r="O31" s="313" t="str">
        <f>[61]협력사!O31</f>
        <v>COIL</v>
      </c>
      <c r="P31" s="316">
        <f>[61]협력사!P31</f>
        <v>1122</v>
      </c>
      <c r="Q31" s="317">
        <f>[61]협력사!Q31</f>
        <v>0</v>
      </c>
      <c r="R31" s="318">
        <f>[61]협력사!R31</f>
        <v>0</v>
      </c>
      <c r="S31" s="318">
        <f>[61]협력사!S31</f>
        <v>0</v>
      </c>
      <c r="T31" s="318">
        <f>[61]협력사!T31</f>
        <v>177</v>
      </c>
      <c r="U31" s="318">
        <f>[61]협력사!U31</f>
        <v>108.44822835000001</v>
      </c>
      <c r="V31" s="318">
        <f>[61]협력사!V31</f>
        <v>68.551771649999992</v>
      </c>
      <c r="W31" s="460">
        <f>[61]협력사!W31</f>
        <v>28.011629274750007</v>
      </c>
      <c r="X31" s="301">
        <f>[61]협력사!X31</f>
        <v>0</v>
      </c>
      <c r="Y31" s="301">
        <f>[61]협력사!Y31</f>
        <v>0</v>
      </c>
      <c r="Z31" s="320">
        <f>[61]협력사!Z31</f>
        <v>0</v>
      </c>
      <c r="AA31" s="321">
        <f>[61]협력사!AA31</f>
        <v>0</v>
      </c>
      <c r="AB31" s="322">
        <f>[61]협력사!AB31</f>
        <v>0</v>
      </c>
      <c r="AC31" s="322">
        <f>[61]협력사!AC31</f>
        <v>0</v>
      </c>
      <c r="AD31" s="322">
        <f>[61]협력사!AD31</f>
        <v>0</v>
      </c>
      <c r="AE31" s="322">
        <f>[61]협력사!AE31</f>
        <v>0</v>
      </c>
      <c r="AF31" s="322">
        <f>[61]협력사!AF31</f>
        <v>0</v>
      </c>
      <c r="AG31" s="322">
        <f>[61]협력사!AG31</f>
        <v>0</v>
      </c>
      <c r="AH31" s="322">
        <f>[61]협력사!AH31</f>
        <v>0</v>
      </c>
      <c r="AI31" s="322">
        <f>[61]협력사!AI31</f>
        <v>0</v>
      </c>
      <c r="AJ31" s="322">
        <f>[61]협력사!AJ31</f>
        <v>0</v>
      </c>
      <c r="AK31" s="322">
        <f>[61]협력사!AK31</f>
        <v>0</v>
      </c>
      <c r="AL31" s="322">
        <f>[61]협력사!AL31</f>
        <v>0</v>
      </c>
      <c r="AM31" s="322">
        <f>[61]협력사!AM31</f>
        <v>0</v>
      </c>
      <c r="AN31" s="322">
        <f>[61]협력사!AN31</f>
        <v>0</v>
      </c>
      <c r="AO31" s="322">
        <f>[61]협력사!AO31</f>
        <v>0</v>
      </c>
      <c r="AP31" s="322">
        <f>[61]협력사!AP31</f>
        <v>0</v>
      </c>
      <c r="AQ31" s="322">
        <f>[61]협력사!AQ31</f>
        <v>0</v>
      </c>
      <c r="AR31" s="322">
        <f>[61]협력사!AR31</f>
        <v>0</v>
      </c>
      <c r="AS31" s="322">
        <f>[61]협력사!AS31</f>
        <v>0</v>
      </c>
      <c r="AT31" s="322">
        <f>[61]협력사!AT31</f>
        <v>0</v>
      </c>
      <c r="AU31" s="322">
        <f>[61]협력사!AU31</f>
        <v>0</v>
      </c>
      <c r="AV31" s="322">
        <f>[61]협력사!AV31</f>
        <v>0</v>
      </c>
      <c r="AW31" s="322">
        <f>[61]협력사!AW31</f>
        <v>0</v>
      </c>
      <c r="AX31" s="322">
        <f>[61]협력사!AX31</f>
        <v>0</v>
      </c>
      <c r="AY31" s="322">
        <f>[61]협력사!AY31</f>
        <v>0</v>
      </c>
      <c r="AZ31" s="322">
        <f>[61]협력사!AZ31</f>
        <v>0</v>
      </c>
      <c r="BA31" s="322">
        <f>[61]협력사!BA31</f>
        <v>0</v>
      </c>
      <c r="BB31" s="322">
        <f>[61]협력사!BB31</f>
        <v>0</v>
      </c>
      <c r="BC31" s="322">
        <f>[61]협력사!BC31</f>
        <v>0</v>
      </c>
      <c r="BD31" s="323">
        <f>[61]협력사!BD31</f>
        <v>0</v>
      </c>
      <c r="BE31" s="324">
        <f>[61]협력사!BE31</f>
        <v>0</v>
      </c>
      <c r="BF31" s="22">
        <f>[61]협력사!BF31</f>
        <v>0</v>
      </c>
      <c r="BG31" s="320">
        <f>[61]협력사!BG31</f>
        <v>0</v>
      </c>
      <c r="BH31" s="320">
        <f>[61]협력사!BH31</f>
        <v>0</v>
      </c>
      <c r="BI31" s="320">
        <f>[61]협력사!BI31</f>
        <v>0</v>
      </c>
      <c r="BJ31" s="320">
        <f>[61]협력사!BJ31</f>
        <v>0</v>
      </c>
      <c r="BK31" s="320">
        <f>[61]협력사!BK31</f>
        <v>0</v>
      </c>
      <c r="BL31" s="320">
        <f>[61]협력사!BL31</f>
        <v>0</v>
      </c>
      <c r="BM31" s="320">
        <f>[61]협력사!BM31</f>
        <v>0</v>
      </c>
      <c r="BN31" s="320">
        <f>[61]협력사!BN31</f>
        <v>0</v>
      </c>
      <c r="BO31" s="320">
        <f>[61]협력사!BO31</f>
        <v>0</v>
      </c>
      <c r="BP31" s="320">
        <f>[61]협력사!BP31</f>
        <v>0</v>
      </c>
      <c r="BQ31" s="320">
        <f>[61]협력사!BQ31</f>
        <v>0</v>
      </c>
      <c r="BR31" s="320">
        <f>[61]협력사!BR31</f>
        <v>0</v>
      </c>
      <c r="BS31" s="320">
        <f>[61]협력사!BS31</f>
        <v>0</v>
      </c>
      <c r="BT31" s="320">
        <f>[61]협력사!BT31</f>
        <v>0</v>
      </c>
      <c r="BU31" s="320">
        <f>[61]협력사!BU31</f>
        <v>0</v>
      </c>
      <c r="BV31" s="320">
        <f>[61]협력사!BV31</f>
        <v>0</v>
      </c>
      <c r="BW31" s="320">
        <f>[61]협력사!BW31</f>
        <v>0</v>
      </c>
      <c r="BX31" s="320">
        <f>[61]협력사!BX31</f>
        <v>0</v>
      </c>
      <c r="BY31" s="320">
        <f>[61]협력사!BY31</f>
        <v>0</v>
      </c>
      <c r="BZ31" s="320">
        <f>[61]협력사!BZ31</f>
        <v>0</v>
      </c>
      <c r="CA31" s="320">
        <f>[61]협력사!CA31</f>
        <v>0</v>
      </c>
      <c r="CB31" s="320">
        <f>[61]협력사!CB31</f>
        <v>0</v>
      </c>
      <c r="CC31" s="320">
        <f>[61]협력사!CC31</f>
        <v>0</v>
      </c>
      <c r="CD31" s="320">
        <f>[61]협력사!CD31</f>
        <v>0</v>
      </c>
      <c r="CE31" s="320">
        <f>[61]협력사!CE31</f>
        <v>0</v>
      </c>
      <c r="CF31" s="320">
        <f>[61]협력사!CF31</f>
        <v>0</v>
      </c>
      <c r="CG31" s="320">
        <f>[61]협력사!CG31</f>
        <v>0</v>
      </c>
      <c r="CH31" s="320">
        <f>[61]협력사!CH31</f>
        <v>0</v>
      </c>
      <c r="CI31" s="320">
        <f>[61]협력사!CI31</f>
        <v>0</v>
      </c>
      <c r="CJ31" s="320">
        <f>[61]협력사!CJ31</f>
        <v>0</v>
      </c>
      <c r="CK31" s="320">
        <f>[61]협력사!CK31</f>
        <v>0</v>
      </c>
    </row>
    <row r="32" spans="1:89" s="22" customFormat="1" ht="27.95" customHeight="1">
      <c r="A32" s="22" t="str">
        <f>[61]협력사!A32</f>
        <v>인알파코리아KA4 외</v>
      </c>
      <c r="B32" s="23" t="str">
        <f>[61]협력사!B32</f>
        <v>JS인알파</v>
      </c>
      <c r="C32" s="23" t="str">
        <f>[61]협력사!C32</f>
        <v>인알파코리아</v>
      </c>
      <c r="D32" s="624"/>
      <c r="E32" s="325" t="str">
        <f>[61]협력사!E32</f>
        <v>MQ4</v>
      </c>
      <c r="F32" s="325" t="str">
        <f>[61]협력사!F32</f>
        <v>50011307B</v>
      </c>
      <c r="G32" s="313" t="str">
        <f>[61]협력사!G32</f>
        <v>50011307B</v>
      </c>
      <c r="H32" s="467" t="str">
        <f>[61]협력사!H32</f>
        <v xml:space="preserve">ROLLO CASSETTE </v>
      </c>
      <c r="I32" s="313" t="str">
        <f>[61]협력사!I32</f>
        <v>SPCC</v>
      </c>
      <c r="J32" s="313">
        <f>[61]협력사!J32</f>
        <v>1</v>
      </c>
      <c r="K32" s="313">
        <f>[61]협력사!K32</f>
        <v>153</v>
      </c>
      <c r="L32" s="313">
        <f>[61]협력사!L32</f>
        <v>930</v>
      </c>
      <c r="M32" s="314">
        <f>[61]협력사!M32</f>
        <v>7.85</v>
      </c>
      <c r="N32" s="327">
        <f>[61]협력사!N32</f>
        <v>6.0719750000000003E-2</v>
      </c>
      <c r="O32" s="312" t="str">
        <f>[61]협력사!O32</f>
        <v>COIL</v>
      </c>
      <c r="P32" s="316">
        <f>[61]협력사!P32</f>
        <v>1076</v>
      </c>
      <c r="Q32" s="317">
        <f>[61]협력사!Q32</f>
        <v>0</v>
      </c>
      <c r="R32" s="318">
        <f>[61]협력사!R32</f>
        <v>0</v>
      </c>
      <c r="S32" s="318">
        <f>[61]협력사!S32</f>
        <v>0</v>
      </c>
      <c r="T32" s="318">
        <f>[61]협력사!T32</f>
        <v>1200</v>
      </c>
      <c r="U32" s="318">
        <f>[61]협력사!U32</f>
        <v>1201.866714</v>
      </c>
      <c r="V32" s="318">
        <f>[61]협력사!V32</f>
        <v>-1.8667140000000018</v>
      </c>
      <c r="W32" s="460">
        <f>[61]협력사!W32</f>
        <v>221.80553950499998</v>
      </c>
      <c r="X32" s="301">
        <f>[61]협력사!X32</f>
        <v>0</v>
      </c>
      <c r="Y32" s="301">
        <f>[61]협력사!Y32</f>
        <v>0</v>
      </c>
      <c r="Z32" s="320">
        <f>[61]협력사!Z32</f>
        <v>0</v>
      </c>
      <c r="AA32" s="321">
        <f>[61]협력사!AA32</f>
        <v>0</v>
      </c>
      <c r="AB32" s="321">
        <f>[61]협력사!AB32</f>
        <v>0</v>
      </c>
      <c r="AC32" s="321">
        <f>[61]협력사!AC32</f>
        <v>0</v>
      </c>
      <c r="AD32" s="321">
        <f>[61]협력사!AD32</f>
        <v>0</v>
      </c>
      <c r="AE32" s="321">
        <f>[61]협력사!AE32</f>
        <v>0</v>
      </c>
      <c r="AF32" s="321">
        <f>[61]협력사!AF32</f>
        <v>0</v>
      </c>
      <c r="AG32" s="321">
        <f>[61]협력사!AG32</f>
        <v>0</v>
      </c>
      <c r="AH32" s="321">
        <f>[61]협력사!AH32</f>
        <v>0</v>
      </c>
      <c r="AI32" s="321">
        <f>[61]협력사!AI32</f>
        <v>0</v>
      </c>
      <c r="AJ32" s="321">
        <f>[61]협력사!AJ32</f>
        <v>0</v>
      </c>
      <c r="AK32" s="321">
        <f>[61]협력사!AK32</f>
        <v>0</v>
      </c>
      <c r="AL32" s="322">
        <f>[61]협력사!AL32</f>
        <v>0</v>
      </c>
      <c r="AM32" s="321">
        <f>[61]협력사!AM32</f>
        <v>0</v>
      </c>
      <c r="AN32" s="321">
        <f>[61]협력사!AN32</f>
        <v>0</v>
      </c>
      <c r="AO32" s="321">
        <f>[61]협력사!AO32</f>
        <v>0</v>
      </c>
      <c r="AP32" s="321">
        <f>[61]협력사!AP32</f>
        <v>0</v>
      </c>
      <c r="AQ32" s="321">
        <f>[61]협력사!AQ32</f>
        <v>0</v>
      </c>
      <c r="AR32" s="322">
        <f>[61]협력사!AR32</f>
        <v>0</v>
      </c>
      <c r="AS32" s="321">
        <f>[61]협력사!AS32</f>
        <v>0</v>
      </c>
      <c r="AT32" s="321">
        <f>[61]협력사!AT32</f>
        <v>0</v>
      </c>
      <c r="AU32" s="322">
        <f>[61]협력사!AU32</f>
        <v>0</v>
      </c>
      <c r="AV32" s="321">
        <f>[61]협력사!AV32</f>
        <v>0</v>
      </c>
      <c r="AW32" s="321">
        <f>[61]협력사!AW32</f>
        <v>0</v>
      </c>
      <c r="AX32" s="322">
        <f>[61]협력사!AX32</f>
        <v>0</v>
      </c>
      <c r="AY32" s="322">
        <f>[61]협력사!AY32</f>
        <v>0</v>
      </c>
      <c r="AZ32" s="321">
        <f>[61]협력사!AZ32</f>
        <v>0</v>
      </c>
      <c r="BA32" s="322">
        <f>[61]협력사!BA32</f>
        <v>0</v>
      </c>
      <c r="BB32" s="321">
        <f>[61]협력사!BB32</f>
        <v>0</v>
      </c>
      <c r="BC32" s="321">
        <f>[61]협력사!BC32</f>
        <v>0</v>
      </c>
      <c r="BD32" s="323">
        <f>[61]협력사!BD32</f>
        <v>0</v>
      </c>
      <c r="BE32" s="324">
        <f>[61]협력사!BE32</f>
        <v>0</v>
      </c>
      <c r="BF32" s="22">
        <f>[61]협력사!BF32</f>
        <v>0</v>
      </c>
      <c r="BG32" s="320">
        <f>[61]협력사!BG32</f>
        <v>0</v>
      </c>
      <c r="BH32" s="320">
        <f>[61]협력사!BH32</f>
        <v>0</v>
      </c>
      <c r="BI32" s="320">
        <f>[61]협력사!BI32</f>
        <v>0</v>
      </c>
      <c r="BJ32" s="320">
        <f>[61]협력사!BJ32</f>
        <v>0</v>
      </c>
      <c r="BK32" s="320">
        <f>[61]협력사!BK32</f>
        <v>0</v>
      </c>
      <c r="BL32" s="320">
        <f>[61]협력사!BL32</f>
        <v>0</v>
      </c>
      <c r="BM32" s="320">
        <f>[61]협력사!BM32</f>
        <v>0</v>
      </c>
      <c r="BN32" s="320">
        <f>[61]협력사!BN32</f>
        <v>0</v>
      </c>
      <c r="BO32" s="320">
        <f>[61]협력사!BO32</f>
        <v>0</v>
      </c>
      <c r="BP32" s="320">
        <f>[61]협력사!BP32</f>
        <v>0</v>
      </c>
      <c r="BQ32" s="320">
        <f>[61]협력사!BQ32</f>
        <v>0</v>
      </c>
      <c r="BR32" s="320">
        <f>[61]협력사!BR32</f>
        <v>0</v>
      </c>
      <c r="BS32" s="320">
        <f>[61]협력사!BS32</f>
        <v>0</v>
      </c>
      <c r="BT32" s="320">
        <f>[61]협력사!BT32</f>
        <v>0</v>
      </c>
      <c r="BU32" s="320">
        <f>[61]협력사!BU32</f>
        <v>0</v>
      </c>
      <c r="BV32" s="320">
        <f>[61]협력사!BV32</f>
        <v>0</v>
      </c>
      <c r="BW32" s="320">
        <f>[61]협력사!BW32</f>
        <v>0</v>
      </c>
      <c r="BX32" s="320">
        <f>[61]협력사!BX32</f>
        <v>0</v>
      </c>
      <c r="BY32" s="320">
        <f>[61]협력사!BY32</f>
        <v>0</v>
      </c>
      <c r="BZ32" s="320">
        <f>[61]협력사!BZ32</f>
        <v>0</v>
      </c>
      <c r="CA32" s="320">
        <f>[61]협력사!CA32</f>
        <v>0</v>
      </c>
      <c r="CB32" s="320">
        <f>[61]협력사!CB32</f>
        <v>0</v>
      </c>
      <c r="CC32" s="320">
        <f>[61]협력사!CC32</f>
        <v>0</v>
      </c>
      <c r="CD32" s="320">
        <f>[61]협력사!CD32</f>
        <v>0</v>
      </c>
      <c r="CE32" s="320">
        <f>[61]협력사!CE32</f>
        <v>0</v>
      </c>
      <c r="CF32" s="320">
        <f>[61]협력사!CF32</f>
        <v>0</v>
      </c>
      <c r="CG32" s="320">
        <f>[61]협력사!CG32</f>
        <v>0</v>
      </c>
      <c r="CH32" s="320">
        <f>[61]협력사!CH32</f>
        <v>0</v>
      </c>
      <c r="CI32" s="320">
        <f>[61]협력사!CI32</f>
        <v>0</v>
      </c>
      <c r="CJ32" s="320">
        <f>[61]협력사!CJ32</f>
        <v>0</v>
      </c>
      <c r="CK32" s="320">
        <f>[61]협력사!CK32</f>
        <v>0</v>
      </c>
    </row>
    <row r="33" spans="1:89" s="22" customFormat="1" ht="27.95" customHeight="1">
      <c r="A33" s="22" t="str">
        <f>[61]협력사!A33</f>
        <v>인알파코리아KA4 외</v>
      </c>
      <c r="B33" s="23" t="str">
        <f>[61]협력사!B33</f>
        <v>신성인알파</v>
      </c>
      <c r="C33" s="23" t="str">
        <f>[61]협력사!C33</f>
        <v>인알파코리아</v>
      </c>
      <c r="D33" s="624" t="str">
        <f>[61]협력사!D33</f>
        <v>신성산업</v>
      </c>
      <c r="E33" s="325" t="str">
        <f>[61]협력사!E33</f>
        <v>MQ4</v>
      </c>
      <c r="F33" s="325" t="str">
        <f>[61]협력사!F33</f>
        <v>50011382D</v>
      </c>
      <c r="G33" s="313">
        <f>[61]협력사!G33</f>
        <v>50011385</v>
      </c>
      <c r="H33" s="467" t="str">
        <f>[61]협력사!H33</f>
        <v>CENTER CROSS MEMBER UPPER</v>
      </c>
      <c r="I33" s="313" t="str">
        <f>[61]협력사!I33</f>
        <v>SPFC980</v>
      </c>
      <c r="J33" s="313">
        <f>[61]협력사!J33</f>
        <v>1.6</v>
      </c>
      <c r="K33" s="313">
        <f>[61]협력사!K33</f>
        <v>168</v>
      </c>
      <c r="L33" s="313">
        <f>[61]협력사!L33</f>
        <v>1120</v>
      </c>
      <c r="M33" s="314">
        <f>[61]협력사!M33</f>
        <v>7.85</v>
      </c>
      <c r="N33" s="327">
        <f>[61]협력사!N33</f>
        <v>0.10187729999999999</v>
      </c>
      <c r="O33" s="312" t="str">
        <f>[61]협력사!O33</f>
        <v>COIL</v>
      </c>
      <c r="P33" s="316">
        <f>[61]협력사!P33</f>
        <v>1131.5999999999999</v>
      </c>
      <c r="Q33" s="317">
        <f>[61]협력사!Q33</f>
        <v>0</v>
      </c>
      <c r="R33" s="318">
        <f>[61]협력사!R33</f>
        <v>0</v>
      </c>
      <c r="S33" s="318">
        <f>[61]협력사!S33</f>
        <v>0</v>
      </c>
      <c r="T33" s="318">
        <f>[61]협력사!T33</f>
        <v>2680</v>
      </c>
      <c r="U33" s="318">
        <f>[61]협력사!U33</f>
        <v>2674.2985113599998</v>
      </c>
      <c r="V33" s="318">
        <f>[61]협력사!V33</f>
        <v>5.7014886400002069</v>
      </c>
      <c r="W33" s="460">
        <f>[61]협력사!W33</f>
        <v>509.33511763199994</v>
      </c>
      <c r="X33" s="301">
        <f>[61]협력사!X33</f>
        <v>0</v>
      </c>
      <c r="Y33" s="301">
        <f>[61]협력사!Y33</f>
        <v>0</v>
      </c>
      <c r="Z33" s="320">
        <f>[61]협력사!Z33</f>
        <v>0</v>
      </c>
      <c r="AA33" s="321">
        <f>[61]협력사!AA33</f>
        <v>0</v>
      </c>
      <c r="AB33" s="322">
        <f>[61]협력사!AB33</f>
        <v>0</v>
      </c>
      <c r="AC33" s="322">
        <f>[61]협력사!AC33</f>
        <v>0</v>
      </c>
      <c r="AD33" s="322">
        <f>[61]협력사!AD33</f>
        <v>0</v>
      </c>
      <c r="AE33" s="322">
        <f>[61]협력사!AE33</f>
        <v>0</v>
      </c>
      <c r="AF33" s="322">
        <f>[61]협력사!AF33</f>
        <v>0</v>
      </c>
      <c r="AG33" s="322">
        <f>[61]협력사!AG33</f>
        <v>0</v>
      </c>
      <c r="AH33" s="322">
        <f>[61]협력사!AH33</f>
        <v>0</v>
      </c>
      <c r="AI33" s="322">
        <f>[61]협력사!AI33</f>
        <v>0</v>
      </c>
      <c r="AJ33" s="322">
        <f>[61]협력사!AJ33</f>
        <v>0</v>
      </c>
      <c r="AK33" s="322">
        <f>[61]협력사!AK33</f>
        <v>0</v>
      </c>
      <c r="AL33" s="322">
        <f>[61]협력사!AL33</f>
        <v>0</v>
      </c>
      <c r="AM33" s="322">
        <f>[61]협력사!AM33</f>
        <v>0</v>
      </c>
      <c r="AN33" s="322">
        <f>[61]협력사!AN33</f>
        <v>0</v>
      </c>
      <c r="AO33" s="322">
        <f>[61]협력사!AO33</f>
        <v>0</v>
      </c>
      <c r="AP33" s="322">
        <f>[61]협력사!AP33</f>
        <v>0</v>
      </c>
      <c r="AQ33" s="322">
        <f>[61]협력사!AQ33</f>
        <v>0</v>
      </c>
      <c r="AR33" s="322">
        <f>[61]협력사!AR33</f>
        <v>0</v>
      </c>
      <c r="AS33" s="322">
        <f>[61]협력사!AS33</f>
        <v>0</v>
      </c>
      <c r="AT33" s="322">
        <f>[61]협력사!AT33</f>
        <v>0</v>
      </c>
      <c r="AU33" s="322">
        <f>[61]협력사!AU33</f>
        <v>0</v>
      </c>
      <c r="AV33" s="322">
        <f>[61]협력사!AV33</f>
        <v>0</v>
      </c>
      <c r="AW33" s="322">
        <f>[61]협력사!AW33</f>
        <v>0</v>
      </c>
      <c r="AX33" s="322">
        <f>[61]협력사!AX33</f>
        <v>0</v>
      </c>
      <c r="AY33" s="322">
        <f>[61]협력사!AY33</f>
        <v>0</v>
      </c>
      <c r="AZ33" s="322">
        <f>[61]협력사!AZ33</f>
        <v>0</v>
      </c>
      <c r="BA33" s="322">
        <f>[61]협력사!BA33</f>
        <v>0</v>
      </c>
      <c r="BB33" s="322">
        <f>[61]협력사!BB33</f>
        <v>0</v>
      </c>
      <c r="BC33" s="322">
        <f>[61]협력사!BC33</f>
        <v>0</v>
      </c>
      <c r="BD33" s="323">
        <f>[61]협력사!BD33</f>
        <v>0</v>
      </c>
      <c r="BE33" s="324">
        <f>[61]협력사!BE33</f>
        <v>0</v>
      </c>
      <c r="BF33" s="22">
        <f>[61]협력사!BF33</f>
        <v>0</v>
      </c>
      <c r="BG33" s="320">
        <f>[61]협력사!BG33</f>
        <v>0</v>
      </c>
      <c r="BH33" s="320">
        <f>[61]협력사!BH33</f>
        <v>0</v>
      </c>
      <c r="BI33" s="320">
        <f>[61]협력사!BI33</f>
        <v>0</v>
      </c>
      <c r="BJ33" s="320">
        <f>[61]협력사!BJ33</f>
        <v>0</v>
      </c>
      <c r="BK33" s="320">
        <f>[61]협력사!BK33</f>
        <v>0</v>
      </c>
      <c r="BL33" s="320">
        <f>[61]협력사!BL33</f>
        <v>0</v>
      </c>
      <c r="BM33" s="320">
        <f>[61]협력사!BM33</f>
        <v>0</v>
      </c>
      <c r="BN33" s="320">
        <f>[61]협력사!BN33</f>
        <v>0</v>
      </c>
      <c r="BO33" s="320">
        <f>[61]협력사!BO33</f>
        <v>0</v>
      </c>
      <c r="BP33" s="320">
        <f>[61]협력사!BP33</f>
        <v>0</v>
      </c>
      <c r="BQ33" s="320">
        <f>[61]협력사!BQ33</f>
        <v>0</v>
      </c>
      <c r="BR33" s="320">
        <f>[61]협력사!BR33</f>
        <v>0</v>
      </c>
      <c r="BS33" s="320">
        <f>[61]협력사!BS33</f>
        <v>0</v>
      </c>
      <c r="BT33" s="320">
        <f>[61]협력사!BT33</f>
        <v>0</v>
      </c>
      <c r="BU33" s="320">
        <f>[61]협력사!BU33</f>
        <v>0</v>
      </c>
      <c r="BV33" s="320">
        <f>[61]협력사!BV33</f>
        <v>0</v>
      </c>
      <c r="BW33" s="320">
        <f>[61]협력사!BW33</f>
        <v>0</v>
      </c>
      <c r="BX33" s="320">
        <f>[61]협력사!BX33</f>
        <v>0</v>
      </c>
      <c r="BY33" s="320">
        <f>[61]협력사!BY33</f>
        <v>0</v>
      </c>
      <c r="BZ33" s="320">
        <f>[61]협력사!BZ33</f>
        <v>0</v>
      </c>
      <c r="CA33" s="320">
        <f>[61]협력사!CA33</f>
        <v>0</v>
      </c>
      <c r="CB33" s="320">
        <f>[61]협력사!CB33</f>
        <v>0</v>
      </c>
      <c r="CC33" s="320">
        <f>[61]협력사!CC33</f>
        <v>0</v>
      </c>
      <c r="CD33" s="320">
        <f>[61]협력사!CD33</f>
        <v>0</v>
      </c>
      <c r="CE33" s="320">
        <f>[61]협력사!CE33</f>
        <v>0</v>
      </c>
      <c r="CF33" s="320">
        <f>[61]협력사!CF33</f>
        <v>0</v>
      </c>
      <c r="CG33" s="320">
        <f>[61]협력사!CG33</f>
        <v>0</v>
      </c>
      <c r="CH33" s="320">
        <f>[61]협력사!CH33</f>
        <v>0</v>
      </c>
      <c r="CI33" s="320">
        <f>[61]협력사!CI33</f>
        <v>0</v>
      </c>
      <c r="CJ33" s="320">
        <f>[61]협력사!CJ33</f>
        <v>0</v>
      </c>
      <c r="CK33" s="320">
        <f>[61]협력사!CK33</f>
        <v>0</v>
      </c>
    </row>
    <row r="34" spans="1:89" s="22" customFormat="1" ht="27.95" customHeight="1">
      <c r="A34" s="22" t="str">
        <f>[61]협력사!A34</f>
        <v>인알파코리아KA4 외</v>
      </c>
      <c r="B34" s="23" t="str">
        <f>[61]협력사!B34</f>
        <v>신성인알파</v>
      </c>
      <c r="C34" s="23" t="str">
        <f>[61]협력사!C34</f>
        <v>인알파코리아</v>
      </c>
      <c r="D34" s="624"/>
      <c r="E34" s="325" t="str">
        <f>[61]협력사!E34</f>
        <v>MQ4</v>
      </c>
      <c r="F34" s="325" t="str">
        <f>[61]협력사!F34</f>
        <v>50011382D</v>
      </c>
      <c r="G34" s="312">
        <f>[61]협력사!G34</f>
        <v>50011384</v>
      </c>
      <c r="H34" s="459" t="str">
        <f>[61]협력사!H34</f>
        <v>CENTER CROSS MEMBER LOWER</v>
      </c>
      <c r="I34" s="325" t="str">
        <f>[61]협력사!I34</f>
        <v>SPRC340</v>
      </c>
      <c r="J34" s="326">
        <f>[61]협력사!J34</f>
        <v>1</v>
      </c>
      <c r="K34" s="326">
        <f>[61]협력사!K34</f>
        <v>920</v>
      </c>
      <c r="L34" s="326">
        <f>[61]협력사!L34</f>
        <v>90</v>
      </c>
      <c r="M34" s="314">
        <f>[61]협력사!M34</f>
        <v>7.85</v>
      </c>
      <c r="N34" s="327">
        <f>[61]협력사!N34</f>
        <v>0.64998</v>
      </c>
      <c r="O34" s="312" t="str">
        <f>[61]협력사!O34</f>
        <v>COIL</v>
      </c>
      <c r="P34" s="316">
        <f>[61]협력사!P34</f>
        <v>1046.5999999999999</v>
      </c>
      <c r="Q34" s="317">
        <f>[61]협력사!Q34</f>
        <v>0</v>
      </c>
      <c r="R34" s="318">
        <f>[61]협력사!R34</f>
        <v>0</v>
      </c>
      <c r="S34" s="318">
        <f>[61]협력사!S34</f>
        <v>0</v>
      </c>
      <c r="T34" s="318">
        <f>[61]협력사!T34</f>
        <v>773</v>
      </c>
      <c r="U34" s="318">
        <f>[61]협력사!U34</f>
        <v>680.26906799999995</v>
      </c>
      <c r="V34" s="318">
        <f>[61]협력사!V34</f>
        <v>92.730932000000053</v>
      </c>
      <c r="W34" s="460">
        <f>[61]협력사!W34</f>
        <v>77.34309660000001</v>
      </c>
      <c r="X34" s="301">
        <f>[61]협력사!X34</f>
        <v>0</v>
      </c>
      <c r="Y34" s="301">
        <f>[61]협력사!Y34</f>
        <v>0</v>
      </c>
      <c r="Z34" s="320">
        <f>[61]협력사!Z34</f>
        <v>0</v>
      </c>
      <c r="AA34" s="321">
        <f>[61]협력사!AA34</f>
        <v>0</v>
      </c>
      <c r="AB34" s="322">
        <f>[61]협력사!AB34</f>
        <v>0</v>
      </c>
      <c r="AC34" s="322">
        <f>[61]협력사!AC34</f>
        <v>0</v>
      </c>
      <c r="AD34" s="322">
        <f>[61]협력사!AD34</f>
        <v>0</v>
      </c>
      <c r="AE34" s="322">
        <f>[61]협력사!AE34</f>
        <v>0</v>
      </c>
      <c r="AF34" s="322">
        <f>[61]협력사!AF34</f>
        <v>0</v>
      </c>
      <c r="AG34" s="322">
        <f>[61]협력사!AG34</f>
        <v>0</v>
      </c>
      <c r="AH34" s="322">
        <f>[61]협력사!AH34</f>
        <v>0</v>
      </c>
      <c r="AI34" s="322">
        <f>[61]협력사!AI34</f>
        <v>0</v>
      </c>
      <c r="AJ34" s="322">
        <f>[61]협력사!AJ34</f>
        <v>0</v>
      </c>
      <c r="AK34" s="322">
        <f>[61]협력사!AK34</f>
        <v>0</v>
      </c>
      <c r="AL34" s="322">
        <f>[61]협력사!AL34</f>
        <v>0</v>
      </c>
      <c r="AM34" s="322">
        <f>[61]협력사!AM34</f>
        <v>0</v>
      </c>
      <c r="AN34" s="322">
        <f>[61]협력사!AN34</f>
        <v>0</v>
      </c>
      <c r="AO34" s="322">
        <f>[61]협력사!AO34</f>
        <v>0</v>
      </c>
      <c r="AP34" s="322">
        <f>[61]협력사!AP34</f>
        <v>0</v>
      </c>
      <c r="AQ34" s="322">
        <f>[61]협력사!AQ34</f>
        <v>0</v>
      </c>
      <c r="AR34" s="322">
        <f>[61]협력사!AR34</f>
        <v>0</v>
      </c>
      <c r="AS34" s="322">
        <f>[61]협력사!AS34</f>
        <v>0</v>
      </c>
      <c r="AT34" s="322">
        <f>[61]협력사!AT34</f>
        <v>0</v>
      </c>
      <c r="AU34" s="322">
        <f>[61]협력사!AU34</f>
        <v>0</v>
      </c>
      <c r="AV34" s="322">
        <f>[61]협력사!AV34</f>
        <v>0</v>
      </c>
      <c r="AW34" s="322">
        <f>[61]협력사!AW34</f>
        <v>0</v>
      </c>
      <c r="AX34" s="322">
        <f>[61]협력사!AX34</f>
        <v>0</v>
      </c>
      <c r="AY34" s="322">
        <f>[61]협력사!AY34</f>
        <v>0</v>
      </c>
      <c r="AZ34" s="322">
        <f>[61]협력사!AZ34</f>
        <v>0</v>
      </c>
      <c r="BA34" s="322">
        <f>[61]협력사!BA34</f>
        <v>0</v>
      </c>
      <c r="BB34" s="322">
        <f>[61]협력사!BB34</f>
        <v>0</v>
      </c>
      <c r="BC34" s="322">
        <f>[61]협력사!BC34</f>
        <v>0</v>
      </c>
      <c r="BD34" s="323">
        <f>[61]협력사!BD34</f>
        <v>0</v>
      </c>
      <c r="BE34" s="324">
        <f>[61]협력사!BE34</f>
        <v>0</v>
      </c>
      <c r="BF34" s="22">
        <f>[61]협력사!BF34</f>
        <v>0</v>
      </c>
      <c r="BG34" s="320">
        <f>[61]협력사!BG34</f>
        <v>0</v>
      </c>
      <c r="BH34" s="320">
        <f>[61]협력사!BH34</f>
        <v>0</v>
      </c>
      <c r="BI34" s="320">
        <f>[61]협력사!BI34</f>
        <v>0</v>
      </c>
      <c r="BJ34" s="320">
        <f>[61]협력사!BJ34</f>
        <v>0</v>
      </c>
      <c r="BK34" s="320">
        <f>[61]협력사!BK34</f>
        <v>0</v>
      </c>
      <c r="BL34" s="320">
        <f>[61]협력사!BL34</f>
        <v>0</v>
      </c>
      <c r="BM34" s="320">
        <f>[61]협력사!BM34</f>
        <v>0</v>
      </c>
      <c r="BN34" s="320">
        <f>[61]협력사!BN34</f>
        <v>0</v>
      </c>
      <c r="BO34" s="320">
        <f>[61]협력사!BO34</f>
        <v>0</v>
      </c>
      <c r="BP34" s="320">
        <f>[61]협력사!BP34</f>
        <v>0</v>
      </c>
      <c r="BQ34" s="320">
        <f>[61]협력사!BQ34</f>
        <v>0</v>
      </c>
      <c r="BR34" s="320">
        <f>[61]협력사!BR34</f>
        <v>0</v>
      </c>
      <c r="BS34" s="320">
        <f>[61]협력사!BS34</f>
        <v>0</v>
      </c>
      <c r="BT34" s="320">
        <f>[61]협력사!BT34</f>
        <v>0</v>
      </c>
      <c r="BU34" s="320">
        <f>[61]협력사!BU34</f>
        <v>0</v>
      </c>
      <c r="BV34" s="320">
        <f>[61]협력사!BV34</f>
        <v>0</v>
      </c>
      <c r="BW34" s="320">
        <f>[61]협력사!BW34</f>
        <v>0</v>
      </c>
      <c r="BX34" s="320">
        <f>[61]협력사!BX34</f>
        <v>0</v>
      </c>
      <c r="BY34" s="320">
        <f>[61]협력사!BY34</f>
        <v>0</v>
      </c>
      <c r="BZ34" s="320">
        <f>[61]협력사!BZ34</f>
        <v>0</v>
      </c>
      <c r="CA34" s="320">
        <f>[61]협력사!CA34</f>
        <v>0</v>
      </c>
      <c r="CB34" s="320">
        <f>[61]협력사!CB34</f>
        <v>0</v>
      </c>
      <c r="CC34" s="320">
        <f>[61]협력사!CC34</f>
        <v>0</v>
      </c>
      <c r="CD34" s="320">
        <f>[61]협력사!CD34</f>
        <v>0</v>
      </c>
      <c r="CE34" s="320">
        <f>[61]협력사!CE34</f>
        <v>0</v>
      </c>
      <c r="CF34" s="320">
        <f>[61]협력사!CF34</f>
        <v>0</v>
      </c>
      <c r="CG34" s="320">
        <f>[61]협력사!CG34</f>
        <v>0</v>
      </c>
      <c r="CH34" s="320">
        <f>[61]협력사!CH34</f>
        <v>0</v>
      </c>
      <c r="CI34" s="320">
        <f>[61]협력사!CI34</f>
        <v>0</v>
      </c>
      <c r="CJ34" s="320">
        <f>[61]협력사!CJ34</f>
        <v>0</v>
      </c>
      <c r="CK34" s="320">
        <f>[61]협력사!CK34</f>
        <v>0</v>
      </c>
    </row>
    <row r="35" spans="1:89" s="22" customFormat="1" ht="27.95" customHeight="1">
      <c r="A35" s="22" t="str">
        <f>[61]협력사!A35</f>
        <v>시중구매</v>
      </c>
      <c r="B35" s="422" t="str">
        <f>[61]협력사!B35</f>
        <v>신성인알파</v>
      </c>
      <c r="C35" s="422" t="str">
        <f>[61]협력사!C35</f>
        <v>시중구매</v>
      </c>
      <c r="D35" s="624" t="str">
        <f>[61]협력사!D35</f>
        <v>에이오에스</v>
      </c>
      <c r="E35" s="463" t="str">
        <f>[61]협력사!E35</f>
        <v>E2SC</v>
      </c>
      <c r="F35" s="463">
        <f>[61]협력사!F35</f>
        <v>0</v>
      </c>
      <c r="G35" s="463">
        <f>[61]협력사!G35</f>
        <v>50010988</v>
      </c>
      <c r="H35" s="464" t="str">
        <f>[61]협력사!H35</f>
        <v>Front Side Reinf LH</v>
      </c>
      <c r="I35" s="462" t="str">
        <f>[61]협력사!I35</f>
        <v>SPCC</v>
      </c>
      <c r="J35" s="468">
        <f>[61]협력사!J35</f>
        <v>1.5</v>
      </c>
      <c r="K35" s="468">
        <f>[61]협력사!K35</f>
        <v>400</v>
      </c>
      <c r="L35" s="468">
        <f>[61]협력사!L35</f>
        <v>225</v>
      </c>
      <c r="M35" s="465">
        <f>[61]협력사!M35</f>
        <v>7.85</v>
      </c>
      <c r="N35" s="466">
        <f>[61]협력사!N35</f>
        <v>1.05975</v>
      </c>
      <c r="O35" s="312" t="str">
        <f>[61]협력사!O35</f>
        <v>COIL</v>
      </c>
      <c r="P35" s="316">
        <f>[61]협력사!P35</f>
        <v>1006</v>
      </c>
      <c r="Q35" s="317">
        <f>[61]협력사!Q35</f>
        <v>0</v>
      </c>
      <c r="R35" s="318">
        <f>[61]협력사!R35</f>
        <v>0</v>
      </c>
      <c r="S35" s="318">
        <f>[61]협력사!S35</f>
        <v>0</v>
      </c>
      <c r="T35" s="318">
        <f>[61]협력사!T35</f>
        <v>587</v>
      </c>
      <c r="U35" s="318">
        <f>[61]협력사!U35</f>
        <v>1066.1085</v>
      </c>
      <c r="V35" s="318">
        <f>[61]협력사!V35</f>
        <v>-479.10850000000005</v>
      </c>
      <c r="W35" s="460">
        <f>[61]협력사!W35</f>
        <v>192.74474999999998</v>
      </c>
      <c r="X35" s="301">
        <f>[61]협력사!X35</f>
        <v>0</v>
      </c>
      <c r="Y35" s="301">
        <f>[61]협력사!Y35</f>
        <v>0</v>
      </c>
      <c r="Z35" s="320">
        <f>[61]협력사!Z35</f>
        <v>0</v>
      </c>
      <c r="AA35" s="321">
        <f>[61]협력사!AA35</f>
        <v>0</v>
      </c>
      <c r="AB35" s="322">
        <f>[61]협력사!AB35</f>
        <v>0</v>
      </c>
      <c r="AC35" s="322">
        <f>[61]협력사!AC35</f>
        <v>0</v>
      </c>
      <c r="AD35" s="322">
        <f>[61]협력사!AD35</f>
        <v>0</v>
      </c>
      <c r="AE35" s="322">
        <f>[61]협력사!AE35</f>
        <v>0</v>
      </c>
      <c r="AF35" s="322">
        <f>[61]협력사!AF35</f>
        <v>0</v>
      </c>
      <c r="AG35" s="322">
        <f>[61]협력사!AG35</f>
        <v>0</v>
      </c>
      <c r="AH35" s="322">
        <f>[61]협력사!AH35</f>
        <v>0</v>
      </c>
      <c r="AI35" s="322">
        <f>[61]협력사!AI35</f>
        <v>0</v>
      </c>
      <c r="AJ35" s="322">
        <f>[61]협력사!AJ35</f>
        <v>0</v>
      </c>
      <c r="AK35" s="322">
        <f>[61]협력사!AK35</f>
        <v>0</v>
      </c>
      <c r="AL35" s="322">
        <f>[61]협력사!AL35</f>
        <v>0</v>
      </c>
      <c r="AM35" s="322">
        <f>[61]협력사!AM35</f>
        <v>0</v>
      </c>
      <c r="AN35" s="322">
        <f>[61]협력사!AN35</f>
        <v>0</v>
      </c>
      <c r="AO35" s="322">
        <f>[61]협력사!AO35</f>
        <v>0</v>
      </c>
      <c r="AP35" s="322">
        <f>[61]협력사!AP35</f>
        <v>0</v>
      </c>
      <c r="AQ35" s="322">
        <f>[61]협력사!AQ35</f>
        <v>0</v>
      </c>
      <c r="AR35" s="322">
        <f>[61]협력사!AR35</f>
        <v>0</v>
      </c>
      <c r="AS35" s="322">
        <f>[61]협력사!AS35</f>
        <v>0</v>
      </c>
      <c r="AT35" s="322">
        <f>[61]협력사!AT35</f>
        <v>0</v>
      </c>
      <c r="AU35" s="322">
        <f>[61]협력사!AU35</f>
        <v>0</v>
      </c>
      <c r="AV35" s="322">
        <f>[61]협력사!AV35</f>
        <v>0</v>
      </c>
      <c r="AW35" s="322">
        <f>[61]협력사!AW35</f>
        <v>0</v>
      </c>
      <c r="AX35" s="322">
        <f>[61]협력사!AX35</f>
        <v>0</v>
      </c>
      <c r="AY35" s="322">
        <f>[61]협력사!AY35</f>
        <v>0</v>
      </c>
      <c r="AZ35" s="322">
        <f>[61]협력사!AZ35</f>
        <v>0</v>
      </c>
      <c r="BA35" s="322">
        <f>[61]협력사!BA35</f>
        <v>0</v>
      </c>
      <c r="BB35" s="322">
        <f>[61]협력사!BB35</f>
        <v>0</v>
      </c>
      <c r="BC35" s="322">
        <f>[61]협력사!BC35</f>
        <v>0</v>
      </c>
      <c r="BD35" s="323">
        <f>[61]협력사!BD35</f>
        <v>0</v>
      </c>
      <c r="BE35" s="324">
        <f>[61]협력사!BE35</f>
        <v>0</v>
      </c>
      <c r="BF35" s="22">
        <f>[61]협력사!BF35</f>
        <v>0</v>
      </c>
      <c r="BG35" s="320">
        <f>[61]협력사!BG35</f>
        <v>0</v>
      </c>
      <c r="BH35" s="320">
        <f>[61]협력사!BH35</f>
        <v>0</v>
      </c>
      <c r="BI35" s="320">
        <f>[61]협력사!BI35</f>
        <v>0</v>
      </c>
      <c r="BJ35" s="320">
        <f>[61]협력사!BJ35</f>
        <v>0</v>
      </c>
      <c r="BK35" s="320">
        <f>[61]협력사!BK35</f>
        <v>0</v>
      </c>
      <c r="BL35" s="320">
        <f>[61]협력사!BL35</f>
        <v>0</v>
      </c>
      <c r="BM35" s="320">
        <f>[61]협력사!BM35</f>
        <v>0</v>
      </c>
      <c r="BN35" s="320">
        <f>[61]협력사!BN35</f>
        <v>0</v>
      </c>
      <c r="BO35" s="320">
        <f>[61]협력사!BO35</f>
        <v>0</v>
      </c>
      <c r="BP35" s="320">
        <f>[61]협력사!BP35</f>
        <v>0</v>
      </c>
      <c r="BQ35" s="320">
        <f>[61]협력사!BQ35</f>
        <v>0</v>
      </c>
      <c r="BR35" s="320">
        <f>[61]협력사!BR35</f>
        <v>0</v>
      </c>
      <c r="BS35" s="320">
        <f>[61]협력사!BS35</f>
        <v>0</v>
      </c>
      <c r="BT35" s="320">
        <f>[61]협력사!BT35</f>
        <v>0</v>
      </c>
      <c r="BU35" s="320">
        <f>[61]협력사!BU35</f>
        <v>0</v>
      </c>
      <c r="BV35" s="320">
        <f>[61]협력사!BV35</f>
        <v>0</v>
      </c>
      <c r="BW35" s="320">
        <f>[61]협력사!BW35</f>
        <v>0</v>
      </c>
      <c r="BX35" s="320">
        <f>[61]협력사!BX35</f>
        <v>0</v>
      </c>
      <c r="BY35" s="320">
        <f>[61]협력사!BY35</f>
        <v>0</v>
      </c>
      <c r="BZ35" s="320">
        <f>[61]협력사!BZ35</f>
        <v>0</v>
      </c>
      <c r="CA35" s="320">
        <f>[61]협력사!CA35</f>
        <v>0</v>
      </c>
      <c r="CB35" s="320">
        <f>[61]협력사!CB35</f>
        <v>0</v>
      </c>
      <c r="CC35" s="320">
        <f>[61]협력사!CC35</f>
        <v>0</v>
      </c>
      <c r="CD35" s="320">
        <f>[61]협력사!CD35</f>
        <v>0</v>
      </c>
      <c r="CE35" s="320">
        <f>[61]협력사!CE35</f>
        <v>0</v>
      </c>
      <c r="CF35" s="320">
        <f>[61]협력사!CF35</f>
        <v>0</v>
      </c>
      <c r="CG35" s="320">
        <f>[61]협력사!CG35</f>
        <v>0</v>
      </c>
      <c r="CH35" s="320">
        <f>[61]협력사!CH35</f>
        <v>0</v>
      </c>
      <c r="CI35" s="320">
        <f>[61]협력사!CI35</f>
        <v>0</v>
      </c>
      <c r="CJ35" s="320">
        <f>[61]협력사!CJ35</f>
        <v>0</v>
      </c>
      <c r="CK35" s="320">
        <f>[61]협력사!CK35</f>
        <v>0</v>
      </c>
    </row>
    <row r="36" spans="1:89" s="22" customFormat="1" ht="27.95" customHeight="1">
      <c r="A36" s="22" t="str">
        <f>[61]협력사!A36</f>
        <v>시중구매</v>
      </c>
      <c r="B36" s="422" t="str">
        <f>[61]협력사!B36</f>
        <v>신성인알파</v>
      </c>
      <c r="C36" s="422" t="str">
        <f>[61]협력사!C36</f>
        <v>시중구매</v>
      </c>
      <c r="D36" s="624"/>
      <c r="E36" s="463" t="str">
        <f>[61]협력사!E36</f>
        <v>E2SC</v>
      </c>
      <c r="F36" s="463">
        <f>[61]협력사!F36</f>
        <v>0</v>
      </c>
      <c r="G36" s="463">
        <f>[61]협력사!G36</f>
        <v>50010989</v>
      </c>
      <c r="H36" s="464" t="str">
        <f>[61]협력사!H36</f>
        <v>Front Side Reinf RH</v>
      </c>
      <c r="I36" s="462" t="str">
        <f>[61]협력사!I36</f>
        <v>SPCC</v>
      </c>
      <c r="J36" s="468">
        <f>[61]협력사!J36</f>
        <v>1.5</v>
      </c>
      <c r="K36" s="468">
        <f>[61]협력사!K36</f>
        <v>400</v>
      </c>
      <c r="L36" s="468">
        <f>[61]협력사!L36</f>
        <v>225</v>
      </c>
      <c r="M36" s="465">
        <f>[61]협력사!M36</f>
        <v>7.85</v>
      </c>
      <c r="N36" s="466">
        <f>[61]협력사!N36</f>
        <v>1.05975</v>
      </c>
      <c r="O36" s="312" t="str">
        <f>[61]협력사!O36</f>
        <v>COIL</v>
      </c>
      <c r="P36" s="316">
        <f>[61]협력사!P36</f>
        <v>1006</v>
      </c>
      <c r="Q36" s="317">
        <f>[61]협력사!Q36</f>
        <v>0</v>
      </c>
      <c r="R36" s="318">
        <f>[61]협력사!R36</f>
        <v>0</v>
      </c>
      <c r="S36" s="318">
        <f>[61]협력사!S36</f>
        <v>0</v>
      </c>
      <c r="T36" s="318">
        <f>[61]협력사!T36</f>
        <v>587</v>
      </c>
      <c r="U36" s="318">
        <f>[61]협력사!U36</f>
        <v>1066.1085</v>
      </c>
      <c r="V36" s="318">
        <f>[61]협력사!V36</f>
        <v>-479.10850000000005</v>
      </c>
      <c r="W36" s="460">
        <f>[61]협력사!W36</f>
        <v>192.74474999999998</v>
      </c>
      <c r="X36" s="301">
        <f>[61]협력사!X36</f>
        <v>0</v>
      </c>
      <c r="Y36" s="301">
        <f>[61]협력사!Y36</f>
        <v>0</v>
      </c>
      <c r="Z36" s="320">
        <f>[61]협력사!Z36</f>
        <v>0</v>
      </c>
      <c r="AA36" s="321">
        <f>[61]협력사!AA36</f>
        <v>0</v>
      </c>
      <c r="AB36" s="322">
        <f>[61]협력사!AB36</f>
        <v>0</v>
      </c>
      <c r="AC36" s="322">
        <f>[61]협력사!AC36</f>
        <v>0</v>
      </c>
      <c r="AD36" s="322">
        <f>[61]협력사!AD36</f>
        <v>0</v>
      </c>
      <c r="AE36" s="322">
        <f>[61]협력사!AE36</f>
        <v>0</v>
      </c>
      <c r="AF36" s="322">
        <f>[61]협력사!AF36</f>
        <v>0</v>
      </c>
      <c r="AG36" s="322">
        <f>[61]협력사!AG36</f>
        <v>0</v>
      </c>
      <c r="AH36" s="322">
        <f>[61]협력사!AH36</f>
        <v>0</v>
      </c>
      <c r="AI36" s="322">
        <f>[61]협력사!AI36</f>
        <v>0</v>
      </c>
      <c r="AJ36" s="322">
        <f>[61]협력사!AJ36</f>
        <v>0</v>
      </c>
      <c r="AK36" s="322">
        <f>[61]협력사!AK36</f>
        <v>0</v>
      </c>
      <c r="AL36" s="322">
        <f>[61]협력사!AL36</f>
        <v>0</v>
      </c>
      <c r="AM36" s="322">
        <f>[61]협력사!AM36</f>
        <v>0</v>
      </c>
      <c r="AN36" s="322">
        <f>[61]협력사!AN36</f>
        <v>0</v>
      </c>
      <c r="AO36" s="322">
        <f>[61]협력사!AO36</f>
        <v>0</v>
      </c>
      <c r="AP36" s="322">
        <f>[61]협력사!AP36</f>
        <v>0</v>
      </c>
      <c r="AQ36" s="322">
        <f>[61]협력사!AQ36</f>
        <v>0</v>
      </c>
      <c r="AR36" s="322">
        <f>[61]협력사!AR36</f>
        <v>0</v>
      </c>
      <c r="AS36" s="322">
        <f>[61]협력사!AS36</f>
        <v>0</v>
      </c>
      <c r="AT36" s="322">
        <f>[61]협력사!AT36</f>
        <v>0</v>
      </c>
      <c r="AU36" s="322">
        <f>[61]협력사!AU36</f>
        <v>0</v>
      </c>
      <c r="AV36" s="322">
        <f>[61]협력사!AV36</f>
        <v>0</v>
      </c>
      <c r="AW36" s="322">
        <f>[61]협력사!AW36</f>
        <v>0</v>
      </c>
      <c r="AX36" s="322">
        <f>[61]협력사!AX36</f>
        <v>0</v>
      </c>
      <c r="AY36" s="322">
        <f>[61]협력사!AY36</f>
        <v>0</v>
      </c>
      <c r="AZ36" s="322">
        <f>[61]협력사!AZ36</f>
        <v>0</v>
      </c>
      <c r="BA36" s="322">
        <f>[61]협력사!BA36</f>
        <v>0</v>
      </c>
      <c r="BB36" s="322">
        <f>[61]협력사!BB36</f>
        <v>0</v>
      </c>
      <c r="BC36" s="322">
        <f>[61]협력사!BC36</f>
        <v>0</v>
      </c>
      <c r="BD36" s="323">
        <f>[61]협력사!BD36</f>
        <v>0</v>
      </c>
      <c r="BE36" s="324">
        <f>[61]협력사!BE36</f>
        <v>0</v>
      </c>
      <c r="BF36" s="22">
        <f>[61]협력사!BF36</f>
        <v>0</v>
      </c>
      <c r="BG36" s="320">
        <f>[61]협력사!BG36</f>
        <v>0</v>
      </c>
      <c r="BH36" s="320">
        <f>[61]협력사!BH36</f>
        <v>0</v>
      </c>
      <c r="BI36" s="320">
        <f>[61]협력사!BI36</f>
        <v>0</v>
      </c>
      <c r="BJ36" s="320">
        <f>[61]협력사!BJ36</f>
        <v>0</v>
      </c>
      <c r="BK36" s="320">
        <f>[61]협력사!BK36</f>
        <v>0</v>
      </c>
      <c r="BL36" s="320">
        <f>[61]협력사!BL36</f>
        <v>0</v>
      </c>
      <c r="BM36" s="320">
        <f>[61]협력사!BM36</f>
        <v>0</v>
      </c>
      <c r="BN36" s="320">
        <f>[61]협력사!BN36</f>
        <v>0</v>
      </c>
      <c r="BO36" s="320">
        <f>[61]협력사!BO36</f>
        <v>0</v>
      </c>
      <c r="BP36" s="320">
        <f>[61]협력사!BP36</f>
        <v>0</v>
      </c>
      <c r="BQ36" s="320">
        <f>[61]협력사!BQ36</f>
        <v>0</v>
      </c>
      <c r="BR36" s="320">
        <f>[61]협력사!BR36</f>
        <v>0</v>
      </c>
      <c r="BS36" s="320">
        <f>[61]협력사!BS36</f>
        <v>0</v>
      </c>
      <c r="BT36" s="320">
        <f>[61]협력사!BT36</f>
        <v>0</v>
      </c>
      <c r="BU36" s="320">
        <f>[61]협력사!BU36</f>
        <v>0</v>
      </c>
      <c r="BV36" s="320">
        <f>[61]협력사!BV36</f>
        <v>0</v>
      </c>
      <c r="BW36" s="320">
        <f>[61]협력사!BW36</f>
        <v>0</v>
      </c>
      <c r="BX36" s="320">
        <f>[61]협력사!BX36</f>
        <v>0</v>
      </c>
      <c r="BY36" s="320">
        <f>[61]협력사!BY36</f>
        <v>0</v>
      </c>
      <c r="BZ36" s="320">
        <f>[61]협력사!BZ36</f>
        <v>0</v>
      </c>
      <c r="CA36" s="320">
        <f>[61]협력사!CA36</f>
        <v>0</v>
      </c>
      <c r="CB36" s="320">
        <f>[61]협력사!CB36</f>
        <v>0</v>
      </c>
      <c r="CC36" s="320">
        <f>[61]협력사!CC36</f>
        <v>0</v>
      </c>
      <c r="CD36" s="320">
        <f>[61]협력사!CD36</f>
        <v>0</v>
      </c>
      <c r="CE36" s="320">
        <f>[61]협력사!CE36</f>
        <v>0</v>
      </c>
      <c r="CF36" s="320">
        <f>[61]협력사!CF36</f>
        <v>0</v>
      </c>
      <c r="CG36" s="320">
        <f>[61]협력사!CG36</f>
        <v>0</v>
      </c>
      <c r="CH36" s="320">
        <f>[61]협력사!CH36</f>
        <v>0</v>
      </c>
      <c r="CI36" s="320">
        <f>[61]협력사!CI36</f>
        <v>0</v>
      </c>
      <c r="CJ36" s="320">
        <f>[61]협력사!CJ36</f>
        <v>0</v>
      </c>
      <c r="CK36" s="320">
        <f>[61]협력사!CK36</f>
        <v>0</v>
      </c>
    </row>
    <row r="37" spans="1:89" s="22" customFormat="1" ht="27.95" customHeight="1">
      <c r="A37" s="22" t="str">
        <f>[61]협력사!A37</f>
        <v>시중구매</v>
      </c>
      <c r="B37" s="422" t="str">
        <f>[61]협력사!B37</f>
        <v>신성인알파</v>
      </c>
      <c r="C37" s="422" t="str">
        <f>[61]협력사!C37</f>
        <v>시중구매</v>
      </c>
      <c r="D37" s="624"/>
      <c r="E37" s="463" t="str">
        <f>[61]협력사!E37</f>
        <v>E2SC</v>
      </c>
      <c r="F37" s="463">
        <f>[61]협력사!F37</f>
        <v>0</v>
      </c>
      <c r="G37" s="463">
        <f>[61]협력사!G37</f>
        <v>50010990</v>
      </c>
      <c r="H37" s="469" t="str">
        <f>[61]협력사!H37</f>
        <v>Rear Side Reinf LH</v>
      </c>
      <c r="I37" s="462" t="str">
        <f>[61]협력사!I37</f>
        <v>SPCC</v>
      </c>
      <c r="J37" s="468">
        <f>[61]협력사!J37</f>
        <v>1.5</v>
      </c>
      <c r="K37" s="468">
        <f>[61]협력사!K37</f>
        <v>420</v>
      </c>
      <c r="L37" s="468">
        <f>[61]협력사!L37</f>
        <v>225</v>
      </c>
      <c r="M37" s="465">
        <f>[61]협력사!M37</f>
        <v>7.85</v>
      </c>
      <c r="N37" s="466">
        <f>[61]협력사!N37</f>
        <v>1.1127374999999999</v>
      </c>
      <c r="O37" s="312" t="str">
        <f>[61]협력사!O37</f>
        <v>COIL</v>
      </c>
      <c r="P37" s="316">
        <f>[61]협력사!P37</f>
        <v>1006</v>
      </c>
      <c r="Q37" s="317">
        <f>[61]협력사!Q37</f>
        <v>0</v>
      </c>
      <c r="R37" s="318">
        <f>[61]협력사!R37</f>
        <v>0</v>
      </c>
      <c r="S37" s="318">
        <f>[61]협력사!S37</f>
        <v>0</v>
      </c>
      <c r="T37" s="318">
        <f>[61]협력사!T37</f>
        <v>612</v>
      </c>
      <c r="U37" s="318">
        <f>[61]협력사!U37</f>
        <v>1119.4139250000001</v>
      </c>
      <c r="V37" s="318">
        <f>[61]협력사!V37</f>
        <v>-507.41392500000006</v>
      </c>
      <c r="W37" s="460">
        <f>[61]협력사!W37</f>
        <v>195.68906250000006</v>
      </c>
      <c r="X37" s="301">
        <f>[61]협력사!X37</f>
        <v>0</v>
      </c>
      <c r="Y37" s="301">
        <f>[61]협력사!Y37</f>
        <v>0</v>
      </c>
      <c r="Z37" s="320">
        <f>[61]협력사!Z37</f>
        <v>0</v>
      </c>
      <c r="AA37" s="321">
        <f>[61]협력사!AA37</f>
        <v>0</v>
      </c>
      <c r="AB37" s="322">
        <f>[61]협력사!AB37</f>
        <v>0</v>
      </c>
      <c r="AC37" s="322">
        <f>[61]협력사!AC37</f>
        <v>0</v>
      </c>
      <c r="AD37" s="322">
        <f>[61]협력사!AD37</f>
        <v>0</v>
      </c>
      <c r="AE37" s="322">
        <f>[61]협력사!AE37</f>
        <v>0</v>
      </c>
      <c r="AF37" s="322">
        <f>[61]협력사!AF37</f>
        <v>0</v>
      </c>
      <c r="AG37" s="322">
        <f>[61]협력사!AG37</f>
        <v>0</v>
      </c>
      <c r="AH37" s="322">
        <f>[61]협력사!AH37</f>
        <v>0</v>
      </c>
      <c r="AI37" s="322">
        <f>[61]협력사!AI37</f>
        <v>0</v>
      </c>
      <c r="AJ37" s="322">
        <f>[61]협력사!AJ37</f>
        <v>0</v>
      </c>
      <c r="AK37" s="322">
        <f>[61]협력사!AK37</f>
        <v>0</v>
      </c>
      <c r="AL37" s="322">
        <f>[61]협력사!AL37</f>
        <v>0</v>
      </c>
      <c r="AM37" s="322">
        <f>[61]협력사!AM37</f>
        <v>0</v>
      </c>
      <c r="AN37" s="322">
        <f>[61]협력사!AN37</f>
        <v>0</v>
      </c>
      <c r="AO37" s="322">
        <f>[61]협력사!AO37</f>
        <v>0</v>
      </c>
      <c r="AP37" s="322">
        <f>[61]협력사!AP37</f>
        <v>0</v>
      </c>
      <c r="AQ37" s="322">
        <f>[61]협력사!AQ37</f>
        <v>0</v>
      </c>
      <c r="AR37" s="322">
        <f>[61]협력사!AR37</f>
        <v>0</v>
      </c>
      <c r="AS37" s="322">
        <f>[61]협력사!AS37</f>
        <v>0</v>
      </c>
      <c r="AT37" s="322">
        <f>[61]협력사!AT37</f>
        <v>0</v>
      </c>
      <c r="AU37" s="322">
        <f>[61]협력사!AU37</f>
        <v>0</v>
      </c>
      <c r="AV37" s="322">
        <f>[61]협력사!AV37</f>
        <v>0</v>
      </c>
      <c r="AW37" s="322">
        <f>[61]협력사!AW37</f>
        <v>0</v>
      </c>
      <c r="AX37" s="322">
        <f>[61]협력사!AX37</f>
        <v>0</v>
      </c>
      <c r="AY37" s="322">
        <f>[61]협력사!AY37</f>
        <v>0</v>
      </c>
      <c r="AZ37" s="322">
        <f>[61]협력사!AZ37</f>
        <v>0</v>
      </c>
      <c r="BA37" s="322">
        <f>[61]협력사!BA37</f>
        <v>0</v>
      </c>
      <c r="BB37" s="322">
        <f>[61]협력사!BB37</f>
        <v>0</v>
      </c>
      <c r="BC37" s="322">
        <f>[61]협력사!BC37</f>
        <v>0</v>
      </c>
      <c r="BD37" s="323">
        <f>[61]협력사!BD37</f>
        <v>0</v>
      </c>
      <c r="BE37" s="324">
        <f>[61]협력사!BE37</f>
        <v>0</v>
      </c>
      <c r="BF37" s="22">
        <f>[61]협력사!BF37</f>
        <v>0</v>
      </c>
      <c r="BG37" s="320">
        <f>[61]협력사!BG37</f>
        <v>0</v>
      </c>
      <c r="BH37" s="320">
        <f>[61]협력사!BH37</f>
        <v>0</v>
      </c>
      <c r="BI37" s="320">
        <f>[61]협력사!BI37</f>
        <v>0</v>
      </c>
      <c r="BJ37" s="320">
        <f>[61]협력사!BJ37</f>
        <v>0</v>
      </c>
      <c r="BK37" s="320">
        <f>[61]협력사!BK37</f>
        <v>0</v>
      </c>
      <c r="BL37" s="320">
        <f>[61]협력사!BL37</f>
        <v>0</v>
      </c>
      <c r="BM37" s="320">
        <f>[61]협력사!BM37</f>
        <v>0</v>
      </c>
      <c r="BN37" s="320">
        <f>[61]협력사!BN37</f>
        <v>0</v>
      </c>
      <c r="BO37" s="320">
        <f>[61]협력사!BO37</f>
        <v>0</v>
      </c>
      <c r="BP37" s="320">
        <f>[61]협력사!BP37</f>
        <v>0</v>
      </c>
      <c r="BQ37" s="320">
        <f>[61]협력사!BQ37</f>
        <v>0</v>
      </c>
      <c r="BR37" s="320">
        <f>[61]협력사!BR37</f>
        <v>0</v>
      </c>
      <c r="BS37" s="320">
        <f>[61]협력사!BS37</f>
        <v>0</v>
      </c>
      <c r="BT37" s="320">
        <f>[61]협력사!BT37</f>
        <v>0</v>
      </c>
      <c r="BU37" s="320">
        <f>[61]협력사!BU37</f>
        <v>0</v>
      </c>
      <c r="BV37" s="320">
        <f>[61]협력사!BV37</f>
        <v>0</v>
      </c>
      <c r="BW37" s="320">
        <f>[61]협력사!BW37</f>
        <v>0</v>
      </c>
      <c r="BX37" s="320">
        <f>[61]협력사!BX37</f>
        <v>0</v>
      </c>
      <c r="BY37" s="320">
        <f>[61]협력사!BY37</f>
        <v>0</v>
      </c>
      <c r="BZ37" s="320">
        <f>[61]협력사!BZ37</f>
        <v>0</v>
      </c>
      <c r="CA37" s="320">
        <f>[61]협력사!CA37</f>
        <v>0</v>
      </c>
      <c r="CB37" s="320">
        <f>[61]협력사!CB37</f>
        <v>0</v>
      </c>
      <c r="CC37" s="320">
        <f>[61]협력사!CC37</f>
        <v>0</v>
      </c>
      <c r="CD37" s="320">
        <f>[61]협력사!CD37</f>
        <v>0</v>
      </c>
      <c r="CE37" s="320">
        <f>[61]협력사!CE37</f>
        <v>0</v>
      </c>
      <c r="CF37" s="320">
        <f>[61]협력사!CF37</f>
        <v>0</v>
      </c>
      <c r="CG37" s="320">
        <f>[61]협력사!CG37</f>
        <v>0</v>
      </c>
      <c r="CH37" s="320">
        <f>[61]협력사!CH37</f>
        <v>0</v>
      </c>
      <c r="CI37" s="320">
        <f>[61]협력사!CI37</f>
        <v>0</v>
      </c>
      <c r="CJ37" s="320">
        <f>[61]협력사!CJ37</f>
        <v>0</v>
      </c>
      <c r="CK37" s="320">
        <f>[61]협력사!CK37</f>
        <v>0</v>
      </c>
    </row>
    <row r="38" spans="1:89" s="22" customFormat="1" ht="27.95" customHeight="1">
      <c r="A38" s="22" t="str">
        <f>[61]협력사!A38</f>
        <v>시중구매</v>
      </c>
      <c r="B38" s="422" t="str">
        <f>[61]협력사!B38</f>
        <v>신성인알파</v>
      </c>
      <c r="C38" s="422" t="str">
        <f>[61]협력사!C38</f>
        <v>시중구매</v>
      </c>
      <c r="D38" s="624"/>
      <c r="E38" s="463" t="str">
        <f>[61]협력사!E38</f>
        <v>E2SC</v>
      </c>
      <c r="F38" s="463">
        <f>[61]협력사!F38</f>
        <v>0</v>
      </c>
      <c r="G38" s="463">
        <f>[61]협력사!G38</f>
        <v>50010991</v>
      </c>
      <c r="H38" s="464" t="str">
        <f>[61]협력사!H38</f>
        <v>Rear Side Reinf RH</v>
      </c>
      <c r="I38" s="462" t="str">
        <f>[61]협력사!I38</f>
        <v>SPCC</v>
      </c>
      <c r="J38" s="468">
        <f>[61]협력사!J38</f>
        <v>1.5</v>
      </c>
      <c r="K38" s="468">
        <f>[61]협력사!K38</f>
        <v>420</v>
      </c>
      <c r="L38" s="468">
        <f>[61]협력사!L38</f>
        <v>225</v>
      </c>
      <c r="M38" s="465">
        <f>[61]협력사!M38</f>
        <v>7.85</v>
      </c>
      <c r="N38" s="466">
        <f>[61]협력사!N38</f>
        <v>1.1127374999999999</v>
      </c>
      <c r="O38" s="312" t="str">
        <f>[61]협력사!O38</f>
        <v>COIL</v>
      </c>
      <c r="P38" s="316">
        <f>[61]협력사!P38</f>
        <v>1006</v>
      </c>
      <c r="Q38" s="317">
        <f>[61]협력사!Q38</f>
        <v>0</v>
      </c>
      <c r="R38" s="318">
        <f>[61]협력사!R38</f>
        <v>0</v>
      </c>
      <c r="S38" s="318">
        <f>[61]협력사!S38</f>
        <v>0</v>
      </c>
      <c r="T38" s="318">
        <f>[61]협력사!T38</f>
        <v>612</v>
      </c>
      <c r="U38" s="318">
        <f>[61]협력사!U38</f>
        <v>1119.4139250000001</v>
      </c>
      <c r="V38" s="318">
        <f>[61]협력사!V38</f>
        <v>-507.41392500000006</v>
      </c>
      <c r="W38" s="460">
        <f>[61]협력사!W38</f>
        <v>195.68906250000006</v>
      </c>
      <c r="X38" s="301">
        <f>[61]협력사!X38</f>
        <v>0</v>
      </c>
      <c r="Y38" s="301">
        <f>[61]협력사!Y38</f>
        <v>0</v>
      </c>
      <c r="Z38" s="320">
        <f>[61]협력사!Z38</f>
        <v>0</v>
      </c>
      <c r="AA38" s="321">
        <f>[61]협력사!AA38</f>
        <v>0</v>
      </c>
      <c r="AB38" s="322">
        <f>[61]협력사!AB38</f>
        <v>0</v>
      </c>
      <c r="AC38" s="322">
        <f>[61]협력사!AC38</f>
        <v>0</v>
      </c>
      <c r="AD38" s="322">
        <f>[61]협력사!AD38</f>
        <v>0</v>
      </c>
      <c r="AE38" s="322">
        <f>[61]협력사!AE38</f>
        <v>0</v>
      </c>
      <c r="AF38" s="322">
        <f>[61]협력사!AF38</f>
        <v>0</v>
      </c>
      <c r="AG38" s="322">
        <f>[61]협력사!AG38</f>
        <v>0</v>
      </c>
      <c r="AH38" s="322">
        <f>[61]협력사!AH38</f>
        <v>0</v>
      </c>
      <c r="AI38" s="322">
        <f>[61]협력사!AI38</f>
        <v>0</v>
      </c>
      <c r="AJ38" s="322">
        <f>[61]협력사!AJ38</f>
        <v>0</v>
      </c>
      <c r="AK38" s="322">
        <f>[61]협력사!AK38</f>
        <v>0</v>
      </c>
      <c r="AL38" s="322">
        <f>[61]협력사!AL38</f>
        <v>0</v>
      </c>
      <c r="AM38" s="322">
        <f>[61]협력사!AM38</f>
        <v>0</v>
      </c>
      <c r="AN38" s="322">
        <f>[61]협력사!AN38</f>
        <v>0</v>
      </c>
      <c r="AO38" s="322">
        <f>[61]협력사!AO38</f>
        <v>0</v>
      </c>
      <c r="AP38" s="322">
        <f>[61]협력사!AP38</f>
        <v>0</v>
      </c>
      <c r="AQ38" s="322">
        <f>[61]협력사!AQ38</f>
        <v>0</v>
      </c>
      <c r="AR38" s="322">
        <f>[61]협력사!AR38</f>
        <v>0</v>
      </c>
      <c r="AS38" s="322">
        <f>[61]협력사!AS38</f>
        <v>0</v>
      </c>
      <c r="AT38" s="322">
        <f>[61]협력사!AT38</f>
        <v>0</v>
      </c>
      <c r="AU38" s="322">
        <f>[61]협력사!AU38</f>
        <v>0</v>
      </c>
      <c r="AV38" s="322">
        <f>[61]협력사!AV38</f>
        <v>0</v>
      </c>
      <c r="AW38" s="322">
        <f>[61]협력사!AW38</f>
        <v>0</v>
      </c>
      <c r="AX38" s="322">
        <f>[61]협력사!AX38</f>
        <v>0</v>
      </c>
      <c r="AY38" s="322">
        <f>[61]협력사!AY38</f>
        <v>0</v>
      </c>
      <c r="AZ38" s="322">
        <f>[61]협력사!AZ38</f>
        <v>0</v>
      </c>
      <c r="BA38" s="322">
        <f>[61]협력사!BA38</f>
        <v>0</v>
      </c>
      <c r="BB38" s="322">
        <f>[61]협력사!BB38</f>
        <v>0</v>
      </c>
      <c r="BC38" s="322">
        <f>[61]협력사!BC38</f>
        <v>0</v>
      </c>
      <c r="BD38" s="323">
        <f>[61]협력사!BD38</f>
        <v>0</v>
      </c>
      <c r="BE38" s="324">
        <f>[61]협력사!BE38</f>
        <v>0</v>
      </c>
      <c r="BF38" s="22">
        <f>[61]협력사!BF38</f>
        <v>0</v>
      </c>
      <c r="BG38" s="320">
        <f>[61]협력사!BG38</f>
        <v>0</v>
      </c>
      <c r="BH38" s="320">
        <f>[61]협력사!BH38</f>
        <v>0</v>
      </c>
      <c r="BI38" s="320">
        <f>[61]협력사!BI38</f>
        <v>0</v>
      </c>
      <c r="BJ38" s="320">
        <f>[61]협력사!BJ38</f>
        <v>0</v>
      </c>
      <c r="BK38" s="320">
        <f>[61]협력사!BK38</f>
        <v>0</v>
      </c>
      <c r="BL38" s="320">
        <f>[61]협력사!BL38</f>
        <v>0</v>
      </c>
      <c r="BM38" s="320">
        <f>[61]협력사!BM38</f>
        <v>0</v>
      </c>
      <c r="BN38" s="320">
        <f>[61]협력사!BN38</f>
        <v>0</v>
      </c>
      <c r="BO38" s="320">
        <f>[61]협력사!BO38</f>
        <v>0</v>
      </c>
      <c r="BP38" s="320">
        <f>[61]협력사!BP38</f>
        <v>0</v>
      </c>
      <c r="BQ38" s="320">
        <f>[61]협력사!BQ38</f>
        <v>0</v>
      </c>
      <c r="BR38" s="320">
        <f>[61]협력사!BR38</f>
        <v>0</v>
      </c>
      <c r="BS38" s="320">
        <f>[61]협력사!BS38</f>
        <v>0</v>
      </c>
      <c r="BT38" s="320">
        <f>[61]협력사!BT38</f>
        <v>0</v>
      </c>
      <c r="BU38" s="320">
        <f>[61]협력사!BU38</f>
        <v>0</v>
      </c>
      <c r="BV38" s="320">
        <f>[61]협력사!BV38</f>
        <v>0</v>
      </c>
      <c r="BW38" s="320">
        <f>[61]협력사!BW38</f>
        <v>0</v>
      </c>
      <c r="BX38" s="320">
        <f>[61]협력사!BX38</f>
        <v>0</v>
      </c>
      <c r="BY38" s="320">
        <f>[61]협력사!BY38</f>
        <v>0</v>
      </c>
      <c r="BZ38" s="320">
        <f>[61]협력사!BZ38</f>
        <v>0</v>
      </c>
      <c r="CA38" s="320">
        <f>[61]협력사!CA38</f>
        <v>0</v>
      </c>
      <c r="CB38" s="320">
        <f>[61]협력사!CB38</f>
        <v>0</v>
      </c>
      <c r="CC38" s="320">
        <f>[61]협력사!CC38</f>
        <v>0</v>
      </c>
      <c r="CD38" s="320">
        <f>[61]협력사!CD38</f>
        <v>0</v>
      </c>
      <c r="CE38" s="320">
        <f>[61]협력사!CE38</f>
        <v>0</v>
      </c>
      <c r="CF38" s="320">
        <f>[61]협력사!CF38</f>
        <v>0</v>
      </c>
      <c r="CG38" s="320">
        <f>[61]협력사!CG38</f>
        <v>0</v>
      </c>
      <c r="CH38" s="320">
        <f>[61]협력사!CH38</f>
        <v>0</v>
      </c>
      <c r="CI38" s="320">
        <f>[61]협력사!CI38</f>
        <v>0</v>
      </c>
      <c r="CJ38" s="320">
        <f>[61]협력사!CJ38</f>
        <v>0</v>
      </c>
      <c r="CK38" s="320">
        <f>[61]협력사!CK38</f>
        <v>0</v>
      </c>
    </row>
    <row r="39" spans="1:89" s="22" customFormat="1" ht="27.95" customHeight="1">
      <c r="A39" s="22" t="str">
        <f>[61]협력사!A39</f>
        <v>시중구매</v>
      </c>
      <c r="B39" s="422" t="str">
        <f>[61]협력사!B39</f>
        <v>신성인알파</v>
      </c>
      <c r="C39" s="422" t="str">
        <f>[61]협력사!C39</f>
        <v>시중구매</v>
      </c>
      <c r="D39" s="624"/>
      <c r="E39" s="463" t="str">
        <f>[61]협력사!E39</f>
        <v>YP</v>
      </c>
      <c r="F39" s="463">
        <f>[61]협력사!F39</f>
        <v>0</v>
      </c>
      <c r="G39" s="463">
        <f>[61]협력사!G39</f>
        <v>50008630</v>
      </c>
      <c r="H39" s="464" t="str">
        <f>[61]협력사!H39</f>
        <v xml:space="preserve"> 2nd ROOM LAMP B/K</v>
      </c>
      <c r="I39" s="462" t="str">
        <f>[61]협력사!I39</f>
        <v>SPCC</v>
      </c>
      <c r="J39" s="468">
        <f>[61]협력사!J39</f>
        <v>1.6</v>
      </c>
      <c r="K39" s="468">
        <f>[61]협력사!K39</f>
        <v>260</v>
      </c>
      <c r="L39" s="468">
        <f>[61]협력사!L39</f>
        <v>125</v>
      </c>
      <c r="M39" s="465">
        <f>[61]협력사!M39</f>
        <v>7.85</v>
      </c>
      <c r="N39" s="466">
        <f>[61]협력사!N39</f>
        <v>0.40820000000000001</v>
      </c>
      <c r="O39" s="312" t="str">
        <f>[61]협력사!O39</f>
        <v>COIL</v>
      </c>
      <c r="P39" s="316">
        <f>[61]협력사!P39</f>
        <v>1006</v>
      </c>
      <c r="Q39" s="317">
        <f>[61]협력사!Q39</f>
        <v>0</v>
      </c>
      <c r="R39" s="318">
        <f>[61]협력사!R39</f>
        <v>0</v>
      </c>
      <c r="S39" s="318">
        <f>[61]협력사!S39</f>
        <v>0</v>
      </c>
      <c r="T39" s="318">
        <f>[61]협력사!T39</f>
        <v>576</v>
      </c>
      <c r="U39" s="318">
        <f>[61]협력사!U39</f>
        <v>410.64920000000001</v>
      </c>
      <c r="V39" s="318">
        <f>[61]협력사!V39</f>
        <v>165.35079999999999</v>
      </c>
      <c r="W39" s="460">
        <f>[61]협력사!W39</f>
        <v>33.7806</v>
      </c>
      <c r="X39" s="301">
        <f>[61]협력사!X39</f>
        <v>0</v>
      </c>
      <c r="Y39" s="301">
        <f>[61]협력사!Y39</f>
        <v>0</v>
      </c>
      <c r="Z39" s="320">
        <f>[61]협력사!Z39</f>
        <v>0</v>
      </c>
      <c r="AA39" s="321">
        <f>[61]협력사!AA39</f>
        <v>0</v>
      </c>
      <c r="AB39" s="322">
        <f>[61]협력사!AB39</f>
        <v>0</v>
      </c>
      <c r="AC39" s="322">
        <f>[61]협력사!AC39</f>
        <v>0</v>
      </c>
      <c r="AD39" s="322">
        <f>[61]협력사!AD39</f>
        <v>0</v>
      </c>
      <c r="AE39" s="322">
        <f>[61]협력사!AE39</f>
        <v>0</v>
      </c>
      <c r="AF39" s="322">
        <f>[61]협력사!AF39</f>
        <v>0</v>
      </c>
      <c r="AG39" s="322">
        <f>[61]협력사!AG39</f>
        <v>0</v>
      </c>
      <c r="AH39" s="322">
        <f>[61]협력사!AH39</f>
        <v>0</v>
      </c>
      <c r="AI39" s="322">
        <f>[61]협력사!AI39</f>
        <v>0</v>
      </c>
      <c r="AJ39" s="322">
        <f>[61]협력사!AJ39</f>
        <v>0</v>
      </c>
      <c r="AK39" s="322">
        <f>[61]협력사!AK39</f>
        <v>0</v>
      </c>
      <c r="AL39" s="322">
        <f>[61]협력사!AL39</f>
        <v>0</v>
      </c>
      <c r="AM39" s="322">
        <f>[61]협력사!AM39</f>
        <v>0</v>
      </c>
      <c r="AN39" s="322">
        <f>[61]협력사!AN39</f>
        <v>0</v>
      </c>
      <c r="AO39" s="322">
        <f>[61]협력사!AO39</f>
        <v>0</v>
      </c>
      <c r="AP39" s="322">
        <f>[61]협력사!AP39</f>
        <v>0</v>
      </c>
      <c r="AQ39" s="322">
        <f>[61]협력사!AQ39</f>
        <v>0</v>
      </c>
      <c r="AR39" s="322">
        <f>[61]협력사!AR39</f>
        <v>0</v>
      </c>
      <c r="AS39" s="322">
        <f>[61]협력사!AS39</f>
        <v>0</v>
      </c>
      <c r="AT39" s="322">
        <f>[61]협력사!AT39</f>
        <v>0</v>
      </c>
      <c r="AU39" s="322">
        <f>[61]협력사!AU39</f>
        <v>0</v>
      </c>
      <c r="AV39" s="322">
        <f>[61]협력사!AV39</f>
        <v>0</v>
      </c>
      <c r="AW39" s="322">
        <f>[61]협력사!AW39</f>
        <v>0</v>
      </c>
      <c r="AX39" s="322">
        <f>[61]협력사!AX39</f>
        <v>0</v>
      </c>
      <c r="AY39" s="322">
        <f>[61]협력사!AY39</f>
        <v>0</v>
      </c>
      <c r="AZ39" s="322">
        <f>[61]협력사!AZ39</f>
        <v>0</v>
      </c>
      <c r="BA39" s="322">
        <f>[61]협력사!BA39</f>
        <v>0</v>
      </c>
      <c r="BB39" s="322">
        <f>[61]협력사!BB39</f>
        <v>0</v>
      </c>
      <c r="BC39" s="322">
        <f>[61]협력사!BC39</f>
        <v>0</v>
      </c>
      <c r="BD39" s="323">
        <f>[61]협력사!BD39</f>
        <v>0</v>
      </c>
      <c r="BE39" s="324">
        <f>[61]협력사!BE39</f>
        <v>0</v>
      </c>
      <c r="BF39" s="22">
        <f>[61]협력사!BF39</f>
        <v>0</v>
      </c>
      <c r="BG39" s="320">
        <f>[61]협력사!BG39</f>
        <v>0</v>
      </c>
      <c r="BH39" s="320">
        <f>[61]협력사!BH39</f>
        <v>0</v>
      </c>
      <c r="BI39" s="320">
        <f>[61]협력사!BI39</f>
        <v>0</v>
      </c>
      <c r="BJ39" s="320">
        <f>[61]협력사!BJ39</f>
        <v>0</v>
      </c>
      <c r="BK39" s="320">
        <f>[61]협력사!BK39</f>
        <v>0</v>
      </c>
      <c r="BL39" s="320">
        <f>[61]협력사!BL39</f>
        <v>0</v>
      </c>
      <c r="BM39" s="320">
        <f>[61]협력사!BM39</f>
        <v>0</v>
      </c>
      <c r="BN39" s="320">
        <f>[61]협력사!BN39</f>
        <v>0</v>
      </c>
      <c r="BO39" s="320">
        <f>[61]협력사!BO39</f>
        <v>0</v>
      </c>
      <c r="BP39" s="320">
        <f>[61]협력사!BP39</f>
        <v>0</v>
      </c>
      <c r="BQ39" s="320">
        <f>[61]협력사!BQ39</f>
        <v>0</v>
      </c>
      <c r="BR39" s="320">
        <f>[61]협력사!BR39</f>
        <v>0</v>
      </c>
      <c r="BS39" s="320">
        <f>[61]협력사!BS39</f>
        <v>0</v>
      </c>
      <c r="BT39" s="320">
        <f>[61]협력사!BT39</f>
        <v>0</v>
      </c>
      <c r="BU39" s="320">
        <f>[61]협력사!BU39</f>
        <v>0</v>
      </c>
      <c r="BV39" s="320">
        <f>[61]협력사!BV39</f>
        <v>0</v>
      </c>
      <c r="BW39" s="320">
        <f>[61]협력사!BW39</f>
        <v>0</v>
      </c>
      <c r="BX39" s="320">
        <f>[61]협력사!BX39</f>
        <v>0</v>
      </c>
      <c r="BY39" s="320">
        <f>[61]협력사!BY39</f>
        <v>0</v>
      </c>
      <c r="BZ39" s="320">
        <f>[61]협력사!BZ39</f>
        <v>0</v>
      </c>
      <c r="CA39" s="320">
        <f>[61]협력사!CA39</f>
        <v>0</v>
      </c>
      <c r="CB39" s="320">
        <f>[61]협력사!CB39</f>
        <v>0</v>
      </c>
      <c r="CC39" s="320">
        <f>[61]협력사!CC39</f>
        <v>0</v>
      </c>
      <c r="CD39" s="320">
        <f>[61]협력사!CD39</f>
        <v>0</v>
      </c>
      <c r="CE39" s="320">
        <f>[61]협력사!CE39</f>
        <v>0</v>
      </c>
      <c r="CF39" s="320">
        <f>[61]협력사!CF39</f>
        <v>0</v>
      </c>
      <c r="CG39" s="320">
        <f>[61]협력사!CG39</f>
        <v>0</v>
      </c>
      <c r="CH39" s="320">
        <f>[61]협력사!CH39</f>
        <v>0</v>
      </c>
      <c r="CI39" s="320">
        <f>[61]협력사!CI39</f>
        <v>0</v>
      </c>
      <c r="CJ39" s="320">
        <f>[61]협력사!CJ39</f>
        <v>0</v>
      </c>
      <c r="CK39" s="320">
        <f>[61]협력사!CK39</f>
        <v>0</v>
      </c>
    </row>
    <row r="40" spans="1:89" s="22" customFormat="1" ht="27.95" customHeight="1">
      <c r="A40" s="22" t="str">
        <f>[61]협력사!A40</f>
        <v>시중구매</v>
      </c>
      <c r="B40" s="422" t="str">
        <f>[61]협력사!B40</f>
        <v>신성인알파</v>
      </c>
      <c r="C40" s="422" t="str">
        <f>[61]협력사!C40</f>
        <v>시중구매</v>
      </c>
      <c r="D40" s="624"/>
      <c r="E40" s="463" t="str">
        <f>[61]협력사!E40</f>
        <v>YP</v>
      </c>
      <c r="F40" s="463">
        <f>[61]협력사!F40</f>
        <v>0</v>
      </c>
      <c r="G40" s="463">
        <f>[61]협력사!G40</f>
        <v>50008457</v>
      </c>
      <c r="H40" s="464" t="str">
        <f>[61]협력사!H40</f>
        <v>FRT B/F FRAME LH</v>
      </c>
      <c r="I40" s="462" t="str">
        <f>[61]협력사!I40</f>
        <v>SPCC</v>
      </c>
      <c r="J40" s="468">
        <f>[61]협력사!J40</f>
        <v>2</v>
      </c>
      <c r="K40" s="468">
        <f>[61]협력사!K40</f>
        <v>370</v>
      </c>
      <c r="L40" s="468">
        <f>[61]협력사!L40</f>
        <v>130</v>
      </c>
      <c r="M40" s="465">
        <f>[61]협력사!M40</f>
        <v>7.85</v>
      </c>
      <c r="N40" s="466">
        <f>[61]협력사!N40</f>
        <v>0.75517000000000001</v>
      </c>
      <c r="O40" s="312" t="str">
        <f>[61]협력사!O40</f>
        <v>COIL</v>
      </c>
      <c r="P40" s="316">
        <f>[61]협력사!P40</f>
        <v>1006</v>
      </c>
      <c r="Q40" s="317">
        <f>[61]협력사!Q40</f>
        <v>0</v>
      </c>
      <c r="R40" s="318">
        <f>[61]협력사!R40</f>
        <v>0</v>
      </c>
      <c r="S40" s="318">
        <f>[61]협력사!S40</f>
        <v>0</v>
      </c>
      <c r="T40" s="318">
        <f>[61]협력사!T40</f>
        <v>440</v>
      </c>
      <c r="U40" s="318">
        <f>[61]협력사!U40</f>
        <v>759.70101999999997</v>
      </c>
      <c r="V40" s="318">
        <f>[61]협력사!V40</f>
        <v>-319.70101999999997</v>
      </c>
      <c r="W40" s="460">
        <f>[61]협력사!W40</f>
        <v>97.730109999999996</v>
      </c>
      <c r="X40" s="301">
        <f>[61]협력사!X40</f>
        <v>0</v>
      </c>
      <c r="Y40" s="301">
        <f>[61]협력사!Y40</f>
        <v>0</v>
      </c>
      <c r="Z40" s="320">
        <f>[61]협력사!Z40</f>
        <v>0</v>
      </c>
      <c r="AA40" s="321">
        <f>[61]협력사!AA40</f>
        <v>0</v>
      </c>
      <c r="AB40" s="322">
        <f>[61]협력사!AB40</f>
        <v>0</v>
      </c>
      <c r="AC40" s="322">
        <f>[61]협력사!AC40</f>
        <v>0</v>
      </c>
      <c r="AD40" s="322">
        <f>[61]협력사!AD40</f>
        <v>0</v>
      </c>
      <c r="AE40" s="322">
        <f>[61]협력사!AE40</f>
        <v>0</v>
      </c>
      <c r="AF40" s="322">
        <f>[61]협력사!AF40</f>
        <v>0</v>
      </c>
      <c r="AG40" s="322">
        <f>[61]협력사!AG40</f>
        <v>0</v>
      </c>
      <c r="AH40" s="322">
        <f>[61]협력사!AH40</f>
        <v>0</v>
      </c>
      <c r="AI40" s="322">
        <f>[61]협력사!AI40</f>
        <v>0</v>
      </c>
      <c r="AJ40" s="322">
        <f>[61]협력사!AJ40</f>
        <v>0</v>
      </c>
      <c r="AK40" s="322">
        <f>[61]협력사!AK40</f>
        <v>0</v>
      </c>
      <c r="AL40" s="322">
        <f>[61]협력사!AL40</f>
        <v>0</v>
      </c>
      <c r="AM40" s="322">
        <f>[61]협력사!AM40</f>
        <v>0</v>
      </c>
      <c r="AN40" s="322">
        <f>[61]협력사!AN40</f>
        <v>0</v>
      </c>
      <c r="AO40" s="322">
        <f>[61]협력사!AO40</f>
        <v>0</v>
      </c>
      <c r="AP40" s="322">
        <f>[61]협력사!AP40</f>
        <v>0</v>
      </c>
      <c r="AQ40" s="322">
        <f>[61]협력사!AQ40</f>
        <v>0</v>
      </c>
      <c r="AR40" s="322">
        <f>[61]협력사!AR40</f>
        <v>0</v>
      </c>
      <c r="AS40" s="322">
        <f>[61]협력사!AS40</f>
        <v>0</v>
      </c>
      <c r="AT40" s="322">
        <f>[61]협력사!AT40</f>
        <v>0</v>
      </c>
      <c r="AU40" s="322">
        <f>[61]협력사!AU40</f>
        <v>0</v>
      </c>
      <c r="AV40" s="322">
        <f>[61]협력사!AV40</f>
        <v>0</v>
      </c>
      <c r="AW40" s="322">
        <f>[61]협력사!AW40</f>
        <v>0</v>
      </c>
      <c r="AX40" s="322">
        <f>[61]협력사!AX40</f>
        <v>0</v>
      </c>
      <c r="AY40" s="322">
        <f>[61]협력사!AY40</f>
        <v>0</v>
      </c>
      <c r="AZ40" s="322">
        <f>[61]협력사!AZ40</f>
        <v>0</v>
      </c>
      <c r="BA40" s="322">
        <f>[61]협력사!BA40</f>
        <v>0</v>
      </c>
      <c r="BB40" s="322">
        <f>[61]협력사!BB40</f>
        <v>0</v>
      </c>
      <c r="BC40" s="322">
        <f>[61]협력사!BC40</f>
        <v>0</v>
      </c>
      <c r="BD40" s="323">
        <f>[61]협력사!BD40</f>
        <v>0</v>
      </c>
      <c r="BE40" s="324">
        <f>[61]협력사!BE40</f>
        <v>0</v>
      </c>
      <c r="BF40" s="22">
        <f>[61]협력사!BF40</f>
        <v>0</v>
      </c>
      <c r="BG40" s="320">
        <f>[61]협력사!BG40</f>
        <v>0</v>
      </c>
      <c r="BH40" s="320">
        <f>[61]협력사!BH40</f>
        <v>0</v>
      </c>
      <c r="BI40" s="320">
        <f>[61]협력사!BI40</f>
        <v>0</v>
      </c>
      <c r="BJ40" s="320">
        <f>[61]협력사!BJ40</f>
        <v>0</v>
      </c>
      <c r="BK40" s="320">
        <f>[61]협력사!BK40</f>
        <v>0</v>
      </c>
      <c r="BL40" s="320">
        <f>[61]협력사!BL40</f>
        <v>0</v>
      </c>
      <c r="BM40" s="320">
        <f>[61]협력사!BM40</f>
        <v>0</v>
      </c>
      <c r="BN40" s="320">
        <f>[61]협력사!BN40</f>
        <v>0</v>
      </c>
      <c r="BO40" s="320">
        <f>[61]협력사!BO40</f>
        <v>0</v>
      </c>
      <c r="BP40" s="320">
        <f>[61]협력사!BP40</f>
        <v>0</v>
      </c>
      <c r="BQ40" s="320">
        <f>[61]협력사!BQ40</f>
        <v>0</v>
      </c>
      <c r="BR40" s="320">
        <f>[61]협력사!BR40</f>
        <v>0</v>
      </c>
      <c r="BS40" s="320">
        <f>[61]협력사!BS40</f>
        <v>0</v>
      </c>
      <c r="BT40" s="320">
        <f>[61]협력사!BT40</f>
        <v>0</v>
      </c>
      <c r="BU40" s="320">
        <f>[61]협력사!BU40</f>
        <v>0</v>
      </c>
      <c r="BV40" s="320">
        <f>[61]협력사!BV40</f>
        <v>0</v>
      </c>
      <c r="BW40" s="320">
        <f>[61]협력사!BW40</f>
        <v>0</v>
      </c>
      <c r="BX40" s="320">
        <f>[61]협력사!BX40</f>
        <v>0</v>
      </c>
      <c r="BY40" s="320">
        <f>[61]협력사!BY40</f>
        <v>0</v>
      </c>
      <c r="BZ40" s="320">
        <f>[61]협력사!BZ40</f>
        <v>0</v>
      </c>
      <c r="CA40" s="320">
        <f>[61]협력사!CA40</f>
        <v>0</v>
      </c>
      <c r="CB40" s="320">
        <f>[61]협력사!CB40</f>
        <v>0</v>
      </c>
      <c r="CC40" s="320">
        <f>[61]협력사!CC40</f>
        <v>0</v>
      </c>
      <c r="CD40" s="320">
        <f>[61]협력사!CD40</f>
        <v>0</v>
      </c>
      <c r="CE40" s="320">
        <f>[61]협력사!CE40</f>
        <v>0</v>
      </c>
      <c r="CF40" s="320">
        <f>[61]협력사!CF40</f>
        <v>0</v>
      </c>
      <c r="CG40" s="320">
        <f>[61]협력사!CG40</f>
        <v>0</v>
      </c>
      <c r="CH40" s="320">
        <f>[61]협력사!CH40</f>
        <v>0</v>
      </c>
      <c r="CI40" s="320">
        <f>[61]협력사!CI40</f>
        <v>0</v>
      </c>
      <c r="CJ40" s="320">
        <f>[61]협력사!CJ40</f>
        <v>0</v>
      </c>
      <c r="CK40" s="320">
        <f>[61]협력사!CK40</f>
        <v>0</v>
      </c>
    </row>
    <row r="41" spans="1:89" s="22" customFormat="1" ht="27.95" customHeight="1">
      <c r="A41" s="22" t="str">
        <f>[61]협력사!A41</f>
        <v>시중구매</v>
      </c>
      <c r="B41" s="422" t="str">
        <f>[61]협력사!B41</f>
        <v>신성인알파</v>
      </c>
      <c r="C41" s="422" t="str">
        <f>[61]협력사!C41</f>
        <v>시중구매</v>
      </c>
      <c r="D41" s="624"/>
      <c r="E41" s="463" t="str">
        <f>[61]협력사!E41</f>
        <v>YP</v>
      </c>
      <c r="F41" s="463">
        <f>[61]협력사!F41</f>
        <v>0</v>
      </c>
      <c r="G41" s="463">
        <f>[61]협력사!G41</f>
        <v>50008458</v>
      </c>
      <c r="H41" s="464" t="str">
        <f>[61]협력사!H41</f>
        <v>FRT B/F FRAME RH</v>
      </c>
      <c r="I41" s="462" t="str">
        <f>[61]협력사!I41</f>
        <v>SPCC</v>
      </c>
      <c r="J41" s="468">
        <f>[61]협력사!J41</f>
        <v>2</v>
      </c>
      <c r="K41" s="468">
        <f>[61]협력사!K41</f>
        <v>370</v>
      </c>
      <c r="L41" s="468">
        <f>[61]협력사!L41</f>
        <v>130</v>
      </c>
      <c r="M41" s="465">
        <f>[61]협력사!M41</f>
        <v>7.85</v>
      </c>
      <c r="N41" s="466">
        <f>[61]협력사!N41</f>
        <v>0.75517000000000001</v>
      </c>
      <c r="O41" s="312" t="str">
        <f>[61]협력사!O41</f>
        <v>COIL</v>
      </c>
      <c r="P41" s="316">
        <f>[61]협력사!P41</f>
        <v>1006</v>
      </c>
      <c r="Q41" s="317">
        <f>[61]협력사!Q41</f>
        <v>0</v>
      </c>
      <c r="R41" s="318">
        <f>[61]협력사!R41</f>
        <v>0</v>
      </c>
      <c r="S41" s="318">
        <f>[61]협력사!S41</f>
        <v>0</v>
      </c>
      <c r="T41" s="318">
        <f>[61]협력사!T41</f>
        <v>440</v>
      </c>
      <c r="U41" s="318">
        <f>[61]협력사!U41</f>
        <v>759.70101999999997</v>
      </c>
      <c r="V41" s="318">
        <f>[61]협력사!V41</f>
        <v>-319.70101999999997</v>
      </c>
      <c r="W41" s="460">
        <f>[61]협력사!W41</f>
        <v>97.730109999999996</v>
      </c>
      <c r="X41" s="301">
        <f>[61]협력사!X41</f>
        <v>0</v>
      </c>
      <c r="Y41" s="301">
        <f>[61]협력사!Y41</f>
        <v>0</v>
      </c>
      <c r="Z41" s="320">
        <f>[61]협력사!Z41</f>
        <v>0</v>
      </c>
      <c r="AA41" s="321">
        <f>[61]협력사!AA41</f>
        <v>0</v>
      </c>
      <c r="AB41" s="322">
        <f>[61]협력사!AB41</f>
        <v>0</v>
      </c>
      <c r="AC41" s="322">
        <f>[61]협력사!AC41</f>
        <v>0</v>
      </c>
      <c r="AD41" s="322">
        <f>[61]협력사!AD41</f>
        <v>0</v>
      </c>
      <c r="AE41" s="322">
        <f>[61]협력사!AE41</f>
        <v>0</v>
      </c>
      <c r="AF41" s="322">
        <f>[61]협력사!AF41</f>
        <v>0</v>
      </c>
      <c r="AG41" s="322">
        <f>[61]협력사!AG41</f>
        <v>0</v>
      </c>
      <c r="AH41" s="322">
        <f>[61]협력사!AH41</f>
        <v>0</v>
      </c>
      <c r="AI41" s="322">
        <f>[61]협력사!AI41</f>
        <v>0</v>
      </c>
      <c r="AJ41" s="322">
        <f>[61]협력사!AJ41</f>
        <v>0</v>
      </c>
      <c r="AK41" s="322">
        <f>[61]협력사!AK41</f>
        <v>0</v>
      </c>
      <c r="AL41" s="322">
        <f>[61]협력사!AL41</f>
        <v>0</v>
      </c>
      <c r="AM41" s="322">
        <f>[61]협력사!AM41</f>
        <v>0</v>
      </c>
      <c r="AN41" s="322">
        <f>[61]협력사!AN41</f>
        <v>0</v>
      </c>
      <c r="AO41" s="322">
        <f>[61]협력사!AO41</f>
        <v>0</v>
      </c>
      <c r="AP41" s="322">
        <f>[61]협력사!AP41</f>
        <v>0</v>
      </c>
      <c r="AQ41" s="322">
        <f>[61]협력사!AQ41</f>
        <v>0</v>
      </c>
      <c r="AR41" s="322">
        <f>[61]협력사!AR41</f>
        <v>0</v>
      </c>
      <c r="AS41" s="322">
        <f>[61]협력사!AS41</f>
        <v>0</v>
      </c>
      <c r="AT41" s="322">
        <f>[61]협력사!AT41</f>
        <v>0</v>
      </c>
      <c r="AU41" s="322">
        <f>[61]협력사!AU41</f>
        <v>0</v>
      </c>
      <c r="AV41" s="322">
        <f>[61]협력사!AV41</f>
        <v>0</v>
      </c>
      <c r="AW41" s="322">
        <f>[61]협력사!AW41</f>
        <v>0</v>
      </c>
      <c r="AX41" s="322">
        <f>[61]협력사!AX41</f>
        <v>0</v>
      </c>
      <c r="AY41" s="322">
        <f>[61]협력사!AY41</f>
        <v>0</v>
      </c>
      <c r="AZ41" s="322">
        <f>[61]협력사!AZ41</f>
        <v>0</v>
      </c>
      <c r="BA41" s="322">
        <f>[61]협력사!BA41</f>
        <v>0</v>
      </c>
      <c r="BB41" s="322">
        <f>[61]협력사!BB41</f>
        <v>0</v>
      </c>
      <c r="BC41" s="322">
        <f>[61]협력사!BC41</f>
        <v>0</v>
      </c>
      <c r="BD41" s="323">
        <f>[61]협력사!BD41</f>
        <v>0</v>
      </c>
      <c r="BE41" s="324">
        <f>[61]협력사!BE41</f>
        <v>0</v>
      </c>
      <c r="BF41" s="22">
        <f>[61]협력사!BF41</f>
        <v>0</v>
      </c>
      <c r="BG41" s="320">
        <f>[61]협력사!BG41</f>
        <v>0</v>
      </c>
      <c r="BH41" s="320">
        <f>[61]협력사!BH41</f>
        <v>0</v>
      </c>
      <c r="BI41" s="320">
        <f>[61]협력사!BI41</f>
        <v>0</v>
      </c>
      <c r="BJ41" s="320">
        <f>[61]협력사!BJ41</f>
        <v>0</v>
      </c>
      <c r="BK41" s="320">
        <f>[61]협력사!BK41</f>
        <v>0</v>
      </c>
      <c r="BL41" s="320">
        <f>[61]협력사!BL41</f>
        <v>0</v>
      </c>
      <c r="BM41" s="320">
        <f>[61]협력사!BM41</f>
        <v>0</v>
      </c>
      <c r="BN41" s="320">
        <f>[61]협력사!BN41</f>
        <v>0</v>
      </c>
      <c r="BO41" s="320">
        <f>[61]협력사!BO41</f>
        <v>0</v>
      </c>
      <c r="BP41" s="320">
        <f>[61]협력사!BP41</f>
        <v>0</v>
      </c>
      <c r="BQ41" s="320">
        <f>[61]협력사!BQ41</f>
        <v>0</v>
      </c>
      <c r="BR41" s="320">
        <f>[61]협력사!BR41</f>
        <v>0</v>
      </c>
      <c r="BS41" s="320">
        <f>[61]협력사!BS41</f>
        <v>0</v>
      </c>
      <c r="BT41" s="320">
        <f>[61]협력사!BT41</f>
        <v>0</v>
      </c>
      <c r="BU41" s="320">
        <f>[61]협력사!BU41</f>
        <v>0</v>
      </c>
      <c r="BV41" s="320">
        <f>[61]협력사!BV41</f>
        <v>0</v>
      </c>
      <c r="BW41" s="320">
        <f>[61]협력사!BW41</f>
        <v>0</v>
      </c>
      <c r="BX41" s="320">
        <f>[61]협력사!BX41</f>
        <v>0</v>
      </c>
      <c r="BY41" s="320">
        <f>[61]협력사!BY41</f>
        <v>0</v>
      </c>
      <c r="BZ41" s="320">
        <f>[61]협력사!BZ41</f>
        <v>0</v>
      </c>
      <c r="CA41" s="320">
        <f>[61]협력사!CA41</f>
        <v>0</v>
      </c>
      <c r="CB41" s="320">
        <f>[61]협력사!CB41</f>
        <v>0</v>
      </c>
      <c r="CC41" s="320">
        <f>[61]협력사!CC41</f>
        <v>0</v>
      </c>
      <c r="CD41" s="320">
        <f>[61]협력사!CD41</f>
        <v>0</v>
      </c>
      <c r="CE41" s="320">
        <f>[61]협력사!CE41</f>
        <v>0</v>
      </c>
      <c r="CF41" s="320">
        <f>[61]협력사!CF41</f>
        <v>0</v>
      </c>
      <c r="CG41" s="320">
        <f>[61]협력사!CG41</f>
        <v>0</v>
      </c>
      <c r="CH41" s="320">
        <f>[61]협력사!CH41</f>
        <v>0</v>
      </c>
      <c r="CI41" s="320">
        <f>[61]협력사!CI41</f>
        <v>0</v>
      </c>
      <c r="CJ41" s="320">
        <f>[61]협력사!CJ41</f>
        <v>0</v>
      </c>
      <c r="CK41" s="320">
        <f>[61]협력사!CK41</f>
        <v>0</v>
      </c>
    </row>
    <row r="42" spans="1:89" s="22" customFormat="1" ht="27.95" customHeight="1">
      <c r="A42" s="22" t="str">
        <f>[61]협력사!A42</f>
        <v>시중구매</v>
      </c>
      <c r="B42" s="422" t="str">
        <f>[61]협력사!B42</f>
        <v>신성인알파</v>
      </c>
      <c r="C42" s="422" t="str">
        <f>[61]협력사!C42</f>
        <v>시중구매</v>
      </c>
      <c r="D42" s="624"/>
      <c r="E42" s="463" t="str">
        <f>[61]협력사!E42</f>
        <v>YG</v>
      </c>
      <c r="F42" s="463">
        <f>[61]협력사!F42</f>
        <v>0</v>
      </c>
      <c r="G42" s="463">
        <f>[61]협력사!G42</f>
        <v>50008175</v>
      </c>
      <c r="H42" s="464" t="str">
        <f>[61]협력사!H42</f>
        <v>INSERT FRAME MEMBER</v>
      </c>
      <c r="I42" s="462" t="str">
        <f>[61]협력사!I42</f>
        <v>SPRC340</v>
      </c>
      <c r="J42" s="468">
        <f>[61]협력사!J42</f>
        <v>1</v>
      </c>
      <c r="K42" s="468">
        <f>[61]협력사!K42</f>
        <v>120</v>
      </c>
      <c r="L42" s="468">
        <f>[61]협력사!L42</f>
        <v>900</v>
      </c>
      <c r="M42" s="465">
        <f>[61]협력사!M42</f>
        <v>7.85</v>
      </c>
      <c r="N42" s="466">
        <f>[61]협력사!N42</f>
        <v>0.8478</v>
      </c>
      <c r="O42" s="312" t="str">
        <f>[61]협력사!O42</f>
        <v>COIL</v>
      </c>
      <c r="P42" s="316">
        <f>[61]협력사!P42</f>
        <v>1053</v>
      </c>
      <c r="Q42" s="317">
        <f>[61]협력사!Q42</f>
        <v>0</v>
      </c>
      <c r="R42" s="318">
        <f>[61]협력사!R42</f>
        <v>0</v>
      </c>
      <c r="S42" s="318">
        <f>[61]협력사!S42</f>
        <v>0</v>
      </c>
      <c r="T42" s="318">
        <f>[61]협력사!T42</f>
        <v>965</v>
      </c>
      <c r="U42" s="318">
        <f>[61]협력사!U42</f>
        <v>892.73339999999996</v>
      </c>
      <c r="V42" s="318">
        <f>[61]협력사!V42</f>
        <v>72.266600000000039</v>
      </c>
      <c r="W42" s="460">
        <f>[61]협력사!W42</f>
        <v>158.9067</v>
      </c>
      <c r="X42" s="301">
        <f>[61]협력사!X42</f>
        <v>0</v>
      </c>
      <c r="Y42" s="301">
        <f>[61]협력사!Y42</f>
        <v>0</v>
      </c>
      <c r="Z42" s="320">
        <f>[61]협력사!Z42</f>
        <v>0</v>
      </c>
      <c r="AA42" s="321">
        <f>[61]협력사!AA42</f>
        <v>0</v>
      </c>
      <c r="AB42" s="322">
        <f>[61]협력사!AB42</f>
        <v>0</v>
      </c>
      <c r="AC42" s="322">
        <f>[61]협력사!AC42</f>
        <v>0</v>
      </c>
      <c r="AD42" s="322">
        <f>[61]협력사!AD42</f>
        <v>0</v>
      </c>
      <c r="AE42" s="322">
        <f>[61]협력사!AE42</f>
        <v>0</v>
      </c>
      <c r="AF42" s="322">
        <f>[61]협력사!AF42</f>
        <v>0</v>
      </c>
      <c r="AG42" s="322">
        <f>[61]협력사!AG42</f>
        <v>0</v>
      </c>
      <c r="AH42" s="322">
        <f>[61]협력사!AH42</f>
        <v>0</v>
      </c>
      <c r="AI42" s="322">
        <f>[61]협력사!AI42</f>
        <v>0</v>
      </c>
      <c r="AJ42" s="322">
        <f>[61]협력사!AJ42</f>
        <v>0</v>
      </c>
      <c r="AK42" s="322">
        <f>[61]협력사!AK42</f>
        <v>0</v>
      </c>
      <c r="AL42" s="322">
        <f>[61]협력사!AL42</f>
        <v>0</v>
      </c>
      <c r="AM42" s="322">
        <f>[61]협력사!AM42</f>
        <v>0</v>
      </c>
      <c r="AN42" s="322">
        <f>[61]협력사!AN42</f>
        <v>0</v>
      </c>
      <c r="AO42" s="322">
        <f>[61]협력사!AO42</f>
        <v>0</v>
      </c>
      <c r="AP42" s="322">
        <f>[61]협력사!AP42</f>
        <v>0</v>
      </c>
      <c r="AQ42" s="322">
        <f>[61]협력사!AQ42</f>
        <v>0</v>
      </c>
      <c r="AR42" s="322">
        <f>[61]협력사!AR42</f>
        <v>0</v>
      </c>
      <c r="AS42" s="322">
        <f>[61]협력사!AS42</f>
        <v>0</v>
      </c>
      <c r="AT42" s="322">
        <f>[61]협력사!AT42</f>
        <v>0</v>
      </c>
      <c r="AU42" s="322">
        <f>[61]협력사!AU42</f>
        <v>0</v>
      </c>
      <c r="AV42" s="322">
        <f>[61]협력사!AV42</f>
        <v>0</v>
      </c>
      <c r="AW42" s="322">
        <f>[61]협력사!AW42</f>
        <v>0</v>
      </c>
      <c r="AX42" s="322">
        <f>[61]협력사!AX42</f>
        <v>0</v>
      </c>
      <c r="AY42" s="322">
        <f>[61]협력사!AY42</f>
        <v>0</v>
      </c>
      <c r="AZ42" s="322">
        <f>[61]협력사!AZ42</f>
        <v>0</v>
      </c>
      <c r="BA42" s="322">
        <f>[61]협력사!BA42</f>
        <v>0</v>
      </c>
      <c r="BB42" s="322">
        <f>[61]협력사!BB42</f>
        <v>0</v>
      </c>
      <c r="BC42" s="322">
        <f>[61]협력사!BC42</f>
        <v>0</v>
      </c>
      <c r="BD42" s="323">
        <f>[61]협력사!BD42</f>
        <v>0</v>
      </c>
      <c r="BE42" s="324">
        <f>[61]협력사!BE42</f>
        <v>0</v>
      </c>
      <c r="BF42" s="22">
        <f>[61]협력사!BF42</f>
        <v>0</v>
      </c>
      <c r="BG42" s="320">
        <f>[61]협력사!BG42</f>
        <v>0</v>
      </c>
      <c r="BH42" s="320">
        <f>[61]협력사!BH42</f>
        <v>0</v>
      </c>
      <c r="BI42" s="320">
        <f>[61]협력사!BI42</f>
        <v>0</v>
      </c>
      <c r="BJ42" s="320">
        <f>[61]협력사!BJ42</f>
        <v>0</v>
      </c>
      <c r="BK42" s="320">
        <f>[61]협력사!BK42</f>
        <v>0</v>
      </c>
      <c r="BL42" s="320">
        <f>[61]협력사!BL42</f>
        <v>0</v>
      </c>
      <c r="BM42" s="320">
        <f>[61]협력사!BM42</f>
        <v>0</v>
      </c>
      <c r="BN42" s="320">
        <f>[61]협력사!BN42</f>
        <v>0</v>
      </c>
      <c r="BO42" s="320">
        <f>[61]협력사!BO42</f>
        <v>0</v>
      </c>
      <c r="BP42" s="320">
        <f>[61]협력사!BP42</f>
        <v>0</v>
      </c>
      <c r="BQ42" s="320">
        <f>[61]협력사!BQ42</f>
        <v>0</v>
      </c>
      <c r="BR42" s="320">
        <f>[61]협력사!BR42</f>
        <v>0</v>
      </c>
      <c r="BS42" s="320">
        <f>[61]협력사!BS42</f>
        <v>0</v>
      </c>
      <c r="BT42" s="320">
        <f>[61]협력사!BT42</f>
        <v>0</v>
      </c>
      <c r="BU42" s="320">
        <f>[61]협력사!BU42</f>
        <v>0</v>
      </c>
      <c r="BV42" s="320">
        <f>[61]협력사!BV42</f>
        <v>0</v>
      </c>
      <c r="BW42" s="320">
        <f>[61]협력사!BW42</f>
        <v>0</v>
      </c>
      <c r="BX42" s="320">
        <f>[61]협력사!BX42</f>
        <v>0</v>
      </c>
      <c r="BY42" s="320">
        <f>[61]협력사!BY42</f>
        <v>0</v>
      </c>
      <c r="BZ42" s="320">
        <f>[61]협력사!BZ42</f>
        <v>0</v>
      </c>
      <c r="CA42" s="320">
        <f>[61]협력사!CA42</f>
        <v>0</v>
      </c>
      <c r="CB42" s="320">
        <f>[61]협력사!CB42</f>
        <v>0</v>
      </c>
      <c r="CC42" s="320">
        <f>[61]협력사!CC42</f>
        <v>0</v>
      </c>
      <c r="CD42" s="320">
        <f>[61]협력사!CD42</f>
        <v>0</v>
      </c>
      <c r="CE42" s="320">
        <f>[61]협력사!CE42</f>
        <v>0</v>
      </c>
      <c r="CF42" s="320">
        <f>[61]협력사!CF42</f>
        <v>0</v>
      </c>
      <c r="CG42" s="320">
        <f>[61]협력사!CG42</f>
        <v>0</v>
      </c>
      <c r="CH42" s="320">
        <f>[61]협력사!CH42</f>
        <v>0</v>
      </c>
      <c r="CI42" s="320">
        <f>[61]협력사!CI42</f>
        <v>0</v>
      </c>
      <c r="CJ42" s="320">
        <f>[61]협력사!CJ42</f>
        <v>0</v>
      </c>
      <c r="CK42" s="320">
        <f>[61]협력사!CK42</f>
        <v>0</v>
      </c>
    </row>
    <row r="43" spans="1:89" s="22" customFormat="1" ht="27.95" customHeight="1">
      <c r="A43" s="22" t="str">
        <f>[61]협력사!A43</f>
        <v>시중구매</v>
      </c>
      <c r="B43" s="422" t="str">
        <f>[61]협력사!B43</f>
        <v>신성인알파</v>
      </c>
      <c r="C43" s="422" t="str">
        <f>[61]협력사!C43</f>
        <v>시중구매</v>
      </c>
      <c r="D43" s="624"/>
      <c r="E43" s="463" t="str">
        <f>[61]협력사!E43</f>
        <v>M2XX</v>
      </c>
      <c r="F43" s="463">
        <f>[61]협력사!F43</f>
        <v>0</v>
      </c>
      <c r="G43" s="463">
        <f>[61]협력사!G43</f>
        <v>50008009</v>
      </c>
      <c r="H43" s="464" t="str">
        <f>[61]협력사!H43</f>
        <v>DRAIN CHANNEL</v>
      </c>
      <c r="I43" s="462" t="str">
        <f>[61]협력사!I43</f>
        <v>SPCC</v>
      </c>
      <c r="J43" s="468">
        <f>[61]협력사!J43</f>
        <v>0.8</v>
      </c>
      <c r="K43" s="468">
        <f>[61]협력사!K43</f>
        <v>850</v>
      </c>
      <c r="L43" s="468">
        <f>[61]협력사!L43</f>
        <v>77</v>
      </c>
      <c r="M43" s="465">
        <f>[61]협력사!M43</f>
        <v>7.85</v>
      </c>
      <c r="N43" s="466">
        <f>[61]협력사!N43</f>
        <v>0.411026</v>
      </c>
      <c r="O43" s="312" t="str">
        <f>[61]협력사!O43</f>
        <v>COIL</v>
      </c>
      <c r="P43" s="316">
        <f>[61]협력사!P43</f>
        <v>1028</v>
      </c>
      <c r="Q43" s="317">
        <f>[61]협력사!Q43</f>
        <v>0</v>
      </c>
      <c r="R43" s="318">
        <f>[61]협력사!R43</f>
        <v>0</v>
      </c>
      <c r="S43" s="318">
        <f>[61]협력사!S43</f>
        <v>0</v>
      </c>
      <c r="T43" s="318">
        <f>[61]협력사!T43</f>
        <v>592</v>
      </c>
      <c r="U43" s="318">
        <f>[61]협력사!U43</f>
        <v>422.53472799999997</v>
      </c>
      <c r="V43" s="318">
        <f>[61]협력사!V43</f>
        <v>169.46527200000003</v>
      </c>
      <c r="W43" s="460">
        <f>[61]협력사!W43</f>
        <v>26.05395799999997</v>
      </c>
      <c r="X43" s="301">
        <f>[61]협력사!X43</f>
        <v>0</v>
      </c>
      <c r="Y43" s="301">
        <f>[61]협력사!Y43</f>
        <v>0</v>
      </c>
      <c r="Z43" s="320">
        <f>[61]협력사!Z43</f>
        <v>0</v>
      </c>
      <c r="AA43" s="321">
        <f>[61]협력사!AA43</f>
        <v>0</v>
      </c>
      <c r="AB43" s="322">
        <f>[61]협력사!AB43</f>
        <v>0</v>
      </c>
      <c r="AC43" s="322">
        <f>[61]협력사!AC43</f>
        <v>0</v>
      </c>
      <c r="AD43" s="322">
        <f>[61]협력사!AD43</f>
        <v>0</v>
      </c>
      <c r="AE43" s="322">
        <f>[61]협력사!AE43</f>
        <v>0</v>
      </c>
      <c r="AF43" s="322">
        <f>[61]협력사!AF43</f>
        <v>0</v>
      </c>
      <c r="AG43" s="322">
        <f>[61]협력사!AG43</f>
        <v>0</v>
      </c>
      <c r="AH43" s="322">
        <f>[61]협력사!AH43</f>
        <v>0</v>
      </c>
      <c r="AI43" s="322">
        <f>[61]협력사!AI43</f>
        <v>0</v>
      </c>
      <c r="AJ43" s="322">
        <f>[61]협력사!AJ43</f>
        <v>0</v>
      </c>
      <c r="AK43" s="322">
        <f>[61]협력사!AK43</f>
        <v>0</v>
      </c>
      <c r="AL43" s="322">
        <f>[61]협력사!AL43</f>
        <v>0</v>
      </c>
      <c r="AM43" s="322">
        <f>[61]협력사!AM43</f>
        <v>0</v>
      </c>
      <c r="AN43" s="322">
        <f>[61]협력사!AN43</f>
        <v>0</v>
      </c>
      <c r="AO43" s="322">
        <f>[61]협력사!AO43</f>
        <v>0</v>
      </c>
      <c r="AP43" s="322">
        <f>[61]협력사!AP43</f>
        <v>0</v>
      </c>
      <c r="AQ43" s="322">
        <f>[61]협력사!AQ43</f>
        <v>0</v>
      </c>
      <c r="AR43" s="322">
        <f>[61]협력사!AR43</f>
        <v>0</v>
      </c>
      <c r="AS43" s="322">
        <f>[61]협력사!AS43</f>
        <v>0</v>
      </c>
      <c r="AT43" s="322">
        <f>[61]협력사!AT43</f>
        <v>0</v>
      </c>
      <c r="AU43" s="322">
        <f>[61]협력사!AU43</f>
        <v>0</v>
      </c>
      <c r="AV43" s="322">
        <f>[61]협력사!AV43</f>
        <v>0</v>
      </c>
      <c r="AW43" s="322">
        <f>[61]협력사!AW43</f>
        <v>0</v>
      </c>
      <c r="AX43" s="322">
        <f>[61]협력사!AX43</f>
        <v>0</v>
      </c>
      <c r="AY43" s="322">
        <f>[61]협력사!AY43</f>
        <v>0</v>
      </c>
      <c r="AZ43" s="322">
        <f>[61]협력사!AZ43</f>
        <v>0</v>
      </c>
      <c r="BA43" s="322">
        <f>[61]협력사!BA43</f>
        <v>0</v>
      </c>
      <c r="BB43" s="322">
        <f>[61]협력사!BB43</f>
        <v>0</v>
      </c>
      <c r="BC43" s="322">
        <f>[61]협력사!BC43</f>
        <v>0</v>
      </c>
      <c r="BD43" s="323">
        <f>[61]협력사!BD43</f>
        <v>0</v>
      </c>
      <c r="BE43" s="324">
        <f>[61]협력사!BE43</f>
        <v>0</v>
      </c>
      <c r="BF43" s="22">
        <f>[61]협력사!BF43</f>
        <v>0</v>
      </c>
      <c r="BG43" s="320">
        <f>[61]협력사!BG43</f>
        <v>0</v>
      </c>
      <c r="BH43" s="320">
        <f>[61]협력사!BH43</f>
        <v>0</v>
      </c>
      <c r="BI43" s="320">
        <f>[61]협력사!BI43</f>
        <v>0</v>
      </c>
      <c r="BJ43" s="320">
        <f>[61]협력사!BJ43</f>
        <v>0</v>
      </c>
      <c r="BK43" s="320">
        <f>[61]협력사!BK43</f>
        <v>0</v>
      </c>
      <c r="BL43" s="320">
        <f>[61]협력사!BL43</f>
        <v>0</v>
      </c>
      <c r="BM43" s="320">
        <f>[61]협력사!BM43</f>
        <v>0</v>
      </c>
      <c r="BN43" s="320">
        <f>[61]협력사!BN43</f>
        <v>0</v>
      </c>
      <c r="BO43" s="320">
        <f>[61]협력사!BO43</f>
        <v>0</v>
      </c>
      <c r="BP43" s="320">
        <f>[61]협력사!BP43</f>
        <v>0</v>
      </c>
      <c r="BQ43" s="320">
        <f>[61]협력사!BQ43</f>
        <v>0</v>
      </c>
      <c r="BR43" s="320">
        <f>[61]협력사!BR43</f>
        <v>0</v>
      </c>
      <c r="BS43" s="320">
        <f>[61]협력사!BS43</f>
        <v>0</v>
      </c>
      <c r="BT43" s="320">
        <f>[61]협력사!BT43</f>
        <v>0</v>
      </c>
      <c r="BU43" s="320">
        <f>[61]협력사!BU43</f>
        <v>0</v>
      </c>
      <c r="BV43" s="320">
        <f>[61]협력사!BV43</f>
        <v>0</v>
      </c>
      <c r="BW43" s="320">
        <f>[61]협력사!BW43</f>
        <v>0</v>
      </c>
      <c r="BX43" s="320">
        <f>[61]협력사!BX43</f>
        <v>0</v>
      </c>
      <c r="BY43" s="320">
        <f>[61]협력사!BY43</f>
        <v>0</v>
      </c>
      <c r="BZ43" s="320">
        <f>[61]협력사!BZ43</f>
        <v>0</v>
      </c>
      <c r="CA43" s="320">
        <f>[61]협력사!CA43</f>
        <v>0</v>
      </c>
      <c r="CB43" s="320">
        <f>[61]협력사!CB43</f>
        <v>0</v>
      </c>
      <c r="CC43" s="320">
        <f>[61]협력사!CC43</f>
        <v>0</v>
      </c>
      <c r="CD43" s="320">
        <f>[61]협력사!CD43</f>
        <v>0</v>
      </c>
      <c r="CE43" s="320">
        <f>[61]협력사!CE43</f>
        <v>0</v>
      </c>
      <c r="CF43" s="320">
        <f>[61]협력사!CF43</f>
        <v>0</v>
      </c>
      <c r="CG43" s="320">
        <f>[61]협력사!CG43</f>
        <v>0</v>
      </c>
      <c r="CH43" s="320">
        <f>[61]협력사!CH43</f>
        <v>0</v>
      </c>
      <c r="CI43" s="320">
        <f>[61]협력사!CI43</f>
        <v>0</v>
      </c>
      <c r="CJ43" s="320">
        <f>[61]협력사!CJ43</f>
        <v>0</v>
      </c>
      <c r="CK43" s="320">
        <f>[61]협력사!CK43</f>
        <v>0</v>
      </c>
    </row>
    <row r="44" spans="1:89" s="22" customFormat="1" ht="27.95" customHeight="1">
      <c r="A44" s="22" t="str">
        <f>[61]협력사!A44</f>
        <v>시중구매</v>
      </c>
      <c r="B44" s="422" t="str">
        <f>[61]협력사!B44</f>
        <v>신성인알파</v>
      </c>
      <c r="C44" s="422" t="str">
        <f>[61]협력사!C44</f>
        <v>시중구매</v>
      </c>
      <c r="D44" s="624"/>
      <c r="E44" s="463" t="str">
        <f>[61]협력사!E44</f>
        <v>M2XX</v>
      </c>
      <c r="F44" s="463">
        <f>[61]협력사!F44</f>
        <v>0</v>
      </c>
      <c r="G44" s="463">
        <f>[61]협력사!G44</f>
        <v>50008904</v>
      </c>
      <c r="H44" s="464" t="str">
        <f>[61]협력사!H44</f>
        <v>MIDDER BEAM</v>
      </c>
      <c r="I44" s="462" t="str">
        <f>[61]협력사!I44</f>
        <v>SPCC</v>
      </c>
      <c r="J44" s="468">
        <f>[61]협력사!J44</f>
        <v>1</v>
      </c>
      <c r="K44" s="468">
        <f>[61]협력사!K44</f>
        <v>830</v>
      </c>
      <c r="L44" s="468">
        <f>[61]협력사!L44</f>
        <v>220</v>
      </c>
      <c r="M44" s="465">
        <f>[61]협력사!M44</f>
        <v>7.85</v>
      </c>
      <c r="N44" s="466">
        <f>[61]협력사!N44</f>
        <v>1.4334100000000001</v>
      </c>
      <c r="O44" s="312" t="str">
        <f>[61]협력사!O44</f>
        <v>COIL</v>
      </c>
      <c r="P44" s="316">
        <f>[61]협력사!P44</f>
        <v>1006</v>
      </c>
      <c r="Q44" s="317">
        <f>[61]협력사!Q44</f>
        <v>0</v>
      </c>
      <c r="R44" s="318">
        <f>[61]협력사!R44</f>
        <v>0</v>
      </c>
      <c r="S44" s="318">
        <f>[61]협력사!S44</f>
        <v>0</v>
      </c>
      <c r="T44" s="318">
        <f>[61]협력사!T44</f>
        <v>1491</v>
      </c>
      <c r="U44" s="318">
        <f>[61]협력사!U44</f>
        <v>1442.01046</v>
      </c>
      <c r="V44" s="318">
        <f>[61]협력사!V44</f>
        <v>48.989540000000034</v>
      </c>
      <c r="W44" s="460">
        <f>[61]협력사!W44</f>
        <v>163.31503000000006</v>
      </c>
      <c r="X44" s="301">
        <f>[61]협력사!X44</f>
        <v>0</v>
      </c>
      <c r="Y44" s="301">
        <f>[61]협력사!Y44</f>
        <v>0</v>
      </c>
      <c r="Z44" s="320">
        <f>[61]협력사!Z44</f>
        <v>0</v>
      </c>
      <c r="AA44" s="321">
        <f>[61]협력사!AA44</f>
        <v>0</v>
      </c>
      <c r="AB44" s="322">
        <f>[61]협력사!AB44</f>
        <v>0</v>
      </c>
      <c r="AC44" s="322">
        <f>[61]협력사!AC44</f>
        <v>0</v>
      </c>
      <c r="AD44" s="322">
        <f>[61]협력사!AD44</f>
        <v>0</v>
      </c>
      <c r="AE44" s="322">
        <f>[61]협력사!AE44</f>
        <v>0</v>
      </c>
      <c r="AF44" s="322">
        <f>[61]협력사!AF44</f>
        <v>0</v>
      </c>
      <c r="AG44" s="322">
        <f>[61]협력사!AG44</f>
        <v>0</v>
      </c>
      <c r="AH44" s="322">
        <f>[61]협력사!AH44</f>
        <v>0</v>
      </c>
      <c r="AI44" s="322">
        <f>[61]협력사!AI44</f>
        <v>0</v>
      </c>
      <c r="AJ44" s="322">
        <f>[61]협력사!AJ44</f>
        <v>0</v>
      </c>
      <c r="AK44" s="322">
        <f>[61]협력사!AK44</f>
        <v>0</v>
      </c>
      <c r="AL44" s="322">
        <f>[61]협력사!AL44</f>
        <v>0</v>
      </c>
      <c r="AM44" s="322">
        <f>[61]협력사!AM44</f>
        <v>0</v>
      </c>
      <c r="AN44" s="322">
        <f>[61]협력사!AN44</f>
        <v>0</v>
      </c>
      <c r="AO44" s="322">
        <f>[61]협력사!AO44</f>
        <v>0</v>
      </c>
      <c r="AP44" s="322">
        <f>[61]협력사!AP44</f>
        <v>0</v>
      </c>
      <c r="AQ44" s="322">
        <f>[61]협력사!AQ44</f>
        <v>0</v>
      </c>
      <c r="AR44" s="322">
        <f>[61]협력사!AR44</f>
        <v>0</v>
      </c>
      <c r="AS44" s="322">
        <f>[61]협력사!AS44</f>
        <v>0</v>
      </c>
      <c r="AT44" s="322">
        <f>[61]협력사!AT44</f>
        <v>0</v>
      </c>
      <c r="AU44" s="322">
        <f>[61]협력사!AU44</f>
        <v>0</v>
      </c>
      <c r="AV44" s="322">
        <f>[61]협력사!AV44</f>
        <v>0</v>
      </c>
      <c r="AW44" s="322">
        <f>[61]협력사!AW44</f>
        <v>0</v>
      </c>
      <c r="AX44" s="322">
        <f>[61]협력사!AX44</f>
        <v>0</v>
      </c>
      <c r="AY44" s="322">
        <f>[61]협력사!AY44</f>
        <v>0</v>
      </c>
      <c r="AZ44" s="322">
        <f>[61]협력사!AZ44</f>
        <v>0</v>
      </c>
      <c r="BA44" s="322">
        <f>[61]협력사!BA44</f>
        <v>0</v>
      </c>
      <c r="BB44" s="322">
        <f>[61]협력사!BB44</f>
        <v>0</v>
      </c>
      <c r="BC44" s="322">
        <f>[61]협력사!BC44</f>
        <v>0</v>
      </c>
      <c r="BD44" s="323">
        <f>[61]협력사!BD44</f>
        <v>0</v>
      </c>
      <c r="BE44" s="324">
        <f>[61]협력사!BE44</f>
        <v>0</v>
      </c>
      <c r="BF44" s="22">
        <f>[61]협력사!BF44</f>
        <v>0</v>
      </c>
      <c r="BG44" s="320">
        <f>[61]협력사!BG44</f>
        <v>0</v>
      </c>
      <c r="BH44" s="320">
        <f>[61]협력사!BH44</f>
        <v>0</v>
      </c>
      <c r="BI44" s="320">
        <f>[61]협력사!BI44</f>
        <v>0</v>
      </c>
      <c r="BJ44" s="320">
        <f>[61]협력사!BJ44</f>
        <v>0</v>
      </c>
      <c r="BK44" s="320">
        <f>[61]협력사!BK44</f>
        <v>0</v>
      </c>
      <c r="BL44" s="320">
        <f>[61]협력사!BL44</f>
        <v>0</v>
      </c>
      <c r="BM44" s="320">
        <f>[61]협력사!BM44</f>
        <v>0</v>
      </c>
      <c r="BN44" s="320">
        <f>[61]협력사!BN44</f>
        <v>0</v>
      </c>
      <c r="BO44" s="320">
        <f>[61]협력사!BO44</f>
        <v>0</v>
      </c>
      <c r="BP44" s="320">
        <f>[61]협력사!BP44</f>
        <v>0</v>
      </c>
      <c r="BQ44" s="320">
        <f>[61]협력사!BQ44</f>
        <v>0</v>
      </c>
      <c r="BR44" s="320">
        <f>[61]협력사!BR44</f>
        <v>0</v>
      </c>
      <c r="BS44" s="320">
        <f>[61]협력사!BS44</f>
        <v>0</v>
      </c>
      <c r="BT44" s="320">
        <f>[61]협력사!BT44</f>
        <v>0</v>
      </c>
      <c r="BU44" s="320">
        <f>[61]협력사!BU44</f>
        <v>0</v>
      </c>
      <c r="BV44" s="320">
        <f>[61]협력사!BV44</f>
        <v>0</v>
      </c>
      <c r="BW44" s="320">
        <f>[61]협력사!BW44</f>
        <v>0</v>
      </c>
      <c r="BX44" s="320">
        <f>[61]협력사!BX44</f>
        <v>0</v>
      </c>
      <c r="BY44" s="320">
        <f>[61]협력사!BY44</f>
        <v>0</v>
      </c>
      <c r="BZ44" s="320">
        <f>[61]협력사!BZ44</f>
        <v>0</v>
      </c>
      <c r="CA44" s="320">
        <f>[61]협력사!CA44</f>
        <v>0</v>
      </c>
      <c r="CB44" s="320">
        <f>[61]협력사!CB44</f>
        <v>0</v>
      </c>
      <c r="CC44" s="320">
        <f>[61]협력사!CC44</f>
        <v>0</v>
      </c>
      <c r="CD44" s="320">
        <f>[61]협력사!CD44</f>
        <v>0</v>
      </c>
      <c r="CE44" s="320">
        <f>[61]협력사!CE44</f>
        <v>0</v>
      </c>
      <c r="CF44" s="320">
        <f>[61]협력사!CF44</f>
        <v>0</v>
      </c>
      <c r="CG44" s="320">
        <f>[61]협력사!CG44</f>
        <v>0</v>
      </c>
      <c r="CH44" s="320">
        <f>[61]협력사!CH44</f>
        <v>0</v>
      </c>
      <c r="CI44" s="320">
        <f>[61]협력사!CI44</f>
        <v>0</v>
      </c>
      <c r="CJ44" s="320">
        <f>[61]협력사!CJ44</f>
        <v>0</v>
      </c>
      <c r="CK44" s="320">
        <f>[61]협력사!CK44</f>
        <v>0</v>
      </c>
    </row>
    <row r="45" spans="1:89" s="22" customFormat="1" ht="27.95" customHeight="1">
      <c r="A45" s="22" t="str">
        <f>[61]협력사!A45</f>
        <v>시중구매</v>
      </c>
      <c r="B45" s="422" t="str">
        <f>[61]협력사!B45</f>
        <v>신성인알파</v>
      </c>
      <c r="C45" s="422" t="str">
        <f>[61]협력사!C45</f>
        <v>시중구매</v>
      </c>
      <c r="D45" s="624"/>
      <c r="E45" s="463" t="str">
        <f>[61]협력사!E45</f>
        <v>UM</v>
      </c>
      <c r="F45" s="463">
        <f>[61]협력사!F45</f>
        <v>0</v>
      </c>
      <c r="G45" s="463" t="str">
        <f>[61]협력사!G45</f>
        <v>50011623A</v>
      </c>
      <c r="H45" s="464" t="str">
        <f>[61]협력사!H45</f>
        <v>B/K MECHANISM GUIDE LH</v>
      </c>
      <c r="I45" s="462" t="str">
        <f>[61]협력사!I45</f>
        <v>SGARC340</v>
      </c>
      <c r="J45" s="468">
        <f>[61]협력사!J45</f>
        <v>1</v>
      </c>
      <c r="K45" s="468">
        <f>[61]협력사!K45</f>
        <v>440</v>
      </c>
      <c r="L45" s="468">
        <f>[61]협력사!L45</f>
        <v>330</v>
      </c>
      <c r="M45" s="465">
        <f>[61]협력사!M45</f>
        <v>7.85</v>
      </c>
      <c r="N45" s="466">
        <f>[61]협력사!N45</f>
        <v>1.1398200000000001</v>
      </c>
      <c r="O45" s="312" t="str">
        <f>[61]협력사!O45</f>
        <v>COIL</v>
      </c>
      <c r="P45" s="316">
        <f>[61]협력사!P45</f>
        <v>1148</v>
      </c>
      <c r="Q45" s="317">
        <f>[61]협력사!Q45</f>
        <v>0</v>
      </c>
      <c r="R45" s="318">
        <f>[61]협력사!R45</f>
        <v>0</v>
      </c>
      <c r="S45" s="318">
        <f>[61]협력사!S45</f>
        <v>0</v>
      </c>
      <c r="T45" s="318">
        <f>[61]협력사!T45</f>
        <v>668</v>
      </c>
      <c r="U45" s="318">
        <f>[61]협력사!U45</f>
        <v>1308.5133599999999</v>
      </c>
      <c r="V45" s="318">
        <f>[61]협력사!V45</f>
        <v>-640.51335999999992</v>
      </c>
      <c r="W45" s="460">
        <f>[61]협력사!W45</f>
        <v>191.43105999999992</v>
      </c>
      <c r="X45" s="301">
        <f>[61]협력사!X45</f>
        <v>0</v>
      </c>
      <c r="Y45" s="301">
        <f>[61]협력사!Y45</f>
        <v>0</v>
      </c>
      <c r="Z45" s="320">
        <f>[61]협력사!Z45</f>
        <v>0</v>
      </c>
      <c r="AA45" s="321">
        <f>[61]협력사!AA45</f>
        <v>0</v>
      </c>
      <c r="AB45" s="322">
        <f>[61]협력사!AB45</f>
        <v>0</v>
      </c>
      <c r="AC45" s="322">
        <f>[61]협력사!AC45</f>
        <v>0</v>
      </c>
      <c r="AD45" s="322">
        <f>[61]협력사!AD45</f>
        <v>0</v>
      </c>
      <c r="AE45" s="322">
        <f>[61]협력사!AE45</f>
        <v>0</v>
      </c>
      <c r="AF45" s="322">
        <f>[61]협력사!AF45</f>
        <v>0</v>
      </c>
      <c r="AG45" s="322">
        <f>[61]협력사!AG45</f>
        <v>0</v>
      </c>
      <c r="AH45" s="322">
        <f>[61]협력사!AH45</f>
        <v>0</v>
      </c>
      <c r="AI45" s="322">
        <f>[61]협력사!AI45</f>
        <v>0</v>
      </c>
      <c r="AJ45" s="322">
        <f>[61]협력사!AJ45</f>
        <v>0</v>
      </c>
      <c r="AK45" s="322">
        <f>[61]협력사!AK45</f>
        <v>0</v>
      </c>
      <c r="AL45" s="322">
        <f>[61]협력사!AL45</f>
        <v>0</v>
      </c>
      <c r="AM45" s="322">
        <f>[61]협력사!AM45</f>
        <v>0</v>
      </c>
      <c r="AN45" s="322">
        <f>[61]협력사!AN45</f>
        <v>0</v>
      </c>
      <c r="AO45" s="322">
        <f>[61]협력사!AO45</f>
        <v>0</v>
      </c>
      <c r="AP45" s="322">
        <f>[61]협력사!AP45</f>
        <v>0</v>
      </c>
      <c r="AQ45" s="322">
        <f>[61]협력사!AQ45</f>
        <v>0</v>
      </c>
      <c r="AR45" s="322">
        <f>[61]협력사!AR45</f>
        <v>0</v>
      </c>
      <c r="AS45" s="322">
        <f>[61]협력사!AS45</f>
        <v>0</v>
      </c>
      <c r="AT45" s="322">
        <f>[61]협력사!AT45</f>
        <v>0</v>
      </c>
      <c r="AU45" s="322">
        <f>[61]협력사!AU45</f>
        <v>0</v>
      </c>
      <c r="AV45" s="322">
        <f>[61]협력사!AV45</f>
        <v>0</v>
      </c>
      <c r="AW45" s="322">
        <f>[61]협력사!AW45</f>
        <v>0</v>
      </c>
      <c r="AX45" s="322">
        <f>[61]협력사!AX45</f>
        <v>0</v>
      </c>
      <c r="AY45" s="322">
        <f>[61]협력사!AY45</f>
        <v>0</v>
      </c>
      <c r="AZ45" s="322">
        <f>[61]협력사!AZ45</f>
        <v>0</v>
      </c>
      <c r="BA45" s="322">
        <f>[61]협력사!BA45</f>
        <v>0</v>
      </c>
      <c r="BB45" s="322">
        <f>[61]협력사!BB45</f>
        <v>0</v>
      </c>
      <c r="BC45" s="322">
        <f>[61]협력사!BC45</f>
        <v>0</v>
      </c>
      <c r="BD45" s="323">
        <f>[61]협력사!BD45</f>
        <v>0</v>
      </c>
      <c r="BE45" s="324">
        <f>[61]협력사!BE45</f>
        <v>0</v>
      </c>
      <c r="BF45" s="22">
        <f>[61]협력사!BF45</f>
        <v>0</v>
      </c>
      <c r="BG45" s="320">
        <f>[61]협력사!BG45</f>
        <v>0</v>
      </c>
      <c r="BH45" s="320">
        <f>[61]협력사!BH45</f>
        <v>0</v>
      </c>
      <c r="BI45" s="320">
        <f>[61]협력사!BI45</f>
        <v>0</v>
      </c>
      <c r="BJ45" s="320">
        <f>[61]협력사!BJ45</f>
        <v>0</v>
      </c>
      <c r="BK45" s="320">
        <f>[61]협력사!BK45</f>
        <v>0</v>
      </c>
      <c r="BL45" s="320">
        <f>[61]협력사!BL45</f>
        <v>0</v>
      </c>
      <c r="BM45" s="320">
        <f>[61]협력사!BM45</f>
        <v>0</v>
      </c>
      <c r="BN45" s="320">
        <f>[61]협력사!BN45</f>
        <v>0</v>
      </c>
      <c r="BO45" s="320">
        <f>[61]협력사!BO45</f>
        <v>0</v>
      </c>
      <c r="BP45" s="320">
        <f>[61]협력사!BP45</f>
        <v>0</v>
      </c>
      <c r="BQ45" s="320">
        <f>[61]협력사!BQ45</f>
        <v>0</v>
      </c>
      <c r="BR45" s="320">
        <f>[61]협력사!BR45</f>
        <v>0</v>
      </c>
      <c r="BS45" s="320">
        <f>[61]협력사!BS45</f>
        <v>0</v>
      </c>
      <c r="BT45" s="320">
        <f>[61]협력사!BT45</f>
        <v>0</v>
      </c>
      <c r="BU45" s="320">
        <f>[61]협력사!BU45</f>
        <v>0</v>
      </c>
      <c r="BV45" s="320">
        <f>[61]협력사!BV45</f>
        <v>0</v>
      </c>
      <c r="BW45" s="320">
        <f>[61]협력사!BW45</f>
        <v>0</v>
      </c>
      <c r="BX45" s="320">
        <f>[61]협력사!BX45</f>
        <v>0</v>
      </c>
      <c r="BY45" s="320">
        <f>[61]협력사!BY45</f>
        <v>0</v>
      </c>
      <c r="BZ45" s="320">
        <f>[61]협력사!BZ45</f>
        <v>0</v>
      </c>
      <c r="CA45" s="320">
        <f>[61]협력사!CA45</f>
        <v>0</v>
      </c>
      <c r="CB45" s="320">
        <f>[61]협력사!CB45</f>
        <v>0</v>
      </c>
      <c r="CC45" s="320">
        <f>[61]협력사!CC45</f>
        <v>0</v>
      </c>
      <c r="CD45" s="320">
        <f>[61]협력사!CD45</f>
        <v>0</v>
      </c>
      <c r="CE45" s="320">
        <f>[61]협력사!CE45</f>
        <v>0</v>
      </c>
      <c r="CF45" s="320">
        <f>[61]협력사!CF45</f>
        <v>0</v>
      </c>
      <c r="CG45" s="320">
        <f>[61]협력사!CG45</f>
        <v>0</v>
      </c>
      <c r="CH45" s="320">
        <f>[61]협력사!CH45</f>
        <v>0</v>
      </c>
      <c r="CI45" s="320">
        <f>[61]협력사!CI45</f>
        <v>0</v>
      </c>
      <c r="CJ45" s="320">
        <f>[61]협력사!CJ45</f>
        <v>0</v>
      </c>
      <c r="CK45" s="320">
        <f>[61]협력사!CK45</f>
        <v>0</v>
      </c>
    </row>
    <row r="46" spans="1:89" s="22" customFormat="1" ht="27.95" customHeight="1">
      <c r="A46" s="22" t="str">
        <f>[61]협력사!A46</f>
        <v>시중구매</v>
      </c>
      <c r="B46" s="422" t="str">
        <f>[61]협력사!B46</f>
        <v>신성인알파</v>
      </c>
      <c r="C46" s="422" t="str">
        <f>[61]협력사!C46</f>
        <v>시중구매</v>
      </c>
      <c r="D46" s="624"/>
      <c r="E46" s="463" t="str">
        <f>[61]협력사!E46</f>
        <v>UM</v>
      </c>
      <c r="F46" s="463">
        <f>[61]협력사!F46</f>
        <v>0</v>
      </c>
      <c r="G46" s="463" t="str">
        <f>[61]협력사!G46</f>
        <v>50011624A</v>
      </c>
      <c r="H46" s="464" t="str">
        <f>[61]협력사!H46</f>
        <v>B/K MECHANISM GUIDE RH</v>
      </c>
      <c r="I46" s="462" t="str">
        <f>[61]협력사!I46</f>
        <v>SGARC340</v>
      </c>
      <c r="J46" s="468">
        <f>[61]협력사!J46</f>
        <v>1</v>
      </c>
      <c r="K46" s="468">
        <f>[61]협력사!K46</f>
        <v>440</v>
      </c>
      <c r="L46" s="468">
        <f>[61]협력사!L46</f>
        <v>330</v>
      </c>
      <c r="M46" s="465">
        <f>[61]협력사!M46</f>
        <v>7.85</v>
      </c>
      <c r="N46" s="466">
        <f>[61]협력사!N46</f>
        <v>1.1398200000000001</v>
      </c>
      <c r="O46" s="312" t="str">
        <f>[61]협력사!O46</f>
        <v>COIL</v>
      </c>
      <c r="P46" s="316">
        <f>[61]협력사!P46</f>
        <v>1148</v>
      </c>
      <c r="Q46" s="317">
        <f>[61]협력사!Q46</f>
        <v>0</v>
      </c>
      <c r="R46" s="318">
        <f>[61]협력사!R46</f>
        <v>0</v>
      </c>
      <c r="S46" s="318">
        <f>[61]협력사!S46</f>
        <v>0</v>
      </c>
      <c r="T46" s="318">
        <f>[61]협력사!T46</f>
        <v>668</v>
      </c>
      <c r="U46" s="318">
        <f>[61]협력사!U46</f>
        <v>1308.5133599999999</v>
      </c>
      <c r="V46" s="318">
        <f>[61]협력사!V46</f>
        <v>-640.51335999999992</v>
      </c>
      <c r="W46" s="460">
        <f>[61]협력사!W46</f>
        <v>191.43105999999992</v>
      </c>
      <c r="X46" s="301">
        <f>[61]협력사!X46</f>
        <v>0</v>
      </c>
      <c r="Y46" s="301">
        <f>[61]협력사!Y46</f>
        <v>0</v>
      </c>
      <c r="Z46" s="320">
        <f>[61]협력사!Z46</f>
        <v>0</v>
      </c>
      <c r="AA46" s="321">
        <f>[61]협력사!AA46</f>
        <v>0</v>
      </c>
      <c r="AB46" s="322">
        <f>[61]협력사!AB46</f>
        <v>0</v>
      </c>
      <c r="AC46" s="322">
        <f>[61]협력사!AC46</f>
        <v>0</v>
      </c>
      <c r="AD46" s="322">
        <f>[61]협력사!AD46</f>
        <v>0</v>
      </c>
      <c r="AE46" s="322">
        <f>[61]협력사!AE46</f>
        <v>0</v>
      </c>
      <c r="AF46" s="322">
        <f>[61]협력사!AF46</f>
        <v>0</v>
      </c>
      <c r="AG46" s="322">
        <f>[61]협력사!AG46</f>
        <v>0</v>
      </c>
      <c r="AH46" s="322">
        <f>[61]협력사!AH46</f>
        <v>0</v>
      </c>
      <c r="AI46" s="322">
        <f>[61]협력사!AI46</f>
        <v>0</v>
      </c>
      <c r="AJ46" s="322">
        <f>[61]협력사!AJ46</f>
        <v>0</v>
      </c>
      <c r="AK46" s="322">
        <f>[61]협력사!AK46</f>
        <v>0</v>
      </c>
      <c r="AL46" s="322">
        <f>[61]협력사!AL46</f>
        <v>0</v>
      </c>
      <c r="AM46" s="322">
        <f>[61]협력사!AM46</f>
        <v>0</v>
      </c>
      <c r="AN46" s="322">
        <f>[61]협력사!AN46</f>
        <v>0</v>
      </c>
      <c r="AO46" s="322">
        <f>[61]협력사!AO46</f>
        <v>0</v>
      </c>
      <c r="AP46" s="322">
        <f>[61]협력사!AP46</f>
        <v>0</v>
      </c>
      <c r="AQ46" s="322">
        <f>[61]협력사!AQ46</f>
        <v>0</v>
      </c>
      <c r="AR46" s="322">
        <f>[61]협력사!AR46</f>
        <v>0</v>
      </c>
      <c r="AS46" s="322">
        <f>[61]협력사!AS46</f>
        <v>0</v>
      </c>
      <c r="AT46" s="322">
        <f>[61]협력사!AT46</f>
        <v>0</v>
      </c>
      <c r="AU46" s="322">
        <f>[61]협력사!AU46</f>
        <v>0</v>
      </c>
      <c r="AV46" s="322">
        <f>[61]협력사!AV46</f>
        <v>0</v>
      </c>
      <c r="AW46" s="322">
        <f>[61]협력사!AW46</f>
        <v>0</v>
      </c>
      <c r="AX46" s="322">
        <f>[61]협력사!AX46</f>
        <v>0</v>
      </c>
      <c r="AY46" s="322">
        <f>[61]협력사!AY46</f>
        <v>0</v>
      </c>
      <c r="AZ46" s="322">
        <f>[61]협력사!AZ46</f>
        <v>0</v>
      </c>
      <c r="BA46" s="322">
        <f>[61]협력사!BA46</f>
        <v>0</v>
      </c>
      <c r="BB46" s="322">
        <f>[61]협력사!BB46</f>
        <v>0</v>
      </c>
      <c r="BC46" s="322">
        <f>[61]협력사!BC46</f>
        <v>0</v>
      </c>
      <c r="BD46" s="323">
        <f>[61]협력사!BD46</f>
        <v>0</v>
      </c>
      <c r="BE46" s="324">
        <f>[61]협력사!BE46</f>
        <v>0</v>
      </c>
      <c r="BF46" s="22">
        <f>[61]협력사!BF46</f>
        <v>0</v>
      </c>
      <c r="BG46" s="320">
        <f>[61]협력사!BG46</f>
        <v>0</v>
      </c>
      <c r="BH46" s="320">
        <f>[61]협력사!BH46</f>
        <v>0</v>
      </c>
      <c r="BI46" s="320">
        <f>[61]협력사!BI46</f>
        <v>0</v>
      </c>
      <c r="BJ46" s="320">
        <f>[61]협력사!BJ46</f>
        <v>0</v>
      </c>
      <c r="BK46" s="320">
        <f>[61]협력사!BK46</f>
        <v>0</v>
      </c>
      <c r="BL46" s="320">
        <f>[61]협력사!BL46</f>
        <v>0</v>
      </c>
      <c r="BM46" s="320">
        <f>[61]협력사!BM46</f>
        <v>0</v>
      </c>
      <c r="BN46" s="320">
        <f>[61]협력사!BN46</f>
        <v>0</v>
      </c>
      <c r="BO46" s="320">
        <f>[61]협력사!BO46</f>
        <v>0</v>
      </c>
      <c r="BP46" s="320">
        <f>[61]협력사!BP46</f>
        <v>0</v>
      </c>
      <c r="BQ46" s="320">
        <f>[61]협력사!BQ46</f>
        <v>0</v>
      </c>
      <c r="BR46" s="320">
        <f>[61]협력사!BR46</f>
        <v>0</v>
      </c>
      <c r="BS46" s="320">
        <f>[61]협력사!BS46</f>
        <v>0</v>
      </c>
      <c r="BT46" s="320">
        <f>[61]협력사!BT46</f>
        <v>0</v>
      </c>
      <c r="BU46" s="320">
        <f>[61]협력사!BU46</f>
        <v>0</v>
      </c>
      <c r="BV46" s="320">
        <f>[61]협력사!BV46</f>
        <v>0</v>
      </c>
      <c r="BW46" s="320">
        <f>[61]협력사!BW46</f>
        <v>0</v>
      </c>
      <c r="BX46" s="320">
        <f>[61]협력사!BX46</f>
        <v>0</v>
      </c>
      <c r="BY46" s="320">
        <f>[61]협력사!BY46</f>
        <v>0</v>
      </c>
      <c r="BZ46" s="320">
        <f>[61]협력사!BZ46</f>
        <v>0</v>
      </c>
      <c r="CA46" s="320">
        <f>[61]협력사!CA46</f>
        <v>0</v>
      </c>
      <c r="CB46" s="320">
        <f>[61]협력사!CB46</f>
        <v>0</v>
      </c>
      <c r="CC46" s="320">
        <f>[61]협력사!CC46</f>
        <v>0</v>
      </c>
      <c r="CD46" s="320">
        <f>[61]협력사!CD46</f>
        <v>0</v>
      </c>
      <c r="CE46" s="320">
        <f>[61]협력사!CE46</f>
        <v>0</v>
      </c>
      <c r="CF46" s="320">
        <f>[61]협력사!CF46</f>
        <v>0</v>
      </c>
      <c r="CG46" s="320">
        <f>[61]협력사!CG46</f>
        <v>0</v>
      </c>
      <c r="CH46" s="320">
        <f>[61]협력사!CH46</f>
        <v>0</v>
      </c>
      <c r="CI46" s="320">
        <f>[61]협력사!CI46</f>
        <v>0</v>
      </c>
      <c r="CJ46" s="320">
        <f>[61]협력사!CJ46</f>
        <v>0</v>
      </c>
      <c r="CK46" s="320">
        <f>[61]협력사!CK46</f>
        <v>0</v>
      </c>
    </row>
    <row r="47" spans="1:89" s="22" customFormat="1" ht="27.95" customHeight="1">
      <c r="A47" s="22" t="str">
        <f>[61]협력사!A47</f>
        <v>시중구매</v>
      </c>
      <c r="B47" s="422" t="str">
        <f>[61]협력사!B47</f>
        <v>신성인알파</v>
      </c>
      <c r="C47" s="422" t="str">
        <f>[61]협력사!C47</f>
        <v>시중구매</v>
      </c>
      <c r="D47" s="624"/>
      <c r="E47" s="463" t="str">
        <f>[61]협력사!E47</f>
        <v>CK</v>
      </c>
      <c r="F47" s="463" t="str">
        <f>[61]협력사!F47</f>
        <v>50009770B</v>
      </c>
      <c r="G47" s="463" t="str">
        <f>[61]협력사!G47</f>
        <v>50009770B</v>
      </c>
      <c r="H47" s="464" t="str">
        <f>[61]협력사!H47</f>
        <v>B/K SIDE ASSY LH</v>
      </c>
      <c r="I47" s="462" t="str">
        <f>[61]협력사!I47</f>
        <v>SGARC340</v>
      </c>
      <c r="J47" s="468">
        <f>[61]협력사!J47</f>
        <v>1.2</v>
      </c>
      <c r="K47" s="468">
        <f>[61]협력사!K47</f>
        <v>280</v>
      </c>
      <c r="L47" s="468">
        <f>[61]협력사!L47</f>
        <v>70</v>
      </c>
      <c r="M47" s="465">
        <f>[61]협력사!M47</f>
        <v>7.85</v>
      </c>
      <c r="N47" s="466">
        <f>[61]협력사!N47</f>
        <v>0.18463199999999999</v>
      </c>
      <c r="O47" s="312" t="str">
        <f>[61]협력사!O47</f>
        <v>COIL</v>
      </c>
      <c r="P47" s="316">
        <f>[61]협력사!P47</f>
        <v>1148</v>
      </c>
      <c r="Q47" s="317">
        <f>[61]협력사!Q47</f>
        <v>0</v>
      </c>
      <c r="R47" s="318">
        <f>[61]협력사!R47</f>
        <v>0</v>
      </c>
      <c r="S47" s="318">
        <f>[61]협력사!S47</f>
        <v>0</v>
      </c>
      <c r="T47" s="318">
        <f>[61]협력사!T47</f>
        <v>131</v>
      </c>
      <c r="U47" s="318">
        <f>[61]협력사!U47</f>
        <v>211.957536</v>
      </c>
      <c r="V47" s="318">
        <f>[61]협력사!V47</f>
        <v>-80.957536000000005</v>
      </c>
      <c r="W47" s="460">
        <f>[61]협력사!W47</f>
        <v>26.286055999999995</v>
      </c>
      <c r="X47" s="301">
        <f>[61]협력사!X47</f>
        <v>0</v>
      </c>
      <c r="Y47" s="301">
        <f>[61]협력사!Y47</f>
        <v>0</v>
      </c>
      <c r="Z47" s="320">
        <f>[61]협력사!Z47</f>
        <v>0</v>
      </c>
      <c r="AA47" s="321">
        <f>[61]협력사!AA47</f>
        <v>0</v>
      </c>
      <c r="AB47" s="322">
        <f>[61]협력사!AB47</f>
        <v>0</v>
      </c>
      <c r="AC47" s="322">
        <f>[61]협력사!AC47</f>
        <v>0</v>
      </c>
      <c r="AD47" s="322">
        <f>[61]협력사!AD47</f>
        <v>0</v>
      </c>
      <c r="AE47" s="322">
        <f>[61]협력사!AE47</f>
        <v>0</v>
      </c>
      <c r="AF47" s="322">
        <f>[61]협력사!AF47</f>
        <v>0</v>
      </c>
      <c r="AG47" s="322">
        <f>[61]협력사!AG47</f>
        <v>0</v>
      </c>
      <c r="AH47" s="322">
        <f>[61]협력사!AH47</f>
        <v>0</v>
      </c>
      <c r="AI47" s="322">
        <f>[61]협력사!AI47</f>
        <v>0</v>
      </c>
      <c r="AJ47" s="322">
        <f>[61]협력사!AJ47</f>
        <v>0</v>
      </c>
      <c r="AK47" s="322">
        <f>[61]협력사!AK47</f>
        <v>0</v>
      </c>
      <c r="AL47" s="322">
        <f>[61]협력사!AL47</f>
        <v>0</v>
      </c>
      <c r="AM47" s="322">
        <f>[61]협력사!AM47</f>
        <v>0</v>
      </c>
      <c r="AN47" s="322">
        <f>[61]협력사!AN47</f>
        <v>0</v>
      </c>
      <c r="AO47" s="322">
        <f>[61]협력사!AO47</f>
        <v>0</v>
      </c>
      <c r="AP47" s="322">
        <f>[61]협력사!AP47</f>
        <v>0</v>
      </c>
      <c r="AQ47" s="322">
        <f>[61]협력사!AQ47</f>
        <v>0</v>
      </c>
      <c r="AR47" s="322">
        <f>[61]협력사!AR47</f>
        <v>0</v>
      </c>
      <c r="AS47" s="322">
        <f>[61]협력사!AS47</f>
        <v>0</v>
      </c>
      <c r="AT47" s="322">
        <f>[61]협력사!AT47</f>
        <v>0</v>
      </c>
      <c r="AU47" s="322">
        <f>[61]협력사!AU47</f>
        <v>0</v>
      </c>
      <c r="AV47" s="322">
        <f>[61]협력사!AV47</f>
        <v>0</v>
      </c>
      <c r="AW47" s="322">
        <f>[61]협력사!AW47</f>
        <v>0</v>
      </c>
      <c r="AX47" s="322">
        <f>[61]협력사!AX47</f>
        <v>0</v>
      </c>
      <c r="AY47" s="322">
        <f>[61]협력사!AY47</f>
        <v>0</v>
      </c>
      <c r="AZ47" s="322">
        <f>[61]협력사!AZ47</f>
        <v>0</v>
      </c>
      <c r="BA47" s="322">
        <f>[61]협력사!BA47</f>
        <v>0</v>
      </c>
      <c r="BB47" s="322">
        <f>[61]협력사!BB47</f>
        <v>0</v>
      </c>
      <c r="BC47" s="322">
        <f>[61]협력사!BC47</f>
        <v>0</v>
      </c>
      <c r="BD47" s="323">
        <f>[61]협력사!BD47</f>
        <v>0</v>
      </c>
      <c r="BE47" s="324">
        <f>[61]협력사!BE47</f>
        <v>0</v>
      </c>
      <c r="BF47" s="22">
        <f>[61]협력사!BF47</f>
        <v>0</v>
      </c>
      <c r="BG47" s="320">
        <f>[61]협력사!BG47</f>
        <v>0</v>
      </c>
      <c r="BH47" s="320">
        <f>[61]협력사!BH47</f>
        <v>0</v>
      </c>
      <c r="BI47" s="320">
        <f>[61]협력사!BI47</f>
        <v>0</v>
      </c>
      <c r="BJ47" s="320">
        <f>[61]협력사!BJ47</f>
        <v>0</v>
      </c>
      <c r="BK47" s="320">
        <f>[61]협력사!BK47</f>
        <v>0</v>
      </c>
      <c r="BL47" s="320">
        <f>[61]협력사!BL47</f>
        <v>0</v>
      </c>
      <c r="BM47" s="320">
        <f>[61]협력사!BM47</f>
        <v>0</v>
      </c>
      <c r="BN47" s="320">
        <f>[61]협력사!BN47</f>
        <v>0</v>
      </c>
      <c r="BO47" s="320">
        <f>[61]협력사!BO47</f>
        <v>0</v>
      </c>
      <c r="BP47" s="320">
        <f>[61]협력사!BP47</f>
        <v>0</v>
      </c>
      <c r="BQ47" s="320">
        <f>[61]협력사!BQ47</f>
        <v>0</v>
      </c>
      <c r="BR47" s="320">
        <f>[61]협력사!BR47</f>
        <v>0</v>
      </c>
      <c r="BS47" s="320">
        <f>[61]협력사!BS47</f>
        <v>0</v>
      </c>
      <c r="BT47" s="320">
        <f>[61]협력사!BT47</f>
        <v>0</v>
      </c>
      <c r="BU47" s="320">
        <f>[61]협력사!BU47</f>
        <v>0</v>
      </c>
      <c r="BV47" s="320">
        <f>[61]협력사!BV47</f>
        <v>0</v>
      </c>
      <c r="BW47" s="320">
        <f>[61]협력사!BW47</f>
        <v>0</v>
      </c>
      <c r="BX47" s="320">
        <f>[61]협력사!BX47</f>
        <v>0</v>
      </c>
      <c r="BY47" s="320">
        <f>[61]협력사!BY47</f>
        <v>0</v>
      </c>
      <c r="BZ47" s="320">
        <f>[61]협력사!BZ47</f>
        <v>0</v>
      </c>
      <c r="CA47" s="320">
        <f>[61]협력사!CA47</f>
        <v>0</v>
      </c>
      <c r="CB47" s="320">
        <f>[61]협력사!CB47</f>
        <v>0</v>
      </c>
      <c r="CC47" s="320">
        <f>[61]협력사!CC47</f>
        <v>0</v>
      </c>
      <c r="CD47" s="320">
        <f>[61]협력사!CD47</f>
        <v>0</v>
      </c>
      <c r="CE47" s="320">
        <f>[61]협력사!CE47</f>
        <v>0</v>
      </c>
      <c r="CF47" s="320">
        <f>[61]협력사!CF47</f>
        <v>0</v>
      </c>
      <c r="CG47" s="320">
        <f>[61]협력사!CG47</f>
        <v>0</v>
      </c>
      <c r="CH47" s="320">
        <f>[61]협력사!CH47</f>
        <v>0</v>
      </c>
      <c r="CI47" s="320">
        <f>[61]협력사!CI47</f>
        <v>0</v>
      </c>
      <c r="CJ47" s="320">
        <f>[61]협력사!CJ47</f>
        <v>0</v>
      </c>
      <c r="CK47" s="320">
        <f>[61]협력사!CK47</f>
        <v>0</v>
      </c>
    </row>
    <row r="48" spans="1:89" s="22" customFormat="1" ht="27.95" customHeight="1">
      <c r="A48" s="22" t="str">
        <f>[61]협력사!A48</f>
        <v>시중구매</v>
      </c>
      <c r="B48" s="422" t="str">
        <f>[61]협력사!B48</f>
        <v>신성인알파</v>
      </c>
      <c r="C48" s="422" t="str">
        <f>[61]협력사!C48</f>
        <v>시중구매</v>
      </c>
      <c r="D48" s="624"/>
      <c r="E48" s="463" t="str">
        <f>[61]협력사!E48</f>
        <v>CK</v>
      </c>
      <c r="F48" s="463" t="str">
        <f>[61]협력사!F48</f>
        <v>50009772B</v>
      </c>
      <c r="G48" s="463" t="str">
        <f>[61]협력사!G48</f>
        <v>50009772B</v>
      </c>
      <c r="H48" s="464" t="str">
        <f>[61]협력사!H48</f>
        <v>B/K SIDE ASSY RH</v>
      </c>
      <c r="I48" s="462" t="str">
        <f>[61]협력사!I48</f>
        <v>SGARC340</v>
      </c>
      <c r="J48" s="468">
        <f>[61]협력사!J48</f>
        <v>1.2</v>
      </c>
      <c r="K48" s="468">
        <f>[61]협력사!K48</f>
        <v>280</v>
      </c>
      <c r="L48" s="468">
        <f>[61]협력사!L48</f>
        <v>70</v>
      </c>
      <c r="M48" s="465">
        <f>[61]협력사!M48</f>
        <v>7.85</v>
      </c>
      <c r="N48" s="466">
        <f>[61]협력사!N48</f>
        <v>0.18463199999999999</v>
      </c>
      <c r="O48" s="312" t="str">
        <f>[61]협력사!O48</f>
        <v>COIL</v>
      </c>
      <c r="P48" s="316">
        <f>[61]협력사!P48</f>
        <v>1148</v>
      </c>
      <c r="Q48" s="317">
        <f>[61]협력사!Q48</f>
        <v>0</v>
      </c>
      <c r="R48" s="318">
        <f>[61]협력사!R48</f>
        <v>0</v>
      </c>
      <c r="S48" s="318">
        <f>[61]협력사!S48</f>
        <v>0</v>
      </c>
      <c r="T48" s="318">
        <f>[61]협력사!T48</f>
        <v>131</v>
      </c>
      <c r="U48" s="318">
        <f>[61]협력사!U48</f>
        <v>211.957536</v>
      </c>
      <c r="V48" s="318">
        <f>[61]협력사!V48</f>
        <v>-80.957536000000005</v>
      </c>
      <c r="W48" s="460">
        <f>[61]협력사!W48</f>
        <v>26.286055999999995</v>
      </c>
      <c r="X48" s="301">
        <f>[61]협력사!X48</f>
        <v>0</v>
      </c>
      <c r="Y48" s="301">
        <f>[61]협력사!Y48</f>
        <v>0</v>
      </c>
      <c r="Z48" s="320">
        <f>[61]협력사!Z48</f>
        <v>0</v>
      </c>
      <c r="AA48" s="321">
        <f>[61]협력사!AA48</f>
        <v>0</v>
      </c>
      <c r="AB48" s="322">
        <f>[61]협력사!AB48</f>
        <v>0</v>
      </c>
      <c r="AC48" s="322">
        <f>[61]협력사!AC48</f>
        <v>0</v>
      </c>
      <c r="AD48" s="322">
        <f>[61]협력사!AD48</f>
        <v>0</v>
      </c>
      <c r="AE48" s="322">
        <f>[61]협력사!AE48</f>
        <v>0</v>
      </c>
      <c r="AF48" s="322">
        <f>[61]협력사!AF48</f>
        <v>0</v>
      </c>
      <c r="AG48" s="322">
        <f>[61]협력사!AG48</f>
        <v>0</v>
      </c>
      <c r="AH48" s="322">
        <f>[61]협력사!AH48</f>
        <v>0</v>
      </c>
      <c r="AI48" s="322">
        <f>[61]협력사!AI48</f>
        <v>0</v>
      </c>
      <c r="AJ48" s="322">
        <f>[61]협력사!AJ48</f>
        <v>0</v>
      </c>
      <c r="AK48" s="322">
        <f>[61]협력사!AK48</f>
        <v>0</v>
      </c>
      <c r="AL48" s="322">
        <f>[61]협력사!AL48</f>
        <v>0</v>
      </c>
      <c r="AM48" s="322">
        <f>[61]협력사!AM48</f>
        <v>0</v>
      </c>
      <c r="AN48" s="322">
        <f>[61]협력사!AN48</f>
        <v>0</v>
      </c>
      <c r="AO48" s="322">
        <f>[61]협력사!AO48</f>
        <v>0</v>
      </c>
      <c r="AP48" s="322">
        <f>[61]협력사!AP48</f>
        <v>0</v>
      </c>
      <c r="AQ48" s="322">
        <f>[61]협력사!AQ48</f>
        <v>0</v>
      </c>
      <c r="AR48" s="322">
        <f>[61]협력사!AR48</f>
        <v>0</v>
      </c>
      <c r="AS48" s="322">
        <f>[61]협력사!AS48</f>
        <v>0</v>
      </c>
      <c r="AT48" s="322">
        <f>[61]협력사!AT48</f>
        <v>0</v>
      </c>
      <c r="AU48" s="322">
        <f>[61]협력사!AU48</f>
        <v>0</v>
      </c>
      <c r="AV48" s="322">
        <f>[61]협력사!AV48</f>
        <v>0</v>
      </c>
      <c r="AW48" s="322">
        <f>[61]협력사!AW48</f>
        <v>0</v>
      </c>
      <c r="AX48" s="322">
        <f>[61]협력사!AX48</f>
        <v>0</v>
      </c>
      <c r="AY48" s="322">
        <f>[61]협력사!AY48</f>
        <v>0</v>
      </c>
      <c r="AZ48" s="322">
        <f>[61]협력사!AZ48</f>
        <v>0</v>
      </c>
      <c r="BA48" s="322">
        <f>[61]협력사!BA48</f>
        <v>0</v>
      </c>
      <c r="BB48" s="322">
        <f>[61]협력사!BB48</f>
        <v>0</v>
      </c>
      <c r="BC48" s="322">
        <f>[61]협력사!BC48</f>
        <v>0</v>
      </c>
      <c r="BD48" s="323">
        <f>[61]협력사!BD48</f>
        <v>0</v>
      </c>
      <c r="BE48" s="324">
        <f>[61]협력사!BE48</f>
        <v>0</v>
      </c>
      <c r="BF48" s="22">
        <f>[61]협력사!BF48</f>
        <v>0</v>
      </c>
      <c r="BG48" s="320">
        <f>[61]협력사!BG48</f>
        <v>0</v>
      </c>
      <c r="BH48" s="320">
        <f>[61]협력사!BH48</f>
        <v>0</v>
      </c>
      <c r="BI48" s="320">
        <f>[61]협력사!BI48</f>
        <v>0</v>
      </c>
      <c r="BJ48" s="320">
        <f>[61]협력사!BJ48</f>
        <v>0</v>
      </c>
      <c r="BK48" s="320">
        <f>[61]협력사!BK48</f>
        <v>0</v>
      </c>
      <c r="BL48" s="320">
        <f>[61]협력사!BL48</f>
        <v>0</v>
      </c>
      <c r="BM48" s="320">
        <f>[61]협력사!BM48</f>
        <v>0</v>
      </c>
      <c r="BN48" s="320">
        <f>[61]협력사!BN48</f>
        <v>0</v>
      </c>
      <c r="BO48" s="320">
        <f>[61]협력사!BO48</f>
        <v>0</v>
      </c>
      <c r="BP48" s="320">
        <f>[61]협력사!BP48</f>
        <v>0</v>
      </c>
      <c r="BQ48" s="320">
        <f>[61]협력사!BQ48</f>
        <v>0</v>
      </c>
      <c r="BR48" s="320">
        <f>[61]협력사!BR48</f>
        <v>0</v>
      </c>
      <c r="BS48" s="320">
        <f>[61]협력사!BS48</f>
        <v>0</v>
      </c>
      <c r="BT48" s="320">
        <f>[61]협력사!BT48</f>
        <v>0</v>
      </c>
      <c r="BU48" s="320">
        <f>[61]협력사!BU48</f>
        <v>0</v>
      </c>
      <c r="BV48" s="320">
        <f>[61]협력사!BV48</f>
        <v>0</v>
      </c>
      <c r="BW48" s="320">
        <f>[61]협력사!BW48</f>
        <v>0</v>
      </c>
      <c r="BX48" s="320">
        <f>[61]협력사!BX48</f>
        <v>0</v>
      </c>
      <c r="BY48" s="320">
        <f>[61]협력사!BY48</f>
        <v>0</v>
      </c>
      <c r="BZ48" s="320">
        <f>[61]협력사!BZ48</f>
        <v>0</v>
      </c>
      <c r="CA48" s="320">
        <f>[61]협력사!CA48</f>
        <v>0</v>
      </c>
      <c r="CB48" s="320">
        <f>[61]협력사!CB48</f>
        <v>0</v>
      </c>
      <c r="CC48" s="320">
        <f>[61]협력사!CC48</f>
        <v>0</v>
      </c>
      <c r="CD48" s="320">
        <f>[61]협력사!CD48</f>
        <v>0</v>
      </c>
      <c r="CE48" s="320">
        <f>[61]협력사!CE48</f>
        <v>0</v>
      </c>
      <c r="CF48" s="320">
        <f>[61]협력사!CF48</f>
        <v>0</v>
      </c>
      <c r="CG48" s="320">
        <f>[61]협력사!CG48</f>
        <v>0</v>
      </c>
      <c r="CH48" s="320">
        <f>[61]협력사!CH48</f>
        <v>0</v>
      </c>
      <c r="CI48" s="320">
        <f>[61]협력사!CI48</f>
        <v>0</v>
      </c>
      <c r="CJ48" s="320">
        <f>[61]협력사!CJ48</f>
        <v>0</v>
      </c>
      <c r="CK48" s="320">
        <f>[61]협력사!CK48</f>
        <v>0</v>
      </c>
    </row>
    <row r="49" spans="1:89" s="22" customFormat="1" ht="27.95" customHeight="1">
      <c r="A49" s="22" t="str">
        <f>[61]협력사!A49</f>
        <v>시중구매</v>
      </c>
      <c r="B49" s="422" t="str">
        <f>[61]협력사!B49</f>
        <v>신성인알파</v>
      </c>
      <c r="C49" s="422" t="str">
        <f>[61]협력사!C49</f>
        <v>시중구매</v>
      </c>
      <c r="D49" s="624"/>
      <c r="E49" s="463" t="str">
        <f>[61]협력사!E49</f>
        <v>IK</v>
      </c>
      <c r="F49" s="463" t="str">
        <f>[61]협력사!F49</f>
        <v>50009975B</v>
      </c>
      <c r="G49" s="463" t="str">
        <f>[61]협력사!G49</f>
        <v>50009975B</v>
      </c>
      <c r="H49" s="464" t="str">
        <f>[61]협력사!H49</f>
        <v>B/K SIDE ASSY LH</v>
      </c>
      <c r="I49" s="462" t="str">
        <f>[61]협력사!I49</f>
        <v>SGARC340</v>
      </c>
      <c r="J49" s="468">
        <f>[61]협력사!J49</f>
        <v>1.2</v>
      </c>
      <c r="K49" s="468">
        <f>[61]협력사!K49</f>
        <v>348</v>
      </c>
      <c r="L49" s="468">
        <f>[61]협력사!L49</f>
        <v>70</v>
      </c>
      <c r="M49" s="465">
        <f>[61]협력사!M49</f>
        <v>7.85</v>
      </c>
      <c r="N49" s="466">
        <f>[61]협력사!N49</f>
        <v>0.22947119999999996</v>
      </c>
      <c r="O49" s="312" t="str">
        <f>[61]협력사!O49</f>
        <v>COIL</v>
      </c>
      <c r="P49" s="316">
        <f>[61]협력사!P49</f>
        <v>1148</v>
      </c>
      <c r="Q49" s="317">
        <f>[61]협력사!Q49</f>
        <v>0</v>
      </c>
      <c r="R49" s="318">
        <f>[61]협력사!R49</f>
        <v>0</v>
      </c>
      <c r="S49" s="318">
        <f>[61]협력사!S49</f>
        <v>0</v>
      </c>
      <c r="T49" s="318">
        <f>[61]협력사!T49</f>
        <v>130</v>
      </c>
      <c r="U49" s="318">
        <f>[61]협력사!U49</f>
        <v>263.43293759999995</v>
      </c>
      <c r="V49" s="318">
        <f>[61]협력사!V49</f>
        <v>-133.43293759999995</v>
      </c>
      <c r="W49" s="460">
        <f>[61]협력사!W49</f>
        <v>38.863469599999981</v>
      </c>
      <c r="X49" s="301">
        <f>[61]협력사!X49</f>
        <v>0</v>
      </c>
      <c r="Y49" s="301">
        <f>[61]협력사!Y49</f>
        <v>0</v>
      </c>
      <c r="Z49" s="320">
        <f>[61]협력사!Z49</f>
        <v>0</v>
      </c>
      <c r="AA49" s="321">
        <f>[61]협력사!AA49</f>
        <v>0</v>
      </c>
      <c r="AB49" s="322">
        <f>[61]협력사!AB49</f>
        <v>0</v>
      </c>
      <c r="AC49" s="322">
        <f>[61]협력사!AC49</f>
        <v>0</v>
      </c>
      <c r="AD49" s="322">
        <f>[61]협력사!AD49</f>
        <v>0</v>
      </c>
      <c r="AE49" s="322">
        <f>[61]협력사!AE49</f>
        <v>0</v>
      </c>
      <c r="AF49" s="322">
        <f>[61]협력사!AF49</f>
        <v>0</v>
      </c>
      <c r="AG49" s="322">
        <f>[61]협력사!AG49</f>
        <v>0</v>
      </c>
      <c r="AH49" s="322">
        <f>[61]협력사!AH49</f>
        <v>0</v>
      </c>
      <c r="AI49" s="322">
        <f>[61]협력사!AI49</f>
        <v>0</v>
      </c>
      <c r="AJ49" s="322">
        <f>[61]협력사!AJ49</f>
        <v>0</v>
      </c>
      <c r="AK49" s="322">
        <f>[61]협력사!AK49</f>
        <v>0</v>
      </c>
      <c r="AL49" s="322">
        <f>[61]협력사!AL49</f>
        <v>0</v>
      </c>
      <c r="AM49" s="322">
        <f>[61]협력사!AM49</f>
        <v>0</v>
      </c>
      <c r="AN49" s="322">
        <f>[61]협력사!AN49</f>
        <v>0</v>
      </c>
      <c r="AO49" s="322">
        <f>[61]협력사!AO49</f>
        <v>0</v>
      </c>
      <c r="AP49" s="322">
        <f>[61]협력사!AP49</f>
        <v>0</v>
      </c>
      <c r="AQ49" s="322">
        <f>[61]협력사!AQ49</f>
        <v>0</v>
      </c>
      <c r="AR49" s="322">
        <f>[61]협력사!AR49</f>
        <v>0</v>
      </c>
      <c r="AS49" s="322">
        <f>[61]협력사!AS49</f>
        <v>0</v>
      </c>
      <c r="AT49" s="322">
        <f>[61]협력사!AT49</f>
        <v>0</v>
      </c>
      <c r="AU49" s="322">
        <f>[61]협력사!AU49</f>
        <v>0</v>
      </c>
      <c r="AV49" s="322">
        <f>[61]협력사!AV49</f>
        <v>0</v>
      </c>
      <c r="AW49" s="322">
        <f>[61]협력사!AW49</f>
        <v>0</v>
      </c>
      <c r="AX49" s="322">
        <f>[61]협력사!AX49</f>
        <v>0</v>
      </c>
      <c r="AY49" s="322">
        <f>[61]협력사!AY49</f>
        <v>0</v>
      </c>
      <c r="AZ49" s="322">
        <f>[61]협력사!AZ49</f>
        <v>0</v>
      </c>
      <c r="BA49" s="322">
        <f>[61]협력사!BA49</f>
        <v>0</v>
      </c>
      <c r="BB49" s="322">
        <f>[61]협력사!BB49</f>
        <v>0</v>
      </c>
      <c r="BC49" s="322">
        <f>[61]협력사!BC49</f>
        <v>0</v>
      </c>
      <c r="BD49" s="323">
        <f>[61]협력사!BD49</f>
        <v>0</v>
      </c>
      <c r="BE49" s="324">
        <f>[61]협력사!BE49</f>
        <v>0</v>
      </c>
      <c r="BF49" s="22">
        <f>[61]협력사!BF49</f>
        <v>0</v>
      </c>
      <c r="BG49" s="320">
        <f>[61]협력사!BG49</f>
        <v>0</v>
      </c>
      <c r="BH49" s="320">
        <f>[61]협력사!BH49</f>
        <v>0</v>
      </c>
      <c r="BI49" s="320">
        <f>[61]협력사!BI49</f>
        <v>0</v>
      </c>
      <c r="BJ49" s="320">
        <f>[61]협력사!BJ49</f>
        <v>0</v>
      </c>
      <c r="BK49" s="320">
        <f>[61]협력사!BK49</f>
        <v>0</v>
      </c>
      <c r="BL49" s="320">
        <f>[61]협력사!BL49</f>
        <v>0</v>
      </c>
      <c r="BM49" s="320">
        <f>[61]협력사!BM49</f>
        <v>0</v>
      </c>
      <c r="BN49" s="320">
        <f>[61]협력사!BN49</f>
        <v>0</v>
      </c>
      <c r="BO49" s="320">
        <f>[61]협력사!BO49</f>
        <v>0</v>
      </c>
      <c r="BP49" s="320">
        <f>[61]협력사!BP49</f>
        <v>0</v>
      </c>
      <c r="BQ49" s="320">
        <f>[61]협력사!BQ49</f>
        <v>0</v>
      </c>
      <c r="BR49" s="320">
        <f>[61]협력사!BR49</f>
        <v>0</v>
      </c>
      <c r="BS49" s="320">
        <f>[61]협력사!BS49</f>
        <v>0</v>
      </c>
      <c r="BT49" s="320">
        <f>[61]협력사!BT49</f>
        <v>0</v>
      </c>
      <c r="BU49" s="320">
        <f>[61]협력사!BU49</f>
        <v>0</v>
      </c>
      <c r="BV49" s="320">
        <f>[61]협력사!BV49</f>
        <v>0</v>
      </c>
      <c r="BW49" s="320">
        <f>[61]협력사!BW49</f>
        <v>0</v>
      </c>
      <c r="BX49" s="320">
        <f>[61]협력사!BX49</f>
        <v>0</v>
      </c>
      <c r="BY49" s="320">
        <f>[61]협력사!BY49</f>
        <v>0</v>
      </c>
      <c r="BZ49" s="320">
        <f>[61]협력사!BZ49</f>
        <v>0</v>
      </c>
      <c r="CA49" s="320">
        <f>[61]협력사!CA49</f>
        <v>0</v>
      </c>
      <c r="CB49" s="320">
        <f>[61]협력사!CB49</f>
        <v>0</v>
      </c>
      <c r="CC49" s="320">
        <f>[61]협력사!CC49</f>
        <v>0</v>
      </c>
      <c r="CD49" s="320">
        <f>[61]협력사!CD49</f>
        <v>0</v>
      </c>
      <c r="CE49" s="320">
        <f>[61]협력사!CE49</f>
        <v>0</v>
      </c>
      <c r="CF49" s="320">
        <f>[61]협력사!CF49</f>
        <v>0</v>
      </c>
      <c r="CG49" s="320">
        <f>[61]협력사!CG49</f>
        <v>0</v>
      </c>
      <c r="CH49" s="320">
        <f>[61]협력사!CH49</f>
        <v>0</v>
      </c>
      <c r="CI49" s="320">
        <f>[61]협력사!CI49</f>
        <v>0</v>
      </c>
      <c r="CJ49" s="320">
        <f>[61]협력사!CJ49</f>
        <v>0</v>
      </c>
      <c r="CK49" s="320">
        <f>[61]협력사!CK49</f>
        <v>0</v>
      </c>
    </row>
    <row r="50" spans="1:89" s="22" customFormat="1" ht="27.95" customHeight="1">
      <c r="A50" s="22" t="str">
        <f>[61]협력사!A50</f>
        <v>시중구매</v>
      </c>
      <c r="B50" s="422" t="str">
        <f>[61]협력사!B50</f>
        <v>신성인알파</v>
      </c>
      <c r="C50" s="422" t="str">
        <f>[61]협력사!C50</f>
        <v>시중구매</v>
      </c>
      <c r="D50" s="624"/>
      <c r="E50" s="463" t="str">
        <f>[61]협력사!E50</f>
        <v>IK</v>
      </c>
      <c r="F50" s="463" t="str">
        <f>[61]협력사!F50</f>
        <v>50009977B</v>
      </c>
      <c r="G50" s="463" t="str">
        <f>[61]협력사!G50</f>
        <v>50009977B</v>
      </c>
      <c r="H50" s="464" t="str">
        <f>[61]협력사!H50</f>
        <v>B/K SIDE ASSY RH</v>
      </c>
      <c r="I50" s="462" t="str">
        <f>[61]협력사!I50</f>
        <v>SGARC340</v>
      </c>
      <c r="J50" s="468">
        <f>[61]협력사!J50</f>
        <v>1.2</v>
      </c>
      <c r="K50" s="468">
        <f>[61]협력사!K50</f>
        <v>348</v>
      </c>
      <c r="L50" s="468">
        <f>[61]협력사!L50</f>
        <v>70</v>
      </c>
      <c r="M50" s="465">
        <f>[61]협력사!M50</f>
        <v>7.85</v>
      </c>
      <c r="N50" s="466">
        <f>[61]협력사!N50</f>
        <v>0.22947119999999996</v>
      </c>
      <c r="O50" s="312" t="str">
        <f>[61]협력사!O50</f>
        <v>COIL</v>
      </c>
      <c r="P50" s="316">
        <f>[61]협력사!P50</f>
        <v>1148</v>
      </c>
      <c r="Q50" s="317">
        <f>[61]협력사!Q50</f>
        <v>0</v>
      </c>
      <c r="R50" s="318">
        <f>[61]협력사!R50</f>
        <v>0</v>
      </c>
      <c r="S50" s="318">
        <f>[61]협력사!S50</f>
        <v>0</v>
      </c>
      <c r="T50" s="318">
        <f>[61]협력사!T50</f>
        <v>130</v>
      </c>
      <c r="U50" s="318">
        <f>[61]협력사!U50</f>
        <v>263.43293759999995</v>
      </c>
      <c r="V50" s="318">
        <f>[61]협력사!V50</f>
        <v>-133.43293759999995</v>
      </c>
      <c r="W50" s="460">
        <f>[61]협력사!W50</f>
        <v>38.863469599999981</v>
      </c>
      <c r="X50" s="293">
        <f>[61]협력사!X50</f>
        <v>0</v>
      </c>
      <c r="Y50" s="301">
        <f>[61]협력사!Y50</f>
        <v>0</v>
      </c>
      <c r="Z50" s="470">
        <f>[61]협력사!Z50</f>
        <v>0</v>
      </c>
      <c r="AA50" s="471">
        <f>[61]협력사!AA50</f>
        <v>0</v>
      </c>
      <c r="AB50" s="472">
        <f>[61]협력사!AB50</f>
        <v>0</v>
      </c>
      <c r="AC50" s="472">
        <f>[61]협력사!AC50</f>
        <v>0</v>
      </c>
      <c r="AD50" s="472">
        <f>[61]협력사!AD50</f>
        <v>0</v>
      </c>
      <c r="AE50" s="472">
        <f>[61]협력사!AE50</f>
        <v>0</v>
      </c>
      <c r="AF50" s="472">
        <f>[61]협력사!AF50</f>
        <v>0</v>
      </c>
      <c r="AG50" s="472">
        <f>[61]협력사!AG50</f>
        <v>0</v>
      </c>
      <c r="AH50" s="337">
        <f>[61]협력사!AH50</f>
        <v>0</v>
      </c>
      <c r="AI50" s="472">
        <f>[61]협력사!AI50</f>
        <v>0</v>
      </c>
      <c r="AJ50" s="472">
        <f>[61]협력사!AJ50</f>
        <v>0</v>
      </c>
      <c r="AK50" s="472">
        <f>[61]협력사!AK50</f>
        <v>0</v>
      </c>
      <c r="AL50" s="472">
        <f>[61]협력사!AL50</f>
        <v>0</v>
      </c>
      <c r="AM50" s="472">
        <f>[61]협력사!AM50</f>
        <v>0</v>
      </c>
      <c r="AN50" s="472">
        <f>[61]협력사!AN50</f>
        <v>0</v>
      </c>
      <c r="AO50" s="472">
        <f>[61]협력사!AO50</f>
        <v>0</v>
      </c>
      <c r="AP50" s="472">
        <f>[61]협력사!AP50</f>
        <v>0</v>
      </c>
      <c r="AQ50" s="472">
        <f>[61]협력사!AQ50</f>
        <v>0</v>
      </c>
      <c r="AR50" s="337">
        <f>[61]협력사!AR50</f>
        <v>0</v>
      </c>
      <c r="AS50" s="472">
        <f>[61]협력사!AS50</f>
        <v>0</v>
      </c>
      <c r="AT50" s="337">
        <f>[61]협력사!AT50</f>
        <v>0</v>
      </c>
      <c r="AU50" s="337">
        <f>[61]협력사!AU50</f>
        <v>0</v>
      </c>
      <c r="AV50" s="337">
        <f>[61]협력사!AV50</f>
        <v>0</v>
      </c>
      <c r="AW50" s="337">
        <f>[61]협력사!AW50</f>
        <v>0</v>
      </c>
      <c r="AX50" s="337">
        <f>[61]협력사!AX50</f>
        <v>0</v>
      </c>
      <c r="AY50" s="337">
        <f>[61]협력사!AY50</f>
        <v>0</v>
      </c>
      <c r="AZ50" s="337">
        <f>[61]협력사!AZ50</f>
        <v>0</v>
      </c>
      <c r="BA50" s="337">
        <f>[61]협력사!BA50</f>
        <v>0</v>
      </c>
      <c r="BB50" s="337">
        <f>[61]협력사!BB50</f>
        <v>0</v>
      </c>
      <c r="BC50" s="337">
        <f>[61]협력사!BC50</f>
        <v>0</v>
      </c>
      <c r="BD50" s="338">
        <f>[61]협력사!BD50</f>
        <v>0</v>
      </c>
      <c r="BE50" s="324">
        <f>[61]협력사!BE50</f>
        <v>0</v>
      </c>
      <c r="BF50" s="22">
        <f>[61]협력사!BF50</f>
        <v>0</v>
      </c>
      <c r="BG50" s="320">
        <f>[61]협력사!BG50</f>
        <v>0</v>
      </c>
      <c r="BH50" s="320">
        <f>[61]협력사!BH50</f>
        <v>0</v>
      </c>
      <c r="BI50" s="320">
        <f>[61]협력사!BI50</f>
        <v>0</v>
      </c>
      <c r="BJ50" s="320">
        <f>[61]협력사!BJ50</f>
        <v>0</v>
      </c>
      <c r="BK50" s="320">
        <f>[61]협력사!BK50</f>
        <v>0</v>
      </c>
      <c r="BL50" s="320">
        <f>[61]협력사!BL50</f>
        <v>0</v>
      </c>
      <c r="BM50" s="320">
        <f>[61]협력사!BM50</f>
        <v>0</v>
      </c>
      <c r="BN50" s="320">
        <f>[61]협력사!BN50</f>
        <v>0</v>
      </c>
      <c r="BO50" s="320">
        <f>[61]협력사!BO50</f>
        <v>0</v>
      </c>
      <c r="BP50" s="320">
        <f>[61]협력사!BP50</f>
        <v>0</v>
      </c>
      <c r="BQ50" s="320">
        <f>[61]협력사!BQ50</f>
        <v>0</v>
      </c>
      <c r="BR50" s="320">
        <f>[61]협력사!BR50</f>
        <v>0</v>
      </c>
      <c r="BS50" s="320">
        <f>[61]협력사!BS50</f>
        <v>0</v>
      </c>
      <c r="BT50" s="320">
        <f>[61]협력사!BT50</f>
        <v>0</v>
      </c>
      <c r="BU50" s="320">
        <f>[61]협력사!BU50</f>
        <v>0</v>
      </c>
      <c r="BV50" s="320">
        <f>[61]협력사!BV50</f>
        <v>0</v>
      </c>
      <c r="BW50" s="320">
        <f>[61]협력사!BW50</f>
        <v>0</v>
      </c>
      <c r="BX50" s="320">
        <f>[61]협력사!BX50</f>
        <v>0</v>
      </c>
      <c r="BY50" s="320">
        <f>[61]협력사!BY50</f>
        <v>0</v>
      </c>
      <c r="BZ50" s="320">
        <f>[61]협력사!BZ50</f>
        <v>0</v>
      </c>
      <c r="CA50" s="320">
        <f>[61]협력사!CA50</f>
        <v>0</v>
      </c>
      <c r="CB50" s="320">
        <f>[61]협력사!CB50</f>
        <v>0</v>
      </c>
      <c r="CC50" s="320">
        <f>[61]협력사!CC50</f>
        <v>0</v>
      </c>
      <c r="CD50" s="320">
        <f>[61]협력사!CD50</f>
        <v>0</v>
      </c>
      <c r="CE50" s="320">
        <f>[61]협력사!CE50</f>
        <v>0</v>
      </c>
      <c r="CF50" s="320">
        <f>[61]협력사!CF50</f>
        <v>0</v>
      </c>
      <c r="CG50" s="320">
        <f>[61]협력사!CG50</f>
        <v>0</v>
      </c>
      <c r="CH50" s="320">
        <f>[61]협력사!CH50</f>
        <v>0</v>
      </c>
      <c r="CI50" s="320">
        <f>[61]협력사!CI50</f>
        <v>0</v>
      </c>
      <c r="CJ50" s="320">
        <f>[61]협력사!CJ50</f>
        <v>0</v>
      </c>
      <c r="CK50" s="320">
        <f>[61]협력사!CK50</f>
        <v>0</v>
      </c>
    </row>
    <row r="51" spans="1:89" s="22" customFormat="1" ht="27.95" customHeight="1">
      <c r="A51" s="22" t="str">
        <f>[61]협력사!A51</f>
        <v>시중구매</v>
      </c>
      <c r="B51" s="422" t="str">
        <f>[61]협력사!B51</f>
        <v>신성인알파</v>
      </c>
      <c r="C51" s="422" t="str">
        <f>[61]협력사!C51</f>
        <v>시중구매</v>
      </c>
      <c r="D51" s="624"/>
      <c r="E51" s="463" t="str">
        <f>[61]협력사!E51</f>
        <v>CK/IK</v>
      </c>
      <c r="F51" s="463" t="str">
        <f>[61]협력사!F51</f>
        <v>50010025E / 50009743E</v>
      </c>
      <c r="G51" s="463">
        <f>[61]협력사!G51</f>
        <v>50009745</v>
      </c>
      <c r="H51" s="464" t="str">
        <f>[61]협력사!H51</f>
        <v>B/K H/LINER RR</v>
      </c>
      <c r="I51" s="462" t="str">
        <f>[61]협력사!I51</f>
        <v>SPCC</v>
      </c>
      <c r="J51" s="468">
        <f>[61]협력사!J51</f>
        <v>1</v>
      </c>
      <c r="K51" s="468">
        <f>[61]협력사!K51</f>
        <v>110</v>
      </c>
      <c r="L51" s="468">
        <f>[61]협력사!L51</f>
        <v>26</v>
      </c>
      <c r="M51" s="465">
        <f>[61]협력사!M51</f>
        <v>7.85</v>
      </c>
      <c r="N51" s="466">
        <f>[61]협력사!N51</f>
        <v>2.2450999999999999E-2</v>
      </c>
      <c r="O51" s="312" t="str">
        <f>[61]협력사!O51</f>
        <v>COIL</v>
      </c>
      <c r="P51" s="316">
        <f>[61]협력사!P51</f>
        <v>1006</v>
      </c>
      <c r="Q51" s="317">
        <f>[61]협력사!Q51</f>
        <v>0</v>
      </c>
      <c r="R51" s="318">
        <f>[61]협력사!R51</f>
        <v>0</v>
      </c>
      <c r="S51" s="318">
        <f>[61]협력사!S51</f>
        <v>0</v>
      </c>
      <c r="T51" s="318">
        <f>[61]협력사!T51</f>
        <v>57</v>
      </c>
      <c r="U51" s="318">
        <f>[61]협력사!U51</f>
        <v>22.585705999999998</v>
      </c>
      <c r="V51" s="318">
        <f>[61]협력사!V51</f>
        <v>34.414293999999998</v>
      </c>
      <c r="W51" s="460">
        <f>[61]협력사!W51</f>
        <v>2.4707329999999992</v>
      </c>
      <c r="X51" s="293">
        <f>[61]협력사!X51</f>
        <v>0</v>
      </c>
      <c r="Y51" s="301">
        <f>[61]협력사!Y51</f>
        <v>0</v>
      </c>
      <c r="Z51" s="470">
        <f>[61]협력사!Z51</f>
        <v>0</v>
      </c>
      <c r="AA51" s="471">
        <f>[61]협력사!AA51</f>
        <v>0</v>
      </c>
      <c r="AB51" s="472">
        <f>[61]협력사!AB51</f>
        <v>0</v>
      </c>
      <c r="AC51" s="472">
        <f>[61]협력사!AC51</f>
        <v>0</v>
      </c>
      <c r="AD51" s="472">
        <f>[61]협력사!AD51</f>
        <v>0</v>
      </c>
      <c r="AE51" s="472">
        <f>[61]협력사!AE51</f>
        <v>0</v>
      </c>
      <c r="AF51" s="472">
        <f>[61]협력사!AF51</f>
        <v>0</v>
      </c>
      <c r="AG51" s="472">
        <f>[61]협력사!AG51</f>
        <v>0</v>
      </c>
      <c r="AH51" s="337">
        <f>[61]협력사!AH51</f>
        <v>0</v>
      </c>
      <c r="AI51" s="472">
        <f>[61]협력사!AI51</f>
        <v>0</v>
      </c>
      <c r="AJ51" s="472">
        <f>[61]협력사!AJ51</f>
        <v>0</v>
      </c>
      <c r="AK51" s="472">
        <f>[61]협력사!AK51</f>
        <v>0</v>
      </c>
      <c r="AL51" s="472">
        <f>[61]협력사!AL51</f>
        <v>0</v>
      </c>
      <c r="AM51" s="472">
        <f>[61]협력사!AM51</f>
        <v>0</v>
      </c>
      <c r="AN51" s="472">
        <f>[61]협력사!AN51</f>
        <v>0</v>
      </c>
      <c r="AO51" s="472">
        <f>[61]협력사!AO51</f>
        <v>0</v>
      </c>
      <c r="AP51" s="472">
        <f>[61]협력사!AP51</f>
        <v>0</v>
      </c>
      <c r="AQ51" s="472">
        <f>[61]협력사!AQ51</f>
        <v>0</v>
      </c>
      <c r="AR51" s="337">
        <f>[61]협력사!AR51</f>
        <v>0</v>
      </c>
      <c r="AS51" s="472">
        <f>[61]협력사!AS51</f>
        <v>0</v>
      </c>
      <c r="AT51" s="337">
        <f>[61]협력사!AT51</f>
        <v>0</v>
      </c>
      <c r="AU51" s="337">
        <f>[61]협력사!AU51</f>
        <v>0</v>
      </c>
      <c r="AV51" s="337">
        <f>[61]협력사!AV51</f>
        <v>0</v>
      </c>
      <c r="AW51" s="337">
        <f>[61]협력사!AW51</f>
        <v>0</v>
      </c>
      <c r="AX51" s="337">
        <f>[61]협력사!AX51</f>
        <v>0</v>
      </c>
      <c r="AY51" s="337">
        <f>[61]협력사!AY51</f>
        <v>0</v>
      </c>
      <c r="AZ51" s="337">
        <f>[61]협력사!AZ51</f>
        <v>0</v>
      </c>
      <c r="BA51" s="337">
        <f>[61]협력사!BA51</f>
        <v>0</v>
      </c>
      <c r="BB51" s="337">
        <f>[61]협력사!BB51</f>
        <v>0</v>
      </c>
      <c r="BC51" s="337">
        <f>[61]협력사!BC51</f>
        <v>0</v>
      </c>
      <c r="BD51" s="338">
        <f>[61]협력사!BD51</f>
        <v>0</v>
      </c>
      <c r="BE51" s="324">
        <f>[61]협력사!BE51</f>
        <v>0</v>
      </c>
      <c r="BF51" s="22">
        <f>[61]협력사!BF51</f>
        <v>0</v>
      </c>
      <c r="BG51" s="320">
        <f>[61]협력사!BG51</f>
        <v>0</v>
      </c>
      <c r="BH51" s="320">
        <f>[61]협력사!BH51</f>
        <v>0</v>
      </c>
      <c r="BI51" s="320">
        <f>[61]협력사!BI51</f>
        <v>0</v>
      </c>
      <c r="BJ51" s="320">
        <f>[61]협력사!BJ51</f>
        <v>0</v>
      </c>
      <c r="BK51" s="320">
        <f>[61]협력사!BK51</f>
        <v>0</v>
      </c>
      <c r="BL51" s="320">
        <f>[61]협력사!BL51</f>
        <v>0</v>
      </c>
      <c r="BM51" s="320">
        <f>[61]협력사!BM51</f>
        <v>0</v>
      </c>
      <c r="BN51" s="320">
        <f>[61]협력사!BN51</f>
        <v>0</v>
      </c>
      <c r="BO51" s="320">
        <f>[61]협력사!BO51</f>
        <v>0</v>
      </c>
      <c r="BP51" s="320">
        <f>[61]협력사!BP51</f>
        <v>0</v>
      </c>
      <c r="BQ51" s="320">
        <f>[61]협력사!BQ51</f>
        <v>0</v>
      </c>
      <c r="BR51" s="320">
        <f>[61]협력사!BR51</f>
        <v>0</v>
      </c>
      <c r="BS51" s="320">
        <f>[61]협력사!BS51</f>
        <v>0</v>
      </c>
      <c r="BT51" s="320">
        <f>[61]협력사!BT51</f>
        <v>0</v>
      </c>
      <c r="BU51" s="320">
        <f>[61]협력사!BU51</f>
        <v>0</v>
      </c>
      <c r="BV51" s="320">
        <f>[61]협력사!BV51</f>
        <v>0</v>
      </c>
      <c r="BW51" s="320">
        <f>[61]협력사!BW51</f>
        <v>0</v>
      </c>
      <c r="BX51" s="320">
        <f>[61]협력사!BX51</f>
        <v>0</v>
      </c>
      <c r="BY51" s="320">
        <f>[61]협력사!BY51</f>
        <v>0</v>
      </c>
      <c r="BZ51" s="320">
        <f>[61]협력사!BZ51</f>
        <v>0</v>
      </c>
      <c r="CA51" s="320">
        <f>[61]협력사!CA51</f>
        <v>0</v>
      </c>
      <c r="CB51" s="320">
        <f>[61]협력사!CB51</f>
        <v>0</v>
      </c>
      <c r="CC51" s="320">
        <f>[61]협력사!CC51</f>
        <v>0</v>
      </c>
      <c r="CD51" s="320">
        <f>[61]협력사!CD51</f>
        <v>0</v>
      </c>
      <c r="CE51" s="320">
        <f>[61]협력사!CE51</f>
        <v>0</v>
      </c>
      <c r="CF51" s="320">
        <f>[61]협력사!CF51</f>
        <v>0</v>
      </c>
      <c r="CG51" s="320">
        <f>[61]협력사!CG51</f>
        <v>0</v>
      </c>
      <c r="CH51" s="320">
        <f>[61]협력사!CH51</f>
        <v>0</v>
      </c>
      <c r="CI51" s="320">
        <f>[61]협력사!CI51</f>
        <v>0</v>
      </c>
      <c r="CJ51" s="320">
        <f>[61]협력사!CJ51</f>
        <v>0</v>
      </c>
      <c r="CK51" s="320">
        <f>[61]협력사!CK51</f>
        <v>0</v>
      </c>
    </row>
    <row r="52" spans="1:89" s="22" customFormat="1" ht="27.95" customHeight="1">
      <c r="A52" s="22" t="str">
        <f>[61]협력사!A52</f>
        <v>시중구매</v>
      </c>
      <c r="B52" s="422" t="str">
        <f>[61]협력사!B52</f>
        <v>신성인알파</v>
      </c>
      <c r="C52" s="422" t="str">
        <f>[61]협력사!C52</f>
        <v>시중구매</v>
      </c>
      <c r="D52" s="624"/>
      <c r="E52" s="463" t="str">
        <f>[61]협력사!E52</f>
        <v>CK/IK</v>
      </c>
      <c r="F52" s="463" t="str">
        <f>[61]협력사!F52</f>
        <v>50010025E / 50009743E</v>
      </c>
      <c r="G52" s="463">
        <f>[61]협력사!G52</f>
        <v>50009877</v>
      </c>
      <c r="H52" s="464" t="str">
        <f>[61]협력사!H52</f>
        <v>B/K ROLLO LH</v>
      </c>
      <c r="I52" s="462" t="str">
        <f>[61]협력사!I52</f>
        <v>SPCC</v>
      </c>
      <c r="J52" s="468">
        <f>[61]협력사!J52</f>
        <v>1.2</v>
      </c>
      <c r="K52" s="468">
        <f>[61]협력사!K52</f>
        <v>118</v>
      </c>
      <c r="L52" s="468">
        <f>[61]협력사!L52</f>
        <v>35</v>
      </c>
      <c r="M52" s="465">
        <f>[61]협력사!M52</f>
        <v>7.85</v>
      </c>
      <c r="N52" s="466">
        <f>[61]협력사!N52</f>
        <v>3.8904599999999998E-2</v>
      </c>
      <c r="O52" s="312" t="str">
        <f>[61]협력사!O52</f>
        <v>COIL</v>
      </c>
      <c r="P52" s="316">
        <f>[61]협력사!P52</f>
        <v>1006</v>
      </c>
      <c r="Q52" s="317">
        <f>[61]협력사!Q52</f>
        <v>0</v>
      </c>
      <c r="R52" s="318">
        <f>[61]협력사!R52</f>
        <v>0</v>
      </c>
      <c r="S52" s="318">
        <f>[61]협력사!S52</f>
        <v>0</v>
      </c>
      <c r="T52" s="318">
        <f>[61]협력사!T52</f>
        <v>40</v>
      </c>
      <c r="U52" s="318">
        <f>[61]협력사!U52</f>
        <v>39.138027600000001</v>
      </c>
      <c r="V52" s="318">
        <f>[61]협력사!V52</f>
        <v>0.86197239999999908</v>
      </c>
      <c r="W52" s="460">
        <f>[61]협력사!W52</f>
        <v>1.1124618000000002</v>
      </c>
      <c r="X52" s="293">
        <f>[61]협력사!X52</f>
        <v>0</v>
      </c>
      <c r="Y52" s="301">
        <f>[61]협력사!Y52</f>
        <v>0</v>
      </c>
      <c r="Z52" s="470">
        <f>[61]협력사!Z52</f>
        <v>0</v>
      </c>
      <c r="AA52" s="471">
        <f>[61]협력사!AA52</f>
        <v>0</v>
      </c>
      <c r="AB52" s="472">
        <f>[61]협력사!AB52</f>
        <v>0</v>
      </c>
      <c r="AC52" s="472">
        <f>[61]협력사!AC52</f>
        <v>0</v>
      </c>
      <c r="AD52" s="472">
        <f>[61]협력사!AD52</f>
        <v>0</v>
      </c>
      <c r="AE52" s="472">
        <f>[61]협력사!AE52</f>
        <v>0</v>
      </c>
      <c r="AF52" s="472">
        <f>[61]협력사!AF52</f>
        <v>0</v>
      </c>
      <c r="AG52" s="472">
        <f>[61]협력사!AG52</f>
        <v>0</v>
      </c>
      <c r="AH52" s="337">
        <f>[61]협력사!AH52</f>
        <v>0</v>
      </c>
      <c r="AI52" s="472">
        <f>[61]협력사!AI52</f>
        <v>0</v>
      </c>
      <c r="AJ52" s="472">
        <f>[61]협력사!AJ52</f>
        <v>0</v>
      </c>
      <c r="AK52" s="472">
        <f>[61]협력사!AK52</f>
        <v>0</v>
      </c>
      <c r="AL52" s="472">
        <f>[61]협력사!AL52</f>
        <v>0</v>
      </c>
      <c r="AM52" s="472">
        <f>[61]협력사!AM52</f>
        <v>0</v>
      </c>
      <c r="AN52" s="472">
        <f>[61]협력사!AN52</f>
        <v>0</v>
      </c>
      <c r="AO52" s="472">
        <f>[61]협력사!AO52</f>
        <v>0</v>
      </c>
      <c r="AP52" s="472">
        <f>[61]협력사!AP52</f>
        <v>0</v>
      </c>
      <c r="AQ52" s="472">
        <f>[61]협력사!AQ52</f>
        <v>0</v>
      </c>
      <c r="AR52" s="337">
        <f>[61]협력사!AR52</f>
        <v>0</v>
      </c>
      <c r="AS52" s="472">
        <f>[61]협력사!AS52</f>
        <v>0</v>
      </c>
      <c r="AT52" s="337">
        <f>[61]협력사!AT52</f>
        <v>0</v>
      </c>
      <c r="AU52" s="337">
        <f>[61]협력사!AU52</f>
        <v>0</v>
      </c>
      <c r="AV52" s="337">
        <f>[61]협력사!AV52</f>
        <v>0</v>
      </c>
      <c r="AW52" s="337">
        <f>[61]협력사!AW52</f>
        <v>0</v>
      </c>
      <c r="AX52" s="337">
        <f>[61]협력사!AX52</f>
        <v>0</v>
      </c>
      <c r="AY52" s="337">
        <f>[61]협력사!AY52</f>
        <v>0</v>
      </c>
      <c r="AZ52" s="337">
        <f>[61]협력사!AZ52</f>
        <v>0</v>
      </c>
      <c r="BA52" s="337">
        <f>[61]협력사!BA52</f>
        <v>0</v>
      </c>
      <c r="BB52" s="337">
        <f>[61]협력사!BB52</f>
        <v>0</v>
      </c>
      <c r="BC52" s="337">
        <f>[61]협력사!BC52</f>
        <v>0</v>
      </c>
      <c r="BD52" s="338">
        <f>[61]협력사!BD52</f>
        <v>0</v>
      </c>
      <c r="BE52" s="324">
        <f>[61]협력사!BE52</f>
        <v>0</v>
      </c>
      <c r="BF52" s="22">
        <f>[61]협력사!BF52</f>
        <v>0</v>
      </c>
      <c r="BG52" s="320">
        <f>[61]협력사!BG52</f>
        <v>0</v>
      </c>
      <c r="BH52" s="320">
        <f>[61]협력사!BH52</f>
        <v>0</v>
      </c>
      <c r="BI52" s="320">
        <f>[61]협력사!BI52</f>
        <v>0</v>
      </c>
      <c r="BJ52" s="320">
        <f>[61]협력사!BJ52</f>
        <v>0</v>
      </c>
      <c r="BK52" s="320">
        <f>[61]협력사!BK52</f>
        <v>0</v>
      </c>
      <c r="BL52" s="320">
        <f>[61]협력사!BL52</f>
        <v>0</v>
      </c>
      <c r="BM52" s="320">
        <f>[61]협력사!BM52</f>
        <v>0</v>
      </c>
      <c r="BN52" s="320">
        <f>[61]협력사!BN52</f>
        <v>0</v>
      </c>
      <c r="BO52" s="320">
        <f>[61]협력사!BO52</f>
        <v>0</v>
      </c>
      <c r="BP52" s="320">
        <f>[61]협력사!BP52</f>
        <v>0</v>
      </c>
      <c r="BQ52" s="320">
        <f>[61]협력사!BQ52</f>
        <v>0</v>
      </c>
      <c r="BR52" s="320">
        <f>[61]협력사!BR52</f>
        <v>0</v>
      </c>
      <c r="BS52" s="320">
        <f>[61]협력사!BS52</f>
        <v>0</v>
      </c>
      <c r="BT52" s="320">
        <f>[61]협력사!BT52</f>
        <v>0</v>
      </c>
      <c r="BU52" s="320">
        <f>[61]협력사!BU52</f>
        <v>0</v>
      </c>
      <c r="BV52" s="320">
        <f>[61]협력사!BV52</f>
        <v>0</v>
      </c>
      <c r="BW52" s="320">
        <f>[61]협력사!BW52</f>
        <v>0</v>
      </c>
      <c r="BX52" s="320">
        <f>[61]협력사!BX52</f>
        <v>0</v>
      </c>
      <c r="BY52" s="320">
        <f>[61]협력사!BY52</f>
        <v>0</v>
      </c>
      <c r="BZ52" s="320">
        <f>[61]협력사!BZ52</f>
        <v>0</v>
      </c>
      <c r="CA52" s="320">
        <f>[61]협력사!CA52</f>
        <v>0</v>
      </c>
      <c r="CB52" s="320">
        <f>[61]협력사!CB52</f>
        <v>0</v>
      </c>
      <c r="CC52" s="320">
        <f>[61]협력사!CC52</f>
        <v>0</v>
      </c>
      <c r="CD52" s="320">
        <f>[61]협력사!CD52</f>
        <v>0</v>
      </c>
      <c r="CE52" s="320">
        <f>[61]협력사!CE52</f>
        <v>0</v>
      </c>
      <c r="CF52" s="320">
        <f>[61]협력사!CF52</f>
        <v>0</v>
      </c>
      <c r="CG52" s="320">
        <f>[61]협력사!CG52</f>
        <v>0</v>
      </c>
      <c r="CH52" s="320">
        <f>[61]협력사!CH52</f>
        <v>0</v>
      </c>
      <c r="CI52" s="320">
        <f>[61]협력사!CI52</f>
        <v>0</v>
      </c>
      <c r="CJ52" s="320">
        <f>[61]협력사!CJ52</f>
        <v>0</v>
      </c>
      <c r="CK52" s="320">
        <f>[61]협력사!CK52</f>
        <v>0</v>
      </c>
    </row>
    <row r="53" spans="1:89" s="22" customFormat="1" ht="27.95" customHeight="1">
      <c r="A53" s="22" t="str">
        <f>[61]협력사!A53</f>
        <v>시중구매</v>
      </c>
      <c r="B53" s="422" t="str">
        <f>[61]협력사!B53</f>
        <v>신성인알파</v>
      </c>
      <c r="C53" s="422" t="str">
        <f>[61]협력사!C53</f>
        <v>시중구매</v>
      </c>
      <c r="D53" s="624"/>
      <c r="E53" s="463" t="str">
        <f>[61]협력사!E53</f>
        <v>CK/IK</v>
      </c>
      <c r="F53" s="463" t="str">
        <f>[61]협력사!F53</f>
        <v>50010025E / 50009743E</v>
      </c>
      <c r="G53" s="463">
        <f>[61]협력사!G53</f>
        <v>50009878</v>
      </c>
      <c r="H53" s="464" t="str">
        <f>[61]협력사!H53</f>
        <v>B/K ROLLO RH</v>
      </c>
      <c r="I53" s="462" t="str">
        <f>[61]협력사!I53</f>
        <v>SPCC</v>
      </c>
      <c r="J53" s="468">
        <f>[61]협력사!J53</f>
        <v>1.2</v>
      </c>
      <c r="K53" s="468">
        <f>[61]협력사!K53</f>
        <v>118</v>
      </c>
      <c r="L53" s="468">
        <f>[61]협력사!L53</f>
        <v>35</v>
      </c>
      <c r="M53" s="465">
        <f>[61]협력사!M53</f>
        <v>7.85</v>
      </c>
      <c r="N53" s="466">
        <f>[61]협력사!N53</f>
        <v>3.8904599999999998E-2</v>
      </c>
      <c r="O53" s="312" t="str">
        <f>[61]협력사!O53</f>
        <v>COIL</v>
      </c>
      <c r="P53" s="316">
        <f>[61]협력사!P53</f>
        <v>1006</v>
      </c>
      <c r="Q53" s="317">
        <f>[61]협력사!Q53</f>
        <v>0</v>
      </c>
      <c r="R53" s="318">
        <f>[61]협력사!R53</f>
        <v>0</v>
      </c>
      <c r="S53" s="318">
        <f>[61]협력사!S53</f>
        <v>0</v>
      </c>
      <c r="T53" s="318">
        <f>[61]협력사!T53</f>
        <v>40</v>
      </c>
      <c r="U53" s="318">
        <f>[61]협력사!U53</f>
        <v>39.138027600000001</v>
      </c>
      <c r="V53" s="318">
        <f>[61]협력사!V53</f>
        <v>0.86197239999999908</v>
      </c>
      <c r="W53" s="460">
        <f>[61]협력사!W53</f>
        <v>1.1124618000000002</v>
      </c>
      <c r="X53" s="293">
        <f>[61]협력사!X53</f>
        <v>0</v>
      </c>
      <c r="Y53" s="301">
        <f>[61]협력사!Y53</f>
        <v>0</v>
      </c>
      <c r="Z53" s="470">
        <f>[61]협력사!Z53</f>
        <v>0</v>
      </c>
      <c r="AA53" s="471">
        <f>[61]협력사!AA53</f>
        <v>0</v>
      </c>
      <c r="AB53" s="472">
        <f>[61]협력사!AB53</f>
        <v>0</v>
      </c>
      <c r="AC53" s="472">
        <f>[61]협력사!AC53</f>
        <v>0</v>
      </c>
      <c r="AD53" s="472">
        <f>[61]협력사!AD53</f>
        <v>0</v>
      </c>
      <c r="AE53" s="472">
        <f>[61]협력사!AE53</f>
        <v>0</v>
      </c>
      <c r="AF53" s="472">
        <f>[61]협력사!AF53</f>
        <v>0</v>
      </c>
      <c r="AG53" s="472">
        <f>[61]협력사!AG53</f>
        <v>0</v>
      </c>
      <c r="AH53" s="337">
        <f>[61]협력사!AH53</f>
        <v>0</v>
      </c>
      <c r="AI53" s="472">
        <f>[61]협력사!AI53</f>
        <v>0</v>
      </c>
      <c r="AJ53" s="472">
        <f>[61]협력사!AJ53</f>
        <v>0</v>
      </c>
      <c r="AK53" s="472">
        <f>[61]협력사!AK53</f>
        <v>0</v>
      </c>
      <c r="AL53" s="472">
        <f>[61]협력사!AL53</f>
        <v>0</v>
      </c>
      <c r="AM53" s="472">
        <f>[61]협력사!AM53</f>
        <v>0</v>
      </c>
      <c r="AN53" s="472">
        <f>[61]협력사!AN53</f>
        <v>0</v>
      </c>
      <c r="AO53" s="472">
        <f>[61]협력사!AO53</f>
        <v>0</v>
      </c>
      <c r="AP53" s="472">
        <f>[61]협력사!AP53</f>
        <v>0</v>
      </c>
      <c r="AQ53" s="472">
        <f>[61]협력사!AQ53</f>
        <v>0</v>
      </c>
      <c r="AR53" s="337">
        <f>[61]협력사!AR53</f>
        <v>0</v>
      </c>
      <c r="AS53" s="472">
        <f>[61]협력사!AS53</f>
        <v>0</v>
      </c>
      <c r="AT53" s="337">
        <f>[61]협력사!AT53</f>
        <v>0</v>
      </c>
      <c r="AU53" s="337">
        <f>[61]협력사!AU53</f>
        <v>0</v>
      </c>
      <c r="AV53" s="337">
        <f>[61]협력사!AV53</f>
        <v>0</v>
      </c>
      <c r="AW53" s="337">
        <f>[61]협력사!AW53</f>
        <v>0</v>
      </c>
      <c r="AX53" s="337">
        <f>[61]협력사!AX53</f>
        <v>0</v>
      </c>
      <c r="AY53" s="337">
        <f>[61]협력사!AY53</f>
        <v>0</v>
      </c>
      <c r="AZ53" s="337">
        <f>[61]협력사!AZ53</f>
        <v>0</v>
      </c>
      <c r="BA53" s="337">
        <f>[61]협력사!BA53</f>
        <v>0</v>
      </c>
      <c r="BB53" s="337">
        <f>[61]협력사!BB53</f>
        <v>0</v>
      </c>
      <c r="BC53" s="337">
        <f>[61]협력사!BC53</f>
        <v>0</v>
      </c>
      <c r="BD53" s="338">
        <f>[61]협력사!BD53</f>
        <v>0</v>
      </c>
      <c r="BE53" s="324">
        <f>[61]협력사!BE53</f>
        <v>0</v>
      </c>
      <c r="BF53" s="22">
        <f>[61]협력사!BF53</f>
        <v>0</v>
      </c>
      <c r="BG53" s="320">
        <f>[61]협력사!BG53</f>
        <v>0</v>
      </c>
      <c r="BH53" s="320">
        <f>[61]협력사!BH53</f>
        <v>0</v>
      </c>
      <c r="BI53" s="320">
        <f>[61]협력사!BI53</f>
        <v>0</v>
      </c>
      <c r="BJ53" s="320">
        <f>[61]협력사!BJ53</f>
        <v>0</v>
      </c>
      <c r="BK53" s="320">
        <f>[61]협력사!BK53</f>
        <v>0</v>
      </c>
      <c r="BL53" s="320">
        <f>[61]협력사!BL53</f>
        <v>0</v>
      </c>
      <c r="BM53" s="320">
        <f>[61]협력사!BM53</f>
        <v>0</v>
      </c>
      <c r="BN53" s="320">
        <f>[61]협력사!BN53</f>
        <v>0</v>
      </c>
      <c r="BO53" s="320">
        <f>[61]협력사!BO53</f>
        <v>0</v>
      </c>
      <c r="BP53" s="320">
        <f>[61]협력사!BP53</f>
        <v>0</v>
      </c>
      <c r="BQ53" s="320">
        <f>[61]협력사!BQ53</f>
        <v>0</v>
      </c>
      <c r="BR53" s="320">
        <f>[61]협력사!BR53</f>
        <v>0</v>
      </c>
      <c r="BS53" s="320">
        <f>[61]협력사!BS53</f>
        <v>0</v>
      </c>
      <c r="BT53" s="320">
        <f>[61]협력사!BT53</f>
        <v>0</v>
      </c>
      <c r="BU53" s="320">
        <f>[61]협력사!BU53</f>
        <v>0</v>
      </c>
      <c r="BV53" s="320">
        <f>[61]협력사!BV53</f>
        <v>0</v>
      </c>
      <c r="BW53" s="320">
        <f>[61]협력사!BW53</f>
        <v>0</v>
      </c>
      <c r="BX53" s="320">
        <f>[61]협력사!BX53</f>
        <v>0</v>
      </c>
      <c r="BY53" s="320">
        <f>[61]협력사!BY53</f>
        <v>0</v>
      </c>
      <c r="BZ53" s="320">
        <f>[61]협력사!BZ53</f>
        <v>0</v>
      </c>
      <c r="CA53" s="320">
        <f>[61]협력사!CA53</f>
        <v>0</v>
      </c>
      <c r="CB53" s="320">
        <f>[61]협력사!CB53</f>
        <v>0</v>
      </c>
      <c r="CC53" s="320">
        <f>[61]협력사!CC53</f>
        <v>0</v>
      </c>
      <c r="CD53" s="320">
        <f>[61]협력사!CD53</f>
        <v>0</v>
      </c>
      <c r="CE53" s="320">
        <f>[61]협력사!CE53</f>
        <v>0</v>
      </c>
      <c r="CF53" s="320">
        <f>[61]협력사!CF53</f>
        <v>0</v>
      </c>
      <c r="CG53" s="320">
        <f>[61]협력사!CG53</f>
        <v>0</v>
      </c>
      <c r="CH53" s="320">
        <f>[61]협력사!CH53</f>
        <v>0</v>
      </c>
      <c r="CI53" s="320">
        <f>[61]협력사!CI53</f>
        <v>0</v>
      </c>
      <c r="CJ53" s="320">
        <f>[61]협력사!CJ53</f>
        <v>0</v>
      </c>
      <c r="CK53" s="320">
        <f>[61]협력사!CK53</f>
        <v>0</v>
      </c>
    </row>
    <row r="54" spans="1:89" s="22" customFormat="1" ht="27.95" customHeight="1">
      <c r="A54" s="22" t="str">
        <f>[61]협력사!A54</f>
        <v>시중구매</v>
      </c>
      <c r="B54" s="422" t="str">
        <f>[61]협력사!B54</f>
        <v>신성인알파</v>
      </c>
      <c r="C54" s="422" t="str">
        <f>[61]협력사!C54</f>
        <v>시중구매</v>
      </c>
      <c r="D54" s="624"/>
      <c r="E54" s="463" t="str">
        <f>[61]협력사!E54</f>
        <v>IK</v>
      </c>
      <c r="F54" s="463" t="str">
        <f>[61]협력사!F54</f>
        <v>50010025E</v>
      </c>
      <c r="G54" s="463">
        <f>[61]협력사!G54</f>
        <v>50010027</v>
      </c>
      <c r="H54" s="464" t="str">
        <f>[61]협력사!H54</f>
        <v>B/K FOR CONNECTOR</v>
      </c>
      <c r="I54" s="462" t="str">
        <f>[61]협력사!I54</f>
        <v>SPCC</v>
      </c>
      <c r="J54" s="468">
        <f>[61]협력사!J54</f>
        <v>0.8</v>
      </c>
      <c r="K54" s="468">
        <f>[61]협력사!K54</f>
        <v>85</v>
      </c>
      <c r="L54" s="468">
        <f>[61]협력사!L54</f>
        <v>28</v>
      </c>
      <c r="M54" s="465">
        <f>[61]협력사!M54</f>
        <v>7.85</v>
      </c>
      <c r="N54" s="466">
        <f>[61]협력사!N54</f>
        <v>1.49464E-2</v>
      </c>
      <c r="O54" s="312" t="str">
        <f>[61]협력사!O54</f>
        <v>COIL</v>
      </c>
      <c r="P54" s="316">
        <f>[61]협력사!P54</f>
        <v>1006</v>
      </c>
      <c r="Q54" s="317">
        <f>[61]협력사!Q54</f>
        <v>0</v>
      </c>
      <c r="R54" s="318">
        <f>[61]협력사!R54</f>
        <v>0</v>
      </c>
      <c r="S54" s="318">
        <f>[61]협력사!S54</f>
        <v>0</v>
      </c>
      <c r="T54" s="318">
        <f>[61]협력사!T54</f>
        <v>65</v>
      </c>
      <c r="U54" s="318">
        <f>[61]협력사!U54</f>
        <v>15.036078400000001</v>
      </c>
      <c r="V54" s="318">
        <f>[61]협력사!V54</f>
        <v>49.963921599999999</v>
      </c>
      <c r="W54" s="460">
        <f>[61]협력사!W54</f>
        <v>1.8944712000000001</v>
      </c>
      <c r="X54" s="293">
        <f>[61]협력사!X54</f>
        <v>0</v>
      </c>
      <c r="Y54" s="301">
        <f>[61]협력사!Y54</f>
        <v>0</v>
      </c>
      <c r="Z54" s="470">
        <f>[61]협력사!Z54</f>
        <v>0</v>
      </c>
      <c r="AA54" s="471">
        <f>[61]협력사!AA54</f>
        <v>0</v>
      </c>
      <c r="AB54" s="472">
        <f>[61]협력사!AB54</f>
        <v>0</v>
      </c>
      <c r="AC54" s="472">
        <f>[61]협력사!AC54</f>
        <v>0</v>
      </c>
      <c r="AD54" s="472">
        <f>[61]협력사!AD54</f>
        <v>0</v>
      </c>
      <c r="AE54" s="472">
        <f>[61]협력사!AE54</f>
        <v>0</v>
      </c>
      <c r="AF54" s="472">
        <f>[61]협력사!AF54</f>
        <v>0</v>
      </c>
      <c r="AG54" s="472">
        <f>[61]협력사!AG54</f>
        <v>0</v>
      </c>
      <c r="AH54" s="337">
        <f>[61]협력사!AH54</f>
        <v>0</v>
      </c>
      <c r="AI54" s="472">
        <f>[61]협력사!AI54</f>
        <v>0</v>
      </c>
      <c r="AJ54" s="337">
        <f>[61]협력사!AJ54</f>
        <v>0</v>
      </c>
      <c r="AK54" s="472">
        <f>[61]협력사!AK54</f>
        <v>0</v>
      </c>
      <c r="AL54" s="472">
        <f>[61]협력사!AL54</f>
        <v>0</v>
      </c>
      <c r="AM54" s="472">
        <f>[61]협력사!AM54</f>
        <v>0</v>
      </c>
      <c r="AN54" s="472">
        <f>[61]협력사!AN54</f>
        <v>0</v>
      </c>
      <c r="AO54" s="472">
        <f>[61]협력사!AO54</f>
        <v>0</v>
      </c>
      <c r="AP54" s="472">
        <f>[61]협력사!AP54</f>
        <v>0</v>
      </c>
      <c r="AQ54" s="472">
        <f>[61]협력사!AQ54</f>
        <v>0</v>
      </c>
      <c r="AR54" s="337">
        <f>[61]협력사!AR54</f>
        <v>0</v>
      </c>
      <c r="AS54" s="472">
        <f>[61]협력사!AS54</f>
        <v>0</v>
      </c>
      <c r="AT54" s="337">
        <f>[61]협력사!AT54</f>
        <v>0</v>
      </c>
      <c r="AU54" s="337">
        <f>[61]협력사!AU54</f>
        <v>0</v>
      </c>
      <c r="AV54" s="337">
        <f>[61]협력사!AV54</f>
        <v>0</v>
      </c>
      <c r="AW54" s="337">
        <f>[61]협력사!AW54</f>
        <v>0</v>
      </c>
      <c r="AX54" s="337">
        <f>[61]협력사!AX54</f>
        <v>0</v>
      </c>
      <c r="AY54" s="337">
        <f>[61]협력사!AY54</f>
        <v>0</v>
      </c>
      <c r="AZ54" s="337">
        <f>[61]협력사!AZ54</f>
        <v>0</v>
      </c>
      <c r="BA54" s="337">
        <f>[61]협력사!BA54</f>
        <v>0</v>
      </c>
      <c r="BB54" s="337">
        <f>[61]협력사!BB54</f>
        <v>0</v>
      </c>
      <c r="BC54" s="337">
        <f>[61]협력사!BC54</f>
        <v>0</v>
      </c>
      <c r="BD54" s="338">
        <f>[61]협력사!BD54</f>
        <v>0</v>
      </c>
      <c r="BE54" s="324">
        <f>[61]협력사!BE54</f>
        <v>0</v>
      </c>
      <c r="BF54" s="22">
        <f>[61]협력사!BF54</f>
        <v>0</v>
      </c>
      <c r="BG54" s="320">
        <f>[61]협력사!BG54</f>
        <v>0</v>
      </c>
      <c r="BH54" s="320">
        <f>[61]협력사!BH54</f>
        <v>0</v>
      </c>
      <c r="BI54" s="320">
        <f>[61]협력사!BI54</f>
        <v>0</v>
      </c>
      <c r="BJ54" s="320">
        <f>[61]협력사!BJ54</f>
        <v>0</v>
      </c>
      <c r="BK54" s="320">
        <f>[61]협력사!BK54</f>
        <v>0</v>
      </c>
      <c r="BL54" s="320">
        <f>[61]협력사!BL54</f>
        <v>0</v>
      </c>
      <c r="BM54" s="320">
        <f>[61]협력사!BM54</f>
        <v>0</v>
      </c>
      <c r="BN54" s="320">
        <f>[61]협력사!BN54</f>
        <v>0</v>
      </c>
      <c r="BO54" s="320">
        <f>[61]협력사!BO54</f>
        <v>0</v>
      </c>
      <c r="BP54" s="320">
        <f>[61]협력사!BP54</f>
        <v>0</v>
      </c>
      <c r="BQ54" s="320">
        <f>[61]협력사!BQ54</f>
        <v>0</v>
      </c>
      <c r="BR54" s="320">
        <f>[61]협력사!BR54</f>
        <v>0</v>
      </c>
      <c r="BS54" s="320">
        <f>[61]협력사!BS54</f>
        <v>0</v>
      </c>
      <c r="BT54" s="320">
        <f>[61]협력사!BT54</f>
        <v>0</v>
      </c>
      <c r="BU54" s="320">
        <f>[61]협력사!BU54</f>
        <v>0</v>
      </c>
      <c r="BV54" s="320">
        <f>[61]협력사!BV54</f>
        <v>0</v>
      </c>
      <c r="BW54" s="320">
        <f>[61]협력사!BW54</f>
        <v>0</v>
      </c>
      <c r="BX54" s="320">
        <f>[61]협력사!BX54</f>
        <v>0</v>
      </c>
      <c r="BY54" s="320">
        <f>[61]협력사!BY54</f>
        <v>0</v>
      </c>
      <c r="BZ54" s="320">
        <f>[61]협력사!BZ54</f>
        <v>0</v>
      </c>
      <c r="CA54" s="320">
        <f>[61]협력사!CA54</f>
        <v>0</v>
      </c>
      <c r="CB54" s="320">
        <f>[61]협력사!CB54</f>
        <v>0</v>
      </c>
      <c r="CC54" s="320">
        <f>[61]협력사!CC54</f>
        <v>0</v>
      </c>
      <c r="CD54" s="320">
        <f>[61]협력사!CD54</f>
        <v>0</v>
      </c>
      <c r="CE54" s="320">
        <f>[61]협력사!CE54</f>
        <v>0</v>
      </c>
      <c r="CF54" s="320">
        <f>[61]협력사!CF54</f>
        <v>0</v>
      </c>
      <c r="CG54" s="320">
        <f>[61]협력사!CG54</f>
        <v>0</v>
      </c>
      <c r="CH54" s="320">
        <f>[61]협력사!CH54</f>
        <v>0</v>
      </c>
      <c r="CI54" s="320">
        <f>[61]협력사!CI54</f>
        <v>0</v>
      </c>
      <c r="CJ54" s="320">
        <f>[61]협력사!CJ54</f>
        <v>0</v>
      </c>
      <c r="CK54" s="320">
        <f>[61]협력사!CK54</f>
        <v>0</v>
      </c>
    </row>
    <row r="55" spans="1:89" s="22" customFormat="1" ht="27.95" customHeight="1">
      <c r="A55" s="22" t="str">
        <f>[61]협력사!A55</f>
        <v>시중구매</v>
      </c>
      <c r="B55" s="422" t="str">
        <f>[61]협력사!B55</f>
        <v>신성인알파</v>
      </c>
      <c r="C55" s="422" t="str">
        <f>[61]협력사!C55</f>
        <v>시중구매</v>
      </c>
      <c r="D55" s="624"/>
      <c r="E55" s="463" t="str">
        <f>[61]협력사!E55</f>
        <v>IK</v>
      </c>
      <c r="F55" s="463" t="str">
        <f>[61]협력사!F55</f>
        <v>50010025E</v>
      </c>
      <c r="G55" s="463">
        <f>[61]협력사!G55</f>
        <v>50010086</v>
      </c>
      <c r="H55" s="464" t="str">
        <f>[61]협력사!H55</f>
        <v>BRKT FOR TUBE</v>
      </c>
      <c r="I55" s="462" t="str">
        <f>[61]협력사!I55</f>
        <v>SPCC</v>
      </c>
      <c r="J55" s="468">
        <f>[61]협력사!J55</f>
        <v>1</v>
      </c>
      <c r="K55" s="468">
        <f>[61]협력사!K55</f>
        <v>65</v>
      </c>
      <c r="L55" s="468">
        <f>[61]협력사!L55</f>
        <v>23</v>
      </c>
      <c r="M55" s="465">
        <f>[61]협력사!M55</f>
        <v>7.85</v>
      </c>
      <c r="N55" s="466">
        <f>[61]협력사!N55</f>
        <v>1.173575E-2</v>
      </c>
      <c r="O55" s="312" t="str">
        <f>[61]협력사!O55</f>
        <v>COIL</v>
      </c>
      <c r="P55" s="316">
        <f>[61]협력사!P55</f>
        <v>1006</v>
      </c>
      <c r="Q55" s="317">
        <f>[61]협력사!Q55</f>
        <v>0</v>
      </c>
      <c r="R55" s="318">
        <f>[61]협력사!R55</f>
        <v>0</v>
      </c>
      <c r="S55" s="318">
        <f>[61]협력사!S55</f>
        <v>0</v>
      </c>
      <c r="T55" s="318">
        <f>[61]협력사!T55</f>
        <v>39</v>
      </c>
      <c r="U55" s="318">
        <f>[61]협력사!U55</f>
        <v>11.8061645</v>
      </c>
      <c r="V55" s="318">
        <f>[61]협력사!V55</f>
        <v>27.193835499999999</v>
      </c>
      <c r="W55" s="460">
        <f>[61]협력사!W55</f>
        <v>1.1243922499999996</v>
      </c>
      <c r="X55" s="293">
        <f>[61]협력사!X55</f>
        <v>0</v>
      </c>
      <c r="Y55" s="301">
        <f>[61]협력사!Y55</f>
        <v>0</v>
      </c>
      <c r="Z55" s="470">
        <f>[61]협력사!Z55</f>
        <v>0</v>
      </c>
      <c r="AA55" s="471">
        <f>[61]협력사!AA55</f>
        <v>0</v>
      </c>
      <c r="AB55" s="472">
        <f>[61]협력사!AB55</f>
        <v>0</v>
      </c>
      <c r="AC55" s="472">
        <f>[61]협력사!AC55</f>
        <v>0</v>
      </c>
      <c r="AD55" s="472">
        <f>[61]협력사!AD55</f>
        <v>0</v>
      </c>
      <c r="AE55" s="472">
        <f>[61]협력사!AE55</f>
        <v>0</v>
      </c>
      <c r="AF55" s="472">
        <f>[61]협력사!AF55</f>
        <v>0</v>
      </c>
      <c r="AG55" s="472">
        <f>[61]협력사!AG55</f>
        <v>0</v>
      </c>
      <c r="AH55" s="337">
        <f>[61]협력사!AH55</f>
        <v>0</v>
      </c>
      <c r="AI55" s="472">
        <f>[61]협력사!AI55</f>
        <v>0</v>
      </c>
      <c r="AJ55" s="337">
        <f>[61]협력사!AJ55</f>
        <v>0</v>
      </c>
      <c r="AK55" s="472">
        <f>[61]협력사!AK55</f>
        <v>0</v>
      </c>
      <c r="AL55" s="472">
        <f>[61]협력사!AL55</f>
        <v>0</v>
      </c>
      <c r="AM55" s="472">
        <f>[61]협력사!AM55</f>
        <v>0</v>
      </c>
      <c r="AN55" s="472">
        <f>[61]협력사!AN55</f>
        <v>0</v>
      </c>
      <c r="AO55" s="472">
        <f>[61]협력사!AO55</f>
        <v>0</v>
      </c>
      <c r="AP55" s="472">
        <f>[61]협력사!AP55</f>
        <v>0</v>
      </c>
      <c r="AQ55" s="472">
        <f>[61]협력사!AQ55</f>
        <v>0</v>
      </c>
      <c r="AR55" s="472">
        <f>[61]협력사!AR55</f>
        <v>0</v>
      </c>
      <c r="AS55" s="472">
        <f>[61]협력사!AS55</f>
        <v>0</v>
      </c>
      <c r="AT55" s="337">
        <f>[61]협력사!AT55</f>
        <v>0</v>
      </c>
      <c r="AU55" s="337">
        <f>[61]협력사!AU55</f>
        <v>0</v>
      </c>
      <c r="AV55" s="337">
        <f>[61]협력사!AV55</f>
        <v>0</v>
      </c>
      <c r="AW55" s="337">
        <f>[61]협력사!AW55</f>
        <v>0</v>
      </c>
      <c r="AX55" s="337">
        <f>[61]협력사!AX55</f>
        <v>0</v>
      </c>
      <c r="AY55" s="337">
        <f>[61]협력사!AY55</f>
        <v>0</v>
      </c>
      <c r="AZ55" s="337">
        <f>[61]협력사!AZ55</f>
        <v>0</v>
      </c>
      <c r="BA55" s="337">
        <f>[61]협력사!BA55</f>
        <v>0</v>
      </c>
      <c r="BB55" s="337">
        <f>[61]협력사!BB55</f>
        <v>0</v>
      </c>
      <c r="BC55" s="337">
        <f>[61]협력사!BC55</f>
        <v>0</v>
      </c>
      <c r="BD55" s="338">
        <f>[61]협력사!BD55</f>
        <v>0</v>
      </c>
      <c r="BE55" s="324">
        <f>[61]협력사!BE55</f>
        <v>0</v>
      </c>
      <c r="BF55" s="22">
        <f>[61]협력사!BF55</f>
        <v>0</v>
      </c>
      <c r="BG55" s="320">
        <f>[61]협력사!BG55</f>
        <v>0</v>
      </c>
      <c r="BH55" s="320">
        <f>[61]협력사!BH55</f>
        <v>0</v>
      </c>
      <c r="BI55" s="320">
        <f>[61]협력사!BI55</f>
        <v>0</v>
      </c>
      <c r="BJ55" s="320">
        <f>[61]협력사!BJ55</f>
        <v>0</v>
      </c>
      <c r="BK55" s="320">
        <f>[61]협력사!BK55</f>
        <v>0</v>
      </c>
      <c r="BL55" s="320">
        <f>[61]협력사!BL55</f>
        <v>0</v>
      </c>
      <c r="BM55" s="320">
        <f>[61]협력사!BM55</f>
        <v>0</v>
      </c>
      <c r="BN55" s="320">
        <f>[61]협력사!BN55</f>
        <v>0</v>
      </c>
      <c r="BO55" s="320">
        <f>[61]협력사!BO55</f>
        <v>0</v>
      </c>
      <c r="BP55" s="320">
        <f>[61]협력사!BP55</f>
        <v>0</v>
      </c>
      <c r="BQ55" s="320">
        <f>[61]협력사!BQ55</f>
        <v>0</v>
      </c>
      <c r="BR55" s="320">
        <f>[61]협력사!BR55</f>
        <v>0</v>
      </c>
      <c r="BS55" s="320">
        <f>[61]협력사!BS55</f>
        <v>0</v>
      </c>
      <c r="BT55" s="320">
        <f>[61]협력사!BT55</f>
        <v>0</v>
      </c>
      <c r="BU55" s="320">
        <f>[61]협력사!BU55</f>
        <v>0</v>
      </c>
      <c r="BV55" s="320">
        <f>[61]협력사!BV55</f>
        <v>0</v>
      </c>
      <c r="BW55" s="320">
        <f>[61]협력사!BW55</f>
        <v>0</v>
      </c>
      <c r="BX55" s="320">
        <f>[61]협력사!BX55</f>
        <v>0</v>
      </c>
      <c r="BY55" s="320">
        <f>[61]협력사!BY55</f>
        <v>0</v>
      </c>
      <c r="BZ55" s="320">
        <f>[61]협력사!BZ55</f>
        <v>0</v>
      </c>
      <c r="CA55" s="320">
        <f>[61]협력사!CA55</f>
        <v>0</v>
      </c>
      <c r="CB55" s="320">
        <f>[61]협력사!CB55</f>
        <v>0</v>
      </c>
      <c r="CC55" s="320">
        <f>[61]협력사!CC55</f>
        <v>0</v>
      </c>
      <c r="CD55" s="320">
        <f>[61]협력사!CD55</f>
        <v>0</v>
      </c>
      <c r="CE55" s="320">
        <f>[61]협력사!CE55</f>
        <v>0</v>
      </c>
      <c r="CF55" s="320">
        <f>[61]협력사!CF55</f>
        <v>0</v>
      </c>
      <c r="CG55" s="320">
        <f>[61]협력사!CG55</f>
        <v>0</v>
      </c>
      <c r="CH55" s="320">
        <f>[61]협력사!CH55</f>
        <v>0</v>
      </c>
      <c r="CI55" s="320">
        <f>[61]협력사!CI55</f>
        <v>0</v>
      </c>
      <c r="CJ55" s="320">
        <f>[61]협력사!CJ55</f>
        <v>0</v>
      </c>
      <c r="CK55" s="320">
        <f>[61]협력사!CK55</f>
        <v>0</v>
      </c>
    </row>
    <row r="56" spans="1:89" s="22" customFormat="1" ht="28.5" customHeight="1">
      <c r="A56" s="22" t="str">
        <f>[61]협력사!A56</f>
        <v>시중구매</v>
      </c>
      <c r="B56" s="422" t="str">
        <f>[61]협력사!B56</f>
        <v>신성인알파</v>
      </c>
      <c r="C56" s="422" t="str">
        <f>[61]협력사!C56</f>
        <v>시중구매</v>
      </c>
      <c r="D56" s="624"/>
      <c r="E56" s="463" t="str">
        <f>[61]협력사!E56</f>
        <v>KA4</v>
      </c>
      <c r="F56" s="463" t="str">
        <f>[61]협력사!F56</f>
        <v>50011944C</v>
      </c>
      <c r="G56" s="463">
        <f>[61]협력사!G56</f>
        <v>50011944</v>
      </c>
      <c r="H56" s="464" t="str">
        <f>[61]협력사!H56</f>
        <v>BRACKET FRAME A LH</v>
      </c>
      <c r="I56" s="462" t="str">
        <f>[61]협력사!I56</f>
        <v>SPCC</v>
      </c>
      <c r="J56" s="468">
        <f>[61]협력사!J56</f>
        <v>2</v>
      </c>
      <c r="K56" s="468">
        <f>[61]협력사!K56</f>
        <v>291</v>
      </c>
      <c r="L56" s="468">
        <f>[61]협력사!L56</f>
        <v>90</v>
      </c>
      <c r="M56" s="465">
        <f>[61]협력사!M56</f>
        <v>7.85</v>
      </c>
      <c r="N56" s="466">
        <f>[61]협력사!N56</f>
        <v>0.41118300000000002</v>
      </c>
      <c r="O56" s="312" t="str">
        <f>[61]협력사!O56</f>
        <v>COIL</v>
      </c>
      <c r="P56" s="316">
        <f>[61]협력사!P56</f>
        <v>1006</v>
      </c>
      <c r="Q56" s="317">
        <f>[61]협력사!Q56</f>
        <v>2917400</v>
      </c>
      <c r="R56" s="318">
        <f>[61]협력사!R56</f>
        <v>2900</v>
      </c>
      <c r="S56" s="318">
        <f>[61]협력사!S56</f>
        <v>369.42675159235671</v>
      </c>
      <c r="T56" s="318">
        <f>[61]협력사!T56</f>
        <v>204</v>
      </c>
      <c r="U56" s="318">
        <f>[61]협력사!U56</f>
        <v>413.65009800000001</v>
      </c>
      <c r="V56" s="318">
        <f>[61]협력사!V56</f>
        <v>-209.65009800000001</v>
      </c>
      <c r="W56" s="460">
        <f>[61]협력사!W56</f>
        <v>68.627088999999998</v>
      </c>
      <c r="X56" s="22">
        <f>[61]협력사!X56</f>
        <v>0</v>
      </c>
      <c r="Y56" s="301">
        <f>[61]협력사!Y56</f>
        <v>0</v>
      </c>
      <c r="Z56" s="470">
        <f>[61]협력사!Z56</f>
        <v>0</v>
      </c>
      <c r="AA56" s="471">
        <f>[61]협력사!AA56</f>
        <v>0</v>
      </c>
      <c r="AB56" s="472">
        <f>[61]협력사!AB56</f>
        <v>0</v>
      </c>
      <c r="AC56" s="472">
        <f>[61]협력사!AC56</f>
        <v>0</v>
      </c>
      <c r="AD56" s="472">
        <f>[61]협력사!AD56</f>
        <v>0</v>
      </c>
      <c r="AE56" s="472">
        <f>[61]협력사!AE56</f>
        <v>0</v>
      </c>
      <c r="AF56" s="472">
        <f>[61]협력사!AF56</f>
        <v>0</v>
      </c>
      <c r="AG56" s="472">
        <f>[61]협력사!AG56</f>
        <v>0</v>
      </c>
      <c r="AH56" s="337">
        <f>[61]협력사!AH56</f>
        <v>0</v>
      </c>
      <c r="AI56" s="472">
        <f>[61]협력사!AI56</f>
        <v>2900</v>
      </c>
      <c r="AJ56" s="337">
        <f>[61]협력사!AJ56</f>
        <v>0</v>
      </c>
      <c r="AK56" s="472">
        <f>[61]협력사!AK56</f>
        <v>0</v>
      </c>
      <c r="AL56" s="472">
        <f>[61]협력사!AL56</f>
        <v>0</v>
      </c>
      <c r="AM56" s="472">
        <f>[61]협력사!AM56</f>
        <v>0</v>
      </c>
      <c r="AN56" s="472">
        <f>[61]협력사!AN56</f>
        <v>0</v>
      </c>
      <c r="AO56" s="472">
        <f>[61]협력사!AO56</f>
        <v>0</v>
      </c>
      <c r="AP56" s="472">
        <f>[61]협력사!AP56</f>
        <v>0</v>
      </c>
      <c r="AQ56" s="472">
        <f>[61]협력사!AQ56</f>
        <v>0</v>
      </c>
      <c r="AR56" s="472">
        <f>[61]협력사!AR56</f>
        <v>0</v>
      </c>
      <c r="AS56" s="472">
        <f>[61]협력사!AS56</f>
        <v>0</v>
      </c>
      <c r="AT56" s="337">
        <f>[61]협력사!AT56</f>
        <v>0</v>
      </c>
      <c r="AU56" s="337">
        <f>[61]협력사!AU56</f>
        <v>0</v>
      </c>
      <c r="AV56" s="337">
        <f>[61]협력사!AV56</f>
        <v>0</v>
      </c>
      <c r="AW56" s="337">
        <f>[61]협력사!AW56</f>
        <v>0</v>
      </c>
      <c r="AX56" s="337">
        <f>[61]협력사!AX56</f>
        <v>0</v>
      </c>
      <c r="AY56" s="337">
        <f>[61]협력사!AY56</f>
        <v>0</v>
      </c>
      <c r="AZ56" s="337">
        <f>[61]협력사!AZ56</f>
        <v>0</v>
      </c>
      <c r="BA56" s="337">
        <f>[61]협력사!BA56</f>
        <v>0</v>
      </c>
      <c r="BB56" s="337">
        <f>[61]협력사!BB56</f>
        <v>0</v>
      </c>
      <c r="BC56" s="337">
        <f>[61]협력사!BC56</f>
        <v>0</v>
      </c>
      <c r="BD56" s="338">
        <f>[61]협력사!BD56</f>
        <v>0</v>
      </c>
      <c r="BE56" s="324">
        <f>[61]협력사!BE56</f>
        <v>2900</v>
      </c>
      <c r="BF56" s="22">
        <f>[61]협력사!BF56</f>
        <v>0</v>
      </c>
      <c r="BG56" s="320">
        <f>[61]협력사!BG56</f>
        <v>0</v>
      </c>
      <c r="BH56" s="320">
        <f>[61]협력사!BH56</f>
        <v>0</v>
      </c>
      <c r="BI56" s="320">
        <f>[61]협력사!BI56</f>
        <v>0</v>
      </c>
      <c r="BJ56" s="320">
        <f>[61]협력사!BJ56</f>
        <v>0</v>
      </c>
      <c r="BK56" s="320">
        <f>[61]협력사!BK56</f>
        <v>0</v>
      </c>
      <c r="BL56" s="320">
        <f>[61]협력사!BL56</f>
        <v>0</v>
      </c>
      <c r="BM56" s="320">
        <f>[61]협력사!BM56</f>
        <v>0</v>
      </c>
      <c r="BN56" s="320">
        <f>[61]협력사!BN56</f>
        <v>0</v>
      </c>
      <c r="BO56" s="320">
        <f>[61]협력사!BO56</f>
        <v>0</v>
      </c>
      <c r="BP56" s="320">
        <f>[61]협력사!BP56</f>
        <v>2917400</v>
      </c>
      <c r="BQ56" s="320">
        <f>[61]협력사!BQ56</f>
        <v>0</v>
      </c>
      <c r="BR56" s="320">
        <f>[61]협력사!BR56</f>
        <v>0</v>
      </c>
      <c r="BS56" s="320">
        <f>[61]협력사!BS56</f>
        <v>0</v>
      </c>
      <c r="BT56" s="320">
        <f>[61]협력사!BT56</f>
        <v>0</v>
      </c>
      <c r="BU56" s="320">
        <f>[61]협력사!BU56</f>
        <v>0</v>
      </c>
      <c r="BV56" s="320">
        <f>[61]협력사!BV56</f>
        <v>0</v>
      </c>
      <c r="BW56" s="320">
        <f>[61]협력사!BW56</f>
        <v>0</v>
      </c>
      <c r="BX56" s="320">
        <f>[61]협력사!BX56</f>
        <v>0</v>
      </c>
      <c r="BY56" s="320">
        <f>[61]협력사!BY56</f>
        <v>0</v>
      </c>
      <c r="BZ56" s="320">
        <f>[61]협력사!BZ56</f>
        <v>0</v>
      </c>
      <c r="CA56" s="320">
        <f>[61]협력사!CA56</f>
        <v>0</v>
      </c>
      <c r="CB56" s="320">
        <f>[61]협력사!CB56</f>
        <v>0</v>
      </c>
      <c r="CC56" s="320">
        <f>[61]협력사!CC56</f>
        <v>0</v>
      </c>
      <c r="CD56" s="320">
        <f>[61]협력사!CD56</f>
        <v>0</v>
      </c>
      <c r="CE56" s="320">
        <f>[61]협력사!CE56</f>
        <v>0</v>
      </c>
      <c r="CF56" s="320">
        <f>[61]협력사!CF56</f>
        <v>0</v>
      </c>
      <c r="CG56" s="320">
        <f>[61]협력사!CG56</f>
        <v>0</v>
      </c>
      <c r="CH56" s="320">
        <f>[61]협력사!CH56</f>
        <v>0</v>
      </c>
      <c r="CI56" s="320">
        <f>[61]협력사!CI56</f>
        <v>0</v>
      </c>
      <c r="CJ56" s="320">
        <f>[61]협력사!CJ56</f>
        <v>0</v>
      </c>
      <c r="CK56" s="320">
        <f>[61]협력사!CK56</f>
        <v>0</v>
      </c>
    </row>
    <row r="57" spans="1:89" s="22" customFormat="1" ht="28.5" customHeight="1">
      <c r="A57" s="22" t="str">
        <f>[61]협력사!A57</f>
        <v>시중구매</v>
      </c>
      <c r="B57" s="422" t="str">
        <f>[61]협력사!B57</f>
        <v>신성인알파</v>
      </c>
      <c r="C57" s="422" t="str">
        <f>[61]협력사!C57</f>
        <v>시중구매</v>
      </c>
      <c r="D57" s="624"/>
      <c r="E57" s="463" t="str">
        <f>[61]협력사!E57</f>
        <v>KA4</v>
      </c>
      <c r="F57" s="463" t="str">
        <f>[61]협력사!F57</f>
        <v>50011955C</v>
      </c>
      <c r="G57" s="463">
        <f>[61]협력사!G57</f>
        <v>50011955</v>
      </c>
      <c r="H57" s="464" t="str">
        <f>[61]협력사!H57</f>
        <v>BRACKET FRAME A RH</v>
      </c>
      <c r="I57" s="462" t="str">
        <f>[61]협력사!I57</f>
        <v>SPCC</v>
      </c>
      <c r="J57" s="468">
        <f>[61]협력사!J57</f>
        <v>2</v>
      </c>
      <c r="K57" s="468">
        <f>[61]협력사!K57</f>
        <v>291</v>
      </c>
      <c r="L57" s="468">
        <f>[61]협력사!L57</f>
        <v>90</v>
      </c>
      <c r="M57" s="465">
        <f>[61]협력사!M57</f>
        <v>7.85</v>
      </c>
      <c r="N57" s="466">
        <f>[61]협력사!N57</f>
        <v>0.41118300000000002</v>
      </c>
      <c r="O57" s="312" t="str">
        <f>[61]협력사!O57</f>
        <v>COIL</v>
      </c>
      <c r="P57" s="316">
        <f>[61]협력사!P57</f>
        <v>1006</v>
      </c>
      <c r="Q57" s="317">
        <f>[61]협력사!Q57</f>
        <v>0</v>
      </c>
      <c r="R57" s="318">
        <f>[61]협력사!R57</f>
        <v>0</v>
      </c>
      <c r="S57" s="318">
        <f>[61]협력사!S57</f>
        <v>0</v>
      </c>
      <c r="T57" s="318">
        <f>[61]협력사!T57</f>
        <v>204</v>
      </c>
      <c r="U57" s="318">
        <f>[61]협력사!U57</f>
        <v>413.65009800000001</v>
      </c>
      <c r="V57" s="318">
        <f>[61]협력사!V57</f>
        <v>-209.65009800000001</v>
      </c>
      <c r="W57" s="460">
        <f>[61]협력사!W57</f>
        <v>68.627088999999998</v>
      </c>
      <c r="X57" s="22">
        <f>[61]협력사!X57</f>
        <v>0</v>
      </c>
      <c r="Y57" s="301">
        <f>[61]협력사!Y57</f>
        <v>0</v>
      </c>
      <c r="Z57" s="470">
        <f>[61]협력사!Z57</f>
        <v>0</v>
      </c>
      <c r="AA57" s="471">
        <f>[61]협력사!AA57</f>
        <v>0</v>
      </c>
      <c r="AB57" s="472">
        <f>[61]협력사!AB57</f>
        <v>0</v>
      </c>
      <c r="AC57" s="472">
        <f>[61]협력사!AC57</f>
        <v>0</v>
      </c>
      <c r="AD57" s="472">
        <f>[61]협력사!AD57</f>
        <v>0</v>
      </c>
      <c r="AE57" s="472">
        <f>[61]협력사!AE57</f>
        <v>0</v>
      </c>
      <c r="AF57" s="472">
        <f>[61]협력사!AF57</f>
        <v>0</v>
      </c>
      <c r="AG57" s="472">
        <f>[61]협력사!AG57</f>
        <v>0</v>
      </c>
      <c r="AH57" s="337">
        <f>[61]협력사!AH57</f>
        <v>0</v>
      </c>
      <c r="AI57" s="472">
        <f>[61]협력사!AI57</f>
        <v>0</v>
      </c>
      <c r="AJ57" s="337">
        <f>[61]협력사!AJ57</f>
        <v>0</v>
      </c>
      <c r="AK57" s="472">
        <f>[61]협력사!AK57</f>
        <v>0</v>
      </c>
      <c r="AL57" s="472">
        <f>[61]협력사!AL57</f>
        <v>0</v>
      </c>
      <c r="AM57" s="472">
        <f>[61]협력사!AM57</f>
        <v>0</v>
      </c>
      <c r="AN57" s="472">
        <f>[61]협력사!AN57</f>
        <v>0</v>
      </c>
      <c r="AO57" s="472">
        <f>[61]협력사!AO57</f>
        <v>0</v>
      </c>
      <c r="AP57" s="472">
        <f>[61]협력사!AP57</f>
        <v>0</v>
      </c>
      <c r="AQ57" s="472">
        <f>[61]협력사!AQ57</f>
        <v>0</v>
      </c>
      <c r="AR57" s="472">
        <f>[61]협력사!AR57</f>
        <v>0</v>
      </c>
      <c r="AS57" s="472">
        <f>[61]협력사!AS57</f>
        <v>0</v>
      </c>
      <c r="AT57" s="337">
        <f>[61]협력사!AT57</f>
        <v>0</v>
      </c>
      <c r="AU57" s="337">
        <f>[61]협력사!AU57</f>
        <v>0</v>
      </c>
      <c r="AV57" s="337">
        <f>[61]협력사!AV57</f>
        <v>0</v>
      </c>
      <c r="AW57" s="337">
        <f>[61]협력사!AW57</f>
        <v>0</v>
      </c>
      <c r="AX57" s="337">
        <f>[61]협력사!AX57</f>
        <v>0</v>
      </c>
      <c r="AY57" s="337">
        <f>[61]협력사!AY57</f>
        <v>0</v>
      </c>
      <c r="AZ57" s="337">
        <f>[61]협력사!AZ57</f>
        <v>0</v>
      </c>
      <c r="BA57" s="337">
        <f>[61]협력사!BA57</f>
        <v>0</v>
      </c>
      <c r="BB57" s="337">
        <f>[61]협력사!BB57</f>
        <v>0</v>
      </c>
      <c r="BC57" s="337">
        <f>[61]협력사!BC57</f>
        <v>0</v>
      </c>
      <c r="BD57" s="338">
        <f>[61]협력사!BD57</f>
        <v>0</v>
      </c>
      <c r="BE57" s="324">
        <f>[61]협력사!BE57</f>
        <v>0</v>
      </c>
      <c r="BF57" s="22">
        <f>[61]협력사!BF57</f>
        <v>0</v>
      </c>
      <c r="BG57" s="320">
        <f>[61]협력사!BG57</f>
        <v>0</v>
      </c>
      <c r="BH57" s="320">
        <f>[61]협력사!BH57</f>
        <v>0</v>
      </c>
      <c r="BI57" s="320">
        <f>[61]협력사!BI57</f>
        <v>0</v>
      </c>
      <c r="BJ57" s="320">
        <f>[61]협력사!BJ57</f>
        <v>0</v>
      </c>
      <c r="BK57" s="320">
        <f>[61]협력사!BK57</f>
        <v>0</v>
      </c>
      <c r="BL57" s="320">
        <f>[61]협력사!BL57</f>
        <v>0</v>
      </c>
      <c r="BM57" s="320">
        <f>[61]협력사!BM57</f>
        <v>0</v>
      </c>
      <c r="BN57" s="320">
        <f>[61]협력사!BN57</f>
        <v>0</v>
      </c>
      <c r="BO57" s="320">
        <f>[61]협력사!BO57</f>
        <v>0</v>
      </c>
      <c r="BP57" s="320">
        <f>[61]협력사!BP57</f>
        <v>0</v>
      </c>
      <c r="BQ57" s="320">
        <f>[61]협력사!BQ57</f>
        <v>0</v>
      </c>
      <c r="BR57" s="320">
        <f>[61]협력사!BR57</f>
        <v>0</v>
      </c>
      <c r="BS57" s="320">
        <f>[61]협력사!BS57</f>
        <v>0</v>
      </c>
      <c r="BT57" s="320">
        <f>[61]협력사!BT57</f>
        <v>0</v>
      </c>
      <c r="BU57" s="320">
        <f>[61]협력사!BU57</f>
        <v>0</v>
      </c>
      <c r="BV57" s="320">
        <f>[61]협력사!BV57</f>
        <v>0</v>
      </c>
      <c r="BW57" s="320">
        <f>[61]협력사!BW57</f>
        <v>0</v>
      </c>
      <c r="BX57" s="320">
        <f>[61]협력사!BX57</f>
        <v>0</v>
      </c>
      <c r="BY57" s="320">
        <f>[61]협력사!BY57</f>
        <v>0</v>
      </c>
      <c r="BZ57" s="320">
        <f>[61]협력사!BZ57</f>
        <v>0</v>
      </c>
      <c r="CA57" s="320">
        <f>[61]협력사!CA57</f>
        <v>0</v>
      </c>
      <c r="CB57" s="320">
        <f>[61]협력사!CB57</f>
        <v>0</v>
      </c>
      <c r="CC57" s="320">
        <f>[61]협력사!CC57</f>
        <v>0</v>
      </c>
      <c r="CD57" s="320">
        <f>[61]협력사!CD57</f>
        <v>0</v>
      </c>
      <c r="CE57" s="320">
        <f>[61]협력사!CE57</f>
        <v>0</v>
      </c>
      <c r="CF57" s="320">
        <f>[61]협력사!CF57</f>
        <v>0</v>
      </c>
      <c r="CG57" s="320">
        <f>[61]협력사!CG57</f>
        <v>0</v>
      </c>
      <c r="CH57" s="320">
        <f>[61]협력사!CH57</f>
        <v>0</v>
      </c>
      <c r="CI57" s="320">
        <f>[61]협력사!CI57</f>
        <v>0</v>
      </c>
      <c r="CJ57" s="320">
        <f>[61]협력사!CJ57</f>
        <v>0</v>
      </c>
      <c r="CK57" s="320">
        <f>[61]협력사!CK57</f>
        <v>0</v>
      </c>
    </row>
    <row r="58" spans="1:89" s="22" customFormat="1" ht="28.5" customHeight="1">
      <c r="A58" s="22" t="str">
        <f>[61]협력사!A58</f>
        <v>시중구매</v>
      </c>
      <c r="B58" s="422" t="str">
        <f>[61]협력사!B58</f>
        <v>신성인알파</v>
      </c>
      <c r="C58" s="422" t="str">
        <f>[61]협력사!C58</f>
        <v>시중구매</v>
      </c>
      <c r="D58" s="624"/>
      <c r="E58" s="463" t="str">
        <f>[61]협력사!E58</f>
        <v>KA4</v>
      </c>
      <c r="F58" s="463" t="str">
        <f>[61]협력사!F58</f>
        <v>50011939B</v>
      </c>
      <c r="G58" s="463">
        <f>[61]협력사!G58</f>
        <v>50011939</v>
      </c>
      <c r="H58" s="464" t="str">
        <f>[61]협력사!H58</f>
        <v>FRONT BRACKET FRAME LH</v>
      </c>
      <c r="I58" s="462" t="str">
        <f>[61]협력사!I58</f>
        <v>SPCC</v>
      </c>
      <c r="J58" s="468">
        <f>[61]협력사!J58</f>
        <v>2</v>
      </c>
      <c r="K58" s="468">
        <f>[61]협력사!K58</f>
        <v>349</v>
      </c>
      <c r="L58" s="468">
        <f>[61]협력사!L58</f>
        <v>170</v>
      </c>
      <c r="M58" s="465">
        <f>[61]협력사!M58</f>
        <v>7.85</v>
      </c>
      <c r="N58" s="466">
        <f>[61]협력사!N58</f>
        <v>0.931481</v>
      </c>
      <c r="O58" s="312" t="str">
        <f>[61]협력사!O58</f>
        <v>COIL</v>
      </c>
      <c r="P58" s="316">
        <f>[61]협력사!P58</f>
        <v>1006</v>
      </c>
      <c r="Q58" s="317">
        <f>[61]협력사!Q58</f>
        <v>3498868</v>
      </c>
      <c r="R58" s="318">
        <f>[61]협력사!R58</f>
        <v>3478</v>
      </c>
      <c r="S58" s="318">
        <f>[61]협력사!S58</f>
        <v>443.05732484076435</v>
      </c>
      <c r="T58" s="318">
        <f>[61]협력사!T58</f>
        <v>508</v>
      </c>
      <c r="U58" s="318">
        <f>[61]협력사!U58</f>
        <v>937.069886</v>
      </c>
      <c r="V58" s="318">
        <f>[61]협력사!V58</f>
        <v>-429.069886</v>
      </c>
      <c r="W58" s="460">
        <f>[61]협력사!W58</f>
        <v>162.95922300000001</v>
      </c>
      <c r="X58" s="22">
        <f>[61]협력사!X58</f>
        <v>0</v>
      </c>
      <c r="Y58" s="301">
        <f>[61]협력사!Y58</f>
        <v>0</v>
      </c>
      <c r="Z58" s="470">
        <f>[61]협력사!Z58</f>
        <v>0</v>
      </c>
      <c r="AA58" s="471">
        <f>[61]협력사!AA58</f>
        <v>0</v>
      </c>
      <c r="AB58" s="472">
        <f>[61]협력사!AB58</f>
        <v>0</v>
      </c>
      <c r="AC58" s="472">
        <f>[61]협력사!AC58</f>
        <v>0</v>
      </c>
      <c r="AD58" s="472">
        <f>[61]협력사!AD58</f>
        <v>0</v>
      </c>
      <c r="AE58" s="472">
        <f>[61]협력사!AE58</f>
        <v>0</v>
      </c>
      <c r="AF58" s="472">
        <f>[61]협력사!AF58</f>
        <v>0</v>
      </c>
      <c r="AG58" s="472">
        <f>[61]협력사!AG58</f>
        <v>0</v>
      </c>
      <c r="AH58" s="337">
        <f>[61]협력사!AH58</f>
        <v>0</v>
      </c>
      <c r="AI58" s="472">
        <f>[61]협력사!AI58</f>
        <v>3478</v>
      </c>
      <c r="AJ58" s="337">
        <f>[61]협력사!AJ58</f>
        <v>0</v>
      </c>
      <c r="AK58" s="472">
        <f>[61]협력사!AK58</f>
        <v>0</v>
      </c>
      <c r="AL58" s="472">
        <f>[61]협력사!AL58</f>
        <v>0</v>
      </c>
      <c r="AM58" s="472">
        <f>[61]협력사!AM58</f>
        <v>0</v>
      </c>
      <c r="AN58" s="472">
        <f>[61]협력사!AN58</f>
        <v>0</v>
      </c>
      <c r="AO58" s="472">
        <f>[61]협력사!AO58</f>
        <v>0</v>
      </c>
      <c r="AP58" s="472">
        <f>[61]협력사!AP58</f>
        <v>0</v>
      </c>
      <c r="AQ58" s="472">
        <f>[61]협력사!AQ58</f>
        <v>0</v>
      </c>
      <c r="AR58" s="472">
        <f>[61]협력사!AR58</f>
        <v>0</v>
      </c>
      <c r="AS58" s="472">
        <f>[61]협력사!AS58</f>
        <v>0</v>
      </c>
      <c r="AT58" s="337">
        <f>[61]협력사!AT58</f>
        <v>0</v>
      </c>
      <c r="AU58" s="337">
        <f>[61]협력사!AU58</f>
        <v>0</v>
      </c>
      <c r="AV58" s="337">
        <f>[61]협력사!AV58</f>
        <v>0</v>
      </c>
      <c r="AW58" s="337">
        <f>[61]협력사!AW58</f>
        <v>0</v>
      </c>
      <c r="AX58" s="337">
        <f>[61]협력사!AX58</f>
        <v>0</v>
      </c>
      <c r="AY58" s="337">
        <f>[61]협력사!AY58</f>
        <v>0</v>
      </c>
      <c r="AZ58" s="337">
        <f>[61]협력사!AZ58</f>
        <v>0</v>
      </c>
      <c r="BA58" s="337">
        <f>[61]협력사!BA58</f>
        <v>0</v>
      </c>
      <c r="BB58" s="337">
        <f>[61]협력사!BB58</f>
        <v>0</v>
      </c>
      <c r="BC58" s="337">
        <f>[61]협력사!BC58</f>
        <v>0</v>
      </c>
      <c r="BD58" s="338">
        <f>[61]협력사!BD58</f>
        <v>0</v>
      </c>
      <c r="BE58" s="324">
        <f>[61]협력사!BE58</f>
        <v>3478</v>
      </c>
      <c r="BF58" s="22">
        <f>[61]협력사!BF58</f>
        <v>0</v>
      </c>
      <c r="BG58" s="320">
        <f>[61]협력사!BG58</f>
        <v>0</v>
      </c>
      <c r="BH58" s="320">
        <f>[61]협력사!BH58</f>
        <v>0</v>
      </c>
      <c r="BI58" s="320">
        <f>[61]협력사!BI58</f>
        <v>0</v>
      </c>
      <c r="BJ58" s="320">
        <f>[61]협력사!BJ58</f>
        <v>0</v>
      </c>
      <c r="BK58" s="320">
        <f>[61]협력사!BK58</f>
        <v>0</v>
      </c>
      <c r="BL58" s="320">
        <f>[61]협력사!BL58</f>
        <v>0</v>
      </c>
      <c r="BM58" s="320">
        <f>[61]협력사!BM58</f>
        <v>0</v>
      </c>
      <c r="BN58" s="320">
        <f>[61]협력사!BN58</f>
        <v>0</v>
      </c>
      <c r="BO58" s="320">
        <f>[61]협력사!BO58</f>
        <v>0</v>
      </c>
      <c r="BP58" s="320">
        <f>[61]협력사!BP58</f>
        <v>3498868</v>
      </c>
      <c r="BQ58" s="320">
        <f>[61]협력사!BQ58</f>
        <v>0</v>
      </c>
      <c r="BR58" s="320">
        <f>[61]협력사!BR58</f>
        <v>0</v>
      </c>
      <c r="BS58" s="320">
        <f>[61]협력사!BS58</f>
        <v>0</v>
      </c>
      <c r="BT58" s="320">
        <f>[61]협력사!BT58</f>
        <v>0</v>
      </c>
      <c r="BU58" s="320">
        <f>[61]협력사!BU58</f>
        <v>0</v>
      </c>
      <c r="BV58" s="320">
        <f>[61]협력사!BV58</f>
        <v>0</v>
      </c>
      <c r="BW58" s="320">
        <f>[61]협력사!BW58</f>
        <v>0</v>
      </c>
      <c r="BX58" s="320">
        <f>[61]협력사!BX58</f>
        <v>0</v>
      </c>
      <c r="BY58" s="320">
        <f>[61]협력사!BY58</f>
        <v>0</v>
      </c>
      <c r="BZ58" s="320">
        <f>[61]협력사!BZ58</f>
        <v>0</v>
      </c>
      <c r="CA58" s="320">
        <f>[61]협력사!CA58</f>
        <v>0</v>
      </c>
      <c r="CB58" s="320">
        <f>[61]협력사!CB58</f>
        <v>0</v>
      </c>
      <c r="CC58" s="320">
        <f>[61]협력사!CC58</f>
        <v>0</v>
      </c>
      <c r="CD58" s="320">
        <f>[61]협력사!CD58</f>
        <v>0</v>
      </c>
      <c r="CE58" s="320">
        <f>[61]협력사!CE58</f>
        <v>0</v>
      </c>
      <c r="CF58" s="320">
        <f>[61]협력사!CF58</f>
        <v>0</v>
      </c>
      <c r="CG58" s="320">
        <f>[61]협력사!CG58</f>
        <v>0</v>
      </c>
      <c r="CH58" s="320">
        <f>[61]협력사!CH58</f>
        <v>0</v>
      </c>
      <c r="CI58" s="320">
        <f>[61]협력사!CI58</f>
        <v>0</v>
      </c>
      <c r="CJ58" s="320">
        <f>[61]협력사!CJ58</f>
        <v>0</v>
      </c>
      <c r="CK58" s="320">
        <f>[61]협력사!CK58</f>
        <v>0</v>
      </c>
    </row>
    <row r="59" spans="1:89" s="22" customFormat="1" ht="28.5" customHeight="1">
      <c r="A59" s="22" t="str">
        <f>[61]협력사!A59</f>
        <v>시중구매</v>
      </c>
      <c r="B59" s="422" t="str">
        <f>[61]협력사!B59</f>
        <v>신성인알파</v>
      </c>
      <c r="C59" s="422" t="str">
        <f>[61]협력사!C59</f>
        <v>시중구매</v>
      </c>
      <c r="D59" s="624"/>
      <c r="E59" s="463" t="str">
        <f>[61]협력사!E59</f>
        <v>KA4</v>
      </c>
      <c r="F59" s="463" t="str">
        <f>[61]협력사!F59</f>
        <v>50011941B</v>
      </c>
      <c r="G59" s="463">
        <f>[61]협력사!G59</f>
        <v>50011941</v>
      </c>
      <c r="H59" s="464" t="str">
        <f>[61]협력사!H59</f>
        <v>FRONT BRACKET FRAME RH</v>
      </c>
      <c r="I59" s="462" t="str">
        <f>[61]협력사!I59</f>
        <v>SPCC</v>
      </c>
      <c r="J59" s="468">
        <f>[61]협력사!J59</f>
        <v>2</v>
      </c>
      <c r="K59" s="468">
        <f>[61]협력사!K59</f>
        <v>349</v>
      </c>
      <c r="L59" s="468">
        <f>[61]협력사!L59</f>
        <v>170</v>
      </c>
      <c r="M59" s="465">
        <f>[61]협력사!M59</f>
        <v>7.85</v>
      </c>
      <c r="N59" s="466">
        <f>[61]협력사!N59</f>
        <v>0.931481</v>
      </c>
      <c r="O59" s="312" t="str">
        <f>[61]협력사!O59</f>
        <v>COIL</v>
      </c>
      <c r="P59" s="316">
        <f>[61]협력사!P59</f>
        <v>1006</v>
      </c>
      <c r="Q59" s="317">
        <f>[61]협력사!Q59</f>
        <v>0</v>
      </c>
      <c r="R59" s="318">
        <f>[61]협력사!R59</f>
        <v>0</v>
      </c>
      <c r="S59" s="318">
        <f>[61]협력사!S59</f>
        <v>0</v>
      </c>
      <c r="T59" s="318">
        <f>[61]협력사!T59</f>
        <v>508</v>
      </c>
      <c r="U59" s="318">
        <f>[61]협력사!U59</f>
        <v>937.069886</v>
      </c>
      <c r="V59" s="318">
        <f>[61]협력사!V59</f>
        <v>-429.069886</v>
      </c>
      <c r="W59" s="460">
        <f>[61]협력사!W59</f>
        <v>162.95922300000001</v>
      </c>
      <c r="X59" s="22">
        <f>[61]협력사!X59</f>
        <v>0</v>
      </c>
      <c r="Y59" s="301">
        <f>[61]협력사!Y59</f>
        <v>0</v>
      </c>
      <c r="Z59" s="470">
        <f>[61]협력사!Z59</f>
        <v>0</v>
      </c>
      <c r="AA59" s="471">
        <f>[61]협력사!AA59</f>
        <v>0</v>
      </c>
      <c r="AB59" s="472">
        <f>[61]협력사!AB59</f>
        <v>0</v>
      </c>
      <c r="AC59" s="472">
        <f>[61]협력사!AC59</f>
        <v>0</v>
      </c>
      <c r="AD59" s="472">
        <f>[61]협력사!AD59</f>
        <v>0</v>
      </c>
      <c r="AE59" s="472">
        <f>[61]협력사!AE59</f>
        <v>0</v>
      </c>
      <c r="AF59" s="472">
        <f>[61]협력사!AF59</f>
        <v>0</v>
      </c>
      <c r="AG59" s="472">
        <f>[61]협력사!AG59</f>
        <v>0</v>
      </c>
      <c r="AH59" s="337">
        <f>[61]협력사!AH59</f>
        <v>0</v>
      </c>
      <c r="AI59" s="472">
        <f>[61]협력사!AI59</f>
        <v>0</v>
      </c>
      <c r="AJ59" s="337">
        <f>[61]협력사!AJ59</f>
        <v>0</v>
      </c>
      <c r="AK59" s="472">
        <f>[61]협력사!AK59</f>
        <v>0</v>
      </c>
      <c r="AL59" s="472">
        <f>[61]협력사!AL59</f>
        <v>0</v>
      </c>
      <c r="AM59" s="472">
        <f>[61]협력사!AM59</f>
        <v>0</v>
      </c>
      <c r="AN59" s="472">
        <f>[61]협력사!AN59</f>
        <v>0</v>
      </c>
      <c r="AO59" s="472">
        <f>[61]협력사!AO59</f>
        <v>0</v>
      </c>
      <c r="AP59" s="472">
        <f>[61]협력사!AP59</f>
        <v>0</v>
      </c>
      <c r="AQ59" s="472">
        <f>[61]협력사!AQ59</f>
        <v>0</v>
      </c>
      <c r="AR59" s="472">
        <f>[61]협력사!AR59</f>
        <v>0</v>
      </c>
      <c r="AS59" s="472">
        <f>[61]협력사!AS59</f>
        <v>0</v>
      </c>
      <c r="AT59" s="337">
        <f>[61]협력사!AT59</f>
        <v>0</v>
      </c>
      <c r="AU59" s="337">
        <f>[61]협력사!AU59</f>
        <v>0</v>
      </c>
      <c r="AV59" s="337">
        <f>[61]협력사!AV59</f>
        <v>0</v>
      </c>
      <c r="AW59" s="337">
        <f>[61]협력사!AW59</f>
        <v>0</v>
      </c>
      <c r="AX59" s="337">
        <f>[61]협력사!AX59</f>
        <v>0</v>
      </c>
      <c r="AY59" s="337">
        <f>[61]협력사!AY59</f>
        <v>0</v>
      </c>
      <c r="AZ59" s="337">
        <f>[61]협력사!AZ59</f>
        <v>0</v>
      </c>
      <c r="BA59" s="337">
        <f>[61]협력사!BA59</f>
        <v>0</v>
      </c>
      <c r="BB59" s="337">
        <f>[61]협력사!BB59</f>
        <v>0</v>
      </c>
      <c r="BC59" s="337">
        <f>[61]협력사!BC59</f>
        <v>0</v>
      </c>
      <c r="BD59" s="338">
        <f>[61]협력사!BD59</f>
        <v>0</v>
      </c>
      <c r="BE59" s="324">
        <f>[61]협력사!BE59</f>
        <v>0</v>
      </c>
      <c r="BF59" s="22">
        <f>[61]협력사!BF59</f>
        <v>0</v>
      </c>
      <c r="BG59" s="320">
        <f>[61]협력사!BG59</f>
        <v>0</v>
      </c>
      <c r="BH59" s="320">
        <f>[61]협력사!BH59</f>
        <v>0</v>
      </c>
      <c r="BI59" s="320">
        <f>[61]협력사!BI59</f>
        <v>0</v>
      </c>
      <c r="BJ59" s="320">
        <f>[61]협력사!BJ59</f>
        <v>0</v>
      </c>
      <c r="BK59" s="320">
        <f>[61]협력사!BK59</f>
        <v>0</v>
      </c>
      <c r="BL59" s="320">
        <f>[61]협력사!BL59</f>
        <v>0</v>
      </c>
      <c r="BM59" s="320">
        <f>[61]협력사!BM59</f>
        <v>0</v>
      </c>
      <c r="BN59" s="320">
        <f>[61]협력사!BN59</f>
        <v>0</v>
      </c>
      <c r="BO59" s="320">
        <f>[61]협력사!BO59</f>
        <v>0</v>
      </c>
      <c r="BP59" s="320">
        <f>[61]협력사!BP59</f>
        <v>0</v>
      </c>
      <c r="BQ59" s="320">
        <f>[61]협력사!BQ59</f>
        <v>0</v>
      </c>
      <c r="BR59" s="320">
        <f>[61]협력사!BR59</f>
        <v>0</v>
      </c>
      <c r="BS59" s="320">
        <f>[61]협력사!BS59</f>
        <v>0</v>
      </c>
      <c r="BT59" s="320">
        <f>[61]협력사!BT59</f>
        <v>0</v>
      </c>
      <c r="BU59" s="320">
        <f>[61]협력사!BU59</f>
        <v>0</v>
      </c>
      <c r="BV59" s="320">
        <f>[61]협력사!BV59</f>
        <v>0</v>
      </c>
      <c r="BW59" s="320">
        <f>[61]협력사!BW59</f>
        <v>0</v>
      </c>
      <c r="BX59" s="320">
        <f>[61]협력사!BX59</f>
        <v>0</v>
      </c>
      <c r="BY59" s="320">
        <f>[61]협력사!BY59</f>
        <v>0</v>
      </c>
      <c r="BZ59" s="320">
        <f>[61]협력사!BZ59</f>
        <v>0</v>
      </c>
      <c r="CA59" s="320">
        <f>[61]협력사!CA59</f>
        <v>0</v>
      </c>
      <c r="CB59" s="320">
        <f>[61]협력사!CB59</f>
        <v>0</v>
      </c>
      <c r="CC59" s="320">
        <f>[61]협력사!CC59</f>
        <v>0</v>
      </c>
      <c r="CD59" s="320">
        <f>[61]협력사!CD59</f>
        <v>0</v>
      </c>
      <c r="CE59" s="320">
        <f>[61]협력사!CE59</f>
        <v>0</v>
      </c>
      <c r="CF59" s="320">
        <f>[61]협력사!CF59</f>
        <v>0</v>
      </c>
      <c r="CG59" s="320">
        <f>[61]협력사!CG59</f>
        <v>0</v>
      </c>
      <c r="CH59" s="320">
        <f>[61]협력사!CH59</f>
        <v>0</v>
      </c>
      <c r="CI59" s="320">
        <f>[61]협력사!CI59</f>
        <v>0</v>
      </c>
      <c r="CJ59" s="320">
        <f>[61]협력사!CJ59</f>
        <v>0</v>
      </c>
      <c r="CK59" s="320">
        <f>[61]협력사!CK59</f>
        <v>0</v>
      </c>
    </row>
    <row r="60" spans="1:89" s="22" customFormat="1" ht="28.5" customHeight="1">
      <c r="A60" s="22" t="str">
        <f>[61]협력사!A60</f>
        <v>시중구매</v>
      </c>
      <c r="B60" s="422" t="str">
        <f>[61]협력사!B60</f>
        <v>신성인알파</v>
      </c>
      <c r="C60" s="422" t="str">
        <f>[61]협력사!C60</f>
        <v>시중구매</v>
      </c>
      <c r="D60" s="624"/>
      <c r="E60" s="463" t="str">
        <f>[61]협력사!E60</f>
        <v>KA4</v>
      </c>
      <c r="F60" s="463" t="str">
        <f>[61]협력사!F60</f>
        <v>50011957A</v>
      </c>
      <c r="G60" s="463">
        <f>[61]협력사!G60</f>
        <v>50011957</v>
      </c>
      <c r="H60" s="464" t="str">
        <f>[61]협력사!H60</f>
        <v>2ND ROOM LAMP BRACKET</v>
      </c>
      <c r="I60" s="462" t="str">
        <f>[61]협력사!I60</f>
        <v>SPCC</v>
      </c>
      <c r="J60" s="468">
        <f>[61]협력사!J60</f>
        <v>1.6</v>
      </c>
      <c r="K60" s="468">
        <f>[61]협력사!K60</f>
        <v>255</v>
      </c>
      <c r="L60" s="468">
        <f>[61]협력사!L60</f>
        <v>123</v>
      </c>
      <c r="M60" s="465">
        <f>[61]협력사!M60</f>
        <v>7.85</v>
      </c>
      <c r="N60" s="466">
        <f>[61]협력사!N60</f>
        <v>0.39394439999999997</v>
      </c>
      <c r="O60" s="312" t="str">
        <f>[61]협력사!O60</f>
        <v>COIL</v>
      </c>
      <c r="P60" s="316">
        <f>[61]협력사!P60</f>
        <v>1006</v>
      </c>
      <c r="Q60" s="317">
        <f>[61]협력사!Q60</f>
        <v>3168900</v>
      </c>
      <c r="R60" s="318">
        <f>[61]협력사!R60</f>
        <v>3150</v>
      </c>
      <c r="S60" s="318">
        <f>[61]협력사!S60</f>
        <v>401.27388535031849</v>
      </c>
      <c r="T60" s="318">
        <f>[61]협력사!T60</f>
        <v>576</v>
      </c>
      <c r="U60" s="318">
        <f>[61]협력사!U60</f>
        <v>396.30806639999997</v>
      </c>
      <c r="V60" s="318">
        <f>[61]협력사!V60</f>
        <v>179.69193360000003</v>
      </c>
      <c r="W60" s="460">
        <f>[61]협력사!W60</f>
        <v>28.320705199999988</v>
      </c>
      <c r="X60" s="22">
        <f>[61]협력사!X60</f>
        <v>0</v>
      </c>
      <c r="Y60" s="301">
        <f>[61]협력사!Y60</f>
        <v>0</v>
      </c>
      <c r="Z60" s="470">
        <f>[61]협력사!Z60</f>
        <v>0</v>
      </c>
      <c r="AA60" s="471">
        <f>[61]협력사!AA60</f>
        <v>0</v>
      </c>
      <c r="AB60" s="472">
        <f>[61]협력사!AB60</f>
        <v>0</v>
      </c>
      <c r="AC60" s="472">
        <f>[61]협력사!AC60</f>
        <v>0</v>
      </c>
      <c r="AD60" s="472">
        <f>[61]협력사!AD60</f>
        <v>0</v>
      </c>
      <c r="AE60" s="472">
        <f>[61]협력사!AE60</f>
        <v>0</v>
      </c>
      <c r="AF60" s="472">
        <f>[61]협력사!AF60</f>
        <v>0</v>
      </c>
      <c r="AG60" s="472">
        <f>[61]협력사!AG60</f>
        <v>0</v>
      </c>
      <c r="AH60" s="337">
        <f>[61]협력사!AH60</f>
        <v>0</v>
      </c>
      <c r="AI60" s="472">
        <f>[61]협력사!AI60</f>
        <v>3150</v>
      </c>
      <c r="AJ60" s="337">
        <f>[61]협력사!AJ60</f>
        <v>0</v>
      </c>
      <c r="AK60" s="472">
        <f>[61]협력사!AK60</f>
        <v>0</v>
      </c>
      <c r="AL60" s="472">
        <f>[61]협력사!AL60</f>
        <v>0</v>
      </c>
      <c r="AM60" s="472">
        <f>[61]협력사!AM60</f>
        <v>0</v>
      </c>
      <c r="AN60" s="472">
        <f>[61]협력사!AN60</f>
        <v>0</v>
      </c>
      <c r="AO60" s="472">
        <f>[61]협력사!AO60</f>
        <v>0</v>
      </c>
      <c r="AP60" s="472">
        <f>[61]협력사!AP60</f>
        <v>0</v>
      </c>
      <c r="AQ60" s="472">
        <f>[61]협력사!AQ60</f>
        <v>0</v>
      </c>
      <c r="AR60" s="472">
        <f>[61]협력사!AR60</f>
        <v>0</v>
      </c>
      <c r="AS60" s="472">
        <f>[61]협력사!AS60</f>
        <v>0</v>
      </c>
      <c r="AT60" s="337">
        <f>[61]협력사!AT60</f>
        <v>0</v>
      </c>
      <c r="AU60" s="337">
        <f>[61]협력사!AU60</f>
        <v>0</v>
      </c>
      <c r="AV60" s="337">
        <f>[61]협력사!AV60</f>
        <v>0</v>
      </c>
      <c r="AW60" s="337">
        <f>[61]협력사!AW60</f>
        <v>0</v>
      </c>
      <c r="AX60" s="337">
        <f>[61]협력사!AX60</f>
        <v>0</v>
      </c>
      <c r="AY60" s="337">
        <f>[61]협력사!AY60</f>
        <v>0</v>
      </c>
      <c r="AZ60" s="337">
        <f>[61]협력사!AZ60</f>
        <v>0</v>
      </c>
      <c r="BA60" s="337">
        <f>[61]협력사!BA60</f>
        <v>0</v>
      </c>
      <c r="BB60" s="337">
        <f>[61]협력사!BB60</f>
        <v>0</v>
      </c>
      <c r="BC60" s="337">
        <f>[61]협력사!BC60</f>
        <v>0</v>
      </c>
      <c r="BD60" s="338">
        <f>[61]협력사!BD60</f>
        <v>0</v>
      </c>
      <c r="BE60" s="324">
        <f>[61]협력사!BE60</f>
        <v>3150</v>
      </c>
      <c r="BF60" s="22">
        <f>[61]협력사!BF60</f>
        <v>0</v>
      </c>
      <c r="BG60" s="320">
        <f>[61]협력사!BG60</f>
        <v>0</v>
      </c>
      <c r="BH60" s="320">
        <f>[61]협력사!BH60</f>
        <v>0</v>
      </c>
      <c r="BI60" s="320">
        <f>[61]협력사!BI60</f>
        <v>0</v>
      </c>
      <c r="BJ60" s="320">
        <f>[61]협력사!BJ60</f>
        <v>0</v>
      </c>
      <c r="BK60" s="320">
        <f>[61]협력사!BK60</f>
        <v>0</v>
      </c>
      <c r="BL60" s="320">
        <f>[61]협력사!BL60</f>
        <v>0</v>
      </c>
      <c r="BM60" s="320">
        <f>[61]협력사!BM60</f>
        <v>0</v>
      </c>
      <c r="BN60" s="320">
        <f>[61]협력사!BN60</f>
        <v>0</v>
      </c>
      <c r="BO60" s="320">
        <f>[61]협력사!BO60</f>
        <v>0</v>
      </c>
      <c r="BP60" s="320">
        <f>[61]협력사!BP60</f>
        <v>3168900</v>
      </c>
      <c r="BQ60" s="320">
        <f>[61]협력사!BQ60</f>
        <v>0</v>
      </c>
      <c r="BR60" s="320">
        <f>[61]협력사!BR60</f>
        <v>0</v>
      </c>
      <c r="BS60" s="320">
        <f>[61]협력사!BS60</f>
        <v>0</v>
      </c>
      <c r="BT60" s="320">
        <f>[61]협력사!BT60</f>
        <v>0</v>
      </c>
      <c r="BU60" s="320">
        <f>[61]협력사!BU60</f>
        <v>0</v>
      </c>
      <c r="BV60" s="320">
        <f>[61]협력사!BV60</f>
        <v>0</v>
      </c>
      <c r="BW60" s="320">
        <f>[61]협력사!BW60</f>
        <v>0</v>
      </c>
      <c r="BX60" s="320">
        <f>[61]협력사!BX60</f>
        <v>0</v>
      </c>
      <c r="BY60" s="320">
        <f>[61]협력사!BY60</f>
        <v>0</v>
      </c>
      <c r="BZ60" s="320">
        <f>[61]협력사!BZ60</f>
        <v>0</v>
      </c>
      <c r="CA60" s="320">
        <f>[61]협력사!CA60</f>
        <v>0</v>
      </c>
      <c r="CB60" s="320">
        <f>[61]협력사!CB60</f>
        <v>0</v>
      </c>
      <c r="CC60" s="320">
        <f>[61]협력사!CC60</f>
        <v>0</v>
      </c>
      <c r="CD60" s="320">
        <f>[61]협력사!CD60</f>
        <v>0</v>
      </c>
      <c r="CE60" s="320">
        <f>[61]협력사!CE60</f>
        <v>0</v>
      </c>
      <c r="CF60" s="320">
        <f>[61]협력사!CF60</f>
        <v>0</v>
      </c>
      <c r="CG60" s="320">
        <f>[61]협력사!CG60</f>
        <v>0</v>
      </c>
      <c r="CH60" s="320">
        <f>[61]협력사!CH60</f>
        <v>0</v>
      </c>
      <c r="CI60" s="320">
        <f>[61]협력사!CI60</f>
        <v>0</v>
      </c>
      <c r="CJ60" s="320">
        <f>[61]협력사!CJ60</f>
        <v>0</v>
      </c>
      <c r="CK60" s="320">
        <f>[61]협력사!CK60</f>
        <v>0</v>
      </c>
    </row>
    <row r="61" spans="1:89" s="22" customFormat="1" ht="27.95" customHeight="1">
      <c r="A61" s="22" t="str">
        <f>[61]협력사!A61</f>
        <v>시중구매</v>
      </c>
      <c r="B61" s="422" t="str">
        <f>[61]협력사!B61</f>
        <v>신성인알파</v>
      </c>
      <c r="C61" s="422" t="str">
        <f>[61]협력사!C61</f>
        <v>시중구매</v>
      </c>
      <c r="D61" s="624"/>
      <c r="E61" s="463" t="str">
        <f>[61]협력사!E61</f>
        <v>KA4</v>
      </c>
      <c r="F61" s="463" t="str">
        <f>[61]협력사!F61</f>
        <v>50011937C</v>
      </c>
      <c r="G61" s="463">
        <f>[61]협력사!G61</f>
        <v>50011937</v>
      </c>
      <c r="H61" s="464" t="str">
        <f>[61]협력사!H61</f>
        <v>BRACKET FRAME LH</v>
      </c>
      <c r="I61" s="462" t="str">
        <f>[61]협력사!I61</f>
        <v>SPCC</v>
      </c>
      <c r="J61" s="468">
        <f>[61]협력사!J61</f>
        <v>2</v>
      </c>
      <c r="K61" s="468">
        <f>[61]협력사!K61</f>
        <v>197</v>
      </c>
      <c r="L61" s="468">
        <f>[61]협력사!L61</f>
        <v>75</v>
      </c>
      <c r="M61" s="465">
        <f>[61]협력사!M61</f>
        <v>7.85</v>
      </c>
      <c r="N61" s="466">
        <f>[61]협력사!N61</f>
        <v>0.23196749999999999</v>
      </c>
      <c r="O61" s="312" t="str">
        <f>[61]협력사!O61</f>
        <v>COIL</v>
      </c>
      <c r="P61" s="316">
        <f>[61]협력사!P61</f>
        <v>1006</v>
      </c>
      <c r="Q61" s="317">
        <f>[61]협력사!Q61</f>
        <v>3951568</v>
      </c>
      <c r="R61" s="318">
        <f>[61]협력사!R61</f>
        <v>3928</v>
      </c>
      <c r="S61" s="318">
        <f>[61]협력사!S61</f>
        <v>500.38216560509557</v>
      </c>
      <c r="T61" s="318">
        <f>[61]협력사!T61</f>
        <v>137</v>
      </c>
      <c r="U61" s="318">
        <f>[61]협력사!U61</f>
        <v>233.35930500000001</v>
      </c>
      <c r="V61" s="318">
        <f>[61]협력사!V61</f>
        <v>-96.359305000000006</v>
      </c>
      <c r="W61" s="460">
        <f>[61]협력사!W61</f>
        <v>25.571952499999991</v>
      </c>
      <c r="X61" s="22">
        <f>[61]협력사!X61</f>
        <v>0</v>
      </c>
      <c r="Y61" s="301">
        <f>[61]협력사!Y61</f>
        <v>0</v>
      </c>
      <c r="Z61" s="470">
        <f>[61]협력사!Z61</f>
        <v>0</v>
      </c>
      <c r="AA61" s="471">
        <f>[61]협력사!AA61</f>
        <v>0</v>
      </c>
      <c r="AB61" s="472">
        <f>[61]협력사!AB61</f>
        <v>0</v>
      </c>
      <c r="AC61" s="472">
        <f>[61]협력사!AC61</f>
        <v>0</v>
      </c>
      <c r="AD61" s="472">
        <f>[61]협력사!AD61</f>
        <v>0</v>
      </c>
      <c r="AE61" s="472">
        <f>[61]협력사!AE61</f>
        <v>0</v>
      </c>
      <c r="AF61" s="472">
        <f>[61]협력사!AF61</f>
        <v>0</v>
      </c>
      <c r="AG61" s="472">
        <f>[61]협력사!AG61</f>
        <v>0</v>
      </c>
      <c r="AH61" s="337">
        <f>[61]협력사!AH61</f>
        <v>0</v>
      </c>
      <c r="AI61" s="472">
        <f>[61]협력사!AI61</f>
        <v>3928</v>
      </c>
      <c r="AJ61" s="337">
        <f>[61]협력사!AJ61</f>
        <v>0</v>
      </c>
      <c r="AK61" s="472">
        <f>[61]협력사!AK61</f>
        <v>0</v>
      </c>
      <c r="AL61" s="472">
        <f>[61]협력사!AL61</f>
        <v>0</v>
      </c>
      <c r="AM61" s="472">
        <f>[61]협력사!AM61</f>
        <v>0</v>
      </c>
      <c r="AN61" s="472">
        <f>[61]협력사!AN61</f>
        <v>0</v>
      </c>
      <c r="AO61" s="472">
        <f>[61]협력사!AO61</f>
        <v>0</v>
      </c>
      <c r="AP61" s="472">
        <f>[61]협력사!AP61</f>
        <v>0</v>
      </c>
      <c r="AQ61" s="472">
        <f>[61]협력사!AQ61</f>
        <v>0</v>
      </c>
      <c r="AR61" s="472">
        <f>[61]협력사!AR61</f>
        <v>0</v>
      </c>
      <c r="AS61" s="472">
        <f>[61]협력사!AS61</f>
        <v>0</v>
      </c>
      <c r="AT61" s="337">
        <f>[61]협력사!AT61</f>
        <v>0</v>
      </c>
      <c r="AU61" s="337">
        <f>[61]협력사!AU61</f>
        <v>0</v>
      </c>
      <c r="AV61" s="337">
        <f>[61]협력사!AV61</f>
        <v>0</v>
      </c>
      <c r="AW61" s="337">
        <f>[61]협력사!AW61</f>
        <v>0</v>
      </c>
      <c r="AX61" s="337">
        <f>[61]협력사!AX61</f>
        <v>0</v>
      </c>
      <c r="AY61" s="337">
        <f>[61]협력사!AY61</f>
        <v>0</v>
      </c>
      <c r="AZ61" s="337">
        <f>[61]협력사!AZ61</f>
        <v>0</v>
      </c>
      <c r="BA61" s="337">
        <f>[61]협력사!BA61</f>
        <v>0</v>
      </c>
      <c r="BB61" s="337">
        <f>[61]협력사!BB61</f>
        <v>0</v>
      </c>
      <c r="BC61" s="337">
        <f>[61]협력사!BC61</f>
        <v>0</v>
      </c>
      <c r="BD61" s="338">
        <f>[61]협력사!BD61</f>
        <v>0</v>
      </c>
      <c r="BE61" s="324">
        <f>[61]협력사!BE61</f>
        <v>3928</v>
      </c>
      <c r="BF61" s="22">
        <f>[61]협력사!BF61</f>
        <v>0</v>
      </c>
      <c r="BG61" s="320">
        <f>[61]협력사!BG61</f>
        <v>0</v>
      </c>
      <c r="BH61" s="320">
        <f>[61]협력사!BH61</f>
        <v>0</v>
      </c>
      <c r="BI61" s="320">
        <f>[61]협력사!BI61</f>
        <v>0</v>
      </c>
      <c r="BJ61" s="320">
        <f>[61]협력사!BJ61</f>
        <v>0</v>
      </c>
      <c r="BK61" s="320">
        <f>[61]협력사!BK61</f>
        <v>0</v>
      </c>
      <c r="BL61" s="320">
        <f>[61]협력사!BL61</f>
        <v>0</v>
      </c>
      <c r="BM61" s="320">
        <f>[61]협력사!BM61</f>
        <v>0</v>
      </c>
      <c r="BN61" s="320">
        <f>[61]협력사!BN61</f>
        <v>0</v>
      </c>
      <c r="BO61" s="320">
        <f>[61]협력사!BO61</f>
        <v>0</v>
      </c>
      <c r="BP61" s="320">
        <f>[61]협력사!BP61</f>
        <v>3951568</v>
      </c>
      <c r="BQ61" s="320">
        <f>[61]협력사!BQ61</f>
        <v>0</v>
      </c>
      <c r="BR61" s="320">
        <f>[61]협력사!BR61</f>
        <v>0</v>
      </c>
      <c r="BS61" s="320">
        <f>[61]협력사!BS61</f>
        <v>0</v>
      </c>
      <c r="BT61" s="320">
        <f>[61]협력사!BT61</f>
        <v>0</v>
      </c>
      <c r="BU61" s="320">
        <f>[61]협력사!BU61</f>
        <v>0</v>
      </c>
      <c r="BV61" s="320">
        <f>[61]협력사!BV61</f>
        <v>0</v>
      </c>
      <c r="BW61" s="320">
        <f>[61]협력사!BW61</f>
        <v>0</v>
      </c>
      <c r="BX61" s="320">
        <f>[61]협력사!BX61</f>
        <v>0</v>
      </c>
      <c r="BY61" s="320">
        <f>[61]협력사!BY61</f>
        <v>0</v>
      </c>
      <c r="BZ61" s="320">
        <f>[61]협력사!BZ61</f>
        <v>0</v>
      </c>
      <c r="CA61" s="320">
        <f>[61]협력사!CA61</f>
        <v>0</v>
      </c>
      <c r="CB61" s="320">
        <f>[61]협력사!CB61</f>
        <v>0</v>
      </c>
      <c r="CC61" s="320">
        <f>[61]협력사!CC61</f>
        <v>0</v>
      </c>
      <c r="CD61" s="320">
        <f>[61]협력사!CD61</f>
        <v>0</v>
      </c>
      <c r="CE61" s="320">
        <f>[61]협력사!CE61</f>
        <v>0</v>
      </c>
      <c r="CF61" s="320">
        <f>[61]협력사!CF61</f>
        <v>0</v>
      </c>
      <c r="CG61" s="320">
        <f>[61]협력사!CG61</f>
        <v>0</v>
      </c>
      <c r="CH61" s="320">
        <f>[61]협력사!CH61</f>
        <v>0</v>
      </c>
      <c r="CI61" s="320">
        <f>[61]협력사!CI61</f>
        <v>0</v>
      </c>
      <c r="CJ61" s="320">
        <f>[61]협력사!CJ61</f>
        <v>0</v>
      </c>
      <c r="CK61" s="320">
        <f>[61]협력사!CK61</f>
        <v>0</v>
      </c>
    </row>
    <row r="62" spans="1:89" s="22" customFormat="1" ht="27.95" customHeight="1">
      <c r="A62" s="22" t="str">
        <f>[61]협력사!A62</f>
        <v>시중구매</v>
      </c>
      <c r="B62" s="422" t="str">
        <f>[61]협력사!B62</f>
        <v>신성인알파</v>
      </c>
      <c r="C62" s="422" t="str">
        <f>[61]협력사!C62</f>
        <v>시중구매</v>
      </c>
      <c r="D62" s="624"/>
      <c r="E62" s="463" t="str">
        <f>[61]협력사!E62</f>
        <v>KA4</v>
      </c>
      <c r="F62" s="463" t="str">
        <f>[61]협력사!F62</f>
        <v>50011938C</v>
      </c>
      <c r="G62" s="463">
        <f>[61]협력사!G62</f>
        <v>50011938</v>
      </c>
      <c r="H62" s="464" t="str">
        <f>[61]협력사!H62</f>
        <v>BRACKET FRAME RH</v>
      </c>
      <c r="I62" s="462" t="str">
        <f>[61]협력사!I62</f>
        <v>SPCC</v>
      </c>
      <c r="J62" s="468">
        <f>[61]협력사!J62</f>
        <v>2</v>
      </c>
      <c r="K62" s="468">
        <f>[61]협력사!K62</f>
        <v>197</v>
      </c>
      <c r="L62" s="468">
        <f>[61]협력사!L62</f>
        <v>75</v>
      </c>
      <c r="M62" s="465">
        <f>[61]협력사!M62</f>
        <v>7.85</v>
      </c>
      <c r="N62" s="466">
        <f>[61]협력사!N62</f>
        <v>0.23196749999999999</v>
      </c>
      <c r="O62" s="312" t="str">
        <f>[61]협력사!O62</f>
        <v>COIL</v>
      </c>
      <c r="P62" s="316">
        <f>[61]협력사!P62</f>
        <v>1006</v>
      </c>
      <c r="Q62" s="317">
        <f>[61]협력사!Q62</f>
        <v>0</v>
      </c>
      <c r="R62" s="318">
        <f>[61]협력사!R62</f>
        <v>0</v>
      </c>
      <c r="S62" s="318">
        <f>[61]협력사!S62</f>
        <v>0</v>
      </c>
      <c r="T62" s="318">
        <f>[61]협력사!T62</f>
        <v>137</v>
      </c>
      <c r="U62" s="318">
        <f>[61]협력사!U62</f>
        <v>233.35930500000001</v>
      </c>
      <c r="V62" s="318">
        <f>[61]협력사!V62</f>
        <v>-96.359305000000006</v>
      </c>
      <c r="W62" s="460">
        <f>[61]협력사!W62</f>
        <v>25.571952499999991</v>
      </c>
      <c r="X62" s="22">
        <f>[61]협력사!X62</f>
        <v>0</v>
      </c>
      <c r="Y62" s="301">
        <f>[61]협력사!Y62</f>
        <v>0</v>
      </c>
      <c r="Z62" s="470">
        <f>[61]협력사!Z62</f>
        <v>0</v>
      </c>
      <c r="AA62" s="471">
        <f>[61]협력사!AA62</f>
        <v>0</v>
      </c>
      <c r="AB62" s="472">
        <f>[61]협력사!AB62</f>
        <v>0</v>
      </c>
      <c r="AC62" s="472">
        <f>[61]협력사!AC62</f>
        <v>0</v>
      </c>
      <c r="AD62" s="472">
        <f>[61]협력사!AD62</f>
        <v>0</v>
      </c>
      <c r="AE62" s="472">
        <f>[61]협력사!AE62</f>
        <v>0</v>
      </c>
      <c r="AF62" s="472">
        <f>[61]협력사!AF62</f>
        <v>0</v>
      </c>
      <c r="AG62" s="472">
        <f>[61]협력사!AG62</f>
        <v>0</v>
      </c>
      <c r="AH62" s="337">
        <f>[61]협력사!AH62</f>
        <v>0</v>
      </c>
      <c r="AI62" s="472">
        <f>[61]협력사!AI62</f>
        <v>0</v>
      </c>
      <c r="AJ62" s="337">
        <f>[61]협력사!AJ62</f>
        <v>0</v>
      </c>
      <c r="AK62" s="472">
        <f>[61]협력사!AK62</f>
        <v>0</v>
      </c>
      <c r="AL62" s="472">
        <f>[61]협력사!AL62</f>
        <v>0</v>
      </c>
      <c r="AM62" s="472">
        <f>[61]협력사!AM62</f>
        <v>0</v>
      </c>
      <c r="AN62" s="472">
        <f>[61]협력사!AN62</f>
        <v>0</v>
      </c>
      <c r="AO62" s="472">
        <f>[61]협력사!AO62</f>
        <v>0</v>
      </c>
      <c r="AP62" s="472">
        <f>[61]협력사!AP62</f>
        <v>0</v>
      </c>
      <c r="AQ62" s="472">
        <f>[61]협력사!AQ62</f>
        <v>0</v>
      </c>
      <c r="AR62" s="472">
        <f>[61]협력사!AR62</f>
        <v>0</v>
      </c>
      <c r="AS62" s="472">
        <f>[61]협력사!AS62</f>
        <v>0</v>
      </c>
      <c r="AT62" s="337">
        <f>[61]협력사!AT62</f>
        <v>0</v>
      </c>
      <c r="AU62" s="337">
        <f>[61]협력사!AU62</f>
        <v>0</v>
      </c>
      <c r="AV62" s="337">
        <f>[61]협력사!AV62</f>
        <v>0</v>
      </c>
      <c r="AW62" s="337">
        <f>[61]협력사!AW62</f>
        <v>0</v>
      </c>
      <c r="AX62" s="337">
        <f>[61]협력사!AX62</f>
        <v>0</v>
      </c>
      <c r="AY62" s="337">
        <f>[61]협력사!AY62</f>
        <v>0</v>
      </c>
      <c r="AZ62" s="337">
        <f>[61]협력사!AZ62</f>
        <v>0</v>
      </c>
      <c r="BA62" s="337">
        <f>[61]협력사!BA62</f>
        <v>0</v>
      </c>
      <c r="BB62" s="337">
        <f>[61]협력사!BB62</f>
        <v>0</v>
      </c>
      <c r="BC62" s="337">
        <f>[61]협력사!BC62</f>
        <v>0</v>
      </c>
      <c r="BD62" s="338">
        <f>[61]협력사!BD62</f>
        <v>0</v>
      </c>
      <c r="BE62" s="324">
        <f>[61]협력사!BE62</f>
        <v>0</v>
      </c>
      <c r="BF62" s="22">
        <f>[61]협력사!BF62</f>
        <v>0</v>
      </c>
      <c r="BG62" s="320">
        <f>[61]협력사!BG62</f>
        <v>0</v>
      </c>
      <c r="BH62" s="320">
        <f>[61]협력사!BH62</f>
        <v>0</v>
      </c>
      <c r="BI62" s="320">
        <f>[61]협력사!BI62</f>
        <v>0</v>
      </c>
      <c r="BJ62" s="320">
        <f>[61]협력사!BJ62</f>
        <v>0</v>
      </c>
      <c r="BK62" s="320">
        <f>[61]협력사!BK62</f>
        <v>0</v>
      </c>
      <c r="BL62" s="320">
        <f>[61]협력사!BL62</f>
        <v>0</v>
      </c>
      <c r="BM62" s="320">
        <f>[61]협력사!BM62</f>
        <v>0</v>
      </c>
      <c r="BN62" s="320">
        <f>[61]협력사!BN62</f>
        <v>0</v>
      </c>
      <c r="BO62" s="320">
        <f>[61]협력사!BO62</f>
        <v>0</v>
      </c>
      <c r="BP62" s="320">
        <f>[61]협력사!BP62</f>
        <v>0</v>
      </c>
      <c r="BQ62" s="320">
        <f>[61]협력사!BQ62</f>
        <v>0</v>
      </c>
      <c r="BR62" s="320">
        <f>[61]협력사!BR62</f>
        <v>0</v>
      </c>
      <c r="BS62" s="320">
        <f>[61]협력사!BS62</f>
        <v>0</v>
      </c>
      <c r="BT62" s="320">
        <f>[61]협력사!BT62</f>
        <v>0</v>
      </c>
      <c r="BU62" s="320">
        <f>[61]협력사!BU62</f>
        <v>0</v>
      </c>
      <c r="BV62" s="320">
        <f>[61]협력사!BV62</f>
        <v>0</v>
      </c>
      <c r="BW62" s="320">
        <f>[61]협력사!BW62</f>
        <v>0</v>
      </c>
      <c r="BX62" s="320">
        <f>[61]협력사!BX62</f>
        <v>0</v>
      </c>
      <c r="BY62" s="320">
        <f>[61]협력사!BY62</f>
        <v>0</v>
      </c>
      <c r="BZ62" s="320">
        <f>[61]협력사!BZ62</f>
        <v>0</v>
      </c>
      <c r="CA62" s="320">
        <f>[61]협력사!CA62</f>
        <v>0</v>
      </c>
      <c r="CB62" s="320">
        <f>[61]협력사!CB62</f>
        <v>0</v>
      </c>
      <c r="CC62" s="320">
        <f>[61]협력사!CC62</f>
        <v>0</v>
      </c>
      <c r="CD62" s="320">
        <f>[61]협력사!CD62</f>
        <v>0</v>
      </c>
      <c r="CE62" s="320">
        <f>[61]협력사!CE62</f>
        <v>0</v>
      </c>
      <c r="CF62" s="320">
        <f>[61]협력사!CF62</f>
        <v>0</v>
      </c>
      <c r="CG62" s="320">
        <f>[61]협력사!CG62</f>
        <v>0</v>
      </c>
      <c r="CH62" s="320">
        <f>[61]협력사!CH62</f>
        <v>0</v>
      </c>
      <c r="CI62" s="320">
        <f>[61]협력사!CI62</f>
        <v>0</v>
      </c>
      <c r="CJ62" s="320">
        <f>[61]협력사!CJ62</f>
        <v>0</v>
      </c>
      <c r="CK62" s="320">
        <f>[61]협력사!CK62</f>
        <v>0</v>
      </c>
    </row>
    <row r="63" spans="1:89" s="22" customFormat="1" ht="27.95" customHeight="1">
      <c r="A63" s="22" t="str">
        <f>[61]협력사!A63</f>
        <v>인알파코리아KA4 외</v>
      </c>
      <c r="B63" s="23" t="str">
        <f>[61]협력사!B63</f>
        <v>신성인알파</v>
      </c>
      <c r="C63" s="23" t="str">
        <f>[61]협력사!C63</f>
        <v>인알파코리아</v>
      </c>
      <c r="D63" s="624"/>
      <c r="E63" s="313" t="str">
        <f>[61]협력사!E63</f>
        <v>ON</v>
      </c>
      <c r="F63" s="313" t="str">
        <f>[61]협력사!F63</f>
        <v>50010562C</v>
      </c>
      <c r="G63" s="313">
        <f>[61]협력사!G63</f>
        <v>50010992</v>
      </c>
      <c r="H63" s="467" t="str">
        <f>[61]협력사!H63</f>
        <v>Bracket Rollo LH</v>
      </c>
      <c r="I63" s="473" t="str">
        <f>[61]협력사!I63</f>
        <v>SPCC</v>
      </c>
      <c r="J63" s="474">
        <f>[61]협력사!J63</f>
        <v>1.4</v>
      </c>
      <c r="K63" s="474">
        <f>[61]협력사!K63</f>
        <v>303</v>
      </c>
      <c r="L63" s="474">
        <f>[61]협력사!L63</f>
        <v>187</v>
      </c>
      <c r="M63" s="475">
        <f>[61]협력사!M63</f>
        <v>7.85</v>
      </c>
      <c r="N63" s="476">
        <f>[61]협력사!N63</f>
        <v>0.62270438999999989</v>
      </c>
      <c r="O63" s="313" t="str">
        <f>[61]협력사!O63</f>
        <v>COIL</v>
      </c>
      <c r="P63" s="316">
        <f>[61]협력사!P63</f>
        <v>1006</v>
      </c>
      <c r="Q63" s="317">
        <f>[61]협력사!Q63</f>
        <v>0</v>
      </c>
      <c r="R63" s="318">
        <f>[61]협력사!R63</f>
        <v>0</v>
      </c>
      <c r="S63" s="318">
        <f>[61]협력사!S63</f>
        <v>0</v>
      </c>
      <c r="T63" s="318">
        <f>[61]협력사!T63</f>
        <v>398</v>
      </c>
      <c r="U63" s="318">
        <f>[61]협력사!U63</f>
        <v>626.44061633999991</v>
      </c>
      <c r="V63" s="318">
        <f>[61]협력사!V63</f>
        <v>-228.44061633999991</v>
      </c>
      <c r="W63" s="460">
        <f>[61]협력사!W63</f>
        <v>112.87178136999995</v>
      </c>
      <c r="X63" s="22">
        <f>[61]협력사!X63</f>
        <v>0</v>
      </c>
      <c r="Y63" s="301">
        <f>[61]협력사!Y63</f>
        <v>0</v>
      </c>
      <c r="Z63" s="470">
        <f>[61]협력사!Z63</f>
        <v>0</v>
      </c>
      <c r="AA63" s="471">
        <f>[61]협력사!AA63</f>
        <v>0</v>
      </c>
      <c r="AB63" s="472">
        <f>[61]협력사!AB63</f>
        <v>0</v>
      </c>
      <c r="AC63" s="472">
        <f>[61]협력사!AC63</f>
        <v>0</v>
      </c>
      <c r="AD63" s="472">
        <f>[61]협력사!AD63</f>
        <v>0</v>
      </c>
      <c r="AE63" s="472">
        <f>[61]협력사!AE63</f>
        <v>0</v>
      </c>
      <c r="AF63" s="472">
        <f>[61]협력사!AF63</f>
        <v>0</v>
      </c>
      <c r="AG63" s="472">
        <f>[61]협력사!AG63</f>
        <v>0</v>
      </c>
      <c r="AH63" s="337">
        <f>[61]협력사!AH63</f>
        <v>0</v>
      </c>
      <c r="AI63" s="472">
        <f>[61]협력사!AI63</f>
        <v>0</v>
      </c>
      <c r="AJ63" s="337">
        <f>[61]협력사!AJ63</f>
        <v>0</v>
      </c>
      <c r="AK63" s="472">
        <f>[61]협력사!AK63</f>
        <v>0</v>
      </c>
      <c r="AL63" s="472">
        <f>[61]협력사!AL63</f>
        <v>0</v>
      </c>
      <c r="AM63" s="472">
        <f>[61]협력사!AM63</f>
        <v>0</v>
      </c>
      <c r="AN63" s="472">
        <f>[61]협력사!AN63</f>
        <v>0</v>
      </c>
      <c r="AO63" s="472">
        <f>[61]협력사!AO63</f>
        <v>0</v>
      </c>
      <c r="AP63" s="472">
        <f>[61]협력사!AP63</f>
        <v>0</v>
      </c>
      <c r="AQ63" s="472">
        <f>[61]협력사!AQ63</f>
        <v>0</v>
      </c>
      <c r="AR63" s="472">
        <f>[61]협력사!AR63</f>
        <v>0</v>
      </c>
      <c r="AS63" s="472">
        <f>[61]협력사!AS63</f>
        <v>0</v>
      </c>
      <c r="AT63" s="337">
        <f>[61]협력사!AT63</f>
        <v>0</v>
      </c>
      <c r="AU63" s="337">
        <f>[61]협력사!AU63</f>
        <v>0</v>
      </c>
      <c r="AV63" s="337">
        <f>[61]협력사!AV63</f>
        <v>0</v>
      </c>
      <c r="AW63" s="337">
        <f>[61]협력사!AW63</f>
        <v>0</v>
      </c>
      <c r="AX63" s="337">
        <f>[61]협력사!AX63</f>
        <v>0</v>
      </c>
      <c r="AY63" s="337">
        <f>[61]협력사!AY63</f>
        <v>0</v>
      </c>
      <c r="AZ63" s="337">
        <f>[61]협력사!AZ63</f>
        <v>0</v>
      </c>
      <c r="BA63" s="337">
        <f>[61]협력사!BA63</f>
        <v>0</v>
      </c>
      <c r="BB63" s="337">
        <f>[61]협력사!BB63</f>
        <v>0</v>
      </c>
      <c r="BC63" s="337">
        <f>[61]협력사!BC63</f>
        <v>0</v>
      </c>
      <c r="BD63" s="338">
        <f>[61]협력사!BD63</f>
        <v>0</v>
      </c>
      <c r="BE63" s="324">
        <f>[61]협력사!BE63</f>
        <v>0</v>
      </c>
      <c r="BF63" s="22">
        <f>[61]협력사!BF63</f>
        <v>0</v>
      </c>
      <c r="BG63" s="320">
        <f>[61]협력사!BG63</f>
        <v>0</v>
      </c>
      <c r="BH63" s="320">
        <f>[61]협력사!BH63</f>
        <v>0</v>
      </c>
      <c r="BI63" s="320">
        <f>[61]협력사!BI63</f>
        <v>0</v>
      </c>
      <c r="BJ63" s="320">
        <f>[61]협력사!BJ63</f>
        <v>0</v>
      </c>
      <c r="BK63" s="320">
        <f>[61]협력사!BK63</f>
        <v>0</v>
      </c>
      <c r="BL63" s="320">
        <f>[61]협력사!BL63</f>
        <v>0</v>
      </c>
      <c r="BM63" s="320">
        <f>[61]협력사!BM63</f>
        <v>0</v>
      </c>
      <c r="BN63" s="320">
        <f>[61]협력사!BN63</f>
        <v>0</v>
      </c>
      <c r="BO63" s="320">
        <f>[61]협력사!BO63</f>
        <v>0</v>
      </c>
      <c r="BP63" s="320">
        <f>[61]협력사!BP63</f>
        <v>0</v>
      </c>
      <c r="BQ63" s="320">
        <f>[61]협력사!BQ63</f>
        <v>0</v>
      </c>
      <c r="BR63" s="320">
        <f>[61]협력사!BR63</f>
        <v>0</v>
      </c>
      <c r="BS63" s="320">
        <f>[61]협력사!BS63</f>
        <v>0</v>
      </c>
      <c r="BT63" s="320">
        <f>[61]협력사!BT63</f>
        <v>0</v>
      </c>
      <c r="BU63" s="320">
        <f>[61]협력사!BU63</f>
        <v>0</v>
      </c>
      <c r="BV63" s="320">
        <f>[61]협력사!BV63</f>
        <v>0</v>
      </c>
      <c r="BW63" s="320">
        <f>[61]협력사!BW63</f>
        <v>0</v>
      </c>
      <c r="BX63" s="320">
        <f>[61]협력사!BX63</f>
        <v>0</v>
      </c>
      <c r="BY63" s="320">
        <f>[61]협력사!BY63</f>
        <v>0</v>
      </c>
      <c r="BZ63" s="320">
        <f>[61]협력사!BZ63</f>
        <v>0</v>
      </c>
      <c r="CA63" s="320">
        <f>[61]협력사!CA63</f>
        <v>0</v>
      </c>
      <c r="CB63" s="320">
        <f>[61]협력사!CB63</f>
        <v>0</v>
      </c>
      <c r="CC63" s="320">
        <f>[61]협력사!CC63</f>
        <v>0</v>
      </c>
      <c r="CD63" s="320">
        <f>[61]협력사!CD63</f>
        <v>0</v>
      </c>
      <c r="CE63" s="320">
        <f>[61]협력사!CE63</f>
        <v>0</v>
      </c>
      <c r="CF63" s="320">
        <f>[61]협력사!CF63</f>
        <v>0</v>
      </c>
      <c r="CG63" s="320">
        <f>[61]협력사!CG63</f>
        <v>0</v>
      </c>
      <c r="CH63" s="320">
        <f>[61]협력사!CH63</f>
        <v>0</v>
      </c>
      <c r="CI63" s="320">
        <f>[61]협력사!CI63</f>
        <v>0</v>
      </c>
      <c r="CJ63" s="320">
        <f>[61]협력사!CJ63</f>
        <v>0</v>
      </c>
      <c r="CK63" s="320">
        <f>[61]협력사!CK63</f>
        <v>0</v>
      </c>
    </row>
    <row r="64" spans="1:89" s="22" customFormat="1" ht="27.95" customHeight="1">
      <c r="A64" s="22" t="str">
        <f>[61]협력사!A64</f>
        <v>인알파코리아KA4 외</v>
      </c>
      <c r="B64" s="23" t="str">
        <f>[61]협력사!B64</f>
        <v>신성인알파</v>
      </c>
      <c r="C64" s="23" t="str">
        <f>[61]협력사!C64</f>
        <v>인알파코리아</v>
      </c>
      <c r="D64" s="624"/>
      <c r="E64" s="313" t="str">
        <f>[61]협력사!E64</f>
        <v>ON</v>
      </c>
      <c r="F64" s="313" t="str">
        <f>[61]협력사!F64</f>
        <v>50010562C</v>
      </c>
      <c r="G64" s="313">
        <f>[61]협력사!G64</f>
        <v>50010993</v>
      </c>
      <c r="H64" s="467" t="str">
        <f>[61]협력사!H64</f>
        <v>Bracket Rollo RH</v>
      </c>
      <c r="I64" s="473" t="str">
        <f>[61]협력사!I64</f>
        <v>SPCC</v>
      </c>
      <c r="J64" s="474">
        <f>[61]협력사!J64</f>
        <v>1.4</v>
      </c>
      <c r="K64" s="474">
        <f>[61]협력사!K64</f>
        <v>303</v>
      </c>
      <c r="L64" s="474">
        <f>[61]협력사!L64</f>
        <v>187</v>
      </c>
      <c r="M64" s="475">
        <f>[61]협력사!M64</f>
        <v>7.85</v>
      </c>
      <c r="N64" s="476">
        <f>[61]협력사!N64</f>
        <v>0.62270438999999989</v>
      </c>
      <c r="O64" s="313" t="str">
        <f>[61]협력사!O64</f>
        <v>COIL</v>
      </c>
      <c r="P64" s="316">
        <f>[61]협력사!P64</f>
        <v>1006</v>
      </c>
      <c r="Q64" s="317">
        <f>[61]협력사!Q64</f>
        <v>0</v>
      </c>
      <c r="R64" s="318">
        <f>[61]협력사!R64</f>
        <v>0</v>
      </c>
      <c r="S64" s="318">
        <f>[61]협력사!S64</f>
        <v>0</v>
      </c>
      <c r="T64" s="318">
        <f>[61]협력사!T64</f>
        <v>398</v>
      </c>
      <c r="U64" s="318">
        <f>[61]협력사!U64</f>
        <v>626.44061633999991</v>
      </c>
      <c r="V64" s="318">
        <f>[61]협력사!V64</f>
        <v>-228.44061633999991</v>
      </c>
      <c r="W64" s="460">
        <f>[61]협력사!W64</f>
        <v>112.87178136999995</v>
      </c>
      <c r="X64" s="22">
        <f>[61]협력사!X64</f>
        <v>0</v>
      </c>
      <c r="Y64" s="301">
        <f>[61]협력사!Y64</f>
        <v>0</v>
      </c>
      <c r="Z64" s="470">
        <f>[61]협력사!Z64</f>
        <v>0</v>
      </c>
      <c r="AA64" s="471">
        <f>[61]협력사!AA64</f>
        <v>0</v>
      </c>
      <c r="AB64" s="472">
        <f>[61]협력사!AB64</f>
        <v>0</v>
      </c>
      <c r="AC64" s="472">
        <f>[61]협력사!AC64</f>
        <v>0</v>
      </c>
      <c r="AD64" s="472">
        <f>[61]협력사!AD64</f>
        <v>0</v>
      </c>
      <c r="AE64" s="472">
        <f>[61]협력사!AE64</f>
        <v>0</v>
      </c>
      <c r="AF64" s="472">
        <f>[61]협력사!AF64</f>
        <v>0</v>
      </c>
      <c r="AG64" s="472">
        <f>[61]협력사!AG64</f>
        <v>0</v>
      </c>
      <c r="AH64" s="337">
        <f>[61]협력사!AH64</f>
        <v>0</v>
      </c>
      <c r="AI64" s="472">
        <f>[61]협력사!AI64</f>
        <v>0</v>
      </c>
      <c r="AJ64" s="337">
        <f>[61]협력사!AJ64</f>
        <v>0</v>
      </c>
      <c r="AK64" s="472">
        <f>[61]협력사!AK64</f>
        <v>0</v>
      </c>
      <c r="AL64" s="472">
        <f>[61]협력사!AL64</f>
        <v>0</v>
      </c>
      <c r="AM64" s="472">
        <f>[61]협력사!AM64</f>
        <v>0</v>
      </c>
      <c r="AN64" s="472">
        <f>[61]협력사!AN64</f>
        <v>0</v>
      </c>
      <c r="AO64" s="472">
        <f>[61]협력사!AO64</f>
        <v>0</v>
      </c>
      <c r="AP64" s="472">
        <f>[61]협력사!AP64</f>
        <v>0</v>
      </c>
      <c r="AQ64" s="472">
        <f>[61]협력사!AQ64</f>
        <v>0</v>
      </c>
      <c r="AR64" s="472">
        <f>[61]협력사!AR64</f>
        <v>0</v>
      </c>
      <c r="AS64" s="472">
        <f>[61]협력사!AS64</f>
        <v>0</v>
      </c>
      <c r="AT64" s="337">
        <f>[61]협력사!AT64</f>
        <v>0</v>
      </c>
      <c r="AU64" s="337">
        <f>[61]협력사!AU64</f>
        <v>0</v>
      </c>
      <c r="AV64" s="337">
        <f>[61]협력사!AV64</f>
        <v>0</v>
      </c>
      <c r="AW64" s="337">
        <f>[61]협력사!AW64</f>
        <v>0</v>
      </c>
      <c r="AX64" s="337">
        <f>[61]협력사!AX64</f>
        <v>0</v>
      </c>
      <c r="AY64" s="337">
        <f>[61]협력사!AY64</f>
        <v>0</v>
      </c>
      <c r="AZ64" s="337">
        <f>[61]협력사!AZ64</f>
        <v>0</v>
      </c>
      <c r="BA64" s="337">
        <f>[61]협력사!BA64</f>
        <v>0</v>
      </c>
      <c r="BB64" s="337">
        <f>[61]협력사!BB64</f>
        <v>0</v>
      </c>
      <c r="BC64" s="337">
        <f>[61]협력사!BC64</f>
        <v>0</v>
      </c>
      <c r="BD64" s="338">
        <f>[61]협력사!BD64</f>
        <v>0</v>
      </c>
      <c r="BE64" s="324">
        <f>[61]협력사!BE64</f>
        <v>0</v>
      </c>
      <c r="BF64" s="22">
        <f>[61]협력사!BF64</f>
        <v>0</v>
      </c>
      <c r="BG64" s="320">
        <f>[61]협력사!BG64</f>
        <v>0</v>
      </c>
      <c r="BH64" s="320">
        <f>[61]협력사!BH64</f>
        <v>0</v>
      </c>
      <c r="BI64" s="320">
        <f>[61]협력사!BI64</f>
        <v>0</v>
      </c>
      <c r="BJ64" s="320">
        <f>[61]협력사!BJ64</f>
        <v>0</v>
      </c>
      <c r="BK64" s="320">
        <f>[61]협력사!BK64</f>
        <v>0</v>
      </c>
      <c r="BL64" s="320">
        <f>[61]협력사!BL64</f>
        <v>0</v>
      </c>
      <c r="BM64" s="320">
        <f>[61]협력사!BM64</f>
        <v>0</v>
      </c>
      <c r="BN64" s="320">
        <f>[61]협력사!BN64</f>
        <v>0</v>
      </c>
      <c r="BO64" s="320">
        <f>[61]협력사!BO64</f>
        <v>0</v>
      </c>
      <c r="BP64" s="320">
        <f>[61]협력사!BP64</f>
        <v>0</v>
      </c>
      <c r="BQ64" s="320">
        <f>[61]협력사!BQ64</f>
        <v>0</v>
      </c>
      <c r="BR64" s="320">
        <f>[61]협력사!BR64</f>
        <v>0</v>
      </c>
      <c r="BS64" s="320">
        <f>[61]협력사!BS64</f>
        <v>0</v>
      </c>
      <c r="BT64" s="320">
        <f>[61]협력사!BT64</f>
        <v>0</v>
      </c>
      <c r="BU64" s="320">
        <f>[61]협력사!BU64</f>
        <v>0</v>
      </c>
      <c r="BV64" s="320">
        <f>[61]협력사!BV64</f>
        <v>0</v>
      </c>
      <c r="BW64" s="320">
        <f>[61]협력사!BW64</f>
        <v>0</v>
      </c>
      <c r="BX64" s="320">
        <f>[61]협력사!BX64</f>
        <v>0</v>
      </c>
      <c r="BY64" s="320">
        <f>[61]협력사!BY64</f>
        <v>0</v>
      </c>
      <c r="BZ64" s="320">
        <f>[61]협력사!BZ64</f>
        <v>0</v>
      </c>
      <c r="CA64" s="320">
        <f>[61]협력사!CA64</f>
        <v>0</v>
      </c>
      <c r="CB64" s="320">
        <f>[61]협력사!CB64</f>
        <v>0</v>
      </c>
      <c r="CC64" s="320">
        <f>[61]협력사!CC64</f>
        <v>0</v>
      </c>
      <c r="CD64" s="320">
        <f>[61]협력사!CD64</f>
        <v>0</v>
      </c>
      <c r="CE64" s="320">
        <f>[61]협력사!CE64</f>
        <v>0</v>
      </c>
      <c r="CF64" s="320">
        <f>[61]협력사!CF64</f>
        <v>0</v>
      </c>
      <c r="CG64" s="320">
        <f>[61]협력사!CG64</f>
        <v>0</v>
      </c>
      <c r="CH64" s="320">
        <f>[61]협력사!CH64</f>
        <v>0</v>
      </c>
      <c r="CI64" s="320">
        <f>[61]협력사!CI64</f>
        <v>0</v>
      </c>
      <c r="CJ64" s="320">
        <f>[61]협력사!CJ64</f>
        <v>0</v>
      </c>
      <c r="CK64" s="320">
        <f>[61]협력사!CK64</f>
        <v>0</v>
      </c>
    </row>
    <row r="65" spans="1:89" s="22" customFormat="1" ht="27.95" customHeight="1">
      <c r="A65" s="22" t="str">
        <f>[61]협력사!A65</f>
        <v>시중구매</v>
      </c>
      <c r="B65" s="422" t="str">
        <f>[61]협력사!B65</f>
        <v>신성인알파</v>
      </c>
      <c r="C65" s="422" t="str">
        <f>[61]협력사!C65</f>
        <v>시중구매</v>
      </c>
      <c r="D65" s="624"/>
      <c r="E65" s="463" t="str">
        <f>[61]협력사!E65</f>
        <v>ON / MX5</v>
      </c>
      <c r="F65" s="463" t="str">
        <f>[61]협력사!F65</f>
        <v>50010562C / 50015959A</v>
      </c>
      <c r="G65" s="463">
        <f>[61]협력사!G65</f>
        <v>50010567</v>
      </c>
      <c r="H65" s="464" t="str">
        <f>[61]협력사!H65</f>
        <v>Bracket  LH</v>
      </c>
      <c r="I65" s="462" t="str">
        <f>[61]협력사!I65</f>
        <v>SPCC</v>
      </c>
      <c r="J65" s="468">
        <f>[61]협력사!J65</f>
        <v>1.2</v>
      </c>
      <c r="K65" s="468">
        <f>[61]협력사!K65</f>
        <v>108</v>
      </c>
      <c r="L65" s="468">
        <f>[61]협력사!L65</f>
        <v>45</v>
      </c>
      <c r="M65" s="465">
        <f>[61]협력사!M65</f>
        <v>7.85</v>
      </c>
      <c r="N65" s="466">
        <f>[61]협력사!N65</f>
        <v>4.5781199999999994E-2</v>
      </c>
      <c r="O65" s="312" t="str">
        <f>[61]협력사!O65</f>
        <v>COIL</v>
      </c>
      <c r="P65" s="316">
        <f>[61]협력사!P65</f>
        <v>1006</v>
      </c>
      <c r="Q65" s="317">
        <f>[61]협력사!Q65</f>
        <v>0</v>
      </c>
      <c r="R65" s="318">
        <f>[61]협력사!R65</f>
        <v>0</v>
      </c>
      <c r="S65" s="318">
        <f>[61]협력사!S65</f>
        <v>0</v>
      </c>
      <c r="T65" s="318">
        <f>[61]협력사!T65</f>
        <v>41</v>
      </c>
      <c r="U65" s="318">
        <f>[61]협력사!U65</f>
        <v>46.055887199999994</v>
      </c>
      <c r="V65" s="318">
        <f>[61]협력사!V65</f>
        <v>-5.0558871999999937</v>
      </c>
      <c r="W65" s="460">
        <f>[61]협력사!W65</f>
        <v>7.9591995999999972</v>
      </c>
      <c r="X65" s="22">
        <f>[61]협력사!X65</f>
        <v>0</v>
      </c>
      <c r="Y65" s="301">
        <f>[61]협력사!Y65</f>
        <v>0</v>
      </c>
      <c r="Z65" s="470">
        <f>[61]협력사!Z65</f>
        <v>0</v>
      </c>
      <c r="AA65" s="471">
        <f>[61]협력사!AA65</f>
        <v>0</v>
      </c>
      <c r="AB65" s="472">
        <f>[61]협력사!AB65</f>
        <v>0</v>
      </c>
      <c r="AC65" s="472">
        <f>[61]협력사!AC65</f>
        <v>0</v>
      </c>
      <c r="AD65" s="472">
        <f>[61]협력사!AD65</f>
        <v>0</v>
      </c>
      <c r="AE65" s="472">
        <f>[61]협력사!AE65</f>
        <v>0</v>
      </c>
      <c r="AF65" s="472">
        <f>[61]협력사!AF65</f>
        <v>0</v>
      </c>
      <c r="AG65" s="472">
        <f>[61]협력사!AG65</f>
        <v>0</v>
      </c>
      <c r="AH65" s="337">
        <f>[61]협력사!AH65</f>
        <v>0</v>
      </c>
      <c r="AI65" s="472">
        <f>[61]협력사!AI65</f>
        <v>0</v>
      </c>
      <c r="AJ65" s="337">
        <f>[61]협력사!AJ65</f>
        <v>0</v>
      </c>
      <c r="AK65" s="472">
        <f>[61]협력사!AK65</f>
        <v>0</v>
      </c>
      <c r="AL65" s="472">
        <f>[61]협력사!AL65</f>
        <v>0</v>
      </c>
      <c r="AM65" s="472">
        <f>[61]협력사!AM65</f>
        <v>0</v>
      </c>
      <c r="AN65" s="472">
        <f>[61]협력사!AN65</f>
        <v>0</v>
      </c>
      <c r="AO65" s="472">
        <f>[61]협력사!AO65</f>
        <v>0</v>
      </c>
      <c r="AP65" s="472">
        <f>[61]협력사!AP65</f>
        <v>0</v>
      </c>
      <c r="AQ65" s="472">
        <f>[61]협력사!AQ65</f>
        <v>0</v>
      </c>
      <c r="AR65" s="472">
        <f>[61]협력사!AR65</f>
        <v>0</v>
      </c>
      <c r="AS65" s="472">
        <f>[61]협력사!AS65</f>
        <v>0</v>
      </c>
      <c r="AT65" s="337">
        <f>[61]협력사!AT65</f>
        <v>0</v>
      </c>
      <c r="AU65" s="337">
        <f>[61]협력사!AU65</f>
        <v>0</v>
      </c>
      <c r="AV65" s="337">
        <f>[61]협력사!AV65</f>
        <v>0</v>
      </c>
      <c r="AW65" s="337">
        <f>[61]협력사!AW65</f>
        <v>0</v>
      </c>
      <c r="AX65" s="337">
        <f>[61]협력사!AX65</f>
        <v>0</v>
      </c>
      <c r="AY65" s="337">
        <f>[61]협력사!AY65</f>
        <v>0</v>
      </c>
      <c r="AZ65" s="337">
        <f>[61]협력사!AZ65</f>
        <v>0</v>
      </c>
      <c r="BA65" s="337">
        <f>[61]협력사!BA65</f>
        <v>0</v>
      </c>
      <c r="BB65" s="337">
        <f>[61]협력사!BB65</f>
        <v>0</v>
      </c>
      <c r="BC65" s="337">
        <f>[61]협력사!BC65</f>
        <v>0</v>
      </c>
      <c r="BD65" s="338">
        <f>[61]협력사!BD65</f>
        <v>0</v>
      </c>
      <c r="BE65" s="324">
        <f>[61]협력사!BE65</f>
        <v>0</v>
      </c>
      <c r="BF65" s="22">
        <f>[61]협력사!BF65</f>
        <v>0</v>
      </c>
      <c r="BG65" s="320">
        <f>[61]협력사!BG65</f>
        <v>0</v>
      </c>
      <c r="BH65" s="320">
        <f>[61]협력사!BH65</f>
        <v>0</v>
      </c>
      <c r="BI65" s="320">
        <f>[61]협력사!BI65</f>
        <v>0</v>
      </c>
      <c r="BJ65" s="320">
        <f>[61]협력사!BJ65</f>
        <v>0</v>
      </c>
      <c r="BK65" s="320">
        <f>[61]협력사!BK65</f>
        <v>0</v>
      </c>
      <c r="BL65" s="320">
        <f>[61]협력사!BL65</f>
        <v>0</v>
      </c>
      <c r="BM65" s="320">
        <f>[61]협력사!BM65</f>
        <v>0</v>
      </c>
      <c r="BN65" s="320">
        <f>[61]협력사!BN65</f>
        <v>0</v>
      </c>
      <c r="BO65" s="320">
        <f>[61]협력사!BO65</f>
        <v>0</v>
      </c>
      <c r="BP65" s="320">
        <f>[61]협력사!BP65</f>
        <v>0</v>
      </c>
      <c r="BQ65" s="320">
        <f>[61]협력사!BQ65</f>
        <v>0</v>
      </c>
      <c r="BR65" s="320">
        <f>[61]협력사!BR65</f>
        <v>0</v>
      </c>
      <c r="BS65" s="320">
        <f>[61]협력사!BS65</f>
        <v>0</v>
      </c>
      <c r="BT65" s="320">
        <f>[61]협력사!BT65</f>
        <v>0</v>
      </c>
      <c r="BU65" s="320">
        <f>[61]협력사!BU65</f>
        <v>0</v>
      </c>
      <c r="BV65" s="320">
        <f>[61]협력사!BV65</f>
        <v>0</v>
      </c>
      <c r="BW65" s="320">
        <f>[61]협력사!BW65</f>
        <v>0</v>
      </c>
      <c r="BX65" s="320">
        <f>[61]협력사!BX65</f>
        <v>0</v>
      </c>
      <c r="BY65" s="320">
        <f>[61]협력사!BY65</f>
        <v>0</v>
      </c>
      <c r="BZ65" s="320">
        <f>[61]협력사!BZ65</f>
        <v>0</v>
      </c>
      <c r="CA65" s="320">
        <f>[61]협력사!CA65</f>
        <v>0</v>
      </c>
      <c r="CB65" s="320">
        <f>[61]협력사!CB65</f>
        <v>0</v>
      </c>
      <c r="CC65" s="320">
        <f>[61]협력사!CC65</f>
        <v>0</v>
      </c>
      <c r="CD65" s="320">
        <f>[61]협력사!CD65</f>
        <v>0</v>
      </c>
      <c r="CE65" s="320">
        <f>[61]협력사!CE65</f>
        <v>0</v>
      </c>
      <c r="CF65" s="320">
        <f>[61]협력사!CF65</f>
        <v>0</v>
      </c>
      <c r="CG65" s="320">
        <f>[61]협력사!CG65</f>
        <v>0</v>
      </c>
      <c r="CH65" s="320">
        <f>[61]협력사!CH65</f>
        <v>0</v>
      </c>
      <c r="CI65" s="320">
        <f>[61]협력사!CI65</f>
        <v>0</v>
      </c>
      <c r="CJ65" s="320">
        <f>[61]협력사!CJ65</f>
        <v>0</v>
      </c>
      <c r="CK65" s="320">
        <f>[61]협력사!CK65</f>
        <v>0</v>
      </c>
    </row>
    <row r="66" spans="1:89" s="22" customFormat="1" ht="27.95" customHeight="1">
      <c r="A66" s="22" t="str">
        <f>[61]협력사!A66</f>
        <v>시중구매</v>
      </c>
      <c r="B66" s="422" t="str">
        <f>[61]협력사!B66</f>
        <v>신성인알파</v>
      </c>
      <c r="C66" s="422" t="str">
        <f>[61]협력사!C66</f>
        <v>시중구매</v>
      </c>
      <c r="D66" s="624"/>
      <c r="E66" s="463" t="str">
        <f>[61]협력사!E66</f>
        <v>ON / MX5</v>
      </c>
      <c r="F66" s="463" t="str">
        <f>[61]협력사!F66</f>
        <v>50010562C / 50015959A</v>
      </c>
      <c r="G66" s="463">
        <f>[61]협력사!G66</f>
        <v>50010569</v>
      </c>
      <c r="H66" s="464" t="str">
        <f>[61]협력사!H66</f>
        <v>Bracket  RH</v>
      </c>
      <c r="I66" s="462" t="str">
        <f>[61]협력사!I66</f>
        <v>SPCC</v>
      </c>
      <c r="J66" s="468">
        <f>[61]협력사!J66</f>
        <v>1.2</v>
      </c>
      <c r="K66" s="468">
        <f>[61]협력사!K66</f>
        <v>108</v>
      </c>
      <c r="L66" s="468">
        <f>[61]협력사!L66</f>
        <v>45</v>
      </c>
      <c r="M66" s="465">
        <f>[61]협력사!M66</f>
        <v>7.85</v>
      </c>
      <c r="N66" s="466">
        <f>[61]협력사!N66</f>
        <v>4.5781199999999994E-2</v>
      </c>
      <c r="O66" s="312" t="str">
        <f>[61]협력사!O66</f>
        <v>COIL</v>
      </c>
      <c r="P66" s="316">
        <f>[61]협력사!P66</f>
        <v>1006</v>
      </c>
      <c r="Q66" s="317">
        <f>[61]협력사!Q66</f>
        <v>0</v>
      </c>
      <c r="R66" s="318">
        <f>[61]협력사!R66</f>
        <v>0</v>
      </c>
      <c r="S66" s="318">
        <f>[61]협력사!S66</f>
        <v>0</v>
      </c>
      <c r="T66" s="318">
        <f>[61]협력사!T66</f>
        <v>41</v>
      </c>
      <c r="U66" s="318">
        <f>[61]협력사!U66</f>
        <v>46.055887199999994</v>
      </c>
      <c r="V66" s="318">
        <f>[61]협력사!V66</f>
        <v>-5.0558871999999937</v>
      </c>
      <c r="W66" s="460">
        <f>[61]협력사!W66</f>
        <v>7.9591995999999972</v>
      </c>
      <c r="X66" s="22">
        <f>[61]협력사!X66</f>
        <v>0</v>
      </c>
      <c r="Y66" s="301">
        <f>[61]협력사!Y66</f>
        <v>0</v>
      </c>
      <c r="Z66" s="470">
        <f>[61]협력사!Z66</f>
        <v>0</v>
      </c>
      <c r="AA66" s="471">
        <f>[61]협력사!AA66</f>
        <v>0</v>
      </c>
      <c r="AB66" s="472">
        <f>[61]협력사!AB66</f>
        <v>0</v>
      </c>
      <c r="AC66" s="472">
        <f>[61]협력사!AC66</f>
        <v>0</v>
      </c>
      <c r="AD66" s="472">
        <f>[61]협력사!AD66</f>
        <v>0</v>
      </c>
      <c r="AE66" s="472">
        <f>[61]협력사!AE66</f>
        <v>0</v>
      </c>
      <c r="AF66" s="472">
        <f>[61]협력사!AF66</f>
        <v>0</v>
      </c>
      <c r="AG66" s="472">
        <f>[61]협력사!AG66</f>
        <v>0</v>
      </c>
      <c r="AH66" s="337">
        <f>[61]협력사!AH66</f>
        <v>0</v>
      </c>
      <c r="AI66" s="472">
        <f>[61]협력사!AI66</f>
        <v>0</v>
      </c>
      <c r="AJ66" s="337">
        <f>[61]협력사!AJ66</f>
        <v>0</v>
      </c>
      <c r="AK66" s="472">
        <f>[61]협력사!AK66</f>
        <v>0</v>
      </c>
      <c r="AL66" s="472">
        <f>[61]협력사!AL66</f>
        <v>0</v>
      </c>
      <c r="AM66" s="472">
        <f>[61]협력사!AM66</f>
        <v>0</v>
      </c>
      <c r="AN66" s="472">
        <f>[61]협력사!AN66</f>
        <v>0</v>
      </c>
      <c r="AO66" s="472">
        <f>[61]협력사!AO66</f>
        <v>0</v>
      </c>
      <c r="AP66" s="472">
        <f>[61]협력사!AP66</f>
        <v>0</v>
      </c>
      <c r="AQ66" s="472">
        <f>[61]협력사!AQ66</f>
        <v>0</v>
      </c>
      <c r="AR66" s="472">
        <f>[61]협력사!AR66</f>
        <v>0</v>
      </c>
      <c r="AS66" s="472">
        <f>[61]협력사!AS66</f>
        <v>0</v>
      </c>
      <c r="AT66" s="337">
        <f>[61]협력사!AT66</f>
        <v>0</v>
      </c>
      <c r="AU66" s="337">
        <f>[61]협력사!AU66</f>
        <v>0</v>
      </c>
      <c r="AV66" s="337">
        <f>[61]협력사!AV66</f>
        <v>0</v>
      </c>
      <c r="AW66" s="337">
        <f>[61]협력사!AW66</f>
        <v>0</v>
      </c>
      <c r="AX66" s="337">
        <f>[61]협력사!AX66</f>
        <v>0</v>
      </c>
      <c r="AY66" s="337">
        <f>[61]협력사!AY66</f>
        <v>0</v>
      </c>
      <c r="AZ66" s="337">
        <f>[61]협력사!AZ66</f>
        <v>0</v>
      </c>
      <c r="BA66" s="337">
        <f>[61]협력사!BA66</f>
        <v>0</v>
      </c>
      <c r="BB66" s="337">
        <f>[61]협력사!BB66</f>
        <v>0</v>
      </c>
      <c r="BC66" s="337">
        <f>[61]협력사!BC66</f>
        <v>0</v>
      </c>
      <c r="BD66" s="338">
        <f>[61]협력사!BD66</f>
        <v>0</v>
      </c>
      <c r="BE66" s="324">
        <f>[61]협력사!BE66</f>
        <v>0</v>
      </c>
      <c r="BF66" s="22">
        <f>[61]협력사!BF66</f>
        <v>0</v>
      </c>
      <c r="BG66" s="320">
        <f>[61]협력사!BG66</f>
        <v>0</v>
      </c>
      <c r="BH66" s="320">
        <f>[61]협력사!BH66</f>
        <v>0</v>
      </c>
      <c r="BI66" s="320">
        <f>[61]협력사!BI66</f>
        <v>0</v>
      </c>
      <c r="BJ66" s="320">
        <f>[61]협력사!BJ66</f>
        <v>0</v>
      </c>
      <c r="BK66" s="320">
        <f>[61]협력사!BK66</f>
        <v>0</v>
      </c>
      <c r="BL66" s="320">
        <f>[61]협력사!BL66</f>
        <v>0</v>
      </c>
      <c r="BM66" s="320">
        <f>[61]협력사!BM66</f>
        <v>0</v>
      </c>
      <c r="BN66" s="320">
        <f>[61]협력사!BN66</f>
        <v>0</v>
      </c>
      <c r="BO66" s="320">
        <f>[61]협력사!BO66</f>
        <v>0</v>
      </c>
      <c r="BP66" s="320">
        <f>[61]협력사!BP66</f>
        <v>0</v>
      </c>
      <c r="BQ66" s="320">
        <f>[61]협력사!BQ66</f>
        <v>0</v>
      </c>
      <c r="BR66" s="320">
        <f>[61]협력사!BR66</f>
        <v>0</v>
      </c>
      <c r="BS66" s="320">
        <f>[61]협력사!BS66</f>
        <v>0</v>
      </c>
      <c r="BT66" s="320">
        <f>[61]협력사!BT66</f>
        <v>0</v>
      </c>
      <c r="BU66" s="320">
        <f>[61]협력사!BU66</f>
        <v>0</v>
      </c>
      <c r="BV66" s="320">
        <f>[61]협력사!BV66</f>
        <v>0</v>
      </c>
      <c r="BW66" s="320">
        <f>[61]협력사!BW66</f>
        <v>0</v>
      </c>
      <c r="BX66" s="320">
        <f>[61]협력사!BX66</f>
        <v>0</v>
      </c>
      <c r="BY66" s="320">
        <f>[61]협력사!BY66</f>
        <v>0</v>
      </c>
      <c r="BZ66" s="320">
        <f>[61]협력사!BZ66</f>
        <v>0</v>
      </c>
      <c r="CA66" s="320">
        <f>[61]협력사!CA66</f>
        <v>0</v>
      </c>
      <c r="CB66" s="320">
        <f>[61]협력사!CB66</f>
        <v>0</v>
      </c>
      <c r="CC66" s="320">
        <f>[61]협력사!CC66</f>
        <v>0</v>
      </c>
      <c r="CD66" s="320">
        <f>[61]협력사!CD66</f>
        <v>0</v>
      </c>
      <c r="CE66" s="320">
        <f>[61]협력사!CE66</f>
        <v>0</v>
      </c>
      <c r="CF66" s="320">
        <f>[61]협력사!CF66</f>
        <v>0</v>
      </c>
      <c r="CG66" s="320">
        <f>[61]협력사!CG66</f>
        <v>0</v>
      </c>
      <c r="CH66" s="320">
        <f>[61]협력사!CH66</f>
        <v>0</v>
      </c>
      <c r="CI66" s="320">
        <f>[61]협력사!CI66</f>
        <v>0</v>
      </c>
      <c r="CJ66" s="320">
        <f>[61]협력사!CJ66</f>
        <v>0</v>
      </c>
      <c r="CK66" s="320">
        <f>[61]협력사!CK66</f>
        <v>0</v>
      </c>
    </row>
    <row r="67" spans="1:89" s="22" customFormat="1" ht="27.95" customHeight="1">
      <c r="A67" s="22" t="str">
        <f>[61]협력사!A67</f>
        <v>시중구매</v>
      </c>
      <c r="B67" s="422" t="str">
        <f>[61]협력사!B67</f>
        <v>신성인알파</v>
      </c>
      <c r="C67" s="422" t="str">
        <f>[61]협력사!C67</f>
        <v>시중구매</v>
      </c>
      <c r="D67" s="624"/>
      <c r="E67" s="463" t="str">
        <f>[61]협력사!E67</f>
        <v>SU2 / JK SB</v>
      </c>
      <c r="F67" s="463" t="str">
        <f>[61]협력사!F67</f>
        <v>50011644C / 50014463A / 50012110C</v>
      </c>
      <c r="G67" s="463">
        <f>[61]협력사!G67</f>
        <v>50011800</v>
      </c>
      <c r="H67" s="464" t="str">
        <f>[61]협력사!H67</f>
        <v>BRACKET LH</v>
      </c>
      <c r="I67" s="462" t="str">
        <f>[61]협력사!I67</f>
        <v>SPCC</v>
      </c>
      <c r="J67" s="468">
        <f>[61]협력사!J67</f>
        <v>1.2</v>
      </c>
      <c r="K67" s="468">
        <f>[61]협력사!K67</f>
        <v>105</v>
      </c>
      <c r="L67" s="468">
        <f>[61]협력사!L67</f>
        <v>30</v>
      </c>
      <c r="M67" s="465">
        <f>[61]협력사!M67</f>
        <v>7.85</v>
      </c>
      <c r="N67" s="466">
        <f>[61]협력사!N67</f>
        <v>2.9673000000000001E-2</v>
      </c>
      <c r="O67" s="312" t="str">
        <f>[61]협력사!O67</f>
        <v>COIL</v>
      </c>
      <c r="P67" s="316">
        <f>[61]협력사!P67</f>
        <v>1006</v>
      </c>
      <c r="Q67" s="317">
        <f>[61]협력사!Q67</f>
        <v>0</v>
      </c>
      <c r="R67" s="318">
        <f>[61]협력사!R67</f>
        <v>0</v>
      </c>
      <c r="S67" s="318">
        <f>[61]협력사!S67</f>
        <v>0</v>
      </c>
      <c r="T67" s="318">
        <f>[61]협력사!T67</f>
        <v>44</v>
      </c>
      <c r="U67" s="318">
        <f>[61]협력사!U67</f>
        <v>29.851037999999999</v>
      </c>
      <c r="V67" s="318">
        <f>[61]협력사!V67</f>
        <v>14.148962000000001</v>
      </c>
      <c r="W67" s="460">
        <f>[61]협력사!W67</f>
        <v>3.7047589999999992</v>
      </c>
      <c r="X67" s="22">
        <f>[61]협력사!X67</f>
        <v>0</v>
      </c>
      <c r="Y67" s="301">
        <f>[61]협력사!Y67</f>
        <v>0</v>
      </c>
      <c r="Z67" s="470">
        <f>[61]협력사!Z67</f>
        <v>0</v>
      </c>
      <c r="AA67" s="471">
        <f>[61]협력사!AA67</f>
        <v>0</v>
      </c>
      <c r="AB67" s="472">
        <f>[61]협력사!AB67</f>
        <v>0</v>
      </c>
      <c r="AC67" s="472">
        <f>[61]협력사!AC67</f>
        <v>0</v>
      </c>
      <c r="AD67" s="472">
        <f>[61]협력사!AD67</f>
        <v>0</v>
      </c>
      <c r="AE67" s="472">
        <f>[61]협력사!AE67</f>
        <v>0</v>
      </c>
      <c r="AF67" s="472">
        <f>[61]협력사!AF67</f>
        <v>0</v>
      </c>
      <c r="AG67" s="472">
        <f>[61]협력사!AG67</f>
        <v>0</v>
      </c>
      <c r="AH67" s="337">
        <f>[61]협력사!AH67</f>
        <v>0</v>
      </c>
      <c r="AI67" s="472">
        <f>[61]협력사!AI67</f>
        <v>0</v>
      </c>
      <c r="AJ67" s="337">
        <f>[61]협력사!AJ67</f>
        <v>0</v>
      </c>
      <c r="AK67" s="472">
        <f>[61]협력사!AK67</f>
        <v>0</v>
      </c>
      <c r="AL67" s="472">
        <f>[61]협력사!AL67</f>
        <v>0</v>
      </c>
      <c r="AM67" s="472">
        <f>[61]협력사!AM67</f>
        <v>0</v>
      </c>
      <c r="AN67" s="472">
        <f>[61]협력사!AN67</f>
        <v>0</v>
      </c>
      <c r="AO67" s="472">
        <f>[61]협력사!AO67</f>
        <v>0</v>
      </c>
      <c r="AP67" s="472">
        <f>[61]협력사!AP67</f>
        <v>0</v>
      </c>
      <c r="AQ67" s="472">
        <f>[61]협력사!AQ67</f>
        <v>0</v>
      </c>
      <c r="AR67" s="472">
        <f>[61]협력사!AR67</f>
        <v>0</v>
      </c>
      <c r="AS67" s="472">
        <f>[61]협력사!AS67</f>
        <v>0</v>
      </c>
      <c r="AT67" s="337">
        <f>[61]협력사!AT67</f>
        <v>0</v>
      </c>
      <c r="AU67" s="337">
        <f>[61]협력사!AU67</f>
        <v>0</v>
      </c>
      <c r="AV67" s="337">
        <f>[61]협력사!AV67</f>
        <v>0</v>
      </c>
      <c r="AW67" s="337">
        <f>[61]협력사!AW67</f>
        <v>0</v>
      </c>
      <c r="AX67" s="337">
        <f>[61]협력사!AX67</f>
        <v>0</v>
      </c>
      <c r="AY67" s="337">
        <f>[61]협력사!AY67</f>
        <v>0</v>
      </c>
      <c r="AZ67" s="337">
        <f>[61]협력사!AZ67</f>
        <v>0</v>
      </c>
      <c r="BA67" s="337">
        <f>[61]협력사!BA67</f>
        <v>0</v>
      </c>
      <c r="BB67" s="337">
        <f>[61]협력사!BB67</f>
        <v>0</v>
      </c>
      <c r="BC67" s="337">
        <f>[61]협력사!BC67</f>
        <v>0</v>
      </c>
      <c r="BD67" s="338">
        <f>[61]협력사!BD67</f>
        <v>0</v>
      </c>
      <c r="BE67" s="324">
        <f>[61]협력사!BE67</f>
        <v>0</v>
      </c>
      <c r="BF67" s="22">
        <f>[61]협력사!BF67</f>
        <v>0</v>
      </c>
      <c r="BG67" s="320">
        <f>[61]협력사!BG67</f>
        <v>0</v>
      </c>
      <c r="BH67" s="320">
        <f>[61]협력사!BH67</f>
        <v>0</v>
      </c>
      <c r="BI67" s="320">
        <f>[61]협력사!BI67</f>
        <v>0</v>
      </c>
      <c r="BJ67" s="320">
        <f>[61]협력사!BJ67</f>
        <v>0</v>
      </c>
      <c r="BK67" s="320">
        <f>[61]협력사!BK67</f>
        <v>0</v>
      </c>
      <c r="BL67" s="320">
        <f>[61]협력사!BL67</f>
        <v>0</v>
      </c>
      <c r="BM67" s="320">
        <f>[61]협력사!BM67</f>
        <v>0</v>
      </c>
      <c r="BN67" s="320">
        <f>[61]협력사!BN67</f>
        <v>0</v>
      </c>
      <c r="BO67" s="320">
        <f>[61]협력사!BO67</f>
        <v>0</v>
      </c>
      <c r="BP67" s="320">
        <f>[61]협력사!BP67</f>
        <v>0</v>
      </c>
      <c r="BQ67" s="320">
        <f>[61]협력사!BQ67</f>
        <v>0</v>
      </c>
      <c r="BR67" s="320">
        <f>[61]협력사!BR67</f>
        <v>0</v>
      </c>
      <c r="BS67" s="320">
        <f>[61]협력사!BS67</f>
        <v>0</v>
      </c>
      <c r="BT67" s="320">
        <f>[61]협력사!BT67</f>
        <v>0</v>
      </c>
      <c r="BU67" s="320">
        <f>[61]협력사!BU67</f>
        <v>0</v>
      </c>
      <c r="BV67" s="320">
        <f>[61]협력사!BV67</f>
        <v>0</v>
      </c>
      <c r="BW67" s="320">
        <f>[61]협력사!BW67</f>
        <v>0</v>
      </c>
      <c r="BX67" s="320">
        <f>[61]협력사!BX67</f>
        <v>0</v>
      </c>
      <c r="BY67" s="320">
        <f>[61]협력사!BY67</f>
        <v>0</v>
      </c>
      <c r="BZ67" s="320">
        <f>[61]협력사!BZ67</f>
        <v>0</v>
      </c>
      <c r="CA67" s="320">
        <f>[61]협력사!CA67</f>
        <v>0</v>
      </c>
      <c r="CB67" s="320">
        <f>[61]협력사!CB67</f>
        <v>0</v>
      </c>
      <c r="CC67" s="320">
        <f>[61]협력사!CC67</f>
        <v>0</v>
      </c>
      <c r="CD67" s="320">
        <f>[61]협력사!CD67</f>
        <v>0</v>
      </c>
      <c r="CE67" s="320">
        <f>[61]협력사!CE67</f>
        <v>0</v>
      </c>
      <c r="CF67" s="320">
        <f>[61]협력사!CF67</f>
        <v>0</v>
      </c>
      <c r="CG67" s="320">
        <f>[61]협력사!CG67</f>
        <v>0</v>
      </c>
      <c r="CH67" s="320">
        <f>[61]협력사!CH67</f>
        <v>0</v>
      </c>
      <c r="CI67" s="320">
        <f>[61]협력사!CI67</f>
        <v>0</v>
      </c>
      <c r="CJ67" s="320">
        <f>[61]협력사!CJ67</f>
        <v>0</v>
      </c>
      <c r="CK67" s="320">
        <f>[61]협력사!CK67</f>
        <v>0</v>
      </c>
    </row>
    <row r="68" spans="1:89" s="22" customFormat="1" ht="27.95" customHeight="1">
      <c r="A68" s="22" t="str">
        <f>[61]협력사!A68</f>
        <v>시중구매</v>
      </c>
      <c r="B68" s="422" t="str">
        <f>[61]협력사!B68</f>
        <v>신성인알파</v>
      </c>
      <c r="C68" s="422" t="str">
        <f>[61]협력사!C68</f>
        <v>시중구매</v>
      </c>
      <c r="D68" s="624"/>
      <c r="E68" s="463" t="str">
        <f>[61]협력사!E68</f>
        <v>SU2 / JK SB</v>
      </c>
      <c r="F68" s="463" t="str">
        <f>[61]협력사!F68</f>
        <v>50011644C / 50014463A / 50012110C</v>
      </c>
      <c r="G68" s="463">
        <f>[61]협력사!G68</f>
        <v>50011801</v>
      </c>
      <c r="H68" s="464" t="str">
        <f>[61]협력사!H68</f>
        <v>BRACKET RH</v>
      </c>
      <c r="I68" s="462" t="str">
        <f>[61]협력사!I68</f>
        <v>SPCC</v>
      </c>
      <c r="J68" s="468">
        <f>[61]협력사!J68</f>
        <v>1.2</v>
      </c>
      <c r="K68" s="468">
        <f>[61]협력사!K68</f>
        <v>105</v>
      </c>
      <c r="L68" s="468">
        <f>[61]협력사!L68</f>
        <v>30</v>
      </c>
      <c r="M68" s="465">
        <f>[61]협력사!M68</f>
        <v>7.85</v>
      </c>
      <c r="N68" s="466">
        <f>[61]협력사!N68</f>
        <v>2.9673000000000001E-2</v>
      </c>
      <c r="O68" s="312" t="str">
        <f>[61]협력사!O68</f>
        <v>COIL</v>
      </c>
      <c r="P68" s="316">
        <f>[61]협력사!P68</f>
        <v>1006</v>
      </c>
      <c r="Q68" s="317">
        <f>[61]협력사!Q68</f>
        <v>0</v>
      </c>
      <c r="R68" s="318">
        <f>[61]협력사!R68</f>
        <v>0</v>
      </c>
      <c r="S68" s="318">
        <f>[61]협력사!S68</f>
        <v>0</v>
      </c>
      <c r="T68" s="318">
        <f>[61]협력사!T68</f>
        <v>44</v>
      </c>
      <c r="U68" s="318">
        <f>[61]협력사!U68</f>
        <v>29.851037999999999</v>
      </c>
      <c r="V68" s="318">
        <f>[61]협력사!V68</f>
        <v>14.148962000000001</v>
      </c>
      <c r="W68" s="460">
        <f>[61]협력사!W68</f>
        <v>3.7047589999999992</v>
      </c>
      <c r="X68" s="22">
        <f>[61]협력사!X68</f>
        <v>0</v>
      </c>
      <c r="Y68" s="301">
        <f>[61]협력사!Y68</f>
        <v>0</v>
      </c>
      <c r="Z68" s="470">
        <f>[61]협력사!Z68</f>
        <v>0</v>
      </c>
      <c r="AA68" s="471">
        <f>[61]협력사!AA68</f>
        <v>0</v>
      </c>
      <c r="AB68" s="472">
        <f>[61]협력사!AB68</f>
        <v>0</v>
      </c>
      <c r="AC68" s="472">
        <f>[61]협력사!AC68</f>
        <v>0</v>
      </c>
      <c r="AD68" s="472">
        <f>[61]협력사!AD68</f>
        <v>0</v>
      </c>
      <c r="AE68" s="472">
        <f>[61]협력사!AE68</f>
        <v>0</v>
      </c>
      <c r="AF68" s="472">
        <f>[61]협력사!AF68</f>
        <v>0</v>
      </c>
      <c r="AG68" s="472">
        <f>[61]협력사!AG68</f>
        <v>0</v>
      </c>
      <c r="AH68" s="337">
        <f>[61]협력사!AH68</f>
        <v>0</v>
      </c>
      <c r="AI68" s="472">
        <f>[61]협력사!AI68</f>
        <v>0</v>
      </c>
      <c r="AJ68" s="337">
        <f>[61]협력사!AJ68</f>
        <v>0</v>
      </c>
      <c r="AK68" s="472">
        <f>[61]협력사!AK68</f>
        <v>0</v>
      </c>
      <c r="AL68" s="472">
        <f>[61]협력사!AL68</f>
        <v>0</v>
      </c>
      <c r="AM68" s="472">
        <f>[61]협력사!AM68</f>
        <v>0</v>
      </c>
      <c r="AN68" s="472">
        <f>[61]협력사!AN68</f>
        <v>0</v>
      </c>
      <c r="AO68" s="472">
        <f>[61]협력사!AO68</f>
        <v>0</v>
      </c>
      <c r="AP68" s="472">
        <f>[61]협력사!AP68</f>
        <v>0</v>
      </c>
      <c r="AQ68" s="472">
        <f>[61]협력사!AQ68</f>
        <v>0</v>
      </c>
      <c r="AR68" s="472">
        <f>[61]협력사!AR68</f>
        <v>0</v>
      </c>
      <c r="AS68" s="472">
        <f>[61]협력사!AS68</f>
        <v>0</v>
      </c>
      <c r="AT68" s="337">
        <f>[61]협력사!AT68</f>
        <v>0</v>
      </c>
      <c r="AU68" s="337">
        <f>[61]협력사!AU68</f>
        <v>0</v>
      </c>
      <c r="AV68" s="337">
        <f>[61]협력사!AV68</f>
        <v>0</v>
      </c>
      <c r="AW68" s="337">
        <f>[61]협력사!AW68</f>
        <v>0</v>
      </c>
      <c r="AX68" s="337">
        <f>[61]협력사!AX68</f>
        <v>0</v>
      </c>
      <c r="AY68" s="337">
        <f>[61]협력사!AY68</f>
        <v>0</v>
      </c>
      <c r="AZ68" s="337">
        <f>[61]협력사!AZ68</f>
        <v>0</v>
      </c>
      <c r="BA68" s="337">
        <f>[61]협력사!BA68</f>
        <v>0</v>
      </c>
      <c r="BB68" s="337">
        <f>[61]협력사!BB68</f>
        <v>0</v>
      </c>
      <c r="BC68" s="337">
        <f>[61]협력사!BC68</f>
        <v>0</v>
      </c>
      <c r="BD68" s="338">
        <f>[61]협력사!BD68</f>
        <v>0</v>
      </c>
      <c r="BE68" s="324">
        <f>[61]협력사!BE68</f>
        <v>0</v>
      </c>
      <c r="BF68" s="22">
        <f>[61]협력사!BF68</f>
        <v>0</v>
      </c>
      <c r="BG68" s="320">
        <f>[61]협력사!BG68</f>
        <v>0</v>
      </c>
      <c r="BH68" s="320">
        <f>[61]협력사!BH68</f>
        <v>0</v>
      </c>
      <c r="BI68" s="320">
        <f>[61]협력사!BI68</f>
        <v>0</v>
      </c>
      <c r="BJ68" s="320">
        <f>[61]협력사!BJ68</f>
        <v>0</v>
      </c>
      <c r="BK68" s="320">
        <f>[61]협력사!BK68</f>
        <v>0</v>
      </c>
      <c r="BL68" s="320">
        <f>[61]협력사!BL68</f>
        <v>0</v>
      </c>
      <c r="BM68" s="320">
        <f>[61]협력사!BM68</f>
        <v>0</v>
      </c>
      <c r="BN68" s="320">
        <f>[61]협력사!BN68</f>
        <v>0</v>
      </c>
      <c r="BO68" s="320">
        <f>[61]협력사!BO68</f>
        <v>0</v>
      </c>
      <c r="BP68" s="320">
        <f>[61]협력사!BP68</f>
        <v>0</v>
      </c>
      <c r="BQ68" s="320">
        <f>[61]협력사!BQ68</f>
        <v>0</v>
      </c>
      <c r="BR68" s="320">
        <f>[61]협력사!BR68</f>
        <v>0</v>
      </c>
      <c r="BS68" s="320">
        <f>[61]협력사!BS68</f>
        <v>0</v>
      </c>
      <c r="BT68" s="320">
        <f>[61]협력사!BT68</f>
        <v>0</v>
      </c>
      <c r="BU68" s="320">
        <f>[61]협력사!BU68</f>
        <v>0</v>
      </c>
      <c r="BV68" s="320">
        <f>[61]협력사!BV68</f>
        <v>0</v>
      </c>
      <c r="BW68" s="320">
        <f>[61]협력사!BW68</f>
        <v>0</v>
      </c>
      <c r="BX68" s="320">
        <f>[61]협력사!BX68</f>
        <v>0</v>
      </c>
      <c r="BY68" s="320">
        <f>[61]협력사!BY68</f>
        <v>0</v>
      </c>
      <c r="BZ68" s="320">
        <f>[61]협력사!BZ68</f>
        <v>0</v>
      </c>
      <c r="CA68" s="320">
        <f>[61]협력사!CA68</f>
        <v>0</v>
      </c>
      <c r="CB68" s="320">
        <f>[61]협력사!CB68</f>
        <v>0</v>
      </c>
      <c r="CC68" s="320">
        <f>[61]협력사!CC68</f>
        <v>0</v>
      </c>
      <c r="CD68" s="320">
        <f>[61]협력사!CD68</f>
        <v>0</v>
      </c>
      <c r="CE68" s="320">
        <f>[61]협력사!CE68</f>
        <v>0</v>
      </c>
      <c r="CF68" s="320">
        <f>[61]협력사!CF68</f>
        <v>0</v>
      </c>
      <c r="CG68" s="320">
        <f>[61]협력사!CG68</f>
        <v>0</v>
      </c>
      <c r="CH68" s="320">
        <f>[61]협력사!CH68</f>
        <v>0</v>
      </c>
      <c r="CI68" s="320">
        <f>[61]협력사!CI68</f>
        <v>0</v>
      </c>
      <c r="CJ68" s="320">
        <f>[61]협력사!CJ68</f>
        <v>0</v>
      </c>
      <c r="CK68" s="320">
        <f>[61]협력사!CK68</f>
        <v>0</v>
      </c>
    </row>
    <row r="69" spans="1:89" s="22" customFormat="1" ht="27.95" customHeight="1">
      <c r="A69" s="22" t="str">
        <f>[61]협력사!A69</f>
        <v>시중구매</v>
      </c>
      <c r="B69" s="422" t="str">
        <f>[61]협력사!B69</f>
        <v>신성인알파</v>
      </c>
      <c r="C69" s="422" t="str">
        <f>[61]협력사!C69</f>
        <v>시중구매</v>
      </c>
      <c r="D69" s="624"/>
      <c r="E69" s="463" t="str">
        <f>[61]협력사!E69</f>
        <v>J200</v>
      </c>
      <c r="F69" s="463">
        <f>[61]협력사!F69</f>
        <v>0</v>
      </c>
      <c r="G69" s="463" t="str">
        <f>[61]협력사!G69</f>
        <v>50000018C</v>
      </c>
      <c r="H69" s="464" t="str">
        <f>[61]협력사!H69</f>
        <v>WIND SPRING</v>
      </c>
      <c r="I69" s="462" t="str">
        <f>[61]협력사!I69</f>
        <v>SK-5</v>
      </c>
      <c r="J69" s="468">
        <f>[61]협력사!J69</f>
        <v>1.5</v>
      </c>
      <c r="K69" s="468">
        <f>[61]협력사!K69</f>
        <v>8</v>
      </c>
      <c r="L69" s="468">
        <f>[61]협력사!L69</f>
        <v>187</v>
      </c>
      <c r="M69" s="465">
        <f>[61]협력사!M69</f>
        <v>7.85</v>
      </c>
      <c r="N69" s="466">
        <f>[61]협력사!N69</f>
        <v>1.7615399999999996E-2</v>
      </c>
      <c r="O69" s="312" t="str">
        <f>[61]협력사!O69</f>
        <v>COIL</v>
      </c>
      <c r="P69" s="316">
        <f>[61]협력사!P69</f>
        <v>2691</v>
      </c>
      <c r="Q69" s="317">
        <f>[61]협력사!Q69</f>
        <v>0</v>
      </c>
      <c r="R69" s="318">
        <f>[61]협력사!R69</f>
        <v>0</v>
      </c>
      <c r="S69" s="318">
        <f>[61]협력사!S69</f>
        <v>0</v>
      </c>
      <c r="T69" s="318">
        <f>[61]협력사!T69</f>
        <v>298</v>
      </c>
      <c r="U69" s="318">
        <f>[61]협력사!U69</f>
        <v>47.403041399999992</v>
      </c>
      <c r="V69" s="318">
        <f>[61]협력사!V69</f>
        <v>250.59695859999999</v>
      </c>
      <c r="W69" s="460">
        <f>[61]협력사!W69</f>
        <v>5.8657981999999986</v>
      </c>
      <c r="X69" s="22">
        <f>[61]협력사!X69</f>
        <v>0</v>
      </c>
      <c r="Y69" s="301">
        <f>[61]협력사!Y69</f>
        <v>0</v>
      </c>
      <c r="Z69" s="470">
        <f>[61]협력사!Z69</f>
        <v>0</v>
      </c>
      <c r="AA69" s="471">
        <f>[61]협력사!AA69</f>
        <v>0</v>
      </c>
      <c r="AB69" s="472">
        <f>[61]협력사!AB69</f>
        <v>0</v>
      </c>
      <c r="AC69" s="472">
        <f>[61]협력사!AC69</f>
        <v>0</v>
      </c>
      <c r="AD69" s="472">
        <f>[61]협력사!AD69</f>
        <v>0</v>
      </c>
      <c r="AE69" s="472">
        <f>[61]협력사!AE69</f>
        <v>0</v>
      </c>
      <c r="AF69" s="472">
        <f>[61]협력사!AF69</f>
        <v>0</v>
      </c>
      <c r="AG69" s="472">
        <f>[61]협력사!AG69</f>
        <v>0</v>
      </c>
      <c r="AH69" s="337">
        <f>[61]협력사!AH69</f>
        <v>0</v>
      </c>
      <c r="AI69" s="472">
        <f>[61]협력사!AI69</f>
        <v>0</v>
      </c>
      <c r="AJ69" s="337">
        <f>[61]협력사!AJ69</f>
        <v>0</v>
      </c>
      <c r="AK69" s="472">
        <f>[61]협력사!AK69</f>
        <v>0</v>
      </c>
      <c r="AL69" s="472">
        <f>[61]협력사!AL69</f>
        <v>0</v>
      </c>
      <c r="AM69" s="472">
        <f>[61]협력사!AM69</f>
        <v>0</v>
      </c>
      <c r="AN69" s="472">
        <f>[61]협력사!AN69</f>
        <v>0</v>
      </c>
      <c r="AO69" s="472">
        <f>[61]협력사!AO69</f>
        <v>0</v>
      </c>
      <c r="AP69" s="472">
        <f>[61]협력사!AP69</f>
        <v>0</v>
      </c>
      <c r="AQ69" s="472">
        <f>[61]협력사!AQ69</f>
        <v>0</v>
      </c>
      <c r="AR69" s="472">
        <f>[61]협력사!AR69</f>
        <v>0</v>
      </c>
      <c r="AS69" s="472">
        <f>[61]협력사!AS69</f>
        <v>0</v>
      </c>
      <c r="AT69" s="337">
        <f>[61]협력사!AT69</f>
        <v>0</v>
      </c>
      <c r="AU69" s="337">
        <f>[61]협력사!AU69</f>
        <v>0</v>
      </c>
      <c r="AV69" s="337">
        <f>[61]협력사!AV69</f>
        <v>0</v>
      </c>
      <c r="AW69" s="337">
        <f>[61]협력사!AW69</f>
        <v>0</v>
      </c>
      <c r="AX69" s="337">
        <f>[61]협력사!AX69</f>
        <v>0</v>
      </c>
      <c r="AY69" s="337">
        <f>[61]협력사!AY69</f>
        <v>0</v>
      </c>
      <c r="AZ69" s="337">
        <f>[61]협력사!AZ69</f>
        <v>0</v>
      </c>
      <c r="BA69" s="337">
        <f>[61]협력사!BA69</f>
        <v>0</v>
      </c>
      <c r="BB69" s="337">
        <f>[61]협력사!BB69</f>
        <v>0</v>
      </c>
      <c r="BC69" s="337">
        <f>[61]협력사!BC69</f>
        <v>0</v>
      </c>
      <c r="BD69" s="338">
        <f>[61]협력사!BD69</f>
        <v>0</v>
      </c>
      <c r="BE69" s="324">
        <f>[61]협력사!BE69</f>
        <v>0</v>
      </c>
      <c r="BF69" s="22">
        <f>[61]협력사!BF69</f>
        <v>0</v>
      </c>
      <c r="BG69" s="320">
        <f>[61]협력사!BG69</f>
        <v>0</v>
      </c>
      <c r="BH69" s="320">
        <f>[61]협력사!BH69</f>
        <v>0</v>
      </c>
      <c r="BI69" s="320">
        <f>[61]협력사!BI69</f>
        <v>0</v>
      </c>
      <c r="BJ69" s="320">
        <f>[61]협력사!BJ69</f>
        <v>0</v>
      </c>
      <c r="BK69" s="320">
        <f>[61]협력사!BK69</f>
        <v>0</v>
      </c>
      <c r="BL69" s="320">
        <f>[61]협력사!BL69</f>
        <v>0</v>
      </c>
      <c r="BM69" s="320">
        <f>[61]협력사!BM69</f>
        <v>0</v>
      </c>
      <c r="BN69" s="320">
        <f>[61]협력사!BN69</f>
        <v>0</v>
      </c>
      <c r="BO69" s="320">
        <f>[61]협력사!BO69</f>
        <v>0</v>
      </c>
      <c r="BP69" s="320">
        <f>[61]협력사!BP69</f>
        <v>0</v>
      </c>
      <c r="BQ69" s="320">
        <f>[61]협력사!BQ69</f>
        <v>0</v>
      </c>
      <c r="BR69" s="320">
        <f>[61]협력사!BR69</f>
        <v>0</v>
      </c>
      <c r="BS69" s="320">
        <f>[61]협력사!BS69</f>
        <v>0</v>
      </c>
      <c r="BT69" s="320">
        <f>[61]협력사!BT69</f>
        <v>0</v>
      </c>
      <c r="BU69" s="320">
        <f>[61]협력사!BU69</f>
        <v>0</v>
      </c>
      <c r="BV69" s="320">
        <f>[61]협력사!BV69</f>
        <v>0</v>
      </c>
      <c r="BW69" s="320">
        <f>[61]협력사!BW69</f>
        <v>0</v>
      </c>
      <c r="BX69" s="320">
        <f>[61]협력사!BX69</f>
        <v>0</v>
      </c>
      <c r="BY69" s="320">
        <f>[61]협력사!BY69</f>
        <v>0</v>
      </c>
      <c r="BZ69" s="320">
        <f>[61]협력사!BZ69</f>
        <v>0</v>
      </c>
      <c r="CA69" s="320">
        <f>[61]협력사!CA69</f>
        <v>0</v>
      </c>
      <c r="CB69" s="320">
        <f>[61]협력사!CB69</f>
        <v>0</v>
      </c>
      <c r="CC69" s="320">
        <f>[61]협력사!CC69</f>
        <v>0</v>
      </c>
      <c r="CD69" s="320">
        <f>[61]협력사!CD69</f>
        <v>0</v>
      </c>
      <c r="CE69" s="320">
        <f>[61]협력사!CE69</f>
        <v>0</v>
      </c>
      <c r="CF69" s="320">
        <f>[61]협력사!CF69</f>
        <v>0</v>
      </c>
      <c r="CG69" s="320">
        <f>[61]협력사!CG69</f>
        <v>0</v>
      </c>
      <c r="CH69" s="320">
        <f>[61]협력사!CH69</f>
        <v>0</v>
      </c>
      <c r="CI69" s="320">
        <f>[61]협력사!CI69</f>
        <v>0</v>
      </c>
      <c r="CJ69" s="320">
        <f>[61]협력사!CJ69</f>
        <v>0</v>
      </c>
      <c r="CK69" s="320">
        <f>[61]협력사!CK69</f>
        <v>0</v>
      </c>
    </row>
    <row r="70" spans="1:89" s="22" customFormat="1" ht="27.95" customHeight="1">
      <c r="A70" s="22" t="str">
        <f>[61]협력사!A70</f>
        <v>시중구매</v>
      </c>
      <c r="B70" s="422" t="str">
        <f>[61]협력사!B70</f>
        <v>AOS호원</v>
      </c>
      <c r="C70" s="422" t="str">
        <f>[61]협력사!C70</f>
        <v>시중구매</v>
      </c>
      <c r="D70" s="624"/>
      <c r="E70" s="463" t="str">
        <f>[61]협력사!E70</f>
        <v>MV</v>
      </c>
      <c r="F70" s="463" t="str">
        <f>[61]협력사!F70</f>
        <v>69100-DO000</v>
      </c>
      <c r="G70" s="463" t="str">
        <f>[61]협력사!G70</f>
        <v>69116-DO000</v>
      </c>
      <c r="H70" s="464" t="str">
        <f>[61]협력사!H70</f>
        <v xml:space="preserve">REINF-TAILGATE STRIKER </v>
      </c>
      <c r="I70" s="462" t="str">
        <f>[61]협력사!I70</f>
        <v>SGAFC590</v>
      </c>
      <c r="J70" s="468">
        <f>[61]협력사!J70</f>
        <v>1.2</v>
      </c>
      <c r="K70" s="468">
        <f>[61]협력사!K70</f>
        <v>226</v>
      </c>
      <c r="L70" s="468">
        <f>[61]협력사!L70</f>
        <v>140</v>
      </c>
      <c r="M70" s="465">
        <f>[61]협력사!M70</f>
        <v>7.85</v>
      </c>
      <c r="N70" s="466">
        <f>[61]협력사!N70</f>
        <v>0.2980488</v>
      </c>
      <c r="O70" s="312" t="str">
        <f>[61]협력사!O70</f>
        <v>COIL</v>
      </c>
      <c r="P70" s="316">
        <f>[61]협력사!P70</f>
        <v>1256.2</v>
      </c>
      <c r="Q70" s="317">
        <f>[61]협력사!Q70</f>
        <v>0</v>
      </c>
      <c r="R70" s="318">
        <f>[61]협력사!R70</f>
        <v>0</v>
      </c>
      <c r="S70" s="318">
        <f>[61]협력사!S70</f>
        <v>0</v>
      </c>
      <c r="T70" s="318">
        <f>[61]협력사!T70</f>
        <v>529</v>
      </c>
      <c r="U70" s="318">
        <f>[61]협력사!U70</f>
        <v>374.40890256</v>
      </c>
      <c r="V70" s="318">
        <f>[61]협력사!V70</f>
        <v>154.59109744</v>
      </c>
      <c r="W70" s="460">
        <f>[61]협력사!W70</f>
        <v>10.742690399999994</v>
      </c>
      <c r="X70" s="22">
        <f>[61]협력사!X70</f>
        <v>0</v>
      </c>
      <c r="Y70" s="301">
        <f>[61]협력사!Y70</f>
        <v>0</v>
      </c>
      <c r="Z70" s="470">
        <f>[61]협력사!Z70</f>
        <v>0</v>
      </c>
      <c r="AA70" s="471">
        <f>[61]협력사!AA70</f>
        <v>0</v>
      </c>
      <c r="AB70" s="472">
        <f>[61]협력사!AB70</f>
        <v>0</v>
      </c>
      <c r="AC70" s="472">
        <f>[61]협력사!AC70</f>
        <v>0</v>
      </c>
      <c r="AD70" s="472">
        <f>[61]협력사!AD70</f>
        <v>0</v>
      </c>
      <c r="AE70" s="472">
        <f>[61]협력사!AE70</f>
        <v>0</v>
      </c>
      <c r="AF70" s="472">
        <f>[61]협력사!AF70</f>
        <v>0</v>
      </c>
      <c r="AG70" s="472">
        <f>[61]협력사!AG70</f>
        <v>0</v>
      </c>
      <c r="AH70" s="337">
        <f>[61]협력사!AH70</f>
        <v>0</v>
      </c>
      <c r="AI70" s="472">
        <f>[61]협력사!AI70</f>
        <v>0</v>
      </c>
      <c r="AJ70" s="337">
        <f>[61]협력사!AJ70</f>
        <v>0</v>
      </c>
      <c r="AK70" s="472">
        <f>[61]협력사!AK70</f>
        <v>0</v>
      </c>
      <c r="AL70" s="472">
        <f>[61]협력사!AL70</f>
        <v>0</v>
      </c>
      <c r="AM70" s="472">
        <f>[61]협력사!AM70</f>
        <v>0</v>
      </c>
      <c r="AN70" s="472">
        <f>[61]협력사!AN70</f>
        <v>0</v>
      </c>
      <c r="AO70" s="472">
        <f>[61]협력사!AO70</f>
        <v>0</v>
      </c>
      <c r="AP70" s="472">
        <f>[61]협력사!AP70</f>
        <v>0</v>
      </c>
      <c r="AQ70" s="472">
        <f>[61]협력사!AQ70</f>
        <v>0</v>
      </c>
      <c r="AR70" s="472">
        <f>[61]협력사!AR70</f>
        <v>0</v>
      </c>
      <c r="AS70" s="472">
        <f>[61]협력사!AS70</f>
        <v>0</v>
      </c>
      <c r="AT70" s="337">
        <f>[61]협력사!AT70</f>
        <v>0</v>
      </c>
      <c r="AU70" s="337">
        <f>[61]협력사!AU70</f>
        <v>0</v>
      </c>
      <c r="AV70" s="337">
        <f>[61]협력사!AV70</f>
        <v>0</v>
      </c>
      <c r="AW70" s="337">
        <f>[61]협력사!AW70</f>
        <v>0</v>
      </c>
      <c r="AX70" s="337">
        <f>[61]협력사!AX70</f>
        <v>0</v>
      </c>
      <c r="AY70" s="337">
        <f>[61]협력사!AY70</f>
        <v>0</v>
      </c>
      <c r="AZ70" s="337">
        <f>[61]협력사!AZ70</f>
        <v>0</v>
      </c>
      <c r="BA70" s="337">
        <f>[61]협력사!BA70</f>
        <v>0</v>
      </c>
      <c r="BB70" s="337">
        <f>[61]협력사!BB70</f>
        <v>0</v>
      </c>
      <c r="BC70" s="337">
        <f>[61]협력사!BC70</f>
        <v>0</v>
      </c>
      <c r="BD70" s="338">
        <f>[61]협력사!BD70</f>
        <v>0</v>
      </c>
      <c r="BE70" s="324">
        <f>[61]협력사!BE70</f>
        <v>0</v>
      </c>
      <c r="BF70" s="22">
        <f>[61]협력사!BF70</f>
        <v>0</v>
      </c>
      <c r="BG70" s="320">
        <f>[61]협력사!BG70</f>
        <v>0</v>
      </c>
      <c r="BH70" s="320">
        <f>[61]협력사!BH70</f>
        <v>0</v>
      </c>
      <c r="BI70" s="320">
        <f>[61]협력사!BI70</f>
        <v>0</v>
      </c>
      <c r="BJ70" s="320">
        <f>[61]협력사!BJ70</f>
        <v>0</v>
      </c>
      <c r="BK70" s="320">
        <f>[61]협력사!BK70</f>
        <v>0</v>
      </c>
      <c r="BL70" s="320">
        <f>[61]협력사!BL70</f>
        <v>0</v>
      </c>
      <c r="BM70" s="320">
        <f>[61]협력사!BM70</f>
        <v>0</v>
      </c>
      <c r="BN70" s="320">
        <f>[61]협력사!BN70</f>
        <v>0</v>
      </c>
      <c r="BO70" s="320">
        <f>[61]협력사!BO70</f>
        <v>0</v>
      </c>
      <c r="BP70" s="320">
        <f>[61]협력사!BP70</f>
        <v>0</v>
      </c>
      <c r="BQ70" s="320">
        <f>[61]협력사!BQ70</f>
        <v>0</v>
      </c>
      <c r="BR70" s="320">
        <f>[61]협력사!BR70</f>
        <v>0</v>
      </c>
      <c r="BS70" s="320">
        <f>[61]협력사!BS70</f>
        <v>0</v>
      </c>
      <c r="BT70" s="320">
        <f>[61]협력사!BT70</f>
        <v>0</v>
      </c>
      <c r="BU70" s="320">
        <f>[61]협력사!BU70</f>
        <v>0</v>
      </c>
      <c r="BV70" s="320">
        <f>[61]협력사!BV70</f>
        <v>0</v>
      </c>
      <c r="BW70" s="320">
        <f>[61]협력사!BW70</f>
        <v>0</v>
      </c>
      <c r="BX70" s="320">
        <f>[61]협력사!BX70</f>
        <v>0</v>
      </c>
      <c r="BY70" s="320">
        <f>[61]협력사!BY70</f>
        <v>0</v>
      </c>
      <c r="BZ70" s="320">
        <f>[61]협력사!BZ70</f>
        <v>0</v>
      </c>
      <c r="CA70" s="320">
        <f>[61]협력사!CA70</f>
        <v>0</v>
      </c>
      <c r="CB70" s="320">
        <f>[61]협력사!CB70</f>
        <v>0</v>
      </c>
      <c r="CC70" s="320">
        <f>[61]협력사!CC70</f>
        <v>0</v>
      </c>
      <c r="CD70" s="320">
        <f>[61]협력사!CD70</f>
        <v>0</v>
      </c>
      <c r="CE70" s="320">
        <f>[61]협력사!CE70</f>
        <v>0</v>
      </c>
      <c r="CF70" s="320">
        <f>[61]협력사!CF70</f>
        <v>0</v>
      </c>
      <c r="CG70" s="320">
        <f>[61]협력사!CG70</f>
        <v>0</v>
      </c>
      <c r="CH70" s="320">
        <f>[61]협력사!CH70</f>
        <v>0</v>
      </c>
      <c r="CI70" s="320">
        <f>[61]협력사!CI70</f>
        <v>0</v>
      </c>
      <c r="CJ70" s="320">
        <f>[61]협력사!CJ70</f>
        <v>0</v>
      </c>
      <c r="CK70" s="320">
        <f>[61]협력사!CK70</f>
        <v>0</v>
      </c>
    </row>
    <row r="71" spans="1:89" s="22" customFormat="1" ht="27.95" customHeight="1">
      <c r="A71" s="22" t="str">
        <f>[61]협력사!A71</f>
        <v>시중구매</v>
      </c>
      <c r="B71" s="422" t="str">
        <f>[61]협력사!B71</f>
        <v>신성인알파</v>
      </c>
      <c r="C71" s="422" t="str">
        <f>[61]협력사!C71</f>
        <v>시중구매</v>
      </c>
      <c r="D71" s="624"/>
      <c r="E71" s="463" t="str">
        <f>[61]협력사!E71</f>
        <v>MX5 / MV1a</v>
      </c>
      <c r="F71" s="463" t="str">
        <f>[61]협력사!F71</f>
        <v>50014454B / 30032710A</v>
      </c>
      <c r="G71" s="463">
        <f>[61]협력사!G71</f>
        <v>50014454</v>
      </c>
      <c r="H71" s="464" t="str">
        <f>[61]협력사!H71</f>
        <v>GLASS MTG BRACKET</v>
      </c>
      <c r="I71" s="462" t="str">
        <f>[61]협력사!I71</f>
        <v>SPCC</v>
      </c>
      <c r="J71" s="468">
        <f>[61]협력사!J71</f>
        <v>1.2</v>
      </c>
      <c r="K71" s="468">
        <f>[61]협력사!K71</f>
        <v>75</v>
      </c>
      <c r="L71" s="468">
        <f>[61]협력사!L71</f>
        <v>73</v>
      </c>
      <c r="M71" s="465">
        <f>[61]협력사!M71</f>
        <v>7.85</v>
      </c>
      <c r="N71" s="466">
        <f>[61]협력사!N71</f>
        <v>5.1574500000000002E-2</v>
      </c>
      <c r="O71" s="312" t="str">
        <f>[61]협력사!O71</f>
        <v>COIL</v>
      </c>
      <c r="P71" s="316">
        <f>[61]협력사!P71</f>
        <v>995</v>
      </c>
      <c r="Q71" s="317">
        <f>[61]협력사!Q71</f>
        <v>0</v>
      </c>
      <c r="R71" s="318">
        <f>[61]협력사!R71</f>
        <v>0</v>
      </c>
      <c r="S71" s="318">
        <f>[61]협력사!S71</f>
        <v>0</v>
      </c>
      <c r="T71" s="318">
        <f>[61]협력사!T71</f>
        <v>118.4</v>
      </c>
      <c r="U71" s="318">
        <f>[61]협력사!U71</f>
        <v>51.316627500000003</v>
      </c>
      <c r="V71" s="318">
        <f>[61]협력사!V71</f>
        <v>67.083372499999996</v>
      </c>
      <c r="W71" s="460">
        <f>[61]협력사!W71</f>
        <v>13.625033500000001</v>
      </c>
      <c r="X71" s="22">
        <f>[61]협력사!X71</f>
        <v>0</v>
      </c>
      <c r="Y71" s="301">
        <f>[61]협력사!Y71</f>
        <v>0</v>
      </c>
      <c r="Z71" s="470">
        <f>[61]협력사!Z71</f>
        <v>0</v>
      </c>
      <c r="AA71" s="471">
        <f>[61]협력사!AA71</f>
        <v>0</v>
      </c>
      <c r="AB71" s="472">
        <f>[61]협력사!AB71</f>
        <v>0</v>
      </c>
      <c r="AC71" s="472">
        <f>[61]협력사!AC71</f>
        <v>0</v>
      </c>
      <c r="AD71" s="472">
        <f>[61]협력사!AD71</f>
        <v>0</v>
      </c>
      <c r="AE71" s="472">
        <f>[61]협력사!AE71</f>
        <v>0</v>
      </c>
      <c r="AF71" s="472">
        <f>[61]협력사!AF71</f>
        <v>0</v>
      </c>
      <c r="AG71" s="472">
        <f>[61]협력사!AG71</f>
        <v>0</v>
      </c>
      <c r="AH71" s="337">
        <f>[61]협력사!AH71</f>
        <v>0</v>
      </c>
      <c r="AI71" s="472">
        <f>[61]협력사!AI71</f>
        <v>0</v>
      </c>
      <c r="AJ71" s="337">
        <f>[61]협력사!AJ71</f>
        <v>0</v>
      </c>
      <c r="AK71" s="472">
        <f>[61]협력사!AK71</f>
        <v>0</v>
      </c>
      <c r="AL71" s="472">
        <f>[61]협력사!AL71</f>
        <v>0</v>
      </c>
      <c r="AM71" s="472">
        <f>[61]협력사!AM71</f>
        <v>0</v>
      </c>
      <c r="AN71" s="472">
        <f>[61]협력사!AN71</f>
        <v>0</v>
      </c>
      <c r="AO71" s="472">
        <f>[61]협력사!AO71</f>
        <v>0</v>
      </c>
      <c r="AP71" s="472">
        <f>[61]협력사!AP71</f>
        <v>0</v>
      </c>
      <c r="AQ71" s="472">
        <f>[61]협력사!AQ71</f>
        <v>0</v>
      </c>
      <c r="AR71" s="472">
        <f>[61]협력사!AR71</f>
        <v>0</v>
      </c>
      <c r="AS71" s="472">
        <f>[61]협력사!AS71</f>
        <v>0</v>
      </c>
      <c r="AT71" s="337">
        <f>[61]협력사!AT71</f>
        <v>0</v>
      </c>
      <c r="AU71" s="337">
        <f>[61]협력사!AU71</f>
        <v>0</v>
      </c>
      <c r="AV71" s="337">
        <f>[61]협력사!AV71</f>
        <v>0</v>
      </c>
      <c r="AW71" s="337">
        <f>[61]협력사!AW71</f>
        <v>0</v>
      </c>
      <c r="AX71" s="337">
        <f>[61]협력사!AX71</f>
        <v>0</v>
      </c>
      <c r="AY71" s="337">
        <f>[61]협력사!AY71</f>
        <v>0</v>
      </c>
      <c r="AZ71" s="337">
        <f>[61]협력사!AZ71</f>
        <v>0</v>
      </c>
      <c r="BA71" s="337">
        <f>[61]협력사!BA71</f>
        <v>0</v>
      </c>
      <c r="BB71" s="337">
        <f>[61]협력사!BB71</f>
        <v>0</v>
      </c>
      <c r="BC71" s="337">
        <f>[61]협력사!BC71</f>
        <v>0</v>
      </c>
      <c r="BD71" s="338">
        <f>[61]협력사!BD71</f>
        <v>0</v>
      </c>
      <c r="BE71" s="324">
        <f>[61]협력사!BE71</f>
        <v>0</v>
      </c>
      <c r="BF71" s="22">
        <f>[61]협력사!BF71</f>
        <v>0</v>
      </c>
      <c r="BG71" s="320">
        <f>[61]협력사!BG71</f>
        <v>0</v>
      </c>
      <c r="BH71" s="320">
        <f>[61]협력사!BH71</f>
        <v>0</v>
      </c>
      <c r="BI71" s="320">
        <f>[61]협력사!BI71</f>
        <v>0</v>
      </c>
      <c r="BJ71" s="320">
        <f>[61]협력사!BJ71</f>
        <v>0</v>
      </c>
      <c r="BK71" s="320">
        <f>[61]협력사!BK71</f>
        <v>0</v>
      </c>
      <c r="BL71" s="320">
        <f>[61]협력사!BL71</f>
        <v>0</v>
      </c>
      <c r="BM71" s="320">
        <f>[61]협력사!BM71</f>
        <v>0</v>
      </c>
      <c r="BN71" s="320">
        <f>[61]협력사!BN71</f>
        <v>0</v>
      </c>
      <c r="BO71" s="320">
        <f>[61]협력사!BO71</f>
        <v>0</v>
      </c>
      <c r="BP71" s="320">
        <f>[61]협력사!BP71</f>
        <v>0</v>
      </c>
      <c r="BQ71" s="320">
        <f>[61]협력사!BQ71</f>
        <v>0</v>
      </c>
      <c r="BR71" s="320">
        <f>[61]협력사!BR71</f>
        <v>0</v>
      </c>
      <c r="BS71" s="320">
        <f>[61]협력사!BS71</f>
        <v>0</v>
      </c>
      <c r="BT71" s="320">
        <f>[61]협력사!BT71</f>
        <v>0</v>
      </c>
      <c r="BU71" s="320">
        <f>[61]협력사!BU71</f>
        <v>0</v>
      </c>
      <c r="BV71" s="320">
        <f>[61]협력사!BV71</f>
        <v>0</v>
      </c>
      <c r="BW71" s="320">
        <f>[61]협력사!BW71</f>
        <v>0</v>
      </c>
      <c r="BX71" s="320">
        <f>[61]협력사!BX71</f>
        <v>0</v>
      </c>
      <c r="BY71" s="320">
        <f>[61]협력사!BY71</f>
        <v>0</v>
      </c>
      <c r="BZ71" s="320">
        <f>[61]협력사!BZ71</f>
        <v>0</v>
      </c>
      <c r="CA71" s="320">
        <f>[61]협력사!CA71</f>
        <v>0</v>
      </c>
      <c r="CB71" s="320">
        <f>[61]협력사!CB71</f>
        <v>0</v>
      </c>
      <c r="CC71" s="320">
        <f>[61]협력사!CC71</f>
        <v>0</v>
      </c>
      <c r="CD71" s="320">
        <f>[61]협력사!CD71</f>
        <v>0</v>
      </c>
      <c r="CE71" s="320">
        <f>[61]협력사!CE71</f>
        <v>0</v>
      </c>
      <c r="CF71" s="320">
        <f>[61]협력사!CF71</f>
        <v>0</v>
      </c>
      <c r="CG71" s="320">
        <f>[61]협력사!CG71</f>
        <v>0</v>
      </c>
      <c r="CH71" s="320">
        <f>[61]협력사!CH71</f>
        <v>0</v>
      </c>
      <c r="CI71" s="320">
        <f>[61]협력사!CI71</f>
        <v>0</v>
      </c>
      <c r="CJ71" s="320">
        <f>[61]협력사!CJ71</f>
        <v>0</v>
      </c>
      <c r="CK71" s="320">
        <f>[61]협력사!CK71</f>
        <v>0</v>
      </c>
    </row>
    <row r="72" spans="1:89" s="22" customFormat="1" ht="27.95" customHeight="1">
      <c r="A72" s="22" t="str">
        <f>[61]협력사!A72</f>
        <v>호원오토KA4PE</v>
      </c>
      <c r="B72" s="422" t="str">
        <f>[61]협력사!B72</f>
        <v>AOS호원</v>
      </c>
      <c r="C72" s="422" t="str">
        <f>[61]협력사!C72</f>
        <v>호원오토KA4PE</v>
      </c>
      <c r="D72" s="624"/>
      <c r="E72" s="463" t="str">
        <f>[61]협력사!E72</f>
        <v>KA4-PE</v>
      </c>
      <c r="F72" s="463" t="str">
        <f>[61]협력사!F72</f>
        <v>81835-R0500 / 81845-R0500</v>
      </c>
      <c r="G72" s="463" t="str">
        <f>[61]협력사!G72</f>
        <v>81836/46-R0500</v>
      </c>
      <c r="H72" s="464" t="str">
        <f>[61]협력사!H72</f>
        <v>BRKT-T/GATE LIFTER,LH (일반사양)</v>
      </c>
      <c r="I72" s="462" t="str">
        <f>[61]협력사!I72</f>
        <v>SAPH440</v>
      </c>
      <c r="J72" s="468">
        <f>[61]협력사!J72</f>
        <v>4</v>
      </c>
      <c r="K72" s="468">
        <f>[61]협력사!K72</f>
        <v>157</v>
      </c>
      <c r="L72" s="468">
        <f>[61]협력사!L72</f>
        <v>73</v>
      </c>
      <c r="M72" s="465">
        <f>[61]협력사!M72</f>
        <v>7.85</v>
      </c>
      <c r="N72" s="466">
        <f>[61]협력사!N72</f>
        <v>0.35987539999999996</v>
      </c>
      <c r="O72" s="312" t="str">
        <f>[61]협력사!O72</f>
        <v>COIL</v>
      </c>
      <c r="P72" s="316">
        <f>[61]협력사!P72</f>
        <v>936.2</v>
      </c>
      <c r="Q72" s="317">
        <f>[61]협력사!Q72</f>
        <v>0</v>
      </c>
      <c r="R72" s="318">
        <f>[61]협력사!R72</f>
        <v>0</v>
      </c>
      <c r="S72" s="318">
        <f>[61]협력사!S72</f>
        <v>0</v>
      </c>
      <c r="T72" s="318">
        <f>[61]협력사!T72</f>
        <v>462.51000000000005</v>
      </c>
      <c r="U72" s="318">
        <f>[61]협력사!U72</f>
        <v>336.91534947999997</v>
      </c>
      <c r="V72" s="318">
        <f>[61]협력사!V72</f>
        <v>125.59465052000007</v>
      </c>
      <c r="W72" s="460">
        <f>[61]협력사!W72</f>
        <v>82.680278199999989</v>
      </c>
      <c r="X72" s="22">
        <f>[61]협력사!X72</f>
        <v>0</v>
      </c>
      <c r="Y72" s="301">
        <f>[61]협력사!Y72</f>
        <v>0</v>
      </c>
      <c r="Z72" s="470">
        <f>[61]협력사!Z72</f>
        <v>0</v>
      </c>
      <c r="AA72" s="471">
        <f>[61]협력사!AA72</f>
        <v>0</v>
      </c>
      <c r="AB72" s="472">
        <f>[61]협력사!AB72</f>
        <v>0</v>
      </c>
      <c r="AC72" s="472">
        <f>[61]협력사!AC72</f>
        <v>0</v>
      </c>
      <c r="AD72" s="472">
        <f>[61]협력사!AD72</f>
        <v>0</v>
      </c>
      <c r="AE72" s="472">
        <f>[61]협력사!AE72</f>
        <v>0</v>
      </c>
      <c r="AF72" s="472">
        <f>[61]협력사!AF72</f>
        <v>0</v>
      </c>
      <c r="AG72" s="472">
        <f>[61]협력사!AG72</f>
        <v>0</v>
      </c>
      <c r="AH72" s="337">
        <f>[61]협력사!AH72</f>
        <v>0</v>
      </c>
      <c r="AI72" s="472">
        <f>[61]협력사!AI72</f>
        <v>0</v>
      </c>
      <c r="AJ72" s="337">
        <f>[61]협력사!AJ72</f>
        <v>0</v>
      </c>
      <c r="AK72" s="472">
        <f>[61]협력사!AK72</f>
        <v>0</v>
      </c>
      <c r="AL72" s="472">
        <f>[61]협력사!AL72</f>
        <v>0</v>
      </c>
      <c r="AM72" s="472">
        <f>[61]협력사!AM72</f>
        <v>0</v>
      </c>
      <c r="AN72" s="472">
        <f>[61]협력사!AN72</f>
        <v>0</v>
      </c>
      <c r="AO72" s="472">
        <f>[61]협력사!AO72</f>
        <v>0</v>
      </c>
      <c r="AP72" s="472">
        <f>[61]협력사!AP72</f>
        <v>0</v>
      </c>
      <c r="AQ72" s="472">
        <f>[61]협력사!AQ72</f>
        <v>0</v>
      </c>
      <c r="AR72" s="472">
        <f>[61]협력사!AR72</f>
        <v>0</v>
      </c>
      <c r="AS72" s="472">
        <f>[61]협력사!AS72</f>
        <v>0</v>
      </c>
      <c r="AT72" s="337">
        <f>[61]협력사!AT72</f>
        <v>0</v>
      </c>
      <c r="AU72" s="337">
        <f>[61]협력사!AU72</f>
        <v>0</v>
      </c>
      <c r="AV72" s="337">
        <f>[61]협력사!AV72</f>
        <v>0</v>
      </c>
      <c r="AW72" s="337">
        <f>[61]협력사!AW72</f>
        <v>0</v>
      </c>
      <c r="AX72" s="337">
        <f>[61]협력사!AX72</f>
        <v>0</v>
      </c>
      <c r="AY72" s="337">
        <f>[61]협력사!AY72</f>
        <v>0</v>
      </c>
      <c r="AZ72" s="337">
        <f>[61]협력사!AZ72</f>
        <v>0</v>
      </c>
      <c r="BA72" s="337">
        <f>[61]협력사!BA72</f>
        <v>0</v>
      </c>
      <c r="BB72" s="337">
        <f>[61]협력사!BB72</f>
        <v>0</v>
      </c>
      <c r="BC72" s="337">
        <f>[61]협력사!BC72</f>
        <v>0</v>
      </c>
      <c r="BD72" s="338">
        <f>[61]협력사!BD72</f>
        <v>0</v>
      </c>
      <c r="BE72" s="324">
        <f>[61]협력사!BE72</f>
        <v>0</v>
      </c>
      <c r="BF72" s="22">
        <f>[61]협력사!BF72</f>
        <v>0</v>
      </c>
      <c r="BG72" s="320">
        <f>[61]협력사!BG72</f>
        <v>0</v>
      </c>
      <c r="BH72" s="320">
        <f>[61]협력사!BH72</f>
        <v>0</v>
      </c>
      <c r="BI72" s="320">
        <f>[61]협력사!BI72</f>
        <v>0</v>
      </c>
      <c r="BJ72" s="320">
        <f>[61]협력사!BJ72</f>
        <v>0</v>
      </c>
      <c r="BK72" s="320">
        <f>[61]협력사!BK72</f>
        <v>0</v>
      </c>
      <c r="BL72" s="320">
        <f>[61]협력사!BL72</f>
        <v>0</v>
      </c>
      <c r="BM72" s="320">
        <f>[61]협력사!BM72</f>
        <v>0</v>
      </c>
      <c r="BN72" s="320">
        <f>[61]협력사!BN72</f>
        <v>0</v>
      </c>
      <c r="BO72" s="320">
        <f>[61]협력사!BO72</f>
        <v>0</v>
      </c>
      <c r="BP72" s="320">
        <f>[61]협력사!BP72</f>
        <v>0</v>
      </c>
      <c r="BQ72" s="320">
        <f>[61]협력사!BQ72</f>
        <v>0</v>
      </c>
      <c r="BR72" s="320">
        <f>[61]협력사!BR72</f>
        <v>0</v>
      </c>
      <c r="BS72" s="320">
        <f>[61]협력사!BS72</f>
        <v>0</v>
      </c>
      <c r="BT72" s="320">
        <f>[61]협력사!BT72</f>
        <v>0</v>
      </c>
      <c r="BU72" s="320">
        <f>[61]협력사!BU72</f>
        <v>0</v>
      </c>
      <c r="BV72" s="320">
        <f>[61]협력사!BV72</f>
        <v>0</v>
      </c>
      <c r="BW72" s="320">
        <f>[61]협력사!BW72</f>
        <v>0</v>
      </c>
      <c r="BX72" s="320">
        <f>[61]협력사!BX72</f>
        <v>0</v>
      </c>
      <c r="BY72" s="320">
        <f>[61]협력사!BY72</f>
        <v>0</v>
      </c>
      <c r="BZ72" s="320">
        <f>[61]협력사!BZ72</f>
        <v>0</v>
      </c>
      <c r="CA72" s="320">
        <f>[61]협력사!CA72</f>
        <v>0</v>
      </c>
      <c r="CB72" s="320">
        <f>[61]협력사!CB72</f>
        <v>0</v>
      </c>
      <c r="CC72" s="320">
        <f>[61]협력사!CC72</f>
        <v>0</v>
      </c>
      <c r="CD72" s="320">
        <f>[61]협력사!CD72</f>
        <v>0</v>
      </c>
      <c r="CE72" s="320">
        <f>[61]협력사!CE72</f>
        <v>0</v>
      </c>
      <c r="CF72" s="320">
        <f>[61]협력사!CF72</f>
        <v>0</v>
      </c>
      <c r="CG72" s="320">
        <f>[61]협력사!CG72</f>
        <v>0</v>
      </c>
      <c r="CH72" s="320">
        <f>[61]협력사!CH72</f>
        <v>0</v>
      </c>
      <c r="CI72" s="320">
        <f>[61]협력사!CI72</f>
        <v>0</v>
      </c>
      <c r="CJ72" s="320">
        <f>[61]협력사!CJ72</f>
        <v>0</v>
      </c>
      <c r="CK72" s="320">
        <f>[61]협력사!CK72</f>
        <v>0</v>
      </c>
    </row>
    <row r="73" spans="1:89" s="22" customFormat="1" ht="27.95" customHeight="1">
      <c r="A73" s="22" t="str">
        <f>[61]협력사!A73</f>
        <v>호원오토KA4PE</v>
      </c>
      <c r="B73" s="422" t="str">
        <f>[61]협력사!B73</f>
        <v>AOS호원</v>
      </c>
      <c r="C73" s="422" t="str">
        <f>[61]협력사!C73</f>
        <v>호원오토KA4PE</v>
      </c>
      <c r="D73" s="624"/>
      <c r="E73" s="463" t="str">
        <f>[61]협력사!E73</f>
        <v>KA4-PE</v>
      </c>
      <c r="F73" s="463" t="str">
        <f>[61]협력사!F73</f>
        <v>81835-R0600 / 81845-R0600</v>
      </c>
      <c r="G73" s="463" t="str">
        <f>[61]협력사!G73</f>
        <v>81836/46-R0600</v>
      </c>
      <c r="H73" s="464" t="str">
        <f>[61]협력사!H73</f>
        <v>BRKT-T/GATE LIFTER,LH (일반사양)</v>
      </c>
      <c r="I73" s="462" t="str">
        <f>[61]협력사!I73</f>
        <v>SAPH440</v>
      </c>
      <c r="J73" s="468">
        <f>[61]협력사!J73</f>
        <v>4</v>
      </c>
      <c r="K73" s="468">
        <f>[61]협력사!K73</f>
        <v>142</v>
      </c>
      <c r="L73" s="468">
        <f>[61]협력사!L73</f>
        <v>70</v>
      </c>
      <c r="M73" s="465">
        <f>[61]협력사!M73</f>
        <v>7.85</v>
      </c>
      <c r="N73" s="466">
        <f>[61]협력사!N73</f>
        <v>0.312116</v>
      </c>
      <c r="O73" s="312" t="str">
        <f>[61]협력사!O73</f>
        <v>COIL</v>
      </c>
      <c r="P73" s="316">
        <f>[61]협력사!P73</f>
        <v>936.2</v>
      </c>
      <c r="Q73" s="317">
        <f>[61]협력사!Q73</f>
        <v>0</v>
      </c>
      <c r="R73" s="318">
        <f>[61]협력사!R73</f>
        <v>0</v>
      </c>
      <c r="S73" s="318">
        <f>[61]협력사!S73</f>
        <v>0</v>
      </c>
      <c r="T73" s="318">
        <f>[61]협력사!T73</f>
        <v>575.42000000000007</v>
      </c>
      <c r="U73" s="318">
        <f>[61]협력사!U73</f>
        <v>292.20299919999997</v>
      </c>
      <c r="V73" s="318">
        <f>[61]협력사!V73</f>
        <v>283.21700080000011</v>
      </c>
      <c r="W73" s="460">
        <f>[61]협력사!W73</f>
        <v>70.993991999999992</v>
      </c>
      <c r="X73" s="22">
        <f>[61]협력사!X73</f>
        <v>0</v>
      </c>
      <c r="Y73" s="301">
        <f>[61]협력사!Y73</f>
        <v>0</v>
      </c>
      <c r="Z73" s="470">
        <f>[61]협력사!Z73</f>
        <v>0</v>
      </c>
      <c r="AA73" s="471">
        <f>[61]협력사!AA73</f>
        <v>0</v>
      </c>
      <c r="AB73" s="472">
        <f>[61]협력사!AB73</f>
        <v>0</v>
      </c>
      <c r="AC73" s="472">
        <f>[61]협력사!AC73</f>
        <v>0</v>
      </c>
      <c r="AD73" s="472">
        <f>[61]협력사!AD73</f>
        <v>0</v>
      </c>
      <c r="AE73" s="472">
        <f>[61]협력사!AE73</f>
        <v>0</v>
      </c>
      <c r="AF73" s="472">
        <f>[61]협력사!AF73</f>
        <v>0</v>
      </c>
      <c r="AG73" s="472">
        <f>[61]협력사!AG73</f>
        <v>0</v>
      </c>
      <c r="AH73" s="337">
        <f>[61]협력사!AH73</f>
        <v>0</v>
      </c>
      <c r="AI73" s="472">
        <f>[61]협력사!AI73</f>
        <v>0</v>
      </c>
      <c r="AJ73" s="337">
        <f>[61]협력사!AJ73</f>
        <v>0</v>
      </c>
      <c r="AK73" s="472">
        <f>[61]협력사!AK73</f>
        <v>0</v>
      </c>
      <c r="AL73" s="472">
        <f>[61]협력사!AL73</f>
        <v>0</v>
      </c>
      <c r="AM73" s="472">
        <f>[61]협력사!AM73</f>
        <v>0</v>
      </c>
      <c r="AN73" s="472">
        <f>[61]협력사!AN73</f>
        <v>0</v>
      </c>
      <c r="AO73" s="472">
        <f>[61]협력사!AO73</f>
        <v>0</v>
      </c>
      <c r="AP73" s="472">
        <f>[61]협력사!AP73</f>
        <v>0</v>
      </c>
      <c r="AQ73" s="472">
        <f>[61]협력사!AQ73</f>
        <v>0</v>
      </c>
      <c r="AR73" s="472">
        <f>[61]협력사!AR73</f>
        <v>0</v>
      </c>
      <c r="AS73" s="472">
        <f>[61]협력사!AS73</f>
        <v>0</v>
      </c>
      <c r="AT73" s="337">
        <f>[61]협력사!AT73</f>
        <v>0</v>
      </c>
      <c r="AU73" s="337">
        <f>[61]협력사!AU73</f>
        <v>0</v>
      </c>
      <c r="AV73" s="337">
        <f>[61]협력사!AV73</f>
        <v>0</v>
      </c>
      <c r="AW73" s="337">
        <f>[61]협력사!AW73</f>
        <v>0</v>
      </c>
      <c r="AX73" s="337">
        <f>[61]협력사!AX73</f>
        <v>0</v>
      </c>
      <c r="AY73" s="337">
        <f>[61]협력사!AY73</f>
        <v>0</v>
      </c>
      <c r="AZ73" s="337">
        <f>[61]협력사!AZ73</f>
        <v>0</v>
      </c>
      <c r="BA73" s="337">
        <f>[61]협력사!BA73</f>
        <v>0</v>
      </c>
      <c r="BB73" s="337">
        <f>[61]협력사!BB73</f>
        <v>0</v>
      </c>
      <c r="BC73" s="337">
        <f>[61]협력사!BC73</f>
        <v>0</v>
      </c>
      <c r="BD73" s="338">
        <f>[61]협력사!BD73</f>
        <v>0</v>
      </c>
      <c r="BE73" s="324">
        <f>[61]협력사!BE73</f>
        <v>0</v>
      </c>
      <c r="BF73" s="22">
        <f>[61]협력사!BF73</f>
        <v>0</v>
      </c>
      <c r="BG73" s="320">
        <f>[61]협력사!BG73</f>
        <v>0</v>
      </c>
      <c r="BH73" s="320">
        <f>[61]협력사!BH73</f>
        <v>0</v>
      </c>
      <c r="BI73" s="320">
        <f>[61]협력사!BI73</f>
        <v>0</v>
      </c>
      <c r="BJ73" s="320">
        <f>[61]협력사!BJ73</f>
        <v>0</v>
      </c>
      <c r="BK73" s="320">
        <f>[61]협력사!BK73</f>
        <v>0</v>
      </c>
      <c r="BL73" s="320">
        <f>[61]협력사!BL73</f>
        <v>0</v>
      </c>
      <c r="BM73" s="320">
        <f>[61]협력사!BM73</f>
        <v>0</v>
      </c>
      <c r="BN73" s="320">
        <f>[61]협력사!BN73</f>
        <v>0</v>
      </c>
      <c r="BO73" s="320">
        <f>[61]협력사!BO73</f>
        <v>0</v>
      </c>
      <c r="BP73" s="320">
        <f>[61]협력사!BP73</f>
        <v>0</v>
      </c>
      <c r="BQ73" s="320">
        <f>[61]협력사!BQ73</f>
        <v>0</v>
      </c>
      <c r="BR73" s="320">
        <f>[61]협력사!BR73</f>
        <v>0</v>
      </c>
      <c r="BS73" s="320">
        <f>[61]협력사!BS73</f>
        <v>0</v>
      </c>
      <c r="BT73" s="320">
        <f>[61]협력사!BT73</f>
        <v>0</v>
      </c>
      <c r="BU73" s="320">
        <f>[61]협력사!BU73</f>
        <v>0</v>
      </c>
      <c r="BV73" s="320">
        <f>[61]협력사!BV73</f>
        <v>0</v>
      </c>
      <c r="BW73" s="320">
        <f>[61]협력사!BW73</f>
        <v>0</v>
      </c>
      <c r="BX73" s="320">
        <f>[61]협력사!BX73</f>
        <v>0</v>
      </c>
      <c r="BY73" s="320">
        <f>[61]협력사!BY73</f>
        <v>0</v>
      </c>
      <c r="BZ73" s="320">
        <f>[61]협력사!BZ73</f>
        <v>0</v>
      </c>
      <c r="CA73" s="320">
        <f>[61]협력사!CA73</f>
        <v>0</v>
      </c>
      <c r="CB73" s="320">
        <f>[61]협력사!CB73</f>
        <v>0</v>
      </c>
      <c r="CC73" s="320">
        <f>[61]협력사!CC73</f>
        <v>0</v>
      </c>
      <c r="CD73" s="320">
        <f>[61]협력사!CD73</f>
        <v>0</v>
      </c>
      <c r="CE73" s="320">
        <f>[61]협력사!CE73</f>
        <v>0</v>
      </c>
      <c r="CF73" s="320">
        <f>[61]협력사!CF73</f>
        <v>0</v>
      </c>
      <c r="CG73" s="320">
        <f>[61]협력사!CG73</f>
        <v>0</v>
      </c>
      <c r="CH73" s="320">
        <f>[61]협력사!CH73</f>
        <v>0</v>
      </c>
      <c r="CI73" s="320">
        <f>[61]협력사!CI73</f>
        <v>0</v>
      </c>
      <c r="CJ73" s="320">
        <f>[61]협력사!CJ73</f>
        <v>0</v>
      </c>
      <c r="CK73" s="320">
        <f>[61]협력사!CK73</f>
        <v>0</v>
      </c>
    </row>
    <row r="74" spans="1:89" s="22" customFormat="1" ht="27.95" customHeight="1">
      <c r="A74" s="22" t="str">
        <f>[61]협력사!A74</f>
        <v>시중구매</v>
      </c>
      <c r="B74" s="422" t="str">
        <f>[61]협력사!B74</f>
        <v>신성인알파</v>
      </c>
      <c r="C74" s="422" t="str">
        <f>[61]협력사!C74</f>
        <v>시중구매</v>
      </c>
      <c r="D74" s="624"/>
      <c r="E74" s="463" t="str">
        <f>[61]협력사!E74</f>
        <v>MV1a</v>
      </c>
      <c r="F74" s="463" t="str">
        <f>[61]협력사!F74</f>
        <v>30032843A</v>
      </c>
      <c r="G74" s="463">
        <f>[61]협력사!G74</f>
        <v>50032843</v>
      </c>
      <c r="H74" s="464" t="str">
        <f>[61]협력사!H74</f>
        <v>MOUNTING BRACKET LH</v>
      </c>
      <c r="I74" s="462" t="str">
        <f>[61]협력사!I74</f>
        <v>SPCC</v>
      </c>
      <c r="J74" s="468">
        <f>[61]협력사!J74</f>
        <v>2</v>
      </c>
      <c r="K74" s="468">
        <f>[61]협력사!K74</f>
        <v>389</v>
      </c>
      <c r="L74" s="468">
        <f>[61]협력사!L74</f>
        <v>70</v>
      </c>
      <c r="M74" s="465">
        <f>[61]협력사!M74</f>
        <v>7.85</v>
      </c>
      <c r="N74" s="466">
        <f>[61]협력사!N74</f>
        <v>0.42751099999999997</v>
      </c>
      <c r="O74" s="312" t="str">
        <f>[61]협력사!O74</f>
        <v>COIL</v>
      </c>
      <c r="P74" s="316">
        <f>[61]협력사!P74</f>
        <v>1006</v>
      </c>
      <c r="Q74" s="317">
        <f>[61]협력사!Q74</f>
        <v>0</v>
      </c>
      <c r="R74" s="318">
        <f>[61]협력사!R74</f>
        <v>0</v>
      </c>
      <c r="S74" s="318">
        <f>[61]협력사!S74</f>
        <v>0</v>
      </c>
      <c r="T74" s="318">
        <f>[61]협력사!T74</f>
        <v>218</v>
      </c>
      <c r="U74" s="318">
        <f>[61]협력사!U74</f>
        <v>430.07606600000003</v>
      </c>
      <c r="V74" s="318">
        <f>[61]협력사!V74</f>
        <v>-212.07606600000003</v>
      </c>
      <c r="W74" s="460">
        <f>[61]협력사!W74</f>
        <v>51.900713000000017</v>
      </c>
      <c r="X74" s="22">
        <f>[61]협력사!X74</f>
        <v>0</v>
      </c>
      <c r="Y74" s="301">
        <f>[61]협력사!Y74</f>
        <v>0</v>
      </c>
      <c r="Z74" s="470">
        <f>[61]협력사!Z74</f>
        <v>0</v>
      </c>
      <c r="AA74" s="471">
        <f>[61]협력사!AA74</f>
        <v>0</v>
      </c>
      <c r="AB74" s="472">
        <f>[61]협력사!AB74</f>
        <v>0</v>
      </c>
      <c r="AC74" s="472">
        <f>[61]협력사!AC74</f>
        <v>0</v>
      </c>
      <c r="AD74" s="472">
        <f>[61]협력사!AD74</f>
        <v>0</v>
      </c>
      <c r="AE74" s="472">
        <f>[61]협력사!AE74</f>
        <v>0</v>
      </c>
      <c r="AF74" s="472">
        <f>[61]협력사!AF74</f>
        <v>0</v>
      </c>
      <c r="AG74" s="472">
        <f>[61]협력사!AG74</f>
        <v>0</v>
      </c>
      <c r="AH74" s="337">
        <f>[61]협력사!AH74</f>
        <v>0</v>
      </c>
      <c r="AI74" s="472">
        <f>[61]협력사!AI74</f>
        <v>0</v>
      </c>
      <c r="AJ74" s="337">
        <f>[61]협력사!AJ74</f>
        <v>0</v>
      </c>
      <c r="AK74" s="472">
        <f>[61]협력사!AK74</f>
        <v>0</v>
      </c>
      <c r="AL74" s="472">
        <f>[61]협력사!AL74</f>
        <v>0</v>
      </c>
      <c r="AM74" s="472">
        <f>[61]협력사!AM74</f>
        <v>0</v>
      </c>
      <c r="AN74" s="472">
        <f>[61]협력사!AN74</f>
        <v>0</v>
      </c>
      <c r="AO74" s="472">
        <f>[61]협력사!AO74</f>
        <v>0</v>
      </c>
      <c r="AP74" s="472">
        <f>[61]협력사!AP74</f>
        <v>0</v>
      </c>
      <c r="AQ74" s="472">
        <f>[61]협력사!AQ74</f>
        <v>0</v>
      </c>
      <c r="AR74" s="472">
        <f>[61]협력사!AR74</f>
        <v>0</v>
      </c>
      <c r="AS74" s="472">
        <f>[61]협력사!AS74</f>
        <v>0</v>
      </c>
      <c r="AT74" s="337">
        <f>[61]협력사!AT74</f>
        <v>0</v>
      </c>
      <c r="AU74" s="337">
        <f>[61]협력사!AU74</f>
        <v>0</v>
      </c>
      <c r="AV74" s="337">
        <f>[61]협력사!AV74</f>
        <v>0</v>
      </c>
      <c r="AW74" s="337">
        <f>[61]협력사!AW74</f>
        <v>0</v>
      </c>
      <c r="AX74" s="337">
        <f>[61]협력사!AX74</f>
        <v>0</v>
      </c>
      <c r="AY74" s="337">
        <f>[61]협력사!AY74</f>
        <v>0</v>
      </c>
      <c r="AZ74" s="337">
        <f>[61]협력사!AZ74</f>
        <v>0</v>
      </c>
      <c r="BA74" s="337">
        <f>[61]협력사!BA74</f>
        <v>0</v>
      </c>
      <c r="BB74" s="337">
        <f>[61]협력사!BB74</f>
        <v>0</v>
      </c>
      <c r="BC74" s="337">
        <f>[61]협력사!BC74</f>
        <v>0</v>
      </c>
      <c r="BD74" s="338">
        <f>[61]협력사!BD74</f>
        <v>0</v>
      </c>
      <c r="BE74" s="324">
        <f>[61]협력사!BE74</f>
        <v>0</v>
      </c>
      <c r="BF74" s="22">
        <f>[61]협력사!BF74</f>
        <v>0</v>
      </c>
      <c r="BG74" s="320">
        <f>[61]협력사!BG74</f>
        <v>0</v>
      </c>
      <c r="BH74" s="320">
        <f>[61]협력사!BH74</f>
        <v>0</v>
      </c>
      <c r="BI74" s="320">
        <f>[61]협력사!BI74</f>
        <v>0</v>
      </c>
      <c r="BJ74" s="320">
        <f>[61]협력사!BJ74</f>
        <v>0</v>
      </c>
      <c r="BK74" s="320">
        <f>[61]협력사!BK74</f>
        <v>0</v>
      </c>
      <c r="BL74" s="320">
        <f>[61]협력사!BL74</f>
        <v>0</v>
      </c>
      <c r="BM74" s="320">
        <f>[61]협력사!BM74</f>
        <v>0</v>
      </c>
      <c r="BN74" s="320">
        <f>[61]협력사!BN74</f>
        <v>0</v>
      </c>
      <c r="BO74" s="320">
        <f>[61]협력사!BO74</f>
        <v>0</v>
      </c>
      <c r="BP74" s="320">
        <f>[61]협력사!BP74</f>
        <v>0</v>
      </c>
      <c r="BQ74" s="320">
        <f>[61]협력사!BQ74</f>
        <v>0</v>
      </c>
      <c r="BR74" s="320">
        <f>[61]협력사!BR74</f>
        <v>0</v>
      </c>
      <c r="BS74" s="320">
        <f>[61]협력사!BS74</f>
        <v>0</v>
      </c>
      <c r="BT74" s="320">
        <f>[61]협력사!BT74</f>
        <v>0</v>
      </c>
      <c r="BU74" s="320">
        <f>[61]협력사!BU74</f>
        <v>0</v>
      </c>
      <c r="BV74" s="320">
        <f>[61]협력사!BV74</f>
        <v>0</v>
      </c>
      <c r="BW74" s="320">
        <f>[61]협력사!BW74</f>
        <v>0</v>
      </c>
      <c r="BX74" s="320">
        <f>[61]협력사!BX74</f>
        <v>0</v>
      </c>
      <c r="BY74" s="320">
        <f>[61]협력사!BY74</f>
        <v>0</v>
      </c>
      <c r="BZ74" s="320">
        <f>[61]협력사!BZ74</f>
        <v>0</v>
      </c>
      <c r="CA74" s="320">
        <f>[61]협력사!CA74</f>
        <v>0</v>
      </c>
      <c r="CB74" s="320">
        <f>[61]협력사!CB74</f>
        <v>0</v>
      </c>
      <c r="CC74" s="320">
        <f>[61]협력사!CC74</f>
        <v>0</v>
      </c>
      <c r="CD74" s="320">
        <f>[61]협력사!CD74</f>
        <v>0</v>
      </c>
      <c r="CE74" s="320">
        <f>[61]협력사!CE74</f>
        <v>0</v>
      </c>
      <c r="CF74" s="320">
        <f>[61]협력사!CF74</f>
        <v>0</v>
      </c>
      <c r="CG74" s="320">
        <f>[61]협력사!CG74</f>
        <v>0</v>
      </c>
      <c r="CH74" s="320">
        <f>[61]협력사!CH74</f>
        <v>0</v>
      </c>
      <c r="CI74" s="320">
        <f>[61]협력사!CI74</f>
        <v>0</v>
      </c>
      <c r="CJ74" s="320">
        <f>[61]협력사!CJ74</f>
        <v>0</v>
      </c>
      <c r="CK74" s="320">
        <f>[61]협력사!CK74</f>
        <v>0</v>
      </c>
    </row>
    <row r="75" spans="1:89" s="22" customFormat="1" ht="27.95" customHeight="1">
      <c r="A75" s="22" t="str">
        <f>[61]협력사!A75</f>
        <v>시중구매</v>
      </c>
      <c r="B75" s="422" t="str">
        <f>[61]협력사!B75</f>
        <v>신성인알파</v>
      </c>
      <c r="C75" s="422" t="str">
        <f>[61]협력사!C75</f>
        <v>시중구매</v>
      </c>
      <c r="D75" s="624"/>
      <c r="E75" s="463" t="str">
        <f>[61]협력사!E75</f>
        <v>MV1a</v>
      </c>
      <c r="F75" s="463" t="str">
        <f>[61]협력사!F75</f>
        <v>30032844A</v>
      </c>
      <c r="G75" s="463">
        <f>[61]협력사!G75</f>
        <v>50032844</v>
      </c>
      <c r="H75" s="464" t="str">
        <f>[61]협력사!H75</f>
        <v>MOUNTING BRACKET RH</v>
      </c>
      <c r="I75" s="462" t="str">
        <f>[61]협력사!I75</f>
        <v>SPCC</v>
      </c>
      <c r="J75" s="468">
        <f>[61]협력사!J75</f>
        <v>2</v>
      </c>
      <c r="K75" s="468">
        <f>[61]협력사!K75</f>
        <v>389</v>
      </c>
      <c r="L75" s="468">
        <f>[61]협력사!L75</f>
        <v>70</v>
      </c>
      <c r="M75" s="465">
        <f>[61]협력사!M75</f>
        <v>7.85</v>
      </c>
      <c r="N75" s="466">
        <f>[61]협력사!N75</f>
        <v>0.42751099999999997</v>
      </c>
      <c r="O75" s="312" t="str">
        <f>[61]협력사!O75</f>
        <v>COIL</v>
      </c>
      <c r="P75" s="316">
        <f>[61]협력사!P75</f>
        <v>1006</v>
      </c>
      <c r="Q75" s="317">
        <f>[61]협력사!Q75</f>
        <v>0</v>
      </c>
      <c r="R75" s="318">
        <f>[61]협력사!R75</f>
        <v>0</v>
      </c>
      <c r="S75" s="318">
        <f>[61]협력사!S75</f>
        <v>0</v>
      </c>
      <c r="T75" s="318">
        <f>[61]협력사!T75</f>
        <v>218</v>
      </c>
      <c r="U75" s="318">
        <f>[61]협력사!U75</f>
        <v>430.07606600000003</v>
      </c>
      <c r="V75" s="318">
        <f>[61]협력사!V75</f>
        <v>-212.07606600000003</v>
      </c>
      <c r="W75" s="460">
        <f>[61]협력사!W75</f>
        <v>51.900713000000017</v>
      </c>
      <c r="X75" s="22">
        <f>[61]협력사!X75</f>
        <v>0</v>
      </c>
      <c r="Y75" s="301">
        <f>[61]협력사!Y75</f>
        <v>0</v>
      </c>
      <c r="Z75" s="470">
        <f>[61]협력사!Z75</f>
        <v>0</v>
      </c>
      <c r="AA75" s="471">
        <f>[61]협력사!AA75</f>
        <v>0</v>
      </c>
      <c r="AB75" s="472">
        <f>[61]협력사!AB75</f>
        <v>0</v>
      </c>
      <c r="AC75" s="472">
        <f>[61]협력사!AC75</f>
        <v>0</v>
      </c>
      <c r="AD75" s="472">
        <f>[61]협력사!AD75</f>
        <v>0</v>
      </c>
      <c r="AE75" s="472">
        <f>[61]협력사!AE75</f>
        <v>0</v>
      </c>
      <c r="AF75" s="472">
        <f>[61]협력사!AF75</f>
        <v>0</v>
      </c>
      <c r="AG75" s="472">
        <f>[61]협력사!AG75</f>
        <v>0</v>
      </c>
      <c r="AH75" s="337">
        <f>[61]협력사!AH75</f>
        <v>0</v>
      </c>
      <c r="AI75" s="472">
        <f>[61]협력사!AI75</f>
        <v>0</v>
      </c>
      <c r="AJ75" s="337">
        <f>[61]협력사!AJ75</f>
        <v>0</v>
      </c>
      <c r="AK75" s="472">
        <f>[61]협력사!AK75</f>
        <v>0</v>
      </c>
      <c r="AL75" s="472">
        <f>[61]협력사!AL75</f>
        <v>0</v>
      </c>
      <c r="AM75" s="472">
        <f>[61]협력사!AM75</f>
        <v>0</v>
      </c>
      <c r="AN75" s="472">
        <f>[61]협력사!AN75</f>
        <v>0</v>
      </c>
      <c r="AO75" s="472">
        <f>[61]협력사!AO75</f>
        <v>0</v>
      </c>
      <c r="AP75" s="472">
        <f>[61]협력사!AP75</f>
        <v>0</v>
      </c>
      <c r="AQ75" s="472">
        <f>[61]협력사!AQ75</f>
        <v>0</v>
      </c>
      <c r="AR75" s="472">
        <f>[61]협력사!AR75</f>
        <v>0</v>
      </c>
      <c r="AS75" s="472">
        <f>[61]협력사!AS75</f>
        <v>0</v>
      </c>
      <c r="AT75" s="337">
        <f>[61]협력사!AT75</f>
        <v>0</v>
      </c>
      <c r="AU75" s="337">
        <f>[61]협력사!AU75</f>
        <v>0</v>
      </c>
      <c r="AV75" s="337">
        <f>[61]협력사!AV75</f>
        <v>0</v>
      </c>
      <c r="AW75" s="337">
        <f>[61]협력사!AW75</f>
        <v>0</v>
      </c>
      <c r="AX75" s="337">
        <f>[61]협력사!AX75</f>
        <v>0</v>
      </c>
      <c r="AY75" s="337">
        <f>[61]협력사!AY75</f>
        <v>0</v>
      </c>
      <c r="AZ75" s="337">
        <f>[61]협력사!AZ75</f>
        <v>0</v>
      </c>
      <c r="BA75" s="337">
        <f>[61]협력사!BA75</f>
        <v>0</v>
      </c>
      <c r="BB75" s="337">
        <f>[61]협력사!BB75</f>
        <v>0</v>
      </c>
      <c r="BC75" s="337">
        <f>[61]협력사!BC75</f>
        <v>0</v>
      </c>
      <c r="BD75" s="338">
        <f>[61]협력사!BD75</f>
        <v>0</v>
      </c>
      <c r="BE75" s="324">
        <f>[61]협력사!BE75</f>
        <v>0</v>
      </c>
      <c r="BF75" s="22">
        <f>[61]협력사!BF75</f>
        <v>0</v>
      </c>
      <c r="BG75" s="320">
        <f>[61]협력사!BG75</f>
        <v>0</v>
      </c>
      <c r="BH75" s="320">
        <f>[61]협력사!BH75</f>
        <v>0</v>
      </c>
      <c r="BI75" s="320">
        <f>[61]협력사!BI75</f>
        <v>0</v>
      </c>
      <c r="BJ75" s="320">
        <f>[61]협력사!BJ75</f>
        <v>0</v>
      </c>
      <c r="BK75" s="320">
        <f>[61]협력사!BK75</f>
        <v>0</v>
      </c>
      <c r="BL75" s="320">
        <f>[61]협력사!BL75</f>
        <v>0</v>
      </c>
      <c r="BM75" s="320">
        <f>[61]협력사!BM75</f>
        <v>0</v>
      </c>
      <c r="BN75" s="320">
        <f>[61]협력사!BN75</f>
        <v>0</v>
      </c>
      <c r="BO75" s="320">
        <f>[61]협력사!BO75</f>
        <v>0</v>
      </c>
      <c r="BP75" s="320">
        <f>[61]협력사!BP75</f>
        <v>0</v>
      </c>
      <c r="BQ75" s="320">
        <f>[61]협력사!BQ75</f>
        <v>0</v>
      </c>
      <c r="BR75" s="320">
        <f>[61]협력사!BR75</f>
        <v>0</v>
      </c>
      <c r="BS75" s="320">
        <f>[61]협력사!BS75</f>
        <v>0</v>
      </c>
      <c r="BT75" s="320">
        <f>[61]협력사!BT75</f>
        <v>0</v>
      </c>
      <c r="BU75" s="320">
        <f>[61]협력사!BU75</f>
        <v>0</v>
      </c>
      <c r="BV75" s="320">
        <f>[61]협력사!BV75</f>
        <v>0</v>
      </c>
      <c r="BW75" s="320">
        <f>[61]협력사!BW75</f>
        <v>0</v>
      </c>
      <c r="BX75" s="320">
        <f>[61]협력사!BX75</f>
        <v>0</v>
      </c>
      <c r="BY75" s="320">
        <f>[61]협력사!BY75</f>
        <v>0</v>
      </c>
      <c r="BZ75" s="320">
        <f>[61]협력사!BZ75</f>
        <v>0</v>
      </c>
      <c r="CA75" s="320">
        <f>[61]협력사!CA75</f>
        <v>0</v>
      </c>
      <c r="CB75" s="320">
        <f>[61]협력사!CB75</f>
        <v>0</v>
      </c>
      <c r="CC75" s="320">
        <f>[61]협력사!CC75</f>
        <v>0</v>
      </c>
      <c r="CD75" s="320">
        <f>[61]협력사!CD75</f>
        <v>0</v>
      </c>
      <c r="CE75" s="320">
        <f>[61]협력사!CE75</f>
        <v>0</v>
      </c>
      <c r="CF75" s="320">
        <f>[61]협력사!CF75</f>
        <v>0</v>
      </c>
      <c r="CG75" s="320">
        <f>[61]협력사!CG75</f>
        <v>0</v>
      </c>
      <c r="CH75" s="320">
        <f>[61]협력사!CH75</f>
        <v>0</v>
      </c>
      <c r="CI75" s="320">
        <f>[61]협력사!CI75</f>
        <v>0</v>
      </c>
      <c r="CJ75" s="320">
        <f>[61]협력사!CJ75</f>
        <v>0</v>
      </c>
      <c r="CK75" s="320">
        <f>[61]협력사!CK75</f>
        <v>0</v>
      </c>
    </row>
    <row r="76" spans="1:89" s="22" customFormat="1" ht="27.95" customHeight="1">
      <c r="A76" s="22" t="str">
        <f>[61]협력사!A76</f>
        <v>시중구매</v>
      </c>
      <c r="B76" s="422" t="str">
        <f>[61]협력사!B76</f>
        <v>JS인알파</v>
      </c>
      <c r="C76" s="422" t="str">
        <f>[61]협력사!C76</f>
        <v>시중구매</v>
      </c>
      <c r="D76" s="624" t="str">
        <f>[61]협력사!D76</f>
        <v>JS테크</v>
      </c>
      <c r="E76" s="463" t="str">
        <f>[61]협력사!E76</f>
        <v>J200</v>
      </c>
      <c r="F76" s="463">
        <f>[61]협력사!F76</f>
        <v>0</v>
      </c>
      <c r="G76" s="463" t="str">
        <f>[61]협력사!G76</f>
        <v>50000081C</v>
      </c>
      <c r="H76" s="464" t="str">
        <f>[61]협력사!H76</f>
        <v>WIND DEFLECTOR BODY</v>
      </c>
      <c r="I76" s="462" t="str">
        <f>[61]협력사!I76</f>
        <v>SPCC</v>
      </c>
      <c r="J76" s="468">
        <f>[61]협력사!J76</f>
        <v>1</v>
      </c>
      <c r="K76" s="468">
        <f>[61]협력사!K76</f>
        <v>120</v>
      </c>
      <c r="L76" s="468">
        <f>[61]협력사!L76</f>
        <v>880</v>
      </c>
      <c r="M76" s="465">
        <f>[61]협력사!M76</f>
        <v>7.85</v>
      </c>
      <c r="N76" s="466">
        <f>[61]협력사!N76</f>
        <v>0.82896000000000003</v>
      </c>
      <c r="O76" s="312" t="str">
        <f>[61]협력사!O76</f>
        <v>COIL</v>
      </c>
      <c r="P76" s="316">
        <f>[61]협력사!P76</f>
        <v>1006</v>
      </c>
      <c r="Q76" s="317">
        <f>[61]협력사!Q76</f>
        <v>0</v>
      </c>
      <c r="R76" s="318">
        <f>[61]협력사!R76</f>
        <v>0</v>
      </c>
      <c r="S76" s="318">
        <f>[61]협력사!S76</f>
        <v>0</v>
      </c>
      <c r="T76" s="318">
        <f>[61]협력사!T76</f>
        <v>1016</v>
      </c>
      <c r="U76" s="318">
        <f>[61]협력사!U76</f>
        <v>833.93376000000001</v>
      </c>
      <c r="V76" s="318">
        <f>[61]협력사!V76</f>
        <v>182.06623999999999</v>
      </c>
      <c r="W76" s="460">
        <f>[61]협력사!W76</f>
        <v>142.93192320000003</v>
      </c>
      <c r="X76" s="22">
        <f>[61]협력사!X76</f>
        <v>0</v>
      </c>
      <c r="Y76" s="301">
        <f>[61]협력사!Y76</f>
        <v>0</v>
      </c>
      <c r="Z76" s="470">
        <f>[61]협력사!Z76</f>
        <v>0</v>
      </c>
      <c r="AA76" s="471">
        <f>[61]협력사!AA76</f>
        <v>0</v>
      </c>
      <c r="AB76" s="472">
        <f>[61]협력사!AB76</f>
        <v>0</v>
      </c>
      <c r="AC76" s="472">
        <f>[61]협력사!AC76</f>
        <v>0</v>
      </c>
      <c r="AD76" s="472">
        <f>[61]협력사!AD76</f>
        <v>0</v>
      </c>
      <c r="AE76" s="472">
        <f>[61]협력사!AE76</f>
        <v>0</v>
      </c>
      <c r="AF76" s="472">
        <f>[61]협력사!AF76</f>
        <v>0</v>
      </c>
      <c r="AG76" s="472">
        <f>[61]협력사!AG76</f>
        <v>0</v>
      </c>
      <c r="AH76" s="337">
        <f>[61]협력사!AH76</f>
        <v>0</v>
      </c>
      <c r="AI76" s="472">
        <f>[61]협력사!AI76</f>
        <v>0</v>
      </c>
      <c r="AJ76" s="337">
        <f>[61]협력사!AJ76</f>
        <v>0</v>
      </c>
      <c r="AK76" s="472">
        <f>[61]협력사!AK76</f>
        <v>0</v>
      </c>
      <c r="AL76" s="472">
        <f>[61]협력사!AL76</f>
        <v>0</v>
      </c>
      <c r="AM76" s="472">
        <f>[61]협력사!AM76</f>
        <v>0</v>
      </c>
      <c r="AN76" s="472">
        <f>[61]협력사!AN76</f>
        <v>0</v>
      </c>
      <c r="AO76" s="472">
        <f>[61]협력사!AO76</f>
        <v>0</v>
      </c>
      <c r="AP76" s="472">
        <f>[61]협력사!AP76</f>
        <v>0</v>
      </c>
      <c r="AQ76" s="472">
        <f>[61]협력사!AQ76</f>
        <v>0</v>
      </c>
      <c r="AR76" s="472">
        <f>[61]협력사!AR76</f>
        <v>0</v>
      </c>
      <c r="AS76" s="472">
        <f>[61]협력사!AS76</f>
        <v>0</v>
      </c>
      <c r="AT76" s="337">
        <f>[61]협력사!AT76</f>
        <v>0</v>
      </c>
      <c r="AU76" s="337">
        <f>[61]협력사!AU76</f>
        <v>0</v>
      </c>
      <c r="AV76" s="337">
        <f>[61]협력사!AV76</f>
        <v>0</v>
      </c>
      <c r="AW76" s="337">
        <f>[61]협력사!AW76</f>
        <v>0</v>
      </c>
      <c r="AX76" s="337">
        <f>[61]협력사!AX76</f>
        <v>0</v>
      </c>
      <c r="AY76" s="337">
        <f>[61]협력사!AY76</f>
        <v>0</v>
      </c>
      <c r="AZ76" s="337">
        <f>[61]협력사!AZ76</f>
        <v>0</v>
      </c>
      <c r="BA76" s="337">
        <f>[61]협력사!BA76</f>
        <v>0</v>
      </c>
      <c r="BB76" s="337">
        <f>[61]협력사!BB76</f>
        <v>0</v>
      </c>
      <c r="BC76" s="337">
        <f>[61]협력사!BC76</f>
        <v>0</v>
      </c>
      <c r="BD76" s="338">
        <f>[61]협력사!BD76</f>
        <v>0</v>
      </c>
      <c r="BE76" s="324">
        <f>[61]협력사!BE76</f>
        <v>0</v>
      </c>
      <c r="BF76" s="22">
        <f>[61]협력사!BF76</f>
        <v>0</v>
      </c>
      <c r="BG76" s="320">
        <f>[61]협력사!BG76</f>
        <v>0</v>
      </c>
      <c r="BH76" s="320">
        <f>[61]협력사!BH76</f>
        <v>0</v>
      </c>
      <c r="BI76" s="320">
        <f>[61]협력사!BI76</f>
        <v>0</v>
      </c>
      <c r="BJ76" s="320">
        <f>[61]협력사!BJ76</f>
        <v>0</v>
      </c>
      <c r="BK76" s="320">
        <f>[61]협력사!BK76</f>
        <v>0</v>
      </c>
      <c r="BL76" s="320">
        <f>[61]협력사!BL76</f>
        <v>0</v>
      </c>
      <c r="BM76" s="320">
        <f>[61]협력사!BM76</f>
        <v>0</v>
      </c>
      <c r="BN76" s="320">
        <f>[61]협력사!BN76</f>
        <v>0</v>
      </c>
      <c r="BO76" s="320">
        <f>[61]협력사!BO76</f>
        <v>0</v>
      </c>
      <c r="BP76" s="320">
        <f>[61]협력사!BP76</f>
        <v>0</v>
      </c>
      <c r="BQ76" s="320">
        <f>[61]협력사!BQ76</f>
        <v>0</v>
      </c>
      <c r="BR76" s="320">
        <f>[61]협력사!BR76</f>
        <v>0</v>
      </c>
      <c r="BS76" s="320">
        <f>[61]협력사!BS76</f>
        <v>0</v>
      </c>
      <c r="BT76" s="320">
        <f>[61]협력사!BT76</f>
        <v>0</v>
      </c>
      <c r="BU76" s="320">
        <f>[61]협력사!BU76</f>
        <v>0</v>
      </c>
      <c r="BV76" s="320">
        <f>[61]협력사!BV76</f>
        <v>0</v>
      </c>
      <c r="BW76" s="320">
        <f>[61]협력사!BW76</f>
        <v>0</v>
      </c>
      <c r="BX76" s="320">
        <f>[61]협력사!BX76</f>
        <v>0</v>
      </c>
      <c r="BY76" s="320">
        <f>[61]협력사!BY76</f>
        <v>0</v>
      </c>
      <c r="BZ76" s="320">
        <f>[61]협력사!BZ76</f>
        <v>0</v>
      </c>
      <c r="CA76" s="320">
        <f>[61]협력사!CA76</f>
        <v>0</v>
      </c>
      <c r="CB76" s="320">
        <f>[61]협력사!CB76</f>
        <v>0</v>
      </c>
      <c r="CC76" s="320">
        <f>[61]협력사!CC76</f>
        <v>0</v>
      </c>
      <c r="CD76" s="320">
        <f>[61]협력사!CD76</f>
        <v>0</v>
      </c>
      <c r="CE76" s="320">
        <f>[61]협력사!CE76</f>
        <v>0</v>
      </c>
      <c r="CF76" s="320">
        <f>[61]협력사!CF76</f>
        <v>0</v>
      </c>
      <c r="CG76" s="320">
        <f>[61]협력사!CG76</f>
        <v>0</v>
      </c>
      <c r="CH76" s="320">
        <f>[61]협력사!CH76</f>
        <v>0</v>
      </c>
      <c r="CI76" s="320">
        <f>[61]협력사!CI76</f>
        <v>0</v>
      </c>
      <c r="CJ76" s="320">
        <f>[61]협력사!CJ76</f>
        <v>0</v>
      </c>
      <c r="CK76" s="320">
        <f>[61]협력사!CK76</f>
        <v>0</v>
      </c>
    </row>
    <row r="77" spans="1:89" s="22" customFormat="1" ht="27.95" customHeight="1">
      <c r="A77" s="22" t="str">
        <f>[61]협력사!A77</f>
        <v>시중구매</v>
      </c>
      <c r="B77" s="422" t="str">
        <f>[61]협력사!B77</f>
        <v>JS인알파</v>
      </c>
      <c r="C77" s="422" t="str">
        <f>[61]협력사!C77</f>
        <v>시중구매</v>
      </c>
      <c r="D77" s="624"/>
      <c r="E77" s="463" t="str">
        <f>[61]협력사!E77</f>
        <v>J200</v>
      </c>
      <c r="F77" s="463">
        <f>[61]협력사!F77</f>
        <v>0</v>
      </c>
      <c r="G77" s="463">
        <f>[61]협력사!G77</f>
        <v>41144882</v>
      </c>
      <c r="H77" s="464" t="str">
        <f>[61]협력사!H77</f>
        <v>ROOM LAMP</v>
      </c>
      <c r="I77" s="462" t="str">
        <f>[61]협력사!I77</f>
        <v>SPCC</v>
      </c>
      <c r="J77" s="468">
        <f>[61]협력사!J77</f>
        <v>0.7</v>
      </c>
      <c r="K77" s="468">
        <f>[61]협력사!K77</f>
        <v>170</v>
      </c>
      <c r="L77" s="468">
        <f>[61]협력사!L77</f>
        <v>165</v>
      </c>
      <c r="M77" s="465">
        <f>[61]협력사!M77</f>
        <v>7.85</v>
      </c>
      <c r="N77" s="466">
        <f>[61]협력사!N77</f>
        <v>0.15413474999999996</v>
      </c>
      <c r="O77" s="312" t="str">
        <f>[61]협력사!O77</f>
        <v>COIL</v>
      </c>
      <c r="P77" s="316">
        <f>[61]협력사!P77</f>
        <v>1011.5999999999999</v>
      </c>
      <c r="Q77" s="317">
        <f>[61]협력사!Q77</f>
        <v>0</v>
      </c>
      <c r="R77" s="318">
        <f>[61]협력사!R77</f>
        <v>0</v>
      </c>
      <c r="S77" s="318">
        <f>[61]협력사!S77</f>
        <v>0</v>
      </c>
      <c r="T77" s="318">
        <f>[61]협력사!T77</f>
        <v>340</v>
      </c>
      <c r="U77" s="318">
        <f>[61]협력사!U77</f>
        <v>155.92271309999995</v>
      </c>
      <c r="V77" s="318">
        <f>[61]협력사!V77</f>
        <v>184.07728690000005</v>
      </c>
      <c r="W77" s="460">
        <f>[61]협력사!W77</f>
        <v>27.351333157499983</v>
      </c>
      <c r="X77" s="22">
        <f>[61]협력사!X77</f>
        <v>0</v>
      </c>
      <c r="Y77" s="301">
        <f>[61]협력사!Y77</f>
        <v>0</v>
      </c>
      <c r="Z77" s="470">
        <f>[61]협력사!Z77</f>
        <v>0</v>
      </c>
      <c r="AA77" s="471">
        <f>[61]협력사!AA77</f>
        <v>0</v>
      </c>
      <c r="AB77" s="472">
        <f>[61]협력사!AB77</f>
        <v>0</v>
      </c>
      <c r="AC77" s="472">
        <f>[61]협력사!AC77</f>
        <v>0</v>
      </c>
      <c r="AD77" s="472">
        <f>[61]협력사!AD77</f>
        <v>0</v>
      </c>
      <c r="AE77" s="472">
        <f>[61]협력사!AE77</f>
        <v>0</v>
      </c>
      <c r="AF77" s="472">
        <f>[61]협력사!AF77</f>
        <v>0</v>
      </c>
      <c r="AG77" s="472">
        <f>[61]협력사!AG77</f>
        <v>0</v>
      </c>
      <c r="AH77" s="337">
        <f>[61]협력사!AH77</f>
        <v>0</v>
      </c>
      <c r="AI77" s="472">
        <f>[61]협력사!AI77</f>
        <v>0</v>
      </c>
      <c r="AJ77" s="337">
        <f>[61]협력사!AJ77</f>
        <v>0</v>
      </c>
      <c r="AK77" s="472">
        <f>[61]협력사!AK77</f>
        <v>0</v>
      </c>
      <c r="AL77" s="472">
        <f>[61]협력사!AL77</f>
        <v>0</v>
      </c>
      <c r="AM77" s="472">
        <f>[61]협력사!AM77</f>
        <v>0</v>
      </c>
      <c r="AN77" s="472">
        <f>[61]협력사!AN77</f>
        <v>0</v>
      </c>
      <c r="AO77" s="472">
        <f>[61]협력사!AO77</f>
        <v>0</v>
      </c>
      <c r="AP77" s="472">
        <f>[61]협력사!AP77</f>
        <v>0</v>
      </c>
      <c r="AQ77" s="472">
        <f>[61]협력사!AQ77</f>
        <v>0</v>
      </c>
      <c r="AR77" s="472">
        <f>[61]협력사!AR77</f>
        <v>0</v>
      </c>
      <c r="AS77" s="472">
        <f>[61]협력사!AS77</f>
        <v>0</v>
      </c>
      <c r="AT77" s="337">
        <f>[61]협력사!AT77</f>
        <v>0</v>
      </c>
      <c r="AU77" s="337">
        <f>[61]협력사!AU77</f>
        <v>0</v>
      </c>
      <c r="AV77" s="337">
        <f>[61]협력사!AV77</f>
        <v>0</v>
      </c>
      <c r="AW77" s="337">
        <f>[61]협력사!AW77</f>
        <v>0</v>
      </c>
      <c r="AX77" s="337">
        <f>[61]협력사!AX77</f>
        <v>0</v>
      </c>
      <c r="AY77" s="337">
        <f>[61]협력사!AY77</f>
        <v>0</v>
      </c>
      <c r="AZ77" s="337">
        <f>[61]협력사!AZ77</f>
        <v>0</v>
      </c>
      <c r="BA77" s="337">
        <f>[61]협력사!BA77</f>
        <v>0</v>
      </c>
      <c r="BB77" s="337">
        <f>[61]협력사!BB77</f>
        <v>0</v>
      </c>
      <c r="BC77" s="337">
        <f>[61]협력사!BC77</f>
        <v>0</v>
      </c>
      <c r="BD77" s="338">
        <f>[61]협력사!BD77</f>
        <v>0</v>
      </c>
      <c r="BE77" s="324">
        <f>[61]협력사!BE77</f>
        <v>0</v>
      </c>
      <c r="BF77" s="22">
        <f>[61]협력사!BF77</f>
        <v>0</v>
      </c>
      <c r="BG77" s="320">
        <f>[61]협력사!BG77</f>
        <v>0</v>
      </c>
      <c r="BH77" s="320">
        <f>[61]협력사!BH77</f>
        <v>0</v>
      </c>
      <c r="BI77" s="320">
        <f>[61]협력사!BI77</f>
        <v>0</v>
      </c>
      <c r="BJ77" s="320">
        <f>[61]협력사!BJ77</f>
        <v>0</v>
      </c>
      <c r="BK77" s="320">
        <f>[61]협력사!BK77</f>
        <v>0</v>
      </c>
      <c r="BL77" s="320">
        <f>[61]협력사!BL77</f>
        <v>0</v>
      </c>
      <c r="BM77" s="320">
        <f>[61]협력사!BM77</f>
        <v>0</v>
      </c>
      <c r="BN77" s="320">
        <f>[61]협력사!BN77</f>
        <v>0</v>
      </c>
      <c r="BO77" s="320">
        <f>[61]협력사!BO77</f>
        <v>0</v>
      </c>
      <c r="BP77" s="320">
        <f>[61]협력사!BP77</f>
        <v>0</v>
      </c>
      <c r="BQ77" s="320">
        <f>[61]협력사!BQ77</f>
        <v>0</v>
      </c>
      <c r="BR77" s="320">
        <f>[61]협력사!BR77</f>
        <v>0</v>
      </c>
      <c r="BS77" s="320">
        <f>[61]협력사!BS77</f>
        <v>0</v>
      </c>
      <c r="BT77" s="320">
        <f>[61]협력사!BT77</f>
        <v>0</v>
      </c>
      <c r="BU77" s="320">
        <f>[61]협력사!BU77</f>
        <v>0</v>
      </c>
      <c r="BV77" s="320">
        <f>[61]협력사!BV77</f>
        <v>0</v>
      </c>
      <c r="BW77" s="320">
        <f>[61]협력사!BW77</f>
        <v>0</v>
      </c>
      <c r="BX77" s="320">
        <f>[61]협력사!BX77</f>
        <v>0</v>
      </c>
      <c r="BY77" s="320">
        <f>[61]협력사!BY77</f>
        <v>0</v>
      </c>
      <c r="BZ77" s="320">
        <f>[61]협력사!BZ77</f>
        <v>0</v>
      </c>
      <c r="CA77" s="320">
        <f>[61]협력사!CA77</f>
        <v>0</v>
      </c>
      <c r="CB77" s="320">
        <f>[61]협력사!CB77</f>
        <v>0</v>
      </c>
      <c r="CC77" s="320">
        <f>[61]협력사!CC77</f>
        <v>0</v>
      </c>
      <c r="CD77" s="320">
        <f>[61]협력사!CD77</f>
        <v>0</v>
      </c>
      <c r="CE77" s="320">
        <f>[61]협력사!CE77</f>
        <v>0</v>
      </c>
      <c r="CF77" s="320">
        <f>[61]협력사!CF77</f>
        <v>0</v>
      </c>
      <c r="CG77" s="320">
        <f>[61]협력사!CG77</f>
        <v>0</v>
      </c>
      <c r="CH77" s="320">
        <f>[61]협력사!CH77</f>
        <v>0</v>
      </c>
      <c r="CI77" s="320">
        <f>[61]협력사!CI77</f>
        <v>0</v>
      </c>
      <c r="CJ77" s="320">
        <f>[61]협력사!CJ77</f>
        <v>0</v>
      </c>
      <c r="CK77" s="320">
        <f>[61]협력사!CK77</f>
        <v>0</v>
      </c>
    </row>
    <row r="78" spans="1:89" s="22" customFormat="1" ht="27.95" customHeight="1">
      <c r="A78" s="22" t="str">
        <f>[61]협력사!A78</f>
        <v>시중구매</v>
      </c>
      <c r="B78" s="422" t="str">
        <f>[61]협력사!B78</f>
        <v>JS인알파</v>
      </c>
      <c r="C78" s="422" t="str">
        <f>[61]협력사!C78</f>
        <v>시중구매</v>
      </c>
      <c r="D78" s="624"/>
      <c r="E78" s="463" t="str">
        <f>[61]협력사!E78</f>
        <v>CK</v>
      </c>
      <c r="F78" s="463">
        <f>[61]협력사!F78</f>
        <v>0</v>
      </c>
      <c r="G78" s="463" t="str">
        <f>[61]협력사!G78</f>
        <v>50009766A</v>
      </c>
      <c r="H78" s="464" t="str">
        <f>[61]협력사!H78</f>
        <v>B/K MECHANISM GUIDE LH/RH</v>
      </c>
      <c r="I78" s="462" t="str">
        <f>[61]협력사!I78</f>
        <v>SGARC340</v>
      </c>
      <c r="J78" s="468">
        <f>[61]협력사!J78</f>
        <v>1.2</v>
      </c>
      <c r="K78" s="468">
        <f>[61]협력사!K78</f>
        <v>360</v>
      </c>
      <c r="L78" s="468">
        <f>[61]협력사!L78</f>
        <v>230</v>
      </c>
      <c r="M78" s="465">
        <f>[61]협력사!M78</f>
        <v>7.85</v>
      </c>
      <c r="N78" s="466">
        <f>[61]협력사!N78</f>
        <v>0.779976</v>
      </c>
      <c r="O78" s="312" t="str">
        <f>[61]협력사!O78</f>
        <v>COIL</v>
      </c>
      <c r="P78" s="316">
        <f>[61]협력사!P78</f>
        <v>1144</v>
      </c>
      <c r="Q78" s="317">
        <f>[61]협력사!Q78</f>
        <v>0</v>
      </c>
      <c r="R78" s="318">
        <f>[61]협력사!R78</f>
        <v>0</v>
      </c>
      <c r="S78" s="318">
        <f>[61]협력사!S78</f>
        <v>0</v>
      </c>
      <c r="T78" s="318">
        <f>[61]협력사!T78</f>
        <v>513</v>
      </c>
      <c r="U78" s="318">
        <f>[61]협력사!U78</f>
        <v>892.29254400000002</v>
      </c>
      <c r="V78" s="318">
        <f>[61]협력사!V78</f>
        <v>-379.29254400000002</v>
      </c>
      <c r="W78" s="460">
        <f>[61]협력사!W78</f>
        <v>212.70526992000001</v>
      </c>
      <c r="X78" s="22">
        <f>[61]협력사!X78</f>
        <v>0</v>
      </c>
      <c r="Y78" s="301">
        <f>[61]협력사!Y78</f>
        <v>0</v>
      </c>
      <c r="Z78" s="470">
        <f>[61]협력사!Z78</f>
        <v>0</v>
      </c>
      <c r="AA78" s="471">
        <f>[61]협력사!AA78</f>
        <v>0</v>
      </c>
      <c r="AB78" s="472">
        <f>[61]협력사!AB78</f>
        <v>0</v>
      </c>
      <c r="AC78" s="472">
        <f>[61]협력사!AC78</f>
        <v>0</v>
      </c>
      <c r="AD78" s="472">
        <f>[61]협력사!AD78</f>
        <v>0</v>
      </c>
      <c r="AE78" s="472">
        <f>[61]협력사!AE78</f>
        <v>0</v>
      </c>
      <c r="AF78" s="472">
        <f>[61]협력사!AF78</f>
        <v>0</v>
      </c>
      <c r="AG78" s="472">
        <f>[61]협력사!AG78</f>
        <v>0</v>
      </c>
      <c r="AH78" s="337">
        <f>[61]협력사!AH78</f>
        <v>0</v>
      </c>
      <c r="AI78" s="472">
        <f>[61]협력사!AI78</f>
        <v>0</v>
      </c>
      <c r="AJ78" s="337">
        <f>[61]협력사!AJ78</f>
        <v>0</v>
      </c>
      <c r="AK78" s="472">
        <f>[61]협력사!AK78</f>
        <v>0</v>
      </c>
      <c r="AL78" s="472">
        <f>[61]협력사!AL78</f>
        <v>0</v>
      </c>
      <c r="AM78" s="472">
        <f>[61]협력사!AM78</f>
        <v>0</v>
      </c>
      <c r="AN78" s="472">
        <f>[61]협력사!AN78</f>
        <v>0</v>
      </c>
      <c r="AO78" s="472">
        <f>[61]협력사!AO78</f>
        <v>0</v>
      </c>
      <c r="AP78" s="472">
        <f>[61]협력사!AP78</f>
        <v>0</v>
      </c>
      <c r="AQ78" s="472">
        <f>[61]협력사!AQ78</f>
        <v>0</v>
      </c>
      <c r="AR78" s="472">
        <f>[61]협력사!AR78</f>
        <v>0</v>
      </c>
      <c r="AS78" s="472">
        <f>[61]협력사!AS78</f>
        <v>0</v>
      </c>
      <c r="AT78" s="337">
        <f>[61]협력사!AT78</f>
        <v>0</v>
      </c>
      <c r="AU78" s="337">
        <f>[61]협력사!AU78</f>
        <v>0</v>
      </c>
      <c r="AV78" s="337">
        <f>[61]협력사!AV78</f>
        <v>0</v>
      </c>
      <c r="AW78" s="337">
        <f>[61]협력사!AW78</f>
        <v>0</v>
      </c>
      <c r="AX78" s="337">
        <f>[61]협력사!AX78</f>
        <v>0</v>
      </c>
      <c r="AY78" s="337">
        <f>[61]협력사!AY78</f>
        <v>0</v>
      </c>
      <c r="AZ78" s="337">
        <f>[61]협력사!AZ78</f>
        <v>0</v>
      </c>
      <c r="BA78" s="337">
        <f>[61]협력사!BA78</f>
        <v>0</v>
      </c>
      <c r="BB78" s="337">
        <f>[61]협력사!BB78</f>
        <v>0</v>
      </c>
      <c r="BC78" s="337">
        <f>[61]협력사!BC78</f>
        <v>0</v>
      </c>
      <c r="BD78" s="338">
        <f>[61]협력사!BD78</f>
        <v>0</v>
      </c>
      <c r="BE78" s="324">
        <f>[61]협력사!BE78</f>
        <v>0</v>
      </c>
      <c r="BF78" s="22">
        <f>[61]협력사!BF78</f>
        <v>0</v>
      </c>
      <c r="BG78" s="320">
        <f>[61]협력사!BG78</f>
        <v>0</v>
      </c>
      <c r="BH78" s="320">
        <f>[61]협력사!BH78</f>
        <v>0</v>
      </c>
      <c r="BI78" s="320">
        <f>[61]협력사!BI78</f>
        <v>0</v>
      </c>
      <c r="BJ78" s="320">
        <f>[61]협력사!BJ78</f>
        <v>0</v>
      </c>
      <c r="BK78" s="320">
        <f>[61]협력사!BK78</f>
        <v>0</v>
      </c>
      <c r="BL78" s="320">
        <f>[61]협력사!BL78</f>
        <v>0</v>
      </c>
      <c r="BM78" s="320">
        <f>[61]협력사!BM78</f>
        <v>0</v>
      </c>
      <c r="BN78" s="320">
        <f>[61]협력사!BN78</f>
        <v>0</v>
      </c>
      <c r="BO78" s="320">
        <f>[61]협력사!BO78</f>
        <v>0</v>
      </c>
      <c r="BP78" s="320">
        <f>[61]협력사!BP78</f>
        <v>0</v>
      </c>
      <c r="BQ78" s="320">
        <f>[61]협력사!BQ78</f>
        <v>0</v>
      </c>
      <c r="BR78" s="320">
        <f>[61]협력사!BR78</f>
        <v>0</v>
      </c>
      <c r="BS78" s="320">
        <f>[61]협력사!BS78</f>
        <v>0</v>
      </c>
      <c r="BT78" s="320">
        <f>[61]협력사!BT78</f>
        <v>0</v>
      </c>
      <c r="BU78" s="320">
        <f>[61]협력사!BU78</f>
        <v>0</v>
      </c>
      <c r="BV78" s="320">
        <f>[61]협력사!BV78</f>
        <v>0</v>
      </c>
      <c r="BW78" s="320">
        <f>[61]협력사!BW78</f>
        <v>0</v>
      </c>
      <c r="BX78" s="320">
        <f>[61]협력사!BX78</f>
        <v>0</v>
      </c>
      <c r="BY78" s="320">
        <f>[61]협력사!BY78</f>
        <v>0</v>
      </c>
      <c r="BZ78" s="320">
        <f>[61]협력사!BZ78</f>
        <v>0</v>
      </c>
      <c r="CA78" s="320">
        <f>[61]협력사!CA78</f>
        <v>0</v>
      </c>
      <c r="CB78" s="320">
        <f>[61]협력사!CB78</f>
        <v>0</v>
      </c>
      <c r="CC78" s="320">
        <f>[61]협력사!CC78</f>
        <v>0</v>
      </c>
      <c r="CD78" s="320">
        <f>[61]협력사!CD78</f>
        <v>0</v>
      </c>
      <c r="CE78" s="320">
        <f>[61]협력사!CE78</f>
        <v>0</v>
      </c>
      <c r="CF78" s="320">
        <f>[61]협력사!CF78</f>
        <v>0</v>
      </c>
      <c r="CG78" s="320">
        <f>[61]협력사!CG78</f>
        <v>0</v>
      </c>
      <c r="CH78" s="320">
        <f>[61]협력사!CH78</f>
        <v>0</v>
      </c>
      <c r="CI78" s="320">
        <f>[61]협력사!CI78</f>
        <v>0</v>
      </c>
      <c r="CJ78" s="320">
        <f>[61]협력사!CJ78</f>
        <v>0</v>
      </c>
      <c r="CK78" s="320">
        <f>[61]협력사!CK78</f>
        <v>0</v>
      </c>
    </row>
    <row r="79" spans="1:89" s="22" customFormat="1" ht="27.95" customHeight="1">
      <c r="A79" s="22" t="str">
        <f>[61]협력사!A79</f>
        <v>시중구매</v>
      </c>
      <c r="B79" s="422" t="str">
        <f>[61]협력사!B79</f>
        <v>JS인알파</v>
      </c>
      <c r="C79" s="422" t="str">
        <f>[61]협력사!C79</f>
        <v>시중구매</v>
      </c>
      <c r="D79" s="624"/>
      <c r="E79" s="463" t="str">
        <f>[61]협력사!E79</f>
        <v>CK</v>
      </c>
      <c r="F79" s="463">
        <f>[61]협력사!F79</f>
        <v>0</v>
      </c>
      <c r="G79" s="463" t="str">
        <f>[61]협력사!G79</f>
        <v>50009768A</v>
      </c>
      <c r="H79" s="464" t="str">
        <f>[61]협력사!H79</f>
        <v>B/K MECHANISM GUIDE LH/RH</v>
      </c>
      <c r="I79" s="462" t="str">
        <f>[61]협력사!I79</f>
        <v>SGARC340</v>
      </c>
      <c r="J79" s="468">
        <f>[61]협력사!J79</f>
        <v>1.2</v>
      </c>
      <c r="K79" s="468">
        <f>[61]협력사!K79</f>
        <v>360</v>
      </c>
      <c r="L79" s="468">
        <f>[61]협력사!L79</f>
        <v>230</v>
      </c>
      <c r="M79" s="465">
        <f>[61]협력사!M79</f>
        <v>7.85</v>
      </c>
      <c r="N79" s="466">
        <f>[61]협력사!N79</f>
        <v>0.779976</v>
      </c>
      <c r="O79" s="312" t="str">
        <f>[61]협력사!O79</f>
        <v>COIL</v>
      </c>
      <c r="P79" s="316">
        <f>[61]협력사!P79</f>
        <v>1144</v>
      </c>
      <c r="Q79" s="317">
        <f>[61]협력사!Q79</f>
        <v>0</v>
      </c>
      <c r="R79" s="318">
        <f>[61]협력사!R79</f>
        <v>0</v>
      </c>
      <c r="S79" s="318">
        <f>[61]협력사!S79</f>
        <v>0</v>
      </c>
      <c r="T79" s="318">
        <f>[61]협력사!T79</f>
        <v>513</v>
      </c>
      <c r="U79" s="318">
        <f>[61]협력사!U79</f>
        <v>892.29254400000002</v>
      </c>
      <c r="V79" s="318">
        <f>[61]협력사!V79</f>
        <v>-379.29254400000002</v>
      </c>
      <c r="W79" s="460">
        <f>[61]협력사!W79</f>
        <v>212.70526992000001</v>
      </c>
      <c r="X79" s="22">
        <f>[61]협력사!X79</f>
        <v>0</v>
      </c>
      <c r="Y79" s="301">
        <f>[61]협력사!Y79</f>
        <v>0</v>
      </c>
      <c r="Z79" s="470">
        <f>[61]협력사!Z79</f>
        <v>0</v>
      </c>
      <c r="AA79" s="471">
        <f>[61]협력사!AA79</f>
        <v>0</v>
      </c>
      <c r="AB79" s="472">
        <f>[61]협력사!AB79</f>
        <v>0</v>
      </c>
      <c r="AC79" s="472">
        <f>[61]협력사!AC79</f>
        <v>0</v>
      </c>
      <c r="AD79" s="472">
        <f>[61]협력사!AD79</f>
        <v>0</v>
      </c>
      <c r="AE79" s="472">
        <f>[61]협력사!AE79</f>
        <v>0</v>
      </c>
      <c r="AF79" s="472">
        <f>[61]협력사!AF79</f>
        <v>0</v>
      </c>
      <c r="AG79" s="472">
        <f>[61]협력사!AG79</f>
        <v>0</v>
      </c>
      <c r="AH79" s="337">
        <f>[61]협력사!AH79</f>
        <v>0</v>
      </c>
      <c r="AI79" s="472">
        <f>[61]협력사!AI79</f>
        <v>0</v>
      </c>
      <c r="AJ79" s="337">
        <f>[61]협력사!AJ79</f>
        <v>0</v>
      </c>
      <c r="AK79" s="472">
        <f>[61]협력사!AK79</f>
        <v>0</v>
      </c>
      <c r="AL79" s="472">
        <f>[61]협력사!AL79</f>
        <v>0</v>
      </c>
      <c r="AM79" s="472">
        <f>[61]협력사!AM79</f>
        <v>0</v>
      </c>
      <c r="AN79" s="472">
        <f>[61]협력사!AN79</f>
        <v>0</v>
      </c>
      <c r="AO79" s="472">
        <f>[61]협력사!AO79</f>
        <v>0</v>
      </c>
      <c r="AP79" s="472">
        <f>[61]협력사!AP79</f>
        <v>0</v>
      </c>
      <c r="AQ79" s="472">
        <f>[61]협력사!AQ79</f>
        <v>0</v>
      </c>
      <c r="AR79" s="472">
        <f>[61]협력사!AR79</f>
        <v>0</v>
      </c>
      <c r="AS79" s="472">
        <f>[61]협력사!AS79</f>
        <v>0</v>
      </c>
      <c r="AT79" s="337">
        <f>[61]협력사!AT79</f>
        <v>0</v>
      </c>
      <c r="AU79" s="337">
        <f>[61]협력사!AU79</f>
        <v>0</v>
      </c>
      <c r="AV79" s="337">
        <f>[61]협력사!AV79</f>
        <v>0</v>
      </c>
      <c r="AW79" s="337">
        <f>[61]협력사!AW79</f>
        <v>0</v>
      </c>
      <c r="AX79" s="337">
        <f>[61]협력사!AX79</f>
        <v>0</v>
      </c>
      <c r="AY79" s="337">
        <f>[61]협력사!AY79</f>
        <v>0</v>
      </c>
      <c r="AZ79" s="337">
        <f>[61]협력사!AZ79</f>
        <v>0</v>
      </c>
      <c r="BA79" s="337">
        <f>[61]협력사!BA79</f>
        <v>0</v>
      </c>
      <c r="BB79" s="337">
        <f>[61]협력사!BB79</f>
        <v>0</v>
      </c>
      <c r="BC79" s="337">
        <f>[61]협력사!BC79</f>
        <v>0</v>
      </c>
      <c r="BD79" s="338">
        <f>[61]협력사!BD79</f>
        <v>0</v>
      </c>
      <c r="BE79" s="324">
        <f>[61]협력사!BE79</f>
        <v>0</v>
      </c>
      <c r="BF79" s="22">
        <f>[61]협력사!BF79</f>
        <v>0</v>
      </c>
      <c r="BG79" s="320">
        <f>[61]협력사!BG79</f>
        <v>0</v>
      </c>
      <c r="BH79" s="320">
        <f>[61]협력사!BH79</f>
        <v>0</v>
      </c>
      <c r="BI79" s="320">
        <f>[61]협력사!BI79</f>
        <v>0</v>
      </c>
      <c r="BJ79" s="320">
        <f>[61]협력사!BJ79</f>
        <v>0</v>
      </c>
      <c r="BK79" s="320">
        <f>[61]협력사!BK79</f>
        <v>0</v>
      </c>
      <c r="BL79" s="320">
        <f>[61]협력사!BL79</f>
        <v>0</v>
      </c>
      <c r="BM79" s="320">
        <f>[61]협력사!BM79</f>
        <v>0</v>
      </c>
      <c r="BN79" s="320">
        <f>[61]협력사!BN79</f>
        <v>0</v>
      </c>
      <c r="BO79" s="320">
        <f>[61]협력사!BO79</f>
        <v>0</v>
      </c>
      <c r="BP79" s="320">
        <f>[61]협력사!BP79</f>
        <v>0</v>
      </c>
      <c r="BQ79" s="320">
        <f>[61]협력사!BQ79</f>
        <v>0</v>
      </c>
      <c r="BR79" s="320">
        <f>[61]협력사!BR79</f>
        <v>0</v>
      </c>
      <c r="BS79" s="320">
        <f>[61]협력사!BS79</f>
        <v>0</v>
      </c>
      <c r="BT79" s="320">
        <f>[61]협력사!BT79</f>
        <v>0</v>
      </c>
      <c r="BU79" s="320">
        <f>[61]협력사!BU79</f>
        <v>0</v>
      </c>
      <c r="BV79" s="320">
        <f>[61]협력사!BV79</f>
        <v>0</v>
      </c>
      <c r="BW79" s="320">
        <f>[61]협력사!BW79</f>
        <v>0</v>
      </c>
      <c r="BX79" s="320">
        <f>[61]협력사!BX79</f>
        <v>0</v>
      </c>
      <c r="BY79" s="320">
        <f>[61]협력사!BY79</f>
        <v>0</v>
      </c>
      <c r="BZ79" s="320">
        <f>[61]협력사!BZ79</f>
        <v>0</v>
      </c>
      <c r="CA79" s="320">
        <f>[61]협력사!CA79</f>
        <v>0</v>
      </c>
      <c r="CB79" s="320">
        <f>[61]협력사!CB79</f>
        <v>0</v>
      </c>
      <c r="CC79" s="320">
        <f>[61]협력사!CC79</f>
        <v>0</v>
      </c>
      <c r="CD79" s="320">
        <f>[61]협력사!CD79</f>
        <v>0</v>
      </c>
      <c r="CE79" s="320">
        <f>[61]협력사!CE79</f>
        <v>0</v>
      </c>
      <c r="CF79" s="320">
        <f>[61]협력사!CF79</f>
        <v>0</v>
      </c>
      <c r="CG79" s="320">
        <f>[61]협력사!CG79</f>
        <v>0</v>
      </c>
      <c r="CH79" s="320">
        <f>[61]협력사!CH79</f>
        <v>0</v>
      </c>
      <c r="CI79" s="320">
        <f>[61]협력사!CI79</f>
        <v>0</v>
      </c>
      <c r="CJ79" s="320">
        <f>[61]협력사!CJ79</f>
        <v>0</v>
      </c>
      <c r="CK79" s="320">
        <f>[61]협력사!CK79</f>
        <v>0</v>
      </c>
    </row>
    <row r="80" spans="1:89" s="22" customFormat="1" ht="27.95" customHeight="1">
      <c r="A80" s="22" t="str">
        <f>[61]협력사!A80</f>
        <v>시중구매</v>
      </c>
      <c r="B80" s="422" t="str">
        <f>[61]협력사!B80</f>
        <v>JS인알파</v>
      </c>
      <c r="C80" s="422" t="str">
        <f>[61]협력사!C80</f>
        <v>시중구매</v>
      </c>
      <c r="D80" s="624"/>
      <c r="E80" s="463" t="str">
        <f>[61]협력사!E80</f>
        <v>IK</v>
      </c>
      <c r="F80" s="463">
        <f>[61]협력사!F80</f>
        <v>0</v>
      </c>
      <c r="G80" s="463" t="str">
        <f>[61]협력사!G80</f>
        <v>50009971C</v>
      </c>
      <c r="H80" s="464" t="str">
        <f>[61]협력사!H80</f>
        <v>B/K MECHANISM GUIDE LH/RH</v>
      </c>
      <c r="I80" s="462" t="str">
        <f>[61]협력사!I80</f>
        <v>SGARC340</v>
      </c>
      <c r="J80" s="468">
        <f>[61]협력사!J80</f>
        <v>1.2</v>
      </c>
      <c r="K80" s="468">
        <f>[61]협력사!K80</f>
        <v>360</v>
      </c>
      <c r="L80" s="468">
        <f>[61]협력사!L80</f>
        <v>230</v>
      </c>
      <c r="M80" s="465">
        <f>[61]협력사!M80</f>
        <v>7.85</v>
      </c>
      <c r="N80" s="466">
        <f>[61]협력사!N80</f>
        <v>0.779976</v>
      </c>
      <c r="O80" s="312" t="str">
        <f>[61]협력사!O80</f>
        <v>COIL</v>
      </c>
      <c r="P80" s="316">
        <f>[61]협력사!P80</f>
        <v>1144</v>
      </c>
      <c r="Q80" s="317">
        <f>[61]협력사!Q80</f>
        <v>0</v>
      </c>
      <c r="R80" s="318">
        <f>[61]협력사!R80</f>
        <v>0</v>
      </c>
      <c r="S80" s="318">
        <f>[61]협력사!S80</f>
        <v>0</v>
      </c>
      <c r="T80" s="318">
        <f>[61]협력사!T80</f>
        <v>508</v>
      </c>
      <c r="U80" s="318">
        <f>[61]협력사!U80</f>
        <v>892.29254400000002</v>
      </c>
      <c r="V80" s="318">
        <f>[61]협력사!V80</f>
        <v>-384.29254400000002</v>
      </c>
      <c r="W80" s="460">
        <f>[61]협력사!W80</f>
        <v>218.39281992000002</v>
      </c>
      <c r="X80" s="22">
        <f>[61]협력사!X80</f>
        <v>0</v>
      </c>
      <c r="Y80" s="301">
        <f>[61]협력사!Y80</f>
        <v>0</v>
      </c>
      <c r="Z80" s="470">
        <f>[61]협력사!Z80</f>
        <v>0</v>
      </c>
      <c r="AA80" s="471">
        <f>[61]협력사!AA80</f>
        <v>0</v>
      </c>
      <c r="AB80" s="472">
        <f>[61]협력사!AB80</f>
        <v>0</v>
      </c>
      <c r="AC80" s="472">
        <f>[61]협력사!AC80</f>
        <v>0</v>
      </c>
      <c r="AD80" s="472">
        <f>[61]협력사!AD80</f>
        <v>0</v>
      </c>
      <c r="AE80" s="472">
        <f>[61]협력사!AE80</f>
        <v>0</v>
      </c>
      <c r="AF80" s="472">
        <f>[61]협력사!AF80</f>
        <v>0</v>
      </c>
      <c r="AG80" s="472">
        <f>[61]협력사!AG80</f>
        <v>0</v>
      </c>
      <c r="AH80" s="337">
        <f>[61]협력사!AH80</f>
        <v>0</v>
      </c>
      <c r="AI80" s="472">
        <f>[61]협력사!AI80</f>
        <v>0</v>
      </c>
      <c r="AJ80" s="337">
        <f>[61]협력사!AJ80</f>
        <v>0</v>
      </c>
      <c r="AK80" s="472">
        <f>[61]협력사!AK80</f>
        <v>0</v>
      </c>
      <c r="AL80" s="472">
        <f>[61]협력사!AL80</f>
        <v>0</v>
      </c>
      <c r="AM80" s="472">
        <f>[61]협력사!AM80</f>
        <v>0</v>
      </c>
      <c r="AN80" s="472">
        <f>[61]협력사!AN80</f>
        <v>0</v>
      </c>
      <c r="AO80" s="472">
        <f>[61]협력사!AO80</f>
        <v>0</v>
      </c>
      <c r="AP80" s="472">
        <f>[61]협력사!AP80</f>
        <v>0</v>
      </c>
      <c r="AQ80" s="472">
        <f>[61]협력사!AQ80</f>
        <v>0</v>
      </c>
      <c r="AR80" s="472">
        <f>[61]협력사!AR80</f>
        <v>0</v>
      </c>
      <c r="AS80" s="472">
        <f>[61]협력사!AS80</f>
        <v>0</v>
      </c>
      <c r="AT80" s="337">
        <f>[61]협력사!AT80</f>
        <v>0</v>
      </c>
      <c r="AU80" s="337">
        <f>[61]협력사!AU80</f>
        <v>0</v>
      </c>
      <c r="AV80" s="337">
        <f>[61]협력사!AV80</f>
        <v>0</v>
      </c>
      <c r="AW80" s="337">
        <f>[61]협력사!AW80</f>
        <v>0</v>
      </c>
      <c r="AX80" s="337">
        <f>[61]협력사!AX80</f>
        <v>0</v>
      </c>
      <c r="AY80" s="337">
        <f>[61]협력사!AY80</f>
        <v>0</v>
      </c>
      <c r="AZ80" s="337">
        <f>[61]협력사!AZ80</f>
        <v>0</v>
      </c>
      <c r="BA80" s="337">
        <f>[61]협력사!BA80</f>
        <v>0</v>
      </c>
      <c r="BB80" s="337">
        <f>[61]협력사!BB80</f>
        <v>0</v>
      </c>
      <c r="BC80" s="337">
        <f>[61]협력사!BC80</f>
        <v>0</v>
      </c>
      <c r="BD80" s="338">
        <f>[61]협력사!BD80</f>
        <v>0</v>
      </c>
      <c r="BE80" s="324">
        <f>[61]협력사!BE80</f>
        <v>0</v>
      </c>
      <c r="BF80" s="22">
        <f>[61]협력사!BF80</f>
        <v>0</v>
      </c>
      <c r="BG80" s="320">
        <f>[61]협력사!BG80</f>
        <v>0</v>
      </c>
      <c r="BH80" s="320">
        <f>[61]협력사!BH80</f>
        <v>0</v>
      </c>
      <c r="BI80" s="320">
        <f>[61]협력사!BI80</f>
        <v>0</v>
      </c>
      <c r="BJ80" s="320">
        <f>[61]협력사!BJ80</f>
        <v>0</v>
      </c>
      <c r="BK80" s="320">
        <f>[61]협력사!BK80</f>
        <v>0</v>
      </c>
      <c r="BL80" s="320">
        <f>[61]협력사!BL80</f>
        <v>0</v>
      </c>
      <c r="BM80" s="320">
        <f>[61]협력사!BM80</f>
        <v>0</v>
      </c>
      <c r="BN80" s="320">
        <f>[61]협력사!BN80</f>
        <v>0</v>
      </c>
      <c r="BO80" s="320">
        <f>[61]협력사!BO80</f>
        <v>0</v>
      </c>
      <c r="BP80" s="320">
        <f>[61]협력사!BP80</f>
        <v>0</v>
      </c>
      <c r="BQ80" s="320">
        <f>[61]협력사!BQ80</f>
        <v>0</v>
      </c>
      <c r="BR80" s="320">
        <f>[61]협력사!BR80</f>
        <v>0</v>
      </c>
      <c r="BS80" s="320">
        <f>[61]협력사!BS80</f>
        <v>0</v>
      </c>
      <c r="BT80" s="320">
        <f>[61]협력사!BT80</f>
        <v>0</v>
      </c>
      <c r="BU80" s="320">
        <f>[61]협력사!BU80</f>
        <v>0</v>
      </c>
      <c r="BV80" s="320">
        <f>[61]협력사!BV80</f>
        <v>0</v>
      </c>
      <c r="BW80" s="320">
        <f>[61]협력사!BW80</f>
        <v>0</v>
      </c>
      <c r="BX80" s="320">
        <f>[61]협력사!BX80</f>
        <v>0</v>
      </c>
      <c r="BY80" s="320">
        <f>[61]협력사!BY80</f>
        <v>0</v>
      </c>
      <c r="BZ80" s="320">
        <f>[61]협력사!BZ80</f>
        <v>0</v>
      </c>
      <c r="CA80" s="320">
        <f>[61]협력사!CA80</f>
        <v>0</v>
      </c>
      <c r="CB80" s="320">
        <f>[61]협력사!CB80</f>
        <v>0</v>
      </c>
      <c r="CC80" s="320">
        <f>[61]협력사!CC80</f>
        <v>0</v>
      </c>
      <c r="CD80" s="320">
        <f>[61]협력사!CD80</f>
        <v>0</v>
      </c>
      <c r="CE80" s="320">
        <f>[61]협력사!CE80</f>
        <v>0</v>
      </c>
      <c r="CF80" s="320">
        <f>[61]협력사!CF80</f>
        <v>0</v>
      </c>
      <c r="CG80" s="320">
        <f>[61]협력사!CG80</f>
        <v>0</v>
      </c>
      <c r="CH80" s="320">
        <f>[61]협력사!CH80</f>
        <v>0</v>
      </c>
      <c r="CI80" s="320">
        <f>[61]협력사!CI80</f>
        <v>0</v>
      </c>
      <c r="CJ80" s="320">
        <f>[61]협력사!CJ80</f>
        <v>0</v>
      </c>
      <c r="CK80" s="320">
        <f>[61]협력사!CK80</f>
        <v>0</v>
      </c>
    </row>
    <row r="81" spans="1:89" s="22" customFormat="1" ht="27.95" customHeight="1">
      <c r="A81" s="22" t="str">
        <f>[61]협력사!A81</f>
        <v>시중구매</v>
      </c>
      <c r="B81" s="422" t="str">
        <f>[61]협력사!B81</f>
        <v>JS인알파</v>
      </c>
      <c r="C81" s="422" t="str">
        <f>[61]협력사!C81</f>
        <v>시중구매</v>
      </c>
      <c r="D81" s="624"/>
      <c r="E81" s="463" t="str">
        <f>[61]협력사!E81</f>
        <v>IK</v>
      </c>
      <c r="F81" s="463">
        <f>[61]협력사!F81</f>
        <v>0</v>
      </c>
      <c r="G81" s="463" t="str">
        <f>[61]협력사!G81</f>
        <v>50009974C</v>
      </c>
      <c r="H81" s="464" t="str">
        <f>[61]협력사!H81</f>
        <v>B/K MECHANISM GUIDE LH/RH</v>
      </c>
      <c r="I81" s="462" t="str">
        <f>[61]협력사!I81</f>
        <v>SGARC340</v>
      </c>
      <c r="J81" s="468">
        <f>[61]협력사!J81</f>
        <v>1.2</v>
      </c>
      <c r="K81" s="468">
        <f>[61]협력사!K81</f>
        <v>360</v>
      </c>
      <c r="L81" s="468">
        <f>[61]협력사!L81</f>
        <v>230</v>
      </c>
      <c r="M81" s="465">
        <f>[61]협력사!M81</f>
        <v>7.85</v>
      </c>
      <c r="N81" s="466">
        <f>[61]협력사!N81</f>
        <v>0.779976</v>
      </c>
      <c r="O81" s="312" t="str">
        <f>[61]협력사!O81</f>
        <v>COIL</v>
      </c>
      <c r="P81" s="316">
        <f>[61]협력사!P81</f>
        <v>1144</v>
      </c>
      <c r="Q81" s="317">
        <f>[61]협력사!Q81</f>
        <v>0</v>
      </c>
      <c r="R81" s="318">
        <f>[61]협력사!R81</f>
        <v>0</v>
      </c>
      <c r="S81" s="318">
        <f>[61]협력사!S81</f>
        <v>0</v>
      </c>
      <c r="T81" s="318">
        <f>[61]협력사!T81</f>
        <v>508</v>
      </c>
      <c r="U81" s="318">
        <f>[61]협력사!U81</f>
        <v>892.29254400000002</v>
      </c>
      <c r="V81" s="318">
        <f>[61]협력사!V81</f>
        <v>-384.29254400000002</v>
      </c>
      <c r="W81" s="460">
        <f>[61]협력사!W81</f>
        <v>218.39281992000002</v>
      </c>
      <c r="X81" s="22">
        <f>[61]협력사!X81</f>
        <v>0</v>
      </c>
      <c r="Y81" s="301">
        <f>[61]협력사!Y81</f>
        <v>0</v>
      </c>
      <c r="Z81" s="470">
        <f>[61]협력사!Z81</f>
        <v>0</v>
      </c>
      <c r="AA81" s="471">
        <f>[61]협력사!AA81</f>
        <v>0</v>
      </c>
      <c r="AB81" s="472">
        <f>[61]협력사!AB81</f>
        <v>0</v>
      </c>
      <c r="AC81" s="472">
        <f>[61]협력사!AC81</f>
        <v>0</v>
      </c>
      <c r="AD81" s="472">
        <f>[61]협력사!AD81</f>
        <v>0</v>
      </c>
      <c r="AE81" s="472">
        <f>[61]협력사!AE81</f>
        <v>0</v>
      </c>
      <c r="AF81" s="472">
        <f>[61]협력사!AF81</f>
        <v>0</v>
      </c>
      <c r="AG81" s="472">
        <f>[61]협력사!AG81</f>
        <v>0</v>
      </c>
      <c r="AH81" s="337">
        <f>[61]협력사!AH81</f>
        <v>0</v>
      </c>
      <c r="AI81" s="472">
        <f>[61]협력사!AI81</f>
        <v>0</v>
      </c>
      <c r="AJ81" s="337">
        <f>[61]협력사!AJ81</f>
        <v>0</v>
      </c>
      <c r="AK81" s="472">
        <f>[61]협력사!AK81</f>
        <v>0</v>
      </c>
      <c r="AL81" s="472">
        <f>[61]협력사!AL81</f>
        <v>0</v>
      </c>
      <c r="AM81" s="472">
        <f>[61]협력사!AM81</f>
        <v>0</v>
      </c>
      <c r="AN81" s="472">
        <f>[61]협력사!AN81</f>
        <v>0</v>
      </c>
      <c r="AO81" s="472">
        <f>[61]협력사!AO81</f>
        <v>0</v>
      </c>
      <c r="AP81" s="472">
        <f>[61]협력사!AP81</f>
        <v>0</v>
      </c>
      <c r="AQ81" s="472">
        <f>[61]협력사!AQ81</f>
        <v>0</v>
      </c>
      <c r="AR81" s="472">
        <f>[61]협력사!AR81</f>
        <v>0</v>
      </c>
      <c r="AS81" s="472">
        <f>[61]협력사!AS81</f>
        <v>0</v>
      </c>
      <c r="AT81" s="337">
        <f>[61]협력사!AT81</f>
        <v>0</v>
      </c>
      <c r="AU81" s="337">
        <f>[61]협력사!AU81</f>
        <v>0</v>
      </c>
      <c r="AV81" s="337">
        <f>[61]협력사!AV81</f>
        <v>0</v>
      </c>
      <c r="AW81" s="337">
        <f>[61]협력사!AW81</f>
        <v>0</v>
      </c>
      <c r="AX81" s="337">
        <f>[61]협력사!AX81</f>
        <v>0</v>
      </c>
      <c r="AY81" s="337">
        <f>[61]협력사!AY81</f>
        <v>0</v>
      </c>
      <c r="AZ81" s="337">
        <f>[61]협력사!AZ81</f>
        <v>0</v>
      </c>
      <c r="BA81" s="337">
        <f>[61]협력사!BA81</f>
        <v>0</v>
      </c>
      <c r="BB81" s="337">
        <f>[61]협력사!BB81</f>
        <v>0</v>
      </c>
      <c r="BC81" s="337">
        <f>[61]협력사!BC81</f>
        <v>0</v>
      </c>
      <c r="BD81" s="338">
        <f>[61]협력사!BD81</f>
        <v>0</v>
      </c>
      <c r="BE81" s="324">
        <f>[61]협력사!BE81</f>
        <v>0</v>
      </c>
      <c r="BF81" s="22">
        <f>[61]협력사!BF81</f>
        <v>0</v>
      </c>
      <c r="BG81" s="320">
        <f>[61]협력사!BG81</f>
        <v>0</v>
      </c>
      <c r="BH81" s="320">
        <f>[61]협력사!BH81</f>
        <v>0</v>
      </c>
      <c r="BI81" s="320">
        <f>[61]협력사!BI81</f>
        <v>0</v>
      </c>
      <c r="BJ81" s="320">
        <f>[61]협력사!BJ81</f>
        <v>0</v>
      </c>
      <c r="BK81" s="320">
        <f>[61]협력사!BK81</f>
        <v>0</v>
      </c>
      <c r="BL81" s="320">
        <f>[61]협력사!BL81</f>
        <v>0</v>
      </c>
      <c r="BM81" s="320">
        <f>[61]협력사!BM81</f>
        <v>0</v>
      </c>
      <c r="BN81" s="320">
        <f>[61]협력사!BN81</f>
        <v>0</v>
      </c>
      <c r="BO81" s="320">
        <f>[61]협력사!BO81</f>
        <v>0</v>
      </c>
      <c r="BP81" s="320">
        <f>[61]협력사!BP81</f>
        <v>0</v>
      </c>
      <c r="BQ81" s="320">
        <f>[61]협력사!BQ81</f>
        <v>0</v>
      </c>
      <c r="BR81" s="320">
        <f>[61]협력사!BR81</f>
        <v>0</v>
      </c>
      <c r="BS81" s="320">
        <f>[61]협력사!BS81</f>
        <v>0</v>
      </c>
      <c r="BT81" s="320">
        <f>[61]협력사!BT81</f>
        <v>0</v>
      </c>
      <c r="BU81" s="320">
        <f>[61]협력사!BU81</f>
        <v>0</v>
      </c>
      <c r="BV81" s="320">
        <f>[61]협력사!BV81</f>
        <v>0</v>
      </c>
      <c r="BW81" s="320">
        <f>[61]협력사!BW81</f>
        <v>0</v>
      </c>
      <c r="BX81" s="320">
        <f>[61]협력사!BX81</f>
        <v>0</v>
      </c>
      <c r="BY81" s="320">
        <f>[61]협력사!BY81</f>
        <v>0</v>
      </c>
      <c r="BZ81" s="320">
        <f>[61]협력사!BZ81</f>
        <v>0</v>
      </c>
      <c r="CA81" s="320">
        <f>[61]협력사!CA81</f>
        <v>0</v>
      </c>
      <c r="CB81" s="320">
        <f>[61]협력사!CB81</f>
        <v>0</v>
      </c>
      <c r="CC81" s="320">
        <f>[61]협력사!CC81</f>
        <v>0</v>
      </c>
      <c r="CD81" s="320">
        <f>[61]협력사!CD81</f>
        <v>0</v>
      </c>
      <c r="CE81" s="320">
        <f>[61]협력사!CE81</f>
        <v>0</v>
      </c>
      <c r="CF81" s="320">
        <f>[61]협력사!CF81</f>
        <v>0</v>
      </c>
      <c r="CG81" s="320">
        <f>[61]협력사!CG81</f>
        <v>0</v>
      </c>
      <c r="CH81" s="320">
        <f>[61]협력사!CH81</f>
        <v>0</v>
      </c>
      <c r="CI81" s="320">
        <f>[61]협력사!CI81</f>
        <v>0</v>
      </c>
      <c r="CJ81" s="320">
        <f>[61]협력사!CJ81</f>
        <v>0</v>
      </c>
      <c r="CK81" s="320">
        <f>[61]협력사!CK81</f>
        <v>0</v>
      </c>
    </row>
    <row r="82" spans="1:89" s="22" customFormat="1" ht="27.95" customHeight="1">
      <c r="A82" s="22" t="str">
        <f>[61]협력사!A82</f>
        <v>호원오토MV</v>
      </c>
      <c r="B82" s="23" t="str">
        <f>[61]협력사!B82</f>
        <v>JS호원</v>
      </c>
      <c r="C82" s="23" t="str">
        <f>[61]협력사!C82</f>
        <v>호원오토MV</v>
      </c>
      <c r="D82" s="624"/>
      <c r="E82" s="312" t="str">
        <f>[61]협력사!E82</f>
        <v>MV / MV1a</v>
      </c>
      <c r="F82" s="312" t="str">
        <f>[61]협력사!F82</f>
        <v>69100-DO000 / 69156-DO000</v>
      </c>
      <c r="G82" s="312" t="str">
        <f>[61]협력사!G82</f>
        <v>69156-DO000</v>
      </c>
      <c r="H82" s="459" t="str">
        <f>[61]협력사!H82</f>
        <v>BULKHEAD-RR TRANSVERSE,LH</v>
      </c>
      <c r="I82" s="325" t="str">
        <f>[61]협력사!I82</f>
        <v>SGACC</v>
      </c>
      <c r="J82" s="326">
        <f>[61]협력사!J82</f>
        <v>1.2</v>
      </c>
      <c r="K82" s="326">
        <f>[61]협력사!K82</f>
        <v>130</v>
      </c>
      <c r="L82" s="326">
        <f>[61]협력사!L82</f>
        <v>106</v>
      </c>
      <c r="M82" s="314">
        <f>[61]협력사!M82</f>
        <v>7.85</v>
      </c>
      <c r="N82" s="327">
        <f>[61]협력사!N82</f>
        <v>0.1298076</v>
      </c>
      <c r="O82" s="312" t="str">
        <f>[61]협력사!O82</f>
        <v>COIL</v>
      </c>
      <c r="P82" s="316">
        <f>[61]협력사!P82</f>
        <v>1109.2</v>
      </c>
      <c r="Q82" s="317">
        <f>[61]협력사!Q82</f>
        <v>3604900</v>
      </c>
      <c r="R82" s="318">
        <f>[61]협력사!R82</f>
        <v>3250</v>
      </c>
      <c r="S82" s="318">
        <f>[61]협력사!S82</f>
        <v>414.01273885350321</v>
      </c>
      <c r="T82" s="318">
        <f>[61]협력사!T82</f>
        <v>349</v>
      </c>
      <c r="U82" s="318">
        <f>[61]협력사!U82</f>
        <v>143.98258991999998</v>
      </c>
      <c r="V82" s="318">
        <f>[61]협력사!V82</f>
        <v>205.01741008000002</v>
      </c>
      <c r="W82" s="460">
        <f>[61]협력사!W82</f>
        <v>14.714677691999988</v>
      </c>
      <c r="X82" s="22">
        <f>[61]협력사!X82</f>
        <v>0</v>
      </c>
      <c r="Y82" s="301">
        <f>[61]협력사!Y82</f>
        <v>0</v>
      </c>
      <c r="Z82" s="470">
        <f>[61]협력사!Z82</f>
        <v>0</v>
      </c>
      <c r="AA82" s="471">
        <f>[61]협력사!AA82</f>
        <v>0</v>
      </c>
      <c r="AB82" s="472">
        <f>[61]협력사!AB82</f>
        <v>0</v>
      </c>
      <c r="AC82" s="472">
        <f>[61]협력사!AC82</f>
        <v>0</v>
      </c>
      <c r="AD82" s="472">
        <f>[61]협력사!AD82</f>
        <v>3250</v>
      </c>
      <c r="AE82" s="472">
        <f>[61]협력사!AE82</f>
        <v>0</v>
      </c>
      <c r="AF82" s="472">
        <f>[61]협력사!AF82</f>
        <v>0</v>
      </c>
      <c r="AG82" s="472">
        <f>[61]협력사!AG82</f>
        <v>0</v>
      </c>
      <c r="AH82" s="337">
        <f>[61]협력사!AH82</f>
        <v>0</v>
      </c>
      <c r="AI82" s="472">
        <f>[61]협력사!AI82</f>
        <v>0</v>
      </c>
      <c r="AJ82" s="337">
        <f>[61]협력사!AJ82</f>
        <v>0</v>
      </c>
      <c r="AK82" s="472">
        <f>[61]협력사!AK82</f>
        <v>0</v>
      </c>
      <c r="AL82" s="472">
        <f>[61]협력사!AL82</f>
        <v>0</v>
      </c>
      <c r="AM82" s="472">
        <f>[61]협력사!AM82</f>
        <v>0</v>
      </c>
      <c r="AN82" s="472">
        <f>[61]협력사!AN82</f>
        <v>0</v>
      </c>
      <c r="AO82" s="472">
        <f>[61]협력사!AO82</f>
        <v>0</v>
      </c>
      <c r="AP82" s="472">
        <f>[61]협력사!AP82</f>
        <v>0</v>
      </c>
      <c r="AQ82" s="472">
        <f>[61]협력사!AQ82</f>
        <v>0</v>
      </c>
      <c r="AR82" s="472">
        <f>[61]협력사!AR82</f>
        <v>0</v>
      </c>
      <c r="AS82" s="472">
        <f>[61]협력사!AS82</f>
        <v>0</v>
      </c>
      <c r="AT82" s="337">
        <f>[61]협력사!AT82</f>
        <v>0</v>
      </c>
      <c r="AU82" s="337">
        <f>[61]협력사!AU82</f>
        <v>0</v>
      </c>
      <c r="AV82" s="337">
        <f>[61]협력사!AV82</f>
        <v>0</v>
      </c>
      <c r="AW82" s="337">
        <f>[61]협력사!AW82</f>
        <v>0</v>
      </c>
      <c r="AX82" s="337">
        <f>[61]협력사!AX82</f>
        <v>0</v>
      </c>
      <c r="AY82" s="337">
        <f>[61]협력사!AY82</f>
        <v>0</v>
      </c>
      <c r="AZ82" s="337">
        <f>[61]협력사!AZ82</f>
        <v>0</v>
      </c>
      <c r="BA82" s="337">
        <f>[61]협력사!BA82</f>
        <v>0</v>
      </c>
      <c r="BB82" s="337">
        <f>[61]협력사!BB82</f>
        <v>0</v>
      </c>
      <c r="BC82" s="337">
        <f>[61]협력사!BC82</f>
        <v>0</v>
      </c>
      <c r="BD82" s="338">
        <f>[61]협력사!BD82</f>
        <v>0</v>
      </c>
      <c r="BE82" s="324">
        <f>[61]협력사!BE82</f>
        <v>3250</v>
      </c>
      <c r="BF82" s="22">
        <f>[61]협력사!BF82</f>
        <v>0</v>
      </c>
      <c r="BG82" s="320">
        <f>[61]협력사!BG82</f>
        <v>0</v>
      </c>
      <c r="BH82" s="320">
        <f>[61]협력사!BH82</f>
        <v>0</v>
      </c>
      <c r="BI82" s="320">
        <f>[61]협력사!BI82</f>
        <v>0</v>
      </c>
      <c r="BJ82" s="320">
        <f>[61]협력사!BJ82</f>
        <v>0</v>
      </c>
      <c r="BK82" s="320">
        <f>[61]협력사!BK82</f>
        <v>3604900</v>
      </c>
      <c r="BL82" s="320">
        <f>[61]협력사!BL82</f>
        <v>0</v>
      </c>
      <c r="BM82" s="320">
        <f>[61]협력사!BM82</f>
        <v>0</v>
      </c>
      <c r="BN82" s="320">
        <f>[61]협력사!BN82</f>
        <v>0</v>
      </c>
      <c r="BO82" s="320">
        <f>[61]협력사!BO82</f>
        <v>0</v>
      </c>
      <c r="BP82" s="320">
        <f>[61]협력사!BP82</f>
        <v>0</v>
      </c>
      <c r="BQ82" s="320">
        <f>[61]협력사!BQ82</f>
        <v>0</v>
      </c>
      <c r="BR82" s="320">
        <f>[61]협력사!BR82</f>
        <v>0</v>
      </c>
      <c r="BS82" s="320">
        <f>[61]협력사!BS82</f>
        <v>0</v>
      </c>
      <c r="BT82" s="320">
        <f>[61]협력사!BT82</f>
        <v>0</v>
      </c>
      <c r="BU82" s="320">
        <f>[61]협력사!BU82</f>
        <v>0</v>
      </c>
      <c r="BV82" s="320">
        <f>[61]협력사!BV82</f>
        <v>0</v>
      </c>
      <c r="BW82" s="320">
        <f>[61]협력사!BW82</f>
        <v>0</v>
      </c>
      <c r="BX82" s="320">
        <f>[61]협력사!BX82</f>
        <v>0</v>
      </c>
      <c r="BY82" s="320">
        <f>[61]협력사!BY82</f>
        <v>0</v>
      </c>
      <c r="BZ82" s="320">
        <f>[61]협력사!BZ82</f>
        <v>0</v>
      </c>
      <c r="CA82" s="320">
        <f>[61]협력사!CA82</f>
        <v>0</v>
      </c>
      <c r="CB82" s="320">
        <f>[61]협력사!CB82</f>
        <v>0</v>
      </c>
      <c r="CC82" s="320">
        <f>[61]협력사!CC82</f>
        <v>0</v>
      </c>
      <c r="CD82" s="320">
        <f>[61]협력사!CD82</f>
        <v>0</v>
      </c>
      <c r="CE82" s="320">
        <f>[61]협력사!CE82</f>
        <v>0</v>
      </c>
      <c r="CF82" s="320">
        <f>[61]협력사!CF82</f>
        <v>0</v>
      </c>
      <c r="CG82" s="320">
        <f>[61]협력사!CG82</f>
        <v>0</v>
      </c>
      <c r="CH82" s="320">
        <f>[61]협력사!CH82</f>
        <v>0</v>
      </c>
      <c r="CI82" s="320">
        <f>[61]협력사!CI82</f>
        <v>0</v>
      </c>
      <c r="CJ82" s="320">
        <f>[61]협력사!CJ82</f>
        <v>0</v>
      </c>
      <c r="CK82" s="320">
        <f>[61]협력사!CK82</f>
        <v>0</v>
      </c>
    </row>
    <row r="83" spans="1:89" s="22" customFormat="1" ht="27.95" customHeight="1">
      <c r="A83" s="22" t="str">
        <f>[61]협력사!A83</f>
        <v>호원오토MV</v>
      </c>
      <c r="B83" s="23" t="str">
        <f>[61]협력사!B83</f>
        <v>JS호원</v>
      </c>
      <c r="C83" s="23" t="str">
        <f>[61]협력사!C83</f>
        <v>호원오토MV</v>
      </c>
      <c r="D83" s="624"/>
      <c r="E83" s="312" t="str">
        <f>[61]협력사!E83</f>
        <v>MV / MV1a</v>
      </c>
      <c r="F83" s="312" t="str">
        <f>[61]협력사!F83</f>
        <v>69100-DO000 / 69166-DO000</v>
      </c>
      <c r="G83" s="312" t="str">
        <f>[61]협력사!G83</f>
        <v>69166-DO000</v>
      </c>
      <c r="H83" s="459" t="str">
        <f>[61]협력사!H83</f>
        <v>BULKHEAD-RR TRANSVERSE,RH</v>
      </c>
      <c r="I83" s="325" t="str">
        <f>[61]협력사!I83</f>
        <v>SGACC</v>
      </c>
      <c r="J83" s="326">
        <f>[61]협력사!J83</f>
        <v>1.2</v>
      </c>
      <c r="K83" s="326">
        <f>[61]협력사!K83</f>
        <v>130</v>
      </c>
      <c r="L83" s="326">
        <f>[61]협력사!L83</f>
        <v>106</v>
      </c>
      <c r="M83" s="314">
        <f>[61]협력사!M83</f>
        <v>7.85</v>
      </c>
      <c r="N83" s="327">
        <f>[61]협력사!N83</f>
        <v>0.1298076</v>
      </c>
      <c r="O83" s="312" t="str">
        <f>[61]협력사!O83</f>
        <v>COIL</v>
      </c>
      <c r="P83" s="316">
        <f>[61]협력사!P83</f>
        <v>1109.2</v>
      </c>
      <c r="Q83" s="317">
        <f>[61]협력사!Q83</f>
        <v>0</v>
      </c>
      <c r="R83" s="318">
        <f>[61]협력사!R83</f>
        <v>0</v>
      </c>
      <c r="S83" s="318">
        <f>[61]협력사!S83</f>
        <v>0</v>
      </c>
      <c r="T83" s="318">
        <f>[61]협력사!T83</f>
        <v>349</v>
      </c>
      <c r="U83" s="318">
        <f>[61]협력사!U83</f>
        <v>143.98258991999998</v>
      </c>
      <c r="V83" s="318">
        <f>[61]협력사!V83</f>
        <v>205.01741008000002</v>
      </c>
      <c r="W83" s="460">
        <f>[61]협력사!W83</f>
        <v>14.714677691999988</v>
      </c>
      <c r="X83" s="22">
        <f>[61]협력사!X83</f>
        <v>0</v>
      </c>
      <c r="Y83" s="301">
        <f>[61]협력사!Y83</f>
        <v>0</v>
      </c>
      <c r="Z83" s="470">
        <f>[61]협력사!Z83</f>
        <v>0</v>
      </c>
      <c r="AA83" s="471">
        <f>[61]협력사!AA83</f>
        <v>0</v>
      </c>
      <c r="AB83" s="472">
        <f>[61]협력사!AB83</f>
        <v>0</v>
      </c>
      <c r="AC83" s="472">
        <f>[61]협력사!AC83</f>
        <v>0</v>
      </c>
      <c r="AD83" s="472">
        <f>[61]협력사!AD83</f>
        <v>0</v>
      </c>
      <c r="AE83" s="472">
        <f>[61]협력사!AE83</f>
        <v>0</v>
      </c>
      <c r="AF83" s="472">
        <f>[61]협력사!AF83</f>
        <v>0</v>
      </c>
      <c r="AG83" s="472">
        <f>[61]협력사!AG83</f>
        <v>0</v>
      </c>
      <c r="AH83" s="337">
        <f>[61]협력사!AH83</f>
        <v>0</v>
      </c>
      <c r="AI83" s="472">
        <f>[61]협력사!AI83</f>
        <v>0</v>
      </c>
      <c r="AJ83" s="337">
        <f>[61]협력사!AJ83</f>
        <v>0</v>
      </c>
      <c r="AK83" s="472">
        <f>[61]협력사!AK83</f>
        <v>0</v>
      </c>
      <c r="AL83" s="472">
        <f>[61]협력사!AL83</f>
        <v>0</v>
      </c>
      <c r="AM83" s="472">
        <f>[61]협력사!AM83</f>
        <v>0</v>
      </c>
      <c r="AN83" s="472">
        <f>[61]협력사!AN83</f>
        <v>0</v>
      </c>
      <c r="AO83" s="472">
        <f>[61]협력사!AO83</f>
        <v>0</v>
      </c>
      <c r="AP83" s="472">
        <f>[61]협력사!AP83</f>
        <v>0</v>
      </c>
      <c r="AQ83" s="472">
        <f>[61]협력사!AQ83</f>
        <v>0</v>
      </c>
      <c r="AR83" s="472">
        <f>[61]협력사!AR83</f>
        <v>0</v>
      </c>
      <c r="AS83" s="472">
        <f>[61]협력사!AS83</f>
        <v>0</v>
      </c>
      <c r="AT83" s="337">
        <f>[61]협력사!AT83</f>
        <v>0</v>
      </c>
      <c r="AU83" s="337">
        <f>[61]협력사!AU83</f>
        <v>0</v>
      </c>
      <c r="AV83" s="337">
        <f>[61]협력사!AV83</f>
        <v>0</v>
      </c>
      <c r="AW83" s="337">
        <f>[61]협력사!AW83</f>
        <v>0</v>
      </c>
      <c r="AX83" s="337">
        <f>[61]협력사!AX83</f>
        <v>0</v>
      </c>
      <c r="AY83" s="337">
        <f>[61]협력사!AY83</f>
        <v>0</v>
      </c>
      <c r="AZ83" s="337">
        <f>[61]협력사!AZ83</f>
        <v>0</v>
      </c>
      <c r="BA83" s="337">
        <f>[61]협력사!BA83</f>
        <v>0</v>
      </c>
      <c r="BB83" s="337">
        <f>[61]협력사!BB83</f>
        <v>0</v>
      </c>
      <c r="BC83" s="337">
        <f>[61]협력사!BC83</f>
        <v>0</v>
      </c>
      <c r="BD83" s="338">
        <f>[61]협력사!BD83</f>
        <v>0</v>
      </c>
      <c r="BE83" s="324">
        <f>[61]협력사!BE83</f>
        <v>0</v>
      </c>
      <c r="BF83" s="22">
        <f>[61]협력사!BF83</f>
        <v>0</v>
      </c>
      <c r="BG83" s="320">
        <f>[61]협력사!BG83</f>
        <v>0</v>
      </c>
      <c r="BH83" s="320">
        <f>[61]협력사!BH83</f>
        <v>0</v>
      </c>
      <c r="BI83" s="320">
        <f>[61]협력사!BI83</f>
        <v>0</v>
      </c>
      <c r="BJ83" s="320">
        <f>[61]협력사!BJ83</f>
        <v>0</v>
      </c>
      <c r="BK83" s="320">
        <f>[61]협력사!BK83</f>
        <v>0</v>
      </c>
      <c r="BL83" s="320">
        <f>[61]협력사!BL83</f>
        <v>0</v>
      </c>
      <c r="BM83" s="320">
        <f>[61]협력사!BM83</f>
        <v>0</v>
      </c>
      <c r="BN83" s="320">
        <f>[61]협력사!BN83</f>
        <v>0</v>
      </c>
      <c r="BO83" s="320">
        <f>[61]협력사!BO83</f>
        <v>0</v>
      </c>
      <c r="BP83" s="320">
        <f>[61]협력사!BP83</f>
        <v>0</v>
      </c>
      <c r="BQ83" s="320">
        <f>[61]협력사!BQ83</f>
        <v>0</v>
      </c>
      <c r="BR83" s="320">
        <f>[61]협력사!BR83</f>
        <v>0</v>
      </c>
      <c r="BS83" s="320">
        <f>[61]협력사!BS83</f>
        <v>0</v>
      </c>
      <c r="BT83" s="320">
        <f>[61]협력사!BT83</f>
        <v>0</v>
      </c>
      <c r="BU83" s="320">
        <f>[61]협력사!BU83</f>
        <v>0</v>
      </c>
      <c r="BV83" s="320">
        <f>[61]협력사!BV83</f>
        <v>0</v>
      </c>
      <c r="BW83" s="320">
        <f>[61]협력사!BW83</f>
        <v>0</v>
      </c>
      <c r="BX83" s="320">
        <f>[61]협력사!BX83</f>
        <v>0</v>
      </c>
      <c r="BY83" s="320">
        <f>[61]협력사!BY83</f>
        <v>0</v>
      </c>
      <c r="BZ83" s="320">
        <f>[61]협력사!BZ83</f>
        <v>0</v>
      </c>
      <c r="CA83" s="320">
        <f>[61]협력사!CA83</f>
        <v>0</v>
      </c>
      <c r="CB83" s="320">
        <f>[61]협력사!CB83</f>
        <v>0</v>
      </c>
      <c r="CC83" s="320">
        <f>[61]협력사!CC83</f>
        <v>0</v>
      </c>
      <c r="CD83" s="320">
        <f>[61]협력사!CD83</f>
        <v>0</v>
      </c>
      <c r="CE83" s="320">
        <f>[61]협력사!CE83</f>
        <v>0</v>
      </c>
      <c r="CF83" s="320">
        <f>[61]협력사!CF83</f>
        <v>0</v>
      </c>
      <c r="CG83" s="320">
        <f>[61]협력사!CG83</f>
        <v>0</v>
      </c>
      <c r="CH83" s="320">
        <f>[61]협력사!CH83</f>
        <v>0</v>
      </c>
      <c r="CI83" s="320">
        <f>[61]협력사!CI83</f>
        <v>0</v>
      </c>
      <c r="CJ83" s="320">
        <f>[61]협력사!CJ83</f>
        <v>0</v>
      </c>
      <c r="CK83" s="320">
        <f>[61]협력사!CK83</f>
        <v>0</v>
      </c>
    </row>
    <row r="84" spans="1:89" s="22" customFormat="1" ht="27.95" customHeight="1">
      <c r="A84" s="22" t="str">
        <f>[61]협력사!A84</f>
        <v>호원오토MV</v>
      </c>
      <c r="B84" s="23" t="str">
        <f>[61]협력사!B84</f>
        <v>JS호원</v>
      </c>
      <c r="C84" s="23" t="str">
        <f>[61]협력사!C84</f>
        <v>호원오토MV</v>
      </c>
      <c r="D84" s="624"/>
      <c r="E84" s="312" t="str">
        <f>[61]협력사!E84</f>
        <v>MV / MV1a</v>
      </c>
      <c r="F84" s="312" t="str">
        <f>[61]협력사!F84</f>
        <v>69100-DO000 / 69172-DO000</v>
      </c>
      <c r="G84" s="312" t="str">
        <f>[61]협력사!G84</f>
        <v>69172-DO000</v>
      </c>
      <c r="H84" s="459" t="str">
        <f>[61]협력사!H84</f>
        <v>BULKHEAD-RR TRANSVERSE SIDE,LH</v>
      </c>
      <c r="I84" s="325" t="str">
        <f>[61]협력사!I84</f>
        <v>SPFC590</v>
      </c>
      <c r="J84" s="326">
        <f>[61]협력사!J84</f>
        <v>0.9</v>
      </c>
      <c r="K84" s="326">
        <f>[61]협력사!K84</f>
        <v>147</v>
      </c>
      <c r="L84" s="326">
        <f>[61]협력사!L84</f>
        <v>236</v>
      </c>
      <c r="M84" s="314">
        <f>[61]협력사!M84</f>
        <v>7.85</v>
      </c>
      <c r="N84" s="327">
        <f>[61]협력사!N84</f>
        <v>0.24509898000000002</v>
      </c>
      <c r="O84" s="312" t="str">
        <f>[61]협력사!O84</f>
        <v>COIL</v>
      </c>
      <c r="P84" s="316">
        <f>[61]협력사!P84</f>
        <v>1133.2</v>
      </c>
      <c r="Q84" s="317">
        <f>[61]협력사!Q84</f>
        <v>0</v>
      </c>
      <c r="R84" s="318">
        <f>[61]협력사!R84</f>
        <v>0</v>
      </c>
      <c r="S84" s="318">
        <f>[61]협력사!S84</f>
        <v>0</v>
      </c>
      <c r="T84" s="318">
        <f>[61]협력사!T84</f>
        <v>266</v>
      </c>
      <c r="U84" s="318">
        <f>[61]협력사!U84</f>
        <v>277.74616413600006</v>
      </c>
      <c r="V84" s="318">
        <f>[61]협력사!V84</f>
        <v>-11.746164136000061</v>
      </c>
      <c r="W84" s="460">
        <f>[61]협력사!W84</f>
        <v>45.917100246600015</v>
      </c>
      <c r="X84" s="22">
        <f>[61]협력사!X84</f>
        <v>0</v>
      </c>
      <c r="Y84" s="301">
        <f>[61]협력사!Y84</f>
        <v>0</v>
      </c>
      <c r="Z84" s="470">
        <f>[61]협력사!Z84</f>
        <v>0</v>
      </c>
      <c r="AA84" s="471">
        <f>[61]협력사!AA84</f>
        <v>0</v>
      </c>
      <c r="AB84" s="472">
        <f>[61]협력사!AB84</f>
        <v>0</v>
      </c>
      <c r="AC84" s="472">
        <f>[61]협력사!AC84</f>
        <v>0</v>
      </c>
      <c r="AD84" s="472">
        <f>[61]협력사!AD84</f>
        <v>0</v>
      </c>
      <c r="AE84" s="472">
        <f>[61]협력사!AE84</f>
        <v>0</v>
      </c>
      <c r="AF84" s="472">
        <f>[61]협력사!AF84</f>
        <v>0</v>
      </c>
      <c r="AG84" s="472">
        <f>[61]협력사!AG84</f>
        <v>0</v>
      </c>
      <c r="AH84" s="337">
        <f>[61]협력사!AH84</f>
        <v>0</v>
      </c>
      <c r="AI84" s="472">
        <f>[61]협력사!AI84</f>
        <v>0</v>
      </c>
      <c r="AJ84" s="337">
        <f>[61]협력사!AJ84</f>
        <v>0</v>
      </c>
      <c r="AK84" s="472">
        <f>[61]협력사!AK84</f>
        <v>0</v>
      </c>
      <c r="AL84" s="472">
        <f>[61]협력사!AL84</f>
        <v>0</v>
      </c>
      <c r="AM84" s="472">
        <f>[61]협력사!AM84</f>
        <v>0</v>
      </c>
      <c r="AN84" s="472">
        <f>[61]협력사!AN84</f>
        <v>0</v>
      </c>
      <c r="AO84" s="472">
        <f>[61]협력사!AO84</f>
        <v>0</v>
      </c>
      <c r="AP84" s="472">
        <f>[61]협력사!AP84</f>
        <v>0</v>
      </c>
      <c r="AQ84" s="472">
        <f>[61]협력사!AQ84</f>
        <v>0</v>
      </c>
      <c r="AR84" s="472">
        <f>[61]협력사!AR84</f>
        <v>0</v>
      </c>
      <c r="AS84" s="472">
        <f>[61]협력사!AS84</f>
        <v>0</v>
      </c>
      <c r="AT84" s="337">
        <f>[61]협력사!AT84</f>
        <v>0</v>
      </c>
      <c r="AU84" s="337">
        <f>[61]협력사!AU84</f>
        <v>0</v>
      </c>
      <c r="AV84" s="337">
        <f>[61]협력사!AV84</f>
        <v>0</v>
      </c>
      <c r="AW84" s="337">
        <f>[61]협력사!AW84</f>
        <v>0</v>
      </c>
      <c r="AX84" s="337">
        <f>[61]협력사!AX84</f>
        <v>0</v>
      </c>
      <c r="AY84" s="337">
        <f>[61]협력사!AY84</f>
        <v>0</v>
      </c>
      <c r="AZ84" s="337">
        <f>[61]협력사!AZ84</f>
        <v>0</v>
      </c>
      <c r="BA84" s="337">
        <f>[61]협력사!BA84</f>
        <v>0</v>
      </c>
      <c r="BB84" s="337">
        <f>[61]협력사!BB84</f>
        <v>0</v>
      </c>
      <c r="BC84" s="337">
        <f>[61]협력사!BC84</f>
        <v>0</v>
      </c>
      <c r="BD84" s="338">
        <f>[61]협력사!BD84</f>
        <v>0</v>
      </c>
      <c r="BE84" s="324">
        <f>[61]협력사!BE84</f>
        <v>0</v>
      </c>
      <c r="BF84" s="22">
        <f>[61]협력사!BF84</f>
        <v>0</v>
      </c>
      <c r="BG84" s="320">
        <f>[61]협력사!BG84</f>
        <v>0</v>
      </c>
      <c r="BH84" s="320">
        <f>[61]협력사!BH84</f>
        <v>0</v>
      </c>
      <c r="BI84" s="320">
        <f>[61]협력사!BI84</f>
        <v>0</v>
      </c>
      <c r="BJ84" s="320">
        <f>[61]협력사!BJ84</f>
        <v>0</v>
      </c>
      <c r="BK84" s="320">
        <f>[61]협력사!BK84</f>
        <v>0</v>
      </c>
      <c r="BL84" s="320">
        <f>[61]협력사!BL84</f>
        <v>0</v>
      </c>
      <c r="BM84" s="320">
        <f>[61]협력사!BM84</f>
        <v>0</v>
      </c>
      <c r="BN84" s="320">
        <f>[61]협력사!BN84</f>
        <v>0</v>
      </c>
      <c r="BO84" s="320">
        <f>[61]협력사!BO84</f>
        <v>0</v>
      </c>
      <c r="BP84" s="320">
        <f>[61]협력사!BP84</f>
        <v>0</v>
      </c>
      <c r="BQ84" s="320">
        <f>[61]협력사!BQ84</f>
        <v>0</v>
      </c>
      <c r="BR84" s="320">
        <f>[61]협력사!BR84</f>
        <v>0</v>
      </c>
      <c r="BS84" s="320">
        <f>[61]협력사!BS84</f>
        <v>0</v>
      </c>
      <c r="BT84" s="320">
        <f>[61]협력사!BT84</f>
        <v>0</v>
      </c>
      <c r="BU84" s="320">
        <f>[61]협력사!BU84</f>
        <v>0</v>
      </c>
      <c r="BV84" s="320">
        <f>[61]협력사!BV84</f>
        <v>0</v>
      </c>
      <c r="BW84" s="320">
        <f>[61]협력사!BW84</f>
        <v>0</v>
      </c>
      <c r="BX84" s="320">
        <f>[61]협력사!BX84</f>
        <v>0</v>
      </c>
      <c r="BY84" s="320">
        <f>[61]협력사!BY84</f>
        <v>0</v>
      </c>
      <c r="BZ84" s="320">
        <f>[61]협력사!BZ84</f>
        <v>0</v>
      </c>
      <c r="CA84" s="320">
        <f>[61]협력사!CA84</f>
        <v>0</v>
      </c>
      <c r="CB84" s="320">
        <f>[61]협력사!CB84</f>
        <v>0</v>
      </c>
      <c r="CC84" s="320">
        <f>[61]협력사!CC84</f>
        <v>0</v>
      </c>
      <c r="CD84" s="320">
        <f>[61]협력사!CD84</f>
        <v>0</v>
      </c>
      <c r="CE84" s="320">
        <f>[61]협력사!CE84</f>
        <v>0</v>
      </c>
      <c r="CF84" s="320">
        <f>[61]협력사!CF84</f>
        <v>0</v>
      </c>
      <c r="CG84" s="320">
        <f>[61]협력사!CG84</f>
        <v>0</v>
      </c>
      <c r="CH84" s="320">
        <f>[61]협력사!CH84</f>
        <v>0</v>
      </c>
      <c r="CI84" s="320">
        <f>[61]협력사!CI84</f>
        <v>0</v>
      </c>
      <c r="CJ84" s="320">
        <f>[61]협력사!CJ84</f>
        <v>0</v>
      </c>
      <c r="CK84" s="320">
        <f>[61]협력사!CK84</f>
        <v>0</v>
      </c>
    </row>
    <row r="85" spans="1:89" s="22" customFormat="1" ht="27.95" customHeight="1">
      <c r="A85" s="22" t="str">
        <f>[61]협력사!A85</f>
        <v>호원오토MV</v>
      </c>
      <c r="B85" s="23" t="str">
        <f>[61]협력사!B85</f>
        <v>JS호원</v>
      </c>
      <c r="C85" s="23" t="str">
        <f>[61]협력사!C85</f>
        <v>호원오토MV</v>
      </c>
      <c r="D85" s="624"/>
      <c r="E85" s="312" t="str">
        <f>[61]협력사!E85</f>
        <v>MV / MV1a</v>
      </c>
      <c r="F85" s="312" t="str">
        <f>[61]협력사!F85</f>
        <v>69100-DO000 / 69182-DO000</v>
      </c>
      <c r="G85" s="312" t="str">
        <f>[61]협력사!G85</f>
        <v>69182-DO000</v>
      </c>
      <c r="H85" s="459" t="str">
        <f>[61]협력사!H85</f>
        <v>BULKHEAD-RR TRANSVERSE SIDE,RH</v>
      </c>
      <c r="I85" s="325" t="str">
        <f>[61]협력사!I85</f>
        <v>SPFC590</v>
      </c>
      <c r="J85" s="326">
        <f>[61]협력사!J85</f>
        <v>0.9</v>
      </c>
      <c r="K85" s="326">
        <f>[61]협력사!K85</f>
        <v>147</v>
      </c>
      <c r="L85" s="326">
        <f>[61]협력사!L85</f>
        <v>236</v>
      </c>
      <c r="M85" s="314">
        <f>[61]협력사!M85</f>
        <v>7.85</v>
      </c>
      <c r="N85" s="327">
        <f>[61]협력사!N85</f>
        <v>0.24509898000000002</v>
      </c>
      <c r="O85" s="312" t="str">
        <f>[61]협력사!O85</f>
        <v>COIL</v>
      </c>
      <c r="P85" s="316">
        <f>[61]협력사!P85</f>
        <v>1133.2</v>
      </c>
      <c r="Q85" s="317">
        <f>[61]협력사!Q85</f>
        <v>0</v>
      </c>
      <c r="R85" s="318">
        <f>[61]협력사!R85</f>
        <v>0</v>
      </c>
      <c r="S85" s="318">
        <f>[61]협력사!S85</f>
        <v>0</v>
      </c>
      <c r="T85" s="318">
        <f>[61]협력사!T85</f>
        <v>266</v>
      </c>
      <c r="U85" s="318">
        <f>[61]협력사!U85</f>
        <v>277.74616413600006</v>
      </c>
      <c r="V85" s="318">
        <f>[61]협력사!V85</f>
        <v>-11.746164136000061</v>
      </c>
      <c r="W85" s="460">
        <f>[61]협력사!W85</f>
        <v>45.917100246600015</v>
      </c>
      <c r="X85" s="22">
        <f>[61]협력사!X85</f>
        <v>0</v>
      </c>
      <c r="Y85" s="301">
        <f>[61]협력사!Y85</f>
        <v>0</v>
      </c>
      <c r="Z85" s="470">
        <f>[61]협력사!Z85</f>
        <v>0</v>
      </c>
      <c r="AA85" s="471">
        <f>[61]협력사!AA85</f>
        <v>0</v>
      </c>
      <c r="AB85" s="472">
        <f>[61]협력사!AB85</f>
        <v>0</v>
      </c>
      <c r="AC85" s="472">
        <f>[61]협력사!AC85</f>
        <v>0</v>
      </c>
      <c r="AD85" s="472">
        <f>[61]협력사!AD85</f>
        <v>0</v>
      </c>
      <c r="AE85" s="472">
        <f>[61]협력사!AE85</f>
        <v>0</v>
      </c>
      <c r="AF85" s="472">
        <f>[61]협력사!AF85</f>
        <v>0</v>
      </c>
      <c r="AG85" s="472">
        <f>[61]협력사!AG85</f>
        <v>0</v>
      </c>
      <c r="AH85" s="337">
        <f>[61]협력사!AH85</f>
        <v>0</v>
      </c>
      <c r="AI85" s="472">
        <f>[61]협력사!AI85</f>
        <v>0</v>
      </c>
      <c r="AJ85" s="337">
        <f>[61]협력사!AJ85</f>
        <v>0</v>
      </c>
      <c r="AK85" s="472">
        <f>[61]협력사!AK85</f>
        <v>0</v>
      </c>
      <c r="AL85" s="472">
        <f>[61]협력사!AL85</f>
        <v>0</v>
      </c>
      <c r="AM85" s="472">
        <f>[61]협력사!AM85</f>
        <v>0</v>
      </c>
      <c r="AN85" s="472">
        <f>[61]협력사!AN85</f>
        <v>0</v>
      </c>
      <c r="AO85" s="472">
        <f>[61]협력사!AO85</f>
        <v>0</v>
      </c>
      <c r="AP85" s="472">
        <f>[61]협력사!AP85</f>
        <v>0</v>
      </c>
      <c r="AQ85" s="472">
        <f>[61]협력사!AQ85</f>
        <v>0</v>
      </c>
      <c r="AR85" s="472">
        <f>[61]협력사!AR85</f>
        <v>0</v>
      </c>
      <c r="AS85" s="472">
        <f>[61]협력사!AS85</f>
        <v>0</v>
      </c>
      <c r="AT85" s="337">
        <f>[61]협력사!AT85</f>
        <v>0</v>
      </c>
      <c r="AU85" s="337">
        <f>[61]협력사!AU85</f>
        <v>0</v>
      </c>
      <c r="AV85" s="337">
        <f>[61]협력사!AV85</f>
        <v>0</v>
      </c>
      <c r="AW85" s="337">
        <f>[61]협력사!AW85</f>
        <v>0</v>
      </c>
      <c r="AX85" s="337">
        <f>[61]협력사!AX85</f>
        <v>0</v>
      </c>
      <c r="AY85" s="337">
        <f>[61]협력사!AY85</f>
        <v>0</v>
      </c>
      <c r="AZ85" s="337">
        <f>[61]협력사!AZ85</f>
        <v>0</v>
      </c>
      <c r="BA85" s="337">
        <f>[61]협력사!BA85</f>
        <v>0</v>
      </c>
      <c r="BB85" s="337">
        <f>[61]협력사!BB85</f>
        <v>0</v>
      </c>
      <c r="BC85" s="337">
        <f>[61]협력사!BC85</f>
        <v>0</v>
      </c>
      <c r="BD85" s="338">
        <f>[61]협력사!BD85</f>
        <v>0</v>
      </c>
      <c r="BE85" s="324">
        <f>[61]협력사!BE85</f>
        <v>0</v>
      </c>
      <c r="BF85" s="22">
        <f>[61]협력사!BF85</f>
        <v>0</v>
      </c>
      <c r="BG85" s="320">
        <f>[61]협력사!BG85</f>
        <v>0</v>
      </c>
      <c r="BH85" s="320">
        <f>[61]협력사!BH85</f>
        <v>0</v>
      </c>
      <c r="BI85" s="320">
        <f>[61]협력사!BI85</f>
        <v>0</v>
      </c>
      <c r="BJ85" s="320">
        <f>[61]협력사!BJ85</f>
        <v>0</v>
      </c>
      <c r="BK85" s="320">
        <f>[61]협력사!BK85</f>
        <v>0</v>
      </c>
      <c r="BL85" s="320">
        <f>[61]협력사!BL85</f>
        <v>0</v>
      </c>
      <c r="BM85" s="320">
        <f>[61]협력사!BM85</f>
        <v>0</v>
      </c>
      <c r="BN85" s="320">
        <f>[61]협력사!BN85</f>
        <v>0</v>
      </c>
      <c r="BO85" s="320">
        <f>[61]협력사!BO85</f>
        <v>0</v>
      </c>
      <c r="BP85" s="320">
        <f>[61]협력사!BP85</f>
        <v>0</v>
      </c>
      <c r="BQ85" s="320">
        <f>[61]협력사!BQ85</f>
        <v>0</v>
      </c>
      <c r="BR85" s="320">
        <f>[61]협력사!BR85</f>
        <v>0</v>
      </c>
      <c r="BS85" s="320">
        <f>[61]협력사!BS85</f>
        <v>0</v>
      </c>
      <c r="BT85" s="320">
        <f>[61]협력사!BT85</f>
        <v>0</v>
      </c>
      <c r="BU85" s="320">
        <f>[61]협력사!BU85</f>
        <v>0</v>
      </c>
      <c r="BV85" s="320">
        <f>[61]협력사!BV85</f>
        <v>0</v>
      </c>
      <c r="BW85" s="320">
        <f>[61]협력사!BW85</f>
        <v>0</v>
      </c>
      <c r="BX85" s="320">
        <f>[61]협력사!BX85</f>
        <v>0</v>
      </c>
      <c r="BY85" s="320">
        <f>[61]협력사!BY85</f>
        <v>0</v>
      </c>
      <c r="BZ85" s="320">
        <f>[61]협력사!BZ85</f>
        <v>0</v>
      </c>
      <c r="CA85" s="320">
        <f>[61]협력사!CA85</f>
        <v>0</v>
      </c>
      <c r="CB85" s="320">
        <f>[61]협력사!CB85</f>
        <v>0</v>
      </c>
      <c r="CC85" s="320">
        <f>[61]협력사!CC85</f>
        <v>0</v>
      </c>
      <c r="CD85" s="320">
        <f>[61]협력사!CD85</f>
        <v>0</v>
      </c>
      <c r="CE85" s="320">
        <f>[61]협력사!CE85</f>
        <v>0</v>
      </c>
      <c r="CF85" s="320">
        <f>[61]협력사!CF85</f>
        <v>0</v>
      </c>
      <c r="CG85" s="320">
        <f>[61]협력사!CG85</f>
        <v>0</v>
      </c>
      <c r="CH85" s="320">
        <f>[61]협력사!CH85</f>
        <v>0</v>
      </c>
      <c r="CI85" s="320">
        <f>[61]협력사!CI85</f>
        <v>0</v>
      </c>
      <c r="CJ85" s="320">
        <f>[61]협력사!CJ85</f>
        <v>0</v>
      </c>
      <c r="CK85" s="320">
        <f>[61]협력사!CK85</f>
        <v>0</v>
      </c>
    </row>
    <row r="86" spans="1:89" s="22" customFormat="1" ht="27.95" customHeight="1">
      <c r="A86" s="22" t="str">
        <f>[61]협력사!A86</f>
        <v>호원오토KA4PE</v>
      </c>
      <c r="B86" s="23" t="str">
        <f>[61]협력사!B86</f>
        <v>JS호원</v>
      </c>
      <c r="C86" s="23" t="str">
        <f>[61]협력사!C86</f>
        <v>호원오토KA4PE</v>
      </c>
      <c r="D86" s="624"/>
      <c r="E86" s="312" t="str">
        <f>[61]협력사!E86</f>
        <v>KA4-PE</v>
      </c>
      <c r="F86" s="312" t="str">
        <f>[61]협력사!F86</f>
        <v>728A0-R0500</v>
      </c>
      <c r="G86" s="312" t="str">
        <f>[61]협력사!G86</f>
        <v>728A1-R0500</v>
      </c>
      <c r="H86" s="459" t="str">
        <f>[61]협력사!H86</f>
        <v>REINF-T/GATE G/BPR, LH</v>
      </c>
      <c r="I86" s="325" t="str">
        <f>[61]협력사!I86</f>
        <v>SPCC</v>
      </c>
      <c r="J86" s="326">
        <f>[61]협력사!J86</f>
        <v>1</v>
      </c>
      <c r="K86" s="326">
        <f>[61]협력사!K86</f>
        <v>259</v>
      </c>
      <c r="L86" s="326">
        <f>[61]협력사!L86</f>
        <v>117</v>
      </c>
      <c r="M86" s="314">
        <f>[61]협력사!M86</f>
        <v>7.85</v>
      </c>
      <c r="N86" s="327">
        <f>[61]협력사!N86</f>
        <v>0.23787854999999999</v>
      </c>
      <c r="O86" s="312" t="str">
        <f>[61]협력사!O86</f>
        <v>COIL</v>
      </c>
      <c r="P86" s="316">
        <f>[61]협력사!P86</f>
        <v>1013.2</v>
      </c>
      <c r="Q86" s="317">
        <f>[61]협력사!Q86</f>
        <v>5157188</v>
      </c>
      <c r="R86" s="318">
        <f>[61]협력사!R86</f>
        <v>5090</v>
      </c>
      <c r="S86" s="318">
        <f>[61]협력사!S86</f>
        <v>648.40764331210198</v>
      </c>
      <c r="T86" s="318">
        <f>[61]협력사!T86</f>
        <v>518</v>
      </c>
      <c r="U86" s="318">
        <f>[61]협력사!U86</f>
        <v>241.01854685999999</v>
      </c>
      <c r="V86" s="318">
        <f>[61]협력사!V86</f>
        <v>276.98145313999999</v>
      </c>
      <c r="W86" s="460">
        <f>[61]협력사!W86</f>
        <v>33.700079803499989</v>
      </c>
      <c r="X86" s="22">
        <f>[61]협력사!X86</f>
        <v>0</v>
      </c>
      <c r="Y86" s="301">
        <f>[61]협력사!Y86</f>
        <v>0</v>
      </c>
      <c r="Z86" s="470">
        <f>[61]협력사!Z86</f>
        <v>0</v>
      </c>
      <c r="AA86" s="471">
        <f>[61]협력사!AA86</f>
        <v>0</v>
      </c>
      <c r="AB86" s="472">
        <f>[61]협력사!AB86</f>
        <v>0</v>
      </c>
      <c r="AC86" s="472">
        <f>[61]협력사!AC86</f>
        <v>0</v>
      </c>
      <c r="AD86" s="472">
        <f>[61]협력사!AD86</f>
        <v>5090</v>
      </c>
      <c r="AE86" s="472">
        <f>[61]협력사!AE86</f>
        <v>0</v>
      </c>
      <c r="AF86" s="472">
        <f>[61]협력사!AF86</f>
        <v>0</v>
      </c>
      <c r="AG86" s="472">
        <f>[61]협력사!AG86</f>
        <v>0</v>
      </c>
      <c r="AH86" s="337">
        <f>[61]협력사!AH86</f>
        <v>0</v>
      </c>
      <c r="AI86" s="472">
        <f>[61]협력사!AI86</f>
        <v>0</v>
      </c>
      <c r="AJ86" s="337">
        <f>[61]협력사!AJ86</f>
        <v>0</v>
      </c>
      <c r="AK86" s="472">
        <f>[61]협력사!AK86</f>
        <v>0</v>
      </c>
      <c r="AL86" s="472">
        <f>[61]협력사!AL86</f>
        <v>0</v>
      </c>
      <c r="AM86" s="472">
        <f>[61]협력사!AM86</f>
        <v>0</v>
      </c>
      <c r="AN86" s="472">
        <f>[61]협력사!AN86</f>
        <v>0</v>
      </c>
      <c r="AO86" s="472">
        <f>[61]협력사!AO86</f>
        <v>0</v>
      </c>
      <c r="AP86" s="472">
        <f>[61]협력사!AP86</f>
        <v>0</v>
      </c>
      <c r="AQ86" s="472">
        <f>[61]협력사!AQ86</f>
        <v>0</v>
      </c>
      <c r="AR86" s="472">
        <f>[61]협력사!AR86</f>
        <v>0</v>
      </c>
      <c r="AS86" s="472">
        <f>[61]협력사!AS86</f>
        <v>0</v>
      </c>
      <c r="AT86" s="337">
        <f>[61]협력사!AT86</f>
        <v>0</v>
      </c>
      <c r="AU86" s="337">
        <f>[61]협력사!AU86</f>
        <v>0</v>
      </c>
      <c r="AV86" s="337">
        <f>[61]협력사!AV86</f>
        <v>0</v>
      </c>
      <c r="AW86" s="337">
        <f>[61]협력사!AW86</f>
        <v>0</v>
      </c>
      <c r="AX86" s="337">
        <f>[61]협력사!AX86</f>
        <v>0</v>
      </c>
      <c r="AY86" s="337">
        <f>[61]협력사!AY86</f>
        <v>0</v>
      </c>
      <c r="AZ86" s="337">
        <f>[61]협력사!AZ86</f>
        <v>0</v>
      </c>
      <c r="BA86" s="337">
        <f>[61]협력사!BA86</f>
        <v>0</v>
      </c>
      <c r="BB86" s="337">
        <f>[61]협력사!BB86</f>
        <v>0</v>
      </c>
      <c r="BC86" s="337">
        <f>[61]협력사!BC86</f>
        <v>0</v>
      </c>
      <c r="BD86" s="338">
        <f>[61]협력사!BD86</f>
        <v>0</v>
      </c>
      <c r="BE86" s="324">
        <f>[61]협력사!BE86</f>
        <v>5090</v>
      </c>
      <c r="BF86" s="22">
        <f>[61]협력사!BF86</f>
        <v>0</v>
      </c>
      <c r="BG86" s="320">
        <f>[61]협력사!BG86</f>
        <v>0</v>
      </c>
      <c r="BH86" s="320">
        <f>[61]협력사!BH86</f>
        <v>0</v>
      </c>
      <c r="BI86" s="320">
        <f>[61]협력사!BI86</f>
        <v>0</v>
      </c>
      <c r="BJ86" s="320">
        <f>[61]협력사!BJ86</f>
        <v>0</v>
      </c>
      <c r="BK86" s="320">
        <f>[61]협력사!BK86</f>
        <v>5157188</v>
      </c>
      <c r="BL86" s="320">
        <f>[61]협력사!BL86</f>
        <v>0</v>
      </c>
      <c r="BM86" s="320">
        <f>[61]협력사!BM86</f>
        <v>0</v>
      </c>
      <c r="BN86" s="320">
        <f>[61]협력사!BN86</f>
        <v>0</v>
      </c>
      <c r="BO86" s="320">
        <f>[61]협력사!BO86</f>
        <v>0</v>
      </c>
      <c r="BP86" s="320">
        <f>[61]협력사!BP86</f>
        <v>0</v>
      </c>
      <c r="BQ86" s="320">
        <f>[61]협력사!BQ86</f>
        <v>0</v>
      </c>
      <c r="BR86" s="320">
        <f>[61]협력사!BR86</f>
        <v>0</v>
      </c>
      <c r="BS86" s="320">
        <f>[61]협력사!BS86</f>
        <v>0</v>
      </c>
      <c r="BT86" s="320">
        <f>[61]협력사!BT86</f>
        <v>0</v>
      </c>
      <c r="BU86" s="320">
        <f>[61]협력사!BU86</f>
        <v>0</v>
      </c>
      <c r="BV86" s="320">
        <f>[61]협력사!BV86</f>
        <v>0</v>
      </c>
      <c r="BW86" s="320">
        <f>[61]협력사!BW86</f>
        <v>0</v>
      </c>
      <c r="BX86" s="320">
        <f>[61]협력사!BX86</f>
        <v>0</v>
      </c>
      <c r="BY86" s="320">
        <f>[61]협력사!BY86</f>
        <v>0</v>
      </c>
      <c r="BZ86" s="320">
        <f>[61]협력사!BZ86</f>
        <v>0</v>
      </c>
      <c r="CA86" s="320">
        <f>[61]협력사!CA86</f>
        <v>0</v>
      </c>
      <c r="CB86" s="320">
        <f>[61]협력사!CB86</f>
        <v>0</v>
      </c>
      <c r="CC86" s="320">
        <f>[61]협력사!CC86</f>
        <v>0</v>
      </c>
      <c r="CD86" s="320">
        <f>[61]협력사!CD86</f>
        <v>0</v>
      </c>
      <c r="CE86" s="320">
        <f>[61]협력사!CE86</f>
        <v>0</v>
      </c>
      <c r="CF86" s="320">
        <f>[61]협력사!CF86</f>
        <v>0</v>
      </c>
      <c r="CG86" s="320">
        <f>[61]협력사!CG86</f>
        <v>0</v>
      </c>
      <c r="CH86" s="320">
        <f>[61]협력사!CH86</f>
        <v>0</v>
      </c>
      <c r="CI86" s="320">
        <f>[61]협력사!CI86</f>
        <v>0</v>
      </c>
      <c r="CJ86" s="320">
        <f>[61]협력사!CJ86</f>
        <v>0</v>
      </c>
      <c r="CK86" s="320">
        <f>[61]협력사!CK86</f>
        <v>0</v>
      </c>
    </row>
    <row r="87" spans="1:89" s="22" customFormat="1" ht="27.95" customHeight="1">
      <c r="A87" s="22" t="str">
        <f>[61]협력사!A87</f>
        <v>호원오토KA4PE</v>
      </c>
      <c r="B87" s="23" t="str">
        <f>[61]협력사!B87</f>
        <v>JS호원</v>
      </c>
      <c r="C87" s="23" t="str">
        <f>[61]협력사!C87</f>
        <v>호원오토KA4PE</v>
      </c>
      <c r="D87" s="624"/>
      <c r="E87" s="312" t="str">
        <f>[61]협력사!E87</f>
        <v>KA4-PE</v>
      </c>
      <c r="F87" s="312" t="str">
        <f>[61]협력사!F87</f>
        <v>728B0-R0500</v>
      </c>
      <c r="G87" s="312" t="str">
        <f>[61]협력사!G87</f>
        <v>728B1-R0500</v>
      </c>
      <c r="H87" s="459" t="str">
        <f>[61]협력사!H87</f>
        <v>REINF-T/GATE G/BPR, RH</v>
      </c>
      <c r="I87" s="325" t="str">
        <f>[61]협력사!I87</f>
        <v>SPCC</v>
      </c>
      <c r="J87" s="326">
        <f>[61]협력사!J87</f>
        <v>1</v>
      </c>
      <c r="K87" s="326">
        <f>[61]협력사!K87</f>
        <v>259</v>
      </c>
      <c r="L87" s="326">
        <f>[61]협력사!L87</f>
        <v>117</v>
      </c>
      <c r="M87" s="314">
        <f>[61]협력사!M87</f>
        <v>7.85</v>
      </c>
      <c r="N87" s="327">
        <f>[61]협력사!N87</f>
        <v>0.23787854999999999</v>
      </c>
      <c r="O87" s="312" t="str">
        <f>[61]협력사!O87</f>
        <v>COIL</v>
      </c>
      <c r="P87" s="316">
        <f>[61]협력사!P87</f>
        <v>1013.2</v>
      </c>
      <c r="Q87" s="317">
        <f>[61]협력사!Q87</f>
        <v>0</v>
      </c>
      <c r="R87" s="318">
        <f>[61]협력사!R87</f>
        <v>0</v>
      </c>
      <c r="S87" s="318">
        <f>[61]협력사!S87</f>
        <v>0</v>
      </c>
      <c r="T87" s="318">
        <f>[61]협력사!T87</f>
        <v>518</v>
      </c>
      <c r="U87" s="318">
        <f>[61]협력사!U87</f>
        <v>241.01854685999999</v>
      </c>
      <c r="V87" s="318">
        <f>[61]협력사!V87</f>
        <v>276.98145313999999</v>
      </c>
      <c r="W87" s="460">
        <f>[61]협력사!W87</f>
        <v>33.700079803499989</v>
      </c>
      <c r="X87" s="22">
        <f>[61]협력사!X87</f>
        <v>0</v>
      </c>
      <c r="Y87" s="301">
        <f>[61]협력사!Y87</f>
        <v>0</v>
      </c>
      <c r="Z87" s="470">
        <f>[61]협력사!Z87</f>
        <v>0</v>
      </c>
      <c r="AA87" s="471">
        <f>[61]협력사!AA87</f>
        <v>0</v>
      </c>
      <c r="AB87" s="472">
        <f>[61]협력사!AB87</f>
        <v>0</v>
      </c>
      <c r="AC87" s="472">
        <f>[61]협력사!AC87</f>
        <v>0</v>
      </c>
      <c r="AD87" s="472">
        <f>[61]협력사!AD87</f>
        <v>0</v>
      </c>
      <c r="AE87" s="472">
        <f>[61]협력사!AE87</f>
        <v>0</v>
      </c>
      <c r="AF87" s="472">
        <f>[61]협력사!AF87</f>
        <v>0</v>
      </c>
      <c r="AG87" s="472">
        <f>[61]협력사!AG87</f>
        <v>0</v>
      </c>
      <c r="AH87" s="337">
        <f>[61]협력사!AH87</f>
        <v>0</v>
      </c>
      <c r="AI87" s="472">
        <f>[61]협력사!AI87</f>
        <v>0</v>
      </c>
      <c r="AJ87" s="337">
        <f>[61]협력사!AJ87</f>
        <v>0</v>
      </c>
      <c r="AK87" s="472">
        <f>[61]협력사!AK87</f>
        <v>0</v>
      </c>
      <c r="AL87" s="472">
        <f>[61]협력사!AL87</f>
        <v>0</v>
      </c>
      <c r="AM87" s="472">
        <f>[61]협력사!AM87</f>
        <v>0</v>
      </c>
      <c r="AN87" s="472">
        <f>[61]협력사!AN87</f>
        <v>0</v>
      </c>
      <c r="AO87" s="472">
        <f>[61]협력사!AO87</f>
        <v>0</v>
      </c>
      <c r="AP87" s="472">
        <f>[61]협력사!AP87</f>
        <v>0</v>
      </c>
      <c r="AQ87" s="472">
        <f>[61]협력사!AQ87</f>
        <v>0</v>
      </c>
      <c r="AR87" s="472">
        <f>[61]협력사!AR87</f>
        <v>0</v>
      </c>
      <c r="AS87" s="472">
        <f>[61]협력사!AS87</f>
        <v>0</v>
      </c>
      <c r="AT87" s="337">
        <f>[61]협력사!AT87</f>
        <v>0</v>
      </c>
      <c r="AU87" s="337">
        <f>[61]협력사!AU87</f>
        <v>0</v>
      </c>
      <c r="AV87" s="337">
        <f>[61]협력사!AV87</f>
        <v>0</v>
      </c>
      <c r="AW87" s="337">
        <f>[61]협력사!AW87</f>
        <v>0</v>
      </c>
      <c r="AX87" s="337">
        <f>[61]협력사!AX87</f>
        <v>0</v>
      </c>
      <c r="AY87" s="337">
        <f>[61]협력사!AY87</f>
        <v>0</v>
      </c>
      <c r="AZ87" s="337">
        <f>[61]협력사!AZ87</f>
        <v>0</v>
      </c>
      <c r="BA87" s="337">
        <f>[61]협력사!BA87</f>
        <v>0</v>
      </c>
      <c r="BB87" s="337">
        <f>[61]협력사!BB87</f>
        <v>0</v>
      </c>
      <c r="BC87" s="337">
        <f>[61]협력사!BC87</f>
        <v>0</v>
      </c>
      <c r="BD87" s="338">
        <f>[61]협력사!BD87</f>
        <v>0</v>
      </c>
      <c r="BE87" s="324">
        <f>[61]협력사!BE87</f>
        <v>0</v>
      </c>
      <c r="BF87" s="22">
        <f>[61]협력사!BF87</f>
        <v>0</v>
      </c>
      <c r="BG87" s="320">
        <f>[61]협력사!BG87</f>
        <v>0</v>
      </c>
      <c r="BH87" s="320">
        <f>[61]협력사!BH87</f>
        <v>0</v>
      </c>
      <c r="BI87" s="320">
        <f>[61]협력사!BI87</f>
        <v>0</v>
      </c>
      <c r="BJ87" s="320">
        <f>[61]협력사!BJ87</f>
        <v>0</v>
      </c>
      <c r="BK87" s="320">
        <f>[61]협력사!BK87</f>
        <v>0</v>
      </c>
      <c r="BL87" s="320">
        <f>[61]협력사!BL87</f>
        <v>0</v>
      </c>
      <c r="BM87" s="320">
        <f>[61]협력사!BM87</f>
        <v>0</v>
      </c>
      <c r="BN87" s="320">
        <f>[61]협력사!BN87</f>
        <v>0</v>
      </c>
      <c r="BO87" s="320">
        <f>[61]협력사!BO87</f>
        <v>0</v>
      </c>
      <c r="BP87" s="320">
        <f>[61]협력사!BP87</f>
        <v>0</v>
      </c>
      <c r="BQ87" s="320">
        <f>[61]협력사!BQ87</f>
        <v>0</v>
      </c>
      <c r="BR87" s="320">
        <f>[61]협력사!BR87</f>
        <v>0</v>
      </c>
      <c r="BS87" s="320">
        <f>[61]협력사!BS87</f>
        <v>0</v>
      </c>
      <c r="BT87" s="320">
        <f>[61]협력사!BT87</f>
        <v>0</v>
      </c>
      <c r="BU87" s="320">
        <f>[61]협력사!BU87</f>
        <v>0</v>
      </c>
      <c r="BV87" s="320">
        <f>[61]협력사!BV87</f>
        <v>0</v>
      </c>
      <c r="BW87" s="320">
        <f>[61]협력사!BW87</f>
        <v>0</v>
      </c>
      <c r="BX87" s="320">
        <f>[61]협력사!BX87</f>
        <v>0</v>
      </c>
      <c r="BY87" s="320">
        <f>[61]협력사!BY87</f>
        <v>0</v>
      </c>
      <c r="BZ87" s="320">
        <f>[61]협력사!BZ87</f>
        <v>0</v>
      </c>
      <c r="CA87" s="320">
        <f>[61]협력사!CA87</f>
        <v>0</v>
      </c>
      <c r="CB87" s="320">
        <f>[61]협력사!CB87</f>
        <v>0</v>
      </c>
      <c r="CC87" s="320">
        <f>[61]협력사!CC87</f>
        <v>0</v>
      </c>
      <c r="CD87" s="320">
        <f>[61]협력사!CD87</f>
        <v>0</v>
      </c>
      <c r="CE87" s="320">
        <f>[61]협력사!CE87</f>
        <v>0</v>
      </c>
      <c r="CF87" s="320">
        <f>[61]협력사!CF87</f>
        <v>0</v>
      </c>
      <c r="CG87" s="320">
        <f>[61]협력사!CG87</f>
        <v>0</v>
      </c>
      <c r="CH87" s="320">
        <f>[61]협력사!CH87</f>
        <v>0</v>
      </c>
      <c r="CI87" s="320">
        <f>[61]협력사!CI87</f>
        <v>0</v>
      </c>
      <c r="CJ87" s="320">
        <f>[61]협력사!CJ87</f>
        <v>0</v>
      </c>
      <c r="CK87" s="320">
        <f>[61]협력사!CK87</f>
        <v>0</v>
      </c>
    </row>
    <row r="88" spans="1:89" s="22" customFormat="1" ht="27.95" customHeight="1">
      <c r="A88" s="22" t="str">
        <f>[61]협력사!A88</f>
        <v>호원오토KA4PE</v>
      </c>
      <c r="B88" s="23" t="str">
        <f>[61]협력사!B88</f>
        <v>JS호원</v>
      </c>
      <c r="C88" s="23" t="str">
        <f>[61]협력사!C88</f>
        <v>호원오토KA4PE</v>
      </c>
      <c r="D88" s="624"/>
      <c r="E88" s="312" t="str">
        <f>[61]협력사!E88</f>
        <v>KA4-PE</v>
      </c>
      <c r="F88" s="312" t="str">
        <f>[61]협력사!F88</f>
        <v>72815-R0500</v>
      </c>
      <c r="G88" s="312" t="str">
        <f>[61]협력사!G88</f>
        <v>72815-R0500</v>
      </c>
      <c r="H88" s="459" t="str">
        <f>[61]협력사!H88</f>
        <v>RAIL-TAILGATE OTR,LH</v>
      </c>
      <c r="I88" s="325" t="str">
        <f>[61]협력사!I88</f>
        <v>SPCC</v>
      </c>
      <c r="J88" s="326">
        <f>[61]협력사!J88</f>
        <v>0.6</v>
      </c>
      <c r="K88" s="326">
        <f>[61]협력사!K88</f>
        <v>278</v>
      </c>
      <c r="L88" s="326">
        <f>[61]협력사!L88</f>
        <v>381</v>
      </c>
      <c r="M88" s="314">
        <f>[61]협력사!M88</f>
        <v>7.85</v>
      </c>
      <c r="N88" s="327">
        <f>[61]협력사!N88</f>
        <v>0.49887377999999999</v>
      </c>
      <c r="O88" s="312" t="str">
        <f>[61]협력사!O88</f>
        <v>COIL</v>
      </c>
      <c r="P88" s="316">
        <f>[61]협력사!P88</f>
        <v>1029.2</v>
      </c>
      <c r="Q88" s="317">
        <f>[61]협력사!Q88</f>
        <v>19565092</v>
      </c>
      <c r="R88" s="318">
        <f>[61]협력사!R88</f>
        <v>19010</v>
      </c>
      <c r="S88" s="318">
        <f>[61]협력사!S88</f>
        <v>2421.6560509554142</v>
      </c>
      <c r="T88" s="318">
        <f>[61]협력사!T88</f>
        <v>645</v>
      </c>
      <c r="U88" s="318">
        <f>[61]협력사!U88</f>
        <v>513.44089437599996</v>
      </c>
      <c r="V88" s="318">
        <f>[61]협력사!V88</f>
        <v>131.55910562400004</v>
      </c>
      <c r="W88" s="460">
        <f>[61]협력사!W88</f>
        <v>129.62828116259996</v>
      </c>
      <c r="X88" s="22">
        <f>[61]협력사!X88</f>
        <v>0</v>
      </c>
      <c r="Y88" s="301">
        <f>[61]협력사!Y88</f>
        <v>0</v>
      </c>
      <c r="Z88" s="470">
        <f>[61]협력사!Z88</f>
        <v>0</v>
      </c>
      <c r="AA88" s="471">
        <f>[61]협력사!AA88</f>
        <v>0</v>
      </c>
      <c r="AB88" s="472">
        <f>[61]협력사!AB88</f>
        <v>0</v>
      </c>
      <c r="AC88" s="472">
        <f>[61]협력사!AC88</f>
        <v>0</v>
      </c>
      <c r="AD88" s="472">
        <f>[61]협력사!AD88</f>
        <v>19010</v>
      </c>
      <c r="AE88" s="472">
        <f>[61]협력사!AE88</f>
        <v>0</v>
      </c>
      <c r="AF88" s="472">
        <f>[61]협력사!AF88</f>
        <v>0</v>
      </c>
      <c r="AG88" s="472">
        <f>[61]협력사!AG88</f>
        <v>0</v>
      </c>
      <c r="AH88" s="337">
        <f>[61]협력사!AH88</f>
        <v>0</v>
      </c>
      <c r="AI88" s="472">
        <f>[61]협력사!AI88</f>
        <v>0</v>
      </c>
      <c r="AJ88" s="337">
        <f>[61]협력사!AJ88</f>
        <v>0</v>
      </c>
      <c r="AK88" s="472">
        <f>[61]협력사!AK88</f>
        <v>0</v>
      </c>
      <c r="AL88" s="472">
        <f>[61]협력사!AL88</f>
        <v>0</v>
      </c>
      <c r="AM88" s="472">
        <f>[61]협력사!AM88</f>
        <v>0</v>
      </c>
      <c r="AN88" s="472">
        <f>[61]협력사!AN88</f>
        <v>0</v>
      </c>
      <c r="AO88" s="472">
        <f>[61]협력사!AO88</f>
        <v>0</v>
      </c>
      <c r="AP88" s="472">
        <f>[61]협력사!AP88</f>
        <v>0</v>
      </c>
      <c r="AQ88" s="472">
        <f>[61]협력사!AQ88</f>
        <v>0</v>
      </c>
      <c r="AR88" s="472">
        <f>[61]협력사!AR88</f>
        <v>0</v>
      </c>
      <c r="AS88" s="472">
        <f>[61]협력사!AS88</f>
        <v>0</v>
      </c>
      <c r="AT88" s="337">
        <f>[61]협력사!AT88</f>
        <v>0</v>
      </c>
      <c r="AU88" s="337">
        <f>[61]협력사!AU88</f>
        <v>0</v>
      </c>
      <c r="AV88" s="337">
        <f>[61]협력사!AV88</f>
        <v>0</v>
      </c>
      <c r="AW88" s="337">
        <f>[61]협력사!AW88</f>
        <v>0</v>
      </c>
      <c r="AX88" s="337">
        <f>[61]협력사!AX88</f>
        <v>0</v>
      </c>
      <c r="AY88" s="337">
        <f>[61]협력사!AY88</f>
        <v>0</v>
      </c>
      <c r="AZ88" s="337">
        <f>[61]협력사!AZ88</f>
        <v>0</v>
      </c>
      <c r="BA88" s="337">
        <f>[61]협력사!BA88</f>
        <v>0</v>
      </c>
      <c r="BB88" s="337">
        <f>[61]협력사!BB88</f>
        <v>0</v>
      </c>
      <c r="BC88" s="337">
        <f>[61]협력사!BC88</f>
        <v>0</v>
      </c>
      <c r="BD88" s="338">
        <f>[61]협력사!BD88</f>
        <v>0</v>
      </c>
      <c r="BE88" s="324">
        <f>[61]협력사!BE88</f>
        <v>19010</v>
      </c>
      <c r="BF88" s="22">
        <f>[61]협력사!BF88</f>
        <v>0</v>
      </c>
      <c r="BG88" s="320">
        <f>[61]협력사!BG88</f>
        <v>0</v>
      </c>
      <c r="BH88" s="320">
        <f>[61]협력사!BH88</f>
        <v>0</v>
      </c>
      <c r="BI88" s="320">
        <f>[61]협력사!BI88</f>
        <v>0</v>
      </c>
      <c r="BJ88" s="320">
        <f>[61]협력사!BJ88</f>
        <v>0</v>
      </c>
      <c r="BK88" s="320">
        <f>[61]협력사!BK88</f>
        <v>19565092</v>
      </c>
      <c r="BL88" s="320">
        <f>[61]협력사!BL88</f>
        <v>0</v>
      </c>
      <c r="BM88" s="320">
        <f>[61]협력사!BM88</f>
        <v>0</v>
      </c>
      <c r="BN88" s="320">
        <f>[61]협력사!BN88</f>
        <v>0</v>
      </c>
      <c r="BO88" s="320">
        <f>[61]협력사!BO88</f>
        <v>0</v>
      </c>
      <c r="BP88" s="320">
        <f>[61]협력사!BP88</f>
        <v>0</v>
      </c>
      <c r="BQ88" s="320">
        <f>[61]협력사!BQ88</f>
        <v>0</v>
      </c>
      <c r="BR88" s="320">
        <f>[61]협력사!BR88</f>
        <v>0</v>
      </c>
      <c r="BS88" s="320">
        <f>[61]협력사!BS88</f>
        <v>0</v>
      </c>
      <c r="BT88" s="320">
        <f>[61]협력사!BT88</f>
        <v>0</v>
      </c>
      <c r="BU88" s="320">
        <f>[61]협력사!BU88</f>
        <v>0</v>
      </c>
      <c r="BV88" s="320">
        <f>[61]협력사!BV88</f>
        <v>0</v>
      </c>
      <c r="BW88" s="320">
        <f>[61]협력사!BW88</f>
        <v>0</v>
      </c>
      <c r="BX88" s="320">
        <f>[61]협력사!BX88</f>
        <v>0</v>
      </c>
      <c r="BY88" s="320">
        <f>[61]협력사!BY88</f>
        <v>0</v>
      </c>
      <c r="BZ88" s="320">
        <f>[61]협력사!BZ88</f>
        <v>0</v>
      </c>
      <c r="CA88" s="320">
        <f>[61]협력사!CA88</f>
        <v>0</v>
      </c>
      <c r="CB88" s="320">
        <f>[61]협력사!CB88</f>
        <v>0</v>
      </c>
      <c r="CC88" s="320">
        <f>[61]협력사!CC88</f>
        <v>0</v>
      </c>
      <c r="CD88" s="320">
        <f>[61]협력사!CD88</f>
        <v>0</v>
      </c>
      <c r="CE88" s="320">
        <f>[61]협력사!CE88</f>
        <v>0</v>
      </c>
      <c r="CF88" s="320">
        <f>[61]협력사!CF88</f>
        <v>0</v>
      </c>
      <c r="CG88" s="320">
        <f>[61]협력사!CG88</f>
        <v>0</v>
      </c>
      <c r="CH88" s="320">
        <f>[61]협력사!CH88</f>
        <v>0</v>
      </c>
      <c r="CI88" s="320">
        <f>[61]협력사!CI88</f>
        <v>0</v>
      </c>
      <c r="CJ88" s="320">
        <f>[61]협력사!CJ88</f>
        <v>0</v>
      </c>
      <c r="CK88" s="320">
        <f>[61]협력사!CK88</f>
        <v>0</v>
      </c>
    </row>
    <row r="89" spans="1:89" s="22" customFormat="1" ht="27.95" customHeight="1">
      <c r="A89" s="22" t="str">
        <f>[61]협력사!A89</f>
        <v>호원오토KA4PE</v>
      </c>
      <c r="B89" s="23" t="str">
        <f>[61]협력사!B89</f>
        <v>JS호원</v>
      </c>
      <c r="C89" s="23" t="str">
        <f>[61]협력사!C89</f>
        <v>호원오토KA4PE</v>
      </c>
      <c r="D89" s="624"/>
      <c r="E89" s="312" t="str">
        <f>[61]협력사!E89</f>
        <v>KA4-PE</v>
      </c>
      <c r="F89" s="312" t="str">
        <f>[61]협력사!F89</f>
        <v>72816-R0500</v>
      </c>
      <c r="G89" s="312" t="str">
        <f>[61]협력사!G89</f>
        <v>72816-R0500</v>
      </c>
      <c r="H89" s="459" t="str">
        <f>[61]협력사!H89</f>
        <v>RAIL-TAILGATE OTR,RH</v>
      </c>
      <c r="I89" s="325" t="str">
        <f>[61]협력사!I89</f>
        <v>SPCC</v>
      </c>
      <c r="J89" s="326">
        <f>[61]협력사!J89</f>
        <v>0.6</v>
      </c>
      <c r="K89" s="326">
        <f>[61]협력사!K89</f>
        <v>278</v>
      </c>
      <c r="L89" s="326">
        <f>[61]협력사!L89</f>
        <v>381</v>
      </c>
      <c r="M89" s="314">
        <f>[61]협력사!M89</f>
        <v>7.85</v>
      </c>
      <c r="N89" s="327">
        <f>[61]협력사!N89</f>
        <v>0.49887377999999999</v>
      </c>
      <c r="O89" s="312" t="str">
        <f>[61]협력사!O89</f>
        <v>COIL</v>
      </c>
      <c r="P89" s="316">
        <f>[61]협력사!P89</f>
        <v>1029.2</v>
      </c>
      <c r="Q89" s="317">
        <f>[61]협력사!Q89</f>
        <v>0</v>
      </c>
      <c r="R89" s="318">
        <f>[61]협력사!R89</f>
        <v>0</v>
      </c>
      <c r="S89" s="318">
        <f>[61]협력사!S89</f>
        <v>0</v>
      </c>
      <c r="T89" s="318">
        <f>[61]협력사!T89</f>
        <v>645</v>
      </c>
      <c r="U89" s="318">
        <f>[61]협력사!U89</f>
        <v>513.44089437599996</v>
      </c>
      <c r="V89" s="318">
        <f>[61]협력사!V89</f>
        <v>131.55910562400004</v>
      </c>
      <c r="W89" s="460">
        <f>[61]협력사!W89</f>
        <v>129.62828116259996</v>
      </c>
      <c r="X89" s="22">
        <f>[61]협력사!X89</f>
        <v>0</v>
      </c>
      <c r="Y89" s="301">
        <f>[61]협력사!Y89</f>
        <v>0</v>
      </c>
      <c r="Z89" s="470">
        <f>[61]협력사!Z89</f>
        <v>0</v>
      </c>
      <c r="AA89" s="471">
        <f>[61]협력사!AA89</f>
        <v>0</v>
      </c>
      <c r="AB89" s="472">
        <f>[61]협력사!AB89</f>
        <v>0</v>
      </c>
      <c r="AC89" s="472">
        <f>[61]협력사!AC89</f>
        <v>0</v>
      </c>
      <c r="AD89" s="472">
        <f>[61]협력사!AD89</f>
        <v>0</v>
      </c>
      <c r="AE89" s="472">
        <f>[61]협력사!AE89</f>
        <v>0</v>
      </c>
      <c r="AF89" s="472">
        <f>[61]협력사!AF89</f>
        <v>0</v>
      </c>
      <c r="AG89" s="472">
        <f>[61]협력사!AG89</f>
        <v>0</v>
      </c>
      <c r="AH89" s="337">
        <f>[61]협력사!AH89</f>
        <v>0</v>
      </c>
      <c r="AI89" s="472">
        <f>[61]협력사!AI89</f>
        <v>0</v>
      </c>
      <c r="AJ89" s="337">
        <f>[61]협력사!AJ89</f>
        <v>0</v>
      </c>
      <c r="AK89" s="472">
        <f>[61]협력사!AK89</f>
        <v>0</v>
      </c>
      <c r="AL89" s="472">
        <f>[61]협력사!AL89</f>
        <v>0</v>
      </c>
      <c r="AM89" s="472">
        <f>[61]협력사!AM89</f>
        <v>0</v>
      </c>
      <c r="AN89" s="472">
        <f>[61]협력사!AN89</f>
        <v>0</v>
      </c>
      <c r="AO89" s="472">
        <f>[61]협력사!AO89</f>
        <v>0</v>
      </c>
      <c r="AP89" s="472">
        <f>[61]협력사!AP89</f>
        <v>0</v>
      </c>
      <c r="AQ89" s="472">
        <f>[61]협력사!AQ89</f>
        <v>0</v>
      </c>
      <c r="AR89" s="472">
        <f>[61]협력사!AR89</f>
        <v>0</v>
      </c>
      <c r="AS89" s="472">
        <f>[61]협력사!AS89</f>
        <v>0</v>
      </c>
      <c r="AT89" s="337">
        <f>[61]협력사!AT89</f>
        <v>0</v>
      </c>
      <c r="AU89" s="337">
        <f>[61]협력사!AU89</f>
        <v>0</v>
      </c>
      <c r="AV89" s="337">
        <f>[61]협력사!AV89</f>
        <v>0</v>
      </c>
      <c r="AW89" s="337">
        <f>[61]협력사!AW89</f>
        <v>0</v>
      </c>
      <c r="AX89" s="337">
        <f>[61]협력사!AX89</f>
        <v>0</v>
      </c>
      <c r="AY89" s="337">
        <f>[61]협력사!AY89</f>
        <v>0</v>
      </c>
      <c r="AZ89" s="337">
        <f>[61]협력사!AZ89</f>
        <v>0</v>
      </c>
      <c r="BA89" s="337">
        <f>[61]협력사!BA89</f>
        <v>0</v>
      </c>
      <c r="BB89" s="337">
        <f>[61]협력사!BB89</f>
        <v>0</v>
      </c>
      <c r="BC89" s="337">
        <f>[61]협력사!BC89</f>
        <v>0</v>
      </c>
      <c r="BD89" s="338">
        <f>[61]협력사!BD89</f>
        <v>0</v>
      </c>
      <c r="BE89" s="324">
        <f>[61]협력사!BE89</f>
        <v>0</v>
      </c>
      <c r="BF89" s="22">
        <f>[61]협력사!BF89</f>
        <v>0</v>
      </c>
      <c r="BG89" s="320">
        <f>[61]협력사!BG89</f>
        <v>0</v>
      </c>
      <c r="BH89" s="320">
        <f>[61]협력사!BH89</f>
        <v>0</v>
      </c>
      <c r="BI89" s="320">
        <f>[61]협력사!BI89</f>
        <v>0</v>
      </c>
      <c r="BJ89" s="320">
        <f>[61]협력사!BJ89</f>
        <v>0</v>
      </c>
      <c r="BK89" s="320">
        <f>[61]협력사!BK89</f>
        <v>0</v>
      </c>
      <c r="BL89" s="320">
        <f>[61]협력사!BL89</f>
        <v>0</v>
      </c>
      <c r="BM89" s="320">
        <f>[61]협력사!BM89</f>
        <v>0</v>
      </c>
      <c r="BN89" s="320">
        <f>[61]협력사!BN89</f>
        <v>0</v>
      </c>
      <c r="BO89" s="320">
        <f>[61]협력사!BO89</f>
        <v>0</v>
      </c>
      <c r="BP89" s="320">
        <f>[61]협력사!BP89</f>
        <v>0</v>
      </c>
      <c r="BQ89" s="320">
        <f>[61]협력사!BQ89</f>
        <v>0</v>
      </c>
      <c r="BR89" s="320">
        <f>[61]협력사!BR89</f>
        <v>0</v>
      </c>
      <c r="BS89" s="320">
        <f>[61]협력사!BS89</f>
        <v>0</v>
      </c>
      <c r="BT89" s="320">
        <f>[61]협력사!BT89</f>
        <v>0</v>
      </c>
      <c r="BU89" s="320">
        <f>[61]협력사!BU89</f>
        <v>0</v>
      </c>
      <c r="BV89" s="320">
        <f>[61]협력사!BV89</f>
        <v>0</v>
      </c>
      <c r="BW89" s="320">
        <f>[61]협력사!BW89</f>
        <v>0</v>
      </c>
      <c r="BX89" s="320">
        <f>[61]협력사!BX89</f>
        <v>0</v>
      </c>
      <c r="BY89" s="320">
        <f>[61]협력사!BY89</f>
        <v>0</v>
      </c>
      <c r="BZ89" s="320">
        <f>[61]협력사!BZ89</f>
        <v>0</v>
      </c>
      <c r="CA89" s="320">
        <f>[61]협력사!CA89</f>
        <v>0</v>
      </c>
      <c r="CB89" s="320">
        <f>[61]협력사!CB89</f>
        <v>0</v>
      </c>
      <c r="CC89" s="320">
        <f>[61]협력사!CC89</f>
        <v>0</v>
      </c>
      <c r="CD89" s="320">
        <f>[61]협력사!CD89</f>
        <v>0</v>
      </c>
      <c r="CE89" s="320">
        <f>[61]협력사!CE89</f>
        <v>0</v>
      </c>
      <c r="CF89" s="320">
        <f>[61]협력사!CF89</f>
        <v>0</v>
      </c>
      <c r="CG89" s="320">
        <f>[61]협력사!CG89</f>
        <v>0</v>
      </c>
      <c r="CH89" s="320">
        <f>[61]협력사!CH89</f>
        <v>0</v>
      </c>
      <c r="CI89" s="320">
        <f>[61]협력사!CI89</f>
        <v>0</v>
      </c>
      <c r="CJ89" s="320">
        <f>[61]협력사!CJ89</f>
        <v>0</v>
      </c>
      <c r="CK89" s="320">
        <f>[61]협력사!CK89</f>
        <v>0</v>
      </c>
    </row>
    <row r="90" spans="1:89" s="22" customFormat="1" ht="27.95" customHeight="1">
      <c r="A90" s="22" t="str">
        <f>[61]협력사!A90</f>
        <v>호원오토DL3</v>
      </c>
      <c r="B90" s="23" t="str">
        <f>[61]협력사!B90</f>
        <v>JS호원</v>
      </c>
      <c r="C90" s="23" t="str">
        <f>[61]협력사!C90</f>
        <v>호원오토DL3</v>
      </c>
      <c r="D90" s="624"/>
      <c r="E90" s="312" t="str">
        <f>[61]협력사!E90</f>
        <v>DL3-PE</v>
      </c>
      <c r="F90" s="312" t="str">
        <f>[61]협력사!F90</f>
        <v>65131-L2800</v>
      </c>
      <c r="G90" s="312" t="str">
        <f>[61]협력사!G90</f>
        <v>65136-L2800</v>
      </c>
      <c r="H90" s="459" t="str">
        <f>[61]협력사!H90</f>
        <v>REINF CTR SUPPORT MTG, LH</v>
      </c>
      <c r="I90" s="325" t="str">
        <f>[61]협력사!I90</f>
        <v>SPCC</v>
      </c>
      <c r="J90" s="326">
        <f>[61]협력사!J90</f>
        <v>1</v>
      </c>
      <c r="K90" s="326">
        <f>[61]협력사!K90</f>
        <v>87</v>
      </c>
      <c r="L90" s="326">
        <f>[61]협력사!L90</f>
        <v>70</v>
      </c>
      <c r="M90" s="314">
        <f>[61]협력사!M90</f>
        <v>7.85</v>
      </c>
      <c r="N90" s="327">
        <f>[61]협력사!N90</f>
        <v>4.7806500000000002E-2</v>
      </c>
      <c r="O90" s="312" t="str">
        <f>[61]협력사!O90</f>
        <v>COIL</v>
      </c>
      <c r="P90" s="316">
        <f>[61]협력사!P90</f>
        <v>1013.2</v>
      </c>
      <c r="Q90" s="317">
        <f>[61]협력사!Q90</f>
        <v>0</v>
      </c>
      <c r="R90" s="318">
        <f>[61]협력사!R90</f>
        <v>0</v>
      </c>
      <c r="S90" s="318">
        <f>[61]협력사!S90</f>
        <v>0</v>
      </c>
      <c r="T90" s="318">
        <f>[61]협력사!T90</f>
        <v>269</v>
      </c>
      <c r="U90" s="318">
        <f>[61]협력사!U90</f>
        <v>48.437545800000002</v>
      </c>
      <c r="V90" s="318">
        <f>[61]협력사!V90</f>
        <v>220.56245419999999</v>
      </c>
      <c r="W90" s="460">
        <f>[61]협력사!W90</f>
        <v>5.9933506050000007</v>
      </c>
      <c r="X90" s="22">
        <f>[61]협력사!X90</f>
        <v>0</v>
      </c>
      <c r="Y90" s="301">
        <f>[61]협력사!Y90</f>
        <v>0</v>
      </c>
      <c r="Z90" s="470">
        <f>[61]협력사!Z90</f>
        <v>0</v>
      </c>
      <c r="AA90" s="471">
        <f>[61]협력사!AA90</f>
        <v>0</v>
      </c>
      <c r="AB90" s="472">
        <f>[61]협력사!AB90</f>
        <v>0</v>
      </c>
      <c r="AC90" s="472">
        <f>[61]협력사!AC90</f>
        <v>0</v>
      </c>
      <c r="AD90" s="472">
        <f>[61]협력사!AD90</f>
        <v>0</v>
      </c>
      <c r="AE90" s="472">
        <f>[61]협력사!AE90</f>
        <v>0</v>
      </c>
      <c r="AF90" s="472">
        <f>[61]협력사!AF90</f>
        <v>0</v>
      </c>
      <c r="AG90" s="472">
        <f>[61]협력사!AG90</f>
        <v>0</v>
      </c>
      <c r="AH90" s="337">
        <f>[61]협력사!AH90</f>
        <v>0</v>
      </c>
      <c r="AI90" s="472">
        <f>[61]협력사!AI90</f>
        <v>0</v>
      </c>
      <c r="AJ90" s="337">
        <f>[61]협력사!AJ90</f>
        <v>0</v>
      </c>
      <c r="AK90" s="472">
        <f>[61]협력사!AK90</f>
        <v>0</v>
      </c>
      <c r="AL90" s="472">
        <f>[61]협력사!AL90</f>
        <v>0</v>
      </c>
      <c r="AM90" s="472">
        <f>[61]협력사!AM90</f>
        <v>0</v>
      </c>
      <c r="AN90" s="472">
        <f>[61]협력사!AN90</f>
        <v>0</v>
      </c>
      <c r="AO90" s="472">
        <f>[61]협력사!AO90</f>
        <v>0</v>
      </c>
      <c r="AP90" s="472">
        <f>[61]협력사!AP90</f>
        <v>0</v>
      </c>
      <c r="AQ90" s="472">
        <f>[61]협력사!AQ90</f>
        <v>0</v>
      </c>
      <c r="AR90" s="472">
        <f>[61]협력사!AR90</f>
        <v>0</v>
      </c>
      <c r="AS90" s="472">
        <f>[61]협력사!AS90</f>
        <v>0</v>
      </c>
      <c r="AT90" s="337">
        <f>[61]협력사!AT90</f>
        <v>0</v>
      </c>
      <c r="AU90" s="337">
        <f>[61]협력사!AU90</f>
        <v>0</v>
      </c>
      <c r="AV90" s="337">
        <f>[61]협력사!AV90</f>
        <v>0</v>
      </c>
      <c r="AW90" s="337">
        <f>[61]협력사!AW90</f>
        <v>0</v>
      </c>
      <c r="AX90" s="337">
        <f>[61]협력사!AX90</f>
        <v>0</v>
      </c>
      <c r="AY90" s="337">
        <f>[61]협력사!AY90</f>
        <v>0</v>
      </c>
      <c r="AZ90" s="337">
        <f>[61]협력사!AZ90</f>
        <v>0</v>
      </c>
      <c r="BA90" s="337">
        <f>[61]협력사!BA90</f>
        <v>0</v>
      </c>
      <c r="BB90" s="337">
        <f>[61]협력사!BB90</f>
        <v>0</v>
      </c>
      <c r="BC90" s="337">
        <f>[61]협력사!BC90</f>
        <v>0</v>
      </c>
      <c r="BD90" s="338">
        <f>[61]협력사!BD90</f>
        <v>0</v>
      </c>
      <c r="BE90" s="324">
        <f>[61]협력사!BE90</f>
        <v>0</v>
      </c>
      <c r="BF90" s="22">
        <f>[61]협력사!BF90</f>
        <v>0</v>
      </c>
      <c r="BG90" s="320">
        <f>[61]협력사!BG90</f>
        <v>0</v>
      </c>
      <c r="BH90" s="320">
        <f>[61]협력사!BH90</f>
        <v>0</v>
      </c>
      <c r="BI90" s="320">
        <f>[61]협력사!BI90</f>
        <v>0</v>
      </c>
      <c r="BJ90" s="320">
        <f>[61]협력사!BJ90</f>
        <v>0</v>
      </c>
      <c r="BK90" s="320">
        <f>[61]협력사!BK90</f>
        <v>0</v>
      </c>
      <c r="BL90" s="320">
        <f>[61]협력사!BL90</f>
        <v>0</v>
      </c>
      <c r="BM90" s="320">
        <f>[61]협력사!BM90</f>
        <v>0</v>
      </c>
      <c r="BN90" s="320">
        <f>[61]협력사!BN90</f>
        <v>0</v>
      </c>
      <c r="BO90" s="320">
        <f>[61]협력사!BO90</f>
        <v>0</v>
      </c>
      <c r="BP90" s="320">
        <f>[61]협력사!BP90</f>
        <v>0</v>
      </c>
      <c r="BQ90" s="320">
        <f>[61]협력사!BQ90</f>
        <v>0</v>
      </c>
      <c r="BR90" s="320">
        <f>[61]협력사!BR90</f>
        <v>0</v>
      </c>
      <c r="BS90" s="320">
        <f>[61]협력사!BS90</f>
        <v>0</v>
      </c>
      <c r="BT90" s="320">
        <f>[61]협력사!BT90</f>
        <v>0</v>
      </c>
      <c r="BU90" s="320">
        <f>[61]협력사!BU90</f>
        <v>0</v>
      </c>
      <c r="BV90" s="320">
        <f>[61]협력사!BV90</f>
        <v>0</v>
      </c>
      <c r="BW90" s="320">
        <f>[61]협력사!BW90</f>
        <v>0</v>
      </c>
      <c r="BX90" s="320">
        <f>[61]협력사!BX90</f>
        <v>0</v>
      </c>
      <c r="BY90" s="320">
        <f>[61]협력사!BY90</f>
        <v>0</v>
      </c>
      <c r="BZ90" s="320">
        <f>[61]협력사!BZ90</f>
        <v>0</v>
      </c>
      <c r="CA90" s="320">
        <f>[61]협력사!CA90</f>
        <v>0</v>
      </c>
      <c r="CB90" s="320">
        <f>[61]협력사!CB90</f>
        <v>0</v>
      </c>
      <c r="CC90" s="320">
        <f>[61]협력사!CC90</f>
        <v>0</v>
      </c>
      <c r="CD90" s="320">
        <f>[61]협력사!CD90</f>
        <v>0</v>
      </c>
      <c r="CE90" s="320">
        <f>[61]협력사!CE90</f>
        <v>0</v>
      </c>
      <c r="CF90" s="320">
        <f>[61]협력사!CF90</f>
        <v>0</v>
      </c>
      <c r="CG90" s="320">
        <f>[61]협력사!CG90</f>
        <v>0</v>
      </c>
      <c r="CH90" s="320">
        <f>[61]협력사!CH90</f>
        <v>0</v>
      </c>
      <c r="CI90" s="320">
        <f>[61]협력사!CI90</f>
        <v>0</v>
      </c>
      <c r="CJ90" s="320">
        <f>[61]협력사!CJ90</f>
        <v>0</v>
      </c>
      <c r="CK90" s="320">
        <f>[61]협력사!CK90</f>
        <v>0</v>
      </c>
    </row>
    <row r="91" spans="1:89" s="22" customFormat="1" ht="27.95" customHeight="1">
      <c r="A91" s="22" t="str">
        <f>[61]협력사!A91</f>
        <v>호원오토DL3</v>
      </c>
      <c r="B91" s="23" t="str">
        <f>[61]협력사!B91</f>
        <v>JS호원</v>
      </c>
      <c r="C91" s="23" t="str">
        <f>[61]협력사!C91</f>
        <v>호원오토DL3</v>
      </c>
      <c r="D91" s="624"/>
      <c r="E91" s="312" t="str">
        <f>[61]협력사!E91</f>
        <v>DL3-PE</v>
      </c>
      <c r="F91" s="312" t="str">
        <f>[61]협력사!F91</f>
        <v>65131-L2800</v>
      </c>
      <c r="G91" s="312" t="str">
        <f>[61]협력사!G91</f>
        <v>651M8-L2800</v>
      </c>
      <c r="H91" s="459" t="str">
        <f>[61]협력사!H91</f>
        <v>BRKT-CTR SUPPORT MTG</v>
      </c>
      <c r="I91" s="325" t="str">
        <f>[61]협력사!I91</f>
        <v>SPCC</v>
      </c>
      <c r="J91" s="326">
        <f>[61]협력사!J91</f>
        <v>1.2</v>
      </c>
      <c r="K91" s="326">
        <f>[61]협력사!K91</f>
        <v>103</v>
      </c>
      <c r="L91" s="326">
        <f>[61]협력사!L91</f>
        <v>88</v>
      </c>
      <c r="M91" s="314">
        <f>[61]협력사!M91</f>
        <v>7.85</v>
      </c>
      <c r="N91" s="327">
        <f>[61]협력사!N91</f>
        <v>8.5382879999999994E-2</v>
      </c>
      <c r="O91" s="312" t="str">
        <f>[61]협력사!O91</f>
        <v>COIL</v>
      </c>
      <c r="P91" s="316">
        <f>[61]협력사!P91</f>
        <v>1013.2</v>
      </c>
      <c r="Q91" s="317">
        <f>[61]협력사!Q91</f>
        <v>0</v>
      </c>
      <c r="R91" s="318">
        <f>[61]협력사!R91</f>
        <v>0</v>
      </c>
      <c r="S91" s="318">
        <f>[61]협력사!S91</f>
        <v>0</v>
      </c>
      <c r="T91" s="318">
        <f>[61]협력사!T91</f>
        <v>305</v>
      </c>
      <c r="U91" s="318">
        <f>[61]협력사!U91</f>
        <v>86.509934015999988</v>
      </c>
      <c r="V91" s="318">
        <f>[61]협력사!V91</f>
        <v>218.49006598400001</v>
      </c>
      <c r="W91" s="460">
        <f>[61]협력사!W91</f>
        <v>8.4869166095999926</v>
      </c>
      <c r="X91" s="22">
        <f>[61]협력사!X91</f>
        <v>0</v>
      </c>
      <c r="Y91" s="301">
        <f>[61]협력사!Y91</f>
        <v>0</v>
      </c>
      <c r="Z91" s="470">
        <f>[61]협력사!Z91</f>
        <v>0</v>
      </c>
      <c r="AA91" s="471">
        <f>[61]협력사!AA91</f>
        <v>0</v>
      </c>
      <c r="AB91" s="472">
        <f>[61]협력사!AB91</f>
        <v>0</v>
      </c>
      <c r="AC91" s="472">
        <f>[61]협력사!AC91</f>
        <v>0</v>
      </c>
      <c r="AD91" s="472">
        <f>[61]협력사!AD91</f>
        <v>0</v>
      </c>
      <c r="AE91" s="472">
        <f>[61]협력사!AE91</f>
        <v>0</v>
      </c>
      <c r="AF91" s="472">
        <f>[61]협력사!AF91</f>
        <v>0</v>
      </c>
      <c r="AG91" s="472">
        <f>[61]협력사!AG91</f>
        <v>0</v>
      </c>
      <c r="AH91" s="337">
        <f>[61]협력사!AH91</f>
        <v>0</v>
      </c>
      <c r="AI91" s="472">
        <f>[61]협력사!AI91</f>
        <v>0</v>
      </c>
      <c r="AJ91" s="337">
        <f>[61]협력사!AJ91</f>
        <v>0</v>
      </c>
      <c r="AK91" s="472">
        <f>[61]협력사!AK91</f>
        <v>0</v>
      </c>
      <c r="AL91" s="472">
        <f>[61]협력사!AL91</f>
        <v>0</v>
      </c>
      <c r="AM91" s="472">
        <f>[61]협력사!AM91</f>
        <v>0</v>
      </c>
      <c r="AN91" s="472">
        <f>[61]협력사!AN91</f>
        <v>0</v>
      </c>
      <c r="AO91" s="472">
        <f>[61]협력사!AO91</f>
        <v>0</v>
      </c>
      <c r="AP91" s="472">
        <f>[61]협력사!AP91</f>
        <v>0</v>
      </c>
      <c r="AQ91" s="472">
        <f>[61]협력사!AQ91</f>
        <v>0</v>
      </c>
      <c r="AR91" s="472">
        <f>[61]협력사!AR91</f>
        <v>0</v>
      </c>
      <c r="AS91" s="472">
        <f>[61]협력사!AS91</f>
        <v>0</v>
      </c>
      <c r="AT91" s="337">
        <f>[61]협력사!AT91</f>
        <v>0</v>
      </c>
      <c r="AU91" s="337">
        <f>[61]협력사!AU91</f>
        <v>0</v>
      </c>
      <c r="AV91" s="337">
        <f>[61]협력사!AV91</f>
        <v>0</v>
      </c>
      <c r="AW91" s="337">
        <f>[61]협력사!AW91</f>
        <v>0</v>
      </c>
      <c r="AX91" s="337">
        <f>[61]협력사!AX91</f>
        <v>0</v>
      </c>
      <c r="AY91" s="337">
        <f>[61]협력사!AY91</f>
        <v>0</v>
      </c>
      <c r="AZ91" s="337">
        <f>[61]협력사!AZ91</f>
        <v>0</v>
      </c>
      <c r="BA91" s="337">
        <f>[61]협력사!BA91</f>
        <v>0</v>
      </c>
      <c r="BB91" s="337">
        <f>[61]협력사!BB91</f>
        <v>0</v>
      </c>
      <c r="BC91" s="337">
        <f>[61]협력사!BC91</f>
        <v>0</v>
      </c>
      <c r="BD91" s="338">
        <f>[61]협력사!BD91</f>
        <v>0</v>
      </c>
      <c r="BE91" s="324">
        <f>[61]협력사!BE91</f>
        <v>0</v>
      </c>
      <c r="BF91" s="22">
        <f>[61]협력사!BF91</f>
        <v>0</v>
      </c>
      <c r="BG91" s="320">
        <f>[61]협력사!BG91</f>
        <v>0</v>
      </c>
      <c r="BH91" s="320">
        <f>[61]협력사!BH91</f>
        <v>0</v>
      </c>
      <c r="BI91" s="320">
        <f>[61]협력사!BI91</f>
        <v>0</v>
      </c>
      <c r="BJ91" s="320">
        <f>[61]협력사!BJ91</f>
        <v>0</v>
      </c>
      <c r="BK91" s="320">
        <f>[61]협력사!BK91</f>
        <v>0</v>
      </c>
      <c r="BL91" s="320">
        <f>[61]협력사!BL91</f>
        <v>0</v>
      </c>
      <c r="BM91" s="320">
        <f>[61]협력사!BM91</f>
        <v>0</v>
      </c>
      <c r="BN91" s="320">
        <f>[61]협력사!BN91</f>
        <v>0</v>
      </c>
      <c r="BO91" s="320">
        <f>[61]협력사!BO91</f>
        <v>0</v>
      </c>
      <c r="BP91" s="320">
        <f>[61]협력사!BP91</f>
        <v>0</v>
      </c>
      <c r="BQ91" s="320">
        <f>[61]협력사!BQ91</f>
        <v>0</v>
      </c>
      <c r="BR91" s="320">
        <f>[61]협력사!BR91</f>
        <v>0</v>
      </c>
      <c r="BS91" s="320">
        <f>[61]협력사!BS91</f>
        <v>0</v>
      </c>
      <c r="BT91" s="320">
        <f>[61]협력사!BT91</f>
        <v>0</v>
      </c>
      <c r="BU91" s="320">
        <f>[61]협력사!BU91</f>
        <v>0</v>
      </c>
      <c r="BV91" s="320">
        <f>[61]협력사!BV91</f>
        <v>0</v>
      </c>
      <c r="BW91" s="320">
        <f>[61]협력사!BW91</f>
        <v>0</v>
      </c>
      <c r="BX91" s="320">
        <f>[61]협력사!BX91</f>
        <v>0</v>
      </c>
      <c r="BY91" s="320">
        <f>[61]협력사!BY91</f>
        <v>0</v>
      </c>
      <c r="BZ91" s="320">
        <f>[61]협력사!BZ91</f>
        <v>0</v>
      </c>
      <c r="CA91" s="320">
        <f>[61]협력사!CA91</f>
        <v>0</v>
      </c>
      <c r="CB91" s="320">
        <f>[61]협력사!CB91</f>
        <v>0</v>
      </c>
      <c r="CC91" s="320">
        <f>[61]협력사!CC91</f>
        <v>0</v>
      </c>
      <c r="CD91" s="320">
        <f>[61]협력사!CD91</f>
        <v>0</v>
      </c>
      <c r="CE91" s="320">
        <f>[61]협력사!CE91</f>
        <v>0</v>
      </c>
      <c r="CF91" s="320">
        <f>[61]협력사!CF91</f>
        <v>0</v>
      </c>
      <c r="CG91" s="320">
        <f>[61]협력사!CG91</f>
        <v>0</v>
      </c>
      <c r="CH91" s="320">
        <f>[61]협력사!CH91</f>
        <v>0</v>
      </c>
      <c r="CI91" s="320">
        <f>[61]협력사!CI91</f>
        <v>0</v>
      </c>
      <c r="CJ91" s="320">
        <f>[61]협력사!CJ91</f>
        <v>0</v>
      </c>
      <c r="CK91" s="320">
        <f>[61]협력사!CK91</f>
        <v>0</v>
      </c>
    </row>
    <row r="92" spans="1:89" s="22" customFormat="1" ht="27.95" customHeight="1">
      <c r="A92" s="22" t="str">
        <f>[61]협력사!A92</f>
        <v>호원오토GL3</v>
      </c>
      <c r="B92" s="23" t="str">
        <f>[61]협력사!B92</f>
        <v>JS호원</v>
      </c>
      <c r="C92" s="23" t="str">
        <f>[61]협력사!C92</f>
        <v>호원오토GL3</v>
      </c>
      <c r="D92" s="624"/>
      <c r="E92" s="312" t="str">
        <f>[61]협력사!E92</f>
        <v>GL3</v>
      </c>
      <c r="F92" s="312" t="str">
        <f>[61]협력사!F92</f>
        <v>65175-L8000</v>
      </c>
      <c r="G92" s="312" t="str">
        <f>[61]협력사!G92</f>
        <v>65154-L8000</v>
      </c>
      <c r="H92" s="459" t="str">
        <f>[61]협력사!H92</f>
        <v xml:space="preserve">BRKT-FR SEAT RR INR MTG,LH </v>
      </c>
      <c r="I92" s="325" t="str">
        <f>[61]협력사!I92</f>
        <v>SPFC590</v>
      </c>
      <c r="J92" s="326">
        <f>[61]협력사!J92</f>
        <v>1.2</v>
      </c>
      <c r="K92" s="326">
        <f>[61]협력사!K92</f>
        <v>260</v>
      </c>
      <c r="L92" s="326">
        <f>[61]협력사!L92</f>
        <v>275</v>
      </c>
      <c r="M92" s="314">
        <f>[61]협력사!M92</f>
        <v>7.85</v>
      </c>
      <c r="N92" s="327">
        <f>[61]협력사!N92</f>
        <v>0.67352999999999996</v>
      </c>
      <c r="O92" s="312" t="str">
        <f>[61]협력사!O92</f>
        <v>COIL</v>
      </c>
      <c r="P92" s="316">
        <f>[61]협력사!P92</f>
        <v>1133.2</v>
      </c>
      <c r="Q92" s="317">
        <f>[61]협력사!Q92</f>
        <v>0</v>
      </c>
      <c r="R92" s="318">
        <f>[61]협력사!R92</f>
        <v>0</v>
      </c>
      <c r="S92" s="318">
        <f>[61]협력사!S92</f>
        <v>0</v>
      </c>
      <c r="T92" s="318">
        <f>[61]협력사!T92</f>
        <v>986</v>
      </c>
      <c r="U92" s="318">
        <f>[61]협력사!U92</f>
        <v>771.19185000000004</v>
      </c>
      <c r="V92" s="318">
        <f>[61]협력사!V92</f>
        <v>214.80814999999996</v>
      </c>
      <c r="W92" s="460">
        <f>[61]협력사!W92</f>
        <v>169.31588410563006</v>
      </c>
      <c r="X92" s="22">
        <f>[61]협력사!X92</f>
        <v>0</v>
      </c>
      <c r="Y92" s="301">
        <f>[61]협력사!Y92</f>
        <v>0</v>
      </c>
      <c r="Z92" s="470">
        <f>[61]협력사!Z92</f>
        <v>0</v>
      </c>
      <c r="AA92" s="471">
        <f>[61]협력사!AA92</f>
        <v>0</v>
      </c>
      <c r="AB92" s="472">
        <f>[61]협력사!AB92</f>
        <v>0</v>
      </c>
      <c r="AC92" s="472">
        <f>[61]협력사!AC92</f>
        <v>0</v>
      </c>
      <c r="AD92" s="472">
        <f>[61]협력사!AD92</f>
        <v>0</v>
      </c>
      <c r="AE92" s="472">
        <f>[61]협력사!AE92</f>
        <v>0</v>
      </c>
      <c r="AF92" s="472">
        <f>[61]협력사!AF92</f>
        <v>0</v>
      </c>
      <c r="AG92" s="472">
        <f>[61]협력사!AG92</f>
        <v>0</v>
      </c>
      <c r="AH92" s="337">
        <f>[61]협력사!AH92</f>
        <v>0</v>
      </c>
      <c r="AI92" s="472">
        <f>[61]협력사!AI92</f>
        <v>0</v>
      </c>
      <c r="AJ92" s="337">
        <f>[61]협력사!AJ92</f>
        <v>0</v>
      </c>
      <c r="AK92" s="472">
        <f>[61]협력사!AK92</f>
        <v>0</v>
      </c>
      <c r="AL92" s="472">
        <f>[61]협력사!AL92</f>
        <v>0</v>
      </c>
      <c r="AM92" s="472">
        <f>[61]협력사!AM92</f>
        <v>0</v>
      </c>
      <c r="AN92" s="472">
        <f>[61]협력사!AN92</f>
        <v>0</v>
      </c>
      <c r="AO92" s="472">
        <f>[61]협력사!AO92</f>
        <v>0</v>
      </c>
      <c r="AP92" s="472">
        <f>[61]협력사!AP92</f>
        <v>0</v>
      </c>
      <c r="AQ92" s="472">
        <f>[61]협력사!AQ92</f>
        <v>0</v>
      </c>
      <c r="AR92" s="472">
        <f>[61]협력사!AR92</f>
        <v>0</v>
      </c>
      <c r="AS92" s="472">
        <f>[61]협력사!AS92</f>
        <v>0</v>
      </c>
      <c r="AT92" s="337">
        <f>[61]협력사!AT92</f>
        <v>0</v>
      </c>
      <c r="AU92" s="337">
        <f>[61]협력사!AU92</f>
        <v>0</v>
      </c>
      <c r="AV92" s="337">
        <f>[61]협력사!AV92</f>
        <v>0</v>
      </c>
      <c r="AW92" s="337">
        <f>[61]협력사!AW92</f>
        <v>0</v>
      </c>
      <c r="AX92" s="337">
        <f>[61]협력사!AX92</f>
        <v>0</v>
      </c>
      <c r="AY92" s="337">
        <f>[61]협력사!AY92</f>
        <v>0</v>
      </c>
      <c r="AZ92" s="337">
        <f>[61]협력사!AZ92</f>
        <v>0</v>
      </c>
      <c r="BA92" s="337">
        <f>[61]협력사!BA92</f>
        <v>0</v>
      </c>
      <c r="BB92" s="337">
        <f>[61]협력사!BB92</f>
        <v>0</v>
      </c>
      <c r="BC92" s="337">
        <f>[61]협력사!BC92</f>
        <v>0</v>
      </c>
      <c r="BD92" s="338">
        <f>[61]협력사!BD92</f>
        <v>0</v>
      </c>
      <c r="BE92" s="324">
        <f>[61]협력사!BE92</f>
        <v>0</v>
      </c>
      <c r="BF92" s="22">
        <f>[61]협력사!BF92</f>
        <v>0</v>
      </c>
      <c r="BG92" s="320">
        <f>[61]협력사!BG92</f>
        <v>0</v>
      </c>
      <c r="BH92" s="320">
        <f>[61]협력사!BH92</f>
        <v>0</v>
      </c>
      <c r="BI92" s="320">
        <f>[61]협력사!BI92</f>
        <v>0</v>
      </c>
      <c r="BJ92" s="320">
        <f>[61]협력사!BJ92</f>
        <v>0</v>
      </c>
      <c r="BK92" s="320">
        <f>[61]협력사!BK92</f>
        <v>0</v>
      </c>
      <c r="BL92" s="320">
        <f>[61]협력사!BL92</f>
        <v>0</v>
      </c>
      <c r="BM92" s="320">
        <f>[61]협력사!BM92</f>
        <v>0</v>
      </c>
      <c r="BN92" s="320">
        <f>[61]협력사!BN92</f>
        <v>0</v>
      </c>
      <c r="BO92" s="320">
        <f>[61]협력사!BO92</f>
        <v>0</v>
      </c>
      <c r="BP92" s="320">
        <f>[61]협력사!BP92</f>
        <v>0</v>
      </c>
      <c r="BQ92" s="320">
        <f>[61]협력사!BQ92</f>
        <v>0</v>
      </c>
      <c r="BR92" s="320">
        <f>[61]협력사!BR92</f>
        <v>0</v>
      </c>
      <c r="BS92" s="320">
        <f>[61]협력사!BS92</f>
        <v>0</v>
      </c>
      <c r="BT92" s="320">
        <f>[61]협력사!BT92</f>
        <v>0</v>
      </c>
      <c r="BU92" s="320">
        <f>[61]협력사!BU92</f>
        <v>0</v>
      </c>
      <c r="BV92" s="320">
        <f>[61]협력사!BV92</f>
        <v>0</v>
      </c>
      <c r="BW92" s="320">
        <f>[61]협력사!BW92</f>
        <v>0</v>
      </c>
      <c r="BX92" s="320">
        <f>[61]협력사!BX92</f>
        <v>0</v>
      </c>
      <c r="BY92" s="320">
        <f>[61]협력사!BY92</f>
        <v>0</v>
      </c>
      <c r="BZ92" s="320">
        <f>[61]협력사!BZ92</f>
        <v>0</v>
      </c>
      <c r="CA92" s="320">
        <f>[61]협력사!CA92</f>
        <v>0</v>
      </c>
      <c r="CB92" s="320">
        <f>[61]협력사!CB92</f>
        <v>0</v>
      </c>
      <c r="CC92" s="320">
        <f>[61]협력사!CC92</f>
        <v>0</v>
      </c>
      <c r="CD92" s="320">
        <f>[61]협력사!CD92</f>
        <v>0</v>
      </c>
      <c r="CE92" s="320">
        <f>[61]협력사!CE92</f>
        <v>0</v>
      </c>
      <c r="CF92" s="320">
        <f>[61]협력사!CF92</f>
        <v>0</v>
      </c>
      <c r="CG92" s="320">
        <f>[61]협력사!CG92</f>
        <v>0</v>
      </c>
      <c r="CH92" s="320">
        <f>[61]협력사!CH92</f>
        <v>0</v>
      </c>
      <c r="CI92" s="320">
        <f>[61]협력사!CI92</f>
        <v>0</v>
      </c>
      <c r="CJ92" s="320">
        <f>[61]협력사!CJ92</f>
        <v>0</v>
      </c>
      <c r="CK92" s="320">
        <f>[61]협력사!CK92</f>
        <v>0</v>
      </c>
    </row>
    <row r="93" spans="1:89" s="22" customFormat="1" ht="27.95" customHeight="1">
      <c r="A93" s="22" t="str">
        <f>[61]협력사!A93</f>
        <v>호원오토GL3</v>
      </c>
      <c r="B93" s="23" t="str">
        <f>[61]협력사!B93</f>
        <v>JS호원</v>
      </c>
      <c r="C93" s="23" t="str">
        <f>[61]협력사!C93</f>
        <v>호원오토GL3</v>
      </c>
      <c r="D93" s="624"/>
      <c r="E93" s="312" t="str">
        <f>[61]협력사!E93</f>
        <v>GL3</v>
      </c>
      <c r="F93" s="312" t="str">
        <f>[61]협력사!F93</f>
        <v>65175-L8000</v>
      </c>
      <c r="G93" s="312" t="str">
        <f>[61]협력사!G93</f>
        <v>65164-L8000</v>
      </c>
      <c r="H93" s="459" t="str">
        <f>[61]협력사!H93</f>
        <v xml:space="preserve">BRKT-FR SEAT RR INR MTG,RH </v>
      </c>
      <c r="I93" s="325" t="str">
        <f>[61]협력사!I93</f>
        <v>SPFC590</v>
      </c>
      <c r="J93" s="326">
        <f>[61]협력사!J93</f>
        <v>1.2</v>
      </c>
      <c r="K93" s="326">
        <f>[61]협력사!K93</f>
        <v>260</v>
      </c>
      <c r="L93" s="326">
        <f>[61]협력사!L93</f>
        <v>275</v>
      </c>
      <c r="M93" s="314">
        <f>[61]협력사!M93</f>
        <v>7.85</v>
      </c>
      <c r="N93" s="327">
        <f>[61]협력사!N93</f>
        <v>0.67352999999999996</v>
      </c>
      <c r="O93" s="312" t="str">
        <f>[61]협력사!O93</f>
        <v>COIL</v>
      </c>
      <c r="P93" s="316">
        <f>[61]협력사!P93</f>
        <v>1133.2</v>
      </c>
      <c r="Q93" s="317">
        <f>[61]협력사!Q93</f>
        <v>1143398.8</v>
      </c>
      <c r="R93" s="318">
        <f>[61]협력사!R93</f>
        <v>1009</v>
      </c>
      <c r="S93" s="318">
        <f>[61]협력사!S93</f>
        <v>128.53503184713375</v>
      </c>
      <c r="T93" s="318">
        <f>[61]협력사!T93</f>
        <v>986</v>
      </c>
      <c r="U93" s="318">
        <f>[61]협력사!U93</f>
        <v>771.19185000000004</v>
      </c>
      <c r="V93" s="318">
        <f>[61]협력사!V93</f>
        <v>214.80814999999996</v>
      </c>
      <c r="W93" s="460">
        <f>[61]협력사!W93</f>
        <v>169.31588410563006</v>
      </c>
      <c r="X93" s="22">
        <f>[61]협력사!X93</f>
        <v>0</v>
      </c>
      <c r="Y93" s="301">
        <f>[61]협력사!Y93</f>
        <v>0</v>
      </c>
      <c r="Z93" s="470">
        <f>[61]협력사!Z93</f>
        <v>0</v>
      </c>
      <c r="AA93" s="471">
        <f>[61]협력사!AA93</f>
        <v>0</v>
      </c>
      <c r="AB93" s="472">
        <f>[61]협력사!AB93</f>
        <v>0</v>
      </c>
      <c r="AC93" s="472">
        <f>[61]협력사!AC93</f>
        <v>0</v>
      </c>
      <c r="AD93" s="472">
        <f>[61]협력사!AD93</f>
        <v>0</v>
      </c>
      <c r="AE93" s="472">
        <f>[61]협력사!AE93</f>
        <v>0</v>
      </c>
      <c r="AF93" s="472">
        <f>[61]협력사!AF93</f>
        <v>0</v>
      </c>
      <c r="AG93" s="472">
        <f>[61]협력사!AG93</f>
        <v>0</v>
      </c>
      <c r="AH93" s="337">
        <f>[61]협력사!AH93</f>
        <v>0</v>
      </c>
      <c r="AI93" s="472">
        <f>[61]협력사!AI93</f>
        <v>0</v>
      </c>
      <c r="AJ93" s="337">
        <f>[61]협력사!AJ93</f>
        <v>0</v>
      </c>
      <c r="AK93" s="472">
        <f>[61]협력사!AK93</f>
        <v>1009</v>
      </c>
      <c r="AL93" s="472">
        <f>[61]협력사!AL93</f>
        <v>0</v>
      </c>
      <c r="AM93" s="472">
        <f>[61]협력사!AM93</f>
        <v>0</v>
      </c>
      <c r="AN93" s="472">
        <f>[61]협력사!AN93</f>
        <v>0</v>
      </c>
      <c r="AO93" s="472">
        <f>[61]협력사!AO93</f>
        <v>0</v>
      </c>
      <c r="AP93" s="472">
        <f>[61]협력사!AP93</f>
        <v>0</v>
      </c>
      <c r="AQ93" s="472">
        <f>[61]협력사!AQ93</f>
        <v>0</v>
      </c>
      <c r="AR93" s="472">
        <f>[61]협력사!AR93</f>
        <v>0</v>
      </c>
      <c r="AS93" s="472">
        <f>[61]협력사!AS93</f>
        <v>0</v>
      </c>
      <c r="AT93" s="337">
        <f>[61]협력사!AT93</f>
        <v>0</v>
      </c>
      <c r="AU93" s="337">
        <f>[61]협력사!AU93</f>
        <v>0</v>
      </c>
      <c r="AV93" s="337">
        <f>[61]협력사!AV93</f>
        <v>0</v>
      </c>
      <c r="AW93" s="337">
        <f>[61]협력사!AW93</f>
        <v>0</v>
      </c>
      <c r="AX93" s="337">
        <f>[61]협력사!AX93</f>
        <v>0</v>
      </c>
      <c r="AY93" s="337">
        <f>[61]협력사!AY93</f>
        <v>0</v>
      </c>
      <c r="AZ93" s="337">
        <f>[61]협력사!AZ93</f>
        <v>0</v>
      </c>
      <c r="BA93" s="337">
        <f>[61]협력사!BA93</f>
        <v>0</v>
      </c>
      <c r="BB93" s="337">
        <f>[61]협력사!BB93</f>
        <v>0</v>
      </c>
      <c r="BC93" s="337">
        <f>[61]협력사!BC93</f>
        <v>0</v>
      </c>
      <c r="BD93" s="338">
        <f>[61]협력사!BD93</f>
        <v>0</v>
      </c>
      <c r="BE93" s="324">
        <f>[61]협력사!BE93</f>
        <v>1009</v>
      </c>
      <c r="BF93" s="22">
        <f>[61]협력사!BF93</f>
        <v>0</v>
      </c>
      <c r="BG93" s="320">
        <f>[61]협력사!BG93</f>
        <v>0</v>
      </c>
      <c r="BH93" s="320">
        <f>[61]협력사!BH93</f>
        <v>0</v>
      </c>
      <c r="BI93" s="320">
        <f>[61]협력사!BI93</f>
        <v>0</v>
      </c>
      <c r="BJ93" s="320">
        <f>[61]협력사!BJ93</f>
        <v>0</v>
      </c>
      <c r="BK93" s="320">
        <f>[61]협력사!BK93</f>
        <v>0</v>
      </c>
      <c r="BL93" s="320">
        <f>[61]협력사!BL93</f>
        <v>0</v>
      </c>
      <c r="BM93" s="320">
        <f>[61]협력사!BM93</f>
        <v>0</v>
      </c>
      <c r="BN93" s="320">
        <f>[61]협력사!BN93</f>
        <v>0</v>
      </c>
      <c r="BO93" s="320">
        <f>[61]협력사!BO93</f>
        <v>0</v>
      </c>
      <c r="BP93" s="320">
        <f>[61]협력사!BP93</f>
        <v>0</v>
      </c>
      <c r="BQ93" s="320">
        <f>[61]협력사!BQ93</f>
        <v>0</v>
      </c>
      <c r="BR93" s="320">
        <f>[61]협력사!BR93</f>
        <v>1143398.8</v>
      </c>
      <c r="BS93" s="320">
        <f>[61]협력사!BS93</f>
        <v>0</v>
      </c>
      <c r="BT93" s="320">
        <f>[61]협력사!BT93</f>
        <v>0</v>
      </c>
      <c r="BU93" s="320">
        <f>[61]협력사!BU93</f>
        <v>0</v>
      </c>
      <c r="BV93" s="320">
        <f>[61]협력사!BV93</f>
        <v>0</v>
      </c>
      <c r="BW93" s="320">
        <f>[61]협력사!BW93</f>
        <v>0</v>
      </c>
      <c r="BX93" s="320">
        <f>[61]협력사!BX93</f>
        <v>0</v>
      </c>
      <c r="BY93" s="320">
        <f>[61]협력사!BY93</f>
        <v>0</v>
      </c>
      <c r="BZ93" s="320">
        <f>[61]협력사!BZ93</f>
        <v>0</v>
      </c>
      <c r="CA93" s="320">
        <f>[61]협력사!CA93</f>
        <v>0</v>
      </c>
      <c r="CB93" s="320">
        <f>[61]협력사!CB93</f>
        <v>0</v>
      </c>
      <c r="CC93" s="320">
        <f>[61]협력사!CC93</f>
        <v>0</v>
      </c>
      <c r="CD93" s="320">
        <f>[61]협력사!CD93</f>
        <v>0</v>
      </c>
      <c r="CE93" s="320">
        <f>[61]협력사!CE93</f>
        <v>0</v>
      </c>
      <c r="CF93" s="320">
        <f>[61]협력사!CF93</f>
        <v>0</v>
      </c>
      <c r="CG93" s="320">
        <f>[61]협력사!CG93</f>
        <v>0</v>
      </c>
      <c r="CH93" s="320">
        <f>[61]협력사!CH93</f>
        <v>0</v>
      </c>
      <c r="CI93" s="320">
        <f>[61]협력사!CI93</f>
        <v>0</v>
      </c>
      <c r="CJ93" s="320">
        <f>[61]협력사!CJ93</f>
        <v>0</v>
      </c>
      <c r="CK93" s="320">
        <f>[61]협력사!CK93</f>
        <v>0</v>
      </c>
    </row>
    <row r="94" spans="1:89" s="22" customFormat="1" ht="27.95" customHeight="1">
      <c r="A94" s="22" t="str">
        <f>[61]협력사!A94</f>
        <v>호원오토GL3</v>
      </c>
      <c r="B94" s="23" t="str">
        <f>[61]협력사!B94</f>
        <v>JS호원</v>
      </c>
      <c r="C94" s="23" t="str">
        <f>[61]협력사!C94</f>
        <v>호원오토GL3</v>
      </c>
      <c r="D94" s="624"/>
      <c r="E94" s="312" t="str">
        <f>[61]협력사!E94</f>
        <v>GL3</v>
      </c>
      <c r="F94" s="312" t="str">
        <f>[61]협력사!F94</f>
        <v>65185-L8000</v>
      </c>
      <c r="G94" s="312" t="str">
        <f>[61]협력사!G94</f>
        <v>65156-L8000</v>
      </c>
      <c r="H94" s="459" t="str">
        <f>[61]협력사!H94</f>
        <v>BRKT-FR SEAT RR OTR MTG,LH</v>
      </c>
      <c r="I94" s="325" t="str">
        <f>[61]협력사!I94</f>
        <v>SPFC590</v>
      </c>
      <c r="J94" s="326">
        <f>[61]협력사!J94</f>
        <v>1.2</v>
      </c>
      <c r="K94" s="326">
        <f>[61]협력사!K94</f>
        <v>320</v>
      </c>
      <c r="L94" s="326">
        <f>[61]협력사!L94</f>
        <v>280</v>
      </c>
      <c r="M94" s="314">
        <f>[61]협력사!M94</f>
        <v>7.85</v>
      </c>
      <c r="N94" s="327">
        <f>[61]협력사!N94</f>
        <v>0.844032</v>
      </c>
      <c r="O94" s="312" t="str">
        <f>[61]협력사!O94</f>
        <v>COIL</v>
      </c>
      <c r="P94" s="316">
        <f>[61]협력사!P94</f>
        <v>1133.2</v>
      </c>
      <c r="Q94" s="317">
        <f>[61]협력사!Q94</f>
        <v>1690734.4000000001</v>
      </c>
      <c r="R94" s="318">
        <f>[61]협력사!R94</f>
        <v>1492</v>
      </c>
      <c r="S94" s="318">
        <f>[61]협력사!S94</f>
        <v>190.06369426751593</v>
      </c>
      <c r="T94" s="318">
        <f>[61]협력사!T94</f>
        <v>1163</v>
      </c>
      <c r="U94" s="318">
        <f>[61]협력사!U94</f>
        <v>966.41664000000003</v>
      </c>
      <c r="V94" s="318">
        <f>[61]협력사!V94</f>
        <v>196.58335999999997</v>
      </c>
      <c r="W94" s="460">
        <f>[61]협력사!W94</f>
        <v>198.23799935474759</v>
      </c>
      <c r="X94" s="22">
        <f>[61]협력사!X94</f>
        <v>0</v>
      </c>
      <c r="Y94" s="301">
        <f>[61]협력사!Y94</f>
        <v>0</v>
      </c>
      <c r="Z94" s="470">
        <f>[61]협력사!Z94</f>
        <v>0</v>
      </c>
      <c r="AA94" s="471">
        <f>[61]협력사!AA94</f>
        <v>0</v>
      </c>
      <c r="AB94" s="472">
        <f>[61]협력사!AB94</f>
        <v>0</v>
      </c>
      <c r="AC94" s="472">
        <f>[61]협력사!AC94</f>
        <v>0</v>
      </c>
      <c r="AD94" s="472">
        <f>[61]협력사!AD94</f>
        <v>0</v>
      </c>
      <c r="AE94" s="472">
        <f>[61]협력사!AE94</f>
        <v>0</v>
      </c>
      <c r="AF94" s="472">
        <f>[61]협력사!AF94</f>
        <v>0</v>
      </c>
      <c r="AG94" s="472">
        <f>[61]협력사!AG94</f>
        <v>0</v>
      </c>
      <c r="AH94" s="337">
        <f>[61]협력사!AH94</f>
        <v>0</v>
      </c>
      <c r="AI94" s="472">
        <f>[61]협력사!AI94</f>
        <v>0</v>
      </c>
      <c r="AJ94" s="337">
        <f>[61]협력사!AJ94</f>
        <v>0</v>
      </c>
      <c r="AK94" s="472">
        <f>[61]협력사!AK94</f>
        <v>1492</v>
      </c>
      <c r="AL94" s="472">
        <f>[61]협력사!AL94</f>
        <v>0</v>
      </c>
      <c r="AM94" s="472">
        <f>[61]협력사!AM94</f>
        <v>0</v>
      </c>
      <c r="AN94" s="472">
        <f>[61]협력사!AN94</f>
        <v>0</v>
      </c>
      <c r="AO94" s="472">
        <f>[61]협력사!AO94</f>
        <v>0</v>
      </c>
      <c r="AP94" s="472">
        <f>[61]협력사!AP94</f>
        <v>0</v>
      </c>
      <c r="AQ94" s="472">
        <f>[61]협력사!AQ94</f>
        <v>0</v>
      </c>
      <c r="AR94" s="472">
        <f>[61]협력사!AR94</f>
        <v>0</v>
      </c>
      <c r="AS94" s="472">
        <f>[61]협력사!AS94</f>
        <v>0</v>
      </c>
      <c r="AT94" s="337">
        <f>[61]협력사!AT94</f>
        <v>0</v>
      </c>
      <c r="AU94" s="337">
        <f>[61]협력사!AU94</f>
        <v>0</v>
      </c>
      <c r="AV94" s="337">
        <f>[61]협력사!AV94</f>
        <v>0</v>
      </c>
      <c r="AW94" s="337">
        <f>[61]협력사!AW94</f>
        <v>0</v>
      </c>
      <c r="AX94" s="337">
        <f>[61]협력사!AX94</f>
        <v>0</v>
      </c>
      <c r="AY94" s="337">
        <f>[61]협력사!AY94</f>
        <v>0</v>
      </c>
      <c r="AZ94" s="337">
        <f>[61]협력사!AZ94</f>
        <v>0</v>
      </c>
      <c r="BA94" s="337">
        <f>[61]협력사!BA94</f>
        <v>0</v>
      </c>
      <c r="BB94" s="337">
        <f>[61]협력사!BB94</f>
        <v>0</v>
      </c>
      <c r="BC94" s="337">
        <f>[61]협력사!BC94</f>
        <v>0</v>
      </c>
      <c r="BD94" s="338">
        <f>[61]협력사!BD94</f>
        <v>0</v>
      </c>
      <c r="BE94" s="324">
        <f>[61]협력사!BE94</f>
        <v>1492</v>
      </c>
      <c r="BF94" s="22">
        <f>[61]협력사!BF94</f>
        <v>0</v>
      </c>
      <c r="BG94" s="320">
        <f>[61]협력사!BG94</f>
        <v>0</v>
      </c>
      <c r="BH94" s="320">
        <f>[61]협력사!BH94</f>
        <v>0</v>
      </c>
      <c r="BI94" s="320">
        <f>[61]협력사!BI94</f>
        <v>0</v>
      </c>
      <c r="BJ94" s="320">
        <f>[61]협력사!BJ94</f>
        <v>0</v>
      </c>
      <c r="BK94" s="320">
        <f>[61]협력사!BK94</f>
        <v>0</v>
      </c>
      <c r="BL94" s="320">
        <f>[61]협력사!BL94</f>
        <v>0</v>
      </c>
      <c r="BM94" s="320">
        <f>[61]협력사!BM94</f>
        <v>0</v>
      </c>
      <c r="BN94" s="320">
        <f>[61]협력사!BN94</f>
        <v>0</v>
      </c>
      <c r="BO94" s="320">
        <f>[61]협력사!BO94</f>
        <v>0</v>
      </c>
      <c r="BP94" s="320">
        <f>[61]협력사!BP94</f>
        <v>0</v>
      </c>
      <c r="BQ94" s="320">
        <f>[61]협력사!BQ94</f>
        <v>0</v>
      </c>
      <c r="BR94" s="320">
        <f>[61]협력사!BR94</f>
        <v>1690734.4000000001</v>
      </c>
      <c r="BS94" s="320">
        <f>[61]협력사!BS94</f>
        <v>0</v>
      </c>
      <c r="BT94" s="320">
        <f>[61]협력사!BT94</f>
        <v>0</v>
      </c>
      <c r="BU94" s="320">
        <f>[61]협력사!BU94</f>
        <v>0</v>
      </c>
      <c r="BV94" s="320">
        <f>[61]협력사!BV94</f>
        <v>0</v>
      </c>
      <c r="BW94" s="320">
        <f>[61]협력사!BW94</f>
        <v>0</v>
      </c>
      <c r="BX94" s="320">
        <f>[61]협력사!BX94</f>
        <v>0</v>
      </c>
      <c r="BY94" s="320">
        <f>[61]협력사!BY94</f>
        <v>0</v>
      </c>
      <c r="BZ94" s="320">
        <f>[61]협력사!BZ94</f>
        <v>0</v>
      </c>
      <c r="CA94" s="320">
        <f>[61]협력사!CA94</f>
        <v>0</v>
      </c>
      <c r="CB94" s="320">
        <f>[61]협력사!CB94</f>
        <v>0</v>
      </c>
      <c r="CC94" s="320">
        <f>[61]협력사!CC94</f>
        <v>0</v>
      </c>
      <c r="CD94" s="320">
        <f>[61]협력사!CD94</f>
        <v>0</v>
      </c>
      <c r="CE94" s="320">
        <f>[61]협력사!CE94</f>
        <v>0</v>
      </c>
      <c r="CF94" s="320">
        <f>[61]협력사!CF94</f>
        <v>0</v>
      </c>
      <c r="CG94" s="320">
        <f>[61]협력사!CG94</f>
        <v>0</v>
      </c>
      <c r="CH94" s="320">
        <f>[61]협력사!CH94</f>
        <v>0</v>
      </c>
      <c r="CI94" s="320">
        <f>[61]협력사!CI94</f>
        <v>0</v>
      </c>
      <c r="CJ94" s="320">
        <f>[61]협력사!CJ94</f>
        <v>0</v>
      </c>
      <c r="CK94" s="320">
        <f>[61]협력사!CK94</f>
        <v>0</v>
      </c>
    </row>
    <row r="95" spans="1:89" s="22" customFormat="1" ht="27.95" customHeight="1">
      <c r="A95" s="22" t="str">
        <f>[61]협력사!A95</f>
        <v>호원오토GL3</v>
      </c>
      <c r="B95" s="23" t="str">
        <f>[61]협력사!B95</f>
        <v>JS호원</v>
      </c>
      <c r="C95" s="23" t="str">
        <f>[61]협력사!C95</f>
        <v>호원오토GL3</v>
      </c>
      <c r="D95" s="624"/>
      <c r="E95" s="312" t="str">
        <f>[61]협력사!E95</f>
        <v>GL3</v>
      </c>
      <c r="F95" s="312" t="str">
        <f>[61]협력사!F95</f>
        <v>65185-L8000</v>
      </c>
      <c r="G95" s="312" t="str">
        <f>[61]협력사!G95</f>
        <v>65166-L8000</v>
      </c>
      <c r="H95" s="459" t="str">
        <f>[61]협력사!H95</f>
        <v>BRKT-FR SEAT RR OTR MTG,RH</v>
      </c>
      <c r="I95" s="325" t="str">
        <f>[61]협력사!I95</f>
        <v>SPFC590</v>
      </c>
      <c r="J95" s="326">
        <f>[61]협력사!J95</f>
        <v>1.2</v>
      </c>
      <c r="K95" s="326">
        <f>[61]협력사!K95</f>
        <v>320</v>
      </c>
      <c r="L95" s="326">
        <f>[61]협력사!L95</f>
        <v>280</v>
      </c>
      <c r="M95" s="314">
        <f>[61]협력사!M95</f>
        <v>7.85</v>
      </c>
      <c r="N95" s="327">
        <f>[61]협력사!N95</f>
        <v>0.844032</v>
      </c>
      <c r="O95" s="312" t="str">
        <f>[61]협력사!O95</f>
        <v>COIL</v>
      </c>
      <c r="P95" s="316">
        <f>[61]협력사!P95</f>
        <v>1133.2</v>
      </c>
      <c r="Q95" s="317">
        <f>[61]협력사!Q95</f>
        <v>0</v>
      </c>
      <c r="R95" s="318">
        <f>[61]협력사!R95</f>
        <v>0</v>
      </c>
      <c r="S95" s="318">
        <f>[61]협력사!S95</f>
        <v>0</v>
      </c>
      <c r="T95" s="318">
        <f>[61]협력사!T95</f>
        <v>1163</v>
      </c>
      <c r="U95" s="318">
        <f>[61]협력사!U95</f>
        <v>966.41664000000003</v>
      </c>
      <c r="V95" s="318">
        <f>[61]협력사!V95</f>
        <v>196.58335999999997</v>
      </c>
      <c r="W95" s="460">
        <f>[61]협력사!W95</f>
        <v>198.23799935474759</v>
      </c>
      <c r="X95" s="22">
        <f>[61]협력사!X95</f>
        <v>0</v>
      </c>
      <c r="Y95" s="301">
        <f>[61]협력사!Y95</f>
        <v>0</v>
      </c>
      <c r="Z95" s="470">
        <f>[61]협력사!Z95</f>
        <v>0</v>
      </c>
      <c r="AA95" s="471">
        <f>[61]협력사!AA95</f>
        <v>0</v>
      </c>
      <c r="AB95" s="472">
        <f>[61]협력사!AB95</f>
        <v>0</v>
      </c>
      <c r="AC95" s="472">
        <f>[61]협력사!AC95</f>
        <v>0</v>
      </c>
      <c r="AD95" s="472">
        <f>[61]협력사!AD95</f>
        <v>0</v>
      </c>
      <c r="AE95" s="472">
        <f>[61]협력사!AE95</f>
        <v>0</v>
      </c>
      <c r="AF95" s="472">
        <f>[61]협력사!AF95</f>
        <v>0</v>
      </c>
      <c r="AG95" s="472">
        <f>[61]협력사!AG95</f>
        <v>0</v>
      </c>
      <c r="AH95" s="337">
        <f>[61]협력사!AH95</f>
        <v>0</v>
      </c>
      <c r="AI95" s="472">
        <f>[61]협력사!AI95</f>
        <v>0</v>
      </c>
      <c r="AJ95" s="337">
        <f>[61]협력사!AJ95</f>
        <v>0</v>
      </c>
      <c r="AK95" s="472">
        <f>[61]협력사!AK95</f>
        <v>0</v>
      </c>
      <c r="AL95" s="472">
        <f>[61]협력사!AL95</f>
        <v>0</v>
      </c>
      <c r="AM95" s="472">
        <f>[61]협력사!AM95</f>
        <v>0</v>
      </c>
      <c r="AN95" s="472">
        <f>[61]협력사!AN95</f>
        <v>0</v>
      </c>
      <c r="AO95" s="472">
        <f>[61]협력사!AO95</f>
        <v>0</v>
      </c>
      <c r="AP95" s="472">
        <f>[61]협력사!AP95</f>
        <v>0</v>
      </c>
      <c r="AQ95" s="472">
        <f>[61]협력사!AQ95</f>
        <v>0</v>
      </c>
      <c r="AR95" s="472">
        <f>[61]협력사!AR95</f>
        <v>0</v>
      </c>
      <c r="AS95" s="472">
        <f>[61]협력사!AS95</f>
        <v>0</v>
      </c>
      <c r="AT95" s="337">
        <f>[61]협력사!AT95</f>
        <v>0</v>
      </c>
      <c r="AU95" s="337">
        <f>[61]협력사!AU95</f>
        <v>0</v>
      </c>
      <c r="AV95" s="337">
        <f>[61]협력사!AV95</f>
        <v>0</v>
      </c>
      <c r="AW95" s="337">
        <f>[61]협력사!AW95</f>
        <v>0</v>
      </c>
      <c r="AX95" s="337">
        <f>[61]협력사!AX95</f>
        <v>0</v>
      </c>
      <c r="AY95" s="337">
        <f>[61]협력사!AY95</f>
        <v>0</v>
      </c>
      <c r="AZ95" s="337">
        <f>[61]협력사!AZ95</f>
        <v>0</v>
      </c>
      <c r="BA95" s="337">
        <f>[61]협력사!BA95</f>
        <v>0</v>
      </c>
      <c r="BB95" s="337">
        <f>[61]협력사!BB95</f>
        <v>0</v>
      </c>
      <c r="BC95" s="337">
        <f>[61]협력사!BC95</f>
        <v>0</v>
      </c>
      <c r="BD95" s="338">
        <f>[61]협력사!BD95</f>
        <v>0</v>
      </c>
      <c r="BE95" s="324">
        <f>[61]협력사!BE95</f>
        <v>0</v>
      </c>
      <c r="BF95" s="22">
        <f>[61]협력사!BF95</f>
        <v>0</v>
      </c>
      <c r="BG95" s="320">
        <f>[61]협력사!BG95</f>
        <v>0</v>
      </c>
      <c r="BH95" s="320">
        <f>[61]협력사!BH95</f>
        <v>0</v>
      </c>
      <c r="BI95" s="320">
        <f>[61]협력사!BI95</f>
        <v>0</v>
      </c>
      <c r="BJ95" s="320">
        <f>[61]협력사!BJ95</f>
        <v>0</v>
      </c>
      <c r="BK95" s="320">
        <f>[61]협력사!BK95</f>
        <v>0</v>
      </c>
      <c r="BL95" s="320">
        <f>[61]협력사!BL95</f>
        <v>0</v>
      </c>
      <c r="BM95" s="320">
        <f>[61]협력사!BM95</f>
        <v>0</v>
      </c>
      <c r="BN95" s="320">
        <f>[61]협력사!BN95</f>
        <v>0</v>
      </c>
      <c r="BO95" s="320">
        <f>[61]협력사!BO95</f>
        <v>0</v>
      </c>
      <c r="BP95" s="320">
        <f>[61]협력사!BP95</f>
        <v>0</v>
      </c>
      <c r="BQ95" s="320">
        <f>[61]협력사!BQ95</f>
        <v>0</v>
      </c>
      <c r="BR95" s="320">
        <f>[61]협력사!BR95</f>
        <v>0</v>
      </c>
      <c r="BS95" s="320">
        <f>[61]협력사!BS95</f>
        <v>0</v>
      </c>
      <c r="BT95" s="320">
        <f>[61]협력사!BT95</f>
        <v>0</v>
      </c>
      <c r="BU95" s="320">
        <f>[61]협력사!BU95</f>
        <v>0</v>
      </c>
      <c r="BV95" s="320">
        <f>[61]협력사!BV95</f>
        <v>0</v>
      </c>
      <c r="BW95" s="320">
        <f>[61]협력사!BW95</f>
        <v>0</v>
      </c>
      <c r="BX95" s="320">
        <f>[61]협력사!BX95</f>
        <v>0</v>
      </c>
      <c r="BY95" s="320">
        <f>[61]협력사!BY95</f>
        <v>0</v>
      </c>
      <c r="BZ95" s="320">
        <f>[61]협력사!BZ95</f>
        <v>0</v>
      </c>
      <c r="CA95" s="320">
        <f>[61]협력사!CA95</f>
        <v>0</v>
      </c>
      <c r="CB95" s="320">
        <f>[61]협력사!CB95</f>
        <v>0</v>
      </c>
      <c r="CC95" s="320">
        <f>[61]협력사!CC95</f>
        <v>0</v>
      </c>
      <c r="CD95" s="320">
        <f>[61]협력사!CD95</f>
        <v>0</v>
      </c>
      <c r="CE95" s="320">
        <f>[61]협력사!CE95</f>
        <v>0</v>
      </c>
      <c r="CF95" s="320">
        <f>[61]협력사!CF95</f>
        <v>0</v>
      </c>
      <c r="CG95" s="320">
        <f>[61]협력사!CG95</f>
        <v>0</v>
      </c>
      <c r="CH95" s="320">
        <f>[61]협력사!CH95</f>
        <v>0</v>
      </c>
      <c r="CI95" s="320">
        <f>[61]협력사!CI95</f>
        <v>0</v>
      </c>
      <c r="CJ95" s="320">
        <f>[61]협력사!CJ95</f>
        <v>0</v>
      </c>
      <c r="CK95" s="320">
        <f>[61]협력사!CK95</f>
        <v>0</v>
      </c>
    </row>
    <row r="96" spans="1:89" s="22" customFormat="1" ht="27.95" customHeight="1">
      <c r="A96" s="22" t="str">
        <f>[61]협력사!A96</f>
        <v>호원오토GL3</v>
      </c>
      <c r="B96" s="23" t="str">
        <f>[61]협력사!B96</f>
        <v>JS호원</v>
      </c>
      <c r="C96" s="23" t="str">
        <f>[61]협력사!C96</f>
        <v>호원오토GL3</v>
      </c>
      <c r="D96" s="624"/>
      <c r="E96" s="312" t="str">
        <f>[61]협력사!E96</f>
        <v>GL3</v>
      </c>
      <c r="F96" s="312" t="str">
        <f>[61]협력사!F96</f>
        <v>65131-L8000S</v>
      </c>
      <c r="G96" s="312" t="str">
        <f>[61]협력사!G96</f>
        <v>651M8-L8000</v>
      </c>
      <c r="H96" s="459" t="str">
        <f>[61]협력사!H96</f>
        <v>BRKT-CTR SUPPORT MTG,LH</v>
      </c>
      <c r="I96" s="325" t="str">
        <f>[61]협력사!I96</f>
        <v>SPCC</v>
      </c>
      <c r="J96" s="326">
        <f>[61]협력사!J96</f>
        <v>1.2</v>
      </c>
      <c r="K96" s="326">
        <f>[61]협력사!K96</f>
        <v>209</v>
      </c>
      <c r="L96" s="326">
        <f>[61]협력사!L96</f>
        <v>105</v>
      </c>
      <c r="M96" s="314">
        <f>[61]협력사!M96</f>
        <v>7.85</v>
      </c>
      <c r="N96" s="327">
        <f>[61]협력사!N96</f>
        <v>0.20672189999999999</v>
      </c>
      <c r="O96" s="312" t="str">
        <f>[61]협력사!O96</f>
        <v>COIL</v>
      </c>
      <c r="P96" s="316">
        <f>[61]협력사!P96</f>
        <v>1013.2</v>
      </c>
      <c r="Q96" s="317">
        <f>[61]협력사!Q96</f>
        <v>0</v>
      </c>
      <c r="R96" s="318">
        <f>[61]협력사!R96</f>
        <v>0</v>
      </c>
      <c r="S96" s="318">
        <f>[61]협력사!S96</f>
        <v>0</v>
      </c>
      <c r="T96" s="318">
        <f>[61]협력사!T96</f>
        <v>113</v>
      </c>
      <c r="U96" s="318">
        <f>[61]협력사!U96</f>
        <v>220.15882350000001</v>
      </c>
      <c r="V96" s="318">
        <f>[61]협력사!V96</f>
        <v>-107.15882350000001</v>
      </c>
      <c r="W96" s="460">
        <f>[61]협력사!W96</f>
        <v>35.372992154061386</v>
      </c>
      <c r="X96" s="22">
        <f>[61]협력사!X96</f>
        <v>0</v>
      </c>
      <c r="Y96" s="301">
        <f>[61]협력사!Y96</f>
        <v>0</v>
      </c>
      <c r="Z96" s="470">
        <f>[61]협력사!Z96</f>
        <v>0</v>
      </c>
      <c r="AA96" s="471">
        <f>[61]협력사!AA96</f>
        <v>0</v>
      </c>
      <c r="AB96" s="472">
        <f>[61]협력사!AB96</f>
        <v>0</v>
      </c>
      <c r="AC96" s="472">
        <f>[61]협력사!AC96</f>
        <v>0</v>
      </c>
      <c r="AD96" s="472">
        <f>[61]협력사!AD96</f>
        <v>0</v>
      </c>
      <c r="AE96" s="472">
        <f>[61]협력사!AE96</f>
        <v>0</v>
      </c>
      <c r="AF96" s="472">
        <f>[61]협력사!AF96</f>
        <v>0</v>
      </c>
      <c r="AG96" s="472">
        <f>[61]협력사!AG96</f>
        <v>0</v>
      </c>
      <c r="AH96" s="337">
        <f>[61]협력사!AH96</f>
        <v>0</v>
      </c>
      <c r="AI96" s="472">
        <f>[61]협력사!AI96</f>
        <v>0</v>
      </c>
      <c r="AJ96" s="337">
        <f>[61]협력사!AJ96</f>
        <v>0</v>
      </c>
      <c r="AK96" s="472">
        <f>[61]협력사!AK96</f>
        <v>0</v>
      </c>
      <c r="AL96" s="472">
        <f>[61]협력사!AL96</f>
        <v>0</v>
      </c>
      <c r="AM96" s="472">
        <f>[61]협력사!AM96</f>
        <v>0</v>
      </c>
      <c r="AN96" s="472">
        <f>[61]협력사!AN96</f>
        <v>0</v>
      </c>
      <c r="AO96" s="472">
        <f>[61]협력사!AO96</f>
        <v>0</v>
      </c>
      <c r="AP96" s="472">
        <f>[61]협력사!AP96</f>
        <v>0</v>
      </c>
      <c r="AQ96" s="472">
        <f>[61]협력사!AQ96</f>
        <v>0</v>
      </c>
      <c r="AR96" s="472">
        <f>[61]협력사!AR96</f>
        <v>0</v>
      </c>
      <c r="AS96" s="472">
        <f>[61]협력사!AS96</f>
        <v>0</v>
      </c>
      <c r="AT96" s="337">
        <f>[61]협력사!AT96</f>
        <v>0</v>
      </c>
      <c r="AU96" s="337">
        <f>[61]협력사!AU96</f>
        <v>0</v>
      </c>
      <c r="AV96" s="337">
        <f>[61]협력사!AV96</f>
        <v>0</v>
      </c>
      <c r="AW96" s="337">
        <f>[61]협력사!AW96</f>
        <v>0</v>
      </c>
      <c r="AX96" s="337">
        <f>[61]협력사!AX96</f>
        <v>0</v>
      </c>
      <c r="AY96" s="337">
        <f>[61]협력사!AY96</f>
        <v>0</v>
      </c>
      <c r="AZ96" s="337">
        <f>[61]협력사!AZ96</f>
        <v>0</v>
      </c>
      <c r="BA96" s="337">
        <f>[61]협력사!BA96</f>
        <v>0</v>
      </c>
      <c r="BB96" s="337">
        <f>[61]협력사!BB96</f>
        <v>0</v>
      </c>
      <c r="BC96" s="337">
        <f>[61]협력사!BC96</f>
        <v>0</v>
      </c>
      <c r="BD96" s="338">
        <f>[61]협력사!BD96</f>
        <v>0</v>
      </c>
      <c r="BE96" s="324">
        <f>[61]협력사!BE96</f>
        <v>0</v>
      </c>
      <c r="BF96" s="22">
        <f>[61]협력사!BF96</f>
        <v>0</v>
      </c>
      <c r="BG96" s="320">
        <f>[61]협력사!BG96</f>
        <v>0</v>
      </c>
      <c r="BH96" s="320">
        <f>[61]협력사!BH96</f>
        <v>0</v>
      </c>
      <c r="BI96" s="320">
        <f>[61]협력사!BI96</f>
        <v>0</v>
      </c>
      <c r="BJ96" s="320">
        <f>[61]협력사!BJ96</f>
        <v>0</v>
      </c>
      <c r="BK96" s="320">
        <f>[61]협력사!BK96</f>
        <v>0</v>
      </c>
      <c r="BL96" s="320">
        <f>[61]협력사!BL96</f>
        <v>0</v>
      </c>
      <c r="BM96" s="320">
        <f>[61]협력사!BM96</f>
        <v>0</v>
      </c>
      <c r="BN96" s="320">
        <f>[61]협력사!BN96</f>
        <v>0</v>
      </c>
      <c r="BO96" s="320">
        <f>[61]협력사!BO96</f>
        <v>0</v>
      </c>
      <c r="BP96" s="320">
        <f>[61]협력사!BP96</f>
        <v>0</v>
      </c>
      <c r="BQ96" s="320">
        <f>[61]협력사!BQ96</f>
        <v>0</v>
      </c>
      <c r="BR96" s="320">
        <f>[61]협력사!BR96</f>
        <v>0</v>
      </c>
      <c r="BS96" s="320">
        <f>[61]협력사!BS96</f>
        <v>0</v>
      </c>
      <c r="BT96" s="320">
        <f>[61]협력사!BT96</f>
        <v>0</v>
      </c>
      <c r="BU96" s="320">
        <f>[61]협력사!BU96</f>
        <v>0</v>
      </c>
      <c r="BV96" s="320">
        <f>[61]협력사!BV96</f>
        <v>0</v>
      </c>
      <c r="BW96" s="320">
        <f>[61]협력사!BW96</f>
        <v>0</v>
      </c>
      <c r="BX96" s="320">
        <f>[61]협력사!BX96</f>
        <v>0</v>
      </c>
      <c r="BY96" s="320">
        <f>[61]협력사!BY96</f>
        <v>0</v>
      </c>
      <c r="BZ96" s="320">
        <f>[61]협력사!BZ96</f>
        <v>0</v>
      </c>
      <c r="CA96" s="320">
        <f>[61]협력사!CA96</f>
        <v>0</v>
      </c>
      <c r="CB96" s="320">
        <f>[61]협력사!CB96</f>
        <v>0</v>
      </c>
      <c r="CC96" s="320">
        <f>[61]협력사!CC96</f>
        <v>0</v>
      </c>
      <c r="CD96" s="320">
        <f>[61]협력사!CD96</f>
        <v>0</v>
      </c>
      <c r="CE96" s="320">
        <f>[61]협력사!CE96</f>
        <v>0</v>
      </c>
      <c r="CF96" s="320">
        <f>[61]협력사!CF96</f>
        <v>0</v>
      </c>
      <c r="CG96" s="320">
        <f>[61]협력사!CG96</f>
        <v>0</v>
      </c>
      <c r="CH96" s="320">
        <f>[61]협력사!CH96</f>
        <v>0</v>
      </c>
      <c r="CI96" s="320">
        <f>[61]협력사!CI96</f>
        <v>0</v>
      </c>
      <c r="CJ96" s="320">
        <f>[61]협력사!CJ96</f>
        <v>0</v>
      </c>
      <c r="CK96" s="320">
        <f>[61]협력사!CK96</f>
        <v>0</v>
      </c>
    </row>
    <row r="97" spans="1:89" s="22" customFormat="1" ht="27.95" customHeight="1">
      <c r="A97" s="22" t="str">
        <f>[61]협력사!A97</f>
        <v>호원오토SV</v>
      </c>
      <c r="B97" s="23" t="str">
        <f>[61]협력사!B97</f>
        <v>JS호원</v>
      </c>
      <c r="C97" s="23" t="str">
        <f>[61]협력사!C97</f>
        <v>호원오토SV</v>
      </c>
      <c r="D97" s="624"/>
      <c r="E97" s="312" t="str">
        <f>[61]협력사!E97</f>
        <v>SV</v>
      </c>
      <c r="F97" s="312" t="str">
        <f>[61]협력사!F97</f>
        <v>69100-EV000</v>
      </c>
      <c r="G97" s="312" t="str">
        <f>[61]협력사!G97</f>
        <v>69116-EV000</v>
      </c>
      <c r="H97" s="459" t="str">
        <f>[61]협력사!H97</f>
        <v>REINF-TRUNK LID STRIKER</v>
      </c>
      <c r="I97" s="325" t="str">
        <f>[61]협력사!I97</f>
        <v>SGAFC590</v>
      </c>
      <c r="J97" s="326">
        <f>[61]협력사!J97</f>
        <v>1</v>
      </c>
      <c r="K97" s="326">
        <f>[61]협력사!K97</f>
        <v>221</v>
      </c>
      <c r="L97" s="326">
        <f>[61]협력사!L97</f>
        <v>111</v>
      </c>
      <c r="M97" s="314">
        <f>[61]협력사!M97</f>
        <v>7.85</v>
      </c>
      <c r="N97" s="327">
        <f>[61]협력사!N97</f>
        <v>0.19256835</v>
      </c>
      <c r="O97" s="312" t="str">
        <f>[61]협력사!O97</f>
        <v>COIL</v>
      </c>
      <c r="P97" s="316">
        <f>[61]협력사!P97</f>
        <v>1256.2</v>
      </c>
      <c r="Q97" s="317">
        <f>[61]협력사!Q97</f>
        <v>4944403.2</v>
      </c>
      <c r="R97" s="318">
        <f>[61]협력사!R97</f>
        <v>3936</v>
      </c>
      <c r="S97" s="318">
        <f>[61]협력사!S97</f>
        <v>501.40127388535035</v>
      </c>
      <c r="T97" s="318">
        <f>[61]협력사!T97</f>
        <v>484</v>
      </c>
      <c r="U97" s="318">
        <f>[61]협력사!U97</f>
        <v>241.90436127000001</v>
      </c>
      <c r="V97" s="318">
        <f>[61]협력사!V97</f>
        <v>242.09563872999999</v>
      </c>
      <c r="W97" s="460">
        <f>[61]협력사!W97</f>
        <v>6.2822212695000035</v>
      </c>
      <c r="X97" s="22">
        <f>[61]협력사!X97</f>
        <v>0</v>
      </c>
      <c r="Y97" s="301">
        <f>[61]협력사!Y97</f>
        <v>0</v>
      </c>
      <c r="Z97" s="470">
        <f>[61]협력사!Z97</f>
        <v>0</v>
      </c>
      <c r="AA97" s="471">
        <f>[61]협력사!AA97</f>
        <v>0</v>
      </c>
      <c r="AB97" s="472">
        <f>[61]협력사!AB97</f>
        <v>0</v>
      </c>
      <c r="AC97" s="472">
        <f>[61]협력사!AC97</f>
        <v>0</v>
      </c>
      <c r="AD97" s="472">
        <f>[61]협력사!AD97</f>
        <v>3936</v>
      </c>
      <c r="AE97" s="472">
        <f>[61]협력사!AE97</f>
        <v>0</v>
      </c>
      <c r="AF97" s="472">
        <f>[61]협력사!AF97</f>
        <v>0</v>
      </c>
      <c r="AG97" s="472">
        <f>[61]협력사!AG97</f>
        <v>0</v>
      </c>
      <c r="AH97" s="337">
        <f>[61]협력사!AH97</f>
        <v>0</v>
      </c>
      <c r="AI97" s="472">
        <f>[61]협력사!AI97</f>
        <v>0</v>
      </c>
      <c r="AJ97" s="337">
        <f>[61]협력사!AJ97</f>
        <v>0</v>
      </c>
      <c r="AK97" s="472">
        <f>[61]협력사!AK97</f>
        <v>0</v>
      </c>
      <c r="AL97" s="472">
        <f>[61]협력사!AL97</f>
        <v>0</v>
      </c>
      <c r="AM97" s="472">
        <f>[61]협력사!AM97</f>
        <v>0</v>
      </c>
      <c r="AN97" s="472">
        <f>[61]협력사!AN97</f>
        <v>0</v>
      </c>
      <c r="AO97" s="472">
        <f>[61]협력사!AO97</f>
        <v>0</v>
      </c>
      <c r="AP97" s="472">
        <f>[61]협력사!AP97</f>
        <v>0</v>
      </c>
      <c r="AQ97" s="472">
        <f>[61]협력사!AQ97</f>
        <v>0</v>
      </c>
      <c r="AR97" s="472">
        <f>[61]협력사!AR97</f>
        <v>0</v>
      </c>
      <c r="AS97" s="472">
        <f>[61]협력사!AS97</f>
        <v>0</v>
      </c>
      <c r="AT97" s="337">
        <f>[61]협력사!AT97</f>
        <v>0</v>
      </c>
      <c r="AU97" s="337">
        <f>[61]협력사!AU97</f>
        <v>0</v>
      </c>
      <c r="AV97" s="337">
        <f>[61]협력사!AV97</f>
        <v>0</v>
      </c>
      <c r="AW97" s="337">
        <f>[61]협력사!AW97</f>
        <v>0</v>
      </c>
      <c r="AX97" s="337">
        <f>[61]협력사!AX97</f>
        <v>0</v>
      </c>
      <c r="AY97" s="337">
        <f>[61]협력사!AY97</f>
        <v>0</v>
      </c>
      <c r="AZ97" s="337">
        <f>[61]협력사!AZ97</f>
        <v>0</v>
      </c>
      <c r="BA97" s="337">
        <f>[61]협력사!BA97</f>
        <v>0</v>
      </c>
      <c r="BB97" s="337">
        <f>[61]협력사!BB97</f>
        <v>0</v>
      </c>
      <c r="BC97" s="337">
        <f>[61]협력사!BC97</f>
        <v>0</v>
      </c>
      <c r="BD97" s="338">
        <f>[61]협력사!BD97</f>
        <v>0</v>
      </c>
      <c r="BE97" s="324">
        <f>[61]협력사!BE97</f>
        <v>3936</v>
      </c>
      <c r="BF97" s="22">
        <f>[61]협력사!BF97</f>
        <v>0</v>
      </c>
      <c r="BG97" s="320">
        <f>[61]협력사!BG97</f>
        <v>0</v>
      </c>
      <c r="BH97" s="320">
        <f>[61]협력사!BH97</f>
        <v>0</v>
      </c>
      <c r="BI97" s="320">
        <f>[61]협력사!BI97</f>
        <v>0</v>
      </c>
      <c r="BJ97" s="320">
        <f>[61]협력사!BJ97</f>
        <v>0</v>
      </c>
      <c r="BK97" s="320">
        <f>[61]협력사!BK97</f>
        <v>4944403.2</v>
      </c>
      <c r="BL97" s="320">
        <f>[61]협력사!BL97</f>
        <v>0</v>
      </c>
      <c r="BM97" s="320">
        <f>[61]협력사!BM97</f>
        <v>0</v>
      </c>
      <c r="BN97" s="320">
        <f>[61]협력사!BN97</f>
        <v>0</v>
      </c>
      <c r="BO97" s="320">
        <f>[61]협력사!BO97</f>
        <v>0</v>
      </c>
      <c r="BP97" s="320">
        <f>[61]협력사!BP97</f>
        <v>0</v>
      </c>
      <c r="BQ97" s="320">
        <f>[61]협력사!BQ97</f>
        <v>0</v>
      </c>
      <c r="BR97" s="320">
        <f>[61]협력사!BR97</f>
        <v>0</v>
      </c>
      <c r="BS97" s="320">
        <f>[61]협력사!BS97</f>
        <v>0</v>
      </c>
      <c r="BT97" s="320">
        <f>[61]협력사!BT97</f>
        <v>0</v>
      </c>
      <c r="BU97" s="320">
        <f>[61]협력사!BU97</f>
        <v>0</v>
      </c>
      <c r="BV97" s="320">
        <f>[61]협력사!BV97</f>
        <v>0</v>
      </c>
      <c r="BW97" s="320">
        <f>[61]협력사!BW97</f>
        <v>0</v>
      </c>
      <c r="BX97" s="320">
        <f>[61]협력사!BX97</f>
        <v>0</v>
      </c>
      <c r="BY97" s="320">
        <f>[61]협력사!BY97</f>
        <v>0</v>
      </c>
      <c r="BZ97" s="320">
        <f>[61]협력사!BZ97</f>
        <v>0</v>
      </c>
      <c r="CA97" s="320">
        <f>[61]협력사!CA97</f>
        <v>0</v>
      </c>
      <c r="CB97" s="320">
        <f>[61]협력사!CB97</f>
        <v>0</v>
      </c>
      <c r="CC97" s="320">
        <f>[61]협력사!CC97</f>
        <v>0</v>
      </c>
      <c r="CD97" s="320">
        <f>[61]협력사!CD97</f>
        <v>0</v>
      </c>
      <c r="CE97" s="320">
        <f>[61]협력사!CE97</f>
        <v>0</v>
      </c>
      <c r="CF97" s="320">
        <f>[61]협력사!CF97</f>
        <v>0</v>
      </c>
      <c r="CG97" s="320">
        <f>[61]협력사!CG97</f>
        <v>0</v>
      </c>
      <c r="CH97" s="320">
        <f>[61]협력사!CH97</f>
        <v>0</v>
      </c>
      <c r="CI97" s="320">
        <f>[61]협력사!CI97</f>
        <v>0</v>
      </c>
      <c r="CJ97" s="320">
        <f>[61]협력사!CJ97</f>
        <v>0</v>
      </c>
      <c r="CK97" s="320">
        <f>[61]협력사!CK97</f>
        <v>0</v>
      </c>
    </row>
    <row r="98" spans="1:89" s="22" customFormat="1" ht="27.95" customHeight="1">
      <c r="A98" s="22" t="str">
        <f>[61]협력사!A98</f>
        <v>호원오토SV</v>
      </c>
      <c r="B98" s="23" t="str">
        <f>[61]협력사!B98</f>
        <v>JS호원</v>
      </c>
      <c r="C98" s="23" t="str">
        <f>[61]협력사!C98</f>
        <v>호원오토SV</v>
      </c>
      <c r="D98" s="624"/>
      <c r="E98" s="312" t="str">
        <f>[61]협력사!E98</f>
        <v>SV / CT</v>
      </c>
      <c r="F98" s="312" t="str">
        <f>[61]협력사!F98</f>
        <v>69100-EV000 / 69139-EV000</v>
      </c>
      <c r="G98" s="312" t="str">
        <f>[61]협력사!G98</f>
        <v>69139-EV000</v>
      </c>
      <c r="H98" s="459" t="str">
        <f>[61]협력사!H98</f>
        <v>BRKT-WIRING MTG</v>
      </c>
      <c r="I98" s="325" t="str">
        <f>[61]협력사!I98</f>
        <v>SGACC</v>
      </c>
      <c r="J98" s="326">
        <f>[61]협력사!J98</f>
        <v>1.6</v>
      </c>
      <c r="K98" s="326">
        <f>[61]협력사!K98</f>
        <v>113</v>
      </c>
      <c r="L98" s="326">
        <f>[61]협력사!L98</f>
        <v>26</v>
      </c>
      <c r="M98" s="314">
        <f>[61]협력사!M98</f>
        <v>7.85</v>
      </c>
      <c r="N98" s="327">
        <f>[61]협력사!N98</f>
        <v>3.6901280000000002E-2</v>
      </c>
      <c r="O98" s="312" t="str">
        <f>[61]협력사!O98</f>
        <v>COIL</v>
      </c>
      <c r="P98" s="316">
        <f>[61]협력사!P98</f>
        <v>1109.2</v>
      </c>
      <c r="Q98" s="317">
        <f>[61]협력사!Q98</f>
        <v>3008150.4</v>
      </c>
      <c r="R98" s="318">
        <f>[61]협력사!R98</f>
        <v>2712</v>
      </c>
      <c r="S98" s="318">
        <f>[61]협력사!S98</f>
        <v>345.47770700636943</v>
      </c>
      <c r="T98" s="318">
        <f>[61]협력사!T98</f>
        <v>59</v>
      </c>
      <c r="U98" s="318">
        <f>[61]협력사!U98</f>
        <v>40.930899776000004</v>
      </c>
      <c r="V98" s="318">
        <f>[61]협력사!V98</f>
        <v>18.069100223999996</v>
      </c>
      <c r="W98" s="460">
        <f>[61]협력사!W98</f>
        <v>4.8917783375999999</v>
      </c>
      <c r="X98" s="22">
        <f>[61]협력사!X98</f>
        <v>0</v>
      </c>
      <c r="Y98" s="301">
        <f>[61]협력사!Y98</f>
        <v>0</v>
      </c>
      <c r="Z98" s="470">
        <f>[61]협력사!Z98</f>
        <v>0</v>
      </c>
      <c r="AA98" s="471">
        <f>[61]협력사!AA98</f>
        <v>0</v>
      </c>
      <c r="AB98" s="472">
        <f>[61]협력사!AB98</f>
        <v>0</v>
      </c>
      <c r="AC98" s="472">
        <f>[61]협력사!AC98</f>
        <v>0</v>
      </c>
      <c r="AD98" s="472">
        <f>[61]협력사!AD98</f>
        <v>0</v>
      </c>
      <c r="AE98" s="472">
        <f>[61]협력사!AE98</f>
        <v>0</v>
      </c>
      <c r="AF98" s="472">
        <f>[61]협력사!AF98</f>
        <v>0</v>
      </c>
      <c r="AG98" s="472">
        <f>[61]협력사!AG98</f>
        <v>0</v>
      </c>
      <c r="AH98" s="337">
        <f>[61]협력사!AH98</f>
        <v>0</v>
      </c>
      <c r="AI98" s="472">
        <f>[61]협력사!AI98</f>
        <v>0</v>
      </c>
      <c r="AJ98" s="337">
        <f>[61]협력사!AJ98</f>
        <v>0</v>
      </c>
      <c r="AK98" s="472">
        <f>[61]협력사!AK98</f>
        <v>2712</v>
      </c>
      <c r="AL98" s="472">
        <f>[61]협력사!AL98</f>
        <v>0</v>
      </c>
      <c r="AM98" s="472">
        <f>[61]협력사!AM98</f>
        <v>0</v>
      </c>
      <c r="AN98" s="472">
        <f>[61]협력사!AN98</f>
        <v>0</v>
      </c>
      <c r="AO98" s="472">
        <f>[61]협력사!AO98</f>
        <v>0</v>
      </c>
      <c r="AP98" s="472">
        <f>[61]협력사!AP98</f>
        <v>0</v>
      </c>
      <c r="AQ98" s="472">
        <f>[61]협력사!AQ98</f>
        <v>0</v>
      </c>
      <c r="AR98" s="472">
        <f>[61]협력사!AR98</f>
        <v>0</v>
      </c>
      <c r="AS98" s="472">
        <f>[61]협력사!AS98</f>
        <v>0</v>
      </c>
      <c r="AT98" s="337">
        <f>[61]협력사!AT98</f>
        <v>0</v>
      </c>
      <c r="AU98" s="337">
        <f>[61]협력사!AU98</f>
        <v>0</v>
      </c>
      <c r="AV98" s="337">
        <f>[61]협력사!AV98</f>
        <v>0</v>
      </c>
      <c r="AW98" s="337">
        <f>[61]협력사!AW98</f>
        <v>0</v>
      </c>
      <c r="AX98" s="337">
        <f>[61]협력사!AX98</f>
        <v>0</v>
      </c>
      <c r="AY98" s="337">
        <f>[61]협력사!AY98</f>
        <v>0</v>
      </c>
      <c r="AZ98" s="337">
        <f>[61]협력사!AZ98</f>
        <v>0</v>
      </c>
      <c r="BA98" s="337">
        <f>[61]협력사!BA98</f>
        <v>0</v>
      </c>
      <c r="BB98" s="337">
        <f>[61]협력사!BB98</f>
        <v>0</v>
      </c>
      <c r="BC98" s="337">
        <f>[61]협력사!BC98</f>
        <v>0</v>
      </c>
      <c r="BD98" s="338">
        <f>[61]협력사!BD98</f>
        <v>0</v>
      </c>
      <c r="BE98" s="324">
        <f>[61]협력사!BE98</f>
        <v>2712</v>
      </c>
      <c r="BF98" s="22">
        <f>[61]협력사!BF98</f>
        <v>0</v>
      </c>
      <c r="BG98" s="320">
        <f>[61]협력사!BG98</f>
        <v>0</v>
      </c>
      <c r="BH98" s="320">
        <f>[61]협력사!BH98</f>
        <v>0</v>
      </c>
      <c r="BI98" s="320">
        <f>[61]협력사!BI98</f>
        <v>0</v>
      </c>
      <c r="BJ98" s="320">
        <f>[61]협력사!BJ98</f>
        <v>0</v>
      </c>
      <c r="BK98" s="320">
        <f>[61]협력사!BK98</f>
        <v>0</v>
      </c>
      <c r="BL98" s="320">
        <f>[61]협력사!BL98</f>
        <v>0</v>
      </c>
      <c r="BM98" s="320">
        <f>[61]협력사!BM98</f>
        <v>0</v>
      </c>
      <c r="BN98" s="320">
        <f>[61]협력사!BN98</f>
        <v>0</v>
      </c>
      <c r="BO98" s="320">
        <f>[61]협력사!BO98</f>
        <v>0</v>
      </c>
      <c r="BP98" s="320">
        <f>[61]협력사!BP98</f>
        <v>0</v>
      </c>
      <c r="BQ98" s="320">
        <f>[61]협력사!BQ98</f>
        <v>0</v>
      </c>
      <c r="BR98" s="320">
        <f>[61]협력사!BR98</f>
        <v>3008150.4</v>
      </c>
      <c r="BS98" s="320">
        <f>[61]협력사!BS98</f>
        <v>0</v>
      </c>
      <c r="BT98" s="320">
        <f>[61]협력사!BT98</f>
        <v>0</v>
      </c>
      <c r="BU98" s="320">
        <f>[61]협력사!BU98</f>
        <v>0</v>
      </c>
      <c r="BV98" s="320">
        <f>[61]협력사!BV98</f>
        <v>0</v>
      </c>
      <c r="BW98" s="320">
        <f>[61]협력사!BW98</f>
        <v>0</v>
      </c>
      <c r="BX98" s="320">
        <f>[61]협력사!BX98</f>
        <v>0</v>
      </c>
      <c r="BY98" s="320">
        <f>[61]협력사!BY98</f>
        <v>0</v>
      </c>
      <c r="BZ98" s="320">
        <f>[61]협력사!BZ98</f>
        <v>0</v>
      </c>
      <c r="CA98" s="320">
        <f>[61]협력사!CA98</f>
        <v>0</v>
      </c>
      <c r="CB98" s="320">
        <f>[61]협력사!CB98</f>
        <v>0</v>
      </c>
      <c r="CC98" s="320">
        <f>[61]협력사!CC98</f>
        <v>0</v>
      </c>
      <c r="CD98" s="320">
        <f>[61]협력사!CD98</f>
        <v>0</v>
      </c>
      <c r="CE98" s="320">
        <f>[61]협력사!CE98</f>
        <v>0</v>
      </c>
      <c r="CF98" s="320">
        <f>[61]협력사!CF98</f>
        <v>0</v>
      </c>
      <c r="CG98" s="320">
        <f>[61]협력사!CG98</f>
        <v>0</v>
      </c>
      <c r="CH98" s="320">
        <f>[61]협력사!CH98</f>
        <v>0</v>
      </c>
      <c r="CI98" s="320">
        <f>[61]협력사!CI98</f>
        <v>0</v>
      </c>
      <c r="CJ98" s="320">
        <f>[61]협력사!CJ98</f>
        <v>0</v>
      </c>
      <c r="CK98" s="320">
        <f>[61]협력사!CK98</f>
        <v>0</v>
      </c>
    </row>
    <row r="99" spans="1:89" s="22" customFormat="1" ht="27.95" customHeight="1">
      <c r="A99" s="22" t="str">
        <f>[61]협력사!A99</f>
        <v>호원오토SV</v>
      </c>
      <c r="B99" s="23" t="str">
        <f>[61]협력사!B99</f>
        <v>JS호원</v>
      </c>
      <c r="C99" s="23" t="str">
        <f>[61]협력사!C99</f>
        <v>호원오토SV</v>
      </c>
      <c r="D99" s="624"/>
      <c r="E99" s="312" t="str">
        <f>[61]협력사!E99</f>
        <v>SV</v>
      </c>
      <c r="F99" s="312" t="str">
        <f>[61]협력사!F99</f>
        <v>69100-EV000</v>
      </c>
      <c r="G99" s="312" t="str">
        <f>[61]협력사!G99</f>
        <v>69156-EV000</v>
      </c>
      <c r="H99" s="459" t="str">
        <f>[61]협력사!H99</f>
        <v>B/HEAD-RR TRANSVESE,LH</v>
      </c>
      <c r="I99" s="325" t="str">
        <f>[61]협력사!I99</f>
        <v>SPRC340</v>
      </c>
      <c r="J99" s="326">
        <f>[61]협력사!J99</f>
        <v>0.9</v>
      </c>
      <c r="K99" s="326">
        <f>[61]협력사!K99</f>
        <v>124</v>
      </c>
      <c r="L99" s="326">
        <f>[61]협력사!L99</f>
        <v>186</v>
      </c>
      <c r="M99" s="314">
        <f>[61]협력사!M99</f>
        <v>7.85</v>
      </c>
      <c r="N99" s="327">
        <f>[61]협력사!N99</f>
        <v>0.16294716000000001</v>
      </c>
      <c r="O99" s="312" t="str">
        <f>[61]협력사!O99</f>
        <v>COIL</v>
      </c>
      <c r="P99" s="316">
        <f>[61]협력사!P99</f>
        <v>1060.2</v>
      </c>
      <c r="Q99" s="317">
        <f>[61]협력사!Q99</f>
        <v>3498660</v>
      </c>
      <c r="R99" s="318">
        <f>[61]협력사!R99</f>
        <v>3300</v>
      </c>
      <c r="S99" s="318">
        <f>[61]협력사!S99</f>
        <v>420.38216560509557</v>
      </c>
      <c r="T99" s="318">
        <f>[61]협력사!T99</f>
        <v>328</v>
      </c>
      <c r="U99" s="318">
        <f>[61]협력사!U99</f>
        <v>172.75657903200002</v>
      </c>
      <c r="V99" s="318">
        <f>[61]협력사!V99</f>
        <v>155.24342096799998</v>
      </c>
      <c r="W99" s="460">
        <f>[61]협력사!W99</f>
        <v>19.317634657199999</v>
      </c>
      <c r="X99" s="22">
        <f>[61]협력사!X99</f>
        <v>0</v>
      </c>
      <c r="Y99" s="301">
        <f>[61]협력사!Y99</f>
        <v>0</v>
      </c>
      <c r="Z99" s="470">
        <f>[61]협력사!Z99</f>
        <v>0</v>
      </c>
      <c r="AA99" s="471">
        <f>[61]협력사!AA99</f>
        <v>0</v>
      </c>
      <c r="AB99" s="472">
        <f>[61]협력사!AB99</f>
        <v>0</v>
      </c>
      <c r="AC99" s="472">
        <f>[61]협력사!AC99</f>
        <v>0</v>
      </c>
      <c r="AD99" s="472">
        <f>[61]협력사!AD99</f>
        <v>0</v>
      </c>
      <c r="AE99" s="472">
        <f>[61]협력사!AE99</f>
        <v>0</v>
      </c>
      <c r="AF99" s="472">
        <f>[61]협력사!AF99</f>
        <v>0</v>
      </c>
      <c r="AG99" s="472">
        <f>[61]협력사!AG99</f>
        <v>0</v>
      </c>
      <c r="AH99" s="337">
        <f>[61]협력사!AH99</f>
        <v>0</v>
      </c>
      <c r="AI99" s="472">
        <f>[61]협력사!AI99</f>
        <v>0</v>
      </c>
      <c r="AJ99" s="337">
        <f>[61]협력사!AJ99</f>
        <v>0</v>
      </c>
      <c r="AK99" s="472">
        <f>[61]협력사!AK99</f>
        <v>3300</v>
      </c>
      <c r="AL99" s="472">
        <f>[61]협력사!AL99</f>
        <v>0</v>
      </c>
      <c r="AM99" s="472">
        <f>[61]협력사!AM99</f>
        <v>0</v>
      </c>
      <c r="AN99" s="472">
        <f>[61]협력사!AN99</f>
        <v>0</v>
      </c>
      <c r="AO99" s="472">
        <f>[61]협력사!AO99</f>
        <v>0</v>
      </c>
      <c r="AP99" s="472">
        <f>[61]협력사!AP99</f>
        <v>0</v>
      </c>
      <c r="AQ99" s="472">
        <f>[61]협력사!AQ99</f>
        <v>0</v>
      </c>
      <c r="AR99" s="472">
        <f>[61]협력사!AR99</f>
        <v>0</v>
      </c>
      <c r="AS99" s="472">
        <f>[61]협력사!AS99</f>
        <v>0</v>
      </c>
      <c r="AT99" s="337">
        <f>[61]협력사!AT99</f>
        <v>0</v>
      </c>
      <c r="AU99" s="337">
        <f>[61]협력사!AU99</f>
        <v>0</v>
      </c>
      <c r="AV99" s="337">
        <f>[61]협력사!AV99</f>
        <v>0</v>
      </c>
      <c r="AW99" s="337">
        <f>[61]협력사!AW99</f>
        <v>0</v>
      </c>
      <c r="AX99" s="337">
        <f>[61]협력사!AX99</f>
        <v>0</v>
      </c>
      <c r="AY99" s="337">
        <f>[61]협력사!AY99</f>
        <v>0</v>
      </c>
      <c r="AZ99" s="337">
        <f>[61]협력사!AZ99</f>
        <v>0</v>
      </c>
      <c r="BA99" s="337">
        <f>[61]협력사!BA99</f>
        <v>0</v>
      </c>
      <c r="BB99" s="337">
        <f>[61]협력사!BB99</f>
        <v>0</v>
      </c>
      <c r="BC99" s="337">
        <f>[61]협력사!BC99</f>
        <v>0</v>
      </c>
      <c r="BD99" s="338">
        <f>[61]협력사!BD99</f>
        <v>0</v>
      </c>
      <c r="BE99" s="324">
        <f>[61]협력사!BE99</f>
        <v>3300</v>
      </c>
      <c r="BF99" s="22">
        <f>[61]협력사!BF99</f>
        <v>0</v>
      </c>
      <c r="BG99" s="320">
        <f>[61]협력사!BG99</f>
        <v>0</v>
      </c>
      <c r="BH99" s="320">
        <f>[61]협력사!BH99</f>
        <v>0</v>
      </c>
      <c r="BI99" s="320">
        <f>[61]협력사!BI99</f>
        <v>0</v>
      </c>
      <c r="BJ99" s="320">
        <f>[61]협력사!BJ99</f>
        <v>0</v>
      </c>
      <c r="BK99" s="320">
        <f>[61]협력사!BK99</f>
        <v>0</v>
      </c>
      <c r="BL99" s="320">
        <f>[61]협력사!BL99</f>
        <v>0</v>
      </c>
      <c r="BM99" s="320">
        <f>[61]협력사!BM99</f>
        <v>0</v>
      </c>
      <c r="BN99" s="320">
        <f>[61]협력사!BN99</f>
        <v>0</v>
      </c>
      <c r="BO99" s="320">
        <f>[61]협력사!BO99</f>
        <v>0</v>
      </c>
      <c r="BP99" s="320">
        <f>[61]협력사!BP99</f>
        <v>0</v>
      </c>
      <c r="BQ99" s="320">
        <f>[61]협력사!BQ99</f>
        <v>0</v>
      </c>
      <c r="BR99" s="320">
        <f>[61]협력사!BR99</f>
        <v>3498660</v>
      </c>
      <c r="BS99" s="320">
        <f>[61]협력사!BS99</f>
        <v>0</v>
      </c>
      <c r="BT99" s="320">
        <f>[61]협력사!BT99</f>
        <v>0</v>
      </c>
      <c r="BU99" s="320">
        <f>[61]협력사!BU99</f>
        <v>0</v>
      </c>
      <c r="BV99" s="320">
        <f>[61]협력사!BV99</f>
        <v>0</v>
      </c>
      <c r="BW99" s="320">
        <f>[61]협력사!BW99</f>
        <v>0</v>
      </c>
      <c r="BX99" s="320">
        <f>[61]협력사!BX99</f>
        <v>0</v>
      </c>
      <c r="BY99" s="320">
        <f>[61]협력사!BY99</f>
        <v>0</v>
      </c>
      <c r="BZ99" s="320">
        <f>[61]협력사!BZ99</f>
        <v>0</v>
      </c>
      <c r="CA99" s="320">
        <f>[61]협력사!CA99</f>
        <v>0</v>
      </c>
      <c r="CB99" s="320">
        <f>[61]협력사!CB99</f>
        <v>0</v>
      </c>
      <c r="CC99" s="320">
        <f>[61]협력사!CC99</f>
        <v>0</v>
      </c>
      <c r="CD99" s="320">
        <f>[61]협력사!CD99</f>
        <v>0</v>
      </c>
      <c r="CE99" s="320">
        <f>[61]협력사!CE99</f>
        <v>0</v>
      </c>
      <c r="CF99" s="320">
        <f>[61]협력사!CF99</f>
        <v>0</v>
      </c>
      <c r="CG99" s="320">
        <f>[61]협력사!CG99</f>
        <v>0</v>
      </c>
      <c r="CH99" s="320">
        <f>[61]협력사!CH99</f>
        <v>0</v>
      </c>
      <c r="CI99" s="320">
        <f>[61]협력사!CI99</f>
        <v>0</v>
      </c>
      <c r="CJ99" s="320">
        <f>[61]협력사!CJ99</f>
        <v>0</v>
      </c>
      <c r="CK99" s="320">
        <f>[61]협력사!CK99</f>
        <v>0</v>
      </c>
    </row>
    <row r="100" spans="1:89" s="22" customFormat="1" ht="27.95" customHeight="1">
      <c r="A100" s="22" t="str">
        <f>[61]협력사!A100</f>
        <v>호원오토SV</v>
      </c>
      <c r="B100" s="23" t="str">
        <f>[61]협력사!B100</f>
        <v>JS호원</v>
      </c>
      <c r="C100" s="23" t="str">
        <f>[61]협력사!C100</f>
        <v>호원오토SV</v>
      </c>
      <c r="D100" s="624"/>
      <c r="E100" s="312" t="str">
        <f>[61]협력사!E100</f>
        <v>SV</v>
      </c>
      <c r="F100" s="312" t="str">
        <f>[61]협력사!F100</f>
        <v>69100-EV000</v>
      </c>
      <c r="G100" s="312" t="str">
        <f>[61]협력사!G100</f>
        <v>69166-EV000</v>
      </c>
      <c r="H100" s="459" t="str">
        <f>[61]협력사!H100</f>
        <v>B/HEAD-RR TRANSVESE,RH</v>
      </c>
      <c r="I100" s="325" t="str">
        <f>[61]협력사!I100</f>
        <v>SPRC340</v>
      </c>
      <c r="J100" s="326">
        <f>[61]협력사!J100</f>
        <v>0.9</v>
      </c>
      <c r="K100" s="326">
        <f>[61]협력사!K100</f>
        <v>124</v>
      </c>
      <c r="L100" s="326">
        <f>[61]협력사!L100</f>
        <v>186</v>
      </c>
      <c r="M100" s="314">
        <f>[61]협력사!M100</f>
        <v>7.85</v>
      </c>
      <c r="N100" s="327">
        <f>[61]협력사!N100</f>
        <v>0.16294716000000001</v>
      </c>
      <c r="O100" s="312" t="str">
        <f>[61]협력사!O100</f>
        <v>COIL</v>
      </c>
      <c r="P100" s="316">
        <f>[61]협력사!P100</f>
        <v>1060.2</v>
      </c>
      <c r="Q100" s="317">
        <f>[61]협력사!Q100</f>
        <v>0</v>
      </c>
      <c r="R100" s="318">
        <f>[61]협력사!R100</f>
        <v>0</v>
      </c>
      <c r="S100" s="318">
        <f>[61]협력사!S100</f>
        <v>0</v>
      </c>
      <c r="T100" s="318">
        <f>[61]협력사!T100</f>
        <v>328</v>
      </c>
      <c r="U100" s="318">
        <f>[61]협력사!U100</f>
        <v>172.75657903200002</v>
      </c>
      <c r="V100" s="318">
        <f>[61]협력사!V100</f>
        <v>155.24342096799998</v>
      </c>
      <c r="W100" s="460">
        <f>[61]협력사!W100</f>
        <v>19.317634657199999</v>
      </c>
      <c r="X100" s="22">
        <f>[61]협력사!X100</f>
        <v>0</v>
      </c>
      <c r="Y100" s="301">
        <f>[61]협력사!Y100</f>
        <v>0</v>
      </c>
      <c r="Z100" s="470">
        <f>[61]협력사!Z100</f>
        <v>0</v>
      </c>
      <c r="AA100" s="471">
        <f>[61]협력사!AA100</f>
        <v>0</v>
      </c>
      <c r="AB100" s="472">
        <f>[61]협력사!AB100</f>
        <v>0</v>
      </c>
      <c r="AC100" s="472">
        <f>[61]협력사!AC100</f>
        <v>0</v>
      </c>
      <c r="AD100" s="472">
        <f>[61]협력사!AD100</f>
        <v>0</v>
      </c>
      <c r="AE100" s="472">
        <f>[61]협력사!AE100</f>
        <v>0</v>
      </c>
      <c r="AF100" s="472">
        <f>[61]협력사!AF100</f>
        <v>0</v>
      </c>
      <c r="AG100" s="472">
        <f>[61]협력사!AG100</f>
        <v>0</v>
      </c>
      <c r="AH100" s="337">
        <f>[61]협력사!AH100</f>
        <v>0</v>
      </c>
      <c r="AI100" s="472">
        <f>[61]협력사!AI100</f>
        <v>0</v>
      </c>
      <c r="AJ100" s="337">
        <f>[61]협력사!AJ100</f>
        <v>0</v>
      </c>
      <c r="AK100" s="472">
        <f>[61]협력사!AK100</f>
        <v>0</v>
      </c>
      <c r="AL100" s="472">
        <f>[61]협력사!AL100</f>
        <v>0</v>
      </c>
      <c r="AM100" s="472">
        <f>[61]협력사!AM100</f>
        <v>0</v>
      </c>
      <c r="AN100" s="472">
        <f>[61]협력사!AN100</f>
        <v>0</v>
      </c>
      <c r="AO100" s="472">
        <f>[61]협력사!AO100</f>
        <v>0</v>
      </c>
      <c r="AP100" s="472">
        <f>[61]협력사!AP100</f>
        <v>0</v>
      </c>
      <c r="AQ100" s="472">
        <f>[61]협력사!AQ100</f>
        <v>0</v>
      </c>
      <c r="AR100" s="472">
        <f>[61]협력사!AR100</f>
        <v>0</v>
      </c>
      <c r="AS100" s="472">
        <f>[61]협력사!AS100</f>
        <v>0</v>
      </c>
      <c r="AT100" s="337">
        <f>[61]협력사!AT100</f>
        <v>0</v>
      </c>
      <c r="AU100" s="337">
        <f>[61]협력사!AU100</f>
        <v>0</v>
      </c>
      <c r="AV100" s="337">
        <f>[61]협력사!AV100</f>
        <v>0</v>
      </c>
      <c r="AW100" s="337">
        <f>[61]협력사!AW100</f>
        <v>0</v>
      </c>
      <c r="AX100" s="337">
        <f>[61]협력사!AX100</f>
        <v>0</v>
      </c>
      <c r="AY100" s="337">
        <f>[61]협력사!AY100</f>
        <v>0</v>
      </c>
      <c r="AZ100" s="337">
        <f>[61]협력사!AZ100</f>
        <v>0</v>
      </c>
      <c r="BA100" s="337">
        <f>[61]협력사!BA100</f>
        <v>0</v>
      </c>
      <c r="BB100" s="337">
        <f>[61]협력사!BB100</f>
        <v>0</v>
      </c>
      <c r="BC100" s="337">
        <f>[61]협력사!BC100</f>
        <v>0</v>
      </c>
      <c r="BD100" s="338">
        <f>[61]협력사!BD100</f>
        <v>0</v>
      </c>
      <c r="BE100" s="324">
        <f>[61]협력사!BE100</f>
        <v>0</v>
      </c>
      <c r="BF100" s="22">
        <f>[61]협력사!BF100</f>
        <v>0</v>
      </c>
      <c r="BG100" s="320">
        <f>[61]협력사!BG100</f>
        <v>0</v>
      </c>
      <c r="BH100" s="320">
        <f>[61]협력사!BH100</f>
        <v>0</v>
      </c>
      <c r="BI100" s="320">
        <f>[61]협력사!BI100</f>
        <v>0</v>
      </c>
      <c r="BJ100" s="320">
        <f>[61]협력사!BJ100</f>
        <v>0</v>
      </c>
      <c r="BK100" s="320">
        <f>[61]협력사!BK100</f>
        <v>0</v>
      </c>
      <c r="BL100" s="320">
        <f>[61]협력사!BL100</f>
        <v>0</v>
      </c>
      <c r="BM100" s="320">
        <f>[61]협력사!BM100</f>
        <v>0</v>
      </c>
      <c r="BN100" s="320">
        <f>[61]협력사!BN100</f>
        <v>0</v>
      </c>
      <c r="BO100" s="320">
        <f>[61]협력사!BO100</f>
        <v>0</v>
      </c>
      <c r="BP100" s="320">
        <f>[61]협력사!BP100</f>
        <v>0</v>
      </c>
      <c r="BQ100" s="320">
        <f>[61]협력사!BQ100</f>
        <v>0</v>
      </c>
      <c r="BR100" s="320">
        <f>[61]협력사!BR100</f>
        <v>0</v>
      </c>
      <c r="BS100" s="320">
        <f>[61]협력사!BS100</f>
        <v>0</v>
      </c>
      <c r="BT100" s="320">
        <f>[61]협력사!BT100</f>
        <v>0</v>
      </c>
      <c r="BU100" s="320">
        <f>[61]협력사!BU100</f>
        <v>0</v>
      </c>
      <c r="BV100" s="320">
        <f>[61]협력사!BV100</f>
        <v>0</v>
      </c>
      <c r="BW100" s="320">
        <f>[61]협력사!BW100</f>
        <v>0</v>
      </c>
      <c r="BX100" s="320">
        <f>[61]협력사!BX100</f>
        <v>0</v>
      </c>
      <c r="BY100" s="320">
        <f>[61]협력사!BY100</f>
        <v>0</v>
      </c>
      <c r="BZ100" s="320">
        <f>[61]협력사!BZ100</f>
        <v>0</v>
      </c>
      <c r="CA100" s="320">
        <f>[61]협력사!CA100</f>
        <v>0</v>
      </c>
      <c r="CB100" s="320">
        <f>[61]협력사!CB100</f>
        <v>0</v>
      </c>
      <c r="CC100" s="320">
        <f>[61]협력사!CC100</f>
        <v>0</v>
      </c>
      <c r="CD100" s="320">
        <f>[61]협력사!CD100</f>
        <v>0</v>
      </c>
      <c r="CE100" s="320">
        <f>[61]협력사!CE100</f>
        <v>0</v>
      </c>
      <c r="CF100" s="320">
        <f>[61]협력사!CF100</f>
        <v>0</v>
      </c>
      <c r="CG100" s="320">
        <f>[61]협력사!CG100</f>
        <v>0</v>
      </c>
      <c r="CH100" s="320">
        <f>[61]협력사!CH100</f>
        <v>0</v>
      </c>
      <c r="CI100" s="320">
        <f>[61]협력사!CI100</f>
        <v>0</v>
      </c>
      <c r="CJ100" s="320">
        <f>[61]협력사!CJ100</f>
        <v>0</v>
      </c>
      <c r="CK100" s="320">
        <f>[61]협력사!CK100</f>
        <v>0</v>
      </c>
    </row>
    <row r="101" spans="1:89" s="22" customFormat="1" ht="27.95" customHeight="1">
      <c r="A101" s="22" t="str">
        <f>[61]협력사!A101</f>
        <v>인알파코리아KA4 외</v>
      </c>
      <c r="B101" s="23" t="str">
        <f>[61]협력사!B101</f>
        <v>JS인알파</v>
      </c>
      <c r="C101" s="23" t="str">
        <f>[61]협력사!C101</f>
        <v>인알파코리아</v>
      </c>
      <c r="D101" s="624"/>
      <c r="E101" s="312" t="str">
        <f>[61]협력사!E101</f>
        <v>MQ4</v>
      </c>
      <c r="F101" s="312" t="str">
        <f>[61]협력사!F101</f>
        <v>50011307B</v>
      </c>
      <c r="G101" s="312">
        <f>[61]협력사!G101</f>
        <v>50011833</v>
      </c>
      <c r="H101" s="459" t="str">
        <f>[61]협력사!H101</f>
        <v>ROLLO BRACKER L/R</v>
      </c>
      <c r="I101" s="325" t="str">
        <f>[61]협력사!I101</f>
        <v>SPCC</v>
      </c>
      <c r="J101" s="326">
        <f>[61]협력사!J101</f>
        <v>1.2</v>
      </c>
      <c r="K101" s="326">
        <f>[61]협력사!K101</f>
        <v>92</v>
      </c>
      <c r="L101" s="326">
        <f>[61]협력사!L101</f>
        <v>45</v>
      </c>
      <c r="M101" s="314">
        <f>[61]협력사!M101</f>
        <v>7.97</v>
      </c>
      <c r="N101" s="327">
        <f>[61]협력사!N101</f>
        <v>3.9594959999999998E-2</v>
      </c>
      <c r="O101" s="312" t="str">
        <f>[61]협력사!O101</f>
        <v>COIL</v>
      </c>
      <c r="P101" s="316">
        <f>[61]협력사!P101</f>
        <v>1010</v>
      </c>
      <c r="Q101" s="317">
        <f>[61]협력사!Q101</f>
        <v>0</v>
      </c>
      <c r="R101" s="318">
        <f>[61]협력사!R101</f>
        <v>0</v>
      </c>
      <c r="S101" s="318">
        <f>[61]협력사!S101</f>
        <v>0</v>
      </c>
      <c r="T101" s="318">
        <f>[61]협력사!T101</f>
        <v>46</v>
      </c>
      <c r="U101" s="318">
        <f>[61]협력사!U101</f>
        <v>39.990909600000002</v>
      </c>
      <c r="V101" s="318">
        <f>[61]협력사!V101</f>
        <v>6.0090903999999981</v>
      </c>
      <c r="W101" s="460">
        <f>[61]협력사!W101</f>
        <v>5.9131409831999999</v>
      </c>
      <c r="X101" s="294">
        <f>[61]협력사!X101</f>
        <v>0</v>
      </c>
      <c r="Y101" s="301">
        <f>[61]협력사!Y101</f>
        <v>0</v>
      </c>
      <c r="Z101" s="470">
        <f>[61]협력사!Z101</f>
        <v>0</v>
      </c>
      <c r="AA101" s="471">
        <f>[61]협력사!AA101</f>
        <v>0</v>
      </c>
      <c r="AB101" s="472">
        <f>[61]협력사!AB101</f>
        <v>0</v>
      </c>
      <c r="AC101" s="472">
        <f>[61]협력사!AC101</f>
        <v>0</v>
      </c>
      <c r="AD101" s="472">
        <f>[61]협력사!AD101</f>
        <v>0</v>
      </c>
      <c r="AE101" s="472">
        <f>[61]협력사!AE101</f>
        <v>0</v>
      </c>
      <c r="AF101" s="472">
        <f>[61]협력사!AF101</f>
        <v>0</v>
      </c>
      <c r="AG101" s="472">
        <f>[61]협력사!AG101</f>
        <v>0</v>
      </c>
      <c r="AH101" s="337">
        <f>[61]협력사!AH101</f>
        <v>0</v>
      </c>
      <c r="AI101" s="472">
        <f>[61]협력사!AI101</f>
        <v>0</v>
      </c>
      <c r="AJ101" s="337">
        <f>[61]협력사!AJ101</f>
        <v>0</v>
      </c>
      <c r="AK101" s="472">
        <f>[61]협력사!AK101</f>
        <v>0</v>
      </c>
      <c r="AL101" s="472">
        <f>[61]협력사!AL101</f>
        <v>0</v>
      </c>
      <c r="AM101" s="472">
        <f>[61]협력사!AM101</f>
        <v>0</v>
      </c>
      <c r="AN101" s="472">
        <f>[61]협력사!AN101</f>
        <v>0</v>
      </c>
      <c r="AO101" s="472">
        <f>[61]협력사!AO101</f>
        <v>0</v>
      </c>
      <c r="AP101" s="472">
        <f>[61]협력사!AP101</f>
        <v>0</v>
      </c>
      <c r="AQ101" s="472">
        <f>[61]협력사!AQ101</f>
        <v>0</v>
      </c>
      <c r="AR101" s="472">
        <f>[61]협력사!AR101</f>
        <v>0</v>
      </c>
      <c r="AS101" s="472">
        <f>[61]협력사!AS101</f>
        <v>0</v>
      </c>
      <c r="AT101" s="337">
        <f>[61]협력사!AT101</f>
        <v>0</v>
      </c>
      <c r="AU101" s="337">
        <f>[61]협력사!AU101</f>
        <v>0</v>
      </c>
      <c r="AV101" s="337">
        <f>[61]협력사!AV101</f>
        <v>0</v>
      </c>
      <c r="AW101" s="337">
        <f>[61]협력사!AW101</f>
        <v>0</v>
      </c>
      <c r="AX101" s="337">
        <f>[61]협력사!AX101</f>
        <v>0</v>
      </c>
      <c r="AY101" s="337">
        <f>[61]협력사!AY101</f>
        <v>0</v>
      </c>
      <c r="AZ101" s="337">
        <f>[61]협력사!AZ101</f>
        <v>0</v>
      </c>
      <c r="BA101" s="337">
        <f>[61]협력사!BA101</f>
        <v>0</v>
      </c>
      <c r="BB101" s="337">
        <f>[61]협력사!BB101</f>
        <v>0</v>
      </c>
      <c r="BC101" s="337">
        <f>[61]협력사!BC101</f>
        <v>0</v>
      </c>
      <c r="BD101" s="338">
        <f>[61]협력사!BD101</f>
        <v>0</v>
      </c>
      <c r="BE101" s="324">
        <f>[61]협력사!BE101</f>
        <v>0</v>
      </c>
      <c r="BF101" s="22">
        <f>[61]협력사!BF101</f>
        <v>0</v>
      </c>
      <c r="BG101" s="320">
        <f>[61]협력사!BG101</f>
        <v>0</v>
      </c>
      <c r="BH101" s="320">
        <f>[61]협력사!BH101</f>
        <v>0</v>
      </c>
      <c r="BI101" s="320">
        <f>[61]협력사!BI101</f>
        <v>0</v>
      </c>
      <c r="BJ101" s="320">
        <f>[61]협력사!BJ101</f>
        <v>0</v>
      </c>
      <c r="BK101" s="320">
        <f>[61]협력사!BK101</f>
        <v>0</v>
      </c>
      <c r="BL101" s="320">
        <f>[61]협력사!BL101</f>
        <v>0</v>
      </c>
      <c r="BM101" s="320">
        <f>[61]협력사!BM101</f>
        <v>0</v>
      </c>
      <c r="BN101" s="320">
        <f>[61]협력사!BN101</f>
        <v>0</v>
      </c>
      <c r="BO101" s="320">
        <f>[61]협력사!BO101</f>
        <v>0</v>
      </c>
      <c r="BP101" s="320">
        <f>[61]협력사!BP101</f>
        <v>0</v>
      </c>
      <c r="BQ101" s="320">
        <f>[61]협력사!BQ101</f>
        <v>0</v>
      </c>
      <c r="BR101" s="320">
        <f>[61]협력사!BR101</f>
        <v>0</v>
      </c>
      <c r="BS101" s="320">
        <f>[61]협력사!BS101</f>
        <v>0</v>
      </c>
      <c r="BT101" s="320">
        <f>[61]협력사!BT101</f>
        <v>0</v>
      </c>
      <c r="BU101" s="320">
        <f>[61]협력사!BU101</f>
        <v>0</v>
      </c>
      <c r="BV101" s="320">
        <f>[61]협력사!BV101</f>
        <v>0</v>
      </c>
      <c r="BW101" s="320">
        <f>[61]협력사!BW101</f>
        <v>0</v>
      </c>
      <c r="BX101" s="320">
        <f>[61]협력사!BX101</f>
        <v>0</v>
      </c>
      <c r="BY101" s="320">
        <f>[61]협력사!BY101</f>
        <v>0</v>
      </c>
      <c r="BZ101" s="320">
        <f>[61]협력사!BZ101</f>
        <v>0</v>
      </c>
      <c r="CA101" s="320">
        <f>[61]협력사!CA101</f>
        <v>0</v>
      </c>
      <c r="CB101" s="320">
        <f>[61]협력사!CB101</f>
        <v>0</v>
      </c>
      <c r="CC101" s="320">
        <f>[61]협력사!CC101</f>
        <v>0</v>
      </c>
      <c r="CD101" s="320">
        <f>[61]협력사!CD101</f>
        <v>0</v>
      </c>
      <c r="CE101" s="320">
        <f>[61]협력사!CE101</f>
        <v>0</v>
      </c>
      <c r="CF101" s="320">
        <f>[61]협력사!CF101</f>
        <v>0</v>
      </c>
      <c r="CG101" s="320">
        <f>[61]협력사!CG101</f>
        <v>0</v>
      </c>
      <c r="CH101" s="320">
        <f>[61]협력사!CH101</f>
        <v>0</v>
      </c>
      <c r="CI101" s="320">
        <f>[61]협력사!CI101</f>
        <v>0</v>
      </c>
      <c r="CJ101" s="320">
        <f>[61]협력사!CJ101</f>
        <v>0</v>
      </c>
      <c r="CK101" s="320">
        <f>[61]협력사!CK101</f>
        <v>0</v>
      </c>
    </row>
    <row r="102" spans="1:89" s="22" customFormat="1" ht="27.95" customHeight="1">
      <c r="A102" s="22" t="str">
        <f>[61]협력사!A102</f>
        <v>인알파코리아KA4 외</v>
      </c>
      <c r="B102" s="23" t="str">
        <f>[61]협력사!B102</f>
        <v>JS인알파</v>
      </c>
      <c r="C102" s="23" t="str">
        <f>[61]협력사!C102</f>
        <v>인알파코리아</v>
      </c>
      <c r="D102" s="624"/>
      <c r="E102" s="312" t="str">
        <f>[61]협력사!E102</f>
        <v>GD</v>
      </c>
      <c r="F102" s="312">
        <f>[61]협력사!F102</f>
        <v>0</v>
      </c>
      <c r="G102" s="312">
        <f>[61]협력사!G102</f>
        <v>50006203</v>
      </c>
      <c r="H102" s="459" t="str">
        <f>[61]협력사!H102</f>
        <v>BRKT REAR SLIDE-LH</v>
      </c>
      <c r="I102" s="325" t="str">
        <f>[61]협력사!I102</f>
        <v>SPCC</v>
      </c>
      <c r="J102" s="326">
        <f>[61]협력사!J102</f>
        <v>2</v>
      </c>
      <c r="K102" s="326">
        <f>[61]협력사!K102</f>
        <v>110</v>
      </c>
      <c r="L102" s="326">
        <f>[61]협력사!L102</f>
        <v>140</v>
      </c>
      <c r="M102" s="314">
        <f>[61]협력사!M102</f>
        <v>7.85</v>
      </c>
      <c r="N102" s="327">
        <f>[61]협력사!N102</f>
        <v>0.24177999999999999</v>
      </c>
      <c r="O102" s="312" t="str">
        <f>[61]협력사!O102</f>
        <v>COIL</v>
      </c>
      <c r="P102" s="316">
        <f>[61]협력사!P102</f>
        <v>1010</v>
      </c>
      <c r="Q102" s="317">
        <f>[61]협력사!Q102</f>
        <v>0</v>
      </c>
      <c r="R102" s="318">
        <f>[61]협력사!R102</f>
        <v>0</v>
      </c>
      <c r="S102" s="318">
        <f>[61]협력사!S102</f>
        <v>0</v>
      </c>
      <c r="T102" s="318">
        <f>[61]협력사!T102</f>
        <v>148</v>
      </c>
      <c r="U102" s="318">
        <f>[61]협력사!U102</f>
        <v>244.1978</v>
      </c>
      <c r="V102" s="318">
        <f>[61]협력사!V102</f>
        <v>-96.197800000000001</v>
      </c>
      <c r="W102" s="460">
        <f>[61]협력사!W102</f>
        <v>27.975162599999994</v>
      </c>
      <c r="X102" s="294">
        <f>[61]협력사!X102</f>
        <v>0</v>
      </c>
      <c r="Y102" s="301">
        <f>[61]협력사!Y102</f>
        <v>0</v>
      </c>
      <c r="Z102" s="470">
        <f>[61]협력사!Z102</f>
        <v>0</v>
      </c>
      <c r="AA102" s="471">
        <f>[61]협력사!AA102</f>
        <v>0</v>
      </c>
      <c r="AB102" s="472">
        <f>[61]협력사!AB102</f>
        <v>0</v>
      </c>
      <c r="AC102" s="472">
        <f>[61]협력사!AC102</f>
        <v>0</v>
      </c>
      <c r="AD102" s="472">
        <f>[61]협력사!AD102</f>
        <v>0</v>
      </c>
      <c r="AE102" s="472">
        <f>[61]협력사!AE102</f>
        <v>0</v>
      </c>
      <c r="AF102" s="472">
        <f>[61]협력사!AF102</f>
        <v>0</v>
      </c>
      <c r="AG102" s="472">
        <f>[61]협력사!AG102</f>
        <v>0</v>
      </c>
      <c r="AH102" s="337">
        <f>[61]협력사!AH102</f>
        <v>0</v>
      </c>
      <c r="AI102" s="472">
        <f>[61]협력사!AI102</f>
        <v>0</v>
      </c>
      <c r="AJ102" s="337">
        <f>[61]협력사!AJ102</f>
        <v>0</v>
      </c>
      <c r="AK102" s="472">
        <f>[61]협력사!AK102</f>
        <v>0</v>
      </c>
      <c r="AL102" s="472">
        <f>[61]협력사!AL102</f>
        <v>0</v>
      </c>
      <c r="AM102" s="472">
        <f>[61]협력사!AM102</f>
        <v>0</v>
      </c>
      <c r="AN102" s="472">
        <f>[61]협력사!AN102</f>
        <v>0</v>
      </c>
      <c r="AO102" s="472">
        <f>[61]협력사!AO102</f>
        <v>0</v>
      </c>
      <c r="AP102" s="472">
        <f>[61]협력사!AP102</f>
        <v>0</v>
      </c>
      <c r="AQ102" s="472">
        <f>[61]협력사!AQ102</f>
        <v>0</v>
      </c>
      <c r="AR102" s="472">
        <f>[61]협력사!AR102</f>
        <v>0</v>
      </c>
      <c r="AS102" s="472">
        <f>[61]협력사!AS102</f>
        <v>0</v>
      </c>
      <c r="AT102" s="337">
        <f>[61]협력사!AT102</f>
        <v>0</v>
      </c>
      <c r="AU102" s="337">
        <f>[61]협력사!AU102</f>
        <v>0</v>
      </c>
      <c r="AV102" s="337">
        <f>[61]협력사!AV102</f>
        <v>0</v>
      </c>
      <c r="AW102" s="337">
        <f>[61]협력사!AW102</f>
        <v>0</v>
      </c>
      <c r="AX102" s="337">
        <f>[61]협력사!AX102</f>
        <v>0</v>
      </c>
      <c r="AY102" s="337">
        <f>[61]협력사!AY102</f>
        <v>0</v>
      </c>
      <c r="AZ102" s="337">
        <f>[61]협력사!AZ102</f>
        <v>0</v>
      </c>
      <c r="BA102" s="337">
        <f>[61]협력사!BA102</f>
        <v>0</v>
      </c>
      <c r="BB102" s="337">
        <f>[61]협력사!BB102</f>
        <v>0</v>
      </c>
      <c r="BC102" s="337">
        <f>[61]협력사!BC102</f>
        <v>0</v>
      </c>
      <c r="BD102" s="338">
        <f>[61]협력사!BD102</f>
        <v>0</v>
      </c>
      <c r="BE102" s="324">
        <f>[61]협력사!BE102</f>
        <v>0</v>
      </c>
      <c r="BF102" s="22">
        <f>[61]협력사!BF102</f>
        <v>0</v>
      </c>
      <c r="BG102" s="320">
        <f>[61]협력사!BG102</f>
        <v>0</v>
      </c>
      <c r="BH102" s="320">
        <f>[61]협력사!BH102</f>
        <v>0</v>
      </c>
      <c r="BI102" s="320">
        <f>[61]협력사!BI102</f>
        <v>0</v>
      </c>
      <c r="BJ102" s="320">
        <f>[61]협력사!BJ102</f>
        <v>0</v>
      </c>
      <c r="BK102" s="320">
        <f>[61]협력사!BK102</f>
        <v>0</v>
      </c>
      <c r="BL102" s="320">
        <f>[61]협력사!BL102</f>
        <v>0</v>
      </c>
      <c r="BM102" s="320">
        <f>[61]협력사!BM102</f>
        <v>0</v>
      </c>
      <c r="BN102" s="320">
        <f>[61]협력사!BN102</f>
        <v>0</v>
      </c>
      <c r="BO102" s="320">
        <f>[61]협력사!BO102</f>
        <v>0</v>
      </c>
      <c r="BP102" s="320">
        <f>[61]협력사!BP102</f>
        <v>0</v>
      </c>
      <c r="BQ102" s="320">
        <f>[61]협력사!BQ102</f>
        <v>0</v>
      </c>
      <c r="BR102" s="320">
        <f>[61]협력사!BR102</f>
        <v>0</v>
      </c>
      <c r="BS102" s="320">
        <f>[61]협력사!BS102</f>
        <v>0</v>
      </c>
      <c r="BT102" s="320">
        <f>[61]협력사!BT102</f>
        <v>0</v>
      </c>
      <c r="BU102" s="320">
        <f>[61]협력사!BU102</f>
        <v>0</v>
      </c>
      <c r="BV102" s="320">
        <f>[61]협력사!BV102</f>
        <v>0</v>
      </c>
      <c r="BW102" s="320">
        <f>[61]협력사!BW102</f>
        <v>0</v>
      </c>
      <c r="BX102" s="320">
        <f>[61]협력사!BX102</f>
        <v>0</v>
      </c>
      <c r="BY102" s="320">
        <f>[61]협력사!BY102</f>
        <v>0</v>
      </c>
      <c r="BZ102" s="320">
        <f>[61]협력사!BZ102</f>
        <v>0</v>
      </c>
      <c r="CA102" s="320">
        <f>[61]협력사!CA102</f>
        <v>0</v>
      </c>
      <c r="CB102" s="320">
        <f>[61]협력사!CB102</f>
        <v>0</v>
      </c>
      <c r="CC102" s="320">
        <f>[61]협력사!CC102</f>
        <v>0</v>
      </c>
      <c r="CD102" s="320">
        <f>[61]협력사!CD102</f>
        <v>0</v>
      </c>
      <c r="CE102" s="320">
        <f>[61]협력사!CE102</f>
        <v>0</v>
      </c>
      <c r="CF102" s="320">
        <f>[61]협력사!CF102</f>
        <v>0</v>
      </c>
      <c r="CG102" s="320">
        <f>[61]협력사!CG102</f>
        <v>0</v>
      </c>
      <c r="CH102" s="320">
        <f>[61]협력사!CH102</f>
        <v>0</v>
      </c>
      <c r="CI102" s="320">
        <f>[61]협력사!CI102</f>
        <v>0</v>
      </c>
      <c r="CJ102" s="320">
        <f>[61]협력사!CJ102</f>
        <v>0</v>
      </c>
      <c r="CK102" s="320">
        <f>[61]협력사!CK102</f>
        <v>0</v>
      </c>
    </row>
    <row r="103" spans="1:89" s="22" customFormat="1" ht="27.95" customHeight="1" thickBot="1">
      <c r="A103" s="22" t="str">
        <f>[61]협력사!A103</f>
        <v>인알파코리아KA4 외</v>
      </c>
      <c r="B103" s="23" t="str">
        <f>[61]협력사!B103</f>
        <v>JS인알파</v>
      </c>
      <c r="C103" s="23" t="str">
        <f>[61]협력사!C103</f>
        <v>인알파코리아</v>
      </c>
      <c r="D103" s="625"/>
      <c r="E103" s="477" t="str">
        <f>[61]협력사!E103</f>
        <v>GD</v>
      </c>
      <c r="F103" s="477">
        <f>[61]협력사!F103</f>
        <v>0</v>
      </c>
      <c r="G103" s="477">
        <f>[61]협력사!G103</f>
        <v>50006204</v>
      </c>
      <c r="H103" s="478" t="str">
        <f>[61]협력사!H103</f>
        <v>BRKT REAR SLIDE-RH</v>
      </c>
      <c r="I103" s="479" t="str">
        <f>[61]협력사!I103</f>
        <v>SPCC</v>
      </c>
      <c r="J103" s="480">
        <f>[61]협력사!J103</f>
        <v>2</v>
      </c>
      <c r="K103" s="480">
        <f>[61]협력사!K103</f>
        <v>110</v>
      </c>
      <c r="L103" s="480">
        <f>[61]협력사!L103</f>
        <v>140</v>
      </c>
      <c r="M103" s="481">
        <f>[61]협력사!M103</f>
        <v>7.85</v>
      </c>
      <c r="N103" s="482">
        <f>[61]협력사!N103</f>
        <v>0.24177999999999999</v>
      </c>
      <c r="O103" s="477" t="str">
        <f>[61]협력사!O103</f>
        <v>COIL</v>
      </c>
      <c r="P103" s="483">
        <f>[61]협력사!P103</f>
        <v>1010</v>
      </c>
      <c r="Q103" s="363">
        <f>[61]협력사!Q103</f>
        <v>0</v>
      </c>
      <c r="R103" s="364">
        <f>[61]협력사!R103</f>
        <v>0</v>
      </c>
      <c r="S103" s="364">
        <f>[61]협력사!S103</f>
        <v>0</v>
      </c>
      <c r="T103" s="364">
        <f>[61]협력사!T103</f>
        <v>148</v>
      </c>
      <c r="U103" s="364">
        <f>[61]협력사!U103</f>
        <v>244.1978</v>
      </c>
      <c r="V103" s="364">
        <f>[61]협력사!V103</f>
        <v>-96.197800000000001</v>
      </c>
      <c r="W103" s="484">
        <f>[61]협력사!W103</f>
        <v>27.975162599999994</v>
      </c>
      <c r="X103" s="294">
        <f>[61]협력사!X103</f>
        <v>0</v>
      </c>
      <c r="Y103" s="301">
        <f>[61]협력사!Y103</f>
        <v>0</v>
      </c>
      <c r="Z103" s="485">
        <f>[61]협력사!Z103</f>
        <v>0</v>
      </c>
      <c r="AA103" s="486">
        <f>[61]협력사!AA103</f>
        <v>0</v>
      </c>
      <c r="AB103" s="487">
        <f>[61]협력사!AB103</f>
        <v>0</v>
      </c>
      <c r="AC103" s="487">
        <f>[61]협력사!AC103</f>
        <v>0</v>
      </c>
      <c r="AD103" s="487">
        <f>[61]협력사!AD103</f>
        <v>0</v>
      </c>
      <c r="AE103" s="487">
        <f>[61]협력사!AE103</f>
        <v>0</v>
      </c>
      <c r="AF103" s="487">
        <f>[61]협력사!AF103</f>
        <v>0</v>
      </c>
      <c r="AG103" s="487">
        <f>[61]협력사!AG103</f>
        <v>0</v>
      </c>
      <c r="AH103" s="365">
        <f>[61]협력사!AH103</f>
        <v>0</v>
      </c>
      <c r="AI103" s="487">
        <f>[61]협력사!AI103</f>
        <v>0</v>
      </c>
      <c r="AJ103" s="365">
        <f>[61]협력사!AJ103</f>
        <v>0</v>
      </c>
      <c r="AK103" s="487">
        <f>[61]협력사!AK103</f>
        <v>0</v>
      </c>
      <c r="AL103" s="487">
        <f>[61]협력사!AL103</f>
        <v>0</v>
      </c>
      <c r="AM103" s="487">
        <f>[61]협력사!AM103</f>
        <v>0</v>
      </c>
      <c r="AN103" s="487">
        <f>[61]협력사!AN103</f>
        <v>0</v>
      </c>
      <c r="AO103" s="487">
        <f>[61]협력사!AO103</f>
        <v>0</v>
      </c>
      <c r="AP103" s="487">
        <f>[61]협력사!AP103</f>
        <v>0</v>
      </c>
      <c r="AQ103" s="487">
        <f>[61]협력사!AQ103</f>
        <v>0</v>
      </c>
      <c r="AR103" s="487">
        <f>[61]협력사!AR103</f>
        <v>0</v>
      </c>
      <c r="AS103" s="487">
        <f>[61]협력사!AS103</f>
        <v>0</v>
      </c>
      <c r="AT103" s="365">
        <f>[61]협력사!AT103</f>
        <v>0</v>
      </c>
      <c r="AU103" s="365">
        <f>[61]협력사!AU103</f>
        <v>0</v>
      </c>
      <c r="AV103" s="365">
        <f>[61]협력사!AV103</f>
        <v>0</v>
      </c>
      <c r="AW103" s="365">
        <f>[61]협력사!AW103</f>
        <v>0</v>
      </c>
      <c r="AX103" s="365">
        <f>[61]협력사!AX103</f>
        <v>0</v>
      </c>
      <c r="AY103" s="365">
        <f>[61]협력사!AY103</f>
        <v>0</v>
      </c>
      <c r="AZ103" s="365">
        <f>[61]협력사!AZ103</f>
        <v>0</v>
      </c>
      <c r="BA103" s="365">
        <f>[61]협력사!BA103</f>
        <v>0</v>
      </c>
      <c r="BB103" s="365">
        <f>[61]협력사!BB103</f>
        <v>0</v>
      </c>
      <c r="BC103" s="365">
        <f>[61]협력사!BC103</f>
        <v>0</v>
      </c>
      <c r="BD103" s="366">
        <f>[61]협력사!BD103</f>
        <v>0</v>
      </c>
      <c r="BE103" s="358">
        <f>[61]협력사!BE103</f>
        <v>0</v>
      </c>
      <c r="BF103" s="22">
        <f>[61]협력사!BF103</f>
        <v>0</v>
      </c>
      <c r="BG103" s="320">
        <f>[61]협력사!BG103</f>
        <v>0</v>
      </c>
      <c r="BH103" s="320">
        <f>[61]협력사!BH103</f>
        <v>0</v>
      </c>
      <c r="BI103" s="320">
        <f>[61]협력사!BI103</f>
        <v>0</v>
      </c>
      <c r="BJ103" s="320">
        <f>[61]협력사!BJ103</f>
        <v>0</v>
      </c>
      <c r="BK103" s="320">
        <f>[61]협력사!BK103</f>
        <v>0</v>
      </c>
      <c r="BL103" s="320">
        <f>[61]협력사!BL103</f>
        <v>0</v>
      </c>
      <c r="BM103" s="320">
        <f>[61]협력사!BM103</f>
        <v>0</v>
      </c>
      <c r="BN103" s="320">
        <f>[61]협력사!BN103</f>
        <v>0</v>
      </c>
      <c r="BO103" s="320">
        <f>[61]협력사!BO103</f>
        <v>0</v>
      </c>
      <c r="BP103" s="320">
        <f>[61]협력사!BP103</f>
        <v>0</v>
      </c>
      <c r="BQ103" s="320">
        <f>[61]협력사!BQ103</f>
        <v>0</v>
      </c>
      <c r="BR103" s="320">
        <f>[61]협력사!BR103</f>
        <v>0</v>
      </c>
      <c r="BS103" s="320">
        <f>[61]협력사!BS103</f>
        <v>0</v>
      </c>
      <c r="BT103" s="320">
        <f>[61]협력사!BT103</f>
        <v>0</v>
      </c>
      <c r="BU103" s="320">
        <f>[61]협력사!BU103</f>
        <v>0</v>
      </c>
      <c r="BV103" s="320">
        <f>[61]협력사!BV103</f>
        <v>0</v>
      </c>
      <c r="BW103" s="320">
        <f>[61]협력사!BW103</f>
        <v>0</v>
      </c>
      <c r="BX103" s="320">
        <f>[61]협력사!BX103</f>
        <v>0</v>
      </c>
      <c r="BY103" s="320">
        <f>[61]협력사!BY103</f>
        <v>0</v>
      </c>
      <c r="BZ103" s="320">
        <f>[61]협력사!BZ103</f>
        <v>0</v>
      </c>
      <c r="CA103" s="320">
        <f>[61]협력사!CA103</f>
        <v>0</v>
      </c>
      <c r="CB103" s="320">
        <f>[61]협력사!CB103</f>
        <v>0</v>
      </c>
      <c r="CC103" s="320">
        <f>[61]협력사!CC103</f>
        <v>0</v>
      </c>
      <c r="CD103" s="320">
        <f>[61]협력사!CD103</f>
        <v>0</v>
      </c>
      <c r="CE103" s="320">
        <f>[61]협력사!CE103</f>
        <v>0</v>
      </c>
      <c r="CF103" s="320">
        <f>[61]협력사!CF103</f>
        <v>0</v>
      </c>
      <c r="CG103" s="320">
        <f>[61]협력사!CG103</f>
        <v>0</v>
      </c>
      <c r="CH103" s="320">
        <f>[61]협력사!CH103</f>
        <v>0</v>
      </c>
      <c r="CI103" s="320">
        <f>[61]협력사!CI103</f>
        <v>0</v>
      </c>
      <c r="CJ103" s="320">
        <f>[61]협력사!CJ103</f>
        <v>0</v>
      </c>
      <c r="CK103" s="320">
        <f>[61]협력사!CK103</f>
        <v>0</v>
      </c>
    </row>
    <row r="104" spans="1:89" s="22" customFormat="1" ht="35.1" customHeight="1">
      <c r="A104" s="22">
        <f>[61]협력사!A104</f>
        <v>0</v>
      </c>
      <c r="B104" s="22">
        <f>[61]협력사!B104</f>
        <v>0</v>
      </c>
      <c r="C104" s="22">
        <f>[61]협력사!C104</f>
        <v>0</v>
      </c>
      <c r="D104" s="22">
        <f>[61]협력사!D104</f>
        <v>0</v>
      </c>
      <c r="E104" s="294">
        <f>[61]협력사!E104</f>
        <v>0</v>
      </c>
      <c r="F104" s="22">
        <f>[61]협력사!F104</f>
        <v>0</v>
      </c>
      <c r="G104" s="294">
        <f>[61]협력사!G104</f>
        <v>0</v>
      </c>
      <c r="H104" s="22">
        <f>[61]협력사!H104</f>
        <v>0</v>
      </c>
      <c r="I104" s="294">
        <f>[61]협력사!I104</f>
        <v>0</v>
      </c>
      <c r="J104" s="294">
        <f>[61]협력사!J104</f>
        <v>0</v>
      </c>
      <c r="K104" s="294">
        <f>[61]협력사!K104</f>
        <v>0</v>
      </c>
      <c r="L104" s="294">
        <f>[61]협력사!L104</f>
        <v>0</v>
      </c>
      <c r="M104" s="22">
        <f>[61]협력사!M104</f>
        <v>0</v>
      </c>
      <c r="N104" s="339">
        <f>[61]협력사!N104</f>
        <v>0</v>
      </c>
      <c r="O104" s="294">
        <f>[61]협력사!O104</f>
        <v>0</v>
      </c>
      <c r="P104" s="488" t="str">
        <f>[61]협력사!P104</f>
        <v>태영금속</v>
      </c>
      <c r="Q104" s="351">
        <f>[61]협력사!Q104</f>
        <v>0</v>
      </c>
      <c r="R104" s="22">
        <f>[61]협력사!R104</f>
        <v>0</v>
      </c>
      <c r="S104" s="22">
        <f>[61]협력사!S104</f>
        <v>0</v>
      </c>
      <c r="T104" s="22">
        <f>[61]협력사!T104</f>
        <v>0</v>
      </c>
      <c r="U104" s="22">
        <f>[61]협력사!U104</f>
        <v>0</v>
      </c>
      <c r="V104" s="22">
        <f>[61]협력사!V104</f>
        <v>0</v>
      </c>
      <c r="W104" s="22">
        <f>[61]협력사!W104</f>
        <v>0</v>
      </c>
      <c r="X104" s="293">
        <f>[61]협력사!X104</f>
        <v>0</v>
      </c>
      <c r="Y104" s="293">
        <f>[61]협력사!Y104</f>
        <v>0</v>
      </c>
      <c r="Z104" s="294">
        <f>[61]협력사!Z104</f>
        <v>0</v>
      </c>
      <c r="AA104" s="294">
        <f>[61]협력사!AA104</f>
        <v>0</v>
      </c>
      <c r="AB104" s="295">
        <f>[61]협력사!AB104</f>
        <v>0</v>
      </c>
      <c r="AC104" s="295">
        <f>[61]협력사!AC104</f>
        <v>0</v>
      </c>
      <c r="AD104" s="295">
        <f>[61]협력사!AD104</f>
        <v>0</v>
      </c>
      <c r="AE104" s="295">
        <f>[61]협력사!AE104</f>
        <v>0</v>
      </c>
      <c r="AF104" s="295">
        <f>[61]협력사!AF104</f>
        <v>0</v>
      </c>
      <c r="AG104" s="295">
        <f>[61]협력사!AG104</f>
        <v>0</v>
      </c>
      <c r="AH104" s="296">
        <f>[61]협력사!AH104</f>
        <v>0</v>
      </c>
      <c r="AI104" s="295">
        <f>[61]협력사!AI104</f>
        <v>0</v>
      </c>
      <c r="AJ104" s="295">
        <f>[61]협력사!AJ104</f>
        <v>0</v>
      </c>
      <c r="AK104" s="295">
        <f>[61]협력사!AK104</f>
        <v>0</v>
      </c>
      <c r="AL104" s="295">
        <f>[61]협력사!AL104</f>
        <v>0</v>
      </c>
      <c r="AM104" s="295">
        <f>[61]협력사!AM104</f>
        <v>0</v>
      </c>
      <c r="AN104" s="295">
        <f>[61]협력사!AN104</f>
        <v>0</v>
      </c>
      <c r="AO104" s="295">
        <f>[61]협력사!AO104</f>
        <v>0</v>
      </c>
      <c r="AP104" s="295">
        <f>[61]협력사!AP104</f>
        <v>0</v>
      </c>
      <c r="AQ104" s="295">
        <f>[61]협력사!AQ104</f>
        <v>0</v>
      </c>
      <c r="AR104" s="296">
        <f>[61]협력사!AR104</f>
        <v>0</v>
      </c>
      <c r="AS104" s="295">
        <f>[61]협력사!AS104</f>
        <v>0</v>
      </c>
      <c r="AT104" s="296">
        <f>[61]협력사!AT104</f>
        <v>0</v>
      </c>
      <c r="AU104" s="296">
        <f>[61]협력사!AU104</f>
        <v>0</v>
      </c>
      <c r="AV104" s="296">
        <f>[61]협력사!AV104</f>
        <v>0</v>
      </c>
      <c r="AW104" s="296">
        <f>[61]협력사!AW104</f>
        <v>0</v>
      </c>
      <c r="AX104" s="296">
        <f>[61]협력사!AX104</f>
        <v>0</v>
      </c>
      <c r="AY104" s="296">
        <f>[61]협력사!AY104</f>
        <v>0</v>
      </c>
      <c r="AZ104" s="296">
        <f>[61]협력사!AZ104</f>
        <v>0</v>
      </c>
      <c r="BA104" s="296">
        <f>[61]협력사!BA104</f>
        <v>0</v>
      </c>
      <c r="BB104" s="296">
        <f>[61]협력사!BB104</f>
        <v>0</v>
      </c>
      <c r="BC104" s="296">
        <f>[61]협력사!BC104</f>
        <v>0</v>
      </c>
      <c r="BD104" s="296">
        <f>[61]협력사!BD104</f>
        <v>0</v>
      </c>
      <c r="BE104" s="293">
        <f>[61]협력사!BE104</f>
        <v>0</v>
      </c>
      <c r="BF104" s="22">
        <f>[61]협력사!BF104</f>
        <v>0</v>
      </c>
      <c r="BG104" s="22">
        <f>[61]협력사!BG104</f>
        <v>0</v>
      </c>
      <c r="BH104" s="22">
        <f>[61]협력사!BH104</f>
        <v>0</v>
      </c>
      <c r="BI104" s="22">
        <f>[61]협력사!BI104</f>
        <v>0</v>
      </c>
      <c r="BJ104" s="22">
        <f>[61]협력사!BJ104</f>
        <v>0</v>
      </c>
      <c r="BK104" s="22">
        <f>[61]협력사!BK104</f>
        <v>0</v>
      </c>
      <c r="BL104" s="22">
        <f>[61]협력사!BL104</f>
        <v>0</v>
      </c>
      <c r="BM104" s="22">
        <f>[61]협력사!BM104</f>
        <v>0</v>
      </c>
      <c r="BN104" s="22">
        <f>[61]협력사!BN104</f>
        <v>0</v>
      </c>
      <c r="BO104" s="22">
        <f>[61]협력사!BO104</f>
        <v>0</v>
      </c>
      <c r="BP104" s="22">
        <f>[61]협력사!BP104</f>
        <v>0</v>
      </c>
      <c r="BQ104" s="22">
        <f>[61]협력사!BQ104</f>
        <v>0</v>
      </c>
      <c r="BR104" s="22">
        <f>[61]협력사!BR104</f>
        <v>0</v>
      </c>
      <c r="BS104" s="22">
        <f>[61]협력사!BS104</f>
        <v>0</v>
      </c>
      <c r="BT104" s="22">
        <f>[61]협력사!BT104</f>
        <v>0</v>
      </c>
      <c r="BU104" s="22">
        <f>[61]협력사!BU104</f>
        <v>0</v>
      </c>
      <c r="BV104" s="22">
        <f>[61]협력사!BV104</f>
        <v>0</v>
      </c>
      <c r="BW104" s="22">
        <f>[61]협력사!BW104</f>
        <v>0</v>
      </c>
      <c r="BX104" s="22">
        <f>[61]협력사!BX104</f>
        <v>0</v>
      </c>
      <c r="BY104" s="22">
        <f>[61]협력사!BY104</f>
        <v>0</v>
      </c>
      <c r="BZ104" s="22">
        <f>[61]협력사!BZ104</f>
        <v>0</v>
      </c>
      <c r="CA104" s="22">
        <f>[61]협력사!CA104</f>
        <v>0</v>
      </c>
      <c r="CB104" s="22">
        <f>[61]협력사!CB104</f>
        <v>0</v>
      </c>
      <c r="CC104" s="22">
        <f>[61]협력사!CC104</f>
        <v>0</v>
      </c>
      <c r="CD104" s="22">
        <f>[61]협력사!CD104</f>
        <v>0</v>
      </c>
      <c r="CE104" s="22">
        <f>[61]협력사!CE104</f>
        <v>0</v>
      </c>
      <c r="CF104" s="22">
        <f>[61]협력사!CF104</f>
        <v>0</v>
      </c>
      <c r="CG104" s="22">
        <f>[61]협력사!CG104</f>
        <v>0</v>
      </c>
      <c r="CH104" s="22">
        <f>[61]협력사!CH104</f>
        <v>0</v>
      </c>
      <c r="CI104" s="22">
        <f>[61]협력사!CI104</f>
        <v>0</v>
      </c>
      <c r="CJ104" s="22">
        <f>[61]협력사!CJ104</f>
        <v>0</v>
      </c>
      <c r="CK104" s="22">
        <f>[61]협력사!CK104</f>
        <v>0</v>
      </c>
    </row>
    <row r="105" spans="1:89" s="22" customFormat="1" ht="35.1" customHeight="1">
      <c r="A105" s="22">
        <f>[61]협력사!A105</f>
        <v>0</v>
      </c>
      <c r="B105" s="22">
        <f>[61]협력사!B105</f>
        <v>0</v>
      </c>
      <c r="C105" s="22">
        <f>[61]협력사!C105</f>
        <v>0</v>
      </c>
      <c r="D105" s="22">
        <f>[61]협력사!D105</f>
        <v>0</v>
      </c>
      <c r="E105" s="294">
        <f>[61]협력사!E105</f>
        <v>0</v>
      </c>
      <c r="F105" s="22">
        <f>[61]협력사!F105</f>
        <v>0</v>
      </c>
      <c r="G105" s="294">
        <f>[61]협력사!G105</f>
        <v>0</v>
      </c>
      <c r="H105" s="22">
        <f>[61]협력사!H105</f>
        <v>0</v>
      </c>
      <c r="I105" s="294">
        <f>[61]협력사!I105</f>
        <v>0</v>
      </c>
      <c r="J105" s="294">
        <f>[61]협력사!J105</f>
        <v>0</v>
      </c>
      <c r="K105" s="294">
        <f>[61]협력사!K105</f>
        <v>0</v>
      </c>
      <c r="L105" s="294">
        <f>[61]협력사!L105</f>
        <v>0</v>
      </c>
      <c r="M105" s="22">
        <f>[61]협력사!M105</f>
        <v>0</v>
      </c>
      <c r="N105" s="339">
        <f>[61]협력사!N105</f>
        <v>0</v>
      </c>
      <c r="O105" s="294">
        <f>[61]협력사!O105</f>
        <v>0</v>
      </c>
      <c r="P105" s="488" t="str">
        <f>[61]협력사!P105</f>
        <v>창경테크</v>
      </c>
      <c r="Q105" s="351">
        <f>[61]협력사!Q105</f>
        <v>0</v>
      </c>
      <c r="R105" s="22">
        <f>[61]협력사!R105</f>
        <v>0</v>
      </c>
      <c r="S105" s="22">
        <f>[61]협력사!S105</f>
        <v>0</v>
      </c>
      <c r="T105" s="22">
        <f>[61]협력사!T105</f>
        <v>0</v>
      </c>
      <c r="U105" s="22">
        <f>[61]협력사!U105</f>
        <v>0</v>
      </c>
      <c r="V105" s="22">
        <f>[61]협력사!V105</f>
        <v>0</v>
      </c>
      <c r="W105" s="22">
        <f>[61]협력사!W105</f>
        <v>0</v>
      </c>
      <c r="X105" s="293">
        <f>[61]협력사!X105</f>
        <v>0</v>
      </c>
      <c r="Y105" s="293">
        <f>[61]협력사!Y105</f>
        <v>0</v>
      </c>
      <c r="Z105" s="294">
        <f>[61]협력사!Z105</f>
        <v>0</v>
      </c>
      <c r="AA105" s="294">
        <f>[61]협력사!AA105</f>
        <v>0</v>
      </c>
      <c r="AB105" s="295">
        <f>[61]협력사!AB105</f>
        <v>0</v>
      </c>
      <c r="AC105" s="295">
        <f>[61]협력사!AC105</f>
        <v>0</v>
      </c>
      <c r="AD105" s="295">
        <f>[61]협력사!AD105</f>
        <v>0</v>
      </c>
      <c r="AE105" s="295">
        <f>[61]협력사!AE105</f>
        <v>0</v>
      </c>
      <c r="AF105" s="295">
        <f>[61]협력사!AF105</f>
        <v>0</v>
      </c>
      <c r="AG105" s="295">
        <f>[61]협력사!AG105</f>
        <v>0</v>
      </c>
      <c r="AH105" s="296">
        <f>[61]협력사!AH105</f>
        <v>0</v>
      </c>
      <c r="AI105" s="295">
        <f>[61]협력사!AI105</f>
        <v>0</v>
      </c>
      <c r="AJ105" s="295">
        <f>[61]협력사!AJ105</f>
        <v>0</v>
      </c>
      <c r="AK105" s="295">
        <f>[61]협력사!AK105</f>
        <v>0</v>
      </c>
      <c r="AL105" s="295">
        <f>[61]협력사!AL105</f>
        <v>0</v>
      </c>
      <c r="AM105" s="295">
        <f>[61]협력사!AM105</f>
        <v>0</v>
      </c>
      <c r="AN105" s="295">
        <f>[61]협력사!AN105</f>
        <v>0</v>
      </c>
      <c r="AO105" s="295">
        <f>[61]협력사!AO105</f>
        <v>0</v>
      </c>
      <c r="AP105" s="295">
        <f>[61]협력사!AP105</f>
        <v>0</v>
      </c>
      <c r="AQ105" s="295">
        <f>[61]협력사!AQ105</f>
        <v>0</v>
      </c>
      <c r="AR105" s="296">
        <f>[61]협력사!AR105</f>
        <v>0</v>
      </c>
      <c r="AS105" s="295">
        <f>[61]협력사!AS105</f>
        <v>0</v>
      </c>
      <c r="AT105" s="296">
        <f>[61]협력사!AT105</f>
        <v>0</v>
      </c>
      <c r="AU105" s="296">
        <f>[61]협력사!AU105</f>
        <v>0</v>
      </c>
      <c r="AV105" s="296">
        <f>[61]협력사!AV105</f>
        <v>0</v>
      </c>
      <c r="AW105" s="296">
        <f>[61]협력사!AW105</f>
        <v>0</v>
      </c>
      <c r="AX105" s="296">
        <f>[61]협력사!AX105</f>
        <v>0</v>
      </c>
      <c r="AY105" s="296">
        <f>[61]협력사!AY105</f>
        <v>0</v>
      </c>
      <c r="AZ105" s="296">
        <f>[61]협력사!AZ105</f>
        <v>0</v>
      </c>
      <c r="BA105" s="296">
        <f>[61]협력사!BA105</f>
        <v>0</v>
      </c>
      <c r="BB105" s="296">
        <f>[61]협력사!BB105</f>
        <v>0</v>
      </c>
      <c r="BC105" s="296">
        <f>[61]협력사!BC105</f>
        <v>0</v>
      </c>
      <c r="BD105" s="296">
        <f>[61]협력사!BD105</f>
        <v>0</v>
      </c>
      <c r="BE105" s="293">
        <f>[61]협력사!BE105</f>
        <v>0</v>
      </c>
      <c r="BF105" s="22">
        <f>[61]협력사!BF105</f>
        <v>0</v>
      </c>
      <c r="BG105" s="22">
        <f>[61]협력사!BG105</f>
        <v>0</v>
      </c>
      <c r="BH105" s="22">
        <f>[61]협력사!BH105</f>
        <v>0</v>
      </c>
      <c r="BI105" s="22">
        <f>[61]협력사!BI105</f>
        <v>0</v>
      </c>
      <c r="BJ105" s="22">
        <f>[61]협력사!BJ105</f>
        <v>0</v>
      </c>
      <c r="BK105" s="22">
        <f>[61]협력사!BK105</f>
        <v>0</v>
      </c>
      <c r="BL105" s="22">
        <f>[61]협력사!BL105</f>
        <v>0</v>
      </c>
      <c r="BM105" s="22">
        <f>[61]협력사!BM105</f>
        <v>0</v>
      </c>
      <c r="BN105" s="22">
        <f>[61]협력사!BN105</f>
        <v>0</v>
      </c>
      <c r="BO105" s="22">
        <f>[61]협력사!BO105</f>
        <v>0</v>
      </c>
      <c r="BP105" s="22">
        <f>[61]협력사!BP105</f>
        <v>0</v>
      </c>
      <c r="BQ105" s="22">
        <f>[61]협력사!BQ105</f>
        <v>0</v>
      </c>
      <c r="BR105" s="22">
        <f>[61]협력사!BR105</f>
        <v>0</v>
      </c>
      <c r="BS105" s="22">
        <f>[61]협력사!BS105</f>
        <v>0</v>
      </c>
      <c r="BT105" s="22">
        <f>[61]협력사!BT105</f>
        <v>0</v>
      </c>
      <c r="BU105" s="22">
        <f>[61]협력사!BU105</f>
        <v>0</v>
      </c>
      <c r="BV105" s="22">
        <f>[61]협력사!BV105</f>
        <v>0</v>
      </c>
      <c r="BW105" s="22">
        <f>[61]협력사!BW105</f>
        <v>0</v>
      </c>
      <c r="BX105" s="22">
        <f>[61]협력사!BX105</f>
        <v>0</v>
      </c>
      <c r="BY105" s="22">
        <f>[61]협력사!BY105</f>
        <v>0</v>
      </c>
      <c r="BZ105" s="22">
        <f>[61]협력사!BZ105</f>
        <v>0</v>
      </c>
      <c r="CA105" s="22">
        <f>[61]협력사!CA105</f>
        <v>0</v>
      </c>
      <c r="CB105" s="22">
        <f>[61]협력사!CB105</f>
        <v>0</v>
      </c>
      <c r="CC105" s="22">
        <f>[61]협력사!CC105</f>
        <v>0</v>
      </c>
      <c r="CD105" s="22">
        <f>[61]협력사!CD105</f>
        <v>0</v>
      </c>
      <c r="CE105" s="22">
        <f>[61]협력사!CE105</f>
        <v>0</v>
      </c>
      <c r="CF105" s="22">
        <f>[61]협력사!CF105</f>
        <v>0</v>
      </c>
      <c r="CG105" s="22">
        <f>[61]협력사!CG105</f>
        <v>0</v>
      </c>
      <c r="CH105" s="22">
        <f>[61]협력사!CH105</f>
        <v>0</v>
      </c>
      <c r="CI105" s="22">
        <f>[61]협력사!CI105</f>
        <v>0</v>
      </c>
      <c r="CJ105" s="22">
        <f>[61]협력사!CJ105</f>
        <v>0</v>
      </c>
      <c r="CK105" s="22">
        <f>[61]협력사!CK105</f>
        <v>0</v>
      </c>
    </row>
    <row r="106" spans="1:89" s="22" customFormat="1" ht="35.1" customHeight="1">
      <c r="A106" s="22">
        <f>[61]협력사!A106</f>
        <v>0</v>
      </c>
      <c r="B106" s="22">
        <f>[61]협력사!B106</f>
        <v>0</v>
      </c>
      <c r="C106" s="22">
        <f>[61]협력사!C106</f>
        <v>0</v>
      </c>
      <c r="D106" s="22">
        <f>[61]협력사!D106</f>
        <v>0</v>
      </c>
      <c r="E106" s="294">
        <f>[61]협력사!E106</f>
        <v>0</v>
      </c>
      <c r="F106" s="22">
        <f>[61]협력사!F106</f>
        <v>0</v>
      </c>
      <c r="G106" s="294">
        <f>[61]협력사!G106</f>
        <v>0</v>
      </c>
      <c r="H106" s="22">
        <f>[61]협력사!H106</f>
        <v>0</v>
      </c>
      <c r="I106" s="294">
        <f>[61]협력사!I106</f>
        <v>0</v>
      </c>
      <c r="J106" s="294">
        <f>[61]협력사!J106</f>
        <v>0</v>
      </c>
      <c r="K106" s="294">
        <f>[61]협력사!K106</f>
        <v>0</v>
      </c>
      <c r="L106" s="294">
        <f>[61]협력사!L106</f>
        <v>0</v>
      </c>
      <c r="M106" s="22">
        <f>[61]협력사!M106</f>
        <v>0</v>
      </c>
      <c r="N106" s="339">
        <f>[61]협력사!N106</f>
        <v>0</v>
      </c>
      <c r="O106" s="294">
        <f>[61]협력사!O106</f>
        <v>0</v>
      </c>
      <c r="P106" s="488" t="str">
        <f>[61]협력사!P106</f>
        <v>웅지테크</v>
      </c>
      <c r="Q106" s="351">
        <f>[61]협력사!Q106</f>
        <v>0</v>
      </c>
      <c r="R106" s="22">
        <f>[61]협력사!R106</f>
        <v>0</v>
      </c>
      <c r="S106" s="22">
        <f>[61]협력사!S106</f>
        <v>0</v>
      </c>
      <c r="T106" s="22">
        <f>[61]협력사!T106</f>
        <v>0</v>
      </c>
      <c r="U106" s="22">
        <f>[61]협력사!U106</f>
        <v>0</v>
      </c>
      <c r="V106" s="22">
        <f>[61]협력사!V106</f>
        <v>0</v>
      </c>
      <c r="W106" s="22">
        <f>[61]협력사!W106</f>
        <v>0</v>
      </c>
      <c r="X106" s="293">
        <f>[61]협력사!X106</f>
        <v>0</v>
      </c>
      <c r="Y106" s="293">
        <f>[61]협력사!Y106</f>
        <v>0</v>
      </c>
      <c r="Z106" s="294">
        <f>[61]협력사!Z106</f>
        <v>0</v>
      </c>
      <c r="AA106" s="294">
        <f>[61]협력사!AA106</f>
        <v>0</v>
      </c>
      <c r="AB106" s="295">
        <f>[61]협력사!AB106</f>
        <v>0</v>
      </c>
      <c r="AC106" s="295">
        <f>[61]협력사!AC106</f>
        <v>0</v>
      </c>
      <c r="AD106" s="295">
        <f>[61]협력사!AD106</f>
        <v>0</v>
      </c>
      <c r="AE106" s="295">
        <f>[61]협력사!AE106</f>
        <v>0</v>
      </c>
      <c r="AF106" s="295">
        <f>[61]협력사!AF106</f>
        <v>0</v>
      </c>
      <c r="AG106" s="295">
        <f>[61]협력사!AG106</f>
        <v>0</v>
      </c>
      <c r="AH106" s="296">
        <f>[61]협력사!AH106</f>
        <v>0</v>
      </c>
      <c r="AI106" s="295">
        <f>[61]협력사!AI106</f>
        <v>0</v>
      </c>
      <c r="AJ106" s="295">
        <f>[61]협력사!AJ106</f>
        <v>0</v>
      </c>
      <c r="AK106" s="295">
        <f>[61]협력사!AK106</f>
        <v>0</v>
      </c>
      <c r="AL106" s="295">
        <f>[61]협력사!AL106</f>
        <v>0</v>
      </c>
      <c r="AM106" s="295">
        <f>[61]협력사!AM106</f>
        <v>0</v>
      </c>
      <c r="AN106" s="295">
        <f>[61]협력사!AN106</f>
        <v>0</v>
      </c>
      <c r="AO106" s="295">
        <f>[61]협력사!AO106</f>
        <v>0</v>
      </c>
      <c r="AP106" s="295">
        <f>[61]협력사!AP106</f>
        <v>0</v>
      </c>
      <c r="AQ106" s="295">
        <f>[61]협력사!AQ106</f>
        <v>0</v>
      </c>
      <c r="AR106" s="296">
        <f>[61]협력사!AR106</f>
        <v>0</v>
      </c>
      <c r="AS106" s="295">
        <f>[61]협력사!AS106</f>
        <v>0</v>
      </c>
      <c r="AT106" s="296">
        <f>[61]협력사!AT106</f>
        <v>0</v>
      </c>
      <c r="AU106" s="296">
        <f>[61]협력사!AU106</f>
        <v>0</v>
      </c>
      <c r="AV106" s="296">
        <f>[61]협력사!AV106</f>
        <v>0</v>
      </c>
      <c r="AW106" s="296">
        <f>[61]협력사!AW106</f>
        <v>0</v>
      </c>
      <c r="AX106" s="296">
        <f>[61]협력사!AX106</f>
        <v>0</v>
      </c>
      <c r="AY106" s="296">
        <f>[61]협력사!AY106</f>
        <v>0</v>
      </c>
      <c r="AZ106" s="296">
        <f>[61]협력사!AZ106</f>
        <v>0</v>
      </c>
      <c r="BA106" s="296">
        <f>[61]협력사!BA106</f>
        <v>0</v>
      </c>
      <c r="BB106" s="296">
        <f>[61]협력사!BB106</f>
        <v>0</v>
      </c>
      <c r="BC106" s="296">
        <f>[61]협력사!BC106</f>
        <v>0</v>
      </c>
      <c r="BD106" s="296">
        <f>[61]협력사!BD106</f>
        <v>0</v>
      </c>
      <c r="BE106" s="293">
        <f>[61]협력사!BE106</f>
        <v>0</v>
      </c>
      <c r="BF106" s="22">
        <f>[61]협력사!BF106</f>
        <v>0</v>
      </c>
      <c r="BG106" s="22">
        <f>[61]협력사!BG106</f>
        <v>0</v>
      </c>
      <c r="BH106" s="22">
        <f>[61]협력사!BH106</f>
        <v>0</v>
      </c>
      <c r="BI106" s="22">
        <f>[61]협력사!BI106</f>
        <v>0</v>
      </c>
      <c r="BJ106" s="22">
        <f>[61]협력사!BJ106</f>
        <v>0</v>
      </c>
      <c r="BK106" s="22">
        <f>[61]협력사!BK106</f>
        <v>0</v>
      </c>
      <c r="BL106" s="22">
        <f>[61]협력사!BL106</f>
        <v>0</v>
      </c>
      <c r="BM106" s="22">
        <f>[61]협력사!BM106</f>
        <v>0</v>
      </c>
      <c r="BN106" s="22">
        <f>[61]협력사!BN106</f>
        <v>0</v>
      </c>
      <c r="BO106" s="22">
        <f>[61]협력사!BO106</f>
        <v>0</v>
      </c>
      <c r="BP106" s="22">
        <f>[61]협력사!BP106</f>
        <v>0</v>
      </c>
      <c r="BQ106" s="22">
        <f>[61]협력사!BQ106</f>
        <v>0</v>
      </c>
      <c r="BR106" s="22">
        <f>[61]협력사!BR106</f>
        <v>0</v>
      </c>
      <c r="BS106" s="22">
        <f>[61]협력사!BS106</f>
        <v>0</v>
      </c>
      <c r="BT106" s="22">
        <f>[61]협력사!BT106</f>
        <v>0</v>
      </c>
      <c r="BU106" s="22">
        <f>[61]협력사!BU106</f>
        <v>0</v>
      </c>
      <c r="BV106" s="22">
        <f>[61]협력사!BV106</f>
        <v>0</v>
      </c>
      <c r="BW106" s="22">
        <f>[61]협력사!BW106</f>
        <v>0</v>
      </c>
      <c r="BX106" s="22">
        <f>[61]협력사!BX106</f>
        <v>0</v>
      </c>
      <c r="BY106" s="22">
        <f>[61]협력사!BY106</f>
        <v>0</v>
      </c>
      <c r="BZ106" s="22">
        <f>[61]협력사!BZ106</f>
        <v>0</v>
      </c>
      <c r="CA106" s="22">
        <f>[61]협력사!CA106</f>
        <v>0</v>
      </c>
      <c r="CB106" s="22">
        <f>[61]협력사!CB106</f>
        <v>0</v>
      </c>
      <c r="CC106" s="22">
        <f>[61]협력사!CC106</f>
        <v>0</v>
      </c>
      <c r="CD106" s="22">
        <f>[61]협력사!CD106</f>
        <v>0</v>
      </c>
      <c r="CE106" s="22">
        <f>[61]협력사!CE106</f>
        <v>0</v>
      </c>
      <c r="CF106" s="22">
        <f>[61]협력사!CF106</f>
        <v>0</v>
      </c>
      <c r="CG106" s="22">
        <f>[61]협력사!CG106</f>
        <v>0</v>
      </c>
      <c r="CH106" s="22">
        <f>[61]협력사!CH106</f>
        <v>0</v>
      </c>
      <c r="CI106" s="22">
        <f>[61]협력사!CI106</f>
        <v>0</v>
      </c>
      <c r="CJ106" s="22">
        <f>[61]협력사!CJ106</f>
        <v>0</v>
      </c>
      <c r="CK106" s="22">
        <f>[61]협력사!CK106</f>
        <v>0</v>
      </c>
    </row>
    <row r="107" spans="1:89" s="22" customFormat="1" ht="35.1" customHeight="1">
      <c r="A107" s="22">
        <f>[61]협력사!A107</f>
        <v>0</v>
      </c>
      <c r="B107" s="22">
        <f>[61]협력사!B107</f>
        <v>0</v>
      </c>
      <c r="C107" s="22">
        <f>[61]협력사!C107</f>
        <v>0</v>
      </c>
      <c r="D107" s="22">
        <f>[61]협력사!D107</f>
        <v>0</v>
      </c>
      <c r="E107" s="294">
        <f>[61]협력사!E107</f>
        <v>0</v>
      </c>
      <c r="F107" s="22">
        <f>[61]협력사!F107</f>
        <v>0</v>
      </c>
      <c r="G107" s="294">
        <f>[61]협력사!G107</f>
        <v>0</v>
      </c>
      <c r="H107" s="22">
        <f>[61]협력사!H107</f>
        <v>0</v>
      </c>
      <c r="I107" s="294">
        <f>[61]협력사!I107</f>
        <v>0</v>
      </c>
      <c r="J107" s="294">
        <f>[61]협력사!J107</f>
        <v>0</v>
      </c>
      <c r="K107" s="294">
        <f>[61]협력사!K107</f>
        <v>0</v>
      </c>
      <c r="L107" s="294">
        <f>[61]협력사!L107</f>
        <v>0</v>
      </c>
      <c r="M107" s="22">
        <f>[61]협력사!M107</f>
        <v>0</v>
      </c>
      <c r="N107" s="339">
        <f>[61]협력사!N107</f>
        <v>0</v>
      </c>
      <c r="O107" s="294">
        <f>[61]협력사!O107</f>
        <v>0</v>
      </c>
      <c r="P107" s="488" t="str">
        <f>[61]협력사!P107</f>
        <v>광성산업</v>
      </c>
      <c r="Q107" s="351">
        <f>[61]협력사!Q107</f>
        <v>0</v>
      </c>
      <c r="R107" s="22">
        <f>[61]협력사!R107</f>
        <v>0</v>
      </c>
      <c r="S107" s="22">
        <f>[61]협력사!S107</f>
        <v>0</v>
      </c>
      <c r="T107" s="22">
        <f>[61]협력사!T107</f>
        <v>0</v>
      </c>
      <c r="U107" s="22">
        <f>[61]협력사!U107</f>
        <v>0</v>
      </c>
      <c r="V107" s="22">
        <f>[61]협력사!V107</f>
        <v>0</v>
      </c>
      <c r="W107" s="22">
        <f>[61]협력사!W107</f>
        <v>0</v>
      </c>
      <c r="X107" s="293">
        <f>[61]협력사!X107</f>
        <v>0</v>
      </c>
      <c r="Y107" s="293">
        <f>[61]협력사!Y107</f>
        <v>0</v>
      </c>
      <c r="Z107" s="294">
        <f>[61]협력사!Z107</f>
        <v>0</v>
      </c>
      <c r="AA107" s="294">
        <f>[61]협력사!AA107</f>
        <v>0</v>
      </c>
      <c r="AB107" s="295">
        <f>[61]협력사!AB107</f>
        <v>0</v>
      </c>
      <c r="AC107" s="295">
        <f>[61]협력사!AC107</f>
        <v>0</v>
      </c>
      <c r="AD107" s="295">
        <f>[61]협력사!AD107</f>
        <v>0</v>
      </c>
      <c r="AE107" s="295">
        <f>[61]협력사!AE107</f>
        <v>0</v>
      </c>
      <c r="AF107" s="295">
        <f>[61]협력사!AF107</f>
        <v>0</v>
      </c>
      <c r="AG107" s="295">
        <f>[61]협력사!AG107</f>
        <v>0</v>
      </c>
      <c r="AH107" s="296">
        <f>[61]협력사!AH107</f>
        <v>0</v>
      </c>
      <c r="AI107" s="295">
        <f>[61]협력사!AI107</f>
        <v>0</v>
      </c>
      <c r="AJ107" s="295">
        <f>[61]협력사!AJ107</f>
        <v>0</v>
      </c>
      <c r="AK107" s="295">
        <f>[61]협력사!AK107</f>
        <v>0</v>
      </c>
      <c r="AL107" s="295">
        <f>[61]협력사!AL107</f>
        <v>0</v>
      </c>
      <c r="AM107" s="295">
        <f>[61]협력사!AM107</f>
        <v>0</v>
      </c>
      <c r="AN107" s="295">
        <f>[61]협력사!AN107</f>
        <v>0</v>
      </c>
      <c r="AO107" s="295">
        <f>[61]협력사!AO107</f>
        <v>0</v>
      </c>
      <c r="AP107" s="295">
        <f>[61]협력사!AP107</f>
        <v>0</v>
      </c>
      <c r="AQ107" s="295">
        <f>[61]협력사!AQ107</f>
        <v>0</v>
      </c>
      <c r="AR107" s="296">
        <f>[61]협력사!AR107</f>
        <v>0</v>
      </c>
      <c r="AS107" s="295">
        <f>[61]협력사!AS107</f>
        <v>0</v>
      </c>
      <c r="AT107" s="296">
        <f>[61]협력사!AT107</f>
        <v>0</v>
      </c>
      <c r="AU107" s="296">
        <f>[61]협력사!AU107</f>
        <v>0</v>
      </c>
      <c r="AV107" s="296">
        <f>[61]협력사!AV107</f>
        <v>0</v>
      </c>
      <c r="AW107" s="296">
        <f>[61]협력사!AW107</f>
        <v>0</v>
      </c>
      <c r="AX107" s="296">
        <f>[61]협력사!AX107</f>
        <v>0</v>
      </c>
      <c r="AY107" s="296">
        <f>[61]협력사!AY107</f>
        <v>0</v>
      </c>
      <c r="AZ107" s="296">
        <f>[61]협력사!AZ107</f>
        <v>0</v>
      </c>
      <c r="BA107" s="296">
        <f>[61]협력사!BA107</f>
        <v>0</v>
      </c>
      <c r="BB107" s="296">
        <f>[61]협력사!BB107</f>
        <v>0</v>
      </c>
      <c r="BC107" s="296">
        <f>[61]협력사!BC107</f>
        <v>0</v>
      </c>
      <c r="BD107" s="296">
        <f>[61]협력사!BD107</f>
        <v>0</v>
      </c>
      <c r="BE107" s="293">
        <f>[61]협력사!BE107</f>
        <v>0</v>
      </c>
      <c r="BF107" s="22">
        <f>[61]협력사!BF107</f>
        <v>0</v>
      </c>
      <c r="BG107" s="22">
        <f>[61]협력사!BG107</f>
        <v>0</v>
      </c>
      <c r="BH107" s="22">
        <f>[61]협력사!BH107</f>
        <v>0</v>
      </c>
      <c r="BI107" s="22">
        <f>[61]협력사!BI107</f>
        <v>0</v>
      </c>
      <c r="BJ107" s="22">
        <f>[61]협력사!BJ107</f>
        <v>0</v>
      </c>
      <c r="BK107" s="22">
        <f>[61]협력사!BK107</f>
        <v>0</v>
      </c>
      <c r="BL107" s="22">
        <f>[61]협력사!BL107</f>
        <v>0</v>
      </c>
      <c r="BM107" s="22">
        <f>[61]협력사!BM107</f>
        <v>0</v>
      </c>
      <c r="BN107" s="22">
        <f>[61]협력사!BN107</f>
        <v>0</v>
      </c>
      <c r="BO107" s="22">
        <f>[61]협력사!BO107</f>
        <v>0</v>
      </c>
      <c r="BP107" s="22">
        <f>[61]협력사!BP107</f>
        <v>0</v>
      </c>
      <c r="BQ107" s="22">
        <f>[61]협력사!BQ107</f>
        <v>0</v>
      </c>
      <c r="BR107" s="22">
        <f>[61]협력사!BR107</f>
        <v>0</v>
      </c>
      <c r="BS107" s="22">
        <f>[61]협력사!BS107</f>
        <v>0</v>
      </c>
      <c r="BT107" s="22">
        <f>[61]협력사!BT107</f>
        <v>0</v>
      </c>
      <c r="BU107" s="22">
        <f>[61]협력사!BU107</f>
        <v>0</v>
      </c>
      <c r="BV107" s="22">
        <f>[61]협력사!BV107</f>
        <v>0</v>
      </c>
      <c r="BW107" s="22">
        <f>[61]협력사!BW107</f>
        <v>0</v>
      </c>
      <c r="BX107" s="22">
        <f>[61]협력사!BX107</f>
        <v>0</v>
      </c>
      <c r="BY107" s="22">
        <f>[61]협력사!BY107</f>
        <v>0</v>
      </c>
      <c r="BZ107" s="22">
        <f>[61]협력사!BZ107</f>
        <v>0</v>
      </c>
      <c r="CA107" s="22">
        <f>[61]협력사!CA107</f>
        <v>0</v>
      </c>
      <c r="CB107" s="22">
        <f>[61]협력사!CB107</f>
        <v>0</v>
      </c>
      <c r="CC107" s="22">
        <f>[61]협력사!CC107</f>
        <v>0</v>
      </c>
      <c r="CD107" s="22">
        <f>[61]협력사!CD107</f>
        <v>0</v>
      </c>
      <c r="CE107" s="22">
        <f>[61]협력사!CE107</f>
        <v>0</v>
      </c>
      <c r="CF107" s="22">
        <f>[61]협력사!CF107</f>
        <v>0</v>
      </c>
      <c r="CG107" s="22">
        <f>[61]협력사!CG107</f>
        <v>0</v>
      </c>
      <c r="CH107" s="22">
        <f>[61]협력사!CH107</f>
        <v>0</v>
      </c>
      <c r="CI107" s="22">
        <f>[61]협력사!CI107</f>
        <v>0</v>
      </c>
      <c r="CJ107" s="22">
        <f>[61]협력사!CJ107</f>
        <v>0</v>
      </c>
      <c r="CK107" s="22">
        <f>[61]협력사!CK107</f>
        <v>0</v>
      </c>
    </row>
    <row r="108" spans="1:89" s="22" customFormat="1" ht="35.1" customHeight="1">
      <c r="A108" s="22">
        <f>[61]협력사!A108</f>
        <v>0</v>
      </c>
      <c r="B108" s="22">
        <f>[61]협력사!B108</f>
        <v>0</v>
      </c>
      <c r="C108" s="22">
        <f>[61]협력사!C108</f>
        <v>0</v>
      </c>
      <c r="D108" s="22">
        <f>[61]협력사!D108</f>
        <v>0</v>
      </c>
      <c r="E108" s="294">
        <f>[61]협력사!E108</f>
        <v>0</v>
      </c>
      <c r="F108" s="22">
        <f>[61]협력사!F108</f>
        <v>0</v>
      </c>
      <c r="G108" s="294">
        <f>[61]협력사!G108</f>
        <v>0</v>
      </c>
      <c r="H108" s="22">
        <f>[61]협력사!H108</f>
        <v>0</v>
      </c>
      <c r="I108" s="294">
        <f>[61]협력사!I108</f>
        <v>0</v>
      </c>
      <c r="J108" s="294">
        <f>[61]협력사!J108</f>
        <v>0</v>
      </c>
      <c r="K108" s="294">
        <f>[61]협력사!K108</f>
        <v>0</v>
      </c>
      <c r="L108" s="294">
        <f>[61]협력사!L108</f>
        <v>0</v>
      </c>
      <c r="M108" s="22">
        <f>[61]협력사!M108</f>
        <v>0</v>
      </c>
      <c r="N108" s="339">
        <f>[61]협력사!N108</f>
        <v>0</v>
      </c>
      <c r="O108" s="294">
        <f>[61]협력사!O108</f>
        <v>0</v>
      </c>
      <c r="P108" s="488" t="str">
        <f>[61]협력사!P108</f>
        <v>신성산업</v>
      </c>
      <c r="Q108" s="351">
        <f>[61]협력사!Q108</f>
        <v>0</v>
      </c>
      <c r="R108" s="22">
        <f>[61]협력사!R108</f>
        <v>0</v>
      </c>
      <c r="S108" s="22">
        <f>[61]협력사!S108</f>
        <v>0</v>
      </c>
      <c r="T108" s="22">
        <f>[61]협력사!T108</f>
        <v>0</v>
      </c>
      <c r="U108" s="22">
        <f>[61]협력사!U108</f>
        <v>0</v>
      </c>
      <c r="V108" s="22">
        <f>[61]협력사!V108</f>
        <v>0</v>
      </c>
      <c r="W108" s="22">
        <f>[61]협력사!W108</f>
        <v>0</v>
      </c>
      <c r="X108" s="293">
        <f>[61]협력사!X108</f>
        <v>0</v>
      </c>
      <c r="Y108" s="293">
        <f>[61]협력사!Y108</f>
        <v>0</v>
      </c>
      <c r="Z108" s="294">
        <f>[61]협력사!Z108</f>
        <v>0</v>
      </c>
      <c r="AA108" s="294">
        <f>[61]협력사!AA108</f>
        <v>0</v>
      </c>
      <c r="AB108" s="295">
        <f>[61]협력사!AB108</f>
        <v>0</v>
      </c>
      <c r="AC108" s="295">
        <f>[61]협력사!AC108</f>
        <v>0</v>
      </c>
      <c r="AD108" s="295">
        <f>[61]협력사!AD108</f>
        <v>0</v>
      </c>
      <c r="AE108" s="295">
        <f>[61]협력사!AE108</f>
        <v>0</v>
      </c>
      <c r="AF108" s="295">
        <f>[61]협력사!AF108</f>
        <v>0</v>
      </c>
      <c r="AG108" s="295">
        <f>[61]협력사!AG108</f>
        <v>0</v>
      </c>
      <c r="AH108" s="296">
        <f>[61]협력사!AH108</f>
        <v>0</v>
      </c>
      <c r="AI108" s="295">
        <f>[61]협력사!AI108</f>
        <v>0</v>
      </c>
      <c r="AJ108" s="295">
        <f>[61]협력사!AJ108</f>
        <v>0</v>
      </c>
      <c r="AK108" s="295">
        <f>[61]협력사!AK108</f>
        <v>0</v>
      </c>
      <c r="AL108" s="295">
        <f>[61]협력사!AL108</f>
        <v>0</v>
      </c>
      <c r="AM108" s="295">
        <f>[61]협력사!AM108</f>
        <v>0</v>
      </c>
      <c r="AN108" s="295">
        <f>[61]협력사!AN108</f>
        <v>0</v>
      </c>
      <c r="AO108" s="295">
        <f>[61]협력사!AO108</f>
        <v>0</v>
      </c>
      <c r="AP108" s="295">
        <f>[61]협력사!AP108</f>
        <v>0</v>
      </c>
      <c r="AQ108" s="295">
        <f>[61]협력사!AQ108</f>
        <v>0</v>
      </c>
      <c r="AR108" s="296">
        <f>[61]협력사!AR108</f>
        <v>0</v>
      </c>
      <c r="AS108" s="295">
        <f>[61]협력사!AS108</f>
        <v>0</v>
      </c>
      <c r="AT108" s="296">
        <f>[61]협력사!AT108</f>
        <v>0</v>
      </c>
      <c r="AU108" s="296">
        <f>[61]협력사!AU108</f>
        <v>0</v>
      </c>
      <c r="AV108" s="296">
        <f>[61]협력사!AV108</f>
        <v>0</v>
      </c>
      <c r="AW108" s="296">
        <f>[61]협력사!AW108</f>
        <v>0</v>
      </c>
      <c r="AX108" s="296">
        <f>[61]협력사!AX108</f>
        <v>0</v>
      </c>
      <c r="AY108" s="296">
        <f>[61]협력사!AY108</f>
        <v>0</v>
      </c>
      <c r="AZ108" s="296">
        <f>[61]협력사!AZ108</f>
        <v>0</v>
      </c>
      <c r="BA108" s="296">
        <f>[61]협력사!BA108</f>
        <v>0</v>
      </c>
      <c r="BB108" s="296">
        <f>[61]협력사!BB108</f>
        <v>0</v>
      </c>
      <c r="BC108" s="296">
        <f>[61]협력사!BC108</f>
        <v>0</v>
      </c>
      <c r="BD108" s="296">
        <f>[61]협력사!BD108</f>
        <v>0</v>
      </c>
      <c r="BE108" s="293">
        <f>[61]협력사!BE108</f>
        <v>0</v>
      </c>
      <c r="BF108" s="22">
        <f>[61]협력사!BF108</f>
        <v>0</v>
      </c>
      <c r="BG108" s="22">
        <f>[61]협력사!BG108</f>
        <v>0</v>
      </c>
      <c r="BH108" s="22">
        <f>[61]협력사!BH108</f>
        <v>0</v>
      </c>
      <c r="BI108" s="22">
        <f>[61]협력사!BI108</f>
        <v>0</v>
      </c>
      <c r="BJ108" s="22">
        <f>[61]협력사!BJ108</f>
        <v>0</v>
      </c>
      <c r="BK108" s="22">
        <f>[61]협력사!BK108</f>
        <v>0</v>
      </c>
      <c r="BL108" s="22">
        <f>[61]협력사!BL108</f>
        <v>0</v>
      </c>
      <c r="BM108" s="22">
        <f>[61]협력사!BM108</f>
        <v>0</v>
      </c>
      <c r="BN108" s="22">
        <f>[61]협력사!BN108</f>
        <v>0</v>
      </c>
      <c r="BO108" s="22">
        <f>[61]협력사!BO108</f>
        <v>0</v>
      </c>
      <c r="BP108" s="22">
        <f>[61]협력사!BP108</f>
        <v>0</v>
      </c>
      <c r="BQ108" s="22">
        <f>[61]협력사!BQ108</f>
        <v>0</v>
      </c>
      <c r="BR108" s="22">
        <f>[61]협력사!BR108</f>
        <v>0</v>
      </c>
      <c r="BS108" s="22">
        <f>[61]협력사!BS108</f>
        <v>0</v>
      </c>
      <c r="BT108" s="22">
        <f>[61]협력사!BT108</f>
        <v>0</v>
      </c>
      <c r="BU108" s="22">
        <f>[61]협력사!BU108</f>
        <v>0</v>
      </c>
      <c r="BV108" s="22">
        <f>[61]협력사!BV108</f>
        <v>0</v>
      </c>
      <c r="BW108" s="22">
        <f>[61]협력사!BW108</f>
        <v>0</v>
      </c>
      <c r="BX108" s="22">
        <f>[61]협력사!BX108</f>
        <v>0</v>
      </c>
      <c r="BY108" s="22">
        <f>[61]협력사!BY108</f>
        <v>0</v>
      </c>
      <c r="BZ108" s="22">
        <f>[61]협력사!BZ108</f>
        <v>0</v>
      </c>
      <c r="CA108" s="22">
        <f>[61]협력사!CA108</f>
        <v>0</v>
      </c>
      <c r="CB108" s="22">
        <f>[61]협력사!CB108</f>
        <v>0</v>
      </c>
      <c r="CC108" s="22">
        <f>[61]협력사!CC108</f>
        <v>0</v>
      </c>
      <c r="CD108" s="22">
        <f>[61]협력사!CD108</f>
        <v>0</v>
      </c>
      <c r="CE108" s="22">
        <f>[61]협력사!CE108</f>
        <v>0</v>
      </c>
      <c r="CF108" s="22">
        <f>[61]협력사!CF108</f>
        <v>0</v>
      </c>
      <c r="CG108" s="22">
        <f>[61]협력사!CG108</f>
        <v>0</v>
      </c>
      <c r="CH108" s="22">
        <f>[61]협력사!CH108</f>
        <v>0</v>
      </c>
      <c r="CI108" s="22">
        <f>[61]협력사!CI108</f>
        <v>0</v>
      </c>
      <c r="CJ108" s="22">
        <f>[61]협력사!CJ108</f>
        <v>0</v>
      </c>
      <c r="CK108" s="22">
        <f>[61]협력사!CK108</f>
        <v>0</v>
      </c>
    </row>
    <row r="109" spans="1:89" s="22" customFormat="1" ht="35.1" customHeight="1">
      <c r="A109" s="22">
        <f>[61]협력사!A109</f>
        <v>0</v>
      </c>
      <c r="B109" s="22">
        <f>[61]협력사!B109</f>
        <v>0</v>
      </c>
      <c r="C109" s="22">
        <f>[61]협력사!C109</f>
        <v>0</v>
      </c>
      <c r="D109" s="22">
        <f>[61]협력사!D109</f>
        <v>0</v>
      </c>
      <c r="E109" s="294">
        <f>[61]협력사!E109</f>
        <v>0</v>
      </c>
      <c r="F109" s="22">
        <f>[61]협력사!F109</f>
        <v>0</v>
      </c>
      <c r="G109" s="294">
        <f>[61]협력사!G109</f>
        <v>0</v>
      </c>
      <c r="H109" s="22">
        <f>[61]협력사!H109</f>
        <v>0</v>
      </c>
      <c r="I109" s="294">
        <f>[61]협력사!I109</f>
        <v>0</v>
      </c>
      <c r="J109" s="294">
        <f>[61]협력사!J109</f>
        <v>0</v>
      </c>
      <c r="K109" s="294">
        <f>[61]협력사!K109</f>
        <v>0</v>
      </c>
      <c r="L109" s="294">
        <f>[61]협력사!L109</f>
        <v>0</v>
      </c>
      <c r="M109" s="22">
        <f>[61]협력사!M109</f>
        <v>0</v>
      </c>
      <c r="N109" s="339">
        <f>[61]협력사!N109</f>
        <v>0</v>
      </c>
      <c r="O109" s="294">
        <f>[61]협력사!O109</f>
        <v>0</v>
      </c>
      <c r="P109" s="488" t="str">
        <f>[61]협력사!P109</f>
        <v>에이오에스</v>
      </c>
      <c r="Q109" s="351">
        <f>[61]협력사!Q109</f>
        <v>13536736</v>
      </c>
      <c r="R109" s="22">
        <f>[61]협력사!R109</f>
        <v>0</v>
      </c>
      <c r="S109" s="22">
        <f>[61]협력사!S109</f>
        <v>0</v>
      </c>
      <c r="T109" s="22">
        <f>[61]협력사!T109</f>
        <v>0</v>
      </c>
      <c r="U109" s="22">
        <f>[61]협력사!U109</f>
        <v>0</v>
      </c>
      <c r="V109" s="22">
        <f>[61]협력사!V109</f>
        <v>0</v>
      </c>
      <c r="W109" s="22">
        <f>[61]협력사!W109</f>
        <v>0</v>
      </c>
      <c r="X109" s="293">
        <f>[61]협력사!X109</f>
        <v>0</v>
      </c>
      <c r="Y109" s="293">
        <f>[61]협력사!Y109</f>
        <v>0</v>
      </c>
      <c r="Z109" s="294">
        <f>[61]협력사!Z109</f>
        <v>0</v>
      </c>
      <c r="AA109" s="294">
        <f>[61]협력사!AA109</f>
        <v>0</v>
      </c>
      <c r="AB109" s="295">
        <f>[61]협력사!AB109</f>
        <v>0</v>
      </c>
      <c r="AC109" s="295">
        <f>[61]협력사!AC109</f>
        <v>0</v>
      </c>
      <c r="AD109" s="295">
        <f>[61]협력사!AD109</f>
        <v>0</v>
      </c>
      <c r="AE109" s="295">
        <f>[61]협력사!AE109</f>
        <v>0</v>
      </c>
      <c r="AF109" s="295">
        <f>[61]협력사!AF109</f>
        <v>0</v>
      </c>
      <c r="AG109" s="295">
        <f>[61]협력사!AG109</f>
        <v>0</v>
      </c>
      <c r="AH109" s="296">
        <f>[61]협력사!AH109</f>
        <v>0</v>
      </c>
      <c r="AI109" s="295">
        <f>[61]협력사!AI109</f>
        <v>0</v>
      </c>
      <c r="AJ109" s="295">
        <f>[61]협력사!AJ109</f>
        <v>0</v>
      </c>
      <c r="AK109" s="295">
        <f>[61]협력사!AK109</f>
        <v>0</v>
      </c>
      <c r="AL109" s="295">
        <f>[61]협력사!AL109</f>
        <v>0</v>
      </c>
      <c r="AM109" s="295">
        <f>[61]협력사!AM109</f>
        <v>0</v>
      </c>
      <c r="AN109" s="295">
        <f>[61]협력사!AN109</f>
        <v>0</v>
      </c>
      <c r="AO109" s="295">
        <f>[61]협력사!AO109</f>
        <v>0</v>
      </c>
      <c r="AP109" s="295">
        <f>[61]협력사!AP109</f>
        <v>0</v>
      </c>
      <c r="AQ109" s="295">
        <f>[61]협력사!AQ109</f>
        <v>0</v>
      </c>
      <c r="AR109" s="296">
        <f>[61]협력사!AR109</f>
        <v>0</v>
      </c>
      <c r="AS109" s="295">
        <f>[61]협력사!AS109</f>
        <v>0</v>
      </c>
      <c r="AT109" s="296">
        <f>[61]협력사!AT109</f>
        <v>0</v>
      </c>
      <c r="AU109" s="296">
        <f>[61]협력사!AU109</f>
        <v>0</v>
      </c>
      <c r="AV109" s="296">
        <f>[61]협력사!AV109</f>
        <v>0</v>
      </c>
      <c r="AW109" s="296">
        <f>[61]협력사!AW109</f>
        <v>0</v>
      </c>
      <c r="AX109" s="296">
        <f>[61]협력사!AX109</f>
        <v>0</v>
      </c>
      <c r="AY109" s="296">
        <f>[61]협력사!AY109</f>
        <v>0</v>
      </c>
      <c r="AZ109" s="296">
        <f>[61]협력사!AZ109</f>
        <v>0</v>
      </c>
      <c r="BA109" s="296">
        <f>[61]협력사!BA109</f>
        <v>0</v>
      </c>
      <c r="BB109" s="296">
        <f>[61]협력사!BB109</f>
        <v>0</v>
      </c>
      <c r="BC109" s="296">
        <f>[61]협력사!BC109</f>
        <v>0</v>
      </c>
      <c r="BD109" s="296">
        <f>[61]협력사!BD109</f>
        <v>0</v>
      </c>
      <c r="BE109" s="293">
        <f>[61]협력사!BE109</f>
        <v>0</v>
      </c>
      <c r="BF109" s="22">
        <f>[61]협력사!BF109</f>
        <v>0</v>
      </c>
      <c r="BG109" s="22">
        <f>[61]협력사!BG109</f>
        <v>0</v>
      </c>
      <c r="BH109" s="22">
        <f>[61]협력사!BH109</f>
        <v>0</v>
      </c>
      <c r="BI109" s="22">
        <f>[61]협력사!BI109</f>
        <v>0</v>
      </c>
      <c r="BJ109" s="22">
        <f>[61]협력사!BJ109</f>
        <v>0</v>
      </c>
      <c r="BK109" s="22">
        <f>[61]협력사!BK109</f>
        <v>0</v>
      </c>
      <c r="BL109" s="22">
        <f>[61]협력사!BL109</f>
        <v>0</v>
      </c>
      <c r="BM109" s="22">
        <f>[61]협력사!BM109</f>
        <v>0</v>
      </c>
      <c r="BN109" s="22">
        <f>[61]협력사!BN109</f>
        <v>0</v>
      </c>
      <c r="BO109" s="22">
        <f>[61]협력사!BO109</f>
        <v>0</v>
      </c>
      <c r="BP109" s="22">
        <f>[61]협력사!BP109</f>
        <v>0</v>
      </c>
      <c r="BQ109" s="22">
        <f>[61]협력사!BQ109</f>
        <v>0</v>
      </c>
      <c r="BR109" s="22">
        <f>[61]협력사!BR109</f>
        <v>0</v>
      </c>
      <c r="BS109" s="22">
        <f>[61]협력사!BS109</f>
        <v>0</v>
      </c>
      <c r="BT109" s="22">
        <f>[61]협력사!BT109</f>
        <v>0</v>
      </c>
      <c r="BU109" s="22">
        <f>[61]협력사!BU109</f>
        <v>0</v>
      </c>
      <c r="BV109" s="22">
        <f>[61]협력사!BV109</f>
        <v>0</v>
      </c>
      <c r="BW109" s="22">
        <f>[61]협력사!BW109</f>
        <v>0</v>
      </c>
      <c r="BX109" s="22">
        <f>[61]협력사!BX109</f>
        <v>0</v>
      </c>
      <c r="BY109" s="22">
        <f>[61]협력사!BY109</f>
        <v>0</v>
      </c>
      <c r="BZ109" s="22">
        <f>[61]협력사!BZ109</f>
        <v>0</v>
      </c>
      <c r="CA109" s="22">
        <f>[61]협력사!CA109</f>
        <v>0</v>
      </c>
      <c r="CB109" s="22">
        <f>[61]협력사!CB109</f>
        <v>0</v>
      </c>
      <c r="CC109" s="22">
        <f>[61]협력사!CC109</f>
        <v>0</v>
      </c>
      <c r="CD109" s="22">
        <f>[61]협력사!CD109</f>
        <v>0</v>
      </c>
      <c r="CE109" s="22">
        <f>[61]협력사!CE109</f>
        <v>0</v>
      </c>
      <c r="CF109" s="22">
        <f>[61]협력사!CF109</f>
        <v>0</v>
      </c>
      <c r="CG109" s="22">
        <f>[61]협력사!CG109</f>
        <v>0</v>
      </c>
      <c r="CH109" s="22">
        <f>[61]협력사!CH109</f>
        <v>0</v>
      </c>
      <c r="CI109" s="22">
        <f>[61]협력사!CI109</f>
        <v>0</v>
      </c>
      <c r="CJ109" s="22">
        <f>[61]협력사!CJ109</f>
        <v>0</v>
      </c>
      <c r="CK109" s="22">
        <f>[61]협력사!CK109</f>
        <v>0</v>
      </c>
    </row>
    <row r="110" spans="1:89" s="22" customFormat="1" ht="35.1" customHeight="1">
      <c r="A110" s="22">
        <f>[61]협력사!A110</f>
        <v>0</v>
      </c>
      <c r="B110" s="22">
        <f>[61]협력사!B110</f>
        <v>0</v>
      </c>
      <c r="C110" s="22">
        <f>[61]협력사!C110</f>
        <v>0</v>
      </c>
      <c r="D110" s="22">
        <f>[61]협력사!D110</f>
        <v>0</v>
      </c>
      <c r="E110" s="294">
        <f>[61]협력사!E110</f>
        <v>0</v>
      </c>
      <c r="F110" s="22">
        <f>[61]협력사!F110</f>
        <v>0</v>
      </c>
      <c r="G110" s="294">
        <f>[61]협력사!G110</f>
        <v>0</v>
      </c>
      <c r="H110" s="22">
        <f>[61]협력사!H110</f>
        <v>0</v>
      </c>
      <c r="I110" s="294">
        <f>[61]협력사!I110</f>
        <v>0</v>
      </c>
      <c r="J110" s="294">
        <f>[61]협력사!J110</f>
        <v>0</v>
      </c>
      <c r="K110" s="294">
        <f>[61]협력사!K110</f>
        <v>0</v>
      </c>
      <c r="L110" s="294">
        <f>[61]협력사!L110</f>
        <v>0</v>
      </c>
      <c r="M110" s="22">
        <f>[61]협력사!M110</f>
        <v>0</v>
      </c>
      <c r="N110" s="339">
        <f>[61]협력사!N110</f>
        <v>0</v>
      </c>
      <c r="O110" s="294">
        <f>[61]협력사!O110</f>
        <v>0</v>
      </c>
      <c r="P110" s="488" t="str">
        <f>[61]협력사!P110</f>
        <v>JS테크</v>
      </c>
      <c r="Q110" s="351">
        <f>[61]협력사!Q110</f>
        <v>42612526.799999997</v>
      </c>
      <c r="R110" s="22">
        <f>[61]협력사!R110</f>
        <v>0</v>
      </c>
      <c r="S110" s="22">
        <f>[61]협력사!S110</f>
        <v>0</v>
      </c>
      <c r="T110" s="22">
        <f>[61]협력사!T110</f>
        <v>0</v>
      </c>
      <c r="U110" s="22">
        <f>[61]협력사!U110</f>
        <v>0</v>
      </c>
      <c r="V110" s="22">
        <f>[61]협력사!V110</f>
        <v>0</v>
      </c>
      <c r="W110" s="22">
        <f>[61]협력사!W110</f>
        <v>0</v>
      </c>
      <c r="X110" s="293">
        <f>[61]협력사!X110</f>
        <v>0</v>
      </c>
      <c r="Y110" s="293">
        <f>[61]협력사!Y110</f>
        <v>0</v>
      </c>
      <c r="Z110" s="294">
        <f>[61]협력사!Z110</f>
        <v>0</v>
      </c>
      <c r="AA110" s="294">
        <f>[61]협력사!AA110</f>
        <v>0</v>
      </c>
      <c r="AB110" s="295">
        <f>[61]협력사!AB110</f>
        <v>0</v>
      </c>
      <c r="AC110" s="295">
        <f>[61]협력사!AC110</f>
        <v>0</v>
      </c>
      <c r="AD110" s="295">
        <f>[61]협력사!AD110</f>
        <v>0</v>
      </c>
      <c r="AE110" s="295">
        <f>[61]협력사!AE110</f>
        <v>0</v>
      </c>
      <c r="AF110" s="295">
        <f>[61]협력사!AF110</f>
        <v>0</v>
      </c>
      <c r="AG110" s="295">
        <f>[61]협력사!AG110</f>
        <v>0</v>
      </c>
      <c r="AH110" s="296">
        <f>[61]협력사!AH110</f>
        <v>0</v>
      </c>
      <c r="AI110" s="295">
        <f>[61]협력사!AI110</f>
        <v>0</v>
      </c>
      <c r="AJ110" s="295">
        <f>[61]협력사!AJ110</f>
        <v>0</v>
      </c>
      <c r="AK110" s="295">
        <f>[61]협력사!AK110</f>
        <v>0</v>
      </c>
      <c r="AL110" s="295">
        <f>[61]협력사!AL110</f>
        <v>0</v>
      </c>
      <c r="AM110" s="295">
        <f>[61]협력사!AM110</f>
        <v>0</v>
      </c>
      <c r="AN110" s="295">
        <f>[61]협력사!AN110</f>
        <v>0</v>
      </c>
      <c r="AO110" s="295">
        <f>[61]협력사!AO110</f>
        <v>0</v>
      </c>
      <c r="AP110" s="295">
        <f>[61]협력사!AP110</f>
        <v>0</v>
      </c>
      <c r="AQ110" s="295">
        <f>[61]협력사!AQ110</f>
        <v>0</v>
      </c>
      <c r="AR110" s="296">
        <f>[61]협력사!AR110</f>
        <v>0</v>
      </c>
      <c r="AS110" s="295">
        <f>[61]협력사!AS110</f>
        <v>0</v>
      </c>
      <c r="AT110" s="296">
        <f>[61]협력사!AT110</f>
        <v>0</v>
      </c>
      <c r="AU110" s="296">
        <f>[61]협력사!AU110</f>
        <v>0</v>
      </c>
      <c r="AV110" s="296">
        <f>[61]협력사!AV110</f>
        <v>0</v>
      </c>
      <c r="AW110" s="296">
        <f>[61]협력사!AW110</f>
        <v>0</v>
      </c>
      <c r="AX110" s="296">
        <f>[61]협력사!AX110</f>
        <v>0</v>
      </c>
      <c r="AY110" s="296">
        <f>[61]협력사!AY110</f>
        <v>0</v>
      </c>
      <c r="AZ110" s="296">
        <f>[61]협력사!AZ110</f>
        <v>0</v>
      </c>
      <c r="BA110" s="296">
        <f>[61]협력사!BA110</f>
        <v>0</v>
      </c>
      <c r="BB110" s="296">
        <f>[61]협력사!BB110</f>
        <v>0</v>
      </c>
      <c r="BC110" s="296">
        <f>[61]협력사!BC110</f>
        <v>0</v>
      </c>
      <c r="BD110" s="296">
        <f>[61]협력사!BD110</f>
        <v>0</v>
      </c>
      <c r="BE110" s="293">
        <f>[61]협력사!BE110</f>
        <v>0</v>
      </c>
      <c r="BF110" s="22">
        <f>[61]협력사!BF110</f>
        <v>0</v>
      </c>
      <c r="BG110" s="22">
        <f>[61]협력사!BG110</f>
        <v>0</v>
      </c>
      <c r="BH110" s="22">
        <f>[61]협력사!BH110</f>
        <v>0</v>
      </c>
      <c r="BI110" s="22">
        <f>[61]협력사!BI110</f>
        <v>0</v>
      </c>
      <c r="BJ110" s="22">
        <f>[61]협력사!BJ110</f>
        <v>0</v>
      </c>
      <c r="BK110" s="22">
        <f>[61]협력사!BK110</f>
        <v>0</v>
      </c>
      <c r="BL110" s="22">
        <f>[61]협력사!BL110</f>
        <v>0</v>
      </c>
      <c r="BM110" s="22">
        <f>[61]협력사!BM110</f>
        <v>0</v>
      </c>
      <c r="BN110" s="22">
        <f>[61]협력사!BN110</f>
        <v>0</v>
      </c>
      <c r="BO110" s="22">
        <f>[61]협력사!BO110</f>
        <v>0</v>
      </c>
      <c r="BP110" s="22">
        <f>[61]협력사!BP110</f>
        <v>0</v>
      </c>
      <c r="BQ110" s="22">
        <f>[61]협력사!BQ110</f>
        <v>0</v>
      </c>
      <c r="BR110" s="22">
        <f>[61]협력사!BR110</f>
        <v>0</v>
      </c>
      <c r="BS110" s="22">
        <f>[61]협력사!BS110</f>
        <v>0</v>
      </c>
      <c r="BT110" s="22">
        <f>[61]협력사!BT110</f>
        <v>0</v>
      </c>
      <c r="BU110" s="22">
        <f>[61]협력사!BU110</f>
        <v>0</v>
      </c>
      <c r="BV110" s="22">
        <f>[61]협력사!BV110</f>
        <v>0</v>
      </c>
      <c r="BW110" s="22">
        <f>[61]협력사!BW110</f>
        <v>0</v>
      </c>
      <c r="BX110" s="22">
        <f>[61]협력사!BX110</f>
        <v>0</v>
      </c>
      <c r="BY110" s="22">
        <f>[61]협력사!BY110</f>
        <v>0</v>
      </c>
      <c r="BZ110" s="22">
        <f>[61]협력사!BZ110</f>
        <v>0</v>
      </c>
      <c r="CA110" s="22">
        <f>[61]협력사!CA110</f>
        <v>0</v>
      </c>
      <c r="CB110" s="22">
        <f>[61]협력사!CB110</f>
        <v>0</v>
      </c>
      <c r="CC110" s="22">
        <f>[61]협력사!CC110</f>
        <v>0</v>
      </c>
      <c r="CD110" s="22">
        <f>[61]협력사!CD110</f>
        <v>0</v>
      </c>
      <c r="CE110" s="22">
        <f>[61]협력사!CE110</f>
        <v>0</v>
      </c>
      <c r="CF110" s="22">
        <f>[61]협력사!CF110</f>
        <v>0</v>
      </c>
      <c r="CG110" s="22">
        <f>[61]협력사!CG110</f>
        <v>0</v>
      </c>
      <c r="CH110" s="22">
        <f>[61]협력사!CH110</f>
        <v>0</v>
      </c>
      <c r="CI110" s="22">
        <f>[61]협력사!CI110</f>
        <v>0</v>
      </c>
      <c r="CJ110" s="22">
        <f>[61]협력사!CJ110</f>
        <v>0</v>
      </c>
      <c r="CK110" s="22">
        <f>[61]협력사!CK110</f>
        <v>0</v>
      </c>
    </row>
    <row r="111" spans="1:89" s="22" customFormat="1" ht="35.1" customHeight="1" thickBot="1">
      <c r="A111" s="22">
        <f>[61]협력사!A111</f>
        <v>0</v>
      </c>
      <c r="B111" s="22">
        <f>[61]협력사!B111</f>
        <v>0</v>
      </c>
      <c r="C111" s="22">
        <f>[61]협력사!C111</f>
        <v>0</v>
      </c>
      <c r="D111" s="22">
        <f>[61]협력사!D111</f>
        <v>0</v>
      </c>
      <c r="E111" s="294">
        <f>[61]협력사!E111</f>
        <v>0</v>
      </c>
      <c r="F111" s="22">
        <f>[61]협력사!F111</f>
        <v>0</v>
      </c>
      <c r="G111" s="294">
        <f>[61]협력사!G111</f>
        <v>0</v>
      </c>
      <c r="H111" s="22">
        <f>[61]협력사!H111</f>
        <v>0</v>
      </c>
      <c r="I111" s="294">
        <f>[61]협력사!I111</f>
        <v>0</v>
      </c>
      <c r="J111" s="294">
        <f>[61]협력사!J111</f>
        <v>0</v>
      </c>
      <c r="K111" s="294">
        <f>[61]협력사!K111</f>
        <v>0</v>
      </c>
      <c r="L111" s="294">
        <f>[61]협력사!L111</f>
        <v>0</v>
      </c>
      <c r="M111" s="22">
        <f>[61]협력사!M111</f>
        <v>0</v>
      </c>
      <c r="N111" s="339">
        <f>[61]협력사!N111</f>
        <v>0</v>
      </c>
      <c r="O111" s="294">
        <f>[61]협력사!O111</f>
        <v>0</v>
      </c>
      <c r="P111" s="352" t="str">
        <f>[61]협력사!P111</f>
        <v>합계</v>
      </c>
      <c r="Q111" s="340">
        <f>[61]협력사!Q111</f>
        <v>56149262.799999997</v>
      </c>
      <c r="R111" s="22">
        <f>[61]협력사!R111</f>
        <v>0</v>
      </c>
      <c r="S111" s="22">
        <f>[61]협력사!S111</f>
        <v>0</v>
      </c>
      <c r="T111" s="22">
        <f>[61]협력사!T111</f>
        <v>0</v>
      </c>
      <c r="U111" s="22">
        <f>[61]협력사!U111</f>
        <v>0</v>
      </c>
      <c r="V111" s="22">
        <f>[61]협력사!V111</f>
        <v>0</v>
      </c>
      <c r="W111" s="22">
        <f>[61]협력사!W111</f>
        <v>0</v>
      </c>
      <c r="X111" s="293">
        <f>[61]협력사!X111</f>
        <v>0</v>
      </c>
      <c r="Y111" s="293">
        <f>[61]협력사!Y111</f>
        <v>0</v>
      </c>
      <c r="Z111" s="294">
        <f>[61]협력사!Z111</f>
        <v>0</v>
      </c>
      <c r="AA111" s="294">
        <f>[61]협력사!AA111</f>
        <v>0</v>
      </c>
      <c r="AB111" s="295">
        <f>[61]협력사!AB111</f>
        <v>0</v>
      </c>
      <c r="AC111" s="295">
        <f>[61]협력사!AC111</f>
        <v>0</v>
      </c>
      <c r="AD111" s="295">
        <f>[61]협력사!AD111</f>
        <v>0</v>
      </c>
      <c r="AE111" s="295">
        <f>[61]협력사!AE111</f>
        <v>0</v>
      </c>
      <c r="AF111" s="295">
        <f>[61]협력사!AF111</f>
        <v>0</v>
      </c>
      <c r="AG111" s="295">
        <f>[61]협력사!AG111</f>
        <v>0</v>
      </c>
      <c r="AH111" s="296">
        <f>[61]협력사!AH111</f>
        <v>0</v>
      </c>
      <c r="AI111" s="295">
        <f>[61]협력사!AI111</f>
        <v>0</v>
      </c>
      <c r="AJ111" s="295">
        <f>[61]협력사!AJ111</f>
        <v>0</v>
      </c>
      <c r="AK111" s="295">
        <f>[61]협력사!AK111</f>
        <v>0</v>
      </c>
      <c r="AL111" s="295">
        <f>[61]협력사!AL111</f>
        <v>0</v>
      </c>
      <c r="AM111" s="295">
        <f>[61]협력사!AM111</f>
        <v>0</v>
      </c>
      <c r="AN111" s="295">
        <f>[61]협력사!AN111</f>
        <v>0</v>
      </c>
      <c r="AO111" s="295">
        <f>[61]협력사!AO111</f>
        <v>0</v>
      </c>
      <c r="AP111" s="295">
        <f>[61]협력사!AP111</f>
        <v>0</v>
      </c>
      <c r="AQ111" s="295">
        <f>[61]협력사!AQ111</f>
        <v>0</v>
      </c>
      <c r="AR111" s="296">
        <f>[61]협력사!AR111</f>
        <v>0</v>
      </c>
      <c r="AS111" s="295">
        <f>[61]협력사!AS111</f>
        <v>0</v>
      </c>
      <c r="AT111" s="296">
        <f>[61]협력사!AT111</f>
        <v>0</v>
      </c>
      <c r="AU111" s="296">
        <f>[61]협력사!AU111</f>
        <v>0</v>
      </c>
      <c r="AV111" s="296">
        <f>[61]협력사!AV111</f>
        <v>0</v>
      </c>
      <c r="AW111" s="296">
        <f>[61]협력사!AW111</f>
        <v>0</v>
      </c>
      <c r="AX111" s="296">
        <f>[61]협력사!AX111</f>
        <v>0</v>
      </c>
      <c r="AY111" s="296">
        <f>[61]협력사!AY111</f>
        <v>0</v>
      </c>
      <c r="AZ111" s="296">
        <f>[61]협력사!AZ111</f>
        <v>0</v>
      </c>
      <c r="BA111" s="296">
        <f>[61]협력사!BA111</f>
        <v>0</v>
      </c>
      <c r="BB111" s="296">
        <f>[61]협력사!BB111</f>
        <v>0</v>
      </c>
      <c r="BC111" s="296">
        <f>[61]협력사!BC111</f>
        <v>0</v>
      </c>
      <c r="BD111" s="296">
        <f>[61]협력사!BD111</f>
        <v>0</v>
      </c>
      <c r="BE111" s="293">
        <f>[61]협력사!BE111</f>
        <v>0</v>
      </c>
      <c r="BF111" s="22">
        <f>[61]협력사!BF111</f>
        <v>0</v>
      </c>
      <c r="BG111" s="22">
        <f>[61]협력사!BG111</f>
        <v>0</v>
      </c>
      <c r="BH111" s="22">
        <f>[61]협력사!BH111</f>
        <v>0</v>
      </c>
      <c r="BI111" s="22">
        <f>[61]협력사!BI111</f>
        <v>0</v>
      </c>
      <c r="BJ111" s="22">
        <f>[61]협력사!BJ111</f>
        <v>0</v>
      </c>
      <c r="BK111" s="22">
        <f>[61]협력사!BK111</f>
        <v>0</v>
      </c>
      <c r="BL111" s="22">
        <f>[61]협력사!BL111</f>
        <v>0</v>
      </c>
      <c r="BM111" s="22">
        <f>[61]협력사!BM111</f>
        <v>0</v>
      </c>
      <c r="BN111" s="22">
        <f>[61]협력사!BN111</f>
        <v>0</v>
      </c>
      <c r="BO111" s="22">
        <f>[61]협력사!BO111</f>
        <v>0</v>
      </c>
      <c r="BP111" s="22">
        <f>[61]협력사!BP111</f>
        <v>0</v>
      </c>
      <c r="BQ111" s="22">
        <f>[61]협력사!BQ111</f>
        <v>0</v>
      </c>
      <c r="BR111" s="22">
        <f>[61]협력사!BR111</f>
        <v>0</v>
      </c>
      <c r="BS111" s="22">
        <f>[61]협력사!BS111</f>
        <v>0</v>
      </c>
      <c r="BT111" s="22">
        <f>[61]협력사!BT111</f>
        <v>0</v>
      </c>
      <c r="BU111" s="22">
        <f>[61]협력사!BU111</f>
        <v>0</v>
      </c>
      <c r="BV111" s="22">
        <f>[61]협력사!BV111</f>
        <v>0</v>
      </c>
      <c r="BW111" s="22">
        <f>[61]협력사!BW111</f>
        <v>0</v>
      </c>
      <c r="BX111" s="22">
        <f>[61]협력사!BX111</f>
        <v>0</v>
      </c>
      <c r="BY111" s="22">
        <f>[61]협력사!BY111</f>
        <v>0</v>
      </c>
      <c r="BZ111" s="22">
        <f>[61]협력사!BZ111</f>
        <v>0</v>
      </c>
      <c r="CA111" s="22">
        <f>[61]협력사!CA111</f>
        <v>0</v>
      </c>
      <c r="CB111" s="22">
        <f>[61]협력사!CB111</f>
        <v>0</v>
      </c>
      <c r="CC111" s="22">
        <f>[61]협력사!CC111</f>
        <v>0</v>
      </c>
      <c r="CD111" s="22">
        <f>[61]협력사!CD111</f>
        <v>0</v>
      </c>
      <c r="CE111" s="22">
        <f>[61]협력사!CE111</f>
        <v>0</v>
      </c>
      <c r="CF111" s="22">
        <f>[61]협력사!CF111</f>
        <v>0</v>
      </c>
      <c r="CG111" s="22">
        <f>[61]협력사!CG111</f>
        <v>0</v>
      </c>
      <c r="CH111" s="22">
        <f>[61]협력사!CH111</f>
        <v>0</v>
      </c>
      <c r="CI111" s="22">
        <f>[61]협력사!CI111</f>
        <v>0</v>
      </c>
      <c r="CJ111" s="22">
        <f>[61]협력사!CJ111</f>
        <v>0</v>
      </c>
      <c r="CK111" s="22">
        <f>[61]협력사!CK111</f>
        <v>0</v>
      </c>
    </row>
    <row r="112" spans="1:89" s="22" customFormat="1">
      <c r="E112" s="294"/>
      <c r="G112" s="294"/>
      <c r="I112" s="294"/>
      <c r="J112" s="294"/>
      <c r="K112" s="294"/>
      <c r="L112" s="294"/>
      <c r="N112" s="339"/>
      <c r="O112" s="294"/>
      <c r="P112" s="341"/>
      <c r="X112" s="293"/>
      <c r="Y112" s="293"/>
      <c r="Z112" s="294"/>
      <c r="AA112" s="294"/>
      <c r="AB112" s="295"/>
      <c r="AC112" s="295"/>
      <c r="AD112" s="295"/>
      <c r="AE112" s="295"/>
      <c r="AF112" s="295"/>
      <c r="AG112" s="295"/>
      <c r="AH112" s="296"/>
      <c r="AI112" s="295"/>
      <c r="AJ112" s="295"/>
      <c r="AK112" s="295"/>
      <c r="AL112" s="295"/>
      <c r="AM112" s="295"/>
      <c r="AN112" s="295"/>
      <c r="AO112" s="295"/>
      <c r="AP112" s="295"/>
      <c r="AQ112" s="295"/>
      <c r="AR112" s="296"/>
      <c r="AS112" s="295"/>
      <c r="AT112" s="296"/>
      <c r="AU112" s="296"/>
      <c r="AV112" s="296"/>
      <c r="AW112" s="296"/>
      <c r="AX112" s="296"/>
      <c r="AY112" s="296"/>
      <c r="AZ112" s="296"/>
      <c r="BA112" s="296"/>
      <c r="BB112" s="296"/>
      <c r="BC112" s="296"/>
      <c r="BD112" s="296"/>
      <c r="BE112" s="293"/>
    </row>
    <row r="113" spans="5:57" s="22" customFormat="1">
      <c r="E113" s="294"/>
      <c r="G113" s="294"/>
      <c r="I113" s="294"/>
      <c r="J113" s="294"/>
      <c r="K113" s="294"/>
      <c r="L113" s="294"/>
      <c r="N113" s="339"/>
      <c r="O113" s="294"/>
      <c r="P113" s="341"/>
      <c r="X113" s="293"/>
      <c r="Y113" s="293"/>
      <c r="Z113" s="294"/>
      <c r="AA113" s="294"/>
      <c r="AB113" s="295"/>
      <c r="AC113" s="295"/>
      <c r="AD113" s="295"/>
      <c r="AE113" s="295"/>
      <c r="AF113" s="295"/>
      <c r="AG113" s="295"/>
      <c r="AH113" s="296"/>
      <c r="AI113" s="295"/>
      <c r="AJ113" s="295"/>
      <c r="AK113" s="295"/>
      <c r="AL113" s="295"/>
      <c r="AM113" s="295"/>
      <c r="AN113" s="295"/>
      <c r="AO113" s="295"/>
      <c r="AP113" s="295"/>
      <c r="AQ113" s="295"/>
      <c r="AR113" s="296"/>
      <c r="AS113" s="295"/>
      <c r="AT113" s="296"/>
      <c r="AU113" s="296"/>
      <c r="AV113" s="296"/>
      <c r="AW113" s="296"/>
      <c r="AX113" s="296"/>
      <c r="AY113" s="296"/>
      <c r="AZ113" s="296"/>
      <c r="BA113" s="296"/>
      <c r="BB113" s="296"/>
      <c r="BC113" s="296"/>
      <c r="BD113" s="296"/>
      <c r="BE113" s="293"/>
    </row>
    <row r="114" spans="5:57" s="22" customFormat="1">
      <c r="E114" s="294"/>
      <c r="G114" s="294"/>
      <c r="I114" s="294"/>
      <c r="J114" s="294"/>
      <c r="K114" s="294"/>
      <c r="L114" s="294"/>
      <c r="N114" s="339"/>
      <c r="O114" s="294"/>
      <c r="P114" s="341"/>
      <c r="X114" s="293"/>
      <c r="Y114" s="293"/>
      <c r="Z114" s="294"/>
      <c r="AA114" s="294"/>
      <c r="AB114" s="295"/>
      <c r="AC114" s="295"/>
      <c r="AD114" s="295"/>
      <c r="AE114" s="295"/>
      <c r="AF114" s="295"/>
      <c r="AG114" s="295"/>
      <c r="AH114" s="296"/>
      <c r="AI114" s="295"/>
      <c r="AJ114" s="295"/>
      <c r="AK114" s="295"/>
      <c r="AL114" s="295"/>
      <c r="AM114" s="295"/>
      <c r="AN114" s="295"/>
      <c r="AO114" s="295"/>
      <c r="AP114" s="295"/>
      <c r="AQ114" s="295"/>
      <c r="AR114" s="296"/>
      <c r="AS114" s="295"/>
      <c r="AT114" s="296"/>
      <c r="AU114" s="296"/>
      <c r="AV114" s="296"/>
      <c r="AW114" s="296"/>
      <c r="AX114" s="296"/>
      <c r="AY114" s="296"/>
      <c r="AZ114" s="296"/>
      <c r="BA114" s="296"/>
      <c r="BB114" s="296"/>
      <c r="BC114" s="296"/>
      <c r="BD114" s="296"/>
      <c r="BE114" s="293"/>
    </row>
    <row r="115" spans="5:57" s="22" customFormat="1">
      <c r="E115" s="294"/>
      <c r="G115" s="294"/>
      <c r="I115" s="294"/>
      <c r="J115" s="294"/>
      <c r="K115" s="294"/>
      <c r="L115" s="294"/>
      <c r="N115" s="339"/>
      <c r="O115" s="294"/>
      <c r="P115" s="341"/>
      <c r="X115" s="293"/>
      <c r="Y115" s="293"/>
      <c r="Z115" s="294"/>
      <c r="AA115" s="294"/>
      <c r="AB115" s="295"/>
      <c r="AC115" s="295"/>
      <c r="AD115" s="295"/>
      <c r="AE115" s="295"/>
      <c r="AF115" s="295"/>
      <c r="AG115" s="295"/>
      <c r="AH115" s="296"/>
      <c r="AI115" s="295"/>
      <c r="AJ115" s="295"/>
      <c r="AK115" s="295"/>
      <c r="AL115" s="295"/>
      <c r="AM115" s="295"/>
      <c r="AN115" s="295"/>
      <c r="AO115" s="295"/>
      <c r="AP115" s="295"/>
      <c r="AQ115" s="295"/>
      <c r="AR115" s="296"/>
      <c r="AS115" s="295"/>
      <c r="AT115" s="296"/>
      <c r="AU115" s="296"/>
      <c r="AV115" s="296"/>
      <c r="AW115" s="296"/>
      <c r="AX115" s="296"/>
      <c r="AY115" s="296"/>
      <c r="AZ115" s="296"/>
      <c r="BA115" s="296"/>
      <c r="BB115" s="296"/>
      <c r="BC115" s="296"/>
      <c r="BD115" s="296"/>
      <c r="BE115" s="293"/>
    </row>
    <row r="116" spans="5:57" s="22" customFormat="1">
      <c r="E116" s="294"/>
      <c r="G116" s="294"/>
      <c r="I116" s="294"/>
      <c r="J116" s="294"/>
      <c r="K116" s="294"/>
      <c r="L116" s="294"/>
      <c r="N116" s="339"/>
      <c r="O116" s="294"/>
      <c r="P116" s="341"/>
      <c r="X116" s="293"/>
      <c r="Y116" s="293"/>
      <c r="Z116" s="294"/>
      <c r="AA116" s="294"/>
      <c r="AB116" s="295"/>
      <c r="AC116" s="295"/>
      <c r="AD116" s="295"/>
      <c r="AE116" s="295"/>
      <c r="AF116" s="295"/>
      <c r="AG116" s="295"/>
      <c r="AH116" s="296"/>
      <c r="AI116" s="295"/>
      <c r="AJ116" s="295"/>
      <c r="AK116" s="295"/>
      <c r="AL116" s="295"/>
      <c r="AM116" s="295"/>
      <c r="AN116" s="295"/>
      <c r="AO116" s="295"/>
      <c r="AP116" s="295"/>
      <c r="AQ116" s="295"/>
      <c r="AR116" s="296"/>
      <c r="AS116" s="295"/>
      <c r="AT116" s="296"/>
      <c r="AU116" s="296"/>
      <c r="AV116" s="296"/>
      <c r="AW116" s="296"/>
      <c r="AX116" s="296"/>
      <c r="AY116" s="296"/>
      <c r="AZ116" s="296"/>
      <c r="BA116" s="296"/>
      <c r="BB116" s="296"/>
      <c r="BC116" s="296"/>
      <c r="BD116" s="296"/>
      <c r="BE116" s="293"/>
    </row>
    <row r="117" spans="5:57" s="22" customFormat="1">
      <c r="E117" s="294"/>
      <c r="G117" s="294"/>
      <c r="I117" s="294"/>
      <c r="J117" s="294"/>
      <c r="K117" s="294"/>
      <c r="L117" s="294"/>
      <c r="N117" s="339"/>
      <c r="O117" s="294"/>
      <c r="P117" s="341"/>
      <c r="X117" s="293"/>
      <c r="Y117" s="293"/>
      <c r="Z117" s="294"/>
      <c r="AA117" s="294"/>
      <c r="AB117" s="295"/>
      <c r="AC117" s="295"/>
      <c r="AD117" s="295"/>
      <c r="AE117" s="295"/>
      <c r="AF117" s="295"/>
      <c r="AG117" s="295"/>
      <c r="AH117" s="296"/>
      <c r="AI117" s="295"/>
      <c r="AJ117" s="295"/>
      <c r="AK117" s="295"/>
      <c r="AL117" s="295"/>
      <c r="AM117" s="295"/>
      <c r="AN117" s="295"/>
      <c r="AO117" s="295"/>
      <c r="AP117" s="295"/>
      <c r="AQ117" s="295"/>
      <c r="AR117" s="296"/>
      <c r="AS117" s="295"/>
      <c r="AT117" s="296"/>
      <c r="AU117" s="296"/>
      <c r="AV117" s="296"/>
      <c r="AW117" s="296"/>
      <c r="AX117" s="296"/>
      <c r="AY117" s="296"/>
      <c r="AZ117" s="296"/>
      <c r="BA117" s="296"/>
      <c r="BB117" s="296"/>
      <c r="BC117" s="296"/>
      <c r="BD117" s="296"/>
      <c r="BE117" s="293"/>
    </row>
    <row r="118" spans="5:57" s="22" customFormat="1">
      <c r="E118" s="294"/>
      <c r="G118" s="294"/>
      <c r="I118" s="294"/>
      <c r="J118" s="294"/>
      <c r="K118" s="294"/>
      <c r="L118" s="294"/>
      <c r="N118" s="339"/>
      <c r="O118" s="294"/>
      <c r="P118" s="341"/>
      <c r="X118" s="293"/>
      <c r="Y118" s="293"/>
      <c r="Z118" s="294"/>
      <c r="AA118" s="294"/>
      <c r="AB118" s="295"/>
      <c r="AC118" s="295"/>
      <c r="AD118" s="295"/>
      <c r="AE118" s="295"/>
      <c r="AF118" s="295"/>
      <c r="AG118" s="295"/>
      <c r="AH118" s="296"/>
      <c r="AI118" s="295"/>
      <c r="AJ118" s="295"/>
      <c r="AK118" s="295"/>
      <c r="AL118" s="295"/>
      <c r="AM118" s="295"/>
      <c r="AN118" s="295"/>
      <c r="AO118" s="295"/>
      <c r="AP118" s="295"/>
      <c r="AQ118" s="295"/>
      <c r="AR118" s="296"/>
      <c r="AS118" s="295"/>
      <c r="AT118" s="296"/>
      <c r="AU118" s="296"/>
      <c r="AV118" s="296"/>
      <c r="AW118" s="296"/>
      <c r="AX118" s="296"/>
      <c r="AY118" s="296"/>
      <c r="AZ118" s="296"/>
      <c r="BA118" s="296"/>
      <c r="BB118" s="296"/>
      <c r="BC118" s="296"/>
      <c r="BD118" s="296"/>
      <c r="BE118" s="293"/>
    </row>
    <row r="119" spans="5:57" s="22" customFormat="1">
      <c r="E119" s="294"/>
      <c r="G119" s="294"/>
      <c r="I119" s="294"/>
      <c r="J119" s="294"/>
      <c r="K119" s="294"/>
      <c r="L119" s="294"/>
      <c r="N119" s="339"/>
      <c r="O119" s="294"/>
      <c r="P119" s="341"/>
      <c r="X119" s="293"/>
      <c r="Y119" s="293"/>
      <c r="Z119" s="294"/>
      <c r="AA119" s="294"/>
      <c r="AB119" s="295"/>
      <c r="AC119" s="295"/>
      <c r="AD119" s="295"/>
      <c r="AE119" s="295"/>
      <c r="AF119" s="295"/>
      <c r="AG119" s="295"/>
      <c r="AH119" s="296"/>
      <c r="AI119" s="295"/>
      <c r="AJ119" s="295"/>
      <c r="AK119" s="295"/>
      <c r="AL119" s="295"/>
      <c r="AM119" s="295"/>
      <c r="AN119" s="295"/>
      <c r="AO119" s="295"/>
      <c r="AP119" s="295"/>
      <c r="AQ119" s="295"/>
      <c r="AR119" s="296"/>
      <c r="AS119" s="295"/>
      <c r="AT119" s="296"/>
      <c r="AU119" s="296"/>
      <c r="AV119" s="296"/>
      <c r="AW119" s="296"/>
      <c r="AX119" s="296"/>
      <c r="AY119" s="296"/>
      <c r="AZ119" s="296"/>
      <c r="BA119" s="296"/>
      <c r="BB119" s="296"/>
      <c r="BC119" s="296"/>
      <c r="BD119" s="296"/>
      <c r="BE119" s="293"/>
    </row>
    <row r="120" spans="5:57" s="22" customFormat="1">
      <c r="E120" s="294"/>
      <c r="G120" s="294"/>
      <c r="I120" s="294"/>
      <c r="J120" s="294"/>
      <c r="K120" s="294"/>
      <c r="L120" s="294"/>
      <c r="N120" s="339"/>
      <c r="O120" s="294"/>
      <c r="P120" s="341"/>
      <c r="X120" s="293"/>
      <c r="Y120" s="293"/>
      <c r="Z120" s="294"/>
      <c r="AA120" s="294"/>
      <c r="AB120" s="295"/>
      <c r="AC120" s="295"/>
      <c r="AD120" s="295"/>
      <c r="AE120" s="295"/>
      <c r="AF120" s="295"/>
      <c r="AG120" s="295"/>
      <c r="AH120" s="296"/>
      <c r="AI120" s="295"/>
      <c r="AJ120" s="295"/>
      <c r="AK120" s="295"/>
      <c r="AL120" s="295"/>
      <c r="AM120" s="295"/>
      <c r="AN120" s="295"/>
      <c r="AO120" s="295"/>
      <c r="AP120" s="295"/>
      <c r="AQ120" s="295"/>
      <c r="AR120" s="296"/>
      <c r="AS120" s="295"/>
      <c r="AT120" s="296"/>
      <c r="AU120" s="296"/>
      <c r="AV120" s="296"/>
      <c r="AW120" s="296"/>
      <c r="AX120" s="296"/>
      <c r="AY120" s="296"/>
      <c r="AZ120" s="296"/>
      <c r="BA120" s="296"/>
      <c r="BB120" s="296"/>
      <c r="BC120" s="296"/>
      <c r="BD120" s="296"/>
      <c r="BE120" s="293"/>
    </row>
    <row r="121" spans="5:57" s="22" customFormat="1">
      <c r="E121" s="294"/>
      <c r="G121" s="294"/>
      <c r="I121" s="294"/>
      <c r="J121" s="294"/>
      <c r="K121" s="294"/>
      <c r="L121" s="294"/>
      <c r="N121" s="339"/>
      <c r="O121" s="294"/>
      <c r="P121" s="341"/>
      <c r="X121" s="293"/>
      <c r="Y121" s="293"/>
      <c r="Z121" s="294"/>
      <c r="AA121" s="294"/>
      <c r="AB121" s="295"/>
      <c r="AC121" s="295"/>
      <c r="AD121" s="295"/>
      <c r="AE121" s="295"/>
      <c r="AF121" s="295"/>
      <c r="AG121" s="295"/>
      <c r="AH121" s="296"/>
      <c r="AI121" s="295"/>
      <c r="AJ121" s="295"/>
      <c r="AK121" s="295"/>
      <c r="AL121" s="295"/>
      <c r="AM121" s="295"/>
      <c r="AN121" s="295"/>
      <c r="AO121" s="295"/>
      <c r="AP121" s="295"/>
      <c r="AQ121" s="295"/>
      <c r="AR121" s="296"/>
      <c r="AS121" s="295"/>
      <c r="AT121" s="296"/>
      <c r="AU121" s="296"/>
      <c r="AV121" s="296"/>
      <c r="AW121" s="296"/>
      <c r="AX121" s="296"/>
      <c r="AY121" s="296"/>
      <c r="AZ121" s="296"/>
      <c r="BA121" s="296"/>
      <c r="BB121" s="296"/>
      <c r="BC121" s="296"/>
      <c r="BD121" s="296"/>
      <c r="BE121" s="293"/>
    </row>
    <row r="122" spans="5:57" s="22" customFormat="1">
      <c r="E122" s="294"/>
      <c r="G122" s="294"/>
      <c r="I122" s="294"/>
      <c r="J122" s="294"/>
      <c r="K122" s="294"/>
      <c r="L122" s="294"/>
      <c r="N122" s="339"/>
      <c r="O122" s="294"/>
      <c r="P122" s="341"/>
      <c r="X122" s="293"/>
      <c r="Y122" s="293"/>
      <c r="Z122" s="294"/>
      <c r="AA122" s="294"/>
      <c r="AB122" s="295"/>
      <c r="AC122" s="295"/>
      <c r="AD122" s="295"/>
      <c r="AE122" s="295"/>
      <c r="AF122" s="295"/>
      <c r="AG122" s="295"/>
      <c r="AH122" s="296"/>
      <c r="AI122" s="295"/>
      <c r="AJ122" s="295"/>
      <c r="AK122" s="295"/>
      <c r="AL122" s="295"/>
      <c r="AM122" s="295"/>
      <c r="AN122" s="295"/>
      <c r="AO122" s="295"/>
      <c r="AP122" s="295"/>
      <c r="AQ122" s="295"/>
      <c r="AR122" s="296"/>
      <c r="AS122" s="295"/>
      <c r="AT122" s="296"/>
      <c r="AU122" s="296"/>
      <c r="AV122" s="296"/>
      <c r="AW122" s="296"/>
      <c r="AX122" s="296"/>
      <c r="AY122" s="296"/>
      <c r="AZ122" s="296"/>
      <c r="BA122" s="296"/>
      <c r="BB122" s="296"/>
      <c r="BC122" s="296"/>
      <c r="BD122" s="296"/>
      <c r="BE122" s="293"/>
    </row>
    <row r="123" spans="5:57" s="22" customFormat="1">
      <c r="E123" s="294"/>
      <c r="G123" s="294"/>
      <c r="I123" s="294"/>
      <c r="J123" s="294"/>
      <c r="K123" s="294"/>
      <c r="L123" s="294"/>
      <c r="N123" s="339"/>
      <c r="O123" s="294"/>
      <c r="P123" s="341"/>
      <c r="X123" s="293"/>
      <c r="Y123" s="293"/>
      <c r="Z123" s="294"/>
      <c r="AA123" s="294"/>
      <c r="AB123" s="295"/>
      <c r="AC123" s="295"/>
      <c r="AD123" s="295"/>
      <c r="AE123" s="295"/>
      <c r="AF123" s="295"/>
      <c r="AG123" s="295"/>
      <c r="AH123" s="296"/>
      <c r="AI123" s="295"/>
      <c r="AJ123" s="295"/>
      <c r="AK123" s="295"/>
      <c r="AL123" s="295"/>
      <c r="AM123" s="295"/>
      <c r="AN123" s="295"/>
      <c r="AO123" s="295"/>
      <c r="AP123" s="295"/>
      <c r="AQ123" s="295"/>
      <c r="AR123" s="296"/>
      <c r="AS123" s="295"/>
      <c r="AT123" s="296"/>
      <c r="AU123" s="296"/>
      <c r="AV123" s="296"/>
      <c r="AW123" s="296"/>
      <c r="AX123" s="296"/>
      <c r="AY123" s="296"/>
      <c r="AZ123" s="296"/>
      <c r="BA123" s="296"/>
      <c r="BB123" s="296"/>
      <c r="BC123" s="296"/>
      <c r="BD123" s="296"/>
      <c r="BE123" s="293"/>
    </row>
    <row r="124" spans="5:57" s="22" customFormat="1">
      <c r="E124" s="294"/>
      <c r="G124" s="294"/>
      <c r="I124" s="294"/>
      <c r="J124" s="294"/>
      <c r="K124" s="294"/>
      <c r="L124" s="294"/>
      <c r="N124" s="339"/>
      <c r="O124" s="294"/>
      <c r="P124" s="341"/>
      <c r="X124" s="293"/>
      <c r="Y124" s="293"/>
      <c r="Z124" s="294"/>
      <c r="AA124" s="294"/>
      <c r="AB124" s="295"/>
      <c r="AC124" s="295"/>
      <c r="AD124" s="295"/>
      <c r="AE124" s="295"/>
      <c r="AF124" s="295"/>
      <c r="AG124" s="295"/>
      <c r="AH124" s="296"/>
      <c r="AI124" s="295"/>
      <c r="AJ124" s="295"/>
      <c r="AK124" s="295"/>
      <c r="AL124" s="295"/>
      <c r="AM124" s="295"/>
      <c r="AN124" s="295"/>
      <c r="AO124" s="295"/>
      <c r="AP124" s="295"/>
      <c r="AQ124" s="295"/>
      <c r="AR124" s="296"/>
      <c r="AS124" s="295"/>
      <c r="AT124" s="296"/>
      <c r="AU124" s="296"/>
      <c r="AV124" s="296"/>
      <c r="AW124" s="296"/>
      <c r="AX124" s="296"/>
      <c r="AY124" s="296"/>
      <c r="AZ124" s="296"/>
      <c r="BA124" s="296"/>
      <c r="BB124" s="296"/>
      <c r="BC124" s="296"/>
      <c r="BD124" s="296"/>
      <c r="BE124" s="293"/>
    </row>
    <row r="125" spans="5:57" s="22" customFormat="1">
      <c r="E125" s="294"/>
      <c r="G125" s="294"/>
      <c r="I125" s="294"/>
      <c r="J125" s="294"/>
      <c r="K125" s="294"/>
      <c r="L125" s="294"/>
      <c r="N125" s="339"/>
      <c r="O125" s="294"/>
      <c r="P125" s="341"/>
      <c r="X125" s="293"/>
      <c r="Y125" s="293"/>
      <c r="Z125" s="294"/>
      <c r="AA125" s="294"/>
      <c r="AB125" s="295"/>
      <c r="AC125" s="295"/>
      <c r="AD125" s="295"/>
      <c r="AE125" s="295"/>
      <c r="AF125" s="295"/>
      <c r="AG125" s="295"/>
      <c r="AH125" s="296"/>
      <c r="AI125" s="295"/>
      <c r="AJ125" s="295"/>
      <c r="AK125" s="295"/>
      <c r="AL125" s="295"/>
      <c r="AM125" s="295"/>
      <c r="AN125" s="295"/>
      <c r="AO125" s="295"/>
      <c r="AP125" s="295"/>
      <c r="AQ125" s="295"/>
      <c r="AR125" s="296"/>
      <c r="AS125" s="295"/>
      <c r="AT125" s="296"/>
      <c r="AU125" s="296"/>
      <c r="AV125" s="296"/>
      <c r="AW125" s="296"/>
      <c r="AX125" s="296"/>
      <c r="AY125" s="296"/>
      <c r="AZ125" s="296"/>
      <c r="BA125" s="296"/>
      <c r="BB125" s="296"/>
      <c r="BC125" s="296"/>
      <c r="BD125" s="296"/>
      <c r="BE125" s="293"/>
    </row>
    <row r="126" spans="5:57" s="22" customFormat="1">
      <c r="E126" s="294"/>
      <c r="G126" s="294"/>
      <c r="I126" s="294"/>
      <c r="J126" s="294"/>
      <c r="K126" s="294"/>
      <c r="L126" s="294"/>
      <c r="N126" s="339"/>
      <c r="O126" s="294"/>
      <c r="P126" s="341"/>
      <c r="X126" s="293"/>
      <c r="Y126" s="293"/>
      <c r="Z126" s="294"/>
      <c r="AA126" s="294"/>
      <c r="AB126" s="295"/>
      <c r="AC126" s="295"/>
      <c r="AD126" s="295"/>
      <c r="AE126" s="295"/>
      <c r="AF126" s="295"/>
      <c r="AG126" s="295"/>
      <c r="AH126" s="296"/>
      <c r="AI126" s="295"/>
      <c r="AJ126" s="295"/>
      <c r="AK126" s="295"/>
      <c r="AL126" s="295"/>
      <c r="AM126" s="295"/>
      <c r="AN126" s="295"/>
      <c r="AO126" s="295"/>
      <c r="AP126" s="295"/>
      <c r="AQ126" s="295"/>
      <c r="AR126" s="296"/>
      <c r="AS126" s="295"/>
      <c r="AT126" s="296"/>
      <c r="AU126" s="296"/>
      <c r="AV126" s="296"/>
      <c r="AW126" s="296"/>
      <c r="AX126" s="296"/>
      <c r="AY126" s="296"/>
      <c r="AZ126" s="296"/>
      <c r="BA126" s="296"/>
      <c r="BB126" s="296"/>
      <c r="BC126" s="296"/>
      <c r="BD126" s="296"/>
      <c r="BE126" s="293"/>
    </row>
    <row r="127" spans="5:57" s="22" customFormat="1">
      <c r="E127" s="294"/>
      <c r="G127" s="294"/>
      <c r="I127" s="294"/>
      <c r="J127" s="294"/>
      <c r="K127" s="294"/>
      <c r="L127" s="294"/>
      <c r="N127" s="339"/>
      <c r="O127" s="294"/>
      <c r="P127" s="341"/>
      <c r="X127" s="293"/>
      <c r="Y127" s="293"/>
      <c r="Z127" s="294"/>
      <c r="AA127" s="294"/>
      <c r="AB127" s="295"/>
      <c r="AC127" s="295"/>
      <c r="AD127" s="295"/>
      <c r="AE127" s="295"/>
      <c r="AF127" s="295"/>
      <c r="AG127" s="295"/>
      <c r="AH127" s="296"/>
      <c r="AI127" s="295"/>
      <c r="AJ127" s="295"/>
      <c r="AK127" s="295"/>
      <c r="AL127" s="295"/>
      <c r="AM127" s="295"/>
      <c r="AN127" s="295"/>
      <c r="AO127" s="295"/>
      <c r="AP127" s="295"/>
      <c r="AQ127" s="295"/>
      <c r="AR127" s="296"/>
      <c r="AS127" s="295"/>
      <c r="AT127" s="296"/>
      <c r="AU127" s="296"/>
      <c r="AV127" s="296"/>
      <c r="AW127" s="296"/>
      <c r="AX127" s="296"/>
      <c r="AY127" s="296"/>
      <c r="AZ127" s="296"/>
      <c r="BA127" s="296"/>
      <c r="BB127" s="296"/>
      <c r="BC127" s="296"/>
      <c r="BD127" s="296"/>
      <c r="BE127" s="293"/>
    </row>
    <row r="128" spans="5:57" s="22" customFormat="1">
      <c r="E128" s="294"/>
      <c r="G128" s="294"/>
      <c r="I128" s="294"/>
      <c r="J128" s="294"/>
      <c r="K128" s="294"/>
      <c r="L128" s="294"/>
      <c r="N128" s="339"/>
      <c r="O128" s="294"/>
      <c r="P128" s="341"/>
      <c r="X128" s="293"/>
      <c r="Y128" s="293"/>
      <c r="Z128" s="294"/>
      <c r="AA128" s="294"/>
      <c r="AB128" s="295"/>
      <c r="AC128" s="295"/>
      <c r="AD128" s="295"/>
      <c r="AE128" s="295"/>
      <c r="AF128" s="295"/>
      <c r="AG128" s="295"/>
      <c r="AH128" s="296"/>
      <c r="AI128" s="295"/>
      <c r="AJ128" s="295"/>
      <c r="AK128" s="295"/>
      <c r="AL128" s="295"/>
      <c r="AM128" s="295"/>
      <c r="AN128" s="295"/>
      <c r="AO128" s="295"/>
      <c r="AP128" s="295"/>
      <c r="AQ128" s="295"/>
      <c r="AR128" s="296"/>
      <c r="AS128" s="295"/>
      <c r="AT128" s="296"/>
      <c r="AU128" s="296"/>
      <c r="AV128" s="296"/>
      <c r="AW128" s="296"/>
      <c r="AX128" s="296"/>
      <c r="AY128" s="296"/>
      <c r="AZ128" s="296"/>
      <c r="BA128" s="296"/>
      <c r="BB128" s="296"/>
      <c r="BC128" s="296"/>
      <c r="BD128" s="296"/>
      <c r="BE128" s="293"/>
    </row>
    <row r="129" spans="5:57" s="22" customFormat="1">
      <c r="E129" s="294"/>
      <c r="G129" s="294"/>
      <c r="I129" s="294"/>
      <c r="J129" s="294"/>
      <c r="K129" s="294"/>
      <c r="L129" s="294"/>
      <c r="N129" s="339"/>
      <c r="O129" s="294"/>
      <c r="P129" s="341"/>
      <c r="X129" s="293"/>
      <c r="Y129" s="293"/>
      <c r="Z129" s="294"/>
      <c r="AA129" s="294"/>
      <c r="AB129" s="295"/>
      <c r="AC129" s="295"/>
      <c r="AD129" s="295"/>
      <c r="AE129" s="295"/>
      <c r="AF129" s="295"/>
      <c r="AG129" s="295"/>
      <c r="AH129" s="296"/>
      <c r="AI129" s="295"/>
      <c r="AJ129" s="295"/>
      <c r="AK129" s="295"/>
      <c r="AL129" s="295"/>
      <c r="AM129" s="295"/>
      <c r="AN129" s="295"/>
      <c r="AO129" s="295"/>
      <c r="AP129" s="295"/>
      <c r="AQ129" s="295"/>
      <c r="AR129" s="296"/>
      <c r="AS129" s="295"/>
      <c r="AT129" s="296"/>
      <c r="AU129" s="296"/>
      <c r="AV129" s="296"/>
      <c r="AW129" s="296"/>
      <c r="AX129" s="296"/>
      <c r="AY129" s="296"/>
      <c r="AZ129" s="296"/>
      <c r="BA129" s="296"/>
      <c r="BB129" s="296"/>
      <c r="BC129" s="296"/>
      <c r="BD129" s="296"/>
      <c r="BE129" s="293"/>
    </row>
    <row r="130" spans="5:57" s="22" customFormat="1">
      <c r="E130" s="294"/>
      <c r="G130" s="294"/>
      <c r="I130" s="294"/>
      <c r="J130" s="294"/>
      <c r="K130" s="294"/>
      <c r="L130" s="294"/>
      <c r="N130" s="339"/>
      <c r="O130" s="294"/>
      <c r="P130" s="341"/>
      <c r="X130" s="293"/>
      <c r="Y130" s="293"/>
      <c r="Z130" s="294"/>
      <c r="AA130" s="294"/>
      <c r="AB130" s="295"/>
      <c r="AC130" s="295"/>
      <c r="AD130" s="295"/>
      <c r="AE130" s="295"/>
      <c r="AF130" s="295"/>
      <c r="AG130" s="295"/>
      <c r="AH130" s="296"/>
      <c r="AI130" s="295"/>
      <c r="AJ130" s="295"/>
      <c r="AK130" s="295"/>
      <c r="AL130" s="295"/>
      <c r="AM130" s="295"/>
      <c r="AN130" s="295"/>
      <c r="AO130" s="295"/>
      <c r="AP130" s="295"/>
      <c r="AQ130" s="295"/>
      <c r="AR130" s="296"/>
      <c r="AS130" s="295"/>
      <c r="AT130" s="296"/>
      <c r="AU130" s="296"/>
      <c r="AV130" s="296"/>
      <c r="AW130" s="296"/>
      <c r="AX130" s="296"/>
      <c r="AY130" s="296"/>
      <c r="AZ130" s="296"/>
      <c r="BA130" s="296"/>
      <c r="BB130" s="296"/>
      <c r="BC130" s="296"/>
      <c r="BD130" s="296"/>
      <c r="BE130" s="293"/>
    </row>
    <row r="131" spans="5:57" s="22" customFormat="1">
      <c r="E131" s="294"/>
      <c r="G131" s="294"/>
      <c r="I131" s="294"/>
      <c r="J131" s="294"/>
      <c r="K131" s="294"/>
      <c r="L131" s="294"/>
      <c r="N131" s="339"/>
      <c r="O131" s="294"/>
      <c r="P131" s="341"/>
      <c r="X131" s="293"/>
      <c r="Y131" s="293"/>
      <c r="Z131" s="294"/>
      <c r="AA131" s="294"/>
      <c r="AB131" s="295"/>
      <c r="AC131" s="295"/>
      <c r="AD131" s="295"/>
      <c r="AE131" s="295"/>
      <c r="AF131" s="295"/>
      <c r="AG131" s="295"/>
      <c r="AH131" s="296"/>
      <c r="AI131" s="295"/>
      <c r="AJ131" s="295"/>
      <c r="AK131" s="295"/>
      <c r="AL131" s="295"/>
      <c r="AM131" s="295"/>
      <c r="AN131" s="295"/>
      <c r="AO131" s="295"/>
      <c r="AP131" s="295"/>
      <c r="AQ131" s="295"/>
      <c r="AR131" s="296"/>
      <c r="AS131" s="295"/>
      <c r="AT131" s="296"/>
      <c r="AU131" s="296"/>
      <c r="AV131" s="296"/>
      <c r="AW131" s="296"/>
      <c r="AX131" s="296"/>
      <c r="AY131" s="296"/>
      <c r="AZ131" s="296"/>
      <c r="BA131" s="296"/>
      <c r="BB131" s="296"/>
      <c r="BC131" s="296"/>
      <c r="BD131" s="296"/>
      <c r="BE131" s="293"/>
    </row>
    <row r="132" spans="5:57" s="22" customFormat="1">
      <c r="E132" s="294"/>
      <c r="G132" s="294"/>
      <c r="I132" s="294"/>
      <c r="J132" s="294"/>
      <c r="K132" s="294"/>
      <c r="L132" s="294"/>
      <c r="N132" s="339"/>
      <c r="O132" s="294"/>
      <c r="P132" s="341"/>
      <c r="X132" s="293"/>
      <c r="Y132" s="293"/>
      <c r="Z132" s="294"/>
      <c r="AA132" s="294"/>
      <c r="AB132" s="295"/>
      <c r="AC132" s="295"/>
      <c r="AD132" s="295"/>
      <c r="AE132" s="295"/>
      <c r="AF132" s="295"/>
      <c r="AG132" s="295"/>
      <c r="AH132" s="296"/>
      <c r="AI132" s="295"/>
      <c r="AJ132" s="295"/>
      <c r="AK132" s="295"/>
      <c r="AL132" s="295"/>
      <c r="AM132" s="295"/>
      <c r="AN132" s="295"/>
      <c r="AO132" s="295"/>
      <c r="AP132" s="295"/>
      <c r="AQ132" s="295"/>
      <c r="AR132" s="296"/>
      <c r="AS132" s="295"/>
      <c r="AT132" s="296"/>
      <c r="AU132" s="296"/>
      <c r="AV132" s="296"/>
      <c r="AW132" s="296"/>
      <c r="AX132" s="296"/>
      <c r="AY132" s="296"/>
      <c r="AZ132" s="296"/>
      <c r="BA132" s="296"/>
      <c r="BB132" s="296"/>
      <c r="BC132" s="296"/>
      <c r="BD132" s="296"/>
      <c r="BE132" s="293"/>
    </row>
    <row r="133" spans="5:57" s="22" customFormat="1">
      <c r="E133" s="294"/>
      <c r="G133" s="294"/>
      <c r="I133" s="294"/>
      <c r="J133" s="294"/>
      <c r="K133" s="294"/>
      <c r="L133" s="294"/>
      <c r="N133" s="339"/>
      <c r="O133" s="294"/>
      <c r="P133" s="341"/>
      <c r="X133" s="293"/>
      <c r="Y133" s="293"/>
      <c r="Z133" s="294"/>
      <c r="AA133" s="294"/>
      <c r="AB133" s="295"/>
      <c r="AC133" s="295"/>
      <c r="AD133" s="295"/>
      <c r="AE133" s="295"/>
      <c r="AF133" s="295"/>
      <c r="AG133" s="295"/>
      <c r="AH133" s="296"/>
      <c r="AI133" s="295"/>
      <c r="AJ133" s="295"/>
      <c r="AK133" s="295"/>
      <c r="AL133" s="295"/>
      <c r="AM133" s="295"/>
      <c r="AN133" s="295"/>
      <c r="AO133" s="295"/>
      <c r="AP133" s="295"/>
      <c r="AQ133" s="295"/>
      <c r="AR133" s="296"/>
      <c r="AS133" s="295"/>
      <c r="AT133" s="296"/>
      <c r="AU133" s="296"/>
      <c r="AV133" s="296"/>
      <c r="AW133" s="296"/>
      <c r="AX133" s="296"/>
      <c r="AY133" s="296"/>
      <c r="AZ133" s="296"/>
      <c r="BA133" s="296"/>
      <c r="BB133" s="296"/>
      <c r="BC133" s="296"/>
      <c r="BD133" s="296"/>
      <c r="BE133" s="293"/>
    </row>
    <row r="134" spans="5:57" s="22" customFormat="1">
      <c r="E134" s="294"/>
      <c r="G134" s="294"/>
      <c r="I134" s="294"/>
      <c r="J134" s="294"/>
      <c r="K134" s="294"/>
      <c r="L134" s="294"/>
      <c r="N134" s="339"/>
      <c r="O134" s="294"/>
      <c r="P134" s="341"/>
      <c r="X134" s="293"/>
      <c r="Y134" s="293"/>
      <c r="Z134" s="294"/>
      <c r="AA134" s="294"/>
      <c r="AB134" s="295"/>
      <c r="AC134" s="295"/>
      <c r="AD134" s="295"/>
      <c r="AE134" s="295"/>
      <c r="AF134" s="295"/>
      <c r="AG134" s="295"/>
      <c r="AH134" s="296"/>
      <c r="AI134" s="295"/>
      <c r="AJ134" s="295"/>
      <c r="AK134" s="295"/>
      <c r="AL134" s="295"/>
      <c r="AM134" s="295"/>
      <c r="AN134" s="295"/>
      <c r="AO134" s="295"/>
      <c r="AP134" s="295"/>
      <c r="AQ134" s="295"/>
      <c r="AR134" s="296"/>
      <c r="AS134" s="295"/>
      <c r="AT134" s="296"/>
      <c r="AU134" s="296"/>
      <c r="AV134" s="296"/>
      <c r="AW134" s="296"/>
      <c r="AX134" s="296"/>
      <c r="AY134" s="296"/>
      <c r="AZ134" s="296"/>
      <c r="BA134" s="296"/>
      <c r="BB134" s="296"/>
      <c r="BC134" s="296"/>
      <c r="BD134" s="296"/>
      <c r="BE134" s="293"/>
    </row>
    <row r="135" spans="5:57" s="22" customFormat="1">
      <c r="E135" s="294"/>
      <c r="G135" s="294"/>
      <c r="I135" s="294"/>
      <c r="J135" s="294"/>
      <c r="K135" s="294"/>
      <c r="L135" s="294"/>
      <c r="N135" s="339"/>
      <c r="O135" s="294"/>
      <c r="P135" s="341"/>
      <c r="X135" s="293"/>
      <c r="Y135" s="293"/>
      <c r="Z135" s="294"/>
      <c r="AA135" s="294"/>
      <c r="AB135" s="295"/>
      <c r="AC135" s="295"/>
      <c r="AD135" s="295"/>
      <c r="AE135" s="295"/>
      <c r="AF135" s="295"/>
      <c r="AG135" s="295"/>
      <c r="AH135" s="296"/>
      <c r="AI135" s="295"/>
      <c r="AJ135" s="295"/>
      <c r="AK135" s="295"/>
      <c r="AL135" s="295"/>
      <c r="AM135" s="295"/>
      <c r="AN135" s="295"/>
      <c r="AO135" s="295"/>
      <c r="AP135" s="295"/>
      <c r="AQ135" s="295"/>
      <c r="AR135" s="296"/>
      <c r="AS135" s="295"/>
      <c r="AT135" s="296"/>
      <c r="AU135" s="296"/>
      <c r="AV135" s="296"/>
      <c r="AW135" s="296"/>
      <c r="AX135" s="296"/>
      <c r="AY135" s="296"/>
      <c r="AZ135" s="296"/>
      <c r="BA135" s="296"/>
      <c r="BB135" s="296"/>
      <c r="BC135" s="296"/>
      <c r="BD135" s="296"/>
      <c r="BE135" s="293"/>
    </row>
    <row r="136" spans="5:57" s="22" customFormat="1">
      <c r="E136" s="294"/>
      <c r="G136" s="294"/>
      <c r="I136" s="294"/>
      <c r="J136" s="294"/>
      <c r="K136" s="294"/>
      <c r="L136" s="294"/>
      <c r="N136" s="339"/>
      <c r="O136" s="294"/>
      <c r="P136" s="341"/>
      <c r="X136" s="293"/>
      <c r="Y136" s="293"/>
      <c r="Z136" s="294"/>
      <c r="AA136" s="294"/>
      <c r="AB136" s="295"/>
      <c r="AC136" s="295"/>
      <c r="AD136" s="295"/>
      <c r="AE136" s="295"/>
      <c r="AF136" s="295"/>
      <c r="AG136" s="295"/>
      <c r="AH136" s="296"/>
      <c r="AI136" s="295"/>
      <c r="AJ136" s="295"/>
      <c r="AK136" s="295"/>
      <c r="AL136" s="295"/>
      <c r="AM136" s="295"/>
      <c r="AN136" s="295"/>
      <c r="AO136" s="295"/>
      <c r="AP136" s="295"/>
      <c r="AQ136" s="295"/>
      <c r="AR136" s="296"/>
      <c r="AS136" s="295"/>
      <c r="AT136" s="296"/>
      <c r="AU136" s="296"/>
      <c r="AV136" s="296"/>
      <c r="AW136" s="296"/>
      <c r="AX136" s="296"/>
      <c r="AY136" s="296"/>
      <c r="AZ136" s="296"/>
      <c r="BA136" s="296"/>
      <c r="BB136" s="296"/>
      <c r="BC136" s="296"/>
      <c r="BD136" s="296"/>
      <c r="BE136" s="293"/>
    </row>
    <row r="137" spans="5:57" s="22" customFormat="1">
      <c r="E137" s="294"/>
      <c r="G137" s="294"/>
      <c r="I137" s="294"/>
      <c r="J137" s="294"/>
      <c r="K137" s="294"/>
      <c r="L137" s="294"/>
      <c r="N137" s="339"/>
      <c r="O137" s="294"/>
      <c r="P137" s="341"/>
      <c r="X137" s="293"/>
      <c r="Y137" s="293"/>
      <c r="Z137" s="294"/>
      <c r="AA137" s="294"/>
      <c r="AB137" s="295"/>
      <c r="AC137" s="295"/>
      <c r="AD137" s="295"/>
      <c r="AE137" s="295"/>
      <c r="AF137" s="295"/>
      <c r="AG137" s="295"/>
      <c r="AH137" s="296"/>
      <c r="AI137" s="295"/>
      <c r="AJ137" s="295"/>
      <c r="AK137" s="295"/>
      <c r="AL137" s="295"/>
      <c r="AM137" s="295"/>
      <c r="AN137" s="295"/>
      <c r="AO137" s="295"/>
      <c r="AP137" s="295"/>
      <c r="AQ137" s="295"/>
      <c r="AR137" s="296"/>
      <c r="AS137" s="295"/>
      <c r="AT137" s="296"/>
      <c r="AU137" s="296"/>
      <c r="AV137" s="296"/>
      <c r="AW137" s="296"/>
      <c r="AX137" s="296"/>
      <c r="AY137" s="296"/>
      <c r="AZ137" s="296"/>
      <c r="BA137" s="296"/>
      <c r="BB137" s="296"/>
      <c r="BC137" s="296"/>
      <c r="BD137" s="296"/>
      <c r="BE137" s="293"/>
    </row>
    <row r="138" spans="5:57" s="22" customFormat="1">
      <c r="E138" s="294"/>
      <c r="G138" s="294"/>
      <c r="I138" s="294"/>
      <c r="J138" s="294"/>
      <c r="K138" s="294"/>
      <c r="L138" s="294"/>
      <c r="N138" s="339"/>
      <c r="O138" s="294"/>
      <c r="P138" s="341"/>
      <c r="X138" s="293"/>
      <c r="Y138" s="293"/>
      <c r="Z138" s="294"/>
      <c r="AA138" s="294"/>
      <c r="AB138" s="295"/>
      <c r="AC138" s="295"/>
      <c r="AD138" s="295"/>
      <c r="AE138" s="295"/>
      <c r="AF138" s="295"/>
      <c r="AG138" s="295"/>
      <c r="AH138" s="296"/>
      <c r="AI138" s="295"/>
      <c r="AJ138" s="295"/>
      <c r="AK138" s="295"/>
      <c r="AL138" s="295"/>
      <c r="AM138" s="295"/>
      <c r="AN138" s="295"/>
      <c r="AO138" s="295"/>
      <c r="AP138" s="295"/>
      <c r="AQ138" s="295"/>
      <c r="AR138" s="296"/>
      <c r="AS138" s="295"/>
      <c r="AT138" s="296"/>
      <c r="AU138" s="296"/>
      <c r="AV138" s="296"/>
      <c r="AW138" s="296"/>
      <c r="AX138" s="296"/>
      <c r="AY138" s="296"/>
      <c r="AZ138" s="296"/>
      <c r="BA138" s="296"/>
      <c r="BB138" s="296"/>
      <c r="BC138" s="296"/>
      <c r="BD138" s="296"/>
      <c r="BE138" s="293"/>
    </row>
    <row r="139" spans="5:57" s="22" customFormat="1">
      <c r="E139" s="294"/>
      <c r="G139" s="294"/>
      <c r="I139" s="294"/>
      <c r="J139" s="294"/>
      <c r="K139" s="294"/>
      <c r="L139" s="294"/>
      <c r="N139" s="339"/>
      <c r="O139" s="294"/>
      <c r="P139" s="341"/>
      <c r="X139" s="293"/>
      <c r="Y139" s="293"/>
      <c r="Z139" s="294"/>
      <c r="AA139" s="294"/>
      <c r="AB139" s="295"/>
      <c r="AC139" s="295"/>
      <c r="AD139" s="295"/>
      <c r="AE139" s="295"/>
      <c r="AF139" s="295"/>
      <c r="AG139" s="295"/>
      <c r="AH139" s="296"/>
      <c r="AI139" s="295"/>
      <c r="AJ139" s="295"/>
      <c r="AK139" s="295"/>
      <c r="AL139" s="295"/>
      <c r="AM139" s="295"/>
      <c r="AN139" s="295"/>
      <c r="AO139" s="295"/>
      <c r="AP139" s="295"/>
      <c r="AQ139" s="295"/>
      <c r="AR139" s="296"/>
      <c r="AS139" s="295"/>
      <c r="AT139" s="296"/>
      <c r="AU139" s="296"/>
      <c r="AV139" s="296"/>
      <c r="AW139" s="296"/>
      <c r="AX139" s="296"/>
      <c r="AY139" s="296"/>
      <c r="AZ139" s="296"/>
      <c r="BA139" s="296"/>
      <c r="BB139" s="296"/>
      <c r="BC139" s="296"/>
      <c r="BD139" s="296"/>
      <c r="BE139" s="293"/>
    </row>
    <row r="140" spans="5:57" s="22" customFormat="1">
      <c r="E140" s="294"/>
      <c r="G140" s="294"/>
      <c r="I140" s="294"/>
      <c r="J140" s="294"/>
      <c r="K140" s="294"/>
      <c r="L140" s="294"/>
      <c r="N140" s="339"/>
      <c r="O140" s="294"/>
      <c r="P140" s="341"/>
      <c r="X140" s="293"/>
      <c r="Y140" s="293"/>
      <c r="Z140" s="294"/>
      <c r="AA140" s="294"/>
      <c r="AB140" s="295"/>
      <c r="AC140" s="295"/>
      <c r="AD140" s="295"/>
      <c r="AE140" s="295"/>
      <c r="AF140" s="295"/>
      <c r="AG140" s="295"/>
      <c r="AH140" s="296"/>
      <c r="AI140" s="295"/>
      <c r="AJ140" s="295"/>
      <c r="AK140" s="295"/>
      <c r="AL140" s="295"/>
      <c r="AM140" s="295"/>
      <c r="AN140" s="295"/>
      <c r="AO140" s="295"/>
      <c r="AP140" s="295"/>
      <c r="AQ140" s="295"/>
      <c r="AR140" s="296"/>
      <c r="AS140" s="295"/>
      <c r="AT140" s="296"/>
      <c r="AU140" s="296"/>
      <c r="AV140" s="296"/>
      <c r="AW140" s="296"/>
      <c r="AX140" s="296"/>
      <c r="AY140" s="296"/>
      <c r="AZ140" s="296"/>
      <c r="BA140" s="296"/>
      <c r="BB140" s="296"/>
      <c r="BC140" s="296"/>
      <c r="BD140" s="296"/>
      <c r="BE140" s="293"/>
    </row>
    <row r="141" spans="5:57" s="22" customFormat="1">
      <c r="E141" s="294"/>
      <c r="G141" s="294"/>
      <c r="I141" s="294"/>
      <c r="J141" s="294"/>
      <c r="K141" s="294"/>
      <c r="L141" s="294"/>
      <c r="N141" s="339"/>
      <c r="O141" s="294"/>
      <c r="P141" s="341"/>
      <c r="X141" s="293"/>
      <c r="Y141" s="293"/>
      <c r="Z141" s="294"/>
      <c r="AA141" s="294"/>
      <c r="AB141" s="295"/>
      <c r="AC141" s="295"/>
      <c r="AD141" s="295"/>
      <c r="AE141" s="295"/>
      <c r="AF141" s="295"/>
      <c r="AG141" s="295"/>
      <c r="AH141" s="296"/>
      <c r="AI141" s="295"/>
      <c r="AJ141" s="295"/>
      <c r="AK141" s="295"/>
      <c r="AL141" s="295"/>
      <c r="AM141" s="295"/>
      <c r="AN141" s="295"/>
      <c r="AO141" s="295"/>
      <c r="AP141" s="295"/>
      <c r="AQ141" s="295"/>
      <c r="AR141" s="296"/>
      <c r="AS141" s="295"/>
      <c r="AT141" s="296"/>
      <c r="AU141" s="296"/>
      <c r="AV141" s="296"/>
      <c r="AW141" s="296"/>
      <c r="AX141" s="296"/>
      <c r="AY141" s="296"/>
      <c r="AZ141" s="296"/>
      <c r="BA141" s="296"/>
      <c r="BB141" s="296"/>
      <c r="BC141" s="296"/>
      <c r="BD141" s="296"/>
      <c r="BE141" s="293"/>
    </row>
    <row r="142" spans="5:57" s="22" customFormat="1">
      <c r="E142" s="294"/>
      <c r="G142" s="294"/>
      <c r="I142" s="294"/>
      <c r="J142" s="294"/>
      <c r="K142" s="294"/>
      <c r="L142" s="294"/>
      <c r="N142" s="339"/>
      <c r="O142" s="294"/>
      <c r="P142" s="341"/>
      <c r="X142" s="293"/>
      <c r="Y142" s="293"/>
      <c r="Z142" s="294"/>
      <c r="AA142" s="294"/>
      <c r="AB142" s="295"/>
      <c r="AC142" s="295"/>
      <c r="AD142" s="295"/>
      <c r="AE142" s="295"/>
      <c r="AF142" s="295"/>
      <c r="AG142" s="295"/>
      <c r="AH142" s="296"/>
      <c r="AI142" s="295"/>
      <c r="AJ142" s="295"/>
      <c r="AK142" s="295"/>
      <c r="AL142" s="295"/>
      <c r="AM142" s="295"/>
      <c r="AN142" s="295"/>
      <c r="AO142" s="295"/>
      <c r="AP142" s="295"/>
      <c r="AQ142" s="295"/>
      <c r="AR142" s="296"/>
      <c r="AS142" s="295"/>
      <c r="AT142" s="296"/>
      <c r="AU142" s="296"/>
      <c r="AV142" s="296"/>
      <c r="AW142" s="296"/>
      <c r="AX142" s="296"/>
      <c r="AY142" s="296"/>
      <c r="AZ142" s="296"/>
      <c r="BA142" s="296"/>
      <c r="BB142" s="296"/>
      <c r="BC142" s="296"/>
      <c r="BD142" s="296"/>
      <c r="BE142" s="293"/>
    </row>
    <row r="143" spans="5:57" s="22" customFormat="1">
      <c r="E143" s="294"/>
      <c r="G143" s="294"/>
      <c r="I143" s="294"/>
      <c r="J143" s="294"/>
      <c r="K143" s="294"/>
      <c r="L143" s="294"/>
      <c r="N143" s="339"/>
      <c r="O143" s="294"/>
      <c r="P143" s="341"/>
      <c r="X143" s="293"/>
      <c r="Y143" s="293"/>
      <c r="Z143" s="294"/>
      <c r="AA143" s="294"/>
      <c r="AB143" s="295"/>
      <c r="AC143" s="295"/>
      <c r="AD143" s="295"/>
      <c r="AE143" s="295"/>
      <c r="AF143" s="295"/>
      <c r="AG143" s="295"/>
      <c r="AH143" s="296"/>
      <c r="AI143" s="295"/>
      <c r="AJ143" s="295"/>
      <c r="AK143" s="295"/>
      <c r="AL143" s="295"/>
      <c r="AM143" s="295"/>
      <c r="AN143" s="295"/>
      <c r="AO143" s="295"/>
      <c r="AP143" s="295"/>
      <c r="AQ143" s="295"/>
      <c r="AR143" s="296"/>
      <c r="AS143" s="295"/>
      <c r="AT143" s="296"/>
      <c r="AU143" s="296"/>
      <c r="AV143" s="296"/>
      <c r="AW143" s="296"/>
      <c r="AX143" s="296"/>
      <c r="AY143" s="296"/>
      <c r="AZ143" s="296"/>
      <c r="BA143" s="296"/>
      <c r="BB143" s="296"/>
      <c r="BC143" s="296"/>
      <c r="BD143" s="296"/>
      <c r="BE143" s="293"/>
    </row>
    <row r="144" spans="5:57" s="22" customFormat="1">
      <c r="E144" s="294"/>
      <c r="G144" s="294"/>
      <c r="I144" s="294"/>
      <c r="J144" s="294"/>
      <c r="K144" s="294"/>
      <c r="L144" s="294"/>
      <c r="N144" s="339"/>
      <c r="O144" s="294"/>
      <c r="P144" s="341"/>
      <c r="X144" s="293"/>
      <c r="Y144" s="293"/>
      <c r="Z144" s="294"/>
      <c r="AA144" s="294"/>
      <c r="AB144" s="295"/>
      <c r="AC144" s="295"/>
      <c r="AD144" s="295"/>
      <c r="AE144" s="295"/>
      <c r="AF144" s="295"/>
      <c r="AG144" s="295"/>
      <c r="AH144" s="296"/>
      <c r="AI144" s="295"/>
      <c r="AJ144" s="295"/>
      <c r="AK144" s="295"/>
      <c r="AL144" s="295"/>
      <c r="AM144" s="295"/>
      <c r="AN144" s="295"/>
      <c r="AO144" s="295"/>
      <c r="AP144" s="295"/>
      <c r="AQ144" s="295"/>
      <c r="AR144" s="296"/>
      <c r="AS144" s="295"/>
      <c r="AT144" s="296"/>
      <c r="AU144" s="296"/>
      <c r="AV144" s="296"/>
      <c r="AW144" s="296"/>
      <c r="AX144" s="296"/>
      <c r="AY144" s="296"/>
      <c r="AZ144" s="296"/>
      <c r="BA144" s="296"/>
      <c r="BB144" s="296"/>
      <c r="BC144" s="296"/>
      <c r="BD144" s="296"/>
      <c r="BE144" s="293"/>
    </row>
    <row r="145" spans="5:57" s="22" customFormat="1">
      <c r="E145" s="294"/>
      <c r="G145" s="294"/>
      <c r="I145" s="294"/>
      <c r="J145" s="294"/>
      <c r="K145" s="294"/>
      <c r="L145" s="294"/>
      <c r="N145" s="339"/>
      <c r="O145" s="294"/>
      <c r="P145" s="341"/>
      <c r="X145" s="293"/>
      <c r="Y145" s="293"/>
      <c r="Z145" s="294"/>
      <c r="AA145" s="294"/>
      <c r="AB145" s="295"/>
      <c r="AC145" s="295"/>
      <c r="AD145" s="295"/>
      <c r="AE145" s="295"/>
      <c r="AF145" s="295"/>
      <c r="AG145" s="295"/>
      <c r="AH145" s="296"/>
      <c r="AI145" s="295"/>
      <c r="AJ145" s="295"/>
      <c r="AK145" s="295"/>
      <c r="AL145" s="295"/>
      <c r="AM145" s="295"/>
      <c r="AN145" s="295"/>
      <c r="AO145" s="295"/>
      <c r="AP145" s="295"/>
      <c r="AQ145" s="295"/>
      <c r="AR145" s="296"/>
      <c r="AS145" s="295"/>
      <c r="AT145" s="296"/>
      <c r="AU145" s="296"/>
      <c r="AV145" s="296"/>
      <c r="AW145" s="296"/>
      <c r="AX145" s="296"/>
      <c r="AY145" s="296"/>
      <c r="AZ145" s="296"/>
      <c r="BA145" s="296"/>
      <c r="BB145" s="296"/>
      <c r="BC145" s="296"/>
      <c r="BD145" s="296"/>
      <c r="BE145" s="293"/>
    </row>
    <row r="146" spans="5:57" s="22" customFormat="1">
      <c r="E146" s="294"/>
      <c r="G146" s="294"/>
      <c r="I146" s="294"/>
      <c r="J146" s="294"/>
      <c r="K146" s="294"/>
      <c r="L146" s="294"/>
      <c r="N146" s="339"/>
      <c r="O146" s="294"/>
      <c r="P146" s="341"/>
      <c r="X146" s="293"/>
      <c r="Y146" s="293"/>
      <c r="Z146" s="294"/>
      <c r="AA146" s="294"/>
      <c r="AB146" s="295"/>
      <c r="AC146" s="295"/>
      <c r="AD146" s="295"/>
      <c r="AE146" s="295"/>
      <c r="AF146" s="295"/>
      <c r="AG146" s="295"/>
      <c r="AH146" s="296"/>
      <c r="AI146" s="295"/>
      <c r="AJ146" s="295"/>
      <c r="AK146" s="295"/>
      <c r="AL146" s="295"/>
      <c r="AM146" s="295"/>
      <c r="AN146" s="295"/>
      <c r="AO146" s="295"/>
      <c r="AP146" s="295"/>
      <c r="AQ146" s="295"/>
      <c r="AR146" s="296"/>
      <c r="AS146" s="295"/>
      <c r="AT146" s="296"/>
      <c r="AU146" s="296"/>
      <c r="AV146" s="296"/>
      <c r="AW146" s="296"/>
      <c r="AX146" s="296"/>
      <c r="AY146" s="296"/>
      <c r="AZ146" s="296"/>
      <c r="BA146" s="296"/>
      <c r="BB146" s="296"/>
      <c r="BC146" s="296"/>
      <c r="BD146" s="296"/>
      <c r="BE146" s="293"/>
    </row>
    <row r="147" spans="5:57" s="22" customFormat="1">
      <c r="E147" s="294"/>
      <c r="G147" s="294"/>
      <c r="I147" s="294"/>
      <c r="J147" s="294"/>
      <c r="K147" s="294"/>
      <c r="L147" s="294"/>
      <c r="N147" s="339"/>
      <c r="O147" s="294"/>
      <c r="P147" s="341"/>
      <c r="X147" s="293"/>
      <c r="Y147" s="293"/>
      <c r="Z147" s="294"/>
      <c r="AA147" s="294"/>
      <c r="AB147" s="295"/>
      <c r="AC147" s="295"/>
      <c r="AD147" s="295"/>
      <c r="AE147" s="295"/>
      <c r="AF147" s="295"/>
      <c r="AG147" s="295"/>
      <c r="AH147" s="296"/>
      <c r="AI147" s="295"/>
      <c r="AJ147" s="295"/>
      <c r="AK147" s="295"/>
      <c r="AL147" s="295"/>
      <c r="AM147" s="295"/>
      <c r="AN147" s="295"/>
      <c r="AO147" s="295"/>
      <c r="AP147" s="295"/>
      <c r="AQ147" s="295"/>
      <c r="AR147" s="296"/>
      <c r="AS147" s="295"/>
      <c r="AT147" s="296"/>
      <c r="AU147" s="296"/>
      <c r="AV147" s="296"/>
      <c r="AW147" s="296"/>
      <c r="AX147" s="296"/>
      <c r="AY147" s="296"/>
      <c r="AZ147" s="296"/>
      <c r="BA147" s="296"/>
      <c r="BB147" s="296"/>
      <c r="BC147" s="296"/>
      <c r="BD147" s="296"/>
      <c r="BE147" s="293"/>
    </row>
    <row r="148" spans="5:57" s="22" customFormat="1">
      <c r="E148" s="294"/>
      <c r="G148" s="294"/>
      <c r="I148" s="294"/>
      <c r="J148" s="294"/>
      <c r="K148" s="294"/>
      <c r="L148" s="294"/>
      <c r="N148" s="339"/>
      <c r="O148" s="294"/>
      <c r="P148" s="341"/>
      <c r="X148" s="293"/>
      <c r="Y148" s="293"/>
      <c r="Z148" s="294"/>
      <c r="AA148" s="294"/>
      <c r="AB148" s="295"/>
      <c r="AC148" s="295"/>
      <c r="AD148" s="295"/>
      <c r="AE148" s="295"/>
      <c r="AF148" s="295"/>
      <c r="AG148" s="295"/>
      <c r="AH148" s="296"/>
      <c r="AI148" s="295"/>
      <c r="AJ148" s="295"/>
      <c r="AK148" s="295"/>
      <c r="AL148" s="295"/>
      <c r="AM148" s="295"/>
      <c r="AN148" s="295"/>
      <c r="AO148" s="295"/>
      <c r="AP148" s="295"/>
      <c r="AQ148" s="295"/>
      <c r="AR148" s="296"/>
      <c r="AS148" s="295"/>
      <c r="AT148" s="296"/>
      <c r="AU148" s="296"/>
      <c r="AV148" s="296"/>
      <c r="AW148" s="296"/>
      <c r="AX148" s="296"/>
      <c r="AY148" s="296"/>
      <c r="AZ148" s="296"/>
      <c r="BA148" s="296"/>
      <c r="BB148" s="296"/>
      <c r="BC148" s="296"/>
      <c r="BD148" s="296"/>
      <c r="BE148" s="293"/>
    </row>
    <row r="149" spans="5:57" s="22" customFormat="1">
      <c r="E149" s="294"/>
      <c r="G149" s="294"/>
      <c r="I149" s="294"/>
      <c r="J149" s="294"/>
      <c r="K149" s="294"/>
      <c r="L149" s="294"/>
      <c r="N149" s="339"/>
      <c r="O149" s="294"/>
      <c r="P149" s="341"/>
      <c r="X149" s="293"/>
      <c r="Y149" s="293"/>
      <c r="Z149" s="294"/>
      <c r="AA149" s="294"/>
      <c r="AB149" s="295"/>
      <c r="AC149" s="295"/>
      <c r="AD149" s="295"/>
      <c r="AE149" s="295"/>
      <c r="AF149" s="295"/>
      <c r="AG149" s="295"/>
      <c r="AH149" s="296"/>
      <c r="AI149" s="295"/>
      <c r="AJ149" s="295"/>
      <c r="AK149" s="295"/>
      <c r="AL149" s="295"/>
      <c r="AM149" s="295"/>
      <c r="AN149" s="295"/>
      <c r="AO149" s="295"/>
      <c r="AP149" s="295"/>
      <c r="AQ149" s="295"/>
      <c r="AR149" s="296"/>
      <c r="AS149" s="295"/>
      <c r="AT149" s="296"/>
      <c r="AU149" s="296"/>
      <c r="AV149" s="296"/>
      <c r="AW149" s="296"/>
      <c r="AX149" s="296"/>
      <c r="AY149" s="296"/>
      <c r="AZ149" s="296"/>
      <c r="BA149" s="296"/>
      <c r="BB149" s="296"/>
      <c r="BC149" s="296"/>
      <c r="BD149" s="296"/>
      <c r="BE149" s="293"/>
    </row>
    <row r="150" spans="5:57" s="22" customFormat="1">
      <c r="E150" s="294"/>
      <c r="G150" s="294"/>
      <c r="I150" s="294"/>
      <c r="J150" s="294"/>
      <c r="K150" s="294"/>
      <c r="L150" s="294"/>
      <c r="N150" s="339"/>
      <c r="O150" s="294"/>
      <c r="P150" s="341"/>
      <c r="X150" s="293"/>
      <c r="Y150" s="293"/>
      <c r="Z150" s="294"/>
      <c r="AA150" s="294"/>
      <c r="AB150" s="295"/>
      <c r="AC150" s="295"/>
      <c r="AD150" s="295"/>
      <c r="AE150" s="295"/>
      <c r="AF150" s="295"/>
      <c r="AG150" s="295"/>
      <c r="AH150" s="296"/>
      <c r="AI150" s="295"/>
      <c r="AJ150" s="295"/>
      <c r="AK150" s="295"/>
      <c r="AL150" s="295"/>
      <c r="AM150" s="295"/>
      <c r="AN150" s="295"/>
      <c r="AO150" s="295"/>
      <c r="AP150" s="295"/>
      <c r="AQ150" s="295"/>
      <c r="AR150" s="296"/>
      <c r="AS150" s="295"/>
      <c r="AT150" s="296"/>
      <c r="AU150" s="296"/>
      <c r="AV150" s="296"/>
      <c r="AW150" s="296"/>
      <c r="AX150" s="296"/>
      <c r="AY150" s="296"/>
      <c r="AZ150" s="296"/>
      <c r="BA150" s="296"/>
      <c r="BB150" s="296"/>
      <c r="BC150" s="296"/>
      <c r="BD150" s="296"/>
      <c r="BE150" s="293"/>
    </row>
    <row r="151" spans="5:57" s="22" customFormat="1">
      <c r="E151" s="294"/>
      <c r="G151" s="294"/>
      <c r="I151" s="294"/>
      <c r="J151" s="294"/>
      <c r="K151" s="294"/>
      <c r="L151" s="294"/>
      <c r="N151" s="339"/>
      <c r="O151" s="294"/>
      <c r="P151" s="341"/>
      <c r="X151" s="293"/>
      <c r="Y151" s="293"/>
      <c r="Z151" s="294"/>
      <c r="AA151" s="294"/>
      <c r="AB151" s="295"/>
      <c r="AC151" s="295"/>
      <c r="AD151" s="295"/>
      <c r="AE151" s="295"/>
      <c r="AF151" s="295"/>
      <c r="AG151" s="295"/>
      <c r="AH151" s="296"/>
      <c r="AI151" s="295"/>
      <c r="AJ151" s="295"/>
      <c r="AK151" s="295"/>
      <c r="AL151" s="295"/>
      <c r="AM151" s="295"/>
      <c r="AN151" s="295"/>
      <c r="AO151" s="295"/>
      <c r="AP151" s="295"/>
      <c r="AQ151" s="295"/>
      <c r="AR151" s="296"/>
      <c r="AS151" s="295"/>
      <c r="AT151" s="296"/>
      <c r="AU151" s="296"/>
      <c r="AV151" s="296"/>
      <c r="AW151" s="296"/>
      <c r="AX151" s="296"/>
      <c r="AY151" s="296"/>
      <c r="AZ151" s="296"/>
      <c r="BA151" s="296"/>
      <c r="BB151" s="296"/>
      <c r="BC151" s="296"/>
      <c r="BD151" s="296"/>
      <c r="BE151" s="293"/>
    </row>
    <row r="152" spans="5:57" s="22" customFormat="1">
      <c r="E152" s="294"/>
      <c r="G152" s="294"/>
      <c r="I152" s="294"/>
      <c r="J152" s="294"/>
      <c r="K152" s="294"/>
      <c r="L152" s="294"/>
      <c r="N152" s="339"/>
      <c r="O152" s="294"/>
      <c r="P152" s="341"/>
      <c r="X152" s="293"/>
      <c r="Y152" s="293"/>
      <c r="Z152" s="294"/>
      <c r="AA152" s="294"/>
      <c r="AB152" s="295"/>
      <c r="AC152" s="295"/>
      <c r="AD152" s="295"/>
      <c r="AE152" s="295"/>
      <c r="AF152" s="295"/>
      <c r="AG152" s="295"/>
      <c r="AH152" s="296"/>
      <c r="AI152" s="295"/>
      <c r="AJ152" s="295"/>
      <c r="AK152" s="295"/>
      <c r="AL152" s="295"/>
      <c r="AM152" s="295"/>
      <c r="AN152" s="295"/>
      <c r="AO152" s="295"/>
      <c r="AP152" s="295"/>
      <c r="AQ152" s="295"/>
      <c r="AR152" s="296"/>
      <c r="AS152" s="295"/>
      <c r="AT152" s="296"/>
      <c r="AU152" s="296"/>
      <c r="AV152" s="296"/>
      <c r="AW152" s="296"/>
      <c r="AX152" s="296"/>
      <c r="AY152" s="296"/>
      <c r="AZ152" s="296"/>
      <c r="BA152" s="296"/>
      <c r="BB152" s="296"/>
      <c r="BC152" s="296"/>
      <c r="BD152" s="296"/>
      <c r="BE152" s="293"/>
    </row>
    <row r="153" spans="5:57" s="22" customFormat="1">
      <c r="E153" s="294"/>
      <c r="G153" s="294"/>
      <c r="I153" s="294"/>
      <c r="J153" s="294"/>
      <c r="K153" s="294"/>
      <c r="L153" s="294"/>
      <c r="N153" s="339"/>
      <c r="O153" s="294"/>
      <c r="P153" s="341"/>
      <c r="X153" s="293"/>
      <c r="Y153" s="293"/>
      <c r="Z153" s="294"/>
      <c r="AA153" s="294"/>
      <c r="AB153" s="295"/>
      <c r="AC153" s="295"/>
      <c r="AD153" s="295"/>
      <c r="AE153" s="295"/>
      <c r="AF153" s="295"/>
      <c r="AG153" s="295"/>
      <c r="AH153" s="296"/>
      <c r="AI153" s="295"/>
      <c r="AJ153" s="295"/>
      <c r="AK153" s="295"/>
      <c r="AL153" s="295"/>
      <c r="AM153" s="295"/>
      <c r="AN153" s="295"/>
      <c r="AO153" s="295"/>
      <c r="AP153" s="295"/>
      <c r="AQ153" s="295"/>
      <c r="AR153" s="296"/>
      <c r="AS153" s="295"/>
      <c r="AT153" s="296"/>
      <c r="AU153" s="296"/>
      <c r="AV153" s="296"/>
      <c r="AW153" s="296"/>
      <c r="AX153" s="296"/>
      <c r="AY153" s="296"/>
      <c r="AZ153" s="296"/>
      <c r="BA153" s="296"/>
      <c r="BB153" s="296"/>
      <c r="BC153" s="296"/>
      <c r="BD153" s="296"/>
      <c r="BE153" s="293"/>
    </row>
    <row r="154" spans="5:57" s="22" customFormat="1">
      <c r="E154" s="294"/>
      <c r="G154" s="294"/>
      <c r="I154" s="294"/>
      <c r="J154" s="294"/>
      <c r="K154" s="294"/>
      <c r="L154" s="294"/>
      <c r="N154" s="339"/>
      <c r="O154" s="294"/>
      <c r="P154" s="341"/>
      <c r="X154" s="293"/>
      <c r="Y154" s="293"/>
      <c r="Z154" s="294"/>
      <c r="AA154" s="294"/>
      <c r="AB154" s="295"/>
      <c r="AC154" s="295"/>
      <c r="AD154" s="295"/>
      <c r="AE154" s="295"/>
      <c r="AF154" s="295"/>
      <c r="AG154" s="295"/>
      <c r="AH154" s="296"/>
      <c r="AI154" s="295"/>
      <c r="AJ154" s="295"/>
      <c r="AK154" s="295"/>
      <c r="AL154" s="295"/>
      <c r="AM154" s="295"/>
      <c r="AN154" s="295"/>
      <c r="AO154" s="295"/>
      <c r="AP154" s="295"/>
      <c r="AQ154" s="295"/>
      <c r="AR154" s="296"/>
      <c r="AS154" s="295"/>
      <c r="AT154" s="296"/>
      <c r="AU154" s="296"/>
      <c r="AV154" s="296"/>
      <c r="AW154" s="296"/>
      <c r="AX154" s="296"/>
      <c r="AY154" s="296"/>
      <c r="AZ154" s="296"/>
      <c r="BA154" s="296"/>
      <c r="BB154" s="296"/>
      <c r="BC154" s="296"/>
      <c r="BD154" s="296"/>
      <c r="BE154" s="293"/>
    </row>
    <row r="155" spans="5:57" s="22" customFormat="1">
      <c r="E155" s="294"/>
      <c r="G155" s="294"/>
      <c r="I155" s="294"/>
      <c r="J155" s="294"/>
      <c r="K155" s="294"/>
      <c r="L155" s="294"/>
      <c r="N155" s="339"/>
      <c r="O155" s="294"/>
      <c r="P155" s="341"/>
      <c r="X155" s="293"/>
      <c r="Y155" s="293"/>
      <c r="Z155" s="294"/>
      <c r="AA155" s="294"/>
      <c r="AB155" s="295"/>
      <c r="AC155" s="295"/>
      <c r="AD155" s="295"/>
      <c r="AE155" s="295"/>
      <c r="AF155" s="295"/>
      <c r="AG155" s="295"/>
      <c r="AH155" s="296"/>
      <c r="AI155" s="295"/>
      <c r="AJ155" s="295"/>
      <c r="AK155" s="295"/>
      <c r="AL155" s="295"/>
      <c r="AM155" s="295"/>
      <c r="AN155" s="295"/>
      <c r="AO155" s="295"/>
      <c r="AP155" s="295"/>
      <c r="AQ155" s="295"/>
      <c r="AR155" s="296"/>
      <c r="AS155" s="295"/>
      <c r="AT155" s="296"/>
      <c r="AU155" s="296"/>
      <c r="AV155" s="296"/>
      <c r="AW155" s="296"/>
      <c r="AX155" s="296"/>
      <c r="AY155" s="296"/>
      <c r="AZ155" s="296"/>
      <c r="BA155" s="296"/>
      <c r="BB155" s="296"/>
      <c r="BC155" s="296"/>
      <c r="BD155" s="296"/>
      <c r="BE155" s="293"/>
    </row>
    <row r="156" spans="5:57" s="22" customFormat="1">
      <c r="E156" s="294"/>
      <c r="G156" s="294"/>
      <c r="I156" s="294"/>
      <c r="J156" s="294"/>
      <c r="K156" s="294"/>
      <c r="L156" s="294"/>
      <c r="N156" s="339"/>
      <c r="O156" s="294"/>
      <c r="P156" s="341"/>
      <c r="X156" s="293"/>
      <c r="Y156" s="293"/>
      <c r="Z156" s="294"/>
      <c r="AA156" s="294"/>
      <c r="AB156" s="295"/>
      <c r="AC156" s="295"/>
      <c r="AD156" s="295"/>
      <c r="AE156" s="295"/>
      <c r="AF156" s="295"/>
      <c r="AG156" s="295"/>
      <c r="AH156" s="296"/>
      <c r="AI156" s="295"/>
      <c r="AJ156" s="295"/>
      <c r="AK156" s="295"/>
      <c r="AL156" s="295"/>
      <c r="AM156" s="295"/>
      <c r="AN156" s="295"/>
      <c r="AO156" s="295"/>
      <c r="AP156" s="295"/>
      <c r="AQ156" s="295"/>
      <c r="AR156" s="296"/>
      <c r="AS156" s="295"/>
      <c r="AT156" s="296"/>
      <c r="AU156" s="296"/>
      <c r="AV156" s="296"/>
      <c r="AW156" s="296"/>
      <c r="AX156" s="296"/>
      <c r="AY156" s="296"/>
      <c r="AZ156" s="296"/>
      <c r="BA156" s="296"/>
      <c r="BB156" s="296"/>
      <c r="BC156" s="296"/>
      <c r="BD156" s="296"/>
      <c r="BE156" s="293"/>
    </row>
    <row r="157" spans="5:57" s="22" customFormat="1">
      <c r="E157" s="294"/>
      <c r="G157" s="294"/>
      <c r="I157" s="294"/>
      <c r="J157" s="294"/>
      <c r="K157" s="294"/>
      <c r="L157" s="294"/>
      <c r="N157" s="339"/>
      <c r="O157" s="294"/>
      <c r="P157" s="341"/>
      <c r="X157" s="293"/>
      <c r="Y157" s="293"/>
      <c r="Z157" s="294"/>
      <c r="AA157" s="294"/>
      <c r="AB157" s="295"/>
      <c r="AC157" s="295"/>
      <c r="AD157" s="295"/>
      <c r="AE157" s="295"/>
      <c r="AF157" s="295"/>
      <c r="AG157" s="295"/>
      <c r="AH157" s="296"/>
      <c r="AI157" s="295"/>
      <c r="AJ157" s="295"/>
      <c r="AK157" s="295"/>
      <c r="AL157" s="295"/>
      <c r="AM157" s="295"/>
      <c r="AN157" s="295"/>
      <c r="AO157" s="295"/>
      <c r="AP157" s="295"/>
      <c r="AQ157" s="295"/>
      <c r="AR157" s="296"/>
      <c r="AS157" s="295"/>
      <c r="AT157" s="296"/>
      <c r="AU157" s="296"/>
      <c r="AV157" s="296"/>
      <c r="AW157" s="296"/>
      <c r="AX157" s="296"/>
      <c r="AY157" s="296"/>
      <c r="AZ157" s="296"/>
      <c r="BA157" s="296"/>
      <c r="BB157" s="296"/>
      <c r="BC157" s="296"/>
      <c r="BD157" s="296"/>
      <c r="BE157" s="293"/>
    </row>
    <row r="158" spans="5:57" s="22" customFormat="1">
      <c r="E158" s="294"/>
      <c r="G158" s="294"/>
      <c r="I158" s="294"/>
      <c r="J158" s="294"/>
      <c r="K158" s="294"/>
      <c r="L158" s="294"/>
      <c r="N158" s="339"/>
      <c r="O158" s="294"/>
      <c r="P158" s="341"/>
      <c r="X158" s="293"/>
      <c r="Y158" s="293"/>
      <c r="Z158" s="294"/>
      <c r="AA158" s="294"/>
      <c r="AB158" s="295"/>
      <c r="AC158" s="295"/>
      <c r="AD158" s="295"/>
      <c r="AE158" s="295"/>
      <c r="AF158" s="295"/>
      <c r="AG158" s="295"/>
      <c r="AH158" s="296"/>
      <c r="AI158" s="295"/>
      <c r="AJ158" s="295"/>
      <c r="AK158" s="295"/>
      <c r="AL158" s="295"/>
      <c r="AM158" s="295"/>
      <c r="AN158" s="295"/>
      <c r="AO158" s="295"/>
      <c r="AP158" s="295"/>
      <c r="AQ158" s="295"/>
      <c r="AR158" s="296"/>
      <c r="AS158" s="295"/>
      <c r="AT158" s="296"/>
      <c r="AU158" s="296"/>
      <c r="AV158" s="296"/>
      <c r="AW158" s="296"/>
      <c r="AX158" s="296"/>
      <c r="AY158" s="296"/>
      <c r="AZ158" s="296"/>
      <c r="BA158" s="296"/>
      <c r="BB158" s="296"/>
      <c r="BC158" s="296"/>
      <c r="BD158" s="296"/>
      <c r="BE158" s="293"/>
    </row>
    <row r="159" spans="5:57" s="22" customFormat="1">
      <c r="E159" s="294"/>
      <c r="G159" s="294"/>
      <c r="I159" s="294"/>
      <c r="J159" s="294"/>
      <c r="K159" s="294"/>
      <c r="L159" s="294"/>
      <c r="N159" s="339"/>
      <c r="O159" s="294"/>
      <c r="P159" s="341"/>
      <c r="X159" s="293"/>
      <c r="Y159" s="293"/>
      <c r="Z159" s="294"/>
      <c r="AA159" s="294"/>
      <c r="AB159" s="295"/>
      <c r="AC159" s="295"/>
      <c r="AD159" s="295"/>
      <c r="AE159" s="295"/>
      <c r="AF159" s="295"/>
      <c r="AG159" s="295"/>
      <c r="AH159" s="296"/>
      <c r="AI159" s="295"/>
      <c r="AJ159" s="295"/>
      <c r="AK159" s="295"/>
      <c r="AL159" s="295"/>
      <c r="AM159" s="295"/>
      <c r="AN159" s="295"/>
      <c r="AO159" s="295"/>
      <c r="AP159" s="295"/>
      <c r="AQ159" s="295"/>
      <c r="AR159" s="296"/>
      <c r="AS159" s="295"/>
      <c r="AT159" s="296"/>
      <c r="AU159" s="296"/>
      <c r="AV159" s="296"/>
      <c r="AW159" s="296"/>
      <c r="AX159" s="296"/>
      <c r="AY159" s="296"/>
      <c r="AZ159" s="296"/>
      <c r="BA159" s="296"/>
      <c r="BB159" s="296"/>
      <c r="BC159" s="296"/>
      <c r="BD159" s="296"/>
      <c r="BE159" s="293"/>
    </row>
    <row r="160" spans="5:57" s="22" customFormat="1">
      <c r="E160" s="294"/>
      <c r="G160" s="294"/>
      <c r="I160" s="294"/>
      <c r="J160" s="294"/>
      <c r="K160" s="294"/>
      <c r="L160" s="294"/>
      <c r="N160" s="339"/>
      <c r="O160" s="294"/>
      <c r="P160" s="341"/>
      <c r="X160" s="293"/>
      <c r="Y160" s="293"/>
      <c r="Z160" s="294"/>
      <c r="AA160" s="294"/>
      <c r="AB160" s="295"/>
      <c r="AC160" s="295"/>
      <c r="AD160" s="295"/>
      <c r="AE160" s="295"/>
      <c r="AF160" s="295"/>
      <c r="AG160" s="295"/>
      <c r="AH160" s="296"/>
      <c r="AI160" s="295"/>
      <c r="AJ160" s="295"/>
      <c r="AK160" s="295"/>
      <c r="AL160" s="295"/>
      <c r="AM160" s="295"/>
      <c r="AN160" s="295"/>
      <c r="AO160" s="295"/>
      <c r="AP160" s="295"/>
      <c r="AQ160" s="295"/>
      <c r="AR160" s="296"/>
      <c r="AS160" s="295"/>
      <c r="AT160" s="296"/>
      <c r="AU160" s="296"/>
      <c r="AV160" s="296"/>
      <c r="AW160" s="296"/>
      <c r="AX160" s="296"/>
      <c r="AY160" s="296"/>
      <c r="AZ160" s="296"/>
      <c r="BA160" s="296"/>
      <c r="BB160" s="296"/>
      <c r="BC160" s="296"/>
      <c r="BD160" s="296"/>
      <c r="BE160" s="293"/>
    </row>
    <row r="161" spans="5:57" s="22" customFormat="1">
      <c r="E161" s="294"/>
      <c r="G161" s="294"/>
      <c r="I161" s="294"/>
      <c r="J161" s="294"/>
      <c r="K161" s="294"/>
      <c r="L161" s="294"/>
      <c r="N161" s="339"/>
      <c r="O161" s="294"/>
      <c r="P161" s="341"/>
      <c r="X161" s="293"/>
      <c r="Y161" s="293"/>
      <c r="Z161" s="294"/>
      <c r="AA161" s="294"/>
      <c r="AB161" s="295"/>
      <c r="AC161" s="295"/>
      <c r="AD161" s="295"/>
      <c r="AE161" s="295"/>
      <c r="AF161" s="295"/>
      <c r="AG161" s="295"/>
      <c r="AH161" s="296"/>
      <c r="AI161" s="295"/>
      <c r="AJ161" s="295"/>
      <c r="AK161" s="295"/>
      <c r="AL161" s="295"/>
      <c r="AM161" s="295"/>
      <c r="AN161" s="295"/>
      <c r="AO161" s="295"/>
      <c r="AP161" s="295"/>
      <c r="AQ161" s="295"/>
      <c r="AR161" s="296"/>
      <c r="AS161" s="295"/>
      <c r="AT161" s="296"/>
      <c r="AU161" s="296"/>
      <c r="AV161" s="296"/>
      <c r="AW161" s="296"/>
      <c r="AX161" s="296"/>
      <c r="AY161" s="296"/>
      <c r="AZ161" s="296"/>
      <c r="BA161" s="296"/>
      <c r="BB161" s="296"/>
      <c r="BC161" s="296"/>
      <c r="BD161" s="296"/>
      <c r="BE161" s="293"/>
    </row>
    <row r="162" spans="5:57" s="22" customFormat="1">
      <c r="E162" s="294"/>
      <c r="G162" s="294"/>
      <c r="I162" s="294"/>
      <c r="J162" s="294"/>
      <c r="K162" s="294"/>
      <c r="L162" s="294"/>
      <c r="N162" s="339"/>
      <c r="O162" s="294"/>
      <c r="P162" s="341"/>
      <c r="X162" s="293"/>
      <c r="Y162" s="293"/>
      <c r="Z162" s="294"/>
      <c r="AA162" s="294"/>
      <c r="AB162" s="295"/>
      <c r="AC162" s="295"/>
      <c r="AD162" s="295"/>
      <c r="AE162" s="295"/>
      <c r="AF162" s="295"/>
      <c r="AG162" s="295"/>
      <c r="AH162" s="296"/>
      <c r="AI162" s="295"/>
      <c r="AJ162" s="295"/>
      <c r="AK162" s="295"/>
      <c r="AL162" s="295"/>
      <c r="AM162" s="295"/>
      <c r="AN162" s="295"/>
      <c r="AO162" s="295"/>
      <c r="AP162" s="295"/>
      <c r="AQ162" s="295"/>
      <c r="AR162" s="296"/>
      <c r="AS162" s="295"/>
      <c r="AT162" s="296"/>
      <c r="AU162" s="296"/>
      <c r="AV162" s="296"/>
      <c r="AW162" s="296"/>
      <c r="AX162" s="296"/>
      <c r="AY162" s="296"/>
      <c r="AZ162" s="296"/>
      <c r="BA162" s="296"/>
      <c r="BB162" s="296"/>
      <c r="BC162" s="296"/>
      <c r="BD162" s="296"/>
      <c r="BE162" s="293"/>
    </row>
    <row r="163" spans="5:57" s="22" customFormat="1">
      <c r="E163" s="294"/>
      <c r="G163" s="294"/>
      <c r="I163" s="294"/>
      <c r="J163" s="294"/>
      <c r="K163" s="294"/>
      <c r="L163" s="294"/>
      <c r="N163" s="339"/>
      <c r="O163" s="294"/>
      <c r="P163" s="341"/>
      <c r="X163" s="293"/>
      <c r="Y163" s="293"/>
      <c r="Z163" s="294"/>
      <c r="AA163" s="294"/>
      <c r="AB163" s="295"/>
      <c r="AC163" s="295"/>
      <c r="AD163" s="295"/>
      <c r="AE163" s="295"/>
      <c r="AF163" s="295"/>
      <c r="AG163" s="295"/>
      <c r="AH163" s="296"/>
      <c r="AI163" s="295"/>
      <c r="AJ163" s="295"/>
      <c r="AK163" s="295"/>
      <c r="AL163" s="295"/>
      <c r="AM163" s="295"/>
      <c r="AN163" s="295"/>
      <c r="AO163" s="295"/>
      <c r="AP163" s="295"/>
      <c r="AQ163" s="295"/>
      <c r="AR163" s="296"/>
      <c r="AS163" s="295"/>
      <c r="AT163" s="296"/>
      <c r="AU163" s="296"/>
      <c r="AV163" s="296"/>
      <c r="AW163" s="296"/>
      <c r="AX163" s="296"/>
      <c r="AY163" s="296"/>
      <c r="AZ163" s="296"/>
      <c r="BA163" s="296"/>
      <c r="BB163" s="296"/>
      <c r="BC163" s="296"/>
      <c r="BD163" s="296"/>
      <c r="BE163" s="293"/>
    </row>
    <row r="164" spans="5:57" s="22" customFormat="1">
      <c r="E164" s="294"/>
      <c r="G164" s="294"/>
      <c r="I164" s="294"/>
      <c r="J164" s="294"/>
      <c r="K164" s="294"/>
      <c r="L164" s="294"/>
      <c r="N164" s="339"/>
      <c r="O164" s="294"/>
      <c r="P164" s="341"/>
      <c r="X164" s="293"/>
      <c r="Y164" s="293"/>
      <c r="Z164" s="294"/>
      <c r="AA164" s="294"/>
      <c r="AB164" s="295"/>
      <c r="AC164" s="295"/>
      <c r="AD164" s="295"/>
      <c r="AE164" s="295"/>
      <c r="AF164" s="295"/>
      <c r="AG164" s="295"/>
      <c r="AH164" s="296"/>
      <c r="AI164" s="295"/>
      <c r="AJ164" s="295"/>
      <c r="AK164" s="295"/>
      <c r="AL164" s="295"/>
      <c r="AM164" s="295"/>
      <c r="AN164" s="295"/>
      <c r="AO164" s="295"/>
      <c r="AP164" s="295"/>
      <c r="AQ164" s="295"/>
      <c r="AR164" s="296"/>
      <c r="AS164" s="295"/>
      <c r="AT164" s="296"/>
      <c r="AU164" s="296"/>
      <c r="AV164" s="296"/>
      <c r="AW164" s="296"/>
      <c r="AX164" s="296"/>
      <c r="AY164" s="296"/>
      <c r="AZ164" s="296"/>
      <c r="BA164" s="296"/>
      <c r="BB164" s="296"/>
      <c r="BC164" s="296"/>
      <c r="BD164" s="296"/>
      <c r="BE164" s="293"/>
    </row>
    <row r="165" spans="5:57" s="22" customFormat="1">
      <c r="E165" s="294"/>
      <c r="G165" s="294"/>
      <c r="I165" s="294"/>
      <c r="J165" s="294"/>
      <c r="K165" s="294"/>
      <c r="L165" s="294"/>
      <c r="N165" s="339"/>
      <c r="O165" s="294"/>
      <c r="P165" s="341"/>
      <c r="X165" s="293"/>
      <c r="Y165" s="293"/>
      <c r="Z165" s="294"/>
      <c r="AA165" s="294"/>
      <c r="AB165" s="295"/>
      <c r="AC165" s="295"/>
      <c r="AD165" s="295"/>
      <c r="AE165" s="295"/>
      <c r="AF165" s="295"/>
      <c r="AG165" s="295"/>
      <c r="AH165" s="296"/>
      <c r="AI165" s="295"/>
      <c r="AJ165" s="295"/>
      <c r="AK165" s="295"/>
      <c r="AL165" s="295"/>
      <c r="AM165" s="295"/>
      <c r="AN165" s="295"/>
      <c r="AO165" s="295"/>
      <c r="AP165" s="295"/>
      <c r="AQ165" s="295"/>
      <c r="AR165" s="296"/>
      <c r="AS165" s="295"/>
      <c r="AT165" s="296"/>
      <c r="AU165" s="296"/>
      <c r="AV165" s="296"/>
      <c r="AW165" s="296"/>
      <c r="AX165" s="296"/>
      <c r="AY165" s="296"/>
      <c r="AZ165" s="296"/>
      <c r="BA165" s="296"/>
      <c r="BB165" s="296"/>
      <c r="BC165" s="296"/>
      <c r="BD165" s="296"/>
      <c r="BE165" s="293"/>
    </row>
    <row r="166" spans="5:57" s="22" customFormat="1">
      <c r="E166" s="294"/>
      <c r="G166" s="294"/>
      <c r="I166" s="294"/>
      <c r="J166" s="294"/>
      <c r="K166" s="294"/>
      <c r="L166" s="294"/>
      <c r="N166" s="339"/>
      <c r="O166" s="294"/>
      <c r="P166" s="341"/>
      <c r="X166" s="293"/>
      <c r="Y166" s="293"/>
      <c r="Z166" s="294"/>
      <c r="AA166" s="294"/>
      <c r="AB166" s="295"/>
      <c r="AC166" s="295"/>
      <c r="AD166" s="295"/>
      <c r="AE166" s="295"/>
      <c r="AF166" s="295"/>
      <c r="AG166" s="295"/>
      <c r="AH166" s="296"/>
      <c r="AI166" s="295"/>
      <c r="AJ166" s="295"/>
      <c r="AK166" s="295"/>
      <c r="AL166" s="295"/>
      <c r="AM166" s="295"/>
      <c r="AN166" s="295"/>
      <c r="AO166" s="295"/>
      <c r="AP166" s="295"/>
      <c r="AQ166" s="295"/>
      <c r="AR166" s="296"/>
      <c r="AS166" s="295"/>
      <c r="AT166" s="296"/>
      <c r="AU166" s="296"/>
      <c r="AV166" s="296"/>
      <c r="AW166" s="296"/>
      <c r="AX166" s="296"/>
      <c r="AY166" s="296"/>
      <c r="AZ166" s="296"/>
      <c r="BA166" s="296"/>
      <c r="BB166" s="296"/>
      <c r="BC166" s="296"/>
      <c r="BD166" s="296"/>
      <c r="BE166" s="293"/>
    </row>
    <row r="167" spans="5:57" s="22" customFormat="1">
      <c r="E167" s="294"/>
      <c r="G167" s="294"/>
      <c r="I167" s="294"/>
      <c r="J167" s="294"/>
      <c r="K167" s="294"/>
      <c r="L167" s="294"/>
      <c r="N167" s="339"/>
      <c r="O167" s="294"/>
      <c r="P167" s="341"/>
      <c r="X167" s="293"/>
      <c r="Y167" s="293"/>
      <c r="Z167" s="294"/>
      <c r="AA167" s="294"/>
      <c r="AB167" s="295"/>
      <c r="AC167" s="295"/>
      <c r="AD167" s="295"/>
      <c r="AE167" s="295"/>
      <c r="AF167" s="295"/>
      <c r="AG167" s="295"/>
      <c r="AH167" s="296"/>
      <c r="AI167" s="295"/>
      <c r="AJ167" s="295"/>
      <c r="AK167" s="295"/>
      <c r="AL167" s="295"/>
      <c r="AM167" s="295"/>
      <c r="AN167" s="295"/>
      <c r="AO167" s="295"/>
      <c r="AP167" s="295"/>
      <c r="AQ167" s="295"/>
      <c r="AR167" s="296"/>
      <c r="AS167" s="295"/>
      <c r="AT167" s="296"/>
      <c r="AU167" s="296"/>
      <c r="AV167" s="296"/>
      <c r="AW167" s="296"/>
      <c r="AX167" s="296"/>
      <c r="AY167" s="296"/>
      <c r="AZ167" s="296"/>
      <c r="BA167" s="296"/>
      <c r="BB167" s="296"/>
      <c r="BC167" s="296"/>
      <c r="BD167" s="296"/>
      <c r="BE167" s="293"/>
    </row>
    <row r="168" spans="5:57" s="22" customFormat="1">
      <c r="E168" s="294"/>
      <c r="G168" s="294"/>
      <c r="I168" s="294"/>
      <c r="J168" s="294"/>
      <c r="K168" s="294"/>
      <c r="L168" s="294"/>
      <c r="N168" s="339"/>
      <c r="O168" s="294"/>
      <c r="P168" s="341"/>
      <c r="X168" s="293"/>
      <c r="Y168" s="293"/>
      <c r="Z168" s="294"/>
      <c r="AA168" s="294"/>
      <c r="AB168" s="295"/>
      <c r="AC168" s="295"/>
      <c r="AD168" s="295"/>
      <c r="AE168" s="295"/>
      <c r="AF168" s="295"/>
      <c r="AG168" s="295"/>
      <c r="AH168" s="296"/>
      <c r="AI168" s="295"/>
      <c r="AJ168" s="295"/>
      <c r="AK168" s="295"/>
      <c r="AL168" s="295"/>
      <c r="AM168" s="295"/>
      <c r="AN168" s="295"/>
      <c r="AO168" s="295"/>
      <c r="AP168" s="295"/>
      <c r="AQ168" s="295"/>
      <c r="AR168" s="296"/>
      <c r="AS168" s="295"/>
      <c r="AT168" s="296"/>
      <c r="AU168" s="296"/>
      <c r="AV168" s="296"/>
      <c r="AW168" s="296"/>
      <c r="AX168" s="296"/>
      <c r="AY168" s="296"/>
      <c r="AZ168" s="296"/>
      <c r="BA168" s="296"/>
      <c r="BB168" s="296"/>
      <c r="BC168" s="296"/>
      <c r="BD168" s="296"/>
      <c r="BE168" s="293"/>
    </row>
    <row r="169" spans="5:57" s="22" customFormat="1">
      <c r="E169" s="294"/>
      <c r="G169" s="294"/>
      <c r="I169" s="294"/>
      <c r="J169" s="294"/>
      <c r="K169" s="294"/>
      <c r="L169" s="294"/>
      <c r="N169" s="339"/>
      <c r="O169" s="294"/>
      <c r="P169" s="341"/>
      <c r="X169" s="293"/>
      <c r="Y169" s="293"/>
      <c r="Z169" s="294"/>
      <c r="AA169" s="294"/>
      <c r="AB169" s="295"/>
      <c r="AC169" s="295"/>
      <c r="AD169" s="295"/>
      <c r="AE169" s="295"/>
      <c r="AF169" s="295"/>
      <c r="AG169" s="295"/>
      <c r="AH169" s="296"/>
      <c r="AI169" s="295"/>
      <c r="AJ169" s="295"/>
      <c r="AK169" s="295"/>
      <c r="AL169" s="295"/>
      <c r="AM169" s="295"/>
      <c r="AN169" s="295"/>
      <c r="AO169" s="295"/>
      <c r="AP169" s="295"/>
      <c r="AQ169" s="295"/>
      <c r="AR169" s="296"/>
      <c r="AS169" s="295"/>
      <c r="AT169" s="296"/>
      <c r="AU169" s="296"/>
      <c r="AV169" s="296"/>
      <c r="AW169" s="296"/>
      <c r="AX169" s="296"/>
      <c r="AY169" s="296"/>
      <c r="AZ169" s="296"/>
      <c r="BA169" s="296"/>
      <c r="BB169" s="296"/>
      <c r="BC169" s="296"/>
      <c r="BD169" s="296"/>
      <c r="BE169" s="293"/>
    </row>
    <row r="170" spans="5:57" s="22" customFormat="1">
      <c r="E170" s="294"/>
      <c r="G170" s="294"/>
      <c r="I170" s="294"/>
      <c r="J170" s="294"/>
      <c r="K170" s="294"/>
      <c r="L170" s="294"/>
      <c r="N170" s="339"/>
      <c r="O170" s="294"/>
      <c r="P170" s="341"/>
      <c r="X170" s="293"/>
      <c r="Y170" s="293"/>
      <c r="Z170" s="294"/>
      <c r="AA170" s="294"/>
      <c r="AB170" s="295"/>
      <c r="AC170" s="295"/>
      <c r="AD170" s="295"/>
      <c r="AE170" s="295"/>
      <c r="AF170" s="295"/>
      <c r="AG170" s="295"/>
      <c r="AH170" s="296"/>
      <c r="AI170" s="295"/>
      <c r="AJ170" s="295"/>
      <c r="AK170" s="295"/>
      <c r="AL170" s="295"/>
      <c r="AM170" s="295"/>
      <c r="AN170" s="295"/>
      <c r="AO170" s="295"/>
      <c r="AP170" s="295"/>
      <c r="AQ170" s="295"/>
      <c r="AR170" s="296"/>
      <c r="AS170" s="295"/>
      <c r="AT170" s="296"/>
      <c r="AU170" s="296"/>
      <c r="AV170" s="296"/>
      <c r="AW170" s="296"/>
      <c r="AX170" s="296"/>
      <c r="AY170" s="296"/>
      <c r="AZ170" s="296"/>
      <c r="BA170" s="296"/>
      <c r="BB170" s="296"/>
      <c r="BC170" s="296"/>
      <c r="BD170" s="296"/>
      <c r="BE170" s="293"/>
    </row>
    <row r="171" spans="5:57" s="22" customFormat="1">
      <c r="E171" s="294"/>
      <c r="G171" s="294"/>
      <c r="I171" s="294"/>
      <c r="J171" s="294"/>
      <c r="K171" s="294"/>
      <c r="L171" s="294"/>
      <c r="N171" s="339"/>
      <c r="O171" s="294"/>
      <c r="P171" s="341"/>
      <c r="X171" s="293"/>
      <c r="Y171" s="293"/>
      <c r="Z171" s="294"/>
      <c r="AA171" s="294"/>
      <c r="AB171" s="295"/>
      <c r="AC171" s="295"/>
      <c r="AD171" s="295"/>
      <c r="AE171" s="295"/>
      <c r="AF171" s="295"/>
      <c r="AG171" s="295"/>
      <c r="AH171" s="296"/>
      <c r="AI171" s="295"/>
      <c r="AJ171" s="295"/>
      <c r="AK171" s="295"/>
      <c r="AL171" s="295"/>
      <c r="AM171" s="295"/>
      <c r="AN171" s="295"/>
      <c r="AO171" s="295"/>
      <c r="AP171" s="295"/>
      <c r="AQ171" s="295"/>
      <c r="AR171" s="296"/>
      <c r="AS171" s="295"/>
      <c r="AT171" s="296"/>
      <c r="AU171" s="296"/>
      <c r="AV171" s="296"/>
      <c r="AW171" s="296"/>
      <c r="AX171" s="296"/>
      <c r="AY171" s="296"/>
      <c r="AZ171" s="296"/>
      <c r="BA171" s="296"/>
      <c r="BB171" s="296"/>
      <c r="BC171" s="296"/>
      <c r="BD171" s="296"/>
      <c r="BE171" s="293"/>
    </row>
    <row r="172" spans="5:57" s="22" customFormat="1">
      <c r="E172" s="294"/>
      <c r="G172" s="294"/>
      <c r="I172" s="294"/>
      <c r="J172" s="294"/>
      <c r="K172" s="294"/>
      <c r="L172" s="294"/>
      <c r="N172" s="339"/>
      <c r="O172" s="294"/>
      <c r="P172" s="341"/>
      <c r="X172" s="293"/>
      <c r="Y172" s="293"/>
      <c r="Z172" s="294"/>
      <c r="AA172" s="294"/>
      <c r="AB172" s="295"/>
      <c r="AC172" s="295"/>
      <c r="AD172" s="295"/>
      <c r="AE172" s="295"/>
      <c r="AF172" s="295"/>
      <c r="AG172" s="295"/>
      <c r="AH172" s="296"/>
      <c r="AI172" s="295"/>
      <c r="AJ172" s="295"/>
      <c r="AK172" s="295"/>
      <c r="AL172" s="295"/>
      <c r="AM172" s="295"/>
      <c r="AN172" s="295"/>
      <c r="AO172" s="295"/>
      <c r="AP172" s="295"/>
      <c r="AQ172" s="295"/>
      <c r="AR172" s="296"/>
      <c r="AS172" s="295"/>
      <c r="AT172" s="296"/>
      <c r="AU172" s="296"/>
      <c r="AV172" s="296"/>
      <c r="AW172" s="296"/>
      <c r="AX172" s="296"/>
      <c r="AY172" s="296"/>
      <c r="AZ172" s="296"/>
      <c r="BA172" s="296"/>
      <c r="BB172" s="296"/>
      <c r="BC172" s="296"/>
      <c r="BD172" s="296"/>
      <c r="BE172" s="293"/>
    </row>
    <row r="173" spans="5:57" s="22" customFormat="1">
      <c r="E173" s="294"/>
      <c r="G173" s="294"/>
      <c r="I173" s="294"/>
      <c r="J173" s="294"/>
      <c r="K173" s="294"/>
      <c r="L173" s="294"/>
      <c r="N173" s="339"/>
      <c r="O173" s="294"/>
      <c r="P173" s="341"/>
      <c r="X173" s="293"/>
      <c r="Y173" s="293"/>
      <c r="Z173" s="294"/>
      <c r="AA173" s="294"/>
      <c r="AB173" s="295"/>
      <c r="AC173" s="295"/>
      <c r="AD173" s="295"/>
      <c r="AE173" s="295"/>
      <c r="AF173" s="295"/>
      <c r="AG173" s="295"/>
      <c r="AH173" s="296"/>
      <c r="AI173" s="295"/>
      <c r="AJ173" s="295"/>
      <c r="AK173" s="295"/>
      <c r="AL173" s="295"/>
      <c r="AM173" s="295"/>
      <c r="AN173" s="295"/>
      <c r="AO173" s="295"/>
      <c r="AP173" s="295"/>
      <c r="AQ173" s="295"/>
      <c r="AR173" s="296"/>
      <c r="AS173" s="295"/>
      <c r="AT173" s="296"/>
      <c r="AU173" s="296"/>
      <c r="AV173" s="296"/>
      <c r="AW173" s="296"/>
      <c r="AX173" s="296"/>
      <c r="AY173" s="296"/>
      <c r="AZ173" s="296"/>
      <c r="BA173" s="296"/>
      <c r="BB173" s="296"/>
      <c r="BC173" s="296"/>
      <c r="BD173" s="296"/>
      <c r="BE173" s="293"/>
    </row>
    <row r="174" spans="5:57" s="22" customFormat="1">
      <c r="E174" s="294"/>
      <c r="G174" s="294"/>
      <c r="I174" s="294"/>
      <c r="J174" s="294"/>
      <c r="K174" s="294"/>
      <c r="L174" s="294"/>
      <c r="N174" s="339"/>
      <c r="O174" s="294"/>
      <c r="P174" s="341"/>
      <c r="X174" s="293"/>
      <c r="Y174" s="293"/>
      <c r="Z174" s="294"/>
      <c r="AA174" s="294"/>
      <c r="AB174" s="295"/>
      <c r="AC174" s="295"/>
      <c r="AD174" s="295"/>
      <c r="AE174" s="295"/>
      <c r="AF174" s="295"/>
      <c r="AG174" s="295"/>
      <c r="AH174" s="296"/>
      <c r="AI174" s="295"/>
      <c r="AJ174" s="295"/>
      <c r="AK174" s="295"/>
      <c r="AL174" s="295"/>
      <c r="AM174" s="295"/>
      <c r="AN174" s="295"/>
      <c r="AO174" s="295"/>
      <c r="AP174" s="295"/>
      <c r="AQ174" s="295"/>
      <c r="AR174" s="296"/>
      <c r="AS174" s="295"/>
      <c r="AT174" s="296"/>
      <c r="AU174" s="296"/>
      <c r="AV174" s="296"/>
      <c r="AW174" s="296"/>
      <c r="AX174" s="296"/>
      <c r="AY174" s="296"/>
      <c r="AZ174" s="296"/>
      <c r="BA174" s="296"/>
      <c r="BB174" s="296"/>
      <c r="BC174" s="296"/>
      <c r="BD174" s="296"/>
      <c r="BE174" s="293"/>
    </row>
    <row r="175" spans="5:57" s="22" customFormat="1">
      <c r="E175" s="294"/>
      <c r="G175" s="294"/>
      <c r="I175" s="294"/>
      <c r="J175" s="294"/>
      <c r="K175" s="294"/>
      <c r="L175" s="294"/>
      <c r="N175" s="339"/>
      <c r="O175" s="294"/>
      <c r="P175" s="341"/>
      <c r="X175" s="293"/>
      <c r="Y175" s="293"/>
      <c r="Z175" s="294"/>
      <c r="AA175" s="294"/>
      <c r="AB175" s="295"/>
      <c r="AC175" s="295"/>
      <c r="AD175" s="295"/>
      <c r="AE175" s="295"/>
      <c r="AF175" s="295"/>
      <c r="AG175" s="295"/>
      <c r="AH175" s="296"/>
      <c r="AI175" s="295"/>
      <c r="AJ175" s="295"/>
      <c r="AK175" s="295"/>
      <c r="AL175" s="295"/>
      <c r="AM175" s="295"/>
      <c r="AN175" s="295"/>
      <c r="AO175" s="295"/>
      <c r="AP175" s="295"/>
      <c r="AQ175" s="295"/>
      <c r="AR175" s="296"/>
      <c r="AS175" s="295"/>
      <c r="AT175" s="296"/>
      <c r="AU175" s="296"/>
      <c r="AV175" s="296"/>
      <c r="AW175" s="296"/>
      <c r="AX175" s="296"/>
      <c r="AY175" s="296"/>
      <c r="AZ175" s="296"/>
      <c r="BA175" s="296"/>
      <c r="BB175" s="296"/>
      <c r="BC175" s="296"/>
      <c r="BD175" s="296"/>
      <c r="BE175" s="293"/>
    </row>
    <row r="176" spans="5:57" s="22" customFormat="1">
      <c r="E176" s="294"/>
      <c r="G176" s="294"/>
      <c r="I176" s="294"/>
      <c r="J176" s="294"/>
      <c r="K176" s="294"/>
      <c r="L176" s="294"/>
      <c r="N176" s="339"/>
      <c r="O176" s="294"/>
      <c r="P176" s="341"/>
      <c r="X176" s="293"/>
      <c r="Y176" s="293"/>
      <c r="Z176" s="294"/>
      <c r="AA176" s="294"/>
      <c r="AB176" s="295"/>
      <c r="AC176" s="295"/>
      <c r="AD176" s="295"/>
      <c r="AE176" s="295"/>
      <c r="AF176" s="295"/>
      <c r="AG176" s="295"/>
      <c r="AH176" s="296"/>
      <c r="AI176" s="295"/>
      <c r="AJ176" s="295"/>
      <c r="AK176" s="295"/>
      <c r="AL176" s="295"/>
      <c r="AM176" s="295"/>
      <c r="AN176" s="295"/>
      <c r="AO176" s="295"/>
      <c r="AP176" s="295"/>
      <c r="AQ176" s="295"/>
      <c r="AR176" s="296"/>
      <c r="AS176" s="295"/>
      <c r="AT176" s="296"/>
      <c r="AU176" s="296"/>
      <c r="AV176" s="296"/>
      <c r="AW176" s="296"/>
      <c r="AX176" s="296"/>
      <c r="AY176" s="296"/>
      <c r="AZ176" s="296"/>
      <c r="BA176" s="296"/>
      <c r="BB176" s="296"/>
      <c r="BC176" s="296"/>
      <c r="BD176" s="296"/>
      <c r="BE176" s="293"/>
    </row>
    <row r="177" spans="5:57" s="22" customFormat="1">
      <c r="E177" s="294"/>
      <c r="G177" s="294"/>
      <c r="I177" s="294"/>
      <c r="J177" s="294"/>
      <c r="K177" s="294"/>
      <c r="L177" s="294"/>
      <c r="N177" s="339"/>
      <c r="O177" s="294"/>
      <c r="P177" s="341"/>
      <c r="X177" s="293"/>
      <c r="Y177" s="293"/>
      <c r="Z177" s="294"/>
      <c r="AA177" s="294"/>
      <c r="AB177" s="295"/>
      <c r="AC177" s="295"/>
      <c r="AD177" s="295"/>
      <c r="AE177" s="295"/>
      <c r="AF177" s="295"/>
      <c r="AG177" s="295"/>
      <c r="AH177" s="296"/>
      <c r="AI177" s="295"/>
      <c r="AJ177" s="295"/>
      <c r="AK177" s="295"/>
      <c r="AL177" s="295"/>
      <c r="AM177" s="295"/>
      <c r="AN177" s="295"/>
      <c r="AO177" s="295"/>
      <c r="AP177" s="295"/>
      <c r="AQ177" s="295"/>
      <c r="AR177" s="296"/>
      <c r="AS177" s="295"/>
      <c r="AT177" s="296"/>
      <c r="AU177" s="296"/>
      <c r="AV177" s="296"/>
      <c r="AW177" s="296"/>
      <c r="AX177" s="296"/>
      <c r="AY177" s="296"/>
      <c r="AZ177" s="296"/>
      <c r="BA177" s="296"/>
      <c r="BB177" s="296"/>
      <c r="BC177" s="296"/>
      <c r="BD177" s="296"/>
      <c r="BE177" s="293"/>
    </row>
    <row r="178" spans="5:57" s="22" customFormat="1">
      <c r="E178" s="294"/>
      <c r="G178" s="294"/>
      <c r="I178" s="294"/>
      <c r="J178" s="294"/>
      <c r="K178" s="294"/>
      <c r="L178" s="294"/>
      <c r="N178" s="339"/>
      <c r="O178" s="294"/>
      <c r="P178" s="341"/>
      <c r="X178" s="293"/>
      <c r="Y178" s="293"/>
      <c r="Z178" s="294"/>
      <c r="AA178" s="294"/>
      <c r="AB178" s="295"/>
      <c r="AC178" s="295"/>
      <c r="AD178" s="295"/>
      <c r="AE178" s="295"/>
      <c r="AF178" s="295"/>
      <c r="AG178" s="295"/>
      <c r="AH178" s="296"/>
      <c r="AI178" s="295"/>
      <c r="AJ178" s="295"/>
      <c r="AK178" s="295"/>
      <c r="AL178" s="295"/>
      <c r="AM178" s="295"/>
      <c r="AN178" s="295"/>
      <c r="AO178" s="295"/>
      <c r="AP178" s="295"/>
      <c r="AQ178" s="295"/>
      <c r="AR178" s="296"/>
      <c r="AS178" s="295"/>
      <c r="AT178" s="296"/>
      <c r="AU178" s="296"/>
      <c r="AV178" s="296"/>
      <c r="AW178" s="296"/>
      <c r="AX178" s="296"/>
      <c r="AY178" s="296"/>
      <c r="AZ178" s="296"/>
      <c r="BA178" s="296"/>
      <c r="BB178" s="296"/>
      <c r="BC178" s="296"/>
      <c r="BD178" s="296"/>
      <c r="BE178" s="293"/>
    </row>
    <row r="179" spans="5:57" s="22" customFormat="1">
      <c r="E179" s="294"/>
      <c r="G179" s="294"/>
      <c r="I179" s="294"/>
      <c r="J179" s="294"/>
      <c r="K179" s="294"/>
      <c r="L179" s="294"/>
      <c r="N179" s="339"/>
      <c r="O179" s="294"/>
      <c r="P179" s="341"/>
      <c r="X179" s="293"/>
      <c r="Y179" s="293"/>
      <c r="Z179" s="294"/>
      <c r="AA179" s="294"/>
      <c r="AB179" s="295"/>
      <c r="AC179" s="295"/>
      <c r="AD179" s="295"/>
      <c r="AE179" s="295"/>
      <c r="AF179" s="295"/>
      <c r="AG179" s="295"/>
      <c r="AH179" s="296"/>
      <c r="AI179" s="295"/>
      <c r="AJ179" s="295"/>
      <c r="AK179" s="295"/>
      <c r="AL179" s="295"/>
      <c r="AM179" s="295"/>
      <c r="AN179" s="295"/>
      <c r="AO179" s="295"/>
      <c r="AP179" s="295"/>
      <c r="AQ179" s="295"/>
      <c r="AR179" s="296"/>
      <c r="AS179" s="295"/>
      <c r="AT179" s="296"/>
      <c r="AU179" s="296"/>
      <c r="AV179" s="296"/>
      <c r="AW179" s="296"/>
      <c r="AX179" s="296"/>
      <c r="AY179" s="296"/>
      <c r="AZ179" s="296"/>
      <c r="BA179" s="296"/>
      <c r="BB179" s="296"/>
      <c r="BC179" s="296"/>
      <c r="BD179" s="296"/>
      <c r="BE179" s="293"/>
    </row>
    <row r="180" spans="5:57" s="22" customFormat="1">
      <c r="E180" s="294"/>
      <c r="G180" s="294"/>
      <c r="I180" s="294"/>
      <c r="J180" s="294"/>
      <c r="K180" s="294"/>
      <c r="L180" s="294"/>
      <c r="N180" s="339"/>
      <c r="O180" s="294"/>
      <c r="P180" s="341"/>
      <c r="X180" s="293"/>
      <c r="Y180" s="293"/>
      <c r="Z180" s="294"/>
      <c r="AA180" s="294"/>
      <c r="AB180" s="295"/>
      <c r="AC180" s="295"/>
      <c r="AD180" s="295"/>
      <c r="AE180" s="295"/>
      <c r="AF180" s="295"/>
      <c r="AG180" s="295"/>
      <c r="AH180" s="296"/>
      <c r="AI180" s="295"/>
      <c r="AJ180" s="295"/>
      <c r="AK180" s="295"/>
      <c r="AL180" s="295"/>
      <c r="AM180" s="295"/>
      <c r="AN180" s="295"/>
      <c r="AO180" s="295"/>
      <c r="AP180" s="295"/>
      <c r="AQ180" s="295"/>
      <c r="AR180" s="296"/>
      <c r="AS180" s="295"/>
      <c r="AT180" s="296"/>
      <c r="AU180" s="296"/>
      <c r="AV180" s="296"/>
      <c r="AW180" s="296"/>
      <c r="AX180" s="296"/>
      <c r="AY180" s="296"/>
      <c r="AZ180" s="296"/>
      <c r="BA180" s="296"/>
      <c r="BB180" s="296"/>
      <c r="BC180" s="296"/>
      <c r="BD180" s="296"/>
      <c r="BE180" s="293"/>
    </row>
    <row r="181" spans="5:57" s="22" customFormat="1">
      <c r="E181" s="294"/>
      <c r="G181" s="294"/>
      <c r="I181" s="294"/>
      <c r="J181" s="294"/>
      <c r="K181" s="294"/>
      <c r="L181" s="294"/>
      <c r="N181" s="339"/>
      <c r="O181" s="294"/>
      <c r="P181" s="341"/>
      <c r="X181" s="293"/>
      <c r="Y181" s="293"/>
      <c r="Z181" s="294"/>
      <c r="AA181" s="294"/>
      <c r="AB181" s="295"/>
      <c r="AC181" s="295"/>
      <c r="AD181" s="295"/>
      <c r="AE181" s="295"/>
      <c r="AF181" s="295"/>
      <c r="AG181" s="295"/>
      <c r="AH181" s="296"/>
      <c r="AI181" s="295"/>
      <c r="AJ181" s="295"/>
      <c r="AK181" s="295"/>
      <c r="AL181" s="295"/>
      <c r="AM181" s="295"/>
      <c r="AN181" s="295"/>
      <c r="AO181" s="295"/>
      <c r="AP181" s="295"/>
      <c r="AQ181" s="295"/>
      <c r="AR181" s="296"/>
      <c r="AS181" s="295"/>
      <c r="AT181" s="296"/>
      <c r="AU181" s="296"/>
      <c r="AV181" s="296"/>
      <c r="AW181" s="296"/>
      <c r="AX181" s="296"/>
      <c r="AY181" s="296"/>
      <c r="AZ181" s="296"/>
      <c r="BA181" s="296"/>
      <c r="BB181" s="296"/>
      <c r="BC181" s="296"/>
      <c r="BD181" s="296"/>
      <c r="BE181" s="293"/>
    </row>
    <row r="182" spans="5:57" s="22" customFormat="1">
      <c r="E182" s="294"/>
      <c r="G182" s="294"/>
      <c r="I182" s="294"/>
      <c r="J182" s="294"/>
      <c r="K182" s="294"/>
      <c r="L182" s="294"/>
      <c r="N182" s="339"/>
      <c r="O182" s="294"/>
      <c r="P182" s="341"/>
      <c r="X182" s="293"/>
      <c r="Y182" s="293"/>
      <c r="Z182" s="294"/>
      <c r="AA182" s="294"/>
      <c r="AB182" s="295"/>
      <c r="AC182" s="295"/>
      <c r="AD182" s="295"/>
      <c r="AE182" s="295"/>
      <c r="AF182" s="295"/>
      <c r="AG182" s="295"/>
      <c r="AH182" s="296"/>
      <c r="AI182" s="295"/>
      <c r="AJ182" s="295"/>
      <c r="AK182" s="295"/>
      <c r="AL182" s="295"/>
      <c r="AM182" s="295"/>
      <c r="AN182" s="295"/>
      <c r="AO182" s="295"/>
      <c r="AP182" s="295"/>
      <c r="AQ182" s="295"/>
      <c r="AR182" s="296"/>
      <c r="AS182" s="295"/>
      <c r="AT182" s="296"/>
      <c r="AU182" s="296"/>
      <c r="AV182" s="296"/>
      <c r="AW182" s="296"/>
      <c r="AX182" s="296"/>
      <c r="AY182" s="296"/>
      <c r="AZ182" s="296"/>
      <c r="BA182" s="296"/>
      <c r="BB182" s="296"/>
      <c r="BC182" s="296"/>
      <c r="BD182" s="296"/>
      <c r="BE182" s="293"/>
    </row>
    <row r="183" spans="5:57" s="22" customFormat="1">
      <c r="E183" s="294"/>
      <c r="G183" s="294"/>
      <c r="I183" s="294"/>
      <c r="J183" s="294"/>
      <c r="K183" s="294"/>
      <c r="L183" s="294"/>
      <c r="N183" s="339"/>
      <c r="O183" s="294"/>
      <c r="P183" s="341"/>
      <c r="X183" s="293"/>
      <c r="Y183" s="293"/>
      <c r="Z183" s="294"/>
      <c r="AA183" s="294"/>
      <c r="AB183" s="295"/>
      <c r="AC183" s="295"/>
      <c r="AD183" s="295"/>
      <c r="AE183" s="295"/>
      <c r="AF183" s="295"/>
      <c r="AG183" s="295"/>
      <c r="AH183" s="296"/>
      <c r="AI183" s="295"/>
      <c r="AJ183" s="295"/>
      <c r="AK183" s="295"/>
      <c r="AL183" s="295"/>
      <c r="AM183" s="295"/>
      <c r="AN183" s="295"/>
      <c r="AO183" s="295"/>
      <c r="AP183" s="295"/>
      <c r="AQ183" s="295"/>
      <c r="AR183" s="296"/>
      <c r="AS183" s="295"/>
      <c r="AT183" s="296"/>
      <c r="AU183" s="296"/>
      <c r="AV183" s="296"/>
      <c r="AW183" s="296"/>
      <c r="AX183" s="296"/>
      <c r="AY183" s="296"/>
      <c r="AZ183" s="296"/>
      <c r="BA183" s="296"/>
      <c r="BB183" s="296"/>
      <c r="BC183" s="296"/>
      <c r="BD183" s="296"/>
      <c r="BE183" s="293"/>
    </row>
    <row r="184" spans="5:57" s="22" customFormat="1">
      <c r="E184" s="294"/>
      <c r="G184" s="294"/>
      <c r="I184" s="294"/>
      <c r="J184" s="294"/>
      <c r="K184" s="294"/>
      <c r="L184" s="294"/>
      <c r="N184" s="339"/>
      <c r="O184" s="294"/>
      <c r="P184" s="341"/>
      <c r="X184" s="293"/>
      <c r="Y184" s="293"/>
      <c r="Z184" s="294"/>
      <c r="AA184" s="294"/>
      <c r="AB184" s="295"/>
      <c r="AC184" s="295"/>
      <c r="AD184" s="295"/>
      <c r="AE184" s="295"/>
      <c r="AF184" s="295"/>
      <c r="AG184" s="295"/>
      <c r="AH184" s="296"/>
      <c r="AI184" s="295"/>
      <c r="AJ184" s="295"/>
      <c r="AK184" s="295"/>
      <c r="AL184" s="295"/>
      <c r="AM184" s="295"/>
      <c r="AN184" s="295"/>
      <c r="AO184" s="295"/>
      <c r="AP184" s="295"/>
      <c r="AQ184" s="295"/>
      <c r="AR184" s="296"/>
      <c r="AS184" s="295"/>
      <c r="AT184" s="296"/>
      <c r="AU184" s="296"/>
      <c r="AV184" s="296"/>
      <c r="AW184" s="296"/>
      <c r="AX184" s="296"/>
      <c r="AY184" s="296"/>
      <c r="AZ184" s="296"/>
      <c r="BA184" s="296"/>
      <c r="BB184" s="296"/>
      <c r="BC184" s="296"/>
      <c r="BD184" s="296"/>
      <c r="BE184" s="293"/>
    </row>
    <row r="185" spans="5:57" s="22" customFormat="1">
      <c r="E185" s="294"/>
      <c r="G185" s="294"/>
      <c r="I185" s="294"/>
      <c r="J185" s="294"/>
      <c r="K185" s="294"/>
      <c r="L185" s="294"/>
      <c r="N185" s="339"/>
      <c r="O185" s="294"/>
      <c r="P185" s="341"/>
      <c r="X185" s="293"/>
      <c r="Y185" s="293"/>
      <c r="Z185" s="294"/>
      <c r="AA185" s="294"/>
      <c r="AB185" s="295"/>
      <c r="AC185" s="295"/>
      <c r="AD185" s="295"/>
      <c r="AE185" s="295"/>
      <c r="AF185" s="295"/>
      <c r="AG185" s="295"/>
      <c r="AH185" s="296"/>
      <c r="AI185" s="295"/>
      <c r="AJ185" s="295"/>
      <c r="AK185" s="295"/>
      <c r="AL185" s="295"/>
      <c r="AM185" s="295"/>
      <c r="AN185" s="295"/>
      <c r="AO185" s="295"/>
      <c r="AP185" s="295"/>
      <c r="AQ185" s="295"/>
      <c r="AR185" s="296"/>
      <c r="AS185" s="295"/>
      <c r="AT185" s="296"/>
      <c r="AU185" s="296"/>
      <c r="AV185" s="296"/>
      <c r="AW185" s="296"/>
      <c r="AX185" s="296"/>
      <c r="AY185" s="296"/>
      <c r="AZ185" s="296"/>
      <c r="BA185" s="296"/>
      <c r="BB185" s="296"/>
      <c r="BC185" s="296"/>
      <c r="BD185" s="296"/>
      <c r="BE185" s="293"/>
    </row>
    <row r="186" spans="5:57" s="22" customFormat="1">
      <c r="E186" s="294"/>
      <c r="G186" s="294"/>
      <c r="I186" s="294"/>
      <c r="J186" s="294"/>
      <c r="K186" s="294"/>
      <c r="L186" s="294"/>
      <c r="N186" s="339"/>
      <c r="O186" s="294"/>
      <c r="P186" s="341"/>
      <c r="X186" s="293"/>
      <c r="Y186" s="293"/>
      <c r="Z186" s="294"/>
      <c r="AA186" s="294"/>
      <c r="AB186" s="295"/>
      <c r="AC186" s="295"/>
      <c r="AD186" s="295"/>
      <c r="AE186" s="295"/>
      <c r="AF186" s="295"/>
      <c r="AG186" s="295"/>
      <c r="AH186" s="296"/>
      <c r="AI186" s="295"/>
      <c r="AJ186" s="295"/>
      <c r="AK186" s="295"/>
      <c r="AL186" s="295"/>
      <c r="AM186" s="295"/>
      <c r="AN186" s="295"/>
      <c r="AO186" s="295"/>
      <c r="AP186" s="295"/>
      <c r="AQ186" s="295"/>
      <c r="AR186" s="296"/>
      <c r="AS186" s="295"/>
      <c r="AT186" s="296"/>
      <c r="AU186" s="296"/>
      <c r="AV186" s="296"/>
      <c r="AW186" s="296"/>
      <c r="AX186" s="296"/>
      <c r="AY186" s="296"/>
      <c r="AZ186" s="296"/>
      <c r="BA186" s="296"/>
      <c r="BB186" s="296"/>
      <c r="BC186" s="296"/>
      <c r="BD186" s="296"/>
      <c r="BE186" s="293"/>
    </row>
    <row r="187" spans="5:57" s="22" customFormat="1">
      <c r="E187" s="294"/>
      <c r="G187" s="294"/>
      <c r="I187" s="294"/>
      <c r="J187" s="294"/>
      <c r="K187" s="294"/>
      <c r="L187" s="294"/>
      <c r="N187" s="339"/>
      <c r="O187" s="294"/>
      <c r="P187" s="341"/>
      <c r="X187" s="293"/>
      <c r="Y187" s="293"/>
      <c r="Z187" s="294"/>
      <c r="AA187" s="294"/>
      <c r="AB187" s="295"/>
      <c r="AC187" s="295"/>
      <c r="AD187" s="295"/>
      <c r="AE187" s="295"/>
      <c r="AF187" s="295"/>
      <c r="AG187" s="295"/>
      <c r="AH187" s="296"/>
      <c r="AI187" s="295"/>
      <c r="AJ187" s="295"/>
      <c r="AK187" s="295"/>
      <c r="AL187" s="295"/>
      <c r="AM187" s="295"/>
      <c r="AN187" s="295"/>
      <c r="AO187" s="295"/>
      <c r="AP187" s="295"/>
      <c r="AQ187" s="295"/>
      <c r="AR187" s="296"/>
      <c r="AS187" s="295"/>
      <c r="AT187" s="296"/>
      <c r="AU187" s="296"/>
      <c r="AV187" s="296"/>
      <c r="AW187" s="296"/>
      <c r="AX187" s="296"/>
      <c r="AY187" s="296"/>
      <c r="AZ187" s="296"/>
      <c r="BA187" s="296"/>
      <c r="BB187" s="296"/>
      <c r="BC187" s="296"/>
      <c r="BD187" s="296"/>
      <c r="BE187" s="293"/>
    </row>
    <row r="188" spans="5:57" s="22" customFormat="1">
      <c r="E188" s="294"/>
      <c r="G188" s="294"/>
      <c r="I188" s="294"/>
      <c r="J188" s="294"/>
      <c r="K188" s="294"/>
      <c r="L188" s="294"/>
      <c r="N188" s="339"/>
      <c r="O188" s="294"/>
      <c r="P188" s="341"/>
      <c r="X188" s="293"/>
      <c r="Y188" s="293"/>
      <c r="Z188" s="294"/>
      <c r="AA188" s="294"/>
      <c r="AB188" s="295"/>
      <c r="AC188" s="295"/>
      <c r="AD188" s="295"/>
      <c r="AE188" s="295"/>
      <c r="AF188" s="295"/>
      <c r="AG188" s="295"/>
      <c r="AH188" s="296"/>
      <c r="AI188" s="295"/>
      <c r="AJ188" s="295"/>
      <c r="AK188" s="295"/>
      <c r="AL188" s="295"/>
      <c r="AM188" s="295"/>
      <c r="AN188" s="295"/>
      <c r="AO188" s="295"/>
      <c r="AP188" s="295"/>
      <c r="AQ188" s="295"/>
      <c r="AR188" s="296"/>
      <c r="AS188" s="295"/>
      <c r="AT188" s="296"/>
      <c r="AU188" s="296"/>
      <c r="AV188" s="296"/>
      <c r="AW188" s="296"/>
      <c r="AX188" s="296"/>
      <c r="AY188" s="296"/>
      <c r="AZ188" s="296"/>
      <c r="BA188" s="296"/>
      <c r="BB188" s="296"/>
      <c r="BC188" s="296"/>
      <c r="BD188" s="296"/>
      <c r="BE188" s="293"/>
    </row>
    <row r="189" spans="5:57" s="22" customFormat="1">
      <c r="E189" s="294"/>
      <c r="G189" s="294"/>
      <c r="I189" s="294"/>
      <c r="J189" s="294"/>
      <c r="K189" s="294"/>
      <c r="L189" s="294"/>
      <c r="N189" s="339"/>
      <c r="O189" s="294"/>
      <c r="P189" s="341"/>
      <c r="X189" s="293"/>
      <c r="Y189" s="293"/>
      <c r="Z189" s="294"/>
      <c r="AA189" s="294"/>
      <c r="AB189" s="295"/>
      <c r="AC189" s="295"/>
      <c r="AD189" s="295"/>
      <c r="AE189" s="295"/>
      <c r="AF189" s="295"/>
      <c r="AG189" s="295"/>
      <c r="AH189" s="296"/>
      <c r="AI189" s="295"/>
      <c r="AJ189" s="295"/>
      <c r="AK189" s="295"/>
      <c r="AL189" s="295"/>
      <c r="AM189" s="295"/>
      <c r="AN189" s="295"/>
      <c r="AO189" s="295"/>
      <c r="AP189" s="295"/>
      <c r="AQ189" s="295"/>
      <c r="AR189" s="296"/>
      <c r="AS189" s="295"/>
      <c r="AT189" s="296"/>
      <c r="AU189" s="296"/>
      <c r="AV189" s="296"/>
      <c r="AW189" s="296"/>
      <c r="AX189" s="296"/>
      <c r="AY189" s="296"/>
      <c r="AZ189" s="296"/>
      <c r="BA189" s="296"/>
      <c r="BB189" s="296"/>
      <c r="BC189" s="296"/>
      <c r="BD189" s="296"/>
      <c r="BE189" s="293"/>
    </row>
    <row r="190" spans="5:57" s="22" customFormat="1">
      <c r="E190" s="294"/>
      <c r="G190" s="294"/>
      <c r="I190" s="294"/>
      <c r="J190" s="294"/>
      <c r="K190" s="294"/>
      <c r="L190" s="294"/>
      <c r="N190" s="339"/>
      <c r="O190" s="294"/>
      <c r="P190" s="341"/>
      <c r="X190" s="293"/>
      <c r="Y190" s="293"/>
      <c r="Z190" s="294"/>
      <c r="AA190" s="294"/>
      <c r="AB190" s="295"/>
      <c r="AC190" s="295"/>
      <c r="AD190" s="295"/>
      <c r="AE190" s="295"/>
      <c r="AF190" s="295"/>
      <c r="AG190" s="295"/>
      <c r="AH190" s="296"/>
      <c r="AI190" s="295"/>
      <c r="AJ190" s="295"/>
      <c r="AK190" s="295"/>
      <c r="AL190" s="295"/>
      <c r="AM190" s="295"/>
      <c r="AN190" s="295"/>
      <c r="AO190" s="295"/>
      <c r="AP190" s="295"/>
      <c r="AQ190" s="295"/>
      <c r="AR190" s="296"/>
      <c r="AS190" s="295"/>
      <c r="AT190" s="296"/>
      <c r="AU190" s="296"/>
      <c r="AV190" s="296"/>
      <c r="AW190" s="296"/>
      <c r="AX190" s="296"/>
      <c r="AY190" s="296"/>
      <c r="AZ190" s="296"/>
      <c r="BA190" s="296"/>
      <c r="BB190" s="296"/>
      <c r="BC190" s="296"/>
      <c r="BD190" s="296"/>
      <c r="BE190" s="293"/>
    </row>
    <row r="191" spans="5:57" s="22" customFormat="1">
      <c r="E191" s="294"/>
      <c r="G191" s="294"/>
      <c r="I191" s="294"/>
      <c r="J191" s="294"/>
      <c r="K191" s="294"/>
      <c r="L191" s="294"/>
      <c r="N191" s="339"/>
      <c r="O191" s="294"/>
      <c r="P191" s="341"/>
      <c r="X191" s="293"/>
      <c r="Y191" s="293"/>
      <c r="Z191" s="294"/>
      <c r="AA191" s="294"/>
      <c r="AB191" s="295"/>
      <c r="AC191" s="295"/>
      <c r="AD191" s="295"/>
      <c r="AE191" s="295"/>
      <c r="AF191" s="295"/>
      <c r="AG191" s="295"/>
      <c r="AH191" s="296"/>
      <c r="AI191" s="295"/>
      <c r="AJ191" s="295"/>
      <c r="AK191" s="295"/>
      <c r="AL191" s="295"/>
      <c r="AM191" s="295"/>
      <c r="AN191" s="295"/>
      <c r="AO191" s="295"/>
      <c r="AP191" s="295"/>
      <c r="AQ191" s="295"/>
      <c r="AR191" s="296"/>
      <c r="AS191" s="295"/>
      <c r="AT191" s="296"/>
      <c r="AU191" s="296"/>
      <c r="AV191" s="296"/>
      <c r="AW191" s="296"/>
      <c r="AX191" s="296"/>
      <c r="AY191" s="296"/>
      <c r="AZ191" s="296"/>
      <c r="BA191" s="296"/>
      <c r="BB191" s="296"/>
      <c r="BC191" s="296"/>
      <c r="BD191" s="296"/>
      <c r="BE191" s="293"/>
    </row>
    <row r="192" spans="5:57" s="22" customFormat="1">
      <c r="E192" s="294"/>
      <c r="G192" s="294"/>
      <c r="I192" s="294"/>
      <c r="J192" s="294"/>
      <c r="K192" s="294"/>
      <c r="L192" s="294"/>
      <c r="N192" s="339"/>
      <c r="O192" s="294"/>
      <c r="P192" s="341"/>
      <c r="X192" s="293"/>
      <c r="Y192" s="293"/>
      <c r="Z192" s="294"/>
      <c r="AA192" s="294"/>
      <c r="AB192" s="295"/>
      <c r="AC192" s="295"/>
      <c r="AD192" s="295"/>
      <c r="AE192" s="295"/>
      <c r="AF192" s="295"/>
      <c r="AG192" s="295"/>
      <c r="AH192" s="296"/>
      <c r="AI192" s="295"/>
      <c r="AJ192" s="295"/>
      <c r="AK192" s="295"/>
      <c r="AL192" s="295"/>
      <c r="AM192" s="295"/>
      <c r="AN192" s="295"/>
      <c r="AO192" s="295"/>
      <c r="AP192" s="295"/>
      <c r="AQ192" s="295"/>
      <c r="AR192" s="296"/>
      <c r="AS192" s="295"/>
      <c r="AT192" s="296"/>
      <c r="AU192" s="296"/>
      <c r="AV192" s="296"/>
      <c r="AW192" s="296"/>
      <c r="AX192" s="296"/>
      <c r="AY192" s="296"/>
      <c r="AZ192" s="296"/>
      <c r="BA192" s="296"/>
      <c r="BB192" s="296"/>
      <c r="BC192" s="296"/>
      <c r="BD192" s="296"/>
      <c r="BE192" s="293"/>
    </row>
    <row r="193" spans="5:57" s="22" customFormat="1">
      <c r="E193" s="294"/>
      <c r="G193" s="294"/>
      <c r="I193" s="294"/>
      <c r="J193" s="294"/>
      <c r="K193" s="294"/>
      <c r="L193" s="294"/>
      <c r="N193" s="339"/>
      <c r="O193" s="294"/>
      <c r="P193" s="341"/>
      <c r="X193" s="293"/>
      <c r="Y193" s="293"/>
      <c r="Z193" s="294"/>
      <c r="AA193" s="294"/>
      <c r="AB193" s="295"/>
      <c r="AC193" s="295"/>
      <c r="AD193" s="295"/>
      <c r="AE193" s="295"/>
      <c r="AF193" s="295"/>
      <c r="AG193" s="295"/>
      <c r="AH193" s="296"/>
      <c r="AI193" s="295"/>
      <c r="AJ193" s="295"/>
      <c r="AK193" s="295"/>
      <c r="AL193" s="295"/>
      <c r="AM193" s="295"/>
      <c r="AN193" s="295"/>
      <c r="AO193" s="295"/>
      <c r="AP193" s="295"/>
      <c r="AQ193" s="295"/>
      <c r="AR193" s="296"/>
      <c r="AS193" s="295"/>
      <c r="AT193" s="296"/>
      <c r="AU193" s="296"/>
      <c r="AV193" s="296"/>
      <c r="AW193" s="296"/>
      <c r="AX193" s="296"/>
      <c r="AY193" s="296"/>
      <c r="AZ193" s="296"/>
      <c r="BA193" s="296"/>
      <c r="BB193" s="296"/>
      <c r="BC193" s="296"/>
      <c r="BD193" s="296"/>
      <c r="BE193" s="293"/>
    </row>
    <row r="194" spans="5:57" s="22" customFormat="1">
      <c r="E194" s="294"/>
      <c r="G194" s="294"/>
      <c r="I194" s="294"/>
      <c r="J194" s="294"/>
      <c r="K194" s="294"/>
      <c r="L194" s="294"/>
      <c r="N194" s="339"/>
      <c r="O194" s="294"/>
      <c r="P194" s="341"/>
      <c r="X194" s="293"/>
      <c r="Y194" s="293"/>
      <c r="Z194" s="294"/>
      <c r="AA194" s="294"/>
      <c r="AB194" s="295"/>
      <c r="AC194" s="295"/>
      <c r="AD194" s="295"/>
      <c r="AE194" s="295"/>
      <c r="AF194" s="295"/>
      <c r="AG194" s="295"/>
      <c r="AH194" s="296"/>
      <c r="AI194" s="295"/>
      <c r="AJ194" s="295"/>
      <c r="AK194" s="295"/>
      <c r="AL194" s="295"/>
      <c r="AM194" s="295"/>
      <c r="AN194" s="295"/>
      <c r="AO194" s="295"/>
      <c r="AP194" s="295"/>
      <c r="AQ194" s="295"/>
      <c r="AR194" s="296"/>
      <c r="AS194" s="295"/>
      <c r="AT194" s="296"/>
      <c r="AU194" s="296"/>
      <c r="AV194" s="296"/>
      <c r="AW194" s="296"/>
      <c r="AX194" s="296"/>
      <c r="AY194" s="296"/>
      <c r="AZ194" s="296"/>
      <c r="BA194" s="296"/>
      <c r="BB194" s="296"/>
      <c r="BC194" s="296"/>
      <c r="BD194" s="296"/>
      <c r="BE194" s="293"/>
    </row>
    <row r="195" spans="5:57" s="22" customFormat="1">
      <c r="E195" s="294"/>
      <c r="G195" s="294"/>
      <c r="I195" s="294"/>
      <c r="J195" s="294"/>
      <c r="K195" s="294"/>
      <c r="L195" s="294"/>
      <c r="N195" s="339"/>
      <c r="O195" s="294"/>
      <c r="P195" s="341"/>
      <c r="X195" s="293"/>
      <c r="Y195" s="293"/>
      <c r="Z195" s="294"/>
      <c r="AA195" s="294"/>
      <c r="AB195" s="295"/>
      <c r="AC195" s="295"/>
      <c r="AD195" s="295"/>
      <c r="AE195" s="295"/>
      <c r="AF195" s="295"/>
      <c r="AG195" s="295"/>
      <c r="AH195" s="296"/>
      <c r="AI195" s="295"/>
      <c r="AJ195" s="295"/>
      <c r="AK195" s="295"/>
      <c r="AL195" s="295"/>
      <c r="AM195" s="295"/>
      <c r="AN195" s="295"/>
      <c r="AO195" s="295"/>
      <c r="AP195" s="295"/>
      <c r="AQ195" s="295"/>
      <c r="AR195" s="296"/>
      <c r="AS195" s="295"/>
      <c r="AT195" s="296"/>
      <c r="AU195" s="296"/>
      <c r="AV195" s="296"/>
      <c r="AW195" s="296"/>
      <c r="AX195" s="296"/>
      <c r="AY195" s="296"/>
      <c r="AZ195" s="296"/>
      <c r="BA195" s="296"/>
      <c r="BB195" s="296"/>
      <c r="BC195" s="296"/>
      <c r="BD195" s="296"/>
      <c r="BE195" s="293"/>
    </row>
    <row r="196" spans="5:57" s="22" customFormat="1">
      <c r="E196" s="294"/>
      <c r="G196" s="294"/>
      <c r="I196" s="294"/>
      <c r="J196" s="294"/>
      <c r="K196" s="294"/>
      <c r="L196" s="294"/>
      <c r="N196" s="339"/>
      <c r="O196" s="294"/>
      <c r="P196" s="341"/>
      <c r="X196" s="293"/>
      <c r="Y196" s="293"/>
      <c r="Z196" s="294"/>
      <c r="AA196" s="294"/>
      <c r="AB196" s="295"/>
      <c r="AC196" s="295"/>
      <c r="AD196" s="295"/>
      <c r="AE196" s="295"/>
      <c r="AF196" s="295"/>
      <c r="AG196" s="295"/>
      <c r="AH196" s="296"/>
      <c r="AI196" s="295"/>
      <c r="AJ196" s="295"/>
      <c r="AK196" s="295"/>
      <c r="AL196" s="295"/>
      <c r="AM196" s="295"/>
      <c r="AN196" s="295"/>
      <c r="AO196" s="295"/>
      <c r="AP196" s="295"/>
      <c r="AQ196" s="295"/>
      <c r="AR196" s="296"/>
      <c r="AS196" s="295"/>
      <c r="AT196" s="296"/>
      <c r="AU196" s="296"/>
      <c r="AV196" s="296"/>
      <c r="AW196" s="296"/>
      <c r="AX196" s="296"/>
      <c r="AY196" s="296"/>
      <c r="AZ196" s="296"/>
      <c r="BA196" s="296"/>
      <c r="BB196" s="296"/>
      <c r="BC196" s="296"/>
      <c r="BD196" s="296"/>
      <c r="BE196" s="293"/>
    </row>
    <row r="197" spans="5:57" s="22" customFormat="1">
      <c r="E197" s="294"/>
      <c r="G197" s="294"/>
      <c r="I197" s="294"/>
      <c r="J197" s="294"/>
      <c r="K197" s="294"/>
      <c r="L197" s="294"/>
      <c r="N197" s="339"/>
      <c r="O197" s="294"/>
      <c r="P197" s="341"/>
      <c r="X197" s="293"/>
      <c r="Y197" s="293"/>
      <c r="Z197" s="294"/>
      <c r="AA197" s="294"/>
      <c r="AB197" s="295"/>
      <c r="AC197" s="295"/>
      <c r="AD197" s="295"/>
      <c r="AE197" s="295"/>
      <c r="AF197" s="295"/>
      <c r="AG197" s="295"/>
      <c r="AH197" s="296"/>
      <c r="AI197" s="295"/>
      <c r="AJ197" s="295"/>
      <c r="AK197" s="295"/>
      <c r="AL197" s="295"/>
      <c r="AM197" s="295"/>
      <c r="AN197" s="295"/>
      <c r="AO197" s="295"/>
      <c r="AP197" s="295"/>
      <c r="AQ197" s="295"/>
      <c r="AR197" s="296"/>
      <c r="AS197" s="295"/>
      <c r="AT197" s="296"/>
      <c r="AU197" s="296"/>
      <c r="AV197" s="296"/>
      <c r="AW197" s="296"/>
      <c r="AX197" s="296"/>
      <c r="AY197" s="296"/>
      <c r="AZ197" s="296"/>
      <c r="BA197" s="296"/>
      <c r="BB197" s="296"/>
      <c r="BC197" s="296"/>
      <c r="BD197" s="296"/>
      <c r="BE197" s="293"/>
    </row>
    <row r="198" spans="5:57" s="22" customFormat="1">
      <c r="E198" s="294"/>
      <c r="G198" s="294"/>
      <c r="I198" s="294"/>
      <c r="J198" s="294"/>
      <c r="K198" s="294"/>
      <c r="L198" s="294"/>
      <c r="N198" s="339"/>
      <c r="O198" s="294"/>
      <c r="P198" s="341"/>
      <c r="X198" s="293"/>
      <c r="Y198" s="293"/>
      <c r="Z198" s="294"/>
      <c r="AA198" s="294"/>
      <c r="AB198" s="295"/>
      <c r="AC198" s="295"/>
      <c r="AD198" s="295"/>
      <c r="AE198" s="295"/>
      <c r="AF198" s="295"/>
      <c r="AG198" s="295"/>
      <c r="AH198" s="296"/>
      <c r="AI198" s="295"/>
      <c r="AJ198" s="295"/>
      <c r="AK198" s="295"/>
      <c r="AL198" s="295"/>
      <c r="AM198" s="295"/>
      <c r="AN198" s="295"/>
      <c r="AO198" s="295"/>
      <c r="AP198" s="295"/>
      <c r="AQ198" s="295"/>
      <c r="AR198" s="296"/>
      <c r="AS198" s="295"/>
      <c r="AT198" s="296"/>
      <c r="AU198" s="296"/>
      <c r="AV198" s="296"/>
      <c r="AW198" s="296"/>
      <c r="AX198" s="296"/>
      <c r="AY198" s="296"/>
      <c r="AZ198" s="296"/>
      <c r="BA198" s="296"/>
      <c r="BB198" s="296"/>
      <c r="BC198" s="296"/>
      <c r="BD198" s="296"/>
      <c r="BE198" s="293"/>
    </row>
    <row r="199" spans="5:57" s="22" customFormat="1">
      <c r="E199" s="294"/>
      <c r="G199" s="294"/>
      <c r="I199" s="294"/>
      <c r="J199" s="294"/>
      <c r="K199" s="294"/>
      <c r="L199" s="294"/>
      <c r="N199" s="339"/>
      <c r="O199" s="294"/>
      <c r="P199" s="341"/>
      <c r="X199" s="293"/>
      <c r="Y199" s="293"/>
      <c r="Z199" s="294"/>
      <c r="AA199" s="294"/>
      <c r="AB199" s="295"/>
      <c r="AC199" s="295"/>
      <c r="AD199" s="295"/>
      <c r="AE199" s="295"/>
      <c r="AF199" s="295"/>
      <c r="AG199" s="295"/>
      <c r="AH199" s="296"/>
      <c r="AI199" s="295"/>
      <c r="AJ199" s="295"/>
      <c r="AK199" s="295"/>
      <c r="AL199" s="295"/>
      <c r="AM199" s="295"/>
      <c r="AN199" s="295"/>
      <c r="AO199" s="295"/>
      <c r="AP199" s="295"/>
      <c r="AQ199" s="295"/>
      <c r="AR199" s="296"/>
      <c r="AS199" s="295"/>
      <c r="AT199" s="296"/>
      <c r="AU199" s="296"/>
      <c r="AV199" s="296"/>
      <c r="AW199" s="296"/>
      <c r="AX199" s="296"/>
      <c r="AY199" s="296"/>
      <c r="AZ199" s="296"/>
      <c r="BA199" s="296"/>
      <c r="BB199" s="296"/>
      <c r="BC199" s="296"/>
      <c r="BD199" s="296"/>
      <c r="BE199" s="293"/>
    </row>
    <row r="200" spans="5:57" s="22" customFormat="1">
      <c r="E200" s="294"/>
      <c r="G200" s="294"/>
      <c r="I200" s="294"/>
      <c r="J200" s="294"/>
      <c r="K200" s="294"/>
      <c r="L200" s="294"/>
      <c r="N200" s="339"/>
      <c r="O200" s="294"/>
      <c r="P200" s="341"/>
      <c r="X200" s="293"/>
      <c r="Y200" s="293"/>
      <c r="Z200" s="294"/>
      <c r="AA200" s="294"/>
      <c r="AB200" s="295"/>
      <c r="AC200" s="295"/>
      <c r="AD200" s="295"/>
      <c r="AE200" s="295"/>
      <c r="AF200" s="295"/>
      <c r="AG200" s="295"/>
      <c r="AH200" s="296"/>
      <c r="AI200" s="295"/>
      <c r="AJ200" s="295"/>
      <c r="AK200" s="295"/>
      <c r="AL200" s="295"/>
      <c r="AM200" s="295"/>
      <c r="AN200" s="295"/>
      <c r="AO200" s="295"/>
      <c r="AP200" s="295"/>
      <c r="AQ200" s="295"/>
      <c r="AR200" s="296"/>
      <c r="AS200" s="295"/>
      <c r="AT200" s="296"/>
      <c r="AU200" s="296"/>
      <c r="AV200" s="296"/>
      <c r="AW200" s="296"/>
      <c r="AX200" s="296"/>
      <c r="AY200" s="296"/>
      <c r="AZ200" s="296"/>
      <c r="BA200" s="296"/>
      <c r="BB200" s="296"/>
      <c r="BC200" s="296"/>
      <c r="BD200" s="296"/>
      <c r="BE200" s="293"/>
    </row>
    <row r="201" spans="5:57" s="22" customFormat="1">
      <c r="E201" s="294"/>
      <c r="G201" s="294"/>
      <c r="I201" s="294"/>
      <c r="J201" s="294"/>
      <c r="K201" s="294"/>
      <c r="L201" s="294"/>
      <c r="N201" s="339"/>
      <c r="O201" s="294"/>
      <c r="P201" s="341"/>
      <c r="X201" s="293"/>
      <c r="Y201" s="293"/>
      <c r="Z201" s="294"/>
      <c r="AA201" s="294"/>
      <c r="AB201" s="295"/>
      <c r="AC201" s="295"/>
      <c r="AD201" s="295"/>
      <c r="AE201" s="295"/>
      <c r="AF201" s="295"/>
      <c r="AG201" s="295"/>
      <c r="AH201" s="296"/>
      <c r="AI201" s="295"/>
      <c r="AJ201" s="295"/>
      <c r="AK201" s="295"/>
      <c r="AL201" s="295"/>
      <c r="AM201" s="295"/>
      <c r="AN201" s="295"/>
      <c r="AO201" s="295"/>
      <c r="AP201" s="295"/>
      <c r="AQ201" s="295"/>
      <c r="AR201" s="296"/>
      <c r="AS201" s="295"/>
      <c r="AT201" s="296"/>
      <c r="AU201" s="296"/>
      <c r="AV201" s="296"/>
      <c r="AW201" s="296"/>
      <c r="AX201" s="296"/>
      <c r="AY201" s="296"/>
      <c r="AZ201" s="296"/>
      <c r="BA201" s="296"/>
      <c r="BB201" s="296"/>
      <c r="BC201" s="296"/>
      <c r="BD201" s="296"/>
      <c r="BE201" s="293"/>
    </row>
    <row r="202" spans="5:57" s="22" customFormat="1">
      <c r="E202" s="294"/>
      <c r="G202" s="294"/>
      <c r="I202" s="294"/>
      <c r="J202" s="294"/>
      <c r="K202" s="294"/>
      <c r="L202" s="294"/>
      <c r="N202" s="339"/>
      <c r="O202" s="294"/>
      <c r="P202" s="341"/>
      <c r="X202" s="293"/>
      <c r="Y202" s="293"/>
      <c r="Z202" s="294"/>
      <c r="AA202" s="294"/>
      <c r="AB202" s="295"/>
      <c r="AC202" s="295"/>
      <c r="AD202" s="295"/>
      <c r="AE202" s="295"/>
      <c r="AF202" s="295"/>
      <c r="AG202" s="295"/>
      <c r="AH202" s="296"/>
      <c r="AI202" s="295"/>
      <c r="AJ202" s="295"/>
      <c r="AK202" s="295"/>
      <c r="AL202" s="295"/>
      <c r="AM202" s="295"/>
      <c r="AN202" s="295"/>
      <c r="AO202" s="295"/>
      <c r="AP202" s="295"/>
      <c r="AQ202" s="295"/>
      <c r="AR202" s="296"/>
      <c r="AS202" s="295"/>
      <c r="AT202" s="296"/>
      <c r="AU202" s="296"/>
      <c r="AV202" s="296"/>
      <c r="AW202" s="296"/>
      <c r="AX202" s="296"/>
      <c r="AY202" s="296"/>
      <c r="AZ202" s="296"/>
      <c r="BA202" s="296"/>
      <c r="BB202" s="296"/>
      <c r="BC202" s="296"/>
      <c r="BD202" s="296"/>
      <c r="BE202" s="293"/>
    </row>
    <row r="203" spans="5:57" s="22" customFormat="1">
      <c r="E203" s="294"/>
      <c r="G203" s="294"/>
      <c r="I203" s="294"/>
      <c r="J203" s="294"/>
      <c r="K203" s="294"/>
      <c r="L203" s="294"/>
      <c r="N203" s="339"/>
      <c r="O203" s="294"/>
      <c r="P203" s="341"/>
      <c r="X203" s="293"/>
      <c r="Y203" s="293"/>
      <c r="Z203" s="294"/>
      <c r="AA203" s="294"/>
      <c r="AB203" s="295"/>
      <c r="AC203" s="295"/>
      <c r="AD203" s="295"/>
      <c r="AE203" s="295"/>
      <c r="AF203" s="295"/>
      <c r="AG203" s="295"/>
      <c r="AH203" s="296"/>
      <c r="AI203" s="295"/>
      <c r="AJ203" s="295"/>
      <c r="AK203" s="295"/>
      <c r="AL203" s="295"/>
      <c r="AM203" s="295"/>
      <c r="AN203" s="295"/>
      <c r="AO203" s="295"/>
      <c r="AP203" s="295"/>
      <c r="AQ203" s="295"/>
      <c r="AR203" s="296"/>
      <c r="AS203" s="295"/>
      <c r="AT203" s="296"/>
      <c r="AU203" s="296"/>
      <c r="AV203" s="296"/>
      <c r="AW203" s="296"/>
      <c r="AX203" s="296"/>
      <c r="AY203" s="296"/>
      <c r="AZ203" s="296"/>
      <c r="BA203" s="296"/>
      <c r="BB203" s="296"/>
      <c r="BC203" s="296"/>
      <c r="BD203" s="296"/>
      <c r="BE203" s="293"/>
    </row>
    <row r="204" spans="5:57" s="22" customFormat="1">
      <c r="E204" s="294"/>
      <c r="G204" s="294"/>
      <c r="I204" s="294"/>
      <c r="J204" s="294"/>
      <c r="K204" s="294"/>
      <c r="L204" s="294"/>
      <c r="N204" s="339"/>
      <c r="O204" s="294"/>
      <c r="P204" s="341"/>
      <c r="X204" s="293"/>
      <c r="Y204" s="293"/>
      <c r="Z204" s="294"/>
      <c r="AA204" s="294"/>
      <c r="AB204" s="295"/>
      <c r="AC204" s="295"/>
      <c r="AD204" s="295"/>
      <c r="AE204" s="295"/>
      <c r="AF204" s="295"/>
      <c r="AG204" s="295"/>
      <c r="AH204" s="296"/>
      <c r="AI204" s="295"/>
      <c r="AJ204" s="295"/>
      <c r="AK204" s="295"/>
      <c r="AL204" s="295"/>
      <c r="AM204" s="295"/>
      <c r="AN204" s="295"/>
      <c r="AO204" s="295"/>
      <c r="AP204" s="295"/>
      <c r="AQ204" s="295"/>
      <c r="AR204" s="296"/>
      <c r="AS204" s="295"/>
      <c r="AT204" s="296"/>
      <c r="AU204" s="296"/>
      <c r="AV204" s="296"/>
      <c r="AW204" s="296"/>
      <c r="AX204" s="296"/>
      <c r="AY204" s="296"/>
      <c r="AZ204" s="296"/>
      <c r="BA204" s="296"/>
      <c r="BB204" s="296"/>
      <c r="BC204" s="296"/>
      <c r="BD204" s="296"/>
      <c r="BE204" s="293"/>
    </row>
    <row r="205" spans="5:57">
      <c r="R205" s="22"/>
      <c r="S205" s="22"/>
    </row>
  </sheetData>
  <autoFilter ref="A1:CH188" xr:uid="{A884839D-8135-4D46-9F65-64997B7D3338}">
    <filterColumn colId="0" showButton="0"/>
    <filterColumn colId="1" showButton="0"/>
    <filterColumn colId="2" showButton="0"/>
    <filterColumn colId="3" showButton="0"/>
  </autoFilter>
  <mergeCells count="23">
    <mergeCell ref="BE3:BE4"/>
    <mergeCell ref="D5:D10"/>
    <mergeCell ref="D11:D17"/>
    <mergeCell ref="D18:D30"/>
    <mergeCell ref="D31:D32"/>
    <mergeCell ref="H3:H4"/>
    <mergeCell ref="I3:I4"/>
    <mergeCell ref="O3:O4"/>
    <mergeCell ref="V3:V4"/>
    <mergeCell ref="W3:W4"/>
    <mergeCell ref="Z3:BD3"/>
    <mergeCell ref="T3:T4"/>
    <mergeCell ref="U3:U4"/>
    <mergeCell ref="D33:D34"/>
    <mergeCell ref="D35:D75"/>
    <mergeCell ref="D76:D103"/>
    <mergeCell ref="J3:L3"/>
    <mergeCell ref="N3:N4"/>
    <mergeCell ref="D3:D4"/>
    <mergeCell ref="E3:E4"/>
    <mergeCell ref="F3:F4"/>
    <mergeCell ref="G3:G4"/>
    <mergeCell ref="M3:M4"/>
  </mergeCells>
  <phoneticPr fontId="2" type="noConversion"/>
  <conditionalFormatting sqref="Q5:Q110">
    <cfRule type="cellIs" dxfId="31" priority="1" operator="lessThan">
      <formula>-1</formula>
    </cfRule>
  </conditionalFormatting>
  <pageMargins left="0.7" right="0.7" top="0.75" bottom="0.75" header="0.3" footer="0.3"/>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sheetPr codeName="Sheet1">
    <tabColor rgb="FFFF0000"/>
    <pageSetUpPr fitToPage="1"/>
  </sheetPr>
  <dimension ref="A1:AA47"/>
  <sheetViews>
    <sheetView showGridLines="0" zoomScale="130" zoomScaleNormal="130" zoomScaleSheetLayoutView="115" zoomScalePageLayoutView="55" workbookViewId="0">
      <selection activeCell="F9" sqref="F9"/>
    </sheetView>
  </sheetViews>
  <sheetFormatPr defaultColWidth="9" defaultRowHeight="12"/>
  <cols>
    <col min="1" max="1" width="3.125" style="92" customWidth="1"/>
    <col min="2" max="2" width="8.625" style="148" customWidth="1"/>
    <col min="3" max="3" width="6.625" style="3" bestFit="1" customWidth="1"/>
    <col min="4" max="4" width="8.5" style="3" hidden="1" customWidth="1"/>
    <col min="5" max="5" width="10.625" style="3" hidden="1" customWidth="1"/>
    <col min="6" max="7" width="10.625" style="148" customWidth="1"/>
    <col min="8" max="8" width="5.625" style="148" customWidth="1"/>
    <col min="9" max="14" width="10.625" style="148" customWidth="1"/>
    <col min="15" max="15" width="15.625" style="148" customWidth="1"/>
    <col min="16" max="18" width="10.625" style="148" customWidth="1"/>
    <col min="19" max="19" width="5.625" style="148" hidden="1" customWidth="1"/>
    <col min="20" max="20" width="9.625" style="148" customWidth="1"/>
    <col min="21" max="21" width="8.625" style="148" customWidth="1"/>
    <col min="22" max="22" width="3.125" style="148" customWidth="1"/>
    <col min="23" max="23" width="17.375" style="148" bestFit="1" customWidth="1"/>
    <col min="24" max="24" width="18.375" style="148" bestFit="1" customWidth="1"/>
    <col min="25" max="25" width="13.625" style="148" bestFit="1" customWidth="1"/>
    <col min="26" max="26" width="18.125" style="148" bestFit="1" customWidth="1"/>
    <col min="27" max="27" width="12.5" style="148" bestFit="1" customWidth="1"/>
    <col min="28" max="28" width="11.25" style="148" bestFit="1" customWidth="1"/>
    <col min="29" max="30" width="9" style="148"/>
    <col min="31" max="31" width="10.375" style="148" bestFit="1" customWidth="1"/>
    <col min="32" max="16384" width="9" style="148"/>
  </cols>
  <sheetData>
    <row r="1" spans="1:26" ht="43.5" customHeight="1">
      <c r="A1" s="162"/>
      <c r="B1" s="197"/>
      <c r="C1" s="164"/>
      <c r="D1" s="164"/>
      <c r="E1" s="164"/>
      <c r="F1" s="164"/>
      <c r="G1" s="164"/>
      <c r="H1" s="164"/>
      <c r="I1" s="164"/>
      <c r="J1" s="164"/>
      <c r="K1" s="164"/>
      <c r="L1" s="164"/>
      <c r="M1" s="164"/>
      <c r="N1" s="164"/>
      <c r="O1" s="177"/>
      <c r="P1" s="177"/>
      <c r="Q1" s="178"/>
      <c r="R1" s="178"/>
      <c r="S1" s="164"/>
      <c r="T1" s="179"/>
      <c r="U1" s="196"/>
      <c r="V1" s="149"/>
      <c r="W1" s="147">
        <v>2025</v>
      </c>
      <c r="X1" s="225">
        <v>7</v>
      </c>
    </row>
    <row r="2" spans="1:26" ht="46.5">
      <c r="A2" s="162"/>
      <c r="B2" s="201" t="s">
        <v>708</v>
      </c>
      <c r="C2" s="177"/>
      <c r="D2" s="177"/>
      <c r="E2" s="177"/>
      <c r="F2" s="177"/>
      <c r="G2" s="177"/>
      <c r="H2" s="177"/>
      <c r="I2" s="177"/>
      <c r="J2" s="177"/>
      <c r="K2" s="177"/>
      <c r="L2" s="177"/>
      <c r="M2" s="177"/>
      <c r="N2" s="177"/>
      <c r="O2" s="177"/>
      <c r="P2" s="177"/>
      <c r="Q2" s="202"/>
      <c r="R2" s="202"/>
      <c r="S2" s="177"/>
      <c r="T2" s="203"/>
      <c r="U2" s="196"/>
      <c r="V2" s="149"/>
      <c r="W2" s="147">
        <v>1</v>
      </c>
    </row>
    <row r="3" spans="1:26" ht="3" customHeight="1">
      <c r="A3" s="198"/>
      <c r="B3" s="199"/>
      <c r="C3" s="199"/>
      <c r="D3" s="199"/>
      <c r="E3" s="199"/>
      <c r="F3" s="199"/>
      <c r="G3" s="199"/>
      <c r="H3" s="199"/>
      <c r="I3" s="199"/>
      <c r="J3" s="199"/>
      <c r="K3" s="199"/>
      <c r="L3" s="199"/>
      <c r="M3" s="199"/>
      <c r="N3" s="199"/>
      <c r="O3" s="199"/>
      <c r="P3" s="199"/>
      <c r="Q3" s="199"/>
      <c r="R3" s="199"/>
      <c r="S3" s="199"/>
      <c r="T3" s="199"/>
      <c r="U3" s="199"/>
      <c r="W3" s="148">
        <v>5</v>
      </c>
    </row>
    <row r="4" spans="1:26" ht="6" customHeight="1">
      <c r="A4" s="162"/>
      <c r="B4" s="164"/>
      <c r="C4" s="164"/>
      <c r="D4" s="164"/>
      <c r="E4" s="164"/>
      <c r="F4" s="164"/>
      <c r="G4" s="164"/>
      <c r="H4" s="164"/>
      <c r="I4" s="164"/>
      <c r="J4" s="164"/>
      <c r="K4" s="164"/>
      <c r="L4" s="164"/>
      <c r="M4" s="164"/>
      <c r="N4" s="164"/>
      <c r="O4" s="164"/>
      <c r="P4" s="164"/>
      <c r="Q4" s="164"/>
      <c r="R4" s="164"/>
      <c r="S4" s="164"/>
      <c r="T4" s="164"/>
      <c r="U4" s="164"/>
    </row>
    <row r="5" spans="1:26" s="14" customFormat="1" ht="19.5" customHeight="1">
      <c r="A5" s="162"/>
      <c r="B5" s="163"/>
      <c r="C5" s="164"/>
      <c r="D5" s="164"/>
      <c r="E5" s="164"/>
      <c r="F5" s="164"/>
      <c r="G5" s="164"/>
      <c r="H5" s="164"/>
      <c r="I5" s="164"/>
      <c r="J5" s="164"/>
      <c r="K5" s="164"/>
      <c r="L5" s="164"/>
      <c r="M5" s="164"/>
      <c r="N5" s="164"/>
      <c r="O5" s="165"/>
      <c r="P5" s="165"/>
      <c r="Q5" s="165"/>
      <c r="R5" s="165"/>
      <c r="S5" s="165"/>
      <c r="T5" s="165"/>
      <c r="U5" s="166" t="s">
        <v>386</v>
      </c>
      <c r="V5" s="159"/>
    </row>
    <row r="6" spans="1:26" s="3" customFormat="1" ht="16.5" customHeight="1">
      <c r="A6" s="167"/>
      <c r="B6" s="639" t="s">
        <v>46</v>
      </c>
      <c r="C6" s="642" t="s">
        <v>47</v>
      </c>
      <c r="D6" s="630" t="s">
        <v>446</v>
      </c>
      <c r="E6" s="631"/>
      <c r="F6" s="631"/>
      <c r="G6" s="632"/>
      <c r="H6" s="240"/>
      <c r="I6" s="642" t="s">
        <v>445</v>
      </c>
      <c r="J6" s="642"/>
      <c r="K6" s="642"/>
      <c r="L6" s="642"/>
      <c r="M6" s="642"/>
      <c r="N6" s="642"/>
      <c r="O6" s="642"/>
      <c r="P6" s="642"/>
      <c r="Q6" s="642"/>
      <c r="R6" s="642"/>
      <c r="S6" s="652"/>
      <c r="T6" s="649" t="s">
        <v>172</v>
      </c>
      <c r="U6" s="646" t="s">
        <v>48</v>
      </c>
      <c r="V6" s="160"/>
    </row>
    <row r="7" spans="1:26" s="3" customFormat="1" ht="16.5" customHeight="1">
      <c r="A7" s="167"/>
      <c r="B7" s="640"/>
      <c r="C7" s="642"/>
      <c r="D7" s="633"/>
      <c r="E7" s="634"/>
      <c r="F7" s="634"/>
      <c r="G7" s="635"/>
      <c r="H7" s="241"/>
      <c r="I7" s="652" t="s">
        <v>417</v>
      </c>
      <c r="J7" s="653"/>
      <c r="K7" s="654"/>
      <c r="L7" s="652" t="s">
        <v>418</v>
      </c>
      <c r="M7" s="653"/>
      <c r="N7" s="653"/>
      <c r="O7" s="655" t="s">
        <v>665</v>
      </c>
      <c r="P7" s="636" t="s">
        <v>741</v>
      </c>
      <c r="Q7" s="637"/>
      <c r="R7" s="638"/>
      <c r="S7" s="242"/>
      <c r="T7" s="650"/>
      <c r="U7" s="647"/>
      <c r="V7" s="160"/>
    </row>
    <row r="8" spans="1:26" s="3" customFormat="1" ht="20.25" customHeight="1">
      <c r="A8" s="167"/>
      <c r="B8" s="641"/>
      <c r="C8" s="642"/>
      <c r="D8" s="243" t="s">
        <v>710</v>
      </c>
      <c r="E8" s="244">
        <f>F8-1</f>
        <v>45838</v>
      </c>
      <c r="F8" s="244">
        <f>DATE($W$1,$X$1,W2)</f>
        <v>45839</v>
      </c>
      <c r="G8" s="245" t="s">
        <v>717</v>
      </c>
      <c r="H8" s="244" t="s">
        <v>640</v>
      </c>
      <c r="I8" s="244">
        <f>F8-1</f>
        <v>45838</v>
      </c>
      <c r="J8" s="244">
        <f>F8</f>
        <v>45839</v>
      </c>
      <c r="K8" s="245" t="s">
        <v>720</v>
      </c>
      <c r="L8" s="244">
        <f>E8</f>
        <v>45838</v>
      </c>
      <c r="M8" s="244">
        <f>F8</f>
        <v>45839</v>
      </c>
      <c r="N8" s="246" t="s">
        <v>722</v>
      </c>
      <c r="O8" s="655"/>
      <c r="P8" s="247">
        <f>Q8-1</f>
        <v>45838</v>
      </c>
      <c r="Q8" s="247">
        <f>M8</f>
        <v>45839</v>
      </c>
      <c r="R8" s="248" t="s">
        <v>716</v>
      </c>
      <c r="S8" s="249" t="s">
        <v>640</v>
      </c>
      <c r="T8" s="651"/>
      <c r="U8" s="648"/>
      <c r="V8" s="160"/>
    </row>
    <row r="9" spans="1:26" s="153" customFormat="1" ht="27" customHeight="1">
      <c r="A9" s="168" t="s">
        <v>439</v>
      </c>
      <c r="B9" s="643" t="s">
        <v>51</v>
      </c>
      <c r="C9" s="169" t="s">
        <v>50</v>
      </c>
      <c r="D9" s="183">
        <f>IFERROR(SUMIF('[62]판매대비 매입계획'!$A:$A,$A$9:$A$28,'[62]판매대비 매입계획'!$H:$H),0)</f>
        <v>0</v>
      </c>
      <c r="E9" s="181" t="e">
        <f ca="1">SUMIF(#REF!,보고용!$A:$A,INDIRECT("'납품수량(영업)'!"&amp;SUBSTITUTE(ADDRESS(1,$W$2+39,4),"1","")&amp;":"&amp;SUBSTITUTE(ADDRESS(1,$W$2+39,4),"1","")))</f>
        <v>#REF!</v>
      </c>
      <c r="F9" s="181" t="e">
        <f ca="1">SUMIF(#REF!,보고용!$A:$A,INDIRECT("'납품수량(영업)'!"&amp;SUBSTITUTE(ADDRESS(1,$W$2+40,4),"1","")&amp;":"&amp;SUBSTITUTE(ADDRESS(1,$W$2+40,4),"1","")))</f>
        <v>#REF!</v>
      </c>
      <c r="G9" s="181" t="e">
        <f>SUMIF(#REF!,보고용!$A:$A,#REF!)</f>
        <v>#REF!</v>
      </c>
      <c r="H9" s="182">
        <f t="shared" ref="H9:H14" si="0">IFERROR(G9/D9,0)</f>
        <v>0</v>
      </c>
      <c r="I9" s="170" t="e">
        <f ca="1">SUMIF(#REF!,보고용!$A:$A,INDIRECT("'[07월 원자재 수불관리.xlsx]1월'!"&amp;SUBSTITUTE(ADDRESS(1,$W$2+51,4),"1","")&amp;":"&amp;SUBSTITUTE(ADDRESS(1,$W$2+51,4),"1","")))</f>
        <v>#REF!</v>
      </c>
      <c r="J9" s="170" t="e">
        <f ca="1">SUMIF(#REF!,보고용!$A:$A,INDIRECT("'[07월 원자재 수불관리.xlsx]1월'!"&amp;SUBSTITUTE(ADDRESS(1,$W$2+52,4),"1","")&amp;":"&amp;SUBSTITUTE(ADDRESS(1,$W$2+52,4),"1","")))</f>
        <v>#REF!</v>
      </c>
      <c r="K9" s="170">
        <f>IFERROR(SUMIF(#REF!,$A$9:$A$28,#REF!),0)</f>
        <v>0</v>
      </c>
      <c r="L9" s="170">
        <f ca="1">SUMIF('매입부자재(구매)'!$C:$C,보고용!$A:$A,INDIRECT("'매입부자재(구매)'!"&amp;SUBSTITUTE(ADDRESS(1,$W$2+39,4),"1","")&amp;":"&amp;SUBSTITUTE(ADDRESS(1,$W$2+39,4),"1","")))</f>
        <v>0</v>
      </c>
      <c r="M9" s="170">
        <f ca="1">SUMIF('매입부자재(구매)'!$C:$C,보고용!$A:$A,INDIRECT("'매입부자재(구매)'!"&amp;SUBSTITUTE(ADDRESS(1,$W$2+40,4),"1","")&amp;":"&amp;SUBSTITUTE(ADDRESS(1,$W$2+40,4),"1","")))</f>
        <v>0</v>
      </c>
      <c r="N9" s="170">
        <f>SUMIF('매입부자재(구매)'!$C:$C,보고용!$A:$A,'매입부자재(구매)'!$BV:$BV)</f>
        <v>2493280</v>
      </c>
      <c r="O9" s="170">
        <v>35462487.899999999</v>
      </c>
      <c r="P9" s="180" t="e">
        <f ca="1">I9+L9</f>
        <v>#REF!</v>
      </c>
      <c r="Q9" s="180" t="e">
        <f ca="1">J9+M9</f>
        <v>#REF!</v>
      </c>
      <c r="R9" s="181">
        <f>K9+N9</f>
        <v>2493280</v>
      </c>
      <c r="S9" s="182">
        <f ca="1">IFERROR(Q9/O9,0)</f>
        <v>0</v>
      </c>
      <c r="T9" s="223" t="e">
        <f t="shared" ref="T9:T29" si="1">G9-R9</f>
        <v>#REF!</v>
      </c>
      <c r="U9" s="184"/>
      <c r="W9" s="156"/>
      <c r="Z9" s="154"/>
    </row>
    <row r="10" spans="1:26" s="153" customFormat="1" ht="27" customHeight="1">
      <c r="A10" s="168" t="s">
        <v>441</v>
      </c>
      <c r="B10" s="644"/>
      <c r="C10" s="172" t="s">
        <v>60</v>
      </c>
      <c r="D10" s="187">
        <f>IFERROR(SUMIF('[62]판매대비 매입계획'!$A:$A,$A$9:$A$28,'[62]판매대비 매입계획'!$H:$H),0)</f>
        <v>0</v>
      </c>
      <c r="E10" s="181" t="e">
        <f ca="1">SUMIF(#REF!,보고용!$A:$A,INDIRECT("'납품수량(영업)'!"&amp;SUBSTITUTE(ADDRESS(1,$W$2+39,4),"1","")&amp;":"&amp;SUBSTITUTE(ADDRESS(1,$W$2+39,4),"1","")))</f>
        <v>#REF!</v>
      </c>
      <c r="F10" s="181" t="e">
        <f ca="1">SUMIF(#REF!,보고용!$A:$A,INDIRECT("'납품수량(영업)'!"&amp;SUBSTITUTE(ADDRESS(1,$W$2+40,4),"1","")&amp;":"&amp;SUBSTITUTE(ADDRESS(1,$W$2+40,4),"1","")))</f>
        <v>#REF!</v>
      </c>
      <c r="G10" s="181" t="e">
        <f>SUMIF(#REF!,보고용!$A:$A,#REF!)</f>
        <v>#REF!</v>
      </c>
      <c r="H10" s="186">
        <f t="shared" si="0"/>
        <v>0</v>
      </c>
      <c r="I10" s="170" t="e">
        <f ca="1">SUMIF(#REF!,보고용!$A:$A,INDIRECT("'[07월 원자재 수불관리.xlsx]1월'!"&amp;SUBSTITUTE(ADDRESS(1,$W$2+51,4),"1","")&amp;":"&amp;SUBSTITUTE(ADDRESS(1,$W$2+51,4),"1","")))</f>
        <v>#REF!</v>
      </c>
      <c r="J10" s="170" t="e">
        <f ca="1">SUMIF(#REF!,보고용!$A:$A,INDIRECT("'[07월 원자재 수불관리.xlsx]1월'!"&amp;SUBSTITUTE(ADDRESS(1,$W$2+52,4),"1","")&amp;":"&amp;SUBSTITUTE(ADDRESS(1,$W$2+52,4),"1","")))</f>
        <v>#REF!</v>
      </c>
      <c r="K10" s="170">
        <f>IFERROR(SUMIF(#REF!,$A$9:$A$28,#REF!),0)</f>
        <v>0</v>
      </c>
      <c r="L10" s="170">
        <f ca="1">SUMIF('매입부자재(구매)'!$C:$C,보고용!$A:$A,INDIRECT("'매입부자재(구매)'!"&amp;SUBSTITUTE(ADDRESS(1,$W$2+39,4),"1","")&amp;":"&amp;SUBSTITUTE(ADDRESS(1,$W$2+39,4),"1","")))</f>
        <v>0</v>
      </c>
      <c r="M10" s="170">
        <f ca="1">SUMIF('매입부자재(구매)'!$C:$C,보고용!$A:$A,INDIRECT("'매입부자재(구매)'!"&amp;SUBSTITUTE(ADDRESS(1,$W$2+40,4),"1","")&amp;":"&amp;SUBSTITUTE(ADDRESS(1,$W$2+40,4),"1","")))</f>
        <v>0</v>
      </c>
      <c r="N10" s="170">
        <f>SUMIF('매입부자재(구매)'!$C:$C,보고용!$A:$A,'매입부자재(구매)'!$BV:$BV)</f>
        <v>12918240</v>
      </c>
      <c r="O10" s="173">
        <v>100655760</v>
      </c>
      <c r="P10" s="180" t="e">
        <f t="shared" ref="P10:Q29" ca="1" si="2">I10+L10</f>
        <v>#REF!</v>
      </c>
      <c r="Q10" s="180" t="e">
        <f t="shared" ca="1" si="2"/>
        <v>#REF!</v>
      </c>
      <c r="R10" s="181">
        <f t="shared" ref="R10:R27" si="3">K10+N10</f>
        <v>12918240</v>
      </c>
      <c r="S10" s="186">
        <f t="shared" ref="S10:S29" ca="1" si="4">IFERROR(Q10/O10,0)</f>
        <v>0</v>
      </c>
      <c r="T10" s="222" t="e">
        <f t="shared" si="1"/>
        <v>#REF!</v>
      </c>
      <c r="U10" s="188"/>
      <c r="Z10" s="154"/>
    </row>
    <row r="11" spans="1:26" s="153" customFormat="1" ht="27" customHeight="1">
      <c r="A11" s="168" t="s">
        <v>436</v>
      </c>
      <c r="B11" s="644"/>
      <c r="C11" s="172" t="s">
        <v>43</v>
      </c>
      <c r="D11" s="187">
        <f>IFERROR(SUMIF('[62]판매대비 매입계획'!$A:$A,$A$9:$A$28,'[62]판매대비 매입계획'!$H:$H),0)</f>
        <v>0</v>
      </c>
      <c r="E11" s="181" t="e">
        <f ca="1">SUMIF(#REF!,보고용!$A:$A,INDIRECT("'납품수량(영업)'!"&amp;SUBSTITUTE(ADDRESS(1,$W$2+39,4),"1","")&amp;":"&amp;SUBSTITUTE(ADDRESS(1,$W$2+39,4),"1","")))</f>
        <v>#REF!</v>
      </c>
      <c r="F11" s="181" t="e">
        <f ca="1">SUMIF(#REF!,보고용!$A:$A,INDIRECT("'납품수량(영업)'!"&amp;SUBSTITUTE(ADDRESS(1,$W$2+40,4),"1","")&amp;":"&amp;SUBSTITUTE(ADDRESS(1,$W$2+40,4),"1","")))</f>
        <v>#REF!</v>
      </c>
      <c r="G11" s="181" t="e">
        <f>SUMIF(#REF!,보고용!$A:$A,#REF!)</f>
        <v>#REF!</v>
      </c>
      <c r="H11" s="186">
        <f t="shared" si="0"/>
        <v>0</v>
      </c>
      <c r="I11" s="170" t="e">
        <f ca="1">SUMIF(#REF!,보고용!$A:$A,INDIRECT("'[07월 원자재 수불관리.xlsx]1월'!"&amp;SUBSTITUTE(ADDRESS(1,$W$2+51,4),"1","")&amp;":"&amp;SUBSTITUTE(ADDRESS(1,$W$2+51,4),"1","")))</f>
        <v>#REF!</v>
      </c>
      <c r="J11" s="170" t="e">
        <f ca="1">SUMIF(#REF!,보고용!$A:$A,INDIRECT("'[07월 원자재 수불관리.xlsx]1월'!"&amp;SUBSTITUTE(ADDRESS(1,$W$2+52,4),"1","")&amp;":"&amp;SUBSTITUTE(ADDRESS(1,$W$2+52,4),"1","")))</f>
        <v>#REF!</v>
      </c>
      <c r="K11" s="170">
        <f>IFERROR(SUMIF(#REF!,$A$9:$A$28,#REF!),0)</f>
        <v>0</v>
      </c>
      <c r="L11" s="170">
        <f ca="1">SUMIF('매입부자재(구매)'!$C:$C,보고용!$A:$A,INDIRECT("'매입부자재(구매)'!"&amp;SUBSTITUTE(ADDRESS(1,$W$2+39,4),"1","")&amp;":"&amp;SUBSTITUTE(ADDRESS(1,$W$2+39,4),"1","")))</f>
        <v>0</v>
      </c>
      <c r="M11" s="170">
        <f ca="1">SUMIF('매입부자재(구매)'!$C:$C,보고용!$A:$A,INDIRECT("'매입부자재(구매)'!"&amp;SUBSTITUTE(ADDRESS(1,$W$2+40,4),"1","")&amp;":"&amp;SUBSTITUTE(ADDRESS(1,$W$2+40,4),"1","")))</f>
        <v>0</v>
      </c>
      <c r="N11" s="170">
        <f ca="1">SUMIF('매입부자재(구매)'!$C:$C,보고용!$A:$A,'매입부자재(구매)'!$BV:$BV)</f>
        <v>306249789.60000002</v>
      </c>
      <c r="O11" s="173">
        <v>543552451.79999995</v>
      </c>
      <c r="P11" s="180" t="e">
        <f t="shared" ca="1" si="2"/>
        <v>#REF!</v>
      </c>
      <c r="Q11" s="180" t="e">
        <f t="shared" ca="1" si="2"/>
        <v>#REF!</v>
      </c>
      <c r="R11" s="181">
        <f t="shared" ca="1" si="3"/>
        <v>306249789.60000002</v>
      </c>
      <c r="S11" s="186">
        <f t="shared" ca="1" si="4"/>
        <v>0</v>
      </c>
      <c r="T11" s="222" t="e">
        <f t="shared" ca="1" si="1"/>
        <v>#REF!</v>
      </c>
      <c r="U11" s="188"/>
      <c r="Z11" s="154"/>
    </row>
    <row r="12" spans="1:26" s="153" customFormat="1" ht="27" customHeight="1">
      <c r="A12" s="168" t="s">
        <v>437</v>
      </c>
      <c r="B12" s="644"/>
      <c r="C12" s="172" t="s">
        <v>5</v>
      </c>
      <c r="D12" s="187">
        <f>IFERROR(SUMIF('[62]판매대비 매입계획'!$A:$A,$A$9:$A$28,'[62]판매대비 매입계획'!$H:$H),0)</f>
        <v>0</v>
      </c>
      <c r="E12" s="181" t="e">
        <f ca="1">SUMIF(#REF!,보고용!$A:$A,INDIRECT("'납품수량(영업)'!"&amp;SUBSTITUTE(ADDRESS(1,$W$2+39,4),"1","")&amp;":"&amp;SUBSTITUTE(ADDRESS(1,$W$2+39,4),"1","")))</f>
        <v>#REF!</v>
      </c>
      <c r="F12" s="181" t="e">
        <f ca="1">SUMIF(#REF!,보고용!$A:$A,INDIRECT("'납품수량(영업)'!"&amp;SUBSTITUTE(ADDRESS(1,$W$2+40,4),"1","")&amp;":"&amp;SUBSTITUTE(ADDRESS(1,$W$2+40,4),"1","")))</f>
        <v>#REF!</v>
      </c>
      <c r="G12" s="181" t="e">
        <f>SUMIF(#REF!,보고용!$A:$A,#REF!)</f>
        <v>#REF!</v>
      </c>
      <c r="H12" s="186">
        <f t="shared" si="0"/>
        <v>0</v>
      </c>
      <c r="I12" s="170" t="e">
        <f ca="1">SUMIF(#REF!,보고용!$A:$A,INDIRECT("'[07월 원자재 수불관리.xlsx]1월'!"&amp;SUBSTITUTE(ADDRESS(1,$W$2+51,4),"1","")&amp;":"&amp;SUBSTITUTE(ADDRESS(1,$W$2+51,4),"1","")))</f>
        <v>#REF!</v>
      </c>
      <c r="J12" s="170" t="e">
        <f ca="1">SUMIF(#REF!,보고용!$A:$A,INDIRECT("'[07월 원자재 수불관리.xlsx]1월'!"&amp;SUBSTITUTE(ADDRESS(1,$W$2+52,4),"1","")&amp;":"&amp;SUBSTITUTE(ADDRESS(1,$W$2+52,4),"1","")))</f>
        <v>#REF!</v>
      </c>
      <c r="K12" s="170">
        <f>IFERROR(SUMIF(#REF!,$A$9:$A$28,#REF!),0)</f>
        <v>0</v>
      </c>
      <c r="L12" s="170">
        <f ca="1">SUMIF('매입부자재(구매)'!$C:$C,보고용!$A:$A,INDIRECT("'매입부자재(구매)'!"&amp;SUBSTITUTE(ADDRESS(1,$W$2+39,4),"1","")&amp;":"&amp;SUBSTITUTE(ADDRESS(1,$W$2+39,4),"1","")))</f>
        <v>0</v>
      </c>
      <c r="M12" s="170">
        <f ca="1">SUMIF('매입부자재(구매)'!$C:$C,보고용!$A:$A,INDIRECT("'매입부자재(구매)'!"&amp;SUBSTITUTE(ADDRESS(1,$W$2+40,4),"1","")&amp;":"&amp;SUBSTITUTE(ADDRESS(1,$W$2+40,4),"1","")))</f>
        <v>0</v>
      </c>
      <c r="N12" s="170">
        <f ca="1">SUMIF('매입부자재(구매)'!$C:$C,보고용!$A:$A,'매입부자재(구매)'!$BV:$BV)</f>
        <v>57840873.799999997</v>
      </c>
      <c r="O12" s="173">
        <v>186165496</v>
      </c>
      <c r="P12" s="180" t="e">
        <f t="shared" ca="1" si="2"/>
        <v>#REF!</v>
      </c>
      <c r="Q12" s="180" t="e">
        <f t="shared" ca="1" si="2"/>
        <v>#REF!</v>
      </c>
      <c r="R12" s="181">
        <f t="shared" ca="1" si="3"/>
        <v>57840873.799999997</v>
      </c>
      <c r="S12" s="186">
        <f t="shared" ca="1" si="4"/>
        <v>0</v>
      </c>
      <c r="T12" s="222" t="e">
        <f t="shared" ca="1" si="1"/>
        <v>#REF!</v>
      </c>
      <c r="U12" s="188"/>
      <c r="Z12" s="154"/>
    </row>
    <row r="13" spans="1:26" s="153" customFormat="1" ht="27" customHeight="1">
      <c r="A13" s="168" t="s">
        <v>442</v>
      </c>
      <c r="B13" s="644"/>
      <c r="C13" s="172" t="s">
        <v>328</v>
      </c>
      <c r="D13" s="187">
        <f>IFERROR(SUMIF('[62]판매대비 매입계획'!$A:$A,$A$9:$A$28,'[62]판매대비 매입계획'!$H:$H),0)</f>
        <v>0</v>
      </c>
      <c r="E13" s="181" t="e">
        <f ca="1">SUMIF(#REF!,보고용!$A:$A,INDIRECT("'납품수량(영업)'!"&amp;SUBSTITUTE(ADDRESS(1,$W$2+39,4),"1","")&amp;":"&amp;SUBSTITUTE(ADDRESS(1,$W$2+39,4),"1","")))</f>
        <v>#REF!</v>
      </c>
      <c r="F13" s="181" t="e">
        <f ca="1">SUMIF(#REF!,보고용!$A:$A,INDIRECT("'납품수량(영업)'!"&amp;SUBSTITUTE(ADDRESS(1,$W$2+40,4),"1","")&amp;":"&amp;SUBSTITUTE(ADDRESS(1,$W$2+40,4),"1","")))</f>
        <v>#REF!</v>
      </c>
      <c r="G13" s="181" t="e">
        <f>SUMIF(#REF!,보고용!$A:$A,#REF!)</f>
        <v>#REF!</v>
      </c>
      <c r="H13" s="186">
        <f t="shared" si="0"/>
        <v>0</v>
      </c>
      <c r="I13" s="170" t="e">
        <f ca="1">SUMIF(#REF!,보고용!$A:$A,INDIRECT("'[07월 원자재 수불관리.xlsx]1월'!"&amp;SUBSTITUTE(ADDRESS(1,$W$2+51,4),"1","")&amp;":"&amp;SUBSTITUTE(ADDRESS(1,$W$2+51,4),"1","")))</f>
        <v>#REF!</v>
      </c>
      <c r="J13" s="170" t="e">
        <f ca="1">SUMIF(#REF!,보고용!$A:$A,INDIRECT("'[07월 원자재 수불관리.xlsx]1월'!"&amp;SUBSTITUTE(ADDRESS(1,$W$2+52,4),"1","")&amp;":"&amp;SUBSTITUTE(ADDRESS(1,$W$2+52,4),"1","")))</f>
        <v>#REF!</v>
      </c>
      <c r="K13" s="170">
        <f>IFERROR(SUMIF(#REF!,$A$9:$A$28,#REF!),0)</f>
        <v>0</v>
      </c>
      <c r="L13" s="170">
        <f ca="1">SUMIF('매입부자재(구매)'!$C:$C,보고용!$A:$A,INDIRECT("'매입부자재(구매)'!"&amp;SUBSTITUTE(ADDRESS(1,$W$2+39,4),"1","")&amp;":"&amp;SUBSTITUTE(ADDRESS(1,$W$2+39,4),"1","")))</f>
        <v>0</v>
      </c>
      <c r="M13" s="170">
        <f ca="1">SUMIF('매입부자재(구매)'!$C:$C,보고용!$A:$A,INDIRECT("'매입부자재(구매)'!"&amp;SUBSTITUTE(ADDRESS(1,$W$2+40,4),"1","")&amp;":"&amp;SUBSTITUTE(ADDRESS(1,$W$2+40,4),"1","")))</f>
        <v>0</v>
      </c>
      <c r="N13" s="170">
        <f>SUMIF('매입부자재(구매)'!$C:$C,보고용!$A:$A,'매입부자재(구매)'!$BV:$BV)</f>
        <v>0</v>
      </c>
      <c r="O13" s="173">
        <v>51509919.599999994</v>
      </c>
      <c r="P13" s="180" t="e">
        <f t="shared" ca="1" si="2"/>
        <v>#REF!</v>
      </c>
      <c r="Q13" s="180" t="e">
        <f t="shared" ca="1" si="2"/>
        <v>#REF!</v>
      </c>
      <c r="R13" s="181">
        <f t="shared" si="3"/>
        <v>0</v>
      </c>
      <c r="S13" s="186">
        <f t="shared" ca="1" si="4"/>
        <v>0</v>
      </c>
      <c r="T13" s="222" t="e">
        <f t="shared" si="1"/>
        <v>#REF!</v>
      </c>
      <c r="U13" s="188"/>
      <c r="Z13" s="154"/>
    </row>
    <row r="14" spans="1:26" s="153" customFormat="1" ht="27" customHeight="1">
      <c r="A14" s="168" t="s">
        <v>444</v>
      </c>
      <c r="B14" s="644"/>
      <c r="C14" s="172" t="s">
        <v>52</v>
      </c>
      <c r="D14" s="187">
        <f>IFERROR(SUMIF('[62]판매대비 매입계획'!$A:$A,$A$9:$A$28,'[62]판매대비 매입계획'!$H:$H),0)</f>
        <v>0</v>
      </c>
      <c r="E14" s="181" t="e">
        <f ca="1">SUMIF(#REF!,보고용!$A:$A,INDIRECT("'납품수량(영업)'!"&amp;SUBSTITUTE(ADDRESS(1,$W$2+39,4),"1","")&amp;":"&amp;SUBSTITUTE(ADDRESS(1,$W$2+39,4),"1","")))</f>
        <v>#REF!</v>
      </c>
      <c r="F14" s="181" t="e">
        <f ca="1">SUMIF(#REF!,보고용!$A:$A,INDIRECT("'납품수량(영업)'!"&amp;SUBSTITUTE(ADDRESS(1,$W$2+40,4),"1","")&amp;":"&amp;SUBSTITUTE(ADDRESS(1,$W$2+40,4),"1","")))</f>
        <v>#REF!</v>
      </c>
      <c r="G14" s="181" t="e">
        <f>SUMIF(#REF!,보고용!$A:$A,#REF!)</f>
        <v>#REF!</v>
      </c>
      <c r="H14" s="186">
        <f t="shared" si="0"/>
        <v>0</v>
      </c>
      <c r="I14" s="170" t="e">
        <f ca="1">SUMIF(#REF!,보고용!$A:$A,INDIRECT("'[07월 원자재 수불관리.xlsx]1월'!"&amp;SUBSTITUTE(ADDRESS(1,$W$2+51,4),"1","")&amp;":"&amp;SUBSTITUTE(ADDRESS(1,$W$2+51,4),"1","")))</f>
        <v>#REF!</v>
      </c>
      <c r="J14" s="170" t="e">
        <f ca="1">SUMIF(#REF!,보고용!$A:$A,INDIRECT("'[07월 원자재 수불관리.xlsx]1월'!"&amp;SUBSTITUTE(ADDRESS(1,$W$2+52,4),"1","")&amp;":"&amp;SUBSTITUTE(ADDRESS(1,$W$2+52,4),"1","")))</f>
        <v>#REF!</v>
      </c>
      <c r="K14" s="170">
        <f>IFERROR(SUMIF(#REF!,$A$9:$A$28,#REF!),0)</f>
        <v>0</v>
      </c>
      <c r="L14" s="170">
        <f ca="1">SUMIF('매입부자재(구매)'!$C:$C,보고용!$A:$A,INDIRECT("'매입부자재(구매)'!"&amp;SUBSTITUTE(ADDRESS(1,$W$2+39,4),"1","")&amp;":"&amp;SUBSTITUTE(ADDRESS(1,$W$2+39,4),"1","")))</f>
        <v>0</v>
      </c>
      <c r="M14" s="170">
        <f ca="1">SUMIF('매입부자재(구매)'!$C:$C,보고용!$A:$A,INDIRECT("'매입부자재(구매)'!"&amp;SUBSTITUTE(ADDRESS(1,$W$2+40,4),"1","")&amp;":"&amp;SUBSTITUTE(ADDRESS(1,$W$2+40,4),"1","")))</f>
        <v>0</v>
      </c>
      <c r="N14" s="170">
        <f>SUMIF('매입부자재(구매)'!$C:$C,보고용!$A:$A,'매입부자재(구매)'!$BV:$BV)</f>
        <v>0</v>
      </c>
      <c r="O14" s="173">
        <v>14320800</v>
      </c>
      <c r="P14" s="180" t="e">
        <f t="shared" ca="1" si="2"/>
        <v>#REF!</v>
      </c>
      <c r="Q14" s="180" t="e">
        <f t="shared" ca="1" si="2"/>
        <v>#REF!</v>
      </c>
      <c r="R14" s="181">
        <f t="shared" si="3"/>
        <v>0</v>
      </c>
      <c r="S14" s="186">
        <f t="shared" ca="1" si="4"/>
        <v>0</v>
      </c>
      <c r="T14" s="222" t="e">
        <f t="shared" si="1"/>
        <v>#REF!</v>
      </c>
      <c r="U14" s="188"/>
    </row>
    <row r="15" spans="1:26" s="153" customFormat="1" ht="27" customHeight="1">
      <c r="A15" s="168"/>
      <c r="B15" s="645"/>
      <c r="C15" s="226" t="s">
        <v>41</v>
      </c>
      <c r="D15" s="227">
        <f>SUM(D9:D14)</f>
        <v>0</v>
      </c>
      <c r="E15" s="227" t="e">
        <f ca="1">SUM(E9:E14)</f>
        <v>#REF!</v>
      </c>
      <c r="F15" s="227" t="e">
        <f ca="1">SUM(F9:F14)</f>
        <v>#REF!</v>
      </c>
      <c r="G15" s="228" t="e">
        <f>SUM(G9:G14)</f>
        <v>#REF!</v>
      </c>
      <c r="H15" s="229">
        <f ca="1">IFERROR(F15/D15,0)</f>
        <v>0</v>
      </c>
      <c r="I15" s="230" t="e">
        <f t="shared" ref="I15:R15" ca="1" si="5">SUM(I9:I14)</f>
        <v>#REF!</v>
      </c>
      <c r="J15" s="230" t="e">
        <f t="shared" ca="1" si="5"/>
        <v>#REF!</v>
      </c>
      <c r="K15" s="230">
        <f t="shared" si="5"/>
        <v>0</v>
      </c>
      <c r="L15" s="230">
        <f t="shared" ca="1" si="5"/>
        <v>0</v>
      </c>
      <c r="M15" s="230">
        <f t="shared" ca="1" si="5"/>
        <v>0</v>
      </c>
      <c r="N15" s="230">
        <f t="shared" ca="1" si="5"/>
        <v>379502183.40000004</v>
      </c>
      <c r="O15" s="230">
        <f t="shared" si="5"/>
        <v>931666915.29999995</v>
      </c>
      <c r="P15" s="231" t="e">
        <f t="shared" ca="1" si="2"/>
        <v>#REF!</v>
      </c>
      <c r="Q15" s="231" t="e">
        <f t="shared" ca="1" si="2"/>
        <v>#REF!</v>
      </c>
      <c r="R15" s="231">
        <f t="shared" ca="1" si="5"/>
        <v>379502183.40000004</v>
      </c>
      <c r="S15" s="229">
        <f t="shared" ca="1" si="4"/>
        <v>0</v>
      </c>
      <c r="T15" s="227" t="e">
        <f t="shared" ca="1" si="1"/>
        <v>#REF!</v>
      </c>
      <c r="U15" s="189"/>
      <c r="W15" s="156"/>
      <c r="X15" s="156"/>
      <c r="Y15" s="156"/>
    </row>
    <row r="16" spans="1:26" s="153" customFormat="1" ht="27" customHeight="1">
      <c r="A16" s="168" t="s">
        <v>434</v>
      </c>
      <c r="B16" s="657" t="s">
        <v>42</v>
      </c>
      <c r="C16" s="169" t="s">
        <v>387</v>
      </c>
      <c r="D16" s="183">
        <f>IFERROR(SUMIF('[62]판매대비 매입계획'!$A:$A,$A$9:$A$28,'[62]판매대비 매입계획'!$H:$H),0)</f>
        <v>0</v>
      </c>
      <c r="E16" s="181" t="e">
        <f ca="1">SUMIF(#REF!,보고용!$A:$A,INDIRECT("'납품수량(영업)'!"&amp;SUBSTITUTE(ADDRESS(1,$W$2+39,4),"1","")&amp;":"&amp;SUBSTITUTE(ADDRESS(1,$W$2+39,4),"1","")))</f>
        <v>#REF!</v>
      </c>
      <c r="F16" s="181" t="e">
        <f ca="1">SUMIF(#REF!,보고용!$A:$A,INDIRECT("'납품수량(영업)'!"&amp;SUBSTITUTE(ADDRESS(1,$W$2+40,4),"1","")&amp;":"&amp;SUBSTITUTE(ADDRESS(1,$W$2+40,4),"1","")))</f>
        <v>#REF!</v>
      </c>
      <c r="G16" s="181" t="e">
        <f>SUMIF(#REF!,보고용!$A:$A,#REF!)</f>
        <v>#REF!</v>
      </c>
      <c r="H16" s="182">
        <f>IFERROR(G16/D16,0)</f>
        <v>0</v>
      </c>
      <c r="I16" s="170" t="e">
        <f ca="1">SUMIF(#REF!,보고용!$A:$A,INDIRECT("'[07월 원자재 수불관리.xlsx]1월'!"&amp;SUBSTITUTE(ADDRESS(1,$W$2+51,4),"1","")&amp;":"&amp;SUBSTITUTE(ADDRESS(1,$W$2+51,4),"1","")))</f>
        <v>#REF!</v>
      </c>
      <c r="J16" s="170" t="e">
        <f ca="1">SUMIF(#REF!,보고용!$A:$A,INDIRECT("'[07월 원자재 수불관리.xlsx]1월'!"&amp;SUBSTITUTE(ADDRESS(1,$W$2+51,4),"1","")&amp;":"&amp;SUBSTITUTE(ADDRESS(1,$W$2+51,4),"1","")))</f>
        <v>#REF!</v>
      </c>
      <c r="K16" s="170">
        <f>IFERROR(SUMIF(#REF!,$A$9:$A$28,#REF!),0)</f>
        <v>0</v>
      </c>
      <c r="L16" s="170">
        <f ca="1">SUMIF('매입부자재(구매)'!$C:$C,보고용!$A:$A,INDIRECT("'매입부자재(구매)'!"&amp;SUBSTITUTE(ADDRESS(1,$W$2+39,4),"1","")&amp;":"&amp;SUBSTITUTE(ADDRESS(1,$W$2+39,4),"1","")))</f>
        <v>0</v>
      </c>
      <c r="M16" s="170">
        <f ca="1">SUMIF('매입부자재(구매)'!$C:$C,보고용!$A:$A,INDIRECT("'매입부자재(구매)'!"&amp;SUBSTITUTE(ADDRESS(1,$W$2+40,4),"1","")&amp;":"&amp;SUBSTITUTE(ADDRESS(1,$W$2+40,4),"1","")))</f>
        <v>0</v>
      </c>
      <c r="N16" s="170">
        <f>SUMIF('매입부자재(구매)'!$C:$C,보고용!$A:$A,'매입부자재(구매)'!$BV:$BV)</f>
        <v>102605756</v>
      </c>
      <c r="O16" s="170">
        <v>173101721.24000004</v>
      </c>
      <c r="P16" s="180" t="e">
        <f t="shared" ca="1" si="2"/>
        <v>#REF!</v>
      </c>
      <c r="Q16" s="180" t="e">
        <f t="shared" ca="1" si="2"/>
        <v>#REF!</v>
      </c>
      <c r="R16" s="181">
        <f t="shared" si="3"/>
        <v>102605756</v>
      </c>
      <c r="S16" s="182">
        <f t="shared" ca="1" si="4"/>
        <v>0</v>
      </c>
      <c r="T16" s="223" t="e">
        <f t="shared" si="1"/>
        <v>#REF!</v>
      </c>
      <c r="U16" s="184"/>
    </row>
    <row r="17" spans="1:27" s="153" customFormat="1" ht="27" customHeight="1">
      <c r="A17" s="168" t="s">
        <v>420</v>
      </c>
      <c r="B17" s="644"/>
      <c r="C17" s="172" t="s">
        <v>420</v>
      </c>
      <c r="D17" s="187">
        <f>IFERROR(SUMIF('[62]판매대비 매입계획'!$A:$A,$A$9:$A$28,'[62]판매대비 매입계획'!$H:$H),0)</f>
        <v>0</v>
      </c>
      <c r="E17" s="181" t="e">
        <f ca="1">SUMIF(#REF!,보고용!$A:$A,INDIRECT("'납품수량(영업)'!"&amp;SUBSTITUTE(ADDRESS(1,$W$2+39,4),"1","")&amp;":"&amp;SUBSTITUTE(ADDRESS(1,$W$2+39,4),"1","")))</f>
        <v>#REF!</v>
      </c>
      <c r="F17" s="181" t="e">
        <f ca="1">SUMIF(#REF!,보고용!$A:$A,INDIRECT("'납품수량(영업)'!"&amp;SUBSTITUTE(ADDRESS(1,$W$2+40,4),"1","")&amp;":"&amp;SUBSTITUTE(ADDRESS(1,$W$2+40,4),"1","")))</f>
        <v>#REF!</v>
      </c>
      <c r="G17" s="181" t="e">
        <f>SUMIF(#REF!,보고용!$A:$A,#REF!)</f>
        <v>#REF!</v>
      </c>
      <c r="H17" s="186">
        <f>IFERROR(G17/D17,0)</f>
        <v>0</v>
      </c>
      <c r="I17" s="170" t="e">
        <f ca="1">SUMIF(#REF!,보고용!$A:$A,INDIRECT("'[07월 원자재 수불관리.xlsx]1월'!"&amp;SUBSTITUTE(ADDRESS(1,$W$2+51,4),"1","")&amp;":"&amp;SUBSTITUTE(ADDRESS(1,$W$2+51,4),"1","")))</f>
        <v>#REF!</v>
      </c>
      <c r="J17" s="170" t="e">
        <f ca="1">SUMIF(#REF!,보고용!$A:$A,INDIRECT("'[07월 원자재 수불관리.xlsx]1월'!"&amp;SUBSTITUTE(ADDRESS(1,$W$2+52,4),"1","")&amp;":"&amp;SUBSTITUTE(ADDRESS(1,$W$2+52,4),"1","")))</f>
        <v>#REF!</v>
      </c>
      <c r="K17" s="170">
        <f>IFERROR(SUMIF(#REF!,$A$9:$A$28,#REF!),0)</f>
        <v>0</v>
      </c>
      <c r="L17" s="170">
        <f ca="1">SUMIF('매입부자재(구매)'!$C:$C,보고용!$A:$A,INDIRECT("'매입부자재(구매)'!"&amp;SUBSTITUTE(ADDRESS(1,$W$2+39,4),"1","")&amp;":"&amp;SUBSTITUTE(ADDRESS(1,$W$2+39,4),"1","")))</f>
        <v>0</v>
      </c>
      <c r="M17" s="170">
        <f ca="1">SUMIF('매입부자재(구매)'!$C:$C,보고용!$A:$A,INDIRECT("'매입부자재(구매)'!"&amp;SUBSTITUTE(ADDRESS(1,$W$2+40,4),"1","")&amp;":"&amp;SUBSTITUTE(ADDRESS(1,$W$2+40,4),"1","")))</f>
        <v>0</v>
      </c>
      <c r="N17" s="170">
        <f>SUMIF('매입부자재(구매)'!$C:$C,보고용!$A:$A,'매입부자재(구매)'!$BV:$BV)</f>
        <v>0</v>
      </c>
      <c r="O17" s="173">
        <v>0</v>
      </c>
      <c r="P17" s="185" t="e">
        <f t="shared" ca="1" si="2"/>
        <v>#REF!</v>
      </c>
      <c r="Q17" s="185" t="e">
        <f t="shared" ca="1" si="2"/>
        <v>#REF!</v>
      </c>
      <c r="R17" s="181">
        <f t="shared" si="3"/>
        <v>0</v>
      </c>
      <c r="S17" s="186">
        <f t="shared" ca="1" si="4"/>
        <v>0</v>
      </c>
      <c r="T17" s="222" t="e">
        <f t="shared" si="1"/>
        <v>#REF!</v>
      </c>
      <c r="U17" s="188"/>
    </row>
    <row r="18" spans="1:27" s="153" customFormat="1" ht="27" customHeight="1">
      <c r="A18" s="168"/>
      <c r="B18" s="645"/>
      <c r="C18" s="226" t="s">
        <v>41</v>
      </c>
      <c r="D18" s="227">
        <f>SUM(D16:D17)</f>
        <v>0</v>
      </c>
      <c r="E18" s="227" t="e">
        <f ca="1">SUM(E16:E17)</f>
        <v>#REF!</v>
      </c>
      <c r="F18" s="227" t="e">
        <f ca="1">SUM(F16:F17)</f>
        <v>#REF!</v>
      </c>
      <c r="G18" s="227" t="e">
        <f>SUM(G16:G17)</f>
        <v>#REF!</v>
      </c>
      <c r="H18" s="229">
        <f ca="1">IFERROR(F18/D18,0)</f>
        <v>0</v>
      </c>
      <c r="I18" s="230" t="e">
        <f t="shared" ref="I18:O18" ca="1" si="6">SUM(I16:I17)</f>
        <v>#REF!</v>
      </c>
      <c r="J18" s="230" t="e">
        <f t="shared" ca="1" si="6"/>
        <v>#REF!</v>
      </c>
      <c r="K18" s="230">
        <f t="shared" si="6"/>
        <v>0</v>
      </c>
      <c r="L18" s="230">
        <f t="shared" ca="1" si="6"/>
        <v>0</v>
      </c>
      <c r="M18" s="230">
        <f t="shared" ca="1" si="6"/>
        <v>0</v>
      </c>
      <c r="N18" s="230">
        <f t="shared" si="6"/>
        <v>102605756</v>
      </c>
      <c r="O18" s="230">
        <f t="shared" si="6"/>
        <v>173101721.24000004</v>
      </c>
      <c r="P18" s="231" t="e">
        <f t="shared" ca="1" si="2"/>
        <v>#REF!</v>
      </c>
      <c r="Q18" s="231" t="e">
        <f t="shared" ca="1" si="2"/>
        <v>#REF!</v>
      </c>
      <c r="R18" s="231">
        <f>SUM(R16:R17)</f>
        <v>102605756</v>
      </c>
      <c r="S18" s="229">
        <f t="shared" ca="1" si="4"/>
        <v>0</v>
      </c>
      <c r="T18" s="227" t="e">
        <f t="shared" si="1"/>
        <v>#REF!</v>
      </c>
      <c r="U18" s="189"/>
    </row>
    <row r="19" spans="1:27" s="157" customFormat="1" ht="27" customHeight="1">
      <c r="A19" s="168" t="s">
        <v>632</v>
      </c>
      <c r="B19" s="657" t="s">
        <v>44</v>
      </c>
      <c r="C19" s="171" t="s">
        <v>45</v>
      </c>
      <c r="D19" s="183">
        <f>IFERROR(SUMIF('[62]판매대비 매입계획'!$A:$A,$A$9:$A$28,'[62]판매대비 매입계획'!$H:$H),0)</f>
        <v>0</v>
      </c>
      <c r="E19" s="181" t="e">
        <f ca="1">SUMIF(#REF!,보고용!$A:$A,INDIRECT("'납품수량(영업)'!"&amp;SUBSTITUTE(ADDRESS(1,$W$2+39,4),"1","")&amp;":"&amp;SUBSTITUTE(ADDRESS(1,$W$2+39,4),"1","")))</f>
        <v>#REF!</v>
      </c>
      <c r="F19" s="181" t="e">
        <f ca="1">SUMIF(#REF!,보고용!$A:$A,INDIRECT("'납품수량(영업)'!"&amp;SUBSTITUTE(ADDRESS(1,$W$2+40,4),"1","")&amp;":"&amp;SUBSTITUTE(ADDRESS(1,$W$2+40,4),"1","")))</f>
        <v>#REF!</v>
      </c>
      <c r="G19" s="181" t="e">
        <f>SUMIF(#REF!,보고용!$A:$A,#REF!)</f>
        <v>#REF!</v>
      </c>
      <c r="H19" s="182">
        <f>IFERROR(G19/D19,0)</f>
        <v>0</v>
      </c>
      <c r="I19" s="170" t="e">
        <f ca="1">SUMIF(#REF!,보고용!$A:$A,INDIRECT("'[07월 원자재 수불관리.xlsx]1월'!"&amp;SUBSTITUTE(ADDRESS(1,$W$2+51,4),"1","")&amp;":"&amp;SUBSTITUTE(ADDRESS(1,$W$2+51,4),"1","")))</f>
        <v>#REF!</v>
      </c>
      <c r="J19" s="170" t="e">
        <f ca="1">SUMIF(#REF!,보고용!$A:$A,INDIRECT("'[07월 원자재 수불관리.xlsx]1월'!"&amp;SUBSTITUTE(ADDRESS(1,$W$2+52,4),"1","")&amp;":"&amp;SUBSTITUTE(ADDRESS(1,$W$2+52,4),"1","")))</f>
        <v>#REF!</v>
      </c>
      <c r="K19" s="170">
        <f>IFERROR(SUMIF(#REF!,$A$9:$A$28,#REF!),0)</f>
        <v>0</v>
      </c>
      <c r="L19" s="170">
        <f ca="1">SUMIF('매입부자재(구매)'!$C:$C,보고용!$A:$A,INDIRECT("'매입부자재(구매)'!"&amp;SUBSTITUTE(ADDRESS(1,$W$2+39,4),"1","")&amp;":"&amp;SUBSTITUTE(ADDRESS(1,$W$2+39,4),"1","")))</f>
        <v>0</v>
      </c>
      <c r="M19" s="170">
        <f ca="1">SUMIF('매입부자재(구매)'!$C:$C,보고용!$A:$A,INDIRECT("'매입부자재(구매)'!"&amp;SUBSTITUTE(ADDRESS(1,$W$2+40,4),"1","")&amp;":"&amp;SUBSTITUTE(ADDRESS(1,$W$2+40,4),"1","")))</f>
        <v>0</v>
      </c>
      <c r="N19" s="170">
        <f>SUMIF('매입부자재(구매)'!$C:$C,보고용!$A:$A,'매입부자재(구매)'!$BV:$BV)</f>
        <v>0</v>
      </c>
      <c r="O19" s="170">
        <v>38210600</v>
      </c>
      <c r="P19" s="180" t="e">
        <f t="shared" ca="1" si="2"/>
        <v>#REF!</v>
      </c>
      <c r="Q19" s="180" t="e">
        <f t="shared" ca="1" si="2"/>
        <v>#REF!</v>
      </c>
      <c r="R19" s="181">
        <f t="shared" si="3"/>
        <v>0</v>
      </c>
      <c r="S19" s="182">
        <f t="shared" ca="1" si="4"/>
        <v>0</v>
      </c>
      <c r="T19" s="223" t="e">
        <f t="shared" si="1"/>
        <v>#REF!</v>
      </c>
      <c r="U19" s="184"/>
      <c r="V19" s="153"/>
    </row>
    <row r="20" spans="1:27" s="157" customFormat="1" ht="27" customHeight="1">
      <c r="A20" s="168" t="s">
        <v>634</v>
      </c>
      <c r="B20" s="644"/>
      <c r="C20" s="174" t="s">
        <v>1</v>
      </c>
      <c r="D20" s="187">
        <f>IFERROR(SUMIF('[62]판매대비 매입계획'!$A:$A,$A$9:$A$28,'[62]판매대비 매입계획'!$H:$H),0)</f>
        <v>0</v>
      </c>
      <c r="E20" s="181" t="e">
        <f ca="1">SUMIF(#REF!,보고용!$A:$A,INDIRECT("'납품수량(영업)'!"&amp;SUBSTITUTE(ADDRESS(1,$W$2+39,4),"1","")&amp;":"&amp;SUBSTITUTE(ADDRESS(1,$W$2+39,4),"1","")))</f>
        <v>#REF!</v>
      </c>
      <c r="F20" s="181" t="e">
        <f ca="1">SUMIF(#REF!,보고용!$A:$A,INDIRECT("'납품수량(영업)'!"&amp;SUBSTITUTE(ADDRESS(1,$W$2+40,4),"1","")&amp;":"&amp;SUBSTITUTE(ADDRESS(1,$W$2+40,4),"1","")))</f>
        <v>#REF!</v>
      </c>
      <c r="G20" s="181" t="e">
        <f>SUMIF(#REF!,보고용!$A:$A,#REF!)</f>
        <v>#REF!</v>
      </c>
      <c r="H20" s="186">
        <f>IFERROR(G20/D20,0)</f>
        <v>0</v>
      </c>
      <c r="I20" s="170" t="e">
        <f ca="1">SUMIF(#REF!,보고용!$A:$A,INDIRECT("'[07월 원자재 수불관리.xlsx]1월'!"&amp;SUBSTITUTE(ADDRESS(1,$W$2+51,4),"1","")&amp;":"&amp;SUBSTITUTE(ADDRESS(1,$W$2+51,4),"1","")))</f>
        <v>#REF!</v>
      </c>
      <c r="J20" s="170" t="e">
        <f ca="1">SUMIF(#REF!,보고용!$A:$A,INDIRECT("'[07월 원자재 수불관리.xlsx]1월'!"&amp;SUBSTITUTE(ADDRESS(1,$W$2+52,4),"1","")&amp;":"&amp;SUBSTITUTE(ADDRESS(1,$W$2+52,4),"1","")))</f>
        <v>#REF!</v>
      </c>
      <c r="K20" s="170">
        <f>IFERROR(SUMIF(#REF!,$A$9:$A$28,#REF!),0)</f>
        <v>0</v>
      </c>
      <c r="L20" s="170">
        <f ca="1">SUMIF('매입부자재(구매)'!$C:$C,보고용!$A:$A,INDIRECT("'매입부자재(구매)'!"&amp;SUBSTITUTE(ADDRESS(1,$W$2+39,4),"1","")&amp;":"&amp;SUBSTITUTE(ADDRESS(1,$W$2+39,4),"1","")))</f>
        <v>0</v>
      </c>
      <c r="M20" s="170">
        <f ca="1">SUMIF('매입부자재(구매)'!$C:$C,보고용!$A:$A,INDIRECT("'매입부자재(구매)'!"&amp;SUBSTITUTE(ADDRESS(1,$W$2+40,4),"1","")&amp;":"&amp;SUBSTITUTE(ADDRESS(1,$W$2+40,4),"1","")))</f>
        <v>0</v>
      </c>
      <c r="N20" s="170">
        <f>SUMIF('매입부자재(구매)'!$C:$C,보고용!$A:$A,'매입부자재(구매)'!$BV:$BV)</f>
        <v>0</v>
      </c>
      <c r="O20" s="173">
        <v>62153855</v>
      </c>
      <c r="P20" s="185" t="e">
        <f t="shared" ca="1" si="2"/>
        <v>#REF!</v>
      </c>
      <c r="Q20" s="185" t="e">
        <f t="shared" ca="1" si="2"/>
        <v>#REF!</v>
      </c>
      <c r="R20" s="181">
        <f t="shared" si="3"/>
        <v>0</v>
      </c>
      <c r="S20" s="186">
        <f t="shared" ca="1" si="4"/>
        <v>0</v>
      </c>
      <c r="T20" s="222" t="e">
        <f t="shared" si="1"/>
        <v>#REF!</v>
      </c>
      <c r="U20" s="188"/>
      <c r="V20" s="153"/>
    </row>
    <row r="21" spans="1:27" s="157" customFormat="1" ht="27" customHeight="1">
      <c r="A21" s="168" t="s">
        <v>421</v>
      </c>
      <c r="B21" s="644"/>
      <c r="C21" s="174" t="s">
        <v>421</v>
      </c>
      <c r="D21" s="187">
        <f>IFERROR(SUMIF('[62]판매대비 매입계획'!$A:$A,$A$9:$A$28,'[62]판매대비 매입계획'!$H:$H),0)</f>
        <v>0</v>
      </c>
      <c r="E21" s="181" t="e">
        <f ca="1">SUMIF(#REF!,보고용!$A:$A,INDIRECT("'납품수량(영업)'!"&amp;SUBSTITUTE(ADDRESS(1,$W$2+39,4),"1","")&amp;":"&amp;SUBSTITUTE(ADDRESS(1,$W$2+39,4),"1","")))</f>
        <v>#REF!</v>
      </c>
      <c r="F21" s="181" t="e">
        <f ca="1">SUMIF(#REF!,보고용!$A:$A,INDIRECT("'납품수량(영업)'!"&amp;SUBSTITUTE(ADDRESS(1,$W$2+40,4),"1","")&amp;":"&amp;SUBSTITUTE(ADDRESS(1,$W$2+40,4),"1","")))</f>
        <v>#REF!</v>
      </c>
      <c r="G21" s="181" t="e">
        <f>SUMIF(#REF!,보고용!$A:$A,#REF!)</f>
        <v>#REF!</v>
      </c>
      <c r="H21" s="186">
        <f>IFERROR(G21/D21,0)</f>
        <v>0</v>
      </c>
      <c r="I21" s="170" t="e">
        <f ca="1">SUMIF(#REF!,보고용!$A:$A,INDIRECT("'[07월 원자재 수불관리.xlsx]1월'!"&amp;SUBSTITUTE(ADDRESS(1,$W$2+51,4),"1","")&amp;":"&amp;SUBSTITUTE(ADDRESS(1,$W$2+51,4),"1","")))</f>
        <v>#REF!</v>
      </c>
      <c r="J21" s="170" t="e">
        <f ca="1">SUMIF(#REF!,보고용!$A:$A,INDIRECT("'[07월 원자재 수불관리.xlsx]1월'!"&amp;SUBSTITUTE(ADDRESS(1,$W$2+52,4),"1","")&amp;":"&amp;SUBSTITUTE(ADDRESS(1,$W$2+52,4),"1","")))</f>
        <v>#REF!</v>
      </c>
      <c r="K21" s="170">
        <f>IFERROR(SUMIF(#REF!,$A$9:$A$28,#REF!),0)</f>
        <v>0</v>
      </c>
      <c r="L21" s="170">
        <f ca="1">SUMIF('매입부자재(구매)'!$C:$C,보고용!$A:$A,INDIRECT("'매입부자재(구매)'!"&amp;SUBSTITUTE(ADDRESS(1,$W$2+39,4),"1","")&amp;":"&amp;SUBSTITUTE(ADDRESS(1,$W$2+39,4),"1","")))</f>
        <v>0</v>
      </c>
      <c r="M21" s="170">
        <f ca="1">SUMIF('매입부자재(구매)'!$C:$C,보고용!$A:$A,INDIRECT("'매입부자재(구매)'!"&amp;SUBSTITUTE(ADDRESS(1,$W$2+40,4),"1","")&amp;":"&amp;SUBSTITUTE(ADDRESS(1,$W$2+40,4),"1","")))</f>
        <v>0</v>
      </c>
      <c r="N21" s="170">
        <f>SUMIF('매입부자재(구매)'!$C:$C,보고용!$A:$A,'매입부자재(구매)'!$BV:$BV)</f>
        <v>0</v>
      </c>
      <c r="O21" s="173">
        <v>0</v>
      </c>
      <c r="P21" s="185" t="e">
        <f t="shared" ca="1" si="2"/>
        <v>#REF!</v>
      </c>
      <c r="Q21" s="185" t="e">
        <f t="shared" ca="1" si="2"/>
        <v>#REF!</v>
      </c>
      <c r="R21" s="181">
        <f t="shared" si="3"/>
        <v>0</v>
      </c>
      <c r="S21" s="186">
        <f t="shared" ca="1" si="4"/>
        <v>0</v>
      </c>
      <c r="T21" s="222" t="e">
        <f t="shared" si="1"/>
        <v>#REF!</v>
      </c>
      <c r="U21" s="188"/>
      <c r="V21" s="153"/>
    </row>
    <row r="22" spans="1:27" s="153" customFormat="1" ht="27" customHeight="1">
      <c r="A22" s="168"/>
      <c r="B22" s="645"/>
      <c r="C22" s="226" t="s">
        <v>41</v>
      </c>
      <c r="D22" s="227">
        <f>SUM(D19:D21)</f>
        <v>0</v>
      </c>
      <c r="E22" s="227" t="e">
        <f ca="1">SUM(E19:E21)</f>
        <v>#REF!</v>
      </c>
      <c r="F22" s="227" t="e">
        <f ca="1">SUM(F19:F21)</f>
        <v>#REF!</v>
      </c>
      <c r="G22" s="227" t="e">
        <f>SUM(G19:G21)</f>
        <v>#REF!</v>
      </c>
      <c r="H22" s="229">
        <f ca="1">IFERROR(F22/D22,0)</f>
        <v>0</v>
      </c>
      <c r="I22" s="230" t="e">
        <f t="shared" ref="I22:R22" ca="1" si="7">SUM(I19:I21)</f>
        <v>#REF!</v>
      </c>
      <c r="J22" s="230" t="e">
        <f t="shared" ca="1" si="7"/>
        <v>#REF!</v>
      </c>
      <c r="K22" s="230">
        <f t="shared" si="7"/>
        <v>0</v>
      </c>
      <c r="L22" s="230">
        <f t="shared" ca="1" si="7"/>
        <v>0</v>
      </c>
      <c r="M22" s="230">
        <f t="shared" ca="1" si="7"/>
        <v>0</v>
      </c>
      <c r="N22" s="230">
        <f t="shared" si="7"/>
        <v>0</v>
      </c>
      <c r="O22" s="230">
        <f t="shared" si="7"/>
        <v>100364455</v>
      </c>
      <c r="P22" s="231" t="e">
        <f t="shared" ca="1" si="2"/>
        <v>#REF!</v>
      </c>
      <c r="Q22" s="231" t="e">
        <f t="shared" ca="1" si="2"/>
        <v>#REF!</v>
      </c>
      <c r="R22" s="231">
        <f t="shared" si="7"/>
        <v>0</v>
      </c>
      <c r="S22" s="229">
        <f t="shared" ca="1" si="4"/>
        <v>0</v>
      </c>
      <c r="T22" s="227" t="e">
        <f t="shared" si="1"/>
        <v>#REF!</v>
      </c>
      <c r="U22" s="189"/>
      <c r="Z22" s="154"/>
    </row>
    <row r="23" spans="1:27" s="153" customFormat="1" ht="27" customHeight="1">
      <c r="A23" s="168" t="s">
        <v>6</v>
      </c>
      <c r="B23" s="657" t="s">
        <v>6</v>
      </c>
      <c r="C23" s="175" t="s">
        <v>422</v>
      </c>
      <c r="D23" s="192">
        <f>IFERROR(SUMIF('[62]판매대비 매입계획'!$A:$A,$A$9:$A$28,'[62]판매대비 매입계획'!$H:$H),0)</f>
        <v>0</v>
      </c>
      <c r="E23" s="181" t="e">
        <f ca="1">SUMIF(#REF!,보고용!$A:$A,INDIRECT("'납품수량(영업)'!"&amp;SUBSTITUTE(ADDRESS(1,$W$2+39,4),"1","")&amp;":"&amp;SUBSTITUTE(ADDRESS(1,$W$2+39,4),"1","")))</f>
        <v>#REF!</v>
      </c>
      <c r="F23" s="193" t="e">
        <f ca="1">SUMIF(#REF!,보고용!$A:$A,INDIRECT("'납품수량(영업)'!"&amp;SUBSTITUTE(ADDRESS(1,$W$2+40,4),"1","")&amp;":"&amp;SUBSTITUTE(ADDRESS(1,$W$2+40,4),"1","")))</f>
        <v>#REF!</v>
      </c>
      <c r="G23" s="193" t="e">
        <f>SUMIF(#REF!,보고용!$A:$A,#REF!)</f>
        <v>#REF!</v>
      </c>
      <c r="H23" s="191">
        <f>IFERROR(G23/D23,0)</f>
        <v>0</v>
      </c>
      <c r="I23" s="170" t="e">
        <f ca="1">SUMIF(#REF!,보고용!$A:$A,INDIRECT("'[07월 원자재 수불관리.xlsx]1월'!"&amp;SUBSTITUTE(ADDRESS(1,$W$2+51,4),"1","")&amp;":"&amp;SUBSTITUTE(ADDRESS(1,$W$2+51,4),"1","")))</f>
        <v>#REF!</v>
      </c>
      <c r="J23" s="170" t="e">
        <f ca="1">SUMIF(#REF!,보고용!$A:$A,INDIRECT("'[07월 원자재 수불관리.xlsx]1월'!"&amp;SUBSTITUTE(ADDRESS(1,$W$2+52,4),"1","")&amp;":"&amp;SUBSTITUTE(ADDRESS(1,$W$2+52,4),"1","")))</f>
        <v>#REF!</v>
      </c>
      <c r="K23" s="170">
        <f>IFERROR(SUMIF(#REF!,$A$9:$A$28,#REF!),0)</f>
        <v>0</v>
      </c>
      <c r="L23" s="170">
        <f ca="1">SUMIF('매입부자재(구매)'!$C:$C,보고용!$A:$A,INDIRECT("'매입부자재(구매)'!"&amp;SUBSTITUTE(ADDRESS(1,$W$2+39,4),"1","")&amp;":"&amp;SUBSTITUTE(ADDRESS(1,$W$2+39,4),"1","")))</f>
        <v>0</v>
      </c>
      <c r="M23" s="170">
        <f ca="1">SUMIF('매입부자재(구매)'!$C:$C,보고용!$A:$A,INDIRECT("'매입부자재(구매)'!"&amp;SUBSTITUTE(ADDRESS(1,$W$2+40,4),"1","")&amp;":"&amp;SUBSTITUTE(ADDRESS(1,$W$2+40,4),"1","")))</f>
        <v>0</v>
      </c>
      <c r="N23" s="170">
        <f>SUMIF('매입부자재(구매)'!$C:$C,보고용!$A:$A,'매입부자재(구매)'!$BV:$BV)</f>
        <v>0</v>
      </c>
      <c r="O23" s="176">
        <v>70297728</v>
      </c>
      <c r="P23" s="190" t="e">
        <f t="shared" ca="1" si="2"/>
        <v>#REF!</v>
      </c>
      <c r="Q23" s="190" t="e">
        <f t="shared" ca="1" si="2"/>
        <v>#REF!</v>
      </c>
      <c r="R23" s="181">
        <f t="shared" si="3"/>
        <v>0</v>
      </c>
      <c r="S23" s="191">
        <f t="shared" ca="1" si="4"/>
        <v>0</v>
      </c>
      <c r="T23" s="224" t="e">
        <f t="shared" si="1"/>
        <v>#REF!</v>
      </c>
      <c r="U23" s="194"/>
      <c r="Z23" s="154"/>
      <c r="AA23" s="155"/>
    </row>
    <row r="24" spans="1:27" s="153" customFormat="1" ht="27" customHeight="1">
      <c r="A24" s="168"/>
      <c r="B24" s="645"/>
      <c r="C24" s="226" t="s">
        <v>41</v>
      </c>
      <c r="D24" s="227">
        <f>SUM(D23)</f>
        <v>0</v>
      </c>
      <c r="E24" s="227" t="e">
        <f ca="1">SUM(E23)</f>
        <v>#REF!</v>
      </c>
      <c r="F24" s="227" t="e">
        <f ca="1">SUM(F23)</f>
        <v>#REF!</v>
      </c>
      <c r="G24" s="227" t="e">
        <f>SUM(G23)</f>
        <v>#REF!</v>
      </c>
      <c r="H24" s="229">
        <f ca="1">IFERROR(F24/D24,0)</f>
        <v>0</v>
      </c>
      <c r="I24" s="230" t="e">
        <f t="shared" ref="I24:R24" ca="1" si="8">SUM(I23)</f>
        <v>#REF!</v>
      </c>
      <c r="J24" s="230" t="e">
        <f t="shared" ca="1" si="8"/>
        <v>#REF!</v>
      </c>
      <c r="K24" s="230">
        <f t="shared" si="8"/>
        <v>0</v>
      </c>
      <c r="L24" s="230">
        <f t="shared" ca="1" si="8"/>
        <v>0</v>
      </c>
      <c r="M24" s="230">
        <f t="shared" ca="1" si="8"/>
        <v>0</v>
      </c>
      <c r="N24" s="230">
        <f t="shared" si="8"/>
        <v>0</v>
      </c>
      <c r="O24" s="230">
        <f t="shared" si="8"/>
        <v>70297728</v>
      </c>
      <c r="P24" s="231" t="e">
        <f t="shared" ca="1" si="2"/>
        <v>#REF!</v>
      </c>
      <c r="Q24" s="231" t="e">
        <f t="shared" ca="1" si="2"/>
        <v>#REF!</v>
      </c>
      <c r="R24" s="231">
        <f t="shared" si="8"/>
        <v>0</v>
      </c>
      <c r="S24" s="229">
        <f t="shared" ca="1" si="4"/>
        <v>0</v>
      </c>
      <c r="T24" s="227" t="e">
        <f t="shared" si="1"/>
        <v>#REF!</v>
      </c>
      <c r="U24" s="189"/>
      <c r="Y24" s="155"/>
    </row>
    <row r="25" spans="1:27" s="153" customFormat="1" ht="27" customHeight="1">
      <c r="A25" s="168" t="s">
        <v>425</v>
      </c>
      <c r="B25" s="657" t="s">
        <v>425</v>
      </c>
      <c r="C25" s="169" t="s">
        <v>423</v>
      </c>
      <c r="D25" s="183">
        <f>IFERROR(SUMIF('[62]판매대비 매입계획'!$A:$A,$A$9:$A$28,'[62]판매대비 매입계획'!$H:$H),0)</f>
        <v>0</v>
      </c>
      <c r="E25" s="181" t="e">
        <f ca="1">SUMIF(#REF!,보고용!$A:$A,INDIRECT("'납품수량(영업)'!"&amp;SUBSTITUTE(ADDRESS(1,$W$2+39,4),"1","")&amp;":"&amp;SUBSTITUTE(ADDRESS(1,$W$2+39,4),"1","")))</f>
        <v>#REF!</v>
      </c>
      <c r="F25" s="181" t="e">
        <f ca="1">SUMIF(#REF!,보고용!$A:$A,INDIRECT("'납품수량(영업)'!"&amp;SUBSTITUTE(ADDRESS(1,$W$2+40,4),"1","")&amp;":"&amp;SUBSTITUTE(ADDRESS(1,$W$2+40,4),"1","")))</f>
        <v>#REF!</v>
      </c>
      <c r="G25" s="181" t="e">
        <f>SUMIF(#REF!,보고용!$A:$A,#REF!)</f>
        <v>#REF!</v>
      </c>
      <c r="H25" s="182">
        <f>IFERROR(G25/D25,0)</f>
        <v>0</v>
      </c>
      <c r="I25" s="170" t="e">
        <f ca="1">SUMIF(#REF!,보고용!$A:$A,INDIRECT("'[07월 원자재 수불관리.xlsx]1월'!"&amp;SUBSTITUTE(ADDRESS(1,$W$2+51,4),"1","")&amp;":"&amp;SUBSTITUTE(ADDRESS(1,$W$2+51,4),"1","")))</f>
        <v>#REF!</v>
      </c>
      <c r="J25" s="170" t="e">
        <f ca="1">SUMIF(#REF!,보고용!$A:$A,INDIRECT("'[07월 원자재 수불관리.xlsx]1월'!"&amp;SUBSTITUTE(ADDRESS(1,$W$2+52,4),"1","")&amp;":"&amp;SUBSTITUTE(ADDRESS(1,$W$2+52,4),"1","")))</f>
        <v>#REF!</v>
      </c>
      <c r="K25" s="170">
        <f>IFERROR(SUMIF(#REF!,$A$9:$A$28,#REF!),0)</f>
        <v>0</v>
      </c>
      <c r="L25" s="170">
        <f ca="1">SUMIF('매입부자재(구매)'!$C:$C,보고용!$A:$A,INDIRECT("'매입부자재(구매)'!"&amp;SUBSTITUTE(ADDRESS(1,$W$2+39,4),"1","")&amp;":"&amp;SUBSTITUTE(ADDRESS(1,$W$2+39,4),"1","")))</f>
        <v>0</v>
      </c>
      <c r="M25" s="170">
        <f ca="1">SUMIF('매입부자재(구매)'!$C:$C,보고용!$A:$A,INDIRECT("'매입부자재(구매)'!"&amp;SUBSTITUTE(ADDRESS(1,$W$2+40,4),"1","")&amp;":"&amp;SUBSTITUTE(ADDRESS(1,$W$2+40,4),"1","")))</f>
        <v>0</v>
      </c>
      <c r="N25" s="170">
        <f>SUMIF('매입부자재(구매)'!$C:$C,보고용!$A:$A,'매입부자재(구매)'!$BV:$BV)</f>
        <v>0</v>
      </c>
      <c r="O25" s="170">
        <v>969266237.8599999</v>
      </c>
      <c r="P25" s="180" t="e">
        <f t="shared" ca="1" si="2"/>
        <v>#REF!</v>
      </c>
      <c r="Q25" s="180" t="e">
        <f t="shared" ca="1" si="2"/>
        <v>#REF!</v>
      </c>
      <c r="R25" s="181">
        <f t="shared" si="3"/>
        <v>0</v>
      </c>
      <c r="S25" s="182">
        <f t="shared" ca="1" si="4"/>
        <v>0</v>
      </c>
      <c r="T25" s="223" t="e">
        <f t="shared" si="1"/>
        <v>#REF!</v>
      </c>
      <c r="U25" s="184"/>
      <c r="Y25" s="158"/>
    </row>
    <row r="26" spans="1:27" s="153" customFormat="1" ht="27" customHeight="1">
      <c r="A26" s="168"/>
      <c r="B26" s="645"/>
      <c r="C26" s="226" t="s">
        <v>41</v>
      </c>
      <c r="D26" s="227">
        <f>SUM(D25)</f>
        <v>0</v>
      </c>
      <c r="E26" s="227" t="e">
        <f ca="1">SUM(E25)</f>
        <v>#REF!</v>
      </c>
      <c r="F26" s="227" t="e">
        <f ca="1">SUM(F25)</f>
        <v>#REF!</v>
      </c>
      <c r="G26" s="227" t="e">
        <f>SUM(G25)</f>
        <v>#REF!</v>
      </c>
      <c r="H26" s="229">
        <f ca="1">IFERROR(F26/D26,0)</f>
        <v>0</v>
      </c>
      <c r="I26" s="230" t="e">
        <f t="shared" ref="I26:R26" ca="1" si="9">SUM(I25)</f>
        <v>#REF!</v>
      </c>
      <c r="J26" s="230" t="e">
        <f t="shared" ca="1" si="9"/>
        <v>#REF!</v>
      </c>
      <c r="K26" s="230">
        <f t="shared" si="9"/>
        <v>0</v>
      </c>
      <c r="L26" s="230">
        <f t="shared" ca="1" si="9"/>
        <v>0</v>
      </c>
      <c r="M26" s="230">
        <f t="shared" ca="1" si="9"/>
        <v>0</v>
      </c>
      <c r="N26" s="230">
        <f t="shared" si="9"/>
        <v>0</v>
      </c>
      <c r="O26" s="230">
        <f t="shared" si="9"/>
        <v>969266237.8599999</v>
      </c>
      <c r="P26" s="231" t="e">
        <f t="shared" ca="1" si="2"/>
        <v>#REF!</v>
      </c>
      <c r="Q26" s="231" t="e">
        <f t="shared" ca="1" si="2"/>
        <v>#REF!</v>
      </c>
      <c r="R26" s="231">
        <f t="shared" si="9"/>
        <v>0</v>
      </c>
      <c r="S26" s="229">
        <f t="shared" ca="1" si="4"/>
        <v>0</v>
      </c>
      <c r="T26" s="227" t="e">
        <f t="shared" si="1"/>
        <v>#REF!</v>
      </c>
      <c r="U26" s="189"/>
    </row>
    <row r="27" spans="1:27" s="153" customFormat="1" ht="27" customHeight="1">
      <c r="A27" s="168" t="s">
        <v>57</v>
      </c>
      <c r="B27" s="657" t="s">
        <v>57</v>
      </c>
      <c r="C27" s="169" t="s">
        <v>58</v>
      </c>
      <c r="D27" s="183">
        <f>IFERROR(SUMIF('[62]판매대비 매입계획'!$A:$A,$A$9:$A$28,'[62]판매대비 매입계획'!$H:$H),0)</f>
        <v>0</v>
      </c>
      <c r="E27" s="181" t="e">
        <f ca="1">SUMIF(#REF!,보고용!$A:$A,INDIRECT("'납품수량(영업)'!"&amp;SUBSTITUTE(ADDRESS(1,$W$2+39,4),"1","")&amp;":"&amp;SUBSTITUTE(ADDRESS(1,$W$2+39,4),"1","")))</f>
        <v>#REF!</v>
      </c>
      <c r="F27" s="181" t="e">
        <f ca="1">SUMIF(#REF!,보고용!$A:$A,INDIRECT("'납품수량(영업)'!"&amp;SUBSTITUTE(ADDRESS(1,$W$2+40,4),"1","")&amp;":"&amp;SUBSTITUTE(ADDRESS(1,$W$2+40,4),"1","")))</f>
        <v>#REF!</v>
      </c>
      <c r="G27" s="181" t="e">
        <f>SUMIF(#REF!,보고용!$A:$A,#REF!)</f>
        <v>#REF!</v>
      </c>
      <c r="H27" s="182">
        <f>IFERROR(G27/D27,0)</f>
        <v>0</v>
      </c>
      <c r="I27" s="170" t="e">
        <f ca="1">SUMIF(#REF!,보고용!$A:$A,INDIRECT("'[07월 원자재 수불관리.xlsx]1월'!"&amp;SUBSTITUTE(ADDRESS(1,$W$2+51,4),"1","")&amp;":"&amp;SUBSTITUTE(ADDRESS(1,$W$2+51,4),"1","")))</f>
        <v>#REF!</v>
      </c>
      <c r="J27" s="170" t="e">
        <f ca="1">SUMIF(#REF!,보고용!$A:$A,INDIRECT("'[07월 원자재 수불관리.xlsx]1월'!"&amp;SUBSTITUTE(ADDRESS(1,$W$2+52,4),"1","")&amp;":"&amp;SUBSTITUTE(ADDRESS(1,$W$2+52,4),"1","")))</f>
        <v>#REF!</v>
      </c>
      <c r="K27" s="170">
        <f>IFERROR(SUMIF(#REF!,$A$9:$A$28,#REF!),0)</f>
        <v>0</v>
      </c>
      <c r="L27" s="170">
        <f ca="1">SUMIF('매입부자재(구매)'!$C:$C,보고용!$A:$A,INDIRECT("'매입부자재(구매)'!"&amp;SUBSTITUTE(ADDRESS(1,$W$2+39,4),"1","")&amp;":"&amp;SUBSTITUTE(ADDRESS(1,$W$2+39,4),"1","")))</f>
        <v>0</v>
      </c>
      <c r="M27" s="170">
        <f ca="1">SUMIF('매입부자재(구매)'!$C:$C,보고용!$A:$A,INDIRECT("'매입부자재(구매)'!"&amp;SUBSTITUTE(ADDRESS(1,$W$2+40,4),"1","")&amp;":"&amp;SUBSTITUTE(ADDRESS(1,$W$2+40,4),"1","")))</f>
        <v>0</v>
      </c>
      <c r="N27" s="170">
        <f>SUMIF('매입부자재(구매)'!$C:$C,보고용!$A:$A,'매입부자재(구매)'!$BV:$BV)</f>
        <v>0</v>
      </c>
      <c r="O27" s="170">
        <v>110506500</v>
      </c>
      <c r="P27" s="180" t="e">
        <f t="shared" ca="1" si="2"/>
        <v>#REF!</v>
      </c>
      <c r="Q27" s="180" t="e">
        <f t="shared" ca="1" si="2"/>
        <v>#REF!</v>
      </c>
      <c r="R27" s="181">
        <f t="shared" si="3"/>
        <v>0</v>
      </c>
      <c r="S27" s="182">
        <f t="shared" ca="1" si="4"/>
        <v>0</v>
      </c>
      <c r="T27" s="223" t="e">
        <f t="shared" si="1"/>
        <v>#REF!</v>
      </c>
      <c r="U27" s="184"/>
      <c r="Y27" s="158"/>
    </row>
    <row r="28" spans="1:27" s="153" customFormat="1" ht="27" customHeight="1">
      <c r="A28" s="168"/>
      <c r="B28" s="658"/>
      <c r="C28" s="232" t="s">
        <v>41</v>
      </c>
      <c r="D28" s="233">
        <f>SUM(D27)</f>
        <v>0</v>
      </c>
      <c r="E28" s="233" t="e">
        <f ca="1">SUM(E27)</f>
        <v>#REF!</v>
      </c>
      <c r="F28" s="233" t="e">
        <f ca="1">SUM(F27)</f>
        <v>#REF!</v>
      </c>
      <c r="G28" s="233" t="e">
        <f>SUM(G27)</f>
        <v>#REF!</v>
      </c>
      <c r="H28" s="234">
        <f ca="1">IFERROR(F28/D28,0)</f>
        <v>0</v>
      </c>
      <c r="I28" s="235" t="e">
        <f ca="1">SUM(I27)</f>
        <v>#REF!</v>
      </c>
      <c r="J28" s="235" t="e">
        <f t="shared" ref="J28:R28" ca="1" si="10">SUM(J27)</f>
        <v>#REF!</v>
      </c>
      <c r="K28" s="235">
        <f t="shared" si="10"/>
        <v>0</v>
      </c>
      <c r="L28" s="235">
        <f t="shared" ca="1" si="10"/>
        <v>0</v>
      </c>
      <c r="M28" s="235">
        <f t="shared" ca="1" si="10"/>
        <v>0</v>
      </c>
      <c r="N28" s="235">
        <f t="shared" si="10"/>
        <v>0</v>
      </c>
      <c r="O28" s="235">
        <f t="shared" si="10"/>
        <v>110506500</v>
      </c>
      <c r="P28" s="236" t="e">
        <f t="shared" ca="1" si="2"/>
        <v>#REF!</v>
      </c>
      <c r="Q28" s="236" t="e">
        <f t="shared" ca="1" si="2"/>
        <v>#REF!</v>
      </c>
      <c r="R28" s="236">
        <f t="shared" si="10"/>
        <v>0</v>
      </c>
      <c r="S28" s="234">
        <f t="shared" ca="1" si="4"/>
        <v>0</v>
      </c>
      <c r="T28" s="227" t="e">
        <f t="shared" si="1"/>
        <v>#REF!</v>
      </c>
      <c r="U28" s="195"/>
    </row>
    <row r="29" spans="1:27" s="153" customFormat="1" ht="27" customHeight="1">
      <c r="A29" s="168"/>
      <c r="B29" s="656" t="s">
        <v>49</v>
      </c>
      <c r="C29" s="656"/>
      <c r="D29" s="237">
        <f>SUM(D15,D18,D22,D24,D26,D28)</f>
        <v>0</v>
      </c>
      <c r="E29" s="237" t="e">
        <f ca="1">SUM(E15,E18,E22,E24,E26,E28)</f>
        <v>#REF!</v>
      </c>
      <c r="F29" s="237" t="e">
        <f ca="1">SUM(F15,F18,F22,F24,F26,F28)</f>
        <v>#REF!</v>
      </c>
      <c r="G29" s="238" t="e">
        <f>SUM(G15,G18,G22,G24,G26,G28)</f>
        <v>#REF!</v>
      </c>
      <c r="H29" s="239">
        <f ca="1">IFERROR(F29/D29,0)</f>
        <v>0</v>
      </c>
      <c r="I29" s="237" t="e">
        <f t="shared" ref="I29:O29" ca="1" si="11">SUM(I15,I18,I22,I24,I26,I28)</f>
        <v>#REF!</v>
      </c>
      <c r="J29" s="237" t="e">
        <f t="shared" ca="1" si="11"/>
        <v>#REF!</v>
      </c>
      <c r="K29" s="237">
        <f t="shared" si="11"/>
        <v>0</v>
      </c>
      <c r="L29" s="237">
        <f t="shared" ca="1" si="11"/>
        <v>0</v>
      </c>
      <c r="M29" s="237">
        <f t="shared" ca="1" si="11"/>
        <v>0</v>
      </c>
      <c r="N29" s="237">
        <f t="shared" ca="1" si="11"/>
        <v>482107939.40000004</v>
      </c>
      <c r="O29" s="237">
        <f t="shared" si="11"/>
        <v>2355203557.3999996</v>
      </c>
      <c r="P29" s="237" t="e">
        <f t="shared" ca="1" si="2"/>
        <v>#REF!</v>
      </c>
      <c r="Q29" s="237" t="e">
        <f t="shared" ca="1" si="2"/>
        <v>#REF!</v>
      </c>
      <c r="R29" s="237">
        <f ca="1">SUM(R15,R18,R22,R24,R26,R28)</f>
        <v>482107939.40000004</v>
      </c>
      <c r="S29" s="237">
        <f t="shared" ca="1" si="4"/>
        <v>0</v>
      </c>
      <c r="T29" s="237" t="e">
        <f t="shared" ca="1" si="1"/>
        <v>#REF!</v>
      </c>
      <c r="U29" s="204"/>
      <c r="V29" s="161"/>
    </row>
    <row r="30" spans="1:27" s="3" customFormat="1" ht="24.75" customHeight="1">
      <c r="A30" s="94"/>
    </row>
    <row r="31" spans="1:27" s="3" customFormat="1" ht="24" customHeight="1">
      <c r="A31" s="94"/>
      <c r="B31" s="150"/>
      <c r="C31" s="151"/>
      <c r="D31" s="151"/>
      <c r="E31" s="151"/>
      <c r="F31" s="150"/>
      <c r="G31" s="150"/>
      <c r="H31" s="150"/>
      <c r="I31" s="150"/>
      <c r="J31" s="150"/>
      <c r="K31" s="150"/>
      <c r="L31" s="150"/>
      <c r="M31" s="150"/>
      <c r="N31" s="150"/>
      <c r="O31" s="150"/>
      <c r="P31" s="150"/>
      <c r="Q31" s="150"/>
      <c r="R31" s="150"/>
      <c r="S31" s="150"/>
      <c r="T31" s="150"/>
      <c r="U31" s="150"/>
      <c r="V31" s="150"/>
    </row>
    <row r="32" spans="1:27" s="3" customFormat="1" ht="19.5" customHeight="1">
      <c r="A32" s="94"/>
      <c r="B32" s="150"/>
      <c r="F32" s="9"/>
      <c r="G32" s="9"/>
      <c r="H32" s="9"/>
      <c r="I32" s="9"/>
      <c r="J32" s="9"/>
      <c r="K32" s="9"/>
      <c r="L32" s="9"/>
      <c r="M32" s="9"/>
      <c r="N32" s="9"/>
      <c r="O32" s="9"/>
      <c r="P32" s="9"/>
    </row>
    <row r="33" spans="1:25" s="3" customFormat="1" ht="18" customHeight="1">
      <c r="A33" s="94"/>
    </row>
    <row r="34" spans="1:25" s="3" customFormat="1" ht="18" customHeight="1">
      <c r="A34" s="94"/>
    </row>
    <row r="35" spans="1:25" s="3" customFormat="1" ht="18" customHeight="1">
      <c r="A35" s="94"/>
      <c r="O35" s="152"/>
      <c r="P35" s="152"/>
    </row>
    <row r="36" spans="1:25" s="3" customFormat="1" ht="18" customHeight="1">
      <c r="A36" s="94"/>
      <c r="F36" s="12"/>
      <c r="G36" s="12"/>
      <c r="H36" s="12"/>
      <c r="I36" s="12"/>
      <c r="J36" s="12"/>
      <c r="K36" s="12"/>
      <c r="L36" s="12"/>
      <c r="M36" s="12"/>
      <c r="N36" s="12"/>
    </row>
    <row r="37" spans="1:25" s="3" customFormat="1" ht="18" customHeight="1">
      <c r="A37" s="94"/>
    </row>
    <row r="38" spans="1:25" s="3" customFormat="1" ht="18" customHeight="1">
      <c r="A38" s="94"/>
    </row>
    <row r="39" spans="1:25" s="3" customFormat="1" ht="18" customHeight="1">
      <c r="A39" s="94"/>
    </row>
    <row r="40" spans="1:25" ht="18" customHeight="1">
      <c r="Y40" s="3"/>
    </row>
    <row r="41" spans="1:25" ht="18" customHeight="1">
      <c r="Y41" s="3"/>
    </row>
    <row r="42" spans="1:25" ht="18" customHeight="1"/>
    <row r="43" spans="1:25" ht="18" customHeight="1"/>
    <row r="44" spans="1:25" ht="18" customHeight="1"/>
    <row r="45" spans="1:25" ht="18" customHeight="1"/>
    <row r="46" spans="1:25" ht="18" customHeight="1"/>
    <row r="47" spans="1:25" ht="18" customHeight="1"/>
  </sheetData>
  <mergeCells count="17">
    <mergeCell ref="B29:C29"/>
    <mergeCell ref="B16:B18"/>
    <mergeCell ref="B19:B22"/>
    <mergeCell ref="B23:B24"/>
    <mergeCell ref="B25:B26"/>
    <mergeCell ref="B27:B28"/>
    <mergeCell ref="U6:U8"/>
    <mergeCell ref="T6:T8"/>
    <mergeCell ref="I6:S6"/>
    <mergeCell ref="I7:K7"/>
    <mergeCell ref="L7:N7"/>
    <mergeCell ref="O7:O8"/>
    <mergeCell ref="D6:G7"/>
    <mergeCell ref="P7:R7"/>
    <mergeCell ref="B6:B8"/>
    <mergeCell ref="C6:C8"/>
    <mergeCell ref="B9:B15"/>
  </mergeCells>
  <phoneticPr fontId="2" type="noConversion"/>
  <conditionalFormatting sqref="D29:F29 I29:S29">
    <cfRule type="cellIs" dxfId="30" priority="1" operator="lessThan">
      <formula>-1</formula>
    </cfRule>
  </conditionalFormatting>
  <conditionalFormatting sqref="H9:H29">
    <cfRule type="dataBar" priority="2">
      <dataBar>
        <cfvo type="min"/>
        <cfvo type="num" val="1"/>
        <color theme="7"/>
      </dataBar>
      <extLst>
        <ext xmlns:x14="http://schemas.microsoft.com/office/spreadsheetml/2009/9/main" uri="{B025F937-C7B1-47D3-B67F-A62EFF666E3E}">
          <x14:id>{3DB44080-6E55-4DCE-8852-4E6974984273}</x14:id>
        </ext>
      </extLst>
    </cfRule>
  </conditionalFormatting>
  <conditionalFormatting sqref="S9:S28">
    <cfRule type="dataBar" priority="3">
      <dataBar>
        <cfvo type="min"/>
        <cfvo type="num" val="1"/>
        <color theme="7"/>
      </dataBar>
      <extLst>
        <ext xmlns:x14="http://schemas.microsoft.com/office/spreadsheetml/2009/9/main" uri="{B025F937-C7B1-47D3-B67F-A62EFF666E3E}">
          <x14:id>{ADD54A4E-8D7B-4083-A6CA-8808EBA17CF0}</x14:id>
        </ext>
      </extLst>
    </cfRule>
  </conditionalFormatting>
  <conditionalFormatting sqref="T9:T29">
    <cfRule type="cellIs" dxfId="29" priority="4" operator="lessThan">
      <formula>-1</formula>
    </cfRule>
  </conditionalFormatting>
  <conditionalFormatting sqref="U9:V28">
    <cfRule type="iconSet" priority="332">
      <iconSet iconSet="3Arrows">
        <cfvo type="percent" val="0"/>
        <cfvo type="percent" val="33"/>
        <cfvo type="percent" val="67"/>
      </iconSet>
    </cfRule>
  </conditionalFormatting>
  <conditionalFormatting sqref="Z9:Z10">
    <cfRule type="iconSet" priority="7">
      <iconSet iconSet="5Arrows">
        <cfvo type="percent" val="0"/>
        <cfvo type="percent" val="20"/>
        <cfvo type="percent" val="40"/>
        <cfvo type="percent" val="60"/>
        <cfvo type="percent" val="80"/>
      </iconSet>
    </cfRule>
  </conditionalFormatting>
  <printOptions horizontalCentered="1"/>
  <pageMargins left="0" right="0" top="0.39370078740157483" bottom="0.74803149606299213" header="0.19685039370078741" footer="0.31496062992125984"/>
  <pageSetup paperSize="9" orientation="portrait" r:id="rId1"/>
  <drawing r:id="rId2"/>
  <extLst>
    <ext xmlns:x14="http://schemas.microsoft.com/office/spreadsheetml/2009/9/main" uri="{78C0D931-6437-407d-A8EE-F0AAD7539E65}">
      <x14:conditionalFormattings>
        <x14:conditionalFormatting xmlns:xm="http://schemas.microsoft.com/office/excel/2006/main">
          <x14:cfRule type="dataBar" id="{3DB44080-6E55-4DCE-8852-4E6974984273}">
            <x14:dataBar minLength="0" maxLength="100" gradient="0">
              <x14:cfvo type="autoMin"/>
              <x14:cfvo type="num">
                <xm:f>1</xm:f>
              </x14:cfvo>
              <x14:negativeFillColor rgb="FFFF0000"/>
              <x14:axisColor rgb="FF000000"/>
            </x14:dataBar>
          </x14:cfRule>
          <xm:sqref>H9:H29</xm:sqref>
        </x14:conditionalFormatting>
        <x14:conditionalFormatting xmlns:xm="http://schemas.microsoft.com/office/excel/2006/main">
          <x14:cfRule type="dataBar" id="{ADD54A4E-8D7B-4083-A6CA-8808EBA17CF0}">
            <x14:dataBar minLength="0" maxLength="100" gradient="0">
              <x14:cfvo type="min"/>
              <x14:cfvo type="num">
                <xm:f>1</xm:f>
              </x14:cfvo>
              <x14:negativeFillColor rgb="FFFF0000"/>
              <x14:axisColor rgb="FF000000"/>
            </x14:dataBar>
          </x14:cfRule>
          <xm:sqref>S9:S28</xm:sqref>
        </x14:conditionalFormatting>
      </x14:conditionalFormattings>
    </ext>
  </extLst>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10079C5-89A4-4121-A709-F6D3CDD235B6}">
  <sheetPr codeName="Sheet3">
    <tabColor theme="9" tint="0.79998168889431442"/>
  </sheetPr>
  <dimension ref="A1:ER241"/>
  <sheetViews>
    <sheetView zoomScale="40" zoomScaleNormal="40" zoomScaleSheetLayoutView="25" workbookViewId="0">
      <pane xSplit="10" ySplit="2" topLeftCell="K120" activePane="bottomRight" state="frozen"/>
      <selection pane="topRight" activeCell="H1" sqref="H1"/>
      <selection pane="bottomLeft" activeCell="A3" sqref="A3"/>
      <selection pane="bottomRight" activeCell="G132" sqref="G132"/>
    </sheetView>
  </sheetViews>
  <sheetFormatPr defaultRowHeight="31.5"/>
  <cols>
    <col min="1" max="1" width="21.875" style="426" customWidth="1"/>
    <col min="2" max="2" width="35.5" style="426" bestFit="1" customWidth="1"/>
    <col min="3" max="3" width="35.5" style="207" bestFit="1" customWidth="1"/>
    <col min="4" max="4" width="21.375" style="207" bestFit="1" customWidth="1"/>
    <col min="5" max="5" width="15.625" style="29" customWidth="1"/>
    <col min="6" max="6" width="42" style="29" bestFit="1" customWidth="1"/>
    <col min="7" max="7" width="39.125" style="29" bestFit="1" customWidth="1"/>
    <col min="8" max="8" width="58.25" style="29" bestFit="1" customWidth="1"/>
    <col min="9" max="9" width="73.125" style="29" customWidth="1"/>
    <col min="10" max="10" width="25.625" style="86" customWidth="1"/>
    <col min="11" max="41" width="25.625" style="28" customWidth="1"/>
    <col min="42" max="42" width="20.625" style="25" customWidth="1"/>
    <col min="43" max="43" width="36.375" style="25" bestFit="1" customWidth="1"/>
    <col min="44" max="46" width="29.625" style="25" bestFit="1" customWidth="1"/>
    <col min="47" max="47" width="29.625" style="26" bestFit="1" customWidth="1"/>
    <col min="48" max="48" width="13.625" style="26" bestFit="1" customWidth="1"/>
    <col min="49" max="49" width="32.625" style="26" bestFit="1" customWidth="1"/>
    <col min="50" max="50" width="29.625" style="27" bestFit="1" customWidth="1"/>
    <col min="51" max="51" width="32.625" style="27" bestFit="1" customWidth="1"/>
    <col min="52" max="53" width="29.625" style="27" bestFit="1" customWidth="1"/>
    <col min="54" max="55" width="16.625" style="27" bestFit="1" customWidth="1"/>
    <col min="56" max="57" width="29.625" style="27" bestFit="1" customWidth="1"/>
    <col min="58" max="58" width="32.625" style="27" bestFit="1" customWidth="1"/>
    <col min="59" max="59" width="29.625" style="27" bestFit="1" customWidth="1"/>
    <col min="60" max="73" width="16.625" style="27" bestFit="1" customWidth="1"/>
    <col min="74" max="74" width="34.125" style="27" bestFit="1" customWidth="1"/>
    <col min="75" max="75" width="9" style="27"/>
    <col min="76" max="76" width="14.5" style="27" bestFit="1" customWidth="1"/>
    <col min="77" max="77" width="29.5" style="27" bestFit="1" customWidth="1"/>
    <col min="78" max="78" width="23.875" style="27" bestFit="1" customWidth="1"/>
  </cols>
  <sheetData>
    <row r="1" spans="1:148" s="102" customFormat="1" ht="58.5" customHeight="1" thickBot="1">
      <c r="A1" s="96"/>
      <c r="B1" s="96"/>
      <c r="C1" s="33"/>
      <c r="D1" s="33"/>
      <c r="E1" s="97"/>
      <c r="F1" s="146" t="s">
        <v>1378</v>
      </c>
      <c r="G1" s="97"/>
      <c r="H1" s="97"/>
      <c r="I1" s="97"/>
      <c r="J1" s="98">
        <v>2</v>
      </c>
      <c r="K1" s="99">
        <v>5</v>
      </c>
      <c r="L1" s="99">
        <v>6</v>
      </c>
      <c r="M1" s="99">
        <v>7</v>
      </c>
      <c r="N1" s="99">
        <v>8</v>
      </c>
      <c r="O1" s="99">
        <v>9</v>
      </c>
      <c r="P1" s="99">
        <v>10</v>
      </c>
      <c r="Q1" s="99">
        <v>11</v>
      </c>
      <c r="R1" s="99">
        <v>12</v>
      </c>
      <c r="S1" s="99">
        <v>13</v>
      </c>
      <c r="T1" s="99">
        <v>14</v>
      </c>
      <c r="U1" s="99">
        <v>15</v>
      </c>
      <c r="V1" s="99">
        <v>16</v>
      </c>
      <c r="W1" s="99">
        <v>17</v>
      </c>
      <c r="X1" s="99">
        <v>18</v>
      </c>
      <c r="Y1" s="99">
        <v>19</v>
      </c>
      <c r="Z1" s="99">
        <v>20</v>
      </c>
      <c r="AA1" s="99">
        <v>21</v>
      </c>
      <c r="AB1" s="99">
        <v>22</v>
      </c>
      <c r="AC1" s="99">
        <v>23</v>
      </c>
      <c r="AD1" s="99">
        <v>24</v>
      </c>
      <c r="AE1" s="99">
        <v>25</v>
      </c>
      <c r="AF1" s="99">
        <v>26</v>
      </c>
      <c r="AG1" s="99">
        <v>27</v>
      </c>
      <c r="AH1" s="99">
        <v>28</v>
      </c>
      <c r="AI1" s="99">
        <v>29</v>
      </c>
      <c r="AJ1" s="99">
        <v>30</v>
      </c>
      <c r="AK1" s="99">
        <v>31</v>
      </c>
      <c r="AL1" s="99">
        <v>32</v>
      </c>
      <c r="AM1" s="99">
        <v>33</v>
      </c>
      <c r="AN1" s="99">
        <v>34</v>
      </c>
      <c r="AO1" s="99">
        <v>35</v>
      </c>
      <c r="AP1" s="100"/>
      <c r="AQ1" s="100"/>
      <c r="AR1" s="100"/>
      <c r="AS1" s="100"/>
      <c r="AT1" s="100"/>
      <c r="AU1" s="101"/>
      <c r="AV1" s="101"/>
      <c r="AW1" s="101"/>
    </row>
    <row r="2" spans="1:148" s="21" customFormat="1" ht="60.75" customHeight="1">
      <c r="A2" s="426"/>
      <c r="B2" s="426"/>
      <c r="C2" s="33"/>
      <c r="D2" s="29" t="s">
        <v>728</v>
      </c>
      <c r="E2" s="41" t="s">
        <v>173</v>
      </c>
      <c r="F2" s="41" t="s">
        <v>174</v>
      </c>
      <c r="G2" s="41" t="s">
        <v>175</v>
      </c>
      <c r="H2" s="41" t="s">
        <v>176</v>
      </c>
      <c r="I2" s="50" t="s">
        <v>177</v>
      </c>
      <c r="J2" s="81" t="s">
        <v>416</v>
      </c>
      <c r="K2" s="55" t="s">
        <v>395</v>
      </c>
      <c r="L2" s="42" t="s">
        <v>179</v>
      </c>
      <c r="M2" s="42" t="s">
        <v>180</v>
      </c>
      <c r="N2" s="42" t="s">
        <v>181</v>
      </c>
      <c r="O2" s="42" t="s">
        <v>182</v>
      </c>
      <c r="P2" s="42" t="s">
        <v>183</v>
      </c>
      <c r="Q2" s="42" t="s">
        <v>184</v>
      </c>
      <c r="R2" s="42" t="s">
        <v>185</v>
      </c>
      <c r="S2" s="42" t="s">
        <v>186</v>
      </c>
      <c r="T2" s="42" t="s">
        <v>187</v>
      </c>
      <c r="U2" s="42" t="s">
        <v>188</v>
      </c>
      <c r="V2" s="42" t="s">
        <v>189</v>
      </c>
      <c r="W2" s="42" t="s">
        <v>190</v>
      </c>
      <c r="X2" s="42" t="s">
        <v>191</v>
      </c>
      <c r="Y2" s="42" t="s">
        <v>192</v>
      </c>
      <c r="Z2" s="42" t="s">
        <v>193</v>
      </c>
      <c r="AA2" s="42" t="s">
        <v>194</v>
      </c>
      <c r="AB2" s="42" t="s">
        <v>195</v>
      </c>
      <c r="AC2" s="42" t="s">
        <v>196</v>
      </c>
      <c r="AD2" s="42" t="s">
        <v>197</v>
      </c>
      <c r="AE2" s="42" t="s">
        <v>198</v>
      </c>
      <c r="AF2" s="42" t="s">
        <v>199</v>
      </c>
      <c r="AG2" s="42" t="s">
        <v>200</v>
      </c>
      <c r="AH2" s="42" t="s">
        <v>201</v>
      </c>
      <c r="AI2" s="42" t="s">
        <v>202</v>
      </c>
      <c r="AJ2" s="42" t="s">
        <v>203</v>
      </c>
      <c r="AK2" s="42" t="s">
        <v>204</v>
      </c>
      <c r="AL2" s="42" t="s">
        <v>205</v>
      </c>
      <c r="AM2" s="42" t="s">
        <v>206</v>
      </c>
      <c r="AN2" s="42" t="s">
        <v>207</v>
      </c>
      <c r="AO2" s="42" t="s">
        <v>208</v>
      </c>
      <c r="AP2" s="19"/>
      <c r="AQ2" s="55" t="s">
        <v>395</v>
      </c>
      <c r="AR2" s="42" t="s">
        <v>179</v>
      </c>
      <c r="AS2" s="42" t="s">
        <v>180</v>
      </c>
      <c r="AT2" s="42" t="s">
        <v>181</v>
      </c>
      <c r="AU2" s="42" t="s">
        <v>182</v>
      </c>
      <c r="AV2" s="42" t="s">
        <v>183</v>
      </c>
      <c r="AW2" s="42" t="s">
        <v>184</v>
      </c>
      <c r="AX2" s="42" t="s">
        <v>185</v>
      </c>
      <c r="AY2" s="42" t="s">
        <v>186</v>
      </c>
      <c r="AZ2" s="42" t="s">
        <v>187</v>
      </c>
      <c r="BA2" s="42" t="s">
        <v>188</v>
      </c>
      <c r="BB2" s="42" t="s">
        <v>189</v>
      </c>
      <c r="BC2" s="42" t="s">
        <v>190</v>
      </c>
      <c r="BD2" s="42" t="s">
        <v>191</v>
      </c>
      <c r="BE2" s="42" t="s">
        <v>192</v>
      </c>
      <c r="BF2" s="42" t="s">
        <v>193</v>
      </c>
      <c r="BG2" s="42" t="s">
        <v>194</v>
      </c>
      <c r="BH2" s="42" t="s">
        <v>195</v>
      </c>
      <c r="BI2" s="42" t="s">
        <v>196</v>
      </c>
      <c r="BJ2" s="42" t="s">
        <v>197</v>
      </c>
      <c r="BK2" s="42" t="s">
        <v>198</v>
      </c>
      <c r="BL2" s="42" t="s">
        <v>199</v>
      </c>
      <c r="BM2" s="42" t="s">
        <v>200</v>
      </c>
      <c r="BN2" s="42" t="s">
        <v>201</v>
      </c>
      <c r="BO2" s="42" t="s">
        <v>202</v>
      </c>
      <c r="BP2" s="42" t="s">
        <v>203</v>
      </c>
      <c r="BQ2" s="42" t="s">
        <v>204</v>
      </c>
      <c r="BR2" s="42" t="s">
        <v>205</v>
      </c>
      <c r="BS2" s="42" t="s">
        <v>206</v>
      </c>
      <c r="BT2" s="42" t="s">
        <v>207</v>
      </c>
      <c r="BU2" s="42" t="s">
        <v>208</v>
      </c>
      <c r="BV2" s="42" t="s">
        <v>505</v>
      </c>
      <c r="BW2" s="20"/>
      <c r="BX2" s="20"/>
      <c r="BY2" s="20"/>
      <c r="BZ2" s="20"/>
      <c r="CA2" s="20"/>
      <c r="CB2" s="20"/>
      <c r="CC2" s="20"/>
      <c r="CD2" s="20"/>
      <c r="CE2" s="20"/>
      <c r="CF2" s="20"/>
      <c r="CG2" s="20"/>
      <c r="CH2" s="20"/>
      <c r="CI2" s="20"/>
      <c r="CJ2" s="20"/>
      <c r="CK2" s="20"/>
      <c r="CL2" s="20"/>
      <c r="CM2" s="20"/>
      <c r="CN2" s="20"/>
      <c r="CO2" s="20"/>
      <c r="CP2" s="20"/>
      <c r="CQ2" s="20"/>
      <c r="CR2" s="20"/>
      <c r="CS2" s="20"/>
      <c r="CT2" s="20"/>
      <c r="CU2" s="20"/>
      <c r="CV2" s="20"/>
      <c r="CW2" s="20"/>
      <c r="CX2" s="20"/>
      <c r="CY2" s="20"/>
      <c r="CZ2" s="20"/>
      <c r="DA2" s="20"/>
      <c r="DB2" s="20"/>
      <c r="DC2" s="20"/>
      <c r="DD2" s="20"/>
      <c r="DE2" s="20"/>
      <c r="DF2" s="20"/>
      <c r="DG2" s="20"/>
      <c r="DH2" s="20"/>
      <c r="DI2" s="20"/>
      <c r="DJ2" s="20"/>
      <c r="DK2" s="20"/>
      <c r="DL2" s="20"/>
      <c r="DM2" s="20"/>
      <c r="DN2" s="20"/>
      <c r="DO2" s="20"/>
      <c r="DP2" s="20"/>
      <c r="DQ2" s="20"/>
      <c r="DR2" s="20"/>
      <c r="DS2" s="20"/>
      <c r="DT2" s="20"/>
      <c r="DU2" s="20"/>
      <c r="DV2" s="20"/>
      <c r="DW2" s="20"/>
      <c r="DX2" s="20"/>
      <c r="DY2" s="20"/>
      <c r="DZ2" s="20"/>
      <c r="EA2" s="20"/>
      <c r="EB2" s="20"/>
      <c r="EC2" s="20"/>
      <c r="ED2" s="20"/>
      <c r="EE2" s="20"/>
      <c r="EF2" s="20"/>
      <c r="EG2" s="20"/>
      <c r="EH2" s="20"/>
      <c r="EI2" s="20"/>
      <c r="EJ2" s="20"/>
      <c r="EK2" s="20"/>
      <c r="EL2" s="20"/>
      <c r="EM2" s="20"/>
      <c r="EN2" s="20"/>
      <c r="EO2" s="20"/>
      <c r="EP2" s="20"/>
      <c r="EQ2" s="20"/>
      <c r="ER2" s="20"/>
    </row>
    <row r="3" spans="1:148" s="23" customFormat="1" ht="50.1" customHeight="1">
      <c r="A3" s="426"/>
      <c r="B3" s="33" t="s">
        <v>1280</v>
      </c>
      <c r="C3" s="512" t="s">
        <v>433</v>
      </c>
      <c r="D3" s="43" t="s">
        <v>209</v>
      </c>
      <c r="E3" s="43">
        <v>1</v>
      </c>
      <c r="F3" s="43" t="s">
        <v>209</v>
      </c>
      <c r="G3" s="43" t="s">
        <v>434</v>
      </c>
      <c r="H3" s="43" t="s">
        <v>210</v>
      </c>
      <c r="I3" s="51" t="s">
        <v>211</v>
      </c>
      <c r="J3" s="82">
        <f>VLOOKUP(H3,'[63]1월단가'!A:B,$J$1,0)</f>
        <v>3022</v>
      </c>
      <c r="K3" s="56">
        <f>VLOOKUP($H$3,'[64]대우사급 입고현황'!$D$3:$AL$31,K1,FALSE)</f>
        <v>900</v>
      </c>
      <c r="L3" s="56">
        <f>VLOOKUP($H$3,'[64]대우사급 입고현황'!$D$3:$AL$31,L1,FALSE)</f>
        <v>0</v>
      </c>
      <c r="M3" s="56">
        <f>VLOOKUP($H$3,'[64]대우사급 입고현황'!$D$3:$AL$31,M1,FALSE)</f>
        <v>900</v>
      </c>
      <c r="N3" s="56">
        <f>VLOOKUP($H$3,'[64]대우사급 입고현황'!$D$3:$AL$31,N1,FALSE)</f>
        <v>1800</v>
      </c>
      <c r="O3" s="56">
        <f>VLOOKUP($H$3,'[64]대우사급 입고현황'!$D$3:$AL$31,O1,FALSE)</f>
        <v>0</v>
      </c>
      <c r="P3" s="56">
        <f>VLOOKUP($H$3,'[64]대우사급 입고현황'!$D$3:$AL$31,P1,FALSE)</f>
        <v>0</v>
      </c>
      <c r="Q3" s="56">
        <f>VLOOKUP($H$3,'[64]대우사급 입고현황'!$D$3:$AL$31,Q1,FALSE)</f>
        <v>0</v>
      </c>
      <c r="R3" s="56">
        <f>VLOOKUP($H$3,'[64]대우사급 입고현황'!$D$3:$AL$31,R1,FALSE)</f>
        <v>0</v>
      </c>
      <c r="S3" s="56">
        <f>VLOOKUP($H$3,'[64]대우사급 입고현황'!$D$3:$AL$31,S1,FALSE)</f>
        <v>900</v>
      </c>
      <c r="T3" s="56">
        <f>VLOOKUP($H$3,'[64]대우사급 입고현황'!$D$3:$AL$31,T1,FALSE)</f>
        <v>900</v>
      </c>
      <c r="U3" s="56">
        <f>VLOOKUP($H$3,'[64]대우사급 입고현황'!$D$3:$AL$31,U1,FALSE)</f>
        <v>900</v>
      </c>
      <c r="V3" s="56">
        <f>VLOOKUP($H$3,'[64]대우사급 입고현황'!$D$3:$AL$31,V1,FALSE)</f>
        <v>0</v>
      </c>
      <c r="W3" s="56">
        <f>VLOOKUP($H$3,'[64]대우사급 입고현황'!$D$3:$AL$31,W1,FALSE)</f>
        <v>0</v>
      </c>
      <c r="X3" s="56">
        <f>VLOOKUP($H$3,'[64]대우사급 입고현황'!$D$3:$AL$31,X1,FALSE)</f>
        <v>0</v>
      </c>
      <c r="Y3" s="56">
        <f>VLOOKUP($H$3,'[64]대우사급 입고현황'!$D$3:$AL$31,Y1,FALSE)</f>
        <v>0</v>
      </c>
      <c r="Z3" s="56">
        <f>VLOOKUP($H$3,'[64]대우사급 입고현황'!$D$3:$AL$31,Z1,FALSE)</f>
        <v>900</v>
      </c>
      <c r="AA3" s="56">
        <f>VLOOKUP($H$3,'[64]대우사급 입고현황'!$D$3:$AL$31,AA1,FALSE)</f>
        <v>900</v>
      </c>
      <c r="AB3" s="56">
        <f>VLOOKUP($H$3,'[64]대우사급 입고현황'!$D$3:$AL$31,AB1,FALSE)</f>
        <v>900</v>
      </c>
      <c r="AC3" s="56">
        <f>VLOOKUP($H$3,'[64]대우사급 입고현황'!$D$3:$AL$31,AC1,FALSE)</f>
        <v>0</v>
      </c>
      <c r="AD3" s="56">
        <f>VLOOKUP($H$3,'[64]대우사급 입고현황'!$D$3:$AL$31,AD1,FALSE)</f>
        <v>0</v>
      </c>
      <c r="AE3" s="56">
        <f>VLOOKUP($H$3,'[64]대우사급 입고현황'!$D$3:$AL$31,AE1,FALSE)</f>
        <v>0</v>
      </c>
      <c r="AF3" s="56">
        <f>VLOOKUP($H$3,'[64]대우사급 입고현황'!$D$3:$AL$31,AF1,FALSE)</f>
        <v>0</v>
      </c>
      <c r="AG3" s="56">
        <f>VLOOKUP($H$3,'[64]대우사급 입고현황'!$D$3:$AL$31,AG1,FALSE)</f>
        <v>0</v>
      </c>
      <c r="AH3" s="56">
        <f>VLOOKUP($H$3,'[64]대우사급 입고현황'!$D$3:$AL$31,AH1,FALSE)</f>
        <v>0</v>
      </c>
      <c r="AI3" s="56">
        <f>VLOOKUP($H$3,'[64]대우사급 입고현황'!$D$3:$AL$31,AI1,FALSE)</f>
        <v>0</v>
      </c>
      <c r="AJ3" s="56">
        <f>VLOOKUP($H$3,'[64]대우사급 입고현황'!$D$3:$AL$31,AJ1,FALSE)</f>
        <v>0</v>
      </c>
      <c r="AK3" s="56">
        <f>VLOOKUP($H$3,'[64]대우사급 입고현황'!$D$3:$AL$31,AK1,FALSE)</f>
        <v>0</v>
      </c>
      <c r="AL3" s="56">
        <f>VLOOKUP($H$3,'[64]대우사급 입고현황'!$D$3:$AL$31,AL1,FALSE)</f>
        <v>0</v>
      </c>
      <c r="AM3" s="56">
        <f>VLOOKUP($H$3,'[64]대우사급 입고현황'!$D$3:$AL$31,AM1,FALSE)</f>
        <v>0</v>
      </c>
      <c r="AN3" s="56">
        <f>VLOOKUP($H$3,'[64]대우사급 입고현황'!$D$3:$AL$31,AN1,FALSE)</f>
        <v>0</v>
      </c>
      <c r="AO3" s="56">
        <f>VLOOKUP($H$3,'[64]대우사급 입고현황'!$D$3:$AL$31,AO1,FALSE)</f>
        <v>0</v>
      </c>
      <c r="AP3" s="19"/>
      <c r="AQ3" s="56">
        <f>$J$3*K3</f>
        <v>2719800</v>
      </c>
      <c r="AR3" s="56">
        <f t="shared" ref="AR3:BU3" si="0">$J$3*L3</f>
        <v>0</v>
      </c>
      <c r="AS3" s="56">
        <f t="shared" si="0"/>
        <v>2719800</v>
      </c>
      <c r="AT3" s="56">
        <f t="shared" si="0"/>
        <v>5439600</v>
      </c>
      <c r="AU3" s="56">
        <f t="shared" si="0"/>
        <v>0</v>
      </c>
      <c r="AV3" s="56">
        <f t="shared" si="0"/>
        <v>0</v>
      </c>
      <c r="AW3" s="56">
        <f t="shared" si="0"/>
        <v>0</v>
      </c>
      <c r="AX3" s="56">
        <f t="shared" si="0"/>
        <v>0</v>
      </c>
      <c r="AY3" s="56">
        <f t="shared" si="0"/>
        <v>2719800</v>
      </c>
      <c r="AZ3" s="56">
        <f t="shared" si="0"/>
        <v>2719800</v>
      </c>
      <c r="BA3" s="56">
        <f t="shared" si="0"/>
        <v>2719800</v>
      </c>
      <c r="BB3" s="56">
        <f t="shared" si="0"/>
        <v>0</v>
      </c>
      <c r="BC3" s="56">
        <f t="shared" si="0"/>
        <v>0</v>
      </c>
      <c r="BD3" s="56">
        <f t="shared" si="0"/>
        <v>0</v>
      </c>
      <c r="BE3" s="56">
        <f t="shared" si="0"/>
        <v>0</v>
      </c>
      <c r="BF3" s="56">
        <f t="shared" si="0"/>
        <v>2719800</v>
      </c>
      <c r="BG3" s="56">
        <f t="shared" si="0"/>
        <v>2719800</v>
      </c>
      <c r="BH3" s="56">
        <f t="shared" si="0"/>
        <v>2719800</v>
      </c>
      <c r="BI3" s="56">
        <f t="shared" si="0"/>
        <v>0</v>
      </c>
      <c r="BJ3" s="56">
        <f t="shared" si="0"/>
        <v>0</v>
      </c>
      <c r="BK3" s="56">
        <f t="shared" si="0"/>
        <v>0</v>
      </c>
      <c r="BL3" s="56">
        <f t="shared" si="0"/>
        <v>0</v>
      </c>
      <c r="BM3" s="56">
        <f t="shared" si="0"/>
        <v>0</v>
      </c>
      <c r="BN3" s="56">
        <f t="shared" si="0"/>
        <v>0</v>
      </c>
      <c r="BO3" s="56">
        <f t="shared" si="0"/>
        <v>0</v>
      </c>
      <c r="BP3" s="56">
        <f t="shared" si="0"/>
        <v>0</v>
      </c>
      <c r="BQ3" s="56">
        <f t="shared" si="0"/>
        <v>0</v>
      </c>
      <c r="BR3" s="56">
        <f t="shared" si="0"/>
        <v>0</v>
      </c>
      <c r="BS3" s="56">
        <f t="shared" si="0"/>
        <v>0</v>
      </c>
      <c r="BT3" s="56">
        <f t="shared" si="0"/>
        <v>0</v>
      </c>
      <c r="BU3" s="56">
        <f t="shared" si="0"/>
        <v>0</v>
      </c>
      <c r="BV3" s="56">
        <f>SUM(AQ3:BU3)</f>
        <v>27198000</v>
      </c>
      <c r="BW3" s="22"/>
      <c r="BX3" s="22"/>
      <c r="BY3" s="22"/>
      <c r="BZ3" s="22"/>
      <c r="CA3" s="22"/>
      <c r="CB3" s="22"/>
      <c r="CC3" s="22"/>
      <c r="CD3" s="22"/>
      <c r="CE3" s="22"/>
      <c r="CF3" s="22"/>
      <c r="CG3" s="22"/>
      <c r="CH3" s="22"/>
      <c r="CI3" s="22"/>
      <c r="CJ3" s="22"/>
      <c r="CK3" s="22"/>
      <c r="CL3" s="22"/>
      <c r="CM3" s="22"/>
      <c r="CN3" s="22"/>
      <c r="CO3" s="22"/>
      <c r="CP3" s="22"/>
      <c r="CQ3" s="22"/>
      <c r="CR3" s="22"/>
      <c r="CS3" s="22"/>
      <c r="CT3" s="22"/>
      <c r="CU3" s="22"/>
      <c r="CV3" s="22"/>
      <c r="CW3" s="22"/>
      <c r="CX3" s="22"/>
      <c r="CY3" s="22"/>
      <c r="CZ3" s="22"/>
      <c r="DA3" s="22"/>
      <c r="DB3" s="22"/>
      <c r="DC3" s="22"/>
      <c r="DD3" s="22"/>
      <c r="DE3" s="22"/>
      <c r="DF3" s="22"/>
      <c r="DG3" s="22"/>
      <c r="DH3" s="22"/>
      <c r="DI3" s="22"/>
      <c r="DJ3" s="22"/>
      <c r="DK3" s="22"/>
      <c r="DL3" s="22"/>
      <c r="DM3" s="22"/>
      <c r="DN3" s="22"/>
      <c r="DO3" s="22"/>
      <c r="DP3" s="22"/>
      <c r="DQ3" s="22"/>
      <c r="DR3" s="22"/>
      <c r="DS3" s="22"/>
      <c r="DT3" s="22"/>
      <c r="DU3" s="22"/>
      <c r="DV3" s="22"/>
      <c r="DW3" s="22"/>
      <c r="DX3" s="22"/>
      <c r="DY3" s="22"/>
      <c r="DZ3" s="22"/>
      <c r="EA3" s="22"/>
      <c r="EB3" s="22"/>
      <c r="EC3" s="22"/>
      <c r="ED3" s="22"/>
      <c r="EE3" s="22"/>
      <c r="EF3" s="22"/>
      <c r="EG3" s="22"/>
      <c r="EH3" s="22"/>
      <c r="EI3" s="22"/>
      <c r="EJ3" s="22"/>
      <c r="EK3" s="22"/>
      <c r="EL3" s="22"/>
      <c r="EM3" s="22"/>
      <c r="EN3" s="22"/>
      <c r="EO3" s="22"/>
      <c r="EP3" s="22"/>
      <c r="EQ3" s="22"/>
      <c r="ER3" s="22"/>
    </row>
    <row r="4" spans="1:148" s="23" customFormat="1" ht="50.1" customHeight="1">
      <c r="A4" s="426"/>
      <c r="B4" s="33" t="s">
        <v>1280</v>
      </c>
      <c r="C4" s="512" t="s">
        <v>433</v>
      </c>
      <c r="D4" s="43" t="s">
        <v>209</v>
      </c>
      <c r="E4" s="43">
        <f>E3+1</f>
        <v>2</v>
      </c>
      <c r="F4" s="43" t="s">
        <v>209</v>
      </c>
      <c r="G4" s="43" t="s">
        <v>434</v>
      </c>
      <c r="H4" s="43" t="s">
        <v>212</v>
      </c>
      <c r="I4" s="51" t="s">
        <v>213</v>
      </c>
      <c r="J4" s="82">
        <f>VLOOKUP(H4,'[63]1월단가'!A:B,$J$1,0)</f>
        <v>1655</v>
      </c>
      <c r="K4" s="56">
        <f>VLOOKUP($H$4,'[64]대우사급 입고현황'!$D$3:$AL$31,K1,FALSE)</f>
        <v>1500</v>
      </c>
      <c r="L4" s="56">
        <f>VLOOKUP($H$4,'[64]대우사급 입고현황'!$D$3:$AL$31,L1,FALSE)</f>
        <v>0</v>
      </c>
      <c r="M4" s="56">
        <f>VLOOKUP($H$4,'[64]대우사급 입고현황'!$D$3:$AL$31,M1,FALSE)</f>
        <v>1500</v>
      </c>
      <c r="N4" s="56">
        <f>VLOOKUP($H$4,'[64]대우사급 입고현황'!$D$3:$AL$31,N1,FALSE)</f>
        <v>0</v>
      </c>
      <c r="O4" s="56">
        <f>VLOOKUP($H$4,'[64]대우사급 입고현황'!$D$3:$AL$31,O1,FALSE)</f>
        <v>0</v>
      </c>
      <c r="P4" s="56">
        <f>VLOOKUP($H$4,'[64]대우사급 입고현황'!$D$3:$AL$31,P1,FALSE)</f>
        <v>0</v>
      </c>
      <c r="Q4" s="56">
        <f>VLOOKUP($H$4,'[64]대우사급 입고현황'!$D$3:$AL$31,Q1,FALSE)</f>
        <v>0</v>
      </c>
      <c r="R4" s="56">
        <f>VLOOKUP($H$4,'[64]대우사급 입고현황'!$D$3:$AL$31,R1,FALSE)</f>
        <v>1500</v>
      </c>
      <c r="S4" s="56">
        <f>VLOOKUP($H$4,'[64]대우사급 입고현황'!$D$3:$AL$31,S1,FALSE)</f>
        <v>0</v>
      </c>
      <c r="T4" s="56">
        <f>VLOOKUP($H$4,'[64]대우사급 입고현황'!$D$3:$AL$31,T1,FALSE)</f>
        <v>1500</v>
      </c>
      <c r="U4" s="56">
        <f>VLOOKUP($H$4,'[64]대우사급 입고현황'!$D$3:$AL$31,U1,FALSE)</f>
        <v>1500</v>
      </c>
      <c r="V4" s="56">
        <f>VLOOKUP($H$4,'[64]대우사급 입고현황'!$D$3:$AL$31,V1,FALSE)</f>
        <v>0</v>
      </c>
      <c r="W4" s="56">
        <f>VLOOKUP($H$4,'[64]대우사급 입고현황'!$D$3:$AL$31,W1,FALSE)</f>
        <v>0</v>
      </c>
      <c r="X4" s="56">
        <f>VLOOKUP($H$4,'[64]대우사급 입고현황'!$D$3:$AL$31,X1,FALSE)</f>
        <v>0</v>
      </c>
      <c r="Y4" s="56">
        <f>VLOOKUP($H$4,'[64]대우사급 입고현황'!$D$3:$AL$31,Y1,FALSE)</f>
        <v>0</v>
      </c>
      <c r="Z4" s="56">
        <f>VLOOKUP($H$4,'[64]대우사급 입고현황'!$D$3:$AL$31,Z1,FALSE)</f>
        <v>0</v>
      </c>
      <c r="AA4" s="56">
        <f>VLOOKUP($H$4,'[64]대우사급 입고현황'!$D$3:$AL$31,AA1,FALSE)</f>
        <v>1500</v>
      </c>
      <c r="AB4" s="56">
        <f>VLOOKUP($H$4,'[64]대우사급 입고현황'!$D$3:$AL$31,AB1,FALSE)</f>
        <v>1500</v>
      </c>
      <c r="AC4" s="56">
        <f>VLOOKUP($H$4,'[64]대우사급 입고현황'!$D$3:$AL$31,AC1,FALSE)</f>
        <v>0</v>
      </c>
      <c r="AD4" s="56">
        <f>VLOOKUP($H$4,'[64]대우사급 입고현황'!$D$3:$AL$31,AD1,FALSE)</f>
        <v>0</v>
      </c>
      <c r="AE4" s="56">
        <f>VLOOKUP($H$4,'[64]대우사급 입고현황'!$D$3:$AL$31,AE1,FALSE)</f>
        <v>0</v>
      </c>
      <c r="AF4" s="56">
        <f>VLOOKUP($H$4,'[64]대우사급 입고현황'!$D$3:$AL$31,AF1,FALSE)</f>
        <v>0</v>
      </c>
      <c r="AG4" s="56">
        <f>VLOOKUP($H$4,'[64]대우사급 입고현황'!$D$3:$AL$31,AG1,FALSE)</f>
        <v>0</v>
      </c>
      <c r="AH4" s="56">
        <f>VLOOKUP($H$4,'[64]대우사급 입고현황'!$D$3:$AL$31,AH1,FALSE)</f>
        <v>0</v>
      </c>
      <c r="AI4" s="56">
        <f>VLOOKUP($H$4,'[64]대우사급 입고현황'!$D$3:$AL$31,AI1,FALSE)</f>
        <v>0</v>
      </c>
      <c r="AJ4" s="56">
        <f>VLOOKUP($H$4,'[64]대우사급 입고현황'!$D$3:$AL$31,AJ1,FALSE)</f>
        <v>0</v>
      </c>
      <c r="AK4" s="56">
        <f>VLOOKUP($H$4,'[64]대우사급 입고현황'!$D$3:$AL$31,AK1,FALSE)</f>
        <v>0</v>
      </c>
      <c r="AL4" s="56">
        <f>VLOOKUP($H$4,'[64]대우사급 입고현황'!$D$3:$AL$31,AL1,FALSE)</f>
        <v>0</v>
      </c>
      <c r="AM4" s="56">
        <f>VLOOKUP($H$4,'[64]대우사급 입고현황'!$D$3:$AL$31,AM1,FALSE)</f>
        <v>0</v>
      </c>
      <c r="AN4" s="56">
        <f>VLOOKUP($H$4,'[64]대우사급 입고현황'!$D$3:$AL$31,AN1,FALSE)</f>
        <v>0</v>
      </c>
      <c r="AO4" s="56">
        <f>VLOOKUP($H$4,'[64]대우사급 입고현황'!$D$3:$AL$31,AO1,FALSE)</f>
        <v>0</v>
      </c>
      <c r="AP4" s="19"/>
      <c r="AQ4" s="56">
        <f>$J$4*K4</f>
        <v>2482500</v>
      </c>
      <c r="AR4" s="56">
        <f t="shared" ref="AR4:BU4" si="1">$J$4*L4</f>
        <v>0</v>
      </c>
      <c r="AS4" s="56">
        <f t="shared" si="1"/>
        <v>2482500</v>
      </c>
      <c r="AT4" s="56">
        <f t="shared" si="1"/>
        <v>0</v>
      </c>
      <c r="AU4" s="56">
        <f t="shared" si="1"/>
        <v>0</v>
      </c>
      <c r="AV4" s="56">
        <f t="shared" si="1"/>
        <v>0</v>
      </c>
      <c r="AW4" s="56">
        <f t="shared" si="1"/>
        <v>0</v>
      </c>
      <c r="AX4" s="56">
        <f t="shared" si="1"/>
        <v>2482500</v>
      </c>
      <c r="AY4" s="56">
        <f t="shared" si="1"/>
        <v>0</v>
      </c>
      <c r="AZ4" s="56">
        <f t="shared" si="1"/>
        <v>2482500</v>
      </c>
      <c r="BA4" s="56">
        <f t="shared" si="1"/>
        <v>2482500</v>
      </c>
      <c r="BB4" s="56">
        <f t="shared" si="1"/>
        <v>0</v>
      </c>
      <c r="BC4" s="56">
        <f t="shared" si="1"/>
        <v>0</v>
      </c>
      <c r="BD4" s="56">
        <f t="shared" si="1"/>
        <v>0</v>
      </c>
      <c r="BE4" s="56">
        <f t="shared" si="1"/>
        <v>0</v>
      </c>
      <c r="BF4" s="56">
        <f t="shared" si="1"/>
        <v>0</v>
      </c>
      <c r="BG4" s="56">
        <f t="shared" si="1"/>
        <v>2482500</v>
      </c>
      <c r="BH4" s="56">
        <f t="shared" si="1"/>
        <v>2482500</v>
      </c>
      <c r="BI4" s="56">
        <f t="shared" si="1"/>
        <v>0</v>
      </c>
      <c r="BJ4" s="56">
        <f t="shared" si="1"/>
        <v>0</v>
      </c>
      <c r="BK4" s="56">
        <f t="shared" si="1"/>
        <v>0</v>
      </c>
      <c r="BL4" s="56">
        <f t="shared" si="1"/>
        <v>0</v>
      </c>
      <c r="BM4" s="56">
        <f t="shared" si="1"/>
        <v>0</v>
      </c>
      <c r="BN4" s="56">
        <f t="shared" si="1"/>
        <v>0</v>
      </c>
      <c r="BO4" s="56">
        <f t="shared" si="1"/>
        <v>0</v>
      </c>
      <c r="BP4" s="56">
        <f t="shared" si="1"/>
        <v>0</v>
      </c>
      <c r="BQ4" s="56">
        <f t="shared" si="1"/>
        <v>0</v>
      </c>
      <c r="BR4" s="56">
        <f t="shared" si="1"/>
        <v>0</v>
      </c>
      <c r="BS4" s="56">
        <f t="shared" si="1"/>
        <v>0</v>
      </c>
      <c r="BT4" s="56">
        <f t="shared" si="1"/>
        <v>0</v>
      </c>
      <c r="BU4" s="56">
        <f t="shared" si="1"/>
        <v>0</v>
      </c>
      <c r="BV4" s="56">
        <f t="shared" ref="BV4:BV67" si="2">SUM(AQ4:BU4)</f>
        <v>17377500</v>
      </c>
      <c r="BW4" s="22"/>
      <c r="BX4" s="22"/>
      <c r="BY4" s="22"/>
      <c r="BZ4" s="22"/>
      <c r="CA4" s="22"/>
      <c r="CB4" s="22"/>
      <c r="CC4" s="22"/>
      <c r="CD4" s="22"/>
      <c r="CE4" s="22"/>
      <c r="CF4" s="22"/>
      <c r="CG4" s="22"/>
      <c r="CH4" s="22"/>
      <c r="CI4" s="22"/>
      <c r="CJ4" s="22"/>
      <c r="CK4" s="22"/>
      <c r="CL4" s="22"/>
      <c r="CM4" s="22"/>
      <c r="CN4" s="22"/>
      <c r="CO4" s="22"/>
      <c r="CP4" s="22"/>
      <c r="CQ4" s="22"/>
      <c r="CR4" s="22"/>
      <c r="CS4" s="22"/>
      <c r="CT4" s="22"/>
      <c r="CU4" s="22"/>
      <c r="CV4" s="22"/>
      <c r="CW4" s="22"/>
      <c r="CX4" s="22"/>
      <c r="CY4" s="22"/>
      <c r="CZ4" s="22"/>
      <c r="DA4" s="22"/>
      <c r="DB4" s="22"/>
      <c r="DC4" s="22"/>
      <c r="DD4" s="22"/>
      <c r="DE4" s="22"/>
      <c r="DF4" s="22"/>
      <c r="DG4" s="22"/>
      <c r="DH4" s="22"/>
      <c r="DI4" s="22"/>
      <c r="DJ4" s="22"/>
      <c r="DK4" s="22"/>
      <c r="DL4" s="22"/>
      <c r="DM4" s="22"/>
      <c r="DN4" s="22"/>
      <c r="DO4" s="22"/>
      <c r="DP4" s="22"/>
      <c r="DQ4" s="22"/>
      <c r="DR4" s="22"/>
      <c r="DS4" s="22"/>
      <c r="DT4" s="22"/>
      <c r="DU4" s="22"/>
      <c r="DV4" s="22"/>
      <c r="DW4" s="22"/>
      <c r="DX4" s="22"/>
      <c r="DY4" s="22"/>
      <c r="DZ4" s="22"/>
      <c r="EA4" s="22"/>
      <c r="EB4" s="22"/>
      <c r="EC4" s="22"/>
      <c r="ED4" s="22"/>
      <c r="EE4" s="22"/>
      <c r="EF4" s="22"/>
      <c r="EG4" s="22"/>
      <c r="EH4" s="22"/>
      <c r="EI4" s="22"/>
      <c r="EJ4" s="22"/>
      <c r="EK4" s="22"/>
      <c r="EL4" s="22"/>
      <c r="EM4" s="22"/>
      <c r="EN4" s="22"/>
      <c r="EO4" s="22"/>
      <c r="EP4" s="22"/>
      <c r="EQ4" s="22"/>
      <c r="ER4" s="22"/>
    </row>
    <row r="5" spans="1:148" s="23" customFormat="1" ht="50.1" customHeight="1">
      <c r="A5" s="426"/>
      <c r="B5" s="33" t="s">
        <v>1280</v>
      </c>
      <c r="C5" s="512" t="s">
        <v>433</v>
      </c>
      <c r="D5" s="43" t="s">
        <v>209</v>
      </c>
      <c r="E5" s="43">
        <f t="shared" ref="E5:E60" si="3">E4+1</f>
        <v>3</v>
      </c>
      <c r="F5" s="43" t="s">
        <v>209</v>
      </c>
      <c r="G5" s="43" t="s">
        <v>434</v>
      </c>
      <c r="H5" s="43" t="s">
        <v>214</v>
      </c>
      <c r="I5" s="51" t="s">
        <v>215</v>
      </c>
      <c r="J5" s="82">
        <f>VLOOKUP(H5,'[63]1월단가'!A:B,$J$1,0)</f>
        <v>89</v>
      </c>
      <c r="K5" s="56">
        <f>VLOOKUP($H$5,'[64]대우사급 입고현황'!$D$3:$AL$31,K1,FALSE)</f>
        <v>0</v>
      </c>
      <c r="L5" s="56">
        <f>VLOOKUP($H$5,'[64]대우사급 입고현황'!$D$3:$AL$31,L1,FALSE)</f>
        <v>0</v>
      </c>
      <c r="M5" s="56">
        <f>VLOOKUP($H$5,'[64]대우사급 입고현황'!$D$3:$AL$31,M1,FALSE)</f>
        <v>0</v>
      </c>
      <c r="N5" s="56">
        <f>VLOOKUP($H$5,'[64]대우사급 입고현황'!$D$3:$AL$31,N1,FALSE)</f>
        <v>0</v>
      </c>
      <c r="O5" s="56">
        <f>VLOOKUP($H$5,'[64]대우사급 입고현황'!$D$3:$AL$31,O1,FALSE)</f>
        <v>7600</v>
      </c>
      <c r="P5" s="56">
        <f>VLOOKUP($H$5,'[64]대우사급 입고현황'!$D$3:$AL$31,P1,FALSE)</f>
        <v>0</v>
      </c>
      <c r="Q5" s="56">
        <f>VLOOKUP($H$5,'[64]대우사급 입고현황'!$D$3:$AL$31,Q1,FALSE)</f>
        <v>0</v>
      </c>
      <c r="R5" s="56">
        <f>VLOOKUP($H$5,'[64]대우사급 입고현황'!$D$3:$AL$31,R1,FALSE)</f>
        <v>0</v>
      </c>
      <c r="S5" s="56">
        <f>VLOOKUP($H$5,'[64]대우사급 입고현황'!$D$3:$AL$31,S1,FALSE)</f>
        <v>0</v>
      </c>
      <c r="T5" s="56">
        <f>VLOOKUP($H$5,'[64]대우사급 입고현황'!$D$3:$AL$31,T1,FALSE)</f>
        <v>0</v>
      </c>
      <c r="U5" s="56">
        <f>VLOOKUP($H$5,'[64]대우사급 입고현황'!$D$3:$AL$31,U1,FALSE)</f>
        <v>0</v>
      </c>
      <c r="V5" s="56">
        <f>VLOOKUP($H$5,'[64]대우사급 입고현황'!$D$3:$AL$31,V1,FALSE)</f>
        <v>0</v>
      </c>
      <c r="W5" s="56">
        <f>VLOOKUP($H$5,'[64]대우사급 입고현황'!$D$3:$AL$31,W1,FALSE)</f>
        <v>0</v>
      </c>
      <c r="X5" s="56">
        <f>VLOOKUP($H$5,'[64]대우사급 입고현황'!$D$3:$AL$31,X1,FALSE)</f>
        <v>0</v>
      </c>
      <c r="Y5" s="56">
        <f>VLOOKUP($H$5,'[64]대우사급 입고현황'!$D$3:$AL$31,Y1,FALSE)</f>
        <v>0</v>
      </c>
      <c r="Z5" s="56">
        <f>VLOOKUP($H$5,'[64]대우사급 입고현황'!$D$3:$AL$31,Z1,FALSE)</f>
        <v>0</v>
      </c>
      <c r="AA5" s="56">
        <f>VLOOKUP($H$5,'[64]대우사급 입고현황'!$D$3:$AL$31,AA1,FALSE)</f>
        <v>0</v>
      </c>
      <c r="AB5" s="56">
        <f>VLOOKUP($H$5,'[64]대우사급 입고현황'!$D$3:$AL$31,AB1,FALSE)</f>
        <v>0</v>
      </c>
      <c r="AC5" s="56">
        <f>VLOOKUP($H$5,'[64]대우사급 입고현황'!$D$3:$AL$31,AC1,FALSE)</f>
        <v>0</v>
      </c>
      <c r="AD5" s="56">
        <f>VLOOKUP($H$5,'[64]대우사급 입고현황'!$D$3:$AL$31,AD1,FALSE)</f>
        <v>0</v>
      </c>
      <c r="AE5" s="56">
        <f>VLOOKUP($H$5,'[64]대우사급 입고현황'!$D$3:$AL$31,AE1,FALSE)</f>
        <v>0</v>
      </c>
      <c r="AF5" s="56">
        <f>VLOOKUP($H$5,'[64]대우사급 입고현황'!$D$3:$AL$31,AF1,FALSE)</f>
        <v>0</v>
      </c>
      <c r="AG5" s="56">
        <f>VLOOKUP($H$5,'[64]대우사급 입고현황'!$D$3:$AL$31,AG1,FALSE)</f>
        <v>0</v>
      </c>
      <c r="AH5" s="56">
        <f>VLOOKUP($H$5,'[64]대우사급 입고현황'!$D$3:$AL$31,AH1,FALSE)</f>
        <v>0</v>
      </c>
      <c r="AI5" s="56">
        <f>VLOOKUP($H$5,'[64]대우사급 입고현황'!$D$3:$AL$31,AI1,FALSE)</f>
        <v>0</v>
      </c>
      <c r="AJ5" s="56">
        <f>VLOOKUP($H$5,'[64]대우사급 입고현황'!$D$3:$AL$31,AJ1,FALSE)</f>
        <v>0</v>
      </c>
      <c r="AK5" s="56">
        <f>VLOOKUP($H$5,'[64]대우사급 입고현황'!$D$3:$AL$31,AK1,FALSE)</f>
        <v>0</v>
      </c>
      <c r="AL5" s="56">
        <f>VLOOKUP($H$5,'[64]대우사급 입고현황'!$D$3:$AL$31,AL1,FALSE)</f>
        <v>0</v>
      </c>
      <c r="AM5" s="56">
        <f>VLOOKUP($H$5,'[64]대우사급 입고현황'!$D$3:$AL$31,AM1,FALSE)</f>
        <v>0</v>
      </c>
      <c r="AN5" s="56">
        <f>VLOOKUP($H$5,'[64]대우사급 입고현황'!$D$3:$AL$31,AN1,FALSE)</f>
        <v>0</v>
      </c>
      <c r="AO5" s="56">
        <f>VLOOKUP($H$5,'[64]대우사급 입고현황'!$D$3:$AL$31,AO1,FALSE)</f>
        <v>0</v>
      </c>
      <c r="AP5" s="19"/>
      <c r="AQ5" s="56">
        <f>$J$5*K5</f>
        <v>0</v>
      </c>
      <c r="AR5" s="56">
        <f t="shared" ref="AR5:BU5" si="4">$J$5*L5</f>
        <v>0</v>
      </c>
      <c r="AS5" s="56">
        <f t="shared" si="4"/>
        <v>0</v>
      </c>
      <c r="AT5" s="56">
        <f t="shared" si="4"/>
        <v>0</v>
      </c>
      <c r="AU5" s="56">
        <f t="shared" si="4"/>
        <v>676400</v>
      </c>
      <c r="AV5" s="56">
        <f t="shared" si="4"/>
        <v>0</v>
      </c>
      <c r="AW5" s="56">
        <f t="shared" si="4"/>
        <v>0</v>
      </c>
      <c r="AX5" s="56">
        <f t="shared" si="4"/>
        <v>0</v>
      </c>
      <c r="AY5" s="56">
        <f t="shared" si="4"/>
        <v>0</v>
      </c>
      <c r="AZ5" s="56">
        <f t="shared" si="4"/>
        <v>0</v>
      </c>
      <c r="BA5" s="56">
        <f t="shared" si="4"/>
        <v>0</v>
      </c>
      <c r="BB5" s="56">
        <f t="shared" si="4"/>
        <v>0</v>
      </c>
      <c r="BC5" s="56">
        <f t="shared" si="4"/>
        <v>0</v>
      </c>
      <c r="BD5" s="56">
        <f t="shared" si="4"/>
        <v>0</v>
      </c>
      <c r="BE5" s="56">
        <f t="shared" si="4"/>
        <v>0</v>
      </c>
      <c r="BF5" s="56">
        <f t="shared" si="4"/>
        <v>0</v>
      </c>
      <c r="BG5" s="56">
        <f t="shared" si="4"/>
        <v>0</v>
      </c>
      <c r="BH5" s="56">
        <f t="shared" si="4"/>
        <v>0</v>
      </c>
      <c r="BI5" s="56">
        <f t="shared" si="4"/>
        <v>0</v>
      </c>
      <c r="BJ5" s="56">
        <f t="shared" si="4"/>
        <v>0</v>
      </c>
      <c r="BK5" s="56">
        <f t="shared" si="4"/>
        <v>0</v>
      </c>
      <c r="BL5" s="56">
        <f t="shared" si="4"/>
        <v>0</v>
      </c>
      <c r="BM5" s="56">
        <f t="shared" si="4"/>
        <v>0</v>
      </c>
      <c r="BN5" s="56">
        <f t="shared" si="4"/>
        <v>0</v>
      </c>
      <c r="BO5" s="56">
        <f t="shared" si="4"/>
        <v>0</v>
      </c>
      <c r="BP5" s="56">
        <f t="shared" si="4"/>
        <v>0</v>
      </c>
      <c r="BQ5" s="56">
        <f t="shared" si="4"/>
        <v>0</v>
      </c>
      <c r="BR5" s="56">
        <f t="shared" si="4"/>
        <v>0</v>
      </c>
      <c r="BS5" s="56">
        <f t="shared" si="4"/>
        <v>0</v>
      </c>
      <c r="BT5" s="56">
        <f t="shared" si="4"/>
        <v>0</v>
      </c>
      <c r="BU5" s="56">
        <f t="shared" si="4"/>
        <v>0</v>
      </c>
      <c r="BV5" s="56">
        <f t="shared" si="2"/>
        <v>676400</v>
      </c>
      <c r="BW5" s="22"/>
      <c r="BX5" s="22"/>
      <c r="BY5" s="22"/>
      <c r="BZ5" s="22"/>
      <c r="CA5" s="22"/>
      <c r="CB5" s="22"/>
      <c r="CC5" s="22"/>
      <c r="CD5" s="22"/>
      <c r="CE5" s="22"/>
      <c r="CF5" s="22"/>
      <c r="CG5" s="22"/>
      <c r="CH5" s="22"/>
      <c r="CI5" s="22"/>
      <c r="CJ5" s="22"/>
      <c r="CK5" s="22"/>
      <c r="CL5" s="22"/>
      <c r="CM5" s="22"/>
      <c r="CN5" s="22"/>
      <c r="CO5" s="22"/>
      <c r="CP5" s="22"/>
      <c r="CQ5" s="22"/>
      <c r="CR5" s="22"/>
      <c r="CS5" s="22"/>
      <c r="CT5" s="22"/>
      <c r="CU5" s="22"/>
      <c r="CV5" s="22"/>
      <c r="CW5" s="22"/>
      <c r="CX5" s="22"/>
      <c r="CY5" s="22"/>
      <c r="CZ5" s="22"/>
      <c r="DA5" s="22"/>
      <c r="DB5" s="22"/>
      <c r="DC5" s="22"/>
      <c r="DD5" s="22"/>
      <c r="DE5" s="22"/>
      <c r="DF5" s="22"/>
      <c r="DG5" s="22"/>
      <c r="DH5" s="22"/>
      <c r="DI5" s="22"/>
      <c r="DJ5" s="22"/>
      <c r="DK5" s="22"/>
      <c r="DL5" s="22"/>
      <c r="DM5" s="22"/>
      <c r="DN5" s="22"/>
      <c r="DO5" s="22"/>
      <c r="DP5" s="22"/>
      <c r="DQ5" s="22"/>
      <c r="DR5" s="22"/>
      <c r="DS5" s="22"/>
      <c r="DT5" s="22"/>
      <c r="DU5" s="22"/>
      <c r="DV5" s="22"/>
      <c r="DW5" s="22"/>
      <c r="DX5" s="22"/>
      <c r="DY5" s="22"/>
      <c r="DZ5" s="22"/>
      <c r="EA5" s="22"/>
      <c r="EB5" s="22"/>
      <c r="EC5" s="22"/>
      <c r="ED5" s="22"/>
      <c r="EE5" s="22"/>
      <c r="EF5" s="22"/>
      <c r="EG5" s="22"/>
      <c r="EH5" s="22"/>
      <c r="EI5" s="22"/>
      <c r="EJ5" s="22"/>
      <c r="EK5" s="22"/>
      <c r="EL5" s="22"/>
      <c r="EM5" s="22"/>
      <c r="EN5" s="22"/>
      <c r="EO5" s="22"/>
      <c r="EP5" s="22"/>
      <c r="EQ5" s="22"/>
      <c r="ER5" s="22"/>
    </row>
    <row r="6" spans="1:148" s="23" customFormat="1" ht="50.1" customHeight="1">
      <c r="A6" s="426"/>
      <c r="B6" s="33" t="s">
        <v>1280</v>
      </c>
      <c r="C6" s="512" t="s">
        <v>433</v>
      </c>
      <c r="D6" s="43" t="s">
        <v>209</v>
      </c>
      <c r="E6" s="43">
        <f t="shared" si="3"/>
        <v>4</v>
      </c>
      <c r="F6" s="43" t="s">
        <v>209</v>
      </c>
      <c r="G6" s="43" t="s">
        <v>434</v>
      </c>
      <c r="H6" s="43" t="s">
        <v>216</v>
      </c>
      <c r="I6" s="51" t="s">
        <v>217</v>
      </c>
      <c r="J6" s="82">
        <f>VLOOKUP(H6,'[63]1월단가'!A:B,$J$1,0)</f>
        <v>867</v>
      </c>
      <c r="K6" s="56">
        <f>VLOOKUP($H$6,'[64]대우사급 입고현황'!$D$3:$AL$31,K1,FALSE)</f>
        <v>0</v>
      </c>
      <c r="L6" s="56">
        <f>VLOOKUP($H$6,'[64]대우사급 입고현황'!$D$3:$AL$31,L1,FALSE)</f>
        <v>2500</v>
      </c>
      <c r="M6" s="56">
        <f>VLOOKUP($H$6,'[64]대우사급 입고현황'!$D$3:$AL$31,M1,FALSE)</f>
        <v>0</v>
      </c>
      <c r="N6" s="56">
        <f>VLOOKUP($H$6,'[64]대우사급 입고현황'!$D$3:$AL$31,N1,FALSE)</f>
        <v>0</v>
      </c>
      <c r="O6" s="56">
        <f>VLOOKUP($H$6,'[64]대우사급 입고현황'!$D$3:$AL$31,O1,FALSE)</f>
        <v>0</v>
      </c>
      <c r="P6" s="56">
        <f>VLOOKUP($H$6,'[64]대우사급 입고현황'!$D$3:$AL$31,P1,FALSE)</f>
        <v>0</v>
      </c>
      <c r="Q6" s="56">
        <f>VLOOKUP($H$6,'[64]대우사급 입고현황'!$D$3:$AL$31,Q1,FALSE)</f>
        <v>0</v>
      </c>
      <c r="R6" s="56">
        <f>VLOOKUP($H$6,'[64]대우사급 입고현황'!$D$3:$AL$31,R1,FALSE)</f>
        <v>0</v>
      </c>
      <c r="S6" s="56">
        <f>VLOOKUP($H$6,'[64]대우사급 입고현황'!$D$3:$AL$31,S1,FALSE)</f>
        <v>2500</v>
      </c>
      <c r="T6" s="56">
        <f>VLOOKUP($H$6,'[64]대우사급 입고현황'!$D$3:$AL$31,T1,FALSE)</f>
        <v>0</v>
      </c>
      <c r="U6" s="56">
        <f>VLOOKUP($H$6,'[64]대우사급 입고현황'!$D$3:$AL$31,U1,FALSE)</f>
        <v>0</v>
      </c>
      <c r="V6" s="56">
        <f>VLOOKUP($H$6,'[64]대우사급 입고현황'!$D$3:$AL$31,V1,FALSE)</f>
        <v>0</v>
      </c>
      <c r="W6" s="56">
        <f>VLOOKUP($H$6,'[64]대우사급 입고현황'!$D$3:$AL$31,W1,FALSE)</f>
        <v>0</v>
      </c>
      <c r="X6" s="56">
        <f>VLOOKUP($H$6,'[64]대우사급 입고현황'!$D$3:$AL$31,X1,FALSE)</f>
        <v>0</v>
      </c>
      <c r="Y6" s="56">
        <f>VLOOKUP($H$6,'[64]대우사급 입고현황'!$D$3:$AL$31,Y1,FALSE)</f>
        <v>0</v>
      </c>
      <c r="Z6" s="56">
        <f>VLOOKUP($H$6,'[64]대우사급 입고현황'!$D$3:$AL$31,Z1,FALSE)</f>
        <v>2500</v>
      </c>
      <c r="AA6" s="56">
        <f>VLOOKUP($H$6,'[64]대우사급 입고현황'!$D$3:$AL$31,AA1,FALSE)</f>
        <v>0</v>
      </c>
      <c r="AB6" s="56">
        <f>VLOOKUP($H$6,'[64]대우사급 입고현황'!$D$3:$AL$31,AB1,FALSE)</f>
        <v>0</v>
      </c>
      <c r="AC6" s="56">
        <f>VLOOKUP($H$6,'[64]대우사급 입고현황'!$D$3:$AL$31,AC1,FALSE)</f>
        <v>0</v>
      </c>
      <c r="AD6" s="56">
        <f>VLOOKUP($H$6,'[64]대우사급 입고현황'!$D$3:$AL$31,AD1,FALSE)</f>
        <v>0</v>
      </c>
      <c r="AE6" s="56">
        <f>VLOOKUP($H$6,'[64]대우사급 입고현황'!$D$3:$AL$31,AE1,FALSE)</f>
        <v>0</v>
      </c>
      <c r="AF6" s="56">
        <f>VLOOKUP($H$6,'[64]대우사급 입고현황'!$D$3:$AL$31,AF1,FALSE)</f>
        <v>0</v>
      </c>
      <c r="AG6" s="56">
        <f>VLOOKUP($H$6,'[64]대우사급 입고현황'!$D$3:$AL$31,AG1,FALSE)</f>
        <v>0</v>
      </c>
      <c r="AH6" s="56">
        <f>VLOOKUP($H$6,'[64]대우사급 입고현황'!$D$3:$AL$31,AH1,FALSE)</f>
        <v>0</v>
      </c>
      <c r="AI6" s="56">
        <f>VLOOKUP($H$6,'[64]대우사급 입고현황'!$D$3:$AL$31,AI1,FALSE)</f>
        <v>0</v>
      </c>
      <c r="AJ6" s="56">
        <f>VLOOKUP($H$6,'[64]대우사급 입고현황'!$D$3:$AL$31,AJ1,FALSE)</f>
        <v>0</v>
      </c>
      <c r="AK6" s="56">
        <f>VLOOKUP($H$6,'[64]대우사급 입고현황'!$D$3:$AL$31,AK1,FALSE)</f>
        <v>0</v>
      </c>
      <c r="AL6" s="56">
        <f>VLOOKUP($H$6,'[64]대우사급 입고현황'!$D$3:$AL$31,AL1,FALSE)</f>
        <v>0</v>
      </c>
      <c r="AM6" s="56">
        <f>VLOOKUP($H$6,'[64]대우사급 입고현황'!$D$3:$AL$31,AM1,FALSE)</f>
        <v>0</v>
      </c>
      <c r="AN6" s="56">
        <f>VLOOKUP($H$6,'[64]대우사급 입고현황'!$D$3:$AL$31,AN1,FALSE)</f>
        <v>0</v>
      </c>
      <c r="AO6" s="56">
        <f>VLOOKUP($H$6,'[64]대우사급 입고현황'!$D$3:$AL$31,AO1,FALSE)</f>
        <v>0</v>
      </c>
      <c r="AP6" s="19"/>
      <c r="AQ6" s="56">
        <f>$J$6*K6</f>
        <v>0</v>
      </c>
      <c r="AR6" s="56">
        <f t="shared" ref="AR6:BU6" si="5">$J$6*L6</f>
        <v>2167500</v>
      </c>
      <c r="AS6" s="56">
        <f t="shared" si="5"/>
        <v>0</v>
      </c>
      <c r="AT6" s="56">
        <f t="shared" si="5"/>
        <v>0</v>
      </c>
      <c r="AU6" s="56">
        <f t="shared" si="5"/>
        <v>0</v>
      </c>
      <c r="AV6" s="56">
        <f t="shared" si="5"/>
        <v>0</v>
      </c>
      <c r="AW6" s="56">
        <f t="shared" si="5"/>
        <v>0</v>
      </c>
      <c r="AX6" s="56">
        <f t="shared" si="5"/>
        <v>0</v>
      </c>
      <c r="AY6" s="56">
        <f t="shared" si="5"/>
        <v>2167500</v>
      </c>
      <c r="AZ6" s="56">
        <f t="shared" si="5"/>
        <v>0</v>
      </c>
      <c r="BA6" s="56">
        <f t="shared" si="5"/>
        <v>0</v>
      </c>
      <c r="BB6" s="56">
        <f t="shared" si="5"/>
        <v>0</v>
      </c>
      <c r="BC6" s="56">
        <f t="shared" si="5"/>
        <v>0</v>
      </c>
      <c r="BD6" s="56">
        <f t="shared" si="5"/>
        <v>0</v>
      </c>
      <c r="BE6" s="56">
        <f t="shared" si="5"/>
        <v>0</v>
      </c>
      <c r="BF6" s="56">
        <f t="shared" si="5"/>
        <v>2167500</v>
      </c>
      <c r="BG6" s="56">
        <f t="shared" si="5"/>
        <v>0</v>
      </c>
      <c r="BH6" s="56">
        <f t="shared" si="5"/>
        <v>0</v>
      </c>
      <c r="BI6" s="56">
        <f t="shared" si="5"/>
        <v>0</v>
      </c>
      <c r="BJ6" s="56">
        <f t="shared" si="5"/>
        <v>0</v>
      </c>
      <c r="BK6" s="56">
        <f t="shared" si="5"/>
        <v>0</v>
      </c>
      <c r="BL6" s="56">
        <f t="shared" si="5"/>
        <v>0</v>
      </c>
      <c r="BM6" s="56">
        <f t="shared" si="5"/>
        <v>0</v>
      </c>
      <c r="BN6" s="56">
        <f t="shared" si="5"/>
        <v>0</v>
      </c>
      <c r="BO6" s="56">
        <f t="shared" si="5"/>
        <v>0</v>
      </c>
      <c r="BP6" s="56">
        <f t="shared" si="5"/>
        <v>0</v>
      </c>
      <c r="BQ6" s="56">
        <f t="shared" si="5"/>
        <v>0</v>
      </c>
      <c r="BR6" s="56">
        <f t="shared" si="5"/>
        <v>0</v>
      </c>
      <c r="BS6" s="56">
        <f t="shared" si="5"/>
        <v>0</v>
      </c>
      <c r="BT6" s="56">
        <f t="shared" si="5"/>
        <v>0</v>
      </c>
      <c r="BU6" s="56">
        <f t="shared" si="5"/>
        <v>0</v>
      </c>
      <c r="BV6" s="56">
        <f t="shared" si="2"/>
        <v>6502500</v>
      </c>
      <c r="BW6" s="22"/>
      <c r="BX6" s="22"/>
      <c r="BY6" s="22"/>
      <c r="BZ6" s="22"/>
      <c r="CA6" s="22"/>
      <c r="CB6" s="22"/>
      <c r="CC6" s="22"/>
      <c r="CD6" s="22"/>
      <c r="CE6" s="22"/>
      <c r="CF6" s="22"/>
      <c r="CG6" s="22"/>
      <c r="CH6" s="22"/>
      <c r="CI6" s="22"/>
      <c r="CJ6" s="22"/>
      <c r="CK6" s="22"/>
      <c r="CL6" s="22"/>
      <c r="CM6" s="22"/>
      <c r="CN6" s="22"/>
      <c r="CO6" s="22"/>
      <c r="CP6" s="22"/>
      <c r="CQ6" s="22"/>
      <c r="CR6" s="22"/>
      <c r="CS6" s="22"/>
      <c r="CT6" s="22"/>
      <c r="CU6" s="22"/>
      <c r="CV6" s="22"/>
      <c r="CW6" s="22"/>
      <c r="CX6" s="22"/>
      <c r="CY6" s="22"/>
      <c r="CZ6" s="22"/>
      <c r="DA6" s="22"/>
      <c r="DB6" s="22"/>
      <c r="DC6" s="22"/>
      <c r="DD6" s="22"/>
      <c r="DE6" s="22"/>
      <c r="DF6" s="22"/>
      <c r="DG6" s="22"/>
      <c r="DH6" s="22"/>
      <c r="DI6" s="22"/>
      <c r="DJ6" s="22"/>
      <c r="DK6" s="22"/>
      <c r="DL6" s="22"/>
      <c r="DM6" s="22"/>
      <c r="DN6" s="22"/>
      <c r="DO6" s="22"/>
      <c r="DP6" s="22"/>
      <c r="DQ6" s="22"/>
      <c r="DR6" s="22"/>
      <c r="DS6" s="22"/>
      <c r="DT6" s="22"/>
      <c r="DU6" s="22"/>
      <c r="DV6" s="22"/>
      <c r="DW6" s="22"/>
      <c r="DX6" s="22"/>
      <c r="DY6" s="22"/>
      <c r="DZ6" s="22"/>
      <c r="EA6" s="22"/>
      <c r="EB6" s="22"/>
      <c r="EC6" s="22"/>
      <c r="ED6" s="22"/>
      <c r="EE6" s="22"/>
      <c r="EF6" s="22"/>
      <c r="EG6" s="22"/>
      <c r="EH6" s="22"/>
      <c r="EI6" s="22"/>
      <c r="EJ6" s="22"/>
      <c r="EK6" s="22"/>
      <c r="EL6" s="22"/>
      <c r="EM6" s="22"/>
      <c r="EN6" s="22"/>
      <c r="EO6" s="22"/>
      <c r="EP6" s="22"/>
      <c r="EQ6" s="22"/>
      <c r="ER6" s="22"/>
    </row>
    <row r="7" spans="1:148" s="23" customFormat="1" ht="50.1" customHeight="1">
      <c r="A7" s="426"/>
      <c r="B7" s="33" t="s">
        <v>1280</v>
      </c>
      <c r="C7" s="512" t="s">
        <v>433</v>
      </c>
      <c r="D7" s="43" t="s">
        <v>209</v>
      </c>
      <c r="E7" s="43">
        <f t="shared" si="3"/>
        <v>5</v>
      </c>
      <c r="F7" s="43" t="s">
        <v>209</v>
      </c>
      <c r="G7" s="43" t="s">
        <v>434</v>
      </c>
      <c r="H7" s="43" t="s">
        <v>218</v>
      </c>
      <c r="I7" s="51" t="s">
        <v>219</v>
      </c>
      <c r="J7" s="82">
        <f>VLOOKUP(H7,'[63]1월단가'!A:B,$J$1,0)</f>
        <v>870</v>
      </c>
      <c r="K7" s="56">
        <f>VLOOKUP($H$7,'[64]대우사급 입고현황'!$D$3:$AL$31,K1,FALSE)</f>
        <v>0</v>
      </c>
      <c r="L7" s="56">
        <f>VLOOKUP($H$7,'[64]대우사급 입고현황'!$D$3:$AL$31,L1,FALSE)</f>
        <v>2500</v>
      </c>
      <c r="M7" s="56">
        <f>VLOOKUP($H$7,'[64]대우사급 입고현황'!$D$3:$AL$31,M1,FALSE)</f>
        <v>0</v>
      </c>
      <c r="N7" s="56">
        <f>VLOOKUP($H$7,'[64]대우사급 입고현황'!$D$3:$AL$31,N1,FALSE)</f>
        <v>0</v>
      </c>
      <c r="O7" s="56">
        <f>VLOOKUP($H$7,'[64]대우사급 입고현황'!$D$3:$AL$31,O1,FALSE)</f>
        <v>0</v>
      </c>
      <c r="P7" s="56">
        <f>VLOOKUP($H$7,'[64]대우사급 입고현황'!$D$3:$AL$31,P1,FALSE)</f>
        <v>0</v>
      </c>
      <c r="Q7" s="56">
        <f>VLOOKUP($H$7,'[64]대우사급 입고현황'!$D$3:$AL$31,Q1,FALSE)</f>
        <v>0</v>
      </c>
      <c r="R7" s="56">
        <f>VLOOKUP($H$7,'[64]대우사급 입고현황'!$D$3:$AL$31,R1,FALSE)</f>
        <v>0</v>
      </c>
      <c r="S7" s="56">
        <f>VLOOKUP($H$7,'[64]대우사급 입고현황'!$D$3:$AL$31,S1,FALSE)</f>
        <v>2500</v>
      </c>
      <c r="T7" s="56">
        <f>VLOOKUP($H$7,'[64]대우사급 입고현황'!$D$3:$AL$31,T1,FALSE)</f>
        <v>0</v>
      </c>
      <c r="U7" s="56">
        <f>VLOOKUP($H$7,'[64]대우사급 입고현황'!$D$3:$AL$31,U1,FALSE)</f>
        <v>0</v>
      </c>
      <c r="V7" s="56">
        <f>VLOOKUP($H$7,'[64]대우사급 입고현황'!$D$3:$AL$31,V1,FALSE)</f>
        <v>0</v>
      </c>
      <c r="W7" s="56">
        <f>VLOOKUP($H$7,'[64]대우사급 입고현황'!$D$3:$AL$31,W1,FALSE)</f>
        <v>0</v>
      </c>
      <c r="X7" s="56">
        <f>VLOOKUP($H$7,'[64]대우사급 입고현황'!$D$3:$AL$31,X1,FALSE)</f>
        <v>0</v>
      </c>
      <c r="Y7" s="56">
        <f>VLOOKUP($H$7,'[64]대우사급 입고현황'!$D$3:$AL$31,Y1,FALSE)</f>
        <v>0</v>
      </c>
      <c r="Z7" s="56">
        <f>VLOOKUP($H$7,'[64]대우사급 입고현황'!$D$3:$AL$31,Z1,FALSE)</f>
        <v>2500</v>
      </c>
      <c r="AA7" s="56">
        <f>VLOOKUP($H$7,'[64]대우사급 입고현황'!$D$3:$AL$31,AA1,FALSE)</f>
        <v>0</v>
      </c>
      <c r="AB7" s="56">
        <f>VLOOKUP($H$7,'[64]대우사급 입고현황'!$D$3:$AL$31,AB1,FALSE)</f>
        <v>0</v>
      </c>
      <c r="AC7" s="56">
        <f>VLOOKUP($H$7,'[64]대우사급 입고현황'!$D$3:$AL$31,AC1,FALSE)</f>
        <v>0</v>
      </c>
      <c r="AD7" s="56">
        <f>VLOOKUP($H$7,'[64]대우사급 입고현황'!$D$3:$AL$31,AD1,FALSE)</f>
        <v>0</v>
      </c>
      <c r="AE7" s="56">
        <f>VLOOKUP($H$7,'[64]대우사급 입고현황'!$D$3:$AL$31,AE1,FALSE)</f>
        <v>0</v>
      </c>
      <c r="AF7" s="56">
        <f>VLOOKUP($H$7,'[64]대우사급 입고현황'!$D$3:$AL$31,AF1,FALSE)</f>
        <v>0</v>
      </c>
      <c r="AG7" s="56">
        <f>VLOOKUP($H$7,'[64]대우사급 입고현황'!$D$3:$AL$31,AG1,FALSE)</f>
        <v>0</v>
      </c>
      <c r="AH7" s="56">
        <f>VLOOKUP($H$7,'[64]대우사급 입고현황'!$D$3:$AL$31,AH1,FALSE)</f>
        <v>0</v>
      </c>
      <c r="AI7" s="56">
        <f>VLOOKUP($H$7,'[64]대우사급 입고현황'!$D$3:$AL$31,AI1,FALSE)</f>
        <v>0</v>
      </c>
      <c r="AJ7" s="56">
        <f>VLOOKUP($H$7,'[64]대우사급 입고현황'!$D$3:$AL$31,AJ1,FALSE)</f>
        <v>0</v>
      </c>
      <c r="AK7" s="56">
        <f>VLOOKUP($H$7,'[64]대우사급 입고현황'!$D$3:$AL$31,AK1,FALSE)</f>
        <v>0</v>
      </c>
      <c r="AL7" s="56">
        <f>VLOOKUP($H$7,'[64]대우사급 입고현황'!$D$3:$AL$31,AL1,FALSE)</f>
        <v>0</v>
      </c>
      <c r="AM7" s="56">
        <f>VLOOKUP($H$7,'[64]대우사급 입고현황'!$D$3:$AL$31,AM1,FALSE)</f>
        <v>0</v>
      </c>
      <c r="AN7" s="56">
        <f>VLOOKUP($H$7,'[64]대우사급 입고현황'!$D$3:$AL$31,AN1,FALSE)</f>
        <v>0</v>
      </c>
      <c r="AO7" s="56">
        <f>VLOOKUP($H$7,'[64]대우사급 입고현황'!$D$3:$AL$31,AO1,FALSE)</f>
        <v>0</v>
      </c>
      <c r="AP7" s="19"/>
      <c r="AQ7" s="56">
        <f>$J$7*K7</f>
        <v>0</v>
      </c>
      <c r="AR7" s="56">
        <f t="shared" ref="AR7:BU7" si="6">$J$7*L7</f>
        <v>2175000</v>
      </c>
      <c r="AS7" s="56">
        <f t="shared" si="6"/>
        <v>0</v>
      </c>
      <c r="AT7" s="56">
        <f t="shared" si="6"/>
        <v>0</v>
      </c>
      <c r="AU7" s="56">
        <f t="shared" si="6"/>
        <v>0</v>
      </c>
      <c r="AV7" s="56">
        <f t="shared" si="6"/>
        <v>0</v>
      </c>
      <c r="AW7" s="56">
        <f t="shared" si="6"/>
        <v>0</v>
      </c>
      <c r="AX7" s="56">
        <f t="shared" si="6"/>
        <v>0</v>
      </c>
      <c r="AY7" s="56">
        <f t="shared" si="6"/>
        <v>2175000</v>
      </c>
      <c r="AZ7" s="56">
        <f t="shared" si="6"/>
        <v>0</v>
      </c>
      <c r="BA7" s="56">
        <f t="shared" si="6"/>
        <v>0</v>
      </c>
      <c r="BB7" s="56">
        <f t="shared" si="6"/>
        <v>0</v>
      </c>
      <c r="BC7" s="56">
        <f t="shared" si="6"/>
        <v>0</v>
      </c>
      <c r="BD7" s="56">
        <f t="shared" si="6"/>
        <v>0</v>
      </c>
      <c r="BE7" s="56">
        <f t="shared" si="6"/>
        <v>0</v>
      </c>
      <c r="BF7" s="56">
        <f t="shared" si="6"/>
        <v>2175000</v>
      </c>
      <c r="BG7" s="56">
        <f t="shared" si="6"/>
        <v>0</v>
      </c>
      <c r="BH7" s="56">
        <f t="shared" si="6"/>
        <v>0</v>
      </c>
      <c r="BI7" s="56">
        <f t="shared" si="6"/>
        <v>0</v>
      </c>
      <c r="BJ7" s="56">
        <f t="shared" si="6"/>
        <v>0</v>
      </c>
      <c r="BK7" s="56">
        <f t="shared" si="6"/>
        <v>0</v>
      </c>
      <c r="BL7" s="56">
        <f t="shared" si="6"/>
        <v>0</v>
      </c>
      <c r="BM7" s="56">
        <f t="shared" si="6"/>
        <v>0</v>
      </c>
      <c r="BN7" s="56">
        <f t="shared" si="6"/>
        <v>0</v>
      </c>
      <c r="BO7" s="56">
        <f t="shared" si="6"/>
        <v>0</v>
      </c>
      <c r="BP7" s="56">
        <f t="shared" si="6"/>
        <v>0</v>
      </c>
      <c r="BQ7" s="56">
        <f t="shared" si="6"/>
        <v>0</v>
      </c>
      <c r="BR7" s="56">
        <f t="shared" si="6"/>
        <v>0</v>
      </c>
      <c r="BS7" s="56">
        <f t="shared" si="6"/>
        <v>0</v>
      </c>
      <c r="BT7" s="56">
        <f t="shared" si="6"/>
        <v>0</v>
      </c>
      <c r="BU7" s="56">
        <f t="shared" si="6"/>
        <v>0</v>
      </c>
      <c r="BV7" s="56">
        <f t="shared" si="2"/>
        <v>6525000</v>
      </c>
      <c r="BW7" s="22"/>
      <c r="BX7" s="22"/>
      <c r="BY7" s="22"/>
      <c r="BZ7" s="22"/>
      <c r="CA7" s="22"/>
      <c r="CB7" s="22"/>
      <c r="CC7" s="22"/>
      <c r="CD7" s="22"/>
      <c r="CE7" s="22"/>
      <c r="CF7" s="22"/>
      <c r="CG7" s="22"/>
      <c r="CH7" s="22"/>
      <c r="CI7" s="22"/>
      <c r="CJ7" s="22"/>
      <c r="CK7" s="22"/>
      <c r="CL7" s="22"/>
      <c r="CM7" s="22"/>
      <c r="CN7" s="22"/>
      <c r="CO7" s="22"/>
      <c r="CP7" s="22"/>
      <c r="CQ7" s="22"/>
      <c r="CR7" s="22"/>
      <c r="CS7" s="22"/>
      <c r="CT7" s="22"/>
      <c r="CU7" s="22"/>
      <c r="CV7" s="22"/>
      <c r="CW7" s="22"/>
      <c r="CX7" s="22"/>
      <c r="CY7" s="22"/>
      <c r="CZ7" s="22"/>
      <c r="DA7" s="22"/>
      <c r="DB7" s="22"/>
      <c r="DC7" s="22"/>
      <c r="DD7" s="22"/>
      <c r="DE7" s="22"/>
      <c r="DF7" s="22"/>
      <c r="DG7" s="22"/>
      <c r="DH7" s="22"/>
      <c r="DI7" s="22"/>
      <c r="DJ7" s="22"/>
      <c r="DK7" s="22"/>
      <c r="DL7" s="22"/>
      <c r="DM7" s="22"/>
      <c r="DN7" s="22"/>
      <c r="DO7" s="22"/>
      <c r="DP7" s="22"/>
      <c r="DQ7" s="22"/>
      <c r="DR7" s="22"/>
      <c r="DS7" s="22"/>
      <c r="DT7" s="22"/>
      <c r="DU7" s="22"/>
      <c r="DV7" s="22"/>
      <c r="DW7" s="22"/>
      <c r="DX7" s="22"/>
      <c r="DY7" s="22"/>
      <c r="DZ7" s="22"/>
      <c r="EA7" s="22"/>
      <c r="EB7" s="22"/>
      <c r="EC7" s="22"/>
      <c r="ED7" s="22"/>
      <c r="EE7" s="22"/>
      <c r="EF7" s="22"/>
      <c r="EG7" s="22"/>
      <c r="EH7" s="22"/>
      <c r="EI7" s="22"/>
      <c r="EJ7" s="22"/>
      <c r="EK7" s="22"/>
      <c r="EL7" s="22"/>
      <c r="EM7" s="22"/>
      <c r="EN7" s="22"/>
      <c r="EO7" s="22"/>
      <c r="EP7" s="22"/>
      <c r="EQ7" s="22"/>
      <c r="ER7" s="22"/>
    </row>
    <row r="8" spans="1:148" s="23" customFormat="1" ht="50.1" customHeight="1">
      <c r="A8" s="426"/>
      <c r="B8" s="33" t="s">
        <v>1280</v>
      </c>
      <c r="C8" s="512" t="s">
        <v>433</v>
      </c>
      <c r="D8" s="43" t="s">
        <v>209</v>
      </c>
      <c r="E8" s="43">
        <f t="shared" si="3"/>
        <v>6</v>
      </c>
      <c r="F8" s="43" t="s">
        <v>209</v>
      </c>
      <c r="G8" s="43" t="s">
        <v>434</v>
      </c>
      <c r="H8" s="43" t="s">
        <v>220</v>
      </c>
      <c r="I8" s="51" t="s">
        <v>221</v>
      </c>
      <c r="J8" s="82">
        <f>VLOOKUP(H8,'[63]1월단가'!A:B,$J$1,0)</f>
        <v>1015</v>
      </c>
      <c r="K8" s="56">
        <f>VLOOKUP($H$8,'[64]대우사급 입고현황'!$D$3:$AL$31,K1,FALSE)</f>
        <v>0</v>
      </c>
      <c r="L8" s="56">
        <f>VLOOKUP($H$8,'[64]대우사급 입고현황'!$D$3:$AL$31,L1,FALSE)</f>
        <v>2000</v>
      </c>
      <c r="M8" s="56">
        <f>VLOOKUP($H$8,'[64]대우사급 입고현황'!$D$3:$AL$31,M1,FALSE)</f>
        <v>0</v>
      </c>
      <c r="N8" s="56">
        <f>VLOOKUP($H$8,'[64]대우사급 입고현황'!$D$3:$AL$31,N1,FALSE)</f>
        <v>0</v>
      </c>
      <c r="O8" s="56">
        <f>VLOOKUP($H$8,'[64]대우사급 입고현황'!$D$3:$AL$31,O1,FALSE)</f>
        <v>2000</v>
      </c>
      <c r="P8" s="56">
        <f>VLOOKUP($H$8,'[64]대우사급 입고현황'!$D$3:$AL$31,P1,FALSE)</f>
        <v>0</v>
      </c>
      <c r="Q8" s="56">
        <f>VLOOKUP($H$8,'[64]대우사급 입고현황'!$D$3:$AL$31,Q1,FALSE)</f>
        <v>0</v>
      </c>
      <c r="R8" s="56">
        <f>VLOOKUP($H$8,'[64]대우사급 입고현황'!$D$3:$AL$31,R1,FALSE)</f>
        <v>0</v>
      </c>
      <c r="S8" s="56">
        <f>VLOOKUP($H$8,'[64]대우사급 입고현황'!$D$3:$AL$31,S1,FALSE)</f>
        <v>2000</v>
      </c>
      <c r="T8" s="56">
        <f>VLOOKUP($H$8,'[64]대우사급 입고현황'!$D$3:$AL$31,T1,FALSE)</f>
        <v>0</v>
      </c>
      <c r="U8" s="56">
        <f>VLOOKUP($H$8,'[64]대우사급 입고현황'!$D$3:$AL$31,U1,FALSE)</f>
        <v>0</v>
      </c>
      <c r="V8" s="56">
        <f>VLOOKUP($H$8,'[64]대우사급 입고현황'!$D$3:$AL$31,V1,FALSE)</f>
        <v>0</v>
      </c>
      <c r="W8" s="56">
        <f>VLOOKUP($H$8,'[64]대우사급 입고현황'!$D$3:$AL$31,W1,FALSE)</f>
        <v>0</v>
      </c>
      <c r="X8" s="56">
        <f>VLOOKUP($H$8,'[64]대우사급 입고현황'!$D$3:$AL$31,X1,FALSE)</f>
        <v>0</v>
      </c>
      <c r="Y8" s="56">
        <f>VLOOKUP($H$8,'[64]대우사급 입고현황'!$D$3:$AL$31,Y1,FALSE)</f>
        <v>0</v>
      </c>
      <c r="Z8" s="56">
        <f>VLOOKUP($H$8,'[64]대우사급 입고현황'!$D$3:$AL$31,Z1,FALSE)</f>
        <v>2000</v>
      </c>
      <c r="AA8" s="56">
        <f>VLOOKUP($H$8,'[64]대우사급 입고현황'!$D$3:$AL$31,AA1,FALSE)</f>
        <v>0</v>
      </c>
      <c r="AB8" s="56">
        <f>VLOOKUP($H$8,'[64]대우사급 입고현황'!$D$3:$AL$31,AB1,FALSE)</f>
        <v>0</v>
      </c>
      <c r="AC8" s="56">
        <f>VLOOKUP($H$8,'[64]대우사급 입고현황'!$D$3:$AL$31,AC1,FALSE)</f>
        <v>0</v>
      </c>
      <c r="AD8" s="56">
        <f>VLOOKUP($H$8,'[64]대우사급 입고현황'!$D$3:$AL$31,AD1,FALSE)</f>
        <v>0</v>
      </c>
      <c r="AE8" s="56">
        <f>VLOOKUP($H$8,'[64]대우사급 입고현황'!$D$3:$AL$31,AE1,FALSE)</f>
        <v>0</v>
      </c>
      <c r="AF8" s="56">
        <f>VLOOKUP($H$8,'[64]대우사급 입고현황'!$D$3:$AL$31,AF1,FALSE)</f>
        <v>0</v>
      </c>
      <c r="AG8" s="56">
        <f>VLOOKUP($H$8,'[64]대우사급 입고현황'!$D$3:$AL$31,AG1,FALSE)</f>
        <v>0</v>
      </c>
      <c r="AH8" s="56">
        <f>VLOOKUP($H$8,'[64]대우사급 입고현황'!$D$3:$AL$31,AH1,FALSE)</f>
        <v>0</v>
      </c>
      <c r="AI8" s="56">
        <f>VLOOKUP($H$8,'[64]대우사급 입고현황'!$D$3:$AL$31,AI1,FALSE)</f>
        <v>0</v>
      </c>
      <c r="AJ8" s="56">
        <f>VLOOKUP($H$8,'[64]대우사급 입고현황'!$D$3:$AL$31,AJ1,FALSE)</f>
        <v>0</v>
      </c>
      <c r="AK8" s="56">
        <f>VLOOKUP($H$8,'[64]대우사급 입고현황'!$D$3:$AL$31,AK1,FALSE)</f>
        <v>0</v>
      </c>
      <c r="AL8" s="56">
        <f>VLOOKUP($H$8,'[64]대우사급 입고현황'!$D$3:$AL$31,AL1,FALSE)</f>
        <v>0</v>
      </c>
      <c r="AM8" s="56">
        <f>VLOOKUP($H$8,'[64]대우사급 입고현황'!$D$3:$AL$31,AM1,FALSE)</f>
        <v>0</v>
      </c>
      <c r="AN8" s="56">
        <f>VLOOKUP($H$8,'[64]대우사급 입고현황'!$D$3:$AL$31,AN1,FALSE)</f>
        <v>0</v>
      </c>
      <c r="AO8" s="56">
        <f>VLOOKUP($H$8,'[64]대우사급 입고현황'!$D$3:$AL$31,AO1,FALSE)</f>
        <v>0</v>
      </c>
      <c r="AP8" s="19"/>
      <c r="AQ8" s="56">
        <f>$J$8*K8</f>
        <v>0</v>
      </c>
      <c r="AR8" s="56">
        <f t="shared" ref="AR8:BU8" si="7">$J$8*L8</f>
        <v>2030000</v>
      </c>
      <c r="AS8" s="56">
        <f t="shared" si="7"/>
        <v>0</v>
      </c>
      <c r="AT8" s="56">
        <f t="shared" si="7"/>
        <v>0</v>
      </c>
      <c r="AU8" s="56">
        <f t="shared" si="7"/>
        <v>2030000</v>
      </c>
      <c r="AV8" s="56">
        <f t="shared" si="7"/>
        <v>0</v>
      </c>
      <c r="AW8" s="56">
        <f t="shared" si="7"/>
        <v>0</v>
      </c>
      <c r="AX8" s="56">
        <f t="shared" si="7"/>
        <v>0</v>
      </c>
      <c r="AY8" s="56">
        <f t="shared" si="7"/>
        <v>2030000</v>
      </c>
      <c r="AZ8" s="56">
        <f t="shared" si="7"/>
        <v>0</v>
      </c>
      <c r="BA8" s="56">
        <f t="shared" si="7"/>
        <v>0</v>
      </c>
      <c r="BB8" s="56">
        <f t="shared" si="7"/>
        <v>0</v>
      </c>
      <c r="BC8" s="56">
        <f t="shared" si="7"/>
        <v>0</v>
      </c>
      <c r="BD8" s="56">
        <f t="shared" si="7"/>
        <v>0</v>
      </c>
      <c r="BE8" s="56">
        <f t="shared" si="7"/>
        <v>0</v>
      </c>
      <c r="BF8" s="56">
        <f t="shared" si="7"/>
        <v>2030000</v>
      </c>
      <c r="BG8" s="56">
        <f t="shared" si="7"/>
        <v>0</v>
      </c>
      <c r="BH8" s="56">
        <f t="shared" si="7"/>
        <v>0</v>
      </c>
      <c r="BI8" s="56">
        <f t="shared" si="7"/>
        <v>0</v>
      </c>
      <c r="BJ8" s="56">
        <f t="shared" si="7"/>
        <v>0</v>
      </c>
      <c r="BK8" s="56">
        <f t="shared" si="7"/>
        <v>0</v>
      </c>
      <c r="BL8" s="56">
        <f t="shared" si="7"/>
        <v>0</v>
      </c>
      <c r="BM8" s="56">
        <f t="shared" si="7"/>
        <v>0</v>
      </c>
      <c r="BN8" s="56">
        <f t="shared" si="7"/>
        <v>0</v>
      </c>
      <c r="BO8" s="56">
        <f t="shared" si="7"/>
        <v>0</v>
      </c>
      <c r="BP8" s="56">
        <f t="shared" si="7"/>
        <v>0</v>
      </c>
      <c r="BQ8" s="56">
        <f t="shared" si="7"/>
        <v>0</v>
      </c>
      <c r="BR8" s="56">
        <f t="shared" si="7"/>
        <v>0</v>
      </c>
      <c r="BS8" s="56">
        <f t="shared" si="7"/>
        <v>0</v>
      </c>
      <c r="BT8" s="56">
        <f t="shared" si="7"/>
        <v>0</v>
      </c>
      <c r="BU8" s="56">
        <f t="shared" si="7"/>
        <v>0</v>
      </c>
      <c r="BV8" s="56">
        <f t="shared" si="2"/>
        <v>8120000</v>
      </c>
      <c r="BW8" s="22"/>
      <c r="BX8" s="22"/>
      <c r="BY8" s="22"/>
      <c r="BZ8" s="22"/>
      <c r="CA8" s="22"/>
      <c r="CB8" s="22"/>
      <c r="CC8" s="22"/>
      <c r="CD8" s="22"/>
      <c r="CE8" s="22"/>
      <c r="CF8" s="22"/>
      <c r="CG8" s="22"/>
      <c r="CH8" s="22"/>
      <c r="CI8" s="22"/>
      <c r="CJ8" s="22"/>
      <c r="CK8" s="22"/>
      <c r="CL8" s="22"/>
      <c r="CM8" s="22"/>
      <c r="CN8" s="22"/>
      <c r="CO8" s="22"/>
      <c r="CP8" s="22"/>
      <c r="CQ8" s="22"/>
      <c r="CR8" s="22"/>
      <c r="CS8" s="22"/>
      <c r="CT8" s="22"/>
      <c r="CU8" s="22"/>
      <c r="CV8" s="22"/>
      <c r="CW8" s="22"/>
      <c r="CX8" s="22"/>
      <c r="CY8" s="22"/>
      <c r="CZ8" s="22"/>
      <c r="DA8" s="22"/>
      <c r="DB8" s="22"/>
      <c r="DC8" s="22"/>
      <c r="DD8" s="22"/>
      <c r="DE8" s="22"/>
      <c r="DF8" s="22"/>
      <c r="DG8" s="22"/>
      <c r="DH8" s="22"/>
      <c r="DI8" s="22"/>
      <c r="DJ8" s="22"/>
      <c r="DK8" s="22"/>
      <c r="DL8" s="22"/>
      <c r="DM8" s="22"/>
      <c r="DN8" s="22"/>
      <c r="DO8" s="22"/>
      <c r="DP8" s="22"/>
      <c r="DQ8" s="22"/>
      <c r="DR8" s="22"/>
      <c r="DS8" s="22"/>
      <c r="DT8" s="22"/>
      <c r="DU8" s="22"/>
      <c r="DV8" s="22"/>
      <c r="DW8" s="22"/>
      <c r="DX8" s="22"/>
      <c r="DY8" s="22"/>
      <c r="DZ8" s="22"/>
      <c r="EA8" s="22"/>
      <c r="EB8" s="22"/>
      <c r="EC8" s="22"/>
      <c r="ED8" s="22"/>
      <c r="EE8" s="22"/>
      <c r="EF8" s="22"/>
      <c r="EG8" s="22"/>
      <c r="EH8" s="22"/>
      <c r="EI8" s="22"/>
      <c r="EJ8" s="22"/>
      <c r="EK8" s="22"/>
      <c r="EL8" s="22"/>
      <c r="EM8" s="22"/>
      <c r="EN8" s="22"/>
      <c r="EO8" s="22"/>
      <c r="EP8" s="22"/>
      <c r="EQ8" s="22"/>
      <c r="ER8" s="22"/>
    </row>
    <row r="9" spans="1:148" s="23" customFormat="1" ht="50.1" customHeight="1">
      <c r="A9" s="426"/>
      <c r="B9" s="33" t="s">
        <v>1280</v>
      </c>
      <c r="C9" s="512" t="s">
        <v>433</v>
      </c>
      <c r="D9" s="43" t="s">
        <v>209</v>
      </c>
      <c r="E9" s="43">
        <f t="shared" si="3"/>
        <v>7</v>
      </c>
      <c r="F9" s="43" t="s">
        <v>209</v>
      </c>
      <c r="G9" s="43" t="s">
        <v>434</v>
      </c>
      <c r="H9" s="43" t="s">
        <v>222</v>
      </c>
      <c r="I9" s="51" t="s">
        <v>223</v>
      </c>
      <c r="J9" s="82">
        <f>VLOOKUP(H9,'[63]1월단가'!A:B,$J$1,0)</f>
        <v>974</v>
      </c>
      <c r="K9" s="56">
        <f>VLOOKUP($H$9,'[64]대우사급 입고현황'!$D$3:$AL$31,K1,FALSE)</f>
        <v>0</v>
      </c>
      <c r="L9" s="56">
        <f>VLOOKUP($H$9,'[64]대우사급 입고현황'!$D$3:$AL$31,L1,FALSE)</f>
        <v>2000</v>
      </c>
      <c r="M9" s="56">
        <f>VLOOKUP($H$9,'[64]대우사급 입고현황'!$D$3:$AL$31,M1,FALSE)</f>
        <v>0</v>
      </c>
      <c r="N9" s="56">
        <f>VLOOKUP($H$9,'[64]대우사급 입고현황'!$D$3:$AL$31,N1,FALSE)</f>
        <v>0</v>
      </c>
      <c r="O9" s="56">
        <f>VLOOKUP($H$9,'[64]대우사급 입고현황'!$D$3:$AL$31,O1,FALSE)</f>
        <v>2000</v>
      </c>
      <c r="P9" s="56">
        <f>VLOOKUP($H$9,'[64]대우사급 입고현황'!$D$3:$AL$31,P1,FALSE)</f>
        <v>0</v>
      </c>
      <c r="Q9" s="56">
        <f>VLOOKUP($H$9,'[64]대우사급 입고현황'!$D$3:$AL$31,Q1,FALSE)</f>
        <v>0</v>
      </c>
      <c r="R9" s="56">
        <f>VLOOKUP($H$9,'[64]대우사급 입고현황'!$D$3:$AL$31,R1,FALSE)</f>
        <v>0</v>
      </c>
      <c r="S9" s="56">
        <f>VLOOKUP($H$9,'[64]대우사급 입고현황'!$D$3:$AL$31,S1,FALSE)</f>
        <v>2000</v>
      </c>
      <c r="T9" s="56">
        <f>VLOOKUP($H$9,'[64]대우사급 입고현황'!$D$3:$AL$31,T1,FALSE)</f>
        <v>0</v>
      </c>
      <c r="U9" s="56">
        <f>VLOOKUP($H$9,'[64]대우사급 입고현황'!$D$3:$AL$31,U1,FALSE)</f>
        <v>0</v>
      </c>
      <c r="V9" s="56">
        <f>VLOOKUP($H$9,'[64]대우사급 입고현황'!$D$3:$AL$31,V1,FALSE)</f>
        <v>0</v>
      </c>
      <c r="W9" s="56">
        <f>VLOOKUP($H$9,'[64]대우사급 입고현황'!$D$3:$AL$31,W1,FALSE)</f>
        <v>0</v>
      </c>
      <c r="X9" s="56">
        <f>VLOOKUP($H$9,'[64]대우사급 입고현황'!$D$3:$AL$31,X1,FALSE)</f>
        <v>0</v>
      </c>
      <c r="Y9" s="56">
        <f>VLOOKUP($H$9,'[64]대우사급 입고현황'!$D$3:$AL$31,Y1,FALSE)</f>
        <v>0</v>
      </c>
      <c r="Z9" s="56">
        <f>VLOOKUP($H$9,'[64]대우사급 입고현황'!$D$3:$AL$31,Z1,FALSE)</f>
        <v>2000</v>
      </c>
      <c r="AA9" s="56">
        <f>VLOOKUP($H$9,'[64]대우사급 입고현황'!$D$3:$AL$31,AA1,FALSE)</f>
        <v>0</v>
      </c>
      <c r="AB9" s="56">
        <f>VLOOKUP($H$9,'[64]대우사급 입고현황'!$D$3:$AL$31,AB1,FALSE)</f>
        <v>0</v>
      </c>
      <c r="AC9" s="56">
        <f>VLOOKUP($H$9,'[64]대우사급 입고현황'!$D$3:$AL$31,AC1,FALSE)</f>
        <v>0</v>
      </c>
      <c r="AD9" s="56">
        <f>VLOOKUP($H$9,'[64]대우사급 입고현황'!$D$3:$AL$31,AD1,FALSE)</f>
        <v>0</v>
      </c>
      <c r="AE9" s="56">
        <f>VLOOKUP($H$9,'[64]대우사급 입고현황'!$D$3:$AL$31,AE1,FALSE)</f>
        <v>0</v>
      </c>
      <c r="AF9" s="56">
        <f>VLOOKUP($H$9,'[64]대우사급 입고현황'!$D$3:$AL$31,AF1,FALSE)</f>
        <v>0</v>
      </c>
      <c r="AG9" s="56">
        <f>VLOOKUP($H$9,'[64]대우사급 입고현황'!$D$3:$AL$31,AG1,FALSE)</f>
        <v>0</v>
      </c>
      <c r="AH9" s="56">
        <f>VLOOKUP($H$9,'[64]대우사급 입고현황'!$D$3:$AL$31,AH1,FALSE)</f>
        <v>0</v>
      </c>
      <c r="AI9" s="56">
        <f>VLOOKUP($H$9,'[64]대우사급 입고현황'!$D$3:$AL$31,AI1,FALSE)</f>
        <v>0</v>
      </c>
      <c r="AJ9" s="56">
        <f>VLOOKUP($H$9,'[64]대우사급 입고현황'!$D$3:$AL$31,AJ1,FALSE)</f>
        <v>0</v>
      </c>
      <c r="AK9" s="56">
        <f>VLOOKUP($H$9,'[64]대우사급 입고현황'!$D$3:$AL$31,AK1,FALSE)</f>
        <v>0</v>
      </c>
      <c r="AL9" s="56">
        <f>VLOOKUP($H$9,'[64]대우사급 입고현황'!$D$3:$AL$31,AL1,FALSE)</f>
        <v>0</v>
      </c>
      <c r="AM9" s="56">
        <f>VLOOKUP($H$9,'[64]대우사급 입고현황'!$D$3:$AL$31,AM1,FALSE)</f>
        <v>0</v>
      </c>
      <c r="AN9" s="56">
        <f>VLOOKUP($H$9,'[64]대우사급 입고현황'!$D$3:$AL$31,AN1,FALSE)</f>
        <v>0</v>
      </c>
      <c r="AO9" s="56">
        <f>VLOOKUP($H$9,'[64]대우사급 입고현황'!$D$3:$AL$31,AO1,FALSE)</f>
        <v>0</v>
      </c>
      <c r="AP9" s="19"/>
      <c r="AQ9" s="56">
        <f>$J$9*K9</f>
        <v>0</v>
      </c>
      <c r="AR9" s="56">
        <f t="shared" ref="AR9:BU9" si="8">$J$9*L9</f>
        <v>1948000</v>
      </c>
      <c r="AS9" s="56">
        <f t="shared" si="8"/>
        <v>0</v>
      </c>
      <c r="AT9" s="56">
        <f t="shared" si="8"/>
        <v>0</v>
      </c>
      <c r="AU9" s="56">
        <f t="shared" si="8"/>
        <v>1948000</v>
      </c>
      <c r="AV9" s="56">
        <f t="shared" si="8"/>
        <v>0</v>
      </c>
      <c r="AW9" s="56">
        <f t="shared" si="8"/>
        <v>0</v>
      </c>
      <c r="AX9" s="56">
        <f t="shared" si="8"/>
        <v>0</v>
      </c>
      <c r="AY9" s="56">
        <f t="shared" si="8"/>
        <v>1948000</v>
      </c>
      <c r="AZ9" s="56">
        <f t="shared" si="8"/>
        <v>0</v>
      </c>
      <c r="BA9" s="56">
        <f t="shared" si="8"/>
        <v>0</v>
      </c>
      <c r="BB9" s="56">
        <f t="shared" si="8"/>
        <v>0</v>
      </c>
      <c r="BC9" s="56">
        <f t="shared" si="8"/>
        <v>0</v>
      </c>
      <c r="BD9" s="56">
        <f t="shared" si="8"/>
        <v>0</v>
      </c>
      <c r="BE9" s="56">
        <f t="shared" si="8"/>
        <v>0</v>
      </c>
      <c r="BF9" s="56">
        <f t="shared" si="8"/>
        <v>1948000</v>
      </c>
      <c r="BG9" s="56">
        <f t="shared" si="8"/>
        <v>0</v>
      </c>
      <c r="BH9" s="56">
        <f t="shared" si="8"/>
        <v>0</v>
      </c>
      <c r="BI9" s="56">
        <f t="shared" si="8"/>
        <v>0</v>
      </c>
      <c r="BJ9" s="56">
        <f t="shared" si="8"/>
        <v>0</v>
      </c>
      <c r="BK9" s="56">
        <f t="shared" si="8"/>
        <v>0</v>
      </c>
      <c r="BL9" s="56">
        <f t="shared" si="8"/>
        <v>0</v>
      </c>
      <c r="BM9" s="56">
        <f t="shared" si="8"/>
        <v>0</v>
      </c>
      <c r="BN9" s="56">
        <f t="shared" si="8"/>
        <v>0</v>
      </c>
      <c r="BO9" s="56">
        <f t="shared" si="8"/>
        <v>0</v>
      </c>
      <c r="BP9" s="56">
        <f t="shared" si="8"/>
        <v>0</v>
      </c>
      <c r="BQ9" s="56">
        <f t="shared" si="8"/>
        <v>0</v>
      </c>
      <c r="BR9" s="56">
        <f t="shared" si="8"/>
        <v>0</v>
      </c>
      <c r="BS9" s="56">
        <f t="shared" si="8"/>
        <v>0</v>
      </c>
      <c r="BT9" s="56">
        <f t="shared" si="8"/>
        <v>0</v>
      </c>
      <c r="BU9" s="56">
        <f t="shared" si="8"/>
        <v>0</v>
      </c>
      <c r="BV9" s="56">
        <f t="shared" si="2"/>
        <v>7792000</v>
      </c>
      <c r="BW9" s="22"/>
      <c r="BX9" s="22"/>
      <c r="BY9" s="22"/>
      <c r="BZ9" s="22"/>
      <c r="CA9" s="22"/>
      <c r="CB9" s="22"/>
      <c r="CC9" s="22"/>
      <c r="CD9" s="22"/>
      <c r="CE9" s="22"/>
      <c r="CF9" s="22"/>
      <c r="CG9" s="22"/>
      <c r="CH9" s="22"/>
      <c r="CI9" s="22"/>
      <c r="CJ9" s="22"/>
      <c r="CK9" s="22"/>
      <c r="CL9" s="22"/>
      <c r="CM9" s="22"/>
      <c r="CN9" s="22"/>
      <c r="CO9" s="22"/>
      <c r="CP9" s="22"/>
      <c r="CQ9" s="22"/>
      <c r="CR9" s="22"/>
      <c r="CS9" s="22"/>
      <c r="CT9" s="22"/>
      <c r="CU9" s="22"/>
      <c r="CV9" s="22"/>
      <c r="CW9" s="22"/>
      <c r="CX9" s="22"/>
      <c r="CY9" s="22"/>
      <c r="CZ9" s="22"/>
      <c r="DA9" s="22"/>
      <c r="DB9" s="22"/>
      <c r="DC9" s="22"/>
      <c r="DD9" s="22"/>
      <c r="DE9" s="22"/>
      <c r="DF9" s="22"/>
      <c r="DG9" s="22"/>
      <c r="DH9" s="22"/>
      <c r="DI9" s="22"/>
      <c r="DJ9" s="22"/>
      <c r="DK9" s="22"/>
      <c r="DL9" s="22"/>
      <c r="DM9" s="22"/>
      <c r="DN9" s="22"/>
      <c r="DO9" s="22"/>
      <c r="DP9" s="22"/>
      <c r="DQ9" s="22"/>
      <c r="DR9" s="22"/>
      <c r="DS9" s="22"/>
      <c r="DT9" s="22"/>
      <c r="DU9" s="22"/>
      <c r="DV9" s="22"/>
      <c r="DW9" s="22"/>
      <c r="DX9" s="22"/>
      <c r="DY9" s="22"/>
      <c r="DZ9" s="22"/>
      <c r="EA9" s="22"/>
      <c r="EB9" s="22"/>
      <c r="EC9" s="22"/>
      <c r="ED9" s="22"/>
      <c r="EE9" s="22"/>
      <c r="EF9" s="22"/>
      <c r="EG9" s="22"/>
      <c r="EH9" s="22"/>
      <c r="EI9" s="22"/>
      <c r="EJ9" s="22"/>
      <c r="EK9" s="22"/>
      <c r="EL9" s="22"/>
      <c r="EM9" s="22"/>
      <c r="EN9" s="22"/>
      <c r="EO9" s="22"/>
      <c r="EP9" s="22"/>
      <c r="EQ9" s="22"/>
      <c r="ER9" s="22"/>
    </row>
    <row r="10" spans="1:148" s="23" customFormat="1" ht="50.1" customHeight="1">
      <c r="A10" s="426"/>
      <c r="B10" s="33" t="s">
        <v>1280</v>
      </c>
      <c r="C10" s="512" t="s">
        <v>433</v>
      </c>
      <c r="D10" s="43" t="s">
        <v>209</v>
      </c>
      <c r="E10" s="43">
        <f t="shared" si="3"/>
        <v>8</v>
      </c>
      <c r="F10" s="43" t="s">
        <v>209</v>
      </c>
      <c r="G10" s="43" t="s">
        <v>434</v>
      </c>
      <c r="H10" s="43" t="s">
        <v>224</v>
      </c>
      <c r="I10" s="51" t="s">
        <v>225</v>
      </c>
      <c r="J10" s="82">
        <f>VLOOKUP(H10,'[63]1월단가'!A:B,$J$1,0)</f>
        <v>1211</v>
      </c>
      <c r="K10" s="56">
        <f>VLOOKUP($H$10,'[64]대우사급 입고현황'!$D$3:$AL$31,K1,FALSE)</f>
        <v>0</v>
      </c>
      <c r="L10" s="56">
        <f>VLOOKUP($H$10,'[64]대우사급 입고현황'!$D$3:$AL$31,L1,FALSE)</f>
        <v>0</v>
      </c>
      <c r="M10" s="56">
        <f>VLOOKUP($H$10,'[64]대우사급 입고현황'!$D$3:$AL$31,M1,FALSE)</f>
        <v>2000</v>
      </c>
      <c r="N10" s="56">
        <f>VLOOKUP($H$10,'[64]대우사급 입고현황'!$D$3:$AL$31,N1,FALSE)</f>
        <v>0</v>
      </c>
      <c r="O10" s="56">
        <f>VLOOKUP($H$10,'[64]대우사급 입고현황'!$D$3:$AL$31,O1,FALSE)</f>
        <v>0</v>
      </c>
      <c r="P10" s="56">
        <f>VLOOKUP($H$10,'[64]대우사급 입고현황'!$D$3:$AL$31,P1,FALSE)</f>
        <v>0</v>
      </c>
      <c r="Q10" s="56">
        <f>VLOOKUP($H$10,'[64]대우사급 입고현황'!$D$3:$AL$31,Q1,FALSE)</f>
        <v>0</v>
      </c>
      <c r="R10" s="56">
        <f>VLOOKUP($H$10,'[64]대우사급 입고현황'!$D$3:$AL$31,R1,FALSE)</f>
        <v>0</v>
      </c>
      <c r="S10" s="56">
        <f>VLOOKUP($H$10,'[64]대우사급 입고현황'!$D$3:$AL$31,S1,FALSE)</f>
        <v>1128</v>
      </c>
      <c r="T10" s="56">
        <f>VLOOKUP($H$10,'[64]대우사급 입고현황'!$D$3:$AL$31,T1,FALSE)</f>
        <v>2000</v>
      </c>
      <c r="U10" s="56">
        <f>VLOOKUP($H$10,'[64]대우사급 입고현황'!$D$3:$AL$31,U1,FALSE)</f>
        <v>0</v>
      </c>
      <c r="V10" s="56">
        <f>VLOOKUP($H$10,'[64]대우사급 입고현황'!$D$3:$AL$31,V1,FALSE)</f>
        <v>0</v>
      </c>
      <c r="W10" s="56">
        <f>VLOOKUP($H$10,'[64]대우사급 입고현황'!$D$3:$AL$31,W1,FALSE)</f>
        <v>0</v>
      </c>
      <c r="X10" s="56">
        <f>VLOOKUP($H$10,'[64]대우사급 입고현황'!$D$3:$AL$31,X1,FALSE)</f>
        <v>0</v>
      </c>
      <c r="Y10" s="56">
        <f>VLOOKUP($H$10,'[64]대우사급 입고현황'!$D$3:$AL$31,Y1,FALSE)</f>
        <v>0</v>
      </c>
      <c r="Z10" s="56">
        <f>VLOOKUP($H$10,'[64]대우사급 입고현황'!$D$3:$AL$31,Z1,FALSE)</f>
        <v>0</v>
      </c>
      <c r="AA10" s="56">
        <f>VLOOKUP($H$10,'[64]대우사급 입고현황'!$D$3:$AL$31,AA1,FALSE)</f>
        <v>0</v>
      </c>
      <c r="AB10" s="56">
        <f>VLOOKUP($H$10,'[64]대우사급 입고현황'!$D$3:$AL$31,AB1,FALSE)</f>
        <v>2000</v>
      </c>
      <c r="AC10" s="56">
        <f>VLOOKUP($H$10,'[64]대우사급 입고현황'!$D$3:$AL$31,AC1,FALSE)</f>
        <v>0</v>
      </c>
      <c r="AD10" s="56">
        <f>VLOOKUP($H$10,'[64]대우사급 입고현황'!$D$3:$AL$31,AD1,FALSE)</f>
        <v>0</v>
      </c>
      <c r="AE10" s="56">
        <f>VLOOKUP($H$10,'[64]대우사급 입고현황'!$D$3:$AL$31,AE1,FALSE)</f>
        <v>0</v>
      </c>
      <c r="AF10" s="56">
        <f>VLOOKUP($H$10,'[64]대우사급 입고현황'!$D$3:$AL$31,AF1,FALSE)</f>
        <v>0</v>
      </c>
      <c r="AG10" s="56">
        <f>VLOOKUP($H$10,'[64]대우사급 입고현황'!$D$3:$AL$31,AG1,FALSE)</f>
        <v>0</v>
      </c>
      <c r="AH10" s="56">
        <f>VLOOKUP($H$10,'[64]대우사급 입고현황'!$D$3:$AL$31,AH1,FALSE)</f>
        <v>0</v>
      </c>
      <c r="AI10" s="56">
        <f>VLOOKUP($H$10,'[64]대우사급 입고현황'!$D$3:$AL$31,AI1,FALSE)</f>
        <v>0</v>
      </c>
      <c r="AJ10" s="56">
        <f>VLOOKUP($H$10,'[64]대우사급 입고현황'!$D$3:$AL$31,AJ1,FALSE)</f>
        <v>0</v>
      </c>
      <c r="AK10" s="56">
        <f>VLOOKUP($H$10,'[64]대우사급 입고현황'!$D$3:$AL$31,AK1,FALSE)</f>
        <v>0</v>
      </c>
      <c r="AL10" s="56">
        <f>VLOOKUP($H$10,'[64]대우사급 입고현황'!$D$3:$AL$31,AL1,FALSE)</f>
        <v>0</v>
      </c>
      <c r="AM10" s="56">
        <f>VLOOKUP($H$10,'[64]대우사급 입고현황'!$D$3:$AL$31,AM1,FALSE)</f>
        <v>0</v>
      </c>
      <c r="AN10" s="56">
        <f>VLOOKUP($H$10,'[64]대우사급 입고현황'!$D$3:$AL$31,AN1,FALSE)</f>
        <v>0</v>
      </c>
      <c r="AO10" s="56">
        <f>VLOOKUP($H$10,'[64]대우사급 입고현황'!$D$3:$AL$31,AO1,FALSE)</f>
        <v>0</v>
      </c>
      <c r="AP10" s="19"/>
      <c r="AQ10" s="56">
        <f>$J$10*K10</f>
        <v>0</v>
      </c>
      <c r="AR10" s="56">
        <f t="shared" ref="AR10:BU10" si="9">$J$10*L10</f>
        <v>0</v>
      </c>
      <c r="AS10" s="56">
        <f t="shared" si="9"/>
        <v>2422000</v>
      </c>
      <c r="AT10" s="56">
        <f t="shared" si="9"/>
        <v>0</v>
      </c>
      <c r="AU10" s="56">
        <f t="shared" si="9"/>
        <v>0</v>
      </c>
      <c r="AV10" s="56">
        <f t="shared" si="9"/>
        <v>0</v>
      </c>
      <c r="AW10" s="56">
        <f t="shared" si="9"/>
        <v>0</v>
      </c>
      <c r="AX10" s="56">
        <f t="shared" si="9"/>
        <v>0</v>
      </c>
      <c r="AY10" s="56">
        <f t="shared" si="9"/>
        <v>1366008</v>
      </c>
      <c r="AZ10" s="56">
        <f t="shared" si="9"/>
        <v>2422000</v>
      </c>
      <c r="BA10" s="56">
        <f t="shared" si="9"/>
        <v>0</v>
      </c>
      <c r="BB10" s="56">
        <f t="shared" si="9"/>
        <v>0</v>
      </c>
      <c r="BC10" s="56">
        <f t="shared" si="9"/>
        <v>0</v>
      </c>
      <c r="BD10" s="56">
        <f t="shared" si="9"/>
        <v>0</v>
      </c>
      <c r="BE10" s="56">
        <f t="shared" si="9"/>
        <v>0</v>
      </c>
      <c r="BF10" s="56">
        <f t="shared" si="9"/>
        <v>0</v>
      </c>
      <c r="BG10" s="56">
        <f t="shared" si="9"/>
        <v>0</v>
      </c>
      <c r="BH10" s="56">
        <f t="shared" si="9"/>
        <v>2422000</v>
      </c>
      <c r="BI10" s="56">
        <f t="shared" si="9"/>
        <v>0</v>
      </c>
      <c r="BJ10" s="56">
        <f t="shared" si="9"/>
        <v>0</v>
      </c>
      <c r="BK10" s="56">
        <f t="shared" si="9"/>
        <v>0</v>
      </c>
      <c r="BL10" s="56">
        <f t="shared" si="9"/>
        <v>0</v>
      </c>
      <c r="BM10" s="56">
        <f t="shared" si="9"/>
        <v>0</v>
      </c>
      <c r="BN10" s="56">
        <f t="shared" si="9"/>
        <v>0</v>
      </c>
      <c r="BO10" s="56">
        <f t="shared" si="9"/>
        <v>0</v>
      </c>
      <c r="BP10" s="56">
        <f t="shared" si="9"/>
        <v>0</v>
      </c>
      <c r="BQ10" s="56">
        <f t="shared" si="9"/>
        <v>0</v>
      </c>
      <c r="BR10" s="56">
        <f t="shared" si="9"/>
        <v>0</v>
      </c>
      <c r="BS10" s="56">
        <f t="shared" si="9"/>
        <v>0</v>
      </c>
      <c r="BT10" s="56">
        <f t="shared" si="9"/>
        <v>0</v>
      </c>
      <c r="BU10" s="56">
        <f t="shared" si="9"/>
        <v>0</v>
      </c>
      <c r="BV10" s="56">
        <f t="shared" si="2"/>
        <v>8632008</v>
      </c>
      <c r="BW10" s="22"/>
      <c r="BX10" s="22"/>
      <c r="BY10" s="22"/>
      <c r="BZ10" s="22"/>
      <c r="CA10" s="22"/>
      <c r="CB10" s="22"/>
      <c r="CC10" s="22"/>
      <c r="CD10" s="22"/>
      <c r="CE10" s="22"/>
      <c r="CF10" s="22"/>
      <c r="CG10" s="22"/>
      <c r="CH10" s="22"/>
      <c r="CI10" s="22"/>
      <c r="CJ10" s="22"/>
      <c r="CK10" s="22"/>
      <c r="CL10" s="22"/>
      <c r="CM10" s="22"/>
      <c r="CN10" s="22"/>
      <c r="CO10" s="22"/>
      <c r="CP10" s="22"/>
      <c r="CQ10" s="22"/>
      <c r="CR10" s="22"/>
      <c r="CS10" s="22"/>
      <c r="CT10" s="22"/>
      <c r="CU10" s="22"/>
      <c r="CV10" s="22"/>
      <c r="CW10" s="22"/>
      <c r="CX10" s="22"/>
      <c r="CY10" s="22"/>
      <c r="CZ10" s="22"/>
      <c r="DA10" s="22"/>
      <c r="DB10" s="22"/>
      <c r="DC10" s="22"/>
      <c r="DD10" s="22"/>
      <c r="DE10" s="22"/>
      <c r="DF10" s="22"/>
      <c r="DG10" s="22"/>
      <c r="DH10" s="22"/>
      <c r="DI10" s="22"/>
      <c r="DJ10" s="22"/>
      <c r="DK10" s="22"/>
      <c r="DL10" s="22"/>
      <c r="DM10" s="22"/>
      <c r="DN10" s="22"/>
      <c r="DO10" s="22"/>
      <c r="DP10" s="22"/>
      <c r="DQ10" s="22"/>
      <c r="DR10" s="22"/>
      <c r="DS10" s="22"/>
      <c r="DT10" s="22"/>
      <c r="DU10" s="22"/>
      <c r="DV10" s="22"/>
      <c r="DW10" s="22"/>
      <c r="DX10" s="22"/>
      <c r="DY10" s="22"/>
      <c r="DZ10" s="22"/>
      <c r="EA10" s="22"/>
      <c r="EB10" s="22"/>
      <c r="EC10" s="22"/>
      <c r="ED10" s="22"/>
      <c r="EE10" s="22"/>
      <c r="EF10" s="22"/>
      <c r="EG10" s="22"/>
      <c r="EH10" s="22"/>
      <c r="EI10" s="22"/>
      <c r="EJ10" s="22"/>
      <c r="EK10" s="22"/>
      <c r="EL10" s="22"/>
      <c r="EM10" s="22"/>
      <c r="EN10" s="22"/>
      <c r="EO10" s="22"/>
      <c r="EP10" s="22"/>
      <c r="EQ10" s="22"/>
      <c r="ER10" s="22"/>
    </row>
    <row r="11" spans="1:148" s="23" customFormat="1" ht="50.1" customHeight="1">
      <c r="A11" s="426"/>
      <c r="B11" s="33" t="s">
        <v>1280</v>
      </c>
      <c r="C11" s="512" t="s">
        <v>433</v>
      </c>
      <c r="D11" s="43" t="s">
        <v>209</v>
      </c>
      <c r="E11" s="43">
        <f t="shared" si="3"/>
        <v>9</v>
      </c>
      <c r="F11" s="43" t="s">
        <v>209</v>
      </c>
      <c r="G11" s="43" t="s">
        <v>434</v>
      </c>
      <c r="H11" s="43" t="s">
        <v>226</v>
      </c>
      <c r="I11" s="51" t="s">
        <v>227</v>
      </c>
      <c r="J11" s="82">
        <f>VLOOKUP(H11,'[63]1월단가'!A:B,$J$1,0)</f>
        <v>1211</v>
      </c>
      <c r="K11" s="56">
        <f>VLOOKUP($H$11,'[64]대우사급 입고현황'!$D$3:$AL$31,K1,FALSE)</f>
        <v>0</v>
      </c>
      <c r="L11" s="56">
        <f>VLOOKUP($H$11,'[64]대우사급 입고현황'!$D$3:$AL$31,L1,FALSE)</f>
        <v>0</v>
      </c>
      <c r="M11" s="56">
        <f>VLOOKUP($H$11,'[64]대우사급 입고현황'!$D$3:$AL$31,M1,FALSE)</f>
        <v>2000</v>
      </c>
      <c r="N11" s="56">
        <f>VLOOKUP($H$11,'[64]대우사급 입고현황'!$D$3:$AL$31,N1,FALSE)</f>
        <v>0</v>
      </c>
      <c r="O11" s="56">
        <f>VLOOKUP($H$11,'[64]대우사급 입고현황'!$D$3:$AL$31,O1,FALSE)</f>
        <v>0</v>
      </c>
      <c r="P11" s="56">
        <f>VLOOKUP($H$11,'[64]대우사급 입고현황'!$D$3:$AL$31,P1,FALSE)</f>
        <v>0</v>
      </c>
      <c r="Q11" s="56">
        <f>VLOOKUP($H$11,'[64]대우사급 입고현황'!$D$3:$AL$31,Q1,FALSE)</f>
        <v>0</v>
      </c>
      <c r="R11" s="56">
        <f>VLOOKUP($H$11,'[64]대우사급 입고현황'!$D$3:$AL$31,R1,FALSE)</f>
        <v>0</v>
      </c>
      <c r="S11" s="56">
        <f>VLOOKUP($H$11,'[64]대우사급 입고현황'!$D$3:$AL$31,S1,FALSE)</f>
        <v>1128</v>
      </c>
      <c r="T11" s="56">
        <f>VLOOKUP($H$11,'[64]대우사급 입고현황'!$D$3:$AL$31,T1,FALSE)</f>
        <v>2000</v>
      </c>
      <c r="U11" s="56">
        <f>VLOOKUP($H$11,'[64]대우사급 입고현황'!$D$3:$AL$31,U1,FALSE)</f>
        <v>0</v>
      </c>
      <c r="V11" s="56">
        <f>VLOOKUP($H$11,'[64]대우사급 입고현황'!$D$3:$AL$31,V1,FALSE)</f>
        <v>0</v>
      </c>
      <c r="W11" s="56">
        <f>VLOOKUP($H$11,'[64]대우사급 입고현황'!$D$3:$AL$31,W1,FALSE)</f>
        <v>0</v>
      </c>
      <c r="X11" s="56">
        <f>VLOOKUP($H$11,'[64]대우사급 입고현황'!$D$3:$AL$31,X1,FALSE)</f>
        <v>0</v>
      </c>
      <c r="Y11" s="56">
        <f>VLOOKUP($H$11,'[64]대우사급 입고현황'!$D$3:$AL$31,Y1,FALSE)</f>
        <v>0</v>
      </c>
      <c r="Z11" s="56">
        <f>VLOOKUP($H$11,'[64]대우사급 입고현황'!$D$3:$AL$31,Z1,FALSE)</f>
        <v>0</v>
      </c>
      <c r="AA11" s="56">
        <f>VLOOKUP($H$11,'[64]대우사급 입고현황'!$D$3:$AL$31,AA1,FALSE)</f>
        <v>0</v>
      </c>
      <c r="AB11" s="56">
        <f>VLOOKUP($H$11,'[64]대우사급 입고현황'!$D$3:$AL$31,AB1,FALSE)</f>
        <v>2000</v>
      </c>
      <c r="AC11" s="56">
        <f>VLOOKUP($H$11,'[64]대우사급 입고현황'!$D$3:$AL$31,AC1,FALSE)</f>
        <v>0</v>
      </c>
      <c r="AD11" s="56">
        <f>VLOOKUP($H$11,'[64]대우사급 입고현황'!$D$3:$AL$31,AD1,FALSE)</f>
        <v>0</v>
      </c>
      <c r="AE11" s="56">
        <f>VLOOKUP($H$11,'[64]대우사급 입고현황'!$D$3:$AL$31,AE1,FALSE)</f>
        <v>0</v>
      </c>
      <c r="AF11" s="56">
        <f>VLOOKUP($H$11,'[64]대우사급 입고현황'!$D$3:$AL$31,AF1,FALSE)</f>
        <v>0</v>
      </c>
      <c r="AG11" s="56">
        <f>VLOOKUP($H$11,'[64]대우사급 입고현황'!$D$3:$AL$31,AG1,FALSE)</f>
        <v>0</v>
      </c>
      <c r="AH11" s="56">
        <f>VLOOKUP($H$11,'[64]대우사급 입고현황'!$D$3:$AL$31,AH1,FALSE)</f>
        <v>0</v>
      </c>
      <c r="AI11" s="56">
        <f>VLOOKUP($H$11,'[64]대우사급 입고현황'!$D$3:$AL$31,AI1,FALSE)</f>
        <v>0</v>
      </c>
      <c r="AJ11" s="56">
        <f>VLOOKUP($H$11,'[64]대우사급 입고현황'!$D$3:$AL$31,AJ1,FALSE)</f>
        <v>0</v>
      </c>
      <c r="AK11" s="56">
        <f>VLOOKUP($H$11,'[64]대우사급 입고현황'!$D$3:$AL$31,AK1,FALSE)</f>
        <v>0</v>
      </c>
      <c r="AL11" s="56">
        <f>VLOOKUP($H$11,'[64]대우사급 입고현황'!$D$3:$AL$31,AL1,FALSE)</f>
        <v>0</v>
      </c>
      <c r="AM11" s="56">
        <f>VLOOKUP($H$11,'[64]대우사급 입고현황'!$D$3:$AL$31,AM1,FALSE)</f>
        <v>0</v>
      </c>
      <c r="AN11" s="56">
        <f>VLOOKUP($H$11,'[64]대우사급 입고현황'!$D$3:$AL$31,AN1,FALSE)</f>
        <v>0</v>
      </c>
      <c r="AO11" s="56">
        <f>VLOOKUP($H$11,'[64]대우사급 입고현황'!$D$3:$AL$31,AO1,FALSE)</f>
        <v>0</v>
      </c>
      <c r="AP11" s="19"/>
      <c r="AQ11" s="56">
        <f>$J$11*K11</f>
        <v>0</v>
      </c>
      <c r="AR11" s="56">
        <f t="shared" ref="AR11:BU11" si="10">$J$11*L11</f>
        <v>0</v>
      </c>
      <c r="AS11" s="56">
        <f t="shared" si="10"/>
        <v>2422000</v>
      </c>
      <c r="AT11" s="56">
        <f t="shared" si="10"/>
        <v>0</v>
      </c>
      <c r="AU11" s="56">
        <f t="shared" si="10"/>
        <v>0</v>
      </c>
      <c r="AV11" s="56">
        <f t="shared" si="10"/>
        <v>0</v>
      </c>
      <c r="AW11" s="56">
        <f t="shared" si="10"/>
        <v>0</v>
      </c>
      <c r="AX11" s="56">
        <f t="shared" si="10"/>
        <v>0</v>
      </c>
      <c r="AY11" s="56">
        <f t="shared" si="10"/>
        <v>1366008</v>
      </c>
      <c r="AZ11" s="56">
        <f t="shared" si="10"/>
        <v>2422000</v>
      </c>
      <c r="BA11" s="56">
        <f t="shared" si="10"/>
        <v>0</v>
      </c>
      <c r="BB11" s="56">
        <f t="shared" si="10"/>
        <v>0</v>
      </c>
      <c r="BC11" s="56">
        <f t="shared" si="10"/>
        <v>0</v>
      </c>
      <c r="BD11" s="56">
        <f t="shared" si="10"/>
        <v>0</v>
      </c>
      <c r="BE11" s="56">
        <f t="shared" si="10"/>
        <v>0</v>
      </c>
      <c r="BF11" s="56">
        <f t="shared" si="10"/>
        <v>0</v>
      </c>
      <c r="BG11" s="56">
        <f t="shared" si="10"/>
        <v>0</v>
      </c>
      <c r="BH11" s="56">
        <f t="shared" si="10"/>
        <v>2422000</v>
      </c>
      <c r="BI11" s="56">
        <f t="shared" si="10"/>
        <v>0</v>
      </c>
      <c r="BJ11" s="56">
        <f t="shared" si="10"/>
        <v>0</v>
      </c>
      <c r="BK11" s="56">
        <f t="shared" si="10"/>
        <v>0</v>
      </c>
      <c r="BL11" s="56">
        <f t="shared" si="10"/>
        <v>0</v>
      </c>
      <c r="BM11" s="56">
        <f t="shared" si="10"/>
        <v>0</v>
      </c>
      <c r="BN11" s="56">
        <f t="shared" si="10"/>
        <v>0</v>
      </c>
      <c r="BO11" s="56">
        <f t="shared" si="10"/>
        <v>0</v>
      </c>
      <c r="BP11" s="56">
        <f t="shared" si="10"/>
        <v>0</v>
      </c>
      <c r="BQ11" s="56">
        <f t="shared" si="10"/>
        <v>0</v>
      </c>
      <c r="BR11" s="56">
        <f t="shared" si="10"/>
        <v>0</v>
      </c>
      <c r="BS11" s="56">
        <f t="shared" si="10"/>
        <v>0</v>
      </c>
      <c r="BT11" s="56">
        <f t="shared" si="10"/>
        <v>0</v>
      </c>
      <c r="BU11" s="56">
        <f t="shared" si="10"/>
        <v>0</v>
      </c>
      <c r="BV11" s="56">
        <f t="shared" si="2"/>
        <v>8632008</v>
      </c>
      <c r="BW11" s="22"/>
      <c r="BX11" s="22"/>
      <c r="BY11" s="22"/>
      <c r="BZ11" s="22"/>
      <c r="CA11" s="22"/>
      <c r="CB11" s="22"/>
      <c r="CC11" s="22"/>
      <c r="CD11" s="22"/>
      <c r="CE11" s="22"/>
      <c r="CF11" s="22"/>
      <c r="CG11" s="22"/>
      <c r="CH11" s="22"/>
      <c r="CI11" s="22"/>
      <c r="CJ11" s="22"/>
      <c r="CK11" s="22"/>
      <c r="CL11" s="22"/>
      <c r="CM11" s="22"/>
      <c r="CN11" s="22"/>
      <c r="CO11" s="22"/>
      <c r="CP11" s="22"/>
      <c r="CQ11" s="22"/>
      <c r="CR11" s="22"/>
      <c r="CS11" s="22"/>
      <c r="CT11" s="22"/>
      <c r="CU11" s="22"/>
      <c r="CV11" s="22"/>
      <c r="CW11" s="22"/>
      <c r="CX11" s="22"/>
      <c r="CY11" s="22"/>
      <c r="CZ11" s="22"/>
      <c r="DA11" s="22"/>
      <c r="DB11" s="22"/>
      <c r="DC11" s="22"/>
      <c r="DD11" s="22"/>
      <c r="DE11" s="22"/>
      <c r="DF11" s="22"/>
      <c r="DG11" s="22"/>
      <c r="DH11" s="22"/>
      <c r="DI11" s="22"/>
      <c r="DJ11" s="22"/>
      <c r="DK11" s="22"/>
      <c r="DL11" s="22"/>
      <c r="DM11" s="22"/>
      <c r="DN11" s="22"/>
      <c r="DO11" s="22"/>
      <c r="DP11" s="22"/>
      <c r="DQ11" s="22"/>
      <c r="DR11" s="22"/>
      <c r="DS11" s="22"/>
      <c r="DT11" s="22"/>
      <c r="DU11" s="22"/>
      <c r="DV11" s="22"/>
      <c r="DW11" s="22"/>
      <c r="DX11" s="22"/>
      <c r="DY11" s="22"/>
      <c r="DZ11" s="22"/>
      <c r="EA11" s="22"/>
      <c r="EB11" s="22"/>
      <c r="EC11" s="22"/>
      <c r="ED11" s="22"/>
      <c r="EE11" s="22"/>
      <c r="EF11" s="22"/>
      <c r="EG11" s="22"/>
      <c r="EH11" s="22"/>
      <c r="EI11" s="22"/>
      <c r="EJ11" s="22"/>
      <c r="EK11" s="22"/>
      <c r="EL11" s="22"/>
      <c r="EM11" s="22"/>
      <c r="EN11" s="22"/>
      <c r="EO11" s="22"/>
      <c r="EP11" s="22"/>
      <c r="EQ11" s="22"/>
      <c r="ER11" s="22"/>
    </row>
    <row r="12" spans="1:148" s="22" customFormat="1" ht="50.1" customHeight="1">
      <c r="A12" s="33"/>
      <c r="B12" s="33" t="s">
        <v>1280</v>
      </c>
      <c r="C12" s="512" t="s">
        <v>433</v>
      </c>
      <c r="D12" s="43" t="s">
        <v>209</v>
      </c>
      <c r="E12" s="43">
        <f t="shared" si="3"/>
        <v>10</v>
      </c>
      <c r="F12" s="43" t="s">
        <v>209</v>
      </c>
      <c r="G12" s="43" t="s">
        <v>434</v>
      </c>
      <c r="H12" s="44" t="s">
        <v>228</v>
      </c>
      <c r="I12" s="52" t="s">
        <v>229</v>
      </c>
      <c r="J12" s="82">
        <f>VLOOKUP(H12,'[63]1월단가'!A:B,$J$1,0)</f>
        <v>230</v>
      </c>
      <c r="K12" s="56">
        <f>VLOOKUP($H$12,'[64]대우사급 입고현황'!$D$3:$AL$31,K1,FALSE)</f>
        <v>0</v>
      </c>
      <c r="L12" s="56">
        <f>VLOOKUP($H$12,'[64]대우사급 입고현황'!$D$3:$AL$31,L1,FALSE)</f>
        <v>0</v>
      </c>
      <c r="M12" s="56">
        <f>VLOOKUP($H$12,'[64]대우사급 입고현황'!$D$3:$AL$31,M1,FALSE)</f>
        <v>0</v>
      </c>
      <c r="N12" s="56">
        <f>VLOOKUP($H$12,'[64]대우사급 입고현황'!$D$3:$AL$31,N1,FALSE)</f>
        <v>0</v>
      </c>
      <c r="O12" s="56">
        <f>VLOOKUP($H$12,'[64]대우사급 입고현황'!$D$3:$AL$31,O1,FALSE)</f>
        <v>0</v>
      </c>
      <c r="P12" s="56">
        <f>VLOOKUP($H$12,'[64]대우사급 입고현황'!$D$3:$AL$31,P1,FALSE)</f>
        <v>0</v>
      </c>
      <c r="Q12" s="56">
        <f>VLOOKUP($H$12,'[64]대우사급 입고현황'!$D$3:$AL$31,Q1,FALSE)</f>
        <v>0</v>
      </c>
      <c r="R12" s="56">
        <f>VLOOKUP($H$12,'[64]대우사급 입고현황'!$D$3:$AL$31,R1,FALSE)</f>
        <v>0</v>
      </c>
      <c r="S12" s="56">
        <f>VLOOKUP($H$12,'[64]대우사급 입고현황'!$D$3:$AL$31,S1,FALSE)</f>
        <v>0</v>
      </c>
      <c r="T12" s="56">
        <f>VLOOKUP($H$12,'[64]대우사급 입고현황'!$D$3:$AL$31,T1,FALSE)</f>
        <v>6000</v>
      </c>
      <c r="U12" s="56">
        <f>VLOOKUP($H$12,'[64]대우사급 입고현황'!$D$3:$AL$31,U1,FALSE)</f>
        <v>0</v>
      </c>
      <c r="V12" s="56">
        <f>VLOOKUP($H$12,'[64]대우사급 입고현황'!$D$3:$AL$31,V1,FALSE)</f>
        <v>0</v>
      </c>
      <c r="W12" s="56">
        <f>VLOOKUP($H$12,'[64]대우사급 입고현황'!$D$3:$AL$31,W1,FALSE)</f>
        <v>0</v>
      </c>
      <c r="X12" s="56">
        <f>VLOOKUP($H$12,'[64]대우사급 입고현황'!$D$3:$AL$31,X1,FALSE)</f>
        <v>0</v>
      </c>
      <c r="Y12" s="56">
        <f>VLOOKUP($H$12,'[64]대우사급 입고현황'!$D$3:$AL$31,Y1,FALSE)</f>
        <v>0</v>
      </c>
      <c r="Z12" s="56">
        <f>VLOOKUP($H$12,'[64]대우사급 입고현황'!$D$3:$AL$31,Z1,FALSE)</f>
        <v>0</v>
      </c>
      <c r="AA12" s="56">
        <f>VLOOKUP($H$12,'[64]대우사급 입고현황'!$D$3:$AL$31,AA1,FALSE)</f>
        <v>0</v>
      </c>
      <c r="AB12" s="56">
        <f>VLOOKUP($H$12,'[64]대우사급 입고현황'!$D$3:$AL$31,AB1,FALSE)</f>
        <v>0</v>
      </c>
      <c r="AC12" s="56">
        <f>VLOOKUP($H$12,'[64]대우사급 입고현황'!$D$3:$AL$31,AC1,FALSE)</f>
        <v>0</v>
      </c>
      <c r="AD12" s="56">
        <f>VLOOKUP($H$12,'[64]대우사급 입고현황'!$D$3:$AL$31,AD1,FALSE)</f>
        <v>0</v>
      </c>
      <c r="AE12" s="56">
        <f>VLOOKUP($H$12,'[64]대우사급 입고현황'!$D$3:$AL$31,AE1,FALSE)</f>
        <v>0</v>
      </c>
      <c r="AF12" s="56">
        <f>VLOOKUP($H$12,'[64]대우사급 입고현황'!$D$3:$AL$31,AF1,FALSE)</f>
        <v>0</v>
      </c>
      <c r="AG12" s="56">
        <f>VLOOKUP($H$12,'[64]대우사급 입고현황'!$D$3:$AL$31,AG1,FALSE)</f>
        <v>0</v>
      </c>
      <c r="AH12" s="56">
        <f>VLOOKUP($H$12,'[64]대우사급 입고현황'!$D$3:$AL$31,AH1,FALSE)</f>
        <v>0</v>
      </c>
      <c r="AI12" s="56">
        <f>VLOOKUP($H$12,'[64]대우사급 입고현황'!$D$3:$AL$31,AI1,FALSE)</f>
        <v>0</v>
      </c>
      <c r="AJ12" s="56">
        <f>VLOOKUP($H$12,'[64]대우사급 입고현황'!$D$3:$AL$31,AJ1,FALSE)</f>
        <v>0</v>
      </c>
      <c r="AK12" s="56">
        <f>VLOOKUP($H$12,'[64]대우사급 입고현황'!$D$3:$AL$31,AK1,FALSE)</f>
        <v>0</v>
      </c>
      <c r="AL12" s="56">
        <f>VLOOKUP($H$12,'[64]대우사급 입고현황'!$D$3:$AL$31,AL1,FALSE)</f>
        <v>0</v>
      </c>
      <c r="AM12" s="56">
        <f>VLOOKUP($H$12,'[64]대우사급 입고현황'!$D$3:$AL$31,AM1,FALSE)</f>
        <v>0</v>
      </c>
      <c r="AN12" s="56">
        <f>VLOOKUP($H$12,'[64]대우사급 입고현황'!$D$3:$AL$31,AN1,FALSE)</f>
        <v>0</v>
      </c>
      <c r="AO12" s="56">
        <f>VLOOKUP($H$12,'[64]대우사급 입고현황'!$D$3:$AL$31,AO1,FALSE)</f>
        <v>0</v>
      </c>
      <c r="AP12" s="19"/>
      <c r="AQ12" s="56">
        <f>$J$12*K12</f>
        <v>0</v>
      </c>
      <c r="AR12" s="56">
        <f t="shared" ref="AR12:BU12" si="11">$J$12*L12</f>
        <v>0</v>
      </c>
      <c r="AS12" s="56">
        <f t="shared" si="11"/>
        <v>0</v>
      </c>
      <c r="AT12" s="56">
        <f t="shared" si="11"/>
        <v>0</v>
      </c>
      <c r="AU12" s="56">
        <f t="shared" si="11"/>
        <v>0</v>
      </c>
      <c r="AV12" s="56">
        <f t="shared" si="11"/>
        <v>0</v>
      </c>
      <c r="AW12" s="56">
        <f t="shared" si="11"/>
        <v>0</v>
      </c>
      <c r="AX12" s="56">
        <f t="shared" si="11"/>
        <v>0</v>
      </c>
      <c r="AY12" s="56">
        <f t="shared" si="11"/>
        <v>0</v>
      </c>
      <c r="AZ12" s="56">
        <f t="shared" si="11"/>
        <v>1380000</v>
      </c>
      <c r="BA12" s="56">
        <f t="shared" si="11"/>
        <v>0</v>
      </c>
      <c r="BB12" s="56">
        <f t="shared" si="11"/>
        <v>0</v>
      </c>
      <c r="BC12" s="56">
        <f t="shared" si="11"/>
        <v>0</v>
      </c>
      <c r="BD12" s="56">
        <f t="shared" si="11"/>
        <v>0</v>
      </c>
      <c r="BE12" s="56">
        <f t="shared" si="11"/>
        <v>0</v>
      </c>
      <c r="BF12" s="56">
        <f t="shared" si="11"/>
        <v>0</v>
      </c>
      <c r="BG12" s="56">
        <f t="shared" si="11"/>
        <v>0</v>
      </c>
      <c r="BH12" s="56">
        <f t="shared" si="11"/>
        <v>0</v>
      </c>
      <c r="BI12" s="56">
        <f t="shared" si="11"/>
        <v>0</v>
      </c>
      <c r="BJ12" s="56">
        <f t="shared" si="11"/>
        <v>0</v>
      </c>
      <c r="BK12" s="56">
        <f t="shared" si="11"/>
        <v>0</v>
      </c>
      <c r="BL12" s="56">
        <f t="shared" si="11"/>
        <v>0</v>
      </c>
      <c r="BM12" s="56">
        <f t="shared" si="11"/>
        <v>0</v>
      </c>
      <c r="BN12" s="56">
        <f t="shared" si="11"/>
        <v>0</v>
      </c>
      <c r="BO12" s="56">
        <f t="shared" si="11"/>
        <v>0</v>
      </c>
      <c r="BP12" s="56">
        <f t="shared" si="11"/>
        <v>0</v>
      </c>
      <c r="BQ12" s="56">
        <f t="shared" si="11"/>
        <v>0</v>
      </c>
      <c r="BR12" s="56">
        <f t="shared" si="11"/>
        <v>0</v>
      </c>
      <c r="BS12" s="56">
        <f t="shared" si="11"/>
        <v>0</v>
      </c>
      <c r="BT12" s="56">
        <f t="shared" si="11"/>
        <v>0</v>
      </c>
      <c r="BU12" s="56">
        <f t="shared" si="11"/>
        <v>0</v>
      </c>
      <c r="BV12" s="56">
        <f t="shared" si="2"/>
        <v>1380000</v>
      </c>
    </row>
    <row r="13" spans="1:148" s="22" customFormat="1" ht="50.1" customHeight="1">
      <c r="A13" s="33"/>
      <c r="B13" s="33" t="s">
        <v>1280</v>
      </c>
      <c r="C13" s="512" t="s">
        <v>433</v>
      </c>
      <c r="D13" s="43" t="s">
        <v>209</v>
      </c>
      <c r="E13" s="43">
        <f t="shared" si="3"/>
        <v>11</v>
      </c>
      <c r="F13" s="43" t="s">
        <v>209</v>
      </c>
      <c r="G13" s="43" t="s">
        <v>434</v>
      </c>
      <c r="H13" s="44" t="s">
        <v>230</v>
      </c>
      <c r="I13" s="52" t="s">
        <v>231</v>
      </c>
      <c r="J13" s="82">
        <f>VLOOKUP(H13,'[63]1월단가'!A:B,$J$1,0)</f>
        <v>123</v>
      </c>
      <c r="K13" s="56">
        <f>VLOOKUP($H$13,'[64]대우사급 입고현황'!$D$3:$AL$31,K1,FALSE)</f>
        <v>0</v>
      </c>
      <c r="L13" s="56">
        <f>VLOOKUP($H$13,'[64]대우사급 입고현황'!$D$3:$AL$31,L1,FALSE)</f>
        <v>0</v>
      </c>
      <c r="M13" s="56">
        <f>VLOOKUP($H$13,'[64]대우사급 입고현황'!$D$3:$AL$31,M1,FALSE)</f>
        <v>0</v>
      </c>
      <c r="N13" s="56">
        <f>VLOOKUP($H$13,'[64]대우사급 입고현황'!$D$3:$AL$31,N1,FALSE)</f>
        <v>0</v>
      </c>
      <c r="O13" s="56">
        <f>VLOOKUP($H$13,'[64]대우사급 입고현황'!$D$3:$AL$31,O1,FALSE)</f>
        <v>0</v>
      </c>
      <c r="P13" s="56">
        <f>VLOOKUP($H$13,'[64]대우사급 입고현황'!$D$3:$AL$31,P1,FALSE)</f>
        <v>0</v>
      </c>
      <c r="Q13" s="56">
        <f>VLOOKUP($H$13,'[64]대우사급 입고현황'!$D$3:$AL$31,Q1,FALSE)</f>
        <v>0</v>
      </c>
      <c r="R13" s="56">
        <f>VLOOKUP($H$13,'[64]대우사급 입고현황'!$D$3:$AL$31,R1,FALSE)</f>
        <v>0</v>
      </c>
      <c r="S13" s="56">
        <f>VLOOKUP($H$13,'[64]대우사급 입고현황'!$D$3:$AL$31,S1,FALSE)</f>
        <v>0</v>
      </c>
      <c r="T13" s="56">
        <f>VLOOKUP($H$13,'[64]대우사급 입고현황'!$D$3:$AL$31,T1,FALSE)</f>
        <v>3650</v>
      </c>
      <c r="U13" s="56">
        <f>VLOOKUP($H$13,'[64]대우사급 입고현황'!$D$3:$AL$31,U1,FALSE)</f>
        <v>0</v>
      </c>
      <c r="V13" s="56">
        <f>VLOOKUP($H$13,'[64]대우사급 입고현황'!$D$3:$AL$31,V1,FALSE)</f>
        <v>0</v>
      </c>
      <c r="W13" s="56">
        <f>VLOOKUP($H$13,'[64]대우사급 입고현황'!$D$3:$AL$31,W1,FALSE)</f>
        <v>0</v>
      </c>
      <c r="X13" s="56">
        <f>VLOOKUP($H$13,'[64]대우사급 입고현황'!$D$3:$AL$31,X1,FALSE)</f>
        <v>0</v>
      </c>
      <c r="Y13" s="56">
        <f>VLOOKUP($H$13,'[64]대우사급 입고현황'!$D$3:$AL$31,Y1,FALSE)</f>
        <v>0</v>
      </c>
      <c r="Z13" s="56">
        <f>VLOOKUP($H$13,'[64]대우사급 입고현황'!$D$3:$AL$31,Z1,FALSE)</f>
        <v>0</v>
      </c>
      <c r="AA13" s="56">
        <f>VLOOKUP($H$13,'[64]대우사급 입고현황'!$D$3:$AL$31,AA1,FALSE)</f>
        <v>0</v>
      </c>
      <c r="AB13" s="56">
        <f>VLOOKUP($H$13,'[64]대우사급 입고현황'!$D$3:$AL$31,AB1,FALSE)</f>
        <v>0</v>
      </c>
      <c r="AC13" s="56">
        <f>VLOOKUP($H$13,'[64]대우사급 입고현황'!$D$3:$AL$31,AC1,FALSE)</f>
        <v>0</v>
      </c>
      <c r="AD13" s="56">
        <f>VLOOKUP($H$13,'[64]대우사급 입고현황'!$D$3:$AL$31,AD1,FALSE)</f>
        <v>0</v>
      </c>
      <c r="AE13" s="56">
        <f>VLOOKUP($H$13,'[64]대우사급 입고현황'!$D$3:$AL$31,AE1,FALSE)</f>
        <v>0</v>
      </c>
      <c r="AF13" s="56">
        <f>VLOOKUP($H$13,'[64]대우사급 입고현황'!$D$3:$AL$31,AF1,FALSE)</f>
        <v>0</v>
      </c>
      <c r="AG13" s="56">
        <f>VLOOKUP($H$13,'[64]대우사급 입고현황'!$D$3:$AL$31,AG1,FALSE)</f>
        <v>0</v>
      </c>
      <c r="AH13" s="56">
        <f>VLOOKUP($H$13,'[64]대우사급 입고현황'!$D$3:$AL$31,AH1,FALSE)</f>
        <v>0</v>
      </c>
      <c r="AI13" s="56">
        <f>VLOOKUP($H$13,'[64]대우사급 입고현황'!$D$3:$AL$31,AI1,FALSE)</f>
        <v>0</v>
      </c>
      <c r="AJ13" s="56">
        <f>VLOOKUP($H$13,'[64]대우사급 입고현황'!$D$3:$AL$31,AJ1,FALSE)</f>
        <v>0</v>
      </c>
      <c r="AK13" s="56">
        <f>VLOOKUP($H$13,'[64]대우사급 입고현황'!$D$3:$AL$31,AK1,FALSE)</f>
        <v>0</v>
      </c>
      <c r="AL13" s="56">
        <f>VLOOKUP($H$13,'[64]대우사급 입고현황'!$D$3:$AL$31,AL1,FALSE)</f>
        <v>0</v>
      </c>
      <c r="AM13" s="56">
        <f>VLOOKUP($H$13,'[64]대우사급 입고현황'!$D$3:$AL$31,AM1,FALSE)</f>
        <v>0</v>
      </c>
      <c r="AN13" s="56">
        <f>VLOOKUP($H$13,'[64]대우사급 입고현황'!$D$3:$AL$31,AN1,FALSE)</f>
        <v>0</v>
      </c>
      <c r="AO13" s="56">
        <f>VLOOKUP($H$13,'[64]대우사급 입고현황'!$D$3:$AL$31,AO1,FALSE)</f>
        <v>0</v>
      </c>
      <c r="AP13" s="19"/>
      <c r="AQ13" s="56">
        <f>$J$13*K13</f>
        <v>0</v>
      </c>
      <c r="AR13" s="56">
        <f t="shared" ref="AR13:BU13" si="12">$J$13*L13</f>
        <v>0</v>
      </c>
      <c r="AS13" s="56">
        <f t="shared" si="12"/>
        <v>0</v>
      </c>
      <c r="AT13" s="56">
        <f t="shared" si="12"/>
        <v>0</v>
      </c>
      <c r="AU13" s="56">
        <f t="shared" si="12"/>
        <v>0</v>
      </c>
      <c r="AV13" s="56">
        <f t="shared" si="12"/>
        <v>0</v>
      </c>
      <c r="AW13" s="56">
        <f t="shared" si="12"/>
        <v>0</v>
      </c>
      <c r="AX13" s="56">
        <f t="shared" si="12"/>
        <v>0</v>
      </c>
      <c r="AY13" s="56">
        <f t="shared" si="12"/>
        <v>0</v>
      </c>
      <c r="AZ13" s="56">
        <f t="shared" si="12"/>
        <v>448950</v>
      </c>
      <c r="BA13" s="56">
        <f t="shared" si="12"/>
        <v>0</v>
      </c>
      <c r="BB13" s="56">
        <f t="shared" si="12"/>
        <v>0</v>
      </c>
      <c r="BC13" s="56">
        <f t="shared" si="12"/>
        <v>0</v>
      </c>
      <c r="BD13" s="56">
        <f t="shared" si="12"/>
        <v>0</v>
      </c>
      <c r="BE13" s="56">
        <f t="shared" si="12"/>
        <v>0</v>
      </c>
      <c r="BF13" s="56">
        <f t="shared" si="12"/>
        <v>0</v>
      </c>
      <c r="BG13" s="56">
        <f t="shared" si="12"/>
        <v>0</v>
      </c>
      <c r="BH13" s="56">
        <f t="shared" si="12"/>
        <v>0</v>
      </c>
      <c r="BI13" s="56">
        <f t="shared" si="12"/>
        <v>0</v>
      </c>
      <c r="BJ13" s="56">
        <f t="shared" si="12"/>
        <v>0</v>
      </c>
      <c r="BK13" s="56">
        <f t="shared" si="12"/>
        <v>0</v>
      </c>
      <c r="BL13" s="56">
        <f t="shared" si="12"/>
        <v>0</v>
      </c>
      <c r="BM13" s="56">
        <f t="shared" si="12"/>
        <v>0</v>
      </c>
      <c r="BN13" s="56">
        <f t="shared" si="12"/>
        <v>0</v>
      </c>
      <c r="BO13" s="56">
        <f t="shared" si="12"/>
        <v>0</v>
      </c>
      <c r="BP13" s="56">
        <f t="shared" si="12"/>
        <v>0</v>
      </c>
      <c r="BQ13" s="56">
        <f t="shared" si="12"/>
        <v>0</v>
      </c>
      <c r="BR13" s="56">
        <f t="shared" si="12"/>
        <v>0</v>
      </c>
      <c r="BS13" s="56">
        <f t="shared" si="12"/>
        <v>0</v>
      </c>
      <c r="BT13" s="56">
        <f t="shared" si="12"/>
        <v>0</v>
      </c>
      <c r="BU13" s="56">
        <f t="shared" si="12"/>
        <v>0</v>
      </c>
      <c r="BV13" s="56">
        <f t="shared" si="2"/>
        <v>448950</v>
      </c>
    </row>
    <row r="14" spans="1:148" s="22" customFormat="1" ht="50.1" customHeight="1">
      <c r="A14" s="33"/>
      <c r="B14" s="33" t="s">
        <v>1280</v>
      </c>
      <c r="C14" s="512" t="s">
        <v>433</v>
      </c>
      <c r="D14" s="43" t="s">
        <v>209</v>
      </c>
      <c r="E14" s="43">
        <f t="shared" si="3"/>
        <v>12</v>
      </c>
      <c r="F14" s="43" t="s">
        <v>209</v>
      </c>
      <c r="G14" s="43" t="s">
        <v>434</v>
      </c>
      <c r="H14" s="45" t="s">
        <v>232</v>
      </c>
      <c r="I14" s="52" t="s">
        <v>225</v>
      </c>
      <c r="J14" s="82">
        <f>VLOOKUP(H14,'[63]1월단가'!A:B,$J$1,0)</f>
        <v>1132</v>
      </c>
      <c r="K14" s="56">
        <f>VLOOKUP($H$14,'[64]대우사급 입고현황'!$D$3:$AL$31,K1,FALSE)</f>
        <v>0</v>
      </c>
      <c r="L14" s="56">
        <f>VLOOKUP($H$14,'[64]대우사급 입고현황'!$D$3:$AL$31,L1,FALSE)</f>
        <v>0</v>
      </c>
      <c r="M14" s="56">
        <f>VLOOKUP($H$14,'[64]대우사급 입고현황'!$D$3:$AL$31,M1,FALSE)</f>
        <v>100</v>
      </c>
      <c r="N14" s="56">
        <f>VLOOKUP($H$14,'[64]대우사급 입고현황'!$D$3:$AL$31,N1,FALSE)</f>
        <v>0</v>
      </c>
      <c r="O14" s="56">
        <f>VLOOKUP($H$14,'[64]대우사급 입고현황'!$D$3:$AL$31,O1,FALSE)</f>
        <v>0</v>
      </c>
      <c r="P14" s="56">
        <f>VLOOKUP($H$14,'[64]대우사급 입고현황'!$D$3:$AL$31,P1,FALSE)</f>
        <v>0</v>
      </c>
      <c r="Q14" s="56">
        <f>VLOOKUP($H$14,'[64]대우사급 입고현황'!$D$3:$AL$31,Q1,FALSE)</f>
        <v>0</v>
      </c>
      <c r="R14" s="56">
        <f>VLOOKUP($H$14,'[64]대우사급 입고현황'!$D$3:$AL$31,R1,FALSE)</f>
        <v>0</v>
      </c>
      <c r="S14" s="56">
        <f>VLOOKUP($H$14,'[64]대우사급 입고현황'!$D$3:$AL$31,S1,FALSE)</f>
        <v>0</v>
      </c>
      <c r="T14" s="56">
        <f>VLOOKUP($H$14,'[64]대우사급 입고현황'!$D$3:$AL$31,T1,FALSE)</f>
        <v>0</v>
      </c>
      <c r="U14" s="56">
        <f>VLOOKUP($H$14,'[64]대우사급 입고현황'!$D$3:$AL$31,U1,FALSE)</f>
        <v>0</v>
      </c>
      <c r="V14" s="56">
        <f>VLOOKUP($H$14,'[64]대우사급 입고현황'!$D$3:$AL$31,V1,FALSE)</f>
        <v>0</v>
      </c>
      <c r="W14" s="56">
        <f>VLOOKUP($H$14,'[64]대우사급 입고현황'!$D$3:$AL$31,W1,FALSE)</f>
        <v>0</v>
      </c>
      <c r="X14" s="56">
        <f>VLOOKUP($H$14,'[64]대우사급 입고현황'!$D$3:$AL$31,X1,FALSE)</f>
        <v>0</v>
      </c>
      <c r="Y14" s="56">
        <f>VLOOKUP($H$14,'[64]대우사급 입고현황'!$D$3:$AL$31,Y1,FALSE)</f>
        <v>0</v>
      </c>
      <c r="Z14" s="56">
        <f>VLOOKUP($H$14,'[64]대우사급 입고현황'!$D$3:$AL$31,Z1,FALSE)</f>
        <v>0</v>
      </c>
      <c r="AA14" s="56">
        <f>VLOOKUP($H$14,'[64]대우사급 입고현황'!$D$3:$AL$31,AA1,FALSE)</f>
        <v>0</v>
      </c>
      <c r="AB14" s="56">
        <f>VLOOKUP($H$14,'[64]대우사급 입고현황'!$D$3:$AL$31,AB1,FALSE)</f>
        <v>0</v>
      </c>
      <c r="AC14" s="56">
        <f>VLOOKUP($H$14,'[64]대우사급 입고현황'!$D$3:$AL$31,AC1,FALSE)</f>
        <v>0</v>
      </c>
      <c r="AD14" s="56">
        <f>VLOOKUP($H$14,'[64]대우사급 입고현황'!$D$3:$AL$31,AD1,FALSE)</f>
        <v>0</v>
      </c>
      <c r="AE14" s="56">
        <f>VLOOKUP($H$14,'[64]대우사급 입고현황'!$D$3:$AL$31,AE1,FALSE)</f>
        <v>0</v>
      </c>
      <c r="AF14" s="56">
        <f>VLOOKUP($H$14,'[64]대우사급 입고현황'!$D$3:$AL$31,AF1,FALSE)</f>
        <v>0</v>
      </c>
      <c r="AG14" s="56">
        <f>VLOOKUP($H$14,'[64]대우사급 입고현황'!$D$3:$AL$31,AG1,FALSE)</f>
        <v>0</v>
      </c>
      <c r="AH14" s="56">
        <f>VLOOKUP($H$14,'[64]대우사급 입고현황'!$D$3:$AL$31,AH1,FALSE)</f>
        <v>0</v>
      </c>
      <c r="AI14" s="56">
        <f>VLOOKUP($H$14,'[64]대우사급 입고현황'!$D$3:$AL$31,AI1,FALSE)</f>
        <v>0</v>
      </c>
      <c r="AJ14" s="56">
        <f>VLOOKUP($H$14,'[64]대우사급 입고현황'!$D$3:$AL$31,AJ1,FALSE)</f>
        <v>0</v>
      </c>
      <c r="AK14" s="56">
        <f>VLOOKUP($H$14,'[64]대우사급 입고현황'!$D$3:$AL$31,AK1,FALSE)</f>
        <v>0</v>
      </c>
      <c r="AL14" s="56">
        <f>VLOOKUP($H$14,'[64]대우사급 입고현황'!$D$3:$AL$31,AL1,FALSE)</f>
        <v>0</v>
      </c>
      <c r="AM14" s="56">
        <f>VLOOKUP($H$14,'[64]대우사급 입고현황'!$D$3:$AL$31,AM1,FALSE)</f>
        <v>0</v>
      </c>
      <c r="AN14" s="56">
        <f>VLOOKUP($H$14,'[64]대우사급 입고현황'!$D$3:$AL$31,AN1,FALSE)</f>
        <v>0</v>
      </c>
      <c r="AO14" s="56">
        <f>VLOOKUP($H$14,'[64]대우사급 입고현황'!$D$3:$AL$31,AO1,FALSE)</f>
        <v>0</v>
      </c>
      <c r="AP14" s="19"/>
      <c r="AQ14" s="56">
        <f>$J$14*K14</f>
        <v>0</v>
      </c>
      <c r="AR14" s="56">
        <f t="shared" ref="AR14:BU14" si="13">$J$14*L14</f>
        <v>0</v>
      </c>
      <c r="AS14" s="56">
        <f t="shared" si="13"/>
        <v>113200</v>
      </c>
      <c r="AT14" s="56">
        <f t="shared" si="13"/>
        <v>0</v>
      </c>
      <c r="AU14" s="56">
        <f t="shared" si="13"/>
        <v>0</v>
      </c>
      <c r="AV14" s="56">
        <f t="shared" si="13"/>
        <v>0</v>
      </c>
      <c r="AW14" s="56">
        <f t="shared" si="13"/>
        <v>0</v>
      </c>
      <c r="AX14" s="56">
        <f t="shared" si="13"/>
        <v>0</v>
      </c>
      <c r="AY14" s="56">
        <f t="shared" si="13"/>
        <v>0</v>
      </c>
      <c r="AZ14" s="56">
        <f t="shared" si="13"/>
        <v>0</v>
      </c>
      <c r="BA14" s="56">
        <f t="shared" si="13"/>
        <v>0</v>
      </c>
      <c r="BB14" s="56">
        <f t="shared" si="13"/>
        <v>0</v>
      </c>
      <c r="BC14" s="56">
        <f t="shared" si="13"/>
        <v>0</v>
      </c>
      <c r="BD14" s="56">
        <f t="shared" si="13"/>
        <v>0</v>
      </c>
      <c r="BE14" s="56">
        <f t="shared" si="13"/>
        <v>0</v>
      </c>
      <c r="BF14" s="56">
        <f t="shared" si="13"/>
        <v>0</v>
      </c>
      <c r="BG14" s="56">
        <f t="shared" si="13"/>
        <v>0</v>
      </c>
      <c r="BH14" s="56">
        <f t="shared" si="13"/>
        <v>0</v>
      </c>
      <c r="BI14" s="56">
        <f t="shared" si="13"/>
        <v>0</v>
      </c>
      <c r="BJ14" s="56">
        <f t="shared" si="13"/>
        <v>0</v>
      </c>
      <c r="BK14" s="56">
        <f t="shared" si="13"/>
        <v>0</v>
      </c>
      <c r="BL14" s="56">
        <f t="shared" si="13"/>
        <v>0</v>
      </c>
      <c r="BM14" s="56">
        <f t="shared" si="13"/>
        <v>0</v>
      </c>
      <c r="BN14" s="56">
        <f t="shared" si="13"/>
        <v>0</v>
      </c>
      <c r="BO14" s="56">
        <f t="shared" si="13"/>
        <v>0</v>
      </c>
      <c r="BP14" s="56">
        <f t="shared" si="13"/>
        <v>0</v>
      </c>
      <c r="BQ14" s="56">
        <f t="shared" si="13"/>
        <v>0</v>
      </c>
      <c r="BR14" s="56">
        <f t="shared" si="13"/>
        <v>0</v>
      </c>
      <c r="BS14" s="56">
        <f t="shared" si="13"/>
        <v>0</v>
      </c>
      <c r="BT14" s="56">
        <f t="shared" si="13"/>
        <v>0</v>
      </c>
      <c r="BU14" s="56">
        <f t="shared" si="13"/>
        <v>0</v>
      </c>
      <c r="BV14" s="56">
        <f t="shared" si="2"/>
        <v>113200</v>
      </c>
    </row>
    <row r="15" spans="1:148" s="22" customFormat="1" ht="50.1" customHeight="1">
      <c r="A15" s="33"/>
      <c r="B15" s="33" t="s">
        <v>1280</v>
      </c>
      <c r="C15" s="512" t="s">
        <v>433</v>
      </c>
      <c r="D15" s="43" t="s">
        <v>209</v>
      </c>
      <c r="E15" s="43">
        <f t="shared" si="3"/>
        <v>13</v>
      </c>
      <c r="F15" s="43" t="s">
        <v>209</v>
      </c>
      <c r="G15" s="43" t="s">
        <v>434</v>
      </c>
      <c r="H15" s="45" t="s">
        <v>233</v>
      </c>
      <c r="I15" s="52" t="s">
        <v>234</v>
      </c>
      <c r="J15" s="82">
        <f>VLOOKUP(H15,'[63]1월단가'!A:B,$J$1,0)</f>
        <v>1132</v>
      </c>
      <c r="K15" s="56">
        <f>VLOOKUP($H$15,'[64]대우사급 입고현황'!$D$3:$AL$31,K1,FALSE)</f>
        <v>0</v>
      </c>
      <c r="L15" s="56">
        <f>VLOOKUP($H$15,'[64]대우사급 입고현황'!$D$3:$AL$31,L1,FALSE)</f>
        <v>0</v>
      </c>
      <c r="M15" s="56">
        <f>VLOOKUP($H$15,'[64]대우사급 입고현황'!$D$3:$AL$31,M1,FALSE)</f>
        <v>100</v>
      </c>
      <c r="N15" s="56">
        <f>VLOOKUP($H$15,'[64]대우사급 입고현황'!$D$3:$AL$31,N1,FALSE)</f>
        <v>0</v>
      </c>
      <c r="O15" s="56">
        <f>VLOOKUP($H$15,'[64]대우사급 입고현황'!$D$3:$AL$31,O1,FALSE)</f>
        <v>0</v>
      </c>
      <c r="P15" s="56">
        <f>VLOOKUP($H$15,'[64]대우사급 입고현황'!$D$3:$AL$31,P1,FALSE)</f>
        <v>0</v>
      </c>
      <c r="Q15" s="56">
        <f>VLOOKUP($H$15,'[64]대우사급 입고현황'!$D$3:$AL$31,Q1,FALSE)</f>
        <v>0</v>
      </c>
      <c r="R15" s="56">
        <f>VLOOKUP($H$15,'[64]대우사급 입고현황'!$D$3:$AL$31,R1,FALSE)</f>
        <v>0</v>
      </c>
      <c r="S15" s="56">
        <f>VLOOKUP($H$15,'[64]대우사급 입고현황'!$D$3:$AL$31,S1,FALSE)</f>
        <v>0</v>
      </c>
      <c r="T15" s="56">
        <f>VLOOKUP($H$15,'[64]대우사급 입고현황'!$D$3:$AL$31,T1,FALSE)</f>
        <v>0</v>
      </c>
      <c r="U15" s="56">
        <f>VLOOKUP($H$15,'[64]대우사급 입고현황'!$D$3:$AL$31,U1,FALSE)</f>
        <v>0</v>
      </c>
      <c r="V15" s="56">
        <f>VLOOKUP($H$15,'[64]대우사급 입고현황'!$D$3:$AL$31,V1,FALSE)</f>
        <v>0</v>
      </c>
      <c r="W15" s="56">
        <f>VLOOKUP($H$15,'[64]대우사급 입고현황'!$D$3:$AL$31,W1,FALSE)</f>
        <v>0</v>
      </c>
      <c r="X15" s="56">
        <f>VLOOKUP($H$15,'[64]대우사급 입고현황'!$D$3:$AL$31,X1,FALSE)</f>
        <v>0</v>
      </c>
      <c r="Y15" s="56">
        <f>VLOOKUP($H$15,'[64]대우사급 입고현황'!$D$3:$AL$31,Y1,FALSE)</f>
        <v>0</v>
      </c>
      <c r="Z15" s="56">
        <f>VLOOKUP($H$15,'[64]대우사급 입고현황'!$D$3:$AL$31,Z1,FALSE)</f>
        <v>0</v>
      </c>
      <c r="AA15" s="56">
        <f>VLOOKUP($H$15,'[64]대우사급 입고현황'!$D$3:$AL$31,AA1,FALSE)</f>
        <v>0</v>
      </c>
      <c r="AB15" s="56">
        <f>VLOOKUP($H$15,'[64]대우사급 입고현황'!$D$3:$AL$31,AB1,FALSE)</f>
        <v>0</v>
      </c>
      <c r="AC15" s="56">
        <f>VLOOKUP($H$15,'[64]대우사급 입고현황'!$D$3:$AL$31,AC1,FALSE)</f>
        <v>0</v>
      </c>
      <c r="AD15" s="56">
        <f>VLOOKUP($H$15,'[64]대우사급 입고현황'!$D$3:$AL$31,AD1,FALSE)</f>
        <v>0</v>
      </c>
      <c r="AE15" s="56">
        <f>VLOOKUP($H$15,'[64]대우사급 입고현황'!$D$3:$AL$31,AE1,FALSE)</f>
        <v>0</v>
      </c>
      <c r="AF15" s="56">
        <f>VLOOKUP($H$15,'[64]대우사급 입고현황'!$D$3:$AL$31,AF1,FALSE)</f>
        <v>0</v>
      </c>
      <c r="AG15" s="56">
        <f>VLOOKUP($H$15,'[64]대우사급 입고현황'!$D$3:$AL$31,AG1,FALSE)</f>
        <v>0</v>
      </c>
      <c r="AH15" s="56">
        <f>VLOOKUP($H$15,'[64]대우사급 입고현황'!$D$3:$AL$31,AH1,FALSE)</f>
        <v>0</v>
      </c>
      <c r="AI15" s="56">
        <f>VLOOKUP($H$15,'[64]대우사급 입고현황'!$D$3:$AL$31,AI1,FALSE)</f>
        <v>0</v>
      </c>
      <c r="AJ15" s="56">
        <f>VLOOKUP($H$15,'[64]대우사급 입고현황'!$D$3:$AL$31,AJ1,FALSE)</f>
        <v>0</v>
      </c>
      <c r="AK15" s="56">
        <f>VLOOKUP($H$15,'[64]대우사급 입고현황'!$D$3:$AL$31,AK1,FALSE)</f>
        <v>0</v>
      </c>
      <c r="AL15" s="56">
        <f>VLOOKUP($H$15,'[64]대우사급 입고현황'!$D$3:$AL$31,AL1,FALSE)</f>
        <v>0</v>
      </c>
      <c r="AM15" s="56">
        <f>VLOOKUP($H$15,'[64]대우사급 입고현황'!$D$3:$AL$31,AM1,FALSE)</f>
        <v>0</v>
      </c>
      <c r="AN15" s="56">
        <f>VLOOKUP($H$15,'[64]대우사급 입고현황'!$D$3:$AL$31,AN1,FALSE)</f>
        <v>0</v>
      </c>
      <c r="AO15" s="56">
        <f>VLOOKUP($H$15,'[64]대우사급 입고현황'!$D$3:$AL$31,AO1,FALSE)</f>
        <v>0</v>
      </c>
      <c r="AP15" s="19"/>
      <c r="AQ15" s="56">
        <f>$J$15*K15</f>
        <v>0</v>
      </c>
      <c r="AR15" s="56">
        <f t="shared" ref="AR15:BU15" si="14">$J$15*L15</f>
        <v>0</v>
      </c>
      <c r="AS15" s="56">
        <f t="shared" si="14"/>
        <v>113200</v>
      </c>
      <c r="AT15" s="56">
        <f t="shared" si="14"/>
        <v>0</v>
      </c>
      <c r="AU15" s="56">
        <f t="shared" si="14"/>
        <v>0</v>
      </c>
      <c r="AV15" s="56">
        <f t="shared" si="14"/>
        <v>0</v>
      </c>
      <c r="AW15" s="56">
        <f t="shared" si="14"/>
        <v>0</v>
      </c>
      <c r="AX15" s="56">
        <f t="shared" si="14"/>
        <v>0</v>
      </c>
      <c r="AY15" s="56">
        <f t="shared" si="14"/>
        <v>0</v>
      </c>
      <c r="AZ15" s="56">
        <f t="shared" si="14"/>
        <v>0</v>
      </c>
      <c r="BA15" s="56">
        <f t="shared" si="14"/>
        <v>0</v>
      </c>
      <c r="BB15" s="56">
        <f t="shared" si="14"/>
        <v>0</v>
      </c>
      <c r="BC15" s="56">
        <f t="shared" si="14"/>
        <v>0</v>
      </c>
      <c r="BD15" s="56">
        <f t="shared" si="14"/>
        <v>0</v>
      </c>
      <c r="BE15" s="56">
        <f t="shared" si="14"/>
        <v>0</v>
      </c>
      <c r="BF15" s="56">
        <f t="shared" si="14"/>
        <v>0</v>
      </c>
      <c r="BG15" s="56">
        <f t="shared" si="14"/>
        <v>0</v>
      </c>
      <c r="BH15" s="56">
        <f t="shared" si="14"/>
        <v>0</v>
      </c>
      <c r="BI15" s="56">
        <f t="shared" si="14"/>
        <v>0</v>
      </c>
      <c r="BJ15" s="56">
        <f t="shared" si="14"/>
        <v>0</v>
      </c>
      <c r="BK15" s="56">
        <f t="shared" si="14"/>
        <v>0</v>
      </c>
      <c r="BL15" s="56">
        <f t="shared" si="14"/>
        <v>0</v>
      </c>
      <c r="BM15" s="56">
        <f t="shared" si="14"/>
        <v>0</v>
      </c>
      <c r="BN15" s="56">
        <f t="shared" si="14"/>
        <v>0</v>
      </c>
      <c r="BO15" s="56">
        <f t="shared" si="14"/>
        <v>0</v>
      </c>
      <c r="BP15" s="56">
        <f t="shared" si="14"/>
        <v>0</v>
      </c>
      <c r="BQ15" s="56">
        <f t="shared" si="14"/>
        <v>0</v>
      </c>
      <c r="BR15" s="56">
        <f t="shared" si="14"/>
        <v>0</v>
      </c>
      <c r="BS15" s="56">
        <f t="shared" si="14"/>
        <v>0</v>
      </c>
      <c r="BT15" s="56">
        <f t="shared" si="14"/>
        <v>0</v>
      </c>
      <c r="BU15" s="56">
        <f t="shared" si="14"/>
        <v>0</v>
      </c>
      <c r="BV15" s="56">
        <f t="shared" si="2"/>
        <v>113200</v>
      </c>
    </row>
    <row r="16" spans="1:148" s="22" customFormat="1" ht="50.1" customHeight="1">
      <c r="A16" s="33"/>
      <c r="B16" s="33" t="s">
        <v>1280</v>
      </c>
      <c r="C16" s="512" t="s">
        <v>433</v>
      </c>
      <c r="D16" s="43" t="s">
        <v>209</v>
      </c>
      <c r="E16" s="43">
        <f t="shared" si="3"/>
        <v>14</v>
      </c>
      <c r="F16" s="44" t="s">
        <v>252</v>
      </c>
      <c r="G16" s="43" t="s">
        <v>434</v>
      </c>
      <c r="H16" s="44" t="s">
        <v>277</v>
      </c>
      <c r="I16" s="52" t="s">
        <v>276</v>
      </c>
      <c r="J16" s="82">
        <f>VLOOKUP(H16,'[63]1월단가'!A:B,$J$1,0)</f>
        <v>145.1</v>
      </c>
      <c r="K16" s="56">
        <f>VLOOKUP($H$16,'[64]대우사급 입고현황'!$D$3:$AL$31,K1,FALSE)</f>
        <v>0</v>
      </c>
      <c r="L16" s="56">
        <f>VLOOKUP($H$16,'[64]대우사급 입고현황'!$D$3:$AL$31,L1,FALSE)</f>
        <v>0</v>
      </c>
      <c r="M16" s="56">
        <f>VLOOKUP($H$16,'[64]대우사급 입고현황'!$D$3:$AL$31,M1,FALSE)</f>
        <v>0</v>
      </c>
      <c r="N16" s="56">
        <f>VLOOKUP($H$16,'[64]대우사급 입고현황'!$D$3:$AL$31,N1,FALSE)</f>
        <v>0</v>
      </c>
      <c r="O16" s="56">
        <f>VLOOKUP($H$16,'[64]대우사급 입고현황'!$D$3:$AL$31,O1,FALSE)</f>
        <v>0</v>
      </c>
      <c r="P16" s="56">
        <f>VLOOKUP($H$16,'[64]대우사급 입고현황'!$D$3:$AL$31,P1,FALSE)</f>
        <v>0</v>
      </c>
      <c r="Q16" s="56">
        <f>VLOOKUP($H$16,'[64]대우사급 입고현황'!$D$3:$AL$31,Q1,FALSE)</f>
        <v>0</v>
      </c>
      <c r="R16" s="56">
        <f>VLOOKUP($H$16,'[64]대우사급 입고현황'!$D$3:$AL$31,R1,FALSE)</f>
        <v>0</v>
      </c>
      <c r="S16" s="56">
        <f>VLOOKUP($H$16,'[64]대우사급 입고현황'!$D$3:$AL$31,S1,FALSE)</f>
        <v>0</v>
      </c>
      <c r="T16" s="56">
        <f>VLOOKUP($H$16,'[64]대우사급 입고현황'!$D$3:$AL$31,T1,FALSE)</f>
        <v>0</v>
      </c>
      <c r="U16" s="56">
        <f>VLOOKUP($H$16,'[64]대우사급 입고현황'!$D$3:$AL$31,U1,FALSE)</f>
        <v>0</v>
      </c>
      <c r="V16" s="56">
        <f>VLOOKUP($H$16,'[64]대우사급 입고현황'!$D$3:$AL$31,V1,FALSE)</f>
        <v>0</v>
      </c>
      <c r="W16" s="56">
        <f>VLOOKUP($H$16,'[64]대우사급 입고현황'!$D$3:$AL$31,W1,FALSE)</f>
        <v>0</v>
      </c>
      <c r="X16" s="56">
        <f>VLOOKUP($H$16,'[64]대우사급 입고현황'!$D$3:$AL$31,X1,FALSE)</f>
        <v>0</v>
      </c>
      <c r="Y16" s="56">
        <f>VLOOKUP($H$16,'[64]대우사급 입고현황'!$D$3:$AL$31,Y1,FALSE)</f>
        <v>0</v>
      </c>
      <c r="Z16" s="56">
        <f>VLOOKUP($H$16,'[64]대우사급 입고현황'!$D$3:$AL$31,Z1,FALSE)</f>
        <v>0</v>
      </c>
      <c r="AA16" s="56">
        <f>VLOOKUP($H$16,'[64]대우사급 입고현황'!$D$3:$AL$31,AA1,FALSE)</f>
        <v>0</v>
      </c>
      <c r="AB16" s="56">
        <f>VLOOKUP($H$16,'[64]대우사급 입고현황'!$D$3:$AL$31,AB1,FALSE)</f>
        <v>14000</v>
      </c>
      <c r="AC16" s="56">
        <f>VLOOKUP($H$16,'[64]대우사급 입고현황'!$D$3:$AL$31,AC1,FALSE)</f>
        <v>0</v>
      </c>
      <c r="AD16" s="56">
        <f>VLOOKUP($H$16,'[64]대우사급 입고현황'!$D$3:$AL$31,AD1,FALSE)</f>
        <v>0</v>
      </c>
      <c r="AE16" s="56">
        <f>VLOOKUP($H$16,'[64]대우사급 입고현황'!$D$3:$AL$31,AE1,FALSE)</f>
        <v>0</v>
      </c>
      <c r="AF16" s="56">
        <f>VLOOKUP($H$16,'[64]대우사급 입고현황'!$D$3:$AL$31,AF1,FALSE)</f>
        <v>0</v>
      </c>
      <c r="AG16" s="56">
        <f>VLOOKUP($H$16,'[64]대우사급 입고현황'!$D$3:$AL$31,AG1,FALSE)</f>
        <v>0</v>
      </c>
      <c r="AH16" s="56">
        <f>VLOOKUP($H$16,'[64]대우사급 입고현황'!$D$3:$AL$31,AH1,FALSE)</f>
        <v>0</v>
      </c>
      <c r="AI16" s="56">
        <f>VLOOKUP($H$16,'[64]대우사급 입고현황'!$D$3:$AL$31,AI1,FALSE)</f>
        <v>0</v>
      </c>
      <c r="AJ16" s="56">
        <f>VLOOKUP($H$16,'[64]대우사급 입고현황'!$D$3:$AL$31,AJ1,FALSE)</f>
        <v>0</v>
      </c>
      <c r="AK16" s="56">
        <f>VLOOKUP($H$16,'[64]대우사급 입고현황'!$D$3:$AL$31,AK1,FALSE)</f>
        <v>0</v>
      </c>
      <c r="AL16" s="56">
        <f>VLOOKUP($H$16,'[64]대우사급 입고현황'!$D$3:$AL$31,AL1,FALSE)</f>
        <v>0</v>
      </c>
      <c r="AM16" s="56">
        <f>VLOOKUP($H$16,'[64]대우사급 입고현황'!$D$3:$AL$31,AM1,FALSE)</f>
        <v>0</v>
      </c>
      <c r="AN16" s="56">
        <f>VLOOKUP($H$16,'[64]대우사급 입고현황'!$D$3:$AL$31,AN1,FALSE)</f>
        <v>0</v>
      </c>
      <c r="AO16" s="56">
        <f>VLOOKUP($H$16,'[64]대우사급 입고현황'!$D$3:$AL$31,AO1,FALSE)</f>
        <v>0</v>
      </c>
      <c r="AP16" s="19"/>
      <c r="AQ16" s="56">
        <f>$J$16*K16</f>
        <v>0</v>
      </c>
      <c r="AR16" s="56">
        <f t="shared" ref="AR16:BU16" si="15">$J$16*L16</f>
        <v>0</v>
      </c>
      <c r="AS16" s="56">
        <f t="shared" si="15"/>
        <v>0</v>
      </c>
      <c r="AT16" s="56">
        <f t="shared" si="15"/>
        <v>0</v>
      </c>
      <c r="AU16" s="56">
        <f t="shared" si="15"/>
        <v>0</v>
      </c>
      <c r="AV16" s="56">
        <f t="shared" si="15"/>
        <v>0</v>
      </c>
      <c r="AW16" s="56">
        <f t="shared" si="15"/>
        <v>0</v>
      </c>
      <c r="AX16" s="56">
        <f t="shared" si="15"/>
        <v>0</v>
      </c>
      <c r="AY16" s="56">
        <f t="shared" si="15"/>
        <v>0</v>
      </c>
      <c r="AZ16" s="56">
        <f t="shared" si="15"/>
        <v>0</v>
      </c>
      <c r="BA16" s="56">
        <f t="shared" si="15"/>
        <v>0</v>
      </c>
      <c r="BB16" s="56">
        <f t="shared" si="15"/>
        <v>0</v>
      </c>
      <c r="BC16" s="56">
        <f t="shared" si="15"/>
        <v>0</v>
      </c>
      <c r="BD16" s="56">
        <f t="shared" si="15"/>
        <v>0</v>
      </c>
      <c r="BE16" s="56">
        <f t="shared" si="15"/>
        <v>0</v>
      </c>
      <c r="BF16" s="56">
        <f t="shared" si="15"/>
        <v>0</v>
      </c>
      <c r="BG16" s="56">
        <f t="shared" si="15"/>
        <v>0</v>
      </c>
      <c r="BH16" s="56">
        <f t="shared" si="15"/>
        <v>2031400</v>
      </c>
      <c r="BI16" s="56">
        <f t="shared" si="15"/>
        <v>0</v>
      </c>
      <c r="BJ16" s="56">
        <f t="shared" si="15"/>
        <v>0</v>
      </c>
      <c r="BK16" s="56">
        <f t="shared" si="15"/>
        <v>0</v>
      </c>
      <c r="BL16" s="56">
        <f t="shared" si="15"/>
        <v>0</v>
      </c>
      <c r="BM16" s="56">
        <f t="shared" si="15"/>
        <v>0</v>
      </c>
      <c r="BN16" s="56">
        <f t="shared" si="15"/>
        <v>0</v>
      </c>
      <c r="BO16" s="56">
        <f t="shared" si="15"/>
        <v>0</v>
      </c>
      <c r="BP16" s="56">
        <f t="shared" si="15"/>
        <v>0</v>
      </c>
      <c r="BQ16" s="56">
        <f t="shared" si="15"/>
        <v>0</v>
      </c>
      <c r="BR16" s="56">
        <f t="shared" si="15"/>
        <v>0</v>
      </c>
      <c r="BS16" s="56">
        <f t="shared" si="15"/>
        <v>0</v>
      </c>
      <c r="BT16" s="56">
        <f t="shared" si="15"/>
        <v>0</v>
      </c>
      <c r="BU16" s="56">
        <f t="shared" si="15"/>
        <v>0</v>
      </c>
      <c r="BV16" s="56">
        <f t="shared" si="2"/>
        <v>2031400</v>
      </c>
    </row>
    <row r="17" spans="1:74" s="22" customFormat="1" ht="50.1" customHeight="1">
      <c r="A17" s="33"/>
      <c r="B17" s="33" t="s">
        <v>1282</v>
      </c>
      <c r="C17" s="512" t="s">
        <v>1339</v>
      </c>
      <c r="D17" s="43" t="s">
        <v>729</v>
      </c>
      <c r="E17" s="43">
        <f>E15+1</f>
        <v>14</v>
      </c>
      <c r="F17" s="43" t="s">
        <v>44</v>
      </c>
      <c r="G17" s="44" t="s">
        <v>435</v>
      </c>
      <c r="H17" s="44" t="s">
        <v>235</v>
      </c>
      <c r="I17" s="52" t="s">
        <v>236</v>
      </c>
      <c r="J17" s="82">
        <f>VLOOKUP(H17,'[63]1월단가'!A:B,$J$1,0)</f>
        <v>4606</v>
      </c>
      <c r="K17" s="56">
        <f>VLOOKUP($H$17,'[64]대우사급 입고현황'!$D$3:$AL$31,K1,FALSE)</f>
        <v>0</v>
      </c>
      <c r="L17" s="56">
        <f>VLOOKUP($H$17,'[64]대우사급 입고현황'!$D$3:$AL$31,L1,FALSE)</f>
        <v>0</v>
      </c>
      <c r="M17" s="56">
        <f>VLOOKUP($H$17,'[64]대우사급 입고현황'!$D$3:$AL$31,M1,FALSE)</f>
        <v>0</v>
      </c>
      <c r="N17" s="56">
        <f>VLOOKUP($H$17,'[64]대우사급 입고현황'!$D$3:$AL$31,N1,FALSE)</f>
        <v>0</v>
      </c>
      <c r="O17" s="56">
        <f>VLOOKUP($H$17,'[64]대우사급 입고현황'!$D$3:$AL$31,O1,FALSE)</f>
        <v>0</v>
      </c>
      <c r="P17" s="56">
        <f>VLOOKUP($H$17,'[64]대우사급 입고현황'!$D$3:$AL$31,P1,FALSE)</f>
        <v>0</v>
      </c>
      <c r="Q17" s="56">
        <f>VLOOKUP($H$17,'[64]대우사급 입고현황'!$D$3:$AL$31,Q1,FALSE)</f>
        <v>0</v>
      </c>
      <c r="R17" s="56">
        <f>VLOOKUP($H$17,'[64]대우사급 입고현황'!$D$3:$AL$31,R1,FALSE)</f>
        <v>1977</v>
      </c>
      <c r="S17" s="56">
        <f>VLOOKUP($H$17,'[64]대우사급 입고현황'!$D$3:$AL$31,S1,FALSE)</f>
        <v>0</v>
      </c>
      <c r="T17" s="56">
        <f>VLOOKUP($H$17,'[64]대우사급 입고현황'!$D$3:$AL$31,T1,FALSE)</f>
        <v>0</v>
      </c>
      <c r="U17" s="56">
        <f>VLOOKUP($H$17,'[64]대우사급 입고현황'!$D$3:$AL$31,U1,FALSE)</f>
        <v>0</v>
      </c>
      <c r="V17" s="56">
        <f>VLOOKUP($H$17,'[64]대우사급 입고현황'!$D$3:$AL$31,V1,FALSE)</f>
        <v>0</v>
      </c>
      <c r="W17" s="56">
        <f>VLOOKUP($H$17,'[64]대우사급 입고현황'!$D$3:$AL$31,W1,FALSE)</f>
        <v>0</v>
      </c>
      <c r="X17" s="56">
        <f>VLOOKUP($H$17,'[64]대우사급 입고현황'!$D$3:$AL$31,X1,FALSE)</f>
        <v>0</v>
      </c>
      <c r="Y17" s="56">
        <f>VLOOKUP($H$17,'[64]대우사급 입고현황'!$D$3:$AL$31,Y1,FALSE)</f>
        <v>0</v>
      </c>
      <c r="Z17" s="56">
        <f>VLOOKUP($H$17,'[64]대우사급 입고현황'!$D$3:$AL$31,Z1,FALSE)</f>
        <v>0</v>
      </c>
      <c r="AA17" s="56">
        <f>VLOOKUP($H$17,'[64]대우사급 입고현황'!$D$3:$AL$31,AA1,FALSE)</f>
        <v>0</v>
      </c>
      <c r="AB17" s="56">
        <f>VLOOKUP($H$17,'[64]대우사급 입고현황'!$D$3:$AL$31,AB1,FALSE)</f>
        <v>0</v>
      </c>
      <c r="AC17" s="56">
        <f>VLOOKUP($H$17,'[64]대우사급 입고현황'!$D$3:$AL$31,AC1,FALSE)</f>
        <v>0</v>
      </c>
      <c r="AD17" s="56">
        <f>VLOOKUP($H$17,'[64]대우사급 입고현황'!$D$3:$AL$31,AD1,FALSE)</f>
        <v>0</v>
      </c>
      <c r="AE17" s="56">
        <f>VLOOKUP($H$17,'[64]대우사급 입고현황'!$D$3:$AL$31,AE1,FALSE)</f>
        <v>0</v>
      </c>
      <c r="AF17" s="56">
        <f>VLOOKUP($H$17,'[64]대우사급 입고현황'!$D$3:$AL$31,AF1,FALSE)</f>
        <v>0</v>
      </c>
      <c r="AG17" s="56">
        <f>VLOOKUP($H$17,'[64]대우사급 입고현황'!$D$3:$AL$31,AG1,FALSE)</f>
        <v>0</v>
      </c>
      <c r="AH17" s="56">
        <f>VLOOKUP($H$17,'[64]대우사급 입고현황'!$D$3:$AL$31,AH1,FALSE)</f>
        <v>0</v>
      </c>
      <c r="AI17" s="56">
        <f>VLOOKUP($H$17,'[64]대우사급 입고현황'!$D$3:$AL$31,AI1,FALSE)</f>
        <v>0</v>
      </c>
      <c r="AJ17" s="56">
        <f>VLOOKUP($H$17,'[64]대우사급 입고현황'!$D$3:$AL$31,AJ1,FALSE)</f>
        <v>0</v>
      </c>
      <c r="AK17" s="56">
        <f>VLOOKUP($H$17,'[64]대우사급 입고현황'!$D$3:$AL$31,AK1,FALSE)</f>
        <v>0</v>
      </c>
      <c r="AL17" s="56">
        <f>VLOOKUP($H$17,'[64]대우사급 입고현황'!$D$3:$AL$31,AL1,FALSE)</f>
        <v>0</v>
      </c>
      <c r="AM17" s="56">
        <f>VLOOKUP($H$17,'[64]대우사급 입고현황'!$D$3:$AL$31,AM1,FALSE)</f>
        <v>0</v>
      </c>
      <c r="AN17" s="56">
        <f>VLOOKUP($H$17,'[64]대우사급 입고현황'!$D$3:$AL$31,AN1,FALSE)</f>
        <v>0</v>
      </c>
      <c r="AO17" s="56">
        <f>VLOOKUP($H$17,'[64]대우사급 입고현황'!$D$3:$AL$31,AO1,FALSE)</f>
        <v>0</v>
      </c>
      <c r="AP17" s="19"/>
      <c r="AQ17" s="56">
        <f>$J$17*K17</f>
        <v>0</v>
      </c>
      <c r="AR17" s="56">
        <f t="shared" ref="AR17:BU17" si="16">$J$17*L17</f>
        <v>0</v>
      </c>
      <c r="AS17" s="56">
        <f t="shared" si="16"/>
        <v>0</v>
      </c>
      <c r="AT17" s="56">
        <f t="shared" si="16"/>
        <v>0</v>
      </c>
      <c r="AU17" s="56">
        <f t="shared" si="16"/>
        <v>0</v>
      </c>
      <c r="AV17" s="56">
        <f t="shared" si="16"/>
        <v>0</v>
      </c>
      <c r="AW17" s="56">
        <f t="shared" si="16"/>
        <v>0</v>
      </c>
      <c r="AX17" s="56">
        <f t="shared" si="16"/>
        <v>9106062</v>
      </c>
      <c r="AY17" s="56">
        <f t="shared" si="16"/>
        <v>0</v>
      </c>
      <c r="AZ17" s="56">
        <f t="shared" si="16"/>
        <v>0</v>
      </c>
      <c r="BA17" s="56">
        <f t="shared" si="16"/>
        <v>0</v>
      </c>
      <c r="BB17" s="56">
        <f t="shared" si="16"/>
        <v>0</v>
      </c>
      <c r="BC17" s="56">
        <f t="shared" si="16"/>
        <v>0</v>
      </c>
      <c r="BD17" s="56">
        <f t="shared" si="16"/>
        <v>0</v>
      </c>
      <c r="BE17" s="56">
        <f t="shared" si="16"/>
        <v>0</v>
      </c>
      <c r="BF17" s="56">
        <f t="shared" si="16"/>
        <v>0</v>
      </c>
      <c r="BG17" s="56">
        <f t="shared" si="16"/>
        <v>0</v>
      </c>
      <c r="BH17" s="56">
        <f t="shared" si="16"/>
        <v>0</v>
      </c>
      <c r="BI17" s="56">
        <f t="shared" si="16"/>
        <v>0</v>
      </c>
      <c r="BJ17" s="56">
        <f t="shared" si="16"/>
        <v>0</v>
      </c>
      <c r="BK17" s="56">
        <f t="shared" si="16"/>
        <v>0</v>
      </c>
      <c r="BL17" s="56">
        <f t="shared" si="16"/>
        <v>0</v>
      </c>
      <c r="BM17" s="56">
        <f t="shared" si="16"/>
        <v>0</v>
      </c>
      <c r="BN17" s="56">
        <f t="shared" si="16"/>
        <v>0</v>
      </c>
      <c r="BO17" s="56">
        <f t="shared" si="16"/>
        <v>0</v>
      </c>
      <c r="BP17" s="56">
        <f t="shared" si="16"/>
        <v>0</v>
      </c>
      <c r="BQ17" s="56">
        <f t="shared" si="16"/>
        <v>0</v>
      </c>
      <c r="BR17" s="56">
        <f t="shared" si="16"/>
        <v>0</v>
      </c>
      <c r="BS17" s="56">
        <f t="shared" si="16"/>
        <v>0</v>
      </c>
      <c r="BT17" s="56">
        <f t="shared" si="16"/>
        <v>0</v>
      </c>
      <c r="BU17" s="56">
        <f t="shared" si="16"/>
        <v>0</v>
      </c>
      <c r="BV17" s="56">
        <f t="shared" si="2"/>
        <v>9106062</v>
      </c>
    </row>
    <row r="18" spans="1:74" s="22" customFormat="1" ht="50.1" customHeight="1">
      <c r="A18" s="33"/>
      <c r="B18" s="33" t="s">
        <v>1282</v>
      </c>
      <c r="C18" s="512" t="s">
        <v>1339</v>
      </c>
      <c r="D18" s="43" t="s">
        <v>729</v>
      </c>
      <c r="E18" s="43">
        <f t="shared" si="3"/>
        <v>15</v>
      </c>
      <c r="F18" s="43" t="s">
        <v>237</v>
      </c>
      <c r="G18" s="44" t="s">
        <v>435</v>
      </c>
      <c r="H18" s="44" t="s">
        <v>238</v>
      </c>
      <c r="I18" s="52" t="s">
        <v>239</v>
      </c>
      <c r="J18" s="82">
        <f>VLOOKUP(H18,'[63]1월단가'!A:B,$J$1,0)</f>
        <v>1034</v>
      </c>
      <c r="K18" s="56">
        <f>VLOOKUP($H$18,'[64]대우사급 입고현황'!$D$3:$AL$31,K1,FALSE)</f>
        <v>0</v>
      </c>
      <c r="L18" s="56">
        <f>VLOOKUP($H$18,'[64]대우사급 입고현황'!$D$3:$AL$31,L1,FALSE)</f>
        <v>600</v>
      </c>
      <c r="M18" s="56">
        <f>VLOOKUP($H$18,'[64]대우사급 입고현황'!$D$3:$AL$31,M1,FALSE)</f>
        <v>0</v>
      </c>
      <c r="N18" s="56">
        <f>VLOOKUP($H$18,'[64]대우사급 입고현황'!$D$3:$AL$31,N1,FALSE)</f>
        <v>0</v>
      </c>
      <c r="O18" s="56">
        <f>VLOOKUP($H$18,'[64]대우사급 입고현황'!$D$3:$AL$31,O1,FALSE)</f>
        <v>405</v>
      </c>
      <c r="P18" s="56">
        <f>VLOOKUP($H$18,'[64]대우사급 입고현황'!$D$3:$AL$31,P1,FALSE)</f>
        <v>200</v>
      </c>
      <c r="Q18" s="56">
        <f>VLOOKUP($H$18,'[64]대우사급 입고현황'!$D$3:$AL$31,Q1,FALSE)</f>
        <v>0</v>
      </c>
      <c r="R18" s="56">
        <f>VLOOKUP($H$18,'[64]대우사급 입고현황'!$D$3:$AL$31,R1,FALSE)</f>
        <v>0</v>
      </c>
      <c r="S18" s="56">
        <f>VLOOKUP($H$18,'[64]대우사급 입고현황'!$D$3:$AL$31,S1,FALSE)</f>
        <v>0</v>
      </c>
      <c r="T18" s="56">
        <f>VLOOKUP($H$18,'[64]대우사급 입고현황'!$D$3:$AL$31,T1,FALSE)</f>
        <v>400</v>
      </c>
      <c r="U18" s="56">
        <f>VLOOKUP($H$18,'[64]대우사급 입고현황'!$D$3:$AL$31,U1,FALSE)</f>
        <v>600</v>
      </c>
      <c r="V18" s="56">
        <f>VLOOKUP($H$18,'[64]대우사급 입고현황'!$D$3:$AL$31,V1,FALSE)</f>
        <v>0</v>
      </c>
      <c r="W18" s="56">
        <f>VLOOKUP($H$18,'[64]대우사급 입고현황'!$D$3:$AL$31,W1,FALSE)</f>
        <v>0</v>
      </c>
      <c r="X18" s="56">
        <f>VLOOKUP($H$18,'[64]대우사급 입고현황'!$D$3:$AL$31,X1,FALSE)</f>
        <v>0</v>
      </c>
      <c r="Y18" s="56">
        <f>VLOOKUP($H$18,'[64]대우사급 입고현황'!$D$3:$AL$31,Y1,FALSE)</f>
        <v>600</v>
      </c>
      <c r="Z18" s="56">
        <f>VLOOKUP($H$18,'[64]대우사급 입고현황'!$D$3:$AL$31,Z1,FALSE)</f>
        <v>0</v>
      </c>
      <c r="AA18" s="56">
        <f>VLOOKUP($H$18,'[64]대우사급 입고현황'!$D$3:$AL$31,AA1,FALSE)</f>
        <v>0</v>
      </c>
      <c r="AB18" s="56">
        <f>VLOOKUP($H$18,'[64]대우사급 입고현황'!$D$3:$AL$31,AB1,FALSE)</f>
        <v>600</v>
      </c>
      <c r="AC18" s="56">
        <f>VLOOKUP($H$18,'[64]대우사급 입고현황'!$D$3:$AL$31,AC1,FALSE)</f>
        <v>0</v>
      </c>
      <c r="AD18" s="56">
        <f>VLOOKUP($H$18,'[64]대우사급 입고현황'!$D$3:$AL$31,AD1,FALSE)</f>
        <v>0</v>
      </c>
      <c r="AE18" s="56">
        <f>VLOOKUP($H$18,'[64]대우사급 입고현황'!$D$3:$AL$31,AE1,FALSE)</f>
        <v>0</v>
      </c>
      <c r="AF18" s="56">
        <f>VLOOKUP($H$18,'[64]대우사급 입고현황'!$D$3:$AL$31,AF1,FALSE)</f>
        <v>0</v>
      </c>
      <c r="AG18" s="56">
        <f>VLOOKUP($H$18,'[64]대우사급 입고현황'!$D$3:$AL$31,AG1,FALSE)</f>
        <v>0</v>
      </c>
      <c r="AH18" s="56">
        <f>VLOOKUP($H$18,'[64]대우사급 입고현황'!$D$3:$AL$31,AH1,FALSE)</f>
        <v>0</v>
      </c>
      <c r="AI18" s="56">
        <f>VLOOKUP($H$18,'[64]대우사급 입고현황'!$D$3:$AL$31,AI1,FALSE)</f>
        <v>0</v>
      </c>
      <c r="AJ18" s="56">
        <f>VLOOKUP($H$18,'[64]대우사급 입고현황'!$D$3:$AL$31,AJ1,FALSE)</f>
        <v>0</v>
      </c>
      <c r="AK18" s="56">
        <f>VLOOKUP($H$18,'[64]대우사급 입고현황'!$D$3:$AL$31,AK1,FALSE)</f>
        <v>0</v>
      </c>
      <c r="AL18" s="56">
        <f>VLOOKUP($H$18,'[64]대우사급 입고현황'!$D$3:$AL$31,AL1,FALSE)</f>
        <v>0</v>
      </c>
      <c r="AM18" s="56">
        <f>VLOOKUP($H$18,'[64]대우사급 입고현황'!$D$3:$AL$31,AM1,FALSE)</f>
        <v>0</v>
      </c>
      <c r="AN18" s="56">
        <f>VLOOKUP($H$18,'[64]대우사급 입고현황'!$D$3:$AL$31,AN1,FALSE)</f>
        <v>0</v>
      </c>
      <c r="AO18" s="56">
        <f>VLOOKUP($H$18,'[64]대우사급 입고현황'!$D$3:$AL$31,AO1,FALSE)</f>
        <v>0</v>
      </c>
      <c r="AP18" s="19"/>
      <c r="AQ18" s="56">
        <f>$J$18*K18</f>
        <v>0</v>
      </c>
      <c r="AR18" s="56">
        <f t="shared" ref="AR18:BU18" si="17">$J$18*L18</f>
        <v>620400</v>
      </c>
      <c r="AS18" s="56">
        <f t="shared" si="17"/>
        <v>0</v>
      </c>
      <c r="AT18" s="56">
        <f t="shared" si="17"/>
        <v>0</v>
      </c>
      <c r="AU18" s="56">
        <f t="shared" si="17"/>
        <v>418770</v>
      </c>
      <c r="AV18" s="56">
        <f t="shared" si="17"/>
        <v>206800</v>
      </c>
      <c r="AW18" s="56">
        <f t="shared" si="17"/>
        <v>0</v>
      </c>
      <c r="AX18" s="56">
        <f t="shared" si="17"/>
        <v>0</v>
      </c>
      <c r="AY18" s="56">
        <f t="shared" si="17"/>
        <v>0</v>
      </c>
      <c r="AZ18" s="56">
        <f t="shared" si="17"/>
        <v>413600</v>
      </c>
      <c r="BA18" s="56">
        <f t="shared" si="17"/>
        <v>620400</v>
      </c>
      <c r="BB18" s="56">
        <f t="shared" si="17"/>
        <v>0</v>
      </c>
      <c r="BC18" s="56">
        <f t="shared" si="17"/>
        <v>0</v>
      </c>
      <c r="BD18" s="56">
        <f t="shared" si="17"/>
        <v>0</v>
      </c>
      <c r="BE18" s="56">
        <f t="shared" si="17"/>
        <v>620400</v>
      </c>
      <c r="BF18" s="56">
        <f t="shared" si="17"/>
        <v>0</v>
      </c>
      <c r="BG18" s="56">
        <f t="shared" si="17"/>
        <v>0</v>
      </c>
      <c r="BH18" s="56">
        <f t="shared" si="17"/>
        <v>620400</v>
      </c>
      <c r="BI18" s="56">
        <f t="shared" si="17"/>
        <v>0</v>
      </c>
      <c r="BJ18" s="56">
        <f t="shared" si="17"/>
        <v>0</v>
      </c>
      <c r="BK18" s="56">
        <f t="shared" si="17"/>
        <v>0</v>
      </c>
      <c r="BL18" s="56">
        <f t="shared" si="17"/>
        <v>0</v>
      </c>
      <c r="BM18" s="56">
        <f t="shared" si="17"/>
        <v>0</v>
      </c>
      <c r="BN18" s="56">
        <f t="shared" si="17"/>
        <v>0</v>
      </c>
      <c r="BO18" s="56">
        <f t="shared" si="17"/>
        <v>0</v>
      </c>
      <c r="BP18" s="56">
        <f t="shared" si="17"/>
        <v>0</v>
      </c>
      <c r="BQ18" s="56">
        <f t="shared" si="17"/>
        <v>0</v>
      </c>
      <c r="BR18" s="56">
        <f t="shared" si="17"/>
        <v>0</v>
      </c>
      <c r="BS18" s="56">
        <f t="shared" si="17"/>
        <v>0</v>
      </c>
      <c r="BT18" s="56">
        <f t="shared" si="17"/>
        <v>0</v>
      </c>
      <c r="BU18" s="56">
        <f t="shared" si="17"/>
        <v>0</v>
      </c>
      <c r="BV18" s="56">
        <f t="shared" si="2"/>
        <v>3520770</v>
      </c>
    </row>
    <row r="19" spans="1:74" s="22" customFormat="1" ht="50.1" customHeight="1">
      <c r="A19" s="33"/>
      <c r="B19" s="33" t="s">
        <v>1282</v>
      </c>
      <c r="C19" s="512" t="s">
        <v>1339</v>
      </c>
      <c r="D19" s="43" t="s">
        <v>729</v>
      </c>
      <c r="E19" s="43">
        <f t="shared" si="3"/>
        <v>16</v>
      </c>
      <c r="F19" s="43" t="s">
        <v>237</v>
      </c>
      <c r="G19" s="44" t="s">
        <v>435</v>
      </c>
      <c r="H19" s="44" t="s">
        <v>240</v>
      </c>
      <c r="I19" s="52" t="s">
        <v>241</v>
      </c>
      <c r="J19" s="82">
        <f>VLOOKUP(H19,'[63]1월단가'!A:B,$J$1,0)</f>
        <v>885</v>
      </c>
      <c r="K19" s="56">
        <f>VLOOKUP($H$19,'[64]대우사급 입고현황'!$D$3:$AL$31,K1,FALSE)</f>
        <v>0</v>
      </c>
      <c r="L19" s="56">
        <f>VLOOKUP($H$19,'[64]대우사급 입고현황'!$D$3:$AL$31,L1,FALSE)</f>
        <v>600</v>
      </c>
      <c r="M19" s="56">
        <f>VLOOKUP($H$19,'[64]대우사급 입고현황'!$D$3:$AL$31,M1,FALSE)</f>
        <v>0</v>
      </c>
      <c r="N19" s="56">
        <f>VLOOKUP($H$19,'[64]대우사급 입고현황'!$D$3:$AL$31,N1,FALSE)</f>
        <v>0</v>
      </c>
      <c r="O19" s="56">
        <f>VLOOKUP($H$19,'[64]대우사급 입고현황'!$D$3:$AL$31,O1,FALSE)</f>
        <v>415</v>
      </c>
      <c r="P19" s="56">
        <f>VLOOKUP($H$19,'[64]대우사급 입고현황'!$D$3:$AL$31,P1,FALSE)</f>
        <v>200</v>
      </c>
      <c r="Q19" s="56">
        <f>VLOOKUP($H$19,'[64]대우사급 입고현황'!$D$3:$AL$31,Q1,FALSE)</f>
        <v>0</v>
      </c>
      <c r="R19" s="56">
        <f>VLOOKUP($H$19,'[64]대우사급 입고현황'!$D$3:$AL$31,R1,FALSE)</f>
        <v>0</v>
      </c>
      <c r="S19" s="56">
        <f>VLOOKUP($H$19,'[64]대우사급 입고현황'!$D$3:$AL$31,S1,FALSE)</f>
        <v>0</v>
      </c>
      <c r="T19" s="56">
        <f>VLOOKUP($H$19,'[64]대우사급 입고현황'!$D$3:$AL$31,T1,FALSE)</f>
        <v>400</v>
      </c>
      <c r="U19" s="56">
        <f>VLOOKUP($H$19,'[64]대우사급 입고현황'!$D$3:$AL$31,U1,FALSE)</f>
        <v>600</v>
      </c>
      <c r="V19" s="56">
        <f>VLOOKUP($H$19,'[64]대우사급 입고현황'!$D$3:$AL$31,V1,FALSE)</f>
        <v>0</v>
      </c>
      <c r="W19" s="56">
        <f>VLOOKUP($H$19,'[64]대우사급 입고현황'!$D$3:$AL$31,W1,FALSE)</f>
        <v>0</v>
      </c>
      <c r="X19" s="56">
        <f>VLOOKUP($H$19,'[64]대우사급 입고현황'!$D$3:$AL$31,X1,FALSE)</f>
        <v>0</v>
      </c>
      <c r="Y19" s="56">
        <f>VLOOKUP($H$19,'[64]대우사급 입고현황'!$D$3:$AL$31,Y1,FALSE)</f>
        <v>600</v>
      </c>
      <c r="Z19" s="56">
        <f>VLOOKUP($H$19,'[64]대우사급 입고현황'!$D$3:$AL$31,Z1,FALSE)</f>
        <v>0</v>
      </c>
      <c r="AA19" s="56">
        <f>VLOOKUP($H$19,'[64]대우사급 입고현황'!$D$3:$AL$31,AA1,FALSE)</f>
        <v>0</v>
      </c>
      <c r="AB19" s="56">
        <f>VLOOKUP($H$19,'[64]대우사급 입고현황'!$D$3:$AL$31,AB1,FALSE)</f>
        <v>600</v>
      </c>
      <c r="AC19" s="56">
        <f>VLOOKUP($H$19,'[64]대우사급 입고현황'!$D$3:$AL$31,AC1,FALSE)</f>
        <v>0</v>
      </c>
      <c r="AD19" s="56">
        <f>VLOOKUP($H$19,'[64]대우사급 입고현황'!$D$3:$AL$31,AD1,FALSE)</f>
        <v>0</v>
      </c>
      <c r="AE19" s="56">
        <f>VLOOKUP($H$19,'[64]대우사급 입고현황'!$D$3:$AL$31,AE1,FALSE)</f>
        <v>0</v>
      </c>
      <c r="AF19" s="56">
        <f>VLOOKUP($H$19,'[64]대우사급 입고현황'!$D$3:$AL$31,AF1,FALSE)</f>
        <v>0</v>
      </c>
      <c r="AG19" s="56">
        <f>VLOOKUP($H$19,'[64]대우사급 입고현황'!$D$3:$AL$31,AG1,FALSE)</f>
        <v>0</v>
      </c>
      <c r="AH19" s="56">
        <f>VLOOKUP($H$19,'[64]대우사급 입고현황'!$D$3:$AL$31,AH1,FALSE)</f>
        <v>0</v>
      </c>
      <c r="AI19" s="56">
        <f>VLOOKUP($H$19,'[64]대우사급 입고현황'!$D$3:$AL$31,AI1,FALSE)</f>
        <v>0</v>
      </c>
      <c r="AJ19" s="56">
        <f>VLOOKUP($H$19,'[64]대우사급 입고현황'!$D$3:$AL$31,AJ1,FALSE)</f>
        <v>0</v>
      </c>
      <c r="AK19" s="56">
        <f>VLOOKUP($H$19,'[64]대우사급 입고현황'!$D$3:$AL$31,AK1,FALSE)</f>
        <v>0</v>
      </c>
      <c r="AL19" s="56">
        <f>VLOOKUP($H$19,'[64]대우사급 입고현황'!$D$3:$AL$31,AL1,FALSE)</f>
        <v>0</v>
      </c>
      <c r="AM19" s="56">
        <f>VLOOKUP($H$19,'[64]대우사급 입고현황'!$D$3:$AL$31,AM1,FALSE)</f>
        <v>0</v>
      </c>
      <c r="AN19" s="56">
        <f>VLOOKUP($H$19,'[64]대우사급 입고현황'!$D$3:$AL$31,AN1,FALSE)</f>
        <v>0</v>
      </c>
      <c r="AO19" s="56">
        <f>VLOOKUP($H$19,'[64]대우사급 입고현황'!$D$3:$AL$31,AO1,FALSE)</f>
        <v>0</v>
      </c>
      <c r="AP19" s="19"/>
      <c r="AQ19" s="56">
        <f>$J$19*K19</f>
        <v>0</v>
      </c>
      <c r="AR19" s="56">
        <f t="shared" ref="AR19:BU19" si="18">$J$19*L19</f>
        <v>531000</v>
      </c>
      <c r="AS19" s="56">
        <f t="shared" si="18"/>
        <v>0</v>
      </c>
      <c r="AT19" s="56">
        <f t="shared" si="18"/>
        <v>0</v>
      </c>
      <c r="AU19" s="56">
        <f t="shared" si="18"/>
        <v>367275</v>
      </c>
      <c r="AV19" s="56">
        <f t="shared" si="18"/>
        <v>177000</v>
      </c>
      <c r="AW19" s="56">
        <f t="shared" si="18"/>
        <v>0</v>
      </c>
      <c r="AX19" s="56">
        <f t="shared" si="18"/>
        <v>0</v>
      </c>
      <c r="AY19" s="56">
        <f t="shared" si="18"/>
        <v>0</v>
      </c>
      <c r="AZ19" s="56">
        <f t="shared" si="18"/>
        <v>354000</v>
      </c>
      <c r="BA19" s="56">
        <f t="shared" si="18"/>
        <v>531000</v>
      </c>
      <c r="BB19" s="56">
        <f t="shared" si="18"/>
        <v>0</v>
      </c>
      <c r="BC19" s="56">
        <f t="shared" si="18"/>
        <v>0</v>
      </c>
      <c r="BD19" s="56">
        <f t="shared" si="18"/>
        <v>0</v>
      </c>
      <c r="BE19" s="56">
        <f t="shared" si="18"/>
        <v>531000</v>
      </c>
      <c r="BF19" s="56">
        <f t="shared" si="18"/>
        <v>0</v>
      </c>
      <c r="BG19" s="56">
        <f t="shared" si="18"/>
        <v>0</v>
      </c>
      <c r="BH19" s="56">
        <f t="shared" si="18"/>
        <v>531000</v>
      </c>
      <c r="BI19" s="56">
        <f t="shared" si="18"/>
        <v>0</v>
      </c>
      <c r="BJ19" s="56">
        <f t="shared" si="18"/>
        <v>0</v>
      </c>
      <c r="BK19" s="56">
        <f t="shared" si="18"/>
        <v>0</v>
      </c>
      <c r="BL19" s="56">
        <f t="shared" si="18"/>
        <v>0</v>
      </c>
      <c r="BM19" s="56">
        <f t="shared" si="18"/>
        <v>0</v>
      </c>
      <c r="BN19" s="56">
        <f t="shared" si="18"/>
        <v>0</v>
      </c>
      <c r="BO19" s="56">
        <f t="shared" si="18"/>
        <v>0</v>
      </c>
      <c r="BP19" s="56">
        <f t="shared" si="18"/>
        <v>0</v>
      </c>
      <c r="BQ19" s="56">
        <f t="shared" si="18"/>
        <v>0</v>
      </c>
      <c r="BR19" s="56">
        <f t="shared" si="18"/>
        <v>0</v>
      </c>
      <c r="BS19" s="56">
        <f t="shared" si="18"/>
        <v>0</v>
      </c>
      <c r="BT19" s="56">
        <f t="shared" si="18"/>
        <v>0</v>
      </c>
      <c r="BU19" s="56">
        <f t="shared" si="18"/>
        <v>0</v>
      </c>
      <c r="BV19" s="56">
        <f t="shared" si="2"/>
        <v>3022275</v>
      </c>
    </row>
    <row r="20" spans="1:74" s="22" customFormat="1" ht="50.1" customHeight="1">
      <c r="A20" s="33"/>
      <c r="B20" s="33" t="s">
        <v>1282</v>
      </c>
      <c r="C20" s="512" t="s">
        <v>1339</v>
      </c>
      <c r="D20" s="43" t="s">
        <v>729</v>
      </c>
      <c r="E20" s="43">
        <f t="shared" si="3"/>
        <v>17</v>
      </c>
      <c r="F20" s="43" t="s">
        <v>237</v>
      </c>
      <c r="G20" s="44" t="s">
        <v>435</v>
      </c>
      <c r="H20" s="44" t="s">
        <v>242</v>
      </c>
      <c r="I20" s="52" t="s">
        <v>243</v>
      </c>
      <c r="J20" s="82">
        <f>VLOOKUP(H20,'[63]1월단가'!A:B,$J$1,0)</f>
        <v>144</v>
      </c>
      <c r="K20" s="56">
        <f>VLOOKUP($H$20,'[64]대우사급 입고현황'!$D$3:$AL$31,K1,FALSE)</f>
        <v>0</v>
      </c>
      <c r="L20" s="56">
        <f>VLOOKUP($H$20,'[64]대우사급 입고현황'!$D$3:$AL$31,L1,FALSE)</f>
        <v>1500</v>
      </c>
      <c r="M20" s="56">
        <f>VLOOKUP($H$20,'[64]대우사급 입고현황'!$D$3:$AL$31,M1,FALSE)</f>
        <v>0</v>
      </c>
      <c r="N20" s="56">
        <f>VLOOKUP($H$20,'[64]대우사급 입고현황'!$D$3:$AL$31,N1,FALSE)</f>
        <v>0</v>
      </c>
      <c r="O20" s="56">
        <f>VLOOKUP($H$20,'[64]대우사급 입고현황'!$D$3:$AL$31,O1,FALSE)</f>
        <v>0</v>
      </c>
      <c r="P20" s="56">
        <f>VLOOKUP($H$20,'[64]대우사급 입고현황'!$D$3:$AL$31,P1,FALSE)</f>
        <v>500</v>
      </c>
      <c r="Q20" s="56">
        <f>VLOOKUP($H$20,'[64]대우사급 입고현황'!$D$3:$AL$31,Q1,FALSE)</f>
        <v>0</v>
      </c>
      <c r="R20" s="56">
        <f>VLOOKUP($H$20,'[64]대우사급 입고현황'!$D$3:$AL$31,R1,FALSE)</f>
        <v>0</v>
      </c>
      <c r="S20" s="56">
        <f>VLOOKUP($H$20,'[64]대우사급 입고현황'!$D$3:$AL$31,S1,FALSE)</f>
        <v>0</v>
      </c>
      <c r="T20" s="56">
        <f>VLOOKUP($H$20,'[64]대우사급 입고현황'!$D$3:$AL$31,T1,FALSE)</f>
        <v>0</v>
      </c>
      <c r="U20" s="56">
        <f>VLOOKUP($H$20,'[64]대우사급 입고현황'!$D$3:$AL$31,U1,FALSE)</f>
        <v>500</v>
      </c>
      <c r="V20" s="56">
        <f>VLOOKUP($H$20,'[64]대우사급 입고현황'!$D$3:$AL$31,V1,FALSE)</f>
        <v>600</v>
      </c>
      <c r="W20" s="56">
        <f>VLOOKUP($H$20,'[64]대우사급 입고현황'!$D$3:$AL$31,W1,FALSE)</f>
        <v>0</v>
      </c>
      <c r="X20" s="56">
        <f>VLOOKUP($H$20,'[64]대우사급 입고현황'!$D$3:$AL$31,X1,FALSE)</f>
        <v>0</v>
      </c>
      <c r="Y20" s="56">
        <f>VLOOKUP($H$20,'[64]대우사급 입고현황'!$D$3:$AL$31,Y1,FALSE)</f>
        <v>1500</v>
      </c>
      <c r="Z20" s="56">
        <f>VLOOKUP($H$20,'[64]대우사급 입고현황'!$D$3:$AL$31,Z1,FALSE)</f>
        <v>0</v>
      </c>
      <c r="AA20" s="56">
        <f>VLOOKUP($H$20,'[64]대우사급 입고현황'!$D$3:$AL$31,AA1,FALSE)</f>
        <v>0</v>
      </c>
      <c r="AB20" s="56">
        <f>VLOOKUP($H$20,'[64]대우사급 입고현황'!$D$3:$AL$31,AB1,FALSE)</f>
        <v>1500</v>
      </c>
      <c r="AC20" s="56">
        <f>VLOOKUP($H$20,'[64]대우사급 입고현황'!$D$3:$AL$31,AC1,FALSE)</f>
        <v>0</v>
      </c>
      <c r="AD20" s="56">
        <f>VLOOKUP($H$20,'[64]대우사급 입고현황'!$D$3:$AL$31,AD1,FALSE)</f>
        <v>0</v>
      </c>
      <c r="AE20" s="56">
        <f>VLOOKUP($H$20,'[64]대우사급 입고현황'!$D$3:$AL$31,AE1,FALSE)</f>
        <v>0</v>
      </c>
      <c r="AF20" s="56">
        <f>VLOOKUP($H$20,'[64]대우사급 입고현황'!$D$3:$AL$31,AF1,FALSE)</f>
        <v>0</v>
      </c>
      <c r="AG20" s="56">
        <f>VLOOKUP($H$20,'[64]대우사급 입고현황'!$D$3:$AL$31,AG1,FALSE)</f>
        <v>0</v>
      </c>
      <c r="AH20" s="56">
        <f>VLOOKUP($H$20,'[64]대우사급 입고현황'!$D$3:$AL$31,AH1,FALSE)</f>
        <v>0</v>
      </c>
      <c r="AI20" s="56">
        <f>VLOOKUP($H$20,'[64]대우사급 입고현황'!$D$3:$AL$31,AI1,FALSE)</f>
        <v>0</v>
      </c>
      <c r="AJ20" s="56">
        <f>VLOOKUP($H$20,'[64]대우사급 입고현황'!$D$3:$AL$31,AJ1,FALSE)</f>
        <v>0</v>
      </c>
      <c r="AK20" s="56">
        <f>VLOOKUP($H$20,'[64]대우사급 입고현황'!$D$3:$AL$31,AK1,FALSE)</f>
        <v>0</v>
      </c>
      <c r="AL20" s="56">
        <f>VLOOKUP($H$20,'[64]대우사급 입고현황'!$D$3:$AL$31,AL1,FALSE)</f>
        <v>0</v>
      </c>
      <c r="AM20" s="56">
        <f>VLOOKUP($H$20,'[64]대우사급 입고현황'!$D$3:$AL$31,AM1,FALSE)</f>
        <v>0</v>
      </c>
      <c r="AN20" s="56">
        <f>VLOOKUP($H$20,'[64]대우사급 입고현황'!$D$3:$AL$31,AN1,FALSE)</f>
        <v>0</v>
      </c>
      <c r="AO20" s="56">
        <f>VLOOKUP($H$20,'[64]대우사급 입고현황'!$D$3:$AL$31,AO1,FALSE)</f>
        <v>0</v>
      </c>
      <c r="AP20" s="19"/>
      <c r="AQ20" s="56">
        <f>$J$20*K20</f>
        <v>0</v>
      </c>
      <c r="AR20" s="56">
        <f t="shared" ref="AR20:BU20" si="19">$J$20*L20</f>
        <v>216000</v>
      </c>
      <c r="AS20" s="56">
        <f t="shared" si="19"/>
        <v>0</v>
      </c>
      <c r="AT20" s="56">
        <f t="shared" si="19"/>
        <v>0</v>
      </c>
      <c r="AU20" s="56">
        <f t="shared" si="19"/>
        <v>0</v>
      </c>
      <c r="AV20" s="56">
        <f t="shared" si="19"/>
        <v>72000</v>
      </c>
      <c r="AW20" s="56">
        <f t="shared" si="19"/>
        <v>0</v>
      </c>
      <c r="AX20" s="56">
        <f t="shared" si="19"/>
        <v>0</v>
      </c>
      <c r="AY20" s="56">
        <f t="shared" si="19"/>
        <v>0</v>
      </c>
      <c r="AZ20" s="56">
        <f t="shared" si="19"/>
        <v>0</v>
      </c>
      <c r="BA20" s="56">
        <f t="shared" si="19"/>
        <v>72000</v>
      </c>
      <c r="BB20" s="56">
        <f t="shared" si="19"/>
        <v>86400</v>
      </c>
      <c r="BC20" s="56">
        <f t="shared" si="19"/>
        <v>0</v>
      </c>
      <c r="BD20" s="56">
        <f t="shared" si="19"/>
        <v>0</v>
      </c>
      <c r="BE20" s="56">
        <f t="shared" si="19"/>
        <v>216000</v>
      </c>
      <c r="BF20" s="56">
        <f t="shared" si="19"/>
        <v>0</v>
      </c>
      <c r="BG20" s="56">
        <f t="shared" si="19"/>
        <v>0</v>
      </c>
      <c r="BH20" s="56">
        <f t="shared" si="19"/>
        <v>216000</v>
      </c>
      <c r="BI20" s="56">
        <f t="shared" si="19"/>
        <v>0</v>
      </c>
      <c r="BJ20" s="56">
        <f t="shared" si="19"/>
        <v>0</v>
      </c>
      <c r="BK20" s="56">
        <f t="shared" si="19"/>
        <v>0</v>
      </c>
      <c r="BL20" s="56">
        <f t="shared" si="19"/>
        <v>0</v>
      </c>
      <c r="BM20" s="56">
        <f t="shared" si="19"/>
        <v>0</v>
      </c>
      <c r="BN20" s="56">
        <f t="shared" si="19"/>
        <v>0</v>
      </c>
      <c r="BO20" s="56">
        <f t="shared" si="19"/>
        <v>0</v>
      </c>
      <c r="BP20" s="56">
        <f t="shared" si="19"/>
        <v>0</v>
      </c>
      <c r="BQ20" s="56">
        <f t="shared" si="19"/>
        <v>0</v>
      </c>
      <c r="BR20" s="56">
        <f t="shared" si="19"/>
        <v>0</v>
      </c>
      <c r="BS20" s="56">
        <f t="shared" si="19"/>
        <v>0</v>
      </c>
      <c r="BT20" s="56">
        <f t="shared" si="19"/>
        <v>0</v>
      </c>
      <c r="BU20" s="56">
        <f t="shared" si="19"/>
        <v>0</v>
      </c>
      <c r="BV20" s="56">
        <f t="shared" si="2"/>
        <v>878400</v>
      </c>
    </row>
    <row r="21" spans="1:74" s="22" customFormat="1" ht="50.1" customHeight="1">
      <c r="A21" s="33"/>
      <c r="B21" s="33" t="s">
        <v>1282</v>
      </c>
      <c r="C21" s="512" t="s">
        <v>1339</v>
      </c>
      <c r="D21" s="43" t="s">
        <v>729</v>
      </c>
      <c r="E21" s="43">
        <f t="shared" si="3"/>
        <v>18</v>
      </c>
      <c r="F21" s="43" t="s">
        <v>244</v>
      </c>
      <c r="G21" s="44" t="s">
        <v>435</v>
      </c>
      <c r="H21" s="44" t="s">
        <v>245</v>
      </c>
      <c r="I21" s="52" t="s">
        <v>246</v>
      </c>
      <c r="J21" s="82">
        <f>VLOOKUP(H21,'[63]1월단가'!A:B,$J$1,0)</f>
        <v>259</v>
      </c>
      <c r="K21" s="56">
        <f>VLOOKUP($H$21,'[64]대우사급 입고현황'!$D$3:$AL$31,K1,FALSE)</f>
        <v>0</v>
      </c>
      <c r="L21" s="56">
        <f>VLOOKUP($H$21,'[64]대우사급 입고현황'!$D$3:$AL$31,L1,FALSE)</f>
        <v>0</v>
      </c>
      <c r="M21" s="56">
        <f>VLOOKUP($H$21,'[64]대우사급 입고현황'!$D$3:$AL$31,M1,FALSE)</f>
        <v>0</v>
      </c>
      <c r="N21" s="56">
        <f>VLOOKUP($H$21,'[64]대우사급 입고현황'!$D$3:$AL$31,N1,FALSE)</f>
        <v>0</v>
      </c>
      <c r="O21" s="56">
        <f>VLOOKUP($H$21,'[64]대우사급 입고현황'!$D$3:$AL$31,O1,FALSE)</f>
        <v>0</v>
      </c>
      <c r="P21" s="56">
        <f>VLOOKUP($H$21,'[64]대우사급 입고현황'!$D$3:$AL$31,P1,FALSE)</f>
        <v>0</v>
      </c>
      <c r="Q21" s="56">
        <f>VLOOKUP($H$21,'[64]대우사급 입고현황'!$D$3:$AL$31,Q1,FALSE)</f>
        <v>0</v>
      </c>
      <c r="R21" s="56">
        <f>VLOOKUP($H$21,'[64]대우사급 입고현황'!$D$3:$AL$31,R1,FALSE)</f>
        <v>0</v>
      </c>
      <c r="S21" s="56">
        <f>VLOOKUP($H$21,'[64]대우사급 입고현황'!$D$3:$AL$31,S1,FALSE)</f>
        <v>0</v>
      </c>
      <c r="T21" s="56">
        <f>VLOOKUP($H$21,'[64]대우사급 입고현황'!$D$3:$AL$31,T1,FALSE)</f>
        <v>0</v>
      </c>
      <c r="U21" s="56">
        <f>VLOOKUP($H$21,'[64]대우사급 입고현황'!$D$3:$AL$31,U1,FALSE)</f>
        <v>0</v>
      </c>
      <c r="V21" s="56">
        <f>VLOOKUP($H$21,'[64]대우사급 입고현황'!$D$3:$AL$31,V1,FALSE)</f>
        <v>0</v>
      </c>
      <c r="W21" s="56">
        <f>VLOOKUP($H$21,'[64]대우사급 입고현황'!$D$3:$AL$31,W1,FALSE)</f>
        <v>0</v>
      </c>
      <c r="X21" s="56">
        <f>VLOOKUP($H$21,'[64]대우사급 입고현황'!$D$3:$AL$31,X1,FALSE)</f>
        <v>0</v>
      </c>
      <c r="Y21" s="56">
        <f>VLOOKUP($H$21,'[64]대우사급 입고현황'!$D$3:$AL$31,Y1,FALSE)</f>
        <v>0</v>
      </c>
      <c r="Z21" s="56">
        <f>VLOOKUP($H$21,'[64]대우사급 입고현황'!$D$3:$AL$31,Z1,FALSE)</f>
        <v>0</v>
      </c>
      <c r="AA21" s="56">
        <f>VLOOKUP($H$21,'[64]대우사급 입고현황'!$D$3:$AL$31,AA1,FALSE)</f>
        <v>0</v>
      </c>
      <c r="AB21" s="56">
        <f>VLOOKUP($H$21,'[64]대우사급 입고현황'!$D$3:$AL$31,AB1,FALSE)</f>
        <v>2000</v>
      </c>
      <c r="AC21" s="56">
        <f>VLOOKUP($H$21,'[64]대우사급 입고현황'!$D$3:$AL$31,AC1,FALSE)</f>
        <v>0</v>
      </c>
      <c r="AD21" s="56">
        <f>VLOOKUP($H$21,'[64]대우사급 입고현황'!$D$3:$AL$31,AD1,FALSE)</f>
        <v>0</v>
      </c>
      <c r="AE21" s="56">
        <f>VLOOKUP($H$21,'[64]대우사급 입고현황'!$D$3:$AL$31,AE1,FALSE)</f>
        <v>0</v>
      </c>
      <c r="AF21" s="56">
        <f>VLOOKUP($H$21,'[64]대우사급 입고현황'!$D$3:$AL$31,AF1,FALSE)</f>
        <v>0</v>
      </c>
      <c r="AG21" s="56">
        <f>VLOOKUP($H$21,'[64]대우사급 입고현황'!$D$3:$AL$31,AG1,FALSE)</f>
        <v>0</v>
      </c>
      <c r="AH21" s="56">
        <f>VLOOKUP($H$21,'[64]대우사급 입고현황'!$D$3:$AL$31,AH1,FALSE)</f>
        <v>0</v>
      </c>
      <c r="AI21" s="56">
        <f>VLOOKUP($H$21,'[64]대우사급 입고현황'!$D$3:$AL$31,AI1,FALSE)</f>
        <v>0</v>
      </c>
      <c r="AJ21" s="56">
        <f>VLOOKUP($H$21,'[64]대우사급 입고현황'!$D$3:$AL$31,AJ1,FALSE)</f>
        <v>0</v>
      </c>
      <c r="AK21" s="56">
        <f>VLOOKUP($H$21,'[64]대우사급 입고현황'!$D$3:$AL$31,AK1,FALSE)</f>
        <v>0</v>
      </c>
      <c r="AL21" s="56">
        <f>VLOOKUP($H$21,'[64]대우사급 입고현황'!$D$3:$AL$31,AL1,FALSE)</f>
        <v>0</v>
      </c>
      <c r="AM21" s="56">
        <f>VLOOKUP($H$21,'[64]대우사급 입고현황'!$D$3:$AL$31,AM1,FALSE)</f>
        <v>0</v>
      </c>
      <c r="AN21" s="56">
        <f>VLOOKUP($H$21,'[64]대우사급 입고현황'!$D$3:$AL$31,AN1,FALSE)</f>
        <v>0</v>
      </c>
      <c r="AO21" s="56">
        <f>VLOOKUP($H$21,'[64]대우사급 입고현황'!$D$3:$AL$31,AO1,FALSE)</f>
        <v>0</v>
      </c>
      <c r="AP21" s="19"/>
      <c r="AQ21" s="56">
        <f>$J$21*K21</f>
        <v>0</v>
      </c>
      <c r="AR21" s="56">
        <f t="shared" ref="AR21:BU21" si="20">$J$21*L21</f>
        <v>0</v>
      </c>
      <c r="AS21" s="56">
        <f t="shared" si="20"/>
        <v>0</v>
      </c>
      <c r="AT21" s="56">
        <f t="shared" si="20"/>
        <v>0</v>
      </c>
      <c r="AU21" s="56">
        <f t="shared" si="20"/>
        <v>0</v>
      </c>
      <c r="AV21" s="56">
        <f t="shared" si="20"/>
        <v>0</v>
      </c>
      <c r="AW21" s="56">
        <f t="shared" si="20"/>
        <v>0</v>
      </c>
      <c r="AX21" s="56">
        <f t="shared" si="20"/>
        <v>0</v>
      </c>
      <c r="AY21" s="56">
        <f t="shared" si="20"/>
        <v>0</v>
      </c>
      <c r="AZ21" s="56">
        <f t="shared" si="20"/>
        <v>0</v>
      </c>
      <c r="BA21" s="56">
        <f t="shared" si="20"/>
        <v>0</v>
      </c>
      <c r="BB21" s="56">
        <f t="shared" si="20"/>
        <v>0</v>
      </c>
      <c r="BC21" s="56">
        <f t="shared" si="20"/>
        <v>0</v>
      </c>
      <c r="BD21" s="56">
        <f t="shared" si="20"/>
        <v>0</v>
      </c>
      <c r="BE21" s="56">
        <f t="shared" si="20"/>
        <v>0</v>
      </c>
      <c r="BF21" s="56">
        <f t="shared" si="20"/>
        <v>0</v>
      </c>
      <c r="BG21" s="56">
        <f t="shared" si="20"/>
        <v>0</v>
      </c>
      <c r="BH21" s="56">
        <f t="shared" si="20"/>
        <v>518000</v>
      </c>
      <c r="BI21" s="56">
        <f t="shared" si="20"/>
        <v>0</v>
      </c>
      <c r="BJ21" s="56">
        <f t="shared" si="20"/>
        <v>0</v>
      </c>
      <c r="BK21" s="56">
        <f t="shared" si="20"/>
        <v>0</v>
      </c>
      <c r="BL21" s="56">
        <f t="shared" si="20"/>
        <v>0</v>
      </c>
      <c r="BM21" s="56">
        <f t="shared" si="20"/>
        <v>0</v>
      </c>
      <c r="BN21" s="56">
        <f t="shared" si="20"/>
        <v>0</v>
      </c>
      <c r="BO21" s="56">
        <f t="shared" si="20"/>
        <v>0</v>
      </c>
      <c r="BP21" s="56">
        <f t="shared" si="20"/>
        <v>0</v>
      </c>
      <c r="BQ21" s="56">
        <f t="shared" si="20"/>
        <v>0</v>
      </c>
      <c r="BR21" s="56">
        <f t="shared" si="20"/>
        <v>0</v>
      </c>
      <c r="BS21" s="56">
        <f t="shared" si="20"/>
        <v>0</v>
      </c>
      <c r="BT21" s="56">
        <f t="shared" si="20"/>
        <v>0</v>
      </c>
      <c r="BU21" s="56">
        <f t="shared" si="20"/>
        <v>0</v>
      </c>
      <c r="BV21" s="56">
        <f t="shared" si="2"/>
        <v>518000</v>
      </c>
    </row>
    <row r="22" spans="1:74" s="22" customFormat="1" ht="50.1" customHeight="1">
      <c r="A22" s="33"/>
      <c r="B22" s="33" t="s">
        <v>1282</v>
      </c>
      <c r="C22" s="512" t="s">
        <v>1339</v>
      </c>
      <c r="D22" s="43" t="s">
        <v>729</v>
      </c>
      <c r="E22" s="43">
        <f t="shared" si="3"/>
        <v>19</v>
      </c>
      <c r="F22" s="43" t="s">
        <v>247</v>
      </c>
      <c r="G22" s="44" t="s">
        <v>435</v>
      </c>
      <c r="H22" s="45" t="s">
        <v>248</v>
      </c>
      <c r="I22" s="52" t="s">
        <v>249</v>
      </c>
      <c r="J22" s="82">
        <f>VLOOKUP(H22,'[63]1월단가'!A:B,$J$1,0)</f>
        <v>60</v>
      </c>
      <c r="K22" s="56">
        <f>VLOOKUP($H$22,'[64]대우사급 입고현황'!$D$3:$AL$31,K1,FALSE)</f>
        <v>0</v>
      </c>
      <c r="L22" s="56">
        <f>VLOOKUP($H$22,'[64]대우사급 입고현황'!$D$3:$AL$31,L1,FALSE)</f>
        <v>0</v>
      </c>
      <c r="M22" s="56">
        <f>VLOOKUP($H$22,'[64]대우사급 입고현황'!$D$3:$AL$31,M1,FALSE)</f>
        <v>0</v>
      </c>
      <c r="N22" s="56">
        <f>VLOOKUP($H$22,'[64]대우사급 입고현황'!$D$3:$AL$31,N1,FALSE)</f>
        <v>0</v>
      </c>
      <c r="O22" s="56">
        <f>VLOOKUP($H$22,'[64]대우사급 입고현황'!$D$3:$AL$31,O1,FALSE)</f>
        <v>0</v>
      </c>
      <c r="P22" s="56">
        <f>VLOOKUP($H$22,'[64]대우사급 입고현황'!$D$3:$AL$31,P1,FALSE)</f>
        <v>0</v>
      </c>
      <c r="Q22" s="56">
        <f>VLOOKUP($H$22,'[64]대우사급 입고현황'!$D$3:$AL$31,Q1,FALSE)</f>
        <v>0</v>
      </c>
      <c r="R22" s="56">
        <f>VLOOKUP($H$22,'[64]대우사급 입고현황'!$D$3:$AL$31,R1,FALSE)</f>
        <v>0</v>
      </c>
      <c r="S22" s="56">
        <f>VLOOKUP($H$22,'[64]대우사급 입고현황'!$D$3:$AL$31,S1,FALSE)</f>
        <v>0</v>
      </c>
      <c r="T22" s="56">
        <f>VLOOKUP($H$22,'[64]대우사급 입고현황'!$D$3:$AL$31,T1,FALSE)</f>
        <v>0</v>
      </c>
      <c r="U22" s="56">
        <f>VLOOKUP($H$22,'[64]대우사급 입고현황'!$D$3:$AL$31,U1,FALSE)</f>
        <v>0</v>
      </c>
      <c r="V22" s="56">
        <f>VLOOKUP($H$22,'[64]대우사급 입고현황'!$D$3:$AL$31,V1,FALSE)</f>
        <v>0</v>
      </c>
      <c r="W22" s="56">
        <f>VLOOKUP($H$22,'[64]대우사급 입고현황'!$D$3:$AL$31,W1,FALSE)</f>
        <v>0</v>
      </c>
      <c r="X22" s="56">
        <f>VLOOKUP($H$22,'[64]대우사급 입고현황'!$D$3:$AL$31,X1,FALSE)</f>
        <v>0</v>
      </c>
      <c r="Y22" s="56">
        <f>VLOOKUP($H$22,'[64]대우사급 입고현황'!$D$3:$AL$31,Y1,FALSE)</f>
        <v>0</v>
      </c>
      <c r="Z22" s="56">
        <f>VLOOKUP($H$22,'[64]대우사급 입고현황'!$D$3:$AL$31,Z1,FALSE)</f>
        <v>0</v>
      </c>
      <c r="AA22" s="56">
        <f>VLOOKUP($H$22,'[64]대우사급 입고현황'!$D$3:$AL$31,AA1,FALSE)</f>
        <v>0</v>
      </c>
      <c r="AB22" s="56">
        <f>VLOOKUP($H$22,'[64]대우사급 입고현황'!$D$3:$AL$31,AB1,FALSE)</f>
        <v>0</v>
      </c>
      <c r="AC22" s="56">
        <f>VLOOKUP($H$22,'[64]대우사급 입고현황'!$D$3:$AL$31,AC1,FALSE)</f>
        <v>0</v>
      </c>
      <c r="AD22" s="56">
        <f>VLOOKUP($H$22,'[64]대우사급 입고현황'!$D$3:$AL$31,AD1,FALSE)</f>
        <v>0</v>
      </c>
      <c r="AE22" s="56">
        <f>VLOOKUP($H$22,'[64]대우사급 입고현황'!$D$3:$AL$31,AE1,FALSE)</f>
        <v>0</v>
      </c>
      <c r="AF22" s="56">
        <f>VLOOKUP($H$22,'[64]대우사급 입고현황'!$D$3:$AL$31,AF1,FALSE)</f>
        <v>0</v>
      </c>
      <c r="AG22" s="56">
        <f>VLOOKUP($H$22,'[64]대우사급 입고현황'!$D$3:$AL$31,AG1,FALSE)</f>
        <v>0</v>
      </c>
      <c r="AH22" s="56">
        <f>VLOOKUP($H$22,'[64]대우사급 입고현황'!$D$3:$AL$31,AH1,FALSE)</f>
        <v>0</v>
      </c>
      <c r="AI22" s="56">
        <f>VLOOKUP($H$22,'[64]대우사급 입고현황'!$D$3:$AL$31,AI1,FALSE)</f>
        <v>0</v>
      </c>
      <c r="AJ22" s="56">
        <f>VLOOKUP($H$22,'[64]대우사급 입고현황'!$D$3:$AL$31,AJ1,FALSE)</f>
        <v>0</v>
      </c>
      <c r="AK22" s="56">
        <f>VLOOKUP($H$22,'[64]대우사급 입고현황'!$D$3:$AL$31,AK1,FALSE)</f>
        <v>0</v>
      </c>
      <c r="AL22" s="56">
        <f>VLOOKUP($H$22,'[64]대우사급 입고현황'!$D$3:$AL$31,AL1,FALSE)</f>
        <v>0</v>
      </c>
      <c r="AM22" s="56">
        <f>VLOOKUP($H$22,'[64]대우사급 입고현황'!$D$3:$AL$31,AM1,FALSE)</f>
        <v>0</v>
      </c>
      <c r="AN22" s="56">
        <f>VLOOKUP($H$22,'[64]대우사급 입고현황'!$D$3:$AL$31,AN1,FALSE)</f>
        <v>0</v>
      </c>
      <c r="AO22" s="56">
        <f>VLOOKUP($H$22,'[64]대우사급 입고현황'!$D$3:$AL$31,AO1,FALSE)</f>
        <v>0</v>
      </c>
      <c r="AP22" s="19"/>
      <c r="AQ22" s="56">
        <f>$J$22*K22</f>
        <v>0</v>
      </c>
      <c r="AR22" s="56">
        <f t="shared" ref="AR22:BU22" si="21">$J$22*L22</f>
        <v>0</v>
      </c>
      <c r="AS22" s="56">
        <f t="shared" si="21"/>
        <v>0</v>
      </c>
      <c r="AT22" s="56">
        <f t="shared" si="21"/>
        <v>0</v>
      </c>
      <c r="AU22" s="56">
        <f t="shared" si="21"/>
        <v>0</v>
      </c>
      <c r="AV22" s="56">
        <f t="shared" si="21"/>
        <v>0</v>
      </c>
      <c r="AW22" s="56">
        <f t="shared" si="21"/>
        <v>0</v>
      </c>
      <c r="AX22" s="56">
        <f t="shared" si="21"/>
        <v>0</v>
      </c>
      <c r="AY22" s="56">
        <f t="shared" si="21"/>
        <v>0</v>
      </c>
      <c r="AZ22" s="56">
        <f t="shared" si="21"/>
        <v>0</v>
      </c>
      <c r="BA22" s="56">
        <f t="shared" si="21"/>
        <v>0</v>
      </c>
      <c r="BB22" s="56">
        <f t="shared" si="21"/>
        <v>0</v>
      </c>
      <c r="BC22" s="56">
        <f t="shared" si="21"/>
        <v>0</v>
      </c>
      <c r="BD22" s="56">
        <f t="shared" si="21"/>
        <v>0</v>
      </c>
      <c r="BE22" s="56">
        <f t="shared" si="21"/>
        <v>0</v>
      </c>
      <c r="BF22" s="56">
        <f t="shared" si="21"/>
        <v>0</v>
      </c>
      <c r="BG22" s="56">
        <f t="shared" si="21"/>
        <v>0</v>
      </c>
      <c r="BH22" s="56">
        <f t="shared" si="21"/>
        <v>0</v>
      </c>
      <c r="BI22" s="56">
        <f t="shared" si="21"/>
        <v>0</v>
      </c>
      <c r="BJ22" s="56">
        <f t="shared" si="21"/>
        <v>0</v>
      </c>
      <c r="BK22" s="56">
        <f t="shared" si="21"/>
        <v>0</v>
      </c>
      <c r="BL22" s="56">
        <f t="shared" si="21"/>
        <v>0</v>
      </c>
      <c r="BM22" s="56">
        <f t="shared" si="21"/>
        <v>0</v>
      </c>
      <c r="BN22" s="56">
        <f t="shared" si="21"/>
        <v>0</v>
      </c>
      <c r="BO22" s="56">
        <f t="shared" si="21"/>
        <v>0</v>
      </c>
      <c r="BP22" s="56">
        <f t="shared" si="21"/>
        <v>0</v>
      </c>
      <c r="BQ22" s="56">
        <f t="shared" si="21"/>
        <v>0</v>
      </c>
      <c r="BR22" s="56">
        <f t="shared" si="21"/>
        <v>0</v>
      </c>
      <c r="BS22" s="56">
        <f t="shared" si="21"/>
        <v>0</v>
      </c>
      <c r="BT22" s="56">
        <f t="shared" si="21"/>
        <v>0</v>
      </c>
      <c r="BU22" s="56">
        <f t="shared" si="21"/>
        <v>0</v>
      </c>
      <c r="BV22" s="56">
        <f t="shared" si="2"/>
        <v>0</v>
      </c>
    </row>
    <row r="23" spans="1:74" s="22" customFormat="1" ht="50.1" customHeight="1">
      <c r="A23" s="33"/>
      <c r="B23" s="33" t="s">
        <v>1282</v>
      </c>
      <c r="C23" s="512" t="s">
        <v>1339</v>
      </c>
      <c r="D23" s="43" t="s">
        <v>729</v>
      </c>
      <c r="E23" s="43">
        <f t="shared" si="3"/>
        <v>20</v>
      </c>
      <c r="F23" s="43" t="s">
        <v>247</v>
      </c>
      <c r="G23" s="44" t="s">
        <v>435</v>
      </c>
      <c r="H23" s="45" t="s">
        <v>250</v>
      </c>
      <c r="I23" s="52" t="s">
        <v>251</v>
      </c>
      <c r="J23" s="82">
        <f>VLOOKUP(H23,'[63]1월단가'!A:B,$J$1,0)</f>
        <v>60</v>
      </c>
      <c r="K23" s="56">
        <f>VLOOKUP($H$23,'[64]대우사급 입고현황'!$D$3:$AL$31,K1,FALSE)</f>
        <v>0</v>
      </c>
      <c r="L23" s="56">
        <f>VLOOKUP($H$23,'[64]대우사급 입고현황'!$D$3:$AL$31,L1,FALSE)</f>
        <v>0</v>
      </c>
      <c r="M23" s="56">
        <f>VLOOKUP($H$23,'[64]대우사급 입고현황'!$D$3:$AL$31,M1,FALSE)</f>
        <v>0</v>
      </c>
      <c r="N23" s="56">
        <f>VLOOKUP($H$23,'[64]대우사급 입고현황'!$D$3:$AL$31,N1,FALSE)</f>
        <v>0</v>
      </c>
      <c r="O23" s="56">
        <f>VLOOKUP($H$23,'[64]대우사급 입고현황'!$D$3:$AL$31,O1,FALSE)</f>
        <v>0</v>
      </c>
      <c r="P23" s="56">
        <f>VLOOKUP($H$23,'[64]대우사급 입고현황'!$D$3:$AL$31,P1,FALSE)</f>
        <v>0</v>
      </c>
      <c r="Q23" s="56">
        <f>VLOOKUP($H$23,'[64]대우사급 입고현황'!$D$3:$AL$31,Q1,FALSE)</f>
        <v>0</v>
      </c>
      <c r="R23" s="56">
        <f>VLOOKUP($H$23,'[64]대우사급 입고현황'!$D$3:$AL$31,R1,FALSE)</f>
        <v>0</v>
      </c>
      <c r="S23" s="56">
        <f>VLOOKUP($H$23,'[64]대우사급 입고현황'!$D$3:$AL$31,S1,FALSE)</f>
        <v>0</v>
      </c>
      <c r="T23" s="56">
        <f>VLOOKUP($H$23,'[64]대우사급 입고현황'!$D$3:$AL$31,T1,FALSE)</f>
        <v>0</v>
      </c>
      <c r="U23" s="56">
        <f>VLOOKUP($H$23,'[64]대우사급 입고현황'!$D$3:$AL$31,U1,FALSE)</f>
        <v>0</v>
      </c>
      <c r="V23" s="56">
        <f>VLOOKUP($H$23,'[64]대우사급 입고현황'!$D$3:$AL$31,V1,FALSE)</f>
        <v>0</v>
      </c>
      <c r="W23" s="56">
        <f>VLOOKUP($H$23,'[64]대우사급 입고현황'!$D$3:$AL$31,W1,FALSE)</f>
        <v>0</v>
      </c>
      <c r="X23" s="56">
        <f>VLOOKUP($H$23,'[64]대우사급 입고현황'!$D$3:$AL$31,X1,FALSE)</f>
        <v>0</v>
      </c>
      <c r="Y23" s="56">
        <f>VLOOKUP($H$23,'[64]대우사급 입고현황'!$D$3:$AL$31,Y1,FALSE)</f>
        <v>0</v>
      </c>
      <c r="Z23" s="56">
        <f>VLOOKUP($H$23,'[64]대우사급 입고현황'!$D$3:$AL$31,Z1,FALSE)</f>
        <v>0</v>
      </c>
      <c r="AA23" s="56">
        <f>VLOOKUP($H$23,'[64]대우사급 입고현황'!$D$3:$AL$31,AA1,FALSE)</f>
        <v>0</v>
      </c>
      <c r="AB23" s="56">
        <f>VLOOKUP($H$23,'[64]대우사급 입고현황'!$D$3:$AL$31,AB1,FALSE)</f>
        <v>0</v>
      </c>
      <c r="AC23" s="56">
        <f>VLOOKUP($H$23,'[64]대우사급 입고현황'!$D$3:$AL$31,AC1,FALSE)</f>
        <v>0</v>
      </c>
      <c r="AD23" s="56">
        <f>VLOOKUP($H$23,'[64]대우사급 입고현황'!$D$3:$AL$31,AD1,FALSE)</f>
        <v>0</v>
      </c>
      <c r="AE23" s="56">
        <f>VLOOKUP($H$23,'[64]대우사급 입고현황'!$D$3:$AL$31,AE1,FALSE)</f>
        <v>0</v>
      </c>
      <c r="AF23" s="56">
        <f>VLOOKUP($H$23,'[64]대우사급 입고현황'!$D$3:$AL$31,AF1,FALSE)</f>
        <v>0</v>
      </c>
      <c r="AG23" s="56">
        <f>VLOOKUP($H$23,'[64]대우사급 입고현황'!$D$3:$AL$31,AG1,FALSE)</f>
        <v>0</v>
      </c>
      <c r="AH23" s="56">
        <f>VLOOKUP($H$23,'[64]대우사급 입고현황'!$D$3:$AL$31,AH1,FALSE)</f>
        <v>0</v>
      </c>
      <c r="AI23" s="56">
        <f>VLOOKUP($H$23,'[64]대우사급 입고현황'!$D$3:$AL$31,AI1,FALSE)</f>
        <v>0</v>
      </c>
      <c r="AJ23" s="56">
        <f>VLOOKUP($H$23,'[64]대우사급 입고현황'!$D$3:$AL$31,AJ1,FALSE)</f>
        <v>0</v>
      </c>
      <c r="AK23" s="56">
        <f>VLOOKUP($H$23,'[64]대우사급 입고현황'!$D$3:$AL$31,AK1,FALSE)</f>
        <v>0</v>
      </c>
      <c r="AL23" s="56">
        <f>VLOOKUP($H$23,'[64]대우사급 입고현황'!$D$3:$AL$31,AL1,FALSE)</f>
        <v>0</v>
      </c>
      <c r="AM23" s="56">
        <f>VLOOKUP($H$23,'[64]대우사급 입고현황'!$D$3:$AL$31,AM1,FALSE)</f>
        <v>0</v>
      </c>
      <c r="AN23" s="56">
        <f>VLOOKUP($H$23,'[64]대우사급 입고현황'!$D$3:$AL$31,AN1,FALSE)</f>
        <v>0</v>
      </c>
      <c r="AO23" s="56">
        <f>VLOOKUP($H$23,'[64]대우사급 입고현황'!$D$3:$AL$31,AO1,FALSE)</f>
        <v>0</v>
      </c>
      <c r="AP23" s="19"/>
      <c r="AQ23" s="56">
        <f>$J$23*K23</f>
        <v>0</v>
      </c>
      <c r="AR23" s="56">
        <f t="shared" ref="AR23:BU23" si="22">$J$23*L23</f>
        <v>0</v>
      </c>
      <c r="AS23" s="56">
        <f t="shared" si="22"/>
        <v>0</v>
      </c>
      <c r="AT23" s="56">
        <f t="shared" si="22"/>
        <v>0</v>
      </c>
      <c r="AU23" s="56">
        <f t="shared" si="22"/>
        <v>0</v>
      </c>
      <c r="AV23" s="56">
        <f t="shared" si="22"/>
        <v>0</v>
      </c>
      <c r="AW23" s="56">
        <f t="shared" si="22"/>
        <v>0</v>
      </c>
      <c r="AX23" s="56">
        <f t="shared" si="22"/>
        <v>0</v>
      </c>
      <c r="AY23" s="56">
        <f t="shared" si="22"/>
        <v>0</v>
      </c>
      <c r="AZ23" s="56">
        <f t="shared" si="22"/>
        <v>0</v>
      </c>
      <c r="BA23" s="56">
        <f t="shared" si="22"/>
        <v>0</v>
      </c>
      <c r="BB23" s="56">
        <f t="shared" si="22"/>
        <v>0</v>
      </c>
      <c r="BC23" s="56">
        <f t="shared" si="22"/>
        <v>0</v>
      </c>
      <c r="BD23" s="56">
        <f t="shared" si="22"/>
        <v>0</v>
      </c>
      <c r="BE23" s="56">
        <f t="shared" si="22"/>
        <v>0</v>
      </c>
      <c r="BF23" s="56">
        <f t="shared" si="22"/>
        <v>0</v>
      </c>
      <c r="BG23" s="56">
        <f t="shared" si="22"/>
        <v>0</v>
      </c>
      <c r="BH23" s="56">
        <f t="shared" si="22"/>
        <v>0</v>
      </c>
      <c r="BI23" s="56">
        <f t="shared" si="22"/>
        <v>0</v>
      </c>
      <c r="BJ23" s="56">
        <f t="shared" si="22"/>
        <v>0</v>
      </c>
      <c r="BK23" s="56">
        <f t="shared" si="22"/>
        <v>0</v>
      </c>
      <c r="BL23" s="56">
        <f t="shared" si="22"/>
        <v>0</v>
      </c>
      <c r="BM23" s="56">
        <f t="shared" si="22"/>
        <v>0</v>
      </c>
      <c r="BN23" s="56">
        <f t="shared" si="22"/>
        <v>0</v>
      </c>
      <c r="BO23" s="56">
        <f t="shared" si="22"/>
        <v>0</v>
      </c>
      <c r="BP23" s="56">
        <f t="shared" si="22"/>
        <v>0</v>
      </c>
      <c r="BQ23" s="56">
        <f t="shared" si="22"/>
        <v>0</v>
      </c>
      <c r="BR23" s="56">
        <f t="shared" si="22"/>
        <v>0</v>
      </c>
      <c r="BS23" s="56">
        <f t="shared" si="22"/>
        <v>0</v>
      </c>
      <c r="BT23" s="56">
        <f t="shared" si="22"/>
        <v>0</v>
      </c>
      <c r="BU23" s="56">
        <f t="shared" si="22"/>
        <v>0</v>
      </c>
      <c r="BV23" s="56">
        <f t="shared" si="2"/>
        <v>0</v>
      </c>
    </row>
    <row r="24" spans="1:74" s="22" customFormat="1" ht="50.1" customHeight="1">
      <c r="A24" s="33"/>
      <c r="B24" s="33" t="s">
        <v>1282</v>
      </c>
      <c r="C24" s="512" t="s">
        <v>1339</v>
      </c>
      <c r="D24" s="43" t="s">
        <v>729</v>
      </c>
      <c r="E24" s="43">
        <f t="shared" si="3"/>
        <v>21</v>
      </c>
      <c r="F24" s="43" t="s">
        <v>252</v>
      </c>
      <c r="G24" s="44" t="s">
        <v>435</v>
      </c>
      <c r="H24" s="45" t="s">
        <v>391</v>
      </c>
      <c r="I24" s="52" t="s">
        <v>253</v>
      </c>
      <c r="J24" s="82">
        <f>VLOOKUP(H24,'[63]1월단가'!A:B,$J$1,0)</f>
        <v>421.3</v>
      </c>
      <c r="K24" s="56">
        <f>VLOOKUP($H$24,'[64]대우사급 입고현황'!$D$3:$AL$31,K1,FALSE)</f>
        <v>0</v>
      </c>
      <c r="L24" s="56">
        <f>VLOOKUP($H$24,'[64]대우사급 입고현황'!$D$3:$AL$31,L1,FALSE)</f>
        <v>0</v>
      </c>
      <c r="M24" s="56">
        <f>VLOOKUP($H$24,'[64]대우사급 입고현황'!$D$3:$AL$31,M1,FALSE)</f>
        <v>0</v>
      </c>
      <c r="N24" s="56">
        <f>VLOOKUP($H$24,'[64]대우사급 입고현황'!$D$3:$AL$31,N1,FALSE)</f>
        <v>0</v>
      </c>
      <c r="O24" s="56">
        <f>VLOOKUP($H$24,'[64]대우사급 입고현황'!$D$3:$AL$31,O1,FALSE)</f>
        <v>0</v>
      </c>
      <c r="P24" s="56">
        <f>VLOOKUP($H$24,'[64]대우사급 입고현황'!$D$3:$AL$31,P1,FALSE)</f>
        <v>0</v>
      </c>
      <c r="Q24" s="56">
        <f>VLOOKUP($H$24,'[64]대우사급 입고현황'!$D$3:$AL$31,Q1,FALSE)</f>
        <v>0</v>
      </c>
      <c r="R24" s="56">
        <f>VLOOKUP($H$24,'[64]대우사급 입고현황'!$D$3:$AL$31,R1,FALSE)</f>
        <v>0</v>
      </c>
      <c r="S24" s="56">
        <f>VLOOKUP($H$24,'[64]대우사급 입고현황'!$D$3:$AL$31,S1,FALSE)</f>
        <v>0</v>
      </c>
      <c r="T24" s="56">
        <f>VLOOKUP($H$24,'[64]대우사급 입고현황'!$D$3:$AL$31,T1,FALSE)</f>
        <v>0</v>
      </c>
      <c r="U24" s="56">
        <f>VLOOKUP($H$24,'[64]대우사급 입고현황'!$D$3:$AL$31,U1,FALSE)</f>
        <v>0</v>
      </c>
      <c r="V24" s="56">
        <f>VLOOKUP($H$24,'[64]대우사급 입고현황'!$D$3:$AL$31,V1,FALSE)</f>
        <v>0</v>
      </c>
      <c r="W24" s="56">
        <f>VLOOKUP($H$24,'[64]대우사급 입고현황'!$D$3:$AL$31,W1,FALSE)</f>
        <v>0</v>
      </c>
      <c r="X24" s="56">
        <f>VLOOKUP($H$24,'[64]대우사급 입고현황'!$D$3:$AL$31,X1,FALSE)</f>
        <v>0</v>
      </c>
      <c r="Y24" s="56">
        <f>VLOOKUP($H$24,'[64]대우사급 입고현황'!$D$3:$AL$31,Y1,FALSE)</f>
        <v>0</v>
      </c>
      <c r="Z24" s="56">
        <f>VLOOKUP($H$24,'[64]대우사급 입고현황'!$D$3:$AL$31,Z1,FALSE)</f>
        <v>0</v>
      </c>
      <c r="AA24" s="56">
        <f>VLOOKUP($H$24,'[64]대우사급 입고현황'!$D$3:$AL$31,AA1,FALSE)</f>
        <v>0</v>
      </c>
      <c r="AB24" s="56">
        <f>VLOOKUP($H$24,'[64]대우사급 입고현황'!$D$3:$AL$31,AB1,FALSE)</f>
        <v>2250</v>
      </c>
      <c r="AC24" s="56">
        <f>VLOOKUP($H$24,'[64]대우사급 입고현황'!$D$3:$AL$31,AC1,FALSE)</f>
        <v>0</v>
      </c>
      <c r="AD24" s="56">
        <f>VLOOKUP($H$24,'[64]대우사급 입고현황'!$D$3:$AL$31,AD1,FALSE)</f>
        <v>0</v>
      </c>
      <c r="AE24" s="56">
        <f>VLOOKUP($H$24,'[64]대우사급 입고현황'!$D$3:$AL$31,AE1,FALSE)</f>
        <v>0</v>
      </c>
      <c r="AF24" s="56">
        <f>VLOOKUP($H$24,'[64]대우사급 입고현황'!$D$3:$AL$31,AF1,FALSE)</f>
        <v>0</v>
      </c>
      <c r="AG24" s="56">
        <f>VLOOKUP($H$24,'[64]대우사급 입고현황'!$D$3:$AL$31,AG1,FALSE)</f>
        <v>0</v>
      </c>
      <c r="AH24" s="56">
        <f>VLOOKUP($H$24,'[64]대우사급 입고현황'!$D$3:$AL$31,AH1,FALSE)</f>
        <v>0</v>
      </c>
      <c r="AI24" s="56">
        <f>VLOOKUP($H$24,'[64]대우사급 입고현황'!$D$3:$AL$31,AI1,FALSE)</f>
        <v>0</v>
      </c>
      <c r="AJ24" s="56">
        <f>VLOOKUP($H$24,'[64]대우사급 입고현황'!$D$3:$AL$31,AJ1,FALSE)</f>
        <v>0</v>
      </c>
      <c r="AK24" s="56">
        <f>VLOOKUP($H$24,'[64]대우사급 입고현황'!$D$3:$AL$31,AK1,FALSE)</f>
        <v>0</v>
      </c>
      <c r="AL24" s="56">
        <f>VLOOKUP($H$24,'[64]대우사급 입고현황'!$D$3:$AL$31,AL1,FALSE)</f>
        <v>0</v>
      </c>
      <c r="AM24" s="56">
        <f>VLOOKUP($H$24,'[64]대우사급 입고현황'!$D$3:$AL$31,AM1,FALSE)</f>
        <v>0</v>
      </c>
      <c r="AN24" s="56">
        <f>VLOOKUP($H$24,'[64]대우사급 입고현황'!$D$3:$AL$31,AN1,FALSE)</f>
        <v>0</v>
      </c>
      <c r="AO24" s="56">
        <f>VLOOKUP($H$24,'[64]대우사급 입고현황'!$D$3:$AL$31,AO1,FALSE)</f>
        <v>0</v>
      </c>
      <c r="AP24" s="19"/>
      <c r="AQ24" s="56">
        <f>$J$24*K24</f>
        <v>0</v>
      </c>
      <c r="AR24" s="56">
        <f t="shared" ref="AR24:BU24" si="23">$J$24*L24</f>
        <v>0</v>
      </c>
      <c r="AS24" s="56">
        <f t="shared" si="23"/>
        <v>0</v>
      </c>
      <c r="AT24" s="56">
        <f t="shared" si="23"/>
        <v>0</v>
      </c>
      <c r="AU24" s="56">
        <f t="shared" si="23"/>
        <v>0</v>
      </c>
      <c r="AV24" s="56">
        <f t="shared" si="23"/>
        <v>0</v>
      </c>
      <c r="AW24" s="56">
        <f t="shared" si="23"/>
        <v>0</v>
      </c>
      <c r="AX24" s="56">
        <f t="shared" si="23"/>
        <v>0</v>
      </c>
      <c r="AY24" s="56">
        <f t="shared" si="23"/>
        <v>0</v>
      </c>
      <c r="AZ24" s="56">
        <f t="shared" si="23"/>
        <v>0</v>
      </c>
      <c r="BA24" s="56">
        <f t="shared" si="23"/>
        <v>0</v>
      </c>
      <c r="BB24" s="56">
        <f t="shared" si="23"/>
        <v>0</v>
      </c>
      <c r="BC24" s="56">
        <f t="shared" si="23"/>
        <v>0</v>
      </c>
      <c r="BD24" s="56">
        <f t="shared" si="23"/>
        <v>0</v>
      </c>
      <c r="BE24" s="56">
        <f t="shared" si="23"/>
        <v>0</v>
      </c>
      <c r="BF24" s="56">
        <f t="shared" si="23"/>
        <v>0</v>
      </c>
      <c r="BG24" s="56">
        <f t="shared" si="23"/>
        <v>0</v>
      </c>
      <c r="BH24" s="56">
        <f t="shared" si="23"/>
        <v>947925</v>
      </c>
      <c r="BI24" s="56">
        <f t="shared" si="23"/>
        <v>0</v>
      </c>
      <c r="BJ24" s="56">
        <f t="shared" si="23"/>
        <v>0</v>
      </c>
      <c r="BK24" s="56">
        <f t="shared" si="23"/>
        <v>0</v>
      </c>
      <c r="BL24" s="56">
        <f t="shared" si="23"/>
        <v>0</v>
      </c>
      <c r="BM24" s="56">
        <f t="shared" si="23"/>
        <v>0</v>
      </c>
      <c r="BN24" s="56">
        <f t="shared" si="23"/>
        <v>0</v>
      </c>
      <c r="BO24" s="56">
        <f t="shared" si="23"/>
        <v>0</v>
      </c>
      <c r="BP24" s="56">
        <f t="shared" si="23"/>
        <v>0</v>
      </c>
      <c r="BQ24" s="56">
        <f t="shared" si="23"/>
        <v>0</v>
      </c>
      <c r="BR24" s="56">
        <f t="shared" si="23"/>
        <v>0</v>
      </c>
      <c r="BS24" s="56">
        <f t="shared" si="23"/>
        <v>0</v>
      </c>
      <c r="BT24" s="56">
        <f t="shared" si="23"/>
        <v>0</v>
      </c>
      <c r="BU24" s="56">
        <f t="shared" si="23"/>
        <v>0</v>
      </c>
      <c r="BV24" s="56">
        <f t="shared" si="2"/>
        <v>947925</v>
      </c>
    </row>
    <row r="25" spans="1:74" s="22" customFormat="1" ht="50.1" customHeight="1">
      <c r="A25" s="33"/>
      <c r="B25" s="33" t="s">
        <v>1282</v>
      </c>
      <c r="C25" s="512" t="s">
        <v>1339</v>
      </c>
      <c r="D25" s="43" t="s">
        <v>729</v>
      </c>
      <c r="E25" s="43">
        <f t="shared" si="3"/>
        <v>22</v>
      </c>
      <c r="F25" s="43" t="s">
        <v>44</v>
      </c>
      <c r="G25" s="44" t="s">
        <v>435</v>
      </c>
      <c r="H25" s="45" t="s">
        <v>390</v>
      </c>
      <c r="I25" s="52" t="s">
        <v>254</v>
      </c>
      <c r="J25" s="82">
        <f>VLOOKUP(H25,'[63]1월단가'!A:B,$J$1,0)</f>
        <v>4726</v>
      </c>
      <c r="K25" s="56">
        <f>VLOOKUP($H$25,'[64]대우사급 입고현황'!$D$3:$AL$31,K1,FALSE)</f>
        <v>0</v>
      </c>
      <c r="L25" s="56">
        <f>VLOOKUP($H$25,'[64]대우사급 입고현황'!$D$3:$AL$31,L1,FALSE)</f>
        <v>0</v>
      </c>
      <c r="M25" s="56">
        <f>VLOOKUP($H$25,'[64]대우사급 입고현황'!$D$3:$AL$31,M1,FALSE)</f>
        <v>0</v>
      </c>
      <c r="N25" s="56">
        <f>VLOOKUP($H$25,'[64]대우사급 입고현황'!$D$3:$AL$31,N1,FALSE)</f>
        <v>0</v>
      </c>
      <c r="O25" s="56">
        <f>VLOOKUP($H$25,'[64]대우사급 입고현황'!$D$3:$AL$31,O1,FALSE)</f>
        <v>0</v>
      </c>
      <c r="P25" s="56">
        <f>VLOOKUP($H$25,'[64]대우사급 입고현황'!$D$3:$AL$31,P1,FALSE)</f>
        <v>0</v>
      </c>
      <c r="Q25" s="56">
        <f>VLOOKUP($H$25,'[64]대우사급 입고현황'!$D$3:$AL$31,Q1,FALSE)</f>
        <v>0</v>
      </c>
      <c r="R25" s="56">
        <f>VLOOKUP($H$25,'[64]대우사급 입고현황'!$D$3:$AL$31,R1,FALSE)</f>
        <v>400</v>
      </c>
      <c r="S25" s="56">
        <f>VLOOKUP($H$25,'[64]대우사급 입고현황'!$D$3:$AL$31,S1,FALSE)</f>
        <v>0</v>
      </c>
      <c r="T25" s="56">
        <f>VLOOKUP($H$25,'[64]대우사급 입고현황'!$D$3:$AL$31,T1,FALSE)</f>
        <v>0</v>
      </c>
      <c r="U25" s="56">
        <f>VLOOKUP($H$25,'[64]대우사급 입고현황'!$D$3:$AL$31,U1,FALSE)</f>
        <v>0</v>
      </c>
      <c r="V25" s="56">
        <f>VLOOKUP($H$25,'[64]대우사급 입고현황'!$D$3:$AL$31,V1,FALSE)</f>
        <v>0</v>
      </c>
      <c r="W25" s="56">
        <f>VLOOKUP($H$25,'[64]대우사급 입고현황'!$D$3:$AL$31,W1,FALSE)</f>
        <v>0</v>
      </c>
      <c r="X25" s="56">
        <f>VLOOKUP($H$25,'[64]대우사급 입고현황'!$D$3:$AL$31,X1,FALSE)</f>
        <v>0</v>
      </c>
      <c r="Y25" s="56">
        <f>VLOOKUP($H$25,'[64]대우사급 입고현황'!$D$3:$AL$31,Y1,FALSE)</f>
        <v>0</v>
      </c>
      <c r="Z25" s="56">
        <f>VLOOKUP($H$25,'[64]대우사급 입고현황'!$D$3:$AL$31,Z1,FALSE)</f>
        <v>0</v>
      </c>
      <c r="AA25" s="56">
        <f>VLOOKUP($H$25,'[64]대우사급 입고현황'!$D$3:$AL$31,AA1,FALSE)</f>
        <v>0</v>
      </c>
      <c r="AB25" s="56">
        <f>VLOOKUP($H$25,'[64]대우사급 입고현황'!$D$3:$AL$31,AB1,FALSE)</f>
        <v>0</v>
      </c>
      <c r="AC25" s="56">
        <f>VLOOKUP($H$25,'[64]대우사급 입고현황'!$D$3:$AL$31,AC1,FALSE)</f>
        <v>0</v>
      </c>
      <c r="AD25" s="56">
        <f>VLOOKUP($H$25,'[64]대우사급 입고현황'!$D$3:$AL$31,AD1,FALSE)</f>
        <v>0</v>
      </c>
      <c r="AE25" s="56">
        <f>VLOOKUP($H$25,'[64]대우사급 입고현황'!$D$3:$AL$31,AE1,FALSE)</f>
        <v>0</v>
      </c>
      <c r="AF25" s="56">
        <f>VLOOKUP($H$25,'[64]대우사급 입고현황'!$D$3:$AL$31,AF1,FALSE)</f>
        <v>0</v>
      </c>
      <c r="AG25" s="56">
        <f>VLOOKUP($H$25,'[64]대우사급 입고현황'!$D$3:$AL$31,AG1,FALSE)</f>
        <v>0</v>
      </c>
      <c r="AH25" s="56">
        <f>VLOOKUP($H$25,'[64]대우사급 입고현황'!$D$3:$AL$31,AH1,FALSE)</f>
        <v>0</v>
      </c>
      <c r="AI25" s="56">
        <f>VLOOKUP($H$25,'[64]대우사급 입고현황'!$D$3:$AL$31,AI1,FALSE)</f>
        <v>0</v>
      </c>
      <c r="AJ25" s="56">
        <f>VLOOKUP($H$25,'[64]대우사급 입고현황'!$D$3:$AL$31,AJ1,FALSE)</f>
        <v>0</v>
      </c>
      <c r="AK25" s="56">
        <f>VLOOKUP($H$25,'[64]대우사급 입고현황'!$D$3:$AL$31,AK1,FALSE)</f>
        <v>0</v>
      </c>
      <c r="AL25" s="56">
        <f>VLOOKUP($H$25,'[64]대우사급 입고현황'!$D$3:$AL$31,AL1,FALSE)</f>
        <v>0</v>
      </c>
      <c r="AM25" s="56">
        <f>VLOOKUP($H$25,'[64]대우사급 입고현황'!$D$3:$AL$31,AM1,FALSE)</f>
        <v>0</v>
      </c>
      <c r="AN25" s="56">
        <f>VLOOKUP($H$25,'[64]대우사급 입고현황'!$D$3:$AL$31,AN1,FALSE)</f>
        <v>0</v>
      </c>
      <c r="AO25" s="56">
        <f>VLOOKUP($H$25,'[64]대우사급 입고현황'!$D$3:$AL$31,AO1,FALSE)</f>
        <v>0</v>
      </c>
      <c r="AP25" s="19"/>
      <c r="AQ25" s="56">
        <f>$J$25*K25</f>
        <v>0</v>
      </c>
      <c r="AR25" s="56">
        <f t="shared" ref="AR25:BU25" si="24">$J$25*L25</f>
        <v>0</v>
      </c>
      <c r="AS25" s="56">
        <f t="shared" si="24"/>
        <v>0</v>
      </c>
      <c r="AT25" s="56">
        <f t="shared" si="24"/>
        <v>0</v>
      </c>
      <c r="AU25" s="56">
        <f t="shared" si="24"/>
        <v>0</v>
      </c>
      <c r="AV25" s="56">
        <f t="shared" si="24"/>
        <v>0</v>
      </c>
      <c r="AW25" s="56">
        <f t="shared" si="24"/>
        <v>0</v>
      </c>
      <c r="AX25" s="56">
        <f t="shared" si="24"/>
        <v>1890400</v>
      </c>
      <c r="AY25" s="56">
        <f t="shared" si="24"/>
        <v>0</v>
      </c>
      <c r="AZ25" s="56">
        <f t="shared" si="24"/>
        <v>0</v>
      </c>
      <c r="BA25" s="56">
        <f t="shared" si="24"/>
        <v>0</v>
      </c>
      <c r="BB25" s="56">
        <f t="shared" si="24"/>
        <v>0</v>
      </c>
      <c r="BC25" s="56">
        <f t="shared" si="24"/>
        <v>0</v>
      </c>
      <c r="BD25" s="56">
        <f t="shared" si="24"/>
        <v>0</v>
      </c>
      <c r="BE25" s="56">
        <f t="shared" si="24"/>
        <v>0</v>
      </c>
      <c r="BF25" s="56">
        <f t="shared" si="24"/>
        <v>0</v>
      </c>
      <c r="BG25" s="56">
        <f t="shared" si="24"/>
        <v>0</v>
      </c>
      <c r="BH25" s="56">
        <f t="shared" si="24"/>
        <v>0</v>
      </c>
      <c r="BI25" s="56">
        <f t="shared" si="24"/>
        <v>0</v>
      </c>
      <c r="BJ25" s="56">
        <f t="shared" si="24"/>
        <v>0</v>
      </c>
      <c r="BK25" s="56">
        <f t="shared" si="24"/>
        <v>0</v>
      </c>
      <c r="BL25" s="56">
        <f t="shared" si="24"/>
        <v>0</v>
      </c>
      <c r="BM25" s="56">
        <f t="shared" si="24"/>
        <v>0</v>
      </c>
      <c r="BN25" s="56">
        <f t="shared" si="24"/>
        <v>0</v>
      </c>
      <c r="BO25" s="56">
        <f t="shared" si="24"/>
        <v>0</v>
      </c>
      <c r="BP25" s="56">
        <f t="shared" si="24"/>
        <v>0</v>
      </c>
      <c r="BQ25" s="56">
        <f t="shared" si="24"/>
        <v>0</v>
      </c>
      <c r="BR25" s="56">
        <f t="shared" si="24"/>
        <v>0</v>
      </c>
      <c r="BS25" s="56">
        <f t="shared" si="24"/>
        <v>0</v>
      </c>
      <c r="BT25" s="56">
        <f t="shared" si="24"/>
        <v>0</v>
      </c>
      <c r="BU25" s="56">
        <f t="shared" si="24"/>
        <v>0</v>
      </c>
      <c r="BV25" s="56">
        <f t="shared" si="2"/>
        <v>1890400</v>
      </c>
    </row>
    <row r="26" spans="1:74" s="22" customFormat="1" ht="50.1" customHeight="1">
      <c r="A26" s="33"/>
      <c r="B26" s="33" t="s">
        <v>1282</v>
      </c>
      <c r="C26" s="512" t="s">
        <v>1339</v>
      </c>
      <c r="D26" s="43" t="s">
        <v>729</v>
      </c>
      <c r="E26" s="43">
        <f t="shared" si="3"/>
        <v>23</v>
      </c>
      <c r="F26" s="43" t="s">
        <v>247</v>
      </c>
      <c r="G26" s="44" t="s">
        <v>435</v>
      </c>
      <c r="H26" s="45" t="s">
        <v>255</v>
      </c>
      <c r="I26" s="52" t="s">
        <v>256</v>
      </c>
      <c r="J26" s="82">
        <f>VLOOKUP(H26,'[63]1월단가'!A:B,$J$1,0)</f>
        <v>601</v>
      </c>
      <c r="K26" s="56">
        <f>VLOOKUP($H$26,'[64]대우사급 입고현황'!$D$3:$AL$31,K1,FALSE)</f>
        <v>0</v>
      </c>
      <c r="L26" s="56">
        <f>VLOOKUP($H$26,'[64]대우사급 입고현황'!$D$3:$AL$31,L1,FALSE)</f>
        <v>0</v>
      </c>
      <c r="M26" s="56">
        <f>VLOOKUP($H$26,'[64]대우사급 입고현황'!$D$3:$AL$31,M1,FALSE)</f>
        <v>800</v>
      </c>
      <c r="N26" s="56">
        <f>VLOOKUP($H$26,'[64]대우사급 입고현황'!$D$3:$AL$31,N1,FALSE)</f>
        <v>0</v>
      </c>
      <c r="O26" s="56">
        <f>VLOOKUP($H$26,'[64]대우사급 입고현황'!$D$3:$AL$31,O1,FALSE)</f>
        <v>0</v>
      </c>
      <c r="P26" s="56">
        <f>VLOOKUP($H$26,'[64]대우사급 입고현황'!$D$3:$AL$31,P1,FALSE)</f>
        <v>0</v>
      </c>
      <c r="Q26" s="56">
        <f>VLOOKUP($H$26,'[64]대우사급 입고현황'!$D$3:$AL$31,Q1,FALSE)</f>
        <v>0</v>
      </c>
      <c r="R26" s="56">
        <f>VLOOKUP($H$26,'[64]대우사급 입고현황'!$D$3:$AL$31,R1,FALSE)</f>
        <v>0</v>
      </c>
      <c r="S26" s="56">
        <f>VLOOKUP($H$26,'[64]대우사급 입고현황'!$D$3:$AL$31,S1,FALSE)</f>
        <v>0</v>
      </c>
      <c r="T26" s="56">
        <f>VLOOKUP($H$26,'[64]대우사급 입고현황'!$D$3:$AL$31,T1,FALSE)</f>
        <v>0</v>
      </c>
      <c r="U26" s="56">
        <f>VLOOKUP($H$26,'[64]대우사급 입고현황'!$D$3:$AL$31,U1,FALSE)</f>
        <v>0</v>
      </c>
      <c r="V26" s="56">
        <f>VLOOKUP($H$26,'[64]대우사급 입고현황'!$D$3:$AL$31,V1,FALSE)</f>
        <v>0</v>
      </c>
      <c r="W26" s="56">
        <f>VLOOKUP($H$26,'[64]대우사급 입고현황'!$D$3:$AL$31,W1,FALSE)</f>
        <v>0</v>
      </c>
      <c r="X26" s="56">
        <f>VLOOKUP($H$26,'[64]대우사급 입고현황'!$D$3:$AL$31,X1,FALSE)</f>
        <v>0</v>
      </c>
      <c r="Y26" s="56">
        <f>VLOOKUP($H$26,'[64]대우사급 입고현황'!$D$3:$AL$31,Y1,FALSE)</f>
        <v>0</v>
      </c>
      <c r="Z26" s="56">
        <f>VLOOKUP($H$26,'[64]대우사급 입고현황'!$D$3:$AL$31,Z1,FALSE)</f>
        <v>0</v>
      </c>
      <c r="AA26" s="56">
        <f>VLOOKUP($H$26,'[64]대우사급 입고현황'!$D$3:$AL$31,AA1,FALSE)</f>
        <v>0</v>
      </c>
      <c r="AB26" s="56">
        <f>VLOOKUP($H$26,'[64]대우사급 입고현황'!$D$3:$AL$31,AB1,FALSE)</f>
        <v>0</v>
      </c>
      <c r="AC26" s="56">
        <f>VLOOKUP($H$26,'[64]대우사급 입고현황'!$D$3:$AL$31,AC1,FALSE)</f>
        <v>0</v>
      </c>
      <c r="AD26" s="56">
        <f>VLOOKUP($H$26,'[64]대우사급 입고현황'!$D$3:$AL$31,AD1,FALSE)</f>
        <v>0</v>
      </c>
      <c r="AE26" s="56">
        <f>VLOOKUP($H$26,'[64]대우사급 입고현황'!$D$3:$AL$31,AE1,FALSE)</f>
        <v>0</v>
      </c>
      <c r="AF26" s="56">
        <f>VLOOKUP($H$26,'[64]대우사급 입고현황'!$D$3:$AL$31,AF1,FALSE)</f>
        <v>0</v>
      </c>
      <c r="AG26" s="56">
        <f>VLOOKUP($H$26,'[64]대우사급 입고현황'!$D$3:$AL$31,AG1,FALSE)</f>
        <v>0</v>
      </c>
      <c r="AH26" s="56">
        <f>VLOOKUP($H$26,'[64]대우사급 입고현황'!$D$3:$AL$31,AH1,FALSE)</f>
        <v>0</v>
      </c>
      <c r="AI26" s="56">
        <f>VLOOKUP($H$26,'[64]대우사급 입고현황'!$D$3:$AL$31,AI1,FALSE)</f>
        <v>0</v>
      </c>
      <c r="AJ26" s="56">
        <f>VLOOKUP($H$26,'[64]대우사급 입고현황'!$D$3:$AL$31,AJ1,FALSE)</f>
        <v>0</v>
      </c>
      <c r="AK26" s="56">
        <f>VLOOKUP($H$26,'[64]대우사급 입고현황'!$D$3:$AL$31,AK1,FALSE)</f>
        <v>0</v>
      </c>
      <c r="AL26" s="56">
        <f>VLOOKUP($H$26,'[64]대우사급 입고현황'!$D$3:$AL$31,AL1,FALSE)</f>
        <v>0</v>
      </c>
      <c r="AM26" s="56">
        <f>VLOOKUP($H$26,'[64]대우사급 입고현황'!$D$3:$AL$31,AM1,FALSE)</f>
        <v>0</v>
      </c>
      <c r="AN26" s="56">
        <f>VLOOKUP($H$26,'[64]대우사급 입고현황'!$D$3:$AL$31,AN1,FALSE)</f>
        <v>0</v>
      </c>
      <c r="AO26" s="56">
        <f>VLOOKUP($H$26,'[64]대우사급 입고현황'!$D$3:$AL$31,AO1,FALSE)</f>
        <v>0</v>
      </c>
      <c r="AP26" s="19"/>
      <c r="AQ26" s="56">
        <f>$J$26*K26</f>
        <v>0</v>
      </c>
      <c r="AR26" s="56">
        <f t="shared" ref="AR26:BU26" si="25">$J$26*L26</f>
        <v>0</v>
      </c>
      <c r="AS26" s="56">
        <f t="shared" si="25"/>
        <v>480800</v>
      </c>
      <c r="AT26" s="56">
        <f t="shared" si="25"/>
        <v>0</v>
      </c>
      <c r="AU26" s="56">
        <f t="shared" si="25"/>
        <v>0</v>
      </c>
      <c r="AV26" s="56">
        <f t="shared" si="25"/>
        <v>0</v>
      </c>
      <c r="AW26" s="56">
        <f t="shared" si="25"/>
        <v>0</v>
      </c>
      <c r="AX26" s="56">
        <f t="shared" si="25"/>
        <v>0</v>
      </c>
      <c r="AY26" s="56">
        <f t="shared" si="25"/>
        <v>0</v>
      </c>
      <c r="AZ26" s="56">
        <f t="shared" si="25"/>
        <v>0</v>
      </c>
      <c r="BA26" s="56">
        <f t="shared" si="25"/>
        <v>0</v>
      </c>
      <c r="BB26" s="56">
        <f t="shared" si="25"/>
        <v>0</v>
      </c>
      <c r="BC26" s="56">
        <f t="shared" si="25"/>
        <v>0</v>
      </c>
      <c r="BD26" s="56">
        <f t="shared" si="25"/>
        <v>0</v>
      </c>
      <c r="BE26" s="56">
        <f t="shared" si="25"/>
        <v>0</v>
      </c>
      <c r="BF26" s="56">
        <f t="shared" si="25"/>
        <v>0</v>
      </c>
      <c r="BG26" s="56">
        <f t="shared" si="25"/>
        <v>0</v>
      </c>
      <c r="BH26" s="56">
        <f t="shared" si="25"/>
        <v>0</v>
      </c>
      <c r="BI26" s="56">
        <f t="shared" si="25"/>
        <v>0</v>
      </c>
      <c r="BJ26" s="56">
        <f t="shared" si="25"/>
        <v>0</v>
      </c>
      <c r="BK26" s="56">
        <f t="shared" si="25"/>
        <v>0</v>
      </c>
      <c r="BL26" s="56">
        <f t="shared" si="25"/>
        <v>0</v>
      </c>
      <c r="BM26" s="56">
        <f t="shared" si="25"/>
        <v>0</v>
      </c>
      <c r="BN26" s="56">
        <f t="shared" si="25"/>
        <v>0</v>
      </c>
      <c r="BO26" s="56">
        <f t="shared" si="25"/>
        <v>0</v>
      </c>
      <c r="BP26" s="56">
        <f t="shared" si="25"/>
        <v>0</v>
      </c>
      <c r="BQ26" s="56">
        <f t="shared" si="25"/>
        <v>0</v>
      </c>
      <c r="BR26" s="56">
        <f t="shared" si="25"/>
        <v>0</v>
      </c>
      <c r="BS26" s="56">
        <f t="shared" si="25"/>
        <v>0</v>
      </c>
      <c r="BT26" s="56">
        <f t="shared" si="25"/>
        <v>0</v>
      </c>
      <c r="BU26" s="56">
        <f t="shared" si="25"/>
        <v>0</v>
      </c>
      <c r="BV26" s="56">
        <f t="shared" si="2"/>
        <v>480800</v>
      </c>
    </row>
    <row r="27" spans="1:74" s="22" customFormat="1" ht="50.1" customHeight="1">
      <c r="A27" s="33"/>
      <c r="B27" s="33" t="s">
        <v>1282</v>
      </c>
      <c r="C27" s="512" t="s">
        <v>1339</v>
      </c>
      <c r="D27" s="43" t="s">
        <v>729</v>
      </c>
      <c r="E27" s="43">
        <f t="shared" si="3"/>
        <v>24</v>
      </c>
      <c r="F27" s="43" t="s">
        <v>257</v>
      </c>
      <c r="G27" s="44" t="s">
        <v>435</v>
      </c>
      <c r="H27" s="45" t="s">
        <v>54</v>
      </c>
      <c r="I27" s="52" t="s">
        <v>258</v>
      </c>
      <c r="J27" s="82">
        <f>VLOOKUP(H27,'[63]1월단가'!A:B,$J$1,0)</f>
        <v>1051</v>
      </c>
      <c r="K27" s="56">
        <f>VLOOKUP($H$27,'[64]대우사급 입고현황'!$D$3:$AL$31,K1,FALSE)</f>
        <v>0</v>
      </c>
      <c r="L27" s="56">
        <f>VLOOKUP($H$27,'[64]대우사급 입고현황'!$D$3:$AL$31,L1,FALSE)</f>
        <v>0</v>
      </c>
      <c r="M27" s="56">
        <f>VLOOKUP($H$27,'[64]대우사급 입고현황'!$D$3:$AL$31,M1,FALSE)</f>
        <v>0</v>
      </c>
      <c r="N27" s="56">
        <f>VLOOKUP($H$27,'[64]대우사급 입고현황'!$D$3:$AL$31,N1,FALSE)</f>
        <v>0</v>
      </c>
      <c r="O27" s="56">
        <f>VLOOKUP($H$27,'[64]대우사급 입고현황'!$D$3:$AL$31,O1,FALSE)</f>
        <v>0</v>
      </c>
      <c r="P27" s="56">
        <f>VLOOKUP($H$27,'[64]대우사급 입고현황'!$D$3:$AL$31,P1,FALSE)</f>
        <v>0</v>
      </c>
      <c r="Q27" s="56">
        <f>VLOOKUP($H$27,'[64]대우사급 입고현황'!$D$3:$AL$31,Q1,FALSE)</f>
        <v>0</v>
      </c>
      <c r="R27" s="56">
        <f>VLOOKUP($H$27,'[64]대우사급 입고현황'!$D$3:$AL$31,R1,FALSE)</f>
        <v>0</v>
      </c>
      <c r="S27" s="56">
        <f>VLOOKUP($H$27,'[64]대우사급 입고현황'!$D$3:$AL$31,S1,FALSE)</f>
        <v>0</v>
      </c>
      <c r="T27" s="56">
        <f>VLOOKUP($H$27,'[64]대우사급 입고현황'!$D$3:$AL$31,T1,FALSE)</f>
        <v>0</v>
      </c>
      <c r="U27" s="56">
        <f>VLOOKUP($H$27,'[64]대우사급 입고현황'!$D$3:$AL$31,U1,FALSE)</f>
        <v>0</v>
      </c>
      <c r="V27" s="56">
        <f>VLOOKUP($H$27,'[64]대우사급 입고현황'!$D$3:$AL$31,V1,FALSE)</f>
        <v>0</v>
      </c>
      <c r="W27" s="56">
        <f>VLOOKUP($H$27,'[64]대우사급 입고현황'!$D$3:$AL$31,W1,FALSE)</f>
        <v>0</v>
      </c>
      <c r="X27" s="56">
        <f>VLOOKUP($H$27,'[64]대우사급 입고현황'!$D$3:$AL$31,X1,FALSE)</f>
        <v>0</v>
      </c>
      <c r="Y27" s="56">
        <f>VLOOKUP($H$27,'[64]대우사급 입고현황'!$D$3:$AL$31,Y1,FALSE)</f>
        <v>0</v>
      </c>
      <c r="Z27" s="56">
        <f>VLOOKUP($H$27,'[64]대우사급 입고현황'!$D$3:$AL$31,Z1,FALSE)</f>
        <v>0</v>
      </c>
      <c r="AA27" s="56">
        <f>VLOOKUP($H$27,'[64]대우사급 입고현황'!$D$3:$AL$31,AA1,FALSE)</f>
        <v>1760</v>
      </c>
      <c r="AB27" s="56">
        <f>VLOOKUP($H$27,'[64]대우사급 입고현황'!$D$3:$AL$31,AB1,FALSE)</f>
        <v>0</v>
      </c>
      <c r="AC27" s="56">
        <f>VLOOKUP($H$27,'[64]대우사급 입고현황'!$D$3:$AL$31,AC1,FALSE)</f>
        <v>0</v>
      </c>
      <c r="AD27" s="56">
        <f>VLOOKUP($H$27,'[64]대우사급 입고현황'!$D$3:$AL$31,AD1,FALSE)</f>
        <v>0</v>
      </c>
      <c r="AE27" s="56">
        <f>VLOOKUP($H$27,'[64]대우사급 입고현황'!$D$3:$AL$31,AE1,FALSE)</f>
        <v>0</v>
      </c>
      <c r="AF27" s="56">
        <f>VLOOKUP($H$27,'[64]대우사급 입고현황'!$D$3:$AL$31,AF1,FALSE)</f>
        <v>0</v>
      </c>
      <c r="AG27" s="56">
        <f>VLOOKUP($H$27,'[64]대우사급 입고현황'!$D$3:$AL$31,AG1,FALSE)</f>
        <v>0</v>
      </c>
      <c r="AH27" s="56">
        <f>VLOOKUP($H$27,'[64]대우사급 입고현황'!$D$3:$AL$31,AH1,FALSE)</f>
        <v>0</v>
      </c>
      <c r="AI27" s="56">
        <f>VLOOKUP($H$27,'[64]대우사급 입고현황'!$D$3:$AL$31,AI1,FALSE)</f>
        <v>0</v>
      </c>
      <c r="AJ27" s="56">
        <f>VLOOKUP($H$27,'[64]대우사급 입고현황'!$D$3:$AL$31,AJ1,FALSE)</f>
        <v>0</v>
      </c>
      <c r="AK27" s="56">
        <f>VLOOKUP($H$27,'[64]대우사급 입고현황'!$D$3:$AL$31,AK1,FALSE)</f>
        <v>0</v>
      </c>
      <c r="AL27" s="56">
        <f>VLOOKUP($H$27,'[64]대우사급 입고현황'!$D$3:$AL$31,AL1,FALSE)</f>
        <v>0</v>
      </c>
      <c r="AM27" s="56">
        <f>VLOOKUP($H$27,'[64]대우사급 입고현황'!$D$3:$AL$31,AM1,FALSE)</f>
        <v>0</v>
      </c>
      <c r="AN27" s="56">
        <f>VLOOKUP($H$27,'[64]대우사급 입고현황'!$D$3:$AL$31,AN1,FALSE)</f>
        <v>0</v>
      </c>
      <c r="AO27" s="56">
        <f>VLOOKUP($H$27,'[64]대우사급 입고현황'!$D$3:$AL$31,AO1,FALSE)</f>
        <v>0</v>
      </c>
      <c r="AP27" s="19"/>
      <c r="AQ27" s="56">
        <f>$J$27*K27</f>
        <v>0</v>
      </c>
      <c r="AR27" s="56">
        <f t="shared" ref="AR27:BU27" si="26">$J$27*L27</f>
        <v>0</v>
      </c>
      <c r="AS27" s="56">
        <f t="shared" si="26"/>
        <v>0</v>
      </c>
      <c r="AT27" s="56">
        <f t="shared" si="26"/>
        <v>0</v>
      </c>
      <c r="AU27" s="56">
        <f t="shared" si="26"/>
        <v>0</v>
      </c>
      <c r="AV27" s="56">
        <f t="shared" si="26"/>
        <v>0</v>
      </c>
      <c r="AW27" s="56">
        <f t="shared" si="26"/>
        <v>0</v>
      </c>
      <c r="AX27" s="56">
        <f t="shared" si="26"/>
        <v>0</v>
      </c>
      <c r="AY27" s="56">
        <f t="shared" si="26"/>
        <v>0</v>
      </c>
      <c r="AZ27" s="56">
        <f t="shared" si="26"/>
        <v>0</v>
      </c>
      <c r="BA27" s="56">
        <f t="shared" si="26"/>
        <v>0</v>
      </c>
      <c r="BB27" s="56">
        <f t="shared" si="26"/>
        <v>0</v>
      </c>
      <c r="BC27" s="56">
        <f t="shared" si="26"/>
        <v>0</v>
      </c>
      <c r="BD27" s="56">
        <f t="shared" si="26"/>
        <v>0</v>
      </c>
      <c r="BE27" s="56">
        <f t="shared" si="26"/>
        <v>0</v>
      </c>
      <c r="BF27" s="56">
        <f t="shared" si="26"/>
        <v>0</v>
      </c>
      <c r="BG27" s="56">
        <f t="shared" si="26"/>
        <v>1849760</v>
      </c>
      <c r="BH27" s="56">
        <f t="shared" si="26"/>
        <v>0</v>
      </c>
      <c r="BI27" s="56">
        <f t="shared" si="26"/>
        <v>0</v>
      </c>
      <c r="BJ27" s="56">
        <f t="shared" si="26"/>
        <v>0</v>
      </c>
      <c r="BK27" s="56">
        <f t="shared" si="26"/>
        <v>0</v>
      </c>
      <c r="BL27" s="56">
        <f t="shared" si="26"/>
        <v>0</v>
      </c>
      <c r="BM27" s="56">
        <f t="shared" si="26"/>
        <v>0</v>
      </c>
      <c r="BN27" s="56">
        <f t="shared" si="26"/>
        <v>0</v>
      </c>
      <c r="BO27" s="56">
        <f t="shared" si="26"/>
        <v>0</v>
      </c>
      <c r="BP27" s="56">
        <f t="shared" si="26"/>
        <v>0</v>
      </c>
      <c r="BQ27" s="56">
        <f t="shared" si="26"/>
        <v>0</v>
      </c>
      <c r="BR27" s="56">
        <f t="shared" si="26"/>
        <v>0</v>
      </c>
      <c r="BS27" s="56">
        <f t="shared" si="26"/>
        <v>0</v>
      </c>
      <c r="BT27" s="56">
        <f t="shared" si="26"/>
        <v>0</v>
      </c>
      <c r="BU27" s="56">
        <f t="shared" si="26"/>
        <v>0</v>
      </c>
      <c r="BV27" s="56">
        <f t="shared" si="2"/>
        <v>1849760</v>
      </c>
    </row>
    <row r="28" spans="1:74" s="22" customFormat="1" ht="50.1" customHeight="1">
      <c r="A28" s="33"/>
      <c r="B28" s="33" t="s">
        <v>1282</v>
      </c>
      <c r="C28" s="512" t="s">
        <v>1339</v>
      </c>
      <c r="D28" s="43" t="s">
        <v>729</v>
      </c>
      <c r="E28" s="43">
        <f t="shared" si="3"/>
        <v>25</v>
      </c>
      <c r="F28" s="43" t="s">
        <v>257</v>
      </c>
      <c r="G28" s="44" t="s">
        <v>435</v>
      </c>
      <c r="H28" s="45" t="s">
        <v>55</v>
      </c>
      <c r="I28" s="52" t="s">
        <v>259</v>
      </c>
      <c r="J28" s="82">
        <f>VLOOKUP(H28,'[63]1월단가'!A:B,$J$1,0)</f>
        <v>1051</v>
      </c>
      <c r="K28" s="56">
        <f>VLOOKUP($H$28,'[64]대우사급 입고현황'!$D$3:$AL$31,K1,FALSE)</f>
        <v>0</v>
      </c>
      <c r="L28" s="56">
        <f>VLOOKUP($H$28,'[64]대우사급 입고현황'!$D$3:$AL$31,L1,FALSE)</f>
        <v>0</v>
      </c>
      <c r="M28" s="56">
        <f>VLOOKUP($H$28,'[64]대우사급 입고현황'!$D$3:$AL$31,M1,FALSE)</f>
        <v>0</v>
      </c>
      <c r="N28" s="56">
        <f>VLOOKUP($H$28,'[64]대우사급 입고현황'!$D$3:$AL$31,N1,FALSE)</f>
        <v>0</v>
      </c>
      <c r="O28" s="56">
        <f>VLOOKUP($H$28,'[64]대우사급 입고현황'!$D$3:$AL$31,O1,FALSE)</f>
        <v>0</v>
      </c>
      <c r="P28" s="56">
        <f>VLOOKUP($H$28,'[64]대우사급 입고현황'!$D$3:$AL$31,P1,FALSE)</f>
        <v>0</v>
      </c>
      <c r="Q28" s="56">
        <f>VLOOKUP($H$28,'[64]대우사급 입고현황'!$D$3:$AL$31,Q1,FALSE)</f>
        <v>0</v>
      </c>
      <c r="R28" s="56">
        <f>VLOOKUP($H$28,'[64]대우사급 입고현황'!$D$3:$AL$31,R1,FALSE)</f>
        <v>0</v>
      </c>
      <c r="S28" s="56">
        <f>VLOOKUP($H$28,'[64]대우사급 입고현황'!$D$3:$AL$31,S1,FALSE)</f>
        <v>0</v>
      </c>
      <c r="T28" s="56">
        <f>VLOOKUP($H$28,'[64]대우사급 입고현황'!$D$3:$AL$31,T1,FALSE)</f>
        <v>0</v>
      </c>
      <c r="U28" s="56">
        <f>VLOOKUP($H$28,'[64]대우사급 입고현황'!$D$3:$AL$31,U1,FALSE)</f>
        <v>0</v>
      </c>
      <c r="V28" s="56">
        <f>VLOOKUP($H$28,'[64]대우사급 입고현황'!$D$3:$AL$31,V1,FALSE)</f>
        <v>0</v>
      </c>
      <c r="W28" s="56">
        <f>VLOOKUP($H$28,'[64]대우사급 입고현황'!$D$3:$AL$31,W1,FALSE)</f>
        <v>0</v>
      </c>
      <c r="X28" s="56">
        <f>VLOOKUP($H$28,'[64]대우사급 입고현황'!$D$3:$AL$31,X1,FALSE)</f>
        <v>0</v>
      </c>
      <c r="Y28" s="56">
        <f>VLOOKUP($H$28,'[64]대우사급 입고현황'!$D$3:$AL$31,Y1,FALSE)</f>
        <v>0</v>
      </c>
      <c r="Z28" s="56">
        <f>VLOOKUP($H$28,'[64]대우사급 입고현황'!$D$3:$AL$31,Z1,FALSE)</f>
        <v>0</v>
      </c>
      <c r="AA28" s="56">
        <f>VLOOKUP($H$28,'[64]대우사급 입고현황'!$D$3:$AL$31,AA1,FALSE)</f>
        <v>1760</v>
      </c>
      <c r="AB28" s="56">
        <f>VLOOKUP($H$28,'[64]대우사급 입고현황'!$D$3:$AL$31,AB1,FALSE)</f>
        <v>0</v>
      </c>
      <c r="AC28" s="56">
        <f>VLOOKUP($H$28,'[64]대우사급 입고현황'!$D$3:$AL$31,AC1,FALSE)</f>
        <v>0</v>
      </c>
      <c r="AD28" s="56">
        <f>VLOOKUP($H$28,'[64]대우사급 입고현황'!$D$3:$AL$31,AD1,FALSE)</f>
        <v>0</v>
      </c>
      <c r="AE28" s="56">
        <f>VLOOKUP($H$28,'[64]대우사급 입고현황'!$D$3:$AL$31,AE1,FALSE)</f>
        <v>0</v>
      </c>
      <c r="AF28" s="56">
        <f>VLOOKUP($H$28,'[64]대우사급 입고현황'!$D$3:$AL$31,AF1,FALSE)</f>
        <v>0</v>
      </c>
      <c r="AG28" s="56">
        <f>VLOOKUP($H$28,'[64]대우사급 입고현황'!$D$3:$AL$31,AG1,FALSE)</f>
        <v>0</v>
      </c>
      <c r="AH28" s="56">
        <f>VLOOKUP($H$28,'[64]대우사급 입고현황'!$D$3:$AL$31,AH1,FALSE)</f>
        <v>0</v>
      </c>
      <c r="AI28" s="56">
        <f>VLOOKUP($H$28,'[64]대우사급 입고현황'!$D$3:$AL$31,AI1,FALSE)</f>
        <v>0</v>
      </c>
      <c r="AJ28" s="56">
        <f>VLOOKUP($H$28,'[64]대우사급 입고현황'!$D$3:$AL$31,AJ1,FALSE)</f>
        <v>0</v>
      </c>
      <c r="AK28" s="56">
        <f>VLOOKUP($H$28,'[64]대우사급 입고현황'!$D$3:$AL$31,AK1,FALSE)</f>
        <v>0</v>
      </c>
      <c r="AL28" s="56">
        <f>VLOOKUP($H$28,'[64]대우사급 입고현황'!$D$3:$AL$31,AL1,FALSE)</f>
        <v>0</v>
      </c>
      <c r="AM28" s="56">
        <f>VLOOKUP($H$28,'[64]대우사급 입고현황'!$D$3:$AL$31,AM1,FALSE)</f>
        <v>0</v>
      </c>
      <c r="AN28" s="56">
        <f>VLOOKUP($H$28,'[64]대우사급 입고현황'!$D$3:$AL$31,AN1,FALSE)</f>
        <v>0</v>
      </c>
      <c r="AO28" s="56">
        <f>VLOOKUP($H$28,'[64]대우사급 입고현황'!$D$3:$AL$31,AO1,FALSE)</f>
        <v>0</v>
      </c>
      <c r="AP28" s="19"/>
      <c r="AQ28" s="56">
        <f>$J$28*K28</f>
        <v>0</v>
      </c>
      <c r="AR28" s="56">
        <f t="shared" ref="AR28:BU28" si="27">$J$28*L28</f>
        <v>0</v>
      </c>
      <c r="AS28" s="56">
        <f t="shared" si="27"/>
        <v>0</v>
      </c>
      <c r="AT28" s="56">
        <f t="shared" si="27"/>
        <v>0</v>
      </c>
      <c r="AU28" s="56">
        <f t="shared" si="27"/>
        <v>0</v>
      </c>
      <c r="AV28" s="56">
        <f t="shared" si="27"/>
        <v>0</v>
      </c>
      <c r="AW28" s="56">
        <f t="shared" si="27"/>
        <v>0</v>
      </c>
      <c r="AX28" s="56">
        <f t="shared" si="27"/>
        <v>0</v>
      </c>
      <c r="AY28" s="56">
        <f t="shared" si="27"/>
        <v>0</v>
      </c>
      <c r="AZ28" s="56">
        <f t="shared" si="27"/>
        <v>0</v>
      </c>
      <c r="BA28" s="56">
        <f t="shared" si="27"/>
        <v>0</v>
      </c>
      <c r="BB28" s="56">
        <f t="shared" si="27"/>
        <v>0</v>
      </c>
      <c r="BC28" s="56">
        <f t="shared" si="27"/>
        <v>0</v>
      </c>
      <c r="BD28" s="56">
        <f t="shared" si="27"/>
        <v>0</v>
      </c>
      <c r="BE28" s="56">
        <f t="shared" si="27"/>
        <v>0</v>
      </c>
      <c r="BF28" s="56">
        <f t="shared" si="27"/>
        <v>0</v>
      </c>
      <c r="BG28" s="56">
        <f t="shared" si="27"/>
        <v>1849760</v>
      </c>
      <c r="BH28" s="56">
        <f t="shared" si="27"/>
        <v>0</v>
      </c>
      <c r="BI28" s="56">
        <f t="shared" si="27"/>
        <v>0</v>
      </c>
      <c r="BJ28" s="56">
        <f t="shared" si="27"/>
        <v>0</v>
      </c>
      <c r="BK28" s="56">
        <f t="shared" si="27"/>
        <v>0</v>
      </c>
      <c r="BL28" s="56">
        <f t="shared" si="27"/>
        <v>0</v>
      </c>
      <c r="BM28" s="56">
        <f t="shared" si="27"/>
        <v>0</v>
      </c>
      <c r="BN28" s="56">
        <f t="shared" si="27"/>
        <v>0</v>
      </c>
      <c r="BO28" s="56">
        <f t="shared" si="27"/>
        <v>0</v>
      </c>
      <c r="BP28" s="56">
        <f t="shared" si="27"/>
        <v>0</v>
      </c>
      <c r="BQ28" s="56">
        <f t="shared" si="27"/>
        <v>0</v>
      </c>
      <c r="BR28" s="56">
        <f t="shared" si="27"/>
        <v>0</v>
      </c>
      <c r="BS28" s="56">
        <f t="shared" si="27"/>
        <v>0</v>
      </c>
      <c r="BT28" s="56">
        <f t="shared" si="27"/>
        <v>0</v>
      </c>
      <c r="BU28" s="56">
        <f t="shared" si="27"/>
        <v>0</v>
      </c>
      <c r="BV28" s="56">
        <f t="shared" si="2"/>
        <v>1849760</v>
      </c>
    </row>
    <row r="29" spans="1:74" s="22" customFormat="1" ht="50.1" customHeight="1">
      <c r="A29" s="33"/>
      <c r="B29" s="33" t="s">
        <v>1282</v>
      </c>
      <c r="C29" s="512" t="s">
        <v>1339</v>
      </c>
      <c r="D29" s="43" t="s">
        <v>729</v>
      </c>
      <c r="E29" s="43">
        <f t="shared" si="3"/>
        <v>26</v>
      </c>
      <c r="F29" s="43" t="s">
        <v>247</v>
      </c>
      <c r="G29" s="44" t="s">
        <v>435</v>
      </c>
      <c r="H29" s="45" t="s">
        <v>260</v>
      </c>
      <c r="I29" s="52" t="s">
        <v>261</v>
      </c>
      <c r="J29" s="82">
        <f>VLOOKUP(H29,'[63]1월단가'!A:B,$J$1,0)</f>
        <v>865</v>
      </c>
      <c r="K29" s="56">
        <f>VLOOKUP($H$29,'[64]대우사급 입고현황'!$D$3:$AL$31,K1,FALSE)</f>
        <v>0</v>
      </c>
      <c r="L29" s="56">
        <f>VLOOKUP($H$29,'[64]대우사급 입고현황'!$D$3:$AL$31,L1,FALSE)</f>
        <v>0</v>
      </c>
      <c r="M29" s="56">
        <f>VLOOKUP($H$29,'[64]대우사급 입고현황'!$D$3:$AL$31,M1,FALSE)</f>
        <v>0</v>
      </c>
      <c r="N29" s="56">
        <f>VLOOKUP($H$29,'[64]대우사급 입고현황'!$D$3:$AL$31,N1,FALSE)</f>
        <v>0</v>
      </c>
      <c r="O29" s="56">
        <f>VLOOKUP($H$29,'[64]대우사급 입고현황'!$D$3:$AL$31,O1,FALSE)</f>
        <v>0</v>
      </c>
      <c r="P29" s="56">
        <f>VLOOKUP($H$29,'[64]대우사급 입고현황'!$D$3:$AL$31,P1,FALSE)</f>
        <v>0</v>
      </c>
      <c r="Q29" s="56">
        <f>VLOOKUP($H$29,'[64]대우사급 입고현황'!$D$3:$AL$31,Q1,FALSE)</f>
        <v>0</v>
      </c>
      <c r="R29" s="56">
        <f>VLOOKUP($H$29,'[64]대우사급 입고현황'!$D$3:$AL$31,R1,FALSE)</f>
        <v>0</v>
      </c>
      <c r="S29" s="56">
        <f>VLOOKUP($H$29,'[64]대우사급 입고현황'!$D$3:$AL$31,S1,FALSE)</f>
        <v>0</v>
      </c>
      <c r="T29" s="56">
        <f>VLOOKUP($H$29,'[64]대우사급 입고현황'!$D$3:$AL$31,T1,FALSE)</f>
        <v>0</v>
      </c>
      <c r="U29" s="56">
        <f>VLOOKUP($H$29,'[64]대우사급 입고현황'!$D$3:$AL$31,U1,FALSE)</f>
        <v>0</v>
      </c>
      <c r="V29" s="56">
        <f>VLOOKUP($H$29,'[64]대우사급 입고현황'!$D$3:$AL$31,V1,FALSE)</f>
        <v>0</v>
      </c>
      <c r="W29" s="56">
        <f>VLOOKUP($H$29,'[64]대우사급 입고현황'!$D$3:$AL$31,W1,FALSE)</f>
        <v>0</v>
      </c>
      <c r="X29" s="56">
        <f>VLOOKUP($H$29,'[64]대우사급 입고현황'!$D$3:$AL$31,X1,FALSE)</f>
        <v>0</v>
      </c>
      <c r="Y29" s="56">
        <f>VLOOKUP($H$29,'[64]대우사급 입고현황'!$D$3:$AL$31,Y1,FALSE)</f>
        <v>0</v>
      </c>
      <c r="Z29" s="56">
        <f>VLOOKUP($H$29,'[64]대우사급 입고현황'!$D$3:$AL$31,Z1,FALSE)</f>
        <v>0</v>
      </c>
      <c r="AA29" s="56">
        <f>VLOOKUP($H$29,'[64]대우사급 입고현황'!$D$3:$AL$31,AA1,FALSE)</f>
        <v>0</v>
      </c>
      <c r="AB29" s="56">
        <f>VLOOKUP($H$29,'[64]대우사급 입고현황'!$D$3:$AL$31,AB1,FALSE)</f>
        <v>0</v>
      </c>
      <c r="AC29" s="56">
        <f>VLOOKUP($H$29,'[64]대우사급 입고현황'!$D$3:$AL$31,AC1,FALSE)</f>
        <v>0</v>
      </c>
      <c r="AD29" s="56">
        <f>VLOOKUP($H$29,'[64]대우사급 입고현황'!$D$3:$AL$31,AD1,FALSE)</f>
        <v>0</v>
      </c>
      <c r="AE29" s="56">
        <f>VLOOKUP($H$29,'[64]대우사급 입고현황'!$D$3:$AL$31,AE1,FALSE)</f>
        <v>0</v>
      </c>
      <c r="AF29" s="56">
        <f>VLOOKUP($H$29,'[64]대우사급 입고현황'!$D$3:$AL$31,AF1,FALSE)</f>
        <v>0</v>
      </c>
      <c r="AG29" s="56">
        <f>VLOOKUP($H$29,'[64]대우사급 입고현황'!$D$3:$AL$31,AG1,FALSE)</f>
        <v>0</v>
      </c>
      <c r="AH29" s="56">
        <f>VLOOKUP($H$29,'[64]대우사급 입고현황'!$D$3:$AL$31,AH1,FALSE)</f>
        <v>0</v>
      </c>
      <c r="AI29" s="56">
        <f>VLOOKUP($H$29,'[64]대우사급 입고현황'!$D$3:$AL$31,AI1,FALSE)</f>
        <v>0</v>
      </c>
      <c r="AJ29" s="56">
        <f>VLOOKUP($H$29,'[64]대우사급 입고현황'!$D$3:$AL$31,AJ1,FALSE)</f>
        <v>0</v>
      </c>
      <c r="AK29" s="56">
        <f>VLOOKUP($H$29,'[64]대우사급 입고현황'!$D$3:$AL$31,AK1,FALSE)</f>
        <v>0</v>
      </c>
      <c r="AL29" s="56">
        <f>VLOOKUP($H$29,'[64]대우사급 입고현황'!$D$3:$AL$31,AL1,FALSE)</f>
        <v>0</v>
      </c>
      <c r="AM29" s="56">
        <f>VLOOKUP($H$29,'[64]대우사급 입고현황'!$D$3:$AL$31,AM1,FALSE)</f>
        <v>0</v>
      </c>
      <c r="AN29" s="56">
        <f>VLOOKUP($H$29,'[64]대우사급 입고현황'!$D$3:$AL$31,AN1,FALSE)</f>
        <v>0</v>
      </c>
      <c r="AO29" s="56">
        <f>VLOOKUP($H$29,'[64]대우사급 입고현황'!$D$3:$AL$31,AO1,FALSE)</f>
        <v>0</v>
      </c>
      <c r="AP29" s="19"/>
      <c r="AQ29" s="56">
        <f>$J$29*K29</f>
        <v>0</v>
      </c>
      <c r="AR29" s="56">
        <f t="shared" ref="AR29:BU29" si="28">$J$29*L29</f>
        <v>0</v>
      </c>
      <c r="AS29" s="56">
        <f t="shared" si="28"/>
        <v>0</v>
      </c>
      <c r="AT29" s="56">
        <f t="shared" si="28"/>
        <v>0</v>
      </c>
      <c r="AU29" s="56">
        <f t="shared" si="28"/>
        <v>0</v>
      </c>
      <c r="AV29" s="56">
        <f t="shared" si="28"/>
        <v>0</v>
      </c>
      <c r="AW29" s="56">
        <f t="shared" si="28"/>
        <v>0</v>
      </c>
      <c r="AX29" s="56">
        <f t="shared" si="28"/>
        <v>0</v>
      </c>
      <c r="AY29" s="56">
        <f t="shared" si="28"/>
        <v>0</v>
      </c>
      <c r="AZ29" s="56">
        <f t="shared" si="28"/>
        <v>0</v>
      </c>
      <c r="BA29" s="56">
        <f t="shared" si="28"/>
        <v>0</v>
      </c>
      <c r="BB29" s="56">
        <f t="shared" si="28"/>
        <v>0</v>
      </c>
      <c r="BC29" s="56">
        <f t="shared" si="28"/>
        <v>0</v>
      </c>
      <c r="BD29" s="56">
        <f t="shared" si="28"/>
        <v>0</v>
      </c>
      <c r="BE29" s="56">
        <f t="shared" si="28"/>
        <v>0</v>
      </c>
      <c r="BF29" s="56">
        <f t="shared" si="28"/>
        <v>0</v>
      </c>
      <c r="BG29" s="56">
        <f t="shared" si="28"/>
        <v>0</v>
      </c>
      <c r="BH29" s="56">
        <f t="shared" si="28"/>
        <v>0</v>
      </c>
      <c r="BI29" s="56">
        <f t="shared" si="28"/>
        <v>0</v>
      </c>
      <c r="BJ29" s="56">
        <f t="shared" si="28"/>
        <v>0</v>
      </c>
      <c r="BK29" s="56">
        <f t="shared" si="28"/>
        <v>0</v>
      </c>
      <c r="BL29" s="56">
        <f t="shared" si="28"/>
        <v>0</v>
      </c>
      <c r="BM29" s="56">
        <f t="shared" si="28"/>
        <v>0</v>
      </c>
      <c r="BN29" s="56">
        <f t="shared" si="28"/>
        <v>0</v>
      </c>
      <c r="BO29" s="56">
        <f t="shared" si="28"/>
        <v>0</v>
      </c>
      <c r="BP29" s="56">
        <f t="shared" si="28"/>
        <v>0</v>
      </c>
      <c r="BQ29" s="56">
        <f t="shared" si="28"/>
        <v>0</v>
      </c>
      <c r="BR29" s="56">
        <f t="shared" si="28"/>
        <v>0</v>
      </c>
      <c r="BS29" s="56">
        <f t="shared" si="28"/>
        <v>0</v>
      </c>
      <c r="BT29" s="56">
        <f t="shared" si="28"/>
        <v>0</v>
      </c>
      <c r="BU29" s="56">
        <f t="shared" si="28"/>
        <v>0</v>
      </c>
      <c r="BV29" s="56">
        <f t="shared" si="2"/>
        <v>0</v>
      </c>
    </row>
    <row r="30" spans="1:74" s="22" customFormat="1" ht="50.1" customHeight="1">
      <c r="A30" s="33"/>
      <c r="B30" s="33" t="s">
        <v>1282</v>
      </c>
      <c r="C30" s="512" t="s">
        <v>1339</v>
      </c>
      <c r="D30" s="43" t="s">
        <v>729</v>
      </c>
      <c r="E30" s="43">
        <f t="shared" si="3"/>
        <v>27</v>
      </c>
      <c r="F30" s="43" t="s">
        <v>252</v>
      </c>
      <c r="G30" s="44" t="s">
        <v>435</v>
      </c>
      <c r="H30" s="45" t="s">
        <v>262</v>
      </c>
      <c r="I30" s="52" t="s">
        <v>263</v>
      </c>
      <c r="J30" s="82">
        <f>VLOOKUP(H30,'[63]1월단가'!A:B,$J$1,0)</f>
        <v>458.5</v>
      </c>
      <c r="K30" s="56">
        <f>VLOOKUP($H$30,'[64]대우사급 입고현황'!$D$3:$AL$31,K1,FALSE)</f>
        <v>0</v>
      </c>
      <c r="L30" s="56">
        <f>VLOOKUP($H$30,'[64]대우사급 입고현황'!$D$3:$AL$31,L1,FALSE)</f>
        <v>0</v>
      </c>
      <c r="M30" s="56">
        <f>VLOOKUP($H$30,'[64]대우사급 입고현황'!$D$3:$AL$31,M1,FALSE)</f>
        <v>0</v>
      </c>
      <c r="N30" s="56">
        <f>VLOOKUP($H$30,'[64]대우사급 입고현황'!$D$3:$AL$31,N1,FALSE)</f>
        <v>0</v>
      </c>
      <c r="O30" s="56">
        <f>VLOOKUP($H$30,'[64]대우사급 입고현황'!$D$3:$AL$31,O1,FALSE)</f>
        <v>0</v>
      </c>
      <c r="P30" s="56">
        <f>VLOOKUP($H$30,'[64]대우사급 입고현황'!$D$3:$AL$31,P1,FALSE)</f>
        <v>0</v>
      </c>
      <c r="Q30" s="56">
        <f>VLOOKUP($H$30,'[64]대우사급 입고현황'!$D$3:$AL$31,Q1,FALSE)</f>
        <v>0</v>
      </c>
      <c r="R30" s="56">
        <f>VLOOKUP($H$30,'[64]대우사급 입고현황'!$D$3:$AL$31,R1,FALSE)</f>
        <v>0</v>
      </c>
      <c r="S30" s="56">
        <f>VLOOKUP($H$30,'[64]대우사급 입고현황'!$D$3:$AL$31,S1,FALSE)</f>
        <v>0</v>
      </c>
      <c r="T30" s="56">
        <f>VLOOKUP($H$30,'[64]대우사급 입고현황'!$D$3:$AL$31,T1,FALSE)</f>
        <v>0</v>
      </c>
      <c r="U30" s="56">
        <f>VLOOKUP($H$30,'[64]대우사급 입고현황'!$D$3:$AL$31,U1,FALSE)</f>
        <v>0</v>
      </c>
      <c r="V30" s="56">
        <f>VLOOKUP($H$30,'[64]대우사급 입고현황'!$D$3:$AL$31,V1,FALSE)</f>
        <v>0</v>
      </c>
      <c r="W30" s="56">
        <f>VLOOKUP($H$30,'[64]대우사급 입고현황'!$D$3:$AL$31,W1,FALSE)</f>
        <v>0</v>
      </c>
      <c r="X30" s="56">
        <f>VLOOKUP($H$30,'[64]대우사급 입고현황'!$D$3:$AL$31,X1,FALSE)</f>
        <v>0</v>
      </c>
      <c r="Y30" s="56">
        <f>VLOOKUP($H$30,'[64]대우사급 입고현황'!$D$3:$AL$31,Y1,FALSE)</f>
        <v>0</v>
      </c>
      <c r="Z30" s="56">
        <f>VLOOKUP($H$30,'[64]대우사급 입고현황'!$D$3:$AL$31,Z1,FALSE)</f>
        <v>0</v>
      </c>
      <c r="AA30" s="56">
        <f>VLOOKUP($H$30,'[64]대우사급 입고현황'!$D$3:$AL$31,AA1,FALSE)</f>
        <v>0</v>
      </c>
      <c r="AB30" s="56">
        <f>VLOOKUP($H$30,'[64]대우사급 입고현황'!$D$3:$AL$31,AB1,FALSE)</f>
        <v>1800</v>
      </c>
      <c r="AC30" s="56">
        <f>VLOOKUP($H$30,'[64]대우사급 입고현황'!$D$3:$AL$31,AC1,FALSE)</f>
        <v>0</v>
      </c>
      <c r="AD30" s="56">
        <f>VLOOKUP($H$30,'[64]대우사급 입고현황'!$D$3:$AL$31,AD1,FALSE)</f>
        <v>0</v>
      </c>
      <c r="AE30" s="56">
        <f>VLOOKUP($H$30,'[64]대우사급 입고현황'!$D$3:$AL$31,AE1,FALSE)</f>
        <v>0</v>
      </c>
      <c r="AF30" s="56">
        <f>VLOOKUP($H$30,'[64]대우사급 입고현황'!$D$3:$AL$31,AF1,FALSE)</f>
        <v>0</v>
      </c>
      <c r="AG30" s="56">
        <f>VLOOKUP($H$30,'[64]대우사급 입고현황'!$D$3:$AL$31,AG1,FALSE)</f>
        <v>0</v>
      </c>
      <c r="AH30" s="56">
        <f>VLOOKUP($H$30,'[64]대우사급 입고현황'!$D$3:$AL$31,AH1,FALSE)</f>
        <v>0</v>
      </c>
      <c r="AI30" s="56">
        <f>VLOOKUP($H$30,'[64]대우사급 입고현황'!$D$3:$AL$31,AI1,FALSE)</f>
        <v>0</v>
      </c>
      <c r="AJ30" s="56">
        <f>VLOOKUP($H$30,'[64]대우사급 입고현황'!$D$3:$AL$31,AJ1,FALSE)</f>
        <v>0</v>
      </c>
      <c r="AK30" s="56">
        <f>VLOOKUP($H$30,'[64]대우사급 입고현황'!$D$3:$AL$31,AK1,FALSE)</f>
        <v>0</v>
      </c>
      <c r="AL30" s="56">
        <f>VLOOKUP($H$30,'[64]대우사급 입고현황'!$D$3:$AL$31,AL1,FALSE)</f>
        <v>0</v>
      </c>
      <c r="AM30" s="56">
        <f>VLOOKUP($H$30,'[64]대우사급 입고현황'!$D$3:$AL$31,AM1,FALSE)</f>
        <v>0</v>
      </c>
      <c r="AN30" s="56">
        <f>VLOOKUP($H$30,'[64]대우사급 입고현황'!$D$3:$AL$31,AN1,FALSE)</f>
        <v>0</v>
      </c>
      <c r="AO30" s="56">
        <f>VLOOKUP($H$30,'[64]대우사급 입고현황'!$D$3:$AL$31,AO1,FALSE)</f>
        <v>0</v>
      </c>
      <c r="AP30" s="19"/>
      <c r="AQ30" s="56">
        <f>$J$30*K30</f>
        <v>0</v>
      </c>
      <c r="AR30" s="56">
        <f t="shared" ref="AR30:BU30" si="29">$J$30*L30</f>
        <v>0</v>
      </c>
      <c r="AS30" s="56">
        <f t="shared" si="29"/>
        <v>0</v>
      </c>
      <c r="AT30" s="56">
        <f t="shared" si="29"/>
        <v>0</v>
      </c>
      <c r="AU30" s="56">
        <f t="shared" si="29"/>
        <v>0</v>
      </c>
      <c r="AV30" s="56">
        <f t="shared" si="29"/>
        <v>0</v>
      </c>
      <c r="AW30" s="56">
        <f t="shared" si="29"/>
        <v>0</v>
      </c>
      <c r="AX30" s="56">
        <f t="shared" si="29"/>
        <v>0</v>
      </c>
      <c r="AY30" s="56">
        <f t="shared" si="29"/>
        <v>0</v>
      </c>
      <c r="AZ30" s="56">
        <f t="shared" si="29"/>
        <v>0</v>
      </c>
      <c r="BA30" s="56">
        <f t="shared" si="29"/>
        <v>0</v>
      </c>
      <c r="BB30" s="56">
        <f t="shared" si="29"/>
        <v>0</v>
      </c>
      <c r="BC30" s="56">
        <f t="shared" si="29"/>
        <v>0</v>
      </c>
      <c r="BD30" s="56">
        <f t="shared" si="29"/>
        <v>0</v>
      </c>
      <c r="BE30" s="56">
        <f t="shared" si="29"/>
        <v>0</v>
      </c>
      <c r="BF30" s="56">
        <f t="shared" si="29"/>
        <v>0</v>
      </c>
      <c r="BG30" s="56">
        <f t="shared" si="29"/>
        <v>0</v>
      </c>
      <c r="BH30" s="56">
        <f t="shared" si="29"/>
        <v>825300</v>
      </c>
      <c r="BI30" s="56">
        <f t="shared" si="29"/>
        <v>0</v>
      </c>
      <c r="BJ30" s="56">
        <f t="shared" si="29"/>
        <v>0</v>
      </c>
      <c r="BK30" s="56">
        <f t="shared" si="29"/>
        <v>0</v>
      </c>
      <c r="BL30" s="56">
        <f t="shared" si="29"/>
        <v>0</v>
      </c>
      <c r="BM30" s="56">
        <f t="shared" si="29"/>
        <v>0</v>
      </c>
      <c r="BN30" s="56">
        <f t="shared" si="29"/>
        <v>0</v>
      </c>
      <c r="BO30" s="56">
        <f t="shared" si="29"/>
        <v>0</v>
      </c>
      <c r="BP30" s="56">
        <f t="shared" si="29"/>
        <v>0</v>
      </c>
      <c r="BQ30" s="56">
        <f t="shared" si="29"/>
        <v>0</v>
      </c>
      <c r="BR30" s="56">
        <f t="shared" si="29"/>
        <v>0</v>
      </c>
      <c r="BS30" s="56">
        <f t="shared" si="29"/>
        <v>0</v>
      </c>
      <c r="BT30" s="56">
        <f t="shared" si="29"/>
        <v>0</v>
      </c>
      <c r="BU30" s="56">
        <f t="shared" si="29"/>
        <v>0</v>
      </c>
      <c r="BV30" s="56">
        <f t="shared" si="2"/>
        <v>825300</v>
      </c>
    </row>
    <row r="31" spans="1:74" s="27" customFormat="1" ht="50.1" customHeight="1">
      <c r="A31" s="33"/>
      <c r="B31" s="33" t="s">
        <v>1284</v>
      </c>
      <c r="C31" s="512" t="s">
        <v>723</v>
      </c>
      <c r="D31" s="44" t="s">
        <v>730</v>
      </c>
      <c r="E31" s="43">
        <f t="shared" si="3"/>
        <v>28</v>
      </c>
      <c r="F31" s="44" t="s">
        <v>293</v>
      </c>
      <c r="G31" s="44" t="s">
        <v>439</v>
      </c>
      <c r="H31" s="44" t="s">
        <v>278</v>
      </c>
      <c r="I31" s="52" t="s">
        <v>279</v>
      </c>
      <c r="J31" s="82">
        <f>VLOOKUP(H31,'[63]1월단가'!A:B,$J$1,0)</f>
        <v>358</v>
      </c>
      <c r="K31" s="56">
        <f>VLOOKUP($H$31,'[64]호원사급 입고현황'!$D$3:$AL$200,K1,FALSE)</f>
        <v>0</v>
      </c>
      <c r="L31" s="56">
        <f>VLOOKUP($H$31,'[64]호원사급 입고현황'!$D$3:$AL$200,L1,FALSE)</f>
        <v>0</v>
      </c>
      <c r="M31" s="56">
        <f>VLOOKUP($H$31,'[64]호원사급 입고현황'!$D$3:$AL$200,M1,FALSE)</f>
        <v>0</v>
      </c>
      <c r="N31" s="56">
        <f>VLOOKUP($H$31,'[64]호원사급 입고현황'!$D$3:$AL$200,N1,FALSE)</f>
        <v>0</v>
      </c>
      <c r="O31" s="56">
        <f>VLOOKUP($H$31,'[64]호원사급 입고현황'!$D$3:$AL$200,O1,FALSE)</f>
        <v>0</v>
      </c>
      <c r="P31" s="56">
        <f>VLOOKUP($H$31,'[64]호원사급 입고현황'!$D$3:$AL$200,P1,FALSE)</f>
        <v>0</v>
      </c>
      <c r="Q31" s="56">
        <f>VLOOKUP($H$31,'[64]호원사급 입고현황'!$D$3:$AL$200,Q1,FALSE)</f>
        <v>0</v>
      </c>
      <c r="R31" s="56">
        <f>VLOOKUP($H$31,'[64]호원사급 입고현황'!$D$3:$AL$200,R1,FALSE)</f>
        <v>0</v>
      </c>
      <c r="S31" s="56">
        <f>VLOOKUP($H$31,'[64]호원사급 입고현황'!$D$3:$AL$200,S1,FALSE)</f>
        <v>0</v>
      </c>
      <c r="T31" s="56">
        <f>VLOOKUP($H$31,'[64]호원사급 입고현황'!$D$3:$AL$200,T1,FALSE)</f>
        <v>0</v>
      </c>
      <c r="U31" s="56">
        <f>VLOOKUP($H$31,'[64]호원사급 입고현황'!$D$3:$AL$200,U1,FALSE)</f>
        <v>0</v>
      </c>
      <c r="V31" s="56">
        <f>VLOOKUP($H$31,'[64]호원사급 입고현황'!$D$3:$AL$200,V1,FALSE)</f>
        <v>1080</v>
      </c>
      <c r="W31" s="56">
        <f>VLOOKUP($H$31,'[64]호원사급 입고현황'!$D$3:$AL$200,W1,FALSE)</f>
        <v>0</v>
      </c>
      <c r="X31" s="56">
        <f>VLOOKUP($H$31,'[64]호원사급 입고현황'!$D$3:$AL$200,X1,FALSE)</f>
        <v>0</v>
      </c>
      <c r="Y31" s="56">
        <f>VLOOKUP($H$31,'[64]호원사급 입고현황'!$D$3:$AL$200,Y1,FALSE)</f>
        <v>0</v>
      </c>
      <c r="Z31" s="56">
        <f>VLOOKUP($H$31,'[64]호원사급 입고현황'!$D$3:$AL$200,Z1,FALSE)</f>
        <v>0</v>
      </c>
      <c r="AA31" s="56">
        <f>VLOOKUP($H$31,'[64]호원사급 입고현황'!$D$3:$AL$200,AA1,FALSE)</f>
        <v>0</v>
      </c>
      <c r="AB31" s="56">
        <f>VLOOKUP($H$31,'[64]호원사급 입고현황'!$D$3:$AL$200,AB1,FALSE)</f>
        <v>0</v>
      </c>
      <c r="AC31" s="56">
        <f>VLOOKUP($H$31,'[64]호원사급 입고현황'!$D$3:$AL$200,AC1,FALSE)</f>
        <v>0</v>
      </c>
      <c r="AD31" s="56">
        <f>VLOOKUP($H$31,'[64]호원사급 입고현황'!$D$3:$AL$200,AD1,FALSE)</f>
        <v>0</v>
      </c>
      <c r="AE31" s="56">
        <f>VLOOKUP($H$31,'[64]호원사급 입고현황'!$D$3:$AL$200,AE1,FALSE)</f>
        <v>0</v>
      </c>
      <c r="AF31" s="56">
        <f>VLOOKUP($H$31,'[64]호원사급 입고현황'!$D$3:$AL$200,AF1,FALSE)</f>
        <v>0</v>
      </c>
      <c r="AG31" s="56">
        <f>VLOOKUP($H$31,'[64]호원사급 입고현황'!$D$3:$AL$200,AG1,FALSE)</f>
        <v>0</v>
      </c>
      <c r="AH31" s="56">
        <f>VLOOKUP($H$31,'[64]호원사급 입고현황'!$D$3:$AL$200,AH1,FALSE)</f>
        <v>0</v>
      </c>
      <c r="AI31" s="56">
        <f>VLOOKUP($H$31,'[64]호원사급 입고현황'!$D$3:$AL$200,AI1,FALSE)</f>
        <v>0</v>
      </c>
      <c r="AJ31" s="56">
        <f>VLOOKUP($H$31,'[64]호원사급 입고현황'!$D$3:$AL$200,AJ1,FALSE)</f>
        <v>0</v>
      </c>
      <c r="AK31" s="56">
        <f>VLOOKUP($H$31,'[64]호원사급 입고현황'!$D$3:$AL$200,AK1,FALSE)</f>
        <v>0</v>
      </c>
      <c r="AL31" s="56">
        <f>VLOOKUP($H$31,'[64]호원사급 입고현황'!$D$3:$AL$200,AL1,FALSE)</f>
        <v>0</v>
      </c>
      <c r="AM31" s="56">
        <f>VLOOKUP($H$31,'[64]호원사급 입고현황'!$D$3:$AL$200,AM1,FALSE)</f>
        <v>0</v>
      </c>
      <c r="AN31" s="56">
        <f>VLOOKUP($H$31,'[64]호원사급 입고현황'!$D$3:$AL$200,AN1,FALSE)</f>
        <v>0</v>
      </c>
      <c r="AO31" s="56">
        <f>VLOOKUP($H$31,'[64]호원사급 입고현황'!$D$3:$AL$200,AO1,FALSE)</f>
        <v>0</v>
      </c>
      <c r="AP31" s="25"/>
      <c r="AQ31" s="56">
        <f>$J$31*K31</f>
        <v>0</v>
      </c>
      <c r="AR31" s="56">
        <f t="shared" ref="AR31:BU31" si="30">$J$31*L31</f>
        <v>0</v>
      </c>
      <c r="AS31" s="56">
        <f t="shared" si="30"/>
        <v>0</v>
      </c>
      <c r="AT31" s="56">
        <f t="shared" si="30"/>
        <v>0</v>
      </c>
      <c r="AU31" s="56">
        <f t="shared" si="30"/>
        <v>0</v>
      </c>
      <c r="AV31" s="56">
        <f t="shared" si="30"/>
        <v>0</v>
      </c>
      <c r="AW31" s="56">
        <f t="shared" si="30"/>
        <v>0</v>
      </c>
      <c r="AX31" s="56">
        <f t="shared" si="30"/>
        <v>0</v>
      </c>
      <c r="AY31" s="56">
        <f t="shared" si="30"/>
        <v>0</v>
      </c>
      <c r="AZ31" s="56">
        <f t="shared" si="30"/>
        <v>0</v>
      </c>
      <c r="BA31" s="56">
        <f t="shared" si="30"/>
        <v>0</v>
      </c>
      <c r="BB31" s="56">
        <f t="shared" si="30"/>
        <v>386640</v>
      </c>
      <c r="BC31" s="56">
        <f t="shared" si="30"/>
        <v>0</v>
      </c>
      <c r="BD31" s="56">
        <f t="shared" si="30"/>
        <v>0</v>
      </c>
      <c r="BE31" s="56">
        <f t="shared" si="30"/>
        <v>0</v>
      </c>
      <c r="BF31" s="56">
        <f t="shared" si="30"/>
        <v>0</v>
      </c>
      <c r="BG31" s="56">
        <f t="shared" si="30"/>
        <v>0</v>
      </c>
      <c r="BH31" s="56">
        <f t="shared" si="30"/>
        <v>0</v>
      </c>
      <c r="BI31" s="56">
        <f t="shared" si="30"/>
        <v>0</v>
      </c>
      <c r="BJ31" s="56">
        <f t="shared" si="30"/>
        <v>0</v>
      </c>
      <c r="BK31" s="56">
        <f t="shared" si="30"/>
        <v>0</v>
      </c>
      <c r="BL31" s="56">
        <f t="shared" si="30"/>
        <v>0</v>
      </c>
      <c r="BM31" s="56">
        <f t="shared" si="30"/>
        <v>0</v>
      </c>
      <c r="BN31" s="56">
        <f t="shared" si="30"/>
        <v>0</v>
      </c>
      <c r="BO31" s="56">
        <f t="shared" si="30"/>
        <v>0</v>
      </c>
      <c r="BP31" s="56">
        <f t="shared" si="30"/>
        <v>0</v>
      </c>
      <c r="BQ31" s="56">
        <f t="shared" si="30"/>
        <v>0</v>
      </c>
      <c r="BR31" s="56">
        <f t="shared" si="30"/>
        <v>0</v>
      </c>
      <c r="BS31" s="56">
        <f t="shared" si="30"/>
        <v>0</v>
      </c>
      <c r="BT31" s="56">
        <f t="shared" si="30"/>
        <v>0</v>
      </c>
      <c r="BU31" s="56">
        <f t="shared" si="30"/>
        <v>0</v>
      </c>
      <c r="BV31" s="56">
        <f t="shared" si="2"/>
        <v>386640</v>
      </c>
    </row>
    <row r="32" spans="1:74" s="27" customFormat="1" ht="50.1" customHeight="1">
      <c r="A32" s="33"/>
      <c r="B32" s="33" t="s">
        <v>1284</v>
      </c>
      <c r="C32" s="512" t="s">
        <v>723</v>
      </c>
      <c r="D32" s="44" t="s">
        <v>730</v>
      </c>
      <c r="E32" s="43">
        <f t="shared" si="3"/>
        <v>29</v>
      </c>
      <c r="F32" s="44" t="s">
        <v>293</v>
      </c>
      <c r="G32" s="44" t="s">
        <v>439</v>
      </c>
      <c r="H32" s="44" t="s">
        <v>280</v>
      </c>
      <c r="I32" s="52" t="s">
        <v>281</v>
      </c>
      <c r="J32" s="82">
        <f>VLOOKUP(H32,'[63]1월단가'!A:B,$J$1,0)</f>
        <v>358</v>
      </c>
      <c r="K32" s="56">
        <f>VLOOKUP($H$32,'[64]호원사급 입고현황'!$D$3:$AL$200,K1,FALSE)</f>
        <v>0</v>
      </c>
      <c r="L32" s="56">
        <f>VLOOKUP($H$32,'[64]호원사급 입고현황'!$D$3:$AL$200,L1,FALSE)</f>
        <v>0</v>
      </c>
      <c r="M32" s="56">
        <f>VLOOKUP($H$32,'[64]호원사급 입고현황'!$D$3:$AL$200,M1,FALSE)</f>
        <v>0</v>
      </c>
      <c r="N32" s="56">
        <f>VLOOKUP($H$32,'[64]호원사급 입고현황'!$D$3:$AL$200,N1,FALSE)</f>
        <v>0</v>
      </c>
      <c r="O32" s="56">
        <f>VLOOKUP($H$32,'[64]호원사급 입고현황'!$D$3:$AL$200,O1,FALSE)</f>
        <v>0</v>
      </c>
      <c r="P32" s="56">
        <f>VLOOKUP($H$32,'[64]호원사급 입고현황'!$D$3:$AL$200,P1,FALSE)</f>
        <v>0</v>
      </c>
      <c r="Q32" s="56">
        <f>VLOOKUP($H$32,'[64]호원사급 입고현황'!$D$3:$AL$200,Q1,FALSE)</f>
        <v>0</v>
      </c>
      <c r="R32" s="56">
        <f>VLOOKUP($H$32,'[64]호원사급 입고현황'!$D$3:$AL$200,R1,FALSE)</f>
        <v>0</v>
      </c>
      <c r="S32" s="56">
        <f>VLOOKUP($H$32,'[64]호원사급 입고현황'!$D$3:$AL$200,S1,FALSE)</f>
        <v>0</v>
      </c>
      <c r="T32" s="56">
        <f>VLOOKUP($H$32,'[64]호원사급 입고현황'!$D$3:$AL$200,T1,FALSE)</f>
        <v>0</v>
      </c>
      <c r="U32" s="56">
        <f>VLOOKUP($H$32,'[64]호원사급 입고현황'!$D$3:$AL$200,U1,FALSE)</f>
        <v>0</v>
      </c>
      <c r="V32" s="56">
        <f>VLOOKUP($H$32,'[64]호원사급 입고현황'!$D$3:$AL$200,V1,FALSE)</f>
        <v>1080</v>
      </c>
      <c r="W32" s="56">
        <f>VLOOKUP($H$32,'[64]호원사급 입고현황'!$D$3:$AL$200,W1,FALSE)</f>
        <v>0</v>
      </c>
      <c r="X32" s="56">
        <f>VLOOKUP($H$32,'[64]호원사급 입고현황'!$D$3:$AL$200,X1,FALSE)</f>
        <v>0</v>
      </c>
      <c r="Y32" s="56">
        <f>VLOOKUP($H$32,'[64]호원사급 입고현황'!$D$3:$AL$200,Y1,FALSE)</f>
        <v>0</v>
      </c>
      <c r="Z32" s="56">
        <f>VLOOKUP($H$32,'[64]호원사급 입고현황'!$D$3:$AL$200,Z1,FALSE)</f>
        <v>0</v>
      </c>
      <c r="AA32" s="56">
        <f>VLOOKUP($H$32,'[64]호원사급 입고현황'!$D$3:$AL$200,AA1,FALSE)</f>
        <v>0</v>
      </c>
      <c r="AB32" s="56">
        <f>VLOOKUP($H$32,'[64]호원사급 입고현황'!$D$3:$AL$200,AB1,FALSE)</f>
        <v>0</v>
      </c>
      <c r="AC32" s="56">
        <f>VLOOKUP($H$32,'[64]호원사급 입고현황'!$D$3:$AL$200,AC1,FALSE)</f>
        <v>0</v>
      </c>
      <c r="AD32" s="56">
        <f>VLOOKUP($H$32,'[64]호원사급 입고현황'!$D$3:$AL$200,AD1,FALSE)</f>
        <v>0</v>
      </c>
      <c r="AE32" s="56">
        <f>VLOOKUP($H$32,'[64]호원사급 입고현황'!$D$3:$AL$200,AE1,FALSE)</f>
        <v>0</v>
      </c>
      <c r="AF32" s="56">
        <f>VLOOKUP($H$32,'[64]호원사급 입고현황'!$D$3:$AL$200,AF1,FALSE)</f>
        <v>0</v>
      </c>
      <c r="AG32" s="56">
        <f>VLOOKUP($H$32,'[64]호원사급 입고현황'!$D$3:$AL$200,AG1,FALSE)</f>
        <v>0</v>
      </c>
      <c r="AH32" s="56">
        <f>VLOOKUP($H$32,'[64]호원사급 입고현황'!$D$3:$AL$200,AH1,FALSE)</f>
        <v>0</v>
      </c>
      <c r="AI32" s="56">
        <f>VLOOKUP($H$32,'[64]호원사급 입고현황'!$D$3:$AL$200,AI1,FALSE)</f>
        <v>0</v>
      </c>
      <c r="AJ32" s="56">
        <f>VLOOKUP($H$32,'[64]호원사급 입고현황'!$D$3:$AL$200,AJ1,FALSE)</f>
        <v>0</v>
      </c>
      <c r="AK32" s="56">
        <f>VLOOKUP($H$32,'[64]호원사급 입고현황'!$D$3:$AL$200,AK1,FALSE)</f>
        <v>0</v>
      </c>
      <c r="AL32" s="56">
        <f>VLOOKUP($H$32,'[64]호원사급 입고현황'!$D$3:$AL$200,AL1,FALSE)</f>
        <v>0</v>
      </c>
      <c r="AM32" s="56">
        <f>VLOOKUP($H$32,'[64]호원사급 입고현황'!$D$3:$AL$200,AM1,FALSE)</f>
        <v>0</v>
      </c>
      <c r="AN32" s="56">
        <f>VLOOKUP($H$32,'[64]호원사급 입고현황'!$D$3:$AL$200,AN1,FALSE)</f>
        <v>0</v>
      </c>
      <c r="AO32" s="56">
        <f>VLOOKUP($H$32,'[64]호원사급 입고현황'!$D$3:$AL$200,AO1,FALSE)</f>
        <v>0</v>
      </c>
      <c r="AP32" s="25"/>
      <c r="AQ32" s="56">
        <f>$J$32*K32</f>
        <v>0</v>
      </c>
      <c r="AR32" s="56">
        <f t="shared" ref="AR32:BU32" si="31">$J$32*L32</f>
        <v>0</v>
      </c>
      <c r="AS32" s="56">
        <f t="shared" si="31"/>
        <v>0</v>
      </c>
      <c r="AT32" s="56">
        <f t="shared" si="31"/>
        <v>0</v>
      </c>
      <c r="AU32" s="56">
        <f t="shared" si="31"/>
        <v>0</v>
      </c>
      <c r="AV32" s="56">
        <f t="shared" si="31"/>
        <v>0</v>
      </c>
      <c r="AW32" s="56">
        <f t="shared" si="31"/>
        <v>0</v>
      </c>
      <c r="AX32" s="56">
        <f t="shared" si="31"/>
        <v>0</v>
      </c>
      <c r="AY32" s="56">
        <f t="shared" si="31"/>
        <v>0</v>
      </c>
      <c r="AZ32" s="56">
        <f t="shared" si="31"/>
        <v>0</v>
      </c>
      <c r="BA32" s="56">
        <f t="shared" si="31"/>
        <v>0</v>
      </c>
      <c r="BB32" s="56">
        <f t="shared" si="31"/>
        <v>386640</v>
      </c>
      <c r="BC32" s="56">
        <f t="shared" si="31"/>
        <v>0</v>
      </c>
      <c r="BD32" s="56">
        <f t="shared" si="31"/>
        <v>0</v>
      </c>
      <c r="BE32" s="56">
        <f t="shared" si="31"/>
        <v>0</v>
      </c>
      <c r="BF32" s="56">
        <f t="shared" si="31"/>
        <v>0</v>
      </c>
      <c r="BG32" s="56">
        <f t="shared" si="31"/>
        <v>0</v>
      </c>
      <c r="BH32" s="56">
        <f t="shared" si="31"/>
        <v>0</v>
      </c>
      <c r="BI32" s="56">
        <f t="shared" si="31"/>
        <v>0</v>
      </c>
      <c r="BJ32" s="56">
        <f t="shared" si="31"/>
        <v>0</v>
      </c>
      <c r="BK32" s="56">
        <f t="shared" si="31"/>
        <v>0</v>
      </c>
      <c r="BL32" s="56">
        <f t="shared" si="31"/>
        <v>0</v>
      </c>
      <c r="BM32" s="56">
        <f t="shared" si="31"/>
        <v>0</v>
      </c>
      <c r="BN32" s="56">
        <f t="shared" si="31"/>
        <v>0</v>
      </c>
      <c r="BO32" s="56">
        <f t="shared" si="31"/>
        <v>0</v>
      </c>
      <c r="BP32" s="56">
        <f t="shared" si="31"/>
        <v>0</v>
      </c>
      <c r="BQ32" s="56">
        <f t="shared" si="31"/>
        <v>0</v>
      </c>
      <c r="BR32" s="56">
        <f t="shared" si="31"/>
        <v>0</v>
      </c>
      <c r="BS32" s="56">
        <f t="shared" si="31"/>
        <v>0</v>
      </c>
      <c r="BT32" s="56">
        <f t="shared" si="31"/>
        <v>0</v>
      </c>
      <c r="BU32" s="56">
        <f t="shared" si="31"/>
        <v>0</v>
      </c>
      <c r="BV32" s="56">
        <f t="shared" si="2"/>
        <v>386640</v>
      </c>
    </row>
    <row r="33" spans="1:74" s="27" customFormat="1" ht="50.1" customHeight="1">
      <c r="A33" s="33"/>
      <c r="B33" s="33" t="s">
        <v>1284</v>
      </c>
      <c r="C33" s="512" t="s">
        <v>723</v>
      </c>
      <c r="D33" s="44" t="s">
        <v>730</v>
      </c>
      <c r="E33" s="43">
        <f t="shared" si="3"/>
        <v>30</v>
      </c>
      <c r="F33" s="44" t="s">
        <v>294</v>
      </c>
      <c r="G33" s="44" t="s">
        <v>439</v>
      </c>
      <c r="H33" s="44" t="s">
        <v>282</v>
      </c>
      <c r="I33" s="52" t="s">
        <v>283</v>
      </c>
      <c r="J33" s="82">
        <f>VLOOKUP(H33,'[63]1월단가'!A:B,$J$1,0)</f>
        <v>530</v>
      </c>
      <c r="K33" s="56">
        <f>VLOOKUP($H$33,'[64]호원사급 입고현황'!$D$3:$AL$200,K1,FALSE)</f>
        <v>0</v>
      </c>
      <c r="L33" s="56">
        <f>VLOOKUP($H$33,'[64]호원사급 입고현황'!$D$3:$AL$200,L1,FALSE)</f>
        <v>0</v>
      </c>
      <c r="M33" s="56">
        <f>VLOOKUP($H$33,'[64]호원사급 입고현황'!$D$3:$AL$200,M1,FALSE)</f>
        <v>2000</v>
      </c>
      <c r="N33" s="56">
        <f>VLOOKUP($H$33,'[64]호원사급 입고현황'!$D$3:$AL$200,N1,FALSE)</f>
        <v>0</v>
      </c>
      <c r="O33" s="56">
        <f>VLOOKUP($H$33,'[64]호원사급 입고현황'!$D$3:$AL$200,O1,FALSE)</f>
        <v>0</v>
      </c>
      <c r="P33" s="56">
        <f>VLOOKUP($H$33,'[64]호원사급 입고현황'!$D$3:$AL$200,P1,FALSE)</f>
        <v>0</v>
      </c>
      <c r="Q33" s="56">
        <f>VLOOKUP($H$33,'[64]호원사급 입고현황'!$D$3:$AL$200,Q1,FALSE)</f>
        <v>0</v>
      </c>
      <c r="R33" s="56">
        <f>VLOOKUP($H$33,'[64]호원사급 입고현황'!$D$3:$AL$200,R1,FALSE)</f>
        <v>0</v>
      </c>
      <c r="S33" s="56">
        <f>VLOOKUP($H$33,'[64]호원사급 입고현황'!$D$3:$AL$200,S1,FALSE)</f>
        <v>0</v>
      </c>
      <c r="T33" s="56">
        <f>VLOOKUP($H$33,'[64]호원사급 입고현황'!$D$3:$AL$200,T1,FALSE)</f>
        <v>0</v>
      </c>
      <c r="U33" s="56">
        <f>VLOOKUP($H$33,'[64]호원사급 입고현황'!$D$3:$AL$200,U1,FALSE)</f>
        <v>0</v>
      </c>
      <c r="V33" s="56">
        <f>VLOOKUP($H$33,'[64]호원사급 입고현황'!$D$3:$AL$200,V1,FALSE)</f>
        <v>0</v>
      </c>
      <c r="W33" s="56">
        <f>VLOOKUP($H$33,'[64]호원사급 입고현황'!$D$3:$AL$200,W1,FALSE)</f>
        <v>0</v>
      </c>
      <c r="X33" s="56">
        <f>VLOOKUP($H$33,'[64]호원사급 입고현황'!$D$3:$AL$200,X1,FALSE)</f>
        <v>0</v>
      </c>
      <c r="Y33" s="56">
        <f>VLOOKUP($H$33,'[64]호원사급 입고현황'!$D$3:$AL$200,Y1,FALSE)</f>
        <v>0</v>
      </c>
      <c r="Z33" s="56">
        <f>VLOOKUP($H$33,'[64]호원사급 입고현황'!$D$3:$AL$200,Z1,FALSE)</f>
        <v>0</v>
      </c>
      <c r="AA33" s="56">
        <f>VLOOKUP($H$33,'[64]호원사급 입고현황'!$D$3:$AL$200,AA1,FALSE)</f>
        <v>0</v>
      </c>
      <c r="AB33" s="56">
        <f>VLOOKUP($H$33,'[64]호원사급 입고현황'!$D$3:$AL$200,AB1,FALSE)</f>
        <v>1000</v>
      </c>
      <c r="AC33" s="56">
        <f>VLOOKUP($H$33,'[64]호원사급 입고현황'!$D$3:$AL$200,AC1,FALSE)</f>
        <v>0</v>
      </c>
      <c r="AD33" s="56">
        <f>VLOOKUP($H$33,'[64]호원사급 입고현황'!$D$3:$AL$200,AD1,FALSE)</f>
        <v>0</v>
      </c>
      <c r="AE33" s="56">
        <f>VLOOKUP($H$33,'[64]호원사급 입고현황'!$D$3:$AL$200,AE1,FALSE)</f>
        <v>0</v>
      </c>
      <c r="AF33" s="56">
        <f>VLOOKUP($H$33,'[64]호원사급 입고현황'!$D$3:$AL$200,AF1,FALSE)</f>
        <v>0</v>
      </c>
      <c r="AG33" s="56">
        <f>VLOOKUP($H$33,'[64]호원사급 입고현황'!$D$3:$AL$200,AG1,FALSE)</f>
        <v>0</v>
      </c>
      <c r="AH33" s="56">
        <f>VLOOKUP($H$33,'[64]호원사급 입고현황'!$D$3:$AL$200,AH1,FALSE)</f>
        <v>0</v>
      </c>
      <c r="AI33" s="56">
        <f>VLOOKUP($H$33,'[64]호원사급 입고현황'!$D$3:$AL$200,AI1,FALSE)</f>
        <v>0</v>
      </c>
      <c r="AJ33" s="56">
        <f>VLOOKUP($H$33,'[64]호원사급 입고현황'!$D$3:$AL$200,AJ1,FALSE)</f>
        <v>0</v>
      </c>
      <c r="AK33" s="56">
        <f>VLOOKUP($H$33,'[64]호원사급 입고현황'!$D$3:$AL$200,AK1,FALSE)</f>
        <v>0</v>
      </c>
      <c r="AL33" s="56">
        <f>VLOOKUP($H$33,'[64]호원사급 입고현황'!$D$3:$AL$200,AL1,FALSE)</f>
        <v>0</v>
      </c>
      <c r="AM33" s="56">
        <f>VLOOKUP($H$33,'[64]호원사급 입고현황'!$D$3:$AL$200,AM1,FALSE)</f>
        <v>0</v>
      </c>
      <c r="AN33" s="56">
        <f>VLOOKUP($H$33,'[64]호원사급 입고현황'!$D$3:$AL$200,AN1,FALSE)</f>
        <v>0</v>
      </c>
      <c r="AO33" s="56">
        <f>VLOOKUP($H$33,'[64]호원사급 입고현황'!$D$3:$AL$200,AO1,FALSE)</f>
        <v>0</v>
      </c>
      <c r="AP33" s="25"/>
      <c r="AQ33" s="56">
        <f>$J$33*K33</f>
        <v>0</v>
      </c>
      <c r="AR33" s="56">
        <f t="shared" ref="AR33:BU33" si="32">$J$33*L33</f>
        <v>0</v>
      </c>
      <c r="AS33" s="56">
        <f t="shared" si="32"/>
        <v>1060000</v>
      </c>
      <c r="AT33" s="56">
        <f t="shared" si="32"/>
        <v>0</v>
      </c>
      <c r="AU33" s="56">
        <f t="shared" si="32"/>
        <v>0</v>
      </c>
      <c r="AV33" s="56">
        <f t="shared" si="32"/>
        <v>0</v>
      </c>
      <c r="AW33" s="56">
        <f t="shared" si="32"/>
        <v>0</v>
      </c>
      <c r="AX33" s="56">
        <f t="shared" si="32"/>
        <v>0</v>
      </c>
      <c r="AY33" s="56">
        <f t="shared" si="32"/>
        <v>0</v>
      </c>
      <c r="AZ33" s="56">
        <f t="shared" si="32"/>
        <v>0</v>
      </c>
      <c r="BA33" s="56">
        <f t="shared" si="32"/>
        <v>0</v>
      </c>
      <c r="BB33" s="56">
        <f t="shared" si="32"/>
        <v>0</v>
      </c>
      <c r="BC33" s="56">
        <f t="shared" si="32"/>
        <v>0</v>
      </c>
      <c r="BD33" s="56">
        <f t="shared" si="32"/>
        <v>0</v>
      </c>
      <c r="BE33" s="56">
        <f t="shared" si="32"/>
        <v>0</v>
      </c>
      <c r="BF33" s="56">
        <f t="shared" si="32"/>
        <v>0</v>
      </c>
      <c r="BG33" s="56">
        <f t="shared" si="32"/>
        <v>0</v>
      </c>
      <c r="BH33" s="56">
        <f t="shared" si="32"/>
        <v>530000</v>
      </c>
      <c r="BI33" s="56">
        <f t="shared" si="32"/>
        <v>0</v>
      </c>
      <c r="BJ33" s="56">
        <f t="shared" si="32"/>
        <v>0</v>
      </c>
      <c r="BK33" s="56">
        <f t="shared" si="32"/>
        <v>0</v>
      </c>
      <c r="BL33" s="56">
        <f t="shared" si="32"/>
        <v>0</v>
      </c>
      <c r="BM33" s="56">
        <f t="shared" si="32"/>
        <v>0</v>
      </c>
      <c r="BN33" s="56">
        <f t="shared" si="32"/>
        <v>0</v>
      </c>
      <c r="BO33" s="56">
        <f t="shared" si="32"/>
        <v>0</v>
      </c>
      <c r="BP33" s="56">
        <f t="shared" si="32"/>
        <v>0</v>
      </c>
      <c r="BQ33" s="56">
        <f t="shared" si="32"/>
        <v>0</v>
      </c>
      <c r="BR33" s="56">
        <f t="shared" si="32"/>
        <v>0</v>
      </c>
      <c r="BS33" s="56">
        <f t="shared" si="32"/>
        <v>0</v>
      </c>
      <c r="BT33" s="56">
        <f t="shared" si="32"/>
        <v>0</v>
      </c>
      <c r="BU33" s="56">
        <f t="shared" si="32"/>
        <v>0</v>
      </c>
      <c r="BV33" s="56">
        <f t="shared" si="2"/>
        <v>1590000</v>
      </c>
    </row>
    <row r="34" spans="1:74" s="27" customFormat="1" ht="50.1" customHeight="1">
      <c r="A34" s="33"/>
      <c r="B34" s="33" t="s">
        <v>1284</v>
      </c>
      <c r="C34" s="512" t="s">
        <v>723</v>
      </c>
      <c r="D34" s="44" t="s">
        <v>730</v>
      </c>
      <c r="E34" s="43">
        <f t="shared" si="3"/>
        <v>31</v>
      </c>
      <c r="F34" s="44" t="s">
        <v>295</v>
      </c>
      <c r="G34" s="44" t="s">
        <v>439</v>
      </c>
      <c r="H34" s="44" t="s">
        <v>284</v>
      </c>
      <c r="I34" s="52" t="s">
        <v>285</v>
      </c>
      <c r="J34" s="82">
        <f>VLOOKUP(H34,'[63]1월단가'!A:B,$J$1,0)</f>
        <v>16.25</v>
      </c>
      <c r="K34" s="56">
        <f>VLOOKUP($H$34,'[64]호원사급 입고현황'!$D$3:$AL$200,K1,FALSE)</f>
        <v>0</v>
      </c>
      <c r="L34" s="56">
        <f>VLOOKUP($H$34,'[64]호원사급 입고현황'!$D$3:$AL$200,L1,FALSE)</f>
        <v>8000</v>
      </c>
      <c r="M34" s="56">
        <f>VLOOKUP($H$34,'[64]호원사급 입고현황'!$D$3:$AL$200,M1,FALSE)</f>
        <v>0</v>
      </c>
      <c r="N34" s="56">
        <f>VLOOKUP($H$34,'[64]호원사급 입고현황'!$D$3:$AL$200,N1,FALSE)</f>
        <v>0</v>
      </c>
      <c r="O34" s="56">
        <f>VLOOKUP($H$34,'[64]호원사급 입고현황'!$D$3:$AL$200,O1,FALSE)</f>
        <v>0</v>
      </c>
      <c r="P34" s="56">
        <f>VLOOKUP($H$34,'[64]호원사급 입고현황'!$D$3:$AL$200,P1,FALSE)</f>
        <v>0</v>
      </c>
      <c r="Q34" s="56">
        <f>VLOOKUP($H$34,'[64]호원사급 입고현황'!$D$3:$AL$200,Q1,FALSE)</f>
        <v>0</v>
      </c>
      <c r="R34" s="56">
        <f>VLOOKUP($H$34,'[64]호원사급 입고현황'!$D$3:$AL$200,R1,FALSE)</f>
        <v>0</v>
      </c>
      <c r="S34" s="56">
        <f>VLOOKUP($H$34,'[64]호원사급 입고현황'!$D$3:$AL$200,S1,FALSE)</f>
        <v>0</v>
      </c>
      <c r="T34" s="56">
        <f>VLOOKUP($H$34,'[64]호원사급 입고현황'!$D$3:$AL$200,T1,FALSE)</f>
        <v>0</v>
      </c>
      <c r="U34" s="56">
        <f>VLOOKUP($H$34,'[64]호원사급 입고현황'!$D$3:$AL$200,U1,FALSE)</f>
        <v>0</v>
      </c>
      <c r="V34" s="56">
        <f>VLOOKUP($H$34,'[64]호원사급 입고현황'!$D$3:$AL$200,V1,FALSE)</f>
        <v>0</v>
      </c>
      <c r="W34" s="56">
        <f>VLOOKUP($H$34,'[64]호원사급 입고현황'!$D$3:$AL$200,W1,FALSE)</f>
        <v>0</v>
      </c>
      <c r="X34" s="56">
        <f>VLOOKUP($H$34,'[64]호원사급 입고현황'!$D$3:$AL$200,X1,FALSE)</f>
        <v>0</v>
      </c>
      <c r="Y34" s="56">
        <f>VLOOKUP($H$34,'[64]호원사급 입고현황'!$D$3:$AL$200,Y1,FALSE)</f>
        <v>0</v>
      </c>
      <c r="Z34" s="56">
        <f>VLOOKUP($H$34,'[64]호원사급 입고현황'!$D$3:$AL$200,Z1,FALSE)</f>
        <v>0</v>
      </c>
      <c r="AA34" s="56">
        <f>VLOOKUP($H$34,'[64]호원사급 입고현황'!$D$3:$AL$200,AA1,FALSE)</f>
        <v>0</v>
      </c>
      <c r="AB34" s="56">
        <f>VLOOKUP($H$34,'[64]호원사급 입고현황'!$D$3:$AL$200,AB1,FALSE)</f>
        <v>0</v>
      </c>
      <c r="AC34" s="56">
        <f>VLOOKUP($H$34,'[64]호원사급 입고현황'!$D$3:$AL$200,AC1,FALSE)</f>
        <v>0</v>
      </c>
      <c r="AD34" s="56">
        <f>VLOOKUP($H$34,'[64]호원사급 입고현황'!$D$3:$AL$200,AD1,FALSE)</f>
        <v>0</v>
      </c>
      <c r="AE34" s="56">
        <f>VLOOKUP($H$34,'[64]호원사급 입고현황'!$D$3:$AL$200,AE1,FALSE)</f>
        <v>0</v>
      </c>
      <c r="AF34" s="56">
        <f>VLOOKUP($H$34,'[64]호원사급 입고현황'!$D$3:$AL$200,AF1,FALSE)</f>
        <v>0</v>
      </c>
      <c r="AG34" s="56">
        <f>VLOOKUP($H$34,'[64]호원사급 입고현황'!$D$3:$AL$200,AG1,FALSE)</f>
        <v>0</v>
      </c>
      <c r="AH34" s="56">
        <f>VLOOKUP($H$34,'[64]호원사급 입고현황'!$D$3:$AL$200,AH1,FALSE)</f>
        <v>0</v>
      </c>
      <c r="AI34" s="56">
        <f>VLOOKUP($H$34,'[64]호원사급 입고현황'!$D$3:$AL$200,AI1,FALSE)</f>
        <v>0</v>
      </c>
      <c r="AJ34" s="56">
        <f>VLOOKUP($H$34,'[64]호원사급 입고현황'!$D$3:$AL$200,AJ1,FALSE)</f>
        <v>0</v>
      </c>
      <c r="AK34" s="56">
        <f>VLOOKUP($H$34,'[64]호원사급 입고현황'!$D$3:$AL$200,AK1,FALSE)</f>
        <v>0</v>
      </c>
      <c r="AL34" s="56">
        <f>VLOOKUP($H$34,'[64]호원사급 입고현황'!$D$3:$AL$200,AL1,FALSE)</f>
        <v>0</v>
      </c>
      <c r="AM34" s="56">
        <f>VLOOKUP($H$34,'[64]호원사급 입고현황'!$D$3:$AL$200,AM1,FALSE)</f>
        <v>0</v>
      </c>
      <c r="AN34" s="56">
        <f>VLOOKUP($H$34,'[64]호원사급 입고현황'!$D$3:$AL$200,AN1,FALSE)</f>
        <v>0</v>
      </c>
      <c r="AO34" s="56">
        <f>VLOOKUP($H$34,'[64]호원사급 입고현황'!$D$3:$AL$200,AO1,FALSE)</f>
        <v>0</v>
      </c>
      <c r="AP34" s="25"/>
      <c r="AQ34" s="56">
        <f>$J$34*K34</f>
        <v>0</v>
      </c>
      <c r="AR34" s="56">
        <f t="shared" ref="AR34:BU34" si="33">$J$34*L34</f>
        <v>130000</v>
      </c>
      <c r="AS34" s="56">
        <f t="shared" si="33"/>
        <v>0</v>
      </c>
      <c r="AT34" s="56">
        <f t="shared" si="33"/>
        <v>0</v>
      </c>
      <c r="AU34" s="56">
        <f t="shared" si="33"/>
        <v>0</v>
      </c>
      <c r="AV34" s="56">
        <f t="shared" si="33"/>
        <v>0</v>
      </c>
      <c r="AW34" s="56">
        <f t="shared" si="33"/>
        <v>0</v>
      </c>
      <c r="AX34" s="56">
        <f t="shared" si="33"/>
        <v>0</v>
      </c>
      <c r="AY34" s="56">
        <f t="shared" si="33"/>
        <v>0</v>
      </c>
      <c r="AZ34" s="56">
        <f t="shared" si="33"/>
        <v>0</v>
      </c>
      <c r="BA34" s="56">
        <f t="shared" si="33"/>
        <v>0</v>
      </c>
      <c r="BB34" s="56">
        <f t="shared" si="33"/>
        <v>0</v>
      </c>
      <c r="BC34" s="56">
        <f t="shared" si="33"/>
        <v>0</v>
      </c>
      <c r="BD34" s="56">
        <f t="shared" si="33"/>
        <v>0</v>
      </c>
      <c r="BE34" s="56">
        <f t="shared" si="33"/>
        <v>0</v>
      </c>
      <c r="BF34" s="56">
        <f t="shared" si="33"/>
        <v>0</v>
      </c>
      <c r="BG34" s="56">
        <f t="shared" si="33"/>
        <v>0</v>
      </c>
      <c r="BH34" s="56">
        <f t="shared" si="33"/>
        <v>0</v>
      </c>
      <c r="BI34" s="56">
        <f t="shared" si="33"/>
        <v>0</v>
      </c>
      <c r="BJ34" s="56">
        <f t="shared" si="33"/>
        <v>0</v>
      </c>
      <c r="BK34" s="56">
        <f t="shared" si="33"/>
        <v>0</v>
      </c>
      <c r="BL34" s="56">
        <f t="shared" si="33"/>
        <v>0</v>
      </c>
      <c r="BM34" s="56">
        <f t="shared" si="33"/>
        <v>0</v>
      </c>
      <c r="BN34" s="56">
        <f t="shared" si="33"/>
        <v>0</v>
      </c>
      <c r="BO34" s="56">
        <f t="shared" si="33"/>
        <v>0</v>
      </c>
      <c r="BP34" s="56">
        <f t="shared" si="33"/>
        <v>0</v>
      </c>
      <c r="BQ34" s="56">
        <f t="shared" si="33"/>
        <v>0</v>
      </c>
      <c r="BR34" s="56">
        <f t="shared" si="33"/>
        <v>0</v>
      </c>
      <c r="BS34" s="56">
        <f t="shared" si="33"/>
        <v>0</v>
      </c>
      <c r="BT34" s="56">
        <f t="shared" si="33"/>
        <v>0</v>
      </c>
      <c r="BU34" s="56">
        <f t="shared" si="33"/>
        <v>0</v>
      </c>
      <c r="BV34" s="56">
        <f t="shared" si="2"/>
        <v>130000</v>
      </c>
    </row>
    <row r="35" spans="1:74" s="27" customFormat="1" ht="50.1" customHeight="1">
      <c r="A35" s="33"/>
      <c r="B35" s="33" t="s">
        <v>1287</v>
      </c>
      <c r="C35" s="512" t="s">
        <v>441</v>
      </c>
      <c r="D35" s="44" t="s">
        <v>730</v>
      </c>
      <c r="E35" s="43">
        <f t="shared" si="3"/>
        <v>32</v>
      </c>
      <c r="F35" s="44" t="s">
        <v>296</v>
      </c>
      <c r="G35" s="44" t="s">
        <v>440</v>
      </c>
      <c r="H35" s="44" t="s">
        <v>286</v>
      </c>
      <c r="I35" s="52" t="s">
        <v>287</v>
      </c>
      <c r="J35" s="82">
        <f>VLOOKUP(H35,'[63]1월단가'!A:B,$J$1,0)</f>
        <v>282</v>
      </c>
      <c r="K35" s="56">
        <f>VLOOKUP($H$35,'[64]호원사급 입고현황'!$D$3:$AL$200,K1,FALSE)</f>
        <v>0</v>
      </c>
      <c r="L35" s="56">
        <f>VLOOKUP($H$35,'[64]호원사급 입고현황'!$D$3:$AL$200,L1,FALSE)</f>
        <v>0</v>
      </c>
      <c r="M35" s="56">
        <f>VLOOKUP($H$35,'[64]호원사급 입고현황'!$D$3:$AL$200,M1,FALSE)</f>
        <v>0</v>
      </c>
      <c r="N35" s="56">
        <f>VLOOKUP($H$35,'[64]호원사급 입고현황'!$D$3:$AL$200,N1,FALSE)</f>
        <v>0</v>
      </c>
      <c r="O35" s="56">
        <f>VLOOKUP($H$35,'[64]호원사급 입고현황'!$D$3:$AL$200,O1,FALSE)</f>
        <v>0</v>
      </c>
      <c r="P35" s="56">
        <f>VLOOKUP($H$35,'[64]호원사급 입고현황'!$D$3:$AL$200,P1,FALSE)</f>
        <v>0</v>
      </c>
      <c r="Q35" s="56">
        <f>VLOOKUP($H$35,'[64]호원사급 입고현황'!$D$3:$AL$200,Q1,FALSE)</f>
        <v>0</v>
      </c>
      <c r="R35" s="56">
        <f>VLOOKUP($H$35,'[64]호원사급 입고현황'!$D$3:$AL$200,R1,FALSE)</f>
        <v>7200</v>
      </c>
      <c r="S35" s="56">
        <f>VLOOKUP($H$35,'[64]호원사급 입고현황'!$D$3:$AL$200,S1,FALSE)</f>
        <v>0</v>
      </c>
      <c r="T35" s="56">
        <f>VLOOKUP($H$35,'[64]호원사급 입고현황'!$D$3:$AL$200,T1,FALSE)</f>
        <v>0</v>
      </c>
      <c r="U35" s="56">
        <f>VLOOKUP($H$35,'[64]호원사급 입고현황'!$D$3:$AL$200,U1,FALSE)</f>
        <v>0</v>
      </c>
      <c r="V35" s="56">
        <f>VLOOKUP($H$35,'[64]호원사급 입고현황'!$D$3:$AL$200,V1,FALSE)</f>
        <v>0</v>
      </c>
      <c r="W35" s="56">
        <f>VLOOKUP($H$35,'[64]호원사급 입고현황'!$D$3:$AL$200,W1,FALSE)</f>
        <v>0</v>
      </c>
      <c r="X35" s="56">
        <f>VLOOKUP($H$35,'[64]호원사급 입고현황'!$D$3:$AL$200,X1,FALSE)</f>
        <v>0</v>
      </c>
      <c r="Y35" s="56">
        <f>VLOOKUP($H$35,'[64]호원사급 입고현황'!$D$3:$AL$200,Y1,FALSE)</f>
        <v>0</v>
      </c>
      <c r="Z35" s="56">
        <f>VLOOKUP($H$35,'[64]호원사급 입고현황'!$D$3:$AL$200,Z1,FALSE)</f>
        <v>0</v>
      </c>
      <c r="AA35" s="56">
        <f>VLOOKUP($H$35,'[64]호원사급 입고현황'!$D$3:$AL$200,AA1,FALSE)</f>
        <v>0</v>
      </c>
      <c r="AB35" s="56">
        <f>VLOOKUP($H$35,'[64]호원사급 입고현황'!$D$3:$AL$200,AB1,FALSE)</f>
        <v>0</v>
      </c>
      <c r="AC35" s="56">
        <f>VLOOKUP($H$35,'[64]호원사급 입고현황'!$D$3:$AL$200,AC1,FALSE)</f>
        <v>0</v>
      </c>
      <c r="AD35" s="56">
        <f>VLOOKUP($H$35,'[64]호원사급 입고현황'!$D$3:$AL$200,AD1,FALSE)</f>
        <v>0</v>
      </c>
      <c r="AE35" s="56">
        <f>VLOOKUP($H$35,'[64]호원사급 입고현황'!$D$3:$AL$200,AE1,FALSE)</f>
        <v>0</v>
      </c>
      <c r="AF35" s="56">
        <f>VLOOKUP($H$35,'[64]호원사급 입고현황'!$D$3:$AL$200,AF1,FALSE)</f>
        <v>0</v>
      </c>
      <c r="AG35" s="56">
        <f>VLOOKUP($H$35,'[64]호원사급 입고현황'!$D$3:$AL$200,AG1,FALSE)</f>
        <v>0</v>
      </c>
      <c r="AH35" s="56">
        <f>VLOOKUP($H$35,'[64]호원사급 입고현황'!$D$3:$AL$200,AH1,FALSE)</f>
        <v>0</v>
      </c>
      <c r="AI35" s="56">
        <f>VLOOKUP($H$35,'[64]호원사급 입고현황'!$D$3:$AL$200,AI1,FALSE)</f>
        <v>0</v>
      </c>
      <c r="AJ35" s="56">
        <f>VLOOKUP($H$35,'[64]호원사급 입고현황'!$D$3:$AL$200,AJ1,FALSE)</f>
        <v>0</v>
      </c>
      <c r="AK35" s="56">
        <f>VLOOKUP($H$35,'[64]호원사급 입고현황'!$D$3:$AL$200,AK1,FALSE)</f>
        <v>0</v>
      </c>
      <c r="AL35" s="56">
        <f>VLOOKUP($H$35,'[64]호원사급 입고현황'!$D$3:$AL$200,AL1,FALSE)</f>
        <v>0</v>
      </c>
      <c r="AM35" s="56">
        <f>VLOOKUP($H$35,'[64]호원사급 입고현황'!$D$3:$AL$200,AM1,FALSE)</f>
        <v>0</v>
      </c>
      <c r="AN35" s="56">
        <f>VLOOKUP($H$35,'[64]호원사급 입고현황'!$D$3:$AL$200,AN1,FALSE)</f>
        <v>0</v>
      </c>
      <c r="AO35" s="56">
        <f>VLOOKUP($H$35,'[64]호원사급 입고현황'!$D$3:$AL$200,AO1,FALSE)</f>
        <v>0</v>
      </c>
      <c r="AP35" s="25"/>
      <c r="AQ35" s="56">
        <f>$J$35*K35</f>
        <v>0</v>
      </c>
      <c r="AR35" s="56">
        <f t="shared" ref="AR35:BU35" si="34">$J$35*L35</f>
        <v>0</v>
      </c>
      <c r="AS35" s="56">
        <f t="shared" si="34"/>
        <v>0</v>
      </c>
      <c r="AT35" s="56">
        <f t="shared" si="34"/>
        <v>0</v>
      </c>
      <c r="AU35" s="56">
        <f t="shared" si="34"/>
        <v>0</v>
      </c>
      <c r="AV35" s="56">
        <f t="shared" si="34"/>
        <v>0</v>
      </c>
      <c r="AW35" s="56">
        <f t="shared" si="34"/>
        <v>0</v>
      </c>
      <c r="AX35" s="56">
        <f t="shared" si="34"/>
        <v>2030400</v>
      </c>
      <c r="AY35" s="56">
        <f t="shared" si="34"/>
        <v>0</v>
      </c>
      <c r="AZ35" s="56">
        <f t="shared" si="34"/>
        <v>0</v>
      </c>
      <c r="BA35" s="56">
        <f t="shared" si="34"/>
        <v>0</v>
      </c>
      <c r="BB35" s="56">
        <f t="shared" si="34"/>
        <v>0</v>
      </c>
      <c r="BC35" s="56">
        <f t="shared" si="34"/>
        <v>0</v>
      </c>
      <c r="BD35" s="56">
        <f t="shared" si="34"/>
        <v>0</v>
      </c>
      <c r="BE35" s="56">
        <f t="shared" si="34"/>
        <v>0</v>
      </c>
      <c r="BF35" s="56">
        <f t="shared" si="34"/>
        <v>0</v>
      </c>
      <c r="BG35" s="56">
        <f t="shared" si="34"/>
        <v>0</v>
      </c>
      <c r="BH35" s="56">
        <f t="shared" si="34"/>
        <v>0</v>
      </c>
      <c r="BI35" s="56">
        <f t="shared" si="34"/>
        <v>0</v>
      </c>
      <c r="BJ35" s="56">
        <f t="shared" si="34"/>
        <v>0</v>
      </c>
      <c r="BK35" s="56">
        <f t="shared" si="34"/>
        <v>0</v>
      </c>
      <c r="BL35" s="56">
        <f t="shared" si="34"/>
        <v>0</v>
      </c>
      <c r="BM35" s="56">
        <f t="shared" si="34"/>
        <v>0</v>
      </c>
      <c r="BN35" s="56">
        <f t="shared" si="34"/>
        <v>0</v>
      </c>
      <c r="BO35" s="56">
        <f t="shared" si="34"/>
        <v>0</v>
      </c>
      <c r="BP35" s="56">
        <f t="shared" si="34"/>
        <v>0</v>
      </c>
      <c r="BQ35" s="56">
        <f t="shared" si="34"/>
        <v>0</v>
      </c>
      <c r="BR35" s="56">
        <f t="shared" si="34"/>
        <v>0</v>
      </c>
      <c r="BS35" s="56">
        <f t="shared" si="34"/>
        <v>0</v>
      </c>
      <c r="BT35" s="56">
        <f t="shared" si="34"/>
        <v>0</v>
      </c>
      <c r="BU35" s="56">
        <f t="shared" si="34"/>
        <v>0</v>
      </c>
      <c r="BV35" s="56">
        <f t="shared" si="2"/>
        <v>2030400</v>
      </c>
    </row>
    <row r="36" spans="1:74" s="27" customFormat="1" ht="50.1" customHeight="1">
      <c r="A36" s="33"/>
      <c r="B36" s="33" t="s">
        <v>1287</v>
      </c>
      <c r="C36" s="512" t="s">
        <v>724</v>
      </c>
      <c r="D36" s="44" t="s">
        <v>297</v>
      </c>
      <c r="E36" s="43">
        <f t="shared" si="3"/>
        <v>33</v>
      </c>
      <c r="F36" s="44" t="s">
        <v>297</v>
      </c>
      <c r="G36" s="44" t="s">
        <v>441</v>
      </c>
      <c r="H36" s="44" t="s">
        <v>288</v>
      </c>
      <c r="I36" s="52" t="s">
        <v>283</v>
      </c>
      <c r="J36" s="82">
        <f>VLOOKUP(H36,'[63]1월단가'!A:B,$J$1,0)</f>
        <v>38</v>
      </c>
      <c r="K36" s="56">
        <f>VLOOKUP($H$36,'[64]호원사급 입고현황'!$D$3:$AL$200,K1,FALSE)</f>
        <v>0</v>
      </c>
      <c r="L36" s="56">
        <f>VLOOKUP($H$36,'[64]호원사급 입고현황'!$D$3:$AL$200,L1,FALSE)</f>
        <v>0</v>
      </c>
      <c r="M36" s="56">
        <f>VLOOKUP($H$36,'[64]호원사급 입고현황'!$D$3:$AL$200,M1,FALSE)</f>
        <v>0</v>
      </c>
      <c r="N36" s="56">
        <f>VLOOKUP($H$36,'[64]호원사급 입고현황'!$D$3:$AL$200,N1,FALSE)</f>
        <v>0</v>
      </c>
      <c r="O36" s="56">
        <f>VLOOKUP($H$36,'[64]호원사급 입고현황'!$D$3:$AL$200,O1,FALSE)</f>
        <v>0</v>
      </c>
      <c r="P36" s="56">
        <f>VLOOKUP($H$36,'[64]호원사급 입고현황'!$D$3:$AL$200,P1,FALSE)</f>
        <v>0</v>
      </c>
      <c r="Q36" s="56">
        <f>VLOOKUP($H$36,'[64]호원사급 입고현황'!$D$3:$AL$200,Q1,FALSE)</f>
        <v>0</v>
      </c>
      <c r="R36" s="56">
        <f>VLOOKUP($H$36,'[64]호원사급 입고현황'!$D$3:$AL$200,R1,FALSE)</f>
        <v>0</v>
      </c>
      <c r="S36" s="56">
        <f>VLOOKUP($H$36,'[64]호원사급 입고현황'!$D$3:$AL$200,S1,FALSE)</f>
        <v>18000</v>
      </c>
      <c r="T36" s="56">
        <f>VLOOKUP($H$36,'[64]호원사급 입고현황'!$D$3:$AL$200,T1,FALSE)</f>
        <v>0</v>
      </c>
      <c r="U36" s="56">
        <f>VLOOKUP($H$36,'[64]호원사급 입고현황'!$D$3:$AL$200,U1,FALSE)</f>
        <v>0</v>
      </c>
      <c r="V36" s="56">
        <f>VLOOKUP($H$36,'[64]호원사급 입고현황'!$D$3:$AL$200,V1,FALSE)</f>
        <v>0</v>
      </c>
      <c r="W36" s="56">
        <f>VLOOKUP($H$36,'[64]호원사급 입고현황'!$D$3:$AL$200,W1,FALSE)</f>
        <v>0</v>
      </c>
      <c r="X36" s="56">
        <f>VLOOKUP($H$36,'[64]호원사급 입고현황'!$D$3:$AL$200,X1,FALSE)</f>
        <v>0</v>
      </c>
      <c r="Y36" s="56">
        <f>VLOOKUP($H$36,'[64]호원사급 입고현황'!$D$3:$AL$200,Y1,FALSE)</f>
        <v>0</v>
      </c>
      <c r="Z36" s="56">
        <f>VLOOKUP($H$36,'[64]호원사급 입고현황'!$D$3:$AL$200,Z1,FALSE)</f>
        <v>0</v>
      </c>
      <c r="AA36" s="56">
        <f>VLOOKUP($H$36,'[64]호원사급 입고현황'!$D$3:$AL$200,AA1,FALSE)</f>
        <v>0</v>
      </c>
      <c r="AB36" s="56">
        <f>VLOOKUP($H$36,'[64]호원사급 입고현황'!$D$3:$AL$200,AB1,FALSE)</f>
        <v>0</v>
      </c>
      <c r="AC36" s="56">
        <f>VLOOKUP($H$36,'[64]호원사급 입고현황'!$D$3:$AL$200,AC1,FALSE)</f>
        <v>0</v>
      </c>
      <c r="AD36" s="56">
        <f>VLOOKUP($H$36,'[64]호원사급 입고현황'!$D$3:$AL$200,AD1,FALSE)</f>
        <v>0</v>
      </c>
      <c r="AE36" s="56">
        <f>VLOOKUP($H$36,'[64]호원사급 입고현황'!$D$3:$AL$200,AE1,FALSE)</f>
        <v>0</v>
      </c>
      <c r="AF36" s="56">
        <f>VLOOKUP($H$36,'[64]호원사급 입고현황'!$D$3:$AL$200,AF1,FALSE)</f>
        <v>0</v>
      </c>
      <c r="AG36" s="56">
        <f>VLOOKUP($H$36,'[64]호원사급 입고현황'!$D$3:$AL$200,AG1,FALSE)</f>
        <v>0</v>
      </c>
      <c r="AH36" s="56">
        <f>VLOOKUP($H$36,'[64]호원사급 입고현황'!$D$3:$AL$200,AH1,FALSE)</f>
        <v>0</v>
      </c>
      <c r="AI36" s="56">
        <f>VLOOKUP($H$36,'[64]호원사급 입고현황'!$D$3:$AL$200,AI1,FALSE)</f>
        <v>0</v>
      </c>
      <c r="AJ36" s="56">
        <f>VLOOKUP($H$36,'[64]호원사급 입고현황'!$D$3:$AL$200,AJ1,FALSE)</f>
        <v>0</v>
      </c>
      <c r="AK36" s="56">
        <f>VLOOKUP($H$36,'[64]호원사급 입고현황'!$D$3:$AL$200,AK1,FALSE)</f>
        <v>0</v>
      </c>
      <c r="AL36" s="56">
        <f>VLOOKUP($H$36,'[64]호원사급 입고현황'!$D$3:$AL$200,AL1,FALSE)</f>
        <v>0</v>
      </c>
      <c r="AM36" s="56">
        <f>VLOOKUP($H$36,'[64]호원사급 입고현황'!$D$3:$AL$200,AM1,FALSE)</f>
        <v>0</v>
      </c>
      <c r="AN36" s="56">
        <f>VLOOKUP($H$36,'[64]호원사급 입고현황'!$D$3:$AL$200,AN1,FALSE)</f>
        <v>0</v>
      </c>
      <c r="AO36" s="56">
        <f>VLOOKUP($H$36,'[64]호원사급 입고현황'!$D$3:$AL$200,AO1,FALSE)</f>
        <v>0</v>
      </c>
      <c r="AP36" s="25"/>
      <c r="AQ36" s="56">
        <f>$J$36*K36</f>
        <v>0</v>
      </c>
      <c r="AR36" s="56">
        <f t="shared" ref="AR36:BU36" si="35">$J$36*L36</f>
        <v>0</v>
      </c>
      <c r="AS36" s="56">
        <f t="shared" si="35"/>
        <v>0</v>
      </c>
      <c r="AT36" s="56">
        <f t="shared" si="35"/>
        <v>0</v>
      </c>
      <c r="AU36" s="56">
        <f t="shared" si="35"/>
        <v>0</v>
      </c>
      <c r="AV36" s="56">
        <f t="shared" si="35"/>
        <v>0</v>
      </c>
      <c r="AW36" s="56">
        <f t="shared" si="35"/>
        <v>0</v>
      </c>
      <c r="AX36" s="56">
        <f t="shared" si="35"/>
        <v>0</v>
      </c>
      <c r="AY36" s="56">
        <f t="shared" si="35"/>
        <v>684000</v>
      </c>
      <c r="AZ36" s="56">
        <f t="shared" si="35"/>
        <v>0</v>
      </c>
      <c r="BA36" s="56">
        <f t="shared" si="35"/>
        <v>0</v>
      </c>
      <c r="BB36" s="56">
        <f t="shared" si="35"/>
        <v>0</v>
      </c>
      <c r="BC36" s="56">
        <f t="shared" si="35"/>
        <v>0</v>
      </c>
      <c r="BD36" s="56">
        <f t="shared" si="35"/>
        <v>0</v>
      </c>
      <c r="BE36" s="56">
        <f t="shared" si="35"/>
        <v>0</v>
      </c>
      <c r="BF36" s="56">
        <f t="shared" si="35"/>
        <v>0</v>
      </c>
      <c r="BG36" s="56">
        <f t="shared" si="35"/>
        <v>0</v>
      </c>
      <c r="BH36" s="56">
        <f t="shared" si="35"/>
        <v>0</v>
      </c>
      <c r="BI36" s="56">
        <f t="shared" si="35"/>
        <v>0</v>
      </c>
      <c r="BJ36" s="56">
        <f t="shared" si="35"/>
        <v>0</v>
      </c>
      <c r="BK36" s="56">
        <f t="shared" si="35"/>
        <v>0</v>
      </c>
      <c r="BL36" s="56">
        <f t="shared" si="35"/>
        <v>0</v>
      </c>
      <c r="BM36" s="56">
        <f t="shared" si="35"/>
        <v>0</v>
      </c>
      <c r="BN36" s="56">
        <f t="shared" si="35"/>
        <v>0</v>
      </c>
      <c r="BO36" s="56">
        <f t="shared" si="35"/>
        <v>0</v>
      </c>
      <c r="BP36" s="56">
        <f t="shared" si="35"/>
        <v>0</v>
      </c>
      <c r="BQ36" s="56">
        <f t="shared" si="35"/>
        <v>0</v>
      </c>
      <c r="BR36" s="56">
        <f t="shared" si="35"/>
        <v>0</v>
      </c>
      <c r="BS36" s="56">
        <f t="shared" si="35"/>
        <v>0</v>
      </c>
      <c r="BT36" s="56">
        <f t="shared" si="35"/>
        <v>0</v>
      </c>
      <c r="BU36" s="56">
        <f t="shared" si="35"/>
        <v>0</v>
      </c>
      <c r="BV36" s="56">
        <f t="shared" si="2"/>
        <v>684000</v>
      </c>
    </row>
    <row r="37" spans="1:74" s="27" customFormat="1" ht="50.1" customHeight="1">
      <c r="A37" s="33"/>
      <c r="B37" s="33" t="s">
        <v>1287</v>
      </c>
      <c r="C37" s="512" t="s">
        <v>724</v>
      </c>
      <c r="D37" s="44" t="s">
        <v>297</v>
      </c>
      <c r="E37" s="43">
        <f t="shared" si="3"/>
        <v>34</v>
      </c>
      <c r="F37" s="44" t="s">
        <v>297</v>
      </c>
      <c r="G37" s="44" t="s">
        <v>441</v>
      </c>
      <c r="H37" s="44" t="s">
        <v>396</v>
      </c>
      <c r="I37" s="52" t="s">
        <v>289</v>
      </c>
      <c r="J37" s="82">
        <f>VLOOKUP(H37,'[63]1월단가'!A:B,$J$1,0)</f>
        <v>398</v>
      </c>
      <c r="K37" s="56">
        <f>VLOOKUP($H$37,'[64]호원사급 입고현황'!$D$3:$AL$200,K1,FALSE)</f>
        <v>0</v>
      </c>
      <c r="L37" s="56">
        <f>VLOOKUP($H$37,'[64]호원사급 입고현황'!$D$3:$AL$200,L1,FALSE)</f>
        <v>13500</v>
      </c>
      <c r="M37" s="56">
        <f>VLOOKUP($H$37,'[64]호원사급 입고현황'!$D$3:$AL$200,M1,FALSE)</f>
        <v>0</v>
      </c>
      <c r="N37" s="56">
        <f>VLOOKUP($H$37,'[64]호원사급 입고현황'!$D$3:$AL$200,N1,FALSE)</f>
        <v>0</v>
      </c>
      <c r="O37" s="56">
        <f>VLOOKUP($H$37,'[64]호원사급 입고현황'!$D$3:$AL$200,O1,FALSE)</f>
        <v>0</v>
      </c>
      <c r="P37" s="56">
        <f>VLOOKUP($H$37,'[64]호원사급 입고현황'!$D$3:$AL$200,P1,FALSE)</f>
        <v>0</v>
      </c>
      <c r="Q37" s="56">
        <f>VLOOKUP($H$37,'[64]호원사급 입고현황'!$D$3:$AL$200,Q1,FALSE)</f>
        <v>0</v>
      </c>
      <c r="R37" s="56">
        <f>VLOOKUP($H$37,'[64]호원사급 입고현황'!$D$3:$AL$200,R1,FALSE)</f>
        <v>0</v>
      </c>
      <c r="S37" s="56">
        <f>VLOOKUP($H$37,'[64]호원사급 입고현황'!$D$3:$AL$200,S1,FALSE)</f>
        <v>10000</v>
      </c>
      <c r="T37" s="56">
        <f>VLOOKUP($H$37,'[64]호원사급 입고현황'!$D$3:$AL$200,T1,FALSE)</f>
        <v>0</v>
      </c>
      <c r="U37" s="56">
        <f>VLOOKUP($H$37,'[64]호원사급 입고현황'!$D$3:$AL$200,U1,FALSE)</f>
        <v>0</v>
      </c>
      <c r="V37" s="56">
        <f>VLOOKUP($H$37,'[64]호원사급 입고현황'!$D$3:$AL$200,V1,FALSE)</f>
        <v>0</v>
      </c>
      <c r="W37" s="56">
        <f>VLOOKUP($H$37,'[64]호원사급 입고현황'!$D$3:$AL$200,W1,FALSE)</f>
        <v>0</v>
      </c>
      <c r="X37" s="56">
        <f>VLOOKUP($H$37,'[64]호원사급 입고현황'!$D$3:$AL$200,X1,FALSE)</f>
        <v>0</v>
      </c>
      <c r="Y37" s="56">
        <f>VLOOKUP($H$37,'[64]호원사급 입고현황'!$D$3:$AL$200,Y1,FALSE)</f>
        <v>0</v>
      </c>
      <c r="Z37" s="56">
        <f>VLOOKUP($H$37,'[64]호원사급 입고현황'!$D$3:$AL$200,Z1,FALSE)</f>
        <v>0</v>
      </c>
      <c r="AA37" s="56">
        <f>VLOOKUP($H$37,'[64]호원사급 입고현황'!$D$3:$AL$200,AA1,FALSE)</f>
        <v>0</v>
      </c>
      <c r="AB37" s="56">
        <f>VLOOKUP($H$37,'[64]호원사급 입고현황'!$D$3:$AL$200,AB1,FALSE)</f>
        <v>0</v>
      </c>
      <c r="AC37" s="56">
        <f>VLOOKUP($H$37,'[64]호원사급 입고현황'!$D$3:$AL$200,AC1,FALSE)</f>
        <v>0</v>
      </c>
      <c r="AD37" s="56">
        <f>VLOOKUP($H$37,'[64]호원사급 입고현황'!$D$3:$AL$200,AD1,FALSE)</f>
        <v>0</v>
      </c>
      <c r="AE37" s="56">
        <f>VLOOKUP($H$37,'[64]호원사급 입고현황'!$D$3:$AL$200,AE1,FALSE)</f>
        <v>0</v>
      </c>
      <c r="AF37" s="56">
        <f>VLOOKUP($H$37,'[64]호원사급 입고현황'!$D$3:$AL$200,AF1,FALSE)</f>
        <v>0</v>
      </c>
      <c r="AG37" s="56">
        <f>VLOOKUP($H$37,'[64]호원사급 입고현황'!$D$3:$AL$200,AG1,FALSE)</f>
        <v>0</v>
      </c>
      <c r="AH37" s="56">
        <f>VLOOKUP($H$37,'[64]호원사급 입고현황'!$D$3:$AL$200,AH1,FALSE)</f>
        <v>0</v>
      </c>
      <c r="AI37" s="56">
        <f>VLOOKUP($H$37,'[64]호원사급 입고현황'!$D$3:$AL$200,AI1,FALSE)</f>
        <v>0</v>
      </c>
      <c r="AJ37" s="56">
        <f>VLOOKUP($H$37,'[64]호원사급 입고현황'!$D$3:$AL$200,AJ1,FALSE)</f>
        <v>0</v>
      </c>
      <c r="AK37" s="56">
        <f>VLOOKUP($H$37,'[64]호원사급 입고현황'!$D$3:$AL$200,AK1,FALSE)</f>
        <v>0</v>
      </c>
      <c r="AL37" s="56">
        <f>VLOOKUP($H$37,'[64]호원사급 입고현황'!$D$3:$AL$200,AL1,FALSE)</f>
        <v>0</v>
      </c>
      <c r="AM37" s="56">
        <f>VLOOKUP($H$37,'[64]호원사급 입고현황'!$D$3:$AL$200,AM1,FALSE)</f>
        <v>0</v>
      </c>
      <c r="AN37" s="56">
        <f>VLOOKUP($H$37,'[64]호원사급 입고현황'!$D$3:$AL$200,AN1,FALSE)</f>
        <v>0</v>
      </c>
      <c r="AO37" s="56">
        <f>VLOOKUP($H$37,'[64]호원사급 입고현황'!$D$3:$AL$200,AO1,FALSE)</f>
        <v>0</v>
      </c>
      <c r="AP37" s="25"/>
      <c r="AQ37" s="56">
        <f>$J$37*K37</f>
        <v>0</v>
      </c>
      <c r="AR37" s="56">
        <f t="shared" ref="AR37:BU37" si="36">$J$37*L37</f>
        <v>5373000</v>
      </c>
      <c r="AS37" s="56">
        <f t="shared" si="36"/>
        <v>0</v>
      </c>
      <c r="AT37" s="56">
        <f t="shared" si="36"/>
        <v>0</v>
      </c>
      <c r="AU37" s="56">
        <f t="shared" si="36"/>
        <v>0</v>
      </c>
      <c r="AV37" s="56">
        <f t="shared" si="36"/>
        <v>0</v>
      </c>
      <c r="AW37" s="56">
        <f t="shared" si="36"/>
        <v>0</v>
      </c>
      <c r="AX37" s="56">
        <f t="shared" si="36"/>
        <v>0</v>
      </c>
      <c r="AY37" s="56">
        <f t="shared" si="36"/>
        <v>3980000</v>
      </c>
      <c r="AZ37" s="56">
        <f t="shared" si="36"/>
        <v>0</v>
      </c>
      <c r="BA37" s="56">
        <f t="shared" si="36"/>
        <v>0</v>
      </c>
      <c r="BB37" s="56">
        <f t="shared" si="36"/>
        <v>0</v>
      </c>
      <c r="BC37" s="56">
        <f t="shared" si="36"/>
        <v>0</v>
      </c>
      <c r="BD37" s="56">
        <f t="shared" si="36"/>
        <v>0</v>
      </c>
      <c r="BE37" s="56">
        <f t="shared" si="36"/>
        <v>0</v>
      </c>
      <c r="BF37" s="56">
        <f t="shared" si="36"/>
        <v>0</v>
      </c>
      <c r="BG37" s="56">
        <f t="shared" si="36"/>
        <v>0</v>
      </c>
      <c r="BH37" s="56">
        <f t="shared" si="36"/>
        <v>0</v>
      </c>
      <c r="BI37" s="56">
        <f t="shared" si="36"/>
        <v>0</v>
      </c>
      <c r="BJ37" s="56">
        <f t="shared" si="36"/>
        <v>0</v>
      </c>
      <c r="BK37" s="56">
        <f t="shared" si="36"/>
        <v>0</v>
      </c>
      <c r="BL37" s="56">
        <f t="shared" si="36"/>
        <v>0</v>
      </c>
      <c r="BM37" s="56">
        <f t="shared" si="36"/>
        <v>0</v>
      </c>
      <c r="BN37" s="56">
        <f t="shared" si="36"/>
        <v>0</v>
      </c>
      <c r="BO37" s="56">
        <f t="shared" si="36"/>
        <v>0</v>
      </c>
      <c r="BP37" s="56">
        <f t="shared" si="36"/>
        <v>0</v>
      </c>
      <c r="BQ37" s="56">
        <f t="shared" si="36"/>
        <v>0</v>
      </c>
      <c r="BR37" s="56">
        <f t="shared" si="36"/>
        <v>0</v>
      </c>
      <c r="BS37" s="56">
        <f t="shared" si="36"/>
        <v>0</v>
      </c>
      <c r="BT37" s="56">
        <f t="shared" si="36"/>
        <v>0</v>
      </c>
      <c r="BU37" s="56">
        <f t="shared" si="36"/>
        <v>0</v>
      </c>
      <c r="BV37" s="56">
        <f t="shared" si="2"/>
        <v>9353000</v>
      </c>
    </row>
    <row r="38" spans="1:74" s="27" customFormat="1" ht="50.1" customHeight="1">
      <c r="A38" s="33"/>
      <c r="B38" s="33" t="s">
        <v>1287</v>
      </c>
      <c r="C38" s="512" t="s">
        <v>724</v>
      </c>
      <c r="D38" s="44" t="s">
        <v>297</v>
      </c>
      <c r="E38" s="43">
        <f t="shared" si="3"/>
        <v>35</v>
      </c>
      <c r="F38" s="44" t="s">
        <v>297</v>
      </c>
      <c r="G38" s="44" t="s">
        <v>441</v>
      </c>
      <c r="H38" s="44" t="s">
        <v>290</v>
      </c>
      <c r="I38" s="52" t="s">
        <v>291</v>
      </c>
      <c r="J38" s="82">
        <f>VLOOKUP(H38,'[63]1월단가'!A:B,$J$1,0)</f>
        <v>17.39</v>
      </c>
      <c r="K38" s="56">
        <f>VLOOKUP($H$38,'[64]호원사급 입고현황'!$D$3:$AL$200,K1,FALSE)</f>
        <v>0</v>
      </c>
      <c r="L38" s="56">
        <f>VLOOKUP($H$38,'[64]호원사급 입고현황'!$D$3:$AL$200,L1,FALSE)</f>
        <v>16000</v>
      </c>
      <c r="M38" s="56">
        <f>VLOOKUP($H$38,'[64]호원사급 입고현황'!$D$3:$AL$200,M1,FALSE)</f>
        <v>0</v>
      </c>
      <c r="N38" s="56">
        <f>VLOOKUP($H$38,'[64]호원사급 입고현황'!$D$3:$AL$200,N1,FALSE)</f>
        <v>0</v>
      </c>
      <c r="O38" s="56">
        <f>VLOOKUP($H$38,'[64]호원사급 입고현황'!$D$3:$AL$200,O1,FALSE)</f>
        <v>0</v>
      </c>
      <c r="P38" s="56">
        <f>VLOOKUP($H$38,'[64]호원사급 입고현황'!$D$3:$AL$200,P1,FALSE)</f>
        <v>0</v>
      </c>
      <c r="Q38" s="56">
        <f>VLOOKUP($H$38,'[64]호원사급 입고현황'!$D$3:$AL$200,Q1,FALSE)</f>
        <v>0</v>
      </c>
      <c r="R38" s="56">
        <f>VLOOKUP($H$38,'[64]호원사급 입고현황'!$D$3:$AL$200,R1,FALSE)</f>
        <v>0</v>
      </c>
      <c r="S38" s="56">
        <f>VLOOKUP($H$38,'[64]호원사급 입고현황'!$D$3:$AL$200,S1,FALSE)</f>
        <v>0</v>
      </c>
      <c r="T38" s="56">
        <f>VLOOKUP($H$38,'[64]호원사급 입고현황'!$D$3:$AL$200,T1,FALSE)</f>
        <v>0</v>
      </c>
      <c r="U38" s="56">
        <f>VLOOKUP($H$38,'[64]호원사급 입고현황'!$D$3:$AL$200,U1,FALSE)</f>
        <v>0</v>
      </c>
      <c r="V38" s="56">
        <f>VLOOKUP($H$38,'[64]호원사급 입고현황'!$D$3:$AL$200,V1,FALSE)</f>
        <v>0</v>
      </c>
      <c r="W38" s="56">
        <f>VLOOKUP($H$38,'[64]호원사급 입고현황'!$D$3:$AL$200,W1,FALSE)</f>
        <v>0</v>
      </c>
      <c r="X38" s="56">
        <f>VLOOKUP($H$38,'[64]호원사급 입고현황'!$D$3:$AL$200,X1,FALSE)</f>
        <v>0</v>
      </c>
      <c r="Y38" s="56">
        <f>VLOOKUP($H$38,'[64]호원사급 입고현황'!$D$3:$AL$200,Y1,FALSE)</f>
        <v>0</v>
      </c>
      <c r="Z38" s="56">
        <f>VLOOKUP($H$38,'[64]호원사급 입고현황'!$D$3:$AL$200,Z1,FALSE)</f>
        <v>0</v>
      </c>
      <c r="AA38" s="56">
        <f>VLOOKUP($H$38,'[64]호원사급 입고현황'!$D$3:$AL$200,AA1,FALSE)</f>
        <v>0</v>
      </c>
      <c r="AB38" s="56">
        <f>VLOOKUP($H$38,'[64]호원사급 입고현황'!$D$3:$AL$200,AB1,FALSE)</f>
        <v>0</v>
      </c>
      <c r="AC38" s="56">
        <f>VLOOKUP($H$38,'[64]호원사급 입고현황'!$D$3:$AL$200,AC1,FALSE)</f>
        <v>0</v>
      </c>
      <c r="AD38" s="56">
        <f>VLOOKUP($H$38,'[64]호원사급 입고현황'!$D$3:$AL$200,AD1,FALSE)</f>
        <v>0</v>
      </c>
      <c r="AE38" s="56">
        <f>VLOOKUP($H$38,'[64]호원사급 입고현황'!$D$3:$AL$200,AE1,FALSE)</f>
        <v>0</v>
      </c>
      <c r="AF38" s="56">
        <f>VLOOKUP($H$38,'[64]호원사급 입고현황'!$D$3:$AL$200,AF1,FALSE)</f>
        <v>0</v>
      </c>
      <c r="AG38" s="56">
        <f>VLOOKUP($H$38,'[64]호원사급 입고현황'!$D$3:$AL$200,AG1,FALSE)</f>
        <v>0</v>
      </c>
      <c r="AH38" s="56">
        <f>VLOOKUP($H$38,'[64]호원사급 입고현황'!$D$3:$AL$200,AH1,FALSE)</f>
        <v>0</v>
      </c>
      <c r="AI38" s="56">
        <f>VLOOKUP($H$38,'[64]호원사급 입고현황'!$D$3:$AL$200,AI1,FALSE)</f>
        <v>0</v>
      </c>
      <c r="AJ38" s="56">
        <f>VLOOKUP($H$38,'[64]호원사급 입고현황'!$D$3:$AL$200,AJ1,FALSE)</f>
        <v>0</v>
      </c>
      <c r="AK38" s="56">
        <f>VLOOKUP($H$38,'[64]호원사급 입고현황'!$D$3:$AL$200,AK1,FALSE)</f>
        <v>0</v>
      </c>
      <c r="AL38" s="56">
        <f>VLOOKUP($H$38,'[64]호원사급 입고현황'!$D$3:$AL$200,AL1,FALSE)</f>
        <v>0</v>
      </c>
      <c r="AM38" s="56">
        <f>VLOOKUP($H$38,'[64]호원사급 입고현황'!$D$3:$AL$200,AM1,FALSE)</f>
        <v>0</v>
      </c>
      <c r="AN38" s="56">
        <f>VLOOKUP($H$38,'[64]호원사급 입고현황'!$D$3:$AL$200,AN1,FALSE)</f>
        <v>0</v>
      </c>
      <c r="AO38" s="56">
        <f>VLOOKUP($H$38,'[64]호원사급 입고현황'!$D$3:$AL$200,AO1,FALSE)</f>
        <v>0</v>
      </c>
      <c r="AP38" s="25"/>
      <c r="AQ38" s="56">
        <f>$J$38*K38</f>
        <v>0</v>
      </c>
      <c r="AR38" s="56">
        <f t="shared" ref="AR38:BU38" si="37">$J$38*L38</f>
        <v>278240</v>
      </c>
      <c r="AS38" s="56">
        <f t="shared" si="37"/>
        <v>0</v>
      </c>
      <c r="AT38" s="56">
        <f t="shared" si="37"/>
        <v>0</v>
      </c>
      <c r="AU38" s="56">
        <f t="shared" si="37"/>
        <v>0</v>
      </c>
      <c r="AV38" s="56">
        <f t="shared" si="37"/>
        <v>0</v>
      </c>
      <c r="AW38" s="56">
        <f t="shared" si="37"/>
        <v>0</v>
      </c>
      <c r="AX38" s="56">
        <f t="shared" si="37"/>
        <v>0</v>
      </c>
      <c r="AY38" s="56">
        <f t="shared" si="37"/>
        <v>0</v>
      </c>
      <c r="AZ38" s="56">
        <f t="shared" si="37"/>
        <v>0</v>
      </c>
      <c r="BA38" s="56">
        <f t="shared" si="37"/>
        <v>0</v>
      </c>
      <c r="BB38" s="56">
        <f t="shared" si="37"/>
        <v>0</v>
      </c>
      <c r="BC38" s="56">
        <f t="shared" si="37"/>
        <v>0</v>
      </c>
      <c r="BD38" s="56">
        <f t="shared" si="37"/>
        <v>0</v>
      </c>
      <c r="BE38" s="56">
        <f t="shared" si="37"/>
        <v>0</v>
      </c>
      <c r="BF38" s="56">
        <f t="shared" si="37"/>
        <v>0</v>
      </c>
      <c r="BG38" s="56">
        <f t="shared" si="37"/>
        <v>0</v>
      </c>
      <c r="BH38" s="56">
        <f t="shared" si="37"/>
        <v>0</v>
      </c>
      <c r="BI38" s="56">
        <f t="shared" si="37"/>
        <v>0</v>
      </c>
      <c r="BJ38" s="56">
        <f t="shared" si="37"/>
        <v>0</v>
      </c>
      <c r="BK38" s="56">
        <f t="shared" si="37"/>
        <v>0</v>
      </c>
      <c r="BL38" s="56">
        <f t="shared" si="37"/>
        <v>0</v>
      </c>
      <c r="BM38" s="56">
        <f t="shared" si="37"/>
        <v>0</v>
      </c>
      <c r="BN38" s="56">
        <f t="shared" si="37"/>
        <v>0</v>
      </c>
      <c r="BO38" s="56">
        <f t="shared" si="37"/>
        <v>0</v>
      </c>
      <c r="BP38" s="56">
        <f t="shared" si="37"/>
        <v>0</v>
      </c>
      <c r="BQ38" s="56">
        <f t="shared" si="37"/>
        <v>0</v>
      </c>
      <c r="BR38" s="56">
        <f t="shared" si="37"/>
        <v>0</v>
      </c>
      <c r="BS38" s="56">
        <f t="shared" si="37"/>
        <v>0</v>
      </c>
      <c r="BT38" s="56">
        <f t="shared" si="37"/>
        <v>0</v>
      </c>
      <c r="BU38" s="56">
        <f t="shared" si="37"/>
        <v>0</v>
      </c>
      <c r="BV38" s="56">
        <f t="shared" si="2"/>
        <v>278240</v>
      </c>
    </row>
    <row r="39" spans="1:74" s="27" customFormat="1" ht="49.5" customHeight="1">
      <c r="A39" s="33"/>
      <c r="B39" s="33" t="s">
        <v>1287</v>
      </c>
      <c r="C39" s="512" t="s">
        <v>724</v>
      </c>
      <c r="D39" s="44" t="s">
        <v>297</v>
      </c>
      <c r="E39" s="43">
        <f t="shared" si="3"/>
        <v>36</v>
      </c>
      <c r="F39" s="44" t="s">
        <v>297</v>
      </c>
      <c r="G39" s="44" t="s">
        <v>441</v>
      </c>
      <c r="H39" s="44" t="s">
        <v>388</v>
      </c>
      <c r="I39" s="52" t="s">
        <v>292</v>
      </c>
      <c r="J39" s="82">
        <f>VLOOKUP(H39,'[63]1월단가'!A:B,$J$1,0)</f>
        <v>14.32</v>
      </c>
      <c r="K39" s="56">
        <f>VLOOKUP($H$39,'[64]호원사급 입고현황'!$D$3:$AL$200,K1,FALSE)</f>
        <v>0</v>
      </c>
      <c r="L39" s="56">
        <f>VLOOKUP($H$39,'[64]호원사급 입고현황'!$D$3:$AL$200,L1,FALSE)</f>
        <v>20000</v>
      </c>
      <c r="M39" s="56">
        <f>VLOOKUP($H$39,'[64]호원사급 입고현황'!$D$3:$AL$200,M1,FALSE)</f>
        <v>0</v>
      </c>
      <c r="N39" s="56">
        <f>VLOOKUP($H$39,'[64]호원사급 입고현황'!$D$3:$AL$200,N1,FALSE)</f>
        <v>0</v>
      </c>
      <c r="O39" s="56">
        <f>VLOOKUP($H$39,'[64]호원사급 입고현황'!$D$3:$AL$200,O1,FALSE)</f>
        <v>0</v>
      </c>
      <c r="P39" s="56">
        <f>VLOOKUP($H$39,'[64]호원사급 입고현황'!$D$3:$AL$200,P1,FALSE)</f>
        <v>0</v>
      </c>
      <c r="Q39" s="56">
        <f>VLOOKUP($H$39,'[64]호원사급 입고현황'!$D$3:$AL$200,Q1,FALSE)</f>
        <v>0</v>
      </c>
      <c r="R39" s="56">
        <f>VLOOKUP($H$39,'[64]호원사급 입고현황'!$D$3:$AL$200,R1,FALSE)</f>
        <v>0</v>
      </c>
      <c r="S39" s="56">
        <f>VLOOKUP($H$39,'[64]호원사급 입고현황'!$D$3:$AL$200,S1,FALSE)</f>
        <v>0</v>
      </c>
      <c r="T39" s="56">
        <f>VLOOKUP($H$39,'[64]호원사급 입고현황'!$D$3:$AL$200,T1,FALSE)</f>
        <v>0</v>
      </c>
      <c r="U39" s="56">
        <f>VLOOKUP($H$39,'[64]호원사급 입고현황'!$D$3:$AL$200,U1,FALSE)</f>
        <v>0</v>
      </c>
      <c r="V39" s="56">
        <f>VLOOKUP($H$39,'[64]호원사급 입고현황'!$D$3:$AL$200,V1,FALSE)</f>
        <v>0</v>
      </c>
      <c r="W39" s="56">
        <f>VLOOKUP($H$39,'[64]호원사급 입고현황'!$D$3:$AL$200,W1,FALSE)</f>
        <v>0</v>
      </c>
      <c r="X39" s="56">
        <f>VLOOKUP($H$39,'[64]호원사급 입고현황'!$D$3:$AL$200,X1,FALSE)</f>
        <v>0</v>
      </c>
      <c r="Y39" s="56">
        <f>VLOOKUP($H$39,'[64]호원사급 입고현황'!$D$3:$AL$200,Y1,FALSE)</f>
        <v>0</v>
      </c>
      <c r="Z39" s="56">
        <f>VLOOKUP($H$39,'[64]호원사급 입고현황'!$D$3:$AL$200,Z1,FALSE)</f>
        <v>0</v>
      </c>
      <c r="AA39" s="56">
        <f>VLOOKUP($H$39,'[64]호원사급 입고현황'!$D$3:$AL$200,AA1,FALSE)</f>
        <v>0</v>
      </c>
      <c r="AB39" s="56">
        <f>VLOOKUP($H$39,'[64]호원사급 입고현황'!$D$3:$AL$200,AB1,FALSE)</f>
        <v>0</v>
      </c>
      <c r="AC39" s="56">
        <f>VLOOKUP($H$39,'[64]호원사급 입고현황'!$D$3:$AL$200,AC1,FALSE)</f>
        <v>0</v>
      </c>
      <c r="AD39" s="56">
        <f>VLOOKUP($H$39,'[64]호원사급 입고현황'!$D$3:$AL$200,AD1,FALSE)</f>
        <v>0</v>
      </c>
      <c r="AE39" s="56">
        <f>VLOOKUP($H$39,'[64]호원사급 입고현황'!$D$3:$AL$200,AE1,FALSE)</f>
        <v>0</v>
      </c>
      <c r="AF39" s="56">
        <f>VLOOKUP($H$39,'[64]호원사급 입고현황'!$D$3:$AL$200,AF1,FALSE)</f>
        <v>0</v>
      </c>
      <c r="AG39" s="56">
        <f>VLOOKUP($H$39,'[64]호원사급 입고현황'!$D$3:$AL$200,AG1,FALSE)</f>
        <v>0</v>
      </c>
      <c r="AH39" s="56">
        <f>VLOOKUP($H$39,'[64]호원사급 입고현황'!$D$3:$AL$200,AH1,FALSE)</f>
        <v>0</v>
      </c>
      <c r="AI39" s="56">
        <f>VLOOKUP($H$39,'[64]호원사급 입고현황'!$D$3:$AL$200,AI1,FALSE)</f>
        <v>0</v>
      </c>
      <c r="AJ39" s="56">
        <f>VLOOKUP($H$39,'[64]호원사급 입고현황'!$D$3:$AL$200,AJ1,FALSE)</f>
        <v>0</v>
      </c>
      <c r="AK39" s="56">
        <f>VLOOKUP($H$39,'[64]호원사급 입고현황'!$D$3:$AL$200,AK1,FALSE)</f>
        <v>0</v>
      </c>
      <c r="AL39" s="56">
        <f>VLOOKUP($H$39,'[64]호원사급 입고현황'!$D$3:$AL$200,AL1,FALSE)</f>
        <v>0</v>
      </c>
      <c r="AM39" s="56">
        <f>VLOOKUP($H$39,'[64]호원사급 입고현황'!$D$3:$AL$200,AM1,FALSE)</f>
        <v>0</v>
      </c>
      <c r="AN39" s="56">
        <f>VLOOKUP($H$39,'[64]호원사급 입고현황'!$D$3:$AL$200,AN1,FALSE)</f>
        <v>0</v>
      </c>
      <c r="AO39" s="56">
        <f>VLOOKUP($H$39,'[64]호원사급 입고현황'!$D$3:$AL$200,AO1,FALSE)</f>
        <v>0</v>
      </c>
      <c r="AP39" s="25"/>
      <c r="AQ39" s="56">
        <f>$J$39*K39</f>
        <v>0</v>
      </c>
      <c r="AR39" s="56">
        <f t="shared" ref="AR39:BU39" si="38">$J$39*L39</f>
        <v>286400</v>
      </c>
      <c r="AS39" s="56">
        <f t="shared" si="38"/>
        <v>0</v>
      </c>
      <c r="AT39" s="56">
        <f t="shared" si="38"/>
        <v>0</v>
      </c>
      <c r="AU39" s="56">
        <f t="shared" si="38"/>
        <v>0</v>
      </c>
      <c r="AV39" s="56">
        <f t="shared" si="38"/>
        <v>0</v>
      </c>
      <c r="AW39" s="56">
        <f t="shared" si="38"/>
        <v>0</v>
      </c>
      <c r="AX39" s="56">
        <f t="shared" si="38"/>
        <v>0</v>
      </c>
      <c r="AY39" s="56">
        <f t="shared" si="38"/>
        <v>0</v>
      </c>
      <c r="AZ39" s="56">
        <f t="shared" si="38"/>
        <v>0</v>
      </c>
      <c r="BA39" s="56">
        <f t="shared" si="38"/>
        <v>0</v>
      </c>
      <c r="BB39" s="56">
        <f t="shared" si="38"/>
        <v>0</v>
      </c>
      <c r="BC39" s="56">
        <f t="shared" si="38"/>
        <v>0</v>
      </c>
      <c r="BD39" s="56">
        <f t="shared" si="38"/>
        <v>0</v>
      </c>
      <c r="BE39" s="56">
        <f t="shared" si="38"/>
        <v>0</v>
      </c>
      <c r="BF39" s="56">
        <f t="shared" si="38"/>
        <v>0</v>
      </c>
      <c r="BG39" s="56">
        <f t="shared" si="38"/>
        <v>0</v>
      </c>
      <c r="BH39" s="56">
        <f t="shared" si="38"/>
        <v>0</v>
      </c>
      <c r="BI39" s="56">
        <f t="shared" si="38"/>
        <v>0</v>
      </c>
      <c r="BJ39" s="56">
        <f t="shared" si="38"/>
        <v>0</v>
      </c>
      <c r="BK39" s="56">
        <f t="shared" si="38"/>
        <v>0</v>
      </c>
      <c r="BL39" s="56">
        <f t="shared" si="38"/>
        <v>0</v>
      </c>
      <c r="BM39" s="56">
        <f t="shared" si="38"/>
        <v>0</v>
      </c>
      <c r="BN39" s="56">
        <f t="shared" si="38"/>
        <v>0</v>
      </c>
      <c r="BO39" s="56">
        <f t="shared" si="38"/>
        <v>0</v>
      </c>
      <c r="BP39" s="56">
        <f t="shared" si="38"/>
        <v>0</v>
      </c>
      <c r="BQ39" s="56">
        <f t="shared" si="38"/>
        <v>0</v>
      </c>
      <c r="BR39" s="56">
        <f t="shared" si="38"/>
        <v>0</v>
      </c>
      <c r="BS39" s="56">
        <f t="shared" si="38"/>
        <v>0</v>
      </c>
      <c r="BT39" s="56">
        <f t="shared" si="38"/>
        <v>0</v>
      </c>
      <c r="BU39" s="56">
        <f t="shared" si="38"/>
        <v>0</v>
      </c>
      <c r="BV39" s="56">
        <f t="shared" si="2"/>
        <v>286400</v>
      </c>
    </row>
    <row r="40" spans="1:74" s="27" customFormat="1" ht="50.1" customHeight="1">
      <c r="A40" s="33"/>
      <c r="B40" s="33" t="s">
        <v>1287</v>
      </c>
      <c r="C40" s="512" t="s">
        <v>724</v>
      </c>
      <c r="D40" s="44" t="s">
        <v>297</v>
      </c>
      <c r="E40" s="43">
        <f t="shared" si="3"/>
        <v>37</v>
      </c>
      <c r="F40" s="44" t="s">
        <v>297</v>
      </c>
      <c r="G40" s="44" t="s">
        <v>441</v>
      </c>
      <c r="H40" s="44" t="s">
        <v>389</v>
      </c>
      <c r="I40" s="52" t="s">
        <v>292</v>
      </c>
      <c r="J40" s="82">
        <f>VLOOKUP(H40,'[63]1월단가'!A:B,$J$1,0)</f>
        <v>19.079999999999998</v>
      </c>
      <c r="K40" s="56">
        <f>VLOOKUP($H$40,'[64]호원사급 입고현황'!$D$3:$AL$200,K1,FALSE)</f>
        <v>0</v>
      </c>
      <c r="L40" s="56">
        <f>VLOOKUP($H$40,'[64]호원사급 입고현황'!$D$3:$AL$200,L1,FALSE)</f>
        <v>15000</v>
      </c>
      <c r="M40" s="56">
        <f>VLOOKUP($H$40,'[64]호원사급 입고현황'!$D$3:$AL$200,M1,FALSE)</f>
        <v>0</v>
      </c>
      <c r="N40" s="56">
        <f>VLOOKUP($H$40,'[64]호원사급 입고현황'!$D$3:$AL$200,N1,FALSE)</f>
        <v>0</v>
      </c>
      <c r="O40" s="56">
        <f>VLOOKUP($H$40,'[64]호원사급 입고현황'!$D$3:$AL$200,O1,FALSE)</f>
        <v>0</v>
      </c>
      <c r="P40" s="56">
        <f>VLOOKUP($H$40,'[64]호원사급 입고현황'!$D$3:$AL$200,P1,FALSE)</f>
        <v>0</v>
      </c>
      <c r="Q40" s="56">
        <f>VLOOKUP($H$40,'[64]호원사급 입고현황'!$D$3:$AL$200,Q1,FALSE)</f>
        <v>0</v>
      </c>
      <c r="R40" s="56">
        <f>VLOOKUP($H$40,'[64]호원사급 입고현황'!$D$3:$AL$200,R1,FALSE)</f>
        <v>0</v>
      </c>
      <c r="S40" s="56">
        <f>VLOOKUP($H$40,'[64]호원사급 입고현황'!$D$3:$AL$200,S1,FALSE)</f>
        <v>0</v>
      </c>
      <c r="T40" s="56">
        <f>VLOOKUP($H$40,'[64]호원사급 입고현황'!$D$3:$AL$200,T1,FALSE)</f>
        <v>0</v>
      </c>
      <c r="U40" s="56">
        <f>VLOOKUP($H$40,'[64]호원사급 입고현황'!$D$3:$AL$200,U1,FALSE)</f>
        <v>0</v>
      </c>
      <c r="V40" s="56">
        <f>VLOOKUP($H$40,'[64]호원사급 입고현황'!$D$3:$AL$200,V1,FALSE)</f>
        <v>0</v>
      </c>
      <c r="W40" s="56">
        <f>VLOOKUP($H$40,'[64]호원사급 입고현황'!$D$3:$AL$200,W1,FALSE)</f>
        <v>0</v>
      </c>
      <c r="X40" s="56">
        <f>VLOOKUP($H$40,'[64]호원사급 입고현황'!$D$3:$AL$200,X1,FALSE)</f>
        <v>0</v>
      </c>
      <c r="Y40" s="56">
        <f>VLOOKUP($H$40,'[64]호원사급 입고현황'!$D$3:$AL$200,Y1,FALSE)</f>
        <v>0</v>
      </c>
      <c r="Z40" s="56">
        <f>VLOOKUP($H$40,'[64]호원사급 입고현황'!$D$3:$AL$200,Z1,FALSE)</f>
        <v>0</v>
      </c>
      <c r="AA40" s="56">
        <f>VLOOKUP($H$40,'[64]호원사급 입고현황'!$D$3:$AL$200,AA1,FALSE)</f>
        <v>0</v>
      </c>
      <c r="AB40" s="56">
        <f>VLOOKUP($H$40,'[64]호원사급 입고현황'!$D$3:$AL$200,AB1,FALSE)</f>
        <v>0</v>
      </c>
      <c r="AC40" s="56">
        <f>VLOOKUP($H$40,'[64]호원사급 입고현황'!$D$3:$AL$200,AC1,FALSE)</f>
        <v>0</v>
      </c>
      <c r="AD40" s="56">
        <f>VLOOKUP($H$40,'[64]호원사급 입고현황'!$D$3:$AL$200,AD1,FALSE)</f>
        <v>0</v>
      </c>
      <c r="AE40" s="56">
        <f>VLOOKUP($H$40,'[64]호원사급 입고현황'!$D$3:$AL$200,AE1,FALSE)</f>
        <v>0</v>
      </c>
      <c r="AF40" s="56">
        <f>VLOOKUP($H$40,'[64]호원사급 입고현황'!$D$3:$AL$200,AF1,FALSE)</f>
        <v>0</v>
      </c>
      <c r="AG40" s="56">
        <f>VLOOKUP($H$40,'[64]호원사급 입고현황'!$D$3:$AL$200,AG1,FALSE)</f>
        <v>0</v>
      </c>
      <c r="AH40" s="56">
        <f>VLOOKUP($H$40,'[64]호원사급 입고현황'!$D$3:$AL$200,AH1,FALSE)</f>
        <v>0</v>
      </c>
      <c r="AI40" s="56">
        <f>VLOOKUP($H$40,'[64]호원사급 입고현황'!$D$3:$AL$200,AI1,FALSE)</f>
        <v>0</v>
      </c>
      <c r="AJ40" s="56">
        <f>VLOOKUP($H$40,'[64]호원사급 입고현황'!$D$3:$AL$200,AJ1,FALSE)</f>
        <v>0</v>
      </c>
      <c r="AK40" s="56">
        <f>VLOOKUP($H$40,'[64]호원사급 입고현황'!$D$3:$AL$200,AK1,FALSE)</f>
        <v>0</v>
      </c>
      <c r="AL40" s="56">
        <f>VLOOKUP($H$40,'[64]호원사급 입고현황'!$D$3:$AL$200,AL1,FALSE)</f>
        <v>0</v>
      </c>
      <c r="AM40" s="56">
        <f>VLOOKUP($H$40,'[64]호원사급 입고현황'!$D$3:$AL$200,AM1,FALSE)</f>
        <v>0</v>
      </c>
      <c r="AN40" s="56">
        <f>VLOOKUP($H$40,'[64]호원사급 입고현황'!$D$3:$AL$200,AN1,FALSE)</f>
        <v>0</v>
      </c>
      <c r="AO40" s="56">
        <f>VLOOKUP($H$40,'[64]호원사급 입고현황'!$D$3:$AL$200,AO1,FALSE)</f>
        <v>0</v>
      </c>
      <c r="AP40" s="25"/>
      <c r="AQ40" s="56">
        <f>$J$40*K40</f>
        <v>0</v>
      </c>
      <c r="AR40" s="56">
        <f t="shared" ref="AR40:BU40" si="39">$J$40*L40</f>
        <v>286200</v>
      </c>
      <c r="AS40" s="56">
        <f t="shared" si="39"/>
        <v>0</v>
      </c>
      <c r="AT40" s="56">
        <f t="shared" si="39"/>
        <v>0</v>
      </c>
      <c r="AU40" s="56">
        <f t="shared" si="39"/>
        <v>0</v>
      </c>
      <c r="AV40" s="56">
        <f t="shared" si="39"/>
        <v>0</v>
      </c>
      <c r="AW40" s="56">
        <f t="shared" si="39"/>
        <v>0</v>
      </c>
      <c r="AX40" s="56">
        <f t="shared" si="39"/>
        <v>0</v>
      </c>
      <c r="AY40" s="56">
        <f t="shared" si="39"/>
        <v>0</v>
      </c>
      <c r="AZ40" s="56">
        <f t="shared" si="39"/>
        <v>0</v>
      </c>
      <c r="BA40" s="56">
        <f t="shared" si="39"/>
        <v>0</v>
      </c>
      <c r="BB40" s="56">
        <f t="shared" si="39"/>
        <v>0</v>
      </c>
      <c r="BC40" s="56">
        <f t="shared" si="39"/>
        <v>0</v>
      </c>
      <c r="BD40" s="56">
        <f t="shared" si="39"/>
        <v>0</v>
      </c>
      <c r="BE40" s="56">
        <f t="shared" si="39"/>
        <v>0</v>
      </c>
      <c r="BF40" s="56">
        <f t="shared" si="39"/>
        <v>0</v>
      </c>
      <c r="BG40" s="56">
        <f t="shared" si="39"/>
        <v>0</v>
      </c>
      <c r="BH40" s="56">
        <f t="shared" si="39"/>
        <v>0</v>
      </c>
      <c r="BI40" s="56">
        <f t="shared" si="39"/>
        <v>0</v>
      </c>
      <c r="BJ40" s="56">
        <f t="shared" si="39"/>
        <v>0</v>
      </c>
      <c r="BK40" s="56">
        <f t="shared" si="39"/>
        <v>0</v>
      </c>
      <c r="BL40" s="56">
        <f t="shared" si="39"/>
        <v>0</v>
      </c>
      <c r="BM40" s="56">
        <f t="shared" si="39"/>
        <v>0</v>
      </c>
      <c r="BN40" s="56">
        <f t="shared" si="39"/>
        <v>0</v>
      </c>
      <c r="BO40" s="56">
        <f t="shared" si="39"/>
        <v>0</v>
      </c>
      <c r="BP40" s="56">
        <f t="shared" si="39"/>
        <v>0</v>
      </c>
      <c r="BQ40" s="56">
        <f t="shared" si="39"/>
        <v>0</v>
      </c>
      <c r="BR40" s="56">
        <f t="shared" si="39"/>
        <v>0</v>
      </c>
      <c r="BS40" s="56">
        <f t="shared" si="39"/>
        <v>0</v>
      </c>
      <c r="BT40" s="56">
        <f t="shared" si="39"/>
        <v>0</v>
      </c>
      <c r="BU40" s="56">
        <f t="shared" si="39"/>
        <v>0</v>
      </c>
      <c r="BV40" s="56">
        <f t="shared" si="2"/>
        <v>286200</v>
      </c>
    </row>
    <row r="41" spans="1:74" s="27" customFormat="1" ht="50.1" customHeight="1">
      <c r="A41" s="33"/>
      <c r="B41" s="33" t="s">
        <v>1288</v>
      </c>
      <c r="C41" s="512" t="s">
        <v>726</v>
      </c>
      <c r="D41" s="44" t="s">
        <v>730</v>
      </c>
      <c r="E41" s="43">
        <f t="shared" si="3"/>
        <v>38</v>
      </c>
      <c r="F41" s="44" t="s">
        <v>295</v>
      </c>
      <c r="G41" s="44" t="s">
        <v>438</v>
      </c>
      <c r="H41" s="44" t="s">
        <v>661</v>
      </c>
      <c r="I41" s="52" t="s">
        <v>276</v>
      </c>
      <c r="J41" s="82">
        <f>VLOOKUP(H41,'[63]1월단가'!A:B,$J$1,0)</f>
        <v>16.12</v>
      </c>
      <c r="K41" s="56">
        <f>VLOOKUP($H$41,'[64]호원사급 입고현황'!$D$3:$AL$200,K1,FALSE)</f>
        <v>0</v>
      </c>
      <c r="L41" s="56">
        <f>VLOOKUP($H$41,'[64]호원사급 입고현황'!$D$3:$AL$200,L1,FALSE)</f>
        <v>0</v>
      </c>
      <c r="M41" s="56">
        <f>VLOOKUP($H$41,'[64]호원사급 입고현황'!$D$3:$AL$200,M1,FALSE)</f>
        <v>0</v>
      </c>
      <c r="N41" s="56">
        <f>VLOOKUP($H$41,'[64]호원사급 입고현황'!$D$3:$AL$200,N1,FALSE)</f>
        <v>15000</v>
      </c>
      <c r="O41" s="56">
        <f>VLOOKUP($H$41,'[64]호원사급 입고현황'!$D$3:$AL$200,O1,FALSE)</f>
        <v>0</v>
      </c>
      <c r="P41" s="56">
        <f>VLOOKUP($H$41,'[64]호원사급 입고현황'!$D$3:$AL$200,P1,FALSE)</f>
        <v>0</v>
      </c>
      <c r="Q41" s="56">
        <f>VLOOKUP($H$41,'[64]호원사급 입고현황'!$D$3:$AL$200,Q1,FALSE)</f>
        <v>0</v>
      </c>
      <c r="R41" s="56">
        <f>VLOOKUP($H$41,'[64]호원사급 입고현황'!$D$3:$AL$200,R1,FALSE)</f>
        <v>0</v>
      </c>
      <c r="S41" s="56">
        <f>VLOOKUP($H$41,'[64]호원사급 입고현황'!$D$3:$AL$200,S1,FALSE)</f>
        <v>0</v>
      </c>
      <c r="T41" s="56">
        <f>VLOOKUP($H$41,'[64]호원사급 입고현황'!$D$3:$AL$200,T1,FALSE)</f>
        <v>0</v>
      </c>
      <c r="U41" s="56">
        <f>VLOOKUP($H$41,'[64]호원사급 입고현황'!$D$3:$AL$200,U1,FALSE)</f>
        <v>30000</v>
      </c>
      <c r="V41" s="56">
        <f>VLOOKUP($H$41,'[64]호원사급 입고현황'!$D$3:$AL$200,V1,FALSE)</f>
        <v>0</v>
      </c>
      <c r="W41" s="56">
        <f>VLOOKUP($H$41,'[64]호원사급 입고현황'!$D$3:$AL$200,W1,FALSE)</f>
        <v>0</v>
      </c>
      <c r="X41" s="56">
        <f>VLOOKUP($H$41,'[64]호원사급 입고현황'!$D$3:$AL$200,X1,FALSE)</f>
        <v>0</v>
      </c>
      <c r="Y41" s="56">
        <f>VLOOKUP($H$41,'[64]호원사급 입고현황'!$D$3:$AL$200,Y1,FALSE)</f>
        <v>0</v>
      </c>
      <c r="Z41" s="56">
        <f>VLOOKUP($H$41,'[64]호원사급 입고현황'!$D$3:$AL$200,Z1,FALSE)</f>
        <v>0</v>
      </c>
      <c r="AA41" s="56">
        <f>VLOOKUP($H$41,'[64]호원사급 입고현황'!$D$3:$AL$200,AA1,FALSE)</f>
        <v>0</v>
      </c>
      <c r="AB41" s="56">
        <f>VLOOKUP($H$41,'[64]호원사급 입고현황'!$D$3:$AL$200,AB1,FALSE)</f>
        <v>0</v>
      </c>
      <c r="AC41" s="56">
        <f>VLOOKUP($H$41,'[64]호원사급 입고현황'!$D$3:$AL$200,AC1,FALSE)</f>
        <v>0</v>
      </c>
      <c r="AD41" s="56">
        <f>VLOOKUP($H$41,'[64]호원사급 입고현황'!$D$3:$AL$200,AD1,FALSE)</f>
        <v>0</v>
      </c>
      <c r="AE41" s="56">
        <f>VLOOKUP($H$41,'[64]호원사급 입고현황'!$D$3:$AL$200,AE1,FALSE)</f>
        <v>0</v>
      </c>
      <c r="AF41" s="56">
        <f>VLOOKUP($H$41,'[64]호원사급 입고현황'!$D$3:$AL$200,AF1,FALSE)</f>
        <v>0</v>
      </c>
      <c r="AG41" s="56">
        <f>VLOOKUP($H$41,'[64]호원사급 입고현황'!$D$3:$AL$200,AG1,FALSE)</f>
        <v>0</v>
      </c>
      <c r="AH41" s="56">
        <f>VLOOKUP($H$41,'[64]호원사급 입고현황'!$D$3:$AL$200,AH1,FALSE)</f>
        <v>0</v>
      </c>
      <c r="AI41" s="56">
        <f>VLOOKUP($H$41,'[64]호원사급 입고현황'!$D$3:$AL$200,AI1,FALSE)</f>
        <v>0</v>
      </c>
      <c r="AJ41" s="56">
        <f>VLOOKUP($H$41,'[64]호원사급 입고현황'!$D$3:$AL$200,AJ1,FALSE)</f>
        <v>0</v>
      </c>
      <c r="AK41" s="56">
        <f>VLOOKUP($H$41,'[64]호원사급 입고현황'!$D$3:$AL$200,AK1,FALSE)</f>
        <v>0</v>
      </c>
      <c r="AL41" s="56">
        <f>VLOOKUP($H$41,'[64]호원사급 입고현황'!$D$3:$AL$200,AL1,FALSE)</f>
        <v>0</v>
      </c>
      <c r="AM41" s="56">
        <f>VLOOKUP($H$41,'[64]호원사급 입고현황'!$D$3:$AL$200,AM1,FALSE)</f>
        <v>0</v>
      </c>
      <c r="AN41" s="56">
        <f>VLOOKUP($H$41,'[64]호원사급 입고현황'!$D$3:$AL$200,AN1,FALSE)</f>
        <v>0</v>
      </c>
      <c r="AO41" s="56">
        <f>VLOOKUP($H$41,'[64]호원사급 입고현황'!$D$3:$AL$200,AO1,FALSE)</f>
        <v>0</v>
      </c>
      <c r="AP41" s="25"/>
      <c r="AQ41" s="56">
        <f>$J$41*K41</f>
        <v>0</v>
      </c>
      <c r="AR41" s="56">
        <f t="shared" ref="AR41:BU41" si="40">$J$41*L41</f>
        <v>0</v>
      </c>
      <c r="AS41" s="56">
        <f t="shared" si="40"/>
        <v>0</v>
      </c>
      <c r="AT41" s="56">
        <f t="shared" si="40"/>
        <v>241800.00000000003</v>
      </c>
      <c r="AU41" s="56">
        <f t="shared" si="40"/>
        <v>0</v>
      </c>
      <c r="AV41" s="56">
        <f t="shared" si="40"/>
        <v>0</v>
      </c>
      <c r="AW41" s="56">
        <f t="shared" si="40"/>
        <v>0</v>
      </c>
      <c r="AX41" s="56">
        <f t="shared" si="40"/>
        <v>0</v>
      </c>
      <c r="AY41" s="56">
        <f t="shared" si="40"/>
        <v>0</v>
      </c>
      <c r="AZ41" s="56">
        <f t="shared" si="40"/>
        <v>0</v>
      </c>
      <c r="BA41" s="56">
        <f t="shared" si="40"/>
        <v>483600.00000000006</v>
      </c>
      <c r="BB41" s="56">
        <f t="shared" si="40"/>
        <v>0</v>
      </c>
      <c r="BC41" s="56">
        <f t="shared" si="40"/>
        <v>0</v>
      </c>
      <c r="BD41" s="56">
        <f t="shared" si="40"/>
        <v>0</v>
      </c>
      <c r="BE41" s="56">
        <f t="shared" si="40"/>
        <v>0</v>
      </c>
      <c r="BF41" s="56">
        <f t="shared" si="40"/>
        <v>0</v>
      </c>
      <c r="BG41" s="56">
        <f t="shared" si="40"/>
        <v>0</v>
      </c>
      <c r="BH41" s="56">
        <f t="shared" si="40"/>
        <v>0</v>
      </c>
      <c r="BI41" s="56">
        <f t="shared" si="40"/>
        <v>0</v>
      </c>
      <c r="BJ41" s="56">
        <f t="shared" si="40"/>
        <v>0</v>
      </c>
      <c r="BK41" s="56">
        <f t="shared" si="40"/>
        <v>0</v>
      </c>
      <c r="BL41" s="56">
        <f t="shared" si="40"/>
        <v>0</v>
      </c>
      <c r="BM41" s="56">
        <f t="shared" si="40"/>
        <v>0</v>
      </c>
      <c r="BN41" s="56">
        <f t="shared" si="40"/>
        <v>0</v>
      </c>
      <c r="BO41" s="56">
        <f t="shared" si="40"/>
        <v>0</v>
      </c>
      <c r="BP41" s="56">
        <f t="shared" si="40"/>
        <v>0</v>
      </c>
      <c r="BQ41" s="56">
        <f t="shared" si="40"/>
        <v>0</v>
      </c>
      <c r="BR41" s="56">
        <f t="shared" si="40"/>
        <v>0</v>
      </c>
      <c r="BS41" s="56">
        <f t="shared" si="40"/>
        <v>0</v>
      </c>
      <c r="BT41" s="56">
        <f t="shared" si="40"/>
        <v>0</v>
      </c>
      <c r="BU41" s="56">
        <f t="shared" si="40"/>
        <v>0</v>
      </c>
      <c r="BV41" s="56">
        <f t="shared" si="2"/>
        <v>725400.00000000012</v>
      </c>
    </row>
    <row r="42" spans="1:74" s="27" customFormat="1" ht="50.1" customHeight="1">
      <c r="A42" s="33"/>
      <c r="B42" s="33" t="s">
        <v>1288</v>
      </c>
      <c r="C42" s="512" t="s">
        <v>726</v>
      </c>
      <c r="D42" s="44" t="s">
        <v>730</v>
      </c>
      <c r="E42" s="43">
        <f t="shared" si="3"/>
        <v>39</v>
      </c>
      <c r="F42" s="44" t="s">
        <v>295</v>
      </c>
      <c r="G42" s="44" t="s">
        <v>438</v>
      </c>
      <c r="H42" s="44" t="s">
        <v>662</v>
      </c>
      <c r="I42" s="52" t="s">
        <v>276</v>
      </c>
      <c r="J42" s="82">
        <f>VLOOKUP(H42,'[63]1월단가'!A:B,$J$1,0)</f>
        <v>17.89</v>
      </c>
      <c r="K42" s="56">
        <f>VLOOKUP($H$42,'[64]호원사급 입고현황'!$D$3:$AL$200,K1,FALSE)</f>
        <v>0</v>
      </c>
      <c r="L42" s="56">
        <f>VLOOKUP($H$42,'[64]호원사급 입고현황'!$D$3:$AL$200,L1,FALSE)</f>
        <v>0</v>
      </c>
      <c r="M42" s="56">
        <f>VLOOKUP($H$42,'[64]호원사급 입고현황'!$D$3:$AL$200,M1,FALSE)</f>
        <v>0</v>
      </c>
      <c r="N42" s="56">
        <f>VLOOKUP($H$42,'[64]호원사급 입고현황'!$D$3:$AL$200,N1,FALSE)</f>
        <v>15000</v>
      </c>
      <c r="O42" s="56">
        <f>VLOOKUP($H$42,'[64]호원사급 입고현황'!$D$3:$AL$200,O1,FALSE)</f>
        <v>0</v>
      </c>
      <c r="P42" s="56">
        <f>VLOOKUP($H$42,'[64]호원사급 입고현황'!$D$3:$AL$200,P1,FALSE)</f>
        <v>0</v>
      </c>
      <c r="Q42" s="56">
        <f>VLOOKUP($H$42,'[64]호원사급 입고현황'!$D$3:$AL$200,Q1,FALSE)</f>
        <v>0</v>
      </c>
      <c r="R42" s="56">
        <f>VLOOKUP($H$42,'[64]호원사급 입고현황'!$D$3:$AL$200,R1,FALSE)</f>
        <v>0</v>
      </c>
      <c r="S42" s="56">
        <f>VLOOKUP($H$42,'[64]호원사급 입고현황'!$D$3:$AL$200,S1,FALSE)</f>
        <v>0</v>
      </c>
      <c r="T42" s="56">
        <f>VLOOKUP($H$42,'[64]호원사급 입고현황'!$D$3:$AL$200,T1,FALSE)</f>
        <v>0</v>
      </c>
      <c r="U42" s="56">
        <f>VLOOKUP($H$42,'[64]호원사급 입고현황'!$D$3:$AL$200,U1,FALSE)</f>
        <v>15000</v>
      </c>
      <c r="V42" s="56">
        <f>VLOOKUP($H$42,'[64]호원사급 입고현황'!$D$3:$AL$200,V1,FALSE)</f>
        <v>0</v>
      </c>
      <c r="W42" s="56">
        <f>VLOOKUP($H$42,'[64]호원사급 입고현황'!$D$3:$AL$200,W1,FALSE)</f>
        <v>0</v>
      </c>
      <c r="X42" s="56">
        <f>VLOOKUP($H$42,'[64]호원사급 입고현황'!$D$3:$AL$200,X1,FALSE)</f>
        <v>0</v>
      </c>
      <c r="Y42" s="56">
        <f>VLOOKUP($H$42,'[64]호원사급 입고현황'!$D$3:$AL$200,Y1,FALSE)</f>
        <v>0</v>
      </c>
      <c r="Z42" s="56">
        <f>VLOOKUP($H$42,'[64]호원사급 입고현황'!$D$3:$AL$200,Z1,FALSE)</f>
        <v>0</v>
      </c>
      <c r="AA42" s="56">
        <f>VLOOKUP($H$42,'[64]호원사급 입고현황'!$D$3:$AL$200,AA1,FALSE)</f>
        <v>0</v>
      </c>
      <c r="AB42" s="56">
        <f>VLOOKUP($H$42,'[64]호원사급 입고현황'!$D$3:$AL$200,AB1,FALSE)</f>
        <v>0</v>
      </c>
      <c r="AC42" s="56">
        <f>VLOOKUP($H$42,'[64]호원사급 입고현황'!$D$3:$AL$200,AC1,FALSE)</f>
        <v>0</v>
      </c>
      <c r="AD42" s="56">
        <f>VLOOKUP($H$42,'[64]호원사급 입고현황'!$D$3:$AL$200,AD1,FALSE)</f>
        <v>0</v>
      </c>
      <c r="AE42" s="56">
        <f>VLOOKUP($H$42,'[64]호원사급 입고현황'!$D$3:$AL$200,AE1,FALSE)</f>
        <v>0</v>
      </c>
      <c r="AF42" s="56">
        <f>VLOOKUP($H$42,'[64]호원사급 입고현황'!$D$3:$AL$200,AF1,FALSE)</f>
        <v>0</v>
      </c>
      <c r="AG42" s="56">
        <f>VLOOKUP($H$42,'[64]호원사급 입고현황'!$D$3:$AL$200,AG1,FALSE)</f>
        <v>0</v>
      </c>
      <c r="AH42" s="56">
        <f>VLOOKUP($H$42,'[64]호원사급 입고현황'!$D$3:$AL$200,AH1,FALSE)</f>
        <v>0</v>
      </c>
      <c r="AI42" s="56">
        <f>VLOOKUP($H$42,'[64]호원사급 입고현황'!$D$3:$AL$200,AI1,FALSE)</f>
        <v>0</v>
      </c>
      <c r="AJ42" s="56">
        <f>VLOOKUP($H$42,'[64]호원사급 입고현황'!$D$3:$AL$200,AJ1,FALSE)</f>
        <v>0</v>
      </c>
      <c r="AK42" s="56">
        <f>VLOOKUP($H$42,'[64]호원사급 입고현황'!$D$3:$AL$200,AK1,FALSE)</f>
        <v>0</v>
      </c>
      <c r="AL42" s="56">
        <f>VLOOKUP($H$42,'[64]호원사급 입고현황'!$D$3:$AL$200,AL1,FALSE)</f>
        <v>0</v>
      </c>
      <c r="AM42" s="56">
        <f>VLOOKUP($H$42,'[64]호원사급 입고현황'!$D$3:$AL$200,AM1,FALSE)</f>
        <v>0</v>
      </c>
      <c r="AN42" s="56">
        <f>VLOOKUP($H$42,'[64]호원사급 입고현황'!$D$3:$AL$200,AN1,FALSE)</f>
        <v>0</v>
      </c>
      <c r="AO42" s="56">
        <f>VLOOKUP($H$42,'[64]호원사급 입고현황'!$D$3:$AL$200,AO1,FALSE)</f>
        <v>0</v>
      </c>
      <c r="AP42" s="25"/>
      <c r="AQ42" s="56">
        <f>$J$42*K42</f>
        <v>0</v>
      </c>
      <c r="AR42" s="56">
        <f t="shared" ref="AR42:BU42" si="41">$J$42*L42</f>
        <v>0</v>
      </c>
      <c r="AS42" s="56">
        <f t="shared" si="41"/>
        <v>0</v>
      </c>
      <c r="AT42" s="56">
        <f t="shared" si="41"/>
        <v>268350</v>
      </c>
      <c r="AU42" s="56">
        <f t="shared" si="41"/>
        <v>0</v>
      </c>
      <c r="AV42" s="56">
        <f t="shared" si="41"/>
        <v>0</v>
      </c>
      <c r="AW42" s="56">
        <f t="shared" si="41"/>
        <v>0</v>
      </c>
      <c r="AX42" s="56">
        <f t="shared" si="41"/>
        <v>0</v>
      </c>
      <c r="AY42" s="56">
        <f t="shared" si="41"/>
        <v>0</v>
      </c>
      <c r="AZ42" s="56">
        <f t="shared" si="41"/>
        <v>0</v>
      </c>
      <c r="BA42" s="56">
        <f t="shared" si="41"/>
        <v>268350</v>
      </c>
      <c r="BB42" s="56">
        <f t="shared" si="41"/>
        <v>0</v>
      </c>
      <c r="BC42" s="56">
        <f t="shared" si="41"/>
        <v>0</v>
      </c>
      <c r="BD42" s="56">
        <f t="shared" si="41"/>
        <v>0</v>
      </c>
      <c r="BE42" s="56">
        <f t="shared" si="41"/>
        <v>0</v>
      </c>
      <c r="BF42" s="56">
        <f t="shared" si="41"/>
        <v>0</v>
      </c>
      <c r="BG42" s="56">
        <f t="shared" si="41"/>
        <v>0</v>
      </c>
      <c r="BH42" s="56">
        <f t="shared" si="41"/>
        <v>0</v>
      </c>
      <c r="BI42" s="56">
        <f t="shared" si="41"/>
        <v>0</v>
      </c>
      <c r="BJ42" s="56">
        <f t="shared" si="41"/>
        <v>0</v>
      </c>
      <c r="BK42" s="56">
        <f t="shared" si="41"/>
        <v>0</v>
      </c>
      <c r="BL42" s="56">
        <f t="shared" si="41"/>
        <v>0</v>
      </c>
      <c r="BM42" s="56">
        <f t="shared" si="41"/>
        <v>0</v>
      </c>
      <c r="BN42" s="56">
        <f t="shared" si="41"/>
        <v>0</v>
      </c>
      <c r="BO42" s="56">
        <f t="shared" si="41"/>
        <v>0</v>
      </c>
      <c r="BP42" s="56">
        <f t="shared" si="41"/>
        <v>0</v>
      </c>
      <c r="BQ42" s="56">
        <f t="shared" si="41"/>
        <v>0</v>
      </c>
      <c r="BR42" s="56">
        <f t="shared" si="41"/>
        <v>0</v>
      </c>
      <c r="BS42" s="56">
        <f t="shared" si="41"/>
        <v>0</v>
      </c>
      <c r="BT42" s="56">
        <f t="shared" si="41"/>
        <v>0</v>
      </c>
      <c r="BU42" s="56">
        <f t="shared" si="41"/>
        <v>0</v>
      </c>
      <c r="BV42" s="56">
        <f t="shared" si="2"/>
        <v>536700</v>
      </c>
    </row>
    <row r="43" spans="1:74" s="27" customFormat="1" ht="50.1" customHeight="1">
      <c r="A43" s="33"/>
      <c r="B43" s="33" t="s">
        <v>1288</v>
      </c>
      <c r="C43" s="512" t="s">
        <v>726</v>
      </c>
      <c r="D43" s="44" t="s">
        <v>730</v>
      </c>
      <c r="E43" s="43">
        <f t="shared" si="3"/>
        <v>40</v>
      </c>
      <c r="F43" s="44" t="s">
        <v>295</v>
      </c>
      <c r="G43" s="44" t="s">
        <v>438</v>
      </c>
      <c r="H43" s="44" t="s">
        <v>663</v>
      </c>
      <c r="I43" s="52" t="s">
        <v>664</v>
      </c>
      <c r="J43" s="82">
        <f>VLOOKUP(H43,'[63]1월단가'!A:B,$J$1,0)</f>
        <v>35.56</v>
      </c>
      <c r="K43" s="56">
        <f>VLOOKUP($H$43,'[64]호원사급 입고현황'!$D$3:$AL$200,K1,FALSE)</f>
        <v>0</v>
      </c>
      <c r="L43" s="56">
        <f>VLOOKUP($H$43,'[64]호원사급 입고현황'!$D$3:$AL$200,L1,FALSE)</f>
        <v>20000</v>
      </c>
      <c r="M43" s="56">
        <f>VLOOKUP($H$43,'[64]호원사급 입고현황'!$D$3:$AL$200,M1,FALSE)</f>
        <v>0</v>
      </c>
      <c r="N43" s="56">
        <f>VLOOKUP($H$43,'[64]호원사급 입고현황'!$D$3:$AL$200,N1,FALSE)</f>
        <v>0</v>
      </c>
      <c r="O43" s="56">
        <f>VLOOKUP($H$43,'[64]호원사급 입고현황'!$D$3:$AL$200,O1,FALSE)</f>
        <v>0</v>
      </c>
      <c r="P43" s="56">
        <f>VLOOKUP($H$43,'[64]호원사급 입고현황'!$D$3:$AL$200,P1,FALSE)</f>
        <v>0</v>
      </c>
      <c r="Q43" s="56">
        <f>VLOOKUP($H$43,'[64]호원사급 입고현황'!$D$3:$AL$200,Q1,FALSE)</f>
        <v>0</v>
      </c>
      <c r="R43" s="56">
        <f>VLOOKUP($H$43,'[64]호원사급 입고현황'!$D$3:$AL$200,R1,FALSE)</f>
        <v>0</v>
      </c>
      <c r="S43" s="56">
        <f>VLOOKUP($H$43,'[64]호원사급 입고현황'!$D$3:$AL$200,S1,FALSE)</f>
        <v>0</v>
      </c>
      <c r="T43" s="56">
        <f>VLOOKUP($H$43,'[64]호원사급 입고현황'!$D$3:$AL$200,T1,FALSE)</f>
        <v>0</v>
      </c>
      <c r="U43" s="56">
        <f>VLOOKUP($H$43,'[64]호원사급 입고현황'!$D$3:$AL$200,U1,FALSE)</f>
        <v>20000</v>
      </c>
      <c r="V43" s="56">
        <f>VLOOKUP($H$43,'[64]호원사급 입고현황'!$D$3:$AL$200,V1,FALSE)</f>
        <v>0</v>
      </c>
      <c r="W43" s="56">
        <f>VLOOKUP($H$43,'[64]호원사급 입고현황'!$D$3:$AL$200,W1,FALSE)</f>
        <v>0</v>
      </c>
      <c r="X43" s="56">
        <f>VLOOKUP($H$43,'[64]호원사급 입고현황'!$D$3:$AL$200,X1,FALSE)</f>
        <v>0</v>
      </c>
      <c r="Y43" s="56">
        <f>VLOOKUP($H$43,'[64]호원사급 입고현황'!$D$3:$AL$200,Y1,FALSE)</f>
        <v>0</v>
      </c>
      <c r="Z43" s="56">
        <f>VLOOKUP($H$43,'[64]호원사급 입고현황'!$D$3:$AL$200,Z1,FALSE)</f>
        <v>0</v>
      </c>
      <c r="AA43" s="56">
        <f>VLOOKUP($H$43,'[64]호원사급 입고현황'!$D$3:$AL$200,AA1,FALSE)</f>
        <v>0</v>
      </c>
      <c r="AB43" s="56">
        <f>VLOOKUP($H$43,'[64]호원사급 입고현황'!$D$3:$AL$200,AB1,FALSE)</f>
        <v>0</v>
      </c>
      <c r="AC43" s="56">
        <f>VLOOKUP($H$43,'[64]호원사급 입고현황'!$D$3:$AL$200,AC1,FALSE)</f>
        <v>0</v>
      </c>
      <c r="AD43" s="56">
        <f>VLOOKUP($H$43,'[64]호원사급 입고현황'!$D$3:$AL$200,AD1,FALSE)</f>
        <v>0</v>
      </c>
      <c r="AE43" s="56">
        <f>VLOOKUP($H$43,'[64]호원사급 입고현황'!$D$3:$AL$200,AE1,FALSE)</f>
        <v>0</v>
      </c>
      <c r="AF43" s="56">
        <f>VLOOKUP($H$43,'[64]호원사급 입고현황'!$D$3:$AL$200,AF1,FALSE)</f>
        <v>0</v>
      </c>
      <c r="AG43" s="56">
        <f>VLOOKUP($H$43,'[64]호원사급 입고현황'!$D$3:$AL$200,AG1,FALSE)</f>
        <v>0</v>
      </c>
      <c r="AH43" s="56">
        <f>VLOOKUP($H$43,'[64]호원사급 입고현황'!$D$3:$AL$200,AH1,FALSE)</f>
        <v>0</v>
      </c>
      <c r="AI43" s="56">
        <f>VLOOKUP($H$43,'[64]호원사급 입고현황'!$D$3:$AL$200,AI1,FALSE)</f>
        <v>0</v>
      </c>
      <c r="AJ43" s="56">
        <f>VLOOKUP($H$43,'[64]호원사급 입고현황'!$D$3:$AL$200,AJ1,FALSE)</f>
        <v>0</v>
      </c>
      <c r="AK43" s="56">
        <f>VLOOKUP($H$43,'[64]호원사급 입고현황'!$D$3:$AL$200,AK1,FALSE)</f>
        <v>0</v>
      </c>
      <c r="AL43" s="56">
        <f>VLOOKUP($H$43,'[64]호원사급 입고현황'!$D$3:$AL$200,AL1,FALSE)</f>
        <v>0</v>
      </c>
      <c r="AM43" s="56">
        <f>VLOOKUP($H$43,'[64]호원사급 입고현황'!$D$3:$AL$200,AM1,FALSE)</f>
        <v>0</v>
      </c>
      <c r="AN43" s="56">
        <f>VLOOKUP($H$43,'[64]호원사급 입고현황'!$D$3:$AL$200,AN1,FALSE)</f>
        <v>0</v>
      </c>
      <c r="AO43" s="56">
        <f>VLOOKUP($H$43,'[64]호원사급 입고현황'!$D$3:$AL$200,AO1,FALSE)</f>
        <v>0</v>
      </c>
      <c r="AP43" s="25"/>
      <c r="AQ43" s="56">
        <f>$J$43*K43</f>
        <v>0</v>
      </c>
      <c r="AR43" s="56">
        <f t="shared" ref="AR43:BU43" si="42">$J$43*L43</f>
        <v>711200</v>
      </c>
      <c r="AS43" s="56">
        <f t="shared" si="42"/>
        <v>0</v>
      </c>
      <c r="AT43" s="56">
        <f t="shared" si="42"/>
        <v>0</v>
      </c>
      <c r="AU43" s="56">
        <f t="shared" si="42"/>
        <v>0</v>
      </c>
      <c r="AV43" s="56">
        <f t="shared" si="42"/>
        <v>0</v>
      </c>
      <c r="AW43" s="56">
        <f t="shared" si="42"/>
        <v>0</v>
      </c>
      <c r="AX43" s="56">
        <f t="shared" si="42"/>
        <v>0</v>
      </c>
      <c r="AY43" s="56">
        <f t="shared" si="42"/>
        <v>0</v>
      </c>
      <c r="AZ43" s="56">
        <f t="shared" si="42"/>
        <v>0</v>
      </c>
      <c r="BA43" s="56">
        <f t="shared" si="42"/>
        <v>711200</v>
      </c>
      <c r="BB43" s="56">
        <f t="shared" si="42"/>
        <v>0</v>
      </c>
      <c r="BC43" s="56">
        <f t="shared" si="42"/>
        <v>0</v>
      </c>
      <c r="BD43" s="56">
        <f t="shared" si="42"/>
        <v>0</v>
      </c>
      <c r="BE43" s="56">
        <f t="shared" si="42"/>
        <v>0</v>
      </c>
      <c r="BF43" s="56">
        <f t="shared" si="42"/>
        <v>0</v>
      </c>
      <c r="BG43" s="56">
        <f t="shared" si="42"/>
        <v>0</v>
      </c>
      <c r="BH43" s="56">
        <f t="shared" si="42"/>
        <v>0</v>
      </c>
      <c r="BI43" s="56">
        <f t="shared" si="42"/>
        <v>0</v>
      </c>
      <c r="BJ43" s="56">
        <f t="shared" si="42"/>
        <v>0</v>
      </c>
      <c r="BK43" s="56">
        <f t="shared" si="42"/>
        <v>0</v>
      </c>
      <c r="BL43" s="56">
        <f t="shared" si="42"/>
        <v>0</v>
      </c>
      <c r="BM43" s="56">
        <f t="shared" si="42"/>
        <v>0</v>
      </c>
      <c r="BN43" s="56">
        <f t="shared" si="42"/>
        <v>0</v>
      </c>
      <c r="BO43" s="56">
        <f t="shared" si="42"/>
        <v>0</v>
      </c>
      <c r="BP43" s="56">
        <f t="shared" si="42"/>
        <v>0</v>
      </c>
      <c r="BQ43" s="56">
        <f t="shared" si="42"/>
        <v>0</v>
      </c>
      <c r="BR43" s="56">
        <f t="shared" si="42"/>
        <v>0</v>
      </c>
      <c r="BS43" s="56">
        <f t="shared" si="42"/>
        <v>0</v>
      </c>
      <c r="BT43" s="56">
        <f t="shared" si="42"/>
        <v>0</v>
      </c>
      <c r="BU43" s="56">
        <f t="shared" si="42"/>
        <v>0</v>
      </c>
      <c r="BV43" s="56">
        <f t="shared" si="2"/>
        <v>1422400</v>
      </c>
    </row>
    <row r="44" spans="1:74" s="27" customFormat="1" ht="50.1" customHeight="1">
      <c r="A44" s="33" t="s">
        <v>1298</v>
      </c>
      <c r="B44" s="33" t="s">
        <v>731</v>
      </c>
      <c r="C44" s="33"/>
      <c r="D44" s="43" t="s">
        <v>264</v>
      </c>
      <c r="E44" s="43">
        <f t="shared" si="3"/>
        <v>41</v>
      </c>
      <c r="F44" s="43" t="s">
        <v>264</v>
      </c>
      <c r="G44" s="44" t="s">
        <v>439</v>
      </c>
      <c r="H44" s="43" t="s">
        <v>278</v>
      </c>
      <c r="I44" s="51" t="s">
        <v>279</v>
      </c>
      <c r="J44" s="82">
        <f>VLOOKUP(H44,'[63]1월단가'!A:B,$J$1,0)</f>
        <v>358</v>
      </c>
      <c r="K44" s="56">
        <f>VLOOKUP($H$44,'[64]호원사급 입고현황'!$D$3:$AL$200,K1,FALSE)</f>
        <v>0</v>
      </c>
      <c r="L44" s="56">
        <f>VLOOKUP($H$44,'[64]호원사급 입고현황'!$D$3:$AL$200,L1,FALSE)</f>
        <v>0</v>
      </c>
      <c r="M44" s="56">
        <f>VLOOKUP($H$44,'[64]호원사급 입고현황'!$D$3:$AL$200,M1,FALSE)</f>
        <v>0</v>
      </c>
      <c r="N44" s="56">
        <f>VLOOKUP($H$44,'[64]호원사급 입고현황'!$D$3:$AL$200,N1,FALSE)</f>
        <v>0</v>
      </c>
      <c r="O44" s="56">
        <f>VLOOKUP($H$44,'[64]호원사급 입고현황'!$D$3:$AL$200,O1,FALSE)</f>
        <v>0</v>
      </c>
      <c r="P44" s="56">
        <f>VLOOKUP($H$44,'[64]호원사급 입고현황'!$D$3:$AL$200,P1,FALSE)</f>
        <v>0</v>
      </c>
      <c r="Q44" s="56">
        <f>VLOOKUP($H$44,'[64]호원사급 입고현황'!$D$3:$AL$200,Q1,FALSE)</f>
        <v>0</v>
      </c>
      <c r="R44" s="56">
        <f>VLOOKUP($H$44,'[64]호원사급 입고현황'!$D$3:$AL$200,R1,FALSE)</f>
        <v>0</v>
      </c>
      <c r="S44" s="56">
        <f>VLOOKUP($H$44,'[64]호원사급 입고현황'!$D$3:$AL$200,S1,FALSE)</f>
        <v>0</v>
      </c>
      <c r="T44" s="56">
        <f>VLOOKUP($H$44,'[64]호원사급 입고현황'!$D$3:$AL$200,T1,FALSE)</f>
        <v>0</v>
      </c>
      <c r="U44" s="56">
        <f>VLOOKUP($H$44,'[64]호원사급 입고현황'!$D$3:$AL$200,U1,FALSE)</f>
        <v>0</v>
      </c>
      <c r="V44" s="56">
        <f>VLOOKUP($H$44,'[64]호원사급 입고현황'!$D$3:$AL$200,V1,FALSE)</f>
        <v>1080</v>
      </c>
      <c r="W44" s="56">
        <f>VLOOKUP($H$44,'[64]호원사급 입고현황'!$D$3:$AL$200,W1,FALSE)</f>
        <v>0</v>
      </c>
      <c r="X44" s="56">
        <f>VLOOKUP($H$44,'[64]호원사급 입고현황'!$D$3:$AL$200,X1,FALSE)</f>
        <v>0</v>
      </c>
      <c r="Y44" s="56">
        <f>VLOOKUP($H$44,'[64]호원사급 입고현황'!$D$3:$AL$200,Y1,FALSE)</f>
        <v>0</v>
      </c>
      <c r="Z44" s="56">
        <f>VLOOKUP($H$44,'[64]호원사급 입고현황'!$D$3:$AL$200,Z1,FALSE)</f>
        <v>0</v>
      </c>
      <c r="AA44" s="56">
        <f>VLOOKUP($H$44,'[64]호원사급 입고현황'!$D$3:$AL$200,AA1,FALSE)</f>
        <v>0</v>
      </c>
      <c r="AB44" s="56">
        <f>VLOOKUP($H$44,'[64]호원사급 입고현황'!$D$3:$AL$200,AB1,FALSE)</f>
        <v>0</v>
      </c>
      <c r="AC44" s="56">
        <f>VLOOKUP($H$44,'[64]호원사급 입고현황'!$D$3:$AL$200,AC1,FALSE)</f>
        <v>0</v>
      </c>
      <c r="AD44" s="56">
        <f>VLOOKUP($H$44,'[64]호원사급 입고현황'!$D$3:$AL$200,AD1,FALSE)</f>
        <v>0</v>
      </c>
      <c r="AE44" s="56">
        <f>VLOOKUP($H$44,'[64]호원사급 입고현황'!$D$3:$AL$200,AE1,FALSE)</f>
        <v>0</v>
      </c>
      <c r="AF44" s="56">
        <f>VLOOKUP($H$44,'[64]호원사급 입고현황'!$D$3:$AL$200,AF1,FALSE)</f>
        <v>0</v>
      </c>
      <c r="AG44" s="56">
        <f>VLOOKUP($H$44,'[64]호원사급 입고현황'!$D$3:$AL$200,AG1,FALSE)</f>
        <v>0</v>
      </c>
      <c r="AH44" s="56">
        <f>VLOOKUP($H$44,'[64]호원사급 입고현황'!$D$3:$AL$200,AH1,FALSE)</f>
        <v>0</v>
      </c>
      <c r="AI44" s="56">
        <f>VLOOKUP($H$44,'[64]호원사급 입고현황'!$D$3:$AL$200,AI1,FALSE)</f>
        <v>0</v>
      </c>
      <c r="AJ44" s="56">
        <f>VLOOKUP($H$44,'[64]호원사급 입고현황'!$D$3:$AL$200,AJ1,FALSE)</f>
        <v>0</v>
      </c>
      <c r="AK44" s="56">
        <f>VLOOKUP($H$44,'[64]호원사급 입고현황'!$D$3:$AL$200,AK1,FALSE)</f>
        <v>0</v>
      </c>
      <c r="AL44" s="56">
        <f>VLOOKUP($H$44,'[64]호원사급 입고현황'!$D$3:$AL$200,AL1,FALSE)</f>
        <v>0</v>
      </c>
      <c r="AM44" s="56">
        <f>VLOOKUP($H$44,'[64]호원사급 입고현황'!$D$3:$AL$200,AM1,FALSE)</f>
        <v>0</v>
      </c>
      <c r="AN44" s="56">
        <f>VLOOKUP($H$44,'[64]호원사급 입고현황'!$D$3:$AL$200,AN1,FALSE)</f>
        <v>0</v>
      </c>
      <c r="AO44" s="56">
        <f>VLOOKUP($H$44,'[64]호원사급 입고현황'!$D$3:$AL$200,AO1,FALSE)</f>
        <v>0</v>
      </c>
      <c r="AP44" s="25"/>
      <c r="AQ44" s="56">
        <f>$J$44*K44</f>
        <v>0</v>
      </c>
      <c r="AR44" s="56">
        <f t="shared" ref="AR44:BU44" si="43">$J$44*L44</f>
        <v>0</v>
      </c>
      <c r="AS44" s="56">
        <f t="shared" si="43"/>
        <v>0</v>
      </c>
      <c r="AT44" s="56">
        <f t="shared" si="43"/>
        <v>0</v>
      </c>
      <c r="AU44" s="56">
        <f t="shared" si="43"/>
        <v>0</v>
      </c>
      <c r="AV44" s="56">
        <f t="shared" si="43"/>
        <v>0</v>
      </c>
      <c r="AW44" s="56">
        <f t="shared" si="43"/>
        <v>0</v>
      </c>
      <c r="AX44" s="56">
        <f t="shared" si="43"/>
        <v>0</v>
      </c>
      <c r="AY44" s="56">
        <f t="shared" si="43"/>
        <v>0</v>
      </c>
      <c r="AZ44" s="56">
        <f t="shared" si="43"/>
        <v>0</v>
      </c>
      <c r="BA44" s="56">
        <f t="shared" si="43"/>
        <v>0</v>
      </c>
      <c r="BB44" s="56">
        <f t="shared" si="43"/>
        <v>386640</v>
      </c>
      <c r="BC44" s="56">
        <f t="shared" si="43"/>
        <v>0</v>
      </c>
      <c r="BD44" s="56">
        <f t="shared" si="43"/>
        <v>0</v>
      </c>
      <c r="BE44" s="56">
        <f t="shared" si="43"/>
        <v>0</v>
      </c>
      <c r="BF44" s="56">
        <f t="shared" si="43"/>
        <v>0</v>
      </c>
      <c r="BG44" s="56">
        <f t="shared" si="43"/>
        <v>0</v>
      </c>
      <c r="BH44" s="56">
        <f t="shared" si="43"/>
        <v>0</v>
      </c>
      <c r="BI44" s="56">
        <f t="shared" si="43"/>
        <v>0</v>
      </c>
      <c r="BJ44" s="56">
        <f t="shared" si="43"/>
        <v>0</v>
      </c>
      <c r="BK44" s="56">
        <f t="shared" si="43"/>
        <v>0</v>
      </c>
      <c r="BL44" s="56">
        <f t="shared" si="43"/>
        <v>0</v>
      </c>
      <c r="BM44" s="56">
        <f t="shared" si="43"/>
        <v>0</v>
      </c>
      <c r="BN44" s="56">
        <f t="shared" si="43"/>
        <v>0</v>
      </c>
      <c r="BO44" s="56">
        <f t="shared" si="43"/>
        <v>0</v>
      </c>
      <c r="BP44" s="56">
        <f t="shared" si="43"/>
        <v>0</v>
      </c>
      <c r="BQ44" s="56">
        <f t="shared" si="43"/>
        <v>0</v>
      </c>
      <c r="BR44" s="56">
        <f t="shared" si="43"/>
        <v>0</v>
      </c>
      <c r="BS44" s="56">
        <f t="shared" si="43"/>
        <v>0</v>
      </c>
      <c r="BT44" s="56">
        <f t="shared" si="43"/>
        <v>0</v>
      </c>
      <c r="BU44" s="56">
        <f t="shared" si="43"/>
        <v>0</v>
      </c>
      <c r="BV44" s="56">
        <f t="shared" si="2"/>
        <v>386640</v>
      </c>
    </row>
    <row r="45" spans="1:74" s="27" customFormat="1" ht="50.1" customHeight="1">
      <c r="A45" s="33" t="s">
        <v>1298</v>
      </c>
      <c r="B45" s="33" t="s">
        <v>731</v>
      </c>
      <c r="C45" s="33"/>
      <c r="D45" s="43" t="s">
        <v>264</v>
      </c>
      <c r="E45" s="43">
        <f t="shared" si="3"/>
        <v>42</v>
      </c>
      <c r="F45" s="43" t="s">
        <v>264</v>
      </c>
      <c r="G45" s="44" t="s">
        <v>439</v>
      </c>
      <c r="H45" s="43" t="s">
        <v>280</v>
      </c>
      <c r="I45" s="51" t="s">
        <v>281</v>
      </c>
      <c r="J45" s="82">
        <f>VLOOKUP(H45,'[63]1월단가'!A:B,$J$1,0)</f>
        <v>358</v>
      </c>
      <c r="K45" s="56">
        <f>VLOOKUP($H$45,'[64]호원사급 입고현황'!$D$3:$AL$200,K1,FALSE)</f>
        <v>0</v>
      </c>
      <c r="L45" s="56">
        <f>VLOOKUP($H$45,'[64]호원사급 입고현황'!$D$3:$AL$200,L1,FALSE)</f>
        <v>0</v>
      </c>
      <c r="M45" s="56">
        <f>VLOOKUP($H$45,'[64]호원사급 입고현황'!$D$3:$AL$200,M1,FALSE)</f>
        <v>0</v>
      </c>
      <c r="N45" s="56">
        <f>VLOOKUP($H$45,'[64]호원사급 입고현황'!$D$3:$AL$200,N1,FALSE)</f>
        <v>0</v>
      </c>
      <c r="O45" s="56">
        <f>VLOOKUP($H$45,'[64]호원사급 입고현황'!$D$3:$AL$200,O1,FALSE)</f>
        <v>0</v>
      </c>
      <c r="P45" s="56">
        <f>VLOOKUP($H$45,'[64]호원사급 입고현황'!$D$3:$AL$200,P1,FALSE)</f>
        <v>0</v>
      </c>
      <c r="Q45" s="56">
        <f>VLOOKUP($H$45,'[64]호원사급 입고현황'!$D$3:$AL$200,Q1,FALSE)</f>
        <v>0</v>
      </c>
      <c r="R45" s="56">
        <f>VLOOKUP($H$45,'[64]호원사급 입고현황'!$D$3:$AL$200,R1,FALSE)</f>
        <v>0</v>
      </c>
      <c r="S45" s="56">
        <f>VLOOKUP($H$45,'[64]호원사급 입고현황'!$D$3:$AL$200,S1,FALSE)</f>
        <v>0</v>
      </c>
      <c r="T45" s="56">
        <f>VLOOKUP($H$45,'[64]호원사급 입고현황'!$D$3:$AL$200,T1,FALSE)</f>
        <v>0</v>
      </c>
      <c r="U45" s="56">
        <f>VLOOKUP($H$45,'[64]호원사급 입고현황'!$D$3:$AL$200,U1,FALSE)</f>
        <v>0</v>
      </c>
      <c r="V45" s="56">
        <f>VLOOKUP($H$45,'[64]호원사급 입고현황'!$D$3:$AL$200,V1,FALSE)</f>
        <v>1080</v>
      </c>
      <c r="W45" s="56">
        <f>VLOOKUP($H$45,'[64]호원사급 입고현황'!$D$3:$AL$200,W1,FALSE)</f>
        <v>0</v>
      </c>
      <c r="X45" s="56">
        <f>VLOOKUP($H$45,'[64]호원사급 입고현황'!$D$3:$AL$200,X1,FALSE)</f>
        <v>0</v>
      </c>
      <c r="Y45" s="56">
        <f>VLOOKUP($H$45,'[64]호원사급 입고현황'!$D$3:$AL$200,Y1,FALSE)</f>
        <v>0</v>
      </c>
      <c r="Z45" s="56">
        <f>VLOOKUP($H$45,'[64]호원사급 입고현황'!$D$3:$AL$200,Z1,FALSE)</f>
        <v>0</v>
      </c>
      <c r="AA45" s="56">
        <f>VLOOKUP($H$45,'[64]호원사급 입고현황'!$D$3:$AL$200,AA1,FALSE)</f>
        <v>0</v>
      </c>
      <c r="AB45" s="56">
        <f>VLOOKUP($H$45,'[64]호원사급 입고현황'!$D$3:$AL$200,AB1,FALSE)</f>
        <v>0</v>
      </c>
      <c r="AC45" s="56">
        <f>VLOOKUP($H$45,'[64]호원사급 입고현황'!$D$3:$AL$200,AC1,FALSE)</f>
        <v>0</v>
      </c>
      <c r="AD45" s="56">
        <f>VLOOKUP($H$45,'[64]호원사급 입고현황'!$D$3:$AL$200,AD1,FALSE)</f>
        <v>0</v>
      </c>
      <c r="AE45" s="56">
        <f>VLOOKUP($H$45,'[64]호원사급 입고현황'!$D$3:$AL$200,AE1,FALSE)</f>
        <v>0</v>
      </c>
      <c r="AF45" s="56">
        <f>VLOOKUP($H$45,'[64]호원사급 입고현황'!$D$3:$AL$200,AF1,FALSE)</f>
        <v>0</v>
      </c>
      <c r="AG45" s="56">
        <f>VLOOKUP($H$45,'[64]호원사급 입고현황'!$D$3:$AL$200,AG1,FALSE)</f>
        <v>0</v>
      </c>
      <c r="AH45" s="56">
        <f>VLOOKUP($H$45,'[64]호원사급 입고현황'!$D$3:$AL$200,AH1,FALSE)</f>
        <v>0</v>
      </c>
      <c r="AI45" s="56">
        <f>VLOOKUP($H$45,'[64]호원사급 입고현황'!$D$3:$AL$200,AI1,FALSE)</f>
        <v>0</v>
      </c>
      <c r="AJ45" s="56">
        <f>VLOOKUP($H$45,'[64]호원사급 입고현황'!$D$3:$AL$200,AJ1,FALSE)</f>
        <v>0</v>
      </c>
      <c r="AK45" s="56">
        <f>VLOOKUP($H$45,'[64]호원사급 입고현황'!$D$3:$AL$200,AK1,FALSE)</f>
        <v>0</v>
      </c>
      <c r="AL45" s="56">
        <f>VLOOKUP($H$45,'[64]호원사급 입고현황'!$D$3:$AL$200,AL1,FALSE)</f>
        <v>0</v>
      </c>
      <c r="AM45" s="56">
        <f>VLOOKUP($H$45,'[64]호원사급 입고현황'!$D$3:$AL$200,AM1,FALSE)</f>
        <v>0</v>
      </c>
      <c r="AN45" s="56">
        <f>VLOOKUP($H$45,'[64]호원사급 입고현황'!$D$3:$AL$200,AN1,FALSE)</f>
        <v>0</v>
      </c>
      <c r="AO45" s="56">
        <f>VLOOKUP($H$45,'[64]호원사급 입고현황'!$D$3:$AL$200,AO1,FALSE)</f>
        <v>0</v>
      </c>
      <c r="AP45" s="25"/>
      <c r="AQ45" s="56">
        <f>$J$45*K45</f>
        <v>0</v>
      </c>
      <c r="AR45" s="56">
        <f t="shared" ref="AR45:BU45" si="44">$J$45*L45</f>
        <v>0</v>
      </c>
      <c r="AS45" s="56">
        <f t="shared" si="44"/>
        <v>0</v>
      </c>
      <c r="AT45" s="56">
        <f t="shared" si="44"/>
        <v>0</v>
      </c>
      <c r="AU45" s="56">
        <f t="shared" si="44"/>
        <v>0</v>
      </c>
      <c r="AV45" s="56">
        <f t="shared" si="44"/>
        <v>0</v>
      </c>
      <c r="AW45" s="56">
        <f t="shared" si="44"/>
        <v>0</v>
      </c>
      <c r="AX45" s="56">
        <f t="shared" si="44"/>
        <v>0</v>
      </c>
      <c r="AY45" s="56">
        <f t="shared" si="44"/>
        <v>0</v>
      </c>
      <c r="AZ45" s="56">
        <f t="shared" si="44"/>
        <v>0</v>
      </c>
      <c r="BA45" s="56">
        <f t="shared" si="44"/>
        <v>0</v>
      </c>
      <c r="BB45" s="56">
        <f t="shared" si="44"/>
        <v>386640</v>
      </c>
      <c r="BC45" s="56">
        <f t="shared" si="44"/>
        <v>0</v>
      </c>
      <c r="BD45" s="56">
        <f t="shared" si="44"/>
        <v>0</v>
      </c>
      <c r="BE45" s="56">
        <f t="shared" si="44"/>
        <v>0</v>
      </c>
      <c r="BF45" s="56">
        <f t="shared" si="44"/>
        <v>0</v>
      </c>
      <c r="BG45" s="56">
        <f t="shared" si="44"/>
        <v>0</v>
      </c>
      <c r="BH45" s="56">
        <f t="shared" si="44"/>
        <v>0</v>
      </c>
      <c r="BI45" s="56">
        <f t="shared" si="44"/>
        <v>0</v>
      </c>
      <c r="BJ45" s="56">
        <f t="shared" si="44"/>
        <v>0</v>
      </c>
      <c r="BK45" s="56">
        <f t="shared" si="44"/>
        <v>0</v>
      </c>
      <c r="BL45" s="56">
        <f t="shared" si="44"/>
        <v>0</v>
      </c>
      <c r="BM45" s="56">
        <f t="shared" si="44"/>
        <v>0</v>
      </c>
      <c r="BN45" s="56">
        <f t="shared" si="44"/>
        <v>0</v>
      </c>
      <c r="BO45" s="56">
        <f t="shared" si="44"/>
        <v>0</v>
      </c>
      <c r="BP45" s="56">
        <f t="shared" si="44"/>
        <v>0</v>
      </c>
      <c r="BQ45" s="56">
        <f t="shared" si="44"/>
        <v>0</v>
      </c>
      <c r="BR45" s="56">
        <f t="shared" si="44"/>
        <v>0</v>
      </c>
      <c r="BS45" s="56">
        <f t="shared" si="44"/>
        <v>0</v>
      </c>
      <c r="BT45" s="56">
        <f t="shared" si="44"/>
        <v>0</v>
      </c>
      <c r="BU45" s="56">
        <f t="shared" si="44"/>
        <v>0</v>
      </c>
      <c r="BV45" s="56">
        <f t="shared" si="2"/>
        <v>386640</v>
      </c>
    </row>
    <row r="46" spans="1:74" s="27" customFormat="1" ht="50.1" customHeight="1">
      <c r="A46" s="33" t="s">
        <v>1298</v>
      </c>
      <c r="B46" s="33" t="s">
        <v>731</v>
      </c>
      <c r="C46" s="33"/>
      <c r="D46" s="43" t="s">
        <v>264</v>
      </c>
      <c r="E46" s="43">
        <f t="shared" si="3"/>
        <v>43</v>
      </c>
      <c r="F46" s="43" t="s">
        <v>264</v>
      </c>
      <c r="G46" s="44" t="s">
        <v>439</v>
      </c>
      <c r="H46" s="43" t="s">
        <v>298</v>
      </c>
      <c r="I46" s="51" t="s">
        <v>299</v>
      </c>
      <c r="J46" s="82">
        <f>VLOOKUP(H46,'[63]1월단가'!A:B,$J$1,0)</f>
        <v>275</v>
      </c>
      <c r="K46" s="56">
        <f>VLOOKUP($H$46,'[64]협력업체 입고현황'!$D$3:$AL$200,K1,FALSE)</f>
        <v>0</v>
      </c>
      <c r="L46" s="56">
        <f>VLOOKUP($H$46,'[64]협력업체 입고현황'!$D$3:$AL$200,L1,FALSE)</f>
        <v>0</v>
      </c>
      <c r="M46" s="56">
        <f>VLOOKUP($H$46,'[64]협력업체 입고현황'!$D$3:$AL$200,M1,FALSE)</f>
        <v>0</v>
      </c>
      <c r="N46" s="56">
        <f>VLOOKUP($H$46,'[64]협력업체 입고현황'!$D$3:$AL$200,N1,FALSE)</f>
        <v>0</v>
      </c>
      <c r="O46" s="56">
        <f>VLOOKUP($H$46,'[64]협력업체 입고현황'!$D$3:$AL$200,O1,FALSE)</f>
        <v>0</v>
      </c>
      <c r="P46" s="56">
        <f>VLOOKUP($H$46,'[64]협력업체 입고현황'!$D$3:$AL$200,P1,FALSE)</f>
        <v>0</v>
      </c>
      <c r="Q46" s="56">
        <f>VLOOKUP($H$46,'[64]협력업체 입고현황'!$D$3:$AL$200,Q1,FALSE)</f>
        <v>0</v>
      </c>
      <c r="R46" s="56">
        <f>VLOOKUP($H$46,'[64]협력업체 입고현황'!$D$3:$AL$200,R1,FALSE)</f>
        <v>0</v>
      </c>
      <c r="S46" s="56">
        <f>VLOOKUP($H$46,'[64]협력업체 입고현황'!$D$3:$AL$200,S1,FALSE)</f>
        <v>0</v>
      </c>
      <c r="T46" s="56">
        <f>VLOOKUP($H$46,'[64]협력업체 입고현황'!$D$3:$AL$200,T1,FALSE)</f>
        <v>0</v>
      </c>
      <c r="U46" s="56">
        <f>VLOOKUP($H$46,'[64]협력업체 입고현황'!$D$3:$AL$200,U1,FALSE)</f>
        <v>1800</v>
      </c>
      <c r="V46" s="56">
        <f>VLOOKUP($H$46,'[64]협력업체 입고현황'!$D$3:$AL$200,V1,FALSE)</f>
        <v>0</v>
      </c>
      <c r="W46" s="56">
        <f>VLOOKUP($H$46,'[64]협력업체 입고현황'!$D$3:$AL$200,W1,FALSE)</f>
        <v>0</v>
      </c>
      <c r="X46" s="56">
        <f>VLOOKUP($H$46,'[64]협력업체 입고현황'!$D$3:$AL$200,X1,FALSE)</f>
        <v>0</v>
      </c>
      <c r="Y46" s="56">
        <f>VLOOKUP($H$46,'[64]협력업체 입고현황'!$D$3:$AL$200,Y1,FALSE)</f>
        <v>0</v>
      </c>
      <c r="Z46" s="56">
        <f>VLOOKUP($H$46,'[64]협력업체 입고현황'!$D$3:$AL$200,Z1,FALSE)</f>
        <v>0</v>
      </c>
      <c r="AA46" s="56">
        <f>VLOOKUP($H$46,'[64]협력업체 입고현황'!$D$3:$AL$200,AA1,FALSE)</f>
        <v>0</v>
      </c>
      <c r="AB46" s="56">
        <f>VLOOKUP($H$46,'[64]협력업체 입고현황'!$D$3:$AL$200,AB1,FALSE)</f>
        <v>0</v>
      </c>
      <c r="AC46" s="56">
        <f>VLOOKUP($H$46,'[64]협력업체 입고현황'!$D$3:$AL$200,AC1,FALSE)</f>
        <v>0</v>
      </c>
      <c r="AD46" s="56">
        <f>VLOOKUP($H$46,'[64]협력업체 입고현황'!$D$3:$AL$200,AD1,FALSE)</f>
        <v>0</v>
      </c>
      <c r="AE46" s="56">
        <f>VLOOKUP($H$46,'[64]협력업체 입고현황'!$D$3:$AL$200,AE1,FALSE)</f>
        <v>0</v>
      </c>
      <c r="AF46" s="56">
        <f>VLOOKUP($H$46,'[64]협력업체 입고현황'!$D$3:$AL$200,AF1,FALSE)</f>
        <v>0</v>
      </c>
      <c r="AG46" s="56">
        <f>VLOOKUP($H$46,'[64]협력업체 입고현황'!$D$3:$AL$200,AG1,FALSE)</f>
        <v>0</v>
      </c>
      <c r="AH46" s="56">
        <f>VLOOKUP($H$46,'[64]협력업체 입고현황'!$D$3:$AL$200,AH1,FALSE)</f>
        <v>0</v>
      </c>
      <c r="AI46" s="56">
        <f>VLOOKUP($H$46,'[64]협력업체 입고현황'!$D$3:$AL$200,AI1,FALSE)</f>
        <v>0</v>
      </c>
      <c r="AJ46" s="56">
        <f>VLOOKUP($H$46,'[64]협력업체 입고현황'!$D$3:$AL$200,AJ1,FALSE)</f>
        <v>0</v>
      </c>
      <c r="AK46" s="56">
        <f>VLOOKUP($H$46,'[64]협력업체 입고현황'!$D$3:$AL$200,AK1,FALSE)</f>
        <v>0</v>
      </c>
      <c r="AL46" s="56">
        <f>VLOOKUP($H$46,'[64]협력업체 입고현황'!$D$3:$AL$200,AL1,FALSE)</f>
        <v>0</v>
      </c>
      <c r="AM46" s="56">
        <f>VLOOKUP($H$46,'[64]협력업체 입고현황'!$D$3:$AL$200,AM1,FALSE)</f>
        <v>0</v>
      </c>
      <c r="AN46" s="56">
        <f>VLOOKUP($H$46,'[64]협력업체 입고현황'!$D$3:$AL$200,AN1,FALSE)</f>
        <v>0</v>
      </c>
      <c r="AO46" s="56">
        <f>VLOOKUP($H$46,'[64]협력업체 입고현황'!$D$3:$AL$200,AO1,FALSE)</f>
        <v>0</v>
      </c>
      <c r="AP46" s="25"/>
      <c r="AQ46" s="56">
        <f>$J$46*K46</f>
        <v>0</v>
      </c>
      <c r="AR46" s="56">
        <f t="shared" ref="AR46:BU46" si="45">$J$46*L46</f>
        <v>0</v>
      </c>
      <c r="AS46" s="56">
        <f t="shared" si="45"/>
        <v>0</v>
      </c>
      <c r="AT46" s="56">
        <f t="shared" si="45"/>
        <v>0</v>
      </c>
      <c r="AU46" s="56">
        <f t="shared" si="45"/>
        <v>0</v>
      </c>
      <c r="AV46" s="56">
        <f t="shared" si="45"/>
        <v>0</v>
      </c>
      <c r="AW46" s="56">
        <f t="shared" si="45"/>
        <v>0</v>
      </c>
      <c r="AX46" s="56">
        <f t="shared" si="45"/>
        <v>0</v>
      </c>
      <c r="AY46" s="56">
        <f t="shared" si="45"/>
        <v>0</v>
      </c>
      <c r="AZ46" s="56">
        <f t="shared" si="45"/>
        <v>0</v>
      </c>
      <c r="BA46" s="56">
        <f t="shared" si="45"/>
        <v>495000</v>
      </c>
      <c r="BB46" s="56">
        <f t="shared" si="45"/>
        <v>0</v>
      </c>
      <c r="BC46" s="56">
        <f t="shared" si="45"/>
        <v>0</v>
      </c>
      <c r="BD46" s="56">
        <f t="shared" si="45"/>
        <v>0</v>
      </c>
      <c r="BE46" s="56">
        <f t="shared" si="45"/>
        <v>0</v>
      </c>
      <c r="BF46" s="56">
        <f t="shared" si="45"/>
        <v>0</v>
      </c>
      <c r="BG46" s="56">
        <f t="shared" si="45"/>
        <v>0</v>
      </c>
      <c r="BH46" s="56">
        <f t="shared" si="45"/>
        <v>0</v>
      </c>
      <c r="BI46" s="56">
        <f t="shared" si="45"/>
        <v>0</v>
      </c>
      <c r="BJ46" s="56">
        <f t="shared" si="45"/>
        <v>0</v>
      </c>
      <c r="BK46" s="56">
        <f t="shared" si="45"/>
        <v>0</v>
      </c>
      <c r="BL46" s="56">
        <f t="shared" si="45"/>
        <v>0</v>
      </c>
      <c r="BM46" s="56">
        <f t="shared" si="45"/>
        <v>0</v>
      </c>
      <c r="BN46" s="56">
        <f t="shared" si="45"/>
        <v>0</v>
      </c>
      <c r="BO46" s="56">
        <f t="shared" si="45"/>
        <v>0</v>
      </c>
      <c r="BP46" s="56">
        <f t="shared" si="45"/>
        <v>0</v>
      </c>
      <c r="BQ46" s="56">
        <f t="shared" si="45"/>
        <v>0</v>
      </c>
      <c r="BR46" s="56">
        <f t="shared" si="45"/>
        <v>0</v>
      </c>
      <c r="BS46" s="56">
        <f t="shared" si="45"/>
        <v>0</v>
      </c>
      <c r="BT46" s="56">
        <f t="shared" si="45"/>
        <v>0</v>
      </c>
      <c r="BU46" s="56">
        <f t="shared" si="45"/>
        <v>0</v>
      </c>
      <c r="BV46" s="56">
        <f t="shared" si="2"/>
        <v>495000</v>
      </c>
    </row>
    <row r="47" spans="1:74" s="27" customFormat="1" ht="50.1" customHeight="1">
      <c r="A47" s="33" t="s">
        <v>1298</v>
      </c>
      <c r="B47" s="33" t="s">
        <v>731</v>
      </c>
      <c r="C47" s="33"/>
      <c r="D47" s="43" t="s">
        <v>264</v>
      </c>
      <c r="E47" s="43">
        <f t="shared" si="3"/>
        <v>44</v>
      </c>
      <c r="F47" s="43" t="s">
        <v>264</v>
      </c>
      <c r="G47" s="44" t="s">
        <v>439</v>
      </c>
      <c r="H47" s="43" t="s">
        <v>300</v>
      </c>
      <c r="I47" s="51" t="s">
        <v>301</v>
      </c>
      <c r="J47" s="82">
        <f>VLOOKUP(H47,'[63]1월단가'!A:B,$J$1,0)</f>
        <v>275</v>
      </c>
      <c r="K47" s="56">
        <f>VLOOKUP($H$47,'[64]협력업체 입고현황'!$D$3:$AL$200,K1,FALSE)</f>
        <v>0</v>
      </c>
      <c r="L47" s="56">
        <f>VLOOKUP($H$47,'[64]협력업체 입고현황'!$D$3:$AL$200,L1,FALSE)</f>
        <v>0</v>
      </c>
      <c r="M47" s="56">
        <f>VLOOKUP($H$47,'[64]협력업체 입고현황'!$D$3:$AL$200,M1,FALSE)</f>
        <v>0</v>
      </c>
      <c r="N47" s="56">
        <f>VLOOKUP($H$47,'[64]협력업체 입고현황'!$D$3:$AL$200,N1,FALSE)</f>
        <v>0</v>
      </c>
      <c r="O47" s="56">
        <f>VLOOKUP($H$47,'[64]협력업체 입고현황'!$D$3:$AL$200,O1,FALSE)</f>
        <v>0</v>
      </c>
      <c r="P47" s="56">
        <f>VLOOKUP($H$47,'[64]협력업체 입고현황'!$D$3:$AL$200,P1,FALSE)</f>
        <v>0</v>
      </c>
      <c r="Q47" s="56">
        <f>VLOOKUP($H$47,'[64]협력업체 입고현황'!$D$3:$AL$200,Q1,FALSE)</f>
        <v>0</v>
      </c>
      <c r="R47" s="56">
        <f>VLOOKUP($H$47,'[64]협력업체 입고현황'!$D$3:$AL$200,R1,FALSE)</f>
        <v>0</v>
      </c>
      <c r="S47" s="56">
        <f>VLOOKUP($H$47,'[64]협력업체 입고현황'!$D$3:$AL$200,S1,FALSE)</f>
        <v>0</v>
      </c>
      <c r="T47" s="56">
        <f>VLOOKUP($H$47,'[64]협력업체 입고현황'!$D$3:$AL$200,T1,FALSE)</f>
        <v>0</v>
      </c>
      <c r="U47" s="56">
        <f>VLOOKUP($H$47,'[64]협력업체 입고현황'!$D$3:$AL$200,U1,FALSE)</f>
        <v>1800</v>
      </c>
      <c r="V47" s="56">
        <f>VLOOKUP($H$47,'[64]협력업체 입고현황'!$D$3:$AL$200,V1,FALSE)</f>
        <v>0</v>
      </c>
      <c r="W47" s="56">
        <f>VLOOKUP($H$47,'[64]협력업체 입고현황'!$D$3:$AL$200,W1,FALSE)</f>
        <v>0</v>
      </c>
      <c r="X47" s="56">
        <f>VLOOKUP($H$47,'[64]협력업체 입고현황'!$D$3:$AL$200,X1,FALSE)</f>
        <v>0</v>
      </c>
      <c r="Y47" s="56">
        <f>VLOOKUP($H$47,'[64]협력업체 입고현황'!$D$3:$AL$200,Y1,FALSE)</f>
        <v>0</v>
      </c>
      <c r="Z47" s="56">
        <f>VLOOKUP($H$47,'[64]협력업체 입고현황'!$D$3:$AL$200,Z1,FALSE)</f>
        <v>0</v>
      </c>
      <c r="AA47" s="56">
        <f>VLOOKUP($H$47,'[64]협력업체 입고현황'!$D$3:$AL$200,AA1,FALSE)</f>
        <v>0</v>
      </c>
      <c r="AB47" s="56">
        <f>VLOOKUP($H$47,'[64]협력업체 입고현황'!$D$3:$AL$200,AB1,FALSE)</f>
        <v>0</v>
      </c>
      <c r="AC47" s="56">
        <f>VLOOKUP($H$47,'[64]협력업체 입고현황'!$D$3:$AL$200,AC1,FALSE)</f>
        <v>0</v>
      </c>
      <c r="AD47" s="56">
        <f>VLOOKUP($H$47,'[64]협력업체 입고현황'!$D$3:$AL$200,AD1,FALSE)</f>
        <v>0</v>
      </c>
      <c r="AE47" s="56">
        <f>VLOOKUP($H$47,'[64]협력업체 입고현황'!$D$3:$AL$200,AE1,FALSE)</f>
        <v>0</v>
      </c>
      <c r="AF47" s="56">
        <f>VLOOKUP($H$47,'[64]협력업체 입고현황'!$D$3:$AL$200,AF1,FALSE)</f>
        <v>0</v>
      </c>
      <c r="AG47" s="56">
        <f>VLOOKUP($H$47,'[64]협력업체 입고현황'!$D$3:$AL$200,AG1,FALSE)</f>
        <v>0</v>
      </c>
      <c r="AH47" s="56">
        <f>VLOOKUP($H$47,'[64]협력업체 입고현황'!$D$3:$AL$200,AH1,FALSE)</f>
        <v>0</v>
      </c>
      <c r="AI47" s="56">
        <f>VLOOKUP($H$47,'[64]협력업체 입고현황'!$D$3:$AL$200,AI1,FALSE)</f>
        <v>0</v>
      </c>
      <c r="AJ47" s="56">
        <f>VLOOKUP($H$47,'[64]협력업체 입고현황'!$D$3:$AL$200,AJ1,FALSE)</f>
        <v>0</v>
      </c>
      <c r="AK47" s="56">
        <f>VLOOKUP($H$47,'[64]협력업체 입고현황'!$D$3:$AL$200,AK1,FALSE)</f>
        <v>0</v>
      </c>
      <c r="AL47" s="56">
        <f>VLOOKUP($H$47,'[64]협력업체 입고현황'!$D$3:$AL$200,AL1,FALSE)</f>
        <v>0</v>
      </c>
      <c r="AM47" s="56">
        <f>VLOOKUP($H$47,'[64]협력업체 입고현황'!$D$3:$AL$200,AM1,FALSE)</f>
        <v>0</v>
      </c>
      <c r="AN47" s="56">
        <f>VLOOKUP($H$47,'[64]협력업체 입고현황'!$D$3:$AL$200,AN1,FALSE)</f>
        <v>0</v>
      </c>
      <c r="AO47" s="56">
        <f>VLOOKUP($H$47,'[64]협력업체 입고현황'!$D$3:$AL$200,AO1,FALSE)</f>
        <v>0</v>
      </c>
      <c r="AP47" s="25"/>
      <c r="AQ47" s="56">
        <f>$J$47*K47</f>
        <v>0</v>
      </c>
      <c r="AR47" s="56">
        <f t="shared" ref="AR47:BU47" si="46">$J$47*L47</f>
        <v>0</v>
      </c>
      <c r="AS47" s="56">
        <f t="shared" si="46"/>
        <v>0</v>
      </c>
      <c r="AT47" s="56">
        <f t="shared" si="46"/>
        <v>0</v>
      </c>
      <c r="AU47" s="56">
        <f t="shared" si="46"/>
        <v>0</v>
      </c>
      <c r="AV47" s="56">
        <f t="shared" si="46"/>
        <v>0</v>
      </c>
      <c r="AW47" s="56">
        <f t="shared" si="46"/>
        <v>0</v>
      </c>
      <c r="AX47" s="56">
        <f t="shared" si="46"/>
        <v>0</v>
      </c>
      <c r="AY47" s="56">
        <f t="shared" si="46"/>
        <v>0</v>
      </c>
      <c r="AZ47" s="56">
        <f t="shared" si="46"/>
        <v>0</v>
      </c>
      <c r="BA47" s="56">
        <f t="shared" si="46"/>
        <v>495000</v>
      </c>
      <c r="BB47" s="56">
        <f t="shared" si="46"/>
        <v>0</v>
      </c>
      <c r="BC47" s="56">
        <f t="shared" si="46"/>
        <v>0</v>
      </c>
      <c r="BD47" s="56">
        <f t="shared" si="46"/>
        <v>0</v>
      </c>
      <c r="BE47" s="56">
        <f t="shared" si="46"/>
        <v>0</v>
      </c>
      <c r="BF47" s="56">
        <f t="shared" si="46"/>
        <v>0</v>
      </c>
      <c r="BG47" s="56">
        <f t="shared" si="46"/>
        <v>0</v>
      </c>
      <c r="BH47" s="56">
        <f t="shared" si="46"/>
        <v>0</v>
      </c>
      <c r="BI47" s="56">
        <f t="shared" si="46"/>
        <v>0</v>
      </c>
      <c r="BJ47" s="56">
        <f t="shared" si="46"/>
        <v>0</v>
      </c>
      <c r="BK47" s="56">
        <f t="shared" si="46"/>
        <v>0</v>
      </c>
      <c r="BL47" s="56">
        <f t="shared" si="46"/>
        <v>0</v>
      </c>
      <c r="BM47" s="56">
        <f t="shared" si="46"/>
        <v>0</v>
      </c>
      <c r="BN47" s="56">
        <f t="shared" si="46"/>
        <v>0</v>
      </c>
      <c r="BO47" s="56">
        <f t="shared" si="46"/>
        <v>0</v>
      </c>
      <c r="BP47" s="56">
        <f t="shared" si="46"/>
        <v>0</v>
      </c>
      <c r="BQ47" s="56">
        <f t="shared" si="46"/>
        <v>0</v>
      </c>
      <c r="BR47" s="56">
        <f t="shared" si="46"/>
        <v>0</v>
      </c>
      <c r="BS47" s="56">
        <f t="shared" si="46"/>
        <v>0</v>
      </c>
      <c r="BT47" s="56">
        <f t="shared" si="46"/>
        <v>0</v>
      </c>
      <c r="BU47" s="56">
        <f t="shared" si="46"/>
        <v>0</v>
      </c>
      <c r="BV47" s="56">
        <f t="shared" si="2"/>
        <v>495000</v>
      </c>
    </row>
    <row r="48" spans="1:74" s="27" customFormat="1" ht="50.1" customHeight="1">
      <c r="A48" s="33" t="s">
        <v>1298</v>
      </c>
      <c r="B48" s="33" t="s">
        <v>731</v>
      </c>
      <c r="C48" s="33"/>
      <c r="D48" s="43" t="s">
        <v>264</v>
      </c>
      <c r="E48" s="43">
        <f t="shared" si="3"/>
        <v>45</v>
      </c>
      <c r="F48" s="43" t="s">
        <v>264</v>
      </c>
      <c r="G48" s="43" t="s">
        <v>424</v>
      </c>
      <c r="H48" s="43" t="s">
        <v>393</v>
      </c>
      <c r="I48" s="51" t="s">
        <v>341</v>
      </c>
      <c r="J48" s="82">
        <f>VLOOKUP(H48,'[63]1월단가'!A:B,$J$1,0)</f>
        <v>544</v>
      </c>
      <c r="K48" s="56">
        <f>VLOOKUP($H$48,'[64]협력업체 입고현황'!$D$3:$AL$200,K1,FALSE)</f>
        <v>0</v>
      </c>
      <c r="L48" s="56">
        <f>VLOOKUP($H$48,'[64]협력업체 입고현황'!$D$3:$AL$200,L1,FALSE)</f>
        <v>0</v>
      </c>
      <c r="M48" s="56">
        <f>VLOOKUP($H$48,'[64]협력업체 입고현황'!$D$3:$AL$200,M1,FALSE)</f>
        <v>0</v>
      </c>
      <c r="N48" s="56">
        <f>VLOOKUP($H$48,'[64]협력업체 입고현황'!$D$3:$AL$200,N1,FALSE)</f>
        <v>0</v>
      </c>
      <c r="O48" s="56">
        <f>VLOOKUP($H$48,'[64]협력업체 입고현황'!$D$3:$AL$200,O1,FALSE)</f>
        <v>0</v>
      </c>
      <c r="P48" s="56">
        <f>VLOOKUP($H$48,'[64]협력업체 입고현황'!$D$3:$AL$200,P1,FALSE)</f>
        <v>0</v>
      </c>
      <c r="Q48" s="56">
        <f>VLOOKUP($H$48,'[64]협력업체 입고현황'!$D$3:$AL$200,Q1,FALSE)</f>
        <v>0</v>
      </c>
      <c r="R48" s="56">
        <f>VLOOKUP($H$48,'[64]협력업체 입고현황'!$D$3:$AL$200,R1,FALSE)</f>
        <v>0</v>
      </c>
      <c r="S48" s="56">
        <f>VLOOKUP($H$48,'[64]협력업체 입고현황'!$D$3:$AL$200,S1,FALSE)</f>
        <v>0</v>
      </c>
      <c r="T48" s="56">
        <f>VLOOKUP($H$48,'[64]협력업체 입고현황'!$D$3:$AL$200,T1,FALSE)</f>
        <v>0</v>
      </c>
      <c r="U48" s="56">
        <f>VLOOKUP($H$48,'[64]협력업체 입고현황'!$D$3:$AL$200,U1,FALSE)</f>
        <v>0</v>
      </c>
      <c r="V48" s="56">
        <f>VLOOKUP($H$48,'[64]협력업체 입고현황'!$D$3:$AL$200,V1,FALSE)</f>
        <v>0</v>
      </c>
      <c r="W48" s="56">
        <f>VLOOKUP($H$48,'[64]협력업체 입고현황'!$D$3:$AL$200,W1,FALSE)</f>
        <v>0</v>
      </c>
      <c r="X48" s="56">
        <f>VLOOKUP($H$48,'[64]협력업체 입고현황'!$D$3:$AL$200,X1,FALSE)</f>
        <v>0</v>
      </c>
      <c r="Y48" s="56">
        <f>VLOOKUP($H$48,'[64]협력업체 입고현황'!$D$3:$AL$200,Y1,FALSE)</f>
        <v>0</v>
      </c>
      <c r="Z48" s="56">
        <f>VLOOKUP($H$48,'[64]협력업체 입고현황'!$D$3:$AL$200,Z1,FALSE)</f>
        <v>0</v>
      </c>
      <c r="AA48" s="56">
        <f>VLOOKUP($H$48,'[64]협력업체 입고현황'!$D$3:$AL$200,AA1,FALSE)</f>
        <v>0</v>
      </c>
      <c r="AB48" s="56">
        <f>VLOOKUP($H$48,'[64]협력업체 입고현황'!$D$3:$AL$200,AB1,FALSE)</f>
        <v>0</v>
      </c>
      <c r="AC48" s="56">
        <f>VLOOKUP($H$48,'[64]협력업체 입고현황'!$D$3:$AL$200,AC1,FALSE)</f>
        <v>0</v>
      </c>
      <c r="AD48" s="56">
        <f>VLOOKUP($H$48,'[64]협력업체 입고현황'!$D$3:$AL$200,AD1,FALSE)</f>
        <v>0</v>
      </c>
      <c r="AE48" s="56">
        <f>VLOOKUP($H$48,'[64]협력업체 입고현황'!$D$3:$AL$200,AE1,FALSE)</f>
        <v>0</v>
      </c>
      <c r="AF48" s="56">
        <f>VLOOKUP($H$48,'[64]협력업체 입고현황'!$D$3:$AL$200,AF1,FALSE)</f>
        <v>0</v>
      </c>
      <c r="AG48" s="56">
        <f>VLOOKUP($H$48,'[64]협력업체 입고현황'!$D$3:$AL$200,AG1,FALSE)</f>
        <v>0</v>
      </c>
      <c r="AH48" s="56">
        <f>VLOOKUP($H$48,'[64]협력업체 입고현황'!$D$3:$AL$200,AH1,FALSE)</f>
        <v>0</v>
      </c>
      <c r="AI48" s="56">
        <f>VLOOKUP($H$48,'[64]협력업체 입고현황'!$D$3:$AL$200,AI1,FALSE)</f>
        <v>0</v>
      </c>
      <c r="AJ48" s="56">
        <f>VLOOKUP($H$48,'[64]협력업체 입고현황'!$D$3:$AL$200,AJ1,FALSE)</f>
        <v>0</v>
      </c>
      <c r="AK48" s="56">
        <f>VLOOKUP($H$48,'[64]협력업체 입고현황'!$D$3:$AL$200,AK1,FALSE)</f>
        <v>0</v>
      </c>
      <c r="AL48" s="56">
        <f>VLOOKUP($H$48,'[64]협력업체 입고현황'!$D$3:$AL$200,AL1,FALSE)</f>
        <v>0</v>
      </c>
      <c r="AM48" s="56">
        <f>VLOOKUP($H$48,'[64]협력업체 입고현황'!$D$3:$AL$200,AM1,FALSE)</f>
        <v>0</v>
      </c>
      <c r="AN48" s="56">
        <f>VLOOKUP($H$48,'[64]협력업체 입고현황'!$D$3:$AL$200,AN1,FALSE)</f>
        <v>0</v>
      </c>
      <c r="AO48" s="56">
        <f>VLOOKUP($H$48,'[64]협력업체 입고현황'!$D$3:$AL$200,AO1,FALSE)</f>
        <v>0</v>
      </c>
      <c r="AP48" s="25"/>
      <c r="AQ48" s="56">
        <f>$J$48*K48</f>
        <v>0</v>
      </c>
      <c r="AR48" s="56">
        <f t="shared" ref="AR48:BU48" si="47">$J$48*L48</f>
        <v>0</v>
      </c>
      <c r="AS48" s="56">
        <f t="shared" si="47"/>
        <v>0</v>
      </c>
      <c r="AT48" s="56">
        <f t="shared" si="47"/>
        <v>0</v>
      </c>
      <c r="AU48" s="56">
        <f t="shared" si="47"/>
        <v>0</v>
      </c>
      <c r="AV48" s="56">
        <f t="shared" si="47"/>
        <v>0</v>
      </c>
      <c r="AW48" s="56">
        <f t="shared" si="47"/>
        <v>0</v>
      </c>
      <c r="AX48" s="56">
        <f t="shared" si="47"/>
        <v>0</v>
      </c>
      <c r="AY48" s="56">
        <f t="shared" si="47"/>
        <v>0</v>
      </c>
      <c r="AZ48" s="56">
        <f t="shared" si="47"/>
        <v>0</v>
      </c>
      <c r="BA48" s="56">
        <f t="shared" si="47"/>
        <v>0</v>
      </c>
      <c r="BB48" s="56">
        <f t="shared" si="47"/>
        <v>0</v>
      </c>
      <c r="BC48" s="56">
        <f t="shared" si="47"/>
        <v>0</v>
      </c>
      <c r="BD48" s="56">
        <f t="shared" si="47"/>
        <v>0</v>
      </c>
      <c r="BE48" s="56">
        <f t="shared" si="47"/>
        <v>0</v>
      </c>
      <c r="BF48" s="56">
        <f t="shared" si="47"/>
        <v>0</v>
      </c>
      <c r="BG48" s="56">
        <f t="shared" si="47"/>
        <v>0</v>
      </c>
      <c r="BH48" s="56">
        <f t="shared" si="47"/>
        <v>0</v>
      </c>
      <c r="BI48" s="56">
        <f t="shared" si="47"/>
        <v>0</v>
      </c>
      <c r="BJ48" s="56">
        <f t="shared" si="47"/>
        <v>0</v>
      </c>
      <c r="BK48" s="56">
        <f t="shared" si="47"/>
        <v>0</v>
      </c>
      <c r="BL48" s="56">
        <f t="shared" si="47"/>
        <v>0</v>
      </c>
      <c r="BM48" s="56">
        <f t="shared" si="47"/>
        <v>0</v>
      </c>
      <c r="BN48" s="56">
        <f t="shared" si="47"/>
        <v>0</v>
      </c>
      <c r="BO48" s="56">
        <f t="shared" si="47"/>
        <v>0</v>
      </c>
      <c r="BP48" s="56">
        <f t="shared" si="47"/>
        <v>0</v>
      </c>
      <c r="BQ48" s="56">
        <f t="shared" si="47"/>
        <v>0</v>
      </c>
      <c r="BR48" s="56">
        <f t="shared" si="47"/>
        <v>0</v>
      </c>
      <c r="BS48" s="56">
        <f t="shared" si="47"/>
        <v>0</v>
      </c>
      <c r="BT48" s="56">
        <f t="shared" si="47"/>
        <v>0</v>
      </c>
      <c r="BU48" s="56">
        <f t="shared" si="47"/>
        <v>0</v>
      </c>
      <c r="BV48" s="56">
        <f t="shared" si="2"/>
        <v>0</v>
      </c>
    </row>
    <row r="49" spans="1:74" s="27" customFormat="1" ht="50.1" customHeight="1">
      <c r="A49" s="33" t="s">
        <v>1298</v>
      </c>
      <c r="B49" s="33" t="s">
        <v>731</v>
      </c>
      <c r="C49" s="33"/>
      <c r="D49" s="43" t="s">
        <v>264</v>
      </c>
      <c r="E49" s="43">
        <f t="shared" si="3"/>
        <v>46</v>
      </c>
      <c r="F49" s="43" t="s">
        <v>264</v>
      </c>
      <c r="G49" s="43" t="s">
        <v>424</v>
      </c>
      <c r="H49" s="43" t="s">
        <v>394</v>
      </c>
      <c r="I49" s="51" t="s">
        <v>341</v>
      </c>
      <c r="J49" s="82">
        <f>VLOOKUP(H49,'[63]1월단가'!A:B,$J$1,0)</f>
        <v>544</v>
      </c>
      <c r="K49" s="56">
        <f>VLOOKUP($H$49,'[64]협력업체 입고현황'!$D$3:$AL$200,K1,FALSE)</f>
        <v>0</v>
      </c>
      <c r="L49" s="56">
        <f>VLOOKUP($H$49,'[64]협력업체 입고현황'!$D$3:$AL$200,L1,FALSE)</f>
        <v>0</v>
      </c>
      <c r="M49" s="56">
        <f>VLOOKUP($H$49,'[64]협력업체 입고현황'!$D$3:$AL$200,M1,FALSE)</f>
        <v>0</v>
      </c>
      <c r="N49" s="56">
        <f>VLOOKUP($H$49,'[64]협력업체 입고현황'!$D$3:$AL$200,N1,FALSE)</f>
        <v>0</v>
      </c>
      <c r="O49" s="56">
        <f>VLOOKUP($H$49,'[64]협력업체 입고현황'!$D$3:$AL$200,O1,FALSE)</f>
        <v>0</v>
      </c>
      <c r="P49" s="56">
        <f>VLOOKUP($H$49,'[64]협력업체 입고현황'!$D$3:$AL$200,P1,FALSE)</f>
        <v>0</v>
      </c>
      <c r="Q49" s="56">
        <f>VLOOKUP($H$49,'[64]협력업체 입고현황'!$D$3:$AL$200,Q1,FALSE)</f>
        <v>0</v>
      </c>
      <c r="R49" s="56">
        <f>VLOOKUP($H$49,'[64]협력업체 입고현황'!$D$3:$AL$200,R1,FALSE)</f>
        <v>0</v>
      </c>
      <c r="S49" s="56">
        <f>VLOOKUP($H$49,'[64]협력업체 입고현황'!$D$3:$AL$200,S1,FALSE)</f>
        <v>0</v>
      </c>
      <c r="T49" s="56">
        <f>VLOOKUP($H$49,'[64]협력업체 입고현황'!$D$3:$AL$200,T1,FALSE)</f>
        <v>0</v>
      </c>
      <c r="U49" s="56">
        <f>VLOOKUP($H$49,'[64]협력업체 입고현황'!$D$3:$AL$200,U1,FALSE)</f>
        <v>0</v>
      </c>
      <c r="V49" s="56">
        <f>VLOOKUP($H$49,'[64]협력업체 입고현황'!$D$3:$AL$200,V1,FALSE)</f>
        <v>0</v>
      </c>
      <c r="W49" s="56">
        <f>VLOOKUP($H$49,'[64]협력업체 입고현황'!$D$3:$AL$200,W1,FALSE)</f>
        <v>0</v>
      </c>
      <c r="X49" s="56">
        <f>VLOOKUP($H$49,'[64]협력업체 입고현황'!$D$3:$AL$200,X1,FALSE)</f>
        <v>0</v>
      </c>
      <c r="Y49" s="56">
        <f>VLOOKUP($H$49,'[64]협력업체 입고현황'!$D$3:$AL$200,Y1,FALSE)</f>
        <v>0</v>
      </c>
      <c r="Z49" s="56">
        <f>VLOOKUP($H$49,'[64]협력업체 입고현황'!$D$3:$AL$200,Z1,FALSE)</f>
        <v>0</v>
      </c>
      <c r="AA49" s="56">
        <f>VLOOKUP($H$49,'[64]협력업체 입고현황'!$D$3:$AL$200,AA1,FALSE)</f>
        <v>0</v>
      </c>
      <c r="AB49" s="56">
        <f>VLOOKUP($H$49,'[64]협력업체 입고현황'!$D$3:$AL$200,AB1,FALSE)</f>
        <v>0</v>
      </c>
      <c r="AC49" s="56">
        <f>VLOOKUP($H$49,'[64]협력업체 입고현황'!$D$3:$AL$200,AC1,FALSE)</f>
        <v>0</v>
      </c>
      <c r="AD49" s="56">
        <f>VLOOKUP($H$49,'[64]협력업체 입고현황'!$D$3:$AL$200,AD1,FALSE)</f>
        <v>0</v>
      </c>
      <c r="AE49" s="56">
        <f>VLOOKUP($H$49,'[64]협력업체 입고현황'!$D$3:$AL$200,AE1,FALSE)</f>
        <v>0</v>
      </c>
      <c r="AF49" s="56">
        <f>VLOOKUP($H$49,'[64]협력업체 입고현황'!$D$3:$AL$200,AF1,FALSE)</f>
        <v>0</v>
      </c>
      <c r="AG49" s="56">
        <f>VLOOKUP($H$49,'[64]협력업체 입고현황'!$D$3:$AL$200,AG1,FALSE)</f>
        <v>0</v>
      </c>
      <c r="AH49" s="56">
        <f>VLOOKUP($H$49,'[64]협력업체 입고현황'!$D$3:$AL$200,AH1,FALSE)</f>
        <v>0</v>
      </c>
      <c r="AI49" s="56">
        <f>VLOOKUP($H$49,'[64]협력업체 입고현황'!$D$3:$AL$200,AI1,FALSE)</f>
        <v>0</v>
      </c>
      <c r="AJ49" s="56">
        <f>VLOOKUP($H$49,'[64]협력업체 입고현황'!$D$3:$AL$200,AJ1,FALSE)</f>
        <v>0</v>
      </c>
      <c r="AK49" s="56">
        <f>VLOOKUP($H$49,'[64]협력업체 입고현황'!$D$3:$AL$200,AK1,FALSE)</f>
        <v>0</v>
      </c>
      <c r="AL49" s="56">
        <f>VLOOKUP($H$49,'[64]협력업체 입고현황'!$D$3:$AL$200,AL1,FALSE)</f>
        <v>0</v>
      </c>
      <c r="AM49" s="56">
        <f>VLOOKUP($H$49,'[64]협력업체 입고현황'!$D$3:$AL$200,AM1,FALSE)</f>
        <v>0</v>
      </c>
      <c r="AN49" s="56">
        <f>VLOOKUP($H$49,'[64]협력업체 입고현황'!$D$3:$AL$200,AN1,FALSE)</f>
        <v>0</v>
      </c>
      <c r="AO49" s="56">
        <f>VLOOKUP($H$49,'[64]협력업체 입고현황'!$D$3:$AL$200,AO1,FALSE)</f>
        <v>0</v>
      </c>
      <c r="AP49" s="25"/>
      <c r="AQ49" s="56">
        <f>$J$49*K49</f>
        <v>0</v>
      </c>
      <c r="AR49" s="56">
        <f t="shared" ref="AR49:BU49" si="48">$J$49*L49</f>
        <v>0</v>
      </c>
      <c r="AS49" s="56">
        <f t="shared" si="48"/>
        <v>0</v>
      </c>
      <c r="AT49" s="56">
        <f t="shared" si="48"/>
        <v>0</v>
      </c>
      <c r="AU49" s="56">
        <f t="shared" si="48"/>
        <v>0</v>
      </c>
      <c r="AV49" s="56">
        <f t="shared" si="48"/>
        <v>0</v>
      </c>
      <c r="AW49" s="56">
        <f t="shared" si="48"/>
        <v>0</v>
      </c>
      <c r="AX49" s="56">
        <f t="shared" si="48"/>
        <v>0</v>
      </c>
      <c r="AY49" s="56">
        <f t="shared" si="48"/>
        <v>0</v>
      </c>
      <c r="AZ49" s="56">
        <f t="shared" si="48"/>
        <v>0</v>
      </c>
      <c r="BA49" s="56">
        <f t="shared" si="48"/>
        <v>0</v>
      </c>
      <c r="BB49" s="56">
        <f t="shared" si="48"/>
        <v>0</v>
      </c>
      <c r="BC49" s="56">
        <f t="shared" si="48"/>
        <v>0</v>
      </c>
      <c r="BD49" s="56">
        <f t="shared" si="48"/>
        <v>0</v>
      </c>
      <c r="BE49" s="56">
        <f t="shared" si="48"/>
        <v>0</v>
      </c>
      <c r="BF49" s="56">
        <f t="shared" si="48"/>
        <v>0</v>
      </c>
      <c r="BG49" s="56">
        <f t="shared" si="48"/>
        <v>0</v>
      </c>
      <c r="BH49" s="56">
        <f t="shared" si="48"/>
        <v>0</v>
      </c>
      <c r="BI49" s="56">
        <f t="shared" si="48"/>
        <v>0</v>
      </c>
      <c r="BJ49" s="56">
        <f t="shared" si="48"/>
        <v>0</v>
      </c>
      <c r="BK49" s="56">
        <f t="shared" si="48"/>
        <v>0</v>
      </c>
      <c r="BL49" s="56">
        <f t="shared" si="48"/>
        <v>0</v>
      </c>
      <c r="BM49" s="56">
        <f t="shared" si="48"/>
        <v>0</v>
      </c>
      <c r="BN49" s="56">
        <f t="shared" si="48"/>
        <v>0</v>
      </c>
      <c r="BO49" s="56">
        <f t="shared" si="48"/>
        <v>0</v>
      </c>
      <c r="BP49" s="56">
        <f t="shared" si="48"/>
        <v>0</v>
      </c>
      <c r="BQ49" s="56">
        <f t="shared" si="48"/>
        <v>0</v>
      </c>
      <c r="BR49" s="56">
        <f t="shared" si="48"/>
        <v>0</v>
      </c>
      <c r="BS49" s="56">
        <f t="shared" si="48"/>
        <v>0</v>
      </c>
      <c r="BT49" s="56">
        <f t="shared" si="48"/>
        <v>0</v>
      </c>
      <c r="BU49" s="56">
        <f t="shared" si="48"/>
        <v>0</v>
      </c>
      <c r="BV49" s="56">
        <f t="shared" si="2"/>
        <v>0</v>
      </c>
    </row>
    <row r="50" spans="1:74" s="27" customFormat="1" ht="50.1" customHeight="1">
      <c r="A50" s="33" t="s">
        <v>1298</v>
      </c>
      <c r="B50" s="33" t="s">
        <v>731</v>
      </c>
      <c r="C50" s="33"/>
      <c r="D50" s="43" t="s">
        <v>264</v>
      </c>
      <c r="E50" s="43">
        <f t="shared" si="3"/>
        <v>47</v>
      </c>
      <c r="F50" s="43" t="s">
        <v>264</v>
      </c>
      <c r="G50" s="43" t="s">
        <v>424</v>
      </c>
      <c r="H50" s="43" t="s">
        <v>392</v>
      </c>
      <c r="I50" s="51" t="s">
        <v>341</v>
      </c>
      <c r="J50" s="82">
        <f>VLOOKUP(H50,'[63]1월단가'!A:B,$J$1,0)</f>
        <v>539</v>
      </c>
      <c r="K50" s="56">
        <f>VLOOKUP($H$50,'[64]협력업체 입고현황'!$D$3:$AL$200,K1,FALSE)</f>
        <v>0</v>
      </c>
      <c r="L50" s="56">
        <f>VLOOKUP($H$50,'[64]협력업체 입고현황'!$D$3:$AL$200,L1,FALSE)</f>
        <v>0</v>
      </c>
      <c r="M50" s="56">
        <f>VLOOKUP($H$50,'[64]협력업체 입고현황'!$D$3:$AL$200,M1,FALSE)</f>
        <v>0</v>
      </c>
      <c r="N50" s="56">
        <f>VLOOKUP($H$50,'[64]협력업체 입고현황'!$D$3:$AL$200,N1,FALSE)</f>
        <v>0</v>
      </c>
      <c r="O50" s="56">
        <f>VLOOKUP($H$50,'[64]협력업체 입고현황'!$D$3:$AL$200,O1,FALSE)</f>
        <v>0</v>
      </c>
      <c r="P50" s="56">
        <f>VLOOKUP($H$50,'[64]협력업체 입고현황'!$D$3:$AL$200,P1,FALSE)</f>
        <v>0</v>
      </c>
      <c r="Q50" s="56">
        <f>VLOOKUP($H$50,'[64]협력업체 입고현황'!$D$3:$AL$200,Q1,FALSE)</f>
        <v>0</v>
      </c>
      <c r="R50" s="56">
        <f>VLOOKUP($H$50,'[64]협력업체 입고현황'!$D$3:$AL$200,R1,FALSE)</f>
        <v>0</v>
      </c>
      <c r="S50" s="56">
        <f>VLOOKUP($H$50,'[64]협력업체 입고현황'!$D$3:$AL$200,S1,FALSE)</f>
        <v>0</v>
      </c>
      <c r="T50" s="56">
        <f>VLOOKUP($H$50,'[64]협력업체 입고현황'!$D$3:$AL$200,T1,FALSE)</f>
        <v>0</v>
      </c>
      <c r="U50" s="56">
        <f>VLOOKUP($H$50,'[64]협력업체 입고현황'!$D$3:$AL$200,U1,FALSE)</f>
        <v>0</v>
      </c>
      <c r="V50" s="56">
        <f>VLOOKUP($H$50,'[64]협력업체 입고현황'!$D$3:$AL$200,V1,FALSE)</f>
        <v>0</v>
      </c>
      <c r="W50" s="56">
        <f>VLOOKUP($H$50,'[64]협력업체 입고현황'!$D$3:$AL$200,W1,FALSE)</f>
        <v>0</v>
      </c>
      <c r="X50" s="56">
        <f>VLOOKUP($H$50,'[64]협력업체 입고현황'!$D$3:$AL$200,X1,FALSE)</f>
        <v>0</v>
      </c>
      <c r="Y50" s="56">
        <f>VLOOKUP($H$50,'[64]협력업체 입고현황'!$D$3:$AL$200,Y1,FALSE)</f>
        <v>0</v>
      </c>
      <c r="Z50" s="56">
        <f>VLOOKUP($H$50,'[64]협력업체 입고현황'!$D$3:$AL$200,Z1,FALSE)</f>
        <v>0</v>
      </c>
      <c r="AA50" s="56">
        <f>VLOOKUP($H$50,'[64]협력업체 입고현황'!$D$3:$AL$200,AA1,FALSE)</f>
        <v>0</v>
      </c>
      <c r="AB50" s="56">
        <f>VLOOKUP($H$50,'[64]협력업체 입고현황'!$D$3:$AL$200,AB1,FALSE)</f>
        <v>0</v>
      </c>
      <c r="AC50" s="56">
        <f>VLOOKUP($H$50,'[64]협력업체 입고현황'!$D$3:$AL$200,AC1,FALSE)</f>
        <v>0</v>
      </c>
      <c r="AD50" s="56">
        <f>VLOOKUP($H$50,'[64]협력업체 입고현황'!$D$3:$AL$200,AD1,FALSE)</f>
        <v>0</v>
      </c>
      <c r="AE50" s="56">
        <f>VLOOKUP($H$50,'[64]협력업체 입고현황'!$D$3:$AL$200,AE1,FALSE)</f>
        <v>0</v>
      </c>
      <c r="AF50" s="56">
        <f>VLOOKUP($H$50,'[64]협력업체 입고현황'!$D$3:$AL$200,AF1,FALSE)</f>
        <v>0</v>
      </c>
      <c r="AG50" s="56">
        <f>VLOOKUP($H$50,'[64]협력업체 입고현황'!$D$3:$AL$200,AG1,FALSE)</f>
        <v>0</v>
      </c>
      <c r="AH50" s="56">
        <f>VLOOKUP($H$50,'[64]협력업체 입고현황'!$D$3:$AL$200,AH1,FALSE)</f>
        <v>0</v>
      </c>
      <c r="AI50" s="56">
        <f>VLOOKUP($H$50,'[64]협력업체 입고현황'!$D$3:$AL$200,AI1,FALSE)</f>
        <v>0</v>
      </c>
      <c r="AJ50" s="56">
        <f>VLOOKUP($H$50,'[64]협력업체 입고현황'!$D$3:$AL$200,AJ1,FALSE)</f>
        <v>0</v>
      </c>
      <c r="AK50" s="56">
        <f>VLOOKUP($H$50,'[64]협력업체 입고현황'!$D$3:$AL$200,AK1,FALSE)</f>
        <v>0</v>
      </c>
      <c r="AL50" s="56">
        <f>VLOOKUP($H$50,'[64]협력업체 입고현황'!$D$3:$AL$200,AL1,FALSE)</f>
        <v>0</v>
      </c>
      <c r="AM50" s="56">
        <f>VLOOKUP($H$50,'[64]협력업체 입고현황'!$D$3:$AL$200,AM1,FALSE)</f>
        <v>0</v>
      </c>
      <c r="AN50" s="56">
        <f>VLOOKUP($H$50,'[64]협력업체 입고현황'!$D$3:$AL$200,AN1,FALSE)</f>
        <v>0</v>
      </c>
      <c r="AO50" s="56">
        <f>VLOOKUP($H$50,'[64]협력업체 입고현황'!$D$3:$AL$200,AO1,FALSE)</f>
        <v>0</v>
      </c>
      <c r="AP50" s="25"/>
      <c r="AQ50" s="56">
        <f>$J$50*K50</f>
        <v>0</v>
      </c>
      <c r="AR50" s="56">
        <f t="shared" ref="AR50:BU50" si="49">$J$50*L50</f>
        <v>0</v>
      </c>
      <c r="AS50" s="56">
        <f t="shared" si="49"/>
        <v>0</v>
      </c>
      <c r="AT50" s="56">
        <f t="shared" si="49"/>
        <v>0</v>
      </c>
      <c r="AU50" s="56">
        <f t="shared" si="49"/>
        <v>0</v>
      </c>
      <c r="AV50" s="56">
        <f t="shared" si="49"/>
        <v>0</v>
      </c>
      <c r="AW50" s="56">
        <f t="shared" si="49"/>
        <v>0</v>
      </c>
      <c r="AX50" s="56">
        <f t="shared" si="49"/>
        <v>0</v>
      </c>
      <c r="AY50" s="56">
        <f t="shared" si="49"/>
        <v>0</v>
      </c>
      <c r="AZ50" s="56">
        <f t="shared" si="49"/>
        <v>0</v>
      </c>
      <c r="BA50" s="56">
        <f t="shared" si="49"/>
        <v>0</v>
      </c>
      <c r="BB50" s="56">
        <f t="shared" si="49"/>
        <v>0</v>
      </c>
      <c r="BC50" s="56">
        <f t="shared" si="49"/>
        <v>0</v>
      </c>
      <c r="BD50" s="56">
        <f t="shared" si="49"/>
        <v>0</v>
      </c>
      <c r="BE50" s="56">
        <f t="shared" si="49"/>
        <v>0</v>
      </c>
      <c r="BF50" s="56">
        <f t="shared" si="49"/>
        <v>0</v>
      </c>
      <c r="BG50" s="56">
        <f t="shared" si="49"/>
        <v>0</v>
      </c>
      <c r="BH50" s="56">
        <f t="shared" si="49"/>
        <v>0</v>
      </c>
      <c r="BI50" s="56">
        <f t="shared" si="49"/>
        <v>0</v>
      </c>
      <c r="BJ50" s="56">
        <f t="shared" si="49"/>
        <v>0</v>
      </c>
      <c r="BK50" s="56">
        <f t="shared" si="49"/>
        <v>0</v>
      </c>
      <c r="BL50" s="56">
        <f t="shared" si="49"/>
        <v>0</v>
      </c>
      <c r="BM50" s="56">
        <f t="shared" si="49"/>
        <v>0</v>
      </c>
      <c r="BN50" s="56">
        <f t="shared" si="49"/>
        <v>0</v>
      </c>
      <c r="BO50" s="56">
        <f t="shared" si="49"/>
        <v>0</v>
      </c>
      <c r="BP50" s="56">
        <f t="shared" si="49"/>
        <v>0</v>
      </c>
      <c r="BQ50" s="56">
        <f t="shared" si="49"/>
        <v>0</v>
      </c>
      <c r="BR50" s="56">
        <f t="shared" si="49"/>
        <v>0</v>
      </c>
      <c r="BS50" s="56">
        <f t="shared" si="49"/>
        <v>0</v>
      </c>
      <c r="BT50" s="56">
        <f t="shared" si="49"/>
        <v>0</v>
      </c>
      <c r="BU50" s="56">
        <f t="shared" si="49"/>
        <v>0</v>
      </c>
      <c r="BV50" s="56">
        <f t="shared" si="2"/>
        <v>0</v>
      </c>
    </row>
    <row r="51" spans="1:74" s="27" customFormat="1" ht="50.1" customHeight="1">
      <c r="A51" s="33" t="s">
        <v>1298</v>
      </c>
      <c r="B51" s="33" t="s">
        <v>731</v>
      </c>
      <c r="C51" s="33"/>
      <c r="D51" s="43" t="s">
        <v>264</v>
      </c>
      <c r="E51" s="43">
        <f t="shared" si="3"/>
        <v>48</v>
      </c>
      <c r="F51" s="43" t="s">
        <v>264</v>
      </c>
      <c r="G51" s="43" t="s">
        <v>424</v>
      </c>
      <c r="H51" s="44" t="s">
        <v>415</v>
      </c>
      <c r="I51" s="52" t="s">
        <v>341</v>
      </c>
      <c r="J51" s="82">
        <f>VLOOKUP(H51,'[63]1월단가'!A:B,$J$1,0)</f>
        <v>539</v>
      </c>
      <c r="K51" s="56">
        <f>VLOOKUP($H$51,'[64]협력업체 입고현황'!$D$3:$AL$200,K1,FALSE)</f>
        <v>0</v>
      </c>
      <c r="L51" s="56">
        <f>VLOOKUP($H$51,'[64]협력업체 입고현황'!$D$3:$AL$200,L1,FALSE)</f>
        <v>0</v>
      </c>
      <c r="M51" s="56">
        <f>VLOOKUP($H$51,'[64]협력업체 입고현황'!$D$3:$AL$200,M1,FALSE)</f>
        <v>0</v>
      </c>
      <c r="N51" s="56">
        <f>VLOOKUP($H$51,'[64]협력업체 입고현황'!$D$3:$AL$200,N1,FALSE)</f>
        <v>0</v>
      </c>
      <c r="O51" s="56">
        <f>VLOOKUP($H$51,'[64]협력업체 입고현황'!$D$3:$AL$200,O1,FALSE)</f>
        <v>0</v>
      </c>
      <c r="P51" s="56">
        <f>VLOOKUP($H$51,'[64]협력업체 입고현황'!$D$3:$AL$200,P1,FALSE)</f>
        <v>0</v>
      </c>
      <c r="Q51" s="56">
        <f>VLOOKUP($H$51,'[64]협력업체 입고현황'!$D$3:$AL$200,Q1,FALSE)</f>
        <v>0</v>
      </c>
      <c r="R51" s="56">
        <f>VLOOKUP($H$51,'[64]협력업체 입고현황'!$D$3:$AL$200,R1,FALSE)</f>
        <v>0</v>
      </c>
      <c r="S51" s="56">
        <f>VLOOKUP($H$51,'[64]협력업체 입고현황'!$D$3:$AL$200,S1,FALSE)</f>
        <v>0</v>
      </c>
      <c r="T51" s="56">
        <f>VLOOKUP($H$51,'[64]협력업체 입고현황'!$D$3:$AL$200,T1,FALSE)</f>
        <v>0</v>
      </c>
      <c r="U51" s="56">
        <f>VLOOKUP($H$51,'[64]협력업체 입고현황'!$D$3:$AL$200,U1,FALSE)</f>
        <v>0</v>
      </c>
      <c r="V51" s="56">
        <f>VLOOKUP($H$51,'[64]협력업체 입고현황'!$D$3:$AL$200,V1,FALSE)</f>
        <v>0</v>
      </c>
      <c r="W51" s="56">
        <f>VLOOKUP($H$51,'[64]협력업체 입고현황'!$D$3:$AL$200,W1,FALSE)</f>
        <v>0</v>
      </c>
      <c r="X51" s="56">
        <f>VLOOKUP($H$51,'[64]협력업체 입고현황'!$D$3:$AL$200,X1,FALSE)</f>
        <v>0</v>
      </c>
      <c r="Y51" s="56">
        <f>VLOOKUP($H$51,'[64]협력업체 입고현황'!$D$3:$AL$200,Y1,FALSE)</f>
        <v>0</v>
      </c>
      <c r="Z51" s="56">
        <f>VLOOKUP($H$51,'[64]협력업체 입고현황'!$D$3:$AL$200,Z1,FALSE)</f>
        <v>0</v>
      </c>
      <c r="AA51" s="56">
        <f>VLOOKUP($H$51,'[64]협력업체 입고현황'!$D$3:$AL$200,AA1,FALSE)</f>
        <v>0</v>
      </c>
      <c r="AB51" s="56">
        <f>VLOOKUP($H$51,'[64]협력업체 입고현황'!$D$3:$AL$200,AB1,FALSE)</f>
        <v>0</v>
      </c>
      <c r="AC51" s="56">
        <f>VLOOKUP($H$51,'[64]협력업체 입고현황'!$D$3:$AL$200,AC1,FALSE)</f>
        <v>0</v>
      </c>
      <c r="AD51" s="56">
        <f>VLOOKUP($H$51,'[64]협력업체 입고현황'!$D$3:$AL$200,AD1,FALSE)</f>
        <v>0</v>
      </c>
      <c r="AE51" s="56">
        <f>VLOOKUP($H$51,'[64]협력업체 입고현황'!$D$3:$AL$200,AE1,FALSE)</f>
        <v>0</v>
      </c>
      <c r="AF51" s="56">
        <f>VLOOKUP($H$51,'[64]협력업체 입고현황'!$D$3:$AL$200,AF1,FALSE)</f>
        <v>0</v>
      </c>
      <c r="AG51" s="56">
        <f>VLOOKUP($H$51,'[64]협력업체 입고현황'!$D$3:$AL$200,AG1,FALSE)</f>
        <v>0</v>
      </c>
      <c r="AH51" s="56">
        <f>VLOOKUP($H$51,'[64]협력업체 입고현황'!$D$3:$AL$200,AH1,FALSE)</f>
        <v>0</v>
      </c>
      <c r="AI51" s="56">
        <f>VLOOKUP($H$51,'[64]협력업체 입고현황'!$D$3:$AL$200,AI1,FALSE)</f>
        <v>0</v>
      </c>
      <c r="AJ51" s="56">
        <f>VLOOKUP($H$51,'[64]협력업체 입고현황'!$D$3:$AL$200,AJ1,FALSE)</f>
        <v>0</v>
      </c>
      <c r="AK51" s="56">
        <f>VLOOKUP($H$51,'[64]협력업체 입고현황'!$D$3:$AL$200,AK1,FALSE)</f>
        <v>0</v>
      </c>
      <c r="AL51" s="56">
        <f>VLOOKUP($H$51,'[64]협력업체 입고현황'!$D$3:$AL$200,AL1,FALSE)</f>
        <v>0</v>
      </c>
      <c r="AM51" s="56">
        <f>VLOOKUP($H$51,'[64]협력업체 입고현황'!$D$3:$AL$200,AM1,FALSE)</f>
        <v>0</v>
      </c>
      <c r="AN51" s="56">
        <f>VLOOKUP($H$51,'[64]협력업체 입고현황'!$D$3:$AL$200,AN1,FALSE)</f>
        <v>0</v>
      </c>
      <c r="AO51" s="56">
        <f>VLOOKUP($H$51,'[64]협력업체 입고현황'!$D$3:$AL$200,AO1,FALSE)</f>
        <v>0</v>
      </c>
      <c r="AP51" s="25"/>
      <c r="AQ51" s="56">
        <f>$J$51*K51</f>
        <v>0</v>
      </c>
      <c r="AR51" s="56">
        <f t="shared" ref="AR51:BU51" si="50">$J$51*L51</f>
        <v>0</v>
      </c>
      <c r="AS51" s="56">
        <f t="shared" si="50"/>
        <v>0</v>
      </c>
      <c r="AT51" s="56">
        <f t="shared" si="50"/>
        <v>0</v>
      </c>
      <c r="AU51" s="56">
        <f t="shared" si="50"/>
        <v>0</v>
      </c>
      <c r="AV51" s="56">
        <f t="shared" si="50"/>
        <v>0</v>
      </c>
      <c r="AW51" s="56">
        <f t="shared" si="50"/>
        <v>0</v>
      </c>
      <c r="AX51" s="56">
        <f t="shared" si="50"/>
        <v>0</v>
      </c>
      <c r="AY51" s="56">
        <f t="shared" si="50"/>
        <v>0</v>
      </c>
      <c r="AZ51" s="56">
        <f t="shared" si="50"/>
        <v>0</v>
      </c>
      <c r="BA51" s="56">
        <f t="shared" si="50"/>
        <v>0</v>
      </c>
      <c r="BB51" s="56">
        <f t="shared" si="50"/>
        <v>0</v>
      </c>
      <c r="BC51" s="56">
        <f t="shared" si="50"/>
        <v>0</v>
      </c>
      <c r="BD51" s="56">
        <f t="shared" si="50"/>
        <v>0</v>
      </c>
      <c r="BE51" s="56">
        <f t="shared" si="50"/>
        <v>0</v>
      </c>
      <c r="BF51" s="56">
        <f t="shared" si="50"/>
        <v>0</v>
      </c>
      <c r="BG51" s="56">
        <f t="shared" si="50"/>
        <v>0</v>
      </c>
      <c r="BH51" s="56">
        <f t="shared" si="50"/>
        <v>0</v>
      </c>
      <c r="BI51" s="56">
        <f t="shared" si="50"/>
        <v>0</v>
      </c>
      <c r="BJ51" s="56">
        <f t="shared" si="50"/>
        <v>0</v>
      </c>
      <c r="BK51" s="56">
        <f t="shared" si="50"/>
        <v>0</v>
      </c>
      <c r="BL51" s="56">
        <f t="shared" si="50"/>
        <v>0</v>
      </c>
      <c r="BM51" s="56">
        <f t="shared" si="50"/>
        <v>0</v>
      </c>
      <c r="BN51" s="56">
        <f t="shared" si="50"/>
        <v>0</v>
      </c>
      <c r="BO51" s="56">
        <f t="shared" si="50"/>
        <v>0</v>
      </c>
      <c r="BP51" s="56">
        <f t="shared" si="50"/>
        <v>0</v>
      </c>
      <c r="BQ51" s="56">
        <f t="shared" si="50"/>
        <v>0</v>
      </c>
      <c r="BR51" s="56">
        <f t="shared" si="50"/>
        <v>0</v>
      </c>
      <c r="BS51" s="56">
        <f t="shared" si="50"/>
        <v>0</v>
      </c>
      <c r="BT51" s="56">
        <f t="shared" si="50"/>
        <v>0</v>
      </c>
      <c r="BU51" s="56">
        <f t="shared" si="50"/>
        <v>0</v>
      </c>
      <c r="BV51" s="56">
        <f t="shared" si="2"/>
        <v>0</v>
      </c>
    </row>
    <row r="52" spans="1:74" s="27" customFormat="1" ht="50.1" customHeight="1">
      <c r="A52" s="33" t="s">
        <v>1298</v>
      </c>
      <c r="B52" s="33" t="s">
        <v>731</v>
      </c>
      <c r="C52" s="33"/>
      <c r="D52" s="43" t="s">
        <v>264</v>
      </c>
      <c r="E52" s="43">
        <f t="shared" si="3"/>
        <v>49</v>
      </c>
      <c r="F52" s="43" t="s">
        <v>264</v>
      </c>
      <c r="G52" s="43" t="s">
        <v>442</v>
      </c>
      <c r="H52" s="44" t="s">
        <v>312</v>
      </c>
      <c r="I52" s="52" t="s">
        <v>313</v>
      </c>
      <c r="J52" s="82">
        <f>VLOOKUP(H52,'[63]1월단가'!A:B,$J$1,0)</f>
        <v>535</v>
      </c>
      <c r="K52" s="56">
        <f>VLOOKUP($H$52,'[64]협력업체 입고현황'!$D$3:$AL$200,K1,FALSE)</f>
        <v>0</v>
      </c>
      <c r="L52" s="56">
        <f>VLOOKUP($H$52,'[64]협력업체 입고현황'!$D$3:$AL$200,L1,FALSE)</f>
        <v>5200</v>
      </c>
      <c r="M52" s="56">
        <f>VLOOKUP($H$52,'[64]협력업체 입고현황'!$D$3:$AL$200,M1,FALSE)</f>
        <v>0</v>
      </c>
      <c r="N52" s="56">
        <f>VLOOKUP($H$52,'[64]협력업체 입고현황'!$D$3:$AL$200,N1,FALSE)</f>
        <v>0</v>
      </c>
      <c r="O52" s="56">
        <f>VLOOKUP($H$52,'[64]협력업체 입고현황'!$D$3:$AL$200,O1,FALSE)</f>
        <v>0</v>
      </c>
      <c r="P52" s="56">
        <f>VLOOKUP($H$52,'[64]협력업체 입고현황'!$D$3:$AL$200,P1,FALSE)</f>
        <v>0</v>
      </c>
      <c r="Q52" s="56">
        <f>VLOOKUP($H$52,'[64]협력업체 입고현황'!$D$3:$AL$200,Q1,FALSE)</f>
        <v>0</v>
      </c>
      <c r="R52" s="56">
        <f>VLOOKUP($H$52,'[64]협력업체 입고현황'!$D$3:$AL$200,R1,FALSE)</f>
        <v>0</v>
      </c>
      <c r="S52" s="56">
        <f>VLOOKUP($H$52,'[64]협력업체 입고현황'!$D$3:$AL$200,S1,FALSE)</f>
        <v>0</v>
      </c>
      <c r="T52" s="56">
        <f>VLOOKUP($H$52,'[64]협력업체 입고현황'!$D$3:$AL$200,T1,FALSE)</f>
        <v>4500</v>
      </c>
      <c r="U52" s="56">
        <f>VLOOKUP($H$52,'[64]협력업체 입고현황'!$D$3:$AL$200,U1,FALSE)</f>
        <v>0</v>
      </c>
      <c r="V52" s="56">
        <f>VLOOKUP($H$52,'[64]협력업체 입고현황'!$D$3:$AL$200,V1,FALSE)</f>
        <v>0</v>
      </c>
      <c r="W52" s="56">
        <f>VLOOKUP($H$52,'[64]협력업체 입고현황'!$D$3:$AL$200,W1,FALSE)</f>
        <v>0</v>
      </c>
      <c r="X52" s="56">
        <f>VLOOKUP($H$52,'[64]협력업체 입고현황'!$D$3:$AL$200,X1,FALSE)</f>
        <v>0</v>
      </c>
      <c r="Y52" s="56">
        <f>VLOOKUP($H$52,'[64]협력업체 입고현황'!$D$3:$AL$200,Y1,FALSE)</f>
        <v>0</v>
      </c>
      <c r="Z52" s="56">
        <f>VLOOKUP($H$52,'[64]협력업체 입고현황'!$D$3:$AL$200,Z1,FALSE)</f>
        <v>0</v>
      </c>
      <c r="AA52" s="56">
        <f>VLOOKUP($H$52,'[64]협력업체 입고현황'!$D$3:$AL$200,AA1,FALSE)</f>
        <v>0</v>
      </c>
      <c r="AB52" s="56">
        <f>VLOOKUP($H$52,'[64]협력업체 입고현황'!$D$3:$AL$200,AB1,FALSE)</f>
        <v>4500</v>
      </c>
      <c r="AC52" s="56">
        <f>VLOOKUP($H$52,'[64]협력업체 입고현황'!$D$3:$AL$200,AC1,FALSE)</f>
        <v>0</v>
      </c>
      <c r="AD52" s="56">
        <f>VLOOKUP($H$52,'[64]협력업체 입고현황'!$D$3:$AL$200,AD1,FALSE)</f>
        <v>0</v>
      </c>
      <c r="AE52" s="56">
        <f>VLOOKUP($H$52,'[64]협력업체 입고현황'!$D$3:$AL$200,AE1,FALSE)</f>
        <v>0</v>
      </c>
      <c r="AF52" s="56">
        <f>VLOOKUP($H$52,'[64]협력업체 입고현황'!$D$3:$AL$200,AF1,FALSE)</f>
        <v>0</v>
      </c>
      <c r="AG52" s="56">
        <f>VLOOKUP($H$52,'[64]협력업체 입고현황'!$D$3:$AL$200,AG1,FALSE)</f>
        <v>0</v>
      </c>
      <c r="AH52" s="56">
        <f>VLOOKUP($H$52,'[64]협력업체 입고현황'!$D$3:$AL$200,AH1,FALSE)</f>
        <v>0</v>
      </c>
      <c r="AI52" s="56">
        <f>VLOOKUP($H$52,'[64]협력업체 입고현황'!$D$3:$AL$200,AI1,FALSE)</f>
        <v>0</v>
      </c>
      <c r="AJ52" s="56">
        <f>VLOOKUP($H$52,'[64]협력업체 입고현황'!$D$3:$AL$200,AJ1,FALSE)</f>
        <v>0</v>
      </c>
      <c r="AK52" s="56">
        <f>VLOOKUP($H$52,'[64]협력업체 입고현황'!$D$3:$AL$200,AK1,FALSE)</f>
        <v>0</v>
      </c>
      <c r="AL52" s="56">
        <f>VLOOKUP($H$52,'[64]협력업체 입고현황'!$D$3:$AL$200,AL1,FALSE)</f>
        <v>0</v>
      </c>
      <c r="AM52" s="56">
        <f>VLOOKUP($H$52,'[64]협력업체 입고현황'!$D$3:$AL$200,AM1,FALSE)</f>
        <v>0</v>
      </c>
      <c r="AN52" s="56">
        <f>VLOOKUP($H$52,'[64]협력업체 입고현황'!$D$3:$AL$200,AN1,FALSE)</f>
        <v>0</v>
      </c>
      <c r="AO52" s="56">
        <f>VLOOKUP($H$52,'[64]협력업체 입고현황'!$D$3:$AL$200,AO1,FALSE)</f>
        <v>0</v>
      </c>
      <c r="AP52" s="25"/>
      <c r="AQ52" s="56">
        <f>$J$52*K52</f>
        <v>0</v>
      </c>
      <c r="AR52" s="56">
        <f t="shared" ref="AR52:BU52" si="51">$J$52*L52</f>
        <v>2782000</v>
      </c>
      <c r="AS52" s="56">
        <f t="shared" si="51"/>
        <v>0</v>
      </c>
      <c r="AT52" s="56">
        <f t="shared" si="51"/>
        <v>0</v>
      </c>
      <c r="AU52" s="56">
        <f t="shared" si="51"/>
        <v>0</v>
      </c>
      <c r="AV52" s="56">
        <f t="shared" si="51"/>
        <v>0</v>
      </c>
      <c r="AW52" s="56">
        <f t="shared" si="51"/>
        <v>0</v>
      </c>
      <c r="AX52" s="56">
        <f t="shared" si="51"/>
        <v>0</v>
      </c>
      <c r="AY52" s="56">
        <f t="shared" si="51"/>
        <v>0</v>
      </c>
      <c r="AZ52" s="56">
        <f t="shared" si="51"/>
        <v>2407500</v>
      </c>
      <c r="BA52" s="56">
        <f t="shared" si="51"/>
        <v>0</v>
      </c>
      <c r="BB52" s="56">
        <f t="shared" si="51"/>
        <v>0</v>
      </c>
      <c r="BC52" s="56">
        <f t="shared" si="51"/>
        <v>0</v>
      </c>
      <c r="BD52" s="56">
        <f t="shared" si="51"/>
        <v>0</v>
      </c>
      <c r="BE52" s="56">
        <f t="shared" si="51"/>
        <v>0</v>
      </c>
      <c r="BF52" s="56">
        <f t="shared" si="51"/>
        <v>0</v>
      </c>
      <c r="BG52" s="56">
        <f t="shared" si="51"/>
        <v>0</v>
      </c>
      <c r="BH52" s="56">
        <f t="shared" si="51"/>
        <v>2407500</v>
      </c>
      <c r="BI52" s="56">
        <f t="shared" si="51"/>
        <v>0</v>
      </c>
      <c r="BJ52" s="56">
        <f t="shared" si="51"/>
        <v>0</v>
      </c>
      <c r="BK52" s="56">
        <f t="shared" si="51"/>
        <v>0</v>
      </c>
      <c r="BL52" s="56">
        <f t="shared" si="51"/>
        <v>0</v>
      </c>
      <c r="BM52" s="56">
        <f t="shared" si="51"/>
        <v>0</v>
      </c>
      <c r="BN52" s="56">
        <f t="shared" si="51"/>
        <v>0</v>
      </c>
      <c r="BO52" s="56">
        <f t="shared" si="51"/>
        <v>0</v>
      </c>
      <c r="BP52" s="56">
        <f t="shared" si="51"/>
        <v>0</v>
      </c>
      <c r="BQ52" s="56">
        <f t="shared" si="51"/>
        <v>0</v>
      </c>
      <c r="BR52" s="56">
        <f t="shared" si="51"/>
        <v>0</v>
      </c>
      <c r="BS52" s="56">
        <f t="shared" si="51"/>
        <v>0</v>
      </c>
      <c r="BT52" s="56">
        <f t="shared" si="51"/>
        <v>0</v>
      </c>
      <c r="BU52" s="56">
        <f t="shared" si="51"/>
        <v>0</v>
      </c>
      <c r="BV52" s="56">
        <f t="shared" si="2"/>
        <v>7597000</v>
      </c>
    </row>
    <row r="53" spans="1:74" s="27" customFormat="1" ht="50.1" customHeight="1">
      <c r="A53" s="33" t="s">
        <v>1298</v>
      </c>
      <c r="B53" s="33" t="s">
        <v>731</v>
      </c>
      <c r="C53" s="33"/>
      <c r="D53" s="43" t="s">
        <v>264</v>
      </c>
      <c r="E53" s="43">
        <f t="shared" si="3"/>
        <v>50</v>
      </c>
      <c r="F53" s="43" t="s">
        <v>264</v>
      </c>
      <c r="G53" s="43" t="s">
        <v>442</v>
      </c>
      <c r="H53" s="45" t="s">
        <v>314</v>
      </c>
      <c r="I53" s="52" t="s">
        <v>315</v>
      </c>
      <c r="J53" s="82">
        <f>VLOOKUP(H53,'[63]1월단가'!A:B,$J$1,0)</f>
        <v>535</v>
      </c>
      <c r="K53" s="56">
        <f>VLOOKUP($H$53,'[64]협력업체 입고현황'!$D$3:$AL$200,K1,FALSE)</f>
        <v>0</v>
      </c>
      <c r="L53" s="56">
        <f>VLOOKUP($H$53,'[64]협력업체 입고현황'!$D$3:$AL$200,L1,FALSE)</f>
        <v>4500</v>
      </c>
      <c r="M53" s="56">
        <f>VLOOKUP($H$53,'[64]협력업체 입고현황'!$D$3:$AL$200,M1,FALSE)</f>
        <v>0</v>
      </c>
      <c r="N53" s="56">
        <f>VLOOKUP($H$53,'[64]협력업체 입고현황'!$D$3:$AL$200,N1,FALSE)</f>
        <v>0</v>
      </c>
      <c r="O53" s="56">
        <f>VLOOKUP($H$53,'[64]협력업체 입고현황'!$D$3:$AL$200,O1,FALSE)</f>
        <v>0</v>
      </c>
      <c r="P53" s="56">
        <f>VLOOKUP($H$53,'[64]협력업체 입고현황'!$D$3:$AL$200,P1,FALSE)</f>
        <v>0</v>
      </c>
      <c r="Q53" s="56">
        <f>VLOOKUP($H$53,'[64]협력업체 입고현황'!$D$3:$AL$200,Q1,FALSE)</f>
        <v>0</v>
      </c>
      <c r="R53" s="56">
        <f>VLOOKUP($H$53,'[64]협력업체 입고현황'!$D$3:$AL$200,R1,FALSE)</f>
        <v>0</v>
      </c>
      <c r="S53" s="56">
        <f>VLOOKUP($H$53,'[64]협력업체 입고현황'!$D$3:$AL$200,S1,FALSE)</f>
        <v>0</v>
      </c>
      <c r="T53" s="56">
        <f>VLOOKUP($H$53,'[64]협력업체 입고현황'!$D$3:$AL$200,T1,FALSE)</f>
        <v>4700</v>
      </c>
      <c r="U53" s="56">
        <f>VLOOKUP($H$53,'[64]협력업체 입고현황'!$D$3:$AL$200,U1,FALSE)</f>
        <v>0</v>
      </c>
      <c r="V53" s="56">
        <f>VLOOKUP($H$53,'[64]협력업체 입고현황'!$D$3:$AL$200,V1,FALSE)</f>
        <v>0</v>
      </c>
      <c r="W53" s="56">
        <f>VLOOKUP($H$53,'[64]협력업체 입고현황'!$D$3:$AL$200,W1,FALSE)</f>
        <v>0</v>
      </c>
      <c r="X53" s="56">
        <f>VLOOKUP($H$53,'[64]협력업체 입고현황'!$D$3:$AL$200,X1,FALSE)</f>
        <v>0</v>
      </c>
      <c r="Y53" s="56">
        <f>VLOOKUP($H$53,'[64]협력업체 입고현황'!$D$3:$AL$200,Y1,FALSE)</f>
        <v>0</v>
      </c>
      <c r="Z53" s="56">
        <f>VLOOKUP($H$53,'[64]협력업체 입고현황'!$D$3:$AL$200,Z1,FALSE)</f>
        <v>0</v>
      </c>
      <c r="AA53" s="56">
        <f>VLOOKUP($H$53,'[64]협력업체 입고현황'!$D$3:$AL$200,AA1,FALSE)</f>
        <v>0</v>
      </c>
      <c r="AB53" s="56">
        <f>VLOOKUP($H$53,'[64]협력업체 입고현황'!$D$3:$AL$200,AB1,FALSE)</f>
        <v>4500</v>
      </c>
      <c r="AC53" s="56">
        <f>VLOOKUP($H$53,'[64]협력업체 입고현황'!$D$3:$AL$200,AC1,FALSE)</f>
        <v>0</v>
      </c>
      <c r="AD53" s="56">
        <f>VLOOKUP($H$53,'[64]협력업체 입고현황'!$D$3:$AL$200,AD1,FALSE)</f>
        <v>0</v>
      </c>
      <c r="AE53" s="56">
        <f>VLOOKUP($H$53,'[64]협력업체 입고현황'!$D$3:$AL$200,AE1,FALSE)</f>
        <v>0</v>
      </c>
      <c r="AF53" s="56">
        <f>VLOOKUP($H$53,'[64]협력업체 입고현황'!$D$3:$AL$200,AF1,FALSE)</f>
        <v>0</v>
      </c>
      <c r="AG53" s="56">
        <f>VLOOKUP($H$53,'[64]협력업체 입고현황'!$D$3:$AL$200,AG1,FALSE)</f>
        <v>0</v>
      </c>
      <c r="AH53" s="56">
        <f>VLOOKUP($H$53,'[64]협력업체 입고현황'!$D$3:$AL$200,AH1,FALSE)</f>
        <v>0</v>
      </c>
      <c r="AI53" s="56">
        <f>VLOOKUP($H$53,'[64]협력업체 입고현황'!$D$3:$AL$200,AI1,FALSE)</f>
        <v>0</v>
      </c>
      <c r="AJ53" s="56">
        <f>VLOOKUP($H$53,'[64]협력업체 입고현황'!$D$3:$AL$200,AJ1,FALSE)</f>
        <v>0</v>
      </c>
      <c r="AK53" s="56">
        <f>VLOOKUP($H$53,'[64]협력업체 입고현황'!$D$3:$AL$200,AK1,FALSE)</f>
        <v>0</v>
      </c>
      <c r="AL53" s="56">
        <f>VLOOKUP($H$53,'[64]협력업체 입고현황'!$D$3:$AL$200,AL1,FALSE)</f>
        <v>0</v>
      </c>
      <c r="AM53" s="56">
        <f>VLOOKUP($H$53,'[64]협력업체 입고현황'!$D$3:$AL$200,AM1,FALSE)</f>
        <v>0</v>
      </c>
      <c r="AN53" s="56">
        <f>VLOOKUP($H$53,'[64]협력업체 입고현황'!$D$3:$AL$200,AN1,FALSE)</f>
        <v>0</v>
      </c>
      <c r="AO53" s="56">
        <f>VLOOKUP($H$53,'[64]협력업체 입고현황'!$D$3:$AL$200,AO1,FALSE)</f>
        <v>0</v>
      </c>
      <c r="AP53" s="25"/>
      <c r="AQ53" s="56">
        <f>$J$53*K53</f>
        <v>0</v>
      </c>
      <c r="AR53" s="56">
        <f t="shared" ref="AR53:BU53" si="52">$J$53*L53</f>
        <v>2407500</v>
      </c>
      <c r="AS53" s="56">
        <f t="shared" si="52"/>
        <v>0</v>
      </c>
      <c r="AT53" s="56">
        <f t="shared" si="52"/>
        <v>0</v>
      </c>
      <c r="AU53" s="56">
        <f t="shared" si="52"/>
        <v>0</v>
      </c>
      <c r="AV53" s="56">
        <f t="shared" si="52"/>
        <v>0</v>
      </c>
      <c r="AW53" s="56">
        <f t="shared" si="52"/>
        <v>0</v>
      </c>
      <c r="AX53" s="56">
        <f t="shared" si="52"/>
        <v>0</v>
      </c>
      <c r="AY53" s="56">
        <f t="shared" si="52"/>
        <v>0</v>
      </c>
      <c r="AZ53" s="56">
        <f t="shared" si="52"/>
        <v>2514500</v>
      </c>
      <c r="BA53" s="56">
        <f t="shared" si="52"/>
        <v>0</v>
      </c>
      <c r="BB53" s="56">
        <f t="shared" si="52"/>
        <v>0</v>
      </c>
      <c r="BC53" s="56">
        <f t="shared" si="52"/>
        <v>0</v>
      </c>
      <c r="BD53" s="56">
        <f t="shared" si="52"/>
        <v>0</v>
      </c>
      <c r="BE53" s="56">
        <f t="shared" si="52"/>
        <v>0</v>
      </c>
      <c r="BF53" s="56">
        <f t="shared" si="52"/>
        <v>0</v>
      </c>
      <c r="BG53" s="56">
        <f t="shared" si="52"/>
        <v>0</v>
      </c>
      <c r="BH53" s="56">
        <f t="shared" si="52"/>
        <v>2407500</v>
      </c>
      <c r="BI53" s="56">
        <f t="shared" si="52"/>
        <v>0</v>
      </c>
      <c r="BJ53" s="56">
        <f t="shared" si="52"/>
        <v>0</v>
      </c>
      <c r="BK53" s="56">
        <f t="shared" si="52"/>
        <v>0</v>
      </c>
      <c r="BL53" s="56">
        <f t="shared" si="52"/>
        <v>0</v>
      </c>
      <c r="BM53" s="56">
        <f t="shared" si="52"/>
        <v>0</v>
      </c>
      <c r="BN53" s="56">
        <f t="shared" si="52"/>
        <v>0</v>
      </c>
      <c r="BO53" s="56">
        <f t="shared" si="52"/>
        <v>0</v>
      </c>
      <c r="BP53" s="56">
        <f t="shared" si="52"/>
        <v>0</v>
      </c>
      <c r="BQ53" s="56">
        <f t="shared" si="52"/>
        <v>0</v>
      </c>
      <c r="BR53" s="56">
        <f t="shared" si="52"/>
        <v>0</v>
      </c>
      <c r="BS53" s="56">
        <f t="shared" si="52"/>
        <v>0</v>
      </c>
      <c r="BT53" s="56">
        <f t="shared" si="52"/>
        <v>0</v>
      </c>
      <c r="BU53" s="56">
        <f t="shared" si="52"/>
        <v>0</v>
      </c>
      <c r="BV53" s="56">
        <f t="shared" si="2"/>
        <v>7329500</v>
      </c>
    </row>
    <row r="54" spans="1:74" s="27" customFormat="1" ht="50.1" customHeight="1">
      <c r="A54" s="33" t="s">
        <v>1298</v>
      </c>
      <c r="B54" s="33" t="s">
        <v>731</v>
      </c>
      <c r="C54" s="33"/>
      <c r="D54" s="43" t="s">
        <v>264</v>
      </c>
      <c r="E54" s="43">
        <f t="shared" si="3"/>
        <v>51</v>
      </c>
      <c r="F54" s="43" t="s">
        <v>264</v>
      </c>
      <c r="G54" s="43" t="s">
        <v>442</v>
      </c>
      <c r="H54" s="45" t="s">
        <v>316</v>
      </c>
      <c r="I54" s="52" t="s">
        <v>317</v>
      </c>
      <c r="J54" s="82">
        <f>VLOOKUP(H54,'[63]1월단가'!A:B,$J$1,0)</f>
        <v>685</v>
      </c>
      <c r="K54" s="56">
        <f>VLOOKUP($H$54,'[64]협력업체 입고현황'!$D$3:$AL$200,K1,FALSE)</f>
        <v>0</v>
      </c>
      <c r="L54" s="56">
        <f>VLOOKUP($H$54,'[64]협력업체 입고현황'!$D$3:$AL$200,L1,FALSE)</f>
        <v>0</v>
      </c>
      <c r="M54" s="56">
        <f>VLOOKUP($H$54,'[64]협력업체 입고현황'!$D$3:$AL$200,M1,FALSE)</f>
        <v>1500</v>
      </c>
      <c r="N54" s="56">
        <f>VLOOKUP($H$54,'[64]협력업체 입고현황'!$D$3:$AL$200,N1,FALSE)</f>
        <v>0</v>
      </c>
      <c r="O54" s="56">
        <f>VLOOKUP($H$54,'[64]협력업체 입고현황'!$D$3:$AL$200,O1,FALSE)</f>
        <v>3000</v>
      </c>
      <c r="P54" s="56">
        <f>VLOOKUP($H$54,'[64]협력업체 입고현황'!$D$3:$AL$200,P1,FALSE)</f>
        <v>0</v>
      </c>
      <c r="Q54" s="56">
        <f>VLOOKUP($H$54,'[64]협력업체 입고현황'!$D$3:$AL$200,Q1,FALSE)</f>
        <v>0</v>
      </c>
      <c r="R54" s="56">
        <f>VLOOKUP($H$54,'[64]협력업체 입고현황'!$D$3:$AL$200,R1,FALSE)</f>
        <v>0</v>
      </c>
      <c r="S54" s="56">
        <f>VLOOKUP($H$54,'[64]협력업체 입고현황'!$D$3:$AL$200,S1,FALSE)</f>
        <v>1500</v>
      </c>
      <c r="T54" s="56">
        <f>VLOOKUP($H$54,'[64]협력업체 입고현황'!$D$3:$AL$200,T1,FALSE)</f>
        <v>0</v>
      </c>
      <c r="U54" s="56">
        <f>VLOOKUP($H$54,'[64]협력업체 입고현황'!$D$3:$AL$200,U1,FALSE)</f>
        <v>1500</v>
      </c>
      <c r="V54" s="56">
        <f>VLOOKUP($H$54,'[64]협력업체 입고현황'!$D$3:$AL$200,V1,FALSE)</f>
        <v>1500</v>
      </c>
      <c r="W54" s="56">
        <f>VLOOKUP($H$54,'[64]협력업체 입고현황'!$D$3:$AL$200,W1,FALSE)</f>
        <v>0</v>
      </c>
      <c r="X54" s="56">
        <f>VLOOKUP($H$54,'[64]협력업체 입고현황'!$D$3:$AL$200,X1,FALSE)</f>
        <v>0</v>
      </c>
      <c r="Y54" s="56">
        <f>VLOOKUP($H$54,'[64]협력업체 입고현황'!$D$3:$AL$200,Y1,FALSE)</f>
        <v>0</v>
      </c>
      <c r="Z54" s="56">
        <f>VLOOKUP($H$54,'[64]협력업체 입고현황'!$D$3:$AL$200,Z1,FALSE)</f>
        <v>1500</v>
      </c>
      <c r="AA54" s="56">
        <f>VLOOKUP($H$54,'[64]협력업체 입고현황'!$D$3:$AL$200,AA1,FALSE)</f>
        <v>0</v>
      </c>
      <c r="AB54" s="56">
        <f>VLOOKUP($H$54,'[64]협력업체 입고현황'!$D$3:$AL$200,AB1,FALSE)</f>
        <v>0</v>
      </c>
      <c r="AC54" s="56">
        <f>VLOOKUP($H$54,'[64]협력업체 입고현황'!$D$3:$AL$200,AC1,FALSE)</f>
        <v>0</v>
      </c>
      <c r="AD54" s="56">
        <f>VLOOKUP($H$54,'[64]협력업체 입고현황'!$D$3:$AL$200,AD1,FALSE)</f>
        <v>0</v>
      </c>
      <c r="AE54" s="56">
        <f>VLOOKUP($H$54,'[64]협력업체 입고현황'!$D$3:$AL$200,AE1,FALSE)</f>
        <v>0</v>
      </c>
      <c r="AF54" s="56">
        <f>VLOOKUP($H$54,'[64]협력업체 입고현황'!$D$3:$AL$200,AF1,FALSE)</f>
        <v>0</v>
      </c>
      <c r="AG54" s="56">
        <f>VLOOKUP($H$54,'[64]협력업체 입고현황'!$D$3:$AL$200,AG1,FALSE)</f>
        <v>0</v>
      </c>
      <c r="AH54" s="56">
        <f>VLOOKUP($H$54,'[64]협력업체 입고현황'!$D$3:$AL$200,AH1,FALSE)</f>
        <v>0</v>
      </c>
      <c r="AI54" s="56">
        <f>VLOOKUP($H$54,'[64]협력업체 입고현황'!$D$3:$AL$200,AI1,FALSE)</f>
        <v>0</v>
      </c>
      <c r="AJ54" s="56">
        <f>VLOOKUP($H$54,'[64]협력업체 입고현황'!$D$3:$AL$200,AJ1,FALSE)</f>
        <v>0</v>
      </c>
      <c r="AK54" s="56">
        <f>VLOOKUP($H$54,'[64]협력업체 입고현황'!$D$3:$AL$200,AK1,FALSE)</f>
        <v>0</v>
      </c>
      <c r="AL54" s="56">
        <f>VLOOKUP($H$54,'[64]협력업체 입고현황'!$D$3:$AL$200,AL1,FALSE)</f>
        <v>0</v>
      </c>
      <c r="AM54" s="56">
        <f>VLOOKUP($H$54,'[64]협력업체 입고현황'!$D$3:$AL$200,AM1,FALSE)</f>
        <v>0</v>
      </c>
      <c r="AN54" s="56">
        <f>VLOOKUP($H$54,'[64]협력업체 입고현황'!$D$3:$AL$200,AN1,FALSE)</f>
        <v>0</v>
      </c>
      <c r="AO54" s="56">
        <f>VLOOKUP($H$54,'[64]협력업체 입고현황'!$D$3:$AL$200,AO1,FALSE)</f>
        <v>0</v>
      </c>
      <c r="AP54" s="25"/>
      <c r="AQ54" s="56">
        <f>$J$54*K54</f>
        <v>0</v>
      </c>
      <c r="AR54" s="56">
        <f t="shared" ref="AR54:BU54" si="53">$J$54*L54</f>
        <v>0</v>
      </c>
      <c r="AS54" s="56">
        <f t="shared" si="53"/>
        <v>1027500</v>
      </c>
      <c r="AT54" s="56">
        <f t="shared" si="53"/>
        <v>0</v>
      </c>
      <c r="AU54" s="56">
        <f t="shared" si="53"/>
        <v>2055000</v>
      </c>
      <c r="AV54" s="56">
        <f t="shared" si="53"/>
        <v>0</v>
      </c>
      <c r="AW54" s="56">
        <f t="shared" si="53"/>
        <v>0</v>
      </c>
      <c r="AX54" s="56">
        <f t="shared" si="53"/>
        <v>0</v>
      </c>
      <c r="AY54" s="56">
        <f t="shared" si="53"/>
        <v>1027500</v>
      </c>
      <c r="AZ54" s="56">
        <f t="shared" si="53"/>
        <v>0</v>
      </c>
      <c r="BA54" s="56">
        <f t="shared" si="53"/>
        <v>1027500</v>
      </c>
      <c r="BB54" s="56">
        <f t="shared" si="53"/>
        <v>1027500</v>
      </c>
      <c r="BC54" s="56">
        <f t="shared" si="53"/>
        <v>0</v>
      </c>
      <c r="BD54" s="56">
        <f t="shared" si="53"/>
        <v>0</v>
      </c>
      <c r="BE54" s="56">
        <f t="shared" si="53"/>
        <v>0</v>
      </c>
      <c r="BF54" s="56">
        <f t="shared" si="53"/>
        <v>1027500</v>
      </c>
      <c r="BG54" s="56">
        <f t="shared" si="53"/>
        <v>0</v>
      </c>
      <c r="BH54" s="56">
        <f t="shared" si="53"/>
        <v>0</v>
      </c>
      <c r="BI54" s="56">
        <f t="shared" si="53"/>
        <v>0</v>
      </c>
      <c r="BJ54" s="56">
        <f t="shared" si="53"/>
        <v>0</v>
      </c>
      <c r="BK54" s="56">
        <f t="shared" si="53"/>
        <v>0</v>
      </c>
      <c r="BL54" s="56">
        <f t="shared" si="53"/>
        <v>0</v>
      </c>
      <c r="BM54" s="56">
        <f t="shared" si="53"/>
        <v>0</v>
      </c>
      <c r="BN54" s="56">
        <f t="shared" si="53"/>
        <v>0</v>
      </c>
      <c r="BO54" s="56">
        <f t="shared" si="53"/>
        <v>0</v>
      </c>
      <c r="BP54" s="56">
        <f t="shared" si="53"/>
        <v>0</v>
      </c>
      <c r="BQ54" s="56">
        <f t="shared" si="53"/>
        <v>0</v>
      </c>
      <c r="BR54" s="56">
        <f t="shared" si="53"/>
        <v>0</v>
      </c>
      <c r="BS54" s="56">
        <f t="shared" si="53"/>
        <v>0</v>
      </c>
      <c r="BT54" s="56">
        <f t="shared" si="53"/>
        <v>0</v>
      </c>
      <c r="BU54" s="56">
        <f t="shared" si="53"/>
        <v>0</v>
      </c>
      <c r="BV54" s="56">
        <f t="shared" si="2"/>
        <v>7192500</v>
      </c>
    </row>
    <row r="55" spans="1:74" s="27" customFormat="1" ht="50.1" customHeight="1">
      <c r="A55" s="33" t="s">
        <v>1298</v>
      </c>
      <c r="B55" s="33" t="s">
        <v>731</v>
      </c>
      <c r="C55" s="33"/>
      <c r="D55" s="43" t="s">
        <v>264</v>
      </c>
      <c r="E55" s="43">
        <f t="shared" si="3"/>
        <v>52</v>
      </c>
      <c r="F55" s="43" t="s">
        <v>264</v>
      </c>
      <c r="G55" s="43" t="s">
        <v>442</v>
      </c>
      <c r="H55" s="44" t="s">
        <v>318</v>
      </c>
      <c r="I55" s="52" t="s">
        <v>319</v>
      </c>
      <c r="J55" s="82">
        <f>VLOOKUP(H55,'[63]1월단가'!A:B,$J$1,0)</f>
        <v>685</v>
      </c>
      <c r="K55" s="56">
        <f>VLOOKUP($H$55,'[64]협력업체 입고현황'!$D$3:$AL$200,K1,FALSE)</f>
        <v>0</v>
      </c>
      <c r="L55" s="56">
        <f>VLOOKUP($H$55,'[64]협력업체 입고현황'!$D$3:$AL$200,L1,FALSE)</f>
        <v>0</v>
      </c>
      <c r="M55" s="56">
        <f>VLOOKUP($H$55,'[64]협력업체 입고현황'!$D$3:$AL$200,M1,FALSE)</f>
        <v>1500</v>
      </c>
      <c r="N55" s="56">
        <f>VLOOKUP($H$55,'[64]협력업체 입고현황'!$D$3:$AL$200,N1,FALSE)</f>
        <v>0</v>
      </c>
      <c r="O55" s="56">
        <f>VLOOKUP($H$55,'[64]협력업체 입고현황'!$D$3:$AL$200,O1,FALSE)</f>
        <v>3000</v>
      </c>
      <c r="P55" s="56">
        <f>VLOOKUP($H$55,'[64]협력업체 입고현황'!$D$3:$AL$200,P1,FALSE)</f>
        <v>0</v>
      </c>
      <c r="Q55" s="56">
        <f>VLOOKUP($H$55,'[64]협력업체 입고현황'!$D$3:$AL$200,Q1,FALSE)</f>
        <v>0</v>
      </c>
      <c r="R55" s="56">
        <f>VLOOKUP($H$55,'[64]협력업체 입고현황'!$D$3:$AL$200,R1,FALSE)</f>
        <v>0</v>
      </c>
      <c r="S55" s="56">
        <f>VLOOKUP($H$55,'[64]협력업체 입고현황'!$D$3:$AL$200,S1,FALSE)</f>
        <v>1500</v>
      </c>
      <c r="T55" s="56">
        <f>VLOOKUP($H$55,'[64]협력업체 입고현황'!$D$3:$AL$200,T1,FALSE)</f>
        <v>0</v>
      </c>
      <c r="U55" s="56">
        <f>VLOOKUP($H$55,'[64]협력업체 입고현황'!$D$3:$AL$200,U1,FALSE)</f>
        <v>1500</v>
      </c>
      <c r="V55" s="56">
        <f>VLOOKUP($H$55,'[64]협력업체 입고현황'!$D$3:$AL$200,V1,FALSE)</f>
        <v>1500</v>
      </c>
      <c r="W55" s="56">
        <f>VLOOKUP($H$55,'[64]협력업체 입고현황'!$D$3:$AL$200,W1,FALSE)</f>
        <v>0</v>
      </c>
      <c r="X55" s="56">
        <f>VLOOKUP($H$55,'[64]협력업체 입고현황'!$D$3:$AL$200,X1,FALSE)</f>
        <v>0</v>
      </c>
      <c r="Y55" s="56">
        <f>VLOOKUP($H$55,'[64]협력업체 입고현황'!$D$3:$AL$200,Y1,FALSE)</f>
        <v>0</v>
      </c>
      <c r="Z55" s="56">
        <f>VLOOKUP($H$55,'[64]협력업체 입고현황'!$D$3:$AL$200,Z1,FALSE)</f>
        <v>1500</v>
      </c>
      <c r="AA55" s="56">
        <f>VLOOKUP($H$55,'[64]협력업체 입고현황'!$D$3:$AL$200,AA1,FALSE)</f>
        <v>0</v>
      </c>
      <c r="AB55" s="56">
        <f>VLOOKUP($H$55,'[64]협력업체 입고현황'!$D$3:$AL$200,AB1,FALSE)</f>
        <v>0</v>
      </c>
      <c r="AC55" s="56">
        <f>VLOOKUP($H$55,'[64]협력업체 입고현황'!$D$3:$AL$200,AC1,FALSE)</f>
        <v>0</v>
      </c>
      <c r="AD55" s="56">
        <f>VLOOKUP($H$55,'[64]협력업체 입고현황'!$D$3:$AL$200,AD1,FALSE)</f>
        <v>0</v>
      </c>
      <c r="AE55" s="56">
        <f>VLOOKUP($H$55,'[64]협력업체 입고현황'!$D$3:$AL$200,AE1,FALSE)</f>
        <v>0</v>
      </c>
      <c r="AF55" s="56">
        <f>VLOOKUP($H$55,'[64]협력업체 입고현황'!$D$3:$AL$200,AF1,FALSE)</f>
        <v>0</v>
      </c>
      <c r="AG55" s="56">
        <f>VLOOKUP($H$55,'[64]협력업체 입고현황'!$D$3:$AL$200,AG1,FALSE)</f>
        <v>0</v>
      </c>
      <c r="AH55" s="56">
        <f>VLOOKUP($H$55,'[64]협력업체 입고현황'!$D$3:$AL$200,AH1,FALSE)</f>
        <v>0</v>
      </c>
      <c r="AI55" s="56">
        <f>VLOOKUP($H$55,'[64]협력업체 입고현황'!$D$3:$AL$200,AI1,FALSE)</f>
        <v>0</v>
      </c>
      <c r="AJ55" s="56">
        <f>VLOOKUP($H$55,'[64]협력업체 입고현황'!$D$3:$AL$200,AJ1,FALSE)</f>
        <v>0</v>
      </c>
      <c r="AK55" s="56">
        <f>VLOOKUP($H$55,'[64]협력업체 입고현황'!$D$3:$AL$200,AK1,FALSE)</f>
        <v>0</v>
      </c>
      <c r="AL55" s="56">
        <f>VLOOKUP($H$55,'[64]협력업체 입고현황'!$D$3:$AL$200,AL1,FALSE)</f>
        <v>0</v>
      </c>
      <c r="AM55" s="56">
        <f>VLOOKUP($H$55,'[64]협력업체 입고현황'!$D$3:$AL$200,AM1,FALSE)</f>
        <v>0</v>
      </c>
      <c r="AN55" s="56">
        <f>VLOOKUP($H$55,'[64]협력업체 입고현황'!$D$3:$AL$200,AN1,FALSE)</f>
        <v>0</v>
      </c>
      <c r="AO55" s="56">
        <f>VLOOKUP($H$55,'[64]협력업체 입고현황'!$D$3:$AL$200,AO1,FALSE)</f>
        <v>0</v>
      </c>
      <c r="AP55" s="25"/>
      <c r="AQ55" s="56">
        <f>$J$55*K55</f>
        <v>0</v>
      </c>
      <c r="AR55" s="56">
        <f t="shared" ref="AR55:BU55" si="54">$J$55*L55</f>
        <v>0</v>
      </c>
      <c r="AS55" s="56">
        <f t="shared" si="54"/>
        <v>1027500</v>
      </c>
      <c r="AT55" s="56">
        <f t="shared" si="54"/>
        <v>0</v>
      </c>
      <c r="AU55" s="56">
        <f t="shared" si="54"/>
        <v>2055000</v>
      </c>
      <c r="AV55" s="56">
        <f t="shared" si="54"/>
        <v>0</v>
      </c>
      <c r="AW55" s="56">
        <f t="shared" si="54"/>
        <v>0</v>
      </c>
      <c r="AX55" s="56">
        <f t="shared" si="54"/>
        <v>0</v>
      </c>
      <c r="AY55" s="56">
        <f t="shared" si="54"/>
        <v>1027500</v>
      </c>
      <c r="AZ55" s="56">
        <f t="shared" si="54"/>
        <v>0</v>
      </c>
      <c r="BA55" s="56">
        <f t="shared" si="54"/>
        <v>1027500</v>
      </c>
      <c r="BB55" s="56">
        <f t="shared" si="54"/>
        <v>1027500</v>
      </c>
      <c r="BC55" s="56">
        <f t="shared" si="54"/>
        <v>0</v>
      </c>
      <c r="BD55" s="56">
        <f t="shared" si="54"/>
        <v>0</v>
      </c>
      <c r="BE55" s="56">
        <f t="shared" si="54"/>
        <v>0</v>
      </c>
      <c r="BF55" s="56">
        <f t="shared" si="54"/>
        <v>1027500</v>
      </c>
      <c r="BG55" s="56">
        <f t="shared" si="54"/>
        <v>0</v>
      </c>
      <c r="BH55" s="56">
        <f t="shared" si="54"/>
        <v>0</v>
      </c>
      <c r="BI55" s="56">
        <f t="shared" si="54"/>
        <v>0</v>
      </c>
      <c r="BJ55" s="56">
        <f t="shared" si="54"/>
        <v>0</v>
      </c>
      <c r="BK55" s="56">
        <f t="shared" si="54"/>
        <v>0</v>
      </c>
      <c r="BL55" s="56">
        <f t="shared" si="54"/>
        <v>0</v>
      </c>
      <c r="BM55" s="56">
        <f t="shared" si="54"/>
        <v>0</v>
      </c>
      <c r="BN55" s="56">
        <f t="shared" si="54"/>
        <v>0</v>
      </c>
      <c r="BO55" s="56">
        <f t="shared" si="54"/>
        <v>0</v>
      </c>
      <c r="BP55" s="56">
        <f t="shared" si="54"/>
        <v>0</v>
      </c>
      <c r="BQ55" s="56">
        <f t="shared" si="54"/>
        <v>0</v>
      </c>
      <c r="BR55" s="56">
        <f t="shared" si="54"/>
        <v>0</v>
      </c>
      <c r="BS55" s="56">
        <f t="shared" si="54"/>
        <v>0</v>
      </c>
      <c r="BT55" s="56">
        <f t="shared" si="54"/>
        <v>0</v>
      </c>
      <c r="BU55" s="56">
        <f t="shared" si="54"/>
        <v>0</v>
      </c>
      <c r="BV55" s="56">
        <f t="shared" si="2"/>
        <v>7192500</v>
      </c>
    </row>
    <row r="56" spans="1:74" s="27" customFormat="1" ht="50.1" customHeight="1">
      <c r="A56" s="33" t="s">
        <v>1298</v>
      </c>
      <c r="B56" s="33" t="s">
        <v>731</v>
      </c>
      <c r="C56" s="33"/>
      <c r="D56" s="43" t="s">
        <v>264</v>
      </c>
      <c r="E56" s="43">
        <f t="shared" si="3"/>
        <v>53</v>
      </c>
      <c r="F56" s="43" t="s">
        <v>264</v>
      </c>
      <c r="G56" s="44" t="s">
        <v>441</v>
      </c>
      <c r="H56" s="44" t="s">
        <v>320</v>
      </c>
      <c r="I56" s="52" t="s">
        <v>321</v>
      </c>
      <c r="J56" s="82">
        <f>VLOOKUP(H56,'[63]1월단가'!A:B,$J$1,0)</f>
        <v>497</v>
      </c>
      <c r="K56" s="56">
        <f>VLOOKUP($H$56,'[64]협력업체 입고현황'!$D$3:$AL$200,K1,FALSE)</f>
        <v>0</v>
      </c>
      <c r="L56" s="56">
        <f>VLOOKUP($H$56,'[64]협력업체 입고현황'!$D$3:$AL$200,L1,FALSE)</f>
        <v>0</v>
      </c>
      <c r="M56" s="56">
        <f>VLOOKUP($H$56,'[64]협력업체 입고현황'!$D$3:$AL$200,M1,FALSE)</f>
        <v>1580</v>
      </c>
      <c r="N56" s="56">
        <f>VLOOKUP($H$56,'[64]협력업체 입고현황'!$D$3:$AL$200,N1,FALSE)</f>
        <v>0</v>
      </c>
      <c r="O56" s="56">
        <f>VLOOKUP($H$56,'[64]협력업체 입고현황'!$D$3:$AL$200,O1,FALSE)</f>
        <v>0</v>
      </c>
      <c r="P56" s="56">
        <f>VLOOKUP($H$56,'[64]협력업체 입고현황'!$D$3:$AL$200,P1,FALSE)</f>
        <v>0</v>
      </c>
      <c r="Q56" s="56">
        <f>VLOOKUP($H$56,'[64]협력업체 입고현황'!$D$3:$AL$200,Q1,FALSE)</f>
        <v>0</v>
      </c>
      <c r="R56" s="56">
        <f>VLOOKUP($H$56,'[64]협력업체 입고현황'!$D$3:$AL$200,R1,FALSE)</f>
        <v>5000</v>
      </c>
      <c r="S56" s="56">
        <f>VLOOKUP($H$56,'[64]협력업체 입고현황'!$D$3:$AL$200,S1,FALSE)</f>
        <v>0</v>
      </c>
      <c r="T56" s="56">
        <f>VLOOKUP($H$56,'[64]협력업체 입고현황'!$D$3:$AL$200,T1,FALSE)</f>
        <v>0</v>
      </c>
      <c r="U56" s="56">
        <f>VLOOKUP($H$56,'[64]협력업체 입고현황'!$D$3:$AL$200,U1,FALSE)</f>
        <v>0</v>
      </c>
      <c r="V56" s="56">
        <f>VLOOKUP($H$56,'[64]협력업체 입고현황'!$D$3:$AL$200,V1,FALSE)</f>
        <v>0</v>
      </c>
      <c r="W56" s="56">
        <f>VLOOKUP($H$56,'[64]협력업체 입고현황'!$D$3:$AL$200,W1,FALSE)</f>
        <v>0</v>
      </c>
      <c r="X56" s="56">
        <f>VLOOKUP($H$56,'[64]협력업체 입고현황'!$D$3:$AL$200,X1,FALSE)</f>
        <v>0</v>
      </c>
      <c r="Y56" s="56">
        <f>VLOOKUP($H$56,'[64]협력업체 입고현황'!$D$3:$AL$200,Y1,FALSE)</f>
        <v>0</v>
      </c>
      <c r="Z56" s="56">
        <f>VLOOKUP($H$56,'[64]협력업체 입고현황'!$D$3:$AL$200,Z1,FALSE)</f>
        <v>0</v>
      </c>
      <c r="AA56" s="56">
        <f>VLOOKUP($H$56,'[64]협력업체 입고현황'!$D$3:$AL$200,AA1,FALSE)</f>
        <v>0</v>
      </c>
      <c r="AB56" s="56">
        <f>VLOOKUP($H$56,'[64]협력업체 입고현황'!$D$3:$AL$200,AB1,FALSE)</f>
        <v>0</v>
      </c>
      <c r="AC56" s="56">
        <f>VLOOKUP($H$56,'[64]협력업체 입고현황'!$D$3:$AL$200,AC1,FALSE)</f>
        <v>0</v>
      </c>
      <c r="AD56" s="56">
        <f>VLOOKUP($H$56,'[64]협력업체 입고현황'!$D$3:$AL$200,AD1,FALSE)</f>
        <v>0</v>
      </c>
      <c r="AE56" s="56">
        <f>VLOOKUP($H$56,'[64]협력업체 입고현황'!$D$3:$AL$200,AE1,FALSE)</f>
        <v>0</v>
      </c>
      <c r="AF56" s="56">
        <f>VLOOKUP($H$56,'[64]협력업체 입고현황'!$D$3:$AL$200,AF1,FALSE)</f>
        <v>0</v>
      </c>
      <c r="AG56" s="56">
        <f>VLOOKUP($H$56,'[64]협력업체 입고현황'!$D$3:$AL$200,AG1,FALSE)</f>
        <v>0</v>
      </c>
      <c r="AH56" s="56">
        <f>VLOOKUP($H$56,'[64]협력업체 입고현황'!$D$3:$AL$200,AH1,FALSE)</f>
        <v>0</v>
      </c>
      <c r="AI56" s="56">
        <f>VLOOKUP($H$56,'[64]협력업체 입고현황'!$D$3:$AL$200,AI1,FALSE)</f>
        <v>0</v>
      </c>
      <c r="AJ56" s="56">
        <f>VLOOKUP($H$56,'[64]협력업체 입고현황'!$D$3:$AL$200,AJ1,FALSE)</f>
        <v>0</v>
      </c>
      <c r="AK56" s="56">
        <f>VLOOKUP($H$56,'[64]협력업체 입고현황'!$D$3:$AL$200,AK1,FALSE)</f>
        <v>0</v>
      </c>
      <c r="AL56" s="56">
        <f>VLOOKUP($H$56,'[64]협력업체 입고현황'!$D$3:$AL$200,AL1,FALSE)</f>
        <v>0</v>
      </c>
      <c r="AM56" s="56">
        <f>VLOOKUP($H$56,'[64]협력업체 입고현황'!$D$3:$AL$200,AM1,FALSE)</f>
        <v>0</v>
      </c>
      <c r="AN56" s="56">
        <f>VLOOKUP($H$56,'[64]협력업체 입고현황'!$D$3:$AL$200,AN1,FALSE)</f>
        <v>0</v>
      </c>
      <c r="AO56" s="56">
        <f>VLOOKUP($H$56,'[64]협력업체 입고현황'!$D$3:$AL$200,AO1,FALSE)</f>
        <v>0</v>
      </c>
      <c r="AP56" s="25"/>
      <c r="AQ56" s="56">
        <f>$J$56*K56</f>
        <v>0</v>
      </c>
      <c r="AR56" s="56">
        <f t="shared" ref="AR56:BU56" si="55">$J$56*L56</f>
        <v>0</v>
      </c>
      <c r="AS56" s="56">
        <f t="shared" si="55"/>
        <v>785260</v>
      </c>
      <c r="AT56" s="56">
        <f t="shared" si="55"/>
        <v>0</v>
      </c>
      <c r="AU56" s="56">
        <f t="shared" si="55"/>
        <v>0</v>
      </c>
      <c r="AV56" s="56">
        <f t="shared" si="55"/>
        <v>0</v>
      </c>
      <c r="AW56" s="56">
        <f t="shared" si="55"/>
        <v>0</v>
      </c>
      <c r="AX56" s="56">
        <f t="shared" si="55"/>
        <v>2485000</v>
      </c>
      <c r="AY56" s="56">
        <f t="shared" si="55"/>
        <v>0</v>
      </c>
      <c r="AZ56" s="56">
        <f t="shared" si="55"/>
        <v>0</v>
      </c>
      <c r="BA56" s="56">
        <f t="shared" si="55"/>
        <v>0</v>
      </c>
      <c r="BB56" s="56">
        <f t="shared" si="55"/>
        <v>0</v>
      </c>
      <c r="BC56" s="56">
        <f t="shared" si="55"/>
        <v>0</v>
      </c>
      <c r="BD56" s="56">
        <f t="shared" si="55"/>
        <v>0</v>
      </c>
      <c r="BE56" s="56">
        <f t="shared" si="55"/>
        <v>0</v>
      </c>
      <c r="BF56" s="56">
        <f t="shared" si="55"/>
        <v>0</v>
      </c>
      <c r="BG56" s="56">
        <f t="shared" si="55"/>
        <v>0</v>
      </c>
      <c r="BH56" s="56">
        <f t="shared" si="55"/>
        <v>0</v>
      </c>
      <c r="BI56" s="56">
        <f t="shared" si="55"/>
        <v>0</v>
      </c>
      <c r="BJ56" s="56">
        <f t="shared" si="55"/>
        <v>0</v>
      </c>
      <c r="BK56" s="56">
        <f t="shared" si="55"/>
        <v>0</v>
      </c>
      <c r="BL56" s="56">
        <f t="shared" si="55"/>
        <v>0</v>
      </c>
      <c r="BM56" s="56">
        <f t="shared" si="55"/>
        <v>0</v>
      </c>
      <c r="BN56" s="56">
        <f t="shared" si="55"/>
        <v>0</v>
      </c>
      <c r="BO56" s="56">
        <f t="shared" si="55"/>
        <v>0</v>
      </c>
      <c r="BP56" s="56">
        <f t="shared" si="55"/>
        <v>0</v>
      </c>
      <c r="BQ56" s="56">
        <f t="shared" si="55"/>
        <v>0</v>
      </c>
      <c r="BR56" s="56">
        <f t="shared" si="55"/>
        <v>0</v>
      </c>
      <c r="BS56" s="56">
        <f t="shared" si="55"/>
        <v>0</v>
      </c>
      <c r="BT56" s="56">
        <f t="shared" si="55"/>
        <v>0</v>
      </c>
      <c r="BU56" s="56">
        <f t="shared" si="55"/>
        <v>0</v>
      </c>
      <c r="BV56" s="56">
        <f t="shared" si="2"/>
        <v>3270260</v>
      </c>
    </row>
    <row r="57" spans="1:74" s="27" customFormat="1" ht="50.1" customHeight="1">
      <c r="A57" s="33" t="s">
        <v>1298</v>
      </c>
      <c r="B57" s="33" t="s">
        <v>731</v>
      </c>
      <c r="C57" s="33"/>
      <c r="D57" s="43" t="s">
        <v>264</v>
      </c>
      <c r="E57" s="43">
        <f t="shared" si="3"/>
        <v>54</v>
      </c>
      <c r="F57" s="43" t="s">
        <v>264</v>
      </c>
      <c r="G57" s="44" t="s">
        <v>441</v>
      </c>
      <c r="H57" s="44" t="s">
        <v>322</v>
      </c>
      <c r="I57" s="52" t="s">
        <v>323</v>
      </c>
      <c r="J57" s="82">
        <f>VLOOKUP(H57,'[63]1월단가'!A:B,$J$1,0)</f>
        <v>62</v>
      </c>
      <c r="K57" s="56">
        <f>VLOOKUP($H$57,'[64]협력업체 입고현황'!$D$3:$AL$200,K1,FALSE)</f>
        <v>0</v>
      </c>
      <c r="L57" s="56">
        <f>VLOOKUP($H$57,'[64]협력업체 입고현황'!$D$3:$AL$200,L1,FALSE)</f>
        <v>0</v>
      </c>
      <c r="M57" s="56">
        <f>VLOOKUP($H$57,'[64]협력업체 입고현황'!$D$3:$AL$200,M1,FALSE)</f>
        <v>0</v>
      </c>
      <c r="N57" s="56">
        <f>VLOOKUP($H$57,'[64]협력업체 입고현황'!$D$3:$AL$200,N1,FALSE)</f>
        <v>0</v>
      </c>
      <c r="O57" s="56">
        <f>VLOOKUP($H$57,'[64]협력업체 입고현황'!$D$3:$AL$200,O1,FALSE)</f>
        <v>0</v>
      </c>
      <c r="P57" s="56">
        <f>VLOOKUP($H$57,'[64]협력업체 입고현황'!$D$3:$AL$200,P1,FALSE)</f>
        <v>0</v>
      </c>
      <c r="Q57" s="56">
        <f>VLOOKUP($H$57,'[64]협력업체 입고현황'!$D$3:$AL$200,Q1,FALSE)</f>
        <v>0</v>
      </c>
      <c r="R57" s="56">
        <f>VLOOKUP($H$57,'[64]협력업체 입고현황'!$D$3:$AL$200,R1,FALSE)</f>
        <v>0</v>
      </c>
      <c r="S57" s="56">
        <f>VLOOKUP($H$57,'[64]협력업체 입고현황'!$D$3:$AL$200,S1,FALSE)</f>
        <v>0</v>
      </c>
      <c r="T57" s="56">
        <f>VLOOKUP($H$57,'[64]협력업체 입고현황'!$D$3:$AL$200,T1,FALSE)</f>
        <v>0</v>
      </c>
      <c r="U57" s="56">
        <f>VLOOKUP($H$57,'[64]협력업체 입고현황'!$D$3:$AL$200,U1,FALSE)</f>
        <v>0</v>
      </c>
      <c r="V57" s="56">
        <f>VLOOKUP($H$57,'[64]협력업체 입고현황'!$D$3:$AL$200,V1,FALSE)</f>
        <v>0</v>
      </c>
      <c r="W57" s="56">
        <f>VLOOKUP($H$57,'[64]협력업체 입고현황'!$D$3:$AL$200,W1,FALSE)</f>
        <v>0</v>
      </c>
      <c r="X57" s="56">
        <f>VLOOKUP($H$57,'[64]협력업체 입고현황'!$D$3:$AL$200,X1,FALSE)</f>
        <v>0</v>
      </c>
      <c r="Y57" s="56">
        <f>VLOOKUP($H$57,'[64]협력업체 입고현황'!$D$3:$AL$200,Y1,FALSE)</f>
        <v>0</v>
      </c>
      <c r="Z57" s="56">
        <f>VLOOKUP($H$57,'[64]협력업체 입고현황'!$D$3:$AL$200,Z1,FALSE)</f>
        <v>0</v>
      </c>
      <c r="AA57" s="56">
        <f>VLOOKUP($H$57,'[64]협력업체 입고현황'!$D$3:$AL$200,AA1,FALSE)</f>
        <v>0</v>
      </c>
      <c r="AB57" s="56">
        <f>VLOOKUP($H$57,'[64]협력업체 입고현황'!$D$3:$AL$200,AB1,FALSE)</f>
        <v>0</v>
      </c>
      <c r="AC57" s="56">
        <f>VLOOKUP($H$57,'[64]협력업체 입고현황'!$D$3:$AL$200,AC1,FALSE)</f>
        <v>0</v>
      </c>
      <c r="AD57" s="56">
        <f>VLOOKUP($H$57,'[64]협력업체 입고현황'!$D$3:$AL$200,AD1,FALSE)</f>
        <v>0</v>
      </c>
      <c r="AE57" s="56">
        <f>VLOOKUP($H$57,'[64]협력업체 입고현황'!$D$3:$AL$200,AE1,FALSE)</f>
        <v>0</v>
      </c>
      <c r="AF57" s="56">
        <f>VLOOKUP($H$57,'[64]협력업체 입고현황'!$D$3:$AL$200,AF1,FALSE)</f>
        <v>0</v>
      </c>
      <c r="AG57" s="56">
        <f>VLOOKUP($H$57,'[64]협력업체 입고현황'!$D$3:$AL$200,AG1,FALSE)</f>
        <v>0</v>
      </c>
      <c r="AH57" s="56">
        <f>VLOOKUP($H$57,'[64]협력업체 입고현황'!$D$3:$AL$200,AH1,FALSE)</f>
        <v>0</v>
      </c>
      <c r="AI57" s="56">
        <f>VLOOKUP($H$57,'[64]협력업체 입고현황'!$D$3:$AL$200,AI1,FALSE)</f>
        <v>0</v>
      </c>
      <c r="AJ57" s="56">
        <f>VLOOKUP($H$57,'[64]협력업체 입고현황'!$D$3:$AL$200,AJ1,FALSE)</f>
        <v>0</v>
      </c>
      <c r="AK57" s="56">
        <f>VLOOKUP($H$57,'[64]협력업체 입고현황'!$D$3:$AL$200,AK1,FALSE)</f>
        <v>0</v>
      </c>
      <c r="AL57" s="56">
        <f>VLOOKUP($H$57,'[64]협력업체 입고현황'!$D$3:$AL$200,AL1,FALSE)</f>
        <v>0</v>
      </c>
      <c r="AM57" s="56">
        <f>VLOOKUP($H$57,'[64]협력업체 입고현황'!$D$3:$AL$200,AM1,FALSE)</f>
        <v>0</v>
      </c>
      <c r="AN57" s="56">
        <f>VLOOKUP($H$57,'[64]협력업체 입고현황'!$D$3:$AL$200,AN1,FALSE)</f>
        <v>0</v>
      </c>
      <c r="AO57" s="56">
        <f>VLOOKUP($H$57,'[64]협력업체 입고현황'!$D$3:$AL$200,AO1,FALSE)</f>
        <v>0</v>
      </c>
      <c r="AP57" s="25"/>
      <c r="AQ57" s="56">
        <f>$J$57*K57</f>
        <v>0</v>
      </c>
      <c r="AR57" s="56">
        <f t="shared" ref="AR57:BU57" si="56">$J$57*L57</f>
        <v>0</v>
      </c>
      <c r="AS57" s="56">
        <f t="shared" si="56"/>
        <v>0</v>
      </c>
      <c r="AT57" s="56">
        <f t="shared" si="56"/>
        <v>0</v>
      </c>
      <c r="AU57" s="56">
        <f t="shared" si="56"/>
        <v>0</v>
      </c>
      <c r="AV57" s="56">
        <f t="shared" si="56"/>
        <v>0</v>
      </c>
      <c r="AW57" s="56">
        <f t="shared" si="56"/>
        <v>0</v>
      </c>
      <c r="AX57" s="56">
        <f t="shared" si="56"/>
        <v>0</v>
      </c>
      <c r="AY57" s="56">
        <f t="shared" si="56"/>
        <v>0</v>
      </c>
      <c r="AZ57" s="56">
        <f t="shared" si="56"/>
        <v>0</v>
      </c>
      <c r="BA57" s="56">
        <f t="shared" si="56"/>
        <v>0</v>
      </c>
      <c r="BB57" s="56">
        <f t="shared" si="56"/>
        <v>0</v>
      </c>
      <c r="BC57" s="56">
        <f t="shared" si="56"/>
        <v>0</v>
      </c>
      <c r="BD57" s="56">
        <f t="shared" si="56"/>
        <v>0</v>
      </c>
      <c r="BE57" s="56">
        <f t="shared" si="56"/>
        <v>0</v>
      </c>
      <c r="BF57" s="56">
        <f t="shared" si="56"/>
        <v>0</v>
      </c>
      <c r="BG57" s="56">
        <f t="shared" si="56"/>
        <v>0</v>
      </c>
      <c r="BH57" s="56">
        <f t="shared" si="56"/>
        <v>0</v>
      </c>
      <c r="BI57" s="56">
        <f t="shared" si="56"/>
        <v>0</v>
      </c>
      <c r="BJ57" s="56">
        <f t="shared" si="56"/>
        <v>0</v>
      </c>
      <c r="BK57" s="56">
        <f t="shared" si="56"/>
        <v>0</v>
      </c>
      <c r="BL57" s="56">
        <f t="shared" si="56"/>
        <v>0</v>
      </c>
      <c r="BM57" s="56">
        <f t="shared" si="56"/>
        <v>0</v>
      </c>
      <c r="BN57" s="56">
        <f t="shared" si="56"/>
        <v>0</v>
      </c>
      <c r="BO57" s="56">
        <f t="shared" si="56"/>
        <v>0</v>
      </c>
      <c r="BP57" s="56">
        <f t="shared" si="56"/>
        <v>0</v>
      </c>
      <c r="BQ57" s="56">
        <f t="shared" si="56"/>
        <v>0</v>
      </c>
      <c r="BR57" s="56">
        <f t="shared" si="56"/>
        <v>0</v>
      </c>
      <c r="BS57" s="56">
        <f t="shared" si="56"/>
        <v>0</v>
      </c>
      <c r="BT57" s="56">
        <f t="shared" si="56"/>
        <v>0</v>
      </c>
      <c r="BU57" s="56">
        <f t="shared" si="56"/>
        <v>0</v>
      </c>
      <c r="BV57" s="56">
        <f t="shared" si="2"/>
        <v>0</v>
      </c>
    </row>
    <row r="58" spans="1:74" s="27" customFormat="1" ht="50.1" customHeight="1">
      <c r="A58" s="33" t="s">
        <v>1298</v>
      </c>
      <c r="B58" s="33" t="s">
        <v>731</v>
      </c>
      <c r="C58" s="33"/>
      <c r="D58" s="43" t="s">
        <v>264</v>
      </c>
      <c r="E58" s="43">
        <f t="shared" si="3"/>
        <v>55</v>
      </c>
      <c r="F58" s="43" t="s">
        <v>264</v>
      </c>
      <c r="G58" s="44" t="s">
        <v>441</v>
      </c>
      <c r="H58" s="44" t="s">
        <v>324</v>
      </c>
      <c r="I58" s="52" t="s">
        <v>325</v>
      </c>
      <c r="J58" s="82">
        <f>VLOOKUP(H58,'[63]1월단가'!A:B,$J$1,0)</f>
        <v>334</v>
      </c>
      <c r="K58" s="56">
        <f>VLOOKUP($H$58,'[64]협력업체 입고현황'!$D$3:$AL$200,K1,FALSE)</f>
        <v>0</v>
      </c>
      <c r="L58" s="56">
        <f>VLOOKUP($H$58,'[64]협력업체 입고현황'!$D$3:$AL$200,L1,FALSE)</f>
        <v>0</v>
      </c>
      <c r="M58" s="56">
        <f>VLOOKUP($H$58,'[64]협력업체 입고현황'!$D$3:$AL$200,M1,FALSE)</f>
        <v>3500</v>
      </c>
      <c r="N58" s="56">
        <f>VLOOKUP($H$58,'[64]협력업체 입고현황'!$D$3:$AL$200,N1,FALSE)</f>
        <v>0</v>
      </c>
      <c r="O58" s="56">
        <f>VLOOKUP($H$58,'[64]협력업체 입고현황'!$D$3:$AL$200,O1,FALSE)</f>
        <v>0</v>
      </c>
      <c r="P58" s="56">
        <f>VLOOKUP($H$58,'[64]협력업체 입고현황'!$D$3:$AL$200,P1,FALSE)</f>
        <v>0</v>
      </c>
      <c r="Q58" s="56">
        <f>VLOOKUP($H$58,'[64]협력업체 입고현황'!$D$3:$AL$200,Q1,FALSE)</f>
        <v>0</v>
      </c>
      <c r="R58" s="56">
        <f>VLOOKUP($H$58,'[64]협력업체 입고현황'!$D$3:$AL$200,R1,FALSE)</f>
        <v>0</v>
      </c>
      <c r="S58" s="56">
        <f>VLOOKUP($H$58,'[64]협력업체 입고현황'!$D$3:$AL$200,S1,FALSE)</f>
        <v>0</v>
      </c>
      <c r="T58" s="56">
        <f>VLOOKUP($H$58,'[64]협력업체 입고현황'!$D$3:$AL$200,T1,FALSE)</f>
        <v>0</v>
      </c>
      <c r="U58" s="56">
        <f>VLOOKUP($H$58,'[64]협력업체 입고현황'!$D$3:$AL$200,U1,FALSE)</f>
        <v>0</v>
      </c>
      <c r="V58" s="56">
        <f>VLOOKUP($H$58,'[64]협력업체 입고현황'!$D$3:$AL$200,V1,FALSE)</f>
        <v>0</v>
      </c>
      <c r="W58" s="56">
        <f>VLOOKUP($H$58,'[64]협력업체 입고현황'!$D$3:$AL$200,W1,FALSE)</f>
        <v>0</v>
      </c>
      <c r="X58" s="56">
        <f>VLOOKUP($H$58,'[64]협력업체 입고현황'!$D$3:$AL$200,X1,FALSE)</f>
        <v>0</v>
      </c>
      <c r="Y58" s="56">
        <f>VLOOKUP($H$58,'[64]협력업체 입고현황'!$D$3:$AL$200,Y1,FALSE)</f>
        <v>0</v>
      </c>
      <c r="Z58" s="56">
        <f>VLOOKUP($H$58,'[64]협력업체 입고현황'!$D$3:$AL$200,Z1,FALSE)</f>
        <v>5600</v>
      </c>
      <c r="AA58" s="56">
        <f>VLOOKUP($H$58,'[64]협력업체 입고현황'!$D$3:$AL$200,AA1,FALSE)</f>
        <v>0</v>
      </c>
      <c r="AB58" s="56">
        <f>VLOOKUP($H$58,'[64]협력업체 입고현황'!$D$3:$AL$200,AB1,FALSE)</f>
        <v>0</v>
      </c>
      <c r="AC58" s="56">
        <f>VLOOKUP($H$58,'[64]협력업체 입고현황'!$D$3:$AL$200,AC1,FALSE)</f>
        <v>0</v>
      </c>
      <c r="AD58" s="56">
        <f>VLOOKUP($H$58,'[64]협력업체 입고현황'!$D$3:$AL$200,AD1,FALSE)</f>
        <v>0</v>
      </c>
      <c r="AE58" s="56">
        <f>VLOOKUP($H$58,'[64]협력업체 입고현황'!$D$3:$AL$200,AE1,FALSE)</f>
        <v>0</v>
      </c>
      <c r="AF58" s="56">
        <f>VLOOKUP($H$58,'[64]협력업체 입고현황'!$D$3:$AL$200,AF1,FALSE)</f>
        <v>0</v>
      </c>
      <c r="AG58" s="56">
        <f>VLOOKUP($H$58,'[64]협력업체 입고현황'!$D$3:$AL$200,AG1,FALSE)</f>
        <v>0</v>
      </c>
      <c r="AH58" s="56">
        <f>VLOOKUP($H$58,'[64]협력업체 입고현황'!$D$3:$AL$200,AH1,FALSE)</f>
        <v>0</v>
      </c>
      <c r="AI58" s="56">
        <f>VLOOKUP($H$58,'[64]협력업체 입고현황'!$D$3:$AL$200,AI1,FALSE)</f>
        <v>0</v>
      </c>
      <c r="AJ58" s="56">
        <f>VLOOKUP($H$58,'[64]협력업체 입고현황'!$D$3:$AL$200,AJ1,FALSE)</f>
        <v>0</v>
      </c>
      <c r="AK58" s="56">
        <f>VLOOKUP($H$58,'[64]협력업체 입고현황'!$D$3:$AL$200,AK1,FALSE)</f>
        <v>0</v>
      </c>
      <c r="AL58" s="56">
        <f>VLOOKUP($H$58,'[64]협력업체 입고현황'!$D$3:$AL$200,AL1,FALSE)</f>
        <v>0</v>
      </c>
      <c r="AM58" s="56">
        <f>VLOOKUP($H$58,'[64]협력업체 입고현황'!$D$3:$AL$200,AM1,FALSE)</f>
        <v>0</v>
      </c>
      <c r="AN58" s="56">
        <f>VLOOKUP($H$58,'[64]협력업체 입고현황'!$D$3:$AL$200,AN1,FALSE)</f>
        <v>0</v>
      </c>
      <c r="AO58" s="56">
        <f>VLOOKUP($H$58,'[64]협력업체 입고현황'!$D$3:$AL$200,AO1,FALSE)</f>
        <v>0</v>
      </c>
      <c r="AP58" s="25"/>
      <c r="AQ58" s="56">
        <f>$J$58*K58</f>
        <v>0</v>
      </c>
      <c r="AR58" s="56">
        <f t="shared" ref="AR58:BU58" si="57">$J$58*L58</f>
        <v>0</v>
      </c>
      <c r="AS58" s="56">
        <f t="shared" si="57"/>
        <v>1169000</v>
      </c>
      <c r="AT58" s="56">
        <f t="shared" si="57"/>
        <v>0</v>
      </c>
      <c r="AU58" s="56">
        <f t="shared" si="57"/>
        <v>0</v>
      </c>
      <c r="AV58" s="56">
        <f t="shared" si="57"/>
        <v>0</v>
      </c>
      <c r="AW58" s="56">
        <f t="shared" si="57"/>
        <v>0</v>
      </c>
      <c r="AX58" s="56">
        <f t="shared" si="57"/>
        <v>0</v>
      </c>
      <c r="AY58" s="56">
        <f t="shared" si="57"/>
        <v>0</v>
      </c>
      <c r="AZ58" s="56">
        <f t="shared" si="57"/>
        <v>0</v>
      </c>
      <c r="BA58" s="56">
        <f t="shared" si="57"/>
        <v>0</v>
      </c>
      <c r="BB58" s="56">
        <f t="shared" si="57"/>
        <v>0</v>
      </c>
      <c r="BC58" s="56">
        <f t="shared" si="57"/>
        <v>0</v>
      </c>
      <c r="BD58" s="56">
        <f t="shared" si="57"/>
        <v>0</v>
      </c>
      <c r="BE58" s="56">
        <f t="shared" si="57"/>
        <v>0</v>
      </c>
      <c r="BF58" s="56">
        <f t="shared" si="57"/>
        <v>1870400</v>
      </c>
      <c r="BG58" s="56">
        <f t="shared" si="57"/>
        <v>0</v>
      </c>
      <c r="BH58" s="56">
        <f t="shared" si="57"/>
        <v>0</v>
      </c>
      <c r="BI58" s="56">
        <f t="shared" si="57"/>
        <v>0</v>
      </c>
      <c r="BJ58" s="56">
        <f t="shared" si="57"/>
        <v>0</v>
      </c>
      <c r="BK58" s="56">
        <f t="shared" si="57"/>
        <v>0</v>
      </c>
      <c r="BL58" s="56">
        <f t="shared" si="57"/>
        <v>0</v>
      </c>
      <c r="BM58" s="56">
        <f t="shared" si="57"/>
        <v>0</v>
      </c>
      <c r="BN58" s="56">
        <f t="shared" si="57"/>
        <v>0</v>
      </c>
      <c r="BO58" s="56">
        <f t="shared" si="57"/>
        <v>0</v>
      </c>
      <c r="BP58" s="56">
        <f t="shared" si="57"/>
        <v>0</v>
      </c>
      <c r="BQ58" s="56">
        <f t="shared" si="57"/>
        <v>0</v>
      </c>
      <c r="BR58" s="56">
        <f t="shared" si="57"/>
        <v>0</v>
      </c>
      <c r="BS58" s="56">
        <f t="shared" si="57"/>
        <v>0</v>
      </c>
      <c r="BT58" s="56">
        <f t="shared" si="57"/>
        <v>0</v>
      </c>
      <c r="BU58" s="56">
        <f t="shared" si="57"/>
        <v>0</v>
      </c>
      <c r="BV58" s="56">
        <f t="shared" si="2"/>
        <v>3039400</v>
      </c>
    </row>
    <row r="59" spans="1:74" s="27" customFormat="1" ht="50.1" customHeight="1">
      <c r="A59" s="33" t="s">
        <v>1298</v>
      </c>
      <c r="B59" s="33" t="s">
        <v>731</v>
      </c>
      <c r="C59" s="33"/>
      <c r="D59" s="43" t="s">
        <v>264</v>
      </c>
      <c r="E59" s="43">
        <f t="shared" si="3"/>
        <v>56</v>
      </c>
      <c r="F59" s="43" t="s">
        <v>264</v>
      </c>
      <c r="G59" s="44" t="s">
        <v>441</v>
      </c>
      <c r="H59" s="44" t="s">
        <v>326</v>
      </c>
      <c r="I59" s="52" t="s">
        <v>327</v>
      </c>
      <c r="J59" s="82">
        <f>VLOOKUP(H59,'[63]1월단가'!A:B,$J$1,0)</f>
        <v>334</v>
      </c>
      <c r="K59" s="56">
        <f>VLOOKUP($H$59,'[64]협력업체 입고현황'!$D$3:$AL$200,K1,FALSE)</f>
        <v>4200</v>
      </c>
      <c r="L59" s="56">
        <f>VLOOKUP($H$59,'[64]협력업체 입고현황'!$D$3:$AL$200,L1,FALSE)</f>
        <v>0</v>
      </c>
      <c r="M59" s="56">
        <f>VLOOKUP($H$59,'[64]협력업체 입고현황'!$D$3:$AL$200,M1,FALSE)</f>
        <v>0</v>
      </c>
      <c r="N59" s="56">
        <f>VLOOKUP($H$59,'[64]협력업체 입고현황'!$D$3:$AL$200,N1,FALSE)</f>
        <v>0</v>
      </c>
      <c r="O59" s="56">
        <f>VLOOKUP($H$59,'[64]협력업체 입고현황'!$D$3:$AL$200,O1,FALSE)</f>
        <v>0</v>
      </c>
      <c r="P59" s="56">
        <f>VLOOKUP($H$59,'[64]협력업체 입고현황'!$D$3:$AL$200,P1,FALSE)</f>
        <v>0</v>
      </c>
      <c r="Q59" s="56">
        <f>VLOOKUP($H$59,'[64]협력업체 입고현황'!$D$3:$AL$200,Q1,FALSE)</f>
        <v>0</v>
      </c>
      <c r="R59" s="56">
        <f>VLOOKUP($H$59,'[64]협력업체 입고현황'!$D$3:$AL$200,R1,FALSE)</f>
        <v>0</v>
      </c>
      <c r="S59" s="56">
        <f>VLOOKUP($H$59,'[64]협력업체 입고현황'!$D$3:$AL$200,S1,FALSE)</f>
        <v>0</v>
      </c>
      <c r="T59" s="56">
        <f>VLOOKUP($H$59,'[64]협력업체 입고현황'!$D$3:$AL$200,T1,FALSE)</f>
        <v>0</v>
      </c>
      <c r="U59" s="56">
        <f>VLOOKUP($H$59,'[64]협력업체 입고현황'!$D$3:$AL$200,U1,FALSE)</f>
        <v>0</v>
      </c>
      <c r="V59" s="56">
        <f>VLOOKUP($H$59,'[64]협력업체 입고현황'!$D$3:$AL$200,V1,FALSE)</f>
        <v>4200</v>
      </c>
      <c r="W59" s="56">
        <f>VLOOKUP($H$59,'[64]협력업체 입고현황'!$D$3:$AL$200,W1,FALSE)</f>
        <v>0</v>
      </c>
      <c r="X59" s="56">
        <f>VLOOKUP($H$59,'[64]협력업체 입고현황'!$D$3:$AL$200,X1,FALSE)</f>
        <v>0</v>
      </c>
      <c r="Y59" s="56">
        <f>VLOOKUP($H$59,'[64]협력업체 입고현황'!$D$3:$AL$200,Y1,FALSE)</f>
        <v>0</v>
      </c>
      <c r="Z59" s="56">
        <f>VLOOKUP($H$59,'[64]협력업체 입고현황'!$D$3:$AL$200,Z1,FALSE)</f>
        <v>0</v>
      </c>
      <c r="AA59" s="56">
        <f>VLOOKUP($H$59,'[64]협력업체 입고현황'!$D$3:$AL$200,AA1,FALSE)</f>
        <v>0</v>
      </c>
      <c r="AB59" s="56">
        <f>VLOOKUP($H$59,'[64]협력업체 입고현황'!$D$3:$AL$200,AB1,FALSE)</f>
        <v>0</v>
      </c>
      <c r="AC59" s="56">
        <f>VLOOKUP($H$59,'[64]협력업체 입고현황'!$D$3:$AL$200,AC1,FALSE)</f>
        <v>0</v>
      </c>
      <c r="AD59" s="56">
        <f>VLOOKUP($H$59,'[64]협력업체 입고현황'!$D$3:$AL$200,AD1,FALSE)</f>
        <v>0</v>
      </c>
      <c r="AE59" s="56">
        <f>VLOOKUP($H$59,'[64]협력업체 입고현황'!$D$3:$AL$200,AE1,FALSE)</f>
        <v>0</v>
      </c>
      <c r="AF59" s="56">
        <f>VLOOKUP($H$59,'[64]협력업체 입고현황'!$D$3:$AL$200,AF1,FALSE)</f>
        <v>0</v>
      </c>
      <c r="AG59" s="56">
        <f>VLOOKUP($H$59,'[64]협력업체 입고현황'!$D$3:$AL$200,AG1,FALSE)</f>
        <v>0</v>
      </c>
      <c r="AH59" s="56">
        <f>VLOOKUP($H$59,'[64]협력업체 입고현황'!$D$3:$AL$200,AH1,FALSE)</f>
        <v>0</v>
      </c>
      <c r="AI59" s="56">
        <f>VLOOKUP($H$59,'[64]협력업체 입고현황'!$D$3:$AL$200,AI1,FALSE)</f>
        <v>0</v>
      </c>
      <c r="AJ59" s="56">
        <f>VLOOKUP($H$59,'[64]협력업체 입고현황'!$D$3:$AL$200,AJ1,FALSE)</f>
        <v>0</v>
      </c>
      <c r="AK59" s="56">
        <f>VLOOKUP($H$59,'[64]협력업체 입고현황'!$D$3:$AL$200,AK1,FALSE)</f>
        <v>0</v>
      </c>
      <c r="AL59" s="56">
        <f>VLOOKUP($H$59,'[64]협력업체 입고현황'!$D$3:$AL$200,AL1,FALSE)</f>
        <v>0</v>
      </c>
      <c r="AM59" s="56">
        <f>VLOOKUP($H$59,'[64]협력업체 입고현황'!$D$3:$AL$200,AM1,FALSE)</f>
        <v>0</v>
      </c>
      <c r="AN59" s="56">
        <f>VLOOKUP($H$59,'[64]협력업체 입고현황'!$D$3:$AL$200,AN1,FALSE)</f>
        <v>0</v>
      </c>
      <c r="AO59" s="56">
        <f>VLOOKUP($H$59,'[64]협력업체 입고현황'!$D$3:$AL$200,AO1,FALSE)</f>
        <v>0</v>
      </c>
      <c r="AP59" s="25"/>
      <c r="AQ59" s="56">
        <f>$J$59*K59</f>
        <v>1402800</v>
      </c>
      <c r="AR59" s="56">
        <f t="shared" ref="AR59:BU59" si="58">$J$59*L59</f>
        <v>0</v>
      </c>
      <c r="AS59" s="56">
        <f t="shared" si="58"/>
        <v>0</v>
      </c>
      <c r="AT59" s="56">
        <f t="shared" si="58"/>
        <v>0</v>
      </c>
      <c r="AU59" s="56">
        <f t="shared" si="58"/>
        <v>0</v>
      </c>
      <c r="AV59" s="56">
        <f t="shared" si="58"/>
        <v>0</v>
      </c>
      <c r="AW59" s="56">
        <f t="shared" si="58"/>
        <v>0</v>
      </c>
      <c r="AX59" s="56">
        <f t="shared" si="58"/>
        <v>0</v>
      </c>
      <c r="AY59" s="56">
        <f t="shared" si="58"/>
        <v>0</v>
      </c>
      <c r="AZ59" s="56">
        <f t="shared" si="58"/>
        <v>0</v>
      </c>
      <c r="BA59" s="56">
        <f t="shared" si="58"/>
        <v>0</v>
      </c>
      <c r="BB59" s="56">
        <f t="shared" si="58"/>
        <v>1402800</v>
      </c>
      <c r="BC59" s="56">
        <f t="shared" si="58"/>
        <v>0</v>
      </c>
      <c r="BD59" s="56">
        <f t="shared" si="58"/>
        <v>0</v>
      </c>
      <c r="BE59" s="56">
        <f t="shared" si="58"/>
        <v>0</v>
      </c>
      <c r="BF59" s="56">
        <f t="shared" si="58"/>
        <v>0</v>
      </c>
      <c r="BG59" s="56">
        <f t="shared" si="58"/>
        <v>0</v>
      </c>
      <c r="BH59" s="56">
        <f t="shared" si="58"/>
        <v>0</v>
      </c>
      <c r="BI59" s="56">
        <f t="shared" si="58"/>
        <v>0</v>
      </c>
      <c r="BJ59" s="56">
        <f t="shared" si="58"/>
        <v>0</v>
      </c>
      <c r="BK59" s="56">
        <f t="shared" si="58"/>
        <v>0</v>
      </c>
      <c r="BL59" s="56">
        <f t="shared" si="58"/>
        <v>0</v>
      </c>
      <c r="BM59" s="56">
        <f t="shared" si="58"/>
        <v>0</v>
      </c>
      <c r="BN59" s="56">
        <f t="shared" si="58"/>
        <v>0</v>
      </c>
      <c r="BO59" s="56">
        <f t="shared" si="58"/>
        <v>0</v>
      </c>
      <c r="BP59" s="56">
        <f t="shared" si="58"/>
        <v>0</v>
      </c>
      <c r="BQ59" s="56">
        <f t="shared" si="58"/>
        <v>0</v>
      </c>
      <c r="BR59" s="56">
        <f t="shared" si="58"/>
        <v>0</v>
      </c>
      <c r="BS59" s="56">
        <f t="shared" si="58"/>
        <v>0</v>
      </c>
      <c r="BT59" s="56">
        <f t="shared" si="58"/>
        <v>0</v>
      </c>
      <c r="BU59" s="56">
        <f t="shared" si="58"/>
        <v>0</v>
      </c>
      <c r="BV59" s="56">
        <f t="shared" si="2"/>
        <v>2805600</v>
      </c>
    </row>
    <row r="60" spans="1:74" s="27" customFormat="1" ht="50.1" customHeight="1">
      <c r="A60" s="33" t="s">
        <v>1292</v>
      </c>
      <c r="B60" s="33" t="s">
        <v>732</v>
      </c>
      <c r="C60" s="33"/>
      <c r="D60" s="43" t="s">
        <v>329</v>
      </c>
      <c r="E60" s="43">
        <f t="shared" si="3"/>
        <v>57</v>
      </c>
      <c r="F60" s="43" t="s">
        <v>329</v>
      </c>
      <c r="G60" s="44" t="s">
        <v>439</v>
      </c>
      <c r="H60" s="44" t="s">
        <v>302</v>
      </c>
      <c r="I60" s="52" t="s">
        <v>303</v>
      </c>
      <c r="J60" s="82">
        <f>VLOOKUP(H60,'[63]1월단가'!A:B,$J$1,0)</f>
        <v>159</v>
      </c>
      <c r="K60" s="56">
        <f>VLOOKUP($H$60,'[64]협력업체 입고현황'!$D$3:$AL$200,K1,FALSE)</f>
        <v>0</v>
      </c>
      <c r="L60" s="56">
        <f>VLOOKUP($H$60,'[64]협력업체 입고현황'!$D$3:$AL$200,L1,FALSE)</f>
        <v>0</v>
      </c>
      <c r="M60" s="56">
        <f>VLOOKUP($H$60,'[64]협력업체 입고현황'!$D$3:$AL$200,M1,FALSE)</f>
        <v>0</v>
      </c>
      <c r="N60" s="56">
        <f>VLOOKUP($H$60,'[64]협력업체 입고현황'!$D$3:$AL$200,N1,FALSE)</f>
        <v>0</v>
      </c>
      <c r="O60" s="56">
        <f>VLOOKUP($H$60,'[64]협력업체 입고현황'!$D$3:$AL$200,O1,FALSE)</f>
        <v>0</v>
      </c>
      <c r="P60" s="56">
        <f>VLOOKUP($H$60,'[64]협력업체 입고현황'!$D$3:$AL$200,P1,FALSE)</f>
        <v>0</v>
      </c>
      <c r="Q60" s="56">
        <f>VLOOKUP($H$60,'[64]협력업체 입고현황'!$D$3:$AL$200,Q1,FALSE)</f>
        <v>0</v>
      </c>
      <c r="R60" s="56">
        <f>VLOOKUP($H$60,'[64]협력업체 입고현황'!$D$3:$AL$200,R1,FALSE)</f>
        <v>0</v>
      </c>
      <c r="S60" s="56">
        <f>VLOOKUP($H$60,'[64]협력업체 입고현황'!$D$3:$AL$200,S1,FALSE)</f>
        <v>0</v>
      </c>
      <c r="T60" s="56">
        <f>VLOOKUP($H$60,'[64]협력업체 입고현황'!$D$3:$AL$200,T1,FALSE)</f>
        <v>0</v>
      </c>
      <c r="U60" s="56">
        <f>VLOOKUP($H$60,'[64]협력업체 입고현황'!$D$3:$AL$200,U1,FALSE)</f>
        <v>0</v>
      </c>
      <c r="V60" s="56">
        <f>VLOOKUP($H$60,'[64]협력업체 입고현황'!$D$3:$AL$200,V1,FALSE)</f>
        <v>0</v>
      </c>
      <c r="W60" s="56">
        <f>VLOOKUP($H$60,'[64]협력업체 입고현황'!$D$3:$AL$200,W1,FALSE)</f>
        <v>0</v>
      </c>
      <c r="X60" s="56">
        <f>VLOOKUP($H$60,'[64]협력업체 입고현황'!$D$3:$AL$200,X1,FALSE)</f>
        <v>0</v>
      </c>
      <c r="Y60" s="56">
        <f>VLOOKUP($H$60,'[64]협력업체 입고현황'!$D$3:$AL$200,Y1,FALSE)</f>
        <v>0</v>
      </c>
      <c r="Z60" s="56">
        <f>VLOOKUP($H$60,'[64]협력업체 입고현황'!$D$3:$AL$200,Z1,FALSE)</f>
        <v>0</v>
      </c>
      <c r="AA60" s="56">
        <f>VLOOKUP($H$60,'[64]협력업체 입고현황'!$D$3:$AL$200,AA1,FALSE)</f>
        <v>0</v>
      </c>
      <c r="AB60" s="56">
        <f>VLOOKUP($H$60,'[64]협력업체 입고현황'!$D$3:$AL$200,AB1,FALSE)</f>
        <v>0</v>
      </c>
      <c r="AC60" s="56">
        <f>VLOOKUP($H$60,'[64]협력업체 입고현황'!$D$3:$AL$200,AC1,FALSE)</f>
        <v>0</v>
      </c>
      <c r="AD60" s="56">
        <f>VLOOKUP($H$60,'[64]협력업체 입고현황'!$D$3:$AL$200,AD1,FALSE)</f>
        <v>0</v>
      </c>
      <c r="AE60" s="56">
        <f>VLOOKUP($H$60,'[64]협력업체 입고현황'!$D$3:$AL$200,AE1,FALSE)</f>
        <v>0</v>
      </c>
      <c r="AF60" s="56">
        <f>VLOOKUP($H$60,'[64]협력업체 입고현황'!$D$3:$AL$200,AF1,FALSE)</f>
        <v>0</v>
      </c>
      <c r="AG60" s="56">
        <f>VLOOKUP($H$60,'[64]협력업체 입고현황'!$D$3:$AL$200,AG1,FALSE)</f>
        <v>0</v>
      </c>
      <c r="AH60" s="56">
        <f>VLOOKUP($H$60,'[64]협력업체 입고현황'!$D$3:$AL$200,AH1,FALSE)</f>
        <v>0</v>
      </c>
      <c r="AI60" s="56">
        <f>VLOOKUP($H$60,'[64]협력업체 입고현황'!$D$3:$AL$200,AI1,FALSE)</f>
        <v>0</v>
      </c>
      <c r="AJ60" s="56">
        <f>VLOOKUP($H$60,'[64]협력업체 입고현황'!$D$3:$AL$200,AJ1,FALSE)</f>
        <v>0</v>
      </c>
      <c r="AK60" s="56">
        <f>VLOOKUP($H$60,'[64]협력업체 입고현황'!$D$3:$AL$200,AK1,FALSE)</f>
        <v>0</v>
      </c>
      <c r="AL60" s="56">
        <f>VLOOKUP($H$60,'[64]협력업체 입고현황'!$D$3:$AL$200,AL1,FALSE)</f>
        <v>0</v>
      </c>
      <c r="AM60" s="56">
        <f>VLOOKUP($H$60,'[64]협력업체 입고현황'!$D$3:$AL$200,AM1,FALSE)</f>
        <v>0</v>
      </c>
      <c r="AN60" s="56">
        <f>VLOOKUP($H$60,'[64]협력업체 입고현황'!$D$3:$AL$200,AN1,FALSE)</f>
        <v>0</v>
      </c>
      <c r="AO60" s="56">
        <f>VLOOKUP($H$60,'[64]협력업체 입고현황'!$D$3:$AL$200,AO1,FALSE)</f>
        <v>0</v>
      </c>
      <c r="AP60" s="25"/>
      <c r="AQ60" s="56">
        <f>$J$60*K60</f>
        <v>0</v>
      </c>
      <c r="AR60" s="56">
        <f t="shared" ref="AR60:BU60" si="59">$J$60*L60</f>
        <v>0</v>
      </c>
      <c r="AS60" s="56">
        <f t="shared" si="59"/>
        <v>0</v>
      </c>
      <c r="AT60" s="56">
        <f t="shared" si="59"/>
        <v>0</v>
      </c>
      <c r="AU60" s="56">
        <f t="shared" si="59"/>
        <v>0</v>
      </c>
      <c r="AV60" s="56">
        <f t="shared" si="59"/>
        <v>0</v>
      </c>
      <c r="AW60" s="56">
        <f t="shared" si="59"/>
        <v>0</v>
      </c>
      <c r="AX60" s="56">
        <f t="shared" si="59"/>
        <v>0</v>
      </c>
      <c r="AY60" s="56">
        <f t="shared" si="59"/>
        <v>0</v>
      </c>
      <c r="AZ60" s="56">
        <f t="shared" si="59"/>
        <v>0</v>
      </c>
      <c r="BA60" s="56">
        <f t="shared" si="59"/>
        <v>0</v>
      </c>
      <c r="BB60" s="56">
        <f t="shared" si="59"/>
        <v>0</v>
      </c>
      <c r="BC60" s="56">
        <f t="shared" si="59"/>
        <v>0</v>
      </c>
      <c r="BD60" s="56">
        <f t="shared" si="59"/>
        <v>0</v>
      </c>
      <c r="BE60" s="56">
        <f t="shared" si="59"/>
        <v>0</v>
      </c>
      <c r="BF60" s="56">
        <f t="shared" si="59"/>
        <v>0</v>
      </c>
      <c r="BG60" s="56">
        <f t="shared" si="59"/>
        <v>0</v>
      </c>
      <c r="BH60" s="56">
        <f t="shared" si="59"/>
        <v>0</v>
      </c>
      <c r="BI60" s="56">
        <f t="shared" si="59"/>
        <v>0</v>
      </c>
      <c r="BJ60" s="56">
        <f t="shared" si="59"/>
        <v>0</v>
      </c>
      <c r="BK60" s="56">
        <f t="shared" si="59"/>
        <v>0</v>
      </c>
      <c r="BL60" s="56">
        <f t="shared" si="59"/>
        <v>0</v>
      </c>
      <c r="BM60" s="56">
        <f t="shared" si="59"/>
        <v>0</v>
      </c>
      <c r="BN60" s="56">
        <f t="shared" si="59"/>
        <v>0</v>
      </c>
      <c r="BO60" s="56">
        <f t="shared" si="59"/>
        <v>0</v>
      </c>
      <c r="BP60" s="56">
        <f t="shared" si="59"/>
        <v>0</v>
      </c>
      <c r="BQ60" s="56">
        <f t="shared" si="59"/>
        <v>0</v>
      </c>
      <c r="BR60" s="56">
        <f t="shared" si="59"/>
        <v>0</v>
      </c>
      <c r="BS60" s="56">
        <f t="shared" si="59"/>
        <v>0</v>
      </c>
      <c r="BT60" s="56">
        <f t="shared" si="59"/>
        <v>0</v>
      </c>
      <c r="BU60" s="56">
        <f t="shared" si="59"/>
        <v>0</v>
      </c>
      <c r="BV60" s="56">
        <f t="shared" si="2"/>
        <v>0</v>
      </c>
    </row>
    <row r="61" spans="1:74" s="27" customFormat="1" ht="50.1" customHeight="1">
      <c r="A61" s="33" t="s">
        <v>1292</v>
      </c>
      <c r="B61" s="33" t="s">
        <v>732</v>
      </c>
      <c r="C61" s="33"/>
      <c r="D61" s="43" t="s">
        <v>329</v>
      </c>
      <c r="E61" s="43">
        <f t="shared" ref="E61:E113" si="60">E60+1</f>
        <v>58</v>
      </c>
      <c r="F61" s="43" t="s">
        <v>329</v>
      </c>
      <c r="G61" s="44" t="s">
        <v>439</v>
      </c>
      <c r="H61" s="44" t="s">
        <v>304</v>
      </c>
      <c r="I61" s="52" t="s">
        <v>305</v>
      </c>
      <c r="J61" s="82">
        <f>VLOOKUP(H61,'[63]1월단가'!A:B,$J$1,0)</f>
        <v>466</v>
      </c>
      <c r="K61" s="56">
        <f>VLOOKUP($H$61,'[64]협력업체 입고현황'!$D$3:$AL$200,K1,FALSE)</f>
        <v>0</v>
      </c>
      <c r="L61" s="56">
        <f>VLOOKUP($H$61,'[64]협력업체 입고현황'!$D$3:$AL$200,L1,FALSE)</f>
        <v>0</v>
      </c>
      <c r="M61" s="56">
        <f>VLOOKUP($H$61,'[64]협력업체 입고현황'!$D$3:$AL$200,M1,FALSE)</f>
        <v>0</v>
      </c>
      <c r="N61" s="56">
        <f>VLOOKUP($H$61,'[64]협력업체 입고현황'!$D$3:$AL$200,N1,FALSE)</f>
        <v>0</v>
      </c>
      <c r="O61" s="56">
        <f>VLOOKUP($H$61,'[64]협력업체 입고현황'!$D$3:$AL$200,O1,FALSE)</f>
        <v>0</v>
      </c>
      <c r="P61" s="56">
        <f>VLOOKUP($H$61,'[64]협력업체 입고현황'!$D$3:$AL$200,P1,FALSE)</f>
        <v>0</v>
      </c>
      <c r="Q61" s="56">
        <f>VLOOKUP($H$61,'[64]협력업체 입고현황'!$D$3:$AL$200,Q1,FALSE)</f>
        <v>0</v>
      </c>
      <c r="R61" s="56">
        <f>VLOOKUP($H$61,'[64]협력업체 입고현황'!$D$3:$AL$200,R1,FALSE)</f>
        <v>0</v>
      </c>
      <c r="S61" s="56">
        <f>VLOOKUP($H$61,'[64]협력업체 입고현황'!$D$3:$AL$200,S1,FALSE)</f>
        <v>0</v>
      </c>
      <c r="T61" s="56">
        <f>VLOOKUP($H$61,'[64]협력업체 입고현황'!$D$3:$AL$200,T1,FALSE)</f>
        <v>0</v>
      </c>
      <c r="U61" s="56">
        <f>VLOOKUP($H$61,'[64]협력업체 입고현황'!$D$3:$AL$200,U1,FALSE)</f>
        <v>0</v>
      </c>
      <c r="V61" s="56">
        <f>VLOOKUP($H$61,'[64]협력업체 입고현황'!$D$3:$AL$200,V1,FALSE)</f>
        <v>0</v>
      </c>
      <c r="W61" s="56">
        <f>VLOOKUP($H$61,'[64]협력업체 입고현황'!$D$3:$AL$200,W1,FALSE)</f>
        <v>0</v>
      </c>
      <c r="X61" s="56">
        <f>VLOOKUP($H$61,'[64]협력업체 입고현황'!$D$3:$AL$200,X1,FALSE)</f>
        <v>0</v>
      </c>
      <c r="Y61" s="56">
        <f>VLOOKUP($H$61,'[64]협력업체 입고현황'!$D$3:$AL$200,Y1,FALSE)</f>
        <v>0</v>
      </c>
      <c r="Z61" s="56">
        <f>VLOOKUP($H$61,'[64]협력업체 입고현황'!$D$3:$AL$200,Z1,FALSE)</f>
        <v>0</v>
      </c>
      <c r="AA61" s="56">
        <f>VLOOKUP($H$61,'[64]협력업체 입고현황'!$D$3:$AL$200,AA1,FALSE)</f>
        <v>0</v>
      </c>
      <c r="AB61" s="56">
        <f>VLOOKUP($H$61,'[64]협력업체 입고현황'!$D$3:$AL$200,AB1,FALSE)</f>
        <v>0</v>
      </c>
      <c r="AC61" s="56">
        <f>VLOOKUP($H$61,'[64]협력업체 입고현황'!$D$3:$AL$200,AC1,FALSE)</f>
        <v>0</v>
      </c>
      <c r="AD61" s="56">
        <f>VLOOKUP($H$61,'[64]협력업체 입고현황'!$D$3:$AL$200,AD1,FALSE)</f>
        <v>0</v>
      </c>
      <c r="AE61" s="56">
        <f>VLOOKUP($H$61,'[64]협력업체 입고현황'!$D$3:$AL$200,AE1,FALSE)</f>
        <v>0</v>
      </c>
      <c r="AF61" s="56">
        <f>VLOOKUP($H$61,'[64]협력업체 입고현황'!$D$3:$AL$200,AF1,FALSE)</f>
        <v>0</v>
      </c>
      <c r="AG61" s="56">
        <f>VLOOKUP($H$61,'[64]협력업체 입고현황'!$D$3:$AL$200,AG1,FALSE)</f>
        <v>0</v>
      </c>
      <c r="AH61" s="56">
        <f>VLOOKUP($H$61,'[64]협력업체 입고현황'!$D$3:$AL$200,AH1,FALSE)</f>
        <v>0</v>
      </c>
      <c r="AI61" s="56">
        <f>VLOOKUP($H$61,'[64]협력업체 입고현황'!$D$3:$AL$200,AI1,FALSE)</f>
        <v>0</v>
      </c>
      <c r="AJ61" s="56">
        <f>VLOOKUP($H$61,'[64]협력업체 입고현황'!$D$3:$AL$200,AJ1,FALSE)</f>
        <v>0</v>
      </c>
      <c r="AK61" s="56">
        <f>VLOOKUP($H$61,'[64]협력업체 입고현황'!$D$3:$AL$200,AK1,FALSE)</f>
        <v>0</v>
      </c>
      <c r="AL61" s="56">
        <f>VLOOKUP($H$61,'[64]협력업체 입고현황'!$D$3:$AL$200,AL1,FALSE)</f>
        <v>0</v>
      </c>
      <c r="AM61" s="56">
        <f>VLOOKUP($H$61,'[64]협력업체 입고현황'!$D$3:$AL$200,AM1,FALSE)</f>
        <v>0</v>
      </c>
      <c r="AN61" s="56">
        <f>VLOOKUP($H$61,'[64]협력업체 입고현황'!$D$3:$AL$200,AN1,FALSE)</f>
        <v>0</v>
      </c>
      <c r="AO61" s="56">
        <f>VLOOKUP($H$61,'[64]협력업체 입고현황'!$D$3:$AL$200,AO1,FALSE)</f>
        <v>0</v>
      </c>
      <c r="AP61" s="25"/>
      <c r="AQ61" s="56">
        <f>$J$61*K61</f>
        <v>0</v>
      </c>
      <c r="AR61" s="56">
        <f t="shared" ref="AR61:BU61" si="61">$J$61*L61</f>
        <v>0</v>
      </c>
      <c r="AS61" s="56">
        <f t="shared" si="61"/>
        <v>0</v>
      </c>
      <c r="AT61" s="56">
        <f t="shared" si="61"/>
        <v>0</v>
      </c>
      <c r="AU61" s="56">
        <f t="shared" si="61"/>
        <v>0</v>
      </c>
      <c r="AV61" s="56">
        <f t="shared" si="61"/>
        <v>0</v>
      </c>
      <c r="AW61" s="56">
        <f t="shared" si="61"/>
        <v>0</v>
      </c>
      <c r="AX61" s="56">
        <f t="shared" si="61"/>
        <v>0</v>
      </c>
      <c r="AY61" s="56">
        <f t="shared" si="61"/>
        <v>0</v>
      </c>
      <c r="AZ61" s="56">
        <f t="shared" si="61"/>
        <v>0</v>
      </c>
      <c r="BA61" s="56">
        <f t="shared" si="61"/>
        <v>0</v>
      </c>
      <c r="BB61" s="56">
        <f t="shared" si="61"/>
        <v>0</v>
      </c>
      <c r="BC61" s="56">
        <f t="shared" si="61"/>
        <v>0</v>
      </c>
      <c r="BD61" s="56">
        <f t="shared" si="61"/>
        <v>0</v>
      </c>
      <c r="BE61" s="56">
        <f t="shared" si="61"/>
        <v>0</v>
      </c>
      <c r="BF61" s="56">
        <f t="shared" si="61"/>
        <v>0</v>
      </c>
      <c r="BG61" s="56">
        <f t="shared" si="61"/>
        <v>0</v>
      </c>
      <c r="BH61" s="56">
        <f t="shared" si="61"/>
        <v>0</v>
      </c>
      <c r="BI61" s="56">
        <f t="shared" si="61"/>
        <v>0</v>
      </c>
      <c r="BJ61" s="56">
        <f t="shared" si="61"/>
        <v>0</v>
      </c>
      <c r="BK61" s="56">
        <f t="shared" si="61"/>
        <v>0</v>
      </c>
      <c r="BL61" s="56">
        <f t="shared" si="61"/>
        <v>0</v>
      </c>
      <c r="BM61" s="56">
        <f t="shared" si="61"/>
        <v>0</v>
      </c>
      <c r="BN61" s="56">
        <f t="shared" si="61"/>
        <v>0</v>
      </c>
      <c r="BO61" s="56">
        <f t="shared" si="61"/>
        <v>0</v>
      </c>
      <c r="BP61" s="56">
        <f t="shared" si="61"/>
        <v>0</v>
      </c>
      <c r="BQ61" s="56">
        <f t="shared" si="61"/>
        <v>0</v>
      </c>
      <c r="BR61" s="56">
        <f t="shared" si="61"/>
        <v>0</v>
      </c>
      <c r="BS61" s="56">
        <f t="shared" si="61"/>
        <v>0</v>
      </c>
      <c r="BT61" s="56">
        <f t="shared" si="61"/>
        <v>0</v>
      </c>
      <c r="BU61" s="56">
        <f t="shared" si="61"/>
        <v>0</v>
      </c>
      <c r="BV61" s="56">
        <f t="shared" si="2"/>
        <v>0</v>
      </c>
    </row>
    <row r="62" spans="1:74" s="27" customFormat="1" ht="50.1" customHeight="1">
      <c r="A62" s="33" t="s">
        <v>1292</v>
      </c>
      <c r="B62" s="33" t="s">
        <v>732</v>
      </c>
      <c r="C62" s="33"/>
      <c r="D62" s="43" t="s">
        <v>329</v>
      </c>
      <c r="E62" s="43">
        <f t="shared" si="60"/>
        <v>59</v>
      </c>
      <c r="F62" s="43" t="s">
        <v>329</v>
      </c>
      <c r="G62" s="44" t="s">
        <v>439</v>
      </c>
      <c r="H62" s="44" t="s">
        <v>306</v>
      </c>
      <c r="I62" s="52" t="s">
        <v>307</v>
      </c>
      <c r="J62" s="82">
        <f>VLOOKUP(H62,'[63]1월단가'!A:B,$J$1,0)</f>
        <v>465</v>
      </c>
      <c r="K62" s="56">
        <f>VLOOKUP($H$62,'[64]협력업체 입고현황'!$D$3:$AL$200,K1,FALSE)</f>
        <v>0</v>
      </c>
      <c r="L62" s="56">
        <f>VLOOKUP($H$62,'[64]협력업체 입고현황'!$D$3:$AL$200,L1,FALSE)</f>
        <v>0</v>
      </c>
      <c r="M62" s="56">
        <f>VLOOKUP($H$62,'[64]협력업체 입고현황'!$D$3:$AL$200,M1,FALSE)</f>
        <v>0</v>
      </c>
      <c r="N62" s="56">
        <f>VLOOKUP($H$62,'[64]협력업체 입고현황'!$D$3:$AL$200,N1,FALSE)</f>
        <v>0</v>
      </c>
      <c r="O62" s="56">
        <f>VLOOKUP($H$62,'[64]협력업체 입고현황'!$D$3:$AL$200,O1,FALSE)</f>
        <v>0</v>
      </c>
      <c r="P62" s="56">
        <f>VLOOKUP($H$62,'[64]협력업체 입고현황'!$D$3:$AL$200,P1,FALSE)</f>
        <v>0</v>
      </c>
      <c r="Q62" s="56">
        <f>VLOOKUP($H$62,'[64]협력업체 입고현황'!$D$3:$AL$200,Q1,FALSE)</f>
        <v>0</v>
      </c>
      <c r="R62" s="56">
        <f>VLOOKUP($H$62,'[64]협력업체 입고현황'!$D$3:$AL$200,R1,FALSE)</f>
        <v>0</v>
      </c>
      <c r="S62" s="56">
        <f>VLOOKUP($H$62,'[64]협력업체 입고현황'!$D$3:$AL$200,S1,FALSE)</f>
        <v>0</v>
      </c>
      <c r="T62" s="56">
        <f>VLOOKUP($H$62,'[64]협력업체 입고현황'!$D$3:$AL$200,T1,FALSE)</f>
        <v>0</v>
      </c>
      <c r="U62" s="56">
        <f>VLOOKUP($H$62,'[64]협력업체 입고현황'!$D$3:$AL$200,U1,FALSE)</f>
        <v>0</v>
      </c>
      <c r="V62" s="56">
        <f>VLOOKUP($H$62,'[64]협력업체 입고현황'!$D$3:$AL$200,V1,FALSE)</f>
        <v>0</v>
      </c>
      <c r="W62" s="56">
        <f>VLOOKUP($H$62,'[64]협력업체 입고현황'!$D$3:$AL$200,W1,FALSE)</f>
        <v>0</v>
      </c>
      <c r="X62" s="56">
        <f>VLOOKUP($H$62,'[64]협력업체 입고현황'!$D$3:$AL$200,X1,FALSE)</f>
        <v>0</v>
      </c>
      <c r="Y62" s="56">
        <f>VLOOKUP($H$62,'[64]협력업체 입고현황'!$D$3:$AL$200,Y1,FALSE)</f>
        <v>0</v>
      </c>
      <c r="Z62" s="56">
        <f>VLOOKUP($H$62,'[64]협력업체 입고현황'!$D$3:$AL$200,Z1,FALSE)</f>
        <v>0</v>
      </c>
      <c r="AA62" s="56">
        <f>VLOOKUP($H$62,'[64]협력업체 입고현황'!$D$3:$AL$200,AA1,FALSE)</f>
        <v>0</v>
      </c>
      <c r="AB62" s="56">
        <f>VLOOKUP($H$62,'[64]협력업체 입고현황'!$D$3:$AL$200,AB1,FALSE)</f>
        <v>0</v>
      </c>
      <c r="AC62" s="56">
        <f>VLOOKUP($H$62,'[64]협력업체 입고현황'!$D$3:$AL$200,AC1,FALSE)</f>
        <v>0</v>
      </c>
      <c r="AD62" s="56">
        <f>VLOOKUP($H$62,'[64]협력업체 입고현황'!$D$3:$AL$200,AD1,FALSE)</f>
        <v>0</v>
      </c>
      <c r="AE62" s="56">
        <f>VLOOKUP($H$62,'[64]협력업체 입고현황'!$D$3:$AL$200,AE1,FALSE)</f>
        <v>0</v>
      </c>
      <c r="AF62" s="56">
        <f>VLOOKUP($H$62,'[64]협력업체 입고현황'!$D$3:$AL$200,AF1,FALSE)</f>
        <v>0</v>
      </c>
      <c r="AG62" s="56">
        <f>VLOOKUP($H$62,'[64]협력업체 입고현황'!$D$3:$AL$200,AG1,FALSE)</f>
        <v>0</v>
      </c>
      <c r="AH62" s="56">
        <f>VLOOKUP($H$62,'[64]협력업체 입고현황'!$D$3:$AL$200,AH1,FALSE)</f>
        <v>0</v>
      </c>
      <c r="AI62" s="56">
        <f>VLOOKUP($H$62,'[64]협력업체 입고현황'!$D$3:$AL$200,AI1,FALSE)</f>
        <v>0</v>
      </c>
      <c r="AJ62" s="56">
        <f>VLOOKUP($H$62,'[64]협력업체 입고현황'!$D$3:$AL$200,AJ1,FALSE)</f>
        <v>0</v>
      </c>
      <c r="AK62" s="56">
        <f>VLOOKUP($H$62,'[64]협력업체 입고현황'!$D$3:$AL$200,AK1,FALSE)</f>
        <v>0</v>
      </c>
      <c r="AL62" s="56">
        <f>VLOOKUP($H$62,'[64]협력업체 입고현황'!$D$3:$AL$200,AL1,FALSE)</f>
        <v>0</v>
      </c>
      <c r="AM62" s="56">
        <f>VLOOKUP($H$62,'[64]협력업체 입고현황'!$D$3:$AL$200,AM1,FALSE)</f>
        <v>0</v>
      </c>
      <c r="AN62" s="56">
        <f>VLOOKUP($H$62,'[64]협력업체 입고현황'!$D$3:$AL$200,AN1,FALSE)</f>
        <v>0</v>
      </c>
      <c r="AO62" s="56">
        <f>VLOOKUP($H$62,'[64]협력업체 입고현황'!$D$3:$AL$200,AO1,FALSE)</f>
        <v>0</v>
      </c>
      <c r="AP62" s="25"/>
      <c r="AQ62" s="56">
        <f>$J$62*K62</f>
        <v>0</v>
      </c>
      <c r="AR62" s="56">
        <f t="shared" ref="AR62:BU62" si="62">$J$62*L62</f>
        <v>0</v>
      </c>
      <c r="AS62" s="56">
        <f t="shared" si="62"/>
        <v>0</v>
      </c>
      <c r="AT62" s="56">
        <f t="shared" si="62"/>
        <v>0</v>
      </c>
      <c r="AU62" s="56">
        <f t="shared" si="62"/>
        <v>0</v>
      </c>
      <c r="AV62" s="56">
        <f t="shared" si="62"/>
        <v>0</v>
      </c>
      <c r="AW62" s="56">
        <f t="shared" si="62"/>
        <v>0</v>
      </c>
      <c r="AX62" s="56">
        <f t="shared" si="62"/>
        <v>0</v>
      </c>
      <c r="AY62" s="56">
        <f t="shared" si="62"/>
        <v>0</v>
      </c>
      <c r="AZ62" s="56">
        <f t="shared" si="62"/>
        <v>0</v>
      </c>
      <c r="BA62" s="56">
        <f t="shared" si="62"/>
        <v>0</v>
      </c>
      <c r="BB62" s="56">
        <f t="shared" si="62"/>
        <v>0</v>
      </c>
      <c r="BC62" s="56">
        <f t="shared" si="62"/>
        <v>0</v>
      </c>
      <c r="BD62" s="56">
        <f t="shared" si="62"/>
        <v>0</v>
      </c>
      <c r="BE62" s="56">
        <f t="shared" si="62"/>
        <v>0</v>
      </c>
      <c r="BF62" s="56">
        <f t="shared" si="62"/>
        <v>0</v>
      </c>
      <c r="BG62" s="56">
        <f t="shared" si="62"/>
        <v>0</v>
      </c>
      <c r="BH62" s="56">
        <f t="shared" si="62"/>
        <v>0</v>
      </c>
      <c r="BI62" s="56">
        <f t="shared" si="62"/>
        <v>0</v>
      </c>
      <c r="BJ62" s="56">
        <f t="shared" si="62"/>
        <v>0</v>
      </c>
      <c r="BK62" s="56">
        <f t="shared" si="62"/>
        <v>0</v>
      </c>
      <c r="BL62" s="56">
        <f t="shared" si="62"/>
        <v>0</v>
      </c>
      <c r="BM62" s="56">
        <f t="shared" si="62"/>
        <v>0</v>
      </c>
      <c r="BN62" s="56">
        <f t="shared" si="62"/>
        <v>0</v>
      </c>
      <c r="BO62" s="56">
        <f t="shared" si="62"/>
        <v>0</v>
      </c>
      <c r="BP62" s="56">
        <f t="shared" si="62"/>
        <v>0</v>
      </c>
      <c r="BQ62" s="56">
        <f t="shared" si="62"/>
        <v>0</v>
      </c>
      <c r="BR62" s="56">
        <f t="shared" si="62"/>
        <v>0</v>
      </c>
      <c r="BS62" s="56">
        <f t="shared" si="62"/>
        <v>0</v>
      </c>
      <c r="BT62" s="56">
        <f t="shared" si="62"/>
        <v>0</v>
      </c>
      <c r="BU62" s="56">
        <f t="shared" si="62"/>
        <v>0</v>
      </c>
      <c r="BV62" s="56">
        <f t="shared" si="2"/>
        <v>0</v>
      </c>
    </row>
    <row r="63" spans="1:74" s="27" customFormat="1" ht="50.1" customHeight="1">
      <c r="A63" s="33" t="s">
        <v>1292</v>
      </c>
      <c r="B63" s="33" t="s">
        <v>732</v>
      </c>
      <c r="C63" s="33"/>
      <c r="D63" s="43" t="s">
        <v>329</v>
      </c>
      <c r="E63" s="43">
        <f t="shared" si="60"/>
        <v>60</v>
      </c>
      <c r="F63" s="43" t="s">
        <v>329</v>
      </c>
      <c r="G63" s="44" t="s">
        <v>439</v>
      </c>
      <c r="H63" s="44" t="s">
        <v>308</v>
      </c>
      <c r="I63" s="52" t="s">
        <v>309</v>
      </c>
      <c r="J63" s="82">
        <f>VLOOKUP(H63,'[63]1월단가'!A:B,$J$1,0)</f>
        <v>1276</v>
      </c>
      <c r="K63" s="56">
        <f>VLOOKUP($H$63,'[64]협력업체 입고현황'!$D$3:$AL$200,K1,FALSE)</f>
        <v>0</v>
      </c>
      <c r="L63" s="56">
        <f>VLOOKUP($H$63,'[64]협력업체 입고현황'!$D$3:$AL$200,L1,FALSE)</f>
        <v>0</v>
      </c>
      <c r="M63" s="56">
        <f>VLOOKUP($H$63,'[64]협력업체 입고현황'!$D$3:$AL$200,M1,FALSE)</f>
        <v>0</v>
      </c>
      <c r="N63" s="56">
        <f>VLOOKUP($H$63,'[64]협력업체 입고현황'!$D$3:$AL$200,N1,FALSE)</f>
        <v>0</v>
      </c>
      <c r="O63" s="56">
        <f>VLOOKUP($H$63,'[64]협력업체 입고현황'!$D$3:$AL$200,O1,FALSE)</f>
        <v>0</v>
      </c>
      <c r="P63" s="56">
        <f>VLOOKUP($H$63,'[64]협력업체 입고현황'!$D$3:$AL$200,P1,FALSE)</f>
        <v>0</v>
      </c>
      <c r="Q63" s="56">
        <f>VLOOKUP($H$63,'[64]협력업체 입고현황'!$D$3:$AL$200,Q1,FALSE)</f>
        <v>0</v>
      </c>
      <c r="R63" s="56">
        <f>VLOOKUP($H$63,'[64]협력업체 입고현황'!$D$3:$AL$200,R1,FALSE)</f>
        <v>0</v>
      </c>
      <c r="S63" s="56">
        <f>VLOOKUP($H$63,'[64]협력업체 입고현황'!$D$3:$AL$200,S1,FALSE)</f>
        <v>0</v>
      </c>
      <c r="T63" s="56">
        <f>VLOOKUP($H$63,'[64]협력업체 입고현황'!$D$3:$AL$200,T1,FALSE)</f>
        <v>0</v>
      </c>
      <c r="U63" s="56">
        <f>VLOOKUP($H$63,'[64]협력업체 입고현황'!$D$3:$AL$200,U1,FALSE)</f>
        <v>0</v>
      </c>
      <c r="V63" s="56">
        <f>VLOOKUP($H$63,'[64]협력업체 입고현황'!$D$3:$AL$200,V1,FALSE)</f>
        <v>0</v>
      </c>
      <c r="W63" s="56">
        <f>VLOOKUP($H$63,'[64]협력업체 입고현황'!$D$3:$AL$200,W1,FALSE)</f>
        <v>0</v>
      </c>
      <c r="X63" s="56">
        <f>VLOOKUP($H$63,'[64]협력업체 입고현황'!$D$3:$AL$200,X1,FALSE)</f>
        <v>0</v>
      </c>
      <c r="Y63" s="56">
        <f>VLOOKUP($H$63,'[64]협력업체 입고현황'!$D$3:$AL$200,Y1,FALSE)</f>
        <v>0</v>
      </c>
      <c r="Z63" s="56">
        <f>VLOOKUP($H$63,'[64]협력업체 입고현황'!$D$3:$AL$200,Z1,FALSE)</f>
        <v>0</v>
      </c>
      <c r="AA63" s="56">
        <f>VLOOKUP($H$63,'[64]협력업체 입고현황'!$D$3:$AL$200,AA1,FALSE)</f>
        <v>0</v>
      </c>
      <c r="AB63" s="56">
        <f>VLOOKUP($H$63,'[64]협력업체 입고현황'!$D$3:$AL$200,AB1,FALSE)</f>
        <v>0</v>
      </c>
      <c r="AC63" s="56">
        <f>VLOOKUP($H$63,'[64]협력업체 입고현황'!$D$3:$AL$200,AC1,FALSE)</f>
        <v>0</v>
      </c>
      <c r="AD63" s="56">
        <f>VLOOKUP($H$63,'[64]협력업체 입고현황'!$D$3:$AL$200,AD1,FALSE)</f>
        <v>0</v>
      </c>
      <c r="AE63" s="56">
        <f>VLOOKUP($H$63,'[64]협력업체 입고현황'!$D$3:$AL$200,AE1,FALSE)</f>
        <v>0</v>
      </c>
      <c r="AF63" s="56">
        <f>VLOOKUP($H$63,'[64]협력업체 입고현황'!$D$3:$AL$200,AF1,FALSE)</f>
        <v>0</v>
      </c>
      <c r="AG63" s="56">
        <f>VLOOKUP($H$63,'[64]협력업체 입고현황'!$D$3:$AL$200,AG1,FALSE)</f>
        <v>0</v>
      </c>
      <c r="AH63" s="56">
        <f>VLOOKUP($H$63,'[64]협력업체 입고현황'!$D$3:$AL$200,AH1,FALSE)</f>
        <v>0</v>
      </c>
      <c r="AI63" s="56">
        <f>VLOOKUP($H$63,'[64]협력업체 입고현황'!$D$3:$AL$200,AI1,FALSE)</f>
        <v>0</v>
      </c>
      <c r="AJ63" s="56">
        <f>VLOOKUP($H$63,'[64]협력업체 입고현황'!$D$3:$AL$200,AJ1,FALSE)</f>
        <v>0</v>
      </c>
      <c r="AK63" s="56">
        <f>VLOOKUP($H$63,'[64]협력업체 입고현황'!$D$3:$AL$200,AK1,FALSE)</f>
        <v>0</v>
      </c>
      <c r="AL63" s="56">
        <f>VLOOKUP($H$63,'[64]협력업체 입고현황'!$D$3:$AL$200,AL1,FALSE)</f>
        <v>0</v>
      </c>
      <c r="AM63" s="56">
        <f>VLOOKUP($H$63,'[64]협력업체 입고현황'!$D$3:$AL$200,AM1,FALSE)</f>
        <v>0</v>
      </c>
      <c r="AN63" s="56">
        <f>VLOOKUP($H$63,'[64]협력업체 입고현황'!$D$3:$AL$200,AN1,FALSE)</f>
        <v>0</v>
      </c>
      <c r="AO63" s="56">
        <f>VLOOKUP($H$63,'[64]협력업체 입고현황'!$D$3:$AL$200,AO1,FALSE)</f>
        <v>0</v>
      </c>
      <c r="AP63" s="25"/>
      <c r="AQ63" s="56">
        <f>$J$63*K63</f>
        <v>0</v>
      </c>
      <c r="AR63" s="56">
        <f t="shared" ref="AR63:BU63" si="63">$J$63*L63</f>
        <v>0</v>
      </c>
      <c r="AS63" s="56">
        <f t="shared" si="63"/>
        <v>0</v>
      </c>
      <c r="AT63" s="56">
        <f t="shared" si="63"/>
        <v>0</v>
      </c>
      <c r="AU63" s="56">
        <f t="shared" si="63"/>
        <v>0</v>
      </c>
      <c r="AV63" s="56">
        <f t="shared" si="63"/>
        <v>0</v>
      </c>
      <c r="AW63" s="56">
        <f t="shared" si="63"/>
        <v>0</v>
      </c>
      <c r="AX63" s="56">
        <f t="shared" si="63"/>
        <v>0</v>
      </c>
      <c r="AY63" s="56">
        <f t="shared" si="63"/>
        <v>0</v>
      </c>
      <c r="AZ63" s="56">
        <f t="shared" si="63"/>
        <v>0</v>
      </c>
      <c r="BA63" s="56">
        <f t="shared" si="63"/>
        <v>0</v>
      </c>
      <c r="BB63" s="56">
        <f t="shared" si="63"/>
        <v>0</v>
      </c>
      <c r="BC63" s="56">
        <f t="shared" si="63"/>
        <v>0</v>
      </c>
      <c r="BD63" s="56">
        <f t="shared" si="63"/>
        <v>0</v>
      </c>
      <c r="BE63" s="56">
        <f t="shared" si="63"/>
        <v>0</v>
      </c>
      <c r="BF63" s="56">
        <f t="shared" si="63"/>
        <v>0</v>
      </c>
      <c r="BG63" s="56">
        <f t="shared" si="63"/>
        <v>0</v>
      </c>
      <c r="BH63" s="56">
        <f t="shared" si="63"/>
        <v>0</v>
      </c>
      <c r="BI63" s="56">
        <f t="shared" si="63"/>
        <v>0</v>
      </c>
      <c r="BJ63" s="56">
        <f t="shared" si="63"/>
        <v>0</v>
      </c>
      <c r="BK63" s="56">
        <f t="shared" si="63"/>
        <v>0</v>
      </c>
      <c r="BL63" s="56">
        <f t="shared" si="63"/>
        <v>0</v>
      </c>
      <c r="BM63" s="56">
        <f t="shared" si="63"/>
        <v>0</v>
      </c>
      <c r="BN63" s="56">
        <f t="shared" si="63"/>
        <v>0</v>
      </c>
      <c r="BO63" s="56">
        <f t="shared" si="63"/>
        <v>0</v>
      </c>
      <c r="BP63" s="56">
        <f t="shared" si="63"/>
        <v>0</v>
      </c>
      <c r="BQ63" s="56">
        <f t="shared" si="63"/>
        <v>0</v>
      </c>
      <c r="BR63" s="56">
        <f t="shared" si="63"/>
        <v>0</v>
      </c>
      <c r="BS63" s="56">
        <f t="shared" si="63"/>
        <v>0</v>
      </c>
      <c r="BT63" s="56">
        <f t="shared" si="63"/>
        <v>0</v>
      </c>
      <c r="BU63" s="56">
        <f t="shared" si="63"/>
        <v>0</v>
      </c>
      <c r="BV63" s="56">
        <f t="shared" si="2"/>
        <v>0</v>
      </c>
    </row>
    <row r="64" spans="1:74" s="27" customFormat="1" ht="50.1" customHeight="1">
      <c r="A64" s="33" t="s">
        <v>1292</v>
      </c>
      <c r="B64" s="33" t="s">
        <v>732</v>
      </c>
      <c r="C64" s="33"/>
      <c r="D64" s="43" t="s">
        <v>329</v>
      </c>
      <c r="E64" s="43">
        <f t="shared" si="60"/>
        <v>61</v>
      </c>
      <c r="F64" s="43" t="s">
        <v>329</v>
      </c>
      <c r="G64" s="44" t="s">
        <v>439</v>
      </c>
      <c r="H64" s="44" t="s">
        <v>310</v>
      </c>
      <c r="I64" s="52" t="s">
        <v>311</v>
      </c>
      <c r="J64" s="82">
        <f>VLOOKUP(H64,'[63]1월단가'!A:B,$J$1,0)</f>
        <v>1276</v>
      </c>
      <c r="K64" s="56">
        <f>VLOOKUP($H$64,'[64]협력업체 입고현황'!$D$3:$AL$200,K1,FALSE)</f>
        <v>0</v>
      </c>
      <c r="L64" s="56">
        <f>VLOOKUP($H$64,'[64]협력업체 입고현황'!$D$3:$AL$200,L1,FALSE)</f>
        <v>0</v>
      </c>
      <c r="M64" s="56">
        <f>VLOOKUP($H$64,'[64]협력업체 입고현황'!$D$3:$AL$200,M1,FALSE)</f>
        <v>0</v>
      </c>
      <c r="N64" s="56">
        <f>VLOOKUP($H$64,'[64]협력업체 입고현황'!$D$3:$AL$200,N1,FALSE)</f>
        <v>0</v>
      </c>
      <c r="O64" s="56">
        <f>VLOOKUP($H$64,'[64]협력업체 입고현황'!$D$3:$AL$200,O1,FALSE)</f>
        <v>0</v>
      </c>
      <c r="P64" s="56">
        <f>VLOOKUP($H$64,'[64]협력업체 입고현황'!$D$3:$AL$200,P1,FALSE)</f>
        <v>0</v>
      </c>
      <c r="Q64" s="56">
        <f>VLOOKUP($H$64,'[64]협력업체 입고현황'!$D$3:$AL$200,Q1,FALSE)</f>
        <v>0</v>
      </c>
      <c r="R64" s="56">
        <f>VLOOKUP($H$64,'[64]협력업체 입고현황'!$D$3:$AL$200,R1,FALSE)</f>
        <v>0</v>
      </c>
      <c r="S64" s="56">
        <f>VLOOKUP($H$64,'[64]협력업체 입고현황'!$D$3:$AL$200,S1,FALSE)</f>
        <v>0</v>
      </c>
      <c r="T64" s="56">
        <f>VLOOKUP($H$64,'[64]협력업체 입고현황'!$D$3:$AL$200,T1,FALSE)</f>
        <v>0</v>
      </c>
      <c r="U64" s="56">
        <f>VLOOKUP($H$64,'[64]협력업체 입고현황'!$D$3:$AL$200,U1,FALSE)</f>
        <v>0</v>
      </c>
      <c r="V64" s="56">
        <f>VLOOKUP($H$64,'[64]협력업체 입고현황'!$D$3:$AL$200,V1,FALSE)</f>
        <v>0</v>
      </c>
      <c r="W64" s="56">
        <f>VLOOKUP($H$64,'[64]협력업체 입고현황'!$D$3:$AL$200,W1,FALSE)</f>
        <v>0</v>
      </c>
      <c r="X64" s="56">
        <f>VLOOKUP($H$64,'[64]협력업체 입고현황'!$D$3:$AL$200,X1,FALSE)</f>
        <v>0</v>
      </c>
      <c r="Y64" s="56">
        <f>VLOOKUP($H$64,'[64]협력업체 입고현황'!$D$3:$AL$200,Y1,FALSE)</f>
        <v>0</v>
      </c>
      <c r="Z64" s="56">
        <f>VLOOKUP($H$64,'[64]협력업체 입고현황'!$D$3:$AL$200,Z1,FALSE)</f>
        <v>0</v>
      </c>
      <c r="AA64" s="56">
        <f>VLOOKUP($H$64,'[64]협력업체 입고현황'!$D$3:$AL$200,AA1,FALSE)</f>
        <v>0</v>
      </c>
      <c r="AB64" s="56">
        <f>VLOOKUP($H$64,'[64]협력업체 입고현황'!$D$3:$AL$200,AB1,FALSE)</f>
        <v>0</v>
      </c>
      <c r="AC64" s="56">
        <f>VLOOKUP($H$64,'[64]협력업체 입고현황'!$D$3:$AL$200,AC1,FALSE)</f>
        <v>0</v>
      </c>
      <c r="AD64" s="56">
        <f>VLOOKUP($H$64,'[64]협력업체 입고현황'!$D$3:$AL$200,AD1,FALSE)</f>
        <v>0</v>
      </c>
      <c r="AE64" s="56">
        <f>VLOOKUP($H$64,'[64]협력업체 입고현황'!$D$3:$AL$200,AE1,FALSE)</f>
        <v>0</v>
      </c>
      <c r="AF64" s="56">
        <f>VLOOKUP($H$64,'[64]협력업체 입고현황'!$D$3:$AL$200,AF1,FALSE)</f>
        <v>0</v>
      </c>
      <c r="AG64" s="56">
        <f>VLOOKUP($H$64,'[64]협력업체 입고현황'!$D$3:$AL$200,AG1,FALSE)</f>
        <v>0</v>
      </c>
      <c r="AH64" s="56">
        <f>VLOOKUP($H$64,'[64]협력업체 입고현황'!$D$3:$AL$200,AH1,FALSE)</f>
        <v>0</v>
      </c>
      <c r="AI64" s="56">
        <f>VLOOKUP($H$64,'[64]협력업체 입고현황'!$D$3:$AL$200,AI1,FALSE)</f>
        <v>0</v>
      </c>
      <c r="AJ64" s="56">
        <f>VLOOKUP($H$64,'[64]협력업체 입고현황'!$D$3:$AL$200,AJ1,FALSE)</f>
        <v>0</v>
      </c>
      <c r="AK64" s="56">
        <f>VLOOKUP($H$64,'[64]협력업체 입고현황'!$D$3:$AL$200,AK1,FALSE)</f>
        <v>0</v>
      </c>
      <c r="AL64" s="56">
        <f>VLOOKUP($H$64,'[64]협력업체 입고현황'!$D$3:$AL$200,AL1,FALSE)</f>
        <v>0</v>
      </c>
      <c r="AM64" s="56">
        <f>VLOOKUP($H$64,'[64]협력업체 입고현황'!$D$3:$AL$200,AM1,FALSE)</f>
        <v>0</v>
      </c>
      <c r="AN64" s="56">
        <f>VLOOKUP($H$64,'[64]협력업체 입고현황'!$D$3:$AL$200,AN1,FALSE)</f>
        <v>0</v>
      </c>
      <c r="AO64" s="56">
        <f>VLOOKUP($H$64,'[64]협력업체 입고현황'!$D$3:$AL$200,AO1,FALSE)</f>
        <v>0</v>
      </c>
      <c r="AP64" s="25"/>
      <c r="AQ64" s="56">
        <f>$J$64*K64</f>
        <v>0</v>
      </c>
      <c r="AR64" s="56">
        <f t="shared" ref="AR64:BU64" si="64">$J$64*L64</f>
        <v>0</v>
      </c>
      <c r="AS64" s="56">
        <f t="shared" si="64"/>
        <v>0</v>
      </c>
      <c r="AT64" s="56">
        <f t="shared" si="64"/>
        <v>0</v>
      </c>
      <c r="AU64" s="56">
        <f t="shared" si="64"/>
        <v>0</v>
      </c>
      <c r="AV64" s="56">
        <f t="shared" si="64"/>
        <v>0</v>
      </c>
      <c r="AW64" s="56">
        <f t="shared" si="64"/>
        <v>0</v>
      </c>
      <c r="AX64" s="56">
        <f t="shared" si="64"/>
        <v>0</v>
      </c>
      <c r="AY64" s="56">
        <f t="shared" si="64"/>
        <v>0</v>
      </c>
      <c r="AZ64" s="56">
        <f t="shared" si="64"/>
        <v>0</v>
      </c>
      <c r="BA64" s="56">
        <f t="shared" si="64"/>
        <v>0</v>
      </c>
      <c r="BB64" s="56">
        <f t="shared" si="64"/>
        <v>0</v>
      </c>
      <c r="BC64" s="56">
        <f t="shared" si="64"/>
        <v>0</v>
      </c>
      <c r="BD64" s="56">
        <f t="shared" si="64"/>
        <v>0</v>
      </c>
      <c r="BE64" s="56">
        <f t="shared" si="64"/>
        <v>0</v>
      </c>
      <c r="BF64" s="56">
        <f t="shared" si="64"/>
        <v>0</v>
      </c>
      <c r="BG64" s="56">
        <f t="shared" si="64"/>
        <v>0</v>
      </c>
      <c r="BH64" s="56">
        <f t="shared" si="64"/>
        <v>0</v>
      </c>
      <c r="BI64" s="56">
        <f t="shared" si="64"/>
        <v>0</v>
      </c>
      <c r="BJ64" s="56">
        <f t="shared" si="64"/>
        <v>0</v>
      </c>
      <c r="BK64" s="56">
        <f t="shared" si="64"/>
        <v>0</v>
      </c>
      <c r="BL64" s="56">
        <f t="shared" si="64"/>
        <v>0</v>
      </c>
      <c r="BM64" s="56">
        <f t="shared" si="64"/>
        <v>0</v>
      </c>
      <c r="BN64" s="56">
        <f t="shared" si="64"/>
        <v>0</v>
      </c>
      <c r="BO64" s="56">
        <f t="shared" si="64"/>
        <v>0</v>
      </c>
      <c r="BP64" s="56">
        <f t="shared" si="64"/>
        <v>0</v>
      </c>
      <c r="BQ64" s="56">
        <f t="shared" si="64"/>
        <v>0</v>
      </c>
      <c r="BR64" s="56">
        <f t="shared" si="64"/>
        <v>0</v>
      </c>
      <c r="BS64" s="56">
        <f t="shared" si="64"/>
        <v>0</v>
      </c>
      <c r="BT64" s="56">
        <f t="shared" si="64"/>
        <v>0</v>
      </c>
      <c r="BU64" s="56">
        <f t="shared" si="64"/>
        <v>0</v>
      </c>
      <c r="BV64" s="56">
        <f t="shared" si="2"/>
        <v>0</v>
      </c>
    </row>
    <row r="65" spans="1:74" s="27" customFormat="1" ht="50.1" customHeight="1">
      <c r="A65" s="33" t="s">
        <v>1294</v>
      </c>
      <c r="B65" s="33" t="s">
        <v>732</v>
      </c>
      <c r="C65" s="33"/>
      <c r="D65" s="43" t="s">
        <v>329</v>
      </c>
      <c r="E65" s="43">
        <f t="shared" si="60"/>
        <v>62</v>
      </c>
      <c r="F65" s="43" t="s">
        <v>329</v>
      </c>
      <c r="G65" s="44" t="s">
        <v>424</v>
      </c>
      <c r="H65" s="44" t="s">
        <v>382</v>
      </c>
      <c r="I65" s="52" t="s">
        <v>166</v>
      </c>
      <c r="J65" s="82">
        <f>VLOOKUP(H65,'[63]1월단가'!A:B,$J$1,0)</f>
        <v>826</v>
      </c>
      <c r="K65" s="56">
        <f>VLOOKUP($H$65,'[64]협력업체 입고현황'!$D$3:$AL$200,K1,FALSE)</f>
        <v>0</v>
      </c>
      <c r="L65" s="56">
        <f>VLOOKUP($H$65,'[64]협력업체 입고현황'!$D$3:$AL$200,L1,FALSE)</f>
        <v>0</v>
      </c>
      <c r="M65" s="56">
        <f>VLOOKUP($H$65,'[64]협력업체 입고현황'!$D$3:$AL$200,M1,FALSE)</f>
        <v>0</v>
      </c>
      <c r="N65" s="56">
        <f>VLOOKUP($H$65,'[64]협력업체 입고현황'!$D$3:$AL$200,N1,FALSE)</f>
        <v>0</v>
      </c>
      <c r="O65" s="56">
        <f>VLOOKUP($H$65,'[64]협력업체 입고현황'!$D$3:$AL$200,O1,FALSE)</f>
        <v>0</v>
      </c>
      <c r="P65" s="56">
        <f>VLOOKUP($H$65,'[64]협력업체 입고현황'!$D$3:$AL$200,P1,FALSE)</f>
        <v>0</v>
      </c>
      <c r="Q65" s="56">
        <f>VLOOKUP($H$65,'[64]협력업체 입고현황'!$D$3:$AL$200,Q1,FALSE)</f>
        <v>0</v>
      </c>
      <c r="R65" s="56">
        <f>VLOOKUP($H$65,'[64]협력업체 입고현황'!$D$3:$AL$200,R1,FALSE)</f>
        <v>0</v>
      </c>
      <c r="S65" s="56">
        <f>VLOOKUP($H$65,'[64]협력업체 입고현황'!$D$3:$AL$200,S1,FALSE)</f>
        <v>0</v>
      </c>
      <c r="T65" s="56">
        <f>VLOOKUP($H$65,'[64]협력업체 입고현황'!$D$3:$AL$200,T1,FALSE)</f>
        <v>0</v>
      </c>
      <c r="U65" s="56">
        <f>VLOOKUP($H$65,'[64]협력업체 입고현황'!$D$3:$AL$200,U1,FALSE)</f>
        <v>0</v>
      </c>
      <c r="V65" s="56">
        <f>VLOOKUP($H$65,'[64]협력업체 입고현황'!$D$3:$AL$200,V1,FALSE)</f>
        <v>0</v>
      </c>
      <c r="W65" s="56">
        <f>VLOOKUP($H$65,'[64]협력업체 입고현황'!$D$3:$AL$200,W1,FALSE)</f>
        <v>0</v>
      </c>
      <c r="X65" s="56">
        <f>VLOOKUP($H$65,'[64]협력업체 입고현황'!$D$3:$AL$200,X1,FALSE)</f>
        <v>0</v>
      </c>
      <c r="Y65" s="56">
        <f>VLOOKUP($H$65,'[64]협력업체 입고현황'!$D$3:$AL$200,Y1,FALSE)</f>
        <v>0</v>
      </c>
      <c r="Z65" s="56">
        <f>VLOOKUP($H$65,'[64]협력업체 입고현황'!$D$3:$AL$200,Z1,FALSE)</f>
        <v>0</v>
      </c>
      <c r="AA65" s="56">
        <f>VLOOKUP($H$65,'[64]협력업체 입고현황'!$D$3:$AL$200,AA1,FALSE)</f>
        <v>0</v>
      </c>
      <c r="AB65" s="56">
        <f>VLOOKUP($H$65,'[64]협력업체 입고현황'!$D$3:$AL$200,AB1,FALSE)</f>
        <v>0</v>
      </c>
      <c r="AC65" s="56">
        <f>VLOOKUP($H$65,'[64]협력업체 입고현황'!$D$3:$AL$200,AC1,FALSE)</f>
        <v>0</v>
      </c>
      <c r="AD65" s="56">
        <f>VLOOKUP($H$65,'[64]협력업체 입고현황'!$D$3:$AL$200,AD1,FALSE)</f>
        <v>0</v>
      </c>
      <c r="AE65" s="56">
        <f>VLOOKUP($H$65,'[64]협력업체 입고현황'!$D$3:$AL$200,AE1,FALSE)</f>
        <v>0</v>
      </c>
      <c r="AF65" s="56">
        <f>VLOOKUP($H$65,'[64]협력업체 입고현황'!$D$3:$AL$200,AF1,FALSE)</f>
        <v>0</v>
      </c>
      <c r="AG65" s="56">
        <f>VLOOKUP($H$65,'[64]협력업체 입고현황'!$D$3:$AL$200,AG1,FALSE)</f>
        <v>0</v>
      </c>
      <c r="AH65" s="56">
        <f>VLOOKUP($H$65,'[64]협력업체 입고현황'!$D$3:$AL$200,AH1,FALSE)</f>
        <v>0</v>
      </c>
      <c r="AI65" s="56">
        <f>VLOOKUP($H$65,'[64]협력업체 입고현황'!$D$3:$AL$200,AI1,FALSE)</f>
        <v>0</v>
      </c>
      <c r="AJ65" s="56">
        <f>VLOOKUP($H$65,'[64]협력업체 입고현황'!$D$3:$AL$200,AJ1,FALSE)</f>
        <v>0</v>
      </c>
      <c r="AK65" s="56">
        <f>VLOOKUP($H$65,'[64]협력업체 입고현황'!$D$3:$AL$200,AK1,FALSE)</f>
        <v>0</v>
      </c>
      <c r="AL65" s="56">
        <f>VLOOKUP($H$65,'[64]협력업체 입고현황'!$D$3:$AL$200,AL1,FALSE)</f>
        <v>0</v>
      </c>
      <c r="AM65" s="56">
        <f>VLOOKUP($H$65,'[64]협력업체 입고현황'!$D$3:$AL$200,AM1,FALSE)</f>
        <v>0</v>
      </c>
      <c r="AN65" s="56">
        <f>VLOOKUP($H$65,'[64]협력업체 입고현황'!$D$3:$AL$200,AN1,FALSE)</f>
        <v>0</v>
      </c>
      <c r="AO65" s="56">
        <f>VLOOKUP($H$65,'[64]협력업체 입고현황'!$D$3:$AL$200,AO1,FALSE)</f>
        <v>0</v>
      </c>
      <c r="AP65" s="25"/>
      <c r="AQ65" s="56">
        <f>$J$65*K65</f>
        <v>0</v>
      </c>
      <c r="AR65" s="56">
        <f t="shared" ref="AR65:BU65" si="65">$J$65*L65</f>
        <v>0</v>
      </c>
      <c r="AS65" s="56">
        <f t="shared" si="65"/>
        <v>0</v>
      </c>
      <c r="AT65" s="56">
        <f t="shared" si="65"/>
        <v>0</v>
      </c>
      <c r="AU65" s="56">
        <f t="shared" si="65"/>
        <v>0</v>
      </c>
      <c r="AV65" s="56">
        <f t="shared" si="65"/>
        <v>0</v>
      </c>
      <c r="AW65" s="56">
        <f t="shared" si="65"/>
        <v>0</v>
      </c>
      <c r="AX65" s="56">
        <f t="shared" si="65"/>
        <v>0</v>
      </c>
      <c r="AY65" s="56">
        <f t="shared" si="65"/>
        <v>0</v>
      </c>
      <c r="AZ65" s="56">
        <f t="shared" si="65"/>
        <v>0</v>
      </c>
      <c r="BA65" s="56">
        <f t="shared" si="65"/>
        <v>0</v>
      </c>
      <c r="BB65" s="56">
        <f t="shared" si="65"/>
        <v>0</v>
      </c>
      <c r="BC65" s="56">
        <f t="shared" si="65"/>
        <v>0</v>
      </c>
      <c r="BD65" s="56">
        <f t="shared" si="65"/>
        <v>0</v>
      </c>
      <c r="BE65" s="56">
        <f t="shared" si="65"/>
        <v>0</v>
      </c>
      <c r="BF65" s="56">
        <f t="shared" si="65"/>
        <v>0</v>
      </c>
      <c r="BG65" s="56">
        <f t="shared" si="65"/>
        <v>0</v>
      </c>
      <c r="BH65" s="56">
        <f t="shared" si="65"/>
        <v>0</v>
      </c>
      <c r="BI65" s="56">
        <f t="shared" si="65"/>
        <v>0</v>
      </c>
      <c r="BJ65" s="56">
        <f t="shared" si="65"/>
        <v>0</v>
      </c>
      <c r="BK65" s="56">
        <f t="shared" si="65"/>
        <v>0</v>
      </c>
      <c r="BL65" s="56">
        <f t="shared" si="65"/>
        <v>0</v>
      </c>
      <c r="BM65" s="56">
        <f t="shared" si="65"/>
        <v>0</v>
      </c>
      <c r="BN65" s="56">
        <f t="shared" si="65"/>
        <v>0</v>
      </c>
      <c r="BO65" s="56">
        <f t="shared" si="65"/>
        <v>0</v>
      </c>
      <c r="BP65" s="56">
        <f t="shared" si="65"/>
        <v>0</v>
      </c>
      <c r="BQ65" s="56">
        <f t="shared" si="65"/>
        <v>0</v>
      </c>
      <c r="BR65" s="56">
        <f t="shared" si="65"/>
        <v>0</v>
      </c>
      <c r="BS65" s="56">
        <f t="shared" si="65"/>
        <v>0</v>
      </c>
      <c r="BT65" s="56">
        <f t="shared" si="65"/>
        <v>0</v>
      </c>
      <c r="BU65" s="56">
        <f t="shared" si="65"/>
        <v>0</v>
      </c>
      <c r="BV65" s="56">
        <f t="shared" si="2"/>
        <v>0</v>
      </c>
    </row>
    <row r="66" spans="1:74" s="27" customFormat="1" ht="50.1" customHeight="1">
      <c r="A66" s="33" t="s">
        <v>1300</v>
      </c>
      <c r="B66" s="33" t="s">
        <v>731</v>
      </c>
      <c r="C66" s="33"/>
      <c r="D66" s="43" t="s">
        <v>345</v>
      </c>
      <c r="E66" s="43">
        <f t="shared" si="60"/>
        <v>63</v>
      </c>
      <c r="F66" s="43" t="s">
        <v>345</v>
      </c>
      <c r="G66" s="44" t="s">
        <v>424</v>
      </c>
      <c r="H66" s="44">
        <v>50011308</v>
      </c>
      <c r="I66" s="52" t="s">
        <v>342</v>
      </c>
      <c r="J66" s="82">
        <f>VLOOKUP(H66,'[63]1월단가'!A:B,$J$1,0)</f>
        <v>1566</v>
      </c>
      <c r="K66" s="56">
        <f>VLOOKUP($H$66,'[64]협력업체 입고현황'!$D$3:$AL$200,K1,FALSE)</f>
        <v>400</v>
      </c>
      <c r="L66" s="56">
        <f>VLOOKUP($H$66,'[64]협력업체 입고현황'!$D$3:$AL$200,L1,FALSE)</f>
        <v>0</v>
      </c>
      <c r="M66" s="56">
        <f>VLOOKUP($H$66,'[64]협력업체 입고현황'!$D$3:$AL$200,M1,FALSE)</f>
        <v>3240</v>
      </c>
      <c r="N66" s="56">
        <f>VLOOKUP($H$66,'[64]협력업체 입고현황'!$D$3:$AL$200,N1,FALSE)</f>
        <v>0</v>
      </c>
      <c r="O66" s="56">
        <f>VLOOKUP($H$66,'[64]협력업체 입고현황'!$D$3:$AL$200,O1,FALSE)</f>
        <v>0</v>
      </c>
      <c r="P66" s="56">
        <f>VLOOKUP($H$66,'[64]협력업체 입고현황'!$D$3:$AL$200,P1,FALSE)</f>
        <v>0</v>
      </c>
      <c r="Q66" s="56">
        <f>VLOOKUP($H$66,'[64]협력업체 입고현황'!$D$3:$AL$200,Q1,FALSE)</f>
        <v>0</v>
      </c>
      <c r="R66" s="56">
        <f>VLOOKUP($H$66,'[64]협력업체 입고현황'!$D$3:$AL$200,R1,FALSE)</f>
        <v>0</v>
      </c>
      <c r="S66" s="56">
        <f>VLOOKUP($H$66,'[64]협력업체 입고현황'!$D$3:$AL$200,S1,FALSE)</f>
        <v>0</v>
      </c>
      <c r="T66" s="56">
        <f>VLOOKUP($H$66,'[64]협력업체 입고현황'!$D$3:$AL$200,T1,FALSE)</f>
        <v>0</v>
      </c>
      <c r="U66" s="56">
        <f>VLOOKUP($H$66,'[64]협력업체 입고현황'!$D$3:$AL$200,U1,FALSE)</f>
        <v>0</v>
      </c>
      <c r="V66" s="56">
        <f>VLOOKUP($H$66,'[64]협력업체 입고현황'!$D$3:$AL$200,V1,FALSE)</f>
        <v>3240</v>
      </c>
      <c r="W66" s="56">
        <f>VLOOKUP($H$66,'[64]협력업체 입고현황'!$D$3:$AL$200,W1,FALSE)</f>
        <v>0</v>
      </c>
      <c r="X66" s="56">
        <f>VLOOKUP($H$66,'[64]협력업체 입고현황'!$D$3:$AL$200,X1,FALSE)</f>
        <v>0</v>
      </c>
      <c r="Y66" s="56">
        <f>VLOOKUP($H$66,'[64]협력업체 입고현황'!$D$3:$AL$200,Y1,FALSE)</f>
        <v>0</v>
      </c>
      <c r="Z66" s="56">
        <f>VLOOKUP($H$66,'[64]협력업체 입고현황'!$D$3:$AL$200,Z1,FALSE)</f>
        <v>0</v>
      </c>
      <c r="AA66" s="56">
        <f>VLOOKUP($H$66,'[64]협력업체 입고현황'!$D$3:$AL$200,AA1,FALSE)</f>
        <v>0</v>
      </c>
      <c r="AB66" s="56">
        <f>VLOOKUP($H$66,'[64]협력업체 입고현황'!$D$3:$AL$200,AB1,FALSE)</f>
        <v>0</v>
      </c>
      <c r="AC66" s="56">
        <f>VLOOKUP($H$66,'[64]협력업체 입고현황'!$D$3:$AL$200,AC1,FALSE)</f>
        <v>0</v>
      </c>
      <c r="AD66" s="56">
        <f>VLOOKUP($H$66,'[64]협력업체 입고현황'!$D$3:$AL$200,AD1,FALSE)</f>
        <v>0</v>
      </c>
      <c r="AE66" s="56">
        <f>VLOOKUP($H$66,'[64]협력업체 입고현황'!$D$3:$AL$200,AE1,FALSE)</f>
        <v>0</v>
      </c>
      <c r="AF66" s="56">
        <f>VLOOKUP($H$66,'[64]협력업체 입고현황'!$D$3:$AL$200,AF1,FALSE)</f>
        <v>0</v>
      </c>
      <c r="AG66" s="56">
        <f>VLOOKUP($H$66,'[64]협력업체 입고현황'!$D$3:$AL$200,AG1,FALSE)</f>
        <v>0</v>
      </c>
      <c r="AH66" s="56">
        <f>VLOOKUP($H$66,'[64]협력업체 입고현황'!$D$3:$AL$200,AH1,FALSE)</f>
        <v>0</v>
      </c>
      <c r="AI66" s="56">
        <f>VLOOKUP($H$66,'[64]협력업체 입고현황'!$D$3:$AL$200,AI1,FALSE)</f>
        <v>0</v>
      </c>
      <c r="AJ66" s="56">
        <f>VLOOKUP($H$66,'[64]협력업체 입고현황'!$D$3:$AL$200,AJ1,FALSE)</f>
        <v>0</v>
      </c>
      <c r="AK66" s="56">
        <f>VLOOKUP($H$66,'[64]협력업체 입고현황'!$D$3:$AL$200,AK1,FALSE)</f>
        <v>0</v>
      </c>
      <c r="AL66" s="56">
        <f>VLOOKUP($H$66,'[64]협력업체 입고현황'!$D$3:$AL$200,AL1,FALSE)</f>
        <v>0</v>
      </c>
      <c r="AM66" s="56">
        <f>VLOOKUP($H$66,'[64]협력업체 입고현황'!$D$3:$AL$200,AM1,FALSE)</f>
        <v>0</v>
      </c>
      <c r="AN66" s="56">
        <f>VLOOKUP($H$66,'[64]협력업체 입고현황'!$D$3:$AL$200,AN1,FALSE)</f>
        <v>0</v>
      </c>
      <c r="AO66" s="56">
        <f>VLOOKUP($H$66,'[64]협력업체 입고현황'!$D$3:$AL$200,AO1,FALSE)</f>
        <v>0</v>
      </c>
      <c r="AP66" s="25"/>
      <c r="AQ66" s="56">
        <f>$J$66*K66</f>
        <v>626400</v>
      </c>
      <c r="AR66" s="56">
        <f t="shared" ref="AR66:BU66" si="66">$J$66*L66</f>
        <v>0</v>
      </c>
      <c r="AS66" s="56">
        <f t="shared" si="66"/>
        <v>5073840</v>
      </c>
      <c r="AT66" s="56">
        <f t="shared" si="66"/>
        <v>0</v>
      </c>
      <c r="AU66" s="56">
        <f t="shared" si="66"/>
        <v>0</v>
      </c>
      <c r="AV66" s="56">
        <f t="shared" si="66"/>
        <v>0</v>
      </c>
      <c r="AW66" s="56">
        <f t="shared" si="66"/>
        <v>0</v>
      </c>
      <c r="AX66" s="56">
        <f t="shared" si="66"/>
        <v>0</v>
      </c>
      <c r="AY66" s="56">
        <f t="shared" si="66"/>
        <v>0</v>
      </c>
      <c r="AZ66" s="56">
        <f t="shared" si="66"/>
        <v>0</v>
      </c>
      <c r="BA66" s="56">
        <f t="shared" si="66"/>
        <v>0</v>
      </c>
      <c r="BB66" s="56">
        <f t="shared" si="66"/>
        <v>5073840</v>
      </c>
      <c r="BC66" s="56">
        <f t="shared" si="66"/>
        <v>0</v>
      </c>
      <c r="BD66" s="56">
        <f t="shared" si="66"/>
        <v>0</v>
      </c>
      <c r="BE66" s="56">
        <f t="shared" si="66"/>
        <v>0</v>
      </c>
      <c r="BF66" s="56">
        <f t="shared" si="66"/>
        <v>0</v>
      </c>
      <c r="BG66" s="56">
        <f t="shared" si="66"/>
        <v>0</v>
      </c>
      <c r="BH66" s="56">
        <f t="shared" si="66"/>
        <v>0</v>
      </c>
      <c r="BI66" s="56">
        <f t="shared" si="66"/>
        <v>0</v>
      </c>
      <c r="BJ66" s="56">
        <f t="shared" si="66"/>
        <v>0</v>
      </c>
      <c r="BK66" s="56">
        <f t="shared" si="66"/>
        <v>0</v>
      </c>
      <c r="BL66" s="56">
        <f t="shared" si="66"/>
        <v>0</v>
      </c>
      <c r="BM66" s="56">
        <f t="shared" si="66"/>
        <v>0</v>
      </c>
      <c r="BN66" s="56">
        <f t="shared" si="66"/>
        <v>0</v>
      </c>
      <c r="BO66" s="56">
        <f t="shared" si="66"/>
        <v>0</v>
      </c>
      <c r="BP66" s="56">
        <f t="shared" si="66"/>
        <v>0</v>
      </c>
      <c r="BQ66" s="56">
        <f t="shared" si="66"/>
        <v>0</v>
      </c>
      <c r="BR66" s="56">
        <f t="shared" si="66"/>
        <v>0</v>
      </c>
      <c r="BS66" s="56">
        <f t="shared" si="66"/>
        <v>0</v>
      </c>
      <c r="BT66" s="56">
        <f t="shared" si="66"/>
        <v>0</v>
      </c>
      <c r="BU66" s="56">
        <f t="shared" si="66"/>
        <v>0</v>
      </c>
      <c r="BV66" s="56">
        <f t="shared" si="2"/>
        <v>10774080</v>
      </c>
    </row>
    <row r="67" spans="1:74" s="27" customFormat="1" ht="50.1" customHeight="1">
      <c r="A67" s="33" t="s">
        <v>1300</v>
      </c>
      <c r="B67" s="33" t="s">
        <v>731</v>
      </c>
      <c r="C67" s="33"/>
      <c r="D67" s="43" t="s">
        <v>345</v>
      </c>
      <c r="E67" s="43">
        <f t="shared" si="60"/>
        <v>64</v>
      </c>
      <c r="F67" s="43" t="s">
        <v>345</v>
      </c>
      <c r="G67" s="44" t="s">
        <v>424</v>
      </c>
      <c r="H67" s="44">
        <v>50011833</v>
      </c>
      <c r="I67" s="52" t="s">
        <v>343</v>
      </c>
      <c r="J67" s="82">
        <f>VLOOKUP(H67,'[63]1월단가'!A:B,$J$1,0)</f>
        <v>47</v>
      </c>
      <c r="K67" s="56">
        <f>VLOOKUP($H$67,'[64]협력업체 입고현황'!$D$3:$AL$200,K1,FALSE)</f>
        <v>0</v>
      </c>
      <c r="L67" s="56">
        <f>VLOOKUP($H$67,'[64]협력업체 입고현황'!$D$3:$AL$200,L1,FALSE)</f>
        <v>0</v>
      </c>
      <c r="M67" s="56">
        <f>VLOOKUP($H$67,'[64]협력업체 입고현황'!$D$3:$AL$200,M1,FALSE)</f>
        <v>0</v>
      </c>
      <c r="N67" s="56">
        <f>VLOOKUP($H$67,'[64]협력업체 입고현황'!$D$3:$AL$200,N1,FALSE)</f>
        <v>0</v>
      </c>
      <c r="O67" s="56">
        <f>VLOOKUP($H$67,'[64]협력업체 입고현황'!$D$3:$AL$200,O1,FALSE)</f>
        <v>0</v>
      </c>
      <c r="P67" s="56">
        <f>VLOOKUP($H$67,'[64]협력업체 입고현황'!$D$3:$AL$200,P1,FALSE)</f>
        <v>0</v>
      </c>
      <c r="Q67" s="56">
        <f>VLOOKUP($H$67,'[64]협력업체 입고현황'!$D$3:$AL$200,Q1,FALSE)</f>
        <v>0</v>
      </c>
      <c r="R67" s="56">
        <f>VLOOKUP($H$67,'[64]협력업체 입고현황'!$D$3:$AL$200,R1,FALSE)</f>
        <v>0</v>
      </c>
      <c r="S67" s="56">
        <f>VLOOKUP($H$67,'[64]협력업체 입고현황'!$D$3:$AL$200,S1,FALSE)</f>
        <v>0</v>
      </c>
      <c r="T67" s="56">
        <f>VLOOKUP($H$67,'[64]협력업체 입고현황'!$D$3:$AL$200,T1,FALSE)</f>
        <v>0</v>
      </c>
      <c r="U67" s="56">
        <f>VLOOKUP($H$67,'[64]협력업체 입고현황'!$D$3:$AL$200,U1,FALSE)</f>
        <v>0</v>
      </c>
      <c r="V67" s="56">
        <f>VLOOKUP($H$67,'[64]협력업체 입고현황'!$D$3:$AL$200,V1,FALSE)</f>
        <v>0</v>
      </c>
      <c r="W67" s="56">
        <f>VLOOKUP($H$67,'[64]협력업체 입고현황'!$D$3:$AL$200,W1,FALSE)</f>
        <v>0</v>
      </c>
      <c r="X67" s="56">
        <f>VLOOKUP($H$67,'[64]협력업체 입고현황'!$D$3:$AL$200,X1,FALSE)</f>
        <v>0</v>
      </c>
      <c r="Y67" s="56">
        <f>VLOOKUP($H$67,'[64]협력업체 입고현황'!$D$3:$AL$200,Y1,FALSE)</f>
        <v>0</v>
      </c>
      <c r="Z67" s="56">
        <f>VLOOKUP($H$67,'[64]협력업체 입고현황'!$D$3:$AL$200,Z1,FALSE)</f>
        <v>0</v>
      </c>
      <c r="AA67" s="56">
        <f>VLOOKUP($H$67,'[64]협력업체 입고현황'!$D$3:$AL$200,AA1,FALSE)</f>
        <v>0</v>
      </c>
      <c r="AB67" s="56">
        <f>VLOOKUP($H$67,'[64]협력업체 입고현황'!$D$3:$AL$200,AB1,FALSE)</f>
        <v>0</v>
      </c>
      <c r="AC67" s="56">
        <f>VLOOKUP($H$67,'[64]협력업체 입고현황'!$D$3:$AL$200,AC1,FALSE)</f>
        <v>0</v>
      </c>
      <c r="AD67" s="56">
        <f>VLOOKUP($H$67,'[64]협력업체 입고현황'!$D$3:$AL$200,AD1,FALSE)</f>
        <v>0</v>
      </c>
      <c r="AE67" s="56">
        <f>VLOOKUP($H$67,'[64]협력업체 입고현황'!$D$3:$AL$200,AE1,FALSE)</f>
        <v>0</v>
      </c>
      <c r="AF67" s="56">
        <f>VLOOKUP($H$67,'[64]협력업체 입고현황'!$D$3:$AL$200,AF1,FALSE)</f>
        <v>0</v>
      </c>
      <c r="AG67" s="56">
        <f>VLOOKUP($H$67,'[64]협력업체 입고현황'!$D$3:$AL$200,AG1,FALSE)</f>
        <v>0</v>
      </c>
      <c r="AH67" s="56">
        <f>VLOOKUP($H$67,'[64]협력업체 입고현황'!$D$3:$AL$200,AH1,FALSE)</f>
        <v>0</v>
      </c>
      <c r="AI67" s="56">
        <f>VLOOKUP($H$67,'[64]협력업체 입고현황'!$D$3:$AL$200,AI1,FALSE)</f>
        <v>0</v>
      </c>
      <c r="AJ67" s="56">
        <f>VLOOKUP($H$67,'[64]협력업체 입고현황'!$D$3:$AL$200,AJ1,FALSE)</f>
        <v>0</v>
      </c>
      <c r="AK67" s="56">
        <f>VLOOKUP($H$67,'[64]협력업체 입고현황'!$D$3:$AL$200,AK1,FALSE)</f>
        <v>0</v>
      </c>
      <c r="AL67" s="56">
        <f>VLOOKUP($H$67,'[64]협력업체 입고현황'!$D$3:$AL$200,AL1,FALSE)</f>
        <v>0</v>
      </c>
      <c r="AM67" s="56">
        <f>VLOOKUP($H$67,'[64]협력업체 입고현황'!$D$3:$AL$200,AM1,FALSE)</f>
        <v>0</v>
      </c>
      <c r="AN67" s="56">
        <f>VLOOKUP($H$67,'[64]협력업체 입고현황'!$D$3:$AL$200,AN1,FALSE)</f>
        <v>0</v>
      </c>
      <c r="AO67" s="56">
        <f>VLOOKUP($H$67,'[64]협력업체 입고현황'!$D$3:$AL$200,AO1,FALSE)</f>
        <v>0</v>
      </c>
      <c r="AP67" s="25"/>
      <c r="AQ67" s="56">
        <f>$J$67*K67</f>
        <v>0</v>
      </c>
      <c r="AR67" s="56">
        <f t="shared" ref="AR67:BU67" si="67">$J$67*L67</f>
        <v>0</v>
      </c>
      <c r="AS67" s="56">
        <f t="shared" si="67"/>
        <v>0</v>
      </c>
      <c r="AT67" s="56">
        <f t="shared" si="67"/>
        <v>0</v>
      </c>
      <c r="AU67" s="56">
        <f t="shared" si="67"/>
        <v>0</v>
      </c>
      <c r="AV67" s="56">
        <f t="shared" si="67"/>
        <v>0</v>
      </c>
      <c r="AW67" s="56">
        <f t="shared" si="67"/>
        <v>0</v>
      </c>
      <c r="AX67" s="56">
        <f t="shared" si="67"/>
        <v>0</v>
      </c>
      <c r="AY67" s="56">
        <f t="shared" si="67"/>
        <v>0</v>
      </c>
      <c r="AZ67" s="56">
        <f t="shared" si="67"/>
        <v>0</v>
      </c>
      <c r="BA67" s="56">
        <f t="shared" si="67"/>
        <v>0</v>
      </c>
      <c r="BB67" s="56">
        <f t="shared" si="67"/>
        <v>0</v>
      </c>
      <c r="BC67" s="56">
        <f t="shared" si="67"/>
        <v>0</v>
      </c>
      <c r="BD67" s="56">
        <f t="shared" si="67"/>
        <v>0</v>
      </c>
      <c r="BE67" s="56">
        <f t="shared" si="67"/>
        <v>0</v>
      </c>
      <c r="BF67" s="56">
        <f t="shared" si="67"/>
        <v>0</v>
      </c>
      <c r="BG67" s="56">
        <f t="shared" si="67"/>
        <v>0</v>
      </c>
      <c r="BH67" s="56">
        <f t="shared" si="67"/>
        <v>0</v>
      </c>
      <c r="BI67" s="56">
        <f t="shared" si="67"/>
        <v>0</v>
      </c>
      <c r="BJ67" s="56">
        <f t="shared" si="67"/>
        <v>0</v>
      </c>
      <c r="BK67" s="56">
        <f t="shared" si="67"/>
        <v>0</v>
      </c>
      <c r="BL67" s="56">
        <f t="shared" si="67"/>
        <v>0</v>
      </c>
      <c r="BM67" s="56">
        <f t="shared" si="67"/>
        <v>0</v>
      </c>
      <c r="BN67" s="56">
        <f t="shared" si="67"/>
        <v>0</v>
      </c>
      <c r="BO67" s="56">
        <f t="shared" si="67"/>
        <v>0</v>
      </c>
      <c r="BP67" s="56">
        <f t="shared" si="67"/>
        <v>0</v>
      </c>
      <c r="BQ67" s="56">
        <f t="shared" si="67"/>
        <v>0</v>
      </c>
      <c r="BR67" s="56">
        <f t="shared" si="67"/>
        <v>0</v>
      </c>
      <c r="BS67" s="56">
        <f t="shared" si="67"/>
        <v>0</v>
      </c>
      <c r="BT67" s="56">
        <f t="shared" si="67"/>
        <v>0</v>
      </c>
      <c r="BU67" s="56">
        <f t="shared" si="67"/>
        <v>0</v>
      </c>
      <c r="BV67" s="56">
        <f t="shared" si="2"/>
        <v>0</v>
      </c>
    </row>
    <row r="68" spans="1:74" s="27" customFormat="1" ht="50.1" customHeight="1">
      <c r="A68" s="33" t="s">
        <v>1300</v>
      </c>
      <c r="B68" s="33" t="s">
        <v>731</v>
      </c>
      <c r="C68" s="33"/>
      <c r="D68" s="43" t="s">
        <v>345</v>
      </c>
      <c r="E68" s="43">
        <f t="shared" si="60"/>
        <v>65</v>
      </c>
      <c r="F68" s="43" t="s">
        <v>345</v>
      </c>
      <c r="G68" s="44" t="s">
        <v>424</v>
      </c>
      <c r="H68" s="44" t="s">
        <v>406</v>
      </c>
      <c r="I68" s="52" t="s">
        <v>344</v>
      </c>
      <c r="J68" s="82">
        <f>VLOOKUP(H68,'[63]1월단가'!A:B,$J$1,0)</f>
        <v>188</v>
      </c>
      <c r="K68" s="56">
        <f>VLOOKUP($H$68,'[64]협력업체 입고현황'!$D$3:$AL$200,K1,FALSE)</f>
        <v>3200</v>
      </c>
      <c r="L68" s="56">
        <f>VLOOKUP($H$68,'[64]협력업체 입고현황'!$D$3:$AL$200,L1,FALSE)</f>
        <v>0</v>
      </c>
      <c r="M68" s="56">
        <f>VLOOKUP($H$68,'[64]협력업체 입고현황'!$D$3:$AL$200,M1,FALSE)</f>
        <v>0</v>
      </c>
      <c r="N68" s="56">
        <f>VLOOKUP($H$68,'[64]협력업체 입고현황'!$D$3:$AL$200,N1,FALSE)</f>
        <v>13850</v>
      </c>
      <c r="O68" s="56">
        <f>VLOOKUP($H$68,'[64]협력업체 입고현황'!$D$3:$AL$200,O1,FALSE)</f>
        <v>0</v>
      </c>
      <c r="P68" s="56">
        <f>VLOOKUP($H$68,'[64]협력업체 입고현황'!$D$3:$AL$200,P1,FALSE)</f>
        <v>0</v>
      </c>
      <c r="Q68" s="56">
        <f>VLOOKUP($H$68,'[64]협력업체 입고현황'!$D$3:$AL$200,Q1,FALSE)</f>
        <v>0</v>
      </c>
      <c r="R68" s="56">
        <f>VLOOKUP($H$68,'[64]협력업체 입고현황'!$D$3:$AL$200,R1,FALSE)</f>
        <v>0</v>
      </c>
      <c r="S68" s="56">
        <f>VLOOKUP($H$68,'[64]협력업체 입고현황'!$D$3:$AL$200,S1,FALSE)</f>
        <v>0</v>
      </c>
      <c r="T68" s="56">
        <f>VLOOKUP($H$68,'[64]협력업체 입고현황'!$D$3:$AL$200,T1,FALSE)</f>
        <v>0</v>
      </c>
      <c r="U68" s="56">
        <f>VLOOKUP($H$68,'[64]협력업체 입고현황'!$D$3:$AL$200,U1,FALSE)</f>
        <v>0</v>
      </c>
      <c r="V68" s="56">
        <f>VLOOKUP($H$68,'[64]협력업체 입고현황'!$D$3:$AL$200,V1,FALSE)</f>
        <v>0</v>
      </c>
      <c r="W68" s="56">
        <f>VLOOKUP($H$68,'[64]협력업체 입고현황'!$D$3:$AL$200,W1,FALSE)</f>
        <v>0</v>
      </c>
      <c r="X68" s="56">
        <f>VLOOKUP($H$68,'[64]협력업체 입고현황'!$D$3:$AL$200,X1,FALSE)</f>
        <v>0</v>
      </c>
      <c r="Y68" s="56">
        <f>VLOOKUP($H$68,'[64]협력업체 입고현황'!$D$3:$AL$200,Y1,FALSE)</f>
        <v>0</v>
      </c>
      <c r="Z68" s="56">
        <f>VLOOKUP($H$68,'[64]협력업체 입고현황'!$D$3:$AL$200,Z1,FALSE)</f>
        <v>0</v>
      </c>
      <c r="AA68" s="56">
        <f>VLOOKUP($H$68,'[64]협력업체 입고현황'!$D$3:$AL$200,AA1,FALSE)</f>
        <v>0</v>
      </c>
      <c r="AB68" s="56">
        <f>VLOOKUP($H$68,'[64]협력업체 입고현황'!$D$3:$AL$200,AB1,FALSE)</f>
        <v>0</v>
      </c>
      <c r="AC68" s="56">
        <f>VLOOKUP($H$68,'[64]협력업체 입고현황'!$D$3:$AL$200,AC1,FALSE)</f>
        <v>0</v>
      </c>
      <c r="AD68" s="56">
        <f>VLOOKUP($H$68,'[64]협력업체 입고현황'!$D$3:$AL$200,AD1,FALSE)</f>
        <v>0</v>
      </c>
      <c r="AE68" s="56">
        <f>VLOOKUP($H$68,'[64]협력업체 입고현황'!$D$3:$AL$200,AE1,FALSE)</f>
        <v>0</v>
      </c>
      <c r="AF68" s="56">
        <f>VLOOKUP($H$68,'[64]협력업체 입고현황'!$D$3:$AL$200,AF1,FALSE)</f>
        <v>0</v>
      </c>
      <c r="AG68" s="56">
        <f>VLOOKUP($H$68,'[64]협력업체 입고현황'!$D$3:$AL$200,AG1,FALSE)</f>
        <v>0</v>
      </c>
      <c r="AH68" s="56">
        <f>VLOOKUP($H$68,'[64]협력업체 입고현황'!$D$3:$AL$200,AH1,FALSE)</f>
        <v>0</v>
      </c>
      <c r="AI68" s="56">
        <f>VLOOKUP($H$68,'[64]협력업체 입고현황'!$D$3:$AL$200,AI1,FALSE)</f>
        <v>0</v>
      </c>
      <c r="AJ68" s="56">
        <f>VLOOKUP($H$68,'[64]협력업체 입고현황'!$D$3:$AL$200,AJ1,FALSE)</f>
        <v>0</v>
      </c>
      <c r="AK68" s="56">
        <f>VLOOKUP($H$68,'[64]협력업체 입고현황'!$D$3:$AL$200,AK1,FALSE)</f>
        <v>0</v>
      </c>
      <c r="AL68" s="56">
        <f>VLOOKUP($H$68,'[64]협력업체 입고현황'!$D$3:$AL$200,AL1,FALSE)</f>
        <v>0</v>
      </c>
      <c r="AM68" s="56">
        <f>VLOOKUP($H$68,'[64]협력업체 입고현황'!$D$3:$AL$200,AM1,FALSE)</f>
        <v>0</v>
      </c>
      <c r="AN68" s="56">
        <f>VLOOKUP($H$68,'[64]협력업체 입고현황'!$D$3:$AL$200,AN1,FALSE)</f>
        <v>0</v>
      </c>
      <c r="AO68" s="56">
        <f>VLOOKUP($H$68,'[64]협력업체 입고현황'!$D$3:$AL$200,AO1,FALSE)</f>
        <v>0</v>
      </c>
      <c r="AP68" s="25"/>
      <c r="AQ68" s="56">
        <f>$J$68*K68</f>
        <v>601600</v>
      </c>
      <c r="AR68" s="56">
        <f t="shared" ref="AR68:BU68" si="68">$J$68*L68</f>
        <v>0</v>
      </c>
      <c r="AS68" s="56">
        <f t="shared" si="68"/>
        <v>0</v>
      </c>
      <c r="AT68" s="56">
        <f t="shared" si="68"/>
        <v>2603800</v>
      </c>
      <c r="AU68" s="56">
        <f t="shared" si="68"/>
        <v>0</v>
      </c>
      <c r="AV68" s="56">
        <f t="shared" si="68"/>
        <v>0</v>
      </c>
      <c r="AW68" s="56">
        <f t="shared" si="68"/>
        <v>0</v>
      </c>
      <c r="AX68" s="56">
        <f t="shared" si="68"/>
        <v>0</v>
      </c>
      <c r="AY68" s="56">
        <f t="shared" si="68"/>
        <v>0</v>
      </c>
      <c r="AZ68" s="56">
        <f t="shared" si="68"/>
        <v>0</v>
      </c>
      <c r="BA68" s="56">
        <f t="shared" si="68"/>
        <v>0</v>
      </c>
      <c r="BB68" s="56">
        <f t="shared" si="68"/>
        <v>0</v>
      </c>
      <c r="BC68" s="56">
        <f t="shared" si="68"/>
        <v>0</v>
      </c>
      <c r="BD68" s="56">
        <f t="shared" si="68"/>
        <v>0</v>
      </c>
      <c r="BE68" s="56">
        <f t="shared" si="68"/>
        <v>0</v>
      </c>
      <c r="BF68" s="56">
        <f t="shared" si="68"/>
        <v>0</v>
      </c>
      <c r="BG68" s="56">
        <f t="shared" si="68"/>
        <v>0</v>
      </c>
      <c r="BH68" s="56">
        <f t="shared" si="68"/>
        <v>0</v>
      </c>
      <c r="BI68" s="56">
        <f t="shared" si="68"/>
        <v>0</v>
      </c>
      <c r="BJ68" s="56">
        <f t="shared" si="68"/>
        <v>0</v>
      </c>
      <c r="BK68" s="56">
        <f t="shared" si="68"/>
        <v>0</v>
      </c>
      <c r="BL68" s="56">
        <f t="shared" si="68"/>
        <v>0</v>
      </c>
      <c r="BM68" s="56">
        <f t="shared" si="68"/>
        <v>0</v>
      </c>
      <c r="BN68" s="56">
        <f t="shared" si="68"/>
        <v>0</v>
      </c>
      <c r="BO68" s="56">
        <f t="shared" si="68"/>
        <v>0</v>
      </c>
      <c r="BP68" s="56">
        <f t="shared" si="68"/>
        <v>0</v>
      </c>
      <c r="BQ68" s="56">
        <f t="shared" si="68"/>
        <v>0</v>
      </c>
      <c r="BR68" s="56">
        <f t="shared" si="68"/>
        <v>0</v>
      </c>
      <c r="BS68" s="56">
        <f t="shared" si="68"/>
        <v>0</v>
      </c>
      <c r="BT68" s="56">
        <f t="shared" si="68"/>
        <v>0</v>
      </c>
      <c r="BU68" s="56">
        <f t="shared" si="68"/>
        <v>0</v>
      </c>
      <c r="BV68" s="56">
        <f t="shared" ref="BV68:BV142" si="69">SUM(AQ68:BU68)</f>
        <v>3205400</v>
      </c>
    </row>
    <row r="69" spans="1:74" s="27" customFormat="1" ht="50.1" customHeight="1">
      <c r="A69" s="33" t="s">
        <v>1302</v>
      </c>
      <c r="B69" s="33" t="s">
        <v>733</v>
      </c>
      <c r="C69" s="33"/>
      <c r="D69" s="43" t="s">
        <v>332</v>
      </c>
      <c r="E69" s="43">
        <f t="shared" si="60"/>
        <v>66</v>
      </c>
      <c r="F69" s="43" t="s">
        <v>332</v>
      </c>
      <c r="G69" s="44" t="s">
        <v>439</v>
      </c>
      <c r="H69" s="44" t="s">
        <v>330</v>
      </c>
      <c r="I69" s="52" t="s">
        <v>331</v>
      </c>
      <c r="J69" s="82">
        <f>VLOOKUP(H69,'[63]1월단가'!A:B,$J$1,0)</f>
        <v>549</v>
      </c>
      <c r="K69" s="56">
        <f>VLOOKUP($H$69,'[64]협력업체 입고현황'!$D$3:$AL$200,K1,FALSE)</f>
        <v>0</v>
      </c>
      <c r="L69" s="56">
        <f>VLOOKUP($H$69,'[64]협력업체 입고현황'!$D$3:$AL$200,L1,FALSE)</f>
        <v>0</v>
      </c>
      <c r="M69" s="56">
        <f>VLOOKUP($H$69,'[64]협력업체 입고현황'!$D$3:$AL$200,M1,FALSE)</f>
        <v>0</v>
      </c>
      <c r="N69" s="56">
        <f>VLOOKUP($H$69,'[64]협력업체 입고현황'!$D$3:$AL$200,N1,FALSE)</f>
        <v>0</v>
      </c>
      <c r="O69" s="56">
        <f>VLOOKUP($H$69,'[64]협력업체 입고현황'!$D$3:$AL$200,O1,FALSE)</f>
        <v>0</v>
      </c>
      <c r="P69" s="56">
        <f>VLOOKUP($H$69,'[64]협력업체 입고현황'!$D$3:$AL$200,P1,FALSE)</f>
        <v>0</v>
      </c>
      <c r="Q69" s="56">
        <f>VLOOKUP($H$69,'[64]협력업체 입고현황'!$D$3:$AL$200,Q1,FALSE)</f>
        <v>0</v>
      </c>
      <c r="R69" s="56">
        <f>VLOOKUP($H$69,'[64]협력업체 입고현황'!$D$3:$AL$200,R1,FALSE)</f>
        <v>0</v>
      </c>
      <c r="S69" s="56">
        <f>VLOOKUP($H$69,'[64]협력업체 입고현황'!$D$3:$AL$200,S1,FALSE)</f>
        <v>0</v>
      </c>
      <c r="T69" s="56">
        <f>VLOOKUP($H$69,'[64]협력업체 입고현황'!$D$3:$AL$200,T1,FALSE)</f>
        <v>0</v>
      </c>
      <c r="U69" s="56">
        <f>VLOOKUP($H$69,'[64]협력업체 입고현황'!$D$3:$AL$200,U1,FALSE)</f>
        <v>0</v>
      </c>
      <c r="V69" s="56">
        <f>VLOOKUP($H$69,'[64]협력업체 입고현황'!$D$3:$AL$200,V1,FALSE)</f>
        <v>0</v>
      </c>
      <c r="W69" s="56">
        <f>VLOOKUP($H$69,'[64]협력업체 입고현황'!$D$3:$AL$200,W1,FALSE)</f>
        <v>0</v>
      </c>
      <c r="X69" s="56">
        <f>VLOOKUP($H$69,'[64]협력업체 입고현황'!$D$3:$AL$200,X1,FALSE)</f>
        <v>0</v>
      </c>
      <c r="Y69" s="56">
        <f>VLOOKUP($H$69,'[64]협력업체 입고현황'!$D$3:$AL$200,Y1,FALSE)</f>
        <v>0</v>
      </c>
      <c r="Z69" s="56">
        <f>VLOOKUP($H$69,'[64]협력업체 입고현황'!$D$3:$AL$200,Z1,FALSE)</f>
        <v>0</v>
      </c>
      <c r="AA69" s="56">
        <f>VLOOKUP($H$69,'[64]협력업체 입고현황'!$D$3:$AL$200,AA1,FALSE)</f>
        <v>0</v>
      </c>
      <c r="AB69" s="56">
        <f>VLOOKUP($H$69,'[64]협력업체 입고현황'!$D$3:$AL$200,AB1,FALSE)</f>
        <v>2680</v>
      </c>
      <c r="AC69" s="56">
        <f>VLOOKUP($H$69,'[64]협력업체 입고현황'!$D$3:$AL$200,AC1,FALSE)</f>
        <v>0</v>
      </c>
      <c r="AD69" s="56">
        <f>VLOOKUP($H$69,'[64]협력업체 입고현황'!$D$3:$AL$200,AD1,FALSE)</f>
        <v>0</v>
      </c>
      <c r="AE69" s="56">
        <f>VLOOKUP($H$69,'[64]협력업체 입고현황'!$D$3:$AL$200,AE1,FALSE)</f>
        <v>0</v>
      </c>
      <c r="AF69" s="56">
        <f>VLOOKUP($H$69,'[64]협력업체 입고현황'!$D$3:$AL$200,AF1,FALSE)</f>
        <v>0</v>
      </c>
      <c r="AG69" s="56">
        <f>VLOOKUP($H$69,'[64]협력업체 입고현황'!$D$3:$AL$200,AG1,FALSE)</f>
        <v>0</v>
      </c>
      <c r="AH69" s="56">
        <f>VLOOKUP($H$69,'[64]협력업체 입고현황'!$D$3:$AL$200,AH1,FALSE)</f>
        <v>0</v>
      </c>
      <c r="AI69" s="56">
        <f>VLOOKUP($H$69,'[64]협력업체 입고현황'!$D$3:$AL$200,AI1,FALSE)</f>
        <v>0</v>
      </c>
      <c r="AJ69" s="56">
        <f>VLOOKUP($H$69,'[64]협력업체 입고현황'!$D$3:$AL$200,AJ1,FALSE)</f>
        <v>0</v>
      </c>
      <c r="AK69" s="56">
        <f>VLOOKUP($H$69,'[64]협력업체 입고현황'!$D$3:$AL$200,AK1,FALSE)</f>
        <v>0</v>
      </c>
      <c r="AL69" s="56">
        <f>VLOOKUP($H$69,'[64]협력업체 입고현황'!$D$3:$AL$200,AL1,FALSE)</f>
        <v>0</v>
      </c>
      <c r="AM69" s="56">
        <f>VLOOKUP($H$69,'[64]협력업체 입고현황'!$D$3:$AL$200,AM1,FALSE)</f>
        <v>0</v>
      </c>
      <c r="AN69" s="56">
        <f>VLOOKUP($H$69,'[64]협력업체 입고현황'!$D$3:$AL$200,AN1,FALSE)</f>
        <v>0</v>
      </c>
      <c r="AO69" s="56">
        <f>VLOOKUP($H$69,'[64]협력업체 입고현황'!$D$3:$AL$200,AO1,FALSE)</f>
        <v>0</v>
      </c>
      <c r="AP69" s="25"/>
      <c r="AQ69" s="56">
        <f>$J$69*K69</f>
        <v>0</v>
      </c>
      <c r="AR69" s="56">
        <f t="shared" ref="AR69:BU69" si="70">$J$69*L69</f>
        <v>0</v>
      </c>
      <c r="AS69" s="56">
        <f t="shared" si="70"/>
        <v>0</v>
      </c>
      <c r="AT69" s="56">
        <f t="shared" si="70"/>
        <v>0</v>
      </c>
      <c r="AU69" s="56">
        <f t="shared" si="70"/>
        <v>0</v>
      </c>
      <c r="AV69" s="56">
        <f t="shared" si="70"/>
        <v>0</v>
      </c>
      <c r="AW69" s="56">
        <f t="shared" si="70"/>
        <v>0</v>
      </c>
      <c r="AX69" s="56">
        <f t="shared" si="70"/>
        <v>0</v>
      </c>
      <c r="AY69" s="56">
        <f t="shared" si="70"/>
        <v>0</v>
      </c>
      <c r="AZ69" s="56">
        <f t="shared" si="70"/>
        <v>0</v>
      </c>
      <c r="BA69" s="56">
        <f t="shared" si="70"/>
        <v>0</v>
      </c>
      <c r="BB69" s="56">
        <f t="shared" si="70"/>
        <v>0</v>
      </c>
      <c r="BC69" s="56">
        <f t="shared" si="70"/>
        <v>0</v>
      </c>
      <c r="BD69" s="56">
        <f t="shared" si="70"/>
        <v>0</v>
      </c>
      <c r="BE69" s="56">
        <f t="shared" si="70"/>
        <v>0</v>
      </c>
      <c r="BF69" s="56">
        <f t="shared" si="70"/>
        <v>0</v>
      </c>
      <c r="BG69" s="56">
        <f t="shared" si="70"/>
        <v>0</v>
      </c>
      <c r="BH69" s="56">
        <f t="shared" si="70"/>
        <v>1471320</v>
      </c>
      <c r="BI69" s="56">
        <f t="shared" si="70"/>
        <v>0</v>
      </c>
      <c r="BJ69" s="56">
        <f t="shared" si="70"/>
        <v>0</v>
      </c>
      <c r="BK69" s="56">
        <f t="shared" si="70"/>
        <v>0</v>
      </c>
      <c r="BL69" s="56">
        <f t="shared" si="70"/>
        <v>0</v>
      </c>
      <c r="BM69" s="56">
        <f t="shared" si="70"/>
        <v>0</v>
      </c>
      <c r="BN69" s="56">
        <f t="shared" si="70"/>
        <v>0</v>
      </c>
      <c r="BO69" s="56">
        <f t="shared" si="70"/>
        <v>0</v>
      </c>
      <c r="BP69" s="56">
        <f t="shared" si="70"/>
        <v>0</v>
      </c>
      <c r="BQ69" s="56">
        <f t="shared" si="70"/>
        <v>0</v>
      </c>
      <c r="BR69" s="56">
        <f t="shared" si="70"/>
        <v>0</v>
      </c>
      <c r="BS69" s="56">
        <f t="shared" si="70"/>
        <v>0</v>
      </c>
      <c r="BT69" s="56">
        <f t="shared" si="70"/>
        <v>0</v>
      </c>
      <c r="BU69" s="56">
        <f t="shared" si="70"/>
        <v>0</v>
      </c>
      <c r="BV69" s="56">
        <f t="shared" si="69"/>
        <v>1471320</v>
      </c>
    </row>
    <row r="70" spans="1:74" s="27" customFormat="1" ht="50.1" customHeight="1">
      <c r="A70" s="33" t="s">
        <v>1304</v>
      </c>
      <c r="B70" s="33" t="s">
        <v>733</v>
      </c>
      <c r="C70" s="33"/>
      <c r="D70" s="43" t="s">
        <v>332</v>
      </c>
      <c r="E70" s="43">
        <f t="shared" si="60"/>
        <v>67</v>
      </c>
      <c r="F70" s="43" t="s">
        <v>332</v>
      </c>
      <c r="G70" s="44" t="s">
        <v>424</v>
      </c>
      <c r="H70" s="44" t="s">
        <v>61</v>
      </c>
      <c r="I70" s="52" t="s">
        <v>346</v>
      </c>
      <c r="J70" s="82">
        <f>VLOOKUP(H70,'[63]1월단가'!A:B,$J$1,0)</f>
        <v>233</v>
      </c>
      <c r="K70" s="56">
        <f>VLOOKUP($H$70,'[64]협력업체 입고현황'!$D$3:$AL$200,K1,FALSE)</f>
        <v>0</v>
      </c>
      <c r="L70" s="56">
        <f>VLOOKUP($H$70,'[64]협력업체 입고현황'!$D$3:$AL$200,L1,FALSE)</f>
        <v>0</v>
      </c>
      <c r="M70" s="56">
        <f>VLOOKUP($H$70,'[64]협력업체 입고현황'!$D$3:$AL$200,M1,FALSE)</f>
        <v>0</v>
      </c>
      <c r="N70" s="56">
        <f>VLOOKUP($H$70,'[64]협력업체 입고현황'!$D$3:$AL$200,N1,FALSE)</f>
        <v>0</v>
      </c>
      <c r="O70" s="56">
        <f>VLOOKUP($H$70,'[64]협력업체 입고현황'!$D$3:$AL$200,O1,FALSE)</f>
        <v>0</v>
      </c>
      <c r="P70" s="56">
        <f>VLOOKUP($H$70,'[64]협력업체 입고현황'!$D$3:$AL$200,P1,FALSE)</f>
        <v>0</v>
      </c>
      <c r="Q70" s="56">
        <f>VLOOKUP($H$70,'[64]협력업체 입고현황'!$D$3:$AL$200,Q1,FALSE)</f>
        <v>0</v>
      </c>
      <c r="R70" s="56">
        <f>VLOOKUP($H$70,'[64]협력업체 입고현황'!$D$3:$AL$200,R1,FALSE)</f>
        <v>0</v>
      </c>
      <c r="S70" s="56">
        <f>VLOOKUP($H$70,'[64]협력업체 입고현황'!$D$3:$AL$200,S1,FALSE)</f>
        <v>0</v>
      </c>
      <c r="T70" s="56">
        <f>VLOOKUP($H$70,'[64]협력업체 입고현황'!$D$3:$AL$200,T1,FALSE)</f>
        <v>0</v>
      </c>
      <c r="U70" s="56">
        <f>VLOOKUP($H$70,'[64]협력업체 입고현황'!$D$3:$AL$200,U1,FALSE)</f>
        <v>0</v>
      </c>
      <c r="V70" s="56">
        <f>VLOOKUP($H$70,'[64]협력업체 입고현황'!$D$3:$AL$200,V1,FALSE)</f>
        <v>0</v>
      </c>
      <c r="W70" s="56">
        <f>VLOOKUP($H$70,'[64]협력업체 입고현황'!$D$3:$AL$200,W1,FALSE)</f>
        <v>0</v>
      </c>
      <c r="X70" s="56">
        <f>VLOOKUP($H$70,'[64]협력업체 입고현황'!$D$3:$AL$200,X1,FALSE)</f>
        <v>0</v>
      </c>
      <c r="Y70" s="56">
        <f>VLOOKUP($H$70,'[64]협력업체 입고현황'!$D$3:$AL$200,Y1,FALSE)</f>
        <v>0</v>
      </c>
      <c r="Z70" s="56">
        <f>VLOOKUP($H$70,'[64]협력업체 입고현황'!$D$3:$AL$200,Z1,FALSE)</f>
        <v>0</v>
      </c>
      <c r="AA70" s="56">
        <f>VLOOKUP($H$70,'[64]협력업체 입고현황'!$D$3:$AL$200,AA1,FALSE)</f>
        <v>0</v>
      </c>
      <c r="AB70" s="56">
        <f>VLOOKUP($H$70,'[64]협력업체 입고현황'!$D$3:$AL$200,AB1,FALSE)</f>
        <v>0</v>
      </c>
      <c r="AC70" s="56">
        <f>VLOOKUP($H$70,'[64]협력업체 입고현황'!$D$3:$AL$200,AC1,FALSE)</f>
        <v>0</v>
      </c>
      <c r="AD70" s="56">
        <f>VLOOKUP($H$70,'[64]협력업체 입고현황'!$D$3:$AL$200,AD1,FALSE)</f>
        <v>0</v>
      </c>
      <c r="AE70" s="56">
        <f>VLOOKUP($H$70,'[64]협력업체 입고현황'!$D$3:$AL$200,AE1,FALSE)</f>
        <v>0</v>
      </c>
      <c r="AF70" s="56">
        <f>VLOOKUP($H$70,'[64]협력업체 입고현황'!$D$3:$AL$200,AF1,FALSE)</f>
        <v>0</v>
      </c>
      <c r="AG70" s="56">
        <f>VLOOKUP($H$70,'[64]협력업체 입고현황'!$D$3:$AL$200,AG1,FALSE)</f>
        <v>0</v>
      </c>
      <c r="AH70" s="56">
        <f>VLOOKUP($H$70,'[64]협력업체 입고현황'!$D$3:$AL$200,AH1,FALSE)</f>
        <v>0</v>
      </c>
      <c r="AI70" s="56">
        <f>VLOOKUP($H$70,'[64]협력업체 입고현황'!$D$3:$AL$200,AI1,FALSE)</f>
        <v>0</v>
      </c>
      <c r="AJ70" s="56">
        <f>VLOOKUP($H$70,'[64]협력업체 입고현황'!$D$3:$AL$200,AJ1,FALSE)</f>
        <v>0</v>
      </c>
      <c r="AK70" s="56">
        <f>VLOOKUP($H$70,'[64]협력업체 입고현황'!$D$3:$AL$200,AK1,FALSE)</f>
        <v>0</v>
      </c>
      <c r="AL70" s="56">
        <f>VLOOKUP($H$70,'[64]협력업체 입고현황'!$D$3:$AL$200,AL1,FALSE)</f>
        <v>0</v>
      </c>
      <c r="AM70" s="56">
        <f>VLOOKUP($H$70,'[64]협력업체 입고현황'!$D$3:$AL$200,AM1,FALSE)</f>
        <v>0</v>
      </c>
      <c r="AN70" s="56">
        <f>VLOOKUP($H$70,'[64]협력업체 입고현황'!$D$3:$AL$200,AN1,FALSE)</f>
        <v>0</v>
      </c>
      <c r="AO70" s="56">
        <f>VLOOKUP($H$70,'[64]협력업체 입고현황'!$D$3:$AL$200,AO1,FALSE)</f>
        <v>0</v>
      </c>
      <c r="AP70" s="25"/>
      <c r="AQ70" s="56">
        <f>$J$70*K70</f>
        <v>0</v>
      </c>
      <c r="AR70" s="56">
        <f t="shared" ref="AR70:BU70" si="71">$J$70*L70</f>
        <v>0</v>
      </c>
      <c r="AS70" s="56">
        <f t="shared" si="71"/>
        <v>0</v>
      </c>
      <c r="AT70" s="56">
        <f t="shared" si="71"/>
        <v>0</v>
      </c>
      <c r="AU70" s="56">
        <f t="shared" si="71"/>
        <v>0</v>
      </c>
      <c r="AV70" s="56">
        <f t="shared" si="71"/>
        <v>0</v>
      </c>
      <c r="AW70" s="56">
        <f t="shared" si="71"/>
        <v>0</v>
      </c>
      <c r="AX70" s="56">
        <f t="shared" si="71"/>
        <v>0</v>
      </c>
      <c r="AY70" s="56">
        <f t="shared" si="71"/>
        <v>0</v>
      </c>
      <c r="AZ70" s="56">
        <f t="shared" si="71"/>
        <v>0</v>
      </c>
      <c r="BA70" s="56">
        <f t="shared" si="71"/>
        <v>0</v>
      </c>
      <c r="BB70" s="56">
        <f t="shared" si="71"/>
        <v>0</v>
      </c>
      <c r="BC70" s="56">
        <f t="shared" si="71"/>
        <v>0</v>
      </c>
      <c r="BD70" s="56">
        <f t="shared" si="71"/>
        <v>0</v>
      </c>
      <c r="BE70" s="56">
        <f t="shared" si="71"/>
        <v>0</v>
      </c>
      <c r="BF70" s="56">
        <f t="shared" si="71"/>
        <v>0</v>
      </c>
      <c r="BG70" s="56">
        <f t="shared" si="71"/>
        <v>0</v>
      </c>
      <c r="BH70" s="56">
        <f t="shared" si="71"/>
        <v>0</v>
      </c>
      <c r="BI70" s="56">
        <f t="shared" si="71"/>
        <v>0</v>
      </c>
      <c r="BJ70" s="56">
        <f t="shared" si="71"/>
        <v>0</v>
      </c>
      <c r="BK70" s="56">
        <f t="shared" si="71"/>
        <v>0</v>
      </c>
      <c r="BL70" s="56">
        <f t="shared" si="71"/>
        <v>0</v>
      </c>
      <c r="BM70" s="56">
        <f t="shared" si="71"/>
        <v>0</v>
      </c>
      <c r="BN70" s="56">
        <f t="shared" si="71"/>
        <v>0</v>
      </c>
      <c r="BO70" s="56">
        <f t="shared" si="71"/>
        <v>0</v>
      </c>
      <c r="BP70" s="56">
        <f t="shared" si="71"/>
        <v>0</v>
      </c>
      <c r="BQ70" s="56">
        <f t="shared" si="71"/>
        <v>0</v>
      </c>
      <c r="BR70" s="56">
        <f t="shared" si="71"/>
        <v>0</v>
      </c>
      <c r="BS70" s="56">
        <f t="shared" si="71"/>
        <v>0</v>
      </c>
      <c r="BT70" s="56">
        <f t="shared" si="71"/>
        <v>0</v>
      </c>
      <c r="BU70" s="56">
        <f t="shared" si="71"/>
        <v>0</v>
      </c>
      <c r="BV70" s="56">
        <f t="shared" si="69"/>
        <v>0</v>
      </c>
    </row>
    <row r="71" spans="1:74" s="27" customFormat="1" ht="50.1" customHeight="1">
      <c r="A71" s="33" t="s">
        <v>1304</v>
      </c>
      <c r="B71" s="33" t="s">
        <v>733</v>
      </c>
      <c r="C71" s="33"/>
      <c r="D71" s="43" t="s">
        <v>332</v>
      </c>
      <c r="E71" s="43">
        <f t="shared" si="60"/>
        <v>68</v>
      </c>
      <c r="F71" s="43" t="s">
        <v>332</v>
      </c>
      <c r="G71" s="44" t="s">
        <v>424</v>
      </c>
      <c r="H71" s="44" t="s">
        <v>149</v>
      </c>
      <c r="I71" s="52" t="s">
        <v>347</v>
      </c>
      <c r="J71" s="82">
        <f>VLOOKUP(H71,'[63]1월단가'!A:B,$J$1,0)</f>
        <v>233</v>
      </c>
      <c r="K71" s="56">
        <f>VLOOKUP($H$71,'[64]협력업체 입고현황'!$D$3:$AL$200,K1,FALSE)</f>
        <v>0</v>
      </c>
      <c r="L71" s="56">
        <f>VLOOKUP($H$71,'[64]협력업체 입고현황'!$D$3:$AL$200,L1,FALSE)</f>
        <v>0</v>
      </c>
      <c r="M71" s="56">
        <f>VLOOKUP($H$71,'[64]협력업체 입고현황'!$D$3:$AL$200,M1,FALSE)</f>
        <v>0</v>
      </c>
      <c r="N71" s="56">
        <f>VLOOKUP($H$71,'[64]협력업체 입고현황'!$D$3:$AL$200,N1,FALSE)</f>
        <v>0</v>
      </c>
      <c r="O71" s="56">
        <f>VLOOKUP($H$71,'[64]협력업체 입고현황'!$D$3:$AL$200,O1,FALSE)</f>
        <v>0</v>
      </c>
      <c r="P71" s="56">
        <f>VLOOKUP($H$71,'[64]협력업체 입고현황'!$D$3:$AL$200,P1,FALSE)</f>
        <v>0</v>
      </c>
      <c r="Q71" s="56">
        <f>VLOOKUP($H$71,'[64]협력업체 입고현황'!$D$3:$AL$200,Q1,FALSE)</f>
        <v>0</v>
      </c>
      <c r="R71" s="56">
        <f>VLOOKUP($H$71,'[64]협력업체 입고현황'!$D$3:$AL$200,R1,FALSE)</f>
        <v>0</v>
      </c>
      <c r="S71" s="56">
        <f>VLOOKUP($H$71,'[64]협력업체 입고현황'!$D$3:$AL$200,S1,FALSE)</f>
        <v>0</v>
      </c>
      <c r="T71" s="56">
        <f>VLOOKUP($H$71,'[64]협력업체 입고현황'!$D$3:$AL$200,T1,FALSE)</f>
        <v>0</v>
      </c>
      <c r="U71" s="56">
        <f>VLOOKUP($H$71,'[64]협력업체 입고현황'!$D$3:$AL$200,U1,FALSE)</f>
        <v>0</v>
      </c>
      <c r="V71" s="56">
        <f>VLOOKUP($H$71,'[64]협력업체 입고현황'!$D$3:$AL$200,V1,FALSE)</f>
        <v>0</v>
      </c>
      <c r="W71" s="56">
        <f>VLOOKUP($H$71,'[64]협력업체 입고현황'!$D$3:$AL$200,W1,FALSE)</f>
        <v>0</v>
      </c>
      <c r="X71" s="56">
        <f>VLOOKUP($H$71,'[64]협력업체 입고현황'!$D$3:$AL$200,X1,FALSE)</f>
        <v>0</v>
      </c>
      <c r="Y71" s="56">
        <f>VLOOKUP($H$71,'[64]협력업체 입고현황'!$D$3:$AL$200,Y1,FALSE)</f>
        <v>0</v>
      </c>
      <c r="Z71" s="56">
        <f>VLOOKUP($H$71,'[64]협력업체 입고현황'!$D$3:$AL$200,Z1,FALSE)</f>
        <v>0</v>
      </c>
      <c r="AA71" s="56">
        <f>VLOOKUP($H$71,'[64]협력업체 입고현황'!$D$3:$AL$200,AA1,FALSE)</f>
        <v>0</v>
      </c>
      <c r="AB71" s="56">
        <f>VLOOKUP($H$71,'[64]협력업체 입고현황'!$D$3:$AL$200,AB1,FALSE)</f>
        <v>0</v>
      </c>
      <c r="AC71" s="56">
        <f>VLOOKUP($H$71,'[64]협력업체 입고현황'!$D$3:$AL$200,AC1,FALSE)</f>
        <v>0</v>
      </c>
      <c r="AD71" s="56">
        <f>VLOOKUP($H$71,'[64]협력업체 입고현황'!$D$3:$AL$200,AD1,FALSE)</f>
        <v>0</v>
      </c>
      <c r="AE71" s="56">
        <f>VLOOKUP($H$71,'[64]협력업체 입고현황'!$D$3:$AL$200,AE1,FALSE)</f>
        <v>0</v>
      </c>
      <c r="AF71" s="56">
        <f>VLOOKUP($H$71,'[64]협력업체 입고현황'!$D$3:$AL$200,AF1,FALSE)</f>
        <v>0</v>
      </c>
      <c r="AG71" s="56">
        <f>VLOOKUP($H$71,'[64]협력업체 입고현황'!$D$3:$AL$200,AG1,FALSE)</f>
        <v>0</v>
      </c>
      <c r="AH71" s="56">
        <f>VLOOKUP($H$71,'[64]협력업체 입고현황'!$D$3:$AL$200,AH1,FALSE)</f>
        <v>0</v>
      </c>
      <c r="AI71" s="56">
        <f>VLOOKUP($H$71,'[64]협력업체 입고현황'!$D$3:$AL$200,AI1,FALSE)</f>
        <v>0</v>
      </c>
      <c r="AJ71" s="56">
        <f>VLOOKUP($H$71,'[64]협력업체 입고현황'!$D$3:$AL$200,AJ1,FALSE)</f>
        <v>0</v>
      </c>
      <c r="AK71" s="56">
        <f>VLOOKUP($H$71,'[64]협력업체 입고현황'!$D$3:$AL$200,AK1,FALSE)</f>
        <v>0</v>
      </c>
      <c r="AL71" s="56">
        <f>VLOOKUP($H$71,'[64]협력업체 입고현황'!$D$3:$AL$200,AL1,FALSE)</f>
        <v>0</v>
      </c>
      <c r="AM71" s="56">
        <f>VLOOKUP($H$71,'[64]협력업체 입고현황'!$D$3:$AL$200,AM1,FALSE)</f>
        <v>0</v>
      </c>
      <c r="AN71" s="56">
        <f>VLOOKUP($H$71,'[64]협력업체 입고현황'!$D$3:$AL$200,AN1,FALSE)</f>
        <v>0</v>
      </c>
      <c r="AO71" s="56">
        <f>VLOOKUP($H$71,'[64]협력업체 입고현황'!$D$3:$AL$200,AO1,FALSE)</f>
        <v>0</v>
      </c>
      <c r="AP71" s="25"/>
      <c r="AQ71" s="56">
        <f>$J$71*K71</f>
        <v>0</v>
      </c>
      <c r="AR71" s="56">
        <f t="shared" ref="AR71:BU71" si="72">$J$71*L71</f>
        <v>0</v>
      </c>
      <c r="AS71" s="56">
        <f t="shared" si="72"/>
        <v>0</v>
      </c>
      <c r="AT71" s="56">
        <f t="shared" si="72"/>
        <v>0</v>
      </c>
      <c r="AU71" s="56">
        <f t="shared" si="72"/>
        <v>0</v>
      </c>
      <c r="AV71" s="56">
        <f t="shared" si="72"/>
        <v>0</v>
      </c>
      <c r="AW71" s="56">
        <f t="shared" si="72"/>
        <v>0</v>
      </c>
      <c r="AX71" s="56">
        <f t="shared" si="72"/>
        <v>0</v>
      </c>
      <c r="AY71" s="56">
        <f t="shared" si="72"/>
        <v>0</v>
      </c>
      <c r="AZ71" s="56">
        <f t="shared" si="72"/>
        <v>0</v>
      </c>
      <c r="BA71" s="56">
        <f t="shared" si="72"/>
        <v>0</v>
      </c>
      <c r="BB71" s="56">
        <f t="shared" si="72"/>
        <v>0</v>
      </c>
      <c r="BC71" s="56">
        <f t="shared" si="72"/>
        <v>0</v>
      </c>
      <c r="BD71" s="56">
        <f t="shared" si="72"/>
        <v>0</v>
      </c>
      <c r="BE71" s="56">
        <f t="shared" si="72"/>
        <v>0</v>
      </c>
      <c r="BF71" s="56">
        <f t="shared" si="72"/>
        <v>0</v>
      </c>
      <c r="BG71" s="56">
        <f t="shared" si="72"/>
        <v>0</v>
      </c>
      <c r="BH71" s="56">
        <f t="shared" si="72"/>
        <v>0</v>
      </c>
      <c r="BI71" s="56">
        <f t="shared" si="72"/>
        <v>0</v>
      </c>
      <c r="BJ71" s="56">
        <f t="shared" si="72"/>
        <v>0</v>
      </c>
      <c r="BK71" s="56">
        <f t="shared" si="72"/>
        <v>0</v>
      </c>
      <c r="BL71" s="56">
        <f t="shared" si="72"/>
        <v>0</v>
      </c>
      <c r="BM71" s="56">
        <f t="shared" si="72"/>
        <v>0</v>
      </c>
      <c r="BN71" s="56">
        <f t="shared" si="72"/>
        <v>0</v>
      </c>
      <c r="BO71" s="56">
        <f t="shared" si="72"/>
        <v>0</v>
      </c>
      <c r="BP71" s="56">
        <f t="shared" si="72"/>
        <v>0</v>
      </c>
      <c r="BQ71" s="56">
        <f t="shared" si="72"/>
        <v>0</v>
      </c>
      <c r="BR71" s="56">
        <f t="shared" si="72"/>
        <v>0</v>
      </c>
      <c r="BS71" s="56">
        <f t="shared" si="72"/>
        <v>0</v>
      </c>
      <c r="BT71" s="56">
        <f t="shared" si="72"/>
        <v>0</v>
      </c>
      <c r="BU71" s="56">
        <f t="shared" si="72"/>
        <v>0</v>
      </c>
      <c r="BV71" s="56">
        <f t="shared" si="69"/>
        <v>0</v>
      </c>
    </row>
    <row r="72" spans="1:74" s="27" customFormat="1" ht="50.1" customHeight="1">
      <c r="A72" s="33" t="s">
        <v>1304</v>
      </c>
      <c r="B72" s="33" t="s">
        <v>733</v>
      </c>
      <c r="C72" s="33"/>
      <c r="D72" s="43" t="s">
        <v>332</v>
      </c>
      <c r="E72" s="43">
        <f t="shared" si="60"/>
        <v>69</v>
      </c>
      <c r="F72" s="43" t="s">
        <v>332</v>
      </c>
      <c r="G72" s="44" t="s">
        <v>424</v>
      </c>
      <c r="H72" s="44" t="s">
        <v>407</v>
      </c>
      <c r="I72" s="52" t="s">
        <v>348</v>
      </c>
      <c r="J72" s="82">
        <f>VLOOKUP(H72,'[63]1월단가'!A:B,$J$1,0)</f>
        <v>120</v>
      </c>
      <c r="K72" s="56">
        <f>VLOOKUP($H$72,'[64]협력업체 입고현황'!$D$3:$AL$200,K1,FALSE)</f>
        <v>0</v>
      </c>
      <c r="L72" s="56">
        <f>VLOOKUP($H$72,'[64]협력업체 입고현황'!$D$3:$AL$200,L1,FALSE)</f>
        <v>0</v>
      </c>
      <c r="M72" s="56">
        <f>VLOOKUP($H$72,'[64]협력업체 입고현황'!$D$3:$AL$200,M1,FALSE)</f>
        <v>0</v>
      </c>
      <c r="N72" s="56">
        <f>VLOOKUP($H$72,'[64]협력업체 입고현황'!$D$3:$AL$200,N1,FALSE)</f>
        <v>0</v>
      </c>
      <c r="O72" s="56">
        <f>VLOOKUP($H$72,'[64]협력업체 입고현황'!$D$3:$AL$200,O1,FALSE)</f>
        <v>0</v>
      </c>
      <c r="P72" s="56">
        <f>VLOOKUP($H$72,'[64]협력업체 입고현황'!$D$3:$AL$200,P1,FALSE)</f>
        <v>0</v>
      </c>
      <c r="Q72" s="56">
        <f>VLOOKUP($H$72,'[64]협력업체 입고현황'!$D$3:$AL$200,Q1,FALSE)</f>
        <v>0</v>
      </c>
      <c r="R72" s="56">
        <f>VLOOKUP($H$72,'[64]협력업체 입고현황'!$D$3:$AL$200,R1,FALSE)</f>
        <v>0</v>
      </c>
      <c r="S72" s="56">
        <f>VLOOKUP($H$72,'[64]협력업체 입고현황'!$D$3:$AL$200,S1,FALSE)</f>
        <v>0</v>
      </c>
      <c r="T72" s="56">
        <f>VLOOKUP($H$72,'[64]협력업체 입고현황'!$D$3:$AL$200,T1,FALSE)</f>
        <v>0</v>
      </c>
      <c r="U72" s="56">
        <f>VLOOKUP($H$72,'[64]협력업체 입고현황'!$D$3:$AL$200,U1,FALSE)</f>
        <v>0</v>
      </c>
      <c r="V72" s="56">
        <f>VLOOKUP($H$72,'[64]협력업체 입고현황'!$D$3:$AL$200,V1,FALSE)</f>
        <v>0</v>
      </c>
      <c r="W72" s="56">
        <f>VLOOKUP($H$72,'[64]협력업체 입고현황'!$D$3:$AL$200,W1,FALSE)</f>
        <v>0</v>
      </c>
      <c r="X72" s="56">
        <f>VLOOKUP($H$72,'[64]협력업체 입고현황'!$D$3:$AL$200,X1,FALSE)</f>
        <v>0</v>
      </c>
      <c r="Y72" s="56">
        <f>VLOOKUP($H$72,'[64]협력업체 입고현황'!$D$3:$AL$200,Y1,FALSE)</f>
        <v>0</v>
      </c>
      <c r="Z72" s="56">
        <f>VLOOKUP($H$72,'[64]협력업체 입고현황'!$D$3:$AL$200,Z1,FALSE)</f>
        <v>0</v>
      </c>
      <c r="AA72" s="56">
        <f>VLOOKUP($H$72,'[64]협력업체 입고현황'!$D$3:$AL$200,AA1,FALSE)</f>
        <v>0</v>
      </c>
      <c r="AB72" s="56">
        <f>VLOOKUP($H$72,'[64]협력업체 입고현황'!$D$3:$AL$200,AB1,FALSE)</f>
        <v>0</v>
      </c>
      <c r="AC72" s="56">
        <f>VLOOKUP($H$72,'[64]협력업체 입고현황'!$D$3:$AL$200,AC1,FALSE)</f>
        <v>0</v>
      </c>
      <c r="AD72" s="56">
        <f>VLOOKUP($H$72,'[64]협력업체 입고현황'!$D$3:$AL$200,AD1,FALSE)</f>
        <v>0</v>
      </c>
      <c r="AE72" s="56">
        <f>VLOOKUP($H$72,'[64]협력업체 입고현황'!$D$3:$AL$200,AE1,FALSE)</f>
        <v>0</v>
      </c>
      <c r="AF72" s="56">
        <f>VLOOKUP($H$72,'[64]협력업체 입고현황'!$D$3:$AL$200,AF1,FALSE)</f>
        <v>0</v>
      </c>
      <c r="AG72" s="56">
        <f>VLOOKUP($H$72,'[64]협력업체 입고현황'!$D$3:$AL$200,AG1,FALSE)</f>
        <v>0</v>
      </c>
      <c r="AH72" s="56">
        <f>VLOOKUP($H$72,'[64]협력업체 입고현황'!$D$3:$AL$200,AH1,FALSE)</f>
        <v>0</v>
      </c>
      <c r="AI72" s="56">
        <f>VLOOKUP($H$72,'[64]협력업체 입고현황'!$D$3:$AL$200,AI1,FALSE)</f>
        <v>0</v>
      </c>
      <c r="AJ72" s="56">
        <f>VLOOKUP($H$72,'[64]협력업체 입고현황'!$D$3:$AL$200,AJ1,FALSE)</f>
        <v>0</v>
      </c>
      <c r="AK72" s="56">
        <f>VLOOKUP($H$72,'[64]협력업체 입고현황'!$D$3:$AL$200,AK1,FALSE)</f>
        <v>0</v>
      </c>
      <c r="AL72" s="56">
        <f>VLOOKUP($H$72,'[64]협력업체 입고현황'!$D$3:$AL$200,AL1,FALSE)</f>
        <v>0</v>
      </c>
      <c r="AM72" s="56">
        <f>VLOOKUP($H$72,'[64]협력업체 입고현황'!$D$3:$AL$200,AM1,FALSE)</f>
        <v>0</v>
      </c>
      <c r="AN72" s="56">
        <f>VLOOKUP($H$72,'[64]협력업체 입고현황'!$D$3:$AL$200,AN1,FALSE)</f>
        <v>0</v>
      </c>
      <c r="AO72" s="56">
        <f>VLOOKUP($H$72,'[64]협력업체 입고현황'!$D$3:$AL$200,AO1,FALSE)</f>
        <v>0</v>
      </c>
      <c r="AP72" s="25"/>
      <c r="AQ72" s="56">
        <f>$J$72*K72</f>
        <v>0</v>
      </c>
      <c r="AR72" s="56">
        <f t="shared" ref="AR72:BU72" si="73">$J$72*L72</f>
        <v>0</v>
      </c>
      <c r="AS72" s="56">
        <f t="shared" si="73"/>
        <v>0</v>
      </c>
      <c r="AT72" s="56">
        <f t="shared" si="73"/>
        <v>0</v>
      </c>
      <c r="AU72" s="56">
        <f t="shared" si="73"/>
        <v>0</v>
      </c>
      <c r="AV72" s="56">
        <f t="shared" si="73"/>
        <v>0</v>
      </c>
      <c r="AW72" s="56">
        <f t="shared" si="73"/>
        <v>0</v>
      </c>
      <c r="AX72" s="56">
        <f t="shared" si="73"/>
        <v>0</v>
      </c>
      <c r="AY72" s="56">
        <f t="shared" si="73"/>
        <v>0</v>
      </c>
      <c r="AZ72" s="56">
        <f t="shared" si="73"/>
        <v>0</v>
      </c>
      <c r="BA72" s="56">
        <f t="shared" si="73"/>
        <v>0</v>
      </c>
      <c r="BB72" s="56">
        <f t="shared" si="73"/>
        <v>0</v>
      </c>
      <c r="BC72" s="56">
        <f t="shared" si="73"/>
        <v>0</v>
      </c>
      <c r="BD72" s="56">
        <f t="shared" si="73"/>
        <v>0</v>
      </c>
      <c r="BE72" s="56">
        <f t="shared" si="73"/>
        <v>0</v>
      </c>
      <c r="BF72" s="56">
        <f t="shared" si="73"/>
        <v>0</v>
      </c>
      <c r="BG72" s="56">
        <f t="shared" si="73"/>
        <v>0</v>
      </c>
      <c r="BH72" s="56">
        <f t="shared" si="73"/>
        <v>0</v>
      </c>
      <c r="BI72" s="56">
        <f t="shared" si="73"/>
        <v>0</v>
      </c>
      <c r="BJ72" s="56">
        <f t="shared" si="73"/>
        <v>0</v>
      </c>
      <c r="BK72" s="56">
        <f t="shared" si="73"/>
        <v>0</v>
      </c>
      <c r="BL72" s="56">
        <f t="shared" si="73"/>
        <v>0</v>
      </c>
      <c r="BM72" s="56">
        <f t="shared" si="73"/>
        <v>0</v>
      </c>
      <c r="BN72" s="56">
        <f t="shared" si="73"/>
        <v>0</v>
      </c>
      <c r="BO72" s="56">
        <f t="shared" si="73"/>
        <v>0</v>
      </c>
      <c r="BP72" s="56">
        <f t="shared" si="73"/>
        <v>0</v>
      </c>
      <c r="BQ72" s="56">
        <f t="shared" si="73"/>
        <v>0</v>
      </c>
      <c r="BR72" s="56">
        <f t="shared" si="73"/>
        <v>0</v>
      </c>
      <c r="BS72" s="56">
        <f t="shared" si="73"/>
        <v>0</v>
      </c>
      <c r="BT72" s="56">
        <f t="shared" si="73"/>
        <v>0</v>
      </c>
      <c r="BU72" s="56">
        <f t="shared" si="73"/>
        <v>0</v>
      </c>
      <c r="BV72" s="56">
        <f t="shared" si="69"/>
        <v>0</v>
      </c>
    </row>
    <row r="73" spans="1:74" s="27" customFormat="1" ht="50.1" customHeight="1">
      <c r="A73" s="33" t="s">
        <v>1304</v>
      </c>
      <c r="B73" s="33" t="s">
        <v>733</v>
      </c>
      <c r="C73" s="33"/>
      <c r="D73" s="43" t="s">
        <v>332</v>
      </c>
      <c r="E73" s="43">
        <f t="shared" si="60"/>
        <v>70</v>
      </c>
      <c r="F73" s="43" t="s">
        <v>332</v>
      </c>
      <c r="G73" s="44" t="s">
        <v>424</v>
      </c>
      <c r="H73" s="44" t="s">
        <v>408</v>
      </c>
      <c r="I73" s="52" t="s">
        <v>349</v>
      </c>
      <c r="J73" s="82">
        <f>VLOOKUP(H73,'[63]1월단가'!A:B,$J$1,0)</f>
        <v>145</v>
      </c>
      <c r="K73" s="56">
        <f>VLOOKUP($H$73,'[64]협력업체 입고현황'!$D$3:$AL$200,K1,FALSE)</f>
        <v>0</v>
      </c>
      <c r="L73" s="56">
        <f>VLOOKUP($H$73,'[64]협력업체 입고현황'!$D$3:$AL$200,L1,FALSE)</f>
        <v>0</v>
      </c>
      <c r="M73" s="56">
        <f>VLOOKUP($H$73,'[64]협력업체 입고현황'!$D$3:$AL$200,M1,FALSE)</f>
        <v>0</v>
      </c>
      <c r="N73" s="56">
        <f>VLOOKUP($H$73,'[64]협력업체 입고현황'!$D$3:$AL$200,N1,FALSE)</f>
        <v>0</v>
      </c>
      <c r="O73" s="56">
        <f>VLOOKUP($H$73,'[64]협력업체 입고현황'!$D$3:$AL$200,O1,FALSE)</f>
        <v>0</v>
      </c>
      <c r="P73" s="56">
        <f>VLOOKUP($H$73,'[64]협력업체 입고현황'!$D$3:$AL$200,P1,FALSE)</f>
        <v>0</v>
      </c>
      <c r="Q73" s="56">
        <f>VLOOKUP($H$73,'[64]협력업체 입고현황'!$D$3:$AL$200,Q1,FALSE)</f>
        <v>0</v>
      </c>
      <c r="R73" s="56">
        <f>VLOOKUP($H$73,'[64]협력업체 입고현황'!$D$3:$AL$200,R1,FALSE)</f>
        <v>0</v>
      </c>
      <c r="S73" s="56">
        <f>VLOOKUP($H$73,'[64]협력업체 입고현황'!$D$3:$AL$200,S1,FALSE)</f>
        <v>0</v>
      </c>
      <c r="T73" s="56">
        <f>VLOOKUP($H$73,'[64]협력업체 입고현황'!$D$3:$AL$200,T1,FALSE)</f>
        <v>0</v>
      </c>
      <c r="U73" s="56">
        <f>VLOOKUP($H$73,'[64]협력업체 입고현황'!$D$3:$AL$200,U1,FALSE)</f>
        <v>0</v>
      </c>
      <c r="V73" s="56">
        <f>VLOOKUP($H$73,'[64]협력업체 입고현황'!$D$3:$AL$200,V1,FALSE)</f>
        <v>0</v>
      </c>
      <c r="W73" s="56">
        <f>VLOOKUP($H$73,'[64]협력업체 입고현황'!$D$3:$AL$200,W1,FALSE)</f>
        <v>0</v>
      </c>
      <c r="X73" s="56">
        <f>VLOOKUP($H$73,'[64]협력업체 입고현황'!$D$3:$AL$200,X1,FALSE)</f>
        <v>0</v>
      </c>
      <c r="Y73" s="56">
        <f>VLOOKUP($H$73,'[64]협력업체 입고현황'!$D$3:$AL$200,Y1,FALSE)</f>
        <v>0</v>
      </c>
      <c r="Z73" s="56">
        <f>VLOOKUP($H$73,'[64]협력업체 입고현황'!$D$3:$AL$200,Z1,FALSE)</f>
        <v>0</v>
      </c>
      <c r="AA73" s="56">
        <f>VLOOKUP($H$73,'[64]협력업체 입고현황'!$D$3:$AL$200,AA1,FALSE)</f>
        <v>0</v>
      </c>
      <c r="AB73" s="56">
        <f>VLOOKUP($H$73,'[64]협력업체 입고현황'!$D$3:$AL$200,AB1,FALSE)</f>
        <v>0</v>
      </c>
      <c r="AC73" s="56">
        <f>VLOOKUP($H$73,'[64]협력업체 입고현황'!$D$3:$AL$200,AC1,FALSE)</f>
        <v>0</v>
      </c>
      <c r="AD73" s="56">
        <f>VLOOKUP($H$73,'[64]협력업체 입고현황'!$D$3:$AL$200,AD1,FALSE)</f>
        <v>0</v>
      </c>
      <c r="AE73" s="56">
        <f>VLOOKUP($H$73,'[64]협력업체 입고현황'!$D$3:$AL$200,AE1,FALSE)</f>
        <v>0</v>
      </c>
      <c r="AF73" s="56">
        <f>VLOOKUP($H$73,'[64]협력업체 입고현황'!$D$3:$AL$200,AF1,FALSE)</f>
        <v>0</v>
      </c>
      <c r="AG73" s="56">
        <f>VLOOKUP($H$73,'[64]협력업체 입고현황'!$D$3:$AL$200,AG1,FALSE)</f>
        <v>0</v>
      </c>
      <c r="AH73" s="56">
        <f>VLOOKUP($H$73,'[64]협력업체 입고현황'!$D$3:$AL$200,AH1,FALSE)</f>
        <v>0</v>
      </c>
      <c r="AI73" s="56">
        <f>VLOOKUP($H$73,'[64]협력업체 입고현황'!$D$3:$AL$200,AI1,FALSE)</f>
        <v>0</v>
      </c>
      <c r="AJ73" s="56">
        <f>VLOOKUP($H$73,'[64]협력업체 입고현황'!$D$3:$AL$200,AJ1,FALSE)</f>
        <v>0</v>
      </c>
      <c r="AK73" s="56">
        <f>VLOOKUP($H$73,'[64]협력업체 입고현황'!$D$3:$AL$200,AK1,FALSE)</f>
        <v>0</v>
      </c>
      <c r="AL73" s="56">
        <f>VLOOKUP($H$73,'[64]협력업체 입고현황'!$D$3:$AL$200,AL1,FALSE)</f>
        <v>0</v>
      </c>
      <c r="AM73" s="56">
        <f>VLOOKUP($H$73,'[64]협력업체 입고현황'!$D$3:$AL$200,AM1,FALSE)</f>
        <v>0</v>
      </c>
      <c r="AN73" s="56">
        <f>VLOOKUP($H$73,'[64]협력업체 입고현황'!$D$3:$AL$200,AN1,FALSE)</f>
        <v>0</v>
      </c>
      <c r="AO73" s="56">
        <f>VLOOKUP($H$73,'[64]협력업체 입고현황'!$D$3:$AL$200,AO1,FALSE)</f>
        <v>0</v>
      </c>
      <c r="AP73" s="25"/>
      <c r="AQ73" s="56">
        <f>$J$73*K73</f>
        <v>0</v>
      </c>
      <c r="AR73" s="56">
        <f t="shared" ref="AR73:BU73" si="74">$J$73*L73</f>
        <v>0</v>
      </c>
      <c r="AS73" s="56">
        <f t="shared" si="74"/>
        <v>0</v>
      </c>
      <c r="AT73" s="56">
        <f t="shared" si="74"/>
        <v>0</v>
      </c>
      <c r="AU73" s="56">
        <f t="shared" si="74"/>
        <v>0</v>
      </c>
      <c r="AV73" s="56">
        <f t="shared" si="74"/>
        <v>0</v>
      </c>
      <c r="AW73" s="56">
        <f t="shared" si="74"/>
        <v>0</v>
      </c>
      <c r="AX73" s="56">
        <f t="shared" si="74"/>
        <v>0</v>
      </c>
      <c r="AY73" s="56">
        <f t="shared" si="74"/>
        <v>0</v>
      </c>
      <c r="AZ73" s="56">
        <f t="shared" si="74"/>
        <v>0</v>
      </c>
      <c r="BA73" s="56">
        <f t="shared" si="74"/>
        <v>0</v>
      </c>
      <c r="BB73" s="56">
        <f t="shared" si="74"/>
        <v>0</v>
      </c>
      <c r="BC73" s="56">
        <f t="shared" si="74"/>
        <v>0</v>
      </c>
      <c r="BD73" s="56">
        <f t="shared" si="74"/>
        <v>0</v>
      </c>
      <c r="BE73" s="56">
        <f t="shared" si="74"/>
        <v>0</v>
      </c>
      <c r="BF73" s="56">
        <f t="shared" si="74"/>
        <v>0</v>
      </c>
      <c r="BG73" s="56">
        <f t="shared" si="74"/>
        <v>0</v>
      </c>
      <c r="BH73" s="56">
        <f t="shared" si="74"/>
        <v>0</v>
      </c>
      <c r="BI73" s="56">
        <f t="shared" si="74"/>
        <v>0</v>
      </c>
      <c r="BJ73" s="56">
        <f t="shared" si="74"/>
        <v>0</v>
      </c>
      <c r="BK73" s="56">
        <f t="shared" si="74"/>
        <v>0</v>
      </c>
      <c r="BL73" s="56">
        <f t="shared" si="74"/>
        <v>0</v>
      </c>
      <c r="BM73" s="56">
        <f t="shared" si="74"/>
        <v>0</v>
      </c>
      <c r="BN73" s="56">
        <f t="shared" si="74"/>
        <v>0</v>
      </c>
      <c r="BO73" s="56">
        <f t="shared" si="74"/>
        <v>0</v>
      </c>
      <c r="BP73" s="56">
        <f t="shared" si="74"/>
        <v>0</v>
      </c>
      <c r="BQ73" s="56">
        <f t="shared" si="74"/>
        <v>0</v>
      </c>
      <c r="BR73" s="56">
        <f t="shared" si="74"/>
        <v>0</v>
      </c>
      <c r="BS73" s="56">
        <f t="shared" si="74"/>
        <v>0</v>
      </c>
      <c r="BT73" s="56">
        <f t="shared" si="74"/>
        <v>0</v>
      </c>
      <c r="BU73" s="56">
        <f t="shared" si="74"/>
        <v>0</v>
      </c>
      <c r="BV73" s="56">
        <f t="shared" si="69"/>
        <v>0</v>
      </c>
    </row>
    <row r="74" spans="1:74" s="27" customFormat="1" ht="50.1" customHeight="1">
      <c r="A74" s="33" t="s">
        <v>1304</v>
      </c>
      <c r="B74" s="33" t="s">
        <v>733</v>
      </c>
      <c r="C74" s="33"/>
      <c r="D74" s="43" t="s">
        <v>332</v>
      </c>
      <c r="E74" s="43">
        <f t="shared" si="60"/>
        <v>71</v>
      </c>
      <c r="F74" s="43" t="s">
        <v>332</v>
      </c>
      <c r="G74" s="44" t="s">
        <v>424</v>
      </c>
      <c r="H74" s="44" t="s">
        <v>409</v>
      </c>
      <c r="I74" s="52" t="s">
        <v>350</v>
      </c>
      <c r="J74" s="82">
        <f>VLOOKUP(H74,'[63]1월단가'!A:B,$J$1,0)</f>
        <v>145</v>
      </c>
      <c r="K74" s="56">
        <f>VLOOKUP($H$74,'[64]협력업체 입고현황'!$D$3:$AL$200,K1,FALSE)</f>
        <v>0</v>
      </c>
      <c r="L74" s="56">
        <f>VLOOKUP($H$74,'[64]협력업체 입고현황'!$D$3:$AL$200,L1,FALSE)</f>
        <v>0</v>
      </c>
      <c r="M74" s="56">
        <f>VLOOKUP($H$74,'[64]협력업체 입고현황'!$D$3:$AL$200,M1,FALSE)</f>
        <v>0</v>
      </c>
      <c r="N74" s="56">
        <f>VLOOKUP($H$74,'[64]협력업체 입고현황'!$D$3:$AL$200,N1,FALSE)</f>
        <v>0</v>
      </c>
      <c r="O74" s="56">
        <f>VLOOKUP($H$74,'[64]협력업체 입고현황'!$D$3:$AL$200,O1,FALSE)</f>
        <v>0</v>
      </c>
      <c r="P74" s="56">
        <f>VLOOKUP($H$74,'[64]협력업체 입고현황'!$D$3:$AL$200,P1,FALSE)</f>
        <v>0</v>
      </c>
      <c r="Q74" s="56">
        <f>VLOOKUP($H$74,'[64]협력업체 입고현황'!$D$3:$AL$200,Q1,FALSE)</f>
        <v>0</v>
      </c>
      <c r="R74" s="56">
        <f>VLOOKUP($H$74,'[64]협력업체 입고현황'!$D$3:$AL$200,R1,FALSE)</f>
        <v>0</v>
      </c>
      <c r="S74" s="56">
        <f>VLOOKUP($H$74,'[64]협력업체 입고현황'!$D$3:$AL$200,S1,FALSE)</f>
        <v>0</v>
      </c>
      <c r="T74" s="56">
        <f>VLOOKUP($H$74,'[64]협력업체 입고현황'!$D$3:$AL$200,T1,FALSE)</f>
        <v>0</v>
      </c>
      <c r="U74" s="56">
        <f>VLOOKUP($H$74,'[64]협력업체 입고현황'!$D$3:$AL$200,U1,FALSE)</f>
        <v>0</v>
      </c>
      <c r="V74" s="56">
        <f>VLOOKUP($H$74,'[64]협력업체 입고현황'!$D$3:$AL$200,V1,FALSE)</f>
        <v>0</v>
      </c>
      <c r="W74" s="56">
        <f>VLOOKUP($H$74,'[64]협력업체 입고현황'!$D$3:$AL$200,W1,FALSE)</f>
        <v>0</v>
      </c>
      <c r="X74" s="56">
        <f>VLOOKUP($H$74,'[64]협력업체 입고현황'!$D$3:$AL$200,X1,FALSE)</f>
        <v>0</v>
      </c>
      <c r="Y74" s="56">
        <f>VLOOKUP($H$74,'[64]협력업체 입고현황'!$D$3:$AL$200,Y1,FALSE)</f>
        <v>0</v>
      </c>
      <c r="Z74" s="56">
        <f>VLOOKUP($H$74,'[64]협력업체 입고현황'!$D$3:$AL$200,Z1,FALSE)</f>
        <v>0</v>
      </c>
      <c r="AA74" s="56">
        <f>VLOOKUP($H$74,'[64]협력업체 입고현황'!$D$3:$AL$200,AA1,FALSE)</f>
        <v>0</v>
      </c>
      <c r="AB74" s="56">
        <f>VLOOKUP($H$74,'[64]협력업체 입고현황'!$D$3:$AL$200,AB1,FALSE)</f>
        <v>0</v>
      </c>
      <c r="AC74" s="56">
        <f>VLOOKUP($H$74,'[64]협력업체 입고현황'!$D$3:$AL$200,AC1,FALSE)</f>
        <v>0</v>
      </c>
      <c r="AD74" s="56">
        <f>VLOOKUP($H$74,'[64]협력업체 입고현황'!$D$3:$AL$200,AD1,FALSE)</f>
        <v>0</v>
      </c>
      <c r="AE74" s="56">
        <f>VLOOKUP($H$74,'[64]협력업체 입고현황'!$D$3:$AL$200,AE1,FALSE)</f>
        <v>0</v>
      </c>
      <c r="AF74" s="56">
        <f>VLOOKUP($H$74,'[64]협력업체 입고현황'!$D$3:$AL$200,AF1,FALSE)</f>
        <v>0</v>
      </c>
      <c r="AG74" s="56">
        <f>VLOOKUP($H$74,'[64]협력업체 입고현황'!$D$3:$AL$200,AG1,FALSE)</f>
        <v>0</v>
      </c>
      <c r="AH74" s="56">
        <f>VLOOKUP($H$74,'[64]협력업체 입고현황'!$D$3:$AL$200,AH1,FALSE)</f>
        <v>0</v>
      </c>
      <c r="AI74" s="56">
        <f>VLOOKUP($H$74,'[64]협력업체 입고현황'!$D$3:$AL$200,AI1,FALSE)</f>
        <v>0</v>
      </c>
      <c r="AJ74" s="56">
        <f>VLOOKUP($H$74,'[64]협력업체 입고현황'!$D$3:$AL$200,AJ1,FALSE)</f>
        <v>0</v>
      </c>
      <c r="AK74" s="56">
        <f>VLOOKUP($H$74,'[64]협력업체 입고현황'!$D$3:$AL$200,AK1,FALSE)</f>
        <v>0</v>
      </c>
      <c r="AL74" s="56">
        <f>VLOOKUP($H$74,'[64]협력업체 입고현황'!$D$3:$AL$200,AL1,FALSE)</f>
        <v>0</v>
      </c>
      <c r="AM74" s="56">
        <f>VLOOKUP($H$74,'[64]협력업체 입고현황'!$D$3:$AL$200,AM1,FALSE)</f>
        <v>0</v>
      </c>
      <c r="AN74" s="56">
        <f>VLOOKUP($H$74,'[64]협력업체 입고현황'!$D$3:$AL$200,AN1,FALSE)</f>
        <v>0</v>
      </c>
      <c r="AO74" s="56">
        <f>VLOOKUP($H$74,'[64]협력업체 입고현황'!$D$3:$AL$200,AO1,FALSE)</f>
        <v>0</v>
      </c>
      <c r="AP74" s="25"/>
      <c r="AQ74" s="56">
        <f>$J$74*K74</f>
        <v>0</v>
      </c>
      <c r="AR74" s="56">
        <f t="shared" ref="AR74:BU74" si="75">$J$74*L74</f>
        <v>0</v>
      </c>
      <c r="AS74" s="56">
        <f t="shared" si="75"/>
        <v>0</v>
      </c>
      <c r="AT74" s="56">
        <f t="shared" si="75"/>
        <v>0</v>
      </c>
      <c r="AU74" s="56">
        <f t="shared" si="75"/>
        <v>0</v>
      </c>
      <c r="AV74" s="56">
        <f t="shared" si="75"/>
        <v>0</v>
      </c>
      <c r="AW74" s="56">
        <f t="shared" si="75"/>
        <v>0</v>
      </c>
      <c r="AX74" s="56">
        <f t="shared" si="75"/>
        <v>0</v>
      </c>
      <c r="AY74" s="56">
        <f t="shared" si="75"/>
        <v>0</v>
      </c>
      <c r="AZ74" s="56">
        <f t="shared" si="75"/>
        <v>0</v>
      </c>
      <c r="BA74" s="56">
        <f t="shared" si="75"/>
        <v>0</v>
      </c>
      <c r="BB74" s="56">
        <f t="shared" si="75"/>
        <v>0</v>
      </c>
      <c r="BC74" s="56">
        <f t="shared" si="75"/>
        <v>0</v>
      </c>
      <c r="BD74" s="56">
        <f t="shared" si="75"/>
        <v>0</v>
      </c>
      <c r="BE74" s="56">
        <f t="shared" si="75"/>
        <v>0</v>
      </c>
      <c r="BF74" s="56">
        <f t="shared" si="75"/>
        <v>0</v>
      </c>
      <c r="BG74" s="56">
        <f t="shared" si="75"/>
        <v>0</v>
      </c>
      <c r="BH74" s="56">
        <f t="shared" si="75"/>
        <v>0</v>
      </c>
      <c r="BI74" s="56">
        <f t="shared" si="75"/>
        <v>0</v>
      </c>
      <c r="BJ74" s="56">
        <f t="shared" si="75"/>
        <v>0</v>
      </c>
      <c r="BK74" s="56">
        <f t="shared" si="75"/>
        <v>0</v>
      </c>
      <c r="BL74" s="56">
        <f t="shared" si="75"/>
        <v>0</v>
      </c>
      <c r="BM74" s="56">
        <f t="shared" si="75"/>
        <v>0</v>
      </c>
      <c r="BN74" s="56">
        <f t="shared" si="75"/>
        <v>0</v>
      </c>
      <c r="BO74" s="56">
        <f t="shared" si="75"/>
        <v>0</v>
      </c>
      <c r="BP74" s="56">
        <f t="shared" si="75"/>
        <v>0</v>
      </c>
      <c r="BQ74" s="56">
        <f t="shared" si="75"/>
        <v>0</v>
      </c>
      <c r="BR74" s="56">
        <f t="shared" si="75"/>
        <v>0</v>
      </c>
      <c r="BS74" s="56">
        <f t="shared" si="75"/>
        <v>0</v>
      </c>
      <c r="BT74" s="56">
        <f t="shared" si="75"/>
        <v>0</v>
      </c>
      <c r="BU74" s="56">
        <f t="shared" si="75"/>
        <v>0</v>
      </c>
      <c r="BV74" s="56">
        <f t="shared" si="69"/>
        <v>0</v>
      </c>
    </row>
    <row r="75" spans="1:74" s="27" customFormat="1" ht="50.1" customHeight="1">
      <c r="A75" s="33" t="s">
        <v>1304</v>
      </c>
      <c r="B75" s="33" t="s">
        <v>733</v>
      </c>
      <c r="C75" s="33"/>
      <c r="D75" s="43" t="s">
        <v>332</v>
      </c>
      <c r="E75" s="43">
        <f t="shared" si="60"/>
        <v>72</v>
      </c>
      <c r="F75" s="43" t="s">
        <v>332</v>
      </c>
      <c r="G75" s="44" t="s">
        <v>424</v>
      </c>
      <c r="H75" s="44" t="s">
        <v>410</v>
      </c>
      <c r="I75" s="52" t="s">
        <v>351</v>
      </c>
      <c r="J75" s="82">
        <f>VLOOKUP(H75,'[63]1월단가'!A:B,$J$1,0)</f>
        <v>542</v>
      </c>
      <c r="K75" s="56">
        <f>VLOOKUP($H$75,'[64]협력업체 입고현황'!$D$3:$AL$200,K1,FALSE)</f>
        <v>0</v>
      </c>
      <c r="L75" s="56">
        <f>VLOOKUP($H$75,'[64]협력업체 입고현황'!$D$3:$AL$200,L1,FALSE)</f>
        <v>0</v>
      </c>
      <c r="M75" s="56">
        <f>VLOOKUP($H$75,'[64]협력업체 입고현황'!$D$3:$AL$200,M1,FALSE)</f>
        <v>0</v>
      </c>
      <c r="N75" s="56">
        <f>VLOOKUP($H$75,'[64]협력업체 입고현황'!$D$3:$AL$200,N1,FALSE)</f>
        <v>0</v>
      </c>
      <c r="O75" s="56">
        <f>VLOOKUP($H$75,'[64]협력업체 입고현황'!$D$3:$AL$200,O1,FALSE)</f>
        <v>0</v>
      </c>
      <c r="P75" s="56">
        <f>VLOOKUP($H$75,'[64]협력업체 입고현황'!$D$3:$AL$200,P1,FALSE)</f>
        <v>0</v>
      </c>
      <c r="Q75" s="56">
        <f>VLOOKUP($H$75,'[64]협력업체 입고현황'!$D$3:$AL$200,Q1,FALSE)</f>
        <v>0</v>
      </c>
      <c r="R75" s="56">
        <f>VLOOKUP($H$75,'[64]협력업체 입고현황'!$D$3:$AL$200,R1,FALSE)</f>
        <v>0</v>
      </c>
      <c r="S75" s="56">
        <f>VLOOKUP($H$75,'[64]협력업체 입고현황'!$D$3:$AL$200,S1,FALSE)</f>
        <v>0</v>
      </c>
      <c r="T75" s="56">
        <f>VLOOKUP($H$75,'[64]협력업체 입고현황'!$D$3:$AL$200,T1,FALSE)</f>
        <v>0</v>
      </c>
      <c r="U75" s="56">
        <f>VLOOKUP($H$75,'[64]협력업체 입고현황'!$D$3:$AL$200,U1,FALSE)</f>
        <v>0</v>
      </c>
      <c r="V75" s="56">
        <f>VLOOKUP($H$75,'[64]협력업체 입고현황'!$D$3:$AL$200,V1,FALSE)</f>
        <v>0</v>
      </c>
      <c r="W75" s="56">
        <f>VLOOKUP($H$75,'[64]협력업체 입고현황'!$D$3:$AL$200,W1,FALSE)</f>
        <v>0</v>
      </c>
      <c r="X75" s="56">
        <f>VLOOKUP($H$75,'[64]협력업체 입고현황'!$D$3:$AL$200,X1,FALSE)</f>
        <v>0</v>
      </c>
      <c r="Y75" s="56">
        <f>VLOOKUP($H$75,'[64]협력업체 입고현황'!$D$3:$AL$200,Y1,FALSE)</f>
        <v>0</v>
      </c>
      <c r="Z75" s="56">
        <f>VLOOKUP($H$75,'[64]협력업체 입고현황'!$D$3:$AL$200,Z1,FALSE)</f>
        <v>0</v>
      </c>
      <c r="AA75" s="56">
        <f>VLOOKUP($H$75,'[64]협력업체 입고현황'!$D$3:$AL$200,AA1,FALSE)</f>
        <v>0</v>
      </c>
      <c r="AB75" s="56">
        <f>VLOOKUP($H$75,'[64]협력업체 입고현황'!$D$3:$AL$200,AB1,FALSE)</f>
        <v>0</v>
      </c>
      <c r="AC75" s="56">
        <f>VLOOKUP($H$75,'[64]협력업체 입고현황'!$D$3:$AL$200,AC1,FALSE)</f>
        <v>0</v>
      </c>
      <c r="AD75" s="56">
        <f>VLOOKUP($H$75,'[64]협력업체 입고현황'!$D$3:$AL$200,AD1,FALSE)</f>
        <v>0</v>
      </c>
      <c r="AE75" s="56">
        <f>VLOOKUP($H$75,'[64]협력업체 입고현황'!$D$3:$AL$200,AE1,FALSE)</f>
        <v>0</v>
      </c>
      <c r="AF75" s="56">
        <f>VLOOKUP($H$75,'[64]협력업체 입고현황'!$D$3:$AL$200,AF1,FALSE)</f>
        <v>0</v>
      </c>
      <c r="AG75" s="56">
        <f>VLOOKUP($H$75,'[64]협력업체 입고현황'!$D$3:$AL$200,AG1,FALSE)</f>
        <v>0</v>
      </c>
      <c r="AH75" s="56">
        <f>VLOOKUP($H$75,'[64]협력업체 입고현황'!$D$3:$AL$200,AH1,FALSE)</f>
        <v>0</v>
      </c>
      <c r="AI75" s="56">
        <f>VLOOKUP($H$75,'[64]협력업체 입고현황'!$D$3:$AL$200,AI1,FALSE)</f>
        <v>0</v>
      </c>
      <c r="AJ75" s="56">
        <f>VLOOKUP($H$75,'[64]협력업체 입고현황'!$D$3:$AL$200,AJ1,FALSE)</f>
        <v>0</v>
      </c>
      <c r="AK75" s="56">
        <f>VLOOKUP($H$75,'[64]협력업체 입고현황'!$D$3:$AL$200,AK1,FALSE)</f>
        <v>0</v>
      </c>
      <c r="AL75" s="56">
        <f>VLOOKUP($H$75,'[64]협력업체 입고현황'!$D$3:$AL$200,AL1,FALSE)</f>
        <v>0</v>
      </c>
      <c r="AM75" s="56">
        <f>VLOOKUP($H$75,'[64]협력업체 입고현황'!$D$3:$AL$200,AM1,FALSE)</f>
        <v>0</v>
      </c>
      <c r="AN75" s="56">
        <f>VLOOKUP($H$75,'[64]협력업체 입고현황'!$D$3:$AL$200,AN1,FALSE)</f>
        <v>0</v>
      </c>
      <c r="AO75" s="56">
        <f>VLOOKUP($H$75,'[64]협력업체 입고현황'!$D$3:$AL$200,AO1,FALSE)</f>
        <v>0</v>
      </c>
      <c r="AP75" s="25"/>
      <c r="AQ75" s="56">
        <f>$J$75*K75</f>
        <v>0</v>
      </c>
      <c r="AR75" s="56">
        <f t="shared" ref="AR75:BU75" si="76">$J$75*L75</f>
        <v>0</v>
      </c>
      <c r="AS75" s="56">
        <f t="shared" si="76"/>
        <v>0</v>
      </c>
      <c r="AT75" s="56">
        <f t="shared" si="76"/>
        <v>0</v>
      </c>
      <c r="AU75" s="56">
        <f t="shared" si="76"/>
        <v>0</v>
      </c>
      <c r="AV75" s="56">
        <f t="shared" si="76"/>
        <v>0</v>
      </c>
      <c r="AW75" s="56">
        <f t="shared" si="76"/>
        <v>0</v>
      </c>
      <c r="AX75" s="56">
        <f t="shared" si="76"/>
        <v>0</v>
      </c>
      <c r="AY75" s="56">
        <f t="shared" si="76"/>
        <v>0</v>
      </c>
      <c r="AZ75" s="56">
        <f t="shared" si="76"/>
        <v>0</v>
      </c>
      <c r="BA75" s="56">
        <f t="shared" si="76"/>
        <v>0</v>
      </c>
      <c r="BB75" s="56">
        <f t="shared" si="76"/>
        <v>0</v>
      </c>
      <c r="BC75" s="56">
        <f t="shared" si="76"/>
        <v>0</v>
      </c>
      <c r="BD75" s="56">
        <f t="shared" si="76"/>
        <v>0</v>
      </c>
      <c r="BE75" s="56">
        <f t="shared" si="76"/>
        <v>0</v>
      </c>
      <c r="BF75" s="56">
        <f t="shared" si="76"/>
        <v>0</v>
      </c>
      <c r="BG75" s="56">
        <f t="shared" si="76"/>
        <v>0</v>
      </c>
      <c r="BH75" s="56">
        <f t="shared" si="76"/>
        <v>0</v>
      </c>
      <c r="BI75" s="56">
        <f t="shared" si="76"/>
        <v>0</v>
      </c>
      <c r="BJ75" s="56">
        <f t="shared" si="76"/>
        <v>0</v>
      </c>
      <c r="BK75" s="56">
        <f t="shared" si="76"/>
        <v>0</v>
      </c>
      <c r="BL75" s="56">
        <f t="shared" si="76"/>
        <v>0</v>
      </c>
      <c r="BM75" s="56">
        <f t="shared" si="76"/>
        <v>0</v>
      </c>
      <c r="BN75" s="56">
        <f t="shared" si="76"/>
        <v>0</v>
      </c>
      <c r="BO75" s="56">
        <f t="shared" si="76"/>
        <v>0</v>
      </c>
      <c r="BP75" s="56">
        <f t="shared" si="76"/>
        <v>0</v>
      </c>
      <c r="BQ75" s="56">
        <f t="shared" si="76"/>
        <v>0</v>
      </c>
      <c r="BR75" s="56">
        <f t="shared" si="76"/>
        <v>0</v>
      </c>
      <c r="BS75" s="56">
        <f t="shared" si="76"/>
        <v>0</v>
      </c>
      <c r="BT75" s="56">
        <f t="shared" si="76"/>
        <v>0</v>
      </c>
      <c r="BU75" s="56">
        <f t="shared" si="76"/>
        <v>0</v>
      </c>
      <c r="BV75" s="56">
        <f t="shared" si="69"/>
        <v>0</v>
      </c>
    </row>
    <row r="76" spans="1:74" s="27" customFormat="1" ht="50.1" customHeight="1">
      <c r="A76" s="33" t="s">
        <v>1304</v>
      </c>
      <c r="B76" s="33" t="s">
        <v>733</v>
      </c>
      <c r="C76" s="33"/>
      <c r="D76" s="43" t="s">
        <v>332</v>
      </c>
      <c r="E76" s="43">
        <f t="shared" si="60"/>
        <v>73</v>
      </c>
      <c r="F76" s="43" t="s">
        <v>332</v>
      </c>
      <c r="G76" s="44" t="s">
        <v>424</v>
      </c>
      <c r="H76" s="44" t="s">
        <v>411</v>
      </c>
      <c r="I76" s="52" t="s">
        <v>352</v>
      </c>
      <c r="J76" s="82">
        <f>VLOOKUP(H76,'[63]1월단가'!A:B,$J$1,0)</f>
        <v>542</v>
      </c>
      <c r="K76" s="56">
        <f>VLOOKUP($H$76,'[64]협력업체 입고현황'!$D$3:$AL$200,K1,FALSE)</f>
        <v>0</v>
      </c>
      <c r="L76" s="56">
        <f>VLOOKUP($H$76,'[64]협력업체 입고현황'!$D$3:$AL$200,L1,FALSE)</f>
        <v>0</v>
      </c>
      <c r="M76" s="56">
        <f>VLOOKUP($H$76,'[64]협력업체 입고현황'!$D$3:$AL$200,M1,FALSE)</f>
        <v>0</v>
      </c>
      <c r="N76" s="56">
        <f>VLOOKUP($H$76,'[64]협력업체 입고현황'!$D$3:$AL$200,N1,FALSE)</f>
        <v>0</v>
      </c>
      <c r="O76" s="56">
        <f>VLOOKUP($H$76,'[64]협력업체 입고현황'!$D$3:$AL$200,O1,FALSE)</f>
        <v>0</v>
      </c>
      <c r="P76" s="56">
        <f>VLOOKUP($H$76,'[64]협력업체 입고현황'!$D$3:$AL$200,P1,FALSE)</f>
        <v>0</v>
      </c>
      <c r="Q76" s="56">
        <f>VLOOKUP($H$76,'[64]협력업체 입고현황'!$D$3:$AL$200,Q1,FALSE)</f>
        <v>0</v>
      </c>
      <c r="R76" s="56">
        <f>VLOOKUP($H$76,'[64]협력업체 입고현황'!$D$3:$AL$200,R1,FALSE)</f>
        <v>0</v>
      </c>
      <c r="S76" s="56">
        <f>VLOOKUP($H$76,'[64]협력업체 입고현황'!$D$3:$AL$200,S1,FALSE)</f>
        <v>0</v>
      </c>
      <c r="T76" s="56">
        <f>VLOOKUP($H$76,'[64]협력업체 입고현황'!$D$3:$AL$200,T1,FALSE)</f>
        <v>0</v>
      </c>
      <c r="U76" s="56">
        <f>VLOOKUP($H$76,'[64]협력업체 입고현황'!$D$3:$AL$200,U1,FALSE)</f>
        <v>0</v>
      </c>
      <c r="V76" s="56">
        <f>VLOOKUP($H$76,'[64]협력업체 입고현황'!$D$3:$AL$200,V1,FALSE)</f>
        <v>0</v>
      </c>
      <c r="W76" s="56">
        <f>VLOOKUP($H$76,'[64]협력업체 입고현황'!$D$3:$AL$200,W1,FALSE)</f>
        <v>0</v>
      </c>
      <c r="X76" s="56">
        <f>VLOOKUP($H$76,'[64]협력업체 입고현황'!$D$3:$AL$200,X1,FALSE)</f>
        <v>0</v>
      </c>
      <c r="Y76" s="56">
        <f>VLOOKUP($H$76,'[64]협력업체 입고현황'!$D$3:$AL$200,Y1,FALSE)</f>
        <v>0</v>
      </c>
      <c r="Z76" s="56">
        <f>VLOOKUP($H$76,'[64]협력업체 입고현황'!$D$3:$AL$200,Z1,FALSE)</f>
        <v>0</v>
      </c>
      <c r="AA76" s="56">
        <f>VLOOKUP($H$76,'[64]협력업체 입고현황'!$D$3:$AL$200,AA1,FALSE)</f>
        <v>0</v>
      </c>
      <c r="AB76" s="56">
        <f>VLOOKUP($H$76,'[64]협력업체 입고현황'!$D$3:$AL$200,AB1,FALSE)</f>
        <v>0</v>
      </c>
      <c r="AC76" s="56">
        <f>VLOOKUP($H$76,'[64]협력업체 입고현황'!$D$3:$AL$200,AC1,FALSE)</f>
        <v>0</v>
      </c>
      <c r="AD76" s="56">
        <f>VLOOKUP($H$76,'[64]협력업체 입고현황'!$D$3:$AL$200,AD1,FALSE)</f>
        <v>0</v>
      </c>
      <c r="AE76" s="56">
        <f>VLOOKUP($H$76,'[64]협력업체 입고현황'!$D$3:$AL$200,AE1,FALSE)</f>
        <v>0</v>
      </c>
      <c r="AF76" s="56">
        <f>VLOOKUP($H$76,'[64]협력업체 입고현황'!$D$3:$AL$200,AF1,FALSE)</f>
        <v>0</v>
      </c>
      <c r="AG76" s="56">
        <f>VLOOKUP($H$76,'[64]협력업체 입고현황'!$D$3:$AL$200,AG1,FALSE)</f>
        <v>0</v>
      </c>
      <c r="AH76" s="56">
        <f>VLOOKUP($H$76,'[64]협력업체 입고현황'!$D$3:$AL$200,AH1,FALSE)</f>
        <v>0</v>
      </c>
      <c r="AI76" s="56">
        <f>VLOOKUP($H$76,'[64]협력업체 입고현황'!$D$3:$AL$200,AI1,FALSE)</f>
        <v>0</v>
      </c>
      <c r="AJ76" s="56">
        <f>VLOOKUP($H$76,'[64]협력업체 입고현황'!$D$3:$AL$200,AJ1,FALSE)</f>
        <v>0</v>
      </c>
      <c r="AK76" s="56">
        <f>VLOOKUP($H$76,'[64]협력업체 입고현황'!$D$3:$AL$200,AK1,FALSE)</f>
        <v>0</v>
      </c>
      <c r="AL76" s="56">
        <f>VLOOKUP($H$76,'[64]협력업체 입고현황'!$D$3:$AL$200,AL1,FALSE)</f>
        <v>0</v>
      </c>
      <c r="AM76" s="56">
        <f>VLOOKUP($H$76,'[64]협력업체 입고현황'!$D$3:$AL$200,AM1,FALSE)</f>
        <v>0</v>
      </c>
      <c r="AN76" s="56">
        <f>VLOOKUP($H$76,'[64]협력업체 입고현황'!$D$3:$AL$200,AN1,FALSE)</f>
        <v>0</v>
      </c>
      <c r="AO76" s="56">
        <f>VLOOKUP($H$76,'[64]협력업체 입고현황'!$D$3:$AL$200,AO1,FALSE)</f>
        <v>0</v>
      </c>
      <c r="AP76" s="25"/>
      <c r="AQ76" s="56">
        <f>$J$76*K76</f>
        <v>0</v>
      </c>
      <c r="AR76" s="56">
        <f t="shared" ref="AR76:BU76" si="77">$J$76*L76</f>
        <v>0</v>
      </c>
      <c r="AS76" s="56">
        <f t="shared" si="77"/>
        <v>0</v>
      </c>
      <c r="AT76" s="56">
        <f t="shared" si="77"/>
        <v>0</v>
      </c>
      <c r="AU76" s="56">
        <f t="shared" si="77"/>
        <v>0</v>
      </c>
      <c r="AV76" s="56">
        <f t="shared" si="77"/>
        <v>0</v>
      </c>
      <c r="AW76" s="56">
        <f t="shared" si="77"/>
        <v>0</v>
      </c>
      <c r="AX76" s="56">
        <f t="shared" si="77"/>
        <v>0</v>
      </c>
      <c r="AY76" s="56">
        <f t="shared" si="77"/>
        <v>0</v>
      </c>
      <c r="AZ76" s="56">
        <f t="shared" si="77"/>
        <v>0</v>
      </c>
      <c r="BA76" s="56">
        <f t="shared" si="77"/>
        <v>0</v>
      </c>
      <c r="BB76" s="56">
        <f t="shared" si="77"/>
        <v>0</v>
      </c>
      <c r="BC76" s="56">
        <f t="shared" si="77"/>
        <v>0</v>
      </c>
      <c r="BD76" s="56">
        <f t="shared" si="77"/>
        <v>0</v>
      </c>
      <c r="BE76" s="56">
        <f t="shared" si="77"/>
        <v>0</v>
      </c>
      <c r="BF76" s="56">
        <f t="shared" si="77"/>
        <v>0</v>
      </c>
      <c r="BG76" s="56">
        <f t="shared" si="77"/>
        <v>0</v>
      </c>
      <c r="BH76" s="56">
        <f t="shared" si="77"/>
        <v>0</v>
      </c>
      <c r="BI76" s="56">
        <f t="shared" si="77"/>
        <v>0</v>
      </c>
      <c r="BJ76" s="56">
        <f t="shared" si="77"/>
        <v>0</v>
      </c>
      <c r="BK76" s="56">
        <f t="shared" si="77"/>
        <v>0</v>
      </c>
      <c r="BL76" s="56">
        <f t="shared" si="77"/>
        <v>0</v>
      </c>
      <c r="BM76" s="56">
        <f t="shared" si="77"/>
        <v>0</v>
      </c>
      <c r="BN76" s="56">
        <f t="shared" si="77"/>
        <v>0</v>
      </c>
      <c r="BO76" s="56">
        <f t="shared" si="77"/>
        <v>0</v>
      </c>
      <c r="BP76" s="56">
        <f t="shared" si="77"/>
        <v>0</v>
      </c>
      <c r="BQ76" s="56">
        <f t="shared" si="77"/>
        <v>0</v>
      </c>
      <c r="BR76" s="56">
        <f t="shared" si="77"/>
        <v>0</v>
      </c>
      <c r="BS76" s="56">
        <f t="shared" si="77"/>
        <v>0</v>
      </c>
      <c r="BT76" s="56">
        <f t="shared" si="77"/>
        <v>0</v>
      </c>
      <c r="BU76" s="56">
        <f t="shared" si="77"/>
        <v>0</v>
      </c>
      <c r="BV76" s="56">
        <f t="shared" si="69"/>
        <v>0</v>
      </c>
    </row>
    <row r="77" spans="1:74" s="27" customFormat="1" ht="50.1" customHeight="1">
      <c r="A77" s="33" t="s">
        <v>1304</v>
      </c>
      <c r="B77" s="33" t="s">
        <v>733</v>
      </c>
      <c r="C77" s="33"/>
      <c r="D77" s="43" t="s">
        <v>332</v>
      </c>
      <c r="E77" s="43">
        <f t="shared" si="60"/>
        <v>74</v>
      </c>
      <c r="F77" s="43" t="s">
        <v>332</v>
      </c>
      <c r="G77" s="44" t="s">
        <v>424</v>
      </c>
      <c r="H77" s="44" t="s">
        <v>412</v>
      </c>
      <c r="I77" s="52" t="s">
        <v>353</v>
      </c>
      <c r="J77" s="82">
        <f>VLOOKUP(H77,'[63]1월단가'!A:B,$J$1,0)</f>
        <v>219</v>
      </c>
      <c r="K77" s="56">
        <f>VLOOKUP($H$77,'[64]협력업체 입고현황'!$D$3:$AL$200,K1,FALSE)</f>
        <v>0</v>
      </c>
      <c r="L77" s="56">
        <f>VLOOKUP($H$77,'[64]협력업체 입고현황'!$D$3:$AL$200,L1,FALSE)</f>
        <v>0</v>
      </c>
      <c r="M77" s="56">
        <f>VLOOKUP($H$77,'[64]협력업체 입고현황'!$D$3:$AL$200,M1,FALSE)</f>
        <v>0</v>
      </c>
      <c r="N77" s="56">
        <f>VLOOKUP($H$77,'[64]협력업체 입고현황'!$D$3:$AL$200,N1,FALSE)</f>
        <v>0</v>
      </c>
      <c r="O77" s="56">
        <f>VLOOKUP($H$77,'[64]협력업체 입고현황'!$D$3:$AL$200,O1,FALSE)</f>
        <v>0</v>
      </c>
      <c r="P77" s="56">
        <f>VLOOKUP($H$77,'[64]협력업체 입고현황'!$D$3:$AL$200,P1,FALSE)</f>
        <v>0</v>
      </c>
      <c r="Q77" s="56">
        <f>VLOOKUP($H$77,'[64]협력업체 입고현황'!$D$3:$AL$200,Q1,FALSE)</f>
        <v>0</v>
      </c>
      <c r="R77" s="56">
        <f>VLOOKUP($H$77,'[64]협력업체 입고현황'!$D$3:$AL$200,R1,FALSE)</f>
        <v>0</v>
      </c>
      <c r="S77" s="56">
        <f>VLOOKUP($H$77,'[64]협력업체 입고현황'!$D$3:$AL$200,S1,FALSE)</f>
        <v>0</v>
      </c>
      <c r="T77" s="56">
        <f>VLOOKUP($H$77,'[64]협력업체 입고현황'!$D$3:$AL$200,T1,FALSE)</f>
        <v>0</v>
      </c>
      <c r="U77" s="56">
        <f>VLOOKUP($H$77,'[64]협력업체 입고현황'!$D$3:$AL$200,U1,FALSE)</f>
        <v>0</v>
      </c>
      <c r="V77" s="56">
        <f>VLOOKUP($H$77,'[64]협력업체 입고현황'!$D$3:$AL$200,V1,FALSE)</f>
        <v>0</v>
      </c>
      <c r="W77" s="56">
        <f>VLOOKUP($H$77,'[64]협력업체 입고현황'!$D$3:$AL$200,W1,FALSE)</f>
        <v>0</v>
      </c>
      <c r="X77" s="56">
        <f>VLOOKUP($H$77,'[64]협력업체 입고현황'!$D$3:$AL$200,X1,FALSE)</f>
        <v>0</v>
      </c>
      <c r="Y77" s="56">
        <f>VLOOKUP($H$77,'[64]협력업체 입고현황'!$D$3:$AL$200,Y1,FALSE)</f>
        <v>0</v>
      </c>
      <c r="Z77" s="56">
        <f>VLOOKUP($H$77,'[64]협력업체 입고현황'!$D$3:$AL$200,Z1,FALSE)</f>
        <v>4000</v>
      </c>
      <c r="AA77" s="56">
        <f>VLOOKUP($H$77,'[64]협력업체 입고현황'!$D$3:$AL$200,AA1,FALSE)</f>
        <v>0</v>
      </c>
      <c r="AB77" s="56">
        <f>VLOOKUP($H$77,'[64]협력업체 입고현황'!$D$3:$AL$200,AB1,FALSE)</f>
        <v>0</v>
      </c>
      <c r="AC77" s="56">
        <f>VLOOKUP($H$77,'[64]협력업체 입고현황'!$D$3:$AL$200,AC1,FALSE)</f>
        <v>0</v>
      </c>
      <c r="AD77" s="56">
        <f>VLOOKUP($H$77,'[64]협력업체 입고현황'!$D$3:$AL$200,AD1,FALSE)</f>
        <v>0</v>
      </c>
      <c r="AE77" s="56">
        <f>VLOOKUP($H$77,'[64]협력업체 입고현황'!$D$3:$AL$200,AE1,FALSE)</f>
        <v>0</v>
      </c>
      <c r="AF77" s="56">
        <f>VLOOKUP($H$77,'[64]협력업체 입고현황'!$D$3:$AL$200,AF1,FALSE)</f>
        <v>0</v>
      </c>
      <c r="AG77" s="56">
        <f>VLOOKUP($H$77,'[64]협력업체 입고현황'!$D$3:$AL$200,AG1,FALSE)</f>
        <v>0</v>
      </c>
      <c r="AH77" s="56">
        <f>VLOOKUP($H$77,'[64]협력업체 입고현황'!$D$3:$AL$200,AH1,FALSE)</f>
        <v>0</v>
      </c>
      <c r="AI77" s="56">
        <f>VLOOKUP($H$77,'[64]협력업체 입고현황'!$D$3:$AL$200,AI1,FALSE)</f>
        <v>0</v>
      </c>
      <c r="AJ77" s="56">
        <f>VLOOKUP($H$77,'[64]협력업체 입고현황'!$D$3:$AL$200,AJ1,FALSE)</f>
        <v>0</v>
      </c>
      <c r="AK77" s="56">
        <f>VLOOKUP($H$77,'[64]협력업체 입고현황'!$D$3:$AL$200,AK1,FALSE)</f>
        <v>0</v>
      </c>
      <c r="AL77" s="56">
        <f>VLOOKUP($H$77,'[64]협력업체 입고현황'!$D$3:$AL$200,AL1,FALSE)</f>
        <v>0</v>
      </c>
      <c r="AM77" s="56">
        <f>VLOOKUP($H$77,'[64]협력업체 입고현황'!$D$3:$AL$200,AM1,FALSE)</f>
        <v>0</v>
      </c>
      <c r="AN77" s="56">
        <f>VLOOKUP($H$77,'[64]협력업체 입고현황'!$D$3:$AL$200,AN1,FALSE)</f>
        <v>0</v>
      </c>
      <c r="AO77" s="56">
        <f>VLOOKUP($H$77,'[64]협력업체 입고현황'!$D$3:$AL$200,AO1,FALSE)</f>
        <v>0</v>
      </c>
      <c r="AP77" s="25"/>
      <c r="AQ77" s="56">
        <f>$J$77*K77</f>
        <v>0</v>
      </c>
      <c r="AR77" s="56">
        <f t="shared" ref="AR77:BU77" si="78">$J$77*L77</f>
        <v>0</v>
      </c>
      <c r="AS77" s="56">
        <f t="shared" si="78"/>
        <v>0</v>
      </c>
      <c r="AT77" s="56">
        <f t="shared" si="78"/>
        <v>0</v>
      </c>
      <c r="AU77" s="56">
        <f t="shared" si="78"/>
        <v>0</v>
      </c>
      <c r="AV77" s="56">
        <f t="shared" si="78"/>
        <v>0</v>
      </c>
      <c r="AW77" s="56">
        <f t="shared" si="78"/>
        <v>0</v>
      </c>
      <c r="AX77" s="56">
        <f t="shared" si="78"/>
        <v>0</v>
      </c>
      <c r="AY77" s="56">
        <f t="shared" si="78"/>
        <v>0</v>
      </c>
      <c r="AZ77" s="56">
        <f t="shared" si="78"/>
        <v>0</v>
      </c>
      <c r="BA77" s="56">
        <f t="shared" si="78"/>
        <v>0</v>
      </c>
      <c r="BB77" s="56">
        <f t="shared" si="78"/>
        <v>0</v>
      </c>
      <c r="BC77" s="56">
        <f t="shared" si="78"/>
        <v>0</v>
      </c>
      <c r="BD77" s="56">
        <f t="shared" si="78"/>
        <v>0</v>
      </c>
      <c r="BE77" s="56">
        <f t="shared" si="78"/>
        <v>0</v>
      </c>
      <c r="BF77" s="56">
        <f t="shared" si="78"/>
        <v>876000</v>
      </c>
      <c r="BG77" s="56">
        <f t="shared" si="78"/>
        <v>0</v>
      </c>
      <c r="BH77" s="56">
        <f t="shared" si="78"/>
        <v>0</v>
      </c>
      <c r="BI77" s="56">
        <f t="shared" si="78"/>
        <v>0</v>
      </c>
      <c r="BJ77" s="56">
        <f t="shared" si="78"/>
        <v>0</v>
      </c>
      <c r="BK77" s="56">
        <f t="shared" si="78"/>
        <v>0</v>
      </c>
      <c r="BL77" s="56">
        <f t="shared" si="78"/>
        <v>0</v>
      </c>
      <c r="BM77" s="56">
        <f t="shared" si="78"/>
        <v>0</v>
      </c>
      <c r="BN77" s="56">
        <f t="shared" si="78"/>
        <v>0</v>
      </c>
      <c r="BO77" s="56">
        <f t="shared" si="78"/>
        <v>0</v>
      </c>
      <c r="BP77" s="56">
        <f t="shared" si="78"/>
        <v>0</v>
      </c>
      <c r="BQ77" s="56">
        <f t="shared" si="78"/>
        <v>0</v>
      </c>
      <c r="BR77" s="56">
        <f t="shared" si="78"/>
        <v>0</v>
      </c>
      <c r="BS77" s="56">
        <f t="shared" si="78"/>
        <v>0</v>
      </c>
      <c r="BT77" s="56">
        <f t="shared" si="78"/>
        <v>0</v>
      </c>
      <c r="BU77" s="56">
        <f t="shared" si="78"/>
        <v>0</v>
      </c>
      <c r="BV77" s="56">
        <f t="shared" si="69"/>
        <v>876000</v>
      </c>
    </row>
    <row r="78" spans="1:74" s="27" customFormat="1" ht="50.1" customHeight="1">
      <c r="A78" s="33" t="s">
        <v>1304</v>
      </c>
      <c r="B78" s="33" t="s">
        <v>733</v>
      </c>
      <c r="C78" s="33"/>
      <c r="D78" s="43" t="s">
        <v>332</v>
      </c>
      <c r="E78" s="43">
        <f t="shared" si="60"/>
        <v>75</v>
      </c>
      <c r="F78" s="43" t="s">
        <v>332</v>
      </c>
      <c r="G78" s="44" t="s">
        <v>424</v>
      </c>
      <c r="H78" s="44" t="s">
        <v>413</v>
      </c>
      <c r="I78" s="52" t="s">
        <v>354</v>
      </c>
      <c r="J78" s="82">
        <f>VLOOKUP(H78,'[63]1월단가'!A:B,$J$1,0)</f>
        <v>219</v>
      </c>
      <c r="K78" s="56">
        <f>VLOOKUP($H$78,'[64]협력업체 입고현황'!$D$3:$AL$200,K1,FALSE)</f>
        <v>0</v>
      </c>
      <c r="L78" s="56">
        <f>VLOOKUP($H$78,'[64]협력업체 입고현황'!$D$3:$AL$200,L1,FALSE)</f>
        <v>0</v>
      </c>
      <c r="M78" s="56">
        <f>VLOOKUP($H$78,'[64]협력업체 입고현황'!$D$3:$AL$200,M1,FALSE)</f>
        <v>0</v>
      </c>
      <c r="N78" s="56">
        <f>VLOOKUP($H$78,'[64]협력업체 입고현황'!$D$3:$AL$200,N1,FALSE)</f>
        <v>0</v>
      </c>
      <c r="O78" s="56">
        <f>VLOOKUP($H$78,'[64]협력업체 입고현황'!$D$3:$AL$200,O1,FALSE)</f>
        <v>0</v>
      </c>
      <c r="P78" s="56">
        <f>VLOOKUP($H$78,'[64]협력업체 입고현황'!$D$3:$AL$200,P1,FALSE)</f>
        <v>0</v>
      </c>
      <c r="Q78" s="56">
        <f>VLOOKUP($H$78,'[64]협력업체 입고현황'!$D$3:$AL$200,Q1,FALSE)</f>
        <v>0</v>
      </c>
      <c r="R78" s="56">
        <f>VLOOKUP($H$78,'[64]협력업체 입고현황'!$D$3:$AL$200,R1,FALSE)</f>
        <v>0</v>
      </c>
      <c r="S78" s="56">
        <f>VLOOKUP($H$78,'[64]협력업체 입고현황'!$D$3:$AL$200,S1,FALSE)</f>
        <v>0</v>
      </c>
      <c r="T78" s="56">
        <f>VLOOKUP($H$78,'[64]협력업체 입고현황'!$D$3:$AL$200,T1,FALSE)</f>
        <v>0</v>
      </c>
      <c r="U78" s="56">
        <f>VLOOKUP($H$78,'[64]협력업체 입고현황'!$D$3:$AL$200,U1,FALSE)</f>
        <v>0</v>
      </c>
      <c r="V78" s="56">
        <f>VLOOKUP($H$78,'[64]협력업체 입고현황'!$D$3:$AL$200,V1,FALSE)</f>
        <v>0</v>
      </c>
      <c r="W78" s="56">
        <f>VLOOKUP($H$78,'[64]협력업체 입고현황'!$D$3:$AL$200,W1,FALSE)</f>
        <v>0</v>
      </c>
      <c r="X78" s="56">
        <f>VLOOKUP($H$78,'[64]협력업체 입고현황'!$D$3:$AL$200,X1,FALSE)</f>
        <v>0</v>
      </c>
      <c r="Y78" s="56">
        <f>VLOOKUP($H$78,'[64]협력업체 입고현황'!$D$3:$AL$200,Y1,FALSE)</f>
        <v>0</v>
      </c>
      <c r="Z78" s="56">
        <f>VLOOKUP($H$78,'[64]협력업체 입고현황'!$D$3:$AL$200,Z1,FALSE)</f>
        <v>4000</v>
      </c>
      <c r="AA78" s="56">
        <f>VLOOKUP($H$78,'[64]협력업체 입고현황'!$D$3:$AL$200,AA1,FALSE)</f>
        <v>0</v>
      </c>
      <c r="AB78" s="56">
        <f>VLOOKUP($H$78,'[64]협력업체 입고현황'!$D$3:$AL$200,AB1,FALSE)</f>
        <v>0</v>
      </c>
      <c r="AC78" s="56">
        <f>VLOOKUP($H$78,'[64]협력업체 입고현황'!$D$3:$AL$200,AC1,FALSE)</f>
        <v>0</v>
      </c>
      <c r="AD78" s="56">
        <f>VLOOKUP($H$78,'[64]협력업체 입고현황'!$D$3:$AL$200,AD1,FALSE)</f>
        <v>0</v>
      </c>
      <c r="AE78" s="56">
        <f>VLOOKUP($H$78,'[64]협력업체 입고현황'!$D$3:$AL$200,AE1,FALSE)</f>
        <v>0</v>
      </c>
      <c r="AF78" s="56">
        <f>VLOOKUP($H$78,'[64]협력업체 입고현황'!$D$3:$AL$200,AF1,FALSE)</f>
        <v>0</v>
      </c>
      <c r="AG78" s="56">
        <f>VLOOKUP($H$78,'[64]협력업체 입고현황'!$D$3:$AL$200,AG1,FALSE)</f>
        <v>0</v>
      </c>
      <c r="AH78" s="56">
        <f>VLOOKUP($H$78,'[64]협력업체 입고현황'!$D$3:$AL$200,AH1,FALSE)</f>
        <v>0</v>
      </c>
      <c r="AI78" s="56">
        <f>VLOOKUP($H$78,'[64]협력업체 입고현황'!$D$3:$AL$200,AI1,FALSE)</f>
        <v>0</v>
      </c>
      <c r="AJ78" s="56">
        <f>VLOOKUP($H$78,'[64]협력업체 입고현황'!$D$3:$AL$200,AJ1,FALSE)</f>
        <v>0</v>
      </c>
      <c r="AK78" s="56">
        <f>VLOOKUP($H$78,'[64]협력업체 입고현황'!$D$3:$AL$200,AK1,FALSE)</f>
        <v>0</v>
      </c>
      <c r="AL78" s="56">
        <f>VLOOKUP($H$78,'[64]협력업체 입고현황'!$D$3:$AL$200,AL1,FALSE)</f>
        <v>0</v>
      </c>
      <c r="AM78" s="56">
        <f>VLOOKUP($H$78,'[64]협력업체 입고현황'!$D$3:$AL$200,AM1,FALSE)</f>
        <v>0</v>
      </c>
      <c r="AN78" s="56">
        <f>VLOOKUP($H$78,'[64]협력업체 입고현황'!$D$3:$AL$200,AN1,FALSE)</f>
        <v>0</v>
      </c>
      <c r="AO78" s="56">
        <f>VLOOKUP($H$78,'[64]협력업체 입고현황'!$D$3:$AL$200,AO1,FALSE)</f>
        <v>0</v>
      </c>
      <c r="AP78" s="25"/>
      <c r="AQ78" s="56">
        <f>$J$78*K78</f>
        <v>0</v>
      </c>
      <c r="AR78" s="56">
        <f t="shared" ref="AR78:BU78" si="79">$J$78*L78</f>
        <v>0</v>
      </c>
      <c r="AS78" s="56">
        <f t="shared" si="79"/>
        <v>0</v>
      </c>
      <c r="AT78" s="56">
        <f t="shared" si="79"/>
        <v>0</v>
      </c>
      <c r="AU78" s="56">
        <f t="shared" si="79"/>
        <v>0</v>
      </c>
      <c r="AV78" s="56">
        <f t="shared" si="79"/>
        <v>0</v>
      </c>
      <c r="AW78" s="56">
        <f t="shared" si="79"/>
        <v>0</v>
      </c>
      <c r="AX78" s="56">
        <f t="shared" si="79"/>
        <v>0</v>
      </c>
      <c r="AY78" s="56">
        <f t="shared" si="79"/>
        <v>0</v>
      </c>
      <c r="AZ78" s="56">
        <f t="shared" si="79"/>
        <v>0</v>
      </c>
      <c r="BA78" s="56">
        <f t="shared" si="79"/>
        <v>0</v>
      </c>
      <c r="BB78" s="56">
        <f t="shared" si="79"/>
        <v>0</v>
      </c>
      <c r="BC78" s="56">
        <f t="shared" si="79"/>
        <v>0</v>
      </c>
      <c r="BD78" s="56">
        <f t="shared" si="79"/>
        <v>0</v>
      </c>
      <c r="BE78" s="56">
        <f t="shared" si="79"/>
        <v>0</v>
      </c>
      <c r="BF78" s="56">
        <f t="shared" si="79"/>
        <v>876000</v>
      </c>
      <c r="BG78" s="56">
        <f t="shared" si="79"/>
        <v>0</v>
      </c>
      <c r="BH78" s="56">
        <f t="shared" si="79"/>
        <v>0</v>
      </c>
      <c r="BI78" s="56">
        <f t="shared" si="79"/>
        <v>0</v>
      </c>
      <c r="BJ78" s="56">
        <f t="shared" si="79"/>
        <v>0</v>
      </c>
      <c r="BK78" s="56">
        <f t="shared" si="79"/>
        <v>0</v>
      </c>
      <c r="BL78" s="56">
        <f t="shared" si="79"/>
        <v>0</v>
      </c>
      <c r="BM78" s="56">
        <f t="shared" si="79"/>
        <v>0</v>
      </c>
      <c r="BN78" s="56">
        <f t="shared" si="79"/>
        <v>0</v>
      </c>
      <c r="BO78" s="56">
        <f t="shared" si="79"/>
        <v>0</v>
      </c>
      <c r="BP78" s="56">
        <f t="shared" si="79"/>
        <v>0</v>
      </c>
      <c r="BQ78" s="56">
        <f t="shared" si="79"/>
        <v>0</v>
      </c>
      <c r="BR78" s="56">
        <f t="shared" si="79"/>
        <v>0</v>
      </c>
      <c r="BS78" s="56">
        <f t="shared" si="79"/>
        <v>0</v>
      </c>
      <c r="BT78" s="56">
        <f t="shared" si="79"/>
        <v>0</v>
      </c>
      <c r="BU78" s="56">
        <f t="shared" si="79"/>
        <v>0</v>
      </c>
      <c r="BV78" s="56">
        <f t="shared" si="69"/>
        <v>876000</v>
      </c>
    </row>
    <row r="79" spans="1:74" s="27" customFormat="1" ht="50.1" customHeight="1">
      <c r="A79" s="33" t="s">
        <v>1304</v>
      </c>
      <c r="B79" s="33" t="s">
        <v>733</v>
      </c>
      <c r="C79" s="33"/>
      <c r="D79" s="43" t="s">
        <v>332</v>
      </c>
      <c r="E79" s="43">
        <f t="shared" si="60"/>
        <v>76</v>
      </c>
      <c r="F79" s="43" t="s">
        <v>332</v>
      </c>
      <c r="G79" s="44" t="s">
        <v>424</v>
      </c>
      <c r="H79" s="44" t="s">
        <v>414</v>
      </c>
      <c r="I79" s="52" t="s">
        <v>355</v>
      </c>
      <c r="J79" s="82">
        <f>VLOOKUP(H79,'[63]1월단가'!A:B,$J$1,0)</f>
        <v>603</v>
      </c>
      <c r="K79" s="56">
        <f>VLOOKUP($H$79,'[64]협력업체 입고현황'!$D$3:$AL$200,K1,FALSE)</f>
        <v>0</v>
      </c>
      <c r="L79" s="56">
        <f>VLOOKUP($H$79,'[64]협력업체 입고현황'!$D$3:$AL$200,L1,FALSE)</f>
        <v>0</v>
      </c>
      <c r="M79" s="56">
        <f>VLOOKUP($H$79,'[64]협력업체 입고현황'!$D$3:$AL$200,M1,FALSE)</f>
        <v>0</v>
      </c>
      <c r="N79" s="56">
        <f>VLOOKUP($H$79,'[64]협력업체 입고현황'!$D$3:$AL$200,N1,FALSE)</f>
        <v>0</v>
      </c>
      <c r="O79" s="56">
        <f>VLOOKUP($H$79,'[64]협력업체 입고현황'!$D$3:$AL$200,O1,FALSE)</f>
        <v>0</v>
      </c>
      <c r="P79" s="56">
        <f>VLOOKUP($H$79,'[64]협력업체 입고현황'!$D$3:$AL$200,P1,FALSE)</f>
        <v>0</v>
      </c>
      <c r="Q79" s="56">
        <f>VLOOKUP($H$79,'[64]협력업체 입고현황'!$D$3:$AL$200,Q1,FALSE)</f>
        <v>0</v>
      </c>
      <c r="R79" s="56">
        <f>VLOOKUP($H$79,'[64]협력업체 입고현황'!$D$3:$AL$200,R1,FALSE)</f>
        <v>0</v>
      </c>
      <c r="S79" s="56">
        <f>VLOOKUP($H$79,'[64]협력업체 입고현황'!$D$3:$AL$200,S1,FALSE)</f>
        <v>0</v>
      </c>
      <c r="T79" s="56">
        <f>VLOOKUP($H$79,'[64]협력업체 입고현황'!$D$3:$AL$200,T1,FALSE)</f>
        <v>0</v>
      </c>
      <c r="U79" s="56">
        <f>VLOOKUP($H$79,'[64]협력업체 입고현황'!$D$3:$AL$200,U1,FALSE)</f>
        <v>0</v>
      </c>
      <c r="V79" s="56">
        <f>VLOOKUP($H$79,'[64]협력업체 입고현황'!$D$3:$AL$200,V1,FALSE)</f>
        <v>0</v>
      </c>
      <c r="W79" s="56">
        <f>VLOOKUP($H$79,'[64]협력업체 입고현황'!$D$3:$AL$200,W1,FALSE)</f>
        <v>0</v>
      </c>
      <c r="X79" s="56">
        <f>VLOOKUP($H$79,'[64]협력업체 입고현황'!$D$3:$AL$200,X1,FALSE)</f>
        <v>0</v>
      </c>
      <c r="Y79" s="56">
        <f>VLOOKUP($H$79,'[64]협력업체 입고현황'!$D$3:$AL$200,Y1,FALSE)</f>
        <v>0</v>
      </c>
      <c r="Z79" s="56">
        <f>VLOOKUP($H$79,'[64]협력업체 입고현황'!$D$3:$AL$200,Z1,FALSE)</f>
        <v>0</v>
      </c>
      <c r="AA79" s="56">
        <f>VLOOKUP($H$79,'[64]협력업체 입고현황'!$D$3:$AL$200,AA1,FALSE)</f>
        <v>0</v>
      </c>
      <c r="AB79" s="56">
        <f>VLOOKUP($H$79,'[64]협력업체 입고현황'!$D$3:$AL$200,AB1,FALSE)</f>
        <v>0</v>
      </c>
      <c r="AC79" s="56">
        <f>VLOOKUP($H$79,'[64]협력업체 입고현황'!$D$3:$AL$200,AC1,FALSE)</f>
        <v>0</v>
      </c>
      <c r="AD79" s="56">
        <f>VLOOKUP($H$79,'[64]협력업체 입고현황'!$D$3:$AL$200,AD1,FALSE)</f>
        <v>0</v>
      </c>
      <c r="AE79" s="56">
        <f>VLOOKUP($H$79,'[64]협력업체 입고현황'!$D$3:$AL$200,AE1,FALSE)</f>
        <v>0</v>
      </c>
      <c r="AF79" s="56">
        <f>VLOOKUP($H$79,'[64]협력업체 입고현황'!$D$3:$AL$200,AF1,FALSE)</f>
        <v>0</v>
      </c>
      <c r="AG79" s="56">
        <f>VLOOKUP($H$79,'[64]협력업체 입고현황'!$D$3:$AL$200,AG1,FALSE)</f>
        <v>0</v>
      </c>
      <c r="AH79" s="56">
        <f>VLOOKUP($H$79,'[64]협력업체 입고현황'!$D$3:$AL$200,AH1,FALSE)</f>
        <v>0</v>
      </c>
      <c r="AI79" s="56">
        <f>VLOOKUP($H$79,'[64]협력업체 입고현황'!$D$3:$AL$200,AI1,FALSE)</f>
        <v>0</v>
      </c>
      <c r="AJ79" s="56">
        <f>VLOOKUP($H$79,'[64]협력업체 입고현황'!$D$3:$AL$200,AJ1,FALSE)</f>
        <v>0</v>
      </c>
      <c r="AK79" s="56">
        <f>VLOOKUP($H$79,'[64]협력업체 입고현황'!$D$3:$AL$200,AK1,FALSE)</f>
        <v>0</v>
      </c>
      <c r="AL79" s="56">
        <f>VLOOKUP($H$79,'[64]협력업체 입고현황'!$D$3:$AL$200,AL1,FALSE)</f>
        <v>0</v>
      </c>
      <c r="AM79" s="56">
        <f>VLOOKUP($H$79,'[64]협력업체 입고현황'!$D$3:$AL$200,AM1,FALSE)</f>
        <v>0</v>
      </c>
      <c r="AN79" s="56">
        <f>VLOOKUP($H$79,'[64]협력업체 입고현황'!$D$3:$AL$200,AN1,FALSE)</f>
        <v>0</v>
      </c>
      <c r="AO79" s="56">
        <f>VLOOKUP($H$79,'[64]협력업체 입고현황'!$D$3:$AL$200,AO1,FALSE)</f>
        <v>0</v>
      </c>
      <c r="AP79" s="25"/>
      <c r="AQ79" s="56">
        <f>$J$79*K79</f>
        <v>0</v>
      </c>
      <c r="AR79" s="56">
        <f t="shared" ref="AR79:BU79" si="80">$J$79*L79</f>
        <v>0</v>
      </c>
      <c r="AS79" s="56">
        <f t="shared" si="80"/>
        <v>0</v>
      </c>
      <c r="AT79" s="56">
        <f t="shared" si="80"/>
        <v>0</v>
      </c>
      <c r="AU79" s="56">
        <f t="shared" si="80"/>
        <v>0</v>
      </c>
      <c r="AV79" s="56">
        <f t="shared" si="80"/>
        <v>0</v>
      </c>
      <c r="AW79" s="56">
        <f t="shared" si="80"/>
        <v>0</v>
      </c>
      <c r="AX79" s="56">
        <f t="shared" si="80"/>
        <v>0</v>
      </c>
      <c r="AY79" s="56">
        <f t="shared" si="80"/>
        <v>0</v>
      </c>
      <c r="AZ79" s="56">
        <f t="shared" si="80"/>
        <v>0</v>
      </c>
      <c r="BA79" s="56">
        <f t="shared" si="80"/>
        <v>0</v>
      </c>
      <c r="BB79" s="56">
        <f t="shared" si="80"/>
        <v>0</v>
      </c>
      <c r="BC79" s="56">
        <f t="shared" si="80"/>
        <v>0</v>
      </c>
      <c r="BD79" s="56">
        <f t="shared" si="80"/>
        <v>0</v>
      </c>
      <c r="BE79" s="56">
        <f t="shared" si="80"/>
        <v>0</v>
      </c>
      <c r="BF79" s="56">
        <f t="shared" si="80"/>
        <v>0</v>
      </c>
      <c r="BG79" s="56">
        <f t="shared" si="80"/>
        <v>0</v>
      </c>
      <c r="BH79" s="56">
        <f t="shared" si="80"/>
        <v>0</v>
      </c>
      <c r="BI79" s="56">
        <f t="shared" si="80"/>
        <v>0</v>
      </c>
      <c r="BJ79" s="56">
        <f t="shared" si="80"/>
        <v>0</v>
      </c>
      <c r="BK79" s="56">
        <f t="shared" si="80"/>
        <v>0</v>
      </c>
      <c r="BL79" s="56">
        <f t="shared" si="80"/>
        <v>0</v>
      </c>
      <c r="BM79" s="56">
        <f t="shared" si="80"/>
        <v>0</v>
      </c>
      <c r="BN79" s="56">
        <f t="shared" si="80"/>
        <v>0</v>
      </c>
      <c r="BO79" s="56">
        <f t="shared" si="80"/>
        <v>0</v>
      </c>
      <c r="BP79" s="56">
        <f t="shared" si="80"/>
        <v>0</v>
      </c>
      <c r="BQ79" s="56">
        <f t="shared" si="80"/>
        <v>0</v>
      </c>
      <c r="BR79" s="56">
        <f t="shared" si="80"/>
        <v>0</v>
      </c>
      <c r="BS79" s="56">
        <f t="shared" si="80"/>
        <v>0</v>
      </c>
      <c r="BT79" s="56">
        <f t="shared" si="80"/>
        <v>0</v>
      </c>
      <c r="BU79" s="56">
        <f t="shared" si="80"/>
        <v>0</v>
      </c>
      <c r="BV79" s="56">
        <f t="shared" si="69"/>
        <v>0</v>
      </c>
    </row>
    <row r="80" spans="1:74" s="27" customFormat="1" ht="50.1" customHeight="1">
      <c r="A80" s="33" t="s">
        <v>1302</v>
      </c>
      <c r="B80" s="33" t="s">
        <v>733</v>
      </c>
      <c r="C80" s="33"/>
      <c r="D80" s="43" t="s">
        <v>332</v>
      </c>
      <c r="E80" s="43">
        <f t="shared" si="60"/>
        <v>77</v>
      </c>
      <c r="F80" s="43" t="s">
        <v>332</v>
      </c>
      <c r="G80" s="44" t="s">
        <v>442</v>
      </c>
      <c r="H80" s="44" t="s">
        <v>333</v>
      </c>
      <c r="I80" s="52" t="s">
        <v>334</v>
      </c>
      <c r="J80" s="82">
        <f>VLOOKUP(H80,'[63]1월단가'!A:B,$J$1,0)</f>
        <v>476.51000000000005</v>
      </c>
      <c r="K80" s="56">
        <f>VLOOKUP($H$80,'[64]협력업체 입고현황'!$D$3:$AL$200,K1,FALSE)</f>
        <v>0</v>
      </c>
      <c r="L80" s="56">
        <f>VLOOKUP($H$80,'[64]협력업체 입고현황'!$D$3:$AL$200,L1,FALSE)</f>
        <v>0</v>
      </c>
      <c r="M80" s="56">
        <f>VLOOKUP($H$80,'[64]협력업체 입고현황'!$D$3:$AL$200,M1,FALSE)</f>
        <v>0</v>
      </c>
      <c r="N80" s="56">
        <f>VLOOKUP($H$80,'[64]협력업체 입고현황'!$D$3:$AL$200,N1,FALSE)</f>
        <v>0</v>
      </c>
      <c r="O80" s="56">
        <f>VLOOKUP($H$80,'[64]협력업체 입고현황'!$D$3:$AL$200,O1,FALSE)</f>
        <v>0</v>
      </c>
      <c r="P80" s="56">
        <f>VLOOKUP($H$80,'[64]협력업체 입고현황'!$D$3:$AL$200,P1,FALSE)</f>
        <v>0</v>
      </c>
      <c r="Q80" s="56">
        <f>VLOOKUP($H$80,'[64]협력업체 입고현황'!$D$3:$AL$200,Q1,FALSE)</f>
        <v>0</v>
      </c>
      <c r="R80" s="56">
        <f>VLOOKUP($H$80,'[64]협력업체 입고현황'!$D$3:$AL$200,R1,FALSE)</f>
        <v>0</v>
      </c>
      <c r="S80" s="56">
        <f>VLOOKUP($H$80,'[64]협력업체 입고현황'!$D$3:$AL$200,S1,FALSE)</f>
        <v>0</v>
      </c>
      <c r="T80" s="56">
        <f>VLOOKUP($H$80,'[64]협력업체 입고현황'!$D$3:$AL$200,T1,FALSE)</f>
        <v>0</v>
      </c>
      <c r="U80" s="56">
        <f>VLOOKUP($H$80,'[64]협력업체 입고현황'!$D$3:$AL$200,U1,FALSE)</f>
        <v>0</v>
      </c>
      <c r="V80" s="56">
        <f>VLOOKUP($H$80,'[64]협력업체 입고현황'!$D$3:$AL$200,V1,FALSE)</f>
        <v>0</v>
      </c>
      <c r="W80" s="56">
        <f>VLOOKUP($H$80,'[64]협력업체 입고현황'!$D$3:$AL$200,W1,FALSE)</f>
        <v>0</v>
      </c>
      <c r="X80" s="56">
        <f>VLOOKUP($H$80,'[64]협력업체 입고현황'!$D$3:$AL$200,X1,FALSE)</f>
        <v>0</v>
      </c>
      <c r="Y80" s="56">
        <f>VLOOKUP($H$80,'[64]협력업체 입고현황'!$D$3:$AL$200,Y1,FALSE)</f>
        <v>0</v>
      </c>
      <c r="Z80" s="56">
        <f>VLOOKUP($H$80,'[64]협력업체 입고현황'!$D$3:$AL$200,Z1,FALSE)</f>
        <v>0</v>
      </c>
      <c r="AA80" s="56">
        <f>VLOOKUP($H$80,'[64]협력업체 입고현황'!$D$3:$AL$200,AA1,FALSE)</f>
        <v>0</v>
      </c>
      <c r="AB80" s="56">
        <f>VLOOKUP($H$80,'[64]협력업체 입고현황'!$D$3:$AL$200,AB1,FALSE)</f>
        <v>0</v>
      </c>
      <c r="AC80" s="56">
        <f>VLOOKUP($H$80,'[64]협력업체 입고현황'!$D$3:$AL$200,AC1,FALSE)</f>
        <v>0</v>
      </c>
      <c r="AD80" s="56">
        <f>VLOOKUP($H$80,'[64]협력업체 입고현황'!$D$3:$AL$200,AD1,FALSE)</f>
        <v>0</v>
      </c>
      <c r="AE80" s="56">
        <f>VLOOKUP($H$80,'[64]협력업체 입고현황'!$D$3:$AL$200,AE1,FALSE)</f>
        <v>0</v>
      </c>
      <c r="AF80" s="56">
        <f>VLOOKUP($H$80,'[64]협력업체 입고현황'!$D$3:$AL$200,AF1,FALSE)</f>
        <v>0</v>
      </c>
      <c r="AG80" s="56">
        <f>VLOOKUP($H$80,'[64]협력업체 입고현황'!$D$3:$AL$200,AG1,FALSE)</f>
        <v>0</v>
      </c>
      <c r="AH80" s="56">
        <f>VLOOKUP($H$80,'[64]협력업체 입고현황'!$D$3:$AL$200,AH1,FALSE)</f>
        <v>0</v>
      </c>
      <c r="AI80" s="56">
        <f>VLOOKUP($H$80,'[64]협력업체 입고현황'!$D$3:$AL$200,AI1,FALSE)</f>
        <v>0</v>
      </c>
      <c r="AJ80" s="56">
        <f>VLOOKUP($H$80,'[64]협력업체 입고현황'!$D$3:$AL$200,AJ1,FALSE)</f>
        <v>0</v>
      </c>
      <c r="AK80" s="56">
        <f>VLOOKUP($H$80,'[64]협력업체 입고현황'!$D$3:$AL$200,AK1,FALSE)</f>
        <v>0</v>
      </c>
      <c r="AL80" s="56">
        <f>VLOOKUP($H$80,'[64]협력업체 입고현황'!$D$3:$AL$200,AL1,FALSE)</f>
        <v>0</v>
      </c>
      <c r="AM80" s="56">
        <f>VLOOKUP($H$80,'[64]협력업체 입고현황'!$D$3:$AL$200,AM1,FALSE)</f>
        <v>0</v>
      </c>
      <c r="AN80" s="56">
        <f>VLOOKUP($H$80,'[64]협력업체 입고현황'!$D$3:$AL$200,AN1,FALSE)</f>
        <v>0</v>
      </c>
      <c r="AO80" s="56">
        <f>VLOOKUP($H$80,'[64]협력업체 입고현황'!$D$3:$AL$200,AO1,FALSE)</f>
        <v>0</v>
      </c>
      <c r="AP80" s="25"/>
      <c r="AQ80" s="56">
        <f>$J$80*K80</f>
        <v>0</v>
      </c>
      <c r="AR80" s="56">
        <f t="shared" ref="AR80:BU80" si="81">$J$80*L80</f>
        <v>0</v>
      </c>
      <c r="AS80" s="56">
        <f t="shared" si="81"/>
        <v>0</v>
      </c>
      <c r="AT80" s="56">
        <f t="shared" si="81"/>
        <v>0</v>
      </c>
      <c r="AU80" s="56">
        <f t="shared" si="81"/>
        <v>0</v>
      </c>
      <c r="AV80" s="56">
        <f t="shared" si="81"/>
        <v>0</v>
      </c>
      <c r="AW80" s="56">
        <f t="shared" si="81"/>
        <v>0</v>
      </c>
      <c r="AX80" s="56">
        <f t="shared" si="81"/>
        <v>0</v>
      </c>
      <c r="AY80" s="56">
        <f t="shared" si="81"/>
        <v>0</v>
      </c>
      <c r="AZ80" s="56">
        <f t="shared" si="81"/>
        <v>0</v>
      </c>
      <c r="BA80" s="56">
        <f t="shared" si="81"/>
        <v>0</v>
      </c>
      <c r="BB80" s="56">
        <f t="shared" si="81"/>
        <v>0</v>
      </c>
      <c r="BC80" s="56">
        <f t="shared" si="81"/>
        <v>0</v>
      </c>
      <c r="BD80" s="56">
        <f t="shared" si="81"/>
        <v>0</v>
      </c>
      <c r="BE80" s="56">
        <f t="shared" si="81"/>
        <v>0</v>
      </c>
      <c r="BF80" s="56">
        <f t="shared" si="81"/>
        <v>0</v>
      </c>
      <c r="BG80" s="56">
        <f t="shared" si="81"/>
        <v>0</v>
      </c>
      <c r="BH80" s="56">
        <f t="shared" si="81"/>
        <v>0</v>
      </c>
      <c r="BI80" s="56">
        <f t="shared" si="81"/>
        <v>0</v>
      </c>
      <c r="BJ80" s="56">
        <f t="shared" si="81"/>
        <v>0</v>
      </c>
      <c r="BK80" s="56">
        <f t="shared" si="81"/>
        <v>0</v>
      </c>
      <c r="BL80" s="56">
        <f t="shared" si="81"/>
        <v>0</v>
      </c>
      <c r="BM80" s="56">
        <f t="shared" si="81"/>
        <v>0</v>
      </c>
      <c r="BN80" s="56">
        <f t="shared" si="81"/>
        <v>0</v>
      </c>
      <c r="BO80" s="56">
        <f t="shared" si="81"/>
        <v>0</v>
      </c>
      <c r="BP80" s="56">
        <f t="shared" si="81"/>
        <v>0</v>
      </c>
      <c r="BQ80" s="56">
        <f t="shared" si="81"/>
        <v>0</v>
      </c>
      <c r="BR80" s="56">
        <f t="shared" si="81"/>
        <v>0</v>
      </c>
      <c r="BS80" s="56">
        <f t="shared" si="81"/>
        <v>0</v>
      </c>
      <c r="BT80" s="56">
        <f t="shared" si="81"/>
        <v>0</v>
      </c>
      <c r="BU80" s="56">
        <f t="shared" si="81"/>
        <v>0</v>
      </c>
      <c r="BV80" s="56">
        <f t="shared" si="69"/>
        <v>0</v>
      </c>
    </row>
    <row r="81" spans="1:74" s="27" customFormat="1" ht="50.1" customHeight="1">
      <c r="A81" s="33" t="s">
        <v>1302</v>
      </c>
      <c r="B81" s="33" t="s">
        <v>733</v>
      </c>
      <c r="C81" s="33"/>
      <c r="D81" s="43" t="s">
        <v>332</v>
      </c>
      <c r="E81" s="43">
        <f t="shared" si="60"/>
        <v>78</v>
      </c>
      <c r="F81" s="43" t="s">
        <v>332</v>
      </c>
      <c r="G81" s="44" t="s">
        <v>442</v>
      </c>
      <c r="H81" s="44" t="s">
        <v>335</v>
      </c>
      <c r="I81" s="52" t="s">
        <v>336</v>
      </c>
      <c r="J81" s="82">
        <f>VLOOKUP(H81,'[63]1월단가'!A:B,$J$1,0)</f>
        <v>477</v>
      </c>
      <c r="K81" s="56">
        <f>VLOOKUP($H$81,'[64]협력업체 입고현황'!$D$3:$AL$200,K1,FALSE)</f>
        <v>0</v>
      </c>
      <c r="L81" s="56">
        <f>VLOOKUP($H$81,'[64]협력업체 입고현황'!$D$3:$AL$200,L1,FALSE)</f>
        <v>0</v>
      </c>
      <c r="M81" s="56">
        <f>VLOOKUP($H$81,'[64]협력업체 입고현황'!$D$3:$AL$200,M1,FALSE)</f>
        <v>0</v>
      </c>
      <c r="N81" s="56">
        <f>VLOOKUP($H$81,'[64]협력업체 입고현황'!$D$3:$AL$200,N1,FALSE)</f>
        <v>0</v>
      </c>
      <c r="O81" s="56">
        <f>VLOOKUP($H$81,'[64]협력업체 입고현황'!$D$3:$AL$200,O1,FALSE)</f>
        <v>0</v>
      </c>
      <c r="P81" s="56">
        <f>VLOOKUP($H$81,'[64]협력업체 입고현황'!$D$3:$AL$200,P1,FALSE)</f>
        <v>0</v>
      </c>
      <c r="Q81" s="56">
        <f>VLOOKUP($H$81,'[64]협력업체 입고현황'!$D$3:$AL$200,Q1,FALSE)</f>
        <v>0</v>
      </c>
      <c r="R81" s="56">
        <f>VLOOKUP($H$81,'[64]협력업체 입고현황'!$D$3:$AL$200,R1,FALSE)</f>
        <v>0</v>
      </c>
      <c r="S81" s="56">
        <f>VLOOKUP($H$81,'[64]협력업체 입고현황'!$D$3:$AL$200,S1,FALSE)</f>
        <v>0</v>
      </c>
      <c r="T81" s="56">
        <f>VLOOKUP($H$81,'[64]협력업체 입고현황'!$D$3:$AL$200,T1,FALSE)</f>
        <v>0</v>
      </c>
      <c r="U81" s="56">
        <f>VLOOKUP($H$81,'[64]협력업체 입고현황'!$D$3:$AL$200,U1,FALSE)</f>
        <v>0</v>
      </c>
      <c r="V81" s="56">
        <f>VLOOKUP($H$81,'[64]협력업체 입고현황'!$D$3:$AL$200,V1,FALSE)</f>
        <v>0</v>
      </c>
      <c r="W81" s="56">
        <f>VLOOKUP($H$81,'[64]협력업체 입고현황'!$D$3:$AL$200,W1,FALSE)</f>
        <v>0</v>
      </c>
      <c r="X81" s="56">
        <f>VLOOKUP($H$81,'[64]협력업체 입고현황'!$D$3:$AL$200,X1,FALSE)</f>
        <v>0</v>
      </c>
      <c r="Y81" s="56">
        <f>VLOOKUP($H$81,'[64]협력업체 입고현황'!$D$3:$AL$200,Y1,FALSE)</f>
        <v>0</v>
      </c>
      <c r="Z81" s="56">
        <f>VLOOKUP($H$81,'[64]협력업체 입고현황'!$D$3:$AL$200,Z1,FALSE)</f>
        <v>0</v>
      </c>
      <c r="AA81" s="56">
        <f>VLOOKUP($H$81,'[64]협력업체 입고현황'!$D$3:$AL$200,AA1,FALSE)</f>
        <v>0</v>
      </c>
      <c r="AB81" s="56">
        <f>VLOOKUP($H$81,'[64]협력업체 입고현황'!$D$3:$AL$200,AB1,FALSE)</f>
        <v>0</v>
      </c>
      <c r="AC81" s="56">
        <f>VLOOKUP($H$81,'[64]협력업체 입고현황'!$D$3:$AL$200,AC1,FALSE)</f>
        <v>0</v>
      </c>
      <c r="AD81" s="56">
        <f>VLOOKUP($H$81,'[64]협력업체 입고현황'!$D$3:$AL$200,AD1,FALSE)</f>
        <v>0</v>
      </c>
      <c r="AE81" s="56">
        <f>VLOOKUP($H$81,'[64]협력업체 입고현황'!$D$3:$AL$200,AE1,FALSE)</f>
        <v>0</v>
      </c>
      <c r="AF81" s="56">
        <f>VLOOKUP($H$81,'[64]협력업체 입고현황'!$D$3:$AL$200,AF1,FALSE)</f>
        <v>0</v>
      </c>
      <c r="AG81" s="56">
        <f>VLOOKUP($H$81,'[64]협력업체 입고현황'!$D$3:$AL$200,AG1,FALSE)</f>
        <v>0</v>
      </c>
      <c r="AH81" s="56">
        <f>VLOOKUP($H$81,'[64]협력업체 입고현황'!$D$3:$AL$200,AH1,FALSE)</f>
        <v>0</v>
      </c>
      <c r="AI81" s="56">
        <f>VLOOKUP($H$81,'[64]협력업체 입고현황'!$D$3:$AL$200,AI1,FALSE)</f>
        <v>0</v>
      </c>
      <c r="AJ81" s="56">
        <f>VLOOKUP($H$81,'[64]협력업체 입고현황'!$D$3:$AL$200,AJ1,FALSE)</f>
        <v>0</v>
      </c>
      <c r="AK81" s="56">
        <f>VLOOKUP($H$81,'[64]협력업체 입고현황'!$D$3:$AL$200,AK1,FALSE)</f>
        <v>0</v>
      </c>
      <c r="AL81" s="56">
        <f>VLOOKUP($H$81,'[64]협력업체 입고현황'!$D$3:$AL$200,AL1,FALSE)</f>
        <v>0</v>
      </c>
      <c r="AM81" s="56">
        <f>VLOOKUP($H$81,'[64]협력업체 입고현황'!$D$3:$AL$200,AM1,FALSE)</f>
        <v>0</v>
      </c>
      <c r="AN81" s="56">
        <f>VLOOKUP($H$81,'[64]협력업체 입고현황'!$D$3:$AL$200,AN1,FALSE)</f>
        <v>0</v>
      </c>
      <c r="AO81" s="56">
        <f>VLOOKUP($H$81,'[64]협력업체 입고현황'!$D$3:$AL$200,AO1,FALSE)</f>
        <v>0</v>
      </c>
      <c r="AP81" s="25"/>
      <c r="AQ81" s="56">
        <f>$J$81*K81</f>
        <v>0</v>
      </c>
      <c r="AR81" s="56">
        <f t="shared" ref="AR81:BU81" si="82">$J$81*L81</f>
        <v>0</v>
      </c>
      <c r="AS81" s="56">
        <f t="shared" si="82"/>
        <v>0</v>
      </c>
      <c r="AT81" s="56">
        <f t="shared" si="82"/>
        <v>0</v>
      </c>
      <c r="AU81" s="56">
        <f t="shared" si="82"/>
        <v>0</v>
      </c>
      <c r="AV81" s="56">
        <f t="shared" si="82"/>
        <v>0</v>
      </c>
      <c r="AW81" s="56">
        <f t="shared" si="82"/>
        <v>0</v>
      </c>
      <c r="AX81" s="56">
        <f t="shared" si="82"/>
        <v>0</v>
      </c>
      <c r="AY81" s="56">
        <f t="shared" si="82"/>
        <v>0</v>
      </c>
      <c r="AZ81" s="56">
        <f t="shared" si="82"/>
        <v>0</v>
      </c>
      <c r="BA81" s="56">
        <f t="shared" si="82"/>
        <v>0</v>
      </c>
      <c r="BB81" s="56">
        <f t="shared" si="82"/>
        <v>0</v>
      </c>
      <c r="BC81" s="56">
        <f t="shared" si="82"/>
        <v>0</v>
      </c>
      <c r="BD81" s="56">
        <f t="shared" si="82"/>
        <v>0</v>
      </c>
      <c r="BE81" s="56">
        <f t="shared" si="82"/>
        <v>0</v>
      </c>
      <c r="BF81" s="56">
        <f t="shared" si="82"/>
        <v>0</v>
      </c>
      <c r="BG81" s="56">
        <f t="shared" si="82"/>
        <v>0</v>
      </c>
      <c r="BH81" s="56">
        <f t="shared" si="82"/>
        <v>0</v>
      </c>
      <c r="BI81" s="56">
        <f t="shared" si="82"/>
        <v>0</v>
      </c>
      <c r="BJ81" s="56">
        <f t="shared" si="82"/>
        <v>0</v>
      </c>
      <c r="BK81" s="56">
        <f t="shared" si="82"/>
        <v>0</v>
      </c>
      <c r="BL81" s="56">
        <f t="shared" si="82"/>
        <v>0</v>
      </c>
      <c r="BM81" s="56">
        <f t="shared" si="82"/>
        <v>0</v>
      </c>
      <c r="BN81" s="56">
        <f t="shared" si="82"/>
        <v>0</v>
      </c>
      <c r="BO81" s="56">
        <f t="shared" si="82"/>
        <v>0</v>
      </c>
      <c r="BP81" s="56">
        <f t="shared" si="82"/>
        <v>0</v>
      </c>
      <c r="BQ81" s="56">
        <f t="shared" si="82"/>
        <v>0</v>
      </c>
      <c r="BR81" s="56">
        <f t="shared" si="82"/>
        <v>0</v>
      </c>
      <c r="BS81" s="56">
        <f t="shared" si="82"/>
        <v>0</v>
      </c>
      <c r="BT81" s="56">
        <f t="shared" si="82"/>
        <v>0</v>
      </c>
      <c r="BU81" s="56">
        <f t="shared" si="82"/>
        <v>0</v>
      </c>
      <c r="BV81" s="56">
        <f t="shared" si="69"/>
        <v>0</v>
      </c>
    </row>
    <row r="82" spans="1:74" s="27" customFormat="1" ht="50.1" customHeight="1">
      <c r="A82" s="33" t="s">
        <v>1302</v>
      </c>
      <c r="B82" s="33" t="s">
        <v>733</v>
      </c>
      <c r="C82" s="33"/>
      <c r="D82" s="43" t="s">
        <v>332</v>
      </c>
      <c r="E82" s="43">
        <f t="shared" si="60"/>
        <v>79</v>
      </c>
      <c r="F82" s="43" t="s">
        <v>332</v>
      </c>
      <c r="G82" s="44" t="s">
        <v>442</v>
      </c>
      <c r="H82" s="44" t="s">
        <v>337</v>
      </c>
      <c r="I82" s="52" t="s">
        <v>338</v>
      </c>
      <c r="J82" s="82">
        <f>VLOOKUP(H82,'[63]1월단가'!A:B,$J$1,0)</f>
        <v>581</v>
      </c>
      <c r="K82" s="56">
        <f>VLOOKUP($H$82,'[64]협력업체 입고현황'!$D$3:$AL$200,K1,FALSE)</f>
        <v>0</v>
      </c>
      <c r="L82" s="56">
        <f>VLOOKUP($H$82,'[64]협력업체 입고현황'!$D$3:$AL$200,L1,FALSE)</f>
        <v>0</v>
      </c>
      <c r="M82" s="56">
        <f>VLOOKUP($H$82,'[64]협력업체 입고현황'!$D$3:$AL$200,M1,FALSE)</f>
        <v>0</v>
      </c>
      <c r="N82" s="56">
        <f>VLOOKUP($H$82,'[64]협력업체 입고현황'!$D$3:$AL$200,N1,FALSE)</f>
        <v>0</v>
      </c>
      <c r="O82" s="56">
        <f>VLOOKUP($H$82,'[64]협력업체 입고현황'!$D$3:$AL$200,O1,FALSE)</f>
        <v>0</v>
      </c>
      <c r="P82" s="56">
        <f>VLOOKUP($H$82,'[64]협력업체 입고현황'!$D$3:$AL$200,P1,FALSE)</f>
        <v>0</v>
      </c>
      <c r="Q82" s="56">
        <f>VLOOKUP($H$82,'[64]협력업체 입고현황'!$D$3:$AL$200,Q1,FALSE)</f>
        <v>0</v>
      </c>
      <c r="R82" s="56">
        <f>VLOOKUP($H$82,'[64]협력업체 입고현황'!$D$3:$AL$200,R1,FALSE)</f>
        <v>0</v>
      </c>
      <c r="S82" s="56">
        <f>VLOOKUP($H$82,'[64]협력업체 입고현황'!$D$3:$AL$200,S1,FALSE)</f>
        <v>0</v>
      </c>
      <c r="T82" s="56">
        <f>VLOOKUP($H$82,'[64]협력업체 입고현황'!$D$3:$AL$200,T1,FALSE)</f>
        <v>0</v>
      </c>
      <c r="U82" s="56">
        <f>VLOOKUP($H$82,'[64]협력업체 입고현황'!$D$3:$AL$200,U1,FALSE)</f>
        <v>0</v>
      </c>
      <c r="V82" s="56">
        <f>VLOOKUP($H$82,'[64]협력업체 입고현황'!$D$3:$AL$200,V1,FALSE)</f>
        <v>0</v>
      </c>
      <c r="W82" s="56">
        <f>VLOOKUP($H$82,'[64]협력업체 입고현황'!$D$3:$AL$200,W1,FALSE)</f>
        <v>0</v>
      </c>
      <c r="X82" s="56">
        <f>VLOOKUP($H$82,'[64]협력업체 입고현황'!$D$3:$AL$200,X1,FALSE)</f>
        <v>0</v>
      </c>
      <c r="Y82" s="56">
        <f>VLOOKUP($H$82,'[64]협력업체 입고현황'!$D$3:$AL$200,Y1,FALSE)</f>
        <v>0</v>
      </c>
      <c r="Z82" s="56">
        <f>VLOOKUP($H$82,'[64]협력업체 입고현황'!$D$3:$AL$200,Z1,FALSE)</f>
        <v>0</v>
      </c>
      <c r="AA82" s="56">
        <f>VLOOKUP($H$82,'[64]협력업체 입고현황'!$D$3:$AL$200,AA1,FALSE)</f>
        <v>0</v>
      </c>
      <c r="AB82" s="56">
        <f>VLOOKUP($H$82,'[64]협력업체 입고현황'!$D$3:$AL$200,AB1,FALSE)</f>
        <v>0</v>
      </c>
      <c r="AC82" s="56">
        <f>VLOOKUP($H$82,'[64]협력업체 입고현황'!$D$3:$AL$200,AC1,FALSE)</f>
        <v>0</v>
      </c>
      <c r="AD82" s="56">
        <f>VLOOKUP($H$82,'[64]협력업체 입고현황'!$D$3:$AL$200,AD1,FALSE)</f>
        <v>0</v>
      </c>
      <c r="AE82" s="56">
        <f>VLOOKUP($H$82,'[64]협력업체 입고현황'!$D$3:$AL$200,AE1,FALSE)</f>
        <v>0</v>
      </c>
      <c r="AF82" s="56">
        <f>VLOOKUP($H$82,'[64]협력업체 입고현황'!$D$3:$AL$200,AF1,FALSE)</f>
        <v>0</v>
      </c>
      <c r="AG82" s="56">
        <f>VLOOKUP($H$82,'[64]협력업체 입고현황'!$D$3:$AL$200,AG1,FALSE)</f>
        <v>0</v>
      </c>
      <c r="AH82" s="56">
        <f>VLOOKUP($H$82,'[64]협력업체 입고현황'!$D$3:$AL$200,AH1,FALSE)</f>
        <v>0</v>
      </c>
      <c r="AI82" s="56">
        <f>VLOOKUP($H$82,'[64]협력업체 입고현황'!$D$3:$AL$200,AI1,FALSE)</f>
        <v>0</v>
      </c>
      <c r="AJ82" s="56">
        <f>VLOOKUP($H$82,'[64]협력업체 입고현황'!$D$3:$AL$200,AJ1,FALSE)</f>
        <v>0</v>
      </c>
      <c r="AK82" s="56">
        <f>VLOOKUP($H$82,'[64]협력업체 입고현황'!$D$3:$AL$200,AK1,FALSE)</f>
        <v>0</v>
      </c>
      <c r="AL82" s="56">
        <f>VLOOKUP($H$82,'[64]협력업체 입고현황'!$D$3:$AL$200,AL1,FALSE)</f>
        <v>0</v>
      </c>
      <c r="AM82" s="56">
        <f>VLOOKUP($H$82,'[64]협력업체 입고현황'!$D$3:$AL$200,AM1,FALSE)</f>
        <v>0</v>
      </c>
      <c r="AN82" s="56">
        <f>VLOOKUP($H$82,'[64]협력업체 입고현황'!$D$3:$AL$200,AN1,FALSE)</f>
        <v>0</v>
      </c>
      <c r="AO82" s="56">
        <f>VLOOKUP($H$82,'[64]협력업체 입고현황'!$D$3:$AL$200,AO1,FALSE)</f>
        <v>0</v>
      </c>
      <c r="AP82" s="25"/>
      <c r="AQ82" s="56">
        <f>$J$82*K82</f>
        <v>0</v>
      </c>
      <c r="AR82" s="56">
        <f t="shared" ref="AR82:BU82" si="83">$J$82*L82</f>
        <v>0</v>
      </c>
      <c r="AS82" s="56">
        <f t="shared" si="83"/>
        <v>0</v>
      </c>
      <c r="AT82" s="56">
        <f t="shared" si="83"/>
        <v>0</v>
      </c>
      <c r="AU82" s="56">
        <f t="shared" si="83"/>
        <v>0</v>
      </c>
      <c r="AV82" s="56">
        <f t="shared" si="83"/>
        <v>0</v>
      </c>
      <c r="AW82" s="56">
        <f t="shared" si="83"/>
        <v>0</v>
      </c>
      <c r="AX82" s="56">
        <f t="shared" si="83"/>
        <v>0</v>
      </c>
      <c r="AY82" s="56">
        <f t="shared" si="83"/>
        <v>0</v>
      </c>
      <c r="AZ82" s="56">
        <f t="shared" si="83"/>
        <v>0</v>
      </c>
      <c r="BA82" s="56">
        <f t="shared" si="83"/>
        <v>0</v>
      </c>
      <c r="BB82" s="56">
        <f t="shared" si="83"/>
        <v>0</v>
      </c>
      <c r="BC82" s="56">
        <f t="shared" si="83"/>
        <v>0</v>
      </c>
      <c r="BD82" s="56">
        <f t="shared" si="83"/>
        <v>0</v>
      </c>
      <c r="BE82" s="56">
        <f t="shared" si="83"/>
        <v>0</v>
      </c>
      <c r="BF82" s="56">
        <f t="shared" si="83"/>
        <v>0</v>
      </c>
      <c r="BG82" s="56">
        <f t="shared" si="83"/>
        <v>0</v>
      </c>
      <c r="BH82" s="56">
        <f t="shared" si="83"/>
        <v>0</v>
      </c>
      <c r="BI82" s="56">
        <f t="shared" si="83"/>
        <v>0</v>
      </c>
      <c r="BJ82" s="56">
        <f t="shared" si="83"/>
        <v>0</v>
      </c>
      <c r="BK82" s="56">
        <f t="shared" si="83"/>
        <v>0</v>
      </c>
      <c r="BL82" s="56">
        <f t="shared" si="83"/>
        <v>0</v>
      </c>
      <c r="BM82" s="56">
        <f t="shared" si="83"/>
        <v>0</v>
      </c>
      <c r="BN82" s="56">
        <f t="shared" si="83"/>
        <v>0</v>
      </c>
      <c r="BO82" s="56">
        <f t="shared" si="83"/>
        <v>0</v>
      </c>
      <c r="BP82" s="56">
        <f t="shared" si="83"/>
        <v>0</v>
      </c>
      <c r="BQ82" s="56">
        <f t="shared" si="83"/>
        <v>0</v>
      </c>
      <c r="BR82" s="56">
        <f t="shared" si="83"/>
        <v>0</v>
      </c>
      <c r="BS82" s="56">
        <f t="shared" si="83"/>
        <v>0</v>
      </c>
      <c r="BT82" s="56">
        <f t="shared" si="83"/>
        <v>0</v>
      </c>
      <c r="BU82" s="56">
        <f t="shared" si="83"/>
        <v>0</v>
      </c>
      <c r="BV82" s="56">
        <f t="shared" si="69"/>
        <v>0</v>
      </c>
    </row>
    <row r="83" spans="1:74" s="27" customFormat="1" ht="50.1" customHeight="1">
      <c r="A83" s="33" t="s">
        <v>1302</v>
      </c>
      <c r="B83" s="33" t="s">
        <v>733</v>
      </c>
      <c r="C83" s="33"/>
      <c r="D83" s="43" t="s">
        <v>332</v>
      </c>
      <c r="E83" s="43">
        <f t="shared" si="60"/>
        <v>80</v>
      </c>
      <c r="F83" s="43" t="s">
        <v>332</v>
      </c>
      <c r="G83" s="44" t="s">
        <v>442</v>
      </c>
      <c r="H83" s="44" t="s">
        <v>339</v>
      </c>
      <c r="I83" s="52" t="s">
        <v>340</v>
      </c>
      <c r="J83" s="82">
        <f>VLOOKUP(H83,'[63]1월단가'!A:B,$J$1,0)</f>
        <v>581</v>
      </c>
      <c r="K83" s="56">
        <f>VLOOKUP($H$83,'[64]협력업체 입고현황'!$D$3:$AL$200,K1,FALSE)</f>
        <v>0</v>
      </c>
      <c r="L83" s="56">
        <f>VLOOKUP($H$83,'[64]협력업체 입고현황'!$D$3:$AL$200,L1,FALSE)</f>
        <v>0</v>
      </c>
      <c r="M83" s="56">
        <f>VLOOKUP($H$83,'[64]협력업체 입고현황'!$D$3:$AL$200,M1,FALSE)</f>
        <v>0</v>
      </c>
      <c r="N83" s="56">
        <f>VLOOKUP($H$83,'[64]협력업체 입고현황'!$D$3:$AL$200,N1,FALSE)</f>
        <v>0</v>
      </c>
      <c r="O83" s="56">
        <f>VLOOKUP($H$83,'[64]협력업체 입고현황'!$D$3:$AL$200,O1,FALSE)</f>
        <v>0</v>
      </c>
      <c r="P83" s="56">
        <f>VLOOKUP($H$83,'[64]협력업체 입고현황'!$D$3:$AL$200,P1,FALSE)</f>
        <v>0</v>
      </c>
      <c r="Q83" s="56">
        <f>VLOOKUP($H$83,'[64]협력업체 입고현황'!$D$3:$AL$200,Q1,FALSE)</f>
        <v>0</v>
      </c>
      <c r="R83" s="56">
        <f>VLOOKUP($H$83,'[64]협력업체 입고현황'!$D$3:$AL$200,R1,FALSE)</f>
        <v>0</v>
      </c>
      <c r="S83" s="56">
        <f>VLOOKUP($H$83,'[64]협력업체 입고현황'!$D$3:$AL$200,S1,FALSE)</f>
        <v>0</v>
      </c>
      <c r="T83" s="56">
        <f>VLOOKUP($H$83,'[64]협력업체 입고현황'!$D$3:$AL$200,T1,FALSE)</f>
        <v>0</v>
      </c>
      <c r="U83" s="56">
        <f>VLOOKUP($H$83,'[64]협력업체 입고현황'!$D$3:$AL$200,U1,FALSE)</f>
        <v>0</v>
      </c>
      <c r="V83" s="56">
        <f>VLOOKUP($H$83,'[64]협력업체 입고현황'!$D$3:$AL$200,V1,FALSE)</f>
        <v>0</v>
      </c>
      <c r="W83" s="56">
        <f>VLOOKUP($H$83,'[64]협력업체 입고현황'!$D$3:$AL$200,W1,FALSE)</f>
        <v>0</v>
      </c>
      <c r="X83" s="56">
        <f>VLOOKUP($H$83,'[64]협력업체 입고현황'!$D$3:$AL$200,X1,FALSE)</f>
        <v>0</v>
      </c>
      <c r="Y83" s="56">
        <f>VLOOKUP($H$83,'[64]협력업체 입고현황'!$D$3:$AL$200,Y1,FALSE)</f>
        <v>0</v>
      </c>
      <c r="Z83" s="56">
        <f>VLOOKUP($H$83,'[64]협력업체 입고현황'!$D$3:$AL$200,Z1,FALSE)</f>
        <v>0</v>
      </c>
      <c r="AA83" s="56">
        <f>VLOOKUP($H$83,'[64]협력업체 입고현황'!$D$3:$AL$200,AA1,FALSE)</f>
        <v>0</v>
      </c>
      <c r="AB83" s="56">
        <f>VLOOKUP($H$83,'[64]협력업체 입고현황'!$D$3:$AL$200,AB1,FALSE)</f>
        <v>0</v>
      </c>
      <c r="AC83" s="56">
        <f>VLOOKUP($H$83,'[64]협력업체 입고현황'!$D$3:$AL$200,AC1,FALSE)</f>
        <v>0</v>
      </c>
      <c r="AD83" s="56">
        <f>VLOOKUP($H$83,'[64]협력업체 입고현황'!$D$3:$AL$200,AD1,FALSE)</f>
        <v>0</v>
      </c>
      <c r="AE83" s="56">
        <f>VLOOKUP($H$83,'[64]협력업체 입고현황'!$D$3:$AL$200,AE1,FALSE)</f>
        <v>0</v>
      </c>
      <c r="AF83" s="56">
        <f>VLOOKUP($H$83,'[64]협력업체 입고현황'!$D$3:$AL$200,AF1,FALSE)</f>
        <v>0</v>
      </c>
      <c r="AG83" s="56">
        <f>VLOOKUP($H$83,'[64]협력업체 입고현황'!$D$3:$AL$200,AG1,FALSE)</f>
        <v>0</v>
      </c>
      <c r="AH83" s="56">
        <f>VLOOKUP($H$83,'[64]협력업체 입고현황'!$D$3:$AL$200,AH1,FALSE)</f>
        <v>0</v>
      </c>
      <c r="AI83" s="56">
        <f>VLOOKUP($H$83,'[64]협력업체 입고현황'!$D$3:$AL$200,AI1,FALSE)</f>
        <v>0</v>
      </c>
      <c r="AJ83" s="56">
        <f>VLOOKUP($H$83,'[64]협력업체 입고현황'!$D$3:$AL$200,AJ1,FALSE)</f>
        <v>0</v>
      </c>
      <c r="AK83" s="56">
        <f>VLOOKUP($H$83,'[64]협력업체 입고현황'!$D$3:$AL$200,AK1,FALSE)</f>
        <v>0</v>
      </c>
      <c r="AL83" s="56">
        <f>VLOOKUP($H$83,'[64]협력업체 입고현황'!$D$3:$AL$200,AL1,FALSE)</f>
        <v>0</v>
      </c>
      <c r="AM83" s="56">
        <f>VLOOKUP($H$83,'[64]협력업체 입고현황'!$D$3:$AL$200,AM1,FALSE)</f>
        <v>0</v>
      </c>
      <c r="AN83" s="56">
        <f>VLOOKUP($H$83,'[64]협력업체 입고현황'!$D$3:$AL$200,AN1,FALSE)</f>
        <v>0</v>
      </c>
      <c r="AO83" s="56">
        <f>VLOOKUP($H$83,'[64]협력업체 입고현황'!$D$3:$AL$200,AO1,FALSE)</f>
        <v>0</v>
      </c>
      <c r="AP83" s="25"/>
      <c r="AQ83" s="56">
        <f>$J$83*K83</f>
        <v>0</v>
      </c>
      <c r="AR83" s="56">
        <f t="shared" ref="AR83:BU83" si="84">$J$83*L83</f>
        <v>0</v>
      </c>
      <c r="AS83" s="56">
        <f t="shared" si="84"/>
        <v>0</v>
      </c>
      <c r="AT83" s="56">
        <f t="shared" si="84"/>
        <v>0</v>
      </c>
      <c r="AU83" s="56">
        <f t="shared" si="84"/>
        <v>0</v>
      </c>
      <c r="AV83" s="56">
        <f t="shared" si="84"/>
        <v>0</v>
      </c>
      <c r="AW83" s="56">
        <f t="shared" si="84"/>
        <v>0</v>
      </c>
      <c r="AX83" s="56">
        <f t="shared" si="84"/>
        <v>0</v>
      </c>
      <c r="AY83" s="56">
        <f t="shared" si="84"/>
        <v>0</v>
      </c>
      <c r="AZ83" s="56">
        <f t="shared" si="84"/>
        <v>0</v>
      </c>
      <c r="BA83" s="56">
        <f t="shared" si="84"/>
        <v>0</v>
      </c>
      <c r="BB83" s="56">
        <f t="shared" si="84"/>
        <v>0</v>
      </c>
      <c r="BC83" s="56">
        <f t="shared" si="84"/>
        <v>0</v>
      </c>
      <c r="BD83" s="56">
        <f t="shared" si="84"/>
        <v>0</v>
      </c>
      <c r="BE83" s="56">
        <f t="shared" si="84"/>
        <v>0</v>
      </c>
      <c r="BF83" s="56">
        <f t="shared" si="84"/>
        <v>0</v>
      </c>
      <c r="BG83" s="56">
        <f t="shared" si="84"/>
        <v>0</v>
      </c>
      <c r="BH83" s="56">
        <f t="shared" si="84"/>
        <v>0</v>
      </c>
      <c r="BI83" s="56">
        <f t="shared" si="84"/>
        <v>0</v>
      </c>
      <c r="BJ83" s="56">
        <f t="shared" si="84"/>
        <v>0</v>
      </c>
      <c r="BK83" s="56">
        <f t="shared" si="84"/>
        <v>0</v>
      </c>
      <c r="BL83" s="56">
        <f t="shared" si="84"/>
        <v>0</v>
      </c>
      <c r="BM83" s="56">
        <f t="shared" si="84"/>
        <v>0</v>
      </c>
      <c r="BN83" s="56">
        <f t="shared" si="84"/>
        <v>0</v>
      </c>
      <c r="BO83" s="56">
        <f t="shared" si="84"/>
        <v>0</v>
      </c>
      <c r="BP83" s="56">
        <f t="shared" si="84"/>
        <v>0</v>
      </c>
      <c r="BQ83" s="56">
        <f t="shared" si="84"/>
        <v>0</v>
      </c>
      <c r="BR83" s="56">
        <f t="shared" si="84"/>
        <v>0</v>
      </c>
      <c r="BS83" s="56">
        <f t="shared" si="84"/>
        <v>0</v>
      </c>
      <c r="BT83" s="56">
        <f t="shared" si="84"/>
        <v>0</v>
      </c>
      <c r="BU83" s="56">
        <f t="shared" si="84"/>
        <v>0</v>
      </c>
      <c r="BV83" s="56">
        <f t="shared" si="69"/>
        <v>0</v>
      </c>
    </row>
    <row r="84" spans="1:74" s="27" customFormat="1" ht="50.1" customHeight="1">
      <c r="A84" s="33" t="s">
        <v>1304</v>
      </c>
      <c r="B84" s="33" t="s">
        <v>733</v>
      </c>
      <c r="C84" s="33"/>
      <c r="D84" s="43" t="s">
        <v>332</v>
      </c>
      <c r="E84" s="43">
        <f t="shared" si="60"/>
        <v>81</v>
      </c>
      <c r="F84" s="43" t="s">
        <v>332</v>
      </c>
      <c r="G84" s="44" t="s">
        <v>424</v>
      </c>
      <c r="H84" s="44">
        <v>50010567</v>
      </c>
      <c r="I84" s="52" t="s">
        <v>356</v>
      </c>
      <c r="J84" s="82">
        <f>VLOOKUP(H84,'[63]1월단가'!A:B,$J$1,0)</f>
        <v>43</v>
      </c>
      <c r="K84" s="56">
        <f>VLOOKUP($H$84,'[64]협력업체 입고현황'!$D$3:$AL$200,K1,FALSE)</f>
        <v>0</v>
      </c>
      <c r="L84" s="56">
        <f>VLOOKUP($H$84,'[64]협력업체 입고현황'!$D$3:$AL$200,L1,FALSE)</f>
        <v>0</v>
      </c>
      <c r="M84" s="56">
        <f>VLOOKUP($H$84,'[64]협력업체 입고현황'!$D$3:$AL$200,M1,FALSE)</f>
        <v>0</v>
      </c>
      <c r="N84" s="56">
        <f>VLOOKUP($H$84,'[64]협력업체 입고현황'!$D$3:$AL$200,N1,FALSE)</f>
        <v>0</v>
      </c>
      <c r="O84" s="56">
        <f>VLOOKUP($H$84,'[64]협력업체 입고현황'!$D$3:$AL$200,O1,FALSE)</f>
        <v>0</v>
      </c>
      <c r="P84" s="56">
        <f>VLOOKUP($H$84,'[64]협력업체 입고현황'!$D$3:$AL$200,P1,FALSE)</f>
        <v>0</v>
      </c>
      <c r="Q84" s="56">
        <f>VLOOKUP($H$84,'[64]협력업체 입고현황'!$D$3:$AL$200,Q1,FALSE)</f>
        <v>0</v>
      </c>
      <c r="R84" s="56">
        <f>VLOOKUP($H$84,'[64]협력업체 입고현황'!$D$3:$AL$200,R1,FALSE)</f>
        <v>0</v>
      </c>
      <c r="S84" s="56">
        <f>VLOOKUP($H$84,'[64]협력업체 입고현황'!$D$3:$AL$200,S1,FALSE)</f>
        <v>0</v>
      </c>
      <c r="T84" s="56">
        <f>VLOOKUP($H$84,'[64]협력업체 입고현황'!$D$3:$AL$200,T1,FALSE)</f>
        <v>0</v>
      </c>
      <c r="U84" s="56">
        <f>VLOOKUP($H$84,'[64]협력업체 입고현황'!$D$3:$AL$200,U1,FALSE)</f>
        <v>0</v>
      </c>
      <c r="V84" s="56">
        <f>VLOOKUP($H$84,'[64]협력업체 입고현황'!$D$3:$AL$200,V1,FALSE)</f>
        <v>0</v>
      </c>
      <c r="W84" s="56">
        <f>VLOOKUP($H$84,'[64]협력업체 입고현황'!$D$3:$AL$200,W1,FALSE)</f>
        <v>0</v>
      </c>
      <c r="X84" s="56">
        <f>VLOOKUP($H$84,'[64]협력업체 입고현황'!$D$3:$AL$200,X1,FALSE)</f>
        <v>0</v>
      </c>
      <c r="Y84" s="56">
        <f>VLOOKUP($H$84,'[64]협력업체 입고현황'!$D$3:$AL$200,Y1,FALSE)</f>
        <v>0</v>
      </c>
      <c r="Z84" s="56">
        <f>VLOOKUP($H$84,'[64]협력업체 입고현황'!$D$3:$AL$200,Z1,FALSE)</f>
        <v>0</v>
      </c>
      <c r="AA84" s="56">
        <f>VLOOKUP($H$84,'[64]협력업체 입고현황'!$D$3:$AL$200,AA1,FALSE)</f>
        <v>0</v>
      </c>
      <c r="AB84" s="56">
        <f>VLOOKUP($H$84,'[64]협력업체 입고현황'!$D$3:$AL$200,AB1,FALSE)</f>
        <v>0</v>
      </c>
      <c r="AC84" s="56">
        <f>VLOOKUP($H$84,'[64]협력업체 입고현황'!$D$3:$AL$200,AC1,FALSE)</f>
        <v>0</v>
      </c>
      <c r="AD84" s="56">
        <f>VLOOKUP($H$84,'[64]협력업체 입고현황'!$D$3:$AL$200,AD1,FALSE)</f>
        <v>0</v>
      </c>
      <c r="AE84" s="56">
        <f>VLOOKUP($H$84,'[64]협력업체 입고현황'!$D$3:$AL$200,AE1,FALSE)</f>
        <v>0</v>
      </c>
      <c r="AF84" s="56">
        <f>VLOOKUP($H$84,'[64]협력업체 입고현황'!$D$3:$AL$200,AF1,FALSE)</f>
        <v>0</v>
      </c>
      <c r="AG84" s="56">
        <f>VLOOKUP($H$84,'[64]협력업체 입고현황'!$D$3:$AL$200,AG1,FALSE)</f>
        <v>0</v>
      </c>
      <c r="AH84" s="56">
        <f>VLOOKUP($H$84,'[64]협력업체 입고현황'!$D$3:$AL$200,AH1,FALSE)</f>
        <v>0</v>
      </c>
      <c r="AI84" s="56">
        <f>VLOOKUP($H$84,'[64]협력업체 입고현황'!$D$3:$AL$200,AI1,FALSE)</f>
        <v>0</v>
      </c>
      <c r="AJ84" s="56">
        <f>VLOOKUP($H$84,'[64]협력업체 입고현황'!$D$3:$AL$200,AJ1,FALSE)</f>
        <v>0</v>
      </c>
      <c r="AK84" s="56">
        <f>VLOOKUP($H$84,'[64]협력업체 입고현황'!$D$3:$AL$200,AK1,FALSE)</f>
        <v>0</v>
      </c>
      <c r="AL84" s="56">
        <f>VLOOKUP($H$84,'[64]협력업체 입고현황'!$D$3:$AL$200,AL1,FALSE)</f>
        <v>0</v>
      </c>
      <c r="AM84" s="56">
        <f>VLOOKUP($H$84,'[64]협력업체 입고현황'!$D$3:$AL$200,AM1,FALSE)</f>
        <v>0</v>
      </c>
      <c r="AN84" s="56">
        <f>VLOOKUP($H$84,'[64]협력업체 입고현황'!$D$3:$AL$200,AN1,FALSE)</f>
        <v>0</v>
      </c>
      <c r="AO84" s="56">
        <f>VLOOKUP($H$84,'[64]협력업체 입고현황'!$D$3:$AL$200,AO1,FALSE)</f>
        <v>0</v>
      </c>
      <c r="AP84" s="25"/>
      <c r="AQ84" s="56">
        <f>$J$84*K84</f>
        <v>0</v>
      </c>
      <c r="AR84" s="56">
        <f t="shared" ref="AR84:BU84" si="85">$J$84*L84</f>
        <v>0</v>
      </c>
      <c r="AS84" s="56">
        <f t="shared" si="85"/>
        <v>0</v>
      </c>
      <c r="AT84" s="56">
        <f t="shared" si="85"/>
        <v>0</v>
      </c>
      <c r="AU84" s="56">
        <f t="shared" si="85"/>
        <v>0</v>
      </c>
      <c r="AV84" s="56">
        <f t="shared" si="85"/>
        <v>0</v>
      </c>
      <c r="AW84" s="56">
        <f t="shared" si="85"/>
        <v>0</v>
      </c>
      <c r="AX84" s="56">
        <f t="shared" si="85"/>
        <v>0</v>
      </c>
      <c r="AY84" s="56">
        <f t="shared" si="85"/>
        <v>0</v>
      </c>
      <c r="AZ84" s="56">
        <f t="shared" si="85"/>
        <v>0</v>
      </c>
      <c r="BA84" s="56">
        <f t="shared" si="85"/>
        <v>0</v>
      </c>
      <c r="BB84" s="56">
        <f t="shared" si="85"/>
        <v>0</v>
      </c>
      <c r="BC84" s="56">
        <f t="shared" si="85"/>
        <v>0</v>
      </c>
      <c r="BD84" s="56">
        <f t="shared" si="85"/>
        <v>0</v>
      </c>
      <c r="BE84" s="56">
        <f t="shared" si="85"/>
        <v>0</v>
      </c>
      <c r="BF84" s="56">
        <f t="shared" si="85"/>
        <v>0</v>
      </c>
      <c r="BG84" s="56">
        <f t="shared" si="85"/>
        <v>0</v>
      </c>
      <c r="BH84" s="56">
        <f t="shared" si="85"/>
        <v>0</v>
      </c>
      <c r="BI84" s="56">
        <f t="shared" si="85"/>
        <v>0</v>
      </c>
      <c r="BJ84" s="56">
        <f t="shared" si="85"/>
        <v>0</v>
      </c>
      <c r="BK84" s="56">
        <f t="shared" si="85"/>
        <v>0</v>
      </c>
      <c r="BL84" s="56">
        <f t="shared" si="85"/>
        <v>0</v>
      </c>
      <c r="BM84" s="56">
        <f t="shared" si="85"/>
        <v>0</v>
      </c>
      <c r="BN84" s="56">
        <f t="shared" si="85"/>
        <v>0</v>
      </c>
      <c r="BO84" s="56">
        <f t="shared" si="85"/>
        <v>0</v>
      </c>
      <c r="BP84" s="56">
        <f t="shared" si="85"/>
        <v>0</v>
      </c>
      <c r="BQ84" s="56">
        <f t="shared" si="85"/>
        <v>0</v>
      </c>
      <c r="BR84" s="56">
        <f t="shared" si="85"/>
        <v>0</v>
      </c>
      <c r="BS84" s="56">
        <f t="shared" si="85"/>
        <v>0</v>
      </c>
      <c r="BT84" s="56">
        <f t="shared" si="85"/>
        <v>0</v>
      </c>
      <c r="BU84" s="56">
        <f t="shared" si="85"/>
        <v>0</v>
      </c>
      <c r="BV84" s="56">
        <f t="shared" si="69"/>
        <v>0</v>
      </c>
    </row>
    <row r="85" spans="1:74" s="27" customFormat="1" ht="50.1" customHeight="1">
      <c r="A85" s="33" t="s">
        <v>1304</v>
      </c>
      <c r="B85" s="33" t="s">
        <v>733</v>
      </c>
      <c r="C85" s="33"/>
      <c r="D85" s="43" t="s">
        <v>332</v>
      </c>
      <c r="E85" s="43">
        <f t="shared" si="60"/>
        <v>82</v>
      </c>
      <c r="F85" s="43" t="s">
        <v>332</v>
      </c>
      <c r="G85" s="44" t="s">
        <v>424</v>
      </c>
      <c r="H85" s="44">
        <v>50010569</v>
      </c>
      <c r="I85" s="52" t="s">
        <v>357</v>
      </c>
      <c r="J85" s="82">
        <f>VLOOKUP(H85,'[63]1월단가'!A:B,$J$1,0)</f>
        <v>43</v>
      </c>
      <c r="K85" s="56">
        <f>VLOOKUP($H$85,'[64]협력업체 입고현황'!$D$3:$AL$200,K1,FALSE)</f>
        <v>0</v>
      </c>
      <c r="L85" s="56">
        <f>VLOOKUP($H$85,'[64]협력업체 입고현황'!$D$3:$AL$200,L1,FALSE)</f>
        <v>0</v>
      </c>
      <c r="M85" s="56">
        <f>VLOOKUP($H$85,'[64]협력업체 입고현황'!$D$3:$AL$200,M1,FALSE)</f>
        <v>0</v>
      </c>
      <c r="N85" s="56">
        <f>VLOOKUP($H$85,'[64]협력업체 입고현황'!$D$3:$AL$200,N1,FALSE)</f>
        <v>0</v>
      </c>
      <c r="O85" s="56">
        <f>VLOOKUP($H$85,'[64]협력업체 입고현황'!$D$3:$AL$200,O1,FALSE)</f>
        <v>0</v>
      </c>
      <c r="P85" s="56">
        <f>VLOOKUP($H$85,'[64]협력업체 입고현황'!$D$3:$AL$200,P1,FALSE)</f>
        <v>0</v>
      </c>
      <c r="Q85" s="56">
        <f>VLOOKUP($H$85,'[64]협력업체 입고현황'!$D$3:$AL$200,Q1,FALSE)</f>
        <v>0</v>
      </c>
      <c r="R85" s="56">
        <f>VLOOKUP($H$85,'[64]협력업체 입고현황'!$D$3:$AL$200,R1,FALSE)</f>
        <v>0</v>
      </c>
      <c r="S85" s="56">
        <f>VLOOKUP($H$85,'[64]협력업체 입고현황'!$D$3:$AL$200,S1,FALSE)</f>
        <v>0</v>
      </c>
      <c r="T85" s="56">
        <f>VLOOKUP($H$85,'[64]협력업체 입고현황'!$D$3:$AL$200,T1,FALSE)</f>
        <v>0</v>
      </c>
      <c r="U85" s="56">
        <f>VLOOKUP($H$85,'[64]협력업체 입고현황'!$D$3:$AL$200,U1,FALSE)</f>
        <v>0</v>
      </c>
      <c r="V85" s="56">
        <f>VLOOKUP($H$85,'[64]협력업체 입고현황'!$D$3:$AL$200,V1,FALSE)</f>
        <v>0</v>
      </c>
      <c r="W85" s="56">
        <f>VLOOKUP($H$85,'[64]협력업체 입고현황'!$D$3:$AL$200,W1,FALSE)</f>
        <v>0</v>
      </c>
      <c r="X85" s="56">
        <f>VLOOKUP($H$85,'[64]협력업체 입고현황'!$D$3:$AL$200,X1,FALSE)</f>
        <v>0</v>
      </c>
      <c r="Y85" s="56">
        <f>VLOOKUP($H$85,'[64]협력업체 입고현황'!$D$3:$AL$200,Y1,FALSE)</f>
        <v>0</v>
      </c>
      <c r="Z85" s="56">
        <f>VLOOKUP($H$85,'[64]협력업체 입고현황'!$D$3:$AL$200,Z1,FALSE)</f>
        <v>0</v>
      </c>
      <c r="AA85" s="56">
        <f>VLOOKUP($H$85,'[64]협력업체 입고현황'!$D$3:$AL$200,AA1,FALSE)</f>
        <v>0</v>
      </c>
      <c r="AB85" s="56">
        <f>VLOOKUP($H$85,'[64]협력업체 입고현황'!$D$3:$AL$200,AB1,FALSE)</f>
        <v>0</v>
      </c>
      <c r="AC85" s="56">
        <f>VLOOKUP($H$85,'[64]협력업체 입고현황'!$D$3:$AL$200,AC1,FALSE)</f>
        <v>0</v>
      </c>
      <c r="AD85" s="56">
        <f>VLOOKUP($H$85,'[64]협력업체 입고현황'!$D$3:$AL$200,AD1,FALSE)</f>
        <v>0</v>
      </c>
      <c r="AE85" s="56">
        <f>VLOOKUP($H$85,'[64]협력업체 입고현황'!$D$3:$AL$200,AE1,FALSE)</f>
        <v>0</v>
      </c>
      <c r="AF85" s="56">
        <f>VLOOKUP($H$85,'[64]협력업체 입고현황'!$D$3:$AL$200,AF1,FALSE)</f>
        <v>0</v>
      </c>
      <c r="AG85" s="56">
        <f>VLOOKUP($H$85,'[64]협력업체 입고현황'!$D$3:$AL$200,AG1,FALSE)</f>
        <v>0</v>
      </c>
      <c r="AH85" s="56">
        <f>VLOOKUP($H$85,'[64]협력업체 입고현황'!$D$3:$AL$200,AH1,FALSE)</f>
        <v>0</v>
      </c>
      <c r="AI85" s="56">
        <f>VLOOKUP($H$85,'[64]협력업체 입고현황'!$D$3:$AL$200,AI1,FALSE)</f>
        <v>0</v>
      </c>
      <c r="AJ85" s="56">
        <f>VLOOKUP($H$85,'[64]협력업체 입고현황'!$D$3:$AL$200,AJ1,FALSE)</f>
        <v>0</v>
      </c>
      <c r="AK85" s="56">
        <f>VLOOKUP($H$85,'[64]협력업체 입고현황'!$D$3:$AL$200,AK1,FALSE)</f>
        <v>0</v>
      </c>
      <c r="AL85" s="56">
        <f>VLOOKUP($H$85,'[64]협력업체 입고현황'!$D$3:$AL$200,AL1,FALSE)</f>
        <v>0</v>
      </c>
      <c r="AM85" s="56">
        <f>VLOOKUP($H$85,'[64]협력업체 입고현황'!$D$3:$AL$200,AM1,FALSE)</f>
        <v>0</v>
      </c>
      <c r="AN85" s="56">
        <f>VLOOKUP($H$85,'[64]협력업체 입고현황'!$D$3:$AL$200,AN1,FALSE)</f>
        <v>0</v>
      </c>
      <c r="AO85" s="56">
        <f>VLOOKUP($H$85,'[64]협력업체 입고현황'!$D$3:$AL$200,AO1,FALSE)</f>
        <v>0</v>
      </c>
      <c r="AP85" s="25"/>
      <c r="AQ85" s="56">
        <f>$J$85*K85</f>
        <v>0</v>
      </c>
      <c r="AR85" s="56">
        <f t="shared" ref="AR85:BU85" si="86">$J$85*L85</f>
        <v>0</v>
      </c>
      <c r="AS85" s="56">
        <f t="shared" si="86"/>
        <v>0</v>
      </c>
      <c r="AT85" s="56">
        <f t="shared" si="86"/>
        <v>0</v>
      </c>
      <c r="AU85" s="56">
        <f t="shared" si="86"/>
        <v>0</v>
      </c>
      <c r="AV85" s="56">
        <f t="shared" si="86"/>
        <v>0</v>
      </c>
      <c r="AW85" s="56">
        <f t="shared" si="86"/>
        <v>0</v>
      </c>
      <c r="AX85" s="56">
        <f t="shared" si="86"/>
        <v>0</v>
      </c>
      <c r="AY85" s="56">
        <f t="shared" si="86"/>
        <v>0</v>
      </c>
      <c r="AZ85" s="56">
        <f t="shared" si="86"/>
        <v>0</v>
      </c>
      <c r="BA85" s="56">
        <f t="shared" si="86"/>
        <v>0</v>
      </c>
      <c r="BB85" s="56">
        <f t="shared" si="86"/>
        <v>0</v>
      </c>
      <c r="BC85" s="56">
        <f t="shared" si="86"/>
        <v>0</v>
      </c>
      <c r="BD85" s="56">
        <f t="shared" si="86"/>
        <v>0</v>
      </c>
      <c r="BE85" s="56">
        <f t="shared" si="86"/>
        <v>0</v>
      </c>
      <c r="BF85" s="56">
        <f t="shared" si="86"/>
        <v>0</v>
      </c>
      <c r="BG85" s="56">
        <f t="shared" si="86"/>
        <v>0</v>
      </c>
      <c r="BH85" s="56">
        <f t="shared" si="86"/>
        <v>0</v>
      </c>
      <c r="BI85" s="56">
        <f t="shared" si="86"/>
        <v>0</v>
      </c>
      <c r="BJ85" s="56">
        <f t="shared" si="86"/>
        <v>0</v>
      </c>
      <c r="BK85" s="56">
        <f t="shared" si="86"/>
        <v>0</v>
      </c>
      <c r="BL85" s="56">
        <f t="shared" si="86"/>
        <v>0</v>
      </c>
      <c r="BM85" s="56">
        <f t="shared" si="86"/>
        <v>0</v>
      </c>
      <c r="BN85" s="56">
        <f t="shared" si="86"/>
        <v>0</v>
      </c>
      <c r="BO85" s="56">
        <f t="shared" si="86"/>
        <v>0</v>
      </c>
      <c r="BP85" s="56">
        <f t="shared" si="86"/>
        <v>0</v>
      </c>
      <c r="BQ85" s="56">
        <f t="shared" si="86"/>
        <v>0</v>
      </c>
      <c r="BR85" s="56">
        <f t="shared" si="86"/>
        <v>0</v>
      </c>
      <c r="BS85" s="56">
        <f t="shared" si="86"/>
        <v>0</v>
      </c>
      <c r="BT85" s="56">
        <f t="shared" si="86"/>
        <v>0</v>
      </c>
      <c r="BU85" s="56">
        <f t="shared" si="86"/>
        <v>0</v>
      </c>
      <c r="BV85" s="56">
        <f t="shared" si="69"/>
        <v>0</v>
      </c>
    </row>
    <row r="86" spans="1:74" s="27" customFormat="1" ht="50.1" customHeight="1">
      <c r="A86" s="33" t="s">
        <v>1304</v>
      </c>
      <c r="B86" s="33" t="s">
        <v>733</v>
      </c>
      <c r="C86" s="33"/>
      <c r="D86" s="43" t="s">
        <v>332</v>
      </c>
      <c r="E86" s="43">
        <f t="shared" si="60"/>
        <v>83</v>
      </c>
      <c r="F86" s="43" t="s">
        <v>332</v>
      </c>
      <c r="G86" s="44" t="s">
        <v>424</v>
      </c>
      <c r="H86" s="44">
        <v>50010992</v>
      </c>
      <c r="I86" s="52" t="s">
        <v>358</v>
      </c>
      <c r="J86" s="82">
        <f>VLOOKUP(H86,'[63]1월단가'!A:B,$J$1,0)</f>
        <v>421</v>
      </c>
      <c r="K86" s="56">
        <f>VLOOKUP($H$86,'[64]협력업체 입고현황'!$D$3:$AL$200,K1,FALSE)</f>
        <v>0</v>
      </c>
      <c r="L86" s="56">
        <f>VLOOKUP($H$86,'[64]협력업체 입고현황'!$D$3:$AL$200,L1,FALSE)</f>
        <v>0</v>
      </c>
      <c r="M86" s="56">
        <f>VLOOKUP($H$86,'[64]협력업체 입고현황'!$D$3:$AL$200,M1,FALSE)</f>
        <v>0</v>
      </c>
      <c r="N86" s="56">
        <f>VLOOKUP($H$86,'[64]협력업체 입고현황'!$D$3:$AL$200,N1,FALSE)</f>
        <v>0</v>
      </c>
      <c r="O86" s="56">
        <f>VLOOKUP($H$86,'[64]협력업체 입고현황'!$D$3:$AL$200,O1,FALSE)</f>
        <v>0</v>
      </c>
      <c r="P86" s="56">
        <f>VLOOKUP($H$86,'[64]협력업체 입고현황'!$D$3:$AL$200,P1,FALSE)</f>
        <v>0</v>
      </c>
      <c r="Q86" s="56">
        <f>VLOOKUP($H$86,'[64]협력업체 입고현황'!$D$3:$AL$200,Q1,FALSE)</f>
        <v>0</v>
      </c>
      <c r="R86" s="56">
        <f>VLOOKUP($H$86,'[64]협력업체 입고현황'!$D$3:$AL$200,R1,FALSE)</f>
        <v>0</v>
      </c>
      <c r="S86" s="56">
        <f>VLOOKUP($H$86,'[64]협력업체 입고현황'!$D$3:$AL$200,S1,FALSE)</f>
        <v>0</v>
      </c>
      <c r="T86" s="56">
        <f>VLOOKUP($H$86,'[64]협력업체 입고현황'!$D$3:$AL$200,T1,FALSE)</f>
        <v>0</v>
      </c>
      <c r="U86" s="56">
        <f>VLOOKUP($H$86,'[64]협력업체 입고현황'!$D$3:$AL$200,U1,FALSE)</f>
        <v>0</v>
      </c>
      <c r="V86" s="56">
        <f>VLOOKUP($H$86,'[64]협력업체 입고현황'!$D$3:$AL$200,V1,FALSE)</f>
        <v>0</v>
      </c>
      <c r="W86" s="56">
        <f>VLOOKUP($H$86,'[64]협력업체 입고현황'!$D$3:$AL$200,W1,FALSE)</f>
        <v>0</v>
      </c>
      <c r="X86" s="56">
        <f>VLOOKUP($H$86,'[64]협력업체 입고현황'!$D$3:$AL$200,X1,FALSE)</f>
        <v>0</v>
      </c>
      <c r="Y86" s="56">
        <f>VLOOKUP($H$86,'[64]협력업체 입고현황'!$D$3:$AL$200,Y1,FALSE)</f>
        <v>0</v>
      </c>
      <c r="Z86" s="56">
        <f>VLOOKUP($H$86,'[64]협력업체 입고현황'!$D$3:$AL$200,Z1,FALSE)</f>
        <v>0</v>
      </c>
      <c r="AA86" s="56">
        <f>VLOOKUP($H$86,'[64]협력업체 입고현황'!$D$3:$AL$200,AA1,FALSE)</f>
        <v>0</v>
      </c>
      <c r="AB86" s="56">
        <f>VLOOKUP($H$86,'[64]협력업체 입고현황'!$D$3:$AL$200,AB1,FALSE)</f>
        <v>0</v>
      </c>
      <c r="AC86" s="56">
        <f>VLOOKUP($H$86,'[64]협력업체 입고현황'!$D$3:$AL$200,AC1,FALSE)</f>
        <v>0</v>
      </c>
      <c r="AD86" s="56">
        <f>VLOOKUP($H$86,'[64]협력업체 입고현황'!$D$3:$AL$200,AD1,FALSE)</f>
        <v>0</v>
      </c>
      <c r="AE86" s="56">
        <f>VLOOKUP($H$86,'[64]협력업체 입고현황'!$D$3:$AL$200,AE1,FALSE)</f>
        <v>0</v>
      </c>
      <c r="AF86" s="56">
        <f>VLOOKUP($H$86,'[64]협력업체 입고현황'!$D$3:$AL$200,AF1,FALSE)</f>
        <v>0</v>
      </c>
      <c r="AG86" s="56">
        <f>VLOOKUP($H$86,'[64]협력업체 입고현황'!$D$3:$AL$200,AG1,FALSE)</f>
        <v>0</v>
      </c>
      <c r="AH86" s="56">
        <f>VLOOKUP($H$86,'[64]협력업체 입고현황'!$D$3:$AL$200,AH1,FALSE)</f>
        <v>0</v>
      </c>
      <c r="AI86" s="56">
        <f>VLOOKUP($H$86,'[64]협력업체 입고현황'!$D$3:$AL$200,AI1,FALSE)</f>
        <v>0</v>
      </c>
      <c r="AJ86" s="56">
        <f>VLOOKUP($H$86,'[64]협력업체 입고현황'!$D$3:$AL$200,AJ1,FALSE)</f>
        <v>0</v>
      </c>
      <c r="AK86" s="56">
        <f>VLOOKUP($H$86,'[64]협력업체 입고현황'!$D$3:$AL$200,AK1,FALSE)</f>
        <v>0</v>
      </c>
      <c r="AL86" s="56">
        <f>VLOOKUP($H$86,'[64]협력업체 입고현황'!$D$3:$AL$200,AL1,FALSE)</f>
        <v>0</v>
      </c>
      <c r="AM86" s="56">
        <f>VLOOKUP($H$86,'[64]협력업체 입고현황'!$D$3:$AL$200,AM1,FALSE)</f>
        <v>0</v>
      </c>
      <c r="AN86" s="56">
        <f>VLOOKUP($H$86,'[64]협력업체 입고현황'!$D$3:$AL$200,AN1,FALSE)</f>
        <v>0</v>
      </c>
      <c r="AO86" s="56">
        <f>VLOOKUP($H$86,'[64]협력업체 입고현황'!$D$3:$AL$200,AO1,FALSE)</f>
        <v>0</v>
      </c>
      <c r="AP86" s="25"/>
      <c r="AQ86" s="56">
        <f>$J$86*K86</f>
        <v>0</v>
      </c>
      <c r="AR86" s="56">
        <f t="shared" ref="AR86:BU86" si="87">$J$86*L86</f>
        <v>0</v>
      </c>
      <c r="AS86" s="56">
        <f t="shared" si="87"/>
        <v>0</v>
      </c>
      <c r="AT86" s="56">
        <f t="shared" si="87"/>
        <v>0</v>
      </c>
      <c r="AU86" s="56">
        <f t="shared" si="87"/>
        <v>0</v>
      </c>
      <c r="AV86" s="56">
        <f t="shared" si="87"/>
        <v>0</v>
      </c>
      <c r="AW86" s="56">
        <f t="shared" si="87"/>
        <v>0</v>
      </c>
      <c r="AX86" s="56">
        <f t="shared" si="87"/>
        <v>0</v>
      </c>
      <c r="AY86" s="56">
        <f t="shared" si="87"/>
        <v>0</v>
      </c>
      <c r="AZ86" s="56">
        <f t="shared" si="87"/>
        <v>0</v>
      </c>
      <c r="BA86" s="56">
        <f t="shared" si="87"/>
        <v>0</v>
      </c>
      <c r="BB86" s="56">
        <f t="shared" si="87"/>
        <v>0</v>
      </c>
      <c r="BC86" s="56">
        <f t="shared" si="87"/>
        <v>0</v>
      </c>
      <c r="BD86" s="56">
        <f t="shared" si="87"/>
        <v>0</v>
      </c>
      <c r="BE86" s="56">
        <f t="shared" si="87"/>
        <v>0</v>
      </c>
      <c r="BF86" s="56">
        <f t="shared" si="87"/>
        <v>0</v>
      </c>
      <c r="BG86" s="56">
        <f t="shared" si="87"/>
        <v>0</v>
      </c>
      <c r="BH86" s="56">
        <f t="shared" si="87"/>
        <v>0</v>
      </c>
      <c r="BI86" s="56">
        <f t="shared" si="87"/>
        <v>0</v>
      </c>
      <c r="BJ86" s="56">
        <f t="shared" si="87"/>
        <v>0</v>
      </c>
      <c r="BK86" s="56">
        <f t="shared" si="87"/>
        <v>0</v>
      </c>
      <c r="BL86" s="56">
        <f t="shared" si="87"/>
        <v>0</v>
      </c>
      <c r="BM86" s="56">
        <f t="shared" si="87"/>
        <v>0</v>
      </c>
      <c r="BN86" s="56">
        <f t="shared" si="87"/>
        <v>0</v>
      </c>
      <c r="BO86" s="56">
        <f t="shared" si="87"/>
        <v>0</v>
      </c>
      <c r="BP86" s="56">
        <f t="shared" si="87"/>
        <v>0</v>
      </c>
      <c r="BQ86" s="56">
        <f t="shared" si="87"/>
        <v>0</v>
      </c>
      <c r="BR86" s="56">
        <f t="shared" si="87"/>
        <v>0</v>
      </c>
      <c r="BS86" s="56">
        <f t="shared" si="87"/>
        <v>0</v>
      </c>
      <c r="BT86" s="56">
        <f t="shared" si="87"/>
        <v>0</v>
      </c>
      <c r="BU86" s="56">
        <f t="shared" si="87"/>
        <v>0</v>
      </c>
      <c r="BV86" s="56">
        <f t="shared" si="69"/>
        <v>0</v>
      </c>
    </row>
    <row r="87" spans="1:74" s="27" customFormat="1" ht="50.1" customHeight="1">
      <c r="A87" s="33" t="s">
        <v>1304</v>
      </c>
      <c r="B87" s="33" t="s">
        <v>733</v>
      </c>
      <c r="C87" s="33"/>
      <c r="D87" s="43" t="s">
        <v>332</v>
      </c>
      <c r="E87" s="43">
        <f t="shared" si="60"/>
        <v>84</v>
      </c>
      <c r="F87" s="43" t="s">
        <v>332</v>
      </c>
      <c r="G87" s="44" t="s">
        <v>424</v>
      </c>
      <c r="H87" s="44">
        <v>50010993</v>
      </c>
      <c r="I87" s="52" t="s">
        <v>359</v>
      </c>
      <c r="J87" s="82">
        <f>VLOOKUP(H87,'[63]1월단가'!A:B,$J$1,0)</f>
        <v>421</v>
      </c>
      <c r="K87" s="56">
        <f>VLOOKUP($H$87,'[64]협력업체 입고현황'!$D$3:$AL$200,K1,FALSE)</f>
        <v>0</v>
      </c>
      <c r="L87" s="56">
        <f>VLOOKUP($H$87,'[64]협력업체 입고현황'!$D$3:$AL$200,L1,FALSE)</f>
        <v>0</v>
      </c>
      <c r="M87" s="56">
        <f>VLOOKUP($H$87,'[64]협력업체 입고현황'!$D$3:$AL$200,M1,FALSE)</f>
        <v>0</v>
      </c>
      <c r="N87" s="56">
        <f>VLOOKUP($H$87,'[64]협력업체 입고현황'!$D$3:$AL$200,N1,FALSE)</f>
        <v>0</v>
      </c>
      <c r="O87" s="56">
        <f>VLOOKUP($H$87,'[64]협력업체 입고현황'!$D$3:$AL$200,O1,FALSE)</f>
        <v>0</v>
      </c>
      <c r="P87" s="56">
        <f>VLOOKUP($H$87,'[64]협력업체 입고현황'!$D$3:$AL$200,P1,FALSE)</f>
        <v>0</v>
      </c>
      <c r="Q87" s="56">
        <f>VLOOKUP($H$87,'[64]협력업체 입고현황'!$D$3:$AL$200,Q1,FALSE)</f>
        <v>0</v>
      </c>
      <c r="R87" s="56">
        <f>VLOOKUP($H$87,'[64]협력업체 입고현황'!$D$3:$AL$200,R1,FALSE)</f>
        <v>0</v>
      </c>
      <c r="S87" s="56">
        <f>VLOOKUP($H$87,'[64]협력업체 입고현황'!$D$3:$AL$200,S1,FALSE)</f>
        <v>0</v>
      </c>
      <c r="T87" s="56">
        <f>VLOOKUP($H$87,'[64]협력업체 입고현황'!$D$3:$AL$200,T1,FALSE)</f>
        <v>0</v>
      </c>
      <c r="U87" s="56">
        <f>VLOOKUP($H$87,'[64]협력업체 입고현황'!$D$3:$AL$200,U1,FALSE)</f>
        <v>0</v>
      </c>
      <c r="V87" s="56">
        <f>VLOOKUP($H$87,'[64]협력업체 입고현황'!$D$3:$AL$200,V1,FALSE)</f>
        <v>0</v>
      </c>
      <c r="W87" s="56">
        <f>VLOOKUP($H$87,'[64]협력업체 입고현황'!$D$3:$AL$200,W1,FALSE)</f>
        <v>0</v>
      </c>
      <c r="X87" s="56">
        <f>VLOOKUP($H$87,'[64]협력업체 입고현황'!$D$3:$AL$200,X1,FALSE)</f>
        <v>0</v>
      </c>
      <c r="Y87" s="56">
        <f>VLOOKUP($H$87,'[64]협력업체 입고현황'!$D$3:$AL$200,Y1,FALSE)</f>
        <v>0</v>
      </c>
      <c r="Z87" s="56">
        <f>VLOOKUP($H$87,'[64]협력업체 입고현황'!$D$3:$AL$200,Z1,FALSE)</f>
        <v>0</v>
      </c>
      <c r="AA87" s="56">
        <f>VLOOKUP($H$87,'[64]협력업체 입고현황'!$D$3:$AL$200,AA1,FALSE)</f>
        <v>0</v>
      </c>
      <c r="AB87" s="56">
        <f>VLOOKUP($H$87,'[64]협력업체 입고현황'!$D$3:$AL$200,AB1,FALSE)</f>
        <v>0</v>
      </c>
      <c r="AC87" s="56">
        <f>VLOOKUP($H$87,'[64]협력업체 입고현황'!$D$3:$AL$200,AC1,FALSE)</f>
        <v>0</v>
      </c>
      <c r="AD87" s="56">
        <f>VLOOKUP($H$87,'[64]협력업체 입고현황'!$D$3:$AL$200,AD1,FALSE)</f>
        <v>0</v>
      </c>
      <c r="AE87" s="56">
        <f>VLOOKUP($H$87,'[64]협력업체 입고현황'!$D$3:$AL$200,AE1,FALSE)</f>
        <v>0</v>
      </c>
      <c r="AF87" s="56">
        <f>VLOOKUP($H$87,'[64]협력업체 입고현황'!$D$3:$AL$200,AF1,FALSE)</f>
        <v>0</v>
      </c>
      <c r="AG87" s="56">
        <f>VLOOKUP($H$87,'[64]협력업체 입고현황'!$D$3:$AL$200,AG1,FALSE)</f>
        <v>0</v>
      </c>
      <c r="AH87" s="56">
        <f>VLOOKUP($H$87,'[64]협력업체 입고현황'!$D$3:$AL$200,AH1,FALSE)</f>
        <v>0</v>
      </c>
      <c r="AI87" s="56">
        <f>VLOOKUP($H$87,'[64]협력업체 입고현황'!$D$3:$AL$200,AI1,FALSE)</f>
        <v>0</v>
      </c>
      <c r="AJ87" s="56">
        <f>VLOOKUP($H$87,'[64]협력업체 입고현황'!$D$3:$AL$200,AJ1,FALSE)</f>
        <v>0</v>
      </c>
      <c r="AK87" s="56">
        <f>VLOOKUP($H$87,'[64]협력업체 입고현황'!$D$3:$AL$200,AK1,FALSE)</f>
        <v>0</v>
      </c>
      <c r="AL87" s="56">
        <f>VLOOKUP($H$87,'[64]협력업체 입고현황'!$D$3:$AL$200,AL1,FALSE)</f>
        <v>0</v>
      </c>
      <c r="AM87" s="56">
        <f>VLOOKUP($H$87,'[64]협력업체 입고현황'!$D$3:$AL$200,AM1,FALSE)</f>
        <v>0</v>
      </c>
      <c r="AN87" s="56">
        <f>VLOOKUP($H$87,'[64]협력업체 입고현황'!$D$3:$AL$200,AN1,FALSE)</f>
        <v>0</v>
      </c>
      <c r="AO87" s="56">
        <f>VLOOKUP($H$87,'[64]협력업체 입고현황'!$D$3:$AL$200,AO1,FALSE)</f>
        <v>0</v>
      </c>
      <c r="AP87" s="25"/>
      <c r="AQ87" s="56">
        <f>$J$87*K87</f>
        <v>0</v>
      </c>
      <c r="AR87" s="56">
        <f t="shared" ref="AR87:BU87" si="88">$J$87*L87</f>
        <v>0</v>
      </c>
      <c r="AS87" s="56">
        <f t="shared" si="88"/>
        <v>0</v>
      </c>
      <c r="AT87" s="56">
        <f t="shared" si="88"/>
        <v>0</v>
      </c>
      <c r="AU87" s="56">
        <f t="shared" si="88"/>
        <v>0</v>
      </c>
      <c r="AV87" s="56">
        <f t="shared" si="88"/>
        <v>0</v>
      </c>
      <c r="AW87" s="56">
        <f t="shared" si="88"/>
        <v>0</v>
      </c>
      <c r="AX87" s="56">
        <f t="shared" si="88"/>
        <v>0</v>
      </c>
      <c r="AY87" s="56">
        <f t="shared" si="88"/>
        <v>0</v>
      </c>
      <c r="AZ87" s="56">
        <f t="shared" si="88"/>
        <v>0</v>
      </c>
      <c r="BA87" s="56">
        <f t="shared" si="88"/>
        <v>0</v>
      </c>
      <c r="BB87" s="56">
        <f t="shared" si="88"/>
        <v>0</v>
      </c>
      <c r="BC87" s="56">
        <f t="shared" si="88"/>
        <v>0</v>
      </c>
      <c r="BD87" s="56">
        <f t="shared" si="88"/>
        <v>0</v>
      </c>
      <c r="BE87" s="56">
        <f t="shared" si="88"/>
        <v>0</v>
      </c>
      <c r="BF87" s="56">
        <f t="shared" si="88"/>
        <v>0</v>
      </c>
      <c r="BG87" s="56">
        <f t="shared" si="88"/>
        <v>0</v>
      </c>
      <c r="BH87" s="56">
        <f t="shared" si="88"/>
        <v>0</v>
      </c>
      <c r="BI87" s="56">
        <f t="shared" si="88"/>
        <v>0</v>
      </c>
      <c r="BJ87" s="56">
        <f t="shared" si="88"/>
        <v>0</v>
      </c>
      <c r="BK87" s="56">
        <f t="shared" si="88"/>
        <v>0</v>
      </c>
      <c r="BL87" s="56">
        <f t="shared" si="88"/>
        <v>0</v>
      </c>
      <c r="BM87" s="56">
        <f t="shared" si="88"/>
        <v>0</v>
      </c>
      <c r="BN87" s="56">
        <f t="shared" si="88"/>
        <v>0</v>
      </c>
      <c r="BO87" s="56">
        <f t="shared" si="88"/>
        <v>0</v>
      </c>
      <c r="BP87" s="56">
        <f t="shared" si="88"/>
        <v>0</v>
      </c>
      <c r="BQ87" s="56">
        <f t="shared" si="88"/>
        <v>0</v>
      </c>
      <c r="BR87" s="56">
        <f t="shared" si="88"/>
        <v>0</v>
      </c>
      <c r="BS87" s="56">
        <f t="shared" si="88"/>
        <v>0</v>
      </c>
      <c r="BT87" s="56">
        <f t="shared" si="88"/>
        <v>0</v>
      </c>
      <c r="BU87" s="56">
        <f t="shared" si="88"/>
        <v>0</v>
      </c>
      <c r="BV87" s="56">
        <f t="shared" si="69"/>
        <v>0</v>
      </c>
    </row>
    <row r="88" spans="1:74" s="27" customFormat="1" ht="50.1" customHeight="1">
      <c r="A88" s="33" t="s">
        <v>1304</v>
      </c>
      <c r="B88" s="33" t="s">
        <v>733</v>
      </c>
      <c r="C88" s="33"/>
      <c r="D88" s="43" t="s">
        <v>332</v>
      </c>
      <c r="E88" s="43">
        <f t="shared" si="60"/>
        <v>85</v>
      </c>
      <c r="F88" s="43" t="s">
        <v>332</v>
      </c>
      <c r="G88" s="44" t="s">
        <v>424</v>
      </c>
      <c r="H88" s="44">
        <v>50011800</v>
      </c>
      <c r="I88" s="52" t="s">
        <v>360</v>
      </c>
      <c r="J88" s="82">
        <f>VLOOKUP(H88,'[63]1월단가'!A:B,$J$1,0)</f>
        <v>45</v>
      </c>
      <c r="K88" s="56">
        <f>VLOOKUP($H$88,'[64]협력업체 입고현황'!$D$3:$AL$200,K1,FALSE)</f>
        <v>0</v>
      </c>
      <c r="L88" s="56">
        <f>VLOOKUP($H$88,'[64]협력업체 입고현황'!$D$3:$AL$200,L1,FALSE)</f>
        <v>0</v>
      </c>
      <c r="M88" s="56">
        <f>VLOOKUP($H$88,'[64]협력업체 입고현황'!$D$3:$AL$200,M1,FALSE)</f>
        <v>0</v>
      </c>
      <c r="N88" s="56">
        <f>VLOOKUP($H$88,'[64]협력업체 입고현황'!$D$3:$AL$200,N1,FALSE)</f>
        <v>0</v>
      </c>
      <c r="O88" s="56">
        <f>VLOOKUP($H$88,'[64]협력업체 입고현황'!$D$3:$AL$200,O1,FALSE)</f>
        <v>0</v>
      </c>
      <c r="P88" s="56">
        <f>VLOOKUP($H$88,'[64]협력업체 입고현황'!$D$3:$AL$200,P1,FALSE)</f>
        <v>0</v>
      </c>
      <c r="Q88" s="56">
        <f>VLOOKUP($H$88,'[64]협력업체 입고현황'!$D$3:$AL$200,Q1,FALSE)</f>
        <v>0</v>
      </c>
      <c r="R88" s="56">
        <f>VLOOKUP($H$88,'[64]협력업체 입고현황'!$D$3:$AL$200,R1,FALSE)</f>
        <v>0</v>
      </c>
      <c r="S88" s="56">
        <f>VLOOKUP($H$88,'[64]협력업체 입고현황'!$D$3:$AL$200,S1,FALSE)</f>
        <v>0</v>
      </c>
      <c r="T88" s="56">
        <f>VLOOKUP($H$88,'[64]협력업체 입고현황'!$D$3:$AL$200,T1,FALSE)</f>
        <v>0</v>
      </c>
      <c r="U88" s="56">
        <f>VLOOKUP($H$88,'[64]협력업체 입고현황'!$D$3:$AL$200,U1,FALSE)</f>
        <v>0</v>
      </c>
      <c r="V88" s="56">
        <f>VLOOKUP($H$88,'[64]협력업체 입고현황'!$D$3:$AL$200,V1,FALSE)</f>
        <v>0</v>
      </c>
      <c r="W88" s="56">
        <f>VLOOKUP($H$88,'[64]협력업체 입고현황'!$D$3:$AL$200,W1,FALSE)</f>
        <v>0</v>
      </c>
      <c r="X88" s="56">
        <f>VLOOKUP($H$88,'[64]협력업체 입고현황'!$D$3:$AL$200,X1,FALSE)</f>
        <v>0</v>
      </c>
      <c r="Y88" s="56">
        <f>VLOOKUP($H$88,'[64]협력업체 입고현황'!$D$3:$AL$200,Y1,FALSE)</f>
        <v>0</v>
      </c>
      <c r="Z88" s="56">
        <f>VLOOKUP($H$88,'[64]협력업체 입고현황'!$D$3:$AL$200,Z1,FALSE)</f>
        <v>0</v>
      </c>
      <c r="AA88" s="56">
        <f>VLOOKUP($H$88,'[64]협력업체 입고현황'!$D$3:$AL$200,AA1,FALSE)</f>
        <v>0</v>
      </c>
      <c r="AB88" s="56">
        <f>VLOOKUP($H$88,'[64]협력업체 입고현황'!$D$3:$AL$200,AB1,FALSE)</f>
        <v>0</v>
      </c>
      <c r="AC88" s="56">
        <f>VLOOKUP($H$88,'[64]협력업체 입고현황'!$D$3:$AL$200,AC1,FALSE)</f>
        <v>0</v>
      </c>
      <c r="AD88" s="56">
        <f>VLOOKUP($H$88,'[64]협력업체 입고현황'!$D$3:$AL$200,AD1,FALSE)</f>
        <v>0</v>
      </c>
      <c r="AE88" s="56">
        <f>VLOOKUP($H$88,'[64]협력업체 입고현황'!$D$3:$AL$200,AE1,FALSE)</f>
        <v>0</v>
      </c>
      <c r="AF88" s="56">
        <f>VLOOKUP($H$88,'[64]협력업체 입고현황'!$D$3:$AL$200,AF1,FALSE)</f>
        <v>0</v>
      </c>
      <c r="AG88" s="56">
        <f>VLOOKUP($H$88,'[64]협력업체 입고현황'!$D$3:$AL$200,AG1,FALSE)</f>
        <v>0</v>
      </c>
      <c r="AH88" s="56">
        <f>VLOOKUP($H$88,'[64]협력업체 입고현황'!$D$3:$AL$200,AH1,FALSE)</f>
        <v>0</v>
      </c>
      <c r="AI88" s="56">
        <f>VLOOKUP($H$88,'[64]협력업체 입고현황'!$D$3:$AL$200,AI1,FALSE)</f>
        <v>0</v>
      </c>
      <c r="AJ88" s="56">
        <f>VLOOKUP($H$88,'[64]협력업체 입고현황'!$D$3:$AL$200,AJ1,FALSE)</f>
        <v>0</v>
      </c>
      <c r="AK88" s="56">
        <f>VLOOKUP($H$88,'[64]협력업체 입고현황'!$D$3:$AL$200,AK1,FALSE)</f>
        <v>0</v>
      </c>
      <c r="AL88" s="56">
        <f>VLOOKUP($H$88,'[64]협력업체 입고현황'!$D$3:$AL$200,AL1,FALSE)</f>
        <v>0</v>
      </c>
      <c r="AM88" s="56">
        <f>VLOOKUP($H$88,'[64]협력업체 입고현황'!$D$3:$AL$200,AM1,FALSE)</f>
        <v>0</v>
      </c>
      <c r="AN88" s="56">
        <f>VLOOKUP($H$88,'[64]협력업체 입고현황'!$D$3:$AL$200,AN1,FALSE)</f>
        <v>0</v>
      </c>
      <c r="AO88" s="56">
        <f>VLOOKUP($H$88,'[64]협력업체 입고현황'!$D$3:$AL$200,AO1,FALSE)</f>
        <v>0</v>
      </c>
      <c r="AP88" s="25"/>
      <c r="AQ88" s="56">
        <f>$J$88*K88</f>
        <v>0</v>
      </c>
      <c r="AR88" s="56">
        <f t="shared" ref="AR88:BU88" si="89">$J$88*L88</f>
        <v>0</v>
      </c>
      <c r="AS88" s="56">
        <f t="shared" si="89"/>
        <v>0</v>
      </c>
      <c r="AT88" s="56">
        <f t="shared" si="89"/>
        <v>0</v>
      </c>
      <c r="AU88" s="56">
        <f t="shared" si="89"/>
        <v>0</v>
      </c>
      <c r="AV88" s="56">
        <f t="shared" si="89"/>
        <v>0</v>
      </c>
      <c r="AW88" s="56">
        <f t="shared" si="89"/>
        <v>0</v>
      </c>
      <c r="AX88" s="56">
        <f t="shared" si="89"/>
        <v>0</v>
      </c>
      <c r="AY88" s="56">
        <f t="shared" si="89"/>
        <v>0</v>
      </c>
      <c r="AZ88" s="56">
        <f t="shared" si="89"/>
        <v>0</v>
      </c>
      <c r="BA88" s="56">
        <f t="shared" si="89"/>
        <v>0</v>
      </c>
      <c r="BB88" s="56">
        <f t="shared" si="89"/>
        <v>0</v>
      </c>
      <c r="BC88" s="56">
        <f t="shared" si="89"/>
        <v>0</v>
      </c>
      <c r="BD88" s="56">
        <f t="shared" si="89"/>
        <v>0</v>
      </c>
      <c r="BE88" s="56">
        <f t="shared" si="89"/>
        <v>0</v>
      </c>
      <c r="BF88" s="56">
        <f t="shared" si="89"/>
        <v>0</v>
      </c>
      <c r="BG88" s="56">
        <f t="shared" si="89"/>
        <v>0</v>
      </c>
      <c r="BH88" s="56">
        <f t="shared" si="89"/>
        <v>0</v>
      </c>
      <c r="BI88" s="56">
        <f t="shared" si="89"/>
        <v>0</v>
      </c>
      <c r="BJ88" s="56">
        <f t="shared" si="89"/>
        <v>0</v>
      </c>
      <c r="BK88" s="56">
        <f t="shared" si="89"/>
        <v>0</v>
      </c>
      <c r="BL88" s="56">
        <f t="shared" si="89"/>
        <v>0</v>
      </c>
      <c r="BM88" s="56">
        <f t="shared" si="89"/>
        <v>0</v>
      </c>
      <c r="BN88" s="56">
        <f t="shared" si="89"/>
        <v>0</v>
      </c>
      <c r="BO88" s="56">
        <f t="shared" si="89"/>
        <v>0</v>
      </c>
      <c r="BP88" s="56">
        <f t="shared" si="89"/>
        <v>0</v>
      </c>
      <c r="BQ88" s="56">
        <f t="shared" si="89"/>
        <v>0</v>
      </c>
      <c r="BR88" s="56">
        <f t="shared" si="89"/>
        <v>0</v>
      </c>
      <c r="BS88" s="56">
        <f t="shared" si="89"/>
        <v>0</v>
      </c>
      <c r="BT88" s="56">
        <f t="shared" si="89"/>
        <v>0</v>
      </c>
      <c r="BU88" s="56">
        <f t="shared" si="89"/>
        <v>0</v>
      </c>
      <c r="BV88" s="56">
        <f t="shared" si="69"/>
        <v>0</v>
      </c>
    </row>
    <row r="89" spans="1:74" s="27" customFormat="1" ht="50.1" customHeight="1">
      <c r="A89" s="33" t="s">
        <v>1304</v>
      </c>
      <c r="B89" s="33" t="s">
        <v>733</v>
      </c>
      <c r="C89" s="33"/>
      <c r="D89" s="43" t="s">
        <v>332</v>
      </c>
      <c r="E89" s="43">
        <f t="shared" si="60"/>
        <v>86</v>
      </c>
      <c r="F89" s="43" t="s">
        <v>332</v>
      </c>
      <c r="G89" s="44" t="s">
        <v>424</v>
      </c>
      <c r="H89" s="44">
        <v>50011801</v>
      </c>
      <c r="I89" s="52" t="s">
        <v>361</v>
      </c>
      <c r="J89" s="82">
        <f>VLOOKUP(H89,'[63]1월단가'!A:B,$J$1,0)</f>
        <v>45</v>
      </c>
      <c r="K89" s="56">
        <f>VLOOKUP($H$89,'[64]협력업체 입고현황'!$D$3:$AL$200,K1,FALSE)</f>
        <v>0</v>
      </c>
      <c r="L89" s="56">
        <f>VLOOKUP($H$89,'[64]협력업체 입고현황'!$D$3:$AL$200,L1,FALSE)</f>
        <v>0</v>
      </c>
      <c r="M89" s="56">
        <f>VLOOKUP($H$89,'[64]협력업체 입고현황'!$D$3:$AL$200,M1,FALSE)</f>
        <v>0</v>
      </c>
      <c r="N89" s="56">
        <f>VLOOKUP($H$89,'[64]협력업체 입고현황'!$D$3:$AL$200,N1,FALSE)</f>
        <v>0</v>
      </c>
      <c r="O89" s="56">
        <f>VLOOKUP($H$89,'[64]협력업체 입고현황'!$D$3:$AL$200,O1,FALSE)</f>
        <v>0</v>
      </c>
      <c r="P89" s="56">
        <f>VLOOKUP($H$89,'[64]협력업체 입고현황'!$D$3:$AL$200,P1,FALSE)</f>
        <v>0</v>
      </c>
      <c r="Q89" s="56">
        <f>VLOOKUP($H$89,'[64]협력업체 입고현황'!$D$3:$AL$200,Q1,FALSE)</f>
        <v>0</v>
      </c>
      <c r="R89" s="56">
        <f>VLOOKUP($H$89,'[64]협력업체 입고현황'!$D$3:$AL$200,R1,FALSE)</f>
        <v>0</v>
      </c>
      <c r="S89" s="56">
        <f>VLOOKUP($H$89,'[64]협력업체 입고현황'!$D$3:$AL$200,S1,FALSE)</f>
        <v>0</v>
      </c>
      <c r="T89" s="56">
        <f>VLOOKUP($H$89,'[64]협력업체 입고현황'!$D$3:$AL$200,T1,FALSE)</f>
        <v>0</v>
      </c>
      <c r="U89" s="56">
        <f>VLOOKUP($H$89,'[64]협력업체 입고현황'!$D$3:$AL$200,U1,FALSE)</f>
        <v>0</v>
      </c>
      <c r="V89" s="56">
        <f>VLOOKUP($H$89,'[64]협력업체 입고현황'!$D$3:$AL$200,V1,FALSE)</f>
        <v>0</v>
      </c>
      <c r="W89" s="56">
        <f>VLOOKUP($H$89,'[64]협력업체 입고현황'!$D$3:$AL$200,W1,FALSE)</f>
        <v>0</v>
      </c>
      <c r="X89" s="56">
        <f>VLOOKUP($H$89,'[64]협력업체 입고현황'!$D$3:$AL$200,X1,FALSE)</f>
        <v>0</v>
      </c>
      <c r="Y89" s="56">
        <f>VLOOKUP($H$89,'[64]협력업체 입고현황'!$D$3:$AL$200,Y1,FALSE)</f>
        <v>0</v>
      </c>
      <c r="Z89" s="56">
        <f>VLOOKUP($H$89,'[64]협력업체 입고현황'!$D$3:$AL$200,Z1,FALSE)</f>
        <v>0</v>
      </c>
      <c r="AA89" s="56">
        <f>VLOOKUP($H$89,'[64]협력업체 입고현황'!$D$3:$AL$200,AA1,FALSE)</f>
        <v>0</v>
      </c>
      <c r="AB89" s="56">
        <f>VLOOKUP($H$89,'[64]협력업체 입고현황'!$D$3:$AL$200,AB1,FALSE)</f>
        <v>0</v>
      </c>
      <c r="AC89" s="56">
        <f>VLOOKUP($H$89,'[64]협력업체 입고현황'!$D$3:$AL$200,AC1,FALSE)</f>
        <v>0</v>
      </c>
      <c r="AD89" s="56">
        <f>VLOOKUP($H$89,'[64]협력업체 입고현황'!$D$3:$AL$200,AD1,FALSE)</f>
        <v>0</v>
      </c>
      <c r="AE89" s="56">
        <f>VLOOKUP($H$89,'[64]협력업체 입고현황'!$D$3:$AL$200,AE1,FALSE)</f>
        <v>0</v>
      </c>
      <c r="AF89" s="56">
        <f>VLOOKUP($H$89,'[64]협력업체 입고현황'!$D$3:$AL$200,AF1,FALSE)</f>
        <v>0</v>
      </c>
      <c r="AG89" s="56">
        <f>VLOOKUP($H$89,'[64]협력업체 입고현황'!$D$3:$AL$200,AG1,FALSE)</f>
        <v>0</v>
      </c>
      <c r="AH89" s="56">
        <f>VLOOKUP($H$89,'[64]협력업체 입고현황'!$D$3:$AL$200,AH1,FALSE)</f>
        <v>0</v>
      </c>
      <c r="AI89" s="56">
        <f>VLOOKUP($H$89,'[64]협력업체 입고현황'!$D$3:$AL$200,AI1,FALSE)</f>
        <v>0</v>
      </c>
      <c r="AJ89" s="56">
        <f>VLOOKUP($H$89,'[64]협력업체 입고현황'!$D$3:$AL$200,AJ1,FALSE)</f>
        <v>0</v>
      </c>
      <c r="AK89" s="56">
        <f>VLOOKUP($H$89,'[64]협력업체 입고현황'!$D$3:$AL$200,AK1,FALSE)</f>
        <v>0</v>
      </c>
      <c r="AL89" s="56">
        <f>VLOOKUP($H$89,'[64]협력업체 입고현황'!$D$3:$AL$200,AL1,FALSE)</f>
        <v>0</v>
      </c>
      <c r="AM89" s="56">
        <f>VLOOKUP($H$89,'[64]협력업체 입고현황'!$D$3:$AL$200,AM1,FALSE)</f>
        <v>0</v>
      </c>
      <c r="AN89" s="56">
        <f>VLOOKUP($H$89,'[64]협력업체 입고현황'!$D$3:$AL$200,AN1,FALSE)</f>
        <v>0</v>
      </c>
      <c r="AO89" s="56">
        <f>VLOOKUP($H$89,'[64]협력업체 입고현황'!$D$3:$AL$200,AO1,FALSE)</f>
        <v>0</v>
      </c>
      <c r="AP89" s="25"/>
      <c r="AQ89" s="56">
        <f>$J$89*K89</f>
        <v>0</v>
      </c>
      <c r="AR89" s="56">
        <f t="shared" ref="AR89:BU89" si="90">$J$89*L89</f>
        <v>0</v>
      </c>
      <c r="AS89" s="56">
        <f t="shared" si="90"/>
        <v>0</v>
      </c>
      <c r="AT89" s="56">
        <f t="shared" si="90"/>
        <v>0</v>
      </c>
      <c r="AU89" s="56">
        <f t="shared" si="90"/>
        <v>0</v>
      </c>
      <c r="AV89" s="56">
        <f t="shared" si="90"/>
        <v>0</v>
      </c>
      <c r="AW89" s="56">
        <f t="shared" si="90"/>
        <v>0</v>
      </c>
      <c r="AX89" s="56">
        <f t="shared" si="90"/>
        <v>0</v>
      </c>
      <c r="AY89" s="56">
        <f t="shared" si="90"/>
        <v>0</v>
      </c>
      <c r="AZ89" s="56">
        <f t="shared" si="90"/>
        <v>0</v>
      </c>
      <c r="BA89" s="56">
        <f t="shared" si="90"/>
        <v>0</v>
      </c>
      <c r="BB89" s="56">
        <f t="shared" si="90"/>
        <v>0</v>
      </c>
      <c r="BC89" s="56">
        <f t="shared" si="90"/>
        <v>0</v>
      </c>
      <c r="BD89" s="56">
        <f t="shared" si="90"/>
        <v>0</v>
      </c>
      <c r="BE89" s="56">
        <f t="shared" si="90"/>
        <v>0</v>
      </c>
      <c r="BF89" s="56">
        <f t="shared" si="90"/>
        <v>0</v>
      </c>
      <c r="BG89" s="56">
        <f t="shared" si="90"/>
        <v>0</v>
      </c>
      <c r="BH89" s="56">
        <f t="shared" si="90"/>
        <v>0</v>
      </c>
      <c r="BI89" s="56">
        <f t="shared" si="90"/>
        <v>0</v>
      </c>
      <c r="BJ89" s="56">
        <f t="shared" si="90"/>
        <v>0</v>
      </c>
      <c r="BK89" s="56">
        <f t="shared" si="90"/>
        <v>0</v>
      </c>
      <c r="BL89" s="56">
        <f t="shared" si="90"/>
        <v>0</v>
      </c>
      <c r="BM89" s="56">
        <f t="shared" si="90"/>
        <v>0</v>
      </c>
      <c r="BN89" s="56">
        <f t="shared" si="90"/>
        <v>0</v>
      </c>
      <c r="BO89" s="56">
        <f t="shared" si="90"/>
        <v>0</v>
      </c>
      <c r="BP89" s="56">
        <f t="shared" si="90"/>
        <v>0</v>
      </c>
      <c r="BQ89" s="56">
        <f t="shared" si="90"/>
        <v>0</v>
      </c>
      <c r="BR89" s="56">
        <f t="shared" si="90"/>
        <v>0</v>
      </c>
      <c r="BS89" s="56">
        <f t="shared" si="90"/>
        <v>0</v>
      </c>
      <c r="BT89" s="56">
        <f t="shared" si="90"/>
        <v>0</v>
      </c>
      <c r="BU89" s="56">
        <f t="shared" si="90"/>
        <v>0</v>
      </c>
      <c r="BV89" s="56">
        <f t="shared" si="69"/>
        <v>0</v>
      </c>
    </row>
    <row r="90" spans="1:74" s="27" customFormat="1" ht="50.1" customHeight="1">
      <c r="A90" s="33" t="s">
        <v>1304</v>
      </c>
      <c r="B90" s="33" t="s">
        <v>733</v>
      </c>
      <c r="C90" s="33"/>
      <c r="D90" s="43" t="s">
        <v>332</v>
      </c>
      <c r="E90" s="43">
        <f t="shared" si="60"/>
        <v>87</v>
      </c>
      <c r="F90" s="43" t="s">
        <v>332</v>
      </c>
      <c r="G90" s="44" t="s">
        <v>424</v>
      </c>
      <c r="H90" s="44">
        <v>50009770</v>
      </c>
      <c r="I90" s="52" t="s">
        <v>362</v>
      </c>
      <c r="J90" s="82">
        <f>VLOOKUP(H90,'[63]1월단가'!A:B,$J$1,0)</f>
        <v>138</v>
      </c>
      <c r="K90" s="56">
        <f>VLOOKUP($H$90,'[64]협력업체 입고현황'!$D$3:$AL$200,K1,FALSE)</f>
        <v>0</v>
      </c>
      <c r="L90" s="56">
        <f>VLOOKUP($H$90,'[64]협력업체 입고현황'!$D$3:$AL$200,L1,FALSE)</f>
        <v>0</v>
      </c>
      <c r="M90" s="56">
        <f>VLOOKUP($H$90,'[64]협력업체 입고현황'!$D$3:$AL$200,M1,FALSE)</f>
        <v>0</v>
      </c>
      <c r="N90" s="56">
        <f>VLOOKUP($H$90,'[64]협력업체 입고현황'!$D$3:$AL$200,N1,FALSE)</f>
        <v>0</v>
      </c>
      <c r="O90" s="56">
        <f>VLOOKUP($H$90,'[64]협력업체 입고현황'!$D$3:$AL$200,O1,FALSE)</f>
        <v>0</v>
      </c>
      <c r="P90" s="56">
        <f>VLOOKUP($H$90,'[64]협력업체 입고현황'!$D$3:$AL$200,P1,FALSE)</f>
        <v>0</v>
      </c>
      <c r="Q90" s="56">
        <f>VLOOKUP($H$90,'[64]협력업체 입고현황'!$D$3:$AL$200,Q1,FALSE)</f>
        <v>0</v>
      </c>
      <c r="R90" s="56">
        <f>VLOOKUP($H$90,'[64]협력업체 입고현황'!$D$3:$AL$200,R1,FALSE)</f>
        <v>0</v>
      </c>
      <c r="S90" s="56">
        <f>VLOOKUP($H$90,'[64]협력업체 입고현황'!$D$3:$AL$200,S1,FALSE)</f>
        <v>0</v>
      </c>
      <c r="T90" s="56">
        <f>VLOOKUP($H$90,'[64]협력업체 입고현황'!$D$3:$AL$200,T1,FALSE)</f>
        <v>0</v>
      </c>
      <c r="U90" s="56">
        <f>VLOOKUP($H$90,'[64]협력업체 입고현황'!$D$3:$AL$200,U1,FALSE)</f>
        <v>0</v>
      </c>
      <c r="V90" s="56">
        <f>VLOOKUP($H$90,'[64]협력업체 입고현황'!$D$3:$AL$200,V1,FALSE)</f>
        <v>0</v>
      </c>
      <c r="W90" s="56">
        <f>VLOOKUP($H$90,'[64]협력업체 입고현황'!$D$3:$AL$200,W1,FALSE)</f>
        <v>0</v>
      </c>
      <c r="X90" s="56">
        <f>VLOOKUP($H$90,'[64]협력업체 입고현황'!$D$3:$AL$200,X1,FALSE)</f>
        <v>0</v>
      </c>
      <c r="Y90" s="56">
        <f>VLOOKUP($H$90,'[64]협력업체 입고현황'!$D$3:$AL$200,Y1,FALSE)</f>
        <v>0</v>
      </c>
      <c r="Z90" s="56">
        <f>VLOOKUP($H$90,'[64]협력업체 입고현황'!$D$3:$AL$200,Z1,FALSE)</f>
        <v>0</v>
      </c>
      <c r="AA90" s="56">
        <f>VLOOKUP($H$90,'[64]협력업체 입고현황'!$D$3:$AL$200,AA1,FALSE)</f>
        <v>0</v>
      </c>
      <c r="AB90" s="56">
        <f>VLOOKUP($H$90,'[64]협력업체 입고현황'!$D$3:$AL$200,AB1,FALSE)</f>
        <v>0</v>
      </c>
      <c r="AC90" s="56">
        <f>VLOOKUP($H$90,'[64]협력업체 입고현황'!$D$3:$AL$200,AC1,FALSE)</f>
        <v>0</v>
      </c>
      <c r="AD90" s="56">
        <f>VLOOKUP($H$90,'[64]협력업체 입고현황'!$D$3:$AL$200,AD1,FALSE)</f>
        <v>0</v>
      </c>
      <c r="AE90" s="56">
        <f>VLOOKUP($H$90,'[64]협력업체 입고현황'!$D$3:$AL$200,AE1,FALSE)</f>
        <v>0</v>
      </c>
      <c r="AF90" s="56">
        <f>VLOOKUP($H$90,'[64]협력업체 입고현황'!$D$3:$AL$200,AF1,FALSE)</f>
        <v>0</v>
      </c>
      <c r="AG90" s="56">
        <f>VLOOKUP($H$90,'[64]협력업체 입고현황'!$D$3:$AL$200,AG1,FALSE)</f>
        <v>0</v>
      </c>
      <c r="AH90" s="56">
        <f>VLOOKUP($H$90,'[64]협력업체 입고현황'!$D$3:$AL$200,AH1,FALSE)</f>
        <v>0</v>
      </c>
      <c r="AI90" s="56">
        <f>VLOOKUP($H$90,'[64]협력업체 입고현황'!$D$3:$AL$200,AI1,FALSE)</f>
        <v>0</v>
      </c>
      <c r="AJ90" s="56">
        <f>VLOOKUP($H$90,'[64]협력업체 입고현황'!$D$3:$AL$200,AJ1,FALSE)</f>
        <v>0</v>
      </c>
      <c r="AK90" s="56">
        <f>VLOOKUP($H$90,'[64]협력업체 입고현황'!$D$3:$AL$200,AK1,FALSE)</f>
        <v>0</v>
      </c>
      <c r="AL90" s="56">
        <f>VLOOKUP($H$90,'[64]협력업체 입고현황'!$D$3:$AL$200,AL1,FALSE)</f>
        <v>0</v>
      </c>
      <c r="AM90" s="56">
        <f>VLOOKUP($H$90,'[64]협력업체 입고현황'!$D$3:$AL$200,AM1,FALSE)</f>
        <v>0</v>
      </c>
      <c r="AN90" s="56">
        <f>VLOOKUP($H$90,'[64]협력업체 입고현황'!$D$3:$AL$200,AN1,FALSE)</f>
        <v>0</v>
      </c>
      <c r="AO90" s="56">
        <f>VLOOKUP($H$90,'[64]협력업체 입고현황'!$D$3:$AL$200,AO1,FALSE)</f>
        <v>0</v>
      </c>
      <c r="AP90" s="25"/>
      <c r="AQ90" s="56">
        <f>$J$90*K90</f>
        <v>0</v>
      </c>
      <c r="AR90" s="56">
        <f t="shared" ref="AR90:BU90" si="91">$J$90*L90</f>
        <v>0</v>
      </c>
      <c r="AS90" s="56">
        <f t="shared" si="91"/>
        <v>0</v>
      </c>
      <c r="AT90" s="56">
        <f t="shared" si="91"/>
        <v>0</v>
      </c>
      <c r="AU90" s="56">
        <f t="shared" si="91"/>
        <v>0</v>
      </c>
      <c r="AV90" s="56">
        <f t="shared" si="91"/>
        <v>0</v>
      </c>
      <c r="AW90" s="56">
        <f t="shared" si="91"/>
        <v>0</v>
      </c>
      <c r="AX90" s="56">
        <f t="shared" si="91"/>
        <v>0</v>
      </c>
      <c r="AY90" s="56">
        <f t="shared" si="91"/>
        <v>0</v>
      </c>
      <c r="AZ90" s="56">
        <f t="shared" si="91"/>
        <v>0</v>
      </c>
      <c r="BA90" s="56">
        <f t="shared" si="91"/>
        <v>0</v>
      </c>
      <c r="BB90" s="56">
        <f t="shared" si="91"/>
        <v>0</v>
      </c>
      <c r="BC90" s="56">
        <f t="shared" si="91"/>
        <v>0</v>
      </c>
      <c r="BD90" s="56">
        <f t="shared" si="91"/>
        <v>0</v>
      </c>
      <c r="BE90" s="56">
        <f t="shared" si="91"/>
        <v>0</v>
      </c>
      <c r="BF90" s="56">
        <f t="shared" si="91"/>
        <v>0</v>
      </c>
      <c r="BG90" s="56">
        <f t="shared" si="91"/>
        <v>0</v>
      </c>
      <c r="BH90" s="56">
        <f t="shared" si="91"/>
        <v>0</v>
      </c>
      <c r="BI90" s="56">
        <f t="shared" si="91"/>
        <v>0</v>
      </c>
      <c r="BJ90" s="56">
        <f t="shared" si="91"/>
        <v>0</v>
      </c>
      <c r="BK90" s="56">
        <f t="shared" si="91"/>
        <v>0</v>
      </c>
      <c r="BL90" s="56">
        <f t="shared" si="91"/>
        <v>0</v>
      </c>
      <c r="BM90" s="56">
        <f t="shared" si="91"/>
        <v>0</v>
      </c>
      <c r="BN90" s="56">
        <f t="shared" si="91"/>
        <v>0</v>
      </c>
      <c r="BO90" s="56">
        <f t="shared" si="91"/>
        <v>0</v>
      </c>
      <c r="BP90" s="56">
        <f t="shared" si="91"/>
        <v>0</v>
      </c>
      <c r="BQ90" s="56">
        <f t="shared" si="91"/>
        <v>0</v>
      </c>
      <c r="BR90" s="56">
        <f t="shared" si="91"/>
        <v>0</v>
      </c>
      <c r="BS90" s="56">
        <f t="shared" si="91"/>
        <v>0</v>
      </c>
      <c r="BT90" s="56">
        <f t="shared" si="91"/>
        <v>0</v>
      </c>
      <c r="BU90" s="56">
        <f t="shared" si="91"/>
        <v>0</v>
      </c>
      <c r="BV90" s="56">
        <f t="shared" si="69"/>
        <v>0</v>
      </c>
    </row>
    <row r="91" spans="1:74" s="27" customFormat="1" ht="50.1" customHeight="1">
      <c r="A91" s="33" t="s">
        <v>1304</v>
      </c>
      <c r="B91" s="33" t="s">
        <v>733</v>
      </c>
      <c r="C91" s="33"/>
      <c r="D91" s="43" t="s">
        <v>332</v>
      </c>
      <c r="E91" s="43">
        <f t="shared" si="60"/>
        <v>88</v>
      </c>
      <c r="F91" s="43" t="s">
        <v>332</v>
      </c>
      <c r="G91" s="44" t="s">
        <v>424</v>
      </c>
      <c r="H91" s="44">
        <v>50009772</v>
      </c>
      <c r="I91" s="52" t="s">
        <v>363</v>
      </c>
      <c r="J91" s="82">
        <f>VLOOKUP(H91,'[63]1월단가'!A:B,$J$1,0)</f>
        <v>138</v>
      </c>
      <c r="K91" s="56">
        <f>VLOOKUP($H$91,'[64]협력업체 입고현황'!$D$3:$AL$200,K1,FALSE)</f>
        <v>0</v>
      </c>
      <c r="L91" s="56">
        <f>VLOOKUP($H$91,'[64]협력업체 입고현황'!$D$3:$AL$200,L1,FALSE)</f>
        <v>0</v>
      </c>
      <c r="M91" s="56">
        <f>VLOOKUP($H$91,'[64]협력업체 입고현황'!$D$3:$AL$200,M1,FALSE)</f>
        <v>0</v>
      </c>
      <c r="N91" s="56">
        <f>VLOOKUP($H$91,'[64]협력업체 입고현황'!$D$3:$AL$200,N1,FALSE)</f>
        <v>0</v>
      </c>
      <c r="O91" s="56">
        <f>VLOOKUP($H$91,'[64]협력업체 입고현황'!$D$3:$AL$200,O1,FALSE)</f>
        <v>0</v>
      </c>
      <c r="P91" s="56">
        <f>VLOOKUP($H$91,'[64]협력업체 입고현황'!$D$3:$AL$200,P1,FALSE)</f>
        <v>0</v>
      </c>
      <c r="Q91" s="56">
        <f>VLOOKUP($H$91,'[64]협력업체 입고현황'!$D$3:$AL$200,Q1,FALSE)</f>
        <v>0</v>
      </c>
      <c r="R91" s="56">
        <f>VLOOKUP($H$91,'[64]협력업체 입고현황'!$D$3:$AL$200,R1,FALSE)</f>
        <v>0</v>
      </c>
      <c r="S91" s="56">
        <f>VLOOKUP($H$91,'[64]협력업체 입고현황'!$D$3:$AL$200,S1,FALSE)</f>
        <v>0</v>
      </c>
      <c r="T91" s="56">
        <f>VLOOKUP($H$91,'[64]협력업체 입고현황'!$D$3:$AL$200,T1,FALSE)</f>
        <v>0</v>
      </c>
      <c r="U91" s="56">
        <f>VLOOKUP($H$91,'[64]협력업체 입고현황'!$D$3:$AL$200,U1,FALSE)</f>
        <v>0</v>
      </c>
      <c r="V91" s="56">
        <f>VLOOKUP($H$91,'[64]협력업체 입고현황'!$D$3:$AL$200,V1,FALSE)</f>
        <v>0</v>
      </c>
      <c r="W91" s="56">
        <f>VLOOKUP($H$91,'[64]협력업체 입고현황'!$D$3:$AL$200,W1,FALSE)</f>
        <v>0</v>
      </c>
      <c r="X91" s="56">
        <f>VLOOKUP($H$91,'[64]협력업체 입고현황'!$D$3:$AL$200,X1,FALSE)</f>
        <v>0</v>
      </c>
      <c r="Y91" s="56">
        <f>VLOOKUP($H$91,'[64]협력업체 입고현황'!$D$3:$AL$200,Y1,FALSE)</f>
        <v>0</v>
      </c>
      <c r="Z91" s="56">
        <f>VLOOKUP($H$91,'[64]협력업체 입고현황'!$D$3:$AL$200,Z1,FALSE)</f>
        <v>0</v>
      </c>
      <c r="AA91" s="56">
        <f>VLOOKUP($H$91,'[64]협력업체 입고현황'!$D$3:$AL$200,AA1,FALSE)</f>
        <v>0</v>
      </c>
      <c r="AB91" s="56">
        <f>VLOOKUP($H$91,'[64]협력업체 입고현황'!$D$3:$AL$200,AB1,FALSE)</f>
        <v>0</v>
      </c>
      <c r="AC91" s="56">
        <f>VLOOKUP($H$91,'[64]협력업체 입고현황'!$D$3:$AL$200,AC1,FALSE)</f>
        <v>0</v>
      </c>
      <c r="AD91" s="56">
        <f>VLOOKUP($H$91,'[64]협력업체 입고현황'!$D$3:$AL$200,AD1,FALSE)</f>
        <v>0</v>
      </c>
      <c r="AE91" s="56">
        <f>VLOOKUP($H$91,'[64]협력업체 입고현황'!$D$3:$AL$200,AE1,FALSE)</f>
        <v>0</v>
      </c>
      <c r="AF91" s="56">
        <f>VLOOKUP($H$91,'[64]협력업체 입고현황'!$D$3:$AL$200,AF1,FALSE)</f>
        <v>0</v>
      </c>
      <c r="AG91" s="56">
        <f>VLOOKUP($H$91,'[64]협력업체 입고현황'!$D$3:$AL$200,AG1,FALSE)</f>
        <v>0</v>
      </c>
      <c r="AH91" s="56">
        <f>VLOOKUP($H$91,'[64]협력업체 입고현황'!$D$3:$AL$200,AH1,FALSE)</f>
        <v>0</v>
      </c>
      <c r="AI91" s="56">
        <f>VLOOKUP($H$91,'[64]협력업체 입고현황'!$D$3:$AL$200,AI1,FALSE)</f>
        <v>0</v>
      </c>
      <c r="AJ91" s="56">
        <f>VLOOKUP($H$91,'[64]협력업체 입고현황'!$D$3:$AL$200,AJ1,FALSE)</f>
        <v>0</v>
      </c>
      <c r="AK91" s="56">
        <f>VLOOKUP($H$91,'[64]협력업체 입고현황'!$D$3:$AL$200,AK1,FALSE)</f>
        <v>0</v>
      </c>
      <c r="AL91" s="56">
        <f>VLOOKUP($H$91,'[64]협력업체 입고현황'!$D$3:$AL$200,AL1,FALSE)</f>
        <v>0</v>
      </c>
      <c r="AM91" s="56">
        <f>VLOOKUP($H$91,'[64]협력업체 입고현황'!$D$3:$AL$200,AM1,FALSE)</f>
        <v>0</v>
      </c>
      <c r="AN91" s="56">
        <f>VLOOKUP($H$91,'[64]협력업체 입고현황'!$D$3:$AL$200,AN1,FALSE)</f>
        <v>0</v>
      </c>
      <c r="AO91" s="56">
        <f>VLOOKUP($H$91,'[64]협력업체 입고현황'!$D$3:$AL$200,AO1,FALSE)</f>
        <v>0</v>
      </c>
      <c r="AP91" s="25"/>
      <c r="AQ91" s="56">
        <f>$J$91*K91</f>
        <v>0</v>
      </c>
      <c r="AR91" s="56">
        <f t="shared" ref="AR91:BU91" si="92">$J$91*L91</f>
        <v>0</v>
      </c>
      <c r="AS91" s="56">
        <f t="shared" si="92"/>
        <v>0</v>
      </c>
      <c r="AT91" s="56">
        <f t="shared" si="92"/>
        <v>0</v>
      </c>
      <c r="AU91" s="56">
        <f t="shared" si="92"/>
        <v>0</v>
      </c>
      <c r="AV91" s="56">
        <f t="shared" si="92"/>
        <v>0</v>
      </c>
      <c r="AW91" s="56">
        <f t="shared" si="92"/>
        <v>0</v>
      </c>
      <c r="AX91" s="56">
        <f t="shared" si="92"/>
        <v>0</v>
      </c>
      <c r="AY91" s="56">
        <f t="shared" si="92"/>
        <v>0</v>
      </c>
      <c r="AZ91" s="56">
        <f t="shared" si="92"/>
        <v>0</v>
      </c>
      <c r="BA91" s="56">
        <f t="shared" si="92"/>
        <v>0</v>
      </c>
      <c r="BB91" s="56">
        <f t="shared" si="92"/>
        <v>0</v>
      </c>
      <c r="BC91" s="56">
        <f t="shared" si="92"/>
        <v>0</v>
      </c>
      <c r="BD91" s="56">
        <f t="shared" si="92"/>
        <v>0</v>
      </c>
      <c r="BE91" s="56">
        <f t="shared" si="92"/>
        <v>0</v>
      </c>
      <c r="BF91" s="56">
        <f t="shared" si="92"/>
        <v>0</v>
      </c>
      <c r="BG91" s="56">
        <f t="shared" si="92"/>
        <v>0</v>
      </c>
      <c r="BH91" s="56">
        <f t="shared" si="92"/>
        <v>0</v>
      </c>
      <c r="BI91" s="56">
        <f t="shared" si="92"/>
        <v>0</v>
      </c>
      <c r="BJ91" s="56">
        <f t="shared" si="92"/>
        <v>0</v>
      </c>
      <c r="BK91" s="56">
        <f t="shared" si="92"/>
        <v>0</v>
      </c>
      <c r="BL91" s="56">
        <f t="shared" si="92"/>
        <v>0</v>
      </c>
      <c r="BM91" s="56">
        <f t="shared" si="92"/>
        <v>0</v>
      </c>
      <c r="BN91" s="56">
        <f t="shared" si="92"/>
        <v>0</v>
      </c>
      <c r="BO91" s="56">
        <f t="shared" si="92"/>
        <v>0</v>
      </c>
      <c r="BP91" s="56">
        <f t="shared" si="92"/>
        <v>0</v>
      </c>
      <c r="BQ91" s="56">
        <f t="shared" si="92"/>
        <v>0</v>
      </c>
      <c r="BR91" s="56">
        <f t="shared" si="92"/>
        <v>0</v>
      </c>
      <c r="BS91" s="56">
        <f t="shared" si="92"/>
        <v>0</v>
      </c>
      <c r="BT91" s="56">
        <f t="shared" si="92"/>
        <v>0</v>
      </c>
      <c r="BU91" s="56">
        <f t="shared" si="92"/>
        <v>0</v>
      </c>
      <c r="BV91" s="56">
        <f t="shared" si="69"/>
        <v>0</v>
      </c>
    </row>
    <row r="92" spans="1:74" s="27" customFormat="1" ht="50.1" customHeight="1">
      <c r="A92" s="33" t="s">
        <v>1304</v>
      </c>
      <c r="B92" s="33" t="s">
        <v>733</v>
      </c>
      <c r="C92" s="33"/>
      <c r="D92" s="43" t="s">
        <v>332</v>
      </c>
      <c r="E92" s="43">
        <f t="shared" si="60"/>
        <v>89</v>
      </c>
      <c r="F92" s="43" t="s">
        <v>332</v>
      </c>
      <c r="G92" s="44" t="s">
        <v>424</v>
      </c>
      <c r="H92" s="44">
        <v>50009745</v>
      </c>
      <c r="I92" s="52" t="s">
        <v>364</v>
      </c>
      <c r="J92" s="82">
        <f>VLOOKUP(H92,'[63]1월단가'!A:B,$J$1,0)</f>
        <v>59</v>
      </c>
      <c r="K92" s="56">
        <f>VLOOKUP($H$92,'[64]협력업체 입고현황'!$D$3:$AL$200,K1,FALSE)</f>
        <v>0</v>
      </c>
      <c r="L92" s="56">
        <f>VLOOKUP($H$92,'[64]협력업체 입고현황'!$D$3:$AL$200,L1,FALSE)</f>
        <v>0</v>
      </c>
      <c r="M92" s="56">
        <f>VLOOKUP($H$92,'[64]협력업체 입고현황'!$D$3:$AL$200,M1,FALSE)</f>
        <v>0</v>
      </c>
      <c r="N92" s="56">
        <f>VLOOKUP($H$92,'[64]협력업체 입고현황'!$D$3:$AL$200,N1,FALSE)</f>
        <v>0</v>
      </c>
      <c r="O92" s="56">
        <f>VLOOKUP($H$92,'[64]협력업체 입고현황'!$D$3:$AL$200,O1,FALSE)</f>
        <v>0</v>
      </c>
      <c r="P92" s="56">
        <f>VLOOKUP($H$92,'[64]협력업체 입고현황'!$D$3:$AL$200,P1,FALSE)</f>
        <v>0</v>
      </c>
      <c r="Q92" s="56">
        <f>VLOOKUP($H$92,'[64]협력업체 입고현황'!$D$3:$AL$200,Q1,FALSE)</f>
        <v>0</v>
      </c>
      <c r="R92" s="56">
        <f>VLOOKUP($H$92,'[64]협력업체 입고현황'!$D$3:$AL$200,R1,FALSE)</f>
        <v>0</v>
      </c>
      <c r="S92" s="56">
        <f>VLOOKUP($H$92,'[64]협력업체 입고현황'!$D$3:$AL$200,S1,FALSE)</f>
        <v>0</v>
      </c>
      <c r="T92" s="56">
        <f>VLOOKUP($H$92,'[64]협력업체 입고현황'!$D$3:$AL$200,T1,FALSE)</f>
        <v>0</v>
      </c>
      <c r="U92" s="56">
        <f>VLOOKUP($H$92,'[64]협력업체 입고현황'!$D$3:$AL$200,U1,FALSE)</f>
        <v>0</v>
      </c>
      <c r="V92" s="56">
        <f>VLOOKUP($H$92,'[64]협력업체 입고현황'!$D$3:$AL$200,V1,FALSE)</f>
        <v>0</v>
      </c>
      <c r="W92" s="56">
        <f>VLOOKUP($H$92,'[64]협력업체 입고현황'!$D$3:$AL$200,W1,FALSE)</f>
        <v>0</v>
      </c>
      <c r="X92" s="56">
        <f>VLOOKUP($H$92,'[64]협력업체 입고현황'!$D$3:$AL$200,X1,FALSE)</f>
        <v>0</v>
      </c>
      <c r="Y92" s="56">
        <f>VLOOKUP($H$92,'[64]협력업체 입고현황'!$D$3:$AL$200,Y1,FALSE)</f>
        <v>0</v>
      </c>
      <c r="Z92" s="56">
        <f>VLOOKUP($H$92,'[64]협력업체 입고현황'!$D$3:$AL$200,Z1,FALSE)</f>
        <v>0</v>
      </c>
      <c r="AA92" s="56">
        <f>VLOOKUP($H$92,'[64]협력업체 입고현황'!$D$3:$AL$200,AA1,FALSE)</f>
        <v>0</v>
      </c>
      <c r="AB92" s="56">
        <f>VLOOKUP($H$92,'[64]협력업체 입고현황'!$D$3:$AL$200,AB1,FALSE)</f>
        <v>0</v>
      </c>
      <c r="AC92" s="56">
        <f>VLOOKUP($H$92,'[64]협력업체 입고현황'!$D$3:$AL$200,AC1,FALSE)</f>
        <v>0</v>
      </c>
      <c r="AD92" s="56">
        <f>VLOOKUP($H$92,'[64]협력업체 입고현황'!$D$3:$AL$200,AD1,FALSE)</f>
        <v>0</v>
      </c>
      <c r="AE92" s="56">
        <f>VLOOKUP($H$92,'[64]협력업체 입고현황'!$D$3:$AL$200,AE1,FALSE)</f>
        <v>0</v>
      </c>
      <c r="AF92" s="56">
        <f>VLOOKUP($H$92,'[64]협력업체 입고현황'!$D$3:$AL$200,AF1,FALSE)</f>
        <v>0</v>
      </c>
      <c r="AG92" s="56">
        <f>VLOOKUP($H$92,'[64]협력업체 입고현황'!$D$3:$AL$200,AG1,FALSE)</f>
        <v>0</v>
      </c>
      <c r="AH92" s="56">
        <f>VLOOKUP($H$92,'[64]협력업체 입고현황'!$D$3:$AL$200,AH1,FALSE)</f>
        <v>0</v>
      </c>
      <c r="AI92" s="56">
        <f>VLOOKUP($H$92,'[64]협력업체 입고현황'!$D$3:$AL$200,AI1,FALSE)</f>
        <v>0</v>
      </c>
      <c r="AJ92" s="56">
        <f>VLOOKUP($H$92,'[64]협력업체 입고현황'!$D$3:$AL$200,AJ1,FALSE)</f>
        <v>0</v>
      </c>
      <c r="AK92" s="56">
        <f>VLOOKUP($H$92,'[64]협력업체 입고현황'!$D$3:$AL$200,AK1,FALSE)</f>
        <v>0</v>
      </c>
      <c r="AL92" s="56">
        <f>VLOOKUP($H$92,'[64]협력업체 입고현황'!$D$3:$AL$200,AL1,FALSE)</f>
        <v>0</v>
      </c>
      <c r="AM92" s="56">
        <f>VLOOKUP($H$92,'[64]협력업체 입고현황'!$D$3:$AL$200,AM1,FALSE)</f>
        <v>0</v>
      </c>
      <c r="AN92" s="56">
        <f>VLOOKUP($H$92,'[64]협력업체 입고현황'!$D$3:$AL$200,AN1,FALSE)</f>
        <v>0</v>
      </c>
      <c r="AO92" s="56">
        <f>VLOOKUP($H$92,'[64]협력업체 입고현황'!$D$3:$AL$200,AO1,FALSE)</f>
        <v>0</v>
      </c>
      <c r="AP92" s="25"/>
      <c r="AQ92" s="56">
        <f>$J$92*K92</f>
        <v>0</v>
      </c>
      <c r="AR92" s="56">
        <f t="shared" ref="AR92:BU92" si="93">$J$92*L92</f>
        <v>0</v>
      </c>
      <c r="AS92" s="56">
        <f t="shared" si="93"/>
        <v>0</v>
      </c>
      <c r="AT92" s="56">
        <f t="shared" si="93"/>
        <v>0</v>
      </c>
      <c r="AU92" s="56">
        <f t="shared" si="93"/>
        <v>0</v>
      </c>
      <c r="AV92" s="56">
        <f t="shared" si="93"/>
        <v>0</v>
      </c>
      <c r="AW92" s="56">
        <f t="shared" si="93"/>
        <v>0</v>
      </c>
      <c r="AX92" s="56">
        <f t="shared" si="93"/>
        <v>0</v>
      </c>
      <c r="AY92" s="56">
        <f t="shared" si="93"/>
        <v>0</v>
      </c>
      <c r="AZ92" s="56">
        <f t="shared" si="93"/>
        <v>0</v>
      </c>
      <c r="BA92" s="56">
        <f t="shared" si="93"/>
        <v>0</v>
      </c>
      <c r="BB92" s="56">
        <f t="shared" si="93"/>
        <v>0</v>
      </c>
      <c r="BC92" s="56">
        <f t="shared" si="93"/>
        <v>0</v>
      </c>
      <c r="BD92" s="56">
        <f t="shared" si="93"/>
        <v>0</v>
      </c>
      <c r="BE92" s="56">
        <f t="shared" si="93"/>
        <v>0</v>
      </c>
      <c r="BF92" s="56">
        <f t="shared" si="93"/>
        <v>0</v>
      </c>
      <c r="BG92" s="56">
        <f t="shared" si="93"/>
        <v>0</v>
      </c>
      <c r="BH92" s="56">
        <f t="shared" si="93"/>
        <v>0</v>
      </c>
      <c r="BI92" s="56">
        <f t="shared" si="93"/>
        <v>0</v>
      </c>
      <c r="BJ92" s="56">
        <f t="shared" si="93"/>
        <v>0</v>
      </c>
      <c r="BK92" s="56">
        <f t="shared" si="93"/>
        <v>0</v>
      </c>
      <c r="BL92" s="56">
        <f t="shared" si="93"/>
        <v>0</v>
      </c>
      <c r="BM92" s="56">
        <f t="shared" si="93"/>
        <v>0</v>
      </c>
      <c r="BN92" s="56">
        <f t="shared" si="93"/>
        <v>0</v>
      </c>
      <c r="BO92" s="56">
        <f t="shared" si="93"/>
        <v>0</v>
      </c>
      <c r="BP92" s="56">
        <f t="shared" si="93"/>
        <v>0</v>
      </c>
      <c r="BQ92" s="56">
        <f t="shared" si="93"/>
        <v>0</v>
      </c>
      <c r="BR92" s="56">
        <f t="shared" si="93"/>
        <v>0</v>
      </c>
      <c r="BS92" s="56">
        <f t="shared" si="93"/>
        <v>0</v>
      </c>
      <c r="BT92" s="56">
        <f t="shared" si="93"/>
        <v>0</v>
      </c>
      <c r="BU92" s="56">
        <f t="shared" si="93"/>
        <v>0</v>
      </c>
      <c r="BV92" s="56">
        <f t="shared" si="69"/>
        <v>0</v>
      </c>
    </row>
    <row r="93" spans="1:74" s="27" customFormat="1" ht="50.1" customHeight="1">
      <c r="A93" s="33" t="s">
        <v>1304</v>
      </c>
      <c r="B93" s="33" t="s">
        <v>733</v>
      </c>
      <c r="C93" s="33"/>
      <c r="D93" s="43" t="s">
        <v>332</v>
      </c>
      <c r="E93" s="43">
        <f t="shared" si="60"/>
        <v>90</v>
      </c>
      <c r="F93" s="43" t="s">
        <v>332</v>
      </c>
      <c r="G93" s="44" t="s">
        <v>424</v>
      </c>
      <c r="H93" s="44">
        <v>50010027</v>
      </c>
      <c r="I93" s="52" t="s">
        <v>365</v>
      </c>
      <c r="J93" s="82">
        <f>VLOOKUP(H93,'[63]1월단가'!A:B,$J$1,0)</f>
        <v>66</v>
      </c>
      <c r="K93" s="56">
        <f>VLOOKUP($H$93,'[64]협력업체 입고현황'!$D$3:$AL$200,K1,FALSE)</f>
        <v>0</v>
      </c>
      <c r="L93" s="56">
        <f>VLOOKUP($H$93,'[64]협력업체 입고현황'!$D$3:$AL$200,L1,FALSE)</f>
        <v>0</v>
      </c>
      <c r="M93" s="56">
        <f>VLOOKUP($H$93,'[64]협력업체 입고현황'!$D$3:$AL$200,M1,FALSE)</f>
        <v>0</v>
      </c>
      <c r="N93" s="56">
        <f>VLOOKUP($H$93,'[64]협력업체 입고현황'!$D$3:$AL$200,N1,FALSE)</f>
        <v>0</v>
      </c>
      <c r="O93" s="56">
        <f>VLOOKUP($H$93,'[64]협력업체 입고현황'!$D$3:$AL$200,O1,FALSE)</f>
        <v>0</v>
      </c>
      <c r="P93" s="56">
        <f>VLOOKUP($H$93,'[64]협력업체 입고현황'!$D$3:$AL$200,P1,FALSE)</f>
        <v>0</v>
      </c>
      <c r="Q93" s="56">
        <f>VLOOKUP($H$93,'[64]협력업체 입고현황'!$D$3:$AL$200,Q1,FALSE)</f>
        <v>0</v>
      </c>
      <c r="R93" s="56">
        <f>VLOOKUP($H$93,'[64]협력업체 입고현황'!$D$3:$AL$200,R1,FALSE)</f>
        <v>0</v>
      </c>
      <c r="S93" s="56">
        <f>VLOOKUP($H$93,'[64]협력업체 입고현황'!$D$3:$AL$200,S1,FALSE)</f>
        <v>0</v>
      </c>
      <c r="T93" s="56">
        <f>VLOOKUP($H$93,'[64]협력업체 입고현황'!$D$3:$AL$200,T1,FALSE)</f>
        <v>0</v>
      </c>
      <c r="U93" s="56">
        <f>VLOOKUP($H$93,'[64]협력업체 입고현황'!$D$3:$AL$200,U1,FALSE)</f>
        <v>0</v>
      </c>
      <c r="V93" s="56">
        <f>VLOOKUP($H$93,'[64]협력업체 입고현황'!$D$3:$AL$200,V1,FALSE)</f>
        <v>0</v>
      </c>
      <c r="W93" s="56">
        <f>VLOOKUP($H$93,'[64]협력업체 입고현황'!$D$3:$AL$200,W1,FALSE)</f>
        <v>0</v>
      </c>
      <c r="X93" s="56">
        <f>VLOOKUP($H$93,'[64]협력업체 입고현황'!$D$3:$AL$200,X1,FALSE)</f>
        <v>0</v>
      </c>
      <c r="Y93" s="56">
        <f>VLOOKUP($H$93,'[64]협력업체 입고현황'!$D$3:$AL$200,Y1,FALSE)</f>
        <v>0</v>
      </c>
      <c r="Z93" s="56">
        <f>VLOOKUP($H$93,'[64]협력업체 입고현황'!$D$3:$AL$200,Z1,FALSE)</f>
        <v>0</v>
      </c>
      <c r="AA93" s="56">
        <f>VLOOKUP($H$93,'[64]협력업체 입고현황'!$D$3:$AL$200,AA1,FALSE)</f>
        <v>0</v>
      </c>
      <c r="AB93" s="56">
        <f>VLOOKUP($H$93,'[64]협력업체 입고현황'!$D$3:$AL$200,AB1,FALSE)</f>
        <v>0</v>
      </c>
      <c r="AC93" s="56">
        <f>VLOOKUP($H$93,'[64]협력업체 입고현황'!$D$3:$AL$200,AC1,FALSE)</f>
        <v>0</v>
      </c>
      <c r="AD93" s="56">
        <f>VLOOKUP($H$93,'[64]협력업체 입고현황'!$D$3:$AL$200,AD1,FALSE)</f>
        <v>0</v>
      </c>
      <c r="AE93" s="56">
        <f>VLOOKUP($H$93,'[64]협력업체 입고현황'!$D$3:$AL$200,AE1,FALSE)</f>
        <v>0</v>
      </c>
      <c r="AF93" s="56">
        <f>VLOOKUP($H$93,'[64]협력업체 입고현황'!$D$3:$AL$200,AF1,FALSE)</f>
        <v>0</v>
      </c>
      <c r="AG93" s="56">
        <f>VLOOKUP($H$93,'[64]협력업체 입고현황'!$D$3:$AL$200,AG1,FALSE)</f>
        <v>0</v>
      </c>
      <c r="AH93" s="56">
        <f>VLOOKUP($H$93,'[64]협력업체 입고현황'!$D$3:$AL$200,AH1,FALSE)</f>
        <v>0</v>
      </c>
      <c r="AI93" s="56">
        <f>VLOOKUP($H$93,'[64]협력업체 입고현황'!$D$3:$AL$200,AI1,FALSE)</f>
        <v>0</v>
      </c>
      <c r="AJ93" s="56">
        <f>VLOOKUP($H$93,'[64]협력업체 입고현황'!$D$3:$AL$200,AJ1,FALSE)</f>
        <v>0</v>
      </c>
      <c r="AK93" s="56">
        <f>VLOOKUP($H$93,'[64]협력업체 입고현황'!$D$3:$AL$200,AK1,FALSE)</f>
        <v>0</v>
      </c>
      <c r="AL93" s="56">
        <f>VLOOKUP($H$93,'[64]협력업체 입고현황'!$D$3:$AL$200,AL1,FALSE)</f>
        <v>0</v>
      </c>
      <c r="AM93" s="56">
        <f>VLOOKUP($H$93,'[64]협력업체 입고현황'!$D$3:$AL$200,AM1,FALSE)</f>
        <v>0</v>
      </c>
      <c r="AN93" s="56">
        <f>VLOOKUP($H$93,'[64]협력업체 입고현황'!$D$3:$AL$200,AN1,FALSE)</f>
        <v>0</v>
      </c>
      <c r="AO93" s="56">
        <f>VLOOKUP($H$93,'[64]협력업체 입고현황'!$D$3:$AL$200,AO1,FALSE)</f>
        <v>0</v>
      </c>
      <c r="AP93" s="25"/>
      <c r="AQ93" s="56">
        <f>$J$93*K93</f>
        <v>0</v>
      </c>
      <c r="AR93" s="56">
        <f t="shared" ref="AR93:BU93" si="94">$J$93*L93</f>
        <v>0</v>
      </c>
      <c r="AS93" s="56">
        <f t="shared" si="94"/>
        <v>0</v>
      </c>
      <c r="AT93" s="56">
        <f t="shared" si="94"/>
        <v>0</v>
      </c>
      <c r="AU93" s="56">
        <f t="shared" si="94"/>
        <v>0</v>
      </c>
      <c r="AV93" s="56">
        <f t="shared" si="94"/>
        <v>0</v>
      </c>
      <c r="AW93" s="56">
        <f t="shared" si="94"/>
        <v>0</v>
      </c>
      <c r="AX93" s="56">
        <f t="shared" si="94"/>
        <v>0</v>
      </c>
      <c r="AY93" s="56">
        <f t="shared" si="94"/>
        <v>0</v>
      </c>
      <c r="AZ93" s="56">
        <f t="shared" si="94"/>
        <v>0</v>
      </c>
      <c r="BA93" s="56">
        <f t="shared" si="94"/>
        <v>0</v>
      </c>
      <c r="BB93" s="56">
        <f t="shared" si="94"/>
        <v>0</v>
      </c>
      <c r="BC93" s="56">
        <f t="shared" si="94"/>
        <v>0</v>
      </c>
      <c r="BD93" s="56">
        <f t="shared" si="94"/>
        <v>0</v>
      </c>
      <c r="BE93" s="56">
        <f t="shared" si="94"/>
        <v>0</v>
      </c>
      <c r="BF93" s="56">
        <f t="shared" si="94"/>
        <v>0</v>
      </c>
      <c r="BG93" s="56">
        <f t="shared" si="94"/>
        <v>0</v>
      </c>
      <c r="BH93" s="56">
        <f t="shared" si="94"/>
        <v>0</v>
      </c>
      <c r="BI93" s="56">
        <f t="shared" si="94"/>
        <v>0</v>
      </c>
      <c r="BJ93" s="56">
        <f t="shared" si="94"/>
        <v>0</v>
      </c>
      <c r="BK93" s="56">
        <f t="shared" si="94"/>
        <v>0</v>
      </c>
      <c r="BL93" s="56">
        <f t="shared" si="94"/>
        <v>0</v>
      </c>
      <c r="BM93" s="56">
        <f t="shared" si="94"/>
        <v>0</v>
      </c>
      <c r="BN93" s="56">
        <f t="shared" si="94"/>
        <v>0</v>
      </c>
      <c r="BO93" s="56">
        <f t="shared" si="94"/>
        <v>0</v>
      </c>
      <c r="BP93" s="56">
        <f t="shared" si="94"/>
        <v>0</v>
      </c>
      <c r="BQ93" s="56">
        <f t="shared" si="94"/>
        <v>0</v>
      </c>
      <c r="BR93" s="56">
        <f t="shared" si="94"/>
        <v>0</v>
      </c>
      <c r="BS93" s="56">
        <f t="shared" si="94"/>
        <v>0</v>
      </c>
      <c r="BT93" s="56">
        <f t="shared" si="94"/>
        <v>0</v>
      </c>
      <c r="BU93" s="56">
        <f t="shared" si="94"/>
        <v>0</v>
      </c>
      <c r="BV93" s="56">
        <f t="shared" si="69"/>
        <v>0</v>
      </c>
    </row>
    <row r="94" spans="1:74" s="27" customFormat="1" ht="50.1" customHeight="1">
      <c r="A94" s="33" t="s">
        <v>1304</v>
      </c>
      <c r="B94" s="33" t="s">
        <v>733</v>
      </c>
      <c r="C94" s="33"/>
      <c r="D94" s="43" t="s">
        <v>332</v>
      </c>
      <c r="E94" s="43">
        <f t="shared" si="60"/>
        <v>91</v>
      </c>
      <c r="F94" s="43" t="s">
        <v>332</v>
      </c>
      <c r="G94" s="44" t="s">
        <v>424</v>
      </c>
      <c r="H94" s="44">
        <v>50009877</v>
      </c>
      <c r="I94" s="52" t="s">
        <v>366</v>
      </c>
      <c r="J94" s="82">
        <f>VLOOKUP(H94,'[63]1월단가'!A:B,$J$1,0)</f>
        <v>41</v>
      </c>
      <c r="K94" s="56">
        <f>VLOOKUP($H$94,'[64]협력업체 입고현황'!$D$3:$AL$200,K1,FALSE)</f>
        <v>0</v>
      </c>
      <c r="L94" s="56">
        <f>VLOOKUP($H$94,'[64]협력업체 입고현황'!$D$3:$AL$200,L1,FALSE)</f>
        <v>0</v>
      </c>
      <c r="M94" s="56">
        <f>VLOOKUP($H$94,'[64]협력업체 입고현황'!$D$3:$AL$200,M1,FALSE)</f>
        <v>0</v>
      </c>
      <c r="N94" s="56">
        <f>VLOOKUP($H$94,'[64]협력업체 입고현황'!$D$3:$AL$200,N1,FALSE)</f>
        <v>0</v>
      </c>
      <c r="O94" s="56">
        <f>VLOOKUP($H$94,'[64]협력업체 입고현황'!$D$3:$AL$200,O1,FALSE)</f>
        <v>0</v>
      </c>
      <c r="P94" s="56">
        <f>VLOOKUP($H$94,'[64]협력업체 입고현황'!$D$3:$AL$200,P1,FALSE)</f>
        <v>0</v>
      </c>
      <c r="Q94" s="56">
        <f>VLOOKUP($H$94,'[64]협력업체 입고현황'!$D$3:$AL$200,Q1,FALSE)</f>
        <v>0</v>
      </c>
      <c r="R94" s="56">
        <f>VLOOKUP($H$94,'[64]협력업체 입고현황'!$D$3:$AL$200,R1,FALSE)</f>
        <v>0</v>
      </c>
      <c r="S94" s="56">
        <f>VLOOKUP($H$94,'[64]협력업체 입고현황'!$D$3:$AL$200,S1,FALSE)</f>
        <v>0</v>
      </c>
      <c r="T94" s="56">
        <f>VLOOKUP($H$94,'[64]협력업체 입고현황'!$D$3:$AL$200,T1,FALSE)</f>
        <v>0</v>
      </c>
      <c r="U94" s="56">
        <f>VLOOKUP($H$94,'[64]협력업체 입고현황'!$D$3:$AL$200,U1,FALSE)</f>
        <v>0</v>
      </c>
      <c r="V94" s="56">
        <f>VLOOKUP($H$94,'[64]협력업체 입고현황'!$D$3:$AL$200,V1,FALSE)</f>
        <v>0</v>
      </c>
      <c r="W94" s="56">
        <f>VLOOKUP($H$94,'[64]협력업체 입고현황'!$D$3:$AL$200,W1,FALSE)</f>
        <v>0</v>
      </c>
      <c r="X94" s="56">
        <f>VLOOKUP($H$94,'[64]협력업체 입고현황'!$D$3:$AL$200,X1,FALSE)</f>
        <v>0</v>
      </c>
      <c r="Y94" s="56">
        <f>VLOOKUP($H$94,'[64]협력업체 입고현황'!$D$3:$AL$200,Y1,FALSE)</f>
        <v>0</v>
      </c>
      <c r="Z94" s="56">
        <f>VLOOKUP($H$94,'[64]협력업체 입고현황'!$D$3:$AL$200,Z1,FALSE)</f>
        <v>0</v>
      </c>
      <c r="AA94" s="56">
        <f>VLOOKUP($H$94,'[64]협력업체 입고현황'!$D$3:$AL$200,AA1,FALSE)</f>
        <v>0</v>
      </c>
      <c r="AB94" s="56">
        <f>VLOOKUP($H$94,'[64]협력업체 입고현황'!$D$3:$AL$200,AB1,FALSE)</f>
        <v>0</v>
      </c>
      <c r="AC94" s="56">
        <f>VLOOKUP($H$94,'[64]협력업체 입고현황'!$D$3:$AL$200,AC1,FALSE)</f>
        <v>0</v>
      </c>
      <c r="AD94" s="56">
        <f>VLOOKUP($H$94,'[64]협력업체 입고현황'!$D$3:$AL$200,AD1,FALSE)</f>
        <v>0</v>
      </c>
      <c r="AE94" s="56">
        <f>VLOOKUP($H$94,'[64]협력업체 입고현황'!$D$3:$AL$200,AE1,FALSE)</f>
        <v>0</v>
      </c>
      <c r="AF94" s="56">
        <f>VLOOKUP($H$94,'[64]협력업체 입고현황'!$D$3:$AL$200,AF1,FALSE)</f>
        <v>0</v>
      </c>
      <c r="AG94" s="56">
        <f>VLOOKUP($H$94,'[64]협력업체 입고현황'!$D$3:$AL$200,AG1,FALSE)</f>
        <v>0</v>
      </c>
      <c r="AH94" s="56">
        <f>VLOOKUP($H$94,'[64]협력업체 입고현황'!$D$3:$AL$200,AH1,FALSE)</f>
        <v>0</v>
      </c>
      <c r="AI94" s="56">
        <f>VLOOKUP($H$94,'[64]협력업체 입고현황'!$D$3:$AL$200,AI1,FALSE)</f>
        <v>0</v>
      </c>
      <c r="AJ94" s="56">
        <f>VLOOKUP($H$94,'[64]협력업체 입고현황'!$D$3:$AL$200,AJ1,FALSE)</f>
        <v>0</v>
      </c>
      <c r="AK94" s="56">
        <f>VLOOKUP($H$94,'[64]협력업체 입고현황'!$D$3:$AL$200,AK1,FALSE)</f>
        <v>0</v>
      </c>
      <c r="AL94" s="56">
        <f>VLOOKUP($H$94,'[64]협력업체 입고현황'!$D$3:$AL$200,AL1,FALSE)</f>
        <v>0</v>
      </c>
      <c r="AM94" s="56">
        <f>VLOOKUP($H$94,'[64]협력업체 입고현황'!$D$3:$AL$200,AM1,FALSE)</f>
        <v>0</v>
      </c>
      <c r="AN94" s="56">
        <f>VLOOKUP($H$94,'[64]협력업체 입고현황'!$D$3:$AL$200,AN1,FALSE)</f>
        <v>0</v>
      </c>
      <c r="AO94" s="56">
        <f>VLOOKUP($H$94,'[64]협력업체 입고현황'!$D$3:$AL$200,AO1,FALSE)</f>
        <v>0</v>
      </c>
      <c r="AP94" s="25"/>
      <c r="AQ94" s="56">
        <f>$J$94*K94</f>
        <v>0</v>
      </c>
      <c r="AR94" s="56">
        <f t="shared" ref="AR94:BU94" si="95">$J$94*L94</f>
        <v>0</v>
      </c>
      <c r="AS94" s="56">
        <f t="shared" si="95"/>
        <v>0</v>
      </c>
      <c r="AT94" s="56">
        <f t="shared" si="95"/>
        <v>0</v>
      </c>
      <c r="AU94" s="56">
        <f t="shared" si="95"/>
        <v>0</v>
      </c>
      <c r="AV94" s="56">
        <f t="shared" si="95"/>
        <v>0</v>
      </c>
      <c r="AW94" s="56">
        <f t="shared" si="95"/>
        <v>0</v>
      </c>
      <c r="AX94" s="56">
        <f t="shared" si="95"/>
        <v>0</v>
      </c>
      <c r="AY94" s="56">
        <f t="shared" si="95"/>
        <v>0</v>
      </c>
      <c r="AZ94" s="56">
        <f t="shared" si="95"/>
        <v>0</v>
      </c>
      <c r="BA94" s="56">
        <f t="shared" si="95"/>
        <v>0</v>
      </c>
      <c r="BB94" s="56">
        <f t="shared" si="95"/>
        <v>0</v>
      </c>
      <c r="BC94" s="56">
        <f t="shared" si="95"/>
        <v>0</v>
      </c>
      <c r="BD94" s="56">
        <f t="shared" si="95"/>
        <v>0</v>
      </c>
      <c r="BE94" s="56">
        <f t="shared" si="95"/>
        <v>0</v>
      </c>
      <c r="BF94" s="56">
        <f t="shared" si="95"/>
        <v>0</v>
      </c>
      <c r="BG94" s="56">
        <f t="shared" si="95"/>
        <v>0</v>
      </c>
      <c r="BH94" s="56">
        <f t="shared" si="95"/>
        <v>0</v>
      </c>
      <c r="BI94" s="56">
        <f t="shared" si="95"/>
        <v>0</v>
      </c>
      <c r="BJ94" s="56">
        <f t="shared" si="95"/>
        <v>0</v>
      </c>
      <c r="BK94" s="56">
        <f t="shared" si="95"/>
        <v>0</v>
      </c>
      <c r="BL94" s="56">
        <f t="shared" si="95"/>
        <v>0</v>
      </c>
      <c r="BM94" s="56">
        <f t="shared" si="95"/>
        <v>0</v>
      </c>
      <c r="BN94" s="56">
        <f t="shared" si="95"/>
        <v>0</v>
      </c>
      <c r="BO94" s="56">
        <f t="shared" si="95"/>
        <v>0</v>
      </c>
      <c r="BP94" s="56">
        <f t="shared" si="95"/>
        <v>0</v>
      </c>
      <c r="BQ94" s="56">
        <f t="shared" si="95"/>
        <v>0</v>
      </c>
      <c r="BR94" s="56">
        <f t="shared" si="95"/>
        <v>0</v>
      </c>
      <c r="BS94" s="56">
        <f t="shared" si="95"/>
        <v>0</v>
      </c>
      <c r="BT94" s="56">
        <f t="shared" si="95"/>
        <v>0</v>
      </c>
      <c r="BU94" s="56">
        <f t="shared" si="95"/>
        <v>0</v>
      </c>
      <c r="BV94" s="56">
        <f t="shared" si="69"/>
        <v>0</v>
      </c>
    </row>
    <row r="95" spans="1:74" s="27" customFormat="1" ht="50.1" customHeight="1">
      <c r="A95" s="33" t="s">
        <v>1304</v>
      </c>
      <c r="B95" s="33" t="s">
        <v>733</v>
      </c>
      <c r="C95" s="33"/>
      <c r="D95" s="43" t="s">
        <v>332</v>
      </c>
      <c r="E95" s="43">
        <f t="shared" si="60"/>
        <v>92</v>
      </c>
      <c r="F95" s="43" t="s">
        <v>332</v>
      </c>
      <c r="G95" s="44" t="s">
        <v>424</v>
      </c>
      <c r="H95" s="44">
        <v>50009878</v>
      </c>
      <c r="I95" s="52" t="s">
        <v>367</v>
      </c>
      <c r="J95" s="82">
        <f>VLOOKUP(H95,'[63]1월단가'!A:B,$J$1,0)</f>
        <v>41</v>
      </c>
      <c r="K95" s="56">
        <f>VLOOKUP($H$95,'[64]협력업체 입고현황'!$D$3:$AL$200,K1,FALSE)</f>
        <v>0</v>
      </c>
      <c r="L95" s="56">
        <f>VLOOKUP($H$95,'[64]협력업체 입고현황'!$D$3:$AL$200,L1,FALSE)</f>
        <v>0</v>
      </c>
      <c r="M95" s="56">
        <f>VLOOKUP($H$95,'[64]협력업체 입고현황'!$D$3:$AL$200,M1,FALSE)</f>
        <v>0</v>
      </c>
      <c r="N95" s="56">
        <f>VLOOKUP($H$95,'[64]협력업체 입고현황'!$D$3:$AL$200,N1,FALSE)</f>
        <v>0</v>
      </c>
      <c r="O95" s="56">
        <f>VLOOKUP($H$95,'[64]협력업체 입고현황'!$D$3:$AL$200,O1,FALSE)</f>
        <v>0</v>
      </c>
      <c r="P95" s="56">
        <f>VLOOKUP($H$95,'[64]협력업체 입고현황'!$D$3:$AL$200,P1,FALSE)</f>
        <v>0</v>
      </c>
      <c r="Q95" s="56">
        <f>VLOOKUP($H$95,'[64]협력업체 입고현황'!$D$3:$AL$200,Q1,FALSE)</f>
        <v>0</v>
      </c>
      <c r="R95" s="56">
        <f>VLOOKUP($H$95,'[64]협력업체 입고현황'!$D$3:$AL$200,R1,FALSE)</f>
        <v>0</v>
      </c>
      <c r="S95" s="56">
        <f>VLOOKUP($H$95,'[64]협력업체 입고현황'!$D$3:$AL$200,S1,FALSE)</f>
        <v>0</v>
      </c>
      <c r="T95" s="56">
        <f>VLOOKUP($H$95,'[64]협력업체 입고현황'!$D$3:$AL$200,T1,FALSE)</f>
        <v>0</v>
      </c>
      <c r="U95" s="56">
        <f>VLOOKUP($H$95,'[64]협력업체 입고현황'!$D$3:$AL$200,U1,FALSE)</f>
        <v>0</v>
      </c>
      <c r="V95" s="56">
        <f>VLOOKUP($H$95,'[64]협력업체 입고현황'!$D$3:$AL$200,V1,FALSE)</f>
        <v>0</v>
      </c>
      <c r="W95" s="56">
        <f>VLOOKUP($H$95,'[64]협력업체 입고현황'!$D$3:$AL$200,W1,FALSE)</f>
        <v>0</v>
      </c>
      <c r="X95" s="56">
        <f>VLOOKUP($H$95,'[64]협력업체 입고현황'!$D$3:$AL$200,X1,FALSE)</f>
        <v>0</v>
      </c>
      <c r="Y95" s="56">
        <f>VLOOKUP($H$95,'[64]협력업체 입고현황'!$D$3:$AL$200,Y1,FALSE)</f>
        <v>0</v>
      </c>
      <c r="Z95" s="56">
        <f>VLOOKUP($H$95,'[64]협력업체 입고현황'!$D$3:$AL$200,Z1,FALSE)</f>
        <v>0</v>
      </c>
      <c r="AA95" s="56">
        <f>VLOOKUP($H$95,'[64]협력업체 입고현황'!$D$3:$AL$200,AA1,FALSE)</f>
        <v>0</v>
      </c>
      <c r="AB95" s="56">
        <f>VLOOKUP($H$95,'[64]협력업체 입고현황'!$D$3:$AL$200,AB1,FALSE)</f>
        <v>0</v>
      </c>
      <c r="AC95" s="56">
        <f>VLOOKUP($H$95,'[64]협력업체 입고현황'!$D$3:$AL$200,AC1,FALSE)</f>
        <v>0</v>
      </c>
      <c r="AD95" s="56">
        <f>VLOOKUP($H$95,'[64]협력업체 입고현황'!$D$3:$AL$200,AD1,FALSE)</f>
        <v>0</v>
      </c>
      <c r="AE95" s="56">
        <f>VLOOKUP($H$95,'[64]협력업체 입고현황'!$D$3:$AL$200,AE1,FALSE)</f>
        <v>0</v>
      </c>
      <c r="AF95" s="56">
        <f>VLOOKUP($H$95,'[64]협력업체 입고현황'!$D$3:$AL$200,AF1,FALSE)</f>
        <v>0</v>
      </c>
      <c r="AG95" s="56">
        <f>VLOOKUP($H$95,'[64]협력업체 입고현황'!$D$3:$AL$200,AG1,FALSE)</f>
        <v>0</v>
      </c>
      <c r="AH95" s="56">
        <f>VLOOKUP($H$95,'[64]협력업체 입고현황'!$D$3:$AL$200,AH1,FALSE)</f>
        <v>0</v>
      </c>
      <c r="AI95" s="56">
        <f>VLOOKUP($H$95,'[64]협력업체 입고현황'!$D$3:$AL$200,AI1,FALSE)</f>
        <v>0</v>
      </c>
      <c r="AJ95" s="56">
        <f>VLOOKUP($H$95,'[64]협력업체 입고현황'!$D$3:$AL$200,AJ1,FALSE)</f>
        <v>0</v>
      </c>
      <c r="AK95" s="56">
        <f>VLOOKUP($H$95,'[64]협력업체 입고현황'!$D$3:$AL$200,AK1,FALSE)</f>
        <v>0</v>
      </c>
      <c r="AL95" s="56">
        <f>VLOOKUP($H$95,'[64]협력업체 입고현황'!$D$3:$AL$200,AL1,FALSE)</f>
        <v>0</v>
      </c>
      <c r="AM95" s="56">
        <f>VLOOKUP($H$95,'[64]협력업체 입고현황'!$D$3:$AL$200,AM1,FALSE)</f>
        <v>0</v>
      </c>
      <c r="AN95" s="56">
        <f>VLOOKUP($H$95,'[64]협력업체 입고현황'!$D$3:$AL$200,AN1,FALSE)</f>
        <v>0</v>
      </c>
      <c r="AO95" s="56">
        <f>VLOOKUP($H$95,'[64]협력업체 입고현황'!$D$3:$AL$200,AO1,FALSE)</f>
        <v>0</v>
      </c>
      <c r="AP95" s="25"/>
      <c r="AQ95" s="56">
        <f>$J$95*K95</f>
        <v>0</v>
      </c>
      <c r="AR95" s="56">
        <f t="shared" ref="AR95:BU95" si="96">$J$95*L95</f>
        <v>0</v>
      </c>
      <c r="AS95" s="56">
        <f t="shared" si="96"/>
        <v>0</v>
      </c>
      <c r="AT95" s="56">
        <f t="shared" si="96"/>
        <v>0</v>
      </c>
      <c r="AU95" s="56">
        <f t="shared" si="96"/>
        <v>0</v>
      </c>
      <c r="AV95" s="56">
        <f t="shared" si="96"/>
        <v>0</v>
      </c>
      <c r="AW95" s="56">
        <f t="shared" si="96"/>
        <v>0</v>
      </c>
      <c r="AX95" s="56">
        <f t="shared" si="96"/>
        <v>0</v>
      </c>
      <c r="AY95" s="56">
        <f t="shared" si="96"/>
        <v>0</v>
      </c>
      <c r="AZ95" s="56">
        <f t="shared" si="96"/>
        <v>0</v>
      </c>
      <c r="BA95" s="56">
        <f t="shared" si="96"/>
        <v>0</v>
      </c>
      <c r="BB95" s="56">
        <f t="shared" si="96"/>
        <v>0</v>
      </c>
      <c r="BC95" s="56">
        <f t="shared" si="96"/>
        <v>0</v>
      </c>
      <c r="BD95" s="56">
        <f t="shared" si="96"/>
        <v>0</v>
      </c>
      <c r="BE95" s="56">
        <f t="shared" si="96"/>
        <v>0</v>
      </c>
      <c r="BF95" s="56">
        <f t="shared" si="96"/>
        <v>0</v>
      </c>
      <c r="BG95" s="56">
        <f t="shared" si="96"/>
        <v>0</v>
      </c>
      <c r="BH95" s="56">
        <f t="shared" si="96"/>
        <v>0</v>
      </c>
      <c r="BI95" s="56">
        <f t="shared" si="96"/>
        <v>0</v>
      </c>
      <c r="BJ95" s="56">
        <f t="shared" si="96"/>
        <v>0</v>
      </c>
      <c r="BK95" s="56">
        <f t="shared" si="96"/>
        <v>0</v>
      </c>
      <c r="BL95" s="56">
        <f t="shared" si="96"/>
        <v>0</v>
      </c>
      <c r="BM95" s="56">
        <f t="shared" si="96"/>
        <v>0</v>
      </c>
      <c r="BN95" s="56">
        <f t="shared" si="96"/>
        <v>0</v>
      </c>
      <c r="BO95" s="56">
        <f t="shared" si="96"/>
        <v>0</v>
      </c>
      <c r="BP95" s="56">
        <f t="shared" si="96"/>
        <v>0</v>
      </c>
      <c r="BQ95" s="56">
        <f t="shared" si="96"/>
        <v>0</v>
      </c>
      <c r="BR95" s="56">
        <f t="shared" si="96"/>
        <v>0</v>
      </c>
      <c r="BS95" s="56">
        <f t="shared" si="96"/>
        <v>0</v>
      </c>
      <c r="BT95" s="56">
        <f t="shared" si="96"/>
        <v>0</v>
      </c>
      <c r="BU95" s="56">
        <f t="shared" si="96"/>
        <v>0</v>
      </c>
      <c r="BV95" s="56">
        <f t="shared" si="69"/>
        <v>0</v>
      </c>
    </row>
    <row r="96" spans="1:74" s="27" customFormat="1" ht="50.1" customHeight="1">
      <c r="A96" s="33" t="s">
        <v>1304</v>
      </c>
      <c r="B96" s="33" t="s">
        <v>733</v>
      </c>
      <c r="C96" s="33"/>
      <c r="D96" s="43" t="s">
        <v>332</v>
      </c>
      <c r="E96" s="43">
        <f t="shared" si="60"/>
        <v>93</v>
      </c>
      <c r="F96" s="43" t="s">
        <v>332</v>
      </c>
      <c r="G96" s="44" t="s">
        <v>424</v>
      </c>
      <c r="H96" s="44">
        <v>50010086</v>
      </c>
      <c r="I96" s="52" t="s">
        <v>368</v>
      </c>
      <c r="J96" s="82">
        <f>VLOOKUP(H96,'[63]1월단가'!A:B,$J$1,0)</f>
        <v>39</v>
      </c>
      <c r="K96" s="56">
        <f>VLOOKUP($H$96,'[64]협력업체 입고현황'!$D$3:$AL$200,K1,FALSE)</f>
        <v>0</v>
      </c>
      <c r="L96" s="56">
        <f>VLOOKUP($H$96,'[64]협력업체 입고현황'!$D$3:$AL$200,L1,FALSE)</f>
        <v>0</v>
      </c>
      <c r="M96" s="56">
        <f>VLOOKUP($H$96,'[64]협력업체 입고현황'!$D$3:$AL$200,M1,FALSE)</f>
        <v>0</v>
      </c>
      <c r="N96" s="56">
        <f>VLOOKUP($H$96,'[64]협력업체 입고현황'!$D$3:$AL$200,N1,FALSE)</f>
        <v>0</v>
      </c>
      <c r="O96" s="56">
        <f>VLOOKUP($H$96,'[64]협력업체 입고현황'!$D$3:$AL$200,O1,FALSE)</f>
        <v>0</v>
      </c>
      <c r="P96" s="56">
        <f>VLOOKUP($H$96,'[64]협력업체 입고현황'!$D$3:$AL$200,P1,FALSE)</f>
        <v>0</v>
      </c>
      <c r="Q96" s="56">
        <f>VLOOKUP($H$96,'[64]협력업체 입고현황'!$D$3:$AL$200,Q1,FALSE)</f>
        <v>0</v>
      </c>
      <c r="R96" s="56">
        <f>VLOOKUP($H$96,'[64]협력업체 입고현황'!$D$3:$AL$200,R1,FALSE)</f>
        <v>0</v>
      </c>
      <c r="S96" s="56">
        <f>VLOOKUP($H$96,'[64]협력업체 입고현황'!$D$3:$AL$200,S1,FALSE)</f>
        <v>0</v>
      </c>
      <c r="T96" s="56">
        <f>VLOOKUP($H$96,'[64]협력업체 입고현황'!$D$3:$AL$200,T1,FALSE)</f>
        <v>0</v>
      </c>
      <c r="U96" s="56">
        <f>VLOOKUP($H$96,'[64]협력업체 입고현황'!$D$3:$AL$200,U1,FALSE)</f>
        <v>0</v>
      </c>
      <c r="V96" s="56">
        <f>VLOOKUP($H$96,'[64]협력업체 입고현황'!$D$3:$AL$200,V1,FALSE)</f>
        <v>0</v>
      </c>
      <c r="W96" s="56">
        <f>VLOOKUP($H$96,'[64]협력업체 입고현황'!$D$3:$AL$200,W1,FALSE)</f>
        <v>0</v>
      </c>
      <c r="X96" s="56">
        <f>VLOOKUP($H$96,'[64]협력업체 입고현황'!$D$3:$AL$200,X1,FALSE)</f>
        <v>0</v>
      </c>
      <c r="Y96" s="56">
        <f>VLOOKUP($H$96,'[64]협력업체 입고현황'!$D$3:$AL$200,Y1,FALSE)</f>
        <v>0</v>
      </c>
      <c r="Z96" s="56">
        <f>VLOOKUP($H$96,'[64]협력업체 입고현황'!$D$3:$AL$200,Z1,FALSE)</f>
        <v>0</v>
      </c>
      <c r="AA96" s="56">
        <f>VLOOKUP($H$96,'[64]협력업체 입고현황'!$D$3:$AL$200,AA1,FALSE)</f>
        <v>0</v>
      </c>
      <c r="AB96" s="56">
        <f>VLOOKUP($H$96,'[64]협력업체 입고현황'!$D$3:$AL$200,AB1,FALSE)</f>
        <v>0</v>
      </c>
      <c r="AC96" s="56">
        <f>VLOOKUP($H$96,'[64]협력업체 입고현황'!$D$3:$AL$200,AC1,FALSE)</f>
        <v>0</v>
      </c>
      <c r="AD96" s="56">
        <f>VLOOKUP($H$96,'[64]협력업체 입고현황'!$D$3:$AL$200,AD1,FALSE)</f>
        <v>0</v>
      </c>
      <c r="AE96" s="56">
        <f>VLOOKUP($H$96,'[64]협력업체 입고현황'!$D$3:$AL$200,AE1,FALSE)</f>
        <v>0</v>
      </c>
      <c r="AF96" s="56">
        <f>VLOOKUP($H$96,'[64]협력업체 입고현황'!$D$3:$AL$200,AF1,FALSE)</f>
        <v>0</v>
      </c>
      <c r="AG96" s="56">
        <f>VLOOKUP($H$96,'[64]협력업체 입고현황'!$D$3:$AL$200,AG1,FALSE)</f>
        <v>0</v>
      </c>
      <c r="AH96" s="56">
        <f>VLOOKUP($H$96,'[64]협력업체 입고현황'!$D$3:$AL$200,AH1,FALSE)</f>
        <v>0</v>
      </c>
      <c r="AI96" s="56">
        <f>VLOOKUP($H$96,'[64]협력업체 입고현황'!$D$3:$AL$200,AI1,FALSE)</f>
        <v>0</v>
      </c>
      <c r="AJ96" s="56">
        <f>VLOOKUP($H$96,'[64]협력업체 입고현황'!$D$3:$AL$200,AJ1,FALSE)</f>
        <v>0</v>
      </c>
      <c r="AK96" s="56">
        <f>VLOOKUP($H$96,'[64]협력업체 입고현황'!$D$3:$AL$200,AK1,FALSE)</f>
        <v>0</v>
      </c>
      <c r="AL96" s="56">
        <f>VLOOKUP($H$96,'[64]협력업체 입고현황'!$D$3:$AL$200,AL1,FALSE)</f>
        <v>0</v>
      </c>
      <c r="AM96" s="56">
        <f>VLOOKUP($H$96,'[64]협력업체 입고현황'!$D$3:$AL$200,AM1,FALSE)</f>
        <v>0</v>
      </c>
      <c r="AN96" s="56">
        <f>VLOOKUP($H$96,'[64]협력업체 입고현황'!$D$3:$AL$200,AN1,FALSE)</f>
        <v>0</v>
      </c>
      <c r="AO96" s="56">
        <f>VLOOKUP($H$96,'[64]협력업체 입고현황'!$D$3:$AL$200,AO1,FALSE)</f>
        <v>0</v>
      </c>
      <c r="AP96" s="25"/>
      <c r="AQ96" s="56">
        <f>$J$96*K96</f>
        <v>0</v>
      </c>
      <c r="AR96" s="56">
        <f t="shared" ref="AR96:BU96" si="97">$J$96*L96</f>
        <v>0</v>
      </c>
      <c r="AS96" s="56">
        <f t="shared" si="97"/>
        <v>0</v>
      </c>
      <c r="AT96" s="56">
        <f t="shared" si="97"/>
        <v>0</v>
      </c>
      <c r="AU96" s="56">
        <f t="shared" si="97"/>
        <v>0</v>
      </c>
      <c r="AV96" s="56">
        <f t="shared" si="97"/>
        <v>0</v>
      </c>
      <c r="AW96" s="56">
        <f t="shared" si="97"/>
        <v>0</v>
      </c>
      <c r="AX96" s="56">
        <f t="shared" si="97"/>
        <v>0</v>
      </c>
      <c r="AY96" s="56">
        <f t="shared" si="97"/>
        <v>0</v>
      </c>
      <c r="AZ96" s="56">
        <f t="shared" si="97"/>
        <v>0</v>
      </c>
      <c r="BA96" s="56">
        <f t="shared" si="97"/>
        <v>0</v>
      </c>
      <c r="BB96" s="56">
        <f t="shared" si="97"/>
        <v>0</v>
      </c>
      <c r="BC96" s="56">
        <f t="shared" si="97"/>
        <v>0</v>
      </c>
      <c r="BD96" s="56">
        <f t="shared" si="97"/>
        <v>0</v>
      </c>
      <c r="BE96" s="56">
        <f t="shared" si="97"/>
        <v>0</v>
      </c>
      <c r="BF96" s="56">
        <f t="shared" si="97"/>
        <v>0</v>
      </c>
      <c r="BG96" s="56">
        <f t="shared" si="97"/>
        <v>0</v>
      </c>
      <c r="BH96" s="56">
        <f t="shared" si="97"/>
        <v>0</v>
      </c>
      <c r="BI96" s="56">
        <f t="shared" si="97"/>
        <v>0</v>
      </c>
      <c r="BJ96" s="56">
        <f t="shared" si="97"/>
        <v>0</v>
      </c>
      <c r="BK96" s="56">
        <f t="shared" si="97"/>
        <v>0</v>
      </c>
      <c r="BL96" s="56">
        <f t="shared" si="97"/>
        <v>0</v>
      </c>
      <c r="BM96" s="56">
        <f t="shared" si="97"/>
        <v>0</v>
      </c>
      <c r="BN96" s="56">
        <f t="shared" si="97"/>
        <v>0</v>
      </c>
      <c r="BO96" s="56">
        <f t="shared" si="97"/>
        <v>0</v>
      </c>
      <c r="BP96" s="56">
        <f t="shared" si="97"/>
        <v>0</v>
      </c>
      <c r="BQ96" s="56">
        <f t="shared" si="97"/>
        <v>0</v>
      </c>
      <c r="BR96" s="56">
        <f t="shared" si="97"/>
        <v>0</v>
      </c>
      <c r="BS96" s="56">
        <f t="shared" si="97"/>
        <v>0</v>
      </c>
      <c r="BT96" s="56">
        <f t="shared" si="97"/>
        <v>0</v>
      </c>
      <c r="BU96" s="56">
        <f t="shared" si="97"/>
        <v>0</v>
      </c>
      <c r="BV96" s="56">
        <f t="shared" si="69"/>
        <v>0</v>
      </c>
    </row>
    <row r="97" spans="1:74" s="27" customFormat="1" ht="50.1" customHeight="1">
      <c r="A97" s="33" t="s">
        <v>1304</v>
      </c>
      <c r="B97" s="33" t="s">
        <v>733</v>
      </c>
      <c r="C97" s="33"/>
      <c r="D97" s="43" t="s">
        <v>332</v>
      </c>
      <c r="E97" s="43">
        <f t="shared" si="60"/>
        <v>94</v>
      </c>
      <c r="F97" s="43" t="s">
        <v>332</v>
      </c>
      <c r="G97" s="44" t="s">
        <v>425</v>
      </c>
      <c r="H97" s="44" t="s">
        <v>29</v>
      </c>
      <c r="I97" s="52" t="s">
        <v>362</v>
      </c>
      <c r="J97" s="82">
        <f>VLOOKUP(H97,'[63]1월단가'!A:B,$J$1,0)</f>
        <v>138</v>
      </c>
      <c r="K97" s="56">
        <f>VLOOKUP($H$97,'[64]협력업체 입고현황'!$D$3:$AL$200,K1,FALSE)</f>
        <v>0</v>
      </c>
      <c r="L97" s="56">
        <f>VLOOKUP($H$97,'[64]협력업체 입고현황'!$D$3:$AL$200,L1,FALSE)</f>
        <v>0</v>
      </c>
      <c r="M97" s="56">
        <f>VLOOKUP($H$97,'[64]협력업체 입고현황'!$D$3:$AL$200,M1,FALSE)</f>
        <v>0</v>
      </c>
      <c r="N97" s="56">
        <f>VLOOKUP($H$97,'[64]협력업체 입고현황'!$D$3:$AL$200,N1,FALSE)</f>
        <v>0</v>
      </c>
      <c r="O97" s="56">
        <f>VLOOKUP($H$97,'[64]협력업체 입고현황'!$D$3:$AL$200,O1,FALSE)</f>
        <v>0</v>
      </c>
      <c r="P97" s="56">
        <f>VLOOKUP($H$97,'[64]협력업체 입고현황'!$D$3:$AL$200,P1,FALSE)</f>
        <v>0</v>
      </c>
      <c r="Q97" s="56">
        <f>VLOOKUP($H$97,'[64]협력업체 입고현황'!$D$3:$AL$200,Q1,FALSE)</f>
        <v>0</v>
      </c>
      <c r="R97" s="56">
        <f>VLOOKUP($H$97,'[64]협력업체 입고현황'!$D$3:$AL$200,R1,FALSE)</f>
        <v>0</v>
      </c>
      <c r="S97" s="56">
        <f>VLOOKUP($H$97,'[64]협력업체 입고현황'!$D$3:$AL$200,S1,FALSE)</f>
        <v>0</v>
      </c>
      <c r="T97" s="56">
        <f>VLOOKUP($H$97,'[64]협력업체 입고현황'!$D$3:$AL$200,T1,FALSE)</f>
        <v>0</v>
      </c>
      <c r="U97" s="56">
        <f>VLOOKUP($H$97,'[64]협력업체 입고현황'!$D$3:$AL$200,U1,FALSE)</f>
        <v>0</v>
      </c>
      <c r="V97" s="56">
        <f>VLOOKUP($H$97,'[64]협력업체 입고현황'!$D$3:$AL$200,V1,FALSE)</f>
        <v>0</v>
      </c>
      <c r="W97" s="56">
        <f>VLOOKUP($H$97,'[64]협력업체 입고현황'!$D$3:$AL$200,W1,FALSE)</f>
        <v>0</v>
      </c>
      <c r="X97" s="56">
        <f>VLOOKUP($H$97,'[64]협력업체 입고현황'!$D$3:$AL$200,X1,FALSE)</f>
        <v>0</v>
      </c>
      <c r="Y97" s="56">
        <f>VLOOKUP($H$97,'[64]협력업체 입고현황'!$D$3:$AL$200,Y1,FALSE)</f>
        <v>0</v>
      </c>
      <c r="Z97" s="56">
        <f>VLOOKUP($H$97,'[64]협력업체 입고현황'!$D$3:$AL$200,Z1,FALSE)</f>
        <v>0</v>
      </c>
      <c r="AA97" s="56">
        <f>VLOOKUP($H$97,'[64]협력업체 입고현황'!$D$3:$AL$200,AA1,FALSE)</f>
        <v>0</v>
      </c>
      <c r="AB97" s="56">
        <f>VLOOKUP($H$97,'[64]협력업체 입고현황'!$D$3:$AL$200,AB1,FALSE)</f>
        <v>0</v>
      </c>
      <c r="AC97" s="56">
        <f>VLOOKUP($H$97,'[64]협력업체 입고현황'!$D$3:$AL$200,AC1,FALSE)</f>
        <v>0</v>
      </c>
      <c r="AD97" s="56">
        <f>VLOOKUP($H$97,'[64]협력업체 입고현황'!$D$3:$AL$200,AD1,FALSE)</f>
        <v>0</v>
      </c>
      <c r="AE97" s="56">
        <f>VLOOKUP($H$97,'[64]협력업체 입고현황'!$D$3:$AL$200,AE1,FALSE)</f>
        <v>0</v>
      </c>
      <c r="AF97" s="56">
        <f>VLOOKUP($H$97,'[64]협력업체 입고현황'!$D$3:$AL$200,AF1,FALSE)</f>
        <v>0</v>
      </c>
      <c r="AG97" s="56">
        <f>VLOOKUP($H$97,'[64]협력업체 입고현황'!$D$3:$AL$200,AG1,FALSE)</f>
        <v>0</v>
      </c>
      <c r="AH97" s="56">
        <f>VLOOKUP($H$97,'[64]협력업체 입고현황'!$D$3:$AL$200,AH1,FALSE)</f>
        <v>0</v>
      </c>
      <c r="AI97" s="56">
        <f>VLOOKUP($H$97,'[64]협력업체 입고현황'!$D$3:$AL$200,AI1,FALSE)</f>
        <v>0</v>
      </c>
      <c r="AJ97" s="56">
        <f>VLOOKUP($H$97,'[64]협력업체 입고현황'!$D$3:$AL$200,AJ1,FALSE)</f>
        <v>0</v>
      </c>
      <c r="AK97" s="56">
        <f>VLOOKUP($H$97,'[64]협력업체 입고현황'!$D$3:$AL$200,AK1,FALSE)</f>
        <v>0</v>
      </c>
      <c r="AL97" s="56">
        <f>VLOOKUP($H$97,'[64]협력업체 입고현황'!$D$3:$AL$200,AL1,FALSE)</f>
        <v>0</v>
      </c>
      <c r="AM97" s="56">
        <f>VLOOKUP($H$97,'[64]협력업체 입고현황'!$D$3:$AL$200,AM1,FALSE)</f>
        <v>0</v>
      </c>
      <c r="AN97" s="56">
        <f>VLOOKUP($H$97,'[64]협력업체 입고현황'!$D$3:$AL$200,AN1,FALSE)</f>
        <v>0</v>
      </c>
      <c r="AO97" s="56">
        <f>VLOOKUP($H$97,'[64]협력업체 입고현황'!$D$3:$AL$200,AO1,FALSE)</f>
        <v>0</v>
      </c>
      <c r="AP97" s="25"/>
      <c r="AQ97" s="56">
        <f>$J$97*K97</f>
        <v>0</v>
      </c>
      <c r="AR97" s="56">
        <f t="shared" ref="AR97:BU97" si="98">$J$97*L97</f>
        <v>0</v>
      </c>
      <c r="AS97" s="56">
        <f t="shared" si="98"/>
        <v>0</v>
      </c>
      <c r="AT97" s="56">
        <f t="shared" si="98"/>
        <v>0</v>
      </c>
      <c r="AU97" s="56">
        <f t="shared" si="98"/>
        <v>0</v>
      </c>
      <c r="AV97" s="56">
        <f t="shared" si="98"/>
        <v>0</v>
      </c>
      <c r="AW97" s="56">
        <f t="shared" si="98"/>
        <v>0</v>
      </c>
      <c r="AX97" s="56">
        <f t="shared" si="98"/>
        <v>0</v>
      </c>
      <c r="AY97" s="56">
        <f t="shared" si="98"/>
        <v>0</v>
      </c>
      <c r="AZ97" s="56">
        <f t="shared" si="98"/>
        <v>0</v>
      </c>
      <c r="BA97" s="56">
        <f t="shared" si="98"/>
        <v>0</v>
      </c>
      <c r="BB97" s="56">
        <f t="shared" si="98"/>
        <v>0</v>
      </c>
      <c r="BC97" s="56">
        <f t="shared" si="98"/>
        <v>0</v>
      </c>
      <c r="BD97" s="56">
        <f t="shared" si="98"/>
        <v>0</v>
      </c>
      <c r="BE97" s="56">
        <f t="shared" si="98"/>
        <v>0</v>
      </c>
      <c r="BF97" s="56">
        <f t="shared" si="98"/>
        <v>0</v>
      </c>
      <c r="BG97" s="56">
        <f t="shared" si="98"/>
        <v>0</v>
      </c>
      <c r="BH97" s="56">
        <f t="shared" si="98"/>
        <v>0</v>
      </c>
      <c r="BI97" s="56">
        <f t="shared" si="98"/>
        <v>0</v>
      </c>
      <c r="BJ97" s="56">
        <f t="shared" si="98"/>
        <v>0</v>
      </c>
      <c r="BK97" s="56">
        <f t="shared" si="98"/>
        <v>0</v>
      </c>
      <c r="BL97" s="56">
        <f t="shared" si="98"/>
        <v>0</v>
      </c>
      <c r="BM97" s="56">
        <f t="shared" si="98"/>
        <v>0</v>
      </c>
      <c r="BN97" s="56">
        <f t="shared" si="98"/>
        <v>0</v>
      </c>
      <c r="BO97" s="56">
        <f t="shared" si="98"/>
        <v>0</v>
      </c>
      <c r="BP97" s="56">
        <f t="shared" si="98"/>
        <v>0</v>
      </c>
      <c r="BQ97" s="56">
        <f t="shared" si="98"/>
        <v>0</v>
      </c>
      <c r="BR97" s="56">
        <f t="shared" si="98"/>
        <v>0</v>
      </c>
      <c r="BS97" s="56">
        <f t="shared" si="98"/>
        <v>0</v>
      </c>
      <c r="BT97" s="56">
        <f t="shared" si="98"/>
        <v>0</v>
      </c>
      <c r="BU97" s="56">
        <f t="shared" si="98"/>
        <v>0</v>
      </c>
      <c r="BV97" s="56">
        <f t="shared" si="69"/>
        <v>0</v>
      </c>
    </row>
    <row r="98" spans="1:74" s="27" customFormat="1" ht="50.1" customHeight="1">
      <c r="A98" s="33" t="s">
        <v>1304</v>
      </c>
      <c r="B98" s="33" t="s">
        <v>733</v>
      </c>
      <c r="C98" s="33"/>
      <c r="D98" s="43" t="s">
        <v>332</v>
      </c>
      <c r="E98" s="43">
        <f t="shared" si="60"/>
        <v>95</v>
      </c>
      <c r="F98" s="43" t="s">
        <v>332</v>
      </c>
      <c r="G98" s="44" t="s">
        <v>424</v>
      </c>
      <c r="H98" s="44" t="s">
        <v>30</v>
      </c>
      <c r="I98" s="52" t="s">
        <v>363</v>
      </c>
      <c r="J98" s="82">
        <f>VLOOKUP(H98,'[63]1월단가'!A:B,$J$1,0)</f>
        <v>138</v>
      </c>
      <c r="K98" s="56">
        <f>VLOOKUP($H$98,'[64]협력업체 입고현황'!$D$3:$AL$200,K1,FALSE)</f>
        <v>0</v>
      </c>
      <c r="L98" s="56">
        <f>VLOOKUP($H$98,'[64]협력업체 입고현황'!$D$3:$AL$200,L1,FALSE)</f>
        <v>0</v>
      </c>
      <c r="M98" s="56">
        <f>VLOOKUP($H$98,'[64]협력업체 입고현황'!$D$3:$AL$200,M1,FALSE)</f>
        <v>0</v>
      </c>
      <c r="N98" s="56">
        <f>VLOOKUP($H$98,'[64]협력업체 입고현황'!$D$3:$AL$200,N1,FALSE)</f>
        <v>0</v>
      </c>
      <c r="O98" s="56">
        <f>VLOOKUP($H$98,'[64]협력업체 입고현황'!$D$3:$AL$200,O1,FALSE)</f>
        <v>0</v>
      </c>
      <c r="P98" s="56">
        <f>VLOOKUP($H$98,'[64]협력업체 입고현황'!$D$3:$AL$200,P1,FALSE)</f>
        <v>0</v>
      </c>
      <c r="Q98" s="56">
        <f>VLOOKUP($H$98,'[64]협력업체 입고현황'!$D$3:$AL$200,Q1,FALSE)</f>
        <v>0</v>
      </c>
      <c r="R98" s="56">
        <f>VLOOKUP($H$98,'[64]협력업체 입고현황'!$D$3:$AL$200,R1,FALSE)</f>
        <v>0</v>
      </c>
      <c r="S98" s="56">
        <f>VLOOKUP($H$98,'[64]협력업체 입고현황'!$D$3:$AL$200,S1,FALSE)</f>
        <v>0</v>
      </c>
      <c r="T98" s="56">
        <f>VLOOKUP($H$98,'[64]협력업체 입고현황'!$D$3:$AL$200,T1,FALSE)</f>
        <v>0</v>
      </c>
      <c r="U98" s="56">
        <f>VLOOKUP($H$98,'[64]협력업체 입고현황'!$D$3:$AL$200,U1,FALSE)</f>
        <v>0</v>
      </c>
      <c r="V98" s="56">
        <f>VLOOKUP($H$98,'[64]협력업체 입고현황'!$D$3:$AL$200,V1,FALSE)</f>
        <v>0</v>
      </c>
      <c r="W98" s="56">
        <f>VLOOKUP($H$98,'[64]협력업체 입고현황'!$D$3:$AL$200,W1,FALSE)</f>
        <v>0</v>
      </c>
      <c r="X98" s="56">
        <f>VLOOKUP($H$98,'[64]협력업체 입고현황'!$D$3:$AL$200,X1,FALSE)</f>
        <v>0</v>
      </c>
      <c r="Y98" s="56">
        <f>VLOOKUP($H$98,'[64]협력업체 입고현황'!$D$3:$AL$200,Y1,FALSE)</f>
        <v>0</v>
      </c>
      <c r="Z98" s="56">
        <f>VLOOKUP($H$98,'[64]협력업체 입고현황'!$D$3:$AL$200,Z1,FALSE)</f>
        <v>0</v>
      </c>
      <c r="AA98" s="56">
        <f>VLOOKUP($H$98,'[64]협력업체 입고현황'!$D$3:$AL$200,AA1,FALSE)</f>
        <v>0</v>
      </c>
      <c r="AB98" s="56">
        <f>VLOOKUP($H$98,'[64]협력업체 입고현황'!$D$3:$AL$200,AB1,FALSE)</f>
        <v>0</v>
      </c>
      <c r="AC98" s="56">
        <f>VLOOKUP($H$98,'[64]협력업체 입고현황'!$D$3:$AL$200,AC1,FALSE)</f>
        <v>0</v>
      </c>
      <c r="AD98" s="56">
        <f>VLOOKUP($H$98,'[64]협력업체 입고현황'!$D$3:$AL$200,AD1,FALSE)</f>
        <v>0</v>
      </c>
      <c r="AE98" s="56">
        <f>VLOOKUP($H$98,'[64]협력업체 입고현황'!$D$3:$AL$200,AE1,FALSE)</f>
        <v>0</v>
      </c>
      <c r="AF98" s="56">
        <f>VLOOKUP($H$98,'[64]협력업체 입고현황'!$D$3:$AL$200,AF1,FALSE)</f>
        <v>0</v>
      </c>
      <c r="AG98" s="56">
        <f>VLOOKUP($H$98,'[64]협력업체 입고현황'!$D$3:$AL$200,AG1,FALSE)</f>
        <v>0</v>
      </c>
      <c r="AH98" s="56">
        <f>VLOOKUP($H$98,'[64]협력업체 입고현황'!$D$3:$AL$200,AH1,FALSE)</f>
        <v>0</v>
      </c>
      <c r="AI98" s="56">
        <f>VLOOKUP($H$98,'[64]협력업체 입고현황'!$D$3:$AL$200,AI1,FALSE)</f>
        <v>0</v>
      </c>
      <c r="AJ98" s="56">
        <f>VLOOKUP($H$98,'[64]협력업체 입고현황'!$D$3:$AL$200,AJ1,FALSE)</f>
        <v>0</v>
      </c>
      <c r="AK98" s="56">
        <f>VLOOKUP($H$98,'[64]협력업체 입고현황'!$D$3:$AL$200,AK1,FALSE)</f>
        <v>0</v>
      </c>
      <c r="AL98" s="56">
        <f>VLOOKUP($H$98,'[64]협력업체 입고현황'!$D$3:$AL$200,AL1,FALSE)</f>
        <v>0</v>
      </c>
      <c r="AM98" s="56">
        <f>VLOOKUP($H$98,'[64]협력업체 입고현황'!$D$3:$AL$200,AM1,FALSE)</f>
        <v>0</v>
      </c>
      <c r="AN98" s="56">
        <f>VLOOKUP($H$98,'[64]협력업체 입고현황'!$D$3:$AL$200,AN1,FALSE)</f>
        <v>0</v>
      </c>
      <c r="AO98" s="56">
        <f>VLOOKUP($H$98,'[64]협력업체 입고현황'!$D$3:$AL$200,AO1,FALSE)</f>
        <v>0</v>
      </c>
      <c r="AP98" s="25"/>
      <c r="AQ98" s="56">
        <f>$J$98*K98</f>
        <v>0</v>
      </c>
      <c r="AR98" s="56">
        <f t="shared" ref="AR98:BU98" si="99">$J$98*L98</f>
        <v>0</v>
      </c>
      <c r="AS98" s="56">
        <f t="shared" si="99"/>
        <v>0</v>
      </c>
      <c r="AT98" s="56">
        <f t="shared" si="99"/>
        <v>0</v>
      </c>
      <c r="AU98" s="56">
        <f t="shared" si="99"/>
        <v>0</v>
      </c>
      <c r="AV98" s="56">
        <f t="shared" si="99"/>
        <v>0</v>
      </c>
      <c r="AW98" s="56">
        <f t="shared" si="99"/>
        <v>0</v>
      </c>
      <c r="AX98" s="56">
        <f t="shared" si="99"/>
        <v>0</v>
      </c>
      <c r="AY98" s="56">
        <f t="shared" si="99"/>
        <v>0</v>
      </c>
      <c r="AZ98" s="56">
        <f t="shared" si="99"/>
        <v>0</v>
      </c>
      <c r="BA98" s="56">
        <f t="shared" si="99"/>
        <v>0</v>
      </c>
      <c r="BB98" s="56">
        <f t="shared" si="99"/>
        <v>0</v>
      </c>
      <c r="BC98" s="56">
        <f t="shared" si="99"/>
        <v>0</v>
      </c>
      <c r="BD98" s="56">
        <f t="shared" si="99"/>
        <v>0</v>
      </c>
      <c r="BE98" s="56">
        <f t="shared" si="99"/>
        <v>0</v>
      </c>
      <c r="BF98" s="56">
        <f t="shared" si="99"/>
        <v>0</v>
      </c>
      <c r="BG98" s="56">
        <f t="shared" si="99"/>
        <v>0</v>
      </c>
      <c r="BH98" s="56">
        <f t="shared" si="99"/>
        <v>0</v>
      </c>
      <c r="BI98" s="56">
        <f t="shared" si="99"/>
        <v>0</v>
      </c>
      <c r="BJ98" s="56">
        <f t="shared" si="99"/>
        <v>0</v>
      </c>
      <c r="BK98" s="56">
        <f t="shared" si="99"/>
        <v>0</v>
      </c>
      <c r="BL98" s="56">
        <f t="shared" si="99"/>
        <v>0</v>
      </c>
      <c r="BM98" s="56">
        <f t="shared" si="99"/>
        <v>0</v>
      </c>
      <c r="BN98" s="56">
        <f t="shared" si="99"/>
        <v>0</v>
      </c>
      <c r="BO98" s="56">
        <f t="shared" si="99"/>
        <v>0</v>
      </c>
      <c r="BP98" s="56">
        <f t="shared" si="99"/>
        <v>0</v>
      </c>
      <c r="BQ98" s="56">
        <f t="shared" si="99"/>
        <v>0</v>
      </c>
      <c r="BR98" s="56">
        <f t="shared" si="99"/>
        <v>0</v>
      </c>
      <c r="BS98" s="56">
        <f t="shared" si="99"/>
        <v>0</v>
      </c>
      <c r="BT98" s="56">
        <f t="shared" si="99"/>
        <v>0</v>
      </c>
      <c r="BU98" s="56">
        <f t="shared" si="99"/>
        <v>0</v>
      </c>
      <c r="BV98" s="56">
        <f t="shared" si="69"/>
        <v>0</v>
      </c>
    </row>
    <row r="99" spans="1:74" s="27" customFormat="1" ht="50.1" customHeight="1">
      <c r="A99" s="33" t="s">
        <v>1304</v>
      </c>
      <c r="B99" s="33" t="s">
        <v>733</v>
      </c>
      <c r="C99" s="33"/>
      <c r="D99" s="43" t="s">
        <v>332</v>
      </c>
      <c r="E99" s="43">
        <f t="shared" si="60"/>
        <v>96</v>
      </c>
      <c r="F99" s="43" t="s">
        <v>332</v>
      </c>
      <c r="G99" s="44" t="s">
        <v>424</v>
      </c>
      <c r="H99" s="44" t="s">
        <v>70</v>
      </c>
      <c r="I99" s="52" t="s">
        <v>341</v>
      </c>
      <c r="J99" s="82">
        <f>VLOOKUP(H99,'[63]1월단가'!A:B,$J$1,0)</f>
        <v>710</v>
      </c>
      <c r="K99" s="56">
        <f>VLOOKUP($H$99,'[64]협력업체 입고현황'!$D$3:$AL$200,K1,FALSE)</f>
        <v>0</v>
      </c>
      <c r="L99" s="56">
        <f>VLOOKUP($H$99,'[64]협력업체 입고현황'!$D$3:$AL$200,L1,FALSE)</f>
        <v>0</v>
      </c>
      <c r="M99" s="56">
        <f>VLOOKUP($H$99,'[64]협력업체 입고현황'!$D$3:$AL$200,M1,FALSE)</f>
        <v>0</v>
      </c>
      <c r="N99" s="56">
        <f>VLOOKUP($H$99,'[64]협력업체 입고현황'!$D$3:$AL$200,N1,FALSE)</f>
        <v>0</v>
      </c>
      <c r="O99" s="56">
        <f>VLOOKUP($H$99,'[64]협력업체 입고현황'!$D$3:$AL$200,O1,FALSE)</f>
        <v>0</v>
      </c>
      <c r="P99" s="56">
        <f>VLOOKUP($H$99,'[64]협력업체 입고현황'!$D$3:$AL$200,P1,FALSE)</f>
        <v>0</v>
      </c>
      <c r="Q99" s="56">
        <f>VLOOKUP($H$99,'[64]협력업체 입고현황'!$D$3:$AL$200,Q1,FALSE)</f>
        <v>0</v>
      </c>
      <c r="R99" s="56">
        <f>VLOOKUP($H$99,'[64]협력업체 입고현황'!$D$3:$AL$200,R1,FALSE)</f>
        <v>0</v>
      </c>
      <c r="S99" s="56">
        <f>VLOOKUP($H$99,'[64]협력업체 입고현황'!$D$3:$AL$200,S1,FALSE)</f>
        <v>0</v>
      </c>
      <c r="T99" s="56">
        <f>VLOOKUP($H$99,'[64]협력업체 입고현황'!$D$3:$AL$200,T1,FALSE)</f>
        <v>0</v>
      </c>
      <c r="U99" s="56">
        <f>VLOOKUP($H$99,'[64]협력업체 입고현황'!$D$3:$AL$200,U1,FALSE)</f>
        <v>0</v>
      </c>
      <c r="V99" s="56">
        <f>VLOOKUP($H$99,'[64]협력업체 입고현황'!$D$3:$AL$200,V1,FALSE)</f>
        <v>0</v>
      </c>
      <c r="W99" s="56">
        <f>VLOOKUP($H$99,'[64]협력업체 입고현황'!$D$3:$AL$200,W1,FALSE)</f>
        <v>0</v>
      </c>
      <c r="X99" s="56">
        <f>VLOOKUP($H$99,'[64]협력업체 입고현황'!$D$3:$AL$200,X1,FALSE)</f>
        <v>0</v>
      </c>
      <c r="Y99" s="56">
        <f>VLOOKUP($H$99,'[64]협력업체 입고현황'!$D$3:$AL$200,Y1,FALSE)</f>
        <v>0</v>
      </c>
      <c r="Z99" s="56">
        <f>VLOOKUP($H$99,'[64]협력업체 입고현황'!$D$3:$AL$200,Z1,FALSE)</f>
        <v>0</v>
      </c>
      <c r="AA99" s="56">
        <f>VLOOKUP($H$99,'[64]협력업체 입고현황'!$D$3:$AL$200,AA1,FALSE)</f>
        <v>0</v>
      </c>
      <c r="AB99" s="56">
        <f>VLOOKUP($H$99,'[64]협력업체 입고현황'!$D$3:$AL$200,AB1,FALSE)</f>
        <v>0</v>
      </c>
      <c r="AC99" s="56">
        <f>VLOOKUP($H$99,'[64]협력업체 입고현황'!$D$3:$AL$200,AC1,FALSE)</f>
        <v>0</v>
      </c>
      <c r="AD99" s="56">
        <f>VLOOKUP($H$99,'[64]협력업체 입고현황'!$D$3:$AL$200,AD1,FALSE)</f>
        <v>0</v>
      </c>
      <c r="AE99" s="56">
        <f>VLOOKUP($H$99,'[64]협력업체 입고현황'!$D$3:$AL$200,AE1,FALSE)</f>
        <v>0</v>
      </c>
      <c r="AF99" s="56">
        <f>VLOOKUP($H$99,'[64]협력업체 입고현황'!$D$3:$AL$200,AF1,FALSE)</f>
        <v>0</v>
      </c>
      <c r="AG99" s="56">
        <f>VLOOKUP($H$99,'[64]협력업체 입고현황'!$D$3:$AL$200,AG1,FALSE)</f>
        <v>0</v>
      </c>
      <c r="AH99" s="56">
        <f>VLOOKUP($H$99,'[64]협력업체 입고현황'!$D$3:$AL$200,AH1,FALSE)</f>
        <v>0</v>
      </c>
      <c r="AI99" s="56">
        <f>VLOOKUP($H$99,'[64]협력업체 입고현황'!$D$3:$AL$200,AI1,FALSE)</f>
        <v>0</v>
      </c>
      <c r="AJ99" s="56">
        <f>VLOOKUP($H$99,'[64]협력업체 입고현황'!$D$3:$AL$200,AJ1,FALSE)</f>
        <v>0</v>
      </c>
      <c r="AK99" s="56">
        <f>VLOOKUP($H$99,'[64]협력업체 입고현황'!$D$3:$AL$200,AK1,FALSE)</f>
        <v>0</v>
      </c>
      <c r="AL99" s="56">
        <f>VLOOKUP($H$99,'[64]협력업체 입고현황'!$D$3:$AL$200,AL1,FALSE)</f>
        <v>0</v>
      </c>
      <c r="AM99" s="56">
        <f>VLOOKUP($H$99,'[64]협력업체 입고현황'!$D$3:$AL$200,AM1,FALSE)</f>
        <v>0</v>
      </c>
      <c r="AN99" s="56">
        <f>VLOOKUP($H$99,'[64]협력업체 입고현황'!$D$3:$AL$200,AN1,FALSE)</f>
        <v>0</v>
      </c>
      <c r="AO99" s="56">
        <f>VLOOKUP($H$99,'[64]협력업체 입고현황'!$D$3:$AL$200,AO1,FALSE)</f>
        <v>0</v>
      </c>
      <c r="AP99" s="25"/>
      <c r="AQ99" s="56">
        <f>$J$99*K99</f>
        <v>0</v>
      </c>
      <c r="AR99" s="56">
        <f t="shared" ref="AR99:BU99" si="100">$J$99*L99</f>
        <v>0</v>
      </c>
      <c r="AS99" s="56">
        <f t="shared" si="100"/>
        <v>0</v>
      </c>
      <c r="AT99" s="56">
        <f t="shared" si="100"/>
        <v>0</v>
      </c>
      <c r="AU99" s="56">
        <f t="shared" si="100"/>
        <v>0</v>
      </c>
      <c r="AV99" s="56">
        <f t="shared" si="100"/>
        <v>0</v>
      </c>
      <c r="AW99" s="56">
        <f t="shared" si="100"/>
        <v>0</v>
      </c>
      <c r="AX99" s="56">
        <f t="shared" si="100"/>
        <v>0</v>
      </c>
      <c r="AY99" s="56">
        <f t="shared" si="100"/>
        <v>0</v>
      </c>
      <c r="AZ99" s="56">
        <f t="shared" si="100"/>
        <v>0</v>
      </c>
      <c r="BA99" s="56">
        <f t="shared" si="100"/>
        <v>0</v>
      </c>
      <c r="BB99" s="56">
        <f t="shared" si="100"/>
        <v>0</v>
      </c>
      <c r="BC99" s="56">
        <f t="shared" si="100"/>
        <v>0</v>
      </c>
      <c r="BD99" s="56">
        <f t="shared" si="100"/>
        <v>0</v>
      </c>
      <c r="BE99" s="56">
        <f t="shared" si="100"/>
        <v>0</v>
      </c>
      <c r="BF99" s="56">
        <f t="shared" si="100"/>
        <v>0</v>
      </c>
      <c r="BG99" s="56">
        <f t="shared" si="100"/>
        <v>0</v>
      </c>
      <c r="BH99" s="56">
        <f t="shared" si="100"/>
        <v>0</v>
      </c>
      <c r="BI99" s="56">
        <f t="shared" si="100"/>
        <v>0</v>
      </c>
      <c r="BJ99" s="56">
        <f t="shared" si="100"/>
        <v>0</v>
      </c>
      <c r="BK99" s="56">
        <f t="shared" si="100"/>
        <v>0</v>
      </c>
      <c r="BL99" s="56">
        <f t="shared" si="100"/>
        <v>0</v>
      </c>
      <c r="BM99" s="56">
        <f t="shared" si="100"/>
        <v>0</v>
      </c>
      <c r="BN99" s="56">
        <f t="shared" si="100"/>
        <v>0</v>
      </c>
      <c r="BO99" s="56">
        <f t="shared" si="100"/>
        <v>0</v>
      </c>
      <c r="BP99" s="56">
        <f t="shared" si="100"/>
        <v>0</v>
      </c>
      <c r="BQ99" s="56">
        <f t="shared" si="100"/>
        <v>0</v>
      </c>
      <c r="BR99" s="56">
        <f t="shared" si="100"/>
        <v>0</v>
      </c>
      <c r="BS99" s="56">
        <f t="shared" si="100"/>
        <v>0</v>
      </c>
      <c r="BT99" s="56">
        <f t="shared" si="100"/>
        <v>0</v>
      </c>
      <c r="BU99" s="56">
        <f t="shared" si="100"/>
        <v>0</v>
      </c>
      <c r="BV99" s="56">
        <f t="shared" si="69"/>
        <v>0</v>
      </c>
    </row>
    <row r="100" spans="1:74" s="27" customFormat="1" ht="50.1" customHeight="1">
      <c r="A100" s="33" t="s">
        <v>1304</v>
      </c>
      <c r="B100" s="33" t="s">
        <v>733</v>
      </c>
      <c r="C100" s="33"/>
      <c r="D100" s="43" t="s">
        <v>332</v>
      </c>
      <c r="E100" s="43">
        <f t="shared" si="60"/>
        <v>97</v>
      </c>
      <c r="F100" s="43" t="s">
        <v>332</v>
      </c>
      <c r="G100" s="44" t="s">
        <v>424</v>
      </c>
      <c r="H100" s="44" t="s">
        <v>369</v>
      </c>
      <c r="I100" s="52" t="s">
        <v>341</v>
      </c>
      <c r="J100" s="82">
        <f>VLOOKUP(H100,'[63]1월단가'!A:B,$J$1,0)</f>
        <v>710</v>
      </c>
      <c r="K100" s="56">
        <f>VLOOKUP($H$100,'[64]협력업체 입고현황'!$D$3:$AL$200,K1,FALSE)</f>
        <v>0</v>
      </c>
      <c r="L100" s="56">
        <f>VLOOKUP($H$100,'[64]협력업체 입고현황'!$D$3:$AL$200,L1,FALSE)</f>
        <v>0</v>
      </c>
      <c r="M100" s="56">
        <f>VLOOKUP($H$100,'[64]협력업체 입고현황'!$D$3:$AL$200,M1,FALSE)</f>
        <v>0</v>
      </c>
      <c r="N100" s="56">
        <f>VLOOKUP($H$100,'[64]협력업체 입고현황'!$D$3:$AL$200,N1,FALSE)</f>
        <v>0</v>
      </c>
      <c r="O100" s="56">
        <f>VLOOKUP($H$100,'[64]협력업체 입고현황'!$D$3:$AL$200,O1,FALSE)</f>
        <v>0</v>
      </c>
      <c r="P100" s="56">
        <f>VLOOKUP($H$100,'[64]협력업체 입고현황'!$D$3:$AL$200,P1,FALSE)</f>
        <v>0</v>
      </c>
      <c r="Q100" s="56">
        <f>VLOOKUP($H$100,'[64]협력업체 입고현황'!$D$3:$AL$200,Q1,FALSE)</f>
        <v>0</v>
      </c>
      <c r="R100" s="56">
        <f>VLOOKUP($H$100,'[64]협력업체 입고현황'!$D$3:$AL$200,R1,FALSE)</f>
        <v>0</v>
      </c>
      <c r="S100" s="56">
        <f>VLOOKUP($H$100,'[64]협력업체 입고현황'!$D$3:$AL$200,S1,FALSE)</f>
        <v>0</v>
      </c>
      <c r="T100" s="56">
        <f>VLOOKUP($H$100,'[64]협력업체 입고현황'!$D$3:$AL$200,T1,FALSE)</f>
        <v>0</v>
      </c>
      <c r="U100" s="56">
        <f>VLOOKUP($H$100,'[64]협력업체 입고현황'!$D$3:$AL$200,U1,FALSE)</f>
        <v>0</v>
      </c>
      <c r="V100" s="56">
        <f>VLOOKUP($H$100,'[64]협력업체 입고현황'!$D$3:$AL$200,V1,FALSE)</f>
        <v>0</v>
      </c>
      <c r="W100" s="56">
        <f>VLOOKUP($H$100,'[64]협력업체 입고현황'!$D$3:$AL$200,W1,FALSE)</f>
        <v>0</v>
      </c>
      <c r="X100" s="56">
        <f>VLOOKUP($H$100,'[64]협력업체 입고현황'!$D$3:$AL$200,X1,FALSE)</f>
        <v>0</v>
      </c>
      <c r="Y100" s="56">
        <f>VLOOKUP($H$100,'[64]협력업체 입고현황'!$D$3:$AL$200,Y1,FALSE)</f>
        <v>0</v>
      </c>
      <c r="Z100" s="56">
        <f>VLOOKUP($H$100,'[64]협력업체 입고현황'!$D$3:$AL$200,Z1,FALSE)</f>
        <v>0</v>
      </c>
      <c r="AA100" s="56">
        <f>VLOOKUP($H$100,'[64]협력업체 입고현황'!$D$3:$AL$200,AA1,FALSE)</f>
        <v>0</v>
      </c>
      <c r="AB100" s="56">
        <f>VLOOKUP($H$100,'[64]협력업체 입고현황'!$D$3:$AL$200,AB1,FALSE)</f>
        <v>0</v>
      </c>
      <c r="AC100" s="56">
        <f>VLOOKUP($H$100,'[64]협력업체 입고현황'!$D$3:$AL$200,AC1,FALSE)</f>
        <v>0</v>
      </c>
      <c r="AD100" s="56">
        <f>VLOOKUP($H$100,'[64]협력업체 입고현황'!$D$3:$AL$200,AD1,FALSE)</f>
        <v>0</v>
      </c>
      <c r="AE100" s="56">
        <f>VLOOKUP($H$100,'[64]협력업체 입고현황'!$D$3:$AL$200,AE1,FALSE)</f>
        <v>0</v>
      </c>
      <c r="AF100" s="56">
        <f>VLOOKUP($H$100,'[64]협력업체 입고현황'!$D$3:$AL$200,AF1,FALSE)</f>
        <v>0</v>
      </c>
      <c r="AG100" s="56">
        <f>VLOOKUP($H$100,'[64]협력업체 입고현황'!$D$3:$AL$200,AG1,FALSE)</f>
        <v>0</v>
      </c>
      <c r="AH100" s="56">
        <f>VLOOKUP($H$100,'[64]협력업체 입고현황'!$D$3:$AL$200,AH1,FALSE)</f>
        <v>0</v>
      </c>
      <c r="AI100" s="56">
        <f>VLOOKUP($H$100,'[64]협력업체 입고현황'!$D$3:$AL$200,AI1,FALSE)</f>
        <v>0</v>
      </c>
      <c r="AJ100" s="56">
        <f>VLOOKUP($H$100,'[64]협력업체 입고현황'!$D$3:$AL$200,AJ1,FALSE)</f>
        <v>0</v>
      </c>
      <c r="AK100" s="56">
        <f>VLOOKUP($H$100,'[64]협력업체 입고현황'!$D$3:$AL$200,AK1,FALSE)</f>
        <v>0</v>
      </c>
      <c r="AL100" s="56">
        <f>VLOOKUP($H$100,'[64]협력업체 입고현황'!$D$3:$AL$200,AL1,FALSE)</f>
        <v>0</v>
      </c>
      <c r="AM100" s="56">
        <f>VLOOKUP($H$100,'[64]협력업체 입고현황'!$D$3:$AL$200,AM1,FALSE)</f>
        <v>0</v>
      </c>
      <c r="AN100" s="56">
        <f>VLOOKUP($H$100,'[64]협력업체 입고현황'!$D$3:$AL$200,AN1,FALSE)</f>
        <v>0</v>
      </c>
      <c r="AO100" s="56">
        <f>VLOOKUP($H$100,'[64]협력업체 입고현황'!$D$3:$AL$200,AO1,FALSE)</f>
        <v>0</v>
      </c>
      <c r="AP100" s="25"/>
      <c r="AQ100" s="56">
        <f>$J$100*K100</f>
        <v>0</v>
      </c>
      <c r="AR100" s="56">
        <f t="shared" ref="AR100:BU100" si="101">$J$100*L100</f>
        <v>0</v>
      </c>
      <c r="AS100" s="56">
        <f t="shared" si="101"/>
        <v>0</v>
      </c>
      <c r="AT100" s="56">
        <f t="shared" si="101"/>
        <v>0</v>
      </c>
      <c r="AU100" s="56">
        <f t="shared" si="101"/>
        <v>0</v>
      </c>
      <c r="AV100" s="56">
        <f t="shared" si="101"/>
        <v>0</v>
      </c>
      <c r="AW100" s="56">
        <f t="shared" si="101"/>
        <v>0</v>
      </c>
      <c r="AX100" s="56">
        <f t="shared" si="101"/>
        <v>0</v>
      </c>
      <c r="AY100" s="56">
        <f t="shared" si="101"/>
        <v>0</v>
      </c>
      <c r="AZ100" s="56">
        <f t="shared" si="101"/>
        <v>0</v>
      </c>
      <c r="BA100" s="56">
        <f t="shared" si="101"/>
        <v>0</v>
      </c>
      <c r="BB100" s="56">
        <f t="shared" si="101"/>
        <v>0</v>
      </c>
      <c r="BC100" s="56">
        <f t="shared" si="101"/>
        <v>0</v>
      </c>
      <c r="BD100" s="56">
        <f t="shared" si="101"/>
        <v>0</v>
      </c>
      <c r="BE100" s="56">
        <f t="shared" si="101"/>
        <v>0</v>
      </c>
      <c r="BF100" s="56">
        <f t="shared" si="101"/>
        <v>0</v>
      </c>
      <c r="BG100" s="56">
        <f t="shared" si="101"/>
        <v>0</v>
      </c>
      <c r="BH100" s="56">
        <f t="shared" si="101"/>
        <v>0</v>
      </c>
      <c r="BI100" s="56">
        <f t="shared" si="101"/>
        <v>0</v>
      </c>
      <c r="BJ100" s="56">
        <f t="shared" si="101"/>
        <v>0</v>
      </c>
      <c r="BK100" s="56">
        <f t="shared" si="101"/>
        <v>0</v>
      </c>
      <c r="BL100" s="56">
        <f t="shared" si="101"/>
        <v>0</v>
      </c>
      <c r="BM100" s="56">
        <f t="shared" si="101"/>
        <v>0</v>
      </c>
      <c r="BN100" s="56">
        <f t="shared" si="101"/>
        <v>0</v>
      </c>
      <c r="BO100" s="56">
        <f t="shared" si="101"/>
        <v>0</v>
      </c>
      <c r="BP100" s="56">
        <f t="shared" si="101"/>
        <v>0</v>
      </c>
      <c r="BQ100" s="56">
        <f t="shared" si="101"/>
        <v>0</v>
      </c>
      <c r="BR100" s="56">
        <f t="shared" si="101"/>
        <v>0</v>
      </c>
      <c r="BS100" s="56">
        <f t="shared" si="101"/>
        <v>0</v>
      </c>
      <c r="BT100" s="56">
        <f t="shared" si="101"/>
        <v>0</v>
      </c>
      <c r="BU100" s="56">
        <f t="shared" si="101"/>
        <v>0</v>
      </c>
      <c r="BV100" s="56">
        <f t="shared" si="69"/>
        <v>0</v>
      </c>
    </row>
    <row r="101" spans="1:74" s="27" customFormat="1" ht="50.1" customHeight="1">
      <c r="A101" s="33" t="s">
        <v>1304</v>
      </c>
      <c r="B101" s="33" t="s">
        <v>733</v>
      </c>
      <c r="C101" s="33"/>
      <c r="D101" s="43" t="s">
        <v>332</v>
      </c>
      <c r="E101" s="43">
        <f t="shared" si="60"/>
        <v>98</v>
      </c>
      <c r="F101" s="43" t="s">
        <v>332</v>
      </c>
      <c r="G101" s="44" t="s">
        <v>424</v>
      </c>
      <c r="H101" s="44">
        <v>50008457</v>
      </c>
      <c r="I101" s="52" t="s">
        <v>370</v>
      </c>
      <c r="J101" s="82">
        <f>VLOOKUP(H101,'[63]1월단가'!A:B,$J$1,0)</f>
        <v>467</v>
      </c>
      <c r="K101" s="56">
        <f>VLOOKUP($H$101,'[64]협력업체 입고현황'!$D$3:$AL$200,K1,FALSE)</f>
        <v>0</v>
      </c>
      <c r="L101" s="56">
        <f>VLOOKUP($H$101,'[64]협력업체 입고현황'!$D$3:$AL$200,L1,FALSE)</f>
        <v>0</v>
      </c>
      <c r="M101" s="56">
        <f>VLOOKUP($H$101,'[64]협력업체 입고현황'!$D$3:$AL$200,M1,FALSE)</f>
        <v>0</v>
      </c>
      <c r="N101" s="56">
        <f>VLOOKUP($H$101,'[64]협력업체 입고현황'!$D$3:$AL$200,N1,FALSE)</f>
        <v>0</v>
      </c>
      <c r="O101" s="56">
        <f>VLOOKUP($H$101,'[64]협력업체 입고현황'!$D$3:$AL$200,O1,FALSE)</f>
        <v>0</v>
      </c>
      <c r="P101" s="56">
        <f>VLOOKUP($H$101,'[64]협력업체 입고현황'!$D$3:$AL$200,P1,FALSE)</f>
        <v>0</v>
      </c>
      <c r="Q101" s="56">
        <f>VLOOKUP($H$101,'[64]협력업체 입고현황'!$D$3:$AL$200,Q1,FALSE)</f>
        <v>0</v>
      </c>
      <c r="R101" s="56">
        <f>VLOOKUP($H$101,'[64]협력업체 입고현황'!$D$3:$AL$200,R1,FALSE)</f>
        <v>0</v>
      </c>
      <c r="S101" s="56">
        <f>VLOOKUP($H$101,'[64]협력업체 입고현황'!$D$3:$AL$200,S1,FALSE)</f>
        <v>0</v>
      </c>
      <c r="T101" s="56">
        <f>VLOOKUP($H$101,'[64]협력업체 입고현황'!$D$3:$AL$200,T1,FALSE)</f>
        <v>0</v>
      </c>
      <c r="U101" s="56">
        <f>VLOOKUP($H$101,'[64]협력업체 입고현황'!$D$3:$AL$200,U1,FALSE)</f>
        <v>0</v>
      </c>
      <c r="V101" s="56">
        <f>VLOOKUP($H$101,'[64]협력업체 입고현황'!$D$3:$AL$200,V1,FALSE)</f>
        <v>0</v>
      </c>
      <c r="W101" s="56">
        <f>VLOOKUP($H$101,'[64]협력업체 입고현황'!$D$3:$AL$200,W1,FALSE)</f>
        <v>0</v>
      </c>
      <c r="X101" s="56">
        <f>VLOOKUP($H$101,'[64]협력업체 입고현황'!$D$3:$AL$200,X1,FALSE)</f>
        <v>0</v>
      </c>
      <c r="Y101" s="56">
        <f>VLOOKUP($H$101,'[64]협력업체 입고현황'!$D$3:$AL$200,Y1,FALSE)</f>
        <v>0</v>
      </c>
      <c r="Z101" s="56">
        <f>VLOOKUP($H$101,'[64]협력업체 입고현황'!$D$3:$AL$200,Z1,FALSE)</f>
        <v>0</v>
      </c>
      <c r="AA101" s="56">
        <f>VLOOKUP($H$101,'[64]협력업체 입고현황'!$D$3:$AL$200,AA1,FALSE)</f>
        <v>0</v>
      </c>
      <c r="AB101" s="56">
        <f>VLOOKUP($H$101,'[64]협력업체 입고현황'!$D$3:$AL$200,AB1,FALSE)</f>
        <v>0</v>
      </c>
      <c r="AC101" s="56">
        <f>VLOOKUP($H$101,'[64]협력업체 입고현황'!$D$3:$AL$200,AC1,FALSE)</f>
        <v>0</v>
      </c>
      <c r="AD101" s="56">
        <f>VLOOKUP($H$101,'[64]협력업체 입고현황'!$D$3:$AL$200,AD1,FALSE)</f>
        <v>0</v>
      </c>
      <c r="AE101" s="56">
        <f>VLOOKUP($H$101,'[64]협력업체 입고현황'!$D$3:$AL$200,AE1,FALSE)</f>
        <v>0</v>
      </c>
      <c r="AF101" s="56">
        <f>VLOOKUP($H$101,'[64]협력업체 입고현황'!$D$3:$AL$200,AF1,FALSE)</f>
        <v>0</v>
      </c>
      <c r="AG101" s="56">
        <f>VLOOKUP($H$101,'[64]협력업체 입고현황'!$D$3:$AL$200,AG1,FALSE)</f>
        <v>0</v>
      </c>
      <c r="AH101" s="56">
        <f>VLOOKUP($H$101,'[64]협력업체 입고현황'!$D$3:$AL$200,AH1,FALSE)</f>
        <v>0</v>
      </c>
      <c r="AI101" s="56">
        <f>VLOOKUP($H$101,'[64]협력업체 입고현황'!$D$3:$AL$200,AI1,FALSE)</f>
        <v>0</v>
      </c>
      <c r="AJ101" s="56">
        <f>VLOOKUP($H$101,'[64]협력업체 입고현황'!$D$3:$AL$200,AJ1,FALSE)</f>
        <v>0</v>
      </c>
      <c r="AK101" s="56">
        <f>VLOOKUP($H$101,'[64]협력업체 입고현황'!$D$3:$AL$200,AK1,FALSE)</f>
        <v>0</v>
      </c>
      <c r="AL101" s="56">
        <f>VLOOKUP($H$101,'[64]협력업체 입고현황'!$D$3:$AL$200,AL1,FALSE)</f>
        <v>0</v>
      </c>
      <c r="AM101" s="56">
        <f>VLOOKUP($H$101,'[64]협력업체 입고현황'!$D$3:$AL$200,AM1,FALSE)</f>
        <v>0</v>
      </c>
      <c r="AN101" s="56">
        <f>VLOOKUP($H$101,'[64]협력업체 입고현황'!$D$3:$AL$200,AN1,FALSE)</f>
        <v>0</v>
      </c>
      <c r="AO101" s="56">
        <f>VLOOKUP($H$101,'[64]협력업체 입고현황'!$D$3:$AL$200,AO1,FALSE)</f>
        <v>0</v>
      </c>
      <c r="AP101" s="25"/>
      <c r="AQ101" s="56">
        <f>$J$101*K101</f>
        <v>0</v>
      </c>
      <c r="AR101" s="56">
        <f t="shared" ref="AR101:BU101" si="102">$J$101*L101</f>
        <v>0</v>
      </c>
      <c r="AS101" s="56">
        <f t="shared" si="102"/>
        <v>0</v>
      </c>
      <c r="AT101" s="56">
        <f t="shared" si="102"/>
        <v>0</v>
      </c>
      <c r="AU101" s="56">
        <f t="shared" si="102"/>
        <v>0</v>
      </c>
      <c r="AV101" s="56">
        <f t="shared" si="102"/>
        <v>0</v>
      </c>
      <c r="AW101" s="56">
        <f t="shared" si="102"/>
        <v>0</v>
      </c>
      <c r="AX101" s="56">
        <f t="shared" si="102"/>
        <v>0</v>
      </c>
      <c r="AY101" s="56">
        <f t="shared" si="102"/>
        <v>0</v>
      </c>
      <c r="AZ101" s="56">
        <f t="shared" si="102"/>
        <v>0</v>
      </c>
      <c r="BA101" s="56">
        <f t="shared" si="102"/>
        <v>0</v>
      </c>
      <c r="BB101" s="56">
        <f t="shared" si="102"/>
        <v>0</v>
      </c>
      <c r="BC101" s="56">
        <f t="shared" si="102"/>
        <v>0</v>
      </c>
      <c r="BD101" s="56">
        <f t="shared" si="102"/>
        <v>0</v>
      </c>
      <c r="BE101" s="56">
        <f t="shared" si="102"/>
        <v>0</v>
      </c>
      <c r="BF101" s="56">
        <f t="shared" si="102"/>
        <v>0</v>
      </c>
      <c r="BG101" s="56">
        <f t="shared" si="102"/>
        <v>0</v>
      </c>
      <c r="BH101" s="56">
        <f t="shared" si="102"/>
        <v>0</v>
      </c>
      <c r="BI101" s="56">
        <f t="shared" si="102"/>
        <v>0</v>
      </c>
      <c r="BJ101" s="56">
        <f t="shared" si="102"/>
        <v>0</v>
      </c>
      <c r="BK101" s="56">
        <f t="shared" si="102"/>
        <v>0</v>
      </c>
      <c r="BL101" s="56">
        <f t="shared" si="102"/>
        <v>0</v>
      </c>
      <c r="BM101" s="56">
        <f t="shared" si="102"/>
        <v>0</v>
      </c>
      <c r="BN101" s="56">
        <f t="shared" si="102"/>
        <v>0</v>
      </c>
      <c r="BO101" s="56">
        <f t="shared" si="102"/>
        <v>0</v>
      </c>
      <c r="BP101" s="56">
        <f t="shared" si="102"/>
        <v>0</v>
      </c>
      <c r="BQ101" s="56">
        <f t="shared" si="102"/>
        <v>0</v>
      </c>
      <c r="BR101" s="56">
        <f t="shared" si="102"/>
        <v>0</v>
      </c>
      <c r="BS101" s="56">
        <f t="shared" si="102"/>
        <v>0</v>
      </c>
      <c r="BT101" s="56">
        <f t="shared" si="102"/>
        <v>0</v>
      </c>
      <c r="BU101" s="56">
        <f t="shared" si="102"/>
        <v>0</v>
      </c>
      <c r="BV101" s="56">
        <f t="shared" si="69"/>
        <v>0</v>
      </c>
    </row>
    <row r="102" spans="1:74" s="27" customFormat="1" ht="50.1" customHeight="1">
      <c r="A102" s="33" t="s">
        <v>1304</v>
      </c>
      <c r="B102" s="33" t="s">
        <v>733</v>
      </c>
      <c r="C102" s="33"/>
      <c r="D102" s="43" t="s">
        <v>332</v>
      </c>
      <c r="E102" s="43">
        <f t="shared" si="60"/>
        <v>99</v>
      </c>
      <c r="F102" s="43" t="s">
        <v>332</v>
      </c>
      <c r="G102" s="44" t="s">
        <v>424</v>
      </c>
      <c r="H102" s="44">
        <v>50008458</v>
      </c>
      <c r="I102" s="52" t="s">
        <v>371</v>
      </c>
      <c r="J102" s="82">
        <f>VLOOKUP(H102,'[63]1월단가'!A:B,$J$1,0)</f>
        <v>467</v>
      </c>
      <c r="K102" s="56">
        <f>VLOOKUP($H$102,'[64]협력업체 입고현황'!$D$3:$AL$200,K1,FALSE)</f>
        <v>0</v>
      </c>
      <c r="L102" s="56">
        <f>VLOOKUP($H$102,'[64]협력업체 입고현황'!$D$3:$AL$200,L1,FALSE)</f>
        <v>0</v>
      </c>
      <c r="M102" s="56">
        <f>VLOOKUP($H$102,'[64]협력업체 입고현황'!$D$3:$AL$200,M1,FALSE)</f>
        <v>0</v>
      </c>
      <c r="N102" s="56">
        <f>VLOOKUP($H$102,'[64]협력업체 입고현황'!$D$3:$AL$200,N1,FALSE)</f>
        <v>0</v>
      </c>
      <c r="O102" s="56">
        <f>VLOOKUP($H$102,'[64]협력업체 입고현황'!$D$3:$AL$200,O1,FALSE)</f>
        <v>0</v>
      </c>
      <c r="P102" s="56">
        <f>VLOOKUP($H$102,'[64]협력업체 입고현황'!$D$3:$AL$200,P1,FALSE)</f>
        <v>0</v>
      </c>
      <c r="Q102" s="56">
        <f>VLOOKUP($H$102,'[64]협력업체 입고현황'!$D$3:$AL$200,Q1,FALSE)</f>
        <v>0</v>
      </c>
      <c r="R102" s="56">
        <f>VLOOKUP($H$102,'[64]협력업체 입고현황'!$D$3:$AL$200,R1,FALSE)</f>
        <v>0</v>
      </c>
      <c r="S102" s="56">
        <f>VLOOKUP($H$102,'[64]협력업체 입고현황'!$D$3:$AL$200,S1,FALSE)</f>
        <v>0</v>
      </c>
      <c r="T102" s="56">
        <f>VLOOKUP($H$102,'[64]협력업체 입고현황'!$D$3:$AL$200,T1,FALSE)</f>
        <v>0</v>
      </c>
      <c r="U102" s="56">
        <f>VLOOKUP($H$102,'[64]협력업체 입고현황'!$D$3:$AL$200,U1,FALSE)</f>
        <v>0</v>
      </c>
      <c r="V102" s="56">
        <f>VLOOKUP($H$102,'[64]협력업체 입고현황'!$D$3:$AL$200,V1,FALSE)</f>
        <v>0</v>
      </c>
      <c r="W102" s="56">
        <f>VLOOKUP($H$102,'[64]협력업체 입고현황'!$D$3:$AL$200,W1,FALSE)</f>
        <v>0</v>
      </c>
      <c r="X102" s="56">
        <f>VLOOKUP($H$102,'[64]협력업체 입고현황'!$D$3:$AL$200,X1,FALSE)</f>
        <v>0</v>
      </c>
      <c r="Y102" s="56">
        <f>VLOOKUP($H$102,'[64]협력업체 입고현황'!$D$3:$AL$200,Y1,FALSE)</f>
        <v>0</v>
      </c>
      <c r="Z102" s="56">
        <f>VLOOKUP($H$102,'[64]협력업체 입고현황'!$D$3:$AL$200,Z1,FALSE)</f>
        <v>0</v>
      </c>
      <c r="AA102" s="56">
        <f>VLOOKUP($H$102,'[64]협력업체 입고현황'!$D$3:$AL$200,AA1,FALSE)</f>
        <v>0</v>
      </c>
      <c r="AB102" s="56">
        <f>VLOOKUP($H$102,'[64]협력업체 입고현황'!$D$3:$AL$200,AB1,FALSE)</f>
        <v>0</v>
      </c>
      <c r="AC102" s="56">
        <f>VLOOKUP($H$102,'[64]협력업체 입고현황'!$D$3:$AL$200,AC1,FALSE)</f>
        <v>0</v>
      </c>
      <c r="AD102" s="56">
        <f>VLOOKUP($H$102,'[64]협력업체 입고현황'!$D$3:$AL$200,AD1,FALSE)</f>
        <v>0</v>
      </c>
      <c r="AE102" s="56">
        <f>VLOOKUP($H$102,'[64]협력업체 입고현황'!$D$3:$AL$200,AE1,FALSE)</f>
        <v>0</v>
      </c>
      <c r="AF102" s="56">
        <f>VLOOKUP($H$102,'[64]협력업체 입고현황'!$D$3:$AL$200,AF1,FALSE)</f>
        <v>0</v>
      </c>
      <c r="AG102" s="56">
        <f>VLOOKUP($H$102,'[64]협력업체 입고현황'!$D$3:$AL$200,AG1,FALSE)</f>
        <v>0</v>
      </c>
      <c r="AH102" s="56">
        <f>VLOOKUP($H$102,'[64]협력업체 입고현황'!$D$3:$AL$200,AH1,FALSE)</f>
        <v>0</v>
      </c>
      <c r="AI102" s="56">
        <f>VLOOKUP($H$102,'[64]협력업체 입고현황'!$D$3:$AL$200,AI1,FALSE)</f>
        <v>0</v>
      </c>
      <c r="AJ102" s="56">
        <f>VLOOKUP($H$102,'[64]협력업체 입고현황'!$D$3:$AL$200,AJ1,FALSE)</f>
        <v>0</v>
      </c>
      <c r="AK102" s="56">
        <f>VLOOKUP($H$102,'[64]협력업체 입고현황'!$D$3:$AL$200,AK1,FALSE)</f>
        <v>0</v>
      </c>
      <c r="AL102" s="56">
        <f>VLOOKUP($H$102,'[64]협력업체 입고현황'!$D$3:$AL$200,AL1,FALSE)</f>
        <v>0</v>
      </c>
      <c r="AM102" s="56">
        <f>VLOOKUP($H$102,'[64]협력업체 입고현황'!$D$3:$AL$200,AM1,FALSE)</f>
        <v>0</v>
      </c>
      <c r="AN102" s="56">
        <f>VLOOKUP($H$102,'[64]협력업체 입고현황'!$D$3:$AL$200,AN1,FALSE)</f>
        <v>0</v>
      </c>
      <c r="AO102" s="56">
        <f>VLOOKUP($H$102,'[64]협력업체 입고현황'!$D$3:$AL$200,AO1,FALSE)</f>
        <v>0</v>
      </c>
      <c r="AP102" s="25"/>
      <c r="AQ102" s="56">
        <f>$J$102*K102</f>
        <v>0</v>
      </c>
      <c r="AR102" s="56">
        <f t="shared" ref="AR102:BU102" si="103">$J$102*L102</f>
        <v>0</v>
      </c>
      <c r="AS102" s="56">
        <f t="shared" si="103"/>
        <v>0</v>
      </c>
      <c r="AT102" s="56">
        <f t="shared" si="103"/>
        <v>0</v>
      </c>
      <c r="AU102" s="56">
        <f t="shared" si="103"/>
        <v>0</v>
      </c>
      <c r="AV102" s="56">
        <f t="shared" si="103"/>
        <v>0</v>
      </c>
      <c r="AW102" s="56">
        <f t="shared" si="103"/>
        <v>0</v>
      </c>
      <c r="AX102" s="56">
        <f t="shared" si="103"/>
        <v>0</v>
      </c>
      <c r="AY102" s="56">
        <f t="shared" si="103"/>
        <v>0</v>
      </c>
      <c r="AZ102" s="56">
        <f t="shared" si="103"/>
        <v>0</v>
      </c>
      <c r="BA102" s="56">
        <f t="shared" si="103"/>
        <v>0</v>
      </c>
      <c r="BB102" s="56">
        <f t="shared" si="103"/>
        <v>0</v>
      </c>
      <c r="BC102" s="56">
        <f t="shared" si="103"/>
        <v>0</v>
      </c>
      <c r="BD102" s="56">
        <f t="shared" si="103"/>
        <v>0</v>
      </c>
      <c r="BE102" s="56">
        <f t="shared" si="103"/>
        <v>0</v>
      </c>
      <c r="BF102" s="56">
        <f t="shared" si="103"/>
        <v>0</v>
      </c>
      <c r="BG102" s="56">
        <f t="shared" si="103"/>
        <v>0</v>
      </c>
      <c r="BH102" s="56">
        <f t="shared" si="103"/>
        <v>0</v>
      </c>
      <c r="BI102" s="56">
        <f t="shared" si="103"/>
        <v>0</v>
      </c>
      <c r="BJ102" s="56">
        <f t="shared" si="103"/>
        <v>0</v>
      </c>
      <c r="BK102" s="56">
        <f t="shared" si="103"/>
        <v>0</v>
      </c>
      <c r="BL102" s="56">
        <f t="shared" si="103"/>
        <v>0</v>
      </c>
      <c r="BM102" s="56">
        <f t="shared" si="103"/>
        <v>0</v>
      </c>
      <c r="BN102" s="56">
        <f t="shared" si="103"/>
        <v>0</v>
      </c>
      <c r="BO102" s="56">
        <f t="shared" si="103"/>
        <v>0</v>
      </c>
      <c r="BP102" s="56">
        <f t="shared" si="103"/>
        <v>0</v>
      </c>
      <c r="BQ102" s="56">
        <f t="shared" si="103"/>
        <v>0</v>
      </c>
      <c r="BR102" s="56">
        <f t="shared" si="103"/>
        <v>0</v>
      </c>
      <c r="BS102" s="56">
        <f t="shared" si="103"/>
        <v>0</v>
      </c>
      <c r="BT102" s="56">
        <f t="shared" si="103"/>
        <v>0</v>
      </c>
      <c r="BU102" s="56">
        <f t="shared" si="103"/>
        <v>0</v>
      </c>
      <c r="BV102" s="56">
        <f t="shared" si="69"/>
        <v>0</v>
      </c>
    </row>
    <row r="103" spans="1:74" s="27" customFormat="1" ht="50.1" customHeight="1">
      <c r="A103" s="33" t="s">
        <v>1304</v>
      </c>
      <c r="B103" s="33" t="s">
        <v>733</v>
      </c>
      <c r="C103" s="33"/>
      <c r="D103" s="43" t="s">
        <v>332</v>
      </c>
      <c r="E103" s="43">
        <f t="shared" si="60"/>
        <v>100</v>
      </c>
      <c r="F103" s="43" t="s">
        <v>332</v>
      </c>
      <c r="G103" s="44" t="s">
        <v>425</v>
      </c>
      <c r="H103" s="44">
        <v>50008630</v>
      </c>
      <c r="I103" s="52" t="s">
        <v>372</v>
      </c>
      <c r="J103" s="82">
        <f>VLOOKUP(H103,'[63]1월단가'!A:B,$J$1,0)</f>
        <v>604</v>
      </c>
      <c r="K103" s="56">
        <f>VLOOKUP($H$103,'[64]협력업체 입고현황'!$D$3:$AL$200,K1,FALSE)</f>
        <v>0</v>
      </c>
      <c r="L103" s="56">
        <f>VLOOKUP($H$103,'[64]협력업체 입고현황'!$D$3:$AL$200,L1,FALSE)</f>
        <v>0</v>
      </c>
      <c r="M103" s="56">
        <f>VLOOKUP($H$103,'[64]협력업체 입고현황'!$D$3:$AL$200,M1,FALSE)</f>
        <v>0</v>
      </c>
      <c r="N103" s="56">
        <f>VLOOKUP($H$103,'[64]협력업체 입고현황'!$D$3:$AL$200,N1,FALSE)</f>
        <v>0</v>
      </c>
      <c r="O103" s="56">
        <f>VLOOKUP($H$103,'[64]협력업체 입고현황'!$D$3:$AL$200,O1,FALSE)</f>
        <v>0</v>
      </c>
      <c r="P103" s="56">
        <f>VLOOKUP($H$103,'[64]협력업체 입고현황'!$D$3:$AL$200,P1,FALSE)</f>
        <v>0</v>
      </c>
      <c r="Q103" s="56">
        <f>VLOOKUP($H$103,'[64]협력업체 입고현황'!$D$3:$AL$200,Q1,FALSE)</f>
        <v>0</v>
      </c>
      <c r="R103" s="56">
        <f>VLOOKUP($H$103,'[64]협력업체 입고현황'!$D$3:$AL$200,R1,FALSE)</f>
        <v>0</v>
      </c>
      <c r="S103" s="56">
        <f>VLOOKUP($H$103,'[64]협력업체 입고현황'!$D$3:$AL$200,S1,FALSE)</f>
        <v>0</v>
      </c>
      <c r="T103" s="56">
        <f>VLOOKUP($H$103,'[64]협력업체 입고현황'!$D$3:$AL$200,T1,FALSE)</f>
        <v>0</v>
      </c>
      <c r="U103" s="56">
        <f>VLOOKUP($H$103,'[64]협력업체 입고현황'!$D$3:$AL$200,U1,FALSE)</f>
        <v>0</v>
      </c>
      <c r="V103" s="56">
        <f>VLOOKUP($H$103,'[64]협력업체 입고현황'!$D$3:$AL$200,V1,FALSE)</f>
        <v>0</v>
      </c>
      <c r="W103" s="56">
        <f>VLOOKUP($H$103,'[64]협력업체 입고현황'!$D$3:$AL$200,W1,FALSE)</f>
        <v>0</v>
      </c>
      <c r="X103" s="56">
        <f>VLOOKUP($H$103,'[64]협력업체 입고현황'!$D$3:$AL$200,X1,FALSE)</f>
        <v>0</v>
      </c>
      <c r="Y103" s="56">
        <f>VLOOKUP($H$103,'[64]협력업체 입고현황'!$D$3:$AL$200,Y1,FALSE)</f>
        <v>0</v>
      </c>
      <c r="Z103" s="56">
        <f>VLOOKUP($H$103,'[64]협력업체 입고현황'!$D$3:$AL$200,Z1,FALSE)</f>
        <v>0</v>
      </c>
      <c r="AA103" s="56">
        <f>VLOOKUP($H$103,'[64]협력업체 입고현황'!$D$3:$AL$200,AA1,FALSE)</f>
        <v>0</v>
      </c>
      <c r="AB103" s="56">
        <f>VLOOKUP($H$103,'[64]협력업체 입고현황'!$D$3:$AL$200,AB1,FALSE)</f>
        <v>0</v>
      </c>
      <c r="AC103" s="56">
        <f>VLOOKUP($H$103,'[64]협력업체 입고현황'!$D$3:$AL$200,AC1,FALSE)</f>
        <v>0</v>
      </c>
      <c r="AD103" s="56">
        <f>VLOOKUP($H$103,'[64]협력업체 입고현황'!$D$3:$AL$200,AD1,FALSE)</f>
        <v>0</v>
      </c>
      <c r="AE103" s="56">
        <f>VLOOKUP($H$103,'[64]협력업체 입고현황'!$D$3:$AL$200,AE1,FALSE)</f>
        <v>0</v>
      </c>
      <c r="AF103" s="56">
        <f>VLOOKUP($H$103,'[64]협력업체 입고현황'!$D$3:$AL$200,AF1,FALSE)</f>
        <v>0</v>
      </c>
      <c r="AG103" s="56">
        <f>VLOOKUP($H$103,'[64]협력업체 입고현황'!$D$3:$AL$200,AG1,FALSE)</f>
        <v>0</v>
      </c>
      <c r="AH103" s="56">
        <f>VLOOKUP($H$103,'[64]협력업체 입고현황'!$D$3:$AL$200,AH1,FALSE)</f>
        <v>0</v>
      </c>
      <c r="AI103" s="56">
        <f>VLOOKUP($H$103,'[64]협력업체 입고현황'!$D$3:$AL$200,AI1,FALSE)</f>
        <v>0</v>
      </c>
      <c r="AJ103" s="56">
        <f>VLOOKUP($H$103,'[64]협력업체 입고현황'!$D$3:$AL$200,AJ1,FALSE)</f>
        <v>0</v>
      </c>
      <c r="AK103" s="56">
        <f>VLOOKUP($H$103,'[64]협력업체 입고현황'!$D$3:$AL$200,AK1,FALSE)</f>
        <v>0</v>
      </c>
      <c r="AL103" s="56">
        <f>VLOOKUP($H$103,'[64]협력업체 입고현황'!$D$3:$AL$200,AL1,FALSE)</f>
        <v>0</v>
      </c>
      <c r="AM103" s="56">
        <f>VLOOKUP($H$103,'[64]협력업체 입고현황'!$D$3:$AL$200,AM1,FALSE)</f>
        <v>0</v>
      </c>
      <c r="AN103" s="56">
        <f>VLOOKUP($H$103,'[64]협력업체 입고현황'!$D$3:$AL$200,AN1,FALSE)</f>
        <v>0</v>
      </c>
      <c r="AO103" s="56">
        <f>VLOOKUP($H$103,'[64]협력업체 입고현황'!$D$3:$AL$200,AO1,FALSE)</f>
        <v>0</v>
      </c>
      <c r="AP103" s="25"/>
      <c r="AQ103" s="56">
        <f>$J$103*K103</f>
        <v>0</v>
      </c>
      <c r="AR103" s="56">
        <f t="shared" ref="AR103:BU103" si="104">$J$103*L103</f>
        <v>0</v>
      </c>
      <c r="AS103" s="56">
        <f t="shared" si="104"/>
        <v>0</v>
      </c>
      <c r="AT103" s="56">
        <f t="shared" si="104"/>
        <v>0</v>
      </c>
      <c r="AU103" s="56">
        <f t="shared" si="104"/>
        <v>0</v>
      </c>
      <c r="AV103" s="56">
        <f t="shared" si="104"/>
        <v>0</v>
      </c>
      <c r="AW103" s="56">
        <f t="shared" si="104"/>
        <v>0</v>
      </c>
      <c r="AX103" s="56">
        <f t="shared" si="104"/>
        <v>0</v>
      </c>
      <c r="AY103" s="56">
        <f t="shared" si="104"/>
        <v>0</v>
      </c>
      <c r="AZ103" s="56">
        <f t="shared" si="104"/>
        <v>0</v>
      </c>
      <c r="BA103" s="56">
        <f t="shared" si="104"/>
        <v>0</v>
      </c>
      <c r="BB103" s="56">
        <f t="shared" si="104"/>
        <v>0</v>
      </c>
      <c r="BC103" s="56">
        <f t="shared" si="104"/>
        <v>0</v>
      </c>
      <c r="BD103" s="56">
        <f t="shared" si="104"/>
        <v>0</v>
      </c>
      <c r="BE103" s="56">
        <f t="shared" si="104"/>
        <v>0</v>
      </c>
      <c r="BF103" s="56">
        <f t="shared" si="104"/>
        <v>0</v>
      </c>
      <c r="BG103" s="56">
        <f t="shared" si="104"/>
        <v>0</v>
      </c>
      <c r="BH103" s="56">
        <f t="shared" si="104"/>
        <v>0</v>
      </c>
      <c r="BI103" s="56">
        <f t="shared" si="104"/>
        <v>0</v>
      </c>
      <c r="BJ103" s="56">
        <f t="shared" si="104"/>
        <v>0</v>
      </c>
      <c r="BK103" s="56">
        <f t="shared" si="104"/>
        <v>0</v>
      </c>
      <c r="BL103" s="56">
        <f t="shared" si="104"/>
        <v>0</v>
      </c>
      <c r="BM103" s="56">
        <f t="shared" si="104"/>
        <v>0</v>
      </c>
      <c r="BN103" s="56">
        <f t="shared" si="104"/>
        <v>0</v>
      </c>
      <c r="BO103" s="56">
        <f t="shared" si="104"/>
        <v>0</v>
      </c>
      <c r="BP103" s="56">
        <f t="shared" si="104"/>
        <v>0</v>
      </c>
      <c r="BQ103" s="56">
        <f t="shared" si="104"/>
        <v>0</v>
      </c>
      <c r="BR103" s="56">
        <f t="shared" si="104"/>
        <v>0</v>
      </c>
      <c r="BS103" s="56">
        <f t="shared" si="104"/>
        <v>0</v>
      </c>
      <c r="BT103" s="56">
        <f t="shared" si="104"/>
        <v>0</v>
      </c>
      <c r="BU103" s="56">
        <f t="shared" si="104"/>
        <v>0</v>
      </c>
      <c r="BV103" s="56">
        <f t="shared" si="69"/>
        <v>0</v>
      </c>
    </row>
    <row r="104" spans="1:74" s="27" customFormat="1" ht="50.1" customHeight="1">
      <c r="A104" s="33" t="s">
        <v>1304</v>
      </c>
      <c r="B104" s="33" t="s">
        <v>733</v>
      </c>
      <c r="C104" s="33"/>
      <c r="D104" s="43" t="s">
        <v>332</v>
      </c>
      <c r="E104" s="43">
        <f t="shared" si="60"/>
        <v>101</v>
      </c>
      <c r="F104" s="43" t="s">
        <v>332</v>
      </c>
      <c r="G104" s="44" t="s">
        <v>424</v>
      </c>
      <c r="H104" s="44">
        <v>50010988</v>
      </c>
      <c r="I104" s="52" t="s">
        <v>373</v>
      </c>
      <c r="J104" s="82">
        <f>VLOOKUP(H104,'[63]1월단가'!A:B,$J$1,0)</f>
        <v>626</v>
      </c>
      <c r="K104" s="56">
        <f>VLOOKUP($H$104,'[64]협력업체 입고현황'!$D$3:$AL$200,K1,FALSE)</f>
        <v>0</v>
      </c>
      <c r="L104" s="56">
        <f>VLOOKUP($H$104,'[64]협력업체 입고현황'!$D$3:$AL$200,L1,FALSE)</f>
        <v>0</v>
      </c>
      <c r="M104" s="56">
        <f>VLOOKUP($H$104,'[64]협력업체 입고현황'!$D$3:$AL$200,M1,FALSE)</f>
        <v>0</v>
      </c>
      <c r="N104" s="56">
        <f>VLOOKUP($H$104,'[64]협력업체 입고현황'!$D$3:$AL$200,N1,FALSE)</f>
        <v>0</v>
      </c>
      <c r="O104" s="56">
        <f>VLOOKUP($H$104,'[64]협력업체 입고현황'!$D$3:$AL$200,O1,FALSE)</f>
        <v>0</v>
      </c>
      <c r="P104" s="56">
        <f>VLOOKUP($H$104,'[64]협력업체 입고현황'!$D$3:$AL$200,P1,FALSE)</f>
        <v>0</v>
      </c>
      <c r="Q104" s="56">
        <f>VLOOKUP($H$104,'[64]협력업체 입고현황'!$D$3:$AL$200,Q1,FALSE)</f>
        <v>0</v>
      </c>
      <c r="R104" s="56">
        <f>VLOOKUP($H$104,'[64]협력업체 입고현황'!$D$3:$AL$200,R1,FALSE)</f>
        <v>0</v>
      </c>
      <c r="S104" s="56">
        <f>VLOOKUP($H$104,'[64]협력업체 입고현황'!$D$3:$AL$200,S1,FALSE)</f>
        <v>0</v>
      </c>
      <c r="T104" s="56">
        <f>VLOOKUP($H$104,'[64]협력업체 입고현황'!$D$3:$AL$200,T1,FALSE)</f>
        <v>0</v>
      </c>
      <c r="U104" s="56">
        <f>VLOOKUP($H$104,'[64]협력업체 입고현황'!$D$3:$AL$200,U1,FALSE)</f>
        <v>0</v>
      </c>
      <c r="V104" s="56">
        <f>VLOOKUP($H$104,'[64]협력업체 입고현황'!$D$3:$AL$200,V1,FALSE)</f>
        <v>0</v>
      </c>
      <c r="W104" s="56">
        <f>VLOOKUP($H$104,'[64]협력업체 입고현황'!$D$3:$AL$200,W1,FALSE)</f>
        <v>0</v>
      </c>
      <c r="X104" s="56">
        <f>VLOOKUP($H$104,'[64]협력업체 입고현황'!$D$3:$AL$200,X1,FALSE)</f>
        <v>0</v>
      </c>
      <c r="Y104" s="56">
        <f>VLOOKUP($H$104,'[64]협력업체 입고현황'!$D$3:$AL$200,Y1,FALSE)</f>
        <v>0</v>
      </c>
      <c r="Z104" s="56">
        <f>VLOOKUP($H$104,'[64]협력업체 입고현황'!$D$3:$AL$200,Z1,FALSE)</f>
        <v>0</v>
      </c>
      <c r="AA104" s="56">
        <f>VLOOKUP($H$104,'[64]협력업체 입고현황'!$D$3:$AL$200,AA1,FALSE)</f>
        <v>0</v>
      </c>
      <c r="AB104" s="56">
        <f>VLOOKUP($H$104,'[64]협력업체 입고현황'!$D$3:$AL$200,AB1,FALSE)</f>
        <v>0</v>
      </c>
      <c r="AC104" s="56">
        <f>VLOOKUP($H$104,'[64]협력업체 입고현황'!$D$3:$AL$200,AC1,FALSE)</f>
        <v>0</v>
      </c>
      <c r="AD104" s="56">
        <f>VLOOKUP($H$104,'[64]협력업체 입고현황'!$D$3:$AL$200,AD1,FALSE)</f>
        <v>0</v>
      </c>
      <c r="AE104" s="56">
        <f>VLOOKUP($H$104,'[64]협력업체 입고현황'!$D$3:$AL$200,AE1,FALSE)</f>
        <v>0</v>
      </c>
      <c r="AF104" s="56">
        <f>VLOOKUP($H$104,'[64]협력업체 입고현황'!$D$3:$AL$200,AF1,FALSE)</f>
        <v>0</v>
      </c>
      <c r="AG104" s="56">
        <f>VLOOKUP($H$104,'[64]협력업체 입고현황'!$D$3:$AL$200,AG1,FALSE)</f>
        <v>0</v>
      </c>
      <c r="AH104" s="56">
        <f>VLOOKUP($H$104,'[64]협력업체 입고현황'!$D$3:$AL$200,AH1,FALSE)</f>
        <v>0</v>
      </c>
      <c r="AI104" s="56">
        <f>VLOOKUP($H$104,'[64]협력업체 입고현황'!$D$3:$AL$200,AI1,FALSE)</f>
        <v>0</v>
      </c>
      <c r="AJ104" s="56">
        <f>VLOOKUP($H$104,'[64]협력업체 입고현황'!$D$3:$AL$200,AJ1,FALSE)</f>
        <v>0</v>
      </c>
      <c r="AK104" s="56">
        <f>VLOOKUP($H$104,'[64]협력업체 입고현황'!$D$3:$AL$200,AK1,FALSE)</f>
        <v>0</v>
      </c>
      <c r="AL104" s="56">
        <f>VLOOKUP($H$104,'[64]협력업체 입고현황'!$D$3:$AL$200,AL1,FALSE)</f>
        <v>0</v>
      </c>
      <c r="AM104" s="56">
        <f>VLOOKUP($H$104,'[64]협력업체 입고현황'!$D$3:$AL$200,AM1,FALSE)</f>
        <v>0</v>
      </c>
      <c r="AN104" s="56">
        <f>VLOOKUP($H$104,'[64]협력업체 입고현황'!$D$3:$AL$200,AN1,FALSE)</f>
        <v>0</v>
      </c>
      <c r="AO104" s="56">
        <f>VLOOKUP($H$104,'[64]협력업체 입고현황'!$D$3:$AL$200,AO1,FALSE)</f>
        <v>0</v>
      </c>
      <c r="AP104" s="25"/>
      <c r="AQ104" s="56">
        <f>$J$104*K104</f>
        <v>0</v>
      </c>
      <c r="AR104" s="56">
        <f t="shared" ref="AR104:BU104" si="105">$J$104*L104</f>
        <v>0</v>
      </c>
      <c r="AS104" s="56">
        <f t="shared" si="105"/>
        <v>0</v>
      </c>
      <c r="AT104" s="56">
        <f t="shared" si="105"/>
        <v>0</v>
      </c>
      <c r="AU104" s="56">
        <f t="shared" si="105"/>
        <v>0</v>
      </c>
      <c r="AV104" s="56">
        <f t="shared" si="105"/>
        <v>0</v>
      </c>
      <c r="AW104" s="56">
        <f t="shared" si="105"/>
        <v>0</v>
      </c>
      <c r="AX104" s="56">
        <f t="shared" si="105"/>
        <v>0</v>
      </c>
      <c r="AY104" s="56">
        <f t="shared" si="105"/>
        <v>0</v>
      </c>
      <c r="AZ104" s="56">
        <f t="shared" si="105"/>
        <v>0</v>
      </c>
      <c r="BA104" s="56">
        <f t="shared" si="105"/>
        <v>0</v>
      </c>
      <c r="BB104" s="56">
        <f t="shared" si="105"/>
        <v>0</v>
      </c>
      <c r="BC104" s="56">
        <f t="shared" si="105"/>
        <v>0</v>
      </c>
      <c r="BD104" s="56">
        <f t="shared" si="105"/>
        <v>0</v>
      </c>
      <c r="BE104" s="56">
        <f t="shared" si="105"/>
        <v>0</v>
      </c>
      <c r="BF104" s="56">
        <f t="shared" si="105"/>
        <v>0</v>
      </c>
      <c r="BG104" s="56">
        <f t="shared" si="105"/>
        <v>0</v>
      </c>
      <c r="BH104" s="56">
        <f t="shared" si="105"/>
        <v>0</v>
      </c>
      <c r="BI104" s="56">
        <f t="shared" si="105"/>
        <v>0</v>
      </c>
      <c r="BJ104" s="56">
        <f t="shared" si="105"/>
        <v>0</v>
      </c>
      <c r="BK104" s="56">
        <f t="shared" si="105"/>
        <v>0</v>
      </c>
      <c r="BL104" s="56">
        <f t="shared" si="105"/>
        <v>0</v>
      </c>
      <c r="BM104" s="56">
        <f t="shared" si="105"/>
        <v>0</v>
      </c>
      <c r="BN104" s="56">
        <f t="shared" si="105"/>
        <v>0</v>
      </c>
      <c r="BO104" s="56">
        <f t="shared" si="105"/>
        <v>0</v>
      </c>
      <c r="BP104" s="56">
        <f t="shared" si="105"/>
        <v>0</v>
      </c>
      <c r="BQ104" s="56">
        <f t="shared" si="105"/>
        <v>0</v>
      </c>
      <c r="BR104" s="56">
        <f t="shared" si="105"/>
        <v>0</v>
      </c>
      <c r="BS104" s="56">
        <f t="shared" si="105"/>
        <v>0</v>
      </c>
      <c r="BT104" s="56">
        <f t="shared" si="105"/>
        <v>0</v>
      </c>
      <c r="BU104" s="56">
        <f t="shared" si="105"/>
        <v>0</v>
      </c>
      <c r="BV104" s="56">
        <f t="shared" si="69"/>
        <v>0</v>
      </c>
    </row>
    <row r="105" spans="1:74" s="27" customFormat="1" ht="50.1" customHeight="1">
      <c r="A105" s="33" t="s">
        <v>1304</v>
      </c>
      <c r="B105" s="33" t="s">
        <v>733</v>
      </c>
      <c r="C105" s="33"/>
      <c r="D105" s="43" t="s">
        <v>332</v>
      </c>
      <c r="E105" s="43">
        <f t="shared" si="60"/>
        <v>102</v>
      </c>
      <c r="F105" s="43" t="s">
        <v>332</v>
      </c>
      <c r="G105" s="44" t="s">
        <v>424</v>
      </c>
      <c r="H105" s="44">
        <v>50010989</v>
      </c>
      <c r="I105" s="52" t="s">
        <v>374</v>
      </c>
      <c r="J105" s="82">
        <f>VLOOKUP(H105,'[63]1월단가'!A:B,$J$1,0)</f>
        <v>626</v>
      </c>
      <c r="K105" s="56">
        <f>VLOOKUP($H$105,'[64]협력업체 입고현황'!$D$3:$AL$200,K1,FALSE)</f>
        <v>0</v>
      </c>
      <c r="L105" s="56">
        <f>VLOOKUP($H$105,'[64]협력업체 입고현황'!$D$3:$AL$200,L1,FALSE)</f>
        <v>0</v>
      </c>
      <c r="M105" s="56">
        <f>VLOOKUP($H$105,'[64]협력업체 입고현황'!$D$3:$AL$200,M1,FALSE)</f>
        <v>0</v>
      </c>
      <c r="N105" s="56">
        <f>VLOOKUP($H$105,'[64]협력업체 입고현황'!$D$3:$AL$200,N1,FALSE)</f>
        <v>0</v>
      </c>
      <c r="O105" s="56">
        <f>VLOOKUP($H$105,'[64]협력업체 입고현황'!$D$3:$AL$200,O1,FALSE)</f>
        <v>0</v>
      </c>
      <c r="P105" s="56">
        <f>VLOOKUP($H$105,'[64]협력업체 입고현황'!$D$3:$AL$200,P1,FALSE)</f>
        <v>0</v>
      </c>
      <c r="Q105" s="56">
        <f>VLOOKUP($H$105,'[64]협력업체 입고현황'!$D$3:$AL$200,Q1,FALSE)</f>
        <v>0</v>
      </c>
      <c r="R105" s="56">
        <f>VLOOKUP($H$105,'[64]협력업체 입고현황'!$D$3:$AL$200,R1,FALSE)</f>
        <v>0</v>
      </c>
      <c r="S105" s="56">
        <f>VLOOKUP($H$105,'[64]협력업체 입고현황'!$D$3:$AL$200,S1,FALSE)</f>
        <v>0</v>
      </c>
      <c r="T105" s="56">
        <f>VLOOKUP($H$105,'[64]협력업체 입고현황'!$D$3:$AL$200,T1,FALSE)</f>
        <v>0</v>
      </c>
      <c r="U105" s="56">
        <f>VLOOKUP($H$105,'[64]협력업체 입고현황'!$D$3:$AL$200,U1,FALSE)</f>
        <v>0</v>
      </c>
      <c r="V105" s="56">
        <f>VLOOKUP($H$105,'[64]협력업체 입고현황'!$D$3:$AL$200,V1,FALSE)</f>
        <v>0</v>
      </c>
      <c r="W105" s="56">
        <f>VLOOKUP($H$105,'[64]협력업체 입고현황'!$D$3:$AL$200,W1,FALSE)</f>
        <v>0</v>
      </c>
      <c r="X105" s="56">
        <f>VLOOKUP($H$105,'[64]협력업체 입고현황'!$D$3:$AL$200,X1,FALSE)</f>
        <v>0</v>
      </c>
      <c r="Y105" s="56">
        <f>VLOOKUP($H$105,'[64]협력업체 입고현황'!$D$3:$AL$200,Y1,FALSE)</f>
        <v>0</v>
      </c>
      <c r="Z105" s="56">
        <f>VLOOKUP($H$105,'[64]협력업체 입고현황'!$D$3:$AL$200,Z1,FALSE)</f>
        <v>0</v>
      </c>
      <c r="AA105" s="56">
        <f>VLOOKUP($H$105,'[64]협력업체 입고현황'!$D$3:$AL$200,AA1,FALSE)</f>
        <v>0</v>
      </c>
      <c r="AB105" s="56">
        <f>VLOOKUP($H$105,'[64]협력업체 입고현황'!$D$3:$AL$200,AB1,FALSE)</f>
        <v>0</v>
      </c>
      <c r="AC105" s="56">
        <f>VLOOKUP($H$105,'[64]협력업체 입고현황'!$D$3:$AL$200,AC1,FALSE)</f>
        <v>0</v>
      </c>
      <c r="AD105" s="56">
        <f>VLOOKUP($H$105,'[64]협력업체 입고현황'!$D$3:$AL$200,AD1,FALSE)</f>
        <v>0</v>
      </c>
      <c r="AE105" s="56">
        <f>VLOOKUP($H$105,'[64]협력업체 입고현황'!$D$3:$AL$200,AE1,FALSE)</f>
        <v>0</v>
      </c>
      <c r="AF105" s="56">
        <f>VLOOKUP($H$105,'[64]협력업체 입고현황'!$D$3:$AL$200,AF1,FALSE)</f>
        <v>0</v>
      </c>
      <c r="AG105" s="56">
        <f>VLOOKUP($H$105,'[64]협력업체 입고현황'!$D$3:$AL$200,AG1,FALSE)</f>
        <v>0</v>
      </c>
      <c r="AH105" s="56">
        <f>VLOOKUP($H$105,'[64]협력업체 입고현황'!$D$3:$AL$200,AH1,FALSE)</f>
        <v>0</v>
      </c>
      <c r="AI105" s="56">
        <f>VLOOKUP($H$105,'[64]협력업체 입고현황'!$D$3:$AL$200,AI1,FALSE)</f>
        <v>0</v>
      </c>
      <c r="AJ105" s="56">
        <f>VLOOKUP($H$105,'[64]협력업체 입고현황'!$D$3:$AL$200,AJ1,FALSE)</f>
        <v>0</v>
      </c>
      <c r="AK105" s="56">
        <f>VLOOKUP($H$105,'[64]협력업체 입고현황'!$D$3:$AL$200,AK1,FALSE)</f>
        <v>0</v>
      </c>
      <c r="AL105" s="56">
        <f>VLOOKUP($H$105,'[64]협력업체 입고현황'!$D$3:$AL$200,AL1,FALSE)</f>
        <v>0</v>
      </c>
      <c r="AM105" s="56">
        <f>VLOOKUP($H$105,'[64]협력업체 입고현황'!$D$3:$AL$200,AM1,FALSE)</f>
        <v>0</v>
      </c>
      <c r="AN105" s="56">
        <f>VLOOKUP($H$105,'[64]협력업체 입고현황'!$D$3:$AL$200,AN1,FALSE)</f>
        <v>0</v>
      </c>
      <c r="AO105" s="56">
        <f>VLOOKUP($H$105,'[64]협력업체 입고현황'!$D$3:$AL$200,AO1,FALSE)</f>
        <v>0</v>
      </c>
      <c r="AP105" s="25"/>
      <c r="AQ105" s="56">
        <f>$J$105*K105</f>
        <v>0</v>
      </c>
      <c r="AR105" s="56">
        <f t="shared" ref="AR105:BU105" si="106">$J$105*L105</f>
        <v>0</v>
      </c>
      <c r="AS105" s="56">
        <f t="shared" si="106"/>
        <v>0</v>
      </c>
      <c r="AT105" s="56">
        <f t="shared" si="106"/>
        <v>0</v>
      </c>
      <c r="AU105" s="56">
        <f t="shared" si="106"/>
        <v>0</v>
      </c>
      <c r="AV105" s="56">
        <f t="shared" si="106"/>
        <v>0</v>
      </c>
      <c r="AW105" s="56">
        <f t="shared" si="106"/>
        <v>0</v>
      </c>
      <c r="AX105" s="56">
        <f t="shared" si="106"/>
        <v>0</v>
      </c>
      <c r="AY105" s="56">
        <f t="shared" si="106"/>
        <v>0</v>
      </c>
      <c r="AZ105" s="56">
        <f t="shared" si="106"/>
        <v>0</v>
      </c>
      <c r="BA105" s="56">
        <f t="shared" si="106"/>
        <v>0</v>
      </c>
      <c r="BB105" s="56">
        <f t="shared" si="106"/>
        <v>0</v>
      </c>
      <c r="BC105" s="56">
        <f t="shared" si="106"/>
        <v>0</v>
      </c>
      <c r="BD105" s="56">
        <f t="shared" si="106"/>
        <v>0</v>
      </c>
      <c r="BE105" s="56">
        <f t="shared" si="106"/>
        <v>0</v>
      </c>
      <c r="BF105" s="56">
        <f t="shared" si="106"/>
        <v>0</v>
      </c>
      <c r="BG105" s="56">
        <f t="shared" si="106"/>
        <v>0</v>
      </c>
      <c r="BH105" s="56">
        <f t="shared" si="106"/>
        <v>0</v>
      </c>
      <c r="BI105" s="56">
        <f t="shared" si="106"/>
        <v>0</v>
      </c>
      <c r="BJ105" s="56">
        <f t="shared" si="106"/>
        <v>0</v>
      </c>
      <c r="BK105" s="56">
        <f t="shared" si="106"/>
        <v>0</v>
      </c>
      <c r="BL105" s="56">
        <f t="shared" si="106"/>
        <v>0</v>
      </c>
      <c r="BM105" s="56">
        <f t="shared" si="106"/>
        <v>0</v>
      </c>
      <c r="BN105" s="56">
        <f t="shared" si="106"/>
        <v>0</v>
      </c>
      <c r="BO105" s="56">
        <f t="shared" si="106"/>
        <v>0</v>
      </c>
      <c r="BP105" s="56">
        <f t="shared" si="106"/>
        <v>0</v>
      </c>
      <c r="BQ105" s="56">
        <f t="shared" si="106"/>
        <v>0</v>
      </c>
      <c r="BR105" s="56">
        <f t="shared" si="106"/>
        <v>0</v>
      </c>
      <c r="BS105" s="56">
        <f t="shared" si="106"/>
        <v>0</v>
      </c>
      <c r="BT105" s="56">
        <f t="shared" si="106"/>
        <v>0</v>
      </c>
      <c r="BU105" s="56">
        <f t="shared" si="106"/>
        <v>0</v>
      </c>
      <c r="BV105" s="56">
        <f t="shared" si="69"/>
        <v>0</v>
      </c>
    </row>
    <row r="106" spans="1:74" s="27" customFormat="1" ht="50.1" customHeight="1">
      <c r="A106" s="33" t="s">
        <v>1304</v>
      </c>
      <c r="B106" s="33" t="s">
        <v>733</v>
      </c>
      <c r="C106" s="33"/>
      <c r="D106" s="43" t="s">
        <v>332</v>
      </c>
      <c r="E106" s="43">
        <f t="shared" si="60"/>
        <v>103</v>
      </c>
      <c r="F106" s="43" t="s">
        <v>332</v>
      </c>
      <c r="G106" s="44" t="s">
        <v>424</v>
      </c>
      <c r="H106" s="44">
        <v>50010990</v>
      </c>
      <c r="I106" s="52" t="s">
        <v>375</v>
      </c>
      <c r="J106" s="82">
        <f>VLOOKUP(H106,'[63]1월단가'!A:B,$J$1,0)</f>
        <v>653</v>
      </c>
      <c r="K106" s="56">
        <f>VLOOKUP($H$106,'[64]협력업체 입고현황'!$D$3:$AL$200,K1,FALSE)</f>
        <v>0</v>
      </c>
      <c r="L106" s="56">
        <f>VLOOKUP($H$106,'[64]협력업체 입고현황'!$D$3:$AL$200,L1,FALSE)</f>
        <v>0</v>
      </c>
      <c r="M106" s="56">
        <f>VLOOKUP($H$106,'[64]협력업체 입고현황'!$D$3:$AL$200,M1,FALSE)</f>
        <v>0</v>
      </c>
      <c r="N106" s="56">
        <f>VLOOKUP($H$106,'[64]협력업체 입고현황'!$D$3:$AL$200,N1,FALSE)</f>
        <v>0</v>
      </c>
      <c r="O106" s="56">
        <f>VLOOKUP($H$106,'[64]협력업체 입고현황'!$D$3:$AL$200,O1,FALSE)</f>
        <v>0</v>
      </c>
      <c r="P106" s="56">
        <f>VLOOKUP($H$106,'[64]협력업체 입고현황'!$D$3:$AL$200,P1,FALSE)</f>
        <v>0</v>
      </c>
      <c r="Q106" s="56">
        <f>VLOOKUP($H$106,'[64]협력업체 입고현황'!$D$3:$AL$200,Q1,FALSE)</f>
        <v>0</v>
      </c>
      <c r="R106" s="56">
        <f>VLOOKUP($H$106,'[64]협력업체 입고현황'!$D$3:$AL$200,R1,FALSE)</f>
        <v>0</v>
      </c>
      <c r="S106" s="56">
        <f>VLOOKUP($H$106,'[64]협력업체 입고현황'!$D$3:$AL$200,S1,FALSE)</f>
        <v>0</v>
      </c>
      <c r="T106" s="56">
        <f>VLOOKUP($H$106,'[64]협력업체 입고현황'!$D$3:$AL$200,T1,FALSE)</f>
        <v>0</v>
      </c>
      <c r="U106" s="56">
        <f>VLOOKUP($H$106,'[64]협력업체 입고현황'!$D$3:$AL$200,U1,FALSE)</f>
        <v>0</v>
      </c>
      <c r="V106" s="56">
        <f>VLOOKUP($H$106,'[64]협력업체 입고현황'!$D$3:$AL$200,V1,FALSE)</f>
        <v>0</v>
      </c>
      <c r="W106" s="56">
        <f>VLOOKUP($H$106,'[64]협력업체 입고현황'!$D$3:$AL$200,W1,FALSE)</f>
        <v>0</v>
      </c>
      <c r="X106" s="56">
        <f>VLOOKUP($H$106,'[64]협력업체 입고현황'!$D$3:$AL$200,X1,FALSE)</f>
        <v>0</v>
      </c>
      <c r="Y106" s="56">
        <f>VLOOKUP($H$106,'[64]협력업체 입고현황'!$D$3:$AL$200,Y1,FALSE)</f>
        <v>0</v>
      </c>
      <c r="Z106" s="56">
        <f>VLOOKUP($H$106,'[64]협력업체 입고현황'!$D$3:$AL$200,Z1,FALSE)</f>
        <v>0</v>
      </c>
      <c r="AA106" s="56">
        <f>VLOOKUP($H$106,'[64]협력업체 입고현황'!$D$3:$AL$200,AA1,FALSE)</f>
        <v>0</v>
      </c>
      <c r="AB106" s="56">
        <f>VLOOKUP($H$106,'[64]협력업체 입고현황'!$D$3:$AL$200,AB1,FALSE)</f>
        <v>0</v>
      </c>
      <c r="AC106" s="56">
        <f>VLOOKUP($H$106,'[64]협력업체 입고현황'!$D$3:$AL$200,AC1,FALSE)</f>
        <v>0</v>
      </c>
      <c r="AD106" s="56">
        <f>VLOOKUP($H$106,'[64]협력업체 입고현황'!$D$3:$AL$200,AD1,FALSE)</f>
        <v>0</v>
      </c>
      <c r="AE106" s="56">
        <f>VLOOKUP($H$106,'[64]협력업체 입고현황'!$D$3:$AL$200,AE1,FALSE)</f>
        <v>0</v>
      </c>
      <c r="AF106" s="56">
        <f>VLOOKUP($H$106,'[64]협력업체 입고현황'!$D$3:$AL$200,AF1,FALSE)</f>
        <v>0</v>
      </c>
      <c r="AG106" s="56">
        <f>VLOOKUP($H$106,'[64]협력업체 입고현황'!$D$3:$AL$200,AG1,FALSE)</f>
        <v>0</v>
      </c>
      <c r="AH106" s="56">
        <f>VLOOKUP($H$106,'[64]협력업체 입고현황'!$D$3:$AL$200,AH1,FALSE)</f>
        <v>0</v>
      </c>
      <c r="AI106" s="56">
        <f>VLOOKUP($H$106,'[64]협력업체 입고현황'!$D$3:$AL$200,AI1,FALSE)</f>
        <v>0</v>
      </c>
      <c r="AJ106" s="56">
        <f>VLOOKUP($H$106,'[64]협력업체 입고현황'!$D$3:$AL$200,AJ1,FALSE)</f>
        <v>0</v>
      </c>
      <c r="AK106" s="56">
        <f>VLOOKUP($H$106,'[64]협력업체 입고현황'!$D$3:$AL$200,AK1,FALSE)</f>
        <v>0</v>
      </c>
      <c r="AL106" s="56">
        <f>VLOOKUP($H$106,'[64]협력업체 입고현황'!$D$3:$AL$200,AL1,FALSE)</f>
        <v>0</v>
      </c>
      <c r="AM106" s="56">
        <f>VLOOKUP($H$106,'[64]협력업체 입고현황'!$D$3:$AL$200,AM1,FALSE)</f>
        <v>0</v>
      </c>
      <c r="AN106" s="56">
        <f>VLOOKUP($H$106,'[64]협력업체 입고현황'!$D$3:$AL$200,AN1,FALSE)</f>
        <v>0</v>
      </c>
      <c r="AO106" s="56">
        <f>VLOOKUP($H$106,'[64]협력업체 입고현황'!$D$3:$AL$200,AO1,FALSE)</f>
        <v>0</v>
      </c>
      <c r="AP106" s="25"/>
      <c r="AQ106" s="56">
        <f>$J$106*K106</f>
        <v>0</v>
      </c>
      <c r="AR106" s="56">
        <f t="shared" ref="AR106:BU106" si="107">$J$106*L106</f>
        <v>0</v>
      </c>
      <c r="AS106" s="56">
        <f t="shared" si="107"/>
        <v>0</v>
      </c>
      <c r="AT106" s="56">
        <f t="shared" si="107"/>
        <v>0</v>
      </c>
      <c r="AU106" s="56">
        <f t="shared" si="107"/>
        <v>0</v>
      </c>
      <c r="AV106" s="56">
        <f t="shared" si="107"/>
        <v>0</v>
      </c>
      <c r="AW106" s="56">
        <f t="shared" si="107"/>
        <v>0</v>
      </c>
      <c r="AX106" s="56">
        <f t="shared" si="107"/>
        <v>0</v>
      </c>
      <c r="AY106" s="56">
        <f t="shared" si="107"/>
        <v>0</v>
      </c>
      <c r="AZ106" s="56">
        <f t="shared" si="107"/>
        <v>0</v>
      </c>
      <c r="BA106" s="56">
        <f t="shared" si="107"/>
        <v>0</v>
      </c>
      <c r="BB106" s="56">
        <f t="shared" si="107"/>
        <v>0</v>
      </c>
      <c r="BC106" s="56">
        <f t="shared" si="107"/>
        <v>0</v>
      </c>
      <c r="BD106" s="56">
        <f t="shared" si="107"/>
        <v>0</v>
      </c>
      <c r="BE106" s="56">
        <f t="shared" si="107"/>
        <v>0</v>
      </c>
      <c r="BF106" s="56">
        <f t="shared" si="107"/>
        <v>0</v>
      </c>
      <c r="BG106" s="56">
        <f t="shared" si="107"/>
        <v>0</v>
      </c>
      <c r="BH106" s="56">
        <f t="shared" si="107"/>
        <v>0</v>
      </c>
      <c r="BI106" s="56">
        <f t="shared" si="107"/>
        <v>0</v>
      </c>
      <c r="BJ106" s="56">
        <f t="shared" si="107"/>
        <v>0</v>
      </c>
      <c r="BK106" s="56">
        <f t="shared" si="107"/>
        <v>0</v>
      </c>
      <c r="BL106" s="56">
        <f t="shared" si="107"/>
        <v>0</v>
      </c>
      <c r="BM106" s="56">
        <f t="shared" si="107"/>
        <v>0</v>
      </c>
      <c r="BN106" s="56">
        <f t="shared" si="107"/>
        <v>0</v>
      </c>
      <c r="BO106" s="56">
        <f t="shared" si="107"/>
        <v>0</v>
      </c>
      <c r="BP106" s="56">
        <f t="shared" si="107"/>
        <v>0</v>
      </c>
      <c r="BQ106" s="56">
        <f t="shared" si="107"/>
        <v>0</v>
      </c>
      <c r="BR106" s="56">
        <f t="shared" si="107"/>
        <v>0</v>
      </c>
      <c r="BS106" s="56">
        <f t="shared" si="107"/>
        <v>0</v>
      </c>
      <c r="BT106" s="56">
        <f t="shared" si="107"/>
        <v>0</v>
      </c>
      <c r="BU106" s="56">
        <f t="shared" si="107"/>
        <v>0</v>
      </c>
      <c r="BV106" s="56">
        <f t="shared" si="69"/>
        <v>0</v>
      </c>
    </row>
    <row r="107" spans="1:74" s="27" customFormat="1" ht="50.1" customHeight="1">
      <c r="A107" s="33" t="s">
        <v>1304</v>
      </c>
      <c r="B107" s="33" t="s">
        <v>733</v>
      </c>
      <c r="C107" s="33"/>
      <c r="D107" s="43" t="s">
        <v>332</v>
      </c>
      <c r="E107" s="43">
        <f t="shared" si="60"/>
        <v>104</v>
      </c>
      <c r="F107" s="43" t="s">
        <v>332</v>
      </c>
      <c r="G107" s="44" t="s">
        <v>424</v>
      </c>
      <c r="H107" s="44">
        <v>50010991</v>
      </c>
      <c r="I107" s="52" t="s">
        <v>376</v>
      </c>
      <c r="J107" s="82">
        <f>VLOOKUP(H107,'[63]1월단가'!A:B,$J$1,0)</f>
        <v>653</v>
      </c>
      <c r="K107" s="56">
        <f>VLOOKUP($H$107,'[64]협력업체 입고현황'!$D$3:$AL$200,K1,FALSE)</f>
        <v>0</v>
      </c>
      <c r="L107" s="56">
        <f>VLOOKUP($H$107,'[64]협력업체 입고현황'!$D$3:$AL$200,L1,FALSE)</f>
        <v>0</v>
      </c>
      <c r="M107" s="56">
        <f>VLOOKUP($H$107,'[64]협력업체 입고현황'!$D$3:$AL$200,M1,FALSE)</f>
        <v>0</v>
      </c>
      <c r="N107" s="56">
        <f>VLOOKUP($H$107,'[64]협력업체 입고현황'!$D$3:$AL$200,N1,FALSE)</f>
        <v>0</v>
      </c>
      <c r="O107" s="56">
        <f>VLOOKUP($H$107,'[64]협력업체 입고현황'!$D$3:$AL$200,O1,FALSE)</f>
        <v>0</v>
      </c>
      <c r="P107" s="56">
        <f>VLOOKUP($H$107,'[64]협력업체 입고현황'!$D$3:$AL$200,P1,FALSE)</f>
        <v>0</v>
      </c>
      <c r="Q107" s="56">
        <f>VLOOKUP($H$107,'[64]협력업체 입고현황'!$D$3:$AL$200,Q1,FALSE)</f>
        <v>0</v>
      </c>
      <c r="R107" s="56">
        <f>VLOOKUP($H$107,'[64]협력업체 입고현황'!$D$3:$AL$200,R1,FALSE)</f>
        <v>0</v>
      </c>
      <c r="S107" s="56">
        <f>VLOOKUP($H$107,'[64]협력업체 입고현황'!$D$3:$AL$200,S1,FALSE)</f>
        <v>0</v>
      </c>
      <c r="T107" s="56">
        <f>VLOOKUP($H$107,'[64]협력업체 입고현황'!$D$3:$AL$200,T1,FALSE)</f>
        <v>0</v>
      </c>
      <c r="U107" s="56">
        <f>VLOOKUP($H$107,'[64]협력업체 입고현황'!$D$3:$AL$200,U1,FALSE)</f>
        <v>0</v>
      </c>
      <c r="V107" s="56">
        <f>VLOOKUP($H$107,'[64]협력업체 입고현황'!$D$3:$AL$200,V1,FALSE)</f>
        <v>0</v>
      </c>
      <c r="W107" s="56">
        <f>VLOOKUP($H$107,'[64]협력업체 입고현황'!$D$3:$AL$200,W1,FALSE)</f>
        <v>0</v>
      </c>
      <c r="X107" s="56">
        <f>VLOOKUP($H$107,'[64]협력업체 입고현황'!$D$3:$AL$200,X1,FALSE)</f>
        <v>0</v>
      </c>
      <c r="Y107" s="56">
        <f>VLOOKUP($H$107,'[64]협력업체 입고현황'!$D$3:$AL$200,Y1,FALSE)</f>
        <v>0</v>
      </c>
      <c r="Z107" s="56">
        <f>VLOOKUP($H$107,'[64]협력업체 입고현황'!$D$3:$AL$200,Z1,FALSE)</f>
        <v>0</v>
      </c>
      <c r="AA107" s="56">
        <f>VLOOKUP($H$107,'[64]협력업체 입고현황'!$D$3:$AL$200,AA1,FALSE)</f>
        <v>0</v>
      </c>
      <c r="AB107" s="56">
        <f>VLOOKUP($H$107,'[64]협력업체 입고현황'!$D$3:$AL$200,AB1,FALSE)</f>
        <v>0</v>
      </c>
      <c r="AC107" s="56">
        <f>VLOOKUP($H$107,'[64]협력업체 입고현황'!$D$3:$AL$200,AC1,FALSE)</f>
        <v>0</v>
      </c>
      <c r="AD107" s="56">
        <f>VLOOKUP($H$107,'[64]협력업체 입고현황'!$D$3:$AL$200,AD1,FALSE)</f>
        <v>0</v>
      </c>
      <c r="AE107" s="56">
        <f>VLOOKUP($H$107,'[64]협력업체 입고현황'!$D$3:$AL$200,AE1,FALSE)</f>
        <v>0</v>
      </c>
      <c r="AF107" s="56">
        <f>VLOOKUP($H$107,'[64]협력업체 입고현황'!$D$3:$AL$200,AF1,FALSE)</f>
        <v>0</v>
      </c>
      <c r="AG107" s="56">
        <f>VLOOKUP($H$107,'[64]협력업체 입고현황'!$D$3:$AL$200,AG1,FALSE)</f>
        <v>0</v>
      </c>
      <c r="AH107" s="56">
        <f>VLOOKUP($H$107,'[64]협력업체 입고현황'!$D$3:$AL$200,AH1,FALSE)</f>
        <v>0</v>
      </c>
      <c r="AI107" s="56">
        <f>VLOOKUP($H$107,'[64]협력업체 입고현황'!$D$3:$AL$200,AI1,FALSE)</f>
        <v>0</v>
      </c>
      <c r="AJ107" s="56">
        <f>VLOOKUP($H$107,'[64]협력업체 입고현황'!$D$3:$AL$200,AJ1,FALSE)</f>
        <v>0</v>
      </c>
      <c r="AK107" s="56">
        <f>VLOOKUP($H$107,'[64]협력업체 입고현황'!$D$3:$AL$200,AK1,FALSE)</f>
        <v>0</v>
      </c>
      <c r="AL107" s="56">
        <f>VLOOKUP($H$107,'[64]협력업체 입고현황'!$D$3:$AL$200,AL1,FALSE)</f>
        <v>0</v>
      </c>
      <c r="AM107" s="56">
        <f>VLOOKUP($H$107,'[64]협력업체 입고현황'!$D$3:$AL$200,AM1,FALSE)</f>
        <v>0</v>
      </c>
      <c r="AN107" s="56">
        <f>VLOOKUP($H$107,'[64]협력업체 입고현황'!$D$3:$AL$200,AN1,FALSE)</f>
        <v>0</v>
      </c>
      <c r="AO107" s="56">
        <f>VLOOKUP($H$107,'[64]협력업체 입고현황'!$D$3:$AL$200,AO1,FALSE)</f>
        <v>0</v>
      </c>
      <c r="AP107" s="25"/>
      <c r="AQ107" s="56">
        <f>$J$107*K107</f>
        <v>0</v>
      </c>
      <c r="AR107" s="56">
        <f t="shared" ref="AR107:BU107" si="108">$J$107*L107</f>
        <v>0</v>
      </c>
      <c r="AS107" s="56">
        <f t="shared" si="108"/>
        <v>0</v>
      </c>
      <c r="AT107" s="56">
        <f t="shared" si="108"/>
        <v>0</v>
      </c>
      <c r="AU107" s="56">
        <f t="shared" si="108"/>
        <v>0</v>
      </c>
      <c r="AV107" s="56">
        <f t="shared" si="108"/>
        <v>0</v>
      </c>
      <c r="AW107" s="56">
        <f t="shared" si="108"/>
        <v>0</v>
      </c>
      <c r="AX107" s="56">
        <f t="shared" si="108"/>
        <v>0</v>
      </c>
      <c r="AY107" s="56">
        <f t="shared" si="108"/>
        <v>0</v>
      </c>
      <c r="AZ107" s="56">
        <f t="shared" si="108"/>
        <v>0</v>
      </c>
      <c r="BA107" s="56">
        <f t="shared" si="108"/>
        <v>0</v>
      </c>
      <c r="BB107" s="56">
        <f t="shared" si="108"/>
        <v>0</v>
      </c>
      <c r="BC107" s="56">
        <f t="shared" si="108"/>
        <v>0</v>
      </c>
      <c r="BD107" s="56">
        <f t="shared" si="108"/>
        <v>0</v>
      </c>
      <c r="BE107" s="56">
        <f t="shared" si="108"/>
        <v>0</v>
      </c>
      <c r="BF107" s="56">
        <f t="shared" si="108"/>
        <v>0</v>
      </c>
      <c r="BG107" s="56">
        <f t="shared" si="108"/>
        <v>0</v>
      </c>
      <c r="BH107" s="56">
        <f t="shared" si="108"/>
        <v>0</v>
      </c>
      <c r="BI107" s="56">
        <f t="shared" si="108"/>
        <v>0</v>
      </c>
      <c r="BJ107" s="56">
        <f t="shared" si="108"/>
        <v>0</v>
      </c>
      <c r="BK107" s="56">
        <f t="shared" si="108"/>
        <v>0</v>
      </c>
      <c r="BL107" s="56">
        <f t="shared" si="108"/>
        <v>0</v>
      </c>
      <c r="BM107" s="56">
        <f t="shared" si="108"/>
        <v>0</v>
      </c>
      <c r="BN107" s="56">
        <f t="shared" si="108"/>
        <v>0</v>
      </c>
      <c r="BO107" s="56">
        <f t="shared" si="108"/>
        <v>0</v>
      </c>
      <c r="BP107" s="56">
        <f t="shared" si="108"/>
        <v>0</v>
      </c>
      <c r="BQ107" s="56">
        <f t="shared" si="108"/>
        <v>0</v>
      </c>
      <c r="BR107" s="56">
        <f t="shared" si="108"/>
        <v>0</v>
      </c>
      <c r="BS107" s="56">
        <f t="shared" si="108"/>
        <v>0</v>
      </c>
      <c r="BT107" s="56">
        <f t="shared" si="108"/>
        <v>0</v>
      </c>
      <c r="BU107" s="56">
        <f t="shared" si="108"/>
        <v>0</v>
      </c>
      <c r="BV107" s="56">
        <f t="shared" si="69"/>
        <v>0</v>
      </c>
    </row>
    <row r="108" spans="1:74" s="27" customFormat="1" ht="50.1" customHeight="1">
      <c r="A108" s="33" t="s">
        <v>1310</v>
      </c>
      <c r="B108" s="33" t="s">
        <v>734</v>
      </c>
      <c r="C108" s="33"/>
      <c r="D108" s="43" t="s">
        <v>380</v>
      </c>
      <c r="E108" s="43">
        <f t="shared" si="60"/>
        <v>105</v>
      </c>
      <c r="F108" s="43" t="s">
        <v>380</v>
      </c>
      <c r="G108" s="44" t="s">
        <v>424</v>
      </c>
      <c r="H108" s="43" t="s">
        <v>709</v>
      </c>
      <c r="I108" s="52" t="s">
        <v>342</v>
      </c>
      <c r="J108" s="82">
        <v>2169</v>
      </c>
      <c r="K108" s="56">
        <f>VLOOKUP($H$108,'[64]협력업체 입고현황'!$D$3:$AL$200,K1,FALSE)</f>
        <v>0</v>
      </c>
      <c r="L108" s="56">
        <f>VLOOKUP($H$108,'[64]협력업체 입고현황'!$D$3:$AL$200,L1,FALSE)</f>
        <v>896</v>
      </c>
      <c r="M108" s="56">
        <f>VLOOKUP($H$108,'[64]협력업체 입고현황'!$D$3:$AL$200,M1,FALSE)</f>
        <v>0</v>
      </c>
      <c r="N108" s="56">
        <f>VLOOKUP($H$108,'[64]협력업체 입고현황'!$D$3:$AL$200,N1,FALSE)</f>
        <v>0</v>
      </c>
      <c r="O108" s="56">
        <f>VLOOKUP($H$108,'[64]협력업체 입고현황'!$D$3:$AL$200,O1,FALSE)</f>
        <v>0</v>
      </c>
      <c r="P108" s="56">
        <f>VLOOKUP($H$108,'[64]협력업체 입고현황'!$D$3:$AL$200,P1,FALSE)</f>
        <v>0</v>
      </c>
      <c r="Q108" s="56">
        <f>VLOOKUP($H$108,'[64]협력업체 입고현황'!$D$3:$AL$200,Q1,FALSE)</f>
        <v>0</v>
      </c>
      <c r="R108" s="56">
        <f>VLOOKUP($H$108,'[64]협력업체 입고현황'!$D$3:$AL$200,R1,FALSE)</f>
        <v>1344</v>
      </c>
      <c r="S108" s="56">
        <f>VLOOKUP($H$108,'[64]협력업체 입고현황'!$D$3:$AL$200,S1,FALSE)</f>
        <v>0</v>
      </c>
      <c r="T108" s="56">
        <f>VLOOKUP($H$108,'[64]협력업체 입고현황'!$D$3:$AL$200,T1,FALSE)</f>
        <v>0</v>
      </c>
      <c r="U108" s="56">
        <f>VLOOKUP($H$108,'[64]협력업체 입고현황'!$D$3:$AL$200,U1,FALSE)</f>
        <v>0</v>
      </c>
      <c r="V108" s="56">
        <f>VLOOKUP($H$108,'[64]협력업체 입고현황'!$D$3:$AL$200,V1,FALSE)</f>
        <v>0</v>
      </c>
      <c r="W108" s="56">
        <f>VLOOKUP($H$108,'[64]협력업체 입고현황'!$D$3:$AL$200,W1,FALSE)</f>
        <v>0</v>
      </c>
      <c r="X108" s="56">
        <f>VLOOKUP($H$108,'[64]협력업체 입고현황'!$D$3:$AL$200,X1,FALSE)</f>
        <v>0</v>
      </c>
      <c r="Y108" s="56">
        <f>VLOOKUP($H$108,'[64]협력업체 입고현황'!$D$3:$AL$200,Y1,FALSE)</f>
        <v>1344</v>
      </c>
      <c r="Z108" s="56">
        <f>VLOOKUP($H$108,'[64]협력업체 입고현황'!$D$3:$AL$200,Z1,FALSE)</f>
        <v>0</v>
      </c>
      <c r="AA108" s="56">
        <f>VLOOKUP($H$108,'[64]협력업체 입고현황'!$D$3:$AL$200,AA1,FALSE)</f>
        <v>0</v>
      </c>
      <c r="AB108" s="56">
        <f>VLOOKUP($H$108,'[64]협력업체 입고현황'!$D$3:$AL$200,AB1,FALSE)</f>
        <v>0</v>
      </c>
      <c r="AC108" s="56">
        <f>VLOOKUP($H$108,'[64]협력업체 입고현황'!$D$3:$AL$200,AC1,FALSE)</f>
        <v>0</v>
      </c>
      <c r="AD108" s="56">
        <f>VLOOKUP($H$108,'[64]협력업체 입고현황'!$D$3:$AL$200,AD1,FALSE)</f>
        <v>0</v>
      </c>
      <c r="AE108" s="56">
        <f>VLOOKUP($H$108,'[64]협력업체 입고현황'!$D$3:$AL$200,AE1,FALSE)</f>
        <v>0</v>
      </c>
      <c r="AF108" s="56">
        <f>VLOOKUP($H$108,'[64]협력업체 입고현황'!$D$3:$AL$200,AF1,FALSE)</f>
        <v>0</v>
      </c>
      <c r="AG108" s="56">
        <f>VLOOKUP($H$108,'[64]협력업체 입고현황'!$D$3:$AL$200,AG1,FALSE)</f>
        <v>0</v>
      </c>
      <c r="AH108" s="56">
        <f>VLOOKUP($H$108,'[64]협력업체 입고현황'!$D$3:$AL$200,AH1,FALSE)</f>
        <v>0</v>
      </c>
      <c r="AI108" s="56">
        <f>VLOOKUP($H$108,'[64]협력업체 입고현황'!$D$3:$AL$200,AI1,FALSE)</f>
        <v>0</v>
      </c>
      <c r="AJ108" s="56">
        <f>VLOOKUP($H$108,'[64]협력업체 입고현황'!$D$3:$AL$200,AJ1,FALSE)</f>
        <v>0</v>
      </c>
      <c r="AK108" s="56">
        <f>VLOOKUP($H$108,'[64]협력업체 입고현황'!$D$3:$AL$200,AK1,FALSE)</f>
        <v>0</v>
      </c>
      <c r="AL108" s="56">
        <f>VLOOKUP($H$108,'[64]협력업체 입고현황'!$D$3:$AL$200,AL1,FALSE)</f>
        <v>0</v>
      </c>
      <c r="AM108" s="56">
        <f>VLOOKUP($H$108,'[64]협력업체 입고현황'!$D$3:$AL$200,AM1,FALSE)</f>
        <v>0</v>
      </c>
      <c r="AN108" s="56">
        <f>VLOOKUP($H$108,'[64]협력업체 입고현황'!$D$3:$AL$200,AN1,FALSE)</f>
        <v>0</v>
      </c>
      <c r="AO108" s="56">
        <f>VLOOKUP($H$108,'[64]협력업체 입고현황'!$D$3:$AL$200,AO1,FALSE)</f>
        <v>0</v>
      </c>
      <c r="AP108" s="25"/>
      <c r="AQ108" s="56">
        <f>$J$108*K108</f>
        <v>0</v>
      </c>
      <c r="AR108" s="56">
        <f t="shared" ref="AR108:BU108" si="109">$J$108*L108</f>
        <v>1943424</v>
      </c>
      <c r="AS108" s="56">
        <f t="shared" si="109"/>
        <v>0</v>
      </c>
      <c r="AT108" s="56">
        <f t="shared" si="109"/>
        <v>0</v>
      </c>
      <c r="AU108" s="56">
        <f t="shared" si="109"/>
        <v>0</v>
      </c>
      <c r="AV108" s="56">
        <f t="shared" si="109"/>
        <v>0</v>
      </c>
      <c r="AW108" s="56">
        <f t="shared" si="109"/>
        <v>0</v>
      </c>
      <c r="AX108" s="56">
        <f t="shared" si="109"/>
        <v>2915136</v>
      </c>
      <c r="AY108" s="56">
        <f t="shared" si="109"/>
        <v>0</v>
      </c>
      <c r="AZ108" s="56">
        <f t="shared" si="109"/>
        <v>0</v>
      </c>
      <c r="BA108" s="56">
        <f t="shared" si="109"/>
        <v>0</v>
      </c>
      <c r="BB108" s="56">
        <f t="shared" si="109"/>
        <v>0</v>
      </c>
      <c r="BC108" s="56">
        <f t="shared" si="109"/>
        <v>0</v>
      </c>
      <c r="BD108" s="56">
        <f t="shared" si="109"/>
        <v>0</v>
      </c>
      <c r="BE108" s="56">
        <f t="shared" si="109"/>
        <v>2915136</v>
      </c>
      <c r="BF108" s="56">
        <f t="shared" si="109"/>
        <v>0</v>
      </c>
      <c r="BG108" s="56">
        <f t="shared" si="109"/>
        <v>0</v>
      </c>
      <c r="BH108" s="56">
        <f t="shared" si="109"/>
        <v>0</v>
      </c>
      <c r="BI108" s="56">
        <f t="shared" si="109"/>
        <v>0</v>
      </c>
      <c r="BJ108" s="56">
        <f t="shared" si="109"/>
        <v>0</v>
      </c>
      <c r="BK108" s="56">
        <f t="shared" si="109"/>
        <v>0</v>
      </c>
      <c r="BL108" s="56">
        <f t="shared" si="109"/>
        <v>0</v>
      </c>
      <c r="BM108" s="56">
        <f t="shared" si="109"/>
        <v>0</v>
      </c>
      <c r="BN108" s="56">
        <f t="shared" si="109"/>
        <v>0</v>
      </c>
      <c r="BO108" s="56">
        <f t="shared" si="109"/>
        <v>0</v>
      </c>
      <c r="BP108" s="56">
        <f t="shared" si="109"/>
        <v>0</v>
      </c>
      <c r="BQ108" s="56">
        <f t="shared" si="109"/>
        <v>0</v>
      </c>
      <c r="BR108" s="56">
        <f t="shared" si="109"/>
        <v>0</v>
      </c>
      <c r="BS108" s="56">
        <f t="shared" si="109"/>
        <v>0</v>
      </c>
      <c r="BT108" s="56">
        <f t="shared" si="109"/>
        <v>0</v>
      </c>
      <c r="BU108" s="56">
        <f t="shared" si="109"/>
        <v>0</v>
      </c>
      <c r="BV108" s="56">
        <f t="shared" si="69"/>
        <v>7773696</v>
      </c>
    </row>
    <row r="109" spans="1:74" s="27" customFormat="1" ht="50.1" customHeight="1">
      <c r="A109" s="33" t="s">
        <v>1310</v>
      </c>
      <c r="B109" s="33" t="s">
        <v>734</v>
      </c>
      <c r="C109" s="33"/>
      <c r="D109" s="43" t="s">
        <v>380</v>
      </c>
      <c r="E109" s="43">
        <f t="shared" si="60"/>
        <v>106</v>
      </c>
      <c r="F109" s="43" t="s">
        <v>380</v>
      </c>
      <c r="G109" s="44" t="s">
        <v>424</v>
      </c>
      <c r="H109" s="44" t="s">
        <v>35</v>
      </c>
      <c r="I109" s="52" t="s">
        <v>10</v>
      </c>
      <c r="J109" s="82">
        <f>VLOOKUP(H109,'[63]1월단가'!A:B,$J$1,0)</f>
        <v>2821</v>
      </c>
      <c r="K109" s="56">
        <f>VLOOKUP($H$109,'[64]협력업체 입고현황'!$D$3:$AL$200,K1,FALSE)</f>
        <v>0</v>
      </c>
      <c r="L109" s="56">
        <f>VLOOKUP($H$109,'[64]협력업체 입고현황'!$D$3:$AL$200,L1,FALSE)</f>
        <v>0</v>
      </c>
      <c r="M109" s="56">
        <f>VLOOKUP($H$109,'[64]협력업체 입고현황'!$D$3:$AL$200,M1,FALSE)</f>
        <v>0</v>
      </c>
      <c r="N109" s="56">
        <f>VLOOKUP($H$109,'[64]협력업체 입고현황'!$D$3:$AL$200,N1,FALSE)</f>
        <v>0</v>
      </c>
      <c r="O109" s="56">
        <f>VLOOKUP($H$109,'[64]협력업체 입고현황'!$D$3:$AL$200,O1,FALSE)</f>
        <v>0</v>
      </c>
      <c r="P109" s="56">
        <f>VLOOKUP($H$109,'[64]협력업체 입고현황'!$D$3:$AL$200,P1,FALSE)</f>
        <v>0</v>
      </c>
      <c r="Q109" s="56">
        <f>VLOOKUP($H$109,'[64]협력업체 입고현황'!$D$3:$AL$200,Q1,FALSE)</f>
        <v>0</v>
      </c>
      <c r="R109" s="56">
        <f>VLOOKUP($H$109,'[64]협력업체 입고현황'!$D$3:$AL$200,R1,FALSE)</f>
        <v>0</v>
      </c>
      <c r="S109" s="56">
        <f>VLOOKUP($H$109,'[64]협력업체 입고현황'!$D$3:$AL$200,S1,FALSE)</f>
        <v>0</v>
      </c>
      <c r="T109" s="56">
        <f>VLOOKUP($H$109,'[64]협력업체 입고현황'!$D$3:$AL$200,T1,FALSE)</f>
        <v>0</v>
      </c>
      <c r="U109" s="56">
        <f>VLOOKUP($H$109,'[64]협력업체 입고현황'!$D$3:$AL$200,U1,FALSE)</f>
        <v>0</v>
      </c>
      <c r="V109" s="56">
        <f>VLOOKUP($H$109,'[64]협력업체 입고현황'!$D$3:$AL$200,V1,FALSE)</f>
        <v>0</v>
      </c>
      <c r="W109" s="56">
        <f>VLOOKUP($H$109,'[64]협력업체 입고현황'!$D$3:$AL$200,W1,FALSE)</f>
        <v>0</v>
      </c>
      <c r="X109" s="56">
        <f>VLOOKUP($H$109,'[64]협력업체 입고현황'!$D$3:$AL$200,X1,FALSE)</f>
        <v>0</v>
      </c>
      <c r="Y109" s="56">
        <f>VLOOKUP($H$109,'[64]협력업체 입고현황'!$D$3:$AL$200,Y1,FALSE)</f>
        <v>0</v>
      </c>
      <c r="Z109" s="56">
        <f>VLOOKUP($H$109,'[64]협력업체 입고현황'!$D$3:$AL$200,Z1,FALSE)</f>
        <v>0</v>
      </c>
      <c r="AA109" s="56">
        <f>VLOOKUP($H$109,'[64]협력업체 입고현황'!$D$3:$AL$200,AA1,FALSE)</f>
        <v>0</v>
      </c>
      <c r="AB109" s="56">
        <f>VLOOKUP($H$109,'[64]협력업체 입고현황'!$D$3:$AL$200,AB1,FALSE)</f>
        <v>0</v>
      </c>
      <c r="AC109" s="56">
        <f>VLOOKUP($H$109,'[64]협력업체 입고현황'!$D$3:$AL$200,AC1,FALSE)</f>
        <v>0</v>
      </c>
      <c r="AD109" s="56">
        <f>VLOOKUP($H$109,'[64]협력업체 입고현황'!$D$3:$AL$200,AD1,FALSE)</f>
        <v>0</v>
      </c>
      <c r="AE109" s="56">
        <f>VLOOKUP($H$109,'[64]협력업체 입고현황'!$D$3:$AL$200,AE1,FALSE)</f>
        <v>0</v>
      </c>
      <c r="AF109" s="56">
        <f>VLOOKUP($H$109,'[64]협력업체 입고현황'!$D$3:$AL$200,AF1,FALSE)</f>
        <v>0</v>
      </c>
      <c r="AG109" s="56">
        <f>VLOOKUP($H$109,'[64]협력업체 입고현황'!$D$3:$AL$200,AG1,FALSE)</f>
        <v>0</v>
      </c>
      <c r="AH109" s="56">
        <f>VLOOKUP($H$109,'[64]협력업체 입고현황'!$D$3:$AL$200,AH1,FALSE)</f>
        <v>0</v>
      </c>
      <c r="AI109" s="56">
        <f>VLOOKUP($H$109,'[64]협력업체 입고현황'!$D$3:$AL$200,AI1,FALSE)</f>
        <v>0</v>
      </c>
      <c r="AJ109" s="56">
        <f>VLOOKUP($H$109,'[64]협력업체 입고현황'!$D$3:$AL$200,AJ1,FALSE)</f>
        <v>0</v>
      </c>
      <c r="AK109" s="56">
        <f>VLOOKUP($H$109,'[64]협력업체 입고현황'!$D$3:$AL$200,AK1,FALSE)</f>
        <v>0</v>
      </c>
      <c r="AL109" s="56">
        <f>VLOOKUP($H$109,'[64]협력업체 입고현황'!$D$3:$AL$200,AL1,FALSE)</f>
        <v>0</v>
      </c>
      <c r="AM109" s="56">
        <f>VLOOKUP($H$109,'[64]협력업체 입고현황'!$D$3:$AL$200,AM1,FALSE)</f>
        <v>0</v>
      </c>
      <c r="AN109" s="56">
        <f>VLOOKUP($H$109,'[64]협력업체 입고현황'!$D$3:$AL$200,AN1,FALSE)</f>
        <v>0</v>
      </c>
      <c r="AO109" s="56">
        <f>VLOOKUP($H$109,'[64]협력업체 입고현황'!$D$3:$AL$200,AO1,FALSE)</f>
        <v>0</v>
      </c>
      <c r="AP109" s="25"/>
      <c r="AQ109" s="56">
        <f>$J$109*K109</f>
        <v>0</v>
      </c>
      <c r="AR109" s="56">
        <f t="shared" ref="AR109:BU109" si="110">$J$109*L109</f>
        <v>0</v>
      </c>
      <c r="AS109" s="56">
        <f t="shared" si="110"/>
        <v>0</v>
      </c>
      <c r="AT109" s="56">
        <f t="shared" si="110"/>
        <v>0</v>
      </c>
      <c r="AU109" s="56">
        <f t="shared" si="110"/>
        <v>0</v>
      </c>
      <c r="AV109" s="56">
        <f t="shared" si="110"/>
        <v>0</v>
      </c>
      <c r="AW109" s="56">
        <f t="shared" si="110"/>
        <v>0</v>
      </c>
      <c r="AX109" s="56">
        <f t="shared" si="110"/>
        <v>0</v>
      </c>
      <c r="AY109" s="56">
        <f t="shared" si="110"/>
        <v>0</v>
      </c>
      <c r="AZ109" s="56">
        <f t="shared" si="110"/>
        <v>0</v>
      </c>
      <c r="BA109" s="56">
        <f t="shared" si="110"/>
        <v>0</v>
      </c>
      <c r="BB109" s="56">
        <f t="shared" si="110"/>
        <v>0</v>
      </c>
      <c r="BC109" s="56">
        <f t="shared" si="110"/>
        <v>0</v>
      </c>
      <c r="BD109" s="56">
        <f t="shared" si="110"/>
        <v>0</v>
      </c>
      <c r="BE109" s="56">
        <f t="shared" si="110"/>
        <v>0</v>
      </c>
      <c r="BF109" s="56">
        <f t="shared" si="110"/>
        <v>0</v>
      </c>
      <c r="BG109" s="56">
        <f t="shared" si="110"/>
        <v>0</v>
      </c>
      <c r="BH109" s="56">
        <f t="shared" si="110"/>
        <v>0</v>
      </c>
      <c r="BI109" s="56">
        <f t="shared" si="110"/>
        <v>0</v>
      </c>
      <c r="BJ109" s="56">
        <f t="shared" si="110"/>
        <v>0</v>
      </c>
      <c r="BK109" s="56">
        <f t="shared" si="110"/>
        <v>0</v>
      </c>
      <c r="BL109" s="56">
        <f t="shared" si="110"/>
        <v>0</v>
      </c>
      <c r="BM109" s="56">
        <f t="shared" si="110"/>
        <v>0</v>
      </c>
      <c r="BN109" s="56">
        <f t="shared" si="110"/>
        <v>0</v>
      </c>
      <c r="BO109" s="56">
        <f t="shared" si="110"/>
        <v>0</v>
      </c>
      <c r="BP109" s="56">
        <f t="shared" si="110"/>
        <v>0</v>
      </c>
      <c r="BQ109" s="56">
        <f t="shared" si="110"/>
        <v>0</v>
      </c>
      <c r="BR109" s="56">
        <f t="shared" si="110"/>
        <v>0</v>
      </c>
      <c r="BS109" s="56">
        <f t="shared" si="110"/>
        <v>0</v>
      </c>
      <c r="BT109" s="56">
        <f t="shared" si="110"/>
        <v>0</v>
      </c>
      <c r="BU109" s="56">
        <f t="shared" si="110"/>
        <v>0</v>
      </c>
      <c r="BV109" s="56">
        <f t="shared" si="69"/>
        <v>0</v>
      </c>
    </row>
    <row r="110" spans="1:74" s="27" customFormat="1" ht="50.1" customHeight="1">
      <c r="A110" s="33" t="s">
        <v>1310</v>
      </c>
      <c r="B110" s="33" t="s">
        <v>734</v>
      </c>
      <c r="C110" s="33"/>
      <c r="D110" s="43" t="s">
        <v>380</v>
      </c>
      <c r="E110" s="43">
        <f t="shared" si="60"/>
        <v>107</v>
      </c>
      <c r="F110" s="43" t="s">
        <v>380</v>
      </c>
      <c r="G110" s="44" t="s">
        <v>424</v>
      </c>
      <c r="H110" s="44" t="s">
        <v>405</v>
      </c>
      <c r="I110" s="52" t="s">
        <v>10</v>
      </c>
      <c r="J110" s="82">
        <f>VLOOKUP(H110,'[63]1월단가'!A:B,$J$1,0)</f>
        <v>2734</v>
      </c>
      <c r="K110" s="56">
        <f>VLOOKUP($H$110,'[64]협력업체 입고현황'!$D$3:$AL$200,K1,FALSE)</f>
        <v>0</v>
      </c>
      <c r="L110" s="56">
        <f>VLOOKUP($H$110,'[64]협력업체 입고현황'!$D$3:$AL$200,L1,FALSE)</f>
        <v>0</v>
      </c>
      <c r="M110" s="56">
        <f>VLOOKUP($H$110,'[64]협력업체 입고현황'!$D$3:$AL$200,M1,FALSE)</f>
        <v>0</v>
      </c>
      <c r="N110" s="56">
        <f>VLOOKUP($H$110,'[64]협력업체 입고현황'!$D$3:$AL$200,N1,FALSE)</f>
        <v>0</v>
      </c>
      <c r="O110" s="56">
        <f>VLOOKUP($H$110,'[64]협력업체 입고현황'!$D$3:$AL$200,O1,FALSE)</f>
        <v>0</v>
      </c>
      <c r="P110" s="56">
        <f>VLOOKUP($H$110,'[64]협력업체 입고현황'!$D$3:$AL$200,P1,FALSE)</f>
        <v>0</v>
      </c>
      <c r="Q110" s="56">
        <f>VLOOKUP($H$110,'[64]협력업체 입고현황'!$D$3:$AL$200,Q1,FALSE)</f>
        <v>0</v>
      </c>
      <c r="R110" s="56">
        <f>VLOOKUP($H$110,'[64]협력업체 입고현황'!$D$3:$AL$200,R1,FALSE)</f>
        <v>2000</v>
      </c>
      <c r="S110" s="56">
        <f>VLOOKUP($H$110,'[64]협력업체 입고현황'!$D$3:$AL$200,S1,FALSE)</f>
        <v>0</v>
      </c>
      <c r="T110" s="56">
        <f>VLOOKUP($H$110,'[64]협력업체 입고현황'!$D$3:$AL$200,T1,FALSE)</f>
        <v>0</v>
      </c>
      <c r="U110" s="56">
        <f>VLOOKUP($H$110,'[64]협력업체 입고현황'!$D$3:$AL$200,U1,FALSE)</f>
        <v>0</v>
      </c>
      <c r="V110" s="56">
        <f>VLOOKUP($H$110,'[64]협력업체 입고현황'!$D$3:$AL$200,V1,FALSE)</f>
        <v>0</v>
      </c>
      <c r="W110" s="56">
        <f>VLOOKUP($H$110,'[64]협력업체 입고현황'!$D$3:$AL$200,W1,FALSE)</f>
        <v>0</v>
      </c>
      <c r="X110" s="56">
        <f>VLOOKUP($H$110,'[64]협력업체 입고현황'!$D$3:$AL$200,X1,FALSE)</f>
        <v>0</v>
      </c>
      <c r="Y110" s="56">
        <f>VLOOKUP($H$110,'[64]협력업체 입고현황'!$D$3:$AL$200,Y1,FALSE)</f>
        <v>2000</v>
      </c>
      <c r="Z110" s="56">
        <f>VLOOKUP($H$110,'[64]협력업체 입고현황'!$D$3:$AL$200,Z1,FALSE)</f>
        <v>0</v>
      </c>
      <c r="AA110" s="56">
        <f>VLOOKUP($H$110,'[64]협력업체 입고현황'!$D$3:$AL$200,AA1,FALSE)</f>
        <v>0</v>
      </c>
      <c r="AB110" s="56">
        <f>VLOOKUP($H$110,'[64]협력업체 입고현황'!$D$3:$AL$200,AB1,FALSE)</f>
        <v>0</v>
      </c>
      <c r="AC110" s="56">
        <f>VLOOKUP($H$110,'[64]협력업체 입고현황'!$D$3:$AL$200,AC1,FALSE)</f>
        <v>0</v>
      </c>
      <c r="AD110" s="56">
        <f>VLOOKUP($H$110,'[64]협력업체 입고현황'!$D$3:$AL$200,AD1,FALSE)</f>
        <v>0</v>
      </c>
      <c r="AE110" s="56">
        <f>VLOOKUP($H$110,'[64]협력업체 입고현황'!$D$3:$AL$200,AE1,FALSE)</f>
        <v>0</v>
      </c>
      <c r="AF110" s="56">
        <f>VLOOKUP($H$110,'[64]협력업체 입고현황'!$D$3:$AL$200,AF1,FALSE)</f>
        <v>0</v>
      </c>
      <c r="AG110" s="56">
        <f>VLOOKUP($H$110,'[64]협력업체 입고현황'!$D$3:$AL$200,AG1,FALSE)</f>
        <v>0</v>
      </c>
      <c r="AH110" s="56">
        <f>VLOOKUP($H$110,'[64]협력업체 입고현황'!$D$3:$AL$200,AH1,FALSE)</f>
        <v>0</v>
      </c>
      <c r="AI110" s="56">
        <f>VLOOKUP($H$110,'[64]협력업체 입고현황'!$D$3:$AL$200,AI1,FALSE)</f>
        <v>0</v>
      </c>
      <c r="AJ110" s="56">
        <f>VLOOKUP($H$110,'[64]협력업체 입고현황'!$D$3:$AL$200,AJ1,FALSE)</f>
        <v>0</v>
      </c>
      <c r="AK110" s="56">
        <f>VLOOKUP($H$110,'[64]협력업체 입고현황'!$D$3:$AL$200,AK1,FALSE)</f>
        <v>0</v>
      </c>
      <c r="AL110" s="56">
        <f>VLOOKUP($H$110,'[64]협력업체 입고현황'!$D$3:$AL$200,AL1,FALSE)</f>
        <v>0</v>
      </c>
      <c r="AM110" s="56">
        <f>VLOOKUP($H$110,'[64]협력업체 입고현황'!$D$3:$AL$200,AM1,FALSE)</f>
        <v>0</v>
      </c>
      <c r="AN110" s="56">
        <f>VLOOKUP($H$110,'[64]협력업체 입고현황'!$D$3:$AL$200,AN1,FALSE)</f>
        <v>0</v>
      </c>
      <c r="AO110" s="56">
        <f>VLOOKUP($H$110,'[64]협력업체 입고현황'!$D$3:$AL$200,AO1,FALSE)</f>
        <v>0</v>
      </c>
      <c r="AP110" s="25"/>
      <c r="AQ110" s="56">
        <f>$J$110*K110</f>
        <v>0</v>
      </c>
      <c r="AR110" s="56">
        <f t="shared" ref="AR110:BU110" si="111">$J$110*L110</f>
        <v>0</v>
      </c>
      <c r="AS110" s="56">
        <f t="shared" si="111"/>
        <v>0</v>
      </c>
      <c r="AT110" s="56">
        <f t="shared" si="111"/>
        <v>0</v>
      </c>
      <c r="AU110" s="56">
        <f t="shared" si="111"/>
        <v>0</v>
      </c>
      <c r="AV110" s="56">
        <f t="shared" si="111"/>
        <v>0</v>
      </c>
      <c r="AW110" s="56">
        <f t="shared" si="111"/>
        <v>0</v>
      </c>
      <c r="AX110" s="56">
        <f t="shared" si="111"/>
        <v>5468000</v>
      </c>
      <c r="AY110" s="56">
        <f t="shared" si="111"/>
        <v>0</v>
      </c>
      <c r="AZ110" s="56">
        <f t="shared" si="111"/>
        <v>0</v>
      </c>
      <c r="BA110" s="56">
        <f t="shared" si="111"/>
        <v>0</v>
      </c>
      <c r="BB110" s="56">
        <f t="shared" si="111"/>
        <v>0</v>
      </c>
      <c r="BC110" s="56">
        <f t="shared" si="111"/>
        <v>0</v>
      </c>
      <c r="BD110" s="56">
        <f t="shared" si="111"/>
        <v>0</v>
      </c>
      <c r="BE110" s="56">
        <f t="shared" si="111"/>
        <v>5468000</v>
      </c>
      <c r="BF110" s="56">
        <f t="shared" si="111"/>
        <v>0</v>
      </c>
      <c r="BG110" s="56">
        <f t="shared" si="111"/>
        <v>0</v>
      </c>
      <c r="BH110" s="56">
        <f t="shared" si="111"/>
        <v>0</v>
      </c>
      <c r="BI110" s="56">
        <f t="shared" si="111"/>
        <v>0</v>
      </c>
      <c r="BJ110" s="56">
        <f t="shared" si="111"/>
        <v>0</v>
      </c>
      <c r="BK110" s="56">
        <f t="shared" si="111"/>
        <v>0</v>
      </c>
      <c r="BL110" s="56">
        <f t="shared" si="111"/>
        <v>0</v>
      </c>
      <c r="BM110" s="56">
        <f t="shared" si="111"/>
        <v>0</v>
      </c>
      <c r="BN110" s="56">
        <f t="shared" si="111"/>
        <v>0</v>
      </c>
      <c r="BO110" s="56">
        <f t="shared" si="111"/>
        <v>0</v>
      </c>
      <c r="BP110" s="56">
        <f t="shared" si="111"/>
        <v>0</v>
      </c>
      <c r="BQ110" s="56">
        <f t="shared" si="111"/>
        <v>0</v>
      </c>
      <c r="BR110" s="56">
        <f t="shared" si="111"/>
        <v>0</v>
      </c>
      <c r="BS110" s="56">
        <f t="shared" si="111"/>
        <v>0</v>
      </c>
      <c r="BT110" s="56">
        <f t="shared" si="111"/>
        <v>0</v>
      </c>
      <c r="BU110" s="56">
        <f t="shared" si="111"/>
        <v>0</v>
      </c>
      <c r="BV110" s="56">
        <f t="shared" si="69"/>
        <v>10936000</v>
      </c>
    </row>
    <row r="111" spans="1:74" s="27" customFormat="1" ht="50.1" customHeight="1">
      <c r="A111" s="33" t="s">
        <v>1310</v>
      </c>
      <c r="B111" s="33" t="s">
        <v>734</v>
      </c>
      <c r="C111" s="33"/>
      <c r="D111" s="43" t="s">
        <v>380</v>
      </c>
      <c r="E111" s="43">
        <f t="shared" si="60"/>
        <v>108</v>
      </c>
      <c r="F111" s="43" t="s">
        <v>380</v>
      </c>
      <c r="G111" s="44" t="s">
        <v>424</v>
      </c>
      <c r="H111" s="44" t="s">
        <v>404</v>
      </c>
      <c r="I111" s="52" t="s">
        <v>377</v>
      </c>
      <c r="J111" s="82">
        <f>VLOOKUP(H111,'[63]1월단가'!A:B,$J$1,0)</f>
        <v>1832</v>
      </c>
      <c r="K111" s="56">
        <f>VLOOKUP($H$111,'[64]협력업체 입고현황'!$D$3:$AL$200,K1,FALSE)</f>
        <v>0</v>
      </c>
      <c r="L111" s="56">
        <f>VLOOKUP($H$111,'[64]협력업체 입고현황'!$D$3:$AL$200,L1,FALSE)</f>
        <v>0</v>
      </c>
      <c r="M111" s="56">
        <f>VLOOKUP($H$111,'[64]협력업체 입고현황'!$D$3:$AL$200,M1,FALSE)</f>
        <v>0</v>
      </c>
      <c r="N111" s="56">
        <f>VLOOKUP($H$111,'[64]협력업체 입고현황'!$D$3:$AL$200,N1,FALSE)</f>
        <v>0</v>
      </c>
      <c r="O111" s="56">
        <f>VLOOKUP($H$111,'[64]협력업체 입고현황'!$D$3:$AL$200,O1,FALSE)</f>
        <v>0</v>
      </c>
      <c r="P111" s="56">
        <f>VLOOKUP($H$111,'[64]협력업체 입고현황'!$D$3:$AL$200,P1,FALSE)</f>
        <v>0</v>
      </c>
      <c r="Q111" s="56">
        <f>VLOOKUP($H$111,'[64]협력업체 입고현황'!$D$3:$AL$200,Q1,FALSE)</f>
        <v>0</v>
      </c>
      <c r="R111" s="56">
        <f>VLOOKUP($H$111,'[64]협력업체 입고현황'!$D$3:$AL$200,R1,FALSE)</f>
        <v>0</v>
      </c>
      <c r="S111" s="56">
        <f>VLOOKUP($H$111,'[64]협력업체 입고현황'!$D$3:$AL$200,S1,FALSE)</f>
        <v>0</v>
      </c>
      <c r="T111" s="56">
        <f>VLOOKUP($H$111,'[64]협력업체 입고현황'!$D$3:$AL$200,T1,FALSE)</f>
        <v>0</v>
      </c>
      <c r="U111" s="56">
        <f>VLOOKUP($H$111,'[64]협력업체 입고현황'!$D$3:$AL$200,U1,FALSE)</f>
        <v>0</v>
      </c>
      <c r="V111" s="56">
        <f>VLOOKUP($H$111,'[64]협력업체 입고현황'!$D$3:$AL$200,V1,FALSE)</f>
        <v>0</v>
      </c>
      <c r="W111" s="56">
        <f>VLOOKUP($H$111,'[64]협력업체 입고현황'!$D$3:$AL$200,W1,FALSE)</f>
        <v>0</v>
      </c>
      <c r="X111" s="56">
        <f>VLOOKUP($H$111,'[64]협력업체 입고현황'!$D$3:$AL$200,X1,FALSE)</f>
        <v>0</v>
      </c>
      <c r="Y111" s="56">
        <f>VLOOKUP($H$111,'[64]협력업체 입고현황'!$D$3:$AL$200,Y1,FALSE)</f>
        <v>0</v>
      </c>
      <c r="Z111" s="56">
        <f>VLOOKUP($H$111,'[64]협력업체 입고현황'!$D$3:$AL$200,Z1,FALSE)</f>
        <v>0</v>
      </c>
      <c r="AA111" s="56">
        <f>VLOOKUP($H$111,'[64]협력업체 입고현황'!$D$3:$AL$200,AA1,FALSE)</f>
        <v>0</v>
      </c>
      <c r="AB111" s="56">
        <f>VLOOKUP($H$111,'[64]협력업체 입고현황'!$D$3:$AL$200,AB1,FALSE)</f>
        <v>0</v>
      </c>
      <c r="AC111" s="56">
        <f>VLOOKUP($H$111,'[64]협력업체 입고현황'!$D$3:$AL$200,AC1,FALSE)</f>
        <v>0</v>
      </c>
      <c r="AD111" s="56">
        <f>VLOOKUP($H$111,'[64]협력업체 입고현황'!$D$3:$AL$200,AD1,FALSE)</f>
        <v>0</v>
      </c>
      <c r="AE111" s="56">
        <f>VLOOKUP($H$111,'[64]협력업체 입고현황'!$D$3:$AL$200,AE1,FALSE)</f>
        <v>0</v>
      </c>
      <c r="AF111" s="56">
        <f>VLOOKUP($H$111,'[64]협력업체 입고현황'!$D$3:$AL$200,AF1,FALSE)</f>
        <v>0</v>
      </c>
      <c r="AG111" s="56">
        <f>VLOOKUP($H$111,'[64]협력업체 입고현황'!$D$3:$AL$200,AG1,FALSE)</f>
        <v>0</v>
      </c>
      <c r="AH111" s="56">
        <f>VLOOKUP($H$111,'[64]협력업체 입고현황'!$D$3:$AL$200,AH1,FALSE)</f>
        <v>0</v>
      </c>
      <c r="AI111" s="56">
        <f>VLOOKUP($H$111,'[64]협력업체 입고현황'!$D$3:$AL$200,AI1,FALSE)</f>
        <v>0</v>
      </c>
      <c r="AJ111" s="56">
        <f>VLOOKUP($H$111,'[64]협력업체 입고현황'!$D$3:$AL$200,AJ1,FALSE)</f>
        <v>0</v>
      </c>
      <c r="AK111" s="56">
        <f>VLOOKUP($H$111,'[64]협력업체 입고현황'!$D$3:$AL$200,AK1,FALSE)</f>
        <v>0</v>
      </c>
      <c r="AL111" s="56">
        <f>VLOOKUP($H$111,'[64]협력업체 입고현황'!$D$3:$AL$200,AL1,FALSE)</f>
        <v>0</v>
      </c>
      <c r="AM111" s="56">
        <f>VLOOKUP($H$111,'[64]협력업체 입고현황'!$D$3:$AL$200,AM1,FALSE)</f>
        <v>0</v>
      </c>
      <c r="AN111" s="56">
        <f>VLOOKUP($H$111,'[64]협력업체 입고현황'!$D$3:$AL$200,AN1,FALSE)</f>
        <v>0</v>
      </c>
      <c r="AO111" s="56">
        <f>VLOOKUP($H$111,'[64]협력업체 입고현황'!$D$3:$AL$200,AO1,FALSE)</f>
        <v>0</v>
      </c>
      <c r="AP111" s="25"/>
      <c r="AQ111" s="56">
        <f>$J$111*K111</f>
        <v>0</v>
      </c>
      <c r="AR111" s="56">
        <f t="shared" ref="AR111:BU111" si="112">$J$111*L111</f>
        <v>0</v>
      </c>
      <c r="AS111" s="56">
        <f t="shared" si="112"/>
        <v>0</v>
      </c>
      <c r="AT111" s="56">
        <f t="shared" si="112"/>
        <v>0</v>
      </c>
      <c r="AU111" s="56">
        <f t="shared" si="112"/>
        <v>0</v>
      </c>
      <c r="AV111" s="56">
        <f t="shared" si="112"/>
        <v>0</v>
      </c>
      <c r="AW111" s="56">
        <f t="shared" si="112"/>
        <v>0</v>
      </c>
      <c r="AX111" s="56">
        <f t="shared" si="112"/>
        <v>0</v>
      </c>
      <c r="AY111" s="56">
        <f t="shared" si="112"/>
        <v>0</v>
      </c>
      <c r="AZ111" s="56">
        <f t="shared" si="112"/>
        <v>0</v>
      </c>
      <c r="BA111" s="56">
        <f t="shared" si="112"/>
        <v>0</v>
      </c>
      <c r="BB111" s="56">
        <f t="shared" si="112"/>
        <v>0</v>
      </c>
      <c r="BC111" s="56">
        <f t="shared" si="112"/>
        <v>0</v>
      </c>
      <c r="BD111" s="56">
        <f t="shared" si="112"/>
        <v>0</v>
      </c>
      <c r="BE111" s="56">
        <f t="shared" si="112"/>
        <v>0</v>
      </c>
      <c r="BF111" s="56">
        <f t="shared" si="112"/>
        <v>0</v>
      </c>
      <c r="BG111" s="56">
        <f t="shared" si="112"/>
        <v>0</v>
      </c>
      <c r="BH111" s="56">
        <f t="shared" si="112"/>
        <v>0</v>
      </c>
      <c r="BI111" s="56">
        <f t="shared" si="112"/>
        <v>0</v>
      </c>
      <c r="BJ111" s="56">
        <f t="shared" si="112"/>
        <v>0</v>
      </c>
      <c r="BK111" s="56">
        <f t="shared" si="112"/>
        <v>0</v>
      </c>
      <c r="BL111" s="56">
        <f t="shared" si="112"/>
        <v>0</v>
      </c>
      <c r="BM111" s="56">
        <f t="shared" si="112"/>
        <v>0</v>
      </c>
      <c r="BN111" s="56">
        <f t="shared" si="112"/>
        <v>0</v>
      </c>
      <c r="BO111" s="56">
        <f t="shared" si="112"/>
        <v>0</v>
      </c>
      <c r="BP111" s="56">
        <f t="shared" si="112"/>
        <v>0</v>
      </c>
      <c r="BQ111" s="56">
        <f t="shared" si="112"/>
        <v>0</v>
      </c>
      <c r="BR111" s="56">
        <f t="shared" si="112"/>
        <v>0</v>
      </c>
      <c r="BS111" s="56">
        <f t="shared" si="112"/>
        <v>0</v>
      </c>
      <c r="BT111" s="56">
        <f t="shared" si="112"/>
        <v>0</v>
      </c>
      <c r="BU111" s="56">
        <f t="shared" si="112"/>
        <v>0</v>
      </c>
      <c r="BV111" s="56">
        <f t="shared" si="69"/>
        <v>0</v>
      </c>
    </row>
    <row r="112" spans="1:74" s="27" customFormat="1" ht="50.1" customHeight="1">
      <c r="A112" s="33" t="s">
        <v>1306</v>
      </c>
      <c r="B112" s="33" t="s">
        <v>735</v>
      </c>
      <c r="C112" s="33"/>
      <c r="D112" s="43" t="s">
        <v>381</v>
      </c>
      <c r="E112" s="43">
        <f t="shared" si="60"/>
        <v>109</v>
      </c>
      <c r="F112" s="43" t="s">
        <v>381</v>
      </c>
      <c r="G112" s="44" t="s">
        <v>424</v>
      </c>
      <c r="H112" s="44">
        <v>50011385</v>
      </c>
      <c r="I112" s="52" t="s">
        <v>378</v>
      </c>
      <c r="J112" s="82">
        <f>VLOOKUP(H112,'[63]1월단가'!A:B,$J$1,0)</f>
        <v>2736</v>
      </c>
      <c r="K112" s="56">
        <f>VLOOKUP($H$112,'[64]협력업체 입고현황'!$D$3:$AL$200,K1,FALSE)</f>
        <v>0</v>
      </c>
      <c r="L112" s="56">
        <f>VLOOKUP($H$112,'[64]협력업체 입고현황'!$D$3:$AL$200,L1,FALSE)</f>
        <v>0</v>
      </c>
      <c r="M112" s="56">
        <f>VLOOKUP($H$112,'[64]협력업체 입고현황'!$D$3:$AL$200,M1,FALSE)</f>
        <v>0</v>
      </c>
      <c r="N112" s="56">
        <f>VLOOKUP($H$112,'[64]협력업체 입고현황'!$D$3:$AL$200,N1,FALSE)</f>
        <v>0</v>
      </c>
      <c r="O112" s="56">
        <f>VLOOKUP($H$112,'[64]협력업체 입고현황'!$D$3:$AL$200,O1,FALSE)</f>
        <v>0</v>
      </c>
      <c r="P112" s="56">
        <f>VLOOKUP($H$112,'[64]협력업체 입고현황'!$D$3:$AL$200,P1,FALSE)</f>
        <v>0</v>
      </c>
      <c r="Q112" s="56">
        <f>VLOOKUP($H$112,'[64]협력업체 입고현황'!$D$3:$AL$200,Q1,FALSE)</f>
        <v>0</v>
      </c>
      <c r="R112" s="56">
        <f>VLOOKUP($H$112,'[64]협력업체 입고현황'!$D$3:$AL$200,R1,FALSE)</f>
        <v>569</v>
      </c>
      <c r="S112" s="56">
        <f>VLOOKUP($H$112,'[64]협력업체 입고현황'!$D$3:$AL$200,S1,FALSE)</f>
        <v>0</v>
      </c>
      <c r="T112" s="56">
        <f>VLOOKUP($H$112,'[64]협력업체 입고현황'!$D$3:$AL$200,T1,FALSE)</f>
        <v>2440</v>
      </c>
      <c r="U112" s="56">
        <f>VLOOKUP($H$112,'[64]협력업체 입고현황'!$D$3:$AL$200,U1,FALSE)</f>
        <v>0</v>
      </c>
      <c r="V112" s="56">
        <f>VLOOKUP($H$112,'[64]협력업체 입고현황'!$D$3:$AL$200,V1,FALSE)</f>
        <v>2440</v>
      </c>
      <c r="W112" s="56">
        <f>VLOOKUP($H$112,'[64]협력업체 입고현황'!$D$3:$AL$200,W1,FALSE)</f>
        <v>0</v>
      </c>
      <c r="X112" s="56">
        <f>VLOOKUP($H$112,'[64]협력업체 입고현황'!$D$3:$AL$200,X1,FALSE)</f>
        <v>0</v>
      </c>
      <c r="Y112" s="56">
        <f>VLOOKUP($H$112,'[64]협력업체 입고현황'!$D$3:$AL$200,Y1,FALSE)</f>
        <v>0</v>
      </c>
      <c r="Z112" s="56">
        <f>VLOOKUP($H$112,'[64]협력업체 입고현황'!$D$3:$AL$200,Z1,FALSE)</f>
        <v>1220</v>
      </c>
      <c r="AA112" s="56">
        <f>VLOOKUP($H$112,'[64]협력업체 입고현황'!$D$3:$AL$200,AA1,FALSE)</f>
        <v>0</v>
      </c>
      <c r="AB112" s="56">
        <f>VLOOKUP($H$112,'[64]협력업체 입고현황'!$D$3:$AL$200,AB1,FALSE)</f>
        <v>0</v>
      </c>
      <c r="AC112" s="56">
        <f>VLOOKUP($H$112,'[64]협력업체 입고현황'!$D$3:$AL$200,AC1,FALSE)</f>
        <v>0</v>
      </c>
      <c r="AD112" s="56">
        <f>VLOOKUP($H$112,'[64]협력업체 입고현황'!$D$3:$AL$200,AD1,FALSE)</f>
        <v>0</v>
      </c>
      <c r="AE112" s="56">
        <f>VLOOKUP($H$112,'[64]협력업체 입고현황'!$D$3:$AL$200,AE1,FALSE)</f>
        <v>0</v>
      </c>
      <c r="AF112" s="56">
        <f>VLOOKUP($H$112,'[64]협력업체 입고현황'!$D$3:$AL$200,AF1,FALSE)</f>
        <v>0</v>
      </c>
      <c r="AG112" s="56">
        <f>VLOOKUP($H$112,'[64]협력업체 입고현황'!$D$3:$AL$200,AG1,FALSE)</f>
        <v>0</v>
      </c>
      <c r="AH112" s="56">
        <f>VLOOKUP($H$112,'[64]협력업체 입고현황'!$D$3:$AL$200,AH1,FALSE)</f>
        <v>0</v>
      </c>
      <c r="AI112" s="56">
        <f>VLOOKUP($H$112,'[64]협력업체 입고현황'!$D$3:$AL$200,AI1,FALSE)</f>
        <v>0</v>
      </c>
      <c r="AJ112" s="56">
        <f>VLOOKUP($H$112,'[64]협력업체 입고현황'!$D$3:$AL$200,AJ1,FALSE)</f>
        <v>0</v>
      </c>
      <c r="AK112" s="56">
        <f>VLOOKUP($H$112,'[64]협력업체 입고현황'!$D$3:$AL$200,AK1,FALSE)</f>
        <v>0</v>
      </c>
      <c r="AL112" s="56">
        <f>VLOOKUP($H$112,'[64]협력업체 입고현황'!$D$3:$AL$200,AL1,FALSE)</f>
        <v>0</v>
      </c>
      <c r="AM112" s="56">
        <f>VLOOKUP($H$112,'[64]협력업체 입고현황'!$D$3:$AL$200,AM1,FALSE)</f>
        <v>0</v>
      </c>
      <c r="AN112" s="56">
        <f>VLOOKUP($H$112,'[64]협력업체 입고현황'!$D$3:$AL$200,AN1,FALSE)</f>
        <v>0</v>
      </c>
      <c r="AO112" s="56">
        <f>VLOOKUP($H$112,'[64]협력업체 입고현황'!$D$3:$AL$200,AO1,FALSE)</f>
        <v>0</v>
      </c>
      <c r="AP112" s="25"/>
      <c r="AQ112" s="56">
        <f>$J$112*K112</f>
        <v>0</v>
      </c>
      <c r="AR112" s="56">
        <f t="shared" ref="AR112:BU112" si="113">$J$112*L112</f>
        <v>0</v>
      </c>
      <c r="AS112" s="56">
        <f t="shared" si="113"/>
        <v>0</v>
      </c>
      <c r="AT112" s="56">
        <f t="shared" si="113"/>
        <v>0</v>
      </c>
      <c r="AU112" s="56">
        <f t="shared" si="113"/>
        <v>0</v>
      </c>
      <c r="AV112" s="56">
        <f t="shared" si="113"/>
        <v>0</v>
      </c>
      <c r="AW112" s="56">
        <f t="shared" si="113"/>
        <v>0</v>
      </c>
      <c r="AX112" s="56">
        <f t="shared" si="113"/>
        <v>1556784</v>
      </c>
      <c r="AY112" s="56">
        <f t="shared" si="113"/>
        <v>0</v>
      </c>
      <c r="AZ112" s="56">
        <f t="shared" si="113"/>
        <v>6675840</v>
      </c>
      <c r="BA112" s="56">
        <f t="shared" si="113"/>
        <v>0</v>
      </c>
      <c r="BB112" s="56">
        <f t="shared" si="113"/>
        <v>6675840</v>
      </c>
      <c r="BC112" s="56">
        <f t="shared" si="113"/>
        <v>0</v>
      </c>
      <c r="BD112" s="56">
        <f t="shared" si="113"/>
        <v>0</v>
      </c>
      <c r="BE112" s="56">
        <f t="shared" si="113"/>
        <v>0</v>
      </c>
      <c r="BF112" s="56">
        <f t="shared" si="113"/>
        <v>3337920</v>
      </c>
      <c r="BG112" s="56">
        <f t="shared" si="113"/>
        <v>0</v>
      </c>
      <c r="BH112" s="56">
        <f t="shared" si="113"/>
        <v>0</v>
      </c>
      <c r="BI112" s="56">
        <f t="shared" si="113"/>
        <v>0</v>
      </c>
      <c r="BJ112" s="56">
        <f t="shared" si="113"/>
        <v>0</v>
      </c>
      <c r="BK112" s="56">
        <f t="shared" si="113"/>
        <v>0</v>
      </c>
      <c r="BL112" s="56">
        <f t="shared" si="113"/>
        <v>0</v>
      </c>
      <c r="BM112" s="56">
        <f t="shared" si="113"/>
        <v>0</v>
      </c>
      <c r="BN112" s="56">
        <f t="shared" si="113"/>
        <v>0</v>
      </c>
      <c r="BO112" s="56">
        <f t="shared" si="113"/>
        <v>0</v>
      </c>
      <c r="BP112" s="56">
        <f t="shared" si="113"/>
        <v>0</v>
      </c>
      <c r="BQ112" s="56">
        <f t="shared" si="113"/>
        <v>0</v>
      </c>
      <c r="BR112" s="56">
        <f t="shared" si="113"/>
        <v>0</v>
      </c>
      <c r="BS112" s="56">
        <f t="shared" si="113"/>
        <v>0</v>
      </c>
      <c r="BT112" s="56">
        <f t="shared" si="113"/>
        <v>0</v>
      </c>
      <c r="BU112" s="56">
        <f t="shared" si="113"/>
        <v>0</v>
      </c>
      <c r="BV112" s="56">
        <f t="shared" si="69"/>
        <v>18246384</v>
      </c>
    </row>
    <row r="113" spans="1:74" s="27" customFormat="1" ht="50.1" customHeight="1">
      <c r="A113" s="33" t="s">
        <v>1306</v>
      </c>
      <c r="B113" s="33" t="s">
        <v>735</v>
      </c>
      <c r="C113" s="33"/>
      <c r="D113" s="43" t="s">
        <v>381</v>
      </c>
      <c r="E113" s="43">
        <f t="shared" si="60"/>
        <v>110</v>
      </c>
      <c r="F113" s="43" t="s">
        <v>381</v>
      </c>
      <c r="G113" s="44" t="s">
        <v>424</v>
      </c>
      <c r="H113" s="44">
        <v>50011384</v>
      </c>
      <c r="I113" s="52" t="s">
        <v>379</v>
      </c>
      <c r="J113" s="82">
        <f>VLOOKUP(H113,'[63]1월단가'!A:B,$J$1,0)</f>
        <v>833</v>
      </c>
      <c r="K113" s="56">
        <f>VLOOKUP($H$113,'[64]협력업체 입고현황'!$D$3:$AL$200,K1,FALSE)</f>
        <v>0</v>
      </c>
      <c r="L113" s="56">
        <f>VLOOKUP($H$113,'[64]협력업체 입고현황'!$D$3:$AL$200,L1,FALSE)</f>
        <v>0</v>
      </c>
      <c r="M113" s="56">
        <f>VLOOKUP($H$113,'[64]협력업체 입고현황'!$D$3:$AL$200,M1,FALSE)</f>
        <v>0</v>
      </c>
      <c r="N113" s="56">
        <f>VLOOKUP($H$113,'[64]협력업체 입고현황'!$D$3:$AL$200,N1,FALSE)</f>
        <v>0</v>
      </c>
      <c r="O113" s="56">
        <f>VLOOKUP($H$113,'[64]협력업체 입고현황'!$D$3:$AL$200,O1,FALSE)</f>
        <v>0</v>
      </c>
      <c r="P113" s="56">
        <f>VLOOKUP($H$113,'[64]협력업체 입고현황'!$D$3:$AL$200,P1,FALSE)</f>
        <v>0</v>
      </c>
      <c r="Q113" s="56">
        <f>VLOOKUP($H$113,'[64]협력업체 입고현황'!$D$3:$AL$200,Q1,FALSE)</f>
        <v>0</v>
      </c>
      <c r="R113" s="56">
        <f>VLOOKUP($H$113,'[64]협력업체 입고현황'!$D$3:$AL$200,R1,FALSE)</f>
        <v>2000</v>
      </c>
      <c r="S113" s="56">
        <f>VLOOKUP($H$113,'[64]협력업체 입고현황'!$D$3:$AL$200,S1,FALSE)</f>
        <v>0</v>
      </c>
      <c r="T113" s="56">
        <f>VLOOKUP($H$113,'[64]협력업체 입고현황'!$D$3:$AL$200,T1,FALSE)</f>
        <v>0</v>
      </c>
      <c r="U113" s="56">
        <f>VLOOKUP($H$113,'[64]협력업체 입고현황'!$D$3:$AL$200,U1,FALSE)</f>
        <v>0</v>
      </c>
      <c r="V113" s="56">
        <f>VLOOKUP($H$113,'[64]협력업체 입고현황'!$D$3:$AL$200,V1,FALSE)</f>
        <v>0</v>
      </c>
      <c r="W113" s="56">
        <f>VLOOKUP($H$113,'[64]협력업체 입고현황'!$D$3:$AL$200,W1,FALSE)</f>
        <v>0</v>
      </c>
      <c r="X113" s="56">
        <f>VLOOKUP($H$113,'[64]협력업체 입고현황'!$D$3:$AL$200,X1,FALSE)</f>
        <v>0</v>
      </c>
      <c r="Y113" s="56">
        <f>VLOOKUP($H$113,'[64]협력업체 입고현황'!$D$3:$AL$200,Y1,FALSE)</f>
        <v>0</v>
      </c>
      <c r="Z113" s="56">
        <f>VLOOKUP($H$113,'[64]협력업체 입고현황'!$D$3:$AL$200,Z1,FALSE)</f>
        <v>4000</v>
      </c>
      <c r="AA113" s="56">
        <f>VLOOKUP($H$113,'[64]협력업체 입고현황'!$D$3:$AL$200,AA1,FALSE)</f>
        <v>0</v>
      </c>
      <c r="AB113" s="56">
        <f>VLOOKUP($H$113,'[64]협력업체 입고현황'!$D$3:$AL$200,AB1,FALSE)</f>
        <v>0</v>
      </c>
      <c r="AC113" s="56">
        <f>VLOOKUP($H$113,'[64]협력업체 입고현황'!$D$3:$AL$200,AC1,FALSE)</f>
        <v>0</v>
      </c>
      <c r="AD113" s="56">
        <f>VLOOKUP($H$113,'[64]협력업체 입고현황'!$D$3:$AL$200,AD1,FALSE)</f>
        <v>0</v>
      </c>
      <c r="AE113" s="56">
        <f>VLOOKUP($H$113,'[64]협력업체 입고현황'!$D$3:$AL$200,AE1,FALSE)</f>
        <v>0</v>
      </c>
      <c r="AF113" s="56">
        <f>VLOOKUP($H$113,'[64]협력업체 입고현황'!$D$3:$AL$200,AF1,FALSE)</f>
        <v>0</v>
      </c>
      <c r="AG113" s="56">
        <f>VLOOKUP($H$113,'[64]협력업체 입고현황'!$D$3:$AL$200,AG1,FALSE)</f>
        <v>0</v>
      </c>
      <c r="AH113" s="56">
        <f>VLOOKUP($H$113,'[64]협력업체 입고현황'!$D$3:$AL$200,AH1,FALSE)</f>
        <v>0</v>
      </c>
      <c r="AI113" s="56">
        <f>VLOOKUP($H$113,'[64]협력업체 입고현황'!$D$3:$AL$200,AI1,FALSE)</f>
        <v>0</v>
      </c>
      <c r="AJ113" s="56">
        <f>VLOOKUP($H$113,'[64]협력업체 입고현황'!$D$3:$AL$200,AJ1,FALSE)</f>
        <v>0</v>
      </c>
      <c r="AK113" s="56">
        <f>VLOOKUP($H$113,'[64]협력업체 입고현황'!$D$3:$AL$200,AK1,FALSE)</f>
        <v>0</v>
      </c>
      <c r="AL113" s="56">
        <f>VLOOKUP($H$113,'[64]협력업체 입고현황'!$D$3:$AL$200,AL1,FALSE)</f>
        <v>0</v>
      </c>
      <c r="AM113" s="56">
        <f>VLOOKUP($H$113,'[64]협력업체 입고현황'!$D$3:$AL$200,AM1,FALSE)</f>
        <v>0</v>
      </c>
      <c r="AN113" s="56">
        <f>VLOOKUP($H$113,'[64]협력업체 입고현황'!$D$3:$AL$200,AN1,FALSE)</f>
        <v>0</v>
      </c>
      <c r="AO113" s="56">
        <f>VLOOKUP($H$113,'[64]협력업체 입고현황'!$D$3:$AL$200,AO1,FALSE)</f>
        <v>0</v>
      </c>
      <c r="AP113" s="25"/>
      <c r="AQ113" s="56">
        <f>$J$113*K113</f>
        <v>0</v>
      </c>
      <c r="AR113" s="56">
        <f t="shared" ref="AR113:BU113" si="114">$J$113*L113</f>
        <v>0</v>
      </c>
      <c r="AS113" s="56">
        <f t="shared" si="114"/>
        <v>0</v>
      </c>
      <c r="AT113" s="56">
        <f t="shared" si="114"/>
        <v>0</v>
      </c>
      <c r="AU113" s="56">
        <f t="shared" si="114"/>
        <v>0</v>
      </c>
      <c r="AV113" s="56">
        <f t="shared" si="114"/>
        <v>0</v>
      </c>
      <c r="AW113" s="56">
        <f t="shared" si="114"/>
        <v>0</v>
      </c>
      <c r="AX113" s="56">
        <f t="shared" si="114"/>
        <v>1666000</v>
      </c>
      <c r="AY113" s="56">
        <f t="shared" si="114"/>
        <v>0</v>
      </c>
      <c r="AZ113" s="56">
        <f t="shared" si="114"/>
        <v>0</v>
      </c>
      <c r="BA113" s="56">
        <f t="shared" si="114"/>
        <v>0</v>
      </c>
      <c r="BB113" s="56">
        <f t="shared" si="114"/>
        <v>0</v>
      </c>
      <c r="BC113" s="56">
        <f t="shared" si="114"/>
        <v>0</v>
      </c>
      <c r="BD113" s="56">
        <f t="shared" si="114"/>
        <v>0</v>
      </c>
      <c r="BE113" s="56">
        <f t="shared" si="114"/>
        <v>0</v>
      </c>
      <c r="BF113" s="56">
        <f t="shared" si="114"/>
        <v>3332000</v>
      </c>
      <c r="BG113" s="56">
        <f t="shared" si="114"/>
        <v>0</v>
      </c>
      <c r="BH113" s="56">
        <f t="shared" si="114"/>
        <v>0</v>
      </c>
      <c r="BI113" s="56">
        <f t="shared" si="114"/>
        <v>0</v>
      </c>
      <c r="BJ113" s="56">
        <f t="shared" si="114"/>
        <v>0</v>
      </c>
      <c r="BK113" s="56">
        <f t="shared" si="114"/>
        <v>0</v>
      </c>
      <c r="BL113" s="56">
        <f t="shared" si="114"/>
        <v>0</v>
      </c>
      <c r="BM113" s="56">
        <f t="shared" si="114"/>
        <v>0</v>
      </c>
      <c r="BN113" s="56">
        <f t="shared" si="114"/>
        <v>0</v>
      </c>
      <c r="BO113" s="56">
        <f t="shared" si="114"/>
        <v>0</v>
      </c>
      <c r="BP113" s="56">
        <f t="shared" si="114"/>
        <v>0</v>
      </c>
      <c r="BQ113" s="56">
        <f t="shared" si="114"/>
        <v>0</v>
      </c>
      <c r="BR113" s="56">
        <f t="shared" si="114"/>
        <v>0</v>
      </c>
      <c r="BS113" s="56">
        <f t="shared" si="114"/>
        <v>0</v>
      </c>
      <c r="BT113" s="56">
        <f t="shared" si="114"/>
        <v>0</v>
      </c>
      <c r="BU113" s="56">
        <f t="shared" si="114"/>
        <v>0</v>
      </c>
      <c r="BV113" s="56">
        <f t="shared" si="69"/>
        <v>4998000</v>
      </c>
    </row>
    <row r="114" spans="1:74" s="27" customFormat="1" ht="50.1" customHeight="1">
      <c r="A114" s="33"/>
      <c r="B114" s="33" t="s">
        <v>1289</v>
      </c>
      <c r="C114" s="512" t="s">
        <v>727</v>
      </c>
      <c r="D114" s="43" t="s">
        <v>736</v>
      </c>
      <c r="E114" s="43">
        <v>111</v>
      </c>
      <c r="F114" s="43" t="s">
        <v>275</v>
      </c>
      <c r="G114" s="44" t="s">
        <v>437</v>
      </c>
      <c r="H114" s="44" t="s">
        <v>265</v>
      </c>
      <c r="I114" s="52" t="s">
        <v>266</v>
      </c>
      <c r="J114" s="82">
        <f>VLOOKUP(H114,'[63]1월단가'!A:B,$J$1,0)</f>
        <v>580</v>
      </c>
      <c r="K114" s="56">
        <f>VLOOKUP($H$114,'[64]협력업체 입고현황'!$D$3:$AL$200,K1,FALSE)</f>
        <v>0</v>
      </c>
      <c r="L114" s="56">
        <f>VLOOKUP($H$114,'[64]협력업체 입고현황'!$D$3:$AL$200,L1,FALSE)</f>
        <v>0</v>
      </c>
      <c r="M114" s="56">
        <f>VLOOKUP($H$114,'[64]협력업체 입고현황'!$D$3:$AL$200,M1,FALSE)</f>
        <v>0</v>
      </c>
      <c r="N114" s="56">
        <f>VLOOKUP($H$114,'[64]협력업체 입고현황'!$D$3:$AL$200,N1,FALSE)</f>
        <v>0</v>
      </c>
      <c r="O114" s="56">
        <f>VLOOKUP($H$114,'[64]협력업체 입고현황'!$D$3:$AL$200,O1,FALSE)</f>
        <v>0</v>
      </c>
      <c r="P114" s="56">
        <f>VLOOKUP($H$114,'[64]협력업체 입고현황'!$D$3:$AL$200,P1,FALSE)</f>
        <v>0</v>
      </c>
      <c r="Q114" s="56">
        <f>VLOOKUP($H$114,'[64]협력업체 입고현황'!$D$3:$AL$200,Q1,FALSE)</f>
        <v>0</v>
      </c>
      <c r="R114" s="56">
        <f>VLOOKUP($H$114,'[64]협력업체 입고현황'!$D$3:$AL$200,R1,FALSE)</f>
        <v>0</v>
      </c>
      <c r="S114" s="56">
        <f>VLOOKUP($H$114,'[64]협력업체 입고현황'!$D$3:$AL$200,S1,FALSE)</f>
        <v>0</v>
      </c>
      <c r="T114" s="56">
        <f>VLOOKUP($H$114,'[64]협력업체 입고현황'!$D$3:$AL$200,T1,FALSE)</f>
        <v>0</v>
      </c>
      <c r="U114" s="56">
        <f>VLOOKUP($H$114,'[64]협력업체 입고현황'!$D$3:$AL$200,U1,FALSE)</f>
        <v>2000</v>
      </c>
      <c r="V114" s="56">
        <f>VLOOKUP($H$114,'[64]협력업체 입고현황'!$D$3:$AL$200,V1,FALSE)</f>
        <v>0</v>
      </c>
      <c r="W114" s="56">
        <f>VLOOKUP($H$114,'[64]협력업체 입고현황'!$D$3:$AL$200,W1,FALSE)</f>
        <v>0</v>
      </c>
      <c r="X114" s="56">
        <f>VLOOKUP($H$114,'[64]협력업체 입고현황'!$D$3:$AL$200,X1,FALSE)</f>
        <v>0</v>
      </c>
      <c r="Y114" s="56">
        <f>VLOOKUP($H$114,'[64]협력업체 입고현황'!$D$3:$AL$200,Y1,FALSE)</f>
        <v>0</v>
      </c>
      <c r="Z114" s="56">
        <f>VLOOKUP($H$114,'[64]협력업체 입고현황'!$D$3:$AL$200,Z1,FALSE)</f>
        <v>0</v>
      </c>
      <c r="AA114" s="56">
        <f>VLOOKUP($H$114,'[64]협력업체 입고현황'!$D$3:$AL$200,AA1,FALSE)</f>
        <v>0</v>
      </c>
      <c r="AB114" s="56">
        <f>VLOOKUP($H$114,'[64]협력업체 입고현황'!$D$3:$AL$200,AB1,FALSE)</f>
        <v>0</v>
      </c>
      <c r="AC114" s="56">
        <f>VLOOKUP($H$114,'[64]협력업체 입고현황'!$D$3:$AL$200,AC1,FALSE)</f>
        <v>0</v>
      </c>
      <c r="AD114" s="56">
        <f>VLOOKUP($H$114,'[64]협력업체 입고현황'!$D$3:$AL$200,AD1,FALSE)</f>
        <v>0</v>
      </c>
      <c r="AE114" s="56">
        <f>VLOOKUP($H$114,'[64]협력업체 입고현황'!$D$3:$AL$200,AE1,FALSE)</f>
        <v>0</v>
      </c>
      <c r="AF114" s="56">
        <f>VLOOKUP($H$114,'[64]협력업체 입고현황'!$D$3:$AL$200,AF1,FALSE)</f>
        <v>0</v>
      </c>
      <c r="AG114" s="56">
        <f>VLOOKUP($H$114,'[64]협력업체 입고현황'!$D$3:$AL$200,AG1,FALSE)</f>
        <v>0</v>
      </c>
      <c r="AH114" s="56">
        <f>VLOOKUP($H$114,'[64]협력업체 입고현황'!$D$3:$AL$200,AH1,FALSE)</f>
        <v>0</v>
      </c>
      <c r="AI114" s="56">
        <f>VLOOKUP($H$114,'[64]협력업체 입고현황'!$D$3:$AL$200,AI1,FALSE)</f>
        <v>0</v>
      </c>
      <c r="AJ114" s="56">
        <f>VLOOKUP($H$114,'[64]협력업체 입고현황'!$D$3:$AL$200,AJ1,FALSE)</f>
        <v>0</v>
      </c>
      <c r="AK114" s="56">
        <f>VLOOKUP($H$114,'[64]협력업체 입고현황'!$D$3:$AL$200,AK1,FALSE)</f>
        <v>0</v>
      </c>
      <c r="AL114" s="56">
        <f>VLOOKUP($H$114,'[64]협력업체 입고현황'!$D$3:$AL$200,AL1,FALSE)</f>
        <v>0</v>
      </c>
      <c r="AM114" s="56">
        <f>VLOOKUP($H$114,'[64]협력업체 입고현황'!$D$3:$AL$200,AM1,FALSE)</f>
        <v>0</v>
      </c>
      <c r="AN114" s="56">
        <f>VLOOKUP($H$114,'[64]협력업체 입고현황'!$D$3:$AL$200,AN1,FALSE)</f>
        <v>0</v>
      </c>
      <c r="AO114" s="56">
        <f>VLOOKUP($H$114,'[64]협력업체 입고현황'!$D$3:$AL$200,AO1,FALSE)</f>
        <v>0</v>
      </c>
      <c r="AP114" s="25"/>
      <c r="AQ114" s="56">
        <f>$J$114*K114</f>
        <v>0</v>
      </c>
      <c r="AR114" s="56">
        <f t="shared" ref="AR114:BU114" si="115">$J$114*L114</f>
        <v>0</v>
      </c>
      <c r="AS114" s="56">
        <f t="shared" si="115"/>
        <v>0</v>
      </c>
      <c r="AT114" s="56">
        <f t="shared" si="115"/>
        <v>0</v>
      </c>
      <c r="AU114" s="56">
        <f t="shared" si="115"/>
        <v>0</v>
      </c>
      <c r="AV114" s="56">
        <f t="shared" si="115"/>
        <v>0</v>
      </c>
      <c r="AW114" s="56">
        <f t="shared" si="115"/>
        <v>0</v>
      </c>
      <c r="AX114" s="56">
        <f t="shared" si="115"/>
        <v>0</v>
      </c>
      <c r="AY114" s="56">
        <f t="shared" si="115"/>
        <v>0</v>
      </c>
      <c r="AZ114" s="56">
        <f t="shared" si="115"/>
        <v>0</v>
      </c>
      <c r="BA114" s="56">
        <f t="shared" si="115"/>
        <v>1160000</v>
      </c>
      <c r="BB114" s="56">
        <f t="shared" si="115"/>
        <v>0</v>
      </c>
      <c r="BC114" s="56">
        <f t="shared" si="115"/>
        <v>0</v>
      </c>
      <c r="BD114" s="56">
        <f t="shared" si="115"/>
        <v>0</v>
      </c>
      <c r="BE114" s="56">
        <f t="shared" si="115"/>
        <v>0</v>
      </c>
      <c r="BF114" s="56">
        <f t="shared" si="115"/>
        <v>0</v>
      </c>
      <c r="BG114" s="56">
        <f t="shared" si="115"/>
        <v>0</v>
      </c>
      <c r="BH114" s="56">
        <f t="shared" si="115"/>
        <v>0</v>
      </c>
      <c r="BI114" s="56">
        <f t="shared" si="115"/>
        <v>0</v>
      </c>
      <c r="BJ114" s="56">
        <f t="shared" si="115"/>
        <v>0</v>
      </c>
      <c r="BK114" s="56">
        <f t="shared" si="115"/>
        <v>0</v>
      </c>
      <c r="BL114" s="56">
        <f t="shared" si="115"/>
        <v>0</v>
      </c>
      <c r="BM114" s="56">
        <f t="shared" si="115"/>
        <v>0</v>
      </c>
      <c r="BN114" s="56">
        <f t="shared" si="115"/>
        <v>0</v>
      </c>
      <c r="BO114" s="56">
        <f t="shared" si="115"/>
        <v>0</v>
      </c>
      <c r="BP114" s="56">
        <f t="shared" si="115"/>
        <v>0</v>
      </c>
      <c r="BQ114" s="56">
        <f t="shared" si="115"/>
        <v>0</v>
      </c>
      <c r="BR114" s="56">
        <f t="shared" si="115"/>
        <v>0</v>
      </c>
      <c r="BS114" s="56">
        <f t="shared" si="115"/>
        <v>0</v>
      </c>
      <c r="BT114" s="56">
        <f t="shared" si="115"/>
        <v>0</v>
      </c>
      <c r="BU114" s="56">
        <f t="shared" si="115"/>
        <v>0</v>
      </c>
      <c r="BV114" s="56">
        <f t="shared" si="69"/>
        <v>1160000</v>
      </c>
    </row>
    <row r="115" spans="1:74" s="27" customFormat="1" ht="50.1" customHeight="1">
      <c r="A115" s="33"/>
      <c r="B115" s="33" t="s">
        <v>1289</v>
      </c>
      <c r="C115" s="512" t="s">
        <v>727</v>
      </c>
      <c r="D115" s="43" t="s">
        <v>736</v>
      </c>
      <c r="E115" s="43">
        <f>E114+1</f>
        <v>112</v>
      </c>
      <c r="F115" s="43" t="s">
        <v>275</v>
      </c>
      <c r="G115" s="44" t="s">
        <v>437</v>
      </c>
      <c r="H115" s="44" t="s">
        <v>267</v>
      </c>
      <c r="I115" s="52" t="s">
        <v>268</v>
      </c>
      <c r="J115" s="82">
        <f>VLOOKUP(H115,'[63]1월단가'!A:B,$J$1,0)</f>
        <v>580</v>
      </c>
      <c r="K115" s="56">
        <f>VLOOKUP($H$115,'[64]협력업체 입고현황'!$D$3:$AL$200,K1,FALSE)</f>
        <v>0</v>
      </c>
      <c r="L115" s="56">
        <f>VLOOKUP($H$115,'[64]협력업체 입고현황'!$D$3:$AL$200,L1,FALSE)</f>
        <v>0</v>
      </c>
      <c r="M115" s="56">
        <f>VLOOKUP($H$115,'[64]협력업체 입고현황'!$D$3:$AL$200,M1,FALSE)</f>
        <v>0</v>
      </c>
      <c r="N115" s="56">
        <f>VLOOKUP($H$115,'[64]협력업체 입고현황'!$D$3:$AL$200,N1,FALSE)</f>
        <v>0</v>
      </c>
      <c r="O115" s="56">
        <f>VLOOKUP($H$115,'[64]협력업체 입고현황'!$D$3:$AL$200,O1,FALSE)</f>
        <v>0</v>
      </c>
      <c r="P115" s="56">
        <f>VLOOKUP($H$115,'[64]협력업체 입고현황'!$D$3:$AL$200,P1,FALSE)</f>
        <v>0</v>
      </c>
      <c r="Q115" s="56">
        <f>VLOOKUP($H$115,'[64]협력업체 입고현황'!$D$3:$AL$200,Q1,FALSE)</f>
        <v>0</v>
      </c>
      <c r="R115" s="56">
        <f>VLOOKUP($H$115,'[64]협력업체 입고현황'!$D$3:$AL$200,R1,FALSE)</f>
        <v>0</v>
      </c>
      <c r="S115" s="56">
        <f>VLOOKUP($H$115,'[64]협력업체 입고현황'!$D$3:$AL$200,S1,FALSE)</f>
        <v>0</v>
      </c>
      <c r="T115" s="56">
        <f>VLOOKUP($H$115,'[64]협력업체 입고현황'!$D$3:$AL$200,T1,FALSE)</f>
        <v>0</v>
      </c>
      <c r="U115" s="56">
        <f>VLOOKUP($H$115,'[64]협력업체 입고현황'!$D$3:$AL$200,U1,FALSE)</f>
        <v>2000</v>
      </c>
      <c r="V115" s="56">
        <f>VLOOKUP($H$115,'[64]협력업체 입고현황'!$D$3:$AL$200,V1,FALSE)</f>
        <v>0</v>
      </c>
      <c r="W115" s="56">
        <f>VLOOKUP($H$115,'[64]협력업체 입고현황'!$D$3:$AL$200,W1,FALSE)</f>
        <v>0</v>
      </c>
      <c r="X115" s="56">
        <f>VLOOKUP($H$115,'[64]협력업체 입고현황'!$D$3:$AL$200,X1,FALSE)</f>
        <v>0</v>
      </c>
      <c r="Y115" s="56">
        <f>VLOOKUP($H$115,'[64]협력업체 입고현황'!$D$3:$AL$200,Y1,FALSE)</f>
        <v>0</v>
      </c>
      <c r="Z115" s="56">
        <f>VLOOKUP($H$115,'[64]협력업체 입고현황'!$D$3:$AL$200,Z1,FALSE)</f>
        <v>0</v>
      </c>
      <c r="AA115" s="56">
        <f>VLOOKUP($H$115,'[64]협력업체 입고현황'!$D$3:$AL$200,AA1,FALSE)</f>
        <v>0</v>
      </c>
      <c r="AB115" s="56">
        <f>VLOOKUP($H$115,'[64]협력업체 입고현황'!$D$3:$AL$200,AB1,FALSE)</f>
        <v>0</v>
      </c>
      <c r="AC115" s="56">
        <f>VLOOKUP($H$115,'[64]협력업체 입고현황'!$D$3:$AL$200,AC1,FALSE)</f>
        <v>0</v>
      </c>
      <c r="AD115" s="56">
        <f>VLOOKUP($H$115,'[64]협력업체 입고현황'!$D$3:$AL$200,AD1,FALSE)</f>
        <v>0</v>
      </c>
      <c r="AE115" s="56">
        <f>VLOOKUP($H$115,'[64]협력업체 입고현황'!$D$3:$AL$200,AE1,FALSE)</f>
        <v>0</v>
      </c>
      <c r="AF115" s="56">
        <f>VLOOKUP($H$115,'[64]협력업체 입고현황'!$D$3:$AL$200,AF1,FALSE)</f>
        <v>0</v>
      </c>
      <c r="AG115" s="56">
        <f>VLOOKUP($H$115,'[64]협력업체 입고현황'!$D$3:$AL$200,AG1,FALSE)</f>
        <v>0</v>
      </c>
      <c r="AH115" s="56">
        <f>VLOOKUP($H$115,'[64]협력업체 입고현황'!$D$3:$AL$200,AH1,FALSE)</f>
        <v>0</v>
      </c>
      <c r="AI115" s="56">
        <f>VLOOKUP($H$115,'[64]협력업체 입고현황'!$D$3:$AL$200,AI1,FALSE)</f>
        <v>0</v>
      </c>
      <c r="AJ115" s="56">
        <f>VLOOKUP($H$115,'[64]협력업체 입고현황'!$D$3:$AL$200,AJ1,FALSE)</f>
        <v>0</v>
      </c>
      <c r="AK115" s="56">
        <f>VLOOKUP($H$115,'[64]협력업체 입고현황'!$D$3:$AL$200,AK1,FALSE)</f>
        <v>0</v>
      </c>
      <c r="AL115" s="56">
        <f>VLOOKUP($H$115,'[64]협력업체 입고현황'!$D$3:$AL$200,AL1,FALSE)</f>
        <v>0</v>
      </c>
      <c r="AM115" s="56">
        <f>VLOOKUP($H$115,'[64]협력업체 입고현황'!$D$3:$AL$200,AM1,FALSE)</f>
        <v>0</v>
      </c>
      <c r="AN115" s="56">
        <f>VLOOKUP($H$115,'[64]협력업체 입고현황'!$D$3:$AL$200,AN1,FALSE)</f>
        <v>0</v>
      </c>
      <c r="AO115" s="56">
        <f>VLOOKUP($H$115,'[64]협력업체 입고현황'!$D$3:$AL$200,AO1,FALSE)</f>
        <v>0</v>
      </c>
      <c r="AP115" s="25"/>
      <c r="AQ115" s="56">
        <f>$J$115*K115</f>
        <v>0</v>
      </c>
      <c r="AR115" s="56">
        <f t="shared" ref="AR115:BU115" si="116">$J$115*L115</f>
        <v>0</v>
      </c>
      <c r="AS115" s="56">
        <f t="shared" si="116"/>
        <v>0</v>
      </c>
      <c r="AT115" s="56">
        <f t="shared" si="116"/>
        <v>0</v>
      </c>
      <c r="AU115" s="56">
        <f t="shared" si="116"/>
        <v>0</v>
      </c>
      <c r="AV115" s="56">
        <f t="shared" si="116"/>
        <v>0</v>
      </c>
      <c r="AW115" s="56">
        <f t="shared" si="116"/>
        <v>0</v>
      </c>
      <c r="AX115" s="56">
        <f t="shared" si="116"/>
        <v>0</v>
      </c>
      <c r="AY115" s="56">
        <f t="shared" si="116"/>
        <v>0</v>
      </c>
      <c r="AZ115" s="56">
        <f t="shared" si="116"/>
        <v>0</v>
      </c>
      <c r="BA115" s="56">
        <f t="shared" si="116"/>
        <v>1160000</v>
      </c>
      <c r="BB115" s="56">
        <f t="shared" si="116"/>
        <v>0</v>
      </c>
      <c r="BC115" s="56">
        <f t="shared" si="116"/>
        <v>0</v>
      </c>
      <c r="BD115" s="56">
        <f t="shared" si="116"/>
        <v>0</v>
      </c>
      <c r="BE115" s="56">
        <f t="shared" si="116"/>
        <v>0</v>
      </c>
      <c r="BF115" s="56">
        <f t="shared" si="116"/>
        <v>0</v>
      </c>
      <c r="BG115" s="56">
        <f t="shared" si="116"/>
        <v>0</v>
      </c>
      <c r="BH115" s="56">
        <f t="shared" si="116"/>
        <v>0</v>
      </c>
      <c r="BI115" s="56">
        <f t="shared" si="116"/>
        <v>0</v>
      </c>
      <c r="BJ115" s="56">
        <f t="shared" si="116"/>
        <v>0</v>
      </c>
      <c r="BK115" s="56">
        <f t="shared" si="116"/>
        <v>0</v>
      </c>
      <c r="BL115" s="56">
        <f t="shared" si="116"/>
        <v>0</v>
      </c>
      <c r="BM115" s="56">
        <f t="shared" si="116"/>
        <v>0</v>
      </c>
      <c r="BN115" s="56">
        <f t="shared" si="116"/>
        <v>0</v>
      </c>
      <c r="BO115" s="56">
        <f t="shared" si="116"/>
        <v>0</v>
      </c>
      <c r="BP115" s="56">
        <f t="shared" si="116"/>
        <v>0</v>
      </c>
      <c r="BQ115" s="56">
        <f t="shared" si="116"/>
        <v>0</v>
      </c>
      <c r="BR115" s="56">
        <f t="shared" si="116"/>
        <v>0</v>
      </c>
      <c r="BS115" s="56">
        <f t="shared" si="116"/>
        <v>0</v>
      </c>
      <c r="BT115" s="56">
        <f t="shared" si="116"/>
        <v>0</v>
      </c>
      <c r="BU115" s="56">
        <f t="shared" si="116"/>
        <v>0</v>
      </c>
      <c r="BV115" s="56">
        <f t="shared" si="69"/>
        <v>1160000</v>
      </c>
    </row>
    <row r="116" spans="1:74" s="27" customFormat="1" ht="50.1" customHeight="1">
      <c r="A116" s="33"/>
      <c r="B116" s="33" t="s">
        <v>1289</v>
      </c>
      <c r="C116" s="512" t="s">
        <v>727</v>
      </c>
      <c r="D116" s="43" t="s">
        <v>736</v>
      </c>
      <c r="E116" s="43">
        <f t="shared" ref="E116:E157" si="117">E115+1</f>
        <v>113</v>
      </c>
      <c r="F116" s="43" t="s">
        <v>275</v>
      </c>
      <c r="G116" s="44" t="s">
        <v>437</v>
      </c>
      <c r="H116" s="44" t="s">
        <v>746</v>
      </c>
      <c r="I116" s="52" t="s">
        <v>269</v>
      </c>
      <c r="J116" s="82">
        <f>VLOOKUP(H116,'[63]1월단가'!A:B,$J$1,0)</f>
        <v>400.68</v>
      </c>
      <c r="K116" s="56">
        <f>VLOOKUP($H$116,'[64]협력업체 입고현황'!$D$3:$AL$200,K1,FALSE)</f>
        <v>0</v>
      </c>
      <c r="L116" s="56">
        <f>VLOOKUP($H$116,'[64]협력업체 입고현황'!$D$3:$AL$200,L1,FALSE)</f>
        <v>0</v>
      </c>
      <c r="M116" s="56">
        <f>VLOOKUP($H$116,'[64]협력업체 입고현황'!$D$3:$AL$200,M1,FALSE)</f>
        <v>0</v>
      </c>
      <c r="N116" s="56">
        <f>VLOOKUP($H$116,'[64]협력업체 입고현황'!$D$3:$AL$200,N1,FALSE)</f>
        <v>0</v>
      </c>
      <c r="O116" s="56">
        <f>VLOOKUP($H$116,'[64]협력업체 입고현황'!$D$3:$AL$200,O1,FALSE)</f>
        <v>0</v>
      </c>
      <c r="P116" s="56">
        <f>VLOOKUP($H$116,'[64]협력업체 입고현황'!$D$3:$AL$200,P1,FALSE)</f>
        <v>0</v>
      </c>
      <c r="Q116" s="56">
        <f>VLOOKUP($H$116,'[64]협력업체 입고현황'!$D$3:$AL$200,Q1,FALSE)</f>
        <v>0</v>
      </c>
      <c r="R116" s="56">
        <f>VLOOKUP($H$116,'[64]협력업체 입고현황'!$D$3:$AL$200,R1,FALSE)</f>
        <v>0</v>
      </c>
      <c r="S116" s="56">
        <f>VLOOKUP($H$116,'[64]협력업체 입고현황'!$D$3:$AL$200,S1,FALSE)</f>
        <v>0</v>
      </c>
      <c r="T116" s="56">
        <f>VLOOKUP($H$116,'[64]협력업체 입고현황'!$D$3:$AL$200,T1,FALSE)</f>
        <v>0</v>
      </c>
      <c r="U116" s="56">
        <f>VLOOKUP($H$116,'[64]협력업체 입고현황'!$D$3:$AL$200,U1,FALSE)</f>
        <v>0</v>
      </c>
      <c r="V116" s="56">
        <f>VLOOKUP($H$116,'[64]협력업체 입고현황'!$D$3:$AL$200,V1,FALSE)</f>
        <v>0</v>
      </c>
      <c r="W116" s="56">
        <f>VLOOKUP($H$116,'[64]협력업체 입고현황'!$D$3:$AL$200,W1,FALSE)</f>
        <v>0</v>
      </c>
      <c r="X116" s="56">
        <f>VLOOKUP($H$116,'[64]협력업체 입고현황'!$D$3:$AL$200,X1,FALSE)</f>
        <v>0</v>
      </c>
      <c r="Y116" s="56">
        <f>VLOOKUP($H$116,'[64]협력업체 입고현황'!$D$3:$AL$200,Y1,FALSE)</f>
        <v>0</v>
      </c>
      <c r="Z116" s="56">
        <f>VLOOKUP($H$116,'[64]협력업체 입고현황'!$D$3:$AL$200,Z1,FALSE)</f>
        <v>2400</v>
      </c>
      <c r="AA116" s="56">
        <f>VLOOKUP($H$116,'[64]협력업체 입고현황'!$D$3:$AL$200,AA1,FALSE)</f>
        <v>0</v>
      </c>
      <c r="AB116" s="56">
        <f>VLOOKUP($H$116,'[64]협력업체 입고현황'!$D$3:$AL$200,AB1,FALSE)</f>
        <v>0</v>
      </c>
      <c r="AC116" s="56">
        <f>VLOOKUP($H$116,'[64]협력업체 입고현황'!$D$3:$AL$200,AC1,FALSE)</f>
        <v>0</v>
      </c>
      <c r="AD116" s="56">
        <f>VLOOKUP($H$116,'[64]협력업체 입고현황'!$D$3:$AL$200,AD1,FALSE)</f>
        <v>0</v>
      </c>
      <c r="AE116" s="56">
        <f>VLOOKUP($H$116,'[64]협력업체 입고현황'!$D$3:$AL$200,AE1,FALSE)</f>
        <v>0</v>
      </c>
      <c r="AF116" s="56">
        <f>VLOOKUP($H$116,'[64]협력업체 입고현황'!$D$3:$AL$200,AF1,FALSE)</f>
        <v>0</v>
      </c>
      <c r="AG116" s="56">
        <f>VLOOKUP($H$116,'[64]협력업체 입고현황'!$D$3:$AL$200,AG1,FALSE)</f>
        <v>0</v>
      </c>
      <c r="AH116" s="56">
        <f>VLOOKUP($H$116,'[64]협력업체 입고현황'!$D$3:$AL$200,AH1,FALSE)</f>
        <v>0</v>
      </c>
      <c r="AI116" s="56">
        <f>VLOOKUP($H$116,'[64]협력업체 입고현황'!$D$3:$AL$200,AI1,FALSE)</f>
        <v>0</v>
      </c>
      <c r="AJ116" s="56">
        <f>VLOOKUP($H$116,'[64]협력업체 입고현황'!$D$3:$AL$200,AJ1,FALSE)</f>
        <v>0</v>
      </c>
      <c r="AK116" s="56">
        <f>VLOOKUP($H$116,'[64]협력업체 입고현황'!$D$3:$AL$200,AK1,FALSE)</f>
        <v>0</v>
      </c>
      <c r="AL116" s="56">
        <f>VLOOKUP($H$116,'[64]협력업체 입고현황'!$D$3:$AL$200,AL1,FALSE)</f>
        <v>0</v>
      </c>
      <c r="AM116" s="56">
        <f>VLOOKUP($H$116,'[64]협력업체 입고현황'!$D$3:$AL$200,AM1,FALSE)</f>
        <v>0</v>
      </c>
      <c r="AN116" s="56">
        <f>VLOOKUP($H$116,'[64]협력업체 입고현황'!$D$3:$AL$200,AN1,FALSE)</f>
        <v>0</v>
      </c>
      <c r="AO116" s="56">
        <f>VLOOKUP($H$116,'[64]협력업체 입고현황'!$D$3:$AL$200,AO1,FALSE)</f>
        <v>0</v>
      </c>
      <c r="AP116" s="25"/>
      <c r="AQ116" s="56">
        <f>$J$116*K116</f>
        <v>0</v>
      </c>
      <c r="AR116" s="56">
        <f t="shared" ref="AR116:BU116" si="118">$J$116*L116</f>
        <v>0</v>
      </c>
      <c r="AS116" s="56">
        <f t="shared" si="118"/>
        <v>0</v>
      </c>
      <c r="AT116" s="56">
        <f t="shared" si="118"/>
        <v>0</v>
      </c>
      <c r="AU116" s="56">
        <f t="shared" si="118"/>
        <v>0</v>
      </c>
      <c r="AV116" s="56">
        <f t="shared" si="118"/>
        <v>0</v>
      </c>
      <c r="AW116" s="56">
        <f t="shared" si="118"/>
        <v>0</v>
      </c>
      <c r="AX116" s="56">
        <f t="shared" si="118"/>
        <v>0</v>
      </c>
      <c r="AY116" s="56">
        <f t="shared" si="118"/>
        <v>0</v>
      </c>
      <c r="AZ116" s="56">
        <f t="shared" si="118"/>
        <v>0</v>
      </c>
      <c r="BA116" s="56">
        <f t="shared" si="118"/>
        <v>0</v>
      </c>
      <c r="BB116" s="56">
        <f t="shared" si="118"/>
        <v>0</v>
      </c>
      <c r="BC116" s="56">
        <f t="shared" si="118"/>
        <v>0</v>
      </c>
      <c r="BD116" s="56">
        <f t="shared" si="118"/>
        <v>0</v>
      </c>
      <c r="BE116" s="56">
        <f t="shared" si="118"/>
        <v>0</v>
      </c>
      <c r="BF116" s="56">
        <f t="shared" si="118"/>
        <v>961632</v>
      </c>
      <c r="BG116" s="56">
        <f t="shared" si="118"/>
        <v>0</v>
      </c>
      <c r="BH116" s="56">
        <f t="shared" si="118"/>
        <v>0</v>
      </c>
      <c r="BI116" s="56">
        <f t="shared" si="118"/>
        <v>0</v>
      </c>
      <c r="BJ116" s="56">
        <f t="shared" si="118"/>
        <v>0</v>
      </c>
      <c r="BK116" s="56">
        <f t="shared" si="118"/>
        <v>0</v>
      </c>
      <c r="BL116" s="56">
        <f t="shared" si="118"/>
        <v>0</v>
      </c>
      <c r="BM116" s="56">
        <f t="shared" si="118"/>
        <v>0</v>
      </c>
      <c r="BN116" s="56">
        <f t="shared" si="118"/>
        <v>0</v>
      </c>
      <c r="BO116" s="56">
        <f t="shared" si="118"/>
        <v>0</v>
      </c>
      <c r="BP116" s="56">
        <f t="shared" si="118"/>
        <v>0</v>
      </c>
      <c r="BQ116" s="56">
        <f t="shared" si="118"/>
        <v>0</v>
      </c>
      <c r="BR116" s="56">
        <f t="shared" si="118"/>
        <v>0</v>
      </c>
      <c r="BS116" s="56">
        <f t="shared" si="118"/>
        <v>0</v>
      </c>
      <c r="BT116" s="56">
        <f t="shared" si="118"/>
        <v>0</v>
      </c>
      <c r="BU116" s="56">
        <f t="shared" si="118"/>
        <v>0</v>
      </c>
      <c r="BV116" s="56">
        <f t="shared" si="69"/>
        <v>961632</v>
      </c>
    </row>
    <row r="117" spans="1:74" s="27" customFormat="1" ht="50.1" customHeight="1">
      <c r="A117" s="33"/>
      <c r="B117" s="33" t="s">
        <v>1289</v>
      </c>
      <c r="C117" s="512" t="s">
        <v>727</v>
      </c>
      <c r="D117" s="43" t="s">
        <v>736</v>
      </c>
      <c r="E117" s="43">
        <f t="shared" si="117"/>
        <v>114</v>
      </c>
      <c r="F117" s="43" t="s">
        <v>275</v>
      </c>
      <c r="G117" s="44" t="s">
        <v>437</v>
      </c>
      <c r="H117" s="44" t="s">
        <v>747</v>
      </c>
      <c r="I117" s="52" t="s">
        <v>270</v>
      </c>
      <c r="J117" s="82">
        <f>VLOOKUP(H117,'[63]1월단가'!A:B,$J$1,0)</f>
        <v>400.68</v>
      </c>
      <c r="K117" s="56">
        <f>VLOOKUP($H$117,'[64]협력업체 입고현황'!$D$3:$AL$200,K1,FALSE)</f>
        <v>0</v>
      </c>
      <c r="L117" s="56">
        <f>VLOOKUP($H$117,'[64]협력업체 입고현황'!$D$3:$AL$200,L1,FALSE)</f>
        <v>0</v>
      </c>
      <c r="M117" s="56">
        <f>VLOOKUP($H$117,'[64]협력업체 입고현황'!$D$3:$AL$200,M1,FALSE)</f>
        <v>0</v>
      </c>
      <c r="N117" s="56">
        <f>VLOOKUP($H$117,'[64]협력업체 입고현황'!$D$3:$AL$200,N1,FALSE)</f>
        <v>0</v>
      </c>
      <c r="O117" s="56">
        <f>VLOOKUP($H$117,'[64]협력업체 입고현황'!$D$3:$AL$200,O1,FALSE)</f>
        <v>0</v>
      </c>
      <c r="P117" s="56">
        <f>VLOOKUP($H$117,'[64]협력업체 입고현황'!$D$3:$AL$200,P1,FALSE)</f>
        <v>0</v>
      </c>
      <c r="Q117" s="56">
        <f>VLOOKUP($H$117,'[64]협력업체 입고현황'!$D$3:$AL$200,Q1,FALSE)</f>
        <v>0</v>
      </c>
      <c r="R117" s="56">
        <f>VLOOKUP($H$117,'[64]협력업체 입고현황'!$D$3:$AL$200,R1,FALSE)</f>
        <v>0</v>
      </c>
      <c r="S117" s="56">
        <f>VLOOKUP($H$117,'[64]협력업체 입고현황'!$D$3:$AL$200,S1,FALSE)</f>
        <v>0</v>
      </c>
      <c r="T117" s="56">
        <f>VLOOKUP($H$117,'[64]협력업체 입고현황'!$D$3:$AL$200,T1,FALSE)</f>
        <v>0</v>
      </c>
      <c r="U117" s="56">
        <f>VLOOKUP($H$117,'[64]협력업체 입고현황'!$D$3:$AL$200,U1,FALSE)</f>
        <v>0</v>
      </c>
      <c r="V117" s="56">
        <f>VLOOKUP($H$117,'[64]협력업체 입고현황'!$D$3:$AL$200,V1,FALSE)</f>
        <v>0</v>
      </c>
      <c r="W117" s="56">
        <f>VLOOKUP($H$117,'[64]협력업체 입고현황'!$D$3:$AL$200,W1,FALSE)</f>
        <v>0</v>
      </c>
      <c r="X117" s="56">
        <f>VLOOKUP($H$117,'[64]협력업체 입고현황'!$D$3:$AL$200,X1,FALSE)</f>
        <v>0</v>
      </c>
      <c r="Y117" s="56">
        <f>VLOOKUP($H$117,'[64]협력업체 입고현황'!$D$3:$AL$200,Y1,FALSE)</f>
        <v>0</v>
      </c>
      <c r="Z117" s="56">
        <f>VLOOKUP($H$117,'[64]협력업체 입고현황'!$D$3:$AL$200,Z1,FALSE)</f>
        <v>2400</v>
      </c>
      <c r="AA117" s="56">
        <f>VLOOKUP($H$117,'[64]협력업체 입고현황'!$D$3:$AL$200,AA1,FALSE)</f>
        <v>0</v>
      </c>
      <c r="AB117" s="56">
        <f>VLOOKUP($H$117,'[64]협력업체 입고현황'!$D$3:$AL$200,AB1,FALSE)</f>
        <v>0</v>
      </c>
      <c r="AC117" s="56">
        <f>VLOOKUP($H$117,'[64]협력업체 입고현황'!$D$3:$AL$200,AC1,FALSE)</f>
        <v>0</v>
      </c>
      <c r="AD117" s="56">
        <f>VLOOKUP($H$117,'[64]협력업체 입고현황'!$D$3:$AL$200,AD1,FALSE)</f>
        <v>0</v>
      </c>
      <c r="AE117" s="56">
        <f>VLOOKUP($H$117,'[64]협력업체 입고현황'!$D$3:$AL$200,AE1,FALSE)</f>
        <v>0</v>
      </c>
      <c r="AF117" s="56">
        <f>VLOOKUP($H$117,'[64]협력업체 입고현황'!$D$3:$AL$200,AF1,FALSE)</f>
        <v>0</v>
      </c>
      <c r="AG117" s="56">
        <f>VLOOKUP($H$117,'[64]협력업체 입고현황'!$D$3:$AL$200,AG1,FALSE)</f>
        <v>0</v>
      </c>
      <c r="AH117" s="56">
        <f>VLOOKUP($H$117,'[64]협력업체 입고현황'!$D$3:$AL$200,AH1,FALSE)</f>
        <v>0</v>
      </c>
      <c r="AI117" s="56">
        <f>VLOOKUP($H$117,'[64]협력업체 입고현황'!$D$3:$AL$200,AI1,FALSE)</f>
        <v>0</v>
      </c>
      <c r="AJ117" s="56">
        <f>VLOOKUP($H$117,'[64]협력업체 입고현황'!$D$3:$AL$200,AJ1,FALSE)</f>
        <v>0</v>
      </c>
      <c r="AK117" s="56">
        <f>VLOOKUP($H$117,'[64]협력업체 입고현황'!$D$3:$AL$200,AK1,FALSE)</f>
        <v>0</v>
      </c>
      <c r="AL117" s="56">
        <f>VLOOKUP($H$117,'[64]협력업체 입고현황'!$D$3:$AL$200,AL1,FALSE)</f>
        <v>0</v>
      </c>
      <c r="AM117" s="56">
        <f>VLOOKUP($H$117,'[64]협력업체 입고현황'!$D$3:$AL$200,AM1,FALSE)</f>
        <v>0</v>
      </c>
      <c r="AN117" s="56">
        <f>VLOOKUP($H$117,'[64]협력업체 입고현황'!$D$3:$AL$200,AN1,FALSE)</f>
        <v>0</v>
      </c>
      <c r="AO117" s="56">
        <f>VLOOKUP($H$117,'[64]협력업체 입고현황'!$D$3:$AL$200,AO1,FALSE)</f>
        <v>0</v>
      </c>
      <c r="AP117" s="25"/>
      <c r="AQ117" s="56">
        <f>$J$117*K117</f>
        <v>0</v>
      </c>
      <c r="AR117" s="56">
        <f t="shared" ref="AR117:BU117" si="119">$J$117*L117</f>
        <v>0</v>
      </c>
      <c r="AS117" s="56">
        <f t="shared" si="119"/>
        <v>0</v>
      </c>
      <c r="AT117" s="56">
        <f t="shared" si="119"/>
        <v>0</v>
      </c>
      <c r="AU117" s="56">
        <f t="shared" si="119"/>
        <v>0</v>
      </c>
      <c r="AV117" s="56">
        <f t="shared" si="119"/>
        <v>0</v>
      </c>
      <c r="AW117" s="56">
        <f t="shared" si="119"/>
        <v>0</v>
      </c>
      <c r="AX117" s="56">
        <f t="shared" si="119"/>
        <v>0</v>
      </c>
      <c r="AY117" s="56">
        <f t="shared" si="119"/>
        <v>0</v>
      </c>
      <c r="AZ117" s="56">
        <f t="shared" si="119"/>
        <v>0</v>
      </c>
      <c r="BA117" s="56">
        <f t="shared" si="119"/>
        <v>0</v>
      </c>
      <c r="BB117" s="56">
        <f t="shared" si="119"/>
        <v>0</v>
      </c>
      <c r="BC117" s="56">
        <f t="shared" si="119"/>
        <v>0</v>
      </c>
      <c r="BD117" s="56">
        <f t="shared" si="119"/>
        <v>0</v>
      </c>
      <c r="BE117" s="56">
        <f t="shared" si="119"/>
        <v>0</v>
      </c>
      <c r="BF117" s="56">
        <f t="shared" si="119"/>
        <v>961632</v>
      </c>
      <c r="BG117" s="56">
        <f t="shared" si="119"/>
        <v>0</v>
      </c>
      <c r="BH117" s="56">
        <f t="shared" si="119"/>
        <v>0</v>
      </c>
      <c r="BI117" s="56">
        <f t="shared" si="119"/>
        <v>0</v>
      </c>
      <c r="BJ117" s="56">
        <f t="shared" si="119"/>
        <v>0</v>
      </c>
      <c r="BK117" s="56">
        <f t="shared" si="119"/>
        <v>0</v>
      </c>
      <c r="BL117" s="56">
        <f t="shared" si="119"/>
        <v>0</v>
      </c>
      <c r="BM117" s="56">
        <f t="shared" si="119"/>
        <v>0</v>
      </c>
      <c r="BN117" s="56">
        <f t="shared" si="119"/>
        <v>0</v>
      </c>
      <c r="BO117" s="56">
        <f t="shared" si="119"/>
        <v>0</v>
      </c>
      <c r="BP117" s="56">
        <f t="shared" si="119"/>
        <v>0</v>
      </c>
      <c r="BQ117" s="56">
        <f t="shared" si="119"/>
        <v>0</v>
      </c>
      <c r="BR117" s="56">
        <f t="shared" si="119"/>
        <v>0</v>
      </c>
      <c r="BS117" s="56">
        <f t="shared" si="119"/>
        <v>0</v>
      </c>
      <c r="BT117" s="56">
        <f t="shared" si="119"/>
        <v>0</v>
      </c>
      <c r="BU117" s="56">
        <f t="shared" si="119"/>
        <v>0</v>
      </c>
      <c r="BV117" s="56">
        <f t="shared" si="69"/>
        <v>961632</v>
      </c>
    </row>
    <row r="118" spans="1:74" s="27" customFormat="1" ht="50.1" customHeight="1">
      <c r="A118" s="33"/>
      <c r="B118" s="33" t="s">
        <v>1289</v>
      </c>
      <c r="C118" s="512" t="s">
        <v>727</v>
      </c>
      <c r="D118" s="43" t="s">
        <v>736</v>
      </c>
      <c r="E118" s="43">
        <f t="shared" si="117"/>
        <v>115</v>
      </c>
      <c r="F118" s="43" t="s">
        <v>275</v>
      </c>
      <c r="G118" s="44" t="s">
        <v>437</v>
      </c>
      <c r="H118" s="44" t="s">
        <v>271</v>
      </c>
      <c r="I118" s="52" t="s">
        <v>272</v>
      </c>
      <c r="J118" s="82">
        <f>VLOOKUP(H118,'[63]1월단가'!A:B,$J$1,0)</f>
        <v>253</v>
      </c>
      <c r="K118" s="56">
        <f>VLOOKUP($H$118,'[64]협력업체 입고현황'!$D$3:$AL$200,K1,FALSE)</f>
        <v>0</v>
      </c>
      <c r="L118" s="56">
        <f>VLOOKUP($H$118,'[64]협력업체 입고현황'!$D$3:$AL$200,L1,FALSE)</f>
        <v>0</v>
      </c>
      <c r="M118" s="56">
        <f>VLOOKUP($H$118,'[64]협력업체 입고현황'!$D$3:$AL$200,M1,FALSE)</f>
        <v>0</v>
      </c>
      <c r="N118" s="56">
        <f>VLOOKUP($H$118,'[64]협력업체 입고현황'!$D$3:$AL$200,N1,FALSE)</f>
        <v>0</v>
      </c>
      <c r="O118" s="56">
        <f>VLOOKUP($H$118,'[64]협력업체 입고현황'!$D$3:$AL$200,O1,FALSE)</f>
        <v>0</v>
      </c>
      <c r="P118" s="56">
        <f>VLOOKUP($H$118,'[64]협력업체 입고현황'!$D$3:$AL$200,P1,FALSE)</f>
        <v>0</v>
      </c>
      <c r="Q118" s="56">
        <f>VLOOKUP($H$118,'[64]협력업체 입고현황'!$D$3:$AL$200,Q1,FALSE)</f>
        <v>0</v>
      </c>
      <c r="R118" s="56">
        <f>VLOOKUP($H$118,'[64]협력업체 입고현황'!$D$3:$AL$200,R1,FALSE)</f>
        <v>0</v>
      </c>
      <c r="S118" s="56">
        <f>VLOOKUP($H$118,'[64]협력업체 입고현황'!$D$3:$AL$200,S1,FALSE)</f>
        <v>3600</v>
      </c>
      <c r="T118" s="56">
        <f>VLOOKUP($H$118,'[64]협력업체 입고현황'!$D$3:$AL$200,T1,FALSE)</f>
        <v>0</v>
      </c>
      <c r="U118" s="56">
        <f>VLOOKUP($H$118,'[64]협력업체 입고현황'!$D$3:$AL$200,U1,FALSE)</f>
        <v>0</v>
      </c>
      <c r="V118" s="56">
        <f>VLOOKUP($H$118,'[64]협력업체 입고현황'!$D$3:$AL$200,V1,FALSE)</f>
        <v>0</v>
      </c>
      <c r="W118" s="56">
        <f>VLOOKUP($H$118,'[64]협력업체 입고현황'!$D$3:$AL$200,W1,FALSE)</f>
        <v>0</v>
      </c>
      <c r="X118" s="56">
        <f>VLOOKUP($H$118,'[64]협력업체 입고현황'!$D$3:$AL$200,X1,FALSE)</f>
        <v>0</v>
      </c>
      <c r="Y118" s="56">
        <f>VLOOKUP($H$118,'[64]협력업체 입고현황'!$D$3:$AL$200,Y1,FALSE)</f>
        <v>0</v>
      </c>
      <c r="Z118" s="56">
        <f>VLOOKUP($H$118,'[64]협력업체 입고현황'!$D$3:$AL$200,Z1,FALSE)</f>
        <v>0</v>
      </c>
      <c r="AA118" s="56">
        <f>VLOOKUP($H$118,'[64]협력업체 입고현황'!$D$3:$AL$200,AA1,FALSE)</f>
        <v>0</v>
      </c>
      <c r="AB118" s="56">
        <f>VLOOKUP($H$118,'[64]협력업체 입고현황'!$D$3:$AL$200,AB1,FALSE)</f>
        <v>0</v>
      </c>
      <c r="AC118" s="56">
        <f>VLOOKUP($H$118,'[64]협력업체 입고현황'!$D$3:$AL$200,AC1,FALSE)</f>
        <v>0</v>
      </c>
      <c r="AD118" s="56">
        <f>VLOOKUP($H$118,'[64]협력업체 입고현황'!$D$3:$AL$200,AD1,FALSE)</f>
        <v>0</v>
      </c>
      <c r="AE118" s="56">
        <f>VLOOKUP($H$118,'[64]협력업체 입고현황'!$D$3:$AL$200,AE1,FALSE)</f>
        <v>0</v>
      </c>
      <c r="AF118" s="56">
        <f>VLOOKUP($H$118,'[64]협력업체 입고현황'!$D$3:$AL$200,AF1,FALSE)</f>
        <v>0</v>
      </c>
      <c r="AG118" s="56">
        <f>VLOOKUP($H$118,'[64]협력업체 입고현황'!$D$3:$AL$200,AG1,FALSE)</f>
        <v>0</v>
      </c>
      <c r="AH118" s="56">
        <f>VLOOKUP($H$118,'[64]협력업체 입고현황'!$D$3:$AL$200,AH1,FALSE)</f>
        <v>0</v>
      </c>
      <c r="AI118" s="56">
        <f>VLOOKUP($H$118,'[64]협력업체 입고현황'!$D$3:$AL$200,AI1,FALSE)</f>
        <v>0</v>
      </c>
      <c r="AJ118" s="56">
        <f>VLOOKUP($H$118,'[64]협력업체 입고현황'!$D$3:$AL$200,AJ1,FALSE)</f>
        <v>0</v>
      </c>
      <c r="AK118" s="56">
        <f>VLOOKUP($H$118,'[64]협력업체 입고현황'!$D$3:$AL$200,AK1,FALSE)</f>
        <v>0</v>
      </c>
      <c r="AL118" s="56">
        <f>VLOOKUP($H$118,'[64]협력업체 입고현황'!$D$3:$AL$200,AL1,FALSE)</f>
        <v>0</v>
      </c>
      <c r="AM118" s="56">
        <f>VLOOKUP($H$118,'[64]협력업체 입고현황'!$D$3:$AL$200,AM1,FALSE)</f>
        <v>0</v>
      </c>
      <c r="AN118" s="56">
        <f>VLOOKUP($H$118,'[64]협력업체 입고현황'!$D$3:$AL$200,AN1,FALSE)</f>
        <v>0</v>
      </c>
      <c r="AO118" s="56">
        <f>VLOOKUP($H$118,'[64]협력업체 입고현황'!$D$3:$AL$200,AO1,FALSE)</f>
        <v>0</v>
      </c>
      <c r="AP118" s="25"/>
      <c r="AQ118" s="56">
        <f>$J$118*K118</f>
        <v>0</v>
      </c>
      <c r="AR118" s="56">
        <f t="shared" ref="AR118:BU118" si="120">$J$118*L118</f>
        <v>0</v>
      </c>
      <c r="AS118" s="56">
        <f t="shared" si="120"/>
        <v>0</v>
      </c>
      <c r="AT118" s="56">
        <f t="shared" si="120"/>
        <v>0</v>
      </c>
      <c r="AU118" s="56">
        <f t="shared" si="120"/>
        <v>0</v>
      </c>
      <c r="AV118" s="56">
        <f t="shared" si="120"/>
        <v>0</v>
      </c>
      <c r="AW118" s="56">
        <f t="shared" si="120"/>
        <v>0</v>
      </c>
      <c r="AX118" s="56">
        <f t="shared" si="120"/>
        <v>0</v>
      </c>
      <c r="AY118" s="56">
        <f t="shared" si="120"/>
        <v>910800</v>
      </c>
      <c r="AZ118" s="56">
        <f t="shared" si="120"/>
        <v>0</v>
      </c>
      <c r="BA118" s="56">
        <f t="shared" si="120"/>
        <v>0</v>
      </c>
      <c r="BB118" s="56">
        <f t="shared" si="120"/>
        <v>0</v>
      </c>
      <c r="BC118" s="56">
        <f t="shared" si="120"/>
        <v>0</v>
      </c>
      <c r="BD118" s="56">
        <f t="shared" si="120"/>
        <v>0</v>
      </c>
      <c r="BE118" s="56">
        <f t="shared" si="120"/>
        <v>0</v>
      </c>
      <c r="BF118" s="56">
        <f t="shared" si="120"/>
        <v>0</v>
      </c>
      <c r="BG118" s="56">
        <f t="shared" si="120"/>
        <v>0</v>
      </c>
      <c r="BH118" s="56">
        <f t="shared" si="120"/>
        <v>0</v>
      </c>
      <c r="BI118" s="56">
        <f t="shared" si="120"/>
        <v>0</v>
      </c>
      <c r="BJ118" s="56">
        <f t="shared" si="120"/>
        <v>0</v>
      </c>
      <c r="BK118" s="56">
        <f t="shared" si="120"/>
        <v>0</v>
      </c>
      <c r="BL118" s="56">
        <f t="shared" si="120"/>
        <v>0</v>
      </c>
      <c r="BM118" s="56">
        <f t="shared" si="120"/>
        <v>0</v>
      </c>
      <c r="BN118" s="56">
        <f t="shared" si="120"/>
        <v>0</v>
      </c>
      <c r="BO118" s="56">
        <f t="shared" si="120"/>
        <v>0</v>
      </c>
      <c r="BP118" s="56">
        <f t="shared" si="120"/>
        <v>0</v>
      </c>
      <c r="BQ118" s="56">
        <f t="shared" si="120"/>
        <v>0</v>
      </c>
      <c r="BR118" s="56">
        <f t="shared" si="120"/>
        <v>0</v>
      </c>
      <c r="BS118" s="56">
        <f t="shared" si="120"/>
        <v>0</v>
      </c>
      <c r="BT118" s="56">
        <f t="shared" si="120"/>
        <v>0</v>
      </c>
      <c r="BU118" s="56">
        <f t="shared" si="120"/>
        <v>0</v>
      </c>
      <c r="BV118" s="56">
        <f t="shared" si="69"/>
        <v>910800</v>
      </c>
    </row>
    <row r="119" spans="1:74" s="27" customFormat="1" ht="50.1" customHeight="1">
      <c r="A119" s="33"/>
      <c r="B119" s="33" t="s">
        <v>1289</v>
      </c>
      <c r="C119" s="512" t="s">
        <v>727</v>
      </c>
      <c r="D119" s="43" t="s">
        <v>736</v>
      </c>
      <c r="E119" s="43">
        <f t="shared" si="117"/>
        <v>116</v>
      </c>
      <c r="F119" s="43" t="s">
        <v>275</v>
      </c>
      <c r="G119" s="18" t="s">
        <v>436</v>
      </c>
      <c r="H119" s="44" t="s">
        <v>748</v>
      </c>
      <c r="I119" s="52" t="s">
        <v>273</v>
      </c>
      <c r="J119" s="82">
        <f>VLOOKUP(H119,'[63]1월단가'!A:B,$J$1,0)</f>
        <v>984</v>
      </c>
      <c r="K119" s="56">
        <f>VLOOKUP($H$119,'[64]협력업체 입고현황'!$D$3:$AL$200,K1,FALSE)</f>
        <v>0</v>
      </c>
      <c r="L119" s="56">
        <f>VLOOKUP($H$119,'[64]협력업체 입고현황'!$D$3:$AL$200,L1,FALSE)</f>
        <v>0</v>
      </c>
      <c r="M119" s="56">
        <f>VLOOKUP($H$119,'[64]협력업체 입고현황'!$D$3:$AL$200,M1,FALSE)</f>
        <v>500</v>
      </c>
      <c r="N119" s="56">
        <f>VLOOKUP($H$119,'[64]협력업체 입고현황'!$D$3:$AL$200,N1,FALSE)</f>
        <v>0</v>
      </c>
      <c r="O119" s="56">
        <f>VLOOKUP($H$119,'[64]협력업체 입고현황'!$D$3:$AL$200,O1,FALSE)</f>
        <v>0</v>
      </c>
      <c r="P119" s="56">
        <f>VLOOKUP($H$119,'[64]협력업체 입고현황'!$D$3:$AL$200,P1,FALSE)</f>
        <v>0</v>
      </c>
      <c r="Q119" s="56">
        <f>VLOOKUP($H$119,'[64]협력업체 입고현황'!$D$3:$AL$200,Q1,FALSE)</f>
        <v>0</v>
      </c>
      <c r="R119" s="56">
        <f>VLOOKUP($H$119,'[64]협력업체 입고현황'!$D$3:$AL$200,R1,FALSE)</f>
        <v>0</v>
      </c>
      <c r="S119" s="56">
        <f>VLOOKUP($H$119,'[64]협력업체 입고현황'!$D$3:$AL$200,S1,FALSE)</f>
        <v>0</v>
      </c>
      <c r="T119" s="56">
        <f>VLOOKUP($H$119,'[64]협력업체 입고현황'!$D$3:$AL$200,T1,FALSE)</f>
        <v>257</v>
      </c>
      <c r="U119" s="56">
        <f>VLOOKUP($H$119,'[64]협력업체 입고현황'!$D$3:$AL$200,U1,FALSE)</f>
        <v>0</v>
      </c>
      <c r="V119" s="56">
        <f>VLOOKUP($H$119,'[64]협력업체 입고현황'!$D$3:$AL$200,V1,FALSE)</f>
        <v>0</v>
      </c>
      <c r="W119" s="56">
        <f>VLOOKUP($H$119,'[64]협력업체 입고현황'!$D$3:$AL$200,W1,FALSE)</f>
        <v>0</v>
      </c>
      <c r="X119" s="56">
        <f>VLOOKUP($H$119,'[64]협력업체 입고현황'!$D$3:$AL$200,X1,FALSE)</f>
        <v>0</v>
      </c>
      <c r="Y119" s="56">
        <f>VLOOKUP($H$119,'[64]협력업체 입고현황'!$D$3:$AL$200,Y1,FALSE)</f>
        <v>0</v>
      </c>
      <c r="Z119" s="56">
        <f>VLOOKUP($H$119,'[64]협력업체 입고현황'!$D$3:$AL$200,Z1,FALSE)</f>
        <v>0</v>
      </c>
      <c r="AA119" s="56">
        <f>VLOOKUP($H$119,'[64]협력업체 입고현황'!$D$3:$AL$200,AA1,FALSE)</f>
        <v>0</v>
      </c>
      <c r="AB119" s="56">
        <f>VLOOKUP($H$119,'[64]협력업체 입고현황'!$D$3:$AL$200,AB1,FALSE)</f>
        <v>1100</v>
      </c>
      <c r="AC119" s="56">
        <f>VLOOKUP($H$119,'[64]협력업체 입고현황'!$D$3:$AL$200,AC1,FALSE)</f>
        <v>0</v>
      </c>
      <c r="AD119" s="56">
        <f>VLOOKUP($H$119,'[64]협력업체 입고현황'!$D$3:$AL$200,AD1,FALSE)</f>
        <v>0</v>
      </c>
      <c r="AE119" s="56">
        <f>VLOOKUP($H$119,'[64]협력업체 입고현황'!$D$3:$AL$200,AE1,FALSE)</f>
        <v>0</v>
      </c>
      <c r="AF119" s="56">
        <f>VLOOKUP($H$119,'[64]협력업체 입고현황'!$D$3:$AL$200,AF1,FALSE)</f>
        <v>0</v>
      </c>
      <c r="AG119" s="56">
        <f>VLOOKUP($H$119,'[64]협력업체 입고현황'!$D$3:$AL$200,AG1,FALSE)</f>
        <v>0</v>
      </c>
      <c r="AH119" s="56">
        <f>VLOOKUP($H$119,'[64]협력업체 입고현황'!$D$3:$AL$200,AH1,FALSE)</f>
        <v>0</v>
      </c>
      <c r="AI119" s="56">
        <f>VLOOKUP($H$119,'[64]협력업체 입고현황'!$D$3:$AL$200,AI1,FALSE)</f>
        <v>0</v>
      </c>
      <c r="AJ119" s="56">
        <f>VLOOKUP($H$119,'[64]협력업체 입고현황'!$D$3:$AL$200,AJ1,FALSE)</f>
        <v>0</v>
      </c>
      <c r="AK119" s="56">
        <f>VLOOKUP($H$119,'[64]협력업체 입고현황'!$D$3:$AL$200,AK1,FALSE)</f>
        <v>0</v>
      </c>
      <c r="AL119" s="56">
        <f>VLOOKUP($H$119,'[64]협력업체 입고현황'!$D$3:$AL$200,AL1,FALSE)</f>
        <v>0</v>
      </c>
      <c r="AM119" s="56">
        <f>VLOOKUP($H$119,'[64]협력업체 입고현황'!$D$3:$AL$200,AM1,FALSE)</f>
        <v>0</v>
      </c>
      <c r="AN119" s="56">
        <f>VLOOKUP($H$119,'[64]협력업체 입고현황'!$D$3:$AL$200,AN1,FALSE)</f>
        <v>0</v>
      </c>
      <c r="AO119" s="56">
        <f>VLOOKUP($H$119,'[64]협력업체 입고현황'!$D$3:$AL$200,AO1,FALSE)</f>
        <v>0</v>
      </c>
      <c r="AP119" s="25"/>
      <c r="AQ119" s="56">
        <f>$J$119*K119</f>
        <v>0</v>
      </c>
      <c r="AR119" s="56">
        <f t="shared" ref="AR119:BU119" si="121">$J$119*L119</f>
        <v>0</v>
      </c>
      <c r="AS119" s="56">
        <f t="shared" si="121"/>
        <v>492000</v>
      </c>
      <c r="AT119" s="56">
        <f t="shared" si="121"/>
        <v>0</v>
      </c>
      <c r="AU119" s="56">
        <f t="shared" si="121"/>
        <v>0</v>
      </c>
      <c r="AV119" s="56">
        <f t="shared" si="121"/>
        <v>0</v>
      </c>
      <c r="AW119" s="56">
        <f t="shared" si="121"/>
        <v>0</v>
      </c>
      <c r="AX119" s="56">
        <f t="shared" si="121"/>
        <v>0</v>
      </c>
      <c r="AY119" s="56">
        <f t="shared" si="121"/>
        <v>0</v>
      </c>
      <c r="AZ119" s="56">
        <f t="shared" si="121"/>
        <v>252888</v>
      </c>
      <c r="BA119" s="56">
        <f t="shared" si="121"/>
        <v>0</v>
      </c>
      <c r="BB119" s="56">
        <f t="shared" si="121"/>
        <v>0</v>
      </c>
      <c r="BC119" s="56">
        <f t="shared" si="121"/>
        <v>0</v>
      </c>
      <c r="BD119" s="56">
        <f t="shared" si="121"/>
        <v>0</v>
      </c>
      <c r="BE119" s="56">
        <f t="shared" si="121"/>
        <v>0</v>
      </c>
      <c r="BF119" s="56">
        <f t="shared" si="121"/>
        <v>0</v>
      </c>
      <c r="BG119" s="56">
        <f t="shared" si="121"/>
        <v>0</v>
      </c>
      <c r="BH119" s="56">
        <f t="shared" si="121"/>
        <v>1082400</v>
      </c>
      <c r="BI119" s="56">
        <f t="shared" si="121"/>
        <v>0</v>
      </c>
      <c r="BJ119" s="56">
        <f t="shared" si="121"/>
        <v>0</v>
      </c>
      <c r="BK119" s="56">
        <f t="shared" si="121"/>
        <v>0</v>
      </c>
      <c r="BL119" s="56">
        <f t="shared" si="121"/>
        <v>0</v>
      </c>
      <c r="BM119" s="56">
        <f t="shared" si="121"/>
        <v>0</v>
      </c>
      <c r="BN119" s="56">
        <f t="shared" si="121"/>
        <v>0</v>
      </c>
      <c r="BO119" s="56">
        <f t="shared" si="121"/>
        <v>0</v>
      </c>
      <c r="BP119" s="56">
        <f t="shared" si="121"/>
        <v>0</v>
      </c>
      <c r="BQ119" s="56">
        <f t="shared" si="121"/>
        <v>0</v>
      </c>
      <c r="BR119" s="56">
        <f t="shared" si="121"/>
        <v>0</v>
      </c>
      <c r="BS119" s="56">
        <f t="shared" si="121"/>
        <v>0</v>
      </c>
      <c r="BT119" s="56">
        <f t="shared" si="121"/>
        <v>0</v>
      </c>
      <c r="BU119" s="56">
        <f t="shared" si="121"/>
        <v>0</v>
      </c>
      <c r="BV119" s="56">
        <f t="shared" si="69"/>
        <v>1827288</v>
      </c>
    </row>
    <row r="120" spans="1:74" s="27" customFormat="1" ht="50.1" customHeight="1">
      <c r="A120" s="33"/>
      <c r="B120" s="33" t="s">
        <v>1289</v>
      </c>
      <c r="C120" s="512" t="s">
        <v>727</v>
      </c>
      <c r="D120" s="43" t="s">
        <v>736</v>
      </c>
      <c r="E120" s="43">
        <f t="shared" si="117"/>
        <v>117</v>
      </c>
      <c r="F120" s="43" t="s">
        <v>275</v>
      </c>
      <c r="G120" s="18" t="s">
        <v>436</v>
      </c>
      <c r="H120" s="44" t="s">
        <v>749</v>
      </c>
      <c r="I120" s="52" t="s">
        <v>274</v>
      </c>
      <c r="J120" s="82">
        <f>VLOOKUP(H120,'[63]1월단가'!A:B,$J$1,0)</f>
        <v>975</v>
      </c>
      <c r="K120" s="56">
        <f>VLOOKUP($H$120,'[64]협력업체 입고현황'!$D$3:$AL$200,K1,FALSE)</f>
        <v>0</v>
      </c>
      <c r="L120" s="56">
        <f>VLOOKUP($H$120,'[64]협력업체 입고현황'!$D$3:$AL$200,L1,FALSE)</f>
        <v>0</v>
      </c>
      <c r="M120" s="56">
        <f>VLOOKUP($H$120,'[64]협력업체 입고현황'!$D$3:$AL$200,M1,FALSE)</f>
        <v>490</v>
      </c>
      <c r="N120" s="56">
        <f>VLOOKUP($H$120,'[64]협력업체 입고현황'!$D$3:$AL$200,N1,FALSE)</f>
        <v>0</v>
      </c>
      <c r="O120" s="56">
        <f>VLOOKUP($H$120,'[64]협력업체 입고현황'!$D$3:$AL$200,O1,FALSE)</f>
        <v>0</v>
      </c>
      <c r="P120" s="56">
        <f>VLOOKUP($H$120,'[64]협력업체 입고현황'!$D$3:$AL$200,P1,FALSE)</f>
        <v>0</v>
      </c>
      <c r="Q120" s="56">
        <f>VLOOKUP($H$120,'[64]협력업체 입고현황'!$D$3:$AL$200,Q1,FALSE)</f>
        <v>0</v>
      </c>
      <c r="R120" s="56">
        <f>VLOOKUP($H$120,'[64]협력업체 입고현황'!$D$3:$AL$200,R1,FALSE)</f>
        <v>0</v>
      </c>
      <c r="S120" s="56">
        <f>VLOOKUP($H$120,'[64]협력업체 입고현황'!$D$3:$AL$200,S1,FALSE)</f>
        <v>0</v>
      </c>
      <c r="T120" s="56">
        <f>VLOOKUP($H$120,'[64]협력업체 입고현황'!$D$3:$AL$200,T1,FALSE)</f>
        <v>460</v>
      </c>
      <c r="U120" s="56">
        <f>VLOOKUP($H$120,'[64]협력업체 입고현황'!$D$3:$AL$200,U1,FALSE)</f>
        <v>0</v>
      </c>
      <c r="V120" s="56">
        <f>VLOOKUP($H$120,'[64]협력업체 입고현황'!$D$3:$AL$200,V1,FALSE)</f>
        <v>0</v>
      </c>
      <c r="W120" s="56">
        <f>VLOOKUP($H$120,'[64]협력업체 입고현황'!$D$3:$AL$200,W1,FALSE)</f>
        <v>0</v>
      </c>
      <c r="X120" s="56">
        <f>VLOOKUP($H$120,'[64]협력업체 입고현황'!$D$3:$AL$200,X1,FALSE)</f>
        <v>0</v>
      </c>
      <c r="Y120" s="56">
        <f>VLOOKUP($H$120,'[64]협력업체 입고현황'!$D$3:$AL$200,Y1,FALSE)</f>
        <v>0</v>
      </c>
      <c r="Z120" s="56">
        <f>VLOOKUP($H$120,'[64]협력업체 입고현황'!$D$3:$AL$200,Z1,FALSE)</f>
        <v>0</v>
      </c>
      <c r="AA120" s="56">
        <f>VLOOKUP($H$120,'[64]협력업체 입고현황'!$D$3:$AL$200,AA1,FALSE)</f>
        <v>0</v>
      </c>
      <c r="AB120" s="56">
        <f>VLOOKUP($H$120,'[64]협력업체 입고현황'!$D$3:$AL$200,AB1,FALSE)</f>
        <v>1100</v>
      </c>
      <c r="AC120" s="56">
        <f>VLOOKUP($H$120,'[64]협력업체 입고현황'!$D$3:$AL$200,AC1,FALSE)</f>
        <v>0</v>
      </c>
      <c r="AD120" s="56">
        <f>VLOOKUP($H$120,'[64]협력업체 입고현황'!$D$3:$AL$200,AD1,FALSE)</f>
        <v>0</v>
      </c>
      <c r="AE120" s="56">
        <f>VLOOKUP($H$120,'[64]협력업체 입고현황'!$D$3:$AL$200,AE1,FALSE)</f>
        <v>0</v>
      </c>
      <c r="AF120" s="56">
        <f>VLOOKUP($H$120,'[64]협력업체 입고현황'!$D$3:$AL$200,AF1,FALSE)</f>
        <v>0</v>
      </c>
      <c r="AG120" s="56">
        <f>VLOOKUP($H$120,'[64]협력업체 입고현황'!$D$3:$AL$200,AG1,FALSE)</f>
        <v>0</v>
      </c>
      <c r="AH120" s="56">
        <f>VLOOKUP($H$120,'[64]협력업체 입고현황'!$D$3:$AL$200,AH1,FALSE)</f>
        <v>0</v>
      </c>
      <c r="AI120" s="56">
        <f>VLOOKUP($H$120,'[64]협력업체 입고현황'!$D$3:$AL$200,AI1,FALSE)</f>
        <v>0</v>
      </c>
      <c r="AJ120" s="56">
        <f>VLOOKUP($H$120,'[64]협력업체 입고현황'!$D$3:$AL$200,AJ1,FALSE)</f>
        <v>0</v>
      </c>
      <c r="AK120" s="56">
        <f>VLOOKUP($H$120,'[64]협력업체 입고현황'!$D$3:$AL$200,AK1,FALSE)</f>
        <v>0</v>
      </c>
      <c r="AL120" s="56">
        <f>VLOOKUP($H$120,'[64]협력업체 입고현황'!$D$3:$AL$200,AL1,FALSE)</f>
        <v>0</v>
      </c>
      <c r="AM120" s="56">
        <f>VLOOKUP($H$120,'[64]협력업체 입고현황'!$D$3:$AL$200,AM1,FALSE)</f>
        <v>0</v>
      </c>
      <c r="AN120" s="56">
        <f>VLOOKUP($H$120,'[64]협력업체 입고현황'!$D$3:$AL$200,AN1,FALSE)</f>
        <v>0</v>
      </c>
      <c r="AO120" s="56">
        <f>VLOOKUP($H$120,'[64]협력업체 입고현황'!$D$3:$AL$200,AO1,FALSE)</f>
        <v>0</v>
      </c>
      <c r="AP120" s="25"/>
      <c r="AQ120" s="56">
        <f>$J$120*K120</f>
        <v>0</v>
      </c>
      <c r="AR120" s="56">
        <f t="shared" ref="AR120:BU120" si="122">$J$120*L120</f>
        <v>0</v>
      </c>
      <c r="AS120" s="56">
        <f t="shared" si="122"/>
        <v>477750</v>
      </c>
      <c r="AT120" s="56">
        <f t="shared" si="122"/>
        <v>0</v>
      </c>
      <c r="AU120" s="56">
        <f t="shared" si="122"/>
        <v>0</v>
      </c>
      <c r="AV120" s="56">
        <f t="shared" si="122"/>
        <v>0</v>
      </c>
      <c r="AW120" s="56">
        <f t="shared" si="122"/>
        <v>0</v>
      </c>
      <c r="AX120" s="56">
        <f t="shared" si="122"/>
        <v>0</v>
      </c>
      <c r="AY120" s="56">
        <f t="shared" si="122"/>
        <v>0</v>
      </c>
      <c r="AZ120" s="56">
        <f t="shared" si="122"/>
        <v>448500</v>
      </c>
      <c r="BA120" s="56">
        <f t="shared" si="122"/>
        <v>0</v>
      </c>
      <c r="BB120" s="56">
        <f t="shared" si="122"/>
        <v>0</v>
      </c>
      <c r="BC120" s="56">
        <f t="shared" si="122"/>
        <v>0</v>
      </c>
      <c r="BD120" s="56">
        <f t="shared" si="122"/>
        <v>0</v>
      </c>
      <c r="BE120" s="56">
        <f t="shared" si="122"/>
        <v>0</v>
      </c>
      <c r="BF120" s="56">
        <f t="shared" si="122"/>
        <v>0</v>
      </c>
      <c r="BG120" s="56">
        <f t="shared" si="122"/>
        <v>0</v>
      </c>
      <c r="BH120" s="56">
        <f t="shared" si="122"/>
        <v>1072500</v>
      </c>
      <c r="BI120" s="56">
        <f t="shared" si="122"/>
        <v>0</v>
      </c>
      <c r="BJ120" s="56">
        <f t="shared" si="122"/>
        <v>0</v>
      </c>
      <c r="BK120" s="56">
        <f t="shared" si="122"/>
        <v>0</v>
      </c>
      <c r="BL120" s="56">
        <f t="shared" si="122"/>
        <v>0</v>
      </c>
      <c r="BM120" s="56">
        <f t="shared" si="122"/>
        <v>0</v>
      </c>
      <c r="BN120" s="56">
        <f t="shared" si="122"/>
        <v>0</v>
      </c>
      <c r="BO120" s="56">
        <f t="shared" si="122"/>
        <v>0</v>
      </c>
      <c r="BP120" s="56">
        <f t="shared" si="122"/>
        <v>0</v>
      </c>
      <c r="BQ120" s="56">
        <f t="shared" si="122"/>
        <v>0</v>
      </c>
      <c r="BR120" s="56">
        <f t="shared" si="122"/>
        <v>0</v>
      </c>
      <c r="BS120" s="56">
        <f t="shared" si="122"/>
        <v>0</v>
      </c>
      <c r="BT120" s="56">
        <f t="shared" si="122"/>
        <v>0</v>
      </c>
      <c r="BU120" s="56">
        <f t="shared" si="122"/>
        <v>0</v>
      </c>
      <c r="BV120" s="56">
        <f t="shared" si="69"/>
        <v>1998750</v>
      </c>
    </row>
    <row r="121" spans="1:74" s="27" customFormat="1" ht="50.1" customHeight="1">
      <c r="A121" s="33"/>
      <c r="B121" s="33" t="s">
        <v>1289</v>
      </c>
      <c r="C121" s="512" t="s">
        <v>727</v>
      </c>
      <c r="D121" s="43" t="s">
        <v>736</v>
      </c>
      <c r="E121" s="43">
        <f t="shared" si="117"/>
        <v>118</v>
      </c>
      <c r="F121" s="43" t="s">
        <v>275</v>
      </c>
      <c r="G121" s="18" t="s">
        <v>436</v>
      </c>
      <c r="H121" s="44" t="s">
        <v>750</v>
      </c>
      <c r="I121" s="52" t="s">
        <v>751</v>
      </c>
      <c r="J121" s="82">
        <f>VLOOKUP(H121,'[63]1월단가'!A:B,$J$1,0)</f>
        <v>302.60000000000002</v>
      </c>
      <c r="K121" s="56">
        <f>VLOOKUP($H$121,'[64]협력업체 입고현황'!$D$3:$AL$200,K1,FALSE)</f>
        <v>0</v>
      </c>
      <c r="L121" s="56">
        <f>VLOOKUP($H$121,'[64]협력업체 입고현황'!$D$3:$AL$200,L1,FALSE)</f>
        <v>0</v>
      </c>
      <c r="M121" s="56">
        <f>VLOOKUP($H$121,'[64]협력업체 입고현황'!$D$3:$AL$200,M1,FALSE)</f>
        <v>0</v>
      </c>
      <c r="N121" s="56">
        <f>VLOOKUP($H$121,'[64]협력업체 입고현황'!$D$3:$AL$200,N1,FALSE)</f>
        <v>0</v>
      </c>
      <c r="O121" s="56">
        <f>VLOOKUP($H$121,'[64]협력업체 입고현황'!$D$3:$AL$200,O1,FALSE)</f>
        <v>0</v>
      </c>
      <c r="P121" s="56">
        <f>VLOOKUP($H$121,'[64]협력업체 입고현황'!$D$3:$AL$200,P1,FALSE)</f>
        <v>0</v>
      </c>
      <c r="Q121" s="56">
        <f>VLOOKUP($H$121,'[64]협력업체 입고현황'!$D$3:$AL$200,Q1,FALSE)</f>
        <v>0</v>
      </c>
      <c r="R121" s="56">
        <f>VLOOKUP($H$121,'[64]협력업체 입고현황'!$D$3:$AL$200,R1,FALSE)</f>
        <v>0</v>
      </c>
      <c r="S121" s="56">
        <f>VLOOKUP($H$121,'[64]협력업체 입고현황'!$D$3:$AL$200,S1,FALSE)</f>
        <v>0</v>
      </c>
      <c r="T121" s="56">
        <f>VLOOKUP($H$121,'[64]협력업체 입고현황'!$D$3:$AL$200,T1,FALSE)</f>
        <v>0</v>
      </c>
      <c r="U121" s="56">
        <f>VLOOKUP($H$121,'[64]협력업체 입고현황'!$D$3:$AL$200,U1,FALSE)</f>
        <v>0</v>
      </c>
      <c r="V121" s="56">
        <f>VLOOKUP($H$121,'[64]협력업체 입고현황'!$D$3:$AL$200,V1,FALSE)</f>
        <v>0</v>
      </c>
      <c r="W121" s="56">
        <f>VLOOKUP($H$121,'[64]협력업체 입고현황'!$D$3:$AL$200,W1,FALSE)</f>
        <v>0</v>
      </c>
      <c r="X121" s="56">
        <f>VLOOKUP($H$121,'[64]협력업체 입고현황'!$D$3:$AL$200,X1,FALSE)</f>
        <v>0</v>
      </c>
      <c r="Y121" s="56">
        <f>VLOOKUP($H$121,'[64]협력업체 입고현황'!$D$3:$AL$200,Y1,FALSE)</f>
        <v>0</v>
      </c>
      <c r="Z121" s="56">
        <f>VLOOKUP($H$121,'[64]협력업체 입고현황'!$D$3:$AL$200,Z1,FALSE)</f>
        <v>0</v>
      </c>
      <c r="AA121" s="56">
        <f>VLOOKUP($H$121,'[64]협력업체 입고현황'!$D$3:$AL$200,AA1,FALSE)</f>
        <v>0</v>
      </c>
      <c r="AB121" s="56">
        <f>VLOOKUP($H$121,'[64]협력업체 입고현황'!$D$3:$AL$200,AB1,FALSE)</f>
        <v>0</v>
      </c>
      <c r="AC121" s="56">
        <f>VLOOKUP($H$121,'[64]협력업체 입고현황'!$D$3:$AL$200,AC1,FALSE)</f>
        <v>0</v>
      </c>
      <c r="AD121" s="56">
        <f>VLOOKUP($H$121,'[64]협력업체 입고현황'!$D$3:$AL$200,AD1,FALSE)</f>
        <v>0</v>
      </c>
      <c r="AE121" s="56">
        <f>VLOOKUP($H$121,'[64]협력업체 입고현황'!$D$3:$AL$200,AE1,FALSE)</f>
        <v>0</v>
      </c>
      <c r="AF121" s="56">
        <f>VLOOKUP($H$121,'[64]협력업체 입고현황'!$D$3:$AL$200,AF1,FALSE)</f>
        <v>0</v>
      </c>
      <c r="AG121" s="56">
        <f>VLOOKUP($H$121,'[64]협력업체 입고현황'!$D$3:$AL$200,AG1,FALSE)</f>
        <v>0</v>
      </c>
      <c r="AH121" s="56">
        <f>VLOOKUP($H$121,'[64]협력업체 입고현황'!$D$3:$AL$200,AH1,FALSE)</f>
        <v>0</v>
      </c>
      <c r="AI121" s="56">
        <f>VLOOKUP($H$121,'[64]협력업체 입고현황'!$D$3:$AL$200,AI1,FALSE)</f>
        <v>0</v>
      </c>
      <c r="AJ121" s="56">
        <f>VLOOKUP($H$121,'[64]협력업체 입고현황'!$D$3:$AL$200,AJ1,FALSE)</f>
        <v>0</v>
      </c>
      <c r="AK121" s="56">
        <f>VLOOKUP($H$121,'[64]협력업체 입고현황'!$D$3:$AL$200,AK1,FALSE)</f>
        <v>0</v>
      </c>
      <c r="AL121" s="56">
        <f>VLOOKUP($H$121,'[64]협력업체 입고현황'!$D$3:$AL$200,AL1,FALSE)</f>
        <v>0</v>
      </c>
      <c r="AM121" s="56">
        <f>VLOOKUP($H$121,'[64]협력업체 입고현황'!$D$3:$AL$200,AM1,FALSE)</f>
        <v>0</v>
      </c>
      <c r="AN121" s="56">
        <f>VLOOKUP($H$121,'[64]협력업체 입고현황'!$D$3:$AL$200,AN1,FALSE)</f>
        <v>0</v>
      </c>
      <c r="AO121" s="56">
        <f>VLOOKUP($H$121,'[64]협력업체 입고현황'!$D$3:$AL$200,AO1,FALSE)</f>
        <v>0</v>
      </c>
      <c r="AP121" s="25"/>
      <c r="AQ121" s="56">
        <f>$J$121*K121</f>
        <v>0</v>
      </c>
      <c r="AR121" s="56">
        <f t="shared" ref="AR121:BU121" si="123">$J$121*L121</f>
        <v>0</v>
      </c>
      <c r="AS121" s="56">
        <f t="shared" si="123"/>
        <v>0</v>
      </c>
      <c r="AT121" s="56">
        <f t="shared" si="123"/>
        <v>0</v>
      </c>
      <c r="AU121" s="56">
        <f t="shared" si="123"/>
        <v>0</v>
      </c>
      <c r="AV121" s="56">
        <f t="shared" si="123"/>
        <v>0</v>
      </c>
      <c r="AW121" s="56">
        <f t="shared" si="123"/>
        <v>0</v>
      </c>
      <c r="AX121" s="56">
        <f t="shared" si="123"/>
        <v>0</v>
      </c>
      <c r="AY121" s="56">
        <f t="shared" si="123"/>
        <v>0</v>
      </c>
      <c r="AZ121" s="56">
        <f t="shared" si="123"/>
        <v>0</v>
      </c>
      <c r="BA121" s="56">
        <f t="shared" si="123"/>
        <v>0</v>
      </c>
      <c r="BB121" s="56">
        <f t="shared" si="123"/>
        <v>0</v>
      </c>
      <c r="BC121" s="56">
        <f t="shared" si="123"/>
        <v>0</v>
      </c>
      <c r="BD121" s="56">
        <f t="shared" si="123"/>
        <v>0</v>
      </c>
      <c r="BE121" s="56">
        <f t="shared" si="123"/>
        <v>0</v>
      </c>
      <c r="BF121" s="56">
        <f t="shared" si="123"/>
        <v>0</v>
      </c>
      <c r="BG121" s="56">
        <f t="shared" si="123"/>
        <v>0</v>
      </c>
      <c r="BH121" s="56">
        <f t="shared" si="123"/>
        <v>0</v>
      </c>
      <c r="BI121" s="56">
        <f t="shared" si="123"/>
        <v>0</v>
      </c>
      <c r="BJ121" s="56">
        <f t="shared" si="123"/>
        <v>0</v>
      </c>
      <c r="BK121" s="56">
        <f t="shared" si="123"/>
        <v>0</v>
      </c>
      <c r="BL121" s="56">
        <f t="shared" si="123"/>
        <v>0</v>
      </c>
      <c r="BM121" s="56">
        <f t="shared" si="123"/>
        <v>0</v>
      </c>
      <c r="BN121" s="56">
        <f t="shared" si="123"/>
        <v>0</v>
      </c>
      <c r="BO121" s="56">
        <f t="shared" si="123"/>
        <v>0</v>
      </c>
      <c r="BP121" s="56">
        <f t="shared" si="123"/>
        <v>0</v>
      </c>
      <c r="BQ121" s="56">
        <f t="shared" si="123"/>
        <v>0</v>
      </c>
      <c r="BR121" s="56">
        <f t="shared" si="123"/>
        <v>0</v>
      </c>
      <c r="BS121" s="56">
        <f t="shared" si="123"/>
        <v>0</v>
      </c>
      <c r="BT121" s="56">
        <f t="shared" si="123"/>
        <v>0</v>
      </c>
      <c r="BU121" s="56">
        <f t="shared" si="123"/>
        <v>0</v>
      </c>
      <c r="BV121" s="56">
        <f t="shared" si="69"/>
        <v>0</v>
      </c>
    </row>
    <row r="122" spans="1:74" s="27" customFormat="1" ht="50.1" customHeight="1">
      <c r="A122" s="33"/>
      <c r="B122" s="33" t="s">
        <v>1289</v>
      </c>
      <c r="C122" s="512" t="s">
        <v>727</v>
      </c>
      <c r="D122" s="43" t="s">
        <v>736</v>
      </c>
      <c r="E122" s="43">
        <f t="shared" si="117"/>
        <v>119</v>
      </c>
      <c r="F122" s="43" t="s">
        <v>275</v>
      </c>
      <c r="G122" s="44" t="s">
        <v>437</v>
      </c>
      <c r="H122" s="44" t="s">
        <v>752</v>
      </c>
      <c r="I122" s="52" t="s">
        <v>753</v>
      </c>
      <c r="J122" s="82">
        <f>VLOOKUP(H122,'[63]1월단가'!A:B,$J$1,0)</f>
        <v>209</v>
      </c>
      <c r="K122" s="56">
        <f>VLOOKUP($H$122,'[64]협력업체 입고현황'!$D$3:$AL$200,K1,FALSE)</f>
        <v>3000</v>
      </c>
      <c r="L122" s="56">
        <f>VLOOKUP($H$122,'[64]협력업체 입고현황'!$D$3:$AL$200,L1,FALSE)</f>
        <v>0</v>
      </c>
      <c r="M122" s="56">
        <f>VLOOKUP($H$122,'[64]협력업체 입고현황'!$D$3:$AL$200,M1,FALSE)</f>
        <v>0</v>
      </c>
      <c r="N122" s="56">
        <f>VLOOKUP($H$122,'[64]협력업체 입고현황'!$D$3:$AL$200,N1,FALSE)</f>
        <v>0</v>
      </c>
      <c r="O122" s="56">
        <f>VLOOKUP($H$122,'[64]협력업체 입고현황'!$D$3:$AL$200,O1,FALSE)</f>
        <v>0</v>
      </c>
      <c r="P122" s="56">
        <f>VLOOKUP($H$122,'[64]협력업체 입고현황'!$D$3:$AL$200,P1,FALSE)</f>
        <v>0</v>
      </c>
      <c r="Q122" s="56">
        <f>VLOOKUP($H$122,'[64]협력업체 입고현황'!$D$3:$AL$200,Q1,FALSE)</f>
        <v>0</v>
      </c>
      <c r="R122" s="56">
        <f>VLOOKUP($H$122,'[64]협력업체 입고현황'!$D$3:$AL$200,R1,FALSE)</f>
        <v>4800</v>
      </c>
      <c r="S122" s="56">
        <f>VLOOKUP($H$122,'[64]협력업체 입고현황'!$D$3:$AL$200,S1,FALSE)</f>
        <v>0</v>
      </c>
      <c r="T122" s="56">
        <f>VLOOKUP($H$122,'[64]협력업체 입고현황'!$D$3:$AL$200,T1,FALSE)</f>
        <v>0</v>
      </c>
      <c r="U122" s="56">
        <f>VLOOKUP($H$122,'[64]협력업체 입고현황'!$D$3:$AL$200,U1,FALSE)</f>
        <v>0</v>
      </c>
      <c r="V122" s="56">
        <f>VLOOKUP($H$122,'[64]협력업체 입고현황'!$D$3:$AL$200,V1,FALSE)</f>
        <v>0</v>
      </c>
      <c r="W122" s="56">
        <f>VLOOKUP($H$122,'[64]협력업체 입고현황'!$D$3:$AL$200,W1,FALSE)</f>
        <v>0</v>
      </c>
      <c r="X122" s="56">
        <f>VLOOKUP($H$122,'[64]협력업체 입고현황'!$D$3:$AL$200,X1,FALSE)</f>
        <v>0</v>
      </c>
      <c r="Y122" s="56">
        <f>VLOOKUP($H$122,'[64]협력업체 입고현황'!$D$3:$AL$200,Y1,FALSE)</f>
        <v>0</v>
      </c>
      <c r="Z122" s="56">
        <f>VLOOKUP($H$122,'[64]협력업체 입고현황'!$D$3:$AL$200,Z1,FALSE)</f>
        <v>0</v>
      </c>
      <c r="AA122" s="56">
        <f>VLOOKUP($H$122,'[64]협력업체 입고현황'!$D$3:$AL$200,AA1,FALSE)</f>
        <v>0</v>
      </c>
      <c r="AB122" s="56">
        <f>VLOOKUP($H$122,'[64]협력업체 입고현황'!$D$3:$AL$200,AB1,FALSE)</f>
        <v>0</v>
      </c>
      <c r="AC122" s="56">
        <f>VLOOKUP($H$122,'[64]협력업체 입고현황'!$D$3:$AL$200,AC1,FALSE)</f>
        <v>0</v>
      </c>
      <c r="AD122" s="56">
        <f>VLOOKUP($H$122,'[64]협력업체 입고현황'!$D$3:$AL$200,AD1,FALSE)</f>
        <v>0</v>
      </c>
      <c r="AE122" s="56">
        <f>VLOOKUP($H$122,'[64]협력업체 입고현황'!$D$3:$AL$200,AE1,FALSE)</f>
        <v>0</v>
      </c>
      <c r="AF122" s="56">
        <f>VLOOKUP($H$122,'[64]협력업체 입고현황'!$D$3:$AL$200,AF1,FALSE)</f>
        <v>0</v>
      </c>
      <c r="AG122" s="56">
        <f>VLOOKUP($H$122,'[64]협력업체 입고현황'!$D$3:$AL$200,AG1,FALSE)</f>
        <v>0</v>
      </c>
      <c r="AH122" s="56">
        <f>VLOOKUP($H$122,'[64]협력업체 입고현황'!$D$3:$AL$200,AH1,FALSE)</f>
        <v>0</v>
      </c>
      <c r="AI122" s="56">
        <f>VLOOKUP($H$122,'[64]협력업체 입고현황'!$D$3:$AL$200,AI1,FALSE)</f>
        <v>0</v>
      </c>
      <c r="AJ122" s="56">
        <f>VLOOKUP($H$122,'[64]협력업체 입고현황'!$D$3:$AL$200,AJ1,FALSE)</f>
        <v>0</v>
      </c>
      <c r="AK122" s="56">
        <f>VLOOKUP($H$122,'[64]협력업체 입고현황'!$D$3:$AL$200,AK1,FALSE)</f>
        <v>0</v>
      </c>
      <c r="AL122" s="56">
        <f>VLOOKUP($H$122,'[64]협력업체 입고현황'!$D$3:$AL$200,AL1,FALSE)</f>
        <v>0</v>
      </c>
      <c r="AM122" s="56">
        <f>VLOOKUP($H$122,'[64]협력업체 입고현황'!$D$3:$AL$200,AM1,FALSE)</f>
        <v>0</v>
      </c>
      <c r="AN122" s="56">
        <f>VLOOKUP($H$122,'[64]협력업체 입고현황'!$D$3:$AL$200,AN1,FALSE)</f>
        <v>0</v>
      </c>
      <c r="AO122" s="56">
        <f>VLOOKUP($H$122,'[64]협력업체 입고현황'!$D$3:$AL$200,AO1,FALSE)</f>
        <v>0</v>
      </c>
      <c r="AP122" s="25"/>
      <c r="AQ122" s="56">
        <f>$J$122*K122</f>
        <v>627000</v>
      </c>
      <c r="AR122" s="56">
        <f t="shared" ref="AR122:BU122" si="124">$J$122*L122</f>
        <v>0</v>
      </c>
      <c r="AS122" s="56">
        <f t="shared" si="124"/>
        <v>0</v>
      </c>
      <c r="AT122" s="56">
        <f t="shared" si="124"/>
        <v>0</v>
      </c>
      <c r="AU122" s="56">
        <f t="shared" si="124"/>
        <v>0</v>
      </c>
      <c r="AV122" s="56">
        <f t="shared" si="124"/>
        <v>0</v>
      </c>
      <c r="AW122" s="56">
        <f t="shared" si="124"/>
        <v>0</v>
      </c>
      <c r="AX122" s="56">
        <f t="shared" si="124"/>
        <v>1003200</v>
      </c>
      <c r="AY122" s="56">
        <f t="shared" si="124"/>
        <v>0</v>
      </c>
      <c r="AZ122" s="56">
        <f t="shared" si="124"/>
        <v>0</v>
      </c>
      <c r="BA122" s="56">
        <f t="shared" si="124"/>
        <v>0</v>
      </c>
      <c r="BB122" s="56">
        <f t="shared" si="124"/>
        <v>0</v>
      </c>
      <c r="BC122" s="56">
        <f t="shared" si="124"/>
        <v>0</v>
      </c>
      <c r="BD122" s="56">
        <f t="shared" si="124"/>
        <v>0</v>
      </c>
      <c r="BE122" s="56">
        <f t="shared" si="124"/>
        <v>0</v>
      </c>
      <c r="BF122" s="56">
        <f t="shared" si="124"/>
        <v>0</v>
      </c>
      <c r="BG122" s="56">
        <f t="shared" si="124"/>
        <v>0</v>
      </c>
      <c r="BH122" s="56">
        <f t="shared" si="124"/>
        <v>0</v>
      </c>
      <c r="BI122" s="56">
        <f t="shared" si="124"/>
        <v>0</v>
      </c>
      <c r="BJ122" s="56">
        <f t="shared" si="124"/>
        <v>0</v>
      </c>
      <c r="BK122" s="56">
        <f t="shared" si="124"/>
        <v>0</v>
      </c>
      <c r="BL122" s="56">
        <f t="shared" si="124"/>
        <v>0</v>
      </c>
      <c r="BM122" s="56">
        <f t="shared" si="124"/>
        <v>0</v>
      </c>
      <c r="BN122" s="56">
        <f t="shared" si="124"/>
        <v>0</v>
      </c>
      <c r="BO122" s="56">
        <f t="shared" si="124"/>
        <v>0</v>
      </c>
      <c r="BP122" s="56">
        <f t="shared" si="124"/>
        <v>0</v>
      </c>
      <c r="BQ122" s="56">
        <f t="shared" si="124"/>
        <v>0</v>
      </c>
      <c r="BR122" s="56">
        <f t="shared" si="124"/>
        <v>0</v>
      </c>
      <c r="BS122" s="56">
        <f t="shared" si="124"/>
        <v>0</v>
      </c>
      <c r="BT122" s="56">
        <f t="shared" si="124"/>
        <v>0</v>
      </c>
      <c r="BU122" s="56">
        <f t="shared" si="124"/>
        <v>0</v>
      </c>
      <c r="BV122" s="56">
        <f t="shared" si="69"/>
        <v>1630200</v>
      </c>
    </row>
    <row r="123" spans="1:74" s="27" customFormat="1" ht="50.1" customHeight="1">
      <c r="A123" s="33"/>
      <c r="B123" s="33" t="s">
        <v>1289</v>
      </c>
      <c r="C123" s="512" t="s">
        <v>727</v>
      </c>
      <c r="D123" s="43" t="s">
        <v>736</v>
      </c>
      <c r="E123" s="43">
        <f t="shared" si="117"/>
        <v>120</v>
      </c>
      <c r="F123" s="43" t="s">
        <v>275</v>
      </c>
      <c r="G123" s="44" t="s">
        <v>437</v>
      </c>
      <c r="H123" s="44" t="s">
        <v>754</v>
      </c>
      <c r="I123" s="52" t="s">
        <v>755</v>
      </c>
      <c r="J123" s="82">
        <f>VLOOKUP(H123,'[63]1월단가'!A:B,$J$1,0)</f>
        <v>339</v>
      </c>
      <c r="K123" s="56">
        <f>VLOOKUP($H$123,'[64]협력업체 입고현황'!$D$3:$AL$200,K1,FALSE)</f>
        <v>0</v>
      </c>
      <c r="L123" s="56">
        <f>VLOOKUP($H$123,'[64]협력업체 입고현황'!$D$3:$AL$200,L1,FALSE)</f>
        <v>0</v>
      </c>
      <c r="M123" s="56">
        <f>VLOOKUP($H$123,'[64]협력업체 입고현황'!$D$3:$AL$200,M1,FALSE)</f>
        <v>0</v>
      </c>
      <c r="N123" s="56">
        <f>VLOOKUP($H$123,'[64]협력업체 입고현황'!$D$3:$AL$200,N1,FALSE)</f>
        <v>0</v>
      </c>
      <c r="O123" s="56">
        <f>VLOOKUP($H$123,'[64]협력업체 입고현황'!$D$3:$AL$200,O1,FALSE)</f>
        <v>0</v>
      </c>
      <c r="P123" s="56">
        <f>VLOOKUP($H$123,'[64]협력업체 입고현황'!$D$3:$AL$200,P1,FALSE)</f>
        <v>0</v>
      </c>
      <c r="Q123" s="56">
        <f>VLOOKUP($H$123,'[64]협력업체 입고현황'!$D$3:$AL$200,Q1,FALSE)</f>
        <v>0</v>
      </c>
      <c r="R123" s="56">
        <f>VLOOKUP($H$123,'[64]협력업체 입고현황'!$D$3:$AL$200,R1,FALSE)</f>
        <v>0</v>
      </c>
      <c r="S123" s="56">
        <f>VLOOKUP($H$123,'[64]협력업체 입고현황'!$D$3:$AL$200,S1,FALSE)</f>
        <v>0</v>
      </c>
      <c r="T123" s="56">
        <f>VLOOKUP($H$123,'[64]협력업체 입고현황'!$D$3:$AL$200,T1,FALSE)</f>
        <v>0</v>
      </c>
      <c r="U123" s="56">
        <f>VLOOKUP($H$123,'[64]협력업체 입고현황'!$D$3:$AL$200,U1,FALSE)</f>
        <v>0</v>
      </c>
      <c r="V123" s="56">
        <f>VLOOKUP($H$123,'[64]협력업체 입고현황'!$D$3:$AL$200,V1,FALSE)</f>
        <v>0</v>
      </c>
      <c r="W123" s="56">
        <f>VLOOKUP($H$123,'[64]협력업체 입고현황'!$D$3:$AL$200,W1,FALSE)</f>
        <v>0</v>
      </c>
      <c r="X123" s="56">
        <f>VLOOKUP($H$123,'[64]협력업체 입고현황'!$D$3:$AL$200,X1,FALSE)</f>
        <v>0</v>
      </c>
      <c r="Y123" s="56">
        <f>VLOOKUP($H$123,'[64]협력업체 입고현황'!$D$3:$AL$200,Y1,FALSE)</f>
        <v>0</v>
      </c>
      <c r="Z123" s="56">
        <f>VLOOKUP($H$123,'[64]협력업체 입고현황'!$D$3:$AL$200,Z1,FALSE)</f>
        <v>0</v>
      </c>
      <c r="AA123" s="56">
        <f>VLOOKUP($H$123,'[64]협력업체 입고현황'!$D$3:$AL$200,AA1,FALSE)</f>
        <v>0</v>
      </c>
      <c r="AB123" s="56">
        <f>VLOOKUP($H$123,'[64]협력업체 입고현황'!$D$3:$AL$200,AB1,FALSE)</f>
        <v>0</v>
      </c>
      <c r="AC123" s="56">
        <f>VLOOKUP($H$123,'[64]협력업체 입고현황'!$D$3:$AL$200,AC1,FALSE)</f>
        <v>0</v>
      </c>
      <c r="AD123" s="56">
        <f>VLOOKUP($H$123,'[64]협력업체 입고현황'!$D$3:$AL$200,AD1,FALSE)</f>
        <v>0</v>
      </c>
      <c r="AE123" s="56">
        <f>VLOOKUP($H$123,'[64]협력업체 입고현황'!$D$3:$AL$200,AE1,FALSE)</f>
        <v>0</v>
      </c>
      <c r="AF123" s="56">
        <f>VLOOKUP($H$123,'[64]협력업체 입고현황'!$D$3:$AL$200,AF1,FALSE)</f>
        <v>0</v>
      </c>
      <c r="AG123" s="56">
        <f>VLOOKUP($H$123,'[64]협력업체 입고현황'!$D$3:$AL$200,AG1,FALSE)</f>
        <v>0</v>
      </c>
      <c r="AH123" s="56">
        <f>VLOOKUP($H$123,'[64]협력업체 입고현황'!$D$3:$AL$200,AH1,FALSE)</f>
        <v>0</v>
      </c>
      <c r="AI123" s="56">
        <f>VLOOKUP($H$123,'[64]협력업체 입고현황'!$D$3:$AL$200,AI1,FALSE)</f>
        <v>0</v>
      </c>
      <c r="AJ123" s="56">
        <f>VLOOKUP($H$123,'[64]협력업체 입고현황'!$D$3:$AL$200,AJ1,FALSE)</f>
        <v>0</v>
      </c>
      <c r="AK123" s="56">
        <f>VLOOKUP($H$123,'[64]협력업체 입고현황'!$D$3:$AL$200,AK1,FALSE)</f>
        <v>0</v>
      </c>
      <c r="AL123" s="56">
        <f>VLOOKUP($H$123,'[64]협력업체 입고현황'!$D$3:$AL$200,AL1,FALSE)</f>
        <v>0</v>
      </c>
      <c r="AM123" s="56">
        <f>VLOOKUP($H$123,'[64]협력업체 입고현황'!$D$3:$AL$200,AM1,FALSE)</f>
        <v>0</v>
      </c>
      <c r="AN123" s="56">
        <f>VLOOKUP($H$123,'[64]협력업체 입고현황'!$D$3:$AL$200,AN1,FALSE)</f>
        <v>0</v>
      </c>
      <c r="AO123" s="56">
        <f>VLOOKUP($H$123,'[64]협력업체 입고현황'!$D$3:$AL$200,AO1,FALSE)</f>
        <v>0</v>
      </c>
      <c r="AP123" s="25"/>
      <c r="AQ123" s="56">
        <f>$J$123*K123</f>
        <v>0</v>
      </c>
      <c r="AR123" s="56">
        <f t="shared" ref="AR123:BU123" si="125">$J$123*L123</f>
        <v>0</v>
      </c>
      <c r="AS123" s="56">
        <f t="shared" si="125"/>
        <v>0</v>
      </c>
      <c r="AT123" s="56">
        <f t="shared" si="125"/>
        <v>0</v>
      </c>
      <c r="AU123" s="56">
        <f t="shared" si="125"/>
        <v>0</v>
      </c>
      <c r="AV123" s="56">
        <f t="shared" si="125"/>
        <v>0</v>
      </c>
      <c r="AW123" s="56">
        <f t="shared" si="125"/>
        <v>0</v>
      </c>
      <c r="AX123" s="56">
        <f t="shared" si="125"/>
        <v>0</v>
      </c>
      <c r="AY123" s="56">
        <f t="shared" si="125"/>
        <v>0</v>
      </c>
      <c r="AZ123" s="56">
        <f t="shared" si="125"/>
        <v>0</v>
      </c>
      <c r="BA123" s="56">
        <f t="shared" si="125"/>
        <v>0</v>
      </c>
      <c r="BB123" s="56">
        <f t="shared" si="125"/>
        <v>0</v>
      </c>
      <c r="BC123" s="56">
        <f t="shared" si="125"/>
        <v>0</v>
      </c>
      <c r="BD123" s="56">
        <f t="shared" si="125"/>
        <v>0</v>
      </c>
      <c r="BE123" s="56">
        <f t="shared" si="125"/>
        <v>0</v>
      </c>
      <c r="BF123" s="56">
        <f t="shared" si="125"/>
        <v>0</v>
      </c>
      <c r="BG123" s="56">
        <f t="shared" si="125"/>
        <v>0</v>
      </c>
      <c r="BH123" s="56">
        <f t="shared" si="125"/>
        <v>0</v>
      </c>
      <c r="BI123" s="56">
        <f t="shared" si="125"/>
        <v>0</v>
      </c>
      <c r="BJ123" s="56">
        <f t="shared" si="125"/>
        <v>0</v>
      </c>
      <c r="BK123" s="56">
        <f t="shared" si="125"/>
        <v>0</v>
      </c>
      <c r="BL123" s="56">
        <f t="shared" si="125"/>
        <v>0</v>
      </c>
      <c r="BM123" s="56">
        <f t="shared" si="125"/>
        <v>0</v>
      </c>
      <c r="BN123" s="56">
        <f t="shared" si="125"/>
        <v>0</v>
      </c>
      <c r="BO123" s="56">
        <f t="shared" si="125"/>
        <v>0</v>
      </c>
      <c r="BP123" s="56">
        <f t="shared" si="125"/>
        <v>0</v>
      </c>
      <c r="BQ123" s="56">
        <f t="shared" si="125"/>
        <v>0</v>
      </c>
      <c r="BR123" s="56">
        <f t="shared" si="125"/>
        <v>0</v>
      </c>
      <c r="BS123" s="56">
        <f t="shared" si="125"/>
        <v>0</v>
      </c>
      <c r="BT123" s="56">
        <f t="shared" si="125"/>
        <v>0</v>
      </c>
      <c r="BU123" s="56">
        <f t="shared" si="125"/>
        <v>0</v>
      </c>
      <c r="BV123" s="56">
        <f t="shared" si="69"/>
        <v>0</v>
      </c>
    </row>
    <row r="124" spans="1:74" s="27" customFormat="1" ht="50.1" customHeight="1">
      <c r="A124" s="33"/>
      <c r="B124" s="33" t="s">
        <v>1289</v>
      </c>
      <c r="C124" s="512" t="s">
        <v>727</v>
      </c>
      <c r="D124" s="43" t="s">
        <v>736</v>
      </c>
      <c r="E124" s="43">
        <f t="shared" si="117"/>
        <v>121</v>
      </c>
      <c r="F124" s="43" t="s">
        <v>275</v>
      </c>
      <c r="G124" s="44" t="s">
        <v>437</v>
      </c>
      <c r="H124" s="44" t="s">
        <v>756</v>
      </c>
      <c r="I124" s="52" t="s">
        <v>757</v>
      </c>
      <c r="J124" s="82">
        <f>VLOOKUP(H124,'[63]1월단가'!A:B,$J$1,0)</f>
        <v>376.9</v>
      </c>
      <c r="K124" s="56">
        <f>VLOOKUP($H$124,'[64]협력업체 입고현황'!$D$3:$AL$200,K1,FALSE)</f>
        <v>0</v>
      </c>
      <c r="L124" s="56">
        <f>VLOOKUP($H$124,'[64]협력업체 입고현황'!$D$3:$AL$200,L1,FALSE)</f>
        <v>0</v>
      </c>
      <c r="M124" s="56">
        <f>VLOOKUP($H$124,'[64]협력업체 입고현황'!$D$3:$AL$200,M1,FALSE)</f>
        <v>0</v>
      </c>
      <c r="N124" s="56">
        <f>VLOOKUP($H$124,'[64]협력업체 입고현황'!$D$3:$AL$200,N1,FALSE)</f>
        <v>0</v>
      </c>
      <c r="O124" s="56">
        <f>VLOOKUP($H$124,'[64]협력업체 입고현황'!$D$3:$AL$200,O1,FALSE)</f>
        <v>0</v>
      </c>
      <c r="P124" s="56">
        <f>VLOOKUP($H$124,'[64]협력업체 입고현황'!$D$3:$AL$200,P1,FALSE)</f>
        <v>0</v>
      </c>
      <c r="Q124" s="56">
        <f>VLOOKUP($H$124,'[64]협력업체 입고현황'!$D$3:$AL$200,Q1,FALSE)</f>
        <v>0</v>
      </c>
      <c r="R124" s="56">
        <f>VLOOKUP($H$124,'[64]협력업체 입고현황'!$D$3:$AL$200,R1,FALSE)</f>
        <v>0</v>
      </c>
      <c r="S124" s="56">
        <f>VLOOKUP($H$124,'[64]협력업체 입고현황'!$D$3:$AL$200,S1,FALSE)</f>
        <v>0</v>
      </c>
      <c r="T124" s="56">
        <f>VLOOKUP($H$124,'[64]협력업체 입고현황'!$D$3:$AL$200,T1,FALSE)</f>
        <v>0</v>
      </c>
      <c r="U124" s="56">
        <f>VLOOKUP($H$124,'[64]협력업체 입고현황'!$D$3:$AL$200,U1,FALSE)</f>
        <v>0</v>
      </c>
      <c r="V124" s="56">
        <f>VLOOKUP($H$124,'[64]협력업체 입고현황'!$D$3:$AL$200,V1,FALSE)</f>
        <v>0</v>
      </c>
      <c r="W124" s="56">
        <f>VLOOKUP($H$124,'[64]협력업체 입고현황'!$D$3:$AL$200,W1,FALSE)</f>
        <v>0</v>
      </c>
      <c r="X124" s="56">
        <f>VLOOKUP($H$124,'[64]협력업체 입고현황'!$D$3:$AL$200,X1,FALSE)</f>
        <v>0</v>
      </c>
      <c r="Y124" s="56">
        <f>VLOOKUP($H$124,'[64]협력업체 입고현황'!$D$3:$AL$200,Y1,FALSE)</f>
        <v>0</v>
      </c>
      <c r="Z124" s="56">
        <f>VLOOKUP($H$124,'[64]협력업체 입고현황'!$D$3:$AL$200,Z1,FALSE)</f>
        <v>0</v>
      </c>
      <c r="AA124" s="56">
        <f>VLOOKUP($H$124,'[64]협력업체 입고현황'!$D$3:$AL$200,AA1,FALSE)</f>
        <v>0</v>
      </c>
      <c r="AB124" s="56">
        <f>VLOOKUP($H$124,'[64]협력업체 입고현황'!$D$3:$AL$200,AB1,FALSE)</f>
        <v>0</v>
      </c>
      <c r="AC124" s="56">
        <f>VLOOKUP($H$124,'[64]협력업체 입고현황'!$D$3:$AL$200,AC1,FALSE)</f>
        <v>0</v>
      </c>
      <c r="AD124" s="56">
        <f>VLOOKUP($H$124,'[64]협력업체 입고현황'!$D$3:$AL$200,AD1,FALSE)</f>
        <v>0</v>
      </c>
      <c r="AE124" s="56">
        <f>VLOOKUP($H$124,'[64]협력업체 입고현황'!$D$3:$AL$200,AE1,FALSE)</f>
        <v>0</v>
      </c>
      <c r="AF124" s="56">
        <f>VLOOKUP($H$124,'[64]협력업체 입고현황'!$D$3:$AL$200,AF1,FALSE)</f>
        <v>0</v>
      </c>
      <c r="AG124" s="56">
        <f>VLOOKUP($H$124,'[64]협력업체 입고현황'!$D$3:$AL$200,AG1,FALSE)</f>
        <v>0</v>
      </c>
      <c r="AH124" s="56">
        <f>VLOOKUP($H$124,'[64]협력업체 입고현황'!$D$3:$AL$200,AH1,FALSE)</f>
        <v>0</v>
      </c>
      <c r="AI124" s="56">
        <f>VLOOKUP($H$124,'[64]협력업체 입고현황'!$D$3:$AL$200,AI1,FALSE)</f>
        <v>0</v>
      </c>
      <c r="AJ124" s="56">
        <f>VLOOKUP($H$124,'[64]협력업체 입고현황'!$D$3:$AL$200,AJ1,FALSE)</f>
        <v>0</v>
      </c>
      <c r="AK124" s="56">
        <f>VLOOKUP($H$124,'[64]협력업체 입고현황'!$D$3:$AL$200,AK1,FALSE)</f>
        <v>0</v>
      </c>
      <c r="AL124" s="56">
        <f>VLOOKUP($H$124,'[64]협력업체 입고현황'!$D$3:$AL$200,AL1,FALSE)</f>
        <v>0</v>
      </c>
      <c r="AM124" s="56">
        <f>VLOOKUP($H$124,'[64]협력업체 입고현황'!$D$3:$AL$200,AM1,FALSE)</f>
        <v>0</v>
      </c>
      <c r="AN124" s="56">
        <f>VLOOKUP($H$124,'[64]협력업체 입고현황'!$D$3:$AL$200,AN1,FALSE)</f>
        <v>0</v>
      </c>
      <c r="AO124" s="56">
        <f>VLOOKUP($H$124,'[64]협력업체 입고현황'!$D$3:$AL$200,AO1,FALSE)</f>
        <v>0</v>
      </c>
      <c r="AP124" s="25"/>
      <c r="AQ124" s="56">
        <f>$J$124*K124</f>
        <v>0</v>
      </c>
      <c r="AR124" s="56">
        <f t="shared" ref="AR124:BU124" si="126">$J$124*L124</f>
        <v>0</v>
      </c>
      <c r="AS124" s="56">
        <f t="shared" si="126"/>
        <v>0</v>
      </c>
      <c r="AT124" s="56">
        <f t="shared" si="126"/>
        <v>0</v>
      </c>
      <c r="AU124" s="56">
        <f t="shared" si="126"/>
        <v>0</v>
      </c>
      <c r="AV124" s="56">
        <f t="shared" si="126"/>
        <v>0</v>
      </c>
      <c r="AW124" s="56">
        <f t="shared" si="126"/>
        <v>0</v>
      </c>
      <c r="AX124" s="56">
        <f t="shared" si="126"/>
        <v>0</v>
      </c>
      <c r="AY124" s="56">
        <f t="shared" si="126"/>
        <v>0</v>
      </c>
      <c r="AZ124" s="56">
        <f t="shared" si="126"/>
        <v>0</v>
      </c>
      <c r="BA124" s="56">
        <f t="shared" si="126"/>
        <v>0</v>
      </c>
      <c r="BB124" s="56">
        <f t="shared" si="126"/>
        <v>0</v>
      </c>
      <c r="BC124" s="56">
        <f t="shared" si="126"/>
        <v>0</v>
      </c>
      <c r="BD124" s="56">
        <f t="shared" si="126"/>
        <v>0</v>
      </c>
      <c r="BE124" s="56">
        <f t="shared" si="126"/>
        <v>0</v>
      </c>
      <c r="BF124" s="56">
        <f t="shared" si="126"/>
        <v>0</v>
      </c>
      <c r="BG124" s="56">
        <f t="shared" si="126"/>
        <v>0</v>
      </c>
      <c r="BH124" s="56">
        <f t="shared" si="126"/>
        <v>0</v>
      </c>
      <c r="BI124" s="56">
        <f t="shared" si="126"/>
        <v>0</v>
      </c>
      <c r="BJ124" s="56">
        <f t="shared" si="126"/>
        <v>0</v>
      </c>
      <c r="BK124" s="56">
        <f t="shared" si="126"/>
        <v>0</v>
      </c>
      <c r="BL124" s="56">
        <f t="shared" si="126"/>
        <v>0</v>
      </c>
      <c r="BM124" s="56">
        <f t="shared" si="126"/>
        <v>0</v>
      </c>
      <c r="BN124" s="56">
        <f t="shared" si="126"/>
        <v>0</v>
      </c>
      <c r="BO124" s="56">
        <f t="shared" si="126"/>
        <v>0</v>
      </c>
      <c r="BP124" s="56">
        <f t="shared" si="126"/>
        <v>0</v>
      </c>
      <c r="BQ124" s="56">
        <f t="shared" si="126"/>
        <v>0</v>
      </c>
      <c r="BR124" s="56">
        <f t="shared" si="126"/>
        <v>0</v>
      </c>
      <c r="BS124" s="56">
        <f t="shared" si="126"/>
        <v>0</v>
      </c>
      <c r="BT124" s="56">
        <f t="shared" si="126"/>
        <v>0</v>
      </c>
      <c r="BU124" s="56">
        <f t="shared" si="126"/>
        <v>0</v>
      </c>
      <c r="BV124" s="56">
        <f t="shared" si="69"/>
        <v>0</v>
      </c>
    </row>
    <row r="125" spans="1:74" s="27" customFormat="1" ht="50.1" customHeight="1">
      <c r="A125" s="33"/>
      <c r="B125" s="33" t="s">
        <v>1289</v>
      </c>
      <c r="C125" s="512" t="s">
        <v>727</v>
      </c>
      <c r="D125" s="43" t="s">
        <v>275</v>
      </c>
      <c r="E125" s="43">
        <f t="shared" si="117"/>
        <v>122</v>
      </c>
      <c r="F125" s="43" t="s">
        <v>275</v>
      </c>
      <c r="G125" s="44" t="s">
        <v>444</v>
      </c>
      <c r="H125" s="44" t="s">
        <v>397</v>
      </c>
      <c r="I125" s="52" t="s">
        <v>266</v>
      </c>
      <c r="J125" s="82">
        <f>VLOOKUP(H125,'[63]1월단가'!A:B,$J$1,0)</f>
        <v>580</v>
      </c>
      <c r="K125" s="56">
        <f>VLOOKUP($H$125,'[64]협력업체 입고현황'!$D$3:$AL$200,K1,FALSE)</f>
        <v>0</v>
      </c>
      <c r="L125" s="56">
        <f>VLOOKUP($H$125,'[64]협력업체 입고현황'!$D$3:$AL$200,L1,FALSE)</f>
        <v>0</v>
      </c>
      <c r="M125" s="56">
        <f>VLOOKUP($H$125,'[64]협력업체 입고현황'!$D$3:$AL$200,M1,FALSE)</f>
        <v>0</v>
      </c>
      <c r="N125" s="56">
        <f>VLOOKUP($H$125,'[64]협력업체 입고현황'!$D$3:$AL$200,N1,FALSE)</f>
        <v>0</v>
      </c>
      <c r="O125" s="56">
        <f>VLOOKUP($H$125,'[64]협력업체 입고현황'!$D$3:$AL$200,O1,FALSE)</f>
        <v>0</v>
      </c>
      <c r="P125" s="56">
        <f>VLOOKUP($H$125,'[64]협력업체 입고현황'!$D$3:$AL$200,P1,FALSE)</f>
        <v>0</v>
      </c>
      <c r="Q125" s="56">
        <f>VLOOKUP($H$125,'[64]협력업체 입고현황'!$D$3:$AL$200,Q1,FALSE)</f>
        <v>0</v>
      </c>
      <c r="R125" s="56">
        <f>VLOOKUP($H$125,'[64]협력업체 입고현황'!$D$3:$AL$200,R1,FALSE)</f>
        <v>0</v>
      </c>
      <c r="S125" s="56">
        <f>VLOOKUP($H$125,'[64]협력업체 입고현황'!$D$3:$AL$200,S1,FALSE)</f>
        <v>0</v>
      </c>
      <c r="T125" s="56">
        <f>VLOOKUP($H$125,'[64]협력업체 입고현황'!$D$3:$AL$200,T1,FALSE)</f>
        <v>0</v>
      </c>
      <c r="U125" s="56">
        <f>VLOOKUP($H$125,'[64]협력업체 입고현황'!$D$3:$AL$200,U1,FALSE)</f>
        <v>0</v>
      </c>
      <c r="V125" s="56">
        <f>VLOOKUP($H$125,'[64]협력업체 입고현황'!$D$3:$AL$200,V1,FALSE)</f>
        <v>0</v>
      </c>
      <c r="W125" s="56">
        <f>VLOOKUP($H$125,'[64]협력업체 입고현황'!$D$3:$AL$200,W1,FALSE)</f>
        <v>0</v>
      </c>
      <c r="X125" s="56">
        <f>VLOOKUP($H$125,'[64]협력업체 입고현황'!$D$3:$AL$200,X1,FALSE)</f>
        <v>0</v>
      </c>
      <c r="Y125" s="56">
        <f>VLOOKUP($H$125,'[64]협력업체 입고현황'!$D$3:$AL$200,Y1,FALSE)</f>
        <v>0</v>
      </c>
      <c r="Z125" s="56">
        <f>VLOOKUP($H$125,'[64]협력업체 입고현황'!$D$3:$AL$200,Z1,FALSE)</f>
        <v>0</v>
      </c>
      <c r="AA125" s="56">
        <f>VLOOKUP($H$125,'[64]협력업체 입고현황'!$D$3:$AL$200,AA1,FALSE)</f>
        <v>0</v>
      </c>
      <c r="AB125" s="56">
        <f>VLOOKUP($H$125,'[64]협력업체 입고현황'!$D$3:$AL$200,AB1,FALSE)</f>
        <v>0</v>
      </c>
      <c r="AC125" s="56">
        <f>VLOOKUP($H$125,'[64]협력업체 입고현황'!$D$3:$AL$200,AC1,FALSE)</f>
        <v>0</v>
      </c>
      <c r="AD125" s="56">
        <f>VLOOKUP($H$125,'[64]협력업체 입고현황'!$D$3:$AL$200,AD1,FALSE)</f>
        <v>0</v>
      </c>
      <c r="AE125" s="56">
        <f>VLOOKUP($H$125,'[64]협력업체 입고현황'!$D$3:$AL$200,AE1,FALSE)</f>
        <v>0</v>
      </c>
      <c r="AF125" s="56">
        <f>VLOOKUP($H$125,'[64]협력업체 입고현황'!$D$3:$AL$200,AF1,FALSE)</f>
        <v>0</v>
      </c>
      <c r="AG125" s="56">
        <f>VLOOKUP($H$125,'[64]협력업체 입고현황'!$D$3:$AL$200,AG1,FALSE)</f>
        <v>0</v>
      </c>
      <c r="AH125" s="56">
        <f>VLOOKUP($H$125,'[64]협력업체 입고현황'!$D$3:$AL$200,AH1,FALSE)</f>
        <v>0</v>
      </c>
      <c r="AI125" s="56">
        <f>VLOOKUP($H$125,'[64]협력업체 입고현황'!$D$3:$AL$200,AI1,FALSE)</f>
        <v>0</v>
      </c>
      <c r="AJ125" s="56">
        <f>VLOOKUP($H$125,'[64]협력업체 입고현황'!$D$3:$AL$200,AJ1,FALSE)</f>
        <v>0</v>
      </c>
      <c r="AK125" s="56">
        <f>VLOOKUP($H$125,'[64]협력업체 입고현황'!$D$3:$AL$200,AK1,FALSE)</f>
        <v>0</v>
      </c>
      <c r="AL125" s="56">
        <f>VLOOKUP($H$125,'[64]협력업체 입고현황'!$D$3:$AL$200,AL1,FALSE)</f>
        <v>0</v>
      </c>
      <c r="AM125" s="56">
        <f>VLOOKUP($H$125,'[64]협력업체 입고현황'!$D$3:$AL$200,AM1,FALSE)</f>
        <v>0</v>
      </c>
      <c r="AN125" s="56">
        <f>VLOOKUP($H$125,'[64]협력업체 입고현황'!$D$3:$AL$200,AN1,FALSE)</f>
        <v>0</v>
      </c>
      <c r="AO125" s="56">
        <f>VLOOKUP($H$125,'[64]협력업체 입고현황'!$D$3:$AL$200,AO1,FALSE)</f>
        <v>0</v>
      </c>
      <c r="AP125" s="25"/>
      <c r="AQ125" s="56">
        <f>$J$125*K125</f>
        <v>0</v>
      </c>
      <c r="AR125" s="56">
        <f t="shared" ref="AR125:BU125" si="127">$J$125*L125</f>
        <v>0</v>
      </c>
      <c r="AS125" s="56">
        <f t="shared" si="127"/>
        <v>0</v>
      </c>
      <c r="AT125" s="56">
        <f t="shared" si="127"/>
        <v>0</v>
      </c>
      <c r="AU125" s="56">
        <f t="shared" si="127"/>
        <v>0</v>
      </c>
      <c r="AV125" s="56">
        <f t="shared" si="127"/>
        <v>0</v>
      </c>
      <c r="AW125" s="56">
        <f t="shared" si="127"/>
        <v>0</v>
      </c>
      <c r="AX125" s="56">
        <f t="shared" si="127"/>
        <v>0</v>
      </c>
      <c r="AY125" s="56">
        <f t="shared" si="127"/>
        <v>0</v>
      </c>
      <c r="AZ125" s="56">
        <f t="shared" si="127"/>
        <v>0</v>
      </c>
      <c r="BA125" s="56">
        <f t="shared" si="127"/>
        <v>0</v>
      </c>
      <c r="BB125" s="56">
        <f t="shared" si="127"/>
        <v>0</v>
      </c>
      <c r="BC125" s="56">
        <f t="shared" si="127"/>
        <v>0</v>
      </c>
      <c r="BD125" s="56">
        <f t="shared" si="127"/>
        <v>0</v>
      </c>
      <c r="BE125" s="56">
        <f t="shared" si="127"/>
        <v>0</v>
      </c>
      <c r="BF125" s="56">
        <f t="shared" si="127"/>
        <v>0</v>
      </c>
      <c r="BG125" s="56">
        <f t="shared" si="127"/>
        <v>0</v>
      </c>
      <c r="BH125" s="56">
        <f t="shared" si="127"/>
        <v>0</v>
      </c>
      <c r="BI125" s="56">
        <f t="shared" si="127"/>
        <v>0</v>
      </c>
      <c r="BJ125" s="56">
        <f t="shared" si="127"/>
        <v>0</v>
      </c>
      <c r="BK125" s="56">
        <f t="shared" si="127"/>
        <v>0</v>
      </c>
      <c r="BL125" s="56">
        <f t="shared" si="127"/>
        <v>0</v>
      </c>
      <c r="BM125" s="56">
        <f t="shared" si="127"/>
        <v>0</v>
      </c>
      <c r="BN125" s="56">
        <f t="shared" si="127"/>
        <v>0</v>
      </c>
      <c r="BO125" s="56">
        <f t="shared" si="127"/>
        <v>0</v>
      </c>
      <c r="BP125" s="56">
        <f t="shared" si="127"/>
        <v>0</v>
      </c>
      <c r="BQ125" s="56">
        <f t="shared" si="127"/>
        <v>0</v>
      </c>
      <c r="BR125" s="56">
        <f t="shared" si="127"/>
        <v>0</v>
      </c>
      <c r="BS125" s="56">
        <f t="shared" si="127"/>
        <v>0</v>
      </c>
      <c r="BT125" s="56">
        <f t="shared" si="127"/>
        <v>0</v>
      </c>
      <c r="BU125" s="56">
        <f t="shared" si="127"/>
        <v>0</v>
      </c>
      <c r="BV125" s="56">
        <f t="shared" si="69"/>
        <v>0</v>
      </c>
    </row>
    <row r="126" spans="1:74" s="27" customFormat="1" ht="50.1" customHeight="1">
      <c r="A126" s="33"/>
      <c r="B126" s="33" t="s">
        <v>1289</v>
      </c>
      <c r="C126" s="512" t="s">
        <v>727</v>
      </c>
      <c r="D126" s="43" t="s">
        <v>275</v>
      </c>
      <c r="E126" s="43">
        <f t="shared" si="117"/>
        <v>123</v>
      </c>
      <c r="F126" s="43" t="s">
        <v>275</v>
      </c>
      <c r="G126" s="44" t="s">
        <v>444</v>
      </c>
      <c r="H126" s="44" t="s">
        <v>398</v>
      </c>
      <c r="I126" s="52" t="s">
        <v>268</v>
      </c>
      <c r="J126" s="82">
        <f>VLOOKUP(H126,'[63]1월단가'!A:B,$J$1,0)</f>
        <v>580</v>
      </c>
      <c r="K126" s="56">
        <f>VLOOKUP($H$126,'[64]협력업체 입고현황'!$D$3:$AL$200,K1,FALSE)</f>
        <v>0</v>
      </c>
      <c r="L126" s="56">
        <f>VLOOKUP($H$126,'[64]협력업체 입고현황'!$D$3:$AL$200,L1,FALSE)</f>
        <v>0</v>
      </c>
      <c r="M126" s="56">
        <f>VLOOKUP($H$126,'[64]협력업체 입고현황'!$D$3:$AL$200,M1,FALSE)</f>
        <v>0</v>
      </c>
      <c r="N126" s="56">
        <f>VLOOKUP($H$126,'[64]협력업체 입고현황'!$D$3:$AL$200,N1,FALSE)</f>
        <v>0</v>
      </c>
      <c r="O126" s="56">
        <f>VLOOKUP($H$126,'[64]협력업체 입고현황'!$D$3:$AL$200,O1,FALSE)</f>
        <v>0</v>
      </c>
      <c r="P126" s="56">
        <f>VLOOKUP($H$126,'[64]협력업체 입고현황'!$D$3:$AL$200,P1,FALSE)</f>
        <v>0</v>
      </c>
      <c r="Q126" s="56">
        <f>VLOOKUP($H$126,'[64]협력업체 입고현황'!$D$3:$AL$200,Q1,FALSE)</f>
        <v>0</v>
      </c>
      <c r="R126" s="56">
        <f>VLOOKUP($H$126,'[64]협력업체 입고현황'!$D$3:$AL$200,R1,FALSE)</f>
        <v>0</v>
      </c>
      <c r="S126" s="56">
        <f>VLOOKUP($H$126,'[64]협력업체 입고현황'!$D$3:$AL$200,S1,FALSE)</f>
        <v>0</v>
      </c>
      <c r="T126" s="56">
        <f>VLOOKUP($H$126,'[64]협력업체 입고현황'!$D$3:$AL$200,T1,FALSE)</f>
        <v>0</v>
      </c>
      <c r="U126" s="56">
        <f>VLOOKUP($H$126,'[64]협력업체 입고현황'!$D$3:$AL$200,U1,FALSE)</f>
        <v>0</v>
      </c>
      <c r="V126" s="56">
        <f>VLOOKUP($H$126,'[64]협력업체 입고현황'!$D$3:$AL$200,V1,FALSE)</f>
        <v>0</v>
      </c>
      <c r="W126" s="56">
        <f>VLOOKUP($H$126,'[64]협력업체 입고현황'!$D$3:$AL$200,W1,FALSE)</f>
        <v>0</v>
      </c>
      <c r="X126" s="56">
        <f>VLOOKUP($H$126,'[64]협력업체 입고현황'!$D$3:$AL$200,X1,FALSE)</f>
        <v>0</v>
      </c>
      <c r="Y126" s="56">
        <f>VLOOKUP($H$126,'[64]협력업체 입고현황'!$D$3:$AL$200,Y1,FALSE)</f>
        <v>0</v>
      </c>
      <c r="Z126" s="56">
        <f>VLOOKUP($H$126,'[64]협력업체 입고현황'!$D$3:$AL$200,Z1,FALSE)</f>
        <v>0</v>
      </c>
      <c r="AA126" s="56">
        <f>VLOOKUP($H$126,'[64]협력업체 입고현황'!$D$3:$AL$200,AA1,FALSE)</f>
        <v>0</v>
      </c>
      <c r="AB126" s="56">
        <f>VLOOKUP($H$126,'[64]협력업체 입고현황'!$D$3:$AL$200,AB1,FALSE)</f>
        <v>0</v>
      </c>
      <c r="AC126" s="56">
        <f>VLOOKUP($H$126,'[64]협력업체 입고현황'!$D$3:$AL$200,AC1,FALSE)</f>
        <v>0</v>
      </c>
      <c r="AD126" s="56">
        <f>VLOOKUP($H$126,'[64]협력업체 입고현황'!$D$3:$AL$200,AD1,FALSE)</f>
        <v>0</v>
      </c>
      <c r="AE126" s="56">
        <f>VLOOKUP($H$126,'[64]협력업체 입고현황'!$D$3:$AL$200,AE1,FALSE)</f>
        <v>0</v>
      </c>
      <c r="AF126" s="56">
        <f>VLOOKUP($H$126,'[64]협력업체 입고현황'!$D$3:$AL$200,AF1,FALSE)</f>
        <v>0</v>
      </c>
      <c r="AG126" s="56">
        <f>VLOOKUP($H$126,'[64]협력업체 입고현황'!$D$3:$AL$200,AG1,FALSE)</f>
        <v>0</v>
      </c>
      <c r="AH126" s="56">
        <f>VLOOKUP($H$126,'[64]협력업체 입고현황'!$D$3:$AL$200,AH1,FALSE)</f>
        <v>0</v>
      </c>
      <c r="AI126" s="56">
        <f>VLOOKUP($H$126,'[64]협력업체 입고현황'!$D$3:$AL$200,AI1,FALSE)</f>
        <v>0</v>
      </c>
      <c r="AJ126" s="56">
        <f>VLOOKUP($H$126,'[64]협력업체 입고현황'!$D$3:$AL$200,AJ1,FALSE)</f>
        <v>0</v>
      </c>
      <c r="AK126" s="56">
        <f>VLOOKUP($H$126,'[64]협력업체 입고현황'!$D$3:$AL$200,AK1,FALSE)</f>
        <v>0</v>
      </c>
      <c r="AL126" s="56">
        <f>VLOOKUP($H$126,'[64]협력업체 입고현황'!$D$3:$AL$200,AL1,FALSE)</f>
        <v>0</v>
      </c>
      <c r="AM126" s="56">
        <f>VLOOKUP($H$126,'[64]협력업체 입고현황'!$D$3:$AL$200,AM1,FALSE)</f>
        <v>0</v>
      </c>
      <c r="AN126" s="56">
        <f>VLOOKUP($H$126,'[64]협력업체 입고현황'!$D$3:$AL$200,AN1,FALSE)</f>
        <v>0</v>
      </c>
      <c r="AO126" s="56">
        <f>VLOOKUP($H$126,'[64]협력업체 입고현황'!$D$3:$AL$200,AO1,FALSE)</f>
        <v>0</v>
      </c>
      <c r="AP126" s="25"/>
      <c r="AQ126" s="56">
        <f>$J$126*K126</f>
        <v>0</v>
      </c>
      <c r="AR126" s="56">
        <f t="shared" ref="AR126:BU126" si="128">$J$126*L126</f>
        <v>0</v>
      </c>
      <c r="AS126" s="56">
        <f t="shared" si="128"/>
        <v>0</v>
      </c>
      <c r="AT126" s="56">
        <f t="shared" si="128"/>
        <v>0</v>
      </c>
      <c r="AU126" s="56">
        <f t="shared" si="128"/>
        <v>0</v>
      </c>
      <c r="AV126" s="56">
        <f t="shared" si="128"/>
        <v>0</v>
      </c>
      <c r="AW126" s="56">
        <f t="shared" si="128"/>
        <v>0</v>
      </c>
      <c r="AX126" s="56">
        <f t="shared" si="128"/>
        <v>0</v>
      </c>
      <c r="AY126" s="56">
        <f t="shared" si="128"/>
        <v>0</v>
      </c>
      <c r="AZ126" s="56">
        <f t="shared" si="128"/>
        <v>0</v>
      </c>
      <c r="BA126" s="56">
        <f t="shared" si="128"/>
        <v>0</v>
      </c>
      <c r="BB126" s="56">
        <f t="shared" si="128"/>
        <v>0</v>
      </c>
      <c r="BC126" s="56">
        <f t="shared" si="128"/>
        <v>0</v>
      </c>
      <c r="BD126" s="56">
        <f t="shared" si="128"/>
        <v>0</v>
      </c>
      <c r="BE126" s="56">
        <f t="shared" si="128"/>
        <v>0</v>
      </c>
      <c r="BF126" s="56">
        <f t="shared" si="128"/>
        <v>0</v>
      </c>
      <c r="BG126" s="56">
        <f t="shared" si="128"/>
        <v>0</v>
      </c>
      <c r="BH126" s="56">
        <f t="shared" si="128"/>
        <v>0</v>
      </c>
      <c r="BI126" s="56">
        <f t="shared" si="128"/>
        <v>0</v>
      </c>
      <c r="BJ126" s="56">
        <f t="shared" si="128"/>
        <v>0</v>
      </c>
      <c r="BK126" s="56">
        <f t="shared" si="128"/>
        <v>0</v>
      </c>
      <c r="BL126" s="56">
        <f t="shared" si="128"/>
        <v>0</v>
      </c>
      <c r="BM126" s="56">
        <f t="shared" si="128"/>
        <v>0</v>
      </c>
      <c r="BN126" s="56">
        <f t="shared" si="128"/>
        <v>0</v>
      </c>
      <c r="BO126" s="56">
        <f t="shared" si="128"/>
        <v>0</v>
      </c>
      <c r="BP126" s="56">
        <f t="shared" si="128"/>
        <v>0</v>
      </c>
      <c r="BQ126" s="56">
        <f t="shared" si="128"/>
        <v>0</v>
      </c>
      <c r="BR126" s="56">
        <f t="shared" si="128"/>
        <v>0</v>
      </c>
      <c r="BS126" s="56">
        <f t="shared" si="128"/>
        <v>0</v>
      </c>
      <c r="BT126" s="56">
        <f t="shared" si="128"/>
        <v>0</v>
      </c>
      <c r="BU126" s="56">
        <f t="shared" si="128"/>
        <v>0</v>
      </c>
      <c r="BV126" s="56">
        <f t="shared" si="69"/>
        <v>0</v>
      </c>
    </row>
    <row r="127" spans="1:74" s="27" customFormat="1" ht="50.1" customHeight="1">
      <c r="A127" s="33"/>
      <c r="B127" s="33" t="s">
        <v>1289</v>
      </c>
      <c r="C127" s="512" t="s">
        <v>727</v>
      </c>
      <c r="D127" s="43" t="s">
        <v>275</v>
      </c>
      <c r="E127" s="43">
        <f t="shared" si="117"/>
        <v>124</v>
      </c>
      <c r="F127" s="43" t="s">
        <v>275</v>
      </c>
      <c r="G127" s="44" t="s">
        <v>444</v>
      </c>
      <c r="H127" s="44" t="s">
        <v>399</v>
      </c>
      <c r="I127" s="52" t="s">
        <v>269</v>
      </c>
      <c r="J127" s="82">
        <f>VLOOKUP(H127,'[63]1월단가'!A:B,$J$1,0)</f>
        <v>288</v>
      </c>
      <c r="K127" s="56">
        <f>VLOOKUP($H$127,'[64]협력업체 입고현황'!$D$3:$AL$200,K1,FALSE)</f>
        <v>0</v>
      </c>
      <c r="L127" s="56">
        <f>VLOOKUP($H$127,'[64]협력업체 입고현황'!$D$3:$AL$200,L1,FALSE)</f>
        <v>0</v>
      </c>
      <c r="M127" s="56">
        <f>VLOOKUP($H$127,'[64]협력업체 입고현황'!$D$3:$AL$200,M1,FALSE)</f>
        <v>0</v>
      </c>
      <c r="N127" s="56">
        <f>VLOOKUP($H$127,'[64]협력업체 입고현황'!$D$3:$AL$200,N1,FALSE)</f>
        <v>0</v>
      </c>
      <c r="O127" s="56">
        <f>VLOOKUP($H$127,'[64]협력업체 입고현황'!$D$3:$AL$200,O1,FALSE)</f>
        <v>0</v>
      </c>
      <c r="P127" s="56">
        <f>VLOOKUP($H$127,'[64]협력업체 입고현황'!$D$3:$AL$200,P1,FALSE)</f>
        <v>0</v>
      </c>
      <c r="Q127" s="56">
        <f>VLOOKUP($H$127,'[64]협력업체 입고현황'!$D$3:$AL$200,Q1,FALSE)</f>
        <v>0</v>
      </c>
      <c r="R127" s="56">
        <f>VLOOKUP($H$127,'[64]협력업체 입고현황'!$D$3:$AL$200,R1,FALSE)</f>
        <v>0</v>
      </c>
      <c r="S127" s="56">
        <f>VLOOKUP($H$127,'[64]협력업체 입고현황'!$D$3:$AL$200,S1,FALSE)</f>
        <v>0</v>
      </c>
      <c r="T127" s="56">
        <f>VLOOKUP($H$127,'[64]협력업체 입고현황'!$D$3:$AL$200,T1,FALSE)</f>
        <v>0</v>
      </c>
      <c r="U127" s="56">
        <f>VLOOKUP($H$127,'[64]협력업체 입고현황'!$D$3:$AL$200,U1,FALSE)</f>
        <v>0</v>
      </c>
      <c r="V127" s="56">
        <f>VLOOKUP($H$127,'[64]협력업체 입고현황'!$D$3:$AL$200,V1,FALSE)</f>
        <v>0</v>
      </c>
      <c r="W127" s="56">
        <f>VLOOKUP($H$127,'[64]협력업체 입고현황'!$D$3:$AL$200,W1,FALSE)</f>
        <v>0</v>
      </c>
      <c r="X127" s="56">
        <f>VLOOKUP($H$127,'[64]협력업체 입고현황'!$D$3:$AL$200,X1,FALSE)</f>
        <v>0</v>
      </c>
      <c r="Y127" s="56">
        <f>VLOOKUP($H$127,'[64]협력업체 입고현황'!$D$3:$AL$200,Y1,FALSE)</f>
        <v>0</v>
      </c>
      <c r="Z127" s="56">
        <f>VLOOKUP($H$127,'[64]협력업체 입고현황'!$D$3:$AL$200,Z1,FALSE)</f>
        <v>0</v>
      </c>
      <c r="AA127" s="56">
        <f>VLOOKUP($H$127,'[64]협력업체 입고현황'!$D$3:$AL$200,AA1,FALSE)</f>
        <v>0</v>
      </c>
      <c r="AB127" s="56">
        <f>VLOOKUP($H$127,'[64]협력업체 입고현황'!$D$3:$AL$200,AB1,FALSE)</f>
        <v>0</v>
      </c>
      <c r="AC127" s="56">
        <f>VLOOKUP($H$127,'[64]협력업체 입고현황'!$D$3:$AL$200,AC1,FALSE)</f>
        <v>0</v>
      </c>
      <c r="AD127" s="56">
        <f>VLOOKUP($H$127,'[64]협력업체 입고현황'!$D$3:$AL$200,AD1,FALSE)</f>
        <v>0</v>
      </c>
      <c r="AE127" s="56">
        <f>VLOOKUP($H$127,'[64]협력업체 입고현황'!$D$3:$AL$200,AE1,FALSE)</f>
        <v>0</v>
      </c>
      <c r="AF127" s="56">
        <f>VLOOKUP($H$127,'[64]협력업체 입고현황'!$D$3:$AL$200,AF1,FALSE)</f>
        <v>0</v>
      </c>
      <c r="AG127" s="56">
        <f>VLOOKUP($H$127,'[64]협력업체 입고현황'!$D$3:$AL$200,AG1,FALSE)</f>
        <v>0</v>
      </c>
      <c r="AH127" s="56">
        <f>VLOOKUP($H$127,'[64]협력업체 입고현황'!$D$3:$AL$200,AH1,FALSE)</f>
        <v>0</v>
      </c>
      <c r="AI127" s="56">
        <f>VLOOKUP($H$127,'[64]협력업체 입고현황'!$D$3:$AL$200,AI1,FALSE)</f>
        <v>0</v>
      </c>
      <c r="AJ127" s="56">
        <f>VLOOKUP($H$127,'[64]협력업체 입고현황'!$D$3:$AL$200,AJ1,FALSE)</f>
        <v>0</v>
      </c>
      <c r="AK127" s="56">
        <f>VLOOKUP($H$127,'[64]협력업체 입고현황'!$D$3:$AL$200,AK1,FALSE)</f>
        <v>0</v>
      </c>
      <c r="AL127" s="56">
        <f>VLOOKUP($H$127,'[64]협력업체 입고현황'!$D$3:$AL$200,AL1,FALSE)</f>
        <v>0</v>
      </c>
      <c r="AM127" s="56">
        <f>VLOOKUP($H$127,'[64]협력업체 입고현황'!$D$3:$AL$200,AM1,FALSE)</f>
        <v>0</v>
      </c>
      <c r="AN127" s="56">
        <f>VLOOKUP($H$127,'[64]협력업체 입고현황'!$D$3:$AL$200,AN1,FALSE)</f>
        <v>0</v>
      </c>
      <c r="AO127" s="56">
        <f>VLOOKUP($H$127,'[64]협력업체 입고현황'!$D$3:$AL$200,AO1,FALSE)</f>
        <v>0</v>
      </c>
      <c r="AP127" s="25"/>
      <c r="AQ127" s="56">
        <f>$J$127*K127</f>
        <v>0</v>
      </c>
      <c r="AR127" s="56">
        <f t="shared" ref="AR127:BU127" si="129">$J$127*L127</f>
        <v>0</v>
      </c>
      <c r="AS127" s="56">
        <f t="shared" si="129"/>
        <v>0</v>
      </c>
      <c r="AT127" s="56">
        <f t="shared" si="129"/>
        <v>0</v>
      </c>
      <c r="AU127" s="56">
        <f t="shared" si="129"/>
        <v>0</v>
      </c>
      <c r="AV127" s="56">
        <f t="shared" si="129"/>
        <v>0</v>
      </c>
      <c r="AW127" s="56">
        <f t="shared" si="129"/>
        <v>0</v>
      </c>
      <c r="AX127" s="56">
        <f t="shared" si="129"/>
        <v>0</v>
      </c>
      <c r="AY127" s="56">
        <f t="shared" si="129"/>
        <v>0</v>
      </c>
      <c r="AZ127" s="56">
        <f t="shared" si="129"/>
        <v>0</v>
      </c>
      <c r="BA127" s="56">
        <f t="shared" si="129"/>
        <v>0</v>
      </c>
      <c r="BB127" s="56">
        <f t="shared" si="129"/>
        <v>0</v>
      </c>
      <c r="BC127" s="56">
        <f t="shared" si="129"/>
        <v>0</v>
      </c>
      <c r="BD127" s="56">
        <f t="shared" si="129"/>
        <v>0</v>
      </c>
      <c r="BE127" s="56">
        <f t="shared" si="129"/>
        <v>0</v>
      </c>
      <c r="BF127" s="56">
        <f t="shared" si="129"/>
        <v>0</v>
      </c>
      <c r="BG127" s="56">
        <f t="shared" si="129"/>
        <v>0</v>
      </c>
      <c r="BH127" s="56">
        <f t="shared" si="129"/>
        <v>0</v>
      </c>
      <c r="BI127" s="56">
        <f t="shared" si="129"/>
        <v>0</v>
      </c>
      <c r="BJ127" s="56">
        <f t="shared" si="129"/>
        <v>0</v>
      </c>
      <c r="BK127" s="56">
        <f t="shared" si="129"/>
        <v>0</v>
      </c>
      <c r="BL127" s="56">
        <f t="shared" si="129"/>
        <v>0</v>
      </c>
      <c r="BM127" s="56">
        <f t="shared" si="129"/>
        <v>0</v>
      </c>
      <c r="BN127" s="56">
        <f t="shared" si="129"/>
        <v>0</v>
      </c>
      <c r="BO127" s="56">
        <f t="shared" si="129"/>
        <v>0</v>
      </c>
      <c r="BP127" s="56">
        <f t="shared" si="129"/>
        <v>0</v>
      </c>
      <c r="BQ127" s="56">
        <f t="shared" si="129"/>
        <v>0</v>
      </c>
      <c r="BR127" s="56">
        <f t="shared" si="129"/>
        <v>0</v>
      </c>
      <c r="BS127" s="56">
        <f t="shared" si="129"/>
        <v>0</v>
      </c>
      <c r="BT127" s="56">
        <f t="shared" si="129"/>
        <v>0</v>
      </c>
      <c r="BU127" s="56">
        <f t="shared" si="129"/>
        <v>0</v>
      </c>
      <c r="BV127" s="56">
        <f t="shared" si="69"/>
        <v>0</v>
      </c>
    </row>
    <row r="128" spans="1:74" s="27" customFormat="1" ht="50.1" customHeight="1">
      <c r="A128" s="33"/>
      <c r="B128" s="33" t="s">
        <v>1289</v>
      </c>
      <c r="C128" s="512" t="s">
        <v>727</v>
      </c>
      <c r="D128" s="43" t="s">
        <v>275</v>
      </c>
      <c r="E128" s="43">
        <f t="shared" si="117"/>
        <v>125</v>
      </c>
      <c r="F128" s="43" t="s">
        <v>275</v>
      </c>
      <c r="G128" s="44" t="s">
        <v>444</v>
      </c>
      <c r="H128" s="44" t="s">
        <v>400</v>
      </c>
      <c r="I128" s="52" t="s">
        <v>270</v>
      </c>
      <c r="J128" s="82">
        <f>VLOOKUP(H128,'[63]1월단가'!A:B,$J$1,0)</f>
        <v>288</v>
      </c>
      <c r="K128" s="56">
        <f>VLOOKUP($H$128,'[64]협력업체 입고현황'!$D$3:$AL$200,K1,FALSE)</f>
        <v>0</v>
      </c>
      <c r="L128" s="56">
        <f>VLOOKUP($H$128,'[64]협력업체 입고현황'!$D$3:$AL$200,L1,FALSE)</f>
        <v>0</v>
      </c>
      <c r="M128" s="56">
        <f>VLOOKUP($H$128,'[64]협력업체 입고현황'!$D$3:$AL$200,M1,FALSE)</f>
        <v>0</v>
      </c>
      <c r="N128" s="56">
        <f>VLOOKUP($H$128,'[64]협력업체 입고현황'!$D$3:$AL$200,N1,FALSE)</f>
        <v>0</v>
      </c>
      <c r="O128" s="56">
        <f>VLOOKUP($H$128,'[64]협력업체 입고현황'!$D$3:$AL$200,O1,FALSE)</f>
        <v>0</v>
      </c>
      <c r="P128" s="56">
        <f>VLOOKUP($H$128,'[64]협력업체 입고현황'!$D$3:$AL$200,P1,FALSE)</f>
        <v>0</v>
      </c>
      <c r="Q128" s="56">
        <f>VLOOKUP($H$128,'[64]협력업체 입고현황'!$D$3:$AL$200,Q1,FALSE)</f>
        <v>0</v>
      </c>
      <c r="R128" s="56">
        <f>VLOOKUP($H$128,'[64]협력업체 입고현황'!$D$3:$AL$200,R1,FALSE)</f>
        <v>0</v>
      </c>
      <c r="S128" s="56">
        <f>VLOOKUP($H$128,'[64]협력업체 입고현황'!$D$3:$AL$200,S1,FALSE)</f>
        <v>0</v>
      </c>
      <c r="T128" s="56">
        <f>VLOOKUP($H$128,'[64]협력업체 입고현황'!$D$3:$AL$200,T1,FALSE)</f>
        <v>0</v>
      </c>
      <c r="U128" s="56">
        <f>VLOOKUP($H$128,'[64]협력업체 입고현황'!$D$3:$AL$200,U1,FALSE)</f>
        <v>0</v>
      </c>
      <c r="V128" s="56">
        <f>VLOOKUP($H$128,'[64]협력업체 입고현황'!$D$3:$AL$200,V1,FALSE)</f>
        <v>0</v>
      </c>
      <c r="W128" s="56">
        <f>VLOOKUP($H$128,'[64]협력업체 입고현황'!$D$3:$AL$200,W1,FALSE)</f>
        <v>0</v>
      </c>
      <c r="X128" s="56">
        <f>VLOOKUP($H$128,'[64]협력업체 입고현황'!$D$3:$AL$200,X1,FALSE)</f>
        <v>0</v>
      </c>
      <c r="Y128" s="56">
        <f>VLOOKUP($H$128,'[64]협력업체 입고현황'!$D$3:$AL$200,Y1,FALSE)</f>
        <v>0</v>
      </c>
      <c r="Z128" s="56">
        <f>VLOOKUP($H$128,'[64]협력업체 입고현황'!$D$3:$AL$200,Z1,FALSE)</f>
        <v>0</v>
      </c>
      <c r="AA128" s="56">
        <f>VLOOKUP($H$128,'[64]협력업체 입고현황'!$D$3:$AL$200,AA1,FALSE)</f>
        <v>0</v>
      </c>
      <c r="AB128" s="56">
        <f>VLOOKUP($H$128,'[64]협력업체 입고현황'!$D$3:$AL$200,AB1,FALSE)</f>
        <v>0</v>
      </c>
      <c r="AC128" s="56">
        <f>VLOOKUP($H$128,'[64]협력업체 입고현황'!$D$3:$AL$200,AC1,FALSE)</f>
        <v>0</v>
      </c>
      <c r="AD128" s="56">
        <f>VLOOKUP($H$128,'[64]협력업체 입고현황'!$D$3:$AL$200,AD1,FALSE)</f>
        <v>0</v>
      </c>
      <c r="AE128" s="56">
        <f>VLOOKUP($H$128,'[64]협력업체 입고현황'!$D$3:$AL$200,AE1,FALSE)</f>
        <v>0</v>
      </c>
      <c r="AF128" s="56">
        <f>VLOOKUP($H$128,'[64]협력업체 입고현황'!$D$3:$AL$200,AF1,FALSE)</f>
        <v>0</v>
      </c>
      <c r="AG128" s="56">
        <f>VLOOKUP($H$128,'[64]협력업체 입고현황'!$D$3:$AL$200,AG1,FALSE)</f>
        <v>0</v>
      </c>
      <c r="AH128" s="56">
        <f>VLOOKUP($H$128,'[64]협력업체 입고현황'!$D$3:$AL$200,AH1,FALSE)</f>
        <v>0</v>
      </c>
      <c r="AI128" s="56">
        <f>VLOOKUP($H$128,'[64]협력업체 입고현황'!$D$3:$AL$200,AI1,FALSE)</f>
        <v>0</v>
      </c>
      <c r="AJ128" s="56">
        <f>VLOOKUP($H$128,'[64]협력업체 입고현황'!$D$3:$AL$200,AJ1,FALSE)</f>
        <v>0</v>
      </c>
      <c r="AK128" s="56">
        <f>VLOOKUP($H$128,'[64]협력업체 입고현황'!$D$3:$AL$200,AK1,FALSE)</f>
        <v>0</v>
      </c>
      <c r="AL128" s="56">
        <f>VLOOKUP($H$128,'[64]협력업체 입고현황'!$D$3:$AL$200,AL1,FALSE)</f>
        <v>0</v>
      </c>
      <c r="AM128" s="56">
        <f>VLOOKUP($H$128,'[64]협력업체 입고현황'!$D$3:$AL$200,AM1,FALSE)</f>
        <v>0</v>
      </c>
      <c r="AN128" s="56">
        <f>VLOOKUP($H$128,'[64]협력업체 입고현황'!$D$3:$AL$200,AN1,FALSE)</f>
        <v>0</v>
      </c>
      <c r="AO128" s="56">
        <f>VLOOKUP($H$128,'[64]협력업체 입고현황'!$D$3:$AL$200,AO1,FALSE)</f>
        <v>0</v>
      </c>
      <c r="AP128" s="25"/>
      <c r="AQ128" s="56">
        <f>$J$128*K128</f>
        <v>0</v>
      </c>
      <c r="AR128" s="56">
        <f t="shared" ref="AR128:BU128" si="130">$J$128*L128</f>
        <v>0</v>
      </c>
      <c r="AS128" s="56">
        <f t="shared" si="130"/>
        <v>0</v>
      </c>
      <c r="AT128" s="56">
        <f t="shared" si="130"/>
        <v>0</v>
      </c>
      <c r="AU128" s="56">
        <f t="shared" si="130"/>
        <v>0</v>
      </c>
      <c r="AV128" s="56">
        <f t="shared" si="130"/>
        <v>0</v>
      </c>
      <c r="AW128" s="56">
        <f t="shared" si="130"/>
        <v>0</v>
      </c>
      <c r="AX128" s="56">
        <f t="shared" si="130"/>
        <v>0</v>
      </c>
      <c r="AY128" s="56">
        <f t="shared" si="130"/>
        <v>0</v>
      </c>
      <c r="AZ128" s="56">
        <f t="shared" si="130"/>
        <v>0</v>
      </c>
      <c r="BA128" s="56">
        <f t="shared" si="130"/>
        <v>0</v>
      </c>
      <c r="BB128" s="56">
        <f t="shared" si="130"/>
        <v>0</v>
      </c>
      <c r="BC128" s="56">
        <f t="shared" si="130"/>
        <v>0</v>
      </c>
      <c r="BD128" s="56">
        <f t="shared" si="130"/>
        <v>0</v>
      </c>
      <c r="BE128" s="56">
        <f t="shared" si="130"/>
        <v>0</v>
      </c>
      <c r="BF128" s="56">
        <f t="shared" si="130"/>
        <v>0</v>
      </c>
      <c r="BG128" s="56">
        <f t="shared" si="130"/>
        <v>0</v>
      </c>
      <c r="BH128" s="56">
        <f t="shared" si="130"/>
        <v>0</v>
      </c>
      <c r="BI128" s="56">
        <f t="shared" si="130"/>
        <v>0</v>
      </c>
      <c r="BJ128" s="56">
        <f t="shared" si="130"/>
        <v>0</v>
      </c>
      <c r="BK128" s="56">
        <f t="shared" si="130"/>
        <v>0</v>
      </c>
      <c r="BL128" s="56">
        <f t="shared" si="130"/>
        <v>0</v>
      </c>
      <c r="BM128" s="56">
        <f t="shared" si="130"/>
        <v>0</v>
      </c>
      <c r="BN128" s="56">
        <f t="shared" si="130"/>
        <v>0</v>
      </c>
      <c r="BO128" s="56">
        <f t="shared" si="130"/>
        <v>0</v>
      </c>
      <c r="BP128" s="56">
        <f t="shared" si="130"/>
        <v>0</v>
      </c>
      <c r="BQ128" s="56">
        <f t="shared" si="130"/>
        <v>0</v>
      </c>
      <c r="BR128" s="56">
        <f t="shared" si="130"/>
        <v>0</v>
      </c>
      <c r="BS128" s="56">
        <f t="shared" si="130"/>
        <v>0</v>
      </c>
      <c r="BT128" s="56">
        <f t="shared" si="130"/>
        <v>0</v>
      </c>
      <c r="BU128" s="56">
        <f t="shared" si="130"/>
        <v>0</v>
      </c>
      <c r="BV128" s="56">
        <f t="shared" si="69"/>
        <v>0</v>
      </c>
    </row>
    <row r="129" spans="1:82" s="27" customFormat="1" ht="50.1" customHeight="1">
      <c r="A129" s="33"/>
      <c r="B129" s="33" t="s">
        <v>1289</v>
      </c>
      <c r="C129" s="512" t="s">
        <v>727</v>
      </c>
      <c r="D129" s="43" t="s">
        <v>275</v>
      </c>
      <c r="E129" s="43">
        <f t="shared" si="117"/>
        <v>126</v>
      </c>
      <c r="F129" s="43" t="s">
        <v>275</v>
      </c>
      <c r="G129" s="44" t="s">
        <v>444</v>
      </c>
      <c r="H129" s="44" t="s">
        <v>401</v>
      </c>
      <c r="I129" s="52" t="s">
        <v>272</v>
      </c>
      <c r="J129" s="82">
        <f>VLOOKUP(H129,'[63]1월단가'!A:B,$J$1,0)</f>
        <v>253</v>
      </c>
      <c r="K129" s="56">
        <f>VLOOKUP($H$129,'[64]협력업체 입고현황'!$D$3:$AL$200,K1,FALSE)</f>
        <v>0</v>
      </c>
      <c r="L129" s="56">
        <f>VLOOKUP($H$129,'[64]협력업체 입고현황'!$D$3:$AL$200,L1,FALSE)</f>
        <v>0</v>
      </c>
      <c r="M129" s="56">
        <f>VLOOKUP($H$129,'[64]협력업체 입고현황'!$D$3:$AL$200,M1,FALSE)</f>
        <v>0</v>
      </c>
      <c r="N129" s="56">
        <f>VLOOKUP($H$129,'[64]협력업체 입고현황'!$D$3:$AL$200,N1,FALSE)</f>
        <v>0</v>
      </c>
      <c r="O129" s="56">
        <f>VLOOKUP($H$129,'[64]협력업체 입고현황'!$D$3:$AL$200,O1,FALSE)</f>
        <v>0</v>
      </c>
      <c r="P129" s="56">
        <f>VLOOKUP($H$129,'[64]협력업체 입고현황'!$D$3:$AL$200,P1,FALSE)</f>
        <v>0</v>
      </c>
      <c r="Q129" s="56">
        <f>VLOOKUP($H$129,'[64]협력업체 입고현황'!$D$3:$AL$200,Q1,FALSE)</f>
        <v>0</v>
      </c>
      <c r="R129" s="56">
        <f>VLOOKUP($H$129,'[64]협력업체 입고현황'!$D$3:$AL$200,R1,FALSE)</f>
        <v>0</v>
      </c>
      <c r="S129" s="56">
        <f>VLOOKUP($H$129,'[64]협력업체 입고현황'!$D$3:$AL$200,S1,FALSE)</f>
        <v>0</v>
      </c>
      <c r="T129" s="56">
        <f>VLOOKUP($H$129,'[64]협력업체 입고현황'!$D$3:$AL$200,T1,FALSE)</f>
        <v>0</v>
      </c>
      <c r="U129" s="56">
        <f>VLOOKUP($H$129,'[64]협력업체 입고현황'!$D$3:$AL$200,U1,FALSE)</f>
        <v>0</v>
      </c>
      <c r="V129" s="56">
        <f>VLOOKUP($H$129,'[64]협력업체 입고현황'!$D$3:$AL$200,V1,FALSE)</f>
        <v>0</v>
      </c>
      <c r="W129" s="56">
        <f>VLOOKUP($H$129,'[64]협력업체 입고현황'!$D$3:$AL$200,W1,FALSE)</f>
        <v>0</v>
      </c>
      <c r="X129" s="56">
        <f>VLOOKUP($H$129,'[64]협력업체 입고현황'!$D$3:$AL$200,X1,FALSE)</f>
        <v>0</v>
      </c>
      <c r="Y129" s="56">
        <f>VLOOKUP($H$129,'[64]협력업체 입고현황'!$D$3:$AL$200,Y1,FALSE)</f>
        <v>0</v>
      </c>
      <c r="Z129" s="56">
        <f>VLOOKUP($H$129,'[64]협력업체 입고현황'!$D$3:$AL$200,Z1,FALSE)</f>
        <v>0</v>
      </c>
      <c r="AA129" s="56">
        <f>VLOOKUP($H$129,'[64]협력업체 입고현황'!$D$3:$AL$200,AA1,FALSE)</f>
        <v>0</v>
      </c>
      <c r="AB129" s="56">
        <f>VLOOKUP($H$129,'[64]협력업체 입고현황'!$D$3:$AL$200,AB1,FALSE)</f>
        <v>0</v>
      </c>
      <c r="AC129" s="56">
        <f>VLOOKUP($H$129,'[64]협력업체 입고현황'!$D$3:$AL$200,AC1,FALSE)</f>
        <v>0</v>
      </c>
      <c r="AD129" s="56">
        <f>VLOOKUP($H$129,'[64]협력업체 입고현황'!$D$3:$AL$200,AD1,FALSE)</f>
        <v>0</v>
      </c>
      <c r="AE129" s="56">
        <f>VLOOKUP($H$129,'[64]협력업체 입고현황'!$D$3:$AL$200,AE1,FALSE)</f>
        <v>0</v>
      </c>
      <c r="AF129" s="56">
        <f>VLOOKUP($H$129,'[64]협력업체 입고현황'!$D$3:$AL$200,AF1,FALSE)</f>
        <v>0</v>
      </c>
      <c r="AG129" s="56">
        <f>VLOOKUP($H$129,'[64]협력업체 입고현황'!$D$3:$AL$200,AG1,FALSE)</f>
        <v>0</v>
      </c>
      <c r="AH129" s="56">
        <f>VLOOKUP($H$129,'[64]협력업체 입고현황'!$D$3:$AL$200,AH1,FALSE)</f>
        <v>0</v>
      </c>
      <c r="AI129" s="56">
        <f>VLOOKUP($H$129,'[64]협력업체 입고현황'!$D$3:$AL$200,AI1,FALSE)</f>
        <v>0</v>
      </c>
      <c r="AJ129" s="56">
        <f>VLOOKUP($H$129,'[64]협력업체 입고현황'!$D$3:$AL$200,AJ1,FALSE)</f>
        <v>0</v>
      </c>
      <c r="AK129" s="56">
        <f>VLOOKUP($H$129,'[64]협력업체 입고현황'!$D$3:$AL$200,AK1,FALSE)</f>
        <v>0</v>
      </c>
      <c r="AL129" s="56">
        <f>VLOOKUP($H$129,'[64]협력업체 입고현황'!$D$3:$AL$200,AL1,FALSE)</f>
        <v>0</v>
      </c>
      <c r="AM129" s="56">
        <f>VLOOKUP($H$129,'[64]협력업체 입고현황'!$D$3:$AL$200,AM1,FALSE)</f>
        <v>0</v>
      </c>
      <c r="AN129" s="56">
        <f>VLOOKUP($H$129,'[64]협력업체 입고현황'!$D$3:$AL$200,AN1,FALSE)</f>
        <v>0</v>
      </c>
      <c r="AO129" s="56">
        <f>VLOOKUP($H$129,'[64]협력업체 입고현황'!$D$3:$AL$200,AO1,FALSE)</f>
        <v>0</v>
      </c>
      <c r="AP129" s="25"/>
      <c r="AQ129" s="56">
        <f>$J$129*K129</f>
        <v>0</v>
      </c>
      <c r="AR129" s="56">
        <f t="shared" ref="AR129:BU129" si="131">$J$129*L129</f>
        <v>0</v>
      </c>
      <c r="AS129" s="56">
        <f t="shared" si="131"/>
        <v>0</v>
      </c>
      <c r="AT129" s="56">
        <f t="shared" si="131"/>
        <v>0</v>
      </c>
      <c r="AU129" s="56">
        <f t="shared" si="131"/>
        <v>0</v>
      </c>
      <c r="AV129" s="56">
        <f t="shared" si="131"/>
        <v>0</v>
      </c>
      <c r="AW129" s="56">
        <f t="shared" si="131"/>
        <v>0</v>
      </c>
      <c r="AX129" s="56">
        <f t="shared" si="131"/>
        <v>0</v>
      </c>
      <c r="AY129" s="56">
        <f t="shared" si="131"/>
        <v>0</v>
      </c>
      <c r="AZ129" s="56">
        <f t="shared" si="131"/>
        <v>0</v>
      </c>
      <c r="BA129" s="56">
        <f t="shared" si="131"/>
        <v>0</v>
      </c>
      <c r="BB129" s="56">
        <f t="shared" si="131"/>
        <v>0</v>
      </c>
      <c r="BC129" s="56">
        <f t="shared" si="131"/>
        <v>0</v>
      </c>
      <c r="BD129" s="56">
        <f t="shared" si="131"/>
        <v>0</v>
      </c>
      <c r="BE129" s="56">
        <f t="shared" si="131"/>
        <v>0</v>
      </c>
      <c r="BF129" s="56">
        <f t="shared" si="131"/>
        <v>0</v>
      </c>
      <c r="BG129" s="56">
        <f t="shared" si="131"/>
        <v>0</v>
      </c>
      <c r="BH129" s="56">
        <f t="shared" si="131"/>
        <v>0</v>
      </c>
      <c r="BI129" s="56">
        <f t="shared" si="131"/>
        <v>0</v>
      </c>
      <c r="BJ129" s="56">
        <f t="shared" si="131"/>
        <v>0</v>
      </c>
      <c r="BK129" s="56">
        <f t="shared" si="131"/>
        <v>0</v>
      </c>
      <c r="BL129" s="56">
        <f t="shared" si="131"/>
        <v>0</v>
      </c>
      <c r="BM129" s="56">
        <f t="shared" si="131"/>
        <v>0</v>
      </c>
      <c r="BN129" s="56">
        <f t="shared" si="131"/>
        <v>0</v>
      </c>
      <c r="BO129" s="56">
        <f t="shared" si="131"/>
        <v>0</v>
      </c>
      <c r="BP129" s="56">
        <f t="shared" si="131"/>
        <v>0</v>
      </c>
      <c r="BQ129" s="56">
        <f t="shared" si="131"/>
        <v>0</v>
      </c>
      <c r="BR129" s="56">
        <f t="shared" si="131"/>
        <v>0</v>
      </c>
      <c r="BS129" s="56">
        <f t="shared" si="131"/>
        <v>0</v>
      </c>
      <c r="BT129" s="56">
        <f t="shared" si="131"/>
        <v>0</v>
      </c>
      <c r="BU129" s="56">
        <f t="shared" si="131"/>
        <v>0</v>
      </c>
      <c r="BV129" s="56">
        <f t="shared" si="69"/>
        <v>0</v>
      </c>
    </row>
    <row r="130" spans="1:82" s="27" customFormat="1" ht="50.1" customHeight="1">
      <c r="A130" s="33"/>
      <c r="B130" s="33" t="s">
        <v>1289</v>
      </c>
      <c r="C130" s="512" t="s">
        <v>727</v>
      </c>
      <c r="D130" s="43" t="s">
        <v>275</v>
      </c>
      <c r="E130" s="43">
        <f t="shared" si="117"/>
        <v>127</v>
      </c>
      <c r="F130" s="43" t="s">
        <v>275</v>
      </c>
      <c r="G130" s="44" t="s">
        <v>444</v>
      </c>
      <c r="H130" s="44" t="s">
        <v>402</v>
      </c>
      <c r="I130" s="52" t="s">
        <v>273</v>
      </c>
      <c r="J130" s="82">
        <f>VLOOKUP(H130,'[63]1월단가'!A:B,$J$1,0)</f>
        <v>984</v>
      </c>
      <c r="K130" s="56">
        <f>VLOOKUP($H$130,'[64]협력업체 입고현황'!$D$3:$AL$200,K1,FALSE)</f>
        <v>0</v>
      </c>
      <c r="L130" s="56">
        <f>VLOOKUP($H$130,'[64]협력업체 입고현황'!$D$3:$AL$200,L1,FALSE)</f>
        <v>0</v>
      </c>
      <c r="M130" s="56">
        <f>VLOOKUP($H$130,'[64]협력업체 입고현황'!$D$3:$AL$200,M1,FALSE)</f>
        <v>0</v>
      </c>
      <c r="N130" s="56">
        <f>VLOOKUP($H$130,'[64]협력업체 입고현황'!$D$3:$AL$200,N1,FALSE)</f>
        <v>0</v>
      </c>
      <c r="O130" s="56">
        <f>VLOOKUP($H$130,'[64]협력업체 입고현황'!$D$3:$AL$200,O1,FALSE)</f>
        <v>0</v>
      </c>
      <c r="P130" s="56">
        <f>VLOOKUP($H$130,'[64]협력업체 입고현황'!$D$3:$AL$200,P1,FALSE)</f>
        <v>0</v>
      </c>
      <c r="Q130" s="56">
        <f>VLOOKUP($H$130,'[64]협력업체 입고현황'!$D$3:$AL$200,Q1,FALSE)</f>
        <v>0</v>
      </c>
      <c r="R130" s="56">
        <f>VLOOKUP($H$130,'[64]협력업체 입고현황'!$D$3:$AL$200,R1,FALSE)</f>
        <v>0</v>
      </c>
      <c r="S130" s="56">
        <f>VLOOKUP($H$130,'[64]협력업체 입고현황'!$D$3:$AL$200,S1,FALSE)</f>
        <v>0</v>
      </c>
      <c r="T130" s="56">
        <f>VLOOKUP($H$130,'[64]협력업체 입고현황'!$D$3:$AL$200,T1,FALSE)</f>
        <v>0</v>
      </c>
      <c r="U130" s="56">
        <f>VLOOKUP($H$130,'[64]협력업체 입고현황'!$D$3:$AL$200,U1,FALSE)</f>
        <v>0</v>
      </c>
      <c r="V130" s="56">
        <f>VLOOKUP($H$130,'[64]협력업체 입고현황'!$D$3:$AL$200,V1,FALSE)</f>
        <v>0</v>
      </c>
      <c r="W130" s="56">
        <f>VLOOKUP($H$130,'[64]협력업체 입고현황'!$D$3:$AL$200,W1,FALSE)</f>
        <v>0</v>
      </c>
      <c r="X130" s="56">
        <f>VLOOKUP($H$130,'[64]협력업체 입고현황'!$D$3:$AL$200,X1,FALSE)</f>
        <v>0</v>
      </c>
      <c r="Y130" s="56">
        <f>VLOOKUP($H$130,'[64]협력업체 입고현황'!$D$3:$AL$200,Y1,FALSE)</f>
        <v>0</v>
      </c>
      <c r="Z130" s="56">
        <f>VLOOKUP($H$130,'[64]협력업체 입고현황'!$D$3:$AL$200,Z1,FALSE)</f>
        <v>0</v>
      </c>
      <c r="AA130" s="56">
        <f>VLOOKUP($H$130,'[64]협력업체 입고현황'!$D$3:$AL$200,AA1,FALSE)</f>
        <v>0</v>
      </c>
      <c r="AB130" s="56">
        <f>VLOOKUP($H$130,'[64]협력업체 입고현황'!$D$3:$AL$200,AB1,FALSE)</f>
        <v>0</v>
      </c>
      <c r="AC130" s="56">
        <f>VLOOKUP($H$130,'[64]협력업체 입고현황'!$D$3:$AL$200,AC1,FALSE)</f>
        <v>0</v>
      </c>
      <c r="AD130" s="56">
        <f>VLOOKUP($H$130,'[64]협력업체 입고현황'!$D$3:$AL$200,AD1,FALSE)</f>
        <v>0</v>
      </c>
      <c r="AE130" s="56">
        <f>VLOOKUP($H$130,'[64]협력업체 입고현황'!$D$3:$AL$200,AE1,FALSE)</f>
        <v>0</v>
      </c>
      <c r="AF130" s="56">
        <f>VLOOKUP($H$130,'[64]협력업체 입고현황'!$D$3:$AL$200,AF1,FALSE)</f>
        <v>0</v>
      </c>
      <c r="AG130" s="56">
        <f>VLOOKUP($H$130,'[64]협력업체 입고현황'!$D$3:$AL$200,AG1,FALSE)</f>
        <v>0</v>
      </c>
      <c r="AH130" s="56">
        <f>VLOOKUP($H$130,'[64]협력업체 입고현황'!$D$3:$AL$200,AH1,FALSE)</f>
        <v>0</v>
      </c>
      <c r="AI130" s="56">
        <f>VLOOKUP($H$130,'[64]협력업체 입고현황'!$D$3:$AL$200,AI1,FALSE)</f>
        <v>0</v>
      </c>
      <c r="AJ130" s="56">
        <f>VLOOKUP($H$130,'[64]협력업체 입고현황'!$D$3:$AL$200,AJ1,FALSE)</f>
        <v>0</v>
      </c>
      <c r="AK130" s="56">
        <f>VLOOKUP($H$130,'[64]협력업체 입고현황'!$D$3:$AL$200,AK1,FALSE)</f>
        <v>0</v>
      </c>
      <c r="AL130" s="56">
        <f>VLOOKUP($H$130,'[64]협력업체 입고현황'!$D$3:$AL$200,AL1,FALSE)</f>
        <v>0</v>
      </c>
      <c r="AM130" s="56">
        <f>VLOOKUP($H$130,'[64]협력업체 입고현황'!$D$3:$AL$200,AM1,FALSE)</f>
        <v>0</v>
      </c>
      <c r="AN130" s="56">
        <f>VLOOKUP($H$130,'[64]협력업체 입고현황'!$D$3:$AL$200,AN1,FALSE)</f>
        <v>0</v>
      </c>
      <c r="AO130" s="56">
        <f>VLOOKUP($H$130,'[64]협력업체 입고현황'!$D$3:$AL$200,AO1,FALSE)</f>
        <v>0</v>
      </c>
      <c r="AP130" s="25"/>
      <c r="AQ130" s="56">
        <f>$J$130*K130</f>
        <v>0</v>
      </c>
      <c r="AR130" s="56">
        <f t="shared" ref="AR130:BU130" si="132">$J$130*L130</f>
        <v>0</v>
      </c>
      <c r="AS130" s="56">
        <f t="shared" si="132"/>
        <v>0</v>
      </c>
      <c r="AT130" s="56">
        <f t="shared" si="132"/>
        <v>0</v>
      </c>
      <c r="AU130" s="56">
        <f t="shared" si="132"/>
        <v>0</v>
      </c>
      <c r="AV130" s="56">
        <f t="shared" si="132"/>
        <v>0</v>
      </c>
      <c r="AW130" s="56">
        <f t="shared" si="132"/>
        <v>0</v>
      </c>
      <c r="AX130" s="56">
        <f t="shared" si="132"/>
        <v>0</v>
      </c>
      <c r="AY130" s="56">
        <f t="shared" si="132"/>
        <v>0</v>
      </c>
      <c r="AZ130" s="56">
        <f t="shared" si="132"/>
        <v>0</v>
      </c>
      <c r="BA130" s="56">
        <f t="shared" si="132"/>
        <v>0</v>
      </c>
      <c r="BB130" s="56">
        <f t="shared" si="132"/>
        <v>0</v>
      </c>
      <c r="BC130" s="56">
        <f t="shared" si="132"/>
        <v>0</v>
      </c>
      <c r="BD130" s="56">
        <f t="shared" si="132"/>
        <v>0</v>
      </c>
      <c r="BE130" s="56">
        <f t="shared" si="132"/>
        <v>0</v>
      </c>
      <c r="BF130" s="56">
        <f t="shared" si="132"/>
        <v>0</v>
      </c>
      <c r="BG130" s="56">
        <f t="shared" si="132"/>
        <v>0</v>
      </c>
      <c r="BH130" s="56">
        <f t="shared" si="132"/>
        <v>0</v>
      </c>
      <c r="BI130" s="56">
        <f t="shared" si="132"/>
        <v>0</v>
      </c>
      <c r="BJ130" s="56">
        <f t="shared" si="132"/>
        <v>0</v>
      </c>
      <c r="BK130" s="56">
        <f t="shared" si="132"/>
        <v>0</v>
      </c>
      <c r="BL130" s="56">
        <f t="shared" si="132"/>
        <v>0</v>
      </c>
      <c r="BM130" s="56">
        <f t="shared" si="132"/>
        <v>0</v>
      </c>
      <c r="BN130" s="56">
        <f t="shared" si="132"/>
        <v>0</v>
      </c>
      <c r="BO130" s="56">
        <f t="shared" si="132"/>
        <v>0</v>
      </c>
      <c r="BP130" s="56">
        <f t="shared" si="132"/>
        <v>0</v>
      </c>
      <c r="BQ130" s="56">
        <f t="shared" si="132"/>
        <v>0</v>
      </c>
      <c r="BR130" s="56">
        <f t="shared" si="132"/>
        <v>0</v>
      </c>
      <c r="BS130" s="56">
        <f t="shared" si="132"/>
        <v>0</v>
      </c>
      <c r="BT130" s="56">
        <f t="shared" si="132"/>
        <v>0</v>
      </c>
      <c r="BU130" s="56">
        <f t="shared" si="132"/>
        <v>0</v>
      </c>
      <c r="BV130" s="56">
        <f t="shared" si="69"/>
        <v>0</v>
      </c>
    </row>
    <row r="131" spans="1:82" s="27" customFormat="1" ht="50.1" customHeight="1">
      <c r="A131" s="33"/>
      <c r="B131" s="33" t="s">
        <v>1289</v>
      </c>
      <c r="C131" s="512" t="s">
        <v>727</v>
      </c>
      <c r="D131" s="43" t="s">
        <v>275</v>
      </c>
      <c r="E131" s="43">
        <f t="shared" si="117"/>
        <v>128</v>
      </c>
      <c r="F131" s="43" t="s">
        <v>275</v>
      </c>
      <c r="G131" s="44" t="s">
        <v>443</v>
      </c>
      <c r="H131" s="44" t="s">
        <v>403</v>
      </c>
      <c r="I131" s="52" t="s">
        <v>274</v>
      </c>
      <c r="J131" s="82">
        <f>VLOOKUP(H131,'[63]1월단가'!A:B,$J$1,0)</f>
        <v>975</v>
      </c>
      <c r="K131" s="56">
        <f>VLOOKUP($H$131,'[64]협력업체 입고현황'!$D$3:$AL$200,K1,FALSE)</f>
        <v>0</v>
      </c>
      <c r="L131" s="56">
        <f>VLOOKUP($H$131,'[64]협력업체 입고현황'!$D$3:$AL$200,L1,FALSE)</f>
        <v>0</v>
      </c>
      <c r="M131" s="56">
        <f>VLOOKUP($H$131,'[64]협력업체 입고현황'!$D$3:$AL$200,M1,FALSE)</f>
        <v>0</v>
      </c>
      <c r="N131" s="56">
        <f>VLOOKUP($H$131,'[64]협력업체 입고현황'!$D$3:$AL$200,N1,FALSE)</f>
        <v>0</v>
      </c>
      <c r="O131" s="56">
        <f>VLOOKUP($H$131,'[64]협력업체 입고현황'!$D$3:$AL$200,O1,FALSE)</f>
        <v>0</v>
      </c>
      <c r="P131" s="56">
        <f>VLOOKUP($H$131,'[64]협력업체 입고현황'!$D$3:$AL$200,P1,FALSE)</f>
        <v>0</v>
      </c>
      <c r="Q131" s="56">
        <f>VLOOKUP($H$131,'[64]협력업체 입고현황'!$D$3:$AL$200,Q1,FALSE)</f>
        <v>0</v>
      </c>
      <c r="R131" s="56">
        <f>VLOOKUP($H$131,'[64]협력업체 입고현황'!$D$3:$AL$200,R1,FALSE)</f>
        <v>0</v>
      </c>
      <c r="S131" s="56">
        <f>VLOOKUP($H$131,'[64]협력업체 입고현황'!$D$3:$AL$200,S1,FALSE)</f>
        <v>0</v>
      </c>
      <c r="T131" s="56">
        <f>VLOOKUP($H$131,'[64]협력업체 입고현황'!$D$3:$AL$200,T1,FALSE)</f>
        <v>0</v>
      </c>
      <c r="U131" s="56">
        <f>VLOOKUP($H$131,'[64]협력업체 입고현황'!$D$3:$AL$200,U1,FALSE)</f>
        <v>0</v>
      </c>
      <c r="V131" s="56">
        <f>VLOOKUP($H$131,'[64]협력업체 입고현황'!$D$3:$AL$200,V1,FALSE)</f>
        <v>0</v>
      </c>
      <c r="W131" s="56">
        <f>VLOOKUP($H$131,'[64]협력업체 입고현황'!$D$3:$AL$200,W1,FALSE)</f>
        <v>0</v>
      </c>
      <c r="X131" s="56">
        <f>VLOOKUP($H$131,'[64]협력업체 입고현황'!$D$3:$AL$200,X1,FALSE)</f>
        <v>0</v>
      </c>
      <c r="Y131" s="56">
        <f>VLOOKUP($H$131,'[64]협력업체 입고현황'!$D$3:$AL$200,Y1,FALSE)</f>
        <v>0</v>
      </c>
      <c r="Z131" s="56">
        <f>VLOOKUP($H$131,'[64]협력업체 입고현황'!$D$3:$AL$200,Z1,FALSE)</f>
        <v>0</v>
      </c>
      <c r="AA131" s="56">
        <f>VLOOKUP($H$131,'[64]협력업체 입고현황'!$D$3:$AL$200,AA1,FALSE)</f>
        <v>0</v>
      </c>
      <c r="AB131" s="56">
        <f>VLOOKUP($H$131,'[64]협력업체 입고현황'!$D$3:$AL$200,AB1,FALSE)</f>
        <v>0</v>
      </c>
      <c r="AC131" s="56">
        <f>VLOOKUP($H$131,'[64]협력업체 입고현황'!$D$3:$AL$200,AC1,FALSE)</f>
        <v>0</v>
      </c>
      <c r="AD131" s="56">
        <f>VLOOKUP($H$131,'[64]협력업체 입고현황'!$D$3:$AL$200,AD1,FALSE)</f>
        <v>0</v>
      </c>
      <c r="AE131" s="56">
        <f>VLOOKUP($H$131,'[64]협력업체 입고현황'!$D$3:$AL$200,AE1,FALSE)</f>
        <v>0</v>
      </c>
      <c r="AF131" s="56">
        <f>VLOOKUP($H$131,'[64]협력업체 입고현황'!$D$3:$AL$200,AF1,FALSE)</f>
        <v>0</v>
      </c>
      <c r="AG131" s="56">
        <f>VLOOKUP($H$131,'[64]협력업체 입고현황'!$D$3:$AL$200,AG1,FALSE)</f>
        <v>0</v>
      </c>
      <c r="AH131" s="56">
        <f>VLOOKUP($H$131,'[64]협력업체 입고현황'!$D$3:$AL$200,AH1,FALSE)</f>
        <v>0</v>
      </c>
      <c r="AI131" s="56">
        <f>VLOOKUP($H$131,'[64]협력업체 입고현황'!$D$3:$AL$200,AI1,FALSE)</f>
        <v>0</v>
      </c>
      <c r="AJ131" s="56">
        <f>VLOOKUP($H$131,'[64]협력업체 입고현황'!$D$3:$AL$200,AJ1,FALSE)</f>
        <v>0</v>
      </c>
      <c r="AK131" s="56">
        <f>VLOOKUP($H$131,'[64]협력업체 입고현황'!$D$3:$AL$200,AK1,FALSE)</f>
        <v>0</v>
      </c>
      <c r="AL131" s="56">
        <f>VLOOKUP($H$131,'[64]협력업체 입고현황'!$D$3:$AL$200,AL1,FALSE)</f>
        <v>0</v>
      </c>
      <c r="AM131" s="56">
        <f>VLOOKUP($H$131,'[64]협력업체 입고현황'!$D$3:$AL$200,AM1,FALSE)</f>
        <v>0</v>
      </c>
      <c r="AN131" s="56">
        <f>VLOOKUP($H$131,'[64]협력업체 입고현황'!$D$3:$AL$200,AN1,FALSE)</f>
        <v>0</v>
      </c>
      <c r="AO131" s="56">
        <f>VLOOKUP($H$131,'[64]협력업체 입고현황'!$D$3:$AL$200,AO1,FALSE)</f>
        <v>0</v>
      </c>
      <c r="AP131" s="25"/>
      <c r="AQ131" s="56">
        <f>$J$131*K131</f>
        <v>0</v>
      </c>
      <c r="AR131" s="56">
        <f t="shared" ref="AR131:BU131" si="133">$J$131*L131</f>
        <v>0</v>
      </c>
      <c r="AS131" s="56">
        <f t="shared" si="133"/>
        <v>0</v>
      </c>
      <c r="AT131" s="56">
        <f t="shared" si="133"/>
        <v>0</v>
      </c>
      <c r="AU131" s="56">
        <f t="shared" si="133"/>
        <v>0</v>
      </c>
      <c r="AV131" s="56">
        <f t="shared" si="133"/>
        <v>0</v>
      </c>
      <c r="AW131" s="56">
        <f t="shared" si="133"/>
        <v>0</v>
      </c>
      <c r="AX131" s="56">
        <f t="shared" si="133"/>
        <v>0</v>
      </c>
      <c r="AY131" s="56">
        <f t="shared" si="133"/>
        <v>0</v>
      </c>
      <c r="AZ131" s="56">
        <f t="shared" si="133"/>
        <v>0</v>
      </c>
      <c r="BA131" s="56">
        <f t="shared" si="133"/>
        <v>0</v>
      </c>
      <c r="BB131" s="56">
        <f t="shared" si="133"/>
        <v>0</v>
      </c>
      <c r="BC131" s="56">
        <f t="shared" si="133"/>
        <v>0</v>
      </c>
      <c r="BD131" s="56">
        <f t="shared" si="133"/>
        <v>0</v>
      </c>
      <c r="BE131" s="56">
        <f t="shared" si="133"/>
        <v>0</v>
      </c>
      <c r="BF131" s="56">
        <f t="shared" si="133"/>
        <v>0</v>
      </c>
      <c r="BG131" s="56">
        <f t="shared" si="133"/>
        <v>0</v>
      </c>
      <c r="BH131" s="56">
        <f t="shared" si="133"/>
        <v>0</v>
      </c>
      <c r="BI131" s="56">
        <f t="shared" si="133"/>
        <v>0</v>
      </c>
      <c r="BJ131" s="56">
        <f t="shared" si="133"/>
        <v>0</v>
      </c>
      <c r="BK131" s="56">
        <f t="shared" si="133"/>
        <v>0</v>
      </c>
      <c r="BL131" s="56">
        <f t="shared" si="133"/>
        <v>0</v>
      </c>
      <c r="BM131" s="56">
        <f t="shared" si="133"/>
        <v>0</v>
      </c>
      <c r="BN131" s="56">
        <f t="shared" si="133"/>
        <v>0</v>
      </c>
      <c r="BO131" s="56">
        <f t="shared" si="133"/>
        <v>0</v>
      </c>
      <c r="BP131" s="56">
        <f t="shared" si="133"/>
        <v>0</v>
      </c>
      <c r="BQ131" s="56">
        <f t="shared" si="133"/>
        <v>0</v>
      </c>
      <c r="BR131" s="56">
        <f t="shared" si="133"/>
        <v>0</v>
      </c>
      <c r="BS131" s="56">
        <f t="shared" si="133"/>
        <v>0</v>
      </c>
      <c r="BT131" s="56">
        <f t="shared" si="133"/>
        <v>0</v>
      </c>
      <c r="BU131" s="56">
        <f t="shared" si="133"/>
        <v>0</v>
      </c>
      <c r="BV131" s="56">
        <f t="shared" si="69"/>
        <v>0</v>
      </c>
    </row>
    <row r="132" spans="1:82" s="27" customFormat="1" ht="50.1" customHeight="1">
      <c r="A132" s="33" t="s">
        <v>1280</v>
      </c>
      <c r="B132" s="33" t="s">
        <v>1280</v>
      </c>
      <c r="C132" s="512" t="s">
        <v>433</v>
      </c>
      <c r="D132" s="43" t="s">
        <v>646</v>
      </c>
      <c r="E132" s="43">
        <f t="shared" si="117"/>
        <v>129</v>
      </c>
      <c r="F132" s="43" t="s">
        <v>646</v>
      </c>
      <c r="G132" s="44" t="s">
        <v>424</v>
      </c>
      <c r="H132" s="44" t="s">
        <v>647</v>
      </c>
      <c r="I132" s="52" t="s">
        <v>651</v>
      </c>
      <c r="J132" s="82">
        <f>VLOOKUP(H132,'[63]1월단가'!A:B,$J$1,0)</f>
        <v>10.3</v>
      </c>
      <c r="K132" s="56">
        <f>VLOOKUP($H$132,'[64]협력업체 입고현황'!$D$3:$AL$200,K1,FALSE)</f>
        <v>0</v>
      </c>
      <c r="L132" s="56">
        <f>VLOOKUP($H$132,'[64]협력업체 입고현황'!$D$3:$AL$200,L1,FALSE)</f>
        <v>140000</v>
      </c>
      <c r="M132" s="56">
        <f>VLOOKUP($H$132,'[64]협력업체 입고현황'!$D$3:$AL$200,M1,FALSE)</f>
        <v>0</v>
      </c>
      <c r="N132" s="56">
        <f>VLOOKUP($H$132,'[64]협력업체 입고현황'!$D$3:$AL$200,N1,FALSE)</f>
        <v>0</v>
      </c>
      <c r="O132" s="56">
        <f>VLOOKUP($H$132,'[64]협력업체 입고현황'!$D$3:$AL$200,O1,FALSE)</f>
        <v>0</v>
      </c>
      <c r="P132" s="56">
        <f>VLOOKUP($H$132,'[64]협력업체 입고현황'!$D$3:$AL$200,P1,FALSE)</f>
        <v>0</v>
      </c>
      <c r="Q132" s="56">
        <f>VLOOKUP($H$132,'[64]협력업체 입고현황'!$D$3:$AL$200,Q1,FALSE)</f>
        <v>0</v>
      </c>
      <c r="R132" s="56">
        <f>VLOOKUP($H$132,'[64]협력업체 입고현황'!$D$3:$AL$200,R1,FALSE)</f>
        <v>0</v>
      </c>
      <c r="S132" s="56">
        <f>VLOOKUP($H$132,'[64]협력업체 입고현황'!$D$3:$AL$200,S1,FALSE)</f>
        <v>0</v>
      </c>
      <c r="T132" s="56">
        <f>VLOOKUP($H$132,'[64]협력업체 입고현황'!$D$3:$AL$200,T1,FALSE)</f>
        <v>0</v>
      </c>
      <c r="U132" s="56">
        <f>VLOOKUP($H$132,'[64]협력업체 입고현황'!$D$3:$AL$200,U1,FALSE)</f>
        <v>0</v>
      </c>
      <c r="V132" s="56">
        <f>VLOOKUP($H$132,'[64]협력업체 입고현황'!$D$3:$AL$200,V1,FALSE)</f>
        <v>0</v>
      </c>
      <c r="W132" s="56">
        <f>VLOOKUP($H$132,'[64]협력업체 입고현황'!$D$3:$AL$200,W1,FALSE)</f>
        <v>0</v>
      </c>
      <c r="X132" s="56">
        <f>VLOOKUP($H$132,'[64]협력업체 입고현황'!$D$3:$AL$200,X1,FALSE)</f>
        <v>0</v>
      </c>
      <c r="Y132" s="56">
        <f>VLOOKUP($H$132,'[64]협력업체 입고현황'!$D$3:$AL$200,Y1,FALSE)</f>
        <v>161000</v>
      </c>
      <c r="Z132" s="56">
        <f>VLOOKUP($H$132,'[64]협력업체 입고현황'!$D$3:$AL$200,Z1,FALSE)</f>
        <v>0</v>
      </c>
      <c r="AA132" s="56">
        <f>VLOOKUP($H$132,'[64]협력업체 입고현황'!$D$3:$AL$200,AA1,FALSE)</f>
        <v>0</v>
      </c>
      <c r="AB132" s="56">
        <f>VLOOKUP($H$132,'[64]협력업체 입고현황'!$D$3:$AL$200,AB1,FALSE)</f>
        <v>0</v>
      </c>
      <c r="AC132" s="56">
        <f>VLOOKUP($H$132,'[64]협력업체 입고현황'!$D$3:$AL$200,AC1,FALSE)</f>
        <v>0</v>
      </c>
      <c r="AD132" s="56">
        <f>VLOOKUP($H$132,'[64]협력업체 입고현황'!$D$3:$AL$200,AD1,FALSE)</f>
        <v>0</v>
      </c>
      <c r="AE132" s="56">
        <f>VLOOKUP($H$132,'[64]협력업체 입고현황'!$D$3:$AL$200,AE1,FALSE)</f>
        <v>0</v>
      </c>
      <c r="AF132" s="56">
        <f>VLOOKUP($H$132,'[64]협력업체 입고현황'!$D$3:$AL$200,AF1,FALSE)</f>
        <v>0</v>
      </c>
      <c r="AG132" s="56">
        <f>VLOOKUP($H$132,'[64]협력업체 입고현황'!$D$3:$AL$200,AG1,FALSE)</f>
        <v>0</v>
      </c>
      <c r="AH132" s="56">
        <f>VLOOKUP($H$132,'[64]협력업체 입고현황'!$D$3:$AL$200,AH1,FALSE)</f>
        <v>0</v>
      </c>
      <c r="AI132" s="56">
        <f>VLOOKUP($H$132,'[64]협력업체 입고현황'!$D$3:$AL$200,AI1,FALSE)</f>
        <v>0</v>
      </c>
      <c r="AJ132" s="56">
        <f>VLOOKUP($H$132,'[64]협력업체 입고현황'!$D$3:$AL$200,AJ1,FALSE)</f>
        <v>0</v>
      </c>
      <c r="AK132" s="56">
        <f>VLOOKUP($H$132,'[64]협력업체 입고현황'!$D$3:$AL$200,AK1,FALSE)</f>
        <v>0</v>
      </c>
      <c r="AL132" s="56">
        <f>VLOOKUP($H$132,'[64]협력업체 입고현황'!$D$3:$AL$200,AL1,FALSE)</f>
        <v>0</v>
      </c>
      <c r="AM132" s="56">
        <f>VLOOKUP($H$132,'[64]협력업체 입고현황'!$D$3:$AL$200,AM1,FALSE)</f>
        <v>0</v>
      </c>
      <c r="AN132" s="56">
        <f>VLOOKUP($H$132,'[64]협력업체 입고현황'!$D$3:$AL$200,AN1,FALSE)</f>
        <v>0</v>
      </c>
      <c r="AO132" s="56">
        <f>VLOOKUP($H$132,'[64]협력업체 입고현황'!$D$3:$AL$200,AO1,FALSE)</f>
        <v>0</v>
      </c>
      <c r="AP132" s="25"/>
      <c r="AQ132" s="56">
        <f>$J$132*K132</f>
        <v>0</v>
      </c>
      <c r="AR132" s="56">
        <f t="shared" ref="AR132:BU132" si="134">$J$132*L132</f>
        <v>1442000</v>
      </c>
      <c r="AS132" s="56">
        <f t="shared" si="134"/>
        <v>0</v>
      </c>
      <c r="AT132" s="56">
        <f t="shared" si="134"/>
        <v>0</v>
      </c>
      <c r="AU132" s="56">
        <f t="shared" si="134"/>
        <v>0</v>
      </c>
      <c r="AV132" s="56">
        <f t="shared" si="134"/>
        <v>0</v>
      </c>
      <c r="AW132" s="56">
        <f t="shared" si="134"/>
        <v>0</v>
      </c>
      <c r="AX132" s="56">
        <f t="shared" si="134"/>
        <v>0</v>
      </c>
      <c r="AY132" s="56">
        <f t="shared" si="134"/>
        <v>0</v>
      </c>
      <c r="AZ132" s="56">
        <f t="shared" si="134"/>
        <v>0</v>
      </c>
      <c r="BA132" s="56">
        <f t="shared" si="134"/>
        <v>0</v>
      </c>
      <c r="BB132" s="56">
        <f t="shared" si="134"/>
        <v>0</v>
      </c>
      <c r="BC132" s="56">
        <f t="shared" si="134"/>
        <v>0</v>
      </c>
      <c r="BD132" s="56">
        <f t="shared" si="134"/>
        <v>0</v>
      </c>
      <c r="BE132" s="56">
        <f t="shared" si="134"/>
        <v>1658300</v>
      </c>
      <c r="BF132" s="56">
        <f t="shared" si="134"/>
        <v>0</v>
      </c>
      <c r="BG132" s="56">
        <f t="shared" si="134"/>
        <v>0</v>
      </c>
      <c r="BH132" s="56">
        <f t="shared" si="134"/>
        <v>0</v>
      </c>
      <c r="BI132" s="56">
        <f t="shared" si="134"/>
        <v>0</v>
      </c>
      <c r="BJ132" s="56">
        <f t="shared" si="134"/>
        <v>0</v>
      </c>
      <c r="BK132" s="56">
        <f t="shared" si="134"/>
        <v>0</v>
      </c>
      <c r="BL132" s="56">
        <f t="shared" si="134"/>
        <v>0</v>
      </c>
      <c r="BM132" s="56">
        <f t="shared" si="134"/>
        <v>0</v>
      </c>
      <c r="BN132" s="56">
        <f t="shared" si="134"/>
        <v>0</v>
      </c>
      <c r="BO132" s="56">
        <f t="shared" si="134"/>
        <v>0</v>
      </c>
      <c r="BP132" s="56">
        <f t="shared" si="134"/>
        <v>0</v>
      </c>
      <c r="BQ132" s="56">
        <f t="shared" si="134"/>
        <v>0</v>
      </c>
      <c r="BR132" s="56">
        <f t="shared" si="134"/>
        <v>0</v>
      </c>
      <c r="BS132" s="56">
        <f t="shared" si="134"/>
        <v>0</v>
      </c>
      <c r="BT132" s="56">
        <f t="shared" si="134"/>
        <v>0</v>
      </c>
      <c r="BU132" s="56">
        <f t="shared" si="134"/>
        <v>0</v>
      </c>
      <c r="BV132" s="56">
        <f t="shared" si="69"/>
        <v>3100300</v>
      </c>
      <c r="BX132" s="26" t="s">
        <v>1360</v>
      </c>
      <c r="BY132" s="208">
        <f>BV132+BV133</f>
        <v>3784300</v>
      </c>
      <c r="BZ132" s="26"/>
      <c r="CA132" s="26"/>
      <c r="CB132" s="26"/>
      <c r="CC132" s="26"/>
      <c r="CD132" s="26"/>
    </row>
    <row r="133" spans="1:82" s="27" customFormat="1" ht="50.1" customHeight="1">
      <c r="A133" s="33" t="s">
        <v>1357</v>
      </c>
      <c r="B133" s="33" t="s">
        <v>737</v>
      </c>
      <c r="C133" s="33"/>
      <c r="D133" s="43" t="s">
        <v>646</v>
      </c>
      <c r="E133" s="43">
        <f t="shared" si="117"/>
        <v>130</v>
      </c>
      <c r="F133" s="43" t="s">
        <v>646</v>
      </c>
      <c r="G133" s="44" t="s">
        <v>424</v>
      </c>
      <c r="H133" s="44" t="s">
        <v>648</v>
      </c>
      <c r="I133" s="52" t="s">
        <v>651</v>
      </c>
      <c r="J133" s="82">
        <f>VLOOKUP(H133,'[63]1월단가'!A:B,$J$1,0)</f>
        <v>11.4</v>
      </c>
      <c r="K133" s="56">
        <f>VLOOKUP($H$133,'[64]협력업체 입고현황'!$D$3:$AL$200,K1,FALSE)</f>
        <v>0</v>
      </c>
      <c r="L133" s="56">
        <f>VLOOKUP($H$133,'[64]협력업체 입고현황'!$D$3:$AL$200,L1,FALSE)</f>
        <v>0</v>
      </c>
      <c r="M133" s="56">
        <f>VLOOKUP($H$133,'[64]협력업체 입고현황'!$D$3:$AL$200,M1,FALSE)</f>
        <v>0</v>
      </c>
      <c r="N133" s="56">
        <f>VLOOKUP($H$133,'[64]협력업체 입고현황'!$D$3:$AL$200,N1,FALSE)</f>
        <v>0</v>
      </c>
      <c r="O133" s="56">
        <f>VLOOKUP($H$133,'[64]협력업체 입고현황'!$D$3:$AL$200,O1,FALSE)</f>
        <v>0</v>
      </c>
      <c r="P133" s="56">
        <f>VLOOKUP($H$133,'[64]협력업체 입고현황'!$D$3:$AL$200,P1,FALSE)</f>
        <v>0</v>
      </c>
      <c r="Q133" s="56">
        <f>VLOOKUP($H$133,'[64]협력업체 입고현황'!$D$3:$AL$200,Q1,FALSE)</f>
        <v>0</v>
      </c>
      <c r="R133" s="56">
        <f>VLOOKUP($H$133,'[64]협력업체 입고현황'!$D$3:$AL$200,R1,FALSE)</f>
        <v>60000</v>
      </c>
      <c r="S133" s="56">
        <f>VLOOKUP($H$133,'[64]협력업체 입고현황'!$D$3:$AL$200,S1,FALSE)</f>
        <v>0</v>
      </c>
      <c r="T133" s="56">
        <f>VLOOKUP($H$133,'[64]협력업체 입고현황'!$D$3:$AL$200,T1,FALSE)</f>
        <v>0</v>
      </c>
      <c r="U133" s="56">
        <f>VLOOKUP($H$133,'[64]협력업체 입고현황'!$D$3:$AL$200,U1,FALSE)</f>
        <v>0</v>
      </c>
      <c r="V133" s="56">
        <f>VLOOKUP($H$133,'[64]협력업체 입고현황'!$D$3:$AL$200,V1,FALSE)</f>
        <v>0</v>
      </c>
      <c r="W133" s="56">
        <f>VLOOKUP($H$133,'[64]협력업체 입고현황'!$D$3:$AL$200,W1,FALSE)</f>
        <v>0</v>
      </c>
      <c r="X133" s="56">
        <f>VLOOKUP($H$133,'[64]협력업체 입고현황'!$D$3:$AL$200,X1,FALSE)</f>
        <v>0</v>
      </c>
      <c r="Y133" s="56">
        <f>VLOOKUP($H$133,'[64]협력업체 입고현황'!$D$3:$AL$200,Y1,FALSE)</f>
        <v>0</v>
      </c>
      <c r="Z133" s="56">
        <f>VLOOKUP($H$133,'[64]협력업체 입고현황'!$D$3:$AL$200,Z1,FALSE)</f>
        <v>0</v>
      </c>
      <c r="AA133" s="56">
        <f>VLOOKUP($H$133,'[64]협력업체 입고현황'!$D$3:$AL$200,AA1,FALSE)</f>
        <v>0</v>
      </c>
      <c r="AB133" s="56">
        <f>VLOOKUP($H$133,'[64]협력업체 입고현황'!$D$3:$AL$200,AB1,FALSE)</f>
        <v>0</v>
      </c>
      <c r="AC133" s="56">
        <f>VLOOKUP($H$133,'[64]협력업체 입고현황'!$D$3:$AL$200,AC1,FALSE)</f>
        <v>0</v>
      </c>
      <c r="AD133" s="56">
        <f>VLOOKUP($H$133,'[64]협력업체 입고현황'!$D$3:$AL$200,AD1,FALSE)</f>
        <v>0</v>
      </c>
      <c r="AE133" s="56">
        <f>VLOOKUP($H$133,'[64]협력업체 입고현황'!$D$3:$AL$200,AE1,FALSE)</f>
        <v>0</v>
      </c>
      <c r="AF133" s="56">
        <f>VLOOKUP($H$133,'[64]협력업체 입고현황'!$D$3:$AL$200,AF1,FALSE)</f>
        <v>0</v>
      </c>
      <c r="AG133" s="56">
        <f>VLOOKUP($H$133,'[64]협력업체 입고현황'!$D$3:$AL$200,AG1,FALSE)</f>
        <v>0</v>
      </c>
      <c r="AH133" s="56">
        <f>VLOOKUP($H$133,'[64]협력업체 입고현황'!$D$3:$AL$200,AH1,FALSE)</f>
        <v>0</v>
      </c>
      <c r="AI133" s="56">
        <f>VLOOKUP($H$133,'[64]협력업체 입고현황'!$D$3:$AL$200,AI1,FALSE)</f>
        <v>0</v>
      </c>
      <c r="AJ133" s="56">
        <f>VLOOKUP($H$133,'[64]협력업체 입고현황'!$D$3:$AL$200,AJ1,FALSE)</f>
        <v>0</v>
      </c>
      <c r="AK133" s="56">
        <f>VLOOKUP($H$133,'[64]협력업체 입고현황'!$D$3:$AL$200,AK1,FALSE)</f>
        <v>0</v>
      </c>
      <c r="AL133" s="56">
        <f>VLOOKUP($H$133,'[64]협력업체 입고현황'!$D$3:$AL$200,AL1,FALSE)</f>
        <v>0</v>
      </c>
      <c r="AM133" s="56">
        <f>VLOOKUP($H$133,'[64]협력업체 입고현황'!$D$3:$AL$200,AM1,FALSE)</f>
        <v>0</v>
      </c>
      <c r="AN133" s="56">
        <f>VLOOKUP($H$133,'[64]협력업체 입고현황'!$D$3:$AL$200,AN1,FALSE)</f>
        <v>0</v>
      </c>
      <c r="AO133" s="56">
        <f>VLOOKUP($H$133,'[64]협력업체 입고현황'!$D$3:$AL$200,AO1,FALSE)</f>
        <v>0</v>
      </c>
      <c r="AP133" s="25"/>
      <c r="AQ133" s="56">
        <f>$J$133*K133</f>
        <v>0</v>
      </c>
      <c r="AR133" s="56">
        <f t="shared" ref="AR133:BU133" si="135">$J$133*L133</f>
        <v>0</v>
      </c>
      <c r="AS133" s="56">
        <f t="shared" si="135"/>
        <v>0</v>
      </c>
      <c r="AT133" s="56">
        <f t="shared" si="135"/>
        <v>0</v>
      </c>
      <c r="AU133" s="56">
        <f t="shared" si="135"/>
        <v>0</v>
      </c>
      <c r="AV133" s="56">
        <f t="shared" si="135"/>
        <v>0</v>
      </c>
      <c r="AW133" s="56">
        <f t="shared" si="135"/>
        <v>0</v>
      </c>
      <c r="AX133" s="56">
        <f t="shared" si="135"/>
        <v>684000</v>
      </c>
      <c r="AY133" s="56">
        <f t="shared" si="135"/>
        <v>0</v>
      </c>
      <c r="AZ133" s="56">
        <f t="shared" si="135"/>
        <v>0</v>
      </c>
      <c r="BA133" s="56">
        <f t="shared" si="135"/>
        <v>0</v>
      </c>
      <c r="BB133" s="56">
        <f t="shared" si="135"/>
        <v>0</v>
      </c>
      <c r="BC133" s="56">
        <f t="shared" si="135"/>
        <v>0</v>
      </c>
      <c r="BD133" s="56">
        <f t="shared" si="135"/>
        <v>0</v>
      </c>
      <c r="BE133" s="56">
        <f t="shared" si="135"/>
        <v>0</v>
      </c>
      <c r="BF133" s="56">
        <f t="shared" si="135"/>
        <v>0</v>
      </c>
      <c r="BG133" s="56">
        <f t="shared" si="135"/>
        <v>0</v>
      </c>
      <c r="BH133" s="56">
        <f t="shared" si="135"/>
        <v>0</v>
      </c>
      <c r="BI133" s="56">
        <f t="shared" si="135"/>
        <v>0</v>
      </c>
      <c r="BJ133" s="56">
        <f t="shared" si="135"/>
        <v>0</v>
      </c>
      <c r="BK133" s="56">
        <f t="shared" si="135"/>
        <v>0</v>
      </c>
      <c r="BL133" s="56">
        <f t="shared" si="135"/>
        <v>0</v>
      </c>
      <c r="BM133" s="56">
        <f t="shared" si="135"/>
        <v>0</v>
      </c>
      <c r="BN133" s="56">
        <f t="shared" si="135"/>
        <v>0</v>
      </c>
      <c r="BO133" s="56">
        <f t="shared" si="135"/>
        <v>0</v>
      </c>
      <c r="BP133" s="56">
        <f t="shared" si="135"/>
        <v>0</v>
      </c>
      <c r="BQ133" s="56">
        <f t="shared" si="135"/>
        <v>0</v>
      </c>
      <c r="BR133" s="56">
        <f t="shared" si="135"/>
        <v>0</v>
      </c>
      <c r="BS133" s="56">
        <f t="shared" si="135"/>
        <v>0</v>
      </c>
      <c r="BT133" s="56">
        <f t="shared" si="135"/>
        <v>0</v>
      </c>
      <c r="BU133" s="56">
        <f t="shared" si="135"/>
        <v>0</v>
      </c>
      <c r="BV133" s="56">
        <f t="shared" si="69"/>
        <v>684000</v>
      </c>
      <c r="BX133" s="26" t="s">
        <v>1361</v>
      </c>
      <c r="BY133" s="514">
        <f>BZ133*0.4</f>
        <v>3260464.16</v>
      </c>
      <c r="BZ133" s="208">
        <f>SUM(BV134:BV139)</f>
        <v>8151160.4000000004</v>
      </c>
      <c r="CA133" s="26"/>
      <c r="CB133" s="26"/>
      <c r="CC133" s="26"/>
      <c r="CD133" s="26"/>
    </row>
    <row r="134" spans="1:82" s="27" customFormat="1" ht="50.1" customHeight="1">
      <c r="A134" s="33" t="s">
        <v>1357</v>
      </c>
      <c r="B134" s="33" t="s">
        <v>737</v>
      </c>
      <c r="C134" s="33"/>
      <c r="D134" s="43" t="s">
        <v>646</v>
      </c>
      <c r="E134" s="43">
        <f t="shared" si="117"/>
        <v>131</v>
      </c>
      <c r="F134" s="43" t="s">
        <v>646</v>
      </c>
      <c r="G134" s="44" t="s">
        <v>442</v>
      </c>
      <c r="H134" s="44" t="s">
        <v>649</v>
      </c>
      <c r="I134" s="52" t="s">
        <v>651</v>
      </c>
      <c r="J134" s="82">
        <f>VLOOKUP(H134,'[63]1월단가'!A:B,$J$1,0)</f>
        <v>20.14</v>
      </c>
      <c r="K134" s="56">
        <f>VLOOKUP($H$134,'[64]협력업체 입고현황'!$D$3:$AL$200,K1,FALSE)</f>
        <v>0</v>
      </c>
      <c r="L134" s="56">
        <f>VLOOKUP($H$134,'[64]협력업체 입고현황'!$D$3:$AL$200,L1,FALSE)</f>
        <v>0</v>
      </c>
      <c r="M134" s="56">
        <f>VLOOKUP($H$134,'[64]협력업체 입고현황'!$D$3:$AL$200,M1,FALSE)</f>
        <v>54000</v>
      </c>
      <c r="N134" s="56">
        <f>VLOOKUP($H$134,'[64]협력업체 입고현황'!$D$3:$AL$200,N1,FALSE)</f>
        <v>0</v>
      </c>
      <c r="O134" s="56">
        <f>VLOOKUP($H$134,'[64]협력업체 입고현황'!$D$3:$AL$200,O1,FALSE)</f>
        <v>0</v>
      </c>
      <c r="P134" s="56">
        <f>VLOOKUP($H$134,'[64]협력업체 입고현황'!$D$3:$AL$200,P1,FALSE)</f>
        <v>0</v>
      </c>
      <c r="Q134" s="56">
        <f>VLOOKUP($H$134,'[64]협력업체 입고현황'!$D$3:$AL$200,Q1,FALSE)</f>
        <v>0</v>
      </c>
      <c r="R134" s="56">
        <f>VLOOKUP($H$134,'[64]협력업체 입고현황'!$D$3:$AL$200,R1,FALSE)</f>
        <v>0</v>
      </c>
      <c r="S134" s="56">
        <f>VLOOKUP($H$134,'[64]협력업체 입고현황'!$D$3:$AL$200,S1,FALSE)</f>
        <v>0</v>
      </c>
      <c r="T134" s="56">
        <f>VLOOKUP($H$134,'[64]협력업체 입고현황'!$D$3:$AL$200,T1,FALSE)</f>
        <v>0</v>
      </c>
      <c r="U134" s="56">
        <f>VLOOKUP($H$134,'[64]협력업체 입고현황'!$D$3:$AL$200,U1,FALSE)</f>
        <v>0</v>
      </c>
      <c r="V134" s="56">
        <f>VLOOKUP($H$134,'[64]협력업체 입고현황'!$D$3:$AL$200,V1,FALSE)</f>
        <v>0</v>
      </c>
      <c r="W134" s="56">
        <f>VLOOKUP($H$134,'[64]협력업체 입고현황'!$D$3:$AL$200,W1,FALSE)</f>
        <v>0</v>
      </c>
      <c r="X134" s="56">
        <f>VLOOKUP($H$134,'[64]협력업체 입고현황'!$D$3:$AL$200,X1,FALSE)</f>
        <v>0</v>
      </c>
      <c r="Y134" s="56">
        <f>VLOOKUP($H$134,'[64]협력업체 입고현황'!$D$3:$AL$200,Y1,FALSE)</f>
        <v>0</v>
      </c>
      <c r="Z134" s="56">
        <f>VLOOKUP($H$134,'[64]협력업체 입고현황'!$D$3:$AL$200,Z1,FALSE)</f>
        <v>0</v>
      </c>
      <c r="AA134" s="56">
        <f>VLOOKUP($H$134,'[64]협력업체 입고현황'!$D$3:$AL$200,AA1,FALSE)</f>
        <v>0</v>
      </c>
      <c r="AB134" s="56">
        <f>VLOOKUP($H$134,'[64]협력업체 입고현황'!$D$3:$AL$200,AB1,FALSE)</f>
        <v>0</v>
      </c>
      <c r="AC134" s="56">
        <f>VLOOKUP($H$134,'[64]협력업체 입고현황'!$D$3:$AL$200,AC1,FALSE)</f>
        <v>0</v>
      </c>
      <c r="AD134" s="56">
        <f>VLOOKUP($H$134,'[64]협력업체 입고현황'!$D$3:$AL$200,AD1,FALSE)</f>
        <v>0</v>
      </c>
      <c r="AE134" s="56">
        <f>VLOOKUP($H$134,'[64]협력업체 입고현황'!$D$3:$AL$200,AE1,FALSE)</f>
        <v>0</v>
      </c>
      <c r="AF134" s="56">
        <f>VLOOKUP($H$134,'[64]협력업체 입고현황'!$D$3:$AL$200,AF1,FALSE)</f>
        <v>0</v>
      </c>
      <c r="AG134" s="56">
        <f>VLOOKUP($H$134,'[64]협력업체 입고현황'!$D$3:$AL$200,AG1,FALSE)</f>
        <v>0</v>
      </c>
      <c r="AH134" s="56">
        <f>VLOOKUP($H$134,'[64]협력업체 입고현황'!$D$3:$AL$200,AH1,FALSE)</f>
        <v>0</v>
      </c>
      <c r="AI134" s="56">
        <f>VLOOKUP($H$134,'[64]협력업체 입고현황'!$D$3:$AL$200,AI1,FALSE)</f>
        <v>0</v>
      </c>
      <c r="AJ134" s="56">
        <f>VLOOKUP($H$134,'[64]협력업체 입고현황'!$D$3:$AL$200,AJ1,FALSE)</f>
        <v>0</v>
      </c>
      <c r="AK134" s="56">
        <f>VLOOKUP($H$134,'[64]협력업체 입고현황'!$D$3:$AL$200,AK1,FALSE)</f>
        <v>0</v>
      </c>
      <c r="AL134" s="56">
        <f>VLOOKUP($H$134,'[64]협력업체 입고현황'!$D$3:$AL$200,AL1,FALSE)</f>
        <v>0</v>
      </c>
      <c r="AM134" s="56">
        <f>VLOOKUP($H$134,'[64]협력업체 입고현황'!$D$3:$AL$200,AM1,FALSE)</f>
        <v>0</v>
      </c>
      <c r="AN134" s="56">
        <f>VLOOKUP($H$134,'[64]협력업체 입고현황'!$D$3:$AL$200,AN1,FALSE)</f>
        <v>0</v>
      </c>
      <c r="AO134" s="56">
        <f>VLOOKUP($H$134,'[64]협력업체 입고현황'!$D$3:$AL$200,AO1,FALSE)</f>
        <v>0</v>
      </c>
      <c r="AP134" s="25"/>
      <c r="AQ134" s="56">
        <f>$J$134*K134</f>
        <v>0</v>
      </c>
      <c r="AR134" s="56">
        <f t="shared" ref="AR134:BU134" si="136">$J$134*L134</f>
        <v>0</v>
      </c>
      <c r="AS134" s="56">
        <f t="shared" si="136"/>
        <v>1087560</v>
      </c>
      <c r="AT134" s="56">
        <f t="shared" si="136"/>
        <v>0</v>
      </c>
      <c r="AU134" s="56">
        <f t="shared" si="136"/>
        <v>0</v>
      </c>
      <c r="AV134" s="56">
        <f t="shared" si="136"/>
        <v>0</v>
      </c>
      <c r="AW134" s="56">
        <f t="shared" si="136"/>
        <v>0</v>
      </c>
      <c r="AX134" s="56">
        <f t="shared" si="136"/>
        <v>0</v>
      </c>
      <c r="AY134" s="56">
        <f t="shared" si="136"/>
        <v>0</v>
      </c>
      <c r="AZ134" s="56">
        <f t="shared" si="136"/>
        <v>0</v>
      </c>
      <c r="BA134" s="56">
        <f t="shared" si="136"/>
        <v>0</v>
      </c>
      <c r="BB134" s="56">
        <f t="shared" si="136"/>
        <v>0</v>
      </c>
      <c r="BC134" s="56">
        <f t="shared" si="136"/>
        <v>0</v>
      </c>
      <c r="BD134" s="56">
        <f t="shared" si="136"/>
        <v>0</v>
      </c>
      <c r="BE134" s="56">
        <f t="shared" si="136"/>
        <v>0</v>
      </c>
      <c r="BF134" s="56">
        <f t="shared" si="136"/>
        <v>0</v>
      </c>
      <c r="BG134" s="56">
        <f t="shared" si="136"/>
        <v>0</v>
      </c>
      <c r="BH134" s="56">
        <f t="shared" si="136"/>
        <v>0</v>
      </c>
      <c r="BI134" s="56">
        <f t="shared" si="136"/>
        <v>0</v>
      </c>
      <c r="BJ134" s="56">
        <f t="shared" si="136"/>
        <v>0</v>
      </c>
      <c r="BK134" s="56">
        <f t="shared" si="136"/>
        <v>0</v>
      </c>
      <c r="BL134" s="56">
        <f t="shared" si="136"/>
        <v>0</v>
      </c>
      <c r="BM134" s="56">
        <f t="shared" si="136"/>
        <v>0</v>
      </c>
      <c r="BN134" s="56">
        <f t="shared" si="136"/>
        <v>0</v>
      </c>
      <c r="BO134" s="56">
        <f t="shared" si="136"/>
        <v>0</v>
      </c>
      <c r="BP134" s="56">
        <f t="shared" si="136"/>
        <v>0</v>
      </c>
      <c r="BQ134" s="56">
        <f t="shared" si="136"/>
        <v>0</v>
      </c>
      <c r="BR134" s="56">
        <f t="shared" si="136"/>
        <v>0</v>
      </c>
      <c r="BS134" s="56">
        <f t="shared" si="136"/>
        <v>0</v>
      </c>
      <c r="BT134" s="56">
        <f t="shared" si="136"/>
        <v>0</v>
      </c>
      <c r="BU134" s="56">
        <f t="shared" si="136"/>
        <v>0</v>
      </c>
      <c r="BV134" s="56">
        <f t="shared" si="69"/>
        <v>1087560</v>
      </c>
      <c r="BX134" s="26" t="s">
        <v>1362</v>
      </c>
      <c r="BY134" s="514">
        <f>BZ133*0.6</f>
        <v>4890696.24</v>
      </c>
      <c r="BZ134" s="26"/>
      <c r="CA134" s="26"/>
      <c r="CB134" s="26"/>
      <c r="CC134" s="26"/>
      <c r="CD134" s="26"/>
    </row>
    <row r="135" spans="1:82" s="27" customFormat="1" ht="50.1" customHeight="1">
      <c r="A135" s="33" t="s">
        <v>1280</v>
      </c>
      <c r="B135" s="33" t="s">
        <v>1280</v>
      </c>
      <c r="C135" s="512" t="s">
        <v>433</v>
      </c>
      <c r="D135" s="43" t="s">
        <v>646</v>
      </c>
      <c r="E135" s="43">
        <f t="shared" si="117"/>
        <v>132</v>
      </c>
      <c r="F135" s="43" t="s">
        <v>646</v>
      </c>
      <c r="G135" s="44" t="s">
        <v>434</v>
      </c>
      <c r="H135" s="44" t="s">
        <v>642</v>
      </c>
      <c r="I135" s="52" t="s">
        <v>651</v>
      </c>
      <c r="J135" s="82">
        <f>VLOOKUP(H135,'[63]1월단가'!A:B,$J$1,0)</f>
        <v>53.6</v>
      </c>
      <c r="K135" s="56">
        <f>VLOOKUP($H$135,'[64]협력업체 입고현황'!$D$3:$AL$200,K1,FALSE)</f>
        <v>0</v>
      </c>
      <c r="L135" s="56">
        <f>VLOOKUP($H$135,'[64]협력업체 입고현황'!$D$3:$AL$200,L1,FALSE)</f>
        <v>0</v>
      </c>
      <c r="M135" s="56">
        <f>VLOOKUP($H$135,'[64]협력업체 입고현황'!$D$3:$AL$200,M1,FALSE)</f>
        <v>0</v>
      </c>
      <c r="N135" s="56">
        <f>VLOOKUP($H$135,'[64]협력업체 입고현황'!$D$3:$AL$200,N1,FALSE)</f>
        <v>0</v>
      </c>
      <c r="O135" s="56">
        <f>VLOOKUP($H$135,'[64]협력업체 입고현황'!$D$3:$AL$200,O1,FALSE)</f>
        <v>0</v>
      </c>
      <c r="P135" s="56">
        <f>VLOOKUP($H$135,'[64]협력업체 입고현황'!$D$3:$AL$200,P1,FALSE)</f>
        <v>0</v>
      </c>
      <c r="Q135" s="56">
        <f>VLOOKUP($H$135,'[64]협력업체 입고현황'!$D$3:$AL$200,Q1,FALSE)</f>
        <v>0</v>
      </c>
      <c r="R135" s="56">
        <f>VLOOKUP($H$135,'[64]협력업체 입고현황'!$D$3:$AL$200,R1,FALSE)</f>
        <v>0</v>
      </c>
      <c r="S135" s="56">
        <f>VLOOKUP($H$135,'[64]협력업체 입고현황'!$D$3:$AL$200,S1,FALSE)</f>
        <v>0</v>
      </c>
      <c r="T135" s="56">
        <f>VLOOKUP($H$135,'[64]협력업체 입고현황'!$D$3:$AL$200,T1,FALSE)</f>
        <v>0</v>
      </c>
      <c r="U135" s="56">
        <f>VLOOKUP($H$135,'[64]협력업체 입고현황'!$D$3:$AL$200,U1,FALSE)</f>
        <v>0</v>
      </c>
      <c r="V135" s="56">
        <f>VLOOKUP($H$135,'[64]협력업체 입고현황'!$D$3:$AL$200,V1,FALSE)</f>
        <v>0</v>
      </c>
      <c r="W135" s="56">
        <f>VLOOKUP($H$135,'[64]협력업체 입고현황'!$D$3:$AL$200,W1,FALSE)</f>
        <v>0</v>
      </c>
      <c r="X135" s="56">
        <f>VLOOKUP($H$135,'[64]협력업체 입고현황'!$D$3:$AL$200,X1,FALSE)</f>
        <v>0</v>
      </c>
      <c r="Y135" s="56">
        <f>VLOOKUP($H$135,'[64]협력업체 입고현황'!$D$3:$AL$200,Y1,FALSE)</f>
        <v>0</v>
      </c>
      <c r="Z135" s="56">
        <f>VLOOKUP($H$135,'[64]협력업체 입고현황'!$D$3:$AL$200,Z1,FALSE)</f>
        <v>0</v>
      </c>
      <c r="AA135" s="56">
        <f>VLOOKUP($H$135,'[64]협력업체 입고현황'!$D$3:$AL$200,AA1,FALSE)</f>
        <v>0</v>
      </c>
      <c r="AB135" s="56">
        <f>VLOOKUP($H$135,'[64]협력업체 입고현황'!$D$3:$AL$200,AB1,FALSE)</f>
        <v>0</v>
      </c>
      <c r="AC135" s="56">
        <f>VLOOKUP($H$135,'[64]협력업체 입고현황'!$D$3:$AL$200,AC1,FALSE)</f>
        <v>0</v>
      </c>
      <c r="AD135" s="56">
        <f>VLOOKUP($H$135,'[64]협력업체 입고현황'!$D$3:$AL$200,AD1,FALSE)</f>
        <v>0</v>
      </c>
      <c r="AE135" s="56">
        <f>VLOOKUP($H$135,'[64]협력업체 입고현황'!$D$3:$AL$200,AE1,FALSE)</f>
        <v>0</v>
      </c>
      <c r="AF135" s="56">
        <f>VLOOKUP($H$135,'[64]협력업체 입고현황'!$D$3:$AL$200,AF1,FALSE)</f>
        <v>0</v>
      </c>
      <c r="AG135" s="56">
        <f>VLOOKUP($H$135,'[64]협력업체 입고현황'!$D$3:$AL$200,AG1,FALSE)</f>
        <v>0</v>
      </c>
      <c r="AH135" s="56">
        <f>VLOOKUP($H$135,'[64]협력업체 입고현황'!$D$3:$AL$200,AH1,FALSE)</f>
        <v>0</v>
      </c>
      <c r="AI135" s="56">
        <f>VLOOKUP($H$135,'[64]협력업체 입고현황'!$D$3:$AL$200,AI1,FALSE)</f>
        <v>0</v>
      </c>
      <c r="AJ135" s="56">
        <f>VLOOKUP($H$135,'[64]협력업체 입고현황'!$D$3:$AL$200,AJ1,FALSE)</f>
        <v>0</v>
      </c>
      <c r="AK135" s="56">
        <f>VLOOKUP($H$135,'[64]협력업체 입고현황'!$D$3:$AL$200,AK1,FALSE)</f>
        <v>0</v>
      </c>
      <c r="AL135" s="56">
        <f>VLOOKUP($H$135,'[64]협력업체 입고현황'!$D$3:$AL$200,AL1,FALSE)</f>
        <v>0</v>
      </c>
      <c r="AM135" s="56">
        <f>VLOOKUP($H$135,'[64]협력업체 입고현황'!$D$3:$AL$200,AM1,FALSE)</f>
        <v>0</v>
      </c>
      <c r="AN135" s="56">
        <f>VLOOKUP($H$135,'[64]협력업체 입고현황'!$D$3:$AL$200,AN1,FALSE)</f>
        <v>0</v>
      </c>
      <c r="AO135" s="56">
        <f>VLOOKUP($H$135,'[64]협력업체 입고현황'!$D$3:$AL$200,AO1,FALSE)</f>
        <v>0</v>
      </c>
      <c r="AP135" s="25"/>
      <c r="AQ135" s="56">
        <f>$J$135*K135</f>
        <v>0</v>
      </c>
      <c r="AR135" s="56">
        <f t="shared" ref="AR135:BU135" si="137">$J$135*L135</f>
        <v>0</v>
      </c>
      <c r="AS135" s="56">
        <f t="shared" si="137"/>
        <v>0</v>
      </c>
      <c r="AT135" s="56">
        <f t="shared" si="137"/>
        <v>0</v>
      </c>
      <c r="AU135" s="56">
        <f t="shared" si="137"/>
        <v>0</v>
      </c>
      <c r="AV135" s="56">
        <f t="shared" si="137"/>
        <v>0</v>
      </c>
      <c r="AW135" s="56">
        <f t="shared" si="137"/>
        <v>0</v>
      </c>
      <c r="AX135" s="56">
        <f t="shared" si="137"/>
        <v>0</v>
      </c>
      <c r="AY135" s="56">
        <f t="shared" si="137"/>
        <v>0</v>
      </c>
      <c r="AZ135" s="56">
        <f t="shared" si="137"/>
        <v>0</v>
      </c>
      <c r="BA135" s="56">
        <f t="shared" si="137"/>
        <v>0</v>
      </c>
      <c r="BB135" s="56">
        <f t="shared" si="137"/>
        <v>0</v>
      </c>
      <c r="BC135" s="56">
        <f t="shared" si="137"/>
        <v>0</v>
      </c>
      <c r="BD135" s="56">
        <f t="shared" si="137"/>
        <v>0</v>
      </c>
      <c r="BE135" s="56">
        <f t="shared" si="137"/>
        <v>0</v>
      </c>
      <c r="BF135" s="56">
        <f t="shared" si="137"/>
        <v>0</v>
      </c>
      <c r="BG135" s="56">
        <f t="shared" si="137"/>
        <v>0</v>
      </c>
      <c r="BH135" s="56">
        <f t="shared" si="137"/>
        <v>0</v>
      </c>
      <c r="BI135" s="56">
        <f t="shared" si="137"/>
        <v>0</v>
      </c>
      <c r="BJ135" s="56">
        <f t="shared" si="137"/>
        <v>0</v>
      </c>
      <c r="BK135" s="56">
        <f t="shared" si="137"/>
        <v>0</v>
      </c>
      <c r="BL135" s="56">
        <f t="shared" si="137"/>
        <v>0</v>
      </c>
      <c r="BM135" s="56">
        <f t="shared" si="137"/>
        <v>0</v>
      </c>
      <c r="BN135" s="56">
        <f t="shared" si="137"/>
        <v>0</v>
      </c>
      <c r="BO135" s="56">
        <f t="shared" si="137"/>
        <v>0</v>
      </c>
      <c r="BP135" s="56">
        <f t="shared" si="137"/>
        <v>0</v>
      </c>
      <c r="BQ135" s="56">
        <f t="shared" si="137"/>
        <v>0</v>
      </c>
      <c r="BR135" s="56">
        <f t="shared" si="137"/>
        <v>0</v>
      </c>
      <c r="BS135" s="56">
        <f t="shared" si="137"/>
        <v>0</v>
      </c>
      <c r="BT135" s="56">
        <f t="shared" si="137"/>
        <v>0</v>
      </c>
      <c r="BU135" s="56">
        <f t="shared" si="137"/>
        <v>0</v>
      </c>
      <c r="BV135" s="56">
        <f t="shared" si="69"/>
        <v>0</v>
      </c>
      <c r="BX135" s="26"/>
      <c r="BY135" s="26"/>
      <c r="BZ135" s="26"/>
      <c r="CA135" s="26"/>
      <c r="CB135" s="26"/>
      <c r="CC135" s="26"/>
      <c r="CD135" s="26"/>
    </row>
    <row r="136" spans="1:82" s="27" customFormat="1" ht="50.1" customHeight="1">
      <c r="A136" s="33" t="s">
        <v>1357</v>
      </c>
      <c r="B136" s="33" t="s">
        <v>737</v>
      </c>
      <c r="C136" s="33"/>
      <c r="D136" s="43" t="s">
        <v>646</v>
      </c>
      <c r="E136" s="43">
        <f t="shared" si="117"/>
        <v>133</v>
      </c>
      <c r="F136" s="43" t="s">
        <v>646</v>
      </c>
      <c r="G136" s="44" t="s">
        <v>438</v>
      </c>
      <c r="H136" s="44" t="s">
        <v>643</v>
      </c>
      <c r="I136" s="52" t="s">
        <v>651</v>
      </c>
      <c r="J136" s="82">
        <f>VLOOKUP(H136,'[63]1월단가'!A:B,$J$1,0)</f>
        <v>181.14</v>
      </c>
      <c r="K136" s="56">
        <f>VLOOKUP($H$136,'[64]협력업체 입고현황'!$D$3:$AL$200,K1,FALSE)</f>
        <v>0</v>
      </c>
      <c r="L136" s="56">
        <f>VLOOKUP($H$136,'[64]협력업체 입고현황'!$D$3:$AL$200,L1,FALSE)</f>
        <v>0</v>
      </c>
      <c r="M136" s="56">
        <f>VLOOKUP($H$136,'[64]협력업체 입고현황'!$D$3:$AL$200,M1,FALSE)</f>
        <v>15360</v>
      </c>
      <c r="N136" s="56">
        <f>VLOOKUP($H$136,'[64]협력업체 입고현황'!$D$3:$AL$200,N1,FALSE)</f>
        <v>0</v>
      </c>
      <c r="O136" s="56">
        <f>VLOOKUP($H$136,'[64]협력업체 입고현황'!$D$3:$AL$200,O1,FALSE)</f>
        <v>0</v>
      </c>
      <c r="P136" s="56">
        <f>VLOOKUP($H$136,'[64]협력업체 입고현황'!$D$3:$AL$200,P1,FALSE)</f>
        <v>0</v>
      </c>
      <c r="Q136" s="56">
        <f>VLOOKUP($H$136,'[64]협력업체 입고현황'!$D$3:$AL$200,Q1,FALSE)</f>
        <v>0</v>
      </c>
      <c r="R136" s="56">
        <f>VLOOKUP($H$136,'[64]협력업체 입고현황'!$D$3:$AL$200,R1,FALSE)</f>
        <v>0</v>
      </c>
      <c r="S136" s="56">
        <f>VLOOKUP($H$136,'[64]협력업체 입고현황'!$D$3:$AL$200,S1,FALSE)</f>
        <v>0</v>
      </c>
      <c r="T136" s="56">
        <f>VLOOKUP($H$136,'[64]협력업체 입고현황'!$D$3:$AL$200,T1,FALSE)</f>
        <v>0</v>
      </c>
      <c r="U136" s="56">
        <f>VLOOKUP($H$136,'[64]협력업체 입고현황'!$D$3:$AL$200,U1,FALSE)</f>
        <v>0</v>
      </c>
      <c r="V136" s="56">
        <f>VLOOKUP($H$136,'[64]협력업체 입고현황'!$D$3:$AL$200,V1,FALSE)</f>
        <v>0</v>
      </c>
      <c r="W136" s="56">
        <f>VLOOKUP($H$136,'[64]협력업체 입고현황'!$D$3:$AL$200,W1,FALSE)</f>
        <v>0</v>
      </c>
      <c r="X136" s="56">
        <f>VLOOKUP($H$136,'[64]협력업체 입고현황'!$D$3:$AL$200,X1,FALSE)</f>
        <v>0</v>
      </c>
      <c r="Y136" s="56">
        <f>VLOOKUP($H$136,'[64]협력업체 입고현황'!$D$3:$AL$200,Y1,FALSE)</f>
        <v>0</v>
      </c>
      <c r="Z136" s="56">
        <f>VLOOKUP($H$136,'[64]협력업체 입고현황'!$D$3:$AL$200,Z1,FALSE)</f>
        <v>0</v>
      </c>
      <c r="AA136" s="56">
        <f>VLOOKUP($H$136,'[64]협력업체 입고현황'!$D$3:$AL$200,AA1,FALSE)</f>
        <v>0</v>
      </c>
      <c r="AB136" s="56">
        <f>VLOOKUP($H$136,'[64]협력업체 입고현황'!$D$3:$AL$200,AB1,FALSE)</f>
        <v>0</v>
      </c>
      <c r="AC136" s="56">
        <f>VLOOKUP($H$136,'[64]협력업체 입고현황'!$D$3:$AL$200,AC1,FALSE)</f>
        <v>0</v>
      </c>
      <c r="AD136" s="56">
        <f>VLOOKUP($H$136,'[64]협력업체 입고현황'!$D$3:$AL$200,AD1,FALSE)</f>
        <v>0</v>
      </c>
      <c r="AE136" s="56">
        <f>VLOOKUP($H$136,'[64]협력업체 입고현황'!$D$3:$AL$200,AE1,FALSE)</f>
        <v>0</v>
      </c>
      <c r="AF136" s="56">
        <f>VLOOKUP($H$136,'[64]협력업체 입고현황'!$D$3:$AL$200,AF1,FALSE)</f>
        <v>0</v>
      </c>
      <c r="AG136" s="56">
        <f>VLOOKUP($H$136,'[64]협력업체 입고현황'!$D$3:$AL$200,AG1,FALSE)</f>
        <v>0</v>
      </c>
      <c r="AH136" s="56">
        <f>VLOOKUP($H$136,'[64]협력업체 입고현황'!$D$3:$AL$200,AH1,FALSE)</f>
        <v>0</v>
      </c>
      <c r="AI136" s="56">
        <f>VLOOKUP($H$136,'[64]협력업체 입고현황'!$D$3:$AL$200,AI1,FALSE)</f>
        <v>0</v>
      </c>
      <c r="AJ136" s="56">
        <f>VLOOKUP($H$136,'[64]협력업체 입고현황'!$D$3:$AL$200,AJ1,FALSE)</f>
        <v>0</v>
      </c>
      <c r="AK136" s="56">
        <f>VLOOKUP($H$136,'[64]협력업체 입고현황'!$D$3:$AL$200,AK1,FALSE)</f>
        <v>0</v>
      </c>
      <c r="AL136" s="56">
        <f>VLOOKUP($H$136,'[64]협력업체 입고현황'!$D$3:$AL$200,AL1,FALSE)</f>
        <v>0</v>
      </c>
      <c r="AM136" s="56">
        <f>VLOOKUP($H$136,'[64]협력업체 입고현황'!$D$3:$AL$200,AM1,FALSE)</f>
        <v>0</v>
      </c>
      <c r="AN136" s="56">
        <f>VLOOKUP($H$136,'[64]협력업체 입고현황'!$D$3:$AL$200,AN1,FALSE)</f>
        <v>0</v>
      </c>
      <c r="AO136" s="56">
        <f>VLOOKUP($H$136,'[64]협력업체 입고현황'!$D$3:$AL$200,AO1,FALSE)</f>
        <v>0</v>
      </c>
      <c r="AP136" s="25"/>
      <c r="AQ136" s="56">
        <f>$J$136*K136</f>
        <v>0</v>
      </c>
      <c r="AR136" s="56">
        <f t="shared" ref="AR136:BU136" si="138">$J$136*L136</f>
        <v>0</v>
      </c>
      <c r="AS136" s="56">
        <f t="shared" si="138"/>
        <v>2782310.3999999999</v>
      </c>
      <c r="AT136" s="56">
        <f t="shared" si="138"/>
        <v>0</v>
      </c>
      <c r="AU136" s="56">
        <f t="shared" si="138"/>
        <v>0</v>
      </c>
      <c r="AV136" s="56">
        <f t="shared" si="138"/>
        <v>0</v>
      </c>
      <c r="AW136" s="56">
        <f t="shared" si="138"/>
        <v>0</v>
      </c>
      <c r="AX136" s="56">
        <f t="shared" si="138"/>
        <v>0</v>
      </c>
      <c r="AY136" s="56">
        <f t="shared" si="138"/>
        <v>0</v>
      </c>
      <c r="AZ136" s="56">
        <f t="shared" si="138"/>
        <v>0</v>
      </c>
      <c r="BA136" s="56">
        <f t="shared" si="138"/>
        <v>0</v>
      </c>
      <c r="BB136" s="56">
        <f t="shared" si="138"/>
        <v>0</v>
      </c>
      <c r="BC136" s="56">
        <f t="shared" si="138"/>
        <v>0</v>
      </c>
      <c r="BD136" s="56">
        <f t="shared" si="138"/>
        <v>0</v>
      </c>
      <c r="BE136" s="56">
        <f t="shared" si="138"/>
        <v>0</v>
      </c>
      <c r="BF136" s="56">
        <f t="shared" si="138"/>
        <v>0</v>
      </c>
      <c r="BG136" s="56">
        <f t="shared" si="138"/>
        <v>0</v>
      </c>
      <c r="BH136" s="56">
        <f t="shared" si="138"/>
        <v>0</v>
      </c>
      <c r="BI136" s="56">
        <f t="shared" si="138"/>
        <v>0</v>
      </c>
      <c r="BJ136" s="56">
        <f t="shared" si="138"/>
        <v>0</v>
      </c>
      <c r="BK136" s="56">
        <f t="shared" si="138"/>
        <v>0</v>
      </c>
      <c r="BL136" s="56">
        <f t="shared" si="138"/>
        <v>0</v>
      </c>
      <c r="BM136" s="56">
        <f t="shared" si="138"/>
        <v>0</v>
      </c>
      <c r="BN136" s="56">
        <f t="shared" si="138"/>
        <v>0</v>
      </c>
      <c r="BO136" s="56">
        <f t="shared" si="138"/>
        <v>0</v>
      </c>
      <c r="BP136" s="56">
        <f t="shared" si="138"/>
        <v>0</v>
      </c>
      <c r="BQ136" s="56">
        <f t="shared" si="138"/>
        <v>0</v>
      </c>
      <c r="BR136" s="56">
        <f t="shared" si="138"/>
        <v>0</v>
      </c>
      <c r="BS136" s="56">
        <f t="shared" si="138"/>
        <v>0</v>
      </c>
      <c r="BT136" s="56">
        <f t="shared" si="138"/>
        <v>0</v>
      </c>
      <c r="BU136" s="56">
        <f t="shared" si="138"/>
        <v>0</v>
      </c>
      <c r="BV136" s="56">
        <f t="shared" si="69"/>
        <v>2782310.3999999999</v>
      </c>
      <c r="BX136" s="26"/>
      <c r="BY136" s="26"/>
      <c r="BZ136" s="26"/>
      <c r="CA136" s="26"/>
      <c r="CB136" s="26"/>
      <c r="CC136" s="26"/>
      <c r="CD136" s="26"/>
    </row>
    <row r="137" spans="1:82" s="27" customFormat="1" ht="50.1" customHeight="1">
      <c r="A137" s="33" t="s">
        <v>1280</v>
      </c>
      <c r="B137" s="33" t="s">
        <v>1280</v>
      </c>
      <c r="C137" s="512" t="s">
        <v>433</v>
      </c>
      <c r="D137" s="43" t="s">
        <v>646</v>
      </c>
      <c r="E137" s="43">
        <f t="shared" si="117"/>
        <v>134</v>
      </c>
      <c r="F137" s="43" t="s">
        <v>646</v>
      </c>
      <c r="G137" s="44" t="s">
        <v>434</v>
      </c>
      <c r="H137" s="44" t="s">
        <v>644</v>
      </c>
      <c r="I137" s="52" t="s">
        <v>651</v>
      </c>
      <c r="J137" s="82">
        <f>VLOOKUP(H137,'[63]1월단가'!A:B,$J$1,0)</f>
        <v>101.3</v>
      </c>
      <c r="K137" s="56">
        <f>VLOOKUP($H$137,'[64]협력업체 입고현황'!$D$3:$AL$200,K1,FALSE)</f>
        <v>0</v>
      </c>
      <c r="L137" s="56">
        <f>VLOOKUP($H$137,'[64]협력업체 입고현황'!$D$3:$AL$200,L1,FALSE)</f>
        <v>8000</v>
      </c>
      <c r="M137" s="56">
        <f>VLOOKUP($H$137,'[64]협력업체 입고현황'!$D$3:$AL$200,M1,FALSE)</f>
        <v>0</v>
      </c>
      <c r="N137" s="56">
        <f>VLOOKUP($H$137,'[64]협력업체 입고현황'!$D$3:$AL$200,N1,FALSE)</f>
        <v>0</v>
      </c>
      <c r="O137" s="56">
        <f>VLOOKUP($H$137,'[64]협력업체 입고현황'!$D$3:$AL$200,O1,FALSE)</f>
        <v>0</v>
      </c>
      <c r="P137" s="56">
        <f>VLOOKUP($H$137,'[64]협력업체 입고현황'!$D$3:$AL$200,P1,FALSE)</f>
        <v>0</v>
      </c>
      <c r="Q137" s="56">
        <f>VLOOKUP($H$137,'[64]협력업체 입고현황'!$D$3:$AL$200,Q1,FALSE)</f>
        <v>0</v>
      </c>
      <c r="R137" s="56">
        <f>VLOOKUP($H$137,'[64]협력업체 입고현황'!$D$3:$AL$200,R1,FALSE)</f>
        <v>0</v>
      </c>
      <c r="S137" s="56">
        <f>VLOOKUP($H$137,'[64]협력업체 입고현황'!$D$3:$AL$200,S1,FALSE)</f>
        <v>0</v>
      </c>
      <c r="T137" s="56">
        <f>VLOOKUP($H$137,'[64]협력업체 입고현황'!$D$3:$AL$200,T1,FALSE)</f>
        <v>0</v>
      </c>
      <c r="U137" s="56">
        <f>VLOOKUP($H$137,'[64]협력업체 입고현황'!$D$3:$AL$200,U1,FALSE)</f>
        <v>0</v>
      </c>
      <c r="V137" s="56">
        <f>VLOOKUP($H$137,'[64]협력업체 입고현황'!$D$3:$AL$200,V1,FALSE)</f>
        <v>0</v>
      </c>
      <c r="W137" s="56">
        <f>VLOOKUP($H$137,'[64]협력업체 입고현황'!$D$3:$AL$200,W1,FALSE)</f>
        <v>0</v>
      </c>
      <c r="X137" s="56">
        <f>VLOOKUP($H$137,'[64]협력업체 입고현황'!$D$3:$AL$200,X1,FALSE)</f>
        <v>0</v>
      </c>
      <c r="Y137" s="56">
        <f>VLOOKUP($H$137,'[64]협력업체 입고현황'!$D$3:$AL$200,Y1,FALSE)</f>
        <v>8000</v>
      </c>
      <c r="Z137" s="56">
        <f>VLOOKUP($H$137,'[64]협력업체 입고현황'!$D$3:$AL$200,Z1,FALSE)</f>
        <v>0</v>
      </c>
      <c r="AA137" s="56">
        <f>VLOOKUP($H$137,'[64]협력업체 입고현황'!$D$3:$AL$200,AA1,FALSE)</f>
        <v>4800</v>
      </c>
      <c r="AB137" s="56">
        <f>VLOOKUP($H$137,'[64]협력업체 입고현황'!$D$3:$AL$200,AB1,FALSE)</f>
        <v>0</v>
      </c>
      <c r="AC137" s="56">
        <f>VLOOKUP($H$137,'[64]협력업체 입고현황'!$D$3:$AL$200,AC1,FALSE)</f>
        <v>0</v>
      </c>
      <c r="AD137" s="56">
        <f>VLOOKUP($H$137,'[64]협력업체 입고현황'!$D$3:$AL$200,AD1,FALSE)</f>
        <v>0</v>
      </c>
      <c r="AE137" s="56">
        <f>VLOOKUP($H$137,'[64]협력업체 입고현황'!$D$3:$AL$200,AE1,FALSE)</f>
        <v>0</v>
      </c>
      <c r="AF137" s="56">
        <f>VLOOKUP($H$137,'[64]협력업체 입고현황'!$D$3:$AL$200,AF1,FALSE)</f>
        <v>0</v>
      </c>
      <c r="AG137" s="56">
        <f>VLOOKUP($H$137,'[64]협력업체 입고현황'!$D$3:$AL$200,AG1,FALSE)</f>
        <v>0</v>
      </c>
      <c r="AH137" s="56">
        <f>VLOOKUP($H$137,'[64]협력업체 입고현황'!$D$3:$AL$200,AH1,FALSE)</f>
        <v>0</v>
      </c>
      <c r="AI137" s="56">
        <f>VLOOKUP($H$137,'[64]협력업체 입고현황'!$D$3:$AL$200,AI1,FALSE)</f>
        <v>0</v>
      </c>
      <c r="AJ137" s="56">
        <f>VLOOKUP($H$137,'[64]협력업체 입고현황'!$D$3:$AL$200,AJ1,FALSE)</f>
        <v>0</v>
      </c>
      <c r="AK137" s="56">
        <f>VLOOKUP($H$137,'[64]협력업체 입고현황'!$D$3:$AL$200,AK1,FALSE)</f>
        <v>0</v>
      </c>
      <c r="AL137" s="56">
        <f>VLOOKUP($H$137,'[64]협력업체 입고현황'!$D$3:$AL$200,AL1,FALSE)</f>
        <v>0</v>
      </c>
      <c r="AM137" s="56">
        <f>VLOOKUP($H$137,'[64]협력업체 입고현황'!$D$3:$AL$200,AM1,FALSE)</f>
        <v>0</v>
      </c>
      <c r="AN137" s="56">
        <f>VLOOKUP($H$137,'[64]협력업체 입고현황'!$D$3:$AL$200,AN1,FALSE)</f>
        <v>0</v>
      </c>
      <c r="AO137" s="56">
        <f>VLOOKUP($H$137,'[64]협력업체 입고현황'!$D$3:$AL$200,AO1,FALSE)</f>
        <v>0</v>
      </c>
      <c r="AP137" s="25"/>
      <c r="AQ137" s="56">
        <f>$J$137*K137</f>
        <v>0</v>
      </c>
      <c r="AR137" s="56">
        <f t="shared" ref="AR137:BU137" si="139">$J$137*L137</f>
        <v>810400</v>
      </c>
      <c r="AS137" s="56">
        <f t="shared" si="139"/>
        <v>0</v>
      </c>
      <c r="AT137" s="56">
        <f t="shared" si="139"/>
        <v>0</v>
      </c>
      <c r="AU137" s="56">
        <f t="shared" si="139"/>
        <v>0</v>
      </c>
      <c r="AV137" s="56">
        <f t="shared" si="139"/>
        <v>0</v>
      </c>
      <c r="AW137" s="56">
        <f t="shared" si="139"/>
        <v>0</v>
      </c>
      <c r="AX137" s="56">
        <f t="shared" si="139"/>
        <v>0</v>
      </c>
      <c r="AY137" s="56">
        <f t="shared" si="139"/>
        <v>0</v>
      </c>
      <c r="AZ137" s="56">
        <f t="shared" si="139"/>
        <v>0</v>
      </c>
      <c r="BA137" s="56">
        <f t="shared" si="139"/>
        <v>0</v>
      </c>
      <c r="BB137" s="56">
        <f t="shared" si="139"/>
        <v>0</v>
      </c>
      <c r="BC137" s="56">
        <f t="shared" si="139"/>
        <v>0</v>
      </c>
      <c r="BD137" s="56">
        <f t="shared" si="139"/>
        <v>0</v>
      </c>
      <c r="BE137" s="56">
        <f t="shared" si="139"/>
        <v>810400</v>
      </c>
      <c r="BF137" s="56">
        <f t="shared" si="139"/>
        <v>0</v>
      </c>
      <c r="BG137" s="56">
        <f t="shared" si="139"/>
        <v>486240</v>
      </c>
      <c r="BH137" s="56">
        <f t="shared" si="139"/>
        <v>0</v>
      </c>
      <c r="BI137" s="56">
        <f t="shared" si="139"/>
        <v>0</v>
      </c>
      <c r="BJ137" s="56">
        <f t="shared" si="139"/>
        <v>0</v>
      </c>
      <c r="BK137" s="56">
        <f t="shared" si="139"/>
        <v>0</v>
      </c>
      <c r="BL137" s="56">
        <f t="shared" si="139"/>
        <v>0</v>
      </c>
      <c r="BM137" s="56">
        <f t="shared" si="139"/>
        <v>0</v>
      </c>
      <c r="BN137" s="56">
        <f t="shared" si="139"/>
        <v>0</v>
      </c>
      <c r="BO137" s="56">
        <f t="shared" si="139"/>
        <v>0</v>
      </c>
      <c r="BP137" s="56">
        <f t="shared" si="139"/>
        <v>0</v>
      </c>
      <c r="BQ137" s="56">
        <f t="shared" si="139"/>
        <v>0</v>
      </c>
      <c r="BR137" s="56">
        <f t="shared" si="139"/>
        <v>0</v>
      </c>
      <c r="BS137" s="56">
        <f t="shared" si="139"/>
        <v>0</v>
      </c>
      <c r="BT137" s="56">
        <f t="shared" si="139"/>
        <v>0</v>
      </c>
      <c r="BU137" s="56">
        <f t="shared" si="139"/>
        <v>0</v>
      </c>
      <c r="BV137" s="56">
        <f t="shared" si="69"/>
        <v>2107040</v>
      </c>
      <c r="BX137" s="26"/>
      <c r="BY137" s="26"/>
      <c r="BZ137" s="26"/>
      <c r="CA137" s="26"/>
      <c r="CB137" s="26"/>
      <c r="CC137" s="26"/>
      <c r="CD137" s="26"/>
    </row>
    <row r="138" spans="1:82" s="27" customFormat="1" ht="50.1" customHeight="1">
      <c r="A138" s="33" t="s">
        <v>1280</v>
      </c>
      <c r="B138" s="33" t="s">
        <v>1280</v>
      </c>
      <c r="C138" s="512" t="s">
        <v>433</v>
      </c>
      <c r="D138" s="43" t="s">
        <v>646</v>
      </c>
      <c r="E138" s="43">
        <f t="shared" si="117"/>
        <v>135</v>
      </c>
      <c r="F138" s="43" t="s">
        <v>646</v>
      </c>
      <c r="G138" s="44" t="s">
        <v>434</v>
      </c>
      <c r="H138" s="45" t="s">
        <v>650</v>
      </c>
      <c r="I138" s="52" t="s">
        <v>652</v>
      </c>
      <c r="J138" s="82">
        <f>VLOOKUP(H138,'[63]1월단가'!A:B,$J$1,0)</f>
        <v>49.5</v>
      </c>
      <c r="K138" s="56">
        <f>VLOOKUP($H$138,'[64]협력업체 입고현황'!$D$3:$AL$200,K1,FALSE)</f>
        <v>0</v>
      </c>
      <c r="L138" s="56">
        <f>VLOOKUP($H$138,'[64]협력업체 입고현황'!$D$3:$AL$200,L1,FALSE)</f>
        <v>9000</v>
      </c>
      <c r="M138" s="56">
        <f>VLOOKUP($H$138,'[64]협력업체 입고현황'!$D$3:$AL$200,M1,FALSE)</f>
        <v>0</v>
      </c>
      <c r="N138" s="56">
        <f>VLOOKUP($H$138,'[64]협력업체 입고현황'!$D$3:$AL$200,N1,FALSE)</f>
        <v>0</v>
      </c>
      <c r="O138" s="56">
        <f>VLOOKUP($H$138,'[64]협력업체 입고현황'!$D$3:$AL$200,O1,FALSE)</f>
        <v>0</v>
      </c>
      <c r="P138" s="56">
        <f>VLOOKUP($H$138,'[64]협력업체 입고현황'!$D$3:$AL$200,P1,FALSE)</f>
        <v>0</v>
      </c>
      <c r="Q138" s="56">
        <f>VLOOKUP($H$138,'[64]협력업체 입고현황'!$D$3:$AL$200,Q1,FALSE)</f>
        <v>0</v>
      </c>
      <c r="R138" s="56">
        <f>VLOOKUP($H$138,'[64]협력업체 입고현황'!$D$3:$AL$200,R1,FALSE)</f>
        <v>0</v>
      </c>
      <c r="S138" s="56">
        <f>VLOOKUP($H$138,'[64]협력업체 입고현황'!$D$3:$AL$200,S1,FALSE)</f>
        <v>0</v>
      </c>
      <c r="T138" s="56">
        <f>VLOOKUP($H$138,'[64]협력업체 입고현황'!$D$3:$AL$200,T1,FALSE)</f>
        <v>0</v>
      </c>
      <c r="U138" s="56">
        <f>VLOOKUP($H$138,'[64]협력업체 입고현황'!$D$3:$AL$200,U1,FALSE)</f>
        <v>0</v>
      </c>
      <c r="V138" s="56">
        <f>VLOOKUP($H$138,'[64]협력업체 입고현황'!$D$3:$AL$200,V1,FALSE)</f>
        <v>0</v>
      </c>
      <c r="W138" s="56">
        <f>VLOOKUP($H$138,'[64]협력업체 입고현황'!$D$3:$AL$200,W1,FALSE)</f>
        <v>0</v>
      </c>
      <c r="X138" s="56">
        <f>VLOOKUP($H$138,'[64]협력업체 입고현황'!$D$3:$AL$200,X1,FALSE)</f>
        <v>0</v>
      </c>
      <c r="Y138" s="56">
        <f>VLOOKUP($H$138,'[64]협력업체 입고현황'!$D$3:$AL$200,Y1,FALSE)</f>
        <v>7500</v>
      </c>
      <c r="Z138" s="56">
        <f>VLOOKUP($H$138,'[64]협력업체 입고현황'!$D$3:$AL$200,Z1,FALSE)</f>
        <v>0</v>
      </c>
      <c r="AA138" s="56">
        <f>VLOOKUP($H$138,'[64]협력업체 입고현황'!$D$3:$AL$200,AA1,FALSE)</f>
        <v>21000</v>
      </c>
      <c r="AB138" s="56">
        <f>VLOOKUP($H$138,'[64]협력업체 입고현황'!$D$3:$AL$200,AB1,FALSE)</f>
        <v>0</v>
      </c>
      <c r="AC138" s="56">
        <f>VLOOKUP($H$138,'[64]협력업체 입고현황'!$D$3:$AL$200,AC1,FALSE)</f>
        <v>0</v>
      </c>
      <c r="AD138" s="56">
        <f>VLOOKUP($H$138,'[64]협력업체 입고현황'!$D$3:$AL$200,AD1,FALSE)</f>
        <v>0</v>
      </c>
      <c r="AE138" s="56">
        <f>VLOOKUP($H$138,'[64]협력업체 입고현황'!$D$3:$AL$200,AE1,FALSE)</f>
        <v>0</v>
      </c>
      <c r="AF138" s="56">
        <f>VLOOKUP($H$138,'[64]협력업체 입고현황'!$D$3:$AL$200,AF1,FALSE)</f>
        <v>0</v>
      </c>
      <c r="AG138" s="56">
        <f>VLOOKUP($H$138,'[64]협력업체 입고현황'!$D$3:$AL$200,AG1,FALSE)</f>
        <v>0</v>
      </c>
      <c r="AH138" s="56">
        <f>VLOOKUP($H$138,'[64]협력업체 입고현황'!$D$3:$AL$200,AH1,FALSE)</f>
        <v>0</v>
      </c>
      <c r="AI138" s="56">
        <f>VLOOKUP($H$138,'[64]협력업체 입고현황'!$D$3:$AL$200,AI1,FALSE)</f>
        <v>0</v>
      </c>
      <c r="AJ138" s="56">
        <f>VLOOKUP($H$138,'[64]협력업체 입고현황'!$D$3:$AL$200,AJ1,FALSE)</f>
        <v>0</v>
      </c>
      <c r="AK138" s="56">
        <f>VLOOKUP($H$138,'[64]협력업체 입고현황'!$D$3:$AL$200,AK1,FALSE)</f>
        <v>0</v>
      </c>
      <c r="AL138" s="56">
        <f>VLOOKUP($H$138,'[64]협력업체 입고현황'!$D$3:$AL$200,AL1,FALSE)</f>
        <v>0</v>
      </c>
      <c r="AM138" s="56">
        <f>VLOOKUP($H$138,'[64]협력업체 입고현황'!$D$3:$AL$200,AM1,FALSE)</f>
        <v>0</v>
      </c>
      <c r="AN138" s="56">
        <f>VLOOKUP($H$138,'[64]협력업체 입고현황'!$D$3:$AL$200,AN1,FALSE)</f>
        <v>0</v>
      </c>
      <c r="AO138" s="56">
        <f>VLOOKUP($H$138,'[64]협력업체 입고현황'!$D$3:$AL$200,AO1,FALSE)</f>
        <v>0</v>
      </c>
      <c r="AP138" s="25"/>
      <c r="AQ138" s="56">
        <f>$J$138*K138</f>
        <v>0</v>
      </c>
      <c r="AR138" s="56">
        <f t="shared" ref="AR138:BU138" si="140">$J$138*L138</f>
        <v>445500</v>
      </c>
      <c r="AS138" s="56">
        <f t="shared" si="140"/>
        <v>0</v>
      </c>
      <c r="AT138" s="56">
        <f t="shared" si="140"/>
        <v>0</v>
      </c>
      <c r="AU138" s="56">
        <f t="shared" si="140"/>
        <v>0</v>
      </c>
      <c r="AV138" s="56">
        <f t="shared" si="140"/>
        <v>0</v>
      </c>
      <c r="AW138" s="56">
        <f t="shared" si="140"/>
        <v>0</v>
      </c>
      <c r="AX138" s="56">
        <f t="shared" si="140"/>
        <v>0</v>
      </c>
      <c r="AY138" s="56">
        <f t="shared" si="140"/>
        <v>0</v>
      </c>
      <c r="AZ138" s="56">
        <f t="shared" si="140"/>
        <v>0</v>
      </c>
      <c r="BA138" s="56">
        <f t="shared" si="140"/>
        <v>0</v>
      </c>
      <c r="BB138" s="56">
        <f t="shared" si="140"/>
        <v>0</v>
      </c>
      <c r="BC138" s="56">
        <f t="shared" si="140"/>
        <v>0</v>
      </c>
      <c r="BD138" s="56">
        <f t="shared" si="140"/>
        <v>0</v>
      </c>
      <c r="BE138" s="56">
        <f t="shared" si="140"/>
        <v>371250</v>
      </c>
      <c r="BF138" s="56">
        <f t="shared" si="140"/>
        <v>0</v>
      </c>
      <c r="BG138" s="56">
        <f t="shared" si="140"/>
        <v>1039500</v>
      </c>
      <c r="BH138" s="56">
        <f t="shared" si="140"/>
        <v>0</v>
      </c>
      <c r="BI138" s="56">
        <f t="shared" si="140"/>
        <v>0</v>
      </c>
      <c r="BJ138" s="56">
        <f t="shared" si="140"/>
        <v>0</v>
      </c>
      <c r="BK138" s="56">
        <f t="shared" si="140"/>
        <v>0</v>
      </c>
      <c r="BL138" s="56">
        <f t="shared" si="140"/>
        <v>0</v>
      </c>
      <c r="BM138" s="56">
        <f t="shared" si="140"/>
        <v>0</v>
      </c>
      <c r="BN138" s="56">
        <f t="shared" si="140"/>
        <v>0</v>
      </c>
      <c r="BO138" s="56">
        <f t="shared" si="140"/>
        <v>0</v>
      </c>
      <c r="BP138" s="56">
        <f t="shared" si="140"/>
        <v>0</v>
      </c>
      <c r="BQ138" s="56">
        <f t="shared" si="140"/>
        <v>0</v>
      </c>
      <c r="BR138" s="56">
        <f t="shared" si="140"/>
        <v>0</v>
      </c>
      <c r="BS138" s="56">
        <f t="shared" si="140"/>
        <v>0</v>
      </c>
      <c r="BT138" s="56">
        <f t="shared" si="140"/>
        <v>0</v>
      </c>
      <c r="BU138" s="56">
        <f t="shared" si="140"/>
        <v>0</v>
      </c>
      <c r="BV138" s="56">
        <f t="shared" si="69"/>
        <v>1856250</v>
      </c>
    </row>
    <row r="139" spans="1:82" s="27" customFormat="1" ht="50.1" customHeight="1">
      <c r="A139" s="33" t="s">
        <v>1357</v>
      </c>
      <c r="B139" s="33" t="s">
        <v>737</v>
      </c>
      <c r="C139" s="33"/>
      <c r="D139" s="43" t="s">
        <v>646</v>
      </c>
      <c r="E139" s="43">
        <f t="shared" si="117"/>
        <v>136</v>
      </c>
      <c r="F139" s="43" t="s">
        <v>646</v>
      </c>
      <c r="G139" s="44" t="s">
        <v>438</v>
      </c>
      <c r="H139" s="44" t="s">
        <v>645</v>
      </c>
      <c r="I139" s="52" t="s">
        <v>651</v>
      </c>
      <c r="J139" s="82">
        <f>VLOOKUP(H139,'[63]1월단가'!A:B,$J$1,0)</f>
        <v>79.5</v>
      </c>
      <c r="K139" s="56">
        <f>VLOOKUP($H$139,'[64]협력업체 입고현황'!$D$3:$AL$200,K1,FALSE)</f>
        <v>0</v>
      </c>
      <c r="L139" s="56">
        <f>VLOOKUP($H$139,'[64]협력업체 입고현황'!$D$3:$AL$200,L1,FALSE)</f>
        <v>0</v>
      </c>
      <c r="M139" s="56">
        <f>VLOOKUP($H$139,'[64]협력업체 입고현황'!$D$3:$AL$200,M1,FALSE)</f>
        <v>4000</v>
      </c>
      <c r="N139" s="56">
        <f>VLOOKUP($H$139,'[64]협력업체 입고현황'!$D$3:$AL$200,N1,FALSE)</f>
        <v>0</v>
      </c>
      <c r="O139" s="56">
        <f>VLOOKUP($H$139,'[64]협력업체 입고현황'!$D$3:$AL$200,O1,FALSE)</f>
        <v>0</v>
      </c>
      <c r="P139" s="56">
        <f>VLOOKUP($H$139,'[64]협력업체 입고현황'!$D$3:$AL$200,P1,FALSE)</f>
        <v>0</v>
      </c>
      <c r="Q139" s="56">
        <f>VLOOKUP($H$139,'[64]협력업체 입고현황'!$D$3:$AL$200,Q1,FALSE)</f>
        <v>0</v>
      </c>
      <c r="R139" s="56">
        <f>VLOOKUP($H$139,'[64]협력업체 입고현황'!$D$3:$AL$200,R1,FALSE)</f>
        <v>0</v>
      </c>
      <c r="S139" s="56">
        <f>VLOOKUP($H$139,'[64]협력업체 입고현황'!$D$3:$AL$200,S1,FALSE)</f>
        <v>0</v>
      </c>
      <c r="T139" s="56">
        <f>VLOOKUP($H$139,'[64]협력업체 입고현황'!$D$3:$AL$200,T1,FALSE)</f>
        <v>0</v>
      </c>
      <c r="U139" s="56">
        <f>VLOOKUP($H$139,'[64]협력업체 입고현황'!$D$3:$AL$200,U1,FALSE)</f>
        <v>0</v>
      </c>
      <c r="V139" s="56">
        <f>VLOOKUP($H$139,'[64]협력업체 입고현황'!$D$3:$AL$200,V1,FALSE)</f>
        <v>0</v>
      </c>
      <c r="W139" s="56">
        <f>VLOOKUP($H$139,'[64]협력업체 입고현황'!$D$3:$AL$200,W1,FALSE)</f>
        <v>0</v>
      </c>
      <c r="X139" s="56">
        <f>VLOOKUP($H$139,'[64]협력업체 입고현황'!$D$3:$AL$200,X1,FALSE)</f>
        <v>0</v>
      </c>
      <c r="Y139" s="56">
        <f>VLOOKUP($H$139,'[64]협력업체 입고현황'!$D$3:$AL$200,Y1,FALSE)</f>
        <v>0</v>
      </c>
      <c r="Z139" s="56">
        <f>VLOOKUP($H$139,'[64]협력업체 입고현황'!$D$3:$AL$200,Z1,FALSE)</f>
        <v>0</v>
      </c>
      <c r="AA139" s="56">
        <f>VLOOKUP($H$139,'[64]협력업체 입고현황'!$D$3:$AL$200,AA1,FALSE)</f>
        <v>0</v>
      </c>
      <c r="AB139" s="56">
        <f>VLOOKUP($H$139,'[64]협력업체 입고현황'!$D$3:$AL$200,AB1,FALSE)</f>
        <v>0</v>
      </c>
      <c r="AC139" s="56">
        <f>VLOOKUP($H$139,'[64]협력업체 입고현황'!$D$3:$AL$200,AC1,FALSE)</f>
        <v>0</v>
      </c>
      <c r="AD139" s="56">
        <f>VLOOKUP($H$139,'[64]협력업체 입고현황'!$D$3:$AL$200,AD1,FALSE)</f>
        <v>0</v>
      </c>
      <c r="AE139" s="56">
        <f>VLOOKUP($H$139,'[64]협력업체 입고현황'!$D$3:$AL$200,AE1,FALSE)</f>
        <v>0</v>
      </c>
      <c r="AF139" s="56">
        <f>VLOOKUP($H$139,'[64]협력업체 입고현황'!$D$3:$AL$200,AF1,FALSE)</f>
        <v>0</v>
      </c>
      <c r="AG139" s="56">
        <f>VLOOKUP($H$139,'[64]협력업체 입고현황'!$D$3:$AL$200,AG1,FALSE)</f>
        <v>0</v>
      </c>
      <c r="AH139" s="56">
        <f>VLOOKUP($H$139,'[64]협력업체 입고현황'!$D$3:$AL$200,AH1,FALSE)</f>
        <v>0</v>
      </c>
      <c r="AI139" s="56">
        <f>VLOOKUP($H$139,'[64]협력업체 입고현황'!$D$3:$AL$200,AI1,FALSE)</f>
        <v>0</v>
      </c>
      <c r="AJ139" s="56">
        <f>VLOOKUP($H$139,'[64]협력업체 입고현황'!$D$3:$AL$200,AJ1,FALSE)</f>
        <v>0</v>
      </c>
      <c r="AK139" s="56">
        <f>VLOOKUP($H$139,'[64]협력업체 입고현황'!$D$3:$AL$200,AK1,FALSE)</f>
        <v>0</v>
      </c>
      <c r="AL139" s="56">
        <f>VLOOKUP($H$139,'[64]협력업체 입고현황'!$D$3:$AL$200,AL1,FALSE)</f>
        <v>0</v>
      </c>
      <c r="AM139" s="56">
        <f>VLOOKUP($H$139,'[64]협력업체 입고현황'!$D$3:$AL$200,AM1,FALSE)</f>
        <v>0</v>
      </c>
      <c r="AN139" s="56">
        <f>VLOOKUP($H$139,'[64]협력업체 입고현황'!$D$3:$AL$200,AN1,FALSE)</f>
        <v>0</v>
      </c>
      <c r="AO139" s="56">
        <f>VLOOKUP($H$139,'[64]협력업체 입고현황'!$D$3:$AL$200,AO1,FALSE)</f>
        <v>0</v>
      </c>
      <c r="AP139" s="25"/>
      <c r="AQ139" s="56">
        <f>$J$139*K139</f>
        <v>0</v>
      </c>
      <c r="AR139" s="56">
        <f t="shared" ref="AR139:BU139" si="141">$J$139*L139</f>
        <v>0</v>
      </c>
      <c r="AS139" s="56">
        <f t="shared" si="141"/>
        <v>318000</v>
      </c>
      <c r="AT139" s="56">
        <f t="shared" si="141"/>
        <v>0</v>
      </c>
      <c r="AU139" s="56">
        <f t="shared" si="141"/>
        <v>0</v>
      </c>
      <c r="AV139" s="56">
        <f t="shared" si="141"/>
        <v>0</v>
      </c>
      <c r="AW139" s="56">
        <f t="shared" si="141"/>
        <v>0</v>
      </c>
      <c r="AX139" s="56">
        <f t="shared" si="141"/>
        <v>0</v>
      </c>
      <c r="AY139" s="56">
        <f t="shared" si="141"/>
        <v>0</v>
      </c>
      <c r="AZ139" s="56">
        <f t="shared" si="141"/>
        <v>0</v>
      </c>
      <c r="BA139" s="56">
        <f t="shared" si="141"/>
        <v>0</v>
      </c>
      <c r="BB139" s="56">
        <f t="shared" si="141"/>
        <v>0</v>
      </c>
      <c r="BC139" s="56">
        <f t="shared" si="141"/>
        <v>0</v>
      </c>
      <c r="BD139" s="56">
        <f t="shared" si="141"/>
        <v>0</v>
      </c>
      <c r="BE139" s="56">
        <f t="shared" si="141"/>
        <v>0</v>
      </c>
      <c r="BF139" s="56">
        <f t="shared" si="141"/>
        <v>0</v>
      </c>
      <c r="BG139" s="56">
        <f t="shared" si="141"/>
        <v>0</v>
      </c>
      <c r="BH139" s="56">
        <f t="shared" si="141"/>
        <v>0</v>
      </c>
      <c r="BI139" s="56">
        <f t="shared" si="141"/>
        <v>0</v>
      </c>
      <c r="BJ139" s="56">
        <f t="shared" si="141"/>
        <v>0</v>
      </c>
      <c r="BK139" s="56">
        <f t="shared" si="141"/>
        <v>0</v>
      </c>
      <c r="BL139" s="56">
        <f t="shared" si="141"/>
        <v>0</v>
      </c>
      <c r="BM139" s="56">
        <f t="shared" si="141"/>
        <v>0</v>
      </c>
      <c r="BN139" s="56">
        <f t="shared" si="141"/>
        <v>0</v>
      </c>
      <c r="BO139" s="56">
        <f t="shared" si="141"/>
        <v>0</v>
      </c>
      <c r="BP139" s="56">
        <f t="shared" si="141"/>
        <v>0</v>
      </c>
      <c r="BQ139" s="56">
        <f t="shared" si="141"/>
        <v>0</v>
      </c>
      <c r="BR139" s="56">
        <f t="shared" si="141"/>
        <v>0</v>
      </c>
      <c r="BS139" s="56">
        <f t="shared" si="141"/>
        <v>0</v>
      </c>
      <c r="BT139" s="56">
        <f t="shared" si="141"/>
        <v>0</v>
      </c>
      <c r="BU139" s="56">
        <f t="shared" si="141"/>
        <v>0</v>
      </c>
      <c r="BV139" s="56">
        <f t="shared" si="69"/>
        <v>318000</v>
      </c>
    </row>
    <row r="140" spans="1:82" s="27" customFormat="1" ht="50.1" customHeight="1">
      <c r="A140" s="33"/>
      <c r="B140" s="33" t="s">
        <v>1288</v>
      </c>
      <c r="C140" s="512" t="s">
        <v>726</v>
      </c>
      <c r="D140" s="46" t="s">
        <v>730</v>
      </c>
      <c r="E140" s="46">
        <f t="shared" si="117"/>
        <v>137</v>
      </c>
      <c r="F140" s="46" t="s">
        <v>639</v>
      </c>
      <c r="G140" s="47" t="s">
        <v>436</v>
      </c>
      <c r="H140" s="46" t="s">
        <v>56</v>
      </c>
      <c r="I140" s="53" t="s">
        <v>470</v>
      </c>
      <c r="J140" s="83">
        <v>5414.7</v>
      </c>
      <c r="K140" s="57">
        <f ca="1">IFERROR(VLOOKUP($H$140,'납품수량(영업)'!$C$3:$AK$386,K$1,0),0)</f>
        <v>540</v>
      </c>
      <c r="L140" s="57">
        <f ca="1">IFERROR(VLOOKUP($H$140,'납품수량(영업)'!$C$3:$AK$386,L$1,0),0)</f>
        <v>486</v>
      </c>
      <c r="M140" s="57">
        <f ca="1">IFERROR(VLOOKUP($H$140,'납품수량(영업)'!$C$3:$AK$386,M$1,0),0)</f>
        <v>432</v>
      </c>
      <c r="N140" s="57">
        <f ca="1">IFERROR(VLOOKUP($H$140,'납품수량(영업)'!$C$3:$AK$386,N$1,0),0)</f>
        <v>324</v>
      </c>
      <c r="O140" s="57">
        <f ca="1">IFERROR(VLOOKUP($H$140,'납품수량(영업)'!$C$3:$AK$386,O$1,0),0)</f>
        <v>432</v>
      </c>
      <c r="P140" s="57">
        <f ca="1">IFERROR(VLOOKUP($H$140,'납품수량(영업)'!$C$3:$AK$386,P$1,0),0)</f>
        <v>0</v>
      </c>
      <c r="Q140" s="57">
        <f ca="1">IFERROR(VLOOKUP($H$140,'납품수량(영업)'!$C$3:$AK$386,Q$1,0),0)</f>
        <v>0</v>
      </c>
      <c r="R140" s="57">
        <f ca="1">IFERROR(VLOOKUP($H$140,'납품수량(영업)'!$C$3:$AK$386,R$1,0),0)</f>
        <v>216</v>
      </c>
      <c r="S140" s="57">
        <f ca="1">IFERROR(VLOOKUP($H$140,'납품수량(영업)'!$C$3:$AK$386,S$1,0),0)</f>
        <v>324</v>
      </c>
      <c r="T140" s="57">
        <f ca="1">IFERROR(VLOOKUP($H$140,'납품수량(영업)'!$C$3:$AK$386,T$1,0),0)</f>
        <v>540</v>
      </c>
      <c r="U140" s="57">
        <f ca="1">IFERROR(VLOOKUP($H$140,'납품수량(영업)'!$C$3:$AK$386,U$1,0),0)</f>
        <v>378</v>
      </c>
      <c r="V140" s="57">
        <f ca="1">IFERROR(VLOOKUP($H$140,'납품수량(영업)'!$C$3:$AK$386,V$1,0),0)</f>
        <v>216</v>
      </c>
      <c r="W140" s="57">
        <f ca="1">IFERROR(VLOOKUP($H$140,'납품수량(영업)'!$C$3:$AK$386,W$1,0),0)</f>
        <v>0</v>
      </c>
      <c r="X140" s="57">
        <f ca="1">IFERROR(VLOOKUP($H$140,'납품수량(영업)'!$C$3:$AK$386,X$1,0),0)</f>
        <v>0</v>
      </c>
      <c r="Y140" s="57">
        <f ca="1">IFERROR(VLOOKUP($H$140,'납품수량(영업)'!$C$3:$AK$386,Y$1,0),0)</f>
        <v>486</v>
      </c>
      <c r="Z140" s="57">
        <f ca="1">IFERROR(VLOOKUP($H$140,'납품수량(영업)'!$C$3:$AK$386,Z$1,0),0)</f>
        <v>378</v>
      </c>
      <c r="AA140" s="57">
        <f ca="1">IFERROR(VLOOKUP($H$140,'납품수량(영업)'!$C$3:$AK$386,AA$1,0),0)</f>
        <v>432</v>
      </c>
      <c r="AB140" s="57">
        <f ca="1">IFERROR(VLOOKUP($H$140,'납품수량(영업)'!$C$3:$AK$386,AB$1,0),0)</f>
        <v>648</v>
      </c>
      <c r="AC140" s="57">
        <f ca="1">IFERROR(VLOOKUP($H$140,'납품수량(영업)'!$C$3:$AK$386,AC$1,0),0)</f>
        <v>0</v>
      </c>
      <c r="AD140" s="57">
        <f ca="1">IFERROR(VLOOKUP($H$140,'납품수량(영업)'!$C$3:$AK$386,AD$1,0),0)</f>
        <v>0</v>
      </c>
      <c r="AE140" s="57">
        <f ca="1">IFERROR(VLOOKUP($H$140,'납품수량(영업)'!$C$3:$AK$386,AE$1,0),0)</f>
        <v>0</v>
      </c>
      <c r="AF140" s="57">
        <f ca="1">IFERROR(VLOOKUP($H$140,'납품수량(영업)'!$C$3:$AK$386,AF$1,0),0)</f>
        <v>0</v>
      </c>
      <c r="AG140" s="57">
        <f ca="1">IFERROR(VLOOKUP($H$140,'납품수량(영업)'!$C$3:$AK$386,AG$1,0),0)</f>
        <v>0</v>
      </c>
      <c r="AH140" s="57">
        <f ca="1">IFERROR(VLOOKUP($H$140,'납품수량(영업)'!$C$3:$AK$386,AH$1,0),0)</f>
        <v>0</v>
      </c>
      <c r="AI140" s="57">
        <f ca="1">IFERROR(VLOOKUP($H$140,'납품수량(영업)'!$C$3:$AK$386,AI$1,0),0)</f>
        <v>0</v>
      </c>
      <c r="AJ140" s="57">
        <f ca="1">IFERROR(VLOOKUP($H$140,'납품수량(영업)'!$C$3:$AK$386,AJ$1,0),0)</f>
        <v>0</v>
      </c>
      <c r="AK140" s="57">
        <f ca="1">IFERROR(VLOOKUP($H$140,'납품수량(영업)'!$C$3:$AK$386,AK$1,0),0)</f>
        <v>0</v>
      </c>
      <c r="AL140" s="57">
        <f ca="1">IFERROR(VLOOKUP($H$140,'납품수량(영업)'!$C$3:$AK$386,AL$1,0),0)</f>
        <v>0</v>
      </c>
      <c r="AM140" s="57">
        <f ca="1">IFERROR(VLOOKUP($H$140,'납품수량(영업)'!$C$3:$AK$386,AM$1,0),0)</f>
        <v>0</v>
      </c>
      <c r="AN140" s="57">
        <f ca="1">IFERROR(VLOOKUP($H$140,'납품수량(영업)'!$C$3:$AK$386,AN$1,0),0)</f>
        <v>0</v>
      </c>
      <c r="AO140" s="57">
        <f ca="1">IFERROR(VLOOKUP($H$140,'납품수량(영업)'!$C$3:$AK$386,AO$1,0),0)</f>
        <v>0</v>
      </c>
      <c r="AP140" s="25"/>
      <c r="AQ140" s="205">
        <f ca="1">K140*$J$140</f>
        <v>2923938</v>
      </c>
      <c r="AR140" s="205">
        <f t="shared" ref="AR140:BU140" ca="1" si="142">L140*$J$140</f>
        <v>2631544.1999999997</v>
      </c>
      <c r="AS140" s="205">
        <f t="shared" ca="1" si="142"/>
        <v>2339150.4</v>
      </c>
      <c r="AT140" s="205">
        <f t="shared" ca="1" si="142"/>
        <v>1754362.8</v>
      </c>
      <c r="AU140" s="205">
        <f t="shared" ca="1" si="142"/>
        <v>2339150.4</v>
      </c>
      <c r="AV140" s="205">
        <f t="shared" ca="1" si="142"/>
        <v>0</v>
      </c>
      <c r="AW140" s="205">
        <f t="shared" ca="1" si="142"/>
        <v>0</v>
      </c>
      <c r="AX140" s="205">
        <f t="shared" ca="1" si="142"/>
        <v>1169575.2</v>
      </c>
      <c r="AY140" s="205">
        <f t="shared" ca="1" si="142"/>
        <v>1754362.8</v>
      </c>
      <c r="AZ140" s="205">
        <f t="shared" ca="1" si="142"/>
        <v>2923938</v>
      </c>
      <c r="BA140" s="205">
        <f t="shared" ca="1" si="142"/>
        <v>2046756.5999999999</v>
      </c>
      <c r="BB140" s="205">
        <f t="shared" ca="1" si="142"/>
        <v>1169575.2</v>
      </c>
      <c r="BC140" s="205">
        <f t="shared" ca="1" si="142"/>
        <v>0</v>
      </c>
      <c r="BD140" s="205">
        <f t="shared" ca="1" si="142"/>
        <v>0</v>
      </c>
      <c r="BE140" s="205">
        <f t="shared" ca="1" si="142"/>
        <v>2631544.1999999997</v>
      </c>
      <c r="BF140" s="205">
        <f t="shared" ca="1" si="142"/>
        <v>2046756.5999999999</v>
      </c>
      <c r="BG140" s="205">
        <f t="shared" ca="1" si="142"/>
        <v>2339150.4</v>
      </c>
      <c r="BH140" s="205">
        <f t="shared" ca="1" si="142"/>
        <v>3508725.6</v>
      </c>
      <c r="BI140" s="205">
        <f t="shared" ca="1" si="142"/>
        <v>0</v>
      </c>
      <c r="BJ140" s="205">
        <f t="shared" ca="1" si="142"/>
        <v>0</v>
      </c>
      <c r="BK140" s="205">
        <f t="shared" ca="1" si="142"/>
        <v>0</v>
      </c>
      <c r="BL140" s="205">
        <f t="shared" ca="1" si="142"/>
        <v>0</v>
      </c>
      <c r="BM140" s="205">
        <f t="shared" ca="1" si="142"/>
        <v>0</v>
      </c>
      <c r="BN140" s="205">
        <f t="shared" ca="1" si="142"/>
        <v>0</v>
      </c>
      <c r="BO140" s="205">
        <f t="shared" ca="1" si="142"/>
        <v>0</v>
      </c>
      <c r="BP140" s="205">
        <f t="shared" ca="1" si="142"/>
        <v>0</v>
      </c>
      <c r="BQ140" s="205">
        <f t="shared" ca="1" si="142"/>
        <v>0</v>
      </c>
      <c r="BR140" s="205">
        <f t="shared" ca="1" si="142"/>
        <v>0</v>
      </c>
      <c r="BS140" s="205">
        <f t="shared" ca="1" si="142"/>
        <v>0</v>
      </c>
      <c r="BT140" s="205">
        <f t="shared" ca="1" si="142"/>
        <v>0</v>
      </c>
      <c r="BU140" s="205">
        <f t="shared" ca="1" si="142"/>
        <v>0</v>
      </c>
      <c r="BV140" s="56">
        <f t="shared" ca="1" si="69"/>
        <v>31578530.400000002</v>
      </c>
    </row>
    <row r="141" spans="1:82" s="27" customFormat="1" ht="50.1" customHeight="1">
      <c r="A141" s="33"/>
      <c r="B141" s="33" t="s">
        <v>1288</v>
      </c>
      <c r="C141" s="512" t="s">
        <v>726</v>
      </c>
      <c r="D141" s="46" t="s">
        <v>730</v>
      </c>
      <c r="E141" s="46">
        <f t="shared" si="117"/>
        <v>138</v>
      </c>
      <c r="F141" s="46" t="s">
        <v>639</v>
      </c>
      <c r="G141" s="47" t="s">
        <v>436</v>
      </c>
      <c r="H141" s="46" t="s">
        <v>448</v>
      </c>
      <c r="I141" s="53" t="s">
        <v>471</v>
      </c>
      <c r="J141" s="83">
        <v>6038.7</v>
      </c>
      <c r="K141" s="57">
        <f ca="1">IFERROR(VLOOKUP($H$141,'납품수량(영업)'!$C$3:$AK$386,K$1,0),0)</f>
        <v>54</v>
      </c>
      <c r="L141" s="57">
        <f ca="1">IFERROR(VLOOKUP($H$141,'납품수량(영업)'!$C$3:$AK$386,L$1,0),0)</f>
        <v>54</v>
      </c>
      <c r="M141" s="57">
        <f ca="1">IFERROR(VLOOKUP($H$141,'납품수량(영업)'!$C$3:$AK$386,M$1,0),0)</f>
        <v>108</v>
      </c>
      <c r="N141" s="57">
        <f ca="1">IFERROR(VLOOKUP($H$141,'납품수량(영업)'!$C$3:$AK$386,N$1,0),0)</f>
        <v>108</v>
      </c>
      <c r="O141" s="57">
        <f ca="1">IFERROR(VLOOKUP($H$141,'납품수량(영업)'!$C$3:$AK$386,O$1,0),0)</f>
        <v>108</v>
      </c>
      <c r="P141" s="57">
        <f ca="1">IFERROR(VLOOKUP($H$141,'납품수량(영업)'!$C$3:$AK$386,P$1,0),0)</f>
        <v>0</v>
      </c>
      <c r="Q141" s="57">
        <f ca="1">IFERROR(VLOOKUP($H$141,'납품수량(영업)'!$C$3:$AK$386,Q$1,0),0)</f>
        <v>0</v>
      </c>
      <c r="R141" s="57">
        <f ca="1">IFERROR(VLOOKUP($H$141,'납품수량(영업)'!$C$3:$AK$386,R$1,0),0)</f>
        <v>54</v>
      </c>
      <c r="S141" s="57">
        <f ca="1">IFERROR(VLOOKUP($H$141,'납품수량(영업)'!$C$3:$AK$386,S$1,0),0)</f>
        <v>108</v>
      </c>
      <c r="T141" s="57">
        <f ca="1">IFERROR(VLOOKUP($H$141,'납품수량(영업)'!$C$3:$AK$386,T$1,0),0)</f>
        <v>0</v>
      </c>
      <c r="U141" s="57">
        <f ca="1">IFERROR(VLOOKUP($H$141,'납품수량(영업)'!$C$3:$AK$386,U$1,0),0)</f>
        <v>54</v>
      </c>
      <c r="V141" s="57">
        <f ca="1">IFERROR(VLOOKUP($H$141,'납품수량(영업)'!$C$3:$AK$386,V$1,0),0)</f>
        <v>0</v>
      </c>
      <c r="W141" s="57">
        <f ca="1">IFERROR(VLOOKUP($H$141,'납품수량(영업)'!$C$3:$AK$386,W$1,0),0)</f>
        <v>0</v>
      </c>
      <c r="X141" s="57">
        <f ca="1">IFERROR(VLOOKUP($H$141,'납품수량(영업)'!$C$3:$AK$386,X$1,0),0)</f>
        <v>0</v>
      </c>
      <c r="Y141" s="57">
        <f ca="1">IFERROR(VLOOKUP($H$141,'납품수량(영업)'!$C$3:$AK$386,Y$1,0),0)</f>
        <v>108</v>
      </c>
      <c r="Z141" s="57">
        <f ca="1">IFERROR(VLOOKUP($H$141,'납품수량(영업)'!$C$3:$AK$386,Z$1,0),0)</f>
        <v>54</v>
      </c>
      <c r="AA141" s="57">
        <f ca="1">IFERROR(VLOOKUP($H$141,'납품수량(영업)'!$C$3:$AK$386,AA$1,0),0)</f>
        <v>108</v>
      </c>
      <c r="AB141" s="57">
        <f ca="1">IFERROR(VLOOKUP($H$141,'납품수량(영업)'!$C$3:$AK$386,AB$1,0),0)</f>
        <v>54</v>
      </c>
      <c r="AC141" s="57">
        <f ca="1">IFERROR(VLOOKUP($H$141,'납품수량(영업)'!$C$3:$AK$386,AC$1,0),0)</f>
        <v>0</v>
      </c>
      <c r="AD141" s="57">
        <f ca="1">IFERROR(VLOOKUP($H$141,'납품수량(영업)'!$C$3:$AK$386,AD$1,0),0)</f>
        <v>0</v>
      </c>
      <c r="AE141" s="57">
        <f ca="1">IFERROR(VLOOKUP($H$141,'납품수량(영업)'!$C$3:$AK$386,AE$1,0),0)</f>
        <v>0</v>
      </c>
      <c r="AF141" s="57">
        <f ca="1">IFERROR(VLOOKUP($H$141,'납품수량(영업)'!$C$3:$AK$386,AF$1,0),0)</f>
        <v>0</v>
      </c>
      <c r="AG141" s="57">
        <f ca="1">IFERROR(VLOOKUP($H$141,'납품수량(영업)'!$C$3:$AK$386,AG$1,0),0)</f>
        <v>0</v>
      </c>
      <c r="AH141" s="57">
        <f ca="1">IFERROR(VLOOKUP($H$141,'납품수량(영업)'!$C$3:$AK$386,AH$1,0),0)</f>
        <v>0</v>
      </c>
      <c r="AI141" s="57">
        <f ca="1">IFERROR(VLOOKUP($H$141,'납품수량(영업)'!$C$3:$AK$386,AI$1,0),0)</f>
        <v>0</v>
      </c>
      <c r="AJ141" s="57">
        <f ca="1">IFERROR(VLOOKUP($H$141,'납품수량(영업)'!$C$3:$AK$386,AJ$1,0),0)</f>
        <v>0</v>
      </c>
      <c r="AK141" s="57">
        <f ca="1">IFERROR(VLOOKUP($H$141,'납품수량(영업)'!$C$3:$AK$386,AK$1,0),0)</f>
        <v>0</v>
      </c>
      <c r="AL141" s="57">
        <f ca="1">IFERROR(VLOOKUP($H$141,'납품수량(영업)'!$C$3:$AK$386,AL$1,0),0)</f>
        <v>0</v>
      </c>
      <c r="AM141" s="57">
        <f ca="1">IFERROR(VLOOKUP($H$141,'납품수량(영업)'!$C$3:$AK$386,AM$1,0),0)</f>
        <v>0</v>
      </c>
      <c r="AN141" s="57">
        <f ca="1">IFERROR(VLOOKUP($H$141,'납품수량(영업)'!$C$3:$AK$386,AN$1,0),0)</f>
        <v>0</v>
      </c>
      <c r="AO141" s="57">
        <f ca="1">IFERROR(VLOOKUP($H$141,'납품수량(영업)'!$C$3:$AK$386,AO$1,0),0)</f>
        <v>0</v>
      </c>
      <c r="AP141" s="25"/>
      <c r="AQ141" s="205">
        <f ca="1">K141*$J$141</f>
        <v>326089.8</v>
      </c>
      <c r="AR141" s="205">
        <f t="shared" ref="AR141:BU141" ca="1" si="143">L141*$J$141</f>
        <v>326089.8</v>
      </c>
      <c r="AS141" s="205">
        <f t="shared" ca="1" si="143"/>
        <v>652179.6</v>
      </c>
      <c r="AT141" s="205">
        <f t="shared" ca="1" si="143"/>
        <v>652179.6</v>
      </c>
      <c r="AU141" s="205">
        <f t="shared" ca="1" si="143"/>
        <v>652179.6</v>
      </c>
      <c r="AV141" s="205">
        <f t="shared" ca="1" si="143"/>
        <v>0</v>
      </c>
      <c r="AW141" s="205">
        <f t="shared" ca="1" si="143"/>
        <v>0</v>
      </c>
      <c r="AX141" s="205">
        <f t="shared" ca="1" si="143"/>
        <v>326089.8</v>
      </c>
      <c r="AY141" s="205">
        <f t="shared" ca="1" si="143"/>
        <v>652179.6</v>
      </c>
      <c r="AZ141" s="205">
        <f t="shared" ca="1" si="143"/>
        <v>0</v>
      </c>
      <c r="BA141" s="205">
        <f t="shared" ca="1" si="143"/>
        <v>326089.8</v>
      </c>
      <c r="BB141" s="205">
        <f t="shared" ca="1" si="143"/>
        <v>0</v>
      </c>
      <c r="BC141" s="205">
        <f t="shared" ca="1" si="143"/>
        <v>0</v>
      </c>
      <c r="BD141" s="205">
        <f t="shared" ca="1" si="143"/>
        <v>0</v>
      </c>
      <c r="BE141" s="205">
        <f t="shared" ca="1" si="143"/>
        <v>652179.6</v>
      </c>
      <c r="BF141" s="205">
        <f t="shared" ca="1" si="143"/>
        <v>326089.8</v>
      </c>
      <c r="BG141" s="205">
        <f t="shared" ca="1" si="143"/>
        <v>652179.6</v>
      </c>
      <c r="BH141" s="205">
        <f t="shared" ca="1" si="143"/>
        <v>326089.8</v>
      </c>
      <c r="BI141" s="205">
        <f t="shared" ca="1" si="143"/>
        <v>0</v>
      </c>
      <c r="BJ141" s="205">
        <f t="shared" ca="1" si="143"/>
        <v>0</v>
      </c>
      <c r="BK141" s="205">
        <f t="shared" ca="1" si="143"/>
        <v>0</v>
      </c>
      <c r="BL141" s="205">
        <f t="shared" ca="1" si="143"/>
        <v>0</v>
      </c>
      <c r="BM141" s="205">
        <f t="shared" ca="1" si="143"/>
        <v>0</v>
      </c>
      <c r="BN141" s="205">
        <f t="shared" ca="1" si="143"/>
        <v>0</v>
      </c>
      <c r="BO141" s="205">
        <f t="shared" ca="1" si="143"/>
        <v>0</v>
      </c>
      <c r="BP141" s="205">
        <f t="shared" ca="1" si="143"/>
        <v>0</v>
      </c>
      <c r="BQ141" s="205">
        <f t="shared" ca="1" si="143"/>
        <v>0</v>
      </c>
      <c r="BR141" s="205">
        <f t="shared" ca="1" si="143"/>
        <v>0</v>
      </c>
      <c r="BS141" s="205">
        <f t="shared" ca="1" si="143"/>
        <v>0</v>
      </c>
      <c r="BT141" s="205">
        <f t="shared" ca="1" si="143"/>
        <v>0</v>
      </c>
      <c r="BU141" s="205">
        <f t="shared" ca="1" si="143"/>
        <v>0</v>
      </c>
      <c r="BV141" s="56">
        <f t="shared" ca="1" si="69"/>
        <v>5869616.3999999985</v>
      </c>
    </row>
    <row r="142" spans="1:82" s="27" customFormat="1" ht="50.1" customHeight="1">
      <c r="A142" s="33"/>
      <c r="B142" s="33" t="s">
        <v>1290</v>
      </c>
      <c r="C142" s="512" t="s">
        <v>727</v>
      </c>
      <c r="D142" s="46" t="s">
        <v>730</v>
      </c>
      <c r="E142" s="46">
        <f t="shared" si="117"/>
        <v>139</v>
      </c>
      <c r="F142" s="46" t="s">
        <v>639</v>
      </c>
      <c r="G142" s="47" t="s">
        <v>437</v>
      </c>
      <c r="H142" s="46" t="s">
        <v>513</v>
      </c>
      <c r="I142" s="53" t="s">
        <v>472</v>
      </c>
      <c r="J142" s="83">
        <v>5416.7</v>
      </c>
      <c r="K142" s="57">
        <f ca="1">IFERROR(VLOOKUP($H$142,'납품수량(영업)'!$C$3:$AK$386,K$1,0),0)</f>
        <v>108</v>
      </c>
      <c r="L142" s="57">
        <f ca="1">IFERROR(VLOOKUP($H$142,'납품수량(영업)'!$C$3:$AK$386,L$1,0),0)</f>
        <v>108</v>
      </c>
      <c r="M142" s="57">
        <f ca="1">IFERROR(VLOOKUP($H$142,'납품수량(영업)'!$C$3:$AK$386,M$1,0),0)</f>
        <v>108</v>
      </c>
      <c r="N142" s="57">
        <f ca="1">IFERROR(VLOOKUP($H$142,'납품수량(영업)'!$C$3:$AK$386,N$1,0),0)</f>
        <v>108</v>
      </c>
      <c r="O142" s="57">
        <f ca="1">IFERROR(VLOOKUP($H$142,'납품수량(영업)'!$C$3:$AK$386,O$1,0),0)</f>
        <v>0</v>
      </c>
      <c r="P142" s="57">
        <f ca="1">IFERROR(VLOOKUP($H$142,'납품수량(영업)'!$C$3:$AK$386,P$1,0),0)</f>
        <v>0</v>
      </c>
      <c r="Q142" s="57">
        <f ca="1">IFERROR(VLOOKUP($H$142,'납품수량(영업)'!$C$3:$AK$386,Q$1,0),0)</f>
        <v>0</v>
      </c>
      <c r="R142" s="57">
        <f ca="1">IFERROR(VLOOKUP($H$142,'납품수량(영업)'!$C$3:$AK$386,R$1,0),0)</f>
        <v>108</v>
      </c>
      <c r="S142" s="57">
        <f ca="1">IFERROR(VLOOKUP($H$142,'납품수량(영업)'!$C$3:$AK$386,S$1,0),0)</f>
        <v>108</v>
      </c>
      <c r="T142" s="57">
        <f ca="1">IFERROR(VLOOKUP($H$142,'납품수량(영업)'!$C$3:$AK$386,T$1,0),0)</f>
        <v>108</v>
      </c>
      <c r="U142" s="57">
        <f ca="1">IFERROR(VLOOKUP($H$142,'납품수량(영업)'!$C$3:$AK$386,U$1,0),0)</f>
        <v>0</v>
      </c>
      <c r="V142" s="57">
        <f ca="1">IFERROR(VLOOKUP($H$142,'납품수량(영업)'!$C$3:$AK$386,V$1,0),0)</f>
        <v>108</v>
      </c>
      <c r="W142" s="57">
        <f ca="1">IFERROR(VLOOKUP($H$142,'납품수량(영업)'!$C$3:$AK$386,W$1,0),0)</f>
        <v>0</v>
      </c>
      <c r="X142" s="57">
        <f ca="1">IFERROR(VLOOKUP($H$142,'납품수량(영업)'!$C$3:$AK$386,X$1,0),0)</f>
        <v>0</v>
      </c>
      <c r="Y142" s="57">
        <f ca="1">IFERROR(VLOOKUP($H$142,'납품수량(영업)'!$C$3:$AK$386,Y$1,0),0)</f>
        <v>0</v>
      </c>
      <c r="Z142" s="57">
        <f ca="1">IFERROR(VLOOKUP($H$142,'납품수량(영업)'!$C$3:$AK$386,Z$1,0),0)</f>
        <v>0</v>
      </c>
      <c r="AA142" s="57">
        <f ca="1">IFERROR(VLOOKUP($H$142,'납품수량(영업)'!$C$3:$AK$386,AA$1,0),0)</f>
        <v>0</v>
      </c>
      <c r="AB142" s="57">
        <f ca="1">IFERROR(VLOOKUP($H$142,'납품수량(영업)'!$C$3:$AK$386,AB$1,0),0)</f>
        <v>162</v>
      </c>
      <c r="AC142" s="57">
        <f ca="1">IFERROR(VLOOKUP($H$142,'납품수량(영업)'!$C$3:$AK$386,AC$1,0),0)</f>
        <v>0</v>
      </c>
      <c r="AD142" s="57">
        <f ca="1">IFERROR(VLOOKUP($H$142,'납품수량(영업)'!$C$3:$AK$386,AD$1,0),0)</f>
        <v>0</v>
      </c>
      <c r="AE142" s="57">
        <f ca="1">IFERROR(VLOOKUP($H$142,'납품수량(영업)'!$C$3:$AK$386,AE$1,0),0)</f>
        <v>0</v>
      </c>
      <c r="AF142" s="57">
        <f ca="1">IFERROR(VLOOKUP($H$142,'납품수량(영업)'!$C$3:$AK$386,AF$1,0),0)</f>
        <v>0</v>
      </c>
      <c r="AG142" s="57">
        <f ca="1">IFERROR(VLOOKUP($H$142,'납품수량(영업)'!$C$3:$AK$386,AG$1,0),0)</f>
        <v>0</v>
      </c>
      <c r="AH142" s="57">
        <f ca="1">IFERROR(VLOOKUP($H$142,'납품수량(영업)'!$C$3:$AK$386,AH$1,0),0)</f>
        <v>0</v>
      </c>
      <c r="AI142" s="57">
        <f ca="1">IFERROR(VLOOKUP($H$142,'납품수량(영업)'!$C$3:$AK$386,AI$1,0),0)</f>
        <v>0</v>
      </c>
      <c r="AJ142" s="57">
        <f ca="1">IFERROR(VLOOKUP($H$142,'납품수량(영업)'!$C$3:$AK$386,AJ$1,0),0)</f>
        <v>0</v>
      </c>
      <c r="AK142" s="57">
        <f ca="1">IFERROR(VLOOKUP($H$142,'납품수량(영업)'!$C$3:$AK$386,AK$1,0),0)</f>
        <v>0</v>
      </c>
      <c r="AL142" s="57">
        <f ca="1">IFERROR(VLOOKUP($H$142,'납품수량(영업)'!$C$3:$AK$386,AL$1,0),0)</f>
        <v>0</v>
      </c>
      <c r="AM142" s="57">
        <f ca="1">IFERROR(VLOOKUP($H$142,'납품수량(영업)'!$C$3:$AK$386,AM$1,0),0)</f>
        <v>0</v>
      </c>
      <c r="AN142" s="57">
        <f ca="1">IFERROR(VLOOKUP($H$142,'납품수량(영업)'!$C$3:$AK$386,AN$1,0),0)</f>
        <v>0</v>
      </c>
      <c r="AO142" s="57">
        <f ca="1">IFERROR(VLOOKUP($H$142,'납품수량(영업)'!$C$3:$AK$386,AO$1,0),0)</f>
        <v>0</v>
      </c>
      <c r="AP142" s="25"/>
      <c r="AQ142" s="205">
        <f ca="1">K142*$J$142</f>
        <v>585003.6</v>
      </c>
      <c r="AR142" s="205">
        <f t="shared" ref="AR142:BU142" ca="1" si="144">L142*$J$142</f>
        <v>585003.6</v>
      </c>
      <c r="AS142" s="205">
        <f t="shared" ca="1" si="144"/>
        <v>585003.6</v>
      </c>
      <c r="AT142" s="205">
        <f t="shared" ca="1" si="144"/>
        <v>585003.6</v>
      </c>
      <c r="AU142" s="205">
        <f t="shared" ca="1" si="144"/>
        <v>0</v>
      </c>
      <c r="AV142" s="205">
        <f t="shared" ca="1" si="144"/>
        <v>0</v>
      </c>
      <c r="AW142" s="205">
        <f t="shared" ca="1" si="144"/>
        <v>0</v>
      </c>
      <c r="AX142" s="205">
        <f t="shared" ca="1" si="144"/>
        <v>585003.6</v>
      </c>
      <c r="AY142" s="205">
        <f t="shared" ca="1" si="144"/>
        <v>585003.6</v>
      </c>
      <c r="AZ142" s="205">
        <f t="shared" ca="1" si="144"/>
        <v>585003.6</v>
      </c>
      <c r="BA142" s="205">
        <f t="shared" ca="1" si="144"/>
        <v>0</v>
      </c>
      <c r="BB142" s="205">
        <f t="shared" ca="1" si="144"/>
        <v>585003.6</v>
      </c>
      <c r="BC142" s="205">
        <f t="shared" ca="1" si="144"/>
        <v>0</v>
      </c>
      <c r="BD142" s="205">
        <f t="shared" ca="1" si="144"/>
        <v>0</v>
      </c>
      <c r="BE142" s="205">
        <f t="shared" ca="1" si="144"/>
        <v>0</v>
      </c>
      <c r="BF142" s="205">
        <f t="shared" ca="1" si="144"/>
        <v>0</v>
      </c>
      <c r="BG142" s="205">
        <f t="shared" ca="1" si="144"/>
        <v>0</v>
      </c>
      <c r="BH142" s="205">
        <f t="shared" ca="1" si="144"/>
        <v>877505.4</v>
      </c>
      <c r="BI142" s="205">
        <f t="shared" ca="1" si="144"/>
        <v>0</v>
      </c>
      <c r="BJ142" s="205">
        <f t="shared" ca="1" si="144"/>
        <v>0</v>
      </c>
      <c r="BK142" s="205">
        <f t="shared" ca="1" si="144"/>
        <v>0</v>
      </c>
      <c r="BL142" s="205">
        <f t="shared" ca="1" si="144"/>
        <v>0</v>
      </c>
      <c r="BM142" s="205">
        <f t="shared" ca="1" si="144"/>
        <v>0</v>
      </c>
      <c r="BN142" s="205">
        <f t="shared" ca="1" si="144"/>
        <v>0</v>
      </c>
      <c r="BO142" s="205">
        <f t="shared" ca="1" si="144"/>
        <v>0</v>
      </c>
      <c r="BP142" s="205">
        <f t="shared" ca="1" si="144"/>
        <v>0</v>
      </c>
      <c r="BQ142" s="205">
        <f t="shared" ca="1" si="144"/>
        <v>0</v>
      </c>
      <c r="BR142" s="205">
        <f t="shared" ca="1" si="144"/>
        <v>0</v>
      </c>
      <c r="BS142" s="205">
        <f t="shared" ca="1" si="144"/>
        <v>0</v>
      </c>
      <c r="BT142" s="205">
        <f t="shared" ca="1" si="144"/>
        <v>0</v>
      </c>
      <c r="BU142" s="205">
        <f t="shared" ca="1" si="144"/>
        <v>0</v>
      </c>
      <c r="BV142" s="56">
        <f t="shared" ca="1" si="69"/>
        <v>5557534.2000000002</v>
      </c>
    </row>
    <row r="143" spans="1:82" s="27" customFormat="1" ht="50.1" customHeight="1">
      <c r="A143" s="33"/>
      <c r="B143" s="33" t="s">
        <v>1289</v>
      </c>
      <c r="C143" s="512" t="s">
        <v>727</v>
      </c>
      <c r="D143" s="46" t="s">
        <v>730</v>
      </c>
      <c r="E143" s="46">
        <f t="shared" si="117"/>
        <v>140</v>
      </c>
      <c r="F143" s="46" t="s">
        <v>639</v>
      </c>
      <c r="G143" s="47" t="s">
        <v>437</v>
      </c>
      <c r="H143" s="46" t="s">
        <v>514</v>
      </c>
      <c r="I143" s="53" t="s">
        <v>473</v>
      </c>
      <c r="J143" s="83">
        <v>5418.6</v>
      </c>
      <c r="K143" s="57">
        <f ca="1">IFERROR(VLOOKUP($H$143,'납품수량(영업)'!$C$3:$AK$386,K$1,0),0)</f>
        <v>42</v>
      </c>
      <c r="L143" s="57">
        <f ca="1">IFERROR(VLOOKUP($H$143,'납품수량(영업)'!$C$3:$AK$386,L$1,0),0)</f>
        <v>0</v>
      </c>
      <c r="M143" s="57">
        <f ca="1">IFERROR(VLOOKUP($H$143,'납품수량(영업)'!$C$3:$AK$386,M$1,0),0)</f>
        <v>0</v>
      </c>
      <c r="N143" s="57">
        <f ca="1">IFERROR(VLOOKUP($H$143,'납품수량(영업)'!$C$3:$AK$386,N$1,0),0)</f>
        <v>0</v>
      </c>
      <c r="O143" s="57">
        <f ca="1">IFERROR(VLOOKUP($H$143,'납품수량(영업)'!$C$3:$AK$386,O$1,0),0)</f>
        <v>0</v>
      </c>
      <c r="P143" s="57">
        <f ca="1">IFERROR(VLOOKUP($H$143,'납품수량(영업)'!$C$3:$AK$386,P$1,0),0)</f>
        <v>0</v>
      </c>
      <c r="Q143" s="57">
        <f ca="1">IFERROR(VLOOKUP($H$143,'납품수량(영업)'!$C$3:$AK$386,Q$1,0),0)</f>
        <v>0</v>
      </c>
      <c r="R143" s="57">
        <f ca="1">IFERROR(VLOOKUP($H$143,'납품수량(영업)'!$C$3:$AK$386,R$1,0),0)</f>
        <v>0</v>
      </c>
      <c r="S143" s="57">
        <f ca="1">IFERROR(VLOOKUP($H$143,'납품수량(영업)'!$C$3:$AK$386,S$1,0),0)</f>
        <v>0</v>
      </c>
      <c r="T143" s="57">
        <f ca="1">IFERROR(VLOOKUP($H$143,'납품수량(영업)'!$C$3:$AK$386,T$1,0),0)</f>
        <v>0</v>
      </c>
      <c r="U143" s="57">
        <f ca="1">IFERROR(VLOOKUP($H$143,'납품수량(영업)'!$C$3:$AK$386,U$1,0),0)</f>
        <v>0</v>
      </c>
      <c r="V143" s="57">
        <f ca="1">IFERROR(VLOOKUP($H$143,'납품수량(영업)'!$C$3:$AK$386,V$1,0),0)</f>
        <v>0</v>
      </c>
      <c r="W143" s="57">
        <f ca="1">IFERROR(VLOOKUP($H$143,'납품수량(영업)'!$C$3:$AK$386,W$1,0),0)</f>
        <v>0</v>
      </c>
      <c r="X143" s="57">
        <f ca="1">IFERROR(VLOOKUP($H$143,'납품수량(영업)'!$C$3:$AK$386,X$1,0),0)</f>
        <v>0</v>
      </c>
      <c r="Y143" s="57">
        <f ca="1">IFERROR(VLOOKUP($H$143,'납품수량(영업)'!$C$3:$AK$386,Y$1,0),0)</f>
        <v>0</v>
      </c>
      <c r="Z143" s="57">
        <f ca="1">IFERROR(VLOOKUP($H$143,'납품수량(영업)'!$C$3:$AK$386,Z$1,0),0)</f>
        <v>0</v>
      </c>
      <c r="AA143" s="57">
        <f ca="1">IFERROR(VLOOKUP($H$143,'납품수량(영업)'!$C$3:$AK$386,AA$1,0),0)</f>
        <v>0</v>
      </c>
      <c r="AB143" s="57">
        <f ca="1">IFERROR(VLOOKUP($H$143,'납품수량(영업)'!$C$3:$AK$386,AB$1,0),0)</f>
        <v>0</v>
      </c>
      <c r="AC143" s="57">
        <f ca="1">IFERROR(VLOOKUP($H$143,'납품수량(영업)'!$C$3:$AK$386,AC$1,0),0)</f>
        <v>0</v>
      </c>
      <c r="AD143" s="57">
        <f ca="1">IFERROR(VLOOKUP($H$143,'납품수량(영업)'!$C$3:$AK$386,AD$1,0),0)</f>
        <v>0</v>
      </c>
      <c r="AE143" s="57">
        <f ca="1">IFERROR(VLOOKUP($H$143,'납품수량(영업)'!$C$3:$AK$386,AE$1,0),0)</f>
        <v>0</v>
      </c>
      <c r="AF143" s="57">
        <f ca="1">IFERROR(VLOOKUP($H$143,'납품수량(영업)'!$C$3:$AK$386,AF$1,0),0)</f>
        <v>0</v>
      </c>
      <c r="AG143" s="57">
        <f ca="1">IFERROR(VLOOKUP($H$143,'납품수량(영업)'!$C$3:$AK$386,AG$1,0),0)</f>
        <v>0</v>
      </c>
      <c r="AH143" s="57">
        <f ca="1">IFERROR(VLOOKUP($H$143,'납품수량(영업)'!$C$3:$AK$386,AH$1,0),0)</f>
        <v>0</v>
      </c>
      <c r="AI143" s="57">
        <f ca="1">IFERROR(VLOOKUP($H$143,'납품수량(영업)'!$C$3:$AK$386,AI$1,0),0)</f>
        <v>0</v>
      </c>
      <c r="AJ143" s="57">
        <f ca="1">IFERROR(VLOOKUP($H$143,'납품수량(영업)'!$C$3:$AK$386,AJ$1,0),0)</f>
        <v>0</v>
      </c>
      <c r="AK143" s="57">
        <f ca="1">IFERROR(VLOOKUP($H$143,'납품수량(영업)'!$C$3:$AK$386,AK$1,0),0)</f>
        <v>0</v>
      </c>
      <c r="AL143" s="57">
        <f ca="1">IFERROR(VLOOKUP($H$143,'납품수량(영업)'!$C$3:$AK$386,AL$1,0),0)</f>
        <v>0</v>
      </c>
      <c r="AM143" s="57">
        <f ca="1">IFERROR(VLOOKUP($H$143,'납품수량(영업)'!$C$3:$AK$386,AM$1,0),0)</f>
        <v>0</v>
      </c>
      <c r="AN143" s="57">
        <f ca="1">IFERROR(VLOOKUP($H$143,'납품수량(영업)'!$C$3:$AK$386,AN$1,0),0)</f>
        <v>0</v>
      </c>
      <c r="AO143" s="57">
        <f ca="1">IFERROR(VLOOKUP($H$143,'납품수량(영업)'!$C$3:$AK$386,AO$1,0),0)</f>
        <v>0</v>
      </c>
      <c r="AP143" s="25"/>
      <c r="AQ143" s="205">
        <f ca="1">K143*$J$143</f>
        <v>227581.2</v>
      </c>
      <c r="AR143" s="205">
        <f t="shared" ref="AR143:BU143" ca="1" si="145">L143*$J$143</f>
        <v>0</v>
      </c>
      <c r="AS143" s="205">
        <f t="shared" ca="1" si="145"/>
        <v>0</v>
      </c>
      <c r="AT143" s="205">
        <f t="shared" ca="1" si="145"/>
        <v>0</v>
      </c>
      <c r="AU143" s="205">
        <f t="shared" ca="1" si="145"/>
        <v>0</v>
      </c>
      <c r="AV143" s="205">
        <f t="shared" ca="1" si="145"/>
        <v>0</v>
      </c>
      <c r="AW143" s="205">
        <f t="shared" ca="1" si="145"/>
        <v>0</v>
      </c>
      <c r="AX143" s="205">
        <f t="shared" ca="1" si="145"/>
        <v>0</v>
      </c>
      <c r="AY143" s="205">
        <f t="shared" ca="1" si="145"/>
        <v>0</v>
      </c>
      <c r="AZ143" s="205">
        <f t="shared" ca="1" si="145"/>
        <v>0</v>
      </c>
      <c r="BA143" s="205">
        <f t="shared" ca="1" si="145"/>
        <v>0</v>
      </c>
      <c r="BB143" s="205">
        <f t="shared" ca="1" si="145"/>
        <v>0</v>
      </c>
      <c r="BC143" s="205">
        <f t="shared" ca="1" si="145"/>
        <v>0</v>
      </c>
      <c r="BD143" s="205">
        <f t="shared" ca="1" si="145"/>
        <v>0</v>
      </c>
      <c r="BE143" s="205">
        <f t="shared" ca="1" si="145"/>
        <v>0</v>
      </c>
      <c r="BF143" s="205">
        <f t="shared" ca="1" si="145"/>
        <v>0</v>
      </c>
      <c r="BG143" s="205">
        <f t="shared" ca="1" si="145"/>
        <v>0</v>
      </c>
      <c r="BH143" s="205">
        <f t="shared" ca="1" si="145"/>
        <v>0</v>
      </c>
      <c r="BI143" s="205">
        <f t="shared" ca="1" si="145"/>
        <v>0</v>
      </c>
      <c r="BJ143" s="205">
        <f t="shared" ca="1" si="145"/>
        <v>0</v>
      </c>
      <c r="BK143" s="205">
        <f t="shared" ca="1" si="145"/>
        <v>0</v>
      </c>
      <c r="BL143" s="205">
        <f t="shared" ca="1" si="145"/>
        <v>0</v>
      </c>
      <c r="BM143" s="205">
        <f t="shared" ca="1" si="145"/>
        <v>0</v>
      </c>
      <c r="BN143" s="205">
        <f t="shared" ca="1" si="145"/>
        <v>0</v>
      </c>
      <c r="BO143" s="205">
        <f t="shared" ca="1" si="145"/>
        <v>0</v>
      </c>
      <c r="BP143" s="205">
        <f t="shared" ca="1" si="145"/>
        <v>0</v>
      </c>
      <c r="BQ143" s="205">
        <f t="shared" ca="1" si="145"/>
        <v>0</v>
      </c>
      <c r="BR143" s="205">
        <f t="shared" ca="1" si="145"/>
        <v>0</v>
      </c>
      <c r="BS143" s="205">
        <f t="shared" ca="1" si="145"/>
        <v>0</v>
      </c>
      <c r="BT143" s="205">
        <f t="shared" ca="1" si="145"/>
        <v>0</v>
      </c>
      <c r="BU143" s="205">
        <f t="shared" ca="1" si="145"/>
        <v>0</v>
      </c>
      <c r="BV143" s="56">
        <f t="shared" ref="BV143:BV157" ca="1" si="146">SUM(AQ143:BU143)</f>
        <v>227581.2</v>
      </c>
    </row>
    <row r="144" spans="1:82" s="27" customFormat="1" ht="50.1" customHeight="1">
      <c r="A144" s="33"/>
      <c r="B144" s="33" t="s">
        <v>1288</v>
      </c>
      <c r="C144" s="512" t="s">
        <v>726</v>
      </c>
      <c r="D144" s="46" t="s">
        <v>730</v>
      </c>
      <c r="E144" s="46">
        <f t="shared" si="117"/>
        <v>141</v>
      </c>
      <c r="F144" s="46" t="s">
        <v>639</v>
      </c>
      <c r="G144" s="47" t="s">
        <v>436</v>
      </c>
      <c r="H144" s="46" t="s">
        <v>653</v>
      </c>
      <c r="I144" s="53" t="s">
        <v>474</v>
      </c>
      <c r="J144" s="83">
        <v>3665</v>
      </c>
      <c r="K144" s="57">
        <f ca="1">IFERROR(VLOOKUP($H$144,'납품수량(영업)'!$C$3:$AK$386,K$1,0),0)</f>
        <v>240</v>
      </c>
      <c r="L144" s="57">
        <f ca="1">IFERROR(VLOOKUP($H$144,'납품수량(영업)'!$C$3:$AK$386,L$1,0),0)</f>
        <v>160</v>
      </c>
      <c r="M144" s="57">
        <f ca="1">IFERROR(VLOOKUP($H$144,'납품수량(영업)'!$C$3:$AK$386,M$1,0),0)</f>
        <v>640</v>
      </c>
      <c r="N144" s="57">
        <f ca="1">IFERROR(VLOOKUP($H$144,'납품수량(영업)'!$C$3:$AK$386,N$1,0),0)</f>
        <v>560</v>
      </c>
      <c r="O144" s="57">
        <f ca="1">IFERROR(VLOOKUP($H$144,'납품수량(영업)'!$C$3:$AK$386,O$1,0),0)</f>
        <v>560</v>
      </c>
      <c r="P144" s="57">
        <f ca="1">IFERROR(VLOOKUP($H$144,'납품수량(영업)'!$C$3:$AK$386,P$1,0),0)</f>
        <v>0</v>
      </c>
      <c r="Q144" s="57">
        <f ca="1">IFERROR(VLOOKUP($H$144,'납품수량(영업)'!$C$3:$AK$386,Q$1,0),0)</f>
        <v>0</v>
      </c>
      <c r="R144" s="57">
        <f ca="1">IFERROR(VLOOKUP($H$144,'납품수량(영업)'!$C$3:$AK$386,R$1,0),0)</f>
        <v>320</v>
      </c>
      <c r="S144" s="57">
        <f ca="1">IFERROR(VLOOKUP($H$144,'납품수량(영업)'!$C$3:$AK$386,S$1,0),0)</f>
        <v>400</v>
      </c>
      <c r="T144" s="57">
        <f ca="1">IFERROR(VLOOKUP($H$144,'납품수량(영업)'!$C$3:$AK$386,T$1,0),0)</f>
        <v>480</v>
      </c>
      <c r="U144" s="57">
        <f ca="1">IFERROR(VLOOKUP($H$144,'납품수량(영업)'!$C$3:$AK$386,U$1,0),0)</f>
        <v>560</v>
      </c>
      <c r="V144" s="57">
        <f ca="1">IFERROR(VLOOKUP($H$144,'납품수량(영업)'!$C$3:$AK$386,V$1,0),0)</f>
        <v>320</v>
      </c>
      <c r="W144" s="57">
        <f ca="1">IFERROR(VLOOKUP($H$144,'납품수량(영업)'!$C$3:$AK$386,W$1,0),0)</f>
        <v>0</v>
      </c>
      <c r="X144" s="57">
        <f ca="1">IFERROR(VLOOKUP($H$144,'납품수량(영업)'!$C$3:$AK$386,X$1,0),0)</f>
        <v>0</v>
      </c>
      <c r="Y144" s="57">
        <f ca="1">IFERROR(VLOOKUP($H$144,'납품수량(영업)'!$C$3:$AK$386,Y$1,0),0)</f>
        <v>640</v>
      </c>
      <c r="Z144" s="57">
        <f ca="1">IFERROR(VLOOKUP($H$144,'납품수량(영업)'!$C$3:$AK$386,Z$1,0),0)</f>
        <v>320</v>
      </c>
      <c r="AA144" s="57">
        <f ca="1">IFERROR(VLOOKUP($H$144,'납품수량(영업)'!$C$3:$AK$386,AA$1,0),0)</f>
        <v>480</v>
      </c>
      <c r="AB144" s="57">
        <f ca="1">IFERROR(VLOOKUP($H$144,'납품수량(영업)'!$C$3:$AK$386,AB$1,0),0)</f>
        <v>720</v>
      </c>
      <c r="AC144" s="57">
        <f ca="1">IFERROR(VLOOKUP($H$144,'납품수량(영업)'!$C$3:$AK$386,AC$1,0),0)</f>
        <v>0</v>
      </c>
      <c r="AD144" s="57">
        <f ca="1">IFERROR(VLOOKUP($H$144,'납품수량(영업)'!$C$3:$AK$386,AD$1,0),0)</f>
        <v>0</v>
      </c>
      <c r="AE144" s="57">
        <f ca="1">IFERROR(VLOOKUP($H$144,'납품수량(영업)'!$C$3:$AK$386,AE$1,0),0)</f>
        <v>0</v>
      </c>
      <c r="AF144" s="57">
        <f ca="1">IFERROR(VLOOKUP($H$144,'납품수량(영업)'!$C$3:$AK$386,AF$1,0),0)</f>
        <v>0</v>
      </c>
      <c r="AG144" s="57">
        <f ca="1">IFERROR(VLOOKUP($H$144,'납품수량(영업)'!$C$3:$AK$386,AG$1,0),0)</f>
        <v>0</v>
      </c>
      <c r="AH144" s="57">
        <f ca="1">IFERROR(VLOOKUP($H$144,'납품수량(영업)'!$C$3:$AK$386,AH$1,0),0)</f>
        <v>0</v>
      </c>
      <c r="AI144" s="57">
        <f ca="1">IFERROR(VLOOKUP($H$144,'납품수량(영업)'!$C$3:$AK$386,AI$1,0),0)</f>
        <v>0</v>
      </c>
      <c r="AJ144" s="57">
        <f ca="1">IFERROR(VLOOKUP($H$144,'납품수량(영업)'!$C$3:$AK$386,AJ$1,0),0)</f>
        <v>0</v>
      </c>
      <c r="AK144" s="57">
        <f ca="1">IFERROR(VLOOKUP($H$144,'납품수량(영업)'!$C$3:$AK$386,AK$1,0),0)</f>
        <v>0</v>
      </c>
      <c r="AL144" s="57">
        <f ca="1">IFERROR(VLOOKUP($H$144,'납품수량(영업)'!$C$3:$AK$386,AL$1,0),0)</f>
        <v>0</v>
      </c>
      <c r="AM144" s="57">
        <f ca="1">IFERROR(VLOOKUP($H$144,'납품수량(영업)'!$C$3:$AK$386,AM$1,0),0)</f>
        <v>0</v>
      </c>
      <c r="AN144" s="57">
        <f ca="1">IFERROR(VLOOKUP($H$144,'납품수량(영업)'!$C$3:$AK$386,AN$1,0),0)</f>
        <v>0</v>
      </c>
      <c r="AO144" s="57">
        <f ca="1">IFERROR(VLOOKUP($H$144,'납품수량(영업)'!$C$3:$AK$386,AO$1,0),0)</f>
        <v>0</v>
      </c>
      <c r="AP144" s="25"/>
      <c r="AQ144" s="205">
        <f ca="1">K144*$J$144</f>
        <v>879600</v>
      </c>
      <c r="AR144" s="205">
        <f t="shared" ref="AR144:BU144" ca="1" si="147">L144*$J$144</f>
        <v>586400</v>
      </c>
      <c r="AS144" s="205">
        <f t="shared" ca="1" si="147"/>
        <v>2345600</v>
      </c>
      <c r="AT144" s="205">
        <f t="shared" ca="1" si="147"/>
        <v>2052400</v>
      </c>
      <c r="AU144" s="205">
        <f t="shared" ca="1" si="147"/>
        <v>2052400</v>
      </c>
      <c r="AV144" s="205">
        <f t="shared" ca="1" si="147"/>
        <v>0</v>
      </c>
      <c r="AW144" s="205">
        <f t="shared" ca="1" si="147"/>
        <v>0</v>
      </c>
      <c r="AX144" s="205">
        <f t="shared" ca="1" si="147"/>
        <v>1172800</v>
      </c>
      <c r="AY144" s="205">
        <f t="shared" ca="1" si="147"/>
        <v>1466000</v>
      </c>
      <c r="AZ144" s="205">
        <f t="shared" ca="1" si="147"/>
        <v>1759200</v>
      </c>
      <c r="BA144" s="205">
        <f t="shared" ca="1" si="147"/>
        <v>2052400</v>
      </c>
      <c r="BB144" s="205">
        <f t="shared" ca="1" si="147"/>
        <v>1172800</v>
      </c>
      <c r="BC144" s="205">
        <f t="shared" ca="1" si="147"/>
        <v>0</v>
      </c>
      <c r="BD144" s="205">
        <f t="shared" ca="1" si="147"/>
        <v>0</v>
      </c>
      <c r="BE144" s="205">
        <f t="shared" ca="1" si="147"/>
        <v>2345600</v>
      </c>
      <c r="BF144" s="205">
        <f t="shared" ca="1" si="147"/>
        <v>1172800</v>
      </c>
      <c r="BG144" s="205">
        <f t="shared" ca="1" si="147"/>
        <v>1759200</v>
      </c>
      <c r="BH144" s="205">
        <f t="shared" ca="1" si="147"/>
        <v>2638800</v>
      </c>
      <c r="BI144" s="205">
        <f t="shared" ca="1" si="147"/>
        <v>0</v>
      </c>
      <c r="BJ144" s="205">
        <f t="shared" ca="1" si="147"/>
        <v>0</v>
      </c>
      <c r="BK144" s="205">
        <f t="shared" ca="1" si="147"/>
        <v>0</v>
      </c>
      <c r="BL144" s="205">
        <f t="shared" ca="1" si="147"/>
        <v>0</v>
      </c>
      <c r="BM144" s="205">
        <f t="shared" ca="1" si="147"/>
        <v>0</v>
      </c>
      <c r="BN144" s="205">
        <f t="shared" ca="1" si="147"/>
        <v>0</v>
      </c>
      <c r="BO144" s="205">
        <f t="shared" ca="1" si="147"/>
        <v>0</v>
      </c>
      <c r="BP144" s="205">
        <f t="shared" ca="1" si="147"/>
        <v>0</v>
      </c>
      <c r="BQ144" s="205">
        <f t="shared" ca="1" si="147"/>
        <v>0</v>
      </c>
      <c r="BR144" s="205">
        <f t="shared" ca="1" si="147"/>
        <v>0</v>
      </c>
      <c r="BS144" s="205">
        <f t="shared" ca="1" si="147"/>
        <v>0</v>
      </c>
      <c r="BT144" s="205">
        <f t="shared" ca="1" si="147"/>
        <v>0</v>
      </c>
      <c r="BU144" s="205">
        <f t="shared" ca="1" si="147"/>
        <v>0</v>
      </c>
      <c r="BV144" s="56">
        <f t="shared" ca="1" si="146"/>
        <v>23456000</v>
      </c>
    </row>
    <row r="145" spans="1:74" s="27" customFormat="1" ht="50.1" customHeight="1">
      <c r="A145" s="33"/>
      <c r="B145" s="33" t="s">
        <v>1288</v>
      </c>
      <c r="C145" s="512" t="s">
        <v>726</v>
      </c>
      <c r="D145" s="46" t="s">
        <v>730</v>
      </c>
      <c r="E145" s="46">
        <f t="shared" si="117"/>
        <v>142</v>
      </c>
      <c r="F145" s="46" t="s">
        <v>639</v>
      </c>
      <c r="G145" s="47" t="s">
        <v>436</v>
      </c>
      <c r="H145" s="46" t="s">
        <v>654</v>
      </c>
      <c r="I145" s="53" t="s">
        <v>475</v>
      </c>
      <c r="J145" s="83">
        <v>3652.4</v>
      </c>
      <c r="K145" s="57">
        <f ca="1">IFERROR(VLOOKUP($H$145,'납품수량(영업)'!$C$3:$AK$386,K$1,0),0)</f>
        <v>240</v>
      </c>
      <c r="L145" s="57">
        <f ca="1">IFERROR(VLOOKUP($H$145,'납품수량(영업)'!$C$3:$AK$386,L$1,0),0)</f>
        <v>160</v>
      </c>
      <c r="M145" s="57">
        <f ca="1">IFERROR(VLOOKUP($H$145,'납품수량(영업)'!$C$3:$AK$386,M$1,0),0)</f>
        <v>640</v>
      </c>
      <c r="N145" s="57">
        <f ca="1">IFERROR(VLOOKUP($H$145,'납품수량(영업)'!$C$3:$AK$386,N$1,0),0)</f>
        <v>560</v>
      </c>
      <c r="O145" s="57">
        <f ca="1">IFERROR(VLOOKUP($H$145,'납품수량(영업)'!$C$3:$AK$386,O$1,0),0)</f>
        <v>560</v>
      </c>
      <c r="P145" s="57">
        <f ca="1">IFERROR(VLOOKUP($H$145,'납품수량(영업)'!$C$3:$AK$386,P$1,0),0)</f>
        <v>0</v>
      </c>
      <c r="Q145" s="57">
        <f ca="1">IFERROR(VLOOKUP($H$145,'납품수량(영업)'!$C$3:$AK$386,Q$1,0),0)</f>
        <v>0</v>
      </c>
      <c r="R145" s="57">
        <f ca="1">IFERROR(VLOOKUP($H$145,'납품수량(영업)'!$C$3:$AK$386,R$1,0),0)</f>
        <v>320</v>
      </c>
      <c r="S145" s="57">
        <f ca="1">IFERROR(VLOOKUP($H$145,'납품수량(영업)'!$C$3:$AK$386,S$1,0),0)</f>
        <v>400</v>
      </c>
      <c r="T145" s="57">
        <f ca="1">IFERROR(VLOOKUP($H$145,'납품수량(영업)'!$C$3:$AK$386,T$1,0),0)</f>
        <v>480</v>
      </c>
      <c r="U145" s="57">
        <f ca="1">IFERROR(VLOOKUP($H$145,'납품수량(영업)'!$C$3:$AK$386,U$1,0),0)</f>
        <v>560</v>
      </c>
      <c r="V145" s="57">
        <f ca="1">IFERROR(VLOOKUP($H$145,'납품수량(영업)'!$C$3:$AK$386,V$1,0),0)</f>
        <v>320</v>
      </c>
      <c r="W145" s="57">
        <f ca="1">IFERROR(VLOOKUP($H$145,'납품수량(영업)'!$C$3:$AK$386,W$1,0),0)</f>
        <v>0</v>
      </c>
      <c r="X145" s="57">
        <f ca="1">IFERROR(VLOOKUP($H$145,'납품수량(영업)'!$C$3:$AK$386,X$1,0),0)</f>
        <v>0</v>
      </c>
      <c r="Y145" s="57">
        <f ca="1">IFERROR(VLOOKUP($H$145,'납품수량(영업)'!$C$3:$AK$386,Y$1,0),0)</f>
        <v>640</v>
      </c>
      <c r="Z145" s="57">
        <f ca="1">IFERROR(VLOOKUP($H$145,'납품수량(영업)'!$C$3:$AK$386,Z$1,0),0)</f>
        <v>320</v>
      </c>
      <c r="AA145" s="57">
        <f ca="1">IFERROR(VLOOKUP($H$145,'납품수량(영업)'!$C$3:$AK$386,AA$1,0),0)</f>
        <v>480</v>
      </c>
      <c r="AB145" s="57">
        <f ca="1">IFERROR(VLOOKUP($H$145,'납품수량(영업)'!$C$3:$AK$386,AB$1,0),0)</f>
        <v>720</v>
      </c>
      <c r="AC145" s="57">
        <f ca="1">IFERROR(VLOOKUP($H$145,'납품수량(영업)'!$C$3:$AK$386,AC$1,0),0)</f>
        <v>0</v>
      </c>
      <c r="AD145" s="57">
        <f ca="1">IFERROR(VLOOKUP($H$145,'납품수량(영업)'!$C$3:$AK$386,AD$1,0),0)</f>
        <v>0</v>
      </c>
      <c r="AE145" s="57">
        <f ca="1">IFERROR(VLOOKUP($H$145,'납품수량(영업)'!$C$3:$AK$386,AE$1,0),0)</f>
        <v>0</v>
      </c>
      <c r="AF145" s="57">
        <f ca="1">IFERROR(VLOOKUP($H$145,'납품수량(영업)'!$C$3:$AK$386,AF$1,0),0)</f>
        <v>0</v>
      </c>
      <c r="AG145" s="57">
        <f ca="1">IFERROR(VLOOKUP($H$145,'납품수량(영업)'!$C$3:$AK$386,AG$1,0),0)</f>
        <v>0</v>
      </c>
      <c r="AH145" s="57">
        <f ca="1">IFERROR(VLOOKUP($H$145,'납품수량(영업)'!$C$3:$AK$386,AH$1,0),0)</f>
        <v>0</v>
      </c>
      <c r="AI145" s="57">
        <f ca="1">IFERROR(VLOOKUP($H$145,'납품수량(영업)'!$C$3:$AK$386,AI$1,0),0)</f>
        <v>0</v>
      </c>
      <c r="AJ145" s="57">
        <f ca="1">IFERROR(VLOOKUP($H$145,'납품수량(영업)'!$C$3:$AK$386,AJ$1,0),0)</f>
        <v>0</v>
      </c>
      <c r="AK145" s="57">
        <f ca="1">IFERROR(VLOOKUP($H$145,'납품수량(영업)'!$C$3:$AK$386,AK$1,0),0)</f>
        <v>0</v>
      </c>
      <c r="AL145" s="57">
        <f ca="1">IFERROR(VLOOKUP($H$145,'납품수량(영업)'!$C$3:$AK$386,AL$1,0),0)</f>
        <v>0</v>
      </c>
      <c r="AM145" s="57">
        <f ca="1">IFERROR(VLOOKUP($H$145,'납품수량(영업)'!$C$3:$AK$386,AM$1,0),0)</f>
        <v>0</v>
      </c>
      <c r="AN145" s="57">
        <f ca="1">IFERROR(VLOOKUP($H$145,'납품수량(영업)'!$C$3:$AK$386,AN$1,0),0)</f>
        <v>0</v>
      </c>
      <c r="AO145" s="57">
        <f ca="1">IFERROR(VLOOKUP($H$145,'납품수량(영업)'!$C$3:$AK$386,AO$1,0),0)</f>
        <v>0</v>
      </c>
      <c r="AP145" s="25"/>
      <c r="AQ145" s="205">
        <f ca="1">K145*$J$145</f>
        <v>876576</v>
      </c>
      <c r="AR145" s="205">
        <f t="shared" ref="AR145:BU145" ca="1" si="148">L145*$J$145</f>
        <v>584384</v>
      </c>
      <c r="AS145" s="205">
        <f t="shared" ca="1" si="148"/>
        <v>2337536</v>
      </c>
      <c r="AT145" s="205">
        <f t="shared" ca="1" si="148"/>
        <v>2045344</v>
      </c>
      <c r="AU145" s="205">
        <f t="shared" ca="1" si="148"/>
        <v>2045344</v>
      </c>
      <c r="AV145" s="205">
        <f t="shared" ca="1" si="148"/>
        <v>0</v>
      </c>
      <c r="AW145" s="205">
        <f t="shared" ca="1" si="148"/>
        <v>0</v>
      </c>
      <c r="AX145" s="205">
        <f t="shared" ca="1" si="148"/>
        <v>1168768</v>
      </c>
      <c r="AY145" s="205">
        <f t="shared" ca="1" si="148"/>
        <v>1460960</v>
      </c>
      <c r="AZ145" s="205">
        <f t="shared" ca="1" si="148"/>
        <v>1753152</v>
      </c>
      <c r="BA145" s="205">
        <f t="shared" ca="1" si="148"/>
        <v>2045344</v>
      </c>
      <c r="BB145" s="205">
        <f t="shared" ca="1" si="148"/>
        <v>1168768</v>
      </c>
      <c r="BC145" s="205">
        <f t="shared" ca="1" si="148"/>
        <v>0</v>
      </c>
      <c r="BD145" s="205">
        <f t="shared" ca="1" si="148"/>
        <v>0</v>
      </c>
      <c r="BE145" s="205">
        <f t="shared" ca="1" si="148"/>
        <v>2337536</v>
      </c>
      <c r="BF145" s="205">
        <f t="shared" ca="1" si="148"/>
        <v>1168768</v>
      </c>
      <c r="BG145" s="205">
        <f t="shared" ca="1" si="148"/>
        <v>1753152</v>
      </c>
      <c r="BH145" s="205">
        <f t="shared" ca="1" si="148"/>
        <v>2629728</v>
      </c>
      <c r="BI145" s="205">
        <f t="shared" ca="1" si="148"/>
        <v>0</v>
      </c>
      <c r="BJ145" s="205">
        <f t="shared" ca="1" si="148"/>
        <v>0</v>
      </c>
      <c r="BK145" s="205">
        <f t="shared" ca="1" si="148"/>
        <v>0</v>
      </c>
      <c r="BL145" s="205">
        <f t="shared" ca="1" si="148"/>
        <v>0</v>
      </c>
      <c r="BM145" s="205">
        <f t="shared" ca="1" si="148"/>
        <v>0</v>
      </c>
      <c r="BN145" s="205">
        <f t="shared" ca="1" si="148"/>
        <v>0</v>
      </c>
      <c r="BO145" s="205">
        <f t="shared" ca="1" si="148"/>
        <v>0</v>
      </c>
      <c r="BP145" s="205">
        <f t="shared" ca="1" si="148"/>
        <v>0</v>
      </c>
      <c r="BQ145" s="205">
        <f t="shared" ca="1" si="148"/>
        <v>0</v>
      </c>
      <c r="BR145" s="205">
        <f t="shared" ca="1" si="148"/>
        <v>0</v>
      </c>
      <c r="BS145" s="205">
        <f t="shared" ca="1" si="148"/>
        <v>0</v>
      </c>
      <c r="BT145" s="205">
        <f t="shared" ca="1" si="148"/>
        <v>0</v>
      </c>
      <c r="BU145" s="205">
        <f t="shared" ca="1" si="148"/>
        <v>0</v>
      </c>
      <c r="BV145" s="56">
        <f t="shared" ca="1" si="146"/>
        <v>23375360</v>
      </c>
    </row>
    <row r="146" spans="1:74" s="27" customFormat="1" ht="50.1" customHeight="1">
      <c r="A146" s="33"/>
      <c r="B146" s="33" t="s">
        <v>1288</v>
      </c>
      <c r="C146" s="512" t="s">
        <v>726</v>
      </c>
      <c r="D146" s="46" t="s">
        <v>730</v>
      </c>
      <c r="E146" s="46">
        <f t="shared" si="117"/>
        <v>143</v>
      </c>
      <c r="F146" s="46" t="s">
        <v>639</v>
      </c>
      <c r="G146" s="47" t="s">
        <v>436</v>
      </c>
      <c r="H146" s="46" t="s">
        <v>655</v>
      </c>
      <c r="I146" s="53" t="s">
        <v>476</v>
      </c>
      <c r="J146" s="83">
        <v>5332</v>
      </c>
      <c r="K146" s="57">
        <f ca="1">IFERROR(VLOOKUP($H$146,'납품수량(영업)'!$C$3:$AK$386,K$1,0),0)</f>
        <v>240</v>
      </c>
      <c r="L146" s="57">
        <f ca="1">IFERROR(VLOOKUP($H$146,'납품수량(영업)'!$C$3:$AK$386,L$1,0),0)</f>
        <v>160</v>
      </c>
      <c r="M146" s="57">
        <f ca="1">IFERROR(VLOOKUP($H$146,'납품수량(영업)'!$C$3:$AK$386,M$1,0),0)</f>
        <v>640</v>
      </c>
      <c r="N146" s="57">
        <f ca="1">IFERROR(VLOOKUP($H$146,'납품수량(영업)'!$C$3:$AK$386,N$1,0),0)</f>
        <v>560</v>
      </c>
      <c r="O146" s="57">
        <f ca="1">IFERROR(VLOOKUP($H$146,'납품수량(영업)'!$C$3:$AK$386,O$1,0),0)</f>
        <v>560</v>
      </c>
      <c r="P146" s="57">
        <f ca="1">IFERROR(VLOOKUP($H$146,'납품수량(영업)'!$C$3:$AK$386,P$1,0),0)</f>
        <v>0</v>
      </c>
      <c r="Q146" s="57">
        <f ca="1">IFERROR(VLOOKUP($H$146,'납품수량(영업)'!$C$3:$AK$386,Q$1,0),0)</f>
        <v>0</v>
      </c>
      <c r="R146" s="57">
        <f ca="1">IFERROR(VLOOKUP($H$146,'납품수량(영업)'!$C$3:$AK$386,R$1,0),0)</f>
        <v>320</v>
      </c>
      <c r="S146" s="57">
        <f ca="1">IFERROR(VLOOKUP($H$146,'납품수량(영업)'!$C$3:$AK$386,S$1,0),0)</f>
        <v>400</v>
      </c>
      <c r="T146" s="57">
        <f ca="1">IFERROR(VLOOKUP($H$146,'납품수량(영업)'!$C$3:$AK$386,T$1,0),0)</f>
        <v>480</v>
      </c>
      <c r="U146" s="57">
        <f ca="1">IFERROR(VLOOKUP($H$146,'납품수량(영업)'!$C$3:$AK$386,U$1,0),0)</f>
        <v>520</v>
      </c>
      <c r="V146" s="57">
        <f ca="1">IFERROR(VLOOKUP($H$146,'납품수량(영업)'!$C$3:$AK$386,V$1,0),0)</f>
        <v>320</v>
      </c>
      <c r="W146" s="57">
        <f ca="1">IFERROR(VLOOKUP($H$146,'납품수량(영업)'!$C$3:$AK$386,W$1,0),0)</f>
        <v>0</v>
      </c>
      <c r="X146" s="57">
        <f ca="1">IFERROR(VLOOKUP($H$146,'납품수량(영업)'!$C$3:$AK$386,X$1,0),0)</f>
        <v>0</v>
      </c>
      <c r="Y146" s="57">
        <f ca="1">IFERROR(VLOOKUP($H$146,'납품수량(영업)'!$C$3:$AK$386,Y$1,0),0)</f>
        <v>640</v>
      </c>
      <c r="Z146" s="57">
        <f ca="1">IFERROR(VLOOKUP($H$146,'납품수량(영업)'!$C$3:$AK$386,Z$1,0),0)</f>
        <v>320</v>
      </c>
      <c r="AA146" s="57">
        <f ca="1">IFERROR(VLOOKUP($H$146,'납품수량(영업)'!$C$3:$AK$386,AA$1,0),0)</f>
        <v>640</v>
      </c>
      <c r="AB146" s="57">
        <f ca="1">IFERROR(VLOOKUP($H$146,'납품수량(영업)'!$C$3:$AK$386,AB$1,0),0)</f>
        <v>560</v>
      </c>
      <c r="AC146" s="57">
        <f ca="1">IFERROR(VLOOKUP($H$146,'납품수량(영업)'!$C$3:$AK$386,AC$1,0),0)</f>
        <v>0</v>
      </c>
      <c r="AD146" s="57">
        <f ca="1">IFERROR(VLOOKUP($H$146,'납품수량(영업)'!$C$3:$AK$386,AD$1,0),0)</f>
        <v>0</v>
      </c>
      <c r="AE146" s="57">
        <f ca="1">IFERROR(VLOOKUP($H$146,'납품수량(영업)'!$C$3:$AK$386,AE$1,0),0)</f>
        <v>0</v>
      </c>
      <c r="AF146" s="57">
        <f ca="1">IFERROR(VLOOKUP($H$146,'납품수량(영업)'!$C$3:$AK$386,AF$1,0),0)</f>
        <v>0</v>
      </c>
      <c r="AG146" s="57">
        <f ca="1">IFERROR(VLOOKUP($H$146,'납품수량(영업)'!$C$3:$AK$386,AG$1,0),0)</f>
        <v>0</v>
      </c>
      <c r="AH146" s="57">
        <f ca="1">IFERROR(VLOOKUP($H$146,'납품수량(영업)'!$C$3:$AK$386,AH$1,0),0)</f>
        <v>0</v>
      </c>
      <c r="AI146" s="57">
        <f ca="1">IFERROR(VLOOKUP($H$146,'납품수량(영업)'!$C$3:$AK$386,AI$1,0),0)</f>
        <v>0</v>
      </c>
      <c r="AJ146" s="57">
        <f ca="1">IFERROR(VLOOKUP($H$146,'납품수량(영업)'!$C$3:$AK$386,AJ$1,0),0)</f>
        <v>0</v>
      </c>
      <c r="AK146" s="57">
        <f ca="1">IFERROR(VLOOKUP($H$146,'납품수량(영업)'!$C$3:$AK$386,AK$1,0),0)</f>
        <v>0</v>
      </c>
      <c r="AL146" s="57">
        <f ca="1">IFERROR(VLOOKUP($H$146,'납품수량(영업)'!$C$3:$AK$386,AL$1,0),0)</f>
        <v>0</v>
      </c>
      <c r="AM146" s="57">
        <f ca="1">IFERROR(VLOOKUP($H$146,'납품수량(영업)'!$C$3:$AK$386,AM$1,0),0)</f>
        <v>0</v>
      </c>
      <c r="AN146" s="57">
        <f ca="1">IFERROR(VLOOKUP($H$146,'납품수량(영업)'!$C$3:$AK$386,AN$1,0),0)</f>
        <v>0</v>
      </c>
      <c r="AO146" s="57">
        <f ca="1">IFERROR(VLOOKUP($H$146,'납품수량(영업)'!$C$3:$AK$386,AO$1,0),0)</f>
        <v>0</v>
      </c>
      <c r="AP146" s="25"/>
      <c r="AQ146" s="205">
        <f ca="1">K146*$J$146</f>
        <v>1279680</v>
      </c>
      <c r="AR146" s="205">
        <f t="shared" ref="AR146:BU146" ca="1" si="149">L146*$J$146</f>
        <v>853120</v>
      </c>
      <c r="AS146" s="205">
        <f t="shared" ca="1" si="149"/>
        <v>3412480</v>
      </c>
      <c r="AT146" s="205">
        <f t="shared" ca="1" si="149"/>
        <v>2985920</v>
      </c>
      <c r="AU146" s="205">
        <f t="shared" ca="1" si="149"/>
        <v>2985920</v>
      </c>
      <c r="AV146" s="205">
        <f t="shared" ca="1" si="149"/>
        <v>0</v>
      </c>
      <c r="AW146" s="205">
        <f t="shared" ca="1" si="149"/>
        <v>0</v>
      </c>
      <c r="AX146" s="205">
        <f t="shared" ca="1" si="149"/>
        <v>1706240</v>
      </c>
      <c r="AY146" s="205">
        <f t="shared" ca="1" si="149"/>
        <v>2132800</v>
      </c>
      <c r="AZ146" s="205">
        <f t="shared" ca="1" si="149"/>
        <v>2559360</v>
      </c>
      <c r="BA146" s="205">
        <f t="shared" ca="1" si="149"/>
        <v>2772640</v>
      </c>
      <c r="BB146" s="205">
        <f t="shared" ca="1" si="149"/>
        <v>1706240</v>
      </c>
      <c r="BC146" s="205">
        <f t="shared" ca="1" si="149"/>
        <v>0</v>
      </c>
      <c r="BD146" s="205">
        <f t="shared" ca="1" si="149"/>
        <v>0</v>
      </c>
      <c r="BE146" s="205">
        <f t="shared" ca="1" si="149"/>
        <v>3412480</v>
      </c>
      <c r="BF146" s="205">
        <f t="shared" ca="1" si="149"/>
        <v>1706240</v>
      </c>
      <c r="BG146" s="205">
        <f t="shared" ca="1" si="149"/>
        <v>3412480</v>
      </c>
      <c r="BH146" s="205">
        <f t="shared" ca="1" si="149"/>
        <v>2985920</v>
      </c>
      <c r="BI146" s="205">
        <f t="shared" ca="1" si="149"/>
        <v>0</v>
      </c>
      <c r="BJ146" s="205">
        <f t="shared" ca="1" si="149"/>
        <v>0</v>
      </c>
      <c r="BK146" s="205">
        <f t="shared" ca="1" si="149"/>
        <v>0</v>
      </c>
      <c r="BL146" s="205">
        <f t="shared" ca="1" si="149"/>
        <v>0</v>
      </c>
      <c r="BM146" s="205">
        <f t="shared" ca="1" si="149"/>
        <v>0</v>
      </c>
      <c r="BN146" s="205">
        <f t="shared" ca="1" si="149"/>
        <v>0</v>
      </c>
      <c r="BO146" s="205">
        <f t="shared" ca="1" si="149"/>
        <v>0</v>
      </c>
      <c r="BP146" s="205">
        <f t="shared" ca="1" si="149"/>
        <v>0</v>
      </c>
      <c r="BQ146" s="205">
        <f t="shared" ca="1" si="149"/>
        <v>0</v>
      </c>
      <c r="BR146" s="205">
        <f t="shared" ca="1" si="149"/>
        <v>0</v>
      </c>
      <c r="BS146" s="205">
        <f t="shared" ca="1" si="149"/>
        <v>0</v>
      </c>
      <c r="BT146" s="205">
        <f t="shared" ca="1" si="149"/>
        <v>0</v>
      </c>
      <c r="BU146" s="205">
        <f t="shared" ca="1" si="149"/>
        <v>0</v>
      </c>
      <c r="BV146" s="56">
        <f t="shared" ca="1" si="146"/>
        <v>33911520</v>
      </c>
    </row>
    <row r="147" spans="1:74" s="27" customFormat="1" ht="50.1" customHeight="1">
      <c r="A147" s="33"/>
      <c r="B147" s="33" t="s">
        <v>1288</v>
      </c>
      <c r="C147" s="512" t="s">
        <v>726</v>
      </c>
      <c r="D147" s="46" t="s">
        <v>730</v>
      </c>
      <c r="E147" s="46">
        <f t="shared" si="117"/>
        <v>144</v>
      </c>
      <c r="F147" s="46" t="s">
        <v>639</v>
      </c>
      <c r="G147" s="47" t="s">
        <v>436</v>
      </c>
      <c r="H147" s="46" t="s">
        <v>452</v>
      </c>
      <c r="I147" s="53" t="s">
        <v>477</v>
      </c>
      <c r="J147" s="83">
        <v>5332</v>
      </c>
      <c r="K147" s="57">
        <f ca="1">IFERROR(VLOOKUP($H$147,'납품수량(영업)'!$C$3:$AK$386,K$1,0),0)</f>
        <v>240</v>
      </c>
      <c r="L147" s="57">
        <f ca="1">IFERROR(VLOOKUP($H$147,'납품수량(영업)'!$C$3:$AK$386,L$1,0),0)</f>
        <v>160</v>
      </c>
      <c r="M147" s="57">
        <f ca="1">IFERROR(VLOOKUP($H$147,'납품수량(영업)'!$C$3:$AK$386,M$1,0),0)</f>
        <v>640</v>
      </c>
      <c r="N147" s="57">
        <f ca="1">IFERROR(VLOOKUP($H$147,'납품수량(영업)'!$C$3:$AK$386,N$1,0),0)</f>
        <v>560</v>
      </c>
      <c r="O147" s="57">
        <f ca="1">IFERROR(VLOOKUP($H$147,'납품수량(영업)'!$C$3:$AK$386,O$1,0),0)</f>
        <v>560</v>
      </c>
      <c r="P147" s="57">
        <f ca="1">IFERROR(VLOOKUP($H$147,'납품수량(영업)'!$C$3:$AK$386,P$1,0),0)</f>
        <v>0</v>
      </c>
      <c r="Q147" s="57">
        <f ca="1">IFERROR(VLOOKUP($H$147,'납품수량(영업)'!$C$3:$AK$386,Q$1,0),0)</f>
        <v>0</v>
      </c>
      <c r="R147" s="57">
        <f ca="1">IFERROR(VLOOKUP($H$147,'납품수량(영업)'!$C$3:$AK$386,R$1,0),0)</f>
        <v>320</v>
      </c>
      <c r="S147" s="57">
        <f ca="1">IFERROR(VLOOKUP($H$147,'납품수량(영업)'!$C$3:$AK$386,S$1,0),0)</f>
        <v>400</v>
      </c>
      <c r="T147" s="57">
        <f ca="1">IFERROR(VLOOKUP($H$147,'납품수량(영업)'!$C$3:$AK$386,T$1,0),0)</f>
        <v>480</v>
      </c>
      <c r="U147" s="57">
        <f ca="1">IFERROR(VLOOKUP($H$147,'납품수량(영업)'!$C$3:$AK$386,U$1,0),0)</f>
        <v>520</v>
      </c>
      <c r="V147" s="57">
        <f ca="1">IFERROR(VLOOKUP($H$147,'납품수량(영업)'!$C$3:$AK$386,V$1,0),0)</f>
        <v>320</v>
      </c>
      <c r="W147" s="57">
        <f ca="1">IFERROR(VLOOKUP($H$147,'납품수량(영업)'!$C$3:$AK$386,W$1,0),0)</f>
        <v>0</v>
      </c>
      <c r="X147" s="57">
        <f ca="1">IFERROR(VLOOKUP($H$147,'납품수량(영업)'!$C$3:$AK$386,X$1,0),0)</f>
        <v>0</v>
      </c>
      <c r="Y147" s="57">
        <f ca="1">IFERROR(VLOOKUP($H$147,'납품수량(영업)'!$C$3:$AK$386,Y$1,0),0)</f>
        <v>640</v>
      </c>
      <c r="Z147" s="57">
        <f ca="1">IFERROR(VLOOKUP($H$147,'납품수량(영업)'!$C$3:$AK$386,Z$1,0),0)</f>
        <v>320</v>
      </c>
      <c r="AA147" s="57">
        <f ca="1">IFERROR(VLOOKUP($H$147,'납품수량(영업)'!$C$3:$AK$386,AA$1,0),0)</f>
        <v>640</v>
      </c>
      <c r="AB147" s="57">
        <f ca="1">IFERROR(VLOOKUP($H$147,'납품수량(영업)'!$C$3:$AK$386,AB$1,0),0)</f>
        <v>560</v>
      </c>
      <c r="AC147" s="57">
        <f ca="1">IFERROR(VLOOKUP($H$147,'납품수량(영업)'!$C$3:$AK$386,AC$1,0),0)</f>
        <v>0</v>
      </c>
      <c r="AD147" s="57">
        <f ca="1">IFERROR(VLOOKUP($H$147,'납품수량(영업)'!$C$3:$AK$386,AD$1,0),0)</f>
        <v>0</v>
      </c>
      <c r="AE147" s="57">
        <f ca="1">IFERROR(VLOOKUP($H$147,'납품수량(영업)'!$C$3:$AK$386,AE$1,0),0)</f>
        <v>0</v>
      </c>
      <c r="AF147" s="57">
        <f ca="1">IFERROR(VLOOKUP($H$147,'납품수량(영업)'!$C$3:$AK$386,AF$1,0),0)</f>
        <v>0</v>
      </c>
      <c r="AG147" s="57">
        <f ca="1">IFERROR(VLOOKUP($H$147,'납품수량(영업)'!$C$3:$AK$386,AG$1,0),0)</f>
        <v>0</v>
      </c>
      <c r="AH147" s="57">
        <f ca="1">IFERROR(VLOOKUP($H$147,'납품수량(영업)'!$C$3:$AK$386,AH$1,0),0)</f>
        <v>0</v>
      </c>
      <c r="AI147" s="57">
        <f ca="1">IFERROR(VLOOKUP($H$147,'납품수량(영업)'!$C$3:$AK$386,AI$1,0),0)</f>
        <v>0</v>
      </c>
      <c r="AJ147" s="57">
        <f ca="1">IFERROR(VLOOKUP($H$147,'납품수량(영업)'!$C$3:$AK$386,AJ$1,0),0)</f>
        <v>0</v>
      </c>
      <c r="AK147" s="57">
        <f ca="1">IFERROR(VLOOKUP($H$147,'납품수량(영업)'!$C$3:$AK$386,AK$1,0),0)</f>
        <v>0</v>
      </c>
      <c r="AL147" s="57">
        <f ca="1">IFERROR(VLOOKUP($H$147,'납품수량(영업)'!$C$3:$AK$386,AL$1,0),0)</f>
        <v>0</v>
      </c>
      <c r="AM147" s="57">
        <f ca="1">IFERROR(VLOOKUP($H$147,'납품수량(영업)'!$C$3:$AK$386,AM$1,0),0)</f>
        <v>0</v>
      </c>
      <c r="AN147" s="57">
        <f ca="1">IFERROR(VLOOKUP($H$147,'납품수량(영업)'!$C$3:$AK$386,AN$1,0),0)</f>
        <v>0</v>
      </c>
      <c r="AO147" s="57">
        <f ca="1">IFERROR(VLOOKUP($H$147,'납품수량(영업)'!$C$3:$AK$386,AO$1,0),0)</f>
        <v>0</v>
      </c>
      <c r="AP147" s="25"/>
      <c r="AQ147" s="205">
        <f ca="1">K147*$J$147</f>
        <v>1279680</v>
      </c>
      <c r="AR147" s="205">
        <f t="shared" ref="AR147:BU147" ca="1" si="150">L147*$J$147</f>
        <v>853120</v>
      </c>
      <c r="AS147" s="205">
        <f t="shared" ca="1" si="150"/>
        <v>3412480</v>
      </c>
      <c r="AT147" s="205">
        <f t="shared" ca="1" si="150"/>
        <v>2985920</v>
      </c>
      <c r="AU147" s="205">
        <f t="shared" ca="1" si="150"/>
        <v>2985920</v>
      </c>
      <c r="AV147" s="205">
        <f t="shared" ca="1" si="150"/>
        <v>0</v>
      </c>
      <c r="AW147" s="205">
        <f t="shared" ca="1" si="150"/>
        <v>0</v>
      </c>
      <c r="AX147" s="205">
        <f t="shared" ca="1" si="150"/>
        <v>1706240</v>
      </c>
      <c r="AY147" s="205">
        <f t="shared" ca="1" si="150"/>
        <v>2132800</v>
      </c>
      <c r="AZ147" s="205">
        <f t="shared" ca="1" si="150"/>
        <v>2559360</v>
      </c>
      <c r="BA147" s="205">
        <f t="shared" ca="1" si="150"/>
        <v>2772640</v>
      </c>
      <c r="BB147" s="205">
        <f t="shared" ca="1" si="150"/>
        <v>1706240</v>
      </c>
      <c r="BC147" s="205">
        <f t="shared" ca="1" si="150"/>
        <v>0</v>
      </c>
      <c r="BD147" s="205">
        <f t="shared" ca="1" si="150"/>
        <v>0</v>
      </c>
      <c r="BE147" s="205">
        <f t="shared" ca="1" si="150"/>
        <v>3412480</v>
      </c>
      <c r="BF147" s="205">
        <f t="shared" ca="1" si="150"/>
        <v>1706240</v>
      </c>
      <c r="BG147" s="205">
        <f t="shared" ca="1" si="150"/>
        <v>3412480</v>
      </c>
      <c r="BH147" s="205">
        <f t="shared" ca="1" si="150"/>
        <v>2985920</v>
      </c>
      <c r="BI147" s="205">
        <f t="shared" ca="1" si="150"/>
        <v>0</v>
      </c>
      <c r="BJ147" s="205">
        <f t="shared" ca="1" si="150"/>
        <v>0</v>
      </c>
      <c r="BK147" s="205">
        <f t="shared" ca="1" si="150"/>
        <v>0</v>
      </c>
      <c r="BL147" s="205">
        <f t="shared" ca="1" si="150"/>
        <v>0</v>
      </c>
      <c r="BM147" s="205">
        <f t="shared" ca="1" si="150"/>
        <v>0</v>
      </c>
      <c r="BN147" s="205">
        <f t="shared" ca="1" si="150"/>
        <v>0</v>
      </c>
      <c r="BO147" s="205">
        <f t="shared" ca="1" si="150"/>
        <v>0</v>
      </c>
      <c r="BP147" s="205">
        <f t="shared" ca="1" si="150"/>
        <v>0</v>
      </c>
      <c r="BQ147" s="205">
        <f t="shared" ca="1" si="150"/>
        <v>0</v>
      </c>
      <c r="BR147" s="205">
        <f t="shared" ca="1" si="150"/>
        <v>0</v>
      </c>
      <c r="BS147" s="205">
        <f t="shared" ca="1" si="150"/>
        <v>0</v>
      </c>
      <c r="BT147" s="205">
        <f t="shared" ca="1" si="150"/>
        <v>0</v>
      </c>
      <c r="BU147" s="205">
        <f t="shared" ca="1" si="150"/>
        <v>0</v>
      </c>
      <c r="BV147" s="56">
        <f t="shared" ca="1" si="146"/>
        <v>33911520</v>
      </c>
    </row>
    <row r="148" spans="1:74" s="27" customFormat="1" ht="50.1" customHeight="1">
      <c r="A148" s="33"/>
      <c r="B148" s="33" t="s">
        <v>1289</v>
      </c>
      <c r="C148" s="512" t="s">
        <v>727</v>
      </c>
      <c r="D148" s="46" t="s">
        <v>730</v>
      </c>
      <c r="E148" s="46">
        <f t="shared" si="117"/>
        <v>145</v>
      </c>
      <c r="F148" s="46" t="s">
        <v>639</v>
      </c>
      <c r="G148" s="47" t="s">
        <v>437</v>
      </c>
      <c r="H148" s="46" t="s">
        <v>656</v>
      </c>
      <c r="I148" s="53" t="s">
        <v>474</v>
      </c>
      <c r="J148" s="83">
        <v>3693.18</v>
      </c>
      <c r="K148" s="57">
        <f ca="1">IFERROR(VLOOKUP($H$148,'납품수량(영업)'!$C$3:$AK$386,K$1,0),0)</f>
        <v>160</v>
      </c>
      <c r="L148" s="57">
        <f ca="1">IFERROR(VLOOKUP($H$148,'납품수량(영업)'!$C$3:$AK$386,L$1,0),0)</f>
        <v>80</v>
      </c>
      <c r="M148" s="57">
        <f ca="1">IFERROR(VLOOKUP($H$148,'납품수량(영업)'!$C$3:$AK$386,M$1,0),0)</f>
        <v>80</v>
      </c>
      <c r="N148" s="57">
        <f ca="1">IFERROR(VLOOKUP($H$148,'납품수량(영업)'!$C$3:$AK$386,N$1,0),0)</f>
        <v>160</v>
      </c>
      <c r="O148" s="57">
        <f ca="1">IFERROR(VLOOKUP($H$148,'납품수량(영업)'!$C$3:$AK$386,O$1,0),0)</f>
        <v>0</v>
      </c>
      <c r="P148" s="57">
        <f ca="1">IFERROR(VLOOKUP($H$148,'납품수량(영업)'!$C$3:$AK$386,P$1,0),0)</f>
        <v>0</v>
      </c>
      <c r="Q148" s="57">
        <f ca="1">IFERROR(VLOOKUP($H$148,'납품수량(영업)'!$C$3:$AK$386,Q$1,0),0)</f>
        <v>0</v>
      </c>
      <c r="R148" s="57">
        <f ca="1">IFERROR(VLOOKUP($H$148,'납품수량(영업)'!$C$3:$AK$386,R$1,0),0)</f>
        <v>80</v>
      </c>
      <c r="S148" s="57">
        <f ca="1">IFERROR(VLOOKUP($H$148,'납품수량(영업)'!$C$3:$AK$386,S$1,0),0)</f>
        <v>80</v>
      </c>
      <c r="T148" s="57">
        <f ca="1">IFERROR(VLOOKUP($H$148,'납품수량(영업)'!$C$3:$AK$386,T$1,0),0)</f>
        <v>160</v>
      </c>
      <c r="U148" s="57">
        <f ca="1">IFERROR(VLOOKUP($H$148,'납품수량(영업)'!$C$3:$AK$386,U$1,0),0)</f>
        <v>0</v>
      </c>
      <c r="V148" s="57">
        <f ca="1">IFERROR(VLOOKUP($H$148,'납품수량(영업)'!$C$3:$AK$386,V$1,0),0)</f>
        <v>0</v>
      </c>
      <c r="W148" s="57">
        <f ca="1">IFERROR(VLOOKUP($H$148,'납품수량(영업)'!$C$3:$AK$386,W$1,0),0)</f>
        <v>0</v>
      </c>
      <c r="X148" s="57">
        <f ca="1">IFERROR(VLOOKUP($H$148,'납품수량(영업)'!$C$3:$AK$386,X$1,0),0)</f>
        <v>0</v>
      </c>
      <c r="Y148" s="57">
        <f ca="1">IFERROR(VLOOKUP($H$148,'납품수량(영업)'!$C$3:$AK$386,Y$1,0),0)</f>
        <v>0</v>
      </c>
      <c r="Z148" s="57">
        <f ca="1">IFERROR(VLOOKUP($H$148,'납품수량(영업)'!$C$3:$AK$386,Z$1,0),0)</f>
        <v>0</v>
      </c>
      <c r="AA148" s="57">
        <f ca="1">IFERROR(VLOOKUP($H$148,'납품수량(영업)'!$C$3:$AK$386,AA$1,0),0)</f>
        <v>0</v>
      </c>
      <c r="AB148" s="57">
        <f ca="1">IFERROR(VLOOKUP($H$148,'납품수량(영업)'!$C$3:$AK$386,AB$1,0),0)</f>
        <v>160</v>
      </c>
      <c r="AC148" s="57">
        <f ca="1">IFERROR(VLOOKUP($H$148,'납품수량(영업)'!$C$3:$AK$386,AC$1,0),0)</f>
        <v>0</v>
      </c>
      <c r="AD148" s="57">
        <f ca="1">IFERROR(VLOOKUP($H$148,'납품수량(영업)'!$C$3:$AK$386,AD$1,0),0)</f>
        <v>0</v>
      </c>
      <c r="AE148" s="57">
        <f ca="1">IFERROR(VLOOKUP($H$148,'납품수량(영업)'!$C$3:$AK$386,AE$1,0),0)</f>
        <v>0</v>
      </c>
      <c r="AF148" s="57">
        <f ca="1">IFERROR(VLOOKUP($H$148,'납품수량(영업)'!$C$3:$AK$386,AF$1,0),0)</f>
        <v>0</v>
      </c>
      <c r="AG148" s="57">
        <f ca="1">IFERROR(VLOOKUP($H$148,'납품수량(영업)'!$C$3:$AK$386,AG$1,0),0)</f>
        <v>0</v>
      </c>
      <c r="AH148" s="57">
        <f ca="1">IFERROR(VLOOKUP($H$148,'납품수량(영업)'!$C$3:$AK$386,AH$1,0),0)</f>
        <v>0</v>
      </c>
      <c r="AI148" s="57">
        <f ca="1">IFERROR(VLOOKUP($H$148,'납품수량(영업)'!$C$3:$AK$386,AI$1,0),0)</f>
        <v>0</v>
      </c>
      <c r="AJ148" s="57">
        <f ca="1">IFERROR(VLOOKUP($H$148,'납품수량(영업)'!$C$3:$AK$386,AJ$1,0),0)</f>
        <v>0</v>
      </c>
      <c r="AK148" s="57">
        <f ca="1">IFERROR(VLOOKUP($H$148,'납품수량(영업)'!$C$3:$AK$386,AK$1,0),0)</f>
        <v>0</v>
      </c>
      <c r="AL148" s="57">
        <f ca="1">IFERROR(VLOOKUP($H$148,'납품수량(영업)'!$C$3:$AK$386,AL$1,0),0)</f>
        <v>0</v>
      </c>
      <c r="AM148" s="57">
        <f ca="1">IFERROR(VLOOKUP($H$148,'납품수량(영업)'!$C$3:$AK$386,AM$1,0),0)</f>
        <v>0</v>
      </c>
      <c r="AN148" s="57">
        <f ca="1">IFERROR(VLOOKUP($H$148,'납품수량(영업)'!$C$3:$AK$386,AN$1,0),0)</f>
        <v>0</v>
      </c>
      <c r="AO148" s="57">
        <f ca="1">IFERROR(VLOOKUP($H$148,'납품수량(영업)'!$C$3:$AK$386,AO$1,0),0)</f>
        <v>0</v>
      </c>
      <c r="AP148" s="25"/>
      <c r="AQ148" s="205">
        <f ca="1">K148*$J$148</f>
        <v>590908.79999999993</v>
      </c>
      <c r="AR148" s="205">
        <f t="shared" ref="AR148:BU148" ca="1" si="151">L148*$J$148</f>
        <v>295454.39999999997</v>
      </c>
      <c r="AS148" s="205">
        <f t="shared" ca="1" si="151"/>
        <v>295454.39999999997</v>
      </c>
      <c r="AT148" s="205">
        <f t="shared" ca="1" si="151"/>
        <v>590908.79999999993</v>
      </c>
      <c r="AU148" s="205">
        <f t="shared" ca="1" si="151"/>
        <v>0</v>
      </c>
      <c r="AV148" s="205">
        <f t="shared" ca="1" si="151"/>
        <v>0</v>
      </c>
      <c r="AW148" s="205">
        <f t="shared" ca="1" si="151"/>
        <v>0</v>
      </c>
      <c r="AX148" s="205">
        <f t="shared" ca="1" si="151"/>
        <v>295454.39999999997</v>
      </c>
      <c r="AY148" s="205">
        <f t="shared" ca="1" si="151"/>
        <v>295454.39999999997</v>
      </c>
      <c r="AZ148" s="205">
        <f t="shared" ca="1" si="151"/>
        <v>590908.79999999993</v>
      </c>
      <c r="BA148" s="205">
        <f t="shared" ca="1" si="151"/>
        <v>0</v>
      </c>
      <c r="BB148" s="205">
        <f t="shared" ca="1" si="151"/>
        <v>0</v>
      </c>
      <c r="BC148" s="205">
        <f t="shared" ca="1" si="151"/>
        <v>0</v>
      </c>
      <c r="BD148" s="205">
        <f t="shared" ca="1" si="151"/>
        <v>0</v>
      </c>
      <c r="BE148" s="205">
        <f t="shared" ca="1" si="151"/>
        <v>0</v>
      </c>
      <c r="BF148" s="205">
        <f t="shared" ca="1" si="151"/>
        <v>0</v>
      </c>
      <c r="BG148" s="205">
        <f t="shared" ca="1" si="151"/>
        <v>0</v>
      </c>
      <c r="BH148" s="205">
        <f t="shared" ca="1" si="151"/>
        <v>590908.79999999993</v>
      </c>
      <c r="BI148" s="205">
        <f t="shared" ca="1" si="151"/>
        <v>0</v>
      </c>
      <c r="BJ148" s="205">
        <f t="shared" ca="1" si="151"/>
        <v>0</v>
      </c>
      <c r="BK148" s="205">
        <f t="shared" ca="1" si="151"/>
        <v>0</v>
      </c>
      <c r="BL148" s="205">
        <f t="shared" ca="1" si="151"/>
        <v>0</v>
      </c>
      <c r="BM148" s="205">
        <f t="shared" ca="1" si="151"/>
        <v>0</v>
      </c>
      <c r="BN148" s="205">
        <f t="shared" ca="1" si="151"/>
        <v>0</v>
      </c>
      <c r="BO148" s="205">
        <f t="shared" ca="1" si="151"/>
        <v>0</v>
      </c>
      <c r="BP148" s="205">
        <f t="shared" ca="1" si="151"/>
        <v>0</v>
      </c>
      <c r="BQ148" s="205">
        <f t="shared" ca="1" si="151"/>
        <v>0</v>
      </c>
      <c r="BR148" s="205">
        <f t="shared" ca="1" si="151"/>
        <v>0</v>
      </c>
      <c r="BS148" s="205">
        <f t="shared" ca="1" si="151"/>
        <v>0</v>
      </c>
      <c r="BT148" s="205">
        <f t="shared" ca="1" si="151"/>
        <v>0</v>
      </c>
      <c r="BU148" s="205">
        <f t="shared" ca="1" si="151"/>
        <v>0</v>
      </c>
      <c r="BV148" s="56">
        <f t="shared" ca="1" si="146"/>
        <v>3545452.7999999993</v>
      </c>
    </row>
    <row r="149" spans="1:74" s="27" customFormat="1" ht="50.1" customHeight="1">
      <c r="A149" s="33"/>
      <c r="B149" s="33" t="s">
        <v>1289</v>
      </c>
      <c r="C149" s="512" t="s">
        <v>727</v>
      </c>
      <c r="D149" s="46" t="s">
        <v>730</v>
      </c>
      <c r="E149" s="46">
        <f t="shared" si="117"/>
        <v>146</v>
      </c>
      <c r="F149" s="46" t="s">
        <v>639</v>
      </c>
      <c r="G149" s="47" t="s">
        <v>437</v>
      </c>
      <c r="H149" s="46" t="s">
        <v>657</v>
      </c>
      <c r="I149" s="53" t="s">
        <v>475</v>
      </c>
      <c r="J149" s="83">
        <v>3428.58</v>
      </c>
      <c r="K149" s="57">
        <f ca="1">IFERROR(VLOOKUP($H$149,'납품수량(영업)'!$C$3:$AK$386,K$1,0),0)</f>
        <v>160</v>
      </c>
      <c r="L149" s="57">
        <f ca="1">IFERROR(VLOOKUP($H$149,'납품수량(영업)'!$C$3:$AK$386,L$1,0),0)</f>
        <v>80</v>
      </c>
      <c r="M149" s="57">
        <f ca="1">IFERROR(VLOOKUP($H$149,'납품수량(영업)'!$C$3:$AK$386,M$1,0),0)</f>
        <v>80</v>
      </c>
      <c r="N149" s="57">
        <f ca="1">IFERROR(VLOOKUP($H$149,'납품수량(영업)'!$C$3:$AK$386,N$1,0),0)</f>
        <v>160</v>
      </c>
      <c r="O149" s="57">
        <f ca="1">IFERROR(VLOOKUP($H$149,'납품수량(영업)'!$C$3:$AK$386,O$1,0),0)</f>
        <v>0</v>
      </c>
      <c r="P149" s="57">
        <f ca="1">IFERROR(VLOOKUP($H$149,'납품수량(영업)'!$C$3:$AK$386,P$1,0),0)</f>
        <v>0</v>
      </c>
      <c r="Q149" s="57">
        <f ca="1">IFERROR(VLOOKUP($H$149,'납품수량(영업)'!$C$3:$AK$386,Q$1,0),0)</f>
        <v>0</v>
      </c>
      <c r="R149" s="57">
        <f ca="1">IFERROR(VLOOKUP($H$149,'납품수량(영업)'!$C$3:$AK$386,R$1,0),0)</f>
        <v>80</v>
      </c>
      <c r="S149" s="57">
        <f ca="1">IFERROR(VLOOKUP($H$149,'납품수량(영업)'!$C$3:$AK$386,S$1,0),0)</f>
        <v>80</v>
      </c>
      <c r="T149" s="57">
        <f ca="1">IFERROR(VLOOKUP($H$149,'납품수량(영업)'!$C$3:$AK$386,T$1,0),0)</f>
        <v>160</v>
      </c>
      <c r="U149" s="57">
        <f ca="1">IFERROR(VLOOKUP($H$149,'납품수량(영업)'!$C$3:$AK$386,U$1,0),0)</f>
        <v>0</v>
      </c>
      <c r="V149" s="57">
        <f ca="1">IFERROR(VLOOKUP($H$149,'납품수량(영업)'!$C$3:$AK$386,V$1,0),0)</f>
        <v>0</v>
      </c>
      <c r="W149" s="57">
        <f ca="1">IFERROR(VLOOKUP($H$149,'납품수량(영업)'!$C$3:$AK$386,W$1,0),0)</f>
        <v>0</v>
      </c>
      <c r="X149" s="57">
        <f ca="1">IFERROR(VLOOKUP($H$149,'납품수량(영업)'!$C$3:$AK$386,X$1,0),0)</f>
        <v>0</v>
      </c>
      <c r="Y149" s="57">
        <f ca="1">IFERROR(VLOOKUP($H$149,'납품수량(영업)'!$C$3:$AK$386,Y$1,0),0)</f>
        <v>0</v>
      </c>
      <c r="Z149" s="57">
        <f ca="1">IFERROR(VLOOKUP($H$149,'납품수량(영업)'!$C$3:$AK$386,Z$1,0),0)</f>
        <v>0</v>
      </c>
      <c r="AA149" s="57">
        <f ca="1">IFERROR(VLOOKUP($H$149,'납품수량(영업)'!$C$3:$AK$386,AA$1,0),0)</f>
        <v>0</v>
      </c>
      <c r="AB149" s="57">
        <f ca="1">IFERROR(VLOOKUP($H$149,'납품수량(영업)'!$C$3:$AK$386,AB$1,0),0)</f>
        <v>160</v>
      </c>
      <c r="AC149" s="57">
        <f ca="1">IFERROR(VLOOKUP($H$149,'납품수량(영업)'!$C$3:$AK$386,AC$1,0),0)</f>
        <v>0</v>
      </c>
      <c r="AD149" s="57">
        <f ca="1">IFERROR(VLOOKUP($H$149,'납품수량(영업)'!$C$3:$AK$386,AD$1,0),0)</f>
        <v>0</v>
      </c>
      <c r="AE149" s="57">
        <f ca="1">IFERROR(VLOOKUP($H$149,'납품수량(영업)'!$C$3:$AK$386,AE$1,0),0)</f>
        <v>0</v>
      </c>
      <c r="AF149" s="57">
        <f ca="1">IFERROR(VLOOKUP($H$149,'납품수량(영업)'!$C$3:$AK$386,AF$1,0),0)</f>
        <v>0</v>
      </c>
      <c r="AG149" s="57">
        <f ca="1">IFERROR(VLOOKUP($H$149,'납품수량(영업)'!$C$3:$AK$386,AG$1,0),0)</f>
        <v>0</v>
      </c>
      <c r="AH149" s="57">
        <f ca="1">IFERROR(VLOOKUP($H$149,'납품수량(영업)'!$C$3:$AK$386,AH$1,0),0)</f>
        <v>0</v>
      </c>
      <c r="AI149" s="57">
        <f ca="1">IFERROR(VLOOKUP($H$149,'납품수량(영업)'!$C$3:$AK$386,AI$1,0),0)</f>
        <v>0</v>
      </c>
      <c r="AJ149" s="57">
        <f ca="1">IFERROR(VLOOKUP($H$149,'납품수량(영업)'!$C$3:$AK$386,AJ$1,0),0)</f>
        <v>0</v>
      </c>
      <c r="AK149" s="57">
        <f ca="1">IFERROR(VLOOKUP($H$149,'납품수량(영업)'!$C$3:$AK$386,AK$1,0),0)</f>
        <v>0</v>
      </c>
      <c r="AL149" s="57">
        <f ca="1">IFERROR(VLOOKUP($H$149,'납품수량(영업)'!$C$3:$AK$386,AL$1,0),0)</f>
        <v>0</v>
      </c>
      <c r="AM149" s="57">
        <f ca="1">IFERROR(VLOOKUP($H$149,'납품수량(영업)'!$C$3:$AK$386,AM$1,0),0)</f>
        <v>0</v>
      </c>
      <c r="AN149" s="57">
        <f ca="1">IFERROR(VLOOKUP($H$149,'납품수량(영업)'!$C$3:$AK$386,AN$1,0),0)</f>
        <v>0</v>
      </c>
      <c r="AO149" s="57">
        <f ca="1">IFERROR(VLOOKUP($H$149,'납품수량(영업)'!$C$3:$AK$386,AO$1,0),0)</f>
        <v>0</v>
      </c>
      <c r="AP149" s="25"/>
      <c r="AQ149" s="205">
        <f ca="1">K149*$J$149</f>
        <v>548572.80000000005</v>
      </c>
      <c r="AR149" s="205">
        <f t="shared" ref="AR149:BU149" ca="1" si="152">L149*$J$149</f>
        <v>274286.40000000002</v>
      </c>
      <c r="AS149" s="205">
        <f t="shared" ca="1" si="152"/>
        <v>274286.40000000002</v>
      </c>
      <c r="AT149" s="205">
        <f t="shared" ca="1" si="152"/>
        <v>548572.80000000005</v>
      </c>
      <c r="AU149" s="205">
        <f t="shared" ca="1" si="152"/>
        <v>0</v>
      </c>
      <c r="AV149" s="205">
        <f t="shared" ca="1" si="152"/>
        <v>0</v>
      </c>
      <c r="AW149" s="205">
        <f t="shared" ca="1" si="152"/>
        <v>0</v>
      </c>
      <c r="AX149" s="205">
        <f t="shared" ca="1" si="152"/>
        <v>274286.40000000002</v>
      </c>
      <c r="AY149" s="205">
        <f t="shared" ca="1" si="152"/>
        <v>274286.40000000002</v>
      </c>
      <c r="AZ149" s="205">
        <f t="shared" ca="1" si="152"/>
        <v>548572.80000000005</v>
      </c>
      <c r="BA149" s="205">
        <f t="shared" ca="1" si="152"/>
        <v>0</v>
      </c>
      <c r="BB149" s="205">
        <f t="shared" ca="1" si="152"/>
        <v>0</v>
      </c>
      <c r="BC149" s="205">
        <f t="shared" ca="1" si="152"/>
        <v>0</v>
      </c>
      <c r="BD149" s="205">
        <f t="shared" ca="1" si="152"/>
        <v>0</v>
      </c>
      <c r="BE149" s="205">
        <f t="shared" ca="1" si="152"/>
        <v>0</v>
      </c>
      <c r="BF149" s="205">
        <f t="shared" ca="1" si="152"/>
        <v>0</v>
      </c>
      <c r="BG149" s="205">
        <f t="shared" ca="1" si="152"/>
        <v>0</v>
      </c>
      <c r="BH149" s="205">
        <f t="shared" ca="1" si="152"/>
        <v>548572.80000000005</v>
      </c>
      <c r="BI149" s="205">
        <f t="shared" ca="1" si="152"/>
        <v>0</v>
      </c>
      <c r="BJ149" s="205">
        <f t="shared" ca="1" si="152"/>
        <v>0</v>
      </c>
      <c r="BK149" s="205">
        <f t="shared" ca="1" si="152"/>
        <v>0</v>
      </c>
      <c r="BL149" s="205">
        <f t="shared" ca="1" si="152"/>
        <v>0</v>
      </c>
      <c r="BM149" s="205">
        <f t="shared" ca="1" si="152"/>
        <v>0</v>
      </c>
      <c r="BN149" s="205">
        <f t="shared" ca="1" si="152"/>
        <v>0</v>
      </c>
      <c r="BO149" s="205">
        <f t="shared" ca="1" si="152"/>
        <v>0</v>
      </c>
      <c r="BP149" s="205">
        <f t="shared" ca="1" si="152"/>
        <v>0</v>
      </c>
      <c r="BQ149" s="205">
        <f t="shared" ca="1" si="152"/>
        <v>0</v>
      </c>
      <c r="BR149" s="205">
        <f t="shared" ca="1" si="152"/>
        <v>0</v>
      </c>
      <c r="BS149" s="205">
        <f t="shared" ca="1" si="152"/>
        <v>0</v>
      </c>
      <c r="BT149" s="205">
        <f t="shared" ca="1" si="152"/>
        <v>0</v>
      </c>
      <c r="BU149" s="205">
        <f t="shared" ca="1" si="152"/>
        <v>0</v>
      </c>
      <c r="BV149" s="56">
        <f t="shared" ca="1" si="146"/>
        <v>3291436.8</v>
      </c>
    </row>
    <row r="150" spans="1:74" s="27" customFormat="1" ht="50.1" customHeight="1">
      <c r="A150" s="33"/>
      <c r="B150" s="33" t="s">
        <v>1289</v>
      </c>
      <c r="C150" s="512" t="s">
        <v>727</v>
      </c>
      <c r="D150" s="46" t="s">
        <v>730</v>
      </c>
      <c r="E150" s="46">
        <f t="shared" si="117"/>
        <v>147</v>
      </c>
      <c r="F150" s="46" t="s">
        <v>639</v>
      </c>
      <c r="G150" s="47" t="s">
        <v>437</v>
      </c>
      <c r="H150" s="46" t="s">
        <v>658</v>
      </c>
      <c r="I150" s="53" t="s">
        <v>478</v>
      </c>
      <c r="J150" s="83">
        <v>5095</v>
      </c>
      <c r="K150" s="57">
        <f ca="1">IFERROR(VLOOKUP($H$150,'납품수량(영업)'!$C$3:$AK$386,K$1,0),0)</f>
        <v>120</v>
      </c>
      <c r="L150" s="57">
        <f ca="1">IFERROR(VLOOKUP($H$150,'납품수량(영업)'!$C$3:$AK$386,L$1,0),0)</f>
        <v>0</v>
      </c>
      <c r="M150" s="57">
        <f ca="1">IFERROR(VLOOKUP($H$150,'납품수량(영업)'!$C$3:$AK$386,M$1,0),0)</f>
        <v>80</v>
      </c>
      <c r="N150" s="57">
        <f ca="1">IFERROR(VLOOKUP($H$150,'납품수량(영업)'!$C$3:$AK$386,N$1,0),0)</f>
        <v>160</v>
      </c>
      <c r="O150" s="57">
        <f ca="1">IFERROR(VLOOKUP($H$150,'납품수량(영업)'!$C$3:$AK$386,O$1,0),0)</f>
        <v>0</v>
      </c>
      <c r="P150" s="57">
        <f ca="1">IFERROR(VLOOKUP($H$150,'납품수량(영업)'!$C$3:$AK$386,P$1,0),0)</f>
        <v>0</v>
      </c>
      <c r="Q150" s="57">
        <f ca="1">IFERROR(VLOOKUP($H$150,'납품수량(영업)'!$C$3:$AK$386,Q$1,0),0)</f>
        <v>0</v>
      </c>
      <c r="R150" s="57">
        <f ca="1">IFERROR(VLOOKUP($H$150,'납품수량(영업)'!$C$3:$AK$386,R$1,0),0)</f>
        <v>160</v>
      </c>
      <c r="S150" s="57">
        <f ca="1">IFERROR(VLOOKUP($H$150,'납품수량(영업)'!$C$3:$AK$386,S$1,0),0)</f>
        <v>80</v>
      </c>
      <c r="T150" s="57">
        <f ca="1">IFERROR(VLOOKUP($H$150,'납품수량(영업)'!$C$3:$AK$386,T$1,0),0)</f>
        <v>160</v>
      </c>
      <c r="U150" s="57">
        <f ca="1">IFERROR(VLOOKUP($H$150,'납품수량(영업)'!$C$3:$AK$386,U$1,0),0)</f>
        <v>0</v>
      </c>
      <c r="V150" s="57">
        <f ca="1">IFERROR(VLOOKUP($H$150,'납품수량(영업)'!$C$3:$AK$386,V$1,0),0)</f>
        <v>0</v>
      </c>
      <c r="W150" s="57">
        <f ca="1">IFERROR(VLOOKUP($H$150,'납품수량(영업)'!$C$3:$AK$386,W$1,0),0)</f>
        <v>0</v>
      </c>
      <c r="X150" s="57">
        <f ca="1">IFERROR(VLOOKUP($H$150,'납품수량(영업)'!$C$3:$AK$386,X$1,0),0)</f>
        <v>0</v>
      </c>
      <c r="Y150" s="57">
        <f ca="1">IFERROR(VLOOKUP($H$150,'납품수량(영업)'!$C$3:$AK$386,Y$1,0),0)</f>
        <v>0</v>
      </c>
      <c r="Z150" s="57">
        <f ca="1">IFERROR(VLOOKUP($H$150,'납품수량(영업)'!$C$3:$AK$386,Z$1,0),0)</f>
        <v>0</v>
      </c>
      <c r="AA150" s="57">
        <f ca="1">IFERROR(VLOOKUP($H$150,'납품수량(영업)'!$C$3:$AK$386,AA$1,0),0)</f>
        <v>0</v>
      </c>
      <c r="AB150" s="57">
        <f ca="1">IFERROR(VLOOKUP($H$150,'납품수량(영업)'!$C$3:$AK$386,AB$1,0),0)</f>
        <v>160</v>
      </c>
      <c r="AC150" s="57">
        <f ca="1">IFERROR(VLOOKUP($H$150,'납품수량(영업)'!$C$3:$AK$386,AC$1,0),0)</f>
        <v>0</v>
      </c>
      <c r="AD150" s="57">
        <f ca="1">IFERROR(VLOOKUP($H$150,'납품수량(영업)'!$C$3:$AK$386,AD$1,0),0)</f>
        <v>0</v>
      </c>
      <c r="AE150" s="57">
        <f ca="1">IFERROR(VLOOKUP($H$150,'납품수량(영업)'!$C$3:$AK$386,AE$1,0),0)</f>
        <v>0</v>
      </c>
      <c r="AF150" s="57">
        <f ca="1">IFERROR(VLOOKUP($H$150,'납품수량(영업)'!$C$3:$AK$386,AF$1,0),0)</f>
        <v>0</v>
      </c>
      <c r="AG150" s="57">
        <f ca="1">IFERROR(VLOOKUP($H$150,'납품수량(영업)'!$C$3:$AK$386,AG$1,0),0)</f>
        <v>0</v>
      </c>
      <c r="AH150" s="57">
        <f ca="1">IFERROR(VLOOKUP($H$150,'납품수량(영업)'!$C$3:$AK$386,AH$1,0),0)</f>
        <v>0</v>
      </c>
      <c r="AI150" s="57">
        <f ca="1">IFERROR(VLOOKUP($H$150,'납품수량(영업)'!$C$3:$AK$386,AI$1,0),0)</f>
        <v>0</v>
      </c>
      <c r="AJ150" s="57">
        <f ca="1">IFERROR(VLOOKUP($H$150,'납품수량(영업)'!$C$3:$AK$386,AJ$1,0),0)</f>
        <v>0</v>
      </c>
      <c r="AK150" s="57">
        <f ca="1">IFERROR(VLOOKUP($H$150,'납품수량(영업)'!$C$3:$AK$386,AK$1,0),0)</f>
        <v>0</v>
      </c>
      <c r="AL150" s="57">
        <f ca="1">IFERROR(VLOOKUP($H$150,'납품수량(영업)'!$C$3:$AK$386,AL$1,0),0)</f>
        <v>0</v>
      </c>
      <c r="AM150" s="57">
        <f ca="1">IFERROR(VLOOKUP($H$150,'납품수량(영업)'!$C$3:$AK$386,AM$1,0),0)</f>
        <v>0</v>
      </c>
      <c r="AN150" s="57">
        <f ca="1">IFERROR(VLOOKUP($H$150,'납품수량(영업)'!$C$3:$AK$386,AN$1,0),0)</f>
        <v>0</v>
      </c>
      <c r="AO150" s="57">
        <f ca="1">IFERROR(VLOOKUP($H$150,'납품수량(영업)'!$C$3:$AK$386,AO$1,0),0)</f>
        <v>0</v>
      </c>
      <c r="AP150" s="25"/>
      <c r="AQ150" s="205">
        <f ca="1">K150*$J$150</f>
        <v>611400</v>
      </c>
      <c r="AR150" s="205">
        <f t="shared" ref="AR150:BU150" ca="1" si="153">L150*$J$150</f>
        <v>0</v>
      </c>
      <c r="AS150" s="205">
        <f t="shared" ca="1" si="153"/>
        <v>407600</v>
      </c>
      <c r="AT150" s="205">
        <f t="shared" ca="1" si="153"/>
        <v>815200</v>
      </c>
      <c r="AU150" s="205">
        <f t="shared" ca="1" si="153"/>
        <v>0</v>
      </c>
      <c r="AV150" s="205">
        <f t="shared" ca="1" si="153"/>
        <v>0</v>
      </c>
      <c r="AW150" s="205">
        <f t="shared" ca="1" si="153"/>
        <v>0</v>
      </c>
      <c r="AX150" s="205">
        <f t="shared" ca="1" si="153"/>
        <v>815200</v>
      </c>
      <c r="AY150" s="205">
        <f t="shared" ca="1" si="153"/>
        <v>407600</v>
      </c>
      <c r="AZ150" s="205">
        <f t="shared" ca="1" si="153"/>
        <v>815200</v>
      </c>
      <c r="BA150" s="205">
        <f t="shared" ca="1" si="153"/>
        <v>0</v>
      </c>
      <c r="BB150" s="205">
        <f t="shared" ca="1" si="153"/>
        <v>0</v>
      </c>
      <c r="BC150" s="205">
        <f t="shared" ca="1" si="153"/>
        <v>0</v>
      </c>
      <c r="BD150" s="205">
        <f t="shared" ca="1" si="153"/>
        <v>0</v>
      </c>
      <c r="BE150" s="205">
        <f t="shared" ca="1" si="153"/>
        <v>0</v>
      </c>
      <c r="BF150" s="205">
        <f t="shared" ca="1" si="153"/>
        <v>0</v>
      </c>
      <c r="BG150" s="205">
        <f t="shared" ca="1" si="153"/>
        <v>0</v>
      </c>
      <c r="BH150" s="205">
        <f t="shared" ca="1" si="153"/>
        <v>815200</v>
      </c>
      <c r="BI150" s="205">
        <f t="shared" ca="1" si="153"/>
        <v>0</v>
      </c>
      <c r="BJ150" s="205">
        <f t="shared" ca="1" si="153"/>
        <v>0</v>
      </c>
      <c r="BK150" s="205">
        <f t="shared" ca="1" si="153"/>
        <v>0</v>
      </c>
      <c r="BL150" s="205">
        <f t="shared" ca="1" si="153"/>
        <v>0</v>
      </c>
      <c r="BM150" s="205">
        <f t="shared" ca="1" si="153"/>
        <v>0</v>
      </c>
      <c r="BN150" s="205">
        <f t="shared" ca="1" si="153"/>
        <v>0</v>
      </c>
      <c r="BO150" s="205">
        <f t="shared" ca="1" si="153"/>
        <v>0</v>
      </c>
      <c r="BP150" s="205">
        <f t="shared" ca="1" si="153"/>
        <v>0</v>
      </c>
      <c r="BQ150" s="205">
        <f t="shared" ca="1" si="153"/>
        <v>0</v>
      </c>
      <c r="BR150" s="205">
        <f t="shared" ca="1" si="153"/>
        <v>0</v>
      </c>
      <c r="BS150" s="205">
        <f t="shared" ca="1" si="153"/>
        <v>0</v>
      </c>
      <c r="BT150" s="205">
        <f t="shared" ca="1" si="153"/>
        <v>0</v>
      </c>
      <c r="BU150" s="205">
        <f t="shared" ca="1" si="153"/>
        <v>0</v>
      </c>
      <c r="BV150" s="56">
        <f t="shared" ca="1" si="146"/>
        <v>4687400</v>
      </c>
    </row>
    <row r="151" spans="1:74" s="27" customFormat="1" ht="50.1" customHeight="1">
      <c r="A151" s="33"/>
      <c r="B151" s="33" t="s">
        <v>1289</v>
      </c>
      <c r="C151" s="512" t="s">
        <v>727</v>
      </c>
      <c r="D151" s="46" t="s">
        <v>730</v>
      </c>
      <c r="E151" s="46">
        <f t="shared" si="117"/>
        <v>148</v>
      </c>
      <c r="F151" s="46" t="s">
        <v>639</v>
      </c>
      <c r="G151" s="47" t="s">
        <v>437</v>
      </c>
      <c r="H151" s="46" t="s">
        <v>456</v>
      </c>
      <c r="I151" s="53" t="s">
        <v>479</v>
      </c>
      <c r="J151" s="83">
        <v>5095</v>
      </c>
      <c r="K151" s="57">
        <f ca="1">IFERROR(VLOOKUP($H$151,'납품수량(영업)'!$C$3:$AK$386,K$1,0),0)</f>
        <v>120</v>
      </c>
      <c r="L151" s="57">
        <f ca="1">IFERROR(VLOOKUP($H$151,'납품수량(영업)'!$C$3:$AK$386,L$1,0),0)</f>
        <v>0</v>
      </c>
      <c r="M151" s="57">
        <f ca="1">IFERROR(VLOOKUP($H$151,'납품수량(영업)'!$C$3:$AK$386,M$1,0),0)</f>
        <v>80</v>
      </c>
      <c r="N151" s="57">
        <f ca="1">IFERROR(VLOOKUP($H$151,'납품수량(영업)'!$C$3:$AK$386,N$1,0),0)</f>
        <v>160</v>
      </c>
      <c r="O151" s="57">
        <f ca="1">IFERROR(VLOOKUP($H$151,'납품수량(영업)'!$C$3:$AK$386,O$1,0),0)</f>
        <v>0</v>
      </c>
      <c r="P151" s="57">
        <f ca="1">IFERROR(VLOOKUP($H$151,'납품수량(영업)'!$C$3:$AK$386,P$1,0),0)</f>
        <v>0</v>
      </c>
      <c r="Q151" s="57">
        <f ca="1">IFERROR(VLOOKUP($H$151,'납품수량(영업)'!$C$3:$AK$386,Q$1,0),0)</f>
        <v>0</v>
      </c>
      <c r="R151" s="57">
        <f ca="1">IFERROR(VLOOKUP($H$151,'납품수량(영업)'!$C$3:$AK$386,R$1,0),0)</f>
        <v>160</v>
      </c>
      <c r="S151" s="57">
        <f ca="1">IFERROR(VLOOKUP($H$151,'납품수량(영업)'!$C$3:$AK$386,S$1,0),0)</f>
        <v>80</v>
      </c>
      <c r="T151" s="57">
        <f ca="1">IFERROR(VLOOKUP($H$151,'납품수량(영업)'!$C$3:$AK$386,T$1,0),0)</f>
        <v>160</v>
      </c>
      <c r="U151" s="57">
        <f ca="1">IFERROR(VLOOKUP($H$151,'납품수량(영업)'!$C$3:$AK$386,U$1,0),0)</f>
        <v>0</v>
      </c>
      <c r="V151" s="57">
        <f ca="1">IFERROR(VLOOKUP($H$151,'납품수량(영업)'!$C$3:$AK$386,V$1,0),0)</f>
        <v>0</v>
      </c>
      <c r="W151" s="57">
        <f ca="1">IFERROR(VLOOKUP($H$151,'납품수량(영업)'!$C$3:$AK$386,W$1,0),0)</f>
        <v>0</v>
      </c>
      <c r="X151" s="57">
        <f ca="1">IFERROR(VLOOKUP($H$151,'납품수량(영업)'!$C$3:$AK$386,X$1,0),0)</f>
        <v>0</v>
      </c>
      <c r="Y151" s="57">
        <f ca="1">IFERROR(VLOOKUP($H$151,'납품수량(영업)'!$C$3:$AK$386,Y$1,0),0)</f>
        <v>0</v>
      </c>
      <c r="Z151" s="57">
        <f ca="1">IFERROR(VLOOKUP($H$151,'납품수량(영업)'!$C$3:$AK$386,Z$1,0),0)</f>
        <v>0</v>
      </c>
      <c r="AA151" s="57">
        <f ca="1">IFERROR(VLOOKUP($H$151,'납품수량(영업)'!$C$3:$AK$386,AA$1,0),0)</f>
        <v>0</v>
      </c>
      <c r="AB151" s="57">
        <f ca="1">IFERROR(VLOOKUP($H$151,'납품수량(영업)'!$C$3:$AK$386,AB$1,0),0)</f>
        <v>160</v>
      </c>
      <c r="AC151" s="57">
        <f ca="1">IFERROR(VLOOKUP($H$151,'납품수량(영업)'!$C$3:$AK$386,AC$1,0),0)</f>
        <v>0</v>
      </c>
      <c r="AD151" s="57">
        <f ca="1">IFERROR(VLOOKUP($H$151,'납품수량(영업)'!$C$3:$AK$386,AD$1,0),0)</f>
        <v>0</v>
      </c>
      <c r="AE151" s="57">
        <f ca="1">IFERROR(VLOOKUP($H$151,'납품수량(영업)'!$C$3:$AK$386,AE$1,0),0)</f>
        <v>0</v>
      </c>
      <c r="AF151" s="57">
        <f ca="1">IFERROR(VLOOKUP($H$151,'납품수량(영업)'!$C$3:$AK$386,AF$1,0),0)</f>
        <v>0</v>
      </c>
      <c r="AG151" s="57">
        <f ca="1">IFERROR(VLOOKUP($H$151,'납품수량(영업)'!$C$3:$AK$386,AG$1,0),0)</f>
        <v>0</v>
      </c>
      <c r="AH151" s="57">
        <f ca="1">IFERROR(VLOOKUP($H$151,'납품수량(영업)'!$C$3:$AK$386,AH$1,0),0)</f>
        <v>0</v>
      </c>
      <c r="AI151" s="57">
        <f ca="1">IFERROR(VLOOKUP($H$151,'납품수량(영업)'!$C$3:$AK$386,AI$1,0),0)</f>
        <v>0</v>
      </c>
      <c r="AJ151" s="57">
        <f ca="1">IFERROR(VLOOKUP($H$151,'납품수량(영업)'!$C$3:$AK$386,AJ$1,0),0)</f>
        <v>0</v>
      </c>
      <c r="AK151" s="57">
        <f ca="1">IFERROR(VLOOKUP($H$151,'납품수량(영업)'!$C$3:$AK$386,AK$1,0),0)</f>
        <v>0</v>
      </c>
      <c r="AL151" s="57">
        <f ca="1">IFERROR(VLOOKUP($H$151,'납품수량(영업)'!$C$3:$AK$386,AL$1,0),0)</f>
        <v>0</v>
      </c>
      <c r="AM151" s="57">
        <f ca="1">IFERROR(VLOOKUP($H$151,'납품수량(영업)'!$C$3:$AK$386,AM$1,0),0)</f>
        <v>0</v>
      </c>
      <c r="AN151" s="57">
        <f ca="1">IFERROR(VLOOKUP($H$151,'납품수량(영업)'!$C$3:$AK$386,AN$1,0),0)</f>
        <v>0</v>
      </c>
      <c r="AO151" s="57">
        <f ca="1">IFERROR(VLOOKUP($H$151,'납품수량(영업)'!$C$3:$AK$386,AO$1,0),0)</f>
        <v>0</v>
      </c>
      <c r="AP151" s="25"/>
      <c r="AQ151" s="205">
        <f ca="1">K151*$J$151</f>
        <v>611400</v>
      </c>
      <c r="AR151" s="205">
        <f t="shared" ref="AR151:BU151" ca="1" si="154">L151*$J$151</f>
        <v>0</v>
      </c>
      <c r="AS151" s="205">
        <f t="shared" ca="1" si="154"/>
        <v>407600</v>
      </c>
      <c r="AT151" s="205">
        <f t="shared" ca="1" si="154"/>
        <v>815200</v>
      </c>
      <c r="AU151" s="205">
        <f t="shared" ca="1" si="154"/>
        <v>0</v>
      </c>
      <c r="AV151" s="205">
        <f t="shared" ca="1" si="154"/>
        <v>0</v>
      </c>
      <c r="AW151" s="205">
        <f t="shared" ca="1" si="154"/>
        <v>0</v>
      </c>
      <c r="AX151" s="205">
        <f t="shared" ca="1" si="154"/>
        <v>815200</v>
      </c>
      <c r="AY151" s="205">
        <f t="shared" ca="1" si="154"/>
        <v>407600</v>
      </c>
      <c r="AZ151" s="205">
        <f t="shared" ca="1" si="154"/>
        <v>815200</v>
      </c>
      <c r="BA151" s="205">
        <f t="shared" ca="1" si="154"/>
        <v>0</v>
      </c>
      <c r="BB151" s="205">
        <f t="shared" ca="1" si="154"/>
        <v>0</v>
      </c>
      <c r="BC151" s="205">
        <f t="shared" ca="1" si="154"/>
        <v>0</v>
      </c>
      <c r="BD151" s="205">
        <f t="shared" ca="1" si="154"/>
        <v>0</v>
      </c>
      <c r="BE151" s="205">
        <f t="shared" ca="1" si="154"/>
        <v>0</v>
      </c>
      <c r="BF151" s="205">
        <f t="shared" ca="1" si="154"/>
        <v>0</v>
      </c>
      <c r="BG151" s="205">
        <f t="shared" ca="1" si="154"/>
        <v>0</v>
      </c>
      <c r="BH151" s="205">
        <f t="shared" ca="1" si="154"/>
        <v>815200</v>
      </c>
      <c r="BI151" s="205">
        <f t="shared" ca="1" si="154"/>
        <v>0</v>
      </c>
      <c r="BJ151" s="205">
        <f t="shared" ca="1" si="154"/>
        <v>0</v>
      </c>
      <c r="BK151" s="205">
        <f t="shared" ca="1" si="154"/>
        <v>0</v>
      </c>
      <c r="BL151" s="205">
        <f t="shared" ca="1" si="154"/>
        <v>0</v>
      </c>
      <c r="BM151" s="205">
        <f t="shared" ca="1" si="154"/>
        <v>0</v>
      </c>
      <c r="BN151" s="205">
        <f t="shared" ca="1" si="154"/>
        <v>0</v>
      </c>
      <c r="BO151" s="205">
        <f t="shared" ca="1" si="154"/>
        <v>0</v>
      </c>
      <c r="BP151" s="205">
        <f t="shared" ca="1" si="154"/>
        <v>0</v>
      </c>
      <c r="BQ151" s="205">
        <f t="shared" ca="1" si="154"/>
        <v>0</v>
      </c>
      <c r="BR151" s="205">
        <f t="shared" ca="1" si="154"/>
        <v>0</v>
      </c>
      <c r="BS151" s="205">
        <f t="shared" ca="1" si="154"/>
        <v>0</v>
      </c>
      <c r="BT151" s="205">
        <f t="shared" ca="1" si="154"/>
        <v>0</v>
      </c>
      <c r="BU151" s="205">
        <f t="shared" ca="1" si="154"/>
        <v>0</v>
      </c>
      <c r="BV151" s="56">
        <f t="shared" ca="1" si="146"/>
        <v>4687400</v>
      </c>
    </row>
    <row r="152" spans="1:74" s="27" customFormat="1" ht="50.1" customHeight="1">
      <c r="A152" s="33"/>
      <c r="B152" s="33" t="s">
        <v>1288</v>
      </c>
      <c r="C152" s="512" t="s">
        <v>726</v>
      </c>
      <c r="D152" s="46" t="s">
        <v>730</v>
      </c>
      <c r="E152" s="46">
        <f t="shared" si="117"/>
        <v>149</v>
      </c>
      <c r="F152" s="46" t="s">
        <v>639</v>
      </c>
      <c r="G152" s="47" t="s">
        <v>436</v>
      </c>
      <c r="H152" s="46" t="s">
        <v>659</v>
      </c>
      <c r="I152" s="53" t="s">
        <v>273</v>
      </c>
      <c r="J152" s="83">
        <v>1733</v>
      </c>
      <c r="K152" s="57">
        <f ca="1">IFERROR(VLOOKUP($H$152,'납품수량(영업)'!$C$3:$AK$386,K$1,0),0)</f>
        <v>180</v>
      </c>
      <c r="L152" s="57">
        <f ca="1">IFERROR(VLOOKUP($H$152,'납품수량(영업)'!$C$3:$AK$386,L$1,0),0)</f>
        <v>0</v>
      </c>
      <c r="M152" s="57">
        <f ca="1">IFERROR(VLOOKUP($H$152,'납품수량(영업)'!$C$3:$AK$386,M$1,0),0)</f>
        <v>0</v>
      </c>
      <c r="N152" s="57">
        <f ca="1">IFERROR(VLOOKUP($H$152,'납품수량(영업)'!$C$3:$AK$386,N$1,0),0)</f>
        <v>110</v>
      </c>
      <c r="O152" s="57">
        <f ca="1">IFERROR(VLOOKUP($H$152,'납품수량(영업)'!$C$3:$AK$386,O$1,0),0)</f>
        <v>0</v>
      </c>
      <c r="P152" s="57">
        <f ca="1">IFERROR(VLOOKUP($H$152,'납품수량(영업)'!$C$3:$AK$386,P$1,0),0)</f>
        <v>0</v>
      </c>
      <c r="Q152" s="57">
        <f ca="1">IFERROR(VLOOKUP($H$152,'납품수량(영업)'!$C$3:$AK$386,Q$1,0),0)</f>
        <v>0</v>
      </c>
      <c r="R152" s="57">
        <f ca="1">IFERROR(VLOOKUP($H$152,'납품수량(영업)'!$C$3:$AK$386,R$1,0),0)</f>
        <v>200</v>
      </c>
      <c r="S152" s="57">
        <f ca="1">IFERROR(VLOOKUP($H$152,'납품수량(영업)'!$C$3:$AK$386,S$1,0),0)</f>
        <v>0</v>
      </c>
      <c r="T152" s="57">
        <f ca="1">IFERROR(VLOOKUP($H$152,'납품수량(영업)'!$C$3:$AK$386,T$1,0),0)</f>
        <v>100</v>
      </c>
      <c r="U152" s="57">
        <f ca="1">IFERROR(VLOOKUP($H$152,'납품수량(영업)'!$C$3:$AK$386,U$1,0),0)</f>
        <v>0</v>
      </c>
      <c r="V152" s="57">
        <f ca="1">IFERROR(VLOOKUP($H$152,'납품수량(영업)'!$C$3:$AK$386,V$1,0),0)</f>
        <v>150</v>
      </c>
      <c r="W152" s="57">
        <f ca="1">IFERROR(VLOOKUP($H$152,'납품수량(영업)'!$C$3:$AK$386,W$1,0),0)</f>
        <v>0</v>
      </c>
      <c r="X152" s="57">
        <f ca="1">IFERROR(VLOOKUP($H$152,'납품수량(영업)'!$C$3:$AK$386,X$1,0),0)</f>
        <v>0</v>
      </c>
      <c r="Y152" s="57">
        <f ca="1">IFERROR(VLOOKUP($H$152,'납품수량(영업)'!$C$3:$AK$386,Y$1,0),0)</f>
        <v>0</v>
      </c>
      <c r="Z152" s="57">
        <f ca="1">IFERROR(VLOOKUP($H$152,'납품수량(영업)'!$C$3:$AK$386,Z$1,0),0)</f>
        <v>100</v>
      </c>
      <c r="AA152" s="57">
        <f ca="1">IFERROR(VLOOKUP($H$152,'납품수량(영업)'!$C$3:$AK$386,AA$1,0),0)</f>
        <v>0</v>
      </c>
      <c r="AB152" s="57">
        <f ca="1">IFERROR(VLOOKUP($H$152,'납품수량(영업)'!$C$3:$AK$386,AB$1,0),0)</f>
        <v>100</v>
      </c>
      <c r="AC152" s="57">
        <f ca="1">IFERROR(VLOOKUP($H$152,'납품수량(영업)'!$C$3:$AK$386,AC$1,0),0)</f>
        <v>0</v>
      </c>
      <c r="AD152" s="57">
        <f ca="1">IFERROR(VLOOKUP($H$152,'납품수량(영업)'!$C$3:$AK$386,AD$1,0),0)</f>
        <v>0</v>
      </c>
      <c r="AE152" s="57">
        <f ca="1">IFERROR(VLOOKUP($H$152,'납품수량(영업)'!$C$3:$AK$386,AE$1,0),0)</f>
        <v>0</v>
      </c>
      <c r="AF152" s="57">
        <f ca="1">IFERROR(VLOOKUP($H$152,'납품수량(영업)'!$C$3:$AK$386,AF$1,0),0)</f>
        <v>0</v>
      </c>
      <c r="AG152" s="57">
        <f ca="1">IFERROR(VLOOKUP($H$152,'납품수량(영업)'!$C$3:$AK$386,AG$1,0),0)</f>
        <v>0</v>
      </c>
      <c r="AH152" s="57">
        <f ca="1">IFERROR(VLOOKUP($H$152,'납품수량(영업)'!$C$3:$AK$386,AH$1,0),0)</f>
        <v>0</v>
      </c>
      <c r="AI152" s="57">
        <f ca="1">IFERROR(VLOOKUP($H$152,'납품수량(영업)'!$C$3:$AK$386,AI$1,0),0)</f>
        <v>0</v>
      </c>
      <c r="AJ152" s="57">
        <f ca="1">IFERROR(VLOOKUP($H$152,'납품수량(영업)'!$C$3:$AK$386,AJ$1,0),0)</f>
        <v>0</v>
      </c>
      <c r="AK152" s="57">
        <f ca="1">IFERROR(VLOOKUP($H$152,'납품수량(영업)'!$C$3:$AK$386,AK$1,0),0)</f>
        <v>0</v>
      </c>
      <c r="AL152" s="57">
        <f ca="1">IFERROR(VLOOKUP($H$152,'납품수량(영업)'!$C$3:$AK$386,AL$1,0),0)</f>
        <v>0</v>
      </c>
      <c r="AM152" s="57">
        <f ca="1">IFERROR(VLOOKUP($H$152,'납품수량(영업)'!$C$3:$AK$386,AM$1,0),0)</f>
        <v>0</v>
      </c>
      <c r="AN152" s="57">
        <f ca="1">IFERROR(VLOOKUP($H$152,'납품수량(영업)'!$C$3:$AK$386,AN$1,0),0)</f>
        <v>0</v>
      </c>
      <c r="AO152" s="57">
        <f ca="1">IFERROR(VLOOKUP($H$152,'납품수량(영업)'!$C$3:$AK$386,AO$1,0),0)</f>
        <v>0</v>
      </c>
      <c r="AP152" s="25"/>
      <c r="AQ152" s="205">
        <f ca="1">K152*$J$152</f>
        <v>311940</v>
      </c>
      <c r="AR152" s="205">
        <f t="shared" ref="AR152:BU152" ca="1" si="155">L152*$J$152</f>
        <v>0</v>
      </c>
      <c r="AS152" s="205">
        <f t="shared" ca="1" si="155"/>
        <v>0</v>
      </c>
      <c r="AT152" s="205">
        <f t="shared" ca="1" si="155"/>
        <v>190630</v>
      </c>
      <c r="AU152" s="205">
        <f t="shared" ca="1" si="155"/>
        <v>0</v>
      </c>
      <c r="AV152" s="205">
        <f t="shared" ca="1" si="155"/>
        <v>0</v>
      </c>
      <c r="AW152" s="205">
        <f t="shared" ca="1" si="155"/>
        <v>0</v>
      </c>
      <c r="AX152" s="205">
        <f t="shared" ca="1" si="155"/>
        <v>346600</v>
      </c>
      <c r="AY152" s="205">
        <f t="shared" ca="1" si="155"/>
        <v>0</v>
      </c>
      <c r="AZ152" s="205">
        <f t="shared" ca="1" si="155"/>
        <v>173300</v>
      </c>
      <c r="BA152" s="205">
        <f t="shared" ca="1" si="155"/>
        <v>0</v>
      </c>
      <c r="BB152" s="205">
        <f t="shared" ca="1" si="155"/>
        <v>259950</v>
      </c>
      <c r="BC152" s="205">
        <f t="shared" ca="1" si="155"/>
        <v>0</v>
      </c>
      <c r="BD152" s="205">
        <f t="shared" ca="1" si="155"/>
        <v>0</v>
      </c>
      <c r="BE152" s="205">
        <f t="shared" ca="1" si="155"/>
        <v>0</v>
      </c>
      <c r="BF152" s="205">
        <f t="shared" ca="1" si="155"/>
        <v>173300</v>
      </c>
      <c r="BG152" s="205">
        <f t="shared" ca="1" si="155"/>
        <v>0</v>
      </c>
      <c r="BH152" s="205">
        <f t="shared" ca="1" si="155"/>
        <v>173300</v>
      </c>
      <c r="BI152" s="205">
        <f t="shared" ca="1" si="155"/>
        <v>0</v>
      </c>
      <c r="BJ152" s="205">
        <f t="shared" ca="1" si="155"/>
        <v>0</v>
      </c>
      <c r="BK152" s="205">
        <f t="shared" ca="1" si="155"/>
        <v>0</v>
      </c>
      <c r="BL152" s="205">
        <f t="shared" ca="1" si="155"/>
        <v>0</v>
      </c>
      <c r="BM152" s="205">
        <f t="shared" ca="1" si="155"/>
        <v>0</v>
      </c>
      <c r="BN152" s="205">
        <f t="shared" ca="1" si="155"/>
        <v>0</v>
      </c>
      <c r="BO152" s="205">
        <f t="shared" ca="1" si="155"/>
        <v>0</v>
      </c>
      <c r="BP152" s="205">
        <f t="shared" ca="1" si="155"/>
        <v>0</v>
      </c>
      <c r="BQ152" s="205">
        <f t="shared" ca="1" si="155"/>
        <v>0</v>
      </c>
      <c r="BR152" s="205">
        <f t="shared" ca="1" si="155"/>
        <v>0</v>
      </c>
      <c r="BS152" s="205">
        <f t="shared" ca="1" si="155"/>
        <v>0</v>
      </c>
      <c r="BT152" s="205">
        <f t="shared" ca="1" si="155"/>
        <v>0</v>
      </c>
      <c r="BU152" s="205">
        <f t="shared" ca="1" si="155"/>
        <v>0</v>
      </c>
      <c r="BV152" s="56">
        <f t="shared" ca="1" si="146"/>
        <v>1629020</v>
      </c>
    </row>
    <row r="153" spans="1:74" s="27" customFormat="1" ht="50.1" customHeight="1">
      <c r="A153" s="33"/>
      <c r="B153" s="33" t="s">
        <v>1288</v>
      </c>
      <c r="C153" s="512" t="s">
        <v>726</v>
      </c>
      <c r="D153" s="46" t="s">
        <v>730</v>
      </c>
      <c r="E153" s="46">
        <f t="shared" si="117"/>
        <v>150</v>
      </c>
      <c r="F153" s="46" t="s">
        <v>639</v>
      </c>
      <c r="G153" s="47" t="s">
        <v>436</v>
      </c>
      <c r="H153" s="46" t="s">
        <v>458</v>
      </c>
      <c r="I153" s="53" t="s">
        <v>274</v>
      </c>
      <c r="J153" s="83">
        <v>1748</v>
      </c>
      <c r="K153" s="57">
        <f ca="1">IFERROR(VLOOKUP($H$153,'납품수량(영업)'!$C$3:$AK$386,K$1,0),0)</f>
        <v>180</v>
      </c>
      <c r="L153" s="57">
        <f ca="1">IFERROR(VLOOKUP($H$153,'납품수량(영업)'!$C$3:$AK$386,L$1,0),0)</f>
        <v>0</v>
      </c>
      <c r="M153" s="57">
        <f ca="1">IFERROR(VLOOKUP($H$153,'납품수량(영업)'!$C$3:$AK$386,M$1,0),0)</f>
        <v>0</v>
      </c>
      <c r="N153" s="57">
        <f ca="1">IFERROR(VLOOKUP($H$153,'납품수량(영업)'!$C$3:$AK$386,N$1,0),0)</f>
        <v>110</v>
      </c>
      <c r="O153" s="57">
        <f ca="1">IFERROR(VLOOKUP($H$153,'납품수량(영업)'!$C$3:$AK$386,O$1,0),0)</f>
        <v>0</v>
      </c>
      <c r="P153" s="57">
        <f ca="1">IFERROR(VLOOKUP($H$153,'납품수량(영업)'!$C$3:$AK$386,P$1,0),0)</f>
        <v>0</v>
      </c>
      <c r="Q153" s="57">
        <f ca="1">IFERROR(VLOOKUP($H$153,'납품수량(영업)'!$C$3:$AK$386,Q$1,0),0)</f>
        <v>0</v>
      </c>
      <c r="R153" s="57">
        <f ca="1">IFERROR(VLOOKUP($H$153,'납품수량(영업)'!$C$3:$AK$386,R$1,0),0)</f>
        <v>200</v>
      </c>
      <c r="S153" s="57">
        <f ca="1">IFERROR(VLOOKUP($H$153,'납품수량(영업)'!$C$3:$AK$386,S$1,0),0)</f>
        <v>0</v>
      </c>
      <c r="T153" s="57">
        <f ca="1">IFERROR(VLOOKUP($H$153,'납품수량(영업)'!$C$3:$AK$386,T$1,0),0)</f>
        <v>100</v>
      </c>
      <c r="U153" s="57">
        <f ca="1">IFERROR(VLOOKUP($H$153,'납품수량(영업)'!$C$3:$AK$386,U$1,0),0)</f>
        <v>0</v>
      </c>
      <c r="V153" s="57">
        <f ca="1">IFERROR(VLOOKUP($H$153,'납품수량(영업)'!$C$3:$AK$386,V$1,0),0)</f>
        <v>150</v>
      </c>
      <c r="W153" s="57">
        <f ca="1">IFERROR(VLOOKUP($H$153,'납품수량(영업)'!$C$3:$AK$386,W$1,0),0)</f>
        <v>0</v>
      </c>
      <c r="X153" s="57">
        <f ca="1">IFERROR(VLOOKUP($H$153,'납품수량(영업)'!$C$3:$AK$386,X$1,0),0)</f>
        <v>0</v>
      </c>
      <c r="Y153" s="57">
        <f ca="1">IFERROR(VLOOKUP($H$153,'납품수량(영업)'!$C$3:$AK$386,Y$1,0),0)</f>
        <v>0</v>
      </c>
      <c r="Z153" s="57">
        <f ca="1">IFERROR(VLOOKUP($H$153,'납품수량(영업)'!$C$3:$AK$386,Z$1,0),0)</f>
        <v>100</v>
      </c>
      <c r="AA153" s="57">
        <f ca="1">IFERROR(VLOOKUP($H$153,'납품수량(영업)'!$C$3:$AK$386,AA$1,0),0)</f>
        <v>0</v>
      </c>
      <c r="AB153" s="57">
        <f ca="1">IFERROR(VLOOKUP($H$153,'납품수량(영업)'!$C$3:$AK$386,AB$1,0),0)</f>
        <v>100</v>
      </c>
      <c r="AC153" s="57">
        <f ca="1">IFERROR(VLOOKUP($H$153,'납품수량(영업)'!$C$3:$AK$386,AC$1,0),0)</f>
        <v>0</v>
      </c>
      <c r="AD153" s="57">
        <f ca="1">IFERROR(VLOOKUP($H$153,'납품수량(영업)'!$C$3:$AK$386,AD$1,0),0)</f>
        <v>0</v>
      </c>
      <c r="AE153" s="57">
        <f ca="1">IFERROR(VLOOKUP($H$153,'납품수량(영업)'!$C$3:$AK$386,AE$1,0),0)</f>
        <v>0</v>
      </c>
      <c r="AF153" s="57">
        <f ca="1">IFERROR(VLOOKUP($H$153,'납품수량(영업)'!$C$3:$AK$386,AF$1,0),0)</f>
        <v>0</v>
      </c>
      <c r="AG153" s="57">
        <f ca="1">IFERROR(VLOOKUP($H$153,'납품수량(영업)'!$C$3:$AK$386,AG$1,0),0)</f>
        <v>0</v>
      </c>
      <c r="AH153" s="57">
        <f ca="1">IFERROR(VLOOKUP($H$153,'납품수량(영업)'!$C$3:$AK$386,AH$1,0),0)</f>
        <v>0</v>
      </c>
      <c r="AI153" s="57">
        <f ca="1">IFERROR(VLOOKUP($H$153,'납품수량(영업)'!$C$3:$AK$386,AI$1,0),0)</f>
        <v>0</v>
      </c>
      <c r="AJ153" s="57">
        <f ca="1">IFERROR(VLOOKUP($H$153,'납품수량(영업)'!$C$3:$AK$386,AJ$1,0),0)</f>
        <v>0</v>
      </c>
      <c r="AK153" s="57">
        <f ca="1">IFERROR(VLOOKUP($H$153,'납품수량(영업)'!$C$3:$AK$386,AK$1,0),0)</f>
        <v>0</v>
      </c>
      <c r="AL153" s="57">
        <f ca="1">IFERROR(VLOOKUP($H$153,'납품수량(영업)'!$C$3:$AK$386,AL$1,0),0)</f>
        <v>0</v>
      </c>
      <c r="AM153" s="57">
        <f ca="1">IFERROR(VLOOKUP($H$153,'납품수량(영업)'!$C$3:$AK$386,AM$1,0),0)</f>
        <v>0</v>
      </c>
      <c r="AN153" s="57">
        <f ca="1">IFERROR(VLOOKUP($H$153,'납품수량(영업)'!$C$3:$AK$386,AN$1,0),0)</f>
        <v>0</v>
      </c>
      <c r="AO153" s="57">
        <f ca="1">IFERROR(VLOOKUP($H$153,'납품수량(영업)'!$C$3:$AK$386,AO$1,0),0)</f>
        <v>0</v>
      </c>
      <c r="AP153" s="25"/>
      <c r="AQ153" s="205">
        <f ca="1">K153*$J$153</f>
        <v>314640</v>
      </c>
      <c r="AR153" s="205">
        <f t="shared" ref="AR153:BU153" ca="1" si="156">L153*$J$153</f>
        <v>0</v>
      </c>
      <c r="AS153" s="205">
        <f t="shared" ca="1" si="156"/>
        <v>0</v>
      </c>
      <c r="AT153" s="205">
        <f t="shared" ca="1" si="156"/>
        <v>192280</v>
      </c>
      <c r="AU153" s="205">
        <f t="shared" ca="1" si="156"/>
        <v>0</v>
      </c>
      <c r="AV153" s="205">
        <f t="shared" ca="1" si="156"/>
        <v>0</v>
      </c>
      <c r="AW153" s="205">
        <f t="shared" ca="1" si="156"/>
        <v>0</v>
      </c>
      <c r="AX153" s="205">
        <f t="shared" ca="1" si="156"/>
        <v>349600</v>
      </c>
      <c r="AY153" s="205">
        <f t="shared" ca="1" si="156"/>
        <v>0</v>
      </c>
      <c r="AZ153" s="205">
        <f t="shared" ca="1" si="156"/>
        <v>174800</v>
      </c>
      <c r="BA153" s="205">
        <f t="shared" ca="1" si="156"/>
        <v>0</v>
      </c>
      <c r="BB153" s="205">
        <f t="shared" ca="1" si="156"/>
        <v>262200</v>
      </c>
      <c r="BC153" s="205">
        <f t="shared" ca="1" si="156"/>
        <v>0</v>
      </c>
      <c r="BD153" s="205">
        <f t="shared" ca="1" si="156"/>
        <v>0</v>
      </c>
      <c r="BE153" s="205">
        <f t="shared" ca="1" si="156"/>
        <v>0</v>
      </c>
      <c r="BF153" s="205">
        <f t="shared" ca="1" si="156"/>
        <v>174800</v>
      </c>
      <c r="BG153" s="205">
        <f t="shared" ca="1" si="156"/>
        <v>0</v>
      </c>
      <c r="BH153" s="205">
        <f t="shared" ca="1" si="156"/>
        <v>174800</v>
      </c>
      <c r="BI153" s="205">
        <f t="shared" ca="1" si="156"/>
        <v>0</v>
      </c>
      <c r="BJ153" s="205">
        <f t="shared" ca="1" si="156"/>
        <v>0</v>
      </c>
      <c r="BK153" s="205">
        <f t="shared" ca="1" si="156"/>
        <v>0</v>
      </c>
      <c r="BL153" s="205">
        <f t="shared" ca="1" si="156"/>
        <v>0</v>
      </c>
      <c r="BM153" s="205">
        <f t="shared" ca="1" si="156"/>
        <v>0</v>
      </c>
      <c r="BN153" s="205">
        <f t="shared" ca="1" si="156"/>
        <v>0</v>
      </c>
      <c r="BO153" s="205">
        <f t="shared" ca="1" si="156"/>
        <v>0</v>
      </c>
      <c r="BP153" s="205">
        <f t="shared" ca="1" si="156"/>
        <v>0</v>
      </c>
      <c r="BQ153" s="205">
        <f t="shared" ca="1" si="156"/>
        <v>0</v>
      </c>
      <c r="BR153" s="205">
        <f t="shared" ca="1" si="156"/>
        <v>0</v>
      </c>
      <c r="BS153" s="205">
        <f t="shared" ca="1" si="156"/>
        <v>0</v>
      </c>
      <c r="BT153" s="205">
        <f t="shared" ca="1" si="156"/>
        <v>0</v>
      </c>
      <c r="BU153" s="205">
        <f t="shared" ca="1" si="156"/>
        <v>0</v>
      </c>
      <c r="BV153" s="56">
        <f t="shared" ca="1" si="146"/>
        <v>1643120</v>
      </c>
    </row>
    <row r="154" spans="1:74" s="27" customFormat="1" ht="50.1" customHeight="1">
      <c r="A154" s="33"/>
      <c r="B154" s="33" t="s">
        <v>1288</v>
      </c>
      <c r="C154" s="512" t="s">
        <v>726</v>
      </c>
      <c r="D154" s="46" t="s">
        <v>730</v>
      </c>
      <c r="E154" s="46">
        <f t="shared" si="117"/>
        <v>151</v>
      </c>
      <c r="F154" s="46" t="s">
        <v>639</v>
      </c>
      <c r="G154" s="47" t="s">
        <v>436</v>
      </c>
      <c r="H154" s="46" t="s">
        <v>660</v>
      </c>
      <c r="I154" s="53" t="s">
        <v>489</v>
      </c>
      <c r="J154" s="83">
        <v>11055.7</v>
      </c>
      <c r="K154" s="57">
        <f ca="1">IFERROR(VLOOKUP($H$154,'납품수량(영업)'!$C$3:$AK$386,K$1,0),0)</f>
        <v>425</v>
      </c>
      <c r="L154" s="57">
        <f ca="1">IFERROR(VLOOKUP($H$154,'납품수량(영업)'!$C$3:$AK$386,L$1,0),0)</f>
        <v>475</v>
      </c>
      <c r="M154" s="57">
        <f ca="1">IFERROR(VLOOKUP($H$154,'납품수량(영업)'!$C$3:$AK$386,M$1,0),0)</f>
        <v>425</v>
      </c>
      <c r="N154" s="57">
        <f ca="1">IFERROR(VLOOKUP($H$154,'납품수량(영업)'!$C$3:$AK$386,N$1,0),0)</f>
        <v>500</v>
      </c>
      <c r="O154" s="57">
        <f ca="1">IFERROR(VLOOKUP($H$154,'납품수량(영업)'!$C$3:$AK$386,O$1,0),0)</f>
        <v>475</v>
      </c>
      <c r="P154" s="57">
        <f ca="1">IFERROR(VLOOKUP($H$154,'납품수량(영업)'!$C$3:$AK$386,P$1,0),0)</f>
        <v>0</v>
      </c>
      <c r="Q154" s="57">
        <f ca="1">IFERROR(VLOOKUP($H$154,'납품수량(영업)'!$C$3:$AK$386,Q$1,0),0)</f>
        <v>0</v>
      </c>
      <c r="R154" s="57">
        <f ca="1">IFERROR(VLOOKUP($H$154,'납품수량(영업)'!$C$3:$AK$386,R$1,0),0)</f>
        <v>425</v>
      </c>
      <c r="S154" s="57">
        <f ca="1">IFERROR(VLOOKUP($H$154,'납품수량(영업)'!$C$3:$AK$386,S$1,0),0)</f>
        <v>550</v>
      </c>
      <c r="T154" s="57">
        <f ca="1">IFERROR(VLOOKUP($H$154,'납품수량(영업)'!$C$3:$AK$386,T$1,0),0)</f>
        <v>427</v>
      </c>
      <c r="U154" s="57">
        <f ca="1">IFERROR(VLOOKUP($H$154,'납품수량(영업)'!$C$3:$AK$386,U$1,0),0)</f>
        <v>450</v>
      </c>
      <c r="V154" s="57">
        <f ca="1">IFERROR(VLOOKUP($H$154,'납품수량(영업)'!$C$3:$AK$386,V$1,0),0)</f>
        <v>425</v>
      </c>
      <c r="W154" s="57">
        <f ca="1">IFERROR(VLOOKUP($H$154,'납품수량(영업)'!$C$3:$AK$386,W$1,0),0)</f>
        <v>0</v>
      </c>
      <c r="X154" s="57">
        <f ca="1">IFERROR(VLOOKUP($H$154,'납품수량(영업)'!$C$3:$AK$386,X$1,0),0)</f>
        <v>0</v>
      </c>
      <c r="Y154" s="57">
        <f ca="1">IFERROR(VLOOKUP($H$154,'납품수량(영업)'!$C$3:$AK$386,Y$1,0),0)</f>
        <v>450</v>
      </c>
      <c r="Z154" s="57">
        <f ca="1">IFERROR(VLOOKUP($H$154,'납품수량(영업)'!$C$3:$AK$386,Z$1,0),0)</f>
        <v>625</v>
      </c>
      <c r="AA154" s="57">
        <f ca="1">IFERROR(VLOOKUP($H$154,'납품수량(영업)'!$C$3:$AK$386,AA$1,0),0)</f>
        <v>450</v>
      </c>
      <c r="AB154" s="57">
        <f ca="1">IFERROR(VLOOKUP($H$154,'납품수량(영업)'!$C$3:$AK$386,AB$1,0),0)</f>
        <v>600</v>
      </c>
      <c r="AC154" s="57">
        <f ca="1">IFERROR(VLOOKUP($H$154,'납품수량(영업)'!$C$3:$AK$386,AC$1,0),0)</f>
        <v>0</v>
      </c>
      <c r="AD154" s="57">
        <f ca="1">IFERROR(VLOOKUP($H$154,'납품수량(영업)'!$C$3:$AK$386,AD$1,0),0)</f>
        <v>0</v>
      </c>
      <c r="AE154" s="57">
        <f ca="1">IFERROR(VLOOKUP($H$154,'납품수량(영업)'!$C$3:$AK$386,AE$1,0),0)</f>
        <v>0</v>
      </c>
      <c r="AF154" s="57">
        <f ca="1">IFERROR(VLOOKUP($H$154,'납품수량(영업)'!$C$3:$AK$386,AF$1,0),0)</f>
        <v>0</v>
      </c>
      <c r="AG154" s="57">
        <f ca="1">IFERROR(VLOOKUP($H$154,'납품수량(영업)'!$C$3:$AK$386,AG$1,0),0)</f>
        <v>0</v>
      </c>
      <c r="AH154" s="57">
        <f ca="1">IFERROR(VLOOKUP($H$154,'납품수량(영업)'!$C$3:$AK$386,AH$1,0),0)</f>
        <v>0</v>
      </c>
      <c r="AI154" s="57">
        <f ca="1">IFERROR(VLOOKUP($H$154,'납품수량(영업)'!$C$3:$AK$386,AI$1,0),0)</f>
        <v>0</v>
      </c>
      <c r="AJ154" s="57">
        <f ca="1">IFERROR(VLOOKUP($H$154,'납품수량(영업)'!$C$3:$AK$386,AJ$1,0),0)</f>
        <v>0</v>
      </c>
      <c r="AK154" s="57">
        <f ca="1">IFERROR(VLOOKUP($H$154,'납품수량(영업)'!$C$3:$AK$386,AK$1,0),0)</f>
        <v>0</v>
      </c>
      <c r="AL154" s="57">
        <f ca="1">IFERROR(VLOOKUP($H$154,'납품수량(영업)'!$C$3:$AK$386,AL$1,0),0)</f>
        <v>0</v>
      </c>
      <c r="AM154" s="57">
        <f ca="1">IFERROR(VLOOKUP($H$154,'납품수량(영업)'!$C$3:$AK$386,AM$1,0),0)</f>
        <v>0</v>
      </c>
      <c r="AN154" s="57">
        <f ca="1">IFERROR(VLOOKUP($H$154,'납품수량(영업)'!$C$3:$AK$386,AN$1,0),0)</f>
        <v>0</v>
      </c>
      <c r="AO154" s="57">
        <f ca="1">IFERROR(VLOOKUP($H$154,'납품수량(영업)'!$C$3:$AK$386,AO$1,0),0)</f>
        <v>0</v>
      </c>
      <c r="AP154" s="25"/>
      <c r="AQ154" s="205">
        <f ca="1">K154*$J$154</f>
        <v>4698672.5</v>
      </c>
      <c r="AR154" s="205">
        <f t="shared" ref="AR154:BU154" ca="1" si="157">L154*$J$154</f>
        <v>5251457.5</v>
      </c>
      <c r="AS154" s="205">
        <f t="shared" ca="1" si="157"/>
        <v>4698672.5</v>
      </c>
      <c r="AT154" s="205">
        <f t="shared" ca="1" si="157"/>
        <v>5527850</v>
      </c>
      <c r="AU154" s="205">
        <f t="shared" ca="1" si="157"/>
        <v>5251457.5</v>
      </c>
      <c r="AV154" s="205">
        <f t="shared" ca="1" si="157"/>
        <v>0</v>
      </c>
      <c r="AW154" s="205">
        <f t="shared" ca="1" si="157"/>
        <v>0</v>
      </c>
      <c r="AX154" s="205">
        <f t="shared" ca="1" si="157"/>
        <v>4698672.5</v>
      </c>
      <c r="AY154" s="205">
        <f t="shared" ca="1" si="157"/>
        <v>6080635</v>
      </c>
      <c r="AZ154" s="205">
        <f t="shared" ca="1" si="157"/>
        <v>4720783.9000000004</v>
      </c>
      <c r="BA154" s="205">
        <f t="shared" ca="1" si="157"/>
        <v>4975065</v>
      </c>
      <c r="BB154" s="205">
        <f t="shared" ca="1" si="157"/>
        <v>4698672.5</v>
      </c>
      <c r="BC154" s="205">
        <f t="shared" ca="1" si="157"/>
        <v>0</v>
      </c>
      <c r="BD154" s="205">
        <f t="shared" ca="1" si="157"/>
        <v>0</v>
      </c>
      <c r="BE154" s="205">
        <f t="shared" ca="1" si="157"/>
        <v>4975065</v>
      </c>
      <c r="BF154" s="205">
        <f t="shared" ca="1" si="157"/>
        <v>6909812.5</v>
      </c>
      <c r="BG154" s="205">
        <f t="shared" ca="1" si="157"/>
        <v>4975065</v>
      </c>
      <c r="BH154" s="205">
        <f t="shared" ca="1" si="157"/>
        <v>6633420</v>
      </c>
      <c r="BI154" s="205">
        <f t="shared" ca="1" si="157"/>
        <v>0</v>
      </c>
      <c r="BJ154" s="205">
        <f t="shared" ca="1" si="157"/>
        <v>0</v>
      </c>
      <c r="BK154" s="205">
        <f t="shared" ca="1" si="157"/>
        <v>0</v>
      </c>
      <c r="BL154" s="205">
        <f t="shared" ca="1" si="157"/>
        <v>0</v>
      </c>
      <c r="BM154" s="205">
        <f t="shared" ca="1" si="157"/>
        <v>0</v>
      </c>
      <c r="BN154" s="205">
        <f t="shared" ca="1" si="157"/>
        <v>0</v>
      </c>
      <c r="BO154" s="205">
        <f t="shared" ca="1" si="157"/>
        <v>0</v>
      </c>
      <c r="BP154" s="205">
        <f t="shared" ca="1" si="157"/>
        <v>0</v>
      </c>
      <c r="BQ154" s="205">
        <f t="shared" ca="1" si="157"/>
        <v>0</v>
      </c>
      <c r="BR154" s="205">
        <f t="shared" ca="1" si="157"/>
        <v>0</v>
      </c>
      <c r="BS154" s="205">
        <f t="shared" ca="1" si="157"/>
        <v>0</v>
      </c>
      <c r="BT154" s="205">
        <f t="shared" ca="1" si="157"/>
        <v>0</v>
      </c>
      <c r="BU154" s="205">
        <f t="shared" ca="1" si="157"/>
        <v>0</v>
      </c>
      <c r="BV154" s="56">
        <f t="shared" ca="1" si="146"/>
        <v>74095301.400000006</v>
      </c>
    </row>
    <row r="155" spans="1:74" s="27" customFormat="1" ht="50.1" customHeight="1">
      <c r="A155" s="33"/>
      <c r="B155" s="33" t="s">
        <v>1288</v>
      </c>
      <c r="C155" s="512" t="s">
        <v>726</v>
      </c>
      <c r="D155" s="46" t="s">
        <v>730</v>
      </c>
      <c r="E155" s="46">
        <f t="shared" si="117"/>
        <v>152</v>
      </c>
      <c r="F155" s="46" t="s">
        <v>639</v>
      </c>
      <c r="G155" s="47" t="s">
        <v>436</v>
      </c>
      <c r="H155" s="46" t="s">
        <v>461</v>
      </c>
      <c r="I155" s="53" t="s">
        <v>490</v>
      </c>
      <c r="J155" s="83">
        <v>11055.7</v>
      </c>
      <c r="K155" s="57">
        <f ca="1">IFERROR(VLOOKUP($H$155,'납품수량(영업)'!$C$3:$AK$386,K$1,0),0)</f>
        <v>425</v>
      </c>
      <c r="L155" s="57">
        <f ca="1">IFERROR(VLOOKUP($H$155,'납품수량(영업)'!$C$3:$AK$386,L$1,0),0)</f>
        <v>475</v>
      </c>
      <c r="M155" s="57">
        <f ca="1">IFERROR(VLOOKUP($H$155,'납품수량(영업)'!$C$3:$AK$386,M$1,0),0)</f>
        <v>425</v>
      </c>
      <c r="N155" s="57">
        <f ca="1">IFERROR(VLOOKUP($H$155,'납품수량(영업)'!$C$3:$AK$386,N$1,0),0)</f>
        <v>500</v>
      </c>
      <c r="O155" s="57">
        <f ca="1">IFERROR(VLOOKUP($H$155,'납품수량(영업)'!$C$3:$AK$386,O$1,0),0)</f>
        <v>475</v>
      </c>
      <c r="P155" s="57">
        <f ca="1">IFERROR(VLOOKUP($H$155,'납품수량(영업)'!$C$3:$AK$386,P$1,0),0)</f>
        <v>0</v>
      </c>
      <c r="Q155" s="57">
        <f ca="1">IFERROR(VLOOKUP($H$155,'납품수량(영업)'!$C$3:$AK$386,Q$1,0),0)</f>
        <v>0</v>
      </c>
      <c r="R155" s="57">
        <f ca="1">IFERROR(VLOOKUP($H$155,'납품수량(영업)'!$C$3:$AK$386,R$1,0),0)</f>
        <v>425</v>
      </c>
      <c r="S155" s="57">
        <f ca="1">IFERROR(VLOOKUP($H$155,'납품수량(영업)'!$C$3:$AK$386,S$1,0),0)</f>
        <v>550</v>
      </c>
      <c r="T155" s="57">
        <f ca="1">IFERROR(VLOOKUP($H$155,'납품수량(영업)'!$C$3:$AK$386,T$1,0),0)</f>
        <v>427</v>
      </c>
      <c r="U155" s="57">
        <f ca="1">IFERROR(VLOOKUP($H$155,'납품수량(영업)'!$C$3:$AK$386,U$1,0),0)</f>
        <v>450</v>
      </c>
      <c r="V155" s="57">
        <f ca="1">IFERROR(VLOOKUP($H$155,'납품수량(영업)'!$C$3:$AK$386,V$1,0),0)</f>
        <v>425</v>
      </c>
      <c r="W155" s="57">
        <f ca="1">IFERROR(VLOOKUP($H$155,'납품수량(영업)'!$C$3:$AK$386,W$1,0),0)</f>
        <v>0</v>
      </c>
      <c r="X155" s="57">
        <f ca="1">IFERROR(VLOOKUP($H$155,'납품수량(영업)'!$C$3:$AK$386,X$1,0),0)</f>
        <v>0</v>
      </c>
      <c r="Y155" s="57">
        <f ca="1">IFERROR(VLOOKUP($H$155,'납품수량(영업)'!$C$3:$AK$386,Y$1,0),0)</f>
        <v>450</v>
      </c>
      <c r="Z155" s="57">
        <f ca="1">IFERROR(VLOOKUP($H$155,'납품수량(영업)'!$C$3:$AK$386,Z$1,0),0)</f>
        <v>625</v>
      </c>
      <c r="AA155" s="57">
        <f ca="1">IFERROR(VLOOKUP($H$155,'납품수량(영업)'!$C$3:$AK$386,AA$1,0),0)</f>
        <v>450</v>
      </c>
      <c r="AB155" s="57">
        <f ca="1">IFERROR(VLOOKUP($H$155,'납품수량(영업)'!$C$3:$AK$386,AB$1,0),0)</f>
        <v>600</v>
      </c>
      <c r="AC155" s="57">
        <f ca="1">IFERROR(VLOOKUP($H$155,'납품수량(영업)'!$C$3:$AK$386,AC$1,0),0)</f>
        <v>0</v>
      </c>
      <c r="AD155" s="57">
        <f ca="1">IFERROR(VLOOKUP($H$155,'납품수량(영업)'!$C$3:$AK$386,AD$1,0),0)</f>
        <v>0</v>
      </c>
      <c r="AE155" s="57">
        <f ca="1">IFERROR(VLOOKUP($H$155,'납품수량(영업)'!$C$3:$AK$386,AE$1,0),0)</f>
        <v>0</v>
      </c>
      <c r="AF155" s="57">
        <f ca="1">IFERROR(VLOOKUP($H$155,'납품수량(영업)'!$C$3:$AK$386,AF$1,0),0)</f>
        <v>0</v>
      </c>
      <c r="AG155" s="57">
        <f ca="1">IFERROR(VLOOKUP($H$155,'납품수량(영업)'!$C$3:$AK$386,AG$1,0),0)</f>
        <v>0</v>
      </c>
      <c r="AH155" s="57">
        <f ca="1">IFERROR(VLOOKUP($H$155,'납품수량(영업)'!$C$3:$AK$386,AH$1,0),0)</f>
        <v>0</v>
      </c>
      <c r="AI155" s="57">
        <f ca="1">IFERROR(VLOOKUP($H$155,'납품수량(영업)'!$C$3:$AK$386,AI$1,0),0)</f>
        <v>0</v>
      </c>
      <c r="AJ155" s="57">
        <f ca="1">IFERROR(VLOOKUP($H$155,'납품수량(영업)'!$C$3:$AK$386,AJ$1,0),0)</f>
        <v>0</v>
      </c>
      <c r="AK155" s="57">
        <f ca="1">IFERROR(VLOOKUP($H$155,'납품수량(영업)'!$C$3:$AK$386,AK$1,0),0)</f>
        <v>0</v>
      </c>
      <c r="AL155" s="57">
        <f ca="1">IFERROR(VLOOKUP($H$155,'납품수량(영업)'!$C$3:$AK$386,AL$1,0),0)</f>
        <v>0</v>
      </c>
      <c r="AM155" s="57">
        <f ca="1">IFERROR(VLOOKUP($H$155,'납품수량(영업)'!$C$3:$AK$386,AM$1,0),0)</f>
        <v>0</v>
      </c>
      <c r="AN155" s="57">
        <f ca="1">IFERROR(VLOOKUP($H$155,'납품수량(영업)'!$C$3:$AK$386,AN$1,0),0)</f>
        <v>0</v>
      </c>
      <c r="AO155" s="57">
        <f ca="1">IFERROR(VLOOKUP($H$155,'납품수량(영업)'!$C$3:$AK$386,AO$1,0),0)</f>
        <v>0</v>
      </c>
      <c r="AP155" s="25"/>
      <c r="AQ155" s="205">
        <f ca="1">K155*$J$155</f>
        <v>4698672.5</v>
      </c>
      <c r="AR155" s="205">
        <f t="shared" ref="AR155:BU155" ca="1" si="158">L155*$J$155</f>
        <v>5251457.5</v>
      </c>
      <c r="AS155" s="205">
        <f t="shared" ca="1" si="158"/>
        <v>4698672.5</v>
      </c>
      <c r="AT155" s="205">
        <f t="shared" ca="1" si="158"/>
        <v>5527850</v>
      </c>
      <c r="AU155" s="205">
        <f t="shared" ca="1" si="158"/>
        <v>5251457.5</v>
      </c>
      <c r="AV155" s="205">
        <f t="shared" ca="1" si="158"/>
        <v>0</v>
      </c>
      <c r="AW155" s="205">
        <f t="shared" ca="1" si="158"/>
        <v>0</v>
      </c>
      <c r="AX155" s="205">
        <f t="shared" ca="1" si="158"/>
        <v>4698672.5</v>
      </c>
      <c r="AY155" s="205">
        <f t="shared" ca="1" si="158"/>
        <v>6080635</v>
      </c>
      <c r="AZ155" s="205">
        <f t="shared" ca="1" si="158"/>
        <v>4720783.9000000004</v>
      </c>
      <c r="BA155" s="205">
        <f t="shared" ca="1" si="158"/>
        <v>4975065</v>
      </c>
      <c r="BB155" s="205">
        <f t="shared" ca="1" si="158"/>
        <v>4698672.5</v>
      </c>
      <c r="BC155" s="205">
        <f t="shared" ca="1" si="158"/>
        <v>0</v>
      </c>
      <c r="BD155" s="205">
        <f t="shared" ca="1" si="158"/>
        <v>0</v>
      </c>
      <c r="BE155" s="205">
        <f t="shared" ca="1" si="158"/>
        <v>4975065</v>
      </c>
      <c r="BF155" s="205">
        <f t="shared" ca="1" si="158"/>
        <v>6909812.5</v>
      </c>
      <c r="BG155" s="205">
        <f t="shared" ca="1" si="158"/>
        <v>4975065</v>
      </c>
      <c r="BH155" s="205">
        <f t="shared" ca="1" si="158"/>
        <v>6633420</v>
      </c>
      <c r="BI155" s="205">
        <f t="shared" ca="1" si="158"/>
        <v>0</v>
      </c>
      <c r="BJ155" s="205">
        <f t="shared" ca="1" si="158"/>
        <v>0</v>
      </c>
      <c r="BK155" s="205">
        <f t="shared" ca="1" si="158"/>
        <v>0</v>
      </c>
      <c r="BL155" s="205">
        <f t="shared" ca="1" si="158"/>
        <v>0</v>
      </c>
      <c r="BM155" s="205">
        <f t="shared" ca="1" si="158"/>
        <v>0</v>
      </c>
      <c r="BN155" s="205">
        <f t="shared" ca="1" si="158"/>
        <v>0</v>
      </c>
      <c r="BO155" s="205">
        <f t="shared" ca="1" si="158"/>
        <v>0</v>
      </c>
      <c r="BP155" s="205">
        <f t="shared" ca="1" si="158"/>
        <v>0</v>
      </c>
      <c r="BQ155" s="205">
        <f t="shared" ca="1" si="158"/>
        <v>0</v>
      </c>
      <c r="BR155" s="205">
        <f t="shared" ca="1" si="158"/>
        <v>0</v>
      </c>
      <c r="BS155" s="205">
        <f t="shared" ca="1" si="158"/>
        <v>0</v>
      </c>
      <c r="BT155" s="205">
        <f t="shared" ca="1" si="158"/>
        <v>0</v>
      </c>
      <c r="BU155" s="205">
        <f t="shared" ca="1" si="158"/>
        <v>0</v>
      </c>
      <c r="BV155" s="56">
        <f t="shared" ca="1" si="146"/>
        <v>74095301.400000006</v>
      </c>
    </row>
    <row r="156" spans="1:74" s="27" customFormat="1" ht="50.1" customHeight="1">
      <c r="A156" s="33"/>
      <c r="B156" s="33" t="s">
        <v>1289</v>
      </c>
      <c r="C156" s="512" t="s">
        <v>727</v>
      </c>
      <c r="D156" s="46" t="s">
        <v>730</v>
      </c>
      <c r="E156" s="46">
        <f t="shared" si="117"/>
        <v>153</v>
      </c>
      <c r="F156" s="46" t="s">
        <v>639</v>
      </c>
      <c r="G156" s="47" t="s">
        <v>437</v>
      </c>
      <c r="H156" s="46" t="s">
        <v>462</v>
      </c>
      <c r="I156" s="53" t="s">
        <v>489</v>
      </c>
      <c r="J156" s="83">
        <v>12591.7</v>
      </c>
      <c r="K156" s="57">
        <f ca="1">IFERROR(VLOOKUP($H$156,'납품수량(영업)'!$C$3:$AK$386,K$1,0),0)</f>
        <v>75</v>
      </c>
      <c r="L156" s="57">
        <f ca="1">IFERROR(VLOOKUP($H$156,'납품수량(영업)'!$C$3:$AK$386,L$1,0),0)</f>
        <v>100</v>
      </c>
      <c r="M156" s="57">
        <f ca="1">IFERROR(VLOOKUP($H$156,'납품수량(영업)'!$C$3:$AK$386,M$1,0),0)</f>
        <v>75</v>
      </c>
      <c r="N156" s="57">
        <f ca="1">IFERROR(VLOOKUP($H$156,'납품수량(영업)'!$C$3:$AK$386,N$1,0),0)</f>
        <v>100</v>
      </c>
      <c r="O156" s="57">
        <f ca="1">IFERROR(VLOOKUP($H$156,'납품수량(영업)'!$C$3:$AK$386,O$1,0),0)</f>
        <v>125</v>
      </c>
      <c r="P156" s="57">
        <f ca="1">IFERROR(VLOOKUP($H$156,'납품수량(영업)'!$C$3:$AK$386,P$1,0),0)</f>
        <v>0</v>
      </c>
      <c r="Q156" s="57">
        <f ca="1">IFERROR(VLOOKUP($H$156,'납품수량(영업)'!$C$3:$AK$386,Q$1,0),0)</f>
        <v>0</v>
      </c>
      <c r="R156" s="57">
        <f ca="1">IFERROR(VLOOKUP($H$156,'납품수량(영업)'!$C$3:$AK$386,R$1,0),0)</f>
        <v>75</v>
      </c>
      <c r="S156" s="57">
        <f ca="1">IFERROR(VLOOKUP($H$156,'납품수량(영업)'!$C$3:$AK$386,S$1,0),0)</f>
        <v>75</v>
      </c>
      <c r="T156" s="57">
        <f ca="1">IFERROR(VLOOKUP($H$156,'납품수량(영업)'!$C$3:$AK$386,T$1,0),0)</f>
        <v>77</v>
      </c>
      <c r="U156" s="57">
        <f ca="1">IFERROR(VLOOKUP($H$156,'납품수량(영업)'!$C$3:$AK$386,U$1,0),0)</f>
        <v>0</v>
      </c>
      <c r="V156" s="57">
        <f ca="1">IFERROR(VLOOKUP($H$156,'납품수량(영업)'!$C$3:$AK$386,V$1,0),0)</f>
        <v>75</v>
      </c>
      <c r="W156" s="57">
        <f ca="1">IFERROR(VLOOKUP($H$156,'납품수량(영업)'!$C$3:$AK$386,W$1,0),0)</f>
        <v>0</v>
      </c>
      <c r="X156" s="57">
        <f ca="1">IFERROR(VLOOKUP($H$156,'납품수량(영업)'!$C$3:$AK$386,X$1,0),0)</f>
        <v>0</v>
      </c>
      <c r="Y156" s="57">
        <f ca="1">IFERROR(VLOOKUP($H$156,'납품수량(영업)'!$C$3:$AK$386,Y$1,0),0)</f>
        <v>50</v>
      </c>
      <c r="Z156" s="57">
        <f ca="1">IFERROR(VLOOKUP($H$156,'납품수량(영업)'!$C$3:$AK$386,Z$1,0),0)</f>
        <v>75</v>
      </c>
      <c r="AA156" s="57">
        <f ca="1">IFERROR(VLOOKUP($H$156,'납품수량(영업)'!$C$3:$AK$386,AA$1,0),0)</f>
        <v>50</v>
      </c>
      <c r="AB156" s="57">
        <f ca="1">IFERROR(VLOOKUP($H$156,'납품수량(영업)'!$C$3:$AK$386,AB$1,0),0)</f>
        <v>50</v>
      </c>
      <c r="AC156" s="57">
        <f ca="1">IFERROR(VLOOKUP($H$156,'납품수량(영업)'!$C$3:$AK$386,AC$1,0),0)</f>
        <v>0</v>
      </c>
      <c r="AD156" s="57">
        <f ca="1">IFERROR(VLOOKUP($H$156,'납품수량(영업)'!$C$3:$AK$386,AD$1,0),0)</f>
        <v>0</v>
      </c>
      <c r="AE156" s="57">
        <f ca="1">IFERROR(VLOOKUP($H$156,'납품수량(영업)'!$C$3:$AK$386,AE$1,0),0)</f>
        <v>0</v>
      </c>
      <c r="AF156" s="57">
        <f ca="1">IFERROR(VLOOKUP($H$156,'납품수량(영업)'!$C$3:$AK$386,AF$1,0),0)</f>
        <v>0</v>
      </c>
      <c r="AG156" s="57">
        <f ca="1">IFERROR(VLOOKUP($H$156,'납품수량(영업)'!$C$3:$AK$386,AG$1,0),0)</f>
        <v>0</v>
      </c>
      <c r="AH156" s="57">
        <f ca="1">IFERROR(VLOOKUP($H$156,'납품수량(영업)'!$C$3:$AK$386,AH$1,0),0)</f>
        <v>0</v>
      </c>
      <c r="AI156" s="57">
        <f ca="1">IFERROR(VLOOKUP($H$156,'납품수량(영업)'!$C$3:$AK$386,AI$1,0),0)</f>
        <v>0</v>
      </c>
      <c r="AJ156" s="57">
        <f ca="1">IFERROR(VLOOKUP($H$156,'납품수량(영업)'!$C$3:$AK$386,AJ$1,0),0)</f>
        <v>0</v>
      </c>
      <c r="AK156" s="57">
        <f ca="1">IFERROR(VLOOKUP($H$156,'납품수량(영업)'!$C$3:$AK$386,AK$1,0),0)</f>
        <v>0</v>
      </c>
      <c r="AL156" s="57">
        <f ca="1">IFERROR(VLOOKUP($H$156,'납품수량(영업)'!$C$3:$AK$386,AL$1,0),0)</f>
        <v>0</v>
      </c>
      <c r="AM156" s="57">
        <f ca="1">IFERROR(VLOOKUP($H$156,'납품수량(영업)'!$C$3:$AK$386,AM$1,0),0)</f>
        <v>0</v>
      </c>
      <c r="AN156" s="57">
        <f ca="1">IFERROR(VLOOKUP($H$156,'납품수량(영업)'!$C$3:$AK$386,AN$1,0),0)</f>
        <v>0</v>
      </c>
      <c r="AO156" s="57">
        <f ca="1">IFERROR(VLOOKUP($H$156,'납품수량(영업)'!$C$3:$AK$386,AO$1,0),0)</f>
        <v>0</v>
      </c>
      <c r="AP156" s="25"/>
      <c r="AQ156" s="205">
        <f ca="1">K156*$J$156</f>
        <v>944377.5</v>
      </c>
      <c r="AR156" s="205">
        <f t="shared" ref="AR156:BU156" ca="1" si="159">L156*$J$156</f>
        <v>1259170</v>
      </c>
      <c r="AS156" s="205">
        <f t="shared" ca="1" si="159"/>
        <v>944377.5</v>
      </c>
      <c r="AT156" s="205">
        <f t="shared" ca="1" si="159"/>
        <v>1259170</v>
      </c>
      <c r="AU156" s="205">
        <f t="shared" ca="1" si="159"/>
        <v>1573962.5</v>
      </c>
      <c r="AV156" s="205">
        <f t="shared" ca="1" si="159"/>
        <v>0</v>
      </c>
      <c r="AW156" s="205">
        <f t="shared" ca="1" si="159"/>
        <v>0</v>
      </c>
      <c r="AX156" s="205">
        <f t="shared" ca="1" si="159"/>
        <v>944377.5</v>
      </c>
      <c r="AY156" s="205">
        <f t="shared" ca="1" si="159"/>
        <v>944377.5</v>
      </c>
      <c r="AZ156" s="205">
        <f t="shared" ca="1" si="159"/>
        <v>969560.9</v>
      </c>
      <c r="BA156" s="205">
        <f t="shared" ca="1" si="159"/>
        <v>0</v>
      </c>
      <c r="BB156" s="205">
        <f t="shared" ca="1" si="159"/>
        <v>944377.5</v>
      </c>
      <c r="BC156" s="205">
        <f t="shared" ca="1" si="159"/>
        <v>0</v>
      </c>
      <c r="BD156" s="205">
        <f t="shared" ca="1" si="159"/>
        <v>0</v>
      </c>
      <c r="BE156" s="205">
        <f t="shared" ca="1" si="159"/>
        <v>629585</v>
      </c>
      <c r="BF156" s="205">
        <f t="shared" ca="1" si="159"/>
        <v>944377.5</v>
      </c>
      <c r="BG156" s="205">
        <f t="shared" ca="1" si="159"/>
        <v>629585</v>
      </c>
      <c r="BH156" s="205">
        <f t="shared" ca="1" si="159"/>
        <v>629585</v>
      </c>
      <c r="BI156" s="205">
        <f t="shared" ca="1" si="159"/>
        <v>0</v>
      </c>
      <c r="BJ156" s="205">
        <f t="shared" ca="1" si="159"/>
        <v>0</v>
      </c>
      <c r="BK156" s="205">
        <f t="shared" ca="1" si="159"/>
        <v>0</v>
      </c>
      <c r="BL156" s="205">
        <f t="shared" ca="1" si="159"/>
        <v>0</v>
      </c>
      <c r="BM156" s="205">
        <f t="shared" ca="1" si="159"/>
        <v>0</v>
      </c>
      <c r="BN156" s="205">
        <f t="shared" ca="1" si="159"/>
        <v>0</v>
      </c>
      <c r="BO156" s="205">
        <f t="shared" ca="1" si="159"/>
        <v>0</v>
      </c>
      <c r="BP156" s="205">
        <f t="shared" ca="1" si="159"/>
        <v>0</v>
      </c>
      <c r="BQ156" s="205">
        <f t="shared" ca="1" si="159"/>
        <v>0</v>
      </c>
      <c r="BR156" s="205">
        <f t="shared" ca="1" si="159"/>
        <v>0</v>
      </c>
      <c r="BS156" s="205">
        <f t="shared" ca="1" si="159"/>
        <v>0</v>
      </c>
      <c r="BT156" s="205">
        <f t="shared" ca="1" si="159"/>
        <v>0</v>
      </c>
      <c r="BU156" s="205">
        <f t="shared" ca="1" si="159"/>
        <v>0</v>
      </c>
      <c r="BV156" s="56">
        <f t="shared" ca="1" si="146"/>
        <v>12616883.4</v>
      </c>
    </row>
    <row r="157" spans="1:74" s="27" customFormat="1" ht="50.1" customHeight="1" thickBot="1">
      <c r="A157" s="33"/>
      <c r="B157" s="33" t="s">
        <v>1289</v>
      </c>
      <c r="C157" s="512" t="s">
        <v>727</v>
      </c>
      <c r="D157" s="46" t="s">
        <v>730</v>
      </c>
      <c r="E157" s="48">
        <f t="shared" si="117"/>
        <v>154</v>
      </c>
      <c r="F157" s="46" t="s">
        <v>639</v>
      </c>
      <c r="G157" s="49" t="s">
        <v>437</v>
      </c>
      <c r="H157" s="48" t="s">
        <v>463</v>
      </c>
      <c r="I157" s="54" t="s">
        <v>490</v>
      </c>
      <c r="J157" s="84">
        <v>12591.7</v>
      </c>
      <c r="K157" s="57">
        <f ca="1">IFERROR(VLOOKUP($H$157,'납품수량(영업)'!$C$3:$AK$386,K$1,0),0)</f>
        <v>75</v>
      </c>
      <c r="L157" s="57">
        <f ca="1">IFERROR(VLOOKUP($H$157,'납품수량(영업)'!$C$3:$AK$386,L$1,0),0)</f>
        <v>100</v>
      </c>
      <c r="M157" s="57">
        <f ca="1">IFERROR(VLOOKUP($H$157,'납품수량(영업)'!$C$3:$AK$386,M$1,0),0)</f>
        <v>75</v>
      </c>
      <c r="N157" s="57">
        <f ca="1">IFERROR(VLOOKUP($H$157,'납품수량(영업)'!$C$3:$AK$386,N$1,0),0)</f>
        <v>100</v>
      </c>
      <c r="O157" s="57">
        <f ca="1">IFERROR(VLOOKUP($H$157,'납품수량(영업)'!$C$3:$AK$386,O$1,0),0)</f>
        <v>125</v>
      </c>
      <c r="P157" s="57">
        <f ca="1">IFERROR(VLOOKUP($H$157,'납품수량(영업)'!$C$3:$AK$386,P$1,0),0)</f>
        <v>0</v>
      </c>
      <c r="Q157" s="57">
        <f ca="1">IFERROR(VLOOKUP($H$157,'납품수량(영업)'!$C$3:$AK$386,Q$1,0),0)</f>
        <v>0</v>
      </c>
      <c r="R157" s="57">
        <f ca="1">IFERROR(VLOOKUP($H$157,'납품수량(영업)'!$C$3:$AK$386,R$1,0),0)</f>
        <v>75</v>
      </c>
      <c r="S157" s="57">
        <f ca="1">IFERROR(VLOOKUP($H$157,'납품수량(영업)'!$C$3:$AK$386,S$1,0),0)</f>
        <v>75</v>
      </c>
      <c r="T157" s="57">
        <f ca="1">IFERROR(VLOOKUP($H$157,'납품수량(영업)'!$C$3:$AK$386,T$1,0),0)</f>
        <v>77</v>
      </c>
      <c r="U157" s="57">
        <f ca="1">IFERROR(VLOOKUP($H$157,'납품수량(영업)'!$C$3:$AK$386,U$1,0),0)</f>
        <v>0</v>
      </c>
      <c r="V157" s="57">
        <f ca="1">IFERROR(VLOOKUP($H$157,'납품수량(영업)'!$C$3:$AK$386,V$1,0),0)</f>
        <v>75</v>
      </c>
      <c r="W157" s="57">
        <f ca="1">IFERROR(VLOOKUP($H$157,'납품수량(영업)'!$C$3:$AK$386,W$1,0),0)</f>
        <v>0</v>
      </c>
      <c r="X157" s="57">
        <f ca="1">IFERROR(VLOOKUP($H$157,'납품수량(영업)'!$C$3:$AK$386,X$1,0),0)</f>
        <v>0</v>
      </c>
      <c r="Y157" s="57">
        <f ca="1">IFERROR(VLOOKUP($H$157,'납품수량(영업)'!$C$3:$AK$386,Y$1,0),0)</f>
        <v>50</v>
      </c>
      <c r="Z157" s="57">
        <f ca="1">IFERROR(VLOOKUP($H$157,'납품수량(영업)'!$C$3:$AK$386,Z$1,0),0)</f>
        <v>75</v>
      </c>
      <c r="AA157" s="57">
        <f ca="1">IFERROR(VLOOKUP($H$157,'납품수량(영업)'!$C$3:$AK$386,AA$1,0),0)</f>
        <v>50</v>
      </c>
      <c r="AB157" s="57">
        <f ca="1">IFERROR(VLOOKUP($H$157,'납품수량(영업)'!$C$3:$AK$386,AB$1,0),0)</f>
        <v>50</v>
      </c>
      <c r="AC157" s="57">
        <f ca="1">IFERROR(VLOOKUP($H$157,'납품수량(영업)'!$C$3:$AK$386,AC$1,0),0)</f>
        <v>0</v>
      </c>
      <c r="AD157" s="57">
        <f ca="1">IFERROR(VLOOKUP($H$157,'납품수량(영업)'!$C$3:$AK$386,AD$1,0),0)</f>
        <v>0</v>
      </c>
      <c r="AE157" s="57">
        <f ca="1">IFERROR(VLOOKUP($H$157,'납품수량(영업)'!$C$3:$AK$386,AE$1,0),0)</f>
        <v>0</v>
      </c>
      <c r="AF157" s="57">
        <f ca="1">IFERROR(VLOOKUP($H$157,'납품수량(영업)'!$C$3:$AK$386,AF$1,0),0)</f>
        <v>0</v>
      </c>
      <c r="AG157" s="57">
        <f ca="1">IFERROR(VLOOKUP($H$157,'납품수량(영업)'!$C$3:$AK$386,AG$1,0),0)</f>
        <v>0</v>
      </c>
      <c r="AH157" s="57">
        <f ca="1">IFERROR(VLOOKUP($H$157,'납품수량(영업)'!$C$3:$AK$386,AH$1,0),0)</f>
        <v>0</v>
      </c>
      <c r="AI157" s="57">
        <f ca="1">IFERROR(VLOOKUP($H$157,'납품수량(영업)'!$C$3:$AK$386,AI$1,0),0)</f>
        <v>0</v>
      </c>
      <c r="AJ157" s="57">
        <f ca="1">IFERROR(VLOOKUP($H$157,'납품수량(영업)'!$C$3:$AK$386,AJ$1,0),0)</f>
        <v>0</v>
      </c>
      <c r="AK157" s="57">
        <f ca="1">IFERROR(VLOOKUP($H$157,'납품수량(영업)'!$C$3:$AK$386,AK$1,0),0)</f>
        <v>0</v>
      </c>
      <c r="AL157" s="57">
        <f ca="1">IFERROR(VLOOKUP($H$157,'납품수량(영업)'!$C$3:$AK$386,AL$1,0),0)</f>
        <v>0</v>
      </c>
      <c r="AM157" s="57">
        <f ca="1">IFERROR(VLOOKUP($H$157,'납품수량(영업)'!$C$3:$AK$386,AM$1,0),0)</f>
        <v>0</v>
      </c>
      <c r="AN157" s="57">
        <f ca="1">IFERROR(VLOOKUP($H$157,'납품수량(영업)'!$C$3:$AK$386,AN$1,0),0)</f>
        <v>0</v>
      </c>
      <c r="AO157" s="57">
        <f ca="1">IFERROR(VLOOKUP($H$157,'납품수량(영업)'!$C$3:$AK$386,AO$1,0),0)</f>
        <v>0</v>
      </c>
      <c r="AP157" s="25"/>
      <c r="AQ157" s="205">
        <f ca="1">K157*$J$157</f>
        <v>944377.5</v>
      </c>
      <c r="AR157" s="205">
        <f t="shared" ref="AR157:BU157" ca="1" si="160">L157*$J$157</f>
        <v>1259170</v>
      </c>
      <c r="AS157" s="205">
        <f t="shared" ca="1" si="160"/>
        <v>944377.5</v>
      </c>
      <c r="AT157" s="205">
        <f t="shared" ca="1" si="160"/>
        <v>1259170</v>
      </c>
      <c r="AU157" s="205">
        <f t="shared" ca="1" si="160"/>
        <v>1573962.5</v>
      </c>
      <c r="AV157" s="205">
        <f t="shared" ca="1" si="160"/>
        <v>0</v>
      </c>
      <c r="AW157" s="205">
        <f t="shared" ca="1" si="160"/>
        <v>0</v>
      </c>
      <c r="AX157" s="205">
        <f t="shared" ca="1" si="160"/>
        <v>944377.5</v>
      </c>
      <c r="AY157" s="205">
        <f t="shared" ca="1" si="160"/>
        <v>944377.5</v>
      </c>
      <c r="AZ157" s="205">
        <f t="shared" ca="1" si="160"/>
        <v>969560.9</v>
      </c>
      <c r="BA157" s="205">
        <f t="shared" ca="1" si="160"/>
        <v>0</v>
      </c>
      <c r="BB157" s="205">
        <f t="shared" ca="1" si="160"/>
        <v>944377.5</v>
      </c>
      <c r="BC157" s="205">
        <f t="shared" ca="1" si="160"/>
        <v>0</v>
      </c>
      <c r="BD157" s="205">
        <f t="shared" ca="1" si="160"/>
        <v>0</v>
      </c>
      <c r="BE157" s="205">
        <f t="shared" ca="1" si="160"/>
        <v>629585</v>
      </c>
      <c r="BF157" s="205">
        <f t="shared" ca="1" si="160"/>
        <v>944377.5</v>
      </c>
      <c r="BG157" s="205">
        <f t="shared" ca="1" si="160"/>
        <v>629585</v>
      </c>
      <c r="BH157" s="205">
        <f t="shared" ca="1" si="160"/>
        <v>629585</v>
      </c>
      <c r="BI157" s="205">
        <f t="shared" ca="1" si="160"/>
        <v>0</v>
      </c>
      <c r="BJ157" s="205">
        <f t="shared" ca="1" si="160"/>
        <v>0</v>
      </c>
      <c r="BK157" s="205">
        <f t="shared" ca="1" si="160"/>
        <v>0</v>
      </c>
      <c r="BL157" s="205">
        <f t="shared" ca="1" si="160"/>
        <v>0</v>
      </c>
      <c r="BM157" s="205">
        <f t="shared" ca="1" si="160"/>
        <v>0</v>
      </c>
      <c r="BN157" s="205">
        <f t="shared" ca="1" si="160"/>
        <v>0</v>
      </c>
      <c r="BO157" s="205">
        <f t="shared" ca="1" si="160"/>
        <v>0</v>
      </c>
      <c r="BP157" s="205">
        <f t="shared" ca="1" si="160"/>
        <v>0</v>
      </c>
      <c r="BQ157" s="205">
        <f t="shared" ca="1" si="160"/>
        <v>0</v>
      </c>
      <c r="BR157" s="205">
        <f t="shared" ca="1" si="160"/>
        <v>0</v>
      </c>
      <c r="BS157" s="205">
        <f t="shared" ca="1" si="160"/>
        <v>0</v>
      </c>
      <c r="BT157" s="205">
        <f t="shared" ca="1" si="160"/>
        <v>0</v>
      </c>
      <c r="BU157" s="205">
        <f t="shared" ca="1" si="160"/>
        <v>0</v>
      </c>
      <c r="BV157" s="56">
        <f t="shared" ca="1" si="146"/>
        <v>12616883.4</v>
      </c>
    </row>
    <row r="158" spans="1:74" s="27" customFormat="1" ht="50.1" customHeight="1">
      <c r="A158" s="33"/>
      <c r="B158" s="33"/>
      <c r="C158" s="96"/>
      <c r="D158" s="96"/>
      <c r="E158" s="18"/>
      <c r="F158" s="18"/>
      <c r="G158" s="18"/>
      <c r="H158" s="18"/>
      <c r="I158" s="18"/>
      <c r="J158" s="80"/>
      <c r="K158" s="24"/>
      <c r="L158" s="24"/>
      <c r="M158" s="24"/>
      <c r="N158" s="24"/>
      <c r="O158" s="24"/>
      <c r="P158" s="24"/>
      <c r="Q158" s="24"/>
      <c r="R158" s="24"/>
      <c r="S158" s="24"/>
      <c r="T158" s="24"/>
      <c r="U158" s="24"/>
      <c r="V158" s="24"/>
      <c r="W158" s="24"/>
      <c r="X158" s="24"/>
      <c r="Y158" s="24"/>
      <c r="Z158" s="24"/>
      <c r="AA158" s="24"/>
      <c r="AB158" s="24"/>
      <c r="AC158" s="24"/>
      <c r="AD158" s="24"/>
      <c r="AE158" s="24"/>
      <c r="AF158" s="24"/>
      <c r="AG158" s="24"/>
      <c r="AH158" s="24"/>
      <c r="AI158" s="24"/>
      <c r="AJ158" s="24"/>
      <c r="AK158" s="24"/>
      <c r="AL158" s="24"/>
      <c r="AM158" s="24"/>
      <c r="AN158" s="24"/>
      <c r="AO158" s="24"/>
      <c r="AP158" s="25"/>
      <c r="AQ158" s="25"/>
      <c r="AR158" s="25"/>
      <c r="AS158" s="25"/>
      <c r="AT158" s="25"/>
      <c r="AU158" s="26"/>
      <c r="AV158" s="26"/>
      <c r="AW158" s="26"/>
      <c r="BV158" s="208">
        <f ca="1">SUM(BV3:BV157)</f>
        <v>611216181.79999995</v>
      </c>
    </row>
    <row r="159" spans="1:74" s="27" customFormat="1" ht="50.1" customHeight="1">
      <c r="A159" s="33"/>
      <c r="B159" s="33"/>
      <c r="C159" s="96"/>
      <c r="D159" s="96"/>
      <c r="E159" s="18"/>
      <c r="F159" s="18" t="s">
        <v>426</v>
      </c>
      <c r="G159" s="18" t="s">
        <v>50</v>
      </c>
      <c r="H159" s="40">
        <f>SUM(K159:AO159)+SUM(K169:AO169)</f>
        <v>23040</v>
      </c>
      <c r="I159" s="32" t="s">
        <v>439</v>
      </c>
      <c r="J159" s="80"/>
      <c r="K159" s="24">
        <f t="shared" ref="K159:AO159" si="161">SUMIF($G$3:$G$157,$I$159:$I$177,K3:K157)</f>
        <v>0</v>
      </c>
      <c r="L159" s="24">
        <f t="shared" si="161"/>
        <v>8000</v>
      </c>
      <c r="M159" s="24">
        <f t="shared" si="161"/>
        <v>2000</v>
      </c>
      <c r="N159" s="24">
        <f t="shared" si="161"/>
        <v>0</v>
      </c>
      <c r="O159" s="24">
        <f t="shared" si="161"/>
        <v>0</v>
      </c>
      <c r="P159" s="24">
        <f t="shared" si="161"/>
        <v>0</v>
      </c>
      <c r="Q159" s="24">
        <f t="shared" si="161"/>
        <v>0</v>
      </c>
      <c r="R159" s="24">
        <f t="shared" si="161"/>
        <v>0</v>
      </c>
      <c r="S159" s="24">
        <f t="shared" si="161"/>
        <v>0</v>
      </c>
      <c r="T159" s="24">
        <f t="shared" si="161"/>
        <v>0</v>
      </c>
      <c r="U159" s="24">
        <f t="shared" si="161"/>
        <v>3600</v>
      </c>
      <c r="V159" s="24">
        <f t="shared" si="161"/>
        <v>4320</v>
      </c>
      <c r="W159" s="24">
        <f t="shared" si="161"/>
        <v>0</v>
      </c>
      <c r="X159" s="24">
        <f t="shared" si="161"/>
        <v>0</v>
      </c>
      <c r="Y159" s="24">
        <f t="shared" si="161"/>
        <v>0</v>
      </c>
      <c r="Z159" s="24">
        <f t="shared" si="161"/>
        <v>0</v>
      </c>
      <c r="AA159" s="24">
        <f t="shared" si="161"/>
        <v>0</v>
      </c>
      <c r="AB159" s="24">
        <f t="shared" si="161"/>
        <v>3680</v>
      </c>
      <c r="AC159" s="24">
        <f t="shared" si="161"/>
        <v>0</v>
      </c>
      <c r="AD159" s="24">
        <f t="shared" si="161"/>
        <v>0</v>
      </c>
      <c r="AE159" s="24">
        <f t="shared" si="161"/>
        <v>0</v>
      </c>
      <c r="AF159" s="24">
        <f t="shared" si="161"/>
        <v>0</v>
      </c>
      <c r="AG159" s="24">
        <f t="shared" si="161"/>
        <v>0</v>
      </c>
      <c r="AH159" s="24">
        <f t="shared" si="161"/>
        <v>0</v>
      </c>
      <c r="AI159" s="24">
        <f t="shared" si="161"/>
        <v>0</v>
      </c>
      <c r="AJ159" s="24">
        <f t="shared" si="161"/>
        <v>0</v>
      </c>
      <c r="AK159" s="24">
        <f t="shared" si="161"/>
        <v>0</v>
      </c>
      <c r="AL159" s="24">
        <f t="shared" si="161"/>
        <v>0</v>
      </c>
      <c r="AM159" s="24">
        <f t="shared" si="161"/>
        <v>0</v>
      </c>
      <c r="AN159" s="24">
        <f t="shared" si="161"/>
        <v>0</v>
      </c>
      <c r="AO159" s="24">
        <f t="shared" si="161"/>
        <v>0</v>
      </c>
      <c r="AP159" s="25"/>
      <c r="AQ159" s="25"/>
      <c r="AR159" s="25"/>
      <c r="AS159" s="25"/>
      <c r="AT159" s="25"/>
      <c r="AU159" s="26"/>
      <c r="AV159" s="26"/>
      <c r="AW159" s="26"/>
      <c r="BV159" s="209">
        <f ca="1">BV158-'협력사 매입매출'!L19</f>
        <v>0</v>
      </c>
    </row>
    <row r="160" spans="1:74" s="27" customFormat="1" ht="50.1" customHeight="1">
      <c r="A160" s="33"/>
      <c r="B160" s="33"/>
      <c r="C160" s="96"/>
      <c r="D160" s="96"/>
      <c r="E160" s="18"/>
      <c r="F160" s="18"/>
      <c r="G160" s="18" t="s">
        <v>60</v>
      </c>
      <c r="H160" s="40">
        <f>SUM(K160:AO160)+SUM(K170:AO170)</f>
        <v>122340</v>
      </c>
      <c r="I160" s="32" t="s">
        <v>441</v>
      </c>
      <c r="J160" s="80"/>
      <c r="K160" s="24">
        <f t="shared" ref="K160:AO160" si="162">SUMIF($G$3:$G$157,$I$159:$I$177,K3:K157)</f>
        <v>4200</v>
      </c>
      <c r="L160" s="24">
        <f t="shared" si="162"/>
        <v>64500</v>
      </c>
      <c r="M160" s="24">
        <f t="shared" si="162"/>
        <v>5080</v>
      </c>
      <c r="N160" s="24">
        <f t="shared" si="162"/>
        <v>0</v>
      </c>
      <c r="O160" s="24">
        <f t="shared" si="162"/>
        <v>0</v>
      </c>
      <c r="P160" s="24">
        <f t="shared" si="162"/>
        <v>0</v>
      </c>
      <c r="Q160" s="24">
        <f t="shared" si="162"/>
        <v>0</v>
      </c>
      <c r="R160" s="24">
        <f t="shared" si="162"/>
        <v>5000</v>
      </c>
      <c r="S160" s="24">
        <f t="shared" si="162"/>
        <v>28000</v>
      </c>
      <c r="T160" s="24">
        <f t="shared" si="162"/>
        <v>0</v>
      </c>
      <c r="U160" s="24">
        <f t="shared" si="162"/>
        <v>0</v>
      </c>
      <c r="V160" s="24">
        <f t="shared" si="162"/>
        <v>4200</v>
      </c>
      <c r="W160" s="24">
        <f t="shared" si="162"/>
        <v>0</v>
      </c>
      <c r="X160" s="24">
        <f t="shared" si="162"/>
        <v>0</v>
      </c>
      <c r="Y160" s="24">
        <f t="shared" si="162"/>
        <v>0</v>
      </c>
      <c r="Z160" s="24">
        <f t="shared" si="162"/>
        <v>5600</v>
      </c>
      <c r="AA160" s="24">
        <f t="shared" si="162"/>
        <v>0</v>
      </c>
      <c r="AB160" s="24">
        <f t="shared" si="162"/>
        <v>0</v>
      </c>
      <c r="AC160" s="24">
        <f t="shared" si="162"/>
        <v>0</v>
      </c>
      <c r="AD160" s="24">
        <f t="shared" si="162"/>
        <v>0</v>
      </c>
      <c r="AE160" s="24">
        <f t="shared" si="162"/>
        <v>0</v>
      </c>
      <c r="AF160" s="24">
        <f t="shared" si="162"/>
        <v>0</v>
      </c>
      <c r="AG160" s="24">
        <f t="shared" si="162"/>
        <v>0</v>
      </c>
      <c r="AH160" s="24">
        <f t="shared" si="162"/>
        <v>0</v>
      </c>
      <c r="AI160" s="24">
        <f t="shared" si="162"/>
        <v>0</v>
      </c>
      <c r="AJ160" s="24">
        <f t="shared" si="162"/>
        <v>0</v>
      </c>
      <c r="AK160" s="24">
        <f t="shared" si="162"/>
        <v>0</v>
      </c>
      <c r="AL160" s="24">
        <f t="shared" si="162"/>
        <v>0</v>
      </c>
      <c r="AM160" s="24">
        <f t="shared" si="162"/>
        <v>0</v>
      </c>
      <c r="AN160" s="24">
        <f t="shared" si="162"/>
        <v>0</v>
      </c>
      <c r="AO160" s="24">
        <f t="shared" si="162"/>
        <v>0</v>
      </c>
      <c r="AP160" s="25"/>
      <c r="AQ160" s="25"/>
      <c r="AR160" s="25"/>
      <c r="AS160" s="25"/>
      <c r="AT160" s="25"/>
      <c r="AU160" s="26"/>
      <c r="AV160" s="26"/>
      <c r="AW160" s="26"/>
    </row>
    <row r="161" spans="1:49" s="27" customFormat="1" ht="50.1" customHeight="1">
      <c r="A161" s="33"/>
      <c r="B161" s="33"/>
      <c r="C161" s="96"/>
      <c r="D161" s="96"/>
      <c r="E161" s="18"/>
      <c r="F161" s="18"/>
      <c r="G161" s="18" t="s">
        <v>43</v>
      </c>
      <c r="H161" s="40">
        <f ca="1">SUM(K161:AO161)+SUM(K166:AO166)</f>
        <v>159003</v>
      </c>
      <c r="I161" s="32" t="s">
        <v>436</v>
      </c>
      <c r="J161" s="80"/>
      <c r="K161" s="24">
        <f t="shared" ref="K161:AO161" ca="1" si="163">SUMIF($G$3:$G$157,$I$159:$I$177,K3:K157)</f>
        <v>2764</v>
      </c>
      <c r="L161" s="24">
        <f t="shared" ca="1" si="163"/>
        <v>2130</v>
      </c>
      <c r="M161" s="24">
        <f t="shared" ca="1" si="163"/>
        <v>4940</v>
      </c>
      <c r="N161" s="24">
        <f t="shared" ca="1" si="163"/>
        <v>3892</v>
      </c>
      <c r="O161" s="24">
        <f t="shared" ca="1" si="163"/>
        <v>3730</v>
      </c>
      <c r="P161" s="24">
        <f t="shared" ca="1" si="163"/>
        <v>0</v>
      </c>
      <c r="Q161" s="24">
        <f t="shared" ca="1" si="163"/>
        <v>0</v>
      </c>
      <c r="R161" s="24">
        <f t="shared" ca="1" si="163"/>
        <v>2800</v>
      </c>
      <c r="S161" s="24">
        <f t="shared" ca="1" si="163"/>
        <v>3132</v>
      </c>
      <c r="T161" s="24">
        <f t="shared" ca="1" si="163"/>
        <v>4231</v>
      </c>
      <c r="U161" s="24">
        <f t="shared" ca="1" si="163"/>
        <v>3492</v>
      </c>
      <c r="V161" s="24">
        <f t="shared" ca="1" si="163"/>
        <v>2646</v>
      </c>
      <c r="W161" s="24">
        <f t="shared" ca="1" si="163"/>
        <v>0</v>
      </c>
      <c r="X161" s="24">
        <f t="shared" ca="1" si="163"/>
        <v>0</v>
      </c>
      <c r="Y161" s="24">
        <f t="shared" ca="1" si="163"/>
        <v>4054</v>
      </c>
      <c r="Z161" s="24">
        <f t="shared" ca="1" si="163"/>
        <v>3162</v>
      </c>
      <c r="AA161" s="24">
        <f t="shared" ca="1" si="163"/>
        <v>3680</v>
      </c>
      <c r="AB161" s="24">
        <f t="shared" ca="1" si="163"/>
        <v>6862</v>
      </c>
      <c r="AC161" s="24">
        <f t="shared" ca="1" si="163"/>
        <v>0</v>
      </c>
      <c r="AD161" s="24">
        <f t="shared" ca="1" si="163"/>
        <v>0</v>
      </c>
      <c r="AE161" s="24">
        <f t="shared" ca="1" si="163"/>
        <v>0</v>
      </c>
      <c r="AF161" s="24">
        <f t="shared" ca="1" si="163"/>
        <v>0</v>
      </c>
      <c r="AG161" s="24">
        <f t="shared" ca="1" si="163"/>
        <v>0</v>
      </c>
      <c r="AH161" s="24">
        <f t="shared" ca="1" si="163"/>
        <v>0</v>
      </c>
      <c r="AI161" s="24">
        <f t="shared" ca="1" si="163"/>
        <v>0</v>
      </c>
      <c r="AJ161" s="24">
        <f t="shared" ca="1" si="163"/>
        <v>0</v>
      </c>
      <c r="AK161" s="24">
        <f t="shared" ca="1" si="163"/>
        <v>0</v>
      </c>
      <c r="AL161" s="24">
        <f t="shared" ca="1" si="163"/>
        <v>0</v>
      </c>
      <c r="AM161" s="24">
        <f t="shared" ca="1" si="163"/>
        <v>0</v>
      </c>
      <c r="AN161" s="24">
        <f t="shared" ca="1" si="163"/>
        <v>0</v>
      </c>
      <c r="AO161" s="24">
        <f t="shared" ca="1" si="163"/>
        <v>0</v>
      </c>
      <c r="AP161" s="25"/>
      <c r="AQ161" s="25"/>
      <c r="AR161" s="25"/>
      <c r="AS161" s="25"/>
      <c r="AT161" s="25"/>
      <c r="AU161" s="26"/>
      <c r="AV161" s="26"/>
      <c r="AW161" s="26"/>
    </row>
    <row r="162" spans="1:49" s="27" customFormat="1" ht="50.1" customHeight="1">
      <c r="A162" s="33"/>
      <c r="B162" s="33"/>
      <c r="C162" s="96"/>
      <c r="D162" s="96"/>
      <c r="E162" s="18"/>
      <c r="F162" s="18"/>
      <c r="G162" s="18" t="s">
        <v>5</v>
      </c>
      <c r="H162" s="40">
        <f ca="1">SUM(K162:AO162)+SUM(K167:AO167)</f>
        <v>53904</v>
      </c>
      <c r="I162" s="32" t="s">
        <v>437</v>
      </c>
      <c r="J162" s="80"/>
      <c r="K162" s="24">
        <f t="shared" ref="K162:AO162" ca="1" si="164">SUMIF($G$3:$G$157,$I$159:$I$177,K3:K157)</f>
        <v>3860</v>
      </c>
      <c r="L162" s="24">
        <f t="shared" ca="1" si="164"/>
        <v>468</v>
      </c>
      <c r="M162" s="24">
        <f t="shared" ca="1" si="164"/>
        <v>578</v>
      </c>
      <c r="N162" s="24">
        <f t="shared" ca="1" si="164"/>
        <v>948</v>
      </c>
      <c r="O162" s="24">
        <f t="shared" ca="1" si="164"/>
        <v>250</v>
      </c>
      <c r="P162" s="24">
        <f t="shared" ca="1" si="164"/>
        <v>0</v>
      </c>
      <c r="Q162" s="24">
        <f t="shared" ca="1" si="164"/>
        <v>0</v>
      </c>
      <c r="R162" s="24">
        <f t="shared" ca="1" si="164"/>
        <v>5538</v>
      </c>
      <c r="S162" s="24">
        <f t="shared" ca="1" si="164"/>
        <v>4178</v>
      </c>
      <c r="T162" s="24">
        <f t="shared" ca="1" si="164"/>
        <v>902</v>
      </c>
      <c r="U162" s="24">
        <f t="shared" ca="1" si="164"/>
        <v>4000</v>
      </c>
      <c r="V162" s="24">
        <f t="shared" ca="1" si="164"/>
        <v>258</v>
      </c>
      <c r="W162" s="24">
        <f t="shared" ca="1" si="164"/>
        <v>0</v>
      </c>
      <c r="X162" s="24">
        <f t="shared" ca="1" si="164"/>
        <v>0</v>
      </c>
      <c r="Y162" s="24">
        <f t="shared" ca="1" si="164"/>
        <v>100</v>
      </c>
      <c r="Z162" s="24">
        <f t="shared" ca="1" si="164"/>
        <v>4950</v>
      </c>
      <c r="AA162" s="24">
        <f t="shared" ca="1" si="164"/>
        <v>100</v>
      </c>
      <c r="AB162" s="24">
        <f t="shared" ca="1" si="164"/>
        <v>902</v>
      </c>
      <c r="AC162" s="24">
        <f t="shared" ca="1" si="164"/>
        <v>0</v>
      </c>
      <c r="AD162" s="24">
        <f t="shared" ca="1" si="164"/>
        <v>0</v>
      </c>
      <c r="AE162" s="24">
        <f t="shared" ca="1" si="164"/>
        <v>0</v>
      </c>
      <c r="AF162" s="24">
        <f t="shared" ca="1" si="164"/>
        <v>0</v>
      </c>
      <c r="AG162" s="24">
        <f t="shared" ca="1" si="164"/>
        <v>0</v>
      </c>
      <c r="AH162" s="24">
        <f t="shared" ca="1" si="164"/>
        <v>0</v>
      </c>
      <c r="AI162" s="24">
        <f t="shared" ca="1" si="164"/>
        <v>0</v>
      </c>
      <c r="AJ162" s="24">
        <f t="shared" ca="1" si="164"/>
        <v>0</v>
      </c>
      <c r="AK162" s="24">
        <f t="shared" ca="1" si="164"/>
        <v>0</v>
      </c>
      <c r="AL162" s="24">
        <f t="shared" ca="1" si="164"/>
        <v>0</v>
      </c>
      <c r="AM162" s="24">
        <f t="shared" ca="1" si="164"/>
        <v>0</v>
      </c>
      <c r="AN162" s="24">
        <f t="shared" ca="1" si="164"/>
        <v>0</v>
      </c>
      <c r="AO162" s="24">
        <f t="shared" ca="1" si="164"/>
        <v>0</v>
      </c>
      <c r="AP162" s="25"/>
      <c r="AQ162" s="25"/>
      <c r="AR162" s="25"/>
      <c r="AS162" s="25"/>
      <c r="AT162" s="25"/>
      <c r="AU162" s="26"/>
      <c r="AV162" s="26"/>
      <c r="AW162" s="26"/>
    </row>
    <row r="163" spans="1:49" s="27" customFormat="1" ht="50.1" customHeight="1">
      <c r="A163" s="33"/>
      <c r="B163" s="33"/>
      <c r="C163" s="96"/>
      <c r="D163" s="96"/>
      <c r="E163" s="18"/>
      <c r="F163" s="18"/>
      <c r="G163" s="18" t="s">
        <v>328</v>
      </c>
      <c r="H163" s="40">
        <f t="shared" ref="H163:H164" si="165">SUM(K163:AO163)</f>
        <v>102900</v>
      </c>
      <c r="I163" s="32" t="s">
        <v>442</v>
      </c>
      <c r="J163" s="80"/>
      <c r="K163" s="24">
        <f t="shared" ref="K163:AO163" si="166">SUMIF($G$3:$G$157,$I$159:$I$177,K3:K157)</f>
        <v>0</v>
      </c>
      <c r="L163" s="24">
        <f t="shared" si="166"/>
        <v>9700</v>
      </c>
      <c r="M163" s="24">
        <f t="shared" si="166"/>
        <v>57000</v>
      </c>
      <c r="N163" s="24">
        <f t="shared" si="166"/>
        <v>0</v>
      </c>
      <c r="O163" s="24">
        <f t="shared" si="166"/>
        <v>6000</v>
      </c>
      <c r="P163" s="24">
        <f t="shared" si="166"/>
        <v>0</v>
      </c>
      <c r="Q163" s="24">
        <f t="shared" si="166"/>
        <v>0</v>
      </c>
      <c r="R163" s="24">
        <f t="shared" si="166"/>
        <v>0</v>
      </c>
      <c r="S163" s="24">
        <f t="shared" si="166"/>
        <v>3000</v>
      </c>
      <c r="T163" s="24">
        <f t="shared" si="166"/>
        <v>9200</v>
      </c>
      <c r="U163" s="24">
        <f t="shared" si="166"/>
        <v>3000</v>
      </c>
      <c r="V163" s="24">
        <f t="shared" si="166"/>
        <v>3000</v>
      </c>
      <c r="W163" s="24">
        <f t="shared" si="166"/>
        <v>0</v>
      </c>
      <c r="X163" s="24">
        <f t="shared" si="166"/>
        <v>0</v>
      </c>
      <c r="Y163" s="24">
        <f t="shared" si="166"/>
        <v>0</v>
      </c>
      <c r="Z163" s="24">
        <f t="shared" si="166"/>
        <v>3000</v>
      </c>
      <c r="AA163" s="24">
        <f t="shared" si="166"/>
        <v>0</v>
      </c>
      <c r="AB163" s="24">
        <f t="shared" si="166"/>
        <v>9000</v>
      </c>
      <c r="AC163" s="24">
        <f t="shared" si="166"/>
        <v>0</v>
      </c>
      <c r="AD163" s="24">
        <f t="shared" si="166"/>
        <v>0</v>
      </c>
      <c r="AE163" s="24">
        <f t="shared" si="166"/>
        <v>0</v>
      </c>
      <c r="AF163" s="24">
        <f t="shared" si="166"/>
        <v>0</v>
      </c>
      <c r="AG163" s="24">
        <f t="shared" si="166"/>
        <v>0</v>
      </c>
      <c r="AH163" s="24">
        <f t="shared" si="166"/>
        <v>0</v>
      </c>
      <c r="AI163" s="24">
        <f t="shared" si="166"/>
        <v>0</v>
      </c>
      <c r="AJ163" s="24">
        <f t="shared" si="166"/>
        <v>0</v>
      </c>
      <c r="AK163" s="24">
        <f t="shared" si="166"/>
        <v>0</v>
      </c>
      <c r="AL163" s="24">
        <f t="shared" si="166"/>
        <v>0</v>
      </c>
      <c r="AM163" s="24">
        <f t="shared" si="166"/>
        <v>0</v>
      </c>
      <c r="AN163" s="24">
        <f t="shared" si="166"/>
        <v>0</v>
      </c>
      <c r="AO163" s="24">
        <f t="shared" si="166"/>
        <v>0</v>
      </c>
      <c r="AP163" s="25"/>
      <c r="AQ163" s="25"/>
      <c r="AR163" s="25"/>
      <c r="AS163" s="25"/>
      <c r="AT163" s="25"/>
      <c r="AU163" s="26"/>
      <c r="AV163" s="26"/>
      <c r="AW163" s="26"/>
    </row>
    <row r="164" spans="1:49" s="27" customFormat="1" ht="50.1" customHeight="1">
      <c r="A164" s="33"/>
      <c r="B164" s="33"/>
      <c r="C164" s="96"/>
      <c r="D164" s="96"/>
      <c r="E164" s="18"/>
      <c r="F164" s="18"/>
      <c r="G164" s="18" t="s">
        <v>52</v>
      </c>
      <c r="H164" s="40">
        <f t="shared" si="165"/>
        <v>0</v>
      </c>
      <c r="I164" s="32" t="s">
        <v>444</v>
      </c>
      <c r="J164" s="80"/>
      <c r="K164" s="24">
        <f t="shared" ref="K164:AO164" si="167">SUMIF($G$3:$G$157,$I$159:$I$177,K3:K157)</f>
        <v>0</v>
      </c>
      <c r="L164" s="24">
        <f t="shared" si="167"/>
        <v>0</v>
      </c>
      <c r="M164" s="24">
        <f t="shared" si="167"/>
        <v>0</v>
      </c>
      <c r="N164" s="24">
        <f t="shared" si="167"/>
        <v>0</v>
      </c>
      <c r="O164" s="24">
        <f t="shared" si="167"/>
        <v>0</v>
      </c>
      <c r="P164" s="24">
        <f t="shared" si="167"/>
        <v>0</v>
      </c>
      <c r="Q164" s="24">
        <f t="shared" si="167"/>
        <v>0</v>
      </c>
      <c r="R164" s="24">
        <f t="shared" si="167"/>
        <v>0</v>
      </c>
      <c r="S164" s="24">
        <f t="shared" si="167"/>
        <v>0</v>
      </c>
      <c r="T164" s="24">
        <f t="shared" si="167"/>
        <v>0</v>
      </c>
      <c r="U164" s="24">
        <f t="shared" si="167"/>
        <v>0</v>
      </c>
      <c r="V164" s="24">
        <f t="shared" si="167"/>
        <v>0</v>
      </c>
      <c r="W164" s="24">
        <f t="shared" si="167"/>
        <v>0</v>
      </c>
      <c r="X164" s="24">
        <f t="shared" si="167"/>
        <v>0</v>
      </c>
      <c r="Y164" s="24">
        <f t="shared" si="167"/>
        <v>0</v>
      </c>
      <c r="Z164" s="24">
        <f t="shared" si="167"/>
        <v>0</v>
      </c>
      <c r="AA164" s="24">
        <f t="shared" si="167"/>
        <v>0</v>
      </c>
      <c r="AB164" s="24">
        <f t="shared" si="167"/>
        <v>0</v>
      </c>
      <c r="AC164" s="24">
        <f t="shared" si="167"/>
        <v>0</v>
      </c>
      <c r="AD164" s="24">
        <f t="shared" si="167"/>
        <v>0</v>
      </c>
      <c r="AE164" s="24">
        <f t="shared" si="167"/>
        <v>0</v>
      </c>
      <c r="AF164" s="24">
        <f t="shared" si="167"/>
        <v>0</v>
      </c>
      <c r="AG164" s="24">
        <f t="shared" si="167"/>
        <v>0</v>
      </c>
      <c r="AH164" s="24">
        <f t="shared" si="167"/>
        <v>0</v>
      </c>
      <c r="AI164" s="24">
        <f t="shared" si="167"/>
        <v>0</v>
      </c>
      <c r="AJ164" s="24">
        <f t="shared" si="167"/>
        <v>0</v>
      </c>
      <c r="AK164" s="24">
        <f t="shared" si="167"/>
        <v>0</v>
      </c>
      <c r="AL164" s="24">
        <f t="shared" si="167"/>
        <v>0</v>
      </c>
      <c r="AM164" s="24">
        <f t="shared" si="167"/>
        <v>0</v>
      </c>
      <c r="AN164" s="24">
        <f t="shared" si="167"/>
        <v>0</v>
      </c>
      <c r="AO164" s="24">
        <f t="shared" si="167"/>
        <v>0</v>
      </c>
      <c r="AP164" s="25"/>
      <c r="AQ164" s="25"/>
      <c r="AR164" s="25"/>
      <c r="AS164" s="25"/>
      <c r="AT164" s="25"/>
      <c r="AU164" s="26"/>
      <c r="AV164" s="26"/>
      <c r="AW164" s="26"/>
    </row>
    <row r="165" spans="1:49" s="27" customFormat="1" ht="50.1" customHeight="1">
      <c r="A165" s="33"/>
      <c r="B165" s="33"/>
      <c r="C165" s="96"/>
      <c r="D165" s="96"/>
      <c r="E165" s="18"/>
      <c r="F165" s="18"/>
      <c r="G165" s="18"/>
      <c r="H165" s="18"/>
      <c r="I165" s="32" t="s">
        <v>438</v>
      </c>
      <c r="J165" s="80"/>
      <c r="K165" s="24">
        <f t="shared" ref="K165:AO165" si="168">SUMIF($G$3:$G$157,$I$159:$I$177,K3:K157)</f>
        <v>0</v>
      </c>
      <c r="L165" s="24">
        <f t="shared" si="168"/>
        <v>20000</v>
      </c>
      <c r="M165" s="24">
        <f t="shared" si="168"/>
        <v>19360</v>
      </c>
      <c r="N165" s="24">
        <f t="shared" si="168"/>
        <v>30000</v>
      </c>
      <c r="O165" s="24">
        <f t="shared" si="168"/>
        <v>0</v>
      </c>
      <c r="P165" s="24">
        <f t="shared" si="168"/>
        <v>0</v>
      </c>
      <c r="Q165" s="24">
        <f t="shared" si="168"/>
        <v>0</v>
      </c>
      <c r="R165" s="24">
        <f t="shared" si="168"/>
        <v>0</v>
      </c>
      <c r="S165" s="24">
        <f t="shared" si="168"/>
        <v>0</v>
      </c>
      <c r="T165" s="24">
        <f t="shared" si="168"/>
        <v>0</v>
      </c>
      <c r="U165" s="24">
        <f t="shared" si="168"/>
        <v>65000</v>
      </c>
      <c r="V165" s="24">
        <f t="shared" si="168"/>
        <v>0</v>
      </c>
      <c r="W165" s="24">
        <f t="shared" si="168"/>
        <v>0</v>
      </c>
      <c r="X165" s="24">
        <f t="shared" si="168"/>
        <v>0</v>
      </c>
      <c r="Y165" s="24">
        <f t="shared" si="168"/>
        <v>0</v>
      </c>
      <c r="Z165" s="24">
        <f t="shared" si="168"/>
        <v>0</v>
      </c>
      <c r="AA165" s="24">
        <f t="shared" si="168"/>
        <v>0</v>
      </c>
      <c r="AB165" s="24">
        <f t="shared" si="168"/>
        <v>0</v>
      </c>
      <c r="AC165" s="24">
        <f t="shared" si="168"/>
        <v>0</v>
      </c>
      <c r="AD165" s="24">
        <f t="shared" si="168"/>
        <v>0</v>
      </c>
      <c r="AE165" s="24">
        <f t="shared" si="168"/>
        <v>0</v>
      </c>
      <c r="AF165" s="24">
        <f t="shared" si="168"/>
        <v>0</v>
      </c>
      <c r="AG165" s="24">
        <f t="shared" si="168"/>
        <v>0</v>
      </c>
      <c r="AH165" s="24">
        <f t="shared" si="168"/>
        <v>0</v>
      </c>
      <c r="AI165" s="24">
        <f t="shared" si="168"/>
        <v>0</v>
      </c>
      <c r="AJ165" s="24">
        <f t="shared" si="168"/>
        <v>0</v>
      </c>
      <c r="AK165" s="24">
        <f t="shared" si="168"/>
        <v>0</v>
      </c>
      <c r="AL165" s="24">
        <f t="shared" si="168"/>
        <v>0</v>
      </c>
      <c r="AM165" s="24">
        <f t="shared" si="168"/>
        <v>0</v>
      </c>
      <c r="AN165" s="24">
        <f t="shared" si="168"/>
        <v>0</v>
      </c>
      <c r="AO165" s="24">
        <f t="shared" si="168"/>
        <v>0</v>
      </c>
      <c r="AP165" s="25"/>
      <c r="AQ165" s="25"/>
      <c r="AR165" s="25"/>
      <c r="AS165" s="25"/>
      <c r="AT165" s="25"/>
      <c r="AU165" s="26"/>
      <c r="AV165" s="26"/>
      <c r="AW165" s="26"/>
    </row>
    <row r="166" spans="1:49" s="27" customFormat="1" ht="50.1" customHeight="1">
      <c r="A166" s="33"/>
      <c r="B166" s="33"/>
      <c r="C166" s="96"/>
      <c r="D166" s="96"/>
      <c r="E166" s="18"/>
      <c r="F166" s="18"/>
      <c r="G166" s="18"/>
      <c r="H166" s="18"/>
      <c r="I166" s="37" t="s">
        <v>429</v>
      </c>
      <c r="J166" s="39">
        <v>0.8</v>
      </c>
      <c r="K166" s="38">
        <f>K165*$J$166</f>
        <v>0</v>
      </c>
      <c r="L166" s="38">
        <f t="shared" ref="L166:AO166" si="169">L165*$J$166</f>
        <v>16000</v>
      </c>
      <c r="M166" s="38">
        <f t="shared" si="169"/>
        <v>15488</v>
      </c>
      <c r="N166" s="38">
        <f t="shared" si="169"/>
        <v>24000</v>
      </c>
      <c r="O166" s="38">
        <f t="shared" si="169"/>
        <v>0</v>
      </c>
      <c r="P166" s="38">
        <f t="shared" si="169"/>
        <v>0</v>
      </c>
      <c r="Q166" s="38">
        <f t="shared" si="169"/>
        <v>0</v>
      </c>
      <c r="R166" s="38">
        <f t="shared" si="169"/>
        <v>0</v>
      </c>
      <c r="S166" s="38">
        <f t="shared" si="169"/>
        <v>0</v>
      </c>
      <c r="T166" s="38">
        <f t="shared" si="169"/>
        <v>0</v>
      </c>
      <c r="U166" s="38">
        <f t="shared" si="169"/>
        <v>52000</v>
      </c>
      <c r="V166" s="38">
        <f t="shared" si="169"/>
        <v>0</v>
      </c>
      <c r="W166" s="38">
        <f t="shared" si="169"/>
        <v>0</v>
      </c>
      <c r="X166" s="38">
        <f t="shared" si="169"/>
        <v>0</v>
      </c>
      <c r="Y166" s="38">
        <f t="shared" si="169"/>
        <v>0</v>
      </c>
      <c r="Z166" s="38">
        <f t="shared" si="169"/>
        <v>0</v>
      </c>
      <c r="AA166" s="38">
        <f t="shared" si="169"/>
        <v>0</v>
      </c>
      <c r="AB166" s="38">
        <f t="shared" si="169"/>
        <v>0</v>
      </c>
      <c r="AC166" s="38">
        <f t="shared" si="169"/>
        <v>0</v>
      </c>
      <c r="AD166" s="38">
        <f t="shared" si="169"/>
        <v>0</v>
      </c>
      <c r="AE166" s="38">
        <f t="shared" si="169"/>
        <v>0</v>
      </c>
      <c r="AF166" s="38">
        <f t="shared" si="169"/>
        <v>0</v>
      </c>
      <c r="AG166" s="38">
        <f t="shared" si="169"/>
        <v>0</v>
      </c>
      <c r="AH166" s="38">
        <f t="shared" si="169"/>
        <v>0</v>
      </c>
      <c r="AI166" s="38">
        <f t="shared" si="169"/>
        <v>0</v>
      </c>
      <c r="AJ166" s="38">
        <f t="shared" si="169"/>
        <v>0</v>
      </c>
      <c r="AK166" s="38">
        <f t="shared" si="169"/>
        <v>0</v>
      </c>
      <c r="AL166" s="38">
        <f t="shared" si="169"/>
        <v>0</v>
      </c>
      <c r="AM166" s="38">
        <f t="shared" si="169"/>
        <v>0</v>
      </c>
      <c r="AN166" s="38">
        <f t="shared" si="169"/>
        <v>0</v>
      </c>
      <c r="AO166" s="38">
        <f t="shared" si="169"/>
        <v>0</v>
      </c>
      <c r="AP166" s="25"/>
      <c r="AQ166" s="25"/>
      <c r="AR166" s="25"/>
      <c r="AS166" s="25"/>
      <c r="AT166" s="25"/>
      <c r="AU166" s="26"/>
      <c r="AV166" s="26"/>
      <c r="AW166" s="26"/>
    </row>
    <row r="167" spans="1:49" s="27" customFormat="1" ht="50.1" customHeight="1">
      <c r="A167" s="33"/>
      <c r="B167" s="33"/>
      <c r="C167" s="96"/>
      <c r="D167" s="96"/>
      <c r="E167" s="18"/>
      <c r="F167" s="18"/>
      <c r="G167" s="18"/>
      <c r="H167" s="18"/>
      <c r="I167" s="37" t="s">
        <v>430</v>
      </c>
      <c r="J167" s="39">
        <v>0.2</v>
      </c>
      <c r="K167" s="38">
        <f>K165*$J$167</f>
        <v>0</v>
      </c>
      <c r="L167" s="38">
        <f t="shared" ref="L167:AO167" si="170">L165*$J$167</f>
        <v>4000</v>
      </c>
      <c r="M167" s="38">
        <f t="shared" si="170"/>
        <v>3872</v>
      </c>
      <c r="N167" s="38">
        <f t="shared" si="170"/>
        <v>6000</v>
      </c>
      <c r="O167" s="38">
        <f t="shared" si="170"/>
        <v>0</v>
      </c>
      <c r="P167" s="38">
        <f t="shared" si="170"/>
        <v>0</v>
      </c>
      <c r="Q167" s="38">
        <f t="shared" si="170"/>
        <v>0</v>
      </c>
      <c r="R167" s="38">
        <f t="shared" si="170"/>
        <v>0</v>
      </c>
      <c r="S167" s="38">
        <f t="shared" si="170"/>
        <v>0</v>
      </c>
      <c r="T167" s="38">
        <f t="shared" si="170"/>
        <v>0</v>
      </c>
      <c r="U167" s="38">
        <f t="shared" si="170"/>
        <v>13000</v>
      </c>
      <c r="V167" s="38">
        <f t="shared" si="170"/>
        <v>0</v>
      </c>
      <c r="W167" s="38">
        <f t="shared" si="170"/>
        <v>0</v>
      </c>
      <c r="X167" s="38">
        <f t="shared" si="170"/>
        <v>0</v>
      </c>
      <c r="Y167" s="38">
        <f t="shared" si="170"/>
        <v>0</v>
      </c>
      <c r="Z167" s="38">
        <f t="shared" si="170"/>
        <v>0</v>
      </c>
      <c r="AA167" s="38">
        <f t="shared" si="170"/>
        <v>0</v>
      </c>
      <c r="AB167" s="38">
        <f t="shared" si="170"/>
        <v>0</v>
      </c>
      <c r="AC167" s="38">
        <f t="shared" si="170"/>
        <v>0</v>
      </c>
      <c r="AD167" s="38">
        <f t="shared" si="170"/>
        <v>0</v>
      </c>
      <c r="AE167" s="38">
        <f t="shared" si="170"/>
        <v>0</v>
      </c>
      <c r="AF167" s="38">
        <f t="shared" si="170"/>
        <v>0</v>
      </c>
      <c r="AG167" s="38">
        <f t="shared" si="170"/>
        <v>0</v>
      </c>
      <c r="AH167" s="38">
        <f t="shared" si="170"/>
        <v>0</v>
      </c>
      <c r="AI167" s="38">
        <f t="shared" si="170"/>
        <v>0</v>
      </c>
      <c r="AJ167" s="38">
        <f t="shared" si="170"/>
        <v>0</v>
      </c>
      <c r="AK167" s="38">
        <f t="shared" si="170"/>
        <v>0</v>
      </c>
      <c r="AL167" s="38">
        <f t="shared" si="170"/>
        <v>0</v>
      </c>
      <c r="AM167" s="38">
        <f t="shared" si="170"/>
        <v>0</v>
      </c>
      <c r="AN167" s="38">
        <f t="shared" si="170"/>
        <v>0</v>
      </c>
      <c r="AO167" s="38">
        <f t="shared" si="170"/>
        <v>0</v>
      </c>
      <c r="AP167" s="25"/>
      <c r="AQ167" s="25"/>
      <c r="AR167" s="25"/>
      <c r="AS167" s="25"/>
      <c r="AT167" s="25"/>
      <c r="AU167" s="26"/>
      <c r="AV167" s="26"/>
      <c r="AW167" s="26"/>
    </row>
    <row r="168" spans="1:49" s="27" customFormat="1" ht="50.1" customHeight="1">
      <c r="A168" s="33"/>
      <c r="B168" s="33"/>
      <c r="C168" s="96"/>
      <c r="D168" s="96"/>
      <c r="E168" s="18"/>
      <c r="F168" s="18"/>
      <c r="G168" s="18"/>
      <c r="H168" s="18"/>
      <c r="I168" s="32" t="s">
        <v>440</v>
      </c>
      <c r="J168" s="34"/>
      <c r="K168" s="24">
        <f t="shared" ref="K168:AO168" si="171">SUMIF($G$3:$G$157,$I$159:$I$177,K3:K157)</f>
        <v>0</v>
      </c>
      <c r="L168" s="24">
        <f t="shared" si="171"/>
        <v>0</v>
      </c>
      <c r="M168" s="24">
        <f t="shared" si="171"/>
        <v>0</v>
      </c>
      <c r="N168" s="24">
        <f t="shared" si="171"/>
        <v>0</v>
      </c>
      <c r="O168" s="24">
        <f t="shared" si="171"/>
        <v>0</v>
      </c>
      <c r="P168" s="24">
        <f t="shared" si="171"/>
        <v>0</v>
      </c>
      <c r="Q168" s="24">
        <f t="shared" si="171"/>
        <v>0</v>
      </c>
      <c r="R168" s="24">
        <f t="shared" si="171"/>
        <v>7200</v>
      </c>
      <c r="S168" s="24">
        <f t="shared" si="171"/>
        <v>0</v>
      </c>
      <c r="T168" s="24">
        <f t="shared" si="171"/>
        <v>0</v>
      </c>
      <c r="U168" s="24">
        <f t="shared" si="171"/>
        <v>0</v>
      </c>
      <c r="V168" s="24">
        <f t="shared" si="171"/>
        <v>0</v>
      </c>
      <c r="W168" s="24">
        <f t="shared" si="171"/>
        <v>0</v>
      </c>
      <c r="X168" s="24">
        <f t="shared" si="171"/>
        <v>0</v>
      </c>
      <c r="Y168" s="24">
        <f t="shared" si="171"/>
        <v>0</v>
      </c>
      <c r="Z168" s="24">
        <f t="shared" si="171"/>
        <v>0</v>
      </c>
      <c r="AA168" s="24">
        <f t="shared" si="171"/>
        <v>0</v>
      </c>
      <c r="AB168" s="24">
        <f t="shared" si="171"/>
        <v>0</v>
      </c>
      <c r="AC168" s="24">
        <f t="shared" si="171"/>
        <v>0</v>
      </c>
      <c r="AD168" s="24">
        <f t="shared" si="171"/>
        <v>0</v>
      </c>
      <c r="AE168" s="24">
        <f t="shared" si="171"/>
        <v>0</v>
      </c>
      <c r="AF168" s="24">
        <f t="shared" si="171"/>
        <v>0</v>
      </c>
      <c r="AG168" s="24">
        <f t="shared" si="171"/>
        <v>0</v>
      </c>
      <c r="AH168" s="24">
        <f t="shared" si="171"/>
        <v>0</v>
      </c>
      <c r="AI168" s="24">
        <f t="shared" si="171"/>
        <v>0</v>
      </c>
      <c r="AJ168" s="24">
        <f t="shared" si="171"/>
        <v>0</v>
      </c>
      <c r="AK168" s="24">
        <f t="shared" si="171"/>
        <v>0</v>
      </c>
      <c r="AL168" s="24">
        <f t="shared" si="171"/>
        <v>0</v>
      </c>
      <c r="AM168" s="24">
        <f t="shared" si="171"/>
        <v>0</v>
      </c>
      <c r="AN168" s="24">
        <f t="shared" si="171"/>
        <v>0</v>
      </c>
      <c r="AO168" s="24">
        <f t="shared" si="171"/>
        <v>0</v>
      </c>
      <c r="AP168" s="25"/>
      <c r="AQ168" s="25"/>
      <c r="AR168" s="25"/>
      <c r="AS168" s="25"/>
      <c r="AT168" s="25"/>
      <c r="AU168" s="26"/>
      <c r="AV168" s="26"/>
      <c r="AW168" s="26"/>
    </row>
    <row r="169" spans="1:49" s="27" customFormat="1" ht="50.1" customHeight="1">
      <c r="A169" s="33"/>
      <c r="B169" s="33"/>
      <c r="C169" s="96"/>
      <c r="D169" s="96"/>
      <c r="E169" s="18"/>
      <c r="F169" s="18"/>
      <c r="G169" s="18"/>
      <c r="H169" s="18"/>
      <c r="I169" s="37" t="s">
        <v>431</v>
      </c>
      <c r="J169" s="39">
        <v>0.2</v>
      </c>
      <c r="K169" s="38">
        <f>K168*$J$169</f>
        <v>0</v>
      </c>
      <c r="L169" s="38">
        <f t="shared" ref="L169:AO169" si="172">L168*$J$169</f>
        <v>0</v>
      </c>
      <c r="M169" s="38">
        <f t="shared" si="172"/>
        <v>0</v>
      </c>
      <c r="N169" s="38">
        <f t="shared" si="172"/>
        <v>0</v>
      </c>
      <c r="O169" s="38">
        <f t="shared" si="172"/>
        <v>0</v>
      </c>
      <c r="P169" s="38">
        <f t="shared" si="172"/>
        <v>0</v>
      </c>
      <c r="Q169" s="38">
        <f t="shared" si="172"/>
        <v>0</v>
      </c>
      <c r="R169" s="38">
        <f t="shared" si="172"/>
        <v>1440</v>
      </c>
      <c r="S169" s="38">
        <f t="shared" si="172"/>
        <v>0</v>
      </c>
      <c r="T169" s="38">
        <f t="shared" si="172"/>
        <v>0</v>
      </c>
      <c r="U169" s="38">
        <f t="shared" si="172"/>
        <v>0</v>
      </c>
      <c r="V169" s="38">
        <f t="shared" si="172"/>
        <v>0</v>
      </c>
      <c r="W169" s="38">
        <f t="shared" si="172"/>
        <v>0</v>
      </c>
      <c r="X169" s="38">
        <f t="shared" si="172"/>
        <v>0</v>
      </c>
      <c r="Y169" s="38">
        <f t="shared" si="172"/>
        <v>0</v>
      </c>
      <c r="Z169" s="38">
        <f t="shared" si="172"/>
        <v>0</v>
      </c>
      <c r="AA169" s="38">
        <f t="shared" si="172"/>
        <v>0</v>
      </c>
      <c r="AB169" s="38">
        <f t="shared" si="172"/>
        <v>0</v>
      </c>
      <c r="AC169" s="38">
        <f t="shared" si="172"/>
        <v>0</v>
      </c>
      <c r="AD169" s="38">
        <f t="shared" si="172"/>
        <v>0</v>
      </c>
      <c r="AE169" s="38">
        <f t="shared" si="172"/>
        <v>0</v>
      </c>
      <c r="AF169" s="38">
        <f t="shared" si="172"/>
        <v>0</v>
      </c>
      <c r="AG169" s="38">
        <f t="shared" si="172"/>
        <v>0</v>
      </c>
      <c r="AH169" s="38">
        <f t="shared" si="172"/>
        <v>0</v>
      </c>
      <c r="AI169" s="38">
        <f t="shared" si="172"/>
        <v>0</v>
      </c>
      <c r="AJ169" s="38">
        <f t="shared" si="172"/>
        <v>0</v>
      </c>
      <c r="AK169" s="38">
        <f t="shared" si="172"/>
        <v>0</v>
      </c>
      <c r="AL169" s="38">
        <f t="shared" si="172"/>
        <v>0</v>
      </c>
      <c r="AM169" s="38">
        <f t="shared" si="172"/>
        <v>0</v>
      </c>
      <c r="AN169" s="38">
        <f t="shared" si="172"/>
        <v>0</v>
      </c>
      <c r="AO169" s="38">
        <f t="shared" si="172"/>
        <v>0</v>
      </c>
      <c r="AP169" s="25"/>
      <c r="AQ169" s="25"/>
      <c r="AR169" s="25"/>
      <c r="AS169" s="25"/>
      <c r="AT169" s="25"/>
      <c r="AU169" s="26"/>
      <c r="AV169" s="26"/>
      <c r="AW169" s="26"/>
    </row>
    <row r="170" spans="1:49" s="27" customFormat="1" ht="50.1" customHeight="1">
      <c r="A170" s="33"/>
      <c r="B170" s="33"/>
      <c r="C170" s="96"/>
      <c r="D170" s="96"/>
      <c r="E170" s="18"/>
      <c r="F170" s="18"/>
      <c r="G170" s="18"/>
      <c r="H170" s="18"/>
      <c r="I170" s="37" t="s">
        <v>432</v>
      </c>
      <c r="J170" s="39">
        <v>0.8</v>
      </c>
      <c r="K170" s="38">
        <f>K168*$J$170</f>
        <v>0</v>
      </c>
      <c r="L170" s="38">
        <f t="shared" ref="L170:AO170" si="173">L168*$J$170</f>
        <v>0</v>
      </c>
      <c r="M170" s="38">
        <f t="shared" si="173"/>
        <v>0</v>
      </c>
      <c r="N170" s="38">
        <f t="shared" si="173"/>
        <v>0</v>
      </c>
      <c r="O170" s="38">
        <f t="shared" si="173"/>
        <v>0</v>
      </c>
      <c r="P170" s="38">
        <f t="shared" si="173"/>
        <v>0</v>
      </c>
      <c r="Q170" s="38">
        <f t="shared" si="173"/>
        <v>0</v>
      </c>
      <c r="R170" s="38">
        <f t="shared" si="173"/>
        <v>5760</v>
      </c>
      <c r="S170" s="38">
        <f t="shared" si="173"/>
        <v>0</v>
      </c>
      <c r="T170" s="38">
        <f t="shared" si="173"/>
        <v>0</v>
      </c>
      <c r="U170" s="38">
        <f t="shared" si="173"/>
        <v>0</v>
      </c>
      <c r="V170" s="38">
        <f t="shared" si="173"/>
        <v>0</v>
      </c>
      <c r="W170" s="38">
        <f t="shared" si="173"/>
        <v>0</v>
      </c>
      <c r="X170" s="38">
        <f t="shared" si="173"/>
        <v>0</v>
      </c>
      <c r="Y170" s="38">
        <f t="shared" si="173"/>
        <v>0</v>
      </c>
      <c r="Z170" s="38">
        <f t="shared" si="173"/>
        <v>0</v>
      </c>
      <c r="AA170" s="38">
        <f t="shared" si="173"/>
        <v>0</v>
      </c>
      <c r="AB170" s="38">
        <f t="shared" si="173"/>
        <v>0</v>
      </c>
      <c r="AC170" s="38">
        <f t="shared" si="173"/>
        <v>0</v>
      </c>
      <c r="AD170" s="38">
        <f t="shared" si="173"/>
        <v>0</v>
      </c>
      <c r="AE170" s="38">
        <f t="shared" si="173"/>
        <v>0</v>
      </c>
      <c r="AF170" s="38">
        <f t="shared" si="173"/>
        <v>0</v>
      </c>
      <c r="AG170" s="38">
        <f t="shared" si="173"/>
        <v>0</v>
      </c>
      <c r="AH170" s="38">
        <f t="shared" si="173"/>
        <v>0</v>
      </c>
      <c r="AI170" s="38">
        <f t="shared" si="173"/>
        <v>0</v>
      </c>
      <c r="AJ170" s="38">
        <f t="shared" si="173"/>
        <v>0</v>
      </c>
      <c r="AK170" s="38">
        <f t="shared" si="173"/>
        <v>0</v>
      </c>
      <c r="AL170" s="38">
        <f t="shared" si="173"/>
        <v>0</v>
      </c>
      <c r="AM170" s="38">
        <f t="shared" si="173"/>
        <v>0</v>
      </c>
      <c r="AN170" s="38">
        <f t="shared" si="173"/>
        <v>0</v>
      </c>
      <c r="AO170" s="38">
        <f t="shared" si="173"/>
        <v>0</v>
      </c>
      <c r="AP170" s="25"/>
      <c r="AQ170" s="25"/>
      <c r="AR170" s="25"/>
      <c r="AS170" s="25"/>
      <c r="AT170" s="25"/>
      <c r="AU170" s="26"/>
      <c r="AV170" s="26"/>
      <c r="AW170" s="26"/>
    </row>
    <row r="171" spans="1:49" s="27" customFormat="1" ht="50.1" customHeight="1">
      <c r="A171" s="33"/>
      <c r="B171" s="33"/>
      <c r="C171" s="96"/>
      <c r="D171" s="96"/>
      <c r="E171" s="18"/>
      <c r="F171" s="18"/>
      <c r="G171" s="18"/>
      <c r="H171" s="18"/>
      <c r="I171" s="35" t="s">
        <v>427</v>
      </c>
      <c r="J171" s="85" t="s">
        <v>505</v>
      </c>
      <c r="K171" s="36">
        <f ca="1">SUM(K159:K164)+K166+K167+K169+K170</f>
        <v>10824</v>
      </c>
      <c r="L171" s="36">
        <f t="shared" ref="L171:AO171" ca="1" si="174">SUM(L159:L164)+L166+L167+L169+L170</f>
        <v>104798</v>
      </c>
      <c r="M171" s="36">
        <f t="shared" ca="1" si="174"/>
        <v>88958</v>
      </c>
      <c r="N171" s="36">
        <f t="shared" ca="1" si="174"/>
        <v>34840</v>
      </c>
      <c r="O171" s="36">
        <f t="shared" ca="1" si="174"/>
        <v>9980</v>
      </c>
      <c r="P171" s="36">
        <f t="shared" ca="1" si="174"/>
        <v>0</v>
      </c>
      <c r="Q171" s="36">
        <f t="shared" ca="1" si="174"/>
        <v>0</v>
      </c>
      <c r="R171" s="36">
        <f t="shared" ca="1" si="174"/>
        <v>20538</v>
      </c>
      <c r="S171" s="36">
        <f t="shared" ca="1" si="174"/>
        <v>38310</v>
      </c>
      <c r="T171" s="36">
        <f t="shared" ca="1" si="174"/>
        <v>14333</v>
      </c>
      <c r="U171" s="36">
        <f t="shared" ca="1" si="174"/>
        <v>79092</v>
      </c>
      <c r="V171" s="36">
        <f t="shared" ca="1" si="174"/>
        <v>14424</v>
      </c>
      <c r="W171" s="36">
        <f t="shared" ca="1" si="174"/>
        <v>0</v>
      </c>
      <c r="X171" s="36">
        <f t="shared" ca="1" si="174"/>
        <v>0</v>
      </c>
      <c r="Y171" s="36">
        <f t="shared" ca="1" si="174"/>
        <v>4154</v>
      </c>
      <c r="Z171" s="36">
        <f t="shared" ca="1" si="174"/>
        <v>16712</v>
      </c>
      <c r="AA171" s="36">
        <f t="shared" ca="1" si="174"/>
        <v>3780</v>
      </c>
      <c r="AB171" s="36">
        <f t="shared" ca="1" si="174"/>
        <v>20444</v>
      </c>
      <c r="AC171" s="36">
        <f t="shared" ca="1" si="174"/>
        <v>0</v>
      </c>
      <c r="AD171" s="36">
        <f t="shared" ca="1" si="174"/>
        <v>0</v>
      </c>
      <c r="AE171" s="36">
        <f t="shared" ca="1" si="174"/>
        <v>0</v>
      </c>
      <c r="AF171" s="36">
        <f t="shared" ca="1" si="174"/>
        <v>0</v>
      </c>
      <c r="AG171" s="36">
        <f t="shared" ca="1" si="174"/>
        <v>0</v>
      </c>
      <c r="AH171" s="36">
        <f t="shared" ca="1" si="174"/>
        <v>0</v>
      </c>
      <c r="AI171" s="36">
        <f t="shared" ca="1" si="174"/>
        <v>0</v>
      </c>
      <c r="AJ171" s="36">
        <f t="shared" ca="1" si="174"/>
        <v>0</v>
      </c>
      <c r="AK171" s="36">
        <f t="shared" ca="1" si="174"/>
        <v>0</v>
      </c>
      <c r="AL171" s="36">
        <f t="shared" ca="1" si="174"/>
        <v>0</v>
      </c>
      <c r="AM171" s="36">
        <f t="shared" ca="1" si="174"/>
        <v>0</v>
      </c>
      <c r="AN171" s="36">
        <f t="shared" ca="1" si="174"/>
        <v>0</v>
      </c>
      <c r="AO171" s="36">
        <f t="shared" ca="1" si="174"/>
        <v>0</v>
      </c>
      <c r="AP171" s="25"/>
      <c r="AQ171" s="25"/>
      <c r="AR171" s="25"/>
      <c r="AS171" s="25"/>
      <c r="AT171" s="25"/>
      <c r="AU171" s="26"/>
      <c r="AV171" s="26"/>
      <c r="AW171" s="26"/>
    </row>
    <row r="172" spans="1:49" s="27" customFormat="1" ht="50.1" customHeight="1">
      <c r="A172" s="33"/>
      <c r="B172" s="33"/>
      <c r="C172" s="96"/>
      <c r="D172" s="96"/>
      <c r="E172" s="18"/>
      <c r="F172" s="18" t="s">
        <v>419</v>
      </c>
      <c r="G172" s="18" t="s">
        <v>387</v>
      </c>
      <c r="H172" s="40">
        <f>SUM(K173:AO173)</f>
        <v>154506</v>
      </c>
      <c r="I172" s="32" t="s">
        <v>433</v>
      </c>
      <c r="J172" s="80"/>
      <c r="K172" s="24">
        <f t="shared" ref="K172:AO172" si="175">SUMIF($G$3:$G$157,$I$159:$I$177,K3:K157)</f>
        <v>2400</v>
      </c>
      <c r="L172" s="24">
        <f>SUMIF($G$3:$G$157,$I$159:$I$177,L3:L157)</f>
        <v>26000</v>
      </c>
      <c r="M172" s="24">
        <f t="shared" si="175"/>
        <v>6600</v>
      </c>
      <c r="N172" s="24">
        <f t="shared" si="175"/>
        <v>1800</v>
      </c>
      <c r="O172" s="24">
        <f t="shared" si="175"/>
        <v>11600</v>
      </c>
      <c r="P172" s="24">
        <f t="shared" si="175"/>
        <v>0</v>
      </c>
      <c r="Q172" s="24">
        <f t="shared" si="175"/>
        <v>0</v>
      </c>
      <c r="R172" s="24">
        <f t="shared" si="175"/>
        <v>1500</v>
      </c>
      <c r="S172" s="24">
        <f t="shared" si="175"/>
        <v>12156</v>
      </c>
      <c r="T172" s="24">
        <f t="shared" si="175"/>
        <v>16050</v>
      </c>
      <c r="U172" s="24">
        <f t="shared" si="175"/>
        <v>2400</v>
      </c>
      <c r="V172" s="24">
        <f t="shared" si="175"/>
        <v>0</v>
      </c>
      <c r="W172" s="24">
        <f t="shared" si="175"/>
        <v>0</v>
      </c>
      <c r="X172" s="24">
        <f t="shared" si="175"/>
        <v>0</v>
      </c>
      <c r="Y172" s="24">
        <f t="shared" si="175"/>
        <v>15500</v>
      </c>
      <c r="Z172" s="24">
        <f t="shared" si="175"/>
        <v>9900</v>
      </c>
      <c r="AA172" s="24">
        <f t="shared" si="175"/>
        <v>28200</v>
      </c>
      <c r="AB172" s="24">
        <f t="shared" si="175"/>
        <v>20400</v>
      </c>
      <c r="AC172" s="24">
        <f t="shared" si="175"/>
        <v>0</v>
      </c>
      <c r="AD172" s="24">
        <f t="shared" si="175"/>
        <v>0</v>
      </c>
      <c r="AE172" s="24">
        <f t="shared" si="175"/>
        <v>0</v>
      </c>
      <c r="AF172" s="24">
        <f t="shared" si="175"/>
        <v>0</v>
      </c>
      <c r="AG172" s="24">
        <f t="shared" si="175"/>
        <v>0</v>
      </c>
      <c r="AH172" s="24">
        <f t="shared" si="175"/>
        <v>0</v>
      </c>
      <c r="AI172" s="24">
        <f t="shared" si="175"/>
        <v>0</v>
      </c>
      <c r="AJ172" s="24">
        <f t="shared" si="175"/>
        <v>0</v>
      </c>
      <c r="AK172" s="24">
        <f t="shared" si="175"/>
        <v>0</v>
      </c>
      <c r="AL172" s="24">
        <f t="shared" si="175"/>
        <v>0</v>
      </c>
      <c r="AM172" s="24">
        <f t="shared" si="175"/>
        <v>0</v>
      </c>
      <c r="AN172" s="24">
        <f t="shared" si="175"/>
        <v>0</v>
      </c>
      <c r="AO172" s="24">
        <f t="shared" si="175"/>
        <v>0</v>
      </c>
      <c r="AP172" s="25"/>
      <c r="AQ172" s="25"/>
      <c r="AR172" s="25"/>
      <c r="AS172" s="25"/>
      <c r="AT172" s="25"/>
      <c r="AU172" s="26"/>
      <c r="AV172" s="26"/>
      <c r="AW172" s="26"/>
    </row>
    <row r="173" spans="1:49" s="27" customFormat="1" ht="50.1" customHeight="1">
      <c r="A173" s="33"/>
      <c r="B173" s="33"/>
      <c r="C173" s="96"/>
      <c r="D173" s="96"/>
      <c r="E173" s="18"/>
      <c r="F173" s="18"/>
      <c r="G173" s="18"/>
      <c r="H173" s="18"/>
      <c r="I173" s="35" t="s">
        <v>427</v>
      </c>
      <c r="J173" s="85" t="s">
        <v>505</v>
      </c>
      <c r="K173" s="36">
        <f>K172</f>
        <v>2400</v>
      </c>
      <c r="L173" s="36">
        <f t="shared" ref="L173:AO173" si="176">L172</f>
        <v>26000</v>
      </c>
      <c r="M173" s="36">
        <f t="shared" si="176"/>
        <v>6600</v>
      </c>
      <c r="N173" s="36">
        <f t="shared" si="176"/>
        <v>1800</v>
      </c>
      <c r="O173" s="36">
        <f t="shared" si="176"/>
        <v>11600</v>
      </c>
      <c r="P173" s="36">
        <f t="shared" si="176"/>
        <v>0</v>
      </c>
      <c r="Q173" s="36">
        <f t="shared" si="176"/>
        <v>0</v>
      </c>
      <c r="R173" s="36">
        <f t="shared" si="176"/>
        <v>1500</v>
      </c>
      <c r="S173" s="36">
        <f t="shared" si="176"/>
        <v>12156</v>
      </c>
      <c r="T173" s="36">
        <f t="shared" si="176"/>
        <v>16050</v>
      </c>
      <c r="U173" s="36">
        <f t="shared" si="176"/>
        <v>2400</v>
      </c>
      <c r="V173" s="36">
        <f t="shared" si="176"/>
        <v>0</v>
      </c>
      <c r="W173" s="36">
        <f t="shared" si="176"/>
        <v>0</v>
      </c>
      <c r="X173" s="36">
        <f t="shared" si="176"/>
        <v>0</v>
      </c>
      <c r="Y173" s="36">
        <f t="shared" si="176"/>
        <v>15500</v>
      </c>
      <c r="Z173" s="36">
        <f t="shared" si="176"/>
        <v>9900</v>
      </c>
      <c r="AA173" s="36">
        <f t="shared" si="176"/>
        <v>28200</v>
      </c>
      <c r="AB173" s="36">
        <f t="shared" si="176"/>
        <v>20400</v>
      </c>
      <c r="AC173" s="36">
        <f t="shared" si="176"/>
        <v>0</v>
      </c>
      <c r="AD173" s="36">
        <f t="shared" si="176"/>
        <v>0</v>
      </c>
      <c r="AE173" s="36">
        <f t="shared" si="176"/>
        <v>0</v>
      </c>
      <c r="AF173" s="36">
        <f t="shared" si="176"/>
        <v>0</v>
      </c>
      <c r="AG173" s="36">
        <f t="shared" si="176"/>
        <v>0</v>
      </c>
      <c r="AH173" s="36">
        <f t="shared" si="176"/>
        <v>0</v>
      </c>
      <c r="AI173" s="36">
        <f t="shared" si="176"/>
        <v>0</v>
      </c>
      <c r="AJ173" s="36">
        <f t="shared" si="176"/>
        <v>0</v>
      </c>
      <c r="AK173" s="36">
        <f t="shared" si="176"/>
        <v>0</v>
      </c>
      <c r="AL173" s="36">
        <f t="shared" si="176"/>
        <v>0</v>
      </c>
      <c r="AM173" s="36">
        <f t="shared" si="176"/>
        <v>0</v>
      </c>
      <c r="AN173" s="36">
        <f t="shared" si="176"/>
        <v>0</v>
      </c>
      <c r="AO173" s="36">
        <f t="shared" si="176"/>
        <v>0</v>
      </c>
      <c r="AP173" s="25"/>
      <c r="AQ173" s="25"/>
      <c r="AR173" s="25"/>
      <c r="AS173" s="25"/>
      <c r="AT173" s="25"/>
      <c r="AU173" s="26"/>
      <c r="AV173" s="26"/>
      <c r="AW173" s="26"/>
    </row>
    <row r="174" spans="1:49" s="27" customFormat="1" ht="50.1" customHeight="1">
      <c r="A174" s="33"/>
      <c r="B174" s="33"/>
      <c r="C174" s="96"/>
      <c r="D174" s="96"/>
      <c r="E174" s="18"/>
      <c r="F174" s="18" t="s">
        <v>428</v>
      </c>
      <c r="G174" s="18" t="s">
        <v>422</v>
      </c>
      <c r="H174" s="40">
        <f>SUM(K175:AO175)</f>
        <v>25667</v>
      </c>
      <c r="I174" s="32" t="s">
        <v>435</v>
      </c>
      <c r="J174" s="80"/>
      <c r="K174" s="24">
        <f t="shared" ref="K174:AO174" si="177">SUMIF($G$3:$G$157,$I$159:$I$177,K3:K157)</f>
        <v>0</v>
      </c>
      <c r="L174" s="24">
        <f t="shared" si="177"/>
        <v>2700</v>
      </c>
      <c r="M174" s="24">
        <f t="shared" si="177"/>
        <v>800</v>
      </c>
      <c r="N174" s="24">
        <f t="shared" si="177"/>
        <v>0</v>
      </c>
      <c r="O174" s="24">
        <f t="shared" si="177"/>
        <v>820</v>
      </c>
      <c r="P174" s="24">
        <f t="shared" si="177"/>
        <v>900</v>
      </c>
      <c r="Q174" s="24">
        <f t="shared" si="177"/>
        <v>0</v>
      </c>
      <c r="R174" s="24">
        <f t="shared" si="177"/>
        <v>2377</v>
      </c>
      <c r="S174" s="24">
        <f t="shared" si="177"/>
        <v>0</v>
      </c>
      <c r="T174" s="24">
        <f t="shared" si="177"/>
        <v>800</v>
      </c>
      <c r="U174" s="24">
        <f t="shared" si="177"/>
        <v>1700</v>
      </c>
      <c r="V174" s="24">
        <f t="shared" si="177"/>
        <v>600</v>
      </c>
      <c r="W174" s="24">
        <f t="shared" si="177"/>
        <v>0</v>
      </c>
      <c r="X174" s="24">
        <f t="shared" si="177"/>
        <v>0</v>
      </c>
      <c r="Y174" s="24">
        <f t="shared" si="177"/>
        <v>2700</v>
      </c>
      <c r="Z174" s="24">
        <f t="shared" si="177"/>
        <v>0</v>
      </c>
      <c r="AA174" s="24">
        <f t="shared" si="177"/>
        <v>3520</v>
      </c>
      <c r="AB174" s="24">
        <f t="shared" si="177"/>
        <v>8750</v>
      </c>
      <c r="AC174" s="24">
        <f t="shared" si="177"/>
        <v>0</v>
      </c>
      <c r="AD174" s="24">
        <f t="shared" si="177"/>
        <v>0</v>
      </c>
      <c r="AE174" s="24">
        <f t="shared" si="177"/>
        <v>0</v>
      </c>
      <c r="AF174" s="24">
        <f t="shared" si="177"/>
        <v>0</v>
      </c>
      <c r="AG174" s="24">
        <f t="shared" si="177"/>
        <v>0</v>
      </c>
      <c r="AH174" s="24">
        <f t="shared" si="177"/>
        <v>0</v>
      </c>
      <c r="AI174" s="24">
        <f t="shared" si="177"/>
        <v>0</v>
      </c>
      <c r="AJ174" s="24">
        <f t="shared" si="177"/>
        <v>0</v>
      </c>
      <c r="AK174" s="24">
        <f t="shared" si="177"/>
        <v>0</v>
      </c>
      <c r="AL174" s="24">
        <f t="shared" si="177"/>
        <v>0</v>
      </c>
      <c r="AM174" s="24">
        <f t="shared" si="177"/>
        <v>0</v>
      </c>
      <c r="AN174" s="24">
        <f t="shared" si="177"/>
        <v>0</v>
      </c>
      <c r="AO174" s="24">
        <f t="shared" si="177"/>
        <v>0</v>
      </c>
      <c r="AP174" s="25"/>
      <c r="AQ174" s="25"/>
      <c r="AR174" s="25"/>
      <c r="AS174" s="25"/>
      <c r="AT174" s="25"/>
      <c r="AU174" s="26"/>
      <c r="AV174" s="26"/>
      <c r="AW174" s="26"/>
    </row>
    <row r="175" spans="1:49" s="27" customFormat="1" ht="50.1" customHeight="1">
      <c r="A175" s="33"/>
      <c r="B175" s="33"/>
      <c r="C175" s="96"/>
      <c r="D175" s="96"/>
      <c r="E175" s="18"/>
      <c r="F175" s="18"/>
      <c r="G175" s="18"/>
      <c r="H175" s="18"/>
      <c r="I175" s="35" t="s">
        <v>427</v>
      </c>
      <c r="J175" s="85" t="s">
        <v>505</v>
      </c>
      <c r="K175" s="36">
        <f>K174</f>
        <v>0</v>
      </c>
      <c r="L175" s="36">
        <f t="shared" ref="L175:AO175" si="178">L174</f>
        <v>2700</v>
      </c>
      <c r="M175" s="36">
        <f t="shared" si="178"/>
        <v>800</v>
      </c>
      <c r="N175" s="36">
        <f t="shared" si="178"/>
        <v>0</v>
      </c>
      <c r="O175" s="36">
        <f t="shared" si="178"/>
        <v>820</v>
      </c>
      <c r="P175" s="36">
        <f t="shared" si="178"/>
        <v>900</v>
      </c>
      <c r="Q175" s="36">
        <f t="shared" si="178"/>
        <v>0</v>
      </c>
      <c r="R175" s="36">
        <f t="shared" si="178"/>
        <v>2377</v>
      </c>
      <c r="S175" s="36">
        <f t="shared" si="178"/>
        <v>0</v>
      </c>
      <c r="T175" s="36">
        <f t="shared" si="178"/>
        <v>800</v>
      </c>
      <c r="U175" s="36">
        <f t="shared" si="178"/>
        <v>1700</v>
      </c>
      <c r="V175" s="36">
        <f t="shared" si="178"/>
        <v>600</v>
      </c>
      <c r="W175" s="36">
        <f t="shared" si="178"/>
        <v>0</v>
      </c>
      <c r="X175" s="36">
        <f t="shared" si="178"/>
        <v>0</v>
      </c>
      <c r="Y175" s="36">
        <f t="shared" si="178"/>
        <v>2700</v>
      </c>
      <c r="Z175" s="36">
        <f t="shared" si="178"/>
        <v>0</v>
      </c>
      <c r="AA175" s="36">
        <f t="shared" si="178"/>
        <v>3520</v>
      </c>
      <c r="AB175" s="36">
        <f t="shared" si="178"/>
        <v>8750</v>
      </c>
      <c r="AC175" s="36">
        <f t="shared" si="178"/>
        <v>0</v>
      </c>
      <c r="AD175" s="36">
        <f t="shared" si="178"/>
        <v>0</v>
      </c>
      <c r="AE175" s="36">
        <f t="shared" si="178"/>
        <v>0</v>
      </c>
      <c r="AF175" s="36">
        <f t="shared" si="178"/>
        <v>0</v>
      </c>
      <c r="AG175" s="36">
        <f t="shared" si="178"/>
        <v>0</v>
      </c>
      <c r="AH175" s="36">
        <f t="shared" si="178"/>
        <v>0</v>
      </c>
      <c r="AI175" s="36">
        <f t="shared" si="178"/>
        <v>0</v>
      </c>
      <c r="AJ175" s="36">
        <f t="shared" si="178"/>
        <v>0</v>
      </c>
      <c r="AK175" s="36">
        <f t="shared" si="178"/>
        <v>0</v>
      </c>
      <c r="AL175" s="36">
        <f t="shared" si="178"/>
        <v>0</v>
      </c>
      <c r="AM175" s="36">
        <f t="shared" si="178"/>
        <v>0</v>
      </c>
      <c r="AN175" s="36">
        <f t="shared" si="178"/>
        <v>0</v>
      </c>
      <c r="AO175" s="36">
        <f t="shared" si="178"/>
        <v>0</v>
      </c>
      <c r="AP175" s="25"/>
      <c r="AQ175" s="25"/>
      <c r="AR175" s="25"/>
      <c r="AS175" s="25"/>
      <c r="AT175" s="25"/>
      <c r="AU175" s="26"/>
      <c r="AV175" s="26"/>
      <c r="AW175" s="26"/>
    </row>
    <row r="176" spans="1:49" s="27" customFormat="1" ht="50.1" customHeight="1">
      <c r="A176" s="33"/>
      <c r="B176" s="33"/>
      <c r="C176" s="96"/>
      <c r="D176" s="96"/>
      <c r="E176" s="18"/>
      <c r="F176" s="18" t="s">
        <v>425</v>
      </c>
      <c r="G176" s="18" t="s">
        <v>423</v>
      </c>
      <c r="H176" s="40">
        <f>SUM(K177:AO177)</f>
        <v>413183</v>
      </c>
      <c r="I176" s="32" t="s">
        <v>425</v>
      </c>
      <c r="J176" s="80"/>
      <c r="K176" s="24">
        <f t="shared" ref="K176:AO176" si="179">SUMIF($G$3:$G$157,$I$159:$I$177,K3:K157)</f>
        <v>3600</v>
      </c>
      <c r="L176" s="24">
        <f t="shared" si="179"/>
        <v>140896</v>
      </c>
      <c r="M176" s="24">
        <f t="shared" si="179"/>
        <v>3240</v>
      </c>
      <c r="N176" s="24">
        <f t="shared" si="179"/>
        <v>13850</v>
      </c>
      <c r="O176" s="24">
        <f t="shared" si="179"/>
        <v>0</v>
      </c>
      <c r="P176" s="24">
        <f t="shared" si="179"/>
        <v>0</v>
      </c>
      <c r="Q176" s="24">
        <f t="shared" si="179"/>
        <v>0</v>
      </c>
      <c r="R176" s="24">
        <f t="shared" si="179"/>
        <v>65913</v>
      </c>
      <c r="S176" s="24">
        <f t="shared" si="179"/>
        <v>0</v>
      </c>
      <c r="T176" s="24">
        <f t="shared" si="179"/>
        <v>2440</v>
      </c>
      <c r="U176" s="24">
        <f t="shared" si="179"/>
        <v>0</v>
      </c>
      <c r="V176" s="24">
        <f t="shared" si="179"/>
        <v>5680</v>
      </c>
      <c r="W176" s="24">
        <f t="shared" si="179"/>
        <v>0</v>
      </c>
      <c r="X176" s="24">
        <f t="shared" si="179"/>
        <v>0</v>
      </c>
      <c r="Y176" s="24">
        <f t="shared" si="179"/>
        <v>164344</v>
      </c>
      <c r="Z176" s="24">
        <f t="shared" si="179"/>
        <v>13220</v>
      </c>
      <c r="AA176" s="24">
        <f t="shared" si="179"/>
        <v>0</v>
      </c>
      <c r="AB176" s="24">
        <f t="shared" si="179"/>
        <v>0</v>
      </c>
      <c r="AC176" s="24">
        <f t="shared" si="179"/>
        <v>0</v>
      </c>
      <c r="AD176" s="24">
        <f t="shared" si="179"/>
        <v>0</v>
      </c>
      <c r="AE176" s="24">
        <f t="shared" si="179"/>
        <v>0</v>
      </c>
      <c r="AF176" s="24">
        <f t="shared" si="179"/>
        <v>0</v>
      </c>
      <c r="AG176" s="24">
        <f t="shared" si="179"/>
        <v>0</v>
      </c>
      <c r="AH176" s="24">
        <f t="shared" si="179"/>
        <v>0</v>
      </c>
      <c r="AI176" s="24">
        <f t="shared" si="179"/>
        <v>0</v>
      </c>
      <c r="AJ176" s="24">
        <f t="shared" si="179"/>
        <v>0</v>
      </c>
      <c r="AK176" s="24">
        <f t="shared" si="179"/>
        <v>0</v>
      </c>
      <c r="AL176" s="24">
        <f t="shared" si="179"/>
        <v>0</v>
      </c>
      <c r="AM176" s="24">
        <f t="shared" si="179"/>
        <v>0</v>
      </c>
      <c r="AN176" s="24">
        <f t="shared" si="179"/>
        <v>0</v>
      </c>
      <c r="AO176" s="24">
        <f t="shared" si="179"/>
        <v>0</v>
      </c>
      <c r="AP176" s="25"/>
      <c r="AQ176" s="25"/>
      <c r="AR176" s="25"/>
      <c r="AS176" s="25"/>
      <c r="AT176" s="25"/>
      <c r="AU176" s="26"/>
      <c r="AV176" s="26"/>
      <c r="AW176" s="26"/>
    </row>
    <row r="177" spans="1:49" s="27" customFormat="1" ht="50.1" customHeight="1">
      <c r="A177" s="33"/>
      <c r="B177" s="33"/>
      <c r="C177" s="96"/>
      <c r="D177" s="96"/>
      <c r="E177" s="18"/>
      <c r="F177" s="18"/>
      <c r="G177" s="18"/>
      <c r="H177" s="18"/>
      <c r="I177" s="35" t="s">
        <v>427</v>
      </c>
      <c r="J177" s="85" t="s">
        <v>505</v>
      </c>
      <c r="K177" s="36">
        <f>K176</f>
        <v>3600</v>
      </c>
      <c r="L177" s="36">
        <f t="shared" ref="L177:AO177" si="180">L176</f>
        <v>140896</v>
      </c>
      <c r="M177" s="36">
        <f t="shared" si="180"/>
        <v>3240</v>
      </c>
      <c r="N177" s="36">
        <f t="shared" si="180"/>
        <v>13850</v>
      </c>
      <c r="O177" s="36">
        <f t="shared" si="180"/>
        <v>0</v>
      </c>
      <c r="P177" s="36">
        <f t="shared" si="180"/>
        <v>0</v>
      </c>
      <c r="Q177" s="36">
        <f t="shared" si="180"/>
        <v>0</v>
      </c>
      <c r="R177" s="36">
        <f t="shared" si="180"/>
        <v>65913</v>
      </c>
      <c r="S177" s="36">
        <f t="shared" si="180"/>
        <v>0</v>
      </c>
      <c r="T177" s="36">
        <f t="shared" si="180"/>
        <v>2440</v>
      </c>
      <c r="U177" s="36">
        <f t="shared" si="180"/>
        <v>0</v>
      </c>
      <c r="V177" s="36">
        <f t="shared" si="180"/>
        <v>5680</v>
      </c>
      <c r="W177" s="36">
        <f t="shared" si="180"/>
        <v>0</v>
      </c>
      <c r="X177" s="36">
        <f t="shared" si="180"/>
        <v>0</v>
      </c>
      <c r="Y177" s="36">
        <f t="shared" si="180"/>
        <v>164344</v>
      </c>
      <c r="Z177" s="36">
        <f t="shared" si="180"/>
        <v>13220</v>
      </c>
      <c r="AA177" s="36">
        <f t="shared" si="180"/>
        <v>0</v>
      </c>
      <c r="AB177" s="36">
        <f t="shared" si="180"/>
        <v>0</v>
      </c>
      <c r="AC177" s="36">
        <f t="shared" si="180"/>
        <v>0</v>
      </c>
      <c r="AD177" s="36">
        <f t="shared" si="180"/>
        <v>0</v>
      </c>
      <c r="AE177" s="36">
        <f t="shared" si="180"/>
        <v>0</v>
      </c>
      <c r="AF177" s="36">
        <f t="shared" si="180"/>
        <v>0</v>
      </c>
      <c r="AG177" s="36">
        <f t="shared" si="180"/>
        <v>0</v>
      </c>
      <c r="AH177" s="36">
        <f t="shared" si="180"/>
        <v>0</v>
      </c>
      <c r="AI177" s="36">
        <f t="shared" si="180"/>
        <v>0</v>
      </c>
      <c r="AJ177" s="36">
        <f t="shared" si="180"/>
        <v>0</v>
      </c>
      <c r="AK177" s="36">
        <f t="shared" si="180"/>
        <v>0</v>
      </c>
      <c r="AL177" s="36">
        <f t="shared" si="180"/>
        <v>0</v>
      </c>
      <c r="AM177" s="36">
        <f t="shared" si="180"/>
        <v>0</v>
      </c>
      <c r="AN177" s="36">
        <f t="shared" si="180"/>
        <v>0</v>
      </c>
      <c r="AO177" s="36">
        <f t="shared" si="180"/>
        <v>0</v>
      </c>
      <c r="AP177" s="25"/>
      <c r="AQ177" s="25"/>
      <c r="AR177" s="25"/>
      <c r="AS177" s="25"/>
      <c r="AT177" s="25"/>
      <c r="AU177" s="26"/>
      <c r="AV177" s="26"/>
      <c r="AW177" s="26"/>
    </row>
    <row r="178" spans="1:49" s="27" customFormat="1" ht="50.1" customHeight="1">
      <c r="A178" s="33"/>
      <c r="B178" s="33"/>
      <c r="C178" s="96"/>
      <c r="D178" s="96"/>
      <c r="E178" s="18"/>
      <c r="F178" s="18"/>
      <c r="G178" s="18"/>
      <c r="H178" s="18"/>
      <c r="I178" s="18"/>
      <c r="J178" s="80"/>
      <c r="K178" s="24"/>
      <c r="L178" s="24"/>
      <c r="M178" s="24"/>
      <c r="N178" s="24"/>
      <c r="O178" s="24"/>
      <c r="P178" s="24"/>
      <c r="Q178" s="24"/>
      <c r="R178" s="24"/>
      <c r="S178" s="24"/>
      <c r="T178" s="24"/>
      <c r="U178" s="24"/>
      <c r="V178" s="24"/>
      <c r="W178" s="24"/>
      <c r="X178" s="24"/>
      <c r="Y178" s="24"/>
      <c r="Z178" s="24"/>
      <c r="AA178" s="24"/>
      <c r="AB178" s="24"/>
      <c r="AC178" s="24"/>
      <c r="AD178" s="24"/>
      <c r="AE178" s="24"/>
      <c r="AF178" s="24"/>
      <c r="AG178" s="24"/>
      <c r="AH178" s="24"/>
      <c r="AI178" s="24"/>
      <c r="AJ178" s="24"/>
      <c r="AK178" s="24"/>
      <c r="AL178" s="24"/>
      <c r="AM178" s="24"/>
      <c r="AN178" s="24"/>
      <c r="AO178" s="24"/>
      <c r="AP178" s="25"/>
      <c r="AQ178" s="25"/>
      <c r="AR178" s="25"/>
      <c r="AS178" s="25"/>
      <c r="AT178" s="25"/>
      <c r="AU178" s="26"/>
      <c r="AV178" s="26"/>
      <c r="AW178" s="26"/>
    </row>
    <row r="179" spans="1:49" s="27" customFormat="1" ht="50.1" customHeight="1">
      <c r="A179" s="33"/>
      <c r="B179" s="33"/>
      <c r="C179" s="96"/>
      <c r="D179" s="96"/>
      <c r="E179" s="18"/>
      <c r="F179" s="18"/>
      <c r="G179" s="18"/>
      <c r="H179" s="18"/>
      <c r="I179" s="18"/>
      <c r="J179" s="80"/>
      <c r="K179" s="24"/>
      <c r="L179" s="24"/>
      <c r="M179" s="24"/>
      <c r="N179" s="24"/>
      <c r="O179" s="24"/>
      <c r="P179" s="24"/>
      <c r="Q179" s="24"/>
      <c r="R179" s="24"/>
      <c r="S179" s="24"/>
      <c r="T179" s="24"/>
      <c r="U179" s="24"/>
      <c r="V179" s="24"/>
      <c r="W179" s="24"/>
      <c r="X179" s="24"/>
      <c r="Y179" s="24"/>
      <c r="Z179" s="24"/>
      <c r="AA179" s="24"/>
      <c r="AB179" s="24"/>
      <c r="AC179" s="24"/>
      <c r="AD179" s="24"/>
      <c r="AE179" s="24"/>
      <c r="AF179" s="24"/>
      <c r="AG179" s="24"/>
      <c r="AH179" s="24"/>
      <c r="AI179" s="24"/>
      <c r="AJ179" s="24"/>
      <c r="AK179" s="24"/>
      <c r="AL179" s="24"/>
      <c r="AM179" s="24"/>
      <c r="AN179" s="24"/>
      <c r="AO179" s="24"/>
      <c r="AP179" s="25"/>
      <c r="AQ179" s="25"/>
      <c r="AR179" s="25"/>
      <c r="AS179" s="25"/>
      <c r="AT179" s="25"/>
      <c r="AU179" s="26"/>
      <c r="AV179" s="26"/>
      <c r="AW179" s="26"/>
    </row>
    <row r="180" spans="1:49" s="27" customFormat="1" ht="50.1" customHeight="1">
      <c r="A180" s="33"/>
      <c r="B180" s="33"/>
      <c r="C180" s="96"/>
      <c r="D180" s="96"/>
      <c r="E180" s="18"/>
      <c r="F180" s="18"/>
      <c r="G180" s="18"/>
      <c r="H180" s="18"/>
      <c r="I180" s="18"/>
      <c r="J180" s="80"/>
      <c r="K180" s="24"/>
      <c r="L180" s="24"/>
      <c r="M180" s="24"/>
      <c r="N180" s="24"/>
      <c r="O180" s="24"/>
      <c r="P180" s="24"/>
      <c r="Q180" s="24"/>
      <c r="R180" s="24"/>
      <c r="S180" s="24"/>
      <c r="T180" s="24"/>
      <c r="U180" s="24"/>
      <c r="V180" s="24"/>
      <c r="W180" s="24"/>
      <c r="X180" s="24"/>
      <c r="Y180" s="24"/>
      <c r="Z180" s="24"/>
      <c r="AA180" s="24"/>
      <c r="AB180" s="24"/>
      <c r="AC180" s="24"/>
      <c r="AD180" s="24"/>
      <c r="AE180" s="24"/>
      <c r="AF180" s="24"/>
      <c r="AG180" s="24"/>
      <c r="AH180" s="24"/>
      <c r="AI180" s="24"/>
      <c r="AJ180" s="24"/>
      <c r="AK180" s="24"/>
      <c r="AL180" s="24"/>
      <c r="AM180" s="24"/>
      <c r="AN180" s="24"/>
      <c r="AO180" s="24"/>
      <c r="AP180" s="25"/>
      <c r="AQ180" s="25"/>
      <c r="AR180" s="25"/>
      <c r="AS180" s="25"/>
      <c r="AT180" s="25"/>
      <c r="AU180" s="26"/>
      <c r="AV180" s="26"/>
      <c r="AW180" s="26"/>
    </row>
    <row r="181" spans="1:49" s="27" customFormat="1" ht="50.1" customHeight="1">
      <c r="A181" s="33"/>
      <c r="B181" s="33"/>
      <c r="C181" s="96"/>
      <c r="D181" s="96"/>
      <c r="E181" s="18"/>
      <c r="F181" s="18"/>
      <c r="G181" s="18"/>
      <c r="H181" s="18"/>
      <c r="I181" s="18"/>
      <c r="J181" s="80"/>
      <c r="K181" s="24"/>
      <c r="L181" s="24"/>
      <c r="M181" s="24"/>
      <c r="N181" s="24"/>
      <c r="O181" s="24"/>
      <c r="P181" s="24"/>
      <c r="Q181" s="24"/>
      <c r="R181" s="24"/>
      <c r="S181" s="24"/>
      <c r="T181" s="24"/>
      <c r="U181" s="24"/>
      <c r="V181" s="24"/>
      <c r="W181" s="24"/>
      <c r="X181" s="24"/>
      <c r="Y181" s="24"/>
      <c r="Z181" s="24"/>
      <c r="AA181" s="24"/>
      <c r="AB181" s="24"/>
      <c r="AC181" s="24"/>
      <c r="AD181" s="24"/>
      <c r="AE181" s="24"/>
      <c r="AF181" s="24"/>
      <c r="AG181" s="24"/>
      <c r="AH181" s="24"/>
      <c r="AI181" s="24"/>
      <c r="AJ181" s="24"/>
      <c r="AK181" s="24"/>
      <c r="AL181" s="24"/>
      <c r="AM181" s="24"/>
      <c r="AN181" s="24"/>
      <c r="AO181" s="24"/>
      <c r="AP181" s="25"/>
      <c r="AQ181" s="25"/>
      <c r="AR181" s="25"/>
      <c r="AS181" s="25"/>
      <c r="AT181" s="25"/>
      <c r="AU181" s="26"/>
      <c r="AV181" s="26"/>
      <c r="AW181" s="26"/>
    </row>
    <row r="182" spans="1:49" s="27" customFormat="1">
      <c r="A182" s="33"/>
      <c r="B182" s="33"/>
      <c r="C182" s="96"/>
      <c r="D182" s="96"/>
      <c r="E182" s="18"/>
      <c r="F182" s="18"/>
      <c r="G182" s="18"/>
      <c r="H182" s="18"/>
      <c r="I182" s="18"/>
      <c r="J182" s="80"/>
      <c r="K182" s="24"/>
      <c r="L182" s="24"/>
      <c r="M182" s="24"/>
      <c r="N182" s="24"/>
      <c r="O182" s="24"/>
      <c r="P182" s="24"/>
      <c r="Q182" s="24"/>
      <c r="R182" s="24"/>
      <c r="S182" s="24"/>
      <c r="T182" s="24"/>
      <c r="U182" s="24"/>
      <c r="V182" s="24"/>
      <c r="W182" s="24"/>
      <c r="X182" s="24"/>
      <c r="Y182" s="24"/>
      <c r="Z182" s="24"/>
      <c r="AA182" s="24"/>
      <c r="AB182" s="24"/>
      <c r="AC182" s="24"/>
      <c r="AD182" s="24"/>
      <c r="AE182" s="24"/>
      <c r="AF182" s="24"/>
      <c r="AG182" s="24"/>
      <c r="AH182" s="24"/>
      <c r="AI182" s="24"/>
      <c r="AJ182" s="24"/>
      <c r="AK182" s="24"/>
      <c r="AL182" s="24"/>
      <c r="AM182" s="24"/>
      <c r="AN182" s="24"/>
      <c r="AO182" s="24"/>
      <c r="AP182" s="25"/>
      <c r="AQ182" s="25"/>
      <c r="AR182" s="25"/>
      <c r="AS182" s="25"/>
      <c r="AT182" s="25"/>
      <c r="AU182" s="26"/>
      <c r="AV182" s="26"/>
      <c r="AW182" s="26"/>
    </row>
    <row r="183" spans="1:49" s="27" customFormat="1">
      <c r="A183" s="33"/>
      <c r="B183" s="33"/>
      <c r="C183" s="96"/>
      <c r="D183" s="96"/>
      <c r="E183" s="18"/>
      <c r="F183" s="18"/>
      <c r="G183" s="18"/>
      <c r="H183" s="18"/>
      <c r="I183" s="18"/>
      <c r="J183" s="80"/>
      <c r="K183" s="24"/>
      <c r="L183" s="24"/>
      <c r="M183" s="24"/>
      <c r="N183" s="24"/>
      <c r="O183" s="24"/>
      <c r="P183" s="24"/>
      <c r="Q183" s="24"/>
      <c r="R183" s="24"/>
      <c r="S183" s="24"/>
      <c r="T183" s="24"/>
      <c r="U183" s="24"/>
      <c r="V183" s="24"/>
      <c r="W183" s="24"/>
      <c r="X183" s="24"/>
      <c r="Y183" s="24"/>
      <c r="Z183" s="24"/>
      <c r="AA183" s="24"/>
      <c r="AB183" s="24"/>
      <c r="AC183" s="24"/>
      <c r="AD183" s="24"/>
      <c r="AE183" s="24"/>
      <c r="AF183" s="24"/>
      <c r="AG183" s="24"/>
      <c r="AH183" s="24"/>
      <c r="AI183" s="24"/>
      <c r="AJ183" s="24"/>
      <c r="AK183" s="24"/>
      <c r="AL183" s="24"/>
      <c r="AM183" s="24"/>
      <c r="AN183" s="24"/>
      <c r="AO183" s="24"/>
      <c r="AP183" s="25"/>
      <c r="AQ183" s="25"/>
      <c r="AR183" s="25"/>
      <c r="AS183" s="25"/>
      <c r="AT183" s="25"/>
      <c r="AU183" s="26"/>
      <c r="AV183" s="26"/>
      <c r="AW183" s="26"/>
    </row>
    <row r="184" spans="1:49" s="27" customFormat="1">
      <c r="A184" s="33"/>
      <c r="B184" s="33"/>
      <c r="C184" s="96"/>
      <c r="D184" s="96"/>
      <c r="E184" s="18"/>
      <c r="F184" s="18"/>
      <c r="G184" s="18"/>
      <c r="H184" s="18"/>
      <c r="I184" s="18"/>
      <c r="J184" s="80"/>
      <c r="K184" s="24"/>
      <c r="L184" s="24"/>
      <c r="M184" s="24"/>
      <c r="N184" s="24"/>
      <c r="O184" s="24"/>
      <c r="P184" s="24"/>
      <c r="Q184" s="24"/>
      <c r="R184" s="24"/>
      <c r="S184" s="24"/>
      <c r="T184" s="24"/>
      <c r="U184" s="24"/>
      <c r="V184" s="24"/>
      <c r="W184" s="24"/>
      <c r="X184" s="24"/>
      <c r="Y184" s="24"/>
      <c r="Z184" s="24"/>
      <c r="AA184" s="24"/>
      <c r="AB184" s="24"/>
      <c r="AC184" s="24"/>
      <c r="AD184" s="24"/>
      <c r="AE184" s="24"/>
      <c r="AF184" s="24"/>
      <c r="AG184" s="24"/>
      <c r="AH184" s="24"/>
      <c r="AI184" s="24"/>
      <c r="AJ184" s="24"/>
      <c r="AK184" s="24"/>
      <c r="AL184" s="24"/>
      <c r="AM184" s="24"/>
      <c r="AN184" s="24"/>
      <c r="AO184" s="24"/>
      <c r="AP184" s="25"/>
      <c r="AQ184" s="25"/>
      <c r="AR184" s="25"/>
      <c r="AS184" s="25"/>
      <c r="AT184" s="25"/>
      <c r="AU184" s="26"/>
      <c r="AV184" s="26"/>
      <c r="AW184" s="26"/>
    </row>
    <row r="185" spans="1:49" s="27" customFormat="1">
      <c r="A185" s="33"/>
      <c r="B185" s="33"/>
      <c r="C185" s="96"/>
      <c r="D185" s="96"/>
      <c r="E185" s="18"/>
      <c r="F185" s="18"/>
      <c r="G185" s="18"/>
      <c r="H185" s="18"/>
      <c r="I185" s="18"/>
      <c r="J185" s="80"/>
      <c r="K185" s="24"/>
      <c r="L185" s="24"/>
      <c r="M185" s="24"/>
      <c r="N185" s="24"/>
      <c r="O185" s="24"/>
      <c r="P185" s="24"/>
      <c r="Q185" s="24"/>
      <c r="R185" s="24"/>
      <c r="S185" s="24"/>
      <c r="T185" s="24"/>
      <c r="U185" s="24"/>
      <c r="V185" s="24"/>
      <c r="W185" s="24"/>
      <c r="X185" s="24"/>
      <c r="Y185" s="24"/>
      <c r="Z185" s="24"/>
      <c r="AA185" s="24"/>
      <c r="AB185" s="24"/>
      <c r="AC185" s="24"/>
      <c r="AD185" s="24"/>
      <c r="AE185" s="24"/>
      <c r="AF185" s="24"/>
      <c r="AG185" s="24"/>
      <c r="AH185" s="24"/>
      <c r="AI185" s="24"/>
      <c r="AJ185" s="24"/>
      <c r="AK185" s="24"/>
      <c r="AL185" s="24"/>
      <c r="AM185" s="24"/>
      <c r="AN185" s="24"/>
      <c r="AO185" s="24"/>
      <c r="AP185" s="25"/>
      <c r="AQ185" s="25"/>
      <c r="AR185" s="25"/>
      <c r="AS185" s="25"/>
      <c r="AT185" s="25"/>
      <c r="AU185" s="26"/>
      <c r="AV185" s="26"/>
      <c r="AW185" s="26"/>
    </row>
    <row r="186" spans="1:49" s="27" customFormat="1">
      <c r="A186" s="33"/>
      <c r="B186" s="33"/>
      <c r="C186" s="96"/>
      <c r="D186" s="96"/>
      <c r="E186" s="18"/>
      <c r="F186" s="18"/>
      <c r="G186" s="18"/>
      <c r="H186" s="18"/>
      <c r="I186" s="18"/>
      <c r="J186" s="80"/>
      <c r="K186" s="24"/>
      <c r="L186" s="24"/>
      <c r="M186" s="24"/>
      <c r="N186" s="24"/>
      <c r="O186" s="24"/>
      <c r="P186" s="24"/>
      <c r="Q186" s="24"/>
      <c r="R186" s="24"/>
      <c r="S186" s="24"/>
      <c r="T186" s="24"/>
      <c r="U186" s="24"/>
      <c r="V186" s="24"/>
      <c r="W186" s="24"/>
      <c r="X186" s="24"/>
      <c r="Y186" s="24"/>
      <c r="Z186" s="24"/>
      <c r="AA186" s="24"/>
      <c r="AB186" s="24"/>
      <c r="AC186" s="24"/>
      <c r="AD186" s="24"/>
      <c r="AE186" s="24"/>
      <c r="AF186" s="24"/>
      <c r="AG186" s="24"/>
      <c r="AH186" s="24"/>
      <c r="AI186" s="24"/>
      <c r="AJ186" s="24"/>
      <c r="AK186" s="24"/>
      <c r="AL186" s="24"/>
      <c r="AM186" s="24"/>
      <c r="AN186" s="24"/>
      <c r="AO186" s="24"/>
      <c r="AP186" s="25"/>
      <c r="AQ186" s="25"/>
      <c r="AR186" s="25"/>
      <c r="AS186" s="25"/>
      <c r="AT186" s="25"/>
      <c r="AU186" s="26"/>
      <c r="AV186" s="26"/>
      <c r="AW186" s="26"/>
    </row>
    <row r="187" spans="1:49" s="27" customFormat="1">
      <c r="A187" s="33"/>
      <c r="B187" s="33"/>
      <c r="C187" s="96"/>
      <c r="D187" s="96"/>
      <c r="E187" s="18"/>
      <c r="F187" s="18"/>
      <c r="G187" s="18"/>
      <c r="H187" s="18"/>
      <c r="I187" s="18"/>
      <c r="J187" s="80"/>
      <c r="K187" s="24"/>
      <c r="L187" s="24"/>
      <c r="M187" s="24"/>
      <c r="N187" s="24"/>
      <c r="O187" s="24"/>
      <c r="P187" s="24"/>
      <c r="Q187" s="24"/>
      <c r="R187" s="24"/>
      <c r="S187" s="24"/>
      <c r="T187" s="24"/>
      <c r="U187" s="24"/>
      <c r="V187" s="24"/>
      <c r="W187" s="24"/>
      <c r="X187" s="24"/>
      <c r="Y187" s="24"/>
      <c r="Z187" s="24"/>
      <c r="AA187" s="24"/>
      <c r="AB187" s="24"/>
      <c r="AC187" s="24"/>
      <c r="AD187" s="24"/>
      <c r="AE187" s="24"/>
      <c r="AF187" s="24"/>
      <c r="AG187" s="24"/>
      <c r="AH187" s="24"/>
      <c r="AI187" s="24"/>
      <c r="AJ187" s="24"/>
      <c r="AK187" s="24"/>
      <c r="AL187" s="24"/>
      <c r="AM187" s="24"/>
      <c r="AN187" s="24"/>
      <c r="AO187" s="24"/>
      <c r="AP187" s="25"/>
      <c r="AQ187" s="25"/>
      <c r="AR187" s="25"/>
      <c r="AS187" s="25"/>
      <c r="AT187" s="25"/>
      <c r="AU187" s="26"/>
      <c r="AV187" s="26"/>
      <c r="AW187" s="26"/>
    </row>
    <row r="188" spans="1:49" s="27" customFormat="1">
      <c r="A188" s="33"/>
      <c r="B188" s="33"/>
      <c r="C188" s="96"/>
      <c r="D188" s="96"/>
      <c r="E188" s="18"/>
      <c r="F188" s="18"/>
      <c r="G188" s="18"/>
      <c r="H188" s="18"/>
      <c r="I188" s="18"/>
      <c r="J188" s="80"/>
      <c r="K188" s="24"/>
      <c r="L188" s="24"/>
      <c r="M188" s="24"/>
      <c r="N188" s="24"/>
      <c r="O188" s="24"/>
      <c r="P188" s="24"/>
      <c r="Q188" s="24"/>
      <c r="R188" s="24"/>
      <c r="S188" s="24"/>
      <c r="T188" s="24"/>
      <c r="U188" s="24"/>
      <c r="V188" s="24"/>
      <c r="W188" s="24"/>
      <c r="X188" s="24"/>
      <c r="Y188" s="24"/>
      <c r="Z188" s="24"/>
      <c r="AA188" s="24"/>
      <c r="AB188" s="24"/>
      <c r="AC188" s="24"/>
      <c r="AD188" s="24"/>
      <c r="AE188" s="24"/>
      <c r="AF188" s="24"/>
      <c r="AG188" s="24"/>
      <c r="AH188" s="24"/>
      <c r="AI188" s="24"/>
      <c r="AJ188" s="24"/>
      <c r="AK188" s="24"/>
      <c r="AL188" s="24"/>
      <c r="AM188" s="24"/>
      <c r="AN188" s="24"/>
      <c r="AO188" s="24"/>
      <c r="AP188" s="25"/>
      <c r="AQ188" s="25"/>
      <c r="AR188" s="25"/>
      <c r="AS188" s="25"/>
      <c r="AT188" s="25"/>
      <c r="AU188" s="26"/>
      <c r="AV188" s="26"/>
      <c r="AW188" s="26"/>
    </row>
    <row r="189" spans="1:49" s="27" customFormat="1">
      <c r="A189" s="33"/>
      <c r="B189" s="33"/>
      <c r="C189" s="96"/>
      <c r="D189" s="96"/>
      <c r="E189" s="18"/>
      <c r="F189" s="18"/>
      <c r="G189" s="18"/>
      <c r="H189" s="18"/>
      <c r="I189" s="18"/>
      <c r="J189" s="80"/>
      <c r="K189" s="24"/>
      <c r="L189" s="24"/>
      <c r="M189" s="24"/>
      <c r="N189" s="24"/>
      <c r="O189" s="24"/>
      <c r="P189" s="24"/>
      <c r="Q189" s="24"/>
      <c r="R189" s="24"/>
      <c r="S189" s="24"/>
      <c r="T189" s="24"/>
      <c r="U189" s="24"/>
      <c r="V189" s="24"/>
      <c r="W189" s="24"/>
      <c r="X189" s="24"/>
      <c r="Y189" s="24"/>
      <c r="Z189" s="24"/>
      <c r="AA189" s="24"/>
      <c r="AB189" s="24"/>
      <c r="AC189" s="24"/>
      <c r="AD189" s="24"/>
      <c r="AE189" s="24"/>
      <c r="AF189" s="24"/>
      <c r="AG189" s="24"/>
      <c r="AH189" s="24"/>
      <c r="AI189" s="24"/>
      <c r="AJ189" s="24"/>
      <c r="AK189" s="24"/>
      <c r="AL189" s="24"/>
      <c r="AM189" s="24"/>
      <c r="AN189" s="24"/>
      <c r="AO189" s="24"/>
      <c r="AP189" s="25"/>
      <c r="AQ189" s="25"/>
      <c r="AR189" s="25"/>
      <c r="AS189" s="25"/>
      <c r="AT189" s="25"/>
      <c r="AU189" s="26"/>
      <c r="AV189" s="26"/>
      <c r="AW189" s="26"/>
    </row>
    <row r="190" spans="1:49" s="27" customFormat="1">
      <c r="A190" s="33"/>
      <c r="B190" s="33"/>
      <c r="C190" s="96"/>
      <c r="D190" s="96"/>
      <c r="E190" s="18"/>
      <c r="F190" s="18"/>
      <c r="G190" s="18"/>
      <c r="H190" s="18"/>
      <c r="I190" s="18"/>
      <c r="J190" s="80"/>
      <c r="K190" s="24"/>
      <c r="L190" s="24"/>
      <c r="M190" s="24"/>
      <c r="N190" s="24"/>
      <c r="O190" s="24"/>
      <c r="P190" s="24"/>
      <c r="Q190" s="24"/>
      <c r="R190" s="24"/>
      <c r="S190" s="24"/>
      <c r="T190" s="24"/>
      <c r="U190" s="24"/>
      <c r="V190" s="24"/>
      <c r="W190" s="24"/>
      <c r="X190" s="24"/>
      <c r="Y190" s="24"/>
      <c r="Z190" s="24"/>
      <c r="AA190" s="24"/>
      <c r="AB190" s="24"/>
      <c r="AC190" s="24"/>
      <c r="AD190" s="24"/>
      <c r="AE190" s="24"/>
      <c r="AF190" s="24"/>
      <c r="AG190" s="24"/>
      <c r="AH190" s="24"/>
      <c r="AI190" s="24"/>
      <c r="AJ190" s="24"/>
      <c r="AK190" s="24"/>
      <c r="AL190" s="24"/>
      <c r="AM190" s="24"/>
      <c r="AN190" s="24"/>
      <c r="AO190" s="24"/>
      <c r="AP190" s="25"/>
      <c r="AQ190" s="25"/>
      <c r="AR190" s="25"/>
      <c r="AS190" s="25"/>
      <c r="AT190" s="25"/>
      <c r="AU190" s="26"/>
      <c r="AV190" s="26"/>
      <c r="AW190" s="26"/>
    </row>
    <row r="191" spans="1:49" s="27" customFormat="1">
      <c r="A191" s="33"/>
      <c r="B191" s="33"/>
      <c r="C191" s="96"/>
      <c r="D191" s="96"/>
      <c r="E191" s="18"/>
      <c r="F191" s="18"/>
      <c r="G191" s="18"/>
      <c r="H191" s="18"/>
      <c r="I191" s="18"/>
      <c r="J191" s="80"/>
      <c r="K191" s="24"/>
      <c r="L191" s="24"/>
      <c r="M191" s="24"/>
      <c r="N191" s="24"/>
      <c r="O191" s="24"/>
      <c r="P191" s="24"/>
      <c r="Q191" s="24"/>
      <c r="R191" s="24"/>
      <c r="S191" s="24"/>
      <c r="T191" s="24"/>
      <c r="U191" s="24"/>
      <c r="V191" s="24"/>
      <c r="W191" s="24"/>
      <c r="X191" s="24"/>
      <c r="Y191" s="24"/>
      <c r="Z191" s="24"/>
      <c r="AA191" s="24"/>
      <c r="AB191" s="24"/>
      <c r="AC191" s="24"/>
      <c r="AD191" s="24"/>
      <c r="AE191" s="24"/>
      <c r="AF191" s="24"/>
      <c r="AG191" s="24"/>
      <c r="AH191" s="24"/>
      <c r="AI191" s="24"/>
      <c r="AJ191" s="24"/>
      <c r="AK191" s="24"/>
      <c r="AL191" s="24"/>
      <c r="AM191" s="24"/>
      <c r="AN191" s="24"/>
      <c r="AO191" s="24"/>
      <c r="AP191" s="25"/>
      <c r="AQ191" s="25"/>
      <c r="AR191" s="25"/>
      <c r="AS191" s="25"/>
      <c r="AT191" s="25"/>
      <c r="AU191" s="26"/>
      <c r="AV191" s="26"/>
      <c r="AW191" s="26"/>
    </row>
    <row r="192" spans="1:49" s="27" customFormat="1">
      <c r="A192" s="33"/>
      <c r="B192" s="33"/>
      <c r="C192" s="96"/>
      <c r="D192" s="96"/>
      <c r="E192" s="18"/>
      <c r="F192" s="18"/>
      <c r="G192" s="18"/>
      <c r="H192" s="18"/>
      <c r="I192" s="18"/>
      <c r="J192" s="80"/>
      <c r="K192" s="24"/>
      <c r="L192" s="24"/>
      <c r="M192" s="24"/>
      <c r="N192" s="24"/>
      <c r="O192" s="24"/>
      <c r="P192" s="24"/>
      <c r="Q192" s="24"/>
      <c r="R192" s="24"/>
      <c r="S192" s="24"/>
      <c r="T192" s="24"/>
      <c r="U192" s="24"/>
      <c r="V192" s="24"/>
      <c r="W192" s="24"/>
      <c r="X192" s="24"/>
      <c r="Y192" s="24"/>
      <c r="Z192" s="24"/>
      <c r="AA192" s="24"/>
      <c r="AB192" s="24"/>
      <c r="AC192" s="24"/>
      <c r="AD192" s="24"/>
      <c r="AE192" s="24"/>
      <c r="AF192" s="24"/>
      <c r="AG192" s="24"/>
      <c r="AH192" s="24"/>
      <c r="AI192" s="24"/>
      <c r="AJ192" s="24"/>
      <c r="AK192" s="24"/>
      <c r="AL192" s="24"/>
      <c r="AM192" s="24"/>
      <c r="AN192" s="24"/>
      <c r="AO192" s="24"/>
      <c r="AP192" s="25"/>
      <c r="AQ192" s="25"/>
      <c r="AR192" s="25"/>
      <c r="AS192" s="25"/>
      <c r="AT192" s="25"/>
      <c r="AU192" s="26"/>
      <c r="AV192" s="26"/>
      <c r="AW192" s="26"/>
    </row>
    <row r="193" spans="1:49" s="27" customFormat="1">
      <c r="A193" s="33"/>
      <c r="B193" s="33"/>
      <c r="C193" s="96"/>
      <c r="D193" s="96"/>
      <c r="E193" s="18"/>
      <c r="F193" s="18"/>
      <c r="G193" s="18"/>
      <c r="H193" s="18"/>
      <c r="I193" s="18"/>
      <c r="J193" s="80"/>
      <c r="K193" s="24"/>
      <c r="L193" s="24"/>
      <c r="M193" s="24"/>
      <c r="N193" s="24"/>
      <c r="O193" s="24"/>
      <c r="P193" s="24"/>
      <c r="Q193" s="24"/>
      <c r="R193" s="24"/>
      <c r="S193" s="24"/>
      <c r="T193" s="24"/>
      <c r="U193" s="24"/>
      <c r="V193" s="24"/>
      <c r="W193" s="24"/>
      <c r="X193" s="24"/>
      <c r="Y193" s="24"/>
      <c r="Z193" s="24"/>
      <c r="AA193" s="24"/>
      <c r="AB193" s="24"/>
      <c r="AC193" s="24"/>
      <c r="AD193" s="24"/>
      <c r="AE193" s="24"/>
      <c r="AF193" s="24"/>
      <c r="AG193" s="24"/>
      <c r="AH193" s="24"/>
      <c r="AI193" s="24"/>
      <c r="AJ193" s="24"/>
      <c r="AK193" s="24"/>
      <c r="AL193" s="24"/>
      <c r="AM193" s="24"/>
      <c r="AN193" s="24"/>
      <c r="AO193" s="24"/>
      <c r="AP193" s="25"/>
      <c r="AQ193" s="25"/>
      <c r="AR193" s="25"/>
      <c r="AS193" s="25"/>
      <c r="AT193" s="25"/>
      <c r="AU193" s="26"/>
      <c r="AV193" s="26"/>
      <c r="AW193" s="26"/>
    </row>
    <row r="194" spans="1:49" s="27" customFormat="1">
      <c r="A194" s="33"/>
      <c r="B194" s="33"/>
      <c r="C194" s="96"/>
      <c r="D194" s="96"/>
      <c r="E194" s="18"/>
      <c r="F194" s="18"/>
      <c r="G194" s="18"/>
      <c r="H194" s="18"/>
      <c r="I194" s="18"/>
      <c r="J194" s="80"/>
      <c r="K194" s="24"/>
      <c r="L194" s="24"/>
      <c r="M194" s="24"/>
      <c r="N194" s="24"/>
      <c r="O194" s="24"/>
      <c r="P194" s="24"/>
      <c r="Q194" s="24"/>
      <c r="R194" s="24"/>
      <c r="S194" s="24"/>
      <c r="T194" s="24"/>
      <c r="U194" s="24"/>
      <c r="V194" s="24"/>
      <c r="W194" s="24"/>
      <c r="X194" s="24"/>
      <c r="Y194" s="24"/>
      <c r="Z194" s="24"/>
      <c r="AA194" s="24"/>
      <c r="AB194" s="24"/>
      <c r="AC194" s="24"/>
      <c r="AD194" s="24"/>
      <c r="AE194" s="24"/>
      <c r="AF194" s="24"/>
      <c r="AG194" s="24"/>
      <c r="AH194" s="24"/>
      <c r="AI194" s="24"/>
      <c r="AJ194" s="24"/>
      <c r="AK194" s="24"/>
      <c r="AL194" s="24"/>
      <c r="AM194" s="24"/>
      <c r="AN194" s="24"/>
      <c r="AO194" s="24"/>
      <c r="AP194" s="25"/>
      <c r="AQ194" s="25"/>
      <c r="AR194" s="25"/>
      <c r="AS194" s="25"/>
      <c r="AT194" s="25"/>
      <c r="AU194" s="26"/>
      <c r="AV194" s="26"/>
      <c r="AW194" s="26"/>
    </row>
    <row r="195" spans="1:49" s="27" customFormat="1">
      <c r="A195" s="33"/>
      <c r="B195" s="33"/>
      <c r="C195" s="96"/>
      <c r="D195" s="96"/>
      <c r="E195" s="18"/>
      <c r="F195" s="18"/>
      <c r="G195" s="18"/>
      <c r="H195" s="18"/>
      <c r="I195" s="18"/>
      <c r="J195" s="80"/>
      <c r="K195" s="24"/>
      <c r="L195" s="24"/>
      <c r="M195" s="24"/>
      <c r="N195" s="24"/>
      <c r="O195" s="24"/>
      <c r="P195" s="24"/>
      <c r="Q195" s="24"/>
      <c r="R195" s="24"/>
      <c r="S195" s="24"/>
      <c r="T195" s="24"/>
      <c r="U195" s="24"/>
      <c r="V195" s="24"/>
      <c r="W195" s="24"/>
      <c r="X195" s="24"/>
      <c r="Y195" s="24"/>
      <c r="Z195" s="24"/>
      <c r="AA195" s="24"/>
      <c r="AB195" s="24"/>
      <c r="AC195" s="24"/>
      <c r="AD195" s="24"/>
      <c r="AE195" s="24"/>
      <c r="AF195" s="24"/>
      <c r="AG195" s="24"/>
      <c r="AH195" s="24"/>
      <c r="AI195" s="24"/>
      <c r="AJ195" s="24"/>
      <c r="AK195" s="24"/>
      <c r="AL195" s="24"/>
      <c r="AM195" s="24"/>
      <c r="AN195" s="24"/>
      <c r="AO195" s="24"/>
      <c r="AP195" s="25"/>
      <c r="AQ195" s="25"/>
      <c r="AR195" s="25"/>
      <c r="AS195" s="25"/>
      <c r="AT195" s="25"/>
      <c r="AU195" s="26"/>
      <c r="AV195" s="26"/>
      <c r="AW195" s="26"/>
    </row>
    <row r="196" spans="1:49" s="27" customFormat="1">
      <c r="A196" s="33"/>
      <c r="B196" s="33"/>
      <c r="C196" s="96"/>
      <c r="D196" s="96"/>
      <c r="E196" s="18"/>
      <c r="F196" s="18"/>
      <c r="G196" s="18"/>
      <c r="H196" s="18"/>
      <c r="I196" s="18"/>
      <c r="J196" s="80"/>
      <c r="K196" s="24"/>
      <c r="L196" s="24"/>
      <c r="M196" s="24"/>
      <c r="N196" s="24"/>
      <c r="O196" s="24"/>
      <c r="P196" s="24"/>
      <c r="Q196" s="24"/>
      <c r="R196" s="24"/>
      <c r="S196" s="24"/>
      <c r="T196" s="24"/>
      <c r="U196" s="24"/>
      <c r="V196" s="24"/>
      <c r="W196" s="24"/>
      <c r="X196" s="24"/>
      <c r="Y196" s="24"/>
      <c r="Z196" s="24"/>
      <c r="AA196" s="24"/>
      <c r="AB196" s="24"/>
      <c r="AC196" s="24"/>
      <c r="AD196" s="24"/>
      <c r="AE196" s="24"/>
      <c r="AF196" s="24"/>
      <c r="AG196" s="24"/>
      <c r="AH196" s="24"/>
      <c r="AI196" s="24"/>
      <c r="AJ196" s="24"/>
      <c r="AK196" s="24"/>
      <c r="AL196" s="24"/>
      <c r="AM196" s="24"/>
      <c r="AN196" s="24"/>
      <c r="AO196" s="24"/>
      <c r="AP196" s="25"/>
      <c r="AQ196" s="25"/>
      <c r="AR196" s="25"/>
      <c r="AS196" s="25"/>
      <c r="AT196" s="25"/>
      <c r="AU196" s="26"/>
      <c r="AV196" s="26"/>
      <c r="AW196" s="26"/>
    </row>
    <row r="197" spans="1:49" s="27" customFormat="1">
      <c r="A197" s="33"/>
      <c r="B197" s="33"/>
      <c r="C197" s="96"/>
      <c r="D197" s="96"/>
      <c r="E197" s="18"/>
      <c r="F197" s="18"/>
      <c r="G197" s="18"/>
      <c r="H197" s="18"/>
      <c r="I197" s="18"/>
      <c r="J197" s="80"/>
      <c r="K197" s="24"/>
      <c r="L197" s="24"/>
      <c r="M197" s="24"/>
      <c r="N197" s="24"/>
      <c r="O197" s="24"/>
      <c r="P197" s="24"/>
      <c r="Q197" s="24"/>
      <c r="R197" s="24"/>
      <c r="S197" s="24"/>
      <c r="T197" s="24"/>
      <c r="U197" s="24"/>
      <c r="V197" s="24"/>
      <c r="W197" s="24"/>
      <c r="X197" s="24"/>
      <c r="Y197" s="24"/>
      <c r="Z197" s="24"/>
      <c r="AA197" s="24"/>
      <c r="AB197" s="24"/>
      <c r="AC197" s="24"/>
      <c r="AD197" s="24"/>
      <c r="AE197" s="24"/>
      <c r="AF197" s="24"/>
      <c r="AG197" s="24"/>
      <c r="AH197" s="24"/>
      <c r="AI197" s="24"/>
      <c r="AJ197" s="24"/>
      <c r="AK197" s="24"/>
      <c r="AL197" s="24"/>
      <c r="AM197" s="24"/>
      <c r="AN197" s="24"/>
      <c r="AO197" s="24"/>
      <c r="AP197" s="25"/>
      <c r="AQ197" s="25"/>
      <c r="AR197" s="25"/>
      <c r="AS197" s="25"/>
      <c r="AT197" s="25"/>
      <c r="AU197" s="26"/>
      <c r="AV197" s="26"/>
      <c r="AW197" s="26"/>
    </row>
    <row r="198" spans="1:49" s="27" customFormat="1">
      <c r="A198" s="33"/>
      <c r="B198" s="33"/>
      <c r="C198" s="96"/>
      <c r="D198" s="96"/>
      <c r="E198" s="18"/>
      <c r="F198" s="18"/>
      <c r="G198" s="18"/>
      <c r="H198" s="18"/>
      <c r="I198" s="18"/>
      <c r="J198" s="80"/>
      <c r="K198" s="24"/>
      <c r="L198" s="24"/>
      <c r="M198" s="24"/>
      <c r="N198" s="24"/>
      <c r="O198" s="24"/>
      <c r="P198" s="24"/>
      <c r="Q198" s="24"/>
      <c r="R198" s="24"/>
      <c r="S198" s="24"/>
      <c r="T198" s="24"/>
      <c r="U198" s="24"/>
      <c r="V198" s="24"/>
      <c r="W198" s="24"/>
      <c r="X198" s="24"/>
      <c r="Y198" s="24"/>
      <c r="Z198" s="24"/>
      <c r="AA198" s="24"/>
      <c r="AB198" s="24"/>
      <c r="AC198" s="24"/>
      <c r="AD198" s="24"/>
      <c r="AE198" s="24"/>
      <c r="AF198" s="24"/>
      <c r="AG198" s="24"/>
      <c r="AH198" s="24"/>
      <c r="AI198" s="24"/>
      <c r="AJ198" s="24"/>
      <c r="AK198" s="24"/>
      <c r="AL198" s="24"/>
      <c r="AM198" s="24"/>
      <c r="AN198" s="24"/>
      <c r="AO198" s="24"/>
      <c r="AP198" s="25"/>
      <c r="AQ198" s="25"/>
      <c r="AR198" s="25"/>
      <c r="AS198" s="25"/>
      <c r="AT198" s="25"/>
      <c r="AU198" s="26"/>
      <c r="AV198" s="26"/>
      <c r="AW198" s="26"/>
    </row>
    <row r="199" spans="1:49" s="27" customFormat="1">
      <c r="A199" s="33"/>
      <c r="B199" s="33"/>
      <c r="C199" s="96"/>
      <c r="D199" s="96"/>
      <c r="E199" s="18"/>
      <c r="F199" s="18"/>
      <c r="G199" s="18"/>
      <c r="H199" s="18"/>
      <c r="I199" s="18"/>
      <c r="J199" s="80"/>
      <c r="K199" s="24"/>
      <c r="L199" s="24"/>
      <c r="M199" s="24"/>
      <c r="N199" s="24"/>
      <c r="O199" s="24"/>
      <c r="P199" s="24"/>
      <c r="Q199" s="24"/>
      <c r="R199" s="24"/>
      <c r="S199" s="24"/>
      <c r="T199" s="24"/>
      <c r="U199" s="24"/>
      <c r="V199" s="24"/>
      <c r="W199" s="24"/>
      <c r="X199" s="24"/>
      <c r="Y199" s="24"/>
      <c r="Z199" s="24"/>
      <c r="AA199" s="24"/>
      <c r="AB199" s="24"/>
      <c r="AC199" s="24"/>
      <c r="AD199" s="24"/>
      <c r="AE199" s="24"/>
      <c r="AF199" s="24"/>
      <c r="AG199" s="24"/>
      <c r="AH199" s="24"/>
      <c r="AI199" s="24"/>
      <c r="AJ199" s="24"/>
      <c r="AK199" s="24"/>
      <c r="AL199" s="24"/>
      <c r="AM199" s="24"/>
      <c r="AN199" s="24"/>
      <c r="AO199" s="24"/>
      <c r="AP199" s="25"/>
      <c r="AQ199" s="25"/>
      <c r="AR199" s="25"/>
      <c r="AS199" s="25"/>
      <c r="AT199" s="25"/>
      <c r="AU199" s="26"/>
      <c r="AV199" s="26"/>
      <c r="AW199" s="26"/>
    </row>
    <row r="200" spans="1:49" s="27" customFormat="1">
      <c r="A200" s="33"/>
      <c r="B200" s="33"/>
      <c r="C200" s="96"/>
      <c r="D200" s="96"/>
      <c r="E200" s="18"/>
      <c r="F200" s="18"/>
      <c r="G200" s="18"/>
      <c r="H200" s="18"/>
      <c r="I200" s="18"/>
      <c r="J200" s="80"/>
      <c r="K200" s="24"/>
      <c r="L200" s="24"/>
      <c r="M200" s="24"/>
      <c r="N200" s="24"/>
      <c r="O200" s="24"/>
      <c r="P200" s="24"/>
      <c r="Q200" s="24"/>
      <c r="R200" s="24"/>
      <c r="S200" s="24"/>
      <c r="T200" s="24"/>
      <c r="U200" s="24"/>
      <c r="V200" s="24"/>
      <c r="W200" s="24"/>
      <c r="X200" s="24"/>
      <c r="Y200" s="24"/>
      <c r="Z200" s="24"/>
      <c r="AA200" s="24"/>
      <c r="AB200" s="24"/>
      <c r="AC200" s="24"/>
      <c r="AD200" s="24"/>
      <c r="AE200" s="24"/>
      <c r="AF200" s="24"/>
      <c r="AG200" s="24"/>
      <c r="AH200" s="24"/>
      <c r="AI200" s="24"/>
      <c r="AJ200" s="24"/>
      <c r="AK200" s="24"/>
      <c r="AL200" s="24"/>
      <c r="AM200" s="24"/>
      <c r="AN200" s="24"/>
      <c r="AO200" s="24"/>
      <c r="AP200" s="25"/>
      <c r="AQ200" s="25"/>
      <c r="AR200" s="25"/>
      <c r="AS200" s="25"/>
      <c r="AT200" s="25"/>
      <c r="AU200" s="26"/>
      <c r="AV200" s="26"/>
      <c r="AW200" s="26"/>
    </row>
    <row r="201" spans="1:49" s="27" customFormat="1">
      <c r="A201" s="33"/>
      <c r="B201" s="33"/>
      <c r="C201" s="96"/>
      <c r="D201" s="96"/>
      <c r="E201" s="18"/>
      <c r="F201" s="18"/>
      <c r="G201" s="18"/>
      <c r="H201" s="18"/>
      <c r="I201" s="18"/>
      <c r="J201" s="80"/>
      <c r="K201" s="24"/>
      <c r="L201" s="24"/>
      <c r="M201" s="24"/>
      <c r="N201" s="24"/>
      <c r="O201" s="24"/>
      <c r="P201" s="24"/>
      <c r="Q201" s="24"/>
      <c r="R201" s="24"/>
      <c r="S201" s="24"/>
      <c r="T201" s="24"/>
      <c r="U201" s="24"/>
      <c r="V201" s="24"/>
      <c r="W201" s="24"/>
      <c r="X201" s="24"/>
      <c r="Y201" s="24"/>
      <c r="Z201" s="24"/>
      <c r="AA201" s="24"/>
      <c r="AB201" s="24"/>
      <c r="AC201" s="24"/>
      <c r="AD201" s="24"/>
      <c r="AE201" s="24"/>
      <c r="AF201" s="24"/>
      <c r="AG201" s="24"/>
      <c r="AH201" s="24"/>
      <c r="AI201" s="24"/>
      <c r="AJ201" s="24"/>
      <c r="AK201" s="24"/>
      <c r="AL201" s="24"/>
      <c r="AM201" s="24"/>
      <c r="AN201" s="24"/>
      <c r="AO201" s="24"/>
      <c r="AP201" s="25"/>
      <c r="AQ201" s="25"/>
      <c r="AR201" s="25"/>
      <c r="AS201" s="25"/>
      <c r="AT201" s="25"/>
      <c r="AU201" s="26"/>
      <c r="AV201" s="26"/>
      <c r="AW201" s="26"/>
    </row>
    <row r="202" spans="1:49" s="27" customFormat="1">
      <c r="A202" s="33"/>
      <c r="B202" s="33"/>
      <c r="C202" s="96"/>
      <c r="D202" s="96"/>
      <c r="E202" s="18"/>
      <c r="F202" s="18"/>
      <c r="G202" s="18"/>
      <c r="H202" s="18"/>
      <c r="I202" s="18"/>
      <c r="J202" s="80"/>
      <c r="K202" s="24"/>
      <c r="L202" s="24"/>
      <c r="M202" s="24"/>
      <c r="N202" s="24"/>
      <c r="O202" s="24"/>
      <c r="P202" s="24"/>
      <c r="Q202" s="24"/>
      <c r="R202" s="24"/>
      <c r="S202" s="24"/>
      <c r="T202" s="24"/>
      <c r="U202" s="24"/>
      <c r="V202" s="24"/>
      <c r="W202" s="24"/>
      <c r="X202" s="24"/>
      <c r="Y202" s="24"/>
      <c r="Z202" s="24"/>
      <c r="AA202" s="24"/>
      <c r="AB202" s="24"/>
      <c r="AC202" s="24"/>
      <c r="AD202" s="24"/>
      <c r="AE202" s="24"/>
      <c r="AF202" s="24"/>
      <c r="AG202" s="24"/>
      <c r="AH202" s="24"/>
      <c r="AI202" s="24"/>
      <c r="AJ202" s="24"/>
      <c r="AK202" s="24"/>
      <c r="AL202" s="24"/>
      <c r="AM202" s="24"/>
      <c r="AN202" s="24"/>
      <c r="AO202" s="24"/>
      <c r="AP202" s="25"/>
      <c r="AQ202" s="25"/>
      <c r="AR202" s="25"/>
      <c r="AS202" s="25"/>
      <c r="AT202" s="25"/>
      <c r="AU202" s="26"/>
      <c r="AV202" s="26"/>
      <c r="AW202" s="26"/>
    </row>
    <row r="203" spans="1:49" s="27" customFormat="1">
      <c r="A203" s="33"/>
      <c r="B203" s="33"/>
      <c r="C203" s="96"/>
      <c r="D203" s="96"/>
      <c r="E203" s="18"/>
      <c r="F203" s="18"/>
      <c r="G203" s="18"/>
      <c r="H203" s="18"/>
      <c r="I203" s="18"/>
      <c r="J203" s="80"/>
      <c r="K203" s="24"/>
      <c r="L203" s="24"/>
      <c r="M203" s="24"/>
      <c r="N203" s="24"/>
      <c r="O203" s="24"/>
      <c r="P203" s="24"/>
      <c r="Q203" s="24"/>
      <c r="R203" s="24"/>
      <c r="S203" s="24"/>
      <c r="T203" s="24"/>
      <c r="U203" s="24"/>
      <c r="V203" s="24"/>
      <c r="W203" s="24"/>
      <c r="X203" s="24"/>
      <c r="Y203" s="24"/>
      <c r="Z203" s="24"/>
      <c r="AA203" s="24"/>
      <c r="AB203" s="24"/>
      <c r="AC203" s="24"/>
      <c r="AD203" s="24"/>
      <c r="AE203" s="24"/>
      <c r="AF203" s="24"/>
      <c r="AG203" s="24"/>
      <c r="AH203" s="24"/>
      <c r="AI203" s="24"/>
      <c r="AJ203" s="24"/>
      <c r="AK203" s="24"/>
      <c r="AL203" s="24"/>
      <c r="AM203" s="24"/>
      <c r="AN203" s="24"/>
      <c r="AO203" s="24"/>
      <c r="AP203" s="25"/>
      <c r="AQ203" s="25"/>
      <c r="AR203" s="25"/>
      <c r="AS203" s="25"/>
      <c r="AT203" s="25"/>
      <c r="AU203" s="26"/>
      <c r="AV203" s="26"/>
      <c r="AW203" s="26"/>
    </row>
    <row r="204" spans="1:49" s="27" customFormat="1">
      <c r="A204" s="33"/>
      <c r="B204" s="33"/>
      <c r="C204" s="96"/>
      <c r="D204" s="96"/>
      <c r="E204" s="18"/>
      <c r="F204" s="18"/>
      <c r="G204" s="18"/>
      <c r="H204" s="18"/>
      <c r="I204" s="18"/>
      <c r="J204" s="80"/>
      <c r="K204" s="24"/>
      <c r="L204" s="24"/>
      <c r="M204" s="24"/>
      <c r="N204" s="24"/>
      <c r="O204" s="24"/>
      <c r="P204" s="24"/>
      <c r="Q204" s="24"/>
      <c r="R204" s="24"/>
      <c r="S204" s="24"/>
      <c r="T204" s="24"/>
      <c r="U204" s="24"/>
      <c r="V204" s="24"/>
      <c r="W204" s="24"/>
      <c r="X204" s="24"/>
      <c r="Y204" s="24"/>
      <c r="Z204" s="24"/>
      <c r="AA204" s="24"/>
      <c r="AB204" s="24"/>
      <c r="AC204" s="24"/>
      <c r="AD204" s="24"/>
      <c r="AE204" s="24"/>
      <c r="AF204" s="24"/>
      <c r="AG204" s="24"/>
      <c r="AH204" s="24"/>
      <c r="AI204" s="24"/>
      <c r="AJ204" s="24"/>
      <c r="AK204" s="24"/>
      <c r="AL204" s="24"/>
      <c r="AM204" s="24"/>
      <c r="AN204" s="24"/>
      <c r="AO204" s="24"/>
      <c r="AP204" s="25"/>
      <c r="AQ204" s="25"/>
      <c r="AR204" s="25"/>
      <c r="AS204" s="25"/>
      <c r="AT204" s="25"/>
      <c r="AU204" s="26"/>
      <c r="AV204" s="26"/>
      <c r="AW204" s="26"/>
    </row>
    <row r="205" spans="1:49" s="27" customFormat="1">
      <c r="A205" s="33"/>
      <c r="B205" s="33"/>
      <c r="C205" s="96"/>
      <c r="D205" s="96"/>
      <c r="E205" s="18"/>
      <c r="F205" s="18"/>
      <c r="G205" s="18"/>
      <c r="H205" s="18"/>
      <c r="I205" s="18"/>
      <c r="J205" s="80"/>
      <c r="K205" s="24"/>
      <c r="L205" s="24"/>
      <c r="M205" s="24"/>
      <c r="N205" s="24"/>
      <c r="O205" s="24"/>
      <c r="P205" s="24"/>
      <c r="Q205" s="24"/>
      <c r="R205" s="24"/>
      <c r="S205" s="24"/>
      <c r="T205" s="24"/>
      <c r="U205" s="24"/>
      <c r="V205" s="24"/>
      <c r="W205" s="24"/>
      <c r="X205" s="24"/>
      <c r="Y205" s="24"/>
      <c r="Z205" s="24"/>
      <c r="AA205" s="24"/>
      <c r="AB205" s="24"/>
      <c r="AC205" s="24"/>
      <c r="AD205" s="24"/>
      <c r="AE205" s="24"/>
      <c r="AF205" s="24"/>
      <c r="AG205" s="24"/>
      <c r="AH205" s="24"/>
      <c r="AI205" s="24"/>
      <c r="AJ205" s="24"/>
      <c r="AK205" s="24"/>
      <c r="AL205" s="24"/>
      <c r="AM205" s="24"/>
      <c r="AN205" s="24"/>
      <c r="AO205" s="24"/>
      <c r="AP205" s="25"/>
      <c r="AQ205" s="25"/>
      <c r="AR205" s="25"/>
      <c r="AS205" s="25"/>
      <c r="AT205" s="25"/>
      <c r="AU205" s="26"/>
      <c r="AV205" s="26"/>
      <c r="AW205" s="26"/>
    </row>
    <row r="206" spans="1:49" s="27" customFormat="1">
      <c r="A206" s="33"/>
      <c r="B206" s="33"/>
      <c r="C206" s="96"/>
      <c r="D206" s="96"/>
      <c r="E206" s="18"/>
      <c r="F206" s="18"/>
      <c r="G206" s="18"/>
      <c r="H206" s="18"/>
      <c r="I206" s="18"/>
      <c r="J206" s="80"/>
      <c r="K206" s="24"/>
      <c r="L206" s="24"/>
      <c r="M206" s="24"/>
      <c r="N206" s="24"/>
      <c r="O206" s="24"/>
      <c r="P206" s="24"/>
      <c r="Q206" s="24"/>
      <c r="R206" s="24"/>
      <c r="S206" s="24"/>
      <c r="T206" s="24"/>
      <c r="U206" s="24"/>
      <c r="V206" s="24"/>
      <c r="W206" s="24"/>
      <c r="X206" s="24"/>
      <c r="Y206" s="24"/>
      <c r="Z206" s="24"/>
      <c r="AA206" s="24"/>
      <c r="AB206" s="24"/>
      <c r="AC206" s="24"/>
      <c r="AD206" s="24"/>
      <c r="AE206" s="24"/>
      <c r="AF206" s="24"/>
      <c r="AG206" s="24"/>
      <c r="AH206" s="24"/>
      <c r="AI206" s="24"/>
      <c r="AJ206" s="24"/>
      <c r="AK206" s="24"/>
      <c r="AL206" s="24"/>
      <c r="AM206" s="24"/>
      <c r="AN206" s="24"/>
      <c r="AO206" s="24"/>
      <c r="AP206" s="25"/>
      <c r="AQ206" s="25"/>
      <c r="AR206" s="25"/>
      <c r="AS206" s="25"/>
      <c r="AT206" s="25"/>
      <c r="AU206" s="26"/>
      <c r="AV206" s="26"/>
      <c r="AW206" s="26"/>
    </row>
    <row r="207" spans="1:49" s="27" customFormat="1">
      <c r="A207" s="33"/>
      <c r="B207" s="33"/>
      <c r="C207" s="96"/>
      <c r="D207" s="96"/>
      <c r="E207" s="18"/>
      <c r="F207" s="18"/>
      <c r="G207" s="18"/>
      <c r="H207" s="18"/>
      <c r="I207" s="18"/>
      <c r="J207" s="80"/>
      <c r="K207" s="24"/>
      <c r="L207" s="24"/>
      <c r="M207" s="24"/>
      <c r="N207" s="24"/>
      <c r="O207" s="24"/>
      <c r="P207" s="24"/>
      <c r="Q207" s="24"/>
      <c r="R207" s="24"/>
      <c r="S207" s="24"/>
      <c r="T207" s="24"/>
      <c r="U207" s="24"/>
      <c r="V207" s="24"/>
      <c r="W207" s="24"/>
      <c r="X207" s="24"/>
      <c r="Y207" s="24"/>
      <c r="Z207" s="24"/>
      <c r="AA207" s="24"/>
      <c r="AB207" s="24"/>
      <c r="AC207" s="24"/>
      <c r="AD207" s="24"/>
      <c r="AE207" s="24"/>
      <c r="AF207" s="24"/>
      <c r="AG207" s="24"/>
      <c r="AH207" s="24"/>
      <c r="AI207" s="24"/>
      <c r="AJ207" s="24"/>
      <c r="AK207" s="24"/>
      <c r="AL207" s="24"/>
      <c r="AM207" s="24"/>
      <c r="AN207" s="24"/>
      <c r="AO207" s="24"/>
      <c r="AP207" s="25"/>
      <c r="AQ207" s="25"/>
      <c r="AR207" s="25"/>
      <c r="AS207" s="25"/>
      <c r="AT207" s="25"/>
      <c r="AU207" s="26"/>
      <c r="AV207" s="26"/>
      <c r="AW207" s="26"/>
    </row>
    <row r="208" spans="1:49" s="27" customFormat="1">
      <c r="A208" s="33"/>
      <c r="B208" s="33"/>
      <c r="C208" s="96"/>
      <c r="D208" s="96"/>
      <c r="E208" s="18"/>
      <c r="F208" s="18"/>
      <c r="G208" s="18"/>
      <c r="H208" s="18"/>
      <c r="I208" s="18"/>
      <c r="J208" s="80"/>
      <c r="K208" s="24"/>
      <c r="L208" s="24"/>
      <c r="M208" s="24"/>
      <c r="N208" s="24"/>
      <c r="O208" s="24"/>
      <c r="P208" s="24"/>
      <c r="Q208" s="24"/>
      <c r="R208" s="24"/>
      <c r="S208" s="24"/>
      <c r="T208" s="24"/>
      <c r="U208" s="24"/>
      <c r="V208" s="24"/>
      <c r="W208" s="24"/>
      <c r="X208" s="24"/>
      <c r="Y208" s="24"/>
      <c r="Z208" s="24"/>
      <c r="AA208" s="24"/>
      <c r="AB208" s="24"/>
      <c r="AC208" s="24"/>
      <c r="AD208" s="24"/>
      <c r="AE208" s="24"/>
      <c r="AF208" s="24"/>
      <c r="AG208" s="24"/>
      <c r="AH208" s="24"/>
      <c r="AI208" s="24"/>
      <c r="AJ208" s="24"/>
      <c r="AK208" s="24"/>
      <c r="AL208" s="24"/>
      <c r="AM208" s="24"/>
      <c r="AN208" s="24"/>
      <c r="AO208" s="24"/>
      <c r="AP208" s="25"/>
      <c r="AQ208" s="25"/>
      <c r="AR208" s="25"/>
      <c r="AS208" s="25"/>
      <c r="AT208" s="25"/>
      <c r="AU208" s="26"/>
      <c r="AV208" s="26"/>
      <c r="AW208" s="26"/>
    </row>
    <row r="209" spans="1:49" s="27" customFormat="1">
      <c r="A209" s="33"/>
      <c r="B209" s="33"/>
      <c r="C209" s="96"/>
      <c r="D209" s="96"/>
      <c r="E209" s="18"/>
      <c r="F209" s="18"/>
      <c r="G209" s="18"/>
      <c r="H209" s="18"/>
      <c r="I209" s="18"/>
      <c r="J209" s="80"/>
      <c r="K209" s="24"/>
      <c r="L209" s="24"/>
      <c r="M209" s="24"/>
      <c r="N209" s="24"/>
      <c r="O209" s="24"/>
      <c r="P209" s="24"/>
      <c r="Q209" s="24"/>
      <c r="R209" s="24"/>
      <c r="S209" s="24"/>
      <c r="T209" s="24"/>
      <c r="U209" s="24"/>
      <c r="V209" s="24"/>
      <c r="W209" s="24"/>
      <c r="X209" s="24"/>
      <c r="Y209" s="24"/>
      <c r="Z209" s="24"/>
      <c r="AA209" s="24"/>
      <c r="AB209" s="24"/>
      <c r="AC209" s="24"/>
      <c r="AD209" s="24"/>
      <c r="AE209" s="24"/>
      <c r="AF209" s="24"/>
      <c r="AG209" s="24"/>
      <c r="AH209" s="24"/>
      <c r="AI209" s="24"/>
      <c r="AJ209" s="24"/>
      <c r="AK209" s="24"/>
      <c r="AL209" s="24"/>
      <c r="AM209" s="24"/>
      <c r="AN209" s="24"/>
      <c r="AO209" s="24"/>
      <c r="AP209" s="25"/>
      <c r="AQ209" s="25"/>
      <c r="AR209" s="25"/>
      <c r="AS209" s="25"/>
      <c r="AT209" s="25"/>
      <c r="AU209" s="26"/>
      <c r="AV209" s="26"/>
      <c r="AW209" s="26"/>
    </row>
    <row r="210" spans="1:49" s="27" customFormat="1">
      <c r="A210" s="33"/>
      <c r="B210" s="33"/>
      <c r="C210" s="96"/>
      <c r="D210" s="96"/>
      <c r="E210" s="18"/>
      <c r="F210" s="18"/>
      <c r="G210" s="18"/>
      <c r="H210" s="18"/>
      <c r="I210" s="18"/>
      <c r="J210" s="80"/>
      <c r="K210" s="24"/>
      <c r="L210" s="24"/>
      <c r="M210" s="24"/>
      <c r="N210" s="24"/>
      <c r="O210" s="24"/>
      <c r="P210" s="24"/>
      <c r="Q210" s="24"/>
      <c r="R210" s="24"/>
      <c r="S210" s="24"/>
      <c r="T210" s="24"/>
      <c r="U210" s="24"/>
      <c r="V210" s="24"/>
      <c r="W210" s="24"/>
      <c r="X210" s="24"/>
      <c r="Y210" s="24"/>
      <c r="Z210" s="24"/>
      <c r="AA210" s="24"/>
      <c r="AB210" s="24"/>
      <c r="AC210" s="24"/>
      <c r="AD210" s="24"/>
      <c r="AE210" s="24"/>
      <c r="AF210" s="24"/>
      <c r="AG210" s="24"/>
      <c r="AH210" s="24"/>
      <c r="AI210" s="24"/>
      <c r="AJ210" s="24"/>
      <c r="AK210" s="24"/>
      <c r="AL210" s="24"/>
      <c r="AM210" s="24"/>
      <c r="AN210" s="24"/>
      <c r="AO210" s="24"/>
      <c r="AP210" s="25"/>
      <c r="AQ210" s="25"/>
      <c r="AR210" s="25"/>
      <c r="AS210" s="25"/>
      <c r="AT210" s="25"/>
      <c r="AU210" s="26"/>
      <c r="AV210" s="26"/>
      <c r="AW210" s="26"/>
    </row>
    <row r="211" spans="1:49" s="27" customFormat="1">
      <c r="A211" s="33"/>
      <c r="B211" s="33"/>
      <c r="C211" s="96"/>
      <c r="D211" s="96"/>
      <c r="E211" s="18"/>
      <c r="F211" s="18"/>
      <c r="G211" s="18"/>
      <c r="H211" s="18"/>
      <c r="I211" s="18"/>
      <c r="J211" s="80"/>
      <c r="K211" s="24"/>
      <c r="L211" s="24"/>
      <c r="M211" s="24"/>
      <c r="N211" s="24"/>
      <c r="O211" s="24"/>
      <c r="P211" s="24"/>
      <c r="Q211" s="24"/>
      <c r="R211" s="24"/>
      <c r="S211" s="24"/>
      <c r="T211" s="24"/>
      <c r="U211" s="24"/>
      <c r="V211" s="24"/>
      <c r="W211" s="24"/>
      <c r="X211" s="24"/>
      <c r="Y211" s="24"/>
      <c r="Z211" s="24"/>
      <c r="AA211" s="24"/>
      <c r="AB211" s="24"/>
      <c r="AC211" s="24"/>
      <c r="AD211" s="24"/>
      <c r="AE211" s="24"/>
      <c r="AF211" s="24"/>
      <c r="AG211" s="24"/>
      <c r="AH211" s="24"/>
      <c r="AI211" s="24"/>
      <c r="AJ211" s="24"/>
      <c r="AK211" s="24"/>
      <c r="AL211" s="24"/>
      <c r="AM211" s="24"/>
      <c r="AN211" s="24"/>
      <c r="AO211" s="24"/>
      <c r="AP211" s="25"/>
      <c r="AQ211" s="25"/>
      <c r="AR211" s="25"/>
      <c r="AS211" s="25"/>
      <c r="AT211" s="25"/>
      <c r="AU211" s="26"/>
      <c r="AV211" s="26"/>
      <c r="AW211" s="26"/>
    </row>
    <row r="212" spans="1:49" s="27" customFormat="1">
      <c r="A212" s="33"/>
      <c r="B212" s="33"/>
      <c r="C212" s="96"/>
      <c r="D212" s="96"/>
      <c r="E212" s="18"/>
      <c r="F212" s="18"/>
      <c r="G212" s="18"/>
      <c r="H212" s="18"/>
      <c r="I212" s="18"/>
      <c r="J212" s="80"/>
      <c r="K212" s="24"/>
      <c r="L212" s="24"/>
      <c r="M212" s="24"/>
      <c r="N212" s="24"/>
      <c r="O212" s="24"/>
      <c r="P212" s="24"/>
      <c r="Q212" s="24"/>
      <c r="R212" s="24"/>
      <c r="S212" s="24"/>
      <c r="T212" s="24"/>
      <c r="U212" s="24"/>
      <c r="V212" s="24"/>
      <c r="W212" s="24"/>
      <c r="X212" s="24"/>
      <c r="Y212" s="24"/>
      <c r="Z212" s="24"/>
      <c r="AA212" s="24"/>
      <c r="AB212" s="24"/>
      <c r="AC212" s="24"/>
      <c r="AD212" s="24"/>
      <c r="AE212" s="24"/>
      <c r="AF212" s="24"/>
      <c r="AG212" s="24"/>
      <c r="AH212" s="24"/>
      <c r="AI212" s="24"/>
      <c r="AJ212" s="24"/>
      <c r="AK212" s="24"/>
      <c r="AL212" s="24"/>
      <c r="AM212" s="24"/>
      <c r="AN212" s="24"/>
      <c r="AO212" s="24"/>
      <c r="AP212" s="25"/>
      <c r="AQ212" s="25"/>
      <c r="AR212" s="25"/>
      <c r="AS212" s="25"/>
      <c r="AT212" s="25"/>
      <c r="AU212" s="26"/>
      <c r="AV212" s="26"/>
      <c r="AW212" s="26"/>
    </row>
    <row r="213" spans="1:49" s="27" customFormat="1">
      <c r="A213" s="33"/>
      <c r="B213" s="33"/>
      <c r="C213" s="96"/>
      <c r="D213" s="96"/>
      <c r="E213" s="18"/>
      <c r="F213" s="18"/>
      <c r="G213" s="18"/>
      <c r="H213" s="18"/>
      <c r="I213" s="18"/>
      <c r="J213" s="80"/>
      <c r="K213" s="24"/>
      <c r="L213" s="24"/>
      <c r="M213" s="24"/>
      <c r="N213" s="24"/>
      <c r="O213" s="24"/>
      <c r="P213" s="24"/>
      <c r="Q213" s="24"/>
      <c r="R213" s="24"/>
      <c r="S213" s="24"/>
      <c r="T213" s="24"/>
      <c r="U213" s="24"/>
      <c r="V213" s="24"/>
      <c r="W213" s="24"/>
      <c r="X213" s="24"/>
      <c r="Y213" s="24"/>
      <c r="Z213" s="24"/>
      <c r="AA213" s="24"/>
      <c r="AB213" s="24"/>
      <c r="AC213" s="24"/>
      <c r="AD213" s="24"/>
      <c r="AE213" s="24"/>
      <c r="AF213" s="24"/>
      <c r="AG213" s="24"/>
      <c r="AH213" s="24"/>
      <c r="AI213" s="24"/>
      <c r="AJ213" s="24"/>
      <c r="AK213" s="24"/>
      <c r="AL213" s="24"/>
      <c r="AM213" s="24"/>
      <c r="AN213" s="24"/>
      <c r="AO213" s="24"/>
      <c r="AP213" s="25"/>
      <c r="AQ213" s="25"/>
      <c r="AR213" s="25"/>
      <c r="AS213" s="25"/>
      <c r="AT213" s="25"/>
      <c r="AU213" s="26"/>
      <c r="AV213" s="26"/>
      <c r="AW213" s="26"/>
    </row>
    <row r="214" spans="1:49" s="27" customFormat="1">
      <c r="A214" s="33"/>
      <c r="B214" s="33"/>
      <c r="C214" s="96"/>
      <c r="D214" s="96"/>
      <c r="E214" s="18"/>
      <c r="F214" s="18"/>
      <c r="G214" s="18"/>
      <c r="H214" s="18"/>
      <c r="I214" s="18"/>
      <c r="J214" s="80"/>
      <c r="K214" s="24"/>
      <c r="L214" s="24"/>
      <c r="M214" s="24"/>
      <c r="N214" s="24"/>
      <c r="O214" s="24"/>
      <c r="P214" s="24"/>
      <c r="Q214" s="24"/>
      <c r="R214" s="24"/>
      <c r="S214" s="24"/>
      <c r="T214" s="24"/>
      <c r="U214" s="24"/>
      <c r="V214" s="24"/>
      <c r="W214" s="24"/>
      <c r="X214" s="24"/>
      <c r="Y214" s="24"/>
      <c r="Z214" s="24"/>
      <c r="AA214" s="24"/>
      <c r="AB214" s="24"/>
      <c r="AC214" s="24"/>
      <c r="AD214" s="24"/>
      <c r="AE214" s="24"/>
      <c r="AF214" s="24"/>
      <c r="AG214" s="24"/>
      <c r="AH214" s="24"/>
      <c r="AI214" s="24"/>
      <c r="AJ214" s="24"/>
      <c r="AK214" s="24"/>
      <c r="AL214" s="24"/>
      <c r="AM214" s="24"/>
      <c r="AN214" s="24"/>
      <c r="AO214" s="24"/>
      <c r="AP214" s="25"/>
      <c r="AQ214" s="25"/>
      <c r="AR214" s="25"/>
      <c r="AS214" s="25"/>
      <c r="AT214" s="25"/>
      <c r="AU214" s="26"/>
      <c r="AV214" s="26"/>
      <c r="AW214" s="26"/>
    </row>
    <row r="215" spans="1:49" s="27" customFormat="1">
      <c r="A215" s="33"/>
      <c r="B215" s="33"/>
      <c r="C215" s="96"/>
      <c r="D215" s="96"/>
      <c r="E215" s="18"/>
      <c r="F215" s="18"/>
      <c r="G215" s="18"/>
      <c r="H215" s="18"/>
      <c r="I215" s="18"/>
      <c r="J215" s="80"/>
      <c r="K215" s="24"/>
      <c r="L215" s="24"/>
      <c r="M215" s="24"/>
      <c r="N215" s="24"/>
      <c r="O215" s="24"/>
      <c r="P215" s="24"/>
      <c r="Q215" s="24"/>
      <c r="R215" s="24"/>
      <c r="S215" s="24"/>
      <c r="T215" s="24"/>
      <c r="U215" s="24"/>
      <c r="V215" s="24"/>
      <c r="W215" s="24"/>
      <c r="X215" s="24"/>
      <c r="Y215" s="24"/>
      <c r="Z215" s="24"/>
      <c r="AA215" s="24"/>
      <c r="AB215" s="24"/>
      <c r="AC215" s="24"/>
      <c r="AD215" s="24"/>
      <c r="AE215" s="24"/>
      <c r="AF215" s="24"/>
      <c r="AG215" s="24"/>
      <c r="AH215" s="24"/>
      <c r="AI215" s="24"/>
      <c r="AJ215" s="24"/>
      <c r="AK215" s="24"/>
      <c r="AL215" s="24"/>
      <c r="AM215" s="24"/>
      <c r="AN215" s="24"/>
      <c r="AO215" s="24"/>
      <c r="AP215" s="25"/>
      <c r="AQ215" s="25"/>
      <c r="AR215" s="25"/>
      <c r="AS215" s="25"/>
      <c r="AT215" s="25"/>
      <c r="AU215" s="26"/>
      <c r="AV215" s="26"/>
      <c r="AW215" s="26"/>
    </row>
    <row r="216" spans="1:49" s="27" customFormat="1">
      <c r="A216" s="33"/>
      <c r="B216" s="33"/>
      <c r="C216" s="96"/>
      <c r="D216" s="96"/>
      <c r="E216" s="18"/>
      <c r="F216" s="18"/>
      <c r="G216" s="18"/>
      <c r="H216" s="18"/>
      <c r="I216" s="18"/>
      <c r="J216" s="80"/>
      <c r="K216" s="24"/>
      <c r="L216" s="24"/>
      <c r="M216" s="24"/>
      <c r="N216" s="24"/>
      <c r="O216" s="24"/>
      <c r="P216" s="24"/>
      <c r="Q216" s="24"/>
      <c r="R216" s="24"/>
      <c r="S216" s="24"/>
      <c r="T216" s="24"/>
      <c r="U216" s="24"/>
      <c r="V216" s="24"/>
      <c r="W216" s="24"/>
      <c r="X216" s="24"/>
      <c r="Y216" s="24"/>
      <c r="Z216" s="24"/>
      <c r="AA216" s="24"/>
      <c r="AB216" s="24"/>
      <c r="AC216" s="24"/>
      <c r="AD216" s="24"/>
      <c r="AE216" s="24"/>
      <c r="AF216" s="24"/>
      <c r="AG216" s="24"/>
      <c r="AH216" s="24"/>
      <c r="AI216" s="24"/>
      <c r="AJ216" s="24"/>
      <c r="AK216" s="24"/>
      <c r="AL216" s="24"/>
      <c r="AM216" s="24"/>
      <c r="AN216" s="24"/>
      <c r="AO216" s="24"/>
      <c r="AP216" s="25"/>
      <c r="AQ216" s="25"/>
      <c r="AR216" s="25"/>
      <c r="AS216" s="25"/>
      <c r="AT216" s="25"/>
      <c r="AU216" s="26"/>
      <c r="AV216" s="26"/>
      <c r="AW216" s="26"/>
    </row>
    <row r="217" spans="1:49" s="27" customFormat="1">
      <c r="A217" s="33"/>
      <c r="B217" s="33"/>
      <c r="C217" s="96"/>
      <c r="D217" s="96"/>
      <c r="E217" s="18"/>
      <c r="F217" s="18"/>
      <c r="G217" s="18"/>
      <c r="H217" s="18"/>
      <c r="I217" s="18"/>
      <c r="J217" s="80"/>
      <c r="K217" s="24"/>
      <c r="L217" s="24"/>
      <c r="M217" s="24"/>
      <c r="N217" s="24"/>
      <c r="O217" s="24"/>
      <c r="P217" s="24"/>
      <c r="Q217" s="24"/>
      <c r="R217" s="24"/>
      <c r="S217" s="24"/>
      <c r="T217" s="24"/>
      <c r="U217" s="24"/>
      <c r="V217" s="24"/>
      <c r="W217" s="24"/>
      <c r="X217" s="24"/>
      <c r="Y217" s="24"/>
      <c r="Z217" s="24"/>
      <c r="AA217" s="24"/>
      <c r="AB217" s="24"/>
      <c r="AC217" s="24"/>
      <c r="AD217" s="24"/>
      <c r="AE217" s="24"/>
      <c r="AF217" s="24"/>
      <c r="AG217" s="24"/>
      <c r="AH217" s="24"/>
      <c r="AI217" s="24"/>
      <c r="AJ217" s="24"/>
      <c r="AK217" s="24"/>
      <c r="AL217" s="24"/>
      <c r="AM217" s="24"/>
      <c r="AN217" s="24"/>
      <c r="AO217" s="24"/>
      <c r="AP217" s="25"/>
      <c r="AQ217" s="25"/>
      <c r="AR217" s="25"/>
      <c r="AS217" s="25"/>
      <c r="AT217" s="25"/>
      <c r="AU217" s="26"/>
      <c r="AV217" s="26"/>
      <c r="AW217" s="26"/>
    </row>
    <row r="218" spans="1:49" s="27" customFormat="1">
      <c r="A218" s="33"/>
      <c r="B218" s="33"/>
      <c r="C218" s="96"/>
      <c r="D218" s="96"/>
      <c r="E218" s="18"/>
      <c r="F218" s="18"/>
      <c r="G218" s="18"/>
      <c r="H218" s="18"/>
      <c r="I218" s="18"/>
      <c r="J218" s="80"/>
      <c r="K218" s="24"/>
      <c r="L218" s="24"/>
      <c r="M218" s="24"/>
      <c r="N218" s="24"/>
      <c r="O218" s="24"/>
      <c r="P218" s="24"/>
      <c r="Q218" s="24"/>
      <c r="R218" s="24"/>
      <c r="S218" s="24"/>
      <c r="T218" s="24"/>
      <c r="U218" s="24"/>
      <c r="V218" s="24"/>
      <c r="W218" s="24"/>
      <c r="X218" s="24"/>
      <c r="Y218" s="24"/>
      <c r="Z218" s="24"/>
      <c r="AA218" s="24"/>
      <c r="AB218" s="24"/>
      <c r="AC218" s="24"/>
      <c r="AD218" s="24"/>
      <c r="AE218" s="24"/>
      <c r="AF218" s="24"/>
      <c r="AG218" s="24"/>
      <c r="AH218" s="24"/>
      <c r="AI218" s="24"/>
      <c r="AJ218" s="24"/>
      <c r="AK218" s="24"/>
      <c r="AL218" s="24"/>
      <c r="AM218" s="24"/>
      <c r="AN218" s="24"/>
      <c r="AO218" s="24"/>
      <c r="AP218" s="25"/>
      <c r="AQ218" s="25"/>
      <c r="AR218" s="25"/>
      <c r="AS218" s="25"/>
      <c r="AT218" s="25"/>
      <c r="AU218" s="26"/>
      <c r="AV218" s="26"/>
      <c r="AW218" s="26"/>
    </row>
    <row r="219" spans="1:49" s="27" customFormat="1">
      <c r="A219" s="33"/>
      <c r="B219" s="33"/>
      <c r="C219" s="96"/>
      <c r="D219" s="96"/>
      <c r="E219" s="18"/>
      <c r="F219" s="18"/>
      <c r="G219" s="18"/>
      <c r="H219" s="18"/>
      <c r="I219" s="18"/>
      <c r="J219" s="80"/>
      <c r="K219" s="24"/>
      <c r="L219" s="24"/>
      <c r="M219" s="24"/>
      <c r="N219" s="24"/>
      <c r="O219" s="24"/>
      <c r="P219" s="24"/>
      <c r="Q219" s="24"/>
      <c r="R219" s="24"/>
      <c r="S219" s="24"/>
      <c r="T219" s="24"/>
      <c r="U219" s="24"/>
      <c r="V219" s="24"/>
      <c r="W219" s="24"/>
      <c r="X219" s="24"/>
      <c r="Y219" s="24"/>
      <c r="Z219" s="24"/>
      <c r="AA219" s="24"/>
      <c r="AB219" s="24"/>
      <c r="AC219" s="24"/>
      <c r="AD219" s="24"/>
      <c r="AE219" s="24"/>
      <c r="AF219" s="24"/>
      <c r="AG219" s="24"/>
      <c r="AH219" s="24"/>
      <c r="AI219" s="24"/>
      <c r="AJ219" s="24"/>
      <c r="AK219" s="24"/>
      <c r="AL219" s="24"/>
      <c r="AM219" s="24"/>
      <c r="AN219" s="24"/>
      <c r="AO219" s="24"/>
      <c r="AP219" s="25"/>
      <c r="AQ219" s="25"/>
      <c r="AR219" s="25"/>
      <c r="AS219" s="25"/>
      <c r="AT219" s="25"/>
      <c r="AU219" s="26"/>
      <c r="AV219" s="26"/>
      <c r="AW219" s="26"/>
    </row>
    <row r="220" spans="1:49" s="27" customFormat="1">
      <c r="A220" s="33"/>
      <c r="B220" s="33"/>
      <c r="C220" s="96"/>
      <c r="D220" s="96"/>
      <c r="E220" s="18"/>
      <c r="F220" s="18"/>
      <c r="G220" s="18"/>
      <c r="H220" s="18"/>
      <c r="I220" s="18"/>
      <c r="J220" s="80"/>
      <c r="K220" s="24"/>
      <c r="L220" s="24"/>
      <c r="M220" s="24"/>
      <c r="N220" s="24"/>
      <c r="O220" s="24"/>
      <c r="P220" s="24"/>
      <c r="Q220" s="24"/>
      <c r="R220" s="24"/>
      <c r="S220" s="24"/>
      <c r="T220" s="24"/>
      <c r="U220" s="24"/>
      <c r="V220" s="24"/>
      <c r="W220" s="24"/>
      <c r="X220" s="24"/>
      <c r="Y220" s="24"/>
      <c r="Z220" s="24"/>
      <c r="AA220" s="24"/>
      <c r="AB220" s="24"/>
      <c r="AC220" s="24"/>
      <c r="AD220" s="24"/>
      <c r="AE220" s="24"/>
      <c r="AF220" s="24"/>
      <c r="AG220" s="24"/>
      <c r="AH220" s="24"/>
      <c r="AI220" s="24"/>
      <c r="AJ220" s="24"/>
      <c r="AK220" s="24"/>
      <c r="AL220" s="24"/>
      <c r="AM220" s="24"/>
      <c r="AN220" s="24"/>
      <c r="AO220" s="24"/>
      <c r="AP220" s="25"/>
      <c r="AQ220" s="25"/>
      <c r="AR220" s="25"/>
      <c r="AS220" s="25"/>
      <c r="AT220" s="25"/>
      <c r="AU220" s="26"/>
      <c r="AV220" s="26"/>
      <c r="AW220" s="26"/>
    </row>
    <row r="221" spans="1:49" s="27" customFormat="1">
      <c r="A221" s="33"/>
      <c r="B221" s="33"/>
      <c r="C221" s="96"/>
      <c r="D221" s="96"/>
      <c r="E221" s="18"/>
      <c r="F221" s="18"/>
      <c r="G221" s="18"/>
      <c r="H221" s="18"/>
      <c r="I221" s="18"/>
      <c r="J221" s="80"/>
      <c r="K221" s="24"/>
      <c r="L221" s="24"/>
      <c r="M221" s="24"/>
      <c r="N221" s="24"/>
      <c r="O221" s="24"/>
      <c r="P221" s="24"/>
      <c r="Q221" s="24"/>
      <c r="R221" s="24"/>
      <c r="S221" s="24"/>
      <c r="T221" s="24"/>
      <c r="U221" s="24"/>
      <c r="V221" s="24"/>
      <c r="W221" s="24"/>
      <c r="X221" s="24"/>
      <c r="Y221" s="24"/>
      <c r="Z221" s="24"/>
      <c r="AA221" s="24"/>
      <c r="AB221" s="24"/>
      <c r="AC221" s="24"/>
      <c r="AD221" s="24"/>
      <c r="AE221" s="24"/>
      <c r="AF221" s="24"/>
      <c r="AG221" s="24"/>
      <c r="AH221" s="24"/>
      <c r="AI221" s="24"/>
      <c r="AJ221" s="24"/>
      <c r="AK221" s="24"/>
      <c r="AL221" s="24"/>
      <c r="AM221" s="24"/>
      <c r="AN221" s="24"/>
      <c r="AO221" s="24"/>
      <c r="AP221" s="25"/>
      <c r="AQ221" s="25"/>
      <c r="AR221" s="25"/>
      <c r="AS221" s="25"/>
      <c r="AT221" s="25"/>
      <c r="AU221" s="26"/>
      <c r="AV221" s="26"/>
      <c r="AW221" s="26"/>
    </row>
    <row r="222" spans="1:49" s="27" customFormat="1">
      <c r="A222" s="33"/>
      <c r="B222" s="33"/>
      <c r="C222" s="96"/>
      <c r="D222" s="96"/>
      <c r="E222" s="18"/>
      <c r="F222" s="18"/>
      <c r="G222" s="18"/>
      <c r="H222" s="18"/>
      <c r="I222" s="18"/>
      <c r="J222" s="80"/>
      <c r="K222" s="24"/>
      <c r="L222" s="24"/>
      <c r="M222" s="24"/>
      <c r="N222" s="24"/>
      <c r="O222" s="24"/>
      <c r="P222" s="24"/>
      <c r="Q222" s="24"/>
      <c r="R222" s="24"/>
      <c r="S222" s="24"/>
      <c r="T222" s="24"/>
      <c r="U222" s="24"/>
      <c r="V222" s="24"/>
      <c r="W222" s="24"/>
      <c r="X222" s="24"/>
      <c r="Y222" s="24"/>
      <c r="Z222" s="24"/>
      <c r="AA222" s="24"/>
      <c r="AB222" s="24"/>
      <c r="AC222" s="24"/>
      <c r="AD222" s="24"/>
      <c r="AE222" s="24"/>
      <c r="AF222" s="24"/>
      <c r="AG222" s="24"/>
      <c r="AH222" s="24"/>
      <c r="AI222" s="24"/>
      <c r="AJ222" s="24"/>
      <c r="AK222" s="24"/>
      <c r="AL222" s="24"/>
      <c r="AM222" s="24"/>
      <c r="AN222" s="24"/>
      <c r="AO222" s="24"/>
      <c r="AP222" s="25"/>
      <c r="AQ222" s="25"/>
      <c r="AR222" s="25"/>
      <c r="AS222" s="25"/>
      <c r="AT222" s="25"/>
      <c r="AU222" s="26"/>
      <c r="AV222" s="26"/>
      <c r="AW222" s="26"/>
    </row>
    <row r="223" spans="1:49" s="27" customFormat="1">
      <c r="A223" s="33"/>
      <c r="B223" s="33"/>
      <c r="C223" s="96"/>
      <c r="D223" s="96"/>
      <c r="E223" s="18"/>
      <c r="F223" s="18"/>
      <c r="G223" s="18"/>
      <c r="H223" s="18"/>
      <c r="I223" s="18"/>
      <c r="J223" s="80"/>
      <c r="K223" s="24"/>
      <c r="L223" s="24"/>
      <c r="M223" s="24"/>
      <c r="N223" s="24"/>
      <c r="O223" s="24"/>
      <c r="P223" s="24"/>
      <c r="Q223" s="24"/>
      <c r="R223" s="24"/>
      <c r="S223" s="24"/>
      <c r="T223" s="24"/>
      <c r="U223" s="24"/>
      <c r="V223" s="24"/>
      <c r="W223" s="24"/>
      <c r="X223" s="24"/>
      <c r="Y223" s="24"/>
      <c r="Z223" s="24"/>
      <c r="AA223" s="24"/>
      <c r="AB223" s="24"/>
      <c r="AC223" s="24"/>
      <c r="AD223" s="24"/>
      <c r="AE223" s="24"/>
      <c r="AF223" s="24"/>
      <c r="AG223" s="24"/>
      <c r="AH223" s="24"/>
      <c r="AI223" s="24"/>
      <c r="AJ223" s="24"/>
      <c r="AK223" s="24"/>
      <c r="AL223" s="24"/>
      <c r="AM223" s="24"/>
      <c r="AN223" s="24"/>
      <c r="AO223" s="24"/>
      <c r="AP223" s="25"/>
      <c r="AQ223" s="25"/>
      <c r="AR223" s="25"/>
      <c r="AS223" s="25"/>
      <c r="AT223" s="25"/>
      <c r="AU223" s="26"/>
      <c r="AV223" s="26"/>
      <c r="AW223" s="26"/>
    </row>
    <row r="224" spans="1:49" s="27" customFormat="1">
      <c r="A224" s="33"/>
      <c r="B224" s="33"/>
      <c r="C224" s="96"/>
      <c r="D224" s="96"/>
      <c r="E224" s="18"/>
      <c r="F224" s="18"/>
      <c r="G224" s="18"/>
      <c r="H224" s="18"/>
      <c r="I224" s="18"/>
      <c r="J224" s="80"/>
      <c r="K224" s="24"/>
      <c r="L224" s="24"/>
      <c r="M224" s="24"/>
      <c r="N224" s="24"/>
      <c r="O224" s="24"/>
      <c r="P224" s="24"/>
      <c r="Q224" s="24"/>
      <c r="R224" s="24"/>
      <c r="S224" s="24"/>
      <c r="T224" s="24"/>
      <c r="U224" s="24"/>
      <c r="V224" s="24"/>
      <c r="W224" s="24"/>
      <c r="X224" s="24"/>
      <c r="Y224" s="24"/>
      <c r="Z224" s="24"/>
      <c r="AA224" s="24"/>
      <c r="AB224" s="24"/>
      <c r="AC224" s="24"/>
      <c r="AD224" s="24"/>
      <c r="AE224" s="24"/>
      <c r="AF224" s="24"/>
      <c r="AG224" s="24"/>
      <c r="AH224" s="24"/>
      <c r="AI224" s="24"/>
      <c r="AJ224" s="24"/>
      <c r="AK224" s="24"/>
      <c r="AL224" s="24"/>
      <c r="AM224" s="24"/>
      <c r="AN224" s="24"/>
      <c r="AO224" s="24"/>
      <c r="AP224" s="25"/>
      <c r="AQ224" s="25"/>
      <c r="AR224" s="25"/>
      <c r="AS224" s="25"/>
      <c r="AT224" s="25"/>
      <c r="AU224" s="26"/>
      <c r="AV224" s="26"/>
      <c r="AW224" s="26"/>
    </row>
    <row r="225" spans="1:49" s="27" customFormat="1">
      <c r="A225" s="33"/>
      <c r="B225" s="33"/>
      <c r="C225" s="96"/>
      <c r="D225" s="96"/>
      <c r="E225" s="18"/>
      <c r="F225" s="18"/>
      <c r="G225" s="18"/>
      <c r="H225" s="18"/>
      <c r="I225" s="18"/>
      <c r="J225" s="80"/>
      <c r="K225" s="24"/>
      <c r="L225" s="24"/>
      <c r="M225" s="24"/>
      <c r="N225" s="24"/>
      <c r="O225" s="24"/>
      <c r="P225" s="24"/>
      <c r="Q225" s="24"/>
      <c r="R225" s="24"/>
      <c r="S225" s="24"/>
      <c r="T225" s="24"/>
      <c r="U225" s="24"/>
      <c r="V225" s="24"/>
      <c r="W225" s="24"/>
      <c r="X225" s="24"/>
      <c r="Y225" s="24"/>
      <c r="Z225" s="24"/>
      <c r="AA225" s="24"/>
      <c r="AB225" s="24"/>
      <c r="AC225" s="24"/>
      <c r="AD225" s="24"/>
      <c r="AE225" s="24"/>
      <c r="AF225" s="24"/>
      <c r="AG225" s="24"/>
      <c r="AH225" s="24"/>
      <c r="AI225" s="24"/>
      <c r="AJ225" s="24"/>
      <c r="AK225" s="24"/>
      <c r="AL225" s="24"/>
      <c r="AM225" s="24"/>
      <c r="AN225" s="24"/>
      <c r="AO225" s="24"/>
      <c r="AP225" s="25"/>
      <c r="AQ225" s="25"/>
      <c r="AR225" s="25"/>
      <c r="AS225" s="25"/>
      <c r="AT225" s="25"/>
      <c r="AU225" s="26"/>
      <c r="AV225" s="26"/>
      <c r="AW225" s="26"/>
    </row>
    <row r="226" spans="1:49" s="27" customFormat="1">
      <c r="A226" s="33"/>
      <c r="B226" s="33"/>
      <c r="C226" s="96"/>
      <c r="D226" s="96"/>
      <c r="E226" s="18"/>
      <c r="F226" s="18"/>
      <c r="G226" s="18"/>
      <c r="H226" s="18"/>
      <c r="I226" s="18"/>
      <c r="J226" s="80"/>
      <c r="K226" s="24"/>
      <c r="L226" s="24"/>
      <c r="M226" s="24"/>
      <c r="N226" s="24"/>
      <c r="O226" s="24"/>
      <c r="P226" s="24"/>
      <c r="Q226" s="24"/>
      <c r="R226" s="24"/>
      <c r="S226" s="24"/>
      <c r="T226" s="24"/>
      <c r="U226" s="24"/>
      <c r="V226" s="24"/>
      <c r="W226" s="24"/>
      <c r="X226" s="24"/>
      <c r="Y226" s="24"/>
      <c r="Z226" s="24"/>
      <c r="AA226" s="24"/>
      <c r="AB226" s="24"/>
      <c r="AC226" s="24"/>
      <c r="AD226" s="24"/>
      <c r="AE226" s="24"/>
      <c r="AF226" s="24"/>
      <c r="AG226" s="24"/>
      <c r="AH226" s="24"/>
      <c r="AI226" s="24"/>
      <c r="AJ226" s="24"/>
      <c r="AK226" s="24"/>
      <c r="AL226" s="24"/>
      <c r="AM226" s="24"/>
      <c r="AN226" s="24"/>
      <c r="AO226" s="24"/>
      <c r="AP226" s="25"/>
      <c r="AQ226" s="25"/>
      <c r="AR226" s="25"/>
      <c r="AS226" s="25"/>
      <c r="AT226" s="25"/>
      <c r="AU226" s="26"/>
      <c r="AV226" s="26"/>
      <c r="AW226" s="26"/>
    </row>
    <row r="227" spans="1:49" s="27" customFormat="1">
      <c r="A227" s="33"/>
      <c r="B227" s="33"/>
      <c r="C227" s="96"/>
      <c r="D227" s="96"/>
      <c r="E227" s="18"/>
      <c r="F227" s="18"/>
      <c r="G227" s="18"/>
      <c r="H227" s="18"/>
      <c r="I227" s="18"/>
      <c r="J227" s="80"/>
      <c r="K227" s="24"/>
      <c r="L227" s="24"/>
      <c r="M227" s="24"/>
      <c r="N227" s="24"/>
      <c r="O227" s="24"/>
      <c r="P227" s="24"/>
      <c r="Q227" s="24"/>
      <c r="R227" s="24"/>
      <c r="S227" s="24"/>
      <c r="T227" s="24"/>
      <c r="U227" s="24"/>
      <c r="V227" s="24"/>
      <c r="W227" s="24"/>
      <c r="X227" s="24"/>
      <c r="Y227" s="24"/>
      <c r="Z227" s="24"/>
      <c r="AA227" s="24"/>
      <c r="AB227" s="24"/>
      <c r="AC227" s="24"/>
      <c r="AD227" s="24"/>
      <c r="AE227" s="24"/>
      <c r="AF227" s="24"/>
      <c r="AG227" s="24"/>
      <c r="AH227" s="24"/>
      <c r="AI227" s="24"/>
      <c r="AJ227" s="24"/>
      <c r="AK227" s="24"/>
      <c r="AL227" s="24"/>
      <c r="AM227" s="24"/>
      <c r="AN227" s="24"/>
      <c r="AO227" s="24"/>
      <c r="AP227" s="25"/>
      <c r="AQ227" s="25"/>
      <c r="AR227" s="25"/>
      <c r="AS227" s="25"/>
      <c r="AT227" s="25"/>
      <c r="AU227" s="26"/>
      <c r="AV227" s="26"/>
      <c r="AW227" s="26"/>
    </row>
    <row r="228" spans="1:49" s="27" customFormat="1">
      <c r="A228" s="33"/>
      <c r="B228" s="33"/>
      <c r="C228" s="96"/>
      <c r="D228" s="96"/>
      <c r="E228" s="18"/>
      <c r="F228" s="18"/>
      <c r="G228" s="18"/>
      <c r="H228" s="18"/>
      <c r="I228" s="18"/>
      <c r="J228" s="80"/>
      <c r="K228" s="24"/>
      <c r="L228" s="24"/>
      <c r="M228" s="24"/>
      <c r="N228" s="24"/>
      <c r="O228" s="24"/>
      <c r="P228" s="24"/>
      <c r="Q228" s="24"/>
      <c r="R228" s="24"/>
      <c r="S228" s="24"/>
      <c r="T228" s="24"/>
      <c r="U228" s="24"/>
      <c r="V228" s="24"/>
      <c r="W228" s="24"/>
      <c r="X228" s="24"/>
      <c r="Y228" s="24"/>
      <c r="Z228" s="24"/>
      <c r="AA228" s="24"/>
      <c r="AB228" s="24"/>
      <c r="AC228" s="24"/>
      <c r="AD228" s="24"/>
      <c r="AE228" s="24"/>
      <c r="AF228" s="24"/>
      <c r="AG228" s="24"/>
      <c r="AH228" s="24"/>
      <c r="AI228" s="24"/>
      <c r="AJ228" s="24"/>
      <c r="AK228" s="24"/>
      <c r="AL228" s="24"/>
      <c r="AM228" s="24"/>
      <c r="AN228" s="24"/>
      <c r="AO228" s="24"/>
      <c r="AP228" s="25"/>
      <c r="AQ228" s="25"/>
      <c r="AR228" s="25"/>
      <c r="AS228" s="25"/>
      <c r="AT228" s="25"/>
      <c r="AU228" s="26"/>
      <c r="AV228" s="26"/>
      <c r="AW228" s="26"/>
    </row>
    <row r="229" spans="1:49" s="27" customFormat="1">
      <c r="A229" s="33"/>
      <c r="B229" s="33"/>
      <c r="C229" s="96"/>
      <c r="D229" s="96"/>
      <c r="E229" s="18"/>
      <c r="F229" s="18"/>
      <c r="G229" s="18"/>
      <c r="H229" s="18"/>
      <c r="I229" s="18"/>
      <c r="J229" s="80"/>
      <c r="K229" s="24"/>
      <c r="L229" s="24"/>
      <c r="M229" s="24"/>
      <c r="N229" s="24"/>
      <c r="O229" s="24"/>
      <c r="P229" s="24"/>
      <c r="Q229" s="24"/>
      <c r="R229" s="24"/>
      <c r="S229" s="24"/>
      <c r="T229" s="24"/>
      <c r="U229" s="24"/>
      <c r="V229" s="24"/>
      <c r="W229" s="24"/>
      <c r="X229" s="24"/>
      <c r="Y229" s="24"/>
      <c r="Z229" s="24"/>
      <c r="AA229" s="24"/>
      <c r="AB229" s="24"/>
      <c r="AC229" s="24"/>
      <c r="AD229" s="24"/>
      <c r="AE229" s="24"/>
      <c r="AF229" s="24"/>
      <c r="AG229" s="24"/>
      <c r="AH229" s="24"/>
      <c r="AI229" s="24"/>
      <c r="AJ229" s="24"/>
      <c r="AK229" s="24"/>
      <c r="AL229" s="24"/>
      <c r="AM229" s="24"/>
      <c r="AN229" s="24"/>
      <c r="AO229" s="24"/>
      <c r="AP229" s="25"/>
      <c r="AQ229" s="25"/>
      <c r="AR229" s="25"/>
      <c r="AS229" s="25"/>
      <c r="AT229" s="25"/>
      <c r="AU229" s="26"/>
      <c r="AV229" s="26"/>
      <c r="AW229" s="26"/>
    </row>
    <row r="230" spans="1:49" s="27" customFormat="1">
      <c r="A230" s="33"/>
      <c r="B230" s="33"/>
      <c r="C230" s="96"/>
      <c r="D230" s="96"/>
      <c r="E230" s="18"/>
      <c r="F230" s="18"/>
      <c r="G230" s="18"/>
      <c r="H230" s="18"/>
      <c r="I230" s="18"/>
      <c r="J230" s="80"/>
      <c r="K230" s="24"/>
      <c r="L230" s="24"/>
      <c r="M230" s="24"/>
      <c r="N230" s="24"/>
      <c r="O230" s="24"/>
      <c r="P230" s="24"/>
      <c r="Q230" s="24"/>
      <c r="R230" s="24"/>
      <c r="S230" s="24"/>
      <c r="T230" s="24"/>
      <c r="U230" s="24"/>
      <c r="V230" s="24"/>
      <c r="W230" s="24"/>
      <c r="X230" s="24"/>
      <c r="Y230" s="24"/>
      <c r="Z230" s="24"/>
      <c r="AA230" s="24"/>
      <c r="AB230" s="24"/>
      <c r="AC230" s="24"/>
      <c r="AD230" s="24"/>
      <c r="AE230" s="24"/>
      <c r="AF230" s="24"/>
      <c r="AG230" s="24"/>
      <c r="AH230" s="24"/>
      <c r="AI230" s="24"/>
      <c r="AJ230" s="24"/>
      <c r="AK230" s="24"/>
      <c r="AL230" s="24"/>
      <c r="AM230" s="24"/>
      <c r="AN230" s="24"/>
      <c r="AO230" s="24"/>
      <c r="AP230" s="25"/>
      <c r="AQ230" s="25"/>
      <c r="AR230" s="25"/>
      <c r="AS230" s="25"/>
      <c r="AT230" s="25"/>
      <c r="AU230" s="26"/>
      <c r="AV230" s="26"/>
      <c r="AW230" s="26"/>
    </row>
    <row r="231" spans="1:49" s="27" customFormat="1">
      <c r="A231" s="33"/>
      <c r="B231" s="33"/>
      <c r="C231" s="96"/>
      <c r="D231" s="96"/>
      <c r="E231" s="18"/>
      <c r="F231" s="18"/>
      <c r="G231" s="18"/>
      <c r="H231" s="18"/>
      <c r="I231" s="18"/>
      <c r="J231" s="80"/>
      <c r="K231" s="24"/>
      <c r="L231" s="24"/>
      <c r="M231" s="24"/>
      <c r="N231" s="24"/>
      <c r="O231" s="24"/>
      <c r="P231" s="24"/>
      <c r="Q231" s="24"/>
      <c r="R231" s="24"/>
      <c r="S231" s="24"/>
      <c r="T231" s="24"/>
      <c r="U231" s="24"/>
      <c r="V231" s="24"/>
      <c r="W231" s="24"/>
      <c r="X231" s="24"/>
      <c r="Y231" s="24"/>
      <c r="Z231" s="24"/>
      <c r="AA231" s="24"/>
      <c r="AB231" s="24"/>
      <c r="AC231" s="24"/>
      <c r="AD231" s="24"/>
      <c r="AE231" s="24"/>
      <c r="AF231" s="24"/>
      <c r="AG231" s="24"/>
      <c r="AH231" s="24"/>
      <c r="AI231" s="24"/>
      <c r="AJ231" s="24"/>
      <c r="AK231" s="24"/>
      <c r="AL231" s="24"/>
      <c r="AM231" s="24"/>
      <c r="AN231" s="24"/>
      <c r="AO231" s="24"/>
      <c r="AP231" s="25"/>
      <c r="AQ231" s="25"/>
      <c r="AR231" s="25"/>
      <c r="AS231" s="25"/>
      <c r="AT231" s="25"/>
      <c r="AU231" s="26"/>
      <c r="AV231" s="26"/>
      <c r="AW231" s="26"/>
    </row>
    <row r="232" spans="1:49" s="27" customFormat="1">
      <c r="A232" s="33"/>
      <c r="B232" s="33"/>
      <c r="C232" s="96"/>
      <c r="D232" s="96"/>
      <c r="E232" s="18"/>
      <c r="F232" s="18"/>
      <c r="G232" s="18"/>
      <c r="H232" s="18"/>
      <c r="I232" s="18"/>
      <c r="J232" s="80"/>
      <c r="K232" s="24"/>
      <c r="L232" s="24"/>
      <c r="M232" s="24"/>
      <c r="N232" s="24"/>
      <c r="O232" s="24"/>
      <c r="P232" s="24"/>
      <c r="Q232" s="24"/>
      <c r="R232" s="24"/>
      <c r="S232" s="24"/>
      <c r="T232" s="24"/>
      <c r="U232" s="24"/>
      <c r="V232" s="24"/>
      <c r="W232" s="24"/>
      <c r="X232" s="24"/>
      <c r="Y232" s="24"/>
      <c r="Z232" s="24"/>
      <c r="AA232" s="24"/>
      <c r="AB232" s="24"/>
      <c r="AC232" s="24"/>
      <c r="AD232" s="24"/>
      <c r="AE232" s="24"/>
      <c r="AF232" s="24"/>
      <c r="AG232" s="24"/>
      <c r="AH232" s="24"/>
      <c r="AI232" s="24"/>
      <c r="AJ232" s="24"/>
      <c r="AK232" s="24"/>
      <c r="AL232" s="24"/>
      <c r="AM232" s="24"/>
      <c r="AN232" s="24"/>
      <c r="AO232" s="24"/>
      <c r="AP232" s="25"/>
      <c r="AQ232" s="25"/>
      <c r="AR232" s="25"/>
      <c r="AS232" s="25"/>
      <c r="AT232" s="25"/>
      <c r="AU232" s="26"/>
      <c r="AV232" s="26"/>
      <c r="AW232" s="26"/>
    </row>
    <row r="233" spans="1:49" s="27" customFormat="1">
      <c r="A233" s="33"/>
      <c r="B233" s="33"/>
      <c r="C233" s="96"/>
      <c r="D233" s="96"/>
      <c r="E233" s="18"/>
      <c r="F233" s="18"/>
      <c r="G233" s="18"/>
      <c r="H233" s="18"/>
      <c r="I233" s="18"/>
      <c r="J233" s="80"/>
      <c r="K233" s="24"/>
      <c r="L233" s="24"/>
      <c r="M233" s="24"/>
      <c r="N233" s="24"/>
      <c r="O233" s="24"/>
      <c r="P233" s="24"/>
      <c r="Q233" s="24"/>
      <c r="R233" s="24"/>
      <c r="S233" s="24"/>
      <c r="T233" s="24"/>
      <c r="U233" s="24"/>
      <c r="V233" s="24"/>
      <c r="W233" s="24"/>
      <c r="X233" s="24"/>
      <c r="Y233" s="24"/>
      <c r="Z233" s="24"/>
      <c r="AA233" s="24"/>
      <c r="AB233" s="24"/>
      <c r="AC233" s="24"/>
      <c r="AD233" s="24"/>
      <c r="AE233" s="24"/>
      <c r="AF233" s="24"/>
      <c r="AG233" s="24"/>
      <c r="AH233" s="24"/>
      <c r="AI233" s="24"/>
      <c r="AJ233" s="24"/>
      <c r="AK233" s="24"/>
      <c r="AL233" s="24"/>
      <c r="AM233" s="24"/>
      <c r="AN233" s="24"/>
      <c r="AO233" s="24"/>
      <c r="AP233" s="25"/>
      <c r="AQ233" s="25"/>
      <c r="AR233" s="25"/>
      <c r="AS233" s="25"/>
      <c r="AT233" s="25"/>
      <c r="AU233" s="26"/>
      <c r="AV233" s="26"/>
      <c r="AW233" s="26"/>
    </row>
    <row r="234" spans="1:49" s="27" customFormat="1">
      <c r="A234" s="33"/>
      <c r="B234" s="33"/>
      <c r="C234" s="96"/>
      <c r="D234" s="96"/>
      <c r="E234" s="18"/>
      <c r="F234" s="18"/>
      <c r="G234" s="18"/>
      <c r="H234" s="18"/>
      <c r="I234" s="18"/>
      <c r="J234" s="80"/>
      <c r="K234" s="24"/>
      <c r="L234" s="24"/>
      <c r="M234" s="24"/>
      <c r="N234" s="24"/>
      <c r="O234" s="24"/>
      <c r="P234" s="24"/>
      <c r="Q234" s="24"/>
      <c r="R234" s="24"/>
      <c r="S234" s="24"/>
      <c r="T234" s="24"/>
      <c r="U234" s="24"/>
      <c r="V234" s="24"/>
      <c r="W234" s="24"/>
      <c r="X234" s="24"/>
      <c r="Y234" s="24"/>
      <c r="Z234" s="24"/>
      <c r="AA234" s="24"/>
      <c r="AB234" s="24"/>
      <c r="AC234" s="24"/>
      <c r="AD234" s="24"/>
      <c r="AE234" s="24"/>
      <c r="AF234" s="24"/>
      <c r="AG234" s="24"/>
      <c r="AH234" s="24"/>
      <c r="AI234" s="24"/>
      <c r="AJ234" s="24"/>
      <c r="AK234" s="24"/>
      <c r="AL234" s="24"/>
      <c r="AM234" s="24"/>
      <c r="AN234" s="24"/>
      <c r="AO234" s="24"/>
      <c r="AP234" s="25"/>
      <c r="AQ234" s="25"/>
      <c r="AR234" s="25"/>
      <c r="AS234" s="25"/>
      <c r="AT234" s="25"/>
      <c r="AU234" s="26"/>
      <c r="AV234" s="26"/>
      <c r="AW234" s="26"/>
    </row>
    <row r="235" spans="1:49" s="27" customFormat="1">
      <c r="A235" s="33"/>
      <c r="B235" s="33"/>
      <c r="C235" s="96"/>
      <c r="D235" s="96"/>
      <c r="E235" s="18"/>
      <c r="F235" s="18"/>
      <c r="G235" s="18"/>
      <c r="H235" s="18"/>
      <c r="I235" s="18"/>
      <c r="J235" s="80"/>
      <c r="K235" s="24"/>
      <c r="L235" s="24"/>
      <c r="M235" s="24"/>
      <c r="N235" s="24"/>
      <c r="O235" s="24"/>
      <c r="P235" s="24"/>
      <c r="Q235" s="24"/>
      <c r="R235" s="24"/>
      <c r="S235" s="24"/>
      <c r="T235" s="24"/>
      <c r="U235" s="24"/>
      <c r="V235" s="24"/>
      <c r="W235" s="24"/>
      <c r="X235" s="24"/>
      <c r="Y235" s="24"/>
      <c r="Z235" s="24"/>
      <c r="AA235" s="24"/>
      <c r="AB235" s="24"/>
      <c r="AC235" s="24"/>
      <c r="AD235" s="24"/>
      <c r="AE235" s="24"/>
      <c r="AF235" s="24"/>
      <c r="AG235" s="24"/>
      <c r="AH235" s="24"/>
      <c r="AI235" s="24"/>
      <c r="AJ235" s="24"/>
      <c r="AK235" s="24"/>
      <c r="AL235" s="24"/>
      <c r="AM235" s="24"/>
      <c r="AN235" s="24"/>
      <c r="AO235" s="24"/>
      <c r="AP235" s="25"/>
      <c r="AQ235" s="25"/>
      <c r="AR235" s="25"/>
      <c r="AS235" s="25"/>
      <c r="AT235" s="25"/>
      <c r="AU235" s="26"/>
      <c r="AV235" s="26"/>
      <c r="AW235" s="26"/>
    </row>
    <row r="236" spans="1:49" s="27" customFormat="1">
      <c r="A236" s="33"/>
      <c r="B236" s="33"/>
      <c r="C236" s="96"/>
      <c r="D236" s="96"/>
      <c r="E236" s="18"/>
      <c r="F236" s="18"/>
      <c r="G236" s="18"/>
      <c r="H236" s="18"/>
      <c r="I236" s="18"/>
      <c r="J236" s="80"/>
      <c r="K236" s="24"/>
      <c r="L236" s="24"/>
      <c r="M236" s="24"/>
      <c r="N236" s="24"/>
      <c r="O236" s="24"/>
      <c r="P236" s="24"/>
      <c r="Q236" s="24"/>
      <c r="R236" s="24"/>
      <c r="S236" s="24"/>
      <c r="T236" s="24"/>
      <c r="U236" s="24"/>
      <c r="V236" s="24"/>
      <c r="W236" s="24"/>
      <c r="X236" s="24"/>
      <c r="Y236" s="24"/>
      <c r="Z236" s="24"/>
      <c r="AA236" s="24"/>
      <c r="AB236" s="24"/>
      <c r="AC236" s="24"/>
      <c r="AD236" s="24"/>
      <c r="AE236" s="24"/>
      <c r="AF236" s="24"/>
      <c r="AG236" s="24"/>
      <c r="AH236" s="24"/>
      <c r="AI236" s="24"/>
      <c r="AJ236" s="24"/>
      <c r="AK236" s="24"/>
      <c r="AL236" s="24"/>
      <c r="AM236" s="24"/>
      <c r="AN236" s="24"/>
      <c r="AO236" s="24"/>
      <c r="AP236" s="25"/>
      <c r="AQ236" s="25"/>
      <c r="AR236" s="25"/>
      <c r="AS236" s="25"/>
      <c r="AT236" s="25"/>
      <c r="AU236" s="26"/>
      <c r="AV236" s="26"/>
      <c r="AW236" s="26"/>
    </row>
    <row r="237" spans="1:49" s="27" customFormat="1">
      <c r="A237" s="33"/>
      <c r="B237" s="33"/>
      <c r="C237" s="96"/>
      <c r="D237" s="96"/>
      <c r="E237" s="18"/>
      <c r="F237" s="18"/>
      <c r="G237" s="18"/>
      <c r="H237" s="18"/>
      <c r="I237" s="18"/>
      <c r="J237" s="80"/>
      <c r="K237" s="24"/>
      <c r="L237" s="24"/>
      <c r="M237" s="24"/>
      <c r="N237" s="24"/>
      <c r="O237" s="24"/>
      <c r="P237" s="24"/>
      <c r="Q237" s="24"/>
      <c r="R237" s="24"/>
      <c r="S237" s="24"/>
      <c r="T237" s="24"/>
      <c r="U237" s="24"/>
      <c r="V237" s="24"/>
      <c r="W237" s="24"/>
      <c r="X237" s="24"/>
      <c r="Y237" s="24"/>
      <c r="Z237" s="24"/>
      <c r="AA237" s="24"/>
      <c r="AB237" s="24"/>
      <c r="AC237" s="24"/>
      <c r="AD237" s="24"/>
      <c r="AE237" s="24"/>
      <c r="AF237" s="24"/>
      <c r="AG237" s="24"/>
      <c r="AH237" s="24"/>
      <c r="AI237" s="24"/>
      <c r="AJ237" s="24"/>
      <c r="AK237" s="24"/>
      <c r="AL237" s="24"/>
      <c r="AM237" s="24"/>
      <c r="AN237" s="24"/>
      <c r="AO237" s="24"/>
      <c r="AP237" s="25"/>
      <c r="AQ237" s="25"/>
      <c r="AR237" s="25"/>
      <c r="AS237" s="25"/>
      <c r="AT237" s="25"/>
      <c r="AU237" s="26"/>
      <c r="AV237" s="26"/>
      <c r="AW237" s="26"/>
    </row>
    <row r="238" spans="1:49" s="27" customFormat="1">
      <c r="A238" s="33"/>
      <c r="B238" s="33"/>
      <c r="C238" s="96"/>
      <c r="D238" s="96"/>
      <c r="E238" s="18"/>
      <c r="F238" s="18"/>
      <c r="G238" s="18"/>
      <c r="H238" s="18"/>
      <c r="I238" s="18"/>
      <c r="J238" s="80"/>
      <c r="K238" s="24"/>
      <c r="L238" s="24"/>
      <c r="M238" s="24"/>
      <c r="N238" s="24"/>
      <c r="O238" s="24"/>
      <c r="P238" s="24"/>
      <c r="Q238" s="24"/>
      <c r="R238" s="24"/>
      <c r="S238" s="24"/>
      <c r="T238" s="24"/>
      <c r="U238" s="24"/>
      <c r="V238" s="24"/>
      <c r="W238" s="24"/>
      <c r="X238" s="24"/>
      <c r="Y238" s="24"/>
      <c r="Z238" s="24"/>
      <c r="AA238" s="24"/>
      <c r="AB238" s="24"/>
      <c r="AC238" s="24"/>
      <c r="AD238" s="24"/>
      <c r="AE238" s="24"/>
      <c r="AF238" s="24"/>
      <c r="AG238" s="24"/>
      <c r="AH238" s="24"/>
      <c r="AI238" s="24"/>
      <c r="AJ238" s="24"/>
      <c r="AK238" s="24"/>
      <c r="AL238" s="24"/>
      <c r="AM238" s="24"/>
      <c r="AN238" s="24"/>
      <c r="AO238" s="24"/>
      <c r="AP238" s="25"/>
      <c r="AQ238" s="25"/>
      <c r="AR238" s="25"/>
      <c r="AS238" s="25"/>
      <c r="AT238" s="25"/>
      <c r="AU238" s="26"/>
      <c r="AV238" s="26"/>
      <c r="AW238" s="26"/>
    </row>
    <row r="239" spans="1:49" s="27" customFormat="1">
      <c r="A239" s="33"/>
      <c r="B239" s="33"/>
      <c r="C239" s="96"/>
      <c r="D239" s="96"/>
      <c r="E239" s="18"/>
      <c r="F239" s="18"/>
      <c r="G239" s="18"/>
      <c r="H239" s="18"/>
      <c r="I239" s="18"/>
      <c r="J239" s="80"/>
      <c r="K239" s="24"/>
      <c r="L239" s="24"/>
      <c r="M239" s="24"/>
      <c r="N239" s="24"/>
      <c r="O239" s="24"/>
      <c r="P239" s="24"/>
      <c r="Q239" s="24"/>
      <c r="R239" s="24"/>
      <c r="S239" s="24"/>
      <c r="T239" s="24"/>
      <c r="U239" s="24"/>
      <c r="V239" s="24"/>
      <c r="W239" s="24"/>
      <c r="X239" s="24"/>
      <c r="Y239" s="24"/>
      <c r="Z239" s="24"/>
      <c r="AA239" s="24"/>
      <c r="AB239" s="24"/>
      <c r="AC239" s="24"/>
      <c r="AD239" s="24"/>
      <c r="AE239" s="24"/>
      <c r="AF239" s="24"/>
      <c r="AG239" s="24"/>
      <c r="AH239" s="24"/>
      <c r="AI239" s="24"/>
      <c r="AJ239" s="24"/>
      <c r="AK239" s="24"/>
      <c r="AL239" s="24"/>
      <c r="AM239" s="24"/>
      <c r="AN239" s="24"/>
      <c r="AO239" s="24"/>
      <c r="AP239" s="25"/>
      <c r="AQ239" s="25"/>
      <c r="AR239" s="25"/>
      <c r="AS239" s="25"/>
      <c r="AT239" s="25"/>
      <c r="AU239" s="26"/>
      <c r="AV239" s="26"/>
      <c r="AW239" s="26"/>
    </row>
    <row r="240" spans="1:49" s="27" customFormat="1">
      <c r="A240" s="33"/>
      <c r="B240" s="33"/>
      <c r="C240" s="96"/>
      <c r="D240" s="96"/>
      <c r="E240" s="18"/>
      <c r="F240" s="18"/>
      <c r="G240" s="18"/>
      <c r="H240" s="18"/>
      <c r="I240" s="18"/>
      <c r="J240" s="80"/>
      <c r="K240" s="24"/>
      <c r="L240" s="24"/>
      <c r="M240" s="24"/>
      <c r="N240" s="24"/>
      <c r="O240" s="24"/>
      <c r="P240" s="24"/>
      <c r="Q240" s="24"/>
      <c r="R240" s="24"/>
      <c r="S240" s="24"/>
      <c r="T240" s="24"/>
      <c r="U240" s="24"/>
      <c r="V240" s="24"/>
      <c r="W240" s="24"/>
      <c r="X240" s="24"/>
      <c r="Y240" s="24"/>
      <c r="Z240" s="24"/>
      <c r="AA240" s="24"/>
      <c r="AB240" s="24"/>
      <c r="AC240" s="24"/>
      <c r="AD240" s="24"/>
      <c r="AE240" s="24"/>
      <c r="AF240" s="24"/>
      <c r="AG240" s="24"/>
      <c r="AH240" s="24"/>
      <c r="AI240" s="24"/>
      <c r="AJ240" s="24"/>
      <c r="AK240" s="24"/>
      <c r="AL240" s="24"/>
      <c r="AM240" s="24"/>
      <c r="AN240" s="24"/>
      <c r="AO240" s="24"/>
      <c r="AP240" s="25"/>
      <c r="AQ240" s="25"/>
      <c r="AR240" s="25"/>
      <c r="AS240" s="25"/>
      <c r="AT240" s="25"/>
      <c r="AU240" s="26"/>
      <c r="AV240" s="26"/>
      <c r="AW240" s="26"/>
    </row>
    <row r="241" spans="1:49" s="27" customFormat="1">
      <c r="A241" s="33"/>
      <c r="B241" s="33"/>
      <c r="C241" s="96"/>
      <c r="D241" s="96"/>
      <c r="E241" s="18"/>
      <c r="F241" s="18"/>
      <c r="G241" s="18"/>
      <c r="H241" s="18"/>
      <c r="I241" s="18"/>
      <c r="J241" s="80"/>
      <c r="K241" s="24"/>
      <c r="L241" s="24"/>
      <c r="M241" s="24"/>
      <c r="N241" s="24"/>
      <c r="O241" s="24"/>
      <c r="P241" s="24"/>
      <c r="Q241" s="24"/>
      <c r="R241" s="24"/>
      <c r="S241" s="24"/>
      <c r="T241" s="24"/>
      <c r="U241" s="24"/>
      <c r="V241" s="24"/>
      <c r="W241" s="24"/>
      <c r="X241" s="24"/>
      <c r="Y241" s="24"/>
      <c r="Z241" s="24"/>
      <c r="AA241" s="24"/>
      <c r="AB241" s="24"/>
      <c r="AC241" s="24"/>
      <c r="AD241" s="24"/>
      <c r="AE241" s="24"/>
      <c r="AF241" s="24"/>
      <c r="AG241" s="24"/>
      <c r="AH241" s="24"/>
      <c r="AI241" s="24"/>
      <c r="AJ241" s="24"/>
      <c r="AK241" s="24"/>
      <c r="AL241" s="24"/>
      <c r="AM241" s="24"/>
      <c r="AN241" s="24"/>
      <c r="AO241" s="24"/>
      <c r="AP241" s="25"/>
      <c r="AQ241" s="25"/>
      <c r="AR241" s="25"/>
      <c r="AS241" s="25"/>
      <c r="AT241" s="25"/>
      <c r="AU241" s="26"/>
      <c r="AV241" s="26"/>
      <c r="AW241" s="26"/>
    </row>
  </sheetData>
  <autoFilter ref="B1:AO157" xr:uid="{610079C5-89A4-4121-A709-F6D3CDD235B6}"/>
  <phoneticPr fontId="2" type="noConversion"/>
  <pageMargins left="0.7" right="0.7" top="0.75" bottom="0.75" header="0.3" footer="0.3"/>
  <pageSetup paperSize="9" scale="10" orientation="portrait" r:id="rId1"/>
  <colBreaks count="1" manualBreakCount="1">
    <brk id="41" max="1048575" man="1"/>
  </colBreaks>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3457F8D-132A-4CCE-930E-114221563445}">
  <sheetPr>
    <tabColor theme="9" tint="0.79998168889431442"/>
  </sheetPr>
  <dimension ref="A1:DC386"/>
  <sheetViews>
    <sheetView zoomScale="70" zoomScaleNormal="70" workbookViewId="0">
      <pane xSplit="5" ySplit="2" topLeftCell="F375" activePane="bottomRight" state="frozen"/>
      <selection pane="topRight" activeCell="F1" sqref="F1"/>
      <selection pane="bottomLeft" activeCell="A3" sqref="A3"/>
      <selection pane="bottomRight" activeCell="F387" sqref="F387"/>
    </sheetView>
  </sheetViews>
  <sheetFormatPr defaultRowHeight="16.5"/>
  <cols>
    <col min="1" max="1" width="13.875" style="70" bestFit="1" customWidth="1"/>
    <col min="2" max="2" width="11.375" style="77" customWidth="1"/>
    <col min="3" max="3" width="15.375" style="368" customWidth="1"/>
    <col min="4" max="4" width="29.25" style="367" customWidth="1"/>
    <col min="5" max="5" width="13.25" style="77" bestFit="1" customWidth="1"/>
    <col min="6" max="6" width="13.125" style="77" customWidth="1"/>
    <col min="7" max="37" width="12.625" style="79" customWidth="1"/>
    <col min="38" max="38" width="12.625" style="70" customWidth="1"/>
    <col min="39" max="39" width="20.625" style="70" customWidth="1"/>
    <col min="40" max="40" width="9" style="31"/>
    <col min="41" max="41" width="13.875" style="31" bestFit="1" customWidth="1"/>
    <col min="42" max="42" width="12.625" style="31" bestFit="1" customWidth="1"/>
    <col min="43" max="43" width="13.875" style="31" bestFit="1" customWidth="1"/>
    <col min="44" max="45" width="12.625" style="31" bestFit="1" customWidth="1"/>
    <col min="46" max="46" width="9" style="31"/>
    <col min="47" max="47" width="13.875" style="31" bestFit="1" customWidth="1"/>
    <col min="48" max="50" width="12.625" style="31" bestFit="1" customWidth="1"/>
    <col min="51" max="51" width="13.875" style="31" bestFit="1" customWidth="1"/>
    <col min="52" max="52" width="12.625" style="31" bestFit="1" customWidth="1"/>
    <col min="53" max="53" width="7.625" style="31" bestFit="1" customWidth="1"/>
    <col min="54" max="54" width="12.625" style="31" bestFit="1" customWidth="1"/>
    <col min="55" max="55" width="13.875" style="31" bestFit="1" customWidth="1"/>
    <col min="56" max="57" width="12.625" style="31" bestFit="1" customWidth="1"/>
    <col min="58" max="58" width="13.875" style="31" bestFit="1" customWidth="1"/>
    <col min="59" max="59" width="9" style="31"/>
    <col min="60" max="60" width="12.625" style="31" bestFit="1" customWidth="1"/>
    <col min="61" max="71" width="9" style="31"/>
    <col min="72" max="72" width="13.875" style="31" bestFit="1" customWidth="1"/>
    <col min="73" max="107" width="9" style="31"/>
    <col min="108" max="16384" width="9" style="30"/>
  </cols>
  <sheetData>
    <row r="1" spans="1:107" ht="25.5">
      <c r="B1" s="661" t="s">
        <v>1379</v>
      </c>
      <c r="C1" s="662"/>
      <c r="D1" s="662"/>
      <c r="E1" s="662"/>
      <c r="F1" s="88"/>
      <c r="G1" s="71">
        <v>3</v>
      </c>
      <c r="H1" s="71">
        <f t="shared" ref="H1:AK1" si="0">G1+1</f>
        <v>4</v>
      </c>
      <c r="I1" s="71">
        <f t="shared" si="0"/>
        <v>5</v>
      </c>
      <c r="J1" s="71">
        <f t="shared" si="0"/>
        <v>6</v>
      </c>
      <c r="K1" s="71">
        <f t="shared" si="0"/>
        <v>7</v>
      </c>
      <c r="L1" s="71">
        <f t="shared" si="0"/>
        <v>8</v>
      </c>
      <c r="M1" s="71">
        <f t="shared" si="0"/>
        <v>9</v>
      </c>
      <c r="N1" s="71">
        <f t="shared" si="0"/>
        <v>10</v>
      </c>
      <c r="O1" s="71">
        <f t="shared" si="0"/>
        <v>11</v>
      </c>
      <c r="P1" s="71">
        <f t="shared" si="0"/>
        <v>12</v>
      </c>
      <c r="Q1" s="71">
        <f t="shared" si="0"/>
        <v>13</v>
      </c>
      <c r="R1" s="71">
        <f t="shared" si="0"/>
        <v>14</v>
      </c>
      <c r="S1" s="71">
        <f t="shared" si="0"/>
        <v>15</v>
      </c>
      <c r="T1" s="71">
        <f t="shared" si="0"/>
        <v>16</v>
      </c>
      <c r="U1" s="71">
        <f t="shared" si="0"/>
        <v>17</v>
      </c>
      <c r="V1" s="71">
        <f t="shared" si="0"/>
        <v>18</v>
      </c>
      <c r="W1" s="71">
        <f t="shared" si="0"/>
        <v>19</v>
      </c>
      <c r="X1" s="71">
        <f t="shared" si="0"/>
        <v>20</v>
      </c>
      <c r="Y1" s="71">
        <f t="shared" si="0"/>
        <v>21</v>
      </c>
      <c r="Z1" s="71">
        <f t="shared" si="0"/>
        <v>22</v>
      </c>
      <c r="AA1" s="71">
        <f t="shared" si="0"/>
        <v>23</v>
      </c>
      <c r="AB1" s="71">
        <f t="shared" si="0"/>
        <v>24</v>
      </c>
      <c r="AC1" s="71">
        <f t="shared" si="0"/>
        <v>25</v>
      </c>
      <c r="AD1" s="71">
        <f t="shared" si="0"/>
        <v>26</v>
      </c>
      <c r="AE1" s="71">
        <f t="shared" si="0"/>
        <v>27</v>
      </c>
      <c r="AF1" s="71">
        <f t="shared" si="0"/>
        <v>28</v>
      </c>
      <c r="AG1" s="71">
        <f t="shared" si="0"/>
        <v>29</v>
      </c>
      <c r="AH1" s="71">
        <f t="shared" si="0"/>
        <v>30</v>
      </c>
      <c r="AI1" s="71">
        <f t="shared" si="0"/>
        <v>31</v>
      </c>
      <c r="AJ1" s="71">
        <f t="shared" si="0"/>
        <v>32</v>
      </c>
      <c r="AK1" s="71">
        <f t="shared" si="0"/>
        <v>33</v>
      </c>
    </row>
    <row r="2" spans="1:107" s="60" customFormat="1" ht="33" customHeight="1">
      <c r="A2" s="70"/>
      <c r="B2" s="374" t="s">
        <v>628</v>
      </c>
      <c r="C2" s="375" t="s">
        <v>629</v>
      </c>
      <c r="D2" s="374" t="s">
        <v>630</v>
      </c>
      <c r="E2" s="374" t="s">
        <v>631</v>
      </c>
      <c r="F2" s="374" t="s">
        <v>416</v>
      </c>
      <c r="G2" s="374" t="s">
        <v>178</v>
      </c>
      <c r="H2" s="374" t="s">
        <v>179</v>
      </c>
      <c r="I2" s="374" t="s">
        <v>180</v>
      </c>
      <c r="J2" s="374" t="s">
        <v>181</v>
      </c>
      <c r="K2" s="374" t="s">
        <v>182</v>
      </c>
      <c r="L2" s="374" t="s">
        <v>183</v>
      </c>
      <c r="M2" s="374" t="s">
        <v>184</v>
      </c>
      <c r="N2" s="374" t="s">
        <v>185</v>
      </c>
      <c r="O2" s="374" t="s">
        <v>186</v>
      </c>
      <c r="P2" s="374" t="s">
        <v>187</v>
      </c>
      <c r="Q2" s="374" t="s">
        <v>188</v>
      </c>
      <c r="R2" s="374" t="s">
        <v>189</v>
      </c>
      <c r="S2" s="374" t="s">
        <v>190</v>
      </c>
      <c r="T2" s="374" t="s">
        <v>191</v>
      </c>
      <c r="U2" s="374" t="s">
        <v>192</v>
      </c>
      <c r="V2" s="374" t="s">
        <v>193</v>
      </c>
      <c r="W2" s="374" t="s">
        <v>194</v>
      </c>
      <c r="X2" s="374" t="s">
        <v>195</v>
      </c>
      <c r="Y2" s="374" t="s">
        <v>196</v>
      </c>
      <c r="Z2" s="374" t="s">
        <v>197</v>
      </c>
      <c r="AA2" s="374" t="s">
        <v>198</v>
      </c>
      <c r="AB2" s="374" t="s">
        <v>199</v>
      </c>
      <c r="AC2" s="374" t="s">
        <v>200</v>
      </c>
      <c r="AD2" s="374" t="s">
        <v>201</v>
      </c>
      <c r="AE2" s="374" t="s">
        <v>202</v>
      </c>
      <c r="AF2" s="374" t="s">
        <v>203</v>
      </c>
      <c r="AG2" s="374" t="s">
        <v>204</v>
      </c>
      <c r="AH2" s="374" t="s">
        <v>205</v>
      </c>
      <c r="AI2" s="374" t="s">
        <v>206</v>
      </c>
      <c r="AJ2" s="374" t="s">
        <v>207</v>
      </c>
      <c r="AK2" s="374" t="s">
        <v>208</v>
      </c>
      <c r="AL2" s="374" t="s">
        <v>505</v>
      </c>
      <c r="AM2" s="374" t="s">
        <v>638</v>
      </c>
      <c r="AN2" s="61"/>
      <c r="AO2" s="374" t="s">
        <v>178</v>
      </c>
      <c r="AP2" s="374" t="s">
        <v>179</v>
      </c>
      <c r="AQ2" s="374" t="s">
        <v>180</v>
      </c>
      <c r="AR2" s="374" t="s">
        <v>181</v>
      </c>
      <c r="AS2" s="374" t="s">
        <v>182</v>
      </c>
      <c r="AT2" s="374" t="s">
        <v>183</v>
      </c>
      <c r="AU2" s="374" t="s">
        <v>184</v>
      </c>
      <c r="AV2" s="374" t="s">
        <v>185</v>
      </c>
      <c r="AW2" s="374" t="s">
        <v>186</v>
      </c>
      <c r="AX2" s="374" t="s">
        <v>187</v>
      </c>
      <c r="AY2" s="374" t="s">
        <v>188</v>
      </c>
      <c r="AZ2" s="374" t="s">
        <v>189</v>
      </c>
      <c r="BA2" s="374" t="s">
        <v>190</v>
      </c>
      <c r="BB2" s="374" t="s">
        <v>191</v>
      </c>
      <c r="BC2" s="374" t="s">
        <v>192</v>
      </c>
      <c r="BD2" s="374" t="s">
        <v>193</v>
      </c>
      <c r="BE2" s="374" t="s">
        <v>194</v>
      </c>
      <c r="BF2" s="374" t="s">
        <v>195</v>
      </c>
      <c r="BG2" s="374" t="s">
        <v>196</v>
      </c>
      <c r="BH2" s="374" t="s">
        <v>197</v>
      </c>
      <c r="BI2" s="374" t="s">
        <v>198</v>
      </c>
      <c r="BJ2" s="374" t="s">
        <v>199</v>
      </c>
      <c r="BK2" s="374" t="s">
        <v>200</v>
      </c>
      <c r="BL2" s="374" t="s">
        <v>201</v>
      </c>
      <c r="BM2" s="374" t="s">
        <v>202</v>
      </c>
      <c r="BN2" s="374" t="s">
        <v>203</v>
      </c>
      <c r="BO2" s="374" t="s">
        <v>204</v>
      </c>
      <c r="BP2" s="374" t="s">
        <v>205</v>
      </c>
      <c r="BQ2" s="374" t="s">
        <v>206</v>
      </c>
      <c r="BR2" s="374" t="s">
        <v>207</v>
      </c>
      <c r="BS2" s="374" t="s">
        <v>208</v>
      </c>
      <c r="BT2" s="374" t="s">
        <v>505</v>
      </c>
      <c r="BU2" s="61"/>
      <c r="BV2" s="61"/>
      <c r="BW2" s="61"/>
      <c r="BX2" s="61"/>
      <c r="BY2" s="61"/>
      <c r="BZ2" s="61"/>
      <c r="CA2" s="61"/>
      <c r="CB2" s="61"/>
      <c r="CC2" s="61"/>
      <c r="CD2" s="61"/>
      <c r="CE2" s="61"/>
      <c r="CF2" s="61"/>
      <c r="CG2" s="61"/>
      <c r="CH2" s="61"/>
      <c r="CI2" s="61"/>
      <c r="CJ2" s="61"/>
      <c r="CK2" s="61"/>
      <c r="CL2" s="61"/>
      <c r="CM2" s="61"/>
      <c r="CN2" s="61"/>
      <c r="CO2" s="61"/>
      <c r="CP2" s="61"/>
      <c r="CQ2" s="61"/>
      <c r="CR2" s="61"/>
      <c r="CS2" s="61"/>
      <c r="CT2" s="61"/>
      <c r="CU2" s="61"/>
      <c r="CV2" s="61"/>
      <c r="CW2" s="61"/>
      <c r="CX2" s="61"/>
      <c r="CY2" s="61"/>
      <c r="CZ2" s="61"/>
      <c r="DA2" s="61"/>
      <c r="DB2" s="61"/>
      <c r="DC2" s="61"/>
    </row>
    <row r="3" spans="1:107" s="58" customFormat="1" ht="16.5" customHeight="1">
      <c r="A3" s="70" t="s">
        <v>436</v>
      </c>
      <c r="B3" s="659" t="s">
        <v>51</v>
      </c>
      <c r="C3" s="399" t="s">
        <v>447</v>
      </c>
      <c r="D3" s="400" t="s">
        <v>1253</v>
      </c>
      <c r="E3" s="383" t="s">
        <v>500</v>
      </c>
      <c r="F3" s="383">
        <f>VLOOKUP(C3,'[65]06월마감'!$A$1:$B$500,2,0)</f>
        <v>7979</v>
      </c>
      <c r="G3" s="384">
        <f ca="1">VLOOKUP($C$3,[66]납품내역!$B$3:$AH$80,G$1,0)</f>
        <v>540</v>
      </c>
      <c r="H3" s="384">
        <f ca="1">VLOOKUP($C$3,[66]납품내역!$B$3:$AH$80,H$1,0)</f>
        <v>486</v>
      </c>
      <c r="I3" s="384">
        <f ca="1">VLOOKUP($C$3,[66]납품내역!$B$3:$AH$80,I$1,0)</f>
        <v>432</v>
      </c>
      <c r="J3" s="384">
        <f ca="1">VLOOKUP($C$3,[66]납품내역!$B$3:$AH$80,J$1,0)</f>
        <v>324</v>
      </c>
      <c r="K3" s="384">
        <f ca="1">VLOOKUP($C$3,[66]납품내역!$B$3:$AH$80,K$1,0)</f>
        <v>432</v>
      </c>
      <c r="L3" s="384">
        <f ca="1">VLOOKUP($C$3,[66]납품내역!$B$3:$AH$80,L$1,0)</f>
        <v>0</v>
      </c>
      <c r="M3" s="384">
        <f ca="1">VLOOKUP($C$3,[66]납품내역!$B$3:$AH$80,M$1,0)</f>
        <v>0</v>
      </c>
      <c r="N3" s="384">
        <f ca="1">VLOOKUP($C$3,[66]납품내역!$B$3:$AH$80,N$1,0)</f>
        <v>216</v>
      </c>
      <c r="O3" s="384">
        <f ca="1">VLOOKUP($C$3,[66]납품내역!$B$3:$AH$80,O$1,0)</f>
        <v>324</v>
      </c>
      <c r="P3" s="384">
        <f ca="1">VLOOKUP($C$3,[66]납품내역!$B$3:$AH$80,P$1,0)</f>
        <v>540</v>
      </c>
      <c r="Q3" s="384">
        <f ca="1">VLOOKUP($C$3,[66]납품내역!$B$3:$AH$80,Q$1,0)</f>
        <v>378</v>
      </c>
      <c r="R3" s="384">
        <f ca="1">VLOOKUP($C$3,[66]납품내역!$B$3:$AH$80,R$1,0)</f>
        <v>216</v>
      </c>
      <c r="S3" s="384">
        <f ca="1">VLOOKUP($C$3,[66]납품내역!$B$3:$AH$80,S$1,0)</f>
        <v>0</v>
      </c>
      <c r="T3" s="384">
        <f ca="1">VLOOKUP($C$3,[66]납품내역!$B$3:$AH$80,T$1,0)</f>
        <v>0</v>
      </c>
      <c r="U3" s="384">
        <f ca="1">VLOOKUP($C$3,[66]납품내역!$B$3:$AH$80,U$1,0)</f>
        <v>486</v>
      </c>
      <c r="V3" s="384">
        <f ca="1">VLOOKUP($C$3,[66]납품내역!$B$3:$AH$80,V$1,0)</f>
        <v>378</v>
      </c>
      <c r="W3" s="384">
        <f ca="1">VLOOKUP($C$3,[66]납품내역!$B$3:$AH$80,W$1,0)</f>
        <v>432</v>
      </c>
      <c r="X3" s="384">
        <f ca="1">VLOOKUP($C$3,[66]납품내역!$B$3:$AH$80,X$1,0)</f>
        <v>648</v>
      </c>
      <c r="Y3" s="384">
        <f ca="1">VLOOKUP($C$3,[66]납품내역!$B$3:$AH$80,Y$1,0)</f>
        <v>0</v>
      </c>
      <c r="Z3" s="384">
        <f ca="1">VLOOKUP($C$3,[66]납품내역!$B$3:$AH$80,Z$1,0)</f>
        <v>0</v>
      </c>
      <c r="AA3" s="384">
        <f ca="1">VLOOKUP($C$3,[66]납품내역!$B$3:$AH$80,AA$1,0)</f>
        <v>0</v>
      </c>
      <c r="AB3" s="384">
        <f ca="1">VLOOKUP($C$3,[66]납품내역!$B$3:$AH$80,AB$1,0)</f>
        <v>0</v>
      </c>
      <c r="AC3" s="384">
        <f ca="1">VLOOKUP($C$3,[66]납품내역!$B$3:$AH$80,AC$1,0)</f>
        <v>0</v>
      </c>
      <c r="AD3" s="384">
        <f ca="1">VLOOKUP($C$3,[66]납품내역!$B$3:$AH$80,AD$1,0)</f>
        <v>0</v>
      </c>
      <c r="AE3" s="384">
        <f ca="1">VLOOKUP($C$3,[66]납품내역!$B$3:$AH$80,AE$1,0)</f>
        <v>0</v>
      </c>
      <c r="AF3" s="384">
        <f ca="1">VLOOKUP($C$3,[66]납품내역!$B$3:$AH$80,AF$1,0)</f>
        <v>0</v>
      </c>
      <c r="AG3" s="384">
        <f ca="1">VLOOKUP($C$3,[66]납품내역!$B$3:$AH$80,AG$1,0)</f>
        <v>0</v>
      </c>
      <c r="AH3" s="384">
        <f ca="1">VLOOKUP($C$3,[66]납품내역!$B$3:$AH$80,AH$1,0)</f>
        <v>0</v>
      </c>
      <c r="AI3" s="384">
        <f ca="1">VLOOKUP($C$3,[66]납품내역!$B$3:$AH$80,AI$1,0)</f>
        <v>0</v>
      </c>
      <c r="AJ3" s="384">
        <f ca="1">VLOOKUP($C$3,[66]납품내역!$B$3:$AH$80,AJ$1,0)</f>
        <v>0</v>
      </c>
      <c r="AK3" s="384">
        <f ca="1">VLOOKUP($C$3,[66]납품내역!$B$3:$AH$80,AK$1,0)</f>
        <v>0</v>
      </c>
      <c r="AL3" s="384">
        <f t="shared" ref="AL3:AL34" ca="1" si="1">SUM(G3:AK3)</f>
        <v>5832</v>
      </c>
      <c r="AM3" s="385">
        <f t="shared" ref="AM3:AM66" ca="1" si="2">F3*AL3</f>
        <v>46533528</v>
      </c>
      <c r="AN3" s="61"/>
      <c r="AO3" s="370">
        <f t="shared" ref="AO3:BS3" ca="1" si="3">$F$3*G3</f>
        <v>4308660</v>
      </c>
      <c r="AP3" s="370">
        <f t="shared" ca="1" si="3"/>
        <v>3877794</v>
      </c>
      <c r="AQ3" s="370">
        <f t="shared" ca="1" si="3"/>
        <v>3446928</v>
      </c>
      <c r="AR3" s="370">
        <f t="shared" ca="1" si="3"/>
        <v>2585196</v>
      </c>
      <c r="AS3" s="370">
        <f t="shared" ca="1" si="3"/>
        <v>3446928</v>
      </c>
      <c r="AT3" s="370">
        <f t="shared" ca="1" si="3"/>
        <v>0</v>
      </c>
      <c r="AU3" s="370">
        <f t="shared" ca="1" si="3"/>
        <v>0</v>
      </c>
      <c r="AV3" s="370">
        <f t="shared" ca="1" si="3"/>
        <v>1723464</v>
      </c>
      <c r="AW3" s="370">
        <f t="shared" ca="1" si="3"/>
        <v>2585196</v>
      </c>
      <c r="AX3" s="370">
        <f t="shared" ca="1" si="3"/>
        <v>4308660</v>
      </c>
      <c r="AY3" s="370">
        <f t="shared" ca="1" si="3"/>
        <v>3016062</v>
      </c>
      <c r="AZ3" s="370">
        <f t="shared" ca="1" si="3"/>
        <v>1723464</v>
      </c>
      <c r="BA3" s="370">
        <f t="shared" ca="1" si="3"/>
        <v>0</v>
      </c>
      <c r="BB3" s="370">
        <f t="shared" ca="1" si="3"/>
        <v>0</v>
      </c>
      <c r="BC3" s="370">
        <f t="shared" ca="1" si="3"/>
        <v>3877794</v>
      </c>
      <c r="BD3" s="370">
        <f t="shared" ca="1" si="3"/>
        <v>3016062</v>
      </c>
      <c r="BE3" s="370">
        <f t="shared" ca="1" si="3"/>
        <v>3446928</v>
      </c>
      <c r="BF3" s="370">
        <f t="shared" ca="1" si="3"/>
        <v>5170392</v>
      </c>
      <c r="BG3" s="370">
        <f t="shared" ca="1" si="3"/>
        <v>0</v>
      </c>
      <c r="BH3" s="370">
        <f t="shared" ca="1" si="3"/>
        <v>0</v>
      </c>
      <c r="BI3" s="370">
        <f t="shared" ca="1" si="3"/>
        <v>0</v>
      </c>
      <c r="BJ3" s="370">
        <f t="shared" ca="1" si="3"/>
        <v>0</v>
      </c>
      <c r="BK3" s="370">
        <f t="shared" ca="1" si="3"/>
        <v>0</v>
      </c>
      <c r="BL3" s="370">
        <f t="shared" ca="1" si="3"/>
        <v>0</v>
      </c>
      <c r="BM3" s="370">
        <f t="shared" ca="1" si="3"/>
        <v>0</v>
      </c>
      <c r="BN3" s="370">
        <f t="shared" ca="1" si="3"/>
        <v>0</v>
      </c>
      <c r="BO3" s="370">
        <f t="shared" ca="1" si="3"/>
        <v>0</v>
      </c>
      <c r="BP3" s="370">
        <f t="shared" ca="1" si="3"/>
        <v>0</v>
      </c>
      <c r="BQ3" s="370">
        <f t="shared" ca="1" si="3"/>
        <v>0</v>
      </c>
      <c r="BR3" s="370">
        <f t="shared" ca="1" si="3"/>
        <v>0</v>
      </c>
      <c r="BS3" s="370">
        <f t="shared" ca="1" si="3"/>
        <v>0</v>
      </c>
      <c r="BT3" s="369">
        <f t="shared" ref="BT3:BT66" ca="1" si="4">SUM(AO3:BS3)</f>
        <v>46533528</v>
      </c>
      <c r="BU3" s="61"/>
      <c r="BV3" s="61"/>
      <c r="BW3" s="61"/>
      <c r="BX3" s="61"/>
      <c r="BY3" s="61"/>
      <c r="BZ3" s="61"/>
      <c r="CA3" s="61"/>
      <c r="CB3" s="61"/>
      <c r="CC3" s="61"/>
      <c r="CD3" s="61"/>
      <c r="CE3" s="61"/>
      <c r="CF3" s="61"/>
      <c r="CG3" s="61"/>
      <c r="CH3" s="61"/>
      <c r="CI3" s="61"/>
      <c r="CJ3" s="61"/>
      <c r="CK3" s="61"/>
      <c r="CL3" s="61"/>
      <c r="CM3" s="61"/>
      <c r="CN3" s="61"/>
      <c r="CO3" s="61"/>
      <c r="CP3" s="61"/>
      <c r="CQ3" s="61"/>
      <c r="CR3" s="61"/>
      <c r="CS3" s="61"/>
      <c r="CT3" s="61"/>
      <c r="CU3" s="61"/>
      <c r="CV3" s="61"/>
      <c r="CW3" s="61"/>
      <c r="CX3" s="61"/>
      <c r="CY3" s="61"/>
      <c r="CZ3" s="61"/>
      <c r="DA3" s="61"/>
      <c r="DB3" s="61"/>
      <c r="DC3" s="61"/>
    </row>
    <row r="4" spans="1:107" s="58" customFormat="1" ht="16.5" customHeight="1">
      <c r="A4" s="70" t="s">
        <v>436</v>
      </c>
      <c r="B4" s="660"/>
      <c r="C4" s="368" t="s">
        <v>448</v>
      </c>
      <c r="D4" s="367" t="s">
        <v>1252</v>
      </c>
      <c r="E4" s="77" t="s">
        <v>500</v>
      </c>
      <c r="F4" s="77">
        <f>VLOOKUP(C4,'[65]06월마감'!$A$1:$B$500,2,0)</f>
        <v>9060</v>
      </c>
      <c r="G4" s="388">
        <f ca="1">VLOOKUP($C$4,[66]납품내역!$B$3:$AH$80,G$1,0)</f>
        <v>54</v>
      </c>
      <c r="H4" s="388">
        <f ca="1">VLOOKUP($C$4,[66]납품내역!$B$3:$AH$80,H$1,0)</f>
        <v>54</v>
      </c>
      <c r="I4" s="388">
        <f ca="1">VLOOKUP($C$4,[66]납품내역!$B$3:$AH$80,I$1,0)</f>
        <v>108</v>
      </c>
      <c r="J4" s="388">
        <f ca="1">VLOOKUP($C$4,[66]납품내역!$B$3:$AH$80,J$1,0)</f>
        <v>108</v>
      </c>
      <c r="K4" s="388">
        <f ca="1">VLOOKUP($C$4,[66]납품내역!$B$3:$AH$80,K$1,0)</f>
        <v>108</v>
      </c>
      <c r="L4" s="388">
        <f ca="1">VLOOKUP($C$4,[66]납품내역!$B$3:$AH$80,L$1,0)</f>
        <v>0</v>
      </c>
      <c r="M4" s="388">
        <f ca="1">VLOOKUP($C$4,[66]납품내역!$B$3:$AH$80,M$1,0)</f>
        <v>0</v>
      </c>
      <c r="N4" s="388">
        <f ca="1">VLOOKUP($C$4,[66]납품내역!$B$3:$AH$80,N$1,0)</f>
        <v>54</v>
      </c>
      <c r="O4" s="388">
        <f ca="1">VLOOKUP($C$4,[66]납품내역!$B$3:$AH$80,O$1,0)</f>
        <v>108</v>
      </c>
      <c r="P4" s="388">
        <f ca="1">VLOOKUP($C$4,[66]납품내역!$B$3:$AH$80,P$1,0)</f>
        <v>0</v>
      </c>
      <c r="Q4" s="388">
        <f ca="1">VLOOKUP($C$4,[66]납품내역!$B$3:$AH$80,Q$1,0)</f>
        <v>54</v>
      </c>
      <c r="R4" s="388">
        <f ca="1">VLOOKUP($C$4,[66]납품내역!$B$3:$AH$80,R$1,0)</f>
        <v>0</v>
      </c>
      <c r="S4" s="388">
        <f ca="1">VLOOKUP($C$4,[66]납품내역!$B$3:$AH$80,S$1,0)</f>
        <v>0</v>
      </c>
      <c r="T4" s="388">
        <f ca="1">VLOOKUP($C$4,[66]납품내역!$B$3:$AH$80,T$1,0)</f>
        <v>0</v>
      </c>
      <c r="U4" s="388">
        <f ca="1">VLOOKUP($C$4,[66]납품내역!$B$3:$AH$80,U$1,0)</f>
        <v>108</v>
      </c>
      <c r="V4" s="388">
        <f ca="1">VLOOKUP($C$4,[66]납품내역!$B$3:$AH$80,V$1,0)</f>
        <v>54</v>
      </c>
      <c r="W4" s="388">
        <f ca="1">VLOOKUP($C$4,[66]납품내역!$B$3:$AH$80,W$1,0)</f>
        <v>108</v>
      </c>
      <c r="X4" s="388">
        <f ca="1">VLOOKUP($C$4,[66]납품내역!$B$3:$AH$80,X$1,0)</f>
        <v>54</v>
      </c>
      <c r="Y4" s="388">
        <f ca="1">VLOOKUP($C$4,[66]납품내역!$B$3:$AH$80,Y$1,0)</f>
        <v>0</v>
      </c>
      <c r="Z4" s="388">
        <f ca="1">VLOOKUP($C$4,[66]납품내역!$B$3:$AH$80,Z$1,0)</f>
        <v>0</v>
      </c>
      <c r="AA4" s="388">
        <f ca="1">VLOOKUP($C$4,[66]납품내역!$B$3:$AH$80,AA$1,0)</f>
        <v>0</v>
      </c>
      <c r="AB4" s="388">
        <f ca="1">VLOOKUP($C$4,[66]납품내역!$B$3:$AH$80,AB$1,0)</f>
        <v>0</v>
      </c>
      <c r="AC4" s="388">
        <f ca="1">VLOOKUP($C$4,[66]납품내역!$B$3:$AH$80,AC$1,0)</f>
        <v>0</v>
      </c>
      <c r="AD4" s="388">
        <f ca="1">VLOOKUP($C$4,[66]납품내역!$B$3:$AH$80,AD$1,0)</f>
        <v>0</v>
      </c>
      <c r="AE4" s="388">
        <f ca="1">VLOOKUP($C$4,[66]납품내역!$B$3:$AH$80,AE$1,0)</f>
        <v>0</v>
      </c>
      <c r="AF4" s="388">
        <f ca="1">VLOOKUP($C$4,[66]납품내역!$B$3:$AH$80,AF$1,0)</f>
        <v>0</v>
      </c>
      <c r="AG4" s="388">
        <f ca="1">VLOOKUP($C$4,[66]납품내역!$B$3:$AH$80,AG$1,0)</f>
        <v>0</v>
      </c>
      <c r="AH4" s="388">
        <f ca="1">VLOOKUP($C$4,[66]납품내역!$B$3:$AH$80,AH$1,0)</f>
        <v>0</v>
      </c>
      <c r="AI4" s="388">
        <f ca="1">VLOOKUP($C$4,[66]납품내역!$B$3:$AH$80,AI$1,0)</f>
        <v>0</v>
      </c>
      <c r="AJ4" s="388">
        <f ca="1">VLOOKUP($C$4,[66]납품내역!$B$3:$AH$80,AJ$1,0)</f>
        <v>0</v>
      </c>
      <c r="AK4" s="388">
        <f ca="1">VLOOKUP($C$4,[66]납품내역!$B$3:$AH$80,AK$1,0)</f>
        <v>0</v>
      </c>
      <c r="AL4" s="388">
        <f t="shared" ca="1" si="1"/>
        <v>972</v>
      </c>
      <c r="AM4" s="389">
        <f t="shared" ca="1" si="2"/>
        <v>8806320</v>
      </c>
      <c r="AN4" s="61"/>
      <c r="AO4" s="370">
        <f t="shared" ref="AO4:BS4" ca="1" si="5">$F$4*G4</f>
        <v>489240</v>
      </c>
      <c r="AP4" s="370">
        <f t="shared" ca="1" si="5"/>
        <v>489240</v>
      </c>
      <c r="AQ4" s="370">
        <f t="shared" ca="1" si="5"/>
        <v>978480</v>
      </c>
      <c r="AR4" s="370">
        <f t="shared" ca="1" si="5"/>
        <v>978480</v>
      </c>
      <c r="AS4" s="370">
        <f t="shared" ca="1" si="5"/>
        <v>978480</v>
      </c>
      <c r="AT4" s="370">
        <f t="shared" ca="1" si="5"/>
        <v>0</v>
      </c>
      <c r="AU4" s="370">
        <f t="shared" ca="1" si="5"/>
        <v>0</v>
      </c>
      <c r="AV4" s="370">
        <f t="shared" ca="1" si="5"/>
        <v>489240</v>
      </c>
      <c r="AW4" s="370">
        <f t="shared" ca="1" si="5"/>
        <v>978480</v>
      </c>
      <c r="AX4" s="370">
        <f t="shared" ca="1" si="5"/>
        <v>0</v>
      </c>
      <c r="AY4" s="370">
        <f t="shared" ca="1" si="5"/>
        <v>489240</v>
      </c>
      <c r="AZ4" s="370">
        <f t="shared" ca="1" si="5"/>
        <v>0</v>
      </c>
      <c r="BA4" s="370">
        <f t="shared" ca="1" si="5"/>
        <v>0</v>
      </c>
      <c r="BB4" s="370">
        <f t="shared" ca="1" si="5"/>
        <v>0</v>
      </c>
      <c r="BC4" s="370">
        <f t="shared" ca="1" si="5"/>
        <v>978480</v>
      </c>
      <c r="BD4" s="370">
        <f t="shared" ca="1" si="5"/>
        <v>489240</v>
      </c>
      <c r="BE4" s="370">
        <f t="shared" ca="1" si="5"/>
        <v>978480</v>
      </c>
      <c r="BF4" s="370">
        <f t="shared" ca="1" si="5"/>
        <v>489240</v>
      </c>
      <c r="BG4" s="370">
        <f t="shared" ca="1" si="5"/>
        <v>0</v>
      </c>
      <c r="BH4" s="370">
        <f t="shared" ca="1" si="5"/>
        <v>0</v>
      </c>
      <c r="BI4" s="370">
        <f t="shared" ca="1" si="5"/>
        <v>0</v>
      </c>
      <c r="BJ4" s="370">
        <f t="shared" ca="1" si="5"/>
        <v>0</v>
      </c>
      <c r="BK4" s="370">
        <f t="shared" ca="1" si="5"/>
        <v>0</v>
      </c>
      <c r="BL4" s="370">
        <f t="shared" ca="1" si="5"/>
        <v>0</v>
      </c>
      <c r="BM4" s="370">
        <f t="shared" ca="1" si="5"/>
        <v>0</v>
      </c>
      <c r="BN4" s="370">
        <f t="shared" ca="1" si="5"/>
        <v>0</v>
      </c>
      <c r="BO4" s="370">
        <f t="shared" ca="1" si="5"/>
        <v>0</v>
      </c>
      <c r="BP4" s="370">
        <f t="shared" ca="1" si="5"/>
        <v>0</v>
      </c>
      <c r="BQ4" s="370">
        <f t="shared" ca="1" si="5"/>
        <v>0</v>
      </c>
      <c r="BR4" s="370">
        <f t="shared" ca="1" si="5"/>
        <v>0</v>
      </c>
      <c r="BS4" s="370">
        <f t="shared" ca="1" si="5"/>
        <v>0</v>
      </c>
      <c r="BT4" s="369">
        <f t="shared" ca="1" si="4"/>
        <v>8806320</v>
      </c>
      <c r="BU4" s="61"/>
      <c r="BV4" s="61"/>
      <c r="BW4" s="61"/>
      <c r="BX4" s="61"/>
      <c r="BY4" s="61"/>
      <c r="BZ4" s="61"/>
      <c r="CA4" s="61"/>
      <c r="CB4" s="61"/>
      <c r="CC4" s="61"/>
      <c r="CD4" s="61"/>
      <c r="CE4" s="61"/>
      <c r="CF4" s="61"/>
      <c r="CG4" s="61"/>
      <c r="CH4" s="61"/>
      <c r="CI4" s="61"/>
      <c r="CJ4" s="61"/>
      <c r="CK4" s="61"/>
      <c r="CL4" s="61"/>
      <c r="CM4" s="61"/>
      <c r="CN4" s="61"/>
      <c r="CO4" s="61"/>
      <c r="CP4" s="61"/>
      <c r="CQ4" s="61"/>
      <c r="CR4" s="61"/>
      <c r="CS4" s="61"/>
      <c r="CT4" s="61"/>
      <c r="CU4" s="61"/>
      <c r="CV4" s="61"/>
      <c r="CW4" s="61"/>
      <c r="CX4" s="61"/>
      <c r="CY4" s="61"/>
      <c r="CZ4" s="61"/>
      <c r="DA4" s="61"/>
      <c r="DB4" s="61"/>
      <c r="DC4" s="61"/>
    </row>
    <row r="5" spans="1:107" s="58" customFormat="1" ht="16.5" customHeight="1">
      <c r="A5" s="70" t="s">
        <v>437</v>
      </c>
      <c r="B5" s="660"/>
      <c r="C5" s="368" t="s">
        <v>812</v>
      </c>
      <c r="D5" s="367" t="s">
        <v>1215</v>
      </c>
      <c r="E5" s="77" t="s">
        <v>501</v>
      </c>
      <c r="F5" s="77">
        <f>VLOOKUP(C5,'[65]06월마감'!$A$1:$B$500,2,0)</f>
        <v>7266</v>
      </c>
      <c r="G5" s="388">
        <f ca="1">VLOOKUP($C$5,[66]납품내역!$B$3:$AH$80,G$1,0)</f>
        <v>108</v>
      </c>
      <c r="H5" s="388">
        <f ca="1">VLOOKUP($C$5,[66]납품내역!$B$3:$AH$80,H$1,0)</f>
        <v>108</v>
      </c>
      <c r="I5" s="388">
        <f ca="1">VLOOKUP($C$5,[66]납품내역!$B$3:$AH$80,I$1,0)</f>
        <v>108</v>
      </c>
      <c r="J5" s="388">
        <f ca="1">VLOOKUP($C$5,[66]납품내역!$B$3:$AH$80,J$1,0)</f>
        <v>108</v>
      </c>
      <c r="K5" s="388">
        <f ca="1">VLOOKUP($C$5,[66]납품내역!$B$3:$AH$80,K$1,0)</f>
        <v>0</v>
      </c>
      <c r="L5" s="388">
        <f ca="1">VLOOKUP($C$5,[66]납품내역!$B$3:$AH$80,L$1,0)</f>
        <v>0</v>
      </c>
      <c r="M5" s="388">
        <f ca="1">VLOOKUP($C$5,[66]납품내역!$B$3:$AH$80,M$1,0)</f>
        <v>0</v>
      </c>
      <c r="N5" s="388">
        <f ca="1">VLOOKUP($C$5,[66]납품내역!$B$3:$AH$80,N$1,0)</f>
        <v>108</v>
      </c>
      <c r="O5" s="388">
        <f ca="1">VLOOKUP($C$5,[66]납품내역!$B$3:$AH$80,O$1,0)</f>
        <v>108</v>
      </c>
      <c r="P5" s="388">
        <f ca="1">VLOOKUP($C$5,[66]납품내역!$B$3:$AH$80,P$1,0)</f>
        <v>108</v>
      </c>
      <c r="Q5" s="388">
        <f ca="1">VLOOKUP($C$5,[66]납품내역!$B$3:$AH$80,Q$1,0)</f>
        <v>0</v>
      </c>
      <c r="R5" s="388">
        <f ca="1">VLOOKUP($C$5,[66]납품내역!$B$3:$AH$80,R$1,0)</f>
        <v>108</v>
      </c>
      <c r="S5" s="388">
        <f ca="1">VLOOKUP($C$5,[66]납품내역!$B$3:$AH$80,S$1,0)</f>
        <v>0</v>
      </c>
      <c r="T5" s="388">
        <f ca="1">VLOOKUP($C$5,[66]납품내역!$B$3:$AH$80,T$1,0)</f>
        <v>0</v>
      </c>
      <c r="U5" s="388">
        <f ca="1">VLOOKUP($C$5,[66]납품내역!$B$3:$AH$80,U$1,0)</f>
        <v>0</v>
      </c>
      <c r="V5" s="388">
        <f ca="1">VLOOKUP($C$5,[66]납품내역!$B$3:$AH$80,V$1,0)</f>
        <v>0</v>
      </c>
      <c r="W5" s="388">
        <f ca="1">VLOOKUP($C$5,[66]납품내역!$B$3:$AH$80,W$1,0)</f>
        <v>0</v>
      </c>
      <c r="X5" s="388">
        <f ca="1">VLOOKUP($C$5,[66]납품내역!$B$3:$AH$80,X$1,0)</f>
        <v>162</v>
      </c>
      <c r="Y5" s="388">
        <f ca="1">VLOOKUP($C$5,[66]납품내역!$B$3:$AH$80,Y$1,0)</f>
        <v>0</v>
      </c>
      <c r="Z5" s="388">
        <f ca="1">VLOOKUP($C$5,[66]납품내역!$B$3:$AH$80,Z$1,0)</f>
        <v>0</v>
      </c>
      <c r="AA5" s="388">
        <f ca="1">VLOOKUP($C$5,[66]납품내역!$B$3:$AH$80,AA$1,0)</f>
        <v>0</v>
      </c>
      <c r="AB5" s="388">
        <f ca="1">VLOOKUP($C$5,[66]납품내역!$B$3:$AH$80,AB$1,0)</f>
        <v>0</v>
      </c>
      <c r="AC5" s="388">
        <f ca="1">VLOOKUP($C$5,[66]납품내역!$B$3:$AH$80,AC$1,0)</f>
        <v>0</v>
      </c>
      <c r="AD5" s="388">
        <f ca="1">VLOOKUP($C$5,[66]납품내역!$B$3:$AH$80,AD$1,0)</f>
        <v>0</v>
      </c>
      <c r="AE5" s="388">
        <f ca="1">VLOOKUP($C$5,[66]납품내역!$B$3:$AH$80,AE$1,0)</f>
        <v>0</v>
      </c>
      <c r="AF5" s="388">
        <f ca="1">VLOOKUP($C$5,[66]납품내역!$B$3:$AH$80,AF$1,0)</f>
        <v>0</v>
      </c>
      <c r="AG5" s="388">
        <f ca="1">VLOOKUP($C$5,[66]납품내역!$B$3:$AH$80,AG$1,0)</f>
        <v>0</v>
      </c>
      <c r="AH5" s="388">
        <f ca="1">VLOOKUP($C$5,[66]납품내역!$B$3:$AH$80,AH$1,0)</f>
        <v>0</v>
      </c>
      <c r="AI5" s="388">
        <f ca="1">VLOOKUP($C$5,[66]납품내역!$B$3:$AH$80,AI$1,0)</f>
        <v>0</v>
      </c>
      <c r="AJ5" s="388">
        <f ca="1">VLOOKUP($C$5,[66]납품내역!$B$3:$AH$80,AJ$1,0)</f>
        <v>0</v>
      </c>
      <c r="AK5" s="388">
        <f ca="1">VLOOKUP($C$5,[66]납품내역!$B$3:$AH$80,AK$1,0)</f>
        <v>0</v>
      </c>
      <c r="AL5" s="388">
        <f t="shared" ca="1" si="1"/>
        <v>1026</v>
      </c>
      <c r="AM5" s="389">
        <f t="shared" ca="1" si="2"/>
        <v>7454916</v>
      </c>
      <c r="AN5" s="61"/>
      <c r="AO5" s="370">
        <f t="shared" ref="AO5:BS5" ca="1" si="6">$F$5*G5</f>
        <v>784728</v>
      </c>
      <c r="AP5" s="370">
        <f t="shared" ca="1" si="6"/>
        <v>784728</v>
      </c>
      <c r="AQ5" s="370">
        <f t="shared" ca="1" si="6"/>
        <v>784728</v>
      </c>
      <c r="AR5" s="370">
        <f t="shared" ca="1" si="6"/>
        <v>784728</v>
      </c>
      <c r="AS5" s="370">
        <f t="shared" ca="1" si="6"/>
        <v>0</v>
      </c>
      <c r="AT5" s="370">
        <f t="shared" ca="1" si="6"/>
        <v>0</v>
      </c>
      <c r="AU5" s="370">
        <f t="shared" ca="1" si="6"/>
        <v>0</v>
      </c>
      <c r="AV5" s="370">
        <f t="shared" ca="1" si="6"/>
        <v>784728</v>
      </c>
      <c r="AW5" s="370">
        <f t="shared" ca="1" si="6"/>
        <v>784728</v>
      </c>
      <c r="AX5" s="370">
        <f t="shared" ca="1" si="6"/>
        <v>784728</v>
      </c>
      <c r="AY5" s="370">
        <f t="shared" ca="1" si="6"/>
        <v>0</v>
      </c>
      <c r="AZ5" s="370">
        <f t="shared" ca="1" si="6"/>
        <v>784728</v>
      </c>
      <c r="BA5" s="370">
        <f t="shared" ca="1" si="6"/>
        <v>0</v>
      </c>
      <c r="BB5" s="370">
        <f t="shared" ca="1" si="6"/>
        <v>0</v>
      </c>
      <c r="BC5" s="370">
        <f t="shared" ca="1" si="6"/>
        <v>0</v>
      </c>
      <c r="BD5" s="370">
        <f t="shared" ca="1" si="6"/>
        <v>0</v>
      </c>
      <c r="BE5" s="370">
        <f t="shared" ca="1" si="6"/>
        <v>0</v>
      </c>
      <c r="BF5" s="370">
        <f t="shared" ca="1" si="6"/>
        <v>1177092</v>
      </c>
      <c r="BG5" s="370">
        <f t="shared" ca="1" si="6"/>
        <v>0</v>
      </c>
      <c r="BH5" s="370">
        <f t="shared" ca="1" si="6"/>
        <v>0</v>
      </c>
      <c r="BI5" s="370">
        <f t="shared" ca="1" si="6"/>
        <v>0</v>
      </c>
      <c r="BJ5" s="370">
        <f t="shared" ca="1" si="6"/>
        <v>0</v>
      </c>
      <c r="BK5" s="370">
        <f t="shared" ca="1" si="6"/>
        <v>0</v>
      </c>
      <c r="BL5" s="370">
        <f t="shared" ca="1" si="6"/>
        <v>0</v>
      </c>
      <c r="BM5" s="370">
        <f t="shared" ca="1" si="6"/>
        <v>0</v>
      </c>
      <c r="BN5" s="370">
        <f t="shared" ca="1" si="6"/>
        <v>0</v>
      </c>
      <c r="BO5" s="370">
        <f t="shared" ca="1" si="6"/>
        <v>0</v>
      </c>
      <c r="BP5" s="370">
        <f t="shared" ca="1" si="6"/>
        <v>0</v>
      </c>
      <c r="BQ5" s="370">
        <f t="shared" ca="1" si="6"/>
        <v>0</v>
      </c>
      <c r="BR5" s="370">
        <f t="shared" ca="1" si="6"/>
        <v>0</v>
      </c>
      <c r="BS5" s="370">
        <f t="shared" ca="1" si="6"/>
        <v>0</v>
      </c>
      <c r="BT5" s="369">
        <f t="shared" ca="1" si="4"/>
        <v>7454916</v>
      </c>
      <c r="BU5" s="61"/>
      <c r="BV5" s="61"/>
      <c r="BW5" s="61"/>
      <c r="BX5" s="61"/>
      <c r="BY5" s="61"/>
      <c r="BZ5" s="61"/>
      <c r="CA5" s="61"/>
      <c r="CB5" s="61"/>
      <c r="CC5" s="61"/>
      <c r="CD5" s="61"/>
      <c r="CE5" s="61"/>
      <c r="CF5" s="61"/>
      <c r="CG5" s="61"/>
      <c r="CH5" s="61"/>
      <c r="CI5" s="61"/>
      <c r="CJ5" s="61"/>
      <c r="CK5" s="61"/>
      <c r="CL5" s="61"/>
      <c r="CM5" s="61"/>
      <c r="CN5" s="61"/>
      <c r="CO5" s="61"/>
      <c r="CP5" s="61"/>
      <c r="CQ5" s="61"/>
      <c r="CR5" s="61"/>
      <c r="CS5" s="61"/>
      <c r="CT5" s="61"/>
      <c r="CU5" s="61"/>
      <c r="CV5" s="61"/>
      <c r="CW5" s="61"/>
      <c r="CX5" s="61"/>
      <c r="CY5" s="61"/>
      <c r="CZ5" s="61"/>
      <c r="DA5" s="61"/>
      <c r="DB5" s="61"/>
      <c r="DC5" s="61"/>
    </row>
    <row r="6" spans="1:107" s="58" customFormat="1" ht="16.5" customHeight="1">
      <c r="A6" s="70" t="s">
        <v>437</v>
      </c>
      <c r="B6" s="660"/>
      <c r="C6" s="368" t="s">
        <v>798</v>
      </c>
      <c r="D6" s="367" t="s">
        <v>1251</v>
      </c>
      <c r="E6" s="77" t="s">
        <v>501</v>
      </c>
      <c r="F6" s="77">
        <f>VLOOKUP(C6,'[65]06월마감'!$A$1:$B$500,2,0)</f>
        <v>7406</v>
      </c>
      <c r="G6" s="388">
        <f ca="1">VLOOKUP($C$6,[66]납품내역!$B$3:$AH$80,G$1,0)</f>
        <v>42</v>
      </c>
      <c r="H6" s="388">
        <f ca="1">VLOOKUP($C$6,[66]납품내역!$B$3:$AH$80,H$1,0)</f>
        <v>0</v>
      </c>
      <c r="I6" s="388">
        <f ca="1">VLOOKUP($C$6,[66]납품내역!$B$3:$AH$80,I$1,0)</f>
        <v>0</v>
      </c>
      <c r="J6" s="388">
        <f ca="1">VLOOKUP($C$6,[66]납품내역!$B$3:$AH$80,J$1,0)</f>
        <v>0</v>
      </c>
      <c r="K6" s="388">
        <f ca="1">VLOOKUP($C$6,[66]납품내역!$B$3:$AH$80,K$1,0)</f>
        <v>0</v>
      </c>
      <c r="L6" s="388">
        <f ca="1">VLOOKUP($C$6,[66]납품내역!$B$3:$AH$80,L$1,0)</f>
        <v>0</v>
      </c>
      <c r="M6" s="388">
        <f ca="1">VLOOKUP($C$6,[66]납품내역!$B$3:$AH$80,M$1,0)</f>
        <v>0</v>
      </c>
      <c r="N6" s="388">
        <f ca="1">VLOOKUP($C$6,[66]납품내역!$B$3:$AH$80,N$1,0)</f>
        <v>0</v>
      </c>
      <c r="O6" s="388">
        <f ca="1">VLOOKUP($C$6,[66]납품내역!$B$3:$AH$80,O$1,0)</f>
        <v>0</v>
      </c>
      <c r="P6" s="388">
        <f ca="1">VLOOKUP($C$6,[66]납품내역!$B$3:$AH$80,P$1,0)</f>
        <v>0</v>
      </c>
      <c r="Q6" s="388">
        <f ca="1">VLOOKUP($C$6,[66]납품내역!$B$3:$AH$80,Q$1,0)</f>
        <v>0</v>
      </c>
      <c r="R6" s="388">
        <f ca="1">VLOOKUP($C$6,[66]납품내역!$B$3:$AH$80,R$1,0)</f>
        <v>0</v>
      </c>
      <c r="S6" s="388">
        <f ca="1">VLOOKUP($C$6,[66]납품내역!$B$3:$AH$80,S$1,0)</f>
        <v>0</v>
      </c>
      <c r="T6" s="388">
        <f ca="1">VLOOKUP($C$6,[66]납품내역!$B$3:$AH$80,T$1,0)</f>
        <v>0</v>
      </c>
      <c r="U6" s="388">
        <f ca="1">VLOOKUP($C$6,[66]납품내역!$B$3:$AH$80,U$1,0)</f>
        <v>0</v>
      </c>
      <c r="V6" s="388">
        <f ca="1">VLOOKUP($C$6,[66]납품내역!$B$3:$AH$80,V$1,0)</f>
        <v>0</v>
      </c>
      <c r="W6" s="388">
        <f ca="1">VLOOKUP($C$6,[66]납품내역!$B$3:$AH$80,W$1,0)</f>
        <v>0</v>
      </c>
      <c r="X6" s="388">
        <f ca="1">VLOOKUP($C$6,[66]납품내역!$B$3:$AH$80,X$1,0)</f>
        <v>0</v>
      </c>
      <c r="Y6" s="388">
        <f ca="1">VLOOKUP($C$6,[66]납품내역!$B$3:$AH$80,Y$1,0)</f>
        <v>0</v>
      </c>
      <c r="Z6" s="388">
        <f ca="1">VLOOKUP($C$6,[66]납품내역!$B$3:$AH$80,Z$1,0)</f>
        <v>0</v>
      </c>
      <c r="AA6" s="388">
        <f ca="1">VLOOKUP($C$6,[66]납품내역!$B$3:$AH$80,AA$1,0)</f>
        <v>0</v>
      </c>
      <c r="AB6" s="388">
        <f ca="1">VLOOKUP($C$6,[66]납품내역!$B$3:$AH$80,AB$1,0)</f>
        <v>0</v>
      </c>
      <c r="AC6" s="388">
        <f ca="1">VLOOKUP($C$6,[66]납품내역!$B$3:$AH$80,AC$1,0)</f>
        <v>0</v>
      </c>
      <c r="AD6" s="388">
        <f ca="1">VLOOKUP($C$6,[66]납품내역!$B$3:$AH$80,AD$1,0)</f>
        <v>0</v>
      </c>
      <c r="AE6" s="388">
        <f ca="1">VLOOKUP($C$6,[66]납품내역!$B$3:$AH$80,AE$1,0)</f>
        <v>0</v>
      </c>
      <c r="AF6" s="388">
        <f ca="1">VLOOKUP($C$6,[66]납품내역!$B$3:$AH$80,AF$1,0)</f>
        <v>0</v>
      </c>
      <c r="AG6" s="388">
        <f ca="1">VLOOKUP($C$6,[66]납품내역!$B$3:$AH$80,AG$1,0)</f>
        <v>0</v>
      </c>
      <c r="AH6" s="388">
        <f ca="1">VLOOKUP($C$6,[66]납품내역!$B$3:$AH$80,AH$1,0)</f>
        <v>0</v>
      </c>
      <c r="AI6" s="388">
        <f ca="1">VLOOKUP($C$6,[66]납품내역!$B$3:$AH$80,AI$1,0)</f>
        <v>0</v>
      </c>
      <c r="AJ6" s="388">
        <f ca="1">VLOOKUP($C$6,[66]납품내역!$B$3:$AH$80,AJ$1,0)</f>
        <v>0</v>
      </c>
      <c r="AK6" s="388">
        <f ca="1">VLOOKUP($C$6,[66]납품내역!$B$3:$AH$80,AK$1,0)</f>
        <v>0</v>
      </c>
      <c r="AL6" s="388">
        <f t="shared" ca="1" si="1"/>
        <v>42</v>
      </c>
      <c r="AM6" s="389">
        <f t="shared" ca="1" si="2"/>
        <v>311052</v>
      </c>
      <c r="AN6" s="61"/>
      <c r="AO6" s="370">
        <f t="shared" ref="AO6:BS6" ca="1" si="7">$F$6*G6</f>
        <v>311052</v>
      </c>
      <c r="AP6" s="370">
        <f t="shared" ca="1" si="7"/>
        <v>0</v>
      </c>
      <c r="AQ6" s="370">
        <f t="shared" ca="1" si="7"/>
        <v>0</v>
      </c>
      <c r="AR6" s="370">
        <f t="shared" ca="1" si="7"/>
        <v>0</v>
      </c>
      <c r="AS6" s="370">
        <f t="shared" ca="1" si="7"/>
        <v>0</v>
      </c>
      <c r="AT6" s="370">
        <f t="shared" ca="1" si="7"/>
        <v>0</v>
      </c>
      <c r="AU6" s="370">
        <f t="shared" ca="1" si="7"/>
        <v>0</v>
      </c>
      <c r="AV6" s="370">
        <f t="shared" ca="1" si="7"/>
        <v>0</v>
      </c>
      <c r="AW6" s="370">
        <f t="shared" ca="1" si="7"/>
        <v>0</v>
      </c>
      <c r="AX6" s="370">
        <f t="shared" ca="1" si="7"/>
        <v>0</v>
      </c>
      <c r="AY6" s="370">
        <f t="shared" ca="1" si="7"/>
        <v>0</v>
      </c>
      <c r="AZ6" s="370">
        <f t="shared" ca="1" si="7"/>
        <v>0</v>
      </c>
      <c r="BA6" s="370">
        <f t="shared" ca="1" si="7"/>
        <v>0</v>
      </c>
      <c r="BB6" s="370">
        <f t="shared" ca="1" si="7"/>
        <v>0</v>
      </c>
      <c r="BC6" s="370">
        <f t="shared" ca="1" si="7"/>
        <v>0</v>
      </c>
      <c r="BD6" s="370">
        <f t="shared" ca="1" si="7"/>
        <v>0</v>
      </c>
      <c r="BE6" s="370">
        <f t="shared" ca="1" si="7"/>
        <v>0</v>
      </c>
      <c r="BF6" s="370">
        <f t="shared" ca="1" si="7"/>
        <v>0</v>
      </c>
      <c r="BG6" s="370">
        <f t="shared" ca="1" si="7"/>
        <v>0</v>
      </c>
      <c r="BH6" s="370">
        <f t="shared" ca="1" si="7"/>
        <v>0</v>
      </c>
      <c r="BI6" s="370">
        <f t="shared" ca="1" si="7"/>
        <v>0</v>
      </c>
      <c r="BJ6" s="370">
        <f t="shared" ca="1" si="7"/>
        <v>0</v>
      </c>
      <c r="BK6" s="370">
        <f t="shared" ca="1" si="7"/>
        <v>0</v>
      </c>
      <c r="BL6" s="370">
        <f t="shared" ca="1" si="7"/>
        <v>0</v>
      </c>
      <c r="BM6" s="370">
        <f t="shared" ca="1" si="7"/>
        <v>0</v>
      </c>
      <c r="BN6" s="370">
        <f t="shared" ca="1" si="7"/>
        <v>0</v>
      </c>
      <c r="BO6" s="370">
        <f t="shared" ca="1" si="7"/>
        <v>0</v>
      </c>
      <c r="BP6" s="370">
        <f t="shared" ca="1" si="7"/>
        <v>0</v>
      </c>
      <c r="BQ6" s="370">
        <f t="shared" ca="1" si="7"/>
        <v>0</v>
      </c>
      <c r="BR6" s="370">
        <f t="shared" ca="1" si="7"/>
        <v>0</v>
      </c>
      <c r="BS6" s="370">
        <f t="shared" ca="1" si="7"/>
        <v>0</v>
      </c>
      <c r="BT6" s="369">
        <f t="shared" ca="1" si="4"/>
        <v>311052</v>
      </c>
      <c r="BU6" s="61"/>
      <c r="BV6" s="61"/>
      <c r="BW6" s="61"/>
      <c r="BX6" s="61"/>
      <c r="BY6" s="61"/>
      <c r="BZ6" s="61"/>
      <c r="CA6" s="61"/>
      <c r="CB6" s="61"/>
      <c r="CC6" s="61"/>
      <c r="CD6" s="61"/>
      <c r="CE6" s="61"/>
      <c r="CF6" s="61"/>
      <c r="CG6" s="61"/>
      <c r="CH6" s="61"/>
      <c r="CI6" s="61"/>
      <c r="CJ6" s="61"/>
      <c r="CK6" s="61"/>
      <c r="CL6" s="61"/>
      <c r="CM6" s="61"/>
      <c r="CN6" s="61"/>
      <c r="CO6" s="61"/>
      <c r="CP6" s="61"/>
      <c r="CQ6" s="61"/>
      <c r="CR6" s="61"/>
      <c r="CS6" s="61"/>
      <c r="CT6" s="61"/>
      <c r="CU6" s="61"/>
      <c r="CV6" s="61"/>
      <c r="CW6" s="61"/>
      <c r="CX6" s="61"/>
      <c r="CY6" s="61"/>
      <c r="CZ6" s="61"/>
      <c r="DA6" s="61"/>
      <c r="DB6" s="61"/>
      <c r="DC6" s="61"/>
    </row>
    <row r="7" spans="1:107" s="58" customFormat="1" ht="16.5" customHeight="1">
      <c r="A7" s="70" t="s">
        <v>436</v>
      </c>
      <c r="B7" s="660"/>
      <c r="C7" s="368" t="s">
        <v>449</v>
      </c>
      <c r="D7" s="367" t="s">
        <v>1250</v>
      </c>
      <c r="E7" s="77" t="s">
        <v>500</v>
      </c>
      <c r="F7" s="77">
        <f>VLOOKUP(C7,'[65]06월마감'!$A$1:$B$500,2,0)</f>
        <v>4379</v>
      </c>
      <c r="G7" s="388">
        <f ca="1">VLOOKUP($C$7,[66]납품내역!$B$3:$AH$80,G$1,0)</f>
        <v>240</v>
      </c>
      <c r="H7" s="388">
        <f ca="1">VLOOKUP($C$7,[66]납품내역!$B$3:$AH$80,H$1,0)</f>
        <v>160</v>
      </c>
      <c r="I7" s="388">
        <f ca="1">VLOOKUP($C$7,[66]납품내역!$B$3:$AH$80,I$1,0)</f>
        <v>640</v>
      </c>
      <c r="J7" s="388">
        <f ca="1">VLOOKUP($C$7,[66]납품내역!$B$3:$AH$80,J$1,0)</f>
        <v>560</v>
      </c>
      <c r="K7" s="388">
        <f ca="1">VLOOKUP($C$7,[66]납품내역!$B$3:$AH$80,K$1,0)</f>
        <v>560</v>
      </c>
      <c r="L7" s="388">
        <f ca="1">VLOOKUP($C$7,[66]납품내역!$B$3:$AH$80,L$1,0)</f>
        <v>0</v>
      </c>
      <c r="M7" s="388">
        <f ca="1">VLOOKUP($C$7,[66]납품내역!$B$3:$AH$80,M$1,0)</f>
        <v>0</v>
      </c>
      <c r="N7" s="388">
        <f ca="1">VLOOKUP($C$7,[66]납품내역!$B$3:$AH$80,N$1,0)</f>
        <v>320</v>
      </c>
      <c r="O7" s="388">
        <f ca="1">VLOOKUP($C$7,[66]납품내역!$B$3:$AH$80,O$1,0)</f>
        <v>400</v>
      </c>
      <c r="P7" s="388">
        <f ca="1">VLOOKUP($C$7,[66]납품내역!$B$3:$AH$80,P$1,0)</f>
        <v>480</v>
      </c>
      <c r="Q7" s="388">
        <f ca="1">VLOOKUP($C$7,[66]납품내역!$B$3:$AH$80,Q$1,0)</f>
        <v>560</v>
      </c>
      <c r="R7" s="388">
        <f ca="1">VLOOKUP($C$7,[66]납품내역!$B$3:$AH$80,R$1,0)</f>
        <v>320</v>
      </c>
      <c r="S7" s="388">
        <f ca="1">VLOOKUP($C$7,[66]납품내역!$B$3:$AH$80,S$1,0)</f>
        <v>0</v>
      </c>
      <c r="T7" s="388">
        <f ca="1">VLOOKUP($C$7,[66]납품내역!$B$3:$AH$80,T$1,0)</f>
        <v>0</v>
      </c>
      <c r="U7" s="388">
        <f ca="1">VLOOKUP($C$7,[66]납품내역!$B$3:$AH$80,U$1,0)</f>
        <v>640</v>
      </c>
      <c r="V7" s="388">
        <f ca="1">VLOOKUP($C$7,[66]납품내역!$B$3:$AH$80,V$1,0)</f>
        <v>320</v>
      </c>
      <c r="W7" s="388">
        <f ca="1">VLOOKUP($C$7,[66]납품내역!$B$3:$AH$80,W$1,0)</f>
        <v>480</v>
      </c>
      <c r="X7" s="388">
        <f ca="1">VLOOKUP($C$7,[66]납품내역!$B$3:$AH$80,X$1,0)</f>
        <v>720</v>
      </c>
      <c r="Y7" s="388">
        <f ca="1">VLOOKUP($C$7,[66]납품내역!$B$3:$AH$80,Y$1,0)</f>
        <v>0</v>
      </c>
      <c r="Z7" s="388">
        <f ca="1">VLOOKUP($C$7,[66]납품내역!$B$3:$AH$80,Z$1,0)</f>
        <v>0</v>
      </c>
      <c r="AA7" s="388">
        <f ca="1">VLOOKUP($C$7,[66]납품내역!$B$3:$AH$80,AA$1,0)</f>
        <v>0</v>
      </c>
      <c r="AB7" s="388">
        <f ca="1">VLOOKUP($C$7,[66]납품내역!$B$3:$AH$80,AB$1,0)</f>
        <v>0</v>
      </c>
      <c r="AC7" s="388">
        <f ca="1">VLOOKUP($C$7,[66]납품내역!$B$3:$AH$80,AC$1,0)</f>
        <v>0</v>
      </c>
      <c r="AD7" s="388">
        <f ca="1">VLOOKUP($C$7,[66]납품내역!$B$3:$AH$80,AD$1,0)</f>
        <v>0</v>
      </c>
      <c r="AE7" s="388">
        <f ca="1">VLOOKUP($C$7,[66]납품내역!$B$3:$AH$80,AE$1,0)</f>
        <v>0</v>
      </c>
      <c r="AF7" s="388">
        <f ca="1">VLOOKUP($C$7,[66]납품내역!$B$3:$AH$80,AF$1,0)</f>
        <v>0</v>
      </c>
      <c r="AG7" s="388">
        <f ca="1">VLOOKUP($C$7,[66]납품내역!$B$3:$AH$80,AG$1,0)</f>
        <v>0</v>
      </c>
      <c r="AH7" s="388">
        <f ca="1">VLOOKUP($C$7,[66]납품내역!$B$3:$AH$80,AH$1,0)</f>
        <v>0</v>
      </c>
      <c r="AI7" s="388">
        <f ca="1">VLOOKUP($C$7,[66]납품내역!$B$3:$AH$80,AI$1,0)</f>
        <v>0</v>
      </c>
      <c r="AJ7" s="388">
        <f ca="1">VLOOKUP($C$7,[66]납품내역!$B$3:$AH$80,AJ$1,0)</f>
        <v>0</v>
      </c>
      <c r="AK7" s="388">
        <f ca="1">VLOOKUP($C$7,[66]납품내역!$B$3:$AH$80,AK$1,0)</f>
        <v>0</v>
      </c>
      <c r="AL7" s="388">
        <f t="shared" ca="1" si="1"/>
        <v>6400</v>
      </c>
      <c r="AM7" s="389">
        <f t="shared" ca="1" si="2"/>
        <v>28025600</v>
      </c>
      <c r="AN7" s="61"/>
      <c r="AO7" s="370">
        <f t="shared" ref="AO7:BS7" ca="1" si="8">$F$7*G7</f>
        <v>1050960</v>
      </c>
      <c r="AP7" s="370">
        <f t="shared" ca="1" si="8"/>
        <v>700640</v>
      </c>
      <c r="AQ7" s="370">
        <f t="shared" ca="1" si="8"/>
        <v>2802560</v>
      </c>
      <c r="AR7" s="370">
        <f t="shared" ca="1" si="8"/>
        <v>2452240</v>
      </c>
      <c r="AS7" s="370">
        <f t="shared" ca="1" si="8"/>
        <v>2452240</v>
      </c>
      <c r="AT7" s="370">
        <f t="shared" ca="1" si="8"/>
        <v>0</v>
      </c>
      <c r="AU7" s="370">
        <f t="shared" ca="1" si="8"/>
        <v>0</v>
      </c>
      <c r="AV7" s="370">
        <f t="shared" ca="1" si="8"/>
        <v>1401280</v>
      </c>
      <c r="AW7" s="370">
        <f t="shared" ca="1" si="8"/>
        <v>1751600</v>
      </c>
      <c r="AX7" s="370">
        <f t="shared" ca="1" si="8"/>
        <v>2101920</v>
      </c>
      <c r="AY7" s="370">
        <f t="shared" ca="1" si="8"/>
        <v>2452240</v>
      </c>
      <c r="AZ7" s="370">
        <f t="shared" ca="1" si="8"/>
        <v>1401280</v>
      </c>
      <c r="BA7" s="370">
        <f t="shared" ca="1" si="8"/>
        <v>0</v>
      </c>
      <c r="BB7" s="370">
        <f t="shared" ca="1" si="8"/>
        <v>0</v>
      </c>
      <c r="BC7" s="370">
        <f t="shared" ca="1" si="8"/>
        <v>2802560</v>
      </c>
      <c r="BD7" s="370">
        <f t="shared" ca="1" si="8"/>
        <v>1401280</v>
      </c>
      <c r="BE7" s="370">
        <f t="shared" ca="1" si="8"/>
        <v>2101920</v>
      </c>
      <c r="BF7" s="370">
        <f t="shared" ca="1" si="8"/>
        <v>3152880</v>
      </c>
      <c r="BG7" s="370">
        <f t="shared" ca="1" si="8"/>
        <v>0</v>
      </c>
      <c r="BH7" s="370">
        <f t="shared" ca="1" si="8"/>
        <v>0</v>
      </c>
      <c r="BI7" s="370">
        <f t="shared" ca="1" si="8"/>
        <v>0</v>
      </c>
      <c r="BJ7" s="370">
        <f t="shared" ca="1" si="8"/>
        <v>0</v>
      </c>
      <c r="BK7" s="370">
        <f t="shared" ca="1" si="8"/>
        <v>0</v>
      </c>
      <c r="BL7" s="370">
        <f t="shared" ca="1" si="8"/>
        <v>0</v>
      </c>
      <c r="BM7" s="370">
        <f t="shared" ca="1" si="8"/>
        <v>0</v>
      </c>
      <c r="BN7" s="370">
        <f t="shared" ca="1" si="8"/>
        <v>0</v>
      </c>
      <c r="BO7" s="370">
        <f t="shared" ca="1" si="8"/>
        <v>0</v>
      </c>
      <c r="BP7" s="370">
        <f t="shared" ca="1" si="8"/>
        <v>0</v>
      </c>
      <c r="BQ7" s="370">
        <f t="shared" ca="1" si="8"/>
        <v>0</v>
      </c>
      <c r="BR7" s="370">
        <f t="shared" ca="1" si="8"/>
        <v>0</v>
      </c>
      <c r="BS7" s="370">
        <f t="shared" ca="1" si="8"/>
        <v>0</v>
      </c>
      <c r="BT7" s="369">
        <f t="shared" ca="1" si="4"/>
        <v>28025600</v>
      </c>
      <c r="BU7" s="61"/>
      <c r="BV7" s="61"/>
      <c r="BW7" s="61"/>
      <c r="BX7" s="61"/>
      <c r="BY7" s="61"/>
      <c r="BZ7" s="61"/>
      <c r="CA7" s="61"/>
      <c r="CB7" s="61"/>
      <c r="CC7" s="61"/>
      <c r="CD7" s="61"/>
      <c r="CE7" s="61"/>
      <c r="CF7" s="61"/>
      <c r="CG7" s="61"/>
      <c r="CH7" s="61"/>
      <c r="CI7" s="61"/>
      <c r="CJ7" s="61"/>
      <c r="CK7" s="61"/>
      <c r="CL7" s="61"/>
      <c r="CM7" s="61"/>
      <c r="CN7" s="61"/>
      <c r="CO7" s="61"/>
      <c r="CP7" s="61"/>
      <c r="CQ7" s="61"/>
      <c r="CR7" s="61"/>
      <c r="CS7" s="61"/>
      <c r="CT7" s="61"/>
      <c r="CU7" s="61"/>
      <c r="CV7" s="61"/>
      <c r="CW7" s="61"/>
      <c r="CX7" s="61"/>
      <c r="CY7" s="61"/>
      <c r="CZ7" s="61"/>
      <c r="DA7" s="61"/>
      <c r="DB7" s="61"/>
      <c r="DC7" s="61"/>
    </row>
    <row r="8" spans="1:107" s="58" customFormat="1" ht="16.5" customHeight="1">
      <c r="A8" s="70" t="s">
        <v>436</v>
      </c>
      <c r="B8" s="660"/>
      <c r="C8" s="368" t="s">
        <v>450</v>
      </c>
      <c r="D8" s="367" t="s">
        <v>1249</v>
      </c>
      <c r="E8" s="77" t="s">
        <v>500</v>
      </c>
      <c r="F8" s="77">
        <f>VLOOKUP(C8,'[65]06월마감'!$A$1:$B$500,2,0)</f>
        <v>4463</v>
      </c>
      <c r="G8" s="388">
        <f ca="1">VLOOKUP($C$8,[66]납품내역!$B$3:$AH$80,G$1,0)</f>
        <v>240</v>
      </c>
      <c r="H8" s="388">
        <f ca="1">VLOOKUP($C$8,[66]납품내역!$B$3:$AH$80,H$1,0)</f>
        <v>160</v>
      </c>
      <c r="I8" s="388">
        <f ca="1">VLOOKUP($C$8,[66]납품내역!$B$3:$AH$80,I$1,0)</f>
        <v>640</v>
      </c>
      <c r="J8" s="388">
        <f ca="1">VLOOKUP($C$8,[66]납품내역!$B$3:$AH$80,J$1,0)</f>
        <v>560</v>
      </c>
      <c r="K8" s="388">
        <f ca="1">VLOOKUP($C$8,[66]납품내역!$B$3:$AH$80,K$1,0)</f>
        <v>560</v>
      </c>
      <c r="L8" s="388">
        <f ca="1">VLOOKUP($C$8,[66]납품내역!$B$3:$AH$80,L$1,0)</f>
        <v>0</v>
      </c>
      <c r="M8" s="388">
        <f ca="1">VLOOKUP($C$8,[66]납품내역!$B$3:$AH$80,M$1,0)</f>
        <v>0</v>
      </c>
      <c r="N8" s="388">
        <f ca="1">VLOOKUP($C$8,[66]납품내역!$B$3:$AH$80,N$1,0)</f>
        <v>320</v>
      </c>
      <c r="O8" s="388">
        <f ca="1">VLOOKUP($C$8,[66]납품내역!$B$3:$AH$80,O$1,0)</f>
        <v>400</v>
      </c>
      <c r="P8" s="388">
        <f ca="1">VLOOKUP($C$8,[66]납품내역!$B$3:$AH$80,P$1,0)</f>
        <v>480</v>
      </c>
      <c r="Q8" s="388">
        <f ca="1">VLOOKUP($C$8,[66]납품내역!$B$3:$AH$80,Q$1,0)</f>
        <v>560</v>
      </c>
      <c r="R8" s="388">
        <f ca="1">VLOOKUP($C$8,[66]납품내역!$B$3:$AH$80,R$1,0)</f>
        <v>320</v>
      </c>
      <c r="S8" s="388">
        <f ca="1">VLOOKUP($C$8,[66]납품내역!$B$3:$AH$80,S$1,0)</f>
        <v>0</v>
      </c>
      <c r="T8" s="388">
        <f ca="1">VLOOKUP($C$8,[66]납품내역!$B$3:$AH$80,T$1,0)</f>
        <v>0</v>
      </c>
      <c r="U8" s="388">
        <f ca="1">VLOOKUP($C$8,[66]납품내역!$B$3:$AH$80,U$1,0)</f>
        <v>640</v>
      </c>
      <c r="V8" s="388">
        <f ca="1">VLOOKUP($C$8,[66]납품내역!$B$3:$AH$80,V$1,0)</f>
        <v>320</v>
      </c>
      <c r="W8" s="388">
        <f ca="1">VLOOKUP($C$8,[66]납품내역!$B$3:$AH$80,W$1,0)</f>
        <v>480</v>
      </c>
      <c r="X8" s="388">
        <f ca="1">VLOOKUP($C$8,[66]납품내역!$B$3:$AH$80,X$1,0)</f>
        <v>720</v>
      </c>
      <c r="Y8" s="388">
        <f ca="1">VLOOKUP($C$8,[66]납품내역!$B$3:$AH$80,Y$1,0)</f>
        <v>0</v>
      </c>
      <c r="Z8" s="388">
        <f ca="1">VLOOKUP($C$8,[66]납품내역!$B$3:$AH$80,Z$1,0)</f>
        <v>0</v>
      </c>
      <c r="AA8" s="388">
        <f ca="1">VLOOKUP($C$8,[66]납품내역!$B$3:$AH$80,AA$1,0)</f>
        <v>0</v>
      </c>
      <c r="AB8" s="388">
        <f ca="1">VLOOKUP($C$8,[66]납품내역!$B$3:$AH$80,AB$1,0)</f>
        <v>0</v>
      </c>
      <c r="AC8" s="388">
        <f ca="1">VLOOKUP($C$8,[66]납품내역!$B$3:$AH$80,AC$1,0)</f>
        <v>0</v>
      </c>
      <c r="AD8" s="388">
        <f ca="1">VLOOKUP($C$8,[66]납품내역!$B$3:$AH$80,AD$1,0)</f>
        <v>0</v>
      </c>
      <c r="AE8" s="388">
        <f ca="1">VLOOKUP($C$8,[66]납품내역!$B$3:$AH$80,AE$1,0)</f>
        <v>0</v>
      </c>
      <c r="AF8" s="388">
        <f ca="1">VLOOKUP($C$8,[66]납품내역!$B$3:$AH$80,AF$1,0)</f>
        <v>0</v>
      </c>
      <c r="AG8" s="388">
        <f ca="1">VLOOKUP($C$8,[66]납품내역!$B$3:$AH$80,AG$1,0)</f>
        <v>0</v>
      </c>
      <c r="AH8" s="388">
        <f ca="1">VLOOKUP($C$8,[66]납품내역!$B$3:$AH$80,AH$1,0)</f>
        <v>0</v>
      </c>
      <c r="AI8" s="388">
        <f ca="1">VLOOKUP($C$8,[66]납품내역!$B$3:$AH$80,AI$1,0)</f>
        <v>0</v>
      </c>
      <c r="AJ8" s="388">
        <f ca="1">VLOOKUP($C$8,[66]납품내역!$B$3:$AH$80,AJ$1,0)</f>
        <v>0</v>
      </c>
      <c r="AK8" s="388">
        <f ca="1">VLOOKUP($C$8,[66]납품내역!$B$3:$AH$80,AK$1,0)</f>
        <v>0</v>
      </c>
      <c r="AL8" s="388">
        <f t="shared" ca="1" si="1"/>
        <v>6400</v>
      </c>
      <c r="AM8" s="389">
        <f t="shared" ca="1" si="2"/>
        <v>28563200</v>
      </c>
      <c r="AN8" s="61"/>
      <c r="AO8" s="370">
        <f t="shared" ref="AO8:BS8" ca="1" si="9">$F$8*G8</f>
        <v>1071120</v>
      </c>
      <c r="AP8" s="370">
        <f t="shared" ca="1" si="9"/>
        <v>714080</v>
      </c>
      <c r="AQ8" s="370">
        <f t="shared" ca="1" si="9"/>
        <v>2856320</v>
      </c>
      <c r="AR8" s="370">
        <f t="shared" ca="1" si="9"/>
        <v>2499280</v>
      </c>
      <c r="AS8" s="370">
        <f t="shared" ca="1" si="9"/>
        <v>2499280</v>
      </c>
      <c r="AT8" s="370">
        <f t="shared" ca="1" si="9"/>
        <v>0</v>
      </c>
      <c r="AU8" s="370">
        <f t="shared" ca="1" si="9"/>
        <v>0</v>
      </c>
      <c r="AV8" s="370">
        <f t="shared" ca="1" si="9"/>
        <v>1428160</v>
      </c>
      <c r="AW8" s="370">
        <f t="shared" ca="1" si="9"/>
        <v>1785200</v>
      </c>
      <c r="AX8" s="370">
        <f t="shared" ca="1" si="9"/>
        <v>2142240</v>
      </c>
      <c r="AY8" s="370">
        <f t="shared" ca="1" si="9"/>
        <v>2499280</v>
      </c>
      <c r="AZ8" s="370">
        <f t="shared" ca="1" si="9"/>
        <v>1428160</v>
      </c>
      <c r="BA8" s="370">
        <f t="shared" ca="1" si="9"/>
        <v>0</v>
      </c>
      <c r="BB8" s="370">
        <f t="shared" ca="1" si="9"/>
        <v>0</v>
      </c>
      <c r="BC8" s="370">
        <f t="shared" ca="1" si="9"/>
        <v>2856320</v>
      </c>
      <c r="BD8" s="370">
        <f t="shared" ca="1" si="9"/>
        <v>1428160</v>
      </c>
      <c r="BE8" s="370">
        <f t="shared" ca="1" si="9"/>
        <v>2142240</v>
      </c>
      <c r="BF8" s="370">
        <f t="shared" ca="1" si="9"/>
        <v>3213360</v>
      </c>
      <c r="BG8" s="370">
        <f t="shared" ca="1" si="9"/>
        <v>0</v>
      </c>
      <c r="BH8" s="370">
        <f t="shared" ca="1" si="9"/>
        <v>0</v>
      </c>
      <c r="BI8" s="370">
        <f t="shared" ca="1" si="9"/>
        <v>0</v>
      </c>
      <c r="BJ8" s="370">
        <f t="shared" ca="1" si="9"/>
        <v>0</v>
      </c>
      <c r="BK8" s="370">
        <f t="shared" ca="1" si="9"/>
        <v>0</v>
      </c>
      <c r="BL8" s="370">
        <f t="shared" ca="1" si="9"/>
        <v>0</v>
      </c>
      <c r="BM8" s="370">
        <f t="shared" ca="1" si="9"/>
        <v>0</v>
      </c>
      <c r="BN8" s="370">
        <f t="shared" ca="1" si="9"/>
        <v>0</v>
      </c>
      <c r="BO8" s="370">
        <f t="shared" ca="1" si="9"/>
        <v>0</v>
      </c>
      <c r="BP8" s="370">
        <f t="shared" ca="1" si="9"/>
        <v>0</v>
      </c>
      <c r="BQ8" s="370">
        <f t="shared" ca="1" si="9"/>
        <v>0</v>
      </c>
      <c r="BR8" s="370">
        <f t="shared" ca="1" si="9"/>
        <v>0</v>
      </c>
      <c r="BS8" s="370">
        <f t="shared" ca="1" si="9"/>
        <v>0</v>
      </c>
      <c r="BT8" s="369">
        <f t="shared" ca="1" si="4"/>
        <v>28563200</v>
      </c>
      <c r="BU8" s="61"/>
      <c r="BV8" s="61"/>
      <c r="BW8" s="61"/>
      <c r="BX8" s="61"/>
      <c r="BY8" s="61"/>
      <c r="BZ8" s="61"/>
      <c r="CA8" s="61"/>
      <c r="CB8" s="61"/>
      <c r="CC8" s="61"/>
      <c r="CD8" s="61"/>
      <c r="CE8" s="61"/>
      <c r="CF8" s="61"/>
      <c r="CG8" s="61"/>
      <c r="CH8" s="61"/>
      <c r="CI8" s="61"/>
      <c r="CJ8" s="61"/>
      <c r="CK8" s="61"/>
      <c r="CL8" s="61"/>
      <c r="CM8" s="61"/>
      <c r="CN8" s="61"/>
      <c r="CO8" s="61"/>
      <c r="CP8" s="61"/>
      <c r="CQ8" s="61"/>
      <c r="CR8" s="61"/>
      <c r="CS8" s="61"/>
      <c r="CT8" s="61"/>
      <c r="CU8" s="61"/>
      <c r="CV8" s="61"/>
      <c r="CW8" s="61"/>
      <c r="CX8" s="61"/>
      <c r="CY8" s="61"/>
      <c r="CZ8" s="61"/>
      <c r="DA8" s="61"/>
      <c r="DB8" s="61"/>
      <c r="DC8" s="61"/>
    </row>
    <row r="9" spans="1:107" s="58" customFormat="1" ht="16.5" customHeight="1">
      <c r="A9" s="70" t="s">
        <v>436</v>
      </c>
      <c r="B9" s="660"/>
      <c r="C9" s="368" t="s">
        <v>451</v>
      </c>
      <c r="D9" s="367" t="s">
        <v>1248</v>
      </c>
      <c r="E9" s="77" t="s">
        <v>500</v>
      </c>
      <c r="F9" s="77">
        <f>VLOOKUP(C9,'[65]06월마감'!$A$1:$B$500,2,0)</f>
        <v>6067</v>
      </c>
      <c r="G9" s="388">
        <f ca="1">VLOOKUP($C$9,[66]납품내역!$B$3:$AH$80,G$1,0)</f>
        <v>240</v>
      </c>
      <c r="H9" s="388">
        <f ca="1">VLOOKUP($C$9,[66]납품내역!$B$3:$AH$80,H$1,0)</f>
        <v>160</v>
      </c>
      <c r="I9" s="388">
        <f ca="1">VLOOKUP($C$9,[66]납품내역!$B$3:$AH$80,I$1,0)</f>
        <v>640</v>
      </c>
      <c r="J9" s="388">
        <f ca="1">VLOOKUP($C$9,[66]납품내역!$B$3:$AH$80,J$1,0)</f>
        <v>560</v>
      </c>
      <c r="K9" s="388">
        <f ca="1">VLOOKUP($C$9,[66]납품내역!$B$3:$AH$80,K$1,0)</f>
        <v>560</v>
      </c>
      <c r="L9" s="388">
        <f ca="1">VLOOKUP($C$9,[66]납품내역!$B$3:$AH$80,L$1,0)</f>
        <v>0</v>
      </c>
      <c r="M9" s="388">
        <f ca="1">VLOOKUP($C$9,[66]납품내역!$B$3:$AH$80,M$1,0)</f>
        <v>0</v>
      </c>
      <c r="N9" s="388">
        <f ca="1">VLOOKUP($C$9,[66]납품내역!$B$3:$AH$80,N$1,0)</f>
        <v>320</v>
      </c>
      <c r="O9" s="388">
        <f ca="1">VLOOKUP($C$9,[66]납품내역!$B$3:$AH$80,O$1,0)</f>
        <v>400</v>
      </c>
      <c r="P9" s="388">
        <f ca="1">VLOOKUP($C$9,[66]납품내역!$B$3:$AH$80,P$1,0)</f>
        <v>480</v>
      </c>
      <c r="Q9" s="388">
        <f ca="1">VLOOKUP($C$9,[66]납품내역!$B$3:$AH$80,Q$1,0)</f>
        <v>520</v>
      </c>
      <c r="R9" s="388">
        <f ca="1">VLOOKUP($C$9,[66]납품내역!$B$3:$AH$80,R$1,0)</f>
        <v>320</v>
      </c>
      <c r="S9" s="388">
        <f ca="1">VLOOKUP($C$9,[66]납품내역!$B$3:$AH$80,S$1,0)</f>
        <v>0</v>
      </c>
      <c r="T9" s="388">
        <f ca="1">VLOOKUP($C$9,[66]납품내역!$B$3:$AH$80,T$1,0)</f>
        <v>0</v>
      </c>
      <c r="U9" s="388">
        <f ca="1">VLOOKUP($C$9,[66]납품내역!$B$3:$AH$80,U$1,0)</f>
        <v>640</v>
      </c>
      <c r="V9" s="388">
        <f ca="1">VLOOKUP($C$9,[66]납품내역!$B$3:$AH$80,V$1,0)</f>
        <v>320</v>
      </c>
      <c r="W9" s="388">
        <f ca="1">VLOOKUP($C$9,[66]납품내역!$B$3:$AH$80,W$1,0)</f>
        <v>640</v>
      </c>
      <c r="X9" s="388">
        <f ca="1">VLOOKUP($C$9,[66]납품내역!$B$3:$AH$80,X$1,0)</f>
        <v>560</v>
      </c>
      <c r="Y9" s="388">
        <f ca="1">VLOOKUP($C$9,[66]납품내역!$B$3:$AH$80,Y$1,0)</f>
        <v>0</v>
      </c>
      <c r="Z9" s="388">
        <f ca="1">VLOOKUP($C$9,[66]납품내역!$B$3:$AH$80,Z$1,0)</f>
        <v>0</v>
      </c>
      <c r="AA9" s="388">
        <f ca="1">VLOOKUP($C$9,[66]납품내역!$B$3:$AH$80,AA$1,0)</f>
        <v>0</v>
      </c>
      <c r="AB9" s="388">
        <f ca="1">VLOOKUP($C$9,[66]납품내역!$B$3:$AH$80,AB$1,0)</f>
        <v>0</v>
      </c>
      <c r="AC9" s="388">
        <f ca="1">VLOOKUP($C$9,[66]납품내역!$B$3:$AH$80,AC$1,0)</f>
        <v>0</v>
      </c>
      <c r="AD9" s="388">
        <f ca="1">VLOOKUP($C$9,[66]납품내역!$B$3:$AH$80,AD$1,0)</f>
        <v>0</v>
      </c>
      <c r="AE9" s="388">
        <f ca="1">VLOOKUP($C$9,[66]납품내역!$B$3:$AH$80,AE$1,0)</f>
        <v>0</v>
      </c>
      <c r="AF9" s="388">
        <f ca="1">VLOOKUP($C$9,[66]납품내역!$B$3:$AH$80,AF$1,0)</f>
        <v>0</v>
      </c>
      <c r="AG9" s="388">
        <f ca="1">VLOOKUP($C$9,[66]납품내역!$B$3:$AH$80,AG$1,0)</f>
        <v>0</v>
      </c>
      <c r="AH9" s="388">
        <f ca="1">VLOOKUP($C$9,[66]납품내역!$B$3:$AH$80,AH$1,0)</f>
        <v>0</v>
      </c>
      <c r="AI9" s="388">
        <f ca="1">VLOOKUP($C$9,[66]납품내역!$B$3:$AH$80,AI$1,0)</f>
        <v>0</v>
      </c>
      <c r="AJ9" s="388">
        <f ca="1">VLOOKUP($C$9,[66]납품내역!$B$3:$AH$80,AJ$1,0)</f>
        <v>0</v>
      </c>
      <c r="AK9" s="388">
        <f ca="1">VLOOKUP($C$9,[66]납품내역!$B$3:$AH$80,AK$1,0)</f>
        <v>0</v>
      </c>
      <c r="AL9" s="388">
        <f t="shared" ca="1" si="1"/>
        <v>6360</v>
      </c>
      <c r="AM9" s="389">
        <f t="shared" ca="1" si="2"/>
        <v>38586120</v>
      </c>
      <c r="AN9" s="61"/>
      <c r="AO9" s="370">
        <f t="shared" ref="AO9:BS9" ca="1" si="10">$F$9*G9</f>
        <v>1456080</v>
      </c>
      <c r="AP9" s="370">
        <f t="shared" ca="1" si="10"/>
        <v>970720</v>
      </c>
      <c r="AQ9" s="370">
        <f t="shared" ca="1" si="10"/>
        <v>3882880</v>
      </c>
      <c r="AR9" s="370">
        <f t="shared" ca="1" si="10"/>
        <v>3397520</v>
      </c>
      <c r="AS9" s="370">
        <f t="shared" ca="1" si="10"/>
        <v>3397520</v>
      </c>
      <c r="AT9" s="370">
        <f t="shared" ca="1" si="10"/>
        <v>0</v>
      </c>
      <c r="AU9" s="370">
        <f t="shared" ca="1" si="10"/>
        <v>0</v>
      </c>
      <c r="AV9" s="370">
        <f t="shared" ca="1" si="10"/>
        <v>1941440</v>
      </c>
      <c r="AW9" s="370">
        <f t="shared" ca="1" si="10"/>
        <v>2426800</v>
      </c>
      <c r="AX9" s="370">
        <f t="shared" ca="1" si="10"/>
        <v>2912160</v>
      </c>
      <c r="AY9" s="370">
        <f t="shared" ca="1" si="10"/>
        <v>3154840</v>
      </c>
      <c r="AZ9" s="370">
        <f t="shared" ca="1" si="10"/>
        <v>1941440</v>
      </c>
      <c r="BA9" s="370">
        <f t="shared" ca="1" si="10"/>
        <v>0</v>
      </c>
      <c r="BB9" s="370">
        <f t="shared" ca="1" si="10"/>
        <v>0</v>
      </c>
      <c r="BC9" s="370">
        <f t="shared" ca="1" si="10"/>
        <v>3882880</v>
      </c>
      <c r="BD9" s="370">
        <f t="shared" ca="1" si="10"/>
        <v>1941440</v>
      </c>
      <c r="BE9" s="370">
        <f t="shared" ca="1" si="10"/>
        <v>3882880</v>
      </c>
      <c r="BF9" s="370">
        <f t="shared" ca="1" si="10"/>
        <v>3397520</v>
      </c>
      <c r="BG9" s="370">
        <f t="shared" ca="1" si="10"/>
        <v>0</v>
      </c>
      <c r="BH9" s="370">
        <f t="shared" ca="1" si="10"/>
        <v>0</v>
      </c>
      <c r="BI9" s="370">
        <f t="shared" ca="1" si="10"/>
        <v>0</v>
      </c>
      <c r="BJ9" s="370">
        <f t="shared" ca="1" si="10"/>
        <v>0</v>
      </c>
      <c r="BK9" s="370">
        <f t="shared" ca="1" si="10"/>
        <v>0</v>
      </c>
      <c r="BL9" s="370">
        <f t="shared" ca="1" si="10"/>
        <v>0</v>
      </c>
      <c r="BM9" s="370">
        <f t="shared" ca="1" si="10"/>
        <v>0</v>
      </c>
      <c r="BN9" s="370">
        <f t="shared" ca="1" si="10"/>
        <v>0</v>
      </c>
      <c r="BO9" s="370">
        <f t="shared" ca="1" si="10"/>
        <v>0</v>
      </c>
      <c r="BP9" s="370">
        <f t="shared" ca="1" si="10"/>
        <v>0</v>
      </c>
      <c r="BQ9" s="370">
        <f t="shared" ca="1" si="10"/>
        <v>0</v>
      </c>
      <c r="BR9" s="370">
        <f t="shared" ca="1" si="10"/>
        <v>0</v>
      </c>
      <c r="BS9" s="370">
        <f t="shared" ca="1" si="10"/>
        <v>0</v>
      </c>
      <c r="BT9" s="369">
        <f t="shared" ca="1" si="4"/>
        <v>38586120</v>
      </c>
      <c r="BU9" s="61"/>
      <c r="BV9" s="61"/>
      <c r="BW9" s="61"/>
      <c r="BX9" s="61"/>
      <c r="BY9" s="61"/>
      <c r="BZ9" s="61"/>
      <c r="CA9" s="61"/>
      <c r="CB9" s="61"/>
      <c r="CC9" s="61"/>
      <c r="CD9" s="61"/>
      <c r="CE9" s="61"/>
      <c r="CF9" s="61"/>
      <c r="CG9" s="61"/>
      <c r="CH9" s="61"/>
      <c r="CI9" s="61"/>
      <c r="CJ9" s="61"/>
      <c r="CK9" s="61"/>
      <c r="CL9" s="61"/>
      <c r="CM9" s="61"/>
      <c r="CN9" s="61"/>
      <c r="CO9" s="61"/>
      <c r="CP9" s="61"/>
      <c r="CQ9" s="61"/>
      <c r="CR9" s="61"/>
      <c r="CS9" s="61"/>
      <c r="CT9" s="61"/>
      <c r="CU9" s="61"/>
      <c r="CV9" s="61"/>
      <c r="CW9" s="61"/>
      <c r="CX9" s="61"/>
      <c r="CY9" s="61"/>
      <c r="CZ9" s="61"/>
      <c r="DA9" s="61"/>
      <c r="DB9" s="61"/>
      <c r="DC9" s="61"/>
    </row>
    <row r="10" spans="1:107" s="58" customFormat="1" ht="16.5" customHeight="1">
      <c r="A10" s="70" t="s">
        <v>436</v>
      </c>
      <c r="B10" s="660"/>
      <c r="C10" s="368" t="s">
        <v>452</v>
      </c>
      <c r="D10" s="367" t="s">
        <v>1247</v>
      </c>
      <c r="E10" s="77" t="s">
        <v>500</v>
      </c>
      <c r="F10" s="77">
        <f>VLOOKUP(C10,'[65]06월마감'!$A$1:$B$500,2,0)</f>
        <v>6067</v>
      </c>
      <c r="G10" s="388">
        <f ca="1">VLOOKUP($C$10,[66]납품내역!$B$3:$AH$80,G$1,0)</f>
        <v>240</v>
      </c>
      <c r="H10" s="388">
        <f ca="1">VLOOKUP($C$10,[66]납품내역!$B$3:$AH$80,H$1,0)</f>
        <v>160</v>
      </c>
      <c r="I10" s="388">
        <f ca="1">VLOOKUP($C$10,[66]납품내역!$B$3:$AH$80,I$1,0)</f>
        <v>640</v>
      </c>
      <c r="J10" s="388">
        <f ca="1">VLOOKUP($C$10,[66]납품내역!$B$3:$AH$80,J$1,0)</f>
        <v>560</v>
      </c>
      <c r="K10" s="388">
        <f ca="1">VLOOKUP($C$10,[66]납품내역!$B$3:$AH$80,K$1,0)</f>
        <v>560</v>
      </c>
      <c r="L10" s="388">
        <f ca="1">VLOOKUP($C$10,[66]납품내역!$B$3:$AH$80,L$1,0)</f>
        <v>0</v>
      </c>
      <c r="M10" s="388">
        <f ca="1">VLOOKUP($C$10,[66]납품내역!$B$3:$AH$80,M$1,0)</f>
        <v>0</v>
      </c>
      <c r="N10" s="388">
        <f ca="1">VLOOKUP($C$10,[66]납품내역!$B$3:$AH$80,N$1,0)</f>
        <v>320</v>
      </c>
      <c r="O10" s="388">
        <f ca="1">VLOOKUP($C$10,[66]납품내역!$B$3:$AH$80,O$1,0)</f>
        <v>400</v>
      </c>
      <c r="P10" s="388">
        <f ca="1">VLOOKUP($C$10,[66]납품내역!$B$3:$AH$80,P$1,0)</f>
        <v>480</v>
      </c>
      <c r="Q10" s="388">
        <f ca="1">VLOOKUP($C$10,[66]납품내역!$B$3:$AH$80,Q$1,0)</f>
        <v>520</v>
      </c>
      <c r="R10" s="388">
        <f ca="1">VLOOKUP($C$10,[66]납품내역!$B$3:$AH$80,R$1,0)</f>
        <v>320</v>
      </c>
      <c r="S10" s="388">
        <f ca="1">VLOOKUP($C$10,[66]납품내역!$B$3:$AH$80,S$1,0)</f>
        <v>0</v>
      </c>
      <c r="T10" s="388">
        <f ca="1">VLOOKUP($C$10,[66]납품내역!$B$3:$AH$80,T$1,0)</f>
        <v>0</v>
      </c>
      <c r="U10" s="388">
        <f ca="1">VLOOKUP($C$10,[66]납품내역!$B$3:$AH$80,U$1,0)</f>
        <v>640</v>
      </c>
      <c r="V10" s="388">
        <f ca="1">VLOOKUP($C$10,[66]납품내역!$B$3:$AH$80,V$1,0)</f>
        <v>320</v>
      </c>
      <c r="W10" s="388">
        <f ca="1">VLOOKUP($C$10,[66]납품내역!$B$3:$AH$80,W$1,0)</f>
        <v>640</v>
      </c>
      <c r="X10" s="388">
        <f ca="1">VLOOKUP($C$10,[66]납품내역!$B$3:$AH$80,X$1,0)</f>
        <v>560</v>
      </c>
      <c r="Y10" s="388">
        <f ca="1">VLOOKUP($C$10,[66]납품내역!$B$3:$AH$80,Y$1,0)</f>
        <v>0</v>
      </c>
      <c r="Z10" s="388">
        <f ca="1">VLOOKUP($C$10,[66]납품내역!$B$3:$AH$80,Z$1,0)</f>
        <v>0</v>
      </c>
      <c r="AA10" s="388">
        <f ca="1">VLOOKUP($C$10,[66]납품내역!$B$3:$AH$80,AA$1,0)</f>
        <v>0</v>
      </c>
      <c r="AB10" s="388">
        <f ca="1">VLOOKUP($C$10,[66]납품내역!$B$3:$AH$80,AB$1,0)</f>
        <v>0</v>
      </c>
      <c r="AC10" s="388">
        <f ca="1">VLOOKUP($C$10,[66]납품내역!$B$3:$AH$80,AC$1,0)</f>
        <v>0</v>
      </c>
      <c r="AD10" s="388">
        <f ca="1">VLOOKUP($C$10,[66]납품내역!$B$3:$AH$80,AD$1,0)</f>
        <v>0</v>
      </c>
      <c r="AE10" s="388">
        <f ca="1">VLOOKUP($C$10,[66]납품내역!$B$3:$AH$80,AE$1,0)</f>
        <v>0</v>
      </c>
      <c r="AF10" s="388">
        <f ca="1">VLOOKUP($C$10,[66]납품내역!$B$3:$AH$80,AF$1,0)</f>
        <v>0</v>
      </c>
      <c r="AG10" s="388">
        <f ca="1">VLOOKUP($C$10,[66]납품내역!$B$3:$AH$80,AG$1,0)</f>
        <v>0</v>
      </c>
      <c r="AH10" s="388">
        <f ca="1">VLOOKUP($C$10,[66]납품내역!$B$3:$AH$80,AH$1,0)</f>
        <v>0</v>
      </c>
      <c r="AI10" s="388">
        <f ca="1">VLOOKUP($C$10,[66]납품내역!$B$3:$AH$80,AI$1,0)</f>
        <v>0</v>
      </c>
      <c r="AJ10" s="388">
        <f ca="1">VLOOKUP($C$10,[66]납품내역!$B$3:$AH$80,AJ$1,0)</f>
        <v>0</v>
      </c>
      <c r="AK10" s="388">
        <f ca="1">VLOOKUP($C$10,[66]납품내역!$B$3:$AH$80,AK$1,0)</f>
        <v>0</v>
      </c>
      <c r="AL10" s="388">
        <f t="shared" ca="1" si="1"/>
        <v>6360</v>
      </c>
      <c r="AM10" s="389">
        <f t="shared" ca="1" si="2"/>
        <v>38586120</v>
      </c>
      <c r="AN10" s="61"/>
      <c r="AO10" s="370">
        <f t="shared" ref="AO10:BS10" ca="1" si="11">$F$10*G10</f>
        <v>1456080</v>
      </c>
      <c r="AP10" s="370">
        <f t="shared" ca="1" si="11"/>
        <v>970720</v>
      </c>
      <c r="AQ10" s="370">
        <f t="shared" ca="1" si="11"/>
        <v>3882880</v>
      </c>
      <c r="AR10" s="370">
        <f t="shared" ca="1" si="11"/>
        <v>3397520</v>
      </c>
      <c r="AS10" s="370">
        <f t="shared" ca="1" si="11"/>
        <v>3397520</v>
      </c>
      <c r="AT10" s="370">
        <f t="shared" ca="1" si="11"/>
        <v>0</v>
      </c>
      <c r="AU10" s="370">
        <f t="shared" ca="1" si="11"/>
        <v>0</v>
      </c>
      <c r="AV10" s="370">
        <f t="shared" ca="1" si="11"/>
        <v>1941440</v>
      </c>
      <c r="AW10" s="370">
        <f t="shared" ca="1" si="11"/>
        <v>2426800</v>
      </c>
      <c r="AX10" s="370">
        <f t="shared" ca="1" si="11"/>
        <v>2912160</v>
      </c>
      <c r="AY10" s="370">
        <f t="shared" ca="1" si="11"/>
        <v>3154840</v>
      </c>
      <c r="AZ10" s="370">
        <f t="shared" ca="1" si="11"/>
        <v>1941440</v>
      </c>
      <c r="BA10" s="370">
        <f t="shared" ca="1" si="11"/>
        <v>0</v>
      </c>
      <c r="BB10" s="370">
        <f t="shared" ca="1" si="11"/>
        <v>0</v>
      </c>
      <c r="BC10" s="370">
        <f t="shared" ca="1" si="11"/>
        <v>3882880</v>
      </c>
      <c r="BD10" s="370">
        <f t="shared" ca="1" si="11"/>
        <v>1941440</v>
      </c>
      <c r="BE10" s="370">
        <f t="shared" ca="1" si="11"/>
        <v>3882880</v>
      </c>
      <c r="BF10" s="370">
        <f t="shared" ca="1" si="11"/>
        <v>3397520</v>
      </c>
      <c r="BG10" s="370">
        <f t="shared" ca="1" si="11"/>
        <v>0</v>
      </c>
      <c r="BH10" s="370">
        <f t="shared" ca="1" si="11"/>
        <v>0</v>
      </c>
      <c r="BI10" s="370">
        <f t="shared" ca="1" si="11"/>
        <v>0</v>
      </c>
      <c r="BJ10" s="370">
        <f t="shared" ca="1" si="11"/>
        <v>0</v>
      </c>
      <c r="BK10" s="370">
        <f t="shared" ca="1" si="11"/>
        <v>0</v>
      </c>
      <c r="BL10" s="370">
        <f t="shared" ca="1" si="11"/>
        <v>0</v>
      </c>
      <c r="BM10" s="370">
        <f t="shared" ca="1" si="11"/>
        <v>0</v>
      </c>
      <c r="BN10" s="370">
        <f t="shared" ca="1" si="11"/>
        <v>0</v>
      </c>
      <c r="BO10" s="370">
        <f t="shared" ca="1" si="11"/>
        <v>0</v>
      </c>
      <c r="BP10" s="370">
        <f t="shared" ca="1" si="11"/>
        <v>0</v>
      </c>
      <c r="BQ10" s="370">
        <f t="shared" ca="1" si="11"/>
        <v>0</v>
      </c>
      <c r="BR10" s="370">
        <f t="shared" ca="1" si="11"/>
        <v>0</v>
      </c>
      <c r="BS10" s="370">
        <f t="shared" ca="1" si="11"/>
        <v>0</v>
      </c>
      <c r="BT10" s="369">
        <f t="shared" ca="1" si="4"/>
        <v>38586120</v>
      </c>
      <c r="BU10" s="61"/>
      <c r="BV10" s="61"/>
      <c r="BW10" s="61"/>
      <c r="BX10" s="61"/>
      <c r="BY10" s="61"/>
      <c r="BZ10" s="61"/>
      <c r="CA10" s="61"/>
      <c r="CB10" s="61"/>
      <c r="CC10" s="61"/>
      <c r="CD10" s="61"/>
      <c r="CE10" s="61"/>
      <c r="CF10" s="61"/>
      <c r="CG10" s="61"/>
      <c r="CH10" s="61"/>
      <c r="CI10" s="61"/>
      <c r="CJ10" s="61"/>
      <c r="CK10" s="61"/>
      <c r="CL10" s="61"/>
      <c r="CM10" s="61"/>
      <c r="CN10" s="61"/>
      <c r="CO10" s="61"/>
      <c r="CP10" s="61"/>
      <c r="CQ10" s="61"/>
      <c r="CR10" s="61"/>
      <c r="CS10" s="61"/>
      <c r="CT10" s="61"/>
      <c r="CU10" s="61"/>
      <c r="CV10" s="61"/>
      <c r="CW10" s="61"/>
      <c r="CX10" s="61"/>
      <c r="CY10" s="61"/>
      <c r="CZ10" s="61"/>
      <c r="DA10" s="61"/>
      <c r="DB10" s="61"/>
      <c r="DC10" s="61"/>
    </row>
    <row r="11" spans="1:107" s="58" customFormat="1" ht="16.5" customHeight="1">
      <c r="A11" s="70" t="s">
        <v>437</v>
      </c>
      <c r="B11" s="660"/>
      <c r="C11" s="368" t="s">
        <v>453</v>
      </c>
      <c r="D11" s="367" t="s">
        <v>1250</v>
      </c>
      <c r="E11" s="77" t="s">
        <v>501</v>
      </c>
      <c r="F11" s="77">
        <f>VLOOKUP(C11,'[65]06월마감'!$A$1:$B$500,2,0)</f>
        <v>4392</v>
      </c>
      <c r="G11" s="388">
        <f ca="1">VLOOKUP($C$11,[66]납품내역!$B$3:$AH$80,G$1,0)</f>
        <v>160</v>
      </c>
      <c r="H11" s="388">
        <f ca="1">VLOOKUP($C$11,[66]납품내역!$B$3:$AH$80,H$1,0)</f>
        <v>80</v>
      </c>
      <c r="I11" s="388">
        <f ca="1">VLOOKUP($C$11,[66]납품내역!$B$3:$AH$80,I$1,0)</f>
        <v>80</v>
      </c>
      <c r="J11" s="388">
        <f ca="1">VLOOKUP($C$11,[66]납품내역!$B$3:$AH$80,J$1,0)</f>
        <v>160</v>
      </c>
      <c r="K11" s="388">
        <f ca="1">VLOOKUP($C$11,[66]납품내역!$B$3:$AH$80,K$1,0)</f>
        <v>0</v>
      </c>
      <c r="L11" s="388">
        <f ca="1">VLOOKUP($C$11,[66]납품내역!$B$3:$AH$80,L$1,0)</f>
        <v>0</v>
      </c>
      <c r="M11" s="388">
        <f ca="1">VLOOKUP($C$11,[66]납품내역!$B$3:$AH$80,M$1,0)</f>
        <v>0</v>
      </c>
      <c r="N11" s="388">
        <f ca="1">VLOOKUP($C$11,[66]납품내역!$B$3:$AH$80,N$1,0)</f>
        <v>80</v>
      </c>
      <c r="O11" s="388">
        <f ca="1">VLOOKUP($C$11,[66]납품내역!$B$3:$AH$80,O$1,0)</f>
        <v>80</v>
      </c>
      <c r="P11" s="388">
        <f ca="1">VLOOKUP($C$11,[66]납품내역!$B$3:$AH$80,P$1,0)</f>
        <v>160</v>
      </c>
      <c r="Q11" s="388">
        <f ca="1">VLOOKUP($C$11,[66]납품내역!$B$3:$AH$80,Q$1,0)</f>
        <v>0</v>
      </c>
      <c r="R11" s="388">
        <f ca="1">VLOOKUP($C$11,[66]납품내역!$B$3:$AH$80,R$1,0)</f>
        <v>0</v>
      </c>
      <c r="S11" s="388">
        <f ca="1">VLOOKUP($C$11,[66]납품내역!$B$3:$AH$80,S$1,0)</f>
        <v>0</v>
      </c>
      <c r="T11" s="388">
        <f ca="1">VLOOKUP($C$11,[66]납품내역!$B$3:$AH$80,T$1,0)</f>
        <v>0</v>
      </c>
      <c r="U11" s="388">
        <f ca="1">VLOOKUP($C$11,[66]납품내역!$B$3:$AH$80,U$1,0)</f>
        <v>0</v>
      </c>
      <c r="V11" s="388">
        <f ca="1">VLOOKUP($C$11,[66]납품내역!$B$3:$AH$80,V$1,0)</f>
        <v>0</v>
      </c>
      <c r="W11" s="388">
        <f ca="1">VLOOKUP($C$11,[66]납품내역!$B$3:$AH$80,W$1,0)</f>
        <v>0</v>
      </c>
      <c r="X11" s="388">
        <f ca="1">VLOOKUP($C$11,[66]납품내역!$B$3:$AH$80,X$1,0)</f>
        <v>160</v>
      </c>
      <c r="Y11" s="388">
        <f ca="1">VLOOKUP($C$11,[66]납품내역!$B$3:$AH$80,Y$1,0)</f>
        <v>0</v>
      </c>
      <c r="Z11" s="388">
        <f ca="1">VLOOKUP($C$11,[66]납품내역!$B$3:$AH$80,Z$1,0)</f>
        <v>0</v>
      </c>
      <c r="AA11" s="388">
        <f ca="1">VLOOKUP($C$11,[66]납품내역!$B$3:$AH$80,AA$1,0)</f>
        <v>0</v>
      </c>
      <c r="AB11" s="388">
        <f ca="1">VLOOKUP($C$11,[66]납품내역!$B$3:$AH$80,AB$1,0)</f>
        <v>0</v>
      </c>
      <c r="AC11" s="388">
        <f ca="1">VLOOKUP($C$11,[66]납품내역!$B$3:$AH$80,AC$1,0)</f>
        <v>0</v>
      </c>
      <c r="AD11" s="388">
        <f ca="1">VLOOKUP($C$11,[66]납품내역!$B$3:$AH$80,AD$1,0)</f>
        <v>0</v>
      </c>
      <c r="AE11" s="388">
        <f ca="1">VLOOKUP($C$11,[66]납품내역!$B$3:$AH$80,AE$1,0)</f>
        <v>0</v>
      </c>
      <c r="AF11" s="388">
        <f ca="1">VLOOKUP($C$11,[66]납품내역!$B$3:$AH$80,AF$1,0)</f>
        <v>0</v>
      </c>
      <c r="AG11" s="388">
        <f ca="1">VLOOKUP($C$11,[66]납품내역!$B$3:$AH$80,AG$1,0)</f>
        <v>0</v>
      </c>
      <c r="AH11" s="388">
        <f ca="1">VLOOKUP($C$11,[66]납품내역!$B$3:$AH$80,AH$1,0)</f>
        <v>0</v>
      </c>
      <c r="AI11" s="388">
        <f ca="1">VLOOKUP($C$11,[66]납품내역!$B$3:$AH$80,AI$1,0)</f>
        <v>0</v>
      </c>
      <c r="AJ11" s="388">
        <f ca="1">VLOOKUP($C$11,[66]납품내역!$B$3:$AH$80,AJ$1,0)</f>
        <v>0</v>
      </c>
      <c r="AK11" s="388">
        <f ca="1">VLOOKUP($C$11,[66]납품내역!$B$3:$AH$80,AK$1,0)</f>
        <v>0</v>
      </c>
      <c r="AL11" s="388">
        <f t="shared" ca="1" si="1"/>
        <v>960</v>
      </c>
      <c r="AM11" s="389">
        <f t="shared" ca="1" si="2"/>
        <v>4216320</v>
      </c>
      <c r="AN11" s="61"/>
      <c r="AO11" s="370">
        <f t="shared" ref="AO11:BS11" ca="1" si="12">$F$11*G11</f>
        <v>702720</v>
      </c>
      <c r="AP11" s="370">
        <f t="shared" ca="1" si="12"/>
        <v>351360</v>
      </c>
      <c r="AQ11" s="370">
        <f t="shared" ca="1" si="12"/>
        <v>351360</v>
      </c>
      <c r="AR11" s="370">
        <f t="shared" ca="1" si="12"/>
        <v>702720</v>
      </c>
      <c r="AS11" s="370">
        <f t="shared" ca="1" si="12"/>
        <v>0</v>
      </c>
      <c r="AT11" s="370">
        <f t="shared" ca="1" si="12"/>
        <v>0</v>
      </c>
      <c r="AU11" s="370">
        <f t="shared" ca="1" si="12"/>
        <v>0</v>
      </c>
      <c r="AV11" s="370">
        <f t="shared" ca="1" si="12"/>
        <v>351360</v>
      </c>
      <c r="AW11" s="370">
        <f t="shared" ca="1" si="12"/>
        <v>351360</v>
      </c>
      <c r="AX11" s="370">
        <f t="shared" ca="1" si="12"/>
        <v>702720</v>
      </c>
      <c r="AY11" s="370">
        <f t="shared" ca="1" si="12"/>
        <v>0</v>
      </c>
      <c r="AZ11" s="370">
        <f t="shared" ca="1" si="12"/>
        <v>0</v>
      </c>
      <c r="BA11" s="370">
        <f t="shared" ca="1" si="12"/>
        <v>0</v>
      </c>
      <c r="BB11" s="370">
        <f t="shared" ca="1" si="12"/>
        <v>0</v>
      </c>
      <c r="BC11" s="370">
        <f t="shared" ca="1" si="12"/>
        <v>0</v>
      </c>
      <c r="BD11" s="370">
        <f t="shared" ca="1" si="12"/>
        <v>0</v>
      </c>
      <c r="BE11" s="370">
        <f t="shared" ca="1" si="12"/>
        <v>0</v>
      </c>
      <c r="BF11" s="370">
        <f t="shared" ca="1" si="12"/>
        <v>702720</v>
      </c>
      <c r="BG11" s="370">
        <f t="shared" ca="1" si="12"/>
        <v>0</v>
      </c>
      <c r="BH11" s="370">
        <f t="shared" ca="1" si="12"/>
        <v>0</v>
      </c>
      <c r="BI11" s="370">
        <f t="shared" ca="1" si="12"/>
        <v>0</v>
      </c>
      <c r="BJ11" s="370">
        <f t="shared" ca="1" si="12"/>
        <v>0</v>
      </c>
      <c r="BK11" s="370">
        <f t="shared" ca="1" si="12"/>
        <v>0</v>
      </c>
      <c r="BL11" s="370">
        <f t="shared" ca="1" si="12"/>
        <v>0</v>
      </c>
      <c r="BM11" s="370">
        <f t="shared" ca="1" si="12"/>
        <v>0</v>
      </c>
      <c r="BN11" s="370">
        <f t="shared" ca="1" si="12"/>
        <v>0</v>
      </c>
      <c r="BO11" s="370">
        <f t="shared" ca="1" si="12"/>
        <v>0</v>
      </c>
      <c r="BP11" s="370">
        <f t="shared" ca="1" si="12"/>
        <v>0</v>
      </c>
      <c r="BQ11" s="370">
        <f t="shared" ca="1" si="12"/>
        <v>0</v>
      </c>
      <c r="BR11" s="370">
        <f t="shared" ca="1" si="12"/>
        <v>0</v>
      </c>
      <c r="BS11" s="370">
        <f t="shared" ca="1" si="12"/>
        <v>0</v>
      </c>
      <c r="BT11" s="369">
        <f t="shared" ca="1" si="4"/>
        <v>4216320</v>
      </c>
      <c r="BU11" s="61"/>
      <c r="BV11" s="61"/>
      <c r="BW11" s="61"/>
      <c r="BX11" s="61"/>
      <c r="BY11" s="61"/>
      <c r="BZ11" s="61"/>
      <c r="CA11" s="61"/>
      <c r="CB11" s="61"/>
      <c r="CC11" s="61"/>
      <c r="CD11" s="61"/>
      <c r="CE11" s="61"/>
      <c r="CF11" s="61"/>
      <c r="CG11" s="61"/>
      <c r="CH11" s="61"/>
      <c r="CI11" s="61"/>
      <c r="CJ11" s="61"/>
      <c r="CK11" s="61"/>
      <c r="CL11" s="61"/>
      <c r="CM11" s="61"/>
      <c r="CN11" s="61"/>
      <c r="CO11" s="61"/>
      <c r="CP11" s="61"/>
      <c r="CQ11" s="61"/>
      <c r="CR11" s="61"/>
      <c r="CS11" s="61"/>
      <c r="CT11" s="61"/>
      <c r="CU11" s="61"/>
      <c r="CV11" s="61"/>
      <c r="CW11" s="61"/>
      <c r="CX11" s="61"/>
      <c r="CY11" s="61"/>
      <c r="CZ11" s="61"/>
      <c r="DA11" s="61"/>
      <c r="DB11" s="61"/>
      <c r="DC11" s="61"/>
    </row>
    <row r="12" spans="1:107" s="58" customFormat="1" ht="16.5" customHeight="1">
      <c r="A12" s="70" t="s">
        <v>437</v>
      </c>
      <c r="B12" s="660"/>
      <c r="C12" s="368" t="s">
        <v>454</v>
      </c>
      <c r="D12" s="367" t="s">
        <v>1249</v>
      </c>
      <c r="E12" s="77" t="s">
        <v>501</v>
      </c>
      <c r="F12" s="77">
        <f>VLOOKUP(C12,'[65]06월마감'!$A$1:$B$500,2,0)</f>
        <v>4014</v>
      </c>
      <c r="G12" s="388">
        <f ca="1">VLOOKUP($C$12,[66]납품내역!$B$3:$AH$80,G$1,0)</f>
        <v>160</v>
      </c>
      <c r="H12" s="388">
        <f ca="1">VLOOKUP($C$12,[66]납품내역!$B$3:$AH$80,H$1,0)</f>
        <v>80</v>
      </c>
      <c r="I12" s="388">
        <f ca="1">VLOOKUP($C$12,[66]납품내역!$B$3:$AH$80,I$1,0)</f>
        <v>80</v>
      </c>
      <c r="J12" s="388">
        <f ca="1">VLOOKUP($C$12,[66]납품내역!$B$3:$AH$80,J$1,0)</f>
        <v>160</v>
      </c>
      <c r="K12" s="388">
        <f ca="1">VLOOKUP($C$12,[66]납품내역!$B$3:$AH$80,K$1,0)</f>
        <v>0</v>
      </c>
      <c r="L12" s="388">
        <f ca="1">VLOOKUP($C$12,[66]납품내역!$B$3:$AH$80,L$1,0)</f>
        <v>0</v>
      </c>
      <c r="M12" s="388">
        <f ca="1">VLOOKUP($C$12,[66]납품내역!$B$3:$AH$80,M$1,0)</f>
        <v>0</v>
      </c>
      <c r="N12" s="388">
        <f ca="1">VLOOKUP($C$12,[66]납품내역!$B$3:$AH$80,N$1,0)</f>
        <v>80</v>
      </c>
      <c r="O12" s="388">
        <f ca="1">VLOOKUP($C$12,[66]납품내역!$B$3:$AH$80,O$1,0)</f>
        <v>80</v>
      </c>
      <c r="P12" s="388">
        <f ca="1">VLOOKUP($C$12,[66]납품내역!$B$3:$AH$80,P$1,0)</f>
        <v>160</v>
      </c>
      <c r="Q12" s="388">
        <f ca="1">VLOOKUP($C$12,[66]납품내역!$B$3:$AH$80,Q$1,0)</f>
        <v>0</v>
      </c>
      <c r="R12" s="388">
        <f ca="1">VLOOKUP($C$12,[66]납품내역!$B$3:$AH$80,R$1,0)</f>
        <v>0</v>
      </c>
      <c r="S12" s="388">
        <f ca="1">VLOOKUP($C$12,[66]납품내역!$B$3:$AH$80,S$1,0)</f>
        <v>0</v>
      </c>
      <c r="T12" s="388">
        <f ca="1">VLOOKUP($C$12,[66]납품내역!$B$3:$AH$80,T$1,0)</f>
        <v>0</v>
      </c>
      <c r="U12" s="388">
        <f ca="1">VLOOKUP($C$12,[66]납품내역!$B$3:$AH$80,U$1,0)</f>
        <v>0</v>
      </c>
      <c r="V12" s="388">
        <f ca="1">VLOOKUP($C$12,[66]납품내역!$B$3:$AH$80,V$1,0)</f>
        <v>0</v>
      </c>
      <c r="W12" s="388">
        <f ca="1">VLOOKUP($C$12,[66]납품내역!$B$3:$AH$80,W$1,0)</f>
        <v>0</v>
      </c>
      <c r="X12" s="388">
        <f ca="1">VLOOKUP($C$12,[66]납품내역!$B$3:$AH$80,X$1,0)</f>
        <v>160</v>
      </c>
      <c r="Y12" s="388">
        <f ca="1">VLOOKUP($C$12,[66]납품내역!$B$3:$AH$80,Y$1,0)</f>
        <v>0</v>
      </c>
      <c r="Z12" s="388">
        <f ca="1">VLOOKUP($C$12,[66]납품내역!$B$3:$AH$80,Z$1,0)</f>
        <v>0</v>
      </c>
      <c r="AA12" s="388">
        <f ca="1">VLOOKUP($C$12,[66]납품내역!$B$3:$AH$80,AA$1,0)</f>
        <v>0</v>
      </c>
      <c r="AB12" s="388">
        <f ca="1">VLOOKUP($C$12,[66]납품내역!$B$3:$AH$80,AB$1,0)</f>
        <v>0</v>
      </c>
      <c r="AC12" s="388">
        <f ca="1">VLOOKUP($C$12,[66]납품내역!$B$3:$AH$80,AC$1,0)</f>
        <v>0</v>
      </c>
      <c r="AD12" s="388">
        <f ca="1">VLOOKUP($C$12,[66]납품내역!$B$3:$AH$80,AD$1,0)</f>
        <v>0</v>
      </c>
      <c r="AE12" s="388">
        <f ca="1">VLOOKUP($C$12,[66]납품내역!$B$3:$AH$80,AE$1,0)</f>
        <v>0</v>
      </c>
      <c r="AF12" s="388">
        <f ca="1">VLOOKUP($C$12,[66]납품내역!$B$3:$AH$80,AF$1,0)</f>
        <v>0</v>
      </c>
      <c r="AG12" s="388">
        <f ca="1">VLOOKUP($C$12,[66]납품내역!$B$3:$AH$80,AG$1,0)</f>
        <v>0</v>
      </c>
      <c r="AH12" s="388">
        <f ca="1">VLOOKUP($C$12,[66]납품내역!$B$3:$AH$80,AH$1,0)</f>
        <v>0</v>
      </c>
      <c r="AI12" s="388">
        <f ca="1">VLOOKUP($C$12,[66]납품내역!$B$3:$AH$80,AI$1,0)</f>
        <v>0</v>
      </c>
      <c r="AJ12" s="388">
        <f ca="1">VLOOKUP($C$12,[66]납품내역!$B$3:$AH$80,AJ$1,0)</f>
        <v>0</v>
      </c>
      <c r="AK12" s="388">
        <f ca="1">VLOOKUP($C$12,[66]납품내역!$B$3:$AH$80,AK$1,0)</f>
        <v>0</v>
      </c>
      <c r="AL12" s="388">
        <f t="shared" ca="1" si="1"/>
        <v>960</v>
      </c>
      <c r="AM12" s="389">
        <f t="shared" ca="1" si="2"/>
        <v>3853440</v>
      </c>
      <c r="AN12" s="61"/>
      <c r="AO12" s="370">
        <f t="shared" ref="AO12:BS12" ca="1" si="13">$F$12*G12</f>
        <v>642240</v>
      </c>
      <c r="AP12" s="370">
        <f t="shared" ca="1" si="13"/>
        <v>321120</v>
      </c>
      <c r="AQ12" s="370">
        <f t="shared" ca="1" si="13"/>
        <v>321120</v>
      </c>
      <c r="AR12" s="370">
        <f t="shared" ca="1" si="13"/>
        <v>642240</v>
      </c>
      <c r="AS12" s="370">
        <f t="shared" ca="1" si="13"/>
        <v>0</v>
      </c>
      <c r="AT12" s="370">
        <f t="shared" ca="1" si="13"/>
        <v>0</v>
      </c>
      <c r="AU12" s="370">
        <f t="shared" ca="1" si="13"/>
        <v>0</v>
      </c>
      <c r="AV12" s="370">
        <f t="shared" ca="1" si="13"/>
        <v>321120</v>
      </c>
      <c r="AW12" s="370">
        <f t="shared" ca="1" si="13"/>
        <v>321120</v>
      </c>
      <c r="AX12" s="370">
        <f t="shared" ca="1" si="13"/>
        <v>642240</v>
      </c>
      <c r="AY12" s="370">
        <f t="shared" ca="1" si="13"/>
        <v>0</v>
      </c>
      <c r="AZ12" s="370">
        <f t="shared" ca="1" si="13"/>
        <v>0</v>
      </c>
      <c r="BA12" s="370">
        <f t="shared" ca="1" si="13"/>
        <v>0</v>
      </c>
      <c r="BB12" s="370">
        <f t="shared" ca="1" si="13"/>
        <v>0</v>
      </c>
      <c r="BC12" s="370">
        <f t="shared" ca="1" si="13"/>
        <v>0</v>
      </c>
      <c r="BD12" s="370">
        <f t="shared" ca="1" si="13"/>
        <v>0</v>
      </c>
      <c r="BE12" s="370">
        <f t="shared" ca="1" si="13"/>
        <v>0</v>
      </c>
      <c r="BF12" s="370">
        <f t="shared" ca="1" si="13"/>
        <v>642240</v>
      </c>
      <c r="BG12" s="370">
        <f t="shared" ca="1" si="13"/>
        <v>0</v>
      </c>
      <c r="BH12" s="370">
        <f t="shared" ca="1" si="13"/>
        <v>0</v>
      </c>
      <c r="BI12" s="370">
        <f t="shared" ca="1" si="13"/>
        <v>0</v>
      </c>
      <c r="BJ12" s="370">
        <f t="shared" ca="1" si="13"/>
        <v>0</v>
      </c>
      <c r="BK12" s="370">
        <f t="shared" ca="1" si="13"/>
        <v>0</v>
      </c>
      <c r="BL12" s="370">
        <f t="shared" ca="1" si="13"/>
        <v>0</v>
      </c>
      <c r="BM12" s="370">
        <f t="shared" ca="1" si="13"/>
        <v>0</v>
      </c>
      <c r="BN12" s="370">
        <f t="shared" ca="1" si="13"/>
        <v>0</v>
      </c>
      <c r="BO12" s="370">
        <f t="shared" ca="1" si="13"/>
        <v>0</v>
      </c>
      <c r="BP12" s="370">
        <f t="shared" ca="1" si="13"/>
        <v>0</v>
      </c>
      <c r="BQ12" s="370">
        <f t="shared" ca="1" si="13"/>
        <v>0</v>
      </c>
      <c r="BR12" s="370">
        <f t="shared" ca="1" si="13"/>
        <v>0</v>
      </c>
      <c r="BS12" s="370">
        <f t="shared" ca="1" si="13"/>
        <v>0</v>
      </c>
      <c r="BT12" s="369">
        <f t="shared" ca="1" si="4"/>
        <v>3853440</v>
      </c>
      <c r="BU12" s="61"/>
      <c r="BV12" s="61"/>
      <c r="BW12" s="61"/>
      <c r="BX12" s="61"/>
      <c r="BY12" s="61"/>
      <c r="BZ12" s="61"/>
      <c r="CA12" s="61"/>
      <c r="CB12" s="61"/>
      <c r="CC12" s="61"/>
      <c r="CD12" s="61"/>
      <c r="CE12" s="61"/>
      <c r="CF12" s="61"/>
      <c r="CG12" s="61"/>
      <c r="CH12" s="61"/>
      <c r="CI12" s="61"/>
      <c r="CJ12" s="61"/>
      <c r="CK12" s="61"/>
      <c r="CL12" s="61"/>
      <c r="CM12" s="61"/>
      <c r="CN12" s="61"/>
      <c r="CO12" s="61"/>
      <c r="CP12" s="61"/>
      <c r="CQ12" s="61"/>
      <c r="CR12" s="61"/>
      <c r="CS12" s="61"/>
      <c r="CT12" s="61"/>
      <c r="CU12" s="61"/>
      <c r="CV12" s="61"/>
      <c r="CW12" s="61"/>
      <c r="CX12" s="61"/>
      <c r="CY12" s="61"/>
      <c r="CZ12" s="61"/>
      <c r="DA12" s="61"/>
      <c r="DB12" s="61"/>
      <c r="DC12" s="61"/>
    </row>
    <row r="13" spans="1:107" s="58" customFormat="1" ht="16.5" customHeight="1">
      <c r="A13" s="70" t="s">
        <v>437</v>
      </c>
      <c r="B13" s="660"/>
      <c r="C13" s="368" t="s">
        <v>455</v>
      </c>
      <c r="D13" s="367" t="s">
        <v>1248</v>
      </c>
      <c r="E13" s="77" t="s">
        <v>501</v>
      </c>
      <c r="F13" s="77">
        <f>VLOOKUP(C13,'[65]06월마감'!$A$1:$B$500,2,0)</f>
        <v>5405</v>
      </c>
      <c r="G13" s="388">
        <f ca="1">VLOOKUP($C$13,[66]납품내역!$B$3:$AH$80,G$1,0)</f>
        <v>120</v>
      </c>
      <c r="H13" s="388">
        <f ca="1">VLOOKUP($C$13,[66]납품내역!$B$3:$AH$80,H$1,0)</f>
        <v>0</v>
      </c>
      <c r="I13" s="388">
        <f ca="1">VLOOKUP($C$13,[66]납품내역!$B$3:$AH$80,I$1,0)</f>
        <v>80</v>
      </c>
      <c r="J13" s="388">
        <f ca="1">VLOOKUP($C$13,[66]납품내역!$B$3:$AH$80,J$1,0)</f>
        <v>160</v>
      </c>
      <c r="K13" s="388">
        <f ca="1">VLOOKUP($C$13,[66]납품내역!$B$3:$AH$80,K$1,0)</f>
        <v>0</v>
      </c>
      <c r="L13" s="388">
        <f ca="1">VLOOKUP($C$13,[66]납품내역!$B$3:$AH$80,L$1,0)</f>
        <v>0</v>
      </c>
      <c r="M13" s="388">
        <f ca="1">VLOOKUP($C$13,[66]납품내역!$B$3:$AH$80,M$1,0)</f>
        <v>0</v>
      </c>
      <c r="N13" s="388">
        <f ca="1">VLOOKUP($C$13,[66]납품내역!$B$3:$AH$80,N$1,0)</f>
        <v>160</v>
      </c>
      <c r="O13" s="388">
        <f ca="1">VLOOKUP($C$13,[66]납품내역!$B$3:$AH$80,O$1,0)</f>
        <v>80</v>
      </c>
      <c r="P13" s="388">
        <f ca="1">VLOOKUP($C$13,[66]납품내역!$B$3:$AH$80,P$1,0)</f>
        <v>160</v>
      </c>
      <c r="Q13" s="388">
        <f ca="1">VLOOKUP($C$13,[66]납품내역!$B$3:$AH$80,Q$1,0)</f>
        <v>0</v>
      </c>
      <c r="R13" s="388">
        <f ca="1">VLOOKUP($C$13,[66]납품내역!$B$3:$AH$80,R$1,0)</f>
        <v>0</v>
      </c>
      <c r="S13" s="388">
        <f ca="1">VLOOKUP($C$13,[66]납품내역!$B$3:$AH$80,S$1,0)</f>
        <v>0</v>
      </c>
      <c r="T13" s="388">
        <f ca="1">VLOOKUP($C$13,[66]납품내역!$B$3:$AH$80,T$1,0)</f>
        <v>0</v>
      </c>
      <c r="U13" s="388">
        <f ca="1">VLOOKUP($C$13,[66]납품내역!$B$3:$AH$80,U$1,0)</f>
        <v>0</v>
      </c>
      <c r="V13" s="388">
        <f ca="1">VLOOKUP($C$13,[66]납품내역!$B$3:$AH$80,V$1,0)</f>
        <v>0</v>
      </c>
      <c r="W13" s="388">
        <f ca="1">VLOOKUP($C$13,[66]납품내역!$B$3:$AH$80,W$1,0)</f>
        <v>0</v>
      </c>
      <c r="X13" s="388">
        <f ca="1">VLOOKUP($C$13,[66]납품내역!$B$3:$AH$80,X$1,0)</f>
        <v>160</v>
      </c>
      <c r="Y13" s="388">
        <f ca="1">VLOOKUP($C$13,[66]납품내역!$B$3:$AH$80,Y$1,0)</f>
        <v>0</v>
      </c>
      <c r="Z13" s="388">
        <f ca="1">VLOOKUP($C$13,[66]납품내역!$B$3:$AH$80,Z$1,0)</f>
        <v>0</v>
      </c>
      <c r="AA13" s="388">
        <f ca="1">VLOOKUP($C$13,[66]납품내역!$B$3:$AH$80,AA$1,0)</f>
        <v>0</v>
      </c>
      <c r="AB13" s="388">
        <f ca="1">VLOOKUP($C$13,[66]납품내역!$B$3:$AH$80,AB$1,0)</f>
        <v>0</v>
      </c>
      <c r="AC13" s="388">
        <f ca="1">VLOOKUP($C$13,[66]납품내역!$B$3:$AH$80,AC$1,0)</f>
        <v>0</v>
      </c>
      <c r="AD13" s="388">
        <f ca="1">VLOOKUP($C$13,[66]납품내역!$B$3:$AH$80,AD$1,0)</f>
        <v>0</v>
      </c>
      <c r="AE13" s="388">
        <f ca="1">VLOOKUP($C$13,[66]납품내역!$B$3:$AH$80,AE$1,0)</f>
        <v>0</v>
      </c>
      <c r="AF13" s="388">
        <f ca="1">VLOOKUP($C$13,[66]납품내역!$B$3:$AH$80,AF$1,0)</f>
        <v>0</v>
      </c>
      <c r="AG13" s="388">
        <f ca="1">VLOOKUP($C$13,[66]납품내역!$B$3:$AH$80,AG$1,0)</f>
        <v>0</v>
      </c>
      <c r="AH13" s="388">
        <f ca="1">VLOOKUP($C$13,[66]납품내역!$B$3:$AH$80,AH$1,0)</f>
        <v>0</v>
      </c>
      <c r="AI13" s="388">
        <f ca="1">VLOOKUP($C$13,[66]납품내역!$B$3:$AH$80,AI$1,0)</f>
        <v>0</v>
      </c>
      <c r="AJ13" s="388">
        <f ca="1">VLOOKUP($C$13,[66]납품내역!$B$3:$AH$80,AJ$1,0)</f>
        <v>0</v>
      </c>
      <c r="AK13" s="388">
        <f ca="1">VLOOKUP($C$13,[66]납품내역!$B$3:$AH$80,AK$1,0)</f>
        <v>0</v>
      </c>
      <c r="AL13" s="388">
        <f t="shared" ca="1" si="1"/>
        <v>920</v>
      </c>
      <c r="AM13" s="389">
        <f t="shared" ca="1" si="2"/>
        <v>4972600</v>
      </c>
      <c r="AN13" s="61"/>
      <c r="AO13" s="370">
        <f t="shared" ref="AO13:BS13" ca="1" si="14">$F$13*G13</f>
        <v>648600</v>
      </c>
      <c r="AP13" s="370">
        <f t="shared" ca="1" si="14"/>
        <v>0</v>
      </c>
      <c r="AQ13" s="370">
        <f t="shared" ca="1" si="14"/>
        <v>432400</v>
      </c>
      <c r="AR13" s="370">
        <f t="shared" ca="1" si="14"/>
        <v>864800</v>
      </c>
      <c r="AS13" s="370">
        <f t="shared" ca="1" si="14"/>
        <v>0</v>
      </c>
      <c r="AT13" s="370">
        <f t="shared" ca="1" si="14"/>
        <v>0</v>
      </c>
      <c r="AU13" s="370">
        <f t="shared" ca="1" si="14"/>
        <v>0</v>
      </c>
      <c r="AV13" s="370">
        <f t="shared" ca="1" si="14"/>
        <v>864800</v>
      </c>
      <c r="AW13" s="370">
        <f t="shared" ca="1" si="14"/>
        <v>432400</v>
      </c>
      <c r="AX13" s="370">
        <f t="shared" ca="1" si="14"/>
        <v>864800</v>
      </c>
      <c r="AY13" s="370">
        <f t="shared" ca="1" si="14"/>
        <v>0</v>
      </c>
      <c r="AZ13" s="370">
        <f t="shared" ca="1" si="14"/>
        <v>0</v>
      </c>
      <c r="BA13" s="370">
        <f t="shared" ca="1" si="14"/>
        <v>0</v>
      </c>
      <c r="BB13" s="370">
        <f t="shared" ca="1" si="14"/>
        <v>0</v>
      </c>
      <c r="BC13" s="370">
        <f t="shared" ca="1" si="14"/>
        <v>0</v>
      </c>
      <c r="BD13" s="370">
        <f t="shared" ca="1" si="14"/>
        <v>0</v>
      </c>
      <c r="BE13" s="370">
        <f t="shared" ca="1" si="14"/>
        <v>0</v>
      </c>
      <c r="BF13" s="370">
        <f t="shared" ca="1" si="14"/>
        <v>864800</v>
      </c>
      <c r="BG13" s="370">
        <f t="shared" ca="1" si="14"/>
        <v>0</v>
      </c>
      <c r="BH13" s="370">
        <f t="shared" ca="1" si="14"/>
        <v>0</v>
      </c>
      <c r="BI13" s="370">
        <f t="shared" ca="1" si="14"/>
        <v>0</v>
      </c>
      <c r="BJ13" s="370">
        <f t="shared" ca="1" si="14"/>
        <v>0</v>
      </c>
      <c r="BK13" s="370">
        <f t="shared" ca="1" si="14"/>
        <v>0</v>
      </c>
      <c r="BL13" s="370">
        <f t="shared" ca="1" si="14"/>
        <v>0</v>
      </c>
      <c r="BM13" s="370">
        <f t="shared" ca="1" si="14"/>
        <v>0</v>
      </c>
      <c r="BN13" s="370">
        <f t="shared" ca="1" si="14"/>
        <v>0</v>
      </c>
      <c r="BO13" s="370">
        <f t="shared" ca="1" si="14"/>
        <v>0</v>
      </c>
      <c r="BP13" s="370">
        <f t="shared" ca="1" si="14"/>
        <v>0</v>
      </c>
      <c r="BQ13" s="370">
        <f t="shared" ca="1" si="14"/>
        <v>0</v>
      </c>
      <c r="BR13" s="370">
        <f t="shared" ca="1" si="14"/>
        <v>0</v>
      </c>
      <c r="BS13" s="370">
        <f t="shared" ca="1" si="14"/>
        <v>0</v>
      </c>
      <c r="BT13" s="369">
        <f t="shared" ca="1" si="4"/>
        <v>4972600</v>
      </c>
      <c r="BU13" s="61"/>
      <c r="BV13" s="61"/>
      <c r="BW13" s="61"/>
      <c r="BX13" s="61"/>
      <c r="BY13" s="61"/>
      <c r="BZ13" s="61"/>
      <c r="CA13" s="61"/>
      <c r="CB13" s="61"/>
      <c r="CC13" s="61"/>
      <c r="CD13" s="61"/>
      <c r="CE13" s="61"/>
      <c r="CF13" s="61"/>
      <c r="CG13" s="61"/>
      <c r="CH13" s="61"/>
      <c r="CI13" s="61"/>
      <c r="CJ13" s="61"/>
      <c r="CK13" s="61"/>
      <c r="CL13" s="61"/>
      <c r="CM13" s="61"/>
      <c r="CN13" s="61"/>
      <c r="CO13" s="61"/>
      <c r="CP13" s="61"/>
      <c r="CQ13" s="61"/>
      <c r="CR13" s="61"/>
      <c r="CS13" s="61"/>
      <c r="CT13" s="61"/>
      <c r="CU13" s="61"/>
      <c r="CV13" s="61"/>
      <c r="CW13" s="61"/>
      <c r="CX13" s="61"/>
      <c r="CY13" s="61"/>
      <c r="CZ13" s="61"/>
      <c r="DA13" s="61"/>
      <c r="DB13" s="61"/>
      <c r="DC13" s="61"/>
    </row>
    <row r="14" spans="1:107" s="58" customFormat="1" ht="16.5" customHeight="1">
      <c r="A14" s="70" t="s">
        <v>437</v>
      </c>
      <c r="B14" s="660"/>
      <c r="C14" s="368" t="s">
        <v>456</v>
      </c>
      <c r="D14" s="367" t="s">
        <v>1247</v>
      </c>
      <c r="E14" s="77" t="s">
        <v>501</v>
      </c>
      <c r="F14" s="77">
        <f>VLOOKUP(C14,'[65]06월마감'!$A$1:$B$500,2,0)</f>
        <v>5403</v>
      </c>
      <c r="G14" s="388">
        <f ca="1">VLOOKUP($C$14,[66]납품내역!$B$3:$AH$80,G$1,0)</f>
        <v>120</v>
      </c>
      <c r="H14" s="388">
        <f ca="1">VLOOKUP($C$14,[66]납품내역!$B$3:$AH$80,H$1,0)</f>
        <v>0</v>
      </c>
      <c r="I14" s="388">
        <f ca="1">VLOOKUP($C$14,[66]납품내역!$B$3:$AH$80,I$1,0)</f>
        <v>80</v>
      </c>
      <c r="J14" s="388">
        <f ca="1">VLOOKUP($C$14,[66]납품내역!$B$3:$AH$80,J$1,0)</f>
        <v>160</v>
      </c>
      <c r="K14" s="388">
        <f ca="1">VLOOKUP($C$14,[66]납품내역!$B$3:$AH$80,K$1,0)</f>
        <v>0</v>
      </c>
      <c r="L14" s="388">
        <f ca="1">VLOOKUP($C$14,[66]납품내역!$B$3:$AH$80,L$1,0)</f>
        <v>0</v>
      </c>
      <c r="M14" s="388">
        <f ca="1">VLOOKUP($C$14,[66]납품내역!$B$3:$AH$80,M$1,0)</f>
        <v>0</v>
      </c>
      <c r="N14" s="388">
        <f ca="1">VLOOKUP($C$14,[66]납품내역!$B$3:$AH$80,N$1,0)</f>
        <v>160</v>
      </c>
      <c r="O14" s="388">
        <f ca="1">VLOOKUP($C$14,[66]납품내역!$B$3:$AH$80,O$1,0)</f>
        <v>80</v>
      </c>
      <c r="P14" s="388">
        <f ca="1">VLOOKUP($C$14,[66]납품내역!$B$3:$AH$80,P$1,0)</f>
        <v>160</v>
      </c>
      <c r="Q14" s="388">
        <f ca="1">VLOOKUP($C$14,[66]납품내역!$B$3:$AH$80,Q$1,0)</f>
        <v>0</v>
      </c>
      <c r="R14" s="388">
        <f ca="1">VLOOKUP($C$14,[66]납품내역!$B$3:$AH$80,R$1,0)</f>
        <v>0</v>
      </c>
      <c r="S14" s="388">
        <f ca="1">VLOOKUP($C$14,[66]납품내역!$B$3:$AH$80,S$1,0)</f>
        <v>0</v>
      </c>
      <c r="T14" s="388">
        <f ca="1">VLOOKUP($C$14,[66]납품내역!$B$3:$AH$80,T$1,0)</f>
        <v>0</v>
      </c>
      <c r="U14" s="388">
        <f ca="1">VLOOKUP($C$14,[66]납품내역!$B$3:$AH$80,U$1,0)</f>
        <v>0</v>
      </c>
      <c r="V14" s="388">
        <f ca="1">VLOOKUP($C$14,[66]납품내역!$B$3:$AH$80,V$1,0)</f>
        <v>0</v>
      </c>
      <c r="W14" s="388">
        <f ca="1">VLOOKUP($C$14,[66]납품내역!$B$3:$AH$80,W$1,0)</f>
        <v>0</v>
      </c>
      <c r="X14" s="388">
        <f ca="1">VLOOKUP($C$14,[66]납품내역!$B$3:$AH$80,X$1,0)</f>
        <v>160</v>
      </c>
      <c r="Y14" s="388">
        <f ca="1">VLOOKUP($C$14,[66]납품내역!$B$3:$AH$80,Y$1,0)</f>
        <v>0</v>
      </c>
      <c r="Z14" s="388">
        <f ca="1">VLOOKUP($C$14,[66]납품내역!$B$3:$AH$80,Z$1,0)</f>
        <v>0</v>
      </c>
      <c r="AA14" s="388">
        <f ca="1">VLOOKUP($C$14,[66]납품내역!$B$3:$AH$80,AA$1,0)</f>
        <v>0</v>
      </c>
      <c r="AB14" s="388">
        <f ca="1">VLOOKUP($C$14,[66]납품내역!$B$3:$AH$80,AB$1,0)</f>
        <v>0</v>
      </c>
      <c r="AC14" s="388">
        <f ca="1">VLOOKUP($C$14,[66]납품내역!$B$3:$AH$80,AC$1,0)</f>
        <v>0</v>
      </c>
      <c r="AD14" s="388">
        <f ca="1">VLOOKUP($C$14,[66]납품내역!$B$3:$AH$80,AD$1,0)</f>
        <v>0</v>
      </c>
      <c r="AE14" s="388">
        <f ca="1">VLOOKUP($C$14,[66]납품내역!$B$3:$AH$80,AE$1,0)</f>
        <v>0</v>
      </c>
      <c r="AF14" s="388">
        <f ca="1">VLOOKUP($C$14,[66]납품내역!$B$3:$AH$80,AF$1,0)</f>
        <v>0</v>
      </c>
      <c r="AG14" s="388">
        <f ca="1">VLOOKUP($C$14,[66]납품내역!$B$3:$AH$80,AG$1,0)</f>
        <v>0</v>
      </c>
      <c r="AH14" s="388">
        <f ca="1">VLOOKUP($C$14,[66]납품내역!$B$3:$AH$80,AH$1,0)</f>
        <v>0</v>
      </c>
      <c r="AI14" s="388">
        <f ca="1">VLOOKUP($C$14,[66]납품내역!$B$3:$AH$80,AI$1,0)</f>
        <v>0</v>
      </c>
      <c r="AJ14" s="388">
        <f ca="1">VLOOKUP($C$14,[66]납품내역!$B$3:$AH$80,AJ$1,0)</f>
        <v>0</v>
      </c>
      <c r="AK14" s="388">
        <f ca="1">VLOOKUP($C$14,[66]납품내역!$B$3:$AH$80,AK$1,0)</f>
        <v>0</v>
      </c>
      <c r="AL14" s="388">
        <f t="shared" ca="1" si="1"/>
        <v>920</v>
      </c>
      <c r="AM14" s="389">
        <f t="shared" ca="1" si="2"/>
        <v>4970760</v>
      </c>
      <c r="AN14" s="61"/>
      <c r="AO14" s="370">
        <f t="shared" ref="AO14:BS14" ca="1" si="15">$F$14*G14</f>
        <v>648360</v>
      </c>
      <c r="AP14" s="370">
        <f t="shared" ca="1" si="15"/>
        <v>0</v>
      </c>
      <c r="AQ14" s="370">
        <f t="shared" ca="1" si="15"/>
        <v>432240</v>
      </c>
      <c r="AR14" s="370">
        <f t="shared" ca="1" si="15"/>
        <v>864480</v>
      </c>
      <c r="AS14" s="370">
        <f t="shared" ca="1" si="15"/>
        <v>0</v>
      </c>
      <c r="AT14" s="370">
        <f t="shared" ca="1" si="15"/>
        <v>0</v>
      </c>
      <c r="AU14" s="370">
        <f t="shared" ca="1" si="15"/>
        <v>0</v>
      </c>
      <c r="AV14" s="370">
        <f t="shared" ca="1" si="15"/>
        <v>864480</v>
      </c>
      <c r="AW14" s="370">
        <f t="shared" ca="1" si="15"/>
        <v>432240</v>
      </c>
      <c r="AX14" s="370">
        <f t="shared" ca="1" si="15"/>
        <v>864480</v>
      </c>
      <c r="AY14" s="370">
        <f t="shared" ca="1" si="15"/>
        <v>0</v>
      </c>
      <c r="AZ14" s="370">
        <f t="shared" ca="1" si="15"/>
        <v>0</v>
      </c>
      <c r="BA14" s="370">
        <f t="shared" ca="1" si="15"/>
        <v>0</v>
      </c>
      <c r="BB14" s="370">
        <f t="shared" ca="1" si="15"/>
        <v>0</v>
      </c>
      <c r="BC14" s="370">
        <f t="shared" ca="1" si="15"/>
        <v>0</v>
      </c>
      <c r="BD14" s="370">
        <f t="shared" ca="1" si="15"/>
        <v>0</v>
      </c>
      <c r="BE14" s="370">
        <f t="shared" ca="1" si="15"/>
        <v>0</v>
      </c>
      <c r="BF14" s="370">
        <f t="shared" ca="1" si="15"/>
        <v>864480</v>
      </c>
      <c r="BG14" s="370">
        <f t="shared" ca="1" si="15"/>
        <v>0</v>
      </c>
      <c r="BH14" s="370">
        <f t="shared" ca="1" si="15"/>
        <v>0</v>
      </c>
      <c r="BI14" s="370">
        <f t="shared" ca="1" si="15"/>
        <v>0</v>
      </c>
      <c r="BJ14" s="370">
        <f t="shared" ca="1" si="15"/>
        <v>0</v>
      </c>
      <c r="BK14" s="370">
        <f t="shared" ca="1" si="15"/>
        <v>0</v>
      </c>
      <c r="BL14" s="370">
        <f t="shared" ca="1" si="15"/>
        <v>0</v>
      </c>
      <c r="BM14" s="370">
        <f t="shared" ca="1" si="15"/>
        <v>0</v>
      </c>
      <c r="BN14" s="370">
        <f t="shared" ca="1" si="15"/>
        <v>0</v>
      </c>
      <c r="BO14" s="370">
        <f t="shared" ca="1" si="15"/>
        <v>0</v>
      </c>
      <c r="BP14" s="370">
        <f t="shared" ca="1" si="15"/>
        <v>0</v>
      </c>
      <c r="BQ14" s="370">
        <f t="shared" ca="1" si="15"/>
        <v>0</v>
      </c>
      <c r="BR14" s="370">
        <f t="shared" ca="1" si="15"/>
        <v>0</v>
      </c>
      <c r="BS14" s="370">
        <f t="shared" ca="1" si="15"/>
        <v>0</v>
      </c>
      <c r="BT14" s="369">
        <f t="shared" ca="1" si="4"/>
        <v>4970760</v>
      </c>
      <c r="BU14" s="61"/>
      <c r="BV14" s="61"/>
      <c r="BW14" s="61"/>
      <c r="BX14" s="61"/>
      <c r="BY14" s="61"/>
      <c r="BZ14" s="61"/>
      <c r="CA14" s="61"/>
      <c r="CB14" s="61"/>
      <c r="CC14" s="61"/>
      <c r="CD14" s="61"/>
      <c r="CE14" s="61"/>
      <c r="CF14" s="61"/>
      <c r="CG14" s="61"/>
      <c r="CH14" s="61"/>
      <c r="CI14" s="61"/>
      <c r="CJ14" s="61"/>
      <c r="CK14" s="61"/>
      <c r="CL14" s="61"/>
      <c r="CM14" s="61"/>
      <c r="CN14" s="61"/>
      <c r="CO14" s="61"/>
      <c r="CP14" s="61"/>
      <c r="CQ14" s="61"/>
      <c r="CR14" s="61"/>
      <c r="CS14" s="61"/>
      <c r="CT14" s="61"/>
      <c r="CU14" s="61"/>
      <c r="CV14" s="61"/>
      <c r="CW14" s="61"/>
      <c r="CX14" s="61"/>
      <c r="CY14" s="61"/>
      <c r="CZ14" s="61"/>
      <c r="DA14" s="61"/>
      <c r="DB14" s="61"/>
      <c r="DC14" s="61"/>
    </row>
    <row r="15" spans="1:107" s="58" customFormat="1" ht="16.5" customHeight="1">
      <c r="A15" s="70" t="s">
        <v>442</v>
      </c>
      <c r="B15" s="660"/>
      <c r="C15" s="368" t="s">
        <v>1246</v>
      </c>
      <c r="D15" s="367" t="s">
        <v>313</v>
      </c>
      <c r="E15" s="77" t="s">
        <v>1237</v>
      </c>
      <c r="F15" s="77">
        <f>VLOOKUP(C15,'[65]06월마감'!$A$1:$B$500,2,0)</f>
        <v>638</v>
      </c>
      <c r="G15" s="388">
        <f ca="1">VLOOKUP($C$15,[66]납품내역!$B$3:$AH$80,G$1,0)</f>
        <v>1000</v>
      </c>
      <c r="H15" s="388">
        <f ca="1">VLOOKUP($C$15,[66]납품내역!$B$3:$AH$80,H$1,0)</f>
        <v>1000</v>
      </c>
      <c r="I15" s="388">
        <f ca="1">VLOOKUP($C$15,[66]납품내역!$B$3:$AH$80,I$1,0)</f>
        <v>0</v>
      </c>
      <c r="J15" s="388">
        <f ca="1">VLOOKUP($C$15,[66]납품내역!$B$3:$AH$80,J$1,0)</f>
        <v>1000</v>
      </c>
      <c r="K15" s="388">
        <f ca="1">VLOOKUP($C$15,[66]납품내역!$B$3:$AH$80,K$1,0)</f>
        <v>1000</v>
      </c>
      <c r="L15" s="388">
        <f ca="1">VLOOKUP($C$15,[66]납품내역!$B$3:$AH$80,L$1,0)</f>
        <v>0</v>
      </c>
      <c r="M15" s="388">
        <f ca="1">VLOOKUP($C$15,[66]납품내역!$B$3:$AH$80,M$1,0)</f>
        <v>0</v>
      </c>
      <c r="N15" s="388">
        <f ca="1">VLOOKUP($C$15,[66]납품내역!$B$3:$AH$80,N$1,0)</f>
        <v>1000</v>
      </c>
      <c r="O15" s="388">
        <f ca="1">VLOOKUP($C$15,[66]납품내역!$B$3:$AH$80,O$1,0)</f>
        <v>1000</v>
      </c>
      <c r="P15" s="388">
        <f ca="1">VLOOKUP($C$15,[66]납품내역!$B$3:$AH$80,P$1,0)</f>
        <v>1000</v>
      </c>
      <c r="Q15" s="388">
        <f ca="1">VLOOKUP($C$15,[66]납품내역!$B$3:$AH$80,Q$1,0)</f>
        <v>1000</v>
      </c>
      <c r="R15" s="388">
        <f ca="1">VLOOKUP($C$15,[66]납품내역!$B$3:$AH$80,R$1,0)</f>
        <v>1000</v>
      </c>
      <c r="S15" s="388">
        <f ca="1">VLOOKUP($C$15,[66]납품내역!$B$3:$AH$80,S$1,0)</f>
        <v>0</v>
      </c>
      <c r="T15" s="388">
        <f ca="1">VLOOKUP($C$15,[66]납품내역!$B$3:$AH$80,T$1,0)</f>
        <v>0</v>
      </c>
      <c r="U15" s="388">
        <f ca="1">VLOOKUP($C$15,[66]납품내역!$B$3:$AH$80,U$1,0)</f>
        <v>1000</v>
      </c>
      <c r="V15" s="388">
        <f ca="1">VLOOKUP($C$15,[66]납품내역!$B$3:$AH$80,V$1,0)</f>
        <v>1000</v>
      </c>
      <c r="W15" s="388">
        <f ca="1">VLOOKUP($C$15,[66]납품내역!$B$3:$AH$80,W$1,0)</f>
        <v>0</v>
      </c>
      <c r="X15" s="388">
        <f ca="1">VLOOKUP($C$15,[66]납품내역!$B$3:$AH$80,X$1,0)</f>
        <v>1000</v>
      </c>
      <c r="Y15" s="388">
        <f ca="1">VLOOKUP($C$15,[66]납품내역!$B$3:$AH$80,Y$1,0)</f>
        <v>0</v>
      </c>
      <c r="Z15" s="388">
        <f ca="1">VLOOKUP($C$15,[66]납품내역!$B$3:$AH$80,Z$1,0)</f>
        <v>0</v>
      </c>
      <c r="AA15" s="388">
        <f ca="1">VLOOKUP($C$15,[66]납품내역!$B$3:$AH$80,AA$1,0)</f>
        <v>0</v>
      </c>
      <c r="AB15" s="388">
        <f ca="1">VLOOKUP($C$15,[66]납품내역!$B$3:$AH$80,AB$1,0)</f>
        <v>0</v>
      </c>
      <c r="AC15" s="388">
        <f ca="1">VLOOKUP($C$15,[66]납품내역!$B$3:$AH$80,AC$1,0)</f>
        <v>0</v>
      </c>
      <c r="AD15" s="388">
        <f ca="1">VLOOKUP($C$15,[66]납품내역!$B$3:$AH$80,AD$1,0)</f>
        <v>0</v>
      </c>
      <c r="AE15" s="388">
        <f ca="1">VLOOKUP($C$15,[66]납품내역!$B$3:$AH$80,AE$1,0)</f>
        <v>0</v>
      </c>
      <c r="AF15" s="388">
        <f ca="1">VLOOKUP($C$15,[66]납품내역!$B$3:$AH$80,AF$1,0)</f>
        <v>0</v>
      </c>
      <c r="AG15" s="388">
        <f ca="1">VLOOKUP($C$15,[66]납품내역!$B$3:$AH$80,AG$1,0)</f>
        <v>0</v>
      </c>
      <c r="AH15" s="388">
        <f ca="1">VLOOKUP($C$15,[66]납품내역!$B$3:$AH$80,AH$1,0)</f>
        <v>0</v>
      </c>
      <c r="AI15" s="388">
        <f ca="1">VLOOKUP($C$15,[66]납품내역!$B$3:$AH$80,AI$1,0)</f>
        <v>0</v>
      </c>
      <c r="AJ15" s="388">
        <f ca="1">VLOOKUP($C$15,[66]납품내역!$B$3:$AH$80,AJ$1,0)</f>
        <v>0</v>
      </c>
      <c r="AK15" s="388">
        <f ca="1">VLOOKUP($C$15,[66]납품내역!$B$3:$AH$80,AK$1,0)</f>
        <v>0</v>
      </c>
      <c r="AL15" s="388">
        <f t="shared" ca="1" si="1"/>
        <v>12000</v>
      </c>
      <c r="AM15" s="389">
        <f t="shared" ca="1" si="2"/>
        <v>7656000</v>
      </c>
      <c r="AN15" s="61"/>
      <c r="AO15" s="370">
        <f t="shared" ref="AO15:BS15" ca="1" si="16">$F$15*G15</f>
        <v>638000</v>
      </c>
      <c r="AP15" s="370">
        <f t="shared" ca="1" si="16"/>
        <v>638000</v>
      </c>
      <c r="AQ15" s="370">
        <f t="shared" ca="1" si="16"/>
        <v>0</v>
      </c>
      <c r="AR15" s="370">
        <f t="shared" ca="1" si="16"/>
        <v>638000</v>
      </c>
      <c r="AS15" s="370">
        <f t="shared" ca="1" si="16"/>
        <v>638000</v>
      </c>
      <c r="AT15" s="370">
        <f t="shared" ca="1" si="16"/>
        <v>0</v>
      </c>
      <c r="AU15" s="370">
        <f t="shared" ca="1" si="16"/>
        <v>0</v>
      </c>
      <c r="AV15" s="370">
        <f t="shared" ca="1" si="16"/>
        <v>638000</v>
      </c>
      <c r="AW15" s="370">
        <f t="shared" ca="1" si="16"/>
        <v>638000</v>
      </c>
      <c r="AX15" s="370">
        <f t="shared" ca="1" si="16"/>
        <v>638000</v>
      </c>
      <c r="AY15" s="370">
        <f t="shared" ca="1" si="16"/>
        <v>638000</v>
      </c>
      <c r="AZ15" s="370">
        <f t="shared" ca="1" si="16"/>
        <v>638000</v>
      </c>
      <c r="BA15" s="370">
        <f t="shared" ca="1" si="16"/>
        <v>0</v>
      </c>
      <c r="BB15" s="370">
        <f t="shared" ca="1" si="16"/>
        <v>0</v>
      </c>
      <c r="BC15" s="370">
        <f t="shared" ca="1" si="16"/>
        <v>638000</v>
      </c>
      <c r="BD15" s="370">
        <f t="shared" ca="1" si="16"/>
        <v>638000</v>
      </c>
      <c r="BE15" s="370">
        <f t="shared" ca="1" si="16"/>
        <v>0</v>
      </c>
      <c r="BF15" s="370">
        <f t="shared" ca="1" si="16"/>
        <v>638000</v>
      </c>
      <c r="BG15" s="370">
        <f t="shared" ca="1" si="16"/>
        <v>0</v>
      </c>
      <c r="BH15" s="370">
        <f t="shared" ca="1" si="16"/>
        <v>0</v>
      </c>
      <c r="BI15" s="370">
        <f t="shared" ca="1" si="16"/>
        <v>0</v>
      </c>
      <c r="BJ15" s="370">
        <f t="shared" ca="1" si="16"/>
        <v>0</v>
      </c>
      <c r="BK15" s="370">
        <f t="shared" ca="1" si="16"/>
        <v>0</v>
      </c>
      <c r="BL15" s="370">
        <f t="shared" ca="1" si="16"/>
        <v>0</v>
      </c>
      <c r="BM15" s="370">
        <f t="shared" ca="1" si="16"/>
        <v>0</v>
      </c>
      <c r="BN15" s="370">
        <f t="shared" ca="1" si="16"/>
        <v>0</v>
      </c>
      <c r="BO15" s="370">
        <f t="shared" ca="1" si="16"/>
        <v>0</v>
      </c>
      <c r="BP15" s="370">
        <f t="shared" ca="1" si="16"/>
        <v>0</v>
      </c>
      <c r="BQ15" s="370">
        <f t="shared" ca="1" si="16"/>
        <v>0</v>
      </c>
      <c r="BR15" s="370">
        <f t="shared" ca="1" si="16"/>
        <v>0</v>
      </c>
      <c r="BS15" s="370">
        <f t="shared" ca="1" si="16"/>
        <v>0</v>
      </c>
      <c r="BT15" s="369">
        <f t="shared" ca="1" si="4"/>
        <v>7656000</v>
      </c>
      <c r="BU15" s="61"/>
      <c r="BV15" s="61"/>
      <c r="BW15" s="61"/>
      <c r="BX15" s="61"/>
      <c r="BY15" s="61"/>
      <c r="BZ15" s="61"/>
      <c r="CA15" s="61"/>
      <c r="CB15" s="61"/>
      <c r="CC15" s="61"/>
      <c r="CD15" s="61"/>
      <c r="CE15" s="61"/>
      <c r="CF15" s="61"/>
      <c r="CG15" s="61"/>
      <c r="CH15" s="61"/>
      <c r="CI15" s="61"/>
      <c r="CJ15" s="61"/>
      <c r="CK15" s="61"/>
      <c r="CL15" s="61"/>
      <c r="CM15" s="61"/>
      <c r="CN15" s="61"/>
      <c r="CO15" s="61"/>
      <c r="CP15" s="61"/>
      <c r="CQ15" s="61"/>
      <c r="CR15" s="61"/>
      <c r="CS15" s="61"/>
      <c r="CT15" s="61"/>
      <c r="CU15" s="61"/>
      <c r="CV15" s="61"/>
      <c r="CW15" s="61"/>
      <c r="CX15" s="61"/>
      <c r="CY15" s="61"/>
      <c r="CZ15" s="61"/>
      <c r="DA15" s="61"/>
      <c r="DB15" s="61"/>
      <c r="DC15" s="61"/>
    </row>
    <row r="16" spans="1:107" s="58" customFormat="1" ht="16.5" customHeight="1">
      <c r="A16" s="70" t="s">
        <v>725</v>
      </c>
      <c r="B16" s="660"/>
      <c r="C16" s="368" t="s">
        <v>1245</v>
      </c>
      <c r="D16" s="367" t="s">
        <v>315</v>
      </c>
      <c r="E16" s="77" t="s">
        <v>1237</v>
      </c>
      <c r="F16" s="77">
        <f>VLOOKUP(C16,'[65]06월마감'!$A$1:$B$500,2,0)</f>
        <v>638</v>
      </c>
      <c r="G16" s="388">
        <f ca="1">VLOOKUP($C$16,[66]납품내역!$B$3:$AH$80,G$1,0)</f>
        <v>1000</v>
      </c>
      <c r="H16" s="388">
        <f ca="1">VLOOKUP($C$16,[66]납품내역!$B$3:$AH$80,H$1,0)</f>
        <v>1000</v>
      </c>
      <c r="I16" s="388">
        <f ca="1">VLOOKUP($C$16,[66]납품내역!$B$3:$AH$80,I$1,0)</f>
        <v>0</v>
      </c>
      <c r="J16" s="388">
        <f ca="1">VLOOKUP($C$16,[66]납품내역!$B$3:$AH$80,J$1,0)</f>
        <v>1000</v>
      </c>
      <c r="K16" s="388">
        <f ca="1">VLOOKUP($C$16,[66]납품내역!$B$3:$AH$80,K$1,0)</f>
        <v>1000</v>
      </c>
      <c r="L16" s="388">
        <f ca="1">VLOOKUP($C$16,[66]납품내역!$B$3:$AH$80,L$1,0)</f>
        <v>0</v>
      </c>
      <c r="M16" s="388">
        <f ca="1">VLOOKUP($C$16,[66]납품내역!$B$3:$AH$80,M$1,0)</f>
        <v>0</v>
      </c>
      <c r="N16" s="388">
        <f ca="1">VLOOKUP($C$16,[66]납품내역!$B$3:$AH$80,N$1,0)</f>
        <v>1000</v>
      </c>
      <c r="O16" s="388">
        <f ca="1">VLOOKUP($C$16,[66]납품내역!$B$3:$AH$80,O$1,0)</f>
        <v>1000</v>
      </c>
      <c r="P16" s="388">
        <f ca="1">VLOOKUP($C$16,[66]납품내역!$B$3:$AH$80,P$1,0)</f>
        <v>1000</v>
      </c>
      <c r="Q16" s="388">
        <f ca="1">VLOOKUP($C$16,[66]납품내역!$B$3:$AH$80,Q$1,0)</f>
        <v>1000</v>
      </c>
      <c r="R16" s="388">
        <f ca="1">VLOOKUP($C$16,[66]납품내역!$B$3:$AH$80,R$1,0)</f>
        <v>1000</v>
      </c>
      <c r="S16" s="388">
        <f ca="1">VLOOKUP($C$16,[66]납품내역!$B$3:$AH$80,S$1,0)</f>
        <v>0</v>
      </c>
      <c r="T16" s="388">
        <f ca="1">VLOOKUP($C$16,[66]납품내역!$B$3:$AH$80,T$1,0)</f>
        <v>0</v>
      </c>
      <c r="U16" s="388">
        <f ca="1">VLOOKUP($C$16,[66]납품내역!$B$3:$AH$80,U$1,0)</f>
        <v>1000</v>
      </c>
      <c r="V16" s="388">
        <f ca="1">VLOOKUP($C$16,[66]납품내역!$B$3:$AH$80,V$1,0)</f>
        <v>1000</v>
      </c>
      <c r="W16" s="388">
        <f ca="1">VLOOKUP($C$16,[66]납품내역!$B$3:$AH$80,W$1,0)</f>
        <v>0</v>
      </c>
      <c r="X16" s="388">
        <f ca="1">VLOOKUP($C$16,[66]납품내역!$B$3:$AH$80,X$1,0)</f>
        <v>1000</v>
      </c>
      <c r="Y16" s="388">
        <f ca="1">VLOOKUP($C$16,[66]납품내역!$B$3:$AH$80,Y$1,0)</f>
        <v>0</v>
      </c>
      <c r="Z16" s="388">
        <f ca="1">VLOOKUP($C$16,[66]납품내역!$B$3:$AH$80,Z$1,0)</f>
        <v>0</v>
      </c>
      <c r="AA16" s="388">
        <f ca="1">VLOOKUP($C$16,[66]납품내역!$B$3:$AH$80,AA$1,0)</f>
        <v>0</v>
      </c>
      <c r="AB16" s="388">
        <f ca="1">VLOOKUP($C$16,[66]납품내역!$B$3:$AH$80,AB$1,0)</f>
        <v>0</v>
      </c>
      <c r="AC16" s="388">
        <f ca="1">VLOOKUP($C$16,[66]납품내역!$B$3:$AH$80,AC$1,0)</f>
        <v>0</v>
      </c>
      <c r="AD16" s="388">
        <f ca="1">VLOOKUP($C$16,[66]납품내역!$B$3:$AH$80,AD$1,0)</f>
        <v>0</v>
      </c>
      <c r="AE16" s="388">
        <f ca="1">VLOOKUP($C$16,[66]납품내역!$B$3:$AH$80,AE$1,0)</f>
        <v>0</v>
      </c>
      <c r="AF16" s="388">
        <f ca="1">VLOOKUP($C$16,[66]납품내역!$B$3:$AH$80,AF$1,0)</f>
        <v>0</v>
      </c>
      <c r="AG16" s="388">
        <f ca="1">VLOOKUP($C$16,[66]납품내역!$B$3:$AH$80,AG$1,0)</f>
        <v>0</v>
      </c>
      <c r="AH16" s="388">
        <f ca="1">VLOOKUP($C$16,[66]납품내역!$B$3:$AH$80,AH$1,0)</f>
        <v>0</v>
      </c>
      <c r="AI16" s="388">
        <f ca="1">VLOOKUP($C$16,[66]납품내역!$B$3:$AH$80,AI$1,0)</f>
        <v>0</v>
      </c>
      <c r="AJ16" s="388">
        <f ca="1">VLOOKUP($C$16,[66]납품내역!$B$3:$AH$80,AJ$1,0)</f>
        <v>0</v>
      </c>
      <c r="AK16" s="388">
        <f ca="1">VLOOKUP($C$16,[66]납품내역!$B$3:$AH$80,AK$1,0)</f>
        <v>0</v>
      </c>
      <c r="AL16" s="388">
        <f t="shared" ca="1" si="1"/>
        <v>12000</v>
      </c>
      <c r="AM16" s="389">
        <f t="shared" ca="1" si="2"/>
        <v>7656000</v>
      </c>
      <c r="AN16" s="61"/>
      <c r="AO16" s="370">
        <f t="shared" ref="AO16:BS16" ca="1" si="17">$F$16*G16</f>
        <v>638000</v>
      </c>
      <c r="AP16" s="370">
        <f t="shared" ca="1" si="17"/>
        <v>638000</v>
      </c>
      <c r="AQ16" s="370">
        <f t="shared" ca="1" si="17"/>
        <v>0</v>
      </c>
      <c r="AR16" s="370">
        <f t="shared" ca="1" si="17"/>
        <v>638000</v>
      </c>
      <c r="AS16" s="370">
        <f t="shared" ca="1" si="17"/>
        <v>638000</v>
      </c>
      <c r="AT16" s="370">
        <f t="shared" ca="1" si="17"/>
        <v>0</v>
      </c>
      <c r="AU16" s="370">
        <f t="shared" ca="1" si="17"/>
        <v>0</v>
      </c>
      <c r="AV16" s="370">
        <f t="shared" ca="1" si="17"/>
        <v>638000</v>
      </c>
      <c r="AW16" s="370">
        <f t="shared" ca="1" si="17"/>
        <v>638000</v>
      </c>
      <c r="AX16" s="370">
        <f t="shared" ca="1" si="17"/>
        <v>638000</v>
      </c>
      <c r="AY16" s="370">
        <f t="shared" ca="1" si="17"/>
        <v>638000</v>
      </c>
      <c r="AZ16" s="370">
        <f t="shared" ca="1" si="17"/>
        <v>638000</v>
      </c>
      <c r="BA16" s="370">
        <f t="shared" ca="1" si="17"/>
        <v>0</v>
      </c>
      <c r="BB16" s="370">
        <f t="shared" ca="1" si="17"/>
        <v>0</v>
      </c>
      <c r="BC16" s="370">
        <f t="shared" ca="1" si="17"/>
        <v>638000</v>
      </c>
      <c r="BD16" s="370">
        <f t="shared" ca="1" si="17"/>
        <v>638000</v>
      </c>
      <c r="BE16" s="370">
        <f t="shared" ca="1" si="17"/>
        <v>0</v>
      </c>
      <c r="BF16" s="370">
        <f t="shared" ca="1" si="17"/>
        <v>638000</v>
      </c>
      <c r="BG16" s="370">
        <f t="shared" ca="1" si="17"/>
        <v>0</v>
      </c>
      <c r="BH16" s="370">
        <f t="shared" ca="1" si="17"/>
        <v>0</v>
      </c>
      <c r="BI16" s="370">
        <f t="shared" ca="1" si="17"/>
        <v>0</v>
      </c>
      <c r="BJ16" s="370">
        <f t="shared" ca="1" si="17"/>
        <v>0</v>
      </c>
      <c r="BK16" s="370">
        <f t="shared" ca="1" si="17"/>
        <v>0</v>
      </c>
      <c r="BL16" s="370">
        <f t="shared" ca="1" si="17"/>
        <v>0</v>
      </c>
      <c r="BM16" s="370">
        <f t="shared" ca="1" si="17"/>
        <v>0</v>
      </c>
      <c r="BN16" s="370">
        <f t="shared" ca="1" si="17"/>
        <v>0</v>
      </c>
      <c r="BO16" s="370">
        <f t="shared" ca="1" si="17"/>
        <v>0</v>
      </c>
      <c r="BP16" s="370">
        <f t="shared" ca="1" si="17"/>
        <v>0</v>
      </c>
      <c r="BQ16" s="370">
        <f t="shared" ca="1" si="17"/>
        <v>0</v>
      </c>
      <c r="BR16" s="370">
        <f t="shared" ca="1" si="17"/>
        <v>0</v>
      </c>
      <c r="BS16" s="370">
        <f t="shared" ca="1" si="17"/>
        <v>0</v>
      </c>
      <c r="BT16" s="369">
        <f t="shared" ca="1" si="4"/>
        <v>7656000</v>
      </c>
      <c r="BU16" s="61"/>
      <c r="BV16" s="61"/>
      <c r="BW16" s="61"/>
      <c r="BX16" s="61"/>
      <c r="BY16" s="61"/>
      <c r="BZ16" s="61"/>
      <c r="CA16" s="61"/>
      <c r="CB16" s="61"/>
      <c r="CC16" s="61"/>
      <c r="CD16" s="61"/>
      <c r="CE16" s="61"/>
      <c r="CF16" s="61"/>
      <c r="CG16" s="61"/>
      <c r="CH16" s="61"/>
      <c r="CI16" s="61"/>
      <c r="CJ16" s="61"/>
      <c r="CK16" s="61"/>
      <c r="CL16" s="61"/>
      <c r="CM16" s="61"/>
      <c r="CN16" s="61"/>
      <c r="CO16" s="61"/>
      <c r="CP16" s="61"/>
      <c r="CQ16" s="61"/>
      <c r="CR16" s="61"/>
      <c r="CS16" s="61"/>
      <c r="CT16" s="61"/>
      <c r="CU16" s="61"/>
      <c r="CV16" s="61"/>
      <c r="CW16" s="61"/>
      <c r="CX16" s="61"/>
      <c r="CY16" s="61"/>
      <c r="CZ16" s="61"/>
      <c r="DA16" s="61"/>
      <c r="DB16" s="61"/>
      <c r="DC16" s="61"/>
    </row>
    <row r="17" spans="1:107" s="58" customFormat="1" ht="16.5" customHeight="1">
      <c r="A17" s="70" t="s">
        <v>725</v>
      </c>
      <c r="B17" s="660"/>
      <c r="C17" s="368" t="s">
        <v>316</v>
      </c>
      <c r="D17" s="367" t="s">
        <v>317</v>
      </c>
      <c r="E17" s="77" t="s">
        <v>1237</v>
      </c>
      <c r="F17" s="77">
        <f>VLOOKUP(C17,'[65]06월마감'!$A$1:$B$500,2,0)</f>
        <v>670</v>
      </c>
      <c r="G17" s="388">
        <f ca="1">VLOOKUP($C$17,[66]납품내역!$B$3:$AH$80,G$1,0)</f>
        <v>0</v>
      </c>
      <c r="H17" s="388">
        <f ca="1">VLOOKUP($C$17,[66]납품내역!$B$3:$AH$80,H$1,0)</f>
        <v>0</v>
      </c>
      <c r="I17" s="388">
        <f ca="1">VLOOKUP($C$17,[66]납품내역!$B$3:$AH$80,I$1,0)</f>
        <v>0</v>
      </c>
      <c r="J17" s="388">
        <f ca="1">VLOOKUP($C$17,[66]납품내역!$B$3:$AH$80,J$1,0)</f>
        <v>1500</v>
      </c>
      <c r="K17" s="388">
        <f ca="1">VLOOKUP($C$17,[66]납품내역!$B$3:$AH$80,K$1,0)</f>
        <v>3000</v>
      </c>
      <c r="L17" s="388">
        <f ca="1">VLOOKUP($C$17,[66]납품내역!$B$3:$AH$80,L$1,0)</f>
        <v>0</v>
      </c>
      <c r="M17" s="388">
        <f ca="1">VLOOKUP($C$17,[66]납품내역!$B$3:$AH$80,M$1,0)</f>
        <v>0</v>
      </c>
      <c r="N17" s="388">
        <f ca="1">VLOOKUP($C$17,[66]납품내역!$B$3:$AH$80,N$1,0)</f>
        <v>0</v>
      </c>
      <c r="O17" s="388">
        <f ca="1">VLOOKUP($C$17,[66]납품내역!$B$3:$AH$80,O$1,0)</f>
        <v>1500</v>
      </c>
      <c r="P17" s="388">
        <f ca="1">VLOOKUP($C$17,[66]납품내역!$B$3:$AH$80,P$1,0)</f>
        <v>0</v>
      </c>
      <c r="Q17" s="388">
        <f ca="1">VLOOKUP($C$17,[66]납품내역!$B$3:$AH$80,Q$1,0)</f>
        <v>1500</v>
      </c>
      <c r="R17" s="388">
        <f ca="1">VLOOKUP($C$17,[66]납품내역!$B$3:$AH$80,R$1,0)</f>
        <v>0</v>
      </c>
      <c r="S17" s="388">
        <f ca="1">VLOOKUP($C$17,[66]납품내역!$B$3:$AH$80,S$1,0)</f>
        <v>0</v>
      </c>
      <c r="T17" s="388">
        <f ca="1">VLOOKUP($C$17,[66]납품내역!$B$3:$AH$80,T$1,0)</f>
        <v>0</v>
      </c>
      <c r="U17" s="388">
        <f ca="1">VLOOKUP($C$17,[66]납품내역!$B$3:$AH$80,U$1,0)</f>
        <v>1500</v>
      </c>
      <c r="V17" s="388">
        <f ca="1">VLOOKUP($C$17,[66]납품내역!$B$3:$AH$80,V$1,0)</f>
        <v>0</v>
      </c>
      <c r="W17" s="388">
        <f ca="1">VLOOKUP($C$17,[66]납품내역!$B$3:$AH$80,W$1,0)</f>
        <v>1500</v>
      </c>
      <c r="X17" s="388">
        <f ca="1">VLOOKUP($C$17,[66]납품내역!$B$3:$AH$80,X$1,0)</f>
        <v>0</v>
      </c>
      <c r="Y17" s="388">
        <f ca="1">VLOOKUP($C$17,[66]납품내역!$B$3:$AH$80,Y$1,0)</f>
        <v>0</v>
      </c>
      <c r="Z17" s="388">
        <f ca="1">VLOOKUP($C$17,[66]납품내역!$B$3:$AH$80,Z$1,0)</f>
        <v>0</v>
      </c>
      <c r="AA17" s="388">
        <f ca="1">VLOOKUP($C$17,[66]납품내역!$B$3:$AH$80,AA$1,0)</f>
        <v>0</v>
      </c>
      <c r="AB17" s="388">
        <f ca="1">VLOOKUP($C$17,[66]납품내역!$B$3:$AH$80,AB$1,0)</f>
        <v>0</v>
      </c>
      <c r="AC17" s="388">
        <f ca="1">VLOOKUP($C$17,[66]납품내역!$B$3:$AH$80,AC$1,0)</f>
        <v>0</v>
      </c>
      <c r="AD17" s="388">
        <f ca="1">VLOOKUP($C$17,[66]납품내역!$B$3:$AH$80,AD$1,0)</f>
        <v>0</v>
      </c>
      <c r="AE17" s="388">
        <f ca="1">VLOOKUP($C$17,[66]납품내역!$B$3:$AH$80,AE$1,0)</f>
        <v>0</v>
      </c>
      <c r="AF17" s="388">
        <f ca="1">VLOOKUP($C$17,[66]납품내역!$B$3:$AH$80,AF$1,0)</f>
        <v>0</v>
      </c>
      <c r="AG17" s="388">
        <f ca="1">VLOOKUP($C$17,[66]납품내역!$B$3:$AH$80,AG$1,0)</f>
        <v>0</v>
      </c>
      <c r="AH17" s="388">
        <f ca="1">VLOOKUP($C$17,[66]납품내역!$B$3:$AH$80,AH$1,0)</f>
        <v>0</v>
      </c>
      <c r="AI17" s="388">
        <f ca="1">VLOOKUP($C$17,[66]납품내역!$B$3:$AH$80,AI$1,0)</f>
        <v>0</v>
      </c>
      <c r="AJ17" s="388">
        <f ca="1">VLOOKUP($C$17,[66]납품내역!$B$3:$AH$80,AJ$1,0)</f>
        <v>0</v>
      </c>
      <c r="AK17" s="388">
        <f ca="1">VLOOKUP($C$17,[66]납품내역!$B$3:$AH$80,AK$1,0)</f>
        <v>0</v>
      </c>
      <c r="AL17" s="388">
        <f t="shared" ca="1" si="1"/>
        <v>10500</v>
      </c>
      <c r="AM17" s="389">
        <f t="shared" ca="1" si="2"/>
        <v>7035000</v>
      </c>
      <c r="AN17" s="61"/>
      <c r="AO17" s="370">
        <f t="shared" ref="AO17:BS17" ca="1" si="18">$F$17*G17</f>
        <v>0</v>
      </c>
      <c r="AP17" s="370">
        <f t="shared" ca="1" si="18"/>
        <v>0</v>
      </c>
      <c r="AQ17" s="370">
        <f t="shared" ca="1" si="18"/>
        <v>0</v>
      </c>
      <c r="AR17" s="370">
        <f t="shared" ca="1" si="18"/>
        <v>1005000</v>
      </c>
      <c r="AS17" s="370">
        <f t="shared" ca="1" si="18"/>
        <v>2010000</v>
      </c>
      <c r="AT17" s="370">
        <f t="shared" ca="1" si="18"/>
        <v>0</v>
      </c>
      <c r="AU17" s="370">
        <f t="shared" ca="1" si="18"/>
        <v>0</v>
      </c>
      <c r="AV17" s="370">
        <f t="shared" ca="1" si="18"/>
        <v>0</v>
      </c>
      <c r="AW17" s="370">
        <f t="shared" ca="1" si="18"/>
        <v>1005000</v>
      </c>
      <c r="AX17" s="370">
        <f t="shared" ca="1" si="18"/>
        <v>0</v>
      </c>
      <c r="AY17" s="370">
        <f t="shared" ca="1" si="18"/>
        <v>1005000</v>
      </c>
      <c r="AZ17" s="370">
        <f t="shared" ca="1" si="18"/>
        <v>0</v>
      </c>
      <c r="BA17" s="370">
        <f t="shared" ca="1" si="18"/>
        <v>0</v>
      </c>
      <c r="BB17" s="370">
        <f t="shared" ca="1" si="18"/>
        <v>0</v>
      </c>
      <c r="BC17" s="370">
        <f t="shared" ca="1" si="18"/>
        <v>1005000</v>
      </c>
      <c r="BD17" s="370">
        <f t="shared" ca="1" si="18"/>
        <v>0</v>
      </c>
      <c r="BE17" s="370">
        <f t="shared" ca="1" si="18"/>
        <v>1005000</v>
      </c>
      <c r="BF17" s="370">
        <f t="shared" ca="1" si="18"/>
        <v>0</v>
      </c>
      <c r="BG17" s="370">
        <f t="shared" ca="1" si="18"/>
        <v>0</v>
      </c>
      <c r="BH17" s="370">
        <f t="shared" ca="1" si="18"/>
        <v>0</v>
      </c>
      <c r="BI17" s="370">
        <f t="shared" ca="1" si="18"/>
        <v>0</v>
      </c>
      <c r="BJ17" s="370">
        <f t="shared" ca="1" si="18"/>
        <v>0</v>
      </c>
      <c r="BK17" s="370">
        <f t="shared" ca="1" si="18"/>
        <v>0</v>
      </c>
      <c r="BL17" s="370">
        <f t="shared" ca="1" si="18"/>
        <v>0</v>
      </c>
      <c r="BM17" s="370">
        <f t="shared" ca="1" si="18"/>
        <v>0</v>
      </c>
      <c r="BN17" s="370">
        <f t="shared" ca="1" si="18"/>
        <v>0</v>
      </c>
      <c r="BO17" s="370">
        <f t="shared" ca="1" si="18"/>
        <v>0</v>
      </c>
      <c r="BP17" s="370">
        <f t="shared" ca="1" si="18"/>
        <v>0</v>
      </c>
      <c r="BQ17" s="370">
        <f t="shared" ca="1" si="18"/>
        <v>0</v>
      </c>
      <c r="BR17" s="370">
        <f t="shared" ca="1" si="18"/>
        <v>0</v>
      </c>
      <c r="BS17" s="370">
        <f t="shared" ca="1" si="18"/>
        <v>0</v>
      </c>
      <c r="BT17" s="369">
        <f t="shared" ca="1" si="4"/>
        <v>7035000</v>
      </c>
      <c r="BU17" s="61"/>
      <c r="BV17" s="61"/>
      <c r="BW17" s="61"/>
      <c r="BX17" s="61"/>
      <c r="BY17" s="61"/>
      <c r="BZ17" s="61"/>
      <c r="CA17" s="61"/>
      <c r="CB17" s="61"/>
      <c r="CC17" s="61"/>
      <c r="CD17" s="61"/>
      <c r="CE17" s="61"/>
      <c r="CF17" s="61"/>
      <c r="CG17" s="61"/>
      <c r="CH17" s="61"/>
      <c r="CI17" s="61"/>
      <c r="CJ17" s="61"/>
      <c r="CK17" s="61"/>
      <c r="CL17" s="61"/>
      <c r="CM17" s="61"/>
      <c r="CN17" s="61"/>
      <c r="CO17" s="61"/>
      <c r="CP17" s="61"/>
      <c r="CQ17" s="61"/>
      <c r="CR17" s="61"/>
      <c r="CS17" s="61"/>
      <c r="CT17" s="61"/>
      <c r="CU17" s="61"/>
      <c r="CV17" s="61"/>
      <c r="CW17" s="61"/>
      <c r="CX17" s="61"/>
      <c r="CY17" s="61"/>
      <c r="CZ17" s="61"/>
      <c r="DA17" s="61"/>
      <c r="DB17" s="61"/>
      <c r="DC17" s="61"/>
    </row>
    <row r="18" spans="1:107" s="58" customFormat="1" ht="16.5" customHeight="1">
      <c r="A18" s="70" t="s">
        <v>725</v>
      </c>
      <c r="B18" s="660"/>
      <c r="C18" s="368" t="s">
        <v>318</v>
      </c>
      <c r="D18" s="367" t="s">
        <v>319</v>
      </c>
      <c r="E18" s="77" t="s">
        <v>1237</v>
      </c>
      <c r="F18" s="77">
        <f>VLOOKUP(C18,'[65]06월마감'!$A$1:$B$500,2,0)</f>
        <v>670</v>
      </c>
      <c r="G18" s="388">
        <f ca="1">VLOOKUP($C$18,[66]납품내역!$B$3:$AH$80,G$1,0)</f>
        <v>0</v>
      </c>
      <c r="H18" s="388">
        <f ca="1">VLOOKUP($C$18,[66]납품내역!$B$3:$AH$80,H$1,0)</f>
        <v>0</v>
      </c>
      <c r="I18" s="388">
        <f ca="1">VLOOKUP($C$18,[66]납품내역!$B$3:$AH$80,I$1,0)</f>
        <v>0</v>
      </c>
      <c r="J18" s="388">
        <f ca="1">VLOOKUP($C$18,[66]납품내역!$B$3:$AH$80,J$1,0)</f>
        <v>1500</v>
      </c>
      <c r="K18" s="388">
        <f ca="1">VLOOKUP($C$18,[66]납품내역!$B$3:$AH$80,K$1,0)</f>
        <v>3000</v>
      </c>
      <c r="L18" s="388">
        <f ca="1">VLOOKUP($C$18,[66]납품내역!$B$3:$AH$80,L$1,0)</f>
        <v>0</v>
      </c>
      <c r="M18" s="388">
        <f ca="1">VLOOKUP($C$18,[66]납품내역!$B$3:$AH$80,M$1,0)</f>
        <v>0</v>
      </c>
      <c r="N18" s="388">
        <f ca="1">VLOOKUP($C$18,[66]납품내역!$B$3:$AH$80,N$1,0)</f>
        <v>0</v>
      </c>
      <c r="O18" s="388">
        <f ca="1">VLOOKUP($C$18,[66]납품내역!$B$3:$AH$80,O$1,0)</f>
        <v>1500</v>
      </c>
      <c r="P18" s="388">
        <f ca="1">VLOOKUP($C$18,[66]납품내역!$B$3:$AH$80,P$1,0)</f>
        <v>0</v>
      </c>
      <c r="Q18" s="388">
        <f ca="1">VLOOKUP($C$18,[66]납품내역!$B$3:$AH$80,Q$1,0)</f>
        <v>1500</v>
      </c>
      <c r="R18" s="388">
        <f ca="1">VLOOKUP($C$18,[66]납품내역!$B$3:$AH$80,R$1,0)</f>
        <v>0</v>
      </c>
      <c r="S18" s="388">
        <f ca="1">VLOOKUP($C$18,[66]납품내역!$B$3:$AH$80,S$1,0)</f>
        <v>0</v>
      </c>
      <c r="T18" s="388">
        <f ca="1">VLOOKUP($C$18,[66]납품내역!$B$3:$AH$80,T$1,0)</f>
        <v>0</v>
      </c>
      <c r="U18" s="388">
        <f ca="1">VLOOKUP($C$18,[66]납품내역!$B$3:$AH$80,U$1,0)</f>
        <v>1500</v>
      </c>
      <c r="V18" s="388">
        <f ca="1">VLOOKUP($C$18,[66]납품내역!$B$3:$AH$80,V$1,0)</f>
        <v>0</v>
      </c>
      <c r="W18" s="388">
        <f ca="1">VLOOKUP($C$18,[66]납품내역!$B$3:$AH$80,W$1,0)</f>
        <v>1500</v>
      </c>
      <c r="X18" s="388">
        <f ca="1">VLOOKUP($C$18,[66]납품내역!$B$3:$AH$80,X$1,0)</f>
        <v>0</v>
      </c>
      <c r="Y18" s="388">
        <f ca="1">VLOOKUP($C$18,[66]납품내역!$B$3:$AH$80,Y$1,0)</f>
        <v>0</v>
      </c>
      <c r="Z18" s="388">
        <f ca="1">VLOOKUP($C$18,[66]납품내역!$B$3:$AH$80,Z$1,0)</f>
        <v>0</v>
      </c>
      <c r="AA18" s="388">
        <f ca="1">VLOOKUP($C$18,[66]납품내역!$B$3:$AH$80,AA$1,0)</f>
        <v>0</v>
      </c>
      <c r="AB18" s="388">
        <f ca="1">VLOOKUP($C$18,[66]납품내역!$B$3:$AH$80,AB$1,0)</f>
        <v>0</v>
      </c>
      <c r="AC18" s="388">
        <f ca="1">VLOOKUP($C$18,[66]납품내역!$B$3:$AH$80,AC$1,0)</f>
        <v>0</v>
      </c>
      <c r="AD18" s="388">
        <f ca="1">VLOOKUP($C$18,[66]납품내역!$B$3:$AH$80,AD$1,0)</f>
        <v>0</v>
      </c>
      <c r="AE18" s="388">
        <f ca="1">VLOOKUP($C$18,[66]납품내역!$B$3:$AH$80,AE$1,0)</f>
        <v>0</v>
      </c>
      <c r="AF18" s="388">
        <f ca="1">VLOOKUP($C$18,[66]납품내역!$B$3:$AH$80,AF$1,0)</f>
        <v>0</v>
      </c>
      <c r="AG18" s="388">
        <f ca="1">VLOOKUP($C$18,[66]납품내역!$B$3:$AH$80,AG$1,0)</f>
        <v>0</v>
      </c>
      <c r="AH18" s="388">
        <f ca="1">VLOOKUP($C$18,[66]납품내역!$B$3:$AH$80,AH$1,0)</f>
        <v>0</v>
      </c>
      <c r="AI18" s="388">
        <f ca="1">VLOOKUP($C$18,[66]납품내역!$B$3:$AH$80,AI$1,0)</f>
        <v>0</v>
      </c>
      <c r="AJ18" s="388">
        <f ca="1">VLOOKUP($C$18,[66]납품내역!$B$3:$AH$80,AJ$1,0)</f>
        <v>0</v>
      </c>
      <c r="AK18" s="388">
        <f ca="1">VLOOKUP($C$18,[66]납품내역!$B$3:$AH$80,AK$1,0)</f>
        <v>0</v>
      </c>
      <c r="AL18" s="388">
        <f t="shared" ca="1" si="1"/>
        <v>10500</v>
      </c>
      <c r="AM18" s="389">
        <f t="shared" ca="1" si="2"/>
        <v>7035000</v>
      </c>
      <c r="AN18" s="61"/>
      <c r="AO18" s="370">
        <f t="shared" ref="AO18:BS18" ca="1" si="19">$F$18*G18</f>
        <v>0</v>
      </c>
      <c r="AP18" s="370">
        <f t="shared" ca="1" si="19"/>
        <v>0</v>
      </c>
      <c r="AQ18" s="370">
        <f t="shared" ca="1" si="19"/>
        <v>0</v>
      </c>
      <c r="AR18" s="370">
        <f t="shared" ca="1" si="19"/>
        <v>1005000</v>
      </c>
      <c r="AS18" s="370">
        <f t="shared" ca="1" si="19"/>
        <v>2010000</v>
      </c>
      <c r="AT18" s="370">
        <f t="shared" ca="1" si="19"/>
        <v>0</v>
      </c>
      <c r="AU18" s="370">
        <f t="shared" ca="1" si="19"/>
        <v>0</v>
      </c>
      <c r="AV18" s="370">
        <f t="shared" ca="1" si="19"/>
        <v>0</v>
      </c>
      <c r="AW18" s="370">
        <f t="shared" ca="1" si="19"/>
        <v>1005000</v>
      </c>
      <c r="AX18" s="370">
        <f t="shared" ca="1" si="19"/>
        <v>0</v>
      </c>
      <c r="AY18" s="370">
        <f t="shared" ca="1" si="19"/>
        <v>1005000</v>
      </c>
      <c r="AZ18" s="370">
        <f t="shared" ca="1" si="19"/>
        <v>0</v>
      </c>
      <c r="BA18" s="370">
        <f t="shared" ca="1" si="19"/>
        <v>0</v>
      </c>
      <c r="BB18" s="370">
        <f t="shared" ca="1" si="19"/>
        <v>0</v>
      </c>
      <c r="BC18" s="370">
        <f t="shared" ca="1" si="19"/>
        <v>1005000</v>
      </c>
      <c r="BD18" s="370">
        <f t="shared" ca="1" si="19"/>
        <v>0</v>
      </c>
      <c r="BE18" s="370">
        <f t="shared" ca="1" si="19"/>
        <v>1005000</v>
      </c>
      <c r="BF18" s="370">
        <f t="shared" ca="1" si="19"/>
        <v>0</v>
      </c>
      <c r="BG18" s="370">
        <f t="shared" ca="1" si="19"/>
        <v>0</v>
      </c>
      <c r="BH18" s="370">
        <f t="shared" ca="1" si="19"/>
        <v>0</v>
      </c>
      <c r="BI18" s="370">
        <f t="shared" ca="1" si="19"/>
        <v>0</v>
      </c>
      <c r="BJ18" s="370">
        <f t="shared" ca="1" si="19"/>
        <v>0</v>
      </c>
      <c r="BK18" s="370">
        <f t="shared" ca="1" si="19"/>
        <v>0</v>
      </c>
      <c r="BL18" s="370">
        <f t="shared" ca="1" si="19"/>
        <v>0</v>
      </c>
      <c r="BM18" s="370">
        <f t="shared" ca="1" si="19"/>
        <v>0</v>
      </c>
      <c r="BN18" s="370">
        <f t="shared" ca="1" si="19"/>
        <v>0</v>
      </c>
      <c r="BO18" s="370">
        <f t="shared" ca="1" si="19"/>
        <v>0</v>
      </c>
      <c r="BP18" s="370">
        <f t="shared" ca="1" si="19"/>
        <v>0</v>
      </c>
      <c r="BQ18" s="370">
        <f t="shared" ca="1" si="19"/>
        <v>0</v>
      </c>
      <c r="BR18" s="370">
        <f t="shared" ca="1" si="19"/>
        <v>0</v>
      </c>
      <c r="BS18" s="370">
        <f t="shared" ca="1" si="19"/>
        <v>0</v>
      </c>
      <c r="BT18" s="369">
        <f t="shared" ca="1" si="4"/>
        <v>7035000</v>
      </c>
      <c r="BU18" s="61"/>
      <c r="BV18" s="61"/>
      <c r="BW18" s="61"/>
      <c r="BX18" s="61"/>
      <c r="BY18" s="61"/>
      <c r="BZ18" s="61"/>
      <c r="CA18" s="61"/>
      <c r="CB18" s="61"/>
      <c r="CC18" s="61"/>
      <c r="CD18" s="61"/>
      <c r="CE18" s="61"/>
      <c r="CF18" s="61"/>
      <c r="CG18" s="61"/>
      <c r="CH18" s="61"/>
      <c r="CI18" s="61"/>
      <c r="CJ18" s="61"/>
      <c r="CK18" s="61"/>
      <c r="CL18" s="61"/>
      <c r="CM18" s="61"/>
      <c r="CN18" s="61"/>
      <c r="CO18" s="61"/>
      <c r="CP18" s="61"/>
      <c r="CQ18" s="61"/>
      <c r="CR18" s="61"/>
      <c r="CS18" s="61"/>
      <c r="CT18" s="61"/>
      <c r="CU18" s="61"/>
      <c r="CV18" s="61"/>
      <c r="CW18" s="61"/>
      <c r="CX18" s="61"/>
      <c r="CY18" s="61"/>
      <c r="CZ18" s="61"/>
      <c r="DA18" s="61"/>
      <c r="DB18" s="61"/>
      <c r="DC18" s="61"/>
    </row>
    <row r="19" spans="1:107" s="58" customFormat="1" ht="16.5" customHeight="1">
      <c r="A19" s="70" t="s">
        <v>725</v>
      </c>
      <c r="B19" s="660"/>
      <c r="C19" s="368" t="s">
        <v>507</v>
      </c>
      <c r="D19" s="367" t="s">
        <v>1244</v>
      </c>
      <c r="E19" s="77" t="s">
        <v>1237</v>
      </c>
      <c r="F19" s="77">
        <f>VLOOKUP(C19,'[65]06월마감'!$A$1:$B$500,2,0)</f>
        <v>609</v>
      </c>
      <c r="G19" s="388">
        <f ca="1">VLOOKUP($C$19,[66]납품내역!$B$3:$AH$80,G$1,0)</f>
        <v>0</v>
      </c>
      <c r="H19" s="388">
        <f ca="1">VLOOKUP($C$19,[66]납품내역!$B$3:$AH$80,H$1,0)</f>
        <v>2500</v>
      </c>
      <c r="I19" s="388">
        <f ca="1">VLOOKUP($C$19,[66]납품내역!$B$3:$AH$80,I$1,0)</f>
        <v>0</v>
      </c>
      <c r="J19" s="388">
        <f ca="1">VLOOKUP($C$19,[66]납품내역!$B$3:$AH$80,J$1,0)</f>
        <v>0</v>
      </c>
      <c r="K19" s="388">
        <f ca="1">VLOOKUP($C$19,[66]납품내역!$B$3:$AH$80,K$1,0)</f>
        <v>0</v>
      </c>
      <c r="L19" s="388">
        <f ca="1">VLOOKUP($C$19,[66]납품내역!$B$3:$AH$80,L$1,0)</f>
        <v>0</v>
      </c>
      <c r="M19" s="388">
        <f ca="1">VLOOKUP($C$19,[66]납품내역!$B$3:$AH$80,M$1,0)</f>
        <v>0</v>
      </c>
      <c r="N19" s="388">
        <f ca="1">VLOOKUP($C$19,[66]납품내역!$B$3:$AH$80,N$1,0)</f>
        <v>0</v>
      </c>
      <c r="O19" s="388">
        <f ca="1">VLOOKUP($C$19,[66]납품내역!$B$3:$AH$80,O$1,0)</f>
        <v>0</v>
      </c>
      <c r="P19" s="388">
        <f ca="1">VLOOKUP($C$19,[66]납품내역!$B$3:$AH$80,P$1,0)</f>
        <v>0</v>
      </c>
      <c r="Q19" s="388">
        <f ca="1">VLOOKUP($C$19,[66]납품내역!$B$3:$AH$80,Q$1,0)</f>
        <v>0</v>
      </c>
      <c r="R19" s="388">
        <f ca="1">VLOOKUP($C$19,[66]납품내역!$B$3:$AH$80,R$1,0)</f>
        <v>0</v>
      </c>
      <c r="S19" s="388">
        <f ca="1">VLOOKUP($C$19,[66]납품내역!$B$3:$AH$80,S$1,0)</f>
        <v>0</v>
      </c>
      <c r="T19" s="388">
        <f ca="1">VLOOKUP($C$19,[66]납품내역!$B$3:$AH$80,T$1,0)</f>
        <v>0</v>
      </c>
      <c r="U19" s="388">
        <f ca="1">VLOOKUP($C$19,[66]납품내역!$B$3:$AH$80,U$1,0)</f>
        <v>0</v>
      </c>
      <c r="V19" s="388">
        <f ca="1">VLOOKUP($C$19,[66]납품내역!$B$3:$AH$80,V$1,0)</f>
        <v>0</v>
      </c>
      <c r="W19" s="388">
        <f ca="1">VLOOKUP($C$19,[66]납품내역!$B$3:$AH$80,W$1,0)</f>
        <v>0</v>
      </c>
      <c r="X19" s="388">
        <f ca="1">VLOOKUP($C$19,[66]납품내역!$B$3:$AH$80,X$1,0)</f>
        <v>0</v>
      </c>
      <c r="Y19" s="388">
        <f ca="1">VLOOKUP($C$19,[66]납품내역!$B$3:$AH$80,Y$1,0)</f>
        <v>0</v>
      </c>
      <c r="Z19" s="388">
        <f ca="1">VLOOKUP($C$19,[66]납품내역!$B$3:$AH$80,Z$1,0)</f>
        <v>0</v>
      </c>
      <c r="AA19" s="388">
        <f ca="1">VLOOKUP($C$19,[66]납품내역!$B$3:$AH$80,AA$1,0)</f>
        <v>0</v>
      </c>
      <c r="AB19" s="388">
        <f ca="1">VLOOKUP($C$19,[66]납품내역!$B$3:$AH$80,AB$1,0)</f>
        <v>0</v>
      </c>
      <c r="AC19" s="388">
        <f ca="1">VLOOKUP($C$19,[66]납품내역!$B$3:$AH$80,AC$1,0)</f>
        <v>0</v>
      </c>
      <c r="AD19" s="388">
        <f ca="1">VLOOKUP($C$19,[66]납품내역!$B$3:$AH$80,AD$1,0)</f>
        <v>0</v>
      </c>
      <c r="AE19" s="388">
        <f ca="1">VLOOKUP($C$19,[66]납품내역!$B$3:$AH$80,AE$1,0)</f>
        <v>0</v>
      </c>
      <c r="AF19" s="388">
        <f ca="1">VLOOKUP($C$19,[66]납품내역!$B$3:$AH$80,AF$1,0)</f>
        <v>0</v>
      </c>
      <c r="AG19" s="388">
        <f ca="1">VLOOKUP($C$19,[66]납품내역!$B$3:$AH$80,AG$1,0)</f>
        <v>0</v>
      </c>
      <c r="AH19" s="388">
        <f ca="1">VLOOKUP($C$19,[66]납품내역!$B$3:$AH$80,AH$1,0)</f>
        <v>0</v>
      </c>
      <c r="AI19" s="388">
        <f ca="1">VLOOKUP($C$19,[66]납품내역!$B$3:$AH$80,AI$1,0)</f>
        <v>0</v>
      </c>
      <c r="AJ19" s="388">
        <f ca="1">VLOOKUP($C$19,[66]납품내역!$B$3:$AH$80,AJ$1,0)</f>
        <v>0</v>
      </c>
      <c r="AK19" s="388">
        <f ca="1">VLOOKUP($C$19,[66]납품내역!$B$3:$AH$80,AK$1,0)</f>
        <v>0</v>
      </c>
      <c r="AL19" s="388">
        <f t="shared" ca="1" si="1"/>
        <v>2500</v>
      </c>
      <c r="AM19" s="389">
        <f t="shared" ca="1" si="2"/>
        <v>1522500</v>
      </c>
      <c r="AN19" s="61"/>
      <c r="AO19" s="370">
        <f t="shared" ref="AO19:BS19" ca="1" si="20">$F$19*G19</f>
        <v>0</v>
      </c>
      <c r="AP19" s="370">
        <f t="shared" ca="1" si="20"/>
        <v>1522500</v>
      </c>
      <c r="AQ19" s="370">
        <f t="shared" ca="1" si="20"/>
        <v>0</v>
      </c>
      <c r="AR19" s="370">
        <f t="shared" ca="1" si="20"/>
        <v>0</v>
      </c>
      <c r="AS19" s="370">
        <f t="shared" ca="1" si="20"/>
        <v>0</v>
      </c>
      <c r="AT19" s="370">
        <f t="shared" ca="1" si="20"/>
        <v>0</v>
      </c>
      <c r="AU19" s="370">
        <f t="shared" ca="1" si="20"/>
        <v>0</v>
      </c>
      <c r="AV19" s="370">
        <f t="shared" ca="1" si="20"/>
        <v>0</v>
      </c>
      <c r="AW19" s="370">
        <f t="shared" ca="1" si="20"/>
        <v>0</v>
      </c>
      <c r="AX19" s="370">
        <f t="shared" ca="1" si="20"/>
        <v>0</v>
      </c>
      <c r="AY19" s="370">
        <f t="shared" ca="1" si="20"/>
        <v>0</v>
      </c>
      <c r="AZ19" s="370">
        <f t="shared" ca="1" si="20"/>
        <v>0</v>
      </c>
      <c r="BA19" s="370">
        <f t="shared" ca="1" si="20"/>
        <v>0</v>
      </c>
      <c r="BB19" s="370">
        <f t="shared" ca="1" si="20"/>
        <v>0</v>
      </c>
      <c r="BC19" s="370">
        <f t="shared" ca="1" si="20"/>
        <v>0</v>
      </c>
      <c r="BD19" s="370">
        <f t="shared" ca="1" si="20"/>
        <v>0</v>
      </c>
      <c r="BE19" s="370">
        <f t="shared" ca="1" si="20"/>
        <v>0</v>
      </c>
      <c r="BF19" s="370">
        <f t="shared" ca="1" si="20"/>
        <v>0</v>
      </c>
      <c r="BG19" s="370">
        <f t="shared" ca="1" si="20"/>
        <v>0</v>
      </c>
      <c r="BH19" s="370">
        <f t="shared" ca="1" si="20"/>
        <v>0</v>
      </c>
      <c r="BI19" s="370">
        <f t="shared" ca="1" si="20"/>
        <v>0</v>
      </c>
      <c r="BJ19" s="370">
        <f t="shared" ca="1" si="20"/>
        <v>0</v>
      </c>
      <c r="BK19" s="370">
        <f t="shared" ca="1" si="20"/>
        <v>0</v>
      </c>
      <c r="BL19" s="370">
        <f t="shared" ca="1" si="20"/>
        <v>0</v>
      </c>
      <c r="BM19" s="370">
        <f t="shared" ca="1" si="20"/>
        <v>0</v>
      </c>
      <c r="BN19" s="370">
        <f t="shared" ca="1" si="20"/>
        <v>0</v>
      </c>
      <c r="BO19" s="370">
        <f t="shared" ca="1" si="20"/>
        <v>0</v>
      </c>
      <c r="BP19" s="370">
        <f t="shared" ca="1" si="20"/>
        <v>0</v>
      </c>
      <c r="BQ19" s="370">
        <f t="shared" ca="1" si="20"/>
        <v>0</v>
      </c>
      <c r="BR19" s="370">
        <f t="shared" ca="1" si="20"/>
        <v>0</v>
      </c>
      <c r="BS19" s="370">
        <f t="shared" ca="1" si="20"/>
        <v>0</v>
      </c>
      <c r="BT19" s="369">
        <f t="shared" ca="1" si="4"/>
        <v>1522500</v>
      </c>
      <c r="BU19" s="61"/>
      <c r="BV19" s="61"/>
      <c r="BW19" s="61"/>
      <c r="BX19" s="61"/>
      <c r="BY19" s="61"/>
      <c r="BZ19" s="61"/>
      <c r="CA19" s="61"/>
      <c r="CB19" s="61"/>
      <c r="CC19" s="61"/>
      <c r="CD19" s="61"/>
      <c r="CE19" s="61"/>
      <c r="CF19" s="61"/>
      <c r="CG19" s="61"/>
      <c r="CH19" s="61"/>
      <c r="CI19" s="61"/>
      <c r="CJ19" s="61"/>
      <c r="CK19" s="61"/>
      <c r="CL19" s="61"/>
      <c r="CM19" s="61"/>
      <c r="CN19" s="61"/>
      <c r="CO19" s="61"/>
      <c r="CP19" s="61"/>
      <c r="CQ19" s="61"/>
      <c r="CR19" s="61"/>
      <c r="CS19" s="61"/>
      <c r="CT19" s="61"/>
      <c r="CU19" s="61"/>
      <c r="CV19" s="61"/>
      <c r="CW19" s="61"/>
      <c r="CX19" s="61"/>
      <c r="CY19" s="61"/>
      <c r="CZ19" s="61"/>
      <c r="DA19" s="61"/>
      <c r="DB19" s="61"/>
      <c r="DC19" s="61"/>
    </row>
    <row r="20" spans="1:107" s="58" customFormat="1" ht="16.5" customHeight="1">
      <c r="A20" s="70" t="s">
        <v>725</v>
      </c>
      <c r="B20" s="660"/>
      <c r="C20" s="368" t="s">
        <v>1243</v>
      </c>
      <c r="D20" s="367" t="s">
        <v>1242</v>
      </c>
      <c r="E20" s="77" t="s">
        <v>1237</v>
      </c>
      <c r="F20" s="77">
        <f>VLOOKUP(C20,'[65]06월마감'!$A$1:$B$500,2,0)</f>
        <v>609</v>
      </c>
      <c r="G20" s="388">
        <f ca="1">VLOOKUP($C$20,[66]납품내역!$B$3:$AH$80,G$1,0)</f>
        <v>0</v>
      </c>
      <c r="H20" s="388">
        <f ca="1">VLOOKUP($C$20,[66]납품내역!$B$3:$AH$80,H$1,0)</f>
        <v>2500</v>
      </c>
      <c r="I20" s="388">
        <f ca="1">VLOOKUP($C$20,[66]납품내역!$B$3:$AH$80,I$1,0)</f>
        <v>0</v>
      </c>
      <c r="J20" s="388">
        <f ca="1">VLOOKUP($C$20,[66]납품내역!$B$3:$AH$80,J$1,0)</f>
        <v>0</v>
      </c>
      <c r="K20" s="388">
        <f ca="1">VLOOKUP($C$20,[66]납품내역!$B$3:$AH$80,K$1,0)</f>
        <v>0</v>
      </c>
      <c r="L20" s="388">
        <f ca="1">VLOOKUP($C$20,[66]납품내역!$B$3:$AH$80,L$1,0)</f>
        <v>0</v>
      </c>
      <c r="M20" s="388">
        <f ca="1">VLOOKUP($C$20,[66]납품내역!$B$3:$AH$80,M$1,0)</f>
        <v>0</v>
      </c>
      <c r="N20" s="388">
        <f ca="1">VLOOKUP($C$20,[66]납품내역!$B$3:$AH$80,N$1,0)</f>
        <v>0</v>
      </c>
      <c r="O20" s="388">
        <f ca="1">VLOOKUP($C$20,[66]납품내역!$B$3:$AH$80,O$1,0)</f>
        <v>0</v>
      </c>
      <c r="P20" s="388">
        <f ca="1">VLOOKUP($C$20,[66]납품내역!$B$3:$AH$80,P$1,0)</f>
        <v>0</v>
      </c>
      <c r="Q20" s="388">
        <f ca="1">VLOOKUP($C$20,[66]납품내역!$B$3:$AH$80,Q$1,0)</f>
        <v>0</v>
      </c>
      <c r="R20" s="388">
        <f ca="1">VLOOKUP($C$20,[66]납품내역!$B$3:$AH$80,R$1,0)</f>
        <v>0</v>
      </c>
      <c r="S20" s="388">
        <f ca="1">VLOOKUP($C$20,[66]납품내역!$B$3:$AH$80,S$1,0)</f>
        <v>0</v>
      </c>
      <c r="T20" s="388">
        <f ca="1">VLOOKUP($C$20,[66]납품내역!$B$3:$AH$80,T$1,0)</f>
        <v>0</v>
      </c>
      <c r="U20" s="388">
        <f ca="1">VLOOKUP($C$20,[66]납품내역!$B$3:$AH$80,U$1,0)</f>
        <v>0</v>
      </c>
      <c r="V20" s="388">
        <f ca="1">VLOOKUP($C$20,[66]납품내역!$B$3:$AH$80,V$1,0)</f>
        <v>0</v>
      </c>
      <c r="W20" s="388">
        <f ca="1">VLOOKUP($C$20,[66]납품내역!$B$3:$AH$80,W$1,0)</f>
        <v>0</v>
      </c>
      <c r="X20" s="388">
        <f ca="1">VLOOKUP($C$20,[66]납품내역!$B$3:$AH$80,X$1,0)</f>
        <v>0</v>
      </c>
      <c r="Y20" s="388">
        <f ca="1">VLOOKUP($C$20,[66]납품내역!$B$3:$AH$80,Y$1,0)</f>
        <v>0</v>
      </c>
      <c r="Z20" s="388">
        <f ca="1">VLOOKUP($C$20,[66]납품내역!$B$3:$AH$80,Z$1,0)</f>
        <v>0</v>
      </c>
      <c r="AA20" s="388">
        <f ca="1">VLOOKUP($C$20,[66]납품내역!$B$3:$AH$80,AA$1,0)</f>
        <v>0</v>
      </c>
      <c r="AB20" s="388">
        <f ca="1">VLOOKUP($C$20,[66]납품내역!$B$3:$AH$80,AB$1,0)</f>
        <v>0</v>
      </c>
      <c r="AC20" s="388">
        <f ca="1">VLOOKUP($C$20,[66]납품내역!$B$3:$AH$80,AC$1,0)</f>
        <v>0</v>
      </c>
      <c r="AD20" s="388">
        <f ca="1">VLOOKUP($C$20,[66]납품내역!$B$3:$AH$80,AD$1,0)</f>
        <v>0</v>
      </c>
      <c r="AE20" s="388">
        <f ca="1">VLOOKUP($C$20,[66]납품내역!$B$3:$AH$80,AE$1,0)</f>
        <v>0</v>
      </c>
      <c r="AF20" s="388">
        <f ca="1">VLOOKUP($C$20,[66]납품내역!$B$3:$AH$80,AF$1,0)</f>
        <v>0</v>
      </c>
      <c r="AG20" s="388">
        <f ca="1">VLOOKUP($C$20,[66]납품내역!$B$3:$AH$80,AG$1,0)</f>
        <v>0</v>
      </c>
      <c r="AH20" s="388">
        <f ca="1">VLOOKUP($C$20,[66]납품내역!$B$3:$AH$80,AH$1,0)</f>
        <v>0</v>
      </c>
      <c r="AI20" s="388">
        <f ca="1">VLOOKUP($C$20,[66]납품내역!$B$3:$AH$80,AI$1,0)</f>
        <v>0</v>
      </c>
      <c r="AJ20" s="388">
        <f ca="1">VLOOKUP($C$20,[66]납품내역!$B$3:$AH$80,AJ$1,0)</f>
        <v>0</v>
      </c>
      <c r="AK20" s="388">
        <f ca="1">VLOOKUP($C$20,[66]납품내역!$B$3:$AH$80,AK$1,0)</f>
        <v>0</v>
      </c>
      <c r="AL20" s="388">
        <f t="shared" ca="1" si="1"/>
        <v>2500</v>
      </c>
      <c r="AM20" s="389">
        <f t="shared" ca="1" si="2"/>
        <v>1522500</v>
      </c>
      <c r="AN20" s="61"/>
      <c r="AO20" s="370">
        <f t="shared" ref="AO20:BS20" ca="1" si="21">$F$20*G20</f>
        <v>0</v>
      </c>
      <c r="AP20" s="370">
        <f t="shared" ca="1" si="21"/>
        <v>1522500</v>
      </c>
      <c r="AQ20" s="370">
        <f t="shared" ca="1" si="21"/>
        <v>0</v>
      </c>
      <c r="AR20" s="370">
        <f t="shared" ca="1" si="21"/>
        <v>0</v>
      </c>
      <c r="AS20" s="370">
        <f t="shared" ca="1" si="21"/>
        <v>0</v>
      </c>
      <c r="AT20" s="370">
        <f t="shared" ca="1" si="21"/>
        <v>0</v>
      </c>
      <c r="AU20" s="370">
        <f t="shared" ca="1" si="21"/>
        <v>0</v>
      </c>
      <c r="AV20" s="370">
        <f t="shared" ca="1" si="21"/>
        <v>0</v>
      </c>
      <c r="AW20" s="370">
        <f t="shared" ca="1" si="21"/>
        <v>0</v>
      </c>
      <c r="AX20" s="370">
        <f t="shared" ca="1" si="21"/>
        <v>0</v>
      </c>
      <c r="AY20" s="370">
        <f t="shared" ca="1" si="21"/>
        <v>0</v>
      </c>
      <c r="AZ20" s="370">
        <f t="shared" ca="1" si="21"/>
        <v>0</v>
      </c>
      <c r="BA20" s="370">
        <f t="shared" ca="1" si="21"/>
        <v>0</v>
      </c>
      <c r="BB20" s="370">
        <f t="shared" ca="1" si="21"/>
        <v>0</v>
      </c>
      <c r="BC20" s="370">
        <f t="shared" ca="1" si="21"/>
        <v>0</v>
      </c>
      <c r="BD20" s="370">
        <f t="shared" ca="1" si="21"/>
        <v>0</v>
      </c>
      <c r="BE20" s="370">
        <f t="shared" ca="1" si="21"/>
        <v>0</v>
      </c>
      <c r="BF20" s="370">
        <f t="shared" ca="1" si="21"/>
        <v>0</v>
      </c>
      <c r="BG20" s="370">
        <f t="shared" ca="1" si="21"/>
        <v>0</v>
      </c>
      <c r="BH20" s="370">
        <f t="shared" ca="1" si="21"/>
        <v>0</v>
      </c>
      <c r="BI20" s="370">
        <f t="shared" ca="1" si="21"/>
        <v>0</v>
      </c>
      <c r="BJ20" s="370">
        <f t="shared" ca="1" si="21"/>
        <v>0</v>
      </c>
      <c r="BK20" s="370">
        <f t="shared" ca="1" si="21"/>
        <v>0</v>
      </c>
      <c r="BL20" s="370">
        <f t="shared" ca="1" si="21"/>
        <v>0</v>
      </c>
      <c r="BM20" s="370">
        <f t="shared" ca="1" si="21"/>
        <v>0</v>
      </c>
      <c r="BN20" s="370">
        <f t="shared" ca="1" si="21"/>
        <v>0</v>
      </c>
      <c r="BO20" s="370">
        <f t="shared" ca="1" si="21"/>
        <v>0</v>
      </c>
      <c r="BP20" s="370">
        <f t="shared" ca="1" si="21"/>
        <v>0</v>
      </c>
      <c r="BQ20" s="370">
        <f t="shared" ca="1" si="21"/>
        <v>0</v>
      </c>
      <c r="BR20" s="370">
        <f t="shared" ca="1" si="21"/>
        <v>0</v>
      </c>
      <c r="BS20" s="370">
        <f t="shared" ca="1" si="21"/>
        <v>0</v>
      </c>
      <c r="BT20" s="369">
        <f t="shared" ca="1" si="4"/>
        <v>1522500</v>
      </c>
      <c r="BU20" s="61"/>
      <c r="BV20" s="61"/>
      <c r="BW20" s="61"/>
      <c r="BX20" s="61"/>
      <c r="BY20" s="61"/>
      <c r="BZ20" s="61"/>
      <c r="CA20" s="61"/>
      <c r="CB20" s="61"/>
      <c r="CC20" s="61"/>
      <c r="CD20" s="61"/>
      <c r="CE20" s="61"/>
      <c r="CF20" s="61"/>
      <c r="CG20" s="61"/>
      <c r="CH20" s="61"/>
      <c r="CI20" s="61"/>
      <c r="CJ20" s="61"/>
      <c r="CK20" s="61"/>
      <c r="CL20" s="61"/>
      <c r="CM20" s="61"/>
      <c r="CN20" s="61"/>
      <c r="CO20" s="61"/>
      <c r="CP20" s="61"/>
      <c r="CQ20" s="61"/>
      <c r="CR20" s="61"/>
      <c r="CS20" s="61"/>
      <c r="CT20" s="61"/>
      <c r="CU20" s="61"/>
      <c r="CV20" s="61"/>
      <c r="CW20" s="61"/>
      <c r="CX20" s="61"/>
      <c r="CY20" s="61"/>
      <c r="CZ20" s="61"/>
      <c r="DA20" s="61"/>
      <c r="DB20" s="61"/>
      <c r="DC20" s="61"/>
    </row>
    <row r="21" spans="1:107" s="58" customFormat="1" ht="16.5" customHeight="1">
      <c r="A21" s="70" t="s">
        <v>725</v>
      </c>
      <c r="B21" s="660"/>
      <c r="C21" s="368" t="s">
        <v>1241</v>
      </c>
      <c r="D21" s="367" t="s">
        <v>1240</v>
      </c>
      <c r="E21" s="77" t="s">
        <v>1237</v>
      </c>
      <c r="F21" s="77">
        <f>VLOOKUP(C21,'[65]06월마감'!$A$1:$B$500,2,0)</f>
        <v>671</v>
      </c>
      <c r="G21" s="388">
        <f ca="1">VLOOKUP($C$21,[66]납품내역!$B$3:$AH$80,G$1,0)</f>
        <v>0</v>
      </c>
      <c r="H21" s="388">
        <f ca="1">VLOOKUP($C$21,[66]납품내역!$B$3:$AH$80,H$1,0)</f>
        <v>10000</v>
      </c>
      <c r="I21" s="388">
        <f ca="1">VLOOKUP($C$21,[66]납품내역!$B$3:$AH$80,I$1,0)</f>
        <v>0</v>
      </c>
      <c r="J21" s="388">
        <f ca="1">VLOOKUP($C$21,[66]납품내역!$B$3:$AH$80,J$1,0)</f>
        <v>0</v>
      </c>
      <c r="K21" s="388">
        <f ca="1">VLOOKUP($C$21,[66]납품내역!$B$3:$AH$80,K$1,0)</f>
        <v>0</v>
      </c>
      <c r="L21" s="388">
        <f ca="1">VLOOKUP($C$21,[66]납품내역!$B$3:$AH$80,L$1,0)</f>
        <v>0</v>
      </c>
      <c r="M21" s="388">
        <f ca="1">VLOOKUP($C$21,[66]납품내역!$B$3:$AH$80,M$1,0)</f>
        <v>0</v>
      </c>
      <c r="N21" s="388">
        <f ca="1">VLOOKUP($C$21,[66]납품내역!$B$3:$AH$80,N$1,0)</f>
        <v>0</v>
      </c>
      <c r="O21" s="388">
        <f ca="1">VLOOKUP($C$21,[66]납품내역!$B$3:$AH$80,O$1,0)</f>
        <v>0</v>
      </c>
      <c r="P21" s="388">
        <f ca="1">VLOOKUP($C$21,[66]납품내역!$B$3:$AH$80,P$1,0)</f>
        <v>0</v>
      </c>
      <c r="Q21" s="388">
        <f ca="1">VLOOKUP($C$21,[66]납품내역!$B$3:$AH$80,Q$1,0)</f>
        <v>0</v>
      </c>
      <c r="R21" s="388">
        <f ca="1">VLOOKUP($C$21,[66]납품내역!$B$3:$AH$80,R$1,0)</f>
        <v>0</v>
      </c>
      <c r="S21" s="388">
        <f ca="1">VLOOKUP($C$21,[66]납품내역!$B$3:$AH$80,S$1,0)</f>
        <v>0</v>
      </c>
      <c r="T21" s="388">
        <f ca="1">VLOOKUP($C$21,[66]납품내역!$B$3:$AH$80,T$1,0)</f>
        <v>0</v>
      </c>
      <c r="U21" s="388">
        <f ca="1">VLOOKUP($C$21,[66]납품내역!$B$3:$AH$80,U$1,0)</f>
        <v>0</v>
      </c>
      <c r="V21" s="388">
        <f ca="1">VLOOKUP($C$21,[66]납품내역!$B$3:$AH$80,V$1,0)</f>
        <v>0</v>
      </c>
      <c r="W21" s="388">
        <f ca="1">VLOOKUP($C$21,[66]납품내역!$B$3:$AH$80,W$1,0)</f>
        <v>0</v>
      </c>
      <c r="X21" s="388">
        <f ca="1">VLOOKUP($C$21,[66]납품내역!$B$3:$AH$80,X$1,0)</f>
        <v>0</v>
      </c>
      <c r="Y21" s="388">
        <f ca="1">VLOOKUP($C$21,[66]납품내역!$B$3:$AH$80,Y$1,0)</f>
        <v>0</v>
      </c>
      <c r="Z21" s="388">
        <f ca="1">VLOOKUP($C$21,[66]납품내역!$B$3:$AH$80,Z$1,0)</f>
        <v>0</v>
      </c>
      <c r="AA21" s="388">
        <f ca="1">VLOOKUP($C$21,[66]납품내역!$B$3:$AH$80,AA$1,0)</f>
        <v>0</v>
      </c>
      <c r="AB21" s="388">
        <f ca="1">VLOOKUP($C$21,[66]납품내역!$B$3:$AH$80,AB$1,0)</f>
        <v>0</v>
      </c>
      <c r="AC21" s="388">
        <f ca="1">VLOOKUP($C$21,[66]납품내역!$B$3:$AH$80,AC$1,0)</f>
        <v>0</v>
      </c>
      <c r="AD21" s="388">
        <f ca="1">VLOOKUP($C$21,[66]납품내역!$B$3:$AH$80,AD$1,0)</f>
        <v>0</v>
      </c>
      <c r="AE21" s="388">
        <f ca="1">VLOOKUP($C$21,[66]납품내역!$B$3:$AH$80,AE$1,0)</f>
        <v>0</v>
      </c>
      <c r="AF21" s="388">
        <f ca="1">VLOOKUP($C$21,[66]납품내역!$B$3:$AH$80,AF$1,0)</f>
        <v>0</v>
      </c>
      <c r="AG21" s="388">
        <f ca="1">VLOOKUP($C$21,[66]납품내역!$B$3:$AH$80,AG$1,0)</f>
        <v>0</v>
      </c>
      <c r="AH21" s="388">
        <f ca="1">VLOOKUP($C$21,[66]납품내역!$B$3:$AH$80,AH$1,0)</f>
        <v>0</v>
      </c>
      <c r="AI21" s="388">
        <f ca="1">VLOOKUP($C$21,[66]납품내역!$B$3:$AH$80,AI$1,0)</f>
        <v>0</v>
      </c>
      <c r="AJ21" s="388">
        <f ca="1">VLOOKUP($C$21,[66]납품내역!$B$3:$AH$80,AJ$1,0)</f>
        <v>0</v>
      </c>
      <c r="AK21" s="388">
        <f ca="1">VLOOKUP($C$21,[66]납품내역!$B$3:$AH$80,AK$1,0)</f>
        <v>0</v>
      </c>
      <c r="AL21" s="388">
        <f t="shared" ca="1" si="1"/>
        <v>10000</v>
      </c>
      <c r="AM21" s="389">
        <f t="shared" ca="1" si="2"/>
        <v>6710000</v>
      </c>
      <c r="AN21" s="61"/>
      <c r="AO21" s="370">
        <f t="shared" ref="AO21:BS21" ca="1" si="22">$F$21*G21</f>
        <v>0</v>
      </c>
      <c r="AP21" s="370">
        <f t="shared" ca="1" si="22"/>
        <v>6710000</v>
      </c>
      <c r="AQ21" s="370">
        <f t="shared" ca="1" si="22"/>
        <v>0</v>
      </c>
      <c r="AR21" s="370">
        <f t="shared" ca="1" si="22"/>
        <v>0</v>
      </c>
      <c r="AS21" s="370">
        <f t="shared" ca="1" si="22"/>
        <v>0</v>
      </c>
      <c r="AT21" s="370">
        <f t="shared" ca="1" si="22"/>
        <v>0</v>
      </c>
      <c r="AU21" s="370">
        <f t="shared" ca="1" si="22"/>
        <v>0</v>
      </c>
      <c r="AV21" s="370">
        <f t="shared" ca="1" si="22"/>
        <v>0</v>
      </c>
      <c r="AW21" s="370">
        <f t="shared" ca="1" si="22"/>
        <v>0</v>
      </c>
      <c r="AX21" s="370">
        <f t="shared" ca="1" si="22"/>
        <v>0</v>
      </c>
      <c r="AY21" s="370">
        <f t="shared" ca="1" si="22"/>
        <v>0</v>
      </c>
      <c r="AZ21" s="370">
        <f t="shared" ca="1" si="22"/>
        <v>0</v>
      </c>
      <c r="BA21" s="370">
        <f t="shared" ca="1" si="22"/>
        <v>0</v>
      </c>
      <c r="BB21" s="370">
        <f t="shared" ca="1" si="22"/>
        <v>0</v>
      </c>
      <c r="BC21" s="370">
        <f t="shared" ca="1" si="22"/>
        <v>0</v>
      </c>
      <c r="BD21" s="370">
        <f t="shared" ca="1" si="22"/>
        <v>0</v>
      </c>
      <c r="BE21" s="370">
        <f t="shared" ca="1" si="22"/>
        <v>0</v>
      </c>
      <c r="BF21" s="370">
        <f t="shared" ca="1" si="22"/>
        <v>0</v>
      </c>
      <c r="BG21" s="370">
        <f t="shared" ca="1" si="22"/>
        <v>0</v>
      </c>
      <c r="BH21" s="370">
        <f t="shared" ca="1" si="22"/>
        <v>0</v>
      </c>
      <c r="BI21" s="370">
        <f t="shared" ca="1" si="22"/>
        <v>0</v>
      </c>
      <c r="BJ21" s="370">
        <f t="shared" ca="1" si="22"/>
        <v>0</v>
      </c>
      <c r="BK21" s="370">
        <f t="shared" ca="1" si="22"/>
        <v>0</v>
      </c>
      <c r="BL21" s="370">
        <f t="shared" ca="1" si="22"/>
        <v>0</v>
      </c>
      <c r="BM21" s="370">
        <f t="shared" ca="1" si="22"/>
        <v>0</v>
      </c>
      <c r="BN21" s="370">
        <f t="shared" ca="1" si="22"/>
        <v>0</v>
      </c>
      <c r="BO21" s="370">
        <f t="shared" ca="1" si="22"/>
        <v>0</v>
      </c>
      <c r="BP21" s="370">
        <f t="shared" ca="1" si="22"/>
        <v>0</v>
      </c>
      <c r="BQ21" s="370">
        <f t="shared" ca="1" si="22"/>
        <v>0</v>
      </c>
      <c r="BR21" s="370">
        <f t="shared" ca="1" si="22"/>
        <v>0</v>
      </c>
      <c r="BS21" s="370">
        <f t="shared" ca="1" si="22"/>
        <v>0</v>
      </c>
      <c r="BT21" s="369">
        <f t="shared" ca="1" si="4"/>
        <v>6710000</v>
      </c>
      <c r="BU21" s="61"/>
      <c r="BV21" s="61"/>
      <c r="BW21" s="61"/>
      <c r="BX21" s="61"/>
      <c r="BY21" s="61"/>
      <c r="BZ21" s="61"/>
      <c r="CA21" s="61"/>
      <c r="CB21" s="61"/>
      <c r="CC21" s="61"/>
      <c r="CD21" s="61"/>
      <c r="CE21" s="61"/>
      <c r="CF21" s="61"/>
      <c r="CG21" s="61"/>
      <c r="CH21" s="61"/>
      <c r="CI21" s="61"/>
      <c r="CJ21" s="61"/>
      <c r="CK21" s="61"/>
      <c r="CL21" s="61"/>
      <c r="CM21" s="61"/>
      <c r="CN21" s="61"/>
      <c r="CO21" s="61"/>
      <c r="CP21" s="61"/>
      <c r="CQ21" s="61"/>
      <c r="CR21" s="61"/>
      <c r="CS21" s="61"/>
      <c r="CT21" s="61"/>
      <c r="CU21" s="61"/>
      <c r="CV21" s="61"/>
      <c r="CW21" s="61"/>
      <c r="CX21" s="61"/>
      <c r="CY21" s="61"/>
      <c r="CZ21" s="61"/>
      <c r="DA21" s="61"/>
      <c r="DB21" s="61"/>
      <c r="DC21" s="61"/>
    </row>
    <row r="22" spans="1:107" s="58" customFormat="1" ht="16.5" customHeight="1">
      <c r="A22" s="70" t="s">
        <v>725</v>
      </c>
      <c r="B22" s="660"/>
      <c r="C22" s="368" t="s">
        <v>1239</v>
      </c>
      <c r="D22" s="367" t="s">
        <v>1238</v>
      </c>
      <c r="E22" s="77" t="s">
        <v>1237</v>
      </c>
      <c r="F22" s="77">
        <f>VLOOKUP(C22,'[65]06월마감'!$A$1:$B$500,2,0)</f>
        <v>671</v>
      </c>
      <c r="G22" s="388">
        <f ca="1">VLOOKUP($C$22,[66]납품내역!$B$3:$AH$80,G$1,0)</f>
        <v>0</v>
      </c>
      <c r="H22" s="388">
        <f ca="1">VLOOKUP($C$22,[66]납품내역!$B$3:$AH$80,H$1,0)</f>
        <v>10000</v>
      </c>
      <c r="I22" s="388">
        <f ca="1">VLOOKUP($C$22,[66]납품내역!$B$3:$AH$80,I$1,0)</f>
        <v>0</v>
      </c>
      <c r="J22" s="388">
        <f ca="1">VLOOKUP($C$22,[66]납품내역!$B$3:$AH$80,J$1,0)</f>
        <v>0</v>
      </c>
      <c r="K22" s="388">
        <f ca="1">VLOOKUP($C$22,[66]납품내역!$B$3:$AH$80,K$1,0)</f>
        <v>0</v>
      </c>
      <c r="L22" s="388">
        <f ca="1">VLOOKUP($C$22,[66]납품내역!$B$3:$AH$80,L$1,0)</f>
        <v>0</v>
      </c>
      <c r="M22" s="388">
        <f ca="1">VLOOKUP($C$22,[66]납품내역!$B$3:$AH$80,M$1,0)</f>
        <v>0</v>
      </c>
      <c r="N22" s="388">
        <f ca="1">VLOOKUP($C$22,[66]납품내역!$B$3:$AH$80,N$1,0)</f>
        <v>0</v>
      </c>
      <c r="O22" s="388">
        <f ca="1">VLOOKUP($C$22,[66]납품내역!$B$3:$AH$80,O$1,0)</f>
        <v>0</v>
      </c>
      <c r="P22" s="388">
        <f ca="1">VLOOKUP($C$22,[66]납품내역!$B$3:$AH$80,P$1,0)</f>
        <v>0</v>
      </c>
      <c r="Q22" s="388">
        <f ca="1">VLOOKUP($C$22,[66]납품내역!$B$3:$AH$80,Q$1,0)</f>
        <v>0</v>
      </c>
      <c r="R22" s="388">
        <f ca="1">VLOOKUP($C$22,[66]납품내역!$B$3:$AH$80,R$1,0)</f>
        <v>0</v>
      </c>
      <c r="S22" s="388">
        <f ca="1">VLOOKUP($C$22,[66]납품내역!$B$3:$AH$80,S$1,0)</f>
        <v>0</v>
      </c>
      <c r="T22" s="388">
        <f ca="1">VLOOKUP($C$22,[66]납품내역!$B$3:$AH$80,T$1,0)</f>
        <v>0</v>
      </c>
      <c r="U22" s="388">
        <f ca="1">VLOOKUP($C$22,[66]납품내역!$B$3:$AH$80,U$1,0)</f>
        <v>0</v>
      </c>
      <c r="V22" s="388">
        <f ca="1">VLOOKUP($C$22,[66]납품내역!$B$3:$AH$80,V$1,0)</f>
        <v>0</v>
      </c>
      <c r="W22" s="388">
        <f ca="1">VLOOKUP($C$22,[66]납품내역!$B$3:$AH$80,W$1,0)</f>
        <v>0</v>
      </c>
      <c r="X22" s="388">
        <f ca="1">VLOOKUP($C$22,[66]납품내역!$B$3:$AH$80,X$1,0)</f>
        <v>0</v>
      </c>
      <c r="Y22" s="388">
        <f ca="1">VLOOKUP($C$22,[66]납품내역!$B$3:$AH$80,Y$1,0)</f>
        <v>0</v>
      </c>
      <c r="Z22" s="388">
        <f ca="1">VLOOKUP($C$22,[66]납품내역!$B$3:$AH$80,Z$1,0)</f>
        <v>0</v>
      </c>
      <c r="AA22" s="388">
        <f ca="1">VLOOKUP($C$22,[66]납품내역!$B$3:$AH$80,AA$1,0)</f>
        <v>0</v>
      </c>
      <c r="AB22" s="388">
        <f ca="1">VLOOKUP($C$22,[66]납품내역!$B$3:$AH$80,AB$1,0)</f>
        <v>0</v>
      </c>
      <c r="AC22" s="388">
        <f ca="1">VLOOKUP($C$22,[66]납품내역!$B$3:$AH$80,AC$1,0)</f>
        <v>0</v>
      </c>
      <c r="AD22" s="388">
        <f ca="1">VLOOKUP($C$22,[66]납품내역!$B$3:$AH$80,AD$1,0)</f>
        <v>0</v>
      </c>
      <c r="AE22" s="388">
        <f ca="1">VLOOKUP($C$22,[66]납품내역!$B$3:$AH$80,AE$1,0)</f>
        <v>0</v>
      </c>
      <c r="AF22" s="388">
        <f ca="1">VLOOKUP($C$22,[66]납품내역!$B$3:$AH$80,AF$1,0)</f>
        <v>0</v>
      </c>
      <c r="AG22" s="388">
        <f ca="1">VLOOKUP($C$22,[66]납품내역!$B$3:$AH$80,AG$1,0)</f>
        <v>0</v>
      </c>
      <c r="AH22" s="388">
        <f ca="1">VLOOKUP($C$22,[66]납품내역!$B$3:$AH$80,AH$1,0)</f>
        <v>0</v>
      </c>
      <c r="AI22" s="388">
        <f ca="1">VLOOKUP($C$22,[66]납품내역!$B$3:$AH$80,AI$1,0)</f>
        <v>0</v>
      </c>
      <c r="AJ22" s="388">
        <f ca="1">VLOOKUP($C$22,[66]납품내역!$B$3:$AH$80,AJ$1,0)</f>
        <v>0</v>
      </c>
      <c r="AK22" s="388">
        <f ca="1">VLOOKUP($C$22,[66]납품내역!$B$3:$AH$80,AK$1,0)</f>
        <v>0</v>
      </c>
      <c r="AL22" s="388">
        <f t="shared" ca="1" si="1"/>
        <v>10000</v>
      </c>
      <c r="AM22" s="389">
        <f t="shared" ca="1" si="2"/>
        <v>6710000</v>
      </c>
      <c r="AN22" s="61"/>
      <c r="AO22" s="370">
        <f t="shared" ref="AO22:BS22" ca="1" si="23">$F$22*G22</f>
        <v>0</v>
      </c>
      <c r="AP22" s="370">
        <f t="shared" ca="1" si="23"/>
        <v>6710000</v>
      </c>
      <c r="AQ22" s="370">
        <f t="shared" ca="1" si="23"/>
        <v>0</v>
      </c>
      <c r="AR22" s="370">
        <f t="shared" ca="1" si="23"/>
        <v>0</v>
      </c>
      <c r="AS22" s="370">
        <f t="shared" ca="1" si="23"/>
        <v>0</v>
      </c>
      <c r="AT22" s="370">
        <f t="shared" ca="1" si="23"/>
        <v>0</v>
      </c>
      <c r="AU22" s="370">
        <f t="shared" ca="1" si="23"/>
        <v>0</v>
      </c>
      <c r="AV22" s="370">
        <f t="shared" ca="1" si="23"/>
        <v>0</v>
      </c>
      <c r="AW22" s="370">
        <f t="shared" ca="1" si="23"/>
        <v>0</v>
      </c>
      <c r="AX22" s="370">
        <f t="shared" ca="1" si="23"/>
        <v>0</v>
      </c>
      <c r="AY22" s="370">
        <f t="shared" ca="1" si="23"/>
        <v>0</v>
      </c>
      <c r="AZ22" s="370">
        <f t="shared" ca="1" si="23"/>
        <v>0</v>
      </c>
      <c r="BA22" s="370">
        <f t="shared" ca="1" si="23"/>
        <v>0</v>
      </c>
      <c r="BB22" s="370">
        <f t="shared" ca="1" si="23"/>
        <v>0</v>
      </c>
      <c r="BC22" s="370">
        <f t="shared" ca="1" si="23"/>
        <v>0</v>
      </c>
      <c r="BD22" s="370">
        <f t="shared" ca="1" si="23"/>
        <v>0</v>
      </c>
      <c r="BE22" s="370">
        <f t="shared" ca="1" si="23"/>
        <v>0</v>
      </c>
      <c r="BF22" s="370">
        <f t="shared" ca="1" si="23"/>
        <v>0</v>
      </c>
      <c r="BG22" s="370">
        <f t="shared" ca="1" si="23"/>
        <v>0</v>
      </c>
      <c r="BH22" s="370">
        <f t="shared" ca="1" si="23"/>
        <v>0</v>
      </c>
      <c r="BI22" s="370">
        <f t="shared" ca="1" si="23"/>
        <v>0</v>
      </c>
      <c r="BJ22" s="370">
        <f t="shared" ca="1" si="23"/>
        <v>0</v>
      </c>
      <c r="BK22" s="370">
        <f t="shared" ca="1" si="23"/>
        <v>0</v>
      </c>
      <c r="BL22" s="370">
        <f t="shared" ca="1" si="23"/>
        <v>0</v>
      </c>
      <c r="BM22" s="370">
        <f t="shared" ca="1" si="23"/>
        <v>0</v>
      </c>
      <c r="BN22" s="370">
        <f t="shared" ca="1" si="23"/>
        <v>0</v>
      </c>
      <c r="BO22" s="370">
        <f t="shared" ca="1" si="23"/>
        <v>0</v>
      </c>
      <c r="BP22" s="370">
        <f t="shared" ca="1" si="23"/>
        <v>0</v>
      </c>
      <c r="BQ22" s="370">
        <f t="shared" ca="1" si="23"/>
        <v>0</v>
      </c>
      <c r="BR22" s="370">
        <f t="shared" ca="1" si="23"/>
        <v>0</v>
      </c>
      <c r="BS22" s="370">
        <f t="shared" ca="1" si="23"/>
        <v>0</v>
      </c>
      <c r="BT22" s="369">
        <f t="shared" ca="1" si="4"/>
        <v>6710000</v>
      </c>
      <c r="BU22" s="61"/>
      <c r="BV22" s="61"/>
      <c r="BW22" s="61"/>
      <c r="BX22" s="61"/>
      <c r="BY22" s="61"/>
      <c r="BZ22" s="61"/>
      <c r="CA22" s="61"/>
      <c r="CB22" s="61"/>
      <c r="CC22" s="61"/>
      <c r="CD22" s="61"/>
      <c r="CE22" s="61"/>
      <c r="CF22" s="61"/>
      <c r="CG22" s="61"/>
      <c r="CH22" s="61"/>
      <c r="CI22" s="61"/>
      <c r="CJ22" s="61"/>
      <c r="CK22" s="61"/>
      <c r="CL22" s="61"/>
      <c r="CM22" s="61"/>
      <c r="CN22" s="61"/>
      <c r="CO22" s="61"/>
      <c r="CP22" s="61"/>
      <c r="CQ22" s="61"/>
      <c r="CR22" s="61"/>
      <c r="CS22" s="61"/>
      <c r="CT22" s="61"/>
      <c r="CU22" s="61"/>
      <c r="CV22" s="61"/>
      <c r="CW22" s="61"/>
      <c r="CX22" s="61"/>
      <c r="CY22" s="61"/>
      <c r="CZ22" s="61"/>
      <c r="DA22" s="61"/>
      <c r="DB22" s="61"/>
      <c r="DC22" s="61"/>
    </row>
    <row r="23" spans="1:107" s="58" customFormat="1" ht="16.5" customHeight="1">
      <c r="A23" s="70" t="s">
        <v>436</v>
      </c>
      <c r="B23" s="660"/>
      <c r="C23" s="368" t="s">
        <v>457</v>
      </c>
      <c r="D23" s="367" t="s">
        <v>1236</v>
      </c>
      <c r="E23" s="77" t="s">
        <v>1234</v>
      </c>
      <c r="F23" s="77">
        <f>VLOOKUP(C23,'[65]06월마감'!$A$1:$B$500,2,0)</f>
        <v>2355</v>
      </c>
      <c r="G23" s="388">
        <f ca="1">VLOOKUP($C$23,[66]납품내역!$B$3:$AH$80,G$1,0)</f>
        <v>180</v>
      </c>
      <c r="H23" s="388">
        <f ca="1">VLOOKUP($C$23,[66]납품내역!$B$3:$AH$80,H$1,0)</f>
        <v>0</v>
      </c>
      <c r="I23" s="388">
        <f ca="1">VLOOKUP($C$23,[66]납품내역!$B$3:$AH$80,I$1,0)</f>
        <v>0</v>
      </c>
      <c r="J23" s="388">
        <f ca="1">VLOOKUP($C$23,[66]납품내역!$B$3:$AH$80,J$1,0)</f>
        <v>110</v>
      </c>
      <c r="K23" s="388">
        <f ca="1">VLOOKUP($C$23,[66]납품내역!$B$3:$AH$80,K$1,0)</f>
        <v>0</v>
      </c>
      <c r="L23" s="388">
        <f ca="1">VLOOKUP($C$23,[66]납품내역!$B$3:$AH$80,L$1,0)</f>
        <v>0</v>
      </c>
      <c r="M23" s="388">
        <f ca="1">VLOOKUP($C$23,[66]납품내역!$B$3:$AH$80,M$1,0)</f>
        <v>0</v>
      </c>
      <c r="N23" s="388">
        <f ca="1">VLOOKUP($C$23,[66]납품내역!$B$3:$AH$80,N$1,0)</f>
        <v>200</v>
      </c>
      <c r="O23" s="388">
        <f ca="1">VLOOKUP($C$23,[66]납품내역!$B$3:$AH$80,O$1,0)</f>
        <v>0</v>
      </c>
      <c r="P23" s="388">
        <f ca="1">VLOOKUP($C$23,[66]납품내역!$B$3:$AH$80,P$1,0)</f>
        <v>100</v>
      </c>
      <c r="Q23" s="388">
        <f ca="1">VLOOKUP($C$23,[66]납품내역!$B$3:$AH$80,Q$1,0)</f>
        <v>0</v>
      </c>
      <c r="R23" s="388">
        <f ca="1">VLOOKUP($C$23,[66]납품내역!$B$3:$AH$80,R$1,0)</f>
        <v>150</v>
      </c>
      <c r="S23" s="388">
        <f ca="1">VLOOKUP($C$23,[66]납품내역!$B$3:$AH$80,S$1,0)</f>
        <v>0</v>
      </c>
      <c r="T23" s="388">
        <f ca="1">VLOOKUP($C$23,[66]납품내역!$B$3:$AH$80,T$1,0)</f>
        <v>0</v>
      </c>
      <c r="U23" s="388">
        <f ca="1">VLOOKUP($C$23,[66]납품내역!$B$3:$AH$80,U$1,0)</f>
        <v>0</v>
      </c>
      <c r="V23" s="388">
        <f ca="1">VLOOKUP($C$23,[66]납품내역!$B$3:$AH$80,V$1,0)</f>
        <v>100</v>
      </c>
      <c r="W23" s="388">
        <f ca="1">VLOOKUP($C$23,[66]납품내역!$B$3:$AH$80,W$1,0)</f>
        <v>0</v>
      </c>
      <c r="X23" s="388">
        <f ca="1">VLOOKUP($C$23,[66]납품내역!$B$3:$AH$80,X$1,0)</f>
        <v>100</v>
      </c>
      <c r="Y23" s="388">
        <f ca="1">VLOOKUP($C$23,[66]납품내역!$B$3:$AH$80,Y$1,0)</f>
        <v>0</v>
      </c>
      <c r="Z23" s="388">
        <f ca="1">VLOOKUP($C$23,[66]납품내역!$B$3:$AH$80,Z$1,0)</f>
        <v>0</v>
      </c>
      <c r="AA23" s="388">
        <f ca="1">VLOOKUP($C$23,[66]납품내역!$B$3:$AH$80,AA$1,0)</f>
        <v>0</v>
      </c>
      <c r="AB23" s="388">
        <f ca="1">VLOOKUP($C$23,[66]납품내역!$B$3:$AH$80,AB$1,0)</f>
        <v>0</v>
      </c>
      <c r="AC23" s="388">
        <f ca="1">VLOOKUP($C$23,[66]납품내역!$B$3:$AH$80,AC$1,0)</f>
        <v>0</v>
      </c>
      <c r="AD23" s="388">
        <f ca="1">VLOOKUP($C$23,[66]납품내역!$B$3:$AH$80,AD$1,0)</f>
        <v>0</v>
      </c>
      <c r="AE23" s="388">
        <f ca="1">VLOOKUP($C$23,[66]납품내역!$B$3:$AH$80,AE$1,0)</f>
        <v>0</v>
      </c>
      <c r="AF23" s="388">
        <f ca="1">VLOOKUP($C$23,[66]납품내역!$B$3:$AH$80,AF$1,0)</f>
        <v>0</v>
      </c>
      <c r="AG23" s="388">
        <f ca="1">VLOOKUP($C$23,[66]납품내역!$B$3:$AH$80,AG$1,0)</f>
        <v>0</v>
      </c>
      <c r="AH23" s="388">
        <f ca="1">VLOOKUP($C$23,[66]납품내역!$B$3:$AH$80,AH$1,0)</f>
        <v>0</v>
      </c>
      <c r="AI23" s="388">
        <f ca="1">VLOOKUP($C$23,[66]납품내역!$B$3:$AH$80,AI$1,0)</f>
        <v>0</v>
      </c>
      <c r="AJ23" s="388">
        <f ca="1">VLOOKUP($C$23,[66]납품내역!$B$3:$AH$80,AJ$1,0)</f>
        <v>0</v>
      </c>
      <c r="AK23" s="388">
        <f ca="1">VLOOKUP($C$23,[66]납품내역!$B$3:$AH$80,AK$1,0)</f>
        <v>0</v>
      </c>
      <c r="AL23" s="388">
        <f t="shared" ca="1" si="1"/>
        <v>940</v>
      </c>
      <c r="AM23" s="389">
        <f t="shared" ca="1" si="2"/>
        <v>2213700</v>
      </c>
      <c r="AN23" s="61"/>
      <c r="AO23" s="370">
        <f t="shared" ref="AO23:BS23" ca="1" si="24">$F$23*G23</f>
        <v>423900</v>
      </c>
      <c r="AP23" s="370">
        <f t="shared" ca="1" si="24"/>
        <v>0</v>
      </c>
      <c r="AQ23" s="370">
        <f t="shared" ca="1" si="24"/>
        <v>0</v>
      </c>
      <c r="AR23" s="370">
        <f t="shared" ca="1" si="24"/>
        <v>259050</v>
      </c>
      <c r="AS23" s="370">
        <f t="shared" ca="1" si="24"/>
        <v>0</v>
      </c>
      <c r="AT23" s="370">
        <f t="shared" ca="1" si="24"/>
        <v>0</v>
      </c>
      <c r="AU23" s="370">
        <f t="shared" ca="1" si="24"/>
        <v>0</v>
      </c>
      <c r="AV23" s="370">
        <f t="shared" ca="1" si="24"/>
        <v>471000</v>
      </c>
      <c r="AW23" s="370">
        <f t="shared" ca="1" si="24"/>
        <v>0</v>
      </c>
      <c r="AX23" s="370">
        <f t="shared" ca="1" si="24"/>
        <v>235500</v>
      </c>
      <c r="AY23" s="370">
        <f t="shared" ca="1" si="24"/>
        <v>0</v>
      </c>
      <c r="AZ23" s="370">
        <f t="shared" ca="1" si="24"/>
        <v>353250</v>
      </c>
      <c r="BA23" s="370">
        <f t="shared" ca="1" si="24"/>
        <v>0</v>
      </c>
      <c r="BB23" s="370">
        <f t="shared" ca="1" si="24"/>
        <v>0</v>
      </c>
      <c r="BC23" s="370">
        <f t="shared" ca="1" si="24"/>
        <v>0</v>
      </c>
      <c r="BD23" s="370">
        <f t="shared" ca="1" si="24"/>
        <v>235500</v>
      </c>
      <c r="BE23" s="370">
        <f t="shared" ca="1" si="24"/>
        <v>0</v>
      </c>
      <c r="BF23" s="370">
        <f t="shared" ca="1" si="24"/>
        <v>235500</v>
      </c>
      <c r="BG23" s="370">
        <f t="shared" ca="1" si="24"/>
        <v>0</v>
      </c>
      <c r="BH23" s="370">
        <f t="shared" ca="1" si="24"/>
        <v>0</v>
      </c>
      <c r="BI23" s="370">
        <f t="shared" ca="1" si="24"/>
        <v>0</v>
      </c>
      <c r="BJ23" s="370">
        <f t="shared" ca="1" si="24"/>
        <v>0</v>
      </c>
      <c r="BK23" s="370">
        <f t="shared" ca="1" si="24"/>
        <v>0</v>
      </c>
      <c r="BL23" s="370">
        <f t="shared" ca="1" si="24"/>
        <v>0</v>
      </c>
      <c r="BM23" s="370">
        <f t="shared" ca="1" si="24"/>
        <v>0</v>
      </c>
      <c r="BN23" s="370">
        <f t="shared" ca="1" si="24"/>
        <v>0</v>
      </c>
      <c r="BO23" s="370">
        <f t="shared" ca="1" si="24"/>
        <v>0</v>
      </c>
      <c r="BP23" s="370">
        <f t="shared" ca="1" si="24"/>
        <v>0</v>
      </c>
      <c r="BQ23" s="370">
        <f t="shared" ca="1" si="24"/>
        <v>0</v>
      </c>
      <c r="BR23" s="370">
        <f t="shared" ca="1" si="24"/>
        <v>0</v>
      </c>
      <c r="BS23" s="370">
        <f t="shared" ca="1" si="24"/>
        <v>0</v>
      </c>
      <c r="BT23" s="369">
        <f t="shared" ca="1" si="4"/>
        <v>2213700</v>
      </c>
      <c r="BU23" s="61"/>
      <c r="BV23" s="61"/>
      <c r="BW23" s="61"/>
      <c r="BX23" s="61"/>
      <c r="BY23" s="61"/>
      <c r="BZ23" s="61"/>
      <c r="CA23" s="61"/>
      <c r="CB23" s="61"/>
      <c r="CC23" s="61"/>
      <c r="CD23" s="61"/>
      <c r="CE23" s="61"/>
      <c r="CF23" s="61"/>
      <c r="CG23" s="61"/>
      <c r="CH23" s="61"/>
      <c r="CI23" s="61"/>
      <c r="CJ23" s="61"/>
      <c r="CK23" s="61"/>
      <c r="CL23" s="61"/>
      <c r="CM23" s="61"/>
      <c r="CN23" s="61"/>
      <c r="CO23" s="61"/>
      <c r="CP23" s="61"/>
      <c r="CQ23" s="61"/>
      <c r="CR23" s="61"/>
      <c r="CS23" s="61"/>
      <c r="CT23" s="61"/>
      <c r="CU23" s="61"/>
      <c r="CV23" s="61"/>
      <c r="CW23" s="61"/>
      <c r="CX23" s="61"/>
      <c r="CY23" s="61"/>
      <c r="CZ23" s="61"/>
      <c r="DA23" s="61"/>
      <c r="DB23" s="61"/>
      <c r="DC23" s="61"/>
    </row>
    <row r="24" spans="1:107" s="58" customFormat="1" ht="16.5" customHeight="1">
      <c r="A24" s="70" t="s">
        <v>436</v>
      </c>
      <c r="B24" s="660"/>
      <c r="C24" s="368" t="s">
        <v>458</v>
      </c>
      <c r="D24" s="367" t="s">
        <v>1235</v>
      </c>
      <c r="E24" s="77" t="s">
        <v>1234</v>
      </c>
      <c r="F24" s="77">
        <f>VLOOKUP(C24,'[65]06월마감'!$A$1:$B$500,2,0)</f>
        <v>2298</v>
      </c>
      <c r="G24" s="388">
        <f ca="1">VLOOKUP($C$24,[66]납품내역!$B$3:$AH$80,G$1,0)</f>
        <v>180</v>
      </c>
      <c r="H24" s="388">
        <f ca="1">VLOOKUP($C$24,[66]납품내역!$B$3:$AH$80,H$1,0)</f>
        <v>0</v>
      </c>
      <c r="I24" s="388">
        <f ca="1">VLOOKUP($C$24,[66]납품내역!$B$3:$AH$80,I$1,0)</f>
        <v>0</v>
      </c>
      <c r="J24" s="388">
        <f ca="1">VLOOKUP($C$24,[66]납품내역!$B$3:$AH$80,J$1,0)</f>
        <v>110</v>
      </c>
      <c r="K24" s="388">
        <f ca="1">VLOOKUP($C$24,[66]납품내역!$B$3:$AH$80,K$1,0)</f>
        <v>0</v>
      </c>
      <c r="L24" s="388">
        <f ca="1">VLOOKUP($C$24,[66]납품내역!$B$3:$AH$80,L$1,0)</f>
        <v>0</v>
      </c>
      <c r="M24" s="388">
        <f ca="1">VLOOKUP($C$24,[66]납품내역!$B$3:$AH$80,M$1,0)</f>
        <v>0</v>
      </c>
      <c r="N24" s="388">
        <f ca="1">VLOOKUP($C$24,[66]납품내역!$B$3:$AH$80,N$1,0)</f>
        <v>200</v>
      </c>
      <c r="O24" s="388">
        <f ca="1">VLOOKUP($C$24,[66]납품내역!$B$3:$AH$80,O$1,0)</f>
        <v>0</v>
      </c>
      <c r="P24" s="388">
        <f ca="1">VLOOKUP($C$24,[66]납품내역!$B$3:$AH$80,P$1,0)</f>
        <v>100</v>
      </c>
      <c r="Q24" s="388">
        <f ca="1">VLOOKUP($C$24,[66]납품내역!$B$3:$AH$80,Q$1,0)</f>
        <v>0</v>
      </c>
      <c r="R24" s="388">
        <f ca="1">VLOOKUP($C$24,[66]납품내역!$B$3:$AH$80,R$1,0)</f>
        <v>150</v>
      </c>
      <c r="S24" s="388">
        <f ca="1">VLOOKUP($C$24,[66]납품내역!$B$3:$AH$80,S$1,0)</f>
        <v>0</v>
      </c>
      <c r="T24" s="388">
        <f ca="1">VLOOKUP($C$24,[66]납품내역!$B$3:$AH$80,T$1,0)</f>
        <v>0</v>
      </c>
      <c r="U24" s="388">
        <f ca="1">VLOOKUP($C$24,[66]납품내역!$B$3:$AH$80,U$1,0)</f>
        <v>0</v>
      </c>
      <c r="V24" s="388">
        <f ca="1">VLOOKUP($C$24,[66]납품내역!$B$3:$AH$80,V$1,0)</f>
        <v>100</v>
      </c>
      <c r="W24" s="388">
        <f ca="1">VLOOKUP($C$24,[66]납품내역!$B$3:$AH$80,W$1,0)</f>
        <v>0</v>
      </c>
      <c r="X24" s="388">
        <f ca="1">VLOOKUP($C$24,[66]납품내역!$B$3:$AH$80,X$1,0)</f>
        <v>100</v>
      </c>
      <c r="Y24" s="388">
        <f ca="1">VLOOKUP($C$24,[66]납품내역!$B$3:$AH$80,Y$1,0)</f>
        <v>0</v>
      </c>
      <c r="Z24" s="388">
        <f ca="1">VLOOKUP($C$24,[66]납품내역!$B$3:$AH$80,Z$1,0)</f>
        <v>0</v>
      </c>
      <c r="AA24" s="388">
        <f ca="1">VLOOKUP($C$24,[66]납품내역!$B$3:$AH$80,AA$1,0)</f>
        <v>0</v>
      </c>
      <c r="AB24" s="388">
        <f ca="1">VLOOKUP($C$24,[66]납품내역!$B$3:$AH$80,AB$1,0)</f>
        <v>0</v>
      </c>
      <c r="AC24" s="388">
        <f ca="1">VLOOKUP($C$24,[66]납품내역!$B$3:$AH$80,AC$1,0)</f>
        <v>0</v>
      </c>
      <c r="AD24" s="388">
        <f ca="1">VLOOKUP($C$24,[66]납품내역!$B$3:$AH$80,AD$1,0)</f>
        <v>0</v>
      </c>
      <c r="AE24" s="388">
        <f ca="1">VLOOKUP($C$24,[66]납품내역!$B$3:$AH$80,AE$1,0)</f>
        <v>0</v>
      </c>
      <c r="AF24" s="388">
        <f ca="1">VLOOKUP($C$24,[66]납품내역!$B$3:$AH$80,AF$1,0)</f>
        <v>0</v>
      </c>
      <c r="AG24" s="388">
        <f ca="1">VLOOKUP($C$24,[66]납품내역!$B$3:$AH$80,AG$1,0)</f>
        <v>0</v>
      </c>
      <c r="AH24" s="388">
        <f ca="1">VLOOKUP($C$24,[66]납품내역!$B$3:$AH$80,AH$1,0)</f>
        <v>0</v>
      </c>
      <c r="AI24" s="388">
        <f ca="1">VLOOKUP($C$24,[66]납품내역!$B$3:$AH$80,AI$1,0)</f>
        <v>0</v>
      </c>
      <c r="AJ24" s="388">
        <f ca="1">VLOOKUP($C$24,[66]납품내역!$B$3:$AH$80,AJ$1,0)</f>
        <v>0</v>
      </c>
      <c r="AK24" s="388">
        <f ca="1">VLOOKUP($C$24,[66]납품내역!$B$3:$AH$80,AK$1,0)</f>
        <v>0</v>
      </c>
      <c r="AL24" s="388">
        <f t="shared" ca="1" si="1"/>
        <v>940</v>
      </c>
      <c r="AM24" s="389">
        <f t="shared" ca="1" si="2"/>
        <v>2160120</v>
      </c>
      <c r="AN24" s="61"/>
      <c r="AO24" s="370">
        <f t="shared" ref="AO24:BS24" ca="1" si="25">$F$24*G24</f>
        <v>413640</v>
      </c>
      <c r="AP24" s="370">
        <f t="shared" ca="1" si="25"/>
        <v>0</v>
      </c>
      <c r="AQ24" s="370">
        <f t="shared" ca="1" si="25"/>
        <v>0</v>
      </c>
      <c r="AR24" s="370">
        <f t="shared" ca="1" si="25"/>
        <v>252780</v>
      </c>
      <c r="AS24" s="370">
        <f t="shared" ca="1" si="25"/>
        <v>0</v>
      </c>
      <c r="AT24" s="370">
        <f t="shared" ca="1" si="25"/>
        <v>0</v>
      </c>
      <c r="AU24" s="370">
        <f t="shared" ca="1" si="25"/>
        <v>0</v>
      </c>
      <c r="AV24" s="370">
        <f t="shared" ca="1" si="25"/>
        <v>459600</v>
      </c>
      <c r="AW24" s="370">
        <f t="shared" ca="1" si="25"/>
        <v>0</v>
      </c>
      <c r="AX24" s="370">
        <f t="shared" ca="1" si="25"/>
        <v>229800</v>
      </c>
      <c r="AY24" s="370">
        <f t="shared" ca="1" si="25"/>
        <v>0</v>
      </c>
      <c r="AZ24" s="370">
        <f t="shared" ca="1" si="25"/>
        <v>344700</v>
      </c>
      <c r="BA24" s="370">
        <f t="shared" ca="1" si="25"/>
        <v>0</v>
      </c>
      <c r="BB24" s="370">
        <f t="shared" ca="1" si="25"/>
        <v>0</v>
      </c>
      <c r="BC24" s="370">
        <f t="shared" ca="1" si="25"/>
        <v>0</v>
      </c>
      <c r="BD24" s="370">
        <f t="shared" ca="1" si="25"/>
        <v>229800</v>
      </c>
      <c r="BE24" s="370">
        <f t="shared" ca="1" si="25"/>
        <v>0</v>
      </c>
      <c r="BF24" s="370">
        <f t="shared" ca="1" si="25"/>
        <v>229800</v>
      </c>
      <c r="BG24" s="370">
        <f t="shared" ca="1" si="25"/>
        <v>0</v>
      </c>
      <c r="BH24" s="370">
        <f t="shared" ca="1" si="25"/>
        <v>0</v>
      </c>
      <c r="BI24" s="370">
        <f t="shared" ca="1" si="25"/>
        <v>0</v>
      </c>
      <c r="BJ24" s="370">
        <f t="shared" ca="1" si="25"/>
        <v>0</v>
      </c>
      <c r="BK24" s="370">
        <f t="shared" ca="1" si="25"/>
        <v>0</v>
      </c>
      <c r="BL24" s="370">
        <f t="shared" ca="1" si="25"/>
        <v>0</v>
      </c>
      <c r="BM24" s="370">
        <f t="shared" ca="1" si="25"/>
        <v>0</v>
      </c>
      <c r="BN24" s="370">
        <f t="shared" ca="1" si="25"/>
        <v>0</v>
      </c>
      <c r="BO24" s="370">
        <f t="shared" ca="1" si="25"/>
        <v>0</v>
      </c>
      <c r="BP24" s="370">
        <f t="shared" ca="1" si="25"/>
        <v>0</v>
      </c>
      <c r="BQ24" s="370">
        <f t="shared" ca="1" si="25"/>
        <v>0</v>
      </c>
      <c r="BR24" s="370">
        <f t="shared" ca="1" si="25"/>
        <v>0</v>
      </c>
      <c r="BS24" s="370">
        <f t="shared" ca="1" si="25"/>
        <v>0</v>
      </c>
      <c r="BT24" s="369">
        <f t="shared" ca="1" si="4"/>
        <v>2160120</v>
      </c>
      <c r="BU24" s="61"/>
      <c r="BV24" s="61"/>
      <c r="BW24" s="61"/>
      <c r="BX24" s="61"/>
      <c r="BY24" s="61"/>
      <c r="BZ24" s="61"/>
      <c r="CA24" s="61"/>
      <c r="CB24" s="61"/>
      <c r="CC24" s="61"/>
      <c r="CD24" s="61"/>
      <c r="CE24" s="61"/>
      <c r="CF24" s="61"/>
      <c r="CG24" s="61"/>
      <c r="CH24" s="61"/>
      <c r="CI24" s="61"/>
      <c r="CJ24" s="61"/>
      <c r="CK24" s="61"/>
      <c r="CL24" s="61"/>
      <c r="CM24" s="61"/>
      <c r="CN24" s="61"/>
      <c r="CO24" s="61"/>
      <c r="CP24" s="61"/>
      <c r="CQ24" s="61"/>
      <c r="CR24" s="61"/>
      <c r="CS24" s="61"/>
      <c r="CT24" s="61"/>
      <c r="CU24" s="61"/>
      <c r="CV24" s="61"/>
      <c r="CW24" s="61"/>
      <c r="CX24" s="61"/>
      <c r="CY24" s="61"/>
      <c r="CZ24" s="61"/>
      <c r="DA24" s="61"/>
      <c r="DB24" s="61"/>
      <c r="DC24" s="61"/>
    </row>
    <row r="25" spans="1:107" s="58" customFormat="1" ht="16.5" customHeight="1">
      <c r="A25" s="70" t="s">
        <v>436</v>
      </c>
      <c r="B25" s="660"/>
      <c r="C25" s="368" t="s">
        <v>460</v>
      </c>
      <c r="D25" s="367" t="s">
        <v>1233</v>
      </c>
      <c r="E25" s="77" t="s">
        <v>500</v>
      </c>
      <c r="F25" s="77">
        <f>VLOOKUP(C25,'[65]06월마감'!$A$1:$B$500,2,0)</f>
        <v>12695</v>
      </c>
      <c r="G25" s="388">
        <f ca="1">VLOOKUP($C$25,[66]납품내역!$B$3:$AH$80,G$1,0)</f>
        <v>425</v>
      </c>
      <c r="H25" s="388">
        <f ca="1">VLOOKUP($C$25,[66]납품내역!$B$3:$AH$80,H$1,0)</f>
        <v>475</v>
      </c>
      <c r="I25" s="388">
        <f ca="1">VLOOKUP($C$25,[66]납품내역!$B$3:$AH$80,I$1,0)</f>
        <v>425</v>
      </c>
      <c r="J25" s="388">
        <f ca="1">VLOOKUP($C$25,[66]납품내역!$B$3:$AH$80,J$1,0)</f>
        <v>500</v>
      </c>
      <c r="K25" s="388">
        <f ca="1">VLOOKUP($C$25,[66]납품내역!$B$3:$AH$80,K$1,0)</f>
        <v>475</v>
      </c>
      <c r="L25" s="388">
        <f ca="1">VLOOKUP($C$25,[66]납품내역!$B$3:$AH$80,L$1,0)</f>
        <v>0</v>
      </c>
      <c r="M25" s="388">
        <f ca="1">VLOOKUP($C$25,[66]납품내역!$B$3:$AH$80,M$1,0)</f>
        <v>0</v>
      </c>
      <c r="N25" s="388">
        <f ca="1">VLOOKUP($C$25,[66]납품내역!$B$3:$AH$80,N$1,0)</f>
        <v>425</v>
      </c>
      <c r="O25" s="388">
        <f ca="1">VLOOKUP($C$25,[66]납품내역!$B$3:$AH$80,O$1,0)</f>
        <v>550</v>
      </c>
      <c r="P25" s="388">
        <f ca="1">VLOOKUP($C$25,[66]납품내역!$B$3:$AH$80,P$1,0)</f>
        <v>427</v>
      </c>
      <c r="Q25" s="388">
        <f ca="1">VLOOKUP($C$25,[66]납품내역!$B$3:$AH$80,Q$1,0)</f>
        <v>450</v>
      </c>
      <c r="R25" s="388">
        <f ca="1">VLOOKUP($C$25,[66]납품내역!$B$3:$AH$80,R$1,0)</f>
        <v>425</v>
      </c>
      <c r="S25" s="388">
        <f ca="1">VLOOKUP($C$25,[66]납품내역!$B$3:$AH$80,S$1,0)</f>
        <v>0</v>
      </c>
      <c r="T25" s="388">
        <f ca="1">VLOOKUP($C$25,[66]납품내역!$B$3:$AH$80,T$1,0)</f>
        <v>0</v>
      </c>
      <c r="U25" s="388">
        <f ca="1">VLOOKUP($C$25,[66]납품내역!$B$3:$AH$80,U$1,0)</f>
        <v>450</v>
      </c>
      <c r="V25" s="388">
        <f ca="1">VLOOKUP($C$25,[66]납품내역!$B$3:$AH$80,V$1,0)</f>
        <v>625</v>
      </c>
      <c r="W25" s="388">
        <f ca="1">VLOOKUP($C$25,[66]납품내역!$B$3:$AH$80,W$1,0)</f>
        <v>450</v>
      </c>
      <c r="X25" s="388">
        <f ca="1">VLOOKUP($C$25,[66]납품내역!$B$3:$AH$80,X$1,0)</f>
        <v>600</v>
      </c>
      <c r="Y25" s="388">
        <f ca="1">VLOOKUP($C$25,[66]납품내역!$B$3:$AH$80,Y$1,0)</f>
        <v>0</v>
      </c>
      <c r="Z25" s="388">
        <f ca="1">VLOOKUP($C$25,[66]납품내역!$B$3:$AH$80,Z$1,0)</f>
        <v>0</v>
      </c>
      <c r="AA25" s="388">
        <f ca="1">VLOOKUP($C$25,[66]납품내역!$B$3:$AH$80,AA$1,0)</f>
        <v>0</v>
      </c>
      <c r="AB25" s="388">
        <f ca="1">VLOOKUP($C$25,[66]납품내역!$B$3:$AH$80,AB$1,0)</f>
        <v>0</v>
      </c>
      <c r="AC25" s="388">
        <f ca="1">VLOOKUP($C$25,[66]납품내역!$B$3:$AH$80,AC$1,0)</f>
        <v>0</v>
      </c>
      <c r="AD25" s="388">
        <f ca="1">VLOOKUP($C$25,[66]납품내역!$B$3:$AH$80,AD$1,0)</f>
        <v>0</v>
      </c>
      <c r="AE25" s="388">
        <f ca="1">VLOOKUP($C$25,[66]납품내역!$B$3:$AH$80,AE$1,0)</f>
        <v>0</v>
      </c>
      <c r="AF25" s="388">
        <f ca="1">VLOOKUP($C$25,[66]납품내역!$B$3:$AH$80,AF$1,0)</f>
        <v>0</v>
      </c>
      <c r="AG25" s="388">
        <f ca="1">VLOOKUP($C$25,[66]납품내역!$B$3:$AH$80,AG$1,0)</f>
        <v>0</v>
      </c>
      <c r="AH25" s="388">
        <f ca="1">VLOOKUP($C$25,[66]납품내역!$B$3:$AH$80,AH$1,0)</f>
        <v>0</v>
      </c>
      <c r="AI25" s="388">
        <f ca="1">VLOOKUP($C$25,[66]납품내역!$B$3:$AH$80,AI$1,0)</f>
        <v>0</v>
      </c>
      <c r="AJ25" s="388">
        <f ca="1">VLOOKUP($C$25,[66]납품내역!$B$3:$AH$80,AJ$1,0)</f>
        <v>0</v>
      </c>
      <c r="AK25" s="388">
        <f ca="1">VLOOKUP($C$25,[66]납품내역!$B$3:$AH$80,AK$1,0)</f>
        <v>0</v>
      </c>
      <c r="AL25" s="388">
        <f t="shared" ca="1" si="1"/>
        <v>6702</v>
      </c>
      <c r="AM25" s="389">
        <f t="shared" ca="1" si="2"/>
        <v>85081890</v>
      </c>
      <c r="AN25" s="61"/>
      <c r="AO25" s="370">
        <f t="shared" ref="AO25:BS25" ca="1" si="26">$F$25*G25</f>
        <v>5395375</v>
      </c>
      <c r="AP25" s="370">
        <f t="shared" ca="1" si="26"/>
        <v>6030125</v>
      </c>
      <c r="AQ25" s="370">
        <f t="shared" ca="1" si="26"/>
        <v>5395375</v>
      </c>
      <c r="AR25" s="370">
        <f t="shared" ca="1" si="26"/>
        <v>6347500</v>
      </c>
      <c r="AS25" s="370">
        <f t="shared" ca="1" si="26"/>
        <v>6030125</v>
      </c>
      <c r="AT25" s="370">
        <f t="shared" ca="1" si="26"/>
        <v>0</v>
      </c>
      <c r="AU25" s="370">
        <f t="shared" ca="1" si="26"/>
        <v>0</v>
      </c>
      <c r="AV25" s="370">
        <f t="shared" ca="1" si="26"/>
        <v>5395375</v>
      </c>
      <c r="AW25" s="370">
        <f t="shared" ca="1" si="26"/>
        <v>6982250</v>
      </c>
      <c r="AX25" s="370">
        <f t="shared" ca="1" si="26"/>
        <v>5420765</v>
      </c>
      <c r="AY25" s="370">
        <f t="shared" ca="1" si="26"/>
        <v>5712750</v>
      </c>
      <c r="AZ25" s="370">
        <f t="shared" ca="1" si="26"/>
        <v>5395375</v>
      </c>
      <c r="BA25" s="370">
        <f t="shared" ca="1" si="26"/>
        <v>0</v>
      </c>
      <c r="BB25" s="370">
        <f t="shared" ca="1" si="26"/>
        <v>0</v>
      </c>
      <c r="BC25" s="370">
        <f t="shared" ca="1" si="26"/>
        <v>5712750</v>
      </c>
      <c r="BD25" s="370">
        <f t="shared" ca="1" si="26"/>
        <v>7934375</v>
      </c>
      <c r="BE25" s="370">
        <f t="shared" ca="1" si="26"/>
        <v>5712750</v>
      </c>
      <c r="BF25" s="370">
        <f t="shared" ca="1" si="26"/>
        <v>7617000</v>
      </c>
      <c r="BG25" s="370">
        <f t="shared" ca="1" si="26"/>
        <v>0</v>
      </c>
      <c r="BH25" s="370">
        <f t="shared" ca="1" si="26"/>
        <v>0</v>
      </c>
      <c r="BI25" s="370">
        <f t="shared" ca="1" si="26"/>
        <v>0</v>
      </c>
      <c r="BJ25" s="370">
        <f t="shared" ca="1" si="26"/>
        <v>0</v>
      </c>
      <c r="BK25" s="370">
        <f t="shared" ca="1" si="26"/>
        <v>0</v>
      </c>
      <c r="BL25" s="370">
        <f t="shared" ca="1" si="26"/>
        <v>0</v>
      </c>
      <c r="BM25" s="370">
        <f t="shared" ca="1" si="26"/>
        <v>0</v>
      </c>
      <c r="BN25" s="370">
        <f t="shared" ca="1" si="26"/>
        <v>0</v>
      </c>
      <c r="BO25" s="370">
        <f t="shared" ca="1" si="26"/>
        <v>0</v>
      </c>
      <c r="BP25" s="370">
        <f t="shared" ca="1" si="26"/>
        <v>0</v>
      </c>
      <c r="BQ25" s="370">
        <f t="shared" ca="1" si="26"/>
        <v>0</v>
      </c>
      <c r="BR25" s="370">
        <f t="shared" ca="1" si="26"/>
        <v>0</v>
      </c>
      <c r="BS25" s="370">
        <f t="shared" ca="1" si="26"/>
        <v>0</v>
      </c>
      <c r="BT25" s="369">
        <f t="shared" ca="1" si="4"/>
        <v>85081890</v>
      </c>
      <c r="BU25" s="61"/>
      <c r="BV25" s="61"/>
      <c r="BW25" s="61"/>
      <c r="BX25" s="61"/>
      <c r="BY25" s="61"/>
      <c r="BZ25" s="61"/>
      <c r="CA25" s="61"/>
      <c r="CB25" s="61"/>
      <c r="CC25" s="61"/>
      <c r="CD25" s="61"/>
      <c r="CE25" s="61"/>
      <c r="CF25" s="61"/>
      <c r="CG25" s="61"/>
      <c r="CH25" s="61"/>
      <c r="CI25" s="61"/>
      <c r="CJ25" s="61"/>
      <c r="CK25" s="61"/>
      <c r="CL25" s="61"/>
      <c r="CM25" s="61"/>
      <c r="CN25" s="61"/>
      <c r="CO25" s="61"/>
      <c r="CP25" s="61"/>
      <c r="CQ25" s="61"/>
      <c r="CR25" s="61"/>
      <c r="CS25" s="61"/>
      <c r="CT25" s="61"/>
      <c r="CU25" s="61"/>
      <c r="CV25" s="61"/>
      <c r="CW25" s="61"/>
      <c r="CX25" s="61"/>
      <c r="CY25" s="61"/>
      <c r="CZ25" s="61"/>
      <c r="DA25" s="61"/>
      <c r="DB25" s="61"/>
      <c r="DC25" s="61"/>
    </row>
    <row r="26" spans="1:107" s="58" customFormat="1" ht="16.5" customHeight="1">
      <c r="A26" s="70" t="s">
        <v>436</v>
      </c>
      <c r="B26" s="660"/>
      <c r="C26" s="368" t="s">
        <v>461</v>
      </c>
      <c r="D26" s="367" t="s">
        <v>1232</v>
      </c>
      <c r="E26" s="77" t="s">
        <v>500</v>
      </c>
      <c r="F26" s="77">
        <f>VLOOKUP(C26,'[65]06월마감'!$A$1:$B$500,2,0)</f>
        <v>12694</v>
      </c>
      <c r="G26" s="388">
        <f ca="1">VLOOKUP($C$26,[66]납품내역!$B$3:$AH$80,G$1,0)</f>
        <v>425</v>
      </c>
      <c r="H26" s="388">
        <f ca="1">VLOOKUP($C$26,[66]납품내역!$B$3:$AH$80,H$1,0)</f>
        <v>475</v>
      </c>
      <c r="I26" s="388">
        <f ca="1">VLOOKUP($C$26,[66]납품내역!$B$3:$AH$80,I$1,0)</f>
        <v>425</v>
      </c>
      <c r="J26" s="388">
        <f ca="1">VLOOKUP($C$26,[66]납품내역!$B$3:$AH$80,J$1,0)</f>
        <v>500</v>
      </c>
      <c r="K26" s="388">
        <f ca="1">VLOOKUP($C$26,[66]납품내역!$B$3:$AH$80,K$1,0)</f>
        <v>475</v>
      </c>
      <c r="L26" s="388">
        <f ca="1">VLOOKUP($C$26,[66]납품내역!$B$3:$AH$80,L$1,0)</f>
        <v>0</v>
      </c>
      <c r="M26" s="388">
        <f ca="1">VLOOKUP($C$26,[66]납품내역!$B$3:$AH$80,M$1,0)</f>
        <v>0</v>
      </c>
      <c r="N26" s="388">
        <f ca="1">VLOOKUP($C$26,[66]납품내역!$B$3:$AH$80,N$1,0)</f>
        <v>425</v>
      </c>
      <c r="O26" s="388">
        <f ca="1">VLOOKUP($C$26,[66]납품내역!$B$3:$AH$80,O$1,0)</f>
        <v>550</v>
      </c>
      <c r="P26" s="388">
        <f ca="1">VLOOKUP($C$26,[66]납품내역!$B$3:$AH$80,P$1,0)</f>
        <v>427</v>
      </c>
      <c r="Q26" s="388">
        <f ca="1">VLOOKUP($C$26,[66]납품내역!$B$3:$AH$80,Q$1,0)</f>
        <v>450</v>
      </c>
      <c r="R26" s="388">
        <f ca="1">VLOOKUP($C$26,[66]납품내역!$B$3:$AH$80,R$1,0)</f>
        <v>425</v>
      </c>
      <c r="S26" s="388">
        <f ca="1">VLOOKUP($C$26,[66]납품내역!$B$3:$AH$80,S$1,0)</f>
        <v>0</v>
      </c>
      <c r="T26" s="388">
        <f ca="1">VLOOKUP($C$26,[66]납품내역!$B$3:$AH$80,T$1,0)</f>
        <v>0</v>
      </c>
      <c r="U26" s="388">
        <f ca="1">VLOOKUP($C$26,[66]납품내역!$B$3:$AH$80,U$1,0)</f>
        <v>450</v>
      </c>
      <c r="V26" s="388">
        <f ca="1">VLOOKUP($C$26,[66]납품내역!$B$3:$AH$80,V$1,0)</f>
        <v>625</v>
      </c>
      <c r="W26" s="388">
        <f ca="1">VLOOKUP($C$26,[66]납품내역!$B$3:$AH$80,W$1,0)</f>
        <v>450</v>
      </c>
      <c r="X26" s="388">
        <f ca="1">VLOOKUP($C$26,[66]납품내역!$B$3:$AH$80,X$1,0)</f>
        <v>600</v>
      </c>
      <c r="Y26" s="388">
        <f ca="1">VLOOKUP($C$26,[66]납품내역!$B$3:$AH$80,Y$1,0)</f>
        <v>0</v>
      </c>
      <c r="Z26" s="388">
        <f ca="1">VLOOKUP($C$26,[66]납품내역!$B$3:$AH$80,Z$1,0)</f>
        <v>0</v>
      </c>
      <c r="AA26" s="388">
        <f ca="1">VLOOKUP($C$26,[66]납품내역!$B$3:$AH$80,AA$1,0)</f>
        <v>0</v>
      </c>
      <c r="AB26" s="388">
        <f ca="1">VLOOKUP($C$26,[66]납품내역!$B$3:$AH$80,AB$1,0)</f>
        <v>0</v>
      </c>
      <c r="AC26" s="388">
        <f ca="1">VLOOKUP($C$26,[66]납품내역!$B$3:$AH$80,AC$1,0)</f>
        <v>0</v>
      </c>
      <c r="AD26" s="388">
        <f ca="1">VLOOKUP($C$26,[66]납품내역!$B$3:$AH$80,AD$1,0)</f>
        <v>0</v>
      </c>
      <c r="AE26" s="388">
        <f ca="1">VLOOKUP($C$26,[66]납품내역!$B$3:$AH$80,AE$1,0)</f>
        <v>0</v>
      </c>
      <c r="AF26" s="388">
        <f ca="1">VLOOKUP($C$26,[66]납품내역!$B$3:$AH$80,AF$1,0)</f>
        <v>0</v>
      </c>
      <c r="AG26" s="388">
        <f ca="1">VLOOKUP($C$26,[66]납품내역!$B$3:$AH$80,AG$1,0)</f>
        <v>0</v>
      </c>
      <c r="AH26" s="388">
        <f ca="1">VLOOKUP($C$26,[66]납품내역!$B$3:$AH$80,AH$1,0)</f>
        <v>0</v>
      </c>
      <c r="AI26" s="388">
        <f ca="1">VLOOKUP($C$26,[66]납품내역!$B$3:$AH$80,AI$1,0)</f>
        <v>0</v>
      </c>
      <c r="AJ26" s="388">
        <f ca="1">VLOOKUP($C$26,[66]납품내역!$B$3:$AH$80,AJ$1,0)</f>
        <v>0</v>
      </c>
      <c r="AK26" s="388">
        <f ca="1">VLOOKUP($C$26,[66]납품내역!$B$3:$AH$80,AK$1,0)</f>
        <v>0</v>
      </c>
      <c r="AL26" s="388">
        <f t="shared" ca="1" si="1"/>
        <v>6702</v>
      </c>
      <c r="AM26" s="389">
        <f t="shared" ca="1" si="2"/>
        <v>85075188</v>
      </c>
      <c r="AN26" s="61"/>
      <c r="AO26" s="370">
        <f t="shared" ref="AO26:BS26" ca="1" si="27">$F$26*G26</f>
        <v>5394950</v>
      </c>
      <c r="AP26" s="370">
        <f t="shared" ca="1" si="27"/>
        <v>6029650</v>
      </c>
      <c r="AQ26" s="370">
        <f t="shared" ca="1" si="27"/>
        <v>5394950</v>
      </c>
      <c r="AR26" s="370">
        <f t="shared" ca="1" si="27"/>
        <v>6347000</v>
      </c>
      <c r="AS26" s="370">
        <f t="shared" ca="1" si="27"/>
        <v>6029650</v>
      </c>
      <c r="AT26" s="370">
        <f t="shared" ca="1" si="27"/>
        <v>0</v>
      </c>
      <c r="AU26" s="370">
        <f t="shared" ca="1" si="27"/>
        <v>0</v>
      </c>
      <c r="AV26" s="370">
        <f t="shared" ca="1" si="27"/>
        <v>5394950</v>
      </c>
      <c r="AW26" s="370">
        <f t="shared" ca="1" si="27"/>
        <v>6981700</v>
      </c>
      <c r="AX26" s="370">
        <f t="shared" ca="1" si="27"/>
        <v>5420338</v>
      </c>
      <c r="AY26" s="370">
        <f t="shared" ca="1" si="27"/>
        <v>5712300</v>
      </c>
      <c r="AZ26" s="370">
        <f t="shared" ca="1" si="27"/>
        <v>5394950</v>
      </c>
      <c r="BA26" s="370">
        <f t="shared" ca="1" si="27"/>
        <v>0</v>
      </c>
      <c r="BB26" s="370">
        <f t="shared" ca="1" si="27"/>
        <v>0</v>
      </c>
      <c r="BC26" s="370">
        <f t="shared" ca="1" si="27"/>
        <v>5712300</v>
      </c>
      <c r="BD26" s="370">
        <f t="shared" ca="1" si="27"/>
        <v>7933750</v>
      </c>
      <c r="BE26" s="370">
        <f t="shared" ca="1" si="27"/>
        <v>5712300</v>
      </c>
      <c r="BF26" s="370">
        <f t="shared" ca="1" si="27"/>
        <v>7616400</v>
      </c>
      <c r="BG26" s="370">
        <f t="shared" ca="1" si="27"/>
        <v>0</v>
      </c>
      <c r="BH26" s="370">
        <f t="shared" ca="1" si="27"/>
        <v>0</v>
      </c>
      <c r="BI26" s="370">
        <f t="shared" ca="1" si="27"/>
        <v>0</v>
      </c>
      <c r="BJ26" s="370">
        <f t="shared" ca="1" si="27"/>
        <v>0</v>
      </c>
      <c r="BK26" s="370">
        <f t="shared" ca="1" si="27"/>
        <v>0</v>
      </c>
      <c r="BL26" s="370">
        <f t="shared" ca="1" si="27"/>
        <v>0</v>
      </c>
      <c r="BM26" s="370">
        <f t="shared" ca="1" si="27"/>
        <v>0</v>
      </c>
      <c r="BN26" s="370">
        <f t="shared" ca="1" si="27"/>
        <v>0</v>
      </c>
      <c r="BO26" s="370">
        <f t="shared" ca="1" si="27"/>
        <v>0</v>
      </c>
      <c r="BP26" s="370">
        <f t="shared" ca="1" si="27"/>
        <v>0</v>
      </c>
      <c r="BQ26" s="370">
        <f t="shared" ca="1" si="27"/>
        <v>0</v>
      </c>
      <c r="BR26" s="370">
        <f t="shared" ca="1" si="27"/>
        <v>0</v>
      </c>
      <c r="BS26" s="370">
        <f t="shared" ca="1" si="27"/>
        <v>0</v>
      </c>
      <c r="BT26" s="369">
        <f t="shared" ca="1" si="4"/>
        <v>85075188</v>
      </c>
      <c r="BU26" s="61"/>
      <c r="BV26" s="61"/>
      <c r="BW26" s="61"/>
      <c r="BX26" s="61"/>
      <c r="BY26" s="61"/>
      <c r="BZ26" s="61"/>
      <c r="CA26" s="61"/>
      <c r="CB26" s="61"/>
      <c r="CC26" s="61"/>
      <c r="CD26" s="61"/>
      <c r="CE26" s="61"/>
      <c r="CF26" s="61"/>
      <c r="CG26" s="61"/>
      <c r="CH26" s="61"/>
      <c r="CI26" s="61"/>
      <c r="CJ26" s="61"/>
      <c r="CK26" s="61"/>
      <c r="CL26" s="61"/>
      <c r="CM26" s="61"/>
      <c r="CN26" s="61"/>
      <c r="CO26" s="61"/>
      <c r="CP26" s="61"/>
      <c r="CQ26" s="61"/>
      <c r="CR26" s="61"/>
      <c r="CS26" s="61"/>
      <c r="CT26" s="61"/>
      <c r="CU26" s="61"/>
      <c r="CV26" s="61"/>
      <c r="CW26" s="61"/>
      <c r="CX26" s="61"/>
      <c r="CY26" s="61"/>
      <c r="CZ26" s="61"/>
      <c r="DA26" s="61"/>
      <c r="DB26" s="61"/>
      <c r="DC26" s="61"/>
    </row>
    <row r="27" spans="1:107" s="58" customFormat="1" ht="16.5" customHeight="1">
      <c r="A27" s="70" t="s">
        <v>437</v>
      </c>
      <c r="B27" s="660"/>
      <c r="C27" s="368" t="s">
        <v>462</v>
      </c>
      <c r="D27" s="367" t="s">
        <v>1233</v>
      </c>
      <c r="E27" s="77" t="s">
        <v>501</v>
      </c>
      <c r="F27" s="77">
        <f>VLOOKUP(C27,'[65]06월마감'!$A$1:$B$500,2,0)</f>
        <v>14213</v>
      </c>
      <c r="G27" s="388">
        <f ca="1">VLOOKUP($C$27,[66]납품내역!$B$3:$AH$80,G$1,0)</f>
        <v>75</v>
      </c>
      <c r="H27" s="388">
        <f ca="1">VLOOKUP($C$27,[66]납품내역!$B$3:$AH$80,H$1,0)</f>
        <v>100</v>
      </c>
      <c r="I27" s="388">
        <f ca="1">VLOOKUP($C$27,[66]납품내역!$B$3:$AH$80,I$1,0)</f>
        <v>75</v>
      </c>
      <c r="J27" s="388">
        <f ca="1">VLOOKUP($C$27,[66]납품내역!$B$3:$AH$80,J$1,0)</f>
        <v>100</v>
      </c>
      <c r="K27" s="388">
        <f ca="1">VLOOKUP($C$27,[66]납품내역!$B$3:$AH$80,K$1,0)</f>
        <v>125</v>
      </c>
      <c r="L27" s="388">
        <f ca="1">VLOOKUP($C$27,[66]납품내역!$B$3:$AH$80,L$1,0)</f>
        <v>0</v>
      </c>
      <c r="M27" s="388">
        <f ca="1">VLOOKUP($C$27,[66]납품내역!$B$3:$AH$80,M$1,0)</f>
        <v>0</v>
      </c>
      <c r="N27" s="388">
        <f ca="1">VLOOKUP($C$27,[66]납품내역!$B$3:$AH$80,N$1,0)</f>
        <v>75</v>
      </c>
      <c r="O27" s="388">
        <f ca="1">VLOOKUP($C$27,[66]납품내역!$B$3:$AH$80,O$1,0)</f>
        <v>75</v>
      </c>
      <c r="P27" s="388">
        <f ca="1">VLOOKUP($C$27,[66]납품내역!$B$3:$AH$80,P$1,0)</f>
        <v>77</v>
      </c>
      <c r="Q27" s="388">
        <f ca="1">VLOOKUP($C$27,[66]납품내역!$B$3:$AH$80,Q$1,0)</f>
        <v>0</v>
      </c>
      <c r="R27" s="388">
        <f ca="1">VLOOKUP($C$27,[66]납품내역!$B$3:$AH$80,R$1,0)</f>
        <v>75</v>
      </c>
      <c r="S27" s="388">
        <f ca="1">VLOOKUP($C$27,[66]납품내역!$B$3:$AH$80,S$1,0)</f>
        <v>0</v>
      </c>
      <c r="T27" s="388">
        <f ca="1">VLOOKUP($C$27,[66]납품내역!$B$3:$AH$80,T$1,0)</f>
        <v>0</v>
      </c>
      <c r="U27" s="388">
        <f ca="1">VLOOKUP($C$27,[66]납품내역!$B$3:$AH$80,U$1,0)</f>
        <v>50</v>
      </c>
      <c r="V27" s="388">
        <f ca="1">VLOOKUP($C$27,[66]납품내역!$B$3:$AH$80,V$1,0)</f>
        <v>75</v>
      </c>
      <c r="W27" s="388">
        <f ca="1">VLOOKUP($C$27,[66]납품내역!$B$3:$AH$80,W$1,0)</f>
        <v>50</v>
      </c>
      <c r="X27" s="388">
        <f ca="1">VLOOKUP($C$27,[66]납품내역!$B$3:$AH$80,X$1,0)</f>
        <v>50</v>
      </c>
      <c r="Y27" s="388">
        <f ca="1">VLOOKUP($C$27,[66]납품내역!$B$3:$AH$80,Y$1,0)</f>
        <v>0</v>
      </c>
      <c r="Z27" s="388">
        <f ca="1">VLOOKUP($C$27,[66]납품내역!$B$3:$AH$80,Z$1,0)</f>
        <v>0</v>
      </c>
      <c r="AA27" s="388">
        <f ca="1">VLOOKUP($C$27,[66]납품내역!$B$3:$AH$80,AA$1,0)</f>
        <v>0</v>
      </c>
      <c r="AB27" s="388">
        <f ca="1">VLOOKUP($C$27,[66]납품내역!$B$3:$AH$80,AB$1,0)</f>
        <v>0</v>
      </c>
      <c r="AC27" s="388">
        <f ca="1">VLOOKUP($C$27,[66]납품내역!$B$3:$AH$80,AC$1,0)</f>
        <v>0</v>
      </c>
      <c r="AD27" s="388">
        <f ca="1">VLOOKUP($C$27,[66]납품내역!$B$3:$AH$80,AD$1,0)</f>
        <v>0</v>
      </c>
      <c r="AE27" s="388">
        <f ca="1">VLOOKUP($C$27,[66]납품내역!$B$3:$AH$80,AE$1,0)</f>
        <v>0</v>
      </c>
      <c r="AF27" s="388">
        <f ca="1">VLOOKUP($C$27,[66]납품내역!$B$3:$AH$80,AF$1,0)</f>
        <v>0</v>
      </c>
      <c r="AG27" s="388">
        <f ca="1">VLOOKUP($C$27,[66]납품내역!$B$3:$AH$80,AG$1,0)</f>
        <v>0</v>
      </c>
      <c r="AH27" s="388">
        <f ca="1">VLOOKUP($C$27,[66]납품내역!$B$3:$AH$80,AH$1,0)</f>
        <v>0</v>
      </c>
      <c r="AI27" s="388">
        <f ca="1">VLOOKUP($C$27,[66]납품내역!$B$3:$AH$80,AI$1,0)</f>
        <v>0</v>
      </c>
      <c r="AJ27" s="388">
        <f ca="1">VLOOKUP($C$27,[66]납품내역!$B$3:$AH$80,AJ$1,0)</f>
        <v>0</v>
      </c>
      <c r="AK27" s="388">
        <f ca="1">VLOOKUP($C$27,[66]납품내역!$B$3:$AH$80,AK$1,0)</f>
        <v>0</v>
      </c>
      <c r="AL27" s="388">
        <f t="shared" ca="1" si="1"/>
        <v>1002</v>
      </c>
      <c r="AM27" s="389">
        <f t="shared" ca="1" si="2"/>
        <v>14241426</v>
      </c>
      <c r="AN27" s="61"/>
      <c r="AO27" s="370">
        <f t="shared" ref="AO27:BS27" ca="1" si="28">$F$27*G27</f>
        <v>1065975</v>
      </c>
      <c r="AP27" s="370">
        <f t="shared" ca="1" si="28"/>
        <v>1421300</v>
      </c>
      <c r="AQ27" s="370">
        <f t="shared" ca="1" si="28"/>
        <v>1065975</v>
      </c>
      <c r="AR27" s="370">
        <f t="shared" ca="1" si="28"/>
        <v>1421300</v>
      </c>
      <c r="AS27" s="370">
        <f t="shared" ca="1" si="28"/>
        <v>1776625</v>
      </c>
      <c r="AT27" s="370">
        <f t="shared" ca="1" si="28"/>
        <v>0</v>
      </c>
      <c r="AU27" s="370">
        <f t="shared" ca="1" si="28"/>
        <v>0</v>
      </c>
      <c r="AV27" s="370">
        <f t="shared" ca="1" si="28"/>
        <v>1065975</v>
      </c>
      <c r="AW27" s="370">
        <f t="shared" ca="1" si="28"/>
        <v>1065975</v>
      </c>
      <c r="AX27" s="370">
        <f t="shared" ca="1" si="28"/>
        <v>1094401</v>
      </c>
      <c r="AY27" s="370">
        <f t="shared" ca="1" si="28"/>
        <v>0</v>
      </c>
      <c r="AZ27" s="370">
        <f t="shared" ca="1" si="28"/>
        <v>1065975</v>
      </c>
      <c r="BA27" s="370">
        <f t="shared" ca="1" si="28"/>
        <v>0</v>
      </c>
      <c r="BB27" s="370">
        <f t="shared" ca="1" si="28"/>
        <v>0</v>
      </c>
      <c r="BC27" s="370">
        <f t="shared" ca="1" si="28"/>
        <v>710650</v>
      </c>
      <c r="BD27" s="370">
        <f t="shared" ca="1" si="28"/>
        <v>1065975</v>
      </c>
      <c r="BE27" s="370">
        <f t="shared" ca="1" si="28"/>
        <v>710650</v>
      </c>
      <c r="BF27" s="370">
        <f t="shared" ca="1" si="28"/>
        <v>710650</v>
      </c>
      <c r="BG27" s="370">
        <f t="shared" ca="1" si="28"/>
        <v>0</v>
      </c>
      <c r="BH27" s="370">
        <f t="shared" ca="1" si="28"/>
        <v>0</v>
      </c>
      <c r="BI27" s="370">
        <f t="shared" ca="1" si="28"/>
        <v>0</v>
      </c>
      <c r="BJ27" s="370">
        <f t="shared" ca="1" si="28"/>
        <v>0</v>
      </c>
      <c r="BK27" s="370">
        <f t="shared" ca="1" si="28"/>
        <v>0</v>
      </c>
      <c r="BL27" s="370">
        <f t="shared" ca="1" si="28"/>
        <v>0</v>
      </c>
      <c r="BM27" s="370">
        <f t="shared" ca="1" si="28"/>
        <v>0</v>
      </c>
      <c r="BN27" s="370">
        <f t="shared" ca="1" si="28"/>
        <v>0</v>
      </c>
      <c r="BO27" s="370">
        <f t="shared" ca="1" si="28"/>
        <v>0</v>
      </c>
      <c r="BP27" s="370">
        <f t="shared" ca="1" si="28"/>
        <v>0</v>
      </c>
      <c r="BQ27" s="370">
        <f t="shared" ca="1" si="28"/>
        <v>0</v>
      </c>
      <c r="BR27" s="370">
        <f t="shared" ca="1" si="28"/>
        <v>0</v>
      </c>
      <c r="BS27" s="370">
        <f t="shared" ca="1" si="28"/>
        <v>0</v>
      </c>
      <c r="BT27" s="369">
        <f t="shared" ca="1" si="4"/>
        <v>14241426</v>
      </c>
      <c r="BU27" s="61"/>
      <c r="BV27" s="61"/>
      <c r="BW27" s="61"/>
      <c r="BX27" s="61"/>
      <c r="BY27" s="61"/>
      <c r="BZ27" s="61"/>
      <c r="CA27" s="61"/>
      <c r="CB27" s="61"/>
      <c r="CC27" s="61"/>
      <c r="CD27" s="61"/>
      <c r="CE27" s="61"/>
      <c r="CF27" s="61"/>
      <c r="CG27" s="61"/>
      <c r="CH27" s="61"/>
      <c r="CI27" s="61"/>
      <c r="CJ27" s="61"/>
      <c r="CK27" s="61"/>
      <c r="CL27" s="61"/>
      <c r="CM27" s="61"/>
      <c r="CN27" s="61"/>
      <c r="CO27" s="61"/>
      <c r="CP27" s="61"/>
      <c r="CQ27" s="61"/>
      <c r="CR27" s="61"/>
      <c r="CS27" s="61"/>
      <c r="CT27" s="61"/>
      <c r="CU27" s="61"/>
      <c r="CV27" s="61"/>
      <c r="CW27" s="61"/>
      <c r="CX27" s="61"/>
      <c r="CY27" s="61"/>
      <c r="CZ27" s="61"/>
      <c r="DA27" s="61"/>
      <c r="DB27" s="61"/>
      <c r="DC27" s="61"/>
    </row>
    <row r="28" spans="1:107" s="58" customFormat="1" ht="16.5" customHeight="1">
      <c r="A28" s="70" t="s">
        <v>437</v>
      </c>
      <c r="B28" s="660"/>
      <c r="C28" s="368" t="s">
        <v>463</v>
      </c>
      <c r="D28" s="367" t="s">
        <v>1232</v>
      </c>
      <c r="E28" s="77" t="s">
        <v>501</v>
      </c>
      <c r="F28" s="77">
        <f>VLOOKUP(C28,'[65]06월마감'!$A$1:$B$500,2,0)</f>
        <v>14213</v>
      </c>
      <c r="G28" s="388">
        <f ca="1">VLOOKUP($C$28,[66]납품내역!$B$3:$AH$80,G$1,0)</f>
        <v>75</v>
      </c>
      <c r="H28" s="388">
        <f ca="1">VLOOKUP($C$28,[66]납품내역!$B$3:$AH$80,H$1,0)</f>
        <v>100</v>
      </c>
      <c r="I28" s="388">
        <f ca="1">VLOOKUP($C$28,[66]납품내역!$B$3:$AH$80,I$1,0)</f>
        <v>75</v>
      </c>
      <c r="J28" s="388">
        <f ca="1">VLOOKUP($C$28,[66]납품내역!$B$3:$AH$80,J$1,0)</f>
        <v>100</v>
      </c>
      <c r="K28" s="388">
        <f ca="1">VLOOKUP($C$28,[66]납품내역!$B$3:$AH$80,K$1,0)</f>
        <v>125</v>
      </c>
      <c r="L28" s="388">
        <f ca="1">VLOOKUP($C$28,[66]납품내역!$B$3:$AH$80,L$1,0)</f>
        <v>0</v>
      </c>
      <c r="M28" s="388">
        <f ca="1">VLOOKUP($C$28,[66]납품내역!$B$3:$AH$80,M$1,0)</f>
        <v>0</v>
      </c>
      <c r="N28" s="388">
        <f ca="1">VLOOKUP($C$28,[66]납품내역!$B$3:$AH$80,N$1,0)</f>
        <v>75</v>
      </c>
      <c r="O28" s="388">
        <f ca="1">VLOOKUP($C$28,[66]납품내역!$B$3:$AH$80,O$1,0)</f>
        <v>75</v>
      </c>
      <c r="P28" s="388">
        <f ca="1">VLOOKUP($C$28,[66]납품내역!$B$3:$AH$80,P$1,0)</f>
        <v>77</v>
      </c>
      <c r="Q28" s="388">
        <f ca="1">VLOOKUP($C$28,[66]납품내역!$B$3:$AH$80,Q$1,0)</f>
        <v>0</v>
      </c>
      <c r="R28" s="388">
        <f ca="1">VLOOKUP($C$28,[66]납품내역!$B$3:$AH$80,R$1,0)</f>
        <v>75</v>
      </c>
      <c r="S28" s="388">
        <f ca="1">VLOOKUP($C$28,[66]납품내역!$B$3:$AH$80,S$1,0)</f>
        <v>0</v>
      </c>
      <c r="T28" s="388">
        <f ca="1">VLOOKUP($C$28,[66]납품내역!$B$3:$AH$80,T$1,0)</f>
        <v>0</v>
      </c>
      <c r="U28" s="388">
        <f ca="1">VLOOKUP($C$28,[66]납품내역!$B$3:$AH$80,U$1,0)</f>
        <v>50</v>
      </c>
      <c r="V28" s="388">
        <f ca="1">VLOOKUP($C$28,[66]납품내역!$B$3:$AH$80,V$1,0)</f>
        <v>75</v>
      </c>
      <c r="W28" s="388">
        <f ca="1">VLOOKUP($C$28,[66]납품내역!$B$3:$AH$80,W$1,0)</f>
        <v>50</v>
      </c>
      <c r="X28" s="388">
        <f ca="1">VLOOKUP($C$28,[66]납품내역!$B$3:$AH$80,X$1,0)</f>
        <v>50</v>
      </c>
      <c r="Y28" s="388">
        <f ca="1">VLOOKUP($C$28,[66]납품내역!$B$3:$AH$80,Y$1,0)</f>
        <v>0</v>
      </c>
      <c r="Z28" s="388">
        <f ca="1">VLOOKUP($C$28,[66]납품내역!$B$3:$AH$80,Z$1,0)</f>
        <v>0</v>
      </c>
      <c r="AA28" s="388">
        <f ca="1">VLOOKUP($C$28,[66]납품내역!$B$3:$AH$80,AA$1,0)</f>
        <v>0</v>
      </c>
      <c r="AB28" s="388">
        <f ca="1">VLOOKUP($C$28,[66]납품내역!$B$3:$AH$80,AB$1,0)</f>
        <v>0</v>
      </c>
      <c r="AC28" s="388">
        <f ca="1">VLOOKUP($C$28,[66]납품내역!$B$3:$AH$80,AC$1,0)</f>
        <v>0</v>
      </c>
      <c r="AD28" s="388">
        <f ca="1">VLOOKUP($C$28,[66]납품내역!$B$3:$AH$80,AD$1,0)</f>
        <v>0</v>
      </c>
      <c r="AE28" s="388">
        <f ca="1">VLOOKUP($C$28,[66]납품내역!$B$3:$AH$80,AE$1,0)</f>
        <v>0</v>
      </c>
      <c r="AF28" s="388">
        <f ca="1">VLOOKUP($C$28,[66]납품내역!$B$3:$AH$80,AF$1,0)</f>
        <v>0</v>
      </c>
      <c r="AG28" s="388">
        <f ca="1">VLOOKUP($C$28,[66]납품내역!$B$3:$AH$80,AG$1,0)</f>
        <v>0</v>
      </c>
      <c r="AH28" s="388">
        <f ca="1">VLOOKUP($C$28,[66]납품내역!$B$3:$AH$80,AH$1,0)</f>
        <v>0</v>
      </c>
      <c r="AI28" s="388">
        <f ca="1">VLOOKUP($C$28,[66]납품내역!$B$3:$AH$80,AI$1,0)</f>
        <v>0</v>
      </c>
      <c r="AJ28" s="388">
        <f ca="1">VLOOKUP($C$28,[66]납품내역!$B$3:$AH$80,AJ$1,0)</f>
        <v>0</v>
      </c>
      <c r="AK28" s="388">
        <f ca="1">VLOOKUP($C$28,[66]납품내역!$B$3:$AH$80,AK$1,0)</f>
        <v>0</v>
      </c>
      <c r="AL28" s="388">
        <f t="shared" ca="1" si="1"/>
        <v>1002</v>
      </c>
      <c r="AM28" s="389">
        <f t="shared" ca="1" si="2"/>
        <v>14241426</v>
      </c>
      <c r="AN28" s="61"/>
      <c r="AO28" s="370">
        <f t="shared" ref="AO28:BS28" ca="1" si="29">$F$28*G28</f>
        <v>1065975</v>
      </c>
      <c r="AP28" s="370">
        <f t="shared" ca="1" si="29"/>
        <v>1421300</v>
      </c>
      <c r="AQ28" s="370">
        <f t="shared" ca="1" si="29"/>
        <v>1065975</v>
      </c>
      <c r="AR28" s="370">
        <f t="shared" ca="1" si="29"/>
        <v>1421300</v>
      </c>
      <c r="AS28" s="370">
        <f t="shared" ca="1" si="29"/>
        <v>1776625</v>
      </c>
      <c r="AT28" s="370">
        <f t="shared" ca="1" si="29"/>
        <v>0</v>
      </c>
      <c r="AU28" s="370">
        <f t="shared" ca="1" si="29"/>
        <v>0</v>
      </c>
      <c r="AV28" s="370">
        <f t="shared" ca="1" si="29"/>
        <v>1065975</v>
      </c>
      <c r="AW28" s="370">
        <f t="shared" ca="1" si="29"/>
        <v>1065975</v>
      </c>
      <c r="AX28" s="370">
        <f t="shared" ca="1" si="29"/>
        <v>1094401</v>
      </c>
      <c r="AY28" s="370">
        <f t="shared" ca="1" si="29"/>
        <v>0</v>
      </c>
      <c r="AZ28" s="370">
        <f t="shared" ca="1" si="29"/>
        <v>1065975</v>
      </c>
      <c r="BA28" s="370">
        <f t="shared" ca="1" si="29"/>
        <v>0</v>
      </c>
      <c r="BB28" s="370">
        <f t="shared" ca="1" si="29"/>
        <v>0</v>
      </c>
      <c r="BC28" s="370">
        <f t="shared" ca="1" si="29"/>
        <v>710650</v>
      </c>
      <c r="BD28" s="370">
        <f t="shared" ca="1" si="29"/>
        <v>1065975</v>
      </c>
      <c r="BE28" s="370">
        <f t="shared" ca="1" si="29"/>
        <v>710650</v>
      </c>
      <c r="BF28" s="370">
        <f t="shared" ca="1" si="29"/>
        <v>710650</v>
      </c>
      <c r="BG28" s="370">
        <f t="shared" ca="1" si="29"/>
        <v>0</v>
      </c>
      <c r="BH28" s="370">
        <f t="shared" ca="1" si="29"/>
        <v>0</v>
      </c>
      <c r="BI28" s="370">
        <f t="shared" ca="1" si="29"/>
        <v>0</v>
      </c>
      <c r="BJ28" s="370">
        <f t="shared" ca="1" si="29"/>
        <v>0</v>
      </c>
      <c r="BK28" s="370">
        <f t="shared" ca="1" si="29"/>
        <v>0</v>
      </c>
      <c r="BL28" s="370">
        <f t="shared" ca="1" si="29"/>
        <v>0</v>
      </c>
      <c r="BM28" s="370">
        <f t="shared" ca="1" si="29"/>
        <v>0</v>
      </c>
      <c r="BN28" s="370">
        <f t="shared" ca="1" si="29"/>
        <v>0</v>
      </c>
      <c r="BO28" s="370">
        <f t="shared" ca="1" si="29"/>
        <v>0</v>
      </c>
      <c r="BP28" s="370">
        <f t="shared" ca="1" si="29"/>
        <v>0</v>
      </c>
      <c r="BQ28" s="370">
        <f t="shared" ca="1" si="29"/>
        <v>0</v>
      </c>
      <c r="BR28" s="370">
        <f t="shared" ca="1" si="29"/>
        <v>0</v>
      </c>
      <c r="BS28" s="370">
        <f t="shared" ca="1" si="29"/>
        <v>0</v>
      </c>
      <c r="BT28" s="369">
        <f t="shared" ca="1" si="4"/>
        <v>14241426</v>
      </c>
      <c r="BU28" s="61"/>
      <c r="BV28" s="61"/>
      <c r="BW28" s="61"/>
      <c r="BX28" s="61"/>
      <c r="BY28" s="61"/>
      <c r="BZ28" s="61"/>
      <c r="CA28" s="61"/>
      <c r="CB28" s="61"/>
      <c r="CC28" s="61"/>
      <c r="CD28" s="61"/>
      <c r="CE28" s="61"/>
      <c r="CF28" s="61"/>
      <c r="CG28" s="61"/>
      <c r="CH28" s="61"/>
      <c r="CI28" s="61"/>
      <c r="CJ28" s="61"/>
      <c r="CK28" s="61"/>
      <c r="CL28" s="61"/>
      <c r="CM28" s="61"/>
      <c r="CN28" s="61"/>
      <c r="CO28" s="61"/>
      <c r="CP28" s="61"/>
      <c r="CQ28" s="61"/>
      <c r="CR28" s="61"/>
      <c r="CS28" s="61"/>
      <c r="CT28" s="61"/>
      <c r="CU28" s="61"/>
      <c r="CV28" s="61"/>
      <c r="CW28" s="61"/>
      <c r="CX28" s="61"/>
      <c r="CY28" s="61"/>
      <c r="CZ28" s="61"/>
      <c r="DA28" s="61"/>
      <c r="DB28" s="61"/>
      <c r="DC28" s="61"/>
    </row>
    <row r="29" spans="1:107" s="58" customFormat="1" ht="16.5" customHeight="1">
      <c r="A29" s="70" t="s">
        <v>441</v>
      </c>
      <c r="B29" s="660"/>
      <c r="C29" s="368" t="s">
        <v>459</v>
      </c>
      <c r="D29" s="367" t="s">
        <v>1231</v>
      </c>
      <c r="E29" s="77" t="s">
        <v>503</v>
      </c>
      <c r="F29" s="77">
        <f>VLOOKUP(C29,'[65]06월마감'!$A$1:$B$500,2,0)</f>
        <v>12959</v>
      </c>
      <c r="G29" s="388">
        <f ca="1">VLOOKUP($C$29,[66]납품내역!$B$3:$AH$80,G$1,0)</f>
        <v>416</v>
      </c>
      <c r="H29" s="388">
        <f ca="1">VLOOKUP($C$29,[66]납품내역!$B$3:$AH$80,H$1,0)</f>
        <v>544</v>
      </c>
      <c r="I29" s="388">
        <f ca="1">VLOOKUP($C$29,[66]납품내역!$B$3:$AH$80,I$1,0)</f>
        <v>480</v>
      </c>
      <c r="J29" s="388">
        <f ca="1">VLOOKUP($C$29,[66]납품내역!$B$3:$AH$80,J$1,0)</f>
        <v>512</v>
      </c>
      <c r="K29" s="388">
        <f ca="1">VLOOKUP($C$29,[66]납품내역!$B$3:$AH$80,K$1,0)</f>
        <v>480</v>
      </c>
      <c r="L29" s="388">
        <f ca="1">VLOOKUP($C$29,[66]납품내역!$B$3:$AH$80,L$1,0)</f>
        <v>0</v>
      </c>
      <c r="M29" s="388">
        <f ca="1">VLOOKUP($C$29,[66]납품내역!$B$3:$AH$80,M$1,0)</f>
        <v>0</v>
      </c>
      <c r="N29" s="388">
        <f ca="1">VLOOKUP($C$29,[66]납품내역!$B$3:$AH$80,N$1,0)</f>
        <v>448</v>
      </c>
      <c r="O29" s="388">
        <f ca="1">VLOOKUP($C$29,[66]납품내역!$B$3:$AH$80,O$1,0)</f>
        <v>576</v>
      </c>
      <c r="P29" s="388">
        <f ca="1">VLOOKUP($C$29,[66]납품내역!$B$3:$AH$80,P$1,0)</f>
        <v>512</v>
      </c>
      <c r="Q29" s="388">
        <f ca="1">VLOOKUP($C$29,[66]납품내역!$B$3:$AH$80,Q$1,0)</f>
        <v>544</v>
      </c>
      <c r="R29" s="388">
        <f ca="1">VLOOKUP($C$29,[66]납품내역!$B$3:$AH$80,R$1,0)</f>
        <v>448</v>
      </c>
      <c r="S29" s="388">
        <f ca="1">VLOOKUP($C$29,[66]납품내역!$B$3:$AH$80,S$1,0)</f>
        <v>0</v>
      </c>
      <c r="T29" s="388">
        <f ca="1">VLOOKUP($C$29,[66]납품내역!$B$3:$AH$80,T$1,0)</f>
        <v>0</v>
      </c>
      <c r="U29" s="388">
        <f ca="1">VLOOKUP($C$29,[66]납품내역!$B$3:$AH$80,U$1,0)</f>
        <v>544</v>
      </c>
      <c r="V29" s="388">
        <f ca="1">VLOOKUP($C$29,[66]납품내역!$B$3:$AH$80,V$1,0)</f>
        <v>384</v>
      </c>
      <c r="W29" s="388">
        <f ca="1">VLOOKUP($C$29,[66]납품내역!$B$3:$AH$80,W$1,0)</f>
        <v>591</v>
      </c>
      <c r="X29" s="388">
        <f ca="1">VLOOKUP($C$29,[66]납품내역!$B$3:$AH$80,X$1,0)</f>
        <v>544</v>
      </c>
      <c r="Y29" s="388">
        <f ca="1">VLOOKUP($C$29,[66]납품내역!$B$3:$AH$80,Y$1,0)</f>
        <v>0</v>
      </c>
      <c r="Z29" s="388">
        <f ca="1">VLOOKUP($C$29,[66]납품내역!$B$3:$AH$80,Z$1,0)</f>
        <v>0</v>
      </c>
      <c r="AA29" s="388">
        <f ca="1">VLOOKUP($C$29,[66]납품내역!$B$3:$AH$80,AA$1,0)</f>
        <v>0</v>
      </c>
      <c r="AB29" s="388">
        <f ca="1">VLOOKUP($C$29,[66]납품내역!$B$3:$AH$80,AB$1,0)</f>
        <v>0</v>
      </c>
      <c r="AC29" s="388">
        <f ca="1">VLOOKUP($C$29,[66]납품내역!$B$3:$AH$80,AC$1,0)</f>
        <v>0</v>
      </c>
      <c r="AD29" s="388">
        <f ca="1">VLOOKUP($C$29,[66]납품내역!$B$3:$AH$80,AD$1,0)</f>
        <v>0</v>
      </c>
      <c r="AE29" s="388">
        <f ca="1">VLOOKUP($C$29,[66]납품내역!$B$3:$AH$80,AE$1,0)</f>
        <v>0</v>
      </c>
      <c r="AF29" s="388">
        <f ca="1">VLOOKUP($C$29,[66]납품내역!$B$3:$AH$80,AF$1,0)</f>
        <v>0</v>
      </c>
      <c r="AG29" s="388">
        <f ca="1">VLOOKUP($C$29,[66]납품내역!$B$3:$AH$80,AG$1,0)</f>
        <v>0</v>
      </c>
      <c r="AH29" s="388">
        <f ca="1">VLOOKUP($C$29,[66]납품내역!$B$3:$AH$80,AH$1,0)</f>
        <v>0</v>
      </c>
      <c r="AI29" s="388">
        <f ca="1">VLOOKUP($C$29,[66]납품내역!$B$3:$AH$80,AI$1,0)</f>
        <v>0</v>
      </c>
      <c r="AJ29" s="388">
        <f ca="1">VLOOKUP($C$29,[66]납품내역!$B$3:$AH$80,AJ$1,0)</f>
        <v>0</v>
      </c>
      <c r="AK29" s="388">
        <f ca="1">VLOOKUP($C$29,[66]납품내역!$B$3:$AH$80,AK$1,0)</f>
        <v>0</v>
      </c>
      <c r="AL29" s="388">
        <f t="shared" ca="1" si="1"/>
        <v>7023</v>
      </c>
      <c r="AM29" s="389">
        <f t="shared" ca="1" si="2"/>
        <v>91011057</v>
      </c>
      <c r="AN29" s="61"/>
      <c r="AO29" s="370">
        <f t="shared" ref="AO29:BS29" ca="1" si="30">$F$29*G29</f>
        <v>5390944</v>
      </c>
      <c r="AP29" s="370">
        <f t="shared" ca="1" si="30"/>
        <v>7049696</v>
      </c>
      <c r="AQ29" s="370">
        <f t="shared" ca="1" si="30"/>
        <v>6220320</v>
      </c>
      <c r="AR29" s="370">
        <f t="shared" ca="1" si="30"/>
        <v>6635008</v>
      </c>
      <c r="AS29" s="370">
        <f t="shared" ca="1" si="30"/>
        <v>6220320</v>
      </c>
      <c r="AT29" s="370">
        <f t="shared" ca="1" si="30"/>
        <v>0</v>
      </c>
      <c r="AU29" s="370">
        <f t="shared" ca="1" si="30"/>
        <v>0</v>
      </c>
      <c r="AV29" s="370">
        <f t="shared" ca="1" si="30"/>
        <v>5805632</v>
      </c>
      <c r="AW29" s="370">
        <f t="shared" ca="1" si="30"/>
        <v>7464384</v>
      </c>
      <c r="AX29" s="370">
        <f t="shared" ca="1" si="30"/>
        <v>6635008</v>
      </c>
      <c r="AY29" s="370">
        <f t="shared" ca="1" si="30"/>
        <v>7049696</v>
      </c>
      <c r="AZ29" s="370">
        <f t="shared" ca="1" si="30"/>
        <v>5805632</v>
      </c>
      <c r="BA29" s="370">
        <f t="shared" ca="1" si="30"/>
        <v>0</v>
      </c>
      <c r="BB29" s="370">
        <f t="shared" ca="1" si="30"/>
        <v>0</v>
      </c>
      <c r="BC29" s="370">
        <f t="shared" ca="1" si="30"/>
        <v>7049696</v>
      </c>
      <c r="BD29" s="370">
        <f t="shared" ca="1" si="30"/>
        <v>4976256</v>
      </c>
      <c r="BE29" s="370">
        <f t="shared" ca="1" si="30"/>
        <v>7658769</v>
      </c>
      <c r="BF29" s="370">
        <f t="shared" ca="1" si="30"/>
        <v>7049696</v>
      </c>
      <c r="BG29" s="370">
        <f t="shared" ca="1" si="30"/>
        <v>0</v>
      </c>
      <c r="BH29" s="370">
        <f t="shared" ca="1" si="30"/>
        <v>0</v>
      </c>
      <c r="BI29" s="370">
        <f t="shared" ca="1" si="30"/>
        <v>0</v>
      </c>
      <c r="BJ29" s="370">
        <f t="shared" ca="1" si="30"/>
        <v>0</v>
      </c>
      <c r="BK29" s="370">
        <f t="shared" ca="1" si="30"/>
        <v>0</v>
      </c>
      <c r="BL29" s="370">
        <f t="shared" ca="1" si="30"/>
        <v>0</v>
      </c>
      <c r="BM29" s="370">
        <f t="shared" ca="1" si="30"/>
        <v>0</v>
      </c>
      <c r="BN29" s="370">
        <f t="shared" ca="1" si="30"/>
        <v>0</v>
      </c>
      <c r="BO29" s="370">
        <f t="shared" ca="1" si="30"/>
        <v>0</v>
      </c>
      <c r="BP29" s="370">
        <f t="shared" ca="1" si="30"/>
        <v>0</v>
      </c>
      <c r="BQ29" s="370">
        <f t="shared" ca="1" si="30"/>
        <v>0</v>
      </c>
      <c r="BR29" s="370">
        <f t="shared" ca="1" si="30"/>
        <v>0</v>
      </c>
      <c r="BS29" s="370">
        <f t="shared" ca="1" si="30"/>
        <v>0</v>
      </c>
      <c r="BT29" s="369">
        <f t="shared" ca="1" si="4"/>
        <v>91011057</v>
      </c>
      <c r="BU29" s="61"/>
      <c r="BV29" s="61"/>
      <c r="BW29" s="61"/>
      <c r="BX29" s="61"/>
      <c r="BY29" s="61"/>
      <c r="BZ29" s="61"/>
      <c r="CA29" s="61"/>
      <c r="CB29" s="61"/>
      <c r="CC29" s="61"/>
      <c r="CD29" s="61"/>
      <c r="CE29" s="61"/>
      <c r="CF29" s="61"/>
      <c r="CG29" s="61"/>
      <c r="CH29" s="61"/>
      <c r="CI29" s="61"/>
      <c r="CJ29" s="61"/>
      <c r="CK29" s="61"/>
      <c r="CL29" s="61"/>
      <c r="CM29" s="61"/>
      <c r="CN29" s="61"/>
      <c r="CO29" s="61"/>
      <c r="CP29" s="61"/>
      <c r="CQ29" s="61"/>
      <c r="CR29" s="61"/>
      <c r="CS29" s="61"/>
      <c r="CT29" s="61"/>
      <c r="CU29" s="61"/>
      <c r="CV29" s="61"/>
      <c r="CW29" s="61"/>
      <c r="CX29" s="61"/>
      <c r="CY29" s="61"/>
      <c r="CZ29" s="61"/>
      <c r="DA29" s="61"/>
      <c r="DB29" s="61"/>
      <c r="DC29" s="61"/>
    </row>
    <row r="30" spans="1:107" s="58" customFormat="1" ht="16.5" customHeight="1">
      <c r="A30" s="70" t="s">
        <v>441</v>
      </c>
      <c r="B30" s="660"/>
      <c r="C30" s="368" t="s">
        <v>322</v>
      </c>
      <c r="D30" s="367" t="s">
        <v>323</v>
      </c>
      <c r="E30" s="77" t="s">
        <v>503</v>
      </c>
      <c r="F30" s="77">
        <f>VLOOKUP(C30,'[65]06월마감'!$A$1:$B$500,2,0)</f>
        <v>70</v>
      </c>
      <c r="G30" s="388">
        <f ca="1">VLOOKUP($C$30,[66]납품내역!$B$3:$AH$80,G$1,0)</f>
        <v>0</v>
      </c>
      <c r="H30" s="388">
        <f ca="1">VLOOKUP($C$30,[66]납품내역!$B$3:$AH$80,H$1,0)</f>
        <v>0</v>
      </c>
      <c r="I30" s="388">
        <f ca="1">VLOOKUP($C$30,[66]납품내역!$B$3:$AH$80,I$1,0)</f>
        <v>0</v>
      </c>
      <c r="J30" s="388">
        <f ca="1">VLOOKUP($C$30,[66]납품내역!$B$3:$AH$80,J$1,0)</f>
        <v>0</v>
      </c>
      <c r="K30" s="388">
        <f ca="1">VLOOKUP($C$30,[66]납품내역!$B$3:$AH$80,K$1,0)</f>
        <v>0</v>
      </c>
      <c r="L30" s="388">
        <f ca="1">VLOOKUP($C$30,[66]납품내역!$B$3:$AH$80,L$1,0)</f>
        <v>0</v>
      </c>
      <c r="M30" s="388">
        <f ca="1">VLOOKUP($C$30,[66]납품내역!$B$3:$AH$80,M$1,0)</f>
        <v>0</v>
      </c>
      <c r="N30" s="388">
        <f ca="1">VLOOKUP($C$30,[66]납품내역!$B$3:$AH$80,N$1,0)</f>
        <v>0</v>
      </c>
      <c r="O30" s="388">
        <f ca="1">VLOOKUP($C$30,[66]납품내역!$B$3:$AH$80,O$1,0)</f>
        <v>1000</v>
      </c>
      <c r="P30" s="388">
        <f ca="1">VLOOKUP($C$30,[66]납품내역!$B$3:$AH$80,P$1,0)</f>
        <v>0</v>
      </c>
      <c r="Q30" s="388">
        <f ca="1">VLOOKUP($C$30,[66]납품내역!$B$3:$AH$80,Q$1,0)</f>
        <v>0</v>
      </c>
      <c r="R30" s="388">
        <f ca="1">VLOOKUP($C$30,[66]납품내역!$B$3:$AH$80,R$1,0)</f>
        <v>0</v>
      </c>
      <c r="S30" s="388">
        <f ca="1">VLOOKUP($C$30,[66]납품내역!$B$3:$AH$80,S$1,0)</f>
        <v>0</v>
      </c>
      <c r="T30" s="388">
        <f ca="1">VLOOKUP($C$30,[66]납품내역!$B$3:$AH$80,T$1,0)</f>
        <v>0</v>
      </c>
      <c r="U30" s="388">
        <f ca="1">VLOOKUP($C$30,[66]납품내역!$B$3:$AH$80,U$1,0)</f>
        <v>0</v>
      </c>
      <c r="V30" s="388">
        <f ca="1">VLOOKUP($C$30,[66]납품내역!$B$3:$AH$80,V$1,0)</f>
        <v>0</v>
      </c>
      <c r="W30" s="388">
        <f ca="1">VLOOKUP($C$30,[66]납품내역!$B$3:$AH$80,W$1,0)</f>
        <v>0</v>
      </c>
      <c r="X30" s="388">
        <f ca="1">VLOOKUP($C$30,[66]납품내역!$B$3:$AH$80,X$1,0)</f>
        <v>0</v>
      </c>
      <c r="Y30" s="388">
        <f ca="1">VLOOKUP($C$30,[66]납품내역!$B$3:$AH$80,Y$1,0)</f>
        <v>0</v>
      </c>
      <c r="Z30" s="388">
        <f ca="1">VLOOKUP($C$30,[66]납품내역!$B$3:$AH$80,Z$1,0)</f>
        <v>0</v>
      </c>
      <c r="AA30" s="388">
        <f ca="1">VLOOKUP($C$30,[66]납품내역!$B$3:$AH$80,AA$1,0)</f>
        <v>0</v>
      </c>
      <c r="AB30" s="388">
        <f ca="1">VLOOKUP($C$30,[66]납품내역!$B$3:$AH$80,AB$1,0)</f>
        <v>0</v>
      </c>
      <c r="AC30" s="388">
        <f ca="1">VLOOKUP($C$30,[66]납품내역!$B$3:$AH$80,AC$1,0)</f>
        <v>0</v>
      </c>
      <c r="AD30" s="388">
        <f ca="1">VLOOKUP($C$30,[66]납품내역!$B$3:$AH$80,AD$1,0)</f>
        <v>0</v>
      </c>
      <c r="AE30" s="388">
        <f ca="1">VLOOKUP($C$30,[66]납품내역!$B$3:$AH$80,AE$1,0)</f>
        <v>0</v>
      </c>
      <c r="AF30" s="388">
        <f ca="1">VLOOKUP($C$30,[66]납품내역!$B$3:$AH$80,AF$1,0)</f>
        <v>0</v>
      </c>
      <c r="AG30" s="388">
        <f ca="1">VLOOKUP($C$30,[66]납품내역!$B$3:$AH$80,AG$1,0)</f>
        <v>0</v>
      </c>
      <c r="AH30" s="388">
        <f ca="1">VLOOKUP($C$30,[66]납품내역!$B$3:$AH$80,AH$1,0)</f>
        <v>0</v>
      </c>
      <c r="AI30" s="388">
        <f ca="1">VLOOKUP($C$30,[66]납품내역!$B$3:$AH$80,AI$1,0)</f>
        <v>0</v>
      </c>
      <c r="AJ30" s="388">
        <f ca="1">VLOOKUP($C$30,[66]납품내역!$B$3:$AH$80,AJ$1,0)</f>
        <v>0</v>
      </c>
      <c r="AK30" s="388">
        <f ca="1">VLOOKUP($C$30,[66]납품내역!$B$3:$AH$80,AK$1,0)</f>
        <v>0</v>
      </c>
      <c r="AL30" s="388">
        <f t="shared" ca="1" si="1"/>
        <v>1000</v>
      </c>
      <c r="AM30" s="389">
        <f t="shared" ca="1" si="2"/>
        <v>70000</v>
      </c>
      <c r="AN30" s="61"/>
      <c r="AO30" s="370">
        <f t="shared" ref="AO30:BS30" ca="1" si="31">$F$30*G30</f>
        <v>0</v>
      </c>
      <c r="AP30" s="370">
        <f t="shared" ca="1" si="31"/>
        <v>0</v>
      </c>
      <c r="AQ30" s="370">
        <f t="shared" ca="1" si="31"/>
        <v>0</v>
      </c>
      <c r="AR30" s="370">
        <f t="shared" ca="1" si="31"/>
        <v>0</v>
      </c>
      <c r="AS30" s="370">
        <f t="shared" ca="1" si="31"/>
        <v>0</v>
      </c>
      <c r="AT30" s="370">
        <f t="shared" ca="1" si="31"/>
        <v>0</v>
      </c>
      <c r="AU30" s="370">
        <f t="shared" ca="1" si="31"/>
        <v>0</v>
      </c>
      <c r="AV30" s="370">
        <f t="shared" ca="1" si="31"/>
        <v>0</v>
      </c>
      <c r="AW30" s="370">
        <f t="shared" ca="1" si="31"/>
        <v>70000</v>
      </c>
      <c r="AX30" s="370">
        <f t="shared" ca="1" si="31"/>
        <v>0</v>
      </c>
      <c r="AY30" s="370">
        <f t="shared" ca="1" si="31"/>
        <v>0</v>
      </c>
      <c r="AZ30" s="370">
        <f t="shared" ca="1" si="31"/>
        <v>0</v>
      </c>
      <c r="BA30" s="370">
        <f t="shared" ca="1" si="31"/>
        <v>0</v>
      </c>
      <c r="BB30" s="370">
        <f t="shared" ca="1" si="31"/>
        <v>0</v>
      </c>
      <c r="BC30" s="370">
        <f t="shared" ca="1" si="31"/>
        <v>0</v>
      </c>
      <c r="BD30" s="370">
        <f t="shared" ca="1" si="31"/>
        <v>0</v>
      </c>
      <c r="BE30" s="370">
        <f t="shared" ca="1" si="31"/>
        <v>0</v>
      </c>
      <c r="BF30" s="370">
        <f t="shared" ca="1" si="31"/>
        <v>0</v>
      </c>
      <c r="BG30" s="370">
        <f t="shared" ca="1" si="31"/>
        <v>0</v>
      </c>
      <c r="BH30" s="370">
        <f t="shared" ca="1" si="31"/>
        <v>0</v>
      </c>
      <c r="BI30" s="370">
        <f t="shared" ca="1" si="31"/>
        <v>0</v>
      </c>
      <c r="BJ30" s="370">
        <f t="shared" ca="1" si="31"/>
        <v>0</v>
      </c>
      <c r="BK30" s="370">
        <f t="shared" ca="1" si="31"/>
        <v>0</v>
      </c>
      <c r="BL30" s="370">
        <f t="shared" ca="1" si="31"/>
        <v>0</v>
      </c>
      <c r="BM30" s="370">
        <f t="shared" ca="1" si="31"/>
        <v>0</v>
      </c>
      <c r="BN30" s="370">
        <f t="shared" ca="1" si="31"/>
        <v>0</v>
      </c>
      <c r="BO30" s="370">
        <f t="shared" ca="1" si="31"/>
        <v>0</v>
      </c>
      <c r="BP30" s="370">
        <f t="shared" ca="1" si="31"/>
        <v>0</v>
      </c>
      <c r="BQ30" s="370">
        <f t="shared" ca="1" si="31"/>
        <v>0</v>
      </c>
      <c r="BR30" s="370">
        <f t="shared" ca="1" si="31"/>
        <v>0</v>
      </c>
      <c r="BS30" s="370">
        <f t="shared" ca="1" si="31"/>
        <v>0</v>
      </c>
      <c r="BT30" s="369">
        <f t="shared" ca="1" si="4"/>
        <v>70000</v>
      </c>
      <c r="BU30" s="61"/>
      <c r="BV30" s="61"/>
      <c r="BW30" s="61"/>
      <c r="BX30" s="61"/>
      <c r="BY30" s="61"/>
      <c r="BZ30" s="61"/>
      <c r="CA30" s="61"/>
      <c r="CB30" s="61"/>
      <c r="CC30" s="61"/>
      <c r="CD30" s="61"/>
      <c r="CE30" s="61"/>
      <c r="CF30" s="61"/>
      <c r="CG30" s="61"/>
      <c r="CH30" s="61"/>
      <c r="CI30" s="61"/>
      <c r="CJ30" s="61"/>
      <c r="CK30" s="61"/>
      <c r="CL30" s="61"/>
      <c r="CM30" s="61"/>
      <c r="CN30" s="61"/>
      <c r="CO30" s="61"/>
      <c r="CP30" s="61"/>
      <c r="CQ30" s="61"/>
      <c r="CR30" s="61"/>
      <c r="CS30" s="61"/>
      <c r="CT30" s="61"/>
      <c r="CU30" s="61"/>
      <c r="CV30" s="61"/>
      <c r="CW30" s="61"/>
      <c r="CX30" s="61"/>
      <c r="CY30" s="61"/>
      <c r="CZ30" s="61"/>
      <c r="DA30" s="61"/>
      <c r="DB30" s="61"/>
      <c r="DC30" s="61"/>
    </row>
    <row r="31" spans="1:107" s="58" customFormat="1" ht="16.5" customHeight="1">
      <c r="A31" s="70" t="s">
        <v>439</v>
      </c>
      <c r="B31" s="660"/>
      <c r="C31" s="368" t="s">
        <v>466</v>
      </c>
      <c r="D31" s="367" t="s">
        <v>1230</v>
      </c>
      <c r="E31" s="77" t="s">
        <v>504</v>
      </c>
      <c r="F31" s="77">
        <f>VLOOKUP(C31,'[65]06월마감'!$A$1:$B$500,2,0)</f>
        <v>25809</v>
      </c>
      <c r="G31" s="388">
        <f ca="1">VLOOKUP($C$31,[66]납품내역!$B$3:$AH$80,G$1,0)+VLOOKUP($C$31,[67]납품수량!$B$3:$AH$179,G$1,0)</f>
        <v>144</v>
      </c>
      <c r="H31" s="388">
        <f ca="1">VLOOKUP($C$31,[66]납품내역!$B$3:$AH$80,H$1,0)+VLOOKUP($C$31,[67]납품수량!$B$3:$AH$179,H$1,0)</f>
        <v>144</v>
      </c>
      <c r="I31" s="388">
        <f ca="1">VLOOKUP($C$31,[66]납품내역!$B$3:$AH$80,I$1,0)+VLOOKUP($C$31,[67]납품수량!$B$3:$AH$179,I$1,0)</f>
        <v>72</v>
      </c>
      <c r="J31" s="388">
        <f ca="1">VLOOKUP($C$31,[66]납품내역!$B$3:$AH$80,J$1,0)+VLOOKUP($C$31,[67]납품수량!$B$3:$AH$179,J$1,0)</f>
        <v>144</v>
      </c>
      <c r="K31" s="388">
        <f ca="1">VLOOKUP($C$31,[66]납품내역!$B$3:$AH$80,K$1,0)+VLOOKUP($C$31,[67]납품수량!$B$3:$AH$179,K$1,0)</f>
        <v>72</v>
      </c>
      <c r="L31" s="388">
        <f ca="1">VLOOKUP($C$31,[66]납품내역!$B$3:$AH$80,L$1,0)+VLOOKUP($C$31,[67]납품수량!$B$3:$AH$179,L$1,0)</f>
        <v>0</v>
      </c>
      <c r="M31" s="388">
        <f ca="1">VLOOKUP($C$31,[66]납품내역!$B$3:$AH$80,M$1,0)+VLOOKUP($C$31,[67]납품수량!$B$3:$AH$179,M$1,0)</f>
        <v>0</v>
      </c>
      <c r="N31" s="388">
        <f ca="1">VLOOKUP($C$31,[66]납품내역!$B$3:$AH$80,N$1,0)+VLOOKUP($C$31,[67]납품수량!$B$3:$AH$179,N$1,0)</f>
        <v>144</v>
      </c>
      <c r="O31" s="388">
        <f ca="1">VLOOKUP($C$31,[66]납품내역!$B$3:$AH$80,O$1,0)+VLOOKUP($C$31,[67]납품수량!$B$3:$AH$179,O$1,0)</f>
        <v>144</v>
      </c>
      <c r="P31" s="388">
        <f ca="1">VLOOKUP($C$31,[66]납품내역!$B$3:$AH$80,P$1,0)+VLOOKUP($C$31,[67]납품수량!$B$3:$AH$179,P$1,0)</f>
        <v>0</v>
      </c>
      <c r="Q31" s="388">
        <f ca="1">VLOOKUP($C$31,[66]납품내역!$B$3:$AH$80,Q$1,0)+VLOOKUP($C$31,[67]납품수량!$B$3:$AH$179,Q$1,0)</f>
        <v>144</v>
      </c>
      <c r="R31" s="388">
        <f ca="1">VLOOKUP($C$31,[66]납품내역!$B$3:$AH$80,R$1,0)+VLOOKUP($C$31,[67]납품수량!$B$3:$AH$179,R$1,0)</f>
        <v>72</v>
      </c>
      <c r="S31" s="388">
        <f ca="1">VLOOKUP($C$31,[66]납품내역!$B$3:$AH$80,S$1,0)+VLOOKUP($C$31,[67]납품수량!$B$3:$AH$179,S$1,0)</f>
        <v>0</v>
      </c>
      <c r="T31" s="388">
        <f ca="1">VLOOKUP($C$31,[66]납품내역!$B$3:$AH$80,T$1,0)+VLOOKUP($C$31,[67]납품수량!$B$3:$AH$179,T$1,0)</f>
        <v>0</v>
      </c>
      <c r="U31" s="388">
        <f ca="1">VLOOKUP($C$31,[66]납품내역!$B$3:$AH$80,U$1,0)+VLOOKUP($C$31,[67]납품수량!$B$3:$AH$179,U$1,0)</f>
        <v>72</v>
      </c>
      <c r="V31" s="388">
        <f ca="1">VLOOKUP($C$31,[66]납품내역!$B$3:$AH$80,V$1,0)+VLOOKUP($C$31,[67]납품수량!$B$3:$AH$179,V$1,0)</f>
        <v>0</v>
      </c>
      <c r="W31" s="388">
        <f ca="1">VLOOKUP($C$31,[66]납품내역!$B$3:$AH$80,W$1,0)+VLOOKUP($C$31,[67]납품수량!$B$3:$AH$179,W$1,0)</f>
        <v>144</v>
      </c>
      <c r="X31" s="388">
        <f ca="1">VLOOKUP($C$31,[66]납품내역!$B$3:$AH$80,X$1,0)+VLOOKUP($C$31,[67]납품수량!$B$3:$AH$179,X$1,0)</f>
        <v>0</v>
      </c>
      <c r="Y31" s="388">
        <f ca="1">VLOOKUP($C$31,[66]납품내역!$B$3:$AH$80,Y$1,0)+VLOOKUP($C$31,[67]납품수량!$B$3:$AH$179,Y$1,0)</f>
        <v>0</v>
      </c>
      <c r="Z31" s="388">
        <f ca="1">VLOOKUP($C$31,[66]납품내역!$B$3:$AH$80,Z$1,0)+VLOOKUP($C$31,[67]납품수량!$B$3:$AH$179,Z$1,0)</f>
        <v>0</v>
      </c>
      <c r="AA31" s="388">
        <f ca="1">VLOOKUP($C$31,[66]납품내역!$B$3:$AH$80,AA$1,0)+VLOOKUP($C$31,[67]납품수량!$B$3:$AH$179,AA$1,0)</f>
        <v>0</v>
      </c>
      <c r="AB31" s="388">
        <f ca="1">VLOOKUP($C$31,[66]납품내역!$B$3:$AH$80,AB$1,0)+VLOOKUP($C$31,[67]납품수량!$B$3:$AH$179,AB$1,0)</f>
        <v>0</v>
      </c>
      <c r="AC31" s="388">
        <f ca="1">VLOOKUP($C$31,[66]납품내역!$B$3:$AH$80,AC$1,0)+VLOOKUP($C$31,[67]납품수량!$B$3:$AH$179,AC$1,0)</f>
        <v>0</v>
      </c>
      <c r="AD31" s="388">
        <f ca="1">VLOOKUP($C$31,[66]납품내역!$B$3:$AH$80,AD$1,0)+VLOOKUP($C$31,[67]납품수량!$B$3:$AH$179,AD$1,0)</f>
        <v>0</v>
      </c>
      <c r="AE31" s="388">
        <f ca="1">VLOOKUP($C$31,[66]납품내역!$B$3:$AH$80,AE$1,0)+VLOOKUP($C$31,[67]납품수량!$B$3:$AH$179,AE$1,0)</f>
        <v>0</v>
      </c>
      <c r="AF31" s="388">
        <f ca="1">VLOOKUP($C$31,[66]납품내역!$B$3:$AH$80,AF$1,0)+VLOOKUP($C$31,[67]납품수량!$B$3:$AH$179,AF$1,0)</f>
        <v>0</v>
      </c>
      <c r="AG31" s="388">
        <f ca="1">VLOOKUP($C$31,[66]납품내역!$B$3:$AH$80,AG$1,0)+VLOOKUP($C$31,[67]납품수량!$B$3:$AH$179,AG$1,0)</f>
        <v>0</v>
      </c>
      <c r="AH31" s="388">
        <f ca="1">VLOOKUP($C$31,[66]납품내역!$B$3:$AH$80,AH$1,0)+VLOOKUP($C$31,[67]납품수량!$B$3:$AH$179,AH$1,0)</f>
        <v>0</v>
      </c>
      <c r="AI31" s="388">
        <f ca="1">VLOOKUP($C$31,[66]납품내역!$B$3:$AH$80,AI$1,0)+VLOOKUP($C$31,[67]납품수량!$B$3:$AH$179,AI$1,0)</f>
        <v>0</v>
      </c>
      <c r="AJ31" s="388">
        <f ca="1">VLOOKUP($C$31,[66]납품내역!$B$3:$AH$80,AJ$1,0)+VLOOKUP($C$31,[67]납품수량!$B$3:$AH$179,AJ$1,0)</f>
        <v>0</v>
      </c>
      <c r="AK31" s="388">
        <f ca="1">VLOOKUP($C$31,[66]납품내역!$B$3:$AH$80,AK$1,0)+VLOOKUP($C$31,[67]납품수량!$B$3:$AH$179,AK$1,0)</f>
        <v>0</v>
      </c>
      <c r="AL31" s="388">
        <f t="shared" ca="1" si="1"/>
        <v>1296</v>
      </c>
      <c r="AM31" s="389">
        <f t="shared" ca="1" si="2"/>
        <v>33448464</v>
      </c>
      <c r="AN31" s="61"/>
      <c r="AO31" s="370">
        <f t="shared" ref="AO31:BS31" ca="1" si="32">$F$31*G31</f>
        <v>3716496</v>
      </c>
      <c r="AP31" s="370">
        <f t="shared" ca="1" si="32"/>
        <v>3716496</v>
      </c>
      <c r="AQ31" s="370">
        <f t="shared" ca="1" si="32"/>
        <v>1858248</v>
      </c>
      <c r="AR31" s="370">
        <f t="shared" ca="1" si="32"/>
        <v>3716496</v>
      </c>
      <c r="AS31" s="370">
        <f t="shared" ca="1" si="32"/>
        <v>1858248</v>
      </c>
      <c r="AT31" s="370">
        <f t="shared" ca="1" si="32"/>
        <v>0</v>
      </c>
      <c r="AU31" s="370">
        <f t="shared" ca="1" si="32"/>
        <v>0</v>
      </c>
      <c r="AV31" s="370">
        <f t="shared" ca="1" si="32"/>
        <v>3716496</v>
      </c>
      <c r="AW31" s="370">
        <f t="shared" ca="1" si="32"/>
        <v>3716496</v>
      </c>
      <c r="AX31" s="370">
        <f t="shared" ca="1" si="32"/>
        <v>0</v>
      </c>
      <c r="AY31" s="370">
        <f t="shared" ca="1" si="32"/>
        <v>3716496</v>
      </c>
      <c r="AZ31" s="370">
        <f t="shared" ca="1" si="32"/>
        <v>1858248</v>
      </c>
      <c r="BA31" s="370">
        <f t="shared" ca="1" si="32"/>
        <v>0</v>
      </c>
      <c r="BB31" s="370">
        <f t="shared" ca="1" si="32"/>
        <v>0</v>
      </c>
      <c r="BC31" s="370">
        <f t="shared" ca="1" si="32"/>
        <v>1858248</v>
      </c>
      <c r="BD31" s="370">
        <f t="shared" ca="1" si="32"/>
        <v>0</v>
      </c>
      <c r="BE31" s="370">
        <f t="shared" ca="1" si="32"/>
        <v>3716496</v>
      </c>
      <c r="BF31" s="370">
        <f t="shared" ca="1" si="32"/>
        <v>0</v>
      </c>
      <c r="BG31" s="370">
        <f t="shared" ca="1" si="32"/>
        <v>0</v>
      </c>
      <c r="BH31" s="370">
        <f t="shared" ca="1" si="32"/>
        <v>0</v>
      </c>
      <c r="BI31" s="370">
        <f t="shared" ca="1" si="32"/>
        <v>0</v>
      </c>
      <c r="BJ31" s="370">
        <f t="shared" ca="1" si="32"/>
        <v>0</v>
      </c>
      <c r="BK31" s="370">
        <f t="shared" ca="1" si="32"/>
        <v>0</v>
      </c>
      <c r="BL31" s="370">
        <f t="shared" ca="1" si="32"/>
        <v>0</v>
      </c>
      <c r="BM31" s="370">
        <f t="shared" ca="1" si="32"/>
        <v>0</v>
      </c>
      <c r="BN31" s="370">
        <f t="shared" ca="1" si="32"/>
        <v>0</v>
      </c>
      <c r="BO31" s="370">
        <f t="shared" ca="1" si="32"/>
        <v>0</v>
      </c>
      <c r="BP31" s="370">
        <f t="shared" ca="1" si="32"/>
        <v>0</v>
      </c>
      <c r="BQ31" s="370">
        <f t="shared" ca="1" si="32"/>
        <v>0</v>
      </c>
      <c r="BR31" s="370">
        <f t="shared" ca="1" si="32"/>
        <v>0</v>
      </c>
      <c r="BS31" s="370">
        <f t="shared" ca="1" si="32"/>
        <v>0</v>
      </c>
      <c r="BT31" s="369">
        <f t="shared" ca="1" si="4"/>
        <v>33448464</v>
      </c>
      <c r="BU31" s="61"/>
      <c r="BV31" s="61"/>
      <c r="BW31" s="61"/>
      <c r="BX31" s="61"/>
      <c r="BY31" s="61"/>
      <c r="BZ31" s="61"/>
      <c r="CA31" s="61"/>
      <c r="CB31" s="61"/>
      <c r="CC31" s="61"/>
      <c r="CD31" s="61"/>
      <c r="CE31" s="61"/>
      <c r="CF31" s="61"/>
      <c r="CG31" s="61"/>
      <c r="CH31" s="61"/>
      <c r="CI31" s="61"/>
      <c r="CJ31" s="61"/>
      <c r="CK31" s="61"/>
      <c r="CL31" s="61"/>
      <c r="CM31" s="61"/>
      <c r="CN31" s="61"/>
      <c r="CO31" s="61"/>
      <c r="CP31" s="61"/>
      <c r="CQ31" s="61"/>
      <c r="CR31" s="61"/>
      <c r="CS31" s="61"/>
      <c r="CT31" s="61"/>
      <c r="CU31" s="61"/>
      <c r="CV31" s="61"/>
      <c r="CW31" s="61"/>
      <c r="CX31" s="61"/>
      <c r="CY31" s="61"/>
      <c r="CZ31" s="61"/>
      <c r="DA31" s="61"/>
      <c r="DB31" s="61"/>
      <c r="DC31" s="61"/>
    </row>
    <row r="32" spans="1:107" s="58" customFormat="1" ht="16.5" customHeight="1">
      <c r="A32" s="70" t="s">
        <v>436</v>
      </c>
      <c r="B32" s="660"/>
      <c r="C32" s="368" t="s">
        <v>750</v>
      </c>
      <c r="D32" s="367" t="s">
        <v>1229</v>
      </c>
      <c r="E32" s="77" t="s">
        <v>506</v>
      </c>
      <c r="F32" s="77">
        <f>VLOOKUP(C32,'[65]06월마감'!$A$1:$B$500,2,0)</f>
        <v>351</v>
      </c>
      <c r="G32" s="388">
        <f ca="1">VLOOKUP($C$32,[66]납품내역!$B$3:$AH$80,G$1,0)</f>
        <v>0</v>
      </c>
      <c r="H32" s="388">
        <f ca="1">VLOOKUP($C$32,[66]납품내역!$B$3:$AH$80,H$1,0)</f>
        <v>0</v>
      </c>
      <c r="I32" s="388">
        <f ca="1">VLOOKUP($C$32,[66]납품내역!$B$3:$AH$80,I$1,0)</f>
        <v>0</v>
      </c>
      <c r="J32" s="388">
        <f ca="1">VLOOKUP($C$32,[66]납품내역!$B$3:$AH$80,J$1,0)</f>
        <v>0</v>
      </c>
      <c r="K32" s="388">
        <f ca="1">VLOOKUP($C$32,[66]납품내역!$B$3:$AH$80,K$1,0)</f>
        <v>0</v>
      </c>
      <c r="L32" s="388">
        <f ca="1">VLOOKUP($C$32,[66]납품내역!$B$3:$AH$80,L$1,0)</f>
        <v>0</v>
      </c>
      <c r="M32" s="388">
        <f ca="1">VLOOKUP($C$32,[66]납품내역!$B$3:$AH$80,M$1,0)</f>
        <v>0</v>
      </c>
      <c r="N32" s="388">
        <f ca="1">VLOOKUP($C$32,[66]납품내역!$B$3:$AH$80,N$1,0)</f>
        <v>0</v>
      </c>
      <c r="O32" s="388">
        <f ca="1">VLOOKUP($C$32,[66]납품내역!$B$3:$AH$80,O$1,0)</f>
        <v>0</v>
      </c>
      <c r="P32" s="388">
        <f ca="1">VLOOKUP($C$32,[66]납품내역!$B$3:$AH$80,P$1,0)</f>
        <v>0</v>
      </c>
      <c r="Q32" s="388">
        <f ca="1">VLOOKUP($C$32,[66]납품내역!$B$3:$AH$80,Q$1,0)</f>
        <v>0</v>
      </c>
      <c r="R32" s="388">
        <f ca="1">VLOOKUP($C$32,[66]납품내역!$B$3:$AH$80,R$1,0)</f>
        <v>0</v>
      </c>
      <c r="S32" s="388">
        <f ca="1">VLOOKUP($C$32,[66]납품내역!$B$3:$AH$80,S$1,0)</f>
        <v>0</v>
      </c>
      <c r="T32" s="388">
        <f ca="1">VLOOKUP($C$32,[66]납품내역!$B$3:$AH$80,T$1,0)</f>
        <v>0</v>
      </c>
      <c r="U32" s="388">
        <f ca="1">VLOOKUP($C$32,[66]납품내역!$B$3:$AH$80,U$1,0)</f>
        <v>0</v>
      </c>
      <c r="V32" s="388">
        <f ca="1">VLOOKUP($C$32,[66]납품내역!$B$3:$AH$80,V$1,0)</f>
        <v>0</v>
      </c>
      <c r="W32" s="388">
        <f ca="1">VLOOKUP($C$32,[66]납품내역!$B$3:$AH$80,W$1,0)</f>
        <v>0</v>
      </c>
      <c r="X32" s="388">
        <f ca="1">VLOOKUP($C$32,[66]납품내역!$B$3:$AH$80,X$1,0)</f>
        <v>0</v>
      </c>
      <c r="Y32" s="388">
        <f ca="1">VLOOKUP($C$32,[66]납품내역!$B$3:$AH$80,Y$1,0)</f>
        <v>0</v>
      </c>
      <c r="Z32" s="388">
        <f ca="1">VLOOKUP($C$32,[66]납품내역!$B$3:$AH$80,Z$1,0)</f>
        <v>0</v>
      </c>
      <c r="AA32" s="388">
        <f ca="1">VLOOKUP($C$32,[66]납품내역!$B$3:$AH$80,AA$1,0)</f>
        <v>0</v>
      </c>
      <c r="AB32" s="388">
        <f ca="1">VLOOKUP($C$32,[66]납품내역!$B$3:$AH$80,AB$1,0)</f>
        <v>0</v>
      </c>
      <c r="AC32" s="388">
        <f ca="1">VLOOKUP($C$32,[66]납품내역!$B$3:$AH$80,AC$1,0)</f>
        <v>0</v>
      </c>
      <c r="AD32" s="388">
        <f ca="1">VLOOKUP($C$32,[66]납품내역!$B$3:$AH$80,AD$1,0)</f>
        <v>0</v>
      </c>
      <c r="AE32" s="388">
        <f ca="1">VLOOKUP($C$32,[66]납품내역!$B$3:$AH$80,AE$1,0)</f>
        <v>0</v>
      </c>
      <c r="AF32" s="388">
        <f ca="1">VLOOKUP($C$32,[66]납품내역!$B$3:$AH$80,AF$1,0)</f>
        <v>0</v>
      </c>
      <c r="AG32" s="388">
        <f ca="1">VLOOKUP($C$32,[66]납품내역!$B$3:$AH$80,AG$1,0)</f>
        <v>0</v>
      </c>
      <c r="AH32" s="388">
        <f ca="1">VLOOKUP($C$32,[66]납품내역!$B$3:$AH$80,AH$1,0)</f>
        <v>0</v>
      </c>
      <c r="AI32" s="388">
        <f ca="1">VLOOKUP($C$32,[66]납품내역!$B$3:$AH$80,AI$1,0)</f>
        <v>0</v>
      </c>
      <c r="AJ32" s="388">
        <f ca="1">VLOOKUP($C$32,[66]납품내역!$B$3:$AH$80,AJ$1,0)</f>
        <v>0</v>
      </c>
      <c r="AK32" s="388">
        <f ca="1">VLOOKUP($C$32,[66]납품내역!$B$3:$AH$80,AK$1,0)</f>
        <v>0</v>
      </c>
      <c r="AL32" s="388">
        <f t="shared" ca="1" si="1"/>
        <v>0</v>
      </c>
      <c r="AM32" s="389">
        <f t="shared" ca="1" si="2"/>
        <v>0</v>
      </c>
      <c r="AN32" s="61"/>
      <c r="AO32" s="370">
        <f t="shared" ref="AO32:BS32" ca="1" si="33">$F$32*G32</f>
        <v>0</v>
      </c>
      <c r="AP32" s="370">
        <f t="shared" ca="1" si="33"/>
        <v>0</v>
      </c>
      <c r="AQ32" s="370">
        <f t="shared" ca="1" si="33"/>
        <v>0</v>
      </c>
      <c r="AR32" s="370">
        <f t="shared" ca="1" si="33"/>
        <v>0</v>
      </c>
      <c r="AS32" s="370">
        <f t="shared" ca="1" si="33"/>
        <v>0</v>
      </c>
      <c r="AT32" s="370">
        <f t="shared" ca="1" si="33"/>
        <v>0</v>
      </c>
      <c r="AU32" s="370">
        <f t="shared" ca="1" si="33"/>
        <v>0</v>
      </c>
      <c r="AV32" s="370">
        <f t="shared" ca="1" si="33"/>
        <v>0</v>
      </c>
      <c r="AW32" s="370">
        <f t="shared" ca="1" si="33"/>
        <v>0</v>
      </c>
      <c r="AX32" s="370">
        <f t="shared" ca="1" si="33"/>
        <v>0</v>
      </c>
      <c r="AY32" s="370">
        <f t="shared" ca="1" si="33"/>
        <v>0</v>
      </c>
      <c r="AZ32" s="370">
        <f t="shared" ca="1" si="33"/>
        <v>0</v>
      </c>
      <c r="BA32" s="370">
        <f t="shared" ca="1" si="33"/>
        <v>0</v>
      </c>
      <c r="BB32" s="370">
        <f t="shared" ca="1" si="33"/>
        <v>0</v>
      </c>
      <c r="BC32" s="370">
        <f t="shared" ca="1" si="33"/>
        <v>0</v>
      </c>
      <c r="BD32" s="370">
        <f t="shared" ca="1" si="33"/>
        <v>0</v>
      </c>
      <c r="BE32" s="370">
        <f t="shared" ca="1" si="33"/>
        <v>0</v>
      </c>
      <c r="BF32" s="370">
        <f t="shared" ca="1" si="33"/>
        <v>0</v>
      </c>
      <c r="BG32" s="370">
        <f t="shared" ca="1" si="33"/>
        <v>0</v>
      </c>
      <c r="BH32" s="370">
        <f t="shared" ca="1" si="33"/>
        <v>0</v>
      </c>
      <c r="BI32" s="370">
        <f t="shared" ca="1" si="33"/>
        <v>0</v>
      </c>
      <c r="BJ32" s="370">
        <f t="shared" ca="1" si="33"/>
        <v>0</v>
      </c>
      <c r="BK32" s="370">
        <f t="shared" ca="1" si="33"/>
        <v>0</v>
      </c>
      <c r="BL32" s="370">
        <f t="shared" ca="1" si="33"/>
        <v>0</v>
      </c>
      <c r="BM32" s="370">
        <f t="shared" ca="1" si="33"/>
        <v>0</v>
      </c>
      <c r="BN32" s="370">
        <f t="shared" ca="1" si="33"/>
        <v>0</v>
      </c>
      <c r="BO32" s="370">
        <f t="shared" ca="1" si="33"/>
        <v>0</v>
      </c>
      <c r="BP32" s="370">
        <f t="shared" ca="1" si="33"/>
        <v>0</v>
      </c>
      <c r="BQ32" s="370">
        <f t="shared" ca="1" si="33"/>
        <v>0</v>
      </c>
      <c r="BR32" s="370">
        <f t="shared" ca="1" si="33"/>
        <v>0</v>
      </c>
      <c r="BS32" s="370">
        <f t="shared" ca="1" si="33"/>
        <v>0</v>
      </c>
      <c r="BT32" s="369">
        <f t="shared" ca="1" si="4"/>
        <v>0</v>
      </c>
      <c r="BU32" s="61"/>
      <c r="BV32" s="61"/>
      <c r="BW32" s="61"/>
      <c r="BX32" s="61"/>
      <c r="BY32" s="61"/>
      <c r="BZ32" s="61"/>
      <c r="CA32" s="61"/>
      <c r="CB32" s="61"/>
      <c r="CC32" s="61"/>
      <c r="CD32" s="61"/>
      <c r="CE32" s="61"/>
      <c r="CF32" s="61"/>
      <c r="CG32" s="61"/>
      <c r="CH32" s="61"/>
      <c r="CI32" s="61"/>
      <c r="CJ32" s="61"/>
      <c r="CK32" s="61"/>
      <c r="CL32" s="61"/>
      <c r="CM32" s="61"/>
      <c r="CN32" s="61"/>
      <c r="CO32" s="61"/>
      <c r="CP32" s="61"/>
      <c r="CQ32" s="61"/>
      <c r="CR32" s="61"/>
      <c r="CS32" s="61"/>
      <c r="CT32" s="61"/>
      <c r="CU32" s="61"/>
      <c r="CV32" s="61"/>
      <c r="CW32" s="61"/>
      <c r="CX32" s="61"/>
      <c r="CY32" s="61"/>
      <c r="CZ32" s="61"/>
      <c r="DA32" s="61"/>
      <c r="DB32" s="61"/>
      <c r="DC32" s="61"/>
    </row>
    <row r="33" spans="1:107" s="58" customFormat="1" ht="16.5" customHeight="1">
      <c r="A33" s="70" t="s">
        <v>437</v>
      </c>
      <c r="B33" s="660"/>
      <c r="C33" s="368" t="s">
        <v>1228</v>
      </c>
      <c r="D33" s="367" t="s">
        <v>1227</v>
      </c>
      <c r="E33" s="77" t="s">
        <v>506</v>
      </c>
      <c r="F33" s="77">
        <f>VLOOKUP(C33,'[65]06월마감'!$A$1:$B$500,2,0)</f>
        <v>2074</v>
      </c>
      <c r="G33" s="388">
        <f ca="1">VLOOKUP($C$33,[66]납품내역!$B$3:$AH$80,G$1,0)</f>
        <v>0</v>
      </c>
      <c r="H33" s="388">
        <f ca="1">VLOOKUP($C$33,[66]납품내역!$B$3:$AH$80,H$1,0)</f>
        <v>0</v>
      </c>
      <c r="I33" s="388">
        <f ca="1">VLOOKUP($C$33,[66]납품내역!$B$3:$AH$80,I$1,0)</f>
        <v>0</v>
      </c>
      <c r="J33" s="388">
        <f ca="1">VLOOKUP($C$33,[66]납품내역!$B$3:$AH$80,J$1,0)</f>
        <v>0</v>
      </c>
      <c r="K33" s="388">
        <f ca="1">VLOOKUP($C$33,[66]납품내역!$B$3:$AH$80,K$1,0)</f>
        <v>0</v>
      </c>
      <c r="L33" s="388">
        <f ca="1">VLOOKUP($C$33,[66]납품내역!$B$3:$AH$80,L$1,0)</f>
        <v>0</v>
      </c>
      <c r="M33" s="388">
        <f ca="1">VLOOKUP($C$33,[66]납품내역!$B$3:$AH$80,M$1,0)</f>
        <v>0</v>
      </c>
      <c r="N33" s="388">
        <f ca="1">VLOOKUP($C$33,[66]납품내역!$B$3:$AH$80,N$1,0)</f>
        <v>0</v>
      </c>
      <c r="O33" s="388">
        <f ca="1">VLOOKUP($C$33,[66]납품내역!$B$3:$AH$80,O$1,0)</f>
        <v>0</v>
      </c>
      <c r="P33" s="388">
        <f ca="1">VLOOKUP($C$33,[66]납품내역!$B$3:$AH$80,P$1,0)</f>
        <v>0</v>
      </c>
      <c r="Q33" s="388">
        <f ca="1">VLOOKUP($C$33,[66]납품내역!$B$3:$AH$80,Q$1,0)</f>
        <v>0</v>
      </c>
      <c r="R33" s="388">
        <f ca="1">VLOOKUP($C$33,[66]납품내역!$B$3:$AH$80,R$1,0)</f>
        <v>0</v>
      </c>
      <c r="S33" s="388">
        <f ca="1">VLOOKUP($C$33,[66]납품내역!$B$3:$AH$80,S$1,0)</f>
        <v>0</v>
      </c>
      <c r="T33" s="388">
        <f ca="1">VLOOKUP($C$33,[66]납품내역!$B$3:$AH$80,T$1,0)</f>
        <v>0</v>
      </c>
      <c r="U33" s="388">
        <f ca="1">VLOOKUP($C$33,[66]납품내역!$B$3:$AH$80,U$1,0)</f>
        <v>0</v>
      </c>
      <c r="V33" s="388">
        <f ca="1">VLOOKUP($C$33,[66]납품내역!$B$3:$AH$80,V$1,0)</f>
        <v>0</v>
      </c>
      <c r="W33" s="388">
        <f ca="1">VLOOKUP($C$33,[66]납품내역!$B$3:$AH$80,W$1,0)</f>
        <v>0</v>
      </c>
      <c r="X33" s="388">
        <f ca="1">VLOOKUP($C$33,[66]납품내역!$B$3:$AH$80,X$1,0)</f>
        <v>0</v>
      </c>
      <c r="Y33" s="388">
        <f ca="1">VLOOKUP($C$33,[66]납품내역!$B$3:$AH$80,Y$1,0)</f>
        <v>0</v>
      </c>
      <c r="Z33" s="388">
        <f ca="1">VLOOKUP($C$33,[66]납품내역!$B$3:$AH$80,Z$1,0)</f>
        <v>0</v>
      </c>
      <c r="AA33" s="388">
        <f ca="1">VLOOKUP($C$33,[66]납품내역!$B$3:$AH$80,AA$1,0)</f>
        <v>0</v>
      </c>
      <c r="AB33" s="388">
        <f ca="1">VLOOKUP($C$33,[66]납품내역!$B$3:$AH$80,AB$1,0)</f>
        <v>0</v>
      </c>
      <c r="AC33" s="388">
        <f ca="1">VLOOKUP($C$33,[66]납품내역!$B$3:$AH$80,AC$1,0)</f>
        <v>0</v>
      </c>
      <c r="AD33" s="388">
        <f ca="1">VLOOKUP($C$33,[66]납품내역!$B$3:$AH$80,AD$1,0)</f>
        <v>0</v>
      </c>
      <c r="AE33" s="388">
        <f ca="1">VLOOKUP($C$33,[66]납품내역!$B$3:$AH$80,AE$1,0)</f>
        <v>0</v>
      </c>
      <c r="AF33" s="388">
        <f ca="1">VLOOKUP($C$33,[66]납품내역!$B$3:$AH$80,AF$1,0)</f>
        <v>0</v>
      </c>
      <c r="AG33" s="388">
        <f ca="1">VLOOKUP($C$33,[66]납품내역!$B$3:$AH$80,AG$1,0)</f>
        <v>0</v>
      </c>
      <c r="AH33" s="388">
        <f ca="1">VLOOKUP($C$33,[66]납품내역!$B$3:$AH$80,AH$1,0)</f>
        <v>0</v>
      </c>
      <c r="AI33" s="388">
        <f ca="1">VLOOKUP($C$33,[66]납품내역!$B$3:$AH$80,AI$1,0)</f>
        <v>0</v>
      </c>
      <c r="AJ33" s="388">
        <f ca="1">VLOOKUP($C$33,[66]납품내역!$B$3:$AH$80,AJ$1,0)</f>
        <v>0</v>
      </c>
      <c r="AK33" s="388">
        <f ca="1">VLOOKUP($C$33,[66]납품내역!$B$3:$AH$80,AK$1,0)</f>
        <v>0</v>
      </c>
      <c r="AL33" s="388">
        <f t="shared" ca="1" si="1"/>
        <v>0</v>
      </c>
      <c r="AM33" s="389">
        <f t="shared" ca="1" si="2"/>
        <v>0</v>
      </c>
      <c r="AN33" s="61"/>
      <c r="AO33" s="370">
        <f t="shared" ref="AO33:BS33" ca="1" si="34">$F$33*G33</f>
        <v>0</v>
      </c>
      <c r="AP33" s="370">
        <f t="shared" ca="1" si="34"/>
        <v>0</v>
      </c>
      <c r="AQ33" s="370">
        <f t="shared" ca="1" si="34"/>
        <v>0</v>
      </c>
      <c r="AR33" s="370">
        <f t="shared" ca="1" si="34"/>
        <v>0</v>
      </c>
      <c r="AS33" s="370">
        <f t="shared" ca="1" si="34"/>
        <v>0</v>
      </c>
      <c r="AT33" s="370">
        <f t="shared" ca="1" si="34"/>
        <v>0</v>
      </c>
      <c r="AU33" s="370">
        <f t="shared" ca="1" si="34"/>
        <v>0</v>
      </c>
      <c r="AV33" s="370">
        <f t="shared" ca="1" si="34"/>
        <v>0</v>
      </c>
      <c r="AW33" s="370">
        <f t="shared" ca="1" si="34"/>
        <v>0</v>
      </c>
      <c r="AX33" s="370">
        <f t="shared" ca="1" si="34"/>
        <v>0</v>
      </c>
      <c r="AY33" s="370">
        <f t="shared" ca="1" si="34"/>
        <v>0</v>
      </c>
      <c r="AZ33" s="370">
        <f t="shared" ca="1" si="34"/>
        <v>0</v>
      </c>
      <c r="BA33" s="370">
        <f t="shared" ca="1" si="34"/>
        <v>0</v>
      </c>
      <c r="BB33" s="370">
        <f t="shared" ca="1" si="34"/>
        <v>0</v>
      </c>
      <c r="BC33" s="370">
        <f t="shared" ca="1" si="34"/>
        <v>0</v>
      </c>
      <c r="BD33" s="370">
        <f t="shared" ca="1" si="34"/>
        <v>0</v>
      </c>
      <c r="BE33" s="370">
        <f t="shared" ca="1" si="34"/>
        <v>0</v>
      </c>
      <c r="BF33" s="370">
        <f t="shared" ca="1" si="34"/>
        <v>0</v>
      </c>
      <c r="BG33" s="370">
        <f t="shared" ca="1" si="34"/>
        <v>0</v>
      </c>
      <c r="BH33" s="370">
        <f t="shared" ca="1" si="34"/>
        <v>0</v>
      </c>
      <c r="BI33" s="370">
        <f t="shared" ca="1" si="34"/>
        <v>0</v>
      </c>
      <c r="BJ33" s="370">
        <f t="shared" ca="1" si="34"/>
        <v>0</v>
      </c>
      <c r="BK33" s="370">
        <f t="shared" ca="1" si="34"/>
        <v>0</v>
      </c>
      <c r="BL33" s="370">
        <f t="shared" ca="1" si="34"/>
        <v>0</v>
      </c>
      <c r="BM33" s="370">
        <f t="shared" ca="1" si="34"/>
        <v>0</v>
      </c>
      <c r="BN33" s="370">
        <f t="shared" ca="1" si="34"/>
        <v>0</v>
      </c>
      <c r="BO33" s="370">
        <f t="shared" ca="1" si="34"/>
        <v>0</v>
      </c>
      <c r="BP33" s="370">
        <f t="shared" ca="1" si="34"/>
        <v>0</v>
      </c>
      <c r="BQ33" s="370">
        <f t="shared" ca="1" si="34"/>
        <v>0</v>
      </c>
      <c r="BR33" s="370">
        <f t="shared" ca="1" si="34"/>
        <v>0</v>
      </c>
      <c r="BS33" s="370">
        <f t="shared" ca="1" si="34"/>
        <v>0</v>
      </c>
      <c r="BT33" s="369">
        <f t="shared" ca="1" si="4"/>
        <v>0</v>
      </c>
      <c r="BU33" s="61"/>
      <c r="BV33" s="61"/>
      <c r="BW33" s="61"/>
      <c r="BX33" s="61"/>
      <c r="BY33" s="61"/>
      <c r="BZ33" s="61"/>
      <c r="CA33" s="61"/>
      <c r="CB33" s="61"/>
      <c r="CC33" s="61"/>
      <c r="CD33" s="61"/>
      <c r="CE33" s="61"/>
      <c r="CF33" s="61"/>
      <c r="CG33" s="61"/>
      <c r="CH33" s="61"/>
      <c r="CI33" s="61"/>
      <c r="CJ33" s="61"/>
      <c r="CK33" s="61"/>
      <c r="CL33" s="61"/>
      <c r="CM33" s="61"/>
      <c r="CN33" s="61"/>
      <c r="CO33" s="61"/>
      <c r="CP33" s="61"/>
      <c r="CQ33" s="61"/>
      <c r="CR33" s="61"/>
      <c r="CS33" s="61"/>
      <c r="CT33" s="61"/>
      <c r="CU33" s="61"/>
      <c r="CV33" s="61"/>
      <c r="CW33" s="61"/>
      <c r="CX33" s="61"/>
      <c r="CY33" s="61"/>
      <c r="CZ33" s="61"/>
      <c r="DA33" s="61"/>
      <c r="DB33" s="61"/>
      <c r="DC33" s="61"/>
    </row>
    <row r="34" spans="1:107" s="58" customFormat="1" ht="16.5" customHeight="1">
      <c r="A34" s="70" t="s">
        <v>437</v>
      </c>
      <c r="B34" s="660"/>
      <c r="C34" s="368" t="s">
        <v>1226</v>
      </c>
      <c r="D34" s="367" t="s">
        <v>1225</v>
      </c>
      <c r="E34" s="77" t="s">
        <v>506</v>
      </c>
      <c r="F34" s="77">
        <f>VLOOKUP(C34,'[65]06월마감'!$A$1:$B$500,2,0)</f>
        <v>1761</v>
      </c>
      <c r="G34" s="388">
        <f ca="1">VLOOKUP($C$34,[66]납품내역!$B$3:$AH$80,G$1,0)</f>
        <v>0</v>
      </c>
      <c r="H34" s="388">
        <f ca="1">VLOOKUP($C$34,[66]납품내역!$B$3:$AH$80,H$1,0)</f>
        <v>0</v>
      </c>
      <c r="I34" s="388">
        <f ca="1">VLOOKUP($C$34,[66]납품내역!$B$3:$AH$80,I$1,0)</f>
        <v>0</v>
      </c>
      <c r="J34" s="388">
        <f ca="1">VLOOKUP($C$34,[66]납품내역!$B$3:$AH$80,J$1,0)</f>
        <v>0</v>
      </c>
      <c r="K34" s="388">
        <f ca="1">VLOOKUP($C$34,[66]납품내역!$B$3:$AH$80,K$1,0)</f>
        <v>0</v>
      </c>
      <c r="L34" s="388">
        <f ca="1">VLOOKUP($C$34,[66]납품내역!$B$3:$AH$80,L$1,0)</f>
        <v>0</v>
      </c>
      <c r="M34" s="388">
        <f ca="1">VLOOKUP($C$34,[66]납품내역!$B$3:$AH$80,M$1,0)</f>
        <v>0</v>
      </c>
      <c r="N34" s="388">
        <f ca="1">VLOOKUP($C$34,[66]납품내역!$B$3:$AH$80,N$1,0)</f>
        <v>0</v>
      </c>
      <c r="O34" s="388">
        <f ca="1">VLOOKUP($C$34,[66]납품내역!$B$3:$AH$80,O$1,0)</f>
        <v>0</v>
      </c>
      <c r="P34" s="388">
        <f ca="1">VLOOKUP($C$34,[66]납품내역!$B$3:$AH$80,P$1,0)</f>
        <v>0</v>
      </c>
      <c r="Q34" s="388">
        <f ca="1">VLOOKUP($C$34,[66]납품내역!$B$3:$AH$80,Q$1,0)</f>
        <v>0</v>
      </c>
      <c r="R34" s="388">
        <f ca="1">VLOOKUP($C$34,[66]납품내역!$B$3:$AH$80,R$1,0)</f>
        <v>0</v>
      </c>
      <c r="S34" s="388">
        <f ca="1">VLOOKUP($C$34,[66]납품내역!$B$3:$AH$80,S$1,0)</f>
        <v>0</v>
      </c>
      <c r="T34" s="388">
        <f ca="1">VLOOKUP($C$34,[66]납품내역!$B$3:$AH$80,T$1,0)</f>
        <v>0</v>
      </c>
      <c r="U34" s="388">
        <f ca="1">VLOOKUP($C$34,[66]납품내역!$B$3:$AH$80,U$1,0)</f>
        <v>0</v>
      </c>
      <c r="V34" s="388">
        <f ca="1">VLOOKUP($C$34,[66]납품내역!$B$3:$AH$80,V$1,0)</f>
        <v>0</v>
      </c>
      <c r="W34" s="388">
        <f ca="1">VLOOKUP($C$34,[66]납품내역!$B$3:$AH$80,W$1,0)</f>
        <v>0</v>
      </c>
      <c r="X34" s="388">
        <f ca="1">VLOOKUP($C$34,[66]납품내역!$B$3:$AH$80,X$1,0)</f>
        <v>0</v>
      </c>
      <c r="Y34" s="388">
        <f ca="1">VLOOKUP($C$34,[66]납품내역!$B$3:$AH$80,Y$1,0)</f>
        <v>0</v>
      </c>
      <c r="Z34" s="388">
        <f ca="1">VLOOKUP($C$34,[66]납품내역!$B$3:$AH$80,Z$1,0)</f>
        <v>0</v>
      </c>
      <c r="AA34" s="388">
        <f ca="1">VLOOKUP($C$34,[66]납품내역!$B$3:$AH$80,AA$1,0)</f>
        <v>0</v>
      </c>
      <c r="AB34" s="388">
        <f ca="1">VLOOKUP($C$34,[66]납품내역!$B$3:$AH$80,AB$1,0)</f>
        <v>0</v>
      </c>
      <c r="AC34" s="388">
        <f ca="1">VLOOKUP($C$34,[66]납품내역!$B$3:$AH$80,AC$1,0)</f>
        <v>0</v>
      </c>
      <c r="AD34" s="388">
        <f ca="1">VLOOKUP($C$34,[66]납품내역!$B$3:$AH$80,AD$1,0)</f>
        <v>0</v>
      </c>
      <c r="AE34" s="388">
        <f ca="1">VLOOKUP($C$34,[66]납품내역!$B$3:$AH$80,AE$1,0)</f>
        <v>0</v>
      </c>
      <c r="AF34" s="388">
        <f ca="1">VLOOKUP($C$34,[66]납품내역!$B$3:$AH$80,AF$1,0)</f>
        <v>0</v>
      </c>
      <c r="AG34" s="388">
        <f ca="1">VLOOKUP($C$34,[66]납품내역!$B$3:$AH$80,AG$1,0)</f>
        <v>0</v>
      </c>
      <c r="AH34" s="388">
        <f ca="1">VLOOKUP($C$34,[66]납품내역!$B$3:$AH$80,AH$1,0)</f>
        <v>0</v>
      </c>
      <c r="AI34" s="388">
        <f ca="1">VLOOKUP($C$34,[66]납품내역!$B$3:$AH$80,AI$1,0)</f>
        <v>0</v>
      </c>
      <c r="AJ34" s="388">
        <f ca="1">VLOOKUP($C$34,[66]납품내역!$B$3:$AH$80,AJ$1,0)</f>
        <v>0</v>
      </c>
      <c r="AK34" s="388">
        <f ca="1">VLOOKUP($C$34,[66]납품내역!$B$3:$AH$80,AK$1,0)</f>
        <v>0</v>
      </c>
      <c r="AL34" s="388">
        <f t="shared" ca="1" si="1"/>
        <v>0</v>
      </c>
      <c r="AM34" s="389">
        <f t="shared" ca="1" si="2"/>
        <v>0</v>
      </c>
      <c r="AN34" s="61"/>
      <c r="AO34" s="370">
        <f t="shared" ref="AO34:BS34" ca="1" si="35">$F$34*G34</f>
        <v>0</v>
      </c>
      <c r="AP34" s="370">
        <f t="shared" ca="1" si="35"/>
        <v>0</v>
      </c>
      <c r="AQ34" s="370">
        <f t="shared" ca="1" si="35"/>
        <v>0</v>
      </c>
      <c r="AR34" s="370">
        <f t="shared" ca="1" si="35"/>
        <v>0</v>
      </c>
      <c r="AS34" s="370">
        <f t="shared" ca="1" si="35"/>
        <v>0</v>
      </c>
      <c r="AT34" s="370">
        <f t="shared" ca="1" si="35"/>
        <v>0</v>
      </c>
      <c r="AU34" s="370">
        <f t="shared" ca="1" si="35"/>
        <v>0</v>
      </c>
      <c r="AV34" s="370">
        <f t="shared" ca="1" si="35"/>
        <v>0</v>
      </c>
      <c r="AW34" s="370">
        <f t="shared" ca="1" si="35"/>
        <v>0</v>
      </c>
      <c r="AX34" s="370">
        <f t="shared" ca="1" si="35"/>
        <v>0</v>
      </c>
      <c r="AY34" s="370">
        <f t="shared" ca="1" si="35"/>
        <v>0</v>
      </c>
      <c r="AZ34" s="370">
        <f t="shared" ca="1" si="35"/>
        <v>0</v>
      </c>
      <c r="BA34" s="370">
        <f t="shared" ca="1" si="35"/>
        <v>0</v>
      </c>
      <c r="BB34" s="370">
        <f t="shared" ca="1" si="35"/>
        <v>0</v>
      </c>
      <c r="BC34" s="370">
        <f t="shared" ca="1" si="35"/>
        <v>0</v>
      </c>
      <c r="BD34" s="370">
        <f t="shared" ca="1" si="35"/>
        <v>0</v>
      </c>
      <c r="BE34" s="370">
        <f t="shared" ca="1" si="35"/>
        <v>0</v>
      </c>
      <c r="BF34" s="370">
        <f t="shared" ca="1" si="35"/>
        <v>0</v>
      </c>
      <c r="BG34" s="370">
        <f t="shared" ca="1" si="35"/>
        <v>0</v>
      </c>
      <c r="BH34" s="370">
        <f t="shared" ca="1" si="35"/>
        <v>0</v>
      </c>
      <c r="BI34" s="370">
        <f t="shared" ca="1" si="35"/>
        <v>0</v>
      </c>
      <c r="BJ34" s="370">
        <f t="shared" ca="1" si="35"/>
        <v>0</v>
      </c>
      <c r="BK34" s="370">
        <f t="shared" ca="1" si="35"/>
        <v>0</v>
      </c>
      <c r="BL34" s="370">
        <f t="shared" ca="1" si="35"/>
        <v>0</v>
      </c>
      <c r="BM34" s="370">
        <f t="shared" ca="1" si="35"/>
        <v>0</v>
      </c>
      <c r="BN34" s="370">
        <f t="shared" ca="1" si="35"/>
        <v>0</v>
      </c>
      <c r="BO34" s="370">
        <f t="shared" ca="1" si="35"/>
        <v>0</v>
      </c>
      <c r="BP34" s="370">
        <f t="shared" ca="1" si="35"/>
        <v>0</v>
      </c>
      <c r="BQ34" s="370">
        <f t="shared" ca="1" si="35"/>
        <v>0</v>
      </c>
      <c r="BR34" s="370">
        <f t="shared" ca="1" si="35"/>
        <v>0</v>
      </c>
      <c r="BS34" s="370">
        <f t="shared" ca="1" si="35"/>
        <v>0</v>
      </c>
      <c r="BT34" s="369">
        <f t="shared" ca="1" si="4"/>
        <v>0</v>
      </c>
      <c r="BU34" s="61"/>
      <c r="BV34" s="61"/>
      <c r="BW34" s="61"/>
      <c r="BX34" s="61"/>
      <c r="BY34" s="61"/>
      <c r="BZ34" s="61"/>
      <c r="CA34" s="61"/>
      <c r="CB34" s="61"/>
      <c r="CC34" s="61"/>
      <c r="CD34" s="61"/>
      <c r="CE34" s="61"/>
      <c r="CF34" s="61"/>
      <c r="CG34" s="61"/>
      <c r="CH34" s="61"/>
      <c r="CI34" s="61"/>
      <c r="CJ34" s="61"/>
      <c r="CK34" s="61"/>
      <c r="CL34" s="61"/>
      <c r="CM34" s="61"/>
      <c r="CN34" s="61"/>
      <c r="CO34" s="61"/>
      <c r="CP34" s="61"/>
      <c r="CQ34" s="61"/>
      <c r="CR34" s="61"/>
      <c r="CS34" s="61"/>
      <c r="CT34" s="61"/>
      <c r="CU34" s="61"/>
      <c r="CV34" s="61"/>
      <c r="CW34" s="61"/>
      <c r="CX34" s="61"/>
      <c r="CY34" s="61"/>
      <c r="CZ34" s="61"/>
      <c r="DA34" s="61"/>
      <c r="DB34" s="61"/>
      <c r="DC34" s="61"/>
    </row>
    <row r="35" spans="1:107" s="58" customFormat="1" ht="16.5" customHeight="1">
      <c r="A35" s="70" t="s">
        <v>437</v>
      </c>
      <c r="B35" s="660"/>
      <c r="C35" s="368" t="s">
        <v>1224</v>
      </c>
      <c r="D35" s="367" t="s">
        <v>1223</v>
      </c>
      <c r="E35" s="77" t="s">
        <v>506</v>
      </c>
      <c r="F35" s="77">
        <f>VLOOKUP(C35,'[65]06월마감'!$A$1:$B$500,2,0)</f>
        <v>1651</v>
      </c>
      <c r="G35" s="388">
        <f ca="1">VLOOKUP($C$35,[66]납품내역!$B$3:$AH$80,G$1,0)</f>
        <v>0</v>
      </c>
      <c r="H35" s="388">
        <f ca="1">VLOOKUP($C$35,[66]납품내역!$B$3:$AH$80,H$1,0)</f>
        <v>0</v>
      </c>
      <c r="I35" s="388">
        <f ca="1">VLOOKUP($C$35,[66]납품내역!$B$3:$AH$80,I$1,0)</f>
        <v>0</v>
      </c>
      <c r="J35" s="388">
        <f ca="1">VLOOKUP($C$35,[66]납품내역!$B$3:$AH$80,J$1,0)</f>
        <v>0</v>
      </c>
      <c r="K35" s="388">
        <f ca="1">VLOOKUP($C$35,[66]납품내역!$B$3:$AH$80,K$1,0)</f>
        <v>0</v>
      </c>
      <c r="L35" s="388">
        <f ca="1">VLOOKUP($C$35,[66]납품내역!$B$3:$AH$80,L$1,0)</f>
        <v>0</v>
      </c>
      <c r="M35" s="388">
        <f ca="1">VLOOKUP($C$35,[66]납품내역!$B$3:$AH$80,M$1,0)</f>
        <v>0</v>
      </c>
      <c r="N35" s="388">
        <f ca="1">VLOOKUP($C$35,[66]납품내역!$B$3:$AH$80,N$1,0)</f>
        <v>0</v>
      </c>
      <c r="O35" s="388">
        <f ca="1">VLOOKUP($C$35,[66]납품내역!$B$3:$AH$80,O$1,0)</f>
        <v>0</v>
      </c>
      <c r="P35" s="388">
        <f ca="1">VLOOKUP($C$35,[66]납품내역!$B$3:$AH$80,P$1,0)</f>
        <v>0</v>
      </c>
      <c r="Q35" s="388">
        <f ca="1">VLOOKUP($C$35,[66]납품내역!$B$3:$AH$80,Q$1,0)</f>
        <v>0</v>
      </c>
      <c r="R35" s="388">
        <f ca="1">VLOOKUP($C$35,[66]납품내역!$B$3:$AH$80,R$1,0)</f>
        <v>0</v>
      </c>
      <c r="S35" s="388">
        <f ca="1">VLOOKUP($C$35,[66]납품내역!$B$3:$AH$80,S$1,0)</f>
        <v>0</v>
      </c>
      <c r="T35" s="388">
        <f ca="1">VLOOKUP($C$35,[66]납품내역!$B$3:$AH$80,T$1,0)</f>
        <v>0</v>
      </c>
      <c r="U35" s="388">
        <f ca="1">VLOOKUP($C$35,[66]납품내역!$B$3:$AH$80,U$1,0)</f>
        <v>0</v>
      </c>
      <c r="V35" s="388">
        <f ca="1">VLOOKUP($C$35,[66]납품내역!$B$3:$AH$80,V$1,0)</f>
        <v>0</v>
      </c>
      <c r="W35" s="388">
        <f ca="1">VLOOKUP($C$35,[66]납품내역!$B$3:$AH$80,W$1,0)</f>
        <v>0</v>
      </c>
      <c r="X35" s="388">
        <f ca="1">VLOOKUP($C$35,[66]납품내역!$B$3:$AH$80,X$1,0)</f>
        <v>0</v>
      </c>
      <c r="Y35" s="388">
        <f ca="1">VLOOKUP($C$35,[66]납품내역!$B$3:$AH$80,Y$1,0)</f>
        <v>0</v>
      </c>
      <c r="Z35" s="388">
        <f ca="1">VLOOKUP($C$35,[66]납품내역!$B$3:$AH$80,Z$1,0)</f>
        <v>0</v>
      </c>
      <c r="AA35" s="388">
        <f ca="1">VLOOKUP($C$35,[66]납품내역!$B$3:$AH$80,AA$1,0)</f>
        <v>0</v>
      </c>
      <c r="AB35" s="388">
        <f ca="1">VLOOKUP($C$35,[66]납품내역!$B$3:$AH$80,AB$1,0)</f>
        <v>0</v>
      </c>
      <c r="AC35" s="388">
        <f ca="1">VLOOKUP($C$35,[66]납품내역!$B$3:$AH$80,AC$1,0)</f>
        <v>0</v>
      </c>
      <c r="AD35" s="388">
        <f ca="1">VLOOKUP($C$35,[66]납품내역!$B$3:$AH$80,AD$1,0)</f>
        <v>0</v>
      </c>
      <c r="AE35" s="388">
        <f ca="1">VLOOKUP($C$35,[66]납품내역!$B$3:$AH$80,AE$1,0)</f>
        <v>0</v>
      </c>
      <c r="AF35" s="388">
        <f ca="1">VLOOKUP($C$35,[66]납품내역!$B$3:$AH$80,AF$1,0)</f>
        <v>0</v>
      </c>
      <c r="AG35" s="388">
        <f ca="1">VLOOKUP($C$35,[66]납품내역!$B$3:$AH$80,AG$1,0)</f>
        <v>0</v>
      </c>
      <c r="AH35" s="388">
        <f ca="1">VLOOKUP($C$35,[66]납품내역!$B$3:$AH$80,AH$1,0)</f>
        <v>0</v>
      </c>
      <c r="AI35" s="388">
        <f ca="1">VLOOKUP($C$35,[66]납품내역!$B$3:$AH$80,AI$1,0)</f>
        <v>0</v>
      </c>
      <c r="AJ35" s="388">
        <f ca="1">VLOOKUP($C$35,[66]납품내역!$B$3:$AH$80,AJ$1,0)</f>
        <v>0</v>
      </c>
      <c r="AK35" s="388">
        <f ca="1">VLOOKUP($C$35,[66]납품내역!$B$3:$AH$80,AK$1,0)</f>
        <v>0</v>
      </c>
      <c r="AL35" s="388">
        <f t="shared" ref="AL35:AL66" ca="1" si="36">SUM(G35:AK35)</f>
        <v>0</v>
      </c>
      <c r="AM35" s="389">
        <f t="shared" ca="1" si="2"/>
        <v>0</v>
      </c>
      <c r="AN35" s="61"/>
      <c r="AO35" s="370">
        <f t="shared" ref="AO35:BS35" ca="1" si="37">$F$35*G35</f>
        <v>0</v>
      </c>
      <c r="AP35" s="370">
        <f t="shared" ca="1" si="37"/>
        <v>0</v>
      </c>
      <c r="AQ35" s="370">
        <f t="shared" ca="1" si="37"/>
        <v>0</v>
      </c>
      <c r="AR35" s="370">
        <f t="shared" ca="1" si="37"/>
        <v>0</v>
      </c>
      <c r="AS35" s="370">
        <f t="shared" ca="1" si="37"/>
        <v>0</v>
      </c>
      <c r="AT35" s="370">
        <f t="shared" ca="1" si="37"/>
        <v>0</v>
      </c>
      <c r="AU35" s="370">
        <f t="shared" ca="1" si="37"/>
        <v>0</v>
      </c>
      <c r="AV35" s="370">
        <f t="shared" ca="1" si="37"/>
        <v>0</v>
      </c>
      <c r="AW35" s="370">
        <f t="shared" ca="1" si="37"/>
        <v>0</v>
      </c>
      <c r="AX35" s="370">
        <f t="shared" ca="1" si="37"/>
        <v>0</v>
      </c>
      <c r="AY35" s="370">
        <f t="shared" ca="1" si="37"/>
        <v>0</v>
      </c>
      <c r="AZ35" s="370">
        <f t="shared" ca="1" si="37"/>
        <v>0</v>
      </c>
      <c r="BA35" s="370">
        <f t="shared" ca="1" si="37"/>
        <v>0</v>
      </c>
      <c r="BB35" s="370">
        <f t="shared" ca="1" si="37"/>
        <v>0</v>
      </c>
      <c r="BC35" s="370">
        <f t="shared" ca="1" si="37"/>
        <v>0</v>
      </c>
      <c r="BD35" s="370">
        <f t="shared" ca="1" si="37"/>
        <v>0</v>
      </c>
      <c r="BE35" s="370">
        <f t="shared" ca="1" si="37"/>
        <v>0</v>
      </c>
      <c r="BF35" s="370">
        <f t="shared" ca="1" si="37"/>
        <v>0</v>
      </c>
      <c r="BG35" s="370">
        <f t="shared" ca="1" si="37"/>
        <v>0</v>
      </c>
      <c r="BH35" s="370">
        <f t="shared" ca="1" si="37"/>
        <v>0</v>
      </c>
      <c r="BI35" s="370">
        <f t="shared" ca="1" si="37"/>
        <v>0</v>
      </c>
      <c r="BJ35" s="370">
        <f t="shared" ca="1" si="37"/>
        <v>0</v>
      </c>
      <c r="BK35" s="370">
        <f t="shared" ca="1" si="37"/>
        <v>0</v>
      </c>
      <c r="BL35" s="370">
        <f t="shared" ca="1" si="37"/>
        <v>0</v>
      </c>
      <c r="BM35" s="370">
        <f t="shared" ca="1" si="37"/>
        <v>0</v>
      </c>
      <c r="BN35" s="370">
        <f t="shared" ca="1" si="37"/>
        <v>0</v>
      </c>
      <c r="BO35" s="370">
        <f t="shared" ca="1" si="37"/>
        <v>0</v>
      </c>
      <c r="BP35" s="370">
        <f t="shared" ca="1" si="37"/>
        <v>0</v>
      </c>
      <c r="BQ35" s="370">
        <f t="shared" ca="1" si="37"/>
        <v>0</v>
      </c>
      <c r="BR35" s="370">
        <f t="shared" ca="1" si="37"/>
        <v>0</v>
      </c>
      <c r="BS35" s="370">
        <f t="shared" ca="1" si="37"/>
        <v>0</v>
      </c>
      <c r="BT35" s="369">
        <f t="shared" ca="1" si="4"/>
        <v>0</v>
      </c>
      <c r="BU35" s="61"/>
      <c r="BV35" s="61"/>
      <c r="BW35" s="61"/>
      <c r="BX35" s="61"/>
      <c r="BY35" s="61"/>
      <c r="BZ35" s="61"/>
      <c r="CA35" s="61"/>
      <c r="CB35" s="61"/>
      <c r="CC35" s="61"/>
      <c r="CD35" s="61"/>
      <c r="CE35" s="61"/>
      <c r="CF35" s="61"/>
      <c r="CG35" s="61"/>
      <c r="CH35" s="61"/>
      <c r="CI35" s="61"/>
      <c r="CJ35" s="61"/>
      <c r="CK35" s="61"/>
      <c r="CL35" s="61"/>
      <c r="CM35" s="61"/>
      <c r="CN35" s="61"/>
      <c r="CO35" s="61"/>
      <c r="CP35" s="61"/>
      <c r="CQ35" s="61"/>
      <c r="CR35" s="61"/>
      <c r="CS35" s="61"/>
      <c r="CT35" s="61"/>
      <c r="CU35" s="61"/>
      <c r="CV35" s="61"/>
      <c r="CW35" s="61"/>
      <c r="CX35" s="61"/>
      <c r="CY35" s="61"/>
      <c r="CZ35" s="61"/>
      <c r="DA35" s="61"/>
      <c r="DB35" s="61"/>
      <c r="DC35" s="61"/>
    </row>
    <row r="36" spans="1:107" s="58" customFormat="1" ht="16.5" customHeight="1">
      <c r="A36" s="70" t="s">
        <v>437</v>
      </c>
      <c r="B36" s="660"/>
      <c r="C36" s="368" t="s">
        <v>748</v>
      </c>
      <c r="D36" s="367" t="s">
        <v>1222</v>
      </c>
      <c r="E36" s="77" t="s">
        <v>506</v>
      </c>
      <c r="F36" s="77">
        <f>VLOOKUP(C36,'[65]06월마감'!$A$1:$B$500,2,0)</f>
        <v>1228</v>
      </c>
      <c r="G36" s="388">
        <f ca="1">VLOOKUP($C$36,[66]납품내역!$B$3:$AH$80,G$1,0)</f>
        <v>0</v>
      </c>
      <c r="H36" s="388">
        <f ca="1">VLOOKUP($C$36,[66]납품내역!$B$3:$AH$80,H$1,0)</f>
        <v>0</v>
      </c>
      <c r="I36" s="388">
        <f ca="1">VLOOKUP($C$36,[66]납품내역!$B$3:$AH$80,I$1,0)</f>
        <v>0</v>
      </c>
      <c r="J36" s="388">
        <f ca="1">VLOOKUP($C$36,[66]납품내역!$B$3:$AH$80,J$1,0)</f>
        <v>0</v>
      </c>
      <c r="K36" s="388">
        <f ca="1">VLOOKUP($C$36,[66]납품내역!$B$3:$AH$80,K$1,0)</f>
        <v>0</v>
      </c>
      <c r="L36" s="388">
        <f ca="1">VLOOKUP($C$36,[66]납품내역!$B$3:$AH$80,L$1,0)</f>
        <v>0</v>
      </c>
      <c r="M36" s="388">
        <f ca="1">VLOOKUP($C$36,[66]납품내역!$B$3:$AH$80,M$1,0)</f>
        <v>0</v>
      </c>
      <c r="N36" s="388">
        <f ca="1">VLOOKUP($C$36,[66]납품내역!$B$3:$AH$80,N$1,0)</f>
        <v>0</v>
      </c>
      <c r="O36" s="388">
        <f ca="1">VLOOKUP($C$36,[66]납품내역!$B$3:$AH$80,O$1,0)</f>
        <v>0</v>
      </c>
      <c r="P36" s="388">
        <f ca="1">VLOOKUP($C$36,[66]납품내역!$B$3:$AH$80,P$1,0)</f>
        <v>0</v>
      </c>
      <c r="Q36" s="388">
        <f ca="1">VLOOKUP($C$36,[66]납품내역!$B$3:$AH$80,Q$1,0)</f>
        <v>0</v>
      </c>
      <c r="R36" s="388">
        <f ca="1">VLOOKUP($C$36,[66]납품내역!$B$3:$AH$80,R$1,0)</f>
        <v>0</v>
      </c>
      <c r="S36" s="388">
        <f ca="1">VLOOKUP($C$36,[66]납품내역!$B$3:$AH$80,S$1,0)</f>
        <v>0</v>
      </c>
      <c r="T36" s="388">
        <f ca="1">VLOOKUP($C$36,[66]납품내역!$B$3:$AH$80,T$1,0)</f>
        <v>0</v>
      </c>
      <c r="U36" s="388">
        <f ca="1">VLOOKUP($C$36,[66]납품내역!$B$3:$AH$80,U$1,0)</f>
        <v>0</v>
      </c>
      <c r="V36" s="388">
        <f ca="1">VLOOKUP($C$36,[66]납품내역!$B$3:$AH$80,V$1,0)</f>
        <v>0</v>
      </c>
      <c r="W36" s="388">
        <f ca="1">VLOOKUP($C$36,[66]납품내역!$B$3:$AH$80,W$1,0)</f>
        <v>0</v>
      </c>
      <c r="X36" s="388">
        <f ca="1">VLOOKUP($C$36,[66]납품내역!$B$3:$AH$80,X$1,0)</f>
        <v>0</v>
      </c>
      <c r="Y36" s="388">
        <f ca="1">VLOOKUP($C$36,[66]납품내역!$B$3:$AH$80,Y$1,0)</f>
        <v>0</v>
      </c>
      <c r="Z36" s="388">
        <f ca="1">VLOOKUP($C$36,[66]납품내역!$B$3:$AH$80,Z$1,0)</f>
        <v>0</v>
      </c>
      <c r="AA36" s="388">
        <f ca="1">VLOOKUP($C$36,[66]납품내역!$B$3:$AH$80,AA$1,0)</f>
        <v>0</v>
      </c>
      <c r="AB36" s="388">
        <f ca="1">VLOOKUP($C$36,[66]납품내역!$B$3:$AH$80,AB$1,0)</f>
        <v>0</v>
      </c>
      <c r="AC36" s="388">
        <f ca="1">VLOOKUP($C$36,[66]납품내역!$B$3:$AH$80,AC$1,0)</f>
        <v>0</v>
      </c>
      <c r="AD36" s="388">
        <f ca="1">VLOOKUP($C$36,[66]납품내역!$B$3:$AH$80,AD$1,0)</f>
        <v>0</v>
      </c>
      <c r="AE36" s="388">
        <f ca="1">VLOOKUP($C$36,[66]납품내역!$B$3:$AH$80,AE$1,0)</f>
        <v>0</v>
      </c>
      <c r="AF36" s="388">
        <f ca="1">VLOOKUP($C$36,[66]납품내역!$B$3:$AH$80,AF$1,0)</f>
        <v>0</v>
      </c>
      <c r="AG36" s="388">
        <f ca="1">VLOOKUP($C$36,[66]납품내역!$B$3:$AH$80,AG$1,0)</f>
        <v>0</v>
      </c>
      <c r="AH36" s="388">
        <f ca="1">VLOOKUP($C$36,[66]납품내역!$B$3:$AH$80,AH$1,0)</f>
        <v>0</v>
      </c>
      <c r="AI36" s="388">
        <f ca="1">VLOOKUP($C$36,[66]납품내역!$B$3:$AH$80,AI$1,0)</f>
        <v>0</v>
      </c>
      <c r="AJ36" s="388">
        <f ca="1">VLOOKUP($C$36,[66]납품내역!$B$3:$AH$80,AJ$1,0)</f>
        <v>0</v>
      </c>
      <c r="AK36" s="388">
        <f ca="1">VLOOKUP($C$36,[66]납품내역!$B$3:$AH$80,AK$1,0)</f>
        <v>0</v>
      </c>
      <c r="AL36" s="388">
        <f t="shared" ca="1" si="36"/>
        <v>0</v>
      </c>
      <c r="AM36" s="389">
        <f t="shared" ca="1" si="2"/>
        <v>0</v>
      </c>
      <c r="AN36" s="61"/>
      <c r="AO36" s="370">
        <f t="shared" ref="AO36:BS36" ca="1" si="38">$F$36*G36</f>
        <v>0</v>
      </c>
      <c r="AP36" s="370">
        <f t="shared" ca="1" si="38"/>
        <v>0</v>
      </c>
      <c r="AQ36" s="370">
        <f t="shared" ca="1" si="38"/>
        <v>0</v>
      </c>
      <c r="AR36" s="370">
        <f t="shared" ca="1" si="38"/>
        <v>0</v>
      </c>
      <c r="AS36" s="370">
        <f t="shared" ca="1" si="38"/>
        <v>0</v>
      </c>
      <c r="AT36" s="370">
        <f t="shared" ca="1" si="38"/>
        <v>0</v>
      </c>
      <c r="AU36" s="370">
        <f t="shared" ca="1" si="38"/>
        <v>0</v>
      </c>
      <c r="AV36" s="370">
        <f t="shared" ca="1" si="38"/>
        <v>0</v>
      </c>
      <c r="AW36" s="370">
        <f t="shared" ca="1" si="38"/>
        <v>0</v>
      </c>
      <c r="AX36" s="370">
        <f t="shared" ca="1" si="38"/>
        <v>0</v>
      </c>
      <c r="AY36" s="370">
        <f t="shared" ca="1" si="38"/>
        <v>0</v>
      </c>
      <c r="AZ36" s="370">
        <f t="shared" ca="1" si="38"/>
        <v>0</v>
      </c>
      <c r="BA36" s="370">
        <f t="shared" ca="1" si="38"/>
        <v>0</v>
      </c>
      <c r="BB36" s="370">
        <f t="shared" ca="1" si="38"/>
        <v>0</v>
      </c>
      <c r="BC36" s="370">
        <f t="shared" ca="1" si="38"/>
        <v>0</v>
      </c>
      <c r="BD36" s="370">
        <f t="shared" ca="1" si="38"/>
        <v>0</v>
      </c>
      <c r="BE36" s="370">
        <f t="shared" ca="1" si="38"/>
        <v>0</v>
      </c>
      <c r="BF36" s="370">
        <f t="shared" ca="1" si="38"/>
        <v>0</v>
      </c>
      <c r="BG36" s="370">
        <f t="shared" ca="1" si="38"/>
        <v>0</v>
      </c>
      <c r="BH36" s="370">
        <f t="shared" ca="1" si="38"/>
        <v>0</v>
      </c>
      <c r="BI36" s="370">
        <f t="shared" ca="1" si="38"/>
        <v>0</v>
      </c>
      <c r="BJ36" s="370">
        <f t="shared" ca="1" si="38"/>
        <v>0</v>
      </c>
      <c r="BK36" s="370">
        <f t="shared" ca="1" si="38"/>
        <v>0</v>
      </c>
      <c r="BL36" s="370">
        <f t="shared" ca="1" si="38"/>
        <v>0</v>
      </c>
      <c r="BM36" s="370">
        <f t="shared" ca="1" si="38"/>
        <v>0</v>
      </c>
      <c r="BN36" s="370">
        <f t="shared" ca="1" si="38"/>
        <v>0</v>
      </c>
      <c r="BO36" s="370">
        <f t="shared" ca="1" si="38"/>
        <v>0</v>
      </c>
      <c r="BP36" s="370">
        <f t="shared" ca="1" si="38"/>
        <v>0</v>
      </c>
      <c r="BQ36" s="370">
        <f t="shared" ca="1" si="38"/>
        <v>0</v>
      </c>
      <c r="BR36" s="370">
        <f t="shared" ca="1" si="38"/>
        <v>0</v>
      </c>
      <c r="BS36" s="370">
        <f t="shared" ca="1" si="38"/>
        <v>0</v>
      </c>
      <c r="BT36" s="369">
        <f t="shared" ca="1" si="4"/>
        <v>0</v>
      </c>
      <c r="BU36" s="61"/>
      <c r="BV36" s="61"/>
      <c r="BW36" s="61"/>
      <c r="BX36" s="61"/>
      <c r="BY36" s="61"/>
      <c r="BZ36" s="61"/>
      <c r="CA36" s="61"/>
      <c r="CB36" s="61"/>
      <c r="CC36" s="61"/>
      <c r="CD36" s="61"/>
      <c r="CE36" s="61"/>
      <c r="CF36" s="61"/>
      <c r="CG36" s="61"/>
      <c r="CH36" s="61"/>
      <c r="CI36" s="61"/>
      <c r="CJ36" s="61"/>
      <c r="CK36" s="61"/>
      <c r="CL36" s="61"/>
      <c r="CM36" s="61"/>
      <c r="CN36" s="61"/>
      <c r="CO36" s="61"/>
      <c r="CP36" s="61"/>
      <c r="CQ36" s="61"/>
      <c r="CR36" s="61"/>
      <c r="CS36" s="61"/>
      <c r="CT36" s="61"/>
      <c r="CU36" s="61"/>
      <c r="CV36" s="61"/>
      <c r="CW36" s="61"/>
      <c r="CX36" s="61"/>
      <c r="CY36" s="61"/>
      <c r="CZ36" s="61"/>
      <c r="DA36" s="61"/>
      <c r="DB36" s="61"/>
      <c r="DC36" s="61"/>
    </row>
    <row r="37" spans="1:107" s="58" customFormat="1" ht="16.5" customHeight="1">
      <c r="A37" s="70" t="s">
        <v>437</v>
      </c>
      <c r="B37" s="660"/>
      <c r="C37" s="368" t="s">
        <v>749</v>
      </c>
      <c r="D37" s="367" t="s">
        <v>1221</v>
      </c>
      <c r="E37" s="77" t="s">
        <v>506</v>
      </c>
      <c r="F37" s="77">
        <f>VLOOKUP(C37,'[65]06월마감'!$A$1:$B$500,2,0)</f>
        <v>1184</v>
      </c>
      <c r="G37" s="388">
        <f ca="1">VLOOKUP($C$37,[66]납품내역!$B$3:$AH$80,G$1,0)</f>
        <v>0</v>
      </c>
      <c r="H37" s="388">
        <f ca="1">VLOOKUP($C$37,[66]납품내역!$B$3:$AH$80,H$1,0)</f>
        <v>0</v>
      </c>
      <c r="I37" s="388">
        <f ca="1">VLOOKUP($C$37,[66]납품내역!$B$3:$AH$80,I$1,0)</f>
        <v>0</v>
      </c>
      <c r="J37" s="388">
        <f ca="1">VLOOKUP($C$37,[66]납품내역!$B$3:$AH$80,J$1,0)</f>
        <v>0</v>
      </c>
      <c r="K37" s="388">
        <f ca="1">VLOOKUP($C$37,[66]납품내역!$B$3:$AH$80,K$1,0)</f>
        <v>0</v>
      </c>
      <c r="L37" s="388">
        <f ca="1">VLOOKUP($C$37,[66]납품내역!$B$3:$AH$80,L$1,0)</f>
        <v>0</v>
      </c>
      <c r="M37" s="388">
        <f ca="1">VLOOKUP($C$37,[66]납품내역!$B$3:$AH$80,M$1,0)</f>
        <v>0</v>
      </c>
      <c r="N37" s="388">
        <f ca="1">VLOOKUP($C$37,[66]납품내역!$B$3:$AH$80,N$1,0)</f>
        <v>0</v>
      </c>
      <c r="O37" s="388">
        <f ca="1">VLOOKUP($C$37,[66]납품내역!$B$3:$AH$80,O$1,0)</f>
        <v>0</v>
      </c>
      <c r="P37" s="388">
        <f ca="1">VLOOKUP($C$37,[66]납품내역!$B$3:$AH$80,P$1,0)</f>
        <v>0</v>
      </c>
      <c r="Q37" s="388">
        <f ca="1">VLOOKUP($C$37,[66]납품내역!$B$3:$AH$80,Q$1,0)</f>
        <v>0</v>
      </c>
      <c r="R37" s="388">
        <f ca="1">VLOOKUP($C$37,[66]납품내역!$B$3:$AH$80,R$1,0)</f>
        <v>0</v>
      </c>
      <c r="S37" s="388">
        <f ca="1">VLOOKUP($C$37,[66]납품내역!$B$3:$AH$80,S$1,0)</f>
        <v>0</v>
      </c>
      <c r="T37" s="388">
        <f ca="1">VLOOKUP($C$37,[66]납품내역!$B$3:$AH$80,T$1,0)</f>
        <v>0</v>
      </c>
      <c r="U37" s="388">
        <f ca="1">VLOOKUP($C$37,[66]납품내역!$B$3:$AH$80,U$1,0)</f>
        <v>0</v>
      </c>
      <c r="V37" s="388">
        <f ca="1">VLOOKUP($C$37,[66]납품내역!$B$3:$AH$80,V$1,0)</f>
        <v>0</v>
      </c>
      <c r="W37" s="388">
        <f ca="1">VLOOKUP($C$37,[66]납품내역!$B$3:$AH$80,W$1,0)</f>
        <v>0</v>
      </c>
      <c r="X37" s="388">
        <f ca="1">VLOOKUP($C$37,[66]납품내역!$B$3:$AH$80,X$1,0)</f>
        <v>0</v>
      </c>
      <c r="Y37" s="388">
        <f ca="1">VLOOKUP($C$37,[66]납품내역!$B$3:$AH$80,Y$1,0)</f>
        <v>0</v>
      </c>
      <c r="Z37" s="388">
        <f ca="1">VLOOKUP($C$37,[66]납품내역!$B$3:$AH$80,Z$1,0)</f>
        <v>0</v>
      </c>
      <c r="AA37" s="388">
        <f ca="1">VLOOKUP($C$37,[66]납품내역!$B$3:$AH$80,AA$1,0)</f>
        <v>0</v>
      </c>
      <c r="AB37" s="388">
        <f ca="1">VLOOKUP($C$37,[66]납품내역!$B$3:$AH$80,AB$1,0)</f>
        <v>0</v>
      </c>
      <c r="AC37" s="388">
        <f ca="1">VLOOKUP($C$37,[66]납품내역!$B$3:$AH$80,AC$1,0)</f>
        <v>0</v>
      </c>
      <c r="AD37" s="388">
        <f ca="1">VLOOKUP($C$37,[66]납품내역!$B$3:$AH$80,AD$1,0)</f>
        <v>0</v>
      </c>
      <c r="AE37" s="388">
        <f ca="1">VLOOKUP($C$37,[66]납품내역!$B$3:$AH$80,AE$1,0)</f>
        <v>0</v>
      </c>
      <c r="AF37" s="388">
        <f ca="1">VLOOKUP($C$37,[66]납품내역!$B$3:$AH$80,AF$1,0)</f>
        <v>0</v>
      </c>
      <c r="AG37" s="388">
        <f ca="1">VLOOKUP($C$37,[66]납품내역!$B$3:$AH$80,AG$1,0)</f>
        <v>0</v>
      </c>
      <c r="AH37" s="388">
        <f ca="1">VLOOKUP($C$37,[66]납품내역!$B$3:$AH$80,AH$1,0)</f>
        <v>0</v>
      </c>
      <c r="AI37" s="388">
        <f ca="1">VLOOKUP($C$37,[66]납품내역!$B$3:$AH$80,AI$1,0)</f>
        <v>0</v>
      </c>
      <c r="AJ37" s="388">
        <f ca="1">VLOOKUP($C$37,[66]납품내역!$B$3:$AH$80,AJ$1,0)</f>
        <v>0</v>
      </c>
      <c r="AK37" s="388">
        <f ca="1">VLOOKUP($C$37,[66]납품내역!$B$3:$AH$80,AK$1,0)</f>
        <v>0</v>
      </c>
      <c r="AL37" s="388">
        <f t="shared" ca="1" si="36"/>
        <v>0</v>
      </c>
      <c r="AM37" s="389">
        <f t="shared" ca="1" si="2"/>
        <v>0</v>
      </c>
      <c r="AN37" s="61"/>
      <c r="AO37" s="370">
        <f t="shared" ref="AO37:BS37" ca="1" si="39">$F$37*G37</f>
        <v>0</v>
      </c>
      <c r="AP37" s="370">
        <f t="shared" ca="1" si="39"/>
        <v>0</v>
      </c>
      <c r="AQ37" s="370">
        <f t="shared" ca="1" si="39"/>
        <v>0</v>
      </c>
      <c r="AR37" s="370">
        <f t="shared" ca="1" si="39"/>
        <v>0</v>
      </c>
      <c r="AS37" s="370">
        <f t="shared" ca="1" si="39"/>
        <v>0</v>
      </c>
      <c r="AT37" s="370">
        <f t="shared" ca="1" si="39"/>
        <v>0</v>
      </c>
      <c r="AU37" s="370">
        <f t="shared" ca="1" si="39"/>
        <v>0</v>
      </c>
      <c r="AV37" s="370">
        <f t="shared" ca="1" si="39"/>
        <v>0</v>
      </c>
      <c r="AW37" s="370">
        <f t="shared" ca="1" si="39"/>
        <v>0</v>
      </c>
      <c r="AX37" s="370">
        <f t="shared" ca="1" si="39"/>
        <v>0</v>
      </c>
      <c r="AY37" s="370">
        <f t="shared" ca="1" si="39"/>
        <v>0</v>
      </c>
      <c r="AZ37" s="370">
        <f t="shared" ca="1" si="39"/>
        <v>0</v>
      </c>
      <c r="BA37" s="370">
        <f t="shared" ca="1" si="39"/>
        <v>0</v>
      </c>
      <c r="BB37" s="370">
        <f t="shared" ca="1" si="39"/>
        <v>0</v>
      </c>
      <c r="BC37" s="370">
        <f t="shared" ca="1" si="39"/>
        <v>0</v>
      </c>
      <c r="BD37" s="370">
        <f t="shared" ca="1" si="39"/>
        <v>0</v>
      </c>
      <c r="BE37" s="370">
        <f t="shared" ca="1" si="39"/>
        <v>0</v>
      </c>
      <c r="BF37" s="370">
        <f t="shared" ca="1" si="39"/>
        <v>0</v>
      </c>
      <c r="BG37" s="370">
        <f t="shared" ca="1" si="39"/>
        <v>0</v>
      </c>
      <c r="BH37" s="370">
        <f t="shared" ca="1" si="39"/>
        <v>0</v>
      </c>
      <c r="BI37" s="370">
        <f t="shared" ca="1" si="39"/>
        <v>0</v>
      </c>
      <c r="BJ37" s="370">
        <f t="shared" ca="1" si="39"/>
        <v>0</v>
      </c>
      <c r="BK37" s="370">
        <f t="shared" ca="1" si="39"/>
        <v>0</v>
      </c>
      <c r="BL37" s="370">
        <f t="shared" ca="1" si="39"/>
        <v>0</v>
      </c>
      <c r="BM37" s="370">
        <f t="shared" ca="1" si="39"/>
        <v>0</v>
      </c>
      <c r="BN37" s="370">
        <f t="shared" ca="1" si="39"/>
        <v>0</v>
      </c>
      <c r="BO37" s="370">
        <f t="shared" ca="1" si="39"/>
        <v>0</v>
      </c>
      <c r="BP37" s="370">
        <f t="shared" ca="1" si="39"/>
        <v>0</v>
      </c>
      <c r="BQ37" s="370">
        <f t="shared" ca="1" si="39"/>
        <v>0</v>
      </c>
      <c r="BR37" s="370">
        <f t="shared" ca="1" si="39"/>
        <v>0</v>
      </c>
      <c r="BS37" s="370">
        <f t="shared" ca="1" si="39"/>
        <v>0</v>
      </c>
      <c r="BT37" s="369">
        <f t="shared" ca="1" si="4"/>
        <v>0</v>
      </c>
      <c r="BU37" s="61"/>
      <c r="BV37" s="61"/>
      <c r="BW37" s="61"/>
      <c r="BX37" s="61"/>
      <c r="BY37" s="61"/>
      <c r="BZ37" s="61"/>
      <c r="CA37" s="61"/>
      <c r="CB37" s="61"/>
      <c r="CC37" s="61"/>
      <c r="CD37" s="61"/>
      <c r="CE37" s="61"/>
      <c r="CF37" s="61"/>
      <c r="CG37" s="61"/>
      <c r="CH37" s="61"/>
      <c r="CI37" s="61"/>
      <c r="CJ37" s="61"/>
      <c r="CK37" s="61"/>
      <c r="CL37" s="61"/>
      <c r="CM37" s="61"/>
      <c r="CN37" s="61"/>
      <c r="CO37" s="61"/>
      <c r="CP37" s="61"/>
      <c r="CQ37" s="61"/>
      <c r="CR37" s="61"/>
      <c r="CS37" s="61"/>
      <c r="CT37" s="61"/>
      <c r="CU37" s="61"/>
      <c r="CV37" s="61"/>
      <c r="CW37" s="61"/>
      <c r="CX37" s="61"/>
      <c r="CY37" s="61"/>
      <c r="CZ37" s="61"/>
      <c r="DA37" s="61"/>
      <c r="DB37" s="61"/>
      <c r="DC37" s="61"/>
    </row>
    <row r="38" spans="1:107" s="58" customFormat="1" ht="16.5" customHeight="1">
      <c r="A38" s="70" t="s">
        <v>437</v>
      </c>
      <c r="B38" s="660"/>
      <c r="C38" s="368" t="s">
        <v>265</v>
      </c>
      <c r="D38" s="367" t="s">
        <v>795</v>
      </c>
      <c r="E38" s="77" t="s">
        <v>506</v>
      </c>
      <c r="F38" s="77">
        <f>VLOOKUP(C38,'[65]06월마감'!$A$1:$B$500,2,0)</f>
        <v>633</v>
      </c>
      <c r="G38" s="388">
        <f ca="1">VLOOKUP($C$38,[66]납품내역!$B$3:$AH$80,G$1,0)</f>
        <v>0</v>
      </c>
      <c r="H38" s="388">
        <f ca="1">VLOOKUP($C$38,[66]납품내역!$B$3:$AH$80,H$1,0)</f>
        <v>0</v>
      </c>
      <c r="I38" s="388">
        <f ca="1">VLOOKUP($C$38,[66]납품내역!$B$3:$AH$80,I$1,0)</f>
        <v>0</v>
      </c>
      <c r="J38" s="388">
        <f ca="1">VLOOKUP($C$38,[66]납품내역!$B$3:$AH$80,J$1,0)</f>
        <v>0</v>
      </c>
      <c r="K38" s="388">
        <f ca="1">VLOOKUP($C$38,[66]납품내역!$B$3:$AH$80,K$1,0)</f>
        <v>0</v>
      </c>
      <c r="L38" s="388">
        <f ca="1">VLOOKUP($C$38,[66]납품내역!$B$3:$AH$80,L$1,0)</f>
        <v>0</v>
      </c>
      <c r="M38" s="388">
        <f ca="1">VLOOKUP($C$38,[66]납품내역!$B$3:$AH$80,M$1,0)</f>
        <v>0</v>
      </c>
      <c r="N38" s="388">
        <f ca="1">VLOOKUP($C$38,[66]납품내역!$B$3:$AH$80,N$1,0)</f>
        <v>0</v>
      </c>
      <c r="O38" s="388">
        <f ca="1">VLOOKUP($C$38,[66]납품내역!$B$3:$AH$80,O$1,0)</f>
        <v>0</v>
      </c>
      <c r="P38" s="388">
        <f ca="1">VLOOKUP($C$38,[66]납품내역!$B$3:$AH$80,P$1,0)</f>
        <v>0</v>
      </c>
      <c r="Q38" s="388">
        <f ca="1">VLOOKUP($C$38,[66]납품내역!$B$3:$AH$80,Q$1,0)</f>
        <v>0</v>
      </c>
      <c r="R38" s="388">
        <f ca="1">VLOOKUP($C$38,[66]납품내역!$B$3:$AH$80,R$1,0)</f>
        <v>0</v>
      </c>
      <c r="S38" s="388">
        <f ca="1">VLOOKUP($C$38,[66]납품내역!$B$3:$AH$80,S$1,0)</f>
        <v>0</v>
      </c>
      <c r="T38" s="388">
        <f ca="1">VLOOKUP($C$38,[66]납품내역!$B$3:$AH$80,T$1,0)</f>
        <v>0</v>
      </c>
      <c r="U38" s="388">
        <f ca="1">VLOOKUP($C$38,[66]납품내역!$B$3:$AH$80,U$1,0)</f>
        <v>0</v>
      </c>
      <c r="V38" s="388">
        <f ca="1">VLOOKUP($C$38,[66]납품내역!$B$3:$AH$80,V$1,0)</f>
        <v>0</v>
      </c>
      <c r="W38" s="388">
        <f ca="1">VLOOKUP($C$38,[66]납품내역!$B$3:$AH$80,W$1,0)</f>
        <v>0</v>
      </c>
      <c r="X38" s="388">
        <f ca="1">VLOOKUP($C$38,[66]납품내역!$B$3:$AH$80,X$1,0)</f>
        <v>0</v>
      </c>
      <c r="Y38" s="388">
        <f ca="1">VLOOKUP($C$38,[66]납품내역!$B$3:$AH$80,Y$1,0)</f>
        <v>0</v>
      </c>
      <c r="Z38" s="388">
        <f ca="1">VLOOKUP($C$38,[66]납품내역!$B$3:$AH$80,Z$1,0)</f>
        <v>0</v>
      </c>
      <c r="AA38" s="388">
        <f ca="1">VLOOKUP($C$38,[66]납품내역!$B$3:$AH$80,AA$1,0)</f>
        <v>0</v>
      </c>
      <c r="AB38" s="388">
        <f ca="1">VLOOKUP($C$38,[66]납품내역!$B$3:$AH$80,AB$1,0)</f>
        <v>0</v>
      </c>
      <c r="AC38" s="388">
        <f ca="1">VLOOKUP($C$38,[66]납품내역!$B$3:$AH$80,AC$1,0)</f>
        <v>0</v>
      </c>
      <c r="AD38" s="388">
        <f ca="1">VLOOKUP($C$38,[66]납품내역!$B$3:$AH$80,AD$1,0)</f>
        <v>0</v>
      </c>
      <c r="AE38" s="388">
        <f ca="1">VLOOKUP($C$38,[66]납품내역!$B$3:$AH$80,AE$1,0)</f>
        <v>0</v>
      </c>
      <c r="AF38" s="388">
        <f ca="1">VLOOKUP($C$38,[66]납품내역!$B$3:$AH$80,AF$1,0)</f>
        <v>0</v>
      </c>
      <c r="AG38" s="388">
        <f ca="1">VLOOKUP($C$38,[66]납품내역!$B$3:$AH$80,AG$1,0)</f>
        <v>0</v>
      </c>
      <c r="AH38" s="388">
        <f ca="1">VLOOKUP($C$38,[66]납품내역!$B$3:$AH$80,AH$1,0)</f>
        <v>0</v>
      </c>
      <c r="AI38" s="388">
        <f ca="1">VLOOKUP($C$38,[66]납품내역!$B$3:$AH$80,AI$1,0)</f>
        <v>0</v>
      </c>
      <c r="AJ38" s="388">
        <f ca="1">VLOOKUP($C$38,[66]납품내역!$B$3:$AH$80,AJ$1,0)</f>
        <v>0</v>
      </c>
      <c r="AK38" s="388">
        <f ca="1">VLOOKUP($C$38,[66]납품내역!$B$3:$AH$80,AK$1,0)</f>
        <v>0</v>
      </c>
      <c r="AL38" s="388">
        <f t="shared" ca="1" si="36"/>
        <v>0</v>
      </c>
      <c r="AM38" s="389">
        <f t="shared" ca="1" si="2"/>
        <v>0</v>
      </c>
      <c r="AN38" s="61"/>
      <c r="AO38" s="370">
        <f t="shared" ref="AO38:BS38" ca="1" si="40">$F$38*G38</f>
        <v>0</v>
      </c>
      <c r="AP38" s="370">
        <f t="shared" ca="1" si="40"/>
        <v>0</v>
      </c>
      <c r="AQ38" s="370">
        <f t="shared" ca="1" si="40"/>
        <v>0</v>
      </c>
      <c r="AR38" s="370">
        <f t="shared" ca="1" si="40"/>
        <v>0</v>
      </c>
      <c r="AS38" s="370">
        <f t="shared" ca="1" si="40"/>
        <v>0</v>
      </c>
      <c r="AT38" s="370">
        <f t="shared" ca="1" si="40"/>
        <v>0</v>
      </c>
      <c r="AU38" s="370">
        <f t="shared" ca="1" si="40"/>
        <v>0</v>
      </c>
      <c r="AV38" s="370">
        <f t="shared" ca="1" si="40"/>
        <v>0</v>
      </c>
      <c r="AW38" s="370">
        <f t="shared" ca="1" si="40"/>
        <v>0</v>
      </c>
      <c r="AX38" s="370">
        <f t="shared" ca="1" si="40"/>
        <v>0</v>
      </c>
      <c r="AY38" s="370">
        <f t="shared" ca="1" si="40"/>
        <v>0</v>
      </c>
      <c r="AZ38" s="370">
        <f t="shared" ca="1" si="40"/>
        <v>0</v>
      </c>
      <c r="BA38" s="370">
        <f t="shared" ca="1" si="40"/>
        <v>0</v>
      </c>
      <c r="BB38" s="370">
        <f t="shared" ca="1" si="40"/>
        <v>0</v>
      </c>
      <c r="BC38" s="370">
        <f t="shared" ca="1" si="40"/>
        <v>0</v>
      </c>
      <c r="BD38" s="370">
        <f t="shared" ca="1" si="40"/>
        <v>0</v>
      </c>
      <c r="BE38" s="370">
        <f t="shared" ca="1" si="40"/>
        <v>0</v>
      </c>
      <c r="BF38" s="370">
        <f t="shared" ca="1" si="40"/>
        <v>0</v>
      </c>
      <c r="BG38" s="370">
        <f t="shared" ca="1" si="40"/>
        <v>0</v>
      </c>
      <c r="BH38" s="370">
        <f t="shared" ca="1" si="40"/>
        <v>0</v>
      </c>
      <c r="BI38" s="370">
        <f t="shared" ca="1" si="40"/>
        <v>0</v>
      </c>
      <c r="BJ38" s="370">
        <f t="shared" ca="1" si="40"/>
        <v>0</v>
      </c>
      <c r="BK38" s="370">
        <f t="shared" ca="1" si="40"/>
        <v>0</v>
      </c>
      <c r="BL38" s="370">
        <f t="shared" ca="1" si="40"/>
        <v>0</v>
      </c>
      <c r="BM38" s="370">
        <f t="shared" ca="1" si="40"/>
        <v>0</v>
      </c>
      <c r="BN38" s="370">
        <f t="shared" ca="1" si="40"/>
        <v>0</v>
      </c>
      <c r="BO38" s="370">
        <f t="shared" ca="1" si="40"/>
        <v>0</v>
      </c>
      <c r="BP38" s="370">
        <f t="shared" ca="1" si="40"/>
        <v>0</v>
      </c>
      <c r="BQ38" s="370">
        <f t="shared" ca="1" si="40"/>
        <v>0</v>
      </c>
      <c r="BR38" s="370">
        <f t="shared" ca="1" si="40"/>
        <v>0</v>
      </c>
      <c r="BS38" s="370">
        <f t="shared" ca="1" si="40"/>
        <v>0</v>
      </c>
      <c r="BT38" s="369">
        <f t="shared" ca="1" si="4"/>
        <v>0</v>
      </c>
      <c r="BU38" s="61"/>
      <c r="BV38" s="61"/>
      <c r="BW38" s="61"/>
      <c r="BX38" s="61"/>
      <c r="BY38" s="61"/>
      <c r="BZ38" s="61"/>
      <c r="CA38" s="61"/>
      <c r="CB38" s="61"/>
      <c r="CC38" s="61"/>
      <c r="CD38" s="61"/>
      <c r="CE38" s="61"/>
      <c r="CF38" s="61"/>
      <c r="CG38" s="61"/>
      <c r="CH38" s="61"/>
      <c r="CI38" s="61"/>
      <c r="CJ38" s="61"/>
      <c r="CK38" s="61"/>
      <c r="CL38" s="61"/>
      <c r="CM38" s="61"/>
      <c r="CN38" s="61"/>
      <c r="CO38" s="61"/>
      <c r="CP38" s="61"/>
      <c r="CQ38" s="61"/>
      <c r="CR38" s="61"/>
      <c r="CS38" s="61"/>
      <c r="CT38" s="61"/>
      <c r="CU38" s="61"/>
      <c r="CV38" s="61"/>
      <c r="CW38" s="61"/>
      <c r="CX38" s="61"/>
      <c r="CY38" s="61"/>
      <c r="CZ38" s="61"/>
      <c r="DA38" s="61"/>
      <c r="DB38" s="61"/>
      <c r="DC38" s="61"/>
    </row>
    <row r="39" spans="1:107" s="58" customFormat="1" ht="16.5" customHeight="1">
      <c r="A39" s="70" t="s">
        <v>437</v>
      </c>
      <c r="B39" s="660"/>
      <c r="C39" s="368" t="s">
        <v>267</v>
      </c>
      <c r="D39" s="367" t="s">
        <v>796</v>
      </c>
      <c r="E39" s="77" t="s">
        <v>506</v>
      </c>
      <c r="F39" s="77">
        <f>VLOOKUP(C39,'[65]06월마감'!$A$1:$B$500,2,0)</f>
        <v>452</v>
      </c>
      <c r="G39" s="388">
        <f ca="1">VLOOKUP($C$39,[66]납품내역!$B$3:$AH$80,G$1,0)</f>
        <v>0</v>
      </c>
      <c r="H39" s="388">
        <f ca="1">VLOOKUP($C$39,[66]납품내역!$B$3:$AH$80,H$1,0)</f>
        <v>0</v>
      </c>
      <c r="I39" s="388">
        <f ca="1">VLOOKUP($C$39,[66]납품내역!$B$3:$AH$80,I$1,0)</f>
        <v>0</v>
      </c>
      <c r="J39" s="388">
        <f ca="1">VLOOKUP($C$39,[66]납품내역!$B$3:$AH$80,J$1,0)</f>
        <v>0</v>
      </c>
      <c r="K39" s="388">
        <f ca="1">VLOOKUP($C$39,[66]납품내역!$B$3:$AH$80,K$1,0)</f>
        <v>0</v>
      </c>
      <c r="L39" s="388">
        <f ca="1">VLOOKUP($C$39,[66]납품내역!$B$3:$AH$80,L$1,0)</f>
        <v>0</v>
      </c>
      <c r="M39" s="388">
        <f ca="1">VLOOKUP($C$39,[66]납품내역!$B$3:$AH$80,M$1,0)</f>
        <v>0</v>
      </c>
      <c r="N39" s="388">
        <f ca="1">VLOOKUP($C$39,[66]납품내역!$B$3:$AH$80,N$1,0)</f>
        <v>0</v>
      </c>
      <c r="O39" s="388">
        <f ca="1">VLOOKUP($C$39,[66]납품내역!$B$3:$AH$80,O$1,0)</f>
        <v>0</v>
      </c>
      <c r="P39" s="388">
        <f ca="1">VLOOKUP($C$39,[66]납품내역!$B$3:$AH$80,P$1,0)</f>
        <v>0</v>
      </c>
      <c r="Q39" s="388">
        <f ca="1">VLOOKUP($C$39,[66]납품내역!$B$3:$AH$80,Q$1,0)</f>
        <v>0</v>
      </c>
      <c r="R39" s="388">
        <f ca="1">VLOOKUP($C$39,[66]납품내역!$B$3:$AH$80,R$1,0)</f>
        <v>0</v>
      </c>
      <c r="S39" s="388">
        <f ca="1">VLOOKUP($C$39,[66]납품내역!$B$3:$AH$80,S$1,0)</f>
        <v>0</v>
      </c>
      <c r="T39" s="388">
        <f ca="1">VLOOKUP($C$39,[66]납품내역!$B$3:$AH$80,T$1,0)</f>
        <v>0</v>
      </c>
      <c r="U39" s="388">
        <f ca="1">VLOOKUP($C$39,[66]납품내역!$B$3:$AH$80,U$1,0)</f>
        <v>0</v>
      </c>
      <c r="V39" s="388">
        <f ca="1">VLOOKUP($C$39,[66]납품내역!$B$3:$AH$80,V$1,0)</f>
        <v>0</v>
      </c>
      <c r="W39" s="388">
        <f ca="1">VLOOKUP($C$39,[66]납품내역!$B$3:$AH$80,W$1,0)</f>
        <v>0</v>
      </c>
      <c r="X39" s="388">
        <f ca="1">VLOOKUP($C$39,[66]납품내역!$B$3:$AH$80,X$1,0)</f>
        <v>0</v>
      </c>
      <c r="Y39" s="388">
        <f ca="1">VLOOKUP($C$39,[66]납품내역!$B$3:$AH$80,Y$1,0)</f>
        <v>0</v>
      </c>
      <c r="Z39" s="388">
        <f ca="1">VLOOKUP($C$39,[66]납품내역!$B$3:$AH$80,Z$1,0)</f>
        <v>0</v>
      </c>
      <c r="AA39" s="388">
        <f ca="1">VLOOKUP($C$39,[66]납품내역!$B$3:$AH$80,AA$1,0)</f>
        <v>0</v>
      </c>
      <c r="AB39" s="388">
        <f ca="1">VLOOKUP($C$39,[66]납품내역!$B$3:$AH$80,AB$1,0)</f>
        <v>0</v>
      </c>
      <c r="AC39" s="388">
        <f ca="1">VLOOKUP($C$39,[66]납품내역!$B$3:$AH$80,AC$1,0)</f>
        <v>0</v>
      </c>
      <c r="AD39" s="388">
        <f ca="1">VLOOKUP($C$39,[66]납품내역!$B$3:$AH$80,AD$1,0)</f>
        <v>0</v>
      </c>
      <c r="AE39" s="388">
        <f ca="1">VLOOKUP($C$39,[66]납품내역!$B$3:$AH$80,AE$1,0)</f>
        <v>0</v>
      </c>
      <c r="AF39" s="388">
        <f ca="1">VLOOKUP($C$39,[66]납품내역!$B$3:$AH$80,AF$1,0)</f>
        <v>0</v>
      </c>
      <c r="AG39" s="388">
        <f ca="1">VLOOKUP($C$39,[66]납품내역!$B$3:$AH$80,AG$1,0)</f>
        <v>0</v>
      </c>
      <c r="AH39" s="388">
        <f ca="1">VLOOKUP($C$39,[66]납품내역!$B$3:$AH$80,AH$1,0)</f>
        <v>0</v>
      </c>
      <c r="AI39" s="388">
        <f ca="1">VLOOKUP($C$39,[66]납품내역!$B$3:$AH$80,AI$1,0)</f>
        <v>0</v>
      </c>
      <c r="AJ39" s="388">
        <f ca="1">VLOOKUP($C$39,[66]납품내역!$B$3:$AH$80,AJ$1,0)</f>
        <v>0</v>
      </c>
      <c r="AK39" s="388">
        <f ca="1">VLOOKUP($C$39,[66]납품내역!$B$3:$AH$80,AK$1,0)</f>
        <v>0</v>
      </c>
      <c r="AL39" s="388">
        <f t="shared" ca="1" si="36"/>
        <v>0</v>
      </c>
      <c r="AM39" s="389">
        <f t="shared" ca="1" si="2"/>
        <v>0</v>
      </c>
      <c r="AN39" s="61"/>
      <c r="AO39" s="370">
        <f t="shared" ref="AO39:BS39" ca="1" si="41">$F$39*G39</f>
        <v>0</v>
      </c>
      <c r="AP39" s="370">
        <f t="shared" ca="1" si="41"/>
        <v>0</v>
      </c>
      <c r="AQ39" s="370">
        <f t="shared" ca="1" si="41"/>
        <v>0</v>
      </c>
      <c r="AR39" s="370">
        <f t="shared" ca="1" si="41"/>
        <v>0</v>
      </c>
      <c r="AS39" s="370">
        <f t="shared" ca="1" si="41"/>
        <v>0</v>
      </c>
      <c r="AT39" s="370">
        <f t="shared" ca="1" si="41"/>
        <v>0</v>
      </c>
      <c r="AU39" s="370">
        <f t="shared" ca="1" si="41"/>
        <v>0</v>
      </c>
      <c r="AV39" s="370">
        <f t="shared" ca="1" si="41"/>
        <v>0</v>
      </c>
      <c r="AW39" s="370">
        <f t="shared" ca="1" si="41"/>
        <v>0</v>
      </c>
      <c r="AX39" s="370">
        <f t="shared" ca="1" si="41"/>
        <v>0</v>
      </c>
      <c r="AY39" s="370">
        <f t="shared" ca="1" si="41"/>
        <v>0</v>
      </c>
      <c r="AZ39" s="370">
        <f t="shared" ca="1" si="41"/>
        <v>0</v>
      </c>
      <c r="BA39" s="370">
        <f t="shared" ca="1" si="41"/>
        <v>0</v>
      </c>
      <c r="BB39" s="370">
        <f t="shared" ca="1" si="41"/>
        <v>0</v>
      </c>
      <c r="BC39" s="370">
        <f t="shared" ca="1" si="41"/>
        <v>0</v>
      </c>
      <c r="BD39" s="370">
        <f t="shared" ca="1" si="41"/>
        <v>0</v>
      </c>
      <c r="BE39" s="370">
        <f t="shared" ca="1" si="41"/>
        <v>0</v>
      </c>
      <c r="BF39" s="370">
        <f t="shared" ca="1" si="41"/>
        <v>0</v>
      </c>
      <c r="BG39" s="370">
        <f t="shared" ca="1" si="41"/>
        <v>0</v>
      </c>
      <c r="BH39" s="370">
        <f t="shared" ca="1" si="41"/>
        <v>0</v>
      </c>
      <c r="BI39" s="370">
        <f t="shared" ca="1" si="41"/>
        <v>0</v>
      </c>
      <c r="BJ39" s="370">
        <f t="shared" ca="1" si="41"/>
        <v>0</v>
      </c>
      <c r="BK39" s="370">
        <f t="shared" ca="1" si="41"/>
        <v>0</v>
      </c>
      <c r="BL39" s="370">
        <f t="shared" ca="1" si="41"/>
        <v>0</v>
      </c>
      <c r="BM39" s="370">
        <f t="shared" ca="1" si="41"/>
        <v>0</v>
      </c>
      <c r="BN39" s="370">
        <f t="shared" ca="1" si="41"/>
        <v>0</v>
      </c>
      <c r="BO39" s="370">
        <f t="shared" ca="1" si="41"/>
        <v>0</v>
      </c>
      <c r="BP39" s="370">
        <f t="shared" ca="1" si="41"/>
        <v>0</v>
      </c>
      <c r="BQ39" s="370">
        <f t="shared" ca="1" si="41"/>
        <v>0</v>
      </c>
      <c r="BR39" s="370">
        <f t="shared" ca="1" si="41"/>
        <v>0</v>
      </c>
      <c r="BS39" s="370">
        <f t="shared" ca="1" si="41"/>
        <v>0</v>
      </c>
      <c r="BT39" s="369">
        <f t="shared" ca="1" si="4"/>
        <v>0</v>
      </c>
      <c r="BU39" s="61"/>
      <c r="BV39" s="61"/>
      <c r="BW39" s="61"/>
      <c r="BX39" s="61"/>
      <c r="BY39" s="61"/>
      <c r="BZ39" s="61"/>
      <c r="CA39" s="61"/>
      <c r="CB39" s="61"/>
      <c r="CC39" s="61"/>
      <c r="CD39" s="61"/>
      <c r="CE39" s="61"/>
      <c r="CF39" s="61"/>
      <c r="CG39" s="61"/>
      <c r="CH39" s="61"/>
      <c r="CI39" s="61"/>
      <c r="CJ39" s="61"/>
      <c r="CK39" s="61"/>
      <c r="CL39" s="61"/>
      <c r="CM39" s="61"/>
      <c r="CN39" s="61"/>
      <c r="CO39" s="61"/>
      <c r="CP39" s="61"/>
      <c r="CQ39" s="61"/>
      <c r="CR39" s="61"/>
      <c r="CS39" s="61"/>
      <c r="CT39" s="61"/>
      <c r="CU39" s="61"/>
      <c r="CV39" s="61"/>
      <c r="CW39" s="61"/>
      <c r="CX39" s="61"/>
      <c r="CY39" s="61"/>
      <c r="CZ39" s="61"/>
      <c r="DA39" s="61"/>
      <c r="DB39" s="61"/>
      <c r="DC39" s="61"/>
    </row>
    <row r="40" spans="1:107" s="58" customFormat="1" ht="16.5" customHeight="1">
      <c r="A40" s="70" t="s">
        <v>437</v>
      </c>
      <c r="B40" s="660"/>
      <c r="C40" s="368" t="s">
        <v>464</v>
      </c>
      <c r="D40" s="367" t="s">
        <v>797</v>
      </c>
      <c r="E40" s="77" t="s">
        <v>506</v>
      </c>
      <c r="F40" s="77">
        <f>VLOOKUP(C40,'[65]06월마감'!$A$1:$B$500,2,0)</f>
        <v>322</v>
      </c>
      <c r="G40" s="388">
        <f ca="1">VLOOKUP($C$40,[66]납품내역!$B$3:$AH$80,G$1,0)</f>
        <v>0</v>
      </c>
      <c r="H40" s="388">
        <f ca="1">VLOOKUP($C$40,[66]납품내역!$B$3:$AH$80,H$1,0)</f>
        <v>0</v>
      </c>
      <c r="I40" s="388">
        <f ca="1">VLOOKUP($C$40,[66]납품내역!$B$3:$AH$80,I$1,0)</f>
        <v>0</v>
      </c>
      <c r="J40" s="388">
        <f ca="1">VLOOKUP($C$40,[66]납품내역!$B$3:$AH$80,J$1,0)</f>
        <v>0</v>
      </c>
      <c r="K40" s="388">
        <f ca="1">VLOOKUP($C$40,[66]납품내역!$B$3:$AH$80,K$1,0)</f>
        <v>0</v>
      </c>
      <c r="L40" s="388">
        <f ca="1">VLOOKUP($C$40,[66]납품내역!$B$3:$AH$80,L$1,0)</f>
        <v>0</v>
      </c>
      <c r="M40" s="388">
        <f ca="1">VLOOKUP($C$40,[66]납품내역!$B$3:$AH$80,M$1,0)</f>
        <v>0</v>
      </c>
      <c r="N40" s="388">
        <f ca="1">VLOOKUP($C$40,[66]납품내역!$B$3:$AH$80,N$1,0)</f>
        <v>0</v>
      </c>
      <c r="O40" s="388">
        <f ca="1">VLOOKUP($C$40,[66]납품내역!$B$3:$AH$80,O$1,0)</f>
        <v>0</v>
      </c>
      <c r="P40" s="388">
        <f ca="1">VLOOKUP($C$40,[66]납품내역!$B$3:$AH$80,P$1,0)</f>
        <v>0</v>
      </c>
      <c r="Q40" s="388">
        <f ca="1">VLOOKUP($C$40,[66]납품내역!$B$3:$AH$80,Q$1,0)</f>
        <v>0</v>
      </c>
      <c r="R40" s="388">
        <f ca="1">VLOOKUP($C$40,[66]납품내역!$B$3:$AH$80,R$1,0)</f>
        <v>0</v>
      </c>
      <c r="S40" s="388">
        <f ca="1">VLOOKUP($C$40,[66]납품내역!$B$3:$AH$80,S$1,0)</f>
        <v>0</v>
      </c>
      <c r="T40" s="388">
        <f ca="1">VLOOKUP($C$40,[66]납품내역!$B$3:$AH$80,T$1,0)</f>
        <v>0</v>
      </c>
      <c r="U40" s="388">
        <f ca="1">VLOOKUP($C$40,[66]납품내역!$B$3:$AH$80,U$1,0)</f>
        <v>0</v>
      </c>
      <c r="V40" s="388">
        <f ca="1">VLOOKUP($C$40,[66]납품내역!$B$3:$AH$80,V$1,0)</f>
        <v>0</v>
      </c>
      <c r="W40" s="388">
        <f ca="1">VLOOKUP($C$40,[66]납품내역!$B$3:$AH$80,W$1,0)</f>
        <v>0</v>
      </c>
      <c r="X40" s="388">
        <f ca="1">VLOOKUP($C$40,[66]납품내역!$B$3:$AH$80,X$1,0)</f>
        <v>0</v>
      </c>
      <c r="Y40" s="388">
        <f ca="1">VLOOKUP($C$40,[66]납품내역!$B$3:$AH$80,Y$1,0)</f>
        <v>0</v>
      </c>
      <c r="Z40" s="388">
        <f ca="1">VLOOKUP($C$40,[66]납품내역!$B$3:$AH$80,Z$1,0)</f>
        <v>0</v>
      </c>
      <c r="AA40" s="388">
        <f ca="1">VLOOKUP($C$40,[66]납품내역!$B$3:$AH$80,AA$1,0)</f>
        <v>0</v>
      </c>
      <c r="AB40" s="388">
        <f ca="1">VLOOKUP($C$40,[66]납품내역!$B$3:$AH$80,AB$1,0)</f>
        <v>0</v>
      </c>
      <c r="AC40" s="388">
        <f ca="1">VLOOKUP($C$40,[66]납품내역!$B$3:$AH$80,AC$1,0)</f>
        <v>0</v>
      </c>
      <c r="AD40" s="388">
        <f ca="1">VLOOKUP($C$40,[66]납품내역!$B$3:$AH$80,AD$1,0)</f>
        <v>0</v>
      </c>
      <c r="AE40" s="388">
        <f ca="1">VLOOKUP($C$40,[66]납품내역!$B$3:$AH$80,AE$1,0)</f>
        <v>0</v>
      </c>
      <c r="AF40" s="388">
        <f ca="1">VLOOKUP($C$40,[66]납품내역!$B$3:$AH$80,AF$1,0)</f>
        <v>0</v>
      </c>
      <c r="AG40" s="388">
        <f ca="1">VLOOKUP($C$40,[66]납품내역!$B$3:$AH$80,AG$1,0)</f>
        <v>0</v>
      </c>
      <c r="AH40" s="388">
        <f ca="1">VLOOKUP($C$40,[66]납품내역!$B$3:$AH$80,AH$1,0)</f>
        <v>0</v>
      </c>
      <c r="AI40" s="388">
        <f ca="1">VLOOKUP($C$40,[66]납품내역!$B$3:$AH$80,AI$1,0)</f>
        <v>0</v>
      </c>
      <c r="AJ40" s="388">
        <f ca="1">VLOOKUP($C$40,[66]납품내역!$B$3:$AH$80,AJ$1,0)</f>
        <v>0</v>
      </c>
      <c r="AK40" s="388">
        <f ca="1">VLOOKUP($C$40,[66]납품내역!$B$3:$AH$80,AK$1,0)</f>
        <v>0</v>
      </c>
      <c r="AL40" s="388">
        <f t="shared" ca="1" si="36"/>
        <v>0</v>
      </c>
      <c r="AM40" s="389">
        <f t="shared" ca="1" si="2"/>
        <v>0</v>
      </c>
      <c r="AN40" s="61"/>
      <c r="AO40" s="370">
        <f t="shared" ref="AO40:BS40" ca="1" si="42">$F$40*G40</f>
        <v>0</v>
      </c>
      <c r="AP40" s="370">
        <f t="shared" ca="1" si="42"/>
        <v>0</v>
      </c>
      <c r="AQ40" s="370">
        <f t="shared" ca="1" si="42"/>
        <v>0</v>
      </c>
      <c r="AR40" s="370">
        <f t="shared" ca="1" si="42"/>
        <v>0</v>
      </c>
      <c r="AS40" s="370">
        <f t="shared" ca="1" si="42"/>
        <v>0</v>
      </c>
      <c r="AT40" s="370">
        <f t="shared" ca="1" si="42"/>
        <v>0</v>
      </c>
      <c r="AU40" s="370">
        <f t="shared" ca="1" si="42"/>
        <v>0</v>
      </c>
      <c r="AV40" s="370">
        <f t="shared" ca="1" si="42"/>
        <v>0</v>
      </c>
      <c r="AW40" s="370">
        <f t="shared" ca="1" si="42"/>
        <v>0</v>
      </c>
      <c r="AX40" s="370">
        <f t="shared" ca="1" si="42"/>
        <v>0</v>
      </c>
      <c r="AY40" s="370">
        <f t="shared" ca="1" si="42"/>
        <v>0</v>
      </c>
      <c r="AZ40" s="370">
        <f t="shared" ca="1" si="42"/>
        <v>0</v>
      </c>
      <c r="BA40" s="370">
        <f t="shared" ca="1" si="42"/>
        <v>0</v>
      </c>
      <c r="BB40" s="370">
        <f t="shared" ca="1" si="42"/>
        <v>0</v>
      </c>
      <c r="BC40" s="370">
        <f t="shared" ca="1" si="42"/>
        <v>0</v>
      </c>
      <c r="BD40" s="370">
        <f t="shared" ca="1" si="42"/>
        <v>0</v>
      </c>
      <c r="BE40" s="370">
        <f t="shared" ca="1" si="42"/>
        <v>0</v>
      </c>
      <c r="BF40" s="370">
        <f t="shared" ca="1" si="42"/>
        <v>0</v>
      </c>
      <c r="BG40" s="370">
        <f t="shared" ca="1" si="42"/>
        <v>0</v>
      </c>
      <c r="BH40" s="370">
        <f t="shared" ca="1" si="42"/>
        <v>0</v>
      </c>
      <c r="BI40" s="370">
        <f t="shared" ca="1" si="42"/>
        <v>0</v>
      </c>
      <c r="BJ40" s="370">
        <f t="shared" ca="1" si="42"/>
        <v>0</v>
      </c>
      <c r="BK40" s="370">
        <f t="shared" ca="1" si="42"/>
        <v>0</v>
      </c>
      <c r="BL40" s="370">
        <f t="shared" ca="1" si="42"/>
        <v>0</v>
      </c>
      <c r="BM40" s="370">
        <f t="shared" ca="1" si="42"/>
        <v>0</v>
      </c>
      <c r="BN40" s="370">
        <f t="shared" ca="1" si="42"/>
        <v>0</v>
      </c>
      <c r="BO40" s="370">
        <f t="shared" ca="1" si="42"/>
        <v>0</v>
      </c>
      <c r="BP40" s="370">
        <f t="shared" ca="1" si="42"/>
        <v>0</v>
      </c>
      <c r="BQ40" s="370">
        <f t="shared" ca="1" si="42"/>
        <v>0</v>
      </c>
      <c r="BR40" s="370">
        <f t="shared" ca="1" si="42"/>
        <v>0</v>
      </c>
      <c r="BS40" s="370">
        <f t="shared" ca="1" si="42"/>
        <v>0</v>
      </c>
      <c r="BT40" s="369">
        <f t="shared" ca="1" si="4"/>
        <v>0</v>
      </c>
      <c r="BU40" s="61"/>
      <c r="BV40" s="61"/>
      <c r="BW40" s="61"/>
      <c r="BX40" s="61"/>
      <c r="BY40" s="61"/>
      <c r="BZ40" s="61"/>
      <c r="CA40" s="61"/>
      <c r="CB40" s="61"/>
      <c r="CC40" s="61"/>
      <c r="CD40" s="61"/>
      <c r="CE40" s="61"/>
      <c r="CF40" s="61"/>
      <c r="CG40" s="61"/>
      <c r="CH40" s="61"/>
      <c r="CI40" s="61"/>
      <c r="CJ40" s="61"/>
      <c r="CK40" s="61"/>
      <c r="CL40" s="61"/>
      <c r="CM40" s="61"/>
      <c r="CN40" s="61"/>
      <c r="CO40" s="61"/>
      <c r="CP40" s="61"/>
      <c r="CQ40" s="61"/>
      <c r="CR40" s="61"/>
      <c r="CS40" s="61"/>
      <c r="CT40" s="61"/>
      <c r="CU40" s="61"/>
      <c r="CV40" s="61"/>
      <c r="CW40" s="61"/>
      <c r="CX40" s="61"/>
      <c r="CY40" s="61"/>
      <c r="CZ40" s="61"/>
      <c r="DA40" s="61"/>
      <c r="DB40" s="61"/>
      <c r="DC40" s="61"/>
    </row>
    <row r="41" spans="1:107" s="58" customFormat="1" ht="16.5" customHeight="1">
      <c r="A41" s="70" t="s">
        <v>437</v>
      </c>
      <c r="B41" s="660"/>
      <c r="C41" s="368" t="s">
        <v>465</v>
      </c>
      <c r="D41" s="367" t="s">
        <v>1220</v>
      </c>
      <c r="E41" s="77" t="s">
        <v>506</v>
      </c>
      <c r="F41" s="77">
        <f>VLOOKUP(C41,'[65]06월마감'!$A$1:$B$500,2,0)</f>
        <v>315</v>
      </c>
      <c r="G41" s="388">
        <f ca="1">VLOOKUP($C$41,[66]납품내역!$B$3:$AH$80,G$1,0)</f>
        <v>0</v>
      </c>
      <c r="H41" s="388">
        <f ca="1">VLOOKUP($C$41,[66]납품내역!$B$3:$AH$80,H$1,0)</f>
        <v>0</v>
      </c>
      <c r="I41" s="388">
        <f ca="1">VLOOKUP($C$41,[66]납품내역!$B$3:$AH$80,I$1,0)</f>
        <v>0</v>
      </c>
      <c r="J41" s="388">
        <f ca="1">VLOOKUP($C$41,[66]납품내역!$B$3:$AH$80,J$1,0)</f>
        <v>0</v>
      </c>
      <c r="K41" s="388">
        <f ca="1">VLOOKUP($C$41,[66]납품내역!$B$3:$AH$80,K$1,0)</f>
        <v>0</v>
      </c>
      <c r="L41" s="388">
        <f ca="1">VLOOKUP($C$41,[66]납품내역!$B$3:$AH$80,L$1,0)</f>
        <v>0</v>
      </c>
      <c r="M41" s="388">
        <f ca="1">VLOOKUP($C$41,[66]납품내역!$B$3:$AH$80,M$1,0)</f>
        <v>0</v>
      </c>
      <c r="N41" s="388">
        <f ca="1">VLOOKUP($C$41,[66]납품내역!$B$3:$AH$80,N$1,0)</f>
        <v>0</v>
      </c>
      <c r="O41" s="388">
        <f ca="1">VLOOKUP($C$41,[66]납품내역!$B$3:$AH$80,O$1,0)</f>
        <v>0</v>
      </c>
      <c r="P41" s="388">
        <f ca="1">VLOOKUP($C$41,[66]납품내역!$B$3:$AH$80,P$1,0)</f>
        <v>0</v>
      </c>
      <c r="Q41" s="388">
        <f ca="1">VLOOKUP($C$41,[66]납품내역!$B$3:$AH$80,Q$1,0)</f>
        <v>0</v>
      </c>
      <c r="R41" s="388">
        <f ca="1">VLOOKUP($C$41,[66]납품내역!$B$3:$AH$80,R$1,0)</f>
        <v>0</v>
      </c>
      <c r="S41" s="388">
        <f ca="1">VLOOKUP($C$41,[66]납품내역!$B$3:$AH$80,S$1,0)</f>
        <v>0</v>
      </c>
      <c r="T41" s="388">
        <f ca="1">VLOOKUP($C$41,[66]납품내역!$B$3:$AH$80,T$1,0)</f>
        <v>0</v>
      </c>
      <c r="U41" s="388">
        <f ca="1">VLOOKUP($C$41,[66]납품내역!$B$3:$AH$80,U$1,0)</f>
        <v>0</v>
      </c>
      <c r="V41" s="388">
        <f ca="1">VLOOKUP($C$41,[66]납품내역!$B$3:$AH$80,V$1,0)</f>
        <v>0</v>
      </c>
      <c r="W41" s="388">
        <f ca="1">VLOOKUP($C$41,[66]납품내역!$B$3:$AH$80,W$1,0)</f>
        <v>0</v>
      </c>
      <c r="X41" s="388">
        <f ca="1">VLOOKUP($C$41,[66]납품내역!$B$3:$AH$80,X$1,0)</f>
        <v>0</v>
      </c>
      <c r="Y41" s="388">
        <f ca="1">VLOOKUP($C$41,[66]납품내역!$B$3:$AH$80,Y$1,0)</f>
        <v>0</v>
      </c>
      <c r="Z41" s="388">
        <f ca="1">VLOOKUP($C$41,[66]납품내역!$B$3:$AH$80,Z$1,0)</f>
        <v>0</v>
      </c>
      <c r="AA41" s="388">
        <f ca="1">VLOOKUP($C$41,[66]납품내역!$B$3:$AH$80,AA$1,0)</f>
        <v>0</v>
      </c>
      <c r="AB41" s="388">
        <f ca="1">VLOOKUP($C$41,[66]납품내역!$B$3:$AH$80,AB$1,0)</f>
        <v>0</v>
      </c>
      <c r="AC41" s="388">
        <f ca="1">VLOOKUP($C$41,[66]납품내역!$B$3:$AH$80,AC$1,0)</f>
        <v>0</v>
      </c>
      <c r="AD41" s="388">
        <f ca="1">VLOOKUP($C$41,[66]납품내역!$B$3:$AH$80,AD$1,0)</f>
        <v>0</v>
      </c>
      <c r="AE41" s="388">
        <f ca="1">VLOOKUP($C$41,[66]납품내역!$B$3:$AH$80,AE$1,0)</f>
        <v>0</v>
      </c>
      <c r="AF41" s="388">
        <f ca="1">VLOOKUP($C$41,[66]납품내역!$B$3:$AH$80,AF$1,0)</f>
        <v>0</v>
      </c>
      <c r="AG41" s="388">
        <f ca="1">VLOOKUP($C$41,[66]납품내역!$B$3:$AH$80,AG$1,0)</f>
        <v>0</v>
      </c>
      <c r="AH41" s="388">
        <f ca="1">VLOOKUP($C$41,[66]납품내역!$B$3:$AH$80,AH$1,0)</f>
        <v>0</v>
      </c>
      <c r="AI41" s="388">
        <f ca="1">VLOOKUP($C$41,[66]납품내역!$B$3:$AH$80,AI$1,0)</f>
        <v>0</v>
      </c>
      <c r="AJ41" s="388">
        <f ca="1">VLOOKUP($C$41,[66]납품내역!$B$3:$AH$80,AJ$1,0)</f>
        <v>0</v>
      </c>
      <c r="AK41" s="388">
        <f ca="1">VLOOKUP($C$41,[66]납품내역!$B$3:$AH$80,AK$1,0)</f>
        <v>0</v>
      </c>
      <c r="AL41" s="388">
        <f t="shared" ca="1" si="36"/>
        <v>0</v>
      </c>
      <c r="AM41" s="389">
        <f t="shared" ca="1" si="2"/>
        <v>0</v>
      </c>
      <c r="AN41" s="61"/>
      <c r="AO41" s="370">
        <f t="shared" ref="AO41:BS41" ca="1" si="43">$F$41*G41</f>
        <v>0</v>
      </c>
      <c r="AP41" s="370">
        <f t="shared" ca="1" si="43"/>
        <v>0</v>
      </c>
      <c r="AQ41" s="370">
        <f t="shared" ca="1" si="43"/>
        <v>0</v>
      </c>
      <c r="AR41" s="370">
        <f t="shared" ca="1" si="43"/>
        <v>0</v>
      </c>
      <c r="AS41" s="370">
        <f t="shared" ca="1" si="43"/>
        <v>0</v>
      </c>
      <c r="AT41" s="370">
        <f t="shared" ca="1" si="43"/>
        <v>0</v>
      </c>
      <c r="AU41" s="370">
        <f t="shared" ca="1" si="43"/>
        <v>0</v>
      </c>
      <c r="AV41" s="370">
        <f t="shared" ca="1" si="43"/>
        <v>0</v>
      </c>
      <c r="AW41" s="370">
        <f t="shared" ca="1" si="43"/>
        <v>0</v>
      </c>
      <c r="AX41" s="370">
        <f t="shared" ca="1" si="43"/>
        <v>0</v>
      </c>
      <c r="AY41" s="370">
        <f t="shared" ca="1" si="43"/>
        <v>0</v>
      </c>
      <c r="AZ41" s="370">
        <f t="shared" ca="1" si="43"/>
        <v>0</v>
      </c>
      <c r="BA41" s="370">
        <f t="shared" ca="1" si="43"/>
        <v>0</v>
      </c>
      <c r="BB41" s="370">
        <f t="shared" ca="1" si="43"/>
        <v>0</v>
      </c>
      <c r="BC41" s="370">
        <f t="shared" ca="1" si="43"/>
        <v>0</v>
      </c>
      <c r="BD41" s="370">
        <f t="shared" ca="1" si="43"/>
        <v>0</v>
      </c>
      <c r="BE41" s="370">
        <f t="shared" ca="1" si="43"/>
        <v>0</v>
      </c>
      <c r="BF41" s="370">
        <f t="shared" ca="1" si="43"/>
        <v>0</v>
      </c>
      <c r="BG41" s="370">
        <f t="shared" ca="1" si="43"/>
        <v>0</v>
      </c>
      <c r="BH41" s="370">
        <f t="shared" ca="1" si="43"/>
        <v>0</v>
      </c>
      <c r="BI41" s="370">
        <f t="shared" ca="1" si="43"/>
        <v>0</v>
      </c>
      <c r="BJ41" s="370">
        <f t="shared" ca="1" si="43"/>
        <v>0</v>
      </c>
      <c r="BK41" s="370">
        <f t="shared" ca="1" si="43"/>
        <v>0</v>
      </c>
      <c r="BL41" s="370">
        <f t="shared" ca="1" si="43"/>
        <v>0</v>
      </c>
      <c r="BM41" s="370">
        <f t="shared" ca="1" si="43"/>
        <v>0</v>
      </c>
      <c r="BN41" s="370">
        <f t="shared" ca="1" si="43"/>
        <v>0</v>
      </c>
      <c r="BO41" s="370">
        <f t="shared" ca="1" si="43"/>
        <v>0</v>
      </c>
      <c r="BP41" s="370">
        <f t="shared" ca="1" si="43"/>
        <v>0</v>
      </c>
      <c r="BQ41" s="370">
        <f t="shared" ca="1" si="43"/>
        <v>0</v>
      </c>
      <c r="BR41" s="370">
        <f t="shared" ca="1" si="43"/>
        <v>0</v>
      </c>
      <c r="BS41" s="370">
        <f t="shared" ca="1" si="43"/>
        <v>0</v>
      </c>
      <c r="BT41" s="369">
        <f t="shared" ca="1" si="4"/>
        <v>0</v>
      </c>
      <c r="BU41" s="61"/>
      <c r="BV41" s="61"/>
      <c r="BW41" s="61"/>
      <c r="BX41" s="61"/>
      <c r="BY41" s="61"/>
      <c r="BZ41" s="61"/>
      <c r="CA41" s="61"/>
      <c r="CB41" s="61"/>
      <c r="CC41" s="61"/>
      <c r="CD41" s="61"/>
      <c r="CE41" s="61"/>
      <c r="CF41" s="61"/>
      <c r="CG41" s="61"/>
      <c r="CH41" s="61"/>
      <c r="CI41" s="61"/>
      <c r="CJ41" s="61"/>
      <c r="CK41" s="61"/>
      <c r="CL41" s="61"/>
      <c r="CM41" s="61"/>
      <c r="CN41" s="61"/>
      <c r="CO41" s="61"/>
      <c r="CP41" s="61"/>
      <c r="CQ41" s="61"/>
      <c r="CR41" s="61"/>
      <c r="CS41" s="61"/>
      <c r="CT41" s="61"/>
      <c r="CU41" s="61"/>
      <c r="CV41" s="61"/>
      <c r="CW41" s="61"/>
      <c r="CX41" s="61"/>
      <c r="CY41" s="61"/>
      <c r="CZ41" s="61"/>
      <c r="DA41" s="61"/>
      <c r="DB41" s="61"/>
      <c r="DC41" s="61"/>
    </row>
    <row r="42" spans="1:107" s="58" customFormat="1" ht="16.5" customHeight="1">
      <c r="A42" s="70" t="s">
        <v>437</v>
      </c>
      <c r="B42" s="660"/>
      <c r="C42" s="368" t="s">
        <v>271</v>
      </c>
      <c r="D42" s="367" t="s">
        <v>1219</v>
      </c>
      <c r="E42" s="77" t="s">
        <v>506</v>
      </c>
      <c r="F42" s="77">
        <f>VLOOKUP(C42,'[65]06월마감'!$A$1:$B$500,2,0)</f>
        <v>231</v>
      </c>
      <c r="G42" s="388">
        <f ca="1">VLOOKUP($C$42,[66]납품내역!$B$3:$AH$80,G$1,0)</f>
        <v>0</v>
      </c>
      <c r="H42" s="388">
        <f ca="1">VLOOKUP($C$42,[66]납품내역!$B$3:$AH$80,H$1,0)</f>
        <v>0</v>
      </c>
      <c r="I42" s="388">
        <f ca="1">VLOOKUP($C$42,[66]납품내역!$B$3:$AH$80,I$1,0)</f>
        <v>0</v>
      </c>
      <c r="J42" s="388">
        <f ca="1">VLOOKUP($C$42,[66]납품내역!$B$3:$AH$80,J$1,0)</f>
        <v>0</v>
      </c>
      <c r="K42" s="388">
        <f ca="1">VLOOKUP($C$42,[66]납품내역!$B$3:$AH$80,K$1,0)</f>
        <v>0</v>
      </c>
      <c r="L42" s="388">
        <f ca="1">VLOOKUP($C$42,[66]납품내역!$B$3:$AH$80,L$1,0)</f>
        <v>0</v>
      </c>
      <c r="M42" s="388">
        <f ca="1">VLOOKUP($C$42,[66]납품내역!$B$3:$AH$80,M$1,0)</f>
        <v>0</v>
      </c>
      <c r="N42" s="388">
        <f ca="1">VLOOKUP($C$42,[66]납품내역!$B$3:$AH$80,N$1,0)</f>
        <v>0</v>
      </c>
      <c r="O42" s="388">
        <f ca="1">VLOOKUP($C$42,[66]납품내역!$B$3:$AH$80,O$1,0)</f>
        <v>0</v>
      </c>
      <c r="P42" s="388">
        <f ca="1">VLOOKUP($C$42,[66]납품내역!$B$3:$AH$80,P$1,0)</f>
        <v>0</v>
      </c>
      <c r="Q42" s="388">
        <f ca="1">VLOOKUP($C$42,[66]납품내역!$B$3:$AH$80,Q$1,0)</f>
        <v>0</v>
      </c>
      <c r="R42" s="388">
        <f ca="1">VLOOKUP($C$42,[66]납품내역!$B$3:$AH$80,R$1,0)</f>
        <v>0</v>
      </c>
      <c r="S42" s="388">
        <f ca="1">VLOOKUP($C$42,[66]납품내역!$B$3:$AH$80,S$1,0)</f>
        <v>0</v>
      </c>
      <c r="T42" s="388">
        <f ca="1">VLOOKUP($C$42,[66]납품내역!$B$3:$AH$80,T$1,0)</f>
        <v>0</v>
      </c>
      <c r="U42" s="388">
        <f ca="1">VLOOKUP($C$42,[66]납품내역!$B$3:$AH$80,U$1,0)</f>
        <v>0</v>
      </c>
      <c r="V42" s="388">
        <f ca="1">VLOOKUP($C$42,[66]납품내역!$B$3:$AH$80,V$1,0)</f>
        <v>0</v>
      </c>
      <c r="W42" s="388">
        <f ca="1">VLOOKUP($C$42,[66]납품내역!$B$3:$AH$80,W$1,0)</f>
        <v>0</v>
      </c>
      <c r="X42" s="388">
        <f ca="1">VLOOKUP($C$42,[66]납품내역!$B$3:$AH$80,X$1,0)</f>
        <v>0</v>
      </c>
      <c r="Y42" s="388">
        <f ca="1">VLOOKUP($C$42,[66]납품내역!$B$3:$AH$80,Y$1,0)</f>
        <v>0</v>
      </c>
      <c r="Z42" s="388">
        <f ca="1">VLOOKUP($C$42,[66]납품내역!$B$3:$AH$80,Z$1,0)</f>
        <v>0</v>
      </c>
      <c r="AA42" s="388">
        <f ca="1">VLOOKUP($C$42,[66]납품내역!$B$3:$AH$80,AA$1,0)</f>
        <v>0</v>
      </c>
      <c r="AB42" s="388">
        <f ca="1">VLOOKUP($C$42,[66]납품내역!$B$3:$AH$80,AB$1,0)</f>
        <v>0</v>
      </c>
      <c r="AC42" s="388">
        <f ca="1">VLOOKUP($C$42,[66]납품내역!$B$3:$AH$80,AC$1,0)</f>
        <v>0</v>
      </c>
      <c r="AD42" s="388">
        <f ca="1">VLOOKUP($C$42,[66]납품내역!$B$3:$AH$80,AD$1,0)</f>
        <v>0</v>
      </c>
      <c r="AE42" s="388">
        <f ca="1">VLOOKUP($C$42,[66]납품내역!$B$3:$AH$80,AE$1,0)</f>
        <v>0</v>
      </c>
      <c r="AF42" s="388">
        <f ca="1">VLOOKUP($C$42,[66]납품내역!$B$3:$AH$80,AF$1,0)</f>
        <v>0</v>
      </c>
      <c r="AG42" s="388">
        <f ca="1">VLOOKUP($C$42,[66]납품내역!$B$3:$AH$80,AG$1,0)</f>
        <v>0</v>
      </c>
      <c r="AH42" s="388">
        <f ca="1">VLOOKUP($C$42,[66]납품내역!$B$3:$AH$80,AH$1,0)</f>
        <v>0</v>
      </c>
      <c r="AI42" s="388">
        <f ca="1">VLOOKUP($C$42,[66]납품내역!$B$3:$AH$80,AI$1,0)</f>
        <v>0</v>
      </c>
      <c r="AJ42" s="388">
        <f ca="1">VLOOKUP($C$42,[66]납품내역!$B$3:$AH$80,AJ$1,0)</f>
        <v>0</v>
      </c>
      <c r="AK42" s="388">
        <f ca="1">VLOOKUP($C$42,[66]납품내역!$B$3:$AH$80,AK$1,0)</f>
        <v>0</v>
      </c>
      <c r="AL42" s="388">
        <f t="shared" ca="1" si="36"/>
        <v>0</v>
      </c>
      <c r="AM42" s="389">
        <f t="shared" ca="1" si="2"/>
        <v>0</v>
      </c>
      <c r="AN42" s="61"/>
      <c r="AO42" s="370">
        <f t="shared" ref="AO42:BS42" ca="1" si="44">$F$42*G42</f>
        <v>0</v>
      </c>
      <c r="AP42" s="370">
        <f t="shared" ca="1" si="44"/>
        <v>0</v>
      </c>
      <c r="AQ42" s="370">
        <f t="shared" ca="1" si="44"/>
        <v>0</v>
      </c>
      <c r="AR42" s="370">
        <f t="shared" ca="1" si="44"/>
        <v>0</v>
      </c>
      <c r="AS42" s="370">
        <f t="shared" ca="1" si="44"/>
        <v>0</v>
      </c>
      <c r="AT42" s="370">
        <f t="shared" ca="1" si="44"/>
        <v>0</v>
      </c>
      <c r="AU42" s="370">
        <f t="shared" ca="1" si="44"/>
        <v>0</v>
      </c>
      <c r="AV42" s="370">
        <f t="shared" ca="1" si="44"/>
        <v>0</v>
      </c>
      <c r="AW42" s="370">
        <f t="shared" ca="1" si="44"/>
        <v>0</v>
      </c>
      <c r="AX42" s="370">
        <f t="shared" ca="1" si="44"/>
        <v>0</v>
      </c>
      <c r="AY42" s="370">
        <f t="shared" ca="1" si="44"/>
        <v>0</v>
      </c>
      <c r="AZ42" s="370">
        <f t="shared" ca="1" si="44"/>
        <v>0</v>
      </c>
      <c r="BA42" s="370">
        <f t="shared" ca="1" si="44"/>
        <v>0</v>
      </c>
      <c r="BB42" s="370">
        <f t="shared" ca="1" si="44"/>
        <v>0</v>
      </c>
      <c r="BC42" s="370">
        <f t="shared" ca="1" si="44"/>
        <v>0</v>
      </c>
      <c r="BD42" s="370">
        <f t="shared" ca="1" si="44"/>
        <v>0</v>
      </c>
      <c r="BE42" s="370">
        <f t="shared" ca="1" si="44"/>
        <v>0</v>
      </c>
      <c r="BF42" s="370">
        <f t="shared" ca="1" si="44"/>
        <v>0</v>
      </c>
      <c r="BG42" s="370">
        <f t="shared" ca="1" si="44"/>
        <v>0</v>
      </c>
      <c r="BH42" s="370">
        <f t="shared" ca="1" si="44"/>
        <v>0</v>
      </c>
      <c r="BI42" s="370">
        <f t="shared" ca="1" si="44"/>
        <v>0</v>
      </c>
      <c r="BJ42" s="370">
        <f t="shared" ca="1" si="44"/>
        <v>0</v>
      </c>
      <c r="BK42" s="370">
        <f t="shared" ca="1" si="44"/>
        <v>0</v>
      </c>
      <c r="BL42" s="370">
        <f t="shared" ca="1" si="44"/>
        <v>0</v>
      </c>
      <c r="BM42" s="370">
        <f t="shared" ca="1" si="44"/>
        <v>0</v>
      </c>
      <c r="BN42" s="370">
        <f t="shared" ca="1" si="44"/>
        <v>0</v>
      </c>
      <c r="BO42" s="370">
        <f t="shared" ca="1" si="44"/>
        <v>0</v>
      </c>
      <c r="BP42" s="370">
        <f t="shared" ca="1" si="44"/>
        <v>0</v>
      </c>
      <c r="BQ42" s="370">
        <f t="shared" ca="1" si="44"/>
        <v>0</v>
      </c>
      <c r="BR42" s="370">
        <f t="shared" ca="1" si="44"/>
        <v>0</v>
      </c>
      <c r="BS42" s="370">
        <f t="shared" ca="1" si="44"/>
        <v>0</v>
      </c>
      <c r="BT42" s="369">
        <f t="shared" ca="1" si="4"/>
        <v>0</v>
      </c>
      <c r="BU42" s="61"/>
      <c r="BV42" s="61"/>
      <c r="BW42" s="61"/>
      <c r="BX42" s="61"/>
      <c r="BY42" s="61"/>
      <c r="BZ42" s="61"/>
      <c r="CA42" s="61"/>
      <c r="CB42" s="61"/>
      <c r="CC42" s="61"/>
      <c r="CD42" s="61"/>
      <c r="CE42" s="61"/>
      <c r="CF42" s="61"/>
      <c r="CG42" s="61"/>
      <c r="CH42" s="61"/>
      <c r="CI42" s="61"/>
      <c r="CJ42" s="61"/>
      <c r="CK42" s="61"/>
      <c r="CL42" s="61"/>
      <c r="CM42" s="61"/>
      <c r="CN42" s="61"/>
      <c r="CO42" s="61"/>
      <c r="CP42" s="61"/>
      <c r="CQ42" s="61"/>
      <c r="CR42" s="61"/>
      <c r="CS42" s="61"/>
      <c r="CT42" s="61"/>
      <c r="CU42" s="61"/>
      <c r="CV42" s="61"/>
      <c r="CW42" s="61"/>
      <c r="CX42" s="61"/>
      <c r="CY42" s="61"/>
      <c r="CZ42" s="61"/>
      <c r="DA42" s="61"/>
      <c r="DB42" s="61"/>
      <c r="DC42" s="61"/>
    </row>
    <row r="43" spans="1:107" s="58" customFormat="1" ht="16.5" customHeight="1">
      <c r="A43" s="70" t="s">
        <v>439</v>
      </c>
      <c r="B43" s="660"/>
      <c r="C43" s="368" t="s">
        <v>302</v>
      </c>
      <c r="D43" s="367" t="s">
        <v>303</v>
      </c>
      <c r="E43" s="77" t="s">
        <v>1218</v>
      </c>
      <c r="F43" s="77">
        <f>VLOOKUP(C43,'[65]06월마감'!$A$1:$B$500,2,0)</f>
        <v>173</v>
      </c>
      <c r="G43" s="388">
        <f ca="1">VLOOKUP($C$43,[66]납품내역!$B$3:$AH$80,G$1,0)</f>
        <v>0</v>
      </c>
      <c r="H43" s="388">
        <f ca="1">VLOOKUP($C$43,[66]납품내역!$B$3:$AH$80,H$1,0)</f>
        <v>0</v>
      </c>
      <c r="I43" s="388">
        <f ca="1">VLOOKUP($C$43,[66]납품내역!$B$3:$AH$80,I$1,0)</f>
        <v>0</v>
      </c>
      <c r="J43" s="388">
        <f ca="1">VLOOKUP($C$43,[66]납품내역!$B$3:$AH$80,J$1,0)</f>
        <v>0</v>
      </c>
      <c r="K43" s="388">
        <f ca="1">VLOOKUP($C$43,[66]납품내역!$B$3:$AH$80,K$1,0)</f>
        <v>0</v>
      </c>
      <c r="L43" s="388">
        <f ca="1">VLOOKUP($C$43,[66]납품내역!$B$3:$AH$80,L$1,0)</f>
        <v>0</v>
      </c>
      <c r="M43" s="388">
        <f ca="1">VLOOKUP($C$43,[66]납품내역!$B$3:$AH$80,M$1,0)</f>
        <v>0</v>
      </c>
      <c r="N43" s="388">
        <f ca="1">VLOOKUP($C$43,[66]납품내역!$B$3:$AH$80,N$1,0)</f>
        <v>0</v>
      </c>
      <c r="O43" s="388">
        <f ca="1">VLOOKUP($C$43,[66]납품내역!$B$3:$AH$80,O$1,0)</f>
        <v>0</v>
      </c>
      <c r="P43" s="388">
        <f ca="1">VLOOKUP($C$43,[66]납품내역!$B$3:$AH$80,P$1,0)</f>
        <v>0</v>
      </c>
      <c r="Q43" s="388">
        <f ca="1">VLOOKUP($C$43,[66]납품내역!$B$3:$AH$80,Q$1,0)</f>
        <v>0</v>
      </c>
      <c r="R43" s="388">
        <f ca="1">VLOOKUP($C$43,[66]납품내역!$B$3:$AH$80,R$1,0)</f>
        <v>0</v>
      </c>
      <c r="S43" s="388">
        <f ca="1">VLOOKUP($C$43,[66]납품내역!$B$3:$AH$80,S$1,0)</f>
        <v>0</v>
      </c>
      <c r="T43" s="388">
        <f ca="1">VLOOKUP($C$43,[66]납품내역!$B$3:$AH$80,T$1,0)</f>
        <v>0</v>
      </c>
      <c r="U43" s="388">
        <f ca="1">VLOOKUP($C$43,[66]납품내역!$B$3:$AH$80,U$1,0)</f>
        <v>0</v>
      </c>
      <c r="V43" s="388">
        <f ca="1">VLOOKUP($C$43,[66]납품내역!$B$3:$AH$80,V$1,0)</f>
        <v>0</v>
      </c>
      <c r="W43" s="388">
        <f ca="1">VLOOKUP($C$43,[66]납품내역!$B$3:$AH$80,W$1,0)</f>
        <v>0</v>
      </c>
      <c r="X43" s="388">
        <f ca="1">VLOOKUP($C$43,[66]납품내역!$B$3:$AH$80,X$1,0)</f>
        <v>0</v>
      </c>
      <c r="Y43" s="388">
        <f ca="1">VLOOKUP($C$43,[66]납품내역!$B$3:$AH$80,Y$1,0)</f>
        <v>0</v>
      </c>
      <c r="Z43" s="388">
        <f ca="1">VLOOKUP($C$43,[66]납품내역!$B$3:$AH$80,Z$1,0)</f>
        <v>0</v>
      </c>
      <c r="AA43" s="388">
        <f ca="1">VLOOKUP($C$43,[66]납품내역!$B$3:$AH$80,AA$1,0)</f>
        <v>0</v>
      </c>
      <c r="AB43" s="388">
        <f ca="1">VLOOKUP($C$43,[66]납품내역!$B$3:$AH$80,AB$1,0)</f>
        <v>0</v>
      </c>
      <c r="AC43" s="388">
        <f ca="1">VLOOKUP($C$43,[66]납품내역!$B$3:$AH$80,AC$1,0)</f>
        <v>0</v>
      </c>
      <c r="AD43" s="388">
        <f ca="1">VLOOKUP($C$43,[66]납품내역!$B$3:$AH$80,AD$1,0)</f>
        <v>0</v>
      </c>
      <c r="AE43" s="388">
        <f ca="1">VLOOKUP($C$43,[66]납품내역!$B$3:$AH$80,AE$1,0)</f>
        <v>0</v>
      </c>
      <c r="AF43" s="388">
        <f ca="1">VLOOKUP($C$43,[66]납품내역!$B$3:$AH$80,AF$1,0)</f>
        <v>0</v>
      </c>
      <c r="AG43" s="388">
        <f ca="1">VLOOKUP($C$43,[66]납품내역!$B$3:$AH$80,AG$1,0)</f>
        <v>0</v>
      </c>
      <c r="AH43" s="388">
        <f ca="1">VLOOKUP($C$43,[66]납품내역!$B$3:$AH$80,AH$1,0)</f>
        <v>0</v>
      </c>
      <c r="AI43" s="388">
        <f ca="1">VLOOKUP($C$43,[66]납품내역!$B$3:$AH$80,AI$1,0)</f>
        <v>0</v>
      </c>
      <c r="AJ43" s="388">
        <f ca="1">VLOOKUP($C$43,[66]납품내역!$B$3:$AH$80,AJ$1,0)</f>
        <v>0</v>
      </c>
      <c r="AK43" s="388">
        <f ca="1">VLOOKUP($C$43,[66]납품내역!$B$3:$AH$80,AK$1,0)</f>
        <v>0</v>
      </c>
      <c r="AL43" s="388">
        <f t="shared" ca="1" si="36"/>
        <v>0</v>
      </c>
      <c r="AM43" s="389">
        <f t="shared" ca="1" si="2"/>
        <v>0</v>
      </c>
      <c r="AN43" s="61"/>
      <c r="AO43" s="370">
        <f t="shared" ref="AO43:BS43" ca="1" si="45">$F$43*G43</f>
        <v>0</v>
      </c>
      <c r="AP43" s="370">
        <f t="shared" ca="1" si="45"/>
        <v>0</v>
      </c>
      <c r="AQ43" s="370">
        <f t="shared" ca="1" si="45"/>
        <v>0</v>
      </c>
      <c r="AR43" s="370">
        <f t="shared" ca="1" si="45"/>
        <v>0</v>
      </c>
      <c r="AS43" s="370">
        <f t="shared" ca="1" si="45"/>
        <v>0</v>
      </c>
      <c r="AT43" s="370">
        <f t="shared" ca="1" si="45"/>
        <v>0</v>
      </c>
      <c r="AU43" s="370">
        <f t="shared" ca="1" si="45"/>
        <v>0</v>
      </c>
      <c r="AV43" s="370">
        <f t="shared" ca="1" si="45"/>
        <v>0</v>
      </c>
      <c r="AW43" s="370">
        <f t="shared" ca="1" si="45"/>
        <v>0</v>
      </c>
      <c r="AX43" s="370">
        <f t="shared" ca="1" si="45"/>
        <v>0</v>
      </c>
      <c r="AY43" s="370">
        <f t="shared" ca="1" si="45"/>
        <v>0</v>
      </c>
      <c r="AZ43" s="370">
        <f t="shared" ca="1" si="45"/>
        <v>0</v>
      </c>
      <c r="BA43" s="370">
        <f t="shared" ca="1" si="45"/>
        <v>0</v>
      </c>
      <c r="BB43" s="370">
        <f t="shared" ca="1" si="45"/>
        <v>0</v>
      </c>
      <c r="BC43" s="370">
        <f t="shared" ca="1" si="45"/>
        <v>0</v>
      </c>
      <c r="BD43" s="370">
        <f t="shared" ca="1" si="45"/>
        <v>0</v>
      </c>
      <c r="BE43" s="370">
        <f t="shared" ca="1" si="45"/>
        <v>0</v>
      </c>
      <c r="BF43" s="370">
        <f t="shared" ca="1" si="45"/>
        <v>0</v>
      </c>
      <c r="BG43" s="370">
        <f t="shared" ca="1" si="45"/>
        <v>0</v>
      </c>
      <c r="BH43" s="370">
        <f t="shared" ca="1" si="45"/>
        <v>0</v>
      </c>
      <c r="BI43" s="370">
        <f t="shared" ca="1" si="45"/>
        <v>0</v>
      </c>
      <c r="BJ43" s="370">
        <f t="shared" ca="1" si="45"/>
        <v>0</v>
      </c>
      <c r="BK43" s="370">
        <f t="shared" ca="1" si="45"/>
        <v>0</v>
      </c>
      <c r="BL43" s="370">
        <f t="shared" ca="1" si="45"/>
        <v>0</v>
      </c>
      <c r="BM43" s="370">
        <f t="shared" ca="1" si="45"/>
        <v>0</v>
      </c>
      <c r="BN43" s="370">
        <f t="shared" ca="1" si="45"/>
        <v>0</v>
      </c>
      <c r="BO43" s="370">
        <f t="shared" ca="1" si="45"/>
        <v>0</v>
      </c>
      <c r="BP43" s="370">
        <f t="shared" ca="1" si="45"/>
        <v>0</v>
      </c>
      <c r="BQ43" s="370">
        <f t="shared" ca="1" si="45"/>
        <v>0</v>
      </c>
      <c r="BR43" s="370">
        <f t="shared" ca="1" si="45"/>
        <v>0</v>
      </c>
      <c r="BS43" s="370">
        <f t="shared" ca="1" si="45"/>
        <v>0</v>
      </c>
      <c r="BT43" s="369">
        <f t="shared" ca="1" si="4"/>
        <v>0</v>
      </c>
      <c r="BU43" s="61"/>
      <c r="BV43" s="61"/>
      <c r="BW43" s="61"/>
      <c r="BX43" s="61"/>
      <c r="BY43" s="61"/>
      <c r="BZ43" s="61"/>
      <c r="CA43" s="61"/>
      <c r="CB43" s="61"/>
      <c r="CC43" s="61"/>
      <c r="CD43" s="61"/>
      <c r="CE43" s="61"/>
      <c r="CF43" s="61"/>
      <c r="CG43" s="61"/>
      <c r="CH43" s="61"/>
      <c r="CI43" s="61"/>
      <c r="CJ43" s="61"/>
      <c r="CK43" s="61"/>
      <c r="CL43" s="61"/>
      <c r="CM43" s="61"/>
      <c r="CN43" s="61"/>
      <c r="CO43" s="61"/>
      <c r="CP43" s="61"/>
      <c r="CQ43" s="61"/>
      <c r="CR43" s="61"/>
      <c r="CS43" s="61"/>
      <c r="CT43" s="61"/>
      <c r="CU43" s="61"/>
      <c r="CV43" s="61"/>
      <c r="CW43" s="61"/>
      <c r="CX43" s="61"/>
      <c r="CY43" s="61"/>
      <c r="CZ43" s="61"/>
      <c r="DA43" s="61"/>
      <c r="DB43" s="61"/>
      <c r="DC43" s="61"/>
    </row>
    <row r="44" spans="1:107" s="58" customFormat="1" ht="16.5" customHeight="1">
      <c r="A44" s="70" t="s">
        <v>439</v>
      </c>
      <c r="B44" s="660"/>
      <c r="C44" s="368" t="s">
        <v>298</v>
      </c>
      <c r="D44" s="367" t="s">
        <v>299</v>
      </c>
      <c r="E44" s="77" t="s">
        <v>1218</v>
      </c>
      <c r="F44" s="77">
        <f>VLOOKUP(C44,'[65]06월마감'!$A$1:$B$500,2,0)</f>
        <v>274</v>
      </c>
      <c r="G44" s="388">
        <f ca="1">VLOOKUP($C$44,[66]납품내역!$B$3:$AH$80,G$1,0)</f>
        <v>0</v>
      </c>
      <c r="H44" s="388">
        <f ca="1">VLOOKUP($C$44,[66]납품내역!$B$3:$AH$80,H$1,0)</f>
        <v>0</v>
      </c>
      <c r="I44" s="388">
        <f ca="1">VLOOKUP($C$44,[66]납품내역!$B$3:$AH$80,I$1,0)</f>
        <v>0</v>
      </c>
      <c r="J44" s="388">
        <f ca="1">VLOOKUP($C$44,[66]납품내역!$B$3:$AH$80,J$1,0)</f>
        <v>0</v>
      </c>
      <c r="K44" s="388">
        <f ca="1">VLOOKUP($C$44,[66]납품내역!$B$3:$AH$80,K$1,0)</f>
        <v>0</v>
      </c>
      <c r="L44" s="388">
        <f ca="1">VLOOKUP($C$44,[66]납품내역!$B$3:$AH$80,L$1,0)</f>
        <v>0</v>
      </c>
      <c r="M44" s="388">
        <f ca="1">VLOOKUP($C$44,[66]납품내역!$B$3:$AH$80,M$1,0)</f>
        <v>0</v>
      </c>
      <c r="N44" s="388">
        <f ca="1">VLOOKUP($C$44,[66]납품내역!$B$3:$AH$80,N$1,0)</f>
        <v>0</v>
      </c>
      <c r="O44" s="388">
        <f ca="1">VLOOKUP($C$44,[66]납품내역!$B$3:$AH$80,O$1,0)</f>
        <v>0</v>
      </c>
      <c r="P44" s="388">
        <f ca="1">VLOOKUP($C$44,[66]납품내역!$B$3:$AH$80,P$1,0)</f>
        <v>0</v>
      </c>
      <c r="Q44" s="388">
        <f ca="1">VLOOKUP($C$44,[66]납품내역!$B$3:$AH$80,Q$1,0)</f>
        <v>0</v>
      </c>
      <c r="R44" s="388">
        <f ca="1">VLOOKUP($C$44,[66]납품내역!$B$3:$AH$80,R$1,0)</f>
        <v>0</v>
      </c>
      <c r="S44" s="388">
        <f ca="1">VLOOKUP($C$44,[66]납품내역!$B$3:$AH$80,S$1,0)</f>
        <v>0</v>
      </c>
      <c r="T44" s="388">
        <f ca="1">VLOOKUP($C$44,[66]납품내역!$B$3:$AH$80,T$1,0)</f>
        <v>0</v>
      </c>
      <c r="U44" s="388">
        <f ca="1">VLOOKUP($C$44,[66]납품내역!$B$3:$AH$80,U$1,0)</f>
        <v>0</v>
      </c>
      <c r="V44" s="388">
        <f ca="1">VLOOKUP($C$44,[66]납품내역!$B$3:$AH$80,V$1,0)</f>
        <v>0</v>
      </c>
      <c r="W44" s="388">
        <f ca="1">VLOOKUP($C$44,[66]납품내역!$B$3:$AH$80,W$1,0)</f>
        <v>0</v>
      </c>
      <c r="X44" s="388">
        <f ca="1">VLOOKUP($C$44,[66]납품내역!$B$3:$AH$80,X$1,0)</f>
        <v>0</v>
      </c>
      <c r="Y44" s="388">
        <f ca="1">VLOOKUP($C$44,[66]납품내역!$B$3:$AH$80,Y$1,0)</f>
        <v>0</v>
      </c>
      <c r="Z44" s="388">
        <f ca="1">VLOOKUP($C$44,[66]납품내역!$B$3:$AH$80,Z$1,0)</f>
        <v>0</v>
      </c>
      <c r="AA44" s="388">
        <f ca="1">VLOOKUP($C$44,[66]납품내역!$B$3:$AH$80,AA$1,0)</f>
        <v>0</v>
      </c>
      <c r="AB44" s="388">
        <f ca="1">VLOOKUP($C$44,[66]납품내역!$B$3:$AH$80,AB$1,0)</f>
        <v>0</v>
      </c>
      <c r="AC44" s="388">
        <f ca="1">VLOOKUP($C$44,[66]납품내역!$B$3:$AH$80,AC$1,0)</f>
        <v>0</v>
      </c>
      <c r="AD44" s="388">
        <f ca="1">VLOOKUP($C$44,[66]납품내역!$B$3:$AH$80,AD$1,0)</f>
        <v>0</v>
      </c>
      <c r="AE44" s="388">
        <f ca="1">VLOOKUP($C$44,[66]납품내역!$B$3:$AH$80,AE$1,0)</f>
        <v>0</v>
      </c>
      <c r="AF44" s="388">
        <f ca="1">VLOOKUP($C$44,[66]납품내역!$B$3:$AH$80,AF$1,0)</f>
        <v>0</v>
      </c>
      <c r="AG44" s="388">
        <f ca="1">VLOOKUP($C$44,[66]납품내역!$B$3:$AH$80,AG$1,0)</f>
        <v>0</v>
      </c>
      <c r="AH44" s="388">
        <f ca="1">VLOOKUP($C$44,[66]납품내역!$B$3:$AH$80,AH$1,0)</f>
        <v>0</v>
      </c>
      <c r="AI44" s="388">
        <f ca="1">VLOOKUP($C$44,[66]납품내역!$B$3:$AH$80,AI$1,0)</f>
        <v>0</v>
      </c>
      <c r="AJ44" s="388">
        <f ca="1">VLOOKUP($C$44,[66]납품내역!$B$3:$AH$80,AJ$1,0)</f>
        <v>0</v>
      </c>
      <c r="AK44" s="388">
        <f ca="1">VLOOKUP($C$44,[66]납품내역!$B$3:$AH$80,AK$1,0)</f>
        <v>0</v>
      </c>
      <c r="AL44" s="388">
        <f t="shared" ca="1" si="36"/>
        <v>0</v>
      </c>
      <c r="AM44" s="389">
        <f t="shared" ca="1" si="2"/>
        <v>0</v>
      </c>
      <c r="AN44" s="61"/>
      <c r="AO44" s="370">
        <f t="shared" ref="AO44:BS44" ca="1" si="46">$F$44*G44</f>
        <v>0</v>
      </c>
      <c r="AP44" s="370">
        <f t="shared" ca="1" si="46"/>
        <v>0</v>
      </c>
      <c r="AQ44" s="370">
        <f t="shared" ca="1" si="46"/>
        <v>0</v>
      </c>
      <c r="AR44" s="370">
        <f t="shared" ca="1" si="46"/>
        <v>0</v>
      </c>
      <c r="AS44" s="370">
        <f t="shared" ca="1" si="46"/>
        <v>0</v>
      </c>
      <c r="AT44" s="370">
        <f t="shared" ca="1" si="46"/>
        <v>0</v>
      </c>
      <c r="AU44" s="370">
        <f t="shared" ca="1" si="46"/>
        <v>0</v>
      </c>
      <c r="AV44" s="370">
        <f t="shared" ca="1" si="46"/>
        <v>0</v>
      </c>
      <c r="AW44" s="370">
        <f t="shared" ca="1" si="46"/>
        <v>0</v>
      </c>
      <c r="AX44" s="370">
        <f t="shared" ca="1" si="46"/>
        <v>0</v>
      </c>
      <c r="AY44" s="370">
        <f t="shared" ca="1" si="46"/>
        <v>0</v>
      </c>
      <c r="AZ44" s="370">
        <f t="shared" ca="1" si="46"/>
        <v>0</v>
      </c>
      <c r="BA44" s="370">
        <f t="shared" ca="1" si="46"/>
        <v>0</v>
      </c>
      <c r="BB44" s="370">
        <f t="shared" ca="1" si="46"/>
        <v>0</v>
      </c>
      <c r="BC44" s="370">
        <f t="shared" ca="1" si="46"/>
        <v>0</v>
      </c>
      <c r="BD44" s="370">
        <f t="shared" ca="1" si="46"/>
        <v>0</v>
      </c>
      <c r="BE44" s="370">
        <f t="shared" ca="1" si="46"/>
        <v>0</v>
      </c>
      <c r="BF44" s="370">
        <f t="shared" ca="1" si="46"/>
        <v>0</v>
      </c>
      <c r="BG44" s="370">
        <f t="shared" ca="1" si="46"/>
        <v>0</v>
      </c>
      <c r="BH44" s="370">
        <f t="shared" ca="1" si="46"/>
        <v>0</v>
      </c>
      <c r="BI44" s="370">
        <f t="shared" ca="1" si="46"/>
        <v>0</v>
      </c>
      <c r="BJ44" s="370">
        <f t="shared" ca="1" si="46"/>
        <v>0</v>
      </c>
      <c r="BK44" s="370">
        <f t="shared" ca="1" si="46"/>
        <v>0</v>
      </c>
      <c r="BL44" s="370">
        <f t="shared" ca="1" si="46"/>
        <v>0</v>
      </c>
      <c r="BM44" s="370">
        <f t="shared" ca="1" si="46"/>
        <v>0</v>
      </c>
      <c r="BN44" s="370">
        <f t="shared" ca="1" si="46"/>
        <v>0</v>
      </c>
      <c r="BO44" s="370">
        <f t="shared" ca="1" si="46"/>
        <v>0</v>
      </c>
      <c r="BP44" s="370">
        <f t="shared" ca="1" si="46"/>
        <v>0</v>
      </c>
      <c r="BQ44" s="370">
        <f t="shared" ca="1" si="46"/>
        <v>0</v>
      </c>
      <c r="BR44" s="370">
        <f t="shared" ca="1" si="46"/>
        <v>0</v>
      </c>
      <c r="BS44" s="370">
        <f t="shared" ca="1" si="46"/>
        <v>0</v>
      </c>
      <c r="BT44" s="369">
        <f t="shared" ca="1" si="4"/>
        <v>0</v>
      </c>
      <c r="BU44" s="61"/>
      <c r="BV44" s="61"/>
      <c r="BW44" s="61"/>
      <c r="BX44" s="61"/>
      <c r="BY44" s="61"/>
      <c r="BZ44" s="61"/>
      <c r="CA44" s="61"/>
      <c r="CB44" s="61"/>
      <c r="CC44" s="61"/>
      <c r="CD44" s="61"/>
      <c r="CE44" s="61"/>
      <c r="CF44" s="61"/>
      <c r="CG44" s="61"/>
      <c r="CH44" s="61"/>
      <c r="CI44" s="61"/>
      <c r="CJ44" s="61"/>
      <c r="CK44" s="61"/>
      <c r="CL44" s="61"/>
      <c r="CM44" s="61"/>
      <c r="CN44" s="61"/>
      <c r="CO44" s="61"/>
      <c r="CP44" s="61"/>
      <c r="CQ44" s="61"/>
      <c r="CR44" s="61"/>
      <c r="CS44" s="61"/>
      <c r="CT44" s="61"/>
      <c r="CU44" s="61"/>
      <c r="CV44" s="61"/>
      <c r="CW44" s="61"/>
      <c r="CX44" s="61"/>
      <c r="CY44" s="61"/>
      <c r="CZ44" s="61"/>
      <c r="DA44" s="61"/>
      <c r="DB44" s="61"/>
      <c r="DC44" s="61"/>
    </row>
    <row r="45" spans="1:107" s="58" customFormat="1" ht="16.5" customHeight="1">
      <c r="A45" s="70" t="s">
        <v>439</v>
      </c>
      <c r="B45" s="660"/>
      <c r="C45" s="368" t="s">
        <v>300</v>
      </c>
      <c r="D45" s="367" t="s">
        <v>301</v>
      </c>
      <c r="E45" s="77" t="s">
        <v>1218</v>
      </c>
      <c r="F45" s="77">
        <f>VLOOKUP(C45,'[65]06월마감'!$A$1:$B$500,2,0)</f>
        <v>274</v>
      </c>
      <c r="G45" s="388">
        <f ca="1">VLOOKUP($C$45,[66]납품내역!$B$3:$AH$80,G$1,0)</f>
        <v>0</v>
      </c>
      <c r="H45" s="388">
        <f ca="1">VLOOKUP($C$45,[66]납품내역!$B$3:$AH$80,H$1,0)</f>
        <v>0</v>
      </c>
      <c r="I45" s="388">
        <f ca="1">VLOOKUP($C$45,[66]납품내역!$B$3:$AH$80,I$1,0)</f>
        <v>0</v>
      </c>
      <c r="J45" s="388">
        <f ca="1">VLOOKUP($C$45,[66]납품내역!$B$3:$AH$80,J$1,0)</f>
        <v>0</v>
      </c>
      <c r="K45" s="388">
        <f ca="1">VLOOKUP($C$45,[66]납품내역!$B$3:$AH$80,K$1,0)</f>
        <v>0</v>
      </c>
      <c r="L45" s="388">
        <f ca="1">VLOOKUP($C$45,[66]납품내역!$B$3:$AH$80,L$1,0)</f>
        <v>0</v>
      </c>
      <c r="M45" s="388">
        <f ca="1">VLOOKUP($C$45,[66]납품내역!$B$3:$AH$80,M$1,0)</f>
        <v>0</v>
      </c>
      <c r="N45" s="388">
        <f ca="1">VLOOKUP($C$45,[66]납품내역!$B$3:$AH$80,N$1,0)</f>
        <v>0</v>
      </c>
      <c r="O45" s="388">
        <f ca="1">VLOOKUP($C$45,[66]납품내역!$B$3:$AH$80,O$1,0)</f>
        <v>0</v>
      </c>
      <c r="P45" s="388">
        <f ca="1">VLOOKUP($C$45,[66]납품내역!$B$3:$AH$80,P$1,0)</f>
        <v>0</v>
      </c>
      <c r="Q45" s="388">
        <f ca="1">VLOOKUP($C$45,[66]납품내역!$B$3:$AH$80,Q$1,0)</f>
        <v>0</v>
      </c>
      <c r="R45" s="388">
        <f ca="1">VLOOKUP($C$45,[66]납품내역!$B$3:$AH$80,R$1,0)</f>
        <v>0</v>
      </c>
      <c r="S45" s="388">
        <f ca="1">VLOOKUP($C$45,[66]납품내역!$B$3:$AH$80,S$1,0)</f>
        <v>0</v>
      </c>
      <c r="T45" s="388">
        <f ca="1">VLOOKUP($C$45,[66]납품내역!$B$3:$AH$80,T$1,0)</f>
        <v>0</v>
      </c>
      <c r="U45" s="388">
        <f ca="1">VLOOKUP($C$45,[66]납품내역!$B$3:$AH$80,U$1,0)</f>
        <v>0</v>
      </c>
      <c r="V45" s="388">
        <f ca="1">VLOOKUP($C$45,[66]납품내역!$B$3:$AH$80,V$1,0)</f>
        <v>0</v>
      </c>
      <c r="W45" s="388">
        <f ca="1">VLOOKUP($C$45,[66]납품내역!$B$3:$AH$80,W$1,0)</f>
        <v>0</v>
      </c>
      <c r="X45" s="388">
        <f ca="1">VLOOKUP($C$45,[66]납품내역!$B$3:$AH$80,X$1,0)</f>
        <v>0</v>
      </c>
      <c r="Y45" s="388">
        <f ca="1">VLOOKUP($C$45,[66]납품내역!$B$3:$AH$80,Y$1,0)</f>
        <v>0</v>
      </c>
      <c r="Z45" s="388">
        <f ca="1">VLOOKUP($C$45,[66]납품내역!$B$3:$AH$80,Z$1,0)</f>
        <v>0</v>
      </c>
      <c r="AA45" s="388">
        <f ca="1">VLOOKUP($C$45,[66]납품내역!$B$3:$AH$80,AA$1,0)</f>
        <v>0</v>
      </c>
      <c r="AB45" s="388">
        <f ca="1">VLOOKUP($C$45,[66]납품내역!$B$3:$AH$80,AB$1,0)</f>
        <v>0</v>
      </c>
      <c r="AC45" s="388">
        <f ca="1">VLOOKUP($C$45,[66]납품내역!$B$3:$AH$80,AC$1,0)</f>
        <v>0</v>
      </c>
      <c r="AD45" s="388">
        <f ca="1">VLOOKUP($C$45,[66]납품내역!$B$3:$AH$80,AD$1,0)</f>
        <v>0</v>
      </c>
      <c r="AE45" s="388">
        <f ca="1">VLOOKUP($C$45,[66]납품내역!$B$3:$AH$80,AE$1,0)</f>
        <v>0</v>
      </c>
      <c r="AF45" s="388">
        <f ca="1">VLOOKUP($C$45,[66]납품내역!$B$3:$AH$80,AF$1,0)</f>
        <v>0</v>
      </c>
      <c r="AG45" s="388">
        <f ca="1">VLOOKUP($C$45,[66]납품내역!$B$3:$AH$80,AG$1,0)</f>
        <v>0</v>
      </c>
      <c r="AH45" s="388">
        <f ca="1">VLOOKUP($C$45,[66]납품내역!$B$3:$AH$80,AH$1,0)</f>
        <v>0</v>
      </c>
      <c r="AI45" s="388">
        <f ca="1">VLOOKUP($C$45,[66]납품내역!$B$3:$AH$80,AI$1,0)</f>
        <v>0</v>
      </c>
      <c r="AJ45" s="388">
        <f ca="1">VLOOKUP($C$45,[66]납품내역!$B$3:$AH$80,AJ$1,0)</f>
        <v>0</v>
      </c>
      <c r="AK45" s="388">
        <f ca="1">VLOOKUP($C$45,[66]납품내역!$B$3:$AH$80,AK$1,0)</f>
        <v>0</v>
      </c>
      <c r="AL45" s="388">
        <f t="shared" ca="1" si="36"/>
        <v>0</v>
      </c>
      <c r="AM45" s="389">
        <f t="shared" ca="1" si="2"/>
        <v>0</v>
      </c>
      <c r="AN45" s="61"/>
      <c r="AO45" s="370">
        <f t="shared" ref="AO45:BS45" ca="1" si="47">$F$45*G45</f>
        <v>0</v>
      </c>
      <c r="AP45" s="370">
        <f t="shared" ca="1" si="47"/>
        <v>0</v>
      </c>
      <c r="AQ45" s="370">
        <f t="shared" ca="1" si="47"/>
        <v>0</v>
      </c>
      <c r="AR45" s="370">
        <f t="shared" ca="1" si="47"/>
        <v>0</v>
      </c>
      <c r="AS45" s="370">
        <f t="shared" ca="1" si="47"/>
        <v>0</v>
      </c>
      <c r="AT45" s="370">
        <f t="shared" ca="1" si="47"/>
        <v>0</v>
      </c>
      <c r="AU45" s="370">
        <f t="shared" ca="1" si="47"/>
        <v>0</v>
      </c>
      <c r="AV45" s="370">
        <f t="shared" ca="1" si="47"/>
        <v>0</v>
      </c>
      <c r="AW45" s="370">
        <f t="shared" ca="1" si="47"/>
        <v>0</v>
      </c>
      <c r="AX45" s="370">
        <f t="shared" ca="1" si="47"/>
        <v>0</v>
      </c>
      <c r="AY45" s="370">
        <f t="shared" ca="1" si="47"/>
        <v>0</v>
      </c>
      <c r="AZ45" s="370">
        <f t="shared" ca="1" si="47"/>
        <v>0</v>
      </c>
      <c r="BA45" s="370">
        <f t="shared" ca="1" si="47"/>
        <v>0</v>
      </c>
      <c r="BB45" s="370">
        <f t="shared" ca="1" si="47"/>
        <v>0</v>
      </c>
      <c r="BC45" s="370">
        <f t="shared" ca="1" si="47"/>
        <v>0</v>
      </c>
      <c r="BD45" s="370">
        <f t="shared" ca="1" si="47"/>
        <v>0</v>
      </c>
      <c r="BE45" s="370">
        <f t="shared" ca="1" si="47"/>
        <v>0</v>
      </c>
      <c r="BF45" s="370">
        <f t="shared" ca="1" si="47"/>
        <v>0</v>
      </c>
      <c r="BG45" s="370">
        <f t="shared" ca="1" si="47"/>
        <v>0</v>
      </c>
      <c r="BH45" s="370">
        <f t="shared" ca="1" si="47"/>
        <v>0</v>
      </c>
      <c r="BI45" s="370">
        <f t="shared" ca="1" si="47"/>
        <v>0</v>
      </c>
      <c r="BJ45" s="370">
        <f t="shared" ca="1" si="47"/>
        <v>0</v>
      </c>
      <c r="BK45" s="370">
        <f t="shared" ca="1" si="47"/>
        <v>0</v>
      </c>
      <c r="BL45" s="370">
        <f t="shared" ca="1" si="47"/>
        <v>0</v>
      </c>
      <c r="BM45" s="370">
        <f t="shared" ca="1" si="47"/>
        <v>0</v>
      </c>
      <c r="BN45" s="370">
        <f t="shared" ca="1" si="47"/>
        <v>0</v>
      </c>
      <c r="BO45" s="370">
        <f t="shared" ca="1" si="47"/>
        <v>0</v>
      </c>
      <c r="BP45" s="370">
        <f t="shared" ca="1" si="47"/>
        <v>0</v>
      </c>
      <c r="BQ45" s="370">
        <f t="shared" ca="1" si="47"/>
        <v>0</v>
      </c>
      <c r="BR45" s="370">
        <f t="shared" ca="1" si="47"/>
        <v>0</v>
      </c>
      <c r="BS45" s="370">
        <f t="shared" ca="1" si="47"/>
        <v>0</v>
      </c>
      <c r="BT45" s="369">
        <f t="shared" ca="1" si="4"/>
        <v>0</v>
      </c>
      <c r="BU45" s="61"/>
      <c r="BV45" s="61"/>
      <c r="BW45" s="61"/>
      <c r="BX45" s="61"/>
      <c r="BY45" s="61"/>
      <c r="BZ45" s="61"/>
      <c r="CA45" s="61"/>
      <c r="CB45" s="61"/>
      <c r="CC45" s="61"/>
      <c r="CD45" s="61"/>
      <c r="CE45" s="61"/>
      <c r="CF45" s="61"/>
      <c r="CG45" s="61"/>
      <c r="CH45" s="61"/>
      <c r="CI45" s="61"/>
      <c r="CJ45" s="61"/>
      <c r="CK45" s="61"/>
      <c r="CL45" s="61"/>
      <c r="CM45" s="61"/>
      <c r="CN45" s="61"/>
      <c r="CO45" s="61"/>
      <c r="CP45" s="61"/>
      <c r="CQ45" s="61"/>
      <c r="CR45" s="61"/>
      <c r="CS45" s="61"/>
      <c r="CT45" s="61"/>
      <c r="CU45" s="61"/>
      <c r="CV45" s="61"/>
      <c r="CW45" s="61"/>
      <c r="CX45" s="61"/>
      <c r="CY45" s="61"/>
      <c r="CZ45" s="61"/>
      <c r="DA45" s="61"/>
      <c r="DB45" s="61"/>
      <c r="DC45" s="61"/>
    </row>
    <row r="46" spans="1:107" s="58" customFormat="1" ht="16.5" customHeight="1">
      <c r="A46" s="70" t="s">
        <v>439</v>
      </c>
      <c r="B46" s="660"/>
      <c r="C46" s="368" t="s">
        <v>304</v>
      </c>
      <c r="D46" s="367" t="s">
        <v>305</v>
      </c>
      <c r="E46" s="77" t="s">
        <v>1218</v>
      </c>
      <c r="F46" s="77">
        <f>VLOOKUP(C46,'[65]06월마감'!$A$1:$B$500,2,0)</f>
        <v>464</v>
      </c>
      <c r="G46" s="388">
        <f ca="1">VLOOKUP($C$46,[66]납품내역!$B$3:$AH$80,G$1,0)</f>
        <v>0</v>
      </c>
      <c r="H46" s="388">
        <f ca="1">VLOOKUP($C$46,[66]납품내역!$B$3:$AH$80,H$1,0)</f>
        <v>0</v>
      </c>
      <c r="I46" s="388">
        <f ca="1">VLOOKUP($C$46,[66]납품내역!$B$3:$AH$80,I$1,0)</f>
        <v>0</v>
      </c>
      <c r="J46" s="388">
        <f ca="1">VLOOKUP($C$46,[66]납품내역!$B$3:$AH$80,J$1,0)</f>
        <v>0</v>
      </c>
      <c r="K46" s="388">
        <f ca="1">VLOOKUP($C$46,[66]납품내역!$B$3:$AH$80,K$1,0)</f>
        <v>0</v>
      </c>
      <c r="L46" s="388">
        <f ca="1">VLOOKUP($C$46,[66]납품내역!$B$3:$AH$80,L$1,0)</f>
        <v>0</v>
      </c>
      <c r="M46" s="388">
        <f ca="1">VLOOKUP($C$46,[66]납품내역!$B$3:$AH$80,M$1,0)</f>
        <v>0</v>
      </c>
      <c r="N46" s="388">
        <f ca="1">VLOOKUP($C$46,[66]납품내역!$B$3:$AH$80,N$1,0)</f>
        <v>0</v>
      </c>
      <c r="O46" s="388">
        <f ca="1">VLOOKUP($C$46,[66]납품내역!$B$3:$AH$80,O$1,0)</f>
        <v>0</v>
      </c>
      <c r="P46" s="388">
        <f ca="1">VLOOKUP($C$46,[66]납품내역!$B$3:$AH$80,P$1,0)</f>
        <v>0</v>
      </c>
      <c r="Q46" s="388">
        <f ca="1">VLOOKUP($C$46,[66]납품내역!$B$3:$AH$80,Q$1,0)</f>
        <v>0</v>
      </c>
      <c r="R46" s="388">
        <f ca="1">VLOOKUP($C$46,[66]납품내역!$B$3:$AH$80,R$1,0)</f>
        <v>0</v>
      </c>
      <c r="S46" s="388">
        <f ca="1">VLOOKUP($C$46,[66]납품내역!$B$3:$AH$80,S$1,0)</f>
        <v>0</v>
      </c>
      <c r="T46" s="388">
        <f ca="1">VLOOKUP($C$46,[66]납품내역!$B$3:$AH$80,T$1,0)</f>
        <v>0</v>
      </c>
      <c r="U46" s="388">
        <f ca="1">VLOOKUP($C$46,[66]납품내역!$B$3:$AH$80,U$1,0)</f>
        <v>0</v>
      </c>
      <c r="V46" s="388">
        <f ca="1">VLOOKUP($C$46,[66]납품내역!$B$3:$AH$80,V$1,0)</f>
        <v>0</v>
      </c>
      <c r="W46" s="388">
        <f ca="1">VLOOKUP($C$46,[66]납품내역!$B$3:$AH$80,W$1,0)</f>
        <v>0</v>
      </c>
      <c r="X46" s="388">
        <f ca="1">VLOOKUP($C$46,[66]납품내역!$B$3:$AH$80,X$1,0)</f>
        <v>0</v>
      </c>
      <c r="Y46" s="388">
        <f ca="1">VLOOKUP($C$46,[66]납품내역!$B$3:$AH$80,Y$1,0)</f>
        <v>0</v>
      </c>
      <c r="Z46" s="388">
        <f ca="1">VLOOKUP($C$46,[66]납품내역!$B$3:$AH$80,Z$1,0)</f>
        <v>0</v>
      </c>
      <c r="AA46" s="388">
        <f ca="1">VLOOKUP($C$46,[66]납품내역!$B$3:$AH$80,AA$1,0)</f>
        <v>0</v>
      </c>
      <c r="AB46" s="388">
        <f ca="1">VLOOKUP($C$46,[66]납품내역!$B$3:$AH$80,AB$1,0)</f>
        <v>0</v>
      </c>
      <c r="AC46" s="388">
        <f ca="1">VLOOKUP($C$46,[66]납품내역!$B$3:$AH$80,AC$1,0)</f>
        <v>0</v>
      </c>
      <c r="AD46" s="388">
        <f ca="1">VLOOKUP($C$46,[66]납품내역!$B$3:$AH$80,AD$1,0)</f>
        <v>0</v>
      </c>
      <c r="AE46" s="388">
        <f ca="1">VLOOKUP($C$46,[66]납품내역!$B$3:$AH$80,AE$1,0)</f>
        <v>0</v>
      </c>
      <c r="AF46" s="388">
        <f ca="1">VLOOKUP($C$46,[66]납품내역!$B$3:$AH$80,AF$1,0)</f>
        <v>0</v>
      </c>
      <c r="AG46" s="388">
        <f ca="1">VLOOKUP($C$46,[66]납품내역!$B$3:$AH$80,AG$1,0)</f>
        <v>0</v>
      </c>
      <c r="AH46" s="388">
        <f ca="1">VLOOKUP($C$46,[66]납품내역!$B$3:$AH$80,AH$1,0)</f>
        <v>0</v>
      </c>
      <c r="AI46" s="388">
        <f ca="1">VLOOKUP($C$46,[66]납품내역!$B$3:$AH$80,AI$1,0)</f>
        <v>0</v>
      </c>
      <c r="AJ46" s="388">
        <f ca="1">VLOOKUP($C$46,[66]납품내역!$B$3:$AH$80,AJ$1,0)</f>
        <v>0</v>
      </c>
      <c r="AK46" s="388">
        <f ca="1">VLOOKUP($C$46,[66]납품내역!$B$3:$AH$80,AK$1,0)</f>
        <v>0</v>
      </c>
      <c r="AL46" s="388">
        <f t="shared" ca="1" si="36"/>
        <v>0</v>
      </c>
      <c r="AM46" s="389">
        <f t="shared" ca="1" si="2"/>
        <v>0</v>
      </c>
      <c r="AN46" s="61"/>
      <c r="AO46" s="370">
        <f t="shared" ref="AO46:BS46" ca="1" si="48">$F$46*G46</f>
        <v>0</v>
      </c>
      <c r="AP46" s="370">
        <f t="shared" ca="1" si="48"/>
        <v>0</v>
      </c>
      <c r="AQ46" s="370">
        <f t="shared" ca="1" si="48"/>
        <v>0</v>
      </c>
      <c r="AR46" s="370">
        <f t="shared" ca="1" si="48"/>
        <v>0</v>
      </c>
      <c r="AS46" s="370">
        <f t="shared" ca="1" si="48"/>
        <v>0</v>
      </c>
      <c r="AT46" s="370">
        <f t="shared" ca="1" si="48"/>
        <v>0</v>
      </c>
      <c r="AU46" s="370">
        <f t="shared" ca="1" si="48"/>
        <v>0</v>
      </c>
      <c r="AV46" s="370">
        <f t="shared" ca="1" si="48"/>
        <v>0</v>
      </c>
      <c r="AW46" s="370">
        <f t="shared" ca="1" si="48"/>
        <v>0</v>
      </c>
      <c r="AX46" s="370">
        <f t="shared" ca="1" si="48"/>
        <v>0</v>
      </c>
      <c r="AY46" s="370">
        <f t="shared" ca="1" si="48"/>
        <v>0</v>
      </c>
      <c r="AZ46" s="370">
        <f t="shared" ca="1" si="48"/>
        <v>0</v>
      </c>
      <c r="BA46" s="370">
        <f t="shared" ca="1" si="48"/>
        <v>0</v>
      </c>
      <c r="BB46" s="370">
        <f t="shared" ca="1" si="48"/>
        <v>0</v>
      </c>
      <c r="BC46" s="370">
        <f t="shared" ca="1" si="48"/>
        <v>0</v>
      </c>
      <c r="BD46" s="370">
        <f t="shared" ca="1" si="48"/>
        <v>0</v>
      </c>
      <c r="BE46" s="370">
        <f t="shared" ca="1" si="48"/>
        <v>0</v>
      </c>
      <c r="BF46" s="370">
        <f t="shared" ca="1" si="48"/>
        <v>0</v>
      </c>
      <c r="BG46" s="370">
        <f t="shared" ca="1" si="48"/>
        <v>0</v>
      </c>
      <c r="BH46" s="370">
        <f t="shared" ca="1" si="48"/>
        <v>0</v>
      </c>
      <c r="BI46" s="370">
        <f t="shared" ca="1" si="48"/>
        <v>0</v>
      </c>
      <c r="BJ46" s="370">
        <f t="shared" ca="1" si="48"/>
        <v>0</v>
      </c>
      <c r="BK46" s="370">
        <f t="shared" ca="1" si="48"/>
        <v>0</v>
      </c>
      <c r="BL46" s="370">
        <f t="shared" ca="1" si="48"/>
        <v>0</v>
      </c>
      <c r="BM46" s="370">
        <f t="shared" ca="1" si="48"/>
        <v>0</v>
      </c>
      <c r="BN46" s="370">
        <f t="shared" ca="1" si="48"/>
        <v>0</v>
      </c>
      <c r="BO46" s="370">
        <f t="shared" ca="1" si="48"/>
        <v>0</v>
      </c>
      <c r="BP46" s="370">
        <f t="shared" ca="1" si="48"/>
        <v>0</v>
      </c>
      <c r="BQ46" s="370">
        <f t="shared" ca="1" si="48"/>
        <v>0</v>
      </c>
      <c r="BR46" s="370">
        <f t="shared" ca="1" si="48"/>
        <v>0</v>
      </c>
      <c r="BS46" s="370">
        <f t="shared" ca="1" si="48"/>
        <v>0</v>
      </c>
      <c r="BT46" s="369">
        <f t="shared" ca="1" si="4"/>
        <v>0</v>
      </c>
      <c r="BU46" s="61"/>
      <c r="BV46" s="61"/>
      <c r="BW46" s="61"/>
      <c r="BX46" s="61"/>
      <c r="BY46" s="61"/>
      <c r="BZ46" s="61"/>
      <c r="CA46" s="61"/>
      <c r="CB46" s="61"/>
      <c r="CC46" s="61"/>
      <c r="CD46" s="61"/>
      <c r="CE46" s="61"/>
      <c r="CF46" s="61"/>
      <c r="CG46" s="61"/>
      <c r="CH46" s="61"/>
      <c r="CI46" s="61"/>
      <c r="CJ46" s="61"/>
      <c r="CK46" s="61"/>
      <c r="CL46" s="61"/>
      <c r="CM46" s="61"/>
      <c r="CN46" s="61"/>
      <c r="CO46" s="61"/>
      <c r="CP46" s="61"/>
      <c r="CQ46" s="61"/>
      <c r="CR46" s="61"/>
      <c r="CS46" s="61"/>
      <c r="CT46" s="61"/>
      <c r="CU46" s="61"/>
      <c r="CV46" s="61"/>
      <c r="CW46" s="61"/>
      <c r="CX46" s="61"/>
      <c r="CY46" s="61"/>
      <c r="CZ46" s="61"/>
      <c r="DA46" s="61"/>
      <c r="DB46" s="61"/>
      <c r="DC46" s="61"/>
    </row>
    <row r="47" spans="1:107" s="58" customFormat="1" ht="16.5" customHeight="1">
      <c r="A47" s="70" t="s">
        <v>439</v>
      </c>
      <c r="B47" s="660"/>
      <c r="C47" s="368" t="s">
        <v>306</v>
      </c>
      <c r="D47" s="367" t="s">
        <v>307</v>
      </c>
      <c r="E47" s="77" t="s">
        <v>1218</v>
      </c>
      <c r="F47" s="77">
        <f>VLOOKUP(C47,'[65]06월마감'!$A$1:$B$500,2,0)</f>
        <v>464</v>
      </c>
      <c r="G47" s="388">
        <f ca="1">VLOOKUP($C$47,[66]납품내역!$B$3:$AH$80,G$1,0)</f>
        <v>0</v>
      </c>
      <c r="H47" s="388">
        <f ca="1">VLOOKUP($C$47,[66]납품내역!$B$3:$AH$80,H$1,0)</f>
        <v>0</v>
      </c>
      <c r="I47" s="388">
        <f ca="1">VLOOKUP($C$47,[66]납품내역!$B$3:$AH$80,I$1,0)</f>
        <v>0</v>
      </c>
      <c r="J47" s="388">
        <f ca="1">VLOOKUP($C$47,[66]납품내역!$B$3:$AH$80,J$1,0)</f>
        <v>0</v>
      </c>
      <c r="K47" s="388">
        <f ca="1">VLOOKUP($C$47,[66]납품내역!$B$3:$AH$80,K$1,0)</f>
        <v>0</v>
      </c>
      <c r="L47" s="388">
        <f ca="1">VLOOKUP($C$47,[66]납품내역!$B$3:$AH$80,L$1,0)</f>
        <v>0</v>
      </c>
      <c r="M47" s="388">
        <f ca="1">VLOOKUP($C$47,[66]납품내역!$B$3:$AH$80,M$1,0)</f>
        <v>0</v>
      </c>
      <c r="N47" s="388">
        <f ca="1">VLOOKUP($C$47,[66]납품내역!$B$3:$AH$80,N$1,0)</f>
        <v>0</v>
      </c>
      <c r="O47" s="388">
        <f ca="1">VLOOKUP($C$47,[66]납품내역!$B$3:$AH$80,O$1,0)</f>
        <v>0</v>
      </c>
      <c r="P47" s="388">
        <f ca="1">VLOOKUP($C$47,[66]납품내역!$B$3:$AH$80,P$1,0)</f>
        <v>0</v>
      </c>
      <c r="Q47" s="388">
        <f ca="1">VLOOKUP($C$47,[66]납품내역!$B$3:$AH$80,Q$1,0)</f>
        <v>0</v>
      </c>
      <c r="R47" s="388">
        <f ca="1">VLOOKUP($C$47,[66]납품내역!$B$3:$AH$80,R$1,0)</f>
        <v>0</v>
      </c>
      <c r="S47" s="388">
        <f ca="1">VLOOKUP($C$47,[66]납품내역!$B$3:$AH$80,S$1,0)</f>
        <v>0</v>
      </c>
      <c r="T47" s="388">
        <f ca="1">VLOOKUP($C$47,[66]납품내역!$B$3:$AH$80,T$1,0)</f>
        <v>0</v>
      </c>
      <c r="U47" s="388">
        <f ca="1">VLOOKUP($C$47,[66]납품내역!$B$3:$AH$80,U$1,0)</f>
        <v>0</v>
      </c>
      <c r="V47" s="388">
        <f ca="1">VLOOKUP($C$47,[66]납품내역!$B$3:$AH$80,V$1,0)</f>
        <v>0</v>
      </c>
      <c r="W47" s="388">
        <f ca="1">VLOOKUP($C$47,[66]납품내역!$B$3:$AH$80,W$1,0)</f>
        <v>0</v>
      </c>
      <c r="X47" s="388">
        <f ca="1">VLOOKUP($C$47,[66]납품내역!$B$3:$AH$80,X$1,0)</f>
        <v>0</v>
      </c>
      <c r="Y47" s="388">
        <f ca="1">VLOOKUP($C$47,[66]납품내역!$B$3:$AH$80,Y$1,0)</f>
        <v>0</v>
      </c>
      <c r="Z47" s="388">
        <f ca="1">VLOOKUP($C$47,[66]납품내역!$B$3:$AH$80,Z$1,0)</f>
        <v>0</v>
      </c>
      <c r="AA47" s="388">
        <f ca="1">VLOOKUP($C$47,[66]납품내역!$B$3:$AH$80,AA$1,0)</f>
        <v>0</v>
      </c>
      <c r="AB47" s="388">
        <f ca="1">VLOOKUP($C$47,[66]납품내역!$B$3:$AH$80,AB$1,0)</f>
        <v>0</v>
      </c>
      <c r="AC47" s="388">
        <f ca="1">VLOOKUP($C$47,[66]납품내역!$B$3:$AH$80,AC$1,0)</f>
        <v>0</v>
      </c>
      <c r="AD47" s="388">
        <f ca="1">VLOOKUP($C$47,[66]납품내역!$B$3:$AH$80,AD$1,0)</f>
        <v>0</v>
      </c>
      <c r="AE47" s="388">
        <f ca="1">VLOOKUP($C$47,[66]납품내역!$B$3:$AH$80,AE$1,0)</f>
        <v>0</v>
      </c>
      <c r="AF47" s="388">
        <f ca="1">VLOOKUP($C$47,[66]납품내역!$B$3:$AH$80,AF$1,0)</f>
        <v>0</v>
      </c>
      <c r="AG47" s="388">
        <f ca="1">VLOOKUP($C$47,[66]납품내역!$B$3:$AH$80,AG$1,0)</f>
        <v>0</v>
      </c>
      <c r="AH47" s="388">
        <f ca="1">VLOOKUP($C$47,[66]납품내역!$B$3:$AH$80,AH$1,0)</f>
        <v>0</v>
      </c>
      <c r="AI47" s="388">
        <f ca="1">VLOOKUP($C$47,[66]납품내역!$B$3:$AH$80,AI$1,0)</f>
        <v>0</v>
      </c>
      <c r="AJ47" s="388">
        <f ca="1">VLOOKUP($C$47,[66]납품내역!$B$3:$AH$80,AJ$1,0)</f>
        <v>0</v>
      </c>
      <c r="AK47" s="388">
        <f ca="1">VLOOKUP($C$47,[66]납품내역!$B$3:$AH$80,AK$1,0)</f>
        <v>0</v>
      </c>
      <c r="AL47" s="388">
        <f t="shared" ca="1" si="36"/>
        <v>0</v>
      </c>
      <c r="AM47" s="389">
        <f t="shared" ca="1" si="2"/>
        <v>0</v>
      </c>
      <c r="AN47" s="61"/>
      <c r="AO47" s="370">
        <f t="shared" ref="AO47:BS47" ca="1" si="49">$F$47*G47</f>
        <v>0</v>
      </c>
      <c r="AP47" s="370">
        <f t="shared" ca="1" si="49"/>
        <v>0</v>
      </c>
      <c r="AQ47" s="370">
        <f t="shared" ca="1" si="49"/>
        <v>0</v>
      </c>
      <c r="AR47" s="370">
        <f t="shared" ca="1" si="49"/>
        <v>0</v>
      </c>
      <c r="AS47" s="370">
        <f t="shared" ca="1" si="49"/>
        <v>0</v>
      </c>
      <c r="AT47" s="370">
        <f t="shared" ca="1" si="49"/>
        <v>0</v>
      </c>
      <c r="AU47" s="370">
        <f t="shared" ca="1" si="49"/>
        <v>0</v>
      </c>
      <c r="AV47" s="370">
        <f t="shared" ca="1" si="49"/>
        <v>0</v>
      </c>
      <c r="AW47" s="370">
        <f t="shared" ca="1" si="49"/>
        <v>0</v>
      </c>
      <c r="AX47" s="370">
        <f t="shared" ca="1" si="49"/>
        <v>0</v>
      </c>
      <c r="AY47" s="370">
        <f t="shared" ca="1" si="49"/>
        <v>0</v>
      </c>
      <c r="AZ47" s="370">
        <f t="shared" ca="1" si="49"/>
        <v>0</v>
      </c>
      <c r="BA47" s="370">
        <f t="shared" ca="1" si="49"/>
        <v>0</v>
      </c>
      <c r="BB47" s="370">
        <f t="shared" ca="1" si="49"/>
        <v>0</v>
      </c>
      <c r="BC47" s="370">
        <f t="shared" ca="1" si="49"/>
        <v>0</v>
      </c>
      <c r="BD47" s="370">
        <f t="shared" ca="1" si="49"/>
        <v>0</v>
      </c>
      <c r="BE47" s="370">
        <f t="shared" ca="1" si="49"/>
        <v>0</v>
      </c>
      <c r="BF47" s="370">
        <f t="shared" ca="1" si="49"/>
        <v>0</v>
      </c>
      <c r="BG47" s="370">
        <f t="shared" ca="1" si="49"/>
        <v>0</v>
      </c>
      <c r="BH47" s="370">
        <f t="shared" ca="1" si="49"/>
        <v>0</v>
      </c>
      <c r="BI47" s="370">
        <f t="shared" ca="1" si="49"/>
        <v>0</v>
      </c>
      <c r="BJ47" s="370">
        <f t="shared" ca="1" si="49"/>
        <v>0</v>
      </c>
      <c r="BK47" s="370">
        <f t="shared" ca="1" si="49"/>
        <v>0</v>
      </c>
      <c r="BL47" s="370">
        <f t="shared" ca="1" si="49"/>
        <v>0</v>
      </c>
      <c r="BM47" s="370">
        <f t="shared" ca="1" si="49"/>
        <v>0</v>
      </c>
      <c r="BN47" s="370">
        <f t="shared" ca="1" si="49"/>
        <v>0</v>
      </c>
      <c r="BO47" s="370">
        <f t="shared" ca="1" si="49"/>
        <v>0</v>
      </c>
      <c r="BP47" s="370">
        <f t="shared" ca="1" si="49"/>
        <v>0</v>
      </c>
      <c r="BQ47" s="370">
        <f t="shared" ca="1" si="49"/>
        <v>0</v>
      </c>
      <c r="BR47" s="370">
        <f t="shared" ca="1" si="49"/>
        <v>0</v>
      </c>
      <c r="BS47" s="370">
        <f t="shared" ca="1" si="49"/>
        <v>0</v>
      </c>
      <c r="BT47" s="369">
        <f t="shared" ca="1" si="4"/>
        <v>0</v>
      </c>
      <c r="BU47" s="61"/>
      <c r="BV47" s="61"/>
      <c r="BW47" s="61"/>
      <c r="BX47" s="61"/>
      <c r="BY47" s="61"/>
      <c r="BZ47" s="61"/>
      <c r="CA47" s="61"/>
      <c r="CB47" s="61"/>
      <c r="CC47" s="61"/>
      <c r="CD47" s="61"/>
      <c r="CE47" s="61"/>
      <c r="CF47" s="61"/>
      <c r="CG47" s="61"/>
      <c r="CH47" s="61"/>
      <c r="CI47" s="61"/>
      <c r="CJ47" s="61"/>
      <c r="CK47" s="61"/>
      <c r="CL47" s="61"/>
      <c r="CM47" s="61"/>
      <c r="CN47" s="61"/>
      <c r="CO47" s="61"/>
      <c r="CP47" s="61"/>
      <c r="CQ47" s="61"/>
      <c r="CR47" s="61"/>
      <c r="CS47" s="61"/>
      <c r="CT47" s="61"/>
      <c r="CU47" s="61"/>
      <c r="CV47" s="61"/>
      <c r="CW47" s="61"/>
      <c r="CX47" s="61"/>
      <c r="CY47" s="61"/>
      <c r="CZ47" s="61"/>
      <c r="DA47" s="61"/>
      <c r="DB47" s="61"/>
      <c r="DC47" s="61"/>
    </row>
    <row r="48" spans="1:107" s="58" customFormat="1" ht="16.5" customHeight="1">
      <c r="A48" s="70" t="s">
        <v>439</v>
      </c>
      <c r="B48" s="660"/>
      <c r="C48" s="368" t="s">
        <v>278</v>
      </c>
      <c r="D48" s="367" t="s">
        <v>279</v>
      </c>
      <c r="E48" s="77" t="s">
        <v>1218</v>
      </c>
      <c r="F48" s="77">
        <f>VLOOKUP(C48,'[65]06월마감'!$A$1:$B$500,2,0)</f>
        <v>362</v>
      </c>
      <c r="G48" s="388">
        <f ca="1">VLOOKUP($C$48,[66]납품내역!$B$3:$AH$80,G$1,0)</f>
        <v>0</v>
      </c>
      <c r="H48" s="388">
        <f ca="1">VLOOKUP($C$48,[66]납품내역!$B$3:$AH$80,H$1,0)</f>
        <v>0</v>
      </c>
      <c r="I48" s="388">
        <f ca="1">VLOOKUP($C$48,[66]납품내역!$B$3:$AH$80,I$1,0)</f>
        <v>0</v>
      </c>
      <c r="J48" s="388">
        <f ca="1">VLOOKUP($C$48,[66]납품내역!$B$3:$AH$80,J$1,0)</f>
        <v>0</v>
      </c>
      <c r="K48" s="388">
        <f ca="1">VLOOKUP($C$48,[66]납품내역!$B$3:$AH$80,K$1,0)</f>
        <v>0</v>
      </c>
      <c r="L48" s="388">
        <f ca="1">VLOOKUP($C$48,[66]납품내역!$B$3:$AH$80,L$1,0)</f>
        <v>0</v>
      </c>
      <c r="M48" s="388">
        <f ca="1">VLOOKUP($C$48,[66]납품내역!$B$3:$AH$80,M$1,0)</f>
        <v>0</v>
      </c>
      <c r="N48" s="388">
        <f ca="1">VLOOKUP($C$48,[66]납품내역!$B$3:$AH$80,N$1,0)</f>
        <v>6000</v>
      </c>
      <c r="O48" s="388">
        <f ca="1">VLOOKUP($C$48,[66]납품내역!$B$3:$AH$80,O$1,0)</f>
        <v>0</v>
      </c>
      <c r="P48" s="388">
        <f ca="1">VLOOKUP($C$48,[66]납품내역!$B$3:$AH$80,P$1,0)</f>
        <v>0</v>
      </c>
      <c r="Q48" s="388">
        <f ca="1">VLOOKUP($C$48,[66]납품내역!$B$3:$AH$80,Q$1,0)</f>
        <v>0</v>
      </c>
      <c r="R48" s="388">
        <f ca="1">VLOOKUP($C$48,[66]납품내역!$B$3:$AH$80,R$1,0)</f>
        <v>0</v>
      </c>
      <c r="S48" s="388">
        <f ca="1">VLOOKUP($C$48,[66]납품내역!$B$3:$AH$80,S$1,0)</f>
        <v>0</v>
      </c>
      <c r="T48" s="388">
        <f ca="1">VLOOKUP($C$48,[66]납품내역!$B$3:$AH$80,T$1,0)</f>
        <v>0</v>
      </c>
      <c r="U48" s="388">
        <f ca="1">VLOOKUP($C$48,[66]납품내역!$B$3:$AH$80,U$1,0)</f>
        <v>0</v>
      </c>
      <c r="V48" s="388">
        <f ca="1">VLOOKUP($C$48,[66]납품내역!$B$3:$AH$80,V$1,0)</f>
        <v>0</v>
      </c>
      <c r="W48" s="388">
        <f ca="1">VLOOKUP($C$48,[66]납품내역!$B$3:$AH$80,W$1,0)</f>
        <v>0</v>
      </c>
      <c r="X48" s="388">
        <f ca="1">VLOOKUP($C$48,[66]납품내역!$B$3:$AH$80,X$1,0)</f>
        <v>0</v>
      </c>
      <c r="Y48" s="388">
        <f ca="1">VLOOKUP($C$48,[66]납품내역!$B$3:$AH$80,Y$1,0)</f>
        <v>0</v>
      </c>
      <c r="Z48" s="388">
        <f ca="1">VLOOKUP($C$48,[66]납품내역!$B$3:$AH$80,Z$1,0)</f>
        <v>0</v>
      </c>
      <c r="AA48" s="388">
        <f ca="1">VLOOKUP($C$48,[66]납품내역!$B$3:$AH$80,AA$1,0)</f>
        <v>0</v>
      </c>
      <c r="AB48" s="388">
        <f ca="1">VLOOKUP($C$48,[66]납품내역!$B$3:$AH$80,AB$1,0)</f>
        <v>0</v>
      </c>
      <c r="AC48" s="388">
        <f ca="1">VLOOKUP($C$48,[66]납품내역!$B$3:$AH$80,AC$1,0)</f>
        <v>0</v>
      </c>
      <c r="AD48" s="388">
        <f ca="1">VLOOKUP($C$48,[66]납품내역!$B$3:$AH$80,AD$1,0)</f>
        <v>0</v>
      </c>
      <c r="AE48" s="388">
        <f ca="1">VLOOKUP($C$48,[66]납품내역!$B$3:$AH$80,AE$1,0)</f>
        <v>0</v>
      </c>
      <c r="AF48" s="388">
        <f ca="1">VLOOKUP($C$48,[66]납품내역!$B$3:$AH$80,AF$1,0)</f>
        <v>0</v>
      </c>
      <c r="AG48" s="388">
        <f ca="1">VLOOKUP($C$48,[66]납품내역!$B$3:$AH$80,AG$1,0)</f>
        <v>0</v>
      </c>
      <c r="AH48" s="388">
        <f ca="1">VLOOKUP($C$48,[66]납품내역!$B$3:$AH$80,AH$1,0)</f>
        <v>0</v>
      </c>
      <c r="AI48" s="388">
        <f ca="1">VLOOKUP($C$48,[66]납품내역!$B$3:$AH$80,AI$1,0)</f>
        <v>0</v>
      </c>
      <c r="AJ48" s="388">
        <f ca="1">VLOOKUP($C$48,[66]납품내역!$B$3:$AH$80,AJ$1,0)</f>
        <v>0</v>
      </c>
      <c r="AK48" s="388">
        <f ca="1">VLOOKUP($C$48,[66]납품내역!$B$3:$AH$80,AK$1,0)</f>
        <v>0</v>
      </c>
      <c r="AL48" s="388">
        <f t="shared" ca="1" si="36"/>
        <v>6000</v>
      </c>
      <c r="AM48" s="389">
        <f t="shared" ca="1" si="2"/>
        <v>2172000</v>
      </c>
      <c r="AN48" s="61"/>
      <c r="AO48" s="370">
        <f t="shared" ref="AO48:BS48" ca="1" si="50">$F$48*G48</f>
        <v>0</v>
      </c>
      <c r="AP48" s="370">
        <f t="shared" ca="1" si="50"/>
        <v>0</v>
      </c>
      <c r="AQ48" s="370">
        <f t="shared" ca="1" si="50"/>
        <v>0</v>
      </c>
      <c r="AR48" s="370">
        <f t="shared" ca="1" si="50"/>
        <v>0</v>
      </c>
      <c r="AS48" s="370">
        <f t="shared" ca="1" si="50"/>
        <v>0</v>
      </c>
      <c r="AT48" s="370">
        <f t="shared" ca="1" si="50"/>
        <v>0</v>
      </c>
      <c r="AU48" s="370">
        <f t="shared" ca="1" si="50"/>
        <v>0</v>
      </c>
      <c r="AV48" s="370">
        <f t="shared" ca="1" si="50"/>
        <v>2172000</v>
      </c>
      <c r="AW48" s="370">
        <f t="shared" ca="1" si="50"/>
        <v>0</v>
      </c>
      <c r="AX48" s="370">
        <f t="shared" ca="1" si="50"/>
        <v>0</v>
      </c>
      <c r="AY48" s="370">
        <f t="shared" ca="1" si="50"/>
        <v>0</v>
      </c>
      <c r="AZ48" s="370">
        <f t="shared" ca="1" si="50"/>
        <v>0</v>
      </c>
      <c r="BA48" s="370">
        <f t="shared" ca="1" si="50"/>
        <v>0</v>
      </c>
      <c r="BB48" s="370">
        <f t="shared" ca="1" si="50"/>
        <v>0</v>
      </c>
      <c r="BC48" s="370">
        <f t="shared" ca="1" si="50"/>
        <v>0</v>
      </c>
      <c r="BD48" s="370">
        <f t="shared" ca="1" si="50"/>
        <v>0</v>
      </c>
      <c r="BE48" s="370">
        <f t="shared" ca="1" si="50"/>
        <v>0</v>
      </c>
      <c r="BF48" s="370">
        <f t="shared" ca="1" si="50"/>
        <v>0</v>
      </c>
      <c r="BG48" s="370">
        <f t="shared" ca="1" si="50"/>
        <v>0</v>
      </c>
      <c r="BH48" s="370">
        <f t="shared" ca="1" si="50"/>
        <v>0</v>
      </c>
      <c r="BI48" s="370">
        <f t="shared" ca="1" si="50"/>
        <v>0</v>
      </c>
      <c r="BJ48" s="370">
        <f t="shared" ca="1" si="50"/>
        <v>0</v>
      </c>
      <c r="BK48" s="370">
        <f t="shared" ca="1" si="50"/>
        <v>0</v>
      </c>
      <c r="BL48" s="370">
        <f t="shared" ca="1" si="50"/>
        <v>0</v>
      </c>
      <c r="BM48" s="370">
        <f t="shared" ca="1" si="50"/>
        <v>0</v>
      </c>
      <c r="BN48" s="370">
        <f t="shared" ca="1" si="50"/>
        <v>0</v>
      </c>
      <c r="BO48" s="370">
        <f t="shared" ca="1" si="50"/>
        <v>0</v>
      </c>
      <c r="BP48" s="370">
        <f t="shared" ca="1" si="50"/>
        <v>0</v>
      </c>
      <c r="BQ48" s="370">
        <f t="shared" ca="1" si="50"/>
        <v>0</v>
      </c>
      <c r="BR48" s="370">
        <f t="shared" ca="1" si="50"/>
        <v>0</v>
      </c>
      <c r="BS48" s="370">
        <f t="shared" ca="1" si="50"/>
        <v>0</v>
      </c>
      <c r="BT48" s="369">
        <f t="shared" ca="1" si="4"/>
        <v>2172000</v>
      </c>
      <c r="BU48" s="61"/>
      <c r="BV48" s="61"/>
      <c r="BW48" s="61"/>
      <c r="BX48" s="61"/>
      <c r="BY48" s="61"/>
      <c r="BZ48" s="61"/>
      <c r="CA48" s="61"/>
      <c r="CB48" s="61"/>
      <c r="CC48" s="61"/>
      <c r="CD48" s="61"/>
      <c r="CE48" s="61"/>
      <c r="CF48" s="61"/>
      <c r="CG48" s="61"/>
      <c r="CH48" s="61"/>
      <c r="CI48" s="61"/>
      <c r="CJ48" s="61"/>
      <c r="CK48" s="61"/>
      <c r="CL48" s="61"/>
      <c r="CM48" s="61"/>
      <c r="CN48" s="61"/>
      <c r="CO48" s="61"/>
      <c r="CP48" s="61"/>
      <c r="CQ48" s="61"/>
      <c r="CR48" s="61"/>
      <c r="CS48" s="61"/>
      <c r="CT48" s="61"/>
      <c r="CU48" s="61"/>
      <c r="CV48" s="61"/>
      <c r="CW48" s="61"/>
      <c r="CX48" s="61"/>
      <c r="CY48" s="61"/>
      <c r="CZ48" s="61"/>
      <c r="DA48" s="61"/>
      <c r="DB48" s="61"/>
      <c r="DC48" s="61"/>
    </row>
    <row r="49" spans="1:107" s="58" customFormat="1" ht="16.5" customHeight="1">
      <c r="A49" s="70" t="s">
        <v>439</v>
      </c>
      <c r="B49" s="660"/>
      <c r="C49" s="368" t="s">
        <v>280</v>
      </c>
      <c r="D49" s="367" t="s">
        <v>281</v>
      </c>
      <c r="E49" s="77" t="s">
        <v>1218</v>
      </c>
      <c r="F49" s="77">
        <f>VLOOKUP(C49,'[65]06월마감'!$A$1:$B$500,2,0)</f>
        <v>362</v>
      </c>
      <c r="G49" s="388">
        <f ca="1">VLOOKUP($C$49,[66]납품내역!$B$3:$AH$80,G$1,0)</f>
        <v>0</v>
      </c>
      <c r="H49" s="388">
        <f ca="1">VLOOKUP($C$49,[66]납품내역!$B$3:$AH$80,H$1,0)</f>
        <v>0</v>
      </c>
      <c r="I49" s="388">
        <f ca="1">VLOOKUP($C$49,[66]납품내역!$B$3:$AH$80,I$1,0)</f>
        <v>0</v>
      </c>
      <c r="J49" s="388">
        <f ca="1">VLOOKUP($C$49,[66]납품내역!$B$3:$AH$80,J$1,0)</f>
        <v>0</v>
      </c>
      <c r="K49" s="388">
        <f ca="1">VLOOKUP($C$49,[66]납품내역!$B$3:$AH$80,K$1,0)</f>
        <v>0</v>
      </c>
      <c r="L49" s="388">
        <f ca="1">VLOOKUP($C$49,[66]납품내역!$B$3:$AH$80,L$1,0)</f>
        <v>0</v>
      </c>
      <c r="M49" s="388">
        <f ca="1">VLOOKUP($C$49,[66]납품내역!$B$3:$AH$80,M$1,0)</f>
        <v>0</v>
      </c>
      <c r="N49" s="388">
        <f ca="1">VLOOKUP($C$49,[66]납품내역!$B$3:$AH$80,N$1,0)</f>
        <v>6000</v>
      </c>
      <c r="O49" s="388">
        <f ca="1">VLOOKUP($C$49,[66]납품내역!$B$3:$AH$80,O$1,0)</f>
        <v>0</v>
      </c>
      <c r="P49" s="388">
        <f ca="1">VLOOKUP($C$49,[66]납품내역!$B$3:$AH$80,P$1,0)</f>
        <v>0</v>
      </c>
      <c r="Q49" s="388">
        <f ca="1">VLOOKUP($C$49,[66]납품내역!$B$3:$AH$80,Q$1,0)</f>
        <v>0</v>
      </c>
      <c r="R49" s="388">
        <f ca="1">VLOOKUP($C$49,[66]납품내역!$B$3:$AH$80,R$1,0)</f>
        <v>0</v>
      </c>
      <c r="S49" s="388">
        <f ca="1">VLOOKUP($C$49,[66]납품내역!$B$3:$AH$80,S$1,0)</f>
        <v>0</v>
      </c>
      <c r="T49" s="388">
        <f ca="1">VLOOKUP($C$49,[66]납품내역!$B$3:$AH$80,T$1,0)</f>
        <v>0</v>
      </c>
      <c r="U49" s="388">
        <f ca="1">VLOOKUP($C$49,[66]납품내역!$B$3:$AH$80,U$1,0)</f>
        <v>0</v>
      </c>
      <c r="V49" s="388">
        <f ca="1">VLOOKUP($C$49,[66]납품내역!$B$3:$AH$80,V$1,0)</f>
        <v>0</v>
      </c>
      <c r="W49" s="388">
        <f ca="1">VLOOKUP($C$49,[66]납품내역!$B$3:$AH$80,W$1,0)</f>
        <v>0</v>
      </c>
      <c r="X49" s="388">
        <f ca="1">VLOOKUP($C$49,[66]납품내역!$B$3:$AH$80,X$1,0)</f>
        <v>0</v>
      </c>
      <c r="Y49" s="388">
        <f ca="1">VLOOKUP($C$49,[66]납품내역!$B$3:$AH$80,Y$1,0)</f>
        <v>0</v>
      </c>
      <c r="Z49" s="388">
        <f ca="1">VLOOKUP($C$49,[66]납품내역!$B$3:$AH$80,Z$1,0)</f>
        <v>0</v>
      </c>
      <c r="AA49" s="388">
        <f ca="1">VLOOKUP($C$49,[66]납품내역!$B$3:$AH$80,AA$1,0)</f>
        <v>0</v>
      </c>
      <c r="AB49" s="388">
        <f ca="1">VLOOKUP($C$49,[66]납품내역!$B$3:$AH$80,AB$1,0)</f>
        <v>0</v>
      </c>
      <c r="AC49" s="388">
        <f ca="1">VLOOKUP($C$49,[66]납품내역!$B$3:$AH$80,AC$1,0)</f>
        <v>0</v>
      </c>
      <c r="AD49" s="388">
        <f ca="1">VLOOKUP($C$49,[66]납품내역!$B$3:$AH$80,AD$1,0)</f>
        <v>0</v>
      </c>
      <c r="AE49" s="388">
        <f ca="1">VLOOKUP($C$49,[66]납품내역!$B$3:$AH$80,AE$1,0)</f>
        <v>0</v>
      </c>
      <c r="AF49" s="388">
        <f ca="1">VLOOKUP($C$49,[66]납품내역!$B$3:$AH$80,AF$1,0)</f>
        <v>0</v>
      </c>
      <c r="AG49" s="388">
        <f ca="1">VLOOKUP($C$49,[66]납품내역!$B$3:$AH$80,AG$1,0)</f>
        <v>0</v>
      </c>
      <c r="AH49" s="388">
        <f ca="1">VLOOKUP($C$49,[66]납품내역!$B$3:$AH$80,AH$1,0)</f>
        <v>0</v>
      </c>
      <c r="AI49" s="388">
        <f ca="1">VLOOKUP($C$49,[66]납품내역!$B$3:$AH$80,AI$1,0)</f>
        <v>0</v>
      </c>
      <c r="AJ49" s="388">
        <f ca="1">VLOOKUP($C$49,[66]납품내역!$B$3:$AH$80,AJ$1,0)</f>
        <v>0</v>
      </c>
      <c r="AK49" s="388">
        <f ca="1">VLOOKUP($C$49,[66]납품내역!$B$3:$AH$80,AK$1,0)</f>
        <v>0</v>
      </c>
      <c r="AL49" s="388">
        <f t="shared" ca="1" si="36"/>
        <v>6000</v>
      </c>
      <c r="AM49" s="389">
        <f t="shared" ca="1" si="2"/>
        <v>2172000</v>
      </c>
      <c r="AN49" s="61"/>
      <c r="AO49" s="370">
        <f t="shared" ref="AO49:BS49" ca="1" si="51">$F$49*G49</f>
        <v>0</v>
      </c>
      <c r="AP49" s="370">
        <f t="shared" ca="1" si="51"/>
        <v>0</v>
      </c>
      <c r="AQ49" s="370">
        <f t="shared" ca="1" si="51"/>
        <v>0</v>
      </c>
      <c r="AR49" s="370">
        <f t="shared" ca="1" si="51"/>
        <v>0</v>
      </c>
      <c r="AS49" s="370">
        <f t="shared" ca="1" si="51"/>
        <v>0</v>
      </c>
      <c r="AT49" s="370">
        <f t="shared" ca="1" si="51"/>
        <v>0</v>
      </c>
      <c r="AU49" s="370">
        <f t="shared" ca="1" si="51"/>
        <v>0</v>
      </c>
      <c r="AV49" s="370">
        <f t="shared" ca="1" si="51"/>
        <v>2172000</v>
      </c>
      <c r="AW49" s="370">
        <f t="shared" ca="1" si="51"/>
        <v>0</v>
      </c>
      <c r="AX49" s="370">
        <f t="shared" ca="1" si="51"/>
        <v>0</v>
      </c>
      <c r="AY49" s="370">
        <f t="shared" ca="1" si="51"/>
        <v>0</v>
      </c>
      <c r="AZ49" s="370">
        <f t="shared" ca="1" si="51"/>
        <v>0</v>
      </c>
      <c r="BA49" s="370">
        <f t="shared" ca="1" si="51"/>
        <v>0</v>
      </c>
      <c r="BB49" s="370">
        <f t="shared" ca="1" si="51"/>
        <v>0</v>
      </c>
      <c r="BC49" s="370">
        <f t="shared" ca="1" si="51"/>
        <v>0</v>
      </c>
      <c r="BD49" s="370">
        <f t="shared" ca="1" si="51"/>
        <v>0</v>
      </c>
      <c r="BE49" s="370">
        <f t="shared" ca="1" si="51"/>
        <v>0</v>
      </c>
      <c r="BF49" s="370">
        <f t="shared" ca="1" si="51"/>
        <v>0</v>
      </c>
      <c r="BG49" s="370">
        <f t="shared" ca="1" si="51"/>
        <v>0</v>
      </c>
      <c r="BH49" s="370">
        <f t="shared" ca="1" si="51"/>
        <v>0</v>
      </c>
      <c r="BI49" s="370">
        <f t="shared" ca="1" si="51"/>
        <v>0</v>
      </c>
      <c r="BJ49" s="370">
        <f t="shared" ca="1" si="51"/>
        <v>0</v>
      </c>
      <c r="BK49" s="370">
        <f t="shared" ca="1" si="51"/>
        <v>0</v>
      </c>
      <c r="BL49" s="370">
        <f t="shared" ca="1" si="51"/>
        <v>0</v>
      </c>
      <c r="BM49" s="370">
        <f t="shared" ca="1" si="51"/>
        <v>0</v>
      </c>
      <c r="BN49" s="370">
        <f t="shared" ca="1" si="51"/>
        <v>0</v>
      </c>
      <c r="BO49" s="370">
        <f t="shared" ca="1" si="51"/>
        <v>0</v>
      </c>
      <c r="BP49" s="370">
        <f t="shared" ca="1" si="51"/>
        <v>0</v>
      </c>
      <c r="BQ49" s="370">
        <f t="shared" ca="1" si="51"/>
        <v>0</v>
      </c>
      <c r="BR49" s="370">
        <f t="shared" ca="1" si="51"/>
        <v>0</v>
      </c>
      <c r="BS49" s="370">
        <f t="shared" ca="1" si="51"/>
        <v>0</v>
      </c>
      <c r="BT49" s="369">
        <f t="shared" ca="1" si="4"/>
        <v>2172000</v>
      </c>
      <c r="BU49" s="61"/>
      <c r="BV49" s="61"/>
      <c r="BW49" s="61"/>
      <c r="BX49" s="61"/>
      <c r="BY49" s="61"/>
      <c r="BZ49" s="61"/>
      <c r="CA49" s="61"/>
      <c r="CB49" s="61"/>
      <c r="CC49" s="61"/>
      <c r="CD49" s="61"/>
      <c r="CE49" s="61"/>
      <c r="CF49" s="61"/>
      <c r="CG49" s="61"/>
      <c r="CH49" s="61"/>
      <c r="CI49" s="61"/>
      <c r="CJ49" s="61"/>
      <c r="CK49" s="61"/>
      <c r="CL49" s="61"/>
      <c r="CM49" s="61"/>
      <c r="CN49" s="61"/>
      <c r="CO49" s="61"/>
      <c r="CP49" s="61"/>
      <c r="CQ49" s="61"/>
      <c r="CR49" s="61"/>
      <c r="CS49" s="61"/>
      <c r="CT49" s="61"/>
      <c r="CU49" s="61"/>
      <c r="CV49" s="61"/>
      <c r="CW49" s="61"/>
      <c r="CX49" s="61"/>
      <c r="CY49" s="61"/>
      <c r="CZ49" s="61"/>
      <c r="DA49" s="61"/>
      <c r="DB49" s="61"/>
      <c r="DC49" s="61"/>
    </row>
    <row r="50" spans="1:107" s="58" customFormat="1" ht="16.5" customHeight="1">
      <c r="A50" s="70" t="s">
        <v>1318</v>
      </c>
      <c r="B50" s="660"/>
      <c r="C50" s="368" t="s">
        <v>1217</v>
      </c>
      <c r="D50" s="367" t="s">
        <v>289</v>
      </c>
      <c r="E50" s="77" t="s">
        <v>168</v>
      </c>
      <c r="F50" s="77">
        <f>VLOOKUP(C50,'[65]06월마감'!$A$1:$B$500,2,0)</f>
        <v>177</v>
      </c>
      <c r="G50" s="388">
        <f ca="1">VLOOKUP($C$50,[66]납품내역!$B$3:$AH$80,G$1,0)</f>
        <v>0</v>
      </c>
      <c r="H50" s="388">
        <f ca="1">VLOOKUP($C$50,[66]납품내역!$B$3:$AH$80,H$1,0)</f>
        <v>0</v>
      </c>
      <c r="I50" s="388">
        <f ca="1">VLOOKUP($C$50,[66]납품내역!$B$3:$AH$80,I$1,0)</f>
        <v>0</v>
      </c>
      <c r="J50" s="388">
        <f ca="1">VLOOKUP($C$50,[66]납품내역!$B$3:$AH$80,J$1,0)</f>
        <v>0</v>
      </c>
      <c r="K50" s="388">
        <f ca="1">VLOOKUP($C$50,[66]납품내역!$B$3:$AH$80,K$1,0)</f>
        <v>0</v>
      </c>
      <c r="L50" s="388">
        <f ca="1">VLOOKUP($C$50,[66]납품내역!$B$3:$AH$80,L$1,0)</f>
        <v>0</v>
      </c>
      <c r="M50" s="388">
        <f ca="1">VLOOKUP($C$50,[66]납품내역!$B$3:$AH$80,M$1,0)</f>
        <v>0</v>
      </c>
      <c r="N50" s="388">
        <f ca="1">VLOOKUP($C$50,[66]납품내역!$B$3:$AH$80,N$1,0)</f>
        <v>0</v>
      </c>
      <c r="O50" s="388">
        <f ca="1">VLOOKUP($C$50,[66]납품내역!$B$3:$AH$80,O$1,0)</f>
        <v>0</v>
      </c>
      <c r="P50" s="388">
        <f ca="1">VLOOKUP($C$50,[66]납품내역!$B$3:$AH$80,P$1,0)</f>
        <v>0</v>
      </c>
      <c r="Q50" s="388">
        <f ca="1">VLOOKUP($C$50,[66]납품내역!$B$3:$AH$80,Q$1,0)</f>
        <v>0</v>
      </c>
      <c r="R50" s="388">
        <f ca="1">VLOOKUP($C$50,[66]납품내역!$B$3:$AH$80,R$1,0)</f>
        <v>0</v>
      </c>
      <c r="S50" s="388">
        <f ca="1">VLOOKUP($C$50,[66]납품내역!$B$3:$AH$80,S$1,0)</f>
        <v>0</v>
      </c>
      <c r="T50" s="388">
        <f ca="1">VLOOKUP($C$50,[66]납품내역!$B$3:$AH$80,T$1,0)</f>
        <v>0</v>
      </c>
      <c r="U50" s="388">
        <f ca="1">VLOOKUP($C$50,[66]납품내역!$B$3:$AH$80,U$1,0)</f>
        <v>0</v>
      </c>
      <c r="V50" s="388">
        <f ca="1">VLOOKUP($C$50,[66]납품내역!$B$3:$AH$80,V$1,0)</f>
        <v>0</v>
      </c>
      <c r="W50" s="388">
        <f ca="1">VLOOKUP($C$50,[66]납품내역!$B$3:$AH$80,W$1,0)</f>
        <v>0</v>
      </c>
      <c r="X50" s="388">
        <f ca="1">VLOOKUP($C$50,[66]납품내역!$B$3:$AH$80,X$1,0)</f>
        <v>0</v>
      </c>
      <c r="Y50" s="388">
        <f ca="1">VLOOKUP($C$50,[66]납품내역!$B$3:$AH$80,Y$1,0)</f>
        <v>0</v>
      </c>
      <c r="Z50" s="388">
        <f ca="1">VLOOKUP($C$50,[66]납품내역!$B$3:$AH$80,Z$1,0)</f>
        <v>0</v>
      </c>
      <c r="AA50" s="388">
        <f ca="1">VLOOKUP($C$50,[66]납품내역!$B$3:$AH$80,AA$1,0)</f>
        <v>0</v>
      </c>
      <c r="AB50" s="388">
        <f ca="1">VLOOKUP($C$50,[66]납품내역!$B$3:$AH$80,AB$1,0)</f>
        <v>0</v>
      </c>
      <c r="AC50" s="388">
        <f ca="1">VLOOKUP($C$50,[66]납품내역!$B$3:$AH$80,AC$1,0)</f>
        <v>0</v>
      </c>
      <c r="AD50" s="388">
        <f ca="1">VLOOKUP($C$50,[66]납품내역!$B$3:$AH$80,AD$1,0)</f>
        <v>0</v>
      </c>
      <c r="AE50" s="388">
        <f ca="1">VLOOKUP($C$50,[66]납품내역!$B$3:$AH$80,AE$1,0)</f>
        <v>0</v>
      </c>
      <c r="AF50" s="388">
        <f ca="1">VLOOKUP($C$50,[66]납품내역!$B$3:$AH$80,AF$1,0)</f>
        <v>0</v>
      </c>
      <c r="AG50" s="388">
        <f ca="1">VLOOKUP($C$50,[66]납품내역!$B$3:$AH$80,AG$1,0)</f>
        <v>0</v>
      </c>
      <c r="AH50" s="388">
        <f ca="1">VLOOKUP($C$50,[66]납품내역!$B$3:$AH$80,AH$1,0)</f>
        <v>0</v>
      </c>
      <c r="AI50" s="388">
        <f ca="1">VLOOKUP($C$50,[66]납품내역!$B$3:$AH$80,AI$1,0)</f>
        <v>0</v>
      </c>
      <c r="AJ50" s="388">
        <f ca="1">VLOOKUP($C$50,[66]납품내역!$B$3:$AH$80,AJ$1,0)</f>
        <v>0</v>
      </c>
      <c r="AK50" s="388">
        <f ca="1">VLOOKUP($C$50,[66]납품내역!$B$3:$AH$80,AK$1,0)</f>
        <v>0</v>
      </c>
      <c r="AL50" s="388">
        <f t="shared" ca="1" si="36"/>
        <v>0</v>
      </c>
      <c r="AM50" s="389">
        <f t="shared" ca="1" si="2"/>
        <v>0</v>
      </c>
      <c r="AN50" s="61"/>
      <c r="AO50" s="370">
        <f t="shared" ref="AO50:BS50" ca="1" si="52">$F$50*G50</f>
        <v>0</v>
      </c>
      <c r="AP50" s="370">
        <f t="shared" ca="1" si="52"/>
        <v>0</v>
      </c>
      <c r="AQ50" s="370">
        <f t="shared" ca="1" si="52"/>
        <v>0</v>
      </c>
      <c r="AR50" s="370">
        <f t="shared" ca="1" si="52"/>
        <v>0</v>
      </c>
      <c r="AS50" s="370">
        <f t="shared" ca="1" si="52"/>
        <v>0</v>
      </c>
      <c r="AT50" s="370">
        <f t="shared" ca="1" si="52"/>
        <v>0</v>
      </c>
      <c r="AU50" s="370">
        <f t="shared" ca="1" si="52"/>
        <v>0</v>
      </c>
      <c r="AV50" s="370">
        <f t="shared" ca="1" si="52"/>
        <v>0</v>
      </c>
      <c r="AW50" s="370">
        <f t="shared" ca="1" si="52"/>
        <v>0</v>
      </c>
      <c r="AX50" s="370">
        <f t="shared" ca="1" si="52"/>
        <v>0</v>
      </c>
      <c r="AY50" s="370">
        <f t="shared" ca="1" si="52"/>
        <v>0</v>
      </c>
      <c r="AZ50" s="370">
        <f t="shared" ca="1" si="52"/>
        <v>0</v>
      </c>
      <c r="BA50" s="370">
        <f t="shared" ca="1" si="52"/>
        <v>0</v>
      </c>
      <c r="BB50" s="370">
        <f t="shared" ca="1" si="52"/>
        <v>0</v>
      </c>
      <c r="BC50" s="370">
        <f t="shared" ca="1" si="52"/>
        <v>0</v>
      </c>
      <c r="BD50" s="370">
        <f t="shared" ca="1" si="52"/>
        <v>0</v>
      </c>
      <c r="BE50" s="370">
        <f t="shared" ca="1" si="52"/>
        <v>0</v>
      </c>
      <c r="BF50" s="370">
        <f t="shared" ca="1" si="52"/>
        <v>0</v>
      </c>
      <c r="BG50" s="370">
        <f t="shared" ca="1" si="52"/>
        <v>0</v>
      </c>
      <c r="BH50" s="370">
        <f t="shared" ca="1" si="52"/>
        <v>0</v>
      </c>
      <c r="BI50" s="370">
        <f t="shared" ca="1" si="52"/>
        <v>0</v>
      </c>
      <c r="BJ50" s="370">
        <f t="shared" ca="1" si="52"/>
        <v>0</v>
      </c>
      <c r="BK50" s="370">
        <f t="shared" ca="1" si="52"/>
        <v>0</v>
      </c>
      <c r="BL50" s="370">
        <f t="shared" ca="1" si="52"/>
        <v>0</v>
      </c>
      <c r="BM50" s="370">
        <f t="shared" ca="1" si="52"/>
        <v>0</v>
      </c>
      <c r="BN50" s="370">
        <f t="shared" ca="1" si="52"/>
        <v>0</v>
      </c>
      <c r="BO50" s="370">
        <f t="shared" ca="1" si="52"/>
        <v>0</v>
      </c>
      <c r="BP50" s="370">
        <f t="shared" ca="1" si="52"/>
        <v>0</v>
      </c>
      <c r="BQ50" s="370">
        <f t="shared" ca="1" si="52"/>
        <v>0</v>
      </c>
      <c r="BR50" s="370">
        <f t="shared" ca="1" si="52"/>
        <v>0</v>
      </c>
      <c r="BS50" s="370">
        <f t="shared" ca="1" si="52"/>
        <v>0</v>
      </c>
      <c r="BT50" s="369">
        <f t="shared" ca="1" si="4"/>
        <v>0</v>
      </c>
      <c r="BU50" s="61"/>
      <c r="BV50" s="61"/>
      <c r="BW50" s="61"/>
      <c r="BX50" s="61"/>
      <c r="BY50" s="61"/>
      <c r="BZ50" s="61"/>
      <c r="CA50" s="61"/>
      <c r="CB50" s="61"/>
      <c r="CC50" s="61"/>
      <c r="CD50" s="61"/>
      <c r="CE50" s="61"/>
      <c r="CF50" s="61"/>
      <c r="CG50" s="61"/>
      <c r="CH50" s="61"/>
      <c r="CI50" s="61"/>
      <c r="CJ50" s="61"/>
      <c r="CK50" s="61"/>
      <c r="CL50" s="61"/>
      <c r="CM50" s="61"/>
      <c r="CN50" s="61"/>
      <c r="CO50" s="61"/>
      <c r="CP50" s="61"/>
      <c r="CQ50" s="61"/>
      <c r="CR50" s="61"/>
      <c r="CS50" s="61"/>
      <c r="CT50" s="61"/>
      <c r="CU50" s="61"/>
      <c r="CV50" s="61"/>
      <c r="CW50" s="61"/>
      <c r="CX50" s="61"/>
      <c r="CY50" s="61"/>
      <c r="CZ50" s="61"/>
      <c r="DA50" s="61"/>
      <c r="DB50" s="61"/>
      <c r="DC50" s="61"/>
    </row>
    <row r="51" spans="1:107" s="58" customFormat="1" ht="16.5" customHeight="1">
      <c r="A51" s="70" t="s">
        <v>1318</v>
      </c>
      <c r="B51" s="660"/>
      <c r="C51" s="368" t="s">
        <v>468</v>
      </c>
      <c r="D51" s="367" t="s">
        <v>496</v>
      </c>
      <c r="E51" s="77" t="s">
        <v>168</v>
      </c>
      <c r="F51" s="77">
        <f>VLOOKUP(C51,'[65]06월마감'!$A$1:$B$500,2,0)</f>
        <v>177</v>
      </c>
      <c r="G51" s="388">
        <f ca="1">VLOOKUP($C$51,[66]납품내역!$B$3:$AH$80,G$1,0)</f>
        <v>0</v>
      </c>
      <c r="H51" s="388">
        <f ca="1">VLOOKUP($C$51,[66]납품내역!$B$3:$AH$80,H$1,0)</f>
        <v>0</v>
      </c>
      <c r="I51" s="388">
        <f ca="1">VLOOKUP($C$51,[66]납품내역!$B$3:$AH$80,I$1,0)</f>
        <v>0</v>
      </c>
      <c r="J51" s="388">
        <f ca="1">VLOOKUP($C$51,[66]납품내역!$B$3:$AH$80,J$1,0)</f>
        <v>0</v>
      </c>
      <c r="K51" s="388">
        <f ca="1">VLOOKUP($C$51,[66]납품내역!$B$3:$AH$80,K$1,0)</f>
        <v>0</v>
      </c>
      <c r="L51" s="388">
        <f ca="1">VLOOKUP($C$51,[66]납품내역!$B$3:$AH$80,L$1,0)</f>
        <v>0</v>
      </c>
      <c r="M51" s="388">
        <f ca="1">VLOOKUP($C$51,[66]납품내역!$B$3:$AH$80,M$1,0)</f>
        <v>0</v>
      </c>
      <c r="N51" s="388">
        <f ca="1">VLOOKUP($C$51,[66]납품내역!$B$3:$AH$80,N$1,0)</f>
        <v>0</v>
      </c>
      <c r="O51" s="388">
        <f ca="1">VLOOKUP($C$51,[66]납품내역!$B$3:$AH$80,O$1,0)</f>
        <v>0</v>
      </c>
      <c r="P51" s="388">
        <f ca="1">VLOOKUP($C$51,[66]납품내역!$B$3:$AH$80,P$1,0)</f>
        <v>0</v>
      </c>
      <c r="Q51" s="388">
        <f ca="1">VLOOKUP($C$51,[66]납품내역!$B$3:$AH$80,Q$1,0)</f>
        <v>0</v>
      </c>
      <c r="R51" s="388">
        <f ca="1">VLOOKUP($C$51,[66]납품내역!$B$3:$AH$80,R$1,0)</f>
        <v>0</v>
      </c>
      <c r="S51" s="388">
        <f ca="1">VLOOKUP($C$51,[66]납품내역!$B$3:$AH$80,S$1,0)</f>
        <v>0</v>
      </c>
      <c r="T51" s="388">
        <f ca="1">VLOOKUP($C$51,[66]납품내역!$B$3:$AH$80,T$1,0)</f>
        <v>0</v>
      </c>
      <c r="U51" s="388">
        <f ca="1">VLOOKUP($C$51,[66]납품내역!$B$3:$AH$80,U$1,0)</f>
        <v>0</v>
      </c>
      <c r="V51" s="388">
        <f ca="1">VLOOKUP($C$51,[66]납품내역!$B$3:$AH$80,V$1,0)</f>
        <v>0</v>
      </c>
      <c r="W51" s="388">
        <f ca="1">VLOOKUP($C$51,[66]납품내역!$B$3:$AH$80,W$1,0)</f>
        <v>0</v>
      </c>
      <c r="X51" s="388">
        <f ca="1">VLOOKUP($C$51,[66]납품내역!$B$3:$AH$80,X$1,0)</f>
        <v>0</v>
      </c>
      <c r="Y51" s="388">
        <f ca="1">VLOOKUP($C$51,[66]납품내역!$B$3:$AH$80,Y$1,0)</f>
        <v>0</v>
      </c>
      <c r="Z51" s="388">
        <f ca="1">VLOOKUP($C$51,[66]납품내역!$B$3:$AH$80,Z$1,0)</f>
        <v>0</v>
      </c>
      <c r="AA51" s="388">
        <f ca="1">VLOOKUP($C$51,[66]납품내역!$B$3:$AH$80,AA$1,0)</f>
        <v>0</v>
      </c>
      <c r="AB51" s="388">
        <f ca="1">VLOOKUP($C$51,[66]납품내역!$B$3:$AH$80,AB$1,0)</f>
        <v>0</v>
      </c>
      <c r="AC51" s="388">
        <f ca="1">VLOOKUP($C$51,[66]납품내역!$B$3:$AH$80,AC$1,0)</f>
        <v>0</v>
      </c>
      <c r="AD51" s="388">
        <f ca="1">VLOOKUP($C$51,[66]납품내역!$B$3:$AH$80,AD$1,0)</f>
        <v>0</v>
      </c>
      <c r="AE51" s="388">
        <f ca="1">VLOOKUP($C$51,[66]납품내역!$B$3:$AH$80,AE$1,0)</f>
        <v>0</v>
      </c>
      <c r="AF51" s="388">
        <f ca="1">VLOOKUP($C$51,[66]납품내역!$B$3:$AH$80,AF$1,0)</f>
        <v>0</v>
      </c>
      <c r="AG51" s="388">
        <f ca="1">VLOOKUP($C$51,[66]납품내역!$B$3:$AH$80,AG$1,0)</f>
        <v>0</v>
      </c>
      <c r="AH51" s="388">
        <f ca="1">VLOOKUP($C$51,[66]납품내역!$B$3:$AH$80,AH$1,0)</f>
        <v>0</v>
      </c>
      <c r="AI51" s="388">
        <f ca="1">VLOOKUP($C$51,[66]납품내역!$B$3:$AH$80,AI$1,0)</f>
        <v>0</v>
      </c>
      <c r="AJ51" s="388">
        <f ca="1">VLOOKUP($C$51,[66]납품내역!$B$3:$AH$80,AJ$1,0)</f>
        <v>0</v>
      </c>
      <c r="AK51" s="388">
        <f ca="1">VLOOKUP($C$51,[66]납품내역!$B$3:$AH$80,AK$1,0)</f>
        <v>0</v>
      </c>
      <c r="AL51" s="388">
        <f t="shared" ca="1" si="36"/>
        <v>0</v>
      </c>
      <c r="AM51" s="389">
        <f t="shared" ca="1" si="2"/>
        <v>0</v>
      </c>
      <c r="AN51" s="61"/>
      <c r="AO51" s="370">
        <f t="shared" ref="AO51:BS51" ca="1" si="53">$F$51*G51</f>
        <v>0</v>
      </c>
      <c r="AP51" s="370">
        <f t="shared" ca="1" si="53"/>
        <v>0</v>
      </c>
      <c r="AQ51" s="370">
        <f t="shared" ca="1" si="53"/>
        <v>0</v>
      </c>
      <c r="AR51" s="370">
        <f t="shared" ca="1" si="53"/>
        <v>0</v>
      </c>
      <c r="AS51" s="370">
        <f t="shared" ca="1" si="53"/>
        <v>0</v>
      </c>
      <c r="AT51" s="370">
        <f t="shared" ca="1" si="53"/>
        <v>0</v>
      </c>
      <c r="AU51" s="370">
        <f t="shared" ca="1" si="53"/>
        <v>0</v>
      </c>
      <c r="AV51" s="370">
        <f t="shared" ca="1" si="53"/>
        <v>0</v>
      </c>
      <c r="AW51" s="370">
        <f t="shared" ca="1" si="53"/>
        <v>0</v>
      </c>
      <c r="AX51" s="370">
        <f t="shared" ca="1" si="53"/>
        <v>0</v>
      </c>
      <c r="AY51" s="370">
        <f t="shared" ca="1" si="53"/>
        <v>0</v>
      </c>
      <c r="AZ51" s="370">
        <f t="shared" ca="1" si="53"/>
        <v>0</v>
      </c>
      <c r="BA51" s="370">
        <f t="shared" ca="1" si="53"/>
        <v>0</v>
      </c>
      <c r="BB51" s="370">
        <f t="shared" ca="1" si="53"/>
        <v>0</v>
      </c>
      <c r="BC51" s="370">
        <f t="shared" ca="1" si="53"/>
        <v>0</v>
      </c>
      <c r="BD51" s="370">
        <f t="shared" ca="1" si="53"/>
        <v>0</v>
      </c>
      <c r="BE51" s="370">
        <f t="shared" ca="1" si="53"/>
        <v>0</v>
      </c>
      <c r="BF51" s="370">
        <f t="shared" ca="1" si="53"/>
        <v>0</v>
      </c>
      <c r="BG51" s="370">
        <f t="shared" ca="1" si="53"/>
        <v>0</v>
      </c>
      <c r="BH51" s="370">
        <f t="shared" ca="1" si="53"/>
        <v>0</v>
      </c>
      <c r="BI51" s="370">
        <f t="shared" ca="1" si="53"/>
        <v>0</v>
      </c>
      <c r="BJ51" s="370">
        <f t="shared" ca="1" si="53"/>
        <v>0</v>
      </c>
      <c r="BK51" s="370">
        <f t="shared" ca="1" si="53"/>
        <v>0</v>
      </c>
      <c r="BL51" s="370">
        <f t="shared" ca="1" si="53"/>
        <v>0</v>
      </c>
      <c r="BM51" s="370">
        <f t="shared" ca="1" si="53"/>
        <v>0</v>
      </c>
      <c r="BN51" s="370">
        <f t="shared" ca="1" si="53"/>
        <v>0</v>
      </c>
      <c r="BO51" s="370">
        <f t="shared" ca="1" si="53"/>
        <v>0</v>
      </c>
      <c r="BP51" s="370">
        <f t="shared" ca="1" si="53"/>
        <v>0</v>
      </c>
      <c r="BQ51" s="370">
        <f t="shared" ca="1" si="53"/>
        <v>0</v>
      </c>
      <c r="BR51" s="370">
        <f t="shared" ca="1" si="53"/>
        <v>0</v>
      </c>
      <c r="BS51" s="370">
        <f t="shared" ca="1" si="53"/>
        <v>0</v>
      </c>
      <c r="BT51" s="369">
        <f t="shared" ca="1" si="4"/>
        <v>0</v>
      </c>
      <c r="BU51" s="61"/>
      <c r="BV51" s="61"/>
      <c r="BW51" s="61"/>
      <c r="BX51" s="61"/>
      <c r="BY51" s="61"/>
      <c r="BZ51" s="61"/>
      <c r="CA51" s="61"/>
      <c r="CB51" s="61"/>
      <c r="CC51" s="61"/>
      <c r="CD51" s="61"/>
      <c r="CE51" s="61"/>
      <c r="CF51" s="61"/>
      <c r="CG51" s="61"/>
      <c r="CH51" s="61"/>
      <c r="CI51" s="61"/>
      <c r="CJ51" s="61"/>
      <c r="CK51" s="61"/>
      <c r="CL51" s="61"/>
      <c r="CM51" s="61"/>
      <c r="CN51" s="61"/>
      <c r="CO51" s="61"/>
      <c r="CP51" s="61"/>
      <c r="CQ51" s="61"/>
      <c r="CR51" s="61"/>
      <c r="CS51" s="61"/>
      <c r="CT51" s="61"/>
      <c r="CU51" s="61"/>
      <c r="CV51" s="61"/>
      <c r="CW51" s="61"/>
      <c r="CX51" s="61"/>
      <c r="CY51" s="61"/>
      <c r="CZ51" s="61"/>
      <c r="DA51" s="61"/>
      <c r="DB51" s="61"/>
      <c r="DC51" s="61"/>
    </row>
    <row r="52" spans="1:107" s="58" customFormat="1" ht="16.5" customHeight="1">
      <c r="A52" s="70" t="s">
        <v>436</v>
      </c>
      <c r="B52" s="660"/>
      <c r="C52" s="368" t="s">
        <v>1216</v>
      </c>
      <c r="D52" s="367" t="s">
        <v>1215</v>
      </c>
      <c r="E52" s="77" t="s">
        <v>500</v>
      </c>
      <c r="F52" s="77">
        <f>VLOOKUP(C52,'[65]06월마감'!$A$1:$B$500,2,0)</f>
        <v>6840</v>
      </c>
      <c r="G52" s="388">
        <f ca="1">VLOOKUP($C$52,[66]납품내역!$B$3:$AH$80,G$1,0)</f>
        <v>0</v>
      </c>
      <c r="H52" s="388">
        <f ca="1">VLOOKUP($C$52,[66]납품내역!$B$3:$AH$80,H$1,0)</f>
        <v>0</v>
      </c>
      <c r="I52" s="388">
        <f ca="1">VLOOKUP($C$52,[66]납품내역!$B$3:$AH$80,I$1,0)</f>
        <v>0</v>
      </c>
      <c r="J52" s="388">
        <f ca="1">VLOOKUP($C$52,[66]납품내역!$B$3:$AH$80,J$1,0)</f>
        <v>0</v>
      </c>
      <c r="K52" s="388">
        <f ca="1">VLOOKUP($C$52,[66]납품내역!$B$3:$AH$80,K$1,0)</f>
        <v>0</v>
      </c>
      <c r="L52" s="388">
        <f ca="1">VLOOKUP($C$52,[66]납품내역!$B$3:$AH$80,L$1,0)</f>
        <v>0</v>
      </c>
      <c r="M52" s="388">
        <f ca="1">VLOOKUP($C$52,[66]납품내역!$B$3:$AH$80,M$1,0)</f>
        <v>0</v>
      </c>
      <c r="N52" s="388">
        <f ca="1">VLOOKUP($C$52,[66]납품내역!$B$3:$AH$80,N$1,0)</f>
        <v>0</v>
      </c>
      <c r="O52" s="388">
        <f ca="1">VLOOKUP($C$52,[66]납품내역!$B$3:$AH$80,O$1,0)</f>
        <v>0</v>
      </c>
      <c r="P52" s="388">
        <f ca="1">VLOOKUP($C$52,[66]납품내역!$B$3:$AH$80,P$1,0)</f>
        <v>0</v>
      </c>
      <c r="Q52" s="388">
        <f ca="1">VLOOKUP($C$52,[66]납품내역!$B$3:$AH$80,Q$1,0)</f>
        <v>0</v>
      </c>
      <c r="R52" s="388">
        <f ca="1">VLOOKUP($C$52,[66]납품내역!$B$3:$AH$80,R$1,0)</f>
        <v>0</v>
      </c>
      <c r="S52" s="388">
        <f ca="1">VLOOKUP($C$52,[66]납품내역!$B$3:$AH$80,S$1,0)</f>
        <v>0</v>
      </c>
      <c r="T52" s="388">
        <f ca="1">VLOOKUP($C$52,[66]납품내역!$B$3:$AH$80,T$1,0)</f>
        <v>0</v>
      </c>
      <c r="U52" s="388">
        <f ca="1">VLOOKUP($C$52,[66]납품내역!$B$3:$AH$80,U$1,0)</f>
        <v>0</v>
      </c>
      <c r="V52" s="388">
        <f ca="1">VLOOKUP($C$52,[66]납품내역!$B$3:$AH$80,V$1,0)</f>
        <v>0</v>
      </c>
      <c r="W52" s="388">
        <f ca="1">VLOOKUP($C$52,[66]납품내역!$B$3:$AH$80,W$1,0)</f>
        <v>0</v>
      </c>
      <c r="X52" s="388">
        <f ca="1">VLOOKUP($C$52,[66]납품내역!$B$3:$AH$80,X$1,0)</f>
        <v>0</v>
      </c>
      <c r="Y52" s="388">
        <f ca="1">VLOOKUP($C$52,[66]납품내역!$B$3:$AH$80,Y$1,0)</f>
        <v>0</v>
      </c>
      <c r="Z52" s="388">
        <f ca="1">VLOOKUP($C$52,[66]납품내역!$B$3:$AH$80,Z$1,0)</f>
        <v>0</v>
      </c>
      <c r="AA52" s="388">
        <f ca="1">VLOOKUP($C$52,[66]납품내역!$B$3:$AH$80,AA$1,0)</f>
        <v>0</v>
      </c>
      <c r="AB52" s="388">
        <f ca="1">VLOOKUP($C$52,[66]납품내역!$B$3:$AH$80,AB$1,0)</f>
        <v>0</v>
      </c>
      <c r="AC52" s="388">
        <f ca="1">VLOOKUP($C$52,[66]납품내역!$B$3:$AH$80,AC$1,0)</f>
        <v>0</v>
      </c>
      <c r="AD52" s="388">
        <f ca="1">VLOOKUP($C$52,[66]납품내역!$B$3:$AH$80,AD$1,0)</f>
        <v>0</v>
      </c>
      <c r="AE52" s="388">
        <f ca="1">VLOOKUP($C$52,[66]납품내역!$B$3:$AH$80,AE$1,0)</f>
        <v>0</v>
      </c>
      <c r="AF52" s="388">
        <f ca="1">VLOOKUP($C$52,[66]납품내역!$B$3:$AH$80,AF$1,0)</f>
        <v>0</v>
      </c>
      <c r="AG52" s="388">
        <f ca="1">VLOOKUP($C$52,[66]납품내역!$B$3:$AH$80,AG$1,0)</f>
        <v>0</v>
      </c>
      <c r="AH52" s="388">
        <f ca="1">VLOOKUP($C$52,[66]납품내역!$B$3:$AH$80,AH$1,0)</f>
        <v>0</v>
      </c>
      <c r="AI52" s="388">
        <f ca="1">VLOOKUP($C$52,[66]납품내역!$B$3:$AH$80,AI$1,0)</f>
        <v>0</v>
      </c>
      <c r="AJ52" s="388">
        <f ca="1">VLOOKUP($C$52,[66]납품내역!$B$3:$AH$80,AJ$1,0)</f>
        <v>0</v>
      </c>
      <c r="AK52" s="388">
        <f ca="1">VLOOKUP($C$52,[66]납품내역!$B$3:$AH$80,AK$1,0)</f>
        <v>0</v>
      </c>
      <c r="AL52" s="388">
        <f t="shared" ca="1" si="36"/>
        <v>0</v>
      </c>
      <c r="AM52" s="389">
        <f t="shared" ca="1" si="2"/>
        <v>0</v>
      </c>
      <c r="AN52" s="61"/>
      <c r="AO52" s="370">
        <f t="shared" ref="AO52:BS52" ca="1" si="54">$F$52*G52</f>
        <v>0</v>
      </c>
      <c r="AP52" s="370">
        <f t="shared" ca="1" si="54"/>
        <v>0</v>
      </c>
      <c r="AQ52" s="370">
        <f t="shared" ca="1" si="54"/>
        <v>0</v>
      </c>
      <c r="AR52" s="370">
        <f t="shared" ca="1" si="54"/>
        <v>0</v>
      </c>
      <c r="AS52" s="370">
        <f t="shared" ca="1" si="54"/>
        <v>0</v>
      </c>
      <c r="AT52" s="370">
        <f t="shared" ca="1" si="54"/>
        <v>0</v>
      </c>
      <c r="AU52" s="370">
        <f t="shared" ca="1" si="54"/>
        <v>0</v>
      </c>
      <c r="AV52" s="370">
        <f t="shared" ca="1" si="54"/>
        <v>0</v>
      </c>
      <c r="AW52" s="370">
        <f t="shared" ca="1" si="54"/>
        <v>0</v>
      </c>
      <c r="AX52" s="370">
        <f t="shared" ca="1" si="54"/>
        <v>0</v>
      </c>
      <c r="AY52" s="370">
        <f t="shared" ca="1" si="54"/>
        <v>0</v>
      </c>
      <c r="AZ52" s="370">
        <f t="shared" ca="1" si="54"/>
        <v>0</v>
      </c>
      <c r="BA52" s="370">
        <f t="shared" ca="1" si="54"/>
        <v>0</v>
      </c>
      <c r="BB52" s="370">
        <f t="shared" ca="1" si="54"/>
        <v>0</v>
      </c>
      <c r="BC52" s="370">
        <f t="shared" ca="1" si="54"/>
        <v>0</v>
      </c>
      <c r="BD52" s="370">
        <f t="shared" ca="1" si="54"/>
        <v>0</v>
      </c>
      <c r="BE52" s="370">
        <f t="shared" ca="1" si="54"/>
        <v>0</v>
      </c>
      <c r="BF52" s="370">
        <f t="shared" ca="1" si="54"/>
        <v>0</v>
      </c>
      <c r="BG52" s="370">
        <f t="shared" ca="1" si="54"/>
        <v>0</v>
      </c>
      <c r="BH52" s="370">
        <f t="shared" ca="1" si="54"/>
        <v>0</v>
      </c>
      <c r="BI52" s="370">
        <f t="shared" ca="1" si="54"/>
        <v>0</v>
      </c>
      <c r="BJ52" s="370">
        <f t="shared" ca="1" si="54"/>
        <v>0</v>
      </c>
      <c r="BK52" s="370">
        <f t="shared" ca="1" si="54"/>
        <v>0</v>
      </c>
      <c r="BL52" s="370">
        <f t="shared" ca="1" si="54"/>
        <v>0</v>
      </c>
      <c r="BM52" s="370">
        <f t="shared" ca="1" si="54"/>
        <v>0</v>
      </c>
      <c r="BN52" s="370">
        <f t="shared" ca="1" si="54"/>
        <v>0</v>
      </c>
      <c r="BO52" s="370">
        <f t="shared" ca="1" si="54"/>
        <v>0</v>
      </c>
      <c r="BP52" s="370">
        <f t="shared" ca="1" si="54"/>
        <v>0</v>
      </c>
      <c r="BQ52" s="370">
        <f t="shared" ca="1" si="54"/>
        <v>0</v>
      </c>
      <c r="BR52" s="370">
        <f t="shared" ca="1" si="54"/>
        <v>0</v>
      </c>
      <c r="BS52" s="370">
        <f t="shared" ca="1" si="54"/>
        <v>0</v>
      </c>
      <c r="BT52" s="369">
        <f t="shared" ca="1" si="4"/>
        <v>0</v>
      </c>
      <c r="BU52" s="61"/>
      <c r="BV52" s="61"/>
      <c r="BW52" s="61"/>
      <c r="BX52" s="61"/>
      <c r="BY52" s="61"/>
      <c r="BZ52" s="61"/>
      <c r="CA52" s="61"/>
      <c r="CB52" s="61"/>
      <c r="CC52" s="61"/>
      <c r="CD52" s="61"/>
      <c r="CE52" s="61"/>
      <c r="CF52" s="61"/>
      <c r="CG52" s="61"/>
      <c r="CH52" s="61"/>
      <c r="CI52" s="61"/>
      <c r="CJ52" s="61"/>
      <c r="CK52" s="61"/>
      <c r="CL52" s="61"/>
      <c r="CM52" s="61"/>
      <c r="CN52" s="61"/>
      <c r="CO52" s="61"/>
      <c r="CP52" s="61"/>
      <c r="CQ52" s="61"/>
      <c r="CR52" s="61"/>
      <c r="CS52" s="61"/>
      <c r="CT52" s="61"/>
      <c r="CU52" s="61"/>
      <c r="CV52" s="61"/>
      <c r="CW52" s="61"/>
      <c r="CX52" s="61"/>
      <c r="CY52" s="61"/>
      <c r="CZ52" s="61"/>
      <c r="DA52" s="61"/>
      <c r="DB52" s="61"/>
      <c r="DC52" s="61"/>
    </row>
    <row r="53" spans="1:107" s="58" customFormat="1" ht="16.5" customHeight="1">
      <c r="A53" s="70" t="s">
        <v>441</v>
      </c>
      <c r="B53" s="660"/>
      <c r="C53" s="368" t="s">
        <v>1214</v>
      </c>
      <c r="D53" s="367" t="s">
        <v>1213</v>
      </c>
      <c r="E53" s="77" t="s">
        <v>1201</v>
      </c>
      <c r="F53" s="401"/>
      <c r="G53" s="388">
        <f ca="1">VLOOKUP($C$53,[66]납품내역!$B$3:$AH$80,G$1,0)</f>
        <v>0</v>
      </c>
      <c r="H53" s="388">
        <f ca="1">VLOOKUP($C$53,[66]납품내역!$B$3:$AH$80,H$1,0)</f>
        <v>100</v>
      </c>
      <c r="I53" s="388">
        <f ca="1">VLOOKUP($C$53,[66]납품내역!$B$3:$AH$80,I$1,0)</f>
        <v>0</v>
      </c>
      <c r="J53" s="388">
        <f ca="1">VLOOKUP($C$53,[66]납품내역!$B$3:$AH$80,J$1,0)</f>
        <v>0</v>
      </c>
      <c r="K53" s="388">
        <f ca="1">VLOOKUP($C$53,[66]납품내역!$B$3:$AH$80,K$1,0)</f>
        <v>0</v>
      </c>
      <c r="L53" s="388">
        <f ca="1">VLOOKUP($C$53,[66]납품내역!$B$3:$AH$80,L$1,0)</f>
        <v>0</v>
      </c>
      <c r="M53" s="388">
        <f ca="1">VLOOKUP($C$53,[66]납품내역!$B$3:$AH$80,M$1,0)</f>
        <v>0</v>
      </c>
      <c r="N53" s="388">
        <f ca="1">VLOOKUP($C$53,[66]납품내역!$B$3:$AH$80,N$1,0)</f>
        <v>0</v>
      </c>
      <c r="O53" s="388">
        <f ca="1">VLOOKUP($C$53,[66]납품내역!$B$3:$AH$80,O$1,0)</f>
        <v>0</v>
      </c>
      <c r="P53" s="388">
        <f ca="1">VLOOKUP($C$53,[66]납품내역!$B$3:$AH$80,P$1,0)</f>
        <v>0</v>
      </c>
      <c r="Q53" s="388">
        <f ca="1">VLOOKUP($C$53,[66]납품내역!$B$3:$AH$80,Q$1,0)</f>
        <v>0</v>
      </c>
      <c r="R53" s="388">
        <f ca="1">VLOOKUP($C$53,[66]납품내역!$B$3:$AH$80,R$1,0)</f>
        <v>0</v>
      </c>
      <c r="S53" s="388">
        <f ca="1">VLOOKUP($C$53,[66]납품내역!$B$3:$AH$80,S$1,0)</f>
        <v>0</v>
      </c>
      <c r="T53" s="388">
        <f ca="1">VLOOKUP($C$53,[66]납품내역!$B$3:$AH$80,T$1,0)</f>
        <v>0</v>
      </c>
      <c r="U53" s="388">
        <f ca="1">VLOOKUP($C$53,[66]납품내역!$B$3:$AH$80,U$1,0)</f>
        <v>0</v>
      </c>
      <c r="V53" s="388">
        <f ca="1">VLOOKUP($C$53,[66]납품내역!$B$3:$AH$80,V$1,0)</f>
        <v>0</v>
      </c>
      <c r="W53" s="388">
        <f ca="1">VLOOKUP($C$53,[66]납품내역!$B$3:$AH$80,W$1,0)</f>
        <v>0</v>
      </c>
      <c r="X53" s="388">
        <f ca="1">VLOOKUP($C$53,[66]납품내역!$B$3:$AH$80,X$1,0)</f>
        <v>0</v>
      </c>
      <c r="Y53" s="388">
        <f ca="1">VLOOKUP($C$53,[66]납품내역!$B$3:$AH$80,Y$1,0)</f>
        <v>0</v>
      </c>
      <c r="Z53" s="388">
        <f ca="1">VLOOKUP($C$53,[66]납품내역!$B$3:$AH$80,Z$1,0)</f>
        <v>0</v>
      </c>
      <c r="AA53" s="388">
        <f ca="1">VLOOKUP($C$53,[66]납품내역!$B$3:$AH$80,AA$1,0)</f>
        <v>0</v>
      </c>
      <c r="AB53" s="388">
        <f ca="1">VLOOKUP($C$53,[66]납품내역!$B$3:$AH$80,AB$1,0)</f>
        <v>0</v>
      </c>
      <c r="AC53" s="388">
        <f ca="1">VLOOKUP($C$53,[66]납품내역!$B$3:$AH$80,AC$1,0)</f>
        <v>0</v>
      </c>
      <c r="AD53" s="388">
        <f ca="1">VLOOKUP($C$53,[66]납품내역!$B$3:$AH$80,AD$1,0)</f>
        <v>0</v>
      </c>
      <c r="AE53" s="388">
        <f ca="1">VLOOKUP($C$53,[66]납품내역!$B$3:$AH$80,AE$1,0)</f>
        <v>0</v>
      </c>
      <c r="AF53" s="388">
        <f ca="1">VLOOKUP($C$53,[66]납품내역!$B$3:$AH$80,AF$1,0)</f>
        <v>0</v>
      </c>
      <c r="AG53" s="388">
        <f ca="1">VLOOKUP($C$53,[66]납품내역!$B$3:$AH$80,AG$1,0)</f>
        <v>0</v>
      </c>
      <c r="AH53" s="388">
        <f ca="1">VLOOKUP($C$53,[66]납품내역!$B$3:$AH$80,AH$1,0)</f>
        <v>0</v>
      </c>
      <c r="AI53" s="388">
        <f ca="1">VLOOKUP($C$53,[66]납품내역!$B$3:$AH$80,AI$1,0)</f>
        <v>0</v>
      </c>
      <c r="AJ53" s="388">
        <f ca="1">VLOOKUP($C$53,[66]납품내역!$B$3:$AH$80,AJ$1,0)</f>
        <v>0</v>
      </c>
      <c r="AK53" s="388">
        <f ca="1">VLOOKUP($C$53,[66]납품내역!$B$3:$AH$80,AK$1,0)</f>
        <v>0</v>
      </c>
      <c r="AL53" s="388">
        <f t="shared" ca="1" si="36"/>
        <v>100</v>
      </c>
      <c r="AM53" s="389">
        <f t="shared" ca="1" si="2"/>
        <v>0</v>
      </c>
      <c r="AN53" s="61"/>
      <c r="AO53" s="370">
        <f t="shared" ref="AO53:BS53" ca="1" si="55">$F$53*G53</f>
        <v>0</v>
      </c>
      <c r="AP53" s="370">
        <f t="shared" ca="1" si="55"/>
        <v>0</v>
      </c>
      <c r="AQ53" s="370">
        <f t="shared" ca="1" si="55"/>
        <v>0</v>
      </c>
      <c r="AR53" s="370">
        <f t="shared" ca="1" si="55"/>
        <v>0</v>
      </c>
      <c r="AS53" s="370">
        <f t="shared" ca="1" si="55"/>
        <v>0</v>
      </c>
      <c r="AT53" s="370">
        <f t="shared" ca="1" si="55"/>
        <v>0</v>
      </c>
      <c r="AU53" s="370">
        <f t="shared" ca="1" si="55"/>
        <v>0</v>
      </c>
      <c r="AV53" s="370">
        <f t="shared" ca="1" si="55"/>
        <v>0</v>
      </c>
      <c r="AW53" s="370">
        <f t="shared" ca="1" si="55"/>
        <v>0</v>
      </c>
      <c r="AX53" s="370">
        <f t="shared" ca="1" si="55"/>
        <v>0</v>
      </c>
      <c r="AY53" s="370">
        <f t="shared" ca="1" si="55"/>
        <v>0</v>
      </c>
      <c r="AZ53" s="370">
        <f t="shared" ca="1" si="55"/>
        <v>0</v>
      </c>
      <c r="BA53" s="370">
        <f t="shared" ca="1" si="55"/>
        <v>0</v>
      </c>
      <c r="BB53" s="370">
        <f t="shared" ca="1" si="55"/>
        <v>0</v>
      </c>
      <c r="BC53" s="370">
        <f t="shared" ca="1" si="55"/>
        <v>0</v>
      </c>
      <c r="BD53" s="370">
        <f t="shared" ca="1" si="55"/>
        <v>0</v>
      </c>
      <c r="BE53" s="370">
        <f t="shared" ca="1" si="55"/>
        <v>0</v>
      </c>
      <c r="BF53" s="370">
        <f t="shared" ca="1" si="55"/>
        <v>0</v>
      </c>
      <c r="BG53" s="370">
        <f t="shared" ca="1" si="55"/>
        <v>0</v>
      </c>
      <c r="BH53" s="370">
        <f t="shared" ca="1" si="55"/>
        <v>0</v>
      </c>
      <c r="BI53" s="370">
        <f t="shared" ca="1" si="55"/>
        <v>0</v>
      </c>
      <c r="BJ53" s="370">
        <f t="shared" ca="1" si="55"/>
        <v>0</v>
      </c>
      <c r="BK53" s="370">
        <f t="shared" ca="1" si="55"/>
        <v>0</v>
      </c>
      <c r="BL53" s="370">
        <f t="shared" ca="1" si="55"/>
        <v>0</v>
      </c>
      <c r="BM53" s="370">
        <f t="shared" ca="1" si="55"/>
        <v>0</v>
      </c>
      <c r="BN53" s="370">
        <f t="shared" ca="1" si="55"/>
        <v>0</v>
      </c>
      <c r="BO53" s="370">
        <f t="shared" ca="1" si="55"/>
        <v>0</v>
      </c>
      <c r="BP53" s="370">
        <f t="shared" ca="1" si="55"/>
        <v>0</v>
      </c>
      <c r="BQ53" s="370">
        <f t="shared" ca="1" si="55"/>
        <v>0</v>
      </c>
      <c r="BR53" s="370">
        <f t="shared" ca="1" si="55"/>
        <v>0</v>
      </c>
      <c r="BS53" s="370">
        <f t="shared" ca="1" si="55"/>
        <v>0</v>
      </c>
      <c r="BT53" s="369">
        <f t="shared" ca="1" si="4"/>
        <v>0</v>
      </c>
      <c r="BU53" s="61"/>
      <c r="BV53" s="61"/>
      <c r="BW53" s="61"/>
      <c r="BX53" s="61"/>
      <c r="BY53" s="61"/>
      <c r="BZ53" s="61"/>
      <c r="CA53" s="61"/>
      <c r="CB53" s="61"/>
      <c r="CC53" s="61"/>
      <c r="CD53" s="61"/>
      <c r="CE53" s="61"/>
      <c r="CF53" s="61"/>
      <c r="CG53" s="61"/>
      <c r="CH53" s="61"/>
      <c r="CI53" s="61"/>
      <c r="CJ53" s="61"/>
      <c r="CK53" s="61"/>
      <c r="CL53" s="61"/>
      <c r="CM53" s="61"/>
      <c r="CN53" s="61"/>
      <c r="CO53" s="61"/>
      <c r="CP53" s="61"/>
      <c r="CQ53" s="61"/>
      <c r="CR53" s="61"/>
      <c r="CS53" s="61"/>
      <c r="CT53" s="61"/>
      <c r="CU53" s="61"/>
      <c r="CV53" s="61"/>
      <c r="CW53" s="61"/>
      <c r="CX53" s="61"/>
      <c r="CY53" s="61"/>
      <c r="CZ53" s="61"/>
      <c r="DA53" s="61"/>
      <c r="DB53" s="61"/>
      <c r="DC53" s="61"/>
    </row>
    <row r="54" spans="1:107" s="58" customFormat="1" ht="16.5" customHeight="1">
      <c r="A54" s="70" t="s">
        <v>441</v>
      </c>
      <c r="B54" s="660"/>
      <c r="C54" s="368" t="s">
        <v>469</v>
      </c>
      <c r="D54" s="367" t="s">
        <v>1212</v>
      </c>
      <c r="E54" s="77" t="s">
        <v>1201</v>
      </c>
      <c r="F54" s="401"/>
      <c r="G54" s="388">
        <f ca="1">VLOOKUP($C$54,[66]납품내역!$B$3:$AH$80,G$1,0)</f>
        <v>0</v>
      </c>
      <c r="H54" s="388">
        <f ca="1">VLOOKUP($C$54,[66]납품내역!$B$3:$AH$80,H$1,0)</f>
        <v>100</v>
      </c>
      <c r="I54" s="388">
        <f ca="1">VLOOKUP($C$54,[66]납품내역!$B$3:$AH$80,I$1,0)</f>
        <v>0</v>
      </c>
      <c r="J54" s="388">
        <f ca="1">VLOOKUP($C$54,[66]납품내역!$B$3:$AH$80,J$1,0)</f>
        <v>0</v>
      </c>
      <c r="K54" s="388">
        <f ca="1">VLOOKUP($C$54,[66]납품내역!$B$3:$AH$80,K$1,0)</f>
        <v>0</v>
      </c>
      <c r="L54" s="388">
        <f ca="1">VLOOKUP($C$54,[66]납품내역!$B$3:$AH$80,L$1,0)</f>
        <v>0</v>
      </c>
      <c r="M54" s="388">
        <f ca="1">VLOOKUP($C$54,[66]납품내역!$B$3:$AH$80,M$1,0)</f>
        <v>0</v>
      </c>
      <c r="N54" s="388">
        <f ca="1">VLOOKUP($C$54,[66]납품내역!$B$3:$AH$80,N$1,0)</f>
        <v>0</v>
      </c>
      <c r="O54" s="388">
        <f ca="1">VLOOKUP($C$54,[66]납품내역!$B$3:$AH$80,O$1,0)</f>
        <v>0</v>
      </c>
      <c r="P54" s="388">
        <f ca="1">VLOOKUP($C$54,[66]납품내역!$B$3:$AH$80,P$1,0)</f>
        <v>0</v>
      </c>
      <c r="Q54" s="388">
        <f ca="1">VLOOKUP($C$54,[66]납품내역!$B$3:$AH$80,Q$1,0)</f>
        <v>0</v>
      </c>
      <c r="R54" s="388">
        <f ca="1">VLOOKUP($C$54,[66]납품내역!$B$3:$AH$80,R$1,0)</f>
        <v>0</v>
      </c>
      <c r="S54" s="388">
        <f ca="1">VLOOKUP($C$54,[66]납품내역!$B$3:$AH$80,S$1,0)</f>
        <v>0</v>
      </c>
      <c r="T54" s="388">
        <f ca="1">VLOOKUP($C$54,[66]납품내역!$B$3:$AH$80,T$1,0)</f>
        <v>0</v>
      </c>
      <c r="U54" s="388">
        <f ca="1">VLOOKUP($C$54,[66]납품내역!$B$3:$AH$80,U$1,0)</f>
        <v>0</v>
      </c>
      <c r="V54" s="388">
        <f ca="1">VLOOKUP($C$54,[66]납품내역!$B$3:$AH$80,V$1,0)</f>
        <v>0</v>
      </c>
      <c r="W54" s="388">
        <f ca="1">VLOOKUP($C$54,[66]납품내역!$B$3:$AH$80,W$1,0)</f>
        <v>0</v>
      </c>
      <c r="X54" s="388">
        <f ca="1">VLOOKUP($C$54,[66]납품내역!$B$3:$AH$80,X$1,0)</f>
        <v>0</v>
      </c>
      <c r="Y54" s="388">
        <f ca="1">VLOOKUP($C$54,[66]납품내역!$B$3:$AH$80,Y$1,0)</f>
        <v>0</v>
      </c>
      <c r="Z54" s="388">
        <f ca="1">VLOOKUP($C$54,[66]납품내역!$B$3:$AH$80,Z$1,0)</f>
        <v>0</v>
      </c>
      <c r="AA54" s="388">
        <f ca="1">VLOOKUP($C$54,[66]납품내역!$B$3:$AH$80,AA$1,0)</f>
        <v>0</v>
      </c>
      <c r="AB54" s="388">
        <f ca="1">VLOOKUP($C$54,[66]납품내역!$B$3:$AH$80,AB$1,0)</f>
        <v>0</v>
      </c>
      <c r="AC54" s="388">
        <f ca="1">VLOOKUP($C$54,[66]납품내역!$B$3:$AH$80,AC$1,0)</f>
        <v>0</v>
      </c>
      <c r="AD54" s="388">
        <f ca="1">VLOOKUP($C$54,[66]납품내역!$B$3:$AH$80,AD$1,0)</f>
        <v>0</v>
      </c>
      <c r="AE54" s="388">
        <f ca="1">VLOOKUP($C$54,[66]납품내역!$B$3:$AH$80,AE$1,0)</f>
        <v>0</v>
      </c>
      <c r="AF54" s="388">
        <f ca="1">VLOOKUP($C$54,[66]납품내역!$B$3:$AH$80,AF$1,0)</f>
        <v>0</v>
      </c>
      <c r="AG54" s="388">
        <f ca="1">VLOOKUP($C$54,[66]납품내역!$B$3:$AH$80,AG$1,0)</f>
        <v>0</v>
      </c>
      <c r="AH54" s="388">
        <f ca="1">VLOOKUP($C$54,[66]납품내역!$B$3:$AH$80,AH$1,0)</f>
        <v>0</v>
      </c>
      <c r="AI54" s="388">
        <f ca="1">VLOOKUP($C$54,[66]납품내역!$B$3:$AH$80,AI$1,0)</f>
        <v>0</v>
      </c>
      <c r="AJ54" s="388">
        <f ca="1">VLOOKUP($C$54,[66]납품내역!$B$3:$AH$80,AJ$1,0)</f>
        <v>0</v>
      </c>
      <c r="AK54" s="388">
        <f ca="1">VLOOKUP($C$54,[66]납품내역!$B$3:$AH$80,AK$1,0)</f>
        <v>0</v>
      </c>
      <c r="AL54" s="388">
        <f t="shared" ca="1" si="36"/>
        <v>100</v>
      </c>
      <c r="AM54" s="389">
        <f t="shared" ca="1" si="2"/>
        <v>0</v>
      </c>
      <c r="AN54" s="61"/>
      <c r="AO54" s="370">
        <f t="shared" ref="AO54:BS54" ca="1" si="56">$F$54*G54</f>
        <v>0</v>
      </c>
      <c r="AP54" s="370">
        <f t="shared" ca="1" si="56"/>
        <v>0</v>
      </c>
      <c r="AQ54" s="370">
        <f t="shared" ca="1" si="56"/>
        <v>0</v>
      </c>
      <c r="AR54" s="370">
        <f t="shared" ca="1" si="56"/>
        <v>0</v>
      </c>
      <c r="AS54" s="370">
        <f t="shared" ca="1" si="56"/>
        <v>0</v>
      </c>
      <c r="AT54" s="370">
        <f t="shared" ca="1" si="56"/>
        <v>0</v>
      </c>
      <c r="AU54" s="370">
        <f t="shared" ca="1" si="56"/>
        <v>0</v>
      </c>
      <c r="AV54" s="370">
        <f t="shared" ca="1" si="56"/>
        <v>0</v>
      </c>
      <c r="AW54" s="370">
        <f t="shared" ca="1" si="56"/>
        <v>0</v>
      </c>
      <c r="AX54" s="370">
        <f t="shared" ca="1" si="56"/>
        <v>0</v>
      </c>
      <c r="AY54" s="370">
        <f t="shared" ca="1" si="56"/>
        <v>0</v>
      </c>
      <c r="AZ54" s="370">
        <f t="shared" ca="1" si="56"/>
        <v>0</v>
      </c>
      <c r="BA54" s="370">
        <f t="shared" ca="1" si="56"/>
        <v>0</v>
      </c>
      <c r="BB54" s="370">
        <f t="shared" ca="1" si="56"/>
        <v>0</v>
      </c>
      <c r="BC54" s="370">
        <f t="shared" ca="1" si="56"/>
        <v>0</v>
      </c>
      <c r="BD54" s="370">
        <f t="shared" ca="1" si="56"/>
        <v>0</v>
      </c>
      <c r="BE54" s="370">
        <f t="shared" ca="1" si="56"/>
        <v>0</v>
      </c>
      <c r="BF54" s="370">
        <f t="shared" ca="1" si="56"/>
        <v>0</v>
      </c>
      <c r="BG54" s="370">
        <f t="shared" ca="1" si="56"/>
        <v>0</v>
      </c>
      <c r="BH54" s="370">
        <f t="shared" ca="1" si="56"/>
        <v>0</v>
      </c>
      <c r="BI54" s="370">
        <f t="shared" ca="1" si="56"/>
        <v>0</v>
      </c>
      <c r="BJ54" s="370">
        <f t="shared" ca="1" si="56"/>
        <v>0</v>
      </c>
      <c r="BK54" s="370">
        <f t="shared" ca="1" si="56"/>
        <v>0</v>
      </c>
      <c r="BL54" s="370">
        <f t="shared" ca="1" si="56"/>
        <v>0</v>
      </c>
      <c r="BM54" s="370">
        <f t="shared" ca="1" si="56"/>
        <v>0</v>
      </c>
      <c r="BN54" s="370">
        <f t="shared" ca="1" si="56"/>
        <v>0</v>
      </c>
      <c r="BO54" s="370">
        <f t="shared" ca="1" si="56"/>
        <v>0</v>
      </c>
      <c r="BP54" s="370">
        <f t="shared" ca="1" si="56"/>
        <v>0</v>
      </c>
      <c r="BQ54" s="370">
        <f t="shared" ca="1" si="56"/>
        <v>0</v>
      </c>
      <c r="BR54" s="370">
        <f t="shared" ca="1" si="56"/>
        <v>0</v>
      </c>
      <c r="BS54" s="370">
        <f t="shared" ca="1" si="56"/>
        <v>0</v>
      </c>
      <c r="BT54" s="369">
        <f t="shared" ca="1" si="4"/>
        <v>0</v>
      </c>
      <c r="BU54" s="61"/>
      <c r="BV54" s="61"/>
      <c r="BW54" s="61"/>
      <c r="BX54" s="61"/>
      <c r="BY54" s="61"/>
      <c r="BZ54" s="61"/>
      <c r="CA54" s="61"/>
      <c r="CB54" s="61"/>
      <c r="CC54" s="61"/>
      <c r="CD54" s="61"/>
      <c r="CE54" s="61"/>
      <c r="CF54" s="61"/>
      <c r="CG54" s="61"/>
      <c r="CH54" s="61"/>
      <c r="CI54" s="61"/>
      <c r="CJ54" s="61"/>
      <c r="CK54" s="61"/>
      <c r="CL54" s="61"/>
      <c r="CM54" s="61"/>
      <c r="CN54" s="61"/>
      <c r="CO54" s="61"/>
      <c r="CP54" s="61"/>
      <c r="CQ54" s="61"/>
      <c r="CR54" s="61"/>
      <c r="CS54" s="61"/>
      <c r="CT54" s="61"/>
      <c r="CU54" s="61"/>
      <c r="CV54" s="61"/>
      <c r="CW54" s="61"/>
      <c r="CX54" s="61"/>
      <c r="CY54" s="61"/>
      <c r="CZ54" s="61"/>
      <c r="DA54" s="61"/>
      <c r="DB54" s="61"/>
      <c r="DC54" s="61"/>
    </row>
    <row r="55" spans="1:107" s="58" customFormat="1" ht="16.5" customHeight="1">
      <c r="A55" s="70" t="s">
        <v>441</v>
      </c>
      <c r="B55" s="660"/>
      <c r="C55" s="368" t="s">
        <v>1211</v>
      </c>
      <c r="D55" s="367" t="s">
        <v>1210</v>
      </c>
      <c r="E55" s="77" t="s">
        <v>1201</v>
      </c>
      <c r="F55" s="401"/>
      <c r="G55" s="388">
        <f ca="1">VLOOKUP($C$55,[66]납품내역!$B$3:$AH$80,G$1,0)</f>
        <v>0</v>
      </c>
      <c r="H55" s="388">
        <f ca="1">VLOOKUP($C$55,[66]납품내역!$B$3:$AH$80,H$1,0)</f>
        <v>0</v>
      </c>
      <c r="I55" s="388">
        <f ca="1">VLOOKUP($C$55,[66]납품내역!$B$3:$AH$80,I$1,0)</f>
        <v>0</v>
      </c>
      <c r="J55" s="388">
        <f ca="1">VLOOKUP($C$55,[66]납품내역!$B$3:$AH$80,J$1,0)</f>
        <v>0</v>
      </c>
      <c r="K55" s="388">
        <f ca="1">VLOOKUP($C$55,[66]납품내역!$B$3:$AH$80,K$1,0)</f>
        <v>0</v>
      </c>
      <c r="L55" s="388">
        <f ca="1">VLOOKUP($C$55,[66]납품내역!$B$3:$AH$80,L$1,0)</f>
        <v>0</v>
      </c>
      <c r="M55" s="388">
        <f ca="1">VLOOKUP($C$55,[66]납품내역!$B$3:$AH$80,M$1,0)</f>
        <v>0</v>
      </c>
      <c r="N55" s="388">
        <f ca="1">VLOOKUP($C$55,[66]납품내역!$B$3:$AH$80,N$1,0)</f>
        <v>0</v>
      </c>
      <c r="O55" s="388">
        <f ca="1">VLOOKUP($C$55,[66]납품내역!$B$3:$AH$80,O$1,0)</f>
        <v>0</v>
      </c>
      <c r="P55" s="388">
        <f ca="1">VLOOKUP($C$55,[66]납품내역!$B$3:$AH$80,P$1,0)</f>
        <v>0</v>
      </c>
      <c r="Q55" s="388">
        <f ca="1">VLOOKUP($C$55,[66]납품내역!$B$3:$AH$80,Q$1,0)</f>
        <v>0</v>
      </c>
      <c r="R55" s="388">
        <f ca="1">VLOOKUP($C$55,[66]납품내역!$B$3:$AH$80,R$1,0)</f>
        <v>0</v>
      </c>
      <c r="S55" s="388">
        <f ca="1">VLOOKUP($C$55,[66]납품내역!$B$3:$AH$80,S$1,0)</f>
        <v>0</v>
      </c>
      <c r="T55" s="388">
        <f ca="1">VLOOKUP($C$55,[66]납품내역!$B$3:$AH$80,T$1,0)</f>
        <v>0</v>
      </c>
      <c r="U55" s="388">
        <f ca="1">VLOOKUP($C$55,[66]납품내역!$B$3:$AH$80,U$1,0)</f>
        <v>0</v>
      </c>
      <c r="V55" s="388">
        <f ca="1">VLOOKUP($C$55,[66]납품내역!$B$3:$AH$80,V$1,0)</f>
        <v>0</v>
      </c>
      <c r="W55" s="388">
        <f ca="1">VLOOKUP($C$55,[66]납품내역!$B$3:$AH$80,W$1,0)</f>
        <v>0</v>
      </c>
      <c r="X55" s="388">
        <f ca="1">VLOOKUP($C$55,[66]납품내역!$B$3:$AH$80,X$1,0)</f>
        <v>0</v>
      </c>
      <c r="Y55" s="388">
        <f ca="1">VLOOKUP($C$55,[66]납품내역!$B$3:$AH$80,Y$1,0)</f>
        <v>0</v>
      </c>
      <c r="Z55" s="388">
        <f ca="1">VLOOKUP($C$55,[66]납품내역!$B$3:$AH$80,Z$1,0)</f>
        <v>0</v>
      </c>
      <c r="AA55" s="388">
        <f ca="1">VLOOKUP($C$55,[66]납품내역!$B$3:$AH$80,AA$1,0)</f>
        <v>0</v>
      </c>
      <c r="AB55" s="388">
        <f ca="1">VLOOKUP($C$55,[66]납품내역!$B$3:$AH$80,AB$1,0)</f>
        <v>0</v>
      </c>
      <c r="AC55" s="388">
        <f ca="1">VLOOKUP($C$55,[66]납품내역!$B$3:$AH$80,AC$1,0)</f>
        <v>0</v>
      </c>
      <c r="AD55" s="388">
        <f ca="1">VLOOKUP($C$55,[66]납품내역!$B$3:$AH$80,AD$1,0)</f>
        <v>0</v>
      </c>
      <c r="AE55" s="388">
        <f ca="1">VLOOKUP($C$55,[66]납품내역!$B$3:$AH$80,AE$1,0)</f>
        <v>0</v>
      </c>
      <c r="AF55" s="388">
        <f ca="1">VLOOKUP($C$55,[66]납품내역!$B$3:$AH$80,AF$1,0)</f>
        <v>0</v>
      </c>
      <c r="AG55" s="388">
        <f ca="1">VLOOKUP($C$55,[66]납품내역!$B$3:$AH$80,AG$1,0)</f>
        <v>0</v>
      </c>
      <c r="AH55" s="388">
        <f ca="1">VLOOKUP($C$55,[66]납품내역!$B$3:$AH$80,AH$1,0)</f>
        <v>0</v>
      </c>
      <c r="AI55" s="388">
        <f ca="1">VLOOKUP($C$55,[66]납품내역!$B$3:$AH$80,AI$1,0)</f>
        <v>0</v>
      </c>
      <c r="AJ55" s="388">
        <f ca="1">VLOOKUP($C$55,[66]납품내역!$B$3:$AH$80,AJ$1,0)</f>
        <v>0</v>
      </c>
      <c r="AK55" s="388">
        <f ca="1">VLOOKUP($C$55,[66]납품내역!$B$3:$AH$80,AK$1,0)</f>
        <v>0</v>
      </c>
      <c r="AL55" s="388">
        <f t="shared" ca="1" si="36"/>
        <v>0</v>
      </c>
      <c r="AM55" s="389">
        <f t="shared" ca="1" si="2"/>
        <v>0</v>
      </c>
      <c r="AN55" s="61"/>
      <c r="AO55" s="370">
        <f t="shared" ref="AO55:BS55" ca="1" si="57">$F$55*G55</f>
        <v>0</v>
      </c>
      <c r="AP55" s="370">
        <f t="shared" ca="1" si="57"/>
        <v>0</v>
      </c>
      <c r="AQ55" s="370">
        <f t="shared" ca="1" si="57"/>
        <v>0</v>
      </c>
      <c r="AR55" s="370">
        <f t="shared" ca="1" si="57"/>
        <v>0</v>
      </c>
      <c r="AS55" s="370">
        <f t="shared" ca="1" si="57"/>
        <v>0</v>
      </c>
      <c r="AT55" s="370">
        <f t="shared" ca="1" si="57"/>
        <v>0</v>
      </c>
      <c r="AU55" s="370">
        <f t="shared" ca="1" si="57"/>
        <v>0</v>
      </c>
      <c r="AV55" s="370">
        <f t="shared" ca="1" si="57"/>
        <v>0</v>
      </c>
      <c r="AW55" s="370">
        <f t="shared" ca="1" si="57"/>
        <v>0</v>
      </c>
      <c r="AX55" s="370">
        <f t="shared" ca="1" si="57"/>
        <v>0</v>
      </c>
      <c r="AY55" s="370">
        <f t="shared" ca="1" si="57"/>
        <v>0</v>
      </c>
      <c r="AZ55" s="370">
        <f t="shared" ca="1" si="57"/>
        <v>0</v>
      </c>
      <c r="BA55" s="370">
        <f t="shared" ca="1" si="57"/>
        <v>0</v>
      </c>
      <c r="BB55" s="370">
        <f t="shared" ca="1" si="57"/>
        <v>0</v>
      </c>
      <c r="BC55" s="370">
        <f t="shared" ca="1" si="57"/>
        <v>0</v>
      </c>
      <c r="BD55" s="370">
        <f t="shared" ca="1" si="57"/>
        <v>0</v>
      </c>
      <c r="BE55" s="370">
        <f t="shared" ca="1" si="57"/>
        <v>0</v>
      </c>
      <c r="BF55" s="370">
        <f t="shared" ca="1" si="57"/>
        <v>0</v>
      </c>
      <c r="BG55" s="370">
        <f t="shared" ca="1" si="57"/>
        <v>0</v>
      </c>
      <c r="BH55" s="370">
        <f t="shared" ca="1" si="57"/>
        <v>0</v>
      </c>
      <c r="BI55" s="370">
        <f t="shared" ca="1" si="57"/>
        <v>0</v>
      </c>
      <c r="BJ55" s="370">
        <f t="shared" ca="1" si="57"/>
        <v>0</v>
      </c>
      <c r="BK55" s="370">
        <f t="shared" ca="1" si="57"/>
        <v>0</v>
      </c>
      <c r="BL55" s="370">
        <f t="shared" ca="1" si="57"/>
        <v>0</v>
      </c>
      <c r="BM55" s="370">
        <f t="shared" ca="1" si="57"/>
        <v>0</v>
      </c>
      <c r="BN55" s="370">
        <f t="shared" ca="1" si="57"/>
        <v>0</v>
      </c>
      <c r="BO55" s="370">
        <f t="shared" ca="1" si="57"/>
        <v>0</v>
      </c>
      <c r="BP55" s="370">
        <f t="shared" ca="1" si="57"/>
        <v>0</v>
      </c>
      <c r="BQ55" s="370">
        <f t="shared" ca="1" si="57"/>
        <v>0</v>
      </c>
      <c r="BR55" s="370">
        <f t="shared" ca="1" si="57"/>
        <v>0</v>
      </c>
      <c r="BS55" s="370">
        <f t="shared" ca="1" si="57"/>
        <v>0</v>
      </c>
      <c r="BT55" s="369">
        <f t="shared" ca="1" si="4"/>
        <v>0</v>
      </c>
      <c r="BU55" s="61"/>
      <c r="BV55" s="61"/>
      <c r="BW55" s="61"/>
      <c r="BX55" s="61"/>
      <c r="BY55" s="61"/>
      <c r="BZ55" s="61"/>
      <c r="CA55" s="61"/>
      <c r="CB55" s="61"/>
      <c r="CC55" s="61"/>
      <c r="CD55" s="61"/>
      <c r="CE55" s="61"/>
      <c r="CF55" s="61"/>
      <c r="CG55" s="61"/>
      <c r="CH55" s="61"/>
      <c r="CI55" s="61"/>
      <c r="CJ55" s="61"/>
      <c r="CK55" s="61"/>
      <c r="CL55" s="61"/>
      <c r="CM55" s="61"/>
      <c r="CN55" s="61"/>
      <c r="CO55" s="61"/>
      <c r="CP55" s="61"/>
      <c r="CQ55" s="61"/>
      <c r="CR55" s="61"/>
      <c r="CS55" s="61"/>
      <c r="CT55" s="61"/>
      <c r="CU55" s="61"/>
      <c r="CV55" s="61"/>
      <c r="CW55" s="61"/>
      <c r="CX55" s="61"/>
      <c r="CY55" s="61"/>
      <c r="CZ55" s="61"/>
      <c r="DA55" s="61"/>
      <c r="DB55" s="61"/>
      <c r="DC55" s="61"/>
    </row>
    <row r="56" spans="1:107" s="58" customFormat="1" ht="16.5" customHeight="1">
      <c r="A56" s="70" t="s">
        <v>441</v>
      </c>
      <c r="B56" s="660"/>
      <c r="C56" s="368" t="s">
        <v>1209</v>
      </c>
      <c r="D56" s="367" t="s">
        <v>1208</v>
      </c>
      <c r="E56" s="77" t="s">
        <v>1201</v>
      </c>
      <c r="F56" s="401"/>
      <c r="G56" s="388">
        <f ca="1">VLOOKUP($C$56,[66]납품내역!$B$3:$AH$80,G$1,0)</f>
        <v>0</v>
      </c>
      <c r="H56" s="388">
        <f ca="1">VLOOKUP($C$56,[66]납품내역!$B$3:$AH$80,H$1,0)</f>
        <v>0</v>
      </c>
      <c r="I56" s="388">
        <f ca="1">VLOOKUP($C$56,[66]납품내역!$B$3:$AH$80,I$1,0)</f>
        <v>0</v>
      </c>
      <c r="J56" s="388">
        <f ca="1">VLOOKUP($C$56,[66]납품내역!$B$3:$AH$80,J$1,0)</f>
        <v>0</v>
      </c>
      <c r="K56" s="388">
        <f ca="1">VLOOKUP($C$56,[66]납품내역!$B$3:$AH$80,K$1,0)</f>
        <v>0</v>
      </c>
      <c r="L56" s="388">
        <f ca="1">VLOOKUP($C$56,[66]납품내역!$B$3:$AH$80,L$1,0)</f>
        <v>0</v>
      </c>
      <c r="M56" s="388">
        <f ca="1">VLOOKUP($C$56,[66]납품내역!$B$3:$AH$80,M$1,0)</f>
        <v>0</v>
      </c>
      <c r="N56" s="388">
        <f ca="1">VLOOKUP($C$56,[66]납품내역!$B$3:$AH$80,N$1,0)</f>
        <v>0</v>
      </c>
      <c r="O56" s="388">
        <f ca="1">VLOOKUP($C$56,[66]납품내역!$B$3:$AH$80,O$1,0)</f>
        <v>0</v>
      </c>
      <c r="P56" s="388">
        <f ca="1">VLOOKUP($C$56,[66]납품내역!$B$3:$AH$80,P$1,0)</f>
        <v>0</v>
      </c>
      <c r="Q56" s="388">
        <f ca="1">VLOOKUP($C$56,[66]납품내역!$B$3:$AH$80,Q$1,0)</f>
        <v>0</v>
      </c>
      <c r="R56" s="388">
        <f ca="1">VLOOKUP($C$56,[66]납품내역!$B$3:$AH$80,R$1,0)</f>
        <v>0</v>
      </c>
      <c r="S56" s="388">
        <f ca="1">VLOOKUP($C$56,[66]납품내역!$B$3:$AH$80,S$1,0)</f>
        <v>0</v>
      </c>
      <c r="T56" s="388">
        <f ca="1">VLOOKUP($C$56,[66]납품내역!$B$3:$AH$80,T$1,0)</f>
        <v>0</v>
      </c>
      <c r="U56" s="388">
        <f ca="1">VLOOKUP($C$56,[66]납품내역!$B$3:$AH$80,U$1,0)</f>
        <v>0</v>
      </c>
      <c r="V56" s="388">
        <f ca="1">VLOOKUP($C$56,[66]납품내역!$B$3:$AH$80,V$1,0)</f>
        <v>0</v>
      </c>
      <c r="W56" s="388">
        <f ca="1">VLOOKUP($C$56,[66]납품내역!$B$3:$AH$80,W$1,0)</f>
        <v>0</v>
      </c>
      <c r="X56" s="388">
        <f ca="1">VLOOKUP($C$56,[66]납품내역!$B$3:$AH$80,X$1,0)</f>
        <v>0</v>
      </c>
      <c r="Y56" s="388">
        <f ca="1">VLOOKUP($C$56,[66]납품내역!$B$3:$AH$80,Y$1,0)</f>
        <v>0</v>
      </c>
      <c r="Z56" s="388">
        <f ca="1">VLOOKUP($C$56,[66]납품내역!$B$3:$AH$80,Z$1,0)</f>
        <v>0</v>
      </c>
      <c r="AA56" s="388">
        <f ca="1">VLOOKUP($C$56,[66]납품내역!$B$3:$AH$80,AA$1,0)</f>
        <v>0</v>
      </c>
      <c r="AB56" s="388">
        <f ca="1">VLOOKUP($C$56,[66]납품내역!$B$3:$AH$80,AB$1,0)</f>
        <v>0</v>
      </c>
      <c r="AC56" s="388">
        <f ca="1">VLOOKUP($C$56,[66]납품내역!$B$3:$AH$80,AC$1,0)</f>
        <v>0</v>
      </c>
      <c r="AD56" s="388">
        <f ca="1">VLOOKUP($C$56,[66]납품내역!$B$3:$AH$80,AD$1,0)</f>
        <v>0</v>
      </c>
      <c r="AE56" s="388">
        <f ca="1">VLOOKUP($C$56,[66]납품내역!$B$3:$AH$80,AE$1,0)</f>
        <v>0</v>
      </c>
      <c r="AF56" s="388">
        <f ca="1">VLOOKUP($C$56,[66]납품내역!$B$3:$AH$80,AF$1,0)</f>
        <v>0</v>
      </c>
      <c r="AG56" s="388">
        <f ca="1">VLOOKUP($C$56,[66]납품내역!$B$3:$AH$80,AG$1,0)</f>
        <v>0</v>
      </c>
      <c r="AH56" s="388">
        <f ca="1">VLOOKUP($C$56,[66]납품내역!$B$3:$AH$80,AH$1,0)</f>
        <v>0</v>
      </c>
      <c r="AI56" s="388">
        <f ca="1">VLOOKUP($C$56,[66]납품내역!$B$3:$AH$80,AI$1,0)</f>
        <v>0</v>
      </c>
      <c r="AJ56" s="388">
        <f ca="1">VLOOKUP($C$56,[66]납품내역!$B$3:$AH$80,AJ$1,0)</f>
        <v>0</v>
      </c>
      <c r="AK56" s="388">
        <f ca="1">VLOOKUP($C$56,[66]납품내역!$B$3:$AH$80,AK$1,0)</f>
        <v>0</v>
      </c>
      <c r="AL56" s="388">
        <f t="shared" ca="1" si="36"/>
        <v>0</v>
      </c>
      <c r="AM56" s="389">
        <f t="shared" ca="1" si="2"/>
        <v>0</v>
      </c>
      <c r="AN56" s="61"/>
      <c r="AO56" s="370">
        <f t="shared" ref="AO56:BS56" ca="1" si="58">$F$56*G56</f>
        <v>0</v>
      </c>
      <c r="AP56" s="370">
        <f t="shared" ca="1" si="58"/>
        <v>0</v>
      </c>
      <c r="AQ56" s="370">
        <f t="shared" ca="1" si="58"/>
        <v>0</v>
      </c>
      <c r="AR56" s="370">
        <f t="shared" ca="1" si="58"/>
        <v>0</v>
      </c>
      <c r="AS56" s="370">
        <f t="shared" ca="1" si="58"/>
        <v>0</v>
      </c>
      <c r="AT56" s="370">
        <f t="shared" ca="1" si="58"/>
        <v>0</v>
      </c>
      <c r="AU56" s="370">
        <f t="shared" ca="1" si="58"/>
        <v>0</v>
      </c>
      <c r="AV56" s="370">
        <f t="shared" ca="1" si="58"/>
        <v>0</v>
      </c>
      <c r="AW56" s="370">
        <f t="shared" ca="1" si="58"/>
        <v>0</v>
      </c>
      <c r="AX56" s="370">
        <f t="shared" ca="1" si="58"/>
        <v>0</v>
      </c>
      <c r="AY56" s="370">
        <f t="shared" ca="1" si="58"/>
        <v>0</v>
      </c>
      <c r="AZ56" s="370">
        <f t="shared" ca="1" si="58"/>
        <v>0</v>
      </c>
      <c r="BA56" s="370">
        <f t="shared" ca="1" si="58"/>
        <v>0</v>
      </c>
      <c r="BB56" s="370">
        <f t="shared" ca="1" si="58"/>
        <v>0</v>
      </c>
      <c r="BC56" s="370">
        <f t="shared" ca="1" si="58"/>
        <v>0</v>
      </c>
      <c r="BD56" s="370">
        <f t="shared" ca="1" si="58"/>
        <v>0</v>
      </c>
      <c r="BE56" s="370">
        <f t="shared" ca="1" si="58"/>
        <v>0</v>
      </c>
      <c r="BF56" s="370">
        <f t="shared" ca="1" si="58"/>
        <v>0</v>
      </c>
      <c r="BG56" s="370">
        <f t="shared" ca="1" si="58"/>
        <v>0</v>
      </c>
      <c r="BH56" s="370">
        <f t="shared" ca="1" si="58"/>
        <v>0</v>
      </c>
      <c r="BI56" s="370">
        <f t="shared" ca="1" si="58"/>
        <v>0</v>
      </c>
      <c r="BJ56" s="370">
        <f t="shared" ca="1" si="58"/>
        <v>0</v>
      </c>
      <c r="BK56" s="370">
        <f t="shared" ca="1" si="58"/>
        <v>0</v>
      </c>
      <c r="BL56" s="370">
        <f t="shared" ca="1" si="58"/>
        <v>0</v>
      </c>
      <c r="BM56" s="370">
        <f t="shared" ca="1" si="58"/>
        <v>0</v>
      </c>
      <c r="BN56" s="370">
        <f t="shared" ca="1" si="58"/>
        <v>0</v>
      </c>
      <c r="BO56" s="370">
        <f t="shared" ca="1" si="58"/>
        <v>0</v>
      </c>
      <c r="BP56" s="370">
        <f t="shared" ca="1" si="58"/>
        <v>0</v>
      </c>
      <c r="BQ56" s="370">
        <f t="shared" ca="1" si="58"/>
        <v>0</v>
      </c>
      <c r="BR56" s="370">
        <f t="shared" ca="1" si="58"/>
        <v>0</v>
      </c>
      <c r="BS56" s="370">
        <f t="shared" ca="1" si="58"/>
        <v>0</v>
      </c>
      <c r="BT56" s="369">
        <f t="shared" ca="1" si="4"/>
        <v>0</v>
      </c>
      <c r="BU56" s="61"/>
      <c r="BV56" s="61"/>
      <c r="BW56" s="61"/>
      <c r="BX56" s="61"/>
      <c r="BY56" s="61"/>
      <c r="BZ56" s="61"/>
      <c r="CA56" s="61"/>
      <c r="CB56" s="61"/>
      <c r="CC56" s="61"/>
      <c r="CD56" s="61"/>
      <c r="CE56" s="61"/>
      <c r="CF56" s="61"/>
      <c r="CG56" s="61"/>
      <c r="CH56" s="61"/>
      <c r="CI56" s="61"/>
      <c r="CJ56" s="61"/>
      <c r="CK56" s="61"/>
      <c r="CL56" s="61"/>
      <c r="CM56" s="61"/>
      <c r="CN56" s="61"/>
      <c r="CO56" s="61"/>
      <c r="CP56" s="61"/>
      <c r="CQ56" s="61"/>
      <c r="CR56" s="61"/>
      <c r="CS56" s="61"/>
      <c r="CT56" s="61"/>
      <c r="CU56" s="61"/>
      <c r="CV56" s="61"/>
      <c r="CW56" s="61"/>
      <c r="CX56" s="61"/>
      <c r="CY56" s="61"/>
      <c r="CZ56" s="61"/>
      <c r="DA56" s="61"/>
      <c r="DB56" s="61"/>
      <c r="DC56" s="61"/>
    </row>
    <row r="57" spans="1:107" s="58" customFormat="1" ht="16.5" customHeight="1">
      <c r="A57" s="70" t="s">
        <v>441</v>
      </c>
      <c r="B57" s="660"/>
      <c r="C57" s="368" t="s">
        <v>320</v>
      </c>
      <c r="D57" s="367" t="s">
        <v>1207</v>
      </c>
      <c r="E57" s="77" t="s">
        <v>1201</v>
      </c>
      <c r="F57" s="401"/>
      <c r="G57" s="388">
        <f ca="1">VLOOKUP($C$57,[66]납품내역!$B$3:$AH$80,G$1,0)</f>
        <v>0</v>
      </c>
      <c r="H57" s="388">
        <f ca="1">VLOOKUP($C$57,[66]납품내역!$B$3:$AH$80,H$1,0)</f>
        <v>0</v>
      </c>
      <c r="I57" s="388">
        <f ca="1">VLOOKUP($C$57,[66]납품내역!$B$3:$AH$80,I$1,0)</f>
        <v>0</v>
      </c>
      <c r="J57" s="388">
        <f ca="1">VLOOKUP($C$57,[66]납품내역!$B$3:$AH$80,J$1,0)</f>
        <v>0</v>
      </c>
      <c r="K57" s="388">
        <f ca="1">VLOOKUP($C$57,[66]납품내역!$B$3:$AH$80,K$1,0)</f>
        <v>0</v>
      </c>
      <c r="L57" s="388">
        <f ca="1">VLOOKUP($C$57,[66]납품내역!$B$3:$AH$80,L$1,0)</f>
        <v>0</v>
      </c>
      <c r="M57" s="388">
        <f ca="1">VLOOKUP($C$57,[66]납품내역!$B$3:$AH$80,M$1,0)</f>
        <v>0</v>
      </c>
      <c r="N57" s="388">
        <f ca="1">VLOOKUP($C$57,[66]납품내역!$B$3:$AH$80,N$1,0)</f>
        <v>0</v>
      </c>
      <c r="O57" s="388">
        <f ca="1">VLOOKUP($C$57,[66]납품내역!$B$3:$AH$80,O$1,0)</f>
        <v>0</v>
      </c>
      <c r="P57" s="388">
        <f ca="1">VLOOKUP($C$57,[66]납품내역!$B$3:$AH$80,P$1,0)</f>
        <v>0</v>
      </c>
      <c r="Q57" s="388">
        <f ca="1">VLOOKUP($C$57,[66]납품내역!$B$3:$AH$80,Q$1,0)</f>
        <v>0</v>
      </c>
      <c r="R57" s="388">
        <f ca="1">VLOOKUP($C$57,[66]납품내역!$B$3:$AH$80,R$1,0)</f>
        <v>0</v>
      </c>
      <c r="S57" s="388">
        <f ca="1">VLOOKUP($C$57,[66]납품내역!$B$3:$AH$80,S$1,0)</f>
        <v>0</v>
      </c>
      <c r="T57" s="388">
        <f ca="1">VLOOKUP($C$57,[66]납품내역!$B$3:$AH$80,T$1,0)</f>
        <v>0</v>
      </c>
      <c r="U57" s="388">
        <f ca="1">VLOOKUP($C$57,[66]납품내역!$B$3:$AH$80,U$1,0)</f>
        <v>0</v>
      </c>
      <c r="V57" s="388">
        <f ca="1">VLOOKUP($C$57,[66]납품내역!$B$3:$AH$80,V$1,0)</f>
        <v>0</v>
      </c>
      <c r="W57" s="388">
        <f ca="1">VLOOKUP($C$57,[66]납품내역!$B$3:$AH$80,W$1,0)</f>
        <v>0</v>
      </c>
      <c r="X57" s="388">
        <f ca="1">VLOOKUP($C$57,[66]납품내역!$B$3:$AH$80,X$1,0)</f>
        <v>0</v>
      </c>
      <c r="Y57" s="388">
        <f ca="1">VLOOKUP($C$57,[66]납품내역!$B$3:$AH$80,Y$1,0)</f>
        <v>0</v>
      </c>
      <c r="Z57" s="388">
        <f ca="1">VLOOKUP($C$57,[66]납품내역!$B$3:$AH$80,Z$1,0)</f>
        <v>0</v>
      </c>
      <c r="AA57" s="388">
        <f ca="1">VLOOKUP($C$57,[66]납품내역!$B$3:$AH$80,AA$1,0)</f>
        <v>0</v>
      </c>
      <c r="AB57" s="388">
        <f ca="1">VLOOKUP($C$57,[66]납품내역!$B$3:$AH$80,AB$1,0)</f>
        <v>0</v>
      </c>
      <c r="AC57" s="388">
        <f ca="1">VLOOKUP($C$57,[66]납품내역!$B$3:$AH$80,AC$1,0)</f>
        <v>0</v>
      </c>
      <c r="AD57" s="388">
        <f ca="1">VLOOKUP($C$57,[66]납품내역!$B$3:$AH$80,AD$1,0)</f>
        <v>0</v>
      </c>
      <c r="AE57" s="388">
        <f ca="1">VLOOKUP($C$57,[66]납품내역!$B$3:$AH$80,AE$1,0)</f>
        <v>0</v>
      </c>
      <c r="AF57" s="388">
        <f ca="1">VLOOKUP($C$57,[66]납품내역!$B$3:$AH$80,AF$1,0)</f>
        <v>0</v>
      </c>
      <c r="AG57" s="388">
        <f ca="1">VLOOKUP($C$57,[66]납품내역!$B$3:$AH$80,AG$1,0)</f>
        <v>0</v>
      </c>
      <c r="AH57" s="388">
        <f ca="1">VLOOKUP($C$57,[66]납품내역!$B$3:$AH$80,AH$1,0)</f>
        <v>0</v>
      </c>
      <c r="AI57" s="388">
        <f ca="1">VLOOKUP($C$57,[66]납품내역!$B$3:$AH$80,AI$1,0)</f>
        <v>0</v>
      </c>
      <c r="AJ57" s="388">
        <f ca="1">VLOOKUP($C$57,[66]납품내역!$B$3:$AH$80,AJ$1,0)</f>
        <v>0</v>
      </c>
      <c r="AK57" s="388">
        <f ca="1">VLOOKUP($C$57,[66]납품내역!$B$3:$AH$80,AK$1,0)</f>
        <v>0</v>
      </c>
      <c r="AL57" s="388">
        <f t="shared" ca="1" si="36"/>
        <v>0</v>
      </c>
      <c r="AM57" s="389">
        <f t="shared" ca="1" si="2"/>
        <v>0</v>
      </c>
      <c r="AN57" s="61"/>
      <c r="AO57" s="370">
        <f t="shared" ref="AO57:BS57" ca="1" si="59">$F$57*G57</f>
        <v>0</v>
      </c>
      <c r="AP57" s="370">
        <f t="shared" ca="1" si="59"/>
        <v>0</v>
      </c>
      <c r="AQ57" s="370">
        <f t="shared" ca="1" si="59"/>
        <v>0</v>
      </c>
      <c r="AR57" s="370">
        <f t="shared" ca="1" si="59"/>
        <v>0</v>
      </c>
      <c r="AS57" s="370">
        <f t="shared" ca="1" si="59"/>
        <v>0</v>
      </c>
      <c r="AT57" s="370">
        <f t="shared" ca="1" si="59"/>
        <v>0</v>
      </c>
      <c r="AU57" s="370">
        <f t="shared" ca="1" si="59"/>
        <v>0</v>
      </c>
      <c r="AV57" s="370">
        <f t="shared" ca="1" si="59"/>
        <v>0</v>
      </c>
      <c r="AW57" s="370">
        <f t="shared" ca="1" si="59"/>
        <v>0</v>
      </c>
      <c r="AX57" s="370">
        <f t="shared" ca="1" si="59"/>
        <v>0</v>
      </c>
      <c r="AY57" s="370">
        <f t="shared" ca="1" si="59"/>
        <v>0</v>
      </c>
      <c r="AZ57" s="370">
        <f t="shared" ca="1" si="59"/>
        <v>0</v>
      </c>
      <c r="BA57" s="370">
        <f t="shared" ca="1" si="59"/>
        <v>0</v>
      </c>
      <c r="BB57" s="370">
        <f t="shared" ca="1" si="59"/>
        <v>0</v>
      </c>
      <c r="BC57" s="370">
        <f t="shared" ca="1" si="59"/>
        <v>0</v>
      </c>
      <c r="BD57" s="370">
        <f t="shared" ca="1" si="59"/>
        <v>0</v>
      </c>
      <c r="BE57" s="370">
        <f t="shared" ca="1" si="59"/>
        <v>0</v>
      </c>
      <c r="BF57" s="370">
        <f t="shared" ca="1" si="59"/>
        <v>0</v>
      </c>
      <c r="BG57" s="370">
        <f t="shared" ca="1" si="59"/>
        <v>0</v>
      </c>
      <c r="BH57" s="370">
        <f t="shared" ca="1" si="59"/>
        <v>0</v>
      </c>
      <c r="BI57" s="370">
        <f t="shared" ca="1" si="59"/>
        <v>0</v>
      </c>
      <c r="BJ57" s="370">
        <f t="shared" ca="1" si="59"/>
        <v>0</v>
      </c>
      <c r="BK57" s="370">
        <f t="shared" ca="1" si="59"/>
        <v>0</v>
      </c>
      <c r="BL57" s="370">
        <f t="shared" ca="1" si="59"/>
        <v>0</v>
      </c>
      <c r="BM57" s="370">
        <f t="shared" ca="1" si="59"/>
        <v>0</v>
      </c>
      <c r="BN57" s="370">
        <f t="shared" ca="1" si="59"/>
        <v>0</v>
      </c>
      <c r="BO57" s="370">
        <f t="shared" ca="1" si="59"/>
        <v>0</v>
      </c>
      <c r="BP57" s="370">
        <f t="shared" ca="1" si="59"/>
        <v>0</v>
      </c>
      <c r="BQ57" s="370">
        <f t="shared" ca="1" si="59"/>
        <v>0</v>
      </c>
      <c r="BR57" s="370">
        <f t="shared" ca="1" si="59"/>
        <v>0</v>
      </c>
      <c r="BS57" s="370">
        <f t="shared" ca="1" si="59"/>
        <v>0</v>
      </c>
      <c r="BT57" s="369">
        <f t="shared" ca="1" si="4"/>
        <v>0</v>
      </c>
      <c r="BU57" s="61"/>
      <c r="BV57" s="61"/>
      <c r="BW57" s="61"/>
      <c r="BX57" s="61"/>
      <c r="BY57" s="61"/>
      <c r="BZ57" s="61"/>
      <c r="CA57" s="61"/>
      <c r="CB57" s="61"/>
      <c r="CC57" s="61"/>
      <c r="CD57" s="61"/>
      <c r="CE57" s="61"/>
      <c r="CF57" s="61"/>
      <c r="CG57" s="61"/>
      <c r="CH57" s="61"/>
      <c r="CI57" s="61"/>
      <c r="CJ57" s="61"/>
      <c r="CK57" s="61"/>
      <c r="CL57" s="61"/>
      <c r="CM57" s="61"/>
      <c r="CN57" s="61"/>
      <c r="CO57" s="61"/>
      <c r="CP57" s="61"/>
      <c r="CQ57" s="61"/>
      <c r="CR57" s="61"/>
      <c r="CS57" s="61"/>
      <c r="CT57" s="61"/>
      <c r="CU57" s="61"/>
      <c r="CV57" s="61"/>
      <c r="CW57" s="61"/>
      <c r="CX57" s="61"/>
      <c r="CY57" s="61"/>
      <c r="CZ57" s="61"/>
      <c r="DA57" s="61"/>
      <c r="DB57" s="61"/>
      <c r="DC57" s="61"/>
    </row>
    <row r="58" spans="1:107" s="58" customFormat="1" ht="16.5" customHeight="1">
      <c r="A58" s="70" t="s">
        <v>441</v>
      </c>
      <c r="B58" s="660"/>
      <c r="C58" s="368" t="s">
        <v>324</v>
      </c>
      <c r="D58" s="367" t="s">
        <v>1206</v>
      </c>
      <c r="E58" s="77" t="s">
        <v>1201</v>
      </c>
      <c r="F58" s="401"/>
      <c r="G58" s="388">
        <f ca="1">VLOOKUP($C$58,[66]납품내역!$B$3:$AH$80,G$1,0)</f>
        <v>0</v>
      </c>
      <c r="H58" s="388">
        <f ca="1">VLOOKUP($C$58,[66]납품내역!$B$3:$AH$80,H$1,0)</f>
        <v>0</v>
      </c>
      <c r="I58" s="388">
        <f ca="1">VLOOKUP($C$58,[66]납품내역!$B$3:$AH$80,I$1,0)</f>
        <v>0</v>
      </c>
      <c r="J58" s="388">
        <f ca="1">VLOOKUP($C$58,[66]납품내역!$B$3:$AH$80,J$1,0)</f>
        <v>0</v>
      </c>
      <c r="K58" s="388">
        <f ca="1">VLOOKUP($C$58,[66]납품내역!$B$3:$AH$80,K$1,0)</f>
        <v>0</v>
      </c>
      <c r="L58" s="388">
        <f ca="1">VLOOKUP($C$58,[66]납품내역!$B$3:$AH$80,L$1,0)</f>
        <v>0</v>
      </c>
      <c r="M58" s="388">
        <f ca="1">VLOOKUP($C$58,[66]납품내역!$B$3:$AH$80,M$1,0)</f>
        <v>0</v>
      </c>
      <c r="N58" s="388">
        <f ca="1">VLOOKUP($C$58,[66]납품내역!$B$3:$AH$80,N$1,0)</f>
        <v>0</v>
      </c>
      <c r="O58" s="388">
        <f ca="1">VLOOKUP($C$58,[66]납품내역!$B$3:$AH$80,O$1,0)</f>
        <v>0</v>
      </c>
      <c r="P58" s="388">
        <f ca="1">VLOOKUP($C$58,[66]납품내역!$B$3:$AH$80,P$1,0)</f>
        <v>0</v>
      </c>
      <c r="Q58" s="388">
        <f ca="1">VLOOKUP($C$58,[66]납품내역!$B$3:$AH$80,Q$1,0)</f>
        <v>0</v>
      </c>
      <c r="R58" s="388">
        <f ca="1">VLOOKUP($C$58,[66]납품내역!$B$3:$AH$80,R$1,0)</f>
        <v>0</v>
      </c>
      <c r="S58" s="388">
        <f ca="1">VLOOKUP($C$58,[66]납품내역!$B$3:$AH$80,S$1,0)</f>
        <v>0</v>
      </c>
      <c r="T58" s="388">
        <f ca="1">VLOOKUP($C$58,[66]납품내역!$B$3:$AH$80,T$1,0)</f>
        <v>0</v>
      </c>
      <c r="U58" s="388">
        <f ca="1">VLOOKUP($C$58,[66]납품내역!$B$3:$AH$80,U$1,0)</f>
        <v>0</v>
      </c>
      <c r="V58" s="388">
        <f ca="1">VLOOKUP($C$58,[66]납품내역!$B$3:$AH$80,V$1,0)</f>
        <v>0</v>
      </c>
      <c r="W58" s="388">
        <f ca="1">VLOOKUP($C$58,[66]납품내역!$B$3:$AH$80,W$1,0)</f>
        <v>0</v>
      </c>
      <c r="X58" s="388">
        <f ca="1">VLOOKUP($C$58,[66]납품내역!$B$3:$AH$80,X$1,0)</f>
        <v>0</v>
      </c>
      <c r="Y58" s="388">
        <f ca="1">VLOOKUP($C$58,[66]납품내역!$B$3:$AH$80,Y$1,0)</f>
        <v>0</v>
      </c>
      <c r="Z58" s="388">
        <f ca="1">VLOOKUP($C$58,[66]납품내역!$B$3:$AH$80,Z$1,0)</f>
        <v>0</v>
      </c>
      <c r="AA58" s="388">
        <f ca="1">VLOOKUP($C$58,[66]납품내역!$B$3:$AH$80,AA$1,0)</f>
        <v>0</v>
      </c>
      <c r="AB58" s="388">
        <f ca="1">VLOOKUP($C$58,[66]납품내역!$B$3:$AH$80,AB$1,0)</f>
        <v>0</v>
      </c>
      <c r="AC58" s="388">
        <f ca="1">VLOOKUP($C$58,[66]납품내역!$B$3:$AH$80,AC$1,0)</f>
        <v>0</v>
      </c>
      <c r="AD58" s="388">
        <f ca="1">VLOOKUP($C$58,[66]납품내역!$B$3:$AH$80,AD$1,0)</f>
        <v>0</v>
      </c>
      <c r="AE58" s="388">
        <f ca="1">VLOOKUP($C$58,[66]납품내역!$B$3:$AH$80,AE$1,0)</f>
        <v>0</v>
      </c>
      <c r="AF58" s="388">
        <f ca="1">VLOOKUP($C$58,[66]납품내역!$B$3:$AH$80,AF$1,0)</f>
        <v>0</v>
      </c>
      <c r="AG58" s="388">
        <f ca="1">VLOOKUP($C$58,[66]납품내역!$B$3:$AH$80,AG$1,0)</f>
        <v>0</v>
      </c>
      <c r="AH58" s="388">
        <f ca="1">VLOOKUP($C$58,[66]납품내역!$B$3:$AH$80,AH$1,0)</f>
        <v>0</v>
      </c>
      <c r="AI58" s="388">
        <f ca="1">VLOOKUP($C$58,[66]납품내역!$B$3:$AH$80,AI$1,0)</f>
        <v>0</v>
      </c>
      <c r="AJ58" s="388">
        <f ca="1">VLOOKUP($C$58,[66]납품내역!$B$3:$AH$80,AJ$1,0)</f>
        <v>0</v>
      </c>
      <c r="AK58" s="388">
        <f ca="1">VLOOKUP($C$58,[66]납품내역!$B$3:$AH$80,AK$1,0)</f>
        <v>0</v>
      </c>
      <c r="AL58" s="388">
        <f t="shared" ca="1" si="36"/>
        <v>0</v>
      </c>
      <c r="AM58" s="389">
        <f t="shared" ca="1" si="2"/>
        <v>0</v>
      </c>
      <c r="AN58" s="61"/>
      <c r="AO58" s="370">
        <f t="shared" ref="AO58:BS58" ca="1" si="60">$F$58*G58</f>
        <v>0</v>
      </c>
      <c r="AP58" s="370">
        <f t="shared" ca="1" si="60"/>
        <v>0</v>
      </c>
      <c r="AQ58" s="370">
        <f t="shared" ca="1" si="60"/>
        <v>0</v>
      </c>
      <c r="AR58" s="370">
        <f t="shared" ca="1" si="60"/>
        <v>0</v>
      </c>
      <c r="AS58" s="370">
        <f t="shared" ca="1" si="60"/>
        <v>0</v>
      </c>
      <c r="AT58" s="370">
        <f t="shared" ca="1" si="60"/>
        <v>0</v>
      </c>
      <c r="AU58" s="370">
        <f t="shared" ca="1" si="60"/>
        <v>0</v>
      </c>
      <c r="AV58" s="370">
        <f t="shared" ca="1" si="60"/>
        <v>0</v>
      </c>
      <c r="AW58" s="370">
        <f t="shared" ca="1" si="60"/>
        <v>0</v>
      </c>
      <c r="AX58" s="370">
        <f t="shared" ca="1" si="60"/>
        <v>0</v>
      </c>
      <c r="AY58" s="370">
        <f t="shared" ca="1" si="60"/>
        <v>0</v>
      </c>
      <c r="AZ58" s="370">
        <f t="shared" ca="1" si="60"/>
        <v>0</v>
      </c>
      <c r="BA58" s="370">
        <f t="shared" ca="1" si="60"/>
        <v>0</v>
      </c>
      <c r="BB58" s="370">
        <f t="shared" ca="1" si="60"/>
        <v>0</v>
      </c>
      <c r="BC58" s="370">
        <f t="shared" ca="1" si="60"/>
        <v>0</v>
      </c>
      <c r="BD58" s="370">
        <f t="shared" ca="1" si="60"/>
        <v>0</v>
      </c>
      <c r="BE58" s="370">
        <f t="shared" ca="1" si="60"/>
        <v>0</v>
      </c>
      <c r="BF58" s="370">
        <f t="shared" ca="1" si="60"/>
        <v>0</v>
      </c>
      <c r="BG58" s="370">
        <f t="shared" ca="1" si="60"/>
        <v>0</v>
      </c>
      <c r="BH58" s="370">
        <f t="shared" ca="1" si="60"/>
        <v>0</v>
      </c>
      <c r="BI58" s="370">
        <f t="shared" ca="1" si="60"/>
        <v>0</v>
      </c>
      <c r="BJ58" s="370">
        <f t="shared" ca="1" si="60"/>
        <v>0</v>
      </c>
      <c r="BK58" s="370">
        <f t="shared" ca="1" si="60"/>
        <v>0</v>
      </c>
      <c r="BL58" s="370">
        <f t="shared" ca="1" si="60"/>
        <v>0</v>
      </c>
      <c r="BM58" s="370">
        <f t="shared" ca="1" si="60"/>
        <v>0</v>
      </c>
      <c r="BN58" s="370">
        <f t="shared" ca="1" si="60"/>
        <v>0</v>
      </c>
      <c r="BO58" s="370">
        <f t="shared" ca="1" si="60"/>
        <v>0</v>
      </c>
      <c r="BP58" s="370">
        <f t="shared" ca="1" si="60"/>
        <v>0</v>
      </c>
      <c r="BQ58" s="370">
        <f t="shared" ca="1" si="60"/>
        <v>0</v>
      </c>
      <c r="BR58" s="370">
        <f t="shared" ca="1" si="60"/>
        <v>0</v>
      </c>
      <c r="BS58" s="370">
        <f t="shared" ca="1" si="60"/>
        <v>0</v>
      </c>
      <c r="BT58" s="369">
        <f t="shared" ca="1" si="4"/>
        <v>0</v>
      </c>
      <c r="BU58" s="61"/>
      <c r="BV58" s="61"/>
      <c r="BW58" s="61"/>
      <c r="BX58" s="61"/>
      <c r="BY58" s="61"/>
      <c r="BZ58" s="61"/>
      <c r="CA58" s="61"/>
      <c r="CB58" s="61"/>
      <c r="CC58" s="61"/>
      <c r="CD58" s="61"/>
      <c r="CE58" s="61"/>
      <c r="CF58" s="61"/>
      <c r="CG58" s="61"/>
      <c r="CH58" s="61"/>
      <c r="CI58" s="61"/>
      <c r="CJ58" s="61"/>
      <c r="CK58" s="61"/>
      <c r="CL58" s="61"/>
      <c r="CM58" s="61"/>
      <c r="CN58" s="61"/>
      <c r="CO58" s="61"/>
      <c r="CP58" s="61"/>
      <c r="CQ58" s="61"/>
      <c r="CR58" s="61"/>
      <c r="CS58" s="61"/>
      <c r="CT58" s="61"/>
      <c r="CU58" s="61"/>
      <c r="CV58" s="61"/>
      <c r="CW58" s="61"/>
      <c r="CX58" s="61"/>
      <c r="CY58" s="61"/>
      <c r="CZ58" s="61"/>
      <c r="DA58" s="61"/>
      <c r="DB58" s="61"/>
      <c r="DC58" s="61"/>
    </row>
    <row r="59" spans="1:107" s="58" customFormat="1" ht="16.5" customHeight="1">
      <c r="A59" s="70" t="s">
        <v>441</v>
      </c>
      <c r="B59" s="660"/>
      <c r="C59" s="368" t="s">
        <v>326</v>
      </c>
      <c r="D59" s="367" t="s">
        <v>1205</v>
      </c>
      <c r="E59" s="77" t="s">
        <v>1201</v>
      </c>
      <c r="F59" s="401"/>
      <c r="G59" s="388">
        <f ca="1">VLOOKUP($C$59,[66]납품내역!$B$3:$AH$80,G$1,0)</f>
        <v>0</v>
      </c>
      <c r="H59" s="388">
        <f ca="1">VLOOKUP($C$59,[66]납품내역!$B$3:$AH$80,H$1,0)</f>
        <v>0</v>
      </c>
      <c r="I59" s="388">
        <f ca="1">VLOOKUP($C$59,[66]납품내역!$B$3:$AH$80,I$1,0)</f>
        <v>0</v>
      </c>
      <c r="J59" s="388">
        <f ca="1">VLOOKUP($C$59,[66]납품내역!$B$3:$AH$80,J$1,0)</f>
        <v>0</v>
      </c>
      <c r="K59" s="388">
        <f ca="1">VLOOKUP($C$59,[66]납품내역!$B$3:$AH$80,K$1,0)</f>
        <v>0</v>
      </c>
      <c r="L59" s="388">
        <f ca="1">VLOOKUP($C$59,[66]납품내역!$B$3:$AH$80,L$1,0)</f>
        <v>0</v>
      </c>
      <c r="M59" s="388">
        <f ca="1">VLOOKUP($C$59,[66]납품내역!$B$3:$AH$80,M$1,0)</f>
        <v>0</v>
      </c>
      <c r="N59" s="388">
        <f ca="1">VLOOKUP($C$59,[66]납품내역!$B$3:$AH$80,N$1,0)</f>
        <v>0</v>
      </c>
      <c r="O59" s="388">
        <f ca="1">VLOOKUP($C$59,[66]납품내역!$B$3:$AH$80,O$1,0)</f>
        <v>0</v>
      </c>
      <c r="P59" s="388">
        <f ca="1">VLOOKUP($C$59,[66]납품내역!$B$3:$AH$80,P$1,0)</f>
        <v>0</v>
      </c>
      <c r="Q59" s="388">
        <f ca="1">VLOOKUP($C$59,[66]납품내역!$B$3:$AH$80,Q$1,0)</f>
        <v>0</v>
      </c>
      <c r="R59" s="388">
        <f ca="1">VLOOKUP($C$59,[66]납품내역!$B$3:$AH$80,R$1,0)</f>
        <v>0</v>
      </c>
      <c r="S59" s="388">
        <f ca="1">VLOOKUP($C$59,[66]납품내역!$B$3:$AH$80,S$1,0)</f>
        <v>0</v>
      </c>
      <c r="T59" s="388">
        <f ca="1">VLOOKUP($C$59,[66]납품내역!$B$3:$AH$80,T$1,0)</f>
        <v>0</v>
      </c>
      <c r="U59" s="388">
        <f ca="1">VLOOKUP($C$59,[66]납품내역!$B$3:$AH$80,U$1,0)</f>
        <v>0</v>
      </c>
      <c r="V59" s="388">
        <f ca="1">VLOOKUP($C$59,[66]납품내역!$B$3:$AH$80,V$1,0)</f>
        <v>0</v>
      </c>
      <c r="W59" s="388">
        <f ca="1">VLOOKUP($C$59,[66]납품내역!$B$3:$AH$80,W$1,0)</f>
        <v>0</v>
      </c>
      <c r="X59" s="388">
        <f ca="1">VLOOKUP($C$59,[66]납품내역!$B$3:$AH$80,X$1,0)</f>
        <v>0</v>
      </c>
      <c r="Y59" s="388">
        <f ca="1">VLOOKUP($C$59,[66]납품내역!$B$3:$AH$80,Y$1,0)</f>
        <v>0</v>
      </c>
      <c r="Z59" s="388">
        <f ca="1">VLOOKUP($C$59,[66]납품내역!$B$3:$AH$80,Z$1,0)</f>
        <v>0</v>
      </c>
      <c r="AA59" s="388">
        <f ca="1">VLOOKUP($C$59,[66]납품내역!$B$3:$AH$80,AA$1,0)</f>
        <v>0</v>
      </c>
      <c r="AB59" s="388">
        <f ca="1">VLOOKUP($C$59,[66]납품내역!$B$3:$AH$80,AB$1,0)</f>
        <v>0</v>
      </c>
      <c r="AC59" s="388">
        <f ca="1">VLOOKUP($C$59,[66]납품내역!$B$3:$AH$80,AC$1,0)</f>
        <v>0</v>
      </c>
      <c r="AD59" s="388">
        <f ca="1">VLOOKUP($C$59,[66]납품내역!$B$3:$AH$80,AD$1,0)</f>
        <v>0</v>
      </c>
      <c r="AE59" s="388">
        <f ca="1">VLOOKUP($C$59,[66]납품내역!$B$3:$AH$80,AE$1,0)</f>
        <v>0</v>
      </c>
      <c r="AF59" s="388">
        <f ca="1">VLOOKUP($C$59,[66]납품내역!$B$3:$AH$80,AF$1,0)</f>
        <v>0</v>
      </c>
      <c r="AG59" s="388">
        <f ca="1">VLOOKUP($C$59,[66]납품내역!$B$3:$AH$80,AG$1,0)</f>
        <v>0</v>
      </c>
      <c r="AH59" s="388">
        <f ca="1">VLOOKUP($C$59,[66]납품내역!$B$3:$AH$80,AH$1,0)</f>
        <v>0</v>
      </c>
      <c r="AI59" s="388">
        <f ca="1">VLOOKUP($C$59,[66]납품내역!$B$3:$AH$80,AI$1,0)</f>
        <v>0</v>
      </c>
      <c r="AJ59" s="388">
        <f ca="1">VLOOKUP($C$59,[66]납품내역!$B$3:$AH$80,AJ$1,0)</f>
        <v>0</v>
      </c>
      <c r="AK59" s="388">
        <f ca="1">VLOOKUP($C$59,[66]납품내역!$B$3:$AH$80,AK$1,0)</f>
        <v>0</v>
      </c>
      <c r="AL59" s="388">
        <f t="shared" ca="1" si="36"/>
        <v>0</v>
      </c>
      <c r="AM59" s="389">
        <f t="shared" ca="1" si="2"/>
        <v>0</v>
      </c>
      <c r="AN59" s="61"/>
      <c r="AO59" s="370">
        <f t="shared" ref="AO59:BS59" ca="1" si="61">$F$59*G59</f>
        <v>0</v>
      </c>
      <c r="AP59" s="370">
        <f t="shared" ca="1" si="61"/>
        <v>0</v>
      </c>
      <c r="AQ59" s="370">
        <f t="shared" ca="1" si="61"/>
        <v>0</v>
      </c>
      <c r="AR59" s="370">
        <f t="shared" ca="1" si="61"/>
        <v>0</v>
      </c>
      <c r="AS59" s="370">
        <f t="shared" ca="1" si="61"/>
        <v>0</v>
      </c>
      <c r="AT59" s="370">
        <f t="shared" ca="1" si="61"/>
        <v>0</v>
      </c>
      <c r="AU59" s="370">
        <f t="shared" ca="1" si="61"/>
        <v>0</v>
      </c>
      <c r="AV59" s="370">
        <f t="shared" ca="1" si="61"/>
        <v>0</v>
      </c>
      <c r="AW59" s="370">
        <f t="shared" ca="1" si="61"/>
        <v>0</v>
      </c>
      <c r="AX59" s="370">
        <f t="shared" ca="1" si="61"/>
        <v>0</v>
      </c>
      <c r="AY59" s="370">
        <f t="shared" ca="1" si="61"/>
        <v>0</v>
      </c>
      <c r="AZ59" s="370">
        <f t="shared" ca="1" si="61"/>
        <v>0</v>
      </c>
      <c r="BA59" s="370">
        <f t="shared" ca="1" si="61"/>
        <v>0</v>
      </c>
      <c r="BB59" s="370">
        <f t="shared" ca="1" si="61"/>
        <v>0</v>
      </c>
      <c r="BC59" s="370">
        <f t="shared" ca="1" si="61"/>
        <v>0</v>
      </c>
      <c r="BD59" s="370">
        <f t="shared" ca="1" si="61"/>
        <v>0</v>
      </c>
      <c r="BE59" s="370">
        <f t="shared" ca="1" si="61"/>
        <v>0</v>
      </c>
      <c r="BF59" s="370">
        <f t="shared" ca="1" si="61"/>
        <v>0</v>
      </c>
      <c r="BG59" s="370">
        <f t="shared" ca="1" si="61"/>
        <v>0</v>
      </c>
      <c r="BH59" s="370">
        <f t="shared" ca="1" si="61"/>
        <v>0</v>
      </c>
      <c r="BI59" s="370">
        <f t="shared" ca="1" si="61"/>
        <v>0</v>
      </c>
      <c r="BJ59" s="370">
        <f t="shared" ca="1" si="61"/>
        <v>0</v>
      </c>
      <c r="BK59" s="370">
        <f t="shared" ca="1" si="61"/>
        <v>0</v>
      </c>
      <c r="BL59" s="370">
        <f t="shared" ca="1" si="61"/>
        <v>0</v>
      </c>
      <c r="BM59" s="370">
        <f t="shared" ca="1" si="61"/>
        <v>0</v>
      </c>
      <c r="BN59" s="370">
        <f t="shared" ca="1" si="61"/>
        <v>0</v>
      </c>
      <c r="BO59" s="370">
        <f t="shared" ca="1" si="61"/>
        <v>0</v>
      </c>
      <c r="BP59" s="370">
        <f t="shared" ca="1" si="61"/>
        <v>0</v>
      </c>
      <c r="BQ59" s="370">
        <f t="shared" ca="1" si="61"/>
        <v>0</v>
      </c>
      <c r="BR59" s="370">
        <f t="shared" ca="1" si="61"/>
        <v>0</v>
      </c>
      <c r="BS59" s="370">
        <f t="shared" ca="1" si="61"/>
        <v>0</v>
      </c>
      <c r="BT59" s="369">
        <f t="shared" ca="1" si="4"/>
        <v>0</v>
      </c>
      <c r="BU59" s="61"/>
      <c r="BV59" s="61"/>
      <c r="BW59" s="61"/>
      <c r="BX59" s="61"/>
      <c r="BY59" s="61"/>
      <c r="BZ59" s="61"/>
      <c r="CA59" s="61"/>
      <c r="CB59" s="61"/>
      <c r="CC59" s="61"/>
      <c r="CD59" s="61"/>
      <c r="CE59" s="61"/>
      <c r="CF59" s="61"/>
      <c r="CG59" s="61"/>
      <c r="CH59" s="61"/>
      <c r="CI59" s="61"/>
      <c r="CJ59" s="61"/>
      <c r="CK59" s="61"/>
      <c r="CL59" s="61"/>
      <c r="CM59" s="61"/>
      <c r="CN59" s="61"/>
      <c r="CO59" s="61"/>
      <c r="CP59" s="61"/>
      <c r="CQ59" s="61"/>
      <c r="CR59" s="61"/>
      <c r="CS59" s="61"/>
      <c r="CT59" s="61"/>
      <c r="CU59" s="61"/>
      <c r="CV59" s="61"/>
      <c r="CW59" s="61"/>
      <c r="CX59" s="61"/>
      <c r="CY59" s="61"/>
      <c r="CZ59" s="61"/>
      <c r="DA59" s="61"/>
      <c r="DB59" s="61"/>
      <c r="DC59" s="61"/>
    </row>
    <row r="60" spans="1:107" s="58" customFormat="1" ht="16.5" customHeight="1">
      <c r="A60" s="70" t="s">
        <v>441</v>
      </c>
      <c r="B60" s="660"/>
      <c r="C60" s="368" t="s">
        <v>1204</v>
      </c>
      <c r="D60" s="367" t="s">
        <v>1203</v>
      </c>
      <c r="E60" s="77" t="s">
        <v>1201</v>
      </c>
      <c r="F60" s="401"/>
      <c r="G60" s="388">
        <f ca="1">VLOOKUP($C$60,[66]납품내역!$B$3:$AH$80,G$1,0)</f>
        <v>0</v>
      </c>
      <c r="H60" s="388">
        <f ca="1">VLOOKUP($C$60,[66]납품내역!$B$3:$AH$80,H$1,0)</f>
        <v>0</v>
      </c>
      <c r="I60" s="388">
        <f ca="1">VLOOKUP($C$60,[66]납품내역!$B$3:$AH$80,I$1,0)</f>
        <v>0</v>
      </c>
      <c r="J60" s="388">
        <f ca="1">VLOOKUP($C$60,[66]납품내역!$B$3:$AH$80,J$1,0)</f>
        <v>0</v>
      </c>
      <c r="K60" s="388">
        <f ca="1">VLOOKUP($C$60,[66]납품내역!$B$3:$AH$80,K$1,0)</f>
        <v>0</v>
      </c>
      <c r="L60" s="388">
        <f ca="1">VLOOKUP($C$60,[66]납품내역!$B$3:$AH$80,L$1,0)</f>
        <v>0</v>
      </c>
      <c r="M60" s="388">
        <f ca="1">VLOOKUP($C$60,[66]납품내역!$B$3:$AH$80,M$1,0)</f>
        <v>0</v>
      </c>
      <c r="N60" s="388">
        <f ca="1">VLOOKUP($C$60,[66]납품내역!$B$3:$AH$80,N$1,0)</f>
        <v>0</v>
      </c>
      <c r="O60" s="388">
        <f ca="1">VLOOKUP($C$60,[66]납품내역!$B$3:$AH$80,O$1,0)</f>
        <v>0</v>
      </c>
      <c r="P60" s="388">
        <f ca="1">VLOOKUP($C$60,[66]납품내역!$B$3:$AH$80,P$1,0)</f>
        <v>0</v>
      </c>
      <c r="Q60" s="388">
        <f ca="1">VLOOKUP($C$60,[66]납품내역!$B$3:$AH$80,Q$1,0)</f>
        <v>0</v>
      </c>
      <c r="R60" s="388">
        <f ca="1">VLOOKUP($C$60,[66]납품내역!$B$3:$AH$80,R$1,0)</f>
        <v>0</v>
      </c>
      <c r="S60" s="388">
        <f ca="1">VLOOKUP($C$60,[66]납품내역!$B$3:$AH$80,S$1,0)</f>
        <v>0</v>
      </c>
      <c r="T60" s="388">
        <f ca="1">VLOOKUP($C$60,[66]납품내역!$B$3:$AH$80,T$1,0)</f>
        <v>0</v>
      </c>
      <c r="U60" s="388">
        <f ca="1">VLOOKUP($C$60,[66]납품내역!$B$3:$AH$80,U$1,0)</f>
        <v>0</v>
      </c>
      <c r="V60" s="388">
        <f ca="1">VLOOKUP($C$60,[66]납품내역!$B$3:$AH$80,V$1,0)</f>
        <v>0</v>
      </c>
      <c r="W60" s="388">
        <f ca="1">VLOOKUP($C$60,[66]납품내역!$B$3:$AH$80,W$1,0)</f>
        <v>0</v>
      </c>
      <c r="X60" s="388">
        <f ca="1">VLOOKUP($C$60,[66]납품내역!$B$3:$AH$80,X$1,0)</f>
        <v>0</v>
      </c>
      <c r="Y60" s="388">
        <f ca="1">VLOOKUP($C$60,[66]납품내역!$B$3:$AH$80,Y$1,0)</f>
        <v>0</v>
      </c>
      <c r="Z60" s="388">
        <f ca="1">VLOOKUP($C$60,[66]납품내역!$B$3:$AH$80,Z$1,0)</f>
        <v>0</v>
      </c>
      <c r="AA60" s="388">
        <f ca="1">VLOOKUP($C$60,[66]납품내역!$B$3:$AH$80,AA$1,0)</f>
        <v>0</v>
      </c>
      <c r="AB60" s="388">
        <f ca="1">VLOOKUP($C$60,[66]납품내역!$B$3:$AH$80,AB$1,0)</f>
        <v>0</v>
      </c>
      <c r="AC60" s="388">
        <f ca="1">VLOOKUP($C$60,[66]납품내역!$B$3:$AH$80,AC$1,0)</f>
        <v>0</v>
      </c>
      <c r="AD60" s="388">
        <f ca="1">VLOOKUP($C$60,[66]납품내역!$B$3:$AH$80,AD$1,0)</f>
        <v>0</v>
      </c>
      <c r="AE60" s="388">
        <f ca="1">VLOOKUP($C$60,[66]납품내역!$B$3:$AH$80,AE$1,0)</f>
        <v>0</v>
      </c>
      <c r="AF60" s="388">
        <f ca="1">VLOOKUP($C$60,[66]납품내역!$B$3:$AH$80,AF$1,0)</f>
        <v>0</v>
      </c>
      <c r="AG60" s="388">
        <f ca="1">VLOOKUP($C$60,[66]납품내역!$B$3:$AH$80,AG$1,0)</f>
        <v>0</v>
      </c>
      <c r="AH60" s="388">
        <f ca="1">VLOOKUP($C$60,[66]납품내역!$B$3:$AH$80,AH$1,0)</f>
        <v>0</v>
      </c>
      <c r="AI60" s="388">
        <f ca="1">VLOOKUP($C$60,[66]납품내역!$B$3:$AH$80,AI$1,0)</f>
        <v>0</v>
      </c>
      <c r="AJ60" s="388">
        <f ca="1">VLOOKUP($C$60,[66]납품내역!$B$3:$AH$80,AJ$1,0)</f>
        <v>0</v>
      </c>
      <c r="AK60" s="388">
        <f ca="1">VLOOKUP($C$60,[66]납품내역!$B$3:$AH$80,AK$1,0)</f>
        <v>0</v>
      </c>
      <c r="AL60" s="388">
        <f t="shared" ca="1" si="36"/>
        <v>0</v>
      </c>
      <c r="AM60" s="389">
        <f t="shared" ca="1" si="2"/>
        <v>0</v>
      </c>
      <c r="AN60" s="61"/>
      <c r="AO60" s="370">
        <f t="shared" ref="AO60:BS60" ca="1" si="62">$F$60*G60</f>
        <v>0</v>
      </c>
      <c r="AP60" s="370">
        <f t="shared" ca="1" si="62"/>
        <v>0</v>
      </c>
      <c r="AQ60" s="370">
        <f t="shared" ca="1" si="62"/>
        <v>0</v>
      </c>
      <c r="AR60" s="370">
        <f t="shared" ca="1" si="62"/>
        <v>0</v>
      </c>
      <c r="AS60" s="370">
        <f t="shared" ca="1" si="62"/>
        <v>0</v>
      </c>
      <c r="AT60" s="370">
        <f t="shared" ca="1" si="62"/>
        <v>0</v>
      </c>
      <c r="AU60" s="370">
        <f t="shared" ca="1" si="62"/>
        <v>0</v>
      </c>
      <c r="AV60" s="370">
        <f t="shared" ca="1" si="62"/>
        <v>0</v>
      </c>
      <c r="AW60" s="370">
        <f t="shared" ca="1" si="62"/>
        <v>0</v>
      </c>
      <c r="AX60" s="370">
        <f t="shared" ca="1" si="62"/>
        <v>0</v>
      </c>
      <c r="AY60" s="370">
        <f t="shared" ca="1" si="62"/>
        <v>0</v>
      </c>
      <c r="AZ60" s="370">
        <f t="shared" ca="1" si="62"/>
        <v>0</v>
      </c>
      <c r="BA60" s="370">
        <f t="shared" ca="1" si="62"/>
        <v>0</v>
      </c>
      <c r="BB60" s="370">
        <f t="shared" ca="1" si="62"/>
        <v>0</v>
      </c>
      <c r="BC60" s="370">
        <f t="shared" ca="1" si="62"/>
        <v>0</v>
      </c>
      <c r="BD60" s="370">
        <f t="shared" ca="1" si="62"/>
        <v>0</v>
      </c>
      <c r="BE60" s="370">
        <f t="shared" ca="1" si="62"/>
        <v>0</v>
      </c>
      <c r="BF60" s="370">
        <f t="shared" ca="1" si="62"/>
        <v>0</v>
      </c>
      <c r="BG60" s="370">
        <f t="shared" ca="1" si="62"/>
        <v>0</v>
      </c>
      <c r="BH60" s="370">
        <f t="shared" ca="1" si="62"/>
        <v>0</v>
      </c>
      <c r="BI60" s="370">
        <f t="shared" ca="1" si="62"/>
        <v>0</v>
      </c>
      <c r="BJ60" s="370">
        <f t="shared" ca="1" si="62"/>
        <v>0</v>
      </c>
      <c r="BK60" s="370">
        <f t="shared" ca="1" si="62"/>
        <v>0</v>
      </c>
      <c r="BL60" s="370">
        <f t="shared" ca="1" si="62"/>
        <v>0</v>
      </c>
      <c r="BM60" s="370">
        <f t="shared" ca="1" si="62"/>
        <v>0</v>
      </c>
      <c r="BN60" s="370">
        <f t="shared" ca="1" si="62"/>
        <v>0</v>
      </c>
      <c r="BO60" s="370">
        <f t="shared" ca="1" si="62"/>
        <v>0</v>
      </c>
      <c r="BP60" s="370">
        <f t="shared" ca="1" si="62"/>
        <v>0</v>
      </c>
      <c r="BQ60" s="370">
        <f t="shared" ca="1" si="62"/>
        <v>0</v>
      </c>
      <c r="BR60" s="370">
        <f t="shared" ca="1" si="62"/>
        <v>0</v>
      </c>
      <c r="BS60" s="370">
        <f t="shared" ca="1" si="62"/>
        <v>0</v>
      </c>
      <c r="BT60" s="369">
        <f t="shared" ca="1" si="4"/>
        <v>0</v>
      </c>
      <c r="BU60" s="61"/>
      <c r="BV60" s="61"/>
      <c r="BW60" s="61"/>
      <c r="BX60" s="61"/>
      <c r="BY60" s="61"/>
      <c r="BZ60" s="61"/>
      <c r="CA60" s="61"/>
      <c r="CB60" s="61"/>
      <c r="CC60" s="61"/>
      <c r="CD60" s="61"/>
      <c r="CE60" s="61"/>
      <c r="CF60" s="61"/>
      <c r="CG60" s="61"/>
      <c r="CH60" s="61"/>
      <c r="CI60" s="61"/>
      <c r="CJ60" s="61"/>
      <c r="CK60" s="61"/>
      <c r="CL60" s="61"/>
      <c r="CM60" s="61"/>
      <c r="CN60" s="61"/>
      <c r="CO60" s="61"/>
      <c r="CP60" s="61"/>
      <c r="CQ60" s="61"/>
      <c r="CR60" s="61"/>
      <c r="CS60" s="61"/>
      <c r="CT60" s="61"/>
      <c r="CU60" s="61"/>
      <c r="CV60" s="61"/>
      <c r="CW60" s="61"/>
      <c r="CX60" s="61"/>
      <c r="CY60" s="61"/>
      <c r="CZ60" s="61"/>
      <c r="DA60" s="61"/>
      <c r="DB60" s="61"/>
      <c r="DC60" s="61"/>
    </row>
    <row r="61" spans="1:107" s="58" customFormat="1" ht="16.5" customHeight="1">
      <c r="A61" s="70" t="s">
        <v>441</v>
      </c>
      <c r="B61" s="663"/>
      <c r="C61" s="402" t="s">
        <v>322</v>
      </c>
      <c r="D61" s="403" t="s">
        <v>1202</v>
      </c>
      <c r="E61" s="396" t="s">
        <v>1201</v>
      </c>
      <c r="F61" s="396">
        <f>VLOOKUP(C61,'[65]06월마감'!$A$1:$B$500,2,0)</f>
        <v>70</v>
      </c>
      <c r="G61" s="397">
        <f ca="1">VLOOKUP($C$61,[66]납품내역!$B$3:$AH$80,G$1,0)</f>
        <v>0</v>
      </c>
      <c r="H61" s="397">
        <f ca="1">VLOOKUP($C$61,[66]납품내역!$B$3:$AH$80,H$1,0)</f>
        <v>0</v>
      </c>
      <c r="I61" s="397">
        <f ca="1">VLOOKUP($C$61,[66]납품내역!$B$3:$AH$80,I$1,0)</f>
        <v>0</v>
      </c>
      <c r="J61" s="397">
        <f ca="1">VLOOKUP($C$61,[66]납품내역!$B$3:$AH$80,J$1,0)</f>
        <v>0</v>
      </c>
      <c r="K61" s="397">
        <f ca="1">VLOOKUP($C$61,[66]납품내역!$B$3:$AH$80,K$1,0)</f>
        <v>0</v>
      </c>
      <c r="L61" s="397">
        <f ca="1">VLOOKUP($C$61,[66]납품내역!$B$3:$AH$80,L$1,0)</f>
        <v>0</v>
      </c>
      <c r="M61" s="397">
        <f ca="1">VLOOKUP($C$61,[66]납품내역!$B$3:$AH$80,M$1,0)</f>
        <v>0</v>
      </c>
      <c r="N61" s="397">
        <f ca="1">VLOOKUP($C$61,[66]납품내역!$B$3:$AH$80,N$1,0)</f>
        <v>0</v>
      </c>
      <c r="O61" s="397">
        <f ca="1">VLOOKUP($C$61,[66]납품내역!$B$3:$AH$80,O$1,0)</f>
        <v>1000</v>
      </c>
      <c r="P61" s="397">
        <f ca="1">VLOOKUP($C$61,[66]납품내역!$B$3:$AH$80,P$1,0)</f>
        <v>0</v>
      </c>
      <c r="Q61" s="397">
        <f ca="1">VLOOKUP($C$61,[66]납품내역!$B$3:$AH$80,Q$1,0)</f>
        <v>0</v>
      </c>
      <c r="R61" s="397">
        <f ca="1">VLOOKUP($C$61,[66]납품내역!$B$3:$AH$80,R$1,0)</f>
        <v>0</v>
      </c>
      <c r="S61" s="397">
        <f ca="1">VLOOKUP($C$61,[66]납품내역!$B$3:$AH$80,S$1,0)</f>
        <v>0</v>
      </c>
      <c r="T61" s="397">
        <f ca="1">VLOOKUP($C$61,[66]납품내역!$B$3:$AH$80,T$1,0)</f>
        <v>0</v>
      </c>
      <c r="U61" s="397">
        <f ca="1">VLOOKUP($C$61,[66]납품내역!$B$3:$AH$80,U$1,0)</f>
        <v>0</v>
      </c>
      <c r="V61" s="397">
        <f ca="1">VLOOKUP($C$61,[66]납품내역!$B$3:$AH$80,V$1,0)</f>
        <v>0</v>
      </c>
      <c r="W61" s="397">
        <f ca="1">VLOOKUP($C$61,[66]납품내역!$B$3:$AH$80,W$1,0)</f>
        <v>0</v>
      </c>
      <c r="X61" s="397">
        <f ca="1">VLOOKUP($C$61,[66]납품내역!$B$3:$AH$80,X$1,0)</f>
        <v>0</v>
      </c>
      <c r="Y61" s="397">
        <f ca="1">VLOOKUP($C$61,[66]납품내역!$B$3:$AH$80,Y$1,0)</f>
        <v>0</v>
      </c>
      <c r="Z61" s="397">
        <f ca="1">VLOOKUP($C$61,[66]납품내역!$B$3:$AH$80,Z$1,0)</f>
        <v>0</v>
      </c>
      <c r="AA61" s="397">
        <f ca="1">VLOOKUP($C$61,[66]납품내역!$B$3:$AH$80,AA$1,0)</f>
        <v>0</v>
      </c>
      <c r="AB61" s="397">
        <f ca="1">VLOOKUP($C$61,[66]납품내역!$B$3:$AH$80,AB$1,0)</f>
        <v>0</v>
      </c>
      <c r="AC61" s="397">
        <f ca="1">VLOOKUP($C$61,[66]납품내역!$B$3:$AH$80,AC$1,0)</f>
        <v>0</v>
      </c>
      <c r="AD61" s="397">
        <f ca="1">VLOOKUP($C$61,[66]납품내역!$B$3:$AH$80,AD$1,0)</f>
        <v>0</v>
      </c>
      <c r="AE61" s="397">
        <f ca="1">VLOOKUP($C$61,[66]납품내역!$B$3:$AH$80,AE$1,0)</f>
        <v>0</v>
      </c>
      <c r="AF61" s="397">
        <f ca="1">VLOOKUP($C$61,[66]납품내역!$B$3:$AH$80,AF$1,0)</f>
        <v>0</v>
      </c>
      <c r="AG61" s="397">
        <f ca="1">VLOOKUP($C$61,[66]납품내역!$B$3:$AH$80,AG$1,0)</f>
        <v>0</v>
      </c>
      <c r="AH61" s="397">
        <f ca="1">VLOOKUP($C$61,[66]납품내역!$B$3:$AH$80,AH$1,0)</f>
        <v>0</v>
      </c>
      <c r="AI61" s="397">
        <f ca="1">VLOOKUP($C$61,[66]납품내역!$B$3:$AH$80,AI$1,0)</f>
        <v>0</v>
      </c>
      <c r="AJ61" s="397">
        <f ca="1">VLOOKUP($C$61,[66]납품내역!$B$3:$AH$80,AJ$1,0)</f>
        <v>0</v>
      </c>
      <c r="AK61" s="397">
        <f ca="1">VLOOKUP($C$61,[66]납품내역!$B$3:$AH$80,AK$1,0)</f>
        <v>0</v>
      </c>
      <c r="AL61" s="397">
        <f t="shared" ca="1" si="36"/>
        <v>1000</v>
      </c>
      <c r="AM61" s="398">
        <f t="shared" ca="1" si="2"/>
        <v>70000</v>
      </c>
      <c r="AN61" s="61"/>
      <c r="AO61" s="370">
        <f t="shared" ref="AO61:BS61" ca="1" si="63">$F$61*G61</f>
        <v>0</v>
      </c>
      <c r="AP61" s="370">
        <f t="shared" ca="1" si="63"/>
        <v>0</v>
      </c>
      <c r="AQ61" s="370">
        <f t="shared" ca="1" si="63"/>
        <v>0</v>
      </c>
      <c r="AR61" s="370">
        <f t="shared" ca="1" si="63"/>
        <v>0</v>
      </c>
      <c r="AS61" s="370">
        <f t="shared" ca="1" si="63"/>
        <v>0</v>
      </c>
      <c r="AT61" s="370">
        <f t="shared" ca="1" si="63"/>
        <v>0</v>
      </c>
      <c r="AU61" s="370">
        <f t="shared" ca="1" si="63"/>
        <v>0</v>
      </c>
      <c r="AV61" s="370">
        <f t="shared" ca="1" si="63"/>
        <v>0</v>
      </c>
      <c r="AW61" s="370">
        <f t="shared" ca="1" si="63"/>
        <v>70000</v>
      </c>
      <c r="AX61" s="370">
        <f t="shared" ca="1" si="63"/>
        <v>0</v>
      </c>
      <c r="AY61" s="370">
        <f t="shared" ca="1" si="63"/>
        <v>0</v>
      </c>
      <c r="AZ61" s="370">
        <f t="shared" ca="1" si="63"/>
        <v>0</v>
      </c>
      <c r="BA61" s="370">
        <f t="shared" ca="1" si="63"/>
        <v>0</v>
      </c>
      <c r="BB61" s="370">
        <f t="shared" ca="1" si="63"/>
        <v>0</v>
      </c>
      <c r="BC61" s="370">
        <f t="shared" ca="1" si="63"/>
        <v>0</v>
      </c>
      <c r="BD61" s="370">
        <f t="shared" ca="1" si="63"/>
        <v>0</v>
      </c>
      <c r="BE61" s="370">
        <f t="shared" ca="1" si="63"/>
        <v>0</v>
      </c>
      <c r="BF61" s="370">
        <f t="shared" ca="1" si="63"/>
        <v>0</v>
      </c>
      <c r="BG61" s="370">
        <f t="shared" ca="1" si="63"/>
        <v>0</v>
      </c>
      <c r="BH61" s="370">
        <f t="shared" ca="1" si="63"/>
        <v>0</v>
      </c>
      <c r="BI61" s="370">
        <f t="shared" ca="1" si="63"/>
        <v>0</v>
      </c>
      <c r="BJ61" s="370">
        <f t="shared" ca="1" si="63"/>
        <v>0</v>
      </c>
      <c r="BK61" s="370">
        <f t="shared" ca="1" si="63"/>
        <v>0</v>
      </c>
      <c r="BL61" s="370">
        <f t="shared" ca="1" si="63"/>
        <v>0</v>
      </c>
      <c r="BM61" s="370">
        <f t="shared" ca="1" si="63"/>
        <v>0</v>
      </c>
      <c r="BN61" s="370">
        <f t="shared" ca="1" si="63"/>
        <v>0</v>
      </c>
      <c r="BO61" s="370">
        <f t="shared" ca="1" si="63"/>
        <v>0</v>
      </c>
      <c r="BP61" s="370">
        <f t="shared" ca="1" si="63"/>
        <v>0</v>
      </c>
      <c r="BQ61" s="370">
        <f t="shared" ca="1" si="63"/>
        <v>0</v>
      </c>
      <c r="BR61" s="370">
        <f t="shared" ca="1" si="63"/>
        <v>0</v>
      </c>
      <c r="BS61" s="370">
        <f t="shared" ca="1" si="63"/>
        <v>0</v>
      </c>
      <c r="BT61" s="369">
        <f t="shared" ca="1" si="4"/>
        <v>70000</v>
      </c>
      <c r="BU61" s="61"/>
      <c r="BV61" s="61"/>
      <c r="BW61" s="61"/>
      <c r="BX61" s="61"/>
      <c r="BY61" s="61"/>
      <c r="BZ61" s="61"/>
      <c r="CA61" s="61"/>
      <c r="CB61" s="61"/>
      <c r="CC61" s="61"/>
      <c r="CD61" s="61"/>
      <c r="CE61" s="61"/>
      <c r="CF61" s="61"/>
      <c r="CG61" s="61"/>
      <c r="CH61" s="61"/>
      <c r="CI61" s="61"/>
      <c r="CJ61" s="61"/>
      <c r="CK61" s="61"/>
      <c r="CL61" s="61"/>
      <c r="CM61" s="61"/>
      <c r="CN61" s="61"/>
      <c r="CO61" s="61"/>
      <c r="CP61" s="61"/>
      <c r="CQ61" s="61"/>
      <c r="CR61" s="61"/>
      <c r="CS61" s="61"/>
      <c r="CT61" s="61"/>
      <c r="CU61" s="61"/>
      <c r="CV61" s="61"/>
      <c r="CW61" s="61"/>
      <c r="CX61" s="61"/>
      <c r="CY61" s="61"/>
      <c r="CZ61" s="61"/>
      <c r="DA61" s="61"/>
      <c r="DB61" s="61"/>
      <c r="DC61" s="61"/>
    </row>
    <row r="62" spans="1:107" s="58" customFormat="1" ht="16.5" customHeight="1">
      <c r="A62" s="70" t="s">
        <v>435</v>
      </c>
      <c r="B62" s="659" t="s">
        <v>6</v>
      </c>
      <c r="C62" s="404" t="s">
        <v>1200</v>
      </c>
      <c r="D62" s="400" t="s">
        <v>1192</v>
      </c>
      <c r="E62" s="405" t="s">
        <v>1153</v>
      </c>
      <c r="F62" s="383">
        <f>VLOOKUP(C62,'[65]06월마감'!$A$1:$B$500,2,0)</f>
        <v>6619</v>
      </c>
      <c r="G62" s="384">
        <f>VLOOKUP($C$62,[67]납품수량!$B$3:$AH$200,G$1,0)</f>
        <v>165</v>
      </c>
      <c r="H62" s="384">
        <f>VLOOKUP($C$62,[67]납품수량!$B$3:$AH$200,H$1,0)</f>
        <v>55</v>
      </c>
      <c r="I62" s="384">
        <f>VLOOKUP($C$62,[67]납품수량!$B$3:$AH$200,I$1,0)</f>
        <v>0</v>
      </c>
      <c r="J62" s="384">
        <f>VLOOKUP($C$62,[67]납품수량!$B$3:$AH$200,J$1,0)</f>
        <v>165</v>
      </c>
      <c r="K62" s="384">
        <f>VLOOKUP($C$62,[67]납품수량!$B$3:$AH$200,K$1,0)</f>
        <v>330</v>
      </c>
      <c r="L62" s="384">
        <f>VLOOKUP($C$62,[67]납품수량!$B$3:$AH$200,L$1,0)</f>
        <v>0</v>
      </c>
      <c r="M62" s="384">
        <f>VLOOKUP($C$62,[67]납품수량!$B$3:$AH$200,M$1,0)</f>
        <v>0</v>
      </c>
      <c r="N62" s="384">
        <f>VLOOKUP($C$62,[67]납품수량!$B$3:$AH$200,N$1,0)</f>
        <v>165</v>
      </c>
      <c r="O62" s="384">
        <f>VLOOKUP($C$62,[67]납품수량!$B$3:$AH$200,O$1,0)</f>
        <v>275</v>
      </c>
      <c r="P62" s="384">
        <f>VLOOKUP($C$62,[67]납품수량!$B$3:$AH$200,P$1,0)</f>
        <v>165</v>
      </c>
      <c r="Q62" s="384">
        <f>VLOOKUP($C$62,[67]납품수량!$B$3:$AH$200,Q$1,0)</f>
        <v>110</v>
      </c>
      <c r="R62" s="384">
        <f>VLOOKUP($C$62,[67]납품수량!$B$3:$AH$200,R$1,0)</f>
        <v>165</v>
      </c>
      <c r="S62" s="384">
        <f>VLOOKUP($C$62,[67]납품수량!$B$3:$AH$200,S$1,0)</f>
        <v>0</v>
      </c>
      <c r="T62" s="384">
        <f>VLOOKUP($C$62,[67]납품수량!$B$3:$AH$200,T$1,0)</f>
        <v>0</v>
      </c>
      <c r="U62" s="384">
        <f>VLOOKUP($C$62,[67]납품수량!$B$3:$AH$200,U$1,0)</f>
        <v>165</v>
      </c>
      <c r="V62" s="384">
        <f>VLOOKUP($C$62,[67]납품수량!$B$3:$AH$200,V$1,0)</f>
        <v>220</v>
      </c>
      <c r="W62" s="384">
        <f>VLOOKUP($C$62,[67]납품수량!$B$3:$AH$200,W$1,0)</f>
        <v>165</v>
      </c>
      <c r="X62" s="384">
        <f>VLOOKUP($C$62,[67]납품수량!$B$3:$AH$200,X$1,0)</f>
        <v>220</v>
      </c>
      <c r="Y62" s="384">
        <f>VLOOKUP($C$62,[67]납품수량!$B$3:$AH$200,Y$1,0)</f>
        <v>0</v>
      </c>
      <c r="Z62" s="384">
        <f>VLOOKUP($C$62,[67]납품수량!$B$3:$AH$200,Z$1,0)</f>
        <v>0</v>
      </c>
      <c r="AA62" s="384">
        <f>VLOOKUP($C$62,[67]납품수량!$B$3:$AH$200,AA$1,0)</f>
        <v>0</v>
      </c>
      <c r="AB62" s="384">
        <f>VLOOKUP($C$62,[67]납품수량!$B$3:$AH$200,AB$1,0)</f>
        <v>0</v>
      </c>
      <c r="AC62" s="384">
        <f>VLOOKUP($C$62,[67]납품수량!$B$3:$AH$200,AC$1,0)</f>
        <v>0</v>
      </c>
      <c r="AD62" s="384">
        <f>VLOOKUP($C$62,[67]납품수량!$B$3:$AH$200,AD$1,0)</f>
        <v>0</v>
      </c>
      <c r="AE62" s="384">
        <f>VLOOKUP($C$62,[67]납품수량!$B$3:$AH$200,AE$1,0)</f>
        <v>0</v>
      </c>
      <c r="AF62" s="384">
        <f>VLOOKUP($C$62,[67]납품수량!$B$3:$AH$200,AF$1,0)</f>
        <v>0</v>
      </c>
      <c r="AG62" s="384">
        <f>VLOOKUP($C$62,[67]납품수량!$B$3:$AH$200,AG$1,0)</f>
        <v>0</v>
      </c>
      <c r="AH62" s="384">
        <f>VLOOKUP($C$62,[67]납품수량!$B$3:$AH$200,AH$1,0)</f>
        <v>0</v>
      </c>
      <c r="AI62" s="384">
        <f>VLOOKUP($C$62,[67]납품수량!$B$3:$AH$200,AI$1,0)</f>
        <v>0</v>
      </c>
      <c r="AJ62" s="384">
        <f>VLOOKUP($C$62,[67]납품수량!$B$3:$AH$200,AJ$1,0)</f>
        <v>0</v>
      </c>
      <c r="AK62" s="384">
        <f>VLOOKUP($C$62,[67]납품수량!$B$3:$AH$200,AK$1,0)</f>
        <v>0</v>
      </c>
      <c r="AL62" s="384">
        <f t="shared" si="36"/>
        <v>2365</v>
      </c>
      <c r="AM62" s="385">
        <f t="shared" si="2"/>
        <v>15653935</v>
      </c>
      <c r="AN62" s="61"/>
      <c r="AO62" s="370">
        <f t="shared" ref="AO62:BS62" si="64">$F$62*G62</f>
        <v>1092135</v>
      </c>
      <c r="AP62" s="370">
        <f t="shared" si="64"/>
        <v>364045</v>
      </c>
      <c r="AQ62" s="370">
        <f t="shared" si="64"/>
        <v>0</v>
      </c>
      <c r="AR62" s="370">
        <f t="shared" si="64"/>
        <v>1092135</v>
      </c>
      <c r="AS62" s="370">
        <f t="shared" si="64"/>
        <v>2184270</v>
      </c>
      <c r="AT62" s="370">
        <f t="shared" si="64"/>
        <v>0</v>
      </c>
      <c r="AU62" s="370">
        <f t="shared" si="64"/>
        <v>0</v>
      </c>
      <c r="AV62" s="370">
        <f t="shared" si="64"/>
        <v>1092135</v>
      </c>
      <c r="AW62" s="370">
        <f t="shared" si="64"/>
        <v>1820225</v>
      </c>
      <c r="AX62" s="370">
        <f t="shared" si="64"/>
        <v>1092135</v>
      </c>
      <c r="AY62" s="370">
        <f t="shared" si="64"/>
        <v>728090</v>
      </c>
      <c r="AZ62" s="370">
        <f t="shared" si="64"/>
        <v>1092135</v>
      </c>
      <c r="BA62" s="370">
        <f t="shared" si="64"/>
        <v>0</v>
      </c>
      <c r="BB62" s="370">
        <f t="shared" si="64"/>
        <v>0</v>
      </c>
      <c r="BC62" s="370">
        <f t="shared" si="64"/>
        <v>1092135</v>
      </c>
      <c r="BD62" s="370">
        <f t="shared" si="64"/>
        <v>1456180</v>
      </c>
      <c r="BE62" s="370">
        <f t="shared" si="64"/>
        <v>1092135</v>
      </c>
      <c r="BF62" s="370">
        <f t="shared" si="64"/>
        <v>1456180</v>
      </c>
      <c r="BG62" s="370">
        <f t="shared" si="64"/>
        <v>0</v>
      </c>
      <c r="BH62" s="370">
        <f t="shared" si="64"/>
        <v>0</v>
      </c>
      <c r="BI62" s="370">
        <f t="shared" si="64"/>
        <v>0</v>
      </c>
      <c r="BJ62" s="370">
        <f t="shared" si="64"/>
        <v>0</v>
      </c>
      <c r="BK62" s="370">
        <f t="shared" si="64"/>
        <v>0</v>
      </c>
      <c r="BL62" s="370">
        <f t="shared" si="64"/>
        <v>0</v>
      </c>
      <c r="BM62" s="370">
        <f t="shared" si="64"/>
        <v>0</v>
      </c>
      <c r="BN62" s="370">
        <f t="shared" si="64"/>
        <v>0</v>
      </c>
      <c r="BO62" s="370">
        <f t="shared" si="64"/>
        <v>0</v>
      </c>
      <c r="BP62" s="370">
        <f t="shared" si="64"/>
        <v>0</v>
      </c>
      <c r="BQ62" s="370">
        <f t="shared" si="64"/>
        <v>0</v>
      </c>
      <c r="BR62" s="370">
        <f t="shared" si="64"/>
        <v>0</v>
      </c>
      <c r="BS62" s="370">
        <f t="shared" si="64"/>
        <v>0</v>
      </c>
      <c r="BT62" s="369">
        <f t="shared" si="4"/>
        <v>15653935</v>
      </c>
      <c r="BU62" s="61"/>
      <c r="BV62" s="61"/>
      <c r="BW62" s="61"/>
      <c r="BX62" s="61"/>
      <c r="BY62" s="61"/>
      <c r="BZ62" s="61"/>
      <c r="CA62" s="61"/>
      <c r="CB62" s="61"/>
      <c r="CC62" s="61"/>
      <c r="CD62" s="61"/>
      <c r="CE62" s="61"/>
      <c r="CF62" s="61"/>
      <c r="CG62" s="61"/>
      <c r="CH62" s="61"/>
      <c r="CI62" s="61"/>
      <c r="CJ62" s="61"/>
      <c r="CK62" s="61"/>
      <c r="CL62" s="61"/>
      <c r="CM62" s="61"/>
      <c r="CN62" s="61"/>
      <c r="CO62" s="61"/>
      <c r="CP62" s="61"/>
      <c r="CQ62" s="61"/>
      <c r="CR62" s="61"/>
      <c r="CS62" s="61"/>
      <c r="CT62" s="61"/>
      <c r="CU62" s="61"/>
      <c r="CV62" s="61"/>
      <c r="CW62" s="61"/>
      <c r="CX62" s="61"/>
      <c r="CY62" s="61"/>
      <c r="CZ62" s="61"/>
      <c r="DA62" s="61"/>
      <c r="DB62" s="61"/>
      <c r="DC62" s="61"/>
    </row>
    <row r="63" spans="1:107" s="58" customFormat="1" ht="16.5" customHeight="1">
      <c r="A63" s="70" t="s">
        <v>435</v>
      </c>
      <c r="B63" s="660"/>
      <c r="C63" s="406" t="s">
        <v>516</v>
      </c>
      <c r="D63" s="407" t="s">
        <v>1199</v>
      </c>
      <c r="E63" s="408" t="s">
        <v>1153</v>
      </c>
      <c r="F63" s="401">
        <f>VLOOKUP(C63,'[65]06월마감'!$A$1:$B$500,2,0)</f>
        <v>5765</v>
      </c>
      <c r="G63" s="409">
        <f>VLOOKUP($C$63,[67]납품수량!$B$3:$AH$200,G$1,0)+VLOOKUP($C$69,[67]납품수량!$B$3:$AH$200,G$1,0)</f>
        <v>255</v>
      </c>
      <c r="H63" s="409">
        <f>VLOOKUP($C$63,[67]납품수량!$B$3:$AH$200,H$1,0)+VLOOKUP($C$69,[67]납품수량!$B$3:$AH$200,H$1,0)</f>
        <v>85</v>
      </c>
      <c r="I63" s="409">
        <f>VLOOKUP($C$63,[67]납품수량!$B$3:$AH$200,I$1,0)+VLOOKUP($C$69,[67]납품수량!$B$3:$AH$200,I$1,0)</f>
        <v>170</v>
      </c>
      <c r="J63" s="409">
        <f>VLOOKUP($C$63,[67]납품수량!$B$3:$AH$200,J$1,0)+VLOOKUP($C$69,[67]납품수량!$B$3:$AH$200,J$1,0)</f>
        <v>255</v>
      </c>
      <c r="K63" s="409">
        <f>VLOOKUP($C$63,[67]납품수량!$B$3:$AH$200,K$1,0)+VLOOKUP($C$69,[67]납품수량!$B$3:$AH$200,K$1,0)</f>
        <v>340</v>
      </c>
      <c r="L63" s="409">
        <f>VLOOKUP($C$63,[67]납품수량!$B$3:$AH$200,L$1,0)+VLOOKUP($C$69,[67]납품수량!$B$3:$AH$200,L$1,0)</f>
        <v>0</v>
      </c>
      <c r="M63" s="409">
        <f>VLOOKUP($C$63,[67]납품수량!$B$3:$AH$200,M$1,0)+VLOOKUP($C$69,[67]납품수량!$B$3:$AH$200,M$1,0)</f>
        <v>0</v>
      </c>
      <c r="N63" s="409">
        <f>VLOOKUP($C$63,[67]납품수량!$B$3:$AH$200,N$1,0)+VLOOKUP($C$69,[67]납품수량!$B$3:$AH$200,N$1,0)</f>
        <v>255</v>
      </c>
      <c r="O63" s="409">
        <f>VLOOKUP($C$63,[67]납품수량!$B$3:$AH$200,O$1,0)+VLOOKUP($C$69,[67]납품수량!$B$3:$AH$200,O$1,0)</f>
        <v>255</v>
      </c>
      <c r="P63" s="409">
        <f>VLOOKUP($C$63,[67]납품수량!$B$3:$AH$200,P$1,0)+VLOOKUP($C$69,[67]납품수량!$B$3:$AH$200,P$1,0)</f>
        <v>170</v>
      </c>
      <c r="Q63" s="409">
        <f>VLOOKUP($C$63,[67]납품수량!$B$3:$AH$200,Q$1,0)+VLOOKUP($C$69,[67]납품수량!$B$3:$AH$200,Q$1,0)</f>
        <v>340</v>
      </c>
      <c r="R63" s="409">
        <f>VLOOKUP($C$63,[67]납품수량!$B$3:$AH$200,R$1,0)+VLOOKUP($C$69,[67]납품수량!$B$3:$AH$200,R$1,0)</f>
        <v>340</v>
      </c>
      <c r="S63" s="409">
        <f>VLOOKUP($C$63,[67]납품수량!$B$3:$AH$200,S$1,0)+VLOOKUP($C$69,[67]납품수량!$B$3:$AH$200,S$1,0)</f>
        <v>0</v>
      </c>
      <c r="T63" s="409">
        <f>VLOOKUP($C$63,[67]납품수량!$B$3:$AH$200,T$1,0)+VLOOKUP($C$69,[67]납품수량!$B$3:$AH$200,T$1,0)</f>
        <v>0</v>
      </c>
      <c r="U63" s="409">
        <f>VLOOKUP($C$63,[67]납품수량!$B$3:$AH$200,U$1,0)+VLOOKUP($C$69,[67]납품수량!$B$3:$AH$200,U$1,0)</f>
        <v>170</v>
      </c>
      <c r="V63" s="409">
        <f>VLOOKUP($C$63,[67]납품수량!$B$3:$AH$200,V$1,0)+VLOOKUP($C$69,[67]납품수량!$B$3:$AH$200,V$1,0)</f>
        <v>170</v>
      </c>
      <c r="W63" s="409">
        <f>VLOOKUP($C$63,[67]납품수량!$B$3:$AH$200,W$1,0)+VLOOKUP($C$69,[67]납품수량!$B$3:$AH$200,W$1,0)</f>
        <v>340</v>
      </c>
      <c r="X63" s="409">
        <f>VLOOKUP($C$63,[67]납품수량!$B$3:$AH$200,X$1,0)+VLOOKUP($C$69,[67]납품수량!$B$3:$AH$200,X$1,0)</f>
        <v>255</v>
      </c>
      <c r="Y63" s="409">
        <f>VLOOKUP($C$63,[67]납품수량!$B$3:$AH$200,Y$1,0)+VLOOKUP($C$69,[67]납품수량!$B$3:$AH$200,Y$1,0)</f>
        <v>0</v>
      </c>
      <c r="Z63" s="409">
        <f>VLOOKUP($C$63,[67]납품수량!$B$3:$AH$200,Z$1,0)+VLOOKUP($C$69,[67]납품수량!$B$3:$AH$200,Z$1,0)</f>
        <v>0</v>
      </c>
      <c r="AA63" s="409">
        <f>VLOOKUP($C$63,[67]납품수량!$B$3:$AH$200,AA$1,0)+VLOOKUP($C$69,[67]납품수량!$B$3:$AH$200,AA$1,0)</f>
        <v>0</v>
      </c>
      <c r="AB63" s="409">
        <f>VLOOKUP($C$63,[67]납품수량!$B$3:$AH$200,AB$1,0)+VLOOKUP($C$69,[67]납품수량!$B$3:$AH$200,AB$1,0)</f>
        <v>0</v>
      </c>
      <c r="AC63" s="409">
        <f>VLOOKUP($C$63,[67]납품수량!$B$3:$AH$200,AC$1,0)+VLOOKUP($C$69,[67]납품수량!$B$3:$AH$200,AC$1,0)</f>
        <v>0</v>
      </c>
      <c r="AD63" s="409">
        <f>VLOOKUP($C$63,[67]납품수량!$B$3:$AH$200,AD$1,0)+VLOOKUP($C$69,[67]납품수량!$B$3:$AH$200,AD$1,0)</f>
        <v>0</v>
      </c>
      <c r="AE63" s="409">
        <f>VLOOKUP($C$63,[67]납품수량!$B$3:$AH$200,AE$1,0)+VLOOKUP($C$69,[67]납품수량!$B$3:$AH$200,AE$1,0)</f>
        <v>0</v>
      </c>
      <c r="AF63" s="409">
        <f>VLOOKUP($C$63,[67]납품수량!$B$3:$AH$200,AF$1,0)+VLOOKUP($C$69,[67]납품수량!$B$3:$AH$200,AF$1,0)</f>
        <v>0</v>
      </c>
      <c r="AG63" s="409">
        <f>VLOOKUP($C$63,[67]납품수량!$B$3:$AH$200,AG$1,0)+VLOOKUP($C$69,[67]납품수량!$B$3:$AH$200,AG$1,0)</f>
        <v>0</v>
      </c>
      <c r="AH63" s="409">
        <f>VLOOKUP($C$63,[67]납품수량!$B$3:$AH$200,AH$1,0)+VLOOKUP($C$69,[67]납품수량!$B$3:$AH$200,AH$1,0)</f>
        <v>0</v>
      </c>
      <c r="AI63" s="409">
        <f>VLOOKUP($C$63,[67]납품수량!$B$3:$AH$200,AI$1,0)+VLOOKUP($C$69,[67]납품수량!$B$3:$AH$200,AI$1,0)</f>
        <v>0</v>
      </c>
      <c r="AJ63" s="409">
        <f>VLOOKUP($C$63,[67]납품수량!$B$3:$AH$200,AJ$1,0)+VLOOKUP($C$69,[67]납품수량!$B$3:$AH$200,AJ$1,0)</f>
        <v>0</v>
      </c>
      <c r="AK63" s="409">
        <f>VLOOKUP($C$63,[67]납품수량!$B$3:$AH$200,AK$1,0)+VLOOKUP($C$69,[67]납품수량!$B$3:$AH$200,AK$1,0)</f>
        <v>0</v>
      </c>
      <c r="AL63" s="409">
        <f t="shared" si="36"/>
        <v>3400</v>
      </c>
      <c r="AM63" s="389">
        <f t="shared" si="2"/>
        <v>19601000</v>
      </c>
      <c r="AN63" s="61"/>
      <c r="AO63" s="370">
        <f t="shared" ref="AO63:BS63" si="65">$F$63*G63</f>
        <v>1470075</v>
      </c>
      <c r="AP63" s="370">
        <f t="shared" si="65"/>
        <v>490025</v>
      </c>
      <c r="AQ63" s="370">
        <f t="shared" si="65"/>
        <v>980050</v>
      </c>
      <c r="AR63" s="370">
        <f t="shared" si="65"/>
        <v>1470075</v>
      </c>
      <c r="AS63" s="370">
        <f t="shared" si="65"/>
        <v>1960100</v>
      </c>
      <c r="AT63" s="370">
        <f t="shared" si="65"/>
        <v>0</v>
      </c>
      <c r="AU63" s="370">
        <f t="shared" si="65"/>
        <v>0</v>
      </c>
      <c r="AV63" s="370">
        <f t="shared" si="65"/>
        <v>1470075</v>
      </c>
      <c r="AW63" s="370">
        <f t="shared" si="65"/>
        <v>1470075</v>
      </c>
      <c r="AX63" s="370">
        <f t="shared" si="65"/>
        <v>980050</v>
      </c>
      <c r="AY63" s="370">
        <f t="shared" si="65"/>
        <v>1960100</v>
      </c>
      <c r="AZ63" s="370">
        <f t="shared" si="65"/>
        <v>1960100</v>
      </c>
      <c r="BA63" s="370">
        <f t="shared" si="65"/>
        <v>0</v>
      </c>
      <c r="BB63" s="370">
        <f t="shared" si="65"/>
        <v>0</v>
      </c>
      <c r="BC63" s="370">
        <f t="shared" si="65"/>
        <v>980050</v>
      </c>
      <c r="BD63" s="370">
        <f t="shared" si="65"/>
        <v>980050</v>
      </c>
      <c r="BE63" s="370">
        <f t="shared" si="65"/>
        <v>1960100</v>
      </c>
      <c r="BF63" s="370">
        <f t="shared" si="65"/>
        <v>1470075</v>
      </c>
      <c r="BG63" s="370">
        <f t="shared" si="65"/>
        <v>0</v>
      </c>
      <c r="BH63" s="370">
        <f t="shared" si="65"/>
        <v>0</v>
      </c>
      <c r="BI63" s="370">
        <f t="shared" si="65"/>
        <v>0</v>
      </c>
      <c r="BJ63" s="370">
        <f t="shared" si="65"/>
        <v>0</v>
      </c>
      <c r="BK63" s="370">
        <f t="shared" si="65"/>
        <v>0</v>
      </c>
      <c r="BL63" s="370">
        <f t="shared" si="65"/>
        <v>0</v>
      </c>
      <c r="BM63" s="370">
        <f t="shared" si="65"/>
        <v>0</v>
      </c>
      <c r="BN63" s="370">
        <f t="shared" si="65"/>
        <v>0</v>
      </c>
      <c r="BO63" s="370">
        <f t="shared" si="65"/>
        <v>0</v>
      </c>
      <c r="BP63" s="370">
        <f t="shared" si="65"/>
        <v>0</v>
      </c>
      <c r="BQ63" s="370">
        <f t="shared" si="65"/>
        <v>0</v>
      </c>
      <c r="BR63" s="370">
        <f t="shared" si="65"/>
        <v>0</v>
      </c>
      <c r="BS63" s="370">
        <f t="shared" si="65"/>
        <v>0</v>
      </c>
      <c r="BT63" s="369">
        <f t="shared" si="4"/>
        <v>19601000</v>
      </c>
      <c r="BU63" s="61"/>
      <c r="BV63" s="61"/>
      <c r="BW63" s="61"/>
      <c r="BX63" s="61"/>
      <c r="BY63" s="61"/>
      <c r="BZ63" s="61"/>
      <c r="CA63" s="61"/>
      <c r="CB63" s="61"/>
      <c r="CC63" s="61"/>
      <c r="CD63" s="61"/>
      <c r="CE63" s="61"/>
      <c r="CF63" s="61"/>
      <c r="CG63" s="61"/>
      <c r="CH63" s="61"/>
      <c r="CI63" s="61"/>
      <c r="CJ63" s="61"/>
      <c r="CK63" s="61"/>
      <c r="CL63" s="61"/>
      <c r="CM63" s="61"/>
      <c r="CN63" s="61"/>
      <c r="CO63" s="61"/>
      <c r="CP63" s="61"/>
      <c r="CQ63" s="61"/>
      <c r="CR63" s="61"/>
      <c r="CS63" s="61"/>
      <c r="CT63" s="61"/>
      <c r="CU63" s="61"/>
      <c r="CV63" s="61"/>
      <c r="CW63" s="61"/>
      <c r="CX63" s="61"/>
      <c r="CY63" s="61"/>
      <c r="CZ63" s="61"/>
      <c r="DA63" s="61"/>
      <c r="DB63" s="61"/>
      <c r="DC63" s="61"/>
    </row>
    <row r="64" spans="1:107" s="58" customFormat="1" ht="16.5" customHeight="1">
      <c r="A64" s="70" t="s">
        <v>435</v>
      </c>
      <c r="B64" s="660"/>
      <c r="C64" s="410" t="s">
        <v>518</v>
      </c>
      <c r="D64" s="367" t="s">
        <v>1198</v>
      </c>
      <c r="E64" s="411" t="s">
        <v>1153</v>
      </c>
      <c r="F64" s="77">
        <f>VLOOKUP(C64,'[65]06월마감'!$A$1:$B$500,2,0)</f>
        <v>11998</v>
      </c>
      <c r="G64" s="388">
        <f>VLOOKUP($C$64,[67]납품수량!$B$3:$AH$200,G$1,0)</f>
        <v>80</v>
      </c>
      <c r="H64" s="388">
        <f>VLOOKUP($C$64,[67]납품수량!$B$3:$AH$200,H$1,0)</f>
        <v>200</v>
      </c>
      <c r="I64" s="388">
        <f>VLOOKUP($C$64,[67]납품수량!$B$3:$AH$200,I$1,0)</f>
        <v>80</v>
      </c>
      <c r="J64" s="388">
        <f>VLOOKUP($C$64,[67]납품수량!$B$3:$AH$200,J$1,0)</f>
        <v>160</v>
      </c>
      <c r="K64" s="388">
        <f>VLOOKUP($C$64,[67]납품수량!$B$3:$AH$200,K$1,0)</f>
        <v>180</v>
      </c>
      <c r="L64" s="388">
        <f>VLOOKUP($C$64,[67]납품수량!$B$3:$AH$200,L$1,0)</f>
        <v>0</v>
      </c>
      <c r="M64" s="388">
        <f>VLOOKUP($C$64,[67]납품수량!$B$3:$AH$200,M$1,0)</f>
        <v>0</v>
      </c>
      <c r="N64" s="388">
        <f>VLOOKUP($C$64,[67]납품수량!$B$3:$AH$200,N$1,0)</f>
        <v>140</v>
      </c>
      <c r="O64" s="388">
        <f>VLOOKUP($C$64,[67]납품수량!$B$3:$AH$200,O$1,0)</f>
        <v>140</v>
      </c>
      <c r="P64" s="388">
        <f>VLOOKUP($C$64,[67]납품수량!$B$3:$AH$200,P$1,0)</f>
        <v>100</v>
      </c>
      <c r="Q64" s="388">
        <f>VLOOKUP($C$64,[67]납품수량!$B$3:$AH$200,Q$1,0)</f>
        <v>160</v>
      </c>
      <c r="R64" s="388">
        <f>VLOOKUP($C$64,[67]납품수량!$B$3:$AH$200,R$1,0)</f>
        <v>220</v>
      </c>
      <c r="S64" s="388">
        <f>VLOOKUP($C$64,[67]납품수량!$B$3:$AH$200,S$1,0)</f>
        <v>0</v>
      </c>
      <c r="T64" s="388">
        <f>VLOOKUP($C$64,[67]납품수량!$B$3:$AH$200,T$1,0)</f>
        <v>0</v>
      </c>
      <c r="U64" s="388">
        <f>VLOOKUP($C$64,[67]납품수량!$B$3:$AH$200,U$1,0)</f>
        <v>140</v>
      </c>
      <c r="V64" s="388">
        <f>VLOOKUP($C$64,[67]납품수량!$B$3:$AH$200,V$1,0)</f>
        <v>160</v>
      </c>
      <c r="W64" s="388">
        <f>VLOOKUP($C$64,[67]납품수량!$B$3:$AH$200,W$1,0)</f>
        <v>100</v>
      </c>
      <c r="X64" s="388">
        <f>VLOOKUP($C$64,[67]납품수량!$B$3:$AH$200,X$1,0)</f>
        <v>140</v>
      </c>
      <c r="Y64" s="388">
        <f>VLOOKUP($C$64,[67]납품수량!$B$3:$AH$200,Y$1,0)</f>
        <v>0</v>
      </c>
      <c r="Z64" s="388">
        <f>VLOOKUP($C$64,[67]납품수량!$B$3:$AH$200,Z$1,0)</f>
        <v>0</v>
      </c>
      <c r="AA64" s="388">
        <f>VLOOKUP($C$64,[67]납품수량!$B$3:$AH$200,AA$1,0)</f>
        <v>0</v>
      </c>
      <c r="AB64" s="388">
        <f>VLOOKUP($C$64,[67]납품수량!$B$3:$AH$200,AB$1,0)</f>
        <v>0</v>
      </c>
      <c r="AC64" s="388">
        <f>VLOOKUP($C$64,[67]납품수량!$B$3:$AH$200,AC$1,0)</f>
        <v>0</v>
      </c>
      <c r="AD64" s="388">
        <f>VLOOKUP($C$64,[67]납품수량!$B$3:$AH$200,AD$1,0)</f>
        <v>0</v>
      </c>
      <c r="AE64" s="388">
        <f>VLOOKUP($C$64,[67]납품수량!$B$3:$AH$200,AE$1,0)</f>
        <v>0</v>
      </c>
      <c r="AF64" s="388">
        <f>VLOOKUP($C$64,[67]납품수량!$B$3:$AH$200,AF$1,0)</f>
        <v>0</v>
      </c>
      <c r="AG64" s="388">
        <f>VLOOKUP($C$64,[67]납품수량!$B$3:$AH$200,AG$1,0)</f>
        <v>0</v>
      </c>
      <c r="AH64" s="388">
        <f>VLOOKUP($C$64,[67]납품수량!$B$3:$AH$200,AH$1,0)</f>
        <v>0</v>
      </c>
      <c r="AI64" s="388">
        <f>VLOOKUP($C$64,[67]납품수량!$B$3:$AH$200,AI$1,0)</f>
        <v>0</v>
      </c>
      <c r="AJ64" s="388">
        <f>VLOOKUP($C$64,[67]납품수량!$B$3:$AH$200,AJ$1,0)</f>
        <v>0</v>
      </c>
      <c r="AK64" s="388">
        <f>VLOOKUP($C$64,[67]납품수량!$B$3:$AH$200,AK$1,0)</f>
        <v>0</v>
      </c>
      <c r="AL64" s="388">
        <f t="shared" si="36"/>
        <v>2000</v>
      </c>
      <c r="AM64" s="389">
        <f t="shared" si="2"/>
        <v>23996000</v>
      </c>
      <c r="AN64" s="61"/>
      <c r="AO64" s="370">
        <f t="shared" ref="AO64:BS64" si="66">$F$64*G64</f>
        <v>959840</v>
      </c>
      <c r="AP64" s="370">
        <f t="shared" si="66"/>
        <v>2399600</v>
      </c>
      <c r="AQ64" s="370">
        <f t="shared" si="66"/>
        <v>959840</v>
      </c>
      <c r="AR64" s="370">
        <f t="shared" si="66"/>
        <v>1919680</v>
      </c>
      <c r="AS64" s="370">
        <f t="shared" si="66"/>
        <v>2159640</v>
      </c>
      <c r="AT64" s="370">
        <f t="shared" si="66"/>
        <v>0</v>
      </c>
      <c r="AU64" s="370">
        <f t="shared" si="66"/>
        <v>0</v>
      </c>
      <c r="AV64" s="370">
        <f t="shared" si="66"/>
        <v>1679720</v>
      </c>
      <c r="AW64" s="370">
        <f t="shared" si="66"/>
        <v>1679720</v>
      </c>
      <c r="AX64" s="370">
        <f t="shared" si="66"/>
        <v>1199800</v>
      </c>
      <c r="AY64" s="370">
        <f t="shared" si="66"/>
        <v>1919680</v>
      </c>
      <c r="AZ64" s="370">
        <f t="shared" si="66"/>
        <v>2639560</v>
      </c>
      <c r="BA64" s="370">
        <f t="shared" si="66"/>
        <v>0</v>
      </c>
      <c r="BB64" s="370">
        <f t="shared" si="66"/>
        <v>0</v>
      </c>
      <c r="BC64" s="370">
        <f t="shared" si="66"/>
        <v>1679720</v>
      </c>
      <c r="BD64" s="370">
        <f t="shared" si="66"/>
        <v>1919680</v>
      </c>
      <c r="BE64" s="370">
        <f t="shared" si="66"/>
        <v>1199800</v>
      </c>
      <c r="BF64" s="370">
        <f t="shared" si="66"/>
        <v>1679720</v>
      </c>
      <c r="BG64" s="370">
        <f t="shared" si="66"/>
        <v>0</v>
      </c>
      <c r="BH64" s="370">
        <f t="shared" si="66"/>
        <v>0</v>
      </c>
      <c r="BI64" s="370">
        <f t="shared" si="66"/>
        <v>0</v>
      </c>
      <c r="BJ64" s="370">
        <f t="shared" si="66"/>
        <v>0</v>
      </c>
      <c r="BK64" s="370">
        <f t="shared" si="66"/>
        <v>0</v>
      </c>
      <c r="BL64" s="370">
        <f t="shared" si="66"/>
        <v>0</v>
      </c>
      <c r="BM64" s="370">
        <f t="shared" si="66"/>
        <v>0</v>
      </c>
      <c r="BN64" s="370">
        <f t="shared" si="66"/>
        <v>0</v>
      </c>
      <c r="BO64" s="370">
        <f t="shared" si="66"/>
        <v>0</v>
      </c>
      <c r="BP64" s="370">
        <f t="shared" si="66"/>
        <v>0</v>
      </c>
      <c r="BQ64" s="370">
        <f t="shared" si="66"/>
        <v>0</v>
      </c>
      <c r="BR64" s="370">
        <f t="shared" si="66"/>
        <v>0</v>
      </c>
      <c r="BS64" s="370">
        <f t="shared" si="66"/>
        <v>0</v>
      </c>
      <c r="BT64" s="369">
        <f t="shared" si="4"/>
        <v>23996000</v>
      </c>
      <c r="BU64" s="61"/>
      <c r="BV64" s="61"/>
      <c r="BW64" s="61"/>
      <c r="BX64" s="61"/>
      <c r="BY64" s="61"/>
      <c r="BZ64" s="61"/>
      <c r="CA64" s="61"/>
      <c r="CB64" s="61"/>
      <c r="CC64" s="61"/>
      <c r="CD64" s="61"/>
      <c r="CE64" s="61"/>
      <c r="CF64" s="61"/>
      <c r="CG64" s="61"/>
      <c r="CH64" s="61"/>
      <c r="CI64" s="61"/>
      <c r="CJ64" s="61"/>
      <c r="CK64" s="61"/>
      <c r="CL64" s="61"/>
      <c r="CM64" s="61"/>
      <c r="CN64" s="61"/>
      <c r="CO64" s="61"/>
      <c r="CP64" s="61"/>
      <c r="CQ64" s="61"/>
      <c r="CR64" s="61"/>
      <c r="CS64" s="61"/>
      <c r="CT64" s="61"/>
      <c r="CU64" s="61"/>
      <c r="CV64" s="61"/>
      <c r="CW64" s="61"/>
      <c r="CX64" s="61"/>
      <c r="CY64" s="61"/>
      <c r="CZ64" s="61"/>
      <c r="DA64" s="61"/>
      <c r="DB64" s="61"/>
      <c r="DC64" s="61"/>
    </row>
    <row r="65" spans="1:107" s="58" customFormat="1" ht="16.5" customHeight="1">
      <c r="A65" s="70" t="s">
        <v>435</v>
      </c>
      <c r="B65" s="660"/>
      <c r="C65" s="410" t="s">
        <v>7</v>
      </c>
      <c r="D65" s="367" t="s">
        <v>1197</v>
      </c>
      <c r="E65" s="411" t="s">
        <v>1153</v>
      </c>
      <c r="F65" s="77">
        <f>VLOOKUP(C65,'[65]06월마감'!$A$1:$B$500,2,0)</f>
        <v>12314</v>
      </c>
      <c r="G65" s="388">
        <f>VLOOKUP($C$65,[67]납품수량!$B$3:$AH$200,G$1,0)</f>
        <v>0</v>
      </c>
      <c r="H65" s="388">
        <f>VLOOKUP($C$65,[67]납품수량!$B$3:$AH$200,H$1,0)</f>
        <v>0</v>
      </c>
      <c r="I65" s="388">
        <f>VLOOKUP($C$65,[67]납품수량!$B$3:$AH$200,I$1,0)</f>
        <v>20</v>
      </c>
      <c r="J65" s="388">
        <f>VLOOKUP($C$65,[67]납품수량!$B$3:$AH$200,J$1,0)</f>
        <v>0</v>
      </c>
      <c r="K65" s="388">
        <f>VLOOKUP($C$65,[67]납품수량!$B$3:$AH$200,K$1,0)</f>
        <v>60</v>
      </c>
      <c r="L65" s="388">
        <f>VLOOKUP($C$65,[67]납품수량!$B$3:$AH$200,L$1,0)</f>
        <v>0</v>
      </c>
      <c r="M65" s="388">
        <f>VLOOKUP($C$65,[67]납품수량!$B$3:$AH$200,M$1,0)</f>
        <v>0</v>
      </c>
      <c r="N65" s="388">
        <f>VLOOKUP($C$65,[67]납품수량!$B$3:$AH$200,N$1,0)</f>
        <v>40</v>
      </c>
      <c r="O65" s="388">
        <f>VLOOKUP($C$65,[67]납품수량!$B$3:$AH$200,O$1,0)</f>
        <v>60</v>
      </c>
      <c r="P65" s="388">
        <f>VLOOKUP($C$65,[67]납품수량!$B$3:$AH$200,P$1,0)</f>
        <v>40</v>
      </c>
      <c r="Q65" s="388">
        <f>VLOOKUP($C$65,[67]납품수량!$B$3:$AH$200,Q$1,0)</f>
        <v>20</v>
      </c>
      <c r="R65" s="388">
        <f>VLOOKUP($C$65,[67]납품수량!$B$3:$AH$200,R$1,0)</f>
        <v>40</v>
      </c>
      <c r="S65" s="388">
        <f>VLOOKUP($C$65,[67]납품수량!$B$3:$AH$200,S$1,0)</f>
        <v>0</v>
      </c>
      <c r="T65" s="388">
        <f>VLOOKUP($C$65,[67]납품수량!$B$3:$AH$200,T$1,0)</f>
        <v>0</v>
      </c>
      <c r="U65" s="388">
        <f>VLOOKUP($C$65,[67]납품수량!$B$3:$AH$200,U$1,0)</f>
        <v>60</v>
      </c>
      <c r="V65" s="388">
        <f>VLOOKUP($C$65,[67]납품수량!$B$3:$AH$200,V$1,0)</f>
        <v>40</v>
      </c>
      <c r="W65" s="388">
        <f>VLOOKUP($C$65,[67]납품수량!$B$3:$AH$200,W$1,0)</f>
        <v>20</v>
      </c>
      <c r="X65" s="388">
        <f>VLOOKUP($C$65,[67]납품수량!$B$3:$AH$200,X$1,0)</f>
        <v>60</v>
      </c>
      <c r="Y65" s="388">
        <f>VLOOKUP($C$65,[67]납품수량!$B$3:$AH$200,Y$1,0)</f>
        <v>0</v>
      </c>
      <c r="Z65" s="388">
        <f>VLOOKUP($C$65,[67]납품수량!$B$3:$AH$200,Z$1,0)</f>
        <v>0</v>
      </c>
      <c r="AA65" s="388">
        <f>VLOOKUP($C$65,[67]납품수량!$B$3:$AH$200,AA$1,0)</f>
        <v>0</v>
      </c>
      <c r="AB65" s="388">
        <f>VLOOKUP($C$65,[67]납품수량!$B$3:$AH$200,AB$1,0)</f>
        <v>0</v>
      </c>
      <c r="AC65" s="388">
        <f>VLOOKUP($C$65,[67]납품수량!$B$3:$AH$200,AC$1,0)</f>
        <v>0</v>
      </c>
      <c r="AD65" s="388">
        <f>VLOOKUP($C$65,[67]납품수량!$B$3:$AH$200,AD$1,0)</f>
        <v>0</v>
      </c>
      <c r="AE65" s="388">
        <f>VLOOKUP($C$65,[67]납품수량!$B$3:$AH$200,AE$1,0)</f>
        <v>0</v>
      </c>
      <c r="AF65" s="388">
        <f>VLOOKUP($C$65,[67]납품수량!$B$3:$AH$200,AF$1,0)</f>
        <v>0</v>
      </c>
      <c r="AG65" s="388">
        <f>VLOOKUP($C$65,[67]납품수량!$B$3:$AH$200,AG$1,0)</f>
        <v>0</v>
      </c>
      <c r="AH65" s="388">
        <f>VLOOKUP($C$65,[67]납품수량!$B$3:$AH$200,AH$1,0)</f>
        <v>0</v>
      </c>
      <c r="AI65" s="388">
        <f>VLOOKUP($C$65,[67]납품수량!$B$3:$AH$200,AI$1,0)</f>
        <v>0</v>
      </c>
      <c r="AJ65" s="388">
        <f>VLOOKUP($C$65,[67]납품수량!$B$3:$AH$200,AJ$1,0)</f>
        <v>0</v>
      </c>
      <c r="AK65" s="388">
        <f>VLOOKUP($C$65,[67]납품수량!$B$3:$AH$200,AK$1,0)</f>
        <v>0</v>
      </c>
      <c r="AL65" s="388">
        <f t="shared" si="36"/>
        <v>460</v>
      </c>
      <c r="AM65" s="389">
        <f t="shared" si="2"/>
        <v>5664440</v>
      </c>
      <c r="AN65" s="61"/>
      <c r="AO65" s="370">
        <f t="shared" ref="AO65:BS65" si="67">$F$65*G65</f>
        <v>0</v>
      </c>
      <c r="AP65" s="370">
        <f t="shared" si="67"/>
        <v>0</v>
      </c>
      <c r="AQ65" s="370">
        <f t="shared" si="67"/>
        <v>246280</v>
      </c>
      <c r="AR65" s="370">
        <f t="shared" si="67"/>
        <v>0</v>
      </c>
      <c r="AS65" s="370">
        <f t="shared" si="67"/>
        <v>738840</v>
      </c>
      <c r="AT65" s="370">
        <f t="shared" si="67"/>
        <v>0</v>
      </c>
      <c r="AU65" s="370">
        <f t="shared" si="67"/>
        <v>0</v>
      </c>
      <c r="AV65" s="370">
        <f t="shared" si="67"/>
        <v>492560</v>
      </c>
      <c r="AW65" s="370">
        <f t="shared" si="67"/>
        <v>738840</v>
      </c>
      <c r="AX65" s="370">
        <f t="shared" si="67"/>
        <v>492560</v>
      </c>
      <c r="AY65" s="370">
        <f t="shared" si="67"/>
        <v>246280</v>
      </c>
      <c r="AZ65" s="370">
        <f t="shared" si="67"/>
        <v>492560</v>
      </c>
      <c r="BA65" s="370">
        <f t="shared" si="67"/>
        <v>0</v>
      </c>
      <c r="BB65" s="370">
        <f t="shared" si="67"/>
        <v>0</v>
      </c>
      <c r="BC65" s="370">
        <f t="shared" si="67"/>
        <v>738840</v>
      </c>
      <c r="BD65" s="370">
        <f t="shared" si="67"/>
        <v>492560</v>
      </c>
      <c r="BE65" s="370">
        <f t="shared" si="67"/>
        <v>246280</v>
      </c>
      <c r="BF65" s="370">
        <f t="shared" si="67"/>
        <v>738840</v>
      </c>
      <c r="BG65" s="370">
        <f t="shared" si="67"/>
        <v>0</v>
      </c>
      <c r="BH65" s="370">
        <f t="shared" si="67"/>
        <v>0</v>
      </c>
      <c r="BI65" s="370">
        <f t="shared" si="67"/>
        <v>0</v>
      </c>
      <c r="BJ65" s="370">
        <f t="shared" si="67"/>
        <v>0</v>
      </c>
      <c r="BK65" s="370">
        <f t="shared" si="67"/>
        <v>0</v>
      </c>
      <c r="BL65" s="370">
        <f t="shared" si="67"/>
        <v>0</v>
      </c>
      <c r="BM65" s="370">
        <f t="shared" si="67"/>
        <v>0</v>
      </c>
      <c r="BN65" s="370">
        <f t="shared" si="67"/>
        <v>0</v>
      </c>
      <c r="BO65" s="370">
        <f t="shared" si="67"/>
        <v>0</v>
      </c>
      <c r="BP65" s="370">
        <f t="shared" si="67"/>
        <v>0</v>
      </c>
      <c r="BQ65" s="370">
        <f t="shared" si="67"/>
        <v>0</v>
      </c>
      <c r="BR65" s="370">
        <f t="shared" si="67"/>
        <v>0</v>
      </c>
      <c r="BS65" s="370">
        <f t="shared" si="67"/>
        <v>0</v>
      </c>
      <c r="BT65" s="369">
        <f t="shared" si="4"/>
        <v>5664440</v>
      </c>
      <c r="BU65" s="61"/>
      <c r="BV65" s="61"/>
      <c r="BW65" s="61"/>
      <c r="BX65" s="61"/>
      <c r="BY65" s="61"/>
      <c r="BZ65" s="61"/>
      <c r="CA65" s="61"/>
      <c r="CB65" s="61"/>
      <c r="CC65" s="61"/>
      <c r="CD65" s="61"/>
      <c r="CE65" s="61"/>
      <c r="CF65" s="61"/>
      <c r="CG65" s="61"/>
      <c r="CH65" s="61"/>
      <c r="CI65" s="61"/>
      <c r="CJ65" s="61"/>
      <c r="CK65" s="61"/>
      <c r="CL65" s="61"/>
      <c r="CM65" s="61"/>
      <c r="CN65" s="61"/>
      <c r="CO65" s="61"/>
      <c r="CP65" s="61"/>
      <c r="CQ65" s="61"/>
      <c r="CR65" s="61"/>
      <c r="CS65" s="61"/>
      <c r="CT65" s="61"/>
      <c r="CU65" s="61"/>
      <c r="CV65" s="61"/>
      <c r="CW65" s="61"/>
      <c r="CX65" s="61"/>
      <c r="CY65" s="61"/>
      <c r="CZ65" s="61"/>
      <c r="DA65" s="61"/>
      <c r="DB65" s="61"/>
      <c r="DC65" s="61"/>
    </row>
    <row r="66" spans="1:107" s="58" customFormat="1" ht="16.5" customHeight="1">
      <c r="A66" s="70" t="s">
        <v>435</v>
      </c>
      <c r="B66" s="660"/>
      <c r="C66" s="410" t="s">
        <v>1196</v>
      </c>
      <c r="D66" s="367" t="s">
        <v>1195</v>
      </c>
      <c r="E66" s="411" t="s">
        <v>1119</v>
      </c>
      <c r="F66" s="77">
        <f>VLOOKUP(C66,'[65]06월마감'!$A$1:$B$500,2,0)</f>
        <v>6415</v>
      </c>
      <c r="G66" s="388">
        <f>VLOOKUP($C$66,[67]납품수량!$B$3:$AH$200,G$1,0)</f>
        <v>0</v>
      </c>
      <c r="H66" s="388">
        <f>VLOOKUP($C$66,[67]납품수량!$B$3:$AH$200,H$1,0)</f>
        <v>0</v>
      </c>
      <c r="I66" s="388">
        <f>VLOOKUP($C$66,[67]납품수량!$B$3:$AH$200,I$1,0)</f>
        <v>0</v>
      </c>
      <c r="J66" s="388">
        <f>VLOOKUP($C$66,[67]납품수량!$B$3:$AH$200,J$1,0)</f>
        <v>0</v>
      </c>
      <c r="K66" s="388">
        <f>VLOOKUP($C$66,[67]납품수량!$B$3:$AH$200,K$1,0)</f>
        <v>0</v>
      </c>
      <c r="L66" s="388">
        <f>VLOOKUP($C$66,[67]납품수량!$B$3:$AH$200,L$1,0)</f>
        <v>0</v>
      </c>
      <c r="M66" s="388">
        <f>VLOOKUP($C$66,[67]납품수량!$B$3:$AH$200,M$1,0)</f>
        <v>0</v>
      </c>
      <c r="N66" s="388">
        <f>VLOOKUP($C$66,[67]납품수량!$B$3:$AH$200,N$1,0)</f>
        <v>0</v>
      </c>
      <c r="O66" s="388">
        <f>VLOOKUP($C$66,[67]납품수량!$B$3:$AH$200,O$1,0)</f>
        <v>0</v>
      </c>
      <c r="P66" s="388">
        <f>VLOOKUP($C$66,[67]납품수량!$B$3:$AH$200,P$1,0)</f>
        <v>0</v>
      </c>
      <c r="Q66" s="388">
        <f>VLOOKUP($C$66,[67]납품수량!$B$3:$AH$200,Q$1,0)</f>
        <v>0</v>
      </c>
      <c r="R66" s="388">
        <f>VLOOKUP($C$66,[67]납품수량!$B$3:$AH$200,R$1,0)</f>
        <v>0</v>
      </c>
      <c r="S66" s="388">
        <f>VLOOKUP($C$66,[67]납품수량!$B$3:$AH$200,S$1,0)</f>
        <v>0</v>
      </c>
      <c r="T66" s="388">
        <f>VLOOKUP($C$66,[67]납품수량!$B$3:$AH$200,T$1,0)</f>
        <v>0</v>
      </c>
      <c r="U66" s="388">
        <f>VLOOKUP($C$66,[67]납품수량!$B$3:$AH$200,U$1,0)</f>
        <v>0</v>
      </c>
      <c r="V66" s="388">
        <f>VLOOKUP($C$66,[67]납품수량!$B$3:$AH$200,V$1,0)</f>
        <v>0</v>
      </c>
      <c r="W66" s="388">
        <f>VLOOKUP($C$66,[67]납품수량!$B$3:$AH$200,W$1,0)</f>
        <v>0</v>
      </c>
      <c r="X66" s="388">
        <f>VLOOKUP($C$66,[67]납품수량!$B$3:$AH$200,X$1,0)</f>
        <v>0</v>
      </c>
      <c r="Y66" s="388">
        <f>VLOOKUP($C$66,[67]납품수량!$B$3:$AH$200,Y$1,0)</f>
        <v>0</v>
      </c>
      <c r="Z66" s="388">
        <f>VLOOKUP($C$66,[67]납품수량!$B$3:$AH$200,Z$1,0)</f>
        <v>0</v>
      </c>
      <c r="AA66" s="388">
        <f>VLOOKUP($C$66,[67]납품수량!$B$3:$AH$200,AA$1,0)</f>
        <v>0</v>
      </c>
      <c r="AB66" s="388">
        <f>VLOOKUP($C$66,[67]납품수량!$B$3:$AH$200,AB$1,0)</f>
        <v>0</v>
      </c>
      <c r="AC66" s="388">
        <f>VLOOKUP($C$66,[67]납품수량!$B$3:$AH$200,AC$1,0)</f>
        <v>0</v>
      </c>
      <c r="AD66" s="388">
        <f>VLOOKUP($C$66,[67]납품수량!$B$3:$AH$200,AD$1,0)</f>
        <v>0</v>
      </c>
      <c r="AE66" s="388">
        <f>VLOOKUP($C$66,[67]납품수량!$B$3:$AH$200,AE$1,0)</f>
        <v>0</v>
      </c>
      <c r="AF66" s="388">
        <f>VLOOKUP($C$66,[67]납품수량!$B$3:$AH$200,AF$1,0)</f>
        <v>0</v>
      </c>
      <c r="AG66" s="388">
        <f>VLOOKUP($C$66,[67]납품수량!$B$3:$AH$200,AG$1,0)</f>
        <v>0</v>
      </c>
      <c r="AH66" s="388">
        <f>VLOOKUP($C$66,[67]납품수량!$B$3:$AH$200,AH$1,0)</f>
        <v>0</v>
      </c>
      <c r="AI66" s="388">
        <f>VLOOKUP($C$66,[67]납품수량!$B$3:$AH$200,AI$1,0)</f>
        <v>0</v>
      </c>
      <c r="AJ66" s="388">
        <f>VLOOKUP($C$66,[67]납품수량!$B$3:$AH$200,AJ$1,0)</f>
        <v>0</v>
      </c>
      <c r="AK66" s="388">
        <f>VLOOKUP($C$66,[67]납품수량!$B$3:$AH$200,AK$1,0)</f>
        <v>0</v>
      </c>
      <c r="AL66" s="388">
        <f t="shared" si="36"/>
        <v>0</v>
      </c>
      <c r="AM66" s="389">
        <f t="shared" si="2"/>
        <v>0</v>
      </c>
      <c r="AN66" s="61"/>
      <c r="AO66" s="370">
        <f t="shared" ref="AO66:BS66" si="68">$F$66*G66</f>
        <v>0</v>
      </c>
      <c r="AP66" s="370">
        <f t="shared" si="68"/>
        <v>0</v>
      </c>
      <c r="AQ66" s="370">
        <f t="shared" si="68"/>
        <v>0</v>
      </c>
      <c r="AR66" s="370">
        <f t="shared" si="68"/>
        <v>0</v>
      </c>
      <c r="AS66" s="370">
        <f t="shared" si="68"/>
        <v>0</v>
      </c>
      <c r="AT66" s="370">
        <f t="shared" si="68"/>
        <v>0</v>
      </c>
      <c r="AU66" s="370">
        <f t="shared" si="68"/>
        <v>0</v>
      </c>
      <c r="AV66" s="370">
        <f t="shared" si="68"/>
        <v>0</v>
      </c>
      <c r="AW66" s="370">
        <f t="shared" si="68"/>
        <v>0</v>
      </c>
      <c r="AX66" s="370">
        <f t="shared" si="68"/>
        <v>0</v>
      </c>
      <c r="AY66" s="370">
        <f t="shared" si="68"/>
        <v>0</v>
      </c>
      <c r="AZ66" s="370">
        <f t="shared" si="68"/>
        <v>0</v>
      </c>
      <c r="BA66" s="370">
        <f t="shared" si="68"/>
        <v>0</v>
      </c>
      <c r="BB66" s="370">
        <f t="shared" si="68"/>
        <v>0</v>
      </c>
      <c r="BC66" s="370">
        <f t="shared" si="68"/>
        <v>0</v>
      </c>
      <c r="BD66" s="370">
        <f t="shared" si="68"/>
        <v>0</v>
      </c>
      <c r="BE66" s="370">
        <f t="shared" si="68"/>
        <v>0</v>
      </c>
      <c r="BF66" s="370">
        <f t="shared" si="68"/>
        <v>0</v>
      </c>
      <c r="BG66" s="370">
        <f t="shared" si="68"/>
        <v>0</v>
      </c>
      <c r="BH66" s="370">
        <f t="shared" si="68"/>
        <v>0</v>
      </c>
      <c r="BI66" s="370">
        <f t="shared" si="68"/>
        <v>0</v>
      </c>
      <c r="BJ66" s="370">
        <f t="shared" si="68"/>
        <v>0</v>
      </c>
      <c r="BK66" s="370">
        <f t="shared" si="68"/>
        <v>0</v>
      </c>
      <c r="BL66" s="370">
        <f t="shared" si="68"/>
        <v>0</v>
      </c>
      <c r="BM66" s="370">
        <f t="shared" si="68"/>
        <v>0</v>
      </c>
      <c r="BN66" s="370">
        <f t="shared" si="68"/>
        <v>0</v>
      </c>
      <c r="BO66" s="370">
        <f t="shared" si="68"/>
        <v>0</v>
      </c>
      <c r="BP66" s="370">
        <f t="shared" si="68"/>
        <v>0</v>
      </c>
      <c r="BQ66" s="370">
        <f t="shared" si="68"/>
        <v>0</v>
      </c>
      <c r="BR66" s="370">
        <f t="shared" si="68"/>
        <v>0</v>
      </c>
      <c r="BS66" s="370">
        <f t="shared" si="68"/>
        <v>0</v>
      </c>
      <c r="BT66" s="369">
        <f t="shared" si="4"/>
        <v>0</v>
      </c>
      <c r="BU66" s="61"/>
      <c r="BV66" s="61"/>
      <c r="BW66" s="61"/>
      <c r="BX66" s="61"/>
      <c r="BY66" s="61"/>
      <c r="BZ66" s="61"/>
      <c r="CA66" s="61"/>
      <c r="CB66" s="61"/>
      <c r="CC66" s="61"/>
      <c r="CD66" s="61"/>
      <c r="CE66" s="61"/>
      <c r="CF66" s="61"/>
      <c r="CG66" s="61"/>
      <c r="CH66" s="61"/>
      <c r="CI66" s="61"/>
      <c r="CJ66" s="61"/>
      <c r="CK66" s="61"/>
      <c r="CL66" s="61"/>
      <c r="CM66" s="61"/>
      <c r="CN66" s="61"/>
      <c r="CO66" s="61"/>
      <c r="CP66" s="61"/>
      <c r="CQ66" s="61"/>
      <c r="CR66" s="61"/>
      <c r="CS66" s="61"/>
      <c r="CT66" s="61"/>
      <c r="CU66" s="61"/>
      <c r="CV66" s="61"/>
      <c r="CW66" s="61"/>
      <c r="CX66" s="61"/>
      <c r="CY66" s="61"/>
      <c r="CZ66" s="61"/>
      <c r="DA66" s="61"/>
      <c r="DB66" s="61"/>
      <c r="DC66" s="61"/>
    </row>
    <row r="67" spans="1:107" s="58" customFormat="1" ht="16.5" customHeight="1">
      <c r="A67" s="70" t="s">
        <v>435</v>
      </c>
      <c r="B67" s="660"/>
      <c r="C67" s="410" t="s">
        <v>1194</v>
      </c>
      <c r="D67" s="367" t="s">
        <v>1193</v>
      </c>
      <c r="E67" s="411" t="s">
        <v>1119</v>
      </c>
      <c r="F67" s="77">
        <f>VLOOKUP(C67,'[65]06월마감'!$A$1:$B$500,2,0)</f>
        <v>5580</v>
      </c>
      <c r="G67" s="388">
        <f>VLOOKUP($C$67,[67]납품수량!$B$3:$AH$200,G$1,0)</f>
        <v>0</v>
      </c>
      <c r="H67" s="388">
        <f>VLOOKUP($C$67,[67]납품수량!$B$3:$AH$200,H$1,0)</f>
        <v>0</v>
      </c>
      <c r="I67" s="388">
        <f>VLOOKUP($C$67,[67]납품수량!$B$3:$AH$200,I$1,0)</f>
        <v>0</v>
      </c>
      <c r="J67" s="388">
        <f>VLOOKUP($C$67,[67]납품수량!$B$3:$AH$200,J$1,0)</f>
        <v>0</v>
      </c>
      <c r="K67" s="388">
        <f>VLOOKUP($C$67,[67]납품수량!$B$3:$AH$200,K$1,0)</f>
        <v>0</v>
      </c>
      <c r="L67" s="388">
        <f>VLOOKUP($C$67,[67]납품수량!$B$3:$AH$200,L$1,0)</f>
        <v>0</v>
      </c>
      <c r="M67" s="388">
        <f>VLOOKUP($C$67,[67]납품수량!$B$3:$AH$200,M$1,0)</f>
        <v>0</v>
      </c>
      <c r="N67" s="388">
        <f>VLOOKUP($C$67,[67]납품수량!$B$3:$AH$200,N$1,0)</f>
        <v>0</v>
      </c>
      <c r="O67" s="388">
        <f>VLOOKUP($C$67,[67]납품수량!$B$3:$AH$200,O$1,0)</f>
        <v>0</v>
      </c>
      <c r="P67" s="388">
        <f>VLOOKUP($C$67,[67]납품수량!$B$3:$AH$200,P$1,0)</f>
        <v>0</v>
      </c>
      <c r="Q67" s="388">
        <f>VLOOKUP($C$67,[67]납품수량!$B$3:$AH$200,Q$1,0)</f>
        <v>0</v>
      </c>
      <c r="R67" s="388">
        <f>VLOOKUP($C$67,[67]납품수량!$B$3:$AH$200,R$1,0)</f>
        <v>0</v>
      </c>
      <c r="S67" s="388">
        <f>VLOOKUP($C$67,[67]납품수량!$B$3:$AH$200,S$1,0)</f>
        <v>0</v>
      </c>
      <c r="T67" s="388">
        <f>VLOOKUP($C$67,[67]납품수량!$B$3:$AH$200,T$1,0)</f>
        <v>0</v>
      </c>
      <c r="U67" s="388">
        <f>VLOOKUP($C$67,[67]납품수량!$B$3:$AH$200,U$1,0)</f>
        <v>0</v>
      </c>
      <c r="V67" s="388">
        <f>VLOOKUP($C$67,[67]납품수량!$B$3:$AH$200,V$1,0)</f>
        <v>0</v>
      </c>
      <c r="W67" s="388">
        <f>VLOOKUP($C$67,[67]납품수량!$B$3:$AH$200,W$1,0)</f>
        <v>0</v>
      </c>
      <c r="X67" s="388">
        <f>VLOOKUP($C$67,[67]납품수량!$B$3:$AH$200,X$1,0)</f>
        <v>0</v>
      </c>
      <c r="Y67" s="388">
        <f>VLOOKUP($C$67,[67]납품수량!$B$3:$AH$200,Y$1,0)</f>
        <v>0</v>
      </c>
      <c r="Z67" s="388">
        <f>VLOOKUP($C$67,[67]납품수량!$B$3:$AH$200,Z$1,0)</f>
        <v>0</v>
      </c>
      <c r="AA67" s="388">
        <f>VLOOKUP($C$67,[67]납품수량!$B$3:$AH$200,AA$1,0)</f>
        <v>0</v>
      </c>
      <c r="AB67" s="388">
        <f>VLOOKUP($C$67,[67]납품수량!$B$3:$AH$200,AB$1,0)</f>
        <v>0</v>
      </c>
      <c r="AC67" s="388">
        <f>VLOOKUP($C$67,[67]납품수량!$B$3:$AH$200,AC$1,0)</f>
        <v>0</v>
      </c>
      <c r="AD67" s="388">
        <f>VLOOKUP($C$67,[67]납품수량!$B$3:$AH$200,AD$1,0)</f>
        <v>0</v>
      </c>
      <c r="AE67" s="388">
        <f>VLOOKUP($C$67,[67]납품수량!$B$3:$AH$200,AE$1,0)</f>
        <v>0</v>
      </c>
      <c r="AF67" s="388">
        <f>VLOOKUP($C$67,[67]납품수량!$B$3:$AH$200,AF$1,0)</f>
        <v>0</v>
      </c>
      <c r="AG67" s="388">
        <f>VLOOKUP($C$67,[67]납품수량!$B$3:$AH$200,AG$1,0)</f>
        <v>0</v>
      </c>
      <c r="AH67" s="388">
        <f>VLOOKUP($C$67,[67]납품수량!$B$3:$AH$200,AH$1,0)</f>
        <v>0</v>
      </c>
      <c r="AI67" s="388">
        <f>VLOOKUP($C$67,[67]납품수량!$B$3:$AH$200,AI$1,0)</f>
        <v>0</v>
      </c>
      <c r="AJ67" s="388">
        <f>VLOOKUP($C$67,[67]납품수량!$B$3:$AH$200,AJ$1,0)</f>
        <v>0</v>
      </c>
      <c r="AK67" s="388">
        <f>VLOOKUP($C$67,[67]납품수량!$B$3:$AH$200,AK$1,0)</f>
        <v>0</v>
      </c>
      <c r="AL67" s="388">
        <f t="shared" ref="AL67:AL68" si="69">SUM(G67:AK67)</f>
        <v>0</v>
      </c>
      <c r="AM67" s="389">
        <f t="shared" ref="AM67:AM130" si="70">F67*AL67</f>
        <v>0</v>
      </c>
      <c r="AN67" s="61"/>
      <c r="AO67" s="370">
        <f t="shared" ref="AO67:BS67" si="71">$F$67*G67</f>
        <v>0</v>
      </c>
      <c r="AP67" s="370">
        <f t="shared" si="71"/>
        <v>0</v>
      </c>
      <c r="AQ67" s="370">
        <f t="shared" si="71"/>
        <v>0</v>
      </c>
      <c r="AR67" s="370">
        <f t="shared" si="71"/>
        <v>0</v>
      </c>
      <c r="AS67" s="370">
        <f t="shared" si="71"/>
        <v>0</v>
      </c>
      <c r="AT67" s="370">
        <f t="shared" si="71"/>
        <v>0</v>
      </c>
      <c r="AU67" s="370">
        <f t="shared" si="71"/>
        <v>0</v>
      </c>
      <c r="AV67" s="370">
        <f t="shared" si="71"/>
        <v>0</v>
      </c>
      <c r="AW67" s="370">
        <f t="shared" si="71"/>
        <v>0</v>
      </c>
      <c r="AX67" s="370">
        <f t="shared" si="71"/>
        <v>0</v>
      </c>
      <c r="AY67" s="370">
        <f t="shared" si="71"/>
        <v>0</v>
      </c>
      <c r="AZ67" s="370">
        <f t="shared" si="71"/>
        <v>0</v>
      </c>
      <c r="BA67" s="370">
        <f t="shared" si="71"/>
        <v>0</v>
      </c>
      <c r="BB67" s="370">
        <f t="shared" si="71"/>
        <v>0</v>
      </c>
      <c r="BC67" s="370">
        <f t="shared" si="71"/>
        <v>0</v>
      </c>
      <c r="BD67" s="370">
        <f t="shared" si="71"/>
        <v>0</v>
      </c>
      <c r="BE67" s="370">
        <f t="shared" si="71"/>
        <v>0</v>
      </c>
      <c r="BF67" s="370">
        <f t="shared" si="71"/>
        <v>0</v>
      </c>
      <c r="BG67" s="370">
        <f t="shared" si="71"/>
        <v>0</v>
      </c>
      <c r="BH67" s="370">
        <f t="shared" si="71"/>
        <v>0</v>
      </c>
      <c r="BI67" s="370">
        <f t="shared" si="71"/>
        <v>0</v>
      </c>
      <c r="BJ67" s="370">
        <f t="shared" si="71"/>
        <v>0</v>
      </c>
      <c r="BK67" s="370">
        <f t="shared" si="71"/>
        <v>0</v>
      </c>
      <c r="BL67" s="370">
        <f t="shared" si="71"/>
        <v>0</v>
      </c>
      <c r="BM67" s="370">
        <f t="shared" si="71"/>
        <v>0</v>
      </c>
      <c r="BN67" s="370">
        <f t="shared" si="71"/>
        <v>0</v>
      </c>
      <c r="BO67" s="370">
        <f t="shared" si="71"/>
        <v>0</v>
      </c>
      <c r="BP67" s="370">
        <f t="shared" si="71"/>
        <v>0</v>
      </c>
      <c r="BQ67" s="370">
        <f t="shared" si="71"/>
        <v>0</v>
      </c>
      <c r="BR67" s="370">
        <f t="shared" si="71"/>
        <v>0</v>
      </c>
      <c r="BS67" s="370">
        <f t="shared" si="71"/>
        <v>0</v>
      </c>
      <c r="BT67" s="369">
        <f t="shared" ref="BT67:BT130" si="72">SUM(AO67:BS67)</f>
        <v>0</v>
      </c>
      <c r="BU67" s="61"/>
      <c r="BV67" s="61"/>
      <c r="BW67" s="61"/>
      <c r="BX67" s="61"/>
      <c r="BY67" s="61"/>
      <c r="BZ67" s="61"/>
      <c r="CA67" s="61"/>
      <c r="CB67" s="61"/>
      <c r="CC67" s="61"/>
      <c r="CD67" s="61"/>
      <c r="CE67" s="61"/>
      <c r="CF67" s="61"/>
      <c r="CG67" s="61"/>
      <c r="CH67" s="61"/>
      <c r="CI67" s="61"/>
      <c r="CJ67" s="61"/>
      <c r="CK67" s="61"/>
      <c r="CL67" s="61"/>
      <c r="CM67" s="61"/>
      <c r="CN67" s="61"/>
      <c r="CO67" s="61"/>
      <c r="CP67" s="61"/>
      <c r="CQ67" s="61"/>
      <c r="CR67" s="61"/>
      <c r="CS67" s="61"/>
      <c r="CT67" s="61"/>
      <c r="CU67" s="61"/>
      <c r="CV67" s="61"/>
      <c r="CW67" s="61"/>
      <c r="CX67" s="61"/>
      <c r="CY67" s="61"/>
      <c r="CZ67" s="61"/>
      <c r="DA67" s="61"/>
      <c r="DB67" s="61"/>
      <c r="DC67" s="61"/>
    </row>
    <row r="68" spans="1:107" s="58" customFormat="1" ht="16.5" customHeight="1">
      <c r="A68" s="70" t="s">
        <v>435</v>
      </c>
      <c r="B68" s="660"/>
      <c r="C68" s="410" t="s">
        <v>521</v>
      </c>
      <c r="D68" s="367" t="s">
        <v>1192</v>
      </c>
      <c r="E68" s="411" t="s">
        <v>1145</v>
      </c>
      <c r="F68" s="77">
        <f>VLOOKUP(C68,'[65]06월마감'!$A$1:$B$500,2,0)</f>
        <v>6742</v>
      </c>
      <c r="G68" s="388">
        <f>VLOOKUP($C$68,[67]납품수량!$B$3:$AH$200,G$1,0)</f>
        <v>85</v>
      </c>
      <c r="H68" s="388">
        <f>VLOOKUP($C$68,[67]납품수량!$B$3:$AH$200,H$1,0)</f>
        <v>170</v>
      </c>
      <c r="I68" s="388">
        <f>VLOOKUP($C$68,[67]납품수량!$B$3:$AH$200,I$1,0)</f>
        <v>85</v>
      </c>
      <c r="J68" s="388">
        <f>VLOOKUP($C$68,[67]납품수량!$B$3:$AH$200,J$1,0)</f>
        <v>0</v>
      </c>
      <c r="K68" s="388">
        <f>VLOOKUP($C$68,[67]납품수량!$B$3:$AH$200,K$1,0)</f>
        <v>85</v>
      </c>
      <c r="L68" s="388">
        <f>VLOOKUP($C$68,[67]납품수량!$B$3:$AH$200,L$1,0)</f>
        <v>0</v>
      </c>
      <c r="M68" s="388">
        <f>VLOOKUP($C$68,[67]납품수량!$B$3:$AH$200,M$1,0)</f>
        <v>0</v>
      </c>
      <c r="N68" s="388">
        <f>VLOOKUP($C$68,[67]납품수량!$B$3:$AH$200,N$1,0)</f>
        <v>85</v>
      </c>
      <c r="O68" s="388">
        <f>VLOOKUP($C$68,[67]납품수량!$B$3:$AH$200,O$1,0)</f>
        <v>0</v>
      </c>
      <c r="P68" s="388">
        <f>VLOOKUP($C$68,[67]납품수량!$B$3:$AH$200,P$1,0)</f>
        <v>0</v>
      </c>
      <c r="Q68" s="388">
        <f>VLOOKUP($C$68,[67]납품수량!$B$3:$AH$200,Q$1,0)</f>
        <v>85</v>
      </c>
      <c r="R68" s="388">
        <f>VLOOKUP($C$68,[67]납품수량!$B$3:$AH$200,R$1,0)</f>
        <v>85</v>
      </c>
      <c r="S68" s="388">
        <f>VLOOKUP($C$68,[67]납품수량!$B$3:$AH$200,S$1,0)</f>
        <v>0</v>
      </c>
      <c r="T68" s="388">
        <f>VLOOKUP($C$68,[67]납품수량!$B$3:$AH$200,T$1,0)</f>
        <v>0</v>
      </c>
      <c r="U68" s="388">
        <f>VLOOKUP($C$68,[67]납품수량!$B$3:$AH$200,U$1,0)</f>
        <v>0</v>
      </c>
      <c r="V68" s="388">
        <f>VLOOKUP($C$68,[67]납품수량!$B$3:$AH$200,V$1,0)</f>
        <v>85</v>
      </c>
      <c r="W68" s="388">
        <f>VLOOKUP($C$68,[67]납품수량!$B$3:$AH$200,W$1,0)</f>
        <v>85</v>
      </c>
      <c r="X68" s="388">
        <f>VLOOKUP($C$68,[67]납품수량!$B$3:$AH$200,X$1,0)</f>
        <v>0</v>
      </c>
      <c r="Y68" s="388">
        <f>VLOOKUP($C$68,[67]납품수량!$B$3:$AH$200,Y$1,0)</f>
        <v>0</v>
      </c>
      <c r="Z68" s="388">
        <f>VLOOKUP($C$68,[67]납품수량!$B$3:$AH$200,Z$1,0)</f>
        <v>0</v>
      </c>
      <c r="AA68" s="388">
        <f>VLOOKUP($C$68,[67]납품수량!$B$3:$AH$200,AA$1,0)</f>
        <v>0</v>
      </c>
      <c r="AB68" s="388">
        <f>VLOOKUP($C$68,[67]납품수량!$B$3:$AH$200,AB$1,0)</f>
        <v>0</v>
      </c>
      <c r="AC68" s="388">
        <f>VLOOKUP($C$68,[67]납품수량!$B$3:$AH$200,AC$1,0)</f>
        <v>0</v>
      </c>
      <c r="AD68" s="388">
        <f>VLOOKUP($C$68,[67]납품수량!$B$3:$AH$200,AD$1,0)</f>
        <v>0</v>
      </c>
      <c r="AE68" s="388">
        <f>VLOOKUP($C$68,[67]납품수량!$B$3:$AH$200,AE$1,0)</f>
        <v>0</v>
      </c>
      <c r="AF68" s="388">
        <f>VLOOKUP($C$68,[67]납품수량!$B$3:$AH$200,AF$1,0)</f>
        <v>0</v>
      </c>
      <c r="AG68" s="388">
        <f>VLOOKUP($C$68,[67]납품수량!$B$3:$AH$200,AG$1,0)</f>
        <v>0</v>
      </c>
      <c r="AH68" s="388">
        <f>VLOOKUP($C$68,[67]납품수량!$B$3:$AH$200,AH$1,0)</f>
        <v>0</v>
      </c>
      <c r="AI68" s="388">
        <f>VLOOKUP($C$68,[67]납품수량!$B$3:$AH$200,AI$1,0)</f>
        <v>0</v>
      </c>
      <c r="AJ68" s="388">
        <f>VLOOKUP($C$68,[67]납품수량!$B$3:$AH$200,AJ$1,0)</f>
        <v>0</v>
      </c>
      <c r="AK68" s="388">
        <f>VLOOKUP($C$68,[67]납품수량!$B$3:$AH$200,AK$1,0)</f>
        <v>0</v>
      </c>
      <c r="AL68" s="388">
        <f t="shared" si="69"/>
        <v>850</v>
      </c>
      <c r="AM68" s="389">
        <f t="shared" si="70"/>
        <v>5730700</v>
      </c>
      <c r="AN68" s="61"/>
      <c r="AO68" s="370">
        <f t="shared" ref="AO68:BS68" si="73">$F$68*G68</f>
        <v>573070</v>
      </c>
      <c r="AP68" s="370">
        <f t="shared" si="73"/>
        <v>1146140</v>
      </c>
      <c r="AQ68" s="370">
        <f t="shared" si="73"/>
        <v>573070</v>
      </c>
      <c r="AR68" s="370">
        <f t="shared" si="73"/>
        <v>0</v>
      </c>
      <c r="AS68" s="370">
        <f t="shared" si="73"/>
        <v>573070</v>
      </c>
      <c r="AT68" s="370">
        <f t="shared" si="73"/>
        <v>0</v>
      </c>
      <c r="AU68" s="370">
        <f t="shared" si="73"/>
        <v>0</v>
      </c>
      <c r="AV68" s="370">
        <f t="shared" si="73"/>
        <v>573070</v>
      </c>
      <c r="AW68" s="370">
        <f t="shared" si="73"/>
        <v>0</v>
      </c>
      <c r="AX68" s="370">
        <f t="shared" si="73"/>
        <v>0</v>
      </c>
      <c r="AY68" s="370">
        <f t="shared" si="73"/>
        <v>573070</v>
      </c>
      <c r="AZ68" s="370">
        <f t="shared" si="73"/>
        <v>573070</v>
      </c>
      <c r="BA68" s="370">
        <f t="shared" si="73"/>
        <v>0</v>
      </c>
      <c r="BB68" s="370">
        <f t="shared" si="73"/>
        <v>0</v>
      </c>
      <c r="BC68" s="370">
        <f t="shared" si="73"/>
        <v>0</v>
      </c>
      <c r="BD68" s="370">
        <f t="shared" si="73"/>
        <v>573070</v>
      </c>
      <c r="BE68" s="370">
        <f t="shared" si="73"/>
        <v>573070</v>
      </c>
      <c r="BF68" s="370">
        <f t="shared" si="73"/>
        <v>0</v>
      </c>
      <c r="BG68" s="370">
        <f t="shared" si="73"/>
        <v>0</v>
      </c>
      <c r="BH68" s="370">
        <f t="shared" si="73"/>
        <v>0</v>
      </c>
      <c r="BI68" s="370">
        <f t="shared" si="73"/>
        <v>0</v>
      </c>
      <c r="BJ68" s="370">
        <f t="shared" si="73"/>
        <v>0</v>
      </c>
      <c r="BK68" s="370">
        <f t="shared" si="73"/>
        <v>0</v>
      </c>
      <c r="BL68" s="370">
        <f t="shared" si="73"/>
        <v>0</v>
      </c>
      <c r="BM68" s="370">
        <f t="shared" si="73"/>
        <v>0</v>
      </c>
      <c r="BN68" s="370">
        <f t="shared" si="73"/>
        <v>0</v>
      </c>
      <c r="BO68" s="370">
        <f t="shared" si="73"/>
        <v>0</v>
      </c>
      <c r="BP68" s="370">
        <f t="shared" si="73"/>
        <v>0</v>
      </c>
      <c r="BQ68" s="370">
        <f t="shared" si="73"/>
        <v>0</v>
      </c>
      <c r="BR68" s="370">
        <f t="shared" si="73"/>
        <v>0</v>
      </c>
      <c r="BS68" s="370">
        <f t="shared" si="73"/>
        <v>0</v>
      </c>
      <c r="BT68" s="369">
        <f t="shared" si="72"/>
        <v>5730700</v>
      </c>
      <c r="BU68" s="61"/>
      <c r="BV68" s="61"/>
      <c r="BW68" s="61"/>
      <c r="BX68" s="61"/>
      <c r="BY68" s="61"/>
      <c r="BZ68" s="61"/>
      <c r="CA68" s="61"/>
      <c r="CB68" s="61"/>
      <c r="CC68" s="61"/>
      <c r="CD68" s="61"/>
      <c r="CE68" s="61"/>
      <c r="CF68" s="61"/>
      <c r="CG68" s="61"/>
      <c r="CH68" s="61"/>
      <c r="CI68" s="61"/>
      <c r="CJ68" s="61"/>
      <c r="CK68" s="61"/>
      <c r="CL68" s="61"/>
      <c r="CM68" s="61"/>
      <c r="CN68" s="61"/>
      <c r="CO68" s="61"/>
      <c r="CP68" s="61"/>
      <c r="CQ68" s="61"/>
      <c r="CR68" s="61"/>
      <c r="CS68" s="61"/>
      <c r="CT68" s="61"/>
      <c r="CU68" s="61"/>
      <c r="CV68" s="61"/>
      <c r="CW68" s="61"/>
      <c r="CX68" s="61"/>
      <c r="CY68" s="61"/>
      <c r="CZ68" s="61"/>
      <c r="DA68" s="61"/>
      <c r="DB68" s="61"/>
      <c r="DC68" s="61"/>
    </row>
    <row r="69" spans="1:107" s="58" customFormat="1" ht="16.5" customHeight="1">
      <c r="A69" s="70" t="s">
        <v>435</v>
      </c>
      <c r="B69" s="660"/>
      <c r="C69" s="406" t="s">
        <v>1191</v>
      </c>
      <c r="D69" s="407" t="s">
        <v>1190</v>
      </c>
      <c r="E69" s="408" t="s">
        <v>1145</v>
      </c>
      <c r="F69" s="401"/>
      <c r="G69" s="409"/>
      <c r="H69" s="409"/>
      <c r="I69" s="409"/>
      <c r="J69" s="409"/>
      <c r="K69" s="409"/>
      <c r="L69" s="409"/>
      <c r="M69" s="409"/>
      <c r="N69" s="409"/>
      <c r="O69" s="409"/>
      <c r="P69" s="409"/>
      <c r="Q69" s="409"/>
      <c r="R69" s="409"/>
      <c r="S69" s="409"/>
      <c r="T69" s="409"/>
      <c r="U69" s="409"/>
      <c r="V69" s="409"/>
      <c r="W69" s="409"/>
      <c r="X69" s="409"/>
      <c r="Y69" s="409"/>
      <c r="Z69" s="409"/>
      <c r="AA69" s="409"/>
      <c r="AB69" s="409"/>
      <c r="AC69" s="409"/>
      <c r="AD69" s="409"/>
      <c r="AE69" s="409"/>
      <c r="AF69" s="409"/>
      <c r="AG69" s="409"/>
      <c r="AH69" s="409"/>
      <c r="AI69" s="409"/>
      <c r="AJ69" s="409"/>
      <c r="AK69" s="409"/>
      <c r="AL69" s="409"/>
      <c r="AM69" s="389">
        <f t="shared" si="70"/>
        <v>0</v>
      </c>
      <c r="AN69" s="61"/>
      <c r="AO69" s="370">
        <f t="shared" ref="AO69:BS69" si="74">$F$69*G69</f>
        <v>0</v>
      </c>
      <c r="AP69" s="370">
        <f t="shared" si="74"/>
        <v>0</v>
      </c>
      <c r="AQ69" s="370">
        <f t="shared" si="74"/>
        <v>0</v>
      </c>
      <c r="AR69" s="370">
        <f t="shared" si="74"/>
        <v>0</v>
      </c>
      <c r="AS69" s="370">
        <f t="shared" si="74"/>
        <v>0</v>
      </c>
      <c r="AT69" s="370">
        <f t="shared" si="74"/>
        <v>0</v>
      </c>
      <c r="AU69" s="370">
        <f t="shared" si="74"/>
        <v>0</v>
      </c>
      <c r="AV69" s="370">
        <f t="shared" si="74"/>
        <v>0</v>
      </c>
      <c r="AW69" s="370">
        <f t="shared" si="74"/>
        <v>0</v>
      </c>
      <c r="AX69" s="370">
        <f t="shared" si="74"/>
        <v>0</v>
      </c>
      <c r="AY69" s="370">
        <f t="shared" si="74"/>
        <v>0</v>
      </c>
      <c r="AZ69" s="370">
        <f t="shared" si="74"/>
        <v>0</v>
      </c>
      <c r="BA69" s="370">
        <f t="shared" si="74"/>
        <v>0</v>
      </c>
      <c r="BB69" s="370">
        <f t="shared" si="74"/>
        <v>0</v>
      </c>
      <c r="BC69" s="370">
        <f t="shared" si="74"/>
        <v>0</v>
      </c>
      <c r="BD69" s="370">
        <f t="shared" si="74"/>
        <v>0</v>
      </c>
      <c r="BE69" s="370">
        <f t="shared" si="74"/>
        <v>0</v>
      </c>
      <c r="BF69" s="370">
        <f t="shared" si="74"/>
        <v>0</v>
      </c>
      <c r="BG69" s="370">
        <f t="shared" si="74"/>
        <v>0</v>
      </c>
      <c r="BH69" s="370">
        <f t="shared" si="74"/>
        <v>0</v>
      </c>
      <c r="BI69" s="370">
        <f t="shared" si="74"/>
        <v>0</v>
      </c>
      <c r="BJ69" s="370">
        <f t="shared" si="74"/>
        <v>0</v>
      </c>
      <c r="BK69" s="370">
        <f t="shared" si="74"/>
        <v>0</v>
      </c>
      <c r="BL69" s="370">
        <f t="shared" si="74"/>
        <v>0</v>
      </c>
      <c r="BM69" s="370">
        <f t="shared" si="74"/>
        <v>0</v>
      </c>
      <c r="BN69" s="370">
        <f t="shared" si="74"/>
        <v>0</v>
      </c>
      <c r="BO69" s="370">
        <f t="shared" si="74"/>
        <v>0</v>
      </c>
      <c r="BP69" s="370">
        <f t="shared" si="74"/>
        <v>0</v>
      </c>
      <c r="BQ69" s="370">
        <f t="shared" si="74"/>
        <v>0</v>
      </c>
      <c r="BR69" s="370">
        <f t="shared" si="74"/>
        <v>0</v>
      </c>
      <c r="BS69" s="370">
        <f t="shared" si="74"/>
        <v>0</v>
      </c>
      <c r="BT69" s="369">
        <f t="shared" si="72"/>
        <v>0</v>
      </c>
      <c r="BU69" s="61"/>
      <c r="BV69" s="61"/>
      <c r="BW69" s="61"/>
      <c r="BX69" s="61"/>
      <c r="BY69" s="61"/>
      <c r="BZ69" s="61"/>
      <c r="CA69" s="61"/>
      <c r="CB69" s="61"/>
      <c r="CC69" s="61"/>
      <c r="CD69" s="61"/>
      <c r="CE69" s="61"/>
      <c r="CF69" s="61"/>
      <c r="CG69" s="61"/>
      <c r="CH69" s="61"/>
      <c r="CI69" s="61"/>
      <c r="CJ69" s="61"/>
      <c r="CK69" s="61"/>
      <c r="CL69" s="61"/>
      <c r="CM69" s="61"/>
      <c r="CN69" s="61"/>
      <c r="CO69" s="61"/>
      <c r="CP69" s="61"/>
      <c r="CQ69" s="61"/>
      <c r="CR69" s="61"/>
      <c r="CS69" s="61"/>
      <c r="CT69" s="61"/>
      <c r="CU69" s="61"/>
      <c r="CV69" s="61"/>
      <c r="CW69" s="61"/>
      <c r="CX69" s="61"/>
      <c r="CY69" s="61"/>
      <c r="CZ69" s="61"/>
      <c r="DA69" s="61"/>
      <c r="DB69" s="61"/>
      <c r="DC69" s="61"/>
    </row>
    <row r="70" spans="1:107" s="58" customFormat="1" ht="16.5" customHeight="1">
      <c r="A70" s="70" t="s">
        <v>435</v>
      </c>
      <c r="B70" s="660"/>
      <c r="C70" s="410" t="s">
        <v>1358</v>
      </c>
      <c r="D70" s="367" t="s">
        <v>1189</v>
      </c>
      <c r="E70" s="411" t="s">
        <v>1145</v>
      </c>
      <c r="F70" s="77">
        <f>VLOOKUP(C70,'[65]06월마감'!$A$1:$B$500,2,0)</f>
        <v>13781</v>
      </c>
      <c r="G70" s="388">
        <f>VLOOKUP($C$70,[67]납품수량!$B$3:$AH$200,G$1,0)</f>
        <v>80</v>
      </c>
      <c r="H70" s="388">
        <f>VLOOKUP($C$70,[67]납품수량!$B$3:$AH$200,H$1,0)</f>
        <v>40</v>
      </c>
      <c r="I70" s="388">
        <f>VLOOKUP($C$70,[67]납품수량!$B$3:$AH$200,I$1,0)</f>
        <v>60</v>
      </c>
      <c r="J70" s="388">
        <f>VLOOKUP($C$70,[67]납품수량!$B$3:$AH$200,J$1,0)</f>
        <v>40</v>
      </c>
      <c r="K70" s="388">
        <f>VLOOKUP($C$70,[67]납품수량!$B$3:$AH$200,K$1,0)</f>
        <v>40</v>
      </c>
      <c r="L70" s="388">
        <f>VLOOKUP($C$70,[67]납품수량!$B$3:$AH$200,L$1,0)</f>
        <v>0</v>
      </c>
      <c r="M70" s="388">
        <f>VLOOKUP($C$70,[67]납품수량!$B$3:$AH$200,M$1,0)</f>
        <v>0</v>
      </c>
      <c r="N70" s="388">
        <f>VLOOKUP($C$70,[67]납품수량!$B$3:$AH$200,N$1,0)</f>
        <v>40</v>
      </c>
      <c r="O70" s="388">
        <f>VLOOKUP($C$70,[67]납품수량!$B$3:$AH$200,O$1,0)</f>
        <v>20</v>
      </c>
      <c r="P70" s="388">
        <f>VLOOKUP($C$70,[67]납품수량!$B$3:$AH$200,P$1,0)</f>
        <v>40</v>
      </c>
      <c r="Q70" s="388">
        <f>VLOOKUP($C$70,[67]납품수량!$B$3:$AH$200,Q$1,0)</f>
        <v>40</v>
      </c>
      <c r="R70" s="388">
        <f>VLOOKUP($C$70,[67]납품수량!$B$3:$AH$200,R$1,0)</f>
        <v>40</v>
      </c>
      <c r="S70" s="388">
        <f>VLOOKUP($C$70,[67]납품수량!$B$3:$AH$200,S$1,0)</f>
        <v>0</v>
      </c>
      <c r="T70" s="388">
        <f>VLOOKUP($C$70,[67]납품수량!$B$3:$AH$200,T$1,0)</f>
        <v>0</v>
      </c>
      <c r="U70" s="388">
        <f>VLOOKUP($C$70,[67]납품수량!$B$3:$AH$200,U$1,0)</f>
        <v>80</v>
      </c>
      <c r="V70" s="388">
        <f>VLOOKUP($C$70,[67]납품수량!$B$3:$AH$200,V$1,0)</f>
        <v>60</v>
      </c>
      <c r="W70" s="388">
        <f>VLOOKUP($C$70,[67]납품수량!$B$3:$AH$200,W$1,0)</f>
        <v>60</v>
      </c>
      <c r="X70" s="388">
        <f>VLOOKUP($C$70,[67]납품수량!$B$3:$AH$200,X$1,0)</f>
        <v>40</v>
      </c>
      <c r="Y70" s="388">
        <f>VLOOKUP($C$70,[67]납품수량!$B$3:$AH$200,Y$1,0)</f>
        <v>0</v>
      </c>
      <c r="Z70" s="388">
        <f>VLOOKUP($C$70,[67]납품수량!$B$3:$AH$200,Z$1,0)</f>
        <v>0</v>
      </c>
      <c r="AA70" s="388">
        <f>VLOOKUP($C$70,[67]납품수량!$B$3:$AH$200,AA$1,0)</f>
        <v>0</v>
      </c>
      <c r="AB70" s="388">
        <f>VLOOKUP($C$70,[67]납품수량!$B$3:$AH$200,AB$1,0)</f>
        <v>0</v>
      </c>
      <c r="AC70" s="388">
        <f>VLOOKUP($C$70,[67]납품수량!$B$3:$AH$200,AC$1,0)</f>
        <v>0</v>
      </c>
      <c r="AD70" s="388">
        <f>VLOOKUP($C$70,[67]납품수량!$B$3:$AH$200,AD$1,0)</f>
        <v>0</v>
      </c>
      <c r="AE70" s="388">
        <f>VLOOKUP($C$70,[67]납품수량!$B$3:$AH$200,AE$1,0)</f>
        <v>0</v>
      </c>
      <c r="AF70" s="388">
        <f>VLOOKUP($C$70,[67]납품수량!$B$3:$AH$200,AF$1,0)</f>
        <v>0</v>
      </c>
      <c r="AG70" s="388">
        <f>VLOOKUP($C$70,[67]납품수량!$B$3:$AH$200,AG$1,0)</f>
        <v>0</v>
      </c>
      <c r="AH70" s="388">
        <f>VLOOKUP($C$70,[67]납품수량!$B$3:$AH$200,AH$1,0)</f>
        <v>0</v>
      </c>
      <c r="AI70" s="388">
        <f>VLOOKUP($C$70,[67]납품수량!$B$3:$AH$200,AI$1,0)</f>
        <v>0</v>
      </c>
      <c r="AJ70" s="388">
        <f>VLOOKUP($C$70,[67]납품수량!$B$3:$AH$200,AJ$1,0)</f>
        <v>0</v>
      </c>
      <c r="AK70" s="388">
        <f>VLOOKUP($C$70,[67]납품수량!$B$3:$AH$200,AK$1,0)</f>
        <v>0</v>
      </c>
      <c r="AL70" s="388">
        <f t="shared" ref="AL70:AL101" si="75">SUM(G70:AK70)</f>
        <v>680</v>
      </c>
      <c r="AM70" s="389">
        <f t="shared" si="70"/>
        <v>9371080</v>
      </c>
      <c r="AN70" s="61"/>
      <c r="AO70" s="370">
        <f t="shared" ref="AO70:BS70" si="76">$F$70*G70</f>
        <v>1102480</v>
      </c>
      <c r="AP70" s="370">
        <f t="shared" si="76"/>
        <v>551240</v>
      </c>
      <c r="AQ70" s="370">
        <f t="shared" si="76"/>
        <v>826860</v>
      </c>
      <c r="AR70" s="370">
        <f t="shared" si="76"/>
        <v>551240</v>
      </c>
      <c r="AS70" s="370">
        <f t="shared" si="76"/>
        <v>551240</v>
      </c>
      <c r="AT70" s="370">
        <f t="shared" si="76"/>
        <v>0</v>
      </c>
      <c r="AU70" s="370">
        <f t="shared" si="76"/>
        <v>0</v>
      </c>
      <c r="AV70" s="370">
        <f t="shared" si="76"/>
        <v>551240</v>
      </c>
      <c r="AW70" s="370">
        <f t="shared" si="76"/>
        <v>275620</v>
      </c>
      <c r="AX70" s="370">
        <f t="shared" si="76"/>
        <v>551240</v>
      </c>
      <c r="AY70" s="370">
        <f t="shared" si="76"/>
        <v>551240</v>
      </c>
      <c r="AZ70" s="370">
        <f t="shared" si="76"/>
        <v>551240</v>
      </c>
      <c r="BA70" s="370">
        <f t="shared" si="76"/>
        <v>0</v>
      </c>
      <c r="BB70" s="370">
        <f t="shared" si="76"/>
        <v>0</v>
      </c>
      <c r="BC70" s="370">
        <f t="shared" si="76"/>
        <v>1102480</v>
      </c>
      <c r="BD70" s="370">
        <f t="shared" si="76"/>
        <v>826860</v>
      </c>
      <c r="BE70" s="370">
        <f t="shared" si="76"/>
        <v>826860</v>
      </c>
      <c r="BF70" s="370">
        <f t="shared" si="76"/>
        <v>551240</v>
      </c>
      <c r="BG70" s="370">
        <f t="shared" si="76"/>
        <v>0</v>
      </c>
      <c r="BH70" s="370">
        <f t="shared" si="76"/>
        <v>0</v>
      </c>
      <c r="BI70" s="370">
        <f t="shared" si="76"/>
        <v>0</v>
      </c>
      <c r="BJ70" s="370">
        <f t="shared" si="76"/>
        <v>0</v>
      </c>
      <c r="BK70" s="370">
        <f t="shared" si="76"/>
        <v>0</v>
      </c>
      <c r="BL70" s="370">
        <f t="shared" si="76"/>
        <v>0</v>
      </c>
      <c r="BM70" s="370">
        <f t="shared" si="76"/>
        <v>0</v>
      </c>
      <c r="BN70" s="370">
        <f t="shared" si="76"/>
        <v>0</v>
      </c>
      <c r="BO70" s="370">
        <f t="shared" si="76"/>
        <v>0</v>
      </c>
      <c r="BP70" s="370">
        <f t="shared" si="76"/>
        <v>0</v>
      </c>
      <c r="BQ70" s="370">
        <f t="shared" si="76"/>
        <v>0</v>
      </c>
      <c r="BR70" s="370">
        <f t="shared" si="76"/>
        <v>0</v>
      </c>
      <c r="BS70" s="370">
        <f t="shared" si="76"/>
        <v>0</v>
      </c>
      <c r="BT70" s="369">
        <f t="shared" si="72"/>
        <v>9371080</v>
      </c>
      <c r="BU70" s="61"/>
      <c r="BV70" s="61"/>
      <c r="BW70" s="61"/>
      <c r="BX70" s="61"/>
      <c r="BY70" s="61"/>
      <c r="BZ70" s="61"/>
      <c r="CA70" s="61"/>
      <c r="CB70" s="61"/>
      <c r="CC70" s="61"/>
      <c r="CD70" s="61"/>
      <c r="CE70" s="61"/>
      <c r="CF70" s="61"/>
      <c r="CG70" s="61"/>
      <c r="CH70" s="61"/>
      <c r="CI70" s="61"/>
      <c r="CJ70" s="61"/>
      <c r="CK70" s="61"/>
      <c r="CL70" s="61"/>
      <c r="CM70" s="61"/>
      <c r="CN70" s="61"/>
      <c r="CO70" s="61"/>
      <c r="CP70" s="61"/>
      <c r="CQ70" s="61"/>
      <c r="CR70" s="61"/>
      <c r="CS70" s="61"/>
      <c r="CT70" s="61"/>
      <c r="CU70" s="61"/>
      <c r="CV70" s="61"/>
      <c r="CW70" s="61"/>
      <c r="CX70" s="61"/>
      <c r="CY70" s="61"/>
      <c r="CZ70" s="61"/>
      <c r="DA70" s="61"/>
      <c r="DB70" s="61"/>
      <c r="DC70" s="61"/>
    </row>
    <row r="71" spans="1:107" s="58" customFormat="1" ht="16.5" customHeight="1">
      <c r="A71" s="70" t="s">
        <v>435</v>
      </c>
      <c r="B71" s="660"/>
      <c r="C71" s="410" t="s">
        <v>525</v>
      </c>
      <c r="D71" s="367" t="s">
        <v>1188</v>
      </c>
      <c r="E71" s="411" t="s">
        <v>783</v>
      </c>
      <c r="F71" s="77">
        <f>VLOOKUP(C71,'[65]06월마감'!$A$1:$B$500,2,0)</f>
        <v>13857</v>
      </c>
      <c r="G71" s="388">
        <f>VLOOKUP($C$71,[67]납품수량!$B$3:$AH$200,G$1,0)</f>
        <v>20</v>
      </c>
      <c r="H71" s="388">
        <f>VLOOKUP($C$71,[67]납품수량!$B$3:$AH$200,H$1,0)</f>
        <v>20</v>
      </c>
      <c r="I71" s="388">
        <f>VLOOKUP($C$71,[67]납품수량!$B$3:$AH$200,I$1,0)</f>
        <v>40</v>
      </c>
      <c r="J71" s="388">
        <f>VLOOKUP($C$71,[67]납품수량!$B$3:$AH$200,J$1,0)</f>
        <v>20</v>
      </c>
      <c r="K71" s="388">
        <f>VLOOKUP($C$71,[67]납품수량!$B$3:$AH$200,K$1,0)</f>
        <v>20</v>
      </c>
      <c r="L71" s="388">
        <f>VLOOKUP($C$71,[67]납품수량!$B$3:$AH$200,L$1,0)</f>
        <v>0</v>
      </c>
      <c r="M71" s="388">
        <f>VLOOKUP($C$71,[67]납품수량!$B$3:$AH$200,M$1,0)</f>
        <v>0</v>
      </c>
      <c r="N71" s="388">
        <f>VLOOKUP($C$71,[67]납품수량!$B$3:$AH$200,N$1,0)</f>
        <v>20</v>
      </c>
      <c r="O71" s="388">
        <f>VLOOKUP($C$71,[67]납품수량!$B$3:$AH$200,O$1,0)</f>
        <v>0</v>
      </c>
      <c r="P71" s="388">
        <f>VLOOKUP($C$71,[67]납품수량!$B$3:$AH$200,P$1,0)</f>
        <v>0</v>
      </c>
      <c r="Q71" s="388">
        <f>VLOOKUP($C$71,[67]납품수량!$B$3:$AH$200,Q$1,0)</f>
        <v>0</v>
      </c>
      <c r="R71" s="388">
        <f>VLOOKUP($C$71,[67]납품수량!$B$3:$AH$200,R$1,0)</f>
        <v>0</v>
      </c>
      <c r="S71" s="388">
        <f>VLOOKUP($C$71,[67]납품수량!$B$3:$AH$200,S$1,0)</f>
        <v>0</v>
      </c>
      <c r="T71" s="388">
        <f>VLOOKUP($C$71,[67]납품수량!$B$3:$AH$200,T$1,0)</f>
        <v>0</v>
      </c>
      <c r="U71" s="388">
        <f>VLOOKUP($C$71,[67]납품수량!$B$3:$AH$200,U$1,0)</f>
        <v>0</v>
      </c>
      <c r="V71" s="388">
        <f>VLOOKUP($C$71,[67]납품수량!$B$3:$AH$200,V$1,0)</f>
        <v>0</v>
      </c>
      <c r="W71" s="388">
        <f>VLOOKUP($C$71,[67]납품수량!$B$3:$AH$200,W$1,0)</f>
        <v>20</v>
      </c>
      <c r="X71" s="388">
        <f>VLOOKUP($C$71,[67]납품수량!$B$3:$AH$200,X$1,0)</f>
        <v>0</v>
      </c>
      <c r="Y71" s="388">
        <f>VLOOKUP($C$71,[67]납품수량!$B$3:$AH$200,Y$1,0)</f>
        <v>0</v>
      </c>
      <c r="Z71" s="388">
        <f>VLOOKUP($C$71,[67]납품수량!$B$3:$AH$200,Z$1,0)</f>
        <v>0</v>
      </c>
      <c r="AA71" s="388">
        <f>VLOOKUP($C$71,[67]납품수량!$B$3:$AH$200,AA$1,0)</f>
        <v>0</v>
      </c>
      <c r="AB71" s="388">
        <f>VLOOKUP($C$71,[67]납품수량!$B$3:$AH$200,AB$1,0)</f>
        <v>0</v>
      </c>
      <c r="AC71" s="388">
        <f>VLOOKUP($C$71,[67]납품수량!$B$3:$AH$200,AC$1,0)</f>
        <v>0</v>
      </c>
      <c r="AD71" s="388">
        <f>VLOOKUP($C$71,[67]납품수량!$B$3:$AH$200,AD$1,0)</f>
        <v>0</v>
      </c>
      <c r="AE71" s="388">
        <f>VLOOKUP($C$71,[67]납품수량!$B$3:$AH$200,AE$1,0)</f>
        <v>0</v>
      </c>
      <c r="AF71" s="388">
        <f>VLOOKUP($C$71,[67]납품수량!$B$3:$AH$200,AF$1,0)</f>
        <v>0</v>
      </c>
      <c r="AG71" s="388">
        <f>VLOOKUP($C$71,[67]납품수량!$B$3:$AH$200,AG$1,0)</f>
        <v>0</v>
      </c>
      <c r="AH71" s="388">
        <f>VLOOKUP($C$71,[67]납품수량!$B$3:$AH$200,AH$1,0)</f>
        <v>0</v>
      </c>
      <c r="AI71" s="388">
        <f>VLOOKUP($C$71,[67]납품수량!$B$3:$AH$200,AI$1,0)</f>
        <v>0</v>
      </c>
      <c r="AJ71" s="388">
        <f>VLOOKUP($C$71,[67]납품수량!$B$3:$AH$200,AJ$1,0)</f>
        <v>0</v>
      </c>
      <c r="AK71" s="388">
        <f>VLOOKUP($C$71,[67]납품수량!$B$3:$AH$200,AK$1,0)</f>
        <v>0</v>
      </c>
      <c r="AL71" s="388">
        <f t="shared" si="75"/>
        <v>160</v>
      </c>
      <c r="AM71" s="389">
        <f t="shared" si="70"/>
        <v>2217120</v>
      </c>
      <c r="AN71" s="61"/>
      <c r="AO71" s="370">
        <f t="shared" ref="AO71:BS71" si="77">$F$71*G71</f>
        <v>277140</v>
      </c>
      <c r="AP71" s="370">
        <f t="shared" si="77"/>
        <v>277140</v>
      </c>
      <c r="AQ71" s="370">
        <f t="shared" si="77"/>
        <v>554280</v>
      </c>
      <c r="AR71" s="370">
        <f t="shared" si="77"/>
        <v>277140</v>
      </c>
      <c r="AS71" s="370">
        <f t="shared" si="77"/>
        <v>277140</v>
      </c>
      <c r="AT71" s="370">
        <f t="shared" si="77"/>
        <v>0</v>
      </c>
      <c r="AU71" s="370">
        <f t="shared" si="77"/>
        <v>0</v>
      </c>
      <c r="AV71" s="370">
        <f t="shared" si="77"/>
        <v>277140</v>
      </c>
      <c r="AW71" s="370">
        <f t="shared" si="77"/>
        <v>0</v>
      </c>
      <c r="AX71" s="370">
        <f t="shared" si="77"/>
        <v>0</v>
      </c>
      <c r="AY71" s="370">
        <f t="shared" si="77"/>
        <v>0</v>
      </c>
      <c r="AZ71" s="370">
        <f t="shared" si="77"/>
        <v>0</v>
      </c>
      <c r="BA71" s="370">
        <f t="shared" si="77"/>
        <v>0</v>
      </c>
      <c r="BB71" s="370">
        <f t="shared" si="77"/>
        <v>0</v>
      </c>
      <c r="BC71" s="370">
        <f t="shared" si="77"/>
        <v>0</v>
      </c>
      <c r="BD71" s="370">
        <f t="shared" si="77"/>
        <v>0</v>
      </c>
      <c r="BE71" s="370">
        <f t="shared" si="77"/>
        <v>277140</v>
      </c>
      <c r="BF71" s="370">
        <f t="shared" si="77"/>
        <v>0</v>
      </c>
      <c r="BG71" s="370">
        <f t="shared" si="77"/>
        <v>0</v>
      </c>
      <c r="BH71" s="370">
        <f t="shared" si="77"/>
        <v>0</v>
      </c>
      <c r="BI71" s="370">
        <f t="shared" si="77"/>
        <v>0</v>
      </c>
      <c r="BJ71" s="370">
        <f t="shared" si="77"/>
        <v>0</v>
      </c>
      <c r="BK71" s="370">
        <f t="shared" si="77"/>
        <v>0</v>
      </c>
      <c r="BL71" s="370">
        <f t="shared" si="77"/>
        <v>0</v>
      </c>
      <c r="BM71" s="370">
        <f t="shared" si="77"/>
        <v>0</v>
      </c>
      <c r="BN71" s="370">
        <f t="shared" si="77"/>
        <v>0</v>
      </c>
      <c r="BO71" s="370">
        <f t="shared" si="77"/>
        <v>0</v>
      </c>
      <c r="BP71" s="370">
        <f t="shared" si="77"/>
        <v>0</v>
      </c>
      <c r="BQ71" s="370">
        <f t="shared" si="77"/>
        <v>0</v>
      </c>
      <c r="BR71" s="370">
        <f t="shared" si="77"/>
        <v>0</v>
      </c>
      <c r="BS71" s="370">
        <f t="shared" si="77"/>
        <v>0</v>
      </c>
      <c r="BT71" s="369">
        <f t="shared" si="72"/>
        <v>2217120</v>
      </c>
      <c r="BU71" s="61"/>
      <c r="BV71" s="61"/>
      <c r="BW71" s="61"/>
      <c r="BX71" s="61"/>
      <c r="BY71" s="61"/>
      <c r="BZ71" s="61"/>
      <c r="CA71" s="61"/>
      <c r="CB71" s="61"/>
      <c r="CC71" s="61"/>
      <c r="CD71" s="61"/>
      <c r="CE71" s="61"/>
      <c r="CF71" s="61"/>
      <c r="CG71" s="61"/>
      <c r="CH71" s="61"/>
      <c r="CI71" s="61"/>
      <c r="CJ71" s="61"/>
      <c r="CK71" s="61"/>
      <c r="CL71" s="61"/>
      <c r="CM71" s="61"/>
      <c r="CN71" s="61"/>
      <c r="CO71" s="61"/>
      <c r="CP71" s="61"/>
      <c r="CQ71" s="61"/>
      <c r="CR71" s="61"/>
      <c r="CS71" s="61"/>
      <c r="CT71" s="61"/>
      <c r="CU71" s="61"/>
      <c r="CV71" s="61"/>
      <c r="CW71" s="61"/>
      <c r="CX71" s="61"/>
      <c r="CY71" s="61"/>
      <c r="CZ71" s="61"/>
      <c r="DA71" s="61"/>
      <c r="DB71" s="61"/>
      <c r="DC71" s="61"/>
    </row>
    <row r="72" spans="1:107" s="58" customFormat="1" ht="16.5" customHeight="1">
      <c r="A72" s="70" t="s">
        <v>435</v>
      </c>
      <c r="B72" s="660"/>
      <c r="C72" s="410" t="s">
        <v>610</v>
      </c>
      <c r="D72" s="367" t="s">
        <v>1187</v>
      </c>
      <c r="E72" s="411" t="s">
        <v>1145</v>
      </c>
      <c r="F72" s="77">
        <f>VLOOKUP(C72,'[65]06월마감'!$A$1:$B$500,2,0)</f>
        <v>3099</v>
      </c>
      <c r="G72" s="388">
        <f>VLOOKUP($C$72,[67]납품수량!$B$3:$AH$200,G$1,0)</f>
        <v>0</v>
      </c>
      <c r="H72" s="388">
        <f>VLOOKUP($C$72,[67]납품수량!$B$3:$AH$200,H$1,0)</f>
        <v>300</v>
      </c>
      <c r="I72" s="388">
        <f>VLOOKUP($C$72,[67]납품수량!$B$3:$AH$200,I$1,0)</f>
        <v>0</v>
      </c>
      <c r="J72" s="388">
        <f>VLOOKUP($C$72,[67]납품수량!$B$3:$AH$200,J$1,0)</f>
        <v>0</v>
      </c>
      <c r="K72" s="388">
        <f>VLOOKUP($C$72,[67]납품수량!$B$3:$AH$200,K$1,0)</f>
        <v>0</v>
      </c>
      <c r="L72" s="388">
        <f>VLOOKUP($C$72,[67]납품수량!$B$3:$AH$200,L$1,0)</f>
        <v>0</v>
      </c>
      <c r="M72" s="388">
        <f>VLOOKUP($C$72,[67]납품수량!$B$3:$AH$200,M$1,0)</f>
        <v>0</v>
      </c>
      <c r="N72" s="388">
        <f>VLOOKUP($C$72,[67]납품수량!$B$3:$AH$200,N$1,0)</f>
        <v>0</v>
      </c>
      <c r="O72" s="388">
        <f>VLOOKUP($C$72,[67]납품수량!$B$3:$AH$200,O$1,0)</f>
        <v>0</v>
      </c>
      <c r="P72" s="388">
        <f>VLOOKUP($C$72,[67]납품수량!$B$3:$AH$200,P$1,0)</f>
        <v>0</v>
      </c>
      <c r="Q72" s="388">
        <f>VLOOKUP($C$72,[67]납품수량!$B$3:$AH$200,Q$1,0)</f>
        <v>0</v>
      </c>
      <c r="R72" s="388">
        <f>VLOOKUP($C$72,[67]납품수량!$B$3:$AH$200,R$1,0)</f>
        <v>300</v>
      </c>
      <c r="S72" s="388">
        <f>VLOOKUP($C$72,[67]납품수량!$B$3:$AH$200,S$1,0)</f>
        <v>0</v>
      </c>
      <c r="T72" s="388">
        <f>VLOOKUP($C$72,[67]납품수량!$B$3:$AH$200,T$1,0)</f>
        <v>0</v>
      </c>
      <c r="U72" s="388">
        <f>VLOOKUP($C$72,[67]납품수량!$B$3:$AH$200,U$1,0)</f>
        <v>0</v>
      </c>
      <c r="V72" s="388">
        <f>VLOOKUP($C$72,[67]납품수량!$B$3:$AH$200,V$1,0)</f>
        <v>0</v>
      </c>
      <c r="W72" s="388">
        <f>VLOOKUP($C$72,[67]납품수량!$B$3:$AH$200,W$1,0)</f>
        <v>300</v>
      </c>
      <c r="X72" s="388">
        <f>VLOOKUP($C$72,[67]납품수량!$B$3:$AH$200,X$1,0)</f>
        <v>0</v>
      </c>
      <c r="Y72" s="388">
        <f>VLOOKUP($C$72,[67]납품수량!$B$3:$AH$200,Y$1,0)</f>
        <v>0</v>
      </c>
      <c r="Z72" s="388">
        <f>VLOOKUP($C$72,[67]납품수량!$B$3:$AH$200,Z$1,0)</f>
        <v>0</v>
      </c>
      <c r="AA72" s="388">
        <f>VLOOKUP($C$72,[67]납품수량!$B$3:$AH$200,AA$1,0)</f>
        <v>0</v>
      </c>
      <c r="AB72" s="388">
        <f>VLOOKUP($C$72,[67]납품수량!$B$3:$AH$200,AB$1,0)</f>
        <v>0</v>
      </c>
      <c r="AC72" s="388">
        <f>VLOOKUP($C$72,[67]납품수량!$B$3:$AH$200,AC$1,0)</f>
        <v>0</v>
      </c>
      <c r="AD72" s="388">
        <f>VLOOKUP($C$72,[67]납품수량!$B$3:$AH$200,AD$1,0)</f>
        <v>0</v>
      </c>
      <c r="AE72" s="388">
        <f>VLOOKUP($C$72,[67]납품수량!$B$3:$AH$200,AE$1,0)</f>
        <v>0</v>
      </c>
      <c r="AF72" s="388">
        <f>VLOOKUP($C$72,[67]납품수량!$B$3:$AH$200,AF$1,0)</f>
        <v>0</v>
      </c>
      <c r="AG72" s="388">
        <f>VLOOKUP($C$72,[67]납품수량!$B$3:$AH$200,AG$1,0)</f>
        <v>0</v>
      </c>
      <c r="AH72" s="388">
        <f>VLOOKUP($C$72,[67]납품수량!$B$3:$AH$200,AH$1,0)</f>
        <v>0</v>
      </c>
      <c r="AI72" s="388">
        <f>VLOOKUP($C$72,[67]납품수량!$B$3:$AH$200,AI$1,0)</f>
        <v>0</v>
      </c>
      <c r="AJ72" s="388">
        <f>VLOOKUP($C$72,[67]납품수량!$B$3:$AH$200,AJ$1,0)</f>
        <v>0</v>
      </c>
      <c r="AK72" s="388">
        <f>VLOOKUP($C$72,[67]납품수량!$B$3:$AH$200,AK$1,0)</f>
        <v>0</v>
      </c>
      <c r="AL72" s="388">
        <f t="shared" si="75"/>
        <v>900</v>
      </c>
      <c r="AM72" s="389">
        <f t="shared" si="70"/>
        <v>2789100</v>
      </c>
      <c r="AN72" s="61"/>
      <c r="AO72" s="370">
        <f t="shared" ref="AO72:BS72" si="78">$F$72*G72</f>
        <v>0</v>
      </c>
      <c r="AP72" s="370">
        <f t="shared" si="78"/>
        <v>929700</v>
      </c>
      <c r="AQ72" s="370">
        <f t="shared" si="78"/>
        <v>0</v>
      </c>
      <c r="AR72" s="370">
        <f t="shared" si="78"/>
        <v>0</v>
      </c>
      <c r="AS72" s="370">
        <f t="shared" si="78"/>
        <v>0</v>
      </c>
      <c r="AT72" s="370">
        <f t="shared" si="78"/>
        <v>0</v>
      </c>
      <c r="AU72" s="370">
        <f t="shared" si="78"/>
        <v>0</v>
      </c>
      <c r="AV72" s="370">
        <f t="shared" si="78"/>
        <v>0</v>
      </c>
      <c r="AW72" s="370">
        <f t="shared" si="78"/>
        <v>0</v>
      </c>
      <c r="AX72" s="370">
        <f t="shared" si="78"/>
        <v>0</v>
      </c>
      <c r="AY72" s="370">
        <f t="shared" si="78"/>
        <v>0</v>
      </c>
      <c r="AZ72" s="370">
        <f t="shared" si="78"/>
        <v>929700</v>
      </c>
      <c r="BA72" s="370">
        <f t="shared" si="78"/>
        <v>0</v>
      </c>
      <c r="BB72" s="370">
        <f t="shared" si="78"/>
        <v>0</v>
      </c>
      <c r="BC72" s="370">
        <f t="shared" si="78"/>
        <v>0</v>
      </c>
      <c r="BD72" s="370">
        <f t="shared" si="78"/>
        <v>0</v>
      </c>
      <c r="BE72" s="370">
        <f t="shared" si="78"/>
        <v>929700</v>
      </c>
      <c r="BF72" s="370">
        <f t="shared" si="78"/>
        <v>0</v>
      </c>
      <c r="BG72" s="370">
        <f t="shared" si="78"/>
        <v>0</v>
      </c>
      <c r="BH72" s="370">
        <f t="shared" si="78"/>
        <v>0</v>
      </c>
      <c r="BI72" s="370">
        <f t="shared" si="78"/>
        <v>0</v>
      </c>
      <c r="BJ72" s="370">
        <f t="shared" si="78"/>
        <v>0</v>
      </c>
      <c r="BK72" s="370">
        <f t="shared" si="78"/>
        <v>0</v>
      </c>
      <c r="BL72" s="370">
        <f t="shared" si="78"/>
        <v>0</v>
      </c>
      <c r="BM72" s="370">
        <f t="shared" si="78"/>
        <v>0</v>
      </c>
      <c r="BN72" s="370">
        <f t="shared" si="78"/>
        <v>0</v>
      </c>
      <c r="BO72" s="370">
        <f t="shared" si="78"/>
        <v>0</v>
      </c>
      <c r="BP72" s="370">
        <f t="shared" si="78"/>
        <v>0</v>
      </c>
      <c r="BQ72" s="370">
        <f t="shared" si="78"/>
        <v>0</v>
      </c>
      <c r="BR72" s="370">
        <f t="shared" si="78"/>
        <v>0</v>
      </c>
      <c r="BS72" s="370">
        <f t="shared" si="78"/>
        <v>0</v>
      </c>
      <c r="BT72" s="369">
        <f t="shared" si="72"/>
        <v>2789100</v>
      </c>
      <c r="BU72" s="61"/>
      <c r="BV72" s="61"/>
      <c r="BW72" s="61"/>
      <c r="BX72" s="61"/>
      <c r="BY72" s="61"/>
      <c r="BZ72" s="61"/>
      <c r="CA72" s="61"/>
      <c r="CB72" s="61"/>
      <c r="CC72" s="61"/>
      <c r="CD72" s="61"/>
      <c r="CE72" s="61"/>
      <c r="CF72" s="61"/>
      <c r="CG72" s="61"/>
      <c r="CH72" s="61"/>
      <c r="CI72" s="61"/>
      <c r="CJ72" s="61"/>
      <c r="CK72" s="61"/>
      <c r="CL72" s="61"/>
      <c r="CM72" s="61"/>
      <c r="CN72" s="61"/>
      <c r="CO72" s="61"/>
      <c r="CP72" s="61"/>
      <c r="CQ72" s="61"/>
      <c r="CR72" s="61"/>
      <c r="CS72" s="61"/>
      <c r="CT72" s="61"/>
      <c r="CU72" s="61"/>
      <c r="CV72" s="61"/>
      <c r="CW72" s="61"/>
      <c r="CX72" s="61"/>
      <c r="CY72" s="61"/>
      <c r="CZ72" s="61"/>
      <c r="DA72" s="61"/>
      <c r="DB72" s="61"/>
      <c r="DC72" s="61"/>
    </row>
    <row r="73" spans="1:107" s="58" customFormat="1" ht="16.5" customHeight="1">
      <c r="A73" s="70" t="s">
        <v>435</v>
      </c>
      <c r="B73" s="660"/>
      <c r="C73" s="410" t="s">
        <v>611</v>
      </c>
      <c r="D73" s="367" t="s">
        <v>1186</v>
      </c>
      <c r="E73" s="411" t="s">
        <v>1145</v>
      </c>
      <c r="F73" s="77">
        <f>VLOOKUP(C73,'[65]06월마감'!$A$1:$B$500,2,0)</f>
        <v>3099</v>
      </c>
      <c r="G73" s="388">
        <f>VLOOKUP($C$73,[67]납품수량!$B$3:$AH$200,G$1,0)</f>
        <v>0</v>
      </c>
      <c r="H73" s="388">
        <f>VLOOKUP($C$73,[67]납품수량!$B$3:$AH$200,H$1,0)</f>
        <v>300</v>
      </c>
      <c r="I73" s="388">
        <f>VLOOKUP($C$73,[67]납품수량!$B$3:$AH$200,I$1,0)</f>
        <v>0</v>
      </c>
      <c r="J73" s="388">
        <f>VLOOKUP($C$73,[67]납품수량!$B$3:$AH$200,J$1,0)</f>
        <v>0</v>
      </c>
      <c r="K73" s="388">
        <f>VLOOKUP($C$73,[67]납품수량!$B$3:$AH$200,K$1,0)</f>
        <v>0</v>
      </c>
      <c r="L73" s="388">
        <f>VLOOKUP($C$73,[67]납품수량!$B$3:$AH$200,L$1,0)</f>
        <v>0</v>
      </c>
      <c r="M73" s="388">
        <f>VLOOKUP($C$73,[67]납품수량!$B$3:$AH$200,M$1,0)</f>
        <v>0</v>
      </c>
      <c r="N73" s="388">
        <f>VLOOKUP($C$73,[67]납품수량!$B$3:$AH$200,N$1,0)</f>
        <v>0</v>
      </c>
      <c r="O73" s="388">
        <f>VLOOKUP($C$73,[67]납품수량!$B$3:$AH$200,O$1,0)</f>
        <v>0</v>
      </c>
      <c r="P73" s="388">
        <f>VLOOKUP($C$73,[67]납품수량!$B$3:$AH$200,P$1,0)</f>
        <v>0</v>
      </c>
      <c r="Q73" s="388">
        <f>VLOOKUP($C$73,[67]납품수량!$B$3:$AH$200,Q$1,0)</f>
        <v>0</v>
      </c>
      <c r="R73" s="388">
        <f>VLOOKUP($C$73,[67]납품수량!$B$3:$AH$200,R$1,0)</f>
        <v>300</v>
      </c>
      <c r="S73" s="388">
        <f>VLOOKUP($C$73,[67]납품수량!$B$3:$AH$200,S$1,0)</f>
        <v>0</v>
      </c>
      <c r="T73" s="388">
        <f>VLOOKUP($C$73,[67]납품수량!$B$3:$AH$200,T$1,0)</f>
        <v>0</v>
      </c>
      <c r="U73" s="388">
        <f>VLOOKUP($C$73,[67]납품수량!$B$3:$AH$200,U$1,0)</f>
        <v>0</v>
      </c>
      <c r="V73" s="388">
        <f>VLOOKUP($C$73,[67]납품수량!$B$3:$AH$200,V$1,0)</f>
        <v>0</v>
      </c>
      <c r="W73" s="388">
        <f>VLOOKUP($C$73,[67]납품수량!$B$3:$AH$200,W$1,0)</f>
        <v>300</v>
      </c>
      <c r="X73" s="388">
        <f>VLOOKUP($C$73,[67]납품수량!$B$3:$AH$200,X$1,0)</f>
        <v>0</v>
      </c>
      <c r="Y73" s="388">
        <f>VLOOKUP($C$73,[67]납품수량!$B$3:$AH$200,Y$1,0)</f>
        <v>0</v>
      </c>
      <c r="Z73" s="388">
        <f>VLOOKUP($C$73,[67]납품수량!$B$3:$AH$200,Z$1,0)</f>
        <v>0</v>
      </c>
      <c r="AA73" s="388">
        <f>VLOOKUP($C$73,[67]납품수량!$B$3:$AH$200,AA$1,0)</f>
        <v>0</v>
      </c>
      <c r="AB73" s="388">
        <f>VLOOKUP($C$73,[67]납품수량!$B$3:$AH$200,AB$1,0)</f>
        <v>0</v>
      </c>
      <c r="AC73" s="388">
        <f>VLOOKUP($C$73,[67]납품수량!$B$3:$AH$200,AC$1,0)</f>
        <v>0</v>
      </c>
      <c r="AD73" s="388">
        <f>VLOOKUP($C$73,[67]납품수량!$B$3:$AH$200,AD$1,0)</f>
        <v>0</v>
      </c>
      <c r="AE73" s="388">
        <f>VLOOKUP($C$73,[67]납품수량!$B$3:$AH$200,AE$1,0)</f>
        <v>0</v>
      </c>
      <c r="AF73" s="388">
        <f>VLOOKUP($C$73,[67]납품수량!$B$3:$AH$200,AF$1,0)</f>
        <v>0</v>
      </c>
      <c r="AG73" s="388">
        <f>VLOOKUP($C$73,[67]납품수량!$B$3:$AH$200,AG$1,0)</f>
        <v>0</v>
      </c>
      <c r="AH73" s="388">
        <f>VLOOKUP($C$73,[67]납품수량!$B$3:$AH$200,AH$1,0)</f>
        <v>0</v>
      </c>
      <c r="AI73" s="388">
        <f>VLOOKUP($C$73,[67]납품수량!$B$3:$AH$200,AI$1,0)</f>
        <v>0</v>
      </c>
      <c r="AJ73" s="388">
        <f>VLOOKUP($C$73,[67]납품수량!$B$3:$AH$200,AJ$1,0)</f>
        <v>0</v>
      </c>
      <c r="AK73" s="388">
        <f>VLOOKUP($C$73,[67]납품수량!$B$3:$AH$200,AK$1,0)</f>
        <v>0</v>
      </c>
      <c r="AL73" s="388">
        <f t="shared" si="75"/>
        <v>900</v>
      </c>
      <c r="AM73" s="389">
        <f t="shared" si="70"/>
        <v>2789100</v>
      </c>
      <c r="AN73" s="61"/>
      <c r="AO73" s="370">
        <f t="shared" ref="AO73:BS73" si="79">$F$73*G73</f>
        <v>0</v>
      </c>
      <c r="AP73" s="370">
        <f t="shared" si="79"/>
        <v>929700</v>
      </c>
      <c r="AQ73" s="370">
        <f t="shared" si="79"/>
        <v>0</v>
      </c>
      <c r="AR73" s="370">
        <f t="shared" si="79"/>
        <v>0</v>
      </c>
      <c r="AS73" s="370">
        <f t="shared" si="79"/>
        <v>0</v>
      </c>
      <c r="AT73" s="370">
        <f t="shared" si="79"/>
        <v>0</v>
      </c>
      <c r="AU73" s="370">
        <f t="shared" si="79"/>
        <v>0</v>
      </c>
      <c r="AV73" s="370">
        <f t="shared" si="79"/>
        <v>0</v>
      </c>
      <c r="AW73" s="370">
        <f t="shared" si="79"/>
        <v>0</v>
      </c>
      <c r="AX73" s="370">
        <f t="shared" si="79"/>
        <v>0</v>
      </c>
      <c r="AY73" s="370">
        <f t="shared" si="79"/>
        <v>0</v>
      </c>
      <c r="AZ73" s="370">
        <f t="shared" si="79"/>
        <v>929700</v>
      </c>
      <c r="BA73" s="370">
        <f t="shared" si="79"/>
        <v>0</v>
      </c>
      <c r="BB73" s="370">
        <f t="shared" si="79"/>
        <v>0</v>
      </c>
      <c r="BC73" s="370">
        <f t="shared" si="79"/>
        <v>0</v>
      </c>
      <c r="BD73" s="370">
        <f t="shared" si="79"/>
        <v>0</v>
      </c>
      <c r="BE73" s="370">
        <f t="shared" si="79"/>
        <v>929700</v>
      </c>
      <c r="BF73" s="370">
        <f t="shared" si="79"/>
        <v>0</v>
      </c>
      <c r="BG73" s="370">
        <f t="shared" si="79"/>
        <v>0</v>
      </c>
      <c r="BH73" s="370">
        <f t="shared" si="79"/>
        <v>0</v>
      </c>
      <c r="BI73" s="370">
        <f t="shared" si="79"/>
        <v>0</v>
      </c>
      <c r="BJ73" s="370">
        <f t="shared" si="79"/>
        <v>0</v>
      </c>
      <c r="BK73" s="370">
        <f t="shared" si="79"/>
        <v>0</v>
      </c>
      <c r="BL73" s="370">
        <f t="shared" si="79"/>
        <v>0</v>
      </c>
      <c r="BM73" s="370">
        <f t="shared" si="79"/>
        <v>0</v>
      </c>
      <c r="BN73" s="370">
        <f t="shared" si="79"/>
        <v>0</v>
      </c>
      <c r="BO73" s="370">
        <f t="shared" si="79"/>
        <v>0</v>
      </c>
      <c r="BP73" s="370">
        <f t="shared" si="79"/>
        <v>0</v>
      </c>
      <c r="BQ73" s="370">
        <f t="shared" si="79"/>
        <v>0</v>
      </c>
      <c r="BR73" s="370">
        <f t="shared" si="79"/>
        <v>0</v>
      </c>
      <c r="BS73" s="370">
        <f t="shared" si="79"/>
        <v>0</v>
      </c>
      <c r="BT73" s="369">
        <f t="shared" si="72"/>
        <v>2789100</v>
      </c>
      <c r="BU73" s="61"/>
      <c r="BV73" s="61"/>
      <c r="BW73" s="61"/>
      <c r="BX73" s="61"/>
      <c r="BY73" s="61"/>
      <c r="BZ73" s="61"/>
      <c r="CA73" s="61"/>
      <c r="CB73" s="61"/>
      <c r="CC73" s="61"/>
      <c r="CD73" s="61"/>
      <c r="CE73" s="61"/>
      <c r="CF73" s="61"/>
      <c r="CG73" s="61"/>
      <c r="CH73" s="61"/>
      <c r="CI73" s="61"/>
      <c r="CJ73" s="61"/>
      <c r="CK73" s="61"/>
      <c r="CL73" s="61"/>
      <c r="CM73" s="61"/>
      <c r="CN73" s="61"/>
      <c r="CO73" s="61"/>
      <c r="CP73" s="61"/>
      <c r="CQ73" s="61"/>
      <c r="CR73" s="61"/>
      <c r="CS73" s="61"/>
      <c r="CT73" s="61"/>
      <c r="CU73" s="61"/>
      <c r="CV73" s="61"/>
      <c r="CW73" s="61"/>
      <c r="CX73" s="61"/>
      <c r="CY73" s="61"/>
      <c r="CZ73" s="61"/>
      <c r="DA73" s="61"/>
      <c r="DB73" s="61"/>
      <c r="DC73" s="61"/>
    </row>
    <row r="74" spans="1:107" s="58" customFormat="1" ht="16.5" customHeight="1">
      <c r="A74" s="70" t="s">
        <v>435</v>
      </c>
      <c r="B74" s="660"/>
      <c r="C74" s="410" t="s">
        <v>1185</v>
      </c>
      <c r="D74" s="367" t="s">
        <v>1184</v>
      </c>
      <c r="E74" s="411" t="s">
        <v>1119</v>
      </c>
      <c r="F74" s="77">
        <f>VLOOKUP(C74,'[65]06월마감'!$A$1:$B$500,2,0)</f>
        <v>2401</v>
      </c>
      <c r="G74" s="388">
        <f>VLOOKUP($C$74,[67]납품수량!$B$3:$AH$200,G$1,0)</f>
        <v>0</v>
      </c>
      <c r="H74" s="388">
        <f>VLOOKUP($C$74,[67]납품수량!$B$3:$AH$200,H$1,0)</f>
        <v>0</v>
      </c>
      <c r="I74" s="388">
        <f>VLOOKUP($C$74,[67]납품수량!$B$3:$AH$200,I$1,0)</f>
        <v>0</v>
      </c>
      <c r="J74" s="388">
        <f>VLOOKUP($C$74,[67]납품수량!$B$3:$AH$200,J$1,0)</f>
        <v>0</v>
      </c>
      <c r="K74" s="388">
        <f>VLOOKUP($C$74,[67]납품수량!$B$3:$AH$200,K$1,0)</f>
        <v>0</v>
      </c>
      <c r="L74" s="388">
        <f>VLOOKUP($C$74,[67]납품수량!$B$3:$AH$200,L$1,0)</f>
        <v>0</v>
      </c>
      <c r="M74" s="388">
        <f>VLOOKUP($C$74,[67]납품수량!$B$3:$AH$200,M$1,0)</f>
        <v>0</v>
      </c>
      <c r="N74" s="388">
        <f>VLOOKUP($C$74,[67]납품수량!$B$3:$AH$200,N$1,0)</f>
        <v>0</v>
      </c>
      <c r="O74" s="388">
        <f>VLOOKUP($C$74,[67]납품수량!$B$3:$AH$200,O$1,0)</f>
        <v>0</v>
      </c>
      <c r="P74" s="388">
        <f>VLOOKUP($C$74,[67]납품수량!$B$3:$AH$200,P$1,0)</f>
        <v>0</v>
      </c>
      <c r="Q74" s="388">
        <f>VLOOKUP($C$74,[67]납품수량!$B$3:$AH$200,Q$1,0)</f>
        <v>0</v>
      </c>
      <c r="R74" s="388">
        <f>VLOOKUP($C$74,[67]납품수량!$B$3:$AH$200,R$1,0)</f>
        <v>0</v>
      </c>
      <c r="S74" s="388">
        <f>VLOOKUP($C$74,[67]납품수량!$B$3:$AH$200,S$1,0)</f>
        <v>0</v>
      </c>
      <c r="T74" s="388">
        <f>VLOOKUP($C$74,[67]납품수량!$B$3:$AH$200,T$1,0)</f>
        <v>0</v>
      </c>
      <c r="U74" s="388">
        <f>VLOOKUP($C$74,[67]납품수량!$B$3:$AH$200,U$1,0)</f>
        <v>0</v>
      </c>
      <c r="V74" s="388">
        <f>VLOOKUP($C$74,[67]납품수량!$B$3:$AH$200,V$1,0)</f>
        <v>0</v>
      </c>
      <c r="W74" s="388">
        <f>VLOOKUP($C$74,[67]납품수량!$B$3:$AH$200,W$1,0)</f>
        <v>0</v>
      </c>
      <c r="X74" s="388">
        <f>VLOOKUP($C$74,[67]납품수량!$B$3:$AH$200,X$1,0)</f>
        <v>0</v>
      </c>
      <c r="Y74" s="388">
        <f>VLOOKUP($C$74,[67]납품수량!$B$3:$AH$200,Y$1,0)</f>
        <v>0</v>
      </c>
      <c r="Z74" s="388">
        <f>VLOOKUP($C$74,[67]납품수량!$B$3:$AH$200,Z$1,0)</f>
        <v>0</v>
      </c>
      <c r="AA74" s="388">
        <f>VLOOKUP($C$74,[67]납품수량!$B$3:$AH$200,AA$1,0)</f>
        <v>0</v>
      </c>
      <c r="AB74" s="388">
        <f>VLOOKUP($C$74,[67]납품수량!$B$3:$AH$200,AB$1,0)</f>
        <v>0</v>
      </c>
      <c r="AC74" s="388">
        <f>VLOOKUP($C$74,[67]납품수량!$B$3:$AH$200,AC$1,0)</f>
        <v>0</v>
      </c>
      <c r="AD74" s="388">
        <f>VLOOKUP($C$74,[67]납품수량!$B$3:$AH$200,AD$1,0)</f>
        <v>0</v>
      </c>
      <c r="AE74" s="388">
        <f>VLOOKUP($C$74,[67]납품수량!$B$3:$AH$200,AE$1,0)</f>
        <v>0</v>
      </c>
      <c r="AF74" s="388">
        <f>VLOOKUP($C$74,[67]납품수량!$B$3:$AH$200,AF$1,0)</f>
        <v>0</v>
      </c>
      <c r="AG74" s="388">
        <f>VLOOKUP($C$74,[67]납품수량!$B$3:$AH$200,AG$1,0)</f>
        <v>0</v>
      </c>
      <c r="AH74" s="388">
        <f>VLOOKUP($C$74,[67]납품수량!$B$3:$AH$200,AH$1,0)</f>
        <v>0</v>
      </c>
      <c r="AI74" s="388">
        <f>VLOOKUP($C$74,[67]납품수량!$B$3:$AH$200,AI$1,0)</f>
        <v>0</v>
      </c>
      <c r="AJ74" s="388">
        <f>VLOOKUP($C$74,[67]납품수량!$B$3:$AH$200,AJ$1,0)</f>
        <v>0</v>
      </c>
      <c r="AK74" s="388">
        <f>VLOOKUP($C$74,[67]납품수량!$B$3:$AH$200,AK$1,0)</f>
        <v>0</v>
      </c>
      <c r="AL74" s="388">
        <f t="shared" si="75"/>
        <v>0</v>
      </c>
      <c r="AM74" s="389">
        <f t="shared" si="70"/>
        <v>0</v>
      </c>
      <c r="AN74" s="61"/>
      <c r="AO74" s="370">
        <f t="shared" ref="AO74:BS74" si="80">$F$74*G74</f>
        <v>0</v>
      </c>
      <c r="AP74" s="370">
        <f t="shared" si="80"/>
        <v>0</v>
      </c>
      <c r="AQ74" s="370">
        <f t="shared" si="80"/>
        <v>0</v>
      </c>
      <c r="AR74" s="370">
        <f t="shared" si="80"/>
        <v>0</v>
      </c>
      <c r="AS74" s="370">
        <f t="shared" si="80"/>
        <v>0</v>
      </c>
      <c r="AT74" s="370">
        <f t="shared" si="80"/>
        <v>0</v>
      </c>
      <c r="AU74" s="370">
        <f t="shared" si="80"/>
        <v>0</v>
      </c>
      <c r="AV74" s="370">
        <f t="shared" si="80"/>
        <v>0</v>
      </c>
      <c r="AW74" s="370">
        <f t="shared" si="80"/>
        <v>0</v>
      </c>
      <c r="AX74" s="370">
        <f t="shared" si="80"/>
        <v>0</v>
      </c>
      <c r="AY74" s="370">
        <f t="shared" si="80"/>
        <v>0</v>
      </c>
      <c r="AZ74" s="370">
        <f t="shared" si="80"/>
        <v>0</v>
      </c>
      <c r="BA74" s="370">
        <f t="shared" si="80"/>
        <v>0</v>
      </c>
      <c r="BB74" s="370">
        <f t="shared" si="80"/>
        <v>0</v>
      </c>
      <c r="BC74" s="370">
        <f t="shared" si="80"/>
        <v>0</v>
      </c>
      <c r="BD74" s="370">
        <f t="shared" si="80"/>
        <v>0</v>
      </c>
      <c r="BE74" s="370">
        <f t="shared" si="80"/>
        <v>0</v>
      </c>
      <c r="BF74" s="370">
        <f t="shared" si="80"/>
        <v>0</v>
      </c>
      <c r="BG74" s="370">
        <f t="shared" si="80"/>
        <v>0</v>
      </c>
      <c r="BH74" s="370">
        <f t="shared" si="80"/>
        <v>0</v>
      </c>
      <c r="BI74" s="370">
        <f t="shared" si="80"/>
        <v>0</v>
      </c>
      <c r="BJ74" s="370">
        <f t="shared" si="80"/>
        <v>0</v>
      </c>
      <c r="BK74" s="370">
        <f t="shared" si="80"/>
        <v>0</v>
      </c>
      <c r="BL74" s="370">
        <f t="shared" si="80"/>
        <v>0</v>
      </c>
      <c r="BM74" s="370">
        <f t="shared" si="80"/>
        <v>0</v>
      </c>
      <c r="BN74" s="370">
        <f t="shared" si="80"/>
        <v>0</v>
      </c>
      <c r="BO74" s="370">
        <f t="shared" si="80"/>
        <v>0</v>
      </c>
      <c r="BP74" s="370">
        <f t="shared" si="80"/>
        <v>0</v>
      </c>
      <c r="BQ74" s="370">
        <f t="shared" si="80"/>
        <v>0</v>
      </c>
      <c r="BR74" s="370">
        <f t="shared" si="80"/>
        <v>0</v>
      </c>
      <c r="BS74" s="370">
        <f t="shared" si="80"/>
        <v>0</v>
      </c>
      <c r="BT74" s="369">
        <f t="shared" si="72"/>
        <v>0</v>
      </c>
      <c r="BU74" s="61"/>
      <c r="BV74" s="61"/>
      <c r="BW74" s="61"/>
      <c r="BX74" s="61"/>
      <c r="BY74" s="61"/>
      <c r="BZ74" s="61"/>
      <c r="CA74" s="61"/>
      <c r="CB74" s="61"/>
      <c r="CC74" s="61"/>
      <c r="CD74" s="61"/>
      <c r="CE74" s="61"/>
      <c r="CF74" s="61"/>
      <c r="CG74" s="61"/>
      <c r="CH74" s="61"/>
      <c r="CI74" s="61"/>
      <c r="CJ74" s="61"/>
      <c r="CK74" s="61"/>
      <c r="CL74" s="61"/>
      <c r="CM74" s="61"/>
      <c r="CN74" s="61"/>
      <c r="CO74" s="61"/>
      <c r="CP74" s="61"/>
      <c r="CQ74" s="61"/>
      <c r="CR74" s="61"/>
      <c r="CS74" s="61"/>
      <c r="CT74" s="61"/>
      <c r="CU74" s="61"/>
      <c r="CV74" s="61"/>
      <c r="CW74" s="61"/>
      <c r="CX74" s="61"/>
      <c r="CY74" s="61"/>
      <c r="CZ74" s="61"/>
      <c r="DA74" s="61"/>
      <c r="DB74" s="61"/>
      <c r="DC74" s="61"/>
    </row>
    <row r="75" spans="1:107" s="58" customFormat="1" ht="16.5" customHeight="1">
      <c r="A75" s="70" t="s">
        <v>435</v>
      </c>
      <c r="B75" s="660"/>
      <c r="C75" s="410" t="s">
        <v>1183</v>
      </c>
      <c r="D75" s="367" t="s">
        <v>1182</v>
      </c>
      <c r="E75" s="411" t="s">
        <v>1119</v>
      </c>
      <c r="F75" s="77">
        <f>VLOOKUP(C75,'[65]06월마감'!$A$1:$B$500,2,0)</f>
        <v>1712</v>
      </c>
      <c r="G75" s="388">
        <f>VLOOKUP($C$75,[67]납품수량!$B$3:$AH$200,G$1,0)</f>
        <v>0</v>
      </c>
      <c r="H75" s="388">
        <f>VLOOKUP($C$75,[67]납품수량!$B$3:$AH$200,H$1,0)</f>
        <v>0</v>
      </c>
      <c r="I75" s="388">
        <f>VLOOKUP($C$75,[67]납품수량!$B$3:$AH$200,I$1,0)</f>
        <v>0</v>
      </c>
      <c r="J75" s="388">
        <f>VLOOKUP($C$75,[67]납품수량!$B$3:$AH$200,J$1,0)</f>
        <v>0</v>
      </c>
      <c r="K75" s="388">
        <f>VLOOKUP($C$75,[67]납품수량!$B$3:$AH$200,K$1,0)</f>
        <v>0</v>
      </c>
      <c r="L75" s="388">
        <f>VLOOKUP($C$75,[67]납품수량!$B$3:$AH$200,L$1,0)</f>
        <v>0</v>
      </c>
      <c r="M75" s="388">
        <f>VLOOKUP($C$75,[67]납품수량!$B$3:$AH$200,M$1,0)</f>
        <v>0</v>
      </c>
      <c r="N75" s="388">
        <f>VLOOKUP($C$75,[67]납품수량!$B$3:$AH$200,N$1,0)</f>
        <v>0</v>
      </c>
      <c r="O75" s="388">
        <f>VLOOKUP($C$75,[67]납품수량!$B$3:$AH$200,O$1,0)</f>
        <v>0</v>
      </c>
      <c r="P75" s="388">
        <f>VLOOKUP($C$75,[67]납품수량!$B$3:$AH$200,P$1,0)</f>
        <v>0</v>
      </c>
      <c r="Q75" s="388">
        <f>VLOOKUP($C$75,[67]납품수량!$B$3:$AH$200,Q$1,0)</f>
        <v>0</v>
      </c>
      <c r="R75" s="388">
        <f>VLOOKUP($C$75,[67]납품수량!$B$3:$AH$200,R$1,0)</f>
        <v>0</v>
      </c>
      <c r="S75" s="388">
        <f>VLOOKUP($C$75,[67]납품수량!$B$3:$AH$200,S$1,0)</f>
        <v>0</v>
      </c>
      <c r="T75" s="388">
        <f>VLOOKUP($C$75,[67]납품수량!$B$3:$AH$200,T$1,0)</f>
        <v>0</v>
      </c>
      <c r="U75" s="388">
        <f>VLOOKUP($C$75,[67]납품수량!$B$3:$AH$200,U$1,0)</f>
        <v>0</v>
      </c>
      <c r="V75" s="388">
        <f>VLOOKUP($C$75,[67]납품수량!$B$3:$AH$200,V$1,0)</f>
        <v>0</v>
      </c>
      <c r="W75" s="388">
        <f>VLOOKUP($C$75,[67]납품수량!$B$3:$AH$200,W$1,0)</f>
        <v>0</v>
      </c>
      <c r="X75" s="388">
        <f>VLOOKUP($C$75,[67]납품수량!$B$3:$AH$200,X$1,0)</f>
        <v>0</v>
      </c>
      <c r="Y75" s="388">
        <f>VLOOKUP($C$75,[67]납품수량!$B$3:$AH$200,Y$1,0)</f>
        <v>0</v>
      </c>
      <c r="Z75" s="388">
        <f>VLOOKUP($C$75,[67]납품수량!$B$3:$AH$200,Z$1,0)</f>
        <v>0</v>
      </c>
      <c r="AA75" s="388">
        <f>VLOOKUP($C$75,[67]납품수량!$B$3:$AH$200,AA$1,0)</f>
        <v>0</v>
      </c>
      <c r="AB75" s="388">
        <f>VLOOKUP($C$75,[67]납품수량!$B$3:$AH$200,AB$1,0)</f>
        <v>0</v>
      </c>
      <c r="AC75" s="388">
        <f>VLOOKUP($C$75,[67]납품수량!$B$3:$AH$200,AC$1,0)</f>
        <v>0</v>
      </c>
      <c r="AD75" s="388">
        <f>VLOOKUP($C$75,[67]납품수량!$B$3:$AH$200,AD$1,0)</f>
        <v>0</v>
      </c>
      <c r="AE75" s="388">
        <f>VLOOKUP($C$75,[67]납품수량!$B$3:$AH$200,AE$1,0)</f>
        <v>0</v>
      </c>
      <c r="AF75" s="388">
        <f>VLOOKUP($C$75,[67]납품수량!$B$3:$AH$200,AF$1,0)</f>
        <v>0</v>
      </c>
      <c r="AG75" s="388">
        <f>VLOOKUP($C$75,[67]납품수량!$B$3:$AH$200,AG$1,0)</f>
        <v>0</v>
      </c>
      <c r="AH75" s="388">
        <f>VLOOKUP($C$75,[67]납품수량!$B$3:$AH$200,AH$1,0)</f>
        <v>0</v>
      </c>
      <c r="AI75" s="388">
        <f>VLOOKUP($C$75,[67]납품수량!$B$3:$AH$200,AI$1,0)</f>
        <v>0</v>
      </c>
      <c r="AJ75" s="388">
        <f>VLOOKUP($C$75,[67]납품수량!$B$3:$AH$200,AJ$1,0)</f>
        <v>0</v>
      </c>
      <c r="AK75" s="388">
        <f>VLOOKUP($C$75,[67]납품수량!$B$3:$AH$200,AK$1,0)</f>
        <v>0</v>
      </c>
      <c r="AL75" s="388">
        <f t="shared" si="75"/>
        <v>0</v>
      </c>
      <c r="AM75" s="389">
        <f t="shared" si="70"/>
        <v>0</v>
      </c>
      <c r="AN75" s="61"/>
      <c r="AO75" s="370">
        <f t="shared" ref="AO75:BS75" si="81">$F$75*G75</f>
        <v>0</v>
      </c>
      <c r="AP75" s="370">
        <f t="shared" si="81"/>
        <v>0</v>
      </c>
      <c r="AQ75" s="370">
        <f t="shared" si="81"/>
        <v>0</v>
      </c>
      <c r="AR75" s="370">
        <f t="shared" si="81"/>
        <v>0</v>
      </c>
      <c r="AS75" s="370">
        <f t="shared" si="81"/>
        <v>0</v>
      </c>
      <c r="AT75" s="370">
        <f t="shared" si="81"/>
        <v>0</v>
      </c>
      <c r="AU75" s="370">
        <f t="shared" si="81"/>
        <v>0</v>
      </c>
      <c r="AV75" s="370">
        <f t="shared" si="81"/>
        <v>0</v>
      </c>
      <c r="AW75" s="370">
        <f t="shared" si="81"/>
        <v>0</v>
      </c>
      <c r="AX75" s="370">
        <f t="shared" si="81"/>
        <v>0</v>
      </c>
      <c r="AY75" s="370">
        <f t="shared" si="81"/>
        <v>0</v>
      </c>
      <c r="AZ75" s="370">
        <f t="shared" si="81"/>
        <v>0</v>
      </c>
      <c r="BA75" s="370">
        <f t="shared" si="81"/>
        <v>0</v>
      </c>
      <c r="BB75" s="370">
        <f t="shared" si="81"/>
        <v>0</v>
      </c>
      <c r="BC75" s="370">
        <f t="shared" si="81"/>
        <v>0</v>
      </c>
      <c r="BD75" s="370">
        <f t="shared" si="81"/>
        <v>0</v>
      </c>
      <c r="BE75" s="370">
        <f t="shared" si="81"/>
        <v>0</v>
      </c>
      <c r="BF75" s="370">
        <f t="shared" si="81"/>
        <v>0</v>
      </c>
      <c r="BG75" s="370">
        <f t="shared" si="81"/>
        <v>0</v>
      </c>
      <c r="BH75" s="370">
        <f t="shared" si="81"/>
        <v>0</v>
      </c>
      <c r="BI75" s="370">
        <f t="shared" si="81"/>
        <v>0</v>
      </c>
      <c r="BJ75" s="370">
        <f t="shared" si="81"/>
        <v>0</v>
      </c>
      <c r="BK75" s="370">
        <f t="shared" si="81"/>
        <v>0</v>
      </c>
      <c r="BL75" s="370">
        <f t="shared" si="81"/>
        <v>0</v>
      </c>
      <c r="BM75" s="370">
        <f t="shared" si="81"/>
        <v>0</v>
      </c>
      <c r="BN75" s="370">
        <f t="shared" si="81"/>
        <v>0</v>
      </c>
      <c r="BO75" s="370">
        <f t="shared" si="81"/>
        <v>0</v>
      </c>
      <c r="BP75" s="370">
        <f t="shared" si="81"/>
        <v>0</v>
      </c>
      <c r="BQ75" s="370">
        <f t="shared" si="81"/>
        <v>0</v>
      </c>
      <c r="BR75" s="370">
        <f t="shared" si="81"/>
        <v>0</v>
      </c>
      <c r="BS75" s="370">
        <f t="shared" si="81"/>
        <v>0</v>
      </c>
      <c r="BT75" s="369">
        <f t="shared" si="72"/>
        <v>0</v>
      </c>
      <c r="BU75" s="61"/>
      <c r="BV75" s="61"/>
      <c r="BW75" s="61"/>
      <c r="BX75" s="61"/>
      <c r="BY75" s="61"/>
      <c r="BZ75" s="61"/>
      <c r="CA75" s="61"/>
      <c r="CB75" s="61"/>
      <c r="CC75" s="61"/>
      <c r="CD75" s="61"/>
      <c r="CE75" s="61"/>
      <c r="CF75" s="61"/>
      <c r="CG75" s="61"/>
      <c r="CH75" s="61"/>
      <c r="CI75" s="61"/>
      <c r="CJ75" s="61"/>
      <c r="CK75" s="61"/>
      <c r="CL75" s="61"/>
      <c r="CM75" s="61"/>
      <c r="CN75" s="61"/>
      <c r="CO75" s="61"/>
      <c r="CP75" s="61"/>
      <c r="CQ75" s="61"/>
      <c r="CR75" s="61"/>
      <c r="CS75" s="61"/>
      <c r="CT75" s="61"/>
      <c r="CU75" s="61"/>
      <c r="CV75" s="61"/>
      <c r="CW75" s="61"/>
      <c r="CX75" s="61"/>
      <c r="CY75" s="61"/>
      <c r="CZ75" s="61"/>
      <c r="DA75" s="61"/>
      <c r="DB75" s="61"/>
      <c r="DC75" s="61"/>
    </row>
    <row r="76" spans="1:107" s="58" customFormat="1" ht="16.5" customHeight="1">
      <c r="A76" s="70" t="s">
        <v>435</v>
      </c>
      <c r="B76" s="660"/>
      <c r="C76" s="410" t="s">
        <v>1181</v>
      </c>
      <c r="D76" s="367" t="s">
        <v>1180</v>
      </c>
      <c r="E76" s="411" t="s">
        <v>1119</v>
      </c>
      <c r="F76" s="77">
        <f>VLOOKUP(C76,'[65]06월마감'!$A$1:$B$500,2,0)</f>
        <v>2401</v>
      </c>
      <c r="G76" s="388">
        <f>VLOOKUP($C$76,[67]납품수량!$B$3:$AH$200,G$1,0)</f>
        <v>0</v>
      </c>
      <c r="H76" s="388">
        <f>VLOOKUP($C$76,[67]납품수량!$B$3:$AH$200,H$1,0)</f>
        <v>0</v>
      </c>
      <c r="I76" s="388">
        <f>VLOOKUP($C$76,[67]납품수량!$B$3:$AH$200,I$1,0)</f>
        <v>0</v>
      </c>
      <c r="J76" s="388">
        <f>VLOOKUP($C$76,[67]납품수량!$B$3:$AH$200,J$1,0)</f>
        <v>0</v>
      </c>
      <c r="K76" s="388">
        <f>VLOOKUP($C$76,[67]납품수량!$B$3:$AH$200,K$1,0)</f>
        <v>0</v>
      </c>
      <c r="L76" s="388">
        <f>VLOOKUP($C$76,[67]납품수량!$B$3:$AH$200,L$1,0)</f>
        <v>0</v>
      </c>
      <c r="M76" s="388">
        <f>VLOOKUP($C$76,[67]납품수량!$B$3:$AH$200,M$1,0)</f>
        <v>0</v>
      </c>
      <c r="N76" s="388">
        <f>VLOOKUP($C$76,[67]납품수량!$B$3:$AH$200,N$1,0)</f>
        <v>0</v>
      </c>
      <c r="O76" s="388">
        <f>VLOOKUP($C$76,[67]납품수량!$B$3:$AH$200,O$1,0)</f>
        <v>0</v>
      </c>
      <c r="P76" s="388">
        <f>VLOOKUP($C$76,[67]납품수량!$B$3:$AH$200,P$1,0)</f>
        <v>0</v>
      </c>
      <c r="Q76" s="388">
        <f>VLOOKUP($C$76,[67]납품수량!$B$3:$AH$200,Q$1,0)</f>
        <v>0</v>
      </c>
      <c r="R76" s="388">
        <f>VLOOKUP($C$76,[67]납품수량!$B$3:$AH$200,R$1,0)</f>
        <v>0</v>
      </c>
      <c r="S76" s="388">
        <f>VLOOKUP($C$76,[67]납품수량!$B$3:$AH$200,S$1,0)</f>
        <v>0</v>
      </c>
      <c r="T76" s="388">
        <f>VLOOKUP($C$76,[67]납품수량!$B$3:$AH$200,T$1,0)</f>
        <v>0</v>
      </c>
      <c r="U76" s="388">
        <f>VLOOKUP($C$76,[67]납품수량!$B$3:$AH$200,U$1,0)</f>
        <v>0</v>
      </c>
      <c r="V76" s="388">
        <f>VLOOKUP($C$76,[67]납품수량!$B$3:$AH$200,V$1,0)</f>
        <v>0</v>
      </c>
      <c r="W76" s="388">
        <f>VLOOKUP($C$76,[67]납품수량!$B$3:$AH$200,W$1,0)</f>
        <v>0</v>
      </c>
      <c r="X76" s="388">
        <f>VLOOKUP($C$76,[67]납품수량!$B$3:$AH$200,X$1,0)</f>
        <v>0</v>
      </c>
      <c r="Y76" s="388">
        <f>VLOOKUP($C$76,[67]납품수량!$B$3:$AH$200,Y$1,0)</f>
        <v>0</v>
      </c>
      <c r="Z76" s="388">
        <f>VLOOKUP($C$76,[67]납품수량!$B$3:$AH$200,Z$1,0)</f>
        <v>0</v>
      </c>
      <c r="AA76" s="388">
        <f>VLOOKUP($C$76,[67]납품수량!$B$3:$AH$200,AA$1,0)</f>
        <v>0</v>
      </c>
      <c r="AB76" s="388">
        <f>VLOOKUP($C$76,[67]납품수량!$B$3:$AH$200,AB$1,0)</f>
        <v>0</v>
      </c>
      <c r="AC76" s="388">
        <f>VLOOKUP($C$76,[67]납품수량!$B$3:$AH$200,AC$1,0)</f>
        <v>0</v>
      </c>
      <c r="AD76" s="388">
        <f>VLOOKUP($C$76,[67]납품수량!$B$3:$AH$200,AD$1,0)</f>
        <v>0</v>
      </c>
      <c r="AE76" s="388">
        <f>VLOOKUP($C$76,[67]납품수량!$B$3:$AH$200,AE$1,0)</f>
        <v>0</v>
      </c>
      <c r="AF76" s="388">
        <f>VLOOKUP($C$76,[67]납품수량!$B$3:$AH$200,AF$1,0)</f>
        <v>0</v>
      </c>
      <c r="AG76" s="388">
        <f>VLOOKUP($C$76,[67]납품수량!$B$3:$AH$200,AG$1,0)</f>
        <v>0</v>
      </c>
      <c r="AH76" s="388">
        <f>VLOOKUP($C$76,[67]납품수량!$B$3:$AH$200,AH$1,0)</f>
        <v>0</v>
      </c>
      <c r="AI76" s="388">
        <f>VLOOKUP($C$76,[67]납품수량!$B$3:$AH$200,AI$1,0)</f>
        <v>0</v>
      </c>
      <c r="AJ76" s="388">
        <f>VLOOKUP($C$76,[67]납품수량!$B$3:$AH$200,AJ$1,0)</f>
        <v>0</v>
      </c>
      <c r="AK76" s="388">
        <f>VLOOKUP($C$76,[67]납품수량!$B$3:$AH$200,AK$1,0)</f>
        <v>0</v>
      </c>
      <c r="AL76" s="388">
        <f t="shared" si="75"/>
        <v>0</v>
      </c>
      <c r="AM76" s="389">
        <f t="shared" si="70"/>
        <v>0</v>
      </c>
      <c r="AN76" s="61"/>
      <c r="AO76" s="370">
        <f t="shared" ref="AO76:BS76" si="82">$F$76*G76</f>
        <v>0</v>
      </c>
      <c r="AP76" s="370">
        <f t="shared" si="82"/>
        <v>0</v>
      </c>
      <c r="AQ76" s="370">
        <f t="shared" si="82"/>
        <v>0</v>
      </c>
      <c r="AR76" s="370">
        <f t="shared" si="82"/>
        <v>0</v>
      </c>
      <c r="AS76" s="370">
        <f t="shared" si="82"/>
        <v>0</v>
      </c>
      <c r="AT76" s="370">
        <f t="shared" si="82"/>
        <v>0</v>
      </c>
      <c r="AU76" s="370">
        <f t="shared" si="82"/>
        <v>0</v>
      </c>
      <c r="AV76" s="370">
        <f t="shared" si="82"/>
        <v>0</v>
      </c>
      <c r="AW76" s="370">
        <f t="shared" si="82"/>
        <v>0</v>
      </c>
      <c r="AX76" s="370">
        <f t="shared" si="82"/>
        <v>0</v>
      </c>
      <c r="AY76" s="370">
        <f t="shared" si="82"/>
        <v>0</v>
      </c>
      <c r="AZ76" s="370">
        <f t="shared" si="82"/>
        <v>0</v>
      </c>
      <c r="BA76" s="370">
        <f t="shared" si="82"/>
        <v>0</v>
      </c>
      <c r="BB76" s="370">
        <f t="shared" si="82"/>
        <v>0</v>
      </c>
      <c r="BC76" s="370">
        <f t="shared" si="82"/>
        <v>0</v>
      </c>
      <c r="BD76" s="370">
        <f t="shared" si="82"/>
        <v>0</v>
      </c>
      <c r="BE76" s="370">
        <f t="shared" si="82"/>
        <v>0</v>
      </c>
      <c r="BF76" s="370">
        <f t="shared" si="82"/>
        <v>0</v>
      </c>
      <c r="BG76" s="370">
        <f t="shared" si="82"/>
        <v>0</v>
      </c>
      <c r="BH76" s="370">
        <f t="shared" si="82"/>
        <v>0</v>
      </c>
      <c r="BI76" s="370">
        <f t="shared" si="82"/>
        <v>0</v>
      </c>
      <c r="BJ76" s="370">
        <f t="shared" si="82"/>
        <v>0</v>
      </c>
      <c r="BK76" s="370">
        <f t="shared" si="82"/>
        <v>0</v>
      </c>
      <c r="BL76" s="370">
        <f t="shared" si="82"/>
        <v>0</v>
      </c>
      <c r="BM76" s="370">
        <f t="shared" si="82"/>
        <v>0</v>
      </c>
      <c r="BN76" s="370">
        <f t="shared" si="82"/>
        <v>0</v>
      </c>
      <c r="BO76" s="370">
        <f t="shared" si="82"/>
        <v>0</v>
      </c>
      <c r="BP76" s="370">
        <f t="shared" si="82"/>
        <v>0</v>
      </c>
      <c r="BQ76" s="370">
        <f t="shared" si="82"/>
        <v>0</v>
      </c>
      <c r="BR76" s="370">
        <f t="shared" si="82"/>
        <v>0</v>
      </c>
      <c r="BS76" s="370">
        <f t="shared" si="82"/>
        <v>0</v>
      </c>
      <c r="BT76" s="369">
        <f t="shared" si="72"/>
        <v>0</v>
      </c>
      <c r="BU76" s="61"/>
      <c r="BV76" s="61"/>
      <c r="BW76" s="61"/>
      <c r="BX76" s="61"/>
      <c r="BY76" s="61"/>
      <c r="BZ76" s="61"/>
      <c r="CA76" s="61"/>
      <c r="CB76" s="61"/>
      <c r="CC76" s="61"/>
      <c r="CD76" s="61"/>
      <c r="CE76" s="61"/>
      <c r="CF76" s="61"/>
      <c r="CG76" s="61"/>
      <c r="CH76" s="61"/>
      <c r="CI76" s="61"/>
      <c r="CJ76" s="61"/>
      <c r="CK76" s="61"/>
      <c r="CL76" s="61"/>
      <c r="CM76" s="61"/>
      <c r="CN76" s="61"/>
      <c r="CO76" s="61"/>
      <c r="CP76" s="61"/>
      <c r="CQ76" s="61"/>
      <c r="CR76" s="61"/>
      <c r="CS76" s="61"/>
      <c r="CT76" s="61"/>
      <c r="CU76" s="61"/>
      <c r="CV76" s="61"/>
      <c r="CW76" s="61"/>
      <c r="CX76" s="61"/>
      <c r="CY76" s="61"/>
      <c r="CZ76" s="61"/>
      <c r="DA76" s="61"/>
      <c r="DB76" s="61"/>
      <c r="DC76" s="61"/>
    </row>
    <row r="77" spans="1:107" s="58" customFormat="1" ht="16.5" customHeight="1">
      <c r="A77" s="70" t="s">
        <v>435</v>
      </c>
      <c r="B77" s="660"/>
      <c r="C77" s="410" t="s">
        <v>1179</v>
      </c>
      <c r="D77" s="367" t="s">
        <v>1178</v>
      </c>
      <c r="E77" s="411" t="s">
        <v>1119</v>
      </c>
      <c r="F77" s="77">
        <f>VLOOKUP(C77,'[65]06월마감'!$A$1:$B$500,2,0)</f>
        <v>4130</v>
      </c>
      <c r="G77" s="388">
        <f>VLOOKUP($C$77,[67]납품수량!$B$3:$AH$200,G$1,0)</f>
        <v>0</v>
      </c>
      <c r="H77" s="388">
        <f>VLOOKUP($C$77,[67]납품수량!$B$3:$AH$200,H$1,0)</f>
        <v>0</v>
      </c>
      <c r="I77" s="388">
        <f>VLOOKUP($C$77,[67]납품수량!$B$3:$AH$200,I$1,0)</f>
        <v>0</v>
      </c>
      <c r="J77" s="388">
        <f>VLOOKUP($C$77,[67]납품수량!$B$3:$AH$200,J$1,0)</f>
        <v>0</v>
      </c>
      <c r="K77" s="388">
        <f>VLOOKUP($C$77,[67]납품수량!$B$3:$AH$200,K$1,0)</f>
        <v>0</v>
      </c>
      <c r="L77" s="388">
        <f>VLOOKUP($C$77,[67]납품수량!$B$3:$AH$200,L$1,0)</f>
        <v>0</v>
      </c>
      <c r="M77" s="388">
        <f>VLOOKUP($C$77,[67]납품수량!$B$3:$AH$200,M$1,0)</f>
        <v>0</v>
      </c>
      <c r="N77" s="388">
        <f>VLOOKUP($C$77,[67]납품수량!$B$3:$AH$200,N$1,0)</f>
        <v>0</v>
      </c>
      <c r="O77" s="388">
        <f>VLOOKUP($C$77,[67]납품수량!$B$3:$AH$200,O$1,0)</f>
        <v>0</v>
      </c>
      <c r="P77" s="388">
        <f>VLOOKUP($C$77,[67]납품수량!$B$3:$AH$200,P$1,0)</f>
        <v>0</v>
      </c>
      <c r="Q77" s="388">
        <f>VLOOKUP($C$77,[67]납품수량!$B$3:$AH$200,Q$1,0)</f>
        <v>0</v>
      </c>
      <c r="R77" s="388">
        <f>VLOOKUP($C$77,[67]납품수량!$B$3:$AH$200,R$1,0)</f>
        <v>0</v>
      </c>
      <c r="S77" s="388">
        <f>VLOOKUP($C$77,[67]납품수량!$B$3:$AH$200,S$1,0)</f>
        <v>0</v>
      </c>
      <c r="T77" s="388">
        <f>VLOOKUP($C$77,[67]납품수량!$B$3:$AH$200,T$1,0)</f>
        <v>0</v>
      </c>
      <c r="U77" s="388">
        <f>VLOOKUP($C$77,[67]납품수량!$B$3:$AH$200,U$1,0)</f>
        <v>0</v>
      </c>
      <c r="V77" s="388">
        <f>VLOOKUP($C$77,[67]납품수량!$B$3:$AH$200,V$1,0)</f>
        <v>0</v>
      </c>
      <c r="W77" s="388">
        <f>VLOOKUP($C$77,[67]납품수량!$B$3:$AH$200,W$1,0)</f>
        <v>0</v>
      </c>
      <c r="X77" s="388">
        <f>VLOOKUP($C$77,[67]납품수량!$B$3:$AH$200,X$1,0)</f>
        <v>0</v>
      </c>
      <c r="Y77" s="388">
        <f>VLOOKUP($C$77,[67]납품수량!$B$3:$AH$200,Y$1,0)</f>
        <v>0</v>
      </c>
      <c r="Z77" s="388">
        <f>VLOOKUP($C$77,[67]납품수량!$B$3:$AH$200,Z$1,0)</f>
        <v>0</v>
      </c>
      <c r="AA77" s="388">
        <f>VLOOKUP($C$77,[67]납품수량!$B$3:$AH$200,AA$1,0)</f>
        <v>0</v>
      </c>
      <c r="AB77" s="388">
        <f>VLOOKUP($C$77,[67]납품수량!$B$3:$AH$200,AB$1,0)</f>
        <v>0</v>
      </c>
      <c r="AC77" s="388">
        <f>VLOOKUP($C$77,[67]납품수량!$B$3:$AH$200,AC$1,0)</f>
        <v>0</v>
      </c>
      <c r="AD77" s="388">
        <f>VLOOKUP($C$77,[67]납품수량!$B$3:$AH$200,AD$1,0)</f>
        <v>0</v>
      </c>
      <c r="AE77" s="388">
        <f>VLOOKUP($C$77,[67]납품수량!$B$3:$AH$200,AE$1,0)</f>
        <v>0</v>
      </c>
      <c r="AF77" s="388">
        <f>VLOOKUP($C$77,[67]납품수량!$B$3:$AH$200,AF$1,0)</f>
        <v>0</v>
      </c>
      <c r="AG77" s="388">
        <f>VLOOKUP($C$77,[67]납품수량!$B$3:$AH$200,AG$1,0)</f>
        <v>0</v>
      </c>
      <c r="AH77" s="388">
        <f>VLOOKUP($C$77,[67]납품수량!$B$3:$AH$200,AH$1,0)</f>
        <v>0</v>
      </c>
      <c r="AI77" s="388">
        <f>VLOOKUP($C$77,[67]납품수량!$B$3:$AH$200,AI$1,0)</f>
        <v>0</v>
      </c>
      <c r="AJ77" s="388">
        <f>VLOOKUP($C$77,[67]납품수량!$B$3:$AH$200,AJ$1,0)</f>
        <v>0</v>
      </c>
      <c r="AK77" s="388">
        <f>VLOOKUP($C$77,[67]납품수량!$B$3:$AH$200,AK$1,0)</f>
        <v>0</v>
      </c>
      <c r="AL77" s="388">
        <f t="shared" si="75"/>
        <v>0</v>
      </c>
      <c r="AM77" s="389">
        <f t="shared" si="70"/>
        <v>0</v>
      </c>
      <c r="AN77" s="61"/>
      <c r="AO77" s="370">
        <f t="shared" ref="AO77:BS77" si="83">$F$77*G77</f>
        <v>0</v>
      </c>
      <c r="AP77" s="370">
        <f t="shared" si="83"/>
        <v>0</v>
      </c>
      <c r="AQ77" s="370">
        <f t="shared" si="83"/>
        <v>0</v>
      </c>
      <c r="AR77" s="370">
        <f t="shared" si="83"/>
        <v>0</v>
      </c>
      <c r="AS77" s="370">
        <f t="shared" si="83"/>
        <v>0</v>
      </c>
      <c r="AT77" s="370">
        <f t="shared" si="83"/>
        <v>0</v>
      </c>
      <c r="AU77" s="370">
        <f t="shared" si="83"/>
        <v>0</v>
      </c>
      <c r="AV77" s="370">
        <f t="shared" si="83"/>
        <v>0</v>
      </c>
      <c r="AW77" s="370">
        <f t="shared" si="83"/>
        <v>0</v>
      </c>
      <c r="AX77" s="370">
        <f t="shared" si="83"/>
        <v>0</v>
      </c>
      <c r="AY77" s="370">
        <f t="shared" si="83"/>
        <v>0</v>
      </c>
      <c r="AZ77" s="370">
        <f t="shared" si="83"/>
        <v>0</v>
      </c>
      <c r="BA77" s="370">
        <f t="shared" si="83"/>
        <v>0</v>
      </c>
      <c r="BB77" s="370">
        <f t="shared" si="83"/>
        <v>0</v>
      </c>
      <c r="BC77" s="370">
        <f t="shared" si="83"/>
        <v>0</v>
      </c>
      <c r="BD77" s="370">
        <f t="shared" si="83"/>
        <v>0</v>
      </c>
      <c r="BE77" s="370">
        <f t="shared" si="83"/>
        <v>0</v>
      </c>
      <c r="BF77" s="370">
        <f t="shared" si="83"/>
        <v>0</v>
      </c>
      <c r="BG77" s="370">
        <f t="shared" si="83"/>
        <v>0</v>
      </c>
      <c r="BH77" s="370">
        <f t="shared" si="83"/>
        <v>0</v>
      </c>
      <c r="BI77" s="370">
        <f t="shared" si="83"/>
        <v>0</v>
      </c>
      <c r="BJ77" s="370">
        <f t="shared" si="83"/>
        <v>0</v>
      </c>
      <c r="BK77" s="370">
        <f t="shared" si="83"/>
        <v>0</v>
      </c>
      <c r="BL77" s="370">
        <f t="shared" si="83"/>
        <v>0</v>
      </c>
      <c r="BM77" s="370">
        <f t="shared" si="83"/>
        <v>0</v>
      </c>
      <c r="BN77" s="370">
        <f t="shared" si="83"/>
        <v>0</v>
      </c>
      <c r="BO77" s="370">
        <f t="shared" si="83"/>
        <v>0</v>
      </c>
      <c r="BP77" s="370">
        <f t="shared" si="83"/>
        <v>0</v>
      </c>
      <c r="BQ77" s="370">
        <f t="shared" si="83"/>
        <v>0</v>
      </c>
      <c r="BR77" s="370">
        <f t="shared" si="83"/>
        <v>0</v>
      </c>
      <c r="BS77" s="370">
        <f t="shared" si="83"/>
        <v>0</v>
      </c>
      <c r="BT77" s="369">
        <f t="shared" si="72"/>
        <v>0</v>
      </c>
      <c r="BU77" s="61"/>
      <c r="BV77" s="61"/>
      <c r="BW77" s="61"/>
      <c r="BX77" s="61"/>
      <c r="BY77" s="61"/>
      <c r="BZ77" s="61"/>
      <c r="CA77" s="61"/>
      <c r="CB77" s="61"/>
      <c r="CC77" s="61"/>
      <c r="CD77" s="61"/>
      <c r="CE77" s="61"/>
      <c r="CF77" s="61"/>
      <c r="CG77" s="61"/>
      <c r="CH77" s="61"/>
      <c r="CI77" s="61"/>
      <c r="CJ77" s="61"/>
      <c r="CK77" s="61"/>
      <c r="CL77" s="61"/>
      <c r="CM77" s="61"/>
      <c r="CN77" s="61"/>
      <c r="CO77" s="61"/>
      <c r="CP77" s="61"/>
      <c r="CQ77" s="61"/>
      <c r="CR77" s="61"/>
      <c r="CS77" s="61"/>
      <c r="CT77" s="61"/>
      <c r="CU77" s="61"/>
      <c r="CV77" s="61"/>
      <c r="CW77" s="61"/>
      <c r="CX77" s="61"/>
      <c r="CY77" s="61"/>
      <c r="CZ77" s="61"/>
      <c r="DA77" s="61"/>
      <c r="DB77" s="61"/>
      <c r="DC77" s="61"/>
    </row>
    <row r="78" spans="1:107" s="58" customFormat="1" ht="16.5" customHeight="1">
      <c r="A78" s="70" t="s">
        <v>435</v>
      </c>
      <c r="B78" s="660"/>
      <c r="C78" s="410" t="s">
        <v>1177</v>
      </c>
      <c r="D78" s="367" t="s">
        <v>1176</v>
      </c>
      <c r="E78" s="411" t="s">
        <v>1119</v>
      </c>
      <c r="F78" s="77">
        <f>VLOOKUP(C78,'[65]06월마감'!$A$1:$B$500,2,0)</f>
        <v>3685</v>
      </c>
      <c r="G78" s="388">
        <f>VLOOKUP($C$78,[67]납품수량!$B$3:$AH$200,G$1,0)</f>
        <v>0</v>
      </c>
      <c r="H78" s="388">
        <f>VLOOKUP($C$78,[67]납품수량!$B$3:$AH$200,H$1,0)</f>
        <v>0</v>
      </c>
      <c r="I78" s="388">
        <f>VLOOKUP($C$78,[67]납품수량!$B$3:$AH$200,I$1,0)</f>
        <v>0</v>
      </c>
      <c r="J78" s="388">
        <f>VLOOKUP($C$78,[67]납품수량!$B$3:$AH$200,J$1,0)</f>
        <v>0</v>
      </c>
      <c r="K78" s="388">
        <f>VLOOKUP($C$78,[67]납품수량!$B$3:$AH$200,K$1,0)</f>
        <v>0</v>
      </c>
      <c r="L78" s="388">
        <f>VLOOKUP($C$78,[67]납품수량!$B$3:$AH$200,L$1,0)</f>
        <v>0</v>
      </c>
      <c r="M78" s="388">
        <f>VLOOKUP($C$78,[67]납품수량!$B$3:$AH$200,M$1,0)</f>
        <v>0</v>
      </c>
      <c r="N78" s="388">
        <f>VLOOKUP($C$78,[67]납품수량!$B$3:$AH$200,N$1,0)</f>
        <v>0</v>
      </c>
      <c r="O78" s="388">
        <f>VLOOKUP($C$78,[67]납품수량!$B$3:$AH$200,O$1,0)</f>
        <v>0</v>
      </c>
      <c r="P78" s="388">
        <f>VLOOKUP($C$78,[67]납품수량!$B$3:$AH$200,P$1,0)</f>
        <v>0</v>
      </c>
      <c r="Q78" s="388">
        <f>VLOOKUP($C$78,[67]납품수량!$B$3:$AH$200,Q$1,0)</f>
        <v>0</v>
      </c>
      <c r="R78" s="388">
        <f>VLOOKUP($C$78,[67]납품수량!$B$3:$AH$200,R$1,0)</f>
        <v>0</v>
      </c>
      <c r="S78" s="388">
        <f>VLOOKUP($C$78,[67]납품수량!$B$3:$AH$200,S$1,0)</f>
        <v>0</v>
      </c>
      <c r="T78" s="388">
        <f>VLOOKUP($C$78,[67]납품수량!$B$3:$AH$200,T$1,0)</f>
        <v>0</v>
      </c>
      <c r="U78" s="388">
        <f>VLOOKUP($C$78,[67]납품수량!$B$3:$AH$200,U$1,0)</f>
        <v>0</v>
      </c>
      <c r="V78" s="388">
        <f>VLOOKUP($C$78,[67]납품수량!$B$3:$AH$200,V$1,0)</f>
        <v>0</v>
      </c>
      <c r="W78" s="388">
        <f>VLOOKUP($C$78,[67]납품수량!$B$3:$AH$200,W$1,0)</f>
        <v>0</v>
      </c>
      <c r="X78" s="388">
        <f>VLOOKUP($C$78,[67]납품수량!$B$3:$AH$200,X$1,0)</f>
        <v>0</v>
      </c>
      <c r="Y78" s="388">
        <f>VLOOKUP($C$78,[67]납품수량!$B$3:$AH$200,Y$1,0)</f>
        <v>0</v>
      </c>
      <c r="Z78" s="388">
        <f>VLOOKUP($C$78,[67]납품수량!$B$3:$AH$200,Z$1,0)</f>
        <v>0</v>
      </c>
      <c r="AA78" s="388">
        <f>VLOOKUP($C$78,[67]납품수량!$B$3:$AH$200,AA$1,0)</f>
        <v>0</v>
      </c>
      <c r="AB78" s="388">
        <f>VLOOKUP($C$78,[67]납품수량!$B$3:$AH$200,AB$1,0)</f>
        <v>0</v>
      </c>
      <c r="AC78" s="388">
        <f>VLOOKUP($C$78,[67]납품수량!$B$3:$AH$200,AC$1,0)</f>
        <v>0</v>
      </c>
      <c r="AD78" s="388">
        <f>VLOOKUP($C$78,[67]납품수량!$B$3:$AH$200,AD$1,0)</f>
        <v>0</v>
      </c>
      <c r="AE78" s="388">
        <f>VLOOKUP($C$78,[67]납품수량!$B$3:$AH$200,AE$1,0)</f>
        <v>0</v>
      </c>
      <c r="AF78" s="388">
        <f>VLOOKUP($C$78,[67]납품수량!$B$3:$AH$200,AF$1,0)</f>
        <v>0</v>
      </c>
      <c r="AG78" s="388">
        <f>VLOOKUP($C$78,[67]납품수량!$B$3:$AH$200,AG$1,0)</f>
        <v>0</v>
      </c>
      <c r="AH78" s="388">
        <f>VLOOKUP($C$78,[67]납품수량!$B$3:$AH$200,AH$1,0)</f>
        <v>0</v>
      </c>
      <c r="AI78" s="388">
        <f>VLOOKUP($C$78,[67]납품수량!$B$3:$AH$200,AI$1,0)</f>
        <v>0</v>
      </c>
      <c r="AJ78" s="388">
        <f>VLOOKUP($C$78,[67]납품수량!$B$3:$AH$200,AJ$1,0)</f>
        <v>0</v>
      </c>
      <c r="AK78" s="388">
        <f>VLOOKUP($C$78,[67]납품수량!$B$3:$AH$200,AK$1,0)</f>
        <v>0</v>
      </c>
      <c r="AL78" s="388">
        <f t="shared" si="75"/>
        <v>0</v>
      </c>
      <c r="AM78" s="389">
        <f t="shared" si="70"/>
        <v>0</v>
      </c>
      <c r="AN78" s="61"/>
      <c r="AO78" s="370">
        <f t="shared" ref="AO78:BS78" si="84">$F$78*G78</f>
        <v>0</v>
      </c>
      <c r="AP78" s="370">
        <f t="shared" si="84"/>
        <v>0</v>
      </c>
      <c r="AQ78" s="370">
        <f t="shared" si="84"/>
        <v>0</v>
      </c>
      <c r="AR78" s="370">
        <f t="shared" si="84"/>
        <v>0</v>
      </c>
      <c r="AS78" s="370">
        <f t="shared" si="84"/>
        <v>0</v>
      </c>
      <c r="AT78" s="370">
        <f t="shared" si="84"/>
        <v>0</v>
      </c>
      <c r="AU78" s="370">
        <f t="shared" si="84"/>
        <v>0</v>
      </c>
      <c r="AV78" s="370">
        <f t="shared" si="84"/>
        <v>0</v>
      </c>
      <c r="AW78" s="370">
        <f t="shared" si="84"/>
        <v>0</v>
      </c>
      <c r="AX78" s="370">
        <f t="shared" si="84"/>
        <v>0</v>
      </c>
      <c r="AY78" s="370">
        <f t="shared" si="84"/>
        <v>0</v>
      </c>
      <c r="AZ78" s="370">
        <f t="shared" si="84"/>
        <v>0</v>
      </c>
      <c r="BA78" s="370">
        <f t="shared" si="84"/>
        <v>0</v>
      </c>
      <c r="BB78" s="370">
        <f t="shared" si="84"/>
        <v>0</v>
      </c>
      <c r="BC78" s="370">
        <f t="shared" si="84"/>
        <v>0</v>
      </c>
      <c r="BD78" s="370">
        <f t="shared" si="84"/>
        <v>0</v>
      </c>
      <c r="BE78" s="370">
        <f t="shared" si="84"/>
        <v>0</v>
      </c>
      <c r="BF78" s="370">
        <f t="shared" si="84"/>
        <v>0</v>
      </c>
      <c r="BG78" s="370">
        <f t="shared" si="84"/>
        <v>0</v>
      </c>
      <c r="BH78" s="370">
        <f t="shared" si="84"/>
        <v>0</v>
      </c>
      <c r="BI78" s="370">
        <f t="shared" si="84"/>
        <v>0</v>
      </c>
      <c r="BJ78" s="370">
        <f t="shared" si="84"/>
        <v>0</v>
      </c>
      <c r="BK78" s="370">
        <f t="shared" si="84"/>
        <v>0</v>
      </c>
      <c r="BL78" s="370">
        <f t="shared" si="84"/>
        <v>0</v>
      </c>
      <c r="BM78" s="370">
        <f t="shared" si="84"/>
        <v>0</v>
      </c>
      <c r="BN78" s="370">
        <f t="shared" si="84"/>
        <v>0</v>
      </c>
      <c r="BO78" s="370">
        <f t="shared" si="84"/>
        <v>0</v>
      </c>
      <c r="BP78" s="370">
        <f t="shared" si="84"/>
        <v>0</v>
      </c>
      <c r="BQ78" s="370">
        <f t="shared" si="84"/>
        <v>0</v>
      </c>
      <c r="BR78" s="370">
        <f t="shared" si="84"/>
        <v>0</v>
      </c>
      <c r="BS78" s="370">
        <f t="shared" si="84"/>
        <v>0</v>
      </c>
      <c r="BT78" s="369">
        <f t="shared" si="72"/>
        <v>0</v>
      </c>
      <c r="BU78" s="61"/>
      <c r="BV78" s="61"/>
      <c r="BW78" s="61"/>
      <c r="BX78" s="61"/>
      <c r="BY78" s="61"/>
      <c r="BZ78" s="61"/>
      <c r="CA78" s="61"/>
      <c r="CB78" s="61"/>
      <c r="CC78" s="61"/>
      <c r="CD78" s="61"/>
      <c r="CE78" s="61"/>
      <c r="CF78" s="61"/>
      <c r="CG78" s="61"/>
      <c r="CH78" s="61"/>
      <c r="CI78" s="61"/>
      <c r="CJ78" s="61"/>
      <c r="CK78" s="61"/>
      <c r="CL78" s="61"/>
      <c r="CM78" s="61"/>
      <c r="CN78" s="61"/>
      <c r="CO78" s="61"/>
      <c r="CP78" s="61"/>
      <c r="CQ78" s="61"/>
      <c r="CR78" s="61"/>
      <c r="CS78" s="61"/>
      <c r="CT78" s="61"/>
      <c r="CU78" s="61"/>
      <c r="CV78" s="61"/>
      <c r="CW78" s="61"/>
      <c r="CX78" s="61"/>
      <c r="CY78" s="61"/>
      <c r="CZ78" s="61"/>
      <c r="DA78" s="61"/>
      <c r="DB78" s="61"/>
      <c r="DC78" s="61"/>
    </row>
    <row r="79" spans="1:107" s="58" customFormat="1" ht="16.5" customHeight="1">
      <c r="A79" s="70" t="s">
        <v>435</v>
      </c>
      <c r="B79" s="660"/>
      <c r="C79" s="410" t="s">
        <v>1175</v>
      </c>
      <c r="D79" s="367" t="s">
        <v>1174</v>
      </c>
      <c r="E79" s="411" t="s">
        <v>1119</v>
      </c>
      <c r="F79" s="77">
        <f>VLOOKUP(C79,'[65]06월마감'!$A$1:$B$500,2,0)</f>
        <v>4130</v>
      </c>
      <c r="G79" s="388">
        <f>VLOOKUP($C$79,[67]납품수량!$B$3:$AH$200,G$1,0)</f>
        <v>0</v>
      </c>
      <c r="H79" s="388">
        <f>VLOOKUP($C$79,[67]납품수량!$B$3:$AH$200,H$1,0)</f>
        <v>0</v>
      </c>
      <c r="I79" s="388">
        <f>VLOOKUP($C$79,[67]납품수량!$B$3:$AH$200,I$1,0)</f>
        <v>0</v>
      </c>
      <c r="J79" s="388">
        <f>VLOOKUP($C$79,[67]납품수량!$B$3:$AH$200,J$1,0)</f>
        <v>0</v>
      </c>
      <c r="K79" s="388">
        <f>VLOOKUP($C$79,[67]납품수량!$B$3:$AH$200,K$1,0)</f>
        <v>0</v>
      </c>
      <c r="L79" s="388">
        <f>VLOOKUP($C$79,[67]납품수량!$B$3:$AH$200,L$1,0)</f>
        <v>0</v>
      </c>
      <c r="M79" s="388">
        <f>VLOOKUP($C$79,[67]납품수량!$B$3:$AH$200,M$1,0)</f>
        <v>0</v>
      </c>
      <c r="N79" s="388">
        <f>VLOOKUP($C$79,[67]납품수량!$B$3:$AH$200,N$1,0)</f>
        <v>0</v>
      </c>
      <c r="O79" s="388">
        <f>VLOOKUP($C$79,[67]납품수량!$B$3:$AH$200,O$1,0)</f>
        <v>0</v>
      </c>
      <c r="P79" s="388">
        <f>VLOOKUP($C$79,[67]납품수량!$B$3:$AH$200,P$1,0)</f>
        <v>0</v>
      </c>
      <c r="Q79" s="388">
        <f>VLOOKUP($C$79,[67]납품수량!$B$3:$AH$200,Q$1,0)</f>
        <v>0</v>
      </c>
      <c r="R79" s="388">
        <f>VLOOKUP($C$79,[67]납품수량!$B$3:$AH$200,R$1,0)</f>
        <v>0</v>
      </c>
      <c r="S79" s="388">
        <f>VLOOKUP($C$79,[67]납품수량!$B$3:$AH$200,S$1,0)</f>
        <v>0</v>
      </c>
      <c r="T79" s="388">
        <f>VLOOKUP($C$79,[67]납품수량!$B$3:$AH$200,T$1,0)</f>
        <v>0</v>
      </c>
      <c r="U79" s="388">
        <f>VLOOKUP($C$79,[67]납품수량!$B$3:$AH$200,U$1,0)</f>
        <v>0</v>
      </c>
      <c r="V79" s="388">
        <f>VLOOKUP($C$79,[67]납품수량!$B$3:$AH$200,V$1,0)</f>
        <v>0</v>
      </c>
      <c r="W79" s="388">
        <f>VLOOKUP($C$79,[67]납품수량!$B$3:$AH$200,W$1,0)</f>
        <v>0</v>
      </c>
      <c r="X79" s="388">
        <f>VLOOKUP($C$79,[67]납품수량!$B$3:$AH$200,X$1,0)</f>
        <v>0</v>
      </c>
      <c r="Y79" s="388">
        <f>VLOOKUP($C$79,[67]납품수량!$B$3:$AH$200,Y$1,0)</f>
        <v>0</v>
      </c>
      <c r="Z79" s="388">
        <f>VLOOKUP($C$79,[67]납품수량!$B$3:$AH$200,Z$1,0)</f>
        <v>0</v>
      </c>
      <c r="AA79" s="388">
        <f>VLOOKUP($C$79,[67]납품수량!$B$3:$AH$200,AA$1,0)</f>
        <v>0</v>
      </c>
      <c r="AB79" s="388">
        <f>VLOOKUP($C$79,[67]납품수량!$B$3:$AH$200,AB$1,0)</f>
        <v>0</v>
      </c>
      <c r="AC79" s="388">
        <f>VLOOKUP($C$79,[67]납품수량!$B$3:$AH$200,AC$1,0)</f>
        <v>0</v>
      </c>
      <c r="AD79" s="388">
        <f>VLOOKUP($C$79,[67]납품수량!$B$3:$AH$200,AD$1,0)</f>
        <v>0</v>
      </c>
      <c r="AE79" s="388">
        <f>VLOOKUP($C$79,[67]납품수량!$B$3:$AH$200,AE$1,0)</f>
        <v>0</v>
      </c>
      <c r="AF79" s="388">
        <f>VLOOKUP($C$79,[67]납품수량!$B$3:$AH$200,AF$1,0)</f>
        <v>0</v>
      </c>
      <c r="AG79" s="388">
        <f>VLOOKUP($C$79,[67]납품수량!$B$3:$AH$200,AG$1,0)</f>
        <v>0</v>
      </c>
      <c r="AH79" s="388">
        <f>VLOOKUP($C$79,[67]납품수량!$B$3:$AH$200,AH$1,0)</f>
        <v>0</v>
      </c>
      <c r="AI79" s="388">
        <f>VLOOKUP($C$79,[67]납품수량!$B$3:$AH$200,AI$1,0)</f>
        <v>0</v>
      </c>
      <c r="AJ79" s="388">
        <f>VLOOKUP($C$79,[67]납품수량!$B$3:$AH$200,AJ$1,0)</f>
        <v>0</v>
      </c>
      <c r="AK79" s="388">
        <f>VLOOKUP($C$79,[67]납품수량!$B$3:$AH$200,AK$1,0)</f>
        <v>0</v>
      </c>
      <c r="AL79" s="388">
        <f t="shared" si="75"/>
        <v>0</v>
      </c>
      <c r="AM79" s="389">
        <f t="shared" si="70"/>
        <v>0</v>
      </c>
      <c r="AN79" s="61"/>
      <c r="AO79" s="370">
        <f t="shared" ref="AO79:BS79" si="85">$F$79*G79</f>
        <v>0</v>
      </c>
      <c r="AP79" s="370">
        <f t="shared" si="85"/>
        <v>0</v>
      </c>
      <c r="AQ79" s="370">
        <f t="shared" si="85"/>
        <v>0</v>
      </c>
      <c r="AR79" s="370">
        <f t="shared" si="85"/>
        <v>0</v>
      </c>
      <c r="AS79" s="370">
        <f t="shared" si="85"/>
        <v>0</v>
      </c>
      <c r="AT79" s="370">
        <f t="shared" si="85"/>
        <v>0</v>
      </c>
      <c r="AU79" s="370">
        <f t="shared" si="85"/>
        <v>0</v>
      </c>
      <c r="AV79" s="370">
        <f t="shared" si="85"/>
        <v>0</v>
      </c>
      <c r="AW79" s="370">
        <f t="shared" si="85"/>
        <v>0</v>
      </c>
      <c r="AX79" s="370">
        <f t="shared" si="85"/>
        <v>0</v>
      </c>
      <c r="AY79" s="370">
        <f t="shared" si="85"/>
        <v>0</v>
      </c>
      <c r="AZ79" s="370">
        <f t="shared" si="85"/>
        <v>0</v>
      </c>
      <c r="BA79" s="370">
        <f t="shared" si="85"/>
        <v>0</v>
      </c>
      <c r="BB79" s="370">
        <f t="shared" si="85"/>
        <v>0</v>
      </c>
      <c r="BC79" s="370">
        <f t="shared" si="85"/>
        <v>0</v>
      </c>
      <c r="BD79" s="370">
        <f t="shared" si="85"/>
        <v>0</v>
      </c>
      <c r="BE79" s="370">
        <f t="shared" si="85"/>
        <v>0</v>
      </c>
      <c r="BF79" s="370">
        <f t="shared" si="85"/>
        <v>0</v>
      </c>
      <c r="BG79" s="370">
        <f t="shared" si="85"/>
        <v>0</v>
      </c>
      <c r="BH79" s="370">
        <f t="shared" si="85"/>
        <v>0</v>
      </c>
      <c r="BI79" s="370">
        <f t="shared" si="85"/>
        <v>0</v>
      </c>
      <c r="BJ79" s="370">
        <f t="shared" si="85"/>
        <v>0</v>
      </c>
      <c r="BK79" s="370">
        <f t="shared" si="85"/>
        <v>0</v>
      </c>
      <c r="BL79" s="370">
        <f t="shared" si="85"/>
        <v>0</v>
      </c>
      <c r="BM79" s="370">
        <f t="shared" si="85"/>
        <v>0</v>
      </c>
      <c r="BN79" s="370">
        <f t="shared" si="85"/>
        <v>0</v>
      </c>
      <c r="BO79" s="370">
        <f t="shared" si="85"/>
        <v>0</v>
      </c>
      <c r="BP79" s="370">
        <f t="shared" si="85"/>
        <v>0</v>
      </c>
      <c r="BQ79" s="370">
        <f t="shared" si="85"/>
        <v>0</v>
      </c>
      <c r="BR79" s="370">
        <f t="shared" si="85"/>
        <v>0</v>
      </c>
      <c r="BS79" s="370">
        <f t="shared" si="85"/>
        <v>0</v>
      </c>
      <c r="BT79" s="369">
        <f t="shared" si="72"/>
        <v>0</v>
      </c>
      <c r="BU79" s="61"/>
      <c r="BV79" s="61"/>
      <c r="BW79" s="61"/>
      <c r="BX79" s="61"/>
      <c r="BY79" s="61"/>
      <c r="BZ79" s="61"/>
      <c r="CA79" s="61"/>
      <c r="CB79" s="61"/>
      <c r="CC79" s="61"/>
      <c r="CD79" s="61"/>
      <c r="CE79" s="61"/>
      <c r="CF79" s="61"/>
      <c r="CG79" s="61"/>
      <c r="CH79" s="61"/>
      <c r="CI79" s="61"/>
      <c r="CJ79" s="61"/>
      <c r="CK79" s="61"/>
      <c r="CL79" s="61"/>
      <c r="CM79" s="61"/>
      <c r="CN79" s="61"/>
      <c r="CO79" s="61"/>
      <c r="CP79" s="61"/>
      <c r="CQ79" s="61"/>
      <c r="CR79" s="61"/>
      <c r="CS79" s="61"/>
      <c r="CT79" s="61"/>
      <c r="CU79" s="61"/>
      <c r="CV79" s="61"/>
      <c r="CW79" s="61"/>
      <c r="CX79" s="61"/>
      <c r="CY79" s="61"/>
      <c r="CZ79" s="61"/>
      <c r="DA79" s="61"/>
      <c r="DB79" s="61"/>
      <c r="DC79" s="61"/>
    </row>
    <row r="80" spans="1:107" s="58" customFormat="1" ht="16.5" customHeight="1">
      <c r="A80" s="70" t="s">
        <v>435</v>
      </c>
      <c r="B80" s="660"/>
      <c r="C80" s="410" t="s">
        <v>1173</v>
      </c>
      <c r="D80" s="367" t="s">
        <v>1172</v>
      </c>
      <c r="E80" s="411" t="s">
        <v>1153</v>
      </c>
      <c r="F80" s="77">
        <f>VLOOKUP(C80,'[65]06월마감'!$A$1:$B$500,2,0)</f>
        <v>11850</v>
      </c>
      <c r="G80" s="388">
        <f>VLOOKUP($C$80,[67]납품수량!$B$3:$AH$200,G$1,0)</f>
        <v>0</v>
      </c>
      <c r="H80" s="388">
        <f>VLOOKUP($C$80,[67]납품수량!$B$3:$AH$200,H$1,0)</f>
        <v>0</v>
      </c>
      <c r="I80" s="388">
        <f>VLOOKUP($C$80,[67]납품수량!$B$3:$AH$200,I$1,0)</f>
        <v>0</v>
      </c>
      <c r="J80" s="388">
        <f>VLOOKUP($C$80,[67]납품수량!$B$3:$AH$200,J$1,0)</f>
        <v>0</v>
      </c>
      <c r="K80" s="388">
        <f>VLOOKUP($C$80,[67]납품수량!$B$3:$AH$200,K$1,0)</f>
        <v>0</v>
      </c>
      <c r="L80" s="388">
        <f>VLOOKUP($C$80,[67]납품수량!$B$3:$AH$200,L$1,0)</f>
        <v>0</v>
      </c>
      <c r="M80" s="388">
        <f>VLOOKUP($C$80,[67]납품수량!$B$3:$AH$200,M$1,0)</f>
        <v>0</v>
      </c>
      <c r="N80" s="388">
        <f>VLOOKUP($C$80,[67]납품수량!$B$3:$AH$200,N$1,0)</f>
        <v>0</v>
      </c>
      <c r="O80" s="388">
        <f>VLOOKUP($C$80,[67]납품수량!$B$3:$AH$200,O$1,0)</f>
        <v>0</v>
      </c>
      <c r="P80" s="388">
        <f>VLOOKUP($C$80,[67]납품수량!$B$3:$AH$200,P$1,0)</f>
        <v>0</v>
      </c>
      <c r="Q80" s="388">
        <f>VLOOKUP($C$80,[67]납품수량!$B$3:$AH$200,Q$1,0)</f>
        <v>0</v>
      </c>
      <c r="R80" s="388">
        <f>VLOOKUP($C$80,[67]납품수량!$B$3:$AH$200,R$1,0)</f>
        <v>0</v>
      </c>
      <c r="S80" s="388">
        <f>VLOOKUP($C$80,[67]납품수량!$B$3:$AH$200,S$1,0)</f>
        <v>0</v>
      </c>
      <c r="T80" s="388">
        <f>VLOOKUP($C$80,[67]납품수량!$B$3:$AH$200,T$1,0)</f>
        <v>0</v>
      </c>
      <c r="U80" s="388">
        <f>VLOOKUP($C$80,[67]납품수량!$B$3:$AH$200,U$1,0)</f>
        <v>0</v>
      </c>
      <c r="V80" s="388">
        <f>VLOOKUP($C$80,[67]납품수량!$B$3:$AH$200,V$1,0)</f>
        <v>0</v>
      </c>
      <c r="W80" s="388">
        <f>VLOOKUP($C$80,[67]납품수량!$B$3:$AH$200,W$1,0)</f>
        <v>0</v>
      </c>
      <c r="X80" s="388">
        <f>VLOOKUP($C$80,[67]납품수량!$B$3:$AH$200,X$1,0)</f>
        <v>0</v>
      </c>
      <c r="Y80" s="388">
        <f>VLOOKUP($C$80,[67]납품수량!$B$3:$AH$200,Y$1,0)</f>
        <v>0</v>
      </c>
      <c r="Z80" s="388">
        <f>VLOOKUP($C$80,[67]납품수량!$B$3:$AH$200,Z$1,0)</f>
        <v>0</v>
      </c>
      <c r="AA80" s="388">
        <f>VLOOKUP($C$80,[67]납품수량!$B$3:$AH$200,AA$1,0)</f>
        <v>0</v>
      </c>
      <c r="AB80" s="388">
        <f>VLOOKUP($C$80,[67]납품수량!$B$3:$AH$200,AB$1,0)</f>
        <v>0</v>
      </c>
      <c r="AC80" s="388">
        <f>VLOOKUP($C$80,[67]납품수량!$B$3:$AH$200,AC$1,0)</f>
        <v>0</v>
      </c>
      <c r="AD80" s="388">
        <f>VLOOKUP($C$80,[67]납품수량!$B$3:$AH$200,AD$1,0)</f>
        <v>0</v>
      </c>
      <c r="AE80" s="388">
        <f>VLOOKUP($C$80,[67]납품수량!$B$3:$AH$200,AE$1,0)</f>
        <v>0</v>
      </c>
      <c r="AF80" s="388">
        <f>VLOOKUP($C$80,[67]납품수량!$B$3:$AH$200,AF$1,0)</f>
        <v>0</v>
      </c>
      <c r="AG80" s="388">
        <f>VLOOKUP($C$80,[67]납품수량!$B$3:$AH$200,AG$1,0)</f>
        <v>0</v>
      </c>
      <c r="AH80" s="388">
        <f>VLOOKUP($C$80,[67]납품수량!$B$3:$AH$200,AH$1,0)</f>
        <v>0</v>
      </c>
      <c r="AI80" s="388">
        <f>VLOOKUP($C$80,[67]납품수량!$B$3:$AH$200,AI$1,0)</f>
        <v>0</v>
      </c>
      <c r="AJ80" s="388">
        <f>VLOOKUP($C$80,[67]납품수량!$B$3:$AH$200,AJ$1,0)</f>
        <v>0</v>
      </c>
      <c r="AK80" s="388">
        <f>VLOOKUP($C$80,[67]납품수량!$B$3:$AH$200,AK$1,0)</f>
        <v>0</v>
      </c>
      <c r="AL80" s="388">
        <f t="shared" si="75"/>
        <v>0</v>
      </c>
      <c r="AM80" s="389">
        <f t="shared" si="70"/>
        <v>0</v>
      </c>
      <c r="AN80" s="61"/>
      <c r="AO80" s="370">
        <f t="shared" ref="AO80:BS80" si="86">$F$80*G80</f>
        <v>0</v>
      </c>
      <c r="AP80" s="370">
        <f t="shared" si="86"/>
        <v>0</v>
      </c>
      <c r="AQ80" s="370">
        <f t="shared" si="86"/>
        <v>0</v>
      </c>
      <c r="AR80" s="370">
        <f t="shared" si="86"/>
        <v>0</v>
      </c>
      <c r="AS80" s="370">
        <f t="shared" si="86"/>
        <v>0</v>
      </c>
      <c r="AT80" s="370">
        <f t="shared" si="86"/>
        <v>0</v>
      </c>
      <c r="AU80" s="370">
        <f t="shared" si="86"/>
        <v>0</v>
      </c>
      <c r="AV80" s="370">
        <f t="shared" si="86"/>
        <v>0</v>
      </c>
      <c r="AW80" s="370">
        <f t="shared" si="86"/>
        <v>0</v>
      </c>
      <c r="AX80" s="370">
        <f t="shared" si="86"/>
        <v>0</v>
      </c>
      <c r="AY80" s="370">
        <f t="shared" si="86"/>
        <v>0</v>
      </c>
      <c r="AZ80" s="370">
        <f t="shared" si="86"/>
        <v>0</v>
      </c>
      <c r="BA80" s="370">
        <f t="shared" si="86"/>
        <v>0</v>
      </c>
      <c r="BB80" s="370">
        <f t="shared" si="86"/>
        <v>0</v>
      </c>
      <c r="BC80" s="370">
        <f t="shared" si="86"/>
        <v>0</v>
      </c>
      <c r="BD80" s="370">
        <f t="shared" si="86"/>
        <v>0</v>
      </c>
      <c r="BE80" s="370">
        <f t="shared" si="86"/>
        <v>0</v>
      </c>
      <c r="BF80" s="370">
        <f t="shared" si="86"/>
        <v>0</v>
      </c>
      <c r="BG80" s="370">
        <f t="shared" si="86"/>
        <v>0</v>
      </c>
      <c r="BH80" s="370">
        <f t="shared" si="86"/>
        <v>0</v>
      </c>
      <c r="BI80" s="370">
        <f t="shared" si="86"/>
        <v>0</v>
      </c>
      <c r="BJ80" s="370">
        <f t="shared" si="86"/>
        <v>0</v>
      </c>
      <c r="BK80" s="370">
        <f t="shared" si="86"/>
        <v>0</v>
      </c>
      <c r="BL80" s="370">
        <f t="shared" si="86"/>
        <v>0</v>
      </c>
      <c r="BM80" s="370">
        <f t="shared" si="86"/>
        <v>0</v>
      </c>
      <c r="BN80" s="370">
        <f t="shared" si="86"/>
        <v>0</v>
      </c>
      <c r="BO80" s="370">
        <f t="shared" si="86"/>
        <v>0</v>
      </c>
      <c r="BP80" s="370">
        <f t="shared" si="86"/>
        <v>0</v>
      </c>
      <c r="BQ80" s="370">
        <f t="shared" si="86"/>
        <v>0</v>
      </c>
      <c r="BR80" s="370">
        <f t="shared" si="86"/>
        <v>0</v>
      </c>
      <c r="BS80" s="370">
        <f t="shared" si="86"/>
        <v>0</v>
      </c>
      <c r="BT80" s="369">
        <f t="shared" si="72"/>
        <v>0</v>
      </c>
      <c r="BU80" s="61"/>
      <c r="BV80" s="61"/>
      <c r="BW80" s="61"/>
      <c r="BX80" s="61"/>
      <c r="BY80" s="61"/>
      <c r="BZ80" s="61"/>
      <c r="CA80" s="61"/>
      <c r="CB80" s="61"/>
      <c r="CC80" s="61"/>
      <c r="CD80" s="61"/>
      <c r="CE80" s="61"/>
      <c r="CF80" s="61"/>
      <c r="CG80" s="61"/>
      <c r="CH80" s="61"/>
      <c r="CI80" s="61"/>
      <c r="CJ80" s="61"/>
      <c r="CK80" s="61"/>
      <c r="CL80" s="61"/>
      <c r="CM80" s="61"/>
      <c r="CN80" s="61"/>
      <c r="CO80" s="61"/>
      <c r="CP80" s="61"/>
      <c r="CQ80" s="61"/>
      <c r="CR80" s="61"/>
      <c r="CS80" s="61"/>
      <c r="CT80" s="61"/>
      <c r="CU80" s="61"/>
      <c r="CV80" s="61"/>
      <c r="CW80" s="61"/>
      <c r="CX80" s="61"/>
      <c r="CY80" s="61"/>
      <c r="CZ80" s="61"/>
      <c r="DA80" s="61"/>
      <c r="DB80" s="61"/>
      <c r="DC80" s="61"/>
    </row>
    <row r="81" spans="1:107" s="58" customFormat="1" ht="16.5" customHeight="1">
      <c r="A81" s="70" t="s">
        <v>435</v>
      </c>
      <c r="B81" s="660"/>
      <c r="C81" s="410" t="s">
        <v>1171</v>
      </c>
      <c r="D81" s="367" t="s">
        <v>1122</v>
      </c>
      <c r="E81" s="411" t="s">
        <v>1153</v>
      </c>
      <c r="F81" s="77">
        <f>VLOOKUP(C81,'[65]06월마감'!$A$1:$B$500,2,0)</f>
        <v>4611</v>
      </c>
      <c r="G81" s="388">
        <f>VLOOKUP($C$81,[67]납품수량!$B$3:$AH$200,G$1,0)</f>
        <v>0</v>
      </c>
      <c r="H81" s="388">
        <f>VLOOKUP($C$81,[67]납품수량!$B$3:$AH$200,H$1,0)</f>
        <v>0</v>
      </c>
      <c r="I81" s="388">
        <f>VLOOKUP($C$81,[67]납품수량!$B$3:$AH$200,I$1,0)</f>
        <v>0</v>
      </c>
      <c r="J81" s="388">
        <f>VLOOKUP($C$81,[67]납품수량!$B$3:$AH$200,J$1,0)</f>
        <v>0</v>
      </c>
      <c r="K81" s="388">
        <f>VLOOKUP($C$81,[67]납품수량!$B$3:$AH$200,K$1,0)</f>
        <v>0</v>
      </c>
      <c r="L81" s="388">
        <f>VLOOKUP($C$81,[67]납품수량!$B$3:$AH$200,L$1,0)</f>
        <v>0</v>
      </c>
      <c r="M81" s="388">
        <f>VLOOKUP($C$81,[67]납품수량!$B$3:$AH$200,M$1,0)</f>
        <v>0</v>
      </c>
      <c r="N81" s="388">
        <f>VLOOKUP($C$81,[67]납품수량!$B$3:$AH$200,N$1,0)</f>
        <v>0</v>
      </c>
      <c r="O81" s="388">
        <f>VLOOKUP($C$81,[67]납품수량!$B$3:$AH$200,O$1,0)</f>
        <v>0</v>
      </c>
      <c r="P81" s="388">
        <f>VLOOKUP($C$81,[67]납품수량!$B$3:$AH$200,P$1,0)</f>
        <v>0</v>
      </c>
      <c r="Q81" s="388">
        <f>VLOOKUP($C$81,[67]납품수량!$B$3:$AH$200,Q$1,0)</f>
        <v>0</v>
      </c>
      <c r="R81" s="388">
        <f>VLOOKUP($C$81,[67]납품수량!$B$3:$AH$200,R$1,0)</f>
        <v>0</v>
      </c>
      <c r="S81" s="388">
        <f>VLOOKUP($C$81,[67]납품수량!$B$3:$AH$200,S$1,0)</f>
        <v>0</v>
      </c>
      <c r="T81" s="388">
        <f>VLOOKUP($C$81,[67]납품수량!$B$3:$AH$200,T$1,0)</f>
        <v>0</v>
      </c>
      <c r="U81" s="388">
        <f>VLOOKUP($C$81,[67]납품수량!$B$3:$AH$200,U$1,0)</f>
        <v>0</v>
      </c>
      <c r="V81" s="388">
        <f>VLOOKUP($C$81,[67]납품수량!$B$3:$AH$200,V$1,0)</f>
        <v>0</v>
      </c>
      <c r="W81" s="388">
        <f>VLOOKUP($C$81,[67]납품수량!$B$3:$AH$200,W$1,0)</f>
        <v>0</v>
      </c>
      <c r="X81" s="388">
        <f>VLOOKUP($C$81,[67]납품수량!$B$3:$AH$200,X$1,0)</f>
        <v>0</v>
      </c>
      <c r="Y81" s="388">
        <f>VLOOKUP($C$81,[67]납품수량!$B$3:$AH$200,Y$1,0)</f>
        <v>0</v>
      </c>
      <c r="Z81" s="388">
        <f>VLOOKUP($C$81,[67]납품수량!$B$3:$AH$200,Z$1,0)</f>
        <v>0</v>
      </c>
      <c r="AA81" s="388">
        <f>VLOOKUP($C$81,[67]납품수량!$B$3:$AH$200,AA$1,0)</f>
        <v>0</v>
      </c>
      <c r="AB81" s="388">
        <f>VLOOKUP($C$81,[67]납품수량!$B$3:$AH$200,AB$1,0)</f>
        <v>0</v>
      </c>
      <c r="AC81" s="388">
        <f>VLOOKUP($C$81,[67]납품수량!$B$3:$AH$200,AC$1,0)</f>
        <v>0</v>
      </c>
      <c r="AD81" s="388">
        <f>VLOOKUP($C$81,[67]납품수량!$B$3:$AH$200,AD$1,0)</f>
        <v>0</v>
      </c>
      <c r="AE81" s="388">
        <f>VLOOKUP($C$81,[67]납품수량!$B$3:$AH$200,AE$1,0)</f>
        <v>0</v>
      </c>
      <c r="AF81" s="388">
        <f>VLOOKUP($C$81,[67]납품수량!$B$3:$AH$200,AF$1,0)</f>
        <v>0</v>
      </c>
      <c r="AG81" s="388">
        <f>VLOOKUP($C$81,[67]납품수량!$B$3:$AH$200,AG$1,0)</f>
        <v>0</v>
      </c>
      <c r="AH81" s="388">
        <f>VLOOKUP($C$81,[67]납품수량!$B$3:$AH$200,AH$1,0)</f>
        <v>0</v>
      </c>
      <c r="AI81" s="388">
        <f>VLOOKUP($C$81,[67]납품수량!$B$3:$AH$200,AI$1,0)</f>
        <v>0</v>
      </c>
      <c r="AJ81" s="388">
        <f>VLOOKUP($C$81,[67]납품수량!$B$3:$AH$200,AJ$1,0)</f>
        <v>0</v>
      </c>
      <c r="AK81" s="388">
        <f>VLOOKUP($C$81,[67]납품수량!$B$3:$AH$200,AK$1,0)</f>
        <v>0</v>
      </c>
      <c r="AL81" s="388">
        <f t="shared" si="75"/>
        <v>0</v>
      </c>
      <c r="AM81" s="389">
        <f t="shared" si="70"/>
        <v>0</v>
      </c>
      <c r="AN81" s="61"/>
      <c r="AO81" s="370">
        <f t="shared" ref="AO81:BS81" si="87">$F$81*G81</f>
        <v>0</v>
      </c>
      <c r="AP81" s="370">
        <f t="shared" si="87"/>
        <v>0</v>
      </c>
      <c r="AQ81" s="370">
        <f t="shared" si="87"/>
        <v>0</v>
      </c>
      <c r="AR81" s="370">
        <f t="shared" si="87"/>
        <v>0</v>
      </c>
      <c r="AS81" s="370">
        <f t="shared" si="87"/>
        <v>0</v>
      </c>
      <c r="AT81" s="370">
        <f t="shared" si="87"/>
        <v>0</v>
      </c>
      <c r="AU81" s="370">
        <f t="shared" si="87"/>
        <v>0</v>
      </c>
      <c r="AV81" s="370">
        <f t="shared" si="87"/>
        <v>0</v>
      </c>
      <c r="AW81" s="370">
        <f t="shared" si="87"/>
        <v>0</v>
      </c>
      <c r="AX81" s="370">
        <f t="shared" si="87"/>
        <v>0</v>
      </c>
      <c r="AY81" s="370">
        <f t="shared" si="87"/>
        <v>0</v>
      </c>
      <c r="AZ81" s="370">
        <f t="shared" si="87"/>
        <v>0</v>
      </c>
      <c r="BA81" s="370">
        <f t="shared" si="87"/>
        <v>0</v>
      </c>
      <c r="BB81" s="370">
        <f t="shared" si="87"/>
        <v>0</v>
      </c>
      <c r="BC81" s="370">
        <f t="shared" si="87"/>
        <v>0</v>
      </c>
      <c r="BD81" s="370">
        <f t="shared" si="87"/>
        <v>0</v>
      </c>
      <c r="BE81" s="370">
        <f t="shared" si="87"/>
        <v>0</v>
      </c>
      <c r="BF81" s="370">
        <f t="shared" si="87"/>
        <v>0</v>
      </c>
      <c r="BG81" s="370">
        <f t="shared" si="87"/>
        <v>0</v>
      </c>
      <c r="BH81" s="370">
        <f t="shared" si="87"/>
        <v>0</v>
      </c>
      <c r="BI81" s="370">
        <f t="shared" si="87"/>
        <v>0</v>
      </c>
      <c r="BJ81" s="370">
        <f t="shared" si="87"/>
        <v>0</v>
      </c>
      <c r="BK81" s="370">
        <f t="shared" si="87"/>
        <v>0</v>
      </c>
      <c r="BL81" s="370">
        <f t="shared" si="87"/>
        <v>0</v>
      </c>
      <c r="BM81" s="370">
        <f t="shared" si="87"/>
        <v>0</v>
      </c>
      <c r="BN81" s="370">
        <f t="shared" si="87"/>
        <v>0</v>
      </c>
      <c r="BO81" s="370">
        <f t="shared" si="87"/>
        <v>0</v>
      </c>
      <c r="BP81" s="370">
        <f t="shared" si="87"/>
        <v>0</v>
      </c>
      <c r="BQ81" s="370">
        <f t="shared" si="87"/>
        <v>0</v>
      </c>
      <c r="BR81" s="370">
        <f t="shared" si="87"/>
        <v>0</v>
      </c>
      <c r="BS81" s="370">
        <f t="shared" si="87"/>
        <v>0</v>
      </c>
      <c r="BT81" s="369">
        <f t="shared" si="72"/>
        <v>0</v>
      </c>
      <c r="BU81" s="61"/>
      <c r="BV81" s="61"/>
      <c r="BW81" s="61"/>
      <c r="BX81" s="61"/>
      <c r="BY81" s="61"/>
      <c r="BZ81" s="61"/>
      <c r="CA81" s="61"/>
      <c r="CB81" s="61"/>
      <c r="CC81" s="61"/>
      <c r="CD81" s="61"/>
      <c r="CE81" s="61"/>
      <c r="CF81" s="61"/>
      <c r="CG81" s="61"/>
      <c r="CH81" s="61"/>
      <c r="CI81" s="61"/>
      <c r="CJ81" s="61"/>
      <c r="CK81" s="61"/>
      <c r="CL81" s="61"/>
      <c r="CM81" s="61"/>
      <c r="CN81" s="61"/>
      <c r="CO81" s="61"/>
      <c r="CP81" s="61"/>
      <c r="CQ81" s="61"/>
      <c r="CR81" s="61"/>
      <c r="CS81" s="61"/>
      <c r="CT81" s="61"/>
      <c r="CU81" s="61"/>
      <c r="CV81" s="61"/>
      <c r="CW81" s="61"/>
      <c r="CX81" s="61"/>
      <c r="CY81" s="61"/>
      <c r="CZ81" s="61"/>
      <c r="DA81" s="61"/>
      <c r="DB81" s="61"/>
      <c r="DC81" s="61"/>
    </row>
    <row r="82" spans="1:107" s="58" customFormat="1" ht="16.5" customHeight="1">
      <c r="A82" s="70" t="s">
        <v>435</v>
      </c>
      <c r="B82" s="660"/>
      <c r="C82" s="410" t="s">
        <v>1170</v>
      </c>
      <c r="D82" s="367" t="s">
        <v>1122</v>
      </c>
      <c r="E82" s="411" t="s">
        <v>1153</v>
      </c>
      <c r="F82" s="77">
        <f>VLOOKUP(C82,'[65]06월마감'!$A$1:$B$500,2,0)</f>
        <v>4421</v>
      </c>
      <c r="G82" s="388">
        <f>VLOOKUP($C$82,[67]납품수량!$B$3:$AH$200,G$1,0)</f>
        <v>0</v>
      </c>
      <c r="H82" s="388">
        <f>VLOOKUP($C$82,[67]납품수량!$B$3:$AH$200,H$1,0)</f>
        <v>0</v>
      </c>
      <c r="I82" s="388">
        <f>VLOOKUP($C$82,[67]납품수량!$B$3:$AH$200,I$1,0)</f>
        <v>0</v>
      </c>
      <c r="J82" s="388">
        <f>VLOOKUP($C$82,[67]납품수량!$B$3:$AH$200,J$1,0)</f>
        <v>0</v>
      </c>
      <c r="K82" s="388">
        <f>VLOOKUP($C$82,[67]납품수량!$B$3:$AH$200,K$1,0)</f>
        <v>0</v>
      </c>
      <c r="L82" s="388">
        <f>VLOOKUP($C$82,[67]납품수량!$B$3:$AH$200,L$1,0)</f>
        <v>0</v>
      </c>
      <c r="M82" s="388">
        <f>VLOOKUP($C$82,[67]납품수량!$B$3:$AH$200,M$1,0)</f>
        <v>0</v>
      </c>
      <c r="N82" s="388">
        <f>VLOOKUP($C$82,[67]납품수량!$B$3:$AH$200,N$1,0)</f>
        <v>0</v>
      </c>
      <c r="O82" s="388">
        <f>VLOOKUP($C$82,[67]납품수량!$B$3:$AH$200,O$1,0)</f>
        <v>0</v>
      </c>
      <c r="P82" s="388">
        <f>VLOOKUP($C$82,[67]납품수량!$B$3:$AH$200,P$1,0)</f>
        <v>0</v>
      </c>
      <c r="Q82" s="388">
        <f>VLOOKUP($C$82,[67]납품수량!$B$3:$AH$200,Q$1,0)</f>
        <v>0</v>
      </c>
      <c r="R82" s="388">
        <f>VLOOKUP($C$82,[67]납품수량!$B$3:$AH$200,R$1,0)</f>
        <v>0</v>
      </c>
      <c r="S82" s="388">
        <f>VLOOKUP($C$82,[67]납품수량!$B$3:$AH$200,S$1,0)</f>
        <v>0</v>
      </c>
      <c r="T82" s="388">
        <f>VLOOKUP($C$82,[67]납품수량!$B$3:$AH$200,T$1,0)</f>
        <v>0</v>
      </c>
      <c r="U82" s="388">
        <f>VLOOKUP($C$82,[67]납품수량!$B$3:$AH$200,U$1,0)</f>
        <v>0</v>
      </c>
      <c r="V82" s="388">
        <f>VLOOKUP($C$82,[67]납품수량!$B$3:$AH$200,V$1,0)</f>
        <v>0</v>
      </c>
      <c r="W82" s="388">
        <f>VLOOKUP($C$82,[67]납품수량!$B$3:$AH$200,W$1,0)</f>
        <v>0</v>
      </c>
      <c r="X82" s="388">
        <f>VLOOKUP($C$82,[67]납품수량!$B$3:$AH$200,X$1,0)</f>
        <v>0</v>
      </c>
      <c r="Y82" s="388">
        <f>VLOOKUP($C$82,[67]납품수량!$B$3:$AH$200,Y$1,0)</f>
        <v>0</v>
      </c>
      <c r="Z82" s="388">
        <f>VLOOKUP($C$82,[67]납품수량!$B$3:$AH$200,Z$1,0)</f>
        <v>0</v>
      </c>
      <c r="AA82" s="388">
        <f>VLOOKUP($C$82,[67]납품수량!$B$3:$AH$200,AA$1,0)</f>
        <v>0</v>
      </c>
      <c r="AB82" s="388">
        <f>VLOOKUP($C$82,[67]납품수량!$B$3:$AH$200,AB$1,0)</f>
        <v>0</v>
      </c>
      <c r="AC82" s="388">
        <f>VLOOKUP($C$82,[67]납품수량!$B$3:$AH$200,AC$1,0)</f>
        <v>0</v>
      </c>
      <c r="AD82" s="388">
        <f>VLOOKUP($C$82,[67]납품수량!$B$3:$AH$200,AD$1,0)</f>
        <v>0</v>
      </c>
      <c r="AE82" s="388">
        <f>VLOOKUP($C$82,[67]납품수량!$B$3:$AH$200,AE$1,0)</f>
        <v>0</v>
      </c>
      <c r="AF82" s="388">
        <f>VLOOKUP($C$82,[67]납품수량!$B$3:$AH$200,AF$1,0)</f>
        <v>0</v>
      </c>
      <c r="AG82" s="388">
        <f>VLOOKUP($C$82,[67]납품수량!$B$3:$AH$200,AG$1,0)</f>
        <v>0</v>
      </c>
      <c r="AH82" s="388">
        <f>VLOOKUP($C$82,[67]납품수량!$B$3:$AH$200,AH$1,0)</f>
        <v>0</v>
      </c>
      <c r="AI82" s="388">
        <f>VLOOKUP($C$82,[67]납품수량!$B$3:$AH$200,AI$1,0)</f>
        <v>0</v>
      </c>
      <c r="AJ82" s="388">
        <f>VLOOKUP($C$82,[67]납품수량!$B$3:$AH$200,AJ$1,0)</f>
        <v>0</v>
      </c>
      <c r="AK82" s="388">
        <f>VLOOKUP($C$82,[67]납품수량!$B$3:$AH$200,AK$1,0)</f>
        <v>0</v>
      </c>
      <c r="AL82" s="388">
        <f t="shared" si="75"/>
        <v>0</v>
      </c>
      <c r="AM82" s="389">
        <f t="shared" si="70"/>
        <v>0</v>
      </c>
      <c r="AN82" s="61"/>
      <c r="AO82" s="370">
        <f t="shared" ref="AO82:BS82" si="88">$F$82*G82</f>
        <v>0</v>
      </c>
      <c r="AP82" s="370">
        <f t="shared" si="88"/>
        <v>0</v>
      </c>
      <c r="AQ82" s="370">
        <f t="shared" si="88"/>
        <v>0</v>
      </c>
      <c r="AR82" s="370">
        <f t="shared" si="88"/>
        <v>0</v>
      </c>
      <c r="AS82" s="370">
        <f t="shared" si="88"/>
        <v>0</v>
      </c>
      <c r="AT82" s="370">
        <f t="shared" si="88"/>
        <v>0</v>
      </c>
      <c r="AU82" s="370">
        <f t="shared" si="88"/>
        <v>0</v>
      </c>
      <c r="AV82" s="370">
        <f t="shared" si="88"/>
        <v>0</v>
      </c>
      <c r="AW82" s="370">
        <f t="shared" si="88"/>
        <v>0</v>
      </c>
      <c r="AX82" s="370">
        <f t="shared" si="88"/>
        <v>0</v>
      </c>
      <c r="AY82" s="370">
        <f t="shared" si="88"/>
        <v>0</v>
      </c>
      <c r="AZ82" s="370">
        <f t="shared" si="88"/>
        <v>0</v>
      </c>
      <c r="BA82" s="370">
        <f t="shared" si="88"/>
        <v>0</v>
      </c>
      <c r="BB82" s="370">
        <f t="shared" si="88"/>
        <v>0</v>
      </c>
      <c r="BC82" s="370">
        <f t="shared" si="88"/>
        <v>0</v>
      </c>
      <c r="BD82" s="370">
        <f t="shared" si="88"/>
        <v>0</v>
      </c>
      <c r="BE82" s="370">
        <f t="shared" si="88"/>
        <v>0</v>
      </c>
      <c r="BF82" s="370">
        <f t="shared" si="88"/>
        <v>0</v>
      </c>
      <c r="BG82" s="370">
        <f t="shared" si="88"/>
        <v>0</v>
      </c>
      <c r="BH82" s="370">
        <f t="shared" si="88"/>
        <v>0</v>
      </c>
      <c r="BI82" s="370">
        <f t="shared" si="88"/>
        <v>0</v>
      </c>
      <c r="BJ82" s="370">
        <f t="shared" si="88"/>
        <v>0</v>
      </c>
      <c r="BK82" s="370">
        <f t="shared" si="88"/>
        <v>0</v>
      </c>
      <c r="BL82" s="370">
        <f t="shared" si="88"/>
        <v>0</v>
      </c>
      <c r="BM82" s="370">
        <f t="shared" si="88"/>
        <v>0</v>
      </c>
      <c r="BN82" s="370">
        <f t="shared" si="88"/>
        <v>0</v>
      </c>
      <c r="BO82" s="370">
        <f t="shared" si="88"/>
        <v>0</v>
      </c>
      <c r="BP82" s="370">
        <f t="shared" si="88"/>
        <v>0</v>
      </c>
      <c r="BQ82" s="370">
        <f t="shared" si="88"/>
        <v>0</v>
      </c>
      <c r="BR82" s="370">
        <f t="shared" si="88"/>
        <v>0</v>
      </c>
      <c r="BS82" s="370">
        <f t="shared" si="88"/>
        <v>0</v>
      </c>
      <c r="BT82" s="369">
        <f t="shared" si="72"/>
        <v>0</v>
      </c>
      <c r="BU82" s="61"/>
      <c r="BV82" s="61"/>
      <c r="BW82" s="61"/>
      <c r="BX82" s="61"/>
      <c r="BY82" s="61"/>
      <c r="BZ82" s="61"/>
      <c r="CA82" s="61"/>
      <c r="CB82" s="61"/>
      <c r="CC82" s="61"/>
      <c r="CD82" s="61"/>
      <c r="CE82" s="61"/>
      <c r="CF82" s="61"/>
      <c r="CG82" s="61"/>
      <c r="CH82" s="61"/>
      <c r="CI82" s="61"/>
      <c r="CJ82" s="61"/>
      <c r="CK82" s="61"/>
      <c r="CL82" s="61"/>
      <c r="CM82" s="61"/>
      <c r="CN82" s="61"/>
      <c r="CO82" s="61"/>
      <c r="CP82" s="61"/>
      <c r="CQ82" s="61"/>
      <c r="CR82" s="61"/>
      <c r="CS82" s="61"/>
      <c r="CT82" s="61"/>
      <c r="CU82" s="61"/>
      <c r="CV82" s="61"/>
      <c r="CW82" s="61"/>
      <c r="CX82" s="61"/>
      <c r="CY82" s="61"/>
      <c r="CZ82" s="61"/>
      <c r="DA82" s="61"/>
      <c r="DB82" s="61"/>
      <c r="DC82" s="61"/>
    </row>
    <row r="83" spans="1:107" s="58" customFormat="1" ht="16.5" customHeight="1">
      <c r="A83" s="70" t="s">
        <v>435</v>
      </c>
      <c r="B83" s="660"/>
      <c r="C83" s="410" t="s">
        <v>1169</v>
      </c>
      <c r="D83" s="367" t="s">
        <v>1168</v>
      </c>
      <c r="E83" s="411" t="s">
        <v>1153</v>
      </c>
      <c r="F83" s="77">
        <f>VLOOKUP(C83,'[65]06월마감'!$A$1:$B$500,2,0)</f>
        <v>258</v>
      </c>
      <c r="G83" s="388">
        <f>VLOOKUP($C$83,[67]납품수량!$B$3:$AH$200,G$1,0)</f>
        <v>0</v>
      </c>
      <c r="H83" s="388">
        <f>VLOOKUP($C$83,[67]납품수량!$B$3:$AH$200,H$1,0)</f>
        <v>0</v>
      </c>
      <c r="I83" s="388">
        <f>VLOOKUP($C$83,[67]납품수량!$B$3:$AH$200,I$1,0)</f>
        <v>0</v>
      </c>
      <c r="J83" s="388">
        <f>VLOOKUP($C$83,[67]납품수량!$B$3:$AH$200,J$1,0)</f>
        <v>0</v>
      </c>
      <c r="K83" s="388">
        <f>VLOOKUP($C$83,[67]납품수량!$B$3:$AH$200,K$1,0)</f>
        <v>0</v>
      </c>
      <c r="L83" s="388">
        <f>VLOOKUP($C$83,[67]납품수량!$B$3:$AH$200,L$1,0)</f>
        <v>0</v>
      </c>
      <c r="M83" s="388">
        <f>VLOOKUP($C$83,[67]납품수량!$B$3:$AH$200,M$1,0)</f>
        <v>0</v>
      </c>
      <c r="N83" s="388">
        <f>VLOOKUP($C$83,[67]납품수량!$B$3:$AH$200,N$1,0)</f>
        <v>0</v>
      </c>
      <c r="O83" s="388">
        <f>VLOOKUP($C$83,[67]납품수량!$B$3:$AH$200,O$1,0)</f>
        <v>0</v>
      </c>
      <c r="P83" s="388">
        <f>VLOOKUP($C$83,[67]납품수량!$B$3:$AH$200,P$1,0)</f>
        <v>0</v>
      </c>
      <c r="Q83" s="388">
        <f>VLOOKUP($C$83,[67]납품수량!$B$3:$AH$200,Q$1,0)</f>
        <v>0</v>
      </c>
      <c r="R83" s="388">
        <f>VLOOKUP($C$83,[67]납품수량!$B$3:$AH$200,R$1,0)</f>
        <v>0</v>
      </c>
      <c r="S83" s="388">
        <f>VLOOKUP($C$83,[67]납품수량!$B$3:$AH$200,S$1,0)</f>
        <v>0</v>
      </c>
      <c r="T83" s="388">
        <f>VLOOKUP($C$83,[67]납품수량!$B$3:$AH$200,T$1,0)</f>
        <v>0</v>
      </c>
      <c r="U83" s="388">
        <f>VLOOKUP($C$83,[67]납품수량!$B$3:$AH$200,U$1,0)</f>
        <v>0</v>
      </c>
      <c r="V83" s="388">
        <f>VLOOKUP($C$83,[67]납품수량!$B$3:$AH$200,V$1,0)</f>
        <v>0</v>
      </c>
      <c r="W83" s="388">
        <f>VLOOKUP($C$83,[67]납품수량!$B$3:$AH$200,W$1,0)</f>
        <v>0</v>
      </c>
      <c r="X83" s="388">
        <f>VLOOKUP($C$83,[67]납품수량!$B$3:$AH$200,X$1,0)</f>
        <v>0</v>
      </c>
      <c r="Y83" s="388">
        <f>VLOOKUP($C$83,[67]납품수량!$B$3:$AH$200,Y$1,0)</f>
        <v>0</v>
      </c>
      <c r="Z83" s="388">
        <f>VLOOKUP($C$83,[67]납품수량!$B$3:$AH$200,Z$1,0)</f>
        <v>0</v>
      </c>
      <c r="AA83" s="388">
        <f>VLOOKUP($C$83,[67]납품수량!$B$3:$AH$200,AA$1,0)</f>
        <v>0</v>
      </c>
      <c r="AB83" s="388">
        <f>VLOOKUP($C$83,[67]납품수량!$B$3:$AH$200,AB$1,0)</f>
        <v>0</v>
      </c>
      <c r="AC83" s="388">
        <f>VLOOKUP($C$83,[67]납품수량!$B$3:$AH$200,AC$1,0)</f>
        <v>0</v>
      </c>
      <c r="AD83" s="388">
        <f>VLOOKUP($C$83,[67]납품수량!$B$3:$AH$200,AD$1,0)</f>
        <v>0</v>
      </c>
      <c r="AE83" s="388">
        <f>VLOOKUP($C$83,[67]납품수량!$B$3:$AH$200,AE$1,0)</f>
        <v>0</v>
      </c>
      <c r="AF83" s="388">
        <f>VLOOKUP($C$83,[67]납품수량!$B$3:$AH$200,AF$1,0)</f>
        <v>0</v>
      </c>
      <c r="AG83" s="388">
        <f>VLOOKUP($C$83,[67]납품수량!$B$3:$AH$200,AG$1,0)</f>
        <v>0</v>
      </c>
      <c r="AH83" s="388">
        <f>VLOOKUP($C$83,[67]납품수량!$B$3:$AH$200,AH$1,0)</f>
        <v>0</v>
      </c>
      <c r="AI83" s="388">
        <f>VLOOKUP($C$83,[67]납품수량!$B$3:$AH$200,AI$1,0)</f>
        <v>0</v>
      </c>
      <c r="AJ83" s="388">
        <f>VLOOKUP($C$83,[67]납품수량!$B$3:$AH$200,AJ$1,0)</f>
        <v>0</v>
      </c>
      <c r="AK83" s="388">
        <f>VLOOKUP($C$83,[67]납품수량!$B$3:$AH$200,AK$1,0)</f>
        <v>0</v>
      </c>
      <c r="AL83" s="388">
        <f t="shared" si="75"/>
        <v>0</v>
      </c>
      <c r="AM83" s="389">
        <f t="shared" si="70"/>
        <v>0</v>
      </c>
      <c r="AN83" s="61"/>
      <c r="AO83" s="370">
        <f t="shared" ref="AO83:BS83" si="89">$F$83*G83</f>
        <v>0</v>
      </c>
      <c r="AP83" s="370">
        <f t="shared" si="89"/>
        <v>0</v>
      </c>
      <c r="AQ83" s="370">
        <f t="shared" si="89"/>
        <v>0</v>
      </c>
      <c r="AR83" s="370">
        <f t="shared" si="89"/>
        <v>0</v>
      </c>
      <c r="AS83" s="370">
        <f t="shared" si="89"/>
        <v>0</v>
      </c>
      <c r="AT83" s="370">
        <f t="shared" si="89"/>
        <v>0</v>
      </c>
      <c r="AU83" s="370">
        <f t="shared" si="89"/>
        <v>0</v>
      </c>
      <c r="AV83" s="370">
        <f t="shared" si="89"/>
        <v>0</v>
      </c>
      <c r="AW83" s="370">
        <f t="shared" si="89"/>
        <v>0</v>
      </c>
      <c r="AX83" s="370">
        <f t="shared" si="89"/>
        <v>0</v>
      </c>
      <c r="AY83" s="370">
        <f t="shared" si="89"/>
        <v>0</v>
      </c>
      <c r="AZ83" s="370">
        <f t="shared" si="89"/>
        <v>0</v>
      </c>
      <c r="BA83" s="370">
        <f t="shared" si="89"/>
        <v>0</v>
      </c>
      <c r="BB83" s="370">
        <f t="shared" si="89"/>
        <v>0</v>
      </c>
      <c r="BC83" s="370">
        <f t="shared" si="89"/>
        <v>0</v>
      </c>
      <c r="BD83" s="370">
        <f t="shared" si="89"/>
        <v>0</v>
      </c>
      <c r="BE83" s="370">
        <f t="shared" si="89"/>
        <v>0</v>
      </c>
      <c r="BF83" s="370">
        <f t="shared" si="89"/>
        <v>0</v>
      </c>
      <c r="BG83" s="370">
        <f t="shared" si="89"/>
        <v>0</v>
      </c>
      <c r="BH83" s="370">
        <f t="shared" si="89"/>
        <v>0</v>
      </c>
      <c r="BI83" s="370">
        <f t="shared" si="89"/>
        <v>0</v>
      </c>
      <c r="BJ83" s="370">
        <f t="shared" si="89"/>
        <v>0</v>
      </c>
      <c r="BK83" s="370">
        <f t="shared" si="89"/>
        <v>0</v>
      </c>
      <c r="BL83" s="370">
        <f t="shared" si="89"/>
        <v>0</v>
      </c>
      <c r="BM83" s="370">
        <f t="shared" si="89"/>
        <v>0</v>
      </c>
      <c r="BN83" s="370">
        <f t="shared" si="89"/>
        <v>0</v>
      </c>
      <c r="BO83" s="370">
        <f t="shared" si="89"/>
        <v>0</v>
      </c>
      <c r="BP83" s="370">
        <f t="shared" si="89"/>
        <v>0</v>
      </c>
      <c r="BQ83" s="370">
        <f t="shared" si="89"/>
        <v>0</v>
      </c>
      <c r="BR83" s="370">
        <f t="shared" si="89"/>
        <v>0</v>
      </c>
      <c r="BS83" s="370">
        <f t="shared" si="89"/>
        <v>0</v>
      </c>
      <c r="BT83" s="369">
        <f t="shared" si="72"/>
        <v>0</v>
      </c>
      <c r="BU83" s="61"/>
      <c r="BV83" s="61"/>
      <c r="BW83" s="61"/>
      <c r="BX83" s="61"/>
      <c r="BY83" s="61"/>
      <c r="BZ83" s="61"/>
      <c r="CA83" s="61"/>
      <c r="CB83" s="61"/>
      <c r="CC83" s="61"/>
      <c r="CD83" s="61"/>
      <c r="CE83" s="61"/>
      <c r="CF83" s="61"/>
      <c r="CG83" s="61"/>
      <c r="CH83" s="61"/>
      <c r="CI83" s="61"/>
      <c r="CJ83" s="61"/>
      <c r="CK83" s="61"/>
      <c r="CL83" s="61"/>
      <c r="CM83" s="61"/>
      <c r="CN83" s="61"/>
      <c r="CO83" s="61"/>
      <c r="CP83" s="61"/>
      <c r="CQ83" s="61"/>
      <c r="CR83" s="61"/>
      <c r="CS83" s="61"/>
      <c r="CT83" s="61"/>
      <c r="CU83" s="61"/>
      <c r="CV83" s="61"/>
      <c r="CW83" s="61"/>
      <c r="CX83" s="61"/>
      <c r="CY83" s="61"/>
      <c r="CZ83" s="61"/>
      <c r="DA83" s="61"/>
      <c r="DB83" s="61"/>
      <c r="DC83" s="61"/>
    </row>
    <row r="84" spans="1:107" s="58" customFormat="1" ht="16.5" customHeight="1">
      <c r="A84" s="70" t="s">
        <v>435</v>
      </c>
      <c r="B84" s="660"/>
      <c r="C84" s="410" t="s">
        <v>1167</v>
      </c>
      <c r="D84" s="367" t="s">
        <v>1166</v>
      </c>
      <c r="E84" s="411" t="s">
        <v>1153</v>
      </c>
      <c r="F84" s="77">
        <f>VLOOKUP(C84,'[65]06월마감'!$A$1:$B$500,2,0)</f>
        <v>3687</v>
      </c>
      <c r="G84" s="388">
        <f>VLOOKUP($C$84,[67]납품수량!$B$3:$AH$200,G$1,0)</f>
        <v>0</v>
      </c>
      <c r="H84" s="388">
        <f>VLOOKUP($C$84,[67]납품수량!$B$3:$AH$200,H$1,0)</f>
        <v>0</v>
      </c>
      <c r="I84" s="388">
        <f>VLOOKUP($C$84,[67]납품수량!$B$3:$AH$200,I$1,0)</f>
        <v>0</v>
      </c>
      <c r="J84" s="388">
        <f>VLOOKUP($C$84,[67]납품수량!$B$3:$AH$200,J$1,0)</f>
        <v>0</v>
      </c>
      <c r="K84" s="388">
        <f>VLOOKUP($C$84,[67]납품수량!$B$3:$AH$200,K$1,0)</f>
        <v>0</v>
      </c>
      <c r="L84" s="388">
        <f>VLOOKUP($C$84,[67]납품수량!$B$3:$AH$200,L$1,0)</f>
        <v>0</v>
      </c>
      <c r="M84" s="388">
        <f>VLOOKUP($C$84,[67]납품수량!$B$3:$AH$200,M$1,0)</f>
        <v>0</v>
      </c>
      <c r="N84" s="388">
        <f>VLOOKUP($C$84,[67]납품수량!$B$3:$AH$200,N$1,0)</f>
        <v>0</v>
      </c>
      <c r="O84" s="388">
        <f>VLOOKUP($C$84,[67]납품수량!$B$3:$AH$200,O$1,0)</f>
        <v>0</v>
      </c>
      <c r="P84" s="388">
        <f>VLOOKUP($C$84,[67]납품수량!$B$3:$AH$200,P$1,0)</f>
        <v>0</v>
      </c>
      <c r="Q84" s="388">
        <f>VLOOKUP($C$84,[67]납품수량!$B$3:$AH$200,Q$1,0)</f>
        <v>0</v>
      </c>
      <c r="R84" s="388">
        <f>VLOOKUP($C$84,[67]납품수량!$B$3:$AH$200,R$1,0)</f>
        <v>0</v>
      </c>
      <c r="S84" s="388">
        <f>VLOOKUP($C$84,[67]납품수량!$B$3:$AH$200,S$1,0)</f>
        <v>0</v>
      </c>
      <c r="T84" s="388">
        <f>VLOOKUP($C$84,[67]납품수량!$B$3:$AH$200,T$1,0)</f>
        <v>0</v>
      </c>
      <c r="U84" s="388">
        <f>VLOOKUP($C$84,[67]납품수량!$B$3:$AH$200,U$1,0)</f>
        <v>0</v>
      </c>
      <c r="V84" s="388">
        <f>VLOOKUP($C$84,[67]납품수량!$B$3:$AH$200,V$1,0)</f>
        <v>0</v>
      </c>
      <c r="W84" s="388">
        <f>VLOOKUP($C$84,[67]납품수량!$B$3:$AH$200,W$1,0)</f>
        <v>0</v>
      </c>
      <c r="X84" s="388">
        <f>VLOOKUP($C$84,[67]납품수량!$B$3:$AH$200,X$1,0)</f>
        <v>0</v>
      </c>
      <c r="Y84" s="388">
        <f>VLOOKUP($C$84,[67]납품수량!$B$3:$AH$200,Y$1,0)</f>
        <v>0</v>
      </c>
      <c r="Z84" s="388">
        <f>VLOOKUP($C$84,[67]납품수량!$B$3:$AH$200,Z$1,0)</f>
        <v>0</v>
      </c>
      <c r="AA84" s="388">
        <f>VLOOKUP($C$84,[67]납품수량!$B$3:$AH$200,AA$1,0)</f>
        <v>0</v>
      </c>
      <c r="AB84" s="388">
        <f>VLOOKUP($C$84,[67]납품수량!$B$3:$AH$200,AB$1,0)</f>
        <v>0</v>
      </c>
      <c r="AC84" s="388">
        <f>VLOOKUP($C$84,[67]납품수량!$B$3:$AH$200,AC$1,0)</f>
        <v>0</v>
      </c>
      <c r="AD84" s="388">
        <f>VLOOKUP($C$84,[67]납품수량!$B$3:$AH$200,AD$1,0)</f>
        <v>0</v>
      </c>
      <c r="AE84" s="388">
        <f>VLOOKUP($C$84,[67]납품수량!$B$3:$AH$200,AE$1,0)</f>
        <v>0</v>
      </c>
      <c r="AF84" s="388">
        <f>VLOOKUP($C$84,[67]납품수량!$B$3:$AH$200,AF$1,0)</f>
        <v>0</v>
      </c>
      <c r="AG84" s="388">
        <f>VLOOKUP($C$84,[67]납품수량!$B$3:$AH$200,AG$1,0)</f>
        <v>0</v>
      </c>
      <c r="AH84" s="388">
        <f>VLOOKUP($C$84,[67]납품수량!$B$3:$AH$200,AH$1,0)</f>
        <v>0</v>
      </c>
      <c r="AI84" s="388">
        <f>VLOOKUP($C$84,[67]납품수량!$B$3:$AH$200,AI$1,0)</f>
        <v>0</v>
      </c>
      <c r="AJ84" s="388">
        <f>VLOOKUP($C$84,[67]납품수량!$B$3:$AH$200,AJ$1,0)</f>
        <v>0</v>
      </c>
      <c r="AK84" s="388">
        <f>VLOOKUP($C$84,[67]납품수량!$B$3:$AH$200,AK$1,0)</f>
        <v>0</v>
      </c>
      <c r="AL84" s="388">
        <f t="shared" si="75"/>
        <v>0</v>
      </c>
      <c r="AM84" s="389">
        <f t="shared" si="70"/>
        <v>0</v>
      </c>
      <c r="AN84" s="61"/>
      <c r="AO84" s="370">
        <f t="shared" ref="AO84:BS84" si="90">$F$84*G84</f>
        <v>0</v>
      </c>
      <c r="AP84" s="370">
        <f t="shared" si="90"/>
        <v>0</v>
      </c>
      <c r="AQ84" s="370">
        <f t="shared" si="90"/>
        <v>0</v>
      </c>
      <c r="AR84" s="370">
        <f t="shared" si="90"/>
        <v>0</v>
      </c>
      <c r="AS84" s="370">
        <f t="shared" si="90"/>
        <v>0</v>
      </c>
      <c r="AT84" s="370">
        <f t="shared" si="90"/>
        <v>0</v>
      </c>
      <c r="AU84" s="370">
        <f t="shared" si="90"/>
        <v>0</v>
      </c>
      <c r="AV84" s="370">
        <f t="shared" si="90"/>
        <v>0</v>
      </c>
      <c r="AW84" s="370">
        <f t="shared" si="90"/>
        <v>0</v>
      </c>
      <c r="AX84" s="370">
        <f t="shared" si="90"/>
        <v>0</v>
      </c>
      <c r="AY84" s="370">
        <f t="shared" si="90"/>
        <v>0</v>
      </c>
      <c r="AZ84" s="370">
        <f t="shared" si="90"/>
        <v>0</v>
      </c>
      <c r="BA84" s="370">
        <f t="shared" si="90"/>
        <v>0</v>
      </c>
      <c r="BB84" s="370">
        <f t="shared" si="90"/>
        <v>0</v>
      </c>
      <c r="BC84" s="370">
        <f t="shared" si="90"/>
        <v>0</v>
      </c>
      <c r="BD84" s="370">
        <f t="shared" si="90"/>
        <v>0</v>
      </c>
      <c r="BE84" s="370">
        <f t="shared" si="90"/>
        <v>0</v>
      </c>
      <c r="BF84" s="370">
        <f t="shared" si="90"/>
        <v>0</v>
      </c>
      <c r="BG84" s="370">
        <f t="shared" si="90"/>
        <v>0</v>
      </c>
      <c r="BH84" s="370">
        <f t="shared" si="90"/>
        <v>0</v>
      </c>
      <c r="BI84" s="370">
        <f t="shared" si="90"/>
        <v>0</v>
      </c>
      <c r="BJ84" s="370">
        <f t="shared" si="90"/>
        <v>0</v>
      </c>
      <c r="BK84" s="370">
        <f t="shared" si="90"/>
        <v>0</v>
      </c>
      <c r="BL84" s="370">
        <f t="shared" si="90"/>
        <v>0</v>
      </c>
      <c r="BM84" s="370">
        <f t="shared" si="90"/>
        <v>0</v>
      </c>
      <c r="BN84" s="370">
        <f t="shared" si="90"/>
        <v>0</v>
      </c>
      <c r="BO84" s="370">
        <f t="shared" si="90"/>
        <v>0</v>
      </c>
      <c r="BP84" s="370">
        <f t="shared" si="90"/>
        <v>0</v>
      </c>
      <c r="BQ84" s="370">
        <f t="shared" si="90"/>
        <v>0</v>
      </c>
      <c r="BR84" s="370">
        <f t="shared" si="90"/>
        <v>0</v>
      </c>
      <c r="BS84" s="370">
        <f t="shared" si="90"/>
        <v>0</v>
      </c>
      <c r="BT84" s="369">
        <f t="shared" si="72"/>
        <v>0</v>
      </c>
      <c r="BU84" s="61"/>
      <c r="BV84" s="61"/>
      <c r="BW84" s="61"/>
      <c r="BX84" s="61"/>
      <c r="BY84" s="61"/>
      <c r="BZ84" s="61"/>
      <c r="CA84" s="61"/>
      <c r="CB84" s="61"/>
      <c r="CC84" s="61"/>
      <c r="CD84" s="61"/>
      <c r="CE84" s="61"/>
      <c r="CF84" s="61"/>
      <c r="CG84" s="61"/>
      <c r="CH84" s="61"/>
      <c r="CI84" s="61"/>
      <c r="CJ84" s="61"/>
      <c r="CK84" s="61"/>
      <c r="CL84" s="61"/>
      <c r="CM84" s="61"/>
      <c r="CN84" s="61"/>
      <c r="CO84" s="61"/>
      <c r="CP84" s="61"/>
      <c r="CQ84" s="61"/>
      <c r="CR84" s="61"/>
      <c r="CS84" s="61"/>
      <c r="CT84" s="61"/>
      <c r="CU84" s="61"/>
      <c r="CV84" s="61"/>
      <c r="CW84" s="61"/>
      <c r="CX84" s="61"/>
      <c r="CY84" s="61"/>
      <c r="CZ84" s="61"/>
      <c r="DA84" s="61"/>
      <c r="DB84" s="61"/>
      <c r="DC84" s="61"/>
    </row>
    <row r="85" spans="1:107" s="58" customFormat="1" ht="16.5" customHeight="1">
      <c r="A85" s="70" t="s">
        <v>435</v>
      </c>
      <c r="B85" s="660"/>
      <c r="C85" s="410" t="s">
        <v>1165</v>
      </c>
      <c r="D85" s="367" t="s">
        <v>1164</v>
      </c>
      <c r="E85" s="411" t="s">
        <v>1153</v>
      </c>
      <c r="F85" s="77">
        <f>VLOOKUP(C85,'[65]06월마감'!$A$1:$B$500,2,0)</f>
        <v>57</v>
      </c>
      <c r="G85" s="388">
        <f>VLOOKUP($C$85,[67]납품수량!$B$3:$AH$200,G$1,0)</f>
        <v>0</v>
      </c>
      <c r="H85" s="388">
        <f>VLOOKUP($C$85,[67]납품수량!$B$3:$AH$200,H$1,0)</f>
        <v>0</v>
      </c>
      <c r="I85" s="388">
        <f>VLOOKUP($C$85,[67]납품수량!$B$3:$AH$200,I$1,0)</f>
        <v>0</v>
      </c>
      <c r="J85" s="388">
        <f>VLOOKUP($C$85,[67]납품수량!$B$3:$AH$200,J$1,0)</f>
        <v>0</v>
      </c>
      <c r="K85" s="388">
        <f>VLOOKUP($C$85,[67]납품수량!$B$3:$AH$200,K$1,0)</f>
        <v>0</v>
      </c>
      <c r="L85" s="388">
        <f>VLOOKUP($C$85,[67]납품수량!$B$3:$AH$200,L$1,0)</f>
        <v>0</v>
      </c>
      <c r="M85" s="388">
        <f>VLOOKUP($C$85,[67]납품수량!$B$3:$AH$200,M$1,0)</f>
        <v>0</v>
      </c>
      <c r="N85" s="388">
        <f>VLOOKUP($C$85,[67]납품수량!$B$3:$AH$200,N$1,0)</f>
        <v>0</v>
      </c>
      <c r="O85" s="388">
        <f>VLOOKUP($C$85,[67]납품수량!$B$3:$AH$200,O$1,0)</f>
        <v>0</v>
      </c>
      <c r="P85" s="388">
        <f>VLOOKUP($C$85,[67]납품수량!$B$3:$AH$200,P$1,0)</f>
        <v>0</v>
      </c>
      <c r="Q85" s="388">
        <f>VLOOKUP($C$85,[67]납품수량!$B$3:$AH$200,Q$1,0)</f>
        <v>0</v>
      </c>
      <c r="R85" s="388">
        <f>VLOOKUP($C$85,[67]납품수량!$B$3:$AH$200,R$1,0)</f>
        <v>0</v>
      </c>
      <c r="S85" s="388">
        <f>VLOOKUP($C$85,[67]납품수량!$B$3:$AH$200,S$1,0)</f>
        <v>0</v>
      </c>
      <c r="T85" s="388">
        <f>VLOOKUP($C$85,[67]납품수량!$B$3:$AH$200,T$1,0)</f>
        <v>0</v>
      </c>
      <c r="U85" s="388">
        <f>VLOOKUP($C$85,[67]납품수량!$B$3:$AH$200,U$1,0)</f>
        <v>0</v>
      </c>
      <c r="V85" s="388">
        <f>VLOOKUP($C$85,[67]납품수량!$B$3:$AH$200,V$1,0)</f>
        <v>0</v>
      </c>
      <c r="W85" s="388">
        <f>VLOOKUP($C$85,[67]납품수량!$B$3:$AH$200,W$1,0)</f>
        <v>0</v>
      </c>
      <c r="X85" s="388">
        <f>VLOOKUP($C$85,[67]납품수량!$B$3:$AH$200,X$1,0)</f>
        <v>0</v>
      </c>
      <c r="Y85" s="388">
        <f>VLOOKUP($C$85,[67]납품수량!$B$3:$AH$200,Y$1,0)</f>
        <v>0</v>
      </c>
      <c r="Z85" s="388">
        <f>VLOOKUP($C$85,[67]납품수량!$B$3:$AH$200,Z$1,0)</f>
        <v>0</v>
      </c>
      <c r="AA85" s="388">
        <f>VLOOKUP($C$85,[67]납품수량!$B$3:$AH$200,AA$1,0)</f>
        <v>0</v>
      </c>
      <c r="AB85" s="388">
        <f>VLOOKUP($C$85,[67]납품수량!$B$3:$AH$200,AB$1,0)</f>
        <v>0</v>
      </c>
      <c r="AC85" s="388">
        <f>VLOOKUP($C$85,[67]납품수량!$B$3:$AH$200,AC$1,0)</f>
        <v>0</v>
      </c>
      <c r="AD85" s="388">
        <f>VLOOKUP($C$85,[67]납품수량!$B$3:$AH$200,AD$1,0)</f>
        <v>0</v>
      </c>
      <c r="AE85" s="388">
        <f>VLOOKUP($C$85,[67]납품수량!$B$3:$AH$200,AE$1,0)</f>
        <v>0</v>
      </c>
      <c r="AF85" s="388">
        <f>VLOOKUP($C$85,[67]납품수량!$B$3:$AH$200,AF$1,0)</f>
        <v>0</v>
      </c>
      <c r="AG85" s="388">
        <f>VLOOKUP($C$85,[67]납품수량!$B$3:$AH$200,AG$1,0)</f>
        <v>0</v>
      </c>
      <c r="AH85" s="388">
        <f>VLOOKUP($C$85,[67]납품수량!$B$3:$AH$200,AH$1,0)</f>
        <v>0</v>
      </c>
      <c r="AI85" s="388">
        <f>VLOOKUP($C$85,[67]납품수량!$B$3:$AH$200,AI$1,0)</f>
        <v>0</v>
      </c>
      <c r="AJ85" s="388">
        <f>VLOOKUP($C$85,[67]납품수량!$B$3:$AH$200,AJ$1,0)</f>
        <v>0</v>
      </c>
      <c r="AK85" s="388">
        <f>VLOOKUP($C$85,[67]납품수량!$B$3:$AH$200,AK$1,0)</f>
        <v>0</v>
      </c>
      <c r="AL85" s="388">
        <f t="shared" si="75"/>
        <v>0</v>
      </c>
      <c r="AM85" s="389">
        <f t="shared" si="70"/>
        <v>0</v>
      </c>
      <c r="AN85" s="61"/>
      <c r="AO85" s="370">
        <f t="shared" ref="AO85:BS85" si="91">$F$85*G85</f>
        <v>0</v>
      </c>
      <c r="AP85" s="370">
        <f t="shared" si="91"/>
        <v>0</v>
      </c>
      <c r="AQ85" s="370">
        <f t="shared" si="91"/>
        <v>0</v>
      </c>
      <c r="AR85" s="370">
        <f t="shared" si="91"/>
        <v>0</v>
      </c>
      <c r="AS85" s="370">
        <f t="shared" si="91"/>
        <v>0</v>
      </c>
      <c r="AT85" s="370">
        <f t="shared" si="91"/>
        <v>0</v>
      </c>
      <c r="AU85" s="370">
        <f t="shared" si="91"/>
        <v>0</v>
      </c>
      <c r="AV85" s="370">
        <f t="shared" si="91"/>
        <v>0</v>
      </c>
      <c r="AW85" s="370">
        <f t="shared" si="91"/>
        <v>0</v>
      </c>
      <c r="AX85" s="370">
        <f t="shared" si="91"/>
        <v>0</v>
      </c>
      <c r="AY85" s="370">
        <f t="shared" si="91"/>
        <v>0</v>
      </c>
      <c r="AZ85" s="370">
        <f t="shared" si="91"/>
        <v>0</v>
      </c>
      <c r="BA85" s="370">
        <f t="shared" si="91"/>
        <v>0</v>
      </c>
      <c r="BB85" s="370">
        <f t="shared" si="91"/>
        <v>0</v>
      </c>
      <c r="BC85" s="370">
        <f t="shared" si="91"/>
        <v>0</v>
      </c>
      <c r="BD85" s="370">
        <f t="shared" si="91"/>
        <v>0</v>
      </c>
      <c r="BE85" s="370">
        <f t="shared" si="91"/>
        <v>0</v>
      </c>
      <c r="BF85" s="370">
        <f t="shared" si="91"/>
        <v>0</v>
      </c>
      <c r="BG85" s="370">
        <f t="shared" si="91"/>
        <v>0</v>
      </c>
      <c r="BH85" s="370">
        <f t="shared" si="91"/>
        <v>0</v>
      </c>
      <c r="BI85" s="370">
        <f t="shared" si="91"/>
        <v>0</v>
      </c>
      <c r="BJ85" s="370">
        <f t="shared" si="91"/>
        <v>0</v>
      </c>
      <c r="BK85" s="370">
        <f t="shared" si="91"/>
        <v>0</v>
      </c>
      <c r="BL85" s="370">
        <f t="shared" si="91"/>
        <v>0</v>
      </c>
      <c r="BM85" s="370">
        <f t="shared" si="91"/>
        <v>0</v>
      </c>
      <c r="BN85" s="370">
        <f t="shared" si="91"/>
        <v>0</v>
      </c>
      <c r="BO85" s="370">
        <f t="shared" si="91"/>
        <v>0</v>
      </c>
      <c r="BP85" s="370">
        <f t="shared" si="91"/>
        <v>0</v>
      </c>
      <c r="BQ85" s="370">
        <f t="shared" si="91"/>
        <v>0</v>
      </c>
      <c r="BR85" s="370">
        <f t="shared" si="91"/>
        <v>0</v>
      </c>
      <c r="BS85" s="370">
        <f t="shared" si="91"/>
        <v>0</v>
      </c>
      <c r="BT85" s="369">
        <f t="shared" si="72"/>
        <v>0</v>
      </c>
      <c r="BU85" s="61"/>
      <c r="BV85" s="61"/>
      <c r="BW85" s="61"/>
      <c r="BX85" s="61"/>
      <c r="BY85" s="61"/>
      <c r="BZ85" s="61"/>
      <c r="CA85" s="61"/>
      <c r="CB85" s="61"/>
      <c r="CC85" s="61"/>
      <c r="CD85" s="61"/>
      <c r="CE85" s="61"/>
      <c r="CF85" s="61"/>
      <c r="CG85" s="61"/>
      <c r="CH85" s="61"/>
      <c r="CI85" s="61"/>
      <c r="CJ85" s="61"/>
      <c r="CK85" s="61"/>
      <c r="CL85" s="61"/>
      <c r="CM85" s="61"/>
      <c r="CN85" s="61"/>
      <c r="CO85" s="61"/>
      <c r="CP85" s="61"/>
      <c r="CQ85" s="61"/>
      <c r="CR85" s="61"/>
      <c r="CS85" s="61"/>
      <c r="CT85" s="61"/>
      <c r="CU85" s="61"/>
      <c r="CV85" s="61"/>
      <c r="CW85" s="61"/>
      <c r="CX85" s="61"/>
      <c r="CY85" s="61"/>
      <c r="CZ85" s="61"/>
      <c r="DA85" s="61"/>
      <c r="DB85" s="61"/>
      <c r="DC85" s="61"/>
    </row>
    <row r="86" spans="1:107" s="58" customFormat="1" ht="16.5" customHeight="1">
      <c r="A86" s="70" t="s">
        <v>435</v>
      </c>
      <c r="B86" s="660"/>
      <c r="C86" s="410" t="s">
        <v>1163</v>
      </c>
      <c r="D86" s="367" t="s">
        <v>251</v>
      </c>
      <c r="E86" s="411" t="s">
        <v>1153</v>
      </c>
      <c r="F86" s="77">
        <f>VLOOKUP(C86,'[65]06월마감'!$A$1:$B$500,2,0)</f>
        <v>57</v>
      </c>
      <c r="G86" s="388">
        <f>VLOOKUP($C$86,[67]납품수량!$B$3:$AH$200,G$1,0)</f>
        <v>0</v>
      </c>
      <c r="H86" s="388">
        <f>VLOOKUP($C$86,[67]납품수량!$B$3:$AH$200,H$1,0)</f>
        <v>0</v>
      </c>
      <c r="I86" s="388">
        <f>VLOOKUP($C$86,[67]납품수량!$B$3:$AH$200,I$1,0)</f>
        <v>0</v>
      </c>
      <c r="J86" s="388">
        <f>VLOOKUP($C$86,[67]납품수량!$B$3:$AH$200,J$1,0)</f>
        <v>0</v>
      </c>
      <c r="K86" s="388">
        <f>VLOOKUP($C$86,[67]납품수량!$B$3:$AH$200,K$1,0)</f>
        <v>0</v>
      </c>
      <c r="L86" s="388">
        <f>VLOOKUP($C$86,[67]납품수량!$B$3:$AH$200,L$1,0)</f>
        <v>0</v>
      </c>
      <c r="M86" s="388">
        <f>VLOOKUP($C$86,[67]납품수량!$B$3:$AH$200,M$1,0)</f>
        <v>0</v>
      </c>
      <c r="N86" s="388">
        <f>VLOOKUP($C$86,[67]납품수량!$B$3:$AH$200,N$1,0)</f>
        <v>0</v>
      </c>
      <c r="O86" s="388">
        <f>VLOOKUP($C$86,[67]납품수량!$B$3:$AH$200,O$1,0)</f>
        <v>0</v>
      </c>
      <c r="P86" s="388">
        <f>VLOOKUP($C$86,[67]납품수량!$B$3:$AH$200,P$1,0)</f>
        <v>0</v>
      </c>
      <c r="Q86" s="388">
        <f>VLOOKUP($C$86,[67]납품수량!$B$3:$AH$200,Q$1,0)</f>
        <v>0</v>
      </c>
      <c r="R86" s="388">
        <f>VLOOKUP($C$86,[67]납품수량!$B$3:$AH$200,R$1,0)</f>
        <v>0</v>
      </c>
      <c r="S86" s="388">
        <f>VLOOKUP($C$86,[67]납품수량!$B$3:$AH$200,S$1,0)</f>
        <v>0</v>
      </c>
      <c r="T86" s="388">
        <f>VLOOKUP($C$86,[67]납품수량!$B$3:$AH$200,T$1,0)</f>
        <v>0</v>
      </c>
      <c r="U86" s="388">
        <f>VLOOKUP($C$86,[67]납품수량!$B$3:$AH$200,U$1,0)</f>
        <v>0</v>
      </c>
      <c r="V86" s="388">
        <f>VLOOKUP($C$86,[67]납품수량!$B$3:$AH$200,V$1,0)</f>
        <v>0</v>
      </c>
      <c r="W86" s="388">
        <f>VLOOKUP($C$86,[67]납품수량!$B$3:$AH$200,W$1,0)</f>
        <v>0</v>
      </c>
      <c r="X86" s="388">
        <f>VLOOKUP($C$86,[67]납품수량!$B$3:$AH$200,X$1,0)</f>
        <v>0</v>
      </c>
      <c r="Y86" s="388">
        <f>VLOOKUP($C$86,[67]납품수량!$B$3:$AH$200,Y$1,0)</f>
        <v>0</v>
      </c>
      <c r="Z86" s="388">
        <f>VLOOKUP($C$86,[67]납품수량!$B$3:$AH$200,Z$1,0)</f>
        <v>0</v>
      </c>
      <c r="AA86" s="388">
        <f>VLOOKUP($C$86,[67]납품수량!$B$3:$AH$200,AA$1,0)</f>
        <v>0</v>
      </c>
      <c r="AB86" s="388">
        <f>VLOOKUP($C$86,[67]납품수량!$B$3:$AH$200,AB$1,0)</f>
        <v>0</v>
      </c>
      <c r="AC86" s="388">
        <f>VLOOKUP($C$86,[67]납품수량!$B$3:$AH$200,AC$1,0)</f>
        <v>0</v>
      </c>
      <c r="AD86" s="388">
        <f>VLOOKUP($C$86,[67]납품수량!$B$3:$AH$200,AD$1,0)</f>
        <v>0</v>
      </c>
      <c r="AE86" s="388">
        <f>VLOOKUP($C$86,[67]납품수량!$B$3:$AH$200,AE$1,0)</f>
        <v>0</v>
      </c>
      <c r="AF86" s="388">
        <f>VLOOKUP($C$86,[67]납품수량!$B$3:$AH$200,AF$1,0)</f>
        <v>0</v>
      </c>
      <c r="AG86" s="388">
        <f>VLOOKUP($C$86,[67]납품수량!$B$3:$AH$200,AG$1,0)</f>
        <v>0</v>
      </c>
      <c r="AH86" s="388">
        <f>VLOOKUP($C$86,[67]납품수량!$B$3:$AH$200,AH$1,0)</f>
        <v>0</v>
      </c>
      <c r="AI86" s="388">
        <f>VLOOKUP($C$86,[67]납품수량!$B$3:$AH$200,AI$1,0)</f>
        <v>0</v>
      </c>
      <c r="AJ86" s="388">
        <f>VLOOKUP($C$86,[67]납품수량!$B$3:$AH$200,AJ$1,0)</f>
        <v>0</v>
      </c>
      <c r="AK86" s="388">
        <f>VLOOKUP($C$86,[67]납품수량!$B$3:$AH$200,AK$1,0)</f>
        <v>0</v>
      </c>
      <c r="AL86" s="388">
        <f t="shared" si="75"/>
        <v>0</v>
      </c>
      <c r="AM86" s="389">
        <f t="shared" si="70"/>
        <v>0</v>
      </c>
      <c r="AN86" s="61"/>
      <c r="AO86" s="370">
        <f t="shared" ref="AO86:BS86" si="92">$F$86*G86</f>
        <v>0</v>
      </c>
      <c r="AP86" s="370">
        <f t="shared" si="92"/>
        <v>0</v>
      </c>
      <c r="AQ86" s="370">
        <f t="shared" si="92"/>
        <v>0</v>
      </c>
      <c r="AR86" s="370">
        <f t="shared" si="92"/>
        <v>0</v>
      </c>
      <c r="AS86" s="370">
        <f t="shared" si="92"/>
        <v>0</v>
      </c>
      <c r="AT86" s="370">
        <f t="shared" si="92"/>
        <v>0</v>
      </c>
      <c r="AU86" s="370">
        <f t="shared" si="92"/>
        <v>0</v>
      </c>
      <c r="AV86" s="370">
        <f t="shared" si="92"/>
        <v>0</v>
      </c>
      <c r="AW86" s="370">
        <f t="shared" si="92"/>
        <v>0</v>
      </c>
      <c r="AX86" s="370">
        <f t="shared" si="92"/>
        <v>0</v>
      </c>
      <c r="AY86" s="370">
        <f t="shared" si="92"/>
        <v>0</v>
      </c>
      <c r="AZ86" s="370">
        <f t="shared" si="92"/>
        <v>0</v>
      </c>
      <c r="BA86" s="370">
        <f t="shared" si="92"/>
        <v>0</v>
      </c>
      <c r="BB86" s="370">
        <f t="shared" si="92"/>
        <v>0</v>
      </c>
      <c r="BC86" s="370">
        <f t="shared" si="92"/>
        <v>0</v>
      </c>
      <c r="BD86" s="370">
        <f t="shared" si="92"/>
        <v>0</v>
      </c>
      <c r="BE86" s="370">
        <f t="shared" si="92"/>
        <v>0</v>
      </c>
      <c r="BF86" s="370">
        <f t="shared" si="92"/>
        <v>0</v>
      </c>
      <c r="BG86" s="370">
        <f t="shared" si="92"/>
        <v>0</v>
      </c>
      <c r="BH86" s="370">
        <f t="shared" si="92"/>
        <v>0</v>
      </c>
      <c r="BI86" s="370">
        <f t="shared" si="92"/>
        <v>0</v>
      </c>
      <c r="BJ86" s="370">
        <f t="shared" si="92"/>
        <v>0</v>
      </c>
      <c r="BK86" s="370">
        <f t="shared" si="92"/>
        <v>0</v>
      </c>
      <c r="BL86" s="370">
        <f t="shared" si="92"/>
        <v>0</v>
      </c>
      <c r="BM86" s="370">
        <f t="shared" si="92"/>
        <v>0</v>
      </c>
      <c r="BN86" s="370">
        <f t="shared" si="92"/>
        <v>0</v>
      </c>
      <c r="BO86" s="370">
        <f t="shared" si="92"/>
        <v>0</v>
      </c>
      <c r="BP86" s="370">
        <f t="shared" si="92"/>
        <v>0</v>
      </c>
      <c r="BQ86" s="370">
        <f t="shared" si="92"/>
        <v>0</v>
      </c>
      <c r="BR86" s="370">
        <f t="shared" si="92"/>
        <v>0</v>
      </c>
      <c r="BS86" s="370">
        <f t="shared" si="92"/>
        <v>0</v>
      </c>
      <c r="BT86" s="369">
        <f t="shared" si="72"/>
        <v>0</v>
      </c>
      <c r="BU86" s="61"/>
      <c r="BV86" s="61"/>
      <c r="BW86" s="61"/>
      <c r="BX86" s="61"/>
      <c r="BY86" s="61"/>
      <c r="BZ86" s="61"/>
      <c r="CA86" s="61"/>
      <c r="CB86" s="61"/>
      <c r="CC86" s="61"/>
      <c r="CD86" s="61"/>
      <c r="CE86" s="61"/>
      <c r="CF86" s="61"/>
      <c r="CG86" s="61"/>
      <c r="CH86" s="61"/>
      <c r="CI86" s="61"/>
      <c r="CJ86" s="61"/>
      <c r="CK86" s="61"/>
      <c r="CL86" s="61"/>
      <c r="CM86" s="61"/>
      <c r="CN86" s="61"/>
      <c r="CO86" s="61"/>
      <c r="CP86" s="61"/>
      <c r="CQ86" s="61"/>
      <c r="CR86" s="61"/>
      <c r="CS86" s="61"/>
      <c r="CT86" s="61"/>
      <c r="CU86" s="61"/>
      <c r="CV86" s="61"/>
      <c r="CW86" s="61"/>
      <c r="CX86" s="61"/>
      <c r="CY86" s="61"/>
      <c r="CZ86" s="61"/>
      <c r="DA86" s="61"/>
      <c r="DB86" s="61"/>
      <c r="DC86" s="61"/>
    </row>
    <row r="87" spans="1:107" s="58" customFormat="1" ht="16.5" customHeight="1">
      <c r="A87" s="70" t="s">
        <v>435</v>
      </c>
      <c r="B87" s="660"/>
      <c r="C87" s="410" t="s">
        <v>1162</v>
      </c>
      <c r="D87" s="367" t="s">
        <v>1161</v>
      </c>
      <c r="E87" s="411" t="s">
        <v>1153</v>
      </c>
      <c r="F87" s="77">
        <f>VLOOKUP(C87,'[65]06월마감'!$A$1:$B$500,2,0)</f>
        <v>421.3</v>
      </c>
      <c r="G87" s="388">
        <f>VLOOKUP($C$87,[67]납품수량!$B$3:$AH$200,G$1,0)</f>
        <v>0</v>
      </c>
      <c r="H87" s="388">
        <f>VLOOKUP($C$87,[67]납품수량!$B$3:$AH$200,H$1,0)</f>
        <v>0</v>
      </c>
      <c r="I87" s="388">
        <f>VLOOKUP($C$87,[67]납품수량!$B$3:$AH$200,I$1,0)</f>
        <v>0</v>
      </c>
      <c r="J87" s="388">
        <f>VLOOKUP($C$87,[67]납품수량!$B$3:$AH$200,J$1,0)</f>
        <v>0</v>
      </c>
      <c r="K87" s="388">
        <f>VLOOKUP($C$87,[67]납품수량!$B$3:$AH$200,K$1,0)</f>
        <v>0</v>
      </c>
      <c r="L87" s="388">
        <f>VLOOKUP($C$87,[67]납품수량!$B$3:$AH$200,L$1,0)</f>
        <v>0</v>
      </c>
      <c r="M87" s="388">
        <f>VLOOKUP($C$87,[67]납품수량!$B$3:$AH$200,M$1,0)</f>
        <v>0</v>
      </c>
      <c r="N87" s="388">
        <f>VLOOKUP($C$87,[67]납품수량!$B$3:$AH$200,N$1,0)</f>
        <v>0</v>
      </c>
      <c r="O87" s="388">
        <f>VLOOKUP($C$87,[67]납품수량!$B$3:$AH$200,O$1,0)</f>
        <v>0</v>
      </c>
      <c r="P87" s="388">
        <f>VLOOKUP($C$87,[67]납품수량!$B$3:$AH$200,P$1,0)</f>
        <v>0</v>
      </c>
      <c r="Q87" s="388">
        <f>VLOOKUP($C$87,[67]납품수량!$B$3:$AH$200,Q$1,0)</f>
        <v>0</v>
      </c>
      <c r="R87" s="388">
        <f>VLOOKUP($C$87,[67]납품수량!$B$3:$AH$200,R$1,0)</f>
        <v>0</v>
      </c>
      <c r="S87" s="388">
        <f>VLOOKUP($C$87,[67]납품수량!$B$3:$AH$200,S$1,0)</f>
        <v>0</v>
      </c>
      <c r="T87" s="388">
        <f>VLOOKUP($C$87,[67]납품수량!$B$3:$AH$200,T$1,0)</f>
        <v>0</v>
      </c>
      <c r="U87" s="388">
        <f>VLOOKUP($C$87,[67]납품수량!$B$3:$AH$200,U$1,0)</f>
        <v>0</v>
      </c>
      <c r="V87" s="388">
        <f>VLOOKUP($C$87,[67]납품수량!$B$3:$AH$200,V$1,0)</f>
        <v>0</v>
      </c>
      <c r="W87" s="388">
        <f>VLOOKUP($C$87,[67]납품수량!$B$3:$AH$200,W$1,0)</f>
        <v>0</v>
      </c>
      <c r="X87" s="388">
        <f>VLOOKUP($C$87,[67]납품수량!$B$3:$AH$200,X$1,0)</f>
        <v>0</v>
      </c>
      <c r="Y87" s="388">
        <f>VLOOKUP($C$87,[67]납품수량!$B$3:$AH$200,Y$1,0)</f>
        <v>0</v>
      </c>
      <c r="Z87" s="388">
        <f>VLOOKUP($C$87,[67]납품수량!$B$3:$AH$200,Z$1,0)</f>
        <v>0</v>
      </c>
      <c r="AA87" s="388">
        <f>VLOOKUP($C$87,[67]납품수량!$B$3:$AH$200,AA$1,0)</f>
        <v>0</v>
      </c>
      <c r="AB87" s="388">
        <f>VLOOKUP($C$87,[67]납품수량!$B$3:$AH$200,AB$1,0)</f>
        <v>0</v>
      </c>
      <c r="AC87" s="388">
        <f>VLOOKUP($C$87,[67]납품수량!$B$3:$AH$200,AC$1,0)</f>
        <v>0</v>
      </c>
      <c r="AD87" s="388">
        <f>VLOOKUP($C$87,[67]납품수량!$B$3:$AH$200,AD$1,0)</f>
        <v>0</v>
      </c>
      <c r="AE87" s="388">
        <f>VLOOKUP($C$87,[67]납품수량!$B$3:$AH$200,AE$1,0)</f>
        <v>0</v>
      </c>
      <c r="AF87" s="388">
        <f>VLOOKUP($C$87,[67]납품수량!$B$3:$AH$200,AF$1,0)</f>
        <v>0</v>
      </c>
      <c r="AG87" s="388">
        <f>VLOOKUP($C$87,[67]납품수량!$B$3:$AH$200,AG$1,0)</f>
        <v>0</v>
      </c>
      <c r="AH87" s="388">
        <f>VLOOKUP($C$87,[67]납품수량!$B$3:$AH$200,AH$1,0)</f>
        <v>0</v>
      </c>
      <c r="AI87" s="388">
        <f>VLOOKUP($C$87,[67]납품수량!$B$3:$AH$200,AI$1,0)</f>
        <v>0</v>
      </c>
      <c r="AJ87" s="388">
        <f>VLOOKUP($C$87,[67]납품수량!$B$3:$AH$200,AJ$1,0)</f>
        <v>0</v>
      </c>
      <c r="AK87" s="388">
        <f>VLOOKUP($C$87,[67]납품수량!$B$3:$AH$200,AK$1,0)</f>
        <v>0</v>
      </c>
      <c r="AL87" s="388">
        <f t="shared" si="75"/>
        <v>0</v>
      </c>
      <c r="AM87" s="389">
        <f t="shared" si="70"/>
        <v>0</v>
      </c>
      <c r="AN87" s="61"/>
      <c r="AO87" s="370">
        <f t="shared" ref="AO87:BS87" si="93">$F$87*G87</f>
        <v>0</v>
      </c>
      <c r="AP87" s="370">
        <f t="shared" si="93"/>
        <v>0</v>
      </c>
      <c r="AQ87" s="370">
        <f t="shared" si="93"/>
        <v>0</v>
      </c>
      <c r="AR87" s="370">
        <f t="shared" si="93"/>
        <v>0</v>
      </c>
      <c r="AS87" s="370">
        <f t="shared" si="93"/>
        <v>0</v>
      </c>
      <c r="AT87" s="370">
        <f t="shared" si="93"/>
        <v>0</v>
      </c>
      <c r="AU87" s="370">
        <f t="shared" si="93"/>
        <v>0</v>
      </c>
      <c r="AV87" s="370">
        <f t="shared" si="93"/>
        <v>0</v>
      </c>
      <c r="AW87" s="370">
        <f t="shared" si="93"/>
        <v>0</v>
      </c>
      <c r="AX87" s="370">
        <f t="shared" si="93"/>
        <v>0</v>
      </c>
      <c r="AY87" s="370">
        <f t="shared" si="93"/>
        <v>0</v>
      </c>
      <c r="AZ87" s="370">
        <f t="shared" si="93"/>
        <v>0</v>
      </c>
      <c r="BA87" s="370">
        <f t="shared" si="93"/>
        <v>0</v>
      </c>
      <c r="BB87" s="370">
        <f t="shared" si="93"/>
        <v>0</v>
      </c>
      <c r="BC87" s="370">
        <f t="shared" si="93"/>
        <v>0</v>
      </c>
      <c r="BD87" s="370">
        <f t="shared" si="93"/>
        <v>0</v>
      </c>
      <c r="BE87" s="370">
        <f t="shared" si="93"/>
        <v>0</v>
      </c>
      <c r="BF87" s="370">
        <f t="shared" si="93"/>
        <v>0</v>
      </c>
      <c r="BG87" s="370">
        <f t="shared" si="93"/>
        <v>0</v>
      </c>
      <c r="BH87" s="370">
        <f t="shared" si="93"/>
        <v>0</v>
      </c>
      <c r="BI87" s="370">
        <f t="shared" si="93"/>
        <v>0</v>
      </c>
      <c r="BJ87" s="370">
        <f t="shared" si="93"/>
        <v>0</v>
      </c>
      <c r="BK87" s="370">
        <f t="shared" si="93"/>
        <v>0</v>
      </c>
      <c r="BL87" s="370">
        <f t="shared" si="93"/>
        <v>0</v>
      </c>
      <c r="BM87" s="370">
        <f t="shared" si="93"/>
        <v>0</v>
      </c>
      <c r="BN87" s="370">
        <f t="shared" si="93"/>
        <v>0</v>
      </c>
      <c r="BO87" s="370">
        <f t="shared" si="93"/>
        <v>0</v>
      </c>
      <c r="BP87" s="370">
        <f t="shared" si="93"/>
        <v>0</v>
      </c>
      <c r="BQ87" s="370">
        <f t="shared" si="93"/>
        <v>0</v>
      </c>
      <c r="BR87" s="370">
        <f t="shared" si="93"/>
        <v>0</v>
      </c>
      <c r="BS87" s="370">
        <f t="shared" si="93"/>
        <v>0</v>
      </c>
      <c r="BT87" s="369">
        <f t="shared" si="72"/>
        <v>0</v>
      </c>
      <c r="BU87" s="61"/>
      <c r="BV87" s="61"/>
      <c r="BW87" s="61"/>
      <c r="BX87" s="61"/>
      <c r="BY87" s="61"/>
      <c r="BZ87" s="61"/>
      <c r="CA87" s="61"/>
      <c r="CB87" s="61"/>
      <c r="CC87" s="61"/>
      <c r="CD87" s="61"/>
      <c r="CE87" s="61"/>
      <c r="CF87" s="61"/>
      <c r="CG87" s="61"/>
      <c r="CH87" s="61"/>
      <c r="CI87" s="61"/>
      <c r="CJ87" s="61"/>
      <c r="CK87" s="61"/>
      <c r="CL87" s="61"/>
      <c r="CM87" s="61"/>
      <c r="CN87" s="61"/>
      <c r="CO87" s="61"/>
      <c r="CP87" s="61"/>
      <c r="CQ87" s="61"/>
      <c r="CR87" s="61"/>
      <c r="CS87" s="61"/>
      <c r="CT87" s="61"/>
      <c r="CU87" s="61"/>
      <c r="CV87" s="61"/>
      <c r="CW87" s="61"/>
      <c r="CX87" s="61"/>
      <c r="CY87" s="61"/>
      <c r="CZ87" s="61"/>
      <c r="DA87" s="61"/>
      <c r="DB87" s="61"/>
      <c r="DC87" s="61"/>
    </row>
    <row r="88" spans="1:107" s="58" customFormat="1" ht="16.5" customHeight="1">
      <c r="A88" s="70" t="s">
        <v>435</v>
      </c>
      <c r="B88" s="660"/>
      <c r="C88" s="410" t="s">
        <v>1160</v>
      </c>
      <c r="D88" s="367" t="s">
        <v>1159</v>
      </c>
      <c r="E88" s="411" t="s">
        <v>1153</v>
      </c>
      <c r="F88" s="77">
        <f>VLOOKUP(C88,'[65]06월마감'!$A$1:$B$500,2,0)</f>
        <v>142</v>
      </c>
      <c r="G88" s="388">
        <f>VLOOKUP($C$88,[67]납품수량!$B$3:$AH$200,G$1,0)</f>
        <v>0</v>
      </c>
      <c r="H88" s="388">
        <f>VLOOKUP($C$88,[67]납품수량!$B$3:$AH$200,H$1,0)</f>
        <v>0</v>
      </c>
      <c r="I88" s="388">
        <f>VLOOKUP($C$88,[67]납품수량!$B$3:$AH$200,I$1,0)</f>
        <v>0</v>
      </c>
      <c r="J88" s="388">
        <f>VLOOKUP($C$88,[67]납품수량!$B$3:$AH$200,J$1,0)</f>
        <v>0</v>
      </c>
      <c r="K88" s="388">
        <f>VLOOKUP($C$88,[67]납품수량!$B$3:$AH$200,K$1,0)</f>
        <v>0</v>
      </c>
      <c r="L88" s="388">
        <f>VLOOKUP($C$88,[67]납품수량!$B$3:$AH$200,L$1,0)</f>
        <v>0</v>
      </c>
      <c r="M88" s="388">
        <f>VLOOKUP($C$88,[67]납품수량!$B$3:$AH$200,M$1,0)</f>
        <v>0</v>
      </c>
      <c r="N88" s="388">
        <f>VLOOKUP($C$88,[67]납품수량!$B$3:$AH$200,N$1,0)</f>
        <v>0</v>
      </c>
      <c r="O88" s="388">
        <f>VLOOKUP($C$88,[67]납품수량!$B$3:$AH$200,O$1,0)</f>
        <v>0</v>
      </c>
      <c r="P88" s="388">
        <f>VLOOKUP($C$88,[67]납품수량!$B$3:$AH$200,P$1,0)</f>
        <v>0</v>
      </c>
      <c r="Q88" s="388">
        <f>VLOOKUP($C$88,[67]납품수량!$B$3:$AH$200,Q$1,0)</f>
        <v>0</v>
      </c>
      <c r="R88" s="388">
        <f>VLOOKUP($C$88,[67]납품수량!$B$3:$AH$200,R$1,0)</f>
        <v>0</v>
      </c>
      <c r="S88" s="388">
        <f>VLOOKUP($C$88,[67]납품수량!$B$3:$AH$200,S$1,0)</f>
        <v>0</v>
      </c>
      <c r="T88" s="388">
        <f>VLOOKUP($C$88,[67]납품수량!$B$3:$AH$200,T$1,0)</f>
        <v>0</v>
      </c>
      <c r="U88" s="388">
        <f>VLOOKUP($C$88,[67]납품수량!$B$3:$AH$200,U$1,0)</f>
        <v>0</v>
      </c>
      <c r="V88" s="388">
        <f>VLOOKUP($C$88,[67]납품수량!$B$3:$AH$200,V$1,0)</f>
        <v>0</v>
      </c>
      <c r="W88" s="388">
        <f>VLOOKUP($C$88,[67]납품수량!$B$3:$AH$200,W$1,0)</f>
        <v>0</v>
      </c>
      <c r="X88" s="388">
        <f>VLOOKUP($C$88,[67]납품수량!$B$3:$AH$200,X$1,0)</f>
        <v>0</v>
      </c>
      <c r="Y88" s="388">
        <f>VLOOKUP($C$88,[67]납품수량!$B$3:$AH$200,Y$1,0)</f>
        <v>0</v>
      </c>
      <c r="Z88" s="388">
        <f>VLOOKUP($C$88,[67]납품수량!$B$3:$AH$200,Z$1,0)</f>
        <v>0</v>
      </c>
      <c r="AA88" s="388">
        <f>VLOOKUP($C$88,[67]납품수량!$B$3:$AH$200,AA$1,0)</f>
        <v>0</v>
      </c>
      <c r="AB88" s="388">
        <f>VLOOKUP($C$88,[67]납품수량!$B$3:$AH$200,AB$1,0)</f>
        <v>0</v>
      </c>
      <c r="AC88" s="388">
        <f>VLOOKUP($C$88,[67]납품수량!$B$3:$AH$200,AC$1,0)</f>
        <v>0</v>
      </c>
      <c r="AD88" s="388">
        <f>VLOOKUP($C$88,[67]납품수량!$B$3:$AH$200,AD$1,0)</f>
        <v>0</v>
      </c>
      <c r="AE88" s="388">
        <f>VLOOKUP($C$88,[67]납품수량!$B$3:$AH$200,AE$1,0)</f>
        <v>0</v>
      </c>
      <c r="AF88" s="388">
        <f>VLOOKUP($C$88,[67]납품수량!$B$3:$AH$200,AF$1,0)</f>
        <v>0</v>
      </c>
      <c r="AG88" s="388">
        <f>VLOOKUP($C$88,[67]납품수량!$B$3:$AH$200,AG$1,0)</f>
        <v>0</v>
      </c>
      <c r="AH88" s="388">
        <f>VLOOKUP($C$88,[67]납품수량!$B$3:$AH$200,AH$1,0)</f>
        <v>0</v>
      </c>
      <c r="AI88" s="388">
        <f>VLOOKUP($C$88,[67]납품수량!$B$3:$AH$200,AI$1,0)</f>
        <v>0</v>
      </c>
      <c r="AJ88" s="388">
        <f>VLOOKUP($C$88,[67]납품수량!$B$3:$AH$200,AJ$1,0)</f>
        <v>0</v>
      </c>
      <c r="AK88" s="388">
        <f>VLOOKUP($C$88,[67]납품수량!$B$3:$AH$200,AK$1,0)</f>
        <v>0</v>
      </c>
      <c r="AL88" s="388">
        <f t="shared" si="75"/>
        <v>0</v>
      </c>
      <c r="AM88" s="389">
        <f t="shared" si="70"/>
        <v>0</v>
      </c>
      <c r="AN88" s="61"/>
      <c r="AO88" s="370">
        <f t="shared" ref="AO88:BS88" si="94">$F$88*G88</f>
        <v>0</v>
      </c>
      <c r="AP88" s="370">
        <f t="shared" si="94"/>
        <v>0</v>
      </c>
      <c r="AQ88" s="370">
        <f t="shared" si="94"/>
        <v>0</v>
      </c>
      <c r="AR88" s="370">
        <f t="shared" si="94"/>
        <v>0</v>
      </c>
      <c r="AS88" s="370">
        <f t="shared" si="94"/>
        <v>0</v>
      </c>
      <c r="AT88" s="370">
        <f t="shared" si="94"/>
        <v>0</v>
      </c>
      <c r="AU88" s="370">
        <f t="shared" si="94"/>
        <v>0</v>
      </c>
      <c r="AV88" s="370">
        <f t="shared" si="94"/>
        <v>0</v>
      </c>
      <c r="AW88" s="370">
        <f t="shared" si="94"/>
        <v>0</v>
      </c>
      <c r="AX88" s="370">
        <f t="shared" si="94"/>
        <v>0</v>
      </c>
      <c r="AY88" s="370">
        <f t="shared" si="94"/>
        <v>0</v>
      </c>
      <c r="AZ88" s="370">
        <f t="shared" si="94"/>
        <v>0</v>
      </c>
      <c r="BA88" s="370">
        <f t="shared" si="94"/>
        <v>0</v>
      </c>
      <c r="BB88" s="370">
        <f t="shared" si="94"/>
        <v>0</v>
      </c>
      <c r="BC88" s="370">
        <f t="shared" si="94"/>
        <v>0</v>
      </c>
      <c r="BD88" s="370">
        <f t="shared" si="94"/>
        <v>0</v>
      </c>
      <c r="BE88" s="370">
        <f t="shared" si="94"/>
        <v>0</v>
      </c>
      <c r="BF88" s="370">
        <f t="shared" si="94"/>
        <v>0</v>
      </c>
      <c r="BG88" s="370">
        <f t="shared" si="94"/>
        <v>0</v>
      </c>
      <c r="BH88" s="370">
        <f t="shared" si="94"/>
        <v>0</v>
      </c>
      <c r="BI88" s="370">
        <f t="shared" si="94"/>
        <v>0</v>
      </c>
      <c r="BJ88" s="370">
        <f t="shared" si="94"/>
        <v>0</v>
      </c>
      <c r="BK88" s="370">
        <f t="shared" si="94"/>
        <v>0</v>
      </c>
      <c r="BL88" s="370">
        <f t="shared" si="94"/>
        <v>0</v>
      </c>
      <c r="BM88" s="370">
        <f t="shared" si="94"/>
        <v>0</v>
      </c>
      <c r="BN88" s="370">
        <f t="shared" si="94"/>
        <v>0</v>
      </c>
      <c r="BO88" s="370">
        <f t="shared" si="94"/>
        <v>0</v>
      </c>
      <c r="BP88" s="370">
        <f t="shared" si="94"/>
        <v>0</v>
      </c>
      <c r="BQ88" s="370">
        <f t="shared" si="94"/>
        <v>0</v>
      </c>
      <c r="BR88" s="370">
        <f t="shared" si="94"/>
        <v>0</v>
      </c>
      <c r="BS88" s="370">
        <f t="shared" si="94"/>
        <v>0</v>
      </c>
      <c r="BT88" s="369">
        <f t="shared" si="72"/>
        <v>0</v>
      </c>
      <c r="BU88" s="61"/>
      <c r="BV88" s="61"/>
      <c r="BW88" s="61"/>
      <c r="BX88" s="61"/>
      <c r="BY88" s="61"/>
      <c r="BZ88" s="61"/>
      <c r="CA88" s="61"/>
      <c r="CB88" s="61"/>
      <c r="CC88" s="61"/>
      <c r="CD88" s="61"/>
      <c r="CE88" s="61"/>
      <c r="CF88" s="61"/>
      <c r="CG88" s="61"/>
      <c r="CH88" s="61"/>
      <c r="CI88" s="61"/>
      <c r="CJ88" s="61"/>
      <c r="CK88" s="61"/>
      <c r="CL88" s="61"/>
      <c r="CM88" s="61"/>
      <c r="CN88" s="61"/>
      <c r="CO88" s="61"/>
      <c r="CP88" s="61"/>
      <c r="CQ88" s="61"/>
      <c r="CR88" s="61"/>
      <c r="CS88" s="61"/>
      <c r="CT88" s="61"/>
      <c r="CU88" s="61"/>
      <c r="CV88" s="61"/>
      <c r="CW88" s="61"/>
      <c r="CX88" s="61"/>
      <c r="CY88" s="61"/>
      <c r="CZ88" s="61"/>
      <c r="DA88" s="61"/>
      <c r="DB88" s="61"/>
      <c r="DC88" s="61"/>
    </row>
    <row r="89" spans="1:107" s="58" customFormat="1" ht="16.5" customHeight="1">
      <c r="A89" s="70" t="s">
        <v>435</v>
      </c>
      <c r="B89" s="660"/>
      <c r="C89" s="410" t="s">
        <v>1158</v>
      </c>
      <c r="D89" s="367" t="s">
        <v>1156</v>
      </c>
      <c r="E89" s="411" t="s">
        <v>1153</v>
      </c>
      <c r="F89" s="77">
        <f>VLOOKUP(C89,'[65]06월마감'!$A$1:$B$500,2,0)</f>
        <v>1006</v>
      </c>
      <c r="G89" s="388">
        <f>VLOOKUP($C$89,[67]납품수량!$B$3:$AH$200,G$1,0)</f>
        <v>0</v>
      </c>
      <c r="H89" s="388">
        <f>VLOOKUP($C$89,[67]납품수량!$B$3:$AH$200,H$1,0)</f>
        <v>0</v>
      </c>
      <c r="I89" s="388">
        <f>VLOOKUP($C$89,[67]납품수량!$B$3:$AH$200,I$1,0)</f>
        <v>0</v>
      </c>
      <c r="J89" s="388">
        <f>VLOOKUP($C$89,[67]납품수량!$B$3:$AH$200,J$1,0)</f>
        <v>0</v>
      </c>
      <c r="K89" s="388">
        <f>VLOOKUP($C$89,[67]납품수량!$B$3:$AH$200,K$1,0)</f>
        <v>0</v>
      </c>
      <c r="L89" s="388">
        <f>VLOOKUP($C$89,[67]납품수량!$B$3:$AH$200,L$1,0)</f>
        <v>0</v>
      </c>
      <c r="M89" s="388">
        <f>VLOOKUP($C$89,[67]납품수량!$B$3:$AH$200,M$1,0)</f>
        <v>0</v>
      </c>
      <c r="N89" s="388">
        <f>VLOOKUP($C$89,[67]납품수량!$B$3:$AH$200,N$1,0)</f>
        <v>0</v>
      </c>
      <c r="O89" s="388">
        <f>VLOOKUP($C$89,[67]납품수량!$B$3:$AH$200,O$1,0)</f>
        <v>0</v>
      </c>
      <c r="P89" s="388">
        <f>VLOOKUP($C$89,[67]납품수량!$B$3:$AH$200,P$1,0)</f>
        <v>0</v>
      </c>
      <c r="Q89" s="388">
        <f>VLOOKUP($C$89,[67]납품수량!$B$3:$AH$200,Q$1,0)</f>
        <v>0</v>
      </c>
      <c r="R89" s="388">
        <f>VLOOKUP($C$89,[67]납품수량!$B$3:$AH$200,R$1,0)</f>
        <v>0</v>
      </c>
      <c r="S89" s="388">
        <f>VLOOKUP($C$89,[67]납품수량!$B$3:$AH$200,S$1,0)</f>
        <v>0</v>
      </c>
      <c r="T89" s="388">
        <f>VLOOKUP($C$89,[67]납품수량!$B$3:$AH$200,T$1,0)</f>
        <v>0</v>
      </c>
      <c r="U89" s="388">
        <f>VLOOKUP($C$89,[67]납품수량!$B$3:$AH$200,U$1,0)</f>
        <v>0</v>
      </c>
      <c r="V89" s="388">
        <f>VLOOKUP($C$89,[67]납품수량!$B$3:$AH$200,V$1,0)</f>
        <v>0</v>
      </c>
      <c r="W89" s="388">
        <f>VLOOKUP($C$89,[67]납품수량!$B$3:$AH$200,W$1,0)</f>
        <v>0</v>
      </c>
      <c r="X89" s="388">
        <f>VLOOKUP($C$89,[67]납품수량!$B$3:$AH$200,X$1,0)</f>
        <v>0</v>
      </c>
      <c r="Y89" s="388">
        <f>VLOOKUP($C$89,[67]납품수량!$B$3:$AH$200,Y$1,0)</f>
        <v>0</v>
      </c>
      <c r="Z89" s="388">
        <f>VLOOKUP($C$89,[67]납품수량!$B$3:$AH$200,Z$1,0)</f>
        <v>0</v>
      </c>
      <c r="AA89" s="388">
        <f>VLOOKUP($C$89,[67]납품수량!$B$3:$AH$200,AA$1,0)</f>
        <v>0</v>
      </c>
      <c r="AB89" s="388">
        <f>VLOOKUP($C$89,[67]납품수량!$B$3:$AH$200,AB$1,0)</f>
        <v>0</v>
      </c>
      <c r="AC89" s="388">
        <f>VLOOKUP($C$89,[67]납품수량!$B$3:$AH$200,AC$1,0)</f>
        <v>0</v>
      </c>
      <c r="AD89" s="388">
        <f>VLOOKUP($C$89,[67]납품수량!$B$3:$AH$200,AD$1,0)</f>
        <v>0</v>
      </c>
      <c r="AE89" s="388">
        <f>VLOOKUP($C$89,[67]납품수량!$B$3:$AH$200,AE$1,0)</f>
        <v>0</v>
      </c>
      <c r="AF89" s="388">
        <f>VLOOKUP($C$89,[67]납품수량!$B$3:$AH$200,AF$1,0)</f>
        <v>0</v>
      </c>
      <c r="AG89" s="388">
        <f>VLOOKUP($C$89,[67]납품수량!$B$3:$AH$200,AG$1,0)</f>
        <v>0</v>
      </c>
      <c r="AH89" s="388">
        <f>VLOOKUP($C$89,[67]납품수량!$B$3:$AH$200,AH$1,0)</f>
        <v>0</v>
      </c>
      <c r="AI89" s="388">
        <f>VLOOKUP($C$89,[67]납품수량!$B$3:$AH$200,AI$1,0)</f>
        <v>0</v>
      </c>
      <c r="AJ89" s="388">
        <f>VLOOKUP($C$89,[67]납품수량!$B$3:$AH$200,AJ$1,0)</f>
        <v>0</v>
      </c>
      <c r="AK89" s="388">
        <f>VLOOKUP($C$89,[67]납품수량!$B$3:$AH$200,AK$1,0)</f>
        <v>0</v>
      </c>
      <c r="AL89" s="388">
        <f t="shared" si="75"/>
        <v>0</v>
      </c>
      <c r="AM89" s="389">
        <f t="shared" si="70"/>
        <v>0</v>
      </c>
      <c r="AN89" s="61"/>
      <c r="AO89" s="370">
        <f t="shared" ref="AO89:BS89" si="95">$F$89*G89</f>
        <v>0</v>
      </c>
      <c r="AP89" s="370">
        <f t="shared" si="95"/>
        <v>0</v>
      </c>
      <c r="AQ89" s="370">
        <f t="shared" si="95"/>
        <v>0</v>
      </c>
      <c r="AR89" s="370">
        <f t="shared" si="95"/>
        <v>0</v>
      </c>
      <c r="AS89" s="370">
        <f t="shared" si="95"/>
        <v>0</v>
      </c>
      <c r="AT89" s="370">
        <f t="shared" si="95"/>
        <v>0</v>
      </c>
      <c r="AU89" s="370">
        <f t="shared" si="95"/>
        <v>0</v>
      </c>
      <c r="AV89" s="370">
        <f t="shared" si="95"/>
        <v>0</v>
      </c>
      <c r="AW89" s="370">
        <f t="shared" si="95"/>
        <v>0</v>
      </c>
      <c r="AX89" s="370">
        <f t="shared" si="95"/>
        <v>0</v>
      </c>
      <c r="AY89" s="370">
        <f t="shared" si="95"/>
        <v>0</v>
      </c>
      <c r="AZ89" s="370">
        <f t="shared" si="95"/>
        <v>0</v>
      </c>
      <c r="BA89" s="370">
        <f t="shared" si="95"/>
        <v>0</v>
      </c>
      <c r="BB89" s="370">
        <f t="shared" si="95"/>
        <v>0</v>
      </c>
      <c r="BC89" s="370">
        <f t="shared" si="95"/>
        <v>0</v>
      </c>
      <c r="BD89" s="370">
        <f t="shared" si="95"/>
        <v>0</v>
      </c>
      <c r="BE89" s="370">
        <f t="shared" si="95"/>
        <v>0</v>
      </c>
      <c r="BF89" s="370">
        <f t="shared" si="95"/>
        <v>0</v>
      </c>
      <c r="BG89" s="370">
        <f t="shared" si="95"/>
        <v>0</v>
      </c>
      <c r="BH89" s="370">
        <f t="shared" si="95"/>
        <v>0</v>
      </c>
      <c r="BI89" s="370">
        <f t="shared" si="95"/>
        <v>0</v>
      </c>
      <c r="BJ89" s="370">
        <f t="shared" si="95"/>
        <v>0</v>
      </c>
      <c r="BK89" s="370">
        <f t="shared" si="95"/>
        <v>0</v>
      </c>
      <c r="BL89" s="370">
        <f t="shared" si="95"/>
        <v>0</v>
      </c>
      <c r="BM89" s="370">
        <f t="shared" si="95"/>
        <v>0</v>
      </c>
      <c r="BN89" s="370">
        <f t="shared" si="95"/>
        <v>0</v>
      </c>
      <c r="BO89" s="370">
        <f t="shared" si="95"/>
        <v>0</v>
      </c>
      <c r="BP89" s="370">
        <f t="shared" si="95"/>
        <v>0</v>
      </c>
      <c r="BQ89" s="370">
        <f t="shared" si="95"/>
        <v>0</v>
      </c>
      <c r="BR89" s="370">
        <f t="shared" si="95"/>
        <v>0</v>
      </c>
      <c r="BS89" s="370">
        <f t="shared" si="95"/>
        <v>0</v>
      </c>
      <c r="BT89" s="369">
        <f t="shared" si="72"/>
        <v>0</v>
      </c>
      <c r="BU89" s="61"/>
      <c r="BV89" s="61"/>
      <c r="BW89" s="61"/>
      <c r="BX89" s="61"/>
      <c r="BY89" s="61"/>
      <c r="BZ89" s="61"/>
      <c r="CA89" s="61"/>
      <c r="CB89" s="61"/>
      <c r="CC89" s="61"/>
      <c r="CD89" s="61"/>
      <c r="CE89" s="61"/>
      <c r="CF89" s="61"/>
      <c r="CG89" s="61"/>
      <c r="CH89" s="61"/>
      <c r="CI89" s="61"/>
      <c r="CJ89" s="61"/>
      <c r="CK89" s="61"/>
      <c r="CL89" s="61"/>
      <c r="CM89" s="61"/>
      <c r="CN89" s="61"/>
      <c r="CO89" s="61"/>
      <c r="CP89" s="61"/>
      <c r="CQ89" s="61"/>
      <c r="CR89" s="61"/>
      <c r="CS89" s="61"/>
      <c r="CT89" s="61"/>
      <c r="CU89" s="61"/>
      <c r="CV89" s="61"/>
      <c r="CW89" s="61"/>
      <c r="CX89" s="61"/>
      <c r="CY89" s="61"/>
      <c r="CZ89" s="61"/>
      <c r="DA89" s="61"/>
      <c r="DB89" s="61"/>
      <c r="DC89" s="61"/>
    </row>
    <row r="90" spans="1:107" s="58" customFormat="1" ht="16.5" customHeight="1">
      <c r="A90" s="70" t="s">
        <v>435</v>
      </c>
      <c r="B90" s="660"/>
      <c r="C90" s="410" t="s">
        <v>1157</v>
      </c>
      <c r="D90" s="367" t="s">
        <v>1156</v>
      </c>
      <c r="E90" s="411" t="s">
        <v>1153</v>
      </c>
      <c r="F90" s="77">
        <f>VLOOKUP(C90,'[65]06월마감'!$A$1:$B$500,2,0)</f>
        <v>959</v>
      </c>
      <c r="G90" s="388">
        <f>VLOOKUP($C$90,[67]납품수량!$B$3:$AH$200,G$1,0)</f>
        <v>0</v>
      </c>
      <c r="H90" s="388">
        <f>VLOOKUP($C$90,[67]납품수량!$B$3:$AH$200,H$1,0)</f>
        <v>0</v>
      </c>
      <c r="I90" s="388">
        <f>VLOOKUP($C$90,[67]납품수량!$B$3:$AH$200,I$1,0)</f>
        <v>0</v>
      </c>
      <c r="J90" s="388">
        <f>VLOOKUP($C$90,[67]납품수량!$B$3:$AH$200,J$1,0)</f>
        <v>0</v>
      </c>
      <c r="K90" s="388">
        <f>VLOOKUP($C$90,[67]납품수량!$B$3:$AH$200,K$1,0)</f>
        <v>0</v>
      </c>
      <c r="L90" s="388">
        <f>VLOOKUP($C$90,[67]납품수량!$B$3:$AH$200,L$1,0)</f>
        <v>0</v>
      </c>
      <c r="M90" s="388">
        <f>VLOOKUP($C$90,[67]납품수량!$B$3:$AH$200,M$1,0)</f>
        <v>0</v>
      </c>
      <c r="N90" s="388">
        <f>VLOOKUP($C$90,[67]납품수량!$B$3:$AH$200,N$1,0)</f>
        <v>0</v>
      </c>
      <c r="O90" s="388">
        <f>VLOOKUP($C$90,[67]납품수량!$B$3:$AH$200,O$1,0)</f>
        <v>0</v>
      </c>
      <c r="P90" s="388">
        <f>VLOOKUP($C$90,[67]납품수량!$B$3:$AH$200,P$1,0)</f>
        <v>0</v>
      </c>
      <c r="Q90" s="388">
        <f>VLOOKUP($C$90,[67]납품수량!$B$3:$AH$200,Q$1,0)</f>
        <v>0</v>
      </c>
      <c r="R90" s="388">
        <f>VLOOKUP($C$90,[67]납품수량!$B$3:$AH$200,R$1,0)</f>
        <v>0</v>
      </c>
      <c r="S90" s="388">
        <f>VLOOKUP($C$90,[67]납품수량!$B$3:$AH$200,S$1,0)</f>
        <v>0</v>
      </c>
      <c r="T90" s="388">
        <f>VLOOKUP($C$90,[67]납품수량!$B$3:$AH$200,T$1,0)</f>
        <v>0</v>
      </c>
      <c r="U90" s="388">
        <f>VLOOKUP($C$90,[67]납품수량!$B$3:$AH$200,U$1,0)</f>
        <v>0</v>
      </c>
      <c r="V90" s="388">
        <f>VLOOKUP($C$90,[67]납품수량!$B$3:$AH$200,V$1,0)</f>
        <v>0</v>
      </c>
      <c r="W90" s="388">
        <f>VLOOKUP($C$90,[67]납품수량!$B$3:$AH$200,W$1,0)</f>
        <v>0</v>
      </c>
      <c r="X90" s="388">
        <f>VLOOKUP($C$90,[67]납품수량!$B$3:$AH$200,X$1,0)</f>
        <v>0</v>
      </c>
      <c r="Y90" s="388">
        <f>VLOOKUP($C$90,[67]납품수량!$B$3:$AH$200,Y$1,0)</f>
        <v>0</v>
      </c>
      <c r="Z90" s="388">
        <f>VLOOKUP($C$90,[67]납품수량!$B$3:$AH$200,Z$1,0)</f>
        <v>0</v>
      </c>
      <c r="AA90" s="388">
        <f>VLOOKUP($C$90,[67]납품수량!$B$3:$AH$200,AA$1,0)</f>
        <v>0</v>
      </c>
      <c r="AB90" s="388">
        <f>VLOOKUP($C$90,[67]납품수량!$B$3:$AH$200,AB$1,0)</f>
        <v>0</v>
      </c>
      <c r="AC90" s="388">
        <f>VLOOKUP($C$90,[67]납품수량!$B$3:$AH$200,AC$1,0)</f>
        <v>0</v>
      </c>
      <c r="AD90" s="388">
        <f>VLOOKUP($C$90,[67]납품수량!$B$3:$AH$200,AD$1,0)</f>
        <v>0</v>
      </c>
      <c r="AE90" s="388">
        <f>VLOOKUP($C$90,[67]납품수량!$B$3:$AH$200,AE$1,0)</f>
        <v>0</v>
      </c>
      <c r="AF90" s="388">
        <f>VLOOKUP($C$90,[67]납품수량!$B$3:$AH$200,AF$1,0)</f>
        <v>0</v>
      </c>
      <c r="AG90" s="388">
        <f>VLOOKUP($C$90,[67]납품수량!$B$3:$AH$200,AG$1,0)</f>
        <v>0</v>
      </c>
      <c r="AH90" s="388">
        <f>VLOOKUP($C$90,[67]납품수량!$B$3:$AH$200,AH$1,0)</f>
        <v>0</v>
      </c>
      <c r="AI90" s="388">
        <f>VLOOKUP($C$90,[67]납품수량!$B$3:$AH$200,AI$1,0)</f>
        <v>0</v>
      </c>
      <c r="AJ90" s="388">
        <f>VLOOKUP($C$90,[67]납품수량!$B$3:$AH$200,AJ$1,0)</f>
        <v>0</v>
      </c>
      <c r="AK90" s="388">
        <f>VLOOKUP($C$90,[67]납품수량!$B$3:$AH$200,AK$1,0)</f>
        <v>0</v>
      </c>
      <c r="AL90" s="388">
        <f t="shared" si="75"/>
        <v>0</v>
      </c>
      <c r="AM90" s="389">
        <f t="shared" si="70"/>
        <v>0</v>
      </c>
      <c r="AN90" s="61"/>
      <c r="AO90" s="370">
        <f t="shared" ref="AO90:BS90" si="96">$F$90*G90</f>
        <v>0</v>
      </c>
      <c r="AP90" s="370">
        <f t="shared" si="96"/>
        <v>0</v>
      </c>
      <c r="AQ90" s="370">
        <f t="shared" si="96"/>
        <v>0</v>
      </c>
      <c r="AR90" s="370">
        <f t="shared" si="96"/>
        <v>0</v>
      </c>
      <c r="AS90" s="370">
        <f t="shared" si="96"/>
        <v>0</v>
      </c>
      <c r="AT90" s="370">
        <f t="shared" si="96"/>
        <v>0</v>
      </c>
      <c r="AU90" s="370">
        <f t="shared" si="96"/>
        <v>0</v>
      </c>
      <c r="AV90" s="370">
        <f t="shared" si="96"/>
        <v>0</v>
      </c>
      <c r="AW90" s="370">
        <f t="shared" si="96"/>
        <v>0</v>
      </c>
      <c r="AX90" s="370">
        <f t="shared" si="96"/>
        <v>0</v>
      </c>
      <c r="AY90" s="370">
        <f t="shared" si="96"/>
        <v>0</v>
      </c>
      <c r="AZ90" s="370">
        <f t="shared" si="96"/>
        <v>0</v>
      </c>
      <c r="BA90" s="370">
        <f t="shared" si="96"/>
        <v>0</v>
      </c>
      <c r="BB90" s="370">
        <f t="shared" si="96"/>
        <v>0</v>
      </c>
      <c r="BC90" s="370">
        <f t="shared" si="96"/>
        <v>0</v>
      </c>
      <c r="BD90" s="370">
        <f t="shared" si="96"/>
        <v>0</v>
      </c>
      <c r="BE90" s="370">
        <f t="shared" si="96"/>
        <v>0</v>
      </c>
      <c r="BF90" s="370">
        <f t="shared" si="96"/>
        <v>0</v>
      </c>
      <c r="BG90" s="370">
        <f t="shared" si="96"/>
        <v>0</v>
      </c>
      <c r="BH90" s="370">
        <f t="shared" si="96"/>
        <v>0</v>
      </c>
      <c r="BI90" s="370">
        <f t="shared" si="96"/>
        <v>0</v>
      </c>
      <c r="BJ90" s="370">
        <f t="shared" si="96"/>
        <v>0</v>
      </c>
      <c r="BK90" s="370">
        <f t="shared" si="96"/>
        <v>0</v>
      </c>
      <c r="BL90" s="370">
        <f t="shared" si="96"/>
        <v>0</v>
      </c>
      <c r="BM90" s="370">
        <f t="shared" si="96"/>
        <v>0</v>
      </c>
      <c r="BN90" s="370">
        <f t="shared" si="96"/>
        <v>0</v>
      </c>
      <c r="BO90" s="370">
        <f t="shared" si="96"/>
        <v>0</v>
      </c>
      <c r="BP90" s="370">
        <f t="shared" si="96"/>
        <v>0</v>
      </c>
      <c r="BQ90" s="370">
        <f t="shared" si="96"/>
        <v>0</v>
      </c>
      <c r="BR90" s="370">
        <f t="shared" si="96"/>
        <v>0</v>
      </c>
      <c r="BS90" s="370">
        <f t="shared" si="96"/>
        <v>0</v>
      </c>
      <c r="BT90" s="369">
        <f t="shared" si="72"/>
        <v>0</v>
      </c>
      <c r="BU90" s="61"/>
      <c r="BV90" s="61"/>
      <c r="BW90" s="61"/>
      <c r="BX90" s="61"/>
      <c r="BY90" s="61"/>
      <c r="BZ90" s="61"/>
      <c r="CA90" s="61"/>
      <c r="CB90" s="61"/>
      <c r="CC90" s="61"/>
      <c r="CD90" s="61"/>
      <c r="CE90" s="61"/>
      <c r="CF90" s="61"/>
      <c r="CG90" s="61"/>
      <c r="CH90" s="61"/>
      <c r="CI90" s="61"/>
      <c r="CJ90" s="61"/>
      <c r="CK90" s="61"/>
      <c r="CL90" s="61"/>
      <c r="CM90" s="61"/>
      <c r="CN90" s="61"/>
      <c r="CO90" s="61"/>
      <c r="CP90" s="61"/>
      <c r="CQ90" s="61"/>
      <c r="CR90" s="61"/>
      <c r="CS90" s="61"/>
      <c r="CT90" s="61"/>
      <c r="CU90" s="61"/>
      <c r="CV90" s="61"/>
      <c r="CW90" s="61"/>
      <c r="CX90" s="61"/>
      <c r="CY90" s="61"/>
      <c r="CZ90" s="61"/>
      <c r="DA90" s="61"/>
      <c r="DB90" s="61"/>
      <c r="DC90" s="61"/>
    </row>
    <row r="91" spans="1:107" s="58" customFormat="1" ht="16.5" customHeight="1">
      <c r="A91" s="70" t="s">
        <v>435</v>
      </c>
      <c r="B91" s="660"/>
      <c r="C91" s="410" t="s">
        <v>240</v>
      </c>
      <c r="D91" s="367" t="s">
        <v>1154</v>
      </c>
      <c r="E91" s="411" t="s">
        <v>1153</v>
      </c>
      <c r="F91" s="77">
        <f>VLOOKUP(C91,'[65]06월마감'!$A$1:$B$500,2,0)</f>
        <v>857</v>
      </c>
      <c r="G91" s="388">
        <f>VLOOKUP($C$91,[67]납품수량!$B$3:$AH$200,G$1,0)</f>
        <v>0</v>
      </c>
      <c r="H91" s="388">
        <f>VLOOKUP($C$91,[67]납품수량!$B$3:$AH$200,H$1,0)</f>
        <v>0</v>
      </c>
      <c r="I91" s="388">
        <f>VLOOKUP($C$91,[67]납품수량!$B$3:$AH$200,I$1,0)</f>
        <v>0</v>
      </c>
      <c r="J91" s="388">
        <f>VLOOKUP($C$91,[67]납품수량!$B$3:$AH$200,J$1,0)</f>
        <v>0</v>
      </c>
      <c r="K91" s="388">
        <f>VLOOKUP($C$91,[67]납품수량!$B$3:$AH$200,K$1,0)</f>
        <v>0</v>
      </c>
      <c r="L91" s="388">
        <f>VLOOKUP($C$91,[67]납품수량!$B$3:$AH$200,L$1,0)</f>
        <v>0</v>
      </c>
      <c r="M91" s="388">
        <f>VLOOKUP($C$91,[67]납품수량!$B$3:$AH$200,M$1,0)</f>
        <v>0</v>
      </c>
      <c r="N91" s="388">
        <f>VLOOKUP($C$91,[67]납품수량!$B$3:$AH$200,N$1,0)</f>
        <v>0</v>
      </c>
      <c r="O91" s="388">
        <f>VLOOKUP($C$91,[67]납품수량!$B$3:$AH$200,O$1,0)</f>
        <v>0</v>
      </c>
      <c r="P91" s="388">
        <f>VLOOKUP($C$91,[67]납품수량!$B$3:$AH$200,P$1,0)</f>
        <v>0</v>
      </c>
      <c r="Q91" s="388">
        <f>VLOOKUP($C$91,[67]납품수량!$B$3:$AH$200,Q$1,0)</f>
        <v>0</v>
      </c>
      <c r="R91" s="388">
        <f>VLOOKUP($C$91,[67]납품수량!$B$3:$AH$200,R$1,0)</f>
        <v>0</v>
      </c>
      <c r="S91" s="388">
        <f>VLOOKUP($C$91,[67]납품수량!$B$3:$AH$200,S$1,0)</f>
        <v>0</v>
      </c>
      <c r="T91" s="388">
        <f>VLOOKUP($C$91,[67]납품수량!$B$3:$AH$200,T$1,0)</f>
        <v>0</v>
      </c>
      <c r="U91" s="388">
        <f>VLOOKUP($C$91,[67]납품수량!$B$3:$AH$200,U$1,0)</f>
        <v>0</v>
      </c>
      <c r="V91" s="388">
        <f>VLOOKUP($C$91,[67]납품수량!$B$3:$AH$200,V$1,0)</f>
        <v>0</v>
      </c>
      <c r="W91" s="388">
        <f>VLOOKUP($C$91,[67]납품수량!$B$3:$AH$200,W$1,0)</f>
        <v>0</v>
      </c>
      <c r="X91" s="388">
        <f>VLOOKUP($C$91,[67]납품수량!$B$3:$AH$200,X$1,0)</f>
        <v>0</v>
      </c>
      <c r="Y91" s="388">
        <f>VLOOKUP($C$91,[67]납품수량!$B$3:$AH$200,Y$1,0)</f>
        <v>0</v>
      </c>
      <c r="Z91" s="388">
        <f>VLOOKUP($C$91,[67]납품수량!$B$3:$AH$200,Z$1,0)</f>
        <v>0</v>
      </c>
      <c r="AA91" s="388">
        <f>VLOOKUP($C$91,[67]납품수량!$B$3:$AH$200,AA$1,0)</f>
        <v>0</v>
      </c>
      <c r="AB91" s="388">
        <f>VLOOKUP($C$91,[67]납품수량!$B$3:$AH$200,AB$1,0)</f>
        <v>0</v>
      </c>
      <c r="AC91" s="388">
        <f>VLOOKUP($C$91,[67]납품수량!$B$3:$AH$200,AC$1,0)</f>
        <v>0</v>
      </c>
      <c r="AD91" s="388">
        <f>VLOOKUP($C$91,[67]납품수량!$B$3:$AH$200,AD$1,0)</f>
        <v>0</v>
      </c>
      <c r="AE91" s="388">
        <f>VLOOKUP($C$91,[67]납품수량!$B$3:$AH$200,AE$1,0)</f>
        <v>0</v>
      </c>
      <c r="AF91" s="388">
        <f>VLOOKUP($C$91,[67]납품수량!$B$3:$AH$200,AF$1,0)</f>
        <v>0</v>
      </c>
      <c r="AG91" s="388">
        <f>VLOOKUP($C$91,[67]납품수량!$B$3:$AH$200,AG$1,0)</f>
        <v>0</v>
      </c>
      <c r="AH91" s="388">
        <f>VLOOKUP($C$91,[67]납품수량!$B$3:$AH$200,AH$1,0)</f>
        <v>0</v>
      </c>
      <c r="AI91" s="388">
        <f>VLOOKUP($C$91,[67]납품수량!$B$3:$AH$200,AI$1,0)</f>
        <v>0</v>
      </c>
      <c r="AJ91" s="388">
        <f>VLOOKUP($C$91,[67]납품수량!$B$3:$AH$200,AJ$1,0)</f>
        <v>0</v>
      </c>
      <c r="AK91" s="388">
        <f>VLOOKUP($C$91,[67]납품수량!$B$3:$AH$200,AK$1,0)</f>
        <v>0</v>
      </c>
      <c r="AL91" s="388">
        <f t="shared" si="75"/>
        <v>0</v>
      </c>
      <c r="AM91" s="389">
        <f t="shared" si="70"/>
        <v>0</v>
      </c>
      <c r="AN91" s="61"/>
      <c r="AO91" s="370">
        <f t="shared" ref="AO91:BS91" si="97">$F$91*G91</f>
        <v>0</v>
      </c>
      <c r="AP91" s="370">
        <f t="shared" si="97"/>
        <v>0</v>
      </c>
      <c r="AQ91" s="370">
        <f t="shared" si="97"/>
        <v>0</v>
      </c>
      <c r="AR91" s="370">
        <f t="shared" si="97"/>
        <v>0</v>
      </c>
      <c r="AS91" s="370">
        <f t="shared" si="97"/>
        <v>0</v>
      </c>
      <c r="AT91" s="370">
        <f t="shared" si="97"/>
        <v>0</v>
      </c>
      <c r="AU91" s="370">
        <f t="shared" si="97"/>
        <v>0</v>
      </c>
      <c r="AV91" s="370">
        <f t="shared" si="97"/>
        <v>0</v>
      </c>
      <c r="AW91" s="370">
        <f t="shared" si="97"/>
        <v>0</v>
      </c>
      <c r="AX91" s="370">
        <f t="shared" si="97"/>
        <v>0</v>
      </c>
      <c r="AY91" s="370">
        <f t="shared" si="97"/>
        <v>0</v>
      </c>
      <c r="AZ91" s="370">
        <f t="shared" si="97"/>
        <v>0</v>
      </c>
      <c r="BA91" s="370">
        <f t="shared" si="97"/>
        <v>0</v>
      </c>
      <c r="BB91" s="370">
        <f t="shared" si="97"/>
        <v>0</v>
      </c>
      <c r="BC91" s="370">
        <f t="shared" si="97"/>
        <v>0</v>
      </c>
      <c r="BD91" s="370">
        <f t="shared" si="97"/>
        <v>0</v>
      </c>
      <c r="BE91" s="370">
        <f t="shared" si="97"/>
        <v>0</v>
      </c>
      <c r="BF91" s="370">
        <f t="shared" si="97"/>
        <v>0</v>
      </c>
      <c r="BG91" s="370">
        <f t="shared" si="97"/>
        <v>0</v>
      </c>
      <c r="BH91" s="370">
        <f t="shared" si="97"/>
        <v>0</v>
      </c>
      <c r="BI91" s="370">
        <f t="shared" si="97"/>
        <v>0</v>
      </c>
      <c r="BJ91" s="370">
        <f t="shared" si="97"/>
        <v>0</v>
      </c>
      <c r="BK91" s="370">
        <f t="shared" si="97"/>
        <v>0</v>
      </c>
      <c r="BL91" s="370">
        <f t="shared" si="97"/>
        <v>0</v>
      </c>
      <c r="BM91" s="370">
        <f t="shared" si="97"/>
        <v>0</v>
      </c>
      <c r="BN91" s="370">
        <f t="shared" si="97"/>
        <v>0</v>
      </c>
      <c r="BO91" s="370">
        <f t="shared" si="97"/>
        <v>0</v>
      </c>
      <c r="BP91" s="370">
        <f t="shared" si="97"/>
        <v>0</v>
      </c>
      <c r="BQ91" s="370">
        <f t="shared" si="97"/>
        <v>0</v>
      </c>
      <c r="BR91" s="370">
        <f t="shared" si="97"/>
        <v>0</v>
      </c>
      <c r="BS91" s="370">
        <f t="shared" si="97"/>
        <v>0</v>
      </c>
      <c r="BT91" s="369">
        <f t="shared" si="72"/>
        <v>0</v>
      </c>
      <c r="BU91" s="61"/>
      <c r="BV91" s="61"/>
      <c r="BW91" s="61"/>
      <c r="BX91" s="61"/>
      <c r="BY91" s="61"/>
      <c r="BZ91" s="61"/>
      <c r="CA91" s="61"/>
      <c r="CB91" s="61"/>
      <c r="CC91" s="61"/>
      <c r="CD91" s="61"/>
      <c r="CE91" s="61"/>
      <c r="CF91" s="61"/>
      <c r="CG91" s="61"/>
      <c r="CH91" s="61"/>
      <c r="CI91" s="61"/>
      <c r="CJ91" s="61"/>
      <c r="CK91" s="61"/>
      <c r="CL91" s="61"/>
      <c r="CM91" s="61"/>
      <c r="CN91" s="61"/>
      <c r="CO91" s="61"/>
      <c r="CP91" s="61"/>
      <c r="CQ91" s="61"/>
      <c r="CR91" s="61"/>
      <c r="CS91" s="61"/>
      <c r="CT91" s="61"/>
      <c r="CU91" s="61"/>
      <c r="CV91" s="61"/>
      <c r="CW91" s="61"/>
      <c r="CX91" s="61"/>
      <c r="CY91" s="61"/>
      <c r="CZ91" s="61"/>
      <c r="DA91" s="61"/>
      <c r="DB91" s="61"/>
      <c r="DC91" s="61"/>
    </row>
    <row r="92" spans="1:107" s="58" customFormat="1" ht="16.5" customHeight="1">
      <c r="A92" s="70" t="s">
        <v>435</v>
      </c>
      <c r="B92" s="660"/>
      <c r="C92" s="410" t="s">
        <v>1155</v>
      </c>
      <c r="D92" s="367" t="s">
        <v>1154</v>
      </c>
      <c r="E92" s="411" t="s">
        <v>1153</v>
      </c>
      <c r="F92" s="77">
        <f>VLOOKUP(C92,'[65]06월마감'!$A$1:$B$500,2,0)</f>
        <v>959</v>
      </c>
      <c r="G92" s="388">
        <f>VLOOKUP($C$92,[67]납품수량!$B$3:$AH$200,G$1,0)</f>
        <v>0</v>
      </c>
      <c r="H92" s="388">
        <f>VLOOKUP($C$92,[67]납품수량!$B$3:$AH$200,H$1,0)</f>
        <v>0</v>
      </c>
      <c r="I92" s="388">
        <f>VLOOKUP($C$92,[67]납품수량!$B$3:$AH$200,I$1,0)</f>
        <v>0</v>
      </c>
      <c r="J92" s="388">
        <f>VLOOKUP($C$92,[67]납품수량!$B$3:$AH$200,J$1,0)</f>
        <v>0</v>
      </c>
      <c r="K92" s="388">
        <f>VLOOKUP($C$92,[67]납품수량!$B$3:$AH$200,K$1,0)</f>
        <v>0</v>
      </c>
      <c r="L92" s="388">
        <f>VLOOKUP($C$92,[67]납품수량!$B$3:$AH$200,L$1,0)</f>
        <v>0</v>
      </c>
      <c r="M92" s="388">
        <f>VLOOKUP($C$92,[67]납품수량!$B$3:$AH$200,M$1,0)</f>
        <v>0</v>
      </c>
      <c r="N92" s="388">
        <f>VLOOKUP($C$92,[67]납품수량!$B$3:$AH$200,N$1,0)</f>
        <v>0</v>
      </c>
      <c r="O92" s="388">
        <f>VLOOKUP($C$92,[67]납품수량!$B$3:$AH$200,O$1,0)</f>
        <v>0</v>
      </c>
      <c r="P92" s="388">
        <f>VLOOKUP($C$92,[67]납품수량!$B$3:$AH$200,P$1,0)</f>
        <v>0</v>
      </c>
      <c r="Q92" s="388">
        <f>VLOOKUP($C$92,[67]납품수량!$B$3:$AH$200,Q$1,0)</f>
        <v>0</v>
      </c>
      <c r="R92" s="388">
        <f>VLOOKUP($C$92,[67]납품수량!$B$3:$AH$200,R$1,0)</f>
        <v>0</v>
      </c>
      <c r="S92" s="388">
        <f>VLOOKUP($C$92,[67]납품수량!$B$3:$AH$200,S$1,0)</f>
        <v>0</v>
      </c>
      <c r="T92" s="388">
        <f>VLOOKUP($C$92,[67]납품수량!$B$3:$AH$200,T$1,0)</f>
        <v>0</v>
      </c>
      <c r="U92" s="388">
        <f>VLOOKUP($C$92,[67]납품수량!$B$3:$AH$200,U$1,0)</f>
        <v>0</v>
      </c>
      <c r="V92" s="388">
        <f>VLOOKUP($C$92,[67]납품수량!$B$3:$AH$200,V$1,0)</f>
        <v>0</v>
      </c>
      <c r="W92" s="388">
        <f>VLOOKUP($C$92,[67]납품수량!$B$3:$AH$200,W$1,0)</f>
        <v>0</v>
      </c>
      <c r="X92" s="388">
        <f>VLOOKUP($C$92,[67]납품수량!$B$3:$AH$200,X$1,0)</f>
        <v>0</v>
      </c>
      <c r="Y92" s="388">
        <f>VLOOKUP($C$92,[67]납품수량!$B$3:$AH$200,Y$1,0)</f>
        <v>0</v>
      </c>
      <c r="Z92" s="388">
        <f>VLOOKUP($C$92,[67]납품수량!$B$3:$AH$200,Z$1,0)</f>
        <v>0</v>
      </c>
      <c r="AA92" s="388">
        <f>VLOOKUP($C$92,[67]납품수량!$B$3:$AH$200,AA$1,0)</f>
        <v>0</v>
      </c>
      <c r="AB92" s="388">
        <f>VLOOKUP($C$92,[67]납품수량!$B$3:$AH$200,AB$1,0)</f>
        <v>0</v>
      </c>
      <c r="AC92" s="388">
        <f>VLOOKUP($C$92,[67]납품수량!$B$3:$AH$200,AC$1,0)</f>
        <v>0</v>
      </c>
      <c r="AD92" s="388">
        <f>VLOOKUP($C$92,[67]납품수량!$B$3:$AH$200,AD$1,0)</f>
        <v>0</v>
      </c>
      <c r="AE92" s="388">
        <f>VLOOKUP($C$92,[67]납품수량!$B$3:$AH$200,AE$1,0)</f>
        <v>0</v>
      </c>
      <c r="AF92" s="388">
        <f>VLOOKUP($C$92,[67]납품수량!$B$3:$AH$200,AF$1,0)</f>
        <v>0</v>
      </c>
      <c r="AG92" s="388">
        <f>VLOOKUP($C$92,[67]납품수량!$B$3:$AH$200,AG$1,0)</f>
        <v>0</v>
      </c>
      <c r="AH92" s="388">
        <f>VLOOKUP($C$92,[67]납품수량!$B$3:$AH$200,AH$1,0)</f>
        <v>0</v>
      </c>
      <c r="AI92" s="388">
        <f>VLOOKUP($C$92,[67]납품수량!$B$3:$AH$200,AI$1,0)</f>
        <v>0</v>
      </c>
      <c r="AJ92" s="388">
        <f>VLOOKUP($C$92,[67]납품수량!$B$3:$AH$200,AJ$1,0)</f>
        <v>0</v>
      </c>
      <c r="AK92" s="388">
        <f>VLOOKUP($C$92,[67]납품수량!$B$3:$AH$200,AK$1,0)</f>
        <v>0</v>
      </c>
      <c r="AL92" s="388">
        <f t="shared" si="75"/>
        <v>0</v>
      </c>
      <c r="AM92" s="389">
        <f t="shared" si="70"/>
        <v>0</v>
      </c>
      <c r="AN92" s="61"/>
      <c r="AO92" s="370">
        <f t="shared" ref="AO92:BS92" si="98">$F$92*G92</f>
        <v>0</v>
      </c>
      <c r="AP92" s="370">
        <f t="shared" si="98"/>
        <v>0</v>
      </c>
      <c r="AQ92" s="370">
        <f t="shared" si="98"/>
        <v>0</v>
      </c>
      <c r="AR92" s="370">
        <f t="shared" si="98"/>
        <v>0</v>
      </c>
      <c r="AS92" s="370">
        <f t="shared" si="98"/>
        <v>0</v>
      </c>
      <c r="AT92" s="370">
        <f t="shared" si="98"/>
        <v>0</v>
      </c>
      <c r="AU92" s="370">
        <f t="shared" si="98"/>
        <v>0</v>
      </c>
      <c r="AV92" s="370">
        <f t="shared" si="98"/>
        <v>0</v>
      </c>
      <c r="AW92" s="370">
        <f t="shared" si="98"/>
        <v>0</v>
      </c>
      <c r="AX92" s="370">
        <f t="shared" si="98"/>
        <v>0</v>
      </c>
      <c r="AY92" s="370">
        <f t="shared" si="98"/>
        <v>0</v>
      </c>
      <c r="AZ92" s="370">
        <f t="shared" si="98"/>
        <v>0</v>
      </c>
      <c r="BA92" s="370">
        <f t="shared" si="98"/>
        <v>0</v>
      </c>
      <c r="BB92" s="370">
        <f t="shared" si="98"/>
        <v>0</v>
      </c>
      <c r="BC92" s="370">
        <f t="shared" si="98"/>
        <v>0</v>
      </c>
      <c r="BD92" s="370">
        <f t="shared" si="98"/>
        <v>0</v>
      </c>
      <c r="BE92" s="370">
        <f t="shared" si="98"/>
        <v>0</v>
      </c>
      <c r="BF92" s="370">
        <f t="shared" si="98"/>
        <v>0</v>
      </c>
      <c r="BG92" s="370">
        <f t="shared" si="98"/>
        <v>0</v>
      </c>
      <c r="BH92" s="370">
        <f t="shared" si="98"/>
        <v>0</v>
      </c>
      <c r="BI92" s="370">
        <f t="shared" si="98"/>
        <v>0</v>
      </c>
      <c r="BJ92" s="370">
        <f t="shared" si="98"/>
        <v>0</v>
      </c>
      <c r="BK92" s="370">
        <f t="shared" si="98"/>
        <v>0</v>
      </c>
      <c r="BL92" s="370">
        <f t="shared" si="98"/>
        <v>0</v>
      </c>
      <c r="BM92" s="370">
        <f t="shared" si="98"/>
        <v>0</v>
      </c>
      <c r="BN92" s="370">
        <f t="shared" si="98"/>
        <v>0</v>
      </c>
      <c r="BO92" s="370">
        <f t="shared" si="98"/>
        <v>0</v>
      </c>
      <c r="BP92" s="370">
        <f t="shared" si="98"/>
        <v>0</v>
      </c>
      <c r="BQ92" s="370">
        <f t="shared" si="98"/>
        <v>0</v>
      </c>
      <c r="BR92" s="370">
        <f t="shared" si="98"/>
        <v>0</v>
      </c>
      <c r="BS92" s="370">
        <f t="shared" si="98"/>
        <v>0</v>
      </c>
      <c r="BT92" s="369">
        <f t="shared" si="72"/>
        <v>0</v>
      </c>
      <c r="BU92" s="61"/>
      <c r="BV92" s="61"/>
      <c r="BW92" s="61"/>
      <c r="BX92" s="61"/>
      <c r="BY92" s="61"/>
      <c r="BZ92" s="61"/>
      <c r="CA92" s="61"/>
      <c r="CB92" s="61"/>
      <c r="CC92" s="61"/>
      <c r="CD92" s="61"/>
      <c r="CE92" s="61"/>
      <c r="CF92" s="61"/>
      <c r="CG92" s="61"/>
      <c r="CH92" s="61"/>
      <c r="CI92" s="61"/>
      <c r="CJ92" s="61"/>
      <c r="CK92" s="61"/>
      <c r="CL92" s="61"/>
      <c r="CM92" s="61"/>
      <c r="CN92" s="61"/>
      <c r="CO92" s="61"/>
      <c r="CP92" s="61"/>
      <c r="CQ92" s="61"/>
      <c r="CR92" s="61"/>
      <c r="CS92" s="61"/>
      <c r="CT92" s="61"/>
      <c r="CU92" s="61"/>
      <c r="CV92" s="61"/>
      <c r="CW92" s="61"/>
      <c r="CX92" s="61"/>
      <c r="CY92" s="61"/>
      <c r="CZ92" s="61"/>
      <c r="DA92" s="61"/>
      <c r="DB92" s="61"/>
      <c r="DC92" s="61"/>
    </row>
    <row r="93" spans="1:107" s="58" customFormat="1" ht="16.5" customHeight="1">
      <c r="A93" s="70" t="s">
        <v>435</v>
      </c>
      <c r="B93" s="660"/>
      <c r="C93" s="410" t="s">
        <v>523</v>
      </c>
      <c r="D93" s="367" t="s">
        <v>1152</v>
      </c>
      <c r="E93" s="411" t="s">
        <v>1145</v>
      </c>
      <c r="F93" s="77">
        <f>VLOOKUP(C93,'[65]06월마감'!$A$1:$B$500,2,0)</f>
        <v>13781</v>
      </c>
      <c r="G93" s="388">
        <f>VLOOKUP($C$93,[67]납품수량!$B$3:$AH$200,G$1,0)</f>
        <v>80</v>
      </c>
      <c r="H93" s="388">
        <f>VLOOKUP($C$93,[67]납품수량!$B$3:$AH$200,H$1,0)</f>
        <v>40</v>
      </c>
      <c r="I93" s="388">
        <f>VLOOKUP($C$93,[67]납품수량!$B$3:$AH$200,I$1,0)</f>
        <v>60</v>
      </c>
      <c r="J93" s="388">
        <f>VLOOKUP($C$93,[67]납품수량!$B$3:$AH$200,J$1,0)</f>
        <v>40</v>
      </c>
      <c r="K93" s="388">
        <f>VLOOKUP($C$93,[67]납품수량!$B$3:$AH$200,K$1,0)</f>
        <v>40</v>
      </c>
      <c r="L93" s="388">
        <f>VLOOKUP($C$93,[67]납품수량!$B$3:$AH$200,L$1,0)</f>
        <v>0</v>
      </c>
      <c r="M93" s="388">
        <f>VLOOKUP($C$93,[67]납품수량!$B$3:$AH$200,M$1,0)</f>
        <v>0</v>
      </c>
      <c r="N93" s="388">
        <f>VLOOKUP($C$93,[67]납품수량!$B$3:$AH$200,N$1,0)</f>
        <v>40</v>
      </c>
      <c r="O93" s="388">
        <f>VLOOKUP($C$93,[67]납품수량!$B$3:$AH$200,O$1,0)</f>
        <v>20</v>
      </c>
      <c r="P93" s="388">
        <f>VLOOKUP($C$93,[67]납품수량!$B$3:$AH$200,P$1,0)</f>
        <v>40</v>
      </c>
      <c r="Q93" s="388">
        <f>VLOOKUP($C$93,[67]납품수량!$B$3:$AH$200,Q$1,0)</f>
        <v>40</v>
      </c>
      <c r="R93" s="388">
        <f>VLOOKUP($C$93,[67]납품수량!$B$3:$AH$200,R$1,0)</f>
        <v>40</v>
      </c>
      <c r="S93" s="388">
        <f>VLOOKUP($C$93,[67]납품수량!$B$3:$AH$200,S$1,0)</f>
        <v>0</v>
      </c>
      <c r="T93" s="388">
        <f>VLOOKUP($C$93,[67]납품수량!$B$3:$AH$200,T$1,0)</f>
        <v>0</v>
      </c>
      <c r="U93" s="388">
        <f>VLOOKUP($C$93,[67]납품수량!$B$3:$AH$200,U$1,0)</f>
        <v>80</v>
      </c>
      <c r="V93" s="388">
        <f>VLOOKUP($C$93,[67]납품수량!$B$3:$AH$200,V$1,0)</f>
        <v>60</v>
      </c>
      <c r="W93" s="388">
        <f>VLOOKUP($C$93,[67]납품수량!$B$3:$AH$200,W$1,0)</f>
        <v>60</v>
      </c>
      <c r="X93" s="388">
        <f>VLOOKUP($C$93,[67]납품수량!$B$3:$AH$200,X$1,0)</f>
        <v>40</v>
      </c>
      <c r="Y93" s="388">
        <f>VLOOKUP($C$93,[67]납품수량!$B$3:$AH$200,Y$1,0)</f>
        <v>0</v>
      </c>
      <c r="Z93" s="388">
        <f>VLOOKUP($C$93,[67]납품수량!$B$3:$AH$200,Z$1,0)</f>
        <v>0</v>
      </c>
      <c r="AA93" s="388">
        <f>VLOOKUP($C$93,[67]납품수량!$B$3:$AH$200,AA$1,0)</f>
        <v>0</v>
      </c>
      <c r="AB93" s="388">
        <f>VLOOKUP($C$93,[67]납품수량!$B$3:$AH$200,AB$1,0)</f>
        <v>0</v>
      </c>
      <c r="AC93" s="388">
        <f>VLOOKUP($C$93,[67]납품수량!$B$3:$AH$200,AC$1,0)</f>
        <v>0</v>
      </c>
      <c r="AD93" s="388">
        <f>VLOOKUP($C$93,[67]납품수량!$B$3:$AH$200,AD$1,0)</f>
        <v>0</v>
      </c>
      <c r="AE93" s="388">
        <f>VLOOKUP($C$93,[67]납품수량!$B$3:$AH$200,AE$1,0)</f>
        <v>0</v>
      </c>
      <c r="AF93" s="388">
        <f>VLOOKUP($C$93,[67]납품수량!$B$3:$AH$200,AF$1,0)</f>
        <v>0</v>
      </c>
      <c r="AG93" s="388">
        <f>VLOOKUP($C$93,[67]납품수량!$B$3:$AH$200,AG$1,0)</f>
        <v>0</v>
      </c>
      <c r="AH93" s="388">
        <f>VLOOKUP($C$93,[67]납품수량!$B$3:$AH$200,AH$1,0)</f>
        <v>0</v>
      </c>
      <c r="AI93" s="388">
        <f>VLOOKUP($C$93,[67]납품수량!$B$3:$AH$200,AI$1,0)</f>
        <v>0</v>
      </c>
      <c r="AJ93" s="388">
        <f>VLOOKUP($C$93,[67]납품수량!$B$3:$AH$200,AJ$1,0)</f>
        <v>0</v>
      </c>
      <c r="AK93" s="388">
        <f>VLOOKUP($C$93,[67]납품수량!$B$3:$AH$200,AK$1,0)</f>
        <v>0</v>
      </c>
      <c r="AL93" s="388">
        <f t="shared" si="75"/>
        <v>680</v>
      </c>
      <c r="AM93" s="389">
        <f t="shared" si="70"/>
        <v>9371080</v>
      </c>
      <c r="AN93" s="61"/>
      <c r="AO93" s="370">
        <f t="shared" ref="AO93:BS93" si="99">$F$93*G93</f>
        <v>1102480</v>
      </c>
      <c r="AP93" s="370">
        <f t="shared" si="99"/>
        <v>551240</v>
      </c>
      <c r="AQ93" s="370">
        <f t="shared" si="99"/>
        <v>826860</v>
      </c>
      <c r="AR93" s="370">
        <f t="shared" si="99"/>
        <v>551240</v>
      </c>
      <c r="AS93" s="370">
        <f t="shared" si="99"/>
        <v>551240</v>
      </c>
      <c r="AT93" s="370">
        <f t="shared" si="99"/>
        <v>0</v>
      </c>
      <c r="AU93" s="370">
        <f t="shared" si="99"/>
        <v>0</v>
      </c>
      <c r="AV93" s="370">
        <f t="shared" si="99"/>
        <v>551240</v>
      </c>
      <c r="AW93" s="370">
        <f t="shared" si="99"/>
        <v>275620</v>
      </c>
      <c r="AX93" s="370">
        <f t="shared" si="99"/>
        <v>551240</v>
      </c>
      <c r="AY93" s="370">
        <f t="shared" si="99"/>
        <v>551240</v>
      </c>
      <c r="AZ93" s="370">
        <f t="shared" si="99"/>
        <v>551240</v>
      </c>
      <c r="BA93" s="370">
        <f t="shared" si="99"/>
        <v>0</v>
      </c>
      <c r="BB93" s="370">
        <f t="shared" si="99"/>
        <v>0</v>
      </c>
      <c r="BC93" s="370">
        <f t="shared" si="99"/>
        <v>1102480</v>
      </c>
      <c r="BD93" s="370">
        <f t="shared" si="99"/>
        <v>826860</v>
      </c>
      <c r="BE93" s="370">
        <f t="shared" si="99"/>
        <v>826860</v>
      </c>
      <c r="BF93" s="370">
        <f t="shared" si="99"/>
        <v>551240</v>
      </c>
      <c r="BG93" s="370">
        <f t="shared" si="99"/>
        <v>0</v>
      </c>
      <c r="BH93" s="370">
        <f t="shared" si="99"/>
        <v>0</v>
      </c>
      <c r="BI93" s="370">
        <f t="shared" si="99"/>
        <v>0</v>
      </c>
      <c r="BJ93" s="370">
        <f t="shared" si="99"/>
        <v>0</v>
      </c>
      <c r="BK93" s="370">
        <f t="shared" si="99"/>
        <v>0</v>
      </c>
      <c r="BL93" s="370">
        <f t="shared" si="99"/>
        <v>0</v>
      </c>
      <c r="BM93" s="370">
        <f t="shared" si="99"/>
        <v>0</v>
      </c>
      <c r="BN93" s="370">
        <f t="shared" si="99"/>
        <v>0</v>
      </c>
      <c r="BO93" s="370">
        <f t="shared" si="99"/>
        <v>0</v>
      </c>
      <c r="BP93" s="370">
        <f t="shared" si="99"/>
        <v>0</v>
      </c>
      <c r="BQ93" s="370">
        <f t="shared" si="99"/>
        <v>0</v>
      </c>
      <c r="BR93" s="370">
        <f t="shared" si="99"/>
        <v>0</v>
      </c>
      <c r="BS93" s="370">
        <f t="shared" si="99"/>
        <v>0</v>
      </c>
      <c r="BT93" s="369"/>
      <c r="BU93" s="61"/>
      <c r="BV93" s="61"/>
      <c r="BW93" s="61"/>
      <c r="BX93" s="61"/>
      <c r="BY93" s="61"/>
      <c r="BZ93" s="61"/>
      <c r="CA93" s="61"/>
      <c r="CB93" s="61"/>
      <c r="CC93" s="61"/>
      <c r="CD93" s="61"/>
      <c r="CE93" s="61"/>
      <c r="CF93" s="61"/>
      <c r="CG93" s="61"/>
      <c r="CH93" s="61"/>
      <c r="CI93" s="61"/>
      <c r="CJ93" s="61"/>
      <c r="CK93" s="61"/>
      <c r="CL93" s="61"/>
      <c r="CM93" s="61"/>
      <c r="CN93" s="61"/>
      <c r="CO93" s="61"/>
      <c r="CP93" s="61"/>
      <c r="CQ93" s="61"/>
      <c r="CR93" s="61"/>
      <c r="CS93" s="61"/>
      <c r="CT93" s="61"/>
      <c r="CU93" s="61"/>
      <c r="CV93" s="61"/>
      <c r="CW93" s="61"/>
      <c r="CX93" s="61"/>
      <c r="CY93" s="61"/>
      <c r="CZ93" s="61"/>
      <c r="DA93" s="61"/>
      <c r="DB93" s="61"/>
      <c r="DC93" s="61"/>
    </row>
    <row r="94" spans="1:107" s="58" customFormat="1" ht="16.5" customHeight="1">
      <c r="A94" s="70" t="s">
        <v>435</v>
      </c>
      <c r="B94" s="660"/>
      <c r="C94" s="410" t="s">
        <v>1151</v>
      </c>
      <c r="D94" s="367" t="s">
        <v>263</v>
      </c>
      <c r="E94" s="411" t="s">
        <v>1145</v>
      </c>
      <c r="F94" s="77">
        <f>VLOOKUP(C94,'[65]06월마감'!$A$1:$B$500,2,0)</f>
        <v>458.5</v>
      </c>
      <c r="G94" s="388">
        <f>VLOOKUP($C$94,[67]납품수량!$B$3:$AH$200,G$1,0)</f>
        <v>0</v>
      </c>
      <c r="H94" s="388">
        <f>VLOOKUP($C$94,[67]납품수량!$B$3:$AH$200,H$1,0)</f>
        <v>0</v>
      </c>
      <c r="I94" s="388">
        <f>VLOOKUP($C$94,[67]납품수량!$B$3:$AH$200,I$1,0)</f>
        <v>0</v>
      </c>
      <c r="J94" s="388">
        <f>VLOOKUP($C$94,[67]납품수량!$B$3:$AH$200,J$1,0)</f>
        <v>0</v>
      </c>
      <c r="K94" s="388">
        <f>VLOOKUP($C$94,[67]납품수량!$B$3:$AH$200,K$1,0)</f>
        <v>0</v>
      </c>
      <c r="L94" s="388">
        <f>VLOOKUP($C$94,[67]납품수량!$B$3:$AH$200,L$1,0)</f>
        <v>0</v>
      </c>
      <c r="M94" s="388">
        <f>VLOOKUP($C$94,[67]납품수량!$B$3:$AH$200,M$1,0)</f>
        <v>0</v>
      </c>
      <c r="N94" s="388">
        <f>VLOOKUP($C$94,[67]납품수량!$B$3:$AH$200,N$1,0)</f>
        <v>0</v>
      </c>
      <c r="O94" s="388">
        <f>VLOOKUP($C$94,[67]납품수량!$B$3:$AH$200,O$1,0)</f>
        <v>0</v>
      </c>
      <c r="P94" s="388">
        <f>VLOOKUP($C$94,[67]납품수량!$B$3:$AH$200,P$1,0)</f>
        <v>0</v>
      </c>
      <c r="Q94" s="388">
        <f>VLOOKUP($C$94,[67]납품수량!$B$3:$AH$200,Q$1,0)</f>
        <v>0</v>
      </c>
      <c r="R94" s="388">
        <f>VLOOKUP($C$94,[67]납품수량!$B$3:$AH$200,R$1,0)</f>
        <v>0</v>
      </c>
      <c r="S94" s="388">
        <f>VLOOKUP($C$94,[67]납품수량!$B$3:$AH$200,S$1,0)</f>
        <v>0</v>
      </c>
      <c r="T94" s="388">
        <f>VLOOKUP($C$94,[67]납품수량!$B$3:$AH$200,T$1,0)</f>
        <v>0</v>
      </c>
      <c r="U94" s="388">
        <f>VLOOKUP($C$94,[67]납품수량!$B$3:$AH$200,U$1,0)</f>
        <v>0</v>
      </c>
      <c r="V94" s="388">
        <f>VLOOKUP($C$94,[67]납품수량!$B$3:$AH$200,V$1,0)</f>
        <v>0</v>
      </c>
      <c r="W94" s="388">
        <f>VLOOKUP($C$94,[67]납품수량!$B$3:$AH$200,W$1,0)</f>
        <v>0</v>
      </c>
      <c r="X94" s="388">
        <f>VLOOKUP($C$94,[67]납품수량!$B$3:$AH$200,X$1,0)</f>
        <v>0</v>
      </c>
      <c r="Y94" s="388">
        <f>VLOOKUP($C$94,[67]납품수량!$B$3:$AH$200,Y$1,0)</f>
        <v>0</v>
      </c>
      <c r="Z94" s="388">
        <f>VLOOKUP($C$94,[67]납품수량!$B$3:$AH$200,Z$1,0)</f>
        <v>0</v>
      </c>
      <c r="AA94" s="388">
        <f>VLOOKUP($C$94,[67]납품수량!$B$3:$AH$200,AA$1,0)</f>
        <v>0</v>
      </c>
      <c r="AB94" s="388">
        <f>VLOOKUP($C$94,[67]납품수량!$B$3:$AH$200,AB$1,0)</f>
        <v>0</v>
      </c>
      <c r="AC94" s="388">
        <f>VLOOKUP($C$94,[67]납품수량!$B$3:$AH$200,AC$1,0)</f>
        <v>0</v>
      </c>
      <c r="AD94" s="388">
        <f>VLOOKUP($C$94,[67]납품수량!$B$3:$AH$200,AD$1,0)</f>
        <v>0</v>
      </c>
      <c r="AE94" s="388">
        <f>VLOOKUP($C$94,[67]납품수량!$B$3:$AH$200,AE$1,0)</f>
        <v>0</v>
      </c>
      <c r="AF94" s="388">
        <f>VLOOKUP($C$94,[67]납품수량!$B$3:$AH$200,AF$1,0)</f>
        <v>0</v>
      </c>
      <c r="AG94" s="388">
        <f>VLOOKUP($C$94,[67]납품수량!$B$3:$AH$200,AG$1,0)</f>
        <v>0</v>
      </c>
      <c r="AH94" s="388">
        <f>VLOOKUP($C$94,[67]납품수량!$B$3:$AH$200,AH$1,0)</f>
        <v>0</v>
      </c>
      <c r="AI94" s="388">
        <f>VLOOKUP($C$94,[67]납품수량!$B$3:$AH$200,AI$1,0)</f>
        <v>0</v>
      </c>
      <c r="AJ94" s="388">
        <f>VLOOKUP($C$94,[67]납품수량!$B$3:$AH$200,AJ$1,0)</f>
        <v>0</v>
      </c>
      <c r="AK94" s="388">
        <f>VLOOKUP($C$94,[67]납품수량!$B$3:$AH$200,AK$1,0)</f>
        <v>0</v>
      </c>
      <c r="AL94" s="388">
        <f t="shared" si="75"/>
        <v>0</v>
      </c>
      <c r="AM94" s="389">
        <f t="shared" si="70"/>
        <v>0</v>
      </c>
      <c r="AN94" s="61"/>
      <c r="AO94" s="370">
        <f t="shared" ref="AO94:BS94" si="100">$F$94*G94</f>
        <v>0</v>
      </c>
      <c r="AP94" s="370">
        <f t="shared" si="100"/>
        <v>0</v>
      </c>
      <c r="AQ94" s="370">
        <f t="shared" si="100"/>
        <v>0</v>
      </c>
      <c r="AR94" s="370">
        <f t="shared" si="100"/>
        <v>0</v>
      </c>
      <c r="AS94" s="370">
        <f t="shared" si="100"/>
        <v>0</v>
      </c>
      <c r="AT94" s="370">
        <f t="shared" si="100"/>
        <v>0</v>
      </c>
      <c r="AU94" s="370">
        <f t="shared" si="100"/>
        <v>0</v>
      </c>
      <c r="AV94" s="370">
        <f t="shared" si="100"/>
        <v>0</v>
      </c>
      <c r="AW94" s="370">
        <f t="shared" si="100"/>
        <v>0</v>
      </c>
      <c r="AX94" s="370">
        <f t="shared" si="100"/>
        <v>0</v>
      </c>
      <c r="AY94" s="370">
        <f t="shared" si="100"/>
        <v>0</v>
      </c>
      <c r="AZ94" s="370">
        <f t="shared" si="100"/>
        <v>0</v>
      </c>
      <c r="BA94" s="370">
        <f t="shared" si="100"/>
        <v>0</v>
      </c>
      <c r="BB94" s="370">
        <f t="shared" si="100"/>
        <v>0</v>
      </c>
      <c r="BC94" s="370">
        <f t="shared" si="100"/>
        <v>0</v>
      </c>
      <c r="BD94" s="370">
        <f t="shared" si="100"/>
        <v>0</v>
      </c>
      <c r="BE94" s="370">
        <f t="shared" si="100"/>
        <v>0</v>
      </c>
      <c r="BF94" s="370">
        <f t="shared" si="100"/>
        <v>0</v>
      </c>
      <c r="BG94" s="370">
        <f t="shared" si="100"/>
        <v>0</v>
      </c>
      <c r="BH94" s="370">
        <f t="shared" si="100"/>
        <v>0</v>
      </c>
      <c r="BI94" s="370">
        <f t="shared" si="100"/>
        <v>0</v>
      </c>
      <c r="BJ94" s="370">
        <f t="shared" si="100"/>
        <v>0</v>
      </c>
      <c r="BK94" s="370">
        <f t="shared" si="100"/>
        <v>0</v>
      </c>
      <c r="BL94" s="370">
        <f t="shared" si="100"/>
        <v>0</v>
      </c>
      <c r="BM94" s="370">
        <f t="shared" si="100"/>
        <v>0</v>
      </c>
      <c r="BN94" s="370">
        <f t="shared" si="100"/>
        <v>0</v>
      </c>
      <c r="BO94" s="370">
        <f t="shared" si="100"/>
        <v>0</v>
      </c>
      <c r="BP94" s="370">
        <f t="shared" si="100"/>
        <v>0</v>
      </c>
      <c r="BQ94" s="370">
        <f t="shared" si="100"/>
        <v>0</v>
      </c>
      <c r="BR94" s="370">
        <f t="shared" si="100"/>
        <v>0</v>
      </c>
      <c r="BS94" s="370">
        <f t="shared" si="100"/>
        <v>0</v>
      </c>
      <c r="BT94" s="369"/>
      <c r="BU94" s="61"/>
      <c r="BV94" s="61"/>
      <c r="BW94" s="61"/>
      <c r="BX94" s="61"/>
      <c r="BY94" s="61"/>
      <c r="BZ94" s="61"/>
      <c r="CA94" s="61"/>
      <c r="CB94" s="61"/>
      <c r="CC94" s="61"/>
      <c r="CD94" s="61"/>
      <c r="CE94" s="61"/>
      <c r="CF94" s="61"/>
      <c r="CG94" s="61"/>
      <c r="CH94" s="61"/>
      <c r="CI94" s="61"/>
      <c r="CJ94" s="61"/>
      <c r="CK94" s="61"/>
      <c r="CL94" s="61"/>
      <c r="CM94" s="61"/>
      <c r="CN94" s="61"/>
      <c r="CO94" s="61"/>
      <c r="CP94" s="61"/>
      <c r="CQ94" s="61"/>
      <c r="CR94" s="61"/>
      <c r="CS94" s="61"/>
      <c r="CT94" s="61"/>
      <c r="CU94" s="61"/>
      <c r="CV94" s="61"/>
      <c r="CW94" s="61"/>
      <c r="CX94" s="61"/>
      <c r="CY94" s="61"/>
      <c r="CZ94" s="61"/>
      <c r="DA94" s="61"/>
      <c r="DB94" s="61"/>
      <c r="DC94" s="61"/>
    </row>
    <row r="95" spans="1:107" s="58" customFormat="1" ht="16.5" customHeight="1">
      <c r="A95" s="70" t="s">
        <v>435</v>
      </c>
      <c r="B95" s="660"/>
      <c r="C95" s="410" t="s">
        <v>1150</v>
      </c>
      <c r="D95" s="367" t="s">
        <v>256</v>
      </c>
      <c r="E95" s="411" t="s">
        <v>1145</v>
      </c>
      <c r="F95" s="77">
        <f>VLOOKUP(C95,'[65]06월마감'!$A$1:$B$500,2,0)</f>
        <v>608</v>
      </c>
      <c r="G95" s="388">
        <f>VLOOKUP($C$95,[67]납품수량!$B$3:$AH$200,G$1,0)</f>
        <v>0</v>
      </c>
      <c r="H95" s="388">
        <f>VLOOKUP($C$95,[67]납품수량!$B$3:$AH$200,H$1,0)</f>
        <v>0</v>
      </c>
      <c r="I95" s="388">
        <f>VLOOKUP($C$95,[67]납품수량!$B$3:$AH$200,I$1,0)</f>
        <v>0</v>
      </c>
      <c r="J95" s="388">
        <f>VLOOKUP($C$95,[67]납품수량!$B$3:$AH$200,J$1,0)</f>
        <v>0</v>
      </c>
      <c r="K95" s="388">
        <f>VLOOKUP($C$95,[67]납품수량!$B$3:$AH$200,K$1,0)</f>
        <v>0</v>
      </c>
      <c r="L95" s="388">
        <f>VLOOKUP($C$95,[67]납품수량!$B$3:$AH$200,L$1,0)</f>
        <v>0</v>
      </c>
      <c r="M95" s="388">
        <f>VLOOKUP($C$95,[67]납품수량!$B$3:$AH$200,M$1,0)</f>
        <v>0</v>
      </c>
      <c r="N95" s="388">
        <f>VLOOKUP($C$95,[67]납품수량!$B$3:$AH$200,N$1,0)</f>
        <v>0</v>
      </c>
      <c r="O95" s="388">
        <f>VLOOKUP($C$95,[67]납품수량!$B$3:$AH$200,O$1,0)</f>
        <v>0</v>
      </c>
      <c r="P95" s="388">
        <f>VLOOKUP($C$95,[67]납품수량!$B$3:$AH$200,P$1,0)</f>
        <v>0</v>
      </c>
      <c r="Q95" s="388">
        <f>VLOOKUP($C$95,[67]납품수량!$B$3:$AH$200,Q$1,0)</f>
        <v>0</v>
      </c>
      <c r="R95" s="388">
        <f>VLOOKUP($C$95,[67]납품수량!$B$3:$AH$200,R$1,0)</f>
        <v>0</v>
      </c>
      <c r="S95" s="388">
        <f>VLOOKUP($C$95,[67]납품수량!$B$3:$AH$200,S$1,0)</f>
        <v>0</v>
      </c>
      <c r="T95" s="388">
        <f>VLOOKUP($C$95,[67]납품수량!$B$3:$AH$200,T$1,0)</f>
        <v>0</v>
      </c>
      <c r="U95" s="388">
        <f>VLOOKUP($C$95,[67]납품수량!$B$3:$AH$200,U$1,0)</f>
        <v>0</v>
      </c>
      <c r="V95" s="388">
        <f>VLOOKUP($C$95,[67]납품수량!$B$3:$AH$200,V$1,0)</f>
        <v>0</v>
      </c>
      <c r="W95" s="388">
        <f>VLOOKUP($C$95,[67]납품수량!$B$3:$AH$200,W$1,0)</f>
        <v>0</v>
      </c>
      <c r="X95" s="388">
        <f>VLOOKUP($C$95,[67]납품수량!$B$3:$AH$200,X$1,0)</f>
        <v>0</v>
      </c>
      <c r="Y95" s="388">
        <f>VLOOKUP($C$95,[67]납품수량!$B$3:$AH$200,Y$1,0)</f>
        <v>0</v>
      </c>
      <c r="Z95" s="388">
        <f>VLOOKUP($C$95,[67]납품수량!$B$3:$AH$200,Z$1,0)</f>
        <v>0</v>
      </c>
      <c r="AA95" s="388">
        <f>VLOOKUP($C$95,[67]납품수량!$B$3:$AH$200,AA$1,0)</f>
        <v>0</v>
      </c>
      <c r="AB95" s="388">
        <f>VLOOKUP($C$95,[67]납품수량!$B$3:$AH$200,AB$1,0)</f>
        <v>0</v>
      </c>
      <c r="AC95" s="388">
        <f>VLOOKUP($C$95,[67]납품수량!$B$3:$AH$200,AC$1,0)</f>
        <v>0</v>
      </c>
      <c r="AD95" s="388">
        <f>VLOOKUP($C$95,[67]납품수량!$B$3:$AH$200,AD$1,0)</f>
        <v>0</v>
      </c>
      <c r="AE95" s="388">
        <f>VLOOKUP($C$95,[67]납품수량!$B$3:$AH$200,AE$1,0)</f>
        <v>0</v>
      </c>
      <c r="AF95" s="388">
        <f>VLOOKUP($C$95,[67]납품수량!$B$3:$AH$200,AF$1,0)</f>
        <v>0</v>
      </c>
      <c r="AG95" s="388">
        <f>VLOOKUP($C$95,[67]납품수량!$B$3:$AH$200,AG$1,0)</f>
        <v>0</v>
      </c>
      <c r="AH95" s="388">
        <f>VLOOKUP($C$95,[67]납품수량!$B$3:$AH$200,AH$1,0)</f>
        <v>0</v>
      </c>
      <c r="AI95" s="388">
        <f>VLOOKUP($C$95,[67]납품수량!$B$3:$AH$200,AI$1,0)</f>
        <v>0</v>
      </c>
      <c r="AJ95" s="388">
        <f>VLOOKUP($C$95,[67]납품수량!$B$3:$AH$200,AJ$1,0)</f>
        <v>0</v>
      </c>
      <c r="AK95" s="388">
        <f>VLOOKUP($C$95,[67]납품수량!$B$3:$AH$200,AK$1,0)</f>
        <v>0</v>
      </c>
      <c r="AL95" s="388">
        <f t="shared" si="75"/>
        <v>0</v>
      </c>
      <c r="AM95" s="389">
        <f t="shared" si="70"/>
        <v>0</v>
      </c>
      <c r="AN95" s="61"/>
      <c r="AO95" s="370">
        <f t="shared" ref="AO95:BS95" si="101">$F$95*G95</f>
        <v>0</v>
      </c>
      <c r="AP95" s="370">
        <f t="shared" si="101"/>
        <v>0</v>
      </c>
      <c r="AQ95" s="370">
        <f t="shared" si="101"/>
        <v>0</v>
      </c>
      <c r="AR95" s="370">
        <f t="shared" si="101"/>
        <v>0</v>
      </c>
      <c r="AS95" s="370">
        <f t="shared" si="101"/>
        <v>0</v>
      </c>
      <c r="AT95" s="370">
        <f t="shared" si="101"/>
        <v>0</v>
      </c>
      <c r="AU95" s="370">
        <f t="shared" si="101"/>
        <v>0</v>
      </c>
      <c r="AV95" s="370">
        <f t="shared" si="101"/>
        <v>0</v>
      </c>
      <c r="AW95" s="370">
        <f t="shared" si="101"/>
        <v>0</v>
      </c>
      <c r="AX95" s="370">
        <f t="shared" si="101"/>
        <v>0</v>
      </c>
      <c r="AY95" s="370">
        <f t="shared" si="101"/>
        <v>0</v>
      </c>
      <c r="AZ95" s="370">
        <f t="shared" si="101"/>
        <v>0</v>
      </c>
      <c r="BA95" s="370">
        <f t="shared" si="101"/>
        <v>0</v>
      </c>
      <c r="BB95" s="370">
        <f t="shared" si="101"/>
        <v>0</v>
      </c>
      <c r="BC95" s="370">
        <f t="shared" si="101"/>
        <v>0</v>
      </c>
      <c r="BD95" s="370">
        <f t="shared" si="101"/>
        <v>0</v>
      </c>
      <c r="BE95" s="370">
        <f t="shared" si="101"/>
        <v>0</v>
      </c>
      <c r="BF95" s="370">
        <f t="shared" si="101"/>
        <v>0</v>
      </c>
      <c r="BG95" s="370">
        <f t="shared" si="101"/>
        <v>0</v>
      </c>
      <c r="BH95" s="370">
        <f t="shared" si="101"/>
        <v>0</v>
      </c>
      <c r="BI95" s="370">
        <f t="shared" si="101"/>
        <v>0</v>
      </c>
      <c r="BJ95" s="370">
        <f t="shared" si="101"/>
        <v>0</v>
      </c>
      <c r="BK95" s="370">
        <f t="shared" si="101"/>
        <v>0</v>
      </c>
      <c r="BL95" s="370">
        <f t="shared" si="101"/>
        <v>0</v>
      </c>
      <c r="BM95" s="370">
        <f t="shared" si="101"/>
        <v>0</v>
      </c>
      <c r="BN95" s="370">
        <f t="shared" si="101"/>
        <v>0</v>
      </c>
      <c r="BO95" s="370">
        <f t="shared" si="101"/>
        <v>0</v>
      </c>
      <c r="BP95" s="370">
        <f t="shared" si="101"/>
        <v>0</v>
      </c>
      <c r="BQ95" s="370">
        <f t="shared" si="101"/>
        <v>0</v>
      </c>
      <c r="BR95" s="370">
        <f t="shared" si="101"/>
        <v>0</v>
      </c>
      <c r="BS95" s="370">
        <f t="shared" si="101"/>
        <v>0</v>
      </c>
      <c r="BT95" s="369"/>
      <c r="BU95" s="61"/>
      <c r="BV95" s="61"/>
      <c r="BW95" s="61"/>
      <c r="BX95" s="61"/>
      <c r="BY95" s="61"/>
      <c r="BZ95" s="61"/>
      <c r="CA95" s="61"/>
      <c r="CB95" s="61"/>
      <c r="CC95" s="61"/>
      <c r="CD95" s="61"/>
      <c r="CE95" s="61"/>
      <c r="CF95" s="61"/>
      <c r="CG95" s="61"/>
      <c r="CH95" s="61"/>
      <c r="CI95" s="61"/>
      <c r="CJ95" s="61"/>
      <c r="CK95" s="61"/>
      <c r="CL95" s="61"/>
      <c r="CM95" s="61"/>
      <c r="CN95" s="61"/>
      <c r="CO95" s="61"/>
      <c r="CP95" s="61"/>
      <c r="CQ95" s="61"/>
      <c r="CR95" s="61"/>
      <c r="CS95" s="61"/>
      <c r="CT95" s="61"/>
      <c r="CU95" s="61"/>
      <c r="CV95" s="61"/>
      <c r="CW95" s="61"/>
      <c r="CX95" s="61"/>
      <c r="CY95" s="61"/>
      <c r="CZ95" s="61"/>
      <c r="DA95" s="61"/>
      <c r="DB95" s="61"/>
      <c r="DC95" s="61"/>
    </row>
    <row r="96" spans="1:107" s="58" customFormat="1" ht="16.5" customHeight="1">
      <c r="A96" s="70" t="s">
        <v>435</v>
      </c>
      <c r="B96" s="660"/>
      <c r="C96" s="410" t="s">
        <v>260</v>
      </c>
      <c r="D96" s="367" t="s">
        <v>261</v>
      </c>
      <c r="E96" s="411" t="s">
        <v>1145</v>
      </c>
      <c r="F96" s="77">
        <f>VLOOKUP(C96,'[65]06월마감'!$A$1:$B$500,2,0)</f>
        <v>875</v>
      </c>
      <c r="G96" s="388">
        <f>VLOOKUP($C$96,[67]납품수량!$B$3:$AH$200,G$1,0)</f>
        <v>0</v>
      </c>
      <c r="H96" s="388">
        <f>VLOOKUP($C$96,[67]납품수량!$B$3:$AH$200,H$1,0)</f>
        <v>0</v>
      </c>
      <c r="I96" s="388">
        <f>VLOOKUP($C$96,[67]납품수량!$B$3:$AH$200,I$1,0)</f>
        <v>0</v>
      </c>
      <c r="J96" s="388">
        <f>VLOOKUP($C$96,[67]납품수량!$B$3:$AH$200,J$1,0)</f>
        <v>0</v>
      </c>
      <c r="K96" s="388">
        <f>VLOOKUP($C$96,[67]납품수량!$B$3:$AH$200,K$1,0)</f>
        <v>0</v>
      </c>
      <c r="L96" s="388">
        <f>VLOOKUP($C$96,[67]납품수량!$B$3:$AH$200,L$1,0)</f>
        <v>0</v>
      </c>
      <c r="M96" s="388">
        <f>VLOOKUP($C$96,[67]납품수량!$B$3:$AH$200,M$1,0)</f>
        <v>0</v>
      </c>
      <c r="N96" s="388">
        <f>VLOOKUP($C$96,[67]납품수량!$B$3:$AH$200,N$1,0)</f>
        <v>0</v>
      </c>
      <c r="O96" s="388">
        <f>VLOOKUP($C$96,[67]납품수량!$B$3:$AH$200,O$1,0)</f>
        <v>0</v>
      </c>
      <c r="P96" s="388">
        <f>VLOOKUP($C$96,[67]납품수량!$B$3:$AH$200,P$1,0)</f>
        <v>0</v>
      </c>
      <c r="Q96" s="388">
        <f>VLOOKUP($C$96,[67]납품수량!$B$3:$AH$200,Q$1,0)</f>
        <v>0</v>
      </c>
      <c r="R96" s="388">
        <f>VLOOKUP($C$96,[67]납품수량!$B$3:$AH$200,R$1,0)</f>
        <v>0</v>
      </c>
      <c r="S96" s="388">
        <f>VLOOKUP($C$96,[67]납품수량!$B$3:$AH$200,S$1,0)</f>
        <v>0</v>
      </c>
      <c r="T96" s="388">
        <f>VLOOKUP($C$96,[67]납품수량!$B$3:$AH$200,T$1,0)</f>
        <v>0</v>
      </c>
      <c r="U96" s="388">
        <f>VLOOKUP($C$96,[67]납품수량!$B$3:$AH$200,U$1,0)</f>
        <v>0</v>
      </c>
      <c r="V96" s="388">
        <f>VLOOKUP($C$96,[67]납품수량!$B$3:$AH$200,V$1,0)</f>
        <v>0</v>
      </c>
      <c r="W96" s="388">
        <f>VLOOKUP($C$96,[67]납품수량!$B$3:$AH$200,W$1,0)</f>
        <v>0</v>
      </c>
      <c r="X96" s="388">
        <f>VLOOKUP($C$96,[67]납품수량!$B$3:$AH$200,X$1,0)</f>
        <v>0</v>
      </c>
      <c r="Y96" s="388">
        <f>VLOOKUP($C$96,[67]납품수량!$B$3:$AH$200,Y$1,0)</f>
        <v>0</v>
      </c>
      <c r="Z96" s="388">
        <f>VLOOKUP($C$96,[67]납품수량!$B$3:$AH$200,Z$1,0)</f>
        <v>0</v>
      </c>
      <c r="AA96" s="388">
        <f>VLOOKUP($C$96,[67]납품수량!$B$3:$AH$200,AA$1,0)</f>
        <v>0</v>
      </c>
      <c r="AB96" s="388">
        <f>VLOOKUP($C$96,[67]납품수량!$B$3:$AH$200,AB$1,0)</f>
        <v>0</v>
      </c>
      <c r="AC96" s="388">
        <f>VLOOKUP($C$96,[67]납품수량!$B$3:$AH$200,AC$1,0)</f>
        <v>0</v>
      </c>
      <c r="AD96" s="388">
        <f>VLOOKUP($C$96,[67]납품수량!$B$3:$AH$200,AD$1,0)</f>
        <v>0</v>
      </c>
      <c r="AE96" s="388">
        <f>VLOOKUP($C$96,[67]납품수량!$B$3:$AH$200,AE$1,0)</f>
        <v>0</v>
      </c>
      <c r="AF96" s="388">
        <f>VLOOKUP($C$96,[67]납품수량!$B$3:$AH$200,AF$1,0)</f>
        <v>0</v>
      </c>
      <c r="AG96" s="388">
        <f>VLOOKUP($C$96,[67]납품수량!$B$3:$AH$200,AG$1,0)</f>
        <v>0</v>
      </c>
      <c r="AH96" s="388">
        <f>VLOOKUP($C$96,[67]납품수량!$B$3:$AH$200,AH$1,0)</f>
        <v>0</v>
      </c>
      <c r="AI96" s="388">
        <f>VLOOKUP($C$96,[67]납품수량!$B$3:$AH$200,AI$1,0)</f>
        <v>0</v>
      </c>
      <c r="AJ96" s="388">
        <f>VLOOKUP($C$96,[67]납품수량!$B$3:$AH$200,AJ$1,0)</f>
        <v>0</v>
      </c>
      <c r="AK96" s="388">
        <f>VLOOKUP($C$96,[67]납품수량!$B$3:$AH$200,AK$1,0)</f>
        <v>0</v>
      </c>
      <c r="AL96" s="388">
        <f t="shared" si="75"/>
        <v>0</v>
      </c>
      <c r="AM96" s="389">
        <f t="shared" si="70"/>
        <v>0</v>
      </c>
      <c r="AN96" s="61"/>
      <c r="AO96" s="370">
        <f t="shared" ref="AO96:BS96" si="102">$F$96*G96</f>
        <v>0</v>
      </c>
      <c r="AP96" s="370">
        <f t="shared" si="102"/>
        <v>0</v>
      </c>
      <c r="AQ96" s="370">
        <f t="shared" si="102"/>
        <v>0</v>
      </c>
      <c r="AR96" s="370">
        <f t="shared" si="102"/>
        <v>0</v>
      </c>
      <c r="AS96" s="370">
        <f t="shared" si="102"/>
        <v>0</v>
      </c>
      <c r="AT96" s="370">
        <f t="shared" si="102"/>
        <v>0</v>
      </c>
      <c r="AU96" s="370">
        <f t="shared" si="102"/>
        <v>0</v>
      </c>
      <c r="AV96" s="370">
        <f t="shared" si="102"/>
        <v>0</v>
      </c>
      <c r="AW96" s="370">
        <f t="shared" si="102"/>
        <v>0</v>
      </c>
      <c r="AX96" s="370">
        <f t="shared" si="102"/>
        <v>0</v>
      </c>
      <c r="AY96" s="370">
        <f t="shared" si="102"/>
        <v>0</v>
      </c>
      <c r="AZ96" s="370">
        <f t="shared" si="102"/>
        <v>0</v>
      </c>
      <c r="BA96" s="370">
        <f t="shared" si="102"/>
        <v>0</v>
      </c>
      <c r="BB96" s="370">
        <f t="shared" si="102"/>
        <v>0</v>
      </c>
      <c r="BC96" s="370">
        <f t="shared" si="102"/>
        <v>0</v>
      </c>
      <c r="BD96" s="370">
        <f t="shared" si="102"/>
        <v>0</v>
      </c>
      <c r="BE96" s="370">
        <f t="shared" si="102"/>
        <v>0</v>
      </c>
      <c r="BF96" s="370">
        <f t="shared" si="102"/>
        <v>0</v>
      </c>
      <c r="BG96" s="370">
        <f t="shared" si="102"/>
        <v>0</v>
      </c>
      <c r="BH96" s="370">
        <f t="shared" si="102"/>
        <v>0</v>
      </c>
      <c r="BI96" s="370">
        <f t="shared" si="102"/>
        <v>0</v>
      </c>
      <c r="BJ96" s="370">
        <f t="shared" si="102"/>
        <v>0</v>
      </c>
      <c r="BK96" s="370">
        <f t="shared" si="102"/>
        <v>0</v>
      </c>
      <c r="BL96" s="370">
        <f t="shared" si="102"/>
        <v>0</v>
      </c>
      <c r="BM96" s="370">
        <f t="shared" si="102"/>
        <v>0</v>
      </c>
      <c r="BN96" s="370">
        <f t="shared" si="102"/>
        <v>0</v>
      </c>
      <c r="BO96" s="370">
        <f t="shared" si="102"/>
        <v>0</v>
      </c>
      <c r="BP96" s="370">
        <f t="shared" si="102"/>
        <v>0</v>
      </c>
      <c r="BQ96" s="370">
        <f t="shared" si="102"/>
        <v>0</v>
      </c>
      <c r="BR96" s="370">
        <f t="shared" si="102"/>
        <v>0</v>
      </c>
      <c r="BS96" s="370">
        <f t="shared" si="102"/>
        <v>0</v>
      </c>
      <c r="BT96" s="369"/>
      <c r="BU96" s="61"/>
      <c r="BV96" s="61"/>
      <c r="BW96" s="61"/>
      <c r="BX96" s="61"/>
      <c r="BY96" s="61"/>
      <c r="BZ96" s="61"/>
      <c r="CA96" s="61"/>
      <c r="CB96" s="61"/>
      <c r="CC96" s="61"/>
      <c r="CD96" s="61"/>
      <c r="CE96" s="61"/>
      <c r="CF96" s="61"/>
      <c r="CG96" s="61"/>
      <c r="CH96" s="61"/>
      <c r="CI96" s="61"/>
      <c r="CJ96" s="61"/>
      <c r="CK96" s="61"/>
      <c r="CL96" s="61"/>
      <c r="CM96" s="61"/>
      <c r="CN96" s="61"/>
      <c r="CO96" s="61"/>
      <c r="CP96" s="61"/>
      <c r="CQ96" s="61"/>
      <c r="CR96" s="61"/>
      <c r="CS96" s="61"/>
      <c r="CT96" s="61"/>
      <c r="CU96" s="61"/>
      <c r="CV96" s="61"/>
      <c r="CW96" s="61"/>
      <c r="CX96" s="61"/>
      <c r="CY96" s="61"/>
      <c r="CZ96" s="61"/>
      <c r="DA96" s="61"/>
      <c r="DB96" s="61"/>
      <c r="DC96" s="61"/>
    </row>
    <row r="97" spans="1:107" s="58" customFormat="1" ht="16.5" customHeight="1">
      <c r="A97" s="70" t="s">
        <v>435</v>
      </c>
      <c r="B97" s="660"/>
      <c r="C97" s="410" t="s">
        <v>1149</v>
      </c>
      <c r="D97" s="367" t="s">
        <v>1148</v>
      </c>
      <c r="E97" s="411" t="s">
        <v>1145</v>
      </c>
      <c r="F97" s="77">
        <f>VLOOKUP(C97,'[65]06월마감'!$A$1:$B$500,2,0)</f>
        <v>3099</v>
      </c>
      <c r="G97" s="388">
        <f>VLOOKUP($C$97,[67]납품수량!$B$3:$AH$200,G$1,0)</f>
        <v>0</v>
      </c>
      <c r="H97" s="388">
        <f>VLOOKUP($C$97,[67]납품수량!$B$3:$AH$200,H$1,0)</f>
        <v>300</v>
      </c>
      <c r="I97" s="388">
        <f>VLOOKUP($C$97,[67]납품수량!$B$3:$AH$200,I$1,0)</f>
        <v>0</v>
      </c>
      <c r="J97" s="388">
        <f>VLOOKUP($C$97,[67]납품수량!$B$3:$AH$200,J$1,0)</f>
        <v>0</v>
      </c>
      <c r="K97" s="388">
        <f>VLOOKUP($C$97,[67]납품수량!$B$3:$AH$200,K$1,0)</f>
        <v>0</v>
      </c>
      <c r="L97" s="388">
        <f>VLOOKUP($C$97,[67]납품수량!$B$3:$AH$200,L$1,0)</f>
        <v>0</v>
      </c>
      <c r="M97" s="388">
        <f>VLOOKUP($C$97,[67]납품수량!$B$3:$AH$200,M$1,0)</f>
        <v>0</v>
      </c>
      <c r="N97" s="388">
        <f>VLOOKUP($C$97,[67]납품수량!$B$3:$AH$200,N$1,0)</f>
        <v>0</v>
      </c>
      <c r="O97" s="388">
        <f>VLOOKUP($C$97,[67]납품수량!$B$3:$AH$200,O$1,0)</f>
        <v>0</v>
      </c>
      <c r="P97" s="388">
        <f>VLOOKUP($C$97,[67]납품수량!$B$3:$AH$200,P$1,0)</f>
        <v>0</v>
      </c>
      <c r="Q97" s="388">
        <f>VLOOKUP($C$97,[67]납품수량!$B$3:$AH$200,Q$1,0)</f>
        <v>0</v>
      </c>
      <c r="R97" s="388">
        <f>VLOOKUP($C$97,[67]납품수량!$B$3:$AH$200,R$1,0)</f>
        <v>300</v>
      </c>
      <c r="S97" s="388">
        <f>VLOOKUP($C$97,[67]납품수량!$B$3:$AH$200,S$1,0)</f>
        <v>0</v>
      </c>
      <c r="T97" s="388">
        <f>VLOOKUP($C$97,[67]납품수량!$B$3:$AH$200,T$1,0)</f>
        <v>0</v>
      </c>
      <c r="U97" s="388">
        <f>VLOOKUP($C$97,[67]납품수량!$B$3:$AH$200,U$1,0)</f>
        <v>0</v>
      </c>
      <c r="V97" s="388">
        <f>VLOOKUP($C$97,[67]납품수량!$B$3:$AH$200,V$1,0)</f>
        <v>0</v>
      </c>
      <c r="W97" s="388">
        <f>VLOOKUP($C$97,[67]납품수량!$B$3:$AH$200,W$1,0)</f>
        <v>300</v>
      </c>
      <c r="X97" s="388">
        <f>VLOOKUP($C$97,[67]납품수량!$B$3:$AH$200,X$1,0)</f>
        <v>0</v>
      </c>
      <c r="Y97" s="388">
        <f>VLOOKUP($C$97,[67]납품수량!$B$3:$AH$200,Y$1,0)</f>
        <v>0</v>
      </c>
      <c r="Z97" s="388">
        <f>VLOOKUP($C$97,[67]납품수량!$B$3:$AH$200,Z$1,0)</f>
        <v>0</v>
      </c>
      <c r="AA97" s="388">
        <f>VLOOKUP($C$97,[67]납품수량!$B$3:$AH$200,AA$1,0)</f>
        <v>0</v>
      </c>
      <c r="AB97" s="388">
        <f>VLOOKUP($C$97,[67]납품수량!$B$3:$AH$200,AB$1,0)</f>
        <v>0</v>
      </c>
      <c r="AC97" s="388">
        <f>VLOOKUP($C$97,[67]납품수량!$B$3:$AH$200,AC$1,0)</f>
        <v>0</v>
      </c>
      <c r="AD97" s="388">
        <f>VLOOKUP($C$97,[67]납품수량!$B$3:$AH$200,AD$1,0)</f>
        <v>0</v>
      </c>
      <c r="AE97" s="388">
        <f>VLOOKUP($C$97,[67]납품수량!$B$3:$AH$200,AE$1,0)</f>
        <v>0</v>
      </c>
      <c r="AF97" s="388">
        <f>VLOOKUP($C$97,[67]납품수량!$B$3:$AH$200,AF$1,0)</f>
        <v>0</v>
      </c>
      <c r="AG97" s="388">
        <f>VLOOKUP($C$97,[67]납품수량!$B$3:$AH$200,AG$1,0)</f>
        <v>0</v>
      </c>
      <c r="AH97" s="388">
        <f>VLOOKUP($C$97,[67]납품수량!$B$3:$AH$200,AH$1,0)</f>
        <v>0</v>
      </c>
      <c r="AI97" s="388">
        <f>VLOOKUP($C$97,[67]납품수량!$B$3:$AH$200,AI$1,0)</f>
        <v>0</v>
      </c>
      <c r="AJ97" s="388">
        <f>VLOOKUP($C$97,[67]납품수량!$B$3:$AH$200,AJ$1,0)</f>
        <v>0</v>
      </c>
      <c r="AK97" s="388">
        <f>VLOOKUP($C$97,[67]납품수량!$B$3:$AH$200,AK$1,0)</f>
        <v>0</v>
      </c>
      <c r="AL97" s="388">
        <f t="shared" si="75"/>
        <v>900</v>
      </c>
      <c r="AM97" s="389">
        <f t="shared" si="70"/>
        <v>2789100</v>
      </c>
      <c r="AN97" s="61"/>
      <c r="AO97" s="370">
        <f t="shared" ref="AO97:BS97" si="103">$F$97*G97</f>
        <v>0</v>
      </c>
      <c r="AP97" s="370">
        <f t="shared" si="103"/>
        <v>929700</v>
      </c>
      <c r="AQ97" s="370">
        <f t="shared" si="103"/>
        <v>0</v>
      </c>
      <c r="AR97" s="370">
        <f t="shared" si="103"/>
        <v>0</v>
      </c>
      <c r="AS97" s="370">
        <f t="shared" si="103"/>
        <v>0</v>
      </c>
      <c r="AT97" s="370">
        <f t="shared" si="103"/>
        <v>0</v>
      </c>
      <c r="AU97" s="370">
        <f t="shared" si="103"/>
        <v>0</v>
      </c>
      <c r="AV97" s="370">
        <f t="shared" si="103"/>
        <v>0</v>
      </c>
      <c r="AW97" s="370">
        <f t="shared" si="103"/>
        <v>0</v>
      </c>
      <c r="AX97" s="370">
        <f t="shared" si="103"/>
        <v>0</v>
      </c>
      <c r="AY97" s="370">
        <f t="shared" si="103"/>
        <v>0</v>
      </c>
      <c r="AZ97" s="370">
        <f t="shared" si="103"/>
        <v>929700</v>
      </c>
      <c r="BA97" s="370">
        <f t="shared" si="103"/>
        <v>0</v>
      </c>
      <c r="BB97" s="370">
        <f t="shared" si="103"/>
        <v>0</v>
      </c>
      <c r="BC97" s="370">
        <f t="shared" si="103"/>
        <v>0</v>
      </c>
      <c r="BD97" s="370">
        <f t="shared" si="103"/>
        <v>0</v>
      </c>
      <c r="BE97" s="370">
        <f t="shared" si="103"/>
        <v>929700</v>
      </c>
      <c r="BF97" s="370">
        <f t="shared" si="103"/>
        <v>0</v>
      </c>
      <c r="BG97" s="370">
        <f t="shared" si="103"/>
        <v>0</v>
      </c>
      <c r="BH97" s="370">
        <f t="shared" si="103"/>
        <v>0</v>
      </c>
      <c r="BI97" s="370">
        <f t="shared" si="103"/>
        <v>0</v>
      </c>
      <c r="BJ97" s="370">
        <f t="shared" si="103"/>
        <v>0</v>
      </c>
      <c r="BK97" s="370">
        <f t="shared" si="103"/>
        <v>0</v>
      </c>
      <c r="BL97" s="370">
        <f t="shared" si="103"/>
        <v>0</v>
      </c>
      <c r="BM97" s="370">
        <f t="shared" si="103"/>
        <v>0</v>
      </c>
      <c r="BN97" s="370">
        <f t="shared" si="103"/>
        <v>0</v>
      </c>
      <c r="BO97" s="370">
        <f t="shared" si="103"/>
        <v>0</v>
      </c>
      <c r="BP97" s="370">
        <f t="shared" si="103"/>
        <v>0</v>
      </c>
      <c r="BQ97" s="370">
        <f t="shared" si="103"/>
        <v>0</v>
      </c>
      <c r="BR97" s="370">
        <f t="shared" si="103"/>
        <v>0</v>
      </c>
      <c r="BS97" s="370">
        <f t="shared" si="103"/>
        <v>0</v>
      </c>
      <c r="BT97" s="369"/>
      <c r="BU97" s="61"/>
      <c r="BV97" s="61"/>
      <c r="BW97" s="61"/>
      <c r="BX97" s="61"/>
      <c r="BY97" s="61"/>
      <c r="BZ97" s="61"/>
      <c r="CA97" s="61"/>
      <c r="CB97" s="61"/>
      <c r="CC97" s="61"/>
      <c r="CD97" s="61"/>
      <c r="CE97" s="61"/>
      <c r="CF97" s="61"/>
      <c r="CG97" s="61"/>
      <c r="CH97" s="61"/>
      <c r="CI97" s="61"/>
      <c r="CJ97" s="61"/>
      <c r="CK97" s="61"/>
      <c r="CL97" s="61"/>
      <c r="CM97" s="61"/>
      <c r="CN97" s="61"/>
      <c r="CO97" s="61"/>
      <c r="CP97" s="61"/>
      <c r="CQ97" s="61"/>
      <c r="CR97" s="61"/>
      <c r="CS97" s="61"/>
      <c r="CT97" s="61"/>
      <c r="CU97" s="61"/>
      <c r="CV97" s="61"/>
      <c r="CW97" s="61"/>
      <c r="CX97" s="61"/>
      <c r="CY97" s="61"/>
      <c r="CZ97" s="61"/>
      <c r="DA97" s="61"/>
      <c r="DB97" s="61"/>
      <c r="DC97" s="61"/>
    </row>
    <row r="98" spans="1:107" s="58" customFormat="1" ht="16.5" customHeight="1">
      <c r="A98" s="70" t="s">
        <v>435</v>
      </c>
      <c r="B98" s="660"/>
      <c r="C98" s="410" t="s">
        <v>1147</v>
      </c>
      <c r="D98" s="367" t="s">
        <v>1146</v>
      </c>
      <c r="E98" s="411" t="s">
        <v>1145</v>
      </c>
      <c r="F98" s="77">
        <f>VLOOKUP(C98,'[65]06월마감'!$A$1:$B$500,2,0)</f>
        <v>3099</v>
      </c>
      <c r="G98" s="388">
        <f>VLOOKUP($C$98,[67]납품수량!$B$3:$AH$200,G$1,0)</f>
        <v>0</v>
      </c>
      <c r="H98" s="388">
        <f>VLOOKUP($C$98,[67]납품수량!$B$3:$AH$200,H$1,0)</f>
        <v>300</v>
      </c>
      <c r="I98" s="388">
        <f>VLOOKUP($C$98,[67]납품수량!$B$3:$AH$200,I$1,0)</f>
        <v>0</v>
      </c>
      <c r="J98" s="388">
        <f>VLOOKUP($C$98,[67]납품수량!$B$3:$AH$200,J$1,0)</f>
        <v>0</v>
      </c>
      <c r="K98" s="388">
        <f>VLOOKUP($C$98,[67]납품수량!$B$3:$AH$200,K$1,0)</f>
        <v>0</v>
      </c>
      <c r="L98" s="388">
        <f>VLOOKUP($C$98,[67]납품수량!$B$3:$AH$200,L$1,0)</f>
        <v>0</v>
      </c>
      <c r="M98" s="388">
        <f>VLOOKUP($C$98,[67]납품수량!$B$3:$AH$200,M$1,0)</f>
        <v>0</v>
      </c>
      <c r="N98" s="388">
        <f>VLOOKUP($C$98,[67]납품수량!$B$3:$AH$200,N$1,0)</f>
        <v>0</v>
      </c>
      <c r="O98" s="388">
        <f>VLOOKUP($C$98,[67]납품수량!$B$3:$AH$200,O$1,0)</f>
        <v>0</v>
      </c>
      <c r="P98" s="388">
        <f>VLOOKUP($C$98,[67]납품수량!$B$3:$AH$200,P$1,0)</f>
        <v>0</v>
      </c>
      <c r="Q98" s="388">
        <f>VLOOKUP($C$98,[67]납품수량!$B$3:$AH$200,Q$1,0)</f>
        <v>0</v>
      </c>
      <c r="R98" s="388">
        <f>VLOOKUP($C$98,[67]납품수량!$B$3:$AH$200,R$1,0)</f>
        <v>300</v>
      </c>
      <c r="S98" s="388">
        <f>VLOOKUP($C$98,[67]납품수량!$B$3:$AH$200,S$1,0)</f>
        <v>0</v>
      </c>
      <c r="T98" s="388">
        <f>VLOOKUP($C$98,[67]납품수량!$B$3:$AH$200,T$1,0)</f>
        <v>0</v>
      </c>
      <c r="U98" s="388">
        <f>VLOOKUP($C$98,[67]납품수량!$B$3:$AH$200,U$1,0)</f>
        <v>0</v>
      </c>
      <c r="V98" s="388">
        <f>VLOOKUP($C$98,[67]납품수량!$B$3:$AH$200,V$1,0)</f>
        <v>0</v>
      </c>
      <c r="W98" s="388">
        <f>VLOOKUP($C$98,[67]납품수량!$B$3:$AH$200,W$1,0)</f>
        <v>300</v>
      </c>
      <c r="X98" s="388">
        <f>VLOOKUP($C$98,[67]납품수량!$B$3:$AH$200,X$1,0)</f>
        <v>0</v>
      </c>
      <c r="Y98" s="388">
        <f>VLOOKUP($C$98,[67]납품수량!$B$3:$AH$200,Y$1,0)</f>
        <v>0</v>
      </c>
      <c r="Z98" s="388">
        <f>VLOOKUP($C$98,[67]납품수량!$B$3:$AH$200,Z$1,0)</f>
        <v>0</v>
      </c>
      <c r="AA98" s="388">
        <f>VLOOKUP($C$98,[67]납품수량!$B$3:$AH$200,AA$1,0)</f>
        <v>0</v>
      </c>
      <c r="AB98" s="388">
        <f>VLOOKUP($C$98,[67]납품수량!$B$3:$AH$200,AB$1,0)</f>
        <v>0</v>
      </c>
      <c r="AC98" s="388">
        <f>VLOOKUP($C$98,[67]납품수량!$B$3:$AH$200,AC$1,0)</f>
        <v>0</v>
      </c>
      <c r="AD98" s="388">
        <f>VLOOKUP($C$98,[67]납품수량!$B$3:$AH$200,AD$1,0)</f>
        <v>0</v>
      </c>
      <c r="AE98" s="388">
        <f>VLOOKUP($C$98,[67]납품수량!$B$3:$AH$200,AE$1,0)</f>
        <v>0</v>
      </c>
      <c r="AF98" s="388">
        <f>VLOOKUP($C$98,[67]납품수량!$B$3:$AH$200,AF$1,0)</f>
        <v>0</v>
      </c>
      <c r="AG98" s="388">
        <f>VLOOKUP($C$98,[67]납품수량!$B$3:$AH$200,AG$1,0)</f>
        <v>0</v>
      </c>
      <c r="AH98" s="388">
        <f>VLOOKUP($C$98,[67]납품수량!$B$3:$AH$200,AH$1,0)</f>
        <v>0</v>
      </c>
      <c r="AI98" s="388">
        <f>VLOOKUP($C$98,[67]납품수량!$B$3:$AH$200,AI$1,0)</f>
        <v>0</v>
      </c>
      <c r="AJ98" s="388">
        <f>VLOOKUP($C$98,[67]납품수량!$B$3:$AH$200,AJ$1,0)</f>
        <v>0</v>
      </c>
      <c r="AK98" s="388">
        <f>VLOOKUP($C$98,[67]납품수량!$B$3:$AH$200,AK$1,0)</f>
        <v>0</v>
      </c>
      <c r="AL98" s="388">
        <f t="shared" si="75"/>
        <v>900</v>
      </c>
      <c r="AM98" s="389">
        <f t="shared" si="70"/>
        <v>2789100</v>
      </c>
      <c r="AN98" s="61"/>
      <c r="AO98" s="370">
        <f t="shared" ref="AO98:BS98" si="104">$F$98*G98</f>
        <v>0</v>
      </c>
      <c r="AP98" s="370">
        <f t="shared" si="104"/>
        <v>929700</v>
      </c>
      <c r="AQ98" s="370">
        <f t="shared" si="104"/>
        <v>0</v>
      </c>
      <c r="AR98" s="370">
        <f t="shared" si="104"/>
        <v>0</v>
      </c>
      <c r="AS98" s="370">
        <f t="shared" si="104"/>
        <v>0</v>
      </c>
      <c r="AT98" s="370">
        <f t="shared" si="104"/>
        <v>0</v>
      </c>
      <c r="AU98" s="370">
        <f t="shared" si="104"/>
        <v>0</v>
      </c>
      <c r="AV98" s="370">
        <f t="shared" si="104"/>
        <v>0</v>
      </c>
      <c r="AW98" s="370">
        <f t="shared" si="104"/>
        <v>0</v>
      </c>
      <c r="AX98" s="370">
        <f t="shared" si="104"/>
        <v>0</v>
      </c>
      <c r="AY98" s="370">
        <f t="shared" si="104"/>
        <v>0</v>
      </c>
      <c r="AZ98" s="370">
        <f t="shared" si="104"/>
        <v>929700</v>
      </c>
      <c r="BA98" s="370">
        <f t="shared" si="104"/>
        <v>0</v>
      </c>
      <c r="BB98" s="370">
        <f t="shared" si="104"/>
        <v>0</v>
      </c>
      <c r="BC98" s="370">
        <f t="shared" si="104"/>
        <v>0</v>
      </c>
      <c r="BD98" s="370">
        <f t="shared" si="104"/>
        <v>0</v>
      </c>
      <c r="BE98" s="370">
        <f t="shared" si="104"/>
        <v>929700</v>
      </c>
      <c r="BF98" s="370">
        <f t="shared" si="104"/>
        <v>0</v>
      </c>
      <c r="BG98" s="370">
        <f t="shared" si="104"/>
        <v>0</v>
      </c>
      <c r="BH98" s="370">
        <f t="shared" si="104"/>
        <v>0</v>
      </c>
      <c r="BI98" s="370">
        <f t="shared" si="104"/>
        <v>0</v>
      </c>
      <c r="BJ98" s="370">
        <f t="shared" si="104"/>
        <v>0</v>
      </c>
      <c r="BK98" s="370">
        <f t="shared" si="104"/>
        <v>0</v>
      </c>
      <c r="BL98" s="370">
        <f t="shared" si="104"/>
        <v>0</v>
      </c>
      <c r="BM98" s="370">
        <f t="shared" si="104"/>
        <v>0</v>
      </c>
      <c r="BN98" s="370">
        <f t="shared" si="104"/>
        <v>0</v>
      </c>
      <c r="BO98" s="370">
        <f t="shared" si="104"/>
        <v>0</v>
      </c>
      <c r="BP98" s="370">
        <f t="shared" si="104"/>
        <v>0</v>
      </c>
      <c r="BQ98" s="370">
        <f t="shared" si="104"/>
        <v>0</v>
      </c>
      <c r="BR98" s="370">
        <f t="shared" si="104"/>
        <v>0</v>
      </c>
      <c r="BS98" s="370">
        <f t="shared" si="104"/>
        <v>0</v>
      </c>
      <c r="BT98" s="369"/>
      <c r="BU98" s="61"/>
      <c r="BV98" s="61"/>
      <c r="BW98" s="61"/>
      <c r="BX98" s="61"/>
      <c r="BY98" s="61"/>
      <c r="BZ98" s="61"/>
      <c r="CA98" s="61"/>
      <c r="CB98" s="61"/>
      <c r="CC98" s="61"/>
      <c r="CD98" s="61"/>
      <c r="CE98" s="61"/>
      <c r="CF98" s="61"/>
      <c r="CG98" s="61"/>
      <c r="CH98" s="61"/>
      <c r="CI98" s="61"/>
      <c r="CJ98" s="61"/>
      <c r="CK98" s="61"/>
      <c r="CL98" s="61"/>
      <c r="CM98" s="61"/>
      <c r="CN98" s="61"/>
      <c r="CO98" s="61"/>
      <c r="CP98" s="61"/>
      <c r="CQ98" s="61"/>
      <c r="CR98" s="61"/>
      <c r="CS98" s="61"/>
      <c r="CT98" s="61"/>
      <c r="CU98" s="61"/>
      <c r="CV98" s="61"/>
      <c r="CW98" s="61"/>
      <c r="CX98" s="61"/>
      <c r="CY98" s="61"/>
      <c r="CZ98" s="61"/>
      <c r="DA98" s="61"/>
      <c r="DB98" s="61"/>
      <c r="DC98" s="61"/>
    </row>
    <row r="99" spans="1:107" s="58" customFormat="1" ht="16.5" customHeight="1">
      <c r="A99" s="70" t="s">
        <v>1317</v>
      </c>
      <c r="B99" s="660"/>
      <c r="C99" s="410" t="s">
        <v>1013</v>
      </c>
      <c r="D99" s="367" t="s">
        <v>1143</v>
      </c>
      <c r="E99" s="411" t="s">
        <v>1142</v>
      </c>
      <c r="F99" s="77">
        <f>VLOOKUP(C99,'[65]06월마감'!$A$1:$B$500,2,0)</f>
        <v>13.1</v>
      </c>
      <c r="G99" s="388">
        <f>VLOOKUP($C$99,[67]납품수량!$B$3:$AH$200,G$1,0)</f>
        <v>0</v>
      </c>
      <c r="H99" s="388">
        <f>VLOOKUP($C$99,[67]납품수량!$B$3:$AH$200,H$1,0)</f>
        <v>0</v>
      </c>
      <c r="I99" s="388">
        <f>VLOOKUP($C$99,[67]납품수량!$B$3:$AH$200,I$1,0)</f>
        <v>0</v>
      </c>
      <c r="J99" s="388">
        <f>VLOOKUP($C$99,[67]납품수량!$B$3:$AH$200,J$1,0)</f>
        <v>0</v>
      </c>
      <c r="K99" s="388">
        <f>VLOOKUP($C$99,[67]납품수량!$B$3:$AH$200,K$1,0)</f>
        <v>0</v>
      </c>
      <c r="L99" s="388">
        <f>VLOOKUP($C$99,[67]납품수량!$B$3:$AH$200,L$1,0)</f>
        <v>0</v>
      </c>
      <c r="M99" s="388">
        <f>VLOOKUP($C$99,[67]납품수량!$B$3:$AH$200,M$1,0)</f>
        <v>0</v>
      </c>
      <c r="N99" s="388">
        <f>VLOOKUP($C$99,[67]납품수량!$B$3:$AH$200,N$1,0)</f>
        <v>0</v>
      </c>
      <c r="O99" s="388">
        <f>VLOOKUP($C$99,[67]납품수량!$B$3:$AH$200,O$1,0)</f>
        <v>0</v>
      </c>
      <c r="P99" s="388">
        <f>VLOOKUP($C$99,[67]납품수량!$B$3:$AH$200,P$1,0)</f>
        <v>0</v>
      </c>
      <c r="Q99" s="388">
        <f>VLOOKUP($C$99,[67]납품수량!$B$3:$AH$200,Q$1,0)</f>
        <v>0</v>
      </c>
      <c r="R99" s="388">
        <f>VLOOKUP($C$99,[67]납품수량!$B$3:$AH$200,R$1,0)</f>
        <v>0</v>
      </c>
      <c r="S99" s="388">
        <f>VLOOKUP($C$99,[67]납품수량!$B$3:$AH$200,S$1,0)</f>
        <v>0</v>
      </c>
      <c r="T99" s="388">
        <f>VLOOKUP($C$99,[67]납품수량!$B$3:$AH$200,T$1,0)</f>
        <v>0</v>
      </c>
      <c r="U99" s="388">
        <f>VLOOKUP($C$99,[67]납품수량!$B$3:$AH$200,U$1,0)</f>
        <v>0</v>
      </c>
      <c r="V99" s="388">
        <f>VLOOKUP($C$99,[67]납품수량!$B$3:$AH$200,V$1,0)</f>
        <v>0</v>
      </c>
      <c r="W99" s="388">
        <f>VLOOKUP($C$99,[67]납품수량!$B$3:$AH$200,W$1,0)</f>
        <v>0</v>
      </c>
      <c r="X99" s="388">
        <f>VLOOKUP($C$99,[67]납품수량!$B$3:$AH$200,X$1,0)</f>
        <v>0</v>
      </c>
      <c r="Y99" s="388">
        <f>VLOOKUP($C$99,[67]납품수량!$B$3:$AH$200,Y$1,0)</f>
        <v>0</v>
      </c>
      <c r="Z99" s="388">
        <f>VLOOKUP($C$99,[67]납품수량!$B$3:$AH$200,Z$1,0)</f>
        <v>0</v>
      </c>
      <c r="AA99" s="388">
        <f>VLOOKUP($C$99,[67]납품수량!$B$3:$AH$200,AA$1,0)</f>
        <v>0</v>
      </c>
      <c r="AB99" s="388">
        <f>VLOOKUP($C$99,[67]납품수량!$B$3:$AH$200,AB$1,0)</f>
        <v>0</v>
      </c>
      <c r="AC99" s="388">
        <f>VLOOKUP($C$99,[67]납품수량!$B$3:$AH$200,AC$1,0)</f>
        <v>0</v>
      </c>
      <c r="AD99" s="388">
        <f>VLOOKUP($C$99,[67]납품수량!$B$3:$AH$200,AD$1,0)</f>
        <v>0</v>
      </c>
      <c r="AE99" s="388">
        <f>VLOOKUP($C$99,[67]납품수량!$B$3:$AH$200,AE$1,0)</f>
        <v>0</v>
      </c>
      <c r="AF99" s="388">
        <f>VLOOKUP($C$99,[67]납품수량!$B$3:$AH$200,AF$1,0)</f>
        <v>0</v>
      </c>
      <c r="AG99" s="388">
        <f>VLOOKUP($C$99,[67]납품수량!$B$3:$AH$200,AG$1,0)</f>
        <v>0</v>
      </c>
      <c r="AH99" s="388">
        <f>VLOOKUP($C$99,[67]납품수량!$B$3:$AH$200,AH$1,0)</f>
        <v>0</v>
      </c>
      <c r="AI99" s="388">
        <f>VLOOKUP($C$99,[67]납품수량!$B$3:$AH$200,AI$1,0)</f>
        <v>0</v>
      </c>
      <c r="AJ99" s="388">
        <f>VLOOKUP($C$99,[67]납품수량!$B$3:$AH$200,AJ$1,0)</f>
        <v>0</v>
      </c>
      <c r="AK99" s="388">
        <f>VLOOKUP($C$99,[67]납품수량!$B$3:$AH$200,AK$1,0)</f>
        <v>0</v>
      </c>
      <c r="AL99" s="388">
        <f t="shared" si="75"/>
        <v>0</v>
      </c>
      <c r="AM99" s="389">
        <f t="shared" si="70"/>
        <v>0</v>
      </c>
      <c r="AN99" s="61"/>
      <c r="AO99" s="370">
        <f t="shared" ref="AO99:BS99" si="105">$F$99*G99</f>
        <v>0</v>
      </c>
      <c r="AP99" s="370">
        <f t="shared" si="105"/>
        <v>0</v>
      </c>
      <c r="AQ99" s="370">
        <f t="shared" si="105"/>
        <v>0</v>
      </c>
      <c r="AR99" s="370">
        <f t="shared" si="105"/>
        <v>0</v>
      </c>
      <c r="AS99" s="370">
        <f t="shared" si="105"/>
        <v>0</v>
      </c>
      <c r="AT99" s="370">
        <f t="shared" si="105"/>
        <v>0</v>
      </c>
      <c r="AU99" s="370">
        <f t="shared" si="105"/>
        <v>0</v>
      </c>
      <c r="AV99" s="370">
        <f t="shared" si="105"/>
        <v>0</v>
      </c>
      <c r="AW99" s="370">
        <f t="shared" si="105"/>
        <v>0</v>
      </c>
      <c r="AX99" s="370">
        <f t="shared" si="105"/>
        <v>0</v>
      </c>
      <c r="AY99" s="370">
        <f t="shared" si="105"/>
        <v>0</v>
      </c>
      <c r="AZ99" s="370">
        <f t="shared" si="105"/>
        <v>0</v>
      </c>
      <c r="BA99" s="370">
        <f t="shared" si="105"/>
        <v>0</v>
      </c>
      <c r="BB99" s="370">
        <f t="shared" si="105"/>
        <v>0</v>
      </c>
      <c r="BC99" s="370">
        <f t="shared" si="105"/>
        <v>0</v>
      </c>
      <c r="BD99" s="370">
        <f t="shared" si="105"/>
        <v>0</v>
      </c>
      <c r="BE99" s="370">
        <f t="shared" si="105"/>
        <v>0</v>
      </c>
      <c r="BF99" s="370">
        <f t="shared" si="105"/>
        <v>0</v>
      </c>
      <c r="BG99" s="370">
        <f t="shared" si="105"/>
        <v>0</v>
      </c>
      <c r="BH99" s="370">
        <f t="shared" si="105"/>
        <v>0</v>
      </c>
      <c r="BI99" s="370">
        <f t="shared" si="105"/>
        <v>0</v>
      </c>
      <c r="BJ99" s="370">
        <f t="shared" si="105"/>
        <v>0</v>
      </c>
      <c r="BK99" s="370">
        <f t="shared" si="105"/>
        <v>0</v>
      </c>
      <c r="BL99" s="370">
        <f t="shared" si="105"/>
        <v>0</v>
      </c>
      <c r="BM99" s="370">
        <f t="shared" si="105"/>
        <v>0</v>
      </c>
      <c r="BN99" s="370">
        <f t="shared" si="105"/>
        <v>0</v>
      </c>
      <c r="BO99" s="370">
        <f t="shared" si="105"/>
        <v>0</v>
      </c>
      <c r="BP99" s="370">
        <f t="shared" si="105"/>
        <v>0</v>
      </c>
      <c r="BQ99" s="370">
        <f t="shared" si="105"/>
        <v>0</v>
      </c>
      <c r="BR99" s="370">
        <f t="shared" si="105"/>
        <v>0</v>
      </c>
      <c r="BS99" s="370">
        <f t="shared" si="105"/>
        <v>0</v>
      </c>
      <c r="BT99" s="369">
        <f t="shared" si="72"/>
        <v>0</v>
      </c>
      <c r="BU99" s="61"/>
      <c r="BV99" s="61"/>
      <c r="BW99" s="61"/>
      <c r="BX99" s="61"/>
      <c r="BY99" s="61"/>
      <c r="BZ99" s="61"/>
      <c r="CA99" s="61"/>
      <c r="CB99" s="61"/>
      <c r="CC99" s="61"/>
      <c r="CD99" s="61"/>
      <c r="CE99" s="61"/>
      <c r="CF99" s="61"/>
      <c r="CG99" s="61"/>
      <c r="CH99" s="61"/>
      <c r="CI99" s="61"/>
      <c r="CJ99" s="61"/>
      <c r="CK99" s="61"/>
      <c r="CL99" s="61"/>
      <c r="CM99" s="61"/>
      <c r="CN99" s="61"/>
      <c r="CO99" s="61"/>
      <c r="CP99" s="61"/>
      <c r="CQ99" s="61"/>
      <c r="CR99" s="61"/>
      <c r="CS99" s="61"/>
      <c r="CT99" s="61"/>
      <c r="CU99" s="61"/>
      <c r="CV99" s="61"/>
      <c r="CW99" s="61"/>
      <c r="CX99" s="61"/>
      <c r="CY99" s="61"/>
      <c r="CZ99" s="61"/>
      <c r="DA99" s="61"/>
      <c r="DB99" s="61"/>
      <c r="DC99" s="61"/>
    </row>
    <row r="100" spans="1:107" s="58" customFormat="1" ht="17.25" customHeight="1">
      <c r="A100" s="70" t="s">
        <v>1317</v>
      </c>
      <c r="B100" s="660"/>
      <c r="C100" s="410" t="s">
        <v>1144</v>
      </c>
      <c r="D100" s="367" t="s">
        <v>1143</v>
      </c>
      <c r="E100" s="411" t="s">
        <v>1142</v>
      </c>
      <c r="F100" s="77">
        <f>VLOOKUP(C100,'[65]06월마감'!$A$1:$B$500,2,0)</f>
        <v>22</v>
      </c>
      <c r="G100" s="388">
        <f>VLOOKUP($C$100,[67]납품수량!$B$3:$AH$200,G$1,0)</f>
        <v>0</v>
      </c>
      <c r="H100" s="388">
        <f>VLOOKUP($C$100,[67]납품수량!$B$3:$AH$200,H$1,0)</f>
        <v>0</v>
      </c>
      <c r="I100" s="388">
        <f>VLOOKUP($C$100,[67]납품수량!$B$3:$AH$200,I$1,0)</f>
        <v>0</v>
      </c>
      <c r="J100" s="388">
        <f>VLOOKUP($C$100,[67]납품수량!$B$3:$AH$200,J$1,0)</f>
        <v>0</v>
      </c>
      <c r="K100" s="388">
        <f>VLOOKUP($C$100,[67]납품수량!$B$3:$AH$200,K$1,0)</f>
        <v>0</v>
      </c>
      <c r="L100" s="388">
        <f>VLOOKUP($C$100,[67]납품수량!$B$3:$AH$200,L$1,0)</f>
        <v>0</v>
      </c>
      <c r="M100" s="388">
        <f>VLOOKUP($C$100,[67]납품수량!$B$3:$AH$200,M$1,0)</f>
        <v>0</v>
      </c>
      <c r="N100" s="388">
        <f>VLOOKUP($C$100,[67]납품수량!$B$3:$AH$200,N$1,0)</f>
        <v>0</v>
      </c>
      <c r="O100" s="388">
        <f>VLOOKUP($C$100,[67]납품수량!$B$3:$AH$200,O$1,0)</f>
        <v>0</v>
      </c>
      <c r="P100" s="388">
        <f>VLOOKUP($C$100,[67]납품수량!$B$3:$AH$200,P$1,0)</f>
        <v>0</v>
      </c>
      <c r="Q100" s="388">
        <f>VLOOKUP($C$100,[67]납품수량!$B$3:$AH$200,Q$1,0)</f>
        <v>0</v>
      </c>
      <c r="R100" s="388">
        <f>VLOOKUP($C$100,[67]납품수량!$B$3:$AH$200,R$1,0)</f>
        <v>0</v>
      </c>
      <c r="S100" s="388">
        <f>VLOOKUP($C$100,[67]납품수량!$B$3:$AH$200,S$1,0)</f>
        <v>0</v>
      </c>
      <c r="T100" s="388">
        <f>VLOOKUP($C$100,[67]납품수량!$B$3:$AH$200,T$1,0)</f>
        <v>0</v>
      </c>
      <c r="U100" s="388">
        <f>VLOOKUP($C$100,[67]납품수량!$B$3:$AH$200,U$1,0)</f>
        <v>0</v>
      </c>
      <c r="V100" s="388">
        <f>VLOOKUP($C$100,[67]납품수량!$B$3:$AH$200,V$1,0)</f>
        <v>0</v>
      </c>
      <c r="W100" s="388">
        <f>VLOOKUP($C$100,[67]납품수량!$B$3:$AH$200,W$1,0)</f>
        <v>0</v>
      </c>
      <c r="X100" s="388">
        <f>VLOOKUP($C$100,[67]납품수량!$B$3:$AH$200,X$1,0)</f>
        <v>0</v>
      </c>
      <c r="Y100" s="388">
        <f>VLOOKUP($C$100,[67]납품수량!$B$3:$AH$200,Y$1,0)</f>
        <v>0</v>
      </c>
      <c r="Z100" s="388">
        <f>VLOOKUP($C$100,[67]납품수량!$B$3:$AH$200,Z$1,0)</f>
        <v>0</v>
      </c>
      <c r="AA100" s="388">
        <f>VLOOKUP($C$100,[67]납품수량!$B$3:$AH$200,AA$1,0)</f>
        <v>0</v>
      </c>
      <c r="AB100" s="388">
        <f>VLOOKUP($C$100,[67]납품수량!$B$3:$AH$200,AB$1,0)</f>
        <v>0</v>
      </c>
      <c r="AC100" s="388">
        <f>VLOOKUP($C$100,[67]납품수량!$B$3:$AH$200,AC$1,0)</f>
        <v>0</v>
      </c>
      <c r="AD100" s="388">
        <f>VLOOKUP($C$100,[67]납품수량!$B$3:$AH$200,AD$1,0)</f>
        <v>0</v>
      </c>
      <c r="AE100" s="388">
        <f>VLOOKUP($C$100,[67]납품수량!$B$3:$AH$200,AE$1,0)</f>
        <v>0</v>
      </c>
      <c r="AF100" s="388">
        <f>VLOOKUP($C$100,[67]납품수량!$B$3:$AH$200,AF$1,0)</f>
        <v>0</v>
      </c>
      <c r="AG100" s="388">
        <f>VLOOKUP($C$100,[67]납품수량!$B$3:$AH$200,AG$1,0)</f>
        <v>0</v>
      </c>
      <c r="AH100" s="388">
        <f>VLOOKUP($C$100,[67]납품수량!$B$3:$AH$200,AH$1,0)</f>
        <v>0</v>
      </c>
      <c r="AI100" s="388">
        <f>VLOOKUP($C$100,[67]납품수량!$B$3:$AH$200,AI$1,0)</f>
        <v>0</v>
      </c>
      <c r="AJ100" s="388">
        <f>VLOOKUP($C$100,[67]납품수량!$B$3:$AH$200,AJ$1,0)</f>
        <v>0</v>
      </c>
      <c r="AK100" s="388">
        <f>VLOOKUP($C$100,[67]납품수량!$B$3:$AH$200,AK$1,0)</f>
        <v>0</v>
      </c>
      <c r="AL100" s="388">
        <f t="shared" si="75"/>
        <v>0</v>
      </c>
      <c r="AM100" s="389">
        <f t="shared" si="70"/>
        <v>0</v>
      </c>
      <c r="AN100" s="61"/>
      <c r="AO100" s="370">
        <f t="shared" ref="AO100:BS100" si="106">$F$100*G100</f>
        <v>0</v>
      </c>
      <c r="AP100" s="370">
        <f t="shared" si="106"/>
        <v>0</v>
      </c>
      <c r="AQ100" s="370">
        <f t="shared" si="106"/>
        <v>0</v>
      </c>
      <c r="AR100" s="370">
        <f t="shared" si="106"/>
        <v>0</v>
      </c>
      <c r="AS100" s="370">
        <f t="shared" si="106"/>
        <v>0</v>
      </c>
      <c r="AT100" s="370">
        <f t="shared" si="106"/>
        <v>0</v>
      </c>
      <c r="AU100" s="370">
        <f t="shared" si="106"/>
        <v>0</v>
      </c>
      <c r="AV100" s="370">
        <f t="shared" si="106"/>
        <v>0</v>
      </c>
      <c r="AW100" s="370">
        <f t="shared" si="106"/>
        <v>0</v>
      </c>
      <c r="AX100" s="370">
        <f t="shared" si="106"/>
        <v>0</v>
      </c>
      <c r="AY100" s="370">
        <f t="shared" si="106"/>
        <v>0</v>
      </c>
      <c r="AZ100" s="370">
        <f t="shared" si="106"/>
        <v>0</v>
      </c>
      <c r="BA100" s="370">
        <f t="shared" si="106"/>
        <v>0</v>
      </c>
      <c r="BB100" s="370">
        <f t="shared" si="106"/>
        <v>0</v>
      </c>
      <c r="BC100" s="370">
        <f t="shared" si="106"/>
        <v>0</v>
      </c>
      <c r="BD100" s="370">
        <f t="shared" si="106"/>
        <v>0</v>
      </c>
      <c r="BE100" s="370">
        <f t="shared" si="106"/>
        <v>0</v>
      </c>
      <c r="BF100" s="370">
        <f t="shared" si="106"/>
        <v>0</v>
      </c>
      <c r="BG100" s="370">
        <f t="shared" si="106"/>
        <v>0</v>
      </c>
      <c r="BH100" s="370">
        <f t="shared" si="106"/>
        <v>0</v>
      </c>
      <c r="BI100" s="370">
        <f t="shared" si="106"/>
        <v>0</v>
      </c>
      <c r="BJ100" s="370">
        <f t="shared" si="106"/>
        <v>0</v>
      </c>
      <c r="BK100" s="370">
        <f t="shared" si="106"/>
        <v>0</v>
      </c>
      <c r="BL100" s="370">
        <f t="shared" si="106"/>
        <v>0</v>
      </c>
      <c r="BM100" s="370">
        <f t="shared" si="106"/>
        <v>0</v>
      </c>
      <c r="BN100" s="370">
        <f t="shared" si="106"/>
        <v>0</v>
      </c>
      <c r="BO100" s="370">
        <f t="shared" si="106"/>
        <v>0</v>
      </c>
      <c r="BP100" s="370">
        <f t="shared" si="106"/>
        <v>0</v>
      </c>
      <c r="BQ100" s="370">
        <f t="shared" si="106"/>
        <v>0</v>
      </c>
      <c r="BR100" s="370">
        <f t="shared" si="106"/>
        <v>0</v>
      </c>
      <c r="BS100" s="370">
        <f t="shared" si="106"/>
        <v>0</v>
      </c>
      <c r="BT100" s="369">
        <f t="shared" si="72"/>
        <v>0</v>
      </c>
      <c r="BU100" s="61"/>
      <c r="BV100" s="61"/>
      <c r="BW100" s="61"/>
      <c r="BX100" s="61"/>
      <c r="BY100" s="61"/>
      <c r="BZ100" s="61"/>
      <c r="CA100" s="61"/>
      <c r="CB100" s="61"/>
      <c r="CC100" s="61"/>
      <c r="CD100" s="61"/>
      <c r="CE100" s="61"/>
      <c r="CF100" s="61"/>
      <c r="CG100" s="61"/>
      <c r="CH100" s="61"/>
      <c r="CI100" s="61"/>
      <c r="CJ100" s="61"/>
      <c r="CK100" s="61"/>
      <c r="CL100" s="61"/>
      <c r="CM100" s="61"/>
      <c r="CN100" s="61"/>
      <c r="CO100" s="61"/>
      <c r="CP100" s="61"/>
      <c r="CQ100" s="61"/>
      <c r="CR100" s="61"/>
      <c r="CS100" s="61"/>
      <c r="CT100" s="61"/>
      <c r="CU100" s="61"/>
      <c r="CV100" s="61"/>
      <c r="CW100" s="61"/>
      <c r="CX100" s="61"/>
      <c r="CY100" s="61"/>
      <c r="CZ100" s="61"/>
      <c r="DA100" s="61"/>
      <c r="DB100" s="61"/>
      <c r="DC100" s="61"/>
    </row>
    <row r="101" spans="1:107" s="58" customFormat="1" ht="16.5" customHeight="1">
      <c r="A101" s="70" t="s">
        <v>1317</v>
      </c>
      <c r="B101" s="660"/>
      <c r="C101" s="410" t="s">
        <v>1141</v>
      </c>
      <c r="D101" s="367" t="s">
        <v>1139</v>
      </c>
      <c r="E101" s="411" t="s">
        <v>1128</v>
      </c>
      <c r="F101" s="77">
        <f>VLOOKUP(C101,'[65]06월마감'!$A$1:$B$500,2,0)</f>
        <v>2481</v>
      </c>
      <c r="G101" s="388">
        <f>VLOOKUP($C$101,[67]납품수량!$B$3:$AH$200,G$1,0)</f>
        <v>0</v>
      </c>
      <c r="H101" s="388">
        <f>VLOOKUP($C$101,[67]납품수량!$B$3:$AH$200,H$1,0)</f>
        <v>0</v>
      </c>
      <c r="I101" s="388">
        <f>VLOOKUP($C$101,[67]납품수량!$B$3:$AH$200,I$1,0)</f>
        <v>0</v>
      </c>
      <c r="J101" s="388">
        <f>VLOOKUP($C$101,[67]납품수량!$B$3:$AH$200,J$1,0)</f>
        <v>0</v>
      </c>
      <c r="K101" s="388">
        <f>VLOOKUP($C$101,[67]납품수량!$B$3:$AH$200,K$1,0)</f>
        <v>0</v>
      </c>
      <c r="L101" s="388">
        <f>VLOOKUP($C$101,[67]납품수량!$B$3:$AH$200,L$1,0)</f>
        <v>0</v>
      </c>
      <c r="M101" s="388">
        <f>VLOOKUP($C$101,[67]납품수량!$B$3:$AH$200,M$1,0)</f>
        <v>0</v>
      </c>
      <c r="N101" s="388">
        <f>VLOOKUP($C$101,[67]납품수량!$B$3:$AH$200,N$1,0)</f>
        <v>0</v>
      </c>
      <c r="O101" s="388">
        <f>VLOOKUP($C$101,[67]납품수량!$B$3:$AH$200,O$1,0)</f>
        <v>0</v>
      </c>
      <c r="P101" s="388">
        <f>VLOOKUP($C$101,[67]납품수량!$B$3:$AH$200,P$1,0)</f>
        <v>0</v>
      </c>
      <c r="Q101" s="388">
        <f>VLOOKUP($C$101,[67]납품수량!$B$3:$AH$200,Q$1,0)</f>
        <v>0</v>
      </c>
      <c r="R101" s="388">
        <f>VLOOKUP($C$101,[67]납품수량!$B$3:$AH$200,R$1,0)</f>
        <v>0</v>
      </c>
      <c r="S101" s="388">
        <f>VLOOKUP($C$101,[67]납품수량!$B$3:$AH$200,S$1,0)</f>
        <v>0</v>
      </c>
      <c r="T101" s="388">
        <f>VLOOKUP($C$101,[67]납품수량!$B$3:$AH$200,T$1,0)</f>
        <v>0</v>
      </c>
      <c r="U101" s="388">
        <f>VLOOKUP($C$101,[67]납품수량!$B$3:$AH$200,U$1,0)</f>
        <v>0</v>
      </c>
      <c r="V101" s="388">
        <f>VLOOKUP($C$101,[67]납품수량!$B$3:$AH$200,V$1,0)</f>
        <v>0</v>
      </c>
      <c r="W101" s="388">
        <f>VLOOKUP($C$101,[67]납품수량!$B$3:$AH$200,W$1,0)</f>
        <v>0</v>
      </c>
      <c r="X101" s="388">
        <f>VLOOKUP($C$101,[67]납품수량!$B$3:$AH$200,X$1,0)</f>
        <v>0</v>
      </c>
      <c r="Y101" s="388">
        <f>VLOOKUP($C$101,[67]납품수량!$B$3:$AH$200,Y$1,0)</f>
        <v>0</v>
      </c>
      <c r="Z101" s="388">
        <f>VLOOKUP($C$101,[67]납품수량!$B$3:$AH$200,Z$1,0)</f>
        <v>0</v>
      </c>
      <c r="AA101" s="388">
        <f>VLOOKUP($C$101,[67]납품수량!$B$3:$AH$200,AA$1,0)</f>
        <v>0</v>
      </c>
      <c r="AB101" s="388">
        <f>VLOOKUP($C$101,[67]납품수량!$B$3:$AH$200,AB$1,0)</f>
        <v>0</v>
      </c>
      <c r="AC101" s="388">
        <f>VLOOKUP($C$101,[67]납품수량!$B$3:$AH$200,AC$1,0)</f>
        <v>0</v>
      </c>
      <c r="AD101" s="388">
        <f>VLOOKUP($C$101,[67]납품수량!$B$3:$AH$200,AD$1,0)</f>
        <v>0</v>
      </c>
      <c r="AE101" s="388">
        <f>VLOOKUP($C$101,[67]납품수량!$B$3:$AH$200,AE$1,0)</f>
        <v>0</v>
      </c>
      <c r="AF101" s="388">
        <f>VLOOKUP($C$101,[67]납품수량!$B$3:$AH$200,AF$1,0)</f>
        <v>0</v>
      </c>
      <c r="AG101" s="388">
        <f>VLOOKUP($C$101,[67]납품수량!$B$3:$AH$200,AG$1,0)</f>
        <v>0</v>
      </c>
      <c r="AH101" s="388">
        <f>VLOOKUP($C$101,[67]납품수량!$B$3:$AH$200,AH$1,0)</f>
        <v>0</v>
      </c>
      <c r="AI101" s="388">
        <f>VLOOKUP($C$101,[67]납품수량!$B$3:$AH$200,AI$1,0)</f>
        <v>0</v>
      </c>
      <c r="AJ101" s="388">
        <f>VLOOKUP($C$101,[67]납품수량!$B$3:$AH$200,AJ$1,0)</f>
        <v>0</v>
      </c>
      <c r="AK101" s="388">
        <f>VLOOKUP($C$101,[67]납품수량!$B$3:$AH$200,AK$1,0)</f>
        <v>0</v>
      </c>
      <c r="AL101" s="388">
        <f t="shared" si="75"/>
        <v>0</v>
      </c>
      <c r="AM101" s="389">
        <f t="shared" si="70"/>
        <v>0</v>
      </c>
      <c r="AN101" s="61"/>
      <c r="AO101" s="370">
        <f t="shared" ref="AO101:BS101" si="107">$F$101*G101</f>
        <v>0</v>
      </c>
      <c r="AP101" s="370">
        <f t="shared" si="107"/>
        <v>0</v>
      </c>
      <c r="AQ101" s="370">
        <f t="shared" si="107"/>
        <v>0</v>
      </c>
      <c r="AR101" s="370">
        <f t="shared" si="107"/>
        <v>0</v>
      </c>
      <c r="AS101" s="370">
        <f t="shared" si="107"/>
        <v>0</v>
      </c>
      <c r="AT101" s="370">
        <f t="shared" si="107"/>
        <v>0</v>
      </c>
      <c r="AU101" s="370">
        <f t="shared" si="107"/>
        <v>0</v>
      </c>
      <c r="AV101" s="370">
        <f t="shared" si="107"/>
        <v>0</v>
      </c>
      <c r="AW101" s="370">
        <f t="shared" si="107"/>
        <v>0</v>
      </c>
      <c r="AX101" s="370">
        <f t="shared" si="107"/>
        <v>0</v>
      </c>
      <c r="AY101" s="370">
        <f t="shared" si="107"/>
        <v>0</v>
      </c>
      <c r="AZ101" s="370">
        <f t="shared" si="107"/>
        <v>0</v>
      </c>
      <c r="BA101" s="370">
        <f t="shared" si="107"/>
        <v>0</v>
      </c>
      <c r="BB101" s="370">
        <f t="shared" si="107"/>
        <v>0</v>
      </c>
      <c r="BC101" s="370">
        <f t="shared" si="107"/>
        <v>0</v>
      </c>
      <c r="BD101" s="370">
        <f t="shared" si="107"/>
        <v>0</v>
      </c>
      <c r="BE101" s="370">
        <f t="shared" si="107"/>
        <v>0</v>
      </c>
      <c r="BF101" s="370">
        <f t="shared" si="107"/>
        <v>0</v>
      </c>
      <c r="BG101" s="370">
        <f t="shared" si="107"/>
        <v>0</v>
      </c>
      <c r="BH101" s="370">
        <f t="shared" si="107"/>
        <v>0</v>
      </c>
      <c r="BI101" s="370">
        <f t="shared" si="107"/>
        <v>0</v>
      </c>
      <c r="BJ101" s="370">
        <f t="shared" si="107"/>
        <v>0</v>
      </c>
      <c r="BK101" s="370">
        <f t="shared" si="107"/>
        <v>0</v>
      </c>
      <c r="BL101" s="370">
        <f t="shared" si="107"/>
        <v>0</v>
      </c>
      <c r="BM101" s="370">
        <f t="shared" si="107"/>
        <v>0</v>
      </c>
      <c r="BN101" s="370">
        <f t="shared" si="107"/>
        <v>0</v>
      </c>
      <c r="BO101" s="370">
        <f t="shared" si="107"/>
        <v>0</v>
      </c>
      <c r="BP101" s="370">
        <f t="shared" si="107"/>
        <v>0</v>
      </c>
      <c r="BQ101" s="370">
        <f t="shared" si="107"/>
        <v>0</v>
      </c>
      <c r="BR101" s="370">
        <f t="shared" si="107"/>
        <v>0</v>
      </c>
      <c r="BS101" s="370">
        <f t="shared" si="107"/>
        <v>0</v>
      </c>
      <c r="BT101" s="369">
        <f t="shared" si="72"/>
        <v>0</v>
      </c>
      <c r="BU101" s="61"/>
      <c r="BV101" s="61"/>
      <c r="BW101" s="61"/>
      <c r="BX101" s="61"/>
      <c r="BY101" s="61"/>
      <c r="BZ101" s="61"/>
      <c r="CA101" s="61"/>
      <c r="CB101" s="61"/>
      <c r="CC101" s="61"/>
      <c r="CD101" s="61"/>
      <c r="CE101" s="61"/>
      <c r="CF101" s="61"/>
      <c r="CG101" s="61"/>
      <c r="CH101" s="61"/>
      <c r="CI101" s="61"/>
      <c r="CJ101" s="61"/>
      <c r="CK101" s="61"/>
      <c r="CL101" s="61"/>
      <c r="CM101" s="61"/>
      <c r="CN101" s="61"/>
      <c r="CO101" s="61"/>
      <c r="CP101" s="61"/>
      <c r="CQ101" s="61"/>
      <c r="CR101" s="61"/>
      <c r="CS101" s="61"/>
      <c r="CT101" s="61"/>
      <c r="CU101" s="61"/>
      <c r="CV101" s="61"/>
      <c r="CW101" s="61"/>
      <c r="CX101" s="61"/>
      <c r="CY101" s="61"/>
      <c r="CZ101" s="61"/>
      <c r="DA101" s="61"/>
      <c r="DB101" s="61"/>
      <c r="DC101" s="61"/>
    </row>
    <row r="102" spans="1:107" s="58" customFormat="1" ht="16.5" customHeight="1">
      <c r="A102" s="70" t="s">
        <v>1317</v>
      </c>
      <c r="B102" s="660"/>
      <c r="C102" s="386" t="s">
        <v>1140</v>
      </c>
      <c r="D102" s="387" t="s">
        <v>1139</v>
      </c>
      <c r="E102" s="379" t="s">
        <v>1128</v>
      </c>
      <c r="F102" s="77">
        <f>VLOOKUP(C102,'[65]06월마감'!$A$1:$B$500,2,0)</f>
        <v>2668</v>
      </c>
      <c r="G102" s="388">
        <f>VLOOKUP($C$102,[67]납품수량!$B$3:$AH$200,G$1,0)</f>
        <v>0</v>
      </c>
      <c r="H102" s="388">
        <f>VLOOKUP($C$102,[67]납품수량!$B$3:$AH$200,H$1,0)</f>
        <v>0</v>
      </c>
      <c r="I102" s="388">
        <f>VLOOKUP($C$102,[67]납품수량!$B$3:$AH$200,I$1,0)</f>
        <v>0</v>
      </c>
      <c r="J102" s="388">
        <f>VLOOKUP($C$102,[67]납품수량!$B$3:$AH$200,J$1,0)</f>
        <v>0</v>
      </c>
      <c r="K102" s="388">
        <f>VLOOKUP($C$102,[67]납품수량!$B$3:$AH$200,K$1,0)</f>
        <v>0</v>
      </c>
      <c r="L102" s="388">
        <f>VLOOKUP($C$102,[67]납품수량!$B$3:$AH$200,L$1,0)</f>
        <v>0</v>
      </c>
      <c r="M102" s="388">
        <f>VLOOKUP($C$102,[67]납품수량!$B$3:$AH$200,M$1,0)</f>
        <v>0</v>
      </c>
      <c r="N102" s="388">
        <f>VLOOKUP($C$102,[67]납품수량!$B$3:$AH$200,N$1,0)</f>
        <v>0</v>
      </c>
      <c r="O102" s="388">
        <f>VLOOKUP($C$102,[67]납품수량!$B$3:$AH$200,O$1,0)</f>
        <v>0</v>
      </c>
      <c r="P102" s="388">
        <f>VLOOKUP($C$102,[67]납품수량!$B$3:$AH$200,P$1,0)</f>
        <v>0</v>
      </c>
      <c r="Q102" s="388">
        <f>VLOOKUP($C$102,[67]납품수량!$B$3:$AH$200,Q$1,0)</f>
        <v>0</v>
      </c>
      <c r="R102" s="388">
        <f>VLOOKUP($C$102,[67]납품수량!$B$3:$AH$200,R$1,0)</f>
        <v>0</v>
      </c>
      <c r="S102" s="388">
        <f>VLOOKUP($C$102,[67]납품수량!$B$3:$AH$200,S$1,0)</f>
        <v>0</v>
      </c>
      <c r="T102" s="388">
        <f>VLOOKUP($C$102,[67]납품수량!$B$3:$AH$200,T$1,0)</f>
        <v>0</v>
      </c>
      <c r="U102" s="388">
        <f>VLOOKUP($C$102,[67]납품수량!$B$3:$AH$200,U$1,0)</f>
        <v>0</v>
      </c>
      <c r="V102" s="388">
        <f>VLOOKUP($C$102,[67]납품수량!$B$3:$AH$200,V$1,0)</f>
        <v>0</v>
      </c>
      <c r="W102" s="388">
        <f>VLOOKUP($C$102,[67]납품수량!$B$3:$AH$200,W$1,0)</f>
        <v>0</v>
      </c>
      <c r="X102" s="388">
        <f>VLOOKUP($C$102,[67]납품수량!$B$3:$AH$200,X$1,0)</f>
        <v>0</v>
      </c>
      <c r="Y102" s="388">
        <f>VLOOKUP($C$102,[67]납품수량!$B$3:$AH$200,Y$1,0)</f>
        <v>0</v>
      </c>
      <c r="Z102" s="388">
        <f>VLOOKUP($C$102,[67]납품수량!$B$3:$AH$200,Z$1,0)</f>
        <v>0</v>
      </c>
      <c r="AA102" s="388">
        <f>VLOOKUP($C$102,[67]납품수량!$B$3:$AH$200,AA$1,0)</f>
        <v>0</v>
      </c>
      <c r="AB102" s="388">
        <f>VLOOKUP($C$102,[67]납품수량!$B$3:$AH$200,AB$1,0)</f>
        <v>0</v>
      </c>
      <c r="AC102" s="388">
        <f>VLOOKUP($C$102,[67]납품수량!$B$3:$AH$200,AC$1,0)</f>
        <v>0</v>
      </c>
      <c r="AD102" s="388">
        <f>VLOOKUP($C$102,[67]납품수량!$B$3:$AH$200,AD$1,0)</f>
        <v>0</v>
      </c>
      <c r="AE102" s="388">
        <f>VLOOKUP($C$102,[67]납품수량!$B$3:$AH$200,AE$1,0)</f>
        <v>0</v>
      </c>
      <c r="AF102" s="388">
        <f>VLOOKUP($C$102,[67]납품수량!$B$3:$AH$200,AF$1,0)</f>
        <v>0</v>
      </c>
      <c r="AG102" s="388">
        <f>VLOOKUP($C$102,[67]납품수량!$B$3:$AH$200,AG$1,0)</f>
        <v>0</v>
      </c>
      <c r="AH102" s="388">
        <f>VLOOKUP($C$102,[67]납품수량!$B$3:$AH$200,AH$1,0)</f>
        <v>0</v>
      </c>
      <c r="AI102" s="388">
        <f>VLOOKUP($C$102,[67]납품수량!$B$3:$AH$200,AI$1,0)</f>
        <v>0</v>
      </c>
      <c r="AJ102" s="388">
        <f>VLOOKUP($C$102,[67]납품수량!$B$3:$AH$200,AJ$1,0)</f>
        <v>0</v>
      </c>
      <c r="AK102" s="388">
        <f>VLOOKUP($C$102,[67]납품수량!$B$3:$AH$200,AK$1,0)</f>
        <v>0</v>
      </c>
      <c r="AL102" s="388">
        <f t="shared" ref="AL102:AL133" si="108">SUM(G102:AK102)</f>
        <v>0</v>
      </c>
      <c r="AM102" s="389">
        <f t="shared" si="70"/>
        <v>0</v>
      </c>
      <c r="AN102" s="61"/>
      <c r="AO102" s="370">
        <f t="shared" ref="AO102:BS102" si="109">$F$102*G102</f>
        <v>0</v>
      </c>
      <c r="AP102" s="370">
        <f t="shared" si="109"/>
        <v>0</v>
      </c>
      <c r="AQ102" s="370">
        <f t="shared" si="109"/>
        <v>0</v>
      </c>
      <c r="AR102" s="370">
        <f t="shared" si="109"/>
        <v>0</v>
      </c>
      <c r="AS102" s="370">
        <f t="shared" si="109"/>
        <v>0</v>
      </c>
      <c r="AT102" s="370">
        <f t="shared" si="109"/>
        <v>0</v>
      </c>
      <c r="AU102" s="370">
        <f t="shared" si="109"/>
        <v>0</v>
      </c>
      <c r="AV102" s="370">
        <f t="shared" si="109"/>
        <v>0</v>
      </c>
      <c r="AW102" s="370">
        <f t="shared" si="109"/>
        <v>0</v>
      </c>
      <c r="AX102" s="370">
        <f t="shared" si="109"/>
        <v>0</v>
      </c>
      <c r="AY102" s="370">
        <f t="shared" si="109"/>
        <v>0</v>
      </c>
      <c r="AZ102" s="370">
        <f t="shared" si="109"/>
        <v>0</v>
      </c>
      <c r="BA102" s="370">
        <f t="shared" si="109"/>
        <v>0</v>
      </c>
      <c r="BB102" s="370">
        <f t="shared" si="109"/>
        <v>0</v>
      </c>
      <c r="BC102" s="370">
        <f t="shared" si="109"/>
        <v>0</v>
      </c>
      <c r="BD102" s="370">
        <f t="shared" si="109"/>
        <v>0</v>
      </c>
      <c r="BE102" s="370">
        <f t="shared" si="109"/>
        <v>0</v>
      </c>
      <c r="BF102" s="370">
        <f t="shared" si="109"/>
        <v>0</v>
      </c>
      <c r="BG102" s="370">
        <f t="shared" si="109"/>
        <v>0</v>
      </c>
      <c r="BH102" s="370">
        <f t="shared" si="109"/>
        <v>0</v>
      </c>
      <c r="BI102" s="370">
        <f t="shared" si="109"/>
        <v>0</v>
      </c>
      <c r="BJ102" s="370">
        <f t="shared" si="109"/>
        <v>0</v>
      </c>
      <c r="BK102" s="370">
        <f t="shared" si="109"/>
        <v>0</v>
      </c>
      <c r="BL102" s="370">
        <f t="shared" si="109"/>
        <v>0</v>
      </c>
      <c r="BM102" s="370">
        <f t="shared" si="109"/>
        <v>0</v>
      </c>
      <c r="BN102" s="370">
        <f t="shared" si="109"/>
        <v>0</v>
      </c>
      <c r="BO102" s="370">
        <f t="shared" si="109"/>
        <v>0</v>
      </c>
      <c r="BP102" s="370">
        <f t="shared" si="109"/>
        <v>0</v>
      </c>
      <c r="BQ102" s="370">
        <f t="shared" si="109"/>
        <v>0</v>
      </c>
      <c r="BR102" s="370">
        <f t="shared" si="109"/>
        <v>0</v>
      </c>
      <c r="BS102" s="370">
        <f t="shared" si="109"/>
        <v>0</v>
      </c>
      <c r="BT102" s="369">
        <f t="shared" si="72"/>
        <v>0</v>
      </c>
      <c r="BU102" s="61"/>
      <c r="BV102" s="61"/>
      <c r="BW102" s="61"/>
      <c r="BX102" s="61"/>
      <c r="BY102" s="61"/>
      <c r="BZ102" s="61"/>
      <c r="CA102" s="61"/>
      <c r="CB102" s="61"/>
      <c r="CC102" s="61"/>
      <c r="CD102" s="61"/>
      <c r="CE102" s="61"/>
      <c r="CF102" s="61"/>
      <c r="CG102" s="61"/>
      <c r="CH102" s="61"/>
      <c r="CI102" s="61"/>
      <c r="CJ102" s="61"/>
      <c r="CK102" s="61"/>
      <c r="CL102" s="61"/>
      <c r="CM102" s="61"/>
      <c r="CN102" s="61"/>
      <c r="CO102" s="61"/>
      <c r="CP102" s="61"/>
      <c r="CQ102" s="61"/>
      <c r="CR102" s="61"/>
      <c r="CS102" s="61"/>
      <c r="CT102" s="61"/>
      <c r="CU102" s="61"/>
      <c r="CV102" s="61"/>
      <c r="CW102" s="61"/>
      <c r="CX102" s="61"/>
      <c r="CY102" s="61"/>
      <c r="CZ102" s="61"/>
      <c r="DA102" s="61"/>
      <c r="DB102" s="61"/>
      <c r="DC102" s="61"/>
    </row>
    <row r="103" spans="1:107" s="58" customFormat="1" ht="16.5" customHeight="1">
      <c r="A103" s="70" t="s">
        <v>1317</v>
      </c>
      <c r="B103" s="660"/>
      <c r="C103" s="386" t="s">
        <v>1138</v>
      </c>
      <c r="D103" s="387" t="s">
        <v>1137</v>
      </c>
      <c r="E103" s="379" t="s">
        <v>1128</v>
      </c>
      <c r="F103" s="77">
        <f>VLOOKUP(C103,'[65]06월마감'!$A$1:$B$500,2,0)</f>
        <v>2491</v>
      </c>
      <c r="G103" s="388">
        <f>VLOOKUP($C$103,[67]납품수량!$B$3:$AH$200,G$1,0)</f>
        <v>0</v>
      </c>
      <c r="H103" s="388">
        <f>VLOOKUP($C$103,[67]납품수량!$B$3:$AH$200,H$1,0)</f>
        <v>0</v>
      </c>
      <c r="I103" s="388">
        <f>VLOOKUP($C$103,[67]납품수량!$B$3:$AH$200,I$1,0)</f>
        <v>0</v>
      </c>
      <c r="J103" s="388">
        <f>VLOOKUP($C$103,[67]납품수량!$B$3:$AH$200,J$1,0)</f>
        <v>0</v>
      </c>
      <c r="K103" s="388">
        <f>VLOOKUP($C$103,[67]납품수량!$B$3:$AH$200,K$1,0)</f>
        <v>0</v>
      </c>
      <c r="L103" s="388">
        <f>VLOOKUP($C$103,[67]납품수량!$B$3:$AH$200,L$1,0)</f>
        <v>0</v>
      </c>
      <c r="M103" s="388">
        <f>VLOOKUP($C$103,[67]납품수량!$B$3:$AH$200,M$1,0)</f>
        <v>0</v>
      </c>
      <c r="N103" s="388">
        <f>VLOOKUP($C$103,[67]납품수량!$B$3:$AH$200,N$1,0)</f>
        <v>0</v>
      </c>
      <c r="O103" s="388">
        <f>VLOOKUP($C$103,[67]납품수량!$B$3:$AH$200,O$1,0)</f>
        <v>0</v>
      </c>
      <c r="P103" s="388">
        <f>VLOOKUP($C$103,[67]납품수량!$B$3:$AH$200,P$1,0)</f>
        <v>0</v>
      </c>
      <c r="Q103" s="388">
        <f>VLOOKUP($C$103,[67]납품수량!$B$3:$AH$200,Q$1,0)</f>
        <v>0</v>
      </c>
      <c r="R103" s="388">
        <f>VLOOKUP($C$103,[67]납품수량!$B$3:$AH$200,R$1,0)</f>
        <v>0</v>
      </c>
      <c r="S103" s="388">
        <f>VLOOKUP($C$103,[67]납품수량!$B$3:$AH$200,S$1,0)</f>
        <v>0</v>
      </c>
      <c r="T103" s="388">
        <f>VLOOKUP($C$103,[67]납품수량!$B$3:$AH$200,T$1,0)</f>
        <v>0</v>
      </c>
      <c r="U103" s="388">
        <f>VLOOKUP($C$103,[67]납품수량!$B$3:$AH$200,U$1,0)</f>
        <v>0</v>
      </c>
      <c r="V103" s="388">
        <f>VLOOKUP($C$103,[67]납품수량!$B$3:$AH$200,V$1,0)</f>
        <v>0</v>
      </c>
      <c r="W103" s="388">
        <f>VLOOKUP($C$103,[67]납품수량!$B$3:$AH$200,W$1,0)</f>
        <v>0</v>
      </c>
      <c r="X103" s="388">
        <f>VLOOKUP($C$103,[67]납품수량!$B$3:$AH$200,X$1,0)</f>
        <v>0</v>
      </c>
      <c r="Y103" s="388">
        <f>VLOOKUP($C$103,[67]납품수량!$B$3:$AH$200,Y$1,0)</f>
        <v>0</v>
      </c>
      <c r="Z103" s="388">
        <f>VLOOKUP($C$103,[67]납품수량!$B$3:$AH$200,Z$1,0)</f>
        <v>0</v>
      </c>
      <c r="AA103" s="388">
        <f>VLOOKUP($C$103,[67]납품수량!$B$3:$AH$200,AA$1,0)</f>
        <v>0</v>
      </c>
      <c r="AB103" s="388">
        <f>VLOOKUP($C$103,[67]납품수량!$B$3:$AH$200,AB$1,0)</f>
        <v>0</v>
      </c>
      <c r="AC103" s="388">
        <f>VLOOKUP($C$103,[67]납품수량!$B$3:$AH$200,AC$1,0)</f>
        <v>0</v>
      </c>
      <c r="AD103" s="388">
        <f>VLOOKUP($C$103,[67]납품수량!$B$3:$AH$200,AD$1,0)</f>
        <v>0</v>
      </c>
      <c r="AE103" s="388">
        <f>VLOOKUP($C$103,[67]납품수량!$B$3:$AH$200,AE$1,0)</f>
        <v>0</v>
      </c>
      <c r="AF103" s="388">
        <f>VLOOKUP($C$103,[67]납품수량!$B$3:$AH$200,AF$1,0)</f>
        <v>0</v>
      </c>
      <c r="AG103" s="388">
        <f>VLOOKUP($C$103,[67]납품수량!$B$3:$AH$200,AG$1,0)</f>
        <v>0</v>
      </c>
      <c r="AH103" s="388">
        <f>VLOOKUP($C$103,[67]납품수량!$B$3:$AH$200,AH$1,0)</f>
        <v>0</v>
      </c>
      <c r="AI103" s="388">
        <f>VLOOKUP($C$103,[67]납품수량!$B$3:$AH$200,AI$1,0)</f>
        <v>0</v>
      </c>
      <c r="AJ103" s="388">
        <f>VLOOKUP($C$103,[67]납품수량!$B$3:$AH$200,AJ$1,0)</f>
        <v>0</v>
      </c>
      <c r="AK103" s="388">
        <f>VLOOKUP($C$103,[67]납품수량!$B$3:$AH$200,AK$1,0)</f>
        <v>0</v>
      </c>
      <c r="AL103" s="388">
        <f t="shared" si="108"/>
        <v>0</v>
      </c>
      <c r="AM103" s="389">
        <f t="shared" si="70"/>
        <v>0</v>
      </c>
      <c r="AN103" s="61"/>
      <c r="AO103" s="370">
        <f t="shared" ref="AO103:BS103" si="110">$F$103*G103</f>
        <v>0</v>
      </c>
      <c r="AP103" s="370">
        <f t="shared" si="110"/>
        <v>0</v>
      </c>
      <c r="AQ103" s="370">
        <f t="shared" si="110"/>
        <v>0</v>
      </c>
      <c r="AR103" s="370">
        <f t="shared" si="110"/>
        <v>0</v>
      </c>
      <c r="AS103" s="370">
        <f t="shared" si="110"/>
        <v>0</v>
      </c>
      <c r="AT103" s="370">
        <f t="shared" si="110"/>
        <v>0</v>
      </c>
      <c r="AU103" s="370">
        <f t="shared" si="110"/>
        <v>0</v>
      </c>
      <c r="AV103" s="370">
        <f t="shared" si="110"/>
        <v>0</v>
      </c>
      <c r="AW103" s="370">
        <f t="shared" si="110"/>
        <v>0</v>
      </c>
      <c r="AX103" s="370">
        <f t="shared" si="110"/>
        <v>0</v>
      </c>
      <c r="AY103" s="370">
        <f t="shared" si="110"/>
        <v>0</v>
      </c>
      <c r="AZ103" s="370">
        <f t="shared" si="110"/>
        <v>0</v>
      </c>
      <c r="BA103" s="370">
        <f t="shared" si="110"/>
        <v>0</v>
      </c>
      <c r="BB103" s="370">
        <f t="shared" si="110"/>
        <v>0</v>
      </c>
      <c r="BC103" s="370">
        <f t="shared" si="110"/>
        <v>0</v>
      </c>
      <c r="BD103" s="370">
        <f t="shared" si="110"/>
        <v>0</v>
      </c>
      <c r="BE103" s="370">
        <f t="shared" si="110"/>
        <v>0</v>
      </c>
      <c r="BF103" s="370">
        <f t="shared" si="110"/>
        <v>0</v>
      </c>
      <c r="BG103" s="370">
        <f t="shared" si="110"/>
        <v>0</v>
      </c>
      <c r="BH103" s="370">
        <f t="shared" si="110"/>
        <v>0</v>
      </c>
      <c r="BI103" s="370">
        <f t="shared" si="110"/>
        <v>0</v>
      </c>
      <c r="BJ103" s="370">
        <f t="shared" si="110"/>
        <v>0</v>
      </c>
      <c r="BK103" s="370">
        <f t="shared" si="110"/>
        <v>0</v>
      </c>
      <c r="BL103" s="370">
        <f t="shared" si="110"/>
        <v>0</v>
      </c>
      <c r="BM103" s="370">
        <f t="shared" si="110"/>
        <v>0</v>
      </c>
      <c r="BN103" s="370">
        <f t="shared" si="110"/>
        <v>0</v>
      </c>
      <c r="BO103" s="370">
        <f t="shared" si="110"/>
        <v>0</v>
      </c>
      <c r="BP103" s="370">
        <f t="shared" si="110"/>
        <v>0</v>
      </c>
      <c r="BQ103" s="370">
        <f t="shared" si="110"/>
        <v>0</v>
      </c>
      <c r="BR103" s="370">
        <f t="shared" si="110"/>
        <v>0</v>
      </c>
      <c r="BS103" s="370">
        <f t="shared" si="110"/>
        <v>0</v>
      </c>
      <c r="BT103" s="369">
        <f t="shared" si="72"/>
        <v>0</v>
      </c>
      <c r="BU103" s="61"/>
      <c r="BV103" s="61"/>
      <c r="BW103" s="61"/>
      <c r="BX103" s="61"/>
      <c r="BY103" s="61"/>
      <c r="BZ103" s="61"/>
      <c r="CA103" s="61"/>
      <c r="CB103" s="61"/>
      <c r="CC103" s="61"/>
      <c r="CD103" s="61"/>
      <c r="CE103" s="61"/>
      <c r="CF103" s="61"/>
      <c r="CG103" s="61"/>
      <c r="CH103" s="61"/>
      <c r="CI103" s="61"/>
      <c r="CJ103" s="61"/>
      <c r="CK103" s="61"/>
      <c r="CL103" s="61"/>
      <c r="CM103" s="61"/>
      <c r="CN103" s="61"/>
      <c r="CO103" s="61"/>
      <c r="CP103" s="61"/>
      <c r="CQ103" s="61"/>
      <c r="CR103" s="61"/>
      <c r="CS103" s="61"/>
      <c r="CT103" s="61"/>
      <c r="CU103" s="61"/>
      <c r="CV103" s="61"/>
      <c r="CW103" s="61"/>
      <c r="CX103" s="61"/>
      <c r="CY103" s="61"/>
      <c r="CZ103" s="61"/>
      <c r="DA103" s="61"/>
      <c r="DB103" s="61"/>
      <c r="DC103" s="61"/>
    </row>
    <row r="104" spans="1:107" s="58" customFormat="1" ht="16.5" customHeight="1">
      <c r="A104" s="70" t="s">
        <v>1317</v>
      </c>
      <c r="B104" s="660"/>
      <c r="C104" s="386" t="s">
        <v>1136</v>
      </c>
      <c r="D104" s="387" t="s">
        <v>1135</v>
      </c>
      <c r="E104" s="379" t="s">
        <v>1128</v>
      </c>
      <c r="F104" s="77">
        <f>VLOOKUP(C104,'[65]06월마감'!$A$1:$B$500,2,0)</f>
        <v>2667</v>
      </c>
      <c r="G104" s="388">
        <f>VLOOKUP($C$104,[67]납품수량!$B$3:$AH$200,G$1,0)</f>
        <v>0</v>
      </c>
      <c r="H104" s="388">
        <f>VLOOKUP($C$104,[67]납품수량!$B$3:$AH$200,H$1,0)</f>
        <v>0</v>
      </c>
      <c r="I104" s="388">
        <f>VLOOKUP($C$104,[67]납품수량!$B$3:$AH$200,I$1,0)</f>
        <v>0</v>
      </c>
      <c r="J104" s="388">
        <f>VLOOKUP($C$104,[67]납품수량!$B$3:$AH$200,J$1,0)</f>
        <v>0</v>
      </c>
      <c r="K104" s="388">
        <f>VLOOKUP($C$104,[67]납품수량!$B$3:$AH$200,K$1,0)</f>
        <v>0</v>
      </c>
      <c r="L104" s="388">
        <f>VLOOKUP($C$104,[67]납품수량!$B$3:$AH$200,L$1,0)</f>
        <v>0</v>
      </c>
      <c r="M104" s="388">
        <f>VLOOKUP($C$104,[67]납품수량!$B$3:$AH$200,M$1,0)</f>
        <v>0</v>
      </c>
      <c r="N104" s="388">
        <f>VLOOKUP($C$104,[67]납품수량!$B$3:$AH$200,N$1,0)</f>
        <v>0</v>
      </c>
      <c r="O104" s="388">
        <f>VLOOKUP($C$104,[67]납품수량!$B$3:$AH$200,O$1,0)</f>
        <v>0</v>
      </c>
      <c r="P104" s="388">
        <f>VLOOKUP($C$104,[67]납품수량!$B$3:$AH$200,P$1,0)</f>
        <v>0</v>
      </c>
      <c r="Q104" s="388">
        <f>VLOOKUP($C$104,[67]납품수량!$B$3:$AH$200,Q$1,0)</f>
        <v>0</v>
      </c>
      <c r="R104" s="388">
        <f>VLOOKUP($C$104,[67]납품수량!$B$3:$AH$200,R$1,0)</f>
        <v>0</v>
      </c>
      <c r="S104" s="388">
        <f>VLOOKUP($C$104,[67]납품수량!$B$3:$AH$200,S$1,0)</f>
        <v>0</v>
      </c>
      <c r="T104" s="388">
        <f>VLOOKUP($C$104,[67]납품수량!$B$3:$AH$200,T$1,0)</f>
        <v>0</v>
      </c>
      <c r="U104" s="388">
        <f>VLOOKUP($C$104,[67]납품수량!$B$3:$AH$200,U$1,0)</f>
        <v>0</v>
      </c>
      <c r="V104" s="388">
        <f>VLOOKUP($C$104,[67]납품수량!$B$3:$AH$200,V$1,0)</f>
        <v>0</v>
      </c>
      <c r="W104" s="388">
        <f>VLOOKUP($C$104,[67]납품수량!$B$3:$AH$200,W$1,0)</f>
        <v>0</v>
      </c>
      <c r="X104" s="388">
        <f>VLOOKUP($C$104,[67]납품수량!$B$3:$AH$200,X$1,0)</f>
        <v>0</v>
      </c>
      <c r="Y104" s="388">
        <f>VLOOKUP($C$104,[67]납품수량!$B$3:$AH$200,Y$1,0)</f>
        <v>0</v>
      </c>
      <c r="Z104" s="388">
        <f>VLOOKUP($C$104,[67]납품수량!$B$3:$AH$200,Z$1,0)</f>
        <v>0</v>
      </c>
      <c r="AA104" s="388">
        <f>VLOOKUP($C$104,[67]납품수량!$B$3:$AH$200,AA$1,0)</f>
        <v>0</v>
      </c>
      <c r="AB104" s="388">
        <f>VLOOKUP($C$104,[67]납품수량!$B$3:$AH$200,AB$1,0)</f>
        <v>0</v>
      </c>
      <c r="AC104" s="388">
        <f>VLOOKUP($C$104,[67]납품수량!$B$3:$AH$200,AC$1,0)</f>
        <v>0</v>
      </c>
      <c r="AD104" s="388">
        <f>VLOOKUP($C$104,[67]납품수량!$B$3:$AH$200,AD$1,0)</f>
        <v>0</v>
      </c>
      <c r="AE104" s="388">
        <f>VLOOKUP($C$104,[67]납품수량!$B$3:$AH$200,AE$1,0)</f>
        <v>0</v>
      </c>
      <c r="AF104" s="388">
        <f>VLOOKUP($C$104,[67]납품수량!$B$3:$AH$200,AF$1,0)</f>
        <v>0</v>
      </c>
      <c r="AG104" s="388">
        <f>VLOOKUP($C$104,[67]납품수량!$B$3:$AH$200,AG$1,0)</f>
        <v>0</v>
      </c>
      <c r="AH104" s="388">
        <f>VLOOKUP($C$104,[67]납품수량!$B$3:$AH$200,AH$1,0)</f>
        <v>0</v>
      </c>
      <c r="AI104" s="388">
        <f>VLOOKUP($C$104,[67]납품수량!$B$3:$AH$200,AI$1,0)</f>
        <v>0</v>
      </c>
      <c r="AJ104" s="388">
        <f>VLOOKUP($C$104,[67]납품수량!$B$3:$AH$200,AJ$1,0)</f>
        <v>0</v>
      </c>
      <c r="AK104" s="388">
        <f>VLOOKUP($C$104,[67]납품수량!$B$3:$AH$200,AK$1,0)</f>
        <v>0</v>
      </c>
      <c r="AL104" s="388">
        <f t="shared" si="108"/>
        <v>0</v>
      </c>
      <c r="AM104" s="389">
        <f t="shared" si="70"/>
        <v>0</v>
      </c>
      <c r="AN104" s="61"/>
      <c r="AO104" s="370">
        <f t="shared" ref="AO104:BS104" si="111">$F$104*G104</f>
        <v>0</v>
      </c>
      <c r="AP104" s="370">
        <f t="shared" si="111"/>
        <v>0</v>
      </c>
      <c r="AQ104" s="370">
        <f t="shared" si="111"/>
        <v>0</v>
      </c>
      <c r="AR104" s="370">
        <f t="shared" si="111"/>
        <v>0</v>
      </c>
      <c r="AS104" s="370">
        <f t="shared" si="111"/>
        <v>0</v>
      </c>
      <c r="AT104" s="370">
        <f t="shared" si="111"/>
        <v>0</v>
      </c>
      <c r="AU104" s="370">
        <f t="shared" si="111"/>
        <v>0</v>
      </c>
      <c r="AV104" s="370">
        <f t="shared" si="111"/>
        <v>0</v>
      </c>
      <c r="AW104" s="370">
        <f t="shared" si="111"/>
        <v>0</v>
      </c>
      <c r="AX104" s="370">
        <f t="shared" si="111"/>
        <v>0</v>
      </c>
      <c r="AY104" s="370">
        <f t="shared" si="111"/>
        <v>0</v>
      </c>
      <c r="AZ104" s="370">
        <f t="shared" si="111"/>
        <v>0</v>
      </c>
      <c r="BA104" s="370">
        <f t="shared" si="111"/>
        <v>0</v>
      </c>
      <c r="BB104" s="370">
        <f t="shared" si="111"/>
        <v>0</v>
      </c>
      <c r="BC104" s="370">
        <f t="shared" si="111"/>
        <v>0</v>
      </c>
      <c r="BD104" s="370">
        <f t="shared" si="111"/>
        <v>0</v>
      </c>
      <c r="BE104" s="370">
        <f t="shared" si="111"/>
        <v>0</v>
      </c>
      <c r="BF104" s="370">
        <f t="shared" si="111"/>
        <v>0</v>
      </c>
      <c r="BG104" s="370">
        <f t="shared" si="111"/>
        <v>0</v>
      </c>
      <c r="BH104" s="370">
        <f t="shared" si="111"/>
        <v>0</v>
      </c>
      <c r="BI104" s="370">
        <f t="shared" si="111"/>
        <v>0</v>
      </c>
      <c r="BJ104" s="370">
        <f t="shared" si="111"/>
        <v>0</v>
      </c>
      <c r="BK104" s="370">
        <f t="shared" si="111"/>
        <v>0</v>
      </c>
      <c r="BL104" s="370">
        <f t="shared" si="111"/>
        <v>0</v>
      </c>
      <c r="BM104" s="370">
        <f t="shared" si="111"/>
        <v>0</v>
      </c>
      <c r="BN104" s="370">
        <f t="shared" si="111"/>
        <v>0</v>
      </c>
      <c r="BO104" s="370">
        <f t="shared" si="111"/>
        <v>0</v>
      </c>
      <c r="BP104" s="370">
        <f t="shared" si="111"/>
        <v>0</v>
      </c>
      <c r="BQ104" s="370">
        <f t="shared" si="111"/>
        <v>0</v>
      </c>
      <c r="BR104" s="370">
        <f t="shared" si="111"/>
        <v>0</v>
      </c>
      <c r="BS104" s="370">
        <f t="shared" si="111"/>
        <v>0</v>
      </c>
      <c r="BT104" s="369">
        <f t="shared" si="72"/>
        <v>0</v>
      </c>
      <c r="BU104" s="61"/>
      <c r="BV104" s="61"/>
      <c r="BW104" s="61"/>
      <c r="BX104" s="61"/>
      <c r="BY104" s="61"/>
      <c r="BZ104" s="61"/>
      <c r="CA104" s="61"/>
      <c r="CB104" s="61"/>
      <c r="CC104" s="61"/>
      <c r="CD104" s="61"/>
      <c r="CE104" s="61"/>
      <c r="CF104" s="61"/>
      <c r="CG104" s="61"/>
      <c r="CH104" s="61"/>
      <c r="CI104" s="61"/>
      <c r="CJ104" s="61"/>
      <c r="CK104" s="61"/>
      <c r="CL104" s="61"/>
      <c r="CM104" s="61"/>
      <c r="CN104" s="61"/>
      <c r="CO104" s="61"/>
      <c r="CP104" s="61"/>
      <c r="CQ104" s="61"/>
      <c r="CR104" s="61"/>
      <c r="CS104" s="61"/>
      <c r="CT104" s="61"/>
      <c r="CU104" s="61"/>
      <c r="CV104" s="61"/>
      <c r="CW104" s="61"/>
      <c r="CX104" s="61"/>
      <c r="CY104" s="61"/>
      <c r="CZ104" s="61"/>
      <c r="DA104" s="61"/>
      <c r="DB104" s="61"/>
      <c r="DC104" s="61"/>
    </row>
    <row r="105" spans="1:107" s="58" customFormat="1" ht="16.5" customHeight="1">
      <c r="A105" s="70" t="s">
        <v>1317</v>
      </c>
      <c r="B105" s="660"/>
      <c r="C105" s="386" t="s">
        <v>1134</v>
      </c>
      <c r="D105" s="387" t="s">
        <v>1133</v>
      </c>
      <c r="E105" s="379" t="s">
        <v>1128</v>
      </c>
      <c r="F105" s="77">
        <f>VLOOKUP(C105,'[65]06월마감'!$A$1:$B$500,2,0)</f>
        <v>1646</v>
      </c>
      <c r="G105" s="388">
        <f>VLOOKUP($C$105,[67]납품수량!$B$3:$AH$200,G$1,0)</f>
        <v>0</v>
      </c>
      <c r="H105" s="388">
        <f>VLOOKUP($C$105,[67]납품수량!$B$3:$AH$200,H$1,0)</f>
        <v>0</v>
      </c>
      <c r="I105" s="388">
        <f>VLOOKUP($C$105,[67]납품수량!$B$3:$AH$200,I$1,0)</f>
        <v>0</v>
      </c>
      <c r="J105" s="388">
        <f>VLOOKUP($C$105,[67]납품수량!$B$3:$AH$200,J$1,0)</f>
        <v>0</v>
      </c>
      <c r="K105" s="388">
        <f>VLOOKUP($C$105,[67]납품수량!$B$3:$AH$200,K$1,0)</f>
        <v>0</v>
      </c>
      <c r="L105" s="388">
        <f>VLOOKUP($C$105,[67]납품수량!$B$3:$AH$200,L$1,0)</f>
        <v>0</v>
      </c>
      <c r="M105" s="388">
        <f>VLOOKUP($C$105,[67]납품수량!$B$3:$AH$200,M$1,0)</f>
        <v>0</v>
      </c>
      <c r="N105" s="388">
        <f>VLOOKUP($C$105,[67]납품수량!$B$3:$AH$200,N$1,0)</f>
        <v>0</v>
      </c>
      <c r="O105" s="388">
        <f>VLOOKUP($C$105,[67]납품수량!$B$3:$AH$200,O$1,0)</f>
        <v>0</v>
      </c>
      <c r="P105" s="388">
        <f>VLOOKUP($C$105,[67]납품수량!$B$3:$AH$200,P$1,0)</f>
        <v>0</v>
      </c>
      <c r="Q105" s="388">
        <f>VLOOKUP($C$105,[67]납품수량!$B$3:$AH$200,Q$1,0)</f>
        <v>0</v>
      </c>
      <c r="R105" s="388">
        <f>VLOOKUP($C$105,[67]납품수량!$B$3:$AH$200,R$1,0)</f>
        <v>0</v>
      </c>
      <c r="S105" s="388">
        <f>VLOOKUP($C$105,[67]납품수량!$B$3:$AH$200,S$1,0)</f>
        <v>0</v>
      </c>
      <c r="T105" s="388">
        <f>VLOOKUP($C$105,[67]납품수량!$B$3:$AH$200,T$1,0)</f>
        <v>0</v>
      </c>
      <c r="U105" s="388">
        <f>VLOOKUP($C$105,[67]납품수량!$B$3:$AH$200,U$1,0)</f>
        <v>0</v>
      </c>
      <c r="V105" s="388">
        <f>VLOOKUP($C$105,[67]납품수량!$B$3:$AH$200,V$1,0)</f>
        <v>0</v>
      </c>
      <c r="W105" s="388">
        <f>VLOOKUP($C$105,[67]납품수량!$B$3:$AH$200,W$1,0)</f>
        <v>0</v>
      </c>
      <c r="X105" s="388">
        <f>VLOOKUP($C$105,[67]납품수량!$B$3:$AH$200,X$1,0)</f>
        <v>0</v>
      </c>
      <c r="Y105" s="388">
        <f>VLOOKUP($C$105,[67]납품수량!$B$3:$AH$200,Y$1,0)</f>
        <v>0</v>
      </c>
      <c r="Z105" s="388">
        <f>VLOOKUP($C$105,[67]납품수량!$B$3:$AH$200,Z$1,0)</f>
        <v>0</v>
      </c>
      <c r="AA105" s="388">
        <f>VLOOKUP($C$105,[67]납품수량!$B$3:$AH$200,AA$1,0)</f>
        <v>0</v>
      </c>
      <c r="AB105" s="388">
        <f>VLOOKUP($C$105,[67]납품수량!$B$3:$AH$200,AB$1,0)</f>
        <v>0</v>
      </c>
      <c r="AC105" s="388">
        <f>VLOOKUP($C$105,[67]납품수량!$B$3:$AH$200,AC$1,0)</f>
        <v>0</v>
      </c>
      <c r="AD105" s="388">
        <f>VLOOKUP($C$105,[67]납품수량!$B$3:$AH$200,AD$1,0)</f>
        <v>0</v>
      </c>
      <c r="AE105" s="388">
        <f>VLOOKUP($C$105,[67]납품수량!$B$3:$AH$200,AE$1,0)</f>
        <v>0</v>
      </c>
      <c r="AF105" s="388">
        <f>VLOOKUP($C$105,[67]납품수량!$B$3:$AH$200,AF$1,0)</f>
        <v>0</v>
      </c>
      <c r="AG105" s="388">
        <f>VLOOKUP($C$105,[67]납품수량!$B$3:$AH$200,AG$1,0)</f>
        <v>0</v>
      </c>
      <c r="AH105" s="388">
        <f>VLOOKUP($C$105,[67]납품수량!$B$3:$AH$200,AH$1,0)</f>
        <v>0</v>
      </c>
      <c r="AI105" s="388">
        <f>VLOOKUP($C$105,[67]납품수량!$B$3:$AH$200,AI$1,0)</f>
        <v>0</v>
      </c>
      <c r="AJ105" s="388">
        <f>VLOOKUP($C$105,[67]납품수량!$B$3:$AH$200,AJ$1,0)</f>
        <v>0</v>
      </c>
      <c r="AK105" s="388">
        <f>VLOOKUP($C$105,[67]납품수량!$B$3:$AH$200,AK$1,0)</f>
        <v>0</v>
      </c>
      <c r="AL105" s="388">
        <f t="shared" si="108"/>
        <v>0</v>
      </c>
      <c r="AM105" s="389">
        <f t="shared" si="70"/>
        <v>0</v>
      </c>
      <c r="AN105" s="61"/>
      <c r="AO105" s="370">
        <f t="shared" ref="AO105:BS105" si="112">$F$105*G105</f>
        <v>0</v>
      </c>
      <c r="AP105" s="370">
        <f t="shared" si="112"/>
        <v>0</v>
      </c>
      <c r="AQ105" s="370">
        <f t="shared" si="112"/>
        <v>0</v>
      </c>
      <c r="AR105" s="370">
        <f t="shared" si="112"/>
        <v>0</v>
      </c>
      <c r="AS105" s="370">
        <f t="shared" si="112"/>
        <v>0</v>
      </c>
      <c r="AT105" s="370">
        <f t="shared" si="112"/>
        <v>0</v>
      </c>
      <c r="AU105" s="370">
        <f t="shared" si="112"/>
        <v>0</v>
      </c>
      <c r="AV105" s="370">
        <f t="shared" si="112"/>
        <v>0</v>
      </c>
      <c r="AW105" s="370">
        <f t="shared" si="112"/>
        <v>0</v>
      </c>
      <c r="AX105" s="370">
        <f t="shared" si="112"/>
        <v>0</v>
      </c>
      <c r="AY105" s="370">
        <f t="shared" si="112"/>
        <v>0</v>
      </c>
      <c r="AZ105" s="370">
        <f t="shared" si="112"/>
        <v>0</v>
      </c>
      <c r="BA105" s="370">
        <f t="shared" si="112"/>
        <v>0</v>
      </c>
      <c r="BB105" s="370">
        <f t="shared" si="112"/>
        <v>0</v>
      </c>
      <c r="BC105" s="370">
        <f t="shared" si="112"/>
        <v>0</v>
      </c>
      <c r="BD105" s="370">
        <f t="shared" si="112"/>
        <v>0</v>
      </c>
      <c r="BE105" s="370">
        <f t="shared" si="112"/>
        <v>0</v>
      </c>
      <c r="BF105" s="370">
        <f t="shared" si="112"/>
        <v>0</v>
      </c>
      <c r="BG105" s="370">
        <f t="shared" si="112"/>
        <v>0</v>
      </c>
      <c r="BH105" s="370">
        <f t="shared" si="112"/>
        <v>0</v>
      </c>
      <c r="BI105" s="370">
        <f t="shared" si="112"/>
        <v>0</v>
      </c>
      <c r="BJ105" s="370">
        <f t="shared" si="112"/>
        <v>0</v>
      </c>
      <c r="BK105" s="370">
        <f t="shared" si="112"/>
        <v>0</v>
      </c>
      <c r="BL105" s="370">
        <f t="shared" si="112"/>
        <v>0</v>
      </c>
      <c r="BM105" s="370">
        <f t="shared" si="112"/>
        <v>0</v>
      </c>
      <c r="BN105" s="370">
        <f t="shared" si="112"/>
        <v>0</v>
      </c>
      <c r="BO105" s="370">
        <f t="shared" si="112"/>
        <v>0</v>
      </c>
      <c r="BP105" s="370">
        <f t="shared" si="112"/>
        <v>0</v>
      </c>
      <c r="BQ105" s="370">
        <f t="shared" si="112"/>
        <v>0</v>
      </c>
      <c r="BR105" s="370">
        <f t="shared" si="112"/>
        <v>0</v>
      </c>
      <c r="BS105" s="370">
        <f t="shared" si="112"/>
        <v>0</v>
      </c>
      <c r="BT105" s="369">
        <f t="shared" si="72"/>
        <v>0</v>
      </c>
      <c r="BU105" s="61"/>
      <c r="BV105" s="61"/>
      <c r="BW105" s="61"/>
      <c r="BX105" s="61"/>
      <c r="BY105" s="61"/>
      <c r="BZ105" s="61"/>
      <c r="CA105" s="61"/>
      <c r="CB105" s="61"/>
      <c r="CC105" s="61"/>
      <c r="CD105" s="61"/>
      <c r="CE105" s="61"/>
      <c r="CF105" s="61"/>
      <c r="CG105" s="61"/>
      <c r="CH105" s="61"/>
      <c r="CI105" s="61"/>
      <c r="CJ105" s="61"/>
      <c r="CK105" s="61"/>
      <c r="CL105" s="61"/>
      <c r="CM105" s="61"/>
      <c r="CN105" s="61"/>
      <c r="CO105" s="61"/>
      <c r="CP105" s="61"/>
      <c r="CQ105" s="61"/>
      <c r="CR105" s="61"/>
      <c r="CS105" s="61"/>
      <c r="CT105" s="61"/>
      <c r="CU105" s="61"/>
      <c r="CV105" s="61"/>
      <c r="CW105" s="61"/>
      <c r="CX105" s="61"/>
      <c r="CY105" s="61"/>
      <c r="CZ105" s="61"/>
      <c r="DA105" s="61"/>
      <c r="DB105" s="61"/>
      <c r="DC105" s="61"/>
    </row>
    <row r="106" spans="1:107" s="58" customFormat="1" ht="16.5" customHeight="1">
      <c r="A106" s="70" t="s">
        <v>1317</v>
      </c>
      <c r="B106" s="660"/>
      <c r="C106" s="386" t="s">
        <v>1132</v>
      </c>
      <c r="D106" s="387" t="s">
        <v>1131</v>
      </c>
      <c r="E106" s="379" t="s">
        <v>1128</v>
      </c>
      <c r="F106" s="77">
        <f>VLOOKUP(C106,'[65]06월마감'!$A$1:$B$500,2,0)</f>
        <v>1646</v>
      </c>
      <c r="G106" s="388">
        <f>VLOOKUP($C$106,[67]납품수량!$B$3:$AH$200,G$1,0)</f>
        <v>0</v>
      </c>
      <c r="H106" s="388">
        <f>VLOOKUP($C$106,[67]납품수량!$B$3:$AH$200,H$1,0)</f>
        <v>0</v>
      </c>
      <c r="I106" s="388">
        <f>VLOOKUP($C$106,[67]납품수량!$B$3:$AH$200,I$1,0)</f>
        <v>0</v>
      </c>
      <c r="J106" s="388">
        <f>VLOOKUP($C$106,[67]납품수량!$B$3:$AH$200,J$1,0)</f>
        <v>0</v>
      </c>
      <c r="K106" s="388">
        <f>VLOOKUP($C$106,[67]납품수량!$B$3:$AH$200,K$1,0)</f>
        <v>0</v>
      </c>
      <c r="L106" s="388">
        <f>VLOOKUP($C$106,[67]납품수량!$B$3:$AH$200,L$1,0)</f>
        <v>0</v>
      </c>
      <c r="M106" s="388">
        <f>VLOOKUP($C$106,[67]납품수량!$B$3:$AH$200,M$1,0)</f>
        <v>0</v>
      </c>
      <c r="N106" s="388">
        <f>VLOOKUP($C$106,[67]납품수량!$B$3:$AH$200,N$1,0)</f>
        <v>0</v>
      </c>
      <c r="O106" s="388">
        <f>VLOOKUP($C$106,[67]납품수량!$B$3:$AH$200,O$1,0)</f>
        <v>0</v>
      </c>
      <c r="P106" s="388">
        <f>VLOOKUP($C$106,[67]납품수량!$B$3:$AH$200,P$1,0)</f>
        <v>0</v>
      </c>
      <c r="Q106" s="388">
        <f>VLOOKUP($C$106,[67]납품수량!$B$3:$AH$200,Q$1,0)</f>
        <v>0</v>
      </c>
      <c r="R106" s="388">
        <f>VLOOKUP($C$106,[67]납품수량!$B$3:$AH$200,R$1,0)</f>
        <v>0</v>
      </c>
      <c r="S106" s="388">
        <f>VLOOKUP($C$106,[67]납품수량!$B$3:$AH$200,S$1,0)</f>
        <v>0</v>
      </c>
      <c r="T106" s="388">
        <f>VLOOKUP($C$106,[67]납품수량!$B$3:$AH$200,T$1,0)</f>
        <v>0</v>
      </c>
      <c r="U106" s="388">
        <f>VLOOKUP($C$106,[67]납품수량!$B$3:$AH$200,U$1,0)</f>
        <v>0</v>
      </c>
      <c r="V106" s="388">
        <f>VLOOKUP($C$106,[67]납품수량!$B$3:$AH$200,V$1,0)</f>
        <v>0</v>
      </c>
      <c r="W106" s="388">
        <f>VLOOKUP($C$106,[67]납품수량!$B$3:$AH$200,W$1,0)</f>
        <v>0</v>
      </c>
      <c r="X106" s="388">
        <f>VLOOKUP($C$106,[67]납품수량!$B$3:$AH$200,X$1,0)</f>
        <v>0</v>
      </c>
      <c r="Y106" s="388">
        <f>VLOOKUP($C$106,[67]납품수량!$B$3:$AH$200,Y$1,0)</f>
        <v>0</v>
      </c>
      <c r="Z106" s="388">
        <f>VLOOKUP($C$106,[67]납품수량!$B$3:$AH$200,Z$1,0)</f>
        <v>0</v>
      </c>
      <c r="AA106" s="388">
        <f>VLOOKUP($C$106,[67]납품수량!$B$3:$AH$200,AA$1,0)</f>
        <v>0</v>
      </c>
      <c r="AB106" s="388">
        <f>VLOOKUP($C$106,[67]납품수량!$B$3:$AH$200,AB$1,0)</f>
        <v>0</v>
      </c>
      <c r="AC106" s="388">
        <f>VLOOKUP($C$106,[67]납품수량!$B$3:$AH$200,AC$1,0)</f>
        <v>0</v>
      </c>
      <c r="AD106" s="388">
        <f>VLOOKUP($C$106,[67]납품수량!$B$3:$AH$200,AD$1,0)</f>
        <v>0</v>
      </c>
      <c r="AE106" s="388">
        <f>VLOOKUP($C$106,[67]납품수량!$B$3:$AH$200,AE$1,0)</f>
        <v>0</v>
      </c>
      <c r="AF106" s="388">
        <f>VLOOKUP($C$106,[67]납품수량!$B$3:$AH$200,AF$1,0)</f>
        <v>0</v>
      </c>
      <c r="AG106" s="388">
        <f>VLOOKUP($C$106,[67]납품수량!$B$3:$AH$200,AG$1,0)</f>
        <v>0</v>
      </c>
      <c r="AH106" s="388">
        <f>VLOOKUP($C$106,[67]납품수량!$B$3:$AH$200,AH$1,0)</f>
        <v>0</v>
      </c>
      <c r="AI106" s="388">
        <f>VLOOKUP($C$106,[67]납품수량!$B$3:$AH$200,AI$1,0)</f>
        <v>0</v>
      </c>
      <c r="AJ106" s="388">
        <f>VLOOKUP($C$106,[67]납품수량!$B$3:$AH$200,AJ$1,0)</f>
        <v>0</v>
      </c>
      <c r="AK106" s="388">
        <f>VLOOKUP($C$106,[67]납품수량!$B$3:$AH$200,AK$1,0)</f>
        <v>0</v>
      </c>
      <c r="AL106" s="388">
        <f t="shared" si="108"/>
        <v>0</v>
      </c>
      <c r="AM106" s="389">
        <f t="shared" si="70"/>
        <v>0</v>
      </c>
      <c r="AN106" s="61"/>
      <c r="AO106" s="370">
        <f t="shared" ref="AO106:BS106" si="113">$F$106*G106</f>
        <v>0</v>
      </c>
      <c r="AP106" s="370">
        <f t="shared" si="113"/>
        <v>0</v>
      </c>
      <c r="AQ106" s="370">
        <f t="shared" si="113"/>
        <v>0</v>
      </c>
      <c r="AR106" s="370">
        <f t="shared" si="113"/>
        <v>0</v>
      </c>
      <c r="AS106" s="370">
        <f t="shared" si="113"/>
        <v>0</v>
      </c>
      <c r="AT106" s="370">
        <f t="shared" si="113"/>
        <v>0</v>
      </c>
      <c r="AU106" s="370">
        <f t="shared" si="113"/>
        <v>0</v>
      </c>
      <c r="AV106" s="370">
        <f t="shared" si="113"/>
        <v>0</v>
      </c>
      <c r="AW106" s="370">
        <f t="shared" si="113"/>
        <v>0</v>
      </c>
      <c r="AX106" s="370">
        <f t="shared" si="113"/>
        <v>0</v>
      </c>
      <c r="AY106" s="370">
        <f t="shared" si="113"/>
        <v>0</v>
      </c>
      <c r="AZ106" s="370">
        <f t="shared" si="113"/>
        <v>0</v>
      </c>
      <c r="BA106" s="370">
        <f t="shared" si="113"/>
        <v>0</v>
      </c>
      <c r="BB106" s="370">
        <f t="shared" si="113"/>
        <v>0</v>
      </c>
      <c r="BC106" s="370">
        <f t="shared" si="113"/>
        <v>0</v>
      </c>
      <c r="BD106" s="370">
        <f t="shared" si="113"/>
        <v>0</v>
      </c>
      <c r="BE106" s="370">
        <f t="shared" si="113"/>
        <v>0</v>
      </c>
      <c r="BF106" s="370">
        <f t="shared" si="113"/>
        <v>0</v>
      </c>
      <c r="BG106" s="370">
        <f t="shared" si="113"/>
        <v>0</v>
      </c>
      <c r="BH106" s="370">
        <f t="shared" si="113"/>
        <v>0</v>
      </c>
      <c r="BI106" s="370">
        <f t="shared" si="113"/>
        <v>0</v>
      </c>
      <c r="BJ106" s="370">
        <f t="shared" si="113"/>
        <v>0</v>
      </c>
      <c r="BK106" s="370">
        <f t="shared" si="113"/>
        <v>0</v>
      </c>
      <c r="BL106" s="370">
        <f t="shared" si="113"/>
        <v>0</v>
      </c>
      <c r="BM106" s="370">
        <f t="shared" si="113"/>
        <v>0</v>
      </c>
      <c r="BN106" s="370">
        <f t="shared" si="113"/>
        <v>0</v>
      </c>
      <c r="BO106" s="370">
        <f t="shared" si="113"/>
        <v>0</v>
      </c>
      <c r="BP106" s="370">
        <f t="shared" si="113"/>
        <v>0</v>
      </c>
      <c r="BQ106" s="370">
        <f t="shared" si="113"/>
        <v>0</v>
      </c>
      <c r="BR106" s="370">
        <f t="shared" si="113"/>
        <v>0</v>
      </c>
      <c r="BS106" s="370">
        <f t="shared" si="113"/>
        <v>0</v>
      </c>
      <c r="BT106" s="369">
        <f t="shared" si="72"/>
        <v>0</v>
      </c>
      <c r="BU106" s="61"/>
      <c r="BV106" s="61"/>
      <c r="BW106" s="61"/>
      <c r="BX106" s="61"/>
      <c r="BY106" s="61"/>
      <c r="BZ106" s="61"/>
      <c r="CA106" s="61"/>
      <c r="CB106" s="61"/>
      <c r="CC106" s="61"/>
      <c r="CD106" s="61"/>
      <c r="CE106" s="61"/>
      <c r="CF106" s="61"/>
      <c r="CG106" s="61"/>
      <c r="CH106" s="61"/>
      <c r="CI106" s="61"/>
      <c r="CJ106" s="61"/>
      <c r="CK106" s="61"/>
      <c r="CL106" s="61"/>
      <c r="CM106" s="61"/>
      <c r="CN106" s="61"/>
      <c r="CO106" s="61"/>
      <c r="CP106" s="61"/>
      <c r="CQ106" s="61"/>
      <c r="CR106" s="61"/>
      <c r="CS106" s="61"/>
      <c r="CT106" s="61"/>
      <c r="CU106" s="61"/>
      <c r="CV106" s="61"/>
      <c r="CW106" s="61"/>
      <c r="CX106" s="61"/>
      <c r="CY106" s="61"/>
      <c r="CZ106" s="61"/>
      <c r="DA106" s="61"/>
      <c r="DB106" s="61"/>
      <c r="DC106" s="61"/>
    </row>
    <row r="107" spans="1:107" s="58" customFormat="1" ht="16.5" customHeight="1">
      <c r="A107" s="70" t="s">
        <v>1317</v>
      </c>
      <c r="B107" s="660"/>
      <c r="C107" s="386" t="s">
        <v>1130</v>
      </c>
      <c r="D107" s="387" t="s">
        <v>1129</v>
      </c>
      <c r="E107" s="379" t="s">
        <v>1128</v>
      </c>
      <c r="F107" s="77">
        <f>VLOOKUP(C107,'[65]06월마감'!$A$1:$B$500,2,0)</f>
        <v>1533</v>
      </c>
      <c r="G107" s="388">
        <f>VLOOKUP($C$107,[67]납품수량!$B$3:$AH$200,G$1,0)</f>
        <v>0</v>
      </c>
      <c r="H107" s="388">
        <f>VLOOKUP($C$107,[67]납품수량!$B$3:$AH$200,H$1,0)</f>
        <v>0</v>
      </c>
      <c r="I107" s="388">
        <f>VLOOKUP($C$107,[67]납품수량!$B$3:$AH$200,I$1,0)</f>
        <v>0</v>
      </c>
      <c r="J107" s="388">
        <f>VLOOKUP($C$107,[67]납품수량!$B$3:$AH$200,J$1,0)</f>
        <v>0</v>
      </c>
      <c r="K107" s="388">
        <f>VLOOKUP($C$107,[67]납품수량!$B$3:$AH$200,K$1,0)</f>
        <v>0</v>
      </c>
      <c r="L107" s="388">
        <f>VLOOKUP($C$107,[67]납품수량!$B$3:$AH$200,L$1,0)</f>
        <v>0</v>
      </c>
      <c r="M107" s="388">
        <f>VLOOKUP($C$107,[67]납품수량!$B$3:$AH$200,M$1,0)</f>
        <v>0</v>
      </c>
      <c r="N107" s="388">
        <f>VLOOKUP($C$107,[67]납품수량!$B$3:$AH$200,N$1,0)</f>
        <v>0</v>
      </c>
      <c r="O107" s="388">
        <f>VLOOKUP($C$107,[67]납품수량!$B$3:$AH$200,O$1,0)</f>
        <v>0</v>
      </c>
      <c r="P107" s="388">
        <f>VLOOKUP($C$107,[67]납품수량!$B$3:$AH$200,P$1,0)</f>
        <v>0</v>
      </c>
      <c r="Q107" s="388">
        <f>VLOOKUP($C$107,[67]납품수량!$B$3:$AH$200,Q$1,0)</f>
        <v>0</v>
      </c>
      <c r="R107" s="388">
        <f>VLOOKUP($C$107,[67]납품수량!$B$3:$AH$200,R$1,0)</f>
        <v>0</v>
      </c>
      <c r="S107" s="388">
        <f>VLOOKUP($C$107,[67]납품수량!$B$3:$AH$200,S$1,0)</f>
        <v>0</v>
      </c>
      <c r="T107" s="388">
        <f>VLOOKUP($C$107,[67]납품수량!$B$3:$AH$200,T$1,0)</f>
        <v>0</v>
      </c>
      <c r="U107" s="388">
        <f>VLOOKUP($C$107,[67]납품수량!$B$3:$AH$200,U$1,0)</f>
        <v>0</v>
      </c>
      <c r="V107" s="388">
        <f>VLOOKUP($C$107,[67]납품수량!$B$3:$AH$200,V$1,0)</f>
        <v>0</v>
      </c>
      <c r="W107" s="388">
        <f>VLOOKUP($C$107,[67]납품수량!$B$3:$AH$200,W$1,0)</f>
        <v>0</v>
      </c>
      <c r="X107" s="388">
        <f>VLOOKUP($C$107,[67]납품수량!$B$3:$AH$200,X$1,0)</f>
        <v>0</v>
      </c>
      <c r="Y107" s="388">
        <f>VLOOKUP($C$107,[67]납품수량!$B$3:$AH$200,Y$1,0)</f>
        <v>0</v>
      </c>
      <c r="Z107" s="388">
        <f>VLOOKUP($C$107,[67]납품수량!$B$3:$AH$200,Z$1,0)</f>
        <v>0</v>
      </c>
      <c r="AA107" s="388">
        <f>VLOOKUP($C$107,[67]납품수량!$B$3:$AH$200,AA$1,0)</f>
        <v>0</v>
      </c>
      <c r="AB107" s="388">
        <f>VLOOKUP($C$107,[67]납품수량!$B$3:$AH$200,AB$1,0)</f>
        <v>0</v>
      </c>
      <c r="AC107" s="388">
        <f>VLOOKUP($C$107,[67]납품수량!$B$3:$AH$200,AC$1,0)</f>
        <v>0</v>
      </c>
      <c r="AD107" s="388">
        <f>VLOOKUP($C$107,[67]납품수량!$B$3:$AH$200,AD$1,0)</f>
        <v>0</v>
      </c>
      <c r="AE107" s="388">
        <f>VLOOKUP($C$107,[67]납품수량!$B$3:$AH$200,AE$1,0)</f>
        <v>0</v>
      </c>
      <c r="AF107" s="388">
        <f>VLOOKUP($C$107,[67]납품수량!$B$3:$AH$200,AF$1,0)</f>
        <v>0</v>
      </c>
      <c r="AG107" s="388">
        <f>VLOOKUP($C$107,[67]납품수량!$B$3:$AH$200,AG$1,0)</f>
        <v>0</v>
      </c>
      <c r="AH107" s="388">
        <f>VLOOKUP($C$107,[67]납품수량!$B$3:$AH$200,AH$1,0)</f>
        <v>0</v>
      </c>
      <c r="AI107" s="388">
        <f>VLOOKUP($C$107,[67]납품수량!$B$3:$AH$200,AI$1,0)</f>
        <v>0</v>
      </c>
      <c r="AJ107" s="388">
        <f>VLOOKUP($C$107,[67]납품수량!$B$3:$AH$200,AJ$1,0)</f>
        <v>0</v>
      </c>
      <c r="AK107" s="388">
        <f>VLOOKUP($C$107,[67]납품수량!$B$3:$AH$200,AK$1,0)</f>
        <v>0</v>
      </c>
      <c r="AL107" s="388">
        <f t="shared" si="108"/>
        <v>0</v>
      </c>
      <c r="AM107" s="389">
        <f t="shared" si="70"/>
        <v>0</v>
      </c>
      <c r="AN107" s="61"/>
      <c r="AO107" s="370">
        <f t="shared" ref="AO107:BS107" si="114">$F$107*G107</f>
        <v>0</v>
      </c>
      <c r="AP107" s="370">
        <f t="shared" si="114"/>
        <v>0</v>
      </c>
      <c r="AQ107" s="370">
        <f t="shared" si="114"/>
        <v>0</v>
      </c>
      <c r="AR107" s="370">
        <f t="shared" si="114"/>
        <v>0</v>
      </c>
      <c r="AS107" s="370">
        <f t="shared" si="114"/>
        <v>0</v>
      </c>
      <c r="AT107" s="370">
        <f t="shared" si="114"/>
        <v>0</v>
      </c>
      <c r="AU107" s="370">
        <f t="shared" si="114"/>
        <v>0</v>
      </c>
      <c r="AV107" s="370">
        <f t="shared" si="114"/>
        <v>0</v>
      </c>
      <c r="AW107" s="370">
        <f t="shared" si="114"/>
        <v>0</v>
      </c>
      <c r="AX107" s="370">
        <f t="shared" si="114"/>
        <v>0</v>
      </c>
      <c r="AY107" s="370">
        <f t="shared" si="114"/>
        <v>0</v>
      </c>
      <c r="AZ107" s="370">
        <f t="shared" si="114"/>
        <v>0</v>
      </c>
      <c r="BA107" s="370">
        <f t="shared" si="114"/>
        <v>0</v>
      </c>
      <c r="BB107" s="370">
        <f t="shared" si="114"/>
        <v>0</v>
      </c>
      <c r="BC107" s="370">
        <f t="shared" si="114"/>
        <v>0</v>
      </c>
      <c r="BD107" s="370">
        <f t="shared" si="114"/>
        <v>0</v>
      </c>
      <c r="BE107" s="370">
        <f t="shared" si="114"/>
        <v>0</v>
      </c>
      <c r="BF107" s="370">
        <f t="shared" si="114"/>
        <v>0</v>
      </c>
      <c r="BG107" s="370">
        <f t="shared" si="114"/>
        <v>0</v>
      </c>
      <c r="BH107" s="370">
        <f t="shared" si="114"/>
        <v>0</v>
      </c>
      <c r="BI107" s="370">
        <f t="shared" si="114"/>
        <v>0</v>
      </c>
      <c r="BJ107" s="370">
        <f t="shared" si="114"/>
        <v>0</v>
      </c>
      <c r="BK107" s="370">
        <f t="shared" si="114"/>
        <v>0</v>
      </c>
      <c r="BL107" s="370">
        <f t="shared" si="114"/>
        <v>0</v>
      </c>
      <c r="BM107" s="370">
        <f t="shared" si="114"/>
        <v>0</v>
      </c>
      <c r="BN107" s="370">
        <f t="shared" si="114"/>
        <v>0</v>
      </c>
      <c r="BO107" s="370">
        <f t="shared" si="114"/>
        <v>0</v>
      </c>
      <c r="BP107" s="370">
        <f t="shared" si="114"/>
        <v>0</v>
      </c>
      <c r="BQ107" s="370">
        <f t="shared" si="114"/>
        <v>0</v>
      </c>
      <c r="BR107" s="370">
        <f t="shared" si="114"/>
        <v>0</v>
      </c>
      <c r="BS107" s="370">
        <f t="shared" si="114"/>
        <v>0</v>
      </c>
      <c r="BT107" s="369">
        <f t="shared" si="72"/>
        <v>0</v>
      </c>
      <c r="BU107" s="61"/>
      <c r="BV107" s="61"/>
      <c r="BW107" s="61"/>
      <c r="BX107" s="61"/>
      <c r="BY107" s="61"/>
      <c r="BZ107" s="61"/>
      <c r="CA107" s="61"/>
      <c r="CB107" s="61"/>
      <c r="CC107" s="61"/>
      <c r="CD107" s="61"/>
      <c r="CE107" s="61"/>
      <c r="CF107" s="61"/>
      <c r="CG107" s="61"/>
      <c r="CH107" s="61"/>
      <c r="CI107" s="61"/>
      <c r="CJ107" s="61"/>
      <c r="CK107" s="61"/>
      <c r="CL107" s="61"/>
      <c r="CM107" s="61"/>
      <c r="CN107" s="61"/>
      <c r="CO107" s="61"/>
      <c r="CP107" s="61"/>
      <c r="CQ107" s="61"/>
      <c r="CR107" s="61"/>
      <c r="CS107" s="61"/>
      <c r="CT107" s="61"/>
      <c r="CU107" s="61"/>
      <c r="CV107" s="61"/>
      <c r="CW107" s="61"/>
      <c r="CX107" s="61"/>
      <c r="CY107" s="61"/>
      <c r="CZ107" s="61"/>
      <c r="DA107" s="61"/>
      <c r="DB107" s="61"/>
      <c r="DC107" s="61"/>
    </row>
    <row r="108" spans="1:107" s="58" customFormat="1" ht="16.5" customHeight="1">
      <c r="A108" s="70" t="s">
        <v>435</v>
      </c>
      <c r="B108" s="660"/>
      <c r="C108" s="386" t="s">
        <v>1127</v>
      </c>
      <c r="D108" s="387" t="s">
        <v>1124</v>
      </c>
      <c r="E108" s="379" t="s">
        <v>1119</v>
      </c>
      <c r="F108" s="77">
        <f>VLOOKUP(C108,'[65]06월마감'!$A$1:$B$500,2,0)</f>
        <v>4094</v>
      </c>
      <c r="G108" s="388">
        <f>VLOOKUP($C$108,[67]납품수량!$B$3:$AH$200,G$1,0)</f>
        <v>0</v>
      </c>
      <c r="H108" s="388">
        <f>VLOOKUP($C$108,[67]납품수량!$B$3:$AH$200,H$1,0)</f>
        <v>0</v>
      </c>
      <c r="I108" s="388">
        <f>VLOOKUP($C$108,[67]납품수량!$B$3:$AH$200,I$1,0)</f>
        <v>0</v>
      </c>
      <c r="J108" s="388">
        <f>VLOOKUP($C$108,[67]납품수량!$B$3:$AH$200,J$1,0)</f>
        <v>0</v>
      </c>
      <c r="K108" s="388">
        <f>VLOOKUP($C$108,[67]납품수량!$B$3:$AH$200,K$1,0)</f>
        <v>0</v>
      </c>
      <c r="L108" s="388">
        <f>VLOOKUP($C$108,[67]납품수량!$B$3:$AH$200,L$1,0)</f>
        <v>0</v>
      </c>
      <c r="M108" s="388">
        <f>VLOOKUP($C$108,[67]납품수량!$B$3:$AH$200,M$1,0)</f>
        <v>0</v>
      </c>
      <c r="N108" s="388">
        <f>VLOOKUP($C$108,[67]납품수량!$B$3:$AH$200,N$1,0)</f>
        <v>0</v>
      </c>
      <c r="O108" s="388">
        <f>VLOOKUP($C$108,[67]납품수량!$B$3:$AH$200,O$1,0)</f>
        <v>0</v>
      </c>
      <c r="P108" s="388">
        <f>VLOOKUP($C$108,[67]납품수량!$B$3:$AH$200,P$1,0)</f>
        <v>0</v>
      </c>
      <c r="Q108" s="388">
        <f>VLOOKUP($C$108,[67]납품수량!$B$3:$AH$200,Q$1,0)</f>
        <v>0</v>
      </c>
      <c r="R108" s="388">
        <f>VLOOKUP($C$108,[67]납품수량!$B$3:$AH$200,R$1,0)</f>
        <v>0</v>
      </c>
      <c r="S108" s="388">
        <f>VLOOKUP($C$108,[67]납품수량!$B$3:$AH$200,S$1,0)</f>
        <v>0</v>
      </c>
      <c r="T108" s="388">
        <f>VLOOKUP($C$108,[67]납품수량!$B$3:$AH$200,T$1,0)</f>
        <v>0</v>
      </c>
      <c r="U108" s="388">
        <f>VLOOKUP($C$108,[67]납품수량!$B$3:$AH$200,U$1,0)</f>
        <v>0</v>
      </c>
      <c r="V108" s="388">
        <f>VLOOKUP($C$108,[67]납품수량!$B$3:$AH$200,V$1,0)</f>
        <v>0</v>
      </c>
      <c r="W108" s="388">
        <f>VLOOKUP($C$108,[67]납품수량!$B$3:$AH$200,W$1,0)</f>
        <v>0</v>
      </c>
      <c r="X108" s="388">
        <f>VLOOKUP($C$108,[67]납품수량!$B$3:$AH$200,X$1,0)</f>
        <v>0</v>
      </c>
      <c r="Y108" s="388">
        <f>VLOOKUP($C$108,[67]납품수량!$B$3:$AH$200,Y$1,0)</f>
        <v>0</v>
      </c>
      <c r="Z108" s="388">
        <f>VLOOKUP($C$108,[67]납품수량!$B$3:$AH$200,Z$1,0)</f>
        <v>0</v>
      </c>
      <c r="AA108" s="388">
        <f>VLOOKUP($C$108,[67]납품수량!$B$3:$AH$200,AA$1,0)</f>
        <v>0</v>
      </c>
      <c r="AB108" s="388">
        <f>VLOOKUP($C$108,[67]납품수량!$B$3:$AH$200,AB$1,0)</f>
        <v>0</v>
      </c>
      <c r="AC108" s="388">
        <f>VLOOKUP($C$108,[67]납품수량!$B$3:$AH$200,AC$1,0)</f>
        <v>0</v>
      </c>
      <c r="AD108" s="388">
        <f>VLOOKUP($C$108,[67]납품수량!$B$3:$AH$200,AD$1,0)</f>
        <v>0</v>
      </c>
      <c r="AE108" s="388">
        <f>VLOOKUP($C$108,[67]납품수량!$B$3:$AH$200,AE$1,0)</f>
        <v>0</v>
      </c>
      <c r="AF108" s="388">
        <f>VLOOKUP($C$108,[67]납품수량!$B$3:$AH$200,AF$1,0)</f>
        <v>0</v>
      </c>
      <c r="AG108" s="388">
        <f>VLOOKUP($C$108,[67]납품수량!$B$3:$AH$200,AG$1,0)</f>
        <v>0</v>
      </c>
      <c r="AH108" s="388">
        <f>VLOOKUP($C$108,[67]납품수량!$B$3:$AH$200,AH$1,0)</f>
        <v>0</v>
      </c>
      <c r="AI108" s="388">
        <f>VLOOKUP($C$108,[67]납품수량!$B$3:$AH$200,AI$1,0)</f>
        <v>0</v>
      </c>
      <c r="AJ108" s="388">
        <f>VLOOKUP($C$108,[67]납품수량!$B$3:$AH$200,AJ$1,0)</f>
        <v>0</v>
      </c>
      <c r="AK108" s="388">
        <f>VLOOKUP($C$108,[67]납품수량!$B$3:$AH$200,AK$1,0)</f>
        <v>0</v>
      </c>
      <c r="AL108" s="388">
        <f t="shared" si="108"/>
        <v>0</v>
      </c>
      <c r="AM108" s="389">
        <f t="shared" si="70"/>
        <v>0</v>
      </c>
      <c r="AN108" s="61"/>
      <c r="AO108" s="370">
        <f t="shared" ref="AO108:BS108" si="115">$F$108*G108</f>
        <v>0</v>
      </c>
      <c r="AP108" s="370">
        <f t="shared" si="115"/>
        <v>0</v>
      </c>
      <c r="AQ108" s="370">
        <f t="shared" si="115"/>
        <v>0</v>
      </c>
      <c r="AR108" s="370">
        <f t="shared" si="115"/>
        <v>0</v>
      </c>
      <c r="AS108" s="370">
        <f t="shared" si="115"/>
        <v>0</v>
      </c>
      <c r="AT108" s="370">
        <f t="shared" si="115"/>
        <v>0</v>
      </c>
      <c r="AU108" s="370">
        <f t="shared" si="115"/>
        <v>0</v>
      </c>
      <c r="AV108" s="370">
        <f t="shared" si="115"/>
        <v>0</v>
      </c>
      <c r="AW108" s="370">
        <f t="shared" si="115"/>
        <v>0</v>
      </c>
      <c r="AX108" s="370">
        <f t="shared" si="115"/>
        <v>0</v>
      </c>
      <c r="AY108" s="370">
        <f t="shared" si="115"/>
        <v>0</v>
      </c>
      <c r="AZ108" s="370">
        <f t="shared" si="115"/>
        <v>0</v>
      </c>
      <c r="BA108" s="370">
        <f t="shared" si="115"/>
        <v>0</v>
      </c>
      <c r="BB108" s="370">
        <f t="shared" si="115"/>
        <v>0</v>
      </c>
      <c r="BC108" s="370">
        <f t="shared" si="115"/>
        <v>0</v>
      </c>
      <c r="BD108" s="370">
        <f t="shared" si="115"/>
        <v>0</v>
      </c>
      <c r="BE108" s="370">
        <f t="shared" si="115"/>
        <v>0</v>
      </c>
      <c r="BF108" s="370">
        <f t="shared" si="115"/>
        <v>0</v>
      </c>
      <c r="BG108" s="370">
        <f t="shared" si="115"/>
        <v>0</v>
      </c>
      <c r="BH108" s="370">
        <f t="shared" si="115"/>
        <v>0</v>
      </c>
      <c r="BI108" s="370">
        <f t="shared" si="115"/>
        <v>0</v>
      </c>
      <c r="BJ108" s="370">
        <f t="shared" si="115"/>
        <v>0</v>
      </c>
      <c r="BK108" s="370">
        <f t="shared" si="115"/>
        <v>0</v>
      </c>
      <c r="BL108" s="370">
        <f t="shared" si="115"/>
        <v>0</v>
      </c>
      <c r="BM108" s="370">
        <f t="shared" si="115"/>
        <v>0</v>
      </c>
      <c r="BN108" s="370">
        <f t="shared" si="115"/>
        <v>0</v>
      </c>
      <c r="BO108" s="370">
        <f t="shared" si="115"/>
        <v>0</v>
      </c>
      <c r="BP108" s="370">
        <f t="shared" si="115"/>
        <v>0</v>
      </c>
      <c r="BQ108" s="370">
        <f t="shared" si="115"/>
        <v>0</v>
      </c>
      <c r="BR108" s="370">
        <f t="shared" si="115"/>
        <v>0</v>
      </c>
      <c r="BS108" s="370">
        <f t="shared" si="115"/>
        <v>0</v>
      </c>
      <c r="BT108" s="369">
        <f t="shared" si="72"/>
        <v>0</v>
      </c>
      <c r="BU108" s="61"/>
      <c r="BV108" s="61"/>
      <c r="BW108" s="61"/>
      <c r="BX108" s="61"/>
      <c r="BY108" s="61"/>
      <c r="BZ108" s="61"/>
      <c r="CA108" s="61"/>
      <c r="CB108" s="61"/>
      <c r="CC108" s="61"/>
      <c r="CD108" s="61"/>
      <c r="CE108" s="61"/>
      <c r="CF108" s="61"/>
      <c r="CG108" s="61"/>
      <c r="CH108" s="61"/>
      <c r="CI108" s="61"/>
      <c r="CJ108" s="61"/>
      <c r="CK108" s="61"/>
      <c r="CL108" s="61"/>
      <c r="CM108" s="61"/>
      <c r="CN108" s="61"/>
      <c r="CO108" s="61"/>
      <c r="CP108" s="61"/>
      <c r="CQ108" s="61"/>
      <c r="CR108" s="61"/>
      <c r="CS108" s="61"/>
      <c r="CT108" s="61"/>
      <c r="CU108" s="61"/>
      <c r="CV108" s="61"/>
      <c r="CW108" s="61"/>
      <c r="CX108" s="61"/>
      <c r="CY108" s="61"/>
      <c r="CZ108" s="61"/>
      <c r="DA108" s="61"/>
      <c r="DB108" s="61"/>
      <c r="DC108" s="61"/>
    </row>
    <row r="109" spans="1:107" s="58" customFormat="1" ht="16.5" customHeight="1">
      <c r="A109" s="70" t="s">
        <v>435</v>
      </c>
      <c r="B109" s="660"/>
      <c r="C109" s="386" t="s">
        <v>1126</v>
      </c>
      <c r="D109" s="387" t="s">
        <v>1124</v>
      </c>
      <c r="E109" s="379" t="s">
        <v>1119</v>
      </c>
      <c r="F109" s="77">
        <f>VLOOKUP(C109,'[65]06월마감'!$A$1:$B$500,2,0)</f>
        <v>4449</v>
      </c>
      <c r="G109" s="388">
        <f>VLOOKUP($C$109,[67]납품수량!$B$3:$AH$200,G$1,0)</f>
        <v>0</v>
      </c>
      <c r="H109" s="388">
        <f>VLOOKUP($C$109,[67]납품수량!$B$3:$AH$200,H$1,0)</f>
        <v>0</v>
      </c>
      <c r="I109" s="388">
        <f>VLOOKUP($C$109,[67]납품수량!$B$3:$AH$200,I$1,0)</f>
        <v>0</v>
      </c>
      <c r="J109" s="388">
        <f>VLOOKUP($C$109,[67]납품수량!$B$3:$AH$200,J$1,0)</f>
        <v>0</v>
      </c>
      <c r="K109" s="388">
        <f>VLOOKUP($C$109,[67]납품수량!$B$3:$AH$200,K$1,0)</f>
        <v>0</v>
      </c>
      <c r="L109" s="388">
        <f>VLOOKUP($C$109,[67]납품수량!$B$3:$AH$200,L$1,0)</f>
        <v>0</v>
      </c>
      <c r="M109" s="388">
        <f>VLOOKUP($C$109,[67]납품수량!$B$3:$AH$200,M$1,0)</f>
        <v>0</v>
      </c>
      <c r="N109" s="388">
        <f>VLOOKUP($C$109,[67]납품수량!$B$3:$AH$200,N$1,0)</f>
        <v>0</v>
      </c>
      <c r="O109" s="388">
        <f>VLOOKUP($C$109,[67]납품수량!$B$3:$AH$200,O$1,0)</f>
        <v>0</v>
      </c>
      <c r="P109" s="388">
        <f>VLOOKUP($C$109,[67]납품수량!$B$3:$AH$200,P$1,0)</f>
        <v>0</v>
      </c>
      <c r="Q109" s="388">
        <f>VLOOKUP($C$109,[67]납품수량!$B$3:$AH$200,Q$1,0)</f>
        <v>0</v>
      </c>
      <c r="R109" s="388">
        <f>VLOOKUP($C$109,[67]납품수량!$B$3:$AH$200,R$1,0)</f>
        <v>0</v>
      </c>
      <c r="S109" s="388">
        <f>VLOOKUP($C$109,[67]납품수량!$B$3:$AH$200,S$1,0)</f>
        <v>0</v>
      </c>
      <c r="T109" s="388">
        <f>VLOOKUP($C$109,[67]납품수량!$B$3:$AH$200,T$1,0)</f>
        <v>0</v>
      </c>
      <c r="U109" s="388">
        <f>VLOOKUP($C$109,[67]납품수량!$B$3:$AH$200,U$1,0)</f>
        <v>0</v>
      </c>
      <c r="V109" s="388">
        <f>VLOOKUP($C$109,[67]납품수량!$B$3:$AH$200,V$1,0)</f>
        <v>0</v>
      </c>
      <c r="W109" s="388">
        <f>VLOOKUP($C$109,[67]납품수량!$B$3:$AH$200,W$1,0)</f>
        <v>0</v>
      </c>
      <c r="X109" s="388">
        <f>VLOOKUP($C$109,[67]납품수량!$B$3:$AH$200,X$1,0)</f>
        <v>0</v>
      </c>
      <c r="Y109" s="388">
        <f>VLOOKUP($C$109,[67]납품수량!$B$3:$AH$200,Y$1,0)</f>
        <v>0</v>
      </c>
      <c r="Z109" s="388">
        <f>VLOOKUP($C$109,[67]납품수량!$B$3:$AH$200,Z$1,0)</f>
        <v>0</v>
      </c>
      <c r="AA109" s="388">
        <f>VLOOKUP($C$109,[67]납품수량!$B$3:$AH$200,AA$1,0)</f>
        <v>0</v>
      </c>
      <c r="AB109" s="388">
        <f>VLOOKUP($C$109,[67]납품수량!$B$3:$AH$200,AB$1,0)</f>
        <v>0</v>
      </c>
      <c r="AC109" s="388">
        <f>VLOOKUP($C$109,[67]납품수량!$B$3:$AH$200,AC$1,0)</f>
        <v>0</v>
      </c>
      <c r="AD109" s="388">
        <f>VLOOKUP($C$109,[67]납품수량!$B$3:$AH$200,AD$1,0)</f>
        <v>0</v>
      </c>
      <c r="AE109" s="388">
        <f>VLOOKUP($C$109,[67]납품수량!$B$3:$AH$200,AE$1,0)</f>
        <v>0</v>
      </c>
      <c r="AF109" s="388">
        <f>VLOOKUP($C$109,[67]납품수량!$B$3:$AH$200,AF$1,0)</f>
        <v>0</v>
      </c>
      <c r="AG109" s="388">
        <f>VLOOKUP($C$109,[67]납품수량!$B$3:$AH$200,AG$1,0)</f>
        <v>0</v>
      </c>
      <c r="AH109" s="388">
        <f>VLOOKUP($C$109,[67]납품수량!$B$3:$AH$200,AH$1,0)</f>
        <v>0</v>
      </c>
      <c r="AI109" s="388">
        <f>VLOOKUP($C$109,[67]납품수량!$B$3:$AH$200,AI$1,0)</f>
        <v>0</v>
      </c>
      <c r="AJ109" s="388">
        <f>VLOOKUP($C$109,[67]납품수량!$B$3:$AH$200,AJ$1,0)</f>
        <v>0</v>
      </c>
      <c r="AK109" s="388">
        <f>VLOOKUP($C$109,[67]납품수량!$B$3:$AH$200,AK$1,0)</f>
        <v>0</v>
      </c>
      <c r="AL109" s="388">
        <f t="shared" si="108"/>
        <v>0</v>
      </c>
      <c r="AM109" s="389">
        <f t="shared" si="70"/>
        <v>0</v>
      </c>
      <c r="AN109" s="61"/>
      <c r="AO109" s="370">
        <f t="shared" ref="AO109:BS109" si="116">$F$109*G109</f>
        <v>0</v>
      </c>
      <c r="AP109" s="370">
        <f t="shared" si="116"/>
        <v>0</v>
      </c>
      <c r="AQ109" s="370">
        <f t="shared" si="116"/>
        <v>0</v>
      </c>
      <c r="AR109" s="370">
        <f t="shared" si="116"/>
        <v>0</v>
      </c>
      <c r="AS109" s="370">
        <f t="shared" si="116"/>
        <v>0</v>
      </c>
      <c r="AT109" s="370">
        <f t="shared" si="116"/>
        <v>0</v>
      </c>
      <c r="AU109" s="370">
        <f t="shared" si="116"/>
        <v>0</v>
      </c>
      <c r="AV109" s="370">
        <f t="shared" si="116"/>
        <v>0</v>
      </c>
      <c r="AW109" s="370">
        <f t="shared" si="116"/>
        <v>0</v>
      </c>
      <c r="AX109" s="370">
        <f t="shared" si="116"/>
        <v>0</v>
      </c>
      <c r="AY109" s="370">
        <f t="shared" si="116"/>
        <v>0</v>
      </c>
      <c r="AZ109" s="370">
        <f t="shared" si="116"/>
        <v>0</v>
      </c>
      <c r="BA109" s="370">
        <f t="shared" si="116"/>
        <v>0</v>
      </c>
      <c r="BB109" s="370">
        <f t="shared" si="116"/>
        <v>0</v>
      </c>
      <c r="BC109" s="370">
        <f t="shared" si="116"/>
        <v>0</v>
      </c>
      <c r="BD109" s="370">
        <f t="shared" si="116"/>
        <v>0</v>
      </c>
      <c r="BE109" s="370">
        <f t="shared" si="116"/>
        <v>0</v>
      </c>
      <c r="BF109" s="370">
        <f t="shared" si="116"/>
        <v>0</v>
      </c>
      <c r="BG109" s="370">
        <f t="shared" si="116"/>
        <v>0</v>
      </c>
      <c r="BH109" s="370">
        <f t="shared" si="116"/>
        <v>0</v>
      </c>
      <c r="BI109" s="370">
        <f t="shared" si="116"/>
        <v>0</v>
      </c>
      <c r="BJ109" s="370">
        <f t="shared" si="116"/>
        <v>0</v>
      </c>
      <c r="BK109" s="370">
        <f t="shared" si="116"/>
        <v>0</v>
      </c>
      <c r="BL109" s="370">
        <f t="shared" si="116"/>
        <v>0</v>
      </c>
      <c r="BM109" s="370">
        <f t="shared" si="116"/>
        <v>0</v>
      </c>
      <c r="BN109" s="370">
        <f t="shared" si="116"/>
        <v>0</v>
      </c>
      <c r="BO109" s="370">
        <f t="shared" si="116"/>
        <v>0</v>
      </c>
      <c r="BP109" s="370">
        <f t="shared" si="116"/>
        <v>0</v>
      </c>
      <c r="BQ109" s="370">
        <f t="shared" si="116"/>
        <v>0</v>
      </c>
      <c r="BR109" s="370">
        <f t="shared" si="116"/>
        <v>0</v>
      </c>
      <c r="BS109" s="370">
        <f t="shared" si="116"/>
        <v>0</v>
      </c>
      <c r="BT109" s="369">
        <f t="shared" si="72"/>
        <v>0</v>
      </c>
      <c r="BU109" s="61"/>
      <c r="BV109" s="61"/>
      <c r="BW109" s="61"/>
      <c r="BX109" s="61"/>
      <c r="BY109" s="61"/>
      <c r="BZ109" s="61"/>
      <c r="CA109" s="61"/>
      <c r="CB109" s="61"/>
      <c r="CC109" s="61"/>
      <c r="CD109" s="61"/>
      <c r="CE109" s="61"/>
      <c r="CF109" s="61"/>
      <c r="CG109" s="61"/>
      <c r="CH109" s="61"/>
      <c r="CI109" s="61"/>
      <c r="CJ109" s="61"/>
      <c r="CK109" s="61"/>
      <c r="CL109" s="61"/>
      <c r="CM109" s="61"/>
      <c r="CN109" s="61"/>
      <c r="CO109" s="61"/>
      <c r="CP109" s="61"/>
      <c r="CQ109" s="61"/>
      <c r="CR109" s="61"/>
      <c r="CS109" s="61"/>
      <c r="CT109" s="61"/>
      <c r="CU109" s="61"/>
      <c r="CV109" s="61"/>
      <c r="CW109" s="61"/>
      <c r="CX109" s="61"/>
      <c r="CY109" s="61"/>
      <c r="CZ109" s="61"/>
      <c r="DA109" s="61"/>
      <c r="DB109" s="61"/>
      <c r="DC109" s="61"/>
    </row>
    <row r="110" spans="1:107" s="58" customFormat="1" ht="16.5" customHeight="1">
      <c r="A110" s="70" t="s">
        <v>435</v>
      </c>
      <c r="B110" s="660"/>
      <c r="C110" s="386" t="s">
        <v>1125</v>
      </c>
      <c r="D110" s="387" t="s">
        <v>1124</v>
      </c>
      <c r="E110" s="379" t="s">
        <v>1119</v>
      </c>
      <c r="F110" s="77">
        <f>VLOOKUP(C110,'[65]06월마감'!$A$1:$B$500,2,0)</f>
        <v>4449</v>
      </c>
      <c r="G110" s="388">
        <f>VLOOKUP($C$110,[67]납품수량!$B$3:$AH$200,G$1,0)</f>
        <v>0</v>
      </c>
      <c r="H110" s="388">
        <f>VLOOKUP($C$110,[67]납품수량!$B$3:$AH$200,H$1,0)</f>
        <v>0</v>
      </c>
      <c r="I110" s="388">
        <f>VLOOKUP($C$110,[67]납품수량!$B$3:$AH$200,I$1,0)</f>
        <v>0</v>
      </c>
      <c r="J110" s="388">
        <f>VLOOKUP($C$110,[67]납품수량!$B$3:$AH$200,J$1,0)</f>
        <v>0</v>
      </c>
      <c r="K110" s="388">
        <f>VLOOKUP($C$110,[67]납품수량!$B$3:$AH$200,K$1,0)</f>
        <v>0</v>
      </c>
      <c r="L110" s="388">
        <f>VLOOKUP($C$110,[67]납품수량!$B$3:$AH$200,L$1,0)</f>
        <v>0</v>
      </c>
      <c r="M110" s="388">
        <f>VLOOKUP($C$110,[67]납품수량!$B$3:$AH$200,M$1,0)</f>
        <v>0</v>
      </c>
      <c r="N110" s="388">
        <f>VLOOKUP($C$110,[67]납품수량!$B$3:$AH$200,N$1,0)</f>
        <v>0</v>
      </c>
      <c r="O110" s="388">
        <f>VLOOKUP($C$110,[67]납품수량!$B$3:$AH$200,O$1,0)</f>
        <v>0</v>
      </c>
      <c r="P110" s="388">
        <f>VLOOKUP($C$110,[67]납품수량!$B$3:$AH$200,P$1,0)</f>
        <v>0</v>
      </c>
      <c r="Q110" s="388">
        <f>VLOOKUP($C$110,[67]납품수량!$B$3:$AH$200,Q$1,0)</f>
        <v>0</v>
      </c>
      <c r="R110" s="388">
        <f>VLOOKUP($C$110,[67]납품수량!$B$3:$AH$200,R$1,0)</f>
        <v>0</v>
      </c>
      <c r="S110" s="388">
        <f>VLOOKUP($C$110,[67]납품수량!$B$3:$AH$200,S$1,0)</f>
        <v>0</v>
      </c>
      <c r="T110" s="388">
        <f>VLOOKUP($C$110,[67]납품수량!$B$3:$AH$200,T$1,0)</f>
        <v>0</v>
      </c>
      <c r="U110" s="388">
        <f>VLOOKUP($C$110,[67]납품수량!$B$3:$AH$200,U$1,0)</f>
        <v>0</v>
      </c>
      <c r="V110" s="388">
        <f>VLOOKUP($C$110,[67]납품수량!$B$3:$AH$200,V$1,0)</f>
        <v>0</v>
      </c>
      <c r="W110" s="388">
        <f>VLOOKUP($C$110,[67]납품수량!$B$3:$AH$200,W$1,0)</f>
        <v>0</v>
      </c>
      <c r="X110" s="388">
        <f>VLOOKUP($C$110,[67]납품수량!$B$3:$AH$200,X$1,0)</f>
        <v>0</v>
      </c>
      <c r="Y110" s="388">
        <f>VLOOKUP($C$110,[67]납품수량!$B$3:$AH$200,Y$1,0)</f>
        <v>0</v>
      </c>
      <c r="Z110" s="388">
        <f>VLOOKUP($C$110,[67]납품수량!$B$3:$AH$200,Z$1,0)</f>
        <v>0</v>
      </c>
      <c r="AA110" s="388">
        <f>VLOOKUP($C$110,[67]납품수량!$B$3:$AH$200,AA$1,0)</f>
        <v>0</v>
      </c>
      <c r="AB110" s="388">
        <f>VLOOKUP($C$110,[67]납품수량!$B$3:$AH$200,AB$1,0)</f>
        <v>0</v>
      </c>
      <c r="AC110" s="388">
        <f>VLOOKUP($C$110,[67]납품수량!$B$3:$AH$200,AC$1,0)</f>
        <v>0</v>
      </c>
      <c r="AD110" s="388">
        <f>VLOOKUP($C$110,[67]납품수량!$B$3:$AH$200,AD$1,0)</f>
        <v>0</v>
      </c>
      <c r="AE110" s="388">
        <f>VLOOKUP($C$110,[67]납품수량!$B$3:$AH$200,AE$1,0)</f>
        <v>0</v>
      </c>
      <c r="AF110" s="388">
        <f>VLOOKUP($C$110,[67]납품수량!$B$3:$AH$200,AF$1,0)</f>
        <v>0</v>
      </c>
      <c r="AG110" s="388">
        <f>VLOOKUP($C$110,[67]납품수량!$B$3:$AH$200,AG$1,0)</f>
        <v>0</v>
      </c>
      <c r="AH110" s="388">
        <f>VLOOKUP($C$110,[67]납품수량!$B$3:$AH$200,AH$1,0)</f>
        <v>0</v>
      </c>
      <c r="AI110" s="388">
        <f>VLOOKUP($C$110,[67]납품수량!$B$3:$AH$200,AI$1,0)</f>
        <v>0</v>
      </c>
      <c r="AJ110" s="388">
        <f>VLOOKUP($C$110,[67]납품수량!$B$3:$AH$200,AJ$1,0)</f>
        <v>0</v>
      </c>
      <c r="AK110" s="388">
        <f>VLOOKUP($C$110,[67]납품수량!$B$3:$AH$200,AK$1,0)</f>
        <v>0</v>
      </c>
      <c r="AL110" s="388">
        <f t="shared" si="108"/>
        <v>0</v>
      </c>
      <c r="AM110" s="389">
        <f t="shared" si="70"/>
        <v>0</v>
      </c>
      <c r="AN110" s="61"/>
      <c r="AO110" s="370">
        <f t="shared" ref="AO110:BS110" si="117">$F$110*G110</f>
        <v>0</v>
      </c>
      <c r="AP110" s="370">
        <f t="shared" si="117"/>
        <v>0</v>
      </c>
      <c r="AQ110" s="370">
        <f t="shared" si="117"/>
        <v>0</v>
      </c>
      <c r="AR110" s="370">
        <f t="shared" si="117"/>
        <v>0</v>
      </c>
      <c r="AS110" s="370">
        <f t="shared" si="117"/>
        <v>0</v>
      </c>
      <c r="AT110" s="370">
        <f t="shared" si="117"/>
        <v>0</v>
      </c>
      <c r="AU110" s="370">
        <f t="shared" si="117"/>
        <v>0</v>
      </c>
      <c r="AV110" s="370">
        <f t="shared" si="117"/>
        <v>0</v>
      </c>
      <c r="AW110" s="370">
        <f t="shared" si="117"/>
        <v>0</v>
      </c>
      <c r="AX110" s="370">
        <f t="shared" si="117"/>
        <v>0</v>
      </c>
      <c r="AY110" s="370">
        <f t="shared" si="117"/>
        <v>0</v>
      </c>
      <c r="AZ110" s="370">
        <f t="shared" si="117"/>
        <v>0</v>
      </c>
      <c r="BA110" s="370">
        <f t="shared" si="117"/>
        <v>0</v>
      </c>
      <c r="BB110" s="370">
        <f t="shared" si="117"/>
        <v>0</v>
      </c>
      <c r="BC110" s="370">
        <f t="shared" si="117"/>
        <v>0</v>
      </c>
      <c r="BD110" s="370">
        <f t="shared" si="117"/>
        <v>0</v>
      </c>
      <c r="BE110" s="370">
        <f t="shared" si="117"/>
        <v>0</v>
      </c>
      <c r="BF110" s="370">
        <f t="shared" si="117"/>
        <v>0</v>
      </c>
      <c r="BG110" s="370">
        <f t="shared" si="117"/>
        <v>0</v>
      </c>
      <c r="BH110" s="370">
        <f t="shared" si="117"/>
        <v>0</v>
      </c>
      <c r="BI110" s="370">
        <f t="shared" si="117"/>
        <v>0</v>
      </c>
      <c r="BJ110" s="370">
        <f t="shared" si="117"/>
        <v>0</v>
      </c>
      <c r="BK110" s="370">
        <f t="shared" si="117"/>
        <v>0</v>
      </c>
      <c r="BL110" s="370">
        <f t="shared" si="117"/>
        <v>0</v>
      </c>
      <c r="BM110" s="370">
        <f t="shared" si="117"/>
        <v>0</v>
      </c>
      <c r="BN110" s="370">
        <f t="shared" si="117"/>
        <v>0</v>
      </c>
      <c r="BO110" s="370">
        <f t="shared" si="117"/>
        <v>0</v>
      </c>
      <c r="BP110" s="370">
        <f t="shared" si="117"/>
        <v>0</v>
      </c>
      <c r="BQ110" s="370">
        <f t="shared" si="117"/>
        <v>0</v>
      </c>
      <c r="BR110" s="370">
        <f t="shared" si="117"/>
        <v>0</v>
      </c>
      <c r="BS110" s="370">
        <f t="shared" si="117"/>
        <v>0</v>
      </c>
      <c r="BT110" s="369">
        <f t="shared" si="72"/>
        <v>0</v>
      </c>
      <c r="BU110" s="61"/>
      <c r="BV110" s="61"/>
      <c r="BW110" s="61"/>
      <c r="BX110" s="61"/>
      <c r="BY110" s="61"/>
      <c r="BZ110" s="61"/>
      <c r="CA110" s="61"/>
      <c r="CB110" s="61"/>
      <c r="CC110" s="61"/>
      <c r="CD110" s="61"/>
      <c r="CE110" s="61"/>
      <c r="CF110" s="61"/>
      <c r="CG110" s="61"/>
      <c r="CH110" s="61"/>
      <c r="CI110" s="61"/>
      <c r="CJ110" s="61"/>
      <c r="CK110" s="61"/>
      <c r="CL110" s="61"/>
      <c r="CM110" s="61"/>
      <c r="CN110" s="61"/>
      <c r="CO110" s="61"/>
      <c r="CP110" s="61"/>
      <c r="CQ110" s="61"/>
      <c r="CR110" s="61"/>
      <c r="CS110" s="61"/>
      <c r="CT110" s="61"/>
      <c r="CU110" s="61"/>
      <c r="CV110" s="61"/>
      <c r="CW110" s="61"/>
      <c r="CX110" s="61"/>
      <c r="CY110" s="61"/>
      <c r="CZ110" s="61"/>
      <c r="DA110" s="61"/>
      <c r="DB110" s="61"/>
      <c r="DC110" s="61"/>
    </row>
    <row r="111" spans="1:107" s="58" customFormat="1" ht="16.5" customHeight="1">
      <c r="A111" s="70" t="s">
        <v>435</v>
      </c>
      <c r="B111" s="660"/>
      <c r="C111" s="386" t="s">
        <v>1123</v>
      </c>
      <c r="D111" s="387" t="s">
        <v>1122</v>
      </c>
      <c r="E111" s="379" t="s">
        <v>1119</v>
      </c>
      <c r="F111" s="77">
        <f>VLOOKUP(C111,'[65]06월마감'!$A$1:$B$500,2,0)</f>
        <v>4750</v>
      </c>
      <c r="G111" s="388">
        <f>VLOOKUP($C$111,[67]납품수량!$B$3:$AH$200,G$1,0)</f>
        <v>0</v>
      </c>
      <c r="H111" s="388">
        <f>VLOOKUP($C$111,[67]납품수량!$B$3:$AH$200,H$1,0)</f>
        <v>0</v>
      </c>
      <c r="I111" s="388">
        <f>VLOOKUP($C$111,[67]납품수량!$B$3:$AH$200,I$1,0)</f>
        <v>0</v>
      </c>
      <c r="J111" s="388">
        <f>VLOOKUP($C$111,[67]납품수량!$B$3:$AH$200,J$1,0)</f>
        <v>0</v>
      </c>
      <c r="K111" s="388">
        <f>VLOOKUP($C$111,[67]납품수량!$B$3:$AH$200,K$1,0)</f>
        <v>0</v>
      </c>
      <c r="L111" s="388">
        <f>VLOOKUP($C$111,[67]납품수량!$B$3:$AH$200,L$1,0)</f>
        <v>0</v>
      </c>
      <c r="M111" s="388">
        <f>VLOOKUP($C$111,[67]납품수량!$B$3:$AH$200,M$1,0)</f>
        <v>0</v>
      </c>
      <c r="N111" s="388">
        <f>VLOOKUP($C$111,[67]납품수량!$B$3:$AH$200,N$1,0)</f>
        <v>0</v>
      </c>
      <c r="O111" s="388">
        <f>VLOOKUP($C$111,[67]납품수량!$B$3:$AH$200,O$1,0)</f>
        <v>0</v>
      </c>
      <c r="P111" s="388">
        <f>VLOOKUP($C$111,[67]납품수량!$B$3:$AH$200,P$1,0)</f>
        <v>0</v>
      </c>
      <c r="Q111" s="388">
        <f>VLOOKUP($C$111,[67]납품수량!$B$3:$AH$200,Q$1,0)</f>
        <v>0</v>
      </c>
      <c r="R111" s="388">
        <f>VLOOKUP($C$111,[67]납품수량!$B$3:$AH$200,R$1,0)</f>
        <v>0</v>
      </c>
      <c r="S111" s="388">
        <f>VLOOKUP($C$111,[67]납품수량!$B$3:$AH$200,S$1,0)</f>
        <v>0</v>
      </c>
      <c r="T111" s="388">
        <f>VLOOKUP($C$111,[67]납품수량!$B$3:$AH$200,T$1,0)</f>
        <v>0</v>
      </c>
      <c r="U111" s="388">
        <f>VLOOKUP($C$111,[67]납품수량!$B$3:$AH$200,U$1,0)</f>
        <v>0</v>
      </c>
      <c r="V111" s="388">
        <f>VLOOKUP($C$111,[67]납품수량!$B$3:$AH$200,V$1,0)</f>
        <v>0</v>
      </c>
      <c r="W111" s="388">
        <f>VLOOKUP($C$111,[67]납품수량!$B$3:$AH$200,W$1,0)</f>
        <v>0</v>
      </c>
      <c r="X111" s="388">
        <f>VLOOKUP($C$111,[67]납품수량!$B$3:$AH$200,X$1,0)</f>
        <v>0</v>
      </c>
      <c r="Y111" s="388">
        <f>VLOOKUP($C$111,[67]납품수량!$B$3:$AH$200,Y$1,0)</f>
        <v>0</v>
      </c>
      <c r="Z111" s="388">
        <f>VLOOKUP($C$111,[67]납품수량!$B$3:$AH$200,Z$1,0)</f>
        <v>0</v>
      </c>
      <c r="AA111" s="388">
        <f>VLOOKUP($C$111,[67]납품수량!$B$3:$AH$200,AA$1,0)</f>
        <v>0</v>
      </c>
      <c r="AB111" s="388">
        <f>VLOOKUP($C$111,[67]납품수량!$B$3:$AH$200,AB$1,0)</f>
        <v>0</v>
      </c>
      <c r="AC111" s="388">
        <f>VLOOKUP($C$111,[67]납품수량!$B$3:$AH$200,AC$1,0)</f>
        <v>0</v>
      </c>
      <c r="AD111" s="388">
        <f>VLOOKUP($C$111,[67]납품수량!$B$3:$AH$200,AD$1,0)</f>
        <v>0</v>
      </c>
      <c r="AE111" s="388">
        <f>VLOOKUP($C$111,[67]납품수량!$B$3:$AH$200,AE$1,0)</f>
        <v>0</v>
      </c>
      <c r="AF111" s="388">
        <f>VLOOKUP($C$111,[67]납품수량!$B$3:$AH$200,AF$1,0)</f>
        <v>0</v>
      </c>
      <c r="AG111" s="388">
        <f>VLOOKUP($C$111,[67]납품수량!$B$3:$AH$200,AG$1,0)</f>
        <v>0</v>
      </c>
      <c r="AH111" s="388">
        <f>VLOOKUP($C$111,[67]납품수량!$B$3:$AH$200,AH$1,0)</f>
        <v>0</v>
      </c>
      <c r="AI111" s="388">
        <f>VLOOKUP($C$111,[67]납품수량!$B$3:$AH$200,AI$1,0)</f>
        <v>0</v>
      </c>
      <c r="AJ111" s="388">
        <f>VLOOKUP($C$111,[67]납품수량!$B$3:$AH$200,AJ$1,0)</f>
        <v>0</v>
      </c>
      <c r="AK111" s="388">
        <f>VLOOKUP($C$111,[67]납품수량!$B$3:$AH$200,AK$1,0)</f>
        <v>0</v>
      </c>
      <c r="AL111" s="388">
        <f t="shared" si="108"/>
        <v>0</v>
      </c>
      <c r="AM111" s="389">
        <f t="shared" si="70"/>
        <v>0</v>
      </c>
      <c r="AN111" s="61"/>
      <c r="AO111" s="370">
        <f t="shared" ref="AO111:BS111" si="118">$F$111*G111</f>
        <v>0</v>
      </c>
      <c r="AP111" s="370">
        <f t="shared" si="118"/>
        <v>0</v>
      </c>
      <c r="AQ111" s="370">
        <f t="shared" si="118"/>
        <v>0</v>
      </c>
      <c r="AR111" s="370">
        <f t="shared" si="118"/>
        <v>0</v>
      </c>
      <c r="AS111" s="370">
        <f t="shared" si="118"/>
        <v>0</v>
      </c>
      <c r="AT111" s="370">
        <f t="shared" si="118"/>
        <v>0</v>
      </c>
      <c r="AU111" s="370">
        <f t="shared" si="118"/>
        <v>0</v>
      </c>
      <c r="AV111" s="370">
        <f t="shared" si="118"/>
        <v>0</v>
      </c>
      <c r="AW111" s="370">
        <f t="shared" si="118"/>
        <v>0</v>
      </c>
      <c r="AX111" s="370">
        <f t="shared" si="118"/>
        <v>0</v>
      </c>
      <c r="AY111" s="370">
        <f t="shared" si="118"/>
        <v>0</v>
      </c>
      <c r="AZ111" s="370">
        <f t="shared" si="118"/>
        <v>0</v>
      </c>
      <c r="BA111" s="370">
        <f t="shared" si="118"/>
        <v>0</v>
      </c>
      <c r="BB111" s="370">
        <f t="shared" si="118"/>
        <v>0</v>
      </c>
      <c r="BC111" s="370">
        <f t="shared" si="118"/>
        <v>0</v>
      </c>
      <c r="BD111" s="370">
        <f t="shared" si="118"/>
        <v>0</v>
      </c>
      <c r="BE111" s="370">
        <f t="shared" si="118"/>
        <v>0</v>
      </c>
      <c r="BF111" s="370">
        <f t="shared" si="118"/>
        <v>0</v>
      </c>
      <c r="BG111" s="370">
        <f t="shared" si="118"/>
        <v>0</v>
      </c>
      <c r="BH111" s="370">
        <f t="shared" si="118"/>
        <v>0</v>
      </c>
      <c r="BI111" s="370">
        <f t="shared" si="118"/>
        <v>0</v>
      </c>
      <c r="BJ111" s="370">
        <f t="shared" si="118"/>
        <v>0</v>
      </c>
      <c r="BK111" s="370">
        <f t="shared" si="118"/>
        <v>0</v>
      </c>
      <c r="BL111" s="370">
        <f t="shared" si="118"/>
        <v>0</v>
      </c>
      <c r="BM111" s="370">
        <f t="shared" si="118"/>
        <v>0</v>
      </c>
      <c r="BN111" s="370">
        <f t="shared" si="118"/>
        <v>0</v>
      </c>
      <c r="BO111" s="370">
        <f t="shared" si="118"/>
        <v>0</v>
      </c>
      <c r="BP111" s="370">
        <f t="shared" si="118"/>
        <v>0</v>
      </c>
      <c r="BQ111" s="370">
        <f t="shared" si="118"/>
        <v>0</v>
      </c>
      <c r="BR111" s="370">
        <f t="shared" si="118"/>
        <v>0</v>
      </c>
      <c r="BS111" s="370">
        <f t="shared" si="118"/>
        <v>0</v>
      </c>
      <c r="BT111" s="369">
        <f t="shared" si="72"/>
        <v>0</v>
      </c>
      <c r="BU111" s="61"/>
      <c r="BV111" s="61"/>
      <c r="BW111" s="61"/>
      <c r="BX111" s="61"/>
      <c r="BY111" s="61"/>
      <c r="BZ111" s="61"/>
      <c r="CA111" s="61"/>
      <c r="CB111" s="61"/>
      <c r="CC111" s="61"/>
      <c r="CD111" s="61"/>
      <c r="CE111" s="61"/>
      <c r="CF111" s="61"/>
      <c r="CG111" s="61"/>
      <c r="CH111" s="61"/>
      <c r="CI111" s="61"/>
      <c r="CJ111" s="61"/>
      <c r="CK111" s="61"/>
      <c r="CL111" s="61"/>
      <c r="CM111" s="61"/>
      <c r="CN111" s="61"/>
      <c r="CO111" s="61"/>
      <c r="CP111" s="61"/>
      <c r="CQ111" s="61"/>
      <c r="CR111" s="61"/>
      <c r="CS111" s="61"/>
      <c r="CT111" s="61"/>
      <c r="CU111" s="61"/>
      <c r="CV111" s="61"/>
      <c r="CW111" s="61"/>
      <c r="CX111" s="61"/>
      <c r="CY111" s="61"/>
      <c r="CZ111" s="61"/>
      <c r="DA111" s="61"/>
      <c r="DB111" s="61"/>
      <c r="DC111" s="61"/>
    </row>
    <row r="112" spans="1:107" s="58" customFormat="1" ht="16.5" customHeight="1">
      <c r="A112" s="70" t="s">
        <v>435</v>
      </c>
      <c r="B112" s="660"/>
      <c r="C112" s="386" t="s">
        <v>1121</v>
      </c>
      <c r="D112" s="387" t="s">
        <v>1120</v>
      </c>
      <c r="E112" s="379" t="s">
        <v>1119</v>
      </c>
      <c r="F112" s="77">
        <f>VLOOKUP(C112,'[65]06월마감'!$A$1:$B$500,2,0)</f>
        <v>113</v>
      </c>
      <c r="G112" s="388">
        <f>VLOOKUP($C$112,[67]납품수량!$B$3:$AH$200,G$1,0)</f>
        <v>0</v>
      </c>
      <c r="H112" s="388">
        <f>VLOOKUP($C$112,[67]납품수량!$B$3:$AH$200,H$1,0)</f>
        <v>0</v>
      </c>
      <c r="I112" s="388">
        <f>VLOOKUP($C$112,[67]납품수량!$B$3:$AH$200,I$1,0)</f>
        <v>0</v>
      </c>
      <c r="J112" s="388">
        <f>VLOOKUP($C$112,[67]납품수량!$B$3:$AH$200,J$1,0)</f>
        <v>0</v>
      </c>
      <c r="K112" s="388">
        <f>VLOOKUP($C$112,[67]납품수량!$B$3:$AH$200,K$1,0)</f>
        <v>0</v>
      </c>
      <c r="L112" s="388">
        <f>VLOOKUP($C$112,[67]납품수량!$B$3:$AH$200,L$1,0)</f>
        <v>0</v>
      </c>
      <c r="M112" s="388">
        <f>VLOOKUP($C$112,[67]납품수량!$B$3:$AH$200,M$1,0)</f>
        <v>0</v>
      </c>
      <c r="N112" s="388">
        <f>VLOOKUP($C$112,[67]납품수량!$B$3:$AH$200,N$1,0)</f>
        <v>0</v>
      </c>
      <c r="O112" s="388">
        <f>VLOOKUP($C$112,[67]납품수량!$B$3:$AH$200,O$1,0)</f>
        <v>0</v>
      </c>
      <c r="P112" s="388">
        <f>VLOOKUP($C$112,[67]납품수량!$B$3:$AH$200,P$1,0)</f>
        <v>0</v>
      </c>
      <c r="Q112" s="388">
        <f>VLOOKUP($C$112,[67]납품수량!$B$3:$AH$200,Q$1,0)</f>
        <v>0</v>
      </c>
      <c r="R112" s="388">
        <f>VLOOKUP($C$112,[67]납품수량!$B$3:$AH$200,R$1,0)</f>
        <v>0</v>
      </c>
      <c r="S112" s="388">
        <f>VLOOKUP($C$112,[67]납품수량!$B$3:$AH$200,S$1,0)</f>
        <v>0</v>
      </c>
      <c r="T112" s="388">
        <f>VLOOKUP($C$112,[67]납품수량!$B$3:$AH$200,T$1,0)</f>
        <v>0</v>
      </c>
      <c r="U112" s="388">
        <f>VLOOKUP($C$112,[67]납품수량!$B$3:$AH$200,U$1,0)</f>
        <v>0</v>
      </c>
      <c r="V112" s="388">
        <f>VLOOKUP($C$112,[67]납품수량!$B$3:$AH$200,V$1,0)</f>
        <v>0</v>
      </c>
      <c r="W112" s="388">
        <f>VLOOKUP($C$112,[67]납품수량!$B$3:$AH$200,W$1,0)</f>
        <v>0</v>
      </c>
      <c r="X112" s="388">
        <f>VLOOKUP($C$112,[67]납품수량!$B$3:$AH$200,X$1,0)</f>
        <v>0</v>
      </c>
      <c r="Y112" s="388">
        <f>VLOOKUP($C$112,[67]납품수량!$B$3:$AH$200,Y$1,0)</f>
        <v>0</v>
      </c>
      <c r="Z112" s="388">
        <f>VLOOKUP($C$112,[67]납품수량!$B$3:$AH$200,Z$1,0)</f>
        <v>0</v>
      </c>
      <c r="AA112" s="388">
        <f>VLOOKUP($C$112,[67]납품수량!$B$3:$AH$200,AA$1,0)</f>
        <v>0</v>
      </c>
      <c r="AB112" s="388">
        <f>VLOOKUP($C$112,[67]납품수량!$B$3:$AH$200,AB$1,0)</f>
        <v>0</v>
      </c>
      <c r="AC112" s="388">
        <f>VLOOKUP($C$112,[67]납품수량!$B$3:$AH$200,AC$1,0)</f>
        <v>0</v>
      </c>
      <c r="AD112" s="388">
        <f>VLOOKUP($C$112,[67]납품수량!$B$3:$AH$200,AD$1,0)</f>
        <v>0</v>
      </c>
      <c r="AE112" s="388">
        <f>VLOOKUP($C$112,[67]납품수량!$B$3:$AH$200,AE$1,0)</f>
        <v>0</v>
      </c>
      <c r="AF112" s="388">
        <f>VLOOKUP($C$112,[67]납품수량!$B$3:$AH$200,AF$1,0)</f>
        <v>0</v>
      </c>
      <c r="AG112" s="388">
        <f>VLOOKUP($C$112,[67]납품수량!$B$3:$AH$200,AG$1,0)</f>
        <v>0</v>
      </c>
      <c r="AH112" s="388">
        <f>VLOOKUP($C$112,[67]납품수량!$B$3:$AH$200,AH$1,0)</f>
        <v>0</v>
      </c>
      <c r="AI112" s="388">
        <f>VLOOKUP($C$112,[67]납품수량!$B$3:$AH$200,AI$1,0)</f>
        <v>0</v>
      </c>
      <c r="AJ112" s="388">
        <f>VLOOKUP($C$112,[67]납품수량!$B$3:$AH$200,AJ$1,0)</f>
        <v>0</v>
      </c>
      <c r="AK112" s="388">
        <f>VLOOKUP($C$112,[67]납품수량!$B$3:$AH$200,AK$1,0)</f>
        <v>0</v>
      </c>
      <c r="AL112" s="388">
        <f t="shared" si="108"/>
        <v>0</v>
      </c>
      <c r="AM112" s="389">
        <f t="shared" si="70"/>
        <v>0</v>
      </c>
      <c r="AN112" s="61"/>
      <c r="AO112" s="370">
        <f t="shared" ref="AO112:BS112" si="119">$F$112*G112</f>
        <v>0</v>
      </c>
      <c r="AP112" s="370">
        <f t="shared" si="119"/>
        <v>0</v>
      </c>
      <c r="AQ112" s="370">
        <f t="shared" si="119"/>
        <v>0</v>
      </c>
      <c r="AR112" s="370">
        <f t="shared" si="119"/>
        <v>0</v>
      </c>
      <c r="AS112" s="370">
        <f t="shared" si="119"/>
        <v>0</v>
      </c>
      <c r="AT112" s="370">
        <f t="shared" si="119"/>
        <v>0</v>
      </c>
      <c r="AU112" s="370">
        <f t="shared" si="119"/>
        <v>0</v>
      </c>
      <c r="AV112" s="370">
        <f t="shared" si="119"/>
        <v>0</v>
      </c>
      <c r="AW112" s="370">
        <f t="shared" si="119"/>
        <v>0</v>
      </c>
      <c r="AX112" s="370">
        <f t="shared" si="119"/>
        <v>0</v>
      </c>
      <c r="AY112" s="370">
        <f t="shared" si="119"/>
        <v>0</v>
      </c>
      <c r="AZ112" s="370">
        <f t="shared" si="119"/>
        <v>0</v>
      </c>
      <c r="BA112" s="370">
        <f t="shared" si="119"/>
        <v>0</v>
      </c>
      <c r="BB112" s="370">
        <f t="shared" si="119"/>
        <v>0</v>
      </c>
      <c r="BC112" s="370">
        <f t="shared" si="119"/>
        <v>0</v>
      </c>
      <c r="BD112" s="370">
        <f t="shared" si="119"/>
        <v>0</v>
      </c>
      <c r="BE112" s="370">
        <f t="shared" si="119"/>
        <v>0</v>
      </c>
      <c r="BF112" s="370">
        <f t="shared" si="119"/>
        <v>0</v>
      </c>
      <c r="BG112" s="370">
        <f t="shared" si="119"/>
        <v>0</v>
      </c>
      <c r="BH112" s="370">
        <f t="shared" si="119"/>
        <v>0</v>
      </c>
      <c r="BI112" s="370">
        <f t="shared" si="119"/>
        <v>0</v>
      </c>
      <c r="BJ112" s="370">
        <f t="shared" si="119"/>
        <v>0</v>
      </c>
      <c r="BK112" s="370">
        <f t="shared" si="119"/>
        <v>0</v>
      </c>
      <c r="BL112" s="370">
        <f t="shared" si="119"/>
        <v>0</v>
      </c>
      <c r="BM112" s="370">
        <f t="shared" si="119"/>
        <v>0</v>
      </c>
      <c r="BN112" s="370">
        <f t="shared" si="119"/>
        <v>0</v>
      </c>
      <c r="BO112" s="370">
        <f t="shared" si="119"/>
        <v>0</v>
      </c>
      <c r="BP112" s="370">
        <f t="shared" si="119"/>
        <v>0</v>
      </c>
      <c r="BQ112" s="370">
        <f t="shared" si="119"/>
        <v>0</v>
      </c>
      <c r="BR112" s="370">
        <f t="shared" si="119"/>
        <v>0</v>
      </c>
      <c r="BS112" s="370">
        <f t="shared" si="119"/>
        <v>0</v>
      </c>
      <c r="BT112" s="369">
        <f t="shared" si="72"/>
        <v>0</v>
      </c>
      <c r="BU112" s="61"/>
      <c r="BV112" s="61"/>
      <c r="BW112" s="61"/>
      <c r="BX112" s="61"/>
      <c r="BY112" s="61"/>
      <c r="BZ112" s="61"/>
      <c r="CA112" s="61"/>
      <c r="CB112" s="61"/>
      <c r="CC112" s="61"/>
      <c r="CD112" s="61"/>
      <c r="CE112" s="61"/>
      <c r="CF112" s="61"/>
      <c r="CG112" s="61"/>
      <c r="CH112" s="61"/>
      <c r="CI112" s="61"/>
      <c r="CJ112" s="61"/>
      <c r="CK112" s="61"/>
      <c r="CL112" s="61"/>
      <c r="CM112" s="61"/>
      <c r="CN112" s="61"/>
      <c r="CO112" s="61"/>
      <c r="CP112" s="61"/>
      <c r="CQ112" s="61"/>
      <c r="CR112" s="61"/>
      <c r="CS112" s="61"/>
      <c r="CT112" s="61"/>
      <c r="CU112" s="61"/>
      <c r="CV112" s="61"/>
      <c r="CW112" s="61"/>
      <c r="CX112" s="61"/>
      <c r="CY112" s="61"/>
      <c r="CZ112" s="61"/>
      <c r="DA112" s="61"/>
      <c r="DB112" s="61"/>
      <c r="DC112" s="61"/>
    </row>
    <row r="113" spans="1:107" s="58" customFormat="1" ht="16.5" customHeight="1">
      <c r="A113" s="70" t="s">
        <v>1317</v>
      </c>
      <c r="B113" s="660"/>
      <c r="C113" s="386" t="s">
        <v>1118</v>
      </c>
      <c r="D113" s="387" t="s">
        <v>1116</v>
      </c>
      <c r="E113" s="379" t="s">
        <v>989</v>
      </c>
      <c r="F113" s="77">
        <f>VLOOKUP(C113,'[65]06월마감'!$A$1:$B$500,2,0)</f>
        <v>0</v>
      </c>
      <c r="G113" s="388">
        <f>VLOOKUP($C$113,[67]납품수량!$B$3:$AH$200,G$1,0)</f>
        <v>0</v>
      </c>
      <c r="H113" s="388">
        <f>VLOOKUP($C$113,[67]납품수량!$B$3:$AH$200,H$1,0)</f>
        <v>0</v>
      </c>
      <c r="I113" s="388">
        <f>VLOOKUP($C$113,[67]납품수량!$B$3:$AH$200,I$1,0)</f>
        <v>0</v>
      </c>
      <c r="J113" s="388">
        <f>VLOOKUP($C$113,[67]납품수량!$B$3:$AH$200,J$1,0)</f>
        <v>0</v>
      </c>
      <c r="K113" s="388">
        <f>VLOOKUP($C$113,[67]납품수량!$B$3:$AH$200,K$1,0)</f>
        <v>0</v>
      </c>
      <c r="L113" s="388">
        <f>VLOOKUP($C$113,[67]납품수량!$B$3:$AH$200,L$1,0)</f>
        <v>0</v>
      </c>
      <c r="M113" s="388">
        <f>VLOOKUP($C$113,[67]납품수량!$B$3:$AH$200,M$1,0)</f>
        <v>0</v>
      </c>
      <c r="N113" s="388">
        <f>VLOOKUP($C$113,[67]납품수량!$B$3:$AH$200,N$1,0)</f>
        <v>0</v>
      </c>
      <c r="O113" s="388">
        <f>VLOOKUP($C$113,[67]납품수량!$B$3:$AH$200,O$1,0)</f>
        <v>0</v>
      </c>
      <c r="P113" s="388">
        <f>VLOOKUP($C$113,[67]납품수량!$B$3:$AH$200,P$1,0)</f>
        <v>0</v>
      </c>
      <c r="Q113" s="388">
        <f>VLOOKUP($C$113,[67]납품수량!$B$3:$AH$200,Q$1,0)</f>
        <v>0</v>
      </c>
      <c r="R113" s="388">
        <f>VLOOKUP($C$113,[67]납품수량!$B$3:$AH$200,R$1,0)</f>
        <v>0</v>
      </c>
      <c r="S113" s="388">
        <f>VLOOKUP($C$113,[67]납품수량!$B$3:$AH$200,S$1,0)</f>
        <v>0</v>
      </c>
      <c r="T113" s="388">
        <f>VLOOKUP($C$113,[67]납품수량!$B$3:$AH$200,T$1,0)</f>
        <v>0</v>
      </c>
      <c r="U113" s="388">
        <f>VLOOKUP($C$113,[67]납품수량!$B$3:$AH$200,U$1,0)</f>
        <v>0</v>
      </c>
      <c r="V113" s="388">
        <f>VLOOKUP($C$113,[67]납품수량!$B$3:$AH$200,V$1,0)</f>
        <v>0</v>
      </c>
      <c r="W113" s="388">
        <f>VLOOKUP($C$113,[67]납품수량!$B$3:$AH$200,W$1,0)</f>
        <v>0</v>
      </c>
      <c r="X113" s="388">
        <f>VLOOKUP($C$113,[67]납품수량!$B$3:$AH$200,X$1,0)</f>
        <v>0</v>
      </c>
      <c r="Y113" s="388">
        <f>VLOOKUP($C$113,[67]납품수량!$B$3:$AH$200,Y$1,0)</f>
        <v>0</v>
      </c>
      <c r="Z113" s="388">
        <f>VLOOKUP($C$113,[67]납품수량!$B$3:$AH$200,Z$1,0)</f>
        <v>0</v>
      </c>
      <c r="AA113" s="388">
        <f>VLOOKUP($C$113,[67]납품수량!$B$3:$AH$200,AA$1,0)</f>
        <v>0</v>
      </c>
      <c r="AB113" s="388">
        <f>VLOOKUP($C$113,[67]납품수량!$B$3:$AH$200,AB$1,0)</f>
        <v>0</v>
      </c>
      <c r="AC113" s="388">
        <f>VLOOKUP($C$113,[67]납품수량!$B$3:$AH$200,AC$1,0)</f>
        <v>0</v>
      </c>
      <c r="AD113" s="388">
        <f>VLOOKUP($C$113,[67]납품수량!$B$3:$AH$200,AD$1,0)</f>
        <v>0</v>
      </c>
      <c r="AE113" s="388">
        <f>VLOOKUP($C$113,[67]납품수량!$B$3:$AH$200,AE$1,0)</f>
        <v>0</v>
      </c>
      <c r="AF113" s="388">
        <f>VLOOKUP($C$113,[67]납품수량!$B$3:$AH$200,AF$1,0)</f>
        <v>0</v>
      </c>
      <c r="AG113" s="388">
        <f>VLOOKUP($C$113,[67]납품수량!$B$3:$AH$200,AG$1,0)</f>
        <v>0</v>
      </c>
      <c r="AH113" s="388">
        <f>VLOOKUP($C$113,[67]납품수량!$B$3:$AH$200,AH$1,0)</f>
        <v>0</v>
      </c>
      <c r="AI113" s="388">
        <f>VLOOKUP($C$113,[67]납품수량!$B$3:$AH$200,AI$1,0)</f>
        <v>0</v>
      </c>
      <c r="AJ113" s="388">
        <f>VLOOKUP($C$113,[67]납품수량!$B$3:$AH$200,AJ$1,0)</f>
        <v>0</v>
      </c>
      <c r="AK113" s="388">
        <f>VLOOKUP($C$113,[67]납품수량!$B$3:$AH$200,AK$1,0)</f>
        <v>0</v>
      </c>
      <c r="AL113" s="388">
        <f t="shared" si="108"/>
        <v>0</v>
      </c>
      <c r="AM113" s="389">
        <f t="shared" si="70"/>
        <v>0</v>
      </c>
      <c r="AN113" s="61"/>
      <c r="AO113" s="370">
        <f t="shared" ref="AO113:BS113" si="120">$F$113*G113</f>
        <v>0</v>
      </c>
      <c r="AP113" s="370">
        <f t="shared" si="120"/>
        <v>0</v>
      </c>
      <c r="AQ113" s="370">
        <f t="shared" si="120"/>
        <v>0</v>
      </c>
      <c r="AR113" s="370">
        <f t="shared" si="120"/>
        <v>0</v>
      </c>
      <c r="AS113" s="370">
        <f t="shared" si="120"/>
        <v>0</v>
      </c>
      <c r="AT113" s="370">
        <f t="shared" si="120"/>
        <v>0</v>
      </c>
      <c r="AU113" s="370">
        <f t="shared" si="120"/>
        <v>0</v>
      </c>
      <c r="AV113" s="370">
        <f t="shared" si="120"/>
        <v>0</v>
      </c>
      <c r="AW113" s="370">
        <f t="shared" si="120"/>
        <v>0</v>
      </c>
      <c r="AX113" s="370">
        <f t="shared" si="120"/>
        <v>0</v>
      </c>
      <c r="AY113" s="370">
        <f t="shared" si="120"/>
        <v>0</v>
      </c>
      <c r="AZ113" s="370">
        <f t="shared" si="120"/>
        <v>0</v>
      </c>
      <c r="BA113" s="370">
        <f t="shared" si="120"/>
        <v>0</v>
      </c>
      <c r="BB113" s="370">
        <f t="shared" si="120"/>
        <v>0</v>
      </c>
      <c r="BC113" s="370">
        <f t="shared" si="120"/>
        <v>0</v>
      </c>
      <c r="BD113" s="370">
        <f t="shared" si="120"/>
        <v>0</v>
      </c>
      <c r="BE113" s="370">
        <f t="shared" si="120"/>
        <v>0</v>
      </c>
      <c r="BF113" s="370">
        <f t="shared" si="120"/>
        <v>0</v>
      </c>
      <c r="BG113" s="370">
        <f t="shared" si="120"/>
        <v>0</v>
      </c>
      <c r="BH113" s="370">
        <f t="shared" si="120"/>
        <v>0</v>
      </c>
      <c r="BI113" s="370">
        <f t="shared" si="120"/>
        <v>0</v>
      </c>
      <c r="BJ113" s="370">
        <f t="shared" si="120"/>
        <v>0</v>
      </c>
      <c r="BK113" s="370">
        <f t="shared" si="120"/>
        <v>0</v>
      </c>
      <c r="BL113" s="370">
        <f t="shared" si="120"/>
        <v>0</v>
      </c>
      <c r="BM113" s="370">
        <f t="shared" si="120"/>
        <v>0</v>
      </c>
      <c r="BN113" s="370">
        <f t="shared" si="120"/>
        <v>0</v>
      </c>
      <c r="BO113" s="370">
        <f t="shared" si="120"/>
        <v>0</v>
      </c>
      <c r="BP113" s="370">
        <f t="shared" si="120"/>
        <v>0</v>
      </c>
      <c r="BQ113" s="370">
        <f t="shared" si="120"/>
        <v>0</v>
      </c>
      <c r="BR113" s="370">
        <f t="shared" si="120"/>
        <v>0</v>
      </c>
      <c r="BS113" s="370">
        <f t="shared" si="120"/>
        <v>0</v>
      </c>
      <c r="BT113" s="369">
        <f t="shared" si="72"/>
        <v>0</v>
      </c>
      <c r="BU113" s="61"/>
      <c r="BV113" s="61"/>
      <c r="BW113" s="61"/>
      <c r="BX113" s="61"/>
      <c r="BY113" s="61"/>
      <c r="BZ113" s="61"/>
      <c r="CA113" s="61"/>
      <c r="CB113" s="61"/>
      <c r="CC113" s="61"/>
      <c r="CD113" s="61"/>
      <c r="CE113" s="61"/>
      <c r="CF113" s="61"/>
      <c r="CG113" s="61"/>
      <c r="CH113" s="61"/>
      <c r="CI113" s="61"/>
      <c r="CJ113" s="61"/>
      <c r="CK113" s="61"/>
      <c r="CL113" s="61"/>
      <c r="CM113" s="61"/>
      <c r="CN113" s="61"/>
      <c r="CO113" s="61"/>
      <c r="CP113" s="61"/>
      <c r="CQ113" s="61"/>
      <c r="CR113" s="61"/>
      <c r="CS113" s="61"/>
      <c r="CT113" s="61"/>
      <c r="CU113" s="61"/>
      <c r="CV113" s="61"/>
      <c r="CW113" s="61"/>
      <c r="CX113" s="61"/>
      <c r="CY113" s="61"/>
      <c r="CZ113" s="61"/>
      <c r="DA113" s="61"/>
      <c r="DB113" s="61"/>
      <c r="DC113" s="61"/>
    </row>
    <row r="114" spans="1:107" s="58" customFormat="1" ht="16.5" customHeight="1">
      <c r="A114" s="70" t="s">
        <v>1317</v>
      </c>
      <c r="B114" s="660"/>
      <c r="C114" s="386" t="s">
        <v>1117</v>
      </c>
      <c r="D114" s="387" t="s">
        <v>1116</v>
      </c>
      <c r="E114" s="379" t="s">
        <v>989</v>
      </c>
      <c r="F114" s="77">
        <f>VLOOKUP(C114,'[65]06월마감'!$A$1:$B$500,2,0)</f>
        <v>2444</v>
      </c>
      <c r="G114" s="388">
        <f>VLOOKUP($C$114,[67]납품수량!$B$3:$AH$200,G$1,0)</f>
        <v>0</v>
      </c>
      <c r="H114" s="388">
        <f>VLOOKUP($C$114,[67]납품수량!$B$3:$AH$200,H$1,0)</f>
        <v>0</v>
      </c>
      <c r="I114" s="388">
        <f>VLOOKUP($C$114,[67]납품수량!$B$3:$AH$200,I$1,0)</f>
        <v>0</v>
      </c>
      <c r="J114" s="388">
        <f>VLOOKUP($C$114,[67]납품수량!$B$3:$AH$200,J$1,0)</f>
        <v>0</v>
      </c>
      <c r="K114" s="388">
        <f>VLOOKUP($C$114,[67]납품수량!$B$3:$AH$200,K$1,0)</f>
        <v>0</v>
      </c>
      <c r="L114" s="388">
        <f>VLOOKUP($C$114,[67]납품수량!$B$3:$AH$200,L$1,0)</f>
        <v>0</v>
      </c>
      <c r="M114" s="388">
        <f>VLOOKUP($C$114,[67]납품수량!$B$3:$AH$200,M$1,0)</f>
        <v>0</v>
      </c>
      <c r="N114" s="388">
        <f>VLOOKUP($C$114,[67]납품수량!$B$3:$AH$200,N$1,0)</f>
        <v>0</v>
      </c>
      <c r="O114" s="388">
        <f>VLOOKUP($C$114,[67]납품수량!$B$3:$AH$200,O$1,0)</f>
        <v>0</v>
      </c>
      <c r="P114" s="388">
        <f>VLOOKUP($C$114,[67]납품수량!$B$3:$AH$200,P$1,0)</f>
        <v>0</v>
      </c>
      <c r="Q114" s="388">
        <f>VLOOKUP($C$114,[67]납품수량!$B$3:$AH$200,Q$1,0)</f>
        <v>0</v>
      </c>
      <c r="R114" s="388">
        <f>VLOOKUP($C$114,[67]납품수량!$B$3:$AH$200,R$1,0)</f>
        <v>0</v>
      </c>
      <c r="S114" s="388">
        <f>VLOOKUP($C$114,[67]납품수량!$B$3:$AH$200,S$1,0)</f>
        <v>0</v>
      </c>
      <c r="T114" s="388">
        <f>VLOOKUP($C$114,[67]납품수량!$B$3:$AH$200,T$1,0)</f>
        <v>0</v>
      </c>
      <c r="U114" s="388">
        <f>VLOOKUP($C$114,[67]납품수량!$B$3:$AH$200,U$1,0)</f>
        <v>0</v>
      </c>
      <c r="V114" s="388">
        <f>VLOOKUP($C$114,[67]납품수량!$B$3:$AH$200,V$1,0)</f>
        <v>0</v>
      </c>
      <c r="W114" s="388">
        <f>VLOOKUP($C$114,[67]납품수량!$B$3:$AH$200,W$1,0)</f>
        <v>0</v>
      </c>
      <c r="X114" s="388">
        <f>VLOOKUP($C$114,[67]납품수량!$B$3:$AH$200,X$1,0)</f>
        <v>0</v>
      </c>
      <c r="Y114" s="388">
        <f>VLOOKUP($C$114,[67]납품수량!$B$3:$AH$200,Y$1,0)</f>
        <v>0</v>
      </c>
      <c r="Z114" s="388">
        <f>VLOOKUP($C$114,[67]납품수량!$B$3:$AH$200,Z$1,0)</f>
        <v>0</v>
      </c>
      <c r="AA114" s="388">
        <f>VLOOKUP($C$114,[67]납품수량!$B$3:$AH$200,AA$1,0)</f>
        <v>0</v>
      </c>
      <c r="AB114" s="388">
        <f>VLOOKUP($C$114,[67]납품수량!$B$3:$AH$200,AB$1,0)</f>
        <v>0</v>
      </c>
      <c r="AC114" s="388">
        <f>VLOOKUP($C$114,[67]납품수량!$B$3:$AH$200,AC$1,0)</f>
        <v>0</v>
      </c>
      <c r="AD114" s="388">
        <f>VLOOKUP($C$114,[67]납품수량!$B$3:$AH$200,AD$1,0)</f>
        <v>0</v>
      </c>
      <c r="AE114" s="388">
        <f>VLOOKUP($C$114,[67]납품수량!$B$3:$AH$200,AE$1,0)</f>
        <v>0</v>
      </c>
      <c r="AF114" s="388">
        <f>VLOOKUP($C$114,[67]납품수량!$B$3:$AH$200,AF$1,0)</f>
        <v>0</v>
      </c>
      <c r="AG114" s="388">
        <f>VLOOKUP($C$114,[67]납품수량!$B$3:$AH$200,AG$1,0)</f>
        <v>0</v>
      </c>
      <c r="AH114" s="388">
        <f>VLOOKUP($C$114,[67]납품수량!$B$3:$AH$200,AH$1,0)</f>
        <v>0</v>
      </c>
      <c r="AI114" s="388">
        <f>VLOOKUP($C$114,[67]납품수량!$B$3:$AH$200,AI$1,0)</f>
        <v>0</v>
      </c>
      <c r="AJ114" s="388">
        <f>VLOOKUP($C$114,[67]납품수량!$B$3:$AH$200,AJ$1,0)</f>
        <v>0</v>
      </c>
      <c r="AK114" s="388">
        <f>VLOOKUP($C$114,[67]납품수량!$B$3:$AH$200,AK$1,0)</f>
        <v>0</v>
      </c>
      <c r="AL114" s="388">
        <f t="shared" si="108"/>
        <v>0</v>
      </c>
      <c r="AM114" s="389">
        <f t="shared" si="70"/>
        <v>0</v>
      </c>
      <c r="AN114" s="61"/>
      <c r="AO114" s="370">
        <f t="shared" ref="AO114:BS114" si="121">$F$114*G114</f>
        <v>0</v>
      </c>
      <c r="AP114" s="370">
        <f t="shared" si="121"/>
        <v>0</v>
      </c>
      <c r="AQ114" s="370">
        <f t="shared" si="121"/>
        <v>0</v>
      </c>
      <c r="AR114" s="370">
        <f t="shared" si="121"/>
        <v>0</v>
      </c>
      <c r="AS114" s="370">
        <f t="shared" si="121"/>
        <v>0</v>
      </c>
      <c r="AT114" s="370">
        <f t="shared" si="121"/>
        <v>0</v>
      </c>
      <c r="AU114" s="370">
        <f t="shared" si="121"/>
        <v>0</v>
      </c>
      <c r="AV114" s="370">
        <f t="shared" si="121"/>
        <v>0</v>
      </c>
      <c r="AW114" s="370">
        <f t="shared" si="121"/>
        <v>0</v>
      </c>
      <c r="AX114" s="370">
        <f t="shared" si="121"/>
        <v>0</v>
      </c>
      <c r="AY114" s="370">
        <f t="shared" si="121"/>
        <v>0</v>
      </c>
      <c r="AZ114" s="370">
        <f t="shared" si="121"/>
        <v>0</v>
      </c>
      <c r="BA114" s="370">
        <f t="shared" si="121"/>
        <v>0</v>
      </c>
      <c r="BB114" s="370">
        <f t="shared" si="121"/>
        <v>0</v>
      </c>
      <c r="BC114" s="370">
        <f t="shared" si="121"/>
        <v>0</v>
      </c>
      <c r="BD114" s="370">
        <f t="shared" si="121"/>
        <v>0</v>
      </c>
      <c r="BE114" s="370">
        <f t="shared" si="121"/>
        <v>0</v>
      </c>
      <c r="BF114" s="370">
        <f t="shared" si="121"/>
        <v>0</v>
      </c>
      <c r="BG114" s="370">
        <f t="shared" si="121"/>
        <v>0</v>
      </c>
      <c r="BH114" s="370">
        <f t="shared" si="121"/>
        <v>0</v>
      </c>
      <c r="BI114" s="370">
        <f t="shared" si="121"/>
        <v>0</v>
      </c>
      <c r="BJ114" s="370">
        <f t="shared" si="121"/>
        <v>0</v>
      </c>
      <c r="BK114" s="370">
        <f t="shared" si="121"/>
        <v>0</v>
      </c>
      <c r="BL114" s="370">
        <f t="shared" si="121"/>
        <v>0</v>
      </c>
      <c r="BM114" s="370">
        <f t="shared" si="121"/>
        <v>0</v>
      </c>
      <c r="BN114" s="370">
        <f t="shared" si="121"/>
        <v>0</v>
      </c>
      <c r="BO114" s="370">
        <f t="shared" si="121"/>
        <v>0</v>
      </c>
      <c r="BP114" s="370">
        <f t="shared" si="121"/>
        <v>0</v>
      </c>
      <c r="BQ114" s="370">
        <f t="shared" si="121"/>
        <v>0</v>
      </c>
      <c r="BR114" s="370">
        <f t="shared" si="121"/>
        <v>0</v>
      </c>
      <c r="BS114" s="370">
        <f t="shared" si="121"/>
        <v>0</v>
      </c>
      <c r="BT114" s="369">
        <f t="shared" si="72"/>
        <v>0</v>
      </c>
      <c r="BU114" s="61"/>
      <c r="BV114" s="61"/>
      <c r="BW114" s="61"/>
      <c r="BX114" s="61"/>
      <c r="BY114" s="61"/>
      <c r="BZ114" s="61"/>
      <c r="CA114" s="61"/>
      <c r="CB114" s="61"/>
      <c r="CC114" s="61"/>
      <c r="CD114" s="61"/>
      <c r="CE114" s="61"/>
      <c r="CF114" s="61"/>
      <c r="CG114" s="61"/>
      <c r="CH114" s="61"/>
      <c r="CI114" s="61"/>
      <c r="CJ114" s="61"/>
      <c r="CK114" s="61"/>
      <c r="CL114" s="61"/>
      <c r="CM114" s="61"/>
      <c r="CN114" s="61"/>
      <c r="CO114" s="61"/>
      <c r="CP114" s="61"/>
      <c r="CQ114" s="61"/>
      <c r="CR114" s="61"/>
      <c r="CS114" s="61"/>
      <c r="CT114" s="61"/>
      <c r="CU114" s="61"/>
      <c r="CV114" s="61"/>
      <c r="CW114" s="61"/>
      <c r="CX114" s="61"/>
      <c r="CY114" s="61"/>
      <c r="CZ114" s="61"/>
      <c r="DA114" s="61"/>
      <c r="DB114" s="61"/>
      <c r="DC114" s="61"/>
    </row>
    <row r="115" spans="1:107" s="58" customFormat="1" ht="16.5" customHeight="1">
      <c r="A115" s="70" t="s">
        <v>1317</v>
      </c>
      <c r="B115" s="663"/>
      <c r="C115" s="393" t="s">
        <v>1115</v>
      </c>
      <c r="D115" s="394" t="s">
        <v>1114</v>
      </c>
      <c r="E115" s="395" t="s">
        <v>989</v>
      </c>
      <c r="F115" s="396">
        <f>VLOOKUP(C115,'[65]06월마감'!$A$1:$B$500,2,0)</f>
        <v>1748</v>
      </c>
      <c r="G115" s="397">
        <f>VLOOKUP($C$115,[67]납품수량!$B$3:$AH$200,G$1,0)</f>
        <v>0</v>
      </c>
      <c r="H115" s="397">
        <f>VLOOKUP($C$115,[67]납품수량!$B$3:$AH$200,H$1,0)</f>
        <v>0</v>
      </c>
      <c r="I115" s="397">
        <f>VLOOKUP($C$115,[67]납품수량!$B$3:$AH$200,I$1,0)</f>
        <v>0</v>
      </c>
      <c r="J115" s="397">
        <f>VLOOKUP($C$115,[67]납품수량!$B$3:$AH$200,J$1,0)</f>
        <v>0</v>
      </c>
      <c r="K115" s="397">
        <f>VLOOKUP($C$115,[67]납품수량!$B$3:$AH$200,K$1,0)</f>
        <v>0</v>
      </c>
      <c r="L115" s="397">
        <f>VLOOKUP($C$115,[67]납품수량!$B$3:$AH$200,L$1,0)</f>
        <v>0</v>
      </c>
      <c r="M115" s="397">
        <f>VLOOKUP($C$115,[67]납품수량!$B$3:$AH$200,M$1,0)</f>
        <v>0</v>
      </c>
      <c r="N115" s="397">
        <f>VLOOKUP($C$115,[67]납품수량!$B$3:$AH$200,N$1,0)</f>
        <v>0</v>
      </c>
      <c r="O115" s="397">
        <f>VLOOKUP($C$115,[67]납품수량!$B$3:$AH$200,O$1,0)</f>
        <v>0</v>
      </c>
      <c r="P115" s="397">
        <f>VLOOKUP($C$115,[67]납품수량!$B$3:$AH$200,P$1,0)</f>
        <v>0</v>
      </c>
      <c r="Q115" s="397">
        <f>VLOOKUP($C$115,[67]납품수량!$B$3:$AH$200,Q$1,0)</f>
        <v>0</v>
      </c>
      <c r="R115" s="397">
        <f>VLOOKUP($C$115,[67]납품수량!$B$3:$AH$200,R$1,0)</f>
        <v>0</v>
      </c>
      <c r="S115" s="397">
        <f>VLOOKUP($C$115,[67]납품수량!$B$3:$AH$200,S$1,0)</f>
        <v>0</v>
      </c>
      <c r="T115" s="397">
        <f>VLOOKUP($C$115,[67]납품수량!$B$3:$AH$200,T$1,0)</f>
        <v>0</v>
      </c>
      <c r="U115" s="397">
        <f>VLOOKUP($C$115,[67]납품수량!$B$3:$AH$200,U$1,0)</f>
        <v>0</v>
      </c>
      <c r="V115" s="397">
        <f>VLOOKUP($C$115,[67]납품수량!$B$3:$AH$200,V$1,0)</f>
        <v>0</v>
      </c>
      <c r="W115" s="397">
        <f>VLOOKUP($C$115,[67]납품수량!$B$3:$AH$200,W$1,0)</f>
        <v>0</v>
      </c>
      <c r="X115" s="397">
        <f>VLOOKUP($C$115,[67]납품수량!$B$3:$AH$200,X$1,0)</f>
        <v>0</v>
      </c>
      <c r="Y115" s="397">
        <f>VLOOKUP($C$115,[67]납품수량!$B$3:$AH$200,Y$1,0)</f>
        <v>0</v>
      </c>
      <c r="Z115" s="397">
        <f>VLOOKUP($C$115,[67]납품수량!$B$3:$AH$200,Z$1,0)</f>
        <v>0</v>
      </c>
      <c r="AA115" s="397">
        <f>VLOOKUP($C$115,[67]납품수량!$B$3:$AH$200,AA$1,0)</f>
        <v>0</v>
      </c>
      <c r="AB115" s="397">
        <f>VLOOKUP($C$115,[67]납품수량!$B$3:$AH$200,AB$1,0)</f>
        <v>0</v>
      </c>
      <c r="AC115" s="397">
        <f>VLOOKUP($C$115,[67]납품수량!$B$3:$AH$200,AC$1,0)</f>
        <v>0</v>
      </c>
      <c r="AD115" s="397">
        <f>VLOOKUP($C$115,[67]납품수량!$B$3:$AH$200,AD$1,0)</f>
        <v>0</v>
      </c>
      <c r="AE115" s="397">
        <f>VLOOKUP($C$115,[67]납품수량!$B$3:$AH$200,AE$1,0)</f>
        <v>0</v>
      </c>
      <c r="AF115" s="397">
        <f>VLOOKUP($C$115,[67]납품수량!$B$3:$AH$200,AF$1,0)</f>
        <v>0</v>
      </c>
      <c r="AG115" s="397">
        <f>VLOOKUP($C$115,[67]납품수량!$B$3:$AH$200,AG$1,0)</f>
        <v>0</v>
      </c>
      <c r="AH115" s="397">
        <f>VLOOKUP($C$115,[67]납품수량!$B$3:$AH$200,AH$1,0)</f>
        <v>0</v>
      </c>
      <c r="AI115" s="397">
        <f>VLOOKUP($C$115,[67]납품수량!$B$3:$AH$200,AI$1,0)</f>
        <v>0</v>
      </c>
      <c r="AJ115" s="397">
        <f>VLOOKUP($C$115,[67]납품수량!$B$3:$AH$200,AJ$1,0)</f>
        <v>0</v>
      </c>
      <c r="AK115" s="397">
        <f>VLOOKUP($C$115,[67]납품수량!$B$3:$AH$200,AK$1,0)</f>
        <v>0</v>
      </c>
      <c r="AL115" s="397">
        <f t="shared" si="108"/>
        <v>0</v>
      </c>
      <c r="AM115" s="398">
        <f t="shared" si="70"/>
        <v>0</v>
      </c>
      <c r="AN115" s="61"/>
      <c r="AO115" s="370">
        <f t="shared" ref="AO115:BS115" si="122">$F$115*G115</f>
        <v>0</v>
      </c>
      <c r="AP115" s="370">
        <f t="shared" si="122"/>
        <v>0</v>
      </c>
      <c r="AQ115" s="370">
        <f t="shared" si="122"/>
        <v>0</v>
      </c>
      <c r="AR115" s="370">
        <f t="shared" si="122"/>
        <v>0</v>
      </c>
      <c r="AS115" s="370">
        <f t="shared" si="122"/>
        <v>0</v>
      </c>
      <c r="AT115" s="370">
        <f t="shared" si="122"/>
        <v>0</v>
      </c>
      <c r="AU115" s="370">
        <f t="shared" si="122"/>
        <v>0</v>
      </c>
      <c r="AV115" s="370">
        <f t="shared" si="122"/>
        <v>0</v>
      </c>
      <c r="AW115" s="370">
        <f t="shared" si="122"/>
        <v>0</v>
      </c>
      <c r="AX115" s="370">
        <f t="shared" si="122"/>
        <v>0</v>
      </c>
      <c r="AY115" s="370">
        <f t="shared" si="122"/>
        <v>0</v>
      </c>
      <c r="AZ115" s="370">
        <f t="shared" si="122"/>
        <v>0</v>
      </c>
      <c r="BA115" s="370">
        <f t="shared" si="122"/>
        <v>0</v>
      </c>
      <c r="BB115" s="370">
        <f t="shared" si="122"/>
        <v>0</v>
      </c>
      <c r="BC115" s="370">
        <f t="shared" si="122"/>
        <v>0</v>
      </c>
      <c r="BD115" s="370">
        <f t="shared" si="122"/>
        <v>0</v>
      </c>
      <c r="BE115" s="370">
        <f t="shared" si="122"/>
        <v>0</v>
      </c>
      <c r="BF115" s="370">
        <f t="shared" si="122"/>
        <v>0</v>
      </c>
      <c r="BG115" s="370">
        <f t="shared" si="122"/>
        <v>0</v>
      </c>
      <c r="BH115" s="370">
        <f t="shared" si="122"/>
        <v>0</v>
      </c>
      <c r="BI115" s="370">
        <f t="shared" si="122"/>
        <v>0</v>
      </c>
      <c r="BJ115" s="370">
        <f t="shared" si="122"/>
        <v>0</v>
      </c>
      <c r="BK115" s="370">
        <f t="shared" si="122"/>
        <v>0</v>
      </c>
      <c r="BL115" s="370">
        <f t="shared" si="122"/>
        <v>0</v>
      </c>
      <c r="BM115" s="370">
        <f t="shared" si="122"/>
        <v>0</v>
      </c>
      <c r="BN115" s="370">
        <f t="shared" si="122"/>
        <v>0</v>
      </c>
      <c r="BO115" s="370">
        <f t="shared" si="122"/>
        <v>0</v>
      </c>
      <c r="BP115" s="370">
        <f t="shared" si="122"/>
        <v>0</v>
      </c>
      <c r="BQ115" s="370">
        <f t="shared" si="122"/>
        <v>0</v>
      </c>
      <c r="BR115" s="370">
        <f t="shared" si="122"/>
        <v>0</v>
      </c>
      <c r="BS115" s="370">
        <f t="shared" si="122"/>
        <v>0</v>
      </c>
      <c r="BT115" s="369">
        <f t="shared" si="72"/>
        <v>0</v>
      </c>
      <c r="BU115" s="61"/>
      <c r="BV115" s="61"/>
      <c r="BW115" s="61"/>
      <c r="BX115" s="61"/>
      <c r="BY115" s="61"/>
      <c r="BZ115" s="61"/>
      <c r="CA115" s="61"/>
      <c r="CB115" s="61"/>
      <c r="CC115" s="61"/>
      <c r="CD115" s="61"/>
      <c r="CE115" s="61"/>
      <c r="CF115" s="61"/>
      <c r="CG115" s="61"/>
      <c r="CH115" s="61"/>
      <c r="CI115" s="61"/>
      <c r="CJ115" s="61"/>
      <c r="CK115" s="61"/>
      <c r="CL115" s="61"/>
      <c r="CM115" s="61"/>
      <c r="CN115" s="61"/>
      <c r="CO115" s="61"/>
      <c r="CP115" s="61"/>
      <c r="CQ115" s="61"/>
      <c r="CR115" s="61"/>
      <c r="CS115" s="61"/>
      <c r="CT115" s="61"/>
      <c r="CU115" s="61"/>
      <c r="CV115" s="61"/>
      <c r="CW115" s="61"/>
      <c r="CX115" s="61"/>
      <c r="CY115" s="61"/>
      <c r="CZ115" s="61"/>
      <c r="DA115" s="61"/>
      <c r="DB115" s="61"/>
      <c r="DC115" s="61"/>
    </row>
    <row r="116" spans="1:107" s="58" customFormat="1" ht="16.5" customHeight="1">
      <c r="A116" s="70" t="s">
        <v>434</v>
      </c>
      <c r="B116" s="659" t="s">
        <v>42</v>
      </c>
      <c r="C116" s="380" t="s">
        <v>2</v>
      </c>
      <c r="D116" s="381" t="s">
        <v>1112</v>
      </c>
      <c r="E116" s="382" t="s">
        <v>500</v>
      </c>
      <c r="F116" s="383">
        <f>VLOOKUP(C116,'[65]06월마감'!$A$1:$B$500,2,0)</f>
        <v>14026</v>
      </c>
      <c r="G116" s="384">
        <f>VLOOKUP($C$116,[67]납품수량!$B$3:$AH$200,G$1,0)</f>
        <v>0</v>
      </c>
      <c r="H116" s="384">
        <f>VLOOKUP($C$116,[67]납품수량!$B$3:$AH$200,H$1,0)</f>
        <v>300</v>
      </c>
      <c r="I116" s="384">
        <f>VLOOKUP($C$116,[67]납품수량!$B$3:$AH$200,I$1,0)</f>
        <v>260</v>
      </c>
      <c r="J116" s="384">
        <f>VLOOKUP($C$116,[67]납품수량!$B$3:$AH$200,J$1,0)</f>
        <v>60</v>
      </c>
      <c r="K116" s="384">
        <f>VLOOKUP($C$116,[67]납품수량!$B$3:$AH$200,K$1,0)</f>
        <v>140</v>
      </c>
      <c r="L116" s="384">
        <f>VLOOKUP($C$116,[67]납품수량!$B$3:$AH$200,L$1,0)</f>
        <v>0</v>
      </c>
      <c r="M116" s="384">
        <f>VLOOKUP($C$116,[67]납품수량!$B$3:$AH$200,M$1,0)</f>
        <v>0</v>
      </c>
      <c r="N116" s="384">
        <f>VLOOKUP($C$116,[67]납품수량!$B$3:$AH$200,N$1,0)</f>
        <v>80</v>
      </c>
      <c r="O116" s="384">
        <f>VLOOKUP($C$116,[67]납품수량!$B$3:$AH$200,O$1,0)</f>
        <v>40</v>
      </c>
      <c r="P116" s="384">
        <f>VLOOKUP($C$116,[67]납품수량!$B$3:$AH$200,P$1,0)</f>
        <v>0</v>
      </c>
      <c r="Q116" s="384">
        <f>VLOOKUP($C$116,[67]납품수량!$B$3:$AH$200,Q$1,0)</f>
        <v>120</v>
      </c>
      <c r="R116" s="384">
        <f>VLOOKUP($C$116,[67]납품수량!$B$3:$AH$200,R$1,0)</f>
        <v>120</v>
      </c>
      <c r="S116" s="384">
        <f>VLOOKUP($C$116,[67]납품수량!$B$3:$AH$200,S$1,0)</f>
        <v>0</v>
      </c>
      <c r="T116" s="384">
        <f>VLOOKUP($C$116,[67]납품수량!$B$3:$AH$200,T$1,0)</f>
        <v>0</v>
      </c>
      <c r="U116" s="384">
        <f>VLOOKUP($C$116,[67]납품수량!$B$3:$AH$200,U$1,0)</f>
        <v>120</v>
      </c>
      <c r="V116" s="384">
        <f>VLOOKUP($C$116,[67]납품수량!$B$3:$AH$200,V$1,0)</f>
        <v>120</v>
      </c>
      <c r="W116" s="384">
        <f>VLOOKUP($C$116,[67]납품수량!$B$3:$AH$200,W$1,0)</f>
        <v>40</v>
      </c>
      <c r="X116" s="384">
        <f>VLOOKUP($C$116,[67]납품수량!$B$3:$AH$200,X$1,0)</f>
        <v>60</v>
      </c>
      <c r="Y116" s="384">
        <f>VLOOKUP($C$116,[67]납품수량!$B$3:$AH$200,Y$1,0)</f>
        <v>0</v>
      </c>
      <c r="Z116" s="384">
        <f>VLOOKUP($C$116,[67]납품수량!$B$3:$AH$200,Z$1,0)</f>
        <v>0</v>
      </c>
      <c r="AA116" s="384">
        <f>VLOOKUP($C$116,[67]납품수량!$B$3:$AH$200,AA$1,0)</f>
        <v>0</v>
      </c>
      <c r="AB116" s="384">
        <f>VLOOKUP($C$116,[67]납품수량!$B$3:$AH$200,AB$1,0)</f>
        <v>0</v>
      </c>
      <c r="AC116" s="384">
        <f>VLOOKUP($C$116,[67]납품수량!$B$3:$AH$200,AC$1,0)</f>
        <v>0</v>
      </c>
      <c r="AD116" s="384">
        <f>VLOOKUP($C$116,[67]납품수량!$B$3:$AH$200,AD$1,0)</f>
        <v>0</v>
      </c>
      <c r="AE116" s="384">
        <f>VLOOKUP($C$116,[67]납품수량!$B$3:$AH$200,AE$1,0)</f>
        <v>0</v>
      </c>
      <c r="AF116" s="384">
        <f>VLOOKUP($C$116,[67]납품수량!$B$3:$AH$200,AF$1,0)</f>
        <v>0</v>
      </c>
      <c r="AG116" s="384">
        <f>VLOOKUP($C$116,[67]납품수량!$B$3:$AH$200,AG$1,0)</f>
        <v>0</v>
      </c>
      <c r="AH116" s="384">
        <f>VLOOKUP($C$116,[67]납품수량!$B$3:$AH$200,AH$1,0)</f>
        <v>0</v>
      </c>
      <c r="AI116" s="384">
        <f>VLOOKUP($C$116,[67]납품수량!$B$3:$AH$200,AI$1,0)</f>
        <v>0</v>
      </c>
      <c r="AJ116" s="384">
        <f>VLOOKUP($C$116,[67]납품수량!$B$3:$AH$200,AJ$1,0)</f>
        <v>0</v>
      </c>
      <c r="AK116" s="384">
        <f>VLOOKUP($C$116,[67]납품수량!$B$3:$AH$200,AK$1,0)</f>
        <v>0</v>
      </c>
      <c r="AL116" s="384">
        <f t="shared" si="108"/>
        <v>1460</v>
      </c>
      <c r="AM116" s="385">
        <f t="shared" si="70"/>
        <v>20477960</v>
      </c>
      <c r="AN116" s="61"/>
      <c r="AO116" s="370">
        <f t="shared" ref="AO116:BS116" si="123">$F$116*G116</f>
        <v>0</v>
      </c>
      <c r="AP116" s="370">
        <f t="shared" si="123"/>
        <v>4207800</v>
      </c>
      <c r="AQ116" s="370">
        <f t="shared" si="123"/>
        <v>3646760</v>
      </c>
      <c r="AR116" s="370">
        <f t="shared" si="123"/>
        <v>841560</v>
      </c>
      <c r="AS116" s="370">
        <f t="shared" si="123"/>
        <v>1963640</v>
      </c>
      <c r="AT116" s="370">
        <f t="shared" si="123"/>
        <v>0</v>
      </c>
      <c r="AU116" s="370">
        <f t="shared" si="123"/>
        <v>0</v>
      </c>
      <c r="AV116" s="370">
        <f t="shared" si="123"/>
        <v>1122080</v>
      </c>
      <c r="AW116" s="370">
        <f t="shared" si="123"/>
        <v>561040</v>
      </c>
      <c r="AX116" s="370">
        <f t="shared" si="123"/>
        <v>0</v>
      </c>
      <c r="AY116" s="370">
        <f t="shared" si="123"/>
        <v>1683120</v>
      </c>
      <c r="AZ116" s="370">
        <f t="shared" si="123"/>
        <v>1683120</v>
      </c>
      <c r="BA116" s="370">
        <f t="shared" si="123"/>
        <v>0</v>
      </c>
      <c r="BB116" s="370">
        <f t="shared" si="123"/>
        <v>0</v>
      </c>
      <c r="BC116" s="370">
        <f t="shared" si="123"/>
        <v>1683120</v>
      </c>
      <c r="BD116" s="370">
        <f t="shared" si="123"/>
        <v>1683120</v>
      </c>
      <c r="BE116" s="370">
        <f t="shared" si="123"/>
        <v>561040</v>
      </c>
      <c r="BF116" s="370">
        <f t="shared" si="123"/>
        <v>841560</v>
      </c>
      <c r="BG116" s="370">
        <f t="shared" si="123"/>
        <v>0</v>
      </c>
      <c r="BH116" s="370">
        <f t="shared" si="123"/>
        <v>0</v>
      </c>
      <c r="BI116" s="370">
        <f t="shared" si="123"/>
        <v>0</v>
      </c>
      <c r="BJ116" s="370">
        <f t="shared" si="123"/>
        <v>0</v>
      </c>
      <c r="BK116" s="370">
        <f t="shared" si="123"/>
        <v>0</v>
      </c>
      <c r="BL116" s="370">
        <f t="shared" si="123"/>
        <v>0</v>
      </c>
      <c r="BM116" s="370">
        <f t="shared" si="123"/>
        <v>0</v>
      </c>
      <c r="BN116" s="370">
        <f t="shared" si="123"/>
        <v>0</v>
      </c>
      <c r="BO116" s="370">
        <f t="shared" si="123"/>
        <v>0</v>
      </c>
      <c r="BP116" s="370">
        <f t="shared" si="123"/>
        <v>0</v>
      </c>
      <c r="BQ116" s="370">
        <f t="shared" si="123"/>
        <v>0</v>
      </c>
      <c r="BR116" s="370">
        <f t="shared" si="123"/>
        <v>0</v>
      </c>
      <c r="BS116" s="370">
        <f t="shared" si="123"/>
        <v>0</v>
      </c>
      <c r="BT116" s="369">
        <f t="shared" si="72"/>
        <v>20477960</v>
      </c>
      <c r="BU116" s="61"/>
      <c r="BV116" s="61"/>
      <c r="BW116" s="61"/>
      <c r="BX116" s="61"/>
      <c r="BY116" s="61"/>
      <c r="BZ116" s="61"/>
      <c r="CA116" s="61"/>
      <c r="CB116" s="61"/>
      <c r="CC116" s="61"/>
      <c r="CD116" s="61"/>
      <c r="CE116" s="61"/>
      <c r="CF116" s="61"/>
      <c r="CG116" s="61"/>
      <c r="CH116" s="61"/>
      <c r="CI116" s="61"/>
      <c r="CJ116" s="61"/>
      <c r="CK116" s="61"/>
      <c r="CL116" s="61"/>
      <c r="CM116" s="61"/>
      <c r="CN116" s="61"/>
      <c r="CO116" s="61"/>
      <c r="CP116" s="61"/>
      <c r="CQ116" s="61"/>
      <c r="CR116" s="61"/>
      <c r="CS116" s="61"/>
      <c r="CT116" s="61"/>
      <c r="CU116" s="61"/>
      <c r="CV116" s="61"/>
      <c r="CW116" s="61"/>
      <c r="CX116" s="61"/>
      <c r="CY116" s="61"/>
      <c r="CZ116" s="61"/>
      <c r="DA116" s="61"/>
      <c r="DB116" s="61"/>
      <c r="DC116" s="61"/>
    </row>
    <row r="117" spans="1:107" s="58" customFormat="1" ht="16.5" customHeight="1">
      <c r="A117" s="70" t="s">
        <v>433</v>
      </c>
      <c r="B117" s="660"/>
      <c r="C117" s="386" t="s">
        <v>530</v>
      </c>
      <c r="D117" s="387" t="s">
        <v>1112</v>
      </c>
      <c r="E117" s="379" t="s">
        <v>500</v>
      </c>
      <c r="F117" s="77">
        <f>VLOOKUP(C117,'[65]06월마감'!$A$1:$B$500,2,0)</f>
        <v>13731</v>
      </c>
      <c r="G117" s="388">
        <f>VLOOKUP($C$117,[67]납품수량!$B$3:$AH$200,G$1,0)</f>
        <v>0</v>
      </c>
      <c r="H117" s="388">
        <f>VLOOKUP($C$117,[67]납품수량!$B$3:$AH$200,H$1,0)</f>
        <v>260</v>
      </c>
      <c r="I117" s="388">
        <f>VLOOKUP($C$117,[67]납품수량!$B$3:$AH$200,I$1,0)</f>
        <v>220</v>
      </c>
      <c r="J117" s="388">
        <f>VLOOKUP($C$117,[67]납품수량!$B$3:$AH$200,J$1,0)</f>
        <v>80</v>
      </c>
      <c r="K117" s="388">
        <f>VLOOKUP($C$117,[67]납품수량!$B$3:$AH$200,K$1,0)</f>
        <v>260</v>
      </c>
      <c r="L117" s="388">
        <f>VLOOKUP($C$117,[67]납품수량!$B$3:$AH$200,L$1,0)</f>
        <v>0</v>
      </c>
      <c r="M117" s="388">
        <f>VLOOKUP($C$117,[67]납품수량!$B$3:$AH$200,M$1,0)</f>
        <v>0</v>
      </c>
      <c r="N117" s="388">
        <f>VLOOKUP($C$117,[67]납품수량!$B$3:$AH$200,N$1,0)</f>
        <v>80</v>
      </c>
      <c r="O117" s="388">
        <f>VLOOKUP($C$117,[67]납품수량!$B$3:$AH$200,O$1,0)</f>
        <v>380</v>
      </c>
      <c r="P117" s="388">
        <f>VLOOKUP($C$117,[67]납품수량!$B$3:$AH$200,P$1,0)</f>
        <v>280</v>
      </c>
      <c r="Q117" s="388">
        <f>VLOOKUP($C$117,[67]납품수량!$B$3:$AH$200,Q$1,0)</f>
        <v>180</v>
      </c>
      <c r="R117" s="388">
        <f>VLOOKUP($C$117,[67]납품수량!$B$3:$AH$200,R$1,0)</f>
        <v>200</v>
      </c>
      <c r="S117" s="388">
        <f>VLOOKUP($C$117,[67]납품수량!$B$3:$AH$200,S$1,0)</f>
        <v>0</v>
      </c>
      <c r="T117" s="388">
        <f>VLOOKUP($C$117,[67]납품수량!$B$3:$AH$200,T$1,0)</f>
        <v>0</v>
      </c>
      <c r="U117" s="388">
        <f>VLOOKUP($C$117,[67]납품수량!$B$3:$AH$200,U$1,0)</f>
        <v>360</v>
      </c>
      <c r="V117" s="388">
        <f>VLOOKUP($C$117,[67]납품수량!$B$3:$AH$200,V$1,0)</f>
        <v>280</v>
      </c>
      <c r="W117" s="388">
        <f>VLOOKUP($C$117,[67]납품수량!$B$3:$AH$200,W$1,0)</f>
        <v>200</v>
      </c>
      <c r="X117" s="388">
        <f>VLOOKUP($C$117,[67]납품수량!$B$3:$AH$200,X$1,0)</f>
        <v>420</v>
      </c>
      <c r="Y117" s="388">
        <f>VLOOKUP($C$117,[67]납품수량!$B$3:$AH$200,Y$1,0)</f>
        <v>0</v>
      </c>
      <c r="Z117" s="388">
        <f>VLOOKUP($C$117,[67]납품수량!$B$3:$AH$200,Z$1,0)</f>
        <v>0</v>
      </c>
      <c r="AA117" s="388">
        <f>VLOOKUP($C$117,[67]납품수량!$B$3:$AH$200,AA$1,0)</f>
        <v>0</v>
      </c>
      <c r="AB117" s="388">
        <f>VLOOKUP($C$117,[67]납품수량!$B$3:$AH$200,AB$1,0)</f>
        <v>0</v>
      </c>
      <c r="AC117" s="388">
        <f>VLOOKUP($C$117,[67]납품수량!$B$3:$AH$200,AC$1,0)</f>
        <v>0</v>
      </c>
      <c r="AD117" s="388">
        <f>VLOOKUP($C$117,[67]납품수량!$B$3:$AH$200,AD$1,0)</f>
        <v>0</v>
      </c>
      <c r="AE117" s="388">
        <f>VLOOKUP($C$117,[67]납품수량!$B$3:$AH$200,AE$1,0)</f>
        <v>0</v>
      </c>
      <c r="AF117" s="388">
        <f>VLOOKUP($C$117,[67]납품수량!$B$3:$AH$200,AF$1,0)</f>
        <v>0</v>
      </c>
      <c r="AG117" s="388">
        <f>VLOOKUP($C$117,[67]납품수량!$B$3:$AH$200,AG$1,0)</f>
        <v>0</v>
      </c>
      <c r="AH117" s="388">
        <f>VLOOKUP($C$117,[67]납품수량!$B$3:$AH$200,AH$1,0)</f>
        <v>0</v>
      </c>
      <c r="AI117" s="388">
        <f>VLOOKUP($C$117,[67]납품수량!$B$3:$AH$200,AI$1,0)</f>
        <v>0</v>
      </c>
      <c r="AJ117" s="388">
        <f>VLOOKUP($C$117,[67]납품수량!$B$3:$AH$200,AJ$1,0)</f>
        <v>0</v>
      </c>
      <c r="AK117" s="388">
        <f>VLOOKUP($C$117,[67]납품수량!$B$3:$AH$200,AK$1,0)</f>
        <v>0</v>
      </c>
      <c r="AL117" s="388">
        <f t="shared" si="108"/>
        <v>3200</v>
      </c>
      <c r="AM117" s="389">
        <f t="shared" si="70"/>
        <v>43939200</v>
      </c>
      <c r="AN117" s="61"/>
      <c r="AO117" s="370">
        <f t="shared" ref="AO117:BS117" si="124">$F$117*G117</f>
        <v>0</v>
      </c>
      <c r="AP117" s="370">
        <f t="shared" si="124"/>
        <v>3570060</v>
      </c>
      <c r="AQ117" s="370">
        <f t="shared" si="124"/>
        <v>3020820</v>
      </c>
      <c r="AR117" s="370">
        <f t="shared" si="124"/>
        <v>1098480</v>
      </c>
      <c r="AS117" s="370">
        <f t="shared" si="124"/>
        <v>3570060</v>
      </c>
      <c r="AT117" s="370">
        <f t="shared" si="124"/>
        <v>0</v>
      </c>
      <c r="AU117" s="370">
        <f t="shared" si="124"/>
        <v>0</v>
      </c>
      <c r="AV117" s="370">
        <f t="shared" si="124"/>
        <v>1098480</v>
      </c>
      <c r="AW117" s="370">
        <f t="shared" si="124"/>
        <v>5217780</v>
      </c>
      <c r="AX117" s="370">
        <f t="shared" si="124"/>
        <v>3844680</v>
      </c>
      <c r="AY117" s="370">
        <f t="shared" si="124"/>
        <v>2471580</v>
      </c>
      <c r="AZ117" s="370">
        <f t="shared" si="124"/>
        <v>2746200</v>
      </c>
      <c r="BA117" s="370">
        <f t="shared" si="124"/>
        <v>0</v>
      </c>
      <c r="BB117" s="370">
        <f t="shared" si="124"/>
        <v>0</v>
      </c>
      <c r="BC117" s="370">
        <f t="shared" si="124"/>
        <v>4943160</v>
      </c>
      <c r="BD117" s="370">
        <f t="shared" si="124"/>
        <v>3844680</v>
      </c>
      <c r="BE117" s="370">
        <f t="shared" si="124"/>
        <v>2746200</v>
      </c>
      <c r="BF117" s="370">
        <f t="shared" si="124"/>
        <v>5767020</v>
      </c>
      <c r="BG117" s="370">
        <f t="shared" si="124"/>
        <v>0</v>
      </c>
      <c r="BH117" s="370">
        <f t="shared" si="124"/>
        <v>0</v>
      </c>
      <c r="BI117" s="370">
        <f t="shared" si="124"/>
        <v>0</v>
      </c>
      <c r="BJ117" s="370">
        <f t="shared" si="124"/>
        <v>0</v>
      </c>
      <c r="BK117" s="370">
        <f t="shared" si="124"/>
        <v>0</v>
      </c>
      <c r="BL117" s="370">
        <f t="shared" si="124"/>
        <v>0</v>
      </c>
      <c r="BM117" s="370">
        <f t="shared" si="124"/>
        <v>0</v>
      </c>
      <c r="BN117" s="370">
        <f t="shared" si="124"/>
        <v>0</v>
      </c>
      <c r="BO117" s="370">
        <f t="shared" si="124"/>
        <v>0</v>
      </c>
      <c r="BP117" s="370">
        <f t="shared" si="124"/>
        <v>0</v>
      </c>
      <c r="BQ117" s="370">
        <f t="shared" si="124"/>
        <v>0</v>
      </c>
      <c r="BR117" s="370">
        <f t="shared" si="124"/>
        <v>0</v>
      </c>
      <c r="BS117" s="370">
        <f t="shared" si="124"/>
        <v>0</v>
      </c>
      <c r="BT117" s="369">
        <f t="shared" si="72"/>
        <v>43939200</v>
      </c>
      <c r="BU117" s="61"/>
      <c r="BV117" s="61"/>
      <c r="BW117" s="61"/>
      <c r="BX117" s="61"/>
      <c r="BY117" s="61"/>
      <c r="BZ117" s="61"/>
      <c r="CA117" s="61"/>
      <c r="CB117" s="61"/>
      <c r="CC117" s="61"/>
      <c r="CD117" s="61"/>
      <c r="CE117" s="61"/>
      <c r="CF117" s="61"/>
      <c r="CG117" s="61"/>
      <c r="CH117" s="61"/>
      <c r="CI117" s="61"/>
      <c r="CJ117" s="61"/>
      <c r="CK117" s="61"/>
      <c r="CL117" s="61"/>
      <c r="CM117" s="61"/>
      <c r="CN117" s="61"/>
      <c r="CO117" s="61"/>
      <c r="CP117" s="61"/>
      <c r="CQ117" s="61"/>
      <c r="CR117" s="61"/>
      <c r="CS117" s="61"/>
      <c r="CT117" s="61"/>
      <c r="CU117" s="61"/>
      <c r="CV117" s="61"/>
      <c r="CW117" s="61"/>
      <c r="CX117" s="61"/>
      <c r="CY117" s="61"/>
      <c r="CZ117" s="61"/>
      <c r="DA117" s="61"/>
      <c r="DB117" s="61"/>
      <c r="DC117" s="61"/>
    </row>
    <row r="118" spans="1:107" s="58" customFormat="1" ht="16.5" customHeight="1">
      <c r="A118" s="70" t="s">
        <v>433</v>
      </c>
      <c r="B118" s="660"/>
      <c r="C118" s="386" t="s">
        <v>532</v>
      </c>
      <c r="D118" s="387" t="s">
        <v>1112</v>
      </c>
      <c r="E118" s="379" t="s">
        <v>500</v>
      </c>
      <c r="F118" s="77">
        <f>VLOOKUP(C118,'[65]06월마감'!$A$1:$B$500,2,0)</f>
        <v>13252</v>
      </c>
      <c r="G118" s="388">
        <f>VLOOKUP($C$118,[67]납품수량!$B$3:$AH$200,G$1,0)</f>
        <v>80</v>
      </c>
      <c r="H118" s="388">
        <f>VLOOKUP($C$118,[67]납품수량!$B$3:$AH$200,H$1,0)</f>
        <v>0</v>
      </c>
      <c r="I118" s="388">
        <f>VLOOKUP($C$118,[67]납품수량!$B$3:$AH$200,I$1,0)</f>
        <v>0</v>
      </c>
      <c r="J118" s="388">
        <f>VLOOKUP($C$118,[67]납품수량!$B$3:$AH$200,J$1,0)</f>
        <v>20</v>
      </c>
      <c r="K118" s="388">
        <f>VLOOKUP($C$118,[67]납품수량!$B$3:$AH$200,K$1,0)</f>
        <v>80</v>
      </c>
      <c r="L118" s="388">
        <f>VLOOKUP($C$118,[67]납품수량!$B$3:$AH$200,L$1,0)</f>
        <v>0</v>
      </c>
      <c r="M118" s="388">
        <f>VLOOKUP($C$118,[67]납품수량!$B$3:$AH$200,M$1,0)</f>
        <v>0</v>
      </c>
      <c r="N118" s="388">
        <f>VLOOKUP($C$118,[67]납품수량!$B$3:$AH$200,N$1,0)</f>
        <v>40</v>
      </c>
      <c r="O118" s="388">
        <f>VLOOKUP($C$118,[67]납품수량!$B$3:$AH$200,O$1,0)</f>
        <v>80</v>
      </c>
      <c r="P118" s="388">
        <f>VLOOKUP($C$118,[67]납품수량!$B$3:$AH$200,P$1,0)</f>
        <v>120</v>
      </c>
      <c r="Q118" s="388">
        <f>VLOOKUP($C$118,[67]납품수량!$B$3:$AH$200,Q$1,0)</f>
        <v>40</v>
      </c>
      <c r="R118" s="388">
        <f>VLOOKUP($C$118,[67]납품수량!$B$3:$AH$200,R$1,0)</f>
        <v>0</v>
      </c>
      <c r="S118" s="388">
        <f>VLOOKUP($C$118,[67]납품수량!$B$3:$AH$200,S$1,0)</f>
        <v>0</v>
      </c>
      <c r="T118" s="388">
        <f>VLOOKUP($C$118,[67]납품수량!$B$3:$AH$200,T$1,0)</f>
        <v>0</v>
      </c>
      <c r="U118" s="388">
        <f>VLOOKUP($C$118,[67]납품수량!$B$3:$AH$200,U$1,0)</f>
        <v>0</v>
      </c>
      <c r="V118" s="388">
        <f>VLOOKUP($C$118,[67]납품수량!$B$3:$AH$200,V$1,0)</f>
        <v>0</v>
      </c>
      <c r="W118" s="388">
        <f>VLOOKUP($C$118,[67]납품수량!$B$3:$AH$200,W$1,0)</f>
        <v>40</v>
      </c>
      <c r="X118" s="388">
        <f>VLOOKUP($C$118,[67]납품수량!$B$3:$AH$200,X$1,0)</f>
        <v>200</v>
      </c>
      <c r="Y118" s="388">
        <f>VLOOKUP($C$118,[67]납품수량!$B$3:$AH$200,Y$1,0)</f>
        <v>0</v>
      </c>
      <c r="Z118" s="388">
        <f>VLOOKUP($C$118,[67]납품수량!$B$3:$AH$200,Z$1,0)</f>
        <v>0</v>
      </c>
      <c r="AA118" s="388">
        <f>VLOOKUP($C$118,[67]납품수량!$B$3:$AH$200,AA$1,0)</f>
        <v>0</v>
      </c>
      <c r="AB118" s="388">
        <f>VLOOKUP($C$118,[67]납품수량!$B$3:$AH$200,AB$1,0)</f>
        <v>0</v>
      </c>
      <c r="AC118" s="388">
        <f>VLOOKUP($C$118,[67]납품수량!$B$3:$AH$200,AC$1,0)</f>
        <v>0</v>
      </c>
      <c r="AD118" s="388">
        <f>VLOOKUP($C$118,[67]납품수량!$B$3:$AH$200,AD$1,0)</f>
        <v>0</v>
      </c>
      <c r="AE118" s="388">
        <f>VLOOKUP($C$118,[67]납품수량!$B$3:$AH$200,AE$1,0)</f>
        <v>0</v>
      </c>
      <c r="AF118" s="388">
        <f>VLOOKUP($C$118,[67]납품수량!$B$3:$AH$200,AF$1,0)</f>
        <v>0</v>
      </c>
      <c r="AG118" s="388">
        <f>VLOOKUP($C$118,[67]납품수량!$B$3:$AH$200,AG$1,0)</f>
        <v>0</v>
      </c>
      <c r="AH118" s="388">
        <f>VLOOKUP($C$118,[67]납품수량!$B$3:$AH$200,AH$1,0)</f>
        <v>0</v>
      </c>
      <c r="AI118" s="388">
        <f>VLOOKUP($C$118,[67]납품수량!$B$3:$AH$200,AI$1,0)</f>
        <v>0</v>
      </c>
      <c r="AJ118" s="388">
        <f>VLOOKUP($C$118,[67]납품수량!$B$3:$AH$200,AJ$1,0)</f>
        <v>0</v>
      </c>
      <c r="AK118" s="388">
        <f>VLOOKUP($C$118,[67]납품수량!$B$3:$AH$200,AK$1,0)</f>
        <v>0</v>
      </c>
      <c r="AL118" s="388">
        <f t="shared" si="108"/>
        <v>700</v>
      </c>
      <c r="AM118" s="389">
        <f t="shared" si="70"/>
        <v>9276400</v>
      </c>
      <c r="AN118" s="61"/>
      <c r="AO118" s="370">
        <f t="shared" ref="AO118:BS118" si="125">$F$118*G118</f>
        <v>1060160</v>
      </c>
      <c r="AP118" s="370">
        <f t="shared" si="125"/>
        <v>0</v>
      </c>
      <c r="AQ118" s="370">
        <f t="shared" si="125"/>
        <v>0</v>
      </c>
      <c r="AR118" s="370">
        <f t="shared" si="125"/>
        <v>265040</v>
      </c>
      <c r="AS118" s="370">
        <f t="shared" si="125"/>
        <v>1060160</v>
      </c>
      <c r="AT118" s="370">
        <f t="shared" si="125"/>
        <v>0</v>
      </c>
      <c r="AU118" s="370">
        <f t="shared" si="125"/>
        <v>0</v>
      </c>
      <c r="AV118" s="370">
        <f t="shared" si="125"/>
        <v>530080</v>
      </c>
      <c r="AW118" s="370">
        <f t="shared" si="125"/>
        <v>1060160</v>
      </c>
      <c r="AX118" s="370">
        <f t="shared" si="125"/>
        <v>1590240</v>
      </c>
      <c r="AY118" s="370">
        <f t="shared" si="125"/>
        <v>530080</v>
      </c>
      <c r="AZ118" s="370">
        <f t="shared" si="125"/>
        <v>0</v>
      </c>
      <c r="BA118" s="370">
        <f t="shared" si="125"/>
        <v>0</v>
      </c>
      <c r="BB118" s="370">
        <f t="shared" si="125"/>
        <v>0</v>
      </c>
      <c r="BC118" s="370">
        <f t="shared" si="125"/>
        <v>0</v>
      </c>
      <c r="BD118" s="370">
        <f t="shared" si="125"/>
        <v>0</v>
      </c>
      <c r="BE118" s="370">
        <f t="shared" si="125"/>
        <v>530080</v>
      </c>
      <c r="BF118" s="370">
        <f t="shared" si="125"/>
        <v>2650400</v>
      </c>
      <c r="BG118" s="370">
        <f t="shared" si="125"/>
        <v>0</v>
      </c>
      <c r="BH118" s="370">
        <f t="shared" si="125"/>
        <v>0</v>
      </c>
      <c r="BI118" s="370">
        <f t="shared" si="125"/>
        <v>0</v>
      </c>
      <c r="BJ118" s="370">
        <f t="shared" si="125"/>
        <v>0</v>
      </c>
      <c r="BK118" s="370">
        <f t="shared" si="125"/>
        <v>0</v>
      </c>
      <c r="BL118" s="370">
        <f t="shared" si="125"/>
        <v>0</v>
      </c>
      <c r="BM118" s="370">
        <f t="shared" si="125"/>
        <v>0</v>
      </c>
      <c r="BN118" s="370">
        <f t="shared" si="125"/>
        <v>0</v>
      </c>
      <c r="BO118" s="370">
        <f t="shared" si="125"/>
        <v>0</v>
      </c>
      <c r="BP118" s="370">
        <f t="shared" si="125"/>
        <v>0</v>
      </c>
      <c r="BQ118" s="370">
        <f t="shared" si="125"/>
        <v>0</v>
      </c>
      <c r="BR118" s="370">
        <f t="shared" si="125"/>
        <v>0</v>
      </c>
      <c r="BS118" s="370">
        <f t="shared" si="125"/>
        <v>0</v>
      </c>
      <c r="BT118" s="369">
        <f t="shared" si="72"/>
        <v>9276400</v>
      </c>
      <c r="BU118" s="61"/>
      <c r="BV118" s="61"/>
      <c r="BW118" s="61"/>
      <c r="BX118" s="61"/>
      <c r="BY118" s="61"/>
      <c r="BZ118" s="61"/>
      <c r="CA118" s="61"/>
      <c r="CB118" s="61"/>
      <c r="CC118" s="61"/>
      <c r="CD118" s="61"/>
      <c r="CE118" s="61"/>
      <c r="CF118" s="61"/>
      <c r="CG118" s="61"/>
      <c r="CH118" s="61"/>
      <c r="CI118" s="61"/>
      <c r="CJ118" s="61"/>
      <c r="CK118" s="61"/>
      <c r="CL118" s="61"/>
      <c r="CM118" s="61"/>
      <c r="CN118" s="61"/>
      <c r="CO118" s="61"/>
      <c r="CP118" s="61"/>
      <c r="CQ118" s="61"/>
      <c r="CR118" s="61"/>
      <c r="CS118" s="61"/>
      <c r="CT118" s="61"/>
      <c r="CU118" s="61"/>
      <c r="CV118" s="61"/>
      <c r="CW118" s="61"/>
      <c r="CX118" s="61"/>
      <c r="CY118" s="61"/>
      <c r="CZ118" s="61"/>
      <c r="DA118" s="61"/>
      <c r="DB118" s="61"/>
      <c r="DC118" s="61"/>
    </row>
    <row r="119" spans="1:107" s="58" customFormat="1" ht="16.5" customHeight="1">
      <c r="A119" s="70" t="s">
        <v>433</v>
      </c>
      <c r="B119" s="660"/>
      <c r="C119" s="386" t="s">
        <v>3</v>
      </c>
      <c r="D119" s="387" t="s">
        <v>1112</v>
      </c>
      <c r="E119" s="379" t="s">
        <v>500</v>
      </c>
      <c r="F119" s="77">
        <f>VLOOKUP(C119,'[65]06월마감'!$A$1:$B$500,2,0)</f>
        <v>12743</v>
      </c>
      <c r="G119" s="388">
        <f>VLOOKUP($C$119,[67]납품수량!$B$3:$AH$200,G$1,0)</f>
        <v>0</v>
      </c>
      <c r="H119" s="388">
        <f>VLOOKUP($C$119,[67]납품수량!$B$3:$AH$200,H$1,0)</f>
        <v>80</v>
      </c>
      <c r="I119" s="388">
        <f>VLOOKUP($C$119,[67]납품수량!$B$3:$AH$200,I$1,0)</f>
        <v>60</v>
      </c>
      <c r="J119" s="388">
        <f>VLOOKUP($C$119,[67]납품수량!$B$3:$AH$200,J$1,0)</f>
        <v>20</v>
      </c>
      <c r="K119" s="388">
        <f>VLOOKUP($C$119,[67]납품수량!$B$3:$AH$200,K$1,0)</f>
        <v>140</v>
      </c>
      <c r="L119" s="388">
        <f>VLOOKUP($C$119,[67]납품수량!$B$3:$AH$200,L$1,0)</f>
        <v>0</v>
      </c>
      <c r="M119" s="388">
        <f>VLOOKUP($C$119,[67]납품수량!$B$3:$AH$200,M$1,0)</f>
        <v>0</v>
      </c>
      <c r="N119" s="388">
        <f>VLOOKUP($C$119,[67]납품수량!$B$3:$AH$200,N$1,0)</f>
        <v>40</v>
      </c>
      <c r="O119" s="388">
        <f>VLOOKUP($C$119,[67]납품수량!$B$3:$AH$200,O$1,0)</f>
        <v>60</v>
      </c>
      <c r="P119" s="388">
        <f>VLOOKUP($C$119,[67]납품수량!$B$3:$AH$200,P$1,0)</f>
        <v>100</v>
      </c>
      <c r="Q119" s="388">
        <f>VLOOKUP($C$119,[67]납품수량!$B$3:$AH$200,Q$1,0)</f>
        <v>100</v>
      </c>
      <c r="R119" s="388">
        <f>VLOOKUP($C$119,[67]납품수량!$B$3:$AH$200,R$1,0)</f>
        <v>0</v>
      </c>
      <c r="S119" s="388">
        <f>VLOOKUP($C$119,[67]납품수량!$B$3:$AH$200,S$1,0)</f>
        <v>0</v>
      </c>
      <c r="T119" s="388">
        <f>VLOOKUP($C$119,[67]납품수량!$B$3:$AH$200,T$1,0)</f>
        <v>0</v>
      </c>
      <c r="U119" s="388">
        <f>VLOOKUP($C$119,[67]납품수량!$B$3:$AH$200,U$1,0)</f>
        <v>0</v>
      </c>
      <c r="V119" s="388">
        <f>VLOOKUP($C$119,[67]납품수량!$B$3:$AH$200,V$1,0)</f>
        <v>0</v>
      </c>
      <c r="W119" s="388">
        <f>VLOOKUP($C$119,[67]납품수량!$B$3:$AH$200,W$1,0)</f>
        <v>40</v>
      </c>
      <c r="X119" s="388">
        <f>VLOOKUP($C$119,[67]납품수량!$B$3:$AH$200,X$1,0)</f>
        <v>120</v>
      </c>
      <c r="Y119" s="388">
        <f>VLOOKUP($C$119,[67]납품수량!$B$3:$AH$200,Y$1,0)</f>
        <v>0</v>
      </c>
      <c r="Z119" s="388">
        <f>VLOOKUP($C$119,[67]납품수량!$B$3:$AH$200,Z$1,0)</f>
        <v>0</v>
      </c>
      <c r="AA119" s="388">
        <f>VLOOKUP($C$119,[67]납품수량!$B$3:$AH$200,AA$1,0)</f>
        <v>0</v>
      </c>
      <c r="AB119" s="388">
        <f>VLOOKUP($C$119,[67]납품수량!$B$3:$AH$200,AB$1,0)</f>
        <v>0</v>
      </c>
      <c r="AC119" s="388">
        <f>VLOOKUP($C$119,[67]납품수량!$B$3:$AH$200,AC$1,0)</f>
        <v>0</v>
      </c>
      <c r="AD119" s="388">
        <f>VLOOKUP($C$119,[67]납품수량!$B$3:$AH$200,AD$1,0)</f>
        <v>0</v>
      </c>
      <c r="AE119" s="388">
        <f>VLOOKUP($C$119,[67]납품수량!$B$3:$AH$200,AE$1,0)</f>
        <v>0</v>
      </c>
      <c r="AF119" s="388">
        <f>VLOOKUP($C$119,[67]납품수량!$B$3:$AH$200,AF$1,0)</f>
        <v>0</v>
      </c>
      <c r="AG119" s="388">
        <f>VLOOKUP($C$119,[67]납품수량!$B$3:$AH$200,AG$1,0)</f>
        <v>0</v>
      </c>
      <c r="AH119" s="388">
        <f>VLOOKUP($C$119,[67]납품수량!$B$3:$AH$200,AH$1,0)</f>
        <v>0</v>
      </c>
      <c r="AI119" s="388">
        <f>VLOOKUP($C$119,[67]납품수량!$B$3:$AH$200,AI$1,0)</f>
        <v>0</v>
      </c>
      <c r="AJ119" s="388">
        <f>VLOOKUP($C$119,[67]납품수량!$B$3:$AH$200,AJ$1,0)</f>
        <v>0</v>
      </c>
      <c r="AK119" s="388">
        <f>VLOOKUP($C$119,[67]납품수량!$B$3:$AH$200,AK$1,0)</f>
        <v>0</v>
      </c>
      <c r="AL119" s="388">
        <f t="shared" si="108"/>
        <v>760</v>
      </c>
      <c r="AM119" s="389">
        <f t="shared" si="70"/>
        <v>9684680</v>
      </c>
      <c r="AN119" s="61"/>
      <c r="AO119" s="370">
        <f t="shared" ref="AO119:BS119" si="126">$F$119*G119</f>
        <v>0</v>
      </c>
      <c r="AP119" s="370">
        <f t="shared" si="126"/>
        <v>1019440</v>
      </c>
      <c r="AQ119" s="370">
        <f t="shared" si="126"/>
        <v>764580</v>
      </c>
      <c r="AR119" s="370">
        <f t="shared" si="126"/>
        <v>254860</v>
      </c>
      <c r="AS119" s="370">
        <f t="shared" si="126"/>
        <v>1784020</v>
      </c>
      <c r="AT119" s="370">
        <f t="shared" si="126"/>
        <v>0</v>
      </c>
      <c r="AU119" s="370">
        <f t="shared" si="126"/>
        <v>0</v>
      </c>
      <c r="AV119" s="370">
        <f t="shared" si="126"/>
        <v>509720</v>
      </c>
      <c r="AW119" s="370">
        <f t="shared" si="126"/>
        <v>764580</v>
      </c>
      <c r="AX119" s="370">
        <f t="shared" si="126"/>
        <v>1274300</v>
      </c>
      <c r="AY119" s="370">
        <f t="shared" si="126"/>
        <v>1274300</v>
      </c>
      <c r="AZ119" s="370">
        <f t="shared" si="126"/>
        <v>0</v>
      </c>
      <c r="BA119" s="370">
        <f t="shared" si="126"/>
        <v>0</v>
      </c>
      <c r="BB119" s="370">
        <f t="shared" si="126"/>
        <v>0</v>
      </c>
      <c r="BC119" s="370">
        <f t="shared" si="126"/>
        <v>0</v>
      </c>
      <c r="BD119" s="370">
        <f t="shared" si="126"/>
        <v>0</v>
      </c>
      <c r="BE119" s="370">
        <f t="shared" si="126"/>
        <v>509720</v>
      </c>
      <c r="BF119" s="370">
        <f t="shared" si="126"/>
        <v>1529160</v>
      </c>
      <c r="BG119" s="370">
        <f t="shared" si="126"/>
        <v>0</v>
      </c>
      <c r="BH119" s="370">
        <f t="shared" si="126"/>
        <v>0</v>
      </c>
      <c r="BI119" s="370">
        <f t="shared" si="126"/>
        <v>0</v>
      </c>
      <c r="BJ119" s="370">
        <f t="shared" si="126"/>
        <v>0</v>
      </c>
      <c r="BK119" s="370">
        <f t="shared" si="126"/>
        <v>0</v>
      </c>
      <c r="BL119" s="370">
        <f t="shared" si="126"/>
        <v>0</v>
      </c>
      <c r="BM119" s="370">
        <f t="shared" si="126"/>
        <v>0</v>
      </c>
      <c r="BN119" s="370">
        <f t="shared" si="126"/>
        <v>0</v>
      </c>
      <c r="BO119" s="370">
        <f t="shared" si="126"/>
        <v>0</v>
      </c>
      <c r="BP119" s="370">
        <f t="shared" si="126"/>
        <v>0</v>
      </c>
      <c r="BQ119" s="370">
        <f t="shared" si="126"/>
        <v>0</v>
      </c>
      <c r="BR119" s="370">
        <f t="shared" si="126"/>
        <v>0</v>
      </c>
      <c r="BS119" s="370">
        <f t="shared" si="126"/>
        <v>0</v>
      </c>
      <c r="BT119" s="369">
        <f t="shared" si="72"/>
        <v>9684680</v>
      </c>
      <c r="BU119" s="61"/>
      <c r="BV119" s="61"/>
      <c r="BW119" s="61"/>
      <c r="BX119" s="61"/>
      <c r="BY119" s="61"/>
      <c r="BZ119" s="61"/>
      <c r="CA119" s="61"/>
      <c r="CB119" s="61"/>
      <c r="CC119" s="61"/>
      <c r="CD119" s="61"/>
      <c r="CE119" s="61"/>
      <c r="CF119" s="61"/>
      <c r="CG119" s="61"/>
      <c r="CH119" s="61"/>
      <c r="CI119" s="61"/>
      <c r="CJ119" s="61"/>
      <c r="CK119" s="61"/>
      <c r="CL119" s="61"/>
      <c r="CM119" s="61"/>
      <c r="CN119" s="61"/>
      <c r="CO119" s="61"/>
      <c r="CP119" s="61"/>
      <c r="CQ119" s="61"/>
      <c r="CR119" s="61"/>
      <c r="CS119" s="61"/>
      <c r="CT119" s="61"/>
      <c r="CU119" s="61"/>
      <c r="CV119" s="61"/>
      <c r="CW119" s="61"/>
      <c r="CX119" s="61"/>
      <c r="CY119" s="61"/>
      <c r="CZ119" s="61"/>
      <c r="DA119" s="61"/>
      <c r="DB119" s="61"/>
      <c r="DC119" s="61"/>
    </row>
    <row r="120" spans="1:107" s="58" customFormat="1" ht="16.5" customHeight="1">
      <c r="A120" s="70" t="s">
        <v>433</v>
      </c>
      <c r="B120" s="660"/>
      <c r="C120" s="386" t="s">
        <v>4</v>
      </c>
      <c r="D120" s="387" t="s">
        <v>1112</v>
      </c>
      <c r="E120" s="379" t="s">
        <v>500</v>
      </c>
      <c r="F120" s="77">
        <f>VLOOKUP(C120,'[65]06월마감'!$A$1:$B$500,2,0)</f>
        <v>12466</v>
      </c>
      <c r="G120" s="388">
        <f>VLOOKUP($C$120,[67]납품수량!$B$3:$AH$200,G$1,0)</f>
        <v>20</v>
      </c>
      <c r="H120" s="388">
        <f>VLOOKUP($C$120,[67]납품수량!$B$3:$AH$200,H$1,0)</f>
        <v>0</v>
      </c>
      <c r="I120" s="388">
        <f>VLOOKUP($C$120,[67]납품수량!$B$3:$AH$200,I$1,0)</f>
        <v>0</v>
      </c>
      <c r="J120" s="388">
        <f>VLOOKUP($C$120,[67]납품수량!$B$3:$AH$200,J$1,0)</f>
        <v>0</v>
      </c>
      <c r="K120" s="388">
        <f>VLOOKUP($C$120,[67]납품수량!$B$3:$AH$200,K$1,0)</f>
        <v>40</v>
      </c>
      <c r="L120" s="388">
        <f>VLOOKUP($C$120,[67]납품수량!$B$3:$AH$200,L$1,0)</f>
        <v>0</v>
      </c>
      <c r="M120" s="388">
        <f>VLOOKUP($C$120,[67]납품수량!$B$3:$AH$200,M$1,0)</f>
        <v>0</v>
      </c>
      <c r="N120" s="388">
        <f>VLOOKUP($C$120,[67]납품수량!$B$3:$AH$200,N$1,0)</f>
        <v>40</v>
      </c>
      <c r="O120" s="388">
        <f>VLOOKUP($C$120,[67]납품수량!$B$3:$AH$200,O$1,0)</f>
        <v>20</v>
      </c>
      <c r="P120" s="388">
        <f>VLOOKUP($C$120,[67]납품수량!$B$3:$AH$200,P$1,0)</f>
        <v>20</v>
      </c>
      <c r="Q120" s="388">
        <f>VLOOKUP($C$120,[67]납품수량!$B$3:$AH$200,Q$1,0)</f>
        <v>0</v>
      </c>
      <c r="R120" s="388">
        <f>VLOOKUP($C$120,[67]납품수량!$B$3:$AH$200,R$1,0)</f>
        <v>40</v>
      </c>
      <c r="S120" s="388">
        <f>VLOOKUP($C$120,[67]납품수량!$B$3:$AH$200,S$1,0)</f>
        <v>0</v>
      </c>
      <c r="T120" s="388">
        <f>VLOOKUP($C$120,[67]납품수량!$B$3:$AH$200,T$1,0)</f>
        <v>0</v>
      </c>
      <c r="U120" s="388">
        <f>VLOOKUP($C$120,[67]납품수량!$B$3:$AH$200,U$1,0)</f>
        <v>100</v>
      </c>
      <c r="V120" s="388">
        <f>VLOOKUP($C$120,[67]납품수량!$B$3:$AH$200,V$1,0)</f>
        <v>40</v>
      </c>
      <c r="W120" s="388">
        <f>VLOOKUP($C$120,[67]납품수량!$B$3:$AH$200,W$1,0)</f>
        <v>0</v>
      </c>
      <c r="X120" s="388">
        <f>VLOOKUP($C$120,[67]납품수량!$B$3:$AH$200,X$1,0)</f>
        <v>0</v>
      </c>
      <c r="Y120" s="388">
        <f>VLOOKUP($C$120,[67]납품수량!$B$3:$AH$200,Y$1,0)</f>
        <v>0</v>
      </c>
      <c r="Z120" s="388">
        <f>VLOOKUP($C$120,[67]납품수량!$B$3:$AH$200,Z$1,0)</f>
        <v>0</v>
      </c>
      <c r="AA120" s="388">
        <f>VLOOKUP($C$120,[67]납품수량!$B$3:$AH$200,AA$1,0)</f>
        <v>0</v>
      </c>
      <c r="AB120" s="388">
        <f>VLOOKUP($C$120,[67]납품수량!$B$3:$AH$200,AB$1,0)</f>
        <v>0</v>
      </c>
      <c r="AC120" s="388">
        <f>VLOOKUP($C$120,[67]납품수량!$B$3:$AH$200,AC$1,0)</f>
        <v>0</v>
      </c>
      <c r="AD120" s="388">
        <f>VLOOKUP($C$120,[67]납품수량!$B$3:$AH$200,AD$1,0)</f>
        <v>0</v>
      </c>
      <c r="AE120" s="388">
        <f>VLOOKUP($C$120,[67]납품수량!$B$3:$AH$200,AE$1,0)</f>
        <v>0</v>
      </c>
      <c r="AF120" s="388">
        <f>VLOOKUP($C$120,[67]납품수량!$B$3:$AH$200,AF$1,0)</f>
        <v>0</v>
      </c>
      <c r="AG120" s="388">
        <f>VLOOKUP($C$120,[67]납품수량!$B$3:$AH$200,AG$1,0)</f>
        <v>0</v>
      </c>
      <c r="AH120" s="388">
        <f>VLOOKUP($C$120,[67]납품수량!$B$3:$AH$200,AH$1,0)</f>
        <v>0</v>
      </c>
      <c r="AI120" s="388">
        <f>VLOOKUP($C$120,[67]납품수량!$B$3:$AH$200,AI$1,0)</f>
        <v>0</v>
      </c>
      <c r="AJ120" s="388">
        <f>VLOOKUP($C$120,[67]납품수량!$B$3:$AH$200,AJ$1,0)</f>
        <v>0</v>
      </c>
      <c r="AK120" s="388">
        <f>VLOOKUP($C$120,[67]납품수량!$B$3:$AH$200,AK$1,0)</f>
        <v>0</v>
      </c>
      <c r="AL120" s="388">
        <f t="shared" si="108"/>
        <v>320</v>
      </c>
      <c r="AM120" s="389">
        <f t="shared" si="70"/>
        <v>3989120</v>
      </c>
      <c r="AN120" s="61"/>
      <c r="AO120" s="370">
        <f t="shared" ref="AO120:BS120" si="127">$F$120*G120</f>
        <v>249320</v>
      </c>
      <c r="AP120" s="370">
        <f t="shared" si="127"/>
        <v>0</v>
      </c>
      <c r="AQ120" s="370">
        <f t="shared" si="127"/>
        <v>0</v>
      </c>
      <c r="AR120" s="370">
        <f t="shared" si="127"/>
        <v>0</v>
      </c>
      <c r="AS120" s="370">
        <f t="shared" si="127"/>
        <v>498640</v>
      </c>
      <c r="AT120" s="370">
        <f t="shared" si="127"/>
        <v>0</v>
      </c>
      <c r="AU120" s="370">
        <f t="shared" si="127"/>
        <v>0</v>
      </c>
      <c r="AV120" s="370">
        <f t="shared" si="127"/>
        <v>498640</v>
      </c>
      <c r="AW120" s="370">
        <f t="shared" si="127"/>
        <v>249320</v>
      </c>
      <c r="AX120" s="370">
        <f t="shared" si="127"/>
        <v>249320</v>
      </c>
      <c r="AY120" s="370">
        <f t="shared" si="127"/>
        <v>0</v>
      </c>
      <c r="AZ120" s="370">
        <f t="shared" si="127"/>
        <v>498640</v>
      </c>
      <c r="BA120" s="370">
        <f t="shared" si="127"/>
        <v>0</v>
      </c>
      <c r="BB120" s="370">
        <f t="shared" si="127"/>
        <v>0</v>
      </c>
      <c r="BC120" s="370">
        <f t="shared" si="127"/>
        <v>1246600</v>
      </c>
      <c r="BD120" s="370">
        <f t="shared" si="127"/>
        <v>498640</v>
      </c>
      <c r="BE120" s="370">
        <f t="shared" si="127"/>
        <v>0</v>
      </c>
      <c r="BF120" s="370">
        <f t="shared" si="127"/>
        <v>0</v>
      </c>
      <c r="BG120" s="370">
        <f t="shared" si="127"/>
        <v>0</v>
      </c>
      <c r="BH120" s="370">
        <f t="shared" si="127"/>
        <v>0</v>
      </c>
      <c r="BI120" s="370">
        <f t="shared" si="127"/>
        <v>0</v>
      </c>
      <c r="BJ120" s="370">
        <f t="shared" si="127"/>
        <v>0</v>
      </c>
      <c r="BK120" s="370">
        <f t="shared" si="127"/>
        <v>0</v>
      </c>
      <c r="BL120" s="370">
        <f t="shared" si="127"/>
        <v>0</v>
      </c>
      <c r="BM120" s="370">
        <f t="shared" si="127"/>
        <v>0</v>
      </c>
      <c r="BN120" s="370">
        <f t="shared" si="127"/>
        <v>0</v>
      </c>
      <c r="BO120" s="370">
        <f t="shared" si="127"/>
        <v>0</v>
      </c>
      <c r="BP120" s="370">
        <f t="shared" si="127"/>
        <v>0</v>
      </c>
      <c r="BQ120" s="370">
        <f t="shared" si="127"/>
        <v>0</v>
      </c>
      <c r="BR120" s="370">
        <f t="shared" si="127"/>
        <v>0</v>
      </c>
      <c r="BS120" s="370">
        <f t="shared" si="127"/>
        <v>0</v>
      </c>
      <c r="BT120" s="369">
        <f t="shared" si="72"/>
        <v>3989120</v>
      </c>
      <c r="BU120" s="61"/>
      <c r="BV120" s="61"/>
      <c r="BW120" s="61"/>
      <c r="BX120" s="61"/>
      <c r="BY120" s="61"/>
      <c r="BZ120" s="61"/>
      <c r="CA120" s="61"/>
      <c r="CB120" s="61"/>
      <c r="CC120" s="61"/>
      <c r="CD120" s="61"/>
      <c r="CE120" s="61"/>
      <c r="CF120" s="61"/>
      <c r="CG120" s="61"/>
      <c r="CH120" s="61"/>
      <c r="CI120" s="61"/>
      <c r="CJ120" s="61"/>
      <c r="CK120" s="61"/>
      <c r="CL120" s="61"/>
      <c r="CM120" s="61"/>
      <c r="CN120" s="61"/>
      <c r="CO120" s="61"/>
      <c r="CP120" s="61"/>
      <c r="CQ120" s="61"/>
      <c r="CR120" s="61"/>
      <c r="CS120" s="61"/>
      <c r="CT120" s="61"/>
      <c r="CU120" s="61"/>
      <c r="CV120" s="61"/>
      <c r="CW120" s="61"/>
      <c r="CX120" s="61"/>
      <c r="CY120" s="61"/>
      <c r="CZ120" s="61"/>
      <c r="DA120" s="61"/>
      <c r="DB120" s="61"/>
      <c r="DC120" s="61"/>
    </row>
    <row r="121" spans="1:107" s="58" customFormat="1" ht="16.5" customHeight="1">
      <c r="A121" s="70" t="s">
        <v>433</v>
      </c>
      <c r="B121" s="660"/>
      <c r="C121" s="386" t="s">
        <v>537</v>
      </c>
      <c r="D121" s="387" t="s">
        <v>1113</v>
      </c>
      <c r="E121" s="379" t="s">
        <v>500</v>
      </c>
      <c r="F121" s="77">
        <f>VLOOKUP(C121,'[65]06월마감'!$A$1:$B$500,2,0)</f>
        <v>12026</v>
      </c>
      <c r="G121" s="388">
        <f>VLOOKUP($C$121,[67]납품수량!$B$3:$AH$200,G$1,0)</f>
        <v>0</v>
      </c>
      <c r="H121" s="388">
        <f>VLOOKUP($C$121,[67]납품수량!$B$3:$AH$200,H$1,0)</f>
        <v>80</v>
      </c>
      <c r="I121" s="388">
        <f>VLOOKUP($C$121,[67]납품수량!$B$3:$AH$200,I$1,0)</f>
        <v>140</v>
      </c>
      <c r="J121" s="388">
        <f>VLOOKUP($C$121,[67]납품수량!$B$3:$AH$200,J$1,0)</f>
        <v>0</v>
      </c>
      <c r="K121" s="388">
        <f>VLOOKUP($C$121,[67]납품수량!$B$3:$AH$200,K$1,0)</f>
        <v>100</v>
      </c>
      <c r="L121" s="388">
        <f>VLOOKUP($C$121,[67]납품수량!$B$3:$AH$200,L$1,0)</f>
        <v>0</v>
      </c>
      <c r="M121" s="388">
        <f>VLOOKUP($C$121,[67]납품수량!$B$3:$AH$200,M$1,0)</f>
        <v>0</v>
      </c>
      <c r="N121" s="388">
        <f>VLOOKUP($C$121,[67]납품수량!$B$3:$AH$200,N$1,0)</f>
        <v>0</v>
      </c>
      <c r="O121" s="388">
        <f>VLOOKUP($C$121,[67]납품수량!$B$3:$AH$200,O$1,0)</f>
        <v>100</v>
      </c>
      <c r="P121" s="388">
        <f>VLOOKUP($C$121,[67]납품수량!$B$3:$AH$200,P$1,0)</f>
        <v>80</v>
      </c>
      <c r="Q121" s="388">
        <f>VLOOKUP($C$121,[67]납품수량!$B$3:$AH$200,Q$1,0)</f>
        <v>80</v>
      </c>
      <c r="R121" s="388">
        <f>VLOOKUP($C$121,[67]납품수량!$B$3:$AH$200,R$1,0)</f>
        <v>0</v>
      </c>
      <c r="S121" s="388">
        <f>VLOOKUP($C$121,[67]납품수량!$B$3:$AH$200,S$1,0)</f>
        <v>0</v>
      </c>
      <c r="T121" s="388">
        <f>VLOOKUP($C$121,[67]납품수량!$B$3:$AH$200,T$1,0)</f>
        <v>0</v>
      </c>
      <c r="U121" s="388">
        <f>VLOOKUP($C$121,[67]납품수량!$B$3:$AH$200,U$1,0)</f>
        <v>140</v>
      </c>
      <c r="V121" s="388">
        <f>VLOOKUP($C$121,[67]납품수량!$B$3:$AH$200,V$1,0)</f>
        <v>140</v>
      </c>
      <c r="W121" s="388">
        <f>VLOOKUP($C$121,[67]납품수량!$B$3:$AH$200,W$1,0)</f>
        <v>40</v>
      </c>
      <c r="X121" s="388">
        <f>VLOOKUP($C$121,[67]납품수량!$B$3:$AH$200,X$1,0)</f>
        <v>20</v>
      </c>
      <c r="Y121" s="388">
        <f>VLOOKUP($C$121,[67]납품수량!$B$3:$AH$200,Y$1,0)</f>
        <v>0</v>
      </c>
      <c r="Z121" s="388">
        <f>VLOOKUP($C$121,[67]납품수량!$B$3:$AH$200,Z$1,0)</f>
        <v>0</v>
      </c>
      <c r="AA121" s="388">
        <f>VLOOKUP($C$121,[67]납품수량!$B$3:$AH$200,AA$1,0)</f>
        <v>0</v>
      </c>
      <c r="AB121" s="388">
        <f>VLOOKUP($C$121,[67]납품수량!$B$3:$AH$200,AB$1,0)</f>
        <v>0</v>
      </c>
      <c r="AC121" s="388">
        <f>VLOOKUP($C$121,[67]납품수량!$B$3:$AH$200,AC$1,0)</f>
        <v>0</v>
      </c>
      <c r="AD121" s="388">
        <f>VLOOKUP($C$121,[67]납품수량!$B$3:$AH$200,AD$1,0)</f>
        <v>0</v>
      </c>
      <c r="AE121" s="388">
        <f>VLOOKUP($C$121,[67]납품수량!$B$3:$AH$200,AE$1,0)</f>
        <v>0</v>
      </c>
      <c r="AF121" s="388">
        <f>VLOOKUP($C$121,[67]납품수량!$B$3:$AH$200,AF$1,0)</f>
        <v>0</v>
      </c>
      <c r="AG121" s="388">
        <f>VLOOKUP($C$121,[67]납품수량!$B$3:$AH$200,AG$1,0)</f>
        <v>0</v>
      </c>
      <c r="AH121" s="388">
        <f>VLOOKUP($C$121,[67]납품수량!$B$3:$AH$200,AH$1,0)</f>
        <v>0</v>
      </c>
      <c r="AI121" s="388">
        <f>VLOOKUP($C$121,[67]납품수량!$B$3:$AH$200,AI$1,0)</f>
        <v>0</v>
      </c>
      <c r="AJ121" s="388">
        <f>VLOOKUP($C$121,[67]납품수량!$B$3:$AH$200,AJ$1,0)</f>
        <v>0</v>
      </c>
      <c r="AK121" s="388">
        <f>VLOOKUP($C$121,[67]납품수량!$B$3:$AH$200,AK$1,0)</f>
        <v>0</v>
      </c>
      <c r="AL121" s="388">
        <f t="shared" si="108"/>
        <v>920</v>
      </c>
      <c r="AM121" s="389">
        <f t="shared" si="70"/>
        <v>11063920</v>
      </c>
      <c r="AN121" s="61"/>
      <c r="AO121" s="370">
        <f t="shared" ref="AO121:BS121" si="128">$F$121*G121</f>
        <v>0</v>
      </c>
      <c r="AP121" s="370">
        <f t="shared" si="128"/>
        <v>962080</v>
      </c>
      <c r="AQ121" s="370">
        <f t="shared" si="128"/>
        <v>1683640</v>
      </c>
      <c r="AR121" s="370">
        <f t="shared" si="128"/>
        <v>0</v>
      </c>
      <c r="AS121" s="370">
        <f t="shared" si="128"/>
        <v>1202600</v>
      </c>
      <c r="AT121" s="370">
        <f t="shared" si="128"/>
        <v>0</v>
      </c>
      <c r="AU121" s="370">
        <f t="shared" si="128"/>
        <v>0</v>
      </c>
      <c r="AV121" s="370">
        <f t="shared" si="128"/>
        <v>0</v>
      </c>
      <c r="AW121" s="370">
        <f t="shared" si="128"/>
        <v>1202600</v>
      </c>
      <c r="AX121" s="370">
        <f t="shared" si="128"/>
        <v>962080</v>
      </c>
      <c r="AY121" s="370">
        <f t="shared" si="128"/>
        <v>962080</v>
      </c>
      <c r="AZ121" s="370">
        <f t="shared" si="128"/>
        <v>0</v>
      </c>
      <c r="BA121" s="370">
        <f t="shared" si="128"/>
        <v>0</v>
      </c>
      <c r="BB121" s="370">
        <f t="shared" si="128"/>
        <v>0</v>
      </c>
      <c r="BC121" s="370">
        <f t="shared" si="128"/>
        <v>1683640</v>
      </c>
      <c r="BD121" s="370">
        <f t="shared" si="128"/>
        <v>1683640</v>
      </c>
      <c r="BE121" s="370">
        <f t="shared" si="128"/>
        <v>481040</v>
      </c>
      <c r="BF121" s="370">
        <f t="shared" si="128"/>
        <v>240520</v>
      </c>
      <c r="BG121" s="370">
        <f t="shared" si="128"/>
        <v>0</v>
      </c>
      <c r="BH121" s="370">
        <f t="shared" si="128"/>
        <v>0</v>
      </c>
      <c r="BI121" s="370">
        <f t="shared" si="128"/>
        <v>0</v>
      </c>
      <c r="BJ121" s="370">
        <f t="shared" si="128"/>
        <v>0</v>
      </c>
      <c r="BK121" s="370">
        <f t="shared" si="128"/>
        <v>0</v>
      </c>
      <c r="BL121" s="370">
        <f t="shared" si="128"/>
        <v>0</v>
      </c>
      <c r="BM121" s="370">
        <f t="shared" si="128"/>
        <v>0</v>
      </c>
      <c r="BN121" s="370">
        <f t="shared" si="128"/>
        <v>0</v>
      </c>
      <c r="BO121" s="370">
        <f t="shared" si="128"/>
        <v>0</v>
      </c>
      <c r="BP121" s="370">
        <f t="shared" si="128"/>
        <v>0</v>
      </c>
      <c r="BQ121" s="370">
        <f t="shared" si="128"/>
        <v>0</v>
      </c>
      <c r="BR121" s="370">
        <f t="shared" si="128"/>
        <v>0</v>
      </c>
      <c r="BS121" s="370">
        <f t="shared" si="128"/>
        <v>0</v>
      </c>
      <c r="BT121" s="369">
        <f t="shared" si="72"/>
        <v>11063920</v>
      </c>
      <c r="BU121" s="61"/>
      <c r="BV121" s="61"/>
      <c r="BW121" s="61"/>
      <c r="BX121" s="61"/>
      <c r="BY121" s="61"/>
      <c r="BZ121" s="61"/>
      <c r="CA121" s="61"/>
      <c r="CB121" s="61"/>
      <c r="CC121" s="61"/>
      <c r="CD121" s="61"/>
      <c r="CE121" s="61"/>
      <c r="CF121" s="61"/>
      <c r="CG121" s="61"/>
      <c r="CH121" s="61"/>
      <c r="CI121" s="61"/>
      <c r="CJ121" s="61"/>
      <c r="CK121" s="61"/>
      <c r="CL121" s="61"/>
      <c r="CM121" s="61"/>
      <c r="CN121" s="61"/>
      <c r="CO121" s="61"/>
      <c r="CP121" s="61"/>
      <c r="CQ121" s="61"/>
      <c r="CR121" s="61"/>
      <c r="CS121" s="61"/>
      <c r="CT121" s="61"/>
      <c r="CU121" s="61"/>
      <c r="CV121" s="61"/>
      <c r="CW121" s="61"/>
      <c r="CX121" s="61"/>
      <c r="CY121" s="61"/>
      <c r="CZ121" s="61"/>
      <c r="DA121" s="61"/>
      <c r="DB121" s="61"/>
      <c r="DC121" s="61"/>
    </row>
    <row r="122" spans="1:107" s="58" customFormat="1" ht="16.5" customHeight="1">
      <c r="A122" s="70" t="s">
        <v>434</v>
      </c>
      <c r="B122" s="660"/>
      <c r="C122" s="386" t="s">
        <v>59</v>
      </c>
      <c r="D122" s="387" t="s">
        <v>1112</v>
      </c>
      <c r="E122" s="379" t="s">
        <v>501</v>
      </c>
      <c r="F122" s="77">
        <f>VLOOKUP(C122,'[65]06월마감'!$A$1:$B$500,2,0)</f>
        <v>13494</v>
      </c>
      <c r="G122" s="388">
        <f>VLOOKUP($C$122,[67]납품수량!$B$3:$AH$200,G$1,0)</f>
        <v>12</v>
      </c>
      <c r="H122" s="388">
        <f>VLOOKUP($C$122,[67]납품수량!$B$3:$AH$200,H$1,0)</f>
        <v>0</v>
      </c>
      <c r="I122" s="388">
        <f>VLOOKUP($C$122,[67]납품수량!$B$3:$AH$200,I$1,0)</f>
        <v>0</v>
      </c>
      <c r="J122" s="388">
        <f>VLOOKUP($C$122,[67]납품수량!$B$3:$AH$200,J$1,0)</f>
        <v>20</v>
      </c>
      <c r="K122" s="388">
        <f>VLOOKUP($C$122,[67]납품수량!$B$3:$AH$200,K$1,0)</f>
        <v>0</v>
      </c>
      <c r="L122" s="388">
        <f>VLOOKUP($C$122,[67]납품수량!$B$3:$AH$200,L$1,0)</f>
        <v>0</v>
      </c>
      <c r="M122" s="388">
        <f>VLOOKUP($C$122,[67]납품수량!$B$3:$AH$200,M$1,0)</f>
        <v>0</v>
      </c>
      <c r="N122" s="388">
        <f>VLOOKUP($C$122,[67]납품수량!$B$3:$AH$200,N$1,0)</f>
        <v>0</v>
      </c>
      <c r="O122" s="388">
        <f>VLOOKUP($C$122,[67]납품수량!$B$3:$AH$200,O$1,0)</f>
        <v>0</v>
      </c>
      <c r="P122" s="388">
        <f>VLOOKUP($C$122,[67]납품수량!$B$3:$AH$200,P$1,0)</f>
        <v>0</v>
      </c>
      <c r="Q122" s="388">
        <f>VLOOKUP($C$122,[67]납품수량!$B$3:$AH$200,Q$1,0)</f>
        <v>0</v>
      </c>
      <c r="R122" s="388">
        <f>VLOOKUP($C$122,[67]납품수량!$B$3:$AH$200,R$1,0)</f>
        <v>0</v>
      </c>
      <c r="S122" s="388">
        <f>VLOOKUP($C$122,[67]납품수량!$B$3:$AH$200,S$1,0)</f>
        <v>0</v>
      </c>
      <c r="T122" s="388">
        <f>VLOOKUP($C$122,[67]납품수량!$B$3:$AH$200,T$1,0)</f>
        <v>0</v>
      </c>
      <c r="U122" s="388">
        <f>VLOOKUP($C$122,[67]납품수량!$B$3:$AH$200,U$1,0)</f>
        <v>0</v>
      </c>
      <c r="V122" s="388">
        <f>VLOOKUP($C$122,[67]납품수량!$B$3:$AH$200,V$1,0)</f>
        <v>0</v>
      </c>
      <c r="W122" s="388">
        <f>VLOOKUP($C$122,[67]납품수량!$B$3:$AH$200,W$1,0)</f>
        <v>0</v>
      </c>
      <c r="X122" s="388">
        <f>VLOOKUP($C$122,[67]납품수량!$B$3:$AH$200,X$1,0)</f>
        <v>0</v>
      </c>
      <c r="Y122" s="388">
        <f>VLOOKUP($C$122,[67]납품수량!$B$3:$AH$200,Y$1,0)</f>
        <v>0</v>
      </c>
      <c r="Z122" s="388">
        <f>VLOOKUP($C$122,[67]납품수량!$B$3:$AH$200,Z$1,0)</f>
        <v>0</v>
      </c>
      <c r="AA122" s="388">
        <f>VLOOKUP($C$122,[67]납품수량!$B$3:$AH$200,AA$1,0)</f>
        <v>0</v>
      </c>
      <c r="AB122" s="388">
        <f>VLOOKUP($C$122,[67]납품수량!$B$3:$AH$200,AB$1,0)</f>
        <v>0</v>
      </c>
      <c r="AC122" s="388">
        <f>VLOOKUP($C$122,[67]납품수량!$B$3:$AH$200,AC$1,0)</f>
        <v>0</v>
      </c>
      <c r="AD122" s="388">
        <f>VLOOKUP($C$122,[67]납품수량!$B$3:$AH$200,AD$1,0)</f>
        <v>0</v>
      </c>
      <c r="AE122" s="388">
        <f>VLOOKUP($C$122,[67]납품수량!$B$3:$AH$200,AE$1,0)</f>
        <v>0</v>
      </c>
      <c r="AF122" s="388">
        <f>VLOOKUP($C$122,[67]납품수량!$B$3:$AH$200,AF$1,0)</f>
        <v>0</v>
      </c>
      <c r="AG122" s="388">
        <f>VLOOKUP($C$122,[67]납품수량!$B$3:$AH$200,AG$1,0)</f>
        <v>0</v>
      </c>
      <c r="AH122" s="388">
        <f>VLOOKUP($C$122,[67]납품수량!$B$3:$AH$200,AH$1,0)</f>
        <v>0</v>
      </c>
      <c r="AI122" s="388">
        <f>VLOOKUP($C$122,[67]납품수량!$B$3:$AH$200,AI$1,0)</f>
        <v>0</v>
      </c>
      <c r="AJ122" s="388">
        <f>VLOOKUP($C$122,[67]납품수량!$B$3:$AH$200,AJ$1,0)</f>
        <v>0</v>
      </c>
      <c r="AK122" s="388">
        <f>VLOOKUP($C$122,[67]납품수량!$B$3:$AH$200,AK$1,0)</f>
        <v>0</v>
      </c>
      <c r="AL122" s="388">
        <f t="shared" si="108"/>
        <v>32</v>
      </c>
      <c r="AM122" s="389">
        <f t="shared" si="70"/>
        <v>431808</v>
      </c>
      <c r="AN122" s="61"/>
      <c r="AO122" s="370">
        <f t="shared" ref="AO122:BS122" si="129">$F$122*G122</f>
        <v>161928</v>
      </c>
      <c r="AP122" s="370">
        <f t="shared" si="129"/>
        <v>0</v>
      </c>
      <c r="AQ122" s="370">
        <f t="shared" si="129"/>
        <v>0</v>
      </c>
      <c r="AR122" s="370">
        <f t="shared" si="129"/>
        <v>269880</v>
      </c>
      <c r="AS122" s="370">
        <f t="shared" si="129"/>
        <v>0</v>
      </c>
      <c r="AT122" s="370">
        <f t="shared" si="129"/>
        <v>0</v>
      </c>
      <c r="AU122" s="370">
        <f t="shared" si="129"/>
        <v>0</v>
      </c>
      <c r="AV122" s="370">
        <f t="shared" si="129"/>
        <v>0</v>
      </c>
      <c r="AW122" s="370">
        <f t="shared" si="129"/>
        <v>0</v>
      </c>
      <c r="AX122" s="370">
        <f t="shared" si="129"/>
        <v>0</v>
      </c>
      <c r="AY122" s="370">
        <f t="shared" si="129"/>
        <v>0</v>
      </c>
      <c r="AZ122" s="370">
        <f t="shared" si="129"/>
        <v>0</v>
      </c>
      <c r="BA122" s="370">
        <f t="shared" si="129"/>
        <v>0</v>
      </c>
      <c r="BB122" s="370">
        <f t="shared" si="129"/>
        <v>0</v>
      </c>
      <c r="BC122" s="370">
        <f t="shared" si="129"/>
        <v>0</v>
      </c>
      <c r="BD122" s="370">
        <f t="shared" si="129"/>
        <v>0</v>
      </c>
      <c r="BE122" s="370">
        <f t="shared" si="129"/>
        <v>0</v>
      </c>
      <c r="BF122" s="370">
        <f t="shared" si="129"/>
        <v>0</v>
      </c>
      <c r="BG122" s="370">
        <f t="shared" si="129"/>
        <v>0</v>
      </c>
      <c r="BH122" s="370">
        <f t="shared" si="129"/>
        <v>0</v>
      </c>
      <c r="BI122" s="370">
        <f t="shared" si="129"/>
        <v>0</v>
      </c>
      <c r="BJ122" s="370">
        <f t="shared" si="129"/>
        <v>0</v>
      </c>
      <c r="BK122" s="370">
        <f t="shared" si="129"/>
        <v>0</v>
      </c>
      <c r="BL122" s="370">
        <f t="shared" si="129"/>
        <v>0</v>
      </c>
      <c r="BM122" s="370">
        <f t="shared" si="129"/>
        <v>0</v>
      </c>
      <c r="BN122" s="370">
        <f t="shared" si="129"/>
        <v>0</v>
      </c>
      <c r="BO122" s="370">
        <f t="shared" si="129"/>
        <v>0</v>
      </c>
      <c r="BP122" s="370">
        <f t="shared" si="129"/>
        <v>0</v>
      </c>
      <c r="BQ122" s="370">
        <f t="shared" si="129"/>
        <v>0</v>
      </c>
      <c r="BR122" s="370">
        <f t="shared" si="129"/>
        <v>0</v>
      </c>
      <c r="BS122" s="370">
        <f t="shared" si="129"/>
        <v>0</v>
      </c>
      <c r="BT122" s="369">
        <f t="shared" si="72"/>
        <v>431808</v>
      </c>
      <c r="BU122" s="61"/>
      <c r="BV122" s="61"/>
      <c r="BW122" s="61"/>
      <c r="BX122" s="61"/>
      <c r="BY122" s="61"/>
      <c r="BZ122" s="61"/>
      <c r="CA122" s="61"/>
      <c r="CB122" s="61"/>
      <c r="CC122" s="61"/>
      <c r="CD122" s="61"/>
      <c r="CE122" s="61"/>
      <c r="CF122" s="61"/>
      <c r="CG122" s="61"/>
      <c r="CH122" s="61"/>
      <c r="CI122" s="61"/>
      <c r="CJ122" s="61"/>
      <c r="CK122" s="61"/>
      <c r="CL122" s="61"/>
      <c r="CM122" s="61"/>
      <c r="CN122" s="61"/>
      <c r="CO122" s="61"/>
      <c r="CP122" s="61"/>
      <c r="CQ122" s="61"/>
      <c r="CR122" s="61"/>
      <c r="CS122" s="61"/>
      <c r="CT122" s="61"/>
      <c r="CU122" s="61"/>
      <c r="CV122" s="61"/>
      <c r="CW122" s="61"/>
      <c r="CX122" s="61"/>
      <c r="CY122" s="61"/>
      <c r="CZ122" s="61"/>
      <c r="DA122" s="61"/>
      <c r="DB122" s="61"/>
      <c r="DC122" s="61"/>
    </row>
    <row r="123" spans="1:107" s="58" customFormat="1" ht="16.5" customHeight="1">
      <c r="A123" s="70" t="s">
        <v>434</v>
      </c>
      <c r="B123" s="660"/>
      <c r="C123" s="386" t="s">
        <v>539</v>
      </c>
      <c r="D123" s="387" t="s">
        <v>1048</v>
      </c>
      <c r="E123" s="390" t="s">
        <v>501</v>
      </c>
      <c r="F123" s="77">
        <f>VLOOKUP(C123,'[65]06월마감'!$A$1:$B$500,2,0)</f>
        <v>2919</v>
      </c>
      <c r="G123" s="388">
        <f>VLOOKUP($C$123,[67]납품수량!$B$3:$AH$200,G$1,0)</f>
        <v>300</v>
      </c>
      <c r="H123" s="388">
        <f>VLOOKUP($C$123,[67]납품수량!$B$3:$AH$200,H$1,0)</f>
        <v>0</v>
      </c>
      <c r="I123" s="388">
        <f>VLOOKUP($C$123,[67]납품수량!$B$3:$AH$200,I$1,0)</f>
        <v>0</v>
      </c>
      <c r="J123" s="388">
        <f>VLOOKUP($C$123,[67]납품수량!$B$3:$AH$200,J$1,0)</f>
        <v>0</v>
      </c>
      <c r="K123" s="388">
        <f>VLOOKUP($C$123,[67]납품수량!$B$3:$AH$200,K$1,0)</f>
        <v>0</v>
      </c>
      <c r="L123" s="388">
        <f>VLOOKUP($C$123,[67]납품수량!$B$3:$AH$200,L$1,0)</f>
        <v>0</v>
      </c>
      <c r="M123" s="388">
        <f>VLOOKUP($C$123,[67]납품수량!$B$3:$AH$200,M$1,0)</f>
        <v>0</v>
      </c>
      <c r="N123" s="388">
        <f>VLOOKUP($C$123,[67]납품수량!$B$3:$AH$200,N$1,0)</f>
        <v>0</v>
      </c>
      <c r="O123" s="388">
        <f>VLOOKUP($C$123,[67]납품수량!$B$3:$AH$200,O$1,0)</f>
        <v>0</v>
      </c>
      <c r="P123" s="388">
        <f>VLOOKUP($C$123,[67]납품수량!$B$3:$AH$200,P$1,0)</f>
        <v>0</v>
      </c>
      <c r="Q123" s="388">
        <f>VLOOKUP($C$123,[67]납품수량!$B$3:$AH$200,Q$1,0)</f>
        <v>0</v>
      </c>
      <c r="R123" s="388">
        <f>VLOOKUP($C$123,[67]납품수량!$B$3:$AH$200,R$1,0)</f>
        <v>0</v>
      </c>
      <c r="S123" s="388">
        <f>VLOOKUP($C$123,[67]납품수량!$B$3:$AH$200,S$1,0)</f>
        <v>0</v>
      </c>
      <c r="T123" s="388">
        <f>VLOOKUP($C$123,[67]납품수량!$B$3:$AH$200,T$1,0)</f>
        <v>0</v>
      </c>
      <c r="U123" s="388">
        <f>VLOOKUP($C$123,[67]납품수량!$B$3:$AH$200,U$1,0)</f>
        <v>0</v>
      </c>
      <c r="V123" s="388">
        <f>VLOOKUP($C$123,[67]납품수량!$B$3:$AH$200,V$1,0)</f>
        <v>0</v>
      </c>
      <c r="W123" s="388">
        <f>VLOOKUP($C$123,[67]납품수량!$B$3:$AH$200,W$1,0)</f>
        <v>0</v>
      </c>
      <c r="X123" s="388">
        <f>VLOOKUP($C$123,[67]납품수량!$B$3:$AH$200,X$1,0)</f>
        <v>0</v>
      </c>
      <c r="Y123" s="388">
        <f>VLOOKUP($C$123,[67]납품수량!$B$3:$AH$200,Y$1,0)</f>
        <v>0</v>
      </c>
      <c r="Z123" s="388">
        <f>VLOOKUP($C$123,[67]납품수량!$B$3:$AH$200,Z$1,0)</f>
        <v>0</v>
      </c>
      <c r="AA123" s="388">
        <f>VLOOKUP($C$123,[67]납품수량!$B$3:$AH$200,AA$1,0)</f>
        <v>0</v>
      </c>
      <c r="AB123" s="388">
        <f>VLOOKUP($C$123,[67]납품수량!$B$3:$AH$200,AB$1,0)</f>
        <v>0</v>
      </c>
      <c r="AC123" s="388">
        <f>VLOOKUP($C$123,[67]납품수량!$B$3:$AH$200,AC$1,0)</f>
        <v>0</v>
      </c>
      <c r="AD123" s="388">
        <f>VLOOKUP($C$123,[67]납품수량!$B$3:$AH$200,AD$1,0)</f>
        <v>0</v>
      </c>
      <c r="AE123" s="388">
        <f>VLOOKUP($C$123,[67]납품수량!$B$3:$AH$200,AE$1,0)</f>
        <v>0</v>
      </c>
      <c r="AF123" s="388">
        <f>VLOOKUP($C$123,[67]납품수량!$B$3:$AH$200,AF$1,0)</f>
        <v>0</v>
      </c>
      <c r="AG123" s="388">
        <f>VLOOKUP($C$123,[67]납품수량!$B$3:$AH$200,AG$1,0)</f>
        <v>0</v>
      </c>
      <c r="AH123" s="388">
        <f>VLOOKUP($C$123,[67]납품수량!$B$3:$AH$200,AH$1,0)</f>
        <v>0</v>
      </c>
      <c r="AI123" s="388">
        <f>VLOOKUP($C$123,[67]납품수량!$B$3:$AH$200,AI$1,0)</f>
        <v>0</v>
      </c>
      <c r="AJ123" s="388">
        <f>VLOOKUP($C$123,[67]납품수량!$B$3:$AH$200,AJ$1,0)</f>
        <v>0</v>
      </c>
      <c r="AK123" s="388">
        <f>VLOOKUP($C$123,[67]납품수량!$B$3:$AH$200,AK$1,0)</f>
        <v>0</v>
      </c>
      <c r="AL123" s="388">
        <f t="shared" si="108"/>
        <v>300</v>
      </c>
      <c r="AM123" s="389">
        <f t="shared" si="70"/>
        <v>875700</v>
      </c>
      <c r="AN123" s="61"/>
      <c r="AO123" s="370">
        <f t="shared" ref="AO123:BS123" si="130">$F$123*G123</f>
        <v>875700</v>
      </c>
      <c r="AP123" s="370">
        <f t="shared" si="130"/>
        <v>0</v>
      </c>
      <c r="AQ123" s="370">
        <f t="shared" si="130"/>
        <v>0</v>
      </c>
      <c r="AR123" s="370">
        <f t="shared" si="130"/>
        <v>0</v>
      </c>
      <c r="AS123" s="370">
        <f t="shared" si="130"/>
        <v>0</v>
      </c>
      <c r="AT123" s="370">
        <f t="shared" si="130"/>
        <v>0</v>
      </c>
      <c r="AU123" s="370">
        <f t="shared" si="130"/>
        <v>0</v>
      </c>
      <c r="AV123" s="370">
        <f t="shared" si="130"/>
        <v>0</v>
      </c>
      <c r="AW123" s="370">
        <f t="shared" si="130"/>
        <v>0</v>
      </c>
      <c r="AX123" s="370">
        <f t="shared" si="130"/>
        <v>0</v>
      </c>
      <c r="AY123" s="370">
        <f t="shared" si="130"/>
        <v>0</v>
      </c>
      <c r="AZ123" s="370">
        <f t="shared" si="130"/>
        <v>0</v>
      </c>
      <c r="BA123" s="370">
        <f t="shared" si="130"/>
        <v>0</v>
      </c>
      <c r="BB123" s="370">
        <f t="shared" si="130"/>
        <v>0</v>
      </c>
      <c r="BC123" s="370">
        <f t="shared" si="130"/>
        <v>0</v>
      </c>
      <c r="BD123" s="370">
        <f t="shared" si="130"/>
        <v>0</v>
      </c>
      <c r="BE123" s="370">
        <f t="shared" si="130"/>
        <v>0</v>
      </c>
      <c r="BF123" s="370">
        <f t="shared" si="130"/>
        <v>0</v>
      </c>
      <c r="BG123" s="370">
        <f t="shared" si="130"/>
        <v>0</v>
      </c>
      <c r="BH123" s="370">
        <f t="shared" si="130"/>
        <v>0</v>
      </c>
      <c r="BI123" s="370">
        <f t="shared" si="130"/>
        <v>0</v>
      </c>
      <c r="BJ123" s="370">
        <f t="shared" si="130"/>
        <v>0</v>
      </c>
      <c r="BK123" s="370">
        <f t="shared" si="130"/>
        <v>0</v>
      </c>
      <c r="BL123" s="370">
        <f t="shared" si="130"/>
        <v>0</v>
      </c>
      <c r="BM123" s="370">
        <f t="shared" si="130"/>
        <v>0</v>
      </c>
      <c r="BN123" s="370">
        <f t="shared" si="130"/>
        <v>0</v>
      </c>
      <c r="BO123" s="370">
        <f t="shared" si="130"/>
        <v>0</v>
      </c>
      <c r="BP123" s="370">
        <f t="shared" si="130"/>
        <v>0</v>
      </c>
      <c r="BQ123" s="370">
        <f t="shared" si="130"/>
        <v>0</v>
      </c>
      <c r="BR123" s="370">
        <f t="shared" si="130"/>
        <v>0</v>
      </c>
      <c r="BS123" s="370">
        <f t="shared" si="130"/>
        <v>0</v>
      </c>
      <c r="BT123" s="369">
        <f t="shared" si="72"/>
        <v>875700</v>
      </c>
      <c r="BU123" s="61"/>
      <c r="BV123" s="61"/>
      <c r="BW123" s="61"/>
      <c r="BX123" s="61"/>
      <c r="BY123" s="61"/>
      <c r="BZ123" s="61"/>
      <c r="CA123" s="61"/>
      <c r="CB123" s="61"/>
      <c r="CC123" s="61"/>
      <c r="CD123" s="61"/>
      <c r="CE123" s="61"/>
      <c r="CF123" s="61"/>
      <c r="CG123" s="61"/>
      <c r="CH123" s="61"/>
      <c r="CI123" s="61"/>
      <c r="CJ123" s="61"/>
      <c r="CK123" s="61"/>
      <c r="CL123" s="61"/>
      <c r="CM123" s="61"/>
      <c r="CN123" s="61"/>
      <c r="CO123" s="61"/>
      <c r="CP123" s="61"/>
      <c r="CQ123" s="61"/>
      <c r="CR123" s="61"/>
      <c r="CS123" s="61"/>
      <c r="CT123" s="61"/>
      <c r="CU123" s="61"/>
      <c r="CV123" s="61"/>
      <c r="CW123" s="61"/>
      <c r="CX123" s="61"/>
      <c r="CY123" s="61"/>
      <c r="CZ123" s="61"/>
      <c r="DA123" s="61"/>
      <c r="DB123" s="61"/>
      <c r="DC123" s="61"/>
    </row>
    <row r="124" spans="1:107" s="58" customFormat="1" ht="16.5" customHeight="1">
      <c r="A124" s="70" t="s">
        <v>434</v>
      </c>
      <c r="B124" s="660"/>
      <c r="C124" s="386" t="s">
        <v>542</v>
      </c>
      <c r="D124" s="387" t="s">
        <v>1111</v>
      </c>
      <c r="E124" s="390" t="s">
        <v>501</v>
      </c>
      <c r="F124" s="77">
        <f>VLOOKUP(C124,'[65]06월마감'!$A$1:$B$500,2,0)</f>
        <v>5299</v>
      </c>
      <c r="G124" s="388">
        <f>VLOOKUP($C$124,[67]납품수량!$B$3:$AH$200,G$1,0)</f>
        <v>0</v>
      </c>
      <c r="H124" s="388">
        <f>VLOOKUP($C$124,[67]납품수량!$B$3:$AH$200,H$1,0)</f>
        <v>0</v>
      </c>
      <c r="I124" s="388">
        <f>VLOOKUP($C$124,[67]납품수량!$B$3:$AH$200,I$1,0)</f>
        <v>0</v>
      </c>
      <c r="J124" s="388">
        <f>VLOOKUP($C$124,[67]납품수량!$B$3:$AH$200,J$1,0)</f>
        <v>0</v>
      </c>
      <c r="K124" s="388">
        <f>VLOOKUP($C$124,[67]납품수량!$B$3:$AH$200,K$1,0)</f>
        <v>0</v>
      </c>
      <c r="L124" s="388">
        <f>VLOOKUP($C$124,[67]납품수량!$B$3:$AH$200,L$1,0)</f>
        <v>0</v>
      </c>
      <c r="M124" s="388">
        <f>VLOOKUP($C$124,[67]납품수량!$B$3:$AH$200,M$1,0)</f>
        <v>0</v>
      </c>
      <c r="N124" s="388">
        <f>VLOOKUP($C$124,[67]납품수량!$B$3:$AH$200,N$1,0)</f>
        <v>0</v>
      </c>
      <c r="O124" s="388">
        <f>VLOOKUP($C$124,[67]납품수량!$B$3:$AH$200,O$1,0)</f>
        <v>0</v>
      </c>
      <c r="P124" s="388">
        <f>VLOOKUP($C$124,[67]납품수량!$B$3:$AH$200,P$1,0)</f>
        <v>0</v>
      </c>
      <c r="Q124" s="388">
        <f>VLOOKUP($C$124,[67]납품수량!$B$3:$AH$200,Q$1,0)</f>
        <v>2017</v>
      </c>
      <c r="R124" s="388">
        <f>VLOOKUP($C$124,[67]납품수량!$B$3:$AH$200,R$1,0)</f>
        <v>0</v>
      </c>
      <c r="S124" s="388">
        <f>VLOOKUP($C$124,[67]납품수량!$B$3:$AH$200,S$1,0)</f>
        <v>0</v>
      </c>
      <c r="T124" s="388">
        <f>VLOOKUP($C$124,[67]납품수량!$B$3:$AH$200,T$1,0)</f>
        <v>0</v>
      </c>
      <c r="U124" s="388">
        <f>VLOOKUP($C$124,[67]납품수량!$B$3:$AH$200,U$1,0)</f>
        <v>0</v>
      </c>
      <c r="V124" s="388">
        <f>VLOOKUP($C$124,[67]납품수량!$B$3:$AH$200,V$1,0)</f>
        <v>0</v>
      </c>
      <c r="W124" s="388">
        <f>VLOOKUP($C$124,[67]납품수량!$B$3:$AH$200,W$1,0)</f>
        <v>0</v>
      </c>
      <c r="X124" s="388">
        <f>VLOOKUP($C$124,[67]납품수량!$B$3:$AH$200,X$1,0)</f>
        <v>0</v>
      </c>
      <c r="Y124" s="388">
        <f>VLOOKUP($C$124,[67]납품수량!$B$3:$AH$200,Y$1,0)</f>
        <v>0</v>
      </c>
      <c r="Z124" s="388">
        <f>VLOOKUP($C$124,[67]납품수량!$B$3:$AH$200,Z$1,0)</f>
        <v>0</v>
      </c>
      <c r="AA124" s="388">
        <f>VLOOKUP($C$124,[67]납품수량!$B$3:$AH$200,AA$1,0)</f>
        <v>0</v>
      </c>
      <c r="AB124" s="388">
        <f>VLOOKUP($C$124,[67]납품수량!$B$3:$AH$200,AB$1,0)</f>
        <v>0</v>
      </c>
      <c r="AC124" s="388">
        <f>VLOOKUP($C$124,[67]납품수량!$B$3:$AH$200,AC$1,0)</f>
        <v>0</v>
      </c>
      <c r="AD124" s="388">
        <f>VLOOKUP($C$124,[67]납품수량!$B$3:$AH$200,AD$1,0)</f>
        <v>0</v>
      </c>
      <c r="AE124" s="388">
        <f>VLOOKUP($C$124,[67]납품수량!$B$3:$AH$200,AE$1,0)</f>
        <v>0</v>
      </c>
      <c r="AF124" s="388">
        <f>VLOOKUP($C$124,[67]납품수량!$B$3:$AH$200,AF$1,0)</f>
        <v>0</v>
      </c>
      <c r="AG124" s="388">
        <f>VLOOKUP($C$124,[67]납품수량!$B$3:$AH$200,AG$1,0)</f>
        <v>0</v>
      </c>
      <c r="AH124" s="388">
        <f>VLOOKUP($C$124,[67]납품수량!$B$3:$AH$200,AH$1,0)</f>
        <v>0</v>
      </c>
      <c r="AI124" s="388">
        <f>VLOOKUP($C$124,[67]납품수량!$B$3:$AH$200,AI$1,0)</f>
        <v>0</v>
      </c>
      <c r="AJ124" s="388">
        <f>VLOOKUP($C$124,[67]납품수량!$B$3:$AH$200,AJ$1,0)</f>
        <v>0</v>
      </c>
      <c r="AK124" s="388">
        <f>VLOOKUP($C$124,[67]납품수량!$B$3:$AH$200,AK$1,0)</f>
        <v>0</v>
      </c>
      <c r="AL124" s="388">
        <f t="shared" si="108"/>
        <v>2017</v>
      </c>
      <c r="AM124" s="389">
        <f t="shared" si="70"/>
        <v>10688083</v>
      </c>
      <c r="AN124" s="61"/>
      <c r="AO124" s="370">
        <f t="shared" ref="AO124:BS124" si="131">$F$124*G124</f>
        <v>0</v>
      </c>
      <c r="AP124" s="370">
        <f t="shared" si="131"/>
        <v>0</v>
      </c>
      <c r="AQ124" s="370">
        <f t="shared" si="131"/>
        <v>0</v>
      </c>
      <c r="AR124" s="370">
        <f t="shared" si="131"/>
        <v>0</v>
      </c>
      <c r="AS124" s="370">
        <f t="shared" si="131"/>
        <v>0</v>
      </c>
      <c r="AT124" s="370">
        <f t="shared" si="131"/>
        <v>0</v>
      </c>
      <c r="AU124" s="370">
        <f t="shared" si="131"/>
        <v>0</v>
      </c>
      <c r="AV124" s="370">
        <f t="shared" si="131"/>
        <v>0</v>
      </c>
      <c r="AW124" s="370">
        <f t="shared" si="131"/>
        <v>0</v>
      </c>
      <c r="AX124" s="370">
        <f t="shared" si="131"/>
        <v>0</v>
      </c>
      <c r="AY124" s="370">
        <f t="shared" si="131"/>
        <v>10688083</v>
      </c>
      <c r="AZ124" s="370">
        <f t="shared" si="131"/>
        <v>0</v>
      </c>
      <c r="BA124" s="370">
        <f t="shared" si="131"/>
        <v>0</v>
      </c>
      <c r="BB124" s="370">
        <f t="shared" si="131"/>
        <v>0</v>
      </c>
      <c r="BC124" s="370">
        <f t="shared" si="131"/>
        <v>0</v>
      </c>
      <c r="BD124" s="370">
        <f t="shared" si="131"/>
        <v>0</v>
      </c>
      <c r="BE124" s="370">
        <f t="shared" si="131"/>
        <v>0</v>
      </c>
      <c r="BF124" s="370">
        <f t="shared" si="131"/>
        <v>0</v>
      </c>
      <c r="BG124" s="370">
        <f t="shared" si="131"/>
        <v>0</v>
      </c>
      <c r="BH124" s="370">
        <f t="shared" si="131"/>
        <v>0</v>
      </c>
      <c r="BI124" s="370">
        <f t="shared" si="131"/>
        <v>0</v>
      </c>
      <c r="BJ124" s="370">
        <f t="shared" si="131"/>
        <v>0</v>
      </c>
      <c r="BK124" s="370">
        <f t="shared" si="131"/>
        <v>0</v>
      </c>
      <c r="BL124" s="370">
        <f t="shared" si="131"/>
        <v>0</v>
      </c>
      <c r="BM124" s="370">
        <f t="shared" si="131"/>
        <v>0</v>
      </c>
      <c r="BN124" s="370">
        <f t="shared" si="131"/>
        <v>0</v>
      </c>
      <c r="BO124" s="370">
        <f t="shared" si="131"/>
        <v>0</v>
      </c>
      <c r="BP124" s="370">
        <f t="shared" si="131"/>
        <v>0</v>
      </c>
      <c r="BQ124" s="370">
        <f t="shared" si="131"/>
        <v>0</v>
      </c>
      <c r="BR124" s="370">
        <f t="shared" si="131"/>
        <v>0</v>
      </c>
      <c r="BS124" s="370">
        <f t="shared" si="131"/>
        <v>0</v>
      </c>
      <c r="BT124" s="369">
        <f t="shared" si="72"/>
        <v>10688083</v>
      </c>
      <c r="BU124" s="61"/>
      <c r="BV124" s="61"/>
      <c r="BW124" s="61"/>
      <c r="BX124" s="61"/>
      <c r="BY124" s="61"/>
      <c r="BZ124" s="61"/>
      <c r="CA124" s="61"/>
      <c r="CB124" s="61"/>
      <c r="CC124" s="61"/>
      <c r="CD124" s="61"/>
      <c r="CE124" s="61"/>
      <c r="CF124" s="61"/>
      <c r="CG124" s="61"/>
      <c r="CH124" s="61"/>
      <c r="CI124" s="61"/>
      <c r="CJ124" s="61"/>
      <c r="CK124" s="61"/>
      <c r="CL124" s="61"/>
      <c r="CM124" s="61"/>
      <c r="CN124" s="61"/>
      <c r="CO124" s="61"/>
      <c r="CP124" s="61"/>
      <c r="CQ124" s="61"/>
      <c r="CR124" s="61"/>
      <c r="CS124" s="61"/>
      <c r="CT124" s="61"/>
      <c r="CU124" s="61"/>
      <c r="CV124" s="61"/>
      <c r="CW124" s="61"/>
      <c r="CX124" s="61"/>
      <c r="CY124" s="61"/>
      <c r="CZ124" s="61"/>
      <c r="DA124" s="61"/>
      <c r="DB124" s="61"/>
      <c r="DC124" s="61"/>
    </row>
    <row r="125" spans="1:107" s="58" customFormat="1" ht="16.5" customHeight="1">
      <c r="A125" s="70" t="s">
        <v>1315</v>
      </c>
      <c r="B125" s="660"/>
      <c r="C125" s="386" t="s">
        <v>559</v>
      </c>
      <c r="D125" s="387" t="s">
        <v>1108</v>
      </c>
      <c r="E125" s="379" t="s">
        <v>169</v>
      </c>
      <c r="F125" s="77">
        <f>VLOOKUP(C125,'[65]06월마감'!$A$1:$B$500,2,0)</f>
        <v>7040</v>
      </c>
      <c r="G125" s="388">
        <f>VLOOKUP($C$125,[67]납품수량!$B$3:$AH$200,G$1,0)</f>
        <v>0</v>
      </c>
      <c r="H125" s="388">
        <f>VLOOKUP($C$125,[67]납품수량!$B$3:$AH$200,H$1,0)</f>
        <v>0</v>
      </c>
      <c r="I125" s="388">
        <f>VLOOKUP($C$125,[67]납품수량!$B$3:$AH$200,I$1,0)</f>
        <v>0</v>
      </c>
      <c r="J125" s="388">
        <f>VLOOKUP($C$125,[67]납품수량!$B$3:$AH$200,J$1,0)</f>
        <v>0</v>
      </c>
      <c r="K125" s="388">
        <f>VLOOKUP($C$125,[67]납품수량!$B$3:$AH$200,K$1,0)</f>
        <v>0</v>
      </c>
      <c r="L125" s="388">
        <f>VLOOKUP($C$125,[67]납품수량!$B$3:$AH$200,L$1,0)</f>
        <v>0</v>
      </c>
      <c r="M125" s="388">
        <f>VLOOKUP($C$125,[67]납품수량!$B$3:$AH$200,M$1,0)</f>
        <v>0</v>
      </c>
      <c r="N125" s="388">
        <f>VLOOKUP($C$125,[67]납품수량!$B$3:$AH$200,N$1,0)</f>
        <v>0</v>
      </c>
      <c r="O125" s="388">
        <f>VLOOKUP($C$125,[67]납품수량!$B$3:$AH$200,O$1,0)</f>
        <v>0</v>
      </c>
      <c r="P125" s="388">
        <f>VLOOKUP($C$125,[67]납품수량!$B$3:$AH$200,P$1,0)</f>
        <v>0</v>
      </c>
      <c r="Q125" s="388">
        <f>VLOOKUP($C$125,[67]납품수량!$B$3:$AH$200,Q$1,0)</f>
        <v>0</v>
      </c>
      <c r="R125" s="388">
        <f>VLOOKUP($C$125,[67]납품수량!$B$3:$AH$200,R$1,0)</f>
        <v>0</v>
      </c>
      <c r="S125" s="388">
        <f>VLOOKUP($C$125,[67]납품수량!$B$3:$AH$200,S$1,0)</f>
        <v>0</v>
      </c>
      <c r="T125" s="388">
        <f>VLOOKUP($C$125,[67]납품수량!$B$3:$AH$200,T$1,0)</f>
        <v>0</v>
      </c>
      <c r="U125" s="388">
        <f>VLOOKUP($C$125,[67]납품수량!$B$3:$AH$200,U$1,0)</f>
        <v>0</v>
      </c>
      <c r="V125" s="388">
        <f>VLOOKUP($C$125,[67]납품수량!$B$3:$AH$200,V$1,0)</f>
        <v>0</v>
      </c>
      <c r="W125" s="388">
        <f>VLOOKUP($C$125,[67]납품수량!$B$3:$AH$200,W$1,0)</f>
        <v>0</v>
      </c>
      <c r="X125" s="388">
        <f>VLOOKUP($C$125,[67]납품수량!$B$3:$AH$200,X$1,0)</f>
        <v>0</v>
      </c>
      <c r="Y125" s="388">
        <f>VLOOKUP($C$125,[67]납품수량!$B$3:$AH$200,Y$1,0)</f>
        <v>0</v>
      </c>
      <c r="Z125" s="388">
        <f>VLOOKUP($C$125,[67]납품수량!$B$3:$AH$200,Z$1,0)</f>
        <v>0</v>
      </c>
      <c r="AA125" s="388">
        <f>VLOOKUP($C$125,[67]납품수량!$B$3:$AH$200,AA$1,0)</f>
        <v>0</v>
      </c>
      <c r="AB125" s="388">
        <f>VLOOKUP($C$125,[67]납품수량!$B$3:$AH$200,AB$1,0)</f>
        <v>0</v>
      </c>
      <c r="AC125" s="388">
        <f>VLOOKUP($C$125,[67]납품수량!$B$3:$AH$200,AC$1,0)</f>
        <v>0</v>
      </c>
      <c r="AD125" s="388">
        <f>VLOOKUP($C$125,[67]납품수량!$B$3:$AH$200,AD$1,0)</f>
        <v>0</v>
      </c>
      <c r="AE125" s="388">
        <f>VLOOKUP($C$125,[67]납품수량!$B$3:$AH$200,AE$1,0)</f>
        <v>0</v>
      </c>
      <c r="AF125" s="388">
        <f>VLOOKUP($C$125,[67]납품수량!$B$3:$AH$200,AF$1,0)</f>
        <v>0</v>
      </c>
      <c r="AG125" s="388">
        <f>VLOOKUP($C$125,[67]납품수량!$B$3:$AH$200,AG$1,0)</f>
        <v>0</v>
      </c>
      <c r="AH125" s="388">
        <f>VLOOKUP($C$125,[67]납품수량!$B$3:$AH$200,AH$1,0)</f>
        <v>0</v>
      </c>
      <c r="AI125" s="388">
        <f>VLOOKUP($C$125,[67]납품수량!$B$3:$AH$200,AI$1,0)</f>
        <v>0</v>
      </c>
      <c r="AJ125" s="388">
        <f>VLOOKUP($C$125,[67]납품수량!$B$3:$AH$200,AJ$1,0)</f>
        <v>0</v>
      </c>
      <c r="AK125" s="388">
        <f>VLOOKUP($C$125,[67]납품수량!$B$3:$AH$200,AK$1,0)</f>
        <v>0</v>
      </c>
      <c r="AL125" s="388">
        <f t="shared" si="108"/>
        <v>0</v>
      </c>
      <c r="AM125" s="389">
        <f t="shared" si="70"/>
        <v>0</v>
      </c>
      <c r="AN125" s="61"/>
      <c r="AO125" s="370">
        <f t="shared" ref="AO125:BS125" si="132">$F$125*G125</f>
        <v>0</v>
      </c>
      <c r="AP125" s="370">
        <f t="shared" si="132"/>
        <v>0</v>
      </c>
      <c r="AQ125" s="370">
        <f t="shared" si="132"/>
        <v>0</v>
      </c>
      <c r="AR125" s="370">
        <f t="shared" si="132"/>
        <v>0</v>
      </c>
      <c r="AS125" s="370">
        <f t="shared" si="132"/>
        <v>0</v>
      </c>
      <c r="AT125" s="370">
        <f t="shared" si="132"/>
        <v>0</v>
      </c>
      <c r="AU125" s="370">
        <f t="shared" si="132"/>
        <v>0</v>
      </c>
      <c r="AV125" s="370">
        <f t="shared" si="132"/>
        <v>0</v>
      </c>
      <c r="AW125" s="370">
        <f t="shared" si="132"/>
        <v>0</v>
      </c>
      <c r="AX125" s="370">
        <f t="shared" si="132"/>
        <v>0</v>
      </c>
      <c r="AY125" s="370">
        <f t="shared" si="132"/>
        <v>0</v>
      </c>
      <c r="AZ125" s="370">
        <f t="shared" si="132"/>
        <v>0</v>
      </c>
      <c r="BA125" s="370">
        <f t="shared" si="132"/>
        <v>0</v>
      </c>
      <c r="BB125" s="370">
        <f t="shared" si="132"/>
        <v>0</v>
      </c>
      <c r="BC125" s="370">
        <f t="shared" si="132"/>
        <v>0</v>
      </c>
      <c r="BD125" s="370">
        <f t="shared" si="132"/>
        <v>0</v>
      </c>
      <c r="BE125" s="370">
        <f t="shared" si="132"/>
        <v>0</v>
      </c>
      <c r="BF125" s="370">
        <f t="shared" si="132"/>
        <v>0</v>
      </c>
      <c r="BG125" s="370">
        <f t="shared" si="132"/>
        <v>0</v>
      </c>
      <c r="BH125" s="370">
        <f t="shared" si="132"/>
        <v>0</v>
      </c>
      <c r="BI125" s="370">
        <f t="shared" si="132"/>
        <v>0</v>
      </c>
      <c r="BJ125" s="370">
        <f t="shared" si="132"/>
        <v>0</v>
      </c>
      <c r="BK125" s="370">
        <f t="shared" si="132"/>
        <v>0</v>
      </c>
      <c r="BL125" s="370">
        <f t="shared" si="132"/>
        <v>0</v>
      </c>
      <c r="BM125" s="370">
        <f t="shared" si="132"/>
        <v>0</v>
      </c>
      <c r="BN125" s="370">
        <f t="shared" si="132"/>
        <v>0</v>
      </c>
      <c r="BO125" s="370">
        <f t="shared" si="132"/>
        <v>0</v>
      </c>
      <c r="BP125" s="370">
        <f t="shared" si="132"/>
        <v>0</v>
      </c>
      <c r="BQ125" s="370">
        <f t="shared" si="132"/>
        <v>0</v>
      </c>
      <c r="BR125" s="370">
        <f t="shared" si="132"/>
        <v>0</v>
      </c>
      <c r="BS125" s="370">
        <f t="shared" si="132"/>
        <v>0</v>
      </c>
      <c r="BT125" s="369">
        <f t="shared" si="72"/>
        <v>0</v>
      </c>
      <c r="BU125" s="61"/>
      <c r="BV125" s="61"/>
      <c r="BW125" s="61"/>
      <c r="BX125" s="61"/>
      <c r="BY125" s="61"/>
      <c r="BZ125" s="61"/>
      <c r="CA125" s="61"/>
      <c r="CB125" s="61"/>
      <c r="CC125" s="61"/>
      <c r="CD125" s="61"/>
      <c r="CE125" s="61"/>
      <c r="CF125" s="61"/>
      <c r="CG125" s="61"/>
      <c r="CH125" s="61"/>
      <c r="CI125" s="61"/>
      <c r="CJ125" s="61"/>
      <c r="CK125" s="61"/>
      <c r="CL125" s="61"/>
      <c r="CM125" s="61"/>
      <c r="CN125" s="61"/>
      <c r="CO125" s="61"/>
      <c r="CP125" s="61"/>
      <c r="CQ125" s="61"/>
      <c r="CR125" s="61"/>
      <c r="CS125" s="61"/>
      <c r="CT125" s="61"/>
      <c r="CU125" s="61"/>
      <c r="CV125" s="61"/>
      <c r="CW125" s="61"/>
      <c r="CX125" s="61"/>
      <c r="CY125" s="61"/>
      <c r="CZ125" s="61"/>
      <c r="DA125" s="61"/>
      <c r="DB125" s="61"/>
      <c r="DC125" s="61"/>
    </row>
    <row r="126" spans="1:107" s="58" customFormat="1" ht="16.5" customHeight="1">
      <c r="A126" s="70" t="s">
        <v>1315</v>
      </c>
      <c r="B126" s="660"/>
      <c r="C126" s="386" t="s">
        <v>1110</v>
      </c>
      <c r="D126" s="387" t="s">
        <v>1109</v>
      </c>
      <c r="E126" s="379" t="s">
        <v>169</v>
      </c>
      <c r="F126" s="77">
        <f>VLOOKUP(C126,'[65]06월마감'!$A$1:$B$500,2,0)</f>
        <v>8144</v>
      </c>
      <c r="G126" s="388">
        <f>VLOOKUP($C$126,[67]납품수량!$B$3:$AH$200,G$1,0)</f>
        <v>0</v>
      </c>
      <c r="H126" s="388">
        <f>VLOOKUP($C$126,[67]납품수량!$B$3:$AH$200,H$1,0)</f>
        <v>0</v>
      </c>
      <c r="I126" s="388">
        <f>VLOOKUP($C$126,[67]납품수량!$B$3:$AH$200,I$1,0)</f>
        <v>0</v>
      </c>
      <c r="J126" s="388">
        <f>VLOOKUP($C$126,[67]납품수량!$B$3:$AH$200,J$1,0)</f>
        <v>0</v>
      </c>
      <c r="K126" s="388">
        <f>VLOOKUP($C$126,[67]납품수량!$B$3:$AH$200,K$1,0)</f>
        <v>0</v>
      </c>
      <c r="L126" s="388">
        <f>VLOOKUP($C$126,[67]납품수량!$B$3:$AH$200,L$1,0)</f>
        <v>0</v>
      </c>
      <c r="M126" s="388">
        <f>VLOOKUP($C$126,[67]납품수량!$B$3:$AH$200,M$1,0)</f>
        <v>0</v>
      </c>
      <c r="N126" s="388">
        <f>VLOOKUP($C$126,[67]납품수량!$B$3:$AH$200,N$1,0)</f>
        <v>0</v>
      </c>
      <c r="O126" s="388">
        <f>VLOOKUP($C$126,[67]납품수량!$B$3:$AH$200,O$1,0)</f>
        <v>0</v>
      </c>
      <c r="P126" s="388">
        <f>VLOOKUP($C$126,[67]납품수량!$B$3:$AH$200,P$1,0)</f>
        <v>0</v>
      </c>
      <c r="Q126" s="388">
        <f>VLOOKUP($C$126,[67]납품수량!$B$3:$AH$200,Q$1,0)</f>
        <v>0</v>
      </c>
      <c r="R126" s="388">
        <f>VLOOKUP($C$126,[67]납품수량!$B$3:$AH$200,R$1,0)</f>
        <v>0</v>
      </c>
      <c r="S126" s="388">
        <f>VLOOKUP($C$126,[67]납품수량!$B$3:$AH$200,S$1,0)</f>
        <v>0</v>
      </c>
      <c r="T126" s="388">
        <f>VLOOKUP($C$126,[67]납품수량!$B$3:$AH$200,T$1,0)</f>
        <v>0</v>
      </c>
      <c r="U126" s="388">
        <f>VLOOKUP($C$126,[67]납품수량!$B$3:$AH$200,U$1,0)</f>
        <v>0</v>
      </c>
      <c r="V126" s="388">
        <f>VLOOKUP($C$126,[67]납품수량!$B$3:$AH$200,V$1,0)</f>
        <v>0</v>
      </c>
      <c r="W126" s="388">
        <f>VLOOKUP($C$126,[67]납품수량!$B$3:$AH$200,W$1,0)</f>
        <v>0</v>
      </c>
      <c r="X126" s="388">
        <f>VLOOKUP($C$126,[67]납품수량!$B$3:$AH$200,X$1,0)</f>
        <v>0</v>
      </c>
      <c r="Y126" s="388">
        <f>VLOOKUP($C$126,[67]납품수량!$B$3:$AH$200,Y$1,0)</f>
        <v>0</v>
      </c>
      <c r="Z126" s="388">
        <f>VLOOKUP($C$126,[67]납품수량!$B$3:$AH$200,Z$1,0)</f>
        <v>0</v>
      </c>
      <c r="AA126" s="388">
        <f>VLOOKUP($C$126,[67]납품수량!$B$3:$AH$200,AA$1,0)</f>
        <v>0</v>
      </c>
      <c r="AB126" s="388">
        <f>VLOOKUP($C$126,[67]납품수량!$B$3:$AH$200,AB$1,0)</f>
        <v>0</v>
      </c>
      <c r="AC126" s="388">
        <f>VLOOKUP($C$126,[67]납품수량!$B$3:$AH$200,AC$1,0)</f>
        <v>0</v>
      </c>
      <c r="AD126" s="388">
        <f>VLOOKUP($C$126,[67]납품수량!$B$3:$AH$200,AD$1,0)</f>
        <v>0</v>
      </c>
      <c r="AE126" s="388">
        <f>VLOOKUP($C$126,[67]납품수량!$B$3:$AH$200,AE$1,0)</f>
        <v>0</v>
      </c>
      <c r="AF126" s="388">
        <f>VLOOKUP($C$126,[67]납품수량!$B$3:$AH$200,AF$1,0)</f>
        <v>0</v>
      </c>
      <c r="AG126" s="388">
        <f>VLOOKUP($C$126,[67]납품수량!$B$3:$AH$200,AG$1,0)</f>
        <v>0</v>
      </c>
      <c r="AH126" s="388">
        <f>VLOOKUP($C$126,[67]납품수량!$B$3:$AH$200,AH$1,0)</f>
        <v>0</v>
      </c>
      <c r="AI126" s="388">
        <f>VLOOKUP($C$126,[67]납품수량!$B$3:$AH$200,AI$1,0)</f>
        <v>0</v>
      </c>
      <c r="AJ126" s="388">
        <f>VLOOKUP($C$126,[67]납품수량!$B$3:$AH$200,AJ$1,0)</f>
        <v>0</v>
      </c>
      <c r="AK126" s="388">
        <f>VLOOKUP($C$126,[67]납품수량!$B$3:$AH$200,AK$1,0)</f>
        <v>0</v>
      </c>
      <c r="AL126" s="388">
        <f t="shared" si="108"/>
        <v>0</v>
      </c>
      <c r="AM126" s="389">
        <f t="shared" si="70"/>
        <v>0</v>
      </c>
      <c r="AN126" s="61"/>
      <c r="AO126" s="370">
        <f t="shared" ref="AO126:BS126" si="133">$F$126*G126</f>
        <v>0</v>
      </c>
      <c r="AP126" s="370">
        <f t="shared" si="133"/>
        <v>0</v>
      </c>
      <c r="AQ126" s="370">
        <f t="shared" si="133"/>
        <v>0</v>
      </c>
      <c r="AR126" s="370">
        <f t="shared" si="133"/>
        <v>0</v>
      </c>
      <c r="AS126" s="370">
        <f t="shared" si="133"/>
        <v>0</v>
      </c>
      <c r="AT126" s="370">
        <f t="shared" si="133"/>
        <v>0</v>
      </c>
      <c r="AU126" s="370">
        <f t="shared" si="133"/>
        <v>0</v>
      </c>
      <c r="AV126" s="370">
        <f t="shared" si="133"/>
        <v>0</v>
      </c>
      <c r="AW126" s="370">
        <f t="shared" si="133"/>
        <v>0</v>
      </c>
      <c r="AX126" s="370">
        <f t="shared" si="133"/>
        <v>0</v>
      </c>
      <c r="AY126" s="370">
        <f t="shared" si="133"/>
        <v>0</v>
      </c>
      <c r="AZ126" s="370">
        <f t="shared" si="133"/>
        <v>0</v>
      </c>
      <c r="BA126" s="370">
        <f t="shared" si="133"/>
        <v>0</v>
      </c>
      <c r="BB126" s="370">
        <f t="shared" si="133"/>
        <v>0</v>
      </c>
      <c r="BC126" s="370">
        <f t="shared" si="133"/>
        <v>0</v>
      </c>
      <c r="BD126" s="370">
        <f t="shared" si="133"/>
        <v>0</v>
      </c>
      <c r="BE126" s="370">
        <f t="shared" si="133"/>
        <v>0</v>
      </c>
      <c r="BF126" s="370">
        <f t="shared" si="133"/>
        <v>0</v>
      </c>
      <c r="BG126" s="370">
        <f t="shared" si="133"/>
        <v>0</v>
      </c>
      <c r="BH126" s="370">
        <f t="shared" si="133"/>
        <v>0</v>
      </c>
      <c r="BI126" s="370">
        <f t="shared" si="133"/>
        <v>0</v>
      </c>
      <c r="BJ126" s="370">
        <f t="shared" si="133"/>
        <v>0</v>
      </c>
      <c r="BK126" s="370">
        <f t="shared" si="133"/>
        <v>0</v>
      </c>
      <c r="BL126" s="370">
        <f t="shared" si="133"/>
        <v>0</v>
      </c>
      <c r="BM126" s="370">
        <f t="shared" si="133"/>
        <v>0</v>
      </c>
      <c r="BN126" s="370">
        <f t="shared" si="133"/>
        <v>0</v>
      </c>
      <c r="BO126" s="370">
        <f t="shared" si="133"/>
        <v>0</v>
      </c>
      <c r="BP126" s="370">
        <f t="shared" si="133"/>
        <v>0</v>
      </c>
      <c r="BQ126" s="370">
        <f t="shared" si="133"/>
        <v>0</v>
      </c>
      <c r="BR126" s="370">
        <f t="shared" si="133"/>
        <v>0</v>
      </c>
      <c r="BS126" s="370">
        <f t="shared" si="133"/>
        <v>0</v>
      </c>
      <c r="BT126" s="369">
        <f t="shared" si="72"/>
        <v>0</v>
      </c>
      <c r="BU126" s="61"/>
      <c r="BV126" s="61"/>
      <c r="BW126" s="61"/>
      <c r="BX126" s="61"/>
      <c r="BY126" s="61"/>
      <c r="BZ126" s="61"/>
      <c r="CA126" s="61"/>
      <c r="CB126" s="61"/>
      <c r="CC126" s="61"/>
      <c r="CD126" s="61"/>
      <c r="CE126" s="61"/>
      <c r="CF126" s="61"/>
      <c r="CG126" s="61"/>
      <c r="CH126" s="61"/>
      <c r="CI126" s="61"/>
      <c r="CJ126" s="61"/>
      <c r="CK126" s="61"/>
      <c r="CL126" s="61"/>
      <c r="CM126" s="61"/>
      <c r="CN126" s="61"/>
      <c r="CO126" s="61"/>
      <c r="CP126" s="61"/>
      <c r="CQ126" s="61"/>
      <c r="CR126" s="61"/>
      <c r="CS126" s="61"/>
      <c r="CT126" s="61"/>
      <c r="CU126" s="61"/>
      <c r="CV126" s="61"/>
      <c r="CW126" s="61"/>
      <c r="CX126" s="61"/>
      <c r="CY126" s="61"/>
      <c r="CZ126" s="61"/>
      <c r="DA126" s="61"/>
      <c r="DB126" s="61"/>
      <c r="DC126" s="61"/>
    </row>
    <row r="127" spans="1:107" s="58" customFormat="1" ht="16.5" customHeight="1">
      <c r="A127" s="70" t="s">
        <v>1315</v>
      </c>
      <c r="B127" s="660"/>
      <c r="C127" s="386" t="s">
        <v>557</v>
      </c>
      <c r="D127" s="387" t="s">
        <v>1108</v>
      </c>
      <c r="E127" s="379" t="s">
        <v>169</v>
      </c>
      <c r="F127" s="77">
        <f>VLOOKUP(C127,'[65]06월마감'!$A$1:$B$500,2,0)</f>
        <v>7040</v>
      </c>
      <c r="G127" s="388">
        <f>VLOOKUP($C$127,[67]납품수량!$B$3:$AH$200,G$1,0)</f>
        <v>0</v>
      </c>
      <c r="H127" s="388">
        <f>VLOOKUP($C$127,[67]납품수량!$B$3:$AH$200,H$1,0)</f>
        <v>0</v>
      </c>
      <c r="I127" s="388">
        <f>VLOOKUP($C$127,[67]납품수량!$B$3:$AH$200,I$1,0)</f>
        <v>0</v>
      </c>
      <c r="J127" s="388">
        <f>VLOOKUP($C$127,[67]납품수량!$B$3:$AH$200,J$1,0)</f>
        <v>0</v>
      </c>
      <c r="K127" s="388">
        <f>VLOOKUP($C$127,[67]납품수량!$B$3:$AH$200,K$1,0)</f>
        <v>0</v>
      </c>
      <c r="L127" s="388">
        <f>VLOOKUP($C$127,[67]납품수량!$B$3:$AH$200,L$1,0)</f>
        <v>0</v>
      </c>
      <c r="M127" s="388">
        <f>VLOOKUP($C$127,[67]납품수량!$B$3:$AH$200,M$1,0)</f>
        <v>0</v>
      </c>
      <c r="N127" s="388">
        <f>VLOOKUP($C$127,[67]납품수량!$B$3:$AH$200,N$1,0)</f>
        <v>0</v>
      </c>
      <c r="O127" s="388">
        <f>VLOOKUP($C$127,[67]납품수량!$B$3:$AH$200,O$1,0)</f>
        <v>0</v>
      </c>
      <c r="P127" s="388">
        <f>VLOOKUP($C$127,[67]납품수량!$B$3:$AH$200,P$1,0)</f>
        <v>0</v>
      </c>
      <c r="Q127" s="388">
        <f>VLOOKUP($C$127,[67]납품수량!$B$3:$AH$200,Q$1,0)</f>
        <v>0</v>
      </c>
      <c r="R127" s="388">
        <f>VLOOKUP($C$127,[67]납품수량!$B$3:$AH$200,R$1,0)</f>
        <v>0</v>
      </c>
      <c r="S127" s="388">
        <f>VLOOKUP($C$127,[67]납품수량!$B$3:$AH$200,S$1,0)</f>
        <v>0</v>
      </c>
      <c r="T127" s="388">
        <f>VLOOKUP($C$127,[67]납품수량!$B$3:$AH$200,T$1,0)</f>
        <v>0</v>
      </c>
      <c r="U127" s="388">
        <f>VLOOKUP($C$127,[67]납품수량!$B$3:$AH$200,U$1,0)</f>
        <v>0</v>
      </c>
      <c r="V127" s="388">
        <f>VLOOKUP($C$127,[67]납품수량!$B$3:$AH$200,V$1,0)</f>
        <v>0</v>
      </c>
      <c r="W127" s="388">
        <f>VLOOKUP($C$127,[67]납품수량!$B$3:$AH$200,W$1,0)</f>
        <v>0</v>
      </c>
      <c r="X127" s="388">
        <f>VLOOKUP($C$127,[67]납품수량!$B$3:$AH$200,X$1,0)</f>
        <v>0</v>
      </c>
      <c r="Y127" s="388">
        <f>VLOOKUP($C$127,[67]납품수량!$B$3:$AH$200,Y$1,0)</f>
        <v>0</v>
      </c>
      <c r="Z127" s="388">
        <f>VLOOKUP($C$127,[67]납품수량!$B$3:$AH$200,Z$1,0)</f>
        <v>0</v>
      </c>
      <c r="AA127" s="388">
        <f>VLOOKUP($C$127,[67]납품수량!$B$3:$AH$200,AA$1,0)</f>
        <v>0</v>
      </c>
      <c r="AB127" s="388">
        <f>VLOOKUP($C$127,[67]납품수량!$B$3:$AH$200,AB$1,0)</f>
        <v>0</v>
      </c>
      <c r="AC127" s="388">
        <f>VLOOKUP($C$127,[67]납품수량!$B$3:$AH$200,AC$1,0)</f>
        <v>0</v>
      </c>
      <c r="AD127" s="388">
        <f>VLOOKUP($C$127,[67]납품수량!$B$3:$AH$200,AD$1,0)</f>
        <v>0</v>
      </c>
      <c r="AE127" s="388">
        <f>VLOOKUP($C$127,[67]납품수량!$B$3:$AH$200,AE$1,0)</f>
        <v>0</v>
      </c>
      <c r="AF127" s="388">
        <f>VLOOKUP($C$127,[67]납품수량!$B$3:$AH$200,AF$1,0)</f>
        <v>0</v>
      </c>
      <c r="AG127" s="388">
        <f>VLOOKUP($C$127,[67]납품수량!$B$3:$AH$200,AG$1,0)</f>
        <v>0</v>
      </c>
      <c r="AH127" s="388">
        <f>VLOOKUP($C$127,[67]납품수량!$B$3:$AH$200,AH$1,0)</f>
        <v>0</v>
      </c>
      <c r="AI127" s="388">
        <f>VLOOKUP($C$127,[67]납품수량!$B$3:$AH$200,AI$1,0)</f>
        <v>0</v>
      </c>
      <c r="AJ127" s="388">
        <f>VLOOKUP($C$127,[67]납품수량!$B$3:$AH$200,AJ$1,0)</f>
        <v>0</v>
      </c>
      <c r="AK127" s="388">
        <f>VLOOKUP($C$127,[67]납품수량!$B$3:$AH$200,AK$1,0)</f>
        <v>0</v>
      </c>
      <c r="AL127" s="388">
        <f t="shared" si="108"/>
        <v>0</v>
      </c>
      <c r="AM127" s="389">
        <f t="shared" si="70"/>
        <v>0</v>
      </c>
      <c r="AN127" s="61"/>
      <c r="AO127" s="370">
        <f t="shared" ref="AO127:BS127" si="134">$F$127*G127</f>
        <v>0</v>
      </c>
      <c r="AP127" s="370">
        <f t="shared" si="134"/>
        <v>0</v>
      </c>
      <c r="AQ127" s="370">
        <f t="shared" si="134"/>
        <v>0</v>
      </c>
      <c r="AR127" s="370">
        <f t="shared" si="134"/>
        <v>0</v>
      </c>
      <c r="AS127" s="370">
        <f t="shared" si="134"/>
        <v>0</v>
      </c>
      <c r="AT127" s="370">
        <f t="shared" si="134"/>
        <v>0</v>
      </c>
      <c r="AU127" s="370">
        <f t="shared" si="134"/>
        <v>0</v>
      </c>
      <c r="AV127" s="370">
        <f t="shared" si="134"/>
        <v>0</v>
      </c>
      <c r="AW127" s="370">
        <f t="shared" si="134"/>
        <v>0</v>
      </c>
      <c r="AX127" s="370">
        <f t="shared" si="134"/>
        <v>0</v>
      </c>
      <c r="AY127" s="370">
        <f t="shared" si="134"/>
        <v>0</v>
      </c>
      <c r="AZ127" s="370">
        <f t="shared" si="134"/>
        <v>0</v>
      </c>
      <c r="BA127" s="370">
        <f t="shared" si="134"/>
        <v>0</v>
      </c>
      <c r="BB127" s="370">
        <f t="shared" si="134"/>
        <v>0</v>
      </c>
      <c r="BC127" s="370">
        <f t="shared" si="134"/>
        <v>0</v>
      </c>
      <c r="BD127" s="370">
        <f t="shared" si="134"/>
        <v>0</v>
      </c>
      <c r="BE127" s="370">
        <f t="shared" si="134"/>
        <v>0</v>
      </c>
      <c r="BF127" s="370">
        <f t="shared" si="134"/>
        <v>0</v>
      </c>
      <c r="BG127" s="370">
        <f t="shared" si="134"/>
        <v>0</v>
      </c>
      <c r="BH127" s="370">
        <f t="shared" si="134"/>
        <v>0</v>
      </c>
      <c r="BI127" s="370">
        <f t="shared" si="134"/>
        <v>0</v>
      </c>
      <c r="BJ127" s="370">
        <f t="shared" si="134"/>
        <v>0</v>
      </c>
      <c r="BK127" s="370">
        <f t="shared" si="134"/>
        <v>0</v>
      </c>
      <c r="BL127" s="370">
        <f t="shared" si="134"/>
        <v>0</v>
      </c>
      <c r="BM127" s="370">
        <f t="shared" si="134"/>
        <v>0</v>
      </c>
      <c r="BN127" s="370">
        <f t="shared" si="134"/>
        <v>0</v>
      </c>
      <c r="BO127" s="370">
        <f t="shared" si="134"/>
        <v>0</v>
      </c>
      <c r="BP127" s="370">
        <f t="shared" si="134"/>
        <v>0</v>
      </c>
      <c r="BQ127" s="370">
        <f t="shared" si="134"/>
        <v>0</v>
      </c>
      <c r="BR127" s="370">
        <f t="shared" si="134"/>
        <v>0</v>
      </c>
      <c r="BS127" s="370">
        <f t="shared" si="134"/>
        <v>0</v>
      </c>
      <c r="BT127" s="369">
        <f t="shared" si="72"/>
        <v>0</v>
      </c>
      <c r="BU127" s="61"/>
      <c r="BV127" s="61"/>
      <c r="BW127" s="61"/>
      <c r="BX127" s="61"/>
      <c r="BY127" s="61"/>
      <c r="BZ127" s="61"/>
      <c r="CA127" s="61"/>
      <c r="CB127" s="61"/>
      <c r="CC127" s="61"/>
      <c r="CD127" s="61"/>
      <c r="CE127" s="61"/>
      <c r="CF127" s="61"/>
      <c r="CG127" s="61"/>
      <c r="CH127" s="61"/>
      <c r="CI127" s="61"/>
      <c r="CJ127" s="61"/>
      <c r="CK127" s="61"/>
      <c r="CL127" s="61"/>
      <c r="CM127" s="61"/>
      <c r="CN127" s="61"/>
      <c r="CO127" s="61"/>
      <c r="CP127" s="61"/>
      <c r="CQ127" s="61"/>
      <c r="CR127" s="61"/>
      <c r="CS127" s="61"/>
      <c r="CT127" s="61"/>
      <c r="CU127" s="61"/>
      <c r="CV127" s="61"/>
      <c r="CW127" s="61"/>
      <c r="CX127" s="61"/>
      <c r="CY127" s="61"/>
      <c r="CZ127" s="61"/>
      <c r="DA127" s="61"/>
      <c r="DB127" s="61"/>
      <c r="DC127" s="61"/>
    </row>
    <row r="128" spans="1:107" s="58" customFormat="1" ht="16.5" customHeight="1">
      <c r="A128" s="70" t="s">
        <v>1315</v>
      </c>
      <c r="B128" s="660"/>
      <c r="C128" s="386" t="s">
        <v>1107</v>
      </c>
      <c r="D128" s="387" t="s">
        <v>1106</v>
      </c>
      <c r="E128" s="379" t="s">
        <v>546</v>
      </c>
      <c r="F128" s="77">
        <f>VLOOKUP(C128,'[65]06월마감'!$A$1:$B$500,2,0)</f>
        <v>16.3</v>
      </c>
      <c r="G128" s="388">
        <f>VLOOKUP($C$128,[67]납품수량!$B$3:$AH$200,G$1,0)</f>
        <v>0</v>
      </c>
      <c r="H128" s="388">
        <f>VLOOKUP($C$128,[67]납품수량!$B$3:$AH$200,H$1,0)</f>
        <v>0</v>
      </c>
      <c r="I128" s="388">
        <f>VLOOKUP($C$128,[67]납품수량!$B$3:$AH$200,I$1,0)</f>
        <v>0</v>
      </c>
      <c r="J128" s="388">
        <f>VLOOKUP($C$128,[67]납품수량!$B$3:$AH$200,J$1,0)</f>
        <v>0</v>
      </c>
      <c r="K128" s="388">
        <f>VLOOKUP($C$128,[67]납품수량!$B$3:$AH$200,K$1,0)</f>
        <v>0</v>
      </c>
      <c r="L128" s="388">
        <f>VLOOKUP($C$128,[67]납품수량!$B$3:$AH$200,L$1,0)</f>
        <v>0</v>
      </c>
      <c r="M128" s="388">
        <f>VLOOKUP($C$128,[67]납품수량!$B$3:$AH$200,M$1,0)</f>
        <v>0</v>
      </c>
      <c r="N128" s="388">
        <f>VLOOKUP($C$128,[67]납품수량!$B$3:$AH$200,N$1,0)</f>
        <v>0</v>
      </c>
      <c r="O128" s="388">
        <f>VLOOKUP($C$128,[67]납품수량!$B$3:$AH$200,O$1,0)</f>
        <v>0</v>
      </c>
      <c r="P128" s="388">
        <f>VLOOKUP($C$128,[67]납품수량!$B$3:$AH$200,P$1,0)</f>
        <v>0</v>
      </c>
      <c r="Q128" s="388">
        <f>VLOOKUP($C$128,[67]납품수량!$B$3:$AH$200,Q$1,0)</f>
        <v>0</v>
      </c>
      <c r="R128" s="388">
        <f>VLOOKUP($C$128,[67]납품수량!$B$3:$AH$200,R$1,0)</f>
        <v>0</v>
      </c>
      <c r="S128" s="388">
        <f>VLOOKUP($C$128,[67]납품수량!$B$3:$AH$200,S$1,0)</f>
        <v>0</v>
      </c>
      <c r="T128" s="388">
        <f>VLOOKUP($C$128,[67]납품수량!$B$3:$AH$200,T$1,0)</f>
        <v>0</v>
      </c>
      <c r="U128" s="388">
        <f>VLOOKUP($C$128,[67]납품수량!$B$3:$AH$200,U$1,0)</f>
        <v>0</v>
      </c>
      <c r="V128" s="388">
        <f>VLOOKUP($C$128,[67]납품수량!$B$3:$AH$200,V$1,0)</f>
        <v>0</v>
      </c>
      <c r="W128" s="388">
        <f>VLOOKUP($C$128,[67]납품수량!$B$3:$AH$200,W$1,0)</f>
        <v>0</v>
      </c>
      <c r="X128" s="388">
        <f>VLOOKUP($C$128,[67]납품수량!$B$3:$AH$200,X$1,0)</f>
        <v>0</v>
      </c>
      <c r="Y128" s="388">
        <f>VLOOKUP($C$128,[67]납품수량!$B$3:$AH$200,Y$1,0)</f>
        <v>0</v>
      </c>
      <c r="Z128" s="388">
        <f>VLOOKUP($C$128,[67]납품수량!$B$3:$AH$200,Z$1,0)</f>
        <v>0</v>
      </c>
      <c r="AA128" s="388">
        <f>VLOOKUP($C$128,[67]납품수량!$B$3:$AH$200,AA$1,0)</f>
        <v>0</v>
      </c>
      <c r="AB128" s="388">
        <f>VLOOKUP($C$128,[67]납품수량!$B$3:$AH$200,AB$1,0)</f>
        <v>0</v>
      </c>
      <c r="AC128" s="388">
        <f>VLOOKUP($C$128,[67]납품수량!$B$3:$AH$200,AC$1,0)</f>
        <v>0</v>
      </c>
      <c r="AD128" s="388">
        <f>VLOOKUP($C$128,[67]납품수량!$B$3:$AH$200,AD$1,0)</f>
        <v>0</v>
      </c>
      <c r="AE128" s="388">
        <f>VLOOKUP($C$128,[67]납품수량!$B$3:$AH$200,AE$1,0)</f>
        <v>0</v>
      </c>
      <c r="AF128" s="388">
        <f>VLOOKUP($C$128,[67]납품수량!$B$3:$AH$200,AF$1,0)</f>
        <v>0</v>
      </c>
      <c r="AG128" s="388">
        <f>VLOOKUP($C$128,[67]납품수량!$B$3:$AH$200,AG$1,0)</f>
        <v>0</v>
      </c>
      <c r="AH128" s="388">
        <f>VLOOKUP($C$128,[67]납품수량!$B$3:$AH$200,AH$1,0)</f>
        <v>0</v>
      </c>
      <c r="AI128" s="388">
        <f>VLOOKUP($C$128,[67]납품수량!$B$3:$AH$200,AI$1,0)</f>
        <v>0</v>
      </c>
      <c r="AJ128" s="388">
        <f>VLOOKUP($C$128,[67]납품수량!$B$3:$AH$200,AJ$1,0)</f>
        <v>0</v>
      </c>
      <c r="AK128" s="388">
        <f>VLOOKUP($C$128,[67]납품수량!$B$3:$AH$200,AK$1,0)</f>
        <v>0</v>
      </c>
      <c r="AL128" s="388">
        <f t="shared" si="108"/>
        <v>0</v>
      </c>
      <c r="AM128" s="389">
        <f t="shared" si="70"/>
        <v>0</v>
      </c>
      <c r="AN128" s="61"/>
      <c r="AO128" s="370">
        <f t="shared" ref="AO128:BS128" si="135">$F$128*G128</f>
        <v>0</v>
      </c>
      <c r="AP128" s="370">
        <f t="shared" si="135"/>
        <v>0</v>
      </c>
      <c r="AQ128" s="370">
        <f t="shared" si="135"/>
        <v>0</v>
      </c>
      <c r="AR128" s="370">
        <f t="shared" si="135"/>
        <v>0</v>
      </c>
      <c r="AS128" s="370">
        <f t="shared" si="135"/>
        <v>0</v>
      </c>
      <c r="AT128" s="370">
        <f t="shared" si="135"/>
        <v>0</v>
      </c>
      <c r="AU128" s="370">
        <f t="shared" si="135"/>
        <v>0</v>
      </c>
      <c r="AV128" s="370">
        <f t="shared" si="135"/>
        <v>0</v>
      </c>
      <c r="AW128" s="370">
        <f t="shared" si="135"/>
        <v>0</v>
      </c>
      <c r="AX128" s="370">
        <f t="shared" si="135"/>
        <v>0</v>
      </c>
      <c r="AY128" s="370">
        <f t="shared" si="135"/>
        <v>0</v>
      </c>
      <c r="AZ128" s="370">
        <f t="shared" si="135"/>
        <v>0</v>
      </c>
      <c r="BA128" s="370">
        <f t="shared" si="135"/>
        <v>0</v>
      </c>
      <c r="BB128" s="370">
        <f t="shared" si="135"/>
        <v>0</v>
      </c>
      <c r="BC128" s="370">
        <f t="shared" si="135"/>
        <v>0</v>
      </c>
      <c r="BD128" s="370">
        <f t="shared" si="135"/>
        <v>0</v>
      </c>
      <c r="BE128" s="370">
        <f t="shared" si="135"/>
        <v>0</v>
      </c>
      <c r="BF128" s="370">
        <f t="shared" si="135"/>
        <v>0</v>
      </c>
      <c r="BG128" s="370">
        <f t="shared" si="135"/>
        <v>0</v>
      </c>
      <c r="BH128" s="370">
        <f t="shared" si="135"/>
        <v>0</v>
      </c>
      <c r="BI128" s="370">
        <f t="shared" si="135"/>
        <v>0</v>
      </c>
      <c r="BJ128" s="370">
        <f t="shared" si="135"/>
        <v>0</v>
      </c>
      <c r="BK128" s="370">
        <f t="shared" si="135"/>
        <v>0</v>
      </c>
      <c r="BL128" s="370">
        <f t="shared" si="135"/>
        <v>0</v>
      </c>
      <c r="BM128" s="370">
        <f t="shared" si="135"/>
        <v>0</v>
      </c>
      <c r="BN128" s="370">
        <f t="shared" si="135"/>
        <v>0</v>
      </c>
      <c r="BO128" s="370">
        <f t="shared" si="135"/>
        <v>0</v>
      </c>
      <c r="BP128" s="370">
        <f t="shared" si="135"/>
        <v>0</v>
      </c>
      <c r="BQ128" s="370">
        <f t="shared" si="135"/>
        <v>0</v>
      </c>
      <c r="BR128" s="370">
        <f t="shared" si="135"/>
        <v>0</v>
      </c>
      <c r="BS128" s="370">
        <f t="shared" si="135"/>
        <v>0</v>
      </c>
      <c r="BT128" s="369">
        <f t="shared" si="72"/>
        <v>0</v>
      </c>
      <c r="BU128" s="61"/>
      <c r="BV128" s="61"/>
      <c r="BW128" s="61"/>
      <c r="BX128" s="61"/>
      <c r="BY128" s="61"/>
      <c r="BZ128" s="61"/>
      <c r="CA128" s="61"/>
      <c r="CB128" s="61"/>
      <c r="CC128" s="61"/>
      <c r="CD128" s="61"/>
      <c r="CE128" s="61"/>
      <c r="CF128" s="61"/>
      <c r="CG128" s="61"/>
      <c r="CH128" s="61"/>
      <c r="CI128" s="61"/>
      <c r="CJ128" s="61"/>
      <c r="CK128" s="61"/>
      <c r="CL128" s="61"/>
      <c r="CM128" s="61"/>
      <c r="CN128" s="61"/>
      <c r="CO128" s="61"/>
      <c r="CP128" s="61"/>
      <c r="CQ128" s="61"/>
      <c r="CR128" s="61"/>
      <c r="CS128" s="61"/>
      <c r="CT128" s="61"/>
      <c r="CU128" s="61"/>
      <c r="CV128" s="61"/>
      <c r="CW128" s="61"/>
      <c r="CX128" s="61"/>
      <c r="CY128" s="61"/>
      <c r="CZ128" s="61"/>
      <c r="DA128" s="61"/>
      <c r="DB128" s="61"/>
      <c r="DC128" s="61"/>
    </row>
    <row r="129" spans="1:107" s="58" customFormat="1" ht="16.5" customHeight="1">
      <c r="A129" s="70" t="s">
        <v>1315</v>
      </c>
      <c r="B129" s="660"/>
      <c r="C129" s="386" t="s">
        <v>549</v>
      </c>
      <c r="D129" s="387" t="s">
        <v>1105</v>
      </c>
      <c r="E129" s="379" t="s">
        <v>546</v>
      </c>
      <c r="F129" s="77">
        <f>VLOOKUP(C129,'[65]06월마감'!$A$1:$B$500,2,0)</f>
        <v>2438</v>
      </c>
      <c r="G129" s="388">
        <f>VLOOKUP($C$129,[67]납품수량!$B$3:$AH$200,G$1,0)</f>
        <v>0</v>
      </c>
      <c r="H129" s="388">
        <f>VLOOKUP($C$129,[67]납품수량!$B$3:$AH$200,H$1,0)</f>
        <v>0</v>
      </c>
      <c r="I129" s="388">
        <f>VLOOKUP($C$129,[67]납품수량!$B$3:$AH$200,I$1,0)</f>
        <v>0</v>
      </c>
      <c r="J129" s="388">
        <f>VLOOKUP($C$129,[67]납품수량!$B$3:$AH$200,J$1,0)</f>
        <v>0</v>
      </c>
      <c r="K129" s="388">
        <f>VLOOKUP($C$129,[67]납품수량!$B$3:$AH$200,K$1,0)</f>
        <v>0</v>
      </c>
      <c r="L129" s="388">
        <f>VLOOKUP($C$129,[67]납품수량!$B$3:$AH$200,L$1,0)</f>
        <v>0</v>
      </c>
      <c r="M129" s="388">
        <f>VLOOKUP($C$129,[67]납품수량!$B$3:$AH$200,M$1,0)</f>
        <v>0</v>
      </c>
      <c r="N129" s="388">
        <f>VLOOKUP($C$129,[67]납품수량!$B$3:$AH$200,N$1,0)</f>
        <v>0</v>
      </c>
      <c r="O129" s="388">
        <f>VLOOKUP($C$129,[67]납품수량!$B$3:$AH$200,O$1,0)</f>
        <v>0</v>
      </c>
      <c r="P129" s="388">
        <f>VLOOKUP($C$129,[67]납품수량!$B$3:$AH$200,P$1,0)</f>
        <v>0</v>
      </c>
      <c r="Q129" s="388">
        <f>VLOOKUP($C$129,[67]납품수량!$B$3:$AH$200,Q$1,0)</f>
        <v>0</v>
      </c>
      <c r="R129" s="388">
        <f>VLOOKUP($C$129,[67]납품수량!$B$3:$AH$200,R$1,0)</f>
        <v>0</v>
      </c>
      <c r="S129" s="388">
        <f>VLOOKUP($C$129,[67]납품수량!$B$3:$AH$200,S$1,0)</f>
        <v>0</v>
      </c>
      <c r="T129" s="388">
        <f>VLOOKUP($C$129,[67]납품수량!$B$3:$AH$200,T$1,0)</f>
        <v>0</v>
      </c>
      <c r="U129" s="388">
        <f>VLOOKUP($C$129,[67]납품수량!$B$3:$AH$200,U$1,0)</f>
        <v>0</v>
      </c>
      <c r="V129" s="388">
        <f>VLOOKUP($C$129,[67]납품수량!$B$3:$AH$200,V$1,0)</f>
        <v>0</v>
      </c>
      <c r="W129" s="388">
        <f>VLOOKUP($C$129,[67]납품수량!$B$3:$AH$200,W$1,0)</f>
        <v>0</v>
      </c>
      <c r="X129" s="388">
        <f>VLOOKUP($C$129,[67]납품수량!$B$3:$AH$200,X$1,0)</f>
        <v>0</v>
      </c>
      <c r="Y129" s="388">
        <f>VLOOKUP($C$129,[67]납품수량!$B$3:$AH$200,Y$1,0)</f>
        <v>0</v>
      </c>
      <c r="Z129" s="388">
        <f>VLOOKUP($C$129,[67]납품수량!$B$3:$AH$200,Z$1,0)</f>
        <v>0</v>
      </c>
      <c r="AA129" s="388">
        <f>VLOOKUP($C$129,[67]납품수량!$B$3:$AH$200,AA$1,0)</f>
        <v>0</v>
      </c>
      <c r="AB129" s="388">
        <f>VLOOKUP($C$129,[67]납품수량!$B$3:$AH$200,AB$1,0)</f>
        <v>0</v>
      </c>
      <c r="AC129" s="388">
        <f>VLOOKUP($C$129,[67]납품수량!$B$3:$AH$200,AC$1,0)</f>
        <v>0</v>
      </c>
      <c r="AD129" s="388">
        <f>VLOOKUP($C$129,[67]납품수량!$B$3:$AH$200,AD$1,0)</f>
        <v>0</v>
      </c>
      <c r="AE129" s="388">
        <f>VLOOKUP($C$129,[67]납품수량!$B$3:$AH$200,AE$1,0)</f>
        <v>0</v>
      </c>
      <c r="AF129" s="388">
        <f>VLOOKUP($C$129,[67]납품수량!$B$3:$AH$200,AF$1,0)</f>
        <v>0</v>
      </c>
      <c r="AG129" s="388">
        <f>VLOOKUP($C$129,[67]납품수량!$B$3:$AH$200,AG$1,0)</f>
        <v>0</v>
      </c>
      <c r="AH129" s="388">
        <f>VLOOKUP($C$129,[67]납품수량!$B$3:$AH$200,AH$1,0)</f>
        <v>0</v>
      </c>
      <c r="AI129" s="388">
        <f>VLOOKUP($C$129,[67]납품수량!$B$3:$AH$200,AI$1,0)</f>
        <v>0</v>
      </c>
      <c r="AJ129" s="388">
        <f>VLOOKUP($C$129,[67]납품수량!$B$3:$AH$200,AJ$1,0)</f>
        <v>0</v>
      </c>
      <c r="AK129" s="388">
        <f>VLOOKUP($C$129,[67]납품수량!$B$3:$AH$200,AK$1,0)</f>
        <v>0</v>
      </c>
      <c r="AL129" s="388">
        <f t="shared" si="108"/>
        <v>0</v>
      </c>
      <c r="AM129" s="389">
        <f t="shared" si="70"/>
        <v>0</v>
      </c>
      <c r="AN129" s="61"/>
      <c r="AO129" s="370">
        <f t="shared" ref="AO129:BS129" si="136">$F$129*G129</f>
        <v>0</v>
      </c>
      <c r="AP129" s="370">
        <f t="shared" si="136"/>
        <v>0</v>
      </c>
      <c r="AQ129" s="370">
        <f t="shared" si="136"/>
        <v>0</v>
      </c>
      <c r="AR129" s="370">
        <f t="shared" si="136"/>
        <v>0</v>
      </c>
      <c r="AS129" s="370">
        <f t="shared" si="136"/>
        <v>0</v>
      </c>
      <c r="AT129" s="370">
        <f t="shared" si="136"/>
        <v>0</v>
      </c>
      <c r="AU129" s="370">
        <f t="shared" si="136"/>
        <v>0</v>
      </c>
      <c r="AV129" s="370">
        <f t="shared" si="136"/>
        <v>0</v>
      </c>
      <c r="AW129" s="370">
        <f t="shared" si="136"/>
        <v>0</v>
      </c>
      <c r="AX129" s="370">
        <f t="shared" si="136"/>
        <v>0</v>
      </c>
      <c r="AY129" s="370">
        <f t="shared" si="136"/>
        <v>0</v>
      </c>
      <c r="AZ129" s="370">
        <f t="shared" si="136"/>
        <v>0</v>
      </c>
      <c r="BA129" s="370">
        <f t="shared" si="136"/>
        <v>0</v>
      </c>
      <c r="BB129" s="370">
        <f t="shared" si="136"/>
        <v>0</v>
      </c>
      <c r="BC129" s="370">
        <f t="shared" si="136"/>
        <v>0</v>
      </c>
      <c r="BD129" s="370">
        <f t="shared" si="136"/>
        <v>0</v>
      </c>
      <c r="BE129" s="370">
        <f t="shared" si="136"/>
        <v>0</v>
      </c>
      <c r="BF129" s="370">
        <f t="shared" si="136"/>
        <v>0</v>
      </c>
      <c r="BG129" s="370">
        <f t="shared" si="136"/>
        <v>0</v>
      </c>
      <c r="BH129" s="370">
        <f t="shared" si="136"/>
        <v>0</v>
      </c>
      <c r="BI129" s="370">
        <f t="shared" si="136"/>
        <v>0</v>
      </c>
      <c r="BJ129" s="370">
        <f t="shared" si="136"/>
        <v>0</v>
      </c>
      <c r="BK129" s="370">
        <f t="shared" si="136"/>
        <v>0</v>
      </c>
      <c r="BL129" s="370">
        <f t="shared" si="136"/>
        <v>0</v>
      </c>
      <c r="BM129" s="370">
        <f t="shared" si="136"/>
        <v>0</v>
      </c>
      <c r="BN129" s="370">
        <f t="shared" si="136"/>
        <v>0</v>
      </c>
      <c r="BO129" s="370">
        <f t="shared" si="136"/>
        <v>0</v>
      </c>
      <c r="BP129" s="370">
        <f t="shared" si="136"/>
        <v>0</v>
      </c>
      <c r="BQ129" s="370">
        <f t="shared" si="136"/>
        <v>0</v>
      </c>
      <c r="BR129" s="370">
        <f t="shared" si="136"/>
        <v>0</v>
      </c>
      <c r="BS129" s="370">
        <f t="shared" si="136"/>
        <v>0</v>
      </c>
      <c r="BT129" s="369">
        <f t="shared" si="72"/>
        <v>0</v>
      </c>
      <c r="BU129" s="61"/>
      <c r="BV129" s="61"/>
      <c r="BW129" s="61"/>
      <c r="BX129" s="61"/>
      <c r="BY129" s="61"/>
      <c r="BZ129" s="61"/>
      <c r="CA129" s="61"/>
      <c r="CB129" s="61"/>
      <c r="CC129" s="61"/>
      <c r="CD129" s="61"/>
      <c r="CE129" s="61"/>
      <c r="CF129" s="61"/>
      <c r="CG129" s="61"/>
      <c r="CH129" s="61"/>
      <c r="CI129" s="61"/>
      <c r="CJ129" s="61"/>
      <c r="CK129" s="61"/>
      <c r="CL129" s="61"/>
      <c r="CM129" s="61"/>
      <c r="CN129" s="61"/>
      <c r="CO129" s="61"/>
      <c r="CP129" s="61"/>
      <c r="CQ129" s="61"/>
      <c r="CR129" s="61"/>
      <c r="CS129" s="61"/>
      <c r="CT129" s="61"/>
      <c r="CU129" s="61"/>
      <c r="CV129" s="61"/>
      <c r="CW129" s="61"/>
      <c r="CX129" s="61"/>
      <c r="CY129" s="61"/>
      <c r="CZ129" s="61"/>
      <c r="DA129" s="61"/>
      <c r="DB129" s="61"/>
      <c r="DC129" s="61"/>
    </row>
    <row r="130" spans="1:107" s="58" customFormat="1" ht="16.5" customHeight="1">
      <c r="A130" s="70" t="s">
        <v>1315</v>
      </c>
      <c r="B130" s="660"/>
      <c r="C130" s="386" t="s">
        <v>1104</v>
      </c>
      <c r="D130" s="387" t="s">
        <v>1103</v>
      </c>
      <c r="E130" s="379" t="s">
        <v>546</v>
      </c>
      <c r="F130" s="77">
        <f>VLOOKUP(C130,'[65]06월마감'!$A$1:$B$500,2,0)</f>
        <v>4861</v>
      </c>
      <c r="G130" s="388">
        <f>VLOOKUP($C$130,[67]납품수량!$B$3:$AH$200,G$1,0)</f>
        <v>0</v>
      </c>
      <c r="H130" s="388">
        <f>VLOOKUP($C$130,[67]납품수량!$B$3:$AH$200,H$1,0)</f>
        <v>0</v>
      </c>
      <c r="I130" s="388">
        <f>VLOOKUP($C$130,[67]납품수량!$B$3:$AH$200,I$1,0)</f>
        <v>0</v>
      </c>
      <c r="J130" s="388">
        <f>VLOOKUP($C$130,[67]납품수량!$B$3:$AH$200,J$1,0)</f>
        <v>0</v>
      </c>
      <c r="K130" s="388">
        <f>VLOOKUP($C$130,[67]납품수량!$B$3:$AH$200,K$1,0)</f>
        <v>0</v>
      </c>
      <c r="L130" s="388">
        <f>VLOOKUP($C$130,[67]납품수량!$B$3:$AH$200,L$1,0)</f>
        <v>0</v>
      </c>
      <c r="M130" s="388">
        <f>VLOOKUP($C$130,[67]납품수량!$B$3:$AH$200,M$1,0)</f>
        <v>0</v>
      </c>
      <c r="N130" s="388">
        <f>VLOOKUP($C$130,[67]납품수량!$B$3:$AH$200,N$1,0)</f>
        <v>0</v>
      </c>
      <c r="O130" s="388">
        <f>VLOOKUP($C$130,[67]납품수량!$B$3:$AH$200,O$1,0)</f>
        <v>0</v>
      </c>
      <c r="P130" s="388">
        <f>VLOOKUP($C$130,[67]납품수량!$B$3:$AH$200,P$1,0)</f>
        <v>0</v>
      </c>
      <c r="Q130" s="388">
        <f>VLOOKUP($C$130,[67]납품수량!$B$3:$AH$200,Q$1,0)</f>
        <v>0</v>
      </c>
      <c r="R130" s="388">
        <f>VLOOKUP($C$130,[67]납품수량!$B$3:$AH$200,R$1,0)</f>
        <v>0</v>
      </c>
      <c r="S130" s="388">
        <f>VLOOKUP($C$130,[67]납품수량!$B$3:$AH$200,S$1,0)</f>
        <v>0</v>
      </c>
      <c r="T130" s="388">
        <f>VLOOKUP($C$130,[67]납품수량!$B$3:$AH$200,T$1,0)</f>
        <v>0</v>
      </c>
      <c r="U130" s="388">
        <f>VLOOKUP($C$130,[67]납품수량!$B$3:$AH$200,U$1,0)</f>
        <v>0</v>
      </c>
      <c r="V130" s="388">
        <f>VLOOKUP($C$130,[67]납품수량!$B$3:$AH$200,V$1,0)</f>
        <v>0</v>
      </c>
      <c r="W130" s="388">
        <f>VLOOKUP($C$130,[67]납품수량!$B$3:$AH$200,W$1,0)</f>
        <v>0</v>
      </c>
      <c r="X130" s="388">
        <f>VLOOKUP($C$130,[67]납품수량!$B$3:$AH$200,X$1,0)</f>
        <v>0</v>
      </c>
      <c r="Y130" s="388">
        <f>VLOOKUP($C$130,[67]납품수량!$B$3:$AH$200,Y$1,0)</f>
        <v>0</v>
      </c>
      <c r="Z130" s="388">
        <f>VLOOKUP($C$130,[67]납품수량!$B$3:$AH$200,Z$1,0)</f>
        <v>0</v>
      </c>
      <c r="AA130" s="388">
        <f>VLOOKUP($C$130,[67]납품수량!$B$3:$AH$200,AA$1,0)</f>
        <v>0</v>
      </c>
      <c r="AB130" s="388">
        <f>VLOOKUP($C$130,[67]납품수량!$B$3:$AH$200,AB$1,0)</f>
        <v>0</v>
      </c>
      <c r="AC130" s="388">
        <f>VLOOKUP($C$130,[67]납품수량!$B$3:$AH$200,AC$1,0)</f>
        <v>0</v>
      </c>
      <c r="AD130" s="388">
        <f>VLOOKUP($C$130,[67]납품수량!$B$3:$AH$200,AD$1,0)</f>
        <v>0</v>
      </c>
      <c r="AE130" s="388">
        <f>VLOOKUP($C$130,[67]납품수량!$B$3:$AH$200,AE$1,0)</f>
        <v>0</v>
      </c>
      <c r="AF130" s="388">
        <f>VLOOKUP($C$130,[67]납품수량!$B$3:$AH$200,AF$1,0)</f>
        <v>0</v>
      </c>
      <c r="AG130" s="388">
        <f>VLOOKUP($C$130,[67]납품수량!$B$3:$AH$200,AG$1,0)</f>
        <v>0</v>
      </c>
      <c r="AH130" s="388">
        <f>VLOOKUP($C$130,[67]납품수량!$B$3:$AH$200,AH$1,0)</f>
        <v>0</v>
      </c>
      <c r="AI130" s="388">
        <f>VLOOKUP($C$130,[67]납품수량!$B$3:$AH$200,AI$1,0)</f>
        <v>0</v>
      </c>
      <c r="AJ130" s="388">
        <f>VLOOKUP($C$130,[67]납품수량!$B$3:$AH$200,AJ$1,0)</f>
        <v>0</v>
      </c>
      <c r="AK130" s="388">
        <f>VLOOKUP($C$130,[67]납품수량!$B$3:$AH$200,AK$1,0)</f>
        <v>0</v>
      </c>
      <c r="AL130" s="388">
        <f t="shared" si="108"/>
        <v>0</v>
      </c>
      <c r="AM130" s="389">
        <f t="shared" si="70"/>
        <v>0</v>
      </c>
      <c r="AN130" s="61"/>
      <c r="AO130" s="370">
        <f t="shared" ref="AO130:BS130" si="137">$F$130*G130</f>
        <v>0</v>
      </c>
      <c r="AP130" s="370">
        <f t="shared" si="137"/>
        <v>0</v>
      </c>
      <c r="AQ130" s="370">
        <f t="shared" si="137"/>
        <v>0</v>
      </c>
      <c r="AR130" s="370">
        <f t="shared" si="137"/>
        <v>0</v>
      </c>
      <c r="AS130" s="370">
        <f t="shared" si="137"/>
        <v>0</v>
      </c>
      <c r="AT130" s="370">
        <f t="shared" si="137"/>
        <v>0</v>
      </c>
      <c r="AU130" s="370">
        <f t="shared" si="137"/>
        <v>0</v>
      </c>
      <c r="AV130" s="370">
        <f t="shared" si="137"/>
        <v>0</v>
      </c>
      <c r="AW130" s="370">
        <f t="shared" si="137"/>
        <v>0</v>
      </c>
      <c r="AX130" s="370">
        <f t="shared" si="137"/>
        <v>0</v>
      </c>
      <c r="AY130" s="370">
        <f t="shared" si="137"/>
        <v>0</v>
      </c>
      <c r="AZ130" s="370">
        <f t="shared" si="137"/>
        <v>0</v>
      </c>
      <c r="BA130" s="370">
        <f t="shared" si="137"/>
        <v>0</v>
      </c>
      <c r="BB130" s="370">
        <f t="shared" si="137"/>
        <v>0</v>
      </c>
      <c r="BC130" s="370">
        <f t="shared" si="137"/>
        <v>0</v>
      </c>
      <c r="BD130" s="370">
        <f t="shared" si="137"/>
        <v>0</v>
      </c>
      <c r="BE130" s="370">
        <f t="shared" si="137"/>
        <v>0</v>
      </c>
      <c r="BF130" s="370">
        <f t="shared" si="137"/>
        <v>0</v>
      </c>
      <c r="BG130" s="370">
        <f t="shared" si="137"/>
        <v>0</v>
      </c>
      <c r="BH130" s="370">
        <f t="shared" si="137"/>
        <v>0</v>
      </c>
      <c r="BI130" s="370">
        <f t="shared" si="137"/>
        <v>0</v>
      </c>
      <c r="BJ130" s="370">
        <f t="shared" si="137"/>
        <v>0</v>
      </c>
      <c r="BK130" s="370">
        <f t="shared" si="137"/>
        <v>0</v>
      </c>
      <c r="BL130" s="370">
        <f t="shared" si="137"/>
        <v>0</v>
      </c>
      <c r="BM130" s="370">
        <f t="shared" si="137"/>
        <v>0</v>
      </c>
      <c r="BN130" s="370">
        <f t="shared" si="137"/>
        <v>0</v>
      </c>
      <c r="BO130" s="370">
        <f t="shared" si="137"/>
        <v>0</v>
      </c>
      <c r="BP130" s="370">
        <f t="shared" si="137"/>
        <v>0</v>
      </c>
      <c r="BQ130" s="370">
        <f t="shared" si="137"/>
        <v>0</v>
      </c>
      <c r="BR130" s="370">
        <f t="shared" si="137"/>
        <v>0</v>
      </c>
      <c r="BS130" s="370">
        <f t="shared" si="137"/>
        <v>0</v>
      </c>
      <c r="BT130" s="369">
        <f t="shared" si="72"/>
        <v>0</v>
      </c>
      <c r="BU130" s="61"/>
      <c r="BV130" s="61"/>
      <c r="BW130" s="61"/>
      <c r="BX130" s="61"/>
      <c r="BY130" s="61"/>
      <c r="BZ130" s="61"/>
      <c r="CA130" s="61"/>
      <c r="CB130" s="61"/>
      <c r="CC130" s="61"/>
      <c r="CD130" s="61"/>
      <c r="CE130" s="61"/>
      <c r="CF130" s="61"/>
      <c r="CG130" s="61"/>
      <c r="CH130" s="61"/>
      <c r="CI130" s="61"/>
      <c r="CJ130" s="61"/>
      <c r="CK130" s="61"/>
      <c r="CL130" s="61"/>
      <c r="CM130" s="61"/>
      <c r="CN130" s="61"/>
      <c r="CO130" s="61"/>
      <c r="CP130" s="61"/>
      <c r="CQ130" s="61"/>
      <c r="CR130" s="61"/>
      <c r="CS130" s="61"/>
      <c r="CT130" s="61"/>
      <c r="CU130" s="61"/>
      <c r="CV130" s="61"/>
      <c r="CW130" s="61"/>
      <c r="CX130" s="61"/>
      <c r="CY130" s="61"/>
      <c r="CZ130" s="61"/>
      <c r="DA130" s="61"/>
      <c r="DB130" s="61"/>
      <c r="DC130" s="61"/>
    </row>
    <row r="131" spans="1:107" s="58" customFormat="1" ht="16.5" customHeight="1">
      <c r="A131" s="70" t="s">
        <v>1315</v>
      </c>
      <c r="B131" s="660"/>
      <c r="C131" s="386" t="s">
        <v>550</v>
      </c>
      <c r="D131" s="387" t="s">
        <v>1102</v>
      </c>
      <c r="E131" s="379" t="s">
        <v>546</v>
      </c>
      <c r="F131" s="77">
        <f>VLOOKUP(C131,'[65]06월마감'!$A$1:$B$500,2,0)</f>
        <v>2437</v>
      </c>
      <c r="G131" s="388">
        <f>VLOOKUP($C$131,[67]납품수량!$B$3:$AH$200,G$1,0)</f>
        <v>0</v>
      </c>
      <c r="H131" s="388">
        <f>VLOOKUP($C$131,[67]납품수량!$B$3:$AH$200,H$1,0)</f>
        <v>0</v>
      </c>
      <c r="I131" s="388">
        <f>VLOOKUP($C$131,[67]납품수량!$B$3:$AH$200,I$1,0)</f>
        <v>0</v>
      </c>
      <c r="J131" s="388">
        <f>VLOOKUP($C$131,[67]납품수량!$B$3:$AH$200,J$1,0)</f>
        <v>0</v>
      </c>
      <c r="K131" s="388">
        <f>VLOOKUP($C$131,[67]납품수량!$B$3:$AH$200,K$1,0)</f>
        <v>0</v>
      </c>
      <c r="L131" s="388">
        <f>VLOOKUP($C$131,[67]납품수량!$B$3:$AH$200,L$1,0)</f>
        <v>0</v>
      </c>
      <c r="M131" s="388">
        <f>VLOOKUP($C$131,[67]납품수량!$B$3:$AH$200,M$1,0)</f>
        <v>0</v>
      </c>
      <c r="N131" s="388">
        <f>VLOOKUP($C$131,[67]납품수량!$B$3:$AH$200,N$1,0)</f>
        <v>0</v>
      </c>
      <c r="O131" s="388">
        <f>VLOOKUP($C$131,[67]납품수량!$B$3:$AH$200,O$1,0)</f>
        <v>0</v>
      </c>
      <c r="P131" s="388">
        <f>VLOOKUP($C$131,[67]납품수량!$B$3:$AH$200,P$1,0)</f>
        <v>0</v>
      </c>
      <c r="Q131" s="388">
        <f>VLOOKUP($C$131,[67]납품수량!$B$3:$AH$200,Q$1,0)</f>
        <v>0</v>
      </c>
      <c r="R131" s="388">
        <f>VLOOKUP($C$131,[67]납품수량!$B$3:$AH$200,R$1,0)</f>
        <v>0</v>
      </c>
      <c r="S131" s="388">
        <f>VLOOKUP($C$131,[67]납품수량!$B$3:$AH$200,S$1,0)</f>
        <v>0</v>
      </c>
      <c r="T131" s="388">
        <f>VLOOKUP($C$131,[67]납품수량!$B$3:$AH$200,T$1,0)</f>
        <v>0</v>
      </c>
      <c r="U131" s="388">
        <f>VLOOKUP($C$131,[67]납품수량!$B$3:$AH$200,U$1,0)</f>
        <v>0</v>
      </c>
      <c r="V131" s="388">
        <f>VLOOKUP($C$131,[67]납품수량!$B$3:$AH$200,V$1,0)</f>
        <v>0</v>
      </c>
      <c r="W131" s="388">
        <f>VLOOKUP($C$131,[67]납품수량!$B$3:$AH$200,W$1,0)</f>
        <v>0</v>
      </c>
      <c r="X131" s="388">
        <f>VLOOKUP($C$131,[67]납품수량!$B$3:$AH$200,X$1,0)</f>
        <v>0</v>
      </c>
      <c r="Y131" s="388">
        <f>VLOOKUP($C$131,[67]납품수량!$B$3:$AH$200,Y$1,0)</f>
        <v>0</v>
      </c>
      <c r="Z131" s="388">
        <f>VLOOKUP($C$131,[67]납품수량!$B$3:$AH$200,Z$1,0)</f>
        <v>0</v>
      </c>
      <c r="AA131" s="388">
        <f>VLOOKUP($C$131,[67]납품수량!$B$3:$AH$200,AA$1,0)</f>
        <v>0</v>
      </c>
      <c r="AB131" s="388">
        <f>VLOOKUP($C$131,[67]납품수량!$B$3:$AH$200,AB$1,0)</f>
        <v>0</v>
      </c>
      <c r="AC131" s="388">
        <f>VLOOKUP($C$131,[67]납품수량!$B$3:$AH$200,AC$1,0)</f>
        <v>0</v>
      </c>
      <c r="AD131" s="388">
        <f>VLOOKUP($C$131,[67]납품수량!$B$3:$AH$200,AD$1,0)</f>
        <v>0</v>
      </c>
      <c r="AE131" s="388">
        <f>VLOOKUP($C$131,[67]납품수량!$B$3:$AH$200,AE$1,0)</f>
        <v>0</v>
      </c>
      <c r="AF131" s="388">
        <f>VLOOKUP($C$131,[67]납품수량!$B$3:$AH$200,AF$1,0)</f>
        <v>0</v>
      </c>
      <c r="AG131" s="388">
        <f>VLOOKUP($C$131,[67]납품수량!$B$3:$AH$200,AG$1,0)</f>
        <v>0</v>
      </c>
      <c r="AH131" s="388">
        <f>VLOOKUP($C$131,[67]납품수량!$B$3:$AH$200,AH$1,0)</f>
        <v>0</v>
      </c>
      <c r="AI131" s="388">
        <f>VLOOKUP($C$131,[67]납품수량!$B$3:$AH$200,AI$1,0)</f>
        <v>0</v>
      </c>
      <c r="AJ131" s="388">
        <f>VLOOKUP($C$131,[67]납품수량!$B$3:$AH$200,AJ$1,0)</f>
        <v>0</v>
      </c>
      <c r="AK131" s="388">
        <f>VLOOKUP($C$131,[67]납품수량!$B$3:$AH$200,AK$1,0)</f>
        <v>0</v>
      </c>
      <c r="AL131" s="388">
        <f t="shared" si="108"/>
        <v>0</v>
      </c>
      <c r="AM131" s="389">
        <f t="shared" ref="AM131:AM194" si="138">F131*AL131</f>
        <v>0</v>
      </c>
      <c r="AN131" s="61"/>
      <c r="AO131" s="370">
        <f t="shared" ref="AO131:BS131" si="139">$F$131*G131</f>
        <v>0</v>
      </c>
      <c r="AP131" s="370">
        <f t="shared" si="139"/>
        <v>0</v>
      </c>
      <c r="AQ131" s="370">
        <f t="shared" si="139"/>
        <v>0</v>
      </c>
      <c r="AR131" s="370">
        <f t="shared" si="139"/>
        <v>0</v>
      </c>
      <c r="AS131" s="370">
        <f t="shared" si="139"/>
        <v>0</v>
      </c>
      <c r="AT131" s="370">
        <f t="shared" si="139"/>
        <v>0</v>
      </c>
      <c r="AU131" s="370">
        <f t="shared" si="139"/>
        <v>0</v>
      </c>
      <c r="AV131" s="370">
        <f t="shared" si="139"/>
        <v>0</v>
      </c>
      <c r="AW131" s="370">
        <f t="shared" si="139"/>
        <v>0</v>
      </c>
      <c r="AX131" s="370">
        <f t="shared" si="139"/>
        <v>0</v>
      </c>
      <c r="AY131" s="370">
        <f t="shared" si="139"/>
        <v>0</v>
      </c>
      <c r="AZ131" s="370">
        <f t="shared" si="139"/>
        <v>0</v>
      </c>
      <c r="BA131" s="370">
        <f t="shared" si="139"/>
        <v>0</v>
      </c>
      <c r="BB131" s="370">
        <f t="shared" si="139"/>
        <v>0</v>
      </c>
      <c r="BC131" s="370">
        <f t="shared" si="139"/>
        <v>0</v>
      </c>
      <c r="BD131" s="370">
        <f t="shared" si="139"/>
        <v>0</v>
      </c>
      <c r="BE131" s="370">
        <f t="shared" si="139"/>
        <v>0</v>
      </c>
      <c r="BF131" s="370">
        <f t="shared" si="139"/>
        <v>0</v>
      </c>
      <c r="BG131" s="370">
        <f t="shared" si="139"/>
        <v>0</v>
      </c>
      <c r="BH131" s="370">
        <f t="shared" si="139"/>
        <v>0</v>
      </c>
      <c r="BI131" s="370">
        <f t="shared" si="139"/>
        <v>0</v>
      </c>
      <c r="BJ131" s="370">
        <f t="shared" si="139"/>
        <v>0</v>
      </c>
      <c r="BK131" s="370">
        <f t="shared" si="139"/>
        <v>0</v>
      </c>
      <c r="BL131" s="370">
        <f t="shared" si="139"/>
        <v>0</v>
      </c>
      <c r="BM131" s="370">
        <f t="shared" si="139"/>
        <v>0</v>
      </c>
      <c r="BN131" s="370">
        <f t="shared" si="139"/>
        <v>0</v>
      </c>
      <c r="BO131" s="370">
        <f t="shared" si="139"/>
        <v>0</v>
      </c>
      <c r="BP131" s="370">
        <f t="shared" si="139"/>
        <v>0</v>
      </c>
      <c r="BQ131" s="370">
        <f t="shared" si="139"/>
        <v>0</v>
      </c>
      <c r="BR131" s="370">
        <f t="shared" si="139"/>
        <v>0</v>
      </c>
      <c r="BS131" s="370">
        <f t="shared" si="139"/>
        <v>0</v>
      </c>
      <c r="BT131" s="369">
        <f t="shared" ref="BT131:BT194" si="140">SUM(AO131:BS131)</f>
        <v>0</v>
      </c>
      <c r="BU131" s="61"/>
      <c r="BV131" s="61"/>
      <c r="BW131" s="61"/>
      <c r="BX131" s="61"/>
      <c r="BY131" s="61"/>
      <c r="BZ131" s="61"/>
      <c r="CA131" s="61"/>
      <c r="CB131" s="61"/>
      <c r="CC131" s="61"/>
      <c r="CD131" s="61"/>
      <c r="CE131" s="61"/>
      <c r="CF131" s="61"/>
      <c r="CG131" s="61"/>
      <c r="CH131" s="61"/>
      <c r="CI131" s="61"/>
      <c r="CJ131" s="61"/>
      <c r="CK131" s="61"/>
      <c r="CL131" s="61"/>
      <c r="CM131" s="61"/>
      <c r="CN131" s="61"/>
      <c r="CO131" s="61"/>
      <c r="CP131" s="61"/>
      <c r="CQ131" s="61"/>
      <c r="CR131" s="61"/>
      <c r="CS131" s="61"/>
      <c r="CT131" s="61"/>
      <c r="CU131" s="61"/>
      <c r="CV131" s="61"/>
      <c r="CW131" s="61"/>
      <c r="CX131" s="61"/>
      <c r="CY131" s="61"/>
      <c r="CZ131" s="61"/>
      <c r="DA131" s="61"/>
      <c r="DB131" s="61"/>
      <c r="DC131" s="61"/>
    </row>
    <row r="132" spans="1:107" s="58" customFormat="1" ht="16.5" customHeight="1">
      <c r="A132" s="70" t="s">
        <v>1315</v>
      </c>
      <c r="B132" s="660"/>
      <c r="C132" s="386" t="s">
        <v>1101</v>
      </c>
      <c r="D132" s="387" t="s">
        <v>1100</v>
      </c>
      <c r="E132" s="379" t="s">
        <v>546</v>
      </c>
      <c r="F132" s="77">
        <f>VLOOKUP(C132,'[65]06월마감'!$A$1:$B$500,2,0)</f>
        <v>4861</v>
      </c>
      <c r="G132" s="388">
        <f>VLOOKUP($C$132,[67]납품수량!$B$3:$AH$200,G$1,0)</f>
        <v>0</v>
      </c>
      <c r="H132" s="388">
        <f>VLOOKUP($C$132,[67]납품수량!$B$3:$AH$200,H$1,0)</f>
        <v>0</v>
      </c>
      <c r="I132" s="388">
        <f>VLOOKUP($C$132,[67]납품수량!$B$3:$AH$200,I$1,0)</f>
        <v>0</v>
      </c>
      <c r="J132" s="388">
        <f>VLOOKUP($C$132,[67]납품수량!$B$3:$AH$200,J$1,0)</f>
        <v>0</v>
      </c>
      <c r="K132" s="388">
        <f>VLOOKUP($C$132,[67]납품수량!$B$3:$AH$200,K$1,0)</f>
        <v>0</v>
      </c>
      <c r="L132" s="388">
        <f>VLOOKUP($C$132,[67]납품수량!$B$3:$AH$200,L$1,0)</f>
        <v>0</v>
      </c>
      <c r="M132" s="388">
        <f>VLOOKUP($C$132,[67]납품수량!$B$3:$AH$200,M$1,0)</f>
        <v>0</v>
      </c>
      <c r="N132" s="388">
        <f>VLOOKUP($C$132,[67]납품수량!$B$3:$AH$200,N$1,0)</f>
        <v>0</v>
      </c>
      <c r="O132" s="388">
        <f>VLOOKUP($C$132,[67]납품수량!$B$3:$AH$200,O$1,0)</f>
        <v>0</v>
      </c>
      <c r="P132" s="388">
        <f>VLOOKUP($C$132,[67]납품수량!$B$3:$AH$200,P$1,0)</f>
        <v>0</v>
      </c>
      <c r="Q132" s="388">
        <f>VLOOKUP($C$132,[67]납품수량!$B$3:$AH$200,Q$1,0)</f>
        <v>0</v>
      </c>
      <c r="R132" s="388">
        <f>VLOOKUP($C$132,[67]납품수량!$B$3:$AH$200,R$1,0)</f>
        <v>0</v>
      </c>
      <c r="S132" s="388">
        <f>VLOOKUP($C$132,[67]납품수량!$B$3:$AH$200,S$1,0)</f>
        <v>0</v>
      </c>
      <c r="T132" s="388">
        <f>VLOOKUP($C$132,[67]납품수량!$B$3:$AH$200,T$1,0)</f>
        <v>0</v>
      </c>
      <c r="U132" s="388">
        <f>VLOOKUP($C$132,[67]납품수량!$B$3:$AH$200,U$1,0)</f>
        <v>0</v>
      </c>
      <c r="V132" s="388">
        <f>VLOOKUP($C$132,[67]납품수량!$B$3:$AH$200,V$1,0)</f>
        <v>0</v>
      </c>
      <c r="W132" s="388">
        <f>VLOOKUP($C$132,[67]납품수량!$B$3:$AH$200,W$1,0)</f>
        <v>0</v>
      </c>
      <c r="X132" s="388">
        <f>VLOOKUP($C$132,[67]납품수량!$B$3:$AH$200,X$1,0)</f>
        <v>0</v>
      </c>
      <c r="Y132" s="388">
        <f>VLOOKUP($C$132,[67]납품수량!$B$3:$AH$200,Y$1,0)</f>
        <v>0</v>
      </c>
      <c r="Z132" s="388">
        <f>VLOOKUP($C$132,[67]납품수량!$B$3:$AH$200,Z$1,0)</f>
        <v>0</v>
      </c>
      <c r="AA132" s="388">
        <f>VLOOKUP($C$132,[67]납품수량!$B$3:$AH$200,AA$1,0)</f>
        <v>0</v>
      </c>
      <c r="AB132" s="388">
        <f>VLOOKUP($C$132,[67]납품수량!$B$3:$AH$200,AB$1,0)</f>
        <v>0</v>
      </c>
      <c r="AC132" s="388">
        <f>VLOOKUP($C$132,[67]납품수량!$B$3:$AH$200,AC$1,0)</f>
        <v>0</v>
      </c>
      <c r="AD132" s="388">
        <f>VLOOKUP($C$132,[67]납품수량!$B$3:$AH$200,AD$1,0)</f>
        <v>0</v>
      </c>
      <c r="AE132" s="388">
        <f>VLOOKUP($C$132,[67]납품수량!$B$3:$AH$200,AE$1,0)</f>
        <v>0</v>
      </c>
      <c r="AF132" s="388">
        <f>VLOOKUP($C$132,[67]납품수량!$B$3:$AH$200,AF$1,0)</f>
        <v>0</v>
      </c>
      <c r="AG132" s="388">
        <f>VLOOKUP($C$132,[67]납품수량!$B$3:$AH$200,AG$1,0)</f>
        <v>0</v>
      </c>
      <c r="AH132" s="388">
        <f>VLOOKUP($C$132,[67]납품수량!$B$3:$AH$200,AH$1,0)</f>
        <v>0</v>
      </c>
      <c r="AI132" s="388">
        <f>VLOOKUP($C$132,[67]납품수량!$B$3:$AH$200,AI$1,0)</f>
        <v>0</v>
      </c>
      <c r="AJ132" s="388">
        <f>VLOOKUP($C$132,[67]납품수량!$B$3:$AH$200,AJ$1,0)</f>
        <v>0</v>
      </c>
      <c r="AK132" s="388">
        <f>VLOOKUP($C$132,[67]납품수량!$B$3:$AH$200,AK$1,0)</f>
        <v>0</v>
      </c>
      <c r="AL132" s="388">
        <f t="shared" si="108"/>
        <v>0</v>
      </c>
      <c r="AM132" s="389">
        <f t="shared" si="138"/>
        <v>0</v>
      </c>
      <c r="AN132" s="61"/>
      <c r="AO132" s="370">
        <f t="shared" ref="AO132:BS132" si="141">$F$132*G132</f>
        <v>0</v>
      </c>
      <c r="AP132" s="370">
        <f t="shared" si="141"/>
        <v>0</v>
      </c>
      <c r="AQ132" s="370">
        <f t="shared" si="141"/>
        <v>0</v>
      </c>
      <c r="AR132" s="370">
        <f t="shared" si="141"/>
        <v>0</v>
      </c>
      <c r="AS132" s="370">
        <f t="shared" si="141"/>
        <v>0</v>
      </c>
      <c r="AT132" s="370">
        <f t="shared" si="141"/>
        <v>0</v>
      </c>
      <c r="AU132" s="370">
        <f t="shared" si="141"/>
        <v>0</v>
      </c>
      <c r="AV132" s="370">
        <f t="shared" si="141"/>
        <v>0</v>
      </c>
      <c r="AW132" s="370">
        <f t="shared" si="141"/>
        <v>0</v>
      </c>
      <c r="AX132" s="370">
        <f t="shared" si="141"/>
        <v>0</v>
      </c>
      <c r="AY132" s="370">
        <f t="shared" si="141"/>
        <v>0</v>
      </c>
      <c r="AZ132" s="370">
        <f t="shared" si="141"/>
        <v>0</v>
      </c>
      <c r="BA132" s="370">
        <f t="shared" si="141"/>
        <v>0</v>
      </c>
      <c r="BB132" s="370">
        <f t="shared" si="141"/>
        <v>0</v>
      </c>
      <c r="BC132" s="370">
        <f t="shared" si="141"/>
        <v>0</v>
      </c>
      <c r="BD132" s="370">
        <f t="shared" si="141"/>
        <v>0</v>
      </c>
      <c r="BE132" s="370">
        <f t="shared" si="141"/>
        <v>0</v>
      </c>
      <c r="BF132" s="370">
        <f t="shared" si="141"/>
        <v>0</v>
      </c>
      <c r="BG132" s="370">
        <f t="shared" si="141"/>
        <v>0</v>
      </c>
      <c r="BH132" s="370">
        <f t="shared" si="141"/>
        <v>0</v>
      </c>
      <c r="BI132" s="370">
        <f t="shared" si="141"/>
        <v>0</v>
      </c>
      <c r="BJ132" s="370">
        <f t="shared" si="141"/>
        <v>0</v>
      </c>
      <c r="BK132" s="370">
        <f t="shared" si="141"/>
        <v>0</v>
      </c>
      <c r="BL132" s="370">
        <f t="shared" si="141"/>
        <v>0</v>
      </c>
      <c r="BM132" s="370">
        <f t="shared" si="141"/>
        <v>0</v>
      </c>
      <c r="BN132" s="370">
        <f t="shared" si="141"/>
        <v>0</v>
      </c>
      <c r="BO132" s="370">
        <f t="shared" si="141"/>
        <v>0</v>
      </c>
      <c r="BP132" s="370">
        <f t="shared" si="141"/>
        <v>0</v>
      </c>
      <c r="BQ132" s="370">
        <f t="shared" si="141"/>
        <v>0</v>
      </c>
      <c r="BR132" s="370">
        <f t="shared" si="141"/>
        <v>0</v>
      </c>
      <c r="BS132" s="370">
        <f t="shared" si="141"/>
        <v>0</v>
      </c>
      <c r="BT132" s="369">
        <f t="shared" si="140"/>
        <v>0</v>
      </c>
      <c r="BU132" s="61"/>
      <c r="BV132" s="61"/>
      <c r="BW132" s="61"/>
      <c r="BX132" s="61"/>
      <c r="BY132" s="61"/>
      <c r="BZ132" s="61"/>
      <c r="CA132" s="61"/>
      <c r="CB132" s="61"/>
      <c r="CC132" s="61"/>
      <c r="CD132" s="61"/>
      <c r="CE132" s="61"/>
      <c r="CF132" s="61"/>
      <c r="CG132" s="61"/>
      <c r="CH132" s="61"/>
      <c r="CI132" s="61"/>
      <c r="CJ132" s="61"/>
      <c r="CK132" s="61"/>
      <c r="CL132" s="61"/>
      <c r="CM132" s="61"/>
      <c r="CN132" s="61"/>
      <c r="CO132" s="61"/>
      <c r="CP132" s="61"/>
      <c r="CQ132" s="61"/>
      <c r="CR132" s="61"/>
      <c r="CS132" s="61"/>
      <c r="CT132" s="61"/>
      <c r="CU132" s="61"/>
      <c r="CV132" s="61"/>
      <c r="CW132" s="61"/>
      <c r="CX132" s="61"/>
      <c r="CY132" s="61"/>
      <c r="CZ132" s="61"/>
      <c r="DA132" s="61"/>
      <c r="DB132" s="61"/>
      <c r="DC132" s="61"/>
    </row>
    <row r="133" spans="1:107" s="58" customFormat="1" ht="16.5" customHeight="1">
      <c r="A133" s="70" t="s">
        <v>1315</v>
      </c>
      <c r="B133" s="660"/>
      <c r="C133" s="386" t="s">
        <v>1099</v>
      </c>
      <c r="D133" s="387" t="s">
        <v>1098</v>
      </c>
      <c r="E133" s="379" t="s">
        <v>546</v>
      </c>
      <c r="F133" s="77">
        <f>VLOOKUP(C133,'[65]06월마감'!$A$1:$B$500,2,0)</f>
        <v>2956</v>
      </c>
      <c r="G133" s="388">
        <f>VLOOKUP($C$133,[67]납품수량!$B$3:$AH$200,G$1,0)</f>
        <v>0</v>
      </c>
      <c r="H133" s="388">
        <f>VLOOKUP($C$133,[67]납품수량!$B$3:$AH$200,H$1,0)</f>
        <v>0</v>
      </c>
      <c r="I133" s="388">
        <f>VLOOKUP($C$133,[67]납품수량!$B$3:$AH$200,I$1,0)</f>
        <v>0</v>
      </c>
      <c r="J133" s="388">
        <f>VLOOKUP($C$133,[67]납품수량!$B$3:$AH$200,J$1,0)</f>
        <v>0</v>
      </c>
      <c r="K133" s="388">
        <f>VLOOKUP($C$133,[67]납품수량!$B$3:$AH$200,K$1,0)</f>
        <v>0</v>
      </c>
      <c r="L133" s="388">
        <f>VLOOKUP($C$133,[67]납품수량!$B$3:$AH$200,L$1,0)</f>
        <v>0</v>
      </c>
      <c r="M133" s="388">
        <f>VLOOKUP($C$133,[67]납품수량!$B$3:$AH$200,M$1,0)</f>
        <v>0</v>
      </c>
      <c r="N133" s="388">
        <f>VLOOKUP($C$133,[67]납품수량!$B$3:$AH$200,N$1,0)</f>
        <v>0</v>
      </c>
      <c r="O133" s="388">
        <f>VLOOKUP($C$133,[67]납품수량!$B$3:$AH$200,O$1,0)</f>
        <v>0</v>
      </c>
      <c r="P133" s="388">
        <f>VLOOKUP($C$133,[67]납품수량!$B$3:$AH$200,P$1,0)</f>
        <v>0</v>
      </c>
      <c r="Q133" s="388">
        <f>VLOOKUP($C$133,[67]납품수량!$B$3:$AH$200,Q$1,0)</f>
        <v>0</v>
      </c>
      <c r="R133" s="388">
        <f>VLOOKUP($C$133,[67]납품수량!$B$3:$AH$200,R$1,0)</f>
        <v>0</v>
      </c>
      <c r="S133" s="388">
        <f>VLOOKUP($C$133,[67]납품수량!$B$3:$AH$200,S$1,0)</f>
        <v>0</v>
      </c>
      <c r="T133" s="388">
        <f>VLOOKUP($C$133,[67]납품수량!$B$3:$AH$200,T$1,0)</f>
        <v>0</v>
      </c>
      <c r="U133" s="388">
        <f>VLOOKUP($C$133,[67]납품수량!$B$3:$AH$200,U$1,0)</f>
        <v>0</v>
      </c>
      <c r="V133" s="388">
        <f>VLOOKUP($C$133,[67]납품수량!$B$3:$AH$200,V$1,0)</f>
        <v>0</v>
      </c>
      <c r="W133" s="388">
        <f>VLOOKUP($C$133,[67]납품수량!$B$3:$AH$200,W$1,0)</f>
        <v>0</v>
      </c>
      <c r="X133" s="388">
        <f>VLOOKUP($C$133,[67]납품수량!$B$3:$AH$200,X$1,0)</f>
        <v>0</v>
      </c>
      <c r="Y133" s="388">
        <f>VLOOKUP($C$133,[67]납품수량!$B$3:$AH$200,Y$1,0)</f>
        <v>0</v>
      </c>
      <c r="Z133" s="388">
        <f>VLOOKUP($C$133,[67]납품수량!$B$3:$AH$200,Z$1,0)</f>
        <v>0</v>
      </c>
      <c r="AA133" s="388">
        <f>VLOOKUP($C$133,[67]납품수량!$B$3:$AH$200,AA$1,0)</f>
        <v>0</v>
      </c>
      <c r="AB133" s="388">
        <f>VLOOKUP($C$133,[67]납품수량!$B$3:$AH$200,AB$1,0)</f>
        <v>0</v>
      </c>
      <c r="AC133" s="388">
        <f>VLOOKUP($C$133,[67]납품수량!$B$3:$AH$200,AC$1,0)</f>
        <v>0</v>
      </c>
      <c r="AD133" s="388">
        <f>VLOOKUP($C$133,[67]납품수량!$B$3:$AH$200,AD$1,0)</f>
        <v>0</v>
      </c>
      <c r="AE133" s="388">
        <f>VLOOKUP($C$133,[67]납품수량!$B$3:$AH$200,AE$1,0)</f>
        <v>0</v>
      </c>
      <c r="AF133" s="388">
        <f>VLOOKUP($C$133,[67]납품수량!$B$3:$AH$200,AF$1,0)</f>
        <v>0</v>
      </c>
      <c r="AG133" s="388">
        <f>VLOOKUP($C$133,[67]납품수량!$B$3:$AH$200,AG$1,0)</f>
        <v>0</v>
      </c>
      <c r="AH133" s="388">
        <f>VLOOKUP($C$133,[67]납품수량!$B$3:$AH$200,AH$1,0)</f>
        <v>0</v>
      </c>
      <c r="AI133" s="388">
        <f>VLOOKUP($C$133,[67]납품수량!$B$3:$AH$200,AI$1,0)</f>
        <v>0</v>
      </c>
      <c r="AJ133" s="388">
        <f>VLOOKUP($C$133,[67]납품수량!$B$3:$AH$200,AJ$1,0)</f>
        <v>0</v>
      </c>
      <c r="AK133" s="388">
        <f>VLOOKUP($C$133,[67]납품수량!$B$3:$AH$200,AK$1,0)</f>
        <v>0</v>
      </c>
      <c r="AL133" s="388">
        <f t="shared" si="108"/>
        <v>0</v>
      </c>
      <c r="AM133" s="389">
        <f t="shared" si="138"/>
        <v>0</v>
      </c>
      <c r="AN133" s="61"/>
      <c r="AO133" s="370">
        <f t="shared" ref="AO133:BS133" si="142">$F$133*G133</f>
        <v>0</v>
      </c>
      <c r="AP133" s="370">
        <f t="shared" si="142"/>
        <v>0</v>
      </c>
      <c r="AQ133" s="370">
        <f t="shared" si="142"/>
        <v>0</v>
      </c>
      <c r="AR133" s="370">
        <f t="shared" si="142"/>
        <v>0</v>
      </c>
      <c r="AS133" s="370">
        <f t="shared" si="142"/>
        <v>0</v>
      </c>
      <c r="AT133" s="370">
        <f t="shared" si="142"/>
        <v>0</v>
      </c>
      <c r="AU133" s="370">
        <f t="shared" si="142"/>
        <v>0</v>
      </c>
      <c r="AV133" s="370">
        <f t="shared" si="142"/>
        <v>0</v>
      </c>
      <c r="AW133" s="370">
        <f t="shared" si="142"/>
        <v>0</v>
      </c>
      <c r="AX133" s="370">
        <f t="shared" si="142"/>
        <v>0</v>
      </c>
      <c r="AY133" s="370">
        <f t="shared" si="142"/>
        <v>0</v>
      </c>
      <c r="AZ133" s="370">
        <f t="shared" si="142"/>
        <v>0</v>
      </c>
      <c r="BA133" s="370">
        <f t="shared" si="142"/>
        <v>0</v>
      </c>
      <c r="BB133" s="370">
        <f t="shared" si="142"/>
        <v>0</v>
      </c>
      <c r="BC133" s="370">
        <f t="shared" si="142"/>
        <v>0</v>
      </c>
      <c r="BD133" s="370">
        <f t="shared" si="142"/>
        <v>0</v>
      </c>
      <c r="BE133" s="370">
        <f t="shared" si="142"/>
        <v>0</v>
      </c>
      <c r="BF133" s="370">
        <f t="shared" si="142"/>
        <v>0</v>
      </c>
      <c r="BG133" s="370">
        <f t="shared" si="142"/>
        <v>0</v>
      </c>
      <c r="BH133" s="370">
        <f t="shared" si="142"/>
        <v>0</v>
      </c>
      <c r="BI133" s="370">
        <f t="shared" si="142"/>
        <v>0</v>
      </c>
      <c r="BJ133" s="370">
        <f t="shared" si="142"/>
        <v>0</v>
      </c>
      <c r="BK133" s="370">
        <f t="shared" si="142"/>
        <v>0</v>
      </c>
      <c r="BL133" s="370">
        <f t="shared" si="142"/>
        <v>0</v>
      </c>
      <c r="BM133" s="370">
        <f t="shared" si="142"/>
        <v>0</v>
      </c>
      <c r="BN133" s="370">
        <f t="shared" si="142"/>
        <v>0</v>
      </c>
      <c r="BO133" s="370">
        <f t="shared" si="142"/>
        <v>0</v>
      </c>
      <c r="BP133" s="370">
        <f t="shared" si="142"/>
        <v>0</v>
      </c>
      <c r="BQ133" s="370">
        <f t="shared" si="142"/>
        <v>0</v>
      </c>
      <c r="BR133" s="370">
        <f t="shared" si="142"/>
        <v>0</v>
      </c>
      <c r="BS133" s="370">
        <f t="shared" si="142"/>
        <v>0</v>
      </c>
      <c r="BT133" s="369">
        <f t="shared" si="140"/>
        <v>0</v>
      </c>
      <c r="BU133" s="61"/>
      <c r="BV133" s="61"/>
      <c r="BW133" s="61"/>
      <c r="BX133" s="61"/>
      <c r="BY133" s="61"/>
      <c r="BZ133" s="61"/>
      <c r="CA133" s="61"/>
      <c r="CB133" s="61"/>
      <c r="CC133" s="61"/>
      <c r="CD133" s="61"/>
      <c r="CE133" s="61"/>
      <c r="CF133" s="61"/>
      <c r="CG133" s="61"/>
      <c r="CH133" s="61"/>
      <c r="CI133" s="61"/>
      <c r="CJ133" s="61"/>
      <c r="CK133" s="61"/>
      <c r="CL133" s="61"/>
      <c r="CM133" s="61"/>
      <c r="CN133" s="61"/>
      <c r="CO133" s="61"/>
      <c r="CP133" s="61"/>
      <c r="CQ133" s="61"/>
      <c r="CR133" s="61"/>
      <c r="CS133" s="61"/>
      <c r="CT133" s="61"/>
      <c r="CU133" s="61"/>
      <c r="CV133" s="61"/>
      <c r="CW133" s="61"/>
      <c r="CX133" s="61"/>
      <c r="CY133" s="61"/>
      <c r="CZ133" s="61"/>
      <c r="DA133" s="61"/>
      <c r="DB133" s="61"/>
      <c r="DC133" s="61"/>
    </row>
    <row r="134" spans="1:107" s="58" customFormat="1" ht="16.5" customHeight="1">
      <c r="A134" s="70" t="s">
        <v>1315</v>
      </c>
      <c r="B134" s="660"/>
      <c r="C134" s="386" t="s">
        <v>1097</v>
      </c>
      <c r="D134" s="387" t="s">
        <v>1096</v>
      </c>
      <c r="E134" s="379" t="s">
        <v>546</v>
      </c>
      <c r="F134" s="77">
        <f>VLOOKUP(C134,'[65]06월마감'!$A$1:$B$500,2,0)</f>
        <v>3521</v>
      </c>
      <c r="G134" s="388">
        <f>VLOOKUP($C$134,[67]납품수량!$B$3:$AH$200,G$1,0)</f>
        <v>0</v>
      </c>
      <c r="H134" s="388">
        <f>VLOOKUP($C$134,[67]납품수량!$B$3:$AH$200,H$1,0)</f>
        <v>0</v>
      </c>
      <c r="I134" s="388">
        <f>VLOOKUP($C$134,[67]납품수량!$B$3:$AH$200,I$1,0)</f>
        <v>0</v>
      </c>
      <c r="J134" s="388">
        <f>VLOOKUP($C$134,[67]납품수량!$B$3:$AH$200,J$1,0)</f>
        <v>0</v>
      </c>
      <c r="K134" s="388">
        <f>VLOOKUP($C$134,[67]납품수량!$B$3:$AH$200,K$1,0)</f>
        <v>0</v>
      </c>
      <c r="L134" s="388">
        <f>VLOOKUP($C$134,[67]납품수량!$B$3:$AH$200,L$1,0)</f>
        <v>0</v>
      </c>
      <c r="M134" s="388">
        <f>VLOOKUP($C$134,[67]납품수량!$B$3:$AH$200,M$1,0)</f>
        <v>0</v>
      </c>
      <c r="N134" s="388">
        <f>VLOOKUP($C$134,[67]납품수량!$B$3:$AH$200,N$1,0)</f>
        <v>0</v>
      </c>
      <c r="O134" s="388">
        <f>VLOOKUP($C$134,[67]납품수량!$B$3:$AH$200,O$1,0)</f>
        <v>0</v>
      </c>
      <c r="P134" s="388">
        <f>VLOOKUP($C$134,[67]납품수량!$B$3:$AH$200,P$1,0)</f>
        <v>0</v>
      </c>
      <c r="Q134" s="388">
        <f>VLOOKUP($C$134,[67]납품수량!$B$3:$AH$200,Q$1,0)</f>
        <v>0</v>
      </c>
      <c r="R134" s="388">
        <f>VLOOKUP($C$134,[67]납품수량!$B$3:$AH$200,R$1,0)</f>
        <v>0</v>
      </c>
      <c r="S134" s="388">
        <f>VLOOKUP($C$134,[67]납품수량!$B$3:$AH$200,S$1,0)</f>
        <v>0</v>
      </c>
      <c r="T134" s="388">
        <f>VLOOKUP($C$134,[67]납품수량!$B$3:$AH$200,T$1,0)</f>
        <v>0</v>
      </c>
      <c r="U134" s="388">
        <f>VLOOKUP($C$134,[67]납품수량!$B$3:$AH$200,U$1,0)</f>
        <v>0</v>
      </c>
      <c r="V134" s="388">
        <f>VLOOKUP($C$134,[67]납품수량!$B$3:$AH$200,V$1,0)</f>
        <v>0</v>
      </c>
      <c r="W134" s="388">
        <f>VLOOKUP($C$134,[67]납품수량!$B$3:$AH$200,W$1,0)</f>
        <v>0</v>
      </c>
      <c r="X134" s="388">
        <f>VLOOKUP($C$134,[67]납품수량!$B$3:$AH$200,X$1,0)</f>
        <v>0</v>
      </c>
      <c r="Y134" s="388">
        <f>VLOOKUP($C$134,[67]납품수량!$B$3:$AH$200,Y$1,0)</f>
        <v>0</v>
      </c>
      <c r="Z134" s="388">
        <f>VLOOKUP($C$134,[67]납품수량!$B$3:$AH$200,Z$1,0)</f>
        <v>0</v>
      </c>
      <c r="AA134" s="388">
        <f>VLOOKUP($C$134,[67]납품수량!$B$3:$AH$200,AA$1,0)</f>
        <v>0</v>
      </c>
      <c r="AB134" s="388">
        <f>VLOOKUP($C$134,[67]납품수량!$B$3:$AH$200,AB$1,0)</f>
        <v>0</v>
      </c>
      <c r="AC134" s="388">
        <f>VLOOKUP($C$134,[67]납품수량!$B$3:$AH$200,AC$1,0)</f>
        <v>0</v>
      </c>
      <c r="AD134" s="388">
        <f>VLOOKUP($C$134,[67]납품수량!$B$3:$AH$200,AD$1,0)</f>
        <v>0</v>
      </c>
      <c r="AE134" s="388">
        <f>VLOOKUP($C$134,[67]납품수량!$B$3:$AH$200,AE$1,0)</f>
        <v>0</v>
      </c>
      <c r="AF134" s="388">
        <f>VLOOKUP($C$134,[67]납품수량!$B$3:$AH$200,AF$1,0)</f>
        <v>0</v>
      </c>
      <c r="AG134" s="388">
        <f>VLOOKUP($C$134,[67]납품수량!$B$3:$AH$200,AG$1,0)</f>
        <v>0</v>
      </c>
      <c r="AH134" s="388">
        <f>VLOOKUP($C$134,[67]납품수량!$B$3:$AH$200,AH$1,0)</f>
        <v>0</v>
      </c>
      <c r="AI134" s="388">
        <f>VLOOKUP($C$134,[67]납품수량!$B$3:$AH$200,AI$1,0)</f>
        <v>0</v>
      </c>
      <c r="AJ134" s="388">
        <f>VLOOKUP($C$134,[67]납품수량!$B$3:$AH$200,AJ$1,0)</f>
        <v>0</v>
      </c>
      <c r="AK134" s="388">
        <f>VLOOKUP($C$134,[67]납품수량!$B$3:$AH$200,AK$1,0)</f>
        <v>0</v>
      </c>
      <c r="AL134" s="388">
        <f t="shared" ref="AL134:AL165" si="143">SUM(G134:AK134)</f>
        <v>0</v>
      </c>
      <c r="AM134" s="389">
        <f t="shared" si="138"/>
        <v>0</v>
      </c>
      <c r="AN134" s="61"/>
      <c r="AO134" s="370">
        <f t="shared" ref="AO134:BS134" si="144">$F$134*G134</f>
        <v>0</v>
      </c>
      <c r="AP134" s="370">
        <f t="shared" si="144"/>
        <v>0</v>
      </c>
      <c r="AQ134" s="370">
        <f t="shared" si="144"/>
        <v>0</v>
      </c>
      <c r="AR134" s="370">
        <f t="shared" si="144"/>
        <v>0</v>
      </c>
      <c r="AS134" s="370">
        <f t="shared" si="144"/>
        <v>0</v>
      </c>
      <c r="AT134" s="370">
        <f t="shared" si="144"/>
        <v>0</v>
      </c>
      <c r="AU134" s="370">
        <f t="shared" si="144"/>
        <v>0</v>
      </c>
      <c r="AV134" s="370">
        <f t="shared" si="144"/>
        <v>0</v>
      </c>
      <c r="AW134" s="370">
        <f t="shared" si="144"/>
        <v>0</v>
      </c>
      <c r="AX134" s="370">
        <f t="shared" si="144"/>
        <v>0</v>
      </c>
      <c r="AY134" s="370">
        <f t="shared" si="144"/>
        <v>0</v>
      </c>
      <c r="AZ134" s="370">
        <f t="shared" si="144"/>
        <v>0</v>
      </c>
      <c r="BA134" s="370">
        <f t="shared" si="144"/>
        <v>0</v>
      </c>
      <c r="BB134" s="370">
        <f t="shared" si="144"/>
        <v>0</v>
      </c>
      <c r="BC134" s="370">
        <f t="shared" si="144"/>
        <v>0</v>
      </c>
      <c r="BD134" s="370">
        <f t="shared" si="144"/>
        <v>0</v>
      </c>
      <c r="BE134" s="370">
        <f t="shared" si="144"/>
        <v>0</v>
      </c>
      <c r="BF134" s="370">
        <f t="shared" si="144"/>
        <v>0</v>
      </c>
      <c r="BG134" s="370">
        <f t="shared" si="144"/>
        <v>0</v>
      </c>
      <c r="BH134" s="370">
        <f t="shared" si="144"/>
        <v>0</v>
      </c>
      <c r="BI134" s="370">
        <f t="shared" si="144"/>
        <v>0</v>
      </c>
      <c r="BJ134" s="370">
        <f t="shared" si="144"/>
        <v>0</v>
      </c>
      <c r="BK134" s="370">
        <f t="shared" si="144"/>
        <v>0</v>
      </c>
      <c r="BL134" s="370">
        <f t="shared" si="144"/>
        <v>0</v>
      </c>
      <c r="BM134" s="370">
        <f t="shared" si="144"/>
        <v>0</v>
      </c>
      <c r="BN134" s="370">
        <f t="shared" si="144"/>
        <v>0</v>
      </c>
      <c r="BO134" s="370">
        <f t="shared" si="144"/>
        <v>0</v>
      </c>
      <c r="BP134" s="370">
        <f t="shared" si="144"/>
        <v>0</v>
      </c>
      <c r="BQ134" s="370">
        <f t="shared" si="144"/>
        <v>0</v>
      </c>
      <c r="BR134" s="370">
        <f t="shared" si="144"/>
        <v>0</v>
      </c>
      <c r="BS134" s="370">
        <f t="shared" si="144"/>
        <v>0</v>
      </c>
      <c r="BT134" s="369">
        <f t="shared" si="140"/>
        <v>0</v>
      </c>
      <c r="BU134" s="61"/>
      <c r="BV134" s="61"/>
      <c r="BW134" s="61"/>
      <c r="BX134" s="61"/>
      <c r="BY134" s="61"/>
      <c r="BZ134" s="61"/>
      <c r="CA134" s="61"/>
      <c r="CB134" s="61"/>
      <c r="CC134" s="61"/>
      <c r="CD134" s="61"/>
      <c r="CE134" s="61"/>
      <c r="CF134" s="61"/>
      <c r="CG134" s="61"/>
      <c r="CH134" s="61"/>
      <c r="CI134" s="61"/>
      <c r="CJ134" s="61"/>
      <c r="CK134" s="61"/>
      <c r="CL134" s="61"/>
      <c r="CM134" s="61"/>
      <c r="CN134" s="61"/>
      <c r="CO134" s="61"/>
      <c r="CP134" s="61"/>
      <c r="CQ134" s="61"/>
      <c r="CR134" s="61"/>
      <c r="CS134" s="61"/>
      <c r="CT134" s="61"/>
      <c r="CU134" s="61"/>
      <c r="CV134" s="61"/>
      <c r="CW134" s="61"/>
      <c r="CX134" s="61"/>
      <c r="CY134" s="61"/>
      <c r="CZ134" s="61"/>
      <c r="DA134" s="61"/>
      <c r="DB134" s="61"/>
      <c r="DC134" s="61"/>
    </row>
    <row r="135" spans="1:107" s="58" customFormat="1" ht="16.5" customHeight="1">
      <c r="A135" s="70" t="s">
        <v>1315</v>
      </c>
      <c r="B135" s="660"/>
      <c r="C135" s="386" t="s">
        <v>1095</v>
      </c>
      <c r="D135" s="387" t="s">
        <v>1094</v>
      </c>
      <c r="E135" s="379" t="s">
        <v>546</v>
      </c>
      <c r="F135" s="77">
        <f>VLOOKUP(C135,'[65]06월마감'!$A$1:$B$500,2,0)</f>
        <v>2956</v>
      </c>
      <c r="G135" s="388">
        <f>VLOOKUP($C$135,[67]납품수량!$B$3:$AH$200,G$1,0)</f>
        <v>0</v>
      </c>
      <c r="H135" s="388">
        <f>VLOOKUP($C$135,[67]납품수량!$B$3:$AH$200,H$1,0)</f>
        <v>0</v>
      </c>
      <c r="I135" s="388">
        <f>VLOOKUP($C$135,[67]납품수량!$B$3:$AH$200,I$1,0)</f>
        <v>0</v>
      </c>
      <c r="J135" s="388">
        <f>VLOOKUP($C$135,[67]납품수량!$B$3:$AH$200,J$1,0)</f>
        <v>0</v>
      </c>
      <c r="K135" s="388">
        <f>VLOOKUP($C$135,[67]납품수량!$B$3:$AH$200,K$1,0)</f>
        <v>0</v>
      </c>
      <c r="L135" s="388">
        <f>VLOOKUP($C$135,[67]납품수량!$B$3:$AH$200,L$1,0)</f>
        <v>0</v>
      </c>
      <c r="M135" s="388">
        <f>VLOOKUP($C$135,[67]납품수량!$B$3:$AH$200,M$1,0)</f>
        <v>0</v>
      </c>
      <c r="N135" s="388">
        <f>VLOOKUP($C$135,[67]납품수량!$B$3:$AH$200,N$1,0)</f>
        <v>0</v>
      </c>
      <c r="O135" s="388">
        <f>VLOOKUP($C$135,[67]납품수량!$B$3:$AH$200,O$1,0)</f>
        <v>0</v>
      </c>
      <c r="P135" s="388">
        <f>VLOOKUP($C$135,[67]납품수량!$B$3:$AH$200,P$1,0)</f>
        <v>0</v>
      </c>
      <c r="Q135" s="388">
        <f>VLOOKUP($C$135,[67]납품수량!$B$3:$AH$200,Q$1,0)</f>
        <v>0</v>
      </c>
      <c r="R135" s="388">
        <f>VLOOKUP($C$135,[67]납품수량!$B$3:$AH$200,R$1,0)</f>
        <v>0</v>
      </c>
      <c r="S135" s="388">
        <f>VLOOKUP($C$135,[67]납품수량!$B$3:$AH$200,S$1,0)</f>
        <v>0</v>
      </c>
      <c r="T135" s="388">
        <f>VLOOKUP($C$135,[67]납품수량!$B$3:$AH$200,T$1,0)</f>
        <v>0</v>
      </c>
      <c r="U135" s="388">
        <f>VLOOKUP($C$135,[67]납품수량!$B$3:$AH$200,U$1,0)</f>
        <v>0</v>
      </c>
      <c r="V135" s="388">
        <f>VLOOKUP($C$135,[67]납품수량!$B$3:$AH$200,V$1,0)</f>
        <v>0</v>
      </c>
      <c r="W135" s="388">
        <f>VLOOKUP($C$135,[67]납품수량!$B$3:$AH$200,W$1,0)</f>
        <v>0</v>
      </c>
      <c r="X135" s="388">
        <f>VLOOKUP($C$135,[67]납품수량!$B$3:$AH$200,X$1,0)</f>
        <v>0</v>
      </c>
      <c r="Y135" s="388">
        <f>VLOOKUP($C$135,[67]납품수량!$B$3:$AH$200,Y$1,0)</f>
        <v>0</v>
      </c>
      <c r="Z135" s="388">
        <f>VLOOKUP($C$135,[67]납품수량!$B$3:$AH$200,Z$1,0)</f>
        <v>0</v>
      </c>
      <c r="AA135" s="388">
        <f>VLOOKUP($C$135,[67]납품수량!$B$3:$AH$200,AA$1,0)</f>
        <v>0</v>
      </c>
      <c r="AB135" s="388">
        <f>VLOOKUP($C$135,[67]납품수량!$B$3:$AH$200,AB$1,0)</f>
        <v>0</v>
      </c>
      <c r="AC135" s="388">
        <f>VLOOKUP($C$135,[67]납품수량!$B$3:$AH$200,AC$1,0)</f>
        <v>0</v>
      </c>
      <c r="AD135" s="388">
        <f>VLOOKUP($C$135,[67]납품수량!$B$3:$AH$200,AD$1,0)</f>
        <v>0</v>
      </c>
      <c r="AE135" s="388">
        <f>VLOOKUP($C$135,[67]납품수량!$B$3:$AH$200,AE$1,0)</f>
        <v>0</v>
      </c>
      <c r="AF135" s="388">
        <f>VLOOKUP($C$135,[67]납품수량!$B$3:$AH$200,AF$1,0)</f>
        <v>0</v>
      </c>
      <c r="AG135" s="388">
        <f>VLOOKUP($C$135,[67]납품수량!$B$3:$AH$200,AG$1,0)</f>
        <v>0</v>
      </c>
      <c r="AH135" s="388">
        <f>VLOOKUP($C$135,[67]납품수량!$B$3:$AH$200,AH$1,0)</f>
        <v>0</v>
      </c>
      <c r="AI135" s="388">
        <f>VLOOKUP($C$135,[67]납품수량!$B$3:$AH$200,AI$1,0)</f>
        <v>0</v>
      </c>
      <c r="AJ135" s="388">
        <f>VLOOKUP($C$135,[67]납품수량!$B$3:$AH$200,AJ$1,0)</f>
        <v>0</v>
      </c>
      <c r="AK135" s="388">
        <f>VLOOKUP($C$135,[67]납품수량!$B$3:$AH$200,AK$1,0)</f>
        <v>0</v>
      </c>
      <c r="AL135" s="388">
        <f t="shared" si="143"/>
        <v>0</v>
      </c>
      <c r="AM135" s="389">
        <f t="shared" si="138"/>
        <v>0</v>
      </c>
      <c r="AN135" s="61"/>
      <c r="AO135" s="370">
        <f t="shared" ref="AO135:BS135" si="145">$F$135*G135</f>
        <v>0</v>
      </c>
      <c r="AP135" s="370">
        <f t="shared" si="145"/>
        <v>0</v>
      </c>
      <c r="AQ135" s="370">
        <f t="shared" si="145"/>
        <v>0</v>
      </c>
      <c r="AR135" s="370">
        <f t="shared" si="145"/>
        <v>0</v>
      </c>
      <c r="AS135" s="370">
        <f t="shared" si="145"/>
        <v>0</v>
      </c>
      <c r="AT135" s="370">
        <f t="shared" si="145"/>
        <v>0</v>
      </c>
      <c r="AU135" s="370">
        <f t="shared" si="145"/>
        <v>0</v>
      </c>
      <c r="AV135" s="370">
        <f t="shared" si="145"/>
        <v>0</v>
      </c>
      <c r="AW135" s="370">
        <f t="shared" si="145"/>
        <v>0</v>
      </c>
      <c r="AX135" s="370">
        <f t="shared" si="145"/>
        <v>0</v>
      </c>
      <c r="AY135" s="370">
        <f t="shared" si="145"/>
        <v>0</v>
      </c>
      <c r="AZ135" s="370">
        <f t="shared" si="145"/>
        <v>0</v>
      </c>
      <c r="BA135" s="370">
        <f t="shared" si="145"/>
        <v>0</v>
      </c>
      <c r="BB135" s="370">
        <f t="shared" si="145"/>
        <v>0</v>
      </c>
      <c r="BC135" s="370">
        <f t="shared" si="145"/>
        <v>0</v>
      </c>
      <c r="BD135" s="370">
        <f t="shared" si="145"/>
        <v>0</v>
      </c>
      <c r="BE135" s="370">
        <f t="shared" si="145"/>
        <v>0</v>
      </c>
      <c r="BF135" s="370">
        <f t="shared" si="145"/>
        <v>0</v>
      </c>
      <c r="BG135" s="370">
        <f t="shared" si="145"/>
        <v>0</v>
      </c>
      <c r="BH135" s="370">
        <f t="shared" si="145"/>
        <v>0</v>
      </c>
      <c r="BI135" s="370">
        <f t="shared" si="145"/>
        <v>0</v>
      </c>
      <c r="BJ135" s="370">
        <f t="shared" si="145"/>
        <v>0</v>
      </c>
      <c r="BK135" s="370">
        <f t="shared" si="145"/>
        <v>0</v>
      </c>
      <c r="BL135" s="370">
        <f t="shared" si="145"/>
        <v>0</v>
      </c>
      <c r="BM135" s="370">
        <f t="shared" si="145"/>
        <v>0</v>
      </c>
      <c r="BN135" s="370">
        <f t="shared" si="145"/>
        <v>0</v>
      </c>
      <c r="BO135" s="370">
        <f t="shared" si="145"/>
        <v>0</v>
      </c>
      <c r="BP135" s="370">
        <f t="shared" si="145"/>
        <v>0</v>
      </c>
      <c r="BQ135" s="370">
        <f t="shared" si="145"/>
        <v>0</v>
      </c>
      <c r="BR135" s="370">
        <f t="shared" si="145"/>
        <v>0</v>
      </c>
      <c r="BS135" s="370">
        <f t="shared" si="145"/>
        <v>0</v>
      </c>
      <c r="BT135" s="369">
        <f t="shared" si="140"/>
        <v>0</v>
      </c>
      <c r="BU135" s="61"/>
      <c r="BV135" s="61"/>
      <c r="BW135" s="61"/>
      <c r="BX135" s="61"/>
      <c r="BY135" s="61"/>
      <c r="BZ135" s="61"/>
      <c r="CA135" s="61"/>
      <c r="CB135" s="61"/>
      <c r="CC135" s="61"/>
      <c r="CD135" s="61"/>
      <c r="CE135" s="61"/>
      <c r="CF135" s="61"/>
      <c r="CG135" s="61"/>
      <c r="CH135" s="61"/>
      <c r="CI135" s="61"/>
      <c r="CJ135" s="61"/>
      <c r="CK135" s="61"/>
      <c r="CL135" s="61"/>
      <c r="CM135" s="61"/>
      <c r="CN135" s="61"/>
      <c r="CO135" s="61"/>
      <c r="CP135" s="61"/>
      <c r="CQ135" s="61"/>
      <c r="CR135" s="61"/>
      <c r="CS135" s="61"/>
      <c r="CT135" s="61"/>
      <c r="CU135" s="61"/>
      <c r="CV135" s="61"/>
      <c r="CW135" s="61"/>
      <c r="CX135" s="61"/>
      <c r="CY135" s="61"/>
      <c r="CZ135" s="61"/>
      <c r="DA135" s="61"/>
      <c r="DB135" s="61"/>
      <c r="DC135" s="61"/>
    </row>
    <row r="136" spans="1:107" s="58" customFormat="1" ht="16.5" customHeight="1">
      <c r="A136" s="70" t="s">
        <v>1315</v>
      </c>
      <c r="B136" s="660"/>
      <c r="C136" s="386" t="s">
        <v>1093</v>
      </c>
      <c r="D136" s="387" t="s">
        <v>1092</v>
      </c>
      <c r="E136" s="379" t="s">
        <v>546</v>
      </c>
      <c r="F136" s="77">
        <f>VLOOKUP(C136,'[65]06월마감'!$A$1:$B$500,2,0)</f>
        <v>3521</v>
      </c>
      <c r="G136" s="388">
        <f>VLOOKUP($C$136,[67]납품수량!$B$3:$AH$200,G$1,0)</f>
        <v>0</v>
      </c>
      <c r="H136" s="388">
        <f>VLOOKUP($C$136,[67]납품수량!$B$3:$AH$200,H$1,0)</f>
        <v>0</v>
      </c>
      <c r="I136" s="388">
        <f>VLOOKUP($C$136,[67]납품수량!$B$3:$AH$200,I$1,0)</f>
        <v>0</v>
      </c>
      <c r="J136" s="388">
        <f>VLOOKUP($C$136,[67]납품수량!$B$3:$AH$200,J$1,0)</f>
        <v>0</v>
      </c>
      <c r="K136" s="388">
        <f>VLOOKUP($C$136,[67]납품수량!$B$3:$AH$200,K$1,0)</f>
        <v>0</v>
      </c>
      <c r="L136" s="388">
        <f>VLOOKUP($C$136,[67]납품수량!$B$3:$AH$200,L$1,0)</f>
        <v>0</v>
      </c>
      <c r="M136" s="388">
        <f>VLOOKUP($C$136,[67]납품수량!$B$3:$AH$200,M$1,0)</f>
        <v>0</v>
      </c>
      <c r="N136" s="388">
        <f>VLOOKUP($C$136,[67]납품수량!$B$3:$AH$200,N$1,0)</f>
        <v>0</v>
      </c>
      <c r="O136" s="388">
        <f>VLOOKUP($C$136,[67]납품수량!$B$3:$AH$200,O$1,0)</f>
        <v>0</v>
      </c>
      <c r="P136" s="388">
        <f>VLOOKUP($C$136,[67]납품수량!$B$3:$AH$200,P$1,0)</f>
        <v>0</v>
      </c>
      <c r="Q136" s="388">
        <f>VLOOKUP($C$136,[67]납품수량!$B$3:$AH$200,Q$1,0)</f>
        <v>0</v>
      </c>
      <c r="R136" s="388">
        <f>VLOOKUP($C$136,[67]납품수량!$B$3:$AH$200,R$1,0)</f>
        <v>0</v>
      </c>
      <c r="S136" s="388">
        <f>VLOOKUP($C$136,[67]납품수량!$B$3:$AH$200,S$1,0)</f>
        <v>0</v>
      </c>
      <c r="T136" s="388">
        <f>VLOOKUP($C$136,[67]납품수량!$B$3:$AH$200,T$1,0)</f>
        <v>0</v>
      </c>
      <c r="U136" s="388">
        <f>VLOOKUP($C$136,[67]납품수량!$B$3:$AH$200,U$1,0)</f>
        <v>0</v>
      </c>
      <c r="V136" s="388">
        <f>VLOOKUP($C$136,[67]납품수량!$B$3:$AH$200,V$1,0)</f>
        <v>0</v>
      </c>
      <c r="W136" s="388">
        <f>VLOOKUP($C$136,[67]납품수량!$B$3:$AH$200,W$1,0)</f>
        <v>0</v>
      </c>
      <c r="X136" s="388">
        <f>VLOOKUP($C$136,[67]납품수량!$B$3:$AH$200,X$1,0)</f>
        <v>0</v>
      </c>
      <c r="Y136" s="388">
        <f>VLOOKUP($C$136,[67]납품수량!$B$3:$AH$200,Y$1,0)</f>
        <v>0</v>
      </c>
      <c r="Z136" s="388">
        <f>VLOOKUP($C$136,[67]납품수량!$B$3:$AH$200,Z$1,0)</f>
        <v>0</v>
      </c>
      <c r="AA136" s="388">
        <f>VLOOKUP($C$136,[67]납품수량!$B$3:$AH$200,AA$1,0)</f>
        <v>0</v>
      </c>
      <c r="AB136" s="388">
        <f>VLOOKUP($C$136,[67]납품수량!$B$3:$AH$200,AB$1,0)</f>
        <v>0</v>
      </c>
      <c r="AC136" s="388">
        <f>VLOOKUP($C$136,[67]납품수량!$B$3:$AH$200,AC$1,0)</f>
        <v>0</v>
      </c>
      <c r="AD136" s="388">
        <f>VLOOKUP($C$136,[67]납품수량!$B$3:$AH$200,AD$1,0)</f>
        <v>0</v>
      </c>
      <c r="AE136" s="388">
        <f>VLOOKUP($C$136,[67]납품수량!$B$3:$AH$200,AE$1,0)</f>
        <v>0</v>
      </c>
      <c r="AF136" s="388">
        <f>VLOOKUP($C$136,[67]납품수량!$B$3:$AH$200,AF$1,0)</f>
        <v>0</v>
      </c>
      <c r="AG136" s="388">
        <f>VLOOKUP($C$136,[67]납품수량!$B$3:$AH$200,AG$1,0)</f>
        <v>0</v>
      </c>
      <c r="AH136" s="388">
        <f>VLOOKUP($C$136,[67]납품수량!$B$3:$AH$200,AH$1,0)</f>
        <v>0</v>
      </c>
      <c r="AI136" s="388">
        <f>VLOOKUP($C$136,[67]납품수량!$B$3:$AH$200,AI$1,0)</f>
        <v>0</v>
      </c>
      <c r="AJ136" s="388">
        <f>VLOOKUP($C$136,[67]납품수량!$B$3:$AH$200,AJ$1,0)</f>
        <v>0</v>
      </c>
      <c r="AK136" s="388">
        <f>VLOOKUP($C$136,[67]납품수량!$B$3:$AH$200,AK$1,0)</f>
        <v>0</v>
      </c>
      <c r="AL136" s="388">
        <f t="shared" si="143"/>
        <v>0</v>
      </c>
      <c r="AM136" s="389">
        <f t="shared" si="138"/>
        <v>0</v>
      </c>
      <c r="AN136" s="61"/>
      <c r="AO136" s="370">
        <f t="shared" ref="AO136:BS136" si="146">$F$136*G136</f>
        <v>0</v>
      </c>
      <c r="AP136" s="370">
        <f t="shared" si="146"/>
        <v>0</v>
      </c>
      <c r="AQ136" s="370">
        <f t="shared" si="146"/>
        <v>0</v>
      </c>
      <c r="AR136" s="370">
        <f t="shared" si="146"/>
        <v>0</v>
      </c>
      <c r="AS136" s="370">
        <f t="shared" si="146"/>
        <v>0</v>
      </c>
      <c r="AT136" s="370">
        <f t="shared" si="146"/>
        <v>0</v>
      </c>
      <c r="AU136" s="370">
        <f t="shared" si="146"/>
        <v>0</v>
      </c>
      <c r="AV136" s="370">
        <f t="shared" si="146"/>
        <v>0</v>
      </c>
      <c r="AW136" s="370">
        <f t="shared" si="146"/>
        <v>0</v>
      </c>
      <c r="AX136" s="370">
        <f t="shared" si="146"/>
        <v>0</v>
      </c>
      <c r="AY136" s="370">
        <f t="shared" si="146"/>
        <v>0</v>
      </c>
      <c r="AZ136" s="370">
        <f t="shared" si="146"/>
        <v>0</v>
      </c>
      <c r="BA136" s="370">
        <f t="shared" si="146"/>
        <v>0</v>
      </c>
      <c r="BB136" s="370">
        <f t="shared" si="146"/>
        <v>0</v>
      </c>
      <c r="BC136" s="370">
        <f t="shared" si="146"/>
        <v>0</v>
      </c>
      <c r="BD136" s="370">
        <f t="shared" si="146"/>
        <v>0</v>
      </c>
      <c r="BE136" s="370">
        <f t="shared" si="146"/>
        <v>0</v>
      </c>
      <c r="BF136" s="370">
        <f t="shared" si="146"/>
        <v>0</v>
      </c>
      <c r="BG136" s="370">
        <f t="shared" si="146"/>
        <v>0</v>
      </c>
      <c r="BH136" s="370">
        <f t="shared" si="146"/>
        <v>0</v>
      </c>
      <c r="BI136" s="370">
        <f t="shared" si="146"/>
        <v>0</v>
      </c>
      <c r="BJ136" s="370">
        <f t="shared" si="146"/>
        <v>0</v>
      </c>
      <c r="BK136" s="370">
        <f t="shared" si="146"/>
        <v>0</v>
      </c>
      <c r="BL136" s="370">
        <f t="shared" si="146"/>
        <v>0</v>
      </c>
      <c r="BM136" s="370">
        <f t="shared" si="146"/>
        <v>0</v>
      </c>
      <c r="BN136" s="370">
        <f t="shared" si="146"/>
        <v>0</v>
      </c>
      <c r="BO136" s="370">
        <f t="shared" si="146"/>
        <v>0</v>
      </c>
      <c r="BP136" s="370">
        <f t="shared" si="146"/>
        <v>0</v>
      </c>
      <c r="BQ136" s="370">
        <f t="shared" si="146"/>
        <v>0</v>
      </c>
      <c r="BR136" s="370">
        <f t="shared" si="146"/>
        <v>0</v>
      </c>
      <c r="BS136" s="370">
        <f t="shared" si="146"/>
        <v>0</v>
      </c>
      <c r="BT136" s="369">
        <f t="shared" si="140"/>
        <v>0</v>
      </c>
      <c r="BU136" s="61"/>
      <c r="BV136" s="61"/>
      <c r="BW136" s="61"/>
      <c r="BX136" s="61"/>
      <c r="BY136" s="61"/>
      <c r="BZ136" s="61"/>
      <c r="CA136" s="61"/>
      <c r="CB136" s="61"/>
      <c r="CC136" s="61"/>
      <c r="CD136" s="61"/>
      <c r="CE136" s="61"/>
      <c r="CF136" s="61"/>
      <c r="CG136" s="61"/>
      <c r="CH136" s="61"/>
      <c r="CI136" s="61"/>
      <c r="CJ136" s="61"/>
      <c r="CK136" s="61"/>
      <c r="CL136" s="61"/>
      <c r="CM136" s="61"/>
      <c r="CN136" s="61"/>
      <c r="CO136" s="61"/>
      <c r="CP136" s="61"/>
      <c r="CQ136" s="61"/>
      <c r="CR136" s="61"/>
      <c r="CS136" s="61"/>
      <c r="CT136" s="61"/>
      <c r="CU136" s="61"/>
      <c r="CV136" s="61"/>
      <c r="CW136" s="61"/>
      <c r="CX136" s="61"/>
      <c r="CY136" s="61"/>
      <c r="CZ136" s="61"/>
      <c r="DA136" s="61"/>
      <c r="DB136" s="61"/>
      <c r="DC136" s="61"/>
    </row>
    <row r="137" spans="1:107" s="58" customFormat="1" ht="16.5" customHeight="1">
      <c r="A137" s="70" t="s">
        <v>1315</v>
      </c>
      <c r="B137" s="660"/>
      <c r="C137" s="386" t="s">
        <v>1091</v>
      </c>
      <c r="D137" s="387" t="s">
        <v>1090</v>
      </c>
      <c r="E137" s="379" t="s">
        <v>546</v>
      </c>
      <c r="F137" s="77">
        <f>VLOOKUP(C137,'[65]06월마감'!$A$1:$B$500,2,0)</f>
        <v>2117</v>
      </c>
      <c r="G137" s="388">
        <f>VLOOKUP($C$137,[67]납품수량!$B$3:$AH$200,G$1,0)</f>
        <v>0</v>
      </c>
      <c r="H137" s="388">
        <f>VLOOKUP($C$137,[67]납품수량!$B$3:$AH$200,H$1,0)</f>
        <v>0</v>
      </c>
      <c r="I137" s="388">
        <f>VLOOKUP($C$137,[67]납품수량!$B$3:$AH$200,I$1,0)</f>
        <v>0</v>
      </c>
      <c r="J137" s="388">
        <f>VLOOKUP($C$137,[67]납품수량!$B$3:$AH$200,J$1,0)</f>
        <v>0</v>
      </c>
      <c r="K137" s="388">
        <f>VLOOKUP($C$137,[67]납품수량!$B$3:$AH$200,K$1,0)</f>
        <v>0</v>
      </c>
      <c r="L137" s="388">
        <f>VLOOKUP($C$137,[67]납품수량!$B$3:$AH$200,L$1,0)</f>
        <v>0</v>
      </c>
      <c r="M137" s="388">
        <f>VLOOKUP($C$137,[67]납품수량!$B$3:$AH$200,M$1,0)</f>
        <v>0</v>
      </c>
      <c r="N137" s="388">
        <f>VLOOKUP($C$137,[67]납품수량!$B$3:$AH$200,N$1,0)</f>
        <v>0</v>
      </c>
      <c r="O137" s="388">
        <f>VLOOKUP($C$137,[67]납품수량!$B$3:$AH$200,O$1,0)</f>
        <v>0</v>
      </c>
      <c r="P137" s="388">
        <f>VLOOKUP($C$137,[67]납품수량!$B$3:$AH$200,P$1,0)</f>
        <v>0</v>
      </c>
      <c r="Q137" s="388">
        <f>VLOOKUP($C$137,[67]납품수량!$B$3:$AH$200,Q$1,0)</f>
        <v>0</v>
      </c>
      <c r="R137" s="388">
        <f>VLOOKUP($C$137,[67]납품수량!$B$3:$AH$200,R$1,0)</f>
        <v>0</v>
      </c>
      <c r="S137" s="388">
        <f>VLOOKUP($C$137,[67]납품수량!$B$3:$AH$200,S$1,0)</f>
        <v>0</v>
      </c>
      <c r="T137" s="388">
        <f>VLOOKUP($C$137,[67]납품수량!$B$3:$AH$200,T$1,0)</f>
        <v>0</v>
      </c>
      <c r="U137" s="388">
        <f>VLOOKUP($C$137,[67]납품수량!$B$3:$AH$200,U$1,0)</f>
        <v>0</v>
      </c>
      <c r="V137" s="388">
        <f>VLOOKUP($C$137,[67]납품수량!$B$3:$AH$200,V$1,0)</f>
        <v>0</v>
      </c>
      <c r="W137" s="388">
        <f>VLOOKUP($C$137,[67]납품수량!$B$3:$AH$200,W$1,0)</f>
        <v>0</v>
      </c>
      <c r="X137" s="388">
        <f>VLOOKUP($C$137,[67]납품수량!$B$3:$AH$200,X$1,0)</f>
        <v>0</v>
      </c>
      <c r="Y137" s="388">
        <f>VLOOKUP($C$137,[67]납품수량!$B$3:$AH$200,Y$1,0)</f>
        <v>0</v>
      </c>
      <c r="Z137" s="388">
        <f>VLOOKUP($C$137,[67]납품수량!$B$3:$AH$200,Z$1,0)</f>
        <v>0</v>
      </c>
      <c r="AA137" s="388">
        <f>VLOOKUP($C$137,[67]납품수량!$B$3:$AH$200,AA$1,0)</f>
        <v>0</v>
      </c>
      <c r="AB137" s="388">
        <f>VLOOKUP($C$137,[67]납품수량!$B$3:$AH$200,AB$1,0)</f>
        <v>0</v>
      </c>
      <c r="AC137" s="388">
        <f>VLOOKUP($C$137,[67]납품수량!$B$3:$AH$200,AC$1,0)</f>
        <v>0</v>
      </c>
      <c r="AD137" s="388">
        <f>VLOOKUP($C$137,[67]납품수량!$B$3:$AH$200,AD$1,0)</f>
        <v>0</v>
      </c>
      <c r="AE137" s="388">
        <f>VLOOKUP($C$137,[67]납품수량!$B$3:$AH$200,AE$1,0)</f>
        <v>0</v>
      </c>
      <c r="AF137" s="388">
        <f>VLOOKUP($C$137,[67]납품수량!$B$3:$AH$200,AF$1,0)</f>
        <v>0</v>
      </c>
      <c r="AG137" s="388">
        <f>VLOOKUP($C$137,[67]납품수량!$B$3:$AH$200,AG$1,0)</f>
        <v>0</v>
      </c>
      <c r="AH137" s="388">
        <f>VLOOKUP($C$137,[67]납품수량!$B$3:$AH$200,AH$1,0)</f>
        <v>0</v>
      </c>
      <c r="AI137" s="388">
        <f>VLOOKUP($C$137,[67]납품수량!$B$3:$AH$200,AI$1,0)</f>
        <v>0</v>
      </c>
      <c r="AJ137" s="388">
        <f>VLOOKUP($C$137,[67]납품수량!$B$3:$AH$200,AJ$1,0)</f>
        <v>0</v>
      </c>
      <c r="AK137" s="388">
        <f>VLOOKUP($C$137,[67]납품수량!$B$3:$AH$200,AK$1,0)</f>
        <v>0</v>
      </c>
      <c r="AL137" s="388">
        <f t="shared" si="143"/>
        <v>0</v>
      </c>
      <c r="AM137" s="389">
        <f t="shared" si="138"/>
        <v>0</v>
      </c>
      <c r="AN137" s="61"/>
      <c r="AO137" s="370">
        <f t="shared" ref="AO137:BS137" si="147">$F$137*G137</f>
        <v>0</v>
      </c>
      <c r="AP137" s="370">
        <f t="shared" si="147"/>
        <v>0</v>
      </c>
      <c r="AQ137" s="370">
        <f t="shared" si="147"/>
        <v>0</v>
      </c>
      <c r="AR137" s="370">
        <f t="shared" si="147"/>
        <v>0</v>
      </c>
      <c r="AS137" s="370">
        <f t="shared" si="147"/>
        <v>0</v>
      </c>
      <c r="AT137" s="370">
        <f t="shared" si="147"/>
        <v>0</v>
      </c>
      <c r="AU137" s="370">
        <f t="shared" si="147"/>
        <v>0</v>
      </c>
      <c r="AV137" s="370">
        <f t="shared" si="147"/>
        <v>0</v>
      </c>
      <c r="AW137" s="370">
        <f t="shared" si="147"/>
        <v>0</v>
      </c>
      <c r="AX137" s="370">
        <f t="shared" si="147"/>
        <v>0</v>
      </c>
      <c r="AY137" s="370">
        <f t="shared" si="147"/>
        <v>0</v>
      </c>
      <c r="AZ137" s="370">
        <f t="shared" si="147"/>
        <v>0</v>
      </c>
      <c r="BA137" s="370">
        <f t="shared" si="147"/>
        <v>0</v>
      </c>
      <c r="BB137" s="370">
        <f t="shared" si="147"/>
        <v>0</v>
      </c>
      <c r="BC137" s="370">
        <f t="shared" si="147"/>
        <v>0</v>
      </c>
      <c r="BD137" s="370">
        <f t="shared" si="147"/>
        <v>0</v>
      </c>
      <c r="BE137" s="370">
        <f t="shared" si="147"/>
        <v>0</v>
      </c>
      <c r="BF137" s="370">
        <f t="shared" si="147"/>
        <v>0</v>
      </c>
      <c r="BG137" s="370">
        <f t="shared" si="147"/>
        <v>0</v>
      </c>
      <c r="BH137" s="370">
        <f t="shared" si="147"/>
        <v>0</v>
      </c>
      <c r="BI137" s="370">
        <f t="shared" si="147"/>
        <v>0</v>
      </c>
      <c r="BJ137" s="370">
        <f t="shared" si="147"/>
        <v>0</v>
      </c>
      <c r="BK137" s="370">
        <f t="shared" si="147"/>
        <v>0</v>
      </c>
      <c r="BL137" s="370">
        <f t="shared" si="147"/>
        <v>0</v>
      </c>
      <c r="BM137" s="370">
        <f t="shared" si="147"/>
        <v>0</v>
      </c>
      <c r="BN137" s="370">
        <f t="shared" si="147"/>
        <v>0</v>
      </c>
      <c r="BO137" s="370">
        <f t="shared" si="147"/>
        <v>0</v>
      </c>
      <c r="BP137" s="370">
        <f t="shared" si="147"/>
        <v>0</v>
      </c>
      <c r="BQ137" s="370">
        <f t="shared" si="147"/>
        <v>0</v>
      </c>
      <c r="BR137" s="370">
        <f t="shared" si="147"/>
        <v>0</v>
      </c>
      <c r="BS137" s="370">
        <f t="shared" si="147"/>
        <v>0</v>
      </c>
      <c r="BT137" s="369">
        <f t="shared" si="140"/>
        <v>0</v>
      </c>
      <c r="BU137" s="61"/>
      <c r="BV137" s="61"/>
      <c r="BW137" s="61"/>
      <c r="BX137" s="61"/>
      <c r="BY137" s="61"/>
      <c r="BZ137" s="61"/>
      <c r="CA137" s="61"/>
      <c r="CB137" s="61"/>
      <c r="CC137" s="61"/>
      <c r="CD137" s="61"/>
      <c r="CE137" s="61"/>
      <c r="CF137" s="61"/>
      <c r="CG137" s="61"/>
      <c r="CH137" s="61"/>
      <c r="CI137" s="61"/>
      <c r="CJ137" s="61"/>
      <c r="CK137" s="61"/>
      <c r="CL137" s="61"/>
      <c r="CM137" s="61"/>
      <c r="CN137" s="61"/>
      <c r="CO137" s="61"/>
      <c r="CP137" s="61"/>
      <c r="CQ137" s="61"/>
      <c r="CR137" s="61"/>
      <c r="CS137" s="61"/>
      <c r="CT137" s="61"/>
      <c r="CU137" s="61"/>
      <c r="CV137" s="61"/>
      <c r="CW137" s="61"/>
      <c r="CX137" s="61"/>
      <c r="CY137" s="61"/>
      <c r="CZ137" s="61"/>
      <c r="DA137" s="61"/>
      <c r="DB137" s="61"/>
      <c r="DC137" s="61"/>
    </row>
    <row r="138" spans="1:107" s="58" customFormat="1" ht="16.5" customHeight="1">
      <c r="A138" s="70" t="s">
        <v>1315</v>
      </c>
      <c r="B138" s="660"/>
      <c r="C138" s="386" t="s">
        <v>1089</v>
      </c>
      <c r="D138" s="387" t="s">
        <v>1085</v>
      </c>
      <c r="E138" s="379" t="s">
        <v>546</v>
      </c>
      <c r="F138" s="77">
        <f>VLOOKUP(C138,'[65]06월마감'!$A$1:$B$500,2,0)</f>
        <v>2591</v>
      </c>
      <c r="G138" s="388">
        <f>VLOOKUP($C$138,[67]납품수량!$B$3:$AH$200,G$1,0)</f>
        <v>0</v>
      </c>
      <c r="H138" s="388">
        <f>VLOOKUP($C$138,[67]납품수량!$B$3:$AH$200,H$1,0)</f>
        <v>0</v>
      </c>
      <c r="I138" s="388">
        <f>VLOOKUP($C$138,[67]납품수량!$B$3:$AH$200,I$1,0)</f>
        <v>0</v>
      </c>
      <c r="J138" s="388">
        <f>VLOOKUP($C$138,[67]납품수량!$B$3:$AH$200,J$1,0)</f>
        <v>0</v>
      </c>
      <c r="K138" s="388">
        <f>VLOOKUP($C$138,[67]납품수량!$B$3:$AH$200,K$1,0)</f>
        <v>0</v>
      </c>
      <c r="L138" s="388">
        <f>VLOOKUP($C$138,[67]납품수량!$B$3:$AH$200,L$1,0)</f>
        <v>0</v>
      </c>
      <c r="M138" s="388">
        <f>VLOOKUP($C$138,[67]납품수량!$B$3:$AH$200,M$1,0)</f>
        <v>0</v>
      </c>
      <c r="N138" s="388">
        <f>VLOOKUP($C$138,[67]납품수량!$B$3:$AH$200,N$1,0)</f>
        <v>0</v>
      </c>
      <c r="O138" s="388">
        <f>VLOOKUP($C$138,[67]납품수량!$B$3:$AH$200,O$1,0)</f>
        <v>0</v>
      </c>
      <c r="P138" s="388">
        <f>VLOOKUP($C$138,[67]납품수량!$B$3:$AH$200,P$1,0)</f>
        <v>0</v>
      </c>
      <c r="Q138" s="388">
        <f>VLOOKUP($C$138,[67]납품수량!$B$3:$AH$200,Q$1,0)</f>
        <v>0</v>
      </c>
      <c r="R138" s="388">
        <f>VLOOKUP($C$138,[67]납품수량!$B$3:$AH$200,R$1,0)</f>
        <v>0</v>
      </c>
      <c r="S138" s="388">
        <f>VLOOKUP($C$138,[67]납품수량!$B$3:$AH$200,S$1,0)</f>
        <v>0</v>
      </c>
      <c r="T138" s="388">
        <f>VLOOKUP($C$138,[67]납품수량!$B$3:$AH$200,T$1,0)</f>
        <v>0</v>
      </c>
      <c r="U138" s="388">
        <f>VLOOKUP($C$138,[67]납품수량!$B$3:$AH$200,U$1,0)</f>
        <v>0</v>
      </c>
      <c r="V138" s="388">
        <f>VLOOKUP($C$138,[67]납품수량!$B$3:$AH$200,V$1,0)</f>
        <v>0</v>
      </c>
      <c r="W138" s="388">
        <f>VLOOKUP($C$138,[67]납품수량!$B$3:$AH$200,W$1,0)</f>
        <v>0</v>
      </c>
      <c r="X138" s="388">
        <f>VLOOKUP($C$138,[67]납품수량!$B$3:$AH$200,X$1,0)</f>
        <v>0</v>
      </c>
      <c r="Y138" s="388">
        <f>VLOOKUP($C$138,[67]납품수량!$B$3:$AH$200,Y$1,0)</f>
        <v>0</v>
      </c>
      <c r="Z138" s="388">
        <f>VLOOKUP($C$138,[67]납품수량!$B$3:$AH$200,Z$1,0)</f>
        <v>0</v>
      </c>
      <c r="AA138" s="388">
        <f>VLOOKUP($C$138,[67]납품수량!$B$3:$AH$200,AA$1,0)</f>
        <v>0</v>
      </c>
      <c r="AB138" s="388">
        <f>VLOOKUP($C$138,[67]납품수량!$B$3:$AH$200,AB$1,0)</f>
        <v>0</v>
      </c>
      <c r="AC138" s="388">
        <f>VLOOKUP($C$138,[67]납품수량!$B$3:$AH$200,AC$1,0)</f>
        <v>0</v>
      </c>
      <c r="AD138" s="388">
        <f>VLOOKUP($C$138,[67]납품수량!$B$3:$AH$200,AD$1,0)</f>
        <v>0</v>
      </c>
      <c r="AE138" s="388">
        <f>VLOOKUP($C$138,[67]납품수량!$B$3:$AH$200,AE$1,0)</f>
        <v>0</v>
      </c>
      <c r="AF138" s="388">
        <f>VLOOKUP($C$138,[67]납품수량!$B$3:$AH$200,AF$1,0)</f>
        <v>0</v>
      </c>
      <c r="AG138" s="388">
        <f>VLOOKUP($C$138,[67]납품수량!$B$3:$AH$200,AG$1,0)</f>
        <v>0</v>
      </c>
      <c r="AH138" s="388">
        <f>VLOOKUP($C$138,[67]납품수량!$B$3:$AH$200,AH$1,0)</f>
        <v>0</v>
      </c>
      <c r="AI138" s="388">
        <f>VLOOKUP($C$138,[67]납품수량!$B$3:$AH$200,AI$1,0)</f>
        <v>0</v>
      </c>
      <c r="AJ138" s="388">
        <f>VLOOKUP($C$138,[67]납품수량!$B$3:$AH$200,AJ$1,0)</f>
        <v>0</v>
      </c>
      <c r="AK138" s="388">
        <f>VLOOKUP($C$138,[67]납품수량!$B$3:$AH$200,AK$1,0)</f>
        <v>0</v>
      </c>
      <c r="AL138" s="388">
        <f t="shared" si="143"/>
        <v>0</v>
      </c>
      <c r="AM138" s="389">
        <f t="shared" si="138"/>
        <v>0</v>
      </c>
      <c r="AN138" s="61"/>
      <c r="AO138" s="370">
        <f t="shared" ref="AO138:BS138" si="148">$F$138*G138</f>
        <v>0</v>
      </c>
      <c r="AP138" s="370">
        <f t="shared" si="148"/>
        <v>0</v>
      </c>
      <c r="AQ138" s="370">
        <f t="shared" si="148"/>
        <v>0</v>
      </c>
      <c r="AR138" s="370">
        <f t="shared" si="148"/>
        <v>0</v>
      </c>
      <c r="AS138" s="370">
        <f t="shared" si="148"/>
        <v>0</v>
      </c>
      <c r="AT138" s="370">
        <f t="shared" si="148"/>
        <v>0</v>
      </c>
      <c r="AU138" s="370">
        <f t="shared" si="148"/>
        <v>0</v>
      </c>
      <c r="AV138" s="370">
        <f t="shared" si="148"/>
        <v>0</v>
      </c>
      <c r="AW138" s="370">
        <f t="shared" si="148"/>
        <v>0</v>
      </c>
      <c r="AX138" s="370">
        <f t="shared" si="148"/>
        <v>0</v>
      </c>
      <c r="AY138" s="370">
        <f t="shared" si="148"/>
        <v>0</v>
      </c>
      <c r="AZ138" s="370">
        <f t="shared" si="148"/>
        <v>0</v>
      </c>
      <c r="BA138" s="370">
        <f t="shared" si="148"/>
        <v>0</v>
      </c>
      <c r="BB138" s="370">
        <f t="shared" si="148"/>
        <v>0</v>
      </c>
      <c r="BC138" s="370">
        <f t="shared" si="148"/>
        <v>0</v>
      </c>
      <c r="BD138" s="370">
        <f t="shared" si="148"/>
        <v>0</v>
      </c>
      <c r="BE138" s="370">
        <f t="shared" si="148"/>
        <v>0</v>
      </c>
      <c r="BF138" s="370">
        <f t="shared" si="148"/>
        <v>0</v>
      </c>
      <c r="BG138" s="370">
        <f t="shared" si="148"/>
        <v>0</v>
      </c>
      <c r="BH138" s="370">
        <f t="shared" si="148"/>
        <v>0</v>
      </c>
      <c r="BI138" s="370">
        <f t="shared" si="148"/>
        <v>0</v>
      </c>
      <c r="BJ138" s="370">
        <f t="shared" si="148"/>
        <v>0</v>
      </c>
      <c r="BK138" s="370">
        <f t="shared" si="148"/>
        <v>0</v>
      </c>
      <c r="BL138" s="370">
        <f t="shared" si="148"/>
        <v>0</v>
      </c>
      <c r="BM138" s="370">
        <f t="shared" si="148"/>
        <v>0</v>
      </c>
      <c r="BN138" s="370">
        <f t="shared" si="148"/>
        <v>0</v>
      </c>
      <c r="BO138" s="370">
        <f t="shared" si="148"/>
        <v>0</v>
      </c>
      <c r="BP138" s="370">
        <f t="shared" si="148"/>
        <v>0</v>
      </c>
      <c r="BQ138" s="370">
        <f t="shared" si="148"/>
        <v>0</v>
      </c>
      <c r="BR138" s="370">
        <f t="shared" si="148"/>
        <v>0</v>
      </c>
      <c r="BS138" s="370">
        <f t="shared" si="148"/>
        <v>0</v>
      </c>
      <c r="BT138" s="369">
        <f t="shared" si="140"/>
        <v>0</v>
      </c>
      <c r="BU138" s="61"/>
      <c r="BV138" s="61"/>
      <c r="BW138" s="61"/>
      <c r="BX138" s="61"/>
      <c r="BY138" s="61"/>
      <c r="BZ138" s="61"/>
      <c r="CA138" s="61"/>
      <c r="CB138" s="61"/>
      <c r="CC138" s="61"/>
      <c r="CD138" s="61"/>
      <c r="CE138" s="61"/>
      <c r="CF138" s="61"/>
      <c r="CG138" s="61"/>
      <c r="CH138" s="61"/>
      <c r="CI138" s="61"/>
      <c r="CJ138" s="61"/>
      <c r="CK138" s="61"/>
      <c r="CL138" s="61"/>
      <c r="CM138" s="61"/>
      <c r="CN138" s="61"/>
      <c r="CO138" s="61"/>
      <c r="CP138" s="61"/>
      <c r="CQ138" s="61"/>
      <c r="CR138" s="61"/>
      <c r="CS138" s="61"/>
      <c r="CT138" s="61"/>
      <c r="CU138" s="61"/>
      <c r="CV138" s="61"/>
      <c r="CW138" s="61"/>
      <c r="CX138" s="61"/>
      <c r="CY138" s="61"/>
      <c r="CZ138" s="61"/>
      <c r="DA138" s="61"/>
      <c r="DB138" s="61"/>
      <c r="DC138" s="61"/>
    </row>
    <row r="139" spans="1:107" s="58" customFormat="1" ht="16.5" customHeight="1">
      <c r="A139" s="70" t="s">
        <v>1315</v>
      </c>
      <c r="B139" s="660"/>
      <c r="C139" s="386" t="s">
        <v>1088</v>
      </c>
      <c r="D139" s="387" t="s">
        <v>1087</v>
      </c>
      <c r="E139" s="379" t="s">
        <v>546</v>
      </c>
      <c r="F139" s="77">
        <f>VLOOKUP(C139,'[65]06월마감'!$A$1:$B$500,2,0)</f>
        <v>2103</v>
      </c>
      <c r="G139" s="388">
        <f>VLOOKUP($C$139,[67]납품수량!$B$3:$AH$200,G$1,0)</f>
        <v>0</v>
      </c>
      <c r="H139" s="388">
        <f>VLOOKUP($C$139,[67]납품수량!$B$3:$AH$200,H$1,0)</f>
        <v>0</v>
      </c>
      <c r="I139" s="388">
        <f>VLOOKUP($C$139,[67]납품수량!$B$3:$AH$200,I$1,0)</f>
        <v>0</v>
      </c>
      <c r="J139" s="388">
        <f>VLOOKUP($C$139,[67]납품수량!$B$3:$AH$200,J$1,0)</f>
        <v>0</v>
      </c>
      <c r="K139" s="388">
        <f>VLOOKUP($C$139,[67]납품수량!$B$3:$AH$200,K$1,0)</f>
        <v>0</v>
      </c>
      <c r="L139" s="388">
        <f>VLOOKUP($C$139,[67]납품수량!$B$3:$AH$200,L$1,0)</f>
        <v>0</v>
      </c>
      <c r="M139" s="388">
        <f>VLOOKUP($C$139,[67]납품수량!$B$3:$AH$200,M$1,0)</f>
        <v>0</v>
      </c>
      <c r="N139" s="388">
        <f>VLOOKUP($C$139,[67]납품수량!$B$3:$AH$200,N$1,0)</f>
        <v>0</v>
      </c>
      <c r="O139" s="388">
        <f>VLOOKUP($C$139,[67]납품수량!$B$3:$AH$200,O$1,0)</f>
        <v>0</v>
      </c>
      <c r="P139" s="388">
        <f>VLOOKUP($C$139,[67]납품수량!$B$3:$AH$200,P$1,0)</f>
        <v>0</v>
      </c>
      <c r="Q139" s="388">
        <f>VLOOKUP($C$139,[67]납품수량!$B$3:$AH$200,Q$1,0)</f>
        <v>0</v>
      </c>
      <c r="R139" s="388">
        <f>VLOOKUP($C$139,[67]납품수량!$B$3:$AH$200,R$1,0)</f>
        <v>0</v>
      </c>
      <c r="S139" s="388">
        <f>VLOOKUP($C$139,[67]납품수량!$B$3:$AH$200,S$1,0)</f>
        <v>0</v>
      </c>
      <c r="T139" s="388">
        <f>VLOOKUP($C$139,[67]납품수량!$B$3:$AH$200,T$1,0)</f>
        <v>0</v>
      </c>
      <c r="U139" s="388">
        <f>VLOOKUP($C$139,[67]납품수량!$B$3:$AH$200,U$1,0)</f>
        <v>0</v>
      </c>
      <c r="V139" s="388">
        <f>VLOOKUP($C$139,[67]납품수량!$B$3:$AH$200,V$1,0)</f>
        <v>0</v>
      </c>
      <c r="W139" s="388">
        <f>VLOOKUP($C$139,[67]납품수량!$B$3:$AH$200,W$1,0)</f>
        <v>0</v>
      </c>
      <c r="X139" s="388">
        <f>VLOOKUP($C$139,[67]납품수량!$B$3:$AH$200,X$1,0)</f>
        <v>0</v>
      </c>
      <c r="Y139" s="388">
        <f>VLOOKUP($C$139,[67]납품수량!$B$3:$AH$200,Y$1,0)</f>
        <v>0</v>
      </c>
      <c r="Z139" s="388">
        <f>VLOOKUP($C$139,[67]납품수량!$B$3:$AH$200,Z$1,0)</f>
        <v>0</v>
      </c>
      <c r="AA139" s="388">
        <f>VLOOKUP($C$139,[67]납품수량!$B$3:$AH$200,AA$1,0)</f>
        <v>0</v>
      </c>
      <c r="AB139" s="388">
        <f>VLOOKUP($C$139,[67]납품수량!$B$3:$AH$200,AB$1,0)</f>
        <v>0</v>
      </c>
      <c r="AC139" s="388">
        <f>VLOOKUP($C$139,[67]납품수량!$B$3:$AH$200,AC$1,0)</f>
        <v>0</v>
      </c>
      <c r="AD139" s="388">
        <f>VLOOKUP($C$139,[67]납품수량!$B$3:$AH$200,AD$1,0)</f>
        <v>0</v>
      </c>
      <c r="AE139" s="388">
        <f>VLOOKUP($C$139,[67]납품수량!$B$3:$AH$200,AE$1,0)</f>
        <v>0</v>
      </c>
      <c r="AF139" s="388">
        <f>VLOOKUP($C$139,[67]납품수량!$B$3:$AH$200,AF$1,0)</f>
        <v>0</v>
      </c>
      <c r="AG139" s="388">
        <f>VLOOKUP($C$139,[67]납품수량!$B$3:$AH$200,AG$1,0)</f>
        <v>0</v>
      </c>
      <c r="AH139" s="388">
        <f>VLOOKUP($C$139,[67]납품수량!$B$3:$AH$200,AH$1,0)</f>
        <v>0</v>
      </c>
      <c r="AI139" s="388">
        <f>VLOOKUP($C$139,[67]납품수량!$B$3:$AH$200,AI$1,0)</f>
        <v>0</v>
      </c>
      <c r="AJ139" s="388">
        <f>VLOOKUP($C$139,[67]납품수량!$B$3:$AH$200,AJ$1,0)</f>
        <v>0</v>
      </c>
      <c r="AK139" s="388">
        <f>VLOOKUP($C$139,[67]납품수량!$B$3:$AH$200,AK$1,0)</f>
        <v>0</v>
      </c>
      <c r="AL139" s="388">
        <f t="shared" si="143"/>
        <v>0</v>
      </c>
      <c r="AM139" s="389">
        <f t="shared" si="138"/>
        <v>0</v>
      </c>
      <c r="AN139" s="61"/>
      <c r="AO139" s="370">
        <f t="shared" ref="AO139:BS139" si="149">$F$139*G139</f>
        <v>0</v>
      </c>
      <c r="AP139" s="370">
        <f t="shared" si="149"/>
        <v>0</v>
      </c>
      <c r="AQ139" s="370">
        <f t="shared" si="149"/>
        <v>0</v>
      </c>
      <c r="AR139" s="370">
        <f t="shared" si="149"/>
        <v>0</v>
      </c>
      <c r="AS139" s="370">
        <f t="shared" si="149"/>
        <v>0</v>
      </c>
      <c r="AT139" s="370">
        <f t="shared" si="149"/>
        <v>0</v>
      </c>
      <c r="AU139" s="370">
        <f t="shared" si="149"/>
        <v>0</v>
      </c>
      <c r="AV139" s="370">
        <f t="shared" si="149"/>
        <v>0</v>
      </c>
      <c r="AW139" s="370">
        <f t="shared" si="149"/>
        <v>0</v>
      </c>
      <c r="AX139" s="370">
        <f t="shared" si="149"/>
        <v>0</v>
      </c>
      <c r="AY139" s="370">
        <f t="shared" si="149"/>
        <v>0</v>
      </c>
      <c r="AZ139" s="370">
        <f t="shared" si="149"/>
        <v>0</v>
      </c>
      <c r="BA139" s="370">
        <f t="shared" si="149"/>
        <v>0</v>
      </c>
      <c r="BB139" s="370">
        <f t="shared" si="149"/>
        <v>0</v>
      </c>
      <c r="BC139" s="370">
        <f t="shared" si="149"/>
        <v>0</v>
      </c>
      <c r="BD139" s="370">
        <f t="shared" si="149"/>
        <v>0</v>
      </c>
      <c r="BE139" s="370">
        <f t="shared" si="149"/>
        <v>0</v>
      </c>
      <c r="BF139" s="370">
        <f t="shared" si="149"/>
        <v>0</v>
      </c>
      <c r="BG139" s="370">
        <f t="shared" si="149"/>
        <v>0</v>
      </c>
      <c r="BH139" s="370">
        <f t="shared" si="149"/>
        <v>0</v>
      </c>
      <c r="BI139" s="370">
        <f t="shared" si="149"/>
        <v>0</v>
      </c>
      <c r="BJ139" s="370">
        <f t="shared" si="149"/>
        <v>0</v>
      </c>
      <c r="BK139" s="370">
        <f t="shared" si="149"/>
        <v>0</v>
      </c>
      <c r="BL139" s="370">
        <f t="shared" si="149"/>
        <v>0</v>
      </c>
      <c r="BM139" s="370">
        <f t="shared" si="149"/>
        <v>0</v>
      </c>
      <c r="BN139" s="370">
        <f t="shared" si="149"/>
        <v>0</v>
      </c>
      <c r="BO139" s="370">
        <f t="shared" si="149"/>
        <v>0</v>
      </c>
      <c r="BP139" s="370">
        <f t="shared" si="149"/>
        <v>0</v>
      </c>
      <c r="BQ139" s="370">
        <f t="shared" si="149"/>
        <v>0</v>
      </c>
      <c r="BR139" s="370">
        <f t="shared" si="149"/>
        <v>0</v>
      </c>
      <c r="BS139" s="370">
        <f t="shared" si="149"/>
        <v>0</v>
      </c>
      <c r="BT139" s="369">
        <f t="shared" si="140"/>
        <v>0</v>
      </c>
      <c r="BU139" s="61"/>
      <c r="BV139" s="61"/>
      <c r="BW139" s="61"/>
      <c r="BX139" s="61"/>
      <c r="BY139" s="61"/>
      <c r="BZ139" s="61"/>
      <c r="CA139" s="61"/>
      <c r="CB139" s="61"/>
      <c r="CC139" s="61"/>
      <c r="CD139" s="61"/>
      <c r="CE139" s="61"/>
      <c r="CF139" s="61"/>
      <c r="CG139" s="61"/>
      <c r="CH139" s="61"/>
      <c r="CI139" s="61"/>
      <c r="CJ139" s="61"/>
      <c r="CK139" s="61"/>
      <c r="CL139" s="61"/>
      <c r="CM139" s="61"/>
      <c r="CN139" s="61"/>
      <c r="CO139" s="61"/>
      <c r="CP139" s="61"/>
      <c r="CQ139" s="61"/>
      <c r="CR139" s="61"/>
      <c r="CS139" s="61"/>
      <c r="CT139" s="61"/>
      <c r="CU139" s="61"/>
      <c r="CV139" s="61"/>
      <c r="CW139" s="61"/>
      <c r="CX139" s="61"/>
      <c r="CY139" s="61"/>
      <c r="CZ139" s="61"/>
      <c r="DA139" s="61"/>
      <c r="DB139" s="61"/>
      <c r="DC139" s="61"/>
    </row>
    <row r="140" spans="1:107" s="58" customFormat="1" ht="16.5" customHeight="1">
      <c r="A140" s="70" t="s">
        <v>1315</v>
      </c>
      <c r="B140" s="660"/>
      <c r="C140" s="386" t="s">
        <v>1086</v>
      </c>
      <c r="D140" s="387" t="s">
        <v>1085</v>
      </c>
      <c r="E140" s="379" t="s">
        <v>546</v>
      </c>
      <c r="F140" s="77">
        <f>VLOOKUP(C140,'[65]06월마감'!$A$1:$B$500,2,0)</f>
        <v>2577</v>
      </c>
      <c r="G140" s="388">
        <f>VLOOKUP($C$140,[67]납품수량!$B$3:$AH$200,G$1,0)</f>
        <v>0</v>
      </c>
      <c r="H140" s="388">
        <f>VLOOKUP($C$140,[67]납품수량!$B$3:$AH$200,H$1,0)</f>
        <v>0</v>
      </c>
      <c r="I140" s="388">
        <f>VLOOKUP($C$140,[67]납품수량!$B$3:$AH$200,I$1,0)</f>
        <v>0</v>
      </c>
      <c r="J140" s="388">
        <f>VLOOKUP($C$140,[67]납품수량!$B$3:$AH$200,J$1,0)</f>
        <v>0</v>
      </c>
      <c r="K140" s="388">
        <f>VLOOKUP($C$140,[67]납품수량!$B$3:$AH$200,K$1,0)</f>
        <v>0</v>
      </c>
      <c r="L140" s="388">
        <f>VLOOKUP($C$140,[67]납품수량!$B$3:$AH$200,L$1,0)</f>
        <v>0</v>
      </c>
      <c r="M140" s="388">
        <f>VLOOKUP($C$140,[67]납품수량!$B$3:$AH$200,M$1,0)</f>
        <v>0</v>
      </c>
      <c r="N140" s="388">
        <f>VLOOKUP($C$140,[67]납품수량!$B$3:$AH$200,N$1,0)</f>
        <v>0</v>
      </c>
      <c r="O140" s="388">
        <f>VLOOKUP($C$140,[67]납품수량!$B$3:$AH$200,O$1,0)</f>
        <v>0</v>
      </c>
      <c r="P140" s="388">
        <f>VLOOKUP($C$140,[67]납품수량!$B$3:$AH$200,P$1,0)</f>
        <v>0</v>
      </c>
      <c r="Q140" s="388">
        <f>VLOOKUP($C$140,[67]납품수량!$B$3:$AH$200,Q$1,0)</f>
        <v>0</v>
      </c>
      <c r="R140" s="388">
        <f>VLOOKUP($C$140,[67]납품수량!$B$3:$AH$200,R$1,0)</f>
        <v>0</v>
      </c>
      <c r="S140" s="388">
        <f>VLOOKUP($C$140,[67]납품수량!$B$3:$AH$200,S$1,0)</f>
        <v>0</v>
      </c>
      <c r="T140" s="388">
        <f>VLOOKUP($C$140,[67]납품수량!$B$3:$AH$200,T$1,0)</f>
        <v>0</v>
      </c>
      <c r="U140" s="388">
        <f>VLOOKUP($C$140,[67]납품수량!$B$3:$AH$200,U$1,0)</f>
        <v>0</v>
      </c>
      <c r="V140" s="388">
        <f>VLOOKUP($C$140,[67]납품수량!$B$3:$AH$200,V$1,0)</f>
        <v>0</v>
      </c>
      <c r="W140" s="388">
        <f>VLOOKUP($C$140,[67]납품수량!$B$3:$AH$200,W$1,0)</f>
        <v>0</v>
      </c>
      <c r="X140" s="388">
        <f>VLOOKUP($C$140,[67]납품수량!$B$3:$AH$200,X$1,0)</f>
        <v>0</v>
      </c>
      <c r="Y140" s="388">
        <f>VLOOKUP($C$140,[67]납품수량!$B$3:$AH$200,Y$1,0)</f>
        <v>0</v>
      </c>
      <c r="Z140" s="388">
        <f>VLOOKUP($C$140,[67]납품수량!$B$3:$AH$200,Z$1,0)</f>
        <v>0</v>
      </c>
      <c r="AA140" s="388">
        <f>VLOOKUP($C$140,[67]납품수량!$B$3:$AH$200,AA$1,0)</f>
        <v>0</v>
      </c>
      <c r="AB140" s="388">
        <f>VLOOKUP($C$140,[67]납품수량!$B$3:$AH$200,AB$1,0)</f>
        <v>0</v>
      </c>
      <c r="AC140" s="388">
        <f>VLOOKUP($C$140,[67]납품수량!$B$3:$AH$200,AC$1,0)</f>
        <v>0</v>
      </c>
      <c r="AD140" s="388">
        <f>VLOOKUP($C$140,[67]납품수량!$B$3:$AH$200,AD$1,0)</f>
        <v>0</v>
      </c>
      <c r="AE140" s="388">
        <f>VLOOKUP($C$140,[67]납품수량!$B$3:$AH$200,AE$1,0)</f>
        <v>0</v>
      </c>
      <c r="AF140" s="388">
        <f>VLOOKUP($C$140,[67]납품수량!$B$3:$AH$200,AF$1,0)</f>
        <v>0</v>
      </c>
      <c r="AG140" s="388">
        <f>VLOOKUP($C$140,[67]납품수량!$B$3:$AH$200,AG$1,0)</f>
        <v>0</v>
      </c>
      <c r="AH140" s="388">
        <f>VLOOKUP($C$140,[67]납품수량!$B$3:$AH$200,AH$1,0)</f>
        <v>0</v>
      </c>
      <c r="AI140" s="388">
        <f>VLOOKUP($C$140,[67]납품수량!$B$3:$AH$200,AI$1,0)</f>
        <v>0</v>
      </c>
      <c r="AJ140" s="388">
        <f>VLOOKUP($C$140,[67]납품수량!$B$3:$AH$200,AJ$1,0)</f>
        <v>0</v>
      </c>
      <c r="AK140" s="388">
        <f>VLOOKUP($C$140,[67]납품수량!$B$3:$AH$200,AK$1,0)</f>
        <v>0</v>
      </c>
      <c r="AL140" s="388">
        <f t="shared" si="143"/>
        <v>0</v>
      </c>
      <c r="AM140" s="389">
        <f t="shared" si="138"/>
        <v>0</v>
      </c>
      <c r="AN140" s="61"/>
      <c r="AO140" s="370">
        <f t="shared" ref="AO140:BS140" si="150">$F$140*G140</f>
        <v>0</v>
      </c>
      <c r="AP140" s="370">
        <f t="shared" si="150"/>
        <v>0</v>
      </c>
      <c r="AQ140" s="370">
        <f t="shared" si="150"/>
        <v>0</v>
      </c>
      <c r="AR140" s="370">
        <f t="shared" si="150"/>
        <v>0</v>
      </c>
      <c r="AS140" s="370">
        <f t="shared" si="150"/>
        <v>0</v>
      </c>
      <c r="AT140" s="370">
        <f t="shared" si="150"/>
        <v>0</v>
      </c>
      <c r="AU140" s="370">
        <f t="shared" si="150"/>
        <v>0</v>
      </c>
      <c r="AV140" s="370">
        <f t="shared" si="150"/>
        <v>0</v>
      </c>
      <c r="AW140" s="370">
        <f t="shared" si="150"/>
        <v>0</v>
      </c>
      <c r="AX140" s="370">
        <f t="shared" si="150"/>
        <v>0</v>
      </c>
      <c r="AY140" s="370">
        <f t="shared" si="150"/>
        <v>0</v>
      </c>
      <c r="AZ140" s="370">
        <f t="shared" si="150"/>
        <v>0</v>
      </c>
      <c r="BA140" s="370">
        <f t="shared" si="150"/>
        <v>0</v>
      </c>
      <c r="BB140" s="370">
        <f t="shared" si="150"/>
        <v>0</v>
      </c>
      <c r="BC140" s="370">
        <f t="shared" si="150"/>
        <v>0</v>
      </c>
      <c r="BD140" s="370">
        <f t="shared" si="150"/>
        <v>0</v>
      </c>
      <c r="BE140" s="370">
        <f t="shared" si="150"/>
        <v>0</v>
      </c>
      <c r="BF140" s="370">
        <f t="shared" si="150"/>
        <v>0</v>
      </c>
      <c r="BG140" s="370">
        <f t="shared" si="150"/>
        <v>0</v>
      </c>
      <c r="BH140" s="370">
        <f t="shared" si="150"/>
        <v>0</v>
      </c>
      <c r="BI140" s="370">
        <f t="shared" si="150"/>
        <v>0</v>
      </c>
      <c r="BJ140" s="370">
        <f t="shared" si="150"/>
        <v>0</v>
      </c>
      <c r="BK140" s="370">
        <f t="shared" si="150"/>
        <v>0</v>
      </c>
      <c r="BL140" s="370">
        <f t="shared" si="150"/>
        <v>0</v>
      </c>
      <c r="BM140" s="370">
        <f t="shared" si="150"/>
        <v>0</v>
      </c>
      <c r="BN140" s="370">
        <f t="shared" si="150"/>
        <v>0</v>
      </c>
      <c r="BO140" s="370">
        <f t="shared" si="150"/>
        <v>0</v>
      </c>
      <c r="BP140" s="370">
        <f t="shared" si="150"/>
        <v>0</v>
      </c>
      <c r="BQ140" s="370">
        <f t="shared" si="150"/>
        <v>0</v>
      </c>
      <c r="BR140" s="370">
        <f t="shared" si="150"/>
        <v>0</v>
      </c>
      <c r="BS140" s="370">
        <f t="shared" si="150"/>
        <v>0</v>
      </c>
      <c r="BT140" s="369">
        <f t="shared" si="140"/>
        <v>0</v>
      </c>
      <c r="BU140" s="61"/>
      <c r="BV140" s="61"/>
      <c r="BW140" s="61"/>
      <c r="BX140" s="61"/>
      <c r="BY140" s="61"/>
      <c r="BZ140" s="61"/>
      <c r="CA140" s="61"/>
      <c r="CB140" s="61"/>
      <c r="CC140" s="61"/>
      <c r="CD140" s="61"/>
      <c r="CE140" s="61"/>
      <c r="CF140" s="61"/>
      <c r="CG140" s="61"/>
      <c r="CH140" s="61"/>
      <c r="CI140" s="61"/>
      <c r="CJ140" s="61"/>
      <c r="CK140" s="61"/>
      <c r="CL140" s="61"/>
      <c r="CM140" s="61"/>
      <c r="CN140" s="61"/>
      <c r="CO140" s="61"/>
      <c r="CP140" s="61"/>
      <c r="CQ140" s="61"/>
      <c r="CR140" s="61"/>
      <c r="CS140" s="61"/>
      <c r="CT140" s="61"/>
      <c r="CU140" s="61"/>
      <c r="CV140" s="61"/>
      <c r="CW140" s="61"/>
      <c r="CX140" s="61"/>
      <c r="CY140" s="61"/>
      <c r="CZ140" s="61"/>
      <c r="DA140" s="61"/>
      <c r="DB140" s="61"/>
      <c r="DC140" s="61"/>
    </row>
    <row r="141" spans="1:107" s="58" customFormat="1" ht="16.5" customHeight="1">
      <c r="A141" s="70" t="s">
        <v>1315</v>
      </c>
      <c r="B141" s="660"/>
      <c r="C141" s="386" t="s">
        <v>1084</v>
      </c>
      <c r="D141" s="387" t="s">
        <v>1083</v>
      </c>
      <c r="E141" s="379" t="s">
        <v>1066</v>
      </c>
      <c r="F141" s="77">
        <f>VLOOKUP(C141,'[65]06월마감'!$A$1:$B$500,2,0)</f>
        <v>12304</v>
      </c>
      <c r="G141" s="388">
        <f>VLOOKUP($C$141,[67]납품수량!$B$3:$AH$200,G$1,0)</f>
        <v>0</v>
      </c>
      <c r="H141" s="388">
        <f>VLOOKUP($C$141,[67]납품수량!$B$3:$AH$200,H$1,0)</f>
        <v>0</v>
      </c>
      <c r="I141" s="388">
        <f>VLOOKUP($C$141,[67]납품수량!$B$3:$AH$200,I$1,0)</f>
        <v>0</v>
      </c>
      <c r="J141" s="388">
        <f>VLOOKUP($C$141,[67]납품수량!$B$3:$AH$200,J$1,0)</f>
        <v>0</v>
      </c>
      <c r="K141" s="388">
        <f>VLOOKUP($C$141,[67]납품수량!$B$3:$AH$200,K$1,0)</f>
        <v>0</v>
      </c>
      <c r="L141" s="388">
        <f>VLOOKUP($C$141,[67]납품수량!$B$3:$AH$200,L$1,0)</f>
        <v>0</v>
      </c>
      <c r="M141" s="388">
        <f>VLOOKUP($C$141,[67]납품수량!$B$3:$AH$200,M$1,0)</f>
        <v>0</v>
      </c>
      <c r="N141" s="388">
        <f>VLOOKUP($C$141,[67]납품수량!$B$3:$AH$200,N$1,0)</f>
        <v>0</v>
      </c>
      <c r="O141" s="388">
        <f>VLOOKUP($C$141,[67]납품수량!$B$3:$AH$200,O$1,0)</f>
        <v>0</v>
      </c>
      <c r="P141" s="388">
        <f>VLOOKUP($C$141,[67]납품수량!$B$3:$AH$200,P$1,0)</f>
        <v>0</v>
      </c>
      <c r="Q141" s="388">
        <f>VLOOKUP($C$141,[67]납품수량!$B$3:$AH$200,Q$1,0)</f>
        <v>0</v>
      </c>
      <c r="R141" s="388">
        <f>VLOOKUP($C$141,[67]납품수량!$B$3:$AH$200,R$1,0)</f>
        <v>0</v>
      </c>
      <c r="S141" s="388">
        <f>VLOOKUP($C$141,[67]납품수량!$B$3:$AH$200,S$1,0)</f>
        <v>0</v>
      </c>
      <c r="T141" s="388">
        <f>VLOOKUP($C$141,[67]납품수량!$B$3:$AH$200,T$1,0)</f>
        <v>0</v>
      </c>
      <c r="U141" s="388">
        <f>VLOOKUP($C$141,[67]납품수량!$B$3:$AH$200,U$1,0)</f>
        <v>0</v>
      </c>
      <c r="V141" s="388">
        <f>VLOOKUP($C$141,[67]납품수량!$B$3:$AH$200,V$1,0)</f>
        <v>0</v>
      </c>
      <c r="W141" s="388">
        <f>VLOOKUP($C$141,[67]납품수량!$B$3:$AH$200,W$1,0)</f>
        <v>0</v>
      </c>
      <c r="X141" s="388">
        <f>VLOOKUP($C$141,[67]납품수량!$B$3:$AH$200,X$1,0)</f>
        <v>0</v>
      </c>
      <c r="Y141" s="388">
        <f>VLOOKUP($C$141,[67]납품수량!$B$3:$AH$200,Y$1,0)</f>
        <v>0</v>
      </c>
      <c r="Z141" s="388">
        <f>VLOOKUP($C$141,[67]납품수량!$B$3:$AH$200,Z$1,0)</f>
        <v>0</v>
      </c>
      <c r="AA141" s="388">
        <f>VLOOKUP($C$141,[67]납품수량!$B$3:$AH$200,AA$1,0)</f>
        <v>0</v>
      </c>
      <c r="AB141" s="388">
        <f>VLOOKUP($C$141,[67]납품수량!$B$3:$AH$200,AB$1,0)</f>
        <v>0</v>
      </c>
      <c r="AC141" s="388">
        <f>VLOOKUP($C$141,[67]납품수량!$B$3:$AH$200,AC$1,0)</f>
        <v>0</v>
      </c>
      <c r="AD141" s="388">
        <f>VLOOKUP($C$141,[67]납품수량!$B$3:$AH$200,AD$1,0)</f>
        <v>0</v>
      </c>
      <c r="AE141" s="388">
        <f>VLOOKUP($C$141,[67]납품수량!$B$3:$AH$200,AE$1,0)</f>
        <v>0</v>
      </c>
      <c r="AF141" s="388">
        <f>VLOOKUP($C$141,[67]납품수량!$B$3:$AH$200,AF$1,0)</f>
        <v>0</v>
      </c>
      <c r="AG141" s="388">
        <f>VLOOKUP($C$141,[67]납품수량!$B$3:$AH$200,AG$1,0)</f>
        <v>0</v>
      </c>
      <c r="AH141" s="388">
        <f>VLOOKUP($C$141,[67]납품수량!$B$3:$AH$200,AH$1,0)</f>
        <v>0</v>
      </c>
      <c r="AI141" s="388">
        <f>VLOOKUP($C$141,[67]납품수량!$B$3:$AH$200,AI$1,0)</f>
        <v>0</v>
      </c>
      <c r="AJ141" s="388">
        <f>VLOOKUP($C$141,[67]납품수량!$B$3:$AH$200,AJ$1,0)</f>
        <v>0</v>
      </c>
      <c r="AK141" s="388">
        <f>VLOOKUP($C$141,[67]납품수량!$B$3:$AH$200,AK$1,0)</f>
        <v>0</v>
      </c>
      <c r="AL141" s="388">
        <f t="shared" si="143"/>
        <v>0</v>
      </c>
      <c r="AM141" s="389">
        <f t="shared" si="138"/>
        <v>0</v>
      </c>
      <c r="AN141" s="61"/>
      <c r="AO141" s="370">
        <f t="shared" ref="AO141:BS141" si="151">$F$141*G141</f>
        <v>0</v>
      </c>
      <c r="AP141" s="370">
        <f t="shared" si="151"/>
        <v>0</v>
      </c>
      <c r="AQ141" s="370">
        <f t="shared" si="151"/>
        <v>0</v>
      </c>
      <c r="AR141" s="370">
        <f t="shared" si="151"/>
        <v>0</v>
      </c>
      <c r="AS141" s="370">
        <f t="shared" si="151"/>
        <v>0</v>
      </c>
      <c r="AT141" s="370">
        <f t="shared" si="151"/>
        <v>0</v>
      </c>
      <c r="AU141" s="370">
        <f t="shared" si="151"/>
        <v>0</v>
      </c>
      <c r="AV141" s="370">
        <f t="shared" si="151"/>
        <v>0</v>
      </c>
      <c r="AW141" s="370">
        <f t="shared" si="151"/>
        <v>0</v>
      </c>
      <c r="AX141" s="370">
        <f t="shared" si="151"/>
        <v>0</v>
      </c>
      <c r="AY141" s="370">
        <f t="shared" si="151"/>
        <v>0</v>
      </c>
      <c r="AZ141" s="370">
        <f t="shared" si="151"/>
        <v>0</v>
      </c>
      <c r="BA141" s="370">
        <f t="shared" si="151"/>
        <v>0</v>
      </c>
      <c r="BB141" s="370">
        <f t="shared" si="151"/>
        <v>0</v>
      </c>
      <c r="BC141" s="370">
        <f t="shared" si="151"/>
        <v>0</v>
      </c>
      <c r="BD141" s="370">
        <f t="shared" si="151"/>
        <v>0</v>
      </c>
      <c r="BE141" s="370">
        <f t="shared" si="151"/>
        <v>0</v>
      </c>
      <c r="BF141" s="370">
        <f t="shared" si="151"/>
        <v>0</v>
      </c>
      <c r="BG141" s="370">
        <f t="shared" si="151"/>
        <v>0</v>
      </c>
      <c r="BH141" s="370">
        <f t="shared" si="151"/>
        <v>0</v>
      </c>
      <c r="BI141" s="370">
        <f t="shared" si="151"/>
        <v>0</v>
      </c>
      <c r="BJ141" s="370">
        <f t="shared" si="151"/>
        <v>0</v>
      </c>
      <c r="BK141" s="370">
        <f t="shared" si="151"/>
        <v>0</v>
      </c>
      <c r="BL141" s="370">
        <f t="shared" si="151"/>
        <v>0</v>
      </c>
      <c r="BM141" s="370">
        <f t="shared" si="151"/>
        <v>0</v>
      </c>
      <c r="BN141" s="370">
        <f t="shared" si="151"/>
        <v>0</v>
      </c>
      <c r="BO141" s="370">
        <f t="shared" si="151"/>
        <v>0</v>
      </c>
      <c r="BP141" s="370">
        <f t="shared" si="151"/>
        <v>0</v>
      </c>
      <c r="BQ141" s="370">
        <f t="shared" si="151"/>
        <v>0</v>
      </c>
      <c r="BR141" s="370">
        <f t="shared" si="151"/>
        <v>0</v>
      </c>
      <c r="BS141" s="370">
        <f t="shared" si="151"/>
        <v>0</v>
      </c>
      <c r="BT141" s="369">
        <f t="shared" si="140"/>
        <v>0</v>
      </c>
      <c r="BU141" s="61"/>
      <c r="BV141" s="61"/>
      <c r="BW141" s="61"/>
      <c r="BX141" s="61"/>
      <c r="BY141" s="61"/>
      <c r="BZ141" s="61"/>
      <c r="CA141" s="61"/>
      <c r="CB141" s="61"/>
      <c r="CC141" s="61"/>
      <c r="CD141" s="61"/>
      <c r="CE141" s="61"/>
      <c r="CF141" s="61"/>
      <c r="CG141" s="61"/>
      <c r="CH141" s="61"/>
      <c r="CI141" s="61"/>
      <c r="CJ141" s="61"/>
      <c r="CK141" s="61"/>
      <c r="CL141" s="61"/>
      <c r="CM141" s="61"/>
      <c r="CN141" s="61"/>
      <c r="CO141" s="61"/>
      <c r="CP141" s="61"/>
      <c r="CQ141" s="61"/>
      <c r="CR141" s="61"/>
      <c r="CS141" s="61"/>
      <c r="CT141" s="61"/>
      <c r="CU141" s="61"/>
      <c r="CV141" s="61"/>
      <c r="CW141" s="61"/>
      <c r="CX141" s="61"/>
      <c r="CY141" s="61"/>
      <c r="CZ141" s="61"/>
      <c r="DA141" s="61"/>
      <c r="DB141" s="61"/>
      <c r="DC141" s="61"/>
    </row>
    <row r="142" spans="1:107" s="58" customFormat="1" ht="16.5" customHeight="1">
      <c r="A142" s="70" t="s">
        <v>1315</v>
      </c>
      <c r="B142" s="660"/>
      <c r="C142" s="386" t="s">
        <v>1082</v>
      </c>
      <c r="D142" s="387" t="s">
        <v>1081</v>
      </c>
      <c r="E142" s="379" t="s">
        <v>1066</v>
      </c>
      <c r="F142" s="77">
        <f>VLOOKUP(C142,'[65]06월마감'!$A$1:$B$500,2,0)</f>
        <v>34077</v>
      </c>
      <c r="G142" s="388">
        <f>VLOOKUP($C$142,[67]납품수량!$B$3:$AH$200,G$1,0)</f>
        <v>0</v>
      </c>
      <c r="H142" s="388">
        <f>VLOOKUP($C$142,[67]납품수량!$B$3:$AH$200,H$1,0)</f>
        <v>0</v>
      </c>
      <c r="I142" s="388">
        <f>VLOOKUP($C$142,[67]납품수량!$B$3:$AH$200,I$1,0)</f>
        <v>0</v>
      </c>
      <c r="J142" s="388">
        <f>VLOOKUP($C$142,[67]납품수량!$B$3:$AH$200,J$1,0)</f>
        <v>0</v>
      </c>
      <c r="K142" s="388">
        <f>VLOOKUP($C$142,[67]납품수량!$B$3:$AH$200,K$1,0)</f>
        <v>0</v>
      </c>
      <c r="L142" s="388">
        <f>VLOOKUP($C$142,[67]납품수량!$B$3:$AH$200,L$1,0)</f>
        <v>0</v>
      </c>
      <c r="M142" s="388">
        <f>VLOOKUP($C$142,[67]납품수량!$B$3:$AH$200,M$1,0)</f>
        <v>0</v>
      </c>
      <c r="N142" s="388">
        <f>VLOOKUP($C$142,[67]납품수량!$B$3:$AH$200,N$1,0)</f>
        <v>0</v>
      </c>
      <c r="O142" s="388">
        <f>VLOOKUP($C$142,[67]납품수량!$B$3:$AH$200,O$1,0)</f>
        <v>0</v>
      </c>
      <c r="P142" s="388">
        <f>VLOOKUP($C$142,[67]납품수량!$B$3:$AH$200,P$1,0)</f>
        <v>0</v>
      </c>
      <c r="Q142" s="388">
        <f>VLOOKUP($C$142,[67]납품수량!$B$3:$AH$200,Q$1,0)</f>
        <v>0</v>
      </c>
      <c r="R142" s="388">
        <f>VLOOKUP($C$142,[67]납품수량!$B$3:$AH$200,R$1,0)</f>
        <v>0</v>
      </c>
      <c r="S142" s="388">
        <f>VLOOKUP($C$142,[67]납품수량!$B$3:$AH$200,S$1,0)</f>
        <v>0</v>
      </c>
      <c r="T142" s="388">
        <f>VLOOKUP($C$142,[67]납품수량!$B$3:$AH$200,T$1,0)</f>
        <v>0</v>
      </c>
      <c r="U142" s="388">
        <f>VLOOKUP($C$142,[67]납품수량!$B$3:$AH$200,U$1,0)</f>
        <v>0</v>
      </c>
      <c r="V142" s="388">
        <f>VLOOKUP($C$142,[67]납품수량!$B$3:$AH$200,V$1,0)</f>
        <v>0</v>
      </c>
      <c r="W142" s="388">
        <f>VLOOKUP($C$142,[67]납품수량!$B$3:$AH$200,W$1,0)</f>
        <v>0</v>
      </c>
      <c r="X142" s="388">
        <f>VLOOKUP($C$142,[67]납품수량!$B$3:$AH$200,X$1,0)</f>
        <v>0</v>
      </c>
      <c r="Y142" s="388">
        <f>VLOOKUP($C$142,[67]납품수량!$B$3:$AH$200,Y$1,0)</f>
        <v>0</v>
      </c>
      <c r="Z142" s="388">
        <f>VLOOKUP($C$142,[67]납품수량!$B$3:$AH$200,Z$1,0)</f>
        <v>0</v>
      </c>
      <c r="AA142" s="388">
        <f>VLOOKUP($C$142,[67]납품수량!$B$3:$AH$200,AA$1,0)</f>
        <v>0</v>
      </c>
      <c r="AB142" s="388">
        <f>VLOOKUP($C$142,[67]납품수량!$B$3:$AH$200,AB$1,0)</f>
        <v>0</v>
      </c>
      <c r="AC142" s="388">
        <f>VLOOKUP($C$142,[67]납품수량!$B$3:$AH$200,AC$1,0)</f>
        <v>0</v>
      </c>
      <c r="AD142" s="388">
        <f>VLOOKUP($C$142,[67]납품수량!$B$3:$AH$200,AD$1,0)</f>
        <v>0</v>
      </c>
      <c r="AE142" s="388">
        <f>VLOOKUP($C$142,[67]납품수량!$B$3:$AH$200,AE$1,0)</f>
        <v>0</v>
      </c>
      <c r="AF142" s="388">
        <f>VLOOKUP($C$142,[67]납품수량!$B$3:$AH$200,AF$1,0)</f>
        <v>0</v>
      </c>
      <c r="AG142" s="388">
        <f>VLOOKUP($C$142,[67]납품수량!$B$3:$AH$200,AG$1,0)</f>
        <v>0</v>
      </c>
      <c r="AH142" s="388">
        <f>VLOOKUP($C$142,[67]납품수량!$B$3:$AH$200,AH$1,0)</f>
        <v>0</v>
      </c>
      <c r="AI142" s="388">
        <f>VLOOKUP($C$142,[67]납품수량!$B$3:$AH$200,AI$1,0)</f>
        <v>0</v>
      </c>
      <c r="AJ142" s="388">
        <f>VLOOKUP($C$142,[67]납품수량!$B$3:$AH$200,AJ$1,0)</f>
        <v>0</v>
      </c>
      <c r="AK142" s="388">
        <f>VLOOKUP($C$142,[67]납품수량!$B$3:$AH$200,AK$1,0)</f>
        <v>0</v>
      </c>
      <c r="AL142" s="388">
        <f t="shared" si="143"/>
        <v>0</v>
      </c>
      <c r="AM142" s="389">
        <f t="shared" si="138"/>
        <v>0</v>
      </c>
      <c r="AN142" s="61"/>
      <c r="AO142" s="370">
        <f t="shared" ref="AO142:BS142" si="152">$F$142*G142</f>
        <v>0</v>
      </c>
      <c r="AP142" s="370">
        <f t="shared" si="152"/>
        <v>0</v>
      </c>
      <c r="AQ142" s="370">
        <f t="shared" si="152"/>
        <v>0</v>
      </c>
      <c r="AR142" s="370">
        <f t="shared" si="152"/>
        <v>0</v>
      </c>
      <c r="AS142" s="370">
        <f t="shared" si="152"/>
        <v>0</v>
      </c>
      <c r="AT142" s="370">
        <f t="shared" si="152"/>
        <v>0</v>
      </c>
      <c r="AU142" s="370">
        <f t="shared" si="152"/>
        <v>0</v>
      </c>
      <c r="AV142" s="370">
        <f t="shared" si="152"/>
        <v>0</v>
      </c>
      <c r="AW142" s="370">
        <f t="shared" si="152"/>
        <v>0</v>
      </c>
      <c r="AX142" s="370">
        <f t="shared" si="152"/>
        <v>0</v>
      </c>
      <c r="AY142" s="370">
        <f t="shared" si="152"/>
        <v>0</v>
      </c>
      <c r="AZ142" s="370">
        <f t="shared" si="152"/>
        <v>0</v>
      </c>
      <c r="BA142" s="370">
        <f t="shared" si="152"/>
        <v>0</v>
      </c>
      <c r="BB142" s="370">
        <f t="shared" si="152"/>
        <v>0</v>
      </c>
      <c r="BC142" s="370">
        <f t="shared" si="152"/>
        <v>0</v>
      </c>
      <c r="BD142" s="370">
        <f t="shared" si="152"/>
        <v>0</v>
      </c>
      <c r="BE142" s="370">
        <f t="shared" si="152"/>
        <v>0</v>
      </c>
      <c r="BF142" s="370">
        <f t="shared" si="152"/>
        <v>0</v>
      </c>
      <c r="BG142" s="370">
        <f t="shared" si="152"/>
        <v>0</v>
      </c>
      <c r="BH142" s="370">
        <f t="shared" si="152"/>
        <v>0</v>
      </c>
      <c r="BI142" s="370">
        <f t="shared" si="152"/>
        <v>0</v>
      </c>
      <c r="BJ142" s="370">
        <f t="shared" si="152"/>
        <v>0</v>
      </c>
      <c r="BK142" s="370">
        <f t="shared" si="152"/>
        <v>0</v>
      </c>
      <c r="BL142" s="370">
        <f t="shared" si="152"/>
        <v>0</v>
      </c>
      <c r="BM142" s="370">
        <f t="shared" si="152"/>
        <v>0</v>
      </c>
      <c r="BN142" s="370">
        <f t="shared" si="152"/>
        <v>0</v>
      </c>
      <c r="BO142" s="370">
        <f t="shared" si="152"/>
        <v>0</v>
      </c>
      <c r="BP142" s="370">
        <f t="shared" si="152"/>
        <v>0</v>
      </c>
      <c r="BQ142" s="370">
        <f t="shared" si="152"/>
        <v>0</v>
      </c>
      <c r="BR142" s="370">
        <f t="shared" si="152"/>
        <v>0</v>
      </c>
      <c r="BS142" s="370">
        <f t="shared" si="152"/>
        <v>0</v>
      </c>
      <c r="BT142" s="369">
        <f t="shared" si="140"/>
        <v>0</v>
      </c>
      <c r="BU142" s="61"/>
      <c r="BV142" s="61"/>
      <c r="BW142" s="61"/>
      <c r="BX142" s="61"/>
      <c r="BY142" s="61"/>
      <c r="BZ142" s="61"/>
      <c r="CA142" s="61"/>
      <c r="CB142" s="61"/>
      <c r="CC142" s="61"/>
      <c r="CD142" s="61"/>
      <c r="CE142" s="61"/>
      <c r="CF142" s="61"/>
      <c r="CG142" s="61"/>
      <c r="CH142" s="61"/>
      <c r="CI142" s="61"/>
      <c r="CJ142" s="61"/>
      <c r="CK142" s="61"/>
      <c r="CL142" s="61"/>
      <c r="CM142" s="61"/>
      <c r="CN142" s="61"/>
      <c r="CO142" s="61"/>
      <c r="CP142" s="61"/>
      <c r="CQ142" s="61"/>
      <c r="CR142" s="61"/>
      <c r="CS142" s="61"/>
      <c r="CT142" s="61"/>
      <c r="CU142" s="61"/>
      <c r="CV142" s="61"/>
      <c r="CW142" s="61"/>
      <c r="CX142" s="61"/>
      <c r="CY142" s="61"/>
      <c r="CZ142" s="61"/>
      <c r="DA142" s="61"/>
      <c r="DB142" s="61"/>
      <c r="DC142" s="61"/>
    </row>
    <row r="143" spans="1:107" s="58" customFormat="1" ht="16.5" customHeight="1">
      <c r="A143" s="70" t="s">
        <v>1315</v>
      </c>
      <c r="B143" s="660"/>
      <c r="C143" s="386" t="s">
        <v>1080</v>
      </c>
      <c r="D143" s="387" t="s">
        <v>1079</v>
      </c>
      <c r="E143" s="379" t="s">
        <v>1066</v>
      </c>
      <c r="F143" s="77">
        <f>VLOOKUP(C143,'[65]06월마감'!$A$1:$B$500,2,0)</f>
        <v>25299.95</v>
      </c>
      <c r="G143" s="388">
        <f>VLOOKUP($C$143,[67]납품수량!$B$3:$AH$200,G$1,0)</f>
        <v>0</v>
      </c>
      <c r="H143" s="388">
        <f>VLOOKUP($C$143,[67]납품수량!$B$3:$AH$200,H$1,0)</f>
        <v>0</v>
      </c>
      <c r="I143" s="388">
        <f>VLOOKUP($C$143,[67]납품수량!$B$3:$AH$200,I$1,0)</f>
        <v>0</v>
      </c>
      <c r="J143" s="388">
        <f>VLOOKUP($C$143,[67]납품수량!$B$3:$AH$200,J$1,0)</f>
        <v>0</v>
      </c>
      <c r="K143" s="388">
        <f>VLOOKUP($C$143,[67]납품수량!$B$3:$AH$200,K$1,0)</f>
        <v>0</v>
      </c>
      <c r="L143" s="388">
        <f>VLOOKUP($C$143,[67]납품수량!$B$3:$AH$200,L$1,0)</f>
        <v>0</v>
      </c>
      <c r="M143" s="388">
        <f>VLOOKUP($C$143,[67]납품수량!$B$3:$AH$200,M$1,0)</f>
        <v>0</v>
      </c>
      <c r="N143" s="388">
        <f>VLOOKUP($C$143,[67]납품수량!$B$3:$AH$200,N$1,0)</f>
        <v>0</v>
      </c>
      <c r="O143" s="388">
        <f>VLOOKUP($C$143,[67]납품수량!$B$3:$AH$200,O$1,0)</f>
        <v>0</v>
      </c>
      <c r="P143" s="388">
        <f>VLOOKUP($C$143,[67]납품수량!$B$3:$AH$200,P$1,0)</f>
        <v>0</v>
      </c>
      <c r="Q143" s="388">
        <f>VLOOKUP($C$143,[67]납품수량!$B$3:$AH$200,Q$1,0)</f>
        <v>0</v>
      </c>
      <c r="R143" s="388">
        <f>VLOOKUP($C$143,[67]납품수량!$B$3:$AH$200,R$1,0)</f>
        <v>0</v>
      </c>
      <c r="S143" s="388">
        <f>VLOOKUP($C$143,[67]납품수량!$B$3:$AH$200,S$1,0)</f>
        <v>0</v>
      </c>
      <c r="T143" s="388">
        <f>VLOOKUP($C$143,[67]납품수량!$B$3:$AH$200,T$1,0)</f>
        <v>0</v>
      </c>
      <c r="U143" s="388">
        <f>VLOOKUP($C$143,[67]납품수량!$B$3:$AH$200,U$1,0)</f>
        <v>0</v>
      </c>
      <c r="V143" s="388">
        <f>VLOOKUP($C$143,[67]납품수량!$B$3:$AH$200,V$1,0)</f>
        <v>0</v>
      </c>
      <c r="W143" s="388">
        <f>VLOOKUP($C$143,[67]납품수량!$B$3:$AH$200,W$1,0)</f>
        <v>0</v>
      </c>
      <c r="X143" s="388">
        <f>VLOOKUP($C$143,[67]납품수량!$B$3:$AH$200,X$1,0)</f>
        <v>0</v>
      </c>
      <c r="Y143" s="388">
        <f>VLOOKUP($C$143,[67]납품수량!$B$3:$AH$200,Y$1,0)</f>
        <v>0</v>
      </c>
      <c r="Z143" s="388">
        <f>VLOOKUP($C$143,[67]납품수량!$B$3:$AH$200,Z$1,0)</f>
        <v>0</v>
      </c>
      <c r="AA143" s="388">
        <f>VLOOKUP($C$143,[67]납품수량!$B$3:$AH$200,AA$1,0)</f>
        <v>0</v>
      </c>
      <c r="AB143" s="388">
        <f>VLOOKUP($C$143,[67]납품수량!$B$3:$AH$200,AB$1,0)</f>
        <v>0</v>
      </c>
      <c r="AC143" s="388">
        <f>VLOOKUP($C$143,[67]납품수량!$B$3:$AH$200,AC$1,0)</f>
        <v>0</v>
      </c>
      <c r="AD143" s="388">
        <f>VLOOKUP($C$143,[67]납품수량!$B$3:$AH$200,AD$1,0)</f>
        <v>0</v>
      </c>
      <c r="AE143" s="388">
        <f>VLOOKUP($C$143,[67]납품수량!$B$3:$AH$200,AE$1,0)</f>
        <v>0</v>
      </c>
      <c r="AF143" s="388">
        <f>VLOOKUP($C$143,[67]납품수량!$B$3:$AH$200,AF$1,0)</f>
        <v>0</v>
      </c>
      <c r="AG143" s="388">
        <f>VLOOKUP($C$143,[67]납품수량!$B$3:$AH$200,AG$1,0)</f>
        <v>0</v>
      </c>
      <c r="AH143" s="388">
        <f>VLOOKUP($C$143,[67]납품수량!$B$3:$AH$200,AH$1,0)</f>
        <v>0</v>
      </c>
      <c r="AI143" s="388">
        <f>VLOOKUP($C$143,[67]납품수량!$B$3:$AH$200,AI$1,0)</f>
        <v>0</v>
      </c>
      <c r="AJ143" s="388">
        <f>VLOOKUP($C$143,[67]납품수량!$B$3:$AH$200,AJ$1,0)</f>
        <v>0</v>
      </c>
      <c r="AK143" s="388">
        <f>VLOOKUP($C$143,[67]납품수량!$B$3:$AH$200,AK$1,0)</f>
        <v>0</v>
      </c>
      <c r="AL143" s="388">
        <f t="shared" si="143"/>
        <v>0</v>
      </c>
      <c r="AM143" s="389">
        <f t="shared" si="138"/>
        <v>0</v>
      </c>
      <c r="AN143" s="61"/>
      <c r="AO143" s="370">
        <f t="shared" ref="AO143:BS143" si="153">$F$143*G143</f>
        <v>0</v>
      </c>
      <c r="AP143" s="370">
        <f t="shared" si="153"/>
        <v>0</v>
      </c>
      <c r="AQ143" s="370">
        <f t="shared" si="153"/>
        <v>0</v>
      </c>
      <c r="AR143" s="370">
        <f t="shared" si="153"/>
        <v>0</v>
      </c>
      <c r="AS143" s="370">
        <f t="shared" si="153"/>
        <v>0</v>
      </c>
      <c r="AT143" s="370">
        <f t="shared" si="153"/>
        <v>0</v>
      </c>
      <c r="AU143" s="370">
        <f t="shared" si="153"/>
        <v>0</v>
      </c>
      <c r="AV143" s="370">
        <f t="shared" si="153"/>
        <v>0</v>
      </c>
      <c r="AW143" s="370">
        <f t="shared" si="153"/>
        <v>0</v>
      </c>
      <c r="AX143" s="370">
        <f t="shared" si="153"/>
        <v>0</v>
      </c>
      <c r="AY143" s="370">
        <f t="shared" si="153"/>
        <v>0</v>
      </c>
      <c r="AZ143" s="370">
        <f t="shared" si="153"/>
        <v>0</v>
      </c>
      <c r="BA143" s="370">
        <f t="shared" si="153"/>
        <v>0</v>
      </c>
      <c r="BB143" s="370">
        <f t="shared" si="153"/>
        <v>0</v>
      </c>
      <c r="BC143" s="370">
        <f t="shared" si="153"/>
        <v>0</v>
      </c>
      <c r="BD143" s="370">
        <f t="shared" si="153"/>
        <v>0</v>
      </c>
      <c r="BE143" s="370">
        <f t="shared" si="153"/>
        <v>0</v>
      </c>
      <c r="BF143" s="370">
        <f t="shared" si="153"/>
        <v>0</v>
      </c>
      <c r="BG143" s="370">
        <f t="shared" si="153"/>
        <v>0</v>
      </c>
      <c r="BH143" s="370">
        <f t="shared" si="153"/>
        <v>0</v>
      </c>
      <c r="BI143" s="370">
        <f t="shared" si="153"/>
        <v>0</v>
      </c>
      <c r="BJ143" s="370">
        <f t="shared" si="153"/>
        <v>0</v>
      </c>
      <c r="BK143" s="370">
        <f t="shared" si="153"/>
        <v>0</v>
      </c>
      <c r="BL143" s="370">
        <f t="shared" si="153"/>
        <v>0</v>
      </c>
      <c r="BM143" s="370">
        <f t="shared" si="153"/>
        <v>0</v>
      </c>
      <c r="BN143" s="370">
        <f t="shared" si="153"/>
        <v>0</v>
      </c>
      <c r="BO143" s="370">
        <f t="shared" si="153"/>
        <v>0</v>
      </c>
      <c r="BP143" s="370">
        <f t="shared" si="153"/>
        <v>0</v>
      </c>
      <c r="BQ143" s="370">
        <f t="shared" si="153"/>
        <v>0</v>
      </c>
      <c r="BR143" s="370">
        <f t="shared" si="153"/>
        <v>0</v>
      </c>
      <c r="BS143" s="370">
        <f t="shared" si="153"/>
        <v>0</v>
      </c>
      <c r="BT143" s="369">
        <f t="shared" si="140"/>
        <v>0</v>
      </c>
      <c r="BU143" s="61"/>
      <c r="BV143" s="61"/>
      <c r="BW143" s="61"/>
      <c r="BX143" s="61"/>
      <c r="BY143" s="61"/>
      <c r="BZ143" s="61"/>
      <c r="CA143" s="61"/>
      <c r="CB143" s="61"/>
      <c r="CC143" s="61"/>
      <c r="CD143" s="61"/>
      <c r="CE143" s="61"/>
      <c r="CF143" s="61"/>
      <c r="CG143" s="61"/>
      <c r="CH143" s="61"/>
      <c r="CI143" s="61"/>
      <c r="CJ143" s="61"/>
      <c r="CK143" s="61"/>
      <c r="CL143" s="61"/>
      <c r="CM143" s="61"/>
      <c r="CN143" s="61"/>
      <c r="CO143" s="61"/>
      <c r="CP143" s="61"/>
      <c r="CQ143" s="61"/>
      <c r="CR143" s="61"/>
      <c r="CS143" s="61"/>
      <c r="CT143" s="61"/>
      <c r="CU143" s="61"/>
      <c r="CV143" s="61"/>
      <c r="CW143" s="61"/>
      <c r="CX143" s="61"/>
      <c r="CY143" s="61"/>
      <c r="CZ143" s="61"/>
      <c r="DA143" s="61"/>
      <c r="DB143" s="61"/>
      <c r="DC143" s="61"/>
    </row>
    <row r="144" spans="1:107" s="58" customFormat="1" ht="16.5" customHeight="1">
      <c r="A144" s="70" t="s">
        <v>1315</v>
      </c>
      <c r="B144" s="660"/>
      <c r="C144" s="386" t="s">
        <v>1078</v>
      </c>
      <c r="D144" s="387" t="s">
        <v>1077</v>
      </c>
      <c r="E144" s="379" t="s">
        <v>1066</v>
      </c>
      <c r="F144" s="77">
        <f>VLOOKUP(C144,'[65]06월마감'!$A$1:$B$500,2,0)</f>
        <v>38175</v>
      </c>
      <c r="G144" s="388">
        <f>VLOOKUP($C$144,[67]납품수량!$B$3:$AH$200,G$1,0)</f>
        <v>0</v>
      </c>
      <c r="H144" s="388">
        <f>VLOOKUP($C$144,[67]납품수량!$B$3:$AH$200,H$1,0)</f>
        <v>0</v>
      </c>
      <c r="I144" s="388">
        <f>VLOOKUP($C$144,[67]납품수량!$B$3:$AH$200,I$1,0)</f>
        <v>0</v>
      </c>
      <c r="J144" s="388">
        <f>VLOOKUP($C$144,[67]납품수량!$B$3:$AH$200,J$1,0)</f>
        <v>0</v>
      </c>
      <c r="K144" s="388">
        <f>VLOOKUP($C$144,[67]납품수량!$B$3:$AH$200,K$1,0)</f>
        <v>0</v>
      </c>
      <c r="L144" s="388">
        <f>VLOOKUP($C$144,[67]납품수량!$B$3:$AH$200,L$1,0)</f>
        <v>0</v>
      </c>
      <c r="M144" s="388">
        <f>VLOOKUP($C$144,[67]납품수량!$B$3:$AH$200,M$1,0)</f>
        <v>0</v>
      </c>
      <c r="N144" s="388">
        <f>VLOOKUP($C$144,[67]납품수량!$B$3:$AH$200,N$1,0)</f>
        <v>0</v>
      </c>
      <c r="O144" s="388">
        <f>VLOOKUP($C$144,[67]납품수량!$B$3:$AH$200,O$1,0)</f>
        <v>0</v>
      </c>
      <c r="P144" s="388">
        <f>VLOOKUP($C$144,[67]납품수량!$B$3:$AH$200,P$1,0)</f>
        <v>0</v>
      </c>
      <c r="Q144" s="388">
        <f>VLOOKUP($C$144,[67]납품수량!$B$3:$AH$200,Q$1,0)</f>
        <v>0</v>
      </c>
      <c r="R144" s="388">
        <f>VLOOKUP($C$144,[67]납품수량!$B$3:$AH$200,R$1,0)</f>
        <v>0</v>
      </c>
      <c r="S144" s="388">
        <f>VLOOKUP($C$144,[67]납품수량!$B$3:$AH$200,S$1,0)</f>
        <v>0</v>
      </c>
      <c r="T144" s="388">
        <f>VLOOKUP($C$144,[67]납품수량!$B$3:$AH$200,T$1,0)</f>
        <v>0</v>
      </c>
      <c r="U144" s="388">
        <f>VLOOKUP($C$144,[67]납품수량!$B$3:$AH$200,U$1,0)</f>
        <v>0</v>
      </c>
      <c r="V144" s="388">
        <f>VLOOKUP($C$144,[67]납품수량!$B$3:$AH$200,V$1,0)</f>
        <v>0</v>
      </c>
      <c r="W144" s="388">
        <f>VLOOKUP($C$144,[67]납품수량!$B$3:$AH$200,W$1,0)</f>
        <v>0</v>
      </c>
      <c r="X144" s="388">
        <f>VLOOKUP($C$144,[67]납품수량!$B$3:$AH$200,X$1,0)</f>
        <v>0</v>
      </c>
      <c r="Y144" s="388">
        <f>VLOOKUP($C$144,[67]납품수량!$B$3:$AH$200,Y$1,0)</f>
        <v>0</v>
      </c>
      <c r="Z144" s="388">
        <f>VLOOKUP($C$144,[67]납품수량!$B$3:$AH$200,Z$1,0)</f>
        <v>0</v>
      </c>
      <c r="AA144" s="388">
        <f>VLOOKUP($C$144,[67]납품수량!$B$3:$AH$200,AA$1,0)</f>
        <v>0</v>
      </c>
      <c r="AB144" s="388">
        <f>VLOOKUP($C$144,[67]납품수량!$B$3:$AH$200,AB$1,0)</f>
        <v>0</v>
      </c>
      <c r="AC144" s="388">
        <f>VLOOKUP($C$144,[67]납품수량!$B$3:$AH$200,AC$1,0)</f>
        <v>0</v>
      </c>
      <c r="AD144" s="388">
        <f>VLOOKUP($C$144,[67]납품수량!$B$3:$AH$200,AD$1,0)</f>
        <v>0</v>
      </c>
      <c r="AE144" s="388">
        <f>VLOOKUP($C$144,[67]납품수량!$B$3:$AH$200,AE$1,0)</f>
        <v>0</v>
      </c>
      <c r="AF144" s="388">
        <f>VLOOKUP($C$144,[67]납품수량!$B$3:$AH$200,AF$1,0)</f>
        <v>0</v>
      </c>
      <c r="AG144" s="388">
        <f>VLOOKUP($C$144,[67]납품수량!$B$3:$AH$200,AG$1,0)</f>
        <v>0</v>
      </c>
      <c r="AH144" s="388">
        <f>VLOOKUP($C$144,[67]납품수량!$B$3:$AH$200,AH$1,0)</f>
        <v>0</v>
      </c>
      <c r="AI144" s="388">
        <f>VLOOKUP($C$144,[67]납품수량!$B$3:$AH$200,AI$1,0)</f>
        <v>0</v>
      </c>
      <c r="AJ144" s="388">
        <f>VLOOKUP($C$144,[67]납품수량!$B$3:$AH$200,AJ$1,0)</f>
        <v>0</v>
      </c>
      <c r="AK144" s="388">
        <f>VLOOKUP($C$144,[67]납품수량!$B$3:$AH$200,AK$1,0)</f>
        <v>0</v>
      </c>
      <c r="AL144" s="388">
        <f t="shared" si="143"/>
        <v>0</v>
      </c>
      <c r="AM144" s="389">
        <f t="shared" si="138"/>
        <v>0</v>
      </c>
      <c r="AN144" s="61"/>
      <c r="AO144" s="370">
        <f t="shared" ref="AO144:BS144" si="154">$F$144*G144</f>
        <v>0</v>
      </c>
      <c r="AP144" s="370">
        <f t="shared" si="154"/>
        <v>0</v>
      </c>
      <c r="AQ144" s="370">
        <f t="shared" si="154"/>
        <v>0</v>
      </c>
      <c r="AR144" s="370">
        <f t="shared" si="154"/>
        <v>0</v>
      </c>
      <c r="AS144" s="370">
        <f t="shared" si="154"/>
        <v>0</v>
      </c>
      <c r="AT144" s="370">
        <f t="shared" si="154"/>
        <v>0</v>
      </c>
      <c r="AU144" s="370">
        <f t="shared" si="154"/>
        <v>0</v>
      </c>
      <c r="AV144" s="370">
        <f t="shared" si="154"/>
        <v>0</v>
      </c>
      <c r="AW144" s="370">
        <f t="shared" si="154"/>
        <v>0</v>
      </c>
      <c r="AX144" s="370">
        <f t="shared" si="154"/>
        <v>0</v>
      </c>
      <c r="AY144" s="370">
        <f t="shared" si="154"/>
        <v>0</v>
      </c>
      <c r="AZ144" s="370">
        <f t="shared" si="154"/>
        <v>0</v>
      </c>
      <c r="BA144" s="370">
        <f t="shared" si="154"/>
        <v>0</v>
      </c>
      <c r="BB144" s="370">
        <f t="shared" si="154"/>
        <v>0</v>
      </c>
      <c r="BC144" s="370">
        <f t="shared" si="154"/>
        <v>0</v>
      </c>
      <c r="BD144" s="370">
        <f t="shared" si="154"/>
        <v>0</v>
      </c>
      <c r="BE144" s="370">
        <f t="shared" si="154"/>
        <v>0</v>
      </c>
      <c r="BF144" s="370">
        <f t="shared" si="154"/>
        <v>0</v>
      </c>
      <c r="BG144" s="370">
        <f t="shared" si="154"/>
        <v>0</v>
      </c>
      <c r="BH144" s="370">
        <f t="shared" si="154"/>
        <v>0</v>
      </c>
      <c r="BI144" s="370">
        <f t="shared" si="154"/>
        <v>0</v>
      </c>
      <c r="BJ144" s="370">
        <f t="shared" si="154"/>
        <v>0</v>
      </c>
      <c r="BK144" s="370">
        <f t="shared" si="154"/>
        <v>0</v>
      </c>
      <c r="BL144" s="370">
        <f t="shared" si="154"/>
        <v>0</v>
      </c>
      <c r="BM144" s="370">
        <f t="shared" si="154"/>
        <v>0</v>
      </c>
      <c r="BN144" s="370">
        <f t="shared" si="154"/>
        <v>0</v>
      </c>
      <c r="BO144" s="370">
        <f t="shared" si="154"/>
        <v>0</v>
      </c>
      <c r="BP144" s="370">
        <f t="shared" si="154"/>
        <v>0</v>
      </c>
      <c r="BQ144" s="370">
        <f t="shared" si="154"/>
        <v>0</v>
      </c>
      <c r="BR144" s="370">
        <f t="shared" si="154"/>
        <v>0</v>
      </c>
      <c r="BS144" s="370">
        <f t="shared" si="154"/>
        <v>0</v>
      </c>
      <c r="BT144" s="369">
        <f t="shared" si="140"/>
        <v>0</v>
      </c>
      <c r="BU144" s="61"/>
      <c r="BV144" s="61"/>
      <c r="BW144" s="61"/>
      <c r="BX144" s="61"/>
      <c r="BY144" s="61"/>
      <c r="BZ144" s="61"/>
      <c r="CA144" s="61"/>
      <c r="CB144" s="61"/>
      <c r="CC144" s="61"/>
      <c r="CD144" s="61"/>
      <c r="CE144" s="61"/>
      <c r="CF144" s="61"/>
      <c r="CG144" s="61"/>
      <c r="CH144" s="61"/>
      <c r="CI144" s="61"/>
      <c r="CJ144" s="61"/>
      <c r="CK144" s="61"/>
      <c r="CL144" s="61"/>
      <c r="CM144" s="61"/>
      <c r="CN144" s="61"/>
      <c r="CO144" s="61"/>
      <c r="CP144" s="61"/>
      <c r="CQ144" s="61"/>
      <c r="CR144" s="61"/>
      <c r="CS144" s="61"/>
      <c r="CT144" s="61"/>
      <c r="CU144" s="61"/>
      <c r="CV144" s="61"/>
      <c r="CW144" s="61"/>
      <c r="CX144" s="61"/>
      <c r="CY144" s="61"/>
      <c r="CZ144" s="61"/>
      <c r="DA144" s="61"/>
      <c r="DB144" s="61"/>
      <c r="DC144" s="61"/>
    </row>
    <row r="145" spans="1:107" s="58" customFormat="1" ht="16.5" customHeight="1">
      <c r="A145" s="70" t="s">
        <v>1315</v>
      </c>
      <c r="B145" s="660"/>
      <c r="C145" s="386" t="s">
        <v>1076</v>
      </c>
      <c r="D145" s="387" t="s">
        <v>1075</v>
      </c>
      <c r="E145" s="379" t="s">
        <v>1066</v>
      </c>
      <c r="F145" s="77">
        <f>VLOOKUP(C145,'[65]06월마감'!$A$1:$B$500,2,0)</f>
        <v>26712.6</v>
      </c>
      <c r="G145" s="388">
        <f>VLOOKUP($C$145,[67]납품수량!$B$3:$AH$200,G$1,0)</f>
        <v>0</v>
      </c>
      <c r="H145" s="388">
        <f>VLOOKUP($C$145,[67]납품수량!$B$3:$AH$200,H$1,0)</f>
        <v>0</v>
      </c>
      <c r="I145" s="388">
        <f>VLOOKUP($C$145,[67]납품수량!$B$3:$AH$200,I$1,0)</f>
        <v>0</v>
      </c>
      <c r="J145" s="388">
        <f>VLOOKUP($C$145,[67]납품수량!$B$3:$AH$200,J$1,0)</f>
        <v>0</v>
      </c>
      <c r="K145" s="388">
        <f>VLOOKUP($C$145,[67]납품수량!$B$3:$AH$200,K$1,0)</f>
        <v>0</v>
      </c>
      <c r="L145" s="388">
        <f>VLOOKUP($C$145,[67]납품수량!$B$3:$AH$200,L$1,0)</f>
        <v>0</v>
      </c>
      <c r="M145" s="388">
        <f>VLOOKUP($C$145,[67]납품수량!$B$3:$AH$200,M$1,0)</f>
        <v>0</v>
      </c>
      <c r="N145" s="388">
        <f>VLOOKUP($C$145,[67]납품수량!$B$3:$AH$200,N$1,0)</f>
        <v>0</v>
      </c>
      <c r="O145" s="388">
        <f>VLOOKUP($C$145,[67]납품수량!$B$3:$AH$200,O$1,0)</f>
        <v>0</v>
      </c>
      <c r="P145" s="388">
        <f>VLOOKUP($C$145,[67]납품수량!$B$3:$AH$200,P$1,0)</f>
        <v>0</v>
      </c>
      <c r="Q145" s="388">
        <f>VLOOKUP($C$145,[67]납품수량!$B$3:$AH$200,Q$1,0)</f>
        <v>0</v>
      </c>
      <c r="R145" s="388">
        <f>VLOOKUP($C$145,[67]납품수량!$B$3:$AH$200,R$1,0)</f>
        <v>0</v>
      </c>
      <c r="S145" s="388">
        <f>VLOOKUP($C$145,[67]납품수량!$B$3:$AH$200,S$1,0)</f>
        <v>0</v>
      </c>
      <c r="T145" s="388">
        <f>VLOOKUP($C$145,[67]납품수량!$B$3:$AH$200,T$1,0)</f>
        <v>0</v>
      </c>
      <c r="U145" s="388">
        <f>VLOOKUP($C$145,[67]납품수량!$B$3:$AH$200,U$1,0)</f>
        <v>0</v>
      </c>
      <c r="V145" s="388">
        <f>VLOOKUP($C$145,[67]납품수량!$B$3:$AH$200,V$1,0)</f>
        <v>0</v>
      </c>
      <c r="W145" s="388">
        <f>VLOOKUP($C$145,[67]납품수량!$B$3:$AH$200,W$1,0)</f>
        <v>0</v>
      </c>
      <c r="X145" s="388">
        <f>VLOOKUP($C$145,[67]납품수량!$B$3:$AH$200,X$1,0)</f>
        <v>0</v>
      </c>
      <c r="Y145" s="388">
        <f>VLOOKUP($C$145,[67]납품수량!$B$3:$AH$200,Y$1,0)</f>
        <v>0</v>
      </c>
      <c r="Z145" s="388">
        <f>VLOOKUP($C$145,[67]납품수량!$B$3:$AH$200,Z$1,0)</f>
        <v>0</v>
      </c>
      <c r="AA145" s="388">
        <f>VLOOKUP($C$145,[67]납품수량!$B$3:$AH$200,AA$1,0)</f>
        <v>0</v>
      </c>
      <c r="AB145" s="388">
        <f>VLOOKUP($C$145,[67]납품수량!$B$3:$AH$200,AB$1,0)</f>
        <v>0</v>
      </c>
      <c r="AC145" s="388">
        <f>VLOOKUP($C$145,[67]납품수량!$B$3:$AH$200,AC$1,0)</f>
        <v>0</v>
      </c>
      <c r="AD145" s="388">
        <f>VLOOKUP($C$145,[67]납품수량!$B$3:$AH$200,AD$1,0)</f>
        <v>0</v>
      </c>
      <c r="AE145" s="388">
        <f>VLOOKUP($C$145,[67]납품수량!$B$3:$AH$200,AE$1,0)</f>
        <v>0</v>
      </c>
      <c r="AF145" s="388">
        <f>VLOOKUP($C$145,[67]납품수량!$B$3:$AH$200,AF$1,0)</f>
        <v>0</v>
      </c>
      <c r="AG145" s="388">
        <f>VLOOKUP($C$145,[67]납품수량!$B$3:$AH$200,AG$1,0)</f>
        <v>0</v>
      </c>
      <c r="AH145" s="388">
        <f>VLOOKUP($C$145,[67]납품수량!$B$3:$AH$200,AH$1,0)</f>
        <v>0</v>
      </c>
      <c r="AI145" s="388">
        <f>VLOOKUP($C$145,[67]납품수량!$B$3:$AH$200,AI$1,0)</f>
        <v>0</v>
      </c>
      <c r="AJ145" s="388">
        <f>VLOOKUP($C$145,[67]납품수량!$B$3:$AH$200,AJ$1,0)</f>
        <v>0</v>
      </c>
      <c r="AK145" s="388">
        <f>VLOOKUP($C$145,[67]납품수량!$B$3:$AH$200,AK$1,0)</f>
        <v>0</v>
      </c>
      <c r="AL145" s="388">
        <f t="shared" si="143"/>
        <v>0</v>
      </c>
      <c r="AM145" s="389">
        <f t="shared" si="138"/>
        <v>0</v>
      </c>
      <c r="AN145" s="61"/>
      <c r="AO145" s="370">
        <f t="shared" ref="AO145:BS145" si="155">$F$145*G145</f>
        <v>0</v>
      </c>
      <c r="AP145" s="370">
        <f t="shared" si="155"/>
        <v>0</v>
      </c>
      <c r="AQ145" s="370">
        <f t="shared" si="155"/>
        <v>0</v>
      </c>
      <c r="AR145" s="370">
        <f t="shared" si="155"/>
        <v>0</v>
      </c>
      <c r="AS145" s="370">
        <f t="shared" si="155"/>
        <v>0</v>
      </c>
      <c r="AT145" s="370">
        <f t="shared" si="155"/>
        <v>0</v>
      </c>
      <c r="AU145" s="370">
        <f t="shared" si="155"/>
        <v>0</v>
      </c>
      <c r="AV145" s="370">
        <f t="shared" si="155"/>
        <v>0</v>
      </c>
      <c r="AW145" s="370">
        <f t="shared" si="155"/>
        <v>0</v>
      </c>
      <c r="AX145" s="370">
        <f t="shared" si="155"/>
        <v>0</v>
      </c>
      <c r="AY145" s="370">
        <f t="shared" si="155"/>
        <v>0</v>
      </c>
      <c r="AZ145" s="370">
        <f t="shared" si="155"/>
        <v>0</v>
      </c>
      <c r="BA145" s="370">
        <f t="shared" si="155"/>
        <v>0</v>
      </c>
      <c r="BB145" s="370">
        <f t="shared" si="155"/>
        <v>0</v>
      </c>
      <c r="BC145" s="370">
        <f t="shared" si="155"/>
        <v>0</v>
      </c>
      <c r="BD145" s="370">
        <f t="shared" si="155"/>
        <v>0</v>
      </c>
      <c r="BE145" s="370">
        <f t="shared" si="155"/>
        <v>0</v>
      </c>
      <c r="BF145" s="370">
        <f t="shared" si="155"/>
        <v>0</v>
      </c>
      <c r="BG145" s="370">
        <f t="shared" si="155"/>
        <v>0</v>
      </c>
      <c r="BH145" s="370">
        <f t="shared" si="155"/>
        <v>0</v>
      </c>
      <c r="BI145" s="370">
        <f t="shared" si="155"/>
        <v>0</v>
      </c>
      <c r="BJ145" s="370">
        <f t="shared" si="155"/>
        <v>0</v>
      </c>
      <c r="BK145" s="370">
        <f t="shared" si="155"/>
        <v>0</v>
      </c>
      <c r="BL145" s="370">
        <f t="shared" si="155"/>
        <v>0</v>
      </c>
      <c r="BM145" s="370">
        <f t="shared" si="155"/>
        <v>0</v>
      </c>
      <c r="BN145" s="370">
        <f t="shared" si="155"/>
        <v>0</v>
      </c>
      <c r="BO145" s="370">
        <f t="shared" si="155"/>
        <v>0</v>
      </c>
      <c r="BP145" s="370">
        <f t="shared" si="155"/>
        <v>0</v>
      </c>
      <c r="BQ145" s="370">
        <f t="shared" si="155"/>
        <v>0</v>
      </c>
      <c r="BR145" s="370">
        <f t="shared" si="155"/>
        <v>0</v>
      </c>
      <c r="BS145" s="370">
        <f t="shared" si="155"/>
        <v>0</v>
      </c>
      <c r="BT145" s="369">
        <f t="shared" si="140"/>
        <v>0</v>
      </c>
      <c r="BU145" s="61"/>
      <c r="BV145" s="61"/>
      <c r="BW145" s="61"/>
      <c r="BX145" s="61"/>
      <c r="BY145" s="61"/>
      <c r="BZ145" s="61"/>
      <c r="CA145" s="61"/>
      <c r="CB145" s="61"/>
      <c r="CC145" s="61"/>
      <c r="CD145" s="61"/>
      <c r="CE145" s="61"/>
      <c r="CF145" s="61"/>
      <c r="CG145" s="61"/>
      <c r="CH145" s="61"/>
      <c r="CI145" s="61"/>
      <c r="CJ145" s="61"/>
      <c r="CK145" s="61"/>
      <c r="CL145" s="61"/>
      <c r="CM145" s="61"/>
      <c r="CN145" s="61"/>
      <c r="CO145" s="61"/>
      <c r="CP145" s="61"/>
      <c r="CQ145" s="61"/>
      <c r="CR145" s="61"/>
      <c r="CS145" s="61"/>
      <c r="CT145" s="61"/>
      <c r="CU145" s="61"/>
      <c r="CV145" s="61"/>
      <c r="CW145" s="61"/>
      <c r="CX145" s="61"/>
      <c r="CY145" s="61"/>
      <c r="CZ145" s="61"/>
      <c r="DA145" s="61"/>
      <c r="DB145" s="61"/>
      <c r="DC145" s="61"/>
    </row>
    <row r="146" spans="1:107" s="58" customFormat="1" ht="16.5" customHeight="1">
      <c r="A146" s="70" t="s">
        <v>1315</v>
      </c>
      <c r="B146" s="660"/>
      <c r="C146" s="386" t="s">
        <v>1074</v>
      </c>
      <c r="D146" s="387" t="s">
        <v>1073</v>
      </c>
      <c r="E146" s="379" t="s">
        <v>1066</v>
      </c>
      <c r="F146" s="77">
        <f>VLOOKUP(C146,'[65]06월마감'!$A$1:$B$500,2,0)</f>
        <v>21473</v>
      </c>
      <c r="G146" s="388">
        <f>VLOOKUP($C$146,[67]납품수량!$B$3:$AH$200,G$1,0)</f>
        <v>0</v>
      </c>
      <c r="H146" s="388">
        <f>VLOOKUP($C$146,[67]납품수량!$B$3:$AH$200,H$1,0)</f>
        <v>0</v>
      </c>
      <c r="I146" s="388">
        <f>VLOOKUP($C$146,[67]납품수량!$B$3:$AH$200,I$1,0)</f>
        <v>0</v>
      </c>
      <c r="J146" s="388">
        <f>VLOOKUP($C$146,[67]납품수량!$B$3:$AH$200,J$1,0)</f>
        <v>0</v>
      </c>
      <c r="K146" s="388">
        <f>VLOOKUP($C$146,[67]납품수량!$B$3:$AH$200,K$1,0)</f>
        <v>0</v>
      </c>
      <c r="L146" s="388">
        <f>VLOOKUP($C$146,[67]납품수량!$B$3:$AH$200,L$1,0)</f>
        <v>0</v>
      </c>
      <c r="M146" s="388">
        <f>VLOOKUP($C$146,[67]납품수량!$B$3:$AH$200,M$1,0)</f>
        <v>0</v>
      </c>
      <c r="N146" s="388">
        <f>VLOOKUP($C$146,[67]납품수량!$B$3:$AH$200,N$1,0)</f>
        <v>0</v>
      </c>
      <c r="O146" s="388">
        <f>VLOOKUP($C$146,[67]납품수량!$B$3:$AH$200,O$1,0)</f>
        <v>0</v>
      </c>
      <c r="P146" s="388">
        <f>VLOOKUP($C$146,[67]납품수량!$B$3:$AH$200,P$1,0)</f>
        <v>0</v>
      </c>
      <c r="Q146" s="388">
        <f>VLOOKUP($C$146,[67]납품수량!$B$3:$AH$200,Q$1,0)</f>
        <v>0</v>
      </c>
      <c r="R146" s="388">
        <f>VLOOKUP($C$146,[67]납품수량!$B$3:$AH$200,R$1,0)</f>
        <v>0</v>
      </c>
      <c r="S146" s="388">
        <f>VLOOKUP($C$146,[67]납품수량!$B$3:$AH$200,S$1,0)</f>
        <v>0</v>
      </c>
      <c r="T146" s="388">
        <f>VLOOKUP($C$146,[67]납품수량!$B$3:$AH$200,T$1,0)</f>
        <v>0</v>
      </c>
      <c r="U146" s="388">
        <f>VLOOKUP($C$146,[67]납품수량!$B$3:$AH$200,U$1,0)</f>
        <v>0</v>
      </c>
      <c r="V146" s="388">
        <f>VLOOKUP($C$146,[67]납품수량!$B$3:$AH$200,V$1,0)</f>
        <v>0</v>
      </c>
      <c r="W146" s="388">
        <f>VLOOKUP($C$146,[67]납품수량!$B$3:$AH$200,W$1,0)</f>
        <v>0</v>
      </c>
      <c r="X146" s="388">
        <f>VLOOKUP($C$146,[67]납품수량!$B$3:$AH$200,X$1,0)</f>
        <v>0</v>
      </c>
      <c r="Y146" s="388">
        <f>VLOOKUP($C$146,[67]납품수량!$B$3:$AH$200,Y$1,0)</f>
        <v>0</v>
      </c>
      <c r="Z146" s="388">
        <f>VLOOKUP($C$146,[67]납품수량!$B$3:$AH$200,Z$1,0)</f>
        <v>0</v>
      </c>
      <c r="AA146" s="388">
        <f>VLOOKUP($C$146,[67]납품수량!$B$3:$AH$200,AA$1,0)</f>
        <v>0</v>
      </c>
      <c r="AB146" s="388">
        <f>VLOOKUP($C$146,[67]납품수량!$B$3:$AH$200,AB$1,0)</f>
        <v>0</v>
      </c>
      <c r="AC146" s="388">
        <f>VLOOKUP($C$146,[67]납품수량!$B$3:$AH$200,AC$1,0)</f>
        <v>0</v>
      </c>
      <c r="AD146" s="388">
        <f>VLOOKUP($C$146,[67]납품수량!$B$3:$AH$200,AD$1,0)</f>
        <v>0</v>
      </c>
      <c r="AE146" s="388">
        <f>VLOOKUP($C$146,[67]납품수량!$B$3:$AH$200,AE$1,0)</f>
        <v>0</v>
      </c>
      <c r="AF146" s="388">
        <f>VLOOKUP($C$146,[67]납품수량!$B$3:$AH$200,AF$1,0)</f>
        <v>0</v>
      </c>
      <c r="AG146" s="388">
        <f>VLOOKUP($C$146,[67]납품수량!$B$3:$AH$200,AG$1,0)</f>
        <v>0</v>
      </c>
      <c r="AH146" s="388">
        <f>VLOOKUP($C$146,[67]납품수량!$B$3:$AH$200,AH$1,0)</f>
        <v>0</v>
      </c>
      <c r="AI146" s="388">
        <f>VLOOKUP($C$146,[67]납품수량!$B$3:$AH$200,AI$1,0)</f>
        <v>0</v>
      </c>
      <c r="AJ146" s="388">
        <f>VLOOKUP($C$146,[67]납품수량!$B$3:$AH$200,AJ$1,0)</f>
        <v>0</v>
      </c>
      <c r="AK146" s="388">
        <f>VLOOKUP($C$146,[67]납품수량!$B$3:$AH$200,AK$1,0)</f>
        <v>0</v>
      </c>
      <c r="AL146" s="388">
        <f t="shared" si="143"/>
        <v>0</v>
      </c>
      <c r="AM146" s="389">
        <f t="shared" si="138"/>
        <v>0</v>
      </c>
      <c r="AN146" s="61"/>
      <c r="AO146" s="370">
        <f t="shared" ref="AO146:BS146" si="156">$F$146*G146</f>
        <v>0</v>
      </c>
      <c r="AP146" s="370">
        <f t="shared" si="156"/>
        <v>0</v>
      </c>
      <c r="AQ146" s="370">
        <f t="shared" si="156"/>
        <v>0</v>
      </c>
      <c r="AR146" s="370">
        <f t="shared" si="156"/>
        <v>0</v>
      </c>
      <c r="AS146" s="370">
        <f t="shared" si="156"/>
        <v>0</v>
      </c>
      <c r="AT146" s="370">
        <f t="shared" si="156"/>
        <v>0</v>
      </c>
      <c r="AU146" s="370">
        <f t="shared" si="156"/>
        <v>0</v>
      </c>
      <c r="AV146" s="370">
        <f t="shared" si="156"/>
        <v>0</v>
      </c>
      <c r="AW146" s="370">
        <f t="shared" si="156"/>
        <v>0</v>
      </c>
      <c r="AX146" s="370">
        <f t="shared" si="156"/>
        <v>0</v>
      </c>
      <c r="AY146" s="370">
        <f t="shared" si="156"/>
        <v>0</v>
      </c>
      <c r="AZ146" s="370">
        <f t="shared" si="156"/>
        <v>0</v>
      </c>
      <c r="BA146" s="370">
        <f t="shared" si="156"/>
        <v>0</v>
      </c>
      <c r="BB146" s="370">
        <f t="shared" si="156"/>
        <v>0</v>
      </c>
      <c r="BC146" s="370">
        <f t="shared" si="156"/>
        <v>0</v>
      </c>
      <c r="BD146" s="370">
        <f t="shared" si="156"/>
        <v>0</v>
      </c>
      <c r="BE146" s="370">
        <f t="shared" si="156"/>
        <v>0</v>
      </c>
      <c r="BF146" s="370">
        <f t="shared" si="156"/>
        <v>0</v>
      </c>
      <c r="BG146" s="370">
        <f t="shared" si="156"/>
        <v>0</v>
      </c>
      <c r="BH146" s="370">
        <f t="shared" si="156"/>
        <v>0</v>
      </c>
      <c r="BI146" s="370">
        <f t="shared" si="156"/>
        <v>0</v>
      </c>
      <c r="BJ146" s="370">
        <f t="shared" si="156"/>
        <v>0</v>
      </c>
      <c r="BK146" s="370">
        <f t="shared" si="156"/>
        <v>0</v>
      </c>
      <c r="BL146" s="370">
        <f t="shared" si="156"/>
        <v>0</v>
      </c>
      <c r="BM146" s="370">
        <f t="shared" si="156"/>
        <v>0</v>
      </c>
      <c r="BN146" s="370">
        <f t="shared" si="156"/>
        <v>0</v>
      </c>
      <c r="BO146" s="370">
        <f t="shared" si="156"/>
        <v>0</v>
      </c>
      <c r="BP146" s="370">
        <f t="shared" si="156"/>
        <v>0</v>
      </c>
      <c r="BQ146" s="370">
        <f t="shared" si="156"/>
        <v>0</v>
      </c>
      <c r="BR146" s="370">
        <f t="shared" si="156"/>
        <v>0</v>
      </c>
      <c r="BS146" s="370">
        <f t="shared" si="156"/>
        <v>0</v>
      </c>
      <c r="BT146" s="369">
        <f t="shared" si="140"/>
        <v>0</v>
      </c>
      <c r="BU146" s="61"/>
      <c r="BV146" s="61"/>
      <c r="BW146" s="61"/>
      <c r="BX146" s="61"/>
      <c r="BY146" s="61"/>
      <c r="BZ146" s="61"/>
      <c r="CA146" s="61"/>
      <c r="CB146" s="61"/>
      <c r="CC146" s="61"/>
      <c r="CD146" s="61"/>
      <c r="CE146" s="61"/>
      <c r="CF146" s="61"/>
      <c r="CG146" s="61"/>
      <c r="CH146" s="61"/>
      <c r="CI146" s="61"/>
      <c r="CJ146" s="61"/>
      <c r="CK146" s="61"/>
      <c r="CL146" s="61"/>
      <c r="CM146" s="61"/>
      <c r="CN146" s="61"/>
      <c r="CO146" s="61"/>
      <c r="CP146" s="61"/>
      <c r="CQ146" s="61"/>
      <c r="CR146" s="61"/>
      <c r="CS146" s="61"/>
      <c r="CT146" s="61"/>
      <c r="CU146" s="61"/>
      <c r="CV146" s="61"/>
      <c r="CW146" s="61"/>
      <c r="CX146" s="61"/>
      <c r="CY146" s="61"/>
      <c r="CZ146" s="61"/>
      <c r="DA146" s="61"/>
      <c r="DB146" s="61"/>
      <c r="DC146" s="61"/>
    </row>
    <row r="147" spans="1:107" s="58" customFormat="1" ht="16.5" customHeight="1">
      <c r="A147" s="70" t="s">
        <v>1315</v>
      </c>
      <c r="B147" s="660"/>
      <c r="C147" s="386" t="s">
        <v>1072</v>
      </c>
      <c r="D147" s="387" t="s">
        <v>1071</v>
      </c>
      <c r="E147" s="379" t="s">
        <v>1066</v>
      </c>
      <c r="F147" s="77">
        <f>VLOOKUP(C147,'[65]06월마감'!$A$1:$B$500,2,0)</f>
        <v>20426</v>
      </c>
      <c r="G147" s="388">
        <f>VLOOKUP($C$147,[67]납품수량!$B$3:$AH$200,G$1,0)</f>
        <v>0</v>
      </c>
      <c r="H147" s="388">
        <f>VLOOKUP($C$147,[67]납품수량!$B$3:$AH$200,H$1,0)</f>
        <v>0</v>
      </c>
      <c r="I147" s="388">
        <f>VLOOKUP($C$147,[67]납품수량!$B$3:$AH$200,I$1,0)</f>
        <v>0</v>
      </c>
      <c r="J147" s="388">
        <f>VLOOKUP($C$147,[67]납품수량!$B$3:$AH$200,J$1,0)</f>
        <v>0</v>
      </c>
      <c r="K147" s="388">
        <f>VLOOKUP($C$147,[67]납품수량!$B$3:$AH$200,K$1,0)</f>
        <v>0</v>
      </c>
      <c r="L147" s="388">
        <f>VLOOKUP($C$147,[67]납품수량!$B$3:$AH$200,L$1,0)</f>
        <v>0</v>
      </c>
      <c r="M147" s="388">
        <f>VLOOKUP($C$147,[67]납품수량!$B$3:$AH$200,M$1,0)</f>
        <v>0</v>
      </c>
      <c r="N147" s="388">
        <f>VLOOKUP($C$147,[67]납품수량!$B$3:$AH$200,N$1,0)</f>
        <v>0</v>
      </c>
      <c r="O147" s="388">
        <f>VLOOKUP($C$147,[67]납품수량!$B$3:$AH$200,O$1,0)</f>
        <v>0</v>
      </c>
      <c r="P147" s="388">
        <f>VLOOKUP($C$147,[67]납품수량!$B$3:$AH$200,P$1,0)</f>
        <v>0</v>
      </c>
      <c r="Q147" s="388">
        <f>VLOOKUP($C$147,[67]납품수량!$B$3:$AH$200,Q$1,0)</f>
        <v>0</v>
      </c>
      <c r="R147" s="388">
        <f>VLOOKUP($C$147,[67]납품수량!$B$3:$AH$200,R$1,0)</f>
        <v>0</v>
      </c>
      <c r="S147" s="388">
        <f>VLOOKUP($C$147,[67]납품수량!$B$3:$AH$200,S$1,0)</f>
        <v>0</v>
      </c>
      <c r="T147" s="388">
        <f>VLOOKUP($C$147,[67]납품수량!$B$3:$AH$200,T$1,0)</f>
        <v>0</v>
      </c>
      <c r="U147" s="388">
        <f>VLOOKUP($C$147,[67]납품수량!$B$3:$AH$200,U$1,0)</f>
        <v>0</v>
      </c>
      <c r="V147" s="388">
        <f>VLOOKUP($C$147,[67]납품수량!$B$3:$AH$200,V$1,0)</f>
        <v>0</v>
      </c>
      <c r="W147" s="388">
        <f>VLOOKUP($C$147,[67]납품수량!$B$3:$AH$200,W$1,0)</f>
        <v>0</v>
      </c>
      <c r="X147" s="388">
        <f>VLOOKUP($C$147,[67]납품수량!$B$3:$AH$200,X$1,0)</f>
        <v>0</v>
      </c>
      <c r="Y147" s="388">
        <f>VLOOKUP($C$147,[67]납품수량!$B$3:$AH$200,Y$1,0)</f>
        <v>0</v>
      </c>
      <c r="Z147" s="388">
        <f>VLOOKUP($C$147,[67]납품수량!$B$3:$AH$200,Z$1,0)</f>
        <v>0</v>
      </c>
      <c r="AA147" s="388">
        <f>VLOOKUP($C$147,[67]납품수량!$B$3:$AH$200,AA$1,0)</f>
        <v>0</v>
      </c>
      <c r="AB147" s="388">
        <f>VLOOKUP($C$147,[67]납품수량!$B$3:$AH$200,AB$1,0)</f>
        <v>0</v>
      </c>
      <c r="AC147" s="388">
        <f>VLOOKUP($C$147,[67]납품수량!$B$3:$AH$200,AC$1,0)</f>
        <v>0</v>
      </c>
      <c r="AD147" s="388">
        <f>VLOOKUP($C$147,[67]납품수량!$B$3:$AH$200,AD$1,0)</f>
        <v>0</v>
      </c>
      <c r="AE147" s="388">
        <f>VLOOKUP($C$147,[67]납품수량!$B$3:$AH$200,AE$1,0)</f>
        <v>0</v>
      </c>
      <c r="AF147" s="388">
        <f>VLOOKUP($C$147,[67]납품수량!$B$3:$AH$200,AF$1,0)</f>
        <v>0</v>
      </c>
      <c r="AG147" s="388">
        <f>VLOOKUP($C$147,[67]납품수량!$B$3:$AH$200,AG$1,0)</f>
        <v>0</v>
      </c>
      <c r="AH147" s="388">
        <f>VLOOKUP($C$147,[67]납품수량!$B$3:$AH$200,AH$1,0)</f>
        <v>0</v>
      </c>
      <c r="AI147" s="388">
        <f>VLOOKUP($C$147,[67]납품수량!$B$3:$AH$200,AI$1,0)</f>
        <v>0</v>
      </c>
      <c r="AJ147" s="388">
        <f>VLOOKUP($C$147,[67]납품수량!$B$3:$AH$200,AJ$1,0)</f>
        <v>0</v>
      </c>
      <c r="AK147" s="388">
        <f>VLOOKUP($C$147,[67]납품수량!$B$3:$AH$200,AK$1,0)</f>
        <v>0</v>
      </c>
      <c r="AL147" s="388">
        <f t="shared" si="143"/>
        <v>0</v>
      </c>
      <c r="AM147" s="389">
        <f t="shared" si="138"/>
        <v>0</v>
      </c>
      <c r="AN147" s="61"/>
      <c r="AO147" s="370">
        <f t="shared" ref="AO147:BS147" si="157">$F$147*G147</f>
        <v>0</v>
      </c>
      <c r="AP147" s="370">
        <f t="shared" si="157"/>
        <v>0</v>
      </c>
      <c r="AQ147" s="370">
        <f t="shared" si="157"/>
        <v>0</v>
      </c>
      <c r="AR147" s="370">
        <f t="shared" si="157"/>
        <v>0</v>
      </c>
      <c r="AS147" s="370">
        <f t="shared" si="157"/>
        <v>0</v>
      </c>
      <c r="AT147" s="370">
        <f t="shared" si="157"/>
        <v>0</v>
      </c>
      <c r="AU147" s="370">
        <f t="shared" si="157"/>
        <v>0</v>
      </c>
      <c r="AV147" s="370">
        <f t="shared" si="157"/>
        <v>0</v>
      </c>
      <c r="AW147" s="370">
        <f t="shared" si="157"/>
        <v>0</v>
      </c>
      <c r="AX147" s="370">
        <f t="shared" si="157"/>
        <v>0</v>
      </c>
      <c r="AY147" s="370">
        <f t="shared" si="157"/>
        <v>0</v>
      </c>
      <c r="AZ147" s="370">
        <f t="shared" si="157"/>
        <v>0</v>
      </c>
      <c r="BA147" s="370">
        <f t="shared" si="157"/>
        <v>0</v>
      </c>
      <c r="BB147" s="370">
        <f t="shared" si="157"/>
        <v>0</v>
      </c>
      <c r="BC147" s="370">
        <f t="shared" si="157"/>
        <v>0</v>
      </c>
      <c r="BD147" s="370">
        <f t="shared" si="157"/>
        <v>0</v>
      </c>
      <c r="BE147" s="370">
        <f t="shared" si="157"/>
        <v>0</v>
      </c>
      <c r="BF147" s="370">
        <f t="shared" si="157"/>
        <v>0</v>
      </c>
      <c r="BG147" s="370">
        <f t="shared" si="157"/>
        <v>0</v>
      </c>
      <c r="BH147" s="370">
        <f t="shared" si="157"/>
        <v>0</v>
      </c>
      <c r="BI147" s="370">
        <f t="shared" si="157"/>
        <v>0</v>
      </c>
      <c r="BJ147" s="370">
        <f t="shared" si="157"/>
        <v>0</v>
      </c>
      <c r="BK147" s="370">
        <f t="shared" si="157"/>
        <v>0</v>
      </c>
      <c r="BL147" s="370">
        <f t="shared" si="157"/>
        <v>0</v>
      </c>
      <c r="BM147" s="370">
        <f t="shared" si="157"/>
        <v>0</v>
      </c>
      <c r="BN147" s="370">
        <f t="shared" si="157"/>
        <v>0</v>
      </c>
      <c r="BO147" s="370">
        <f t="shared" si="157"/>
        <v>0</v>
      </c>
      <c r="BP147" s="370">
        <f t="shared" si="157"/>
        <v>0</v>
      </c>
      <c r="BQ147" s="370">
        <f t="shared" si="157"/>
        <v>0</v>
      </c>
      <c r="BR147" s="370">
        <f t="shared" si="157"/>
        <v>0</v>
      </c>
      <c r="BS147" s="370">
        <f t="shared" si="157"/>
        <v>0</v>
      </c>
      <c r="BT147" s="369">
        <f t="shared" si="140"/>
        <v>0</v>
      </c>
      <c r="BU147" s="61"/>
      <c r="BV147" s="61"/>
      <c r="BW147" s="61"/>
      <c r="BX147" s="61"/>
      <c r="BY147" s="61"/>
      <c r="BZ147" s="61"/>
      <c r="CA147" s="61"/>
      <c r="CB147" s="61"/>
      <c r="CC147" s="61"/>
      <c r="CD147" s="61"/>
      <c r="CE147" s="61"/>
      <c r="CF147" s="61"/>
      <c r="CG147" s="61"/>
      <c r="CH147" s="61"/>
      <c r="CI147" s="61"/>
      <c r="CJ147" s="61"/>
      <c r="CK147" s="61"/>
      <c r="CL147" s="61"/>
      <c r="CM147" s="61"/>
      <c r="CN147" s="61"/>
      <c r="CO147" s="61"/>
      <c r="CP147" s="61"/>
      <c r="CQ147" s="61"/>
      <c r="CR147" s="61"/>
      <c r="CS147" s="61"/>
      <c r="CT147" s="61"/>
      <c r="CU147" s="61"/>
      <c r="CV147" s="61"/>
      <c r="CW147" s="61"/>
      <c r="CX147" s="61"/>
      <c r="CY147" s="61"/>
      <c r="CZ147" s="61"/>
      <c r="DA147" s="61"/>
      <c r="DB147" s="61"/>
      <c r="DC147" s="61"/>
    </row>
    <row r="148" spans="1:107" s="58" customFormat="1" ht="16.5" customHeight="1">
      <c r="A148" s="70" t="s">
        <v>1315</v>
      </c>
      <c r="B148" s="660"/>
      <c r="C148" s="386" t="s">
        <v>1070</v>
      </c>
      <c r="D148" s="387" t="s">
        <v>1069</v>
      </c>
      <c r="E148" s="379" t="s">
        <v>1066</v>
      </c>
      <c r="F148" s="77">
        <f>VLOOKUP(C148,'[65]06월마감'!$A$1:$B$500,2,0)</f>
        <v>19490</v>
      </c>
      <c r="G148" s="388">
        <f>VLOOKUP($C$148,[67]납품수량!$B$3:$AH$200,G$1,0)</f>
        <v>0</v>
      </c>
      <c r="H148" s="388">
        <f>VLOOKUP($C$148,[67]납품수량!$B$3:$AH$200,H$1,0)</f>
        <v>0</v>
      </c>
      <c r="I148" s="388">
        <f>VLOOKUP($C$148,[67]납품수량!$B$3:$AH$200,I$1,0)</f>
        <v>0</v>
      </c>
      <c r="J148" s="388">
        <f>VLOOKUP($C$148,[67]납품수량!$B$3:$AH$200,J$1,0)</f>
        <v>0</v>
      </c>
      <c r="K148" s="388">
        <f>VLOOKUP($C$148,[67]납품수량!$B$3:$AH$200,K$1,0)</f>
        <v>0</v>
      </c>
      <c r="L148" s="388">
        <f>VLOOKUP($C$148,[67]납품수량!$B$3:$AH$200,L$1,0)</f>
        <v>0</v>
      </c>
      <c r="M148" s="388">
        <f>VLOOKUP($C$148,[67]납품수량!$B$3:$AH$200,M$1,0)</f>
        <v>0</v>
      </c>
      <c r="N148" s="388">
        <f>VLOOKUP($C$148,[67]납품수량!$B$3:$AH$200,N$1,0)</f>
        <v>0</v>
      </c>
      <c r="O148" s="388">
        <f>VLOOKUP($C$148,[67]납품수량!$B$3:$AH$200,O$1,0)</f>
        <v>0</v>
      </c>
      <c r="P148" s="388">
        <f>VLOOKUP($C$148,[67]납품수량!$B$3:$AH$200,P$1,0)</f>
        <v>0</v>
      </c>
      <c r="Q148" s="388">
        <f>VLOOKUP($C$148,[67]납품수량!$B$3:$AH$200,Q$1,0)</f>
        <v>0</v>
      </c>
      <c r="R148" s="388">
        <f>VLOOKUP($C$148,[67]납품수량!$B$3:$AH$200,R$1,0)</f>
        <v>0</v>
      </c>
      <c r="S148" s="388">
        <f>VLOOKUP($C$148,[67]납품수량!$B$3:$AH$200,S$1,0)</f>
        <v>0</v>
      </c>
      <c r="T148" s="388">
        <f>VLOOKUP($C$148,[67]납품수량!$B$3:$AH$200,T$1,0)</f>
        <v>0</v>
      </c>
      <c r="U148" s="388">
        <f>VLOOKUP($C$148,[67]납품수량!$B$3:$AH$200,U$1,0)</f>
        <v>0</v>
      </c>
      <c r="V148" s="388">
        <f>VLOOKUP($C$148,[67]납품수량!$B$3:$AH$200,V$1,0)</f>
        <v>0</v>
      </c>
      <c r="W148" s="388">
        <f>VLOOKUP($C$148,[67]납품수량!$B$3:$AH$200,W$1,0)</f>
        <v>0</v>
      </c>
      <c r="X148" s="388">
        <f>VLOOKUP($C$148,[67]납품수량!$B$3:$AH$200,X$1,0)</f>
        <v>0</v>
      </c>
      <c r="Y148" s="388">
        <f>VLOOKUP($C$148,[67]납품수량!$B$3:$AH$200,Y$1,0)</f>
        <v>0</v>
      </c>
      <c r="Z148" s="388">
        <f>VLOOKUP($C$148,[67]납품수량!$B$3:$AH$200,Z$1,0)</f>
        <v>0</v>
      </c>
      <c r="AA148" s="388">
        <f>VLOOKUP($C$148,[67]납품수량!$B$3:$AH$200,AA$1,0)</f>
        <v>0</v>
      </c>
      <c r="AB148" s="388">
        <f>VLOOKUP($C$148,[67]납품수량!$B$3:$AH$200,AB$1,0)</f>
        <v>0</v>
      </c>
      <c r="AC148" s="388">
        <f>VLOOKUP($C$148,[67]납품수량!$B$3:$AH$200,AC$1,0)</f>
        <v>0</v>
      </c>
      <c r="AD148" s="388">
        <f>VLOOKUP($C$148,[67]납품수량!$B$3:$AH$200,AD$1,0)</f>
        <v>0</v>
      </c>
      <c r="AE148" s="388">
        <f>VLOOKUP($C$148,[67]납품수량!$B$3:$AH$200,AE$1,0)</f>
        <v>0</v>
      </c>
      <c r="AF148" s="388">
        <f>VLOOKUP($C$148,[67]납품수량!$B$3:$AH$200,AF$1,0)</f>
        <v>0</v>
      </c>
      <c r="AG148" s="388">
        <f>VLOOKUP($C$148,[67]납품수량!$B$3:$AH$200,AG$1,0)</f>
        <v>0</v>
      </c>
      <c r="AH148" s="388">
        <f>VLOOKUP($C$148,[67]납품수량!$B$3:$AH$200,AH$1,0)</f>
        <v>0</v>
      </c>
      <c r="AI148" s="388">
        <f>VLOOKUP($C$148,[67]납품수량!$B$3:$AH$200,AI$1,0)</f>
        <v>0</v>
      </c>
      <c r="AJ148" s="388">
        <f>VLOOKUP($C$148,[67]납품수량!$B$3:$AH$200,AJ$1,0)</f>
        <v>0</v>
      </c>
      <c r="AK148" s="388">
        <f>VLOOKUP($C$148,[67]납품수량!$B$3:$AH$200,AK$1,0)</f>
        <v>0</v>
      </c>
      <c r="AL148" s="388">
        <f t="shared" si="143"/>
        <v>0</v>
      </c>
      <c r="AM148" s="389">
        <f t="shared" si="138"/>
        <v>0</v>
      </c>
      <c r="AN148" s="61"/>
      <c r="AO148" s="370">
        <f t="shared" ref="AO148:BS148" si="158">$F$148*G148</f>
        <v>0</v>
      </c>
      <c r="AP148" s="370">
        <f t="shared" si="158"/>
        <v>0</v>
      </c>
      <c r="AQ148" s="370">
        <f t="shared" si="158"/>
        <v>0</v>
      </c>
      <c r="AR148" s="370">
        <f t="shared" si="158"/>
        <v>0</v>
      </c>
      <c r="AS148" s="370">
        <f t="shared" si="158"/>
        <v>0</v>
      </c>
      <c r="AT148" s="370">
        <f t="shared" si="158"/>
        <v>0</v>
      </c>
      <c r="AU148" s="370">
        <f t="shared" si="158"/>
        <v>0</v>
      </c>
      <c r="AV148" s="370">
        <f t="shared" si="158"/>
        <v>0</v>
      </c>
      <c r="AW148" s="370">
        <f t="shared" si="158"/>
        <v>0</v>
      </c>
      <c r="AX148" s="370">
        <f t="shared" si="158"/>
        <v>0</v>
      </c>
      <c r="AY148" s="370">
        <f t="shared" si="158"/>
        <v>0</v>
      </c>
      <c r="AZ148" s="370">
        <f t="shared" si="158"/>
        <v>0</v>
      </c>
      <c r="BA148" s="370">
        <f t="shared" si="158"/>
        <v>0</v>
      </c>
      <c r="BB148" s="370">
        <f t="shared" si="158"/>
        <v>0</v>
      </c>
      <c r="BC148" s="370">
        <f t="shared" si="158"/>
        <v>0</v>
      </c>
      <c r="BD148" s="370">
        <f t="shared" si="158"/>
        <v>0</v>
      </c>
      <c r="BE148" s="370">
        <f t="shared" si="158"/>
        <v>0</v>
      </c>
      <c r="BF148" s="370">
        <f t="shared" si="158"/>
        <v>0</v>
      </c>
      <c r="BG148" s="370">
        <f t="shared" si="158"/>
        <v>0</v>
      </c>
      <c r="BH148" s="370">
        <f t="shared" si="158"/>
        <v>0</v>
      </c>
      <c r="BI148" s="370">
        <f t="shared" si="158"/>
        <v>0</v>
      </c>
      <c r="BJ148" s="370">
        <f t="shared" si="158"/>
        <v>0</v>
      </c>
      <c r="BK148" s="370">
        <f t="shared" si="158"/>
        <v>0</v>
      </c>
      <c r="BL148" s="370">
        <f t="shared" si="158"/>
        <v>0</v>
      </c>
      <c r="BM148" s="370">
        <f t="shared" si="158"/>
        <v>0</v>
      </c>
      <c r="BN148" s="370">
        <f t="shared" si="158"/>
        <v>0</v>
      </c>
      <c r="BO148" s="370">
        <f t="shared" si="158"/>
        <v>0</v>
      </c>
      <c r="BP148" s="370">
        <f t="shared" si="158"/>
        <v>0</v>
      </c>
      <c r="BQ148" s="370">
        <f t="shared" si="158"/>
        <v>0</v>
      </c>
      <c r="BR148" s="370">
        <f t="shared" si="158"/>
        <v>0</v>
      </c>
      <c r="BS148" s="370">
        <f t="shared" si="158"/>
        <v>0</v>
      </c>
      <c r="BT148" s="369">
        <f t="shared" si="140"/>
        <v>0</v>
      </c>
      <c r="BU148" s="61"/>
      <c r="BV148" s="61"/>
      <c r="BW148" s="61"/>
      <c r="BX148" s="61"/>
      <c r="BY148" s="61"/>
      <c r="BZ148" s="61"/>
      <c r="CA148" s="61"/>
      <c r="CB148" s="61"/>
      <c r="CC148" s="61"/>
      <c r="CD148" s="61"/>
      <c r="CE148" s="61"/>
      <c r="CF148" s="61"/>
      <c r="CG148" s="61"/>
      <c r="CH148" s="61"/>
      <c r="CI148" s="61"/>
      <c r="CJ148" s="61"/>
      <c r="CK148" s="61"/>
      <c r="CL148" s="61"/>
      <c r="CM148" s="61"/>
      <c r="CN148" s="61"/>
      <c r="CO148" s="61"/>
      <c r="CP148" s="61"/>
      <c r="CQ148" s="61"/>
      <c r="CR148" s="61"/>
      <c r="CS148" s="61"/>
      <c r="CT148" s="61"/>
      <c r="CU148" s="61"/>
      <c r="CV148" s="61"/>
      <c r="CW148" s="61"/>
      <c r="CX148" s="61"/>
      <c r="CY148" s="61"/>
      <c r="CZ148" s="61"/>
      <c r="DA148" s="61"/>
      <c r="DB148" s="61"/>
      <c r="DC148" s="61"/>
    </row>
    <row r="149" spans="1:107" s="58" customFormat="1" ht="16.5" customHeight="1">
      <c r="A149" s="70" t="s">
        <v>1315</v>
      </c>
      <c r="B149" s="660"/>
      <c r="C149" s="386" t="s">
        <v>1068</v>
      </c>
      <c r="D149" s="387" t="s">
        <v>1067</v>
      </c>
      <c r="E149" s="379" t="s">
        <v>1066</v>
      </c>
      <c r="F149" s="77">
        <f>VLOOKUP(C149,'[65]06월마감'!$A$1:$B$500,2,0)</f>
        <v>21604</v>
      </c>
      <c r="G149" s="388">
        <f>VLOOKUP($C$149,[67]납품수량!$B$3:$AH$200,G$1,0)</f>
        <v>0</v>
      </c>
      <c r="H149" s="388">
        <f>VLOOKUP($C$149,[67]납품수량!$B$3:$AH$200,H$1,0)</f>
        <v>0</v>
      </c>
      <c r="I149" s="388">
        <f>VLOOKUP($C$149,[67]납품수량!$B$3:$AH$200,I$1,0)</f>
        <v>0</v>
      </c>
      <c r="J149" s="388">
        <f>VLOOKUP($C$149,[67]납품수량!$B$3:$AH$200,J$1,0)</f>
        <v>0</v>
      </c>
      <c r="K149" s="388">
        <f>VLOOKUP($C$149,[67]납품수량!$B$3:$AH$200,K$1,0)</f>
        <v>0</v>
      </c>
      <c r="L149" s="388">
        <f>VLOOKUP($C$149,[67]납품수량!$B$3:$AH$200,L$1,0)</f>
        <v>0</v>
      </c>
      <c r="M149" s="388">
        <f>VLOOKUP($C$149,[67]납품수량!$B$3:$AH$200,M$1,0)</f>
        <v>0</v>
      </c>
      <c r="N149" s="388">
        <f>VLOOKUP($C$149,[67]납품수량!$B$3:$AH$200,N$1,0)</f>
        <v>0</v>
      </c>
      <c r="O149" s="388">
        <f>VLOOKUP($C$149,[67]납품수량!$B$3:$AH$200,O$1,0)</f>
        <v>0</v>
      </c>
      <c r="P149" s="388">
        <f>VLOOKUP($C$149,[67]납품수량!$B$3:$AH$200,P$1,0)</f>
        <v>0</v>
      </c>
      <c r="Q149" s="388">
        <f>VLOOKUP($C$149,[67]납품수량!$B$3:$AH$200,Q$1,0)</f>
        <v>0</v>
      </c>
      <c r="R149" s="388">
        <f>VLOOKUP($C$149,[67]납품수량!$B$3:$AH$200,R$1,0)</f>
        <v>0</v>
      </c>
      <c r="S149" s="388">
        <f>VLOOKUP($C$149,[67]납품수량!$B$3:$AH$200,S$1,0)</f>
        <v>0</v>
      </c>
      <c r="T149" s="388">
        <f>VLOOKUP($C$149,[67]납품수량!$B$3:$AH$200,T$1,0)</f>
        <v>0</v>
      </c>
      <c r="U149" s="388">
        <f>VLOOKUP($C$149,[67]납품수량!$B$3:$AH$200,U$1,0)</f>
        <v>0</v>
      </c>
      <c r="V149" s="388">
        <f>VLOOKUP($C$149,[67]납품수량!$B$3:$AH$200,V$1,0)</f>
        <v>0</v>
      </c>
      <c r="W149" s="388">
        <f>VLOOKUP($C$149,[67]납품수량!$B$3:$AH$200,W$1,0)</f>
        <v>0</v>
      </c>
      <c r="X149" s="388">
        <f>VLOOKUP($C$149,[67]납품수량!$B$3:$AH$200,X$1,0)</f>
        <v>0</v>
      </c>
      <c r="Y149" s="388">
        <f>VLOOKUP($C$149,[67]납품수량!$B$3:$AH$200,Y$1,0)</f>
        <v>0</v>
      </c>
      <c r="Z149" s="388">
        <f>VLOOKUP($C$149,[67]납품수량!$B$3:$AH$200,Z$1,0)</f>
        <v>0</v>
      </c>
      <c r="AA149" s="388">
        <f>VLOOKUP($C$149,[67]납품수량!$B$3:$AH$200,AA$1,0)</f>
        <v>0</v>
      </c>
      <c r="AB149" s="388">
        <f>VLOOKUP($C$149,[67]납품수량!$B$3:$AH$200,AB$1,0)</f>
        <v>0</v>
      </c>
      <c r="AC149" s="388">
        <f>VLOOKUP($C$149,[67]납품수량!$B$3:$AH$200,AC$1,0)</f>
        <v>0</v>
      </c>
      <c r="AD149" s="388">
        <f>VLOOKUP($C$149,[67]납품수량!$B$3:$AH$200,AD$1,0)</f>
        <v>0</v>
      </c>
      <c r="AE149" s="388">
        <f>VLOOKUP($C$149,[67]납품수량!$B$3:$AH$200,AE$1,0)</f>
        <v>0</v>
      </c>
      <c r="AF149" s="388">
        <f>VLOOKUP($C$149,[67]납품수량!$B$3:$AH$200,AF$1,0)</f>
        <v>0</v>
      </c>
      <c r="AG149" s="388">
        <f>VLOOKUP($C$149,[67]납품수량!$B$3:$AH$200,AG$1,0)</f>
        <v>0</v>
      </c>
      <c r="AH149" s="388">
        <f>VLOOKUP($C$149,[67]납품수량!$B$3:$AH$200,AH$1,0)</f>
        <v>0</v>
      </c>
      <c r="AI149" s="388">
        <f>VLOOKUP($C$149,[67]납품수량!$B$3:$AH$200,AI$1,0)</f>
        <v>0</v>
      </c>
      <c r="AJ149" s="388">
        <f>VLOOKUP($C$149,[67]납품수량!$B$3:$AH$200,AJ$1,0)</f>
        <v>0</v>
      </c>
      <c r="AK149" s="388">
        <f>VLOOKUP($C$149,[67]납품수량!$B$3:$AH$200,AK$1,0)</f>
        <v>0</v>
      </c>
      <c r="AL149" s="388">
        <f t="shared" si="143"/>
        <v>0</v>
      </c>
      <c r="AM149" s="389">
        <f t="shared" si="138"/>
        <v>0</v>
      </c>
      <c r="AN149" s="61"/>
      <c r="AO149" s="370">
        <f t="shared" ref="AO149:BS149" si="159">$F$149*G149</f>
        <v>0</v>
      </c>
      <c r="AP149" s="370">
        <f t="shared" si="159"/>
        <v>0</v>
      </c>
      <c r="AQ149" s="370">
        <f t="shared" si="159"/>
        <v>0</v>
      </c>
      <c r="AR149" s="370">
        <f t="shared" si="159"/>
        <v>0</v>
      </c>
      <c r="AS149" s="370">
        <f t="shared" si="159"/>
        <v>0</v>
      </c>
      <c r="AT149" s="370">
        <f t="shared" si="159"/>
        <v>0</v>
      </c>
      <c r="AU149" s="370">
        <f t="shared" si="159"/>
        <v>0</v>
      </c>
      <c r="AV149" s="370">
        <f t="shared" si="159"/>
        <v>0</v>
      </c>
      <c r="AW149" s="370">
        <f t="shared" si="159"/>
        <v>0</v>
      </c>
      <c r="AX149" s="370">
        <f t="shared" si="159"/>
        <v>0</v>
      </c>
      <c r="AY149" s="370">
        <f t="shared" si="159"/>
        <v>0</v>
      </c>
      <c r="AZ149" s="370">
        <f t="shared" si="159"/>
        <v>0</v>
      </c>
      <c r="BA149" s="370">
        <f t="shared" si="159"/>
        <v>0</v>
      </c>
      <c r="BB149" s="370">
        <f t="shared" si="159"/>
        <v>0</v>
      </c>
      <c r="BC149" s="370">
        <f t="shared" si="159"/>
        <v>0</v>
      </c>
      <c r="BD149" s="370">
        <f t="shared" si="159"/>
        <v>0</v>
      </c>
      <c r="BE149" s="370">
        <f t="shared" si="159"/>
        <v>0</v>
      </c>
      <c r="BF149" s="370">
        <f t="shared" si="159"/>
        <v>0</v>
      </c>
      <c r="BG149" s="370">
        <f t="shared" si="159"/>
        <v>0</v>
      </c>
      <c r="BH149" s="370">
        <f t="shared" si="159"/>
        <v>0</v>
      </c>
      <c r="BI149" s="370">
        <f t="shared" si="159"/>
        <v>0</v>
      </c>
      <c r="BJ149" s="370">
        <f t="shared" si="159"/>
        <v>0</v>
      </c>
      <c r="BK149" s="370">
        <f t="shared" si="159"/>
        <v>0</v>
      </c>
      <c r="BL149" s="370">
        <f t="shared" si="159"/>
        <v>0</v>
      </c>
      <c r="BM149" s="370">
        <f t="shared" si="159"/>
        <v>0</v>
      </c>
      <c r="BN149" s="370">
        <f t="shared" si="159"/>
        <v>0</v>
      </c>
      <c r="BO149" s="370">
        <f t="shared" si="159"/>
        <v>0</v>
      </c>
      <c r="BP149" s="370">
        <f t="shared" si="159"/>
        <v>0</v>
      </c>
      <c r="BQ149" s="370">
        <f t="shared" si="159"/>
        <v>0</v>
      </c>
      <c r="BR149" s="370">
        <f t="shared" si="159"/>
        <v>0</v>
      </c>
      <c r="BS149" s="370">
        <f t="shared" si="159"/>
        <v>0</v>
      </c>
      <c r="BT149" s="369">
        <f t="shared" si="140"/>
        <v>0</v>
      </c>
      <c r="BU149" s="61"/>
      <c r="BV149" s="61"/>
      <c r="BW149" s="61"/>
      <c r="BX149" s="61"/>
      <c r="BY149" s="61"/>
      <c r="BZ149" s="61"/>
      <c r="CA149" s="61"/>
      <c r="CB149" s="61"/>
      <c r="CC149" s="61"/>
      <c r="CD149" s="61"/>
      <c r="CE149" s="61"/>
      <c r="CF149" s="61"/>
      <c r="CG149" s="61"/>
      <c r="CH149" s="61"/>
      <c r="CI149" s="61"/>
      <c r="CJ149" s="61"/>
      <c r="CK149" s="61"/>
      <c r="CL149" s="61"/>
      <c r="CM149" s="61"/>
      <c r="CN149" s="61"/>
      <c r="CO149" s="61"/>
      <c r="CP149" s="61"/>
      <c r="CQ149" s="61"/>
      <c r="CR149" s="61"/>
      <c r="CS149" s="61"/>
      <c r="CT149" s="61"/>
      <c r="CU149" s="61"/>
      <c r="CV149" s="61"/>
      <c r="CW149" s="61"/>
      <c r="CX149" s="61"/>
      <c r="CY149" s="61"/>
      <c r="CZ149" s="61"/>
      <c r="DA149" s="61"/>
      <c r="DB149" s="61"/>
      <c r="DC149" s="61"/>
    </row>
    <row r="150" spans="1:107" s="58" customFormat="1" ht="16.5" customHeight="1">
      <c r="A150" s="70" t="s">
        <v>433</v>
      </c>
      <c r="B150" s="660"/>
      <c r="C150" s="386" t="s">
        <v>1065</v>
      </c>
      <c r="D150" s="387" t="s">
        <v>1064</v>
      </c>
      <c r="E150" s="379" t="s">
        <v>500</v>
      </c>
      <c r="F150" s="77">
        <f>VLOOKUP(C150,'[65]06월마감'!$A$1:$B$500,2,0)</f>
        <v>828</v>
      </c>
      <c r="G150" s="388">
        <f>VLOOKUP($C$150,[67]납품수량!$B$3:$AH$200,G$1,0)</f>
        <v>0</v>
      </c>
      <c r="H150" s="388">
        <f>VLOOKUP($C$150,[67]납품수량!$B$3:$AH$200,H$1,0)</f>
        <v>0</v>
      </c>
      <c r="I150" s="388">
        <f>VLOOKUP($C$150,[67]납품수량!$B$3:$AH$200,I$1,0)</f>
        <v>0</v>
      </c>
      <c r="J150" s="388">
        <f>VLOOKUP($C$150,[67]납품수량!$B$3:$AH$200,J$1,0)</f>
        <v>0</v>
      </c>
      <c r="K150" s="388">
        <f>VLOOKUP($C$150,[67]납품수량!$B$3:$AH$200,K$1,0)</f>
        <v>0</v>
      </c>
      <c r="L150" s="388">
        <f>VLOOKUP($C$150,[67]납품수량!$B$3:$AH$200,L$1,0)</f>
        <v>0</v>
      </c>
      <c r="M150" s="388">
        <f>VLOOKUP($C$150,[67]납품수량!$B$3:$AH$200,M$1,0)</f>
        <v>0</v>
      </c>
      <c r="N150" s="388">
        <f>VLOOKUP($C$150,[67]납품수량!$B$3:$AH$200,N$1,0)</f>
        <v>0</v>
      </c>
      <c r="O150" s="388">
        <f>VLOOKUP($C$150,[67]납품수량!$B$3:$AH$200,O$1,0)</f>
        <v>0</v>
      </c>
      <c r="P150" s="388">
        <f>VLOOKUP($C$150,[67]납품수량!$B$3:$AH$200,P$1,0)</f>
        <v>0</v>
      </c>
      <c r="Q150" s="388">
        <f>VLOOKUP($C$150,[67]납품수량!$B$3:$AH$200,Q$1,0)</f>
        <v>0</v>
      </c>
      <c r="R150" s="388">
        <f>VLOOKUP($C$150,[67]납품수량!$B$3:$AH$200,R$1,0)</f>
        <v>0</v>
      </c>
      <c r="S150" s="388">
        <f>VLOOKUP($C$150,[67]납품수량!$B$3:$AH$200,S$1,0)</f>
        <v>0</v>
      </c>
      <c r="T150" s="388">
        <f>VLOOKUP($C$150,[67]납품수량!$B$3:$AH$200,T$1,0)</f>
        <v>0</v>
      </c>
      <c r="U150" s="388">
        <f>VLOOKUP($C$150,[67]납품수량!$B$3:$AH$200,U$1,0)</f>
        <v>0</v>
      </c>
      <c r="V150" s="388">
        <f>VLOOKUP($C$150,[67]납품수량!$B$3:$AH$200,V$1,0)</f>
        <v>0</v>
      </c>
      <c r="W150" s="388">
        <f>VLOOKUP($C$150,[67]납품수량!$B$3:$AH$200,W$1,0)</f>
        <v>0</v>
      </c>
      <c r="X150" s="388">
        <f>VLOOKUP($C$150,[67]납품수량!$B$3:$AH$200,X$1,0)</f>
        <v>0</v>
      </c>
      <c r="Y150" s="388">
        <f>VLOOKUP($C$150,[67]납품수량!$B$3:$AH$200,Y$1,0)</f>
        <v>0</v>
      </c>
      <c r="Z150" s="388">
        <f>VLOOKUP($C$150,[67]납품수량!$B$3:$AH$200,Z$1,0)</f>
        <v>0</v>
      </c>
      <c r="AA150" s="388">
        <f>VLOOKUP($C$150,[67]납품수량!$B$3:$AH$200,AA$1,0)</f>
        <v>0</v>
      </c>
      <c r="AB150" s="388">
        <f>VLOOKUP($C$150,[67]납품수량!$B$3:$AH$200,AB$1,0)</f>
        <v>0</v>
      </c>
      <c r="AC150" s="388">
        <f>VLOOKUP($C$150,[67]납품수량!$B$3:$AH$200,AC$1,0)</f>
        <v>0</v>
      </c>
      <c r="AD150" s="388">
        <f>VLOOKUP($C$150,[67]납품수량!$B$3:$AH$200,AD$1,0)</f>
        <v>0</v>
      </c>
      <c r="AE150" s="388">
        <f>VLOOKUP($C$150,[67]납품수량!$B$3:$AH$200,AE$1,0)</f>
        <v>0</v>
      </c>
      <c r="AF150" s="388">
        <f>VLOOKUP($C$150,[67]납품수량!$B$3:$AH$200,AF$1,0)</f>
        <v>0</v>
      </c>
      <c r="AG150" s="388">
        <f>VLOOKUP($C$150,[67]납품수량!$B$3:$AH$200,AG$1,0)</f>
        <v>0</v>
      </c>
      <c r="AH150" s="388">
        <f>VLOOKUP($C$150,[67]납품수량!$B$3:$AH$200,AH$1,0)</f>
        <v>0</v>
      </c>
      <c r="AI150" s="388">
        <f>VLOOKUP($C$150,[67]납품수량!$B$3:$AH$200,AI$1,0)</f>
        <v>0</v>
      </c>
      <c r="AJ150" s="388">
        <f>VLOOKUP($C$150,[67]납품수량!$B$3:$AH$200,AJ$1,0)</f>
        <v>0</v>
      </c>
      <c r="AK150" s="388">
        <f>VLOOKUP($C$150,[67]납품수량!$B$3:$AH$200,AK$1,0)</f>
        <v>0</v>
      </c>
      <c r="AL150" s="388">
        <f t="shared" si="143"/>
        <v>0</v>
      </c>
      <c r="AM150" s="389">
        <f t="shared" si="138"/>
        <v>0</v>
      </c>
      <c r="AN150" s="61"/>
      <c r="AO150" s="370">
        <f t="shared" ref="AO150:BS150" si="160">$F$150*G150</f>
        <v>0</v>
      </c>
      <c r="AP150" s="370">
        <f t="shared" si="160"/>
        <v>0</v>
      </c>
      <c r="AQ150" s="370">
        <f t="shared" si="160"/>
        <v>0</v>
      </c>
      <c r="AR150" s="370">
        <f t="shared" si="160"/>
        <v>0</v>
      </c>
      <c r="AS150" s="370">
        <f t="shared" si="160"/>
        <v>0</v>
      </c>
      <c r="AT150" s="370">
        <f t="shared" si="160"/>
        <v>0</v>
      </c>
      <c r="AU150" s="370">
        <f t="shared" si="160"/>
        <v>0</v>
      </c>
      <c r="AV150" s="370">
        <f t="shared" si="160"/>
        <v>0</v>
      </c>
      <c r="AW150" s="370">
        <f t="shared" si="160"/>
        <v>0</v>
      </c>
      <c r="AX150" s="370">
        <f t="shared" si="160"/>
        <v>0</v>
      </c>
      <c r="AY150" s="370">
        <f t="shared" si="160"/>
        <v>0</v>
      </c>
      <c r="AZ150" s="370">
        <f t="shared" si="160"/>
        <v>0</v>
      </c>
      <c r="BA150" s="370">
        <f t="shared" si="160"/>
        <v>0</v>
      </c>
      <c r="BB150" s="370">
        <f t="shared" si="160"/>
        <v>0</v>
      </c>
      <c r="BC150" s="370">
        <f t="shared" si="160"/>
        <v>0</v>
      </c>
      <c r="BD150" s="370">
        <f t="shared" si="160"/>
        <v>0</v>
      </c>
      <c r="BE150" s="370">
        <f t="shared" si="160"/>
        <v>0</v>
      </c>
      <c r="BF150" s="370">
        <f t="shared" si="160"/>
        <v>0</v>
      </c>
      <c r="BG150" s="370">
        <f t="shared" si="160"/>
        <v>0</v>
      </c>
      <c r="BH150" s="370">
        <f t="shared" si="160"/>
        <v>0</v>
      </c>
      <c r="BI150" s="370">
        <f t="shared" si="160"/>
        <v>0</v>
      </c>
      <c r="BJ150" s="370">
        <f t="shared" si="160"/>
        <v>0</v>
      </c>
      <c r="BK150" s="370">
        <f t="shared" si="160"/>
        <v>0</v>
      </c>
      <c r="BL150" s="370">
        <f t="shared" si="160"/>
        <v>0</v>
      </c>
      <c r="BM150" s="370">
        <f t="shared" si="160"/>
        <v>0</v>
      </c>
      <c r="BN150" s="370">
        <f t="shared" si="160"/>
        <v>0</v>
      </c>
      <c r="BO150" s="370">
        <f t="shared" si="160"/>
        <v>0</v>
      </c>
      <c r="BP150" s="370">
        <f t="shared" si="160"/>
        <v>0</v>
      </c>
      <c r="BQ150" s="370">
        <f t="shared" si="160"/>
        <v>0</v>
      </c>
      <c r="BR150" s="370">
        <f t="shared" si="160"/>
        <v>0</v>
      </c>
      <c r="BS150" s="370">
        <f t="shared" si="160"/>
        <v>0</v>
      </c>
      <c r="BT150" s="369">
        <f t="shared" si="140"/>
        <v>0</v>
      </c>
      <c r="BU150" s="61"/>
      <c r="BV150" s="61"/>
      <c r="BW150" s="61"/>
      <c r="BX150" s="61"/>
      <c r="BY150" s="61"/>
      <c r="BZ150" s="61"/>
      <c r="CA150" s="61"/>
      <c r="CB150" s="61"/>
      <c r="CC150" s="61"/>
      <c r="CD150" s="61"/>
      <c r="CE150" s="61"/>
      <c r="CF150" s="61"/>
      <c r="CG150" s="61"/>
      <c r="CH150" s="61"/>
      <c r="CI150" s="61"/>
      <c r="CJ150" s="61"/>
      <c r="CK150" s="61"/>
      <c r="CL150" s="61"/>
      <c r="CM150" s="61"/>
      <c r="CN150" s="61"/>
      <c r="CO150" s="61"/>
      <c r="CP150" s="61"/>
      <c r="CQ150" s="61"/>
      <c r="CR150" s="61"/>
      <c r="CS150" s="61"/>
      <c r="CT150" s="61"/>
      <c r="CU150" s="61"/>
      <c r="CV150" s="61"/>
      <c r="CW150" s="61"/>
      <c r="CX150" s="61"/>
      <c r="CY150" s="61"/>
      <c r="CZ150" s="61"/>
      <c r="DA150" s="61"/>
      <c r="DB150" s="61"/>
      <c r="DC150" s="61"/>
    </row>
    <row r="151" spans="1:107" s="58" customFormat="1" ht="16.5" customHeight="1">
      <c r="A151" s="70" t="s">
        <v>433</v>
      </c>
      <c r="B151" s="660"/>
      <c r="C151" s="386" t="s">
        <v>218</v>
      </c>
      <c r="D151" s="387" t="s">
        <v>1063</v>
      </c>
      <c r="E151" s="379" t="s">
        <v>500</v>
      </c>
      <c r="F151" s="77">
        <f>VLOOKUP(C151,'[65]06월마감'!$A$1:$B$500,2,0)</f>
        <v>831</v>
      </c>
      <c r="G151" s="388">
        <f>VLOOKUP($C$151,[67]납품수량!$B$3:$AH$200,G$1,0)</f>
        <v>0</v>
      </c>
      <c r="H151" s="388">
        <f>VLOOKUP($C$151,[67]납품수량!$B$3:$AH$200,H$1,0)</f>
        <v>0</v>
      </c>
      <c r="I151" s="388">
        <f>VLOOKUP($C$151,[67]납품수량!$B$3:$AH$200,I$1,0)</f>
        <v>0</v>
      </c>
      <c r="J151" s="388">
        <f>VLOOKUP($C$151,[67]납품수량!$B$3:$AH$200,J$1,0)</f>
        <v>0</v>
      </c>
      <c r="K151" s="388">
        <f>VLOOKUP($C$151,[67]납품수량!$B$3:$AH$200,K$1,0)</f>
        <v>0</v>
      </c>
      <c r="L151" s="388">
        <f>VLOOKUP($C$151,[67]납품수량!$B$3:$AH$200,L$1,0)</f>
        <v>0</v>
      </c>
      <c r="M151" s="388">
        <f>VLOOKUP($C$151,[67]납품수량!$B$3:$AH$200,M$1,0)</f>
        <v>0</v>
      </c>
      <c r="N151" s="388">
        <f>VLOOKUP($C$151,[67]납품수량!$B$3:$AH$200,N$1,0)</f>
        <v>0</v>
      </c>
      <c r="O151" s="388">
        <f>VLOOKUP($C$151,[67]납품수량!$B$3:$AH$200,O$1,0)</f>
        <v>0</v>
      </c>
      <c r="P151" s="388">
        <f>VLOOKUP($C$151,[67]납품수량!$B$3:$AH$200,P$1,0)</f>
        <v>0</v>
      </c>
      <c r="Q151" s="388">
        <f>VLOOKUP($C$151,[67]납품수량!$B$3:$AH$200,Q$1,0)</f>
        <v>0</v>
      </c>
      <c r="R151" s="388">
        <f>VLOOKUP($C$151,[67]납품수량!$B$3:$AH$200,R$1,0)</f>
        <v>0</v>
      </c>
      <c r="S151" s="388">
        <f>VLOOKUP($C$151,[67]납품수량!$B$3:$AH$200,S$1,0)</f>
        <v>0</v>
      </c>
      <c r="T151" s="388">
        <f>VLOOKUP($C$151,[67]납품수량!$B$3:$AH$200,T$1,0)</f>
        <v>0</v>
      </c>
      <c r="U151" s="388">
        <f>VLOOKUP($C$151,[67]납품수량!$B$3:$AH$200,U$1,0)</f>
        <v>0</v>
      </c>
      <c r="V151" s="388">
        <f>VLOOKUP($C$151,[67]납품수량!$B$3:$AH$200,V$1,0)</f>
        <v>0</v>
      </c>
      <c r="W151" s="388">
        <f>VLOOKUP($C$151,[67]납품수량!$B$3:$AH$200,W$1,0)</f>
        <v>0</v>
      </c>
      <c r="X151" s="388">
        <f>VLOOKUP($C$151,[67]납품수량!$B$3:$AH$200,X$1,0)</f>
        <v>0</v>
      </c>
      <c r="Y151" s="388">
        <f>VLOOKUP($C$151,[67]납품수량!$B$3:$AH$200,Y$1,0)</f>
        <v>0</v>
      </c>
      <c r="Z151" s="388">
        <f>VLOOKUP($C$151,[67]납품수량!$B$3:$AH$200,Z$1,0)</f>
        <v>0</v>
      </c>
      <c r="AA151" s="388">
        <f>VLOOKUP($C$151,[67]납품수량!$B$3:$AH$200,AA$1,0)</f>
        <v>0</v>
      </c>
      <c r="AB151" s="388">
        <f>VLOOKUP($C$151,[67]납품수량!$B$3:$AH$200,AB$1,0)</f>
        <v>0</v>
      </c>
      <c r="AC151" s="388">
        <f>VLOOKUP($C$151,[67]납품수량!$B$3:$AH$200,AC$1,0)</f>
        <v>0</v>
      </c>
      <c r="AD151" s="388">
        <f>VLOOKUP($C$151,[67]납품수량!$B$3:$AH$200,AD$1,0)</f>
        <v>0</v>
      </c>
      <c r="AE151" s="388">
        <f>VLOOKUP($C$151,[67]납품수량!$B$3:$AH$200,AE$1,0)</f>
        <v>0</v>
      </c>
      <c r="AF151" s="388">
        <f>VLOOKUP($C$151,[67]납품수량!$B$3:$AH$200,AF$1,0)</f>
        <v>0</v>
      </c>
      <c r="AG151" s="388">
        <f>VLOOKUP($C$151,[67]납품수량!$B$3:$AH$200,AG$1,0)</f>
        <v>0</v>
      </c>
      <c r="AH151" s="388">
        <f>VLOOKUP($C$151,[67]납품수량!$B$3:$AH$200,AH$1,0)</f>
        <v>0</v>
      </c>
      <c r="AI151" s="388">
        <f>VLOOKUP($C$151,[67]납품수량!$B$3:$AH$200,AI$1,0)</f>
        <v>0</v>
      </c>
      <c r="AJ151" s="388">
        <f>VLOOKUP($C$151,[67]납품수량!$B$3:$AH$200,AJ$1,0)</f>
        <v>0</v>
      </c>
      <c r="AK151" s="388">
        <f>VLOOKUP($C$151,[67]납품수량!$B$3:$AH$200,AK$1,0)</f>
        <v>0</v>
      </c>
      <c r="AL151" s="388">
        <f t="shared" si="143"/>
        <v>0</v>
      </c>
      <c r="AM151" s="389">
        <f t="shared" si="138"/>
        <v>0</v>
      </c>
      <c r="AN151" s="61"/>
      <c r="AO151" s="370">
        <f t="shared" ref="AO151:BS151" si="161">$F$151*G151</f>
        <v>0</v>
      </c>
      <c r="AP151" s="370">
        <f t="shared" si="161"/>
        <v>0</v>
      </c>
      <c r="AQ151" s="370">
        <f t="shared" si="161"/>
        <v>0</v>
      </c>
      <c r="AR151" s="370">
        <f t="shared" si="161"/>
        <v>0</v>
      </c>
      <c r="AS151" s="370">
        <f t="shared" si="161"/>
        <v>0</v>
      </c>
      <c r="AT151" s="370">
        <f t="shared" si="161"/>
        <v>0</v>
      </c>
      <c r="AU151" s="370">
        <f t="shared" si="161"/>
        <v>0</v>
      </c>
      <c r="AV151" s="370">
        <f t="shared" si="161"/>
        <v>0</v>
      </c>
      <c r="AW151" s="370">
        <f t="shared" si="161"/>
        <v>0</v>
      </c>
      <c r="AX151" s="370">
        <f t="shared" si="161"/>
        <v>0</v>
      </c>
      <c r="AY151" s="370">
        <f t="shared" si="161"/>
        <v>0</v>
      </c>
      <c r="AZ151" s="370">
        <f t="shared" si="161"/>
        <v>0</v>
      </c>
      <c r="BA151" s="370">
        <f t="shared" si="161"/>
        <v>0</v>
      </c>
      <c r="BB151" s="370">
        <f t="shared" si="161"/>
        <v>0</v>
      </c>
      <c r="BC151" s="370">
        <f t="shared" si="161"/>
        <v>0</v>
      </c>
      <c r="BD151" s="370">
        <f t="shared" si="161"/>
        <v>0</v>
      </c>
      <c r="BE151" s="370">
        <f t="shared" si="161"/>
        <v>0</v>
      </c>
      <c r="BF151" s="370">
        <f t="shared" si="161"/>
        <v>0</v>
      </c>
      <c r="BG151" s="370">
        <f t="shared" si="161"/>
        <v>0</v>
      </c>
      <c r="BH151" s="370">
        <f t="shared" si="161"/>
        <v>0</v>
      </c>
      <c r="BI151" s="370">
        <f t="shared" si="161"/>
        <v>0</v>
      </c>
      <c r="BJ151" s="370">
        <f t="shared" si="161"/>
        <v>0</v>
      </c>
      <c r="BK151" s="370">
        <f t="shared" si="161"/>
        <v>0</v>
      </c>
      <c r="BL151" s="370">
        <f t="shared" si="161"/>
        <v>0</v>
      </c>
      <c r="BM151" s="370">
        <f t="shared" si="161"/>
        <v>0</v>
      </c>
      <c r="BN151" s="370">
        <f t="shared" si="161"/>
        <v>0</v>
      </c>
      <c r="BO151" s="370">
        <f t="shared" si="161"/>
        <v>0</v>
      </c>
      <c r="BP151" s="370">
        <f t="shared" si="161"/>
        <v>0</v>
      </c>
      <c r="BQ151" s="370">
        <f t="shared" si="161"/>
        <v>0</v>
      </c>
      <c r="BR151" s="370">
        <f t="shared" si="161"/>
        <v>0</v>
      </c>
      <c r="BS151" s="370">
        <f t="shared" si="161"/>
        <v>0</v>
      </c>
      <c r="BT151" s="369">
        <f t="shared" si="140"/>
        <v>0</v>
      </c>
      <c r="BU151" s="61"/>
      <c r="BV151" s="61"/>
      <c r="BW151" s="61"/>
      <c r="BX151" s="61"/>
      <c r="BY151" s="61"/>
      <c r="BZ151" s="61"/>
      <c r="CA151" s="61"/>
      <c r="CB151" s="61"/>
      <c r="CC151" s="61"/>
      <c r="CD151" s="61"/>
      <c r="CE151" s="61"/>
      <c r="CF151" s="61"/>
      <c r="CG151" s="61"/>
      <c r="CH151" s="61"/>
      <c r="CI151" s="61"/>
      <c r="CJ151" s="61"/>
      <c r="CK151" s="61"/>
      <c r="CL151" s="61"/>
      <c r="CM151" s="61"/>
      <c r="CN151" s="61"/>
      <c r="CO151" s="61"/>
      <c r="CP151" s="61"/>
      <c r="CQ151" s="61"/>
      <c r="CR151" s="61"/>
      <c r="CS151" s="61"/>
      <c r="CT151" s="61"/>
      <c r="CU151" s="61"/>
      <c r="CV151" s="61"/>
      <c r="CW151" s="61"/>
      <c r="CX151" s="61"/>
      <c r="CY151" s="61"/>
      <c r="CZ151" s="61"/>
      <c r="DA151" s="61"/>
      <c r="DB151" s="61"/>
      <c r="DC151" s="61"/>
    </row>
    <row r="152" spans="1:107" s="58" customFormat="1" ht="16.5" customHeight="1">
      <c r="A152" s="70" t="s">
        <v>433</v>
      </c>
      <c r="B152" s="660"/>
      <c r="C152" s="386" t="s">
        <v>1062</v>
      </c>
      <c r="D152" s="387" t="s">
        <v>1061</v>
      </c>
      <c r="E152" s="379" t="s">
        <v>500</v>
      </c>
      <c r="F152" s="77">
        <f>VLOOKUP(C152,'[65]06월마감'!$A$1:$B$500,2,0)</f>
        <v>230.79</v>
      </c>
      <c r="G152" s="388">
        <f>VLOOKUP($C$152,[67]납품수량!$B$3:$AH$200,G$1,0)</f>
        <v>0</v>
      </c>
      <c r="H152" s="388">
        <f>VLOOKUP($C$152,[67]납품수량!$B$3:$AH$200,H$1,0)</f>
        <v>0</v>
      </c>
      <c r="I152" s="388">
        <f>VLOOKUP($C$152,[67]납품수량!$B$3:$AH$200,I$1,0)</f>
        <v>0</v>
      </c>
      <c r="J152" s="388">
        <f>VLOOKUP($C$152,[67]납품수량!$B$3:$AH$200,J$1,0)</f>
        <v>0</v>
      </c>
      <c r="K152" s="388">
        <f>VLOOKUP($C$152,[67]납품수량!$B$3:$AH$200,K$1,0)</f>
        <v>0</v>
      </c>
      <c r="L152" s="388">
        <f>VLOOKUP($C$152,[67]납품수량!$B$3:$AH$200,L$1,0)</f>
        <v>0</v>
      </c>
      <c r="M152" s="388">
        <f>VLOOKUP($C$152,[67]납품수량!$B$3:$AH$200,M$1,0)</f>
        <v>0</v>
      </c>
      <c r="N152" s="388">
        <f>VLOOKUP($C$152,[67]납품수량!$B$3:$AH$200,N$1,0)</f>
        <v>0</v>
      </c>
      <c r="O152" s="388">
        <f>VLOOKUP($C$152,[67]납품수량!$B$3:$AH$200,O$1,0)</f>
        <v>0</v>
      </c>
      <c r="P152" s="388">
        <f>VLOOKUP($C$152,[67]납품수량!$B$3:$AH$200,P$1,0)</f>
        <v>0</v>
      </c>
      <c r="Q152" s="388">
        <f>VLOOKUP($C$152,[67]납품수량!$B$3:$AH$200,Q$1,0)</f>
        <v>0</v>
      </c>
      <c r="R152" s="388">
        <f>VLOOKUP($C$152,[67]납품수량!$B$3:$AH$200,R$1,0)</f>
        <v>0</v>
      </c>
      <c r="S152" s="388">
        <f>VLOOKUP($C$152,[67]납품수량!$B$3:$AH$200,S$1,0)</f>
        <v>0</v>
      </c>
      <c r="T152" s="388">
        <f>VLOOKUP($C$152,[67]납품수량!$B$3:$AH$200,T$1,0)</f>
        <v>0</v>
      </c>
      <c r="U152" s="388">
        <f>VLOOKUP($C$152,[67]납품수량!$B$3:$AH$200,U$1,0)</f>
        <v>0</v>
      </c>
      <c r="V152" s="388">
        <f>VLOOKUP($C$152,[67]납품수량!$B$3:$AH$200,V$1,0)</f>
        <v>0</v>
      </c>
      <c r="W152" s="388">
        <f>VLOOKUP($C$152,[67]납품수량!$B$3:$AH$200,W$1,0)</f>
        <v>0</v>
      </c>
      <c r="X152" s="388">
        <f>VLOOKUP($C$152,[67]납품수량!$B$3:$AH$200,X$1,0)</f>
        <v>0</v>
      </c>
      <c r="Y152" s="388">
        <f>VLOOKUP($C$152,[67]납품수량!$B$3:$AH$200,Y$1,0)</f>
        <v>0</v>
      </c>
      <c r="Z152" s="388">
        <f>VLOOKUP($C$152,[67]납품수량!$B$3:$AH$200,Z$1,0)</f>
        <v>0</v>
      </c>
      <c r="AA152" s="388">
        <f>VLOOKUP($C$152,[67]납품수량!$B$3:$AH$200,AA$1,0)</f>
        <v>0</v>
      </c>
      <c r="AB152" s="388">
        <f>VLOOKUP($C$152,[67]납품수량!$B$3:$AH$200,AB$1,0)</f>
        <v>0</v>
      </c>
      <c r="AC152" s="388">
        <f>VLOOKUP($C$152,[67]납품수량!$B$3:$AH$200,AC$1,0)</f>
        <v>0</v>
      </c>
      <c r="AD152" s="388">
        <f>VLOOKUP($C$152,[67]납품수량!$B$3:$AH$200,AD$1,0)</f>
        <v>0</v>
      </c>
      <c r="AE152" s="388">
        <f>VLOOKUP($C$152,[67]납품수량!$B$3:$AH$200,AE$1,0)</f>
        <v>0</v>
      </c>
      <c r="AF152" s="388">
        <f>VLOOKUP($C$152,[67]납품수량!$B$3:$AH$200,AF$1,0)</f>
        <v>0</v>
      </c>
      <c r="AG152" s="388">
        <f>VLOOKUP($C$152,[67]납품수량!$B$3:$AH$200,AG$1,0)</f>
        <v>0</v>
      </c>
      <c r="AH152" s="388">
        <f>VLOOKUP($C$152,[67]납품수량!$B$3:$AH$200,AH$1,0)</f>
        <v>0</v>
      </c>
      <c r="AI152" s="388">
        <f>VLOOKUP($C$152,[67]납품수량!$B$3:$AH$200,AI$1,0)</f>
        <v>0</v>
      </c>
      <c r="AJ152" s="388">
        <f>VLOOKUP($C$152,[67]납품수량!$B$3:$AH$200,AJ$1,0)</f>
        <v>0</v>
      </c>
      <c r="AK152" s="388">
        <f>VLOOKUP($C$152,[67]납품수량!$B$3:$AH$200,AK$1,0)</f>
        <v>0</v>
      </c>
      <c r="AL152" s="388">
        <f t="shared" si="143"/>
        <v>0</v>
      </c>
      <c r="AM152" s="389">
        <f t="shared" si="138"/>
        <v>0</v>
      </c>
      <c r="AN152" s="61"/>
      <c r="AO152" s="370">
        <f t="shared" ref="AO152:BS152" si="162">$F$152*G152</f>
        <v>0</v>
      </c>
      <c r="AP152" s="370">
        <f t="shared" si="162"/>
        <v>0</v>
      </c>
      <c r="AQ152" s="370">
        <f t="shared" si="162"/>
        <v>0</v>
      </c>
      <c r="AR152" s="370">
        <f t="shared" si="162"/>
        <v>0</v>
      </c>
      <c r="AS152" s="370">
        <f t="shared" si="162"/>
        <v>0</v>
      </c>
      <c r="AT152" s="370">
        <f t="shared" si="162"/>
        <v>0</v>
      </c>
      <c r="AU152" s="370">
        <f t="shared" si="162"/>
        <v>0</v>
      </c>
      <c r="AV152" s="370">
        <f t="shared" si="162"/>
        <v>0</v>
      </c>
      <c r="AW152" s="370">
        <f t="shared" si="162"/>
        <v>0</v>
      </c>
      <c r="AX152" s="370">
        <f t="shared" si="162"/>
        <v>0</v>
      </c>
      <c r="AY152" s="370">
        <f t="shared" si="162"/>
        <v>0</v>
      </c>
      <c r="AZ152" s="370">
        <f t="shared" si="162"/>
        <v>0</v>
      </c>
      <c r="BA152" s="370">
        <f t="shared" si="162"/>
        <v>0</v>
      </c>
      <c r="BB152" s="370">
        <f t="shared" si="162"/>
        <v>0</v>
      </c>
      <c r="BC152" s="370">
        <f t="shared" si="162"/>
        <v>0</v>
      </c>
      <c r="BD152" s="370">
        <f t="shared" si="162"/>
        <v>0</v>
      </c>
      <c r="BE152" s="370">
        <f t="shared" si="162"/>
        <v>0</v>
      </c>
      <c r="BF152" s="370">
        <f t="shared" si="162"/>
        <v>0</v>
      </c>
      <c r="BG152" s="370">
        <f t="shared" si="162"/>
        <v>0</v>
      </c>
      <c r="BH152" s="370">
        <f t="shared" si="162"/>
        <v>0</v>
      </c>
      <c r="BI152" s="370">
        <f t="shared" si="162"/>
        <v>0</v>
      </c>
      <c r="BJ152" s="370">
        <f t="shared" si="162"/>
        <v>0</v>
      </c>
      <c r="BK152" s="370">
        <f t="shared" si="162"/>
        <v>0</v>
      </c>
      <c r="BL152" s="370">
        <f t="shared" si="162"/>
        <v>0</v>
      </c>
      <c r="BM152" s="370">
        <f t="shared" si="162"/>
        <v>0</v>
      </c>
      <c r="BN152" s="370">
        <f t="shared" si="162"/>
        <v>0</v>
      </c>
      <c r="BO152" s="370">
        <f t="shared" si="162"/>
        <v>0</v>
      </c>
      <c r="BP152" s="370">
        <f t="shared" si="162"/>
        <v>0</v>
      </c>
      <c r="BQ152" s="370">
        <f t="shared" si="162"/>
        <v>0</v>
      </c>
      <c r="BR152" s="370">
        <f t="shared" si="162"/>
        <v>0</v>
      </c>
      <c r="BS152" s="370">
        <f t="shared" si="162"/>
        <v>0</v>
      </c>
      <c r="BT152" s="369">
        <f t="shared" si="140"/>
        <v>0</v>
      </c>
      <c r="BU152" s="61"/>
      <c r="BV152" s="61"/>
      <c r="BW152" s="61"/>
      <c r="BX152" s="61"/>
      <c r="BY152" s="61"/>
      <c r="BZ152" s="61"/>
      <c r="CA152" s="61"/>
      <c r="CB152" s="61"/>
      <c r="CC152" s="61"/>
      <c r="CD152" s="61"/>
      <c r="CE152" s="61"/>
      <c r="CF152" s="61"/>
      <c r="CG152" s="61"/>
      <c r="CH152" s="61"/>
      <c r="CI152" s="61"/>
      <c r="CJ152" s="61"/>
      <c r="CK152" s="61"/>
      <c r="CL152" s="61"/>
      <c r="CM152" s="61"/>
      <c r="CN152" s="61"/>
      <c r="CO152" s="61"/>
      <c r="CP152" s="61"/>
      <c r="CQ152" s="61"/>
      <c r="CR152" s="61"/>
      <c r="CS152" s="61"/>
      <c r="CT152" s="61"/>
      <c r="CU152" s="61"/>
      <c r="CV152" s="61"/>
      <c r="CW152" s="61"/>
      <c r="CX152" s="61"/>
      <c r="CY152" s="61"/>
      <c r="CZ152" s="61"/>
      <c r="DA152" s="61"/>
      <c r="DB152" s="61"/>
      <c r="DC152" s="61"/>
    </row>
    <row r="153" spans="1:107" s="58" customFormat="1" ht="16.5" customHeight="1">
      <c r="A153" s="70" t="s">
        <v>433</v>
      </c>
      <c r="B153" s="660"/>
      <c r="C153" s="386" t="s">
        <v>1060</v>
      </c>
      <c r="D153" s="387" t="s">
        <v>1059</v>
      </c>
      <c r="E153" s="379" t="s">
        <v>500</v>
      </c>
      <c r="F153" s="77">
        <f>VLOOKUP(C153,'[65]06월마감'!$A$1:$B$500,2,0)</f>
        <v>1184</v>
      </c>
      <c r="G153" s="388">
        <f>VLOOKUP($C$153,[67]납품수량!$B$3:$AH$200,G$1,0)</f>
        <v>0</v>
      </c>
      <c r="H153" s="388">
        <f>VLOOKUP($C$153,[67]납품수량!$B$3:$AH$200,H$1,0)</f>
        <v>0</v>
      </c>
      <c r="I153" s="388">
        <f>VLOOKUP($C$153,[67]납품수량!$B$3:$AH$200,I$1,0)</f>
        <v>0</v>
      </c>
      <c r="J153" s="388">
        <f>VLOOKUP($C$153,[67]납품수량!$B$3:$AH$200,J$1,0)</f>
        <v>0</v>
      </c>
      <c r="K153" s="388">
        <f>VLOOKUP($C$153,[67]납품수량!$B$3:$AH$200,K$1,0)</f>
        <v>0</v>
      </c>
      <c r="L153" s="388">
        <f>VLOOKUP($C$153,[67]납품수량!$B$3:$AH$200,L$1,0)</f>
        <v>0</v>
      </c>
      <c r="M153" s="388">
        <f>VLOOKUP($C$153,[67]납품수량!$B$3:$AH$200,M$1,0)</f>
        <v>0</v>
      </c>
      <c r="N153" s="388">
        <f>VLOOKUP($C$153,[67]납품수량!$B$3:$AH$200,N$1,0)</f>
        <v>0</v>
      </c>
      <c r="O153" s="388">
        <f>VLOOKUP($C$153,[67]납품수량!$B$3:$AH$200,O$1,0)</f>
        <v>0</v>
      </c>
      <c r="P153" s="388">
        <f>VLOOKUP($C$153,[67]납품수량!$B$3:$AH$200,P$1,0)</f>
        <v>0</v>
      </c>
      <c r="Q153" s="388">
        <f>VLOOKUP($C$153,[67]납품수량!$B$3:$AH$200,Q$1,0)</f>
        <v>0</v>
      </c>
      <c r="R153" s="388">
        <f>VLOOKUP($C$153,[67]납품수량!$B$3:$AH$200,R$1,0)</f>
        <v>0</v>
      </c>
      <c r="S153" s="388">
        <f>VLOOKUP($C$153,[67]납품수량!$B$3:$AH$200,S$1,0)</f>
        <v>0</v>
      </c>
      <c r="T153" s="388">
        <f>VLOOKUP($C$153,[67]납품수량!$B$3:$AH$200,T$1,0)</f>
        <v>0</v>
      </c>
      <c r="U153" s="388">
        <f>VLOOKUP($C$153,[67]납품수량!$B$3:$AH$200,U$1,0)</f>
        <v>0</v>
      </c>
      <c r="V153" s="388">
        <f>VLOOKUP($C$153,[67]납품수량!$B$3:$AH$200,V$1,0)</f>
        <v>0</v>
      </c>
      <c r="W153" s="388">
        <f>VLOOKUP($C$153,[67]납품수량!$B$3:$AH$200,W$1,0)</f>
        <v>0</v>
      </c>
      <c r="X153" s="388">
        <f>VLOOKUP($C$153,[67]납품수량!$B$3:$AH$200,X$1,0)</f>
        <v>0</v>
      </c>
      <c r="Y153" s="388">
        <f>VLOOKUP($C$153,[67]납품수량!$B$3:$AH$200,Y$1,0)</f>
        <v>0</v>
      </c>
      <c r="Z153" s="388">
        <f>VLOOKUP($C$153,[67]납품수량!$B$3:$AH$200,Z$1,0)</f>
        <v>0</v>
      </c>
      <c r="AA153" s="388">
        <f>VLOOKUP($C$153,[67]납품수량!$B$3:$AH$200,AA$1,0)</f>
        <v>0</v>
      </c>
      <c r="AB153" s="388">
        <f>VLOOKUP($C$153,[67]납품수량!$B$3:$AH$200,AB$1,0)</f>
        <v>0</v>
      </c>
      <c r="AC153" s="388">
        <f>VLOOKUP($C$153,[67]납품수량!$B$3:$AH$200,AC$1,0)</f>
        <v>0</v>
      </c>
      <c r="AD153" s="388">
        <f>VLOOKUP($C$153,[67]납품수량!$B$3:$AH$200,AD$1,0)</f>
        <v>0</v>
      </c>
      <c r="AE153" s="388">
        <f>VLOOKUP($C$153,[67]납품수량!$B$3:$AH$200,AE$1,0)</f>
        <v>0</v>
      </c>
      <c r="AF153" s="388">
        <f>VLOOKUP($C$153,[67]납품수량!$B$3:$AH$200,AF$1,0)</f>
        <v>0</v>
      </c>
      <c r="AG153" s="388">
        <f>VLOOKUP($C$153,[67]납품수량!$B$3:$AH$200,AG$1,0)</f>
        <v>0</v>
      </c>
      <c r="AH153" s="388">
        <f>VLOOKUP($C$153,[67]납품수량!$B$3:$AH$200,AH$1,0)</f>
        <v>0</v>
      </c>
      <c r="AI153" s="388">
        <f>VLOOKUP($C$153,[67]납품수량!$B$3:$AH$200,AI$1,0)</f>
        <v>0</v>
      </c>
      <c r="AJ153" s="388">
        <f>VLOOKUP($C$153,[67]납품수량!$B$3:$AH$200,AJ$1,0)</f>
        <v>0</v>
      </c>
      <c r="AK153" s="388">
        <f>VLOOKUP($C$153,[67]납품수량!$B$3:$AH$200,AK$1,0)</f>
        <v>0</v>
      </c>
      <c r="AL153" s="388">
        <f t="shared" si="143"/>
        <v>0</v>
      </c>
      <c r="AM153" s="389">
        <f t="shared" si="138"/>
        <v>0</v>
      </c>
      <c r="AN153" s="61"/>
      <c r="AO153" s="370">
        <f t="shared" ref="AO153:BS153" si="163">$F$153*G153</f>
        <v>0</v>
      </c>
      <c r="AP153" s="370">
        <f t="shared" si="163"/>
        <v>0</v>
      </c>
      <c r="AQ153" s="370">
        <f t="shared" si="163"/>
        <v>0</v>
      </c>
      <c r="AR153" s="370">
        <f t="shared" si="163"/>
        <v>0</v>
      </c>
      <c r="AS153" s="370">
        <f t="shared" si="163"/>
        <v>0</v>
      </c>
      <c r="AT153" s="370">
        <f t="shared" si="163"/>
        <v>0</v>
      </c>
      <c r="AU153" s="370">
        <f t="shared" si="163"/>
        <v>0</v>
      </c>
      <c r="AV153" s="370">
        <f t="shared" si="163"/>
        <v>0</v>
      </c>
      <c r="AW153" s="370">
        <f t="shared" si="163"/>
        <v>0</v>
      </c>
      <c r="AX153" s="370">
        <f t="shared" si="163"/>
        <v>0</v>
      </c>
      <c r="AY153" s="370">
        <f t="shared" si="163"/>
        <v>0</v>
      </c>
      <c r="AZ153" s="370">
        <f t="shared" si="163"/>
        <v>0</v>
      </c>
      <c r="BA153" s="370">
        <f t="shared" si="163"/>
        <v>0</v>
      </c>
      <c r="BB153" s="370">
        <f t="shared" si="163"/>
        <v>0</v>
      </c>
      <c r="BC153" s="370">
        <f t="shared" si="163"/>
        <v>0</v>
      </c>
      <c r="BD153" s="370">
        <f t="shared" si="163"/>
        <v>0</v>
      </c>
      <c r="BE153" s="370">
        <f t="shared" si="163"/>
        <v>0</v>
      </c>
      <c r="BF153" s="370">
        <f t="shared" si="163"/>
        <v>0</v>
      </c>
      <c r="BG153" s="370">
        <f t="shared" si="163"/>
        <v>0</v>
      </c>
      <c r="BH153" s="370">
        <f t="shared" si="163"/>
        <v>0</v>
      </c>
      <c r="BI153" s="370">
        <f t="shared" si="163"/>
        <v>0</v>
      </c>
      <c r="BJ153" s="370">
        <f t="shared" si="163"/>
        <v>0</v>
      </c>
      <c r="BK153" s="370">
        <f t="shared" si="163"/>
        <v>0</v>
      </c>
      <c r="BL153" s="370">
        <f t="shared" si="163"/>
        <v>0</v>
      </c>
      <c r="BM153" s="370">
        <f t="shared" si="163"/>
        <v>0</v>
      </c>
      <c r="BN153" s="370">
        <f t="shared" si="163"/>
        <v>0</v>
      </c>
      <c r="BO153" s="370">
        <f t="shared" si="163"/>
        <v>0</v>
      </c>
      <c r="BP153" s="370">
        <f t="shared" si="163"/>
        <v>0</v>
      </c>
      <c r="BQ153" s="370">
        <f t="shared" si="163"/>
        <v>0</v>
      </c>
      <c r="BR153" s="370">
        <f t="shared" si="163"/>
        <v>0</v>
      </c>
      <c r="BS153" s="370">
        <f t="shared" si="163"/>
        <v>0</v>
      </c>
      <c r="BT153" s="369">
        <f t="shared" si="140"/>
        <v>0</v>
      </c>
      <c r="BU153" s="61"/>
      <c r="BV153" s="61"/>
      <c r="BW153" s="61"/>
      <c r="BX153" s="61"/>
      <c r="BY153" s="61"/>
      <c r="BZ153" s="61"/>
      <c r="CA153" s="61"/>
      <c r="CB153" s="61"/>
      <c r="CC153" s="61"/>
      <c r="CD153" s="61"/>
      <c r="CE153" s="61"/>
      <c r="CF153" s="61"/>
      <c r="CG153" s="61"/>
      <c r="CH153" s="61"/>
      <c r="CI153" s="61"/>
      <c r="CJ153" s="61"/>
      <c r="CK153" s="61"/>
      <c r="CL153" s="61"/>
      <c r="CM153" s="61"/>
      <c r="CN153" s="61"/>
      <c r="CO153" s="61"/>
      <c r="CP153" s="61"/>
      <c r="CQ153" s="61"/>
      <c r="CR153" s="61"/>
      <c r="CS153" s="61"/>
      <c r="CT153" s="61"/>
      <c r="CU153" s="61"/>
      <c r="CV153" s="61"/>
      <c r="CW153" s="61"/>
      <c r="CX153" s="61"/>
      <c r="CY153" s="61"/>
      <c r="CZ153" s="61"/>
      <c r="DA153" s="61"/>
      <c r="DB153" s="61"/>
      <c r="DC153" s="61"/>
    </row>
    <row r="154" spans="1:107" s="58" customFormat="1" ht="16.5" customHeight="1">
      <c r="A154" s="70" t="s">
        <v>433</v>
      </c>
      <c r="B154" s="660"/>
      <c r="C154" s="386" t="s">
        <v>1058</v>
      </c>
      <c r="D154" s="387" t="s">
        <v>1057</v>
      </c>
      <c r="E154" s="379" t="s">
        <v>500</v>
      </c>
      <c r="F154" s="77">
        <f>VLOOKUP(C154,'[65]06월마감'!$A$1:$B$500,2,0)</f>
        <v>1184</v>
      </c>
      <c r="G154" s="388">
        <f>VLOOKUP($C$154,[67]납품수량!$B$3:$AH$200,G$1,0)</f>
        <v>0</v>
      </c>
      <c r="H154" s="388">
        <f>VLOOKUP($C$154,[67]납품수량!$B$3:$AH$200,H$1,0)</f>
        <v>0</v>
      </c>
      <c r="I154" s="388">
        <f>VLOOKUP($C$154,[67]납품수량!$B$3:$AH$200,I$1,0)</f>
        <v>0</v>
      </c>
      <c r="J154" s="388">
        <f>VLOOKUP($C$154,[67]납품수량!$B$3:$AH$200,J$1,0)</f>
        <v>0</v>
      </c>
      <c r="K154" s="388">
        <f>VLOOKUP($C$154,[67]납품수량!$B$3:$AH$200,K$1,0)</f>
        <v>0</v>
      </c>
      <c r="L154" s="388">
        <f>VLOOKUP($C$154,[67]납품수량!$B$3:$AH$200,L$1,0)</f>
        <v>0</v>
      </c>
      <c r="M154" s="388">
        <f>VLOOKUP($C$154,[67]납품수량!$B$3:$AH$200,M$1,0)</f>
        <v>0</v>
      </c>
      <c r="N154" s="388">
        <f>VLOOKUP($C$154,[67]납품수량!$B$3:$AH$200,N$1,0)</f>
        <v>0</v>
      </c>
      <c r="O154" s="388">
        <f>VLOOKUP($C$154,[67]납품수량!$B$3:$AH$200,O$1,0)</f>
        <v>0</v>
      </c>
      <c r="P154" s="388">
        <f>VLOOKUP($C$154,[67]납품수량!$B$3:$AH$200,P$1,0)</f>
        <v>0</v>
      </c>
      <c r="Q154" s="388">
        <f>VLOOKUP($C$154,[67]납품수량!$B$3:$AH$200,Q$1,0)</f>
        <v>0</v>
      </c>
      <c r="R154" s="388">
        <f>VLOOKUP($C$154,[67]납품수량!$B$3:$AH$200,R$1,0)</f>
        <v>0</v>
      </c>
      <c r="S154" s="388">
        <f>VLOOKUP($C$154,[67]납품수량!$B$3:$AH$200,S$1,0)</f>
        <v>0</v>
      </c>
      <c r="T154" s="388">
        <f>VLOOKUP($C$154,[67]납품수량!$B$3:$AH$200,T$1,0)</f>
        <v>0</v>
      </c>
      <c r="U154" s="388">
        <f>VLOOKUP($C$154,[67]납품수량!$B$3:$AH$200,U$1,0)</f>
        <v>0</v>
      </c>
      <c r="V154" s="388">
        <f>VLOOKUP($C$154,[67]납품수량!$B$3:$AH$200,V$1,0)</f>
        <v>0</v>
      </c>
      <c r="W154" s="388">
        <f>VLOOKUP($C$154,[67]납품수량!$B$3:$AH$200,W$1,0)</f>
        <v>0</v>
      </c>
      <c r="X154" s="388">
        <f>VLOOKUP($C$154,[67]납품수량!$B$3:$AH$200,X$1,0)</f>
        <v>0</v>
      </c>
      <c r="Y154" s="388">
        <f>VLOOKUP($C$154,[67]납품수량!$B$3:$AH$200,Y$1,0)</f>
        <v>0</v>
      </c>
      <c r="Z154" s="388">
        <f>VLOOKUP($C$154,[67]납품수량!$B$3:$AH$200,Z$1,0)</f>
        <v>0</v>
      </c>
      <c r="AA154" s="388">
        <f>VLOOKUP($C$154,[67]납품수량!$B$3:$AH$200,AA$1,0)</f>
        <v>0</v>
      </c>
      <c r="AB154" s="388">
        <f>VLOOKUP($C$154,[67]납품수량!$B$3:$AH$200,AB$1,0)</f>
        <v>0</v>
      </c>
      <c r="AC154" s="388">
        <f>VLOOKUP($C$154,[67]납품수량!$B$3:$AH$200,AC$1,0)</f>
        <v>0</v>
      </c>
      <c r="AD154" s="388">
        <f>VLOOKUP($C$154,[67]납품수량!$B$3:$AH$200,AD$1,0)</f>
        <v>0</v>
      </c>
      <c r="AE154" s="388">
        <f>VLOOKUP($C$154,[67]납품수량!$B$3:$AH$200,AE$1,0)</f>
        <v>0</v>
      </c>
      <c r="AF154" s="388">
        <f>VLOOKUP($C$154,[67]납품수량!$B$3:$AH$200,AF$1,0)</f>
        <v>0</v>
      </c>
      <c r="AG154" s="388">
        <f>VLOOKUP($C$154,[67]납품수량!$B$3:$AH$200,AG$1,0)</f>
        <v>0</v>
      </c>
      <c r="AH154" s="388">
        <f>VLOOKUP($C$154,[67]납품수량!$B$3:$AH$200,AH$1,0)</f>
        <v>0</v>
      </c>
      <c r="AI154" s="388">
        <f>VLOOKUP($C$154,[67]납품수량!$B$3:$AH$200,AI$1,0)</f>
        <v>0</v>
      </c>
      <c r="AJ154" s="388">
        <f>VLOOKUP($C$154,[67]납품수량!$B$3:$AH$200,AJ$1,0)</f>
        <v>0</v>
      </c>
      <c r="AK154" s="388">
        <f>VLOOKUP($C$154,[67]납품수량!$B$3:$AH$200,AK$1,0)</f>
        <v>0</v>
      </c>
      <c r="AL154" s="388">
        <f t="shared" si="143"/>
        <v>0</v>
      </c>
      <c r="AM154" s="389">
        <f t="shared" si="138"/>
        <v>0</v>
      </c>
      <c r="AN154" s="61"/>
      <c r="AO154" s="370">
        <f t="shared" ref="AO154:BS154" si="164">$F$154*G154</f>
        <v>0</v>
      </c>
      <c r="AP154" s="370">
        <f t="shared" si="164"/>
        <v>0</v>
      </c>
      <c r="AQ154" s="370">
        <f t="shared" si="164"/>
        <v>0</v>
      </c>
      <c r="AR154" s="370">
        <f t="shared" si="164"/>
        <v>0</v>
      </c>
      <c r="AS154" s="370">
        <f t="shared" si="164"/>
        <v>0</v>
      </c>
      <c r="AT154" s="370">
        <f t="shared" si="164"/>
        <v>0</v>
      </c>
      <c r="AU154" s="370">
        <f t="shared" si="164"/>
        <v>0</v>
      </c>
      <c r="AV154" s="370">
        <f t="shared" si="164"/>
        <v>0</v>
      </c>
      <c r="AW154" s="370">
        <f t="shared" si="164"/>
        <v>0</v>
      </c>
      <c r="AX154" s="370">
        <f t="shared" si="164"/>
        <v>0</v>
      </c>
      <c r="AY154" s="370">
        <f t="shared" si="164"/>
        <v>0</v>
      </c>
      <c r="AZ154" s="370">
        <f t="shared" si="164"/>
        <v>0</v>
      </c>
      <c r="BA154" s="370">
        <f t="shared" si="164"/>
        <v>0</v>
      </c>
      <c r="BB154" s="370">
        <f t="shared" si="164"/>
        <v>0</v>
      </c>
      <c r="BC154" s="370">
        <f t="shared" si="164"/>
        <v>0</v>
      </c>
      <c r="BD154" s="370">
        <f t="shared" si="164"/>
        <v>0</v>
      </c>
      <c r="BE154" s="370">
        <f t="shared" si="164"/>
        <v>0</v>
      </c>
      <c r="BF154" s="370">
        <f t="shared" si="164"/>
        <v>0</v>
      </c>
      <c r="BG154" s="370">
        <f t="shared" si="164"/>
        <v>0</v>
      </c>
      <c r="BH154" s="370">
        <f t="shared" si="164"/>
        <v>0</v>
      </c>
      <c r="BI154" s="370">
        <f t="shared" si="164"/>
        <v>0</v>
      </c>
      <c r="BJ154" s="370">
        <f t="shared" si="164"/>
        <v>0</v>
      </c>
      <c r="BK154" s="370">
        <f t="shared" si="164"/>
        <v>0</v>
      </c>
      <c r="BL154" s="370">
        <f t="shared" si="164"/>
        <v>0</v>
      </c>
      <c r="BM154" s="370">
        <f t="shared" si="164"/>
        <v>0</v>
      </c>
      <c r="BN154" s="370">
        <f t="shared" si="164"/>
        <v>0</v>
      </c>
      <c r="BO154" s="370">
        <f t="shared" si="164"/>
        <v>0</v>
      </c>
      <c r="BP154" s="370">
        <f t="shared" si="164"/>
        <v>0</v>
      </c>
      <c r="BQ154" s="370">
        <f t="shared" si="164"/>
        <v>0</v>
      </c>
      <c r="BR154" s="370">
        <f t="shared" si="164"/>
        <v>0</v>
      </c>
      <c r="BS154" s="370">
        <f t="shared" si="164"/>
        <v>0</v>
      </c>
      <c r="BT154" s="369">
        <f t="shared" si="140"/>
        <v>0</v>
      </c>
      <c r="BU154" s="61"/>
      <c r="BV154" s="61"/>
      <c r="BW154" s="61"/>
      <c r="BX154" s="61"/>
      <c r="BY154" s="61"/>
      <c r="BZ154" s="61"/>
      <c r="CA154" s="61"/>
      <c r="CB154" s="61"/>
      <c r="CC154" s="61"/>
      <c r="CD154" s="61"/>
      <c r="CE154" s="61"/>
      <c r="CF154" s="61"/>
      <c r="CG154" s="61"/>
      <c r="CH154" s="61"/>
      <c r="CI154" s="61"/>
      <c r="CJ154" s="61"/>
      <c r="CK154" s="61"/>
      <c r="CL154" s="61"/>
      <c r="CM154" s="61"/>
      <c r="CN154" s="61"/>
      <c r="CO154" s="61"/>
      <c r="CP154" s="61"/>
      <c r="CQ154" s="61"/>
      <c r="CR154" s="61"/>
      <c r="CS154" s="61"/>
      <c r="CT154" s="61"/>
      <c r="CU154" s="61"/>
      <c r="CV154" s="61"/>
      <c r="CW154" s="61"/>
      <c r="CX154" s="61"/>
      <c r="CY154" s="61"/>
      <c r="CZ154" s="61"/>
      <c r="DA154" s="61"/>
      <c r="DB154" s="61"/>
      <c r="DC154" s="61"/>
    </row>
    <row r="155" spans="1:107" s="58" customFormat="1" ht="16.5" customHeight="1">
      <c r="A155" s="70" t="s">
        <v>433</v>
      </c>
      <c r="B155" s="660"/>
      <c r="C155" s="386" t="s">
        <v>1056</v>
      </c>
      <c r="D155" s="387" t="s">
        <v>1055</v>
      </c>
      <c r="E155" s="379" t="s">
        <v>500</v>
      </c>
      <c r="F155" s="77">
        <f>VLOOKUP(C155,'[65]06월마감'!$A$1:$B$500,2,0)</f>
        <v>151.1</v>
      </c>
      <c r="G155" s="388">
        <f>VLOOKUP($C$155,[67]납품수량!$B$3:$AH$200,G$1,0)</f>
        <v>0</v>
      </c>
      <c r="H155" s="388">
        <f>VLOOKUP($C$155,[67]납품수량!$B$3:$AH$200,H$1,0)</f>
        <v>0</v>
      </c>
      <c r="I155" s="388">
        <f>VLOOKUP($C$155,[67]납품수량!$B$3:$AH$200,I$1,0)</f>
        <v>0</v>
      </c>
      <c r="J155" s="388">
        <f>VLOOKUP($C$155,[67]납품수량!$B$3:$AH$200,J$1,0)</f>
        <v>0</v>
      </c>
      <c r="K155" s="388">
        <f>VLOOKUP($C$155,[67]납품수량!$B$3:$AH$200,K$1,0)</f>
        <v>0</v>
      </c>
      <c r="L155" s="388">
        <f>VLOOKUP($C$155,[67]납품수량!$B$3:$AH$200,L$1,0)</f>
        <v>0</v>
      </c>
      <c r="M155" s="388">
        <f>VLOOKUP($C$155,[67]납품수량!$B$3:$AH$200,M$1,0)</f>
        <v>0</v>
      </c>
      <c r="N155" s="388">
        <f>VLOOKUP($C$155,[67]납품수량!$B$3:$AH$200,N$1,0)</f>
        <v>0</v>
      </c>
      <c r="O155" s="388">
        <f>VLOOKUP($C$155,[67]납품수량!$B$3:$AH$200,O$1,0)</f>
        <v>0</v>
      </c>
      <c r="P155" s="388">
        <f>VLOOKUP($C$155,[67]납품수량!$B$3:$AH$200,P$1,0)</f>
        <v>0</v>
      </c>
      <c r="Q155" s="388">
        <f>VLOOKUP($C$155,[67]납품수량!$B$3:$AH$200,Q$1,0)</f>
        <v>0</v>
      </c>
      <c r="R155" s="388">
        <f>VLOOKUP($C$155,[67]납품수량!$B$3:$AH$200,R$1,0)</f>
        <v>0</v>
      </c>
      <c r="S155" s="388">
        <f>VLOOKUP($C$155,[67]납품수량!$B$3:$AH$200,S$1,0)</f>
        <v>0</v>
      </c>
      <c r="T155" s="388">
        <f>VLOOKUP($C$155,[67]납품수량!$B$3:$AH$200,T$1,0)</f>
        <v>0</v>
      </c>
      <c r="U155" s="388">
        <f>VLOOKUP($C$155,[67]납품수량!$B$3:$AH$200,U$1,0)</f>
        <v>0</v>
      </c>
      <c r="V155" s="388">
        <f>VLOOKUP($C$155,[67]납품수량!$B$3:$AH$200,V$1,0)</f>
        <v>0</v>
      </c>
      <c r="W155" s="388">
        <f>VLOOKUP($C$155,[67]납품수량!$B$3:$AH$200,W$1,0)</f>
        <v>0</v>
      </c>
      <c r="X155" s="388">
        <f>VLOOKUP($C$155,[67]납품수량!$B$3:$AH$200,X$1,0)</f>
        <v>0</v>
      </c>
      <c r="Y155" s="388">
        <f>VLOOKUP($C$155,[67]납품수량!$B$3:$AH$200,Y$1,0)</f>
        <v>0</v>
      </c>
      <c r="Z155" s="388">
        <f>VLOOKUP($C$155,[67]납품수량!$B$3:$AH$200,Z$1,0)</f>
        <v>0</v>
      </c>
      <c r="AA155" s="388">
        <f>VLOOKUP($C$155,[67]납품수량!$B$3:$AH$200,AA$1,0)</f>
        <v>0</v>
      </c>
      <c r="AB155" s="388">
        <f>VLOOKUP($C$155,[67]납품수량!$B$3:$AH$200,AB$1,0)</f>
        <v>0</v>
      </c>
      <c r="AC155" s="388">
        <f>VLOOKUP($C$155,[67]납품수량!$B$3:$AH$200,AC$1,0)</f>
        <v>0</v>
      </c>
      <c r="AD155" s="388">
        <f>VLOOKUP($C$155,[67]납품수량!$B$3:$AH$200,AD$1,0)</f>
        <v>0</v>
      </c>
      <c r="AE155" s="388">
        <f>VLOOKUP($C$155,[67]납품수량!$B$3:$AH$200,AE$1,0)</f>
        <v>0</v>
      </c>
      <c r="AF155" s="388">
        <f>VLOOKUP($C$155,[67]납품수량!$B$3:$AH$200,AF$1,0)</f>
        <v>0</v>
      </c>
      <c r="AG155" s="388">
        <f>VLOOKUP($C$155,[67]납품수량!$B$3:$AH$200,AG$1,0)</f>
        <v>0</v>
      </c>
      <c r="AH155" s="388">
        <f>VLOOKUP($C$155,[67]납품수량!$B$3:$AH$200,AH$1,0)</f>
        <v>0</v>
      </c>
      <c r="AI155" s="388">
        <f>VLOOKUP($C$155,[67]납품수량!$B$3:$AH$200,AI$1,0)</f>
        <v>0</v>
      </c>
      <c r="AJ155" s="388">
        <f>VLOOKUP($C$155,[67]납품수량!$B$3:$AH$200,AJ$1,0)</f>
        <v>0</v>
      </c>
      <c r="AK155" s="388">
        <f>VLOOKUP($C$155,[67]납품수량!$B$3:$AH$200,AK$1,0)</f>
        <v>0</v>
      </c>
      <c r="AL155" s="388">
        <f t="shared" si="143"/>
        <v>0</v>
      </c>
      <c r="AM155" s="389">
        <f t="shared" si="138"/>
        <v>0</v>
      </c>
      <c r="AN155" s="61"/>
      <c r="AO155" s="370">
        <f t="shared" ref="AO155:BS155" si="165">$F$155*G155</f>
        <v>0</v>
      </c>
      <c r="AP155" s="370">
        <f t="shared" si="165"/>
        <v>0</v>
      </c>
      <c r="AQ155" s="370">
        <f t="shared" si="165"/>
        <v>0</v>
      </c>
      <c r="AR155" s="370">
        <f t="shared" si="165"/>
        <v>0</v>
      </c>
      <c r="AS155" s="370">
        <f t="shared" si="165"/>
        <v>0</v>
      </c>
      <c r="AT155" s="370">
        <f t="shared" si="165"/>
        <v>0</v>
      </c>
      <c r="AU155" s="370">
        <f t="shared" si="165"/>
        <v>0</v>
      </c>
      <c r="AV155" s="370">
        <f t="shared" si="165"/>
        <v>0</v>
      </c>
      <c r="AW155" s="370">
        <f t="shared" si="165"/>
        <v>0</v>
      </c>
      <c r="AX155" s="370">
        <f t="shared" si="165"/>
        <v>0</v>
      </c>
      <c r="AY155" s="370">
        <f t="shared" si="165"/>
        <v>0</v>
      </c>
      <c r="AZ155" s="370">
        <f t="shared" si="165"/>
        <v>0</v>
      </c>
      <c r="BA155" s="370">
        <f t="shared" si="165"/>
        <v>0</v>
      </c>
      <c r="BB155" s="370">
        <f t="shared" si="165"/>
        <v>0</v>
      </c>
      <c r="BC155" s="370">
        <f t="shared" si="165"/>
        <v>0</v>
      </c>
      <c r="BD155" s="370">
        <f t="shared" si="165"/>
        <v>0</v>
      </c>
      <c r="BE155" s="370">
        <f t="shared" si="165"/>
        <v>0</v>
      </c>
      <c r="BF155" s="370">
        <f t="shared" si="165"/>
        <v>0</v>
      </c>
      <c r="BG155" s="370">
        <f t="shared" si="165"/>
        <v>0</v>
      </c>
      <c r="BH155" s="370">
        <f t="shared" si="165"/>
        <v>0</v>
      </c>
      <c r="BI155" s="370">
        <f t="shared" si="165"/>
        <v>0</v>
      </c>
      <c r="BJ155" s="370">
        <f t="shared" si="165"/>
        <v>0</v>
      </c>
      <c r="BK155" s="370">
        <f t="shared" si="165"/>
        <v>0</v>
      </c>
      <c r="BL155" s="370">
        <f t="shared" si="165"/>
        <v>0</v>
      </c>
      <c r="BM155" s="370">
        <f t="shared" si="165"/>
        <v>0</v>
      </c>
      <c r="BN155" s="370">
        <f t="shared" si="165"/>
        <v>0</v>
      </c>
      <c r="BO155" s="370">
        <f t="shared" si="165"/>
        <v>0</v>
      </c>
      <c r="BP155" s="370">
        <f t="shared" si="165"/>
        <v>0</v>
      </c>
      <c r="BQ155" s="370">
        <f t="shared" si="165"/>
        <v>0</v>
      </c>
      <c r="BR155" s="370">
        <f t="shared" si="165"/>
        <v>0</v>
      </c>
      <c r="BS155" s="370">
        <f t="shared" si="165"/>
        <v>0</v>
      </c>
      <c r="BT155" s="369">
        <f t="shared" si="140"/>
        <v>0</v>
      </c>
      <c r="BU155" s="61"/>
      <c r="BV155" s="61"/>
      <c r="BW155" s="61"/>
      <c r="BX155" s="61"/>
      <c r="BY155" s="61"/>
      <c r="BZ155" s="61"/>
      <c r="CA155" s="61"/>
      <c r="CB155" s="61"/>
      <c r="CC155" s="61"/>
      <c r="CD155" s="61"/>
      <c r="CE155" s="61"/>
      <c r="CF155" s="61"/>
      <c r="CG155" s="61"/>
      <c r="CH155" s="61"/>
      <c r="CI155" s="61"/>
      <c r="CJ155" s="61"/>
      <c r="CK155" s="61"/>
      <c r="CL155" s="61"/>
      <c r="CM155" s="61"/>
      <c r="CN155" s="61"/>
      <c r="CO155" s="61"/>
      <c r="CP155" s="61"/>
      <c r="CQ155" s="61"/>
      <c r="CR155" s="61"/>
      <c r="CS155" s="61"/>
      <c r="CT155" s="61"/>
      <c r="CU155" s="61"/>
      <c r="CV155" s="61"/>
      <c r="CW155" s="61"/>
      <c r="CX155" s="61"/>
      <c r="CY155" s="61"/>
      <c r="CZ155" s="61"/>
      <c r="DA155" s="61"/>
      <c r="DB155" s="61"/>
      <c r="DC155" s="61"/>
    </row>
    <row r="156" spans="1:107" s="58" customFormat="1" ht="16.5" customHeight="1">
      <c r="A156" s="70" t="s">
        <v>433</v>
      </c>
      <c r="B156" s="660"/>
      <c r="C156" s="386" t="s">
        <v>1054</v>
      </c>
      <c r="D156" s="387" t="s">
        <v>1053</v>
      </c>
      <c r="E156" s="379" t="s">
        <v>500</v>
      </c>
      <c r="F156" s="77">
        <f>VLOOKUP(C156,'[65]06월마감'!$A$1:$B$500,2,0)</f>
        <v>990</v>
      </c>
      <c r="G156" s="388">
        <f>VLOOKUP($C$156,[67]납품수량!$B$3:$AH$200,G$1,0)</f>
        <v>0</v>
      </c>
      <c r="H156" s="388">
        <f>VLOOKUP($C$156,[67]납품수량!$B$3:$AH$200,H$1,0)</f>
        <v>0</v>
      </c>
      <c r="I156" s="388">
        <f>VLOOKUP($C$156,[67]납품수량!$B$3:$AH$200,I$1,0)</f>
        <v>0</v>
      </c>
      <c r="J156" s="388">
        <f>VLOOKUP($C$156,[67]납품수량!$B$3:$AH$200,J$1,0)</f>
        <v>0</v>
      </c>
      <c r="K156" s="388">
        <f>VLOOKUP($C$156,[67]납품수량!$B$3:$AH$200,K$1,0)</f>
        <v>0</v>
      </c>
      <c r="L156" s="388">
        <f>VLOOKUP($C$156,[67]납품수량!$B$3:$AH$200,L$1,0)</f>
        <v>0</v>
      </c>
      <c r="M156" s="388">
        <f>VLOOKUP($C$156,[67]납품수량!$B$3:$AH$200,M$1,0)</f>
        <v>0</v>
      </c>
      <c r="N156" s="388">
        <f>VLOOKUP($C$156,[67]납품수량!$B$3:$AH$200,N$1,0)</f>
        <v>0</v>
      </c>
      <c r="O156" s="388">
        <f>VLOOKUP($C$156,[67]납품수량!$B$3:$AH$200,O$1,0)</f>
        <v>0</v>
      </c>
      <c r="P156" s="388">
        <f>VLOOKUP($C$156,[67]납품수량!$B$3:$AH$200,P$1,0)</f>
        <v>0</v>
      </c>
      <c r="Q156" s="388">
        <f>VLOOKUP($C$156,[67]납품수량!$B$3:$AH$200,Q$1,0)</f>
        <v>0</v>
      </c>
      <c r="R156" s="388">
        <f>VLOOKUP($C$156,[67]납품수량!$B$3:$AH$200,R$1,0)</f>
        <v>0</v>
      </c>
      <c r="S156" s="388">
        <f>VLOOKUP($C$156,[67]납품수량!$B$3:$AH$200,S$1,0)</f>
        <v>0</v>
      </c>
      <c r="T156" s="388">
        <f>VLOOKUP($C$156,[67]납품수량!$B$3:$AH$200,T$1,0)</f>
        <v>0</v>
      </c>
      <c r="U156" s="388">
        <f>VLOOKUP($C$156,[67]납품수량!$B$3:$AH$200,U$1,0)</f>
        <v>0</v>
      </c>
      <c r="V156" s="388">
        <f>VLOOKUP($C$156,[67]납품수량!$B$3:$AH$200,V$1,0)</f>
        <v>0</v>
      </c>
      <c r="W156" s="388">
        <f>VLOOKUP($C$156,[67]납품수량!$B$3:$AH$200,W$1,0)</f>
        <v>0</v>
      </c>
      <c r="X156" s="388">
        <f>VLOOKUP($C$156,[67]납품수량!$B$3:$AH$200,X$1,0)</f>
        <v>0</v>
      </c>
      <c r="Y156" s="388">
        <f>VLOOKUP($C$156,[67]납품수량!$B$3:$AH$200,Y$1,0)</f>
        <v>0</v>
      </c>
      <c r="Z156" s="388">
        <f>VLOOKUP($C$156,[67]납품수량!$B$3:$AH$200,Z$1,0)</f>
        <v>0</v>
      </c>
      <c r="AA156" s="388">
        <f>VLOOKUP($C$156,[67]납품수량!$B$3:$AH$200,AA$1,0)</f>
        <v>0</v>
      </c>
      <c r="AB156" s="388">
        <f>VLOOKUP($C$156,[67]납품수량!$B$3:$AH$200,AB$1,0)</f>
        <v>0</v>
      </c>
      <c r="AC156" s="388">
        <f>VLOOKUP($C$156,[67]납품수량!$B$3:$AH$200,AC$1,0)</f>
        <v>0</v>
      </c>
      <c r="AD156" s="388">
        <f>VLOOKUP($C$156,[67]납품수량!$B$3:$AH$200,AD$1,0)</f>
        <v>0</v>
      </c>
      <c r="AE156" s="388">
        <f>VLOOKUP($C$156,[67]납품수량!$B$3:$AH$200,AE$1,0)</f>
        <v>0</v>
      </c>
      <c r="AF156" s="388">
        <f>VLOOKUP($C$156,[67]납품수량!$B$3:$AH$200,AF$1,0)</f>
        <v>0</v>
      </c>
      <c r="AG156" s="388">
        <f>VLOOKUP($C$156,[67]납품수량!$B$3:$AH$200,AG$1,0)</f>
        <v>0</v>
      </c>
      <c r="AH156" s="388">
        <f>VLOOKUP($C$156,[67]납품수량!$B$3:$AH$200,AH$1,0)</f>
        <v>0</v>
      </c>
      <c r="AI156" s="388">
        <f>VLOOKUP($C$156,[67]납품수량!$B$3:$AH$200,AI$1,0)</f>
        <v>0</v>
      </c>
      <c r="AJ156" s="388">
        <f>VLOOKUP($C$156,[67]납품수량!$B$3:$AH$200,AJ$1,0)</f>
        <v>0</v>
      </c>
      <c r="AK156" s="388">
        <f>VLOOKUP($C$156,[67]납품수량!$B$3:$AH$200,AK$1,0)</f>
        <v>0</v>
      </c>
      <c r="AL156" s="388">
        <f t="shared" si="143"/>
        <v>0</v>
      </c>
      <c r="AM156" s="389">
        <f t="shared" si="138"/>
        <v>0</v>
      </c>
      <c r="AN156" s="61"/>
      <c r="AO156" s="370">
        <f t="shared" ref="AO156:BS156" si="166">$F$156*G156</f>
        <v>0</v>
      </c>
      <c r="AP156" s="370">
        <f t="shared" si="166"/>
        <v>0</v>
      </c>
      <c r="AQ156" s="370">
        <f t="shared" si="166"/>
        <v>0</v>
      </c>
      <c r="AR156" s="370">
        <f t="shared" si="166"/>
        <v>0</v>
      </c>
      <c r="AS156" s="370">
        <f t="shared" si="166"/>
        <v>0</v>
      </c>
      <c r="AT156" s="370">
        <f t="shared" si="166"/>
        <v>0</v>
      </c>
      <c r="AU156" s="370">
        <f t="shared" si="166"/>
        <v>0</v>
      </c>
      <c r="AV156" s="370">
        <f t="shared" si="166"/>
        <v>0</v>
      </c>
      <c r="AW156" s="370">
        <f t="shared" si="166"/>
        <v>0</v>
      </c>
      <c r="AX156" s="370">
        <f t="shared" si="166"/>
        <v>0</v>
      </c>
      <c r="AY156" s="370">
        <f t="shared" si="166"/>
        <v>0</v>
      </c>
      <c r="AZ156" s="370">
        <f t="shared" si="166"/>
        <v>0</v>
      </c>
      <c r="BA156" s="370">
        <f t="shared" si="166"/>
        <v>0</v>
      </c>
      <c r="BB156" s="370">
        <f t="shared" si="166"/>
        <v>0</v>
      </c>
      <c r="BC156" s="370">
        <f t="shared" si="166"/>
        <v>0</v>
      </c>
      <c r="BD156" s="370">
        <f t="shared" si="166"/>
        <v>0</v>
      </c>
      <c r="BE156" s="370">
        <f t="shared" si="166"/>
        <v>0</v>
      </c>
      <c r="BF156" s="370">
        <f t="shared" si="166"/>
        <v>0</v>
      </c>
      <c r="BG156" s="370">
        <f t="shared" si="166"/>
        <v>0</v>
      </c>
      <c r="BH156" s="370">
        <f t="shared" si="166"/>
        <v>0</v>
      </c>
      <c r="BI156" s="370">
        <f t="shared" si="166"/>
        <v>0</v>
      </c>
      <c r="BJ156" s="370">
        <f t="shared" si="166"/>
        <v>0</v>
      </c>
      <c r="BK156" s="370">
        <f t="shared" si="166"/>
        <v>0</v>
      </c>
      <c r="BL156" s="370">
        <f t="shared" si="166"/>
        <v>0</v>
      </c>
      <c r="BM156" s="370">
        <f t="shared" si="166"/>
        <v>0</v>
      </c>
      <c r="BN156" s="370">
        <f t="shared" si="166"/>
        <v>0</v>
      </c>
      <c r="BO156" s="370">
        <f t="shared" si="166"/>
        <v>0</v>
      </c>
      <c r="BP156" s="370">
        <f t="shared" si="166"/>
        <v>0</v>
      </c>
      <c r="BQ156" s="370">
        <f t="shared" si="166"/>
        <v>0</v>
      </c>
      <c r="BR156" s="370">
        <f t="shared" si="166"/>
        <v>0</v>
      </c>
      <c r="BS156" s="370">
        <f t="shared" si="166"/>
        <v>0</v>
      </c>
      <c r="BT156" s="369">
        <f t="shared" si="140"/>
        <v>0</v>
      </c>
      <c r="BU156" s="61"/>
      <c r="BV156" s="61"/>
      <c r="BW156" s="61"/>
      <c r="BX156" s="61"/>
      <c r="BY156" s="61"/>
      <c r="BZ156" s="61"/>
      <c r="CA156" s="61"/>
      <c r="CB156" s="61"/>
      <c r="CC156" s="61"/>
      <c r="CD156" s="61"/>
      <c r="CE156" s="61"/>
      <c r="CF156" s="61"/>
      <c r="CG156" s="61"/>
      <c r="CH156" s="61"/>
      <c r="CI156" s="61"/>
      <c r="CJ156" s="61"/>
      <c r="CK156" s="61"/>
      <c r="CL156" s="61"/>
      <c r="CM156" s="61"/>
      <c r="CN156" s="61"/>
      <c r="CO156" s="61"/>
      <c r="CP156" s="61"/>
      <c r="CQ156" s="61"/>
      <c r="CR156" s="61"/>
      <c r="CS156" s="61"/>
      <c r="CT156" s="61"/>
      <c r="CU156" s="61"/>
      <c r="CV156" s="61"/>
      <c r="CW156" s="61"/>
      <c r="CX156" s="61"/>
      <c r="CY156" s="61"/>
      <c r="CZ156" s="61"/>
      <c r="DA156" s="61"/>
      <c r="DB156" s="61"/>
      <c r="DC156" s="61"/>
    </row>
    <row r="157" spans="1:107" s="58" customFormat="1" ht="16.5" customHeight="1">
      <c r="A157" s="70" t="s">
        <v>433</v>
      </c>
      <c r="B157" s="660"/>
      <c r="C157" s="386" t="s">
        <v>222</v>
      </c>
      <c r="D157" s="387" t="s">
        <v>1052</v>
      </c>
      <c r="E157" s="391" t="s">
        <v>500</v>
      </c>
      <c r="F157" s="77">
        <f>VLOOKUP(C157,'[65]06월마감'!$A$1:$B$500,2,0)</f>
        <v>949</v>
      </c>
      <c r="G157" s="388">
        <f>VLOOKUP($C$157,[67]납품수량!$B$3:$AH$200,G$1,0)</f>
        <v>0</v>
      </c>
      <c r="H157" s="388">
        <f>VLOOKUP($C$157,[67]납품수량!$B$3:$AH$200,H$1,0)</f>
        <v>0</v>
      </c>
      <c r="I157" s="388">
        <f>VLOOKUP($C$157,[67]납품수량!$B$3:$AH$200,I$1,0)</f>
        <v>0</v>
      </c>
      <c r="J157" s="388">
        <f>VLOOKUP($C$157,[67]납품수량!$B$3:$AH$200,J$1,0)</f>
        <v>0</v>
      </c>
      <c r="K157" s="388">
        <f>VLOOKUP($C$157,[67]납품수량!$B$3:$AH$200,K$1,0)</f>
        <v>0</v>
      </c>
      <c r="L157" s="388">
        <f>VLOOKUP($C$157,[67]납품수량!$B$3:$AH$200,L$1,0)</f>
        <v>0</v>
      </c>
      <c r="M157" s="388">
        <f>VLOOKUP($C$157,[67]납품수량!$B$3:$AH$200,M$1,0)</f>
        <v>0</v>
      </c>
      <c r="N157" s="388">
        <f>VLOOKUP($C$157,[67]납품수량!$B$3:$AH$200,N$1,0)</f>
        <v>0</v>
      </c>
      <c r="O157" s="388">
        <f>VLOOKUP($C$157,[67]납품수량!$B$3:$AH$200,O$1,0)</f>
        <v>0</v>
      </c>
      <c r="P157" s="388">
        <f>VLOOKUP($C$157,[67]납품수량!$B$3:$AH$200,P$1,0)</f>
        <v>0</v>
      </c>
      <c r="Q157" s="388">
        <f>VLOOKUP($C$157,[67]납품수량!$B$3:$AH$200,Q$1,0)</f>
        <v>0</v>
      </c>
      <c r="R157" s="388">
        <f>VLOOKUP($C$157,[67]납품수량!$B$3:$AH$200,R$1,0)</f>
        <v>0</v>
      </c>
      <c r="S157" s="388">
        <f>VLOOKUP($C$157,[67]납품수량!$B$3:$AH$200,S$1,0)</f>
        <v>0</v>
      </c>
      <c r="T157" s="388">
        <f>VLOOKUP($C$157,[67]납품수량!$B$3:$AH$200,T$1,0)</f>
        <v>0</v>
      </c>
      <c r="U157" s="388">
        <f>VLOOKUP($C$157,[67]납품수량!$B$3:$AH$200,U$1,0)</f>
        <v>0</v>
      </c>
      <c r="V157" s="388">
        <f>VLOOKUP($C$157,[67]납품수량!$B$3:$AH$200,V$1,0)</f>
        <v>0</v>
      </c>
      <c r="W157" s="388">
        <f>VLOOKUP($C$157,[67]납품수량!$B$3:$AH$200,W$1,0)</f>
        <v>0</v>
      </c>
      <c r="X157" s="388">
        <f>VLOOKUP($C$157,[67]납품수량!$B$3:$AH$200,X$1,0)</f>
        <v>0</v>
      </c>
      <c r="Y157" s="388">
        <f>VLOOKUP($C$157,[67]납품수량!$B$3:$AH$200,Y$1,0)</f>
        <v>0</v>
      </c>
      <c r="Z157" s="388">
        <f>VLOOKUP($C$157,[67]납품수량!$B$3:$AH$200,Z$1,0)</f>
        <v>0</v>
      </c>
      <c r="AA157" s="388">
        <f>VLOOKUP($C$157,[67]납품수량!$B$3:$AH$200,AA$1,0)</f>
        <v>0</v>
      </c>
      <c r="AB157" s="388">
        <f>VLOOKUP($C$157,[67]납품수량!$B$3:$AH$200,AB$1,0)</f>
        <v>0</v>
      </c>
      <c r="AC157" s="388">
        <f>VLOOKUP($C$157,[67]납품수량!$B$3:$AH$200,AC$1,0)</f>
        <v>0</v>
      </c>
      <c r="AD157" s="388">
        <f>VLOOKUP($C$157,[67]납품수량!$B$3:$AH$200,AD$1,0)</f>
        <v>0</v>
      </c>
      <c r="AE157" s="388">
        <f>VLOOKUP($C$157,[67]납품수량!$B$3:$AH$200,AE$1,0)</f>
        <v>0</v>
      </c>
      <c r="AF157" s="388">
        <f>VLOOKUP($C$157,[67]납품수량!$B$3:$AH$200,AF$1,0)</f>
        <v>0</v>
      </c>
      <c r="AG157" s="388">
        <f>VLOOKUP($C$157,[67]납품수량!$B$3:$AH$200,AG$1,0)</f>
        <v>0</v>
      </c>
      <c r="AH157" s="388">
        <f>VLOOKUP($C$157,[67]납품수량!$B$3:$AH$200,AH$1,0)</f>
        <v>0</v>
      </c>
      <c r="AI157" s="388">
        <f>VLOOKUP($C$157,[67]납품수량!$B$3:$AH$200,AI$1,0)</f>
        <v>0</v>
      </c>
      <c r="AJ157" s="388">
        <f>VLOOKUP($C$157,[67]납품수량!$B$3:$AH$200,AJ$1,0)</f>
        <v>0</v>
      </c>
      <c r="AK157" s="388">
        <f>VLOOKUP($C$157,[67]납품수량!$B$3:$AH$200,AK$1,0)</f>
        <v>0</v>
      </c>
      <c r="AL157" s="388">
        <f t="shared" si="143"/>
        <v>0</v>
      </c>
      <c r="AM157" s="389">
        <f t="shared" si="138"/>
        <v>0</v>
      </c>
      <c r="AN157" s="61"/>
      <c r="AO157" s="370">
        <f t="shared" ref="AO157:BS157" si="167">$F$157*G157</f>
        <v>0</v>
      </c>
      <c r="AP157" s="370">
        <f t="shared" si="167"/>
        <v>0</v>
      </c>
      <c r="AQ157" s="370">
        <f t="shared" si="167"/>
        <v>0</v>
      </c>
      <c r="AR157" s="370">
        <f t="shared" si="167"/>
        <v>0</v>
      </c>
      <c r="AS157" s="370">
        <f t="shared" si="167"/>
        <v>0</v>
      </c>
      <c r="AT157" s="370">
        <f t="shared" si="167"/>
        <v>0</v>
      </c>
      <c r="AU157" s="370">
        <f t="shared" si="167"/>
        <v>0</v>
      </c>
      <c r="AV157" s="370">
        <f t="shared" si="167"/>
        <v>0</v>
      </c>
      <c r="AW157" s="370">
        <f t="shared" si="167"/>
        <v>0</v>
      </c>
      <c r="AX157" s="370">
        <f t="shared" si="167"/>
        <v>0</v>
      </c>
      <c r="AY157" s="370">
        <f t="shared" si="167"/>
        <v>0</v>
      </c>
      <c r="AZ157" s="370">
        <f t="shared" si="167"/>
        <v>0</v>
      </c>
      <c r="BA157" s="370">
        <f t="shared" si="167"/>
        <v>0</v>
      </c>
      <c r="BB157" s="370">
        <f t="shared" si="167"/>
        <v>0</v>
      </c>
      <c r="BC157" s="370">
        <f t="shared" si="167"/>
        <v>0</v>
      </c>
      <c r="BD157" s="370">
        <f t="shared" si="167"/>
        <v>0</v>
      </c>
      <c r="BE157" s="370">
        <f t="shared" si="167"/>
        <v>0</v>
      </c>
      <c r="BF157" s="370">
        <f t="shared" si="167"/>
        <v>0</v>
      </c>
      <c r="BG157" s="370">
        <f t="shared" si="167"/>
        <v>0</v>
      </c>
      <c r="BH157" s="370">
        <f t="shared" si="167"/>
        <v>0</v>
      </c>
      <c r="BI157" s="370">
        <f t="shared" si="167"/>
        <v>0</v>
      </c>
      <c r="BJ157" s="370">
        <f t="shared" si="167"/>
        <v>0</v>
      </c>
      <c r="BK157" s="370">
        <f t="shared" si="167"/>
        <v>0</v>
      </c>
      <c r="BL157" s="370">
        <f t="shared" si="167"/>
        <v>0</v>
      </c>
      <c r="BM157" s="370">
        <f t="shared" si="167"/>
        <v>0</v>
      </c>
      <c r="BN157" s="370">
        <f t="shared" si="167"/>
        <v>0</v>
      </c>
      <c r="BO157" s="370">
        <f t="shared" si="167"/>
        <v>0</v>
      </c>
      <c r="BP157" s="370">
        <f t="shared" si="167"/>
        <v>0</v>
      </c>
      <c r="BQ157" s="370">
        <f t="shared" si="167"/>
        <v>0</v>
      </c>
      <c r="BR157" s="370">
        <f t="shared" si="167"/>
        <v>0</v>
      </c>
      <c r="BS157" s="370">
        <f t="shared" si="167"/>
        <v>0</v>
      </c>
      <c r="BT157" s="369">
        <f t="shared" si="140"/>
        <v>0</v>
      </c>
      <c r="BU157" s="61"/>
      <c r="BV157" s="61"/>
      <c r="BW157" s="61"/>
      <c r="BX157" s="61"/>
      <c r="BY157" s="61"/>
      <c r="BZ157" s="61"/>
      <c r="CA157" s="61"/>
      <c r="CB157" s="61"/>
      <c r="CC157" s="61"/>
      <c r="CD157" s="61"/>
      <c r="CE157" s="61"/>
      <c r="CF157" s="61"/>
      <c r="CG157" s="61"/>
      <c r="CH157" s="61"/>
      <c r="CI157" s="61"/>
      <c r="CJ157" s="61"/>
      <c r="CK157" s="61"/>
      <c r="CL157" s="61"/>
      <c r="CM157" s="61"/>
      <c r="CN157" s="61"/>
      <c r="CO157" s="61"/>
      <c r="CP157" s="61"/>
      <c r="CQ157" s="61"/>
      <c r="CR157" s="61"/>
      <c r="CS157" s="61"/>
      <c r="CT157" s="61"/>
      <c r="CU157" s="61"/>
      <c r="CV157" s="61"/>
      <c r="CW157" s="61"/>
      <c r="CX157" s="61"/>
      <c r="CY157" s="61"/>
      <c r="CZ157" s="61"/>
      <c r="DA157" s="61"/>
      <c r="DB157" s="61"/>
      <c r="DC157" s="61"/>
    </row>
    <row r="158" spans="1:107" s="58" customFormat="1" ht="16.5" customHeight="1">
      <c r="A158" s="70" t="s">
        <v>433</v>
      </c>
      <c r="B158" s="660"/>
      <c r="C158" s="386" t="s">
        <v>1051</v>
      </c>
      <c r="D158" s="387" t="s">
        <v>1050</v>
      </c>
      <c r="E158" s="391" t="s">
        <v>500</v>
      </c>
      <c r="F158" s="77">
        <f>VLOOKUP(C158,'[65]06월마감'!$A$1:$B$500,2,0)</f>
        <v>1587</v>
      </c>
      <c r="G158" s="388">
        <f>VLOOKUP($C$158,[67]납품수량!$B$3:$AH$200,G$1,0)</f>
        <v>0</v>
      </c>
      <c r="H158" s="388">
        <f>VLOOKUP($C$158,[67]납품수량!$B$3:$AH$200,H$1,0)</f>
        <v>0</v>
      </c>
      <c r="I158" s="388">
        <f>VLOOKUP($C$158,[67]납품수량!$B$3:$AH$200,I$1,0)</f>
        <v>0</v>
      </c>
      <c r="J158" s="388">
        <f>VLOOKUP($C$158,[67]납품수량!$B$3:$AH$200,J$1,0)</f>
        <v>0</v>
      </c>
      <c r="K158" s="388">
        <f>VLOOKUP($C$158,[67]납품수량!$B$3:$AH$200,K$1,0)</f>
        <v>0</v>
      </c>
      <c r="L158" s="388">
        <f>VLOOKUP($C$158,[67]납품수량!$B$3:$AH$200,L$1,0)</f>
        <v>0</v>
      </c>
      <c r="M158" s="388">
        <f>VLOOKUP($C$158,[67]납품수량!$B$3:$AH$200,M$1,0)</f>
        <v>0</v>
      </c>
      <c r="N158" s="388">
        <f>VLOOKUP($C$158,[67]납품수량!$B$3:$AH$200,N$1,0)</f>
        <v>0</v>
      </c>
      <c r="O158" s="388">
        <f>VLOOKUP($C$158,[67]납품수량!$B$3:$AH$200,O$1,0)</f>
        <v>0</v>
      </c>
      <c r="P158" s="388">
        <f>VLOOKUP($C$158,[67]납품수량!$B$3:$AH$200,P$1,0)</f>
        <v>0</v>
      </c>
      <c r="Q158" s="388">
        <f>VLOOKUP($C$158,[67]납품수량!$B$3:$AH$200,Q$1,0)</f>
        <v>0</v>
      </c>
      <c r="R158" s="388">
        <f>VLOOKUP($C$158,[67]납품수량!$B$3:$AH$200,R$1,0)</f>
        <v>0</v>
      </c>
      <c r="S158" s="388">
        <f>VLOOKUP($C$158,[67]납품수량!$B$3:$AH$200,S$1,0)</f>
        <v>0</v>
      </c>
      <c r="T158" s="388">
        <f>VLOOKUP($C$158,[67]납품수량!$B$3:$AH$200,T$1,0)</f>
        <v>0</v>
      </c>
      <c r="U158" s="388">
        <f>VLOOKUP($C$158,[67]납품수량!$B$3:$AH$200,U$1,0)</f>
        <v>0</v>
      </c>
      <c r="V158" s="388">
        <f>VLOOKUP($C$158,[67]납품수량!$B$3:$AH$200,V$1,0)</f>
        <v>0</v>
      </c>
      <c r="W158" s="388">
        <f>VLOOKUP($C$158,[67]납품수량!$B$3:$AH$200,W$1,0)</f>
        <v>0</v>
      </c>
      <c r="X158" s="388">
        <f>VLOOKUP($C$158,[67]납품수량!$B$3:$AH$200,X$1,0)</f>
        <v>0</v>
      </c>
      <c r="Y158" s="388">
        <f>VLOOKUP($C$158,[67]납품수량!$B$3:$AH$200,Y$1,0)</f>
        <v>0</v>
      </c>
      <c r="Z158" s="388">
        <f>VLOOKUP($C$158,[67]납품수량!$B$3:$AH$200,Z$1,0)</f>
        <v>0</v>
      </c>
      <c r="AA158" s="388">
        <f>VLOOKUP($C$158,[67]납품수량!$B$3:$AH$200,AA$1,0)</f>
        <v>0</v>
      </c>
      <c r="AB158" s="388">
        <f>VLOOKUP($C$158,[67]납품수량!$B$3:$AH$200,AB$1,0)</f>
        <v>0</v>
      </c>
      <c r="AC158" s="388">
        <f>VLOOKUP($C$158,[67]납품수량!$B$3:$AH$200,AC$1,0)</f>
        <v>0</v>
      </c>
      <c r="AD158" s="388">
        <f>VLOOKUP($C$158,[67]납품수량!$B$3:$AH$200,AD$1,0)</f>
        <v>0</v>
      </c>
      <c r="AE158" s="388">
        <f>VLOOKUP($C$158,[67]납품수량!$B$3:$AH$200,AE$1,0)</f>
        <v>0</v>
      </c>
      <c r="AF158" s="388">
        <f>VLOOKUP($C$158,[67]납품수량!$B$3:$AH$200,AF$1,0)</f>
        <v>0</v>
      </c>
      <c r="AG158" s="388">
        <f>VLOOKUP($C$158,[67]납품수량!$B$3:$AH$200,AG$1,0)</f>
        <v>0</v>
      </c>
      <c r="AH158" s="388">
        <f>VLOOKUP($C$158,[67]납품수량!$B$3:$AH$200,AH$1,0)</f>
        <v>0</v>
      </c>
      <c r="AI158" s="388">
        <f>VLOOKUP($C$158,[67]납품수량!$B$3:$AH$200,AI$1,0)</f>
        <v>0</v>
      </c>
      <c r="AJ158" s="388">
        <f>VLOOKUP($C$158,[67]납품수량!$B$3:$AH$200,AJ$1,0)</f>
        <v>0</v>
      </c>
      <c r="AK158" s="388">
        <f>VLOOKUP($C$158,[67]납품수량!$B$3:$AH$200,AK$1,0)</f>
        <v>0</v>
      </c>
      <c r="AL158" s="388">
        <f t="shared" si="143"/>
        <v>0</v>
      </c>
      <c r="AM158" s="389">
        <f t="shared" si="138"/>
        <v>0</v>
      </c>
      <c r="AN158" s="61"/>
      <c r="AO158" s="370">
        <f t="shared" ref="AO158:BS158" si="168">$F$158*G158</f>
        <v>0</v>
      </c>
      <c r="AP158" s="370">
        <f t="shared" si="168"/>
        <v>0</v>
      </c>
      <c r="AQ158" s="370">
        <f t="shared" si="168"/>
        <v>0</v>
      </c>
      <c r="AR158" s="370">
        <f t="shared" si="168"/>
        <v>0</v>
      </c>
      <c r="AS158" s="370">
        <f t="shared" si="168"/>
        <v>0</v>
      </c>
      <c r="AT158" s="370">
        <f t="shared" si="168"/>
        <v>0</v>
      </c>
      <c r="AU158" s="370">
        <f t="shared" si="168"/>
        <v>0</v>
      </c>
      <c r="AV158" s="370">
        <f t="shared" si="168"/>
        <v>0</v>
      </c>
      <c r="AW158" s="370">
        <f t="shared" si="168"/>
        <v>0</v>
      </c>
      <c r="AX158" s="370">
        <f t="shared" si="168"/>
        <v>0</v>
      </c>
      <c r="AY158" s="370">
        <f t="shared" si="168"/>
        <v>0</v>
      </c>
      <c r="AZ158" s="370">
        <f t="shared" si="168"/>
        <v>0</v>
      </c>
      <c r="BA158" s="370">
        <f t="shared" si="168"/>
        <v>0</v>
      </c>
      <c r="BB158" s="370">
        <f t="shared" si="168"/>
        <v>0</v>
      </c>
      <c r="BC158" s="370">
        <f t="shared" si="168"/>
        <v>0</v>
      </c>
      <c r="BD158" s="370">
        <f t="shared" si="168"/>
        <v>0</v>
      </c>
      <c r="BE158" s="370">
        <f t="shared" si="168"/>
        <v>0</v>
      </c>
      <c r="BF158" s="370">
        <f t="shared" si="168"/>
        <v>0</v>
      </c>
      <c r="BG158" s="370">
        <f t="shared" si="168"/>
        <v>0</v>
      </c>
      <c r="BH158" s="370">
        <f t="shared" si="168"/>
        <v>0</v>
      </c>
      <c r="BI158" s="370">
        <f t="shared" si="168"/>
        <v>0</v>
      </c>
      <c r="BJ158" s="370">
        <f t="shared" si="168"/>
        <v>0</v>
      </c>
      <c r="BK158" s="370">
        <f t="shared" si="168"/>
        <v>0</v>
      </c>
      <c r="BL158" s="370">
        <f t="shared" si="168"/>
        <v>0</v>
      </c>
      <c r="BM158" s="370">
        <f t="shared" si="168"/>
        <v>0</v>
      </c>
      <c r="BN158" s="370">
        <f t="shared" si="168"/>
        <v>0</v>
      </c>
      <c r="BO158" s="370">
        <f t="shared" si="168"/>
        <v>0</v>
      </c>
      <c r="BP158" s="370">
        <f t="shared" si="168"/>
        <v>0</v>
      </c>
      <c r="BQ158" s="370">
        <f t="shared" si="168"/>
        <v>0</v>
      </c>
      <c r="BR158" s="370">
        <f t="shared" si="168"/>
        <v>0</v>
      </c>
      <c r="BS158" s="370">
        <f t="shared" si="168"/>
        <v>0</v>
      </c>
      <c r="BT158" s="369">
        <f t="shared" si="140"/>
        <v>0</v>
      </c>
      <c r="BU158" s="61"/>
      <c r="BV158" s="61"/>
      <c r="BW158" s="61"/>
      <c r="BX158" s="61"/>
      <c r="BY158" s="61"/>
      <c r="BZ158" s="61"/>
      <c r="CA158" s="61"/>
      <c r="CB158" s="61"/>
      <c r="CC158" s="61"/>
      <c r="CD158" s="61"/>
      <c r="CE158" s="61"/>
      <c r="CF158" s="61"/>
      <c r="CG158" s="61"/>
      <c r="CH158" s="61"/>
      <c r="CI158" s="61"/>
      <c r="CJ158" s="61"/>
      <c r="CK158" s="61"/>
      <c r="CL158" s="61"/>
      <c r="CM158" s="61"/>
      <c r="CN158" s="61"/>
      <c r="CO158" s="61"/>
      <c r="CP158" s="61"/>
      <c r="CQ158" s="61"/>
      <c r="CR158" s="61"/>
      <c r="CS158" s="61"/>
      <c r="CT158" s="61"/>
      <c r="CU158" s="61"/>
      <c r="CV158" s="61"/>
      <c r="CW158" s="61"/>
      <c r="CX158" s="61"/>
      <c r="CY158" s="61"/>
      <c r="CZ158" s="61"/>
      <c r="DA158" s="61"/>
      <c r="DB158" s="61"/>
      <c r="DC158" s="61"/>
    </row>
    <row r="159" spans="1:107" s="58" customFormat="1" ht="16.5" customHeight="1">
      <c r="A159" s="70" t="s">
        <v>433</v>
      </c>
      <c r="B159" s="660"/>
      <c r="C159" s="386" t="s">
        <v>1049</v>
      </c>
      <c r="D159" s="387" t="s">
        <v>1048</v>
      </c>
      <c r="E159" s="391" t="s">
        <v>500</v>
      </c>
      <c r="F159" s="77">
        <f>VLOOKUP(C159,'[65]06월마감'!$A$1:$B$500,2,0)</f>
        <v>3022</v>
      </c>
      <c r="G159" s="388">
        <f>VLOOKUP($C$159,[67]납품수량!$B$3:$AH$200,G$1,0)</f>
        <v>0</v>
      </c>
      <c r="H159" s="388">
        <f>VLOOKUP($C$159,[67]납품수량!$B$3:$AH$200,H$1,0)</f>
        <v>0</v>
      </c>
      <c r="I159" s="388">
        <f>VLOOKUP($C$159,[67]납품수량!$B$3:$AH$200,I$1,0)</f>
        <v>0</v>
      </c>
      <c r="J159" s="388">
        <f>VLOOKUP($C$159,[67]납품수량!$B$3:$AH$200,J$1,0)</f>
        <v>0</v>
      </c>
      <c r="K159" s="388">
        <f>VLOOKUP($C$159,[67]납품수량!$B$3:$AH$200,K$1,0)</f>
        <v>0</v>
      </c>
      <c r="L159" s="388">
        <f>VLOOKUP($C$159,[67]납품수량!$B$3:$AH$200,L$1,0)</f>
        <v>0</v>
      </c>
      <c r="M159" s="388">
        <f>VLOOKUP($C$159,[67]납품수량!$B$3:$AH$200,M$1,0)</f>
        <v>0</v>
      </c>
      <c r="N159" s="388">
        <f>VLOOKUP($C$159,[67]납품수량!$B$3:$AH$200,N$1,0)</f>
        <v>0</v>
      </c>
      <c r="O159" s="388">
        <f>VLOOKUP($C$159,[67]납품수량!$B$3:$AH$200,O$1,0)</f>
        <v>0</v>
      </c>
      <c r="P159" s="388">
        <f>VLOOKUP($C$159,[67]납품수량!$B$3:$AH$200,P$1,0)</f>
        <v>0</v>
      </c>
      <c r="Q159" s="388">
        <f>VLOOKUP($C$159,[67]납품수량!$B$3:$AH$200,Q$1,0)</f>
        <v>0</v>
      </c>
      <c r="R159" s="388">
        <f>VLOOKUP($C$159,[67]납품수량!$B$3:$AH$200,R$1,0)</f>
        <v>0</v>
      </c>
      <c r="S159" s="388">
        <f>VLOOKUP($C$159,[67]납품수량!$B$3:$AH$200,S$1,0)</f>
        <v>0</v>
      </c>
      <c r="T159" s="388">
        <f>VLOOKUP($C$159,[67]납품수량!$B$3:$AH$200,T$1,0)</f>
        <v>0</v>
      </c>
      <c r="U159" s="388">
        <f>VLOOKUP($C$159,[67]납품수량!$B$3:$AH$200,U$1,0)</f>
        <v>0</v>
      </c>
      <c r="V159" s="388">
        <f>VLOOKUP($C$159,[67]납품수량!$B$3:$AH$200,V$1,0)</f>
        <v>0</v>
      </c>
      <c r="W159" s="388">
        <f>VLOOKUP($C$159,[67]납품수량!$B$3:$AH$200,W$1,0)</f>
        <v>0</v>
      </c>
      <c r="X159" s="388">
        <f>VLOOKUP($C$159,[67]납품수량!$B$3:$AH$200,X$1,0)</f>
        <v>0</v>
      </c>
      <c r="Y159" s="388">
        <f>VLOOKUP($C$159,[67]납품수량!$B$3:$AH$200,Y$1,0)</f>
        <v>0</v>
      </c>
      <c r="Z159" s="388">
        <f>VLOOKUP($C$159,[67]납품수량!$B$3:$AH$200,Z$1,0)</f>
        <v>0</v>
      </c>
      <c r="AA159" s="388">
        <f>VLOOKUP($C$159,[67]납품수량!$B$3:$AH$200,AA$1,0)</f>
        <v>0</v>
      </c>
      <c r="AB159" s="388">
        <f>VLOOKUP($C$159,[67]납품수량!$B$3:$AH$200,AB$1,0)</f>
        <v>0</v>
      </c>
      <c r="AC159" s="388">
        <f>VLOOKUP($C$159,[67]납품수량!$B$3:$AH$200,AC$1,0)</f>
        <v>0</v>
      </c>
      <c r="AD159" s="388">
        <f>VLOOKUP($C$159,[67]납품수량!$B$3:$AH$200,AD$1,0)</f>
        <v>0</v>
      </c>
      <c r="AE159" s="388">
        <f>VLOOKUP($C$159,[67]납품수량!$B$3:$AH$200,AE$1,0)</f>
        <v>0</v>
      </c>
      <c r="AF159" s="388">
        <f>VLOOKUP($C$159,[67]납품수량!$B$3:$AH$200,AF$1,0)</f>
        <v>0</v>
      </c>
      <c r="AG159" s="388">
        <f>VLOOKUP($C$159,[67]납품수량!$B$3:$AH$200,AG$1,0)</f>
        <v>0</v>
      </c>
      <c r="AH159" s="388">
        <f>VLOOKUP($C$159,[67]납품수량!$B$3:$AH$200,AH$1,0)</f>
        <v>0</v>
      </c>
      <c r="AI159" s="388">
        <f>VLOOKUP($C$159,[67]납품수량!$B$3:$AH$200,AI$1,0)</f>
        <v>0</v>
      </c>
      <c r="AJ159" s="388">
        <f>VLOOKUP($C$159,[67]납품수량!$B$3:$AH$200,AJ$1,0)</f>
        <v>0</v>
      </c>
      <c r="AK159" s="388">
        <f>VLOOKUP($C$159,[67]납품수량!$B$3:$AH$200,AK$1,0)</f>
        <v>0</v>
      </c>
      <c r="AL159" s="388">
        <f t="shared" si="143"/>
        <v>0</v>
      </c>
      <c r="AM159" s="389">
        <f t="shared" si="138"/>
        <v>0</v>
      </c>
      <c r="AN159" s="61"/>
      <c r="AO159" s="370">
        <f t="shared" ref="AO159:BS159" si="169">$F$159*G159</f>
        <v>0</v>
      </c>
      <c r="AP159" s="370">
        <f t="shared" si="169"/>
        <v>0</v>
      </c>
      <c r="AQ159" s="370">
        <f t="shared" si="169"/>
        <v>0</v>
      </c>
      <c r="AR159" s="370">
        <f t="shared" si="169"/>
        <v>0</v>
      </c>
      <c r="AS159" s="370">
        <f t="shared" si="169"/>
        <v>0</v>
      </c>
      <c r="AT159" s="370">
        <f t="shared" si="169"/>
        <v>0</v>
      </c>
      <c r="AU159" s="370">
        <f t="shared" si="169"/>
        <v>0</v>
      </c>
      <c r="AV159" s="370">
        <f t="shared" si="169"/>
        <v>0</v>
      </c>
      <c r="AW159" s="370">
        <f t="shared" si="169"/>
        <v>0</v>
      </c>
      <c r="AX159" s="370">
        <f t="shared" si="169"/>
        <v>0</v>
      </c>
      <c r="AY159" s="370">
        <f t="shared" si="169"/>
        <v>0</v>
      </c>
      <c r="AZ159" s="370">
        <f t="shared" si="169"/>
        <v>0</v>
      </c>
      <c r="BA159" s="370">
        <f t="shared" si="169"/>
        <v>0</v>
      </c>
      <c r="BB159" s="370">
        <f t="shared" si="169"/>
        <v>0</v>
      </c>
      <c r="BC159" s="370">
        <f t="shared" si="169"/>
        <v>0</v>
      </c>
      <c r="BD159" s="370">
        <f t="shared" si="169"/>
        <v>0</v>
      </c>
      <c r="BE159" s="370">
        <f t="shared" si="169"/>
        <v>0</v>
      </c>
      <c r="BF159" s="370">
        <f t="shared" si="169"/>
        <v>0</v>
      </c>
      <c r="BG159" s="370">
        <f t="shared" si="169"/>
        <v>0</v>
      </c>
      <c r="BH159" s="370">
        <f t="shared" si="169"/>
        <v>0</v>
      </c>
      <c r="BI159" s="370">
        <f t="shared" si="169"/>
        <v>0</v>
      </c>
      <c r="BJ159" s="370">
        <f t="shared" si="169"/>
        <v>0</v>
      </c>
      <c r="BK159" s="370">
        <f t="shared" si="169"/>
        <v>0</v>
      </c>
      <c r="BL159" s="370">
        <f t="shared" si="169"/>
        <v>0</v>
      </c>
      <c r="BM159" s="370">
        <f t="shared" si="169"/>
        <v>0</v>
      </c>
      <c r="BN159" s="370">
        <f t="shared" si="169"/>
        <v>0</v>
      </c>
      <c r="BO159" s="370">
        <f t="shared" si="169"/>
        <v>0</v>
      </c>
      <c r="BP159" s="370">
        <f t="shared" si="169"/>
        <v>0</v>
      </c>
      <c r="BQ159" s="370">
        <f t="shared" si="169"/>
        <v>0</v>
      </c>
      <c r="BR159" s="370">
        <f t="shared" si="169"/>
        <v>0</v>
      </c>
      <c r="BS159" s="370">
        <f t="shared" si="169"/>
        <v>0</v>
      </c>
      <c r="BT159" s="369">
        <f t="shared" si="140"/>
        <v>0</v>
      </c>
      <c r="BU159" s="61"/>
      <c r="BV159" s="61"/>
      <c r="BW159" s="61"/>
      <c r="BX159" s="61"/>
      <c r="BY159" s="61"/>
      <c r="BZ159" s="61"/>
      <c r="CA159" s="61"/>
      <c r="CB159" s="61"/>
      <c r="CC159" s="61"/>
      <c r="CD159" s="61"/>
      <c r="CE159" s="61"/>
      <c r="CF159" s="61"/>
      <c r="CG159" s="61"/>
      <c r="CH159" s="61"/>
      <c r="CI159" s="61"/>
      <c r="CJ159" s="61"/>
      <c r="CK159" s="61"/>
      <c r="CL159" s="61"/>
      <c r="CM159" s="61"/>
      <c r="CN159" s="61"/>
      <c r="CO159" s="61"/>
      <c r="CP159" s="61"/>
      <c r="CQ159" s="61"/>
      <c r="CR159" s="61"/>
      <c r="CS159" s="61"/>
      <c r="CT159" s="61"/>
      <c r="CU159" s="61"/>
      <c r="CV159" s="61"/>
      <c r="CW159" s="61"/>
      <c r="CX159" s="61"/>
      <c r="CY159" s="61"/>
      <c r="CZ159" s="61"/>
      <c r="DA159" s="61"/>
      <c r="DB159" s="61"/>
      <c r="DC159" s="61"/>
    </row>
    <row r="160" spans="1:107" s="58" customFormat="1" ht="16.5" customHeight="1">
      <c r="A160" s="70" t="s">
        <v>433</v>
      </c>
      <c r="B160" s="660"/>
      <c r="C160" s="386" t="s">
        <v>1047</v>
      </c>
      <c r="D160" s="387" t="s">
        <v>1046</v>
      </c>
      <c r="E160" s="391" t="s">
        <v>500</v>
      </c>
      <c r="F160" s="77">
        <f>VLOOKUP(C160,'[65]06월마감'!$A$1:$B$500,2,0)</f>
        <v>89</v>
      </c>
      <c r="G160" s="388">
        <f>VLOOKUP($C$160,[67]납품수량!$B$3:$AH$200,G$1,0)</f>
        <v>0</v>
      </c>
      <c r="H160" s="388">
        <f>VLOOKUP($C$160,[67]납품수량!$B$3:$AH$200,H$1,0)</f>
        <v>0</v>
      </c>
      <c r="I160" s="388">
        <f>VLOOKUP($C$160,[67]납품수량!$B$3:$AH$200,I$1,0)</f>
        <v>0</v>
      </c>
      <c r="J160" s="388">
        <f>VLOOKUP($C$160,[67]납품수량!$B$3:$AH$200,J$1,0)</f>
        <v>0</v>
      </c>
      <c r="K160" s="388">
        <f>VLOOKUP($C$160,[67]납품수량!$B$3:$AH$200,K$1,0)</f>
        <v>0</v>
      </c>
      <c r="L160" s="388">
        <f>VLOOKUP($C$160,[67]납품수량!$B$3:$AH$200,L$1,0)</f>
        <v>0</v>
      </c>
      <c r="M160" s="388">
        <f>VLOOKUP($C$160,[67]납품수량!$B$3:$AH$200,M$1,0)</f>
        <v>0</v>
      </c>
      <c r="N160" s="388">
        <f>VLOOKUP($C$160,[67]납품수량!$B$3:$AH$200,N$1,0)</f>
        <v>0</v>
      </c>
      <c r="O160" s="388">
        <f>VLOOKUP($C$160,[67]납품수량!$B$3:$AH$200,O$1,0)</f>
        <v>0</v>
      </c>
      <c r="P160" s="388">
        <f>VLOOKUP($C$160,[67]납품수량!$B$3:$AH$200,P$1,0)</f>
        <v>0</v>
      </c>
      <c r="Q160" s="388">
        <f>VLOOKUP($C$160,[67]납품수량!$B$3:$AH$200,Q$1,0)</f>
        <v>0</v>
      </c>
      <c r="R160" s="388">
        <f>VLOOKUP($C$160,[67]납품수량!$B$3:$AH$200,R$1,0)</f>
        <v>0</v>
      </c>
      <c r="S160" s="388">
        <f>VLOOKUP($C$160,[67]납품수량!$B$3:$AH$200,S$1,0)</f>
        <v>0</v>
      </c>
      <c r="T160" s="388">
        <f>VLOOKUP($C$160,[67]납품수량!$B$3:$AH$200,T$1,0)</f>
        <v>0</v>
      </c>
      <c r="U160" s="388">
        <f>VLOOKUP($C$160,[67]납품수량!$B$3:$AH$200,U$1,0)</f>
        <v>0</v>
      </c>
      <c r="V160" s="388">
        <f>VLOOKUP($C$160,[67]납품수량!$B$3:$AH$200,V$1,0)</f>
        <v>0</v>
      </c>
      <c r="W160" s="388">
        <f>VLOOKUP($C$160,[67]납품수량!$B$3:$AH$200,W$1,0)</f>
        <v>0</v>
      </c>
      <c r="X160" s="388">
        <f>VLOOKUP($C$160,[67]납품수량!$B$3:$AH$200,X$1,0)</f>
        <v>0</v>
      </c>
      <c r="Y160" s="388">
        <f>VLOOKUP($C$160,[67]납품수량!$B$3:$AH$200,Y$1,0)</f>
        <v>0</v>
      </c>
      <c r="Z160" s="388">
        <f>VLOOKUP($C$160,[67]납품수량!$B$3:$AH$200,Z$1,0)</f>
        <v>0</v>
      </c>
      <c r="AA160" s="388">
        <f>VLOOKUP($C$160,[67]납품수량!$B$3:$AH$200,AA$1,0)</f>
        <v>0</v>
      </c>
      <c r="AB160" s="388">
        <f>VLOOKUP($C$160,[67]납품수량!$B$3:$AH$200,AB$1,0)</f>
        <v>0</v>
      </c>
      <c r="AC160" s="388">
        <f>VLOOKUP($C$160,[67]납품수량!$B$3:$AH$200,AC$1,0)</f>
        <v>0</v>
      </c>
      <c r="AD160" s="388">
        <f>VLOOKUP($C$160,[67]납품수량!$B$3:$AH$200,AD$1,0)</f>
        <v>0</v>
      </c>
      <c r="AE160" s="388">
        <f>VLOOKUP($C$160,[67]납품수량!$B$3:$AH$200,AE$1,0)</f>
        <v>0</v>
      </c>
      <c r="AF160" s="388">
        <f>VLOOKUP($C$160,[67]납품수량!$B$3:$AH$200,AF$1,0)</f>
        <v>0</v>
      </c>
      <c r="AG160" s="388">
        <f>VLOOKUP($C$160,[67]납품수량!$B$3:$AH$200,AG$1,0)</f>
        <v>0</v>
      </c>
      <c r="AH160" s="388">
        <f>VLOOKUP($C$160,[67]납품수량!$B$3:$AH$200,AH$1,0)</f>
        <v>0</v>
      </c>
      <c r="AI160" s="388">
        <f>VLOOKUP($C$160,[67]납품수량!$B$3:$AH$200,AI$1,0)</f>
        <v>0</v>
      </c>
      <c r="AJ160" s="388">
        <f>VLOOKUP($C$160,[67]납품수량!$B$3:$AH$200,AJ$1,0)</f>
        <v>0</v>
      </c>
      <c r="AK160" s="388">
        <f>VLOOKUP($C$160,[67]납품수량!$B$3:$AH$200,AK$1,0)</f>
        <v>0</v>
      </c>
      <c r="AL160" s="388">
        <f t="shared" si="143"/>
        <v>0</v>
      </c>
      <c r="AM160" s="389">
        <f t="shared" si="138"/>
        <v>0</v>
      </c>
      <c r="AN160" s="61"/>
      <c r="AO160" s="370">
        <f t="shared" ref="AO160:BS160" si="170">$F$160*G160</f>
        <v>0</v>
      </c>
      <c r="AP160" s="370">
        <f t="shared" si="170"/>
        <v>0</v>
      </c>
      <c r="AQ160" s="370">
        <f t="shared" si="170"/>
        <v>0</v>
      </c>
      <c r="AR160" s="370">
        <f t="shared" si="170"/>
        <v>0</v>
      </c>
      <c r="AS160" s="370">
        <f t="shared" si="170"/>
        <v>0</v>
      </c>
      <c r="AT160" s="370">
        <f t="shared" si="170"/>
        <v>0</v>
      </c>
      <c r="AU160" s="370">
        <f t="shared" si="170"/>
        <v>0</v>
      </c>
      <c r="AV160" s="370">
        <f t="shared" si="170"/>
        <v>0</v>
      </c>
      <c r="AW160" s="370">
        <f t="shared" si="170"/>
        <v>0</v>
      </c>
      <c r="AX160" s="370">
        <f t="shared" si="170"/>
        <v>0</v>
      </c>
      <c r="AY160" s="370">
        <f t="shared" si="170"/>
        <v>0</v>
      </c>
      <c r="AZ160" s="370">
        <f t="shared" si="170"/>
        <v>0</v>
      </c>
      <c r="BA160" s="370">
        <f t="shared" si="170"/>
        <v>0</v>
      </c>
      <c r="BB160" s="370">
        <f t="shared" si="170"/>
        <v>0</v>
      </c>
      <c r="BC160" s="370">
        <f t="shared" si="170"/>
        <v>0</v>
      </c>
      <c r="BD160" s="370">
        <f t="shared" si="170"/>
        <v>0</v>
      </c>
      <c r="BE160" s="370">
        <f t="shared" si="170"/>
        <v>0</v>
      </c>
      <c r="BF160" s="370">
        <f t="shared" si="170"/>
        <v>0</v>
      </c>
      <c r="BG160" s="370">
        <f t="shared" si="170"/>
        <v>0</v>
      </c>
      <c r="BH160" s="370">
        <f t="shared" si="170"/>
        <v>0</v>
      </c>
      <c r="BI160" s="370">
        <f t="shared" si="170"/>
        <v>0</v>
      </c>
      <c r="BJ160" s="370">
        <f t="shared" si="170"/>
        <v>0</v>
      </c>
      <c r="BK160" s="370">
        <f t="shared" si="170"/>
        <v>0</v>
      </c>
      <c r="BL160" s="370">
        <f t="shared" si="170"/>
        <v>0</v>
      </c>
      <c r="BM160" s="370">
        <f t="shared" si="170"/>
        <v>0</v>
      </c>
      <c r="BN160" s="370">
        <f t="shared" si="170"/>
        <v>0</v>
      </c>
      <c r="BO160" s="370">
        <f t="shared" si="170"/>
        <v>0</v>
      </c>
      <c r="BP160" s="370">
        <f t="shared" si="170"/>
        <v>0</v>
      </c>
      <c r="BQ160" s="370">
        <f t="shared" si="170"/>
        <v>0</v>
      </c>
      <c r="BR160" s="370">
        <f t="shared" si="170"/>
        <v>0</v>
      </c>
      <c r="BS160" s="370">
        <f t="shared" si="170"/>
        <v>0</v>
      </c>
      <c r="BT160" s="369">
        <f t="shared" si="140"/>
        <v>0</v>
      </c>
      <c r="BU160" s="61"/>
      <c r="BV160" s="61"/>
      <c r="BW160" s="61"/>
      <c r="BX160" s="61"/>
      <c r="BY160" s="61"/>
      <c r="BZ160" s="61"/>
      <c r="CA160" s="61"/>
      <c r="CB160" s="61"/>
      <c r="CC160" s="61"/>
      <c r="CD160" s="61"/>
      <c r="CE160" s="61"/>
      <c r="CF160" s="61"/>
      <c r="CG160" s="61"/>
      <c r="CH160" s="61"/>
      <c r="CI160" s="61"/>
      <c r="CJ160" s="61"/>
      <c r="CK160" s="61"/>
      <c r="CL160" s="61"/>
      <c r="CM160" s="61"/>
      <c r="CN160" s="61"/>
      <c r="CO160" s="61"/>
      <c r="CP160" s="61"/>
      <c r="CQ160" s="61"/>
      <c r="CR160" s="61"/>
      <c r="CS160" s="61"/>
      <c r="CT160" s="61"/>
      <c r="CU160" s="61"/>
      <c r="CV160" s="61"/>
      <c r="CW160" s="61"/>
      <c r="CX160" s="61"/>
      <c r="CY160" s="61"/>
      <c r="CZ160" s="61"/>
      <c r="DA160" s="61"/>
      <c r="DB160" s="61"/>
      <c r="DC160" s="61"/>
    </row>
    <row r="161" spans="1:107" s="58" customFormat="1" ht="16.5" customHeight="1">
      <c r="A161" s="70" t="s">
        <v>434</v>
      </c>
      <c r="B161" s="660"/>
      <c r="C161" s="386" t="s">
        <v>1045</v>
      </c>
      <c r="D161" s="387" t="s">
        <v>1044</v>
      </c>
      <c r="E161" s="391" t="s">
        <v>501</v>
      </c>
      <c r="F161" s="77">
        <f>VLOOKUP(C161,'[65]06월마감'!$A$1:$B$500,2,0)</f>
        <v>1128</v>
      </c>
      <c r="G161" s="388">
        <f>VLOOKUP($C$161,[67]납품수량!$B$3:$AH$200,G$1,0)</f>
        <v>0</v>
      </c>
      <c r="H161" s="388">
        <f>VLOOKUP($C$161,[67]납품수량!$B$3:$AH$200,H$1,0)</f>
        <v>0</v>
      </c>
      <c r="I161" s="388">
        <f>VLOOKUP($C$161,[67]납품수량!$B$3:$AH$200,I$1,0)</f>
        <v>0</v>
      </c>
      <c r="J161" s="388">
        <f>VLOOKUP($C$161,[67]납품수량!$B$3:$AH$200,J$1,0)</f>
        <v>0</v>
      </c>
      <c r="K161" s="388">
        <f>VLOOKUP($C$161,[67]납품수량!$B$3:$AH$200,K$1,0)</f>
        <v>0</v>
      </c>
      <c r="L161" s="388">
        <f>VLOOKUP($C$161,[67]납품수량!$B$3:$AH$200,L$1,0)</f>
        <v>0</v>
      </c>
      <c r="M161" s="388">
        <f>VLOOKUP($C$161,[67]납품수량!$B$3:$AH$200,M$1,0)</f>
        <v>0</v>
      </c>
      <c r="N161" s="388">
        <f>VLOOKUP($C$161,[67]납품수량!$B$3:$AH$200,N$1,0)</f>
        <v>0</v>
      </c>
      <c r="O161" s="388">
        <f>VLOOKUP($C$161,[67]납품수량!$B$3:$AH$200,O$1,0)</f>
        <v>0</v>
      </c>
      <c r="P161" s="388">
        <f>VLOOKUP($C$161,[67]납품수량!$B$3:$AH$200,P$1,0)</f>
        <v>0</v>
      </c>
      <c r="Q161" s="388">
        <f>VLOOKUP($C$161,[67]납품수량!$B$3:$AH$200,Q$1,0)</f>
        <v>0</v>
      </c>
      <c r="R161" s="388">
        <f>VLOOKUP($C$161,[67]납품수량!$B$3:$AH$200,R$1,0)</f>
        <v>0</v>
      </c>
      <c r="S161" s="388">
        <f>VLOOKUP($C$161,[67]납품수량!$B$3:$AH$200,S$1,0)</f>
        <v>0</v>
      </c>
      <c r="T161" s="388">
        <f>VLOOKUP($C$161,[67]납품수량!$B$3:$AH$200,T$1,0)</f>
        <v>0</v>
      </c>
      <c r="U161" s="388">
        <f>VLOOKUP($C$161,[67]납품수량!$B$3:$AH$200,U$1,0)</f>
        <v>0</v>
      </c>
      <c r="V161" s="388">
        <f>VLOOKUP($C$161,[67]납품수량!$B$3:$AH$200,V$1,0)</f>
        <v>0</v>
      </c>
      <c r="W161" s="388">
        <f>VLOOKUP($C$161,[67]납품수량!$B$3:$AH$200,W$1,0)</f>
        <v>0</v>
      </c>
      <c r="X161" s="388">
        <f>VLOOKUP($C$161,[67]납품수량!$B$3:$AH$200,X$1,0)</f>
        <v>0</v>
      </c>
      <c r="Y161" s="388">
        <f>VLOOKUP($C$161,[67]납품수량!$B$3:$AH$200,Y$1,0)</f>
        <v>0</v>
      </c>
      <c r="Z161" s="388">
        <f>VLOOKUP($C$161,[67]납품수량!$B$3:$AH$200,Z$1,0)</f>
        <v>0</v>
      </c>
      <c r="AA161" s="388">
        <f>VLOOKUP($C$161,[67]납품수량!$B$3:$AH$200,AA$1,0)</f>
        <v>0</v>
      </c>
      <c r="AB161" s="388">
        <f>VLOOKUP($C$161,[67]납품수량!$B$3:$AH$200,AB$1,0)</f>
        <v>0</v>
      </c>
      <c r="AC161" s="388">
        <f>VLOOKUP($C$161,[67]납품수량!$B$3:$AH$200,AC$1,0)</f>
        <v>0</v>
      </c>
      <c r="AD161" s="388">
        <f>VLOOKUP($C$161,[67]납품수량!$B$3:$AH$200,AD$1,0)</f>
        <v>0</v>
      </c>
      <c r="AE161" s="388">
        <f>VLOOKUP($C$161,[67]납품수량!$B$3:$AH$200,AE$1,0)</f>
        <v>0</v>
      </c>
      <c r="AF161" s="388">
        <f>VLOOKUP($C$161,[67]납품수량!$B$3:$AH$200,AF$1,0)</f>
        <v>0</v>
      </c>
      <c r="AG161" s="388">
        <f>VLOOKUP($C$161,[67]납품수량!$B$3:$AH$200,AG$1,0)</f>
        <v>0</v>
      </c>
      <c r="AH161" s="388">
        <f>VLOOKUP($C$161,[67]납품수량!$B$3:$AH$200,AH$1,0)</f>
        <v>0</v>
      </c>
      <c r="AI161" s="388">
        <f>VLOOKUP($C$161,[67]납품수량!$B$3:$AH$200,AI$1,0)</f>
        <v>0</v>
      </c>
      <c r="AJ161" s="388">
        <f>VLOOKUP($C$161,[67]납품수량!$B$3:$AH$200,AJ$1,0)</f>
        <v>0</v>
      </c>
      <c r="AK161" s="388">
        <f>VLOOKUP($C$161,[67]납품수량!$B$3:$AH$200,AK$1,0)</f>
        <v>0</v>
      </c>
      <c r="AL161" s="388">
        <f t="shared" si="143"/>
        <v>0</v>
      </c>
      <c r="AM161" s="389">
        <f t="shared" si="138"/>
        <v>0</v>
      </c>
      <c r="AN161" s="61"/>
      <c r="AO161" s="370">
        <f t="shared" ref="AO161:BS161" si="171">$F$161*G161</f>
        <v>0</v>
      </c>
      <c r="AP161" s="370">
        <f t="shared" si="171"/>
        <v>0</v>
      </c>
      <c r="AQ161" s="370">
        <f t="shared" si="171"/>
        <v>0</v>
      </c>
      <c r="AR161" s="370">
        <f t="shared" si="171"/>
        <v>0</v>
      </c>
      <c r="AS161" s="370">
        <f t="shared" si="171"/>
        <v>0</v>
      </c>
      <c r="AT161" s="370">
        <f t="shared" si="171"/>
        <v>0</v>
      </c>
      <c r="AU161" s="370">
        <f t="shared" si="171"/>
        <v>0</v>
      </c>
      <c r="AV161" s="370">
        <f t="shared" si="171"/>
        <v>0</v>
      </c>
      <c r="AW161" s="370">
        <f t="shared" si="171"/>
        <v>0</v>
      </c>
      <c r="AX161" s="370">
        <f t="shared" si="171"/>
        <v>0</v>
      </c>
      <c r="AY161" s="370">
        <f t="shared" si="171"/>
        <v>0</v>
      </c>
      <c r="AZ161" s="370">
        <f t="shared" si="171"/>
        <v>0</v>
      </c>
      <c r="BA161" s="370">
        <f t="shared" si="171"/>
        <v>0</v>
      </c>
      <c r="BB161" s="370">
        <f t="shared" si="171"/>
        <v>0</v>
      </c>
      <c r="BC161" s="370">
        <f t="shared" si="171"/>
        <v>0</v>
      </c>
      <c r="BD161" s="370">
        <f t="shared" si="171"/>
        <v>0</v>
      </c>
      <c r="BE161" s="370">
        <f t="shared" si="171"/>
        <v>0</v>
      </c>
      <c r="BF161" s="370">
        <f t="shared" si="171"/>
        <v>0</v>
      </c>
      <c r="BG161" s="370">
        <f t="shared" si="171"/>
        <v>0</v>
      </c>
      <c r="BH161" s="370">
        <f t="shared" si="171"/>
        <v>0</v>
      </c>
      <c r="BI161" s="370">
        <f t="shared" si="171"/>
        <v>0</v>
      </c>
      <c r="BJ161" s="370">
        <f t="shared" si="171"/>
        <v>0</v>
      </c>
      <c r="BK161" s="370">
        <f t="shared" si="171"/>
        <v>0</v>
      </c>
      <c r="BL161" s="370">
        <f t="shared" si="171"/>
        <v>0</v>
      </c>
      <c r="BM161" s="370">
        <f t="shared" si="171"/>
        <v>0</v>
      </c>
      <c r="BN161" s="370">
        <f t="shared" si="171"/>
        <v>0</v>
      </c>
      <c r="BO161" s="370">
        <f t="shared" si="171"/>
        <v>0</v>
      </c>
      <c r="BP161" s="370">
        <f t="shared" si="171"/>
        <v>0</v>
      </c>
      <c r="BQ161" s="370">
        <f t="shared" si="171"/>
        <v>0</v>
      </c>
      <c r="BR161" s="370">
        <f t="shared" si="171"/>
        <v>0</v>
      </c>
      <c r="BS161" s="370">
        <f t="shared" si="171"/>
        <v>0</v>
      </c>
      <c r="BT161" s="369">
        <f t="shared" si="140"/>
        <v>0</v>
      </c>
      <c r="BU161" s="61"/>
      <c r="BV161" s="61"/>
      <c r="BW161" s="61"/>
      <c r="BX161" s="61"/>
      <c r="BY161" s="61"/>
      <c r="BZ161" s="61"/>
      <c r="CA161" s="61"/>
      <c r="CB161" s="61"/>
      <c r="CC161" s="61"/>
      <c r="CD161" s="61"/>
      <c r="CE161" s="61"/>
      <c r="CF161" s="61"/>
      <c r="CG161" s="61"/>
      <c r="CH161" s="61"/>
      <c r="CI161" s="61"/>
      <c r="CJ161" s="61"/>
      <c r="CK161" s="61"/>
      <c r="CL161" s="61"/>
      <c r="CM161" s="61"/>
      <c r="CN161" s="61"/>
      <c r="CO161" s="61"/>
      <c r="CP161" s="61"/>
      <c r="CQ161" s="61"/>
      <c r="CR161" s="61"/>
      <c r="CS161" s="61"/>
      <c r="CT161" s="61"/>
      <c r="CU161" s="61"/>
      <c r="CV161" s="61"/>
      <c r="CW161" s="61"/>
      <c r="CX161" s="61"/>
      <c r="CY161" s="61"/>
      <c r="CZ161" s="61"/>
      <c r="DA161" s="61"/>
      <c r="DB161" s="61"/>
      <c r="DC161" s="61"/>
    </row>
    <row r="162" spans="1:107" s="58" customFormat="1" ht="16.5" customHeight="1">
      <c r="A162" s="70" t="s">
        <v>434</v>
      </c>
      <c r="B162" s="660"/>
      <c r="C162" s="386" t="s">
        <v>1043</v>
      </c>
      <c r="D162" s="387" t="s">
        <v>1042</v>
      </c>
      <c r="E162" s="391" t="s">
        <v>501</v>
      </c>
      <c r="F162" s="77">
        <f>VLOOKUP(C162,'[65]06월마감'!$A$1:$B$500,2,0)</f>
        <v>1128</v>
      </c>
      <c r="G162" s="388">
        <f>VLOOKUP($C$162,[67]납품수량!$B$3:$AH$200,G$1,0)</f>
        <v>0</v>
      </c>
      <c r="H162" s="388">
        <f>VLOOKUP($C$162,[67]납품수량!$B$3:$AH$200,H$1,0)</f>
        <v>0</v>
      </c>
      <c r="I162" s="388">
        <f>VLOOKUP($C$162,[67]납품수량!$B$3:$AH$200,I$1,0)</f>
        <v>0</v>
      </c>
      <c r="J162" s="388">
        <f>VLOOKUP($C$162,[67]납품수량!$B$3:$AH$200,J$1,0)</f>
        <v>0</v>
      </c>
      <c r="K162" s="388">
        <f>VLOOKUP($C$162,[67]납품수량!$B$3:$AH$200,K$1,0)</f>
        <v>0</v>
      </c>
      <c r="L162" s="388">
        <f>VLOOKUP($C$162,[67]납품수량!$B$3:$AH$200,L$1,0)</f>
        <v>0</v>
      </c>
      <c r="M162" s="388">
        <f>VLOOKUP($C$162,[67]납품수량!$B$3:$AH$200,M$1,0)</f>
        <v>0</v>
      </c>
      <c r="N162" s="388">
        <f>VLOOKUP($C$162,[67]납품수량!$B$3:$AH$200,N$1,0)</f>
        <v>0</v>
      </c>
      <c r="O162" s="388">
        <f>VLOOKUP($C$162,[67]납품수량!$B$3:$AH$200,O$1,0)</f>
        <v>0</v>
      </c>
      <c r="P162" s="388">
        <f>VLOOKUP($C$162,[67]납품수량!$B$3:$AH$200,P$1,0)</f>
        <v>0</v>
      </c>
      <c r="Q162" s="388">
        <f>VLOOKUP($C$162,[67]납품수량!$B$3:$AH$200,Q$1,0)</f>
        <v>0</v>
      </c>
      <c r="R162" s="388">
        <f>VLOOKUP($C$162,[67]납품수량!$B$3:$AH$200,R$1,0)</f>
        <v>0</v>
      </c>
      <c r="S162" s="388">
        <f>VLOOKUP($C$162,[67]납품수량!$B$3:$AH$200,S$1,0)</f>
        <v>0</v>
      </c>
      <c r="T162" s="388">
        <f>VLOOKUP($C$162,[67]납품수량!$B$3:$AH$200,T$1,0)</f>
        <v>0</v>
      </c>
      <c r="U162" s="388">
        <f>VLOOKUP($C$162,[67]납품수량!$B$3:$AH$200,U$1,0)</f>
        <v>0</v>
      </c>
      <c r="V162" s="388">
        <f>VLOOKUP($C$162,[67]납품수량!$B$3:$AH$200,V$1,0)</f>
        <v>0</v>
      </c>
      <c r="W162" s="388">
        <f>VLOOKUP($C$162,[67]납품수량!$B$3:$AH$200,W$1,0)</f>
        <v>0</v>
      </c>
      <c r="X162" s="388">
        <f>VLOOKUP($C$162,[67]납품수량!$B$3:$AH$200,X$1,0)</f>
        <v>0</v>
      </c>
      <c r="Y162" s="388">
        <f>VLOOKUP($C$162,[67]납품수량!$B$3:$AH$200,Y$1,0)</f>
        <v>0</v>
      </c>
      <c r="Z162" s="388">
        <f>VLOOKUP($C$162,[67]납품수량!$B$3:$AH$200,Z$1,0)</f>
        <v>0</v>
      </c>
      <c r="AA162" s="388">
        <f>VLOOKUP($C$162,[67]납품수량!$B$3:$AH$200,AA$1,0)</f>
        <v>0</v>
      </c>
      <c r="AB162" s="388">
        <f>VLOOKUP($C$162,[67]납품수량!$B$3:$AH$200,AB$1,0)</f>
        <v>0</v>
      </c>
      <c r="AC162" s="388">
        <f>VLOOKUP($C$162,[67]납품수량!$B$3:$AH$200,AC$1,0)</f>
        <v>0</v>
      </c>
      <c r="AD162" s="388">
        <f>VLOOKUP($C$162,[67]납품수량!$B$3:$AH$200,AD$1,0)</f>
        <v>0</v>
      </c>
      <c r="AE162" s="388">
        <f>VLOOKUP($C$162,[67]납품수량!$B$3:$AH$200,AE$1,0)</f>
        <v>0</v>
      </c>
      <c r="AF162" s="388">
        <f>VLOOKUP($C$162,[67]납품수량!$B$3:$AH$200,AF$1,0)</f>
        <v>0</v>
      </c>
      <c r="AG162" s="388">
        <f>VLOOKUP($C$162,[67]납품수량!$B$3:$AH$200,AG$1,0)</f>
        <v>0</v>
      </c>
      <c r="AH162" s="388">
        <f>VLOOKUP($C$162,[67]납품수량!$B$3:$AH$200,AH$1,0)</f>
        <v>0</v>
      </c>
      <c r="AI162" s="388">
        <f>VLOOKUP($C$162,[67]납품수량!$B$3:$AH$200,AI$1,0)</f>
        <v>0</v>
      </c>
      <c r="AJ162" s="388">
        <f>VLOOKUP($C$162,[67]납품수량!$B$3:$AH$200,AJ$1,0)</f>
        <v>0</v>
      </c>
      <c r="AK162" s="388">
        <f>VLOOKUP($C$162,[67]납품수량!$B$3:$AH$200,AK$1,0)</f>
        <v>0</v>
      </c>
      <c r="AL162" s="388">
        <f t="shared" si="143"/>
        <v>0</v>
      </c>
      <c r="AM162" s="389">
        <f t="shared" si="138"/>
        <v>0</v>
      </c>
      <c r="AN162" s="61"/>
      <c r="AO162" s="370">
        <f t="shared" ref="AO162:BS162" si="172">$F$162*G162</f>
        <v>0</v>
      </c>
      <c r="AP162" s="370">
        <f t="shared" si="172"/>
        <v>0</v>
      </c>
      <c r="AQ162" s="370">
        <f t="shared" si="172"/>
        <v>0</v>
      </c>
      <c r="AR162" s="370">
        <f t="shared" si="172"/>
        <v>0</v>
      </c>
      <c r="AS162" s="370">
        <f t="shared" si="172"/>
        <v>0</v>
      </c>
      <c r="AT162" s="370">
        <f t="shared" si="172"/>
        <v>0</v>
      </c>
      <c r="AU162" s="370">
        <f t="shared" si="172"/>
        <v>0</v>
      </c>
      <c r="AV162" s="370">
        <f t="shared" si="172"/>
        <v>0</v>
      </c>
      <c r="AW162" s="370">
        <f t="shared" si="172"/>
        <v>0</v>
      </c>
      <c r="AX162" s="370">
        <f t="shared" si="172"/>
        <v>0</v>
      </c>
      <c r="AY162" s="370">
        <f t="shared" si="172"/>
        <v>0</v>
      </c>
      <c r="AZ162" s="370">
        <f t="shared" si="172"/>
        <v>0</v>
      </c>
      <c r="BA162" s="370">
        <f t="shared" si="172"/>
        <v>0</v>
      </c>
      <c r="BB162" s="370">
        <f t="shared" si="172"/>
        <v>0</v>
      </c>
      <c r="BC162" s="370">
        <f t="shared" si="172"/>
        <v>0</v>
      </c>
      <c r="BD162" s="370">
        <f t="shared" si="172"/>
        <v>0</v>
      </c>
      <c r="BE162" s="370">
        <f t="shared" si="172"/>
        <v>0</v>
      </c>
      <c r="BF162" s="370">
        <f t="shared" si="172"/>
        <v>0</v>
      </c>
      <c r="BG162" s="370">
        <f t="shared" si="172"/>
        <v>0</v>
      </c>
      <c r="BH162" s="370">
        <f t="shared" si="172"/>
        <v>0</v>
      </c>
      <c r="BI162" s="370">
        <f t="shared" si="172"/>
        <v>0</v>
      </c>
      <c r="BJ162" s="370">
        <f t="shared" si="172"/>
        <v>0</v>
      </c>
      <c r="BK162" s="370">
        <f t="shared" si="172"/>
        <v>0</v>
      </c>
      <c r="BL162" s="370">
        <f t="shared" si="172"/>
        <v>0</v>
      </c>
      <c r="BM162" s="370">
        <f t="shared" si="172"/>
        <v>0</v>
      </c>
      <c r="BN162" s="370">
        <f t="shared" si="172"/>
        <v>0</v>
      </c>
      <c r="BO162" s="370">
        <f t="shared" si="172"/>
        <v>0</v>
      </c>
      <c r="BP162" s="370">
        <f t="shared" si="172"/>
        <v>0</v>
      </c>
      <c r="BQ162" s="370">
        <f t="shared" si="172"/>
        <v>0</v>
      </c>
      <c r="BR162" s="370">
        <f t="shared" si="172"/>
        <v>0</v>
      </c>
      <c r="BS162" s="370">
        <f t="shared" si="172"/>
        <v>0</v>
      </c>
      <c r="BT162" s="369">
        <f t="shared" si="140"/>
        <v>0</v>
      </c>
      <c r="BU162" s="61"/>
      <c r="BV162" s="61"/>
      <c r="BW162" s="61"/>
      <c r="BX162" s="61"/>
      <c r="BY162" s="61"/>
      <c r="BZ162" s="61"/>
      <c r="CA162" s="61"/>
      <c r="CB162" s="61"/>
      <c r="CC162" s="61"/>
      <c r="CD162" s="61"/>
      <c r="CE162" s="61"/>
      <c r="CF162" s="61"/>
      <c r="CG162" s="61"/>
      <c r="CH162" s="61"/>
      <c r="CI162" s="61"/>
      <c r="CJ162" s="61"/>
      <c r="CK162" s="61"/>
      <c r="CL162" s="61"/>
      <c r="CM162" s="61"/>
      <c r="CN162" s="61"/>
      <c r="CO162" s="61"/>
      <c r="CP162" s="61"/>
      <c r="CQ162" s="61"/>
      <c r="CR162" s="61"/>
      <c r="CS162" s="61"/>
      <c r="CT162" s="61"/>
      <c r="CU162" s="61"/>
      <c r="CV162" s="61"/>
      <c r="CW162" s="61"/>
      <c r="CX162" s="61"/>
      <c r="CY162" s="61"/>
      <c r="CZ162" s="61"/>
      <c r="DA162" s="61"/>
      <c r="DB162" s="61"/>
      <c r="DC162" s="61"/>
    </row>
    <row r="163" spans="1:107" s="58" customFormat="1" ht="16.5" customHeight="1">
      <c r="A163" s="70" t="s">
        <v>434</v>
      </c>
      <c r="B163" s="660"/>
      <c r="C163" s="386" t="s">
        <v>1041</v>
      </c>
      <c r="D163" s="387" t="s">
        <v>1040</v>
      </c>
      <c r="E163" s="391" t="s">
        <v>501</v>
      </c>
      <c r="F163" s="77">
        <f>VLOOKUP(C163,'[65]06월마감'!$A$1:$B$500,2,0)</f>
        <v>122</v>
      </c>
      <c r="G163" s="388">
        <f>VLOOKUP($C$163,[67]납품수량!$B$3:$AH$200,G$1,0)</f>
        <v>0</v>
      </c>
      <c r="H163" s="388">
        <f>VLOOKUP($C$163,[67]납품수량!$B$3:$AH$200,H$1,0)</f>
        <v>0</v>
      </c>
      <c r="I163" s="388">
        <f>VLOOKUP($C$163,[67]납품수량!$B$3:$AH$200,I$1,0)</f>
        <v>0</v>
      </c>
      <c r="J163" s="388">
        <f>VLOOKUP($C$163,[67]납품수량!$B$3:$AH$200,J$1,0)</f>
        <v>0</v>
      </c>
      <c r="K163" s="388">
        <f>VLOOKUP($C$163,[67]납품수량!$B$3:$AH$200,K$1,0)</f>
        <v>0</v>
      </c>
      <c r="L163" s="388">
        <f>VLOOKUP($C$163,[67]납품수량!$B$3:$AH$200,L$1,0)</f>
        <v>0</v>
      </c>
      <c r="M163" s="388">
        <f>VLOOKUP($C$163,[67]납품수량!$B$3:$AH$200,M$1,0)</f>
        <v>0</v>
      </c>
      <c r="N163" s="388">
        <f>VLOOKUP($C$163,[67]납품수량!$B$3:$AH$200,N$1,0)</f>
        <v>0</v>
      </c>
      <c r="O163" s="388">
        <f>VLOOKUP($C$163,[67]납품수량!$B$3:$AH$200,O$1,0)</f>
        <v>0</v>
      </c>
      <c r="P163" s="388">
        <f>VLOOKUP($C$163,[67]납품수량!$B$3:$AH$200,P$1,0)</f>
        <v>0</v>
      </c>
      <c r="Q163" s="388">
        <f>VLOOKUP($C$163,[67]납품수량!$B$3:$AH$200,Q$1,0)</f>
        <v>0</v>
      </c>
      <c r="R163" s="388">
        <f>VLOOKUP($C$163,[67]납품수량!$B$3:$AH$200,R$1,0)</f>
        <v>0</v>
      </c>
      <c r="S163" s="388">
        <f>VLOOKUP($C$163,[67]납품수량!$B$3:$AH$200,S$1,0)</f>
        <v>0</v>
      </c>
      <c r="T163" s="388">
        <f>VLOOKUP($C$163,[67]납품수량!$B$3:$AH$200,T$1,0)</f>
        <v>0</v>
      </c>
      <c r="U163" s="388">
        <f>VLOOKUP($C$163,[67]납품수량!$B$3:$AH$200,U$1,0)</f>
        <v>0</v>
      </c>
      <c r="V163" s="388">
        <f>VLOOKUP($C$163,[67]납품수량!$B$3:$AH$200,V$1,0)</f>
        <v>0</v>
      </c>
      <c r="W163" s="388">
        <f>VLOOKUP($C$163,[67]납품수량!$B$3:$AH$200,W$1,0)</f>
        <v>0</v>
      </c>
      <c r="X163" s="388">
        <f>VLOOKUP($C$163,[67]납품수량!$B$3:$AH$200,X$1,0)</f>
        <v>0</v>
      </c>
      <c r="Y163" s="388">
        <f>VLOOKUP($C$163,[67]납품수량!$B$3:$AH$200,Y$1,0)</f>
        <v>0</v>
      </c>
      <c r="Z163" s="388">
        <f>VLOOKUP($C$163,[67]납품수량!$B$3:$AH$200,Z$1,0)</f>
        <v>0</v>
      </c>
      <c r="AA163" s="388">
        <f>VLOOKUP($C$163,[67]납품수량!$B$3:$AH$200,AA$1,0)</f>
        <v>0</v>
      </c>
      <c r="AB163" s="388">
        <f>VLOOKUP($C$163,[67]납품수량!$B$3:$AH$200,AB$1,0)</f>
        <v>0</v>
      </c>
      <c r="AC163" s="388">
        <f>VLOOKUP($C$163,[67]납품수량!$B$3:$AH$200,AC$1,0)</f>
        <v>0</v>
      </c>
      <c r="AD163" s="388">
        <f>VLOOKUP($C$163,[67]납품수량!$B$3:$AH$200,AD$1,0)</f>
        <v>0</v>
      </c>
      <c r="AE163" s="388">
        <f>VLOOKUP($C$163,[67]납품수량!$B$3:$AH$200,AE$1,0)</f>
        <v>0</v>
      </c>
      <c r="AF163" s="388">
        <f>VLOOKUP($C$163,[67]납품수량!$B$3:$AH$200,AF$1,0)</f>
        <v>0</v>
      </c>
      <c r="AG163" s="388">
        <f>VLOOKUP($C$163,[67]납품수량!$B$3:$AH$200,AG$1,0)</f>
        <v>0</v>
      </c>
      <c r="AH163" s="388">
        <f>VLOOKUP($C$163,[67]납품수량!$B$3:$AH$200,AH$1,0)</f>
        <v>0</v>
      </c>
      <c r="AI163" s="388">
        <f>VLOOKUP($C$163,[67]납품수량!$B$3:$AH$200,AI$1,0)</f>
        <v>0</v>
      </c>
      <c r="AJ163" s="388">
        <f>VLOOKUP($C$163,[67]납품수량!$B$3:$AH$200,AJ$1,0)</f>
        <v>0</v>
      </c>
      <c r="AK163" s="388">
        <f>VLOOKUP($C$163,[67]납품수량!$B$3:$AH$200,AK$1,0)</f>
        <v>0</v>
      </c>
      <c r="AL163" s="388">
        <f t="shared" si="143"/>
        <v>0</v>
      </c>
      <c r="AM163" s="389">
        <f t="shared" si="138"/>
        <v>0</v>
      </c>
      <c r="AN163" s="61"/>
      <c r="AO163" s="370">
        <f t="shared" ref="AO163:BS163" si="173">$F$163*G163</f>
        <v>0</v>
      </c>
      <c r="AP163" s="370">
        <f t="shared" si="173"/>
        <v>0</v>
      </c>
      <c r="AQ163" s="370">
        <f t="shared" si="173"/>
        <v>0</v>
      </c>
      <c r="AR163" s="370">
        <f t="shared" si="173"/>
        <v>0</v>
      </c>
      <c r="AS163" s="370">
        <f t="shared" si="173"/>
        <v>0</v>
      </c>
      <c r="AT163" s="370">
        <f t="shared" si="173"/>
        <v>0</v>
      </c>
      <c r="AU163" s="370">
        <f t="shared" si="173"/>
        <v>0</v>
      </c>
      <c r="AV163" s="370">
        <f t="shared" si="173"/>
        <v>0</v>
      </c>
      <c r="AW163" s="370">
        <f t="shared" si="173"/>
        <v>0</v>
      </c>
      <c r="AX163" s="370">
        <f t="shared" si="173"/>
        <v>0</v>
      </c>
      <c r="AY163" s="370">
        <f t="shared" si="173"/>
        <v>0</v>
      </c>
      <c r="AZ163" s="370">
        <f t="shared" si="173"/>
        <v>0</v>
      </c>
      <c r="BA163" s="370">
        <f t="shared" si="173"/>
        <v>0</v>
      </c>
      <c r="BB163" s="370">
        <f t="shared" si="173"/>
        <v>0</v>
      </c>
      <c r="BC163" s="370">
        <f t="shared" si="173"/>
        <v>0</v>
      </c>
      <c r="BD163" s="370">
        <f t="shared" si="173"/>
        <v>0</v>
      </c>
      <c r="BE163" s="370">
        <f t="shared" si="173"/>
        <v>0</v>
      </c>
      <c r="BF163" s="370">
        <f t="shared" si="173"/>
        <v>0</v>
      </c>
      <c r="BG163" s="370">
        <f t="shared" si="173"/>
        <v>0</v>
      </c>
      <c r="BH163" s="370">
        <f t="shared" si="173"/>
        <v>0</v>
      </c>
      <c r="BI163" s="370">
        <f t="shared" si="173"/>
        <v>0</v>
      </c>
      <c r="BJ163" s="370">
        <f t="shared" si="173"/>
        <v>0</v>
      </c>
      <c r="BK163" s="370">
        <f t="shared" si="173"/>
        <v>0</v>
      </c>
      <c r="BL163" s="370">
        <f t="shared" si="173"/>
        <v>0</v>
      </c>
      <c r="BM163" s="370">
        <f t="shared" si="173"/>
        <v>0</v>
      </c>
      <c r="BN163" s="370">
        <f t="shared" si="173"/>
        <v>0</v>
      </c>
      <c r="BO163" s="370">
        <f t="shared" si="173"/>
        <v>0</v>
      </c>
      <c r="BP163" s="370">
        <f t="shared" si="173"/>
        <v>0</v>
      </c>
      <c r="BQ163" s="370">
        <f t="shared" si="173"/>
        <v>0</v>
      </c>
      <c r="BR163" s="370">
        <f t="shared" si="173"/>
        <v>0</v>
      </c>
      <c r="BS163" s="370">
        <f t="shared" si="173"/>
        <v>0</v>
      </c>
      <c r="BT163" s="369">
        <f t="shared" si="140"/>
        <v>0</v>
      </c>
      <c r="BU163" s="61"/>
      <c r="BV163" s="61"/>
      <c r="BW163" s="61"/>
      <c r="BX163" s="61"/>
      <c r="BY163" s="61"/>
      <c r="BZ163" s="61"/>
      <c r="CA163" s="61"/>
      <c r="CB163" s="61"/>
      <c r="CC163" s="61"/>
      <c r="CD163" s="61"/>
      <c r="CE163" s="61"/>
      <c r="CF163" s="61"/>
      <c r="CG163" s="61"/>
      <c r="CH163" s="61"/>
      <c r="CI163" s="61"/>
      <c r="CJ163" s="61"/>
      <c r="CK163" s="61"/>
      <c r="CL163" s="61"/>
      <c r="CM163" s="61"/>
      <c r="CN163" s="61"/>
      <c r="CO163" s="61"/>
      <c r="CP163" s="61"/>
      <c r="CQ163" s="61"/>
      <c r="CR163" s="61"/>
      <c r="CS163" s="61"/>
      <c r="CT163" s="61"/>
      <c r="CU163" s="61"/>
      <c r="CV163" s="61"/>
      <c r="CW163" s="61"/>
      <c r="CX163" s="61"/>
      <c r="CY163" s="61"/>
      <c r="CZ163" s="61"/>
      <c r="DA163" s="61"/>
      <c r="DB163" s="61"/>
      <c r="DC163" s="61"/>
    </row>
    <row r="164" spans="1:107" s="58" customFormat="1" ht="16.5" customHeight="1">
      <c r="A164" s="70" t="s">
        <v>1315</v>
      </c>
      <c r="B164" s="660"/>
      <c r="C164" s="386" t="s">
        <v>1039</v>
      </c>
      <c r="D164" s="387" t="s">
        <v>1038</v>
      </c>
      <c r="E164" s="391" t="s">
        <v>1035</v>
      </c>
      <c r="F164" s="77">
        <f>VLOOKUP(C164,'[65]06월마감'!$A$1:$B$500,2,0)</f>
        <v>30638</v>
      </c>
      <c r="G164" s="388">
        <f>VLOOKUP($C$164,[67]납품수량!$B$3:$AH$200,G$1,0)</f>
        <v>0</v>
      </c>
      <c r="H164" s="388">
        <f>VLOOKUP($C$164,[67]납품수량!$B$3:$AH$200,H$1,0)</f>
        <v>0</v>
      </c>
      <c r="I164" s="388">
        <f>VLOOKUP($C$164,[67]납품수량!$B$3:$AH$200,I$1,0)</f>
        <v>0</v>
      </c>
      <c r="J164" s="388">
        <f>VLOOKUP($C$164,[67]납품수량!$B$3:$AH$200,J$1,0)</f>
        <v>0</v>
      </c>
      <c r="K164" s="388">
        <f>VLOOKUP($C$164,[67]납품수량!$B$3:$AH$200,K$1,0)</f>
        <v>0</v>
      </c>
      <c r="L164" s="388">
        <f>VLOOKUP($C$164,[67]납품수량!$B$3:$AH$200,L$1,0)</f>
        <v>0</v>
      </c>
      <c r="M164" s="388">
        <f>VLOOKUP($C$164,[67]납품수량!$B$3:$AH$200,M$1,0)</f>
        <v>0</v>
      </c>
      <c r="N164" s="388">
        <f>VLOOKUP($C$164,[67]납품수량!$B$3:$AH$200,N$1,0)</f>
        <v>0</v>
      </c>
      <c r="O164" s="388">
        <f>VLOOKUP($C$164,[67]납품수량!$B$3:$AH$200,O$1,0)</f>
        <v>0</v>
      </c>
      <c r="P164" s="388">
        <f>VLOOKUP($C$164,[67]납품수량!$B$3:$AH$200,P$1,0)</f>
        <v>0</v>
      </c>
      <c r="Q164" s="388">
        <f>VLOOKUP($C$164,[67]납품수량!$B$3:$AH$200,Q$1,0)</f>
        <v>0</v>
      </c>
      <c r="R164" s="388">
        <f>VLOOKUP($C$164,[67]납품수량!$B$3:$AH$200,R$1,0)</f>
        <v>0</v>
      </c>
      <c r="S164" s="388">
        <f>VLOOKUP($C$164,[67]납품수량!$B$3:$AH$200,S$1,0)</f>
        <v>0</v>
      </c>
      <c r="T164" s="388">
        <f>VLOOKUP($C$164,[67]납품수량!$B$3:$AH$200,T$1,0)</f>
        <v>0</v>
      </c>
      <c r="U164" s="388">
        <f>VLOOKUP($C$164,[67]납품수량!$B$3:$AH$200,U$1,0)</f>
        <v>0</v>
      </c>
      <c r="V164" s="388">
        <f>VLOOKUP($C$164,[67]납품수량!$B$3:$AH$200,V$1,0)</f>
        <v>0</v>
      </c>
      <c r="W164" s="388">
        <f>VLOOKUP($C$164,[67]납품수량!$B$3:$AH$200,W$1,0)</f>
        <v>0</v>
      </c>
      <c r="X164" s="388">
        <f>VLOOKUP($C$164,[67]납품수량!$B$3:$AH$200,X$1,0)</f>
        <v>0</v>
      </c>
      <c r="Y164" s="388">
        <f>VLOOKUP($C$164,[67]납품수량!$B$3:$AH$200,Y$1,0)</f>
        <v>0</v>
      </c>
      <c r="Z164" s="388">
        <f>VLOOKUP($C$164,[67]납품수량!$B$3:$AH$200,Z$1,0)</f>
        <v>0</v>
      </c>
      <c r="AA164" s="388">
        <f>VLOOKUP($C$164,[67]납품수량!$B$3:$AH$200,AA$1,0)</f>
        <v>0</v>
      </c>
      <c r="AB164" s="388">
        <f>VLOOKUP($C$164,[67]납품수량!$B$3:$AH$200,AB$1,0)</f>
        <v>0</v>
      </c>
      <c r="AC164" s="388">
        <f>VLOOKUP($C$164,[67]납품수량!$B$3:$AH$200,AC$1,0)</f>
        <v>0</v>
      </c>
      <c r="AD164" s="388">
        <f>VLOOKUP($C$164,[67]납품수량!$B$3:$AH$200,AD$1,0)</f>
        <v>0</v>
      </c>
      <c r="AE164" s="388">
        <f>VLOOKUP($C$164,[67]납품수량!$B$3:$AH$200,AE$1,0)</f>
        <v>0</v>
      </c>
      <c r="AF164" s="388">
        <f>VLOOKUP($C$164,[67]납품수량!$B$3:$AH$200,AF$1,0)</f>
        <v>0</v>
      </c>
      <c r="AG164" s="388">
        <f>VLOOKUP($C$164,[67]납품수량!$B$3:$AH$200,AG$1,0)</f>
        <v>0</v>
      </c>
      <c r="AH164" s="388">
        <f>VLOOKUP($C$164,[67]납품수량!$B$3:$AH$200,AH$1,0)</f>
        <v>0</v>
      </c>
      <c r="AI164" s="388">
        <f>VLOOKUP($C$164,[67]납품수량!$B$3:$AH$200,AI$1,0)</f>
        <v>0</v>
      </c>
      <c r="AJ164" s="388">
        <f>VLOOKUP($C$164,[67]납품수량!$B$3:$AH$200,AJ$1,0)</f>
        <v>0</v>
      </c>
      <c r="AK164" s="388">
        <f>VLOOKUP($C$164,[67]납품수량!$B$3:$AH$200,AK$1,0)</f>
        <v>0</v>
      </c>
      <c r="AL164" s="388">
        <f t="shared" si="143"/>
        <v>0</v>
      </c>
      <c r="AM164" s="389">
        <f t="shared" si="138"/>
        <v>0</v>
      </c>
      <c r="AN164" s="61"/>
      <c r="AO164" s="370">
        <f t="shared" ref="AO164:BS164" si="174">$F$164*G164</f>
        <v>0</v>
      </c>
      <c r="AP164" s="370">
        <f t="shared" si="174"/>
        <v>0</v>
      </c>
      <c r="AQ164" s="370">
        <f t="shared" si="174"/>
        <v>0</v>
      </c>
      <c r="AR164" s="370">
        <f t="shared" si="174"/>
        <v>0</v>
      </c>
      <c r="AS164" s="370">
        <f t="shared" si="174"/>
        <v>0</v>
      </c>
      <c r="AT164" s="370">
        <f t="shared" si="174"/>
        <v>0</v>
      </c>
      <c r="AU164" s="370">
        <f t="shared" si="174"/>
        <v>0</v>
      </c>
      <c r="AV164" s="370">
        <f t="shared" si="174"/>
        <v>0</v>
      </c>
      <c r="AW164" s="370">
        <f t="shared" si="174"/>
        <v>0</v>
      </c>
      <c r="AX164" s="370">
        <f t="shared" si="174"/>
        <v>0</v>
      </c>
      <c r="AY164" s="370">
        <f t="shared" si="174"/>
        <v>0</v>
      </c>
      <c r="AZ164" s="370">
        <f t="shared" si="174"/>
        <v>0</v>
      </c>
      <c r="BA164" s="370">
        <f t="shared" si="174"/>
        <v>0</v>
      </c>
      <c r="BB164" s="370">
        <f t="shared" si="174"/>
        <v>0</v>
      </c>
      <c r="BC164" s="370">
        <f t="shared" si="174"/>
        <v>0</v>
      </c>
      <c r="BD164" s="370">
        <f t="shared" si="174"/>
        <v>0</v>
      </c>
      <c r="BE164" s="370">
        <f t="shared" si="174"/>
        <v>0</v>
      </c>
      <c r="BF164" s="370">
        <f t="shared" si="174"/>
        <v>0</v>
      </c>
      <c r="BG164" s="370">
        <f t="shared" si="174"/>
        <v>0</v>
      </c>
      <c r="BH164" s="370">
        <f t="shared" si="174"/>
        <v>0</v>
      </c>
      <c r="BI164" s="370">
        <f t="shared" si="174"/>
        <v>0</v>
      </c>
      <c r="BJ164" s="370">
        <f t="shared" si="174"/>
        <v>0</v>
      </c>
      <c r="BK164" s="370">
        <f t="shared" si="174"/>
        <v>0</v>
      </c>
      <c r="BL164" s="370">
        <f t="shared" si="174"/>
        <v>0</v>
      </c>
      <c r="BM164" s="370">
        <f t="shared" si="174"/>
        <v>0</v>
      </c>
      <c r="BN164" s="370">
        <f t="shared" si="174"/>
        <v>0</v>
      </c>
      <c r="BO164" s="370">
        <f t="shared" si="174"/>
        <v>0</v>
      </c>
      <c r="BP164" s="370">
        <f t="shared" si="174"/>
        <v>0</v>
      </c>
      <c r="BQ164" s="370">
        <f t="shared" si="174"/>
        <v>0</v>
      </c>
      <c r="BR164" s="370">
        <f t="shared" si="174"/>
        <v>0</v>
      </c>
      <c r="BS164" s="370">
        <f t="shared" si="174"/>
        <v>0</v>
      </c>
      <c r="BT164" s="369">
        <f t="shared" si="140"/>
        <v>0</v>
      </c>
      <c r="BU164" s="61"/>
      <c r="BV164" s="61"/>
      <c r="BW164" s="61"/>
      <c r="BX164" s="61"/>
      <c r="BY164" s="61"/>
      <c r="BZ164" s="61"/>
      <c r="CA164" s="61"/>
      <c r="CB164" s="61"/>
      <c r="CC164" s="61"/>
      <c r="CD164" s="61"/>
      <c r="CE164" s="61"/>
      <c r="CF164" s="61"/>
      <c r="CG164" s="61"/>
      <c r="CH164" s="61"/>
      <c r="CI164" s="61"/>
      <c r="CJ164" s="61"/>
      <c r="CK164" s="61"/>
      <c r="CL164" s="61"/>
      <c r="CM164" s="61"/>
      <c r="CN164" s="61"/>
      <c r="CO164" s="61"/>
      <c r="CP164" s="61"/>
      <c r="CQ164" s="61"/>
      <c r="CR164" s="61"/>
      <c r="CS164" s="61"/>
      <c r="CT164" s="61"/>
      <c r="CU164" s="61"/>
      <c r="CV164" s="61"/>
      <c r="CW164" s="61"/>
      <c r="CX164" s="61"/>
      <c r="CY164" s="61"/>
      <c r="CZ164" s="61"/>
      <c r="DA164" s="61"/>
      <c r="DB164" s="61"/>
      <c r="DC164" s="61"/>
    </row>
    <row r="165" spans="1:107" s="58" customFormat="1" ht="16.5" customHeight="1">
      <c r="A165" s="70" t="s">
        <v>1315</v>
      </c>
      <c r="B165" s="660"/>
      <c r="C165" s="386" t="s">
        <v>1037</v>
      </c>
      <c r="D165" s="387" t="s">
        <v>1036</v>
      </c>
      <c r="E165" s="391" t="s">
        <v>1035</v>
      </c>
      <c r="F165" s="77">
        <f>VLOOKUP(C165,'[65]06월마감'!$A$1:$B$500,2,0)</f>
        <v>30630</v>
      </c>
      <c r="G165" s="388">
        <f>VLOOKUP($C$165,[67]납품수량!$B$3:$AH$200,G$1,0)</f>
        <v>0</v>
      </c>
      <c r="H165" s="388">
        <f>VLOOKUP($C$165,[67]납품수량!$B$3:$AH$200,H$1,0)</f>
        <v>0</v>
      </c>
      <c r="I165" s="388">
        <f>VLOOKUP($C$165,[67]납품수량!$B$3:$AH$200,I$1,0)</f>
        <v>0</v>
      </c>
      <c r="J165" s="388">
        <f>VLOOKUP($C$165,[67]납품수량!$B$3:$AH$200,J$1,0)</f>
        <v>0</v>
      </c>
      <c r="K165" s="388">
        <f>VLOOKUP($C$165,[67]납품수량!$B$3:$AH$200,K$1,0)</f>
        <v>0</v>
      </c>
      <c r="L165" s="388">
        <f>VLOOKUP($C$165,[67]납품수량!$B$3:$AH$200,L$1,0)</f>
        <v>0</v>
      </c>
      <c r="M165" s="388">
        <f>VLOOKUP($C$165,[67]납품수량!$B$3:$AH$200,M$1,0)</f>
        <v>0</v>
      </c>
      <c r="N165" s="388">
        <f>VLOOKUP($C$165,[67]납품수량!$B$3:$AH$200,N$1,0)</f>
        <v>0</v>
      </c>
      <c r="O165" s="388">
        <f>VLOOKUP($C$165,[67]납품수량!$B$3:$AH$200,O$1,0)</f>
        <v>0</v>
      </c>
      <c r="P165" s="388">
        <f>VLOOKUP($C$165,[67]납품수량!$B$3:$AH$200,P$1,0)</f>
        <v>0</v>
      </c>
      <c r="Q165" s="388">
        <f>VLOOKUP($C$165,[67]납품수량!$B$3:$AH$200,Q$1,0)</f>
        <v>0</v>
      </c>
      <c r="R165" s="388">
        <f>VLOOKUP($C$165,[67]납품수량!$B$3:$AH$200,R$1,0)</f>
        <v>0</v>
      </c>
      <c r="S165" s="388">
        <f>VLOOKUP($C$165,[67]납품수량!$B$3:$AH$200,S$1,0)</f>
        <v>0</v>
      </c>
      <c r="T165" s="388">
        <f>VLOOKUP($C$165,[67]납품수량!$B$3:$AH$200,T$1,0)</f>
        <v>0</v>
      </c>
      <c r="U165" s="388">
        <f>VLOOKUP($C$165,[67]납품수량!$B$3:$AH$200,U$1,0)</f>
        <v>0</v>
      </c>
      <c r="V165" s="388">
        <f>VLOOKUP($C$165,[67]납품수량!$B$3:$AH$200,V$1,0)</f>
        <v>0</v>
      </c>
      <c r="W165" s="388">
        <f>VLOOKUP($C$165,[67]납품수량!$B$3:$AH$200,W$1,0)</f>
        <v>0</v>
      </c>
      <c r="X165" s="388">
        <f>VLOOKUP($C$165,[67]납품수량!$B$3:$AH$200,X$1,0)</f>
        <v>0</v>
      </c>
      <c r="Y165" s="388">
        <f>VLOOKUP($C$165,[67]납품수량!$B$3:$AH$200,Y$1,0)</f>
        <v>0</v>
      </c>
      <c r="Z165" s="388">
        <f>VLOOKUP($C$165,[67]납품수량!$B$3:$AH$200,Z$1,0)</f>
        <v>0</v>
      </c>
      <c r="AA165" s="388">
        <f>VLOOKUP($C$165,[67]납품수량!$B$3:$AH$200,AA$1,0)</f>
        <v>0</v>
      </c>
      <c r="AB165" s="388">
        <f>VLOOKUP($C$165,[67]납품수량!$B$3:$AH$200,AB$1,0)</f>
        <v>0</v>
      </c>
      <c r="AC165" s="388">
        <f>VLOOKUP($C$165,[67]납품수량!$B$3:$AH$200,AC$1,0)</f>
        <v>0</v>
      </c>
      <c r="AD165" s="388">
        <f>VLOOKUP($C$165,[67]납품수량!$B$3:$AH$200,AD$1,0)</f>
        <v>0</v>
      </c>
      <c r="AE165" s="388">
        <f>VLOOKUP($C$165,[67]납품수량!$B$3:$AH$200,AE$1,0)</f>
        <v>0</v>
      </c>
      <c r="AF165" s="388">
        <f>VLOOKUP($C$165,[67]납품수량!$B$3:$AH$200,AF$1,0)</f>
        <v>0</v>
      </c>
      <c r="AG165" s="388">
        <f>VLOOKUP($C$165,[67]납품수량!$B$3:$AH$200,AG$1,0)</f>
        <v>0</v>
      </c>
      <c r="AH165" s="388">
        <f>VLOOKUP($C$165,[67]납품수량!$B$3:$AH$200,AH$1,0)</f>
        <v>0</v>
      </c>
      <c r="AI165" s="388">
        <f>VLOOKUP($C$165,[67]납품수량!$B$3:$AH$200,AI$1,0)</f>
        <v>0</v>
      </c>
      <c r="AJ165" s="388">
        <f>VLOOKUP($C$165,[67]납품수량!$B$3:$AH$200,AJ$1,0)</f>
        <v>0</v>
      </c>
      <c r="AK165" s="388">
        <f>VLOOKUP($C$165,[67]납품수량!$B$3:$AH$200,AK$1,0)</f>
        <v>0</v>
      </c>
      <c r="AL165" s="388">
        <f t="shared" si="143"/>
        <v>0</v>
      </c>
      <c r="AM165" s="389">
        <f t="shared" si="138"/>
        <v>0</v>
      </c>
      <c r="AN165" s="61"/>
      <c r="AO165" s="370">
        <f t="shared" ref="AO165:BS165" si="175">$F$165*G165</f>
        <v>0</v>
      </c>
      <c r="AP165" s="370">
        <f t="shared" si="175"/>
        <v>0</v>
      </c>
      <c r="AQ165" s="370">
        <f t="shared" si="175"/>
        <v>0</v>
      </c>
      <c r="AR165" s="370">
        <f t="shared" si="175"/>
        <v>0</v>
      </c>
      <c r="AS165" s="370">
        <f t="shared" si="175"/>
        <v>0</v>
      </c>
      <c r="AT165" s="370">
        <f t="shared" si="175"/>
        <v>0</v>
      </c>
      <c r="AU165" s="370">
        <f t="shared" si="175"/>
        <v>0</v>
      </c>
      <c r="AV165" s="370">
        <f t="shared" si="175"/>
        <v>0</v>
      </c>
      <c r="AW165" s="370">
        <f t="shared" si="175"/>
        <v>0</v>
      </c>
      <c r="AX165" s="370">
        <f t="shared" si="175"/>
        <v>0</v>
      </c>
      <c r="AY165" s="370">
        <f t="shared" si="175"/>
        <v>0</v>
      </c>
      <c r="AZ165" s="370">
        <f t="shared" si="175"/>
        <v>0</v>
      </c>
      <c r="BA165" s="370">
        <f t="shared" si="175"/>
        <v>0</v>
      </c>
      <c r="BB165" s="370">
        <f t="shared" si="175"/>
        <v>0</v>
      </c>
      <c r="BC165" s="370">
        <f t="shared" si="175"/>
        <v>0</v>
      </c>
      <c r="BD165" s="370">
        <f t="shared" si="175"/>
        <v>0</v>
      </c>
      <c r="BE165" s="370">
        <f t="shared" si="175"/>
        <v>0</v>
      </c>
      <c r="BF165" s="370">
        <f t="shared" si="175"/>
        <v>0</v>
      </c>
      <c r="BG165" s="370">
        <f t="shared" si="175"/>
        <v>0</v>
      </c>
      <c r="BH165" s="370">
        <f t="shared" si="175"/>
        <v>0</v>
      </c>
      <c r="BI165" s="370">
        <f t="shared" si="175"/>
        <v>0</v>
      </c>
      <c r="BJ165" s="370">
        <f t="shared" si="175"/>
        <v>0</v>
      </c>
      <c r="BK165" s="370">
        <f t="shared" si="175"/>
        <v>0</v>
      </c>
      <c r="BL165" s="370">
        <f t="shared" si="175"/>
        <v>0</v>
      </c>
      <c r="BM165" s="370">
        <f t="shared" si="175"/>
        <v>0</v>
      </c>
      <c r="BN165" s="370">
        <f t="shared" si="175"/>
        <v>0</v>
      </c>
      <c r="BO165" s="370">
        <f t="shared" si="175"/>
        <v>0</v>
      </c>
      <c r="BP165" s="370">
        <f t="shared" si="175"/>
        <v>0</v>
      </c>
      <c r="BQ165" s="370">
        <f t="shared" si="175"/>
        <v>0</v>
      </c>
      <c r="BR165" s="370">
        <f t="shared" si="175"/>
        <v>0</v>
      </c>
      <c r="BS165" s="370">
        <f t="shared" si="175"/>
        <v>0</v>
      </c>
      <c r="BT165" s="369">
        <f t="shared" si="140"/>
        <v>0</v>
      </c>
      <c r="BU165" s="61"/>
      <c r="BV165" s="61"/>
      <c r="BW165" s="61"/>
      <c r="BX165" s="61"/>
      <c r="BY165" s="61"/>
      <c r="BZ165" s="61"/>
      <c r="CA165" s="61"/>
      <c r="CB165" s="61"/>
      <c r="CC165" s="61"/>
      <c r="CD165" s="61"/>
      <c r="CE165" s="61"/>
      <c r="CF165" s="61"/>
      <c r="CG165" s="61"/>
      <c r="CH165" s="61"/>
      <c r="CI165" s="61"/>
      <c r="CJ165" s="61"/>
      <c r="CK165" s="61"/>
      <c r="CL165" s="61"/>
      <c r="CM165" s="61"/>
      <c r="CN165" s="61"/>
      <c r="CO165" s="61"/>
      <c r="CP165" s="61"/>
      <c r="CQ165" s="61"/>
      <c r="CR165" s="61"/>
      <c r="CS165" s="61"/>
      <c r="CT165" s="61"/>
      <c r="CU165" s="61"/>
      <c r="CV165" s="61"/>
      <c r="CW165" s="61"/>
      <c r="CX165" s="61"/>
      <c r="CY165" s="61"/>
      <c r="CZ165" s="61"/>
      <c r="DA165" s="61"/>
      <c r="DB165" s="61"/>
      <c r="DC165" s="61"/>
    </row>
    <row r="166" spans="1:107" s="58" customFormat="1" ht="16.5" customHeight="1">
      <c r="A166" s="70" t="s">
        <v>1315</v>
      </c>
      <c r="B166" s="660"/>
      <c r="C166" s="386" t="s">
        <v>1034</v>
      </c>
      <c r="D166" s="387" t="s">
        <v>1033</v>
      </c>
      <c r="E166" s="379" t="s">
        <v>1022</v>
      </c>
      <c r="F166" s="77">
        <f>VLOOKUP(C166,'[65]06월마감'!$A$1:$B$500,2,0)</f>
        <v>37228</v>
      </c>
      <c r="G166" s="388">
        <f>VLOOKUP($C$166,[67]납품수량!$B$3:$AH$200,G$1,0)</f>
        <v>0</v>
      </c>
      <c r="H166" s="388">
        <f>VLOOKUP($C$166,[67]납품수량!$B$3:$AH$200,H$1,0)</f>
        <v>0</v>
      </c>
      <c r="I166" s="388">
        <f>VLOOKUP($C$166,[67]납품수량!$B$3:$AH$200,I$1,0)</f>
        <v>0</v>
      </c>
      <c r="J166" s="388">
        <f>VLOOKUP($C$166,[67]납품수량!$B$3:$AH$200,J$1,0)</f>
        <v>0</v>
      </c>
      <c r="K166" s="388">
        <f>VLOOKUP($C$166,[67]납품수량!$B$3:$AH$200,K$1,0)</f>
        <v>0</v>
      </c>
      <c r="L166" s="388">
        <f>VLOOKUP($C$166,[67]납품수량!$B$3:$AH$200,L$1,0)</f>
        <v>0</v>
      </c>
      <c r="M166" s="388">
        <f>VLOOKUP($C$166,[67]납품수량!$B$3:$AH$200,M$1,0)</f>
        <v>0</v>
      </c>
      <c r="N166" s="388">
        <f>VLOOKUP($C$166,[67]납품수량!$B$3:$AH$200,N$1,0)</f>
        <v>0</v>
      </c>
      <c r="O166" s="388">
        <f>VLOOKUP($C$166,[67]납품수량!$B$3:$AH$200,O$1,0)</f>
        <v>0</v>
      </c>
      <c r="P166" s="388">
        <f>VLOOKUP($C$166,[67]납품수량!$B$3:$AH$200,P$1,0)</f>
        <v>0</v>
      </c>
      <c r="Q166" s="388">
        <f>VLOOKUP($C$166,[67]납품수량!$B$3:$AH$200,Q$1,0)</f>
        <v>0</v>
      </c>
      <c r="R166" s="388">
        <f>VLOOKUP($C$166,[67]납품수량!$B$3:$AH$200,R$1,0)</f>
        <v>0</v>
      </c>
      <c r="S166" s="388">
        <f>VLOOKUP($C$166,[67]납품수량!$B$3:$AH$200,S$1,0)</f>
        <v>0</v>
      </c>
      <c r="T166" s="388">
        <f>VLOOKUP($C$166,[67]납품수량!$B$3:$AH$200,T$1,0)</f>
        <v>0</v>
      </c>
      <c r="U166" s="388">
        <f>VLOOKUP($C$166,[67]납품수량!$B$3:$AH$200,U$1,0)</f>
        <v>0</v>
      </c>
      <c r="V166" s="388">
        <f>VLOOKUP($C$166,[67]납품수량!$B$3:$AH$200,V$1,0)</f>
        <v>0</v>
      </c>
      <c r="W166" s="388">
        <f>VLOOKUP($C$166,[67]납품수량!$B$3:$AH$200,W$1,0)</f>
        <v>0</v>
      </c>
      <c r="X166" s="388">
        <f>VLOOKUP($C$166,[67]납품수량!$B$3:$AH$200,X$1,0)</f>
        <v>0</v>
      </c>
      <c r="Y166" s="388">
        <f>VLOOKUP($C$166,[67]납품수량!$B$3:$AH$200,Y$1,0)</f>
        <v>0</v>
      </c>
      <c r="Z166" s="388">
        <f>VLOOKUP($C$166,[67]납품수량!$B$3:$AH$200,Z$1,0)</f>
        <v>0</v>
      </c>
      <c r="AA166" s="388">
        <f>VLOOKUP($C$166,[67]납품수량!$B$3:$AH$200,AA$1,0)</f>
        <v>0</v>
      </c>
      <c r="AB166" s="388">
        <f>VLOOKUP($C$166,[67]납품수량!$B$3:$AH$200,AB$1,0)</f>
        <v>0</v>
      </c>
      <c r="AC166" s="388">
        <f>VLOOKUP($C$166,[67]납품수량!$B$3:$AH$200,AC$1,0)</f>
        <v>0</v>
      </c>
      <c r="AD166" s="388">
        <f>VLOOKUP($C$166,[67]납품수량!$B$3:$AH$200,AD$1,0)</f>
        <v>0</v>
      </c>
      <c r="AE166" s="388">
        <f>VLOOKUP($C$166,[67]납품수량!$B$3:$AH$200,AE$1,0)</f>
        <v>0</v>
      </c>
      <c r="AF166" s="388">
        <f>VLOOKUP($C$166,[67]납품수량!$B$3:$AH$200,AF$1,0)</f>
        <v>0</v>
      </c>
      <c r="AG166" s="388">
        <f>VLOOKUP($C$166,[67]납품수량!$B$3:$AH$200,AG$1,0)</f>
        <v>0</v>
      </c>
      <c r="AH166" s="388">
        <f>VLOOKUP($C$166,[67]납품수량!$B$3:$AH$200,AH$1,0)</f>
        <v>0</v>
      </c>
      <c r="AI166" s="388">
        <f>VLOOKUP($C$166,[67]납품수량!$B$3:$AH$200,AI$1,0)</f>
        <v>0</v>
      </c>
      <c r="AJ166" s="388">
        <f>VLOOKUP($C$166,[67]납품수량!$B$3:$AH$200,AJ$1,0)</f>
        <v>0</v>
      </c>
      <c r="AK166" s="388">
        <f>VLOOKUP($C$166,[67]납품수량!$B$3:$AH$200,AK$1,0)</f>
        <v>0</v>
      </c>
      <c r="AL166" s="388">
        <f t="shared" ref="AL166:AL197" si="176">SUM(G166:AK166)</f>
        <v>0</v>
      </c>
      <c r="AM166" s="392">
        <f t="shared" si="138"/>
        <v>0</v>
      </c>
      <c r="AN166" s="61"/>
      <c r="AO166" s="370">
        <f t="shared" ref="AO166:BS166" si="177">$F$166*G166</f>
        <v>0</v>
      </c>
      <c r="AP166" s="370">
        <f t="shared" si="177"/>
        <v>0</v>
      </c>
      <c r="AQ166" s="370">
        <f t="shared" si="177"/>
        <v>0</v>
      </c>
      <c r="AR166" s="370">
        <f t="shared" si="177"/>
        <v>0</v>
      </c>
      <c r="AS166" s="370">
        <f t="shared" si="177"/>
        <v>0</v>
      </c>
      <c r="AT166" s="370">
        <f t="shared" si="177"/>
        <v>0</v>
      </c>
      <c r="AU166" s="370">
        <f t="shared" si="177"/>
        <v>0</v>
      </c>
      <c r="AV166" s="370">
        <f t="shared" si="177"/>
        <v>0</v>
      </c>
      <c r="AW166" s="370">
        <f t="shared" si="177"/>
        <v>0</v>
      </c>
      <c r="AX166" s="370">
        <f t="shared" si="177"/>
        <v>0</v>
      </c>
      <c r="AY166" s="370">
        <f t="shared" si="177"/>
        <v>0</v>
      </c>
      <c r="AZ166" s="370">
        <f t="shared" si="177"/>
        <v>0</v>
      </c>
      <c r="BA166" s="370">
        <f t="shared" si="177"/>
        <v>0</v>
      </c>
      <c r="BB166" s="370">
        <f t="shared" si="177"/>
        <v>0</v>
      </c>
      <c r="BC166" s="370">
        <f t="shared" si="177"/>
        <v>0</v>
      </c>
      <c r="BD166" s="370">
        <f t="shared" si="177"/>
        <v>0</v>
      </c>
      <c r="BE166" s="370">
        <f t="shared" si="177"/>
        <v>0</v>
      </c>
      <c r="BF166" s="370">
        <f t="shared" si="177"/>
        <v>0</v>
      </c>
      <c r="BG166" s="370">
        <f t="shared" si="177"/>
        <v>0</v>
      </c>
      <c r="BH166" s="370">
        <f t="shared" si="177"/>
        <v>0</v>
      </c>
      <c r="BI166" s="370">
        <f t="shared" si="177"/>
        <v>0</v>
      </c>
      <c r="BJ166" s="370">
        <f t="shared" si="177"/>
        <v>0</v>
      </c>
      <c r="BK166" s="370">
        <f t="shared" si="177"/>
        <v>0</v>
      </c>
      <c r="BL166" s="370">
        <f t="shared" si="177"/>
        <v>0</v>
      </c>
      <c r="BM166" s="370">
        <f t="shared" si="177"/>
        <v>0</v>
      </c>
      <c r="BN166" s="370">
        <f t="shared" si="177"/>
        <v>0</v>
      </c>
      <c r="BO166" s="370">
        <f t="shared" si="177"/>
        <v>0</v>
      </c>
      <c r="BP166" s="370">
        <f t="shared" si="177"/>
        <v>0</v>
      </c>
      <c r="BQ166" s="370">
        <f t="shared" si="177"/>
        <v>0</v>
      </c>
      <c r="BR166" s="370">
        <f t="shared" si="177"/>
        <v>0</v>
      </c>
      <c r="BS166" s="370">
        <f t="shared" si="177"/>
        <v>0</v>
      </c>
      <c r="BT166" s="369">
        <f t="shared" si="140"/>
        <v>0</v>
      </c>
      <c r="BU166" s="61"/>
      <c r="BV166" s="61"/>
      <c r="BW166" s="61"/>
      <c r="BX166" s="61"/>
      <c r="BY166" s="61"/>
      <c r="BZ166" s="61"/>
      <c r="CA166" s="61"/>
      <c r="CB166" s="61"/>
      <c r="CC166" s="61"/>
      <c r="CD166" s="61"/>
      <c r="CE166" s="61"/>
      <c r="CF166" s="61"/>
      <c r="CG166" s="61"/>
      <c r="CH166" s="61"/>
      <c r="CI166" s="61"/>
      <c r="CJ166" s="61"/>
      <c r="CK166" s="61"/>
      <c r="CL166" s="61"/>
      <c r="CM166" s="61"/>
      <c r="CN166" s="61"/>
      <c r="CO166" s="61"/>
      <c r="CP166" s="61"/>
      <c r="CQ166" s="61"/>
      <c r="CR166" s="61"/>
      <c r="CS166" s="61"/>
      <c r="CT166" s="61"/>
      <c r="CU166" s="61"/>
      <c r="CV166" s="61"/>
      <c r="CW166" s="61"/>
      <c r="CX166" s="61"/>
      <c r="CY166" s="61"/>
      <c r="CZ166" s="61"/>
      <c r="DA166" s="61"/>
      <c r="DB166" s="61"/>
      <c r="DC166" s="61"/>
    </row>
    <row r="167" spans="1:107" s="58" customFormat="1" ht="16.5" customHeight="1">
      <c r="A167" s="70" t="s">
        <v>1315</v>
      </c>
      <c r="B167" s="660"/>
      <c r="C167" s="386" t="s">
        <v>1032</v>
      </c>
      <c r="D167" s="387" t="s">
        <v>1031</v>
      </c>
      <c r="E167" s="379" t="s">
        <v>1022</v>
      </c>
      <c r="F167" s="77">
        <f>VLOOKUP(C167,'[65]06월마감'!$A$1:$B$500,2,0)</f>
        <v>35639</v>
      </c>
      <c r="G167" s="388">
        <f>VLOOKUP($C$167,[67]납품수량!$B$3:$AH$200,G$1,0)</f>
        <v>0</v>
      </c>
      <c r="H167" s="388">
        <f>VLOOKUP($C$167,[67]납품수량!$B$3:$AH$200,H$1,0)</f>
        <v>0</v>
      </c>
      <c r="I167" s="388">
        <f>VLOOKUP($C$167,[67]납품수량!$B$3:$AH$200,I$1,0)</f>
        <v>0</v>
      </c>
      <c r="J167" s="388">
        <f>VLOOKUP($C$167,[67]납품수량!$B$3:$AH$200,J$1,0)</f>
        <v>0</v>
      </c>
      <c r="K167" s="388">
        <f>VLOOKUP($C$167,[67]납품수량!$B$3:$AH$200,K$1,0)</f>
        <v>0</v>
      </c>
      <c r="L167" s="388">
        <f>VLOOKUP($C$167,[67]납품수량!$B$3:$AH$200,L$1,0)</f>
        <v>0</v>
      </c>
      <c r="M167" s="388">
        <f>VLOOKUP($C$167,[67]납품수량!$B$3:$AH$200,M$1,0)</f>
        <v>0</v>
      </c>
      <c r="N167" s="388">
        <f>VLOOKUP($C$167,[67]납품수량!$B$3:$AH$200,N$1,0)</f>
        <v>0</v>
      </c>
      <c r="O167" s="388">
        <f>VLOOKUP($C$167,[67]납품수량!$B$3:$AH$200,O$1,0)</f>
        <v>0</v>
      </c>
      <c r="P167" s="388">
        <f>VLOOKUP($C$167,[67]납품수량!$B$3:$AH$200,P$1,0)</f>
        <v>0</v>
      </c>
      <c r="Q167" s="388">
        <f>VLOOKUP($C$167,[67]납품수량!$B$3:$AH$200,Q$1,0)</f>
        <v>0</v>
      </c>
      <c r="R167" s="388">
        <f>VLOOKUP($C$167,[67]납품수량!$B$3:$AH$200,R$1,0)</f>
        <v>0</v>
      </c>
      <c r="S167" s="388">
        <f>VLOOKUP($C$167,[67]납품수량!$B$3:$AH$200,S$1,0)</f>
        <v>0</v>
      </c>
      <c r="T167" s="388">
        <f>VLOOKUP($C$167,[67]납품수량!$B$3:$AH$200,T$1,0)</f>
        <v>0</v>
      </c>
      <c r="U167" s="388">
        <f>VLOOKUP($C$167,[67]납품수량!$B$3:$AH$200,U$1,0)</f>
        <v>0</v>
      </c>
      <c r="V167" s="388">
        <f>VLOOKUP($C$167,[67]납품수량!$B$3:$AH$200,V$1,0)</f>
        <v>0</v>
      </c>
      <c r="W167" s="388">
        <f>VLOOKUP($C$167,[67]납품수량!$B$3:$AH$200,W$1,0)</f>
        <v>0</v>
      </c>
      <c r="X167" s="388">
        <f>VLOOKUP($C$167,[67]납품수량!$B$3:$AH$200,X$1,0)</f>
        <v>0</v>
      </c>
      <c r="Y167" s="388">
        <f>VLOOKUP($C$167,[67]납품수량!$B$3:$AH$200,Y$1,0)</f>
        <v>0</v>
      </c>
      <c r="Z167" s="388">
        <f>VLOOKUP($C$167,[67]납품수량!$B$3:$AH$200,Z$1,0)</f>
        <v>0</v>
      </c>
      <c r="AA167" s="388">
        <f>VLOOKUP($C$167,[67]납품수량!$B$3:$AH$200,AA$1,0)</f>
        <v>0</v>
      </c>
      <c r="AB167" s="388">
        <f>VLOOKUP($C$167,[67]납품수량!$B$3:$AH$200,AB$1,0)</f>
        <v>0</v>
      </c>
      <c r="AC167" s="388">
        <f>VLOOKUP($C$167,[67]납품수량!$B$3:$AH$200,AC$1,0)</f>
        <v>0</v>
      </c>
      <c r="AD167" s="388">
        <f>VLOOKUP($C$167,[67]납품수량!$B$3:$AH$200,AD$1,0)</f>
        <v>0</v>
      </c>
      <c r="AE167" s="388">
        <f>VLOOKUP($C$167,[67]납품수량!$B$3:$AH$200,AE$1,0)</f>
        <v>0</v>
      </c>
      <c r="AF167" s="388">
        <f>VLOOKUP($C$167,[67]납품수량!$B$3:$AH$200,AF$1,0)</f>
        <v>0</v>
      </c>
      <c r="AG167" s="388">
        <f>VLOOKUP($C$167,[67]납품수량!$B$3:$AH$200,AG$1,0)</f>
        <v>0</v>
      </c>
      <c r="AH167" s="388">
        <f>VLOOKUP($C$167,[67]납품수량!$B$3:$AH$200,AH$1,0)</f>
        <v>0</v>
      </c>
      <c r="AI167" s="388">
        <f>VLOOKUP($C$167,[67]납품수량!$B$3:$AH$200,AI$1,0)</f>
        <v>0</v>
      </c>
      <c r="AJ167" s="388">
        <f>VLOOKUP($C$167,[67]납품수량!$B$3:$AH$200,AJ$1,0)</f>
        <v>0</v>
      </c>
      <c r="AK167" s="388">
        <f>VLOOKUP($C$167,[67]납품수량!$B$3:$AH$200,AK$1,0)</f>
        <v>0</v>
      </c>
      <c r="AL167" s="388">
        <f t="shared" si="176"/>
        <v>0</v>
      </c>
      <c r="AM167" s="389">
        <f t="shared" si="138"/>
        <v>0</v>
      </c>
      <c r="AN167" s="61"/>
      <c r="AO167" s="370">
        <f t="shared" ref="AO167:BS167" si="178">$F$167*G167</f>
        <v>0</v>
      </c>
      <c r="AP167" s="370">
        <f t="shared" si="178"/>
        <v>0</v>
      </c>
      <c r="AQ167" s="370">
        <f t="shared" si="178"/>
        <v>0</v>
      </c>
      <c r="AR167" s="370">
        <f t="shared" si="178"/>
        <v>0</v>
      </c>
      <c r="AS167" s="370">
        <f t="shared" si="178"/>
        <v>0</v>
      </c>
      <c r="AT167" s="370">
        <f t="shared" si="178"/>
        <v>0</v>
      </c>
      <c r="AU167" s="370">
        <f t="shared" si="178"/>
        <v>0</v>
      </c>
      <c r="AV167" s="370">
        <f t="shared" si="178"/>
        <v>0</v>
      </c>
      <c r="AW167" s="370">
        <f t="shared" si="178"/>
        <v>0</v>
      </c>
      <c r="AX167" s="370">
        <f t="shared" si="178"/>
        <v>0</v>
      </c>
      <c r="AY167" s="370">
        <f t="shared" si="178"/>
        <v>0</v>
      </c>
      <c r="AZ167" s="370">
        <f t="shared" si="178"/>
        <v>0</v>
      </c>
      <c r="BA167" s="370">
        <f t="shared" si="178"/>
        <v>0</v>
      </c>
      <c r="BB167" s="370">
        <f t="shared" si="178"/>
        <v>0</v>
      </c>
      <c r="BC167" s="370">
        <f t="shared" si="178"/>
        <v>0</v>
      </c>
      <c r="BD167" s="370">
        <f t="shared" si="178"/>
        <v>0</v>
      </c>
      <c r="BE167" s="370">
        <f t="shared" si="178"/>
        <v>0</v>
      </c>
      <c r="BF167" s="370">
        <f t="shared" si="178"/>
        <v>0</v>
      </c>
      <c r="BG167" s="370">
        <f t="shared" si="178"/>
        <v>0</v>
      </c>
      <c r="BH167" s="370">
        <f t="shared" si="178"/>
        <v>0</v>
      </c>
      <c r="BI167" s="370">
        <f t="shared" si="178"/>
        <v>0</v>
      </c>
      <c r="BJ167" s="370">
        <f t="shared" si="178"/>
        <v>0</v>
      </c>
      <c r="BK167" s="370">
        <f t="shared" si="178"/>
        <v>0</v>
      </c>
      <c r="BL167" s="370">
        <f t="shared" si="178"/>
        <v>0</v>
      </c>
      <c r="BM167" s="370">
        <f t="shared" si="178"/>
        <v>0</v>
      </c>
      <c r="BN167" s="370">
        <f t="shared" si="178"/>
        <v>0</v>
      </c>
      <c r="BO167" s="370">
        <f t="shared" si="178"/>
        <v>0</v>
      </c>
      <c r="BP167" s="370">
        <f t="shared" si="178"/>
        <v>0</v>
      </c>
      <c r="BQ167" s="370">
        <f t="shared" si="178"/>
        <v>0</v>
      </c>
      <c r="BR167" s="370">
        <f t="shared" si="178"/>
        <v>0</v>
      </c>
      <c r="BS167" s="370">
        <f t="shared" si="178"/>
        <v>0</v>
      </c>
      <c r="BT167" s="369">
        <f t="shared" si="140"/>
        <v>0</v>
      </c>
      <c r="BU167" s="61"/>
      <c r="BV167" s="61"/>
      <c r="BW167" s="61"/>
      <c r="BX167" s="61"/>
      <c r="BY167" s="61"/>
      <c r="BZ167" s="61"/>
      <c r="CA167" s="61"/>
      <c r="CB167" s="61"/>
      <c r="CC167" s="61"/>
      <c r="CD167" s="61"/>
      <c r="CE167" s="61"/>
      <c r="CF167" s="61"/>
      <c r="CG167" s="61"/>
      <c r="CH167" s="61"/>
      <c r="CI167" s="61"/>
      <c r="CJ167" s="61"/>
      <c r="CK167" s="61"/>
      <c r="CL167" s="61"/>
      <c r="CM167" s="61"/>
      <c r="CN167" s="61"/>
      <c r="CO167" s="61"/>
      <c r="CP167" s="61"/>
      <c r="CQ167" s="61"/>
      <c r="CR167" s="61"/>
      <c r="CS167" s="61"/>
      <c r="CT167" s="61"/>
      <c r="CU167" s="61"/>
      <c r="CV167" s="61"/>
      <c r="CW167" s="61"/>
      <c r="CX167" s="61"/>
      <c r="CY167" s="61"/>
      <c r="CZ167" s="61"/>
      <c r="DA167" s="61"/>
      <c r="DB167" s="61"/>
      <c r="DC167" s="61"/>
    </row>
    <row r="168" spans="1:107" s="58" customFormat="1" ht="16.5" customHeight="1">
      <c r="A168" s="70" t="s">
        <v>1315</v>
      </c>
      <c r="B168" s="660"/>
      <c r="C168" s="386" t="s">
        <v>1030</v>
      </c>
      <c r="D168" s="387" t="s">
        <v>1029</v>
      </c>
      <c r="E168" s="379" t="s">
        <v>1022</v>
      </c>
      <c r="F168" s="77">
        <f>VLOOKUP(C168,'[65]06월마감'!$A$1:$B$500,2,0)</f>
        <v>20080</v>
      </c>
      <c r="G168" s="388">
        <f>VLOOKUP($C$168,[67]납품수량!$B$3:$AH$200,G$1,0)</f>
        <v>0</v>
      </c>
      <c r="H168" s="388">
        <f>VLOOKUP($C$168,[67]납품수량!$B$3:$AH$200,H$1,0)</f>
        <v>0</v>
      </c>
      <c r="I168" s="388">
        <f>VLOOKUP($C$168,[67]납품수량!$B$3:$AH$200,I$1,0)</f>
        <v>0</v>
      </c>
      <c r="J168" s="388">
        <f>VLOOKUP($C$168,[67]납품수량!$B$3:$AH$200,J$1,0)</f>
        <v>0</v>
      </c>
      <c r="K168" s="388">
        <f>VLOOKUP($C$168,[67]납품수량!$B$3:$AH$200,K$1,0)</f>
        <v>0</v>
      </c>
      <c r="L168" s="388">
        <f>VLOOKUP($C$168,[67]납품수량!$B$3:$AH$200,L$1,0)</f>
        <v>0</v>
      </c>
      <c r="M168" s="388">
        <f>VLOOKUP($C$168,[67]납품수량!$B$3:$AH$200,M$1,0)</f>
        <v>0</v>
      </c>
      <c r="N168" s="388">
        <f>VLOOKUP($C$168,[67]납품수량!$B$3:$AH$200,N$1,0)</f>
        <v>0</v>
      </c>
      <c r="O168" s="388">
        <f>VLOOKUP($C$168,[67]납품수량!$B$3:$AH$200,O$1,0)</f>
        <v>0</v>
      </c>
      <c r="P168" s="388">
        <f>VLOOKUP($C$168,[67]납품수량!$B$3:$AH$200,P$1,0)</f>
        <v>0</v>
      </c>
      <c r="Q168" s="388">
        <f>VLOOKUP($C$168,[67]납품수량!$B$3:$AH$200,Q$1,0)</f>
        <v>0</v>
      </c>
      <c r="R168" s="388">
        <f>VLOOKUP($C$168,[67]납품수량!$B$3:$AH$200,R$1,0)</f>
        <v>0</v>
      </c>
      <c r="S168" s="388">
        <f>VLOOKUP($C$168,[67]납품수량!$B$3:$AH$200,S$1,0)</f>
        <v>0</v>
      </c>
      <c r="T168" s="388">
        <f>VLOOKUP($C$168,[67]납품수량!$B$3:$AH$200,T$1,0)</f>
        <v>0</v>
      </c>
      <c r="U168" s="388">
        <f>VLOOKUP($C$168,[67]납품수량!$B$3:$AH$200,U$1,0)</f>
        <v>0</v>
      </c>
      <c r="V168" s="388">
        <f>VLOOKUP($C$168,[67]납품수량!$B$3:$AH$200,V$1,0)</f>
        <v>0</v>
      </c>
      <c r="W168" s="388">
        <f>VLOOKUP($C$168,[67]납품수량!$B$3:$AH$200,W$1,0)</f>
        <v>0</v>
      </c>
      <c r="X168" s="388">
        <f>VLOOKUP($C$168,[67]납품수량!$B$3:$AH$200,X$1,0)</f>
        <v>0</v>
      </c>
      <c r="Y168" s="388">
        <f>VLOOKUP($C$168,[67]납품수량!$B$3:$AH$200,Y$1,0)</f>
        <v>0</v>
      </c>
      <c r="Z168" s="388">
        <f>VLOOKUP($C$168,[67]납품수량!$B$3:$AH$200,Z$1,0)</f>
        <v>0</v>
      </c>
      <c r="AA168" s="388">
        <f>VLOOKUP($C$168,[67]납품수량!$B$3:$AH$200,AA$1,0)</f>
        <v>0</v>
      </c>
      <c r="AB168" s="388">
        <f>VLOOKUP($C$168,[67]납품수량!$B$3:$AH$200,AB$1,0)</f>
        <v>0</v>
      </c>
      <c r="AC168" s="388">
        <f>VLOOKUP($C$168,[67]납품수량!$B$3:$AH$200,AC$1,0)</f>
        <v>0</v>
      </c>
      <c r="AD168" s="388">
        <f>VLOOKUP($C$168,[67]납품수량!$B$3:$AH$200,AD$1,0)</f>
        <v>0</v>
      </c>
      <c r="AE168" s="388">
        <f>VLOOKUP($C$168,[67]납품수량!$B$3:$AH$200,AE$1,0)</f>
        <v>0</v>
      </c>
      <c r="AF168" s="388">
        <f>VLOOKUP($C$168,[67]납품수량!$B$3:$AH$200,AF$1,0)</f>
        <v>0</v>
      </c>
      <c r="AG168" s="388">
        <f>VLOOKUP($C$168,[67]납품수량!$B$3:$AH$200,AG$1,0)</f>
        <v>0</v>
      </c>
      <c r="AH168" s="388">
        <f>VLOOKUP($C$168,[67]납품수량!$B$3:$AH$200,AH$1,0)</f>
        <v>0</v>
      </c>
      <c r="AI168" s="388">
        <f>VLOOKUP($C$168,[67]납품수량!$B$3:$AH$200,AI$1,0)</f>
        <v>0</v>
      </c>
      <c r="AJ168" s="388">
        <f>VLOOKUP($C$168,[67]납품수량!$B$3:$AH$200,AJ$1,0)</f>
        <v>0</v>
      </c>
      <c r="AK168" s="388">
        <f>VLOOKUP($C$168,[67]납품수량!$B$3:$AH$200,AK$1,0)</f>
        <v>0</v>
      </c>
      <c r="AL168" s="388">
        <f t="shared" si="176"/>
        <v>0</v>
      </c>
      <c r="AM168" s="389">
        <f t="shared" si="138"/>
        <v>0</v>
      </c>
      <c r="AN168" s="61"/>
      <c r="AO168" s="370">
        <f t="shared" ref="AO168:BS168" si="179">$F$168*G168</f>
        <v>0</v>
      </c>
      <c r="AP168" s="370">
        <f t="shared" si="179"/>
        <v>0</v>
      </c>
      <c r="AQ168" s="370">
        <f t="shared" si="179"/>
        <v>0</v>
      </c>
      <c r="AR168" s="370">
        <f t="shared" si="179"/>
        <v>0</v>
      </c>
      <c r="AS168" s="370">
        <f t="shared" si="179"/>
        <v>0</v>
      </c>
      <c r="AT168" s="370">
        <f t="shared" si="179"/>
        <v>0</v>
      </c>
      <c r="AU168" s="370">
        <f t="shared" si="179"/>
        <v>0</v>
      </c>
      <c r="AV168" s="370">
        <f t="shared" si="179"/>
        <v>0</v>
      </c>
      <c r="AW168" s="370">
        <f t="shared" si="179"/>
        <v>0</v>
      </c>
      <c r="AX168" s="370">
        <f t="shared" si="179"/>
        <v>0</v>
      </c>
      <c r="AY168" s="370">
        <f t="shared" si="179"/>
        <v>0</v>
      </c>
      <c r="AZ168" s="370">
        <f t="shared" si="179"/>
        <v>0</v>
      </c>
      <c r="BA168" s="370">
        <f t="shared" si="179"/>
        <v>0</v>
      </c>
      <c r="BB168" s="370">
        <f t="shared" si="179"/>
        <v>0</v>
      </c>
      <c r="BC168" s="370">
        <f t="shared" si="179"/>
        <v>0</v>
      </c>
      <c r="BD168" s="370">
        <f t="shared" si="179"/>
        <v>0</v>
      </c>
      <c r="BE168" s="370">
        <f t="shared" si="179"/>
        <v>0</v>
      </c>
      <c r="BF168" s="370">
        <f t="shared" si="179"/>
        <v>0</v>
      </c>
      <c r="BG168" s="370">
        <f t="shared" si="179"/>
        <v>0</v>
      </c>
      <c r="BH168" s="370">
        <f t="shared" si="179"/>
        <v>0</v>
      </c>
      <c r="BI168" s="370">
        <f t="shared" si="179"/>
        <v>0</v>
      </c>
      <c r="BJ168" s="370">
        <f t="shared" si="179"/>
        <v>0</v>
      </c>
      <c r="BK168" s="370">
        <f t="shared" si="179"/>
        <v>0</v>
      </c>
      <c r="BL168" s="370">
        <f t="shared" si="179"/>
        <v>0</v>
      </c>
      <c r="BM168" s="370">
        <f t="shared" si="179"/>
        <v>0</v>
      </c>
      <c r="BN168" s="370">
        <f t="shared" si="179"/>
        <v>0</v>
      </c>
      <c r="BO168" s="370">
        <f t="shared" si="179"/>
        <v>0</v>
      </c>
      <c r="BP168" s="370">
        <f t="shared" si="179"/>
        <v>0</v>
      </c>
      <c r="BQ168" s="370">
        <f t="shared" si="179"/>
        <v>0</v>
      </c>
      <c r="BR168" s="370">
        <f t="shared" si="179"/>
        <v>0</v>
      </c>
      <c r="BS168" s="370">
        <f t="shared" si="179"/>
        <v>0</v>
      </c>
      <c r="BT168" s="369">
        <f t="shared" si="140"/>
        <v>0</v>
      </c>
      <c r="BU168" s="61"/>
      <c r="BV168" s="61"/>
      <c r="BW168" s="61"/>
      <c r="BX168" s="61"/>
      <c r="BY168" s="61"/>
      <c r="BZ168" s="61"/>
      <c r="CA168" s="61"/>
      <c r="CB168" s="61"/>
      <c r="CC168" s="61"/>
      <c r="CD168" s="61"/>
      <c r="CE168" s="61"/>
      <c r="CF168" s="61"/>
      <c r="CG168" s="61"/>
      <c r="CH168" s="61"/>
      <c r="CI168" s="61"/>
      <c r="CJ168" s="61"/>
      <c r="CK168" s="61"/>
      <c r="CL168" s="61"/>
      <c r="CM168" s="61"/>
      <c r="CN168" s="61"/>
      <c r="CO168" s="61"/>
      <c r="CP168" s="61"/>
      <c r="CQ168" s="61"/>
      <c r="CR168" s="61"/>
      <c r="CS168" s="61"/>
      <c r="CT168" s="61"/>
      <c r="CU168" s="61"/>
      <c r="CV168" s="61"/>
      <c r="CW168" s="61"/>
      <c r="CX168" s="61"/>
      <c r="CY168" s="61"/>
      <c r="CZ168" s="61"/>
      <c r="DA168" s="61"/>
      <c r="DB168" s="61"/>
      <c r="DC168" s="61"/>
    </row>
    <row r="169" spans="1:107" s="58" customFormat="1" ht="16.5" customHeight="1">
      <c r="A169" s="70" t="s">
        <v>1315</v>
      </c>
      <c r="B169" s="660"/>
      <c r="C169" s="386" t="s">
        <v>1028</v>
      </c>
      <c r="D169" s="387" t="s">
        <v>1027</v>
      </c>
      <c r="E169" s="379" t="s">
        <v>1022</v>
      </c>
      <c r="F169" s="77">
        <f>VLOOKUP(C169,'[65]06월마감'!$A$1:$B$500,2,0)</f>
        <v>20022</v>
      </c>
      <c r="G169" s="388">
        <f>VLOOKUP($C$169,[67]납품수량!$B$3:$AH$200,G$1,0)</f>
        <v>0</v>
      </c>
      <c r="H169" s="388">
        <f>VLOOKUP($C$169,[67]납품수량!$B$3:$AH$200,H$1,0)</f>
        <v>0</v>
      </c>
      <c r="I169" s="388">
        <f>VLOOKUP($C$169,[67]납품수량!$B$3:$AH$200,I$1,0)</f>
        <v>0</v>
      </c>
      <c r="J169" s="388">
        <f>VLOOKUP($C$169,[67]납품수량!$B$3:$AH$200,J$1,0)</f>
        <v>0</v>
      </c>
      <c r="K169" s="388">
        <f>VLOOKUP($C$169,[67]납품수량!$B$3:$AH$200,K$1,0)</f>
        <v>0</v>
      </c>
      <c r="L169" s="388">
        <f>VLOOKUP($C$169,[67]납품수량!$B$3:$AH$200,L$1,0)</f>
        <v>0</v>
      </c>
      <c r="M169" s="388">
        <f>VLOOKUP($C$169,[67]납품수량!$B$3:$AH$200,M$1,0)</f>
        <v>0</v>
      </c>
      <c r="N169" s="388">
        <f>VLOOKUP($C$169,[67]납품수량!$B$3:$AH$200,N$1,0)</f>
        <v>0</v>
      </c>
      <c r="O169" s="388">
        <f>VLOOKUP($C$169,[67]납품수량!$B$3:$AH$200,O$1,0)</f>
        <v>0</v>
      </c>
      <c r="P169" s="388">
        <f>VLOOKUP($C$169,[67]납품수량!$B$3:$AH$200,P$1,0)</f>
        <v>0</v>
      </c>
      <c r="Q169" s="388">
        <f>VLOOKUP($C$169,[67]납품수량!$B$3:$AH$200,Q$1,0)</f>
        <v>0</v>
      </c>
      <c r="R169" s="388">
        <f>VLOOKUP($C$169,[67]납품수량!$B$3:$AH$200,R$1,0)</f>
        <v>0</v>
      </c>
      <c r="S169" s="388">
        <f>VLOOKUP($C$169,[67]납품수량!$B$3:$AH$200,S$1,0)</f>
        <v>0</v>
      </c>
      <c r="T169" s="388">
        <f>VLOOKUP($C$169,[67]납품수량!$B$3:$AH$200,T$1,0)</f>
        <v>0</v>
      </c>
      <c r="U169" s="388">
        <f>VLOOKUP($C$169,[67]납품수량!$B$3:$AH$200,U$1,0)</f>
        <v>0</v>
      </c>
      <c r="V169" s="388">
        <f>VLOOKUP($C$169,[67]납품수량!$B$3:$AH$200,V$1,0)</f>
        <v>0</v>
      </c>
      <c r="W169" s="388">
        <f>VLOOKUP($C$169,[67]납품수량!$B$3:$AH$200,W$1,0)</f>
        <v>0</v>
      </c>
      <c r="X169" s="388">
        <f>VLOOKUP($C$169,[67]납품수량!$B$3:$AH$200,X$1,0)</f>
        <v>0</v>
      </c>
      <c r="Y169" s="388">
        <f>VLOOKUP($C$169,[67]납품수량!$B$3:$AH$200,Y$1,0)</f>
        <v>0</v>
      </c>
      <c r="Z169" s="388">
        <f>VLOOKUP($C$169,[67]납품수량!$B$3:$AH$200,Z$1,0)</f>
        <v>0</v>
      </c>
      <c r="AA169" s="388">
        <f>VLOOKUP($C$169,[67]납품수량!$B$3:$AH$200,AA$1,0)</f>
        <v>0</v>
      </c>
      <c r="AB169" s="388">
        <f>VLOOKUP($C$169,[67]납품수량!$B$3:$AH$200,AB$1,0)</f>
        <v>0</v>
      </c>
      <c r="AC169" s="388">
        <f>VLOOKUP($C$169,[67]납품수량!$B$3:$AH$200,AC$1,0)</f>
        <v>0</v>
      </c>
      <c r="AD169" s="388">
        <f>VLOOKUP($C$169,[67]납품수량!$B$3:$AH$200,AD$1,0)</f>
        <v>0</v>
      </c>
      <c r="AE169" s="388">
        <f>VLOOKUP($C$169,[67]납품수량!$B$3:$AH$200,AE$1,0)</f>
        <v>0</v>
      </c>
      <c r="AF169" s="388">
        <f>VLOOKUP($C$169,[67]납품수량!$B$3:$AH$200,AF$1,0)</f>
        <v>0</v>
      </c>
      <c r="AG169" s="388">
        <f>VLOOKUP($C$169,[67]납품수량!$B$3:$AH$200,AG$1,0)</f>
        <v>0</v>
      </c>
      <c r="AH169" s="388">
        <f>VLOOKUP($C$169,[67]납품수량!$B$3:$AH$200,AH$1,0)</f>
        <v>0</v>
      </c>
      <c r="AI169" s="388">
        <f>VLOOKUP($C$169,[67]납품수량!$B$3:$AH$200,AI$1,0)</f>
        <v>0</v>
      </c>
      <c r="AJ169" s="388">
        <f>VLOOKUP($C$169,[67]납품수량!$B$3:$AH$200,AJ$1,0)</f>
        <v>0</v>
      </c>
      <c r="AK169" s="388">
        <f>VLOOKUP($C$169,[67]납품수량!$B$3:$AH$200,AK$1,0)</f>
        <v>0</v>
      </c>
      <c r="AL169" s="388">
        <f t="shared" si="176"/>
        <v>0</v>
      </c>
      <c r="AM169" s="389">
        <f t="shared" si="138"/>
        <v>0</v>
      </c>
      <c r="AN169" s="61"/>
      <c r="AO169" s="370">
        <f t="shared" ref="AO169:BS169" si="180">$F$169*G169</f>
        <v>0</v>
      </c>
      <c r="AP169" s="370">
        <f t="shared" si="180"/>
        <v>0</v>
      </c>
      <c r="AQ169" s="370">
        <f t="shared" si="180"/>
        <v>0</v>
      </c>
      <c r="AR169" s="370">
        <f t="shared" si="180"/>
        <v>0</v>
      </c>
      <c r="AS169" s="370">
        <f t="shared" si="180"/>
        <v>0</v>
      </c>
      <c r="AT169" s="370">
        <f t="shared" si="180"/>
        <v>0</v>
      </c>
      <c r="AU169" s="370">
        <f t="shared" si="180"/>
        <v>0</v>
      </c>
      <c r="AV169" s="370">
        <f t="shared" si="180"/>
        <v>0</v>
      </c>
      <c r="AW169" s="370">
        <f t="shared" si="180"/>
        <v>0</v>
      </c>
      <c r="AX169" s="370">
        <f t="shared" si="180"/>
        <v>0</v>
      </c>
      <c r="AY169" s="370">
        <f t="shared" si="180"/>
        <v>0</v>
      </c>
      <c r="AZ169" s="370">
        <f t="shared" si="180"/>
        <v>0</v>
      </c>
      <c r="BA169" s="370">
        <f t="shared" si="180"/>
        <v>0</v>
      </c>
      <c r="BB169" s="370">
        <f t="shared" si="180"/>
        <v>0</v>
      </c>
      <c r="BC169" s="370">
        <f t="shared" si="180"/>
        <v>0</v>
      </c>
      <c r="BD169" s="370">
        <f t="shared" si="180"/>
        <v>0</v>
      </c>
      <c r="BE169" s="370">
        <f t="shared" si="180"/>
        <v>0</v>
      </c>
      <c r="BF169" s="370">
        <f t="shared" si="180"/>
        <v>0</v>
      </c>
      <c r="BG169" s="370">
        <f t="shared" si="180"/>
        <v>0</v>
      </c>
      <c r="BH169" s="370">
        <f t="shared" si="180"/>
        <v>0</v>
      </c>
      <c r="BI169" s="370">
        <f t="shared" si="180"/>
        <v>0</v>
      </c>
      <c r="BJ169" s="370">
        <f t="shared" si="180"/>
        <v>0</v>
      </c>
      <c r="BK169" s="370">
        <f t="shared" si="180"/>
        <v>0</v>
      </c>
      <c r="BL169" s="370">
        <f t="shared" si="180"/>
        <v>0</v>
      </c>
      <c r="BM169" s="370">
        <f t="shared" si="180"/>
        <v>0</v>
      </c>
      <c r="BN169" s="370">
        <f t="shared" si="180"/>
        <v>0</v>
      </c>
      <c r="BO169" s="370">
        <f t="shared" si="180"/>
        <v>0</v>
      </c>
      <c r="BP169" s="370">
        <f t="shared" si="180"/>
        <v>0</v>
      </c>
      <c r="BQ169" s="370">
        <f t="shared" si="180"/>
        <v>0</v>
      </c>
      <c r="BR169" s="370">
        <f t="shared" si="180"/>
        <v>0</v>
      </c>
      <c r="BS169" s="370">
        <f t="shared" si="180"/>
        <v>0</v>
      </c>
      <c r="BT169" s="369">
        <f t="shared" si="140"/>
        <v>0</v>
      </c>
      <c r="BU169" s="61"/>
      <c r="BV169" s="61"/>
      <c r="BW169" s="61"/>
      <c r="BX169" s="61"/>
      <c r="BY169" s="61"/>
      <c r="BZ169" s="61"/>
      <c r="CA169" s="61"/>
      <c r="CB169" s="61"/>
      <c r="CC169" s="61"/>
      <c r="CD169" s="61"/>
      <c r="CE169" s="61"/>
      <c r="CF169" s="61"/>
      <c r="CG169" s="61"/>
      <c r="CH169" s="61"/>
      <c r="CI169" s="61"/>
      <c r="CJ169" s="61"/>
      <c r="CK169" s="61"/>
      <c r="CL169" s="61"/>
      <c r="CM169" s="61"/>
      <c r="CN169" s="61"/>
      <c r="CO169" s="61"/>
      <c r="CP169" s="61"/>
      <c r="CQ169" s="61"/>
      <c r="CR169" s="61"/>
      <c r="CS169" s="61"/>
      <c r="CT169" s="61"/>
      <c r="CU169" s="61"/>
      <c r="CV169" s="61"/>
      <c r="CW169" s="61"/>
      <c r="CX169" s="61"/>
      <c r="CY169" s="61"/>
      <c r="CZ169" s="61"/>
      <c r="DA169" s="61"/>
      <c r="DB169" s="61"/>
      <c r="DC169" s="61"/>
    </row>
    <row r="170" spans="1:107" s="58" customFormat="1" ht="16.5" customHeight="1">
      <c r="A170" s="70" t="s">
        <v>1315</v>
      </c>
      <c r="B170" s="660"/>
      <c r="C170" s="386" t="s">
        <v>1026</v>
      </c>
      <c r="D170" s="387" t="s">
        <v>1025</v>
      </c>
      <c r="E170" s="379" t="s">
        <v>1022</v>
      </c>
      <c r="F170" s="77">
        <f>VLOOKUP(C170,'[65]06월마감'!$A$1:$B$500,2,0)</f>
        <v>20318</v>
      </c>
      <c r="G170" s="388">
        <f>VLOOKUP($C$170,[67]납품수량!$B$3:$AH$200,G$1,0)</f>
        <v>0</v>
      </c>
      <c r="H170" s="388">
        <f>VLOOKUP($C$170,[67]납품수량!$B$3:$AH$200,H$1,0)</f>
        <v>0</v>
      </c>
      <c r="I170" s="388">
        <f>VLOOKUP($C$170,[67]납품수량!$B$3:$AH$200,I$1,0)</f>
        <v>0</v>
      </c>
      <c r="J170" s="388">
        <f>VLOOKUP($C$170,[67]납품수량!$B$3:$AH$200,J$1,0)</f>
        <v>0</v>
      </c>
      <c r="K170" s="388">
        <f>VLOOKUP($C$170,[67]납품수량!$B$3:$AH$200,K$1,0)</f>
        <v>0</v>
      </c>
      <c r="L170" s="388">
        <f>VLOOKUP($C$170,[67]납품수량!$B$3:$AH$200,L$1,0)</f>
        <v>0</v>
      </c>
      <c r="M170" s="388">
        <f>VLOOKUP($C$170,[67]납품수량!$B$3:$AH$200,M$1,0)</f>
        <v>0</v>
      </c>
      <c r="N170" s="388">
        <f>VLOOKUP($C$170,[67]납품수량!$B$3:$AH$200,N$1,0)</f>
        <v>0</v>
      </c>
      <c r="O170" s="388">
        <f>VLOOKUP($C$170,[67]납품수량!$B$3:$AH$200,O$1,0)</f>
        <v>0</v>
      </c>
      <c r="P170" s="388">
        <f>VLOOKUP($C$170,[67]납품수량!$B$3:$AH$200,P$1,0)</f>
        <v>0</v>
      </c>
      <c r="Q170" s="388">
        <f>VLOOKUP($C$170,[67]납품수량!$B$3:$AH$200,Q$1,0)</f>
        <v>0</v>
      </c>
      <c r="R170" s="388">
        <f>VLOOKUP($C$170,[67]납품수량!$B$3:$AH$200,R$1,0)</f>
        <v>0</v>
      </c>
      <c r="S170" s="388">
        <f>VLOOKUP($C$170,[67]납품수량!$B$3:$AH$200,S$1,0)</f>
        <v>0</v>
      </c>
      <c r="T170" s="388">
        <f>VLOOKUP($C$170,[67]납품수량!$B$3:$AH$200,T$1,0)</f>
        <v>0</v>
      </c>
      <c r="U170" s="388">
        <f>VLOOKUP($C$170,[67]납품수량!$B$3:$AH$200,U$1,0)</f>
        <v>0</v>
      </c>
      <c r="V170" s="388">
        <f>VLOOKUP($C$170,[67]납품수량!$B$3:$AH$200,V$1,0)</f>
        <v>0</v>
      </c>
      <c r="W170" s="388">
        <f>VLOOKUP($C$170,[67]납품수량!$B$3:$AH$200,W$1,0)</f>
        <v>0</v>
      </c>
      <c r="X170" s="388">
        <f>VLOOKUP($C$170,[67]납품수량!$B$3:$AH$200,X$1,0)</f>
        <v>0</v>
      </c>
      <c r="Y170" s="388">
        <f>VLOOKUP($C$170,[67]납품수량!$B$3:$AH$200,Y$1,0)</f>
        <v>0</v>
      </c>
      <c r="Z170" s="388">
        <f>VLOOKUP($C$170,[67]납품수량!$B$3:$AH$200,Z$1,0)</f>
        <v>0</v>
      </c>
      <c r="AA170" s="388">
        <f>VLOOKUP($C$170,[67]납품수량!$B$3:$AH$200,AA$1,0)</f>
        <v>0</v>
      </c>
      <c r="AB170" s="388">
        <f>VLOOKUP($C$170,[67]납품수량!$B$3:$AH$200,AB$1,0)</f>
        <v>0</v>
      </c>
      <c r="AC170" s="388">
        <f>VLOOKUP($C$170,[67]납품수량!$B$3:$AH$200,AC$1,0)</f>
        <v>0</v>
      </c>
      <c r="AD170" s="388">
        <f>VLOOKUP($C$170,[67]납품수량!$B$3:$AH$200,AD$1,0)</f>
        <v>0</v>
      </c>
      <c r="AE170" s="388">
        <f>VLOOKUP($C$170,[67]납품수량!$B$3:$AH$200,AE$1,0)</f>
        <v>0</v>
      </c>
      <c r="AF170" s="388">
        <f>VLOOKUP($C$170,[67]납품수량!$B$3:$AH$200,AF$1,0)</f>
        <v>0</v>
      </c>
      <c r="AG170" s="388">
        <f>VLOOKUP($C$170,[67]납품수량!$B$3:$AH$200,AG$1,0)</f>
        <v>0</v>
      </c>
      <c r="AH170" s="388">
        <f>VLOOKUP($C$170,[67]납품수량!$B$3:$AH$200,AH$1,0)</f>
        <v>0</v>
      </c>
      <c r="AI170" s="388">
        <f>VLOOKUP($C$170,[67]납품수량!$B$3:$AH$200,AI$1,0)</f>
        <v>0</v>
      </c>
      <c r="AJ170" s="388">
        <f>VLOOKUP($C$170,[67]납품수량!$B$3:$AH$200,AJ$1,0)</f>
        <v>0</v>
      </c>
      <c r="AK170" s="388">
        <f>VLOOKUP($C$170,[67]납품수량!$B$3:$AH$200,AK$1,0)</f>
        <v>0</v>
      </c>
      <c r="AL170" s="388">
        <f t="shared" si="176"/>
        <v>0</v>
      </c>
      <c r="AM170" s="389">
        <f t="shared" si="138"/>
        <v>0</v>
      </c>
      <c r="AN170" s="61"/>
      <c r="AO170" s="370">
        <f t="shared" ref="AO170:BS170" si="181">$F$170*G170</f>
        <v>0</v>
      </c>
      <c r="AP170" s="370">
        <f t="shared" si="181"/>
        <v>0</v>
      </c>
      <c r="AQ170" s="370">
        <f t="shared" si="181"/>
        <v>0</v>
      </c>
      <c r="AR170" s="370">
        <f t="shared" si="181"/>
        <v>0</v>
      </c>
      <c r="AS170" s="370">
        <f t="shared" si="181"/>
        <v>0</v>
      </c>
      <c r="AT170" s="370">
        <f t="shared" si="181"/>
        <v>0</v>
      </c>
      <c r="AU170" s="370">
        <f t="shared" si="181"/>
        <v>0</v>
      </c>
      <c r="AV170" s="370">
        <f t="shared" si="181"/>
        <v>0</v>
      </c>
      <c r="AW170" s="370">
        <f t="shared" si="181"/>
        <v>0</v>
      </c>
      <c r="AX170" s="370">
        <f t="shared" si="181"/>
        <v>0</v>
      </c>
      <c r="AY170" s="370">
        <f t="shared" si="181"/>
        <v>0</v>
      </c>
      <c r="AZ170" s="370">
        <f t="shared" si="181"/>
        <v>0</v>
      </c>
      <c r="BA170" s="370">
        <f t="shared" si="181"/>
        <v>0</v>
      </c>
      <c r="BB170" s="370">
        <f t="shared" si="181"/>
        <v>0</v>
      </c>
      <c r="BC170" s="370">
        <f t="shared" si="181"/>
        <v>0</v>
      </c>
      <c r="BD170" s="370">
        <f t="shared" si="181"/>
        <v>0</v>
      </c>
      <c r="BE170" s="370">
        <f t="shared" si="181"/>
        <v>0</v>
      </c>
      <c r="BF170" s="370">
        <f t="shared" si="181"/>
        <v>0</v>
      </c>
      <c r="BG170" s="370">
        <f t="shared" si="181"/>
        <v>0</v>
      </c>
      <c r="BH170" s="370">
        <f t="shared" si="181"/>
        <v>0</v>
      </c>
      <c r="BI170" s="370">
        <f t="shared" si="181"/>
        <v>0</v>
      </c>
      <c r="BJ170" s="370">
        <f t="shared" si="181"/>
        <v>0</v>
      </c>
      <c r="BK170" s="370">
        <f t="shared" si="181"/>
        <v>0</v>
      </c>
      <c r="BL170" s="370">
        <f t="shared" si="181"/>
        <v>0</v>
      </c>
      <c r="BM170" s="370">
        <f t="shared" si="181"/>
        <v>0</v>
      </c>
      <c r="BN170" s="370">
        <f t="shared" si="181"/>
        <v>0</v>
      </c>
      <c r="BO170" s="370">
        <f t="shared" si="181"/>
        <v>0</v>
      </c>
      <c r="BP170" s="370">
        <f t="shared" si="181"/>
        <v>0</v>
      </c>
      <c r="BQ170" s="370">
        <f t="shared" si="181"/>
        <v>0</v>
      </c>
      <c r="BR170" s="370">
        <f t="shared" si="181"/>
        <v>0</v>
      </c>
      <c r="BS170" s="370">
        <f t="shared" si="181"/>
        <v>0</v>
      </c>
      <c r="BT170" s="369">
        <f t="shared" si="140"/>
        <v>0</v>
      </c>
      <c r="BU170" s="61"/>
      <c r="BV170" s="61"/>
      <c r="BW170" s="61"/>
      <c r="BX170" s="61"/>
      <c r="BY170" s="61"/>
      <c r="BZ170" s="61"/>
      <c r="CA170" s="61"/>
      <c r="CB170" s="61"/>
      <c r="CC170" s="61"/>
      <c r="CD170" s="61"/>
      <c r="CE170" s="61"/>
      <c r="CF170" s="61"/>
      <c r="CG170" s="61"/>
      <c r="CH170" s="61"/>
      <c r="CI170" s="61"/>
      <c r="CJ170" s="61"/>
      <c r="CK170" s="61"/>
      <c r="CL170" s="61"/>
      <c r="CM170" s="61"/>
      <c r="CN170" s="61"/>
      <c r="CO170" s="61"/>
      <c r="CP170" s="61"/>
      <c r="CQ170" s="61"/>
      <c r="CR170" s="61"/>
      <c r="CS170" s="61"/>
      <c r="CT170" s="61"/>
      <c r="CU170" s="61"/>
      <c r="CV170" s="61"/>
      <c r="CW170" s="61"/>
      <c r="CX170" s="61"/>
      <c r="CY170" s="61"/>
      <c r="CZ170" s="61"/>
      <c r="DA170" s="61"/>
      <c r="DB170" s="61"/>
      <c r="DC170" s="61"/>
    </row>
    <row r="171" spans="1:107" s="58" customFormat="1" ht="16.5" customHeight="1">
      <c r="A171" s="70" t="s">
        <v>1315</v>
      </c>
      <c r="B171" s="660"/>
      <c r="C171" s="386" t="s">
        <v>1024</v>
      </c>
      <c r="D171" s="387" t="s">
        <v>1023</v>
      </c>
      <c r="E171" s="379" t="s">
        <v>1022</v>
      </c>
      <c r="F171" s="77">
        <f>VLOOKUP(C171,'[65]06월마감'!$A$1:$B$500,2,0)</f>
        <v>20314.349999999999</v>
      </c>
      <c r="G171" s="388">
        <f>VLOOKUP($C$171,[67]납품수량!$B$3:$AH$200,G$1,0)</f>
        <v>0</v>
      </c>
      <c r="H171" s="388">
        <f>VLOOKUP($C$171,[67]납품수량!$B$3:$AH$200,H$1,0)</f>
        <v>0</v>
      </c>
      <c r="I171" s="388">
        <f>VLOOKUP($C$171,[67]납품수량!$B$3:$AH$200,I$1,0)</f>
        <v>0</v>
      </c>
      <c r="J171" s="388">
        <f>VLOOKUP($C$171,[67]납품수량!$B$3:$AH$200,J$1,0)</f>
        <v>0</v>
      </c>
      <c r="K171" s="388">
        <f>VLOOKUP($C$171,[67]납품수량!$B$3:$AH$200,K$1,0)</f>
        <v>0</v>
      </c>
      <c r="L171" s="388">
        <f>VLOOKUP($C$171,[67]납품수량!$B$3:$AH$200,L$1,0)</f>
        <v>0</v>
      </c>
      <c r="M171" s="388">
        <f>VLOOKUP($C$171,[67]납품수량!$B$3:$AH$200,M$1,0)</f>
        <v>0</v>
      </c>
      <c r="N171" s="388">
        <f>VLOOKUP($C$171,[67]납품수량!$B$3:$AH$200,N$1,0)</f>
        <v>0</v>
      </c>
      <c r="O171" s="388">
        <f>VLOOKUP($C$171,[67]납품수량!$B$3:$AH$200,O$1,0)</f>
        <v>0</v>
      </c>
      <c r="P171" s="388">
        <f>VLOOKUP($C$171,[67]납품수량!$B$3:$AH$200,P$1,0)</f>
        <v>0</v>
      </c>
      <c r="Q171" s="388">
        <f>VLOOKUP($C$171,[67]납품수량!$B$3:$AH$200,Q$1,0)</f>
        <v>0</v>
      </c>
      <c r="R171" s="388">
        <f>VLOOKUP($C$171,[67]납품수량!$B$3:$AH$200,R$1,0)</f>
        <v>0</v>
      </c>
      <c r="S171" s="388">
        <f>VLOOKUP($C$171,[67]납품수량!$B$3:$AH$200,S$1,0)</f>
        <v>0</v>
      </c>
      <c r="T171" s="388">
        <f>VLOOKUP($C$171,[67]납품수량!$B$3:$AH$200,T$1,0)</f>
        <v>0</v>
      </c>
      <c r="U171" s="388">
        <f>VLOOKUP($C$171,[67]납품수량!$B$3:$AH$200,U$1,0)</f>
        <v>0</v>
      </c>
      <c r="V171" s="388">
        <f>VLOOKUP($C$171,[67]납품수량!$B$3:$AH$200,V$1,0)</f>
        <v>0</v>
      </c>
      <c r="W171" s="388">
        <f>VLOOKUP($C$171,[67]납품수량!$B$3:$AH$200,W$1,0)</f>
        <v>0</v>
      </c>
      <c r="X171" s="388">
        <f>VLOOKUP($C$171,[67]납품수량!$B$3:$AH$200,X$1,0)</f>
        <v>0</v>
      </c>
      <c r="Y171" s="388">
        <f>VLOOKUP($C$171,[67]납품수량!$B$3:$AH$200,Y$1,0)</f>
        <v>0</v>
      </c>
      <c r="Z171" s="388">
        <f>VLOOKUP($C$171,[67]납품수량!$B$3:$AH$200,Z$1,0)</f>
        <v>0</v>
      </c>
      <c r="AA171" s="388">
        <f>VLOOKUP($C$171,[67]납품수량!$B$3:$AH$200,AA$1,0)</f>
        <v>0</v>
      </c>
      <c r="AB171" s="388">
        <f>VLOOKUP($C$171,[67]납품수량!$B$3:$AH$200,AB$1,0)</f>
        <v>0</v>
      </c>
      <c r="AC171" s="388">
        <f>VLOOKUP($C$171,[67]납품수량!$B$3:$AH$200,AC$1,0)</f>
        <v>0</v>
      </c>
      <c r="AD171" s="388">
        <f>VLOOKUP($C$171,[67]납품수량!$B$3:$AH$200,AD$1,0)</f>
        <v>0</v>
      </c>
      <c r="AE171" s="388">
        <f>VLOOKUP($C$171,[67]납품수량!$B$3:$AH$200,AE$1,0)</f>
        <v>0</v>
      </c>
      <c r="AF171" s="388">
        <f>VLOOKUP($C$171,[67]납품수량!$B$3:$AH$200,AF$1,0)</f>
        <v>0</v>
      </c>
      <c r="AG171" s="388">
        <f>VLOOKUP($C$171,[67]납품수량!$B$3:$AH$200,AG$1,0)</f>
        <v>0</v>
      </c>
      <c r="AH171" s="388">
        <f>VLOOKUP($C$171,[67]납품수량!$B$3:$AH$200,AH$1,0)</f>
        <v>0</v>
      </c>
      <c r="AI171" s="388">
        <f>VLOOKUP($C$171,[67]납품수량!$B$3:$AH$200,AI$1,0)</f>
        <v>0</v>
      </c>
      <c r="AJ171" s="388">
        <f>VLOOKUP($C$171,[67]납품수량!$B$3:$AH$200,AJ$1,0)</f>
        <v>0</v>
      </c>
      <c r="AK171" s="388">
        <f>VLOOKUP($C$171,[67]납품수량!$B$3:$AH$200,AK$1,0)</f>
        <v>0</v>
      </c>
      <c r="AL171" s="388">
        <f t="shared" si="176"/>
        <v>0</v>
      </c>
      <c r="AM171" s="389">
        <f t="shared" si="138"/>
        <v>0</v>
      </c>
      <c r="AN171" s="61"/>
      <c r="AO171" s="370">
        <f t="shared" ref="AO171:BS171" si="182">$F$171*G171</f>
        <v>0</v>
      </c>
      <c r="AP171" s="370">
        <f t="shared" si="182"/>
        <v>0</v>
      </c>
      <c r="AQ171" s="370">
        <f t="shared" si="182"/>
        <v>0</v>
      </c>
      <c r="AR171" s="370">
        <f t="shared" si="182"/>
        <v>0</v>
      </c>
      <c r="AS171" s="370">
        <f t="shared" si="182"/>
        <v>0</v>
      </c>
      <c r="AT171" s="370">
        <f t="shared" si="182"/>
        <v>0</v>
      </c>
      <c r="AU171" s="370">
        <f t="shared" si="182"/>
        <v>0</v>
      </c>
      <c r="AV171" s="370">
        <f t="shared" si="182"/>
        <v>0</v>
      </c>
      <c r="AW171" s="370">
        <f t="shared" si="182"/>
        <v>0</v>
      </c>
      <c r="AX171" s="370">
        <f t="shared" si="182"/>
        <v>0</v>
      </c>
      <c r="AY171" s="370">
        <f t="shared" si="182"/>
        <v>0</v>
      </c>
      <c r="AZ171" s="370">
        <f t="shared" si="182"/>
        <v>0</v>
      </c>
      <c r="BA171" s="370">
        <f t="shared" si="182"/>
        <v>0</v>
      </c>
      <c r="BB171" s="370">
        <f t="shared" si="182"/>
        <v>0</v>
      </c>
      <c r="BC171" s="370">
        <f t="shared" si="182"/>
        <v>0</v>
      </c>
      <c r="BD171" s="370">
        <f t="shared" si="182"/>
        <v>0</v>
      </c>
      <c r="BE171" s="370">
        <f t="shared" si="182"/>
        <v>0</v>
      </c>
      <c r="BF171" s="370">
        <f t="shared" si="182"/>
        <v>0</v>
      </c>
      <c r="BG171" s="370">
        <f t="shared" si="182"/>
        <v>0</v>
      </c>
      <c r="BH171" s="370">
        <f t="shared" si="182"/>
        <v>0</v>
      </c>
      <c r="BI171" s="370">
        <f t="shared" si="182"/>
        <v>0</v>
      </c>
      <c r="BJ171" s="370">
        <f t="shared" si="182"/>
        <v>0</v>
      </c>
      <c r="BK171" s="370">
        <f t="shared" si="182"/>
        <v>0</v>
      </c>
      <c r="BL171" s="370">
        <f t="shared" si="182"/>
        <v>0</v>
      </c>
      <c r="BM171" s="370">
        <f t="shared" si="182"/>
        <v>0</v>
      </c>
      <c r="BN171" s="370">
        <f t="shared" si="182"/>
        <v>0</v>
      </c>
      <c r="BO171" s="370">
        <f t="shared" si="182"/>
        <v>0</v>
      </c>
      <c r="BP171" s="370">
        <f t="shared" si="182"/>
        <v>0</v>
      </c>
      <c r="BQ171" s="370">
        <f t="shared" si="182"/>
        <v>0</v>
      </c>
      <c r="BR171" s="370">
        <f t="shared" si="182"/>
        <v>0</v>
      </c>
      <c r="BS171" s="370">
        <f t="shared" si="182"/>
        <v>0</v>
      </c>
      <c r="BT171" s="369">
        <f t="shared" si="140"/>
        <v>0</v>
      </c>
      <c r="BU171" s="61"/>
      <c r="BV171" s="61"/>
      <c r="BW171" s="61"/>
      <c r="BX171" s="61"/>
      <c r="BY171" s="61"/>
      <c r="BZ171" s="61"/>
      <c r="CA171" s="61"/>
      <c r="CB171" s="61"/>
      <c r="CC171" s="61"/>
      <c r="CD171" s="61"/>
      <c r="CE171" s="61"/>
      <c r="CF171" s="61"/>
      <c r="CG171" s="61"/>
      <c r="CH171" s="61"/>
      <c r="CI171" s="61"/>
      <c r="CJ171" s="61"/>
      <c r="CK171" s="61"/>
      <c r="CL171" s="61"/>
      <c r="CM171" s="61"/>
      <c r="CN171" s="61"/>
      <c r="CO171" s="61"/>
      <c r="CP171" s="61"/>
      <c r="CQ171" s="61"/>
      <c r="CR171" s="61"/>
      <c r="CS171" s="61"/>
      <c r="CT171" s="61"/>
      <c r="CU171" s="61"/>
      <c r="CV171" s="61"/>
      <c r="CW171" s="61"/>
      <c r="CX171" s="61"/>
      <c r="CY171" s="61"/>
      <c r="CZ171" s="61"/>
      <c r="DA171" s="61"/>
      <c r="DB171" s="61"/>
      <c r="DC171" s="61"/>
    </row>
    <row r="172" spans="1:107" s="58" customFormat="1" ht="16.5" customHeight="1">
      <c r="A172" s="70" t="s">
        <v>1315</v>
      </c>
      <c r="B172" s="660"/>
      <c r="C172" s="386" t="s">
        <v>1021</v>
      </c>
      <c r="D172" s="387" t="s">
        <v>1017</v>
      </c>
      <c r="E172" s="379" t="s">
        <v>1019</v>
      </c>
      <c r="F172" s="77">
        <f>VLOOKUP(C172,'[65]06월마감'!$A$1:$B$500,2,0)</f>
        <v>25631</v>
      </c>
      <c r="G172" s="388">
        <f>VLOOKUP($C$172,[67]납품수량!$B$3:$AH$200,G$1,0)</f>
        <v>0</v>
      </c>
      <c r="H172" s="388">
        <f>VLOOKUP($C$172,[67]납품수량!$B$3:$AH$200,H$1,0)</f>
        <v>0</v>
      </c>
      <c r="I172" s="388">
        <f>VLOOKUP($C$172,[67]납품수량!$B$3:$AH$200,I$1,0)</f>
        <v>0</v>
      </c>
      <c r="J172" s="388">
        <f>VLOOKUP($C$172,[67]납품수량!$B$3:$AH$200,J$1,0)</f>
        <v>0</v>
      </c>
      <c r="K172" s="388">
        <f>VLOOKUP($C$172,[67]납품수량!$B$3:$AH$200,K$1,0)</f>
        <v>0</v>
      </c>
      <c r="L172" s="388">
        <f>VLOOKUP($C$172,[67]납품수량!$B$3:$AH$200,L$1,0)</f>
        <v>0</v>
      </c>
      <c r="M172" s="388">
        <f>VLOOKUP($C$172,[67]납품수량!$B$3:$AH$200,M$1,0)</f>
        <v>0</v>
      </c>
      <c r="N172" s="388">
        <f>VLOOKUP($C$172,[67]납품수량!$B$3:$AH$200,N$1,0)</f>
        <v>0</v>
      </c>
      <c r="O172" s="388">
        <f>VLOOKUP($C$172,[67]납품수량!$B$3:$AH$200,O$1,0)</f>
        <v>0</v>
      </c>
      <c r="P172" s="388">
        <f>VLOOKUP($C$172,[67]납품수량!$B$3:$AH$200,P$1,0)</f>
        <v>0</v>
      </c>
      <c r="Q172" s="388">
        <f>VLOOKUP($C$172,[67]납품수량!$B$3:$AH$200,Q$1,0)</f>
        <v>0</v>
      </c>
      <c r="R172" s="388">
        <f>VLOOKUP($C$172,[67]납품수량!$B$3:$AH$200,R$1,0)</f>
        <v>0</v>
      </c>
      <c r="S172" s="388">
        <f>VLOOKUP($C$172,[67]납품수량!$B$3:$AH$200,S$1,0)</f>
        <v>0</v>
      </c>
      <c r="T172" s="388">
        <f>VLOOKUP($C$172,[67]납품수량!$B$3:$AH$200,T$1,0)</f>
        <v>0</v>
      </c>
      <c r="U172" s="388">
        <f>VLOOKUP($C$172,[67]납품수량!$B$3:$AH$200,U$1,0)</f>
        <v>0</v>
      </c>
      <c r="V172" s="388">
        <f>VLOOKUP($C$172,[67]납품수량!$B$3:$AH$200,V$1,0)</f>
        <v>0</v>
      </c>
      <c r="W172" s="388">
        <f>VLOOKUP($C$172,[67]납품수량!$B$3:$AH$200,W$1,0)</f>
        <v>0</v>
      </c>
      <c r="X172" s="388">
        <f>VLOOKUP($C$172,[67]납품수량!$B$3:$AH$200,X$1,0)</f>
        <v>0</v>
      </c>
      <c r="Y172" s="388">
        <f>VLOOKUP($C$172,[67]납품수량!$B$3:$AH$200,Y$1,0)</f>
        <v>0</v>
      </c>
      <c r="Z172" s="388">
        <f>VLOOKUP($C$172,[67]납품수량!$B$3:$AH$200,Z$1,0)</f>
        <v>0</v>
      </c>
      <c r="AA172" s="388">
        <f>VLOOKUP($C$172,[67]납품수량!$B$3:$AH$200,AA$1,0)</f>
        <v>0</v>
      </c>
      <c r="AB172" s="388">
        <f>VLOOKUP($C$172,[67]납품수량!$B$3:$AH$200,AB$1,0)</f>
        <v>0</v>
      </c>
      <c r="AC172" s="388">
        <f>VLOOKUP($C$172,[67]납품수량!$B$3:$AH$200,AC$1,0)</f>
        <v>0</v>
      </c>
      <c r="AD172" s="388">
        <f>VLOOKUP($C$172,[67]납품수량!$B$3:$AH$200,AD$1,0)</f>
        <v>0</v>
      </c>
      <c r="AE172" s="388">
        <f>VLOOKUP($C$172,[67]납품수량!$B$3:$AH$200,AE$1,0)</f>
        <v>0</v>
      </c>
      <c r="AF172" s="388">
        <f>VLOOKUP($C$172,[67]납품수량!$B$3:$AH$200,AF$1,0)</f>
        <v>0</v>
      </c>
      <c r="AG172" s="388">
        <f>VLOOKUP($C$172,[67]납품수량!$B$3:$AH$200,AG$1,0)</f>
        <v>0</v>
      </c>
      <c r="AH172" s="388">
        <f>VLOOKUP($C$172,[67]납품수량!$B$3:$AH$200,AH$1,0)</f>
        <v>0</v>
      </c>
      <c r="AI172" s="388">
        <f>VLOOKUP($C$172,[67]납품수량!$B$3:$AH$200,AI$1,0)</f>
        <v>0</v>
      </c>
      <c r="AJ172" s="388">
        <f>VLOOKUP($C$172,[67]납품수량!$B$3:$AH$200,AJ$1,0)</f>
        <v>0</v>
      </c>
      <c r="AK172" s="388">
        <f>VLOOKUP($C$172,[67]납품수량!$B$3:$AH$200,AK$1,0)</f>
        <v>0</v>
      </c>
      <c r="AL172" s="388">
        <f t="shared" si="176"/>
        <v>0</v>
      </c>
      <c r="AM172" s="389">
        <f t="shared" si="138"/>
        <v>0</v>
      </c>
      <c r="AN172" s="61"/>
      <c r="AO172" s="370">
        <f t="shared" ref="AO172:BS172" si="183">$F$172*G172</f>
        <v>0</v>
      </c>
      <c r="AP172" s="370">
        <f t="shared" si="183"/>
        <v>0</v>
      </c>
      <c r="AQ172" s="370">
        <f t="shared" si="183"/>
        <v>0</v>
      </c>
      <c r="AR172" s="370">
        <f t="shared" si="183"/>
        <v>0</v>
      </c>
      <c r="AS172" s="370">
        <f t="shared" si="183"/>
        <v>0</v>
      </c>
      <c r="AT172" s="370">
        <f t="shared" si="183"/>
        <v>0</v>
      </c>
      <c r="AU172" s="370">
        <f t="shared" si="183"/>
        <v>0</v>
      </c>
      <c r="AV172" s="370">
        <f t="shared" si="183"/>
        <v>0</v>
      </c>
      <c r="AW172" s="370">
        <f t="shared" si="183"/>
        <v>0</v>
      </c>
      <c r="AX172" s="370">
        <f t="shared" si="183"/>
        <v>0</v>
      </c>
      <c r="AY172" s="370">
        <f t="shared" si="183"/>
        <v>0</v>
      </c>
      <c r="AZ172" s="370">
        <f t="shared" si="183"/>
        <v>0</v>
      </c>
      <c r="BA172" s="370">
        <f t="shared" si="183"/>
        <v>0</v>
      </c>
      <c r="BB172" s="370">
        <f t="shared" si="183"/>
        <v>0</v>
      </c>
      <c r="BC172" s="370">
        <f t="shared" si="183"/>
        <v>0</v>
      </c>
      <c r="BD172" s="370">
        <f t="shared" si="183"/>
        <v>0</v>
      </c>
      <c r="BE172" s="370">
        <f t="shared" si="183"/>
        <v>0</v>
      </c>
      <c r="BF172" s="370">
        <f t="shared" si="183"/>
        <v>0</v>
      </c>
      <c r="BG172" s="370">
        <f t="shared" si="183"/>
        <v>0</v>
      </c>
      <c r="BH172" s="370">
        <f t="shared" si="183"/>
        <v>0</v>
      </c>
      <c r="BI172" s="370">
        <f t="shared" si="183"/>
        <v>0</v>
      </c>
      <c r="BJ172" s="370">
        <f t="shared" si="183"/>
        <v>0</v>
      </c>
      <c r="BK172" s="370">
        <f t="shared" si="183"/>
        <v>0</v>
      </c>
      <c r="BL172" s="370">
        <f t="shared" si="183"/>
        <v>0</v>
      </c>
      <c r="BM172" s="370">
        <f t="shared" si="183"/>
        <v>0</v>
      </c>
      <c r="BN172" s="370">
        <f t="shared" si="183"/>
        <v>0</v>
      </c>
      <c r="BO172" s="370">
        <f t="shared" si="183"/>
        <v>0</v>
      </c>
      <c r="BP172" s="370">
        <f t="shared" si="183"/>
        <v>0</v>
      </c>
      <c r="BQ172" s="370">
        <f t="shared" si="183"/>
        <v>0</v>
      </c>
      <c r="BR172" s="370">
        <f t="shared" si="183"/>
        <v>0</v>
      </c>
      <c r="BS172" s="370">
        <f t="shared" si="183"/>
        <v>0</v>
      </c>
      <c r="BT172" s="369">
        <f t="shared" si="140"/>
        <v>0</v>
      </c>
      <c r="BU172" s="61"/>
      <c r="BV172" s="61"/>
      <c r="BW172" s="61"/>
      <c r="BX172" s="61"/>
      <c r="BY172" s="61"/>
      <c r="BZ172" s="61"/>
      <c r="CA172" s="61"/>
      <c r="CB172" s="61"/>
      <c r="CC172" s="61"/>
      <c r="CD172" s="61"/>
      <c r="CE172" s="61"/>
      <c r="CF172" s="61"/>
      <c r="CG172" s="61"/>
      <c r="CH172" s="61"/>
      <c r="CI172" s="61"/>
      <c r="CJ172" s="61"/>
      <c r="CK172" s="61"/>
      <c r="CL172" s="61"/>
      <c r="CM172" s="61"/>
      <c r="CN172" s="61"/>
      <c r="CO172" s="61"/>
      <c r="CP172" s="61"/>
      <c r="CQ172" s="61"/>
      <c r="CR172" s="61"/>
      <c r="CS172" s="61"/>
      <c r="CT172" s="61"/>
      <c r="CU172" s="61"/>
      <c r="CV172" s="61"/>
      <c r="CW172" s="61"/>
      <c r="CX172" s="61"/>
      <c r="CY172" s="61"/>
      <c r="CZ172" s="61"/>
      <c r="DA172" s="61"/>
      <c r="DB172" s="61"/>
      <c r="DC172" s="61"/>
    </row>
    <row r="173" spans="1:107" s="58" customFormat="1" ht="16.5" customHeight="1">
      <c r="A173" s="70" t="s">
        <v>1315</v>
      </c>
      <c r="B173" s="660"/>
      <c r="C173" s="386" t="s">
        <v>1020</v>
      </c>
      <c r="D173" s="387" t="s">
        <v>1015</v>
      </c>
      <c r="E173" s="379" t="s">
        <v>1019</v>
      </c>
      <c r="F173" s="77">
        <f>VLOOKUP(C173,'[65]06월마감'!$A$1:$B$500,2,0)</f>
        <v>25627</v>
      </c>
      <c r="G173" s="388">
        <f>VLOOKUP($C$173,[67]납품수량!$B$3:$AH$200,G$1,0)</f>
        <v>0</v>
      </c>
      <c r="H173" s="388">
        <f>VLOOKUP($C$173,[67]납품수량!$B$3:$AH$200,H$1,0)</f>
        <v>0</v>
      </c>
      <c r="I173" s="388">
        <f>VLOOKUP($C$173,[67]납품수량!$B$3:$AH$200,I$1,0)</f>
        <v>0</v>
      </c>
      <c r="J173" s="388">
        <f>VLOOKUP($C$173,[67]납품수량!$B$3:$AH$200,J$1,0)</f>
        <v>0</v>
      </c>
      <c r="K173" s="388">
        <f>VLOOKUP($C$173,[67]납품수량!$B$3:$AH$200,K$1,0)</f>
        <v>0</v>
      </c>
      <c r="L173" s="388">
        <f>VLOOKUP($C$173,[67]납품수량!$B$3:$AH$200,L$1,0)</f>
        <v>0</v>
      </c>
      <c r="M173" s="388">
        <f>VLOOKUP($C$173,[67]납품수량!$B$3:$AH$200,M$1,0)</f>
        <v>0</v>
      </c>
      <c r="N173" s="388">
        <f>VLOOKUP($C$173,[67]납품수량!$B$3:$AH$200,N$1,0)</f>
        <v>0</v>
      </c>
      <c r="O173" s="388">
        <f>VLOOKUP($C$173,[67]납품수량!$B$3:$AH$200,O$1,0)</f>
        <v>0</v>
      </c>
      <c r="P173" s="388">
        <f>VLOOKUP($C$173,[67]납품수량!$B$3:$AH$200,P$1,0)</f>
        <v>0</v>
      </c>
      <c r="Q173" s="388">
        <f>VLOOKUP($C$173,[67]납품수량!$B$3:$AH$200,Q$1,0)</f>
        <v>0</v>
      </c>
      <c r="R173" s="388">
        <f>VLOOKUP($C$173,[67]납품수량!$B$3:$AH$200,R$1,0)</f>
        <v>0</v>
      </c>
      <c r="S173" s="388">
        <f>VLOOKUP($C$173,[67]납품수량!$B$3:$AH$200,S$1,0)</f>
        <v>0</v>
      </c>
      <c r="T173" s="388">
        <f>VLOOKUP($C$173,[67]납품수량!$B$3:$AH$200,T$1,0)</f>
        <v>0</v>
      </c>
      <c r="U173" s="388">
        <f>VLOOKUP($C$173,[67]납품수량!$B$3:$AH$200,U$1,0)</f>
        <v>0</v>
      </c>
      <c r="V173" s="388">
        <f>VLOOKUP($C$173,[67]납품수량!$B$3:$AH$200,V$1,0)</f>
        <v>0</v>
      </c>
      <c r="W173" s="388">
        <f>VLOOKUP($C$173,[67]납품수량!$B$3:$AH$200,W$1,0)</f>
        <v>0</v>
      </c>
      <c r="X173" s="388">
        <f>VLOOKUP($C$173,[67]납품수량!$B$3:$AH$200,X$1,0)</f>
        <v>0</v>
      </c>
      <c r="Y173" s="388">
        <f>VLOOKUP($C$173,[67]납품수량!$B$3:$AH$200,Y$1,0)</f>
        <v>0</v>
      </c>
      <c r="Z173" s="388">
        <f>VLOOKUP($C$173,[67]납품수량!$B$3:$AH$200,Z$1,0)</f>
        <v>0</v>
      </c>
      <c r="AA173" s="388">
        <f>VLOOKUP($C$173,[67]납품수량!$B$3:$AH$200,AA$1,0)</f>
        <v>0</v>
      </c>
      <c r="AB173" s="388">
        <f>VLOOKUP($C$173,[67]납품수량!$B$3:$AH$200,AB$1,0)</f>
        <v>0</v>
      </c>
      <c r="AC173" s="388">
        <f>VLOOKUP($C$173,[67]납품수량!$B$3:$AH$200,AC$1,0)</f>
        <v>0</v>
      </c>
      <c r="AD173" s="388">
        <f>VLOOKUP($C$173,[67]납품수량!$B$3:$AH$200,AD$1,0)</f>
        <v>0</v>
      </c>
      <c r="AE173" s="388">
        <f>VLOOKUP($C$173,[67]납품수량!$B$3:$AH$200,AE$1,0)</f>
        <v>0</v>
      </c>
      <c r="AF173" s="388">
        <f>VLOOKUP($C$173,[67]납품수량!$B$3:$AH$200,AF$1,0)</f>
        <v>0</v>
      </c>
      <c r="AG173" s="388">
        <f>VLOOKUP($C$173,[67]납품수량!$B$3:$AH$200,AG$1,0)</f>
        <v>0</v>
      </c>
      <c r="AH173" s="388">
        <f>VLOOKUP($C$173,[67]납품수량!$B$3:$AH$200,AH$1,0)</f>
        <v>0</v>
      </c>
      <c r="AI173" s="388">
        <f>VLOOKUP($C$173,[67]납품수량!$B$3:$AH$200,AI$1,0)</f>
        <v>0</v>
      </c>
      <c r="AJ173" s="388">
        <f>VLOOKUP($C$173,[67]납품수량!$B$3:$AH$200,AJ$1,0)</f>
        <v>0</v>
      </c>
      <c r="AK173" s="388">
        <f>VLOOKUP($C$173,[67]납품수량!$B$3:$AH$200,AK$1,0)</f>
        <v>0</v>
      </c>
      <c r="AL173" s="388">
        <f t="shared" si="176"/>
        <v>0</v>
      </c>
      <c r="AM173" s="389">
        <f t="shared" si="138"/>
        <v>0</v>
      </c>
      <c r="AN173" s="61"/>
      <c r="AO173" s="370">
        <f t="shared" ref="AO173:BS173" si="184">$F$173*G173</f>
        <v>0</v>
      </c>
      <c r="AP173" s="370">
        <f t="shared" si="184"/>
        <v>0</v>
      </c>
      <c r="AQ173" s="370">
        <f t="shared" si="184"/>
        <v>0</v>
      </c>
      <c r="AR173" s="370">
        <f t="shared" si="184"/>
        <v>0</v>
      </c>
      <c r="AS173" s="370">
        <f t="shared" si="184"/>
        <v>0</v>
      </c>
      <c r="AT173" s="370">
        <f t="shared" si="184"/>
        <v>0</v>
      </c>
      <c r="AU173" s="370">
        <f t="shared" si="184"/>
        <v>0</v>
      </c>
      <c r="AV173" s="370">
        <f t="shared" si="184"/>
        <v>0</v>
      </c>
      <c r="AW173" s="370">
        <f t="shared" si="184"/>
        <v>0</v>
      </c>
      <c r="AX173" s="370">
        <f t="shared" si="184"/>
        <v>0</v>
      </c>
      <c r="AY173" s="370">
        <f t="shared" si="184"/>
        <v>0</v>
      </c>
      <c r="AZ173" s="370">
        <f t="shared" si="184"/>
        <v>0</v>
      </c>
      <c r="BA173" s="370">
        <f t="shared" si="184"/>
        <v>0</v>
      </c>
      <c r="BB173" s="370">
        <f t="shared" si="184"/>
        <v>0</v>
      </c>
      <c r="BC173" s="370">
        <f t="shared" si="184"/>
        <v>0</v>
      </c>
      <c r="BD173" s="370">
        <f t="shared" si="184"/>
        <v>0</v>
      </c>
      <c r="BE173" s="370">
        <f t="shared" si="184"/>
        <v>0</v>
      </c>
      <c r="BF173" s="370">
        <f t="shared" si="184"/>
        <v>0</v>
      </c>
      <c r="BG173" s="370">
        <f t="shared" si="184"/>
        <v>0</v>
      </c>
      <c r="BH173" s="370">
        <f t="shared" si="184"/>
        <v>0</v>
      </c>
      <c r="BI173" s="370">
        <f t="shared" si="184"/>
        <v>0</v>
      </c>
      <c r="BJ173" s="370">
        <f t="shared" si="184"/>
        <v>0</v>
      </c>
      <c r="BK173" s="370">
        <f t="shared" si="184"/>
        <v>0</v>
      </c>
      <c r="BL173" s="370">
        <f t="shared" si="184"/>
        <v>0</v>
      </c>
      <c r="BM173" s="370">
        <f t="shared" si="184"/>
        <v>0</v>
      </c>
      <c r="BN173" s="370">
        <f t="shared" si="184"/>
        <v>0</v>
      </c>
      <c r="BO173" s="370">
        <f t="shared" si="184"/>
        <v>0</v>
      </c>
      <c r="BP173" s="370">
        <f t="shared" si="184"/>
        <v>0</v>
      </c>
      <c r="BQ173" s="370">
        <f t="shared" si="184"/>
        <v>0</v>
      </c>
      <c r="BR173" s="370">
        <f t="shared" si="184"/>
        <v>0</v>
      </c>
      <c r="BS173" s="370">
        <f t="shared" si="184"/>
        <v>0</v>
      </c>
      <c r="BT173" s="369">
        <f t="shared" si="140"/>
        <v>0</v>
      </c>
      <c r="BU173" s="61"/>
      <c r="BV173" s="61"/>
      <c r="BW173" s="61"/>
      <c r="BX173" s="61"/>
      <c r="BY173" s="61"/>
      <c r="BZ173" s="61"/>
      <c r="CA173" s="61"/>
      <c r="CB173" s="61"/>
      <c r="CC173" s="61"/>
      <c r="CD173" s="61"/>
      <c r="CE173" s="61"/>
      <c r="CF173" s="61"/>
      <c r="CG173" s="61"/>
      <c r="CH173" s="61"/>
      <c r="CI173" s="61"/>
      <c r="CJ173" s="61"/>
      <c r="CK173" s="61"/>
      <c r="CL173" s="61"/>
      <c r="CM173" s="61"/>
      <c r="CN173" s="61"/>
      <c r="CO173" s="61"/>
      <c r="CP173" s="61"/>
      <c r="CQ173" s="61"/>
      <c r="CR173" s="61"/>
      <c r="CS173" s="61"/>
      <c r="CT173" s="61"/>
      <c r="CU173" s="61"/>
      <c r="CV173" s="61"/>
      <c r="CW173" s="61"/>
      <c r="CX173" s="61"/>
      <c r="CY173" s="61"/>
      <c r="CZ173" s="61"/>
      <c r="DA173" s="61"/>
      <c r="DB173" s="61"/>
      <c r="DC173" s="61"/>
    </row>
    <row r="174" spans="1:107" s="58" customFormat="1" ht="16.5" customHeight="1">
      <c r="A174" s="70" t="s">
        <v>1315</v>
      </c>
      <c r="B174" s="660"/>
      <c r="C174" s="386" t="s">
        <v>1018</v>
      </c>
      <c r="D174" s="387" t="s">
        <v>1017</v>
      </c>
      <c r="E174" s="379" t="s">
        <v>1014</v>
      </c>
      <c r="F174" s="77">
        <f>VLOOKUP(C174,'[65]06월마감'!$A$1:$B$500,2,0)</f>
        <v>21775</v>
      </c>
      <c r="G174" s="388">
        <f>VLOOKUP($C$174,[67]납품수량!$B$3:$AH$200,G$1,0)</f>
        <v>0</v>
      </c>
      <c r="H174" s="388">
        <f>VLOOKUP($C$174,[67]납품수량!$B$3:$AH$200,H$1,0)</f>
        <v>0</v>
      </c>
      <c r="I174" s="388">
        <f>VLOOKUP($C$174,[67]납품수량!$B$3:$AH$200,I$1,0)</f>
        <v>0</v>
      </c>
      <c r="J174" s="388">
        <f>VLOOKUP($C$174,[67]납품수량!$B$3:$AH$200,J$1,0)</f>
        <v>0</v>
      </c>
      <c r="K174" s="388">
        <f>VLOOKUP($C$174,[67]납품수량!$B$3:$AH$200,K$1,0)</f>
        <v>0</v>
      </c>
      <c r="L174" s="388">
        <f>VLOOKUP($C$174,[67]납품수량!$B$3:$AH$200,L$1,0)</f>
        <v>0</v>
      </c>
      <c r="M174" s="388">
        <f>VLOOKUP($C$174,[67]납품수량!$B$3:$AH$200,M$1,0)</f>
        <v>0</v>
      </c>
      <c r="N174" s="388">
        <f>VLOOKUP($C$174,[67]납품수량!$B$3:$AH$200,N$1,0)</f>
        <v>0</v>
      </c>
      <c r="O174" s="388">
        <f>VLOOKUP($C$174,[67]납품수량!$B$3:$AH$200,O$1,0)</f>
        <v>0</v>
      </c>
      <c r="P174" s="388">
        <f>VLOOKUP($C$174,[67]납품수량!$B$3:$AH$200,P$1,0)</f>
        <v>0</v>
      </c>
      <c r="Q174" s="388">
        <f>VLOOKUP($C$174,[67]납품수량!$B$3:$AH$200,Q$1,0)</f>
        <v>0</v>
      </c>
      <c r="R174" s="388">
        <f>VLOOKUP($C$174,[67]납품수량!$B$3:$AH$200,R$1,0)</f>
        <v>0</v>
      </c>
      <c r="S174" s="388">
        <f>VLOOKUP($C$174,[67]납품수량!$B$3:$AH$200,S$1,0)</f>
        <v>0</v>
      </c>
      <c r="T174" s="388">
        <f>VLOOKUP($C$174,[67]납품수량!$B$3:$AH$200,T$1,0)</f>
        <v>0</v>
      </c>
      <c r="U174" s="388">
        <f>VLOOKUP($C$174,[67]납품수량!$B$3:$AH$200,U$1,0)</f>
        <v>0</v>
      </c>
      <c r="V174" s="388">
        <f>VLOOKUP($C$174,[67]납품수량!$B$3:$AH$200,V$1,0)</f>
        <v>0</v>
      </c>
      <c r="W174" s="388">
        <f>VLOOKUP($C$174,[67]납품수량!$B$3:$AH$200,W$1,0)</f>
        <v>0</v>
      </c>
      <c r="X174" s="388">
        <f>VLOOKUP($C$174,[67]납품수량!$B$3:$AH$200,X$1,0)</f>
        <v>0</v>
      </c>
      <c r="Y174" s="388">
        <f>VLOOKUP($C$174,[67]납품수량!$B$3:$AH$200,Y$1,0)</f>
        <v>0</v>
      </c>
      <c r="Z174" s="388">
        <f>VLOOKUP($C$174,[67]납품수량!$B$3:$AH$200,Z$1,0)</f>
        <v>0</v>
      </c>
      <c r="AA174" s="388">
        <f>VLOOKUP($C$174,[67]납품수량!$B$3:$AH$200,AA$1,0)</f>
        <v>0</v>
      </c>
      <c r="AB174" s="388">
        <f>VLOOKUP($C$174,[67]납품수량!$B$3:$AH$200,AB$1,0)</f>
        <v>0</v>
      </c>
      <c r="AC174" s="388">
        <f>VLOOKUP($C$174,[67]납품수량!$B$3:$AH$200,AC$1,0)</f>
        <v>0</v>
      </c>
      <c r="AD174" s="388">
        <f>VLOOKUP($C$174,[67]납품수량!$B$3:$AH$200,AD$1,0)</f>
        <v>0</v>
      </c>
      <c r="AE174" s="388">
        <f>VLOOKUP($C$174,[67]납품수량!$B$3:$AH$200,AE$1,0)</f>
        <v>0</v>
      </c>
      <c r="AF174" s="388">
        <f>VLOOKUP($C$174,[67]납품수량!$B$3:$AH$200,AF$1,0)</f>
        <v>0</v>
      </c>
      <c r="AG174" s="388">
        <f>VLOOKUP($C$174,[67]납품수량!$B$3:$AH$200,AG$1,0)</f>
        <v>0</v>
      </c>
      <c r="AH174" s="388">
        <f>VLOOKUP($C$174,[67]납품수량!$B$3:$AH$200,AH$1,0)</f>
        <v>0</v>
      </c>
      <c r="AI174" s="388">
        <f>VLOOKUP($C$174,[67]납품수량!$B$3:$AH$200,AI$1,0)</f>
        <v>0</v>
      </c>
      <c r="AJ174" s="388">
        <f>VLOOKUP($C$174,[67]납품수량!$B$3:$AH$200,AJ$1,0)</f>
        <v>0</v>
      </c>
      <c r="AK174" s="388">
        <f>VLOOKUP($C$174,[67]납품수량!$B$3:$AH$200,AK$1,0)</f>
        <v>0</v>
      </c>
      <c r="AL174" s="388">
        <f t="shared" si="176"/>
        <v>0</v>
      </c>
      <c r="AM174" s="389">
        <f t="shared" si="138"/>
        <v>0</v>
      </c>
      <c r="AN174" s="61"/>
      <c r="AO174" s="370">
        <f t="shared" ref="AO174:BS174" si="185">$F$174*G174</f>
        <v>0</v>
      </c>
      <c r="AP174" s="370">
        <f t="shared" si="185"/>
        <v>0</v>
      </c>
      <c r="AQ174" s="370">
        <f t="shared" si="185"/>
        <v>0</v>
      </c>
      <c r="AR174" s="370">
        <f t="shared" si="185"/>
        <v>0</v>
      </c>
      <c r="AS174" s="370">
        <f t="shared" si="185"/>
        <v>0</v>
      </c>
      <c r="AT174" s="370">
        <f t="shared" si="185"/>
        <v>0</v>
      </c>
      <c r="AU174" s="370">
        <f t="shared" si="185"/>
        <v>0</v>
      </c>
      <c r="AV174" s="370">
        <f t="shared" si="185"/>
        <v>0</v>
      </c>
      <c r="AW174" s="370">
        <f t="shared" si="185"/>
        <v>0</v>
      </c>
      <c r="AX174" s="370">
        <f t="shared" si="185"/>
        <v>0</v>
      </c>
      <c r="AY174" s="370">
        <f t="shared" si="185"/>
        <v>0</v>
      </c>
      <c r="AZ174" s="370">
        <f t="shared" si="185"/>
        <v>0</v>
      </c>
      <c r="BA174" s="370">
        <f t="shared" si="185"/>
        <v>0</v>
      </c>
      <c r="BB174" s="370">
        <f t="shared" si="185"/>
        <v>0</v>
      </c>
      <c r="BC174" s="370">
        <f t="shared" si="185"/>
        <v>0</v>
      </c>
      <c r="BD174" s="370">
        <f t="shared" si="185"/>
        <v>0</v>
      </c>
      <c r="BE174" s="370">
        <f t="shared" si="185"/>
        <v>0</v>
      </c>
      <c r="BF174" s="370">
        <f t="shared" si="185"/>
        <v>0</v>
      </c>
      <c r="BG174" s="370">
        <f t="shared" si="185"/>
        <v>0</v>
      </c>
      <c r="BH174" s="370">
        <f t="shared" si="185"/>
        <v>0</v>
      </c>
      <c r="BI174" s="370">
        <f t="shared" si="185"/>
        <v>0</v>
      </c>
      <c r="BJ174" s="370">
        <f t="shared" si="185"/>
        <v>0</v>
      </c>
      <c r="BK174" s="370">
        <f t="shared" si="185"/>
        <v>0</v>
      </c>
      <c r="BL174" s="370">
        <f t="shared" si="185"/>
        <v>0</v>
      </c>
      <c r="BM174" s="370">
        <f t="shared" si="185"/>
        <v>0</v>
      </c>
      <c r="BN174" s="370">
        <f t="shared" si="185"/>
        <v>0</v>
      </c>
      <c r="BO174" s="370">
        <f t="shared" si="185"/>
        <v>0</v>
      </c>
      <c r="BP174" s="370">
        <f t="shared" si="185"/>
        <v>0</v>
      </c>
      <c r="BQ174" s="370">
        <f t="shared" si="185"/>
        <v>0</v>
      </c>
      <c r="BR174" s="370">
        <f t="shared" si="185"/>
        <v>0</v>
      </c>
      <c r="BS174" s="370">
        <f t="shared" si="185"/>
        <v>0</v>
      </c>
      <c r="BT174" s="369">
        <f t="shared" si="140"/>
        <v>0</v>
      </c>
      <c r="BU174" s="61"/>
      <c r="BV174" s="61"/>
      <c r="BW174" s="61"/>
      <c r="BX174" s="61"/>
      <c r="BY174" s="61"/>
      <c r="BZ174" s="61"/>
      <c r="CA174" s="61"/>
      <c r="CB174" s="61"/>
      <c r="CC174" s="61"/>
      <c r="CD174" s="61"/>
      <c r="CE174" s="61"/>
      <c r="CF174" s="61"/>
      <c r="CG174" s="61"/>
      <c r="CH174" s="61"/>
      <c r="CI174" s="61"/>
      <c r="CJ174" s="61"/>
      <c r="CK174" s="61"/>
      <c r="CL174" s="61"/>
      <c r="CM174" s="61"/>
      <c r="CN174" s="61"/>
      <c r="CO174" s="61"/>
      <c r="CP174" s="61"/>
      <c r="CQ174" s="61"/>
      <c r="CR174" s="61"/>
      <c r="CS174" s="61"/>
      <c r="CT174" s="61"/>
      <c r="CU174" s="61"/>
      <c r="CV174" s="61"/>
      <c r="CW174" s="61"/>
      <c r="CX174" s="61"/>
      <c r="CY174" s="61"/>
      <c r="CZ174" s="61"/>
      <c r="DA174" s="61"/>
      <c r="DB174" s="61"/>
      <c r="DC174" s="61"/>
    </row>
    <row r="175" spans="1:107" s="58" customFormat="1" ht="16.5" customHeight="1">
      <c r="A175" s="70" t="s">
        <v>1315</v>
      </c>
      <c r="B175" s="660"/>
      <c r="C175" s="386" t="s">
        <v>1016</v>
      </c>
      <c r="D175" s="387" t="s">
        <v>1015</v>
      </c>
      <c r="E175" s="379" t="s">
        <v>1014</v>
      </c>
      <c r="F175" s="77">
        <f>VLOOKUP(C175,'[65]06월마감'!$A$1:$B$500,2,0)</f>
        <v>21775</v>
      </c>
      <c r="G175" s="388">
        <f>VLOOKUP($C$175,[67]납품수량!$B$3:$AH$200,G$1,0)</f>
        <v>0</v>
      </c>
      <c r="H175" s="388">
        <f>VLOOKUP($C$175,[67]납품수량!$B$3:$AH$200,H$1,0)</f>
        <v>0</v>
      </c>
      <c r="I175" s="388">
        <f>VLOOKUP($C$175,[67]납품수량!$B$3:$AH$200,I$1,0)</f>
        <v>0</v>
      </c>
      <c r="J175" s="388">
        <f>VLOOKUP($C$175,[67]납품수량!$B$3:$AH$200,J$1,0)</f>
        <v>0</v>
      </c>
      <c r="K175" s="388">
        <f>VLOOKUP($C$175,[67]납품수량!$B$3:$AH$200,K$1,0)</f>
        <v>0</v>
      </c>
      <c r="L175" s="388">
        <f>VLOOKUP($C$175,[67]납품수량!$B$3:$AH$200,L$1,0)</f>
        <v>0</v>
      </c>
      <c r="M175" s="388">
        <f>VLOOKUP($C$175,[67]납품수량!$B$3:$AH$200,M$1,0)</f>
        <v>0</v>
      </c>
      <c r="N175" s="388">
        <f>VLOOKUP($C$175,[67]납품수량!$B$3:$AH$200,N$1,0)</f>
        <v>0</v>
      </c>
      <c r="O175" s="388">
        <f>VLOOKUP($C$175,[67]납품수량!$B$3:$AH$200,O$1,0)</f>
        <v>0</v>
      </c>
      <c r="P175" s="388">
        <f>VLOOKUP($C$175,[67]납품수량!$B$3:$AH$200,P$1,0)</f>
        <v>0</v>
      </c>
      <c r="Q175" s="388">
        <f>VLOOKUP($C$175,[67]납품수량!$B$3:$AH$200,Q$1,0)</f>
        <v>0</v>
      </c>
      <c r="R175" s="388">
        <f>VLOOKUP($C$175,[67]납품수량!$B$3:$AH$200,R$1,0)</f>
        <v>0</v>
      </c>
      <c r="S175" s="388">
        <f>VLOOKUP($C$175,[67]납품수량!$B$3:$AH$200,S$1,0)</f>
        <v>0</v>
      </c>
      <c r="T175" s="388">
        <f>VLOOKUP($C$175,[67]납품수량!$B$3:$AH$200,T$1,0)</f>
        <v>0</v>
      </c>
      <c r="U175" s="388">
        <f>VLOOKUP($C$175,[67]납품수량!$B$3:$AH$200,U$1,0)</f>
        <v>0</v>
      </c>
      <c r="V175" s="388">
        <f>VLOOKUP($C$175,[67]납품수량!$B$3:$AH$200,V$1,0)</f>
        <v>0</v>
      </c>
      <c r="W175" s="388">
        <f>VLOOKUP($C$175,[67]납품수량!$B$3:$AH$200,W$1,0)</f>
        <v>0</v>
      </c>
      <c r="X175" s="388">
        <f>VLOOKUP($C$175,[67]납품수량!$B$3:$AH$200,X$1,0)</f>
        <v>0</v>
      </c>
      <c r="Y175" s="388">
        <f>VLOOKUP($C$175,[67]납품수량!$B$3:$AH$200,Y$1,0)</f>
        <v>0</v>
      </c>
      <c r="Z175" s="388">
        <f>VLOOKUP($C$175,[67]납품수량!$B$3:$AH$200,Z$1,0)</f>
        <v>0</v>
      </c>
      <c r="AA175" s="388">
        <f>VLOOKUP($C$175,[67]납품수량!$B$3:$AH$200,AA$1,0)</f>
        <v>0</v>
      </c>
      <c r="AB175" s="388">
        <f>VLOOKUP($C$175,[67]납품수량!$B$3:$AH$200,AB$1,0)</f>
        <v>0</v>
      </c>
      <c r="AC175" s="388">
        <f>VLOOKUP($C$175,[67]납품수량!$B$3:$AH$200,AC$1,0)</f>
        <v>0</v>
      </c>
      <c r="AD175" s="388">
        <f>VLOOKUP($C$175,[67]납품수량!$B$3:$AH$200,AD$1,0)</f>
        <v>0</v>
      </c>
      <c r="AE175" s="388">
        <f>VLOOKUP($C$175,[67]납품수량!$B$3:$AH$200,AE$1,0)</f>
        <v>0</v>
      </c>
      <c r="AF175" s="388">
        <f>VLOOKUP($C$175,[67]납품수량!$B$3:$AH$200,AF$1,0)</f>
        <v>0</v>
      </c>
      <c r="AG175" s="388">
        <f>VLOOKUP($C$175,[67]납품수량!$B$3:$AH$200,AG$1,0)</f>
        <v>0</v>
      </c>
      <c r="AH175" s="388">
        <f>VLOOKUP($C$175,[67]납품수량!$B$3:$AH$200,AH$1,0)</f>
        <v>0</v>
      </c>
      <c r="AI175" s="388">
        <f>VLOOKUP($C$175,[67]납품수량!$B$3:$AH$200,AI$1,0)</f>
        <v>0</v>
      </c>
      <c r="AJ175" s="388">
        <f>VLOOKUP($C$175,[67]납품수량!$B$3:$AH$200,AJ$1,0)</f>
        <v>0</v>
      </c>
      <c r="AK175" s="388">
        <f>VLOOKUP($C$175,[67]납품수량!$B$3:$AH$200,AK$1,0)</f>
        <v>0</v>
      </c>
      <c r="AL175" s="388">
        <f t="shared" si="176"/>
        <v>0</v>
      </c>
      <c r="AM175" s="389">
        <f t="shared" si="138"/>
        <v>0</v>
      </c>
      <c r="AN175" s="61"/>
      <c r="AO175" s="370">
        <f t="shared" ref="AO175:BS175" si="186">$F$175*G175</f>
        <v>0</v>
      </c>
      <c r="AP175" s="370">
        <f t="shared" si="186"/>
        <v>0</v>
      </c>
      <c r="AQ175" s="370">
        <f t="shared" si="186"/>
        <v>0</v>
      </c>
      <c r="AR175" s="370">
        <f t="shared" si="186"/>
        <v>0</v>
      </c>
      <c r="AS175" s="370">
        <f t="shared" si="186"/>
        <v>0</v>
      </c>
      <c r="AT175" s="370">
        <f t="shared" si="186"/>
        <v>0</v>
      </c>
      <c r="AU175" s="370">
        <f t="shared" si="186"/>
        <v>0</v>
      </c>
      <c r="AV175" s="370">
        <f t="shared" si="186"/>
        <v>0</v>
      </c>
      <c r="AW175" s="370">
        <f t="shared" si="186"/>
        <v>0</v>
      </c>
      <c r="AX175" s="370">
        <f t="shared" si="186"/>
        <v>0</v>
      </c>
      <c r="AY175" s="370">
        <f t="shared" si="186"/>
        <v>0</v>
      </c>
      <c r="AZ175" s="370">
        <f t="shared" si="186"/>
        <v>0</v>
      </c>
      <c r="BA175" s="370">
        <f t="shared" si="186"/>
        <v>0</v>
      </c>
      <c r="BB175" s="370">
        <f t="shared" si="186"/>
        <v>0</v>
      </c>
      <c r="BC175" s="370">
        <f t="shared" si="186"/>
        <v>0</v>
      </c>
      <c r="BD175" s="370">
        <f t="shared" si="186"/>
        <v>0</v>
      </c>
      <c r="BE175" s="370">
        <f t="shared" si="186"/>
        <v>0</v>
      </c>
      <c r="BF175" s="370">
        <f t="shared" si="186"/>
        <v>0</v>
      </c>
      <c r="BG175" s="370">
        <f t="shared" si="186"/>
        <v>0</v>
      </c>
      <c r="BH175" s="370">
        <f t="shared" si="186"/>
        <v>0</v>
      </c>
      <c r="BI175" s="370">
        <f t="shared" si="186"/>
        <v>0</v>
      </c>
      <c r="BJ175" s="370">
        <f t="shared" si="186"/>
        <v>0</v>
      </c>
      <c r="BK175" s="370">
        <f t="shared" si="186"/>
        <v>0</v>
      </c>
      <c r="BL175" s="370">
        <f t="shared" si="186"/>
        <v>0</v>
      </c>
      <c r="BM175" s="370">
        <f t="shared" si="186"/>
        <v>0</v>
      </c>
      <c r="BN175" s="370">
        <f t="shared" si="186"/>
        <v>0</v>
      </c>
      <c r="BO175" s="370">
        <f t="shared" si="186"/>
        <v>0</v>
      </c>
      <c r="BP175" s="370">
        <f t="shared" si="186"/>
        <v>0</v>
      </c>
      <c r="BQ175" s="370">
        <f t="shared" si="186"/>
        <v>0</v>
      </c>
      <c r="BR175" s="370">
        <f t="shared" si="186"/>
        <v>0</v>
      </c>
      <c r="BS175" s="370">
        <f t="shared" si="186"/>
        <v>0</v>
      </c>
      <c r="BT175" s="369">
        <f t="shared" si="140"/>
        <v>0</v>
      </c>
      <c r="BU175" s="61"/>
      <c r="BV175" s="61"/>
      <c r="BW175" s="61"/>
      <c r="BX175" s="61"/>
      <c r="BY175" s="61"/>
      <c r="BZ175" s="61"/>
      <c r="CA175" s="61"/>
      <c r="CB175" s="61"/>
      <c r="CC175" s="61"/>
      <c r="CD175" s="61"/>
      <c r="CE175" s="61"/>
      <c r="CF175" s="61"/>
      <c r="CG175" s="61"/>
      <c r="CH175" s="61"/>
      <c r="CI175" s="61"/>
      <c r="CJ175" s="61"/>
      <c r="CK175" s="61"/>
      <c r="CL175" s="61"/>
      <c r="CM175" s="61"/>
      <c r="CN175" s="61"/>
      <c r="CO175" s="61"/>
      <c r="CP175" s="61"/>
      <c r="CQ175" s="61"/>
      <c r="CR175" s="61"/>
      <c r="CS175" s="61"/>
      <c r="CT175" s="61"/>
      <c r="CU175" s="61"/>
      <c r="CV175" s="61"/>
      <c r="CW175" s="61"/>
      <c r="CX175" s="61"/>
      <c r="CY175" s="61"/>
      <c r="CZ175" s="61"/>
      <c r="DA175" s="61"/>
      <c r="DB175" s="61"/>
      <c r="DC175" s="61"/>
    </row>
    <row r="176" spans="1:107" s="58" customFormat="1" ht="16.5" customHeight="1">
      <c r="A176" s="70" t="s">
        <v>1315</v>
      </c>
      <c r="B176" s="660"/>
      <c r="C176" s="386" t="s">
        <v>1013</v>
      </c>
      <c r="D176" s="387" t="s">
        <v>994</v>
      </c>
      <c r="E176" s="379" t="s">
        <v>1012</v>
      </c>
      <c r="F176" s="77">
        <f>VLOOKUP(C176,'[65]06월마감'!$A$1:$B$500,2,0)</f>
        <v>13.1</v>
      </c>
      <c r="G176" s="388">
        <f>VLOOKUP($C$176,[67]납품수량!$B$3:$AH$200,G$1,0)</f>
        <v>0</v>
      </c>
      <c r="H176" s="388">
        <f>VLOOKUP($C$176,[67]납품수량!$B$3:$AH$200,H$1,0)</f>
        <v>0</v>
      </c>
      <c r="I176" s="388">
        <f>VLOOKUP($C$176,[67]납품수량!$B$3:$AH$200,I$1,0)</f>
        <v>0</v>
      </c>
      <c r="J176" s="388">
        <f>VLOOKUP($C$176,[67]납품수량!$B$3:$AH$200,J$1,0)</f>
        <v>0</v>
      </c>
      <c r="K176" s="388">
        <f>VLOOKUP($C$176,[67]납품수량!$B$3:$AH$200,K$1,0)</f>
        <v>0</v>
      </c>
      <c r="L176" s="388">
        <f>VLOOKUP($C$176,[67]납품수량!$B$3:$AH$200,L$1,0)</f>
        <v>0</v>
      </c>
      <c r="M176" s="388">
        <f>VLOOKUP($C$176,[67]납품수량!$B$3:$AH$200,M$1,0)</f>
        <v>0</v>
      </c>
      <c r="N176" s="388">
        <f>VLOOKUP($C$176,[67]납품수량!$B$3:$AH$200,N$1,0)</f>
        <v>0</v>
      </c>
      <c r="O176" s="388">
        <f>VLOOKUP($C$176,[67]납품수량!$B$3:$AH$200,O$1,0)</f>
        <v>0</v>
      </c>
      <c r="P176" s="388">
        <f>VLOOKUP($C$176,[67]납품수량!$B$3:$AH$200,P$1,0)</f>
        <v>0</v>
      </c>
      <c r="Q176" s="388">
        <f>VLOOKUP($C$176,[67]납품수량!$B$3:$AH$200,Q$1,0)</f>
        <v>0</v>
      </c>
      <c r="R176" s="388">
        <f>VLOOKUP($C$176,[67]납품수량!$B$3:$AH$200,R$1,0)</f>
        <v>0</v>
      </c>
      <c r="S176" s="388">
        <f>VLOOKUP($C$176,[67]납품수량!$B$3:$AH$200,S$1,0)</f>
        <v>0</v>
      </c>
      <c r="T176" s="388">
        <f>VLOOKUP($C$176,[67]납품수량!$B$3:$AH$200,T$1,0)</f>
        <v>0</v>
      </c>
      <c r="U176" s="388">
        <f>VLOOKUP($C$176,[67]납품수량!$B$3:$AH$200,U$1,0)</f>
        <v>0</v>
      </c>
      <c r="V176" s="388">
        <f>VLOOKUP($C$176,[67]납품수량!$B$3:$AH$200,V$1,0)</f>
        <v>0</v>
      </c>
      <c r="W176" s="388">
        <f>VLOOKUP($C$176,[67]납품수량!$B$3:$AH$200,W$1,0)</f>
        <v>0</v>
      </c>
      <c r="X176" s="388">
        <f>VLOOKUP($C$176,[67]납품수량!$B$3:$AH$200,X$1,0)</f>
        <v>0</v>
      </c>
      <c r="Y176" s="388">
        <f>VLOOKUP($C$176,[67]납품수량!$B$3:$AH$200,Y$1,0)</f>
        <v>0</v>
      </c>
      <c r="Z176" s="388">
        <f>VLOOKUP($C$176,[67]납품수량!$B$3:$AH$200,Z$1,0)</f>
        <v>0</v>
      </c>
      <c r="AA176" s="388">
        <f>VLOOKUP($C$176,[67]납품수량!$B$3:$AH$200,AA$1,0)</f>
        <v>0</v>
      </c>
      <c r="AB176" s="388">
        <f>VLOOKUP($C$176,[67]납품수량!$B$3:$AH$200,AB$1,0)</f>
        <v>0</v>
      </c>
      <c r="AC176" s="388">
        <f>VLOOKUP($C$176,[67]납품수량!$B$3:$AH$200,AC$1,0)</f>
        <v>0</v>
      </c>
      <c r="AD176" s="388">
        <f>VLOOKUP($C$176,[67]납품수량!$B$3:$AH$200,AD$1,0)</f>
        <v>0</v>
      </c>
      <c r="AE176" s="388">
        <f>VLOOKUP($C$176,[67]납품수량!$B$3:$AH$200,AE$1,0)</f>
        <v>0</v>
      </c>
      <c r="AF176" s="388">
        <f>VLOOKUP($C$176,[67]납품수량!$B$3:$AH$200,AF$1,0)</f>
        <v>0</v>
      </c>
      <c r="AG176" s="388">
        <f>VLOOKUP($C$176,[67]납품수량!$B$3:$AH$200,AG$1,0)</f>
        <v>0</v>
      </c>
      <c r="AH176" s="388">
        <f>VLOOKUP($C$176,[67]납품수량!$B$3:$AH$200,AH$1,0)</f>
        <v>0</v>
      </c>
      <c r="AI176" s="388">
        <f>VLOOKUP($C$176,[67]납품수량!$B$3:$AH$200,AI$1,0)</f>
        <v>0</v>
      </c>
      <c r="AJ176" s="388">
        <f>VLOOKUP($C$176,[67]납품수량!$B$3:$AH$200,AJ$1,0)</f>
        <v>0</v>
      </c>
      <c r="AK176" s="388">
        <f>VLOOKUP($C$176,[67]납품수량!$B$3:$AH$200,AK$1,0)</f>
        <v>0</v>
      </c>
      <c r="AL176" s="388">
        <f t="shared" si="176"/>
        <v>0</v>
      </c>
      <c r="AM176" s="389">
        <f t="shared" si="138"/>
        <v>0</v>
      </c>
      <c r="AN176" s="61"/>
      <c r="AO176" s="370">
        <f t="shared" ref="AO176:BS176" si="187">$F$176*G176</f>
        <v>0</v>
      </c>
      <c r="AP176" s="370">
        <f t="shared" si="187"/>
        <v>0</v>
      </c>
      <c r="AQ176" s="370">
        <f t="shared" si="187"/>
        <v>0</v>
      </c>
      <c r="AR176" s="370">
        <f t="shared" si="187"/>
        <v>0</v>
      </c>
      <c r="AS176" s="370">
        <f t="shared" si="187"/>
        <v>0</v>
      </c>
      <c r="AT176" s="370">
        <f t="shared" si="187"/>
        <v>0</v>
      </c>
      <c r="AU176" s="370">
        <f t="shared" si="187"/>
        <v>0</v>
      </c>
      <c r="AV176" s="370">
        <f t="shared" si="187"/>
        <v>0</v>
      </c>
      <c r="AW176" s="370">
        <f t="shared" si="187"/>
        <v>0</v>
      </c>
      <c r="AX176" s="370">
        <f t="shared" si="187"/>
        <v>0</v>
      </c>
      <c r="AY176" s="370">
        <f t="shared" si="187"/>
        <v>0</v>
      </c>
      <c r="AZ176" s="370">
        <f t="shared" si="187"/>
        <v>0</v>
      </c>
      <c r="BA176" s="370">
        <f t="shared" si="187"/>
        <v>0</v>
      </c>
      <c r="BB176" s="370">
        <f t="shared" si="187"/>
        <v>0</v>
      </c>
      <c r="BC176" s="370">
        <f t="shared" si="187"/>
        <v>0</v>
      </c>
      <c r="BD176" s="370">
        <f t="shared" si="187"/>
        <v>0</v>
      </c>
      <c r="BE176" s="370">
        <f t="shared" si="187"/>
        <v>0</v>
      </c>
      <c r="BF176" s="370">
        <f t="shared" si="187"/>
        <v>0</v>
      </c>
      <c r="BG176" s="370">
        <f t="shared" si="187"/>
        <v>0</v>
      </c>
      <c r="BH176" s="370">
        <f t="shared" si="187"/>
        <v>0</v>
      </c>
      <c r="BI176" s="370">
        <f t="shared" si="187"/>
        <v>0</v>
      </c>
      <c r="BJ176" s="370">
        <f t="shared" si="187"/>
        <v>0</v>
      </c>
      <c r="BK176" s="370">
        <f t="shared" si="187"/>
        <v>0</v>
      </c>
      <c r="BL176" s="370">
        <f t="shared" si="187"/>
        <v>0</v>
      </c>
      <c r="BM176" s="370">
        <f t="shared" si="187"/>
        <v>0</v>
      </c>
      <c r="BN176" s="370">
        <f t="shared" si="187"/>
        <v>0</v>
      </c>
      <c r="BO176" s="370">
        <f t="shared" si="187"/>
        <v>0</v>
      </c>
      <c r="BP176" s="370">
        <f t="shared" si="187"/>
        <v>0</v>
      </c>
      <c r="BQ176" s="370">
        <f t="shared" si="187"/>
        <v>0</v>
      </c>
      <c r="BR176" s="370">
        <f t="shared" si="187"/>
        <v>0</v>
      </c>
      <c r="BS176" s="370">
        <f t="shared" si="187"/>
        <v>0</v>
      </c>
      <c r="BT176" s="369">
        <f t="shared" si="140"/>
        <v>0</v>
      </c>
      <c r="BU176" s="61"/>
      <c r="BV176" s="61"/>
      <c r="BW176" s="61"/>
      <c r="BX176" s="61"/>
      <c r="BY176" s="61"/>
      <c r="BZ176" s="61"/>
      <c r="CA176" s="61"/>
      <c r="CB176" s="61"/>
      <c r="CC176" s="61"/>
      <c r="CD176" s="61"/>
      <c r="CE176" s="61"/>
      <c r="CF176" s="61"/>
      <c r="CG176" s="61"/>
      <c r="CH176" s="61"/>
      <c r="CI176" s="61"/>
      <c r="CJ176" s="61"/>
      <c r="CK176" s="61"/>
      <c r="CL176" s="61"/>
      <c r="CM176" s="61"/>
      <c r="CN176" s="61"/>
      <c r="CO176" s="61"/>
      <c r="CP176" s="61"/>
      <c r="CQ176" s="61"/>
      <c r="CR176" s="61"/>
      <c r="CS176" s="61"/>
      <c r="CT176" s="61"/>
      <c r="CU176" s="61"/>
      <c r="CV176" s="61"/>
      <c r="CW176" s="61"/>
      <c r="CX176" s="61"/>
      <c r="CY176" s="61"/>
      <c r="CZ176" s="61"/>
      <c r="DA176" s="61"/>
      <c r="DB176" s="61"/>
      <c r="DC176" s="61"/>
    </row>
    <row r="177" spans="1:107" s="58" customFormat="1" ht="16.5" customHeight="1">
      <c r="A177" s="70" t="s">
        <v>1315</v>
      </c>
      <c r="B177" s="660"/>
      <c r="C177" s="386" t="s">
        <v>1011</v>
      </c>
      <c r="D177" s="387" t="s">
        <v>1010</v>
      </c>
      <c r="E177" s="379" t="s">
        <v>1007</v>
      </c>
      <c r="F177" s="77">
        <f>VLOOKUP(C177,'[65]06월마감'!$A$1:$B$500,2,0)</f>
        <v>25241.05</v>
      </c>
      <c r="G177" s="388">
        <f>VLOOKUP($C$177,[67]납품수량!$B$3:$AH$200,G$1,0)</f>
        <v>0</v>
      </c>
      <c r="H177" s="388">
        <f>VLOOKUP($C$177,[67]납품수량!$B$3:$AH$200,H$1,0)</f>
        <v>0</v>
      </c>
      <c r="I177" s="388">
        <f>VLOOKUP($C$177,[67]납품수량!$B$3:$AH$200,I$1,0)</f>
        <v>0</v>
      </c>
      <c r="J177" s="388">
        <f>VLOOKUP($C$177,[67]납품수량!$B$3:$AH$200,J$1,0)</f>
        <v>0</v>
      </c>
      <c r="K177" s="388">
        <f>VLOOKUP($C$177,[67]납품수량!$B$3:$AH$200,K$1,0)</f>
        <v>0</v>
      </c>
      <c r="L177" s="388">
        <f>VLOOKUP($C$177,[67]납품수량!$B$3:$AH$200,L$1,0)</f>
        <v>0</v>
      </c>
      <c r="M177" s="388">
        <f>VLOOKUP($C$177,[67]납품수량!$B$3:$AH$200,M$1,0)</f>
        <v>0</v>
      </c>
      <c r="N177" s="388">
        <f>VLOOKUP($C$177,[67]납품수량!$B$3:$AH$200,N$1,0)</f>
        <v>0</v>
      </c>
      <c r="O177" s="388">
        <f>VLOOKUP($C$177,[67]납품수량!$B$3:$AH$200,O$1,0)</f>
        <v>0</v>
      </c>
      <c r="P177" s="388">
        <f>VLOOKUP($C$177,[67]납품수량!$B$3:$AH$200,P$1,0)</f>
        <v>0</v>
      </c>
      <c r="Q177" s="388">
        <f>VLOOKUP($C$177,[67]납품수량!$B$3:$AH$200,Q$1,0)</f>
        <v>0</v>
      </c>
      <c r="R177" s="388">
        <f>VLOOKUP($C$177,[67]납품수량!$B$3:$AH$200,R$1,0)</f>
        <v>0</v>
      </c>
      <c r="S177" s="388">
        <f>VLOOKUP($C$177,[67]납품수량!$B$3:$AH$200,S$1,0)</f>
        <v>0</v>
      </c>
      <c r="T177" s="388">
        <f>VLOOKUP($C$177,[67]납품수량!$B$3:$AH$200,T$1,0)</f>
        <v>0</v>
      </c>
      <c r="U177" s="388">
        <f>VLOOKUP($C$177,[67]납품수량!$B$3:$AH$200,U$1,0)</f>
        <v>0</v>
      </c>
      <c r="V177" s="388">
        <f>VLOOKUP($C$177,[67]납품수량!$B$3:$AH$200,V$1,0)</f>
        <v>0</v>
      </c>
      <c r="W177" s="388">
        <f>VLOOKUP($C$177,[67]납품수량!$B$3:$AH$200,W$1,0)</f>
        <v>0</v>
      </c>
      <c r="X177" s="388">
        <f>VLOOKUP($C$177,[67]납품수량!$B$3:$AH$200,X$1,0)</f>
        <v>0</v>
      </c>
      <c r="Y177" s="388">
        <f>VLOOKUP($C$177,[67]납품수량!$B$3:$AH$200,Y$1,0)</f>
        <v>0</v>
      </c>
      <c r="Z177" s="388">
        <f>VLOOKUP($C$177,[67]납품수량!$B$3:$AH$200,Z$1,0)</f>
        <v>0</v>
      </c>
      <c r="AA177" s="388">
        <f>VLOOKUP($C$177,[67]납품수량!$B$3:$AH$200,AA$1,0)</f>
        <v>0</v>
      </c>
      <c r="AB177" s="388">
        <f>VLOOKUP($C$177,[67]납품수량!$B$3:$AH$200,AB$1,0)</f>
        <v>0</v>
      </c>
      <c r="AC177" s="388">
        <f>VLOOKUP($C$177,[67]납품수량!$B$3:$AH$200,AC$1,0)</f>
        <v>0</v>
      </c>
      <c r="AD177" s="388">
        <f>VLOOKUP($C$177,[67]납품수량!$B$3:$AH$200,AD$1,0)</f>
        <v>0</v>
      </c>
      <c r="AE177" s="388">
        <f>VLOOKUP($C$177,[67]납품수량!$B$3:$AH$200,AE$1,0)</f>
        <v>0</v>
      </c>
      <c r="AF177" s="388">
        <f>VLOOKUP($C$177,[67]납품수량!$B$3:$AH$200,AF$1,0)</f>
        <v>0</v>
      </c>
      <c r="AG177" s="388">
        <f>VLOOKUP($C$177,[67]납품수량!$B$3:$AH$200,AG$1,0)</f>
        <v>0</v>
      </c>
      <c r="AH177" s="388">
        <f>VLOOKUP($C$177,[67]납품수량!$B$3:$AH$200,AH$1,0)</f>
        <v>0</v>
      </c>
      <c r="AI177" s="388">
        <f>VLOOKUP($C$177,[67]납품수량!$B$3:$AH$200,AI$1,0)</f>
        <v>0</v>
      </c>
      <c r="AJ177" s="388">
        <f>VLOOKUP($C$177,[67]납품수량!$B$3:$AH$200,AJ$1,0)</f>
        <v>0</v>
      </c>
      <c r="AK177" s="388">
        <f>VLOOKUP($C$177,[67]납품수량!$B$3:$AH$200,AK$1,0)</f>
        <v>0</v>
      </c>
      <c r="AL177" s="388">
        <f t="shared" si="176"/>
        <v>0</v>
      </c>
      <c r="AM177" s="389">
        <f t="shared" si="138"/>
        <v>0</v>
      </c>
      <c r="AN177" s="61"/>
      <c r="AO177" s="370">
        <f t="shared" ref="AO177:BS177" si="188">$F$177*G177</f>
        <v>0</v>
      </c>
      <c r="AP177" s="370">
        <f t="shared" si="188"/>
        <v>0</v>
      </c>
      <c r="AQ177" s="370">
        <f t="shared" si="188"/>
        <v>0</v>
      </c>
      <c r="AR177" s="370">
        <f t="shared" si="188"/>
        <v>0</v>
      </c>
      <c r="AS177" s="370">
        <f t="shared" si="188"/>
        <v>0</v>
      </c>
      <c r="AT177" s="370">
        <f t="shared" si="188"/>
        <v>0</v>
      </c>
      <c r="AU177" s="370">
        <f t="shared" si="188"/>
        <v>0</v>
      </c>
      <c r="AV177" s="370">
        <f t="shared" si="188"/>
        <v>0</v>
      </c>
      <c r="AW177" s="370">
        <f t="shared" si="188"/>
        <v>0</v>
      </c>
      <c r="AX177" s="370">
        <f t="shared" si="188"/>
        <v>0</v>
      </c>
      <c r="AY177" s="370">
        <f t="shared" si="188"/>
        <v>0</v>
      </c>
      <c r="AZ177" s="370">
        <f t="shared" si="188"/>
        <v>0</v>
      </c>
      <c r="BA177" s="370">
        <f t="shared" si="188"/>
        <v>0</v>
      </c>
      <c r="BB177" s="370">
        <f t="shared" si="188"/>
        <v>0</v>
      </c>
      <c r="BC177" s="370">
        <f t="shared" si="188"/>
        <v>0</v>
      </c>
      <c r="BD177" s="370">
        <f t="shared" si="188"/>
        <v>0</v>
      </c>
      <c r="BE177" s="370">
        <f t="shared" si="188"/>
        <v>0</v>
      </c>
      <c r="BF177" s="370">
        <f t="shared" si="188"/>
        <v>0</v>
      </c>
      <c r="BG177" s="370">
        <f t="shared" si="188"/>
        <v>0</v>
      </c>
      <c r="BH177" s="370">
        <f t="shared" si="188"/>
        <v>0</v>
      </c>
      <c r="BI177" s="370">
        <f t="shared" si="188"/>
        <v>0</v>
      </c>
      <c r="BJ177" s="370">
        <f t="shared" si="188"/>
        <v>0</v>
      </c>
      <c r="BK177" s="370">
        <f t="shared" si="188"/>
        <v>0</v>
      </c>
      <c r="BL177" s="370">
        <f t="shared" si="188"/>
        <v>0</v>
      </c>
      <c r="BM177" s="370">
        <f t="shared" si="188"/>
        <v>0</v>
      </c>
      <c r="BN177" s="370">
        <f t="shared" si="188"/>
        <v>0</v>
      </c>
      <c r="BO177" s="370">
        <f t="shared" si="188"/>
        <v>0</v>
      </c>
      <c r="BP177" s="370">
        <f t="shared" si="188"/>
        <v>0</v>
      </c>
      <c r="BQ177" s="370">
        <f t="shared" si="188"/>
        <v>0</v>
      </c>
      <c r="BR177" s="370">
        <f t="shared" si="188"/>
        <v>0</v>
      </c>
      <c r="BS177" s="370">
        <f t="shared" si="188"/>
        <v>0</v>
      </c>
      <c r="BT177" s="369">
        <f t="shared" si="140"/>
        <v>0</v>
      </c>
      <c r="BU177" s="61"/>
      <c r="BV177" s="61"/>
      <c r="BW177" s="61"/>
      <c r="BX177" s="61"/>
      <c r="BY177" s="61"/>
      <c r="BZ177" s="61"/>
      <c r="CA177" s="61"/>
      <c r="CB177" s="61"/>
      <c r="CC177" s="61"/>
      <c r="CD177" s="61"/>
      <c r="CE177" s="61"/>
      <c r="CF177" s="61"/>
      <c r="CG177" s="61"/>
      <c r="CH177" s="61"/>
      <c r="CI177" s="61"/>
      <c r="CJ177" s="61"/>
      <c r="CK177" s="61"/>
      <c r="CL177" s="61"/>
      <c r="CM177" s="61"/>
      <c r="CN177" s="61"/>
      <c r="CO177" s="61"/>
      <c r="CP177" s="61"/>
      <c r="CQ177" s="61"/>
      <c r="CR177" s="61"/>
      <c r="CS177" s="61"/>
      <c r="CT177" s="61"/>
      <c r="CU177" s="61"/>
      <c r="CV177" s="61"/>
      <c r="CW177" s="61"/>
      <c r="CX177" s="61"/>
      <c r="CY177" s="61"/>
      <c r="CZ177" s="61"/>
      <c r="DA177" s="61"/>
      <c r="DB177" s="61"/>
      <c r="DC177" s="61"/>
    </row>
    <row r="178" spans="1:107" s="58" customFormat="1" ht="16.5" customHeight="1">
      <c r="A178" s="70" t="s">
        <v>1315</v>
      </c>
      <c r="B178" s="660"/>
      <c r="C178" s="386" t="s">
        <v>1009</v>
      </c>
      <c r="D178" s="387" t="s">
        <v>1008</v>
      </c>
      <c r="E178" s="379" t="s">
        <v>1007</v>
      </c>
      <c r="F178" s="77">
        <f>VLOOKUP(C178,'[65]06월마감'!$A$1:$B$500,2,0)</f>
        <v>25387.35</v>
      </c>
      <c r="G178" s="388">
        <f>VLOOKUP($C$178,[67]납품수량!$B$3:$AH$200,G$1,0)</f>
        <v>0</v>
      </c>
      <c r="H178" s="388">
        <f>VLOOKUP($C$178,[67]납품수량!$B$3:$AH$200,H$1,0)</f>
        <v>0</v>
      </c>
      <c r="I178" s="388">
        <f>VLOOKUP($C$178,[67]납품수량!$B$3:$AH$200,I$1,0)</f>
        <v>0</v>
      </c>
      <c r="J178" s="388">
        <f>VLOOKUP($C$178,[67]납품수량!$B$3:$AH$200,J$1,0)</f>
        <v>0</v>
      </c>
      <c r="K178" s="388">
        <f>VLOOKUP($C$178,[67]납품수량!$B$3:$AH$200,K$1,0)</f>
        <v>0</v>
      </c>
      <c r="L178" s="388">
        <f>VLOOKUP($C$178,[67]납품수량!$B$3:$AH$200,L$1,0)</f>
        <v>0</v>
      </c>
      <c r="M178" s="388">
        <f>VLOOKUP($C$178,[67]납품수량!$B$3:$AH$200,M$1,0)</f>
        <v>0</v>
      </c>
      <c r="N178" s="388">
        <f>VLOOKUP($C$178,[67]납품수량!$B$3:$AH$200,N$1,0)</f>
        <v>0</v>
      </c>
      <c r="O178" s="388">
        <f>VLOOKUP($C$178,[67]납품수량!$B$3:$AH$200,O$1,0)</f>
        <v>0</v>
      </c>
      <c r="P178" s="388">
        <f>VLOOKUP($C$178,[67]납품수량!$B$3:$AH$200,P$1,0)</f>
        <v>0</v>
      </c>
      <c r="Q178" s="388">
        <f>VLOOKUP($C$178,[67]납품수량!$B$3:$AH$200,Q$1,0)</f>
        <v>0</v>
      </c>
      <c r="R178" s="388">
        <f>VLOOKUP($C$178,[67]납품수량!$B$3:$AH$200,R$1,0)</f>
        <v>0</v>
      </c>
      <c r="S178" s="388">
        <f>VLOOKUP($C$178,[67]납품수량!$B$3:$AH$200,S$1,0)</f>
        <v>0</v>
      </c>
      <c r="T178" s="388">
        <f>VLOOKUP($C$178,[67]납품수량!$B$3:$AH$200,T$1,0)</f>
        <v>0</v>
      </c>
      <c r="U178" s="388">
        <f>VLOOKUP($C$178,[67]납품수량!$B$3:$AH$200,U$1,0)</f>
        <v>0</v>
      </c>
      <c r="V178" s="388">
        <f>VLOOKUP($C$178,[67]납품수량!$B$3:$AH$200,V$1,0)</f>
        <v>0</v>
      </c>
      <c r="W178" s="388">
        <f>VLOOKUP($C$178,[67]납품수량!$B$3:$AH$200,W$1,0)</f>
        <v>0</v>
      </c>
      <c r="X178" s="388">
        <f>VLOOKUP($C$178,[67]납품수량!$B$3:$AH$200,X$1,0)</f>
        <v>0</v>
      </c>
      <c r="Y178" s="388">
        <f>VLOOKUP($C$178,[67]납품수량!$B$3:$AH$200,Y$1,0)</f>
        <v>0</v>
      </c>
      <c r="Z178" s="388">
        <f>VLOOKUP($C$178,[67]납품수량!$B$3:$AH$200,Z$1,0)</f>
        <v>0</v>
      </c>
      <c r="AA178" s="388">
        <f>VLOOKUP($C$178,[67]납품수량!$B$3:$AH$200,AA$1,0)</f>
        <v>0</v>
      </c>
      <c r="AB178" s="388">
        <f>VLOOKUP($C$178,[67]납품수량!$B$3:$AH$200,AB$1,0)</f>
        <v>0</v>
      </c>
      <c r="AC178" s="388">
        <f>VLOOKUP($C$178,[67]납품수량!$B$3:$AH$200,AC$1,0)</f>
        <v>0</v>
      </c>
      <c r="AD178" s="388">
        <f>VLOOKUP($C$178,[67]납품수량!$B$3:$AH$200,AD$1,0)</f>
        <v>0</v>
      </c>
      <c r="AE178" s="388">
        <f>VLOOKUP($C$178,[67]납품수량!$B$3:$AH$200,AE$1,0)</f>
        <v>0</v>
      </c>
      <c r="AF178" s="388">
        <f>VLOOKUP($C$178,[67]납품수량!$B$3:$AH$200,AF$1,0)</f>
        <v>0</v>
      </c>
      <c r="AG178" s="388">
        <f>VLOOKUP($C$178,[67]납품수량!$B$3:$AH$200,AG$1,0)</f>
        <v>0</v>
      </c>
      <c r="AH178" s="388">
        <f>VLOOKUP($C$178,[67]납품수량!$B$3:$AH$200,AH$1,0)</f>
        <v>0</v>
      </c>
      <c r="AI178" s="388">
        <f>VLOOKUP($C$178,[67]납품수량!$B$3:$AH$200,AI$1,0)</f>
        <v>0</v>
      </c>
      <c r="AJ178" s="388">
        <f>VLOOKUP($C$178,[67]납품수량!$B$3:$AH$200,AJ$1,0)</f>
        <v>0</v>
      </c>
      <c r="AK178" s="388">
        <f>VLOOKUP($C$178,[67]납품수량!$B$3:$AH$200,AK$1,0)</f>
        <v>0</v>
      </c>
      <c r="AL178" s="388">
        <f t="shared" si="176"/>
        <v>0</v>
      </c>
      <c r="AM178" s="389">
        <f t="shared" si="138"/>
        <v>0</v>
      </c>
      <c r="AN178" s="61"/>
      <c r="AO178" s="370">
        <f t="shared" ref="AO178:BS178" si="189">$F$178*G178</f>
        <v>0</v>
      </c>
      <c r="AP178" s="370">
        <f t="shared" si="189"/>
        <v>0</v>
      </c>
      <c r="AQ178" s="370">
        <f t="shared" si="189"/>
        <v>0</v>
      </c>
      <c r="AR178" s="370">
        <f t="shared" si="189"/>
        <v>0</v>
      </c>
      <c r="AS178" s="370">
        <f t="shared" si="189"/>
        <v>0</v>
      </c>
      <c r="AT178" s="370">
        <f t="shared" si="189"/>
        <v>0</v>
      </c>
      <c r="AU178" s="370">
        <f t="shared" si="189"/>
        <v>0</v>
      </c>
      <c r="AV178" s="370">
        <f t="shared" si="189"/>
        <v>0</v>
      </c>
      <c r="AW178" s="370">
        <f t="shared" si="189"/>
        <v>0</v>
      </c>
      <c r="AX178" s="370">
        <f t="shared" si="189"/>
        <v>0</v>
      </c>
      <c r="AY178" s="370">
        <f t="shared" si="189"/>
        <v>0</v>
      </c>
      <c r="AZ178" s="370">
        <f t="shared" si="189"/>
        <v>0</v>
      </c>
      <c r="BA178" s="370">
        <f t="shared" si="189"/>
        <v>0</v>
      </c>
      <c r="BB178" s="370">
        <f t="shared" si="189"/>
        <v>0</v>
      </c>
      <c r="BC178" s="370">
        <f t="shared" si="189"/>
        <v>0</v>
      </c>
      <c r="BD178" s="370">
        <f t="shared" si="189"/>
        <v>0</v>
      </c>
      <c r="BE178" s="370">
        <f t="shared" si="189"/>
        <v>0</v>
      </c>
      <c r="BF178" s="370">
        <f t="shared" si="189"/>
        <v>0</v>
      </c>
      <c r="BG178" s="370">
        <f t="shared" si="189"/>
        <v>0</v>
      </c>
      <c r="BH178" s="370">
        <f t="shared" si="189"/>
        <v>0</v>
      </c>
      <c r="BI178" s="370">
        <f t="shared" si="189"/>
        <v>0</v>
      </c>
      <c r="BJ178" s="370">
        <f t="shared" si="189"/>
        <v>0</v>
      </c>
      <c r="BK178" s="370">
        <f t="shared" si="189"/>
        <v>0</v>
      </c>
      <c r="BL178" s="370">
        <f t="shared" si="189"/>
        <v>0</v>
      </c>
      <c r="BM178" s="370">
        <f t="shared" si="189"/>
        <v>0</v>
      </c>
      <c r="BN178" s="370">
        <f t="shared" si="189"/>
        <v>0</v>
      </c>
      <c r="BO178" s="370">
        <f t="shared" si="189"/>
        <v>0</v>
      </c>
      <c r="BP178" s="370">
        <f t="shared" si="189"/>
        <v>0</v>
      </c>
      <c r="BQ178" s="370">
        <f t="shared" si="189"/>
        <v>0</v>
      </c>
      <c r="BR178" s="370">
        <f t="shared" si="189"/>
        <v>0</v>
      </c>
      <c r="BS178" s="370">
        <f t="shared" si="189"/>
        <v>0</v>
      </c>
      <c r="BT178" s="369">
        <f t="shared" si="140"/>
        <v>0</v>
      </c>
      <c r="BU178" s="61"/>
      <c r="BV178" s="61"/>
      <c r="BW178" s="61"/>
      <c r="BX178" s="61"/>
      <c r="BY178" s="61"/>
      <c r="BZ178" s="61"/>
      <c r="CA178" s="61"/>
      <c r="CB178" s="61"/>
      <c r="CC178" s="61"/>
      <c r="CD178" s="61"/>
      <c r="CE178" s="61"/>
      <c r="CF178" s="61"/>
      <c r="CG178" s="61"/>
      <c r="CH178" s="61"/>
      <c r="CI178" s="61"/>
      <c r="CJ178" s="61"/>
      <c r="CK178" s="61"/>
      <c r="CL178" s="61"/>
      <c r="CM178" s="61"/>
      <c r="CN178" s="61"/>
      <c r="CO178" s="61"/>
      <c r="CP178" s="61"/>
      <c r="CQ178" s="61"/>
      <c r="CR178" s="61"/>
      <c r="CS178" s="61"/>
      <c r="CT178" s="61"/>
      <c r="CU178" s="61"/>
      <c r="CV178" s="61"/>
      <c r="CW178" s="61"/>
      <c r="CX178" s="61"/>
      <c r="CY178" s="61"/>
      <c r="CZ178" s="61"/>
      <c r="DA178" s="61"/>
      <c r="DB178" s="61"/>
      <c r="DC178" s="61"/>
    </row>
    <row r="179" spans="1:107" s="58" customFormat="1" ht="16.5" customHeight="1">
      <c r="A179" s="70" t="s">
        <v>1315</v>
      </c>
      <c r="B179" s="660"/>
      <c r="C179" s="386" t="s">
        <v>1006</v>
      </c>
      <c r="D179" s="387" t="s">
        <v>1005</v>
      </c>
      <c r="E179" s="379" t="s">
        <v>598</v>
      </c>
      <c r="F179" s="77">
        <f>VLOOKUP(C179,'[65]06월마감'!$A$1:$B$500,2,0)</f>
        <v>7734</v>
      </c>
      <c r="G179" s="388">
        <f>VLOOKUP($C$179,[67]납품수량!$B$3:$AH$200,G$1,0)</f>
        <v>0</v>
      </c>
      <c r="H179" s="388">
        <f>VLOOKUP($C$179,[67]납품수량!$B$3:$AH$200,H$1,0)</f>
        <v>0</v>
      </c>
      <c r="I179" s="388">
        <f>VLOOKUP($C$179,[67]납품수량!$B$3:$AH$200,I$1,0)</f>
        <v>0</v>
      </c>
      <c r="J179" s="388">
        <f>VLOOKUP($C$179,[67]납품수량!$B$3:$AH$200,J$1,0)</f>
        <v>0</v>
      </c>
      <c r="K179" s="388">
        <f>VLOOKUP($C$179,[67]납품수량!$B$3:$AH$200,K$1,0)</f>
        <v>0</v>
      </c>
      <c r="L179" s="388">
        <f>VLOOKUP($C$179,[67]납품수량!$B$3:$AH$200,L$1,0)</f>
        <v>0</v>
      </c>
      <c r="M179" s="388">
        <f>VLOOKUP($C$179,[67]납품수량!$B$3:$AH$200,M$1,0)</f>
        <v>0</v>
      </c>
      <c r="N179" s="388">
        <f>VLOOKUP($C$179,[67]납품수량!$B$3:$AH$200,N$1,0)</f>
        <v>0</v>
      </c>
      <c r="O179" s="388">
        <f>VLOOKUP($C$179,[67]납품수량!$B$3:$AH$200,O$1,0)</f>
        <v>0</v>
      </c>
      <c r="P179" s="388">
        <f>VLOOKUP($C$179,[67]납품수량!$B$3:$AH$200,P$1,0)</f>
        <v>0</v>
      </c>
      <c r="Q179" s="388">
        <f>VLOOKUP($C$179,[67]납품수량!$B$3:$AH$200,Q$1,0)</f>
        <v>0</v>
      </c>
      <c r="R179" s="388">
        <f>VLOOKUP($C$179,[67]납품수량!$B$3:$AH$200,R$1,0)</f>
        <v>0</v>
      </c>
      <c r="S179" s="388">
        <f>VLOOKUP($C$179,[67]납품수량!$B$3:$AH$200,S$1,0)</f>
        <v>0</v>
      </c>
      <c r="T179" s="388">
        <f>VLOOKUP($C$179,[67]납품수량!$B$3:$AH$200,T$1,0)</f>
        <v>0</v>
      </c>
      <c r="U179" s="388">
        <f>VLOOKUP($C$179,[67]납품수량!$B$3:$AH$200,U$1,0)</f>
        <v>0</v>
      </c>
      <c r="V179" s="388">
        <f>VLOOKUP($C$179,[67]납품수량!$B$3:$AH$200,V$1,0)</f>
        <v>0</v>
      </c>
      <c r="W179" s="388">
        <f>VLOOKUP($C$179,[67]납품수량!$B$3:$AH$200,W$1,0)</f>
        <v>0</v>
      </c>
      <c r="X179" s="388">
        <f>VLOOKUP($C$179,[67]납품수량!$B$3:$AH$200,X$1,0)</f>
        <v>0</v>
      </c>
      <c r="Y179" s="388">
        <f>VLOOKUP($C$179,[67]납품수량!$B$3:$AH$200,Y$1,0)</f>
        <v>0</v>
      </c>
      <c r="Z179" s="388">
        <f>VLOOKUP($C$179,[67]납품수량!$B$3:$AH$200,Z$1,0)</f>
        <v>0</v>
      </c>
      <c r="AA179" s="388">
        <f>VLOOKUP($C$179,[67]납품수량!$B$3:$AH$200,AA$1,0)</f>
        <v>0</v>
      </c>
      <c r="AB179" s="388">
        <f>VLOOKUP($C$179,[67]납품수량!$B$3:$AH$200,AB$1,0)</f>
        <v>0</v>
      </c>
      <c r="AC179" s="388">
        <f>VLOOKUP($C$179,[67]납품수량!$B$3:$AH$200,AC$1,0)</f>
        <v>0</v>
      </c>
      <c r="AD179" s="388">
        <f>VLOOKUP($C$179,[67]납품수량!$B$3:$AH$200,AD$1,0)</f>
        <v>0</v>
      </c>
      <c r="AE179" s="388">
        <f>VLOOKUP($C$179,[67]납품수량!$B$3:$AH$200,AE$1,0)</f>
        <v>0</v>
      </c>
      <c r="AF179" s="388">
        <f>VLOOKUP($C$179,[67]납품수량!$B$3:$AH$200,AF$1,0)</f>
        <v>0</v>
      </c>
      <c r="AG179" s="388">
        <f>VLOOKUP($C$179,[67]납품수량!$B$3:$AH$200,AG$1,0)</f>
        <v>0</v>
      </c>
      <c r="AH179" s="388">
        <f>VLOOKUP($C$179,[67]납품수량!$B$3:$AH$200,AH$1,0)</f>
        <v>0</v>
      </c>
      <c r="AI179" s="388">
        <f>VLOOKUP($C$179,[67]납품수량!$B$3:$AH$200,AI$1,0)</f>
        <v>0</v>
      </c>
      <c r="AJ179" s="388">
        <f>VLOOKUP($C$179,[67]납품수량!$B$3:$AH$200,AJ$1,0)</f>
        <v>0</v>
      </c>
      <c r="AK179" s="388">
        <f>VLOOKUP($C$179,[67]납품수량!$B$3:$AH$200,AK$1,0)</f>
        <v>0</v>
      </c>
      <c r="AL179" s="388">
        <f t="shared" si="176"/>
        <v>0</v>
      </c>
      <c r="AM179" s="389">
        <f t="shared" si="138"/>
        <v>0</v>
      </c>
      <c r="AN179" s="61"/>
      <c r="AO179" s="370">
        <f t="shared" ref="AO179:BS179" si="190">$F$179*G179</f>
        <v>0</v>
      </c>
      <c r="AP179" s="370">
        <f t="shared" si="190"/>
        <v>0</v>
      </c>
      <c r="AQ179" s="370">
        <f t="shared" si="190"/>
        <v>0</v>
      </c>
      <c r="AR179" s="370">
        <f t="shared" si="190"/>
        <v>0</v>
      </c>
      <c r="AS179" s="370">
        <f t="shared" si="190"/>
        <v>0</v>
      </c>
      <c r="AT179" s="370">
        <f t="shared" si="190"/>
        <v>0</v>
      </c>
      <c r="AU179" s="370">
        <f t="shared" si="190"/>
        <v>0</v>
      </c>
      <c r="AV179" s="370">
        <f t="shared" si="190"/>
        <v>0</v>
      </c>
      <c r="AW179" s="370">
        <f t="shared" si="190"/>
        <v>0</v>
      </c>
      <c r="AX179" s="370">
        <f t="shared" si="190"/>
        <v>0</v>
      </c>
      <c r="AY179" s="370">
        <f t="shared" si="190"/>
        <v>0</v>
      </c>
      <c r="AZ179" s="370">
        <f t="shared" si="190"/>
        <v>0</v>
      </c>
      <c r="BA179" s="370">
        <f t="shared" si="190"/>
        <v>0</v>
      </c>
      <c r="BB179" s="370">
        <f t="shared" si="190"/>
        <v>0</v>
      </c>
      <c r="BC179" s="370">
        <f t="shared" si="190"/>
        <v>0</v>
      </c>
      <c r="BD179" s="370">
        <f t="shared" si="190"/>
        <v>0</v>
      </c>
      <c r="BE179" s="370">
        <f t="shared" si="190"/>
        <v>0</v>
      </c>
      <c r="BF179" s="370">
        <f t="shared" si="190"/>
        <v>0</v>
      </c>
      <c r="BG179" s="370">
        <f t="shared" si="190"/>
        <v>0</v>
      </c>
      <c r="BH179" s="370">
        <f t="shared" si="190"/>
        <v>0</v>
      </c>
      <c r="BI179" s="370">
        <f t="shared" si="190"/>
        <v>0</v>
      </c>
      <c r="BJ179" s="370">
        <f t="shared" si="190"/>
        <v>0</v>
      </c>
      <c r="BK179" s="370">
        <f t="shared" si="190"/>
        <v>0</v>
      </c>
      <c r="BL179" s="370">
        <f t="shared" si="190"/>
        <v>0</v>
      </c>
      <c r="BM179" s="370">
        <f t="shared" si="190"/>
        <v>0</v>
      </c>
      <c r="BN179" s="370">
        <f t="shared" si="190"/>
        <v>0</v>
      </c>
      <c r="BO179" s="370">
        <f t="shared" si="190"/>
        <v>0</v>
      </c>
      <c r="BP179" s="370">
        <f t="shared" si="190"/>
        <v>0</v>
      </c>
      <c r="BQ179" s="370">
        <f t="shared" si="190"/>
        <v>0</v>
      </c>
      <c r="BR179" s="370">
        <f t="shared" si="190"/>
        <v>0</v>
      </c>
      <c r="BS179" s="370">
        <f t="shared" si="190"/>
        <v>0</v>
      </c>
      <c r="BT179" s="369">
        <f t="shared" si="140"/>
        <v>0</v>
      </c>
      <c r="BU179" s="61"/>
      <c r="BV179" s="61"/>
      <c r="BW179" s="61"/>
      <c r="BX179" s="61"/>
      <c r="BY179" s="61"/>
      <c r="BZ179" s="61"/>
      <c r="CA179" s="61"/>
      <c r="CB179" s="61"/>
      <c r="CC179" s="61"/>
      <c r="CD179" s="61"/>
      <c r="CE179" s="61"/>
      <c r="CF179" s="61"/>
      <c r="CG179" s="61"/>
      <c r="CH179" s="61"/>
      <c r="CI179" s="61"/>
      <c r="CJ179" s="61"/>
      <c r="CK179" s="61"/>
      <c r="CL179" s="61"/>
      <c r="CM179" s="61"/>
      <c r="CN179" s="61"/>
      <c r="CO179" s="61"/>
      <c r="CP179" s="61"/>
      <c r="CQ179" s="61"/>
      <c r="CR179" s="61"/>
      <c r="CS179" s="61"/>
      <c r="CT179" s="61"/>
      <c r="CU179" s="61"/>
      <c r="CV179" s="61"/>
      <c r="CW179" s="61"/>
      <c r="CX179" s="61"/>
      <c r="CY179" s="61"/>
      <c r="CZ179" s="61"/>
      <c r="DA179" s="61"/>
      <c r="DB179" s="61"/>
      <c r="DC179" s="61"/>
    </row>
    <row r="180" spans="1:107" s="58" customFormat="1" ht="16.5" customHeight="1">
      <c r="A180" s="70" t="s">
        <v>1315</v>
      </c>
      <c r="B180" s="660"/>
      <c r="C180" s="386" t="s">
        <v>596</v>
      </c>
      <c r="D180" s="387" t="s">
        <v>1004</v>
      </c>
      <c r="E180" s="379" t="s">
        <v>598</v>
      </c>
      <c r="F180" s="77">
        <f>VLOOKUP(C180,'[65]06월마감'!$A$1:$B$500,2,0)</f>
        <v>3877</v>
      </c>
      <c r="G180" s="388">
        <f>VLOOKUP($C$180,[67]납품수량!$B$3:$AH$200,G$1,0)</f>
        <v>0</v>
      </c>
      <c r="H180" s="388">
        <f>VLOOKUP($C$180,[67]납품수량!$B$3:$AH$200,H$1,0)</f>
        <v>0</v>
      </c>
      <c r="I180" s="388">
        <f>VLOOKUP($C$180,[67]납품수량!$B$3:$AH$200,I$1,0)</f>
        <v>0</v>
      </c>
      <c r="J180" s="388">
        <f>VLOOKUP($C$180,[67]납품수량!$B$3:$AH$200,J$1,0)</f>
        <v>0</v>
      </c>
      <c r="K180" s="388">
        <f>VLOOKUP($C$180,[67]납품수량!$B$3:$AH$200,K$1,0)</f>
        <v>0</v>
      </c>
      <c r="L180" s="388">
        <f>VLOOKUP($C$180,[67]납품수량!$B$3:$AH$200,L$1,0)</f>
        <v>0</v>
      </c>
      <c r="M180" s="388">
        <f>VLOOKUP($C$180,[67]납품수량!$B$3:$AH$200,M$1,0)</f>
        <v>0</v>
      </c>
      <c r="N180" s="388">
        <f>VLOOKUP($C$180,[67]납품수량!$B$3:$AH$200,N$1,0)</f>
        <v>0</v>
      </c>
      <c r="O180" s="388">
        <f>VLOOKUP($C$180,[67]납품수량!$B$3:$AH$200,O$1,0)</f>
        <v>0</v>
      </c>
      <c r="P180" s="388">
        <f>VLOOKUP($C$180,[67]납품수량!$B$3:$AH$200,P$1,0)</f>
        <v>0</v>
      </c>
      <c r="Q180" s="388">
        <f>VLOOKUP($C$180,[67]납품수량!$B$3:$AH$200,Q$1,0)</f>
        <v>0</v>
      </c>
      <c r="R180" s="388">
        <f>VLOOKUP($C$180,[67]납품수량!$B$3:$AH$200,R$1,0)</f>
        <v>0</v>
      </c>
      <c r="S180" s="388">
        <f>VLOOKUP($C$180,[67]납품수량!$B$3:$AH$200,S$1,0)</f>
        <v>0</v>
      </c>
      <c r="T180" s="388">
        <f>VLOOKUP($C$180,[67]납품수량!$B$3:$AH$200,T$1,0)</f>
        <v>0</v>
      </c>
      <c r="U180" s="388">
        <f>VLOOKUP($C$180,[67]납품수량!$B$3:$AH$200,U$1,0)</f>
        <v>0</v>
      </c>
      <c r="V180" s="388">
        <f>VLOOKUP($C$180,[67]납품수량!$B$3:$AH$200,V$1,0)</f>
        <v>0</v>
      </c>
      <c r="W180" s="388">
        <f>VLOOKUP($C$180,[67]납품수량!$B$3:$AH$200,W$1,0)</f>
        <v>0</v>
      </c>
      <c r="X180" s="388">
        <f>VLOOKUP($C$180,[67]납품수량!$B$3:$AH$200,X$1,0)</f>
        <v>0</v>
      </c>
      <c r="Y180" s="388">
        <f>VLOOKUP($C$180,[67]납품수량!$B$3:$AH$200,Y$1,0)</f>
        <v>0</v>
      </c>
      <c r="Z180" s="388">
        <f>VLOOKUP($C$180,[67]납품수량!$B$3:$AH$200,Z$1,0)</f>
        <v>0</v>
      </c>
      <c r="AA180" s="388">
        <f>VLOOKUP($C$180,[67]납품수량!$B$3:$AH$200,AA$1,0)</f>
        <v>0</v>
      </c>
      <c r="AB180" s="388">
        <f>VLOOKUP($C$180,[67]납품수량!$B$3:$AH$200,AB$1,0)</f>
        <v>0</v>
      </c>
      <c r="AC180" s="388">
        <f>VLOOKUP($C$180,[67]납품수량!$B$3:$AH$200,AC$1,0)</f>
        <v>0</v>
      </c>
      <c r="AD180" s="388">
        <f>VLOOKUP($C$180,[67]납품수량!$B$3:$AH$200,AD$1,0)</f>
        <v>0</v>
      </c>
      <c r="AE180" s="388">
        <f>VLOOKUP($C$180,[67]납품수량!$B$3:$AH$200,AE$1,0)</f>
        <v>0</v>
      </c>
      <c r="AF180" s="388">
        <f>VLOOKUP($C$180,[67]납품수량!$B$3:$AH$200,AF$1,0)</f>
        <v>0</v>
      </c>
      <c r="AG180" s="388">
        <f>VLOOKUP($C$180,[67]납품수량!$B$3:$AH$200,AG$1,0)</f>
        <v>0</v>
      </c>
      <c r="AH180" s="388">
        <f>VLOOKUP($C$180,[67]납품수량!$B$3:$AH$200,AH$1,0)</f>
        <v>0</v>
      </c>
      <c r="AI180" s="388">
        <f>VLOOKUP($C$180,[67]납품수량!$B$3:$AH$200,AI$1,0)</f>
        <v>0</v>
      </c>
      <c r="AJ180" s="388">
        <f>VLOOKUP($C$180,[67]납품수량!$B$3:$AH$200,AJ$1,0)</f>
        <v>0</v>
      </c>
      <c r="AK180" s="388">
        <f>VLOOKUP($C$180,[67]납품수량!$B$3:$AH$200,AK$1,0)</f>
        <v>0</v>
      </c>
      <c r="AL180" s="388">
        <f t="shared" si="176"/>
        <v>0</v>
      </c>
      <c r="AM180" s="389">
        <f t="shared" si="138"/>
        <v>0</v>
      </c>
      <c r="AN180" s="61"/>
      <c r="AO180" s="370">
        <f t="shared" ref="AO180:BS180" si="191">$F$180*G180</f>
        <v>0</v>
      </c>
      <c r="AP180" s="370">
        <f t="shared" si="191"/>
        <v>0</v>
      </c>
      <c r="AQ180" s="370">
        <f t="shared" si="191"/>
        <v>0</v>
      </c>
      <c r="AR180" s="370">
        <f t="shared" si="191"/>
        <v>0</v>
      </c>
      <c r="AS180" s="370">
        <f t="shared" si="191"/>
        <v>0</v>
      </c>
      <c r="AT180" s="370">
        <f t="shared" si="191"/>
        <v>0</v>
      </c>
      <c r="AU180" s="370">
        <f t="shared" si="191"/>
        <v>0</v>
      </c>
      <c r="AV180" s="370">
        <f t="shared" si="191"/>
        <v>0</v>
      </c>
      <c r="AW180" s="370">
        <f t="shared" si="191"/>
        <v>0</v>
      </c>
      <c r="AX180" s="370">
        <f t="shared" si="191"/>
        <v>0</v>
      </c>
      <c r="AY180" s="370">
        <f t="shared" si="191"/>
        <v>0</v>
      </c>
      <c r="AZ180" s="370">
        <f t="shared" si="191"/>
        <v>0</v>
      </c>
      <c r="BA180" s="370">
        <f t="shared" si="191"/>
        <v>0</v>
      </c>
      <c r="BB180" s="370">
        <f t="shared" si="191"/>
        <v>0</v>
      </c>
      <c r="BC180" s="370">
        <f t="shared" si="191"/>
        <v>0</v>
      </c>
      <c r="BD180" s="370">
        <f t="shared" si="191"/>
        <v>0</v>
      </c>
      <c r="BE180" s="370">
        <f t="shared" si="191"/>
        <v>0</v>
      </c>
      <c r="BF180" s="370">
        <f t="shared" si="191"/>
        <v>0</v>
      </c>
      <c r="BG180" s="370">
        <f t="shared" si="191"/>
        <v>0</v>
      </c>
      <c r="BH180" s="370">
        <f t="shared" si="191"/>
        <v>0</v>
      </c>
      <c r="BI180" s="370">
        <f t="shared" si="191"/>
        <v>0</v>
      </c>
      <c r="BJ180" s="370">
        <f t="shared" si="191"/>
        <v>0</v>
      </c>
      <c r="BK180" s="370">
        <f t="shared" si="191"/>
        <v>0</v>
      </c>
      <c r="BL180" s="370">
        <f t="shared" si="191"/>
        <v>0</v>
      </c>
      <c r="BM180" s="370">
        <f t="shared" si="191"/>
        <v>0</v>
      </c>
      <c r="BN180" s="370">
        <f t="shared" si="191"/>
        <v>0</v>
      </c>
      <c r="BO180" s="370">
        <f t="shared" si="191"/>
        <v>0</v>
      </c>
      <c r="BP180" s="370">
        <f t="shared" si="191"/>
        <v>0</v>
      </c>
      <c r="BQ180" s="370">
        <f t="shared" si="191"/>
        <v>0</v>
      </c>
      <c r="BR180" s="370">
        <f t="shared" si="191"/>
        <v>0</v>
      </c>
      <c r="BS180" s="370">
        <f t="shared" si="191"/>
        <v>0</v>
      </c>
      <c r="BT180" s="369">
        <f t="shared" si="140"/>
        <v>0</v>
      </c>
      <c r="BU180" s="61"/>
      <c r="BV180" s="61"/>
      <c r="BW180" s="61"/>
      <c r="BX180" s="61"/>
      <c r="BY180" s="61"/>
      <c r="BZ180" s="61"/>
      <c r="CA180" s="61"/>
      <c r="CB180" s="61"/>
      <c r="CC180" s="61"/>
      <c r="CD180" s="61"/>
      <c r="CE180" s="61"/>
      <c r="CF180" s="61"/>
      <c r="CG180" s="61"/>
      <c r="CH180" s="61"/>
      <c r="CI180" s="61"/>
      <c r="CJ180" s="61"/>
      <c r="CK180" s="61"/>
      <c r="CL180" s="61"/>
      <c r="CM180" s="61"/>
      <c r="CN180" s="61"/>
      <c r="CO180" s="61"/>
      <c r="CP180" s="61"/>
      <c r="CQ180" s="61"/>
      <c r="CR180" s="61"/>
      <c r="CS180" s="61"/>
      <c r="CT180" s="61"/>
      <c r="CU180" s="61"/>
      <c r="CV180" s="61"/>
      <c r="CW180" s="61"/>
      <c r="CX180" s="61"/>
      <c r="CY180" s="61"/>
      <c r="CZ180" s="61"/>
      <c r="DA180" s="61"/>
      <c r="DB180" s="61"/>
      <c r="DC180" s="61"/>
    </row>
    <row r="181" spans="1:107" s="58" customFormat="1" ht="16.5" customHeight="1">
      <c r="A181" s="70" t="s">
        <v>1315</v>
      </c>
      <c r="B181" s="660"/>
      <c r="C181" s="386" t="s">
        <v>599</v>
      </c>
      <c r="D181" s="387" t="s">
        <v>1003</v>
      </c>
      <c r="E181" s="379" t="s">
        <v>598</v>
      </c>
      <c r="F181" s="77">
        <f>VLOOKUP(C181,'[65]06월마감'!$A$1:$B$500,2,0)</f>
        <v>3877</v>
      </c>
      <c r="G181" s="388">
        <f>VLOOKUP($C$181,[67]납품수량!$B$3:$AH$200,G$1,0)</f>
        <v>0</v>
      </c>
      <c r="H181" s="388">
        <f>VLOOKUP($C$181,[67]납품수량!$B$3:$AH$200,H$1,0)</f>
        <v>0</v>
      </c>
      <c r="I181" s="388">
        <f>VLOOKUP($C$181,[67]납품수량!$B$3:$AH$200,I$1,0)</f>
        <v>0</v>
      </c>
      <c r="J181" s="388">
        <f>VLOOKUP($C$181,[67]납품수량!$B$3:$AH$200,J$1,0)</f>
        <v>0</v>
      </c>
      <c r="K181" s="388">
        <f>VLOOKUP($C$181,[67]납품수량!$B$3:$AH$200,K$1,0)</f>
        <v>0</v>
      </c>
      <c r="L181" s="388">
        <f>VLOOKUP($C$181,[67]납품수량!$B$3:$AH$200,L$1,0)</f>
        <v>0</v>
      </c>
      <c r="M181" s="388">
        <f>VLOOKUP($C$181,[67]납품수량!$B$3:$AH$200,M$1,0)</f>
        <v>0</v>
      </c>
      <c r="N181" s="388">
        <f>VLOOKUP($C$181,[67]납품수량!$B$3:$AH$200,N$1,0)</f>
        <v>0</v>
      </c>
      <c r="O181" s="388">
        <f>VLOOKUP($C$181,[67]납품수량!$B$3:$AH$200,O$1,0)</f>
        <v>0</v>
      </c>
      <c r="P181" s="388">
        <f>VLOOKUP($C$181,[67]납품수량!$B$3:$AH$200,P$1,0)</f>
        <v>0</v>
      </c>
      <c r="Q181" s="388">
        <f>VLOOKUP($C$181,[67]납품수량!$B$3:$AH$200,Q$1,0)</f>
        <v>0</v>
      </c>
      <c r="R181" s="388">
        <f>VLOOKUP($C$181,[67]납품수량!$B$3:$AH$200,R$1,0)</f>
        <v>0</v>
      </c>
      <c r="S181" s="388">
        <f>VLOOKUP($C$181,[67]납품수량!$B$3:$AH$200,S$1,0)</f>
        <v>0</v>
      </c>
      <c r="T181" s="388">
        <f>VLOOKUP($C$181,[67]납품수량!$B$3:$AH$200,T$1,0)</f>
        <v>0</v>
      </c>
      <c r="U181" s="388">
        <f>VLOOKUP($C$181,[67]납품수량!$B$3:$AH$200,U$1,0)</f>
        <v>0</v>
      </c>
      <c r="V181" s="388">
        <f>VLOOKUP($C$181,[67]납품수량!$B$3:$AH$200,V$1,0)</f>
        <v>0</v>
      </c>
      <c r="W181" s="388">
        <f>VLOOKUP($C$181,[67]납품수량!$B$3:$AH$200,W$1,0)</f>
        <v>0</v>
      </c>
      <c r="X181" s="388">
        <f>VLOOKUP($C$181,[67]납품수량!$B$3:$AH$200,X$1,0)</f>
        <v>0</v>
      </c>
      <c r="Y181" s="388">
        <f>VLOOKUP($C$181,[67]납품수량!$B$3:$AH$200,Y$1,0)</f>
        <v>0</v>
      </c>
      <c r="Z181" s="388">
        <f>VLOOKUP($C$181,[67]납품수량!$B$3:$AH$200,Z$1,0)</f>
        <v>0</v>
      </c>
      <c r="AA181" s="388">
        <f>VLOOKUP($C$181,[67]납품수량!$B$3:$AH$200,AA$1,0)</f>
        <v>0</v>
      </c>
      <c r="AB181" s="388">
        <f>VLOOKUP($C$181,[67]납품수량!$B$3:$AH$200,AB$1,0)</f>
        <v>0</v>
      </c>
      <c r="AC181" s="388">
        <f>VLOOKUP($C$181,[67]납품수량!$B$3:$AH$200,AC$1,0)</f>
        <v>0</v>
      </c>
      <c r="AD181" s="388">
        <f>VLOOKUP($C$181,[67]납품수량!$B$3:$AH$200,AD$1,0)</f>
        <v>0</v>
      </c>
      <c r="AE181" s="388">
        <f>VLOOKUP($C$181,[67]납품수량!$B$3:$AH$200,AE$1,0)</f>
        <v>0</v>
      </c>
      <c r="AF181" s="388">
        <f>VLOOKUP($C$181,[67]납품수량!$B$3:$AH$200,AF$1,0)</f>
        <v>0</v>
      </c>
      <c r="AG181" s="388">
        <f>VLOOKUP($C$181,[67]납품수량!$B$3:$AH$200,AG$1,0)</f>
        <v>0</v>
      </c>
      <c r="AH181" s="388">
        <f>VLOOKUP($C$181,[67]납품수량!$B$3:$AH$200,AH$1,0)</f>
        <v>0</v>
      </c>
      <c r="AI181" s="388">
        <f>VLOOKUP($C$181,[67]납품수량!$B$3:$AH$200,AI$1,0)</f>
        <v>0</v>
      </c>
      <c r="AJ181" s="388">
        <f>VLOOKUP($C$181,[67]납품수량!$B$3:$AH$200,AJ$1,0)</f>
        <v>0</v>
      </c>
      <c r="AK181" s="388">
        <f>VLOOKUP($C$181,[67]납품수량!$B$3:$AH$200,AK$1,0)</f>
        <v>0</v>
      </c>
      <c r="AL181" s="388">
        <f t="shared" si="176"/>
        <v>0</v>
      </c>
      <c r="AM181" s="389">
        <f t="shared" si="138"/>
        <v>0</v>
      </c>
      <c r="AN181" s="61"/>
      <c r="AO181" s="370">
        <f t="shared" ref="AO181:BS181" si="192">$F$181*G181</f>
        <v>0</v>
      </c>
      <c r="AP181" s="370">
        <f t="shared" si="192"/>
        <v>0</v>
      </c>
      <c r="AQ181" s="370">
        <f t="shared" si="192"/>
        <v>0</v>
      </c>
      <c r="AR181" s="370">
        <f t="shared" si="192"/>
        <v>0</v>
      </c>
      <c r="AS181" s="370">
        <f t="shared" si="192"/>
        <v>0</v>
      </c>
      <c r="AT181" s="370">
        <f t="shared" si="192"/>
        <v>0</v>
      </c>
      <c r="AU181" s="370">
        <f t="shared" si="192"/>
        <v>0</v>
      </c>
      <c r="AV181" s="370">
        <f t="shared" si="192"/>
        <v>0</v>
      </c>
      <c r="AW181" s="370">
        <f t="shared" si="192"/>
        <v>0</v>
      </c>
      <c r="AX181" s="370">
        <f t="shared" si="192"/>
        <v>0</v>
      </c>
      <c r="AY181" s="370">
        <f t="shared" si="192"/>
        <v>0</v>
      </c>
      <c r="AZ181" s="370">
        <f t="shared" si="192"/>
        <v>0</v>
      </c>
      <c r="BA181" s="370">
        <f t="shared" si="192"/>
        <v>0</v>
      </c>
      <c r="BB181" s="370">
        <f t="shared" si="192"/>
        <v>0</v>
      </c>
      <c r="BC181" s="370">
        <f t="shared" si="192"/>
        <v>0</v>
      </c>
      <c r="BD181" s="370">
        <f t="shared" si="192"/>
        <v>0</v>
      </c>
      <c r="BE181" s="370">
        <f t="shared" si="192"/>
        <v>0</v>
      </c>
      <c r="BF181" s="370">
        <f t="shared" si="192"/>
        <v>0</v>
      </c>
      <c r="BG181" s="370">
        <f t="shared" si="192"/>
        <v>0</v>
      </c>
      <c r="BH181" s="370">
        <f t="shared" si="192"/>
        <v>0</v>
      </c>
      <c r="BI181" s="370">
        <f t="shared" si="192"/>
        <v>0</v>
      </c>
      <c r="BJ181" s="370">
        <f t="shared" si="192"/>
        <v>0</v>
      </c>
      <c r="BK181" s="370">
        <f t="shared" si="192"/>
        <v>0</v>
      </c>
      <c r="BL181" s="370">
        <f t="shared" si="192"/>
        <v>0</v>
      </c>
      <c r="BM181" s="370">
        <f t="shared" si="192"/>
        <v>0</v>
      </c>
      <c r="BN181" s="370">
        <f t="shared" si="192"/>
        <v>0</v>
      </c>
      <c r="BO181" s="370">
        <f t="shared" si="192"/>
        <v>0</v>
      </c>
      <c r="BP181" s="370">
        <f t="shared" si="192"/>
        <v>0</v>
      </c>
      <c r="BQ181" s="370">
        <f t="shared" si="192"/>
        <v>0</v>
      </c>
      <c r="BR181" s="370">
        <f t="shared" si="192"/>
        <v>0</v>
      </c>
      <c r="BS181" s="370">
        <f t="shared" si="192"/>
        <v>0</v>
      </c>
      <c r="BT181" s="369">
        <f t="shared" si="140"/>
        <v>0</v>
      </c>
      <c r="BU181" s="61"/>
      <c r="BV181" s="61"/>
      <c r="BW181" s="61"/>
      <c r="BX181" s="61"/>
      <c r="BY181" s="61"/>
      <c r="BZ181" s="61"/>
      <c r="CA181" s="61"/>
      <c r="CB181" s="61"/>
      <c r="CC181" s="61"/>
      <c r="CD181" s="61"/>
      <c r="CE181" s="61"/>
      <c r="CF181" s="61"/>
      <c r="CG181" s="61"/>
      <c r="CH181" s="61"/>
      <c r="CI181" s="61"/>
      <c r="CJ181" s="61"/>
      <c r="CK181" s="61"/>
      <c r="CL181" s="61"/>
      <c r="CM181" s="61"/>
      <c r="CN181" s="61"/>
      <c r="CO181" s="61"/>
      <c r="CP181" s="61"/>
      <c r="CQ181" s="61"/>
      <c r="CR181" s="61"/>
      <c r="CS181" s="61"/>
      <c r="CT181" s="61"/>
      <c r="CU181" s="61"/>
      <c r="CV181" s="61"/>
      <c r="CW181" s="61"/>
      <c r="CX181" s="61"/>
      <c r="CY181" s="61"/>
      <c r="CZ181" s="61"/>
      <c r="DA181" s="61"/>
      <c r="DB181" s="61"/>
      <c r="DC181" s="61"/>
    </row>
    <row r="182" spans="1:107" s="58" customFormat="1" ht="16.5" customHeight="1">
      <c r="A182" s="70" t="s">
        <v>1315</v>
      </c>
      <c r="B182" s="660"/>
      <c r="C182" s="386" t="s">
        <v>552</v>
      </c>
      <c r="D182" s="387" t="s">
        <v>553</v>
      </c>
      <c r="E182" s="379" t="s">
        <v>554</v>
      </c>
      <c r="F182" s="77">
        <f>VLOOKUP(C182,'[65]06월마감'!$A$1:$B$500,2,0)</f>
        <v>1294</v>
      </c>
      <c r="G182" s="388">
        <f>VLOOKUP($C$182,[67]납품수량!$B$3:$AH$200,G$1,0)</f>
        <v>0</v>
      </c>
      <c r="H182" s="388">
        <f>VLOOKUP($C$182,[67]납품수량!$B$3:$AH$200,H$1,0)</f>
        <v>0</v>
      </c>
      <c r="I182" s="388">
        <f>VLOOKUP($C$182,[67]납품수량!$B$3:$AH$200,I$1,0)</f>
        <v>0</v>
      </c>
      <c r="J182" s="388">
        <f>VLOOKUP($C$182,[67]납품수량!$B$3:$AH$200,J$1,0)</f>
        <v>0</v>
      </c>
      <c r="K182" s="388">
        <f>VLOOKUP($C$182,[67]납품수량!$B$3:$AH$200,K$1,0)</f>
        <v>0</v>
      </c>
      <c r="L182" s="388">
        <f>VLOOKUP($C$182,[67]납품수량!$B$3:$AH$200,L$1,0)</f>
        <v>0</v>
      </c>
      <c r="M182" s="388">
        <f>VLOOKUP($C$182,[67]납품수량!$B$3:$AH$200,M$1,0)</f>
        <v>0</v>
      </c>
      <c r="N182" s="388">
        <f>VLOOKUP($C$182,[67]납품수량!$B$3:$AH$200,N$1,0)</f>
        <v>0</v>
      </c>
      <c r="O182" s="388">
        <f>VLOOKUP($C$182,[67]납품수량!$B$3:$AH$200,O$1,0)</f>
        <v>0</v>
      </c>
      <c r="P182" s="388">
        <f>VLOOKUP($C$182,[67]납품수량!$B$3:$AH$200,P$1,0)</f>
        <v>0</v>
      </c>
      <c r="Q182" s="388">
        <f>VLOOKUP($C$182,[67]납품수량!$B$3:$AH$200,Q$1,0)</f>
        <v>0</v>
      </c>
      <c r="R182" s="388">
        <f>VLOOKUP($C$182,[67]납품수량!$B$3:$AH$200,R$1,0)</f>
        <v>0</v>
      </c>
      <c r="S182" s="388">
        <f>VLOOKUP($C$182,[67]납품수량!$B$3:$AH$200,S$1,0)</f>
        <v>0</v>
      </c>
      <c r="T182" s="388">
        <f>VLOOKUP($C$182,[67]납품수량!$B$3:$AH$200,T$1,0)</f>
        <v>0</v>
      </c>
      <c r="U182" s="388">
        <f>VLOOKUP($C$182,[67]납품수량!$B$3:$AH$200,U$1,0)</f>
        <v>0</v>
      </c>
      <c r="V182" s="388">
        <f>VLOOKUP($C$182,[67]납품수량!$B$3:$AH$200,V$1,0)</f>
        <v>0</v>
      </c>
      <c r="W182" s="388">
        <f>VLOOKUP($C$182,[67]납품수량!$B$3:$AH$200,W$1,0)</f>
        <v>0</v>
      </c>
      <c r="X182" s="388">
        <f>VLOOKUP($C$182,[67]납품수량!$B$3:$AH$200,X$1,0)</f>
        <v>0</v>
      </c>
      <c r="Y182" s="388">
        <f>VLOOKUP($C$182,[67]납품수량!$B$3:$AH$200,Y$1,0)</f>
        <v>0</v>
      </c>
      <c r="Z182" s="388">
        <f>VLOOKUP($C$182,[67]납품수량!$B$3:$AH$200,Z$1,0)</f>
        <v>0</v>
      </c>
      <c r="AA182" s="388">
        <f>VLOOKUP($C$182,[67]납품수량!$B$3:$AH$200,AA$1,0)</f>
        <v>0</v>
      </c>
      <c r="AB182" s="388">
        <f>VLOOKUP($C$182,[67]납품수량!$B$3:$AH$200,AB$1,0)</f>
        <v>0</v>
      </c>
      <c r="AC182" s="388">
        <f>VLOOKUP($C$182,[67]납품수량!$B$3:$AH$200,AC$1,0)</f>
        <v>0</v>
      </c>
      <c r="AD182" s="388">
        <f>VLOOKUP($C$182,[67]납품수량!$B$3:$AH$200,AD$1,0)</f>
        <v>0</v>
      </c>
      <c r="AE182" s="388">
        <f>VLOOKUP($C$182,[67]납품수량!$B$3:$AH$200,AE$1,0)</f>
        <v>0</v>
      </c>
      <c r="AF182" s="388">
        <f>VLOOKUP($C$182,[67]납품수량!$B$3:$AH$200,AF$1,0)</f>
        <v>0</v>
      </c>
      <c r="AG182" s="388">
        <f>VLOOKUP($C$182,[67]납품수량!$B$3:$AH$200,AG$1,0)</f>
        <v>0</v>
      </c>
      <c r="AH182" s="388">
        <f>VLOOKUP($C$182,[67]납품수량!$B$3:$AH$200,AH$1,0)</f>
        <v>0</v>
      </c>
      <c r="AI182" s="388">
        <f>VLOOKUP($C$182,[67]납품수량!$B$3:$AH$200,AI$1,0)</f>
        <v>0</v>
      </c>
      <c r="AJ182" s="388">
        <f>VLOOKUP($C$182,[67]납품수량!$B$3:$AH$200,AJ$1,0)</f>
        <v>0</v>
      </c>
      <c r="AK182" s="388">
        <f>VLOOKUP($C$182,[67]납품수량!$B$3:$AH$200,AK$1,0)</f>
        <v>0</v>
      </c>
      <c r="AL182" s="388">
        <f t="shared" si="176"/>
        <v>0</v>
      </c>
      <c r="AM182" s="389">
        <f t="shared" si="138"/>
        <v>0</v>
      </c>
      <c r="AN182" s="61"/>
      <c r="AO182" s="370">
        <f t="shared" ref="AO182:BS182" si="193">$F$182*G182</f>
        <v>0</v>
      </c>
      <c r="AP182" s="370">
        <f t="shared" si="193"/>
        <v>0</v>
      </c>
      <c r="AQ182" s="370">
        <f t="shared" si="193"/>
        <v>0</v>
      </c>
      <c r="AR182" s="370">
        <f t="shared" si="193"/>
        <v>0</v>
      </c>
      <c r="AS182" s="370">
        <f t="shared" si="193"/>
        <v>0</v>
      </c>
      <c r="AT182" s="370">
        <f t="shared" si="193"/>
        <v>0</v>
      </c>
      <c r="AU182" s="370">
        <f t="shared" si="193"/>
        <v>0</v>
      </c>
      <c r="AV182" s="370">
        <f t="shared" si="193"/>
        <v>0</v>
      </c>
      <c r="AW182" s="370">
        <f t="shared" si="193"/>
        <v>0</v>
      </c>
      <c r="AX182" s="370">
        <f t="shared" si="193"/>
        <v>0</v>
      </c>
      <c r="AY182" s="370">
        <f t="shared" si="193"/>
        <v>0</v>
      </c>
      <c r="AZ182" s="370">
        <f t="shared" si="193"/>
        <v>0</v>
      </c>
      <c r="BA182" s="370">
        <f t="shared" si="193"/>
        <v>0</v>
      </c>
      <c r="BB182" s="370">
        <f t="shared" si="193"/>
        <v>0</v>
      </c>
      <c r="BC182" s="370">
        <f t="shared" si="193"/>
        <v>0</v>
      </c>
      <c r="BD182" s="370">
        <f t="shared" si="193"/>
        <v>0</v>
      </c>
      <c r="BE182" s="370">
        <f t="shared" si="193"/>
        <v>0</v>
      </c>
      <c r="BF182" s="370">
        <f t="shared" si="193"/>
        <v>0</v>
      </c>
      <c r="BG182" s="370">
        <f t="shared" si="193"/>
        <v>0</v>
      </c>
      <c r="BH182" s="370">
        <f t="shared" si="193"/>
        <v>0</v>
      </c>
      <c r="BI182" s="370">
        <f t="shared" si="193"/>
        <v>0</v>
      </c>
      <c r="BJ182" s="370">
        <f t="shared" si="193"/>
        <v>0</v>
      </c>
      <c r="BK182" s="370">
        <f t="shared" si="193"/>
        <v>0</v>
      </c>
      <c r="BL182" s="370">
        <f t="shared" si="193"/>
        <v>0</v>
      </c>
      <c r="BM182" s="370">
        <f t="shared" si="193"/>
        <v>0</v>
      </c>
      <c r="BN182" s="370">
        <f t="shared" si="193"/>
        <v>0</v>
      </c>
      <c r="BO182" s="370">
        <f t="shared" si="193"/>
        <v>0</v>
      </c>
      <c r="BP182" s="370">
        <f t="shared" si="193"/>
        <v>0</v>
      </c>
      <c r="BQ182" s="370">
        <f t="shared" si="193"/>
        <v>0</v>
      </c>
      <c r="BR182" s="370">
        <f t="shared" si="193"/>
        <v>0</v>
      </c>
      <c r="BS182" s="370">
        <f t="shared" si="193"/>
        <v>0</v>
      </c>
      <c r="BT182" s="369">
        <f t="shared" si="140"/>
        <v>0</v>
      </c>
      <c r="BU182" s="61"/>
      <c r="BV182" s="61"/>
      <c r="BW182" s="61"/>
      <c r="BX182" s="61"/>
      <c r="BY182" s="61"/>
      <c r="BZ182" s="61"/>
      <c r="CA182" s="61"/>
      <c r="CB182" s="61"/>
      <c r="CC182" s="61"/>
      <c r="CD182" s="61"/>
      <c r="CE182" s="61"/>
      <c r="CF182" s="61"/>
      <c r="CG182" s="61"/>
      <c r="CH182" s="61"/>
      <c r="CI182" s="61"/>
      <c r="CJ182" s="61"/>
      <c r="CK182" s="61"/>
      <c r="CL182" s="61"/>
      <c r="CM182" s="61"/>
      <c r="CN182" s="61"/>
      <c r="CO182" s="61"/>
      <c r="CP182" s="61"/>
      <c r="CQ182" s="61"/>
      <c r="CR182" s="61"/>
      <c r="CS182" s="61"/>
      <c r="CT182" s="61"/>
      <c r="CU182" s="61"/>
      <c r="CV182" s="61"/>
      <c r="CW182" s="61"/>
      <c r="CX182" s="61"/>
      <c r="CY182" s="61"/>
      <c r="CZ182" s="61"/>
      <c r="DA182" s="61"/>
      <c r="DB182" s="61"/>
      <c r="DC182" s="61"/>
    </row>
    <row r="183" spans="1:107" s="58" customFormat="1" ht="16.5" customHeight="1">
      <c r="A183" s="70" t="s">
        <v>1315</v>
      </c>
      <c r="B183" s="660"/>
      <c r="C183" s="386" t="s">
        <v>1002</v>
      </c>
      <c r="D183" s="387" t="s">
        <v>1001</v>
      </c>
      <c r="E183" s="379" t="s">
        <v>554</v>
      </c>
      <c r="F183" s="77">
        <f>VLOOKUP(C183,'[65]06월마감'!$A$1:$B$500,2,0)</f>
        <v>1425</v>
      </c>
      <c r="G183" s="388">
        <f>VLOOKUP($C$183,[67]납품수량!$B$3:$AH$200,G$1,0)</f>
        <v>0</v>
      </c>
      <c r="H183" s="388">
        <f>VLOOKUP($C$183,[67]납품수량!$B$3:$AH$200,H$1,0)</f>
        <v>0</v>
      </c>
      <c r="I183" s="388">
        <f>VLOOKUP($C$183,[67]납품수량!$B$3:$AH$200,I$1,0)</f>
        <v>0</v>
      </c>
      <c r="J183" s="388">
        <f>VLOOKUP($C$183,[67]납품수량!$B$3:$AH$200,J$1,0)</f>
        <v>0</v>
      </c>
      <c r="K183" s="388">
        <f>VLOOKUP($C$183,[67]납품수량!$B$3:$AH$200,K$1,0)</f>
        <v>0</v>
      </c>
      <c r="L183" s="388">
        <f>VLOOKUP($C$183,[67]납품수량!$B$3:$AH$200,L$1,0)</f>
        <v>0</v>
      </c>
      <c r="M183" s="388">
        <f>VLOOKUP($C$183,[67]납품수량!$B$3:$AH$200,M$1,0)</f>
        <v>0</v>
      </c>
      <c r="N183" s="388">
        <f>VLOOKUP($C$183,[67]납품수량!$B$3:$AH$200,N$1,0)</f>
        <v>0</v>
      </c>
      <c r="O183" s="388">
        <f>VLOOKUP($C$183,[67]납품수량!$B$3:$AH$200,O$1,0)</f>
        <v>0</v>
      </c>
      <c r="P183" s="388">
        <f>VLOOKUP($C$183,[67]납품수량!$B$3:$AH$200,P$1,0)</f>
        <v>0</v>
      </c>
      <c r="Q183" s="388">
        <f>VLOOKUP($C$183,[67]납품수량!$B$3:$AH$200,Q$1,0)</f>
        <v>0</v>
      </c>
      <c r="R183" s="388">
        <f>VLOOKUP($C$183,[67]납품수량!$B$3:$AH$200,R$1,0)</f>
        <v>0</v>
      </c>
      <c r="S183" s="388">
        <f>VLOOKUP($C$183,[67]납품수량!$B$3:$AH$200,S$1,0)</f>
        <v>0</v>
      </c>
      <c r="T183" s="388">
        <f>VLOOKUP($C$183,[67]납품수량!$B$3:$AH$200,T$1,0)</f>
        <v>0</v>
      </c>
      <c r="U183" s="388">
        <f>VLOOKUP($C$183,[67]납품수량!$B$3:$AH$200,U$1,0)</f>
        <v>0</v>
      </c>
      <c r="V183" s="388">
        <f>VLOOKUP($C$183,[67]납품수량!$B$3:$AH$200,V$1,0)</f>
        <v>0</v>
      </c>
      <c r="W183" s="388">
        <f>VLOOKUP($C$183,[67]납품수량!$B$3:$AH$200,W$1,0)</f>
        <v>0</v>
      </c>
      <c r="X183" s="388">
        <f>VLOOKUP($C$183,[67]납품수량!$B$3:$AH$200,X$1,0)</f>
        <v>0</v>
      </c>
      <c r="Y183" s="388">
        <f>VLOOKUP($C$183,[67]납품수량!$B$3:$AH$200,Y$1,0)</f>
        <v>0</v>
      </c>
      <c r="Z183" s="388">
        <f>VLOOKUP($C$183,[67]납품수량!$B$3:$AH$200,Z$1,0)</f>
        <v>0</v>
      </c>
      <c r="AA183" s="388">
        <f>VLOOKUP($C$183,[67]납품수량!$B$3:$AH$200,AA$1,0)</f>
        <v>0</v>
      </c>
      <c r="AB183" s="388">
        <f>VLOOKUP($C$183,[67]납품수량!$B$3:$AH$200,AB$1,0)</f>
        <v>0</v>
      </c>
      <c r="AC183" s="388">
        <f>VLOOKUP($C$183,[67]납품수량!$B$3:$AH$200,AC$1,0)</f>
        <v>0</v>
      </c>
      <c r="AD183" s="388">
        <f>VLOOKUP($C$183,[67]납품수량!$B$3:$AH$200,AD$1,0)</f>
        <v>0</v>
      </c>
      <c r="AE183" s="388">
        <f>VLOOKUP($C$183,[67]납품수량!$B$3:$AH$200,AE$1,0)</f>
        <v>0</v>
      </c>
      <c r="AF183" s="388">
        <f>VLOOKUP($C$183,[67]납품수량!$B$3:$AH$200,AF$1,0)</f>
        <v>0</v>
      </c>
      <c r="AG183" s="388">
        <f>VLOOKUP($C$183,[67]납품수량!$B$3:$AH$200,AG$1,0)</f>
        <v>0</v>
      </c>
      <c r="AH183" s="388">
        <f>VLOOKUP($C$183,[67]납품수량!$B$3:$AH$200,AH$1,0)</f>
        <v>0</v>
      </c>
      <c r="AI183" s="388">
        <f>VLOOKUP($C$183,[67]납품수량!$B$3:$AH$200,AI$1,0)</f>
        <v>0</v>
      </c>
      <c r="AJ183" s="388">
        <f>VLOOKUP($C$183,[67]납품수량!$B$3:$AH$200,AJ$1,0)</f>
        <v>0</v>
      </c>
      <c r="AK183" s="388">
        <f>VLOOKUP($C$183,[67]납품수량!$B$3:$AH$200,AK$1,0)</f>
        <v>0</v>
      </c>
      <c r="AL183" s="388">
        <f t="shared" si="176"/>
        <v>0</v>
      </c>
      <c r="AM183" s="389">
        <f t="shared" si="138"/>
        <v>0</v>
      </c>
      <c r="AN183" s="61"/>
      <c r="AO183" s="370">
        <f t="shared" ref="AO183:BS183" si="194">$F$183*G183</f>
        <v>0</v>
      </c>
      <c r="AP183" s="370">
        <f t="shared" si="194"/>
        <v>0</v>
      </c>
      <c r="AQ183" s="370">
        <f t="shared" si="194"/>
        <v>0</v>
      </c>
      <c r="AR183" s="370">
        <f t="shared" si="194"/>
        <v>0</v>
      </c>
      <c r="AS183" s="370">
        <f t="shared" si="194"/>
        <v>0</v>
      </c>
      <c r="AT183" s="370">
        <f t="shared" si="194"/>
        <v>0</v>
      </c>
      <c r="AU183" s="370">
        <f t="shared" si="194"/>
        <v>0</v>
      </c>
      <c r="AV183" s="370">
        <f t="shared" si="194"/>
        <v>0</v>
      </c>
      <c r="AW183" s="370">
        <f t="shared" si="194"/>
        <v>0</v>
      </c>
      <c r="AX183" s="370">
        <f t="shared" si="194"/>
        <v>0</v>
      </c>
      <c r="AY183" s="370">
        <f t="shared" si="194"/>
        <v>0</v>
      </c>
      <c r="AZ183" s="370">
        <f t="shared" si="194"/>
        <v>0</v>
      </c>
      <c r="BA183" s="370">
        <f t="shared" si="194"/>
        <v>0</v>
      </c>
      <c r="BB183" s="370">
        <f t="shared" si="194"/>
        <v>0</v>
      </c>
      <c r="BC183" s="370">
        <f t="shared" si="194"/>
        <v>0</v>
      </c>
      <c r="BD183" s="370">
        <f t="shared" si="194"/>
        <v>0</v>
      </c>
      <c r="BE183" s="370">
        <f t="shared" si="194"/>
        <v>0</v>
      </c>
      <c r="BF183" s="370">
        <f t="shared" si="194"/>
        <v>0</v>
      </c>
      <c r="BG183" s="370">
        <f t="shared" si="194"/>
        <v>0</v>
      </c>
      <c r="BH183" s="370">
        <f t="shared" si="194"/>
        <v>0</v>
      </c>
      <c r="BI183" s="370">
        <f t="shared" si="194"/>
        <v>0</v>
      </c>
      <c r="BJ183" s="370">
        <f t="shared" si="194"/>
        <v>0</v>
      </c>
      <c r="BK183" s="370">
        <f t="shared" si="194"/>
        <v>0</v>
      </c>
      <c r="BL183" s="370">
        <f t="shared" si="194"/>
        <v>0</v>
      </c>
      <c r="BM183" s="370">
        <f t="shared" si="194"/>
        <v>0</v>
      </c>
      <c r="BN183" s="370">
        <f t="shared" si="194"/>
        <v>0</v>
      </c>
      <c r="BO183" s="370">
        <f t="shared" si="194"/>
        <v>0</v>
      </c>
      <c r="BP183" s="370">
        <f t="shared" si="194"/>
        <v>0</v>
      </c>
      <c r="BQ183" s="370">
        <f t="shared" si="194"/>
        <v>0</v>
      </c>
      <c r="BR183" s="370">
        <f t="shared" si="194"/>
        <v>0</v>
      </c>
      <c r="BS183" s="370">
        <f t="shared" si="194"/>
        <v>0</v>
      </c>
      <c r="BT183" s="369">
        <f t="shared" si="140"/>
        <v>0</v>
      </c>
      <c r="BU183" s="61"/>
      <c r="BV183" s="61"/>
      <c r="BW183" s="61"/>
      <c r="BX183" s="61"/>
      <c r="BY183" s="61"/>
      <c r="BZ183" s="61"/>
      <c r="CA183" s="61"/>
      <c r="CB183" s="61"/>
      <c r="CC183" s="61"/>
      <c r="CD183" s="61"/>
      <c r="CE183" s="61"/>
      <c r="CF183" s="61"/>
      <c r="CG183" s="61"/>
      <c r="CH183" s="61"/>
      <c r="CI183" s="61"/>
      <c r="CJ183" s="61"/>
      <c r="CK183" s="61"/>
      <c r="CL183" s="61"/>
      <c r="CM183" s="61"/>
      <c r="CN183" s="61"/>
      <c r="CO183" s="61"/>
      <c r="CP183" s="61"/>
      <c r="CQ183" s="61"/>
      <c r="CR183" s="61"/>
      <c r="CS183" s="61"/>
      <c r="CT183" s="61"/>
      <c r="CU183" s="61"/>
      <c r="CV183" s="61"/>
      <c r="CW183" s="61"/>
      <c r="CX183" s="61"/>
      <c r="CY183" s="61"/>
      <c r="CZ183" s="61"/>
      <c r="DA183" s="61"/>
      <c r="DB183" s="61"/>
      <c r="DC183" s="61"/>
    </row>
    <row r="184" spans="1:107" s="58" customFormat="1" ht="16.5" customHeight="1">
      <c r="A184" s="70" t="s">
        <v>1315</v>
      </c>
      <c r="B184" s="660"/>
      <c r="C184" s="386" t="s">
        <v>555</v>
      </c>
      <c r="D184" s="387" t="s">
        <v>556</v>
      </c>
      <c r="E184" s="379" t="s">
        <v>554</v>
      </c>
      <c r="F184" s="77">
        <f>VLOOKUP(C184,'[65]06월마감'!$A$1:$B$500,2,0)</f>
        <v>1294</v>
      </c>
      <c r="G184" s="388">
        <f>VLOOKUP($C$184,[67]납품수량!$B$3:$AH$200,G$1,0)</f>
        <v>0</v>
      </c>
      <c r="H184" s="388">
        <f>VLOOKUP($C$184,[67]납품수량!$B$3:$AH$200,H$1,0)</f>
        <v>0</v>
      </c>
      <c r="I184" s="388">
        <f>VLOOKUP($C$184,[67]납품수량!$B$3:$AH$200,I$1,0)</f>
        <v>0</v>
      </c>
      <c r="J184" s="388">
        <f>VLOOKUP($C$184,[67]납품수량!$B$3:$AH$200,J$1,0)</f>
        <v>0</v>
      </c>
      <c r="K184" s="388">
        <f>VLOOKUP($C$184,[67]납품수량!$B$3:$AH$200,K$1,0)</f>
        <v>0</v>
      </c>
      <c r="L184" s="388">
        <f>VLOOKUP($C$184,[67]납품수량!$B$3:$AH$200,L$1,0)</f>
        <v>0</v>
      </c>
      <c r="M184" s="388">
        <f>VLOOKUP($C$184,[67]납품수량!$B$3:$AH$200,M$1,0)</f>
        <v>0</v>
      </c>
      <c r="N184" s="388">
        <f>VLOOKUP($C$184,[67]납품수량!$B$3:$AH$200,N$1,0)</f>
        <v>0</v>
      </c>
      <c r="O184" s="388">
        <f>VLOOKUP($C$184,[67]납품수량!$B$3:$AH$200,O$1,0)</f>
        <v>0</v>
      </c>
      <c r="P184" s="388">
        <f>VLOOKUP($C$184,[67]납품수량!$B$3:$AH$200,P$1,0)</f>
        <v>0</v>
      </c>
      <c r="Q184" s="388">
        <f>VLOOKUP($C$184,[67]납품수량!$B$3:$AH$200,Q$1,0)</f>
        <v>0</v>
      </c>
      <c r="R184" s="388">
        <f>VLOOKUP($C$184,[67]납품수량!$B$3:$AH$200,R$1,0)</f>
        <v>0</v>
      </c>
      <c r="S184" s="388">
        <f>VLOOKUP($C$184,[67]납품수량!$B$3:$AH$200,S$1,0)</f>
        <v>0</v>
      </c>
      <c r="T184" s="388">
        <f>VLOOKUP($C$184,[67]납품수량!$B$3:$AH$200,T$1,0)</f>
        <v>0</v>
      </c>
      <c r="U184" s="388">
        <f>VLOOKUP($C$184,[67]납품수량!$B$3:$AH$200,U$1,0)</f>
        <v>0</v>
      </c>
      <c r="V184" s="388">
        <f>VLOOKUP($C$184,[67]납품수량!$B$3:$AH$200,V$1,0)</f>
        <v>0</v>
      </c>
      <c r="W184" s="388">
        <f>VLOOKUP($C$184,[67]납품수량!$B$3:$AH$200,W$1,0)</f>
        <v>0</v>
      </c>
      <c r="X184" s="388">
        <f>VLOOKUP($C$184,[67]납품수량!$B$3:$AH$200,X$1,0)</f>
        <v>0</v>
      </c>
      <c r="Y184" s="388">
        <f>VLOOKUP($C$184,[67]납품수량!$B$3:$AH$200,Y$1,0)</f>
        <v>0</v>
      </c>
      <c r="Z184" s="388">
        <f>VLOOKUP($C$184,[67]납품수량!$B$3:$AH$200,Z$1,0)</f>
        <v>0</v>
      </c>
      <c r="AA184" s="388">
        <f>VLOOKUP($C$184,[67]납품수량!$B$3:$AH$200,AA$1,0)</f>
        <v>0</v>
      </c>
      <c r="AB184" s="388">
        <f>VLOOKUP($C$184,[67]납품수량!$B$3:$AH$200,AB$1,0)</f>
        <v>0</v>
      </c>
      <c r="AC184" s="388">
        <f>VLOOKUP($C$184,[67]납품수량!$B$3:$AH$200,AC$1,0)</f>
        <v>0</v>
      </c>
      <c r="AD184" s="388">
        <f>VLOOKUP($C$184,[67]납품수량!$B$3:$AH$200,AD$1,0)</f>
        <v>0</v>
      </c>
      <c r="AE184" s="388">
        <f>VLOOKUP($C$184,[67]납품수량!$B$3:$AH$200,AE$1,0)</f>
        <v>0</v>
      </c>
      <c r="AF184" s="388">
        <f>VLOOKUP($C$184,[67]납품수량!$B$3:$AH$200,AF$1,0)</f>
        <v>0</v>
      </c>
      <c r="AG184" s="388">
        <f>VLOOKUP($C$184,[67]납품수량!$B$3:$AH$200,AG$1,0)</f>
        <v>0</v>
      </c>
      <c r="AH184" s="388">
        <f>VLOOKUP($C$184,[67]납품수량!$B$3:$AH$200,AH$1,0)</f>
        <v>0</v>
      </c>
      <c r="AI184" s="388">
        <f>VLOOKUP($C$184,[67]납품수량!$B$3:$AH$200,AI$1,0)</f>
        <v>0</v>
      </c>
      <c r="AJ184" s="388">
        <f>VLOOKUP($C$184,[67]납품수량!$B$3:$AH$200,AJ$1,0)</f>
        <v>0</v>
      </c>
      <c r="AK184" s="388">
        <f>VLOOKUP($C$184,[67]납품수량!$B$3:$AH$200,AK$1,0)</f>
        <v>0</v>
      </c>
      <c r="AL184" s="388">
        <f t="shared" si="176"/>
        <v>0</v>
      </c>
      <c r="AM184" s="389">
        <f t="shared" si="138"/>
        <v>0</v>
      </c>
      <c r="AN184" s="61"/>
      <c r="AO184" s="370">
        <f t="shared" ref="AO184:BS184" si="195">$F$184*G184</f>
        <v>0</v>
      </c>
      <c r="AP184" s="370">
        <f t="shared" si="195"/>
        <v>0</v>
      </c>
      <c r="AQ184" s="370">
        <f t="shared" si="195"/>
        <v>0</v>
      </c>
      <c r="AR184" s="370">
        <f t="shared" si="195"/>
        <v>0</v>
      </c>
      <c r="AS184" s="370">
        <f t="shared" si="195"/>
        <v>0</v>
      </c>
      <c r="AT184" s="370">
        <f t="shared" si="195"/>
        <v>0</v>
      </c>
      <c r="AU184" s="370">
        <f t="shared" si="195"/>
        <v>0</v>
      </c>
      <c r="AV184" s="370">
        <f t="shared" si="195"/>
        <v>0</v>
      </c>
      <c r="AW184" s="370">
        <f t="shared" si="195"/>
        <v>0</v>
      </c>
      <c r="AX184" s="370">
        <f t="shared" si="195"/>
        <v>0</v>
      </c>
      <c r="AY184" s="370">
        <f t="shared" si="195"/>
        <v>0</v>
      </c>
      <c r="AZ184" s="370">
        <f t="shared" si="195"/>
        <v>0</v>
      </c>
      <c r="BA184" s="370">
        <f t="shared" si="195"/>
        <v>0</v>
      </c>
      <c r="BB184" s="370">
        <f t="shared" si="195"/>
        <v>0</v>
      </c>
      <c r="BC184" s="370">
        <f t="shared" si="195"/>
        <v>0</v>
      </c>
      <c r="BD184" s="370">
        <f t="shared" si="195"/>
        <v>0</v>
      </c>
      <c r="BE184" s="370">
        <f t="shared" si="195"/>
        <v>0</v>
      </c>
      <c r="BF184" s="370">
        <f t="shared" si="195"/>
        <v>0</v>
      </c>
      <c r="BG184" s="370">
        <f t="shared" si="195"/>
        <v>0</v>
      </c>
      <c r="BH184" s="370">
        <f t="shared" si="195"/>
        <v>0</v>
      </c>
      <c r="BI184" s="370">
        <f t="shared" si="195"/>
        <v>0</v>
      </c>
      <c r="BJ184" s="370">
        <f t="shared" si="195"/>
        <v>0</v>
      </c>
      <c r="BK184" s="370">
        <f t="shared" si="195"/>
        <v>0</v>
      </c>
      <c r="BL184" s="370">
        <f t="shared" si="195"/>
        <v>0</v>
      </c>
      <c r="BM184" s="370">
        <f t="shared" si="195"/>
        <v>0</v>
      </c>
      <c r="BN184" s="370">
        <f t="shared" si="195"/>
        <v>0</v>
      </c>
      <c r="BO184" s="370">
        <f t="shared" si="195"/>
        <v>0</v>
      </c>
      <c r="BP184" s="370">
        <f t="shared" si="195"/>
        <v>0</v>
      </c>
      <c r="BQ184" s="370">
        <f t="shared" si="195"/>
        <v>0</v>
      </c>
      <c r="BR184" s="370">
        <f t="shared" si="195"/>
        <v>0</v>
      </c>
      <c r="BS184" s="370">
        <f t="shared" si="195"/>
        <v>0</v>
      </c>
      <c r="BT184" s="369">
        <f t="shared" si="140"/>
        <v>0</v>
      </c>
      <c r="BU184" s="61"/>
      <c r="BV184" s="61"/>
      <c r="BW184" s="61"/>
      <c r="BX184" s="61"/>
      <c r="BY184" s="61"/>
      <c r="BZ184" s="61"/>
      <c r="CA184" s="61"/>
      <c r="CB184" s="61"/>
      <c r="CC184" s="61"/>
      <c r="CD184" s="61"/>
      <c r="CE184" s="61"/>
      <c r="CF184" s="61"/>
      <c r="CG184" s="61"/>
      <c r="CH184" s="61"/>
      <c r="CI184" s="61"/>
      <c r="CJ184" s="61"/>
      <c r="CK184" s="61"/>
      <c r="CL184" s="61"/>
      <c r="CM184" s="61"/>
      <c r="CN184" s="61"/>
      <c r="CO184" s="61"/>
      <c r="CP184" s="61"/>
      <c r="CQ184" s="61"/>
      <c r="CR184" s="61"/>
      <c r="CS184" s="61"/>
      <c r="CT184" s="61"/>
      <c r="CU184" s="61"/>
      <c r="CV184" s="61"/>
      <c r="CW184" s="61"/>
      <c r="CX184" s="61"/>
      <c r="CY184" s="61"/>
      <c r="CZ184" s="61"/>
      <c r="DA184" s="61"/>
      <c r="DB184" s="61"/>
      <c r="DC184" s="61"/>
    </row>
    <row r="185" spans="1:107" s="58" customFormat="1" ht="16.5" customHeight="1">
      <c r="A185" s="70" t="s">
        <v>1315</v>
      </c>
      <c r="B185" s="660"/>
      <c r="C185" s="386" t="s">
        <v>1000</v>
      </c>
      <c r="D185" s="387" t="s">
        <v>999</v>
      </c>
      <c r="E185" s="379" t="s">
        <v>554</v>
      </c>
      <c r="F185" s="77">
        <f>VLOOKUP(C185,'[65]06월마감'!$A$1:$B$500,2,0)</f>
        <v>1425</v>
      </c>
      <c r="G185" s="388">
        <f>VLOOKUP($C$185,[67]납품수량!$B$3:$AH$200,G$1,0)</f>
        <v>0</v>
      </c>
      <c r="H185" s="388">
        <f>VLOOKUP($C$185,[67]납품수량!$B$3:$AH$200,H$1,0)</f>
        <v>0</v>
      </c>
      <c r="I185" s="388">
        <f>VLOOKUP($C$185,[67]납품수량!$B$3:$AH$200,I$1,0)</f>
        <v>0</v>
      </c>
      <c r="J185" s="388">
        <f>VLOOKUP($C$185,[67]납품수량!$B$3:$AH$200,J$1,0)</f>
        <v>0</v>
      </c>
      <c r="K185" s="388">
        <f>VLOOKUP($C$185,[67]납품수량!$B$3:$AH$200,K$1,0)</f>
        <v>0</v>
      </c>
      <c r="L185" s="388">
        <f>VLOOKUP($C$185,[67]납품수량!$B$3:$AH$200,L$1,0)</f>
        <v>0</v>
      </c>
      <c r="M185" s="388">
        <f>VLOOKUP($C$185,[67]납품수량!$B$3:$AH$200,M$1,0)</f>
        <v>0</v>
      </c>
      <c r="N185" s="388">
        <f>VLOOKUP($C$185,[67]납품수량!$B$3:$AH$200,N$1,0)</f>
        <v>0</v>
      </c>
      <c r="O185" s="388">
        <f>VLOOKUP($C$185,[67]납품수량!$B$3:$AH$200,O$1,0)</f>
        <v>0</v>
      </c>
      <c r="P185" s="388">
        <f>VLOOKUP($C$185,[67]납품수량!$B$3:$AH$200,P$1,0)</f>
        <v>0</v>
      </c>
      <c r="Q185" s="388">
        <f>VLOOKUP($C$185,[67]납품수량!$B$3:$AH$200,Q$1,0)</f>
        <v>0</v>
      </c>
      <c r="R185" s="388">
        <f>VLOOKUP($C$185,[67]납품수량!$B$3:$AH$200,R$1,0)</f>
        <v>0</v>
      </c>
      <c r="S185" s="388">
        <f>VLOOKUP($C$185,[67]납품수량!$B$3:$AH$200,S$1,0)</f>
        <v>0</v>
      </c>
      <c r="T185" s="388">
        <f>VLOOKUP($C$185,[67]납품수량!$B$3:$AH$200,T$1,0)</f>
        <v>0</v>
      </c>
      <c r="U185" s="388">
        <f>VLOOKUP($C$185,[67]납품수량!$B$3:$AH$200,U$1,0)</f>
        <v>0</v>
      </c>
      <c r="V185" s="388">
        <f>VLOOKUP($C$185,[67]납품수량!$B$3:$AH$200,V$1,0)</f>
        <v>0</v>
      </c>
      <c r="W185" s="388">
        <f>VLOOKUP($C$185,[67]납품수량!$B$3:$AH$200,W$1,0)</f>
        <v>0</v>
      </c>
      <c r="X185" s="388">
        <f>VLOOKUP($C$185,[67]납품수량!$B$3:$AH$200,X$1,0)</f>
        <v>0</v>
      </c>
      <c r="Y185" s="388">
        <f>VLOOKUP($C$185,[67]납품수량!$B$3:$AH$200,Y$1,0)</f>
        <v>0</v>
      </c>
      <c r="Z185" s="388">
        <f>VLOOKUP($C$185,[67]납품수량!$B$3:$AH$200,Z$1,0)</f>
        <v>0</v>
      </c>
      <c r="AA185" s="388">
        <f>VLOOKUP($C$185,[67]납품수량!$B$3:$AH$200,AA$1,0)</f>
        <v>0</v>
      </c>
      <c r="AB185" s="388">
        <f>VLOOKUP($C$185,[67]납품수량!$B$3:$AH$200,AB$1,0)</f>
        <v>0</v>
      </c>
      <c r="AC185" s="388">
        <f>VLOOKUP($C$185,[67]납품수량!$B$3:$AH$200,AC$1,0)</f>
        <v>0</v>
      </c>
      <c r="AD185" s="388">
        <f>VLOOKUP($C$185,[67]납품수량!$B$3:$AH$200,AD$1,0)</f>
        <v>0</v>
      </c>
      <c r="AE185" s="388">
        <f>VLOOKUP($C$185,[67]납품수량!$B$3:$AH$200,AE$1,0)</f>
        <v>0</v>
      </c>
      <c r="AF185" s="388">
        <f>VLOOKUP($C$185,[67]납품수량!$B$3:$AH$200,AF$1,0)</f>
        <v>0</v>
      </c>
      <c r="AG185" s="388">
        <f>VLOOKUP($C$185,[67]납품수량!$B$3:$AH$200,AG$1,0)</f>
        <v>0</v>
      </c>
      <c r="AH185" s="388">
        <f>VLOOKUP($C$185,[67]납품수량!$B$3:$AH$200,AH$1,0)</f>
        <v>0</v>
      </c>
      <c r="AI185" s="388">
        <f>VLOOKUP($C$185,[67]납품수량!$B$3:$AH$200,AI$1,0)</f>
        <v>0</v>
      </c>
      <c r="AJ185" s="388">
        <f>VLOOKUP($C$185,[67]납품수량!$B$3:$AH$200,AJ$1,0)</f>
        <v>0</v>
      </c>
      <c r="AK185" s="388">
        <f>VLOOKUP($C$185,[67]납품수량!$B$3:$AH$200,AK$1,0)</f>
        <v>0</v>
      </c>
      <c r="AL185" s="388">
        <f t="shared" si="176"/>
        <v>0</v>
      </c>
      <c r="AM185" s="389">
        <f t="shared" si="138"/>
        <v>0</v>
      </c>
      <c r="AN185" s="61"/>
      <c r="AO185" s="370">
        <f t="shared" ref="AO185:BS185" si="196">$F$185*G185</f>
        <v>0</v>
      </c>
      <c r="AP185" s="370">
        <f t="shared" si="196"/>
        <v>0</v>
      </c>
      <c r="AQ185" s="370">
        <f t="shared" si="196"/>
        <v>0</v>
      </c>
      <c r="AR185" s="370">
        <f t="shared" si="196"/>
        <v>0</v>
      </c>
      <c r="AS185" s="370">
        <f t="shared" si="196"/>
        <v>0</v>
      </c>
      <c r="AT185" s="370">
        <f t="shared" si="196"/>
        <v>0</v>
      </c>
      <c r="AU185" s="370">
        <f t="shared" si="196"/>
        <v>0</v>
      </c>
      <c r="AV185" s="370">
        <f t="shared" si="196"/>
        <v>0</v>
      </c>
      <c r="AW185" s="370">
        <f t="shared" si="196"/>
        <v>0</v>
      </c>
      <c r="AX185" s="370">
        <f t="shared" si="196"/>
        <v>0</v>
      </c>
      <c r="AY185" s="370">
        <f t="shared" si="196"/>
        <v>0</v>
      </c>
      <c r="AZ185" s="370">
        <f t="shared" si="196"/>
        <v>0</v>
      </c>
      <c r="BA185" s="370">
        <f t="shared" si="196"/>
        <v>0</v>
      </c>
      <c r="BB185" s="370">
        <f t="shared" si="196"/>
        <v>0</v>
      </c>
      <c r="BC185" s="370">
        <f t="shared" si="196"/>
        <v>0</v>
      </c>
      <c r="BD185" s="370">
        <f t="shared" si="196"/>
        <v>0</v>
      </c>
      <c r="BE185" s="370">
        <f t="shared" si="196"/>
        <v>0</v>
      </c>
      <c r="BF185" s="370">
        <f t="shared" si="196"/>
        <v>0</v>
      </c>
      <c r="BG185" s="370">
        <f t="shared" si="196"/>
        <v>0</v>
      </c>
      <c r="BH185" s="370">
        <f t="shared" si="196"/>
        <v>0</v>
      </c>
      <c r="BI185" s="370">
        <f t="shared" si="196"/>
        <v>0</v>
      </c>
      <c r="BJ185" s="370">
        <f t="shared" si="196"/>
        <v>0</v>
      </c>
      <c r="BK185" s="370">
        <f t="shared" si="196"/>
        <v>0</v>
      </c>
      <c r="BL185" s="370">
        <f t="shared" si="196"/>
        <v>0</v>
      </c>
      <c r="BM185" s="370">
        <f t="shared" si="196"/>
        <v>0</v>
      </c>
      <c r="BN185" s="370">
        <f t="shared" si="196"/>
        <v>0</v>
      </c>
      <c r="BO185" s="370">
        <f t="shared" si="196"/>
        <v>0</v>
      </c>
      <c r="BP185" s="370">
        <f t="shared" si="196"/>
        <v>0</v>
      </c>
      <c r="BQ185" s="370">
        <f t="shared" si="196"/>
        <v>0</v>
      </c>
      <c r="BR185" s="370">
        <f t="shared" si="196"/>
        <v>0</v>
      </c>
      <c r="BS185" s="370">
        <f t="shared" si="196"/>
        <v>0</v>
      </c>
      <c r="BT185" s="369">
        <f t="shared" si="140"/>
        <v>0</v>
      </c>
      <c r="BU185" s="61"/>
      <c r="BV185" s="61"/>
      <c r="BW185" s="61"/>
      <c r="BX185" s="61"/>
      <c r="BY185" s="61"/>
      <c r="BZ185" s="61"/>
      <c r="CA185" s="61"/>
      <c r="CB185" s="61"/>
      <c r="CC185" s="61"/>
      <c r="CD185" s="61"/>
      <c r="CE185" s="61"/>
      <c r="CF185" s="61"/>
      <c r="CG185" s="61"/>
      <c r="CH185" s="61"/>
      <c r="CI185" s="61"/>
      <c r="CJ185" s="61"/>
      <c r="CK185" s="61"/>
      <c r="CL185" s="61"/>
      <c r="CM185" s="61"/>
      <c r="CN185" s="61"/>
      <c r="CO185" s="61"/>
      <c r="CP185" s="61"/>
      <c r="CQ185" s="61"/>
      <c r="CR185" s="61"/>
      <c r="CS185" s="61"/>
      <c r="CT185" s="61"/>
      <c r="CU185" s="61"/>
      <c r="CV185" s="61"/>
      <c r="CW185" s="61"/>
      <c r="CX185" s="61"/>
      <c r="CY185" s="61"/>
      <c r="CZ185" s="61"/>
      <c r="DA185" s="61"/>
      <c r="DB185" s="61"/>
      <c r="DC185" s="61"/>
    </row>
    <row r="186" spans="1:107" s="58" customFormat="1" ht="16.5" customHeight="1">
      <c r="A186" s="70" t="s">
        <v>1315</v>
      </c>
      <c r="B186" s="660"/>
      <c r="C186" s="386" t="s">
        <v>998</v>
      </c>
      <c r="D186" s="387" t="s">
        <v>997</v>
      </c>
      <c r="E186" s="379" t="s">
        <v>802</v>
      </c>
      <c r="F186" s="77">
        <f>VLOOKUP(C186,'[65]06월마감'!$A$1:$B$500,2,0)</f>
        <v>19.8</v>
      </c>
      <c r="G186" s="388">
        <f>VLOOKUP($C$186,[67]납품수량!$B$3:$AH$200,G$1,0)</f>
        <v>0</v>
      </c>
      <c r="H186" s="388">
        <f>VLOOKUP($C$186,[67]납품수량!$B$3:$AH$200,H$1,0)</f>
        <v>0</v>
      </c>
      <c r="I186" s="388">
        <f>VLOOKUP($C$186,[67]납품수량!$B$3:$AH$200,I$1,0)</f>
        <v>0</v>
      </c>
      <c r="J186" s="388">
        <f>VLOOKUP($C$186,[67]납품수량!$B$3:$AH$200,J$1,0)</f>
        <v>0</v>
      </c>
      <c r="K186" s="388">
        <f>VLOOKUP($C$186,[67]납품수량!$B$3:$AH$200,K$1,0)</f>
        <v>0</v>
      </c>
      <c r="L186" s="388">
        <f>VLOOKUP($C$186,[67]납품수량!$B$3:$AH$200,L$1,0)</f>
        <v>0</v>
      </c>
      <c r="M186" s="388">
        <f>VLOOKUP($C$186,[67]납품수량!$B$3:$AH$200,M$1,0)</f>
        <v>0</v>
      </c>
      <c r="N186" s="388">
        <f>VLOOKUP($C$186,[67]납품수량!$B$3:$AH$200,N$1,0)</f>
        <v>0</v>
      </c>
      <c r="O186" s="388">
        <f>VLOOKUP($C$186,[67]납품수량!$B$3:$AH$200,O$1,0)</f>
        <v>0</v>
      </c>
      <c r="P186" s="388">
        <f>VLOOKUP($C$186,[67]납품수량!$B$3:$AH$200,P$1,0)</f>
        <v>0</v>
      </c>
      <c r="Q186" s="388">
        <f>VLOOKUP($C$186,[67]납품수량!$B$3:$AH$200,Q$1,0)</f>
        <v>0</v>
      </c>
      <c r="R186" s="388">
        <f>VLOOKUP($C$186,[67]납품수량!$B$3:$AH$200,R$1,0)</f>
        <v>0</v>
      </c>
      <c r="S186" s="388">
        <f>VLOOKUP($C$186,[67]납품수량!$B$3:$AH$200,S$1,0)</f>
        <v>0</v>
      </c>
      <c r="T186" s="388">
        <f>VLOOKUP($C$186,[67]납품수량!$B$3:$AH$200,T$1,0)</f>
        <v>0</v>
      </c>
      <c r="U186" s="388">
        <f>VLOOKUP($C$186,[67]납품수량!$B$3:$AH$200,U$1,0)</f>
        <v>0</v>
      </c>
      <c r="V186" s="388">
        <f>VLOOKUP($C$186,[67]납품수량!$B$3:$AH$200,V$1,0)</f>
        <v>0</v>
      </c>
      <c r="W186" s="388">
        <f>VLOOKUP($C$186,[67]납품수량!$B$3:$AH$200,W$1,0)</f>
        <v>0</v>
      </c>
      <c r="X186" s="388">
        <f>VLOOKUP($C$186,[67]납품수량!$B$3:$AH$200,X$1,0)</f>
        <v>0</v>
      </c>
      <c r="Y186" s="388">
        <f>VLOOKUP($C$186,[67]납품수량!$B$3:$AH$200,Y$1,0)</f>
        <v>0</v>
      </c>
      <c r="Z186" s="388">
        <f>VLOOKUP($C$186,[67]납품수량!$B$3:$AH$200,Z$1,0)</f>
        <v>0</v>
      </c>
      <c r="AA186" s="388">
        <f>VLOOKUP($C$186,[67]납품수량!$B$3:$AH$200,AA$1,0)</f>
        <v>0</v>
      </c>
      <c r="AB186" s="388">
        <f>VLOOKUP($C$186,[67]납품수량!$B$3:$AH$200,AB$1,0)</f>
        <v>0</v>
      </c>
      <c r="AC186" s="388">
        <f>VLOOKUP($C$186,[67]납품수량!$B$3:$AH$200,AC$1,0)</f>
        <v>0</v>
      </c>
      <c r="AD186" s="388">
        <f>VLOOKUP($C$186,[67]납품수량!$B$3:$AH$200,AD$1,0)</f>
        <v>0</v>
      </c>
      <c r="AE186" s="388">
        <f>VLOOKUP($C$186,[67]납품수량!$B$3:$AH$200,AE$1,0)</f>
        <v>0</v>
      </c>
      <c r="AF186" s="388">
        <f>VLOOKUP($C$186,[67]납품수량!$B$3:$AH$200,AF$1,0)</f>
        <v>0</v>
      </c>
      <c r="AG186" s="388">
        <f>VLOOKUP($C$186,[67]납품수량!$B$3:$AH$200,AG$1,0)</f>
        <v>0</v>
      </c>
      <c r="AH186" s="388">
        <f>VLOOKUP($C$186,[67]납품수량!$B$3:$AH$200,AH$1,0)</f>
        <v>0</v>
      </c>
      <c r="AI186" s="388">
        <f>VLOOKUP($C$186,[67]납품수량!$B$3:$AH$200,AI$1,0)</f>
        <v>0</v>
      </c>
      <c r="AJ186" s="388">
        <f>VLOOKUP($C$186,[67]납품수량!$B$3:$AH$200,AJ$1,0)</f>
        <v>0</v>
      </c>
      <c r="AK186" s="388">
        <f>VLOOKUP($C$186,[67]납품수량!$B$3:$AH$200,AK$1,0)</f>
        <v>0</v>
      </c>
      <c r="AL186" s="388">
        <f t="shared" si="176"/>
        <v>0</v>
      </c>
      <c r="AM186" s="389">
        <f t="shared" si="138"/>
        <v>0</v>
      </c>
      <c r="AN186" s="61"/>
      <c r="AO186" s="370">
        <f t="shared" ref="AO186:BS186" si="197">$F$186*G186</f>
        <v>0</v>
      </c>
      <c r="AP186" s="370">
        <f t="shared" si="197"/>
        <v>0</v>
      </c>
      <c r="AQ186" s="370">
        <f t="shared" si="197"/>
        <v>0</v>
      </c>
      <c r="AR186" s="370">
        <f t="shared" si="197"/>
        <v>0</v>
      </c>
      <c r="AS186" s="370">
        <f t="shared" si="197"/>
        <v>0</v>
      </c>
      <c r="AT186" s="370">
        <f t="shared" si="197"/>
        <v>0</v>
      </c>
      <c r="AU186" s="370">
        <f t="shared" si="197"/>
        <v>0</v>
      </c>
      <c r="AV186" s="370">
        <f t="shared" si="197"/>
        <v>0</v>
      </c>
      <c r="AW186" s="370">
        <f t="shared" si="197"/>
        <v>0</v>
      </c>
      <c r="AX186" s="370">
        <f t="shared" si="197"/>
        <v>0</v>
      </c>
      <c r="AY186" s="370">
        <f t="shared" si="197"/>
        <v>0</v>
      </c>
      <c r="AZ186" s="370">
        <f t="shared" si="197"/>
        <v>0</v>
      </c>
      <c r="BA186" s="370">
        <f t="shared" si="197"/>
        <v>0</v>
      </c>
      <c r="BB186" s="370">
        <f t="shared" si="197"/>
        <v>0</v>
      </c>
      <c r="BC186" s="370">
        <f t="shared" si="197"/>
        <v>0</v>
      </c>
      <c r="BD186" s="370">
        <f t="shared" si="197"/>
        <v>0</v>
      </c>
      <c r="BE186" s="370">
        <f t="shared" si="197"/>
        <v>0</v>
      </c>
      <c r="BF186" s="370">
        <f t="shared" si="197"/>
        <v>0</v>
      </c>
      <c r="BG186" s="370">
        <f t="shared" si="197"/>
        <v>0</v>
      </c>
      <c r="BH186" s="370">
        <f t="shared" si="197"/>
        <v>0</v>
      </c>
      <c r="BI186" s="370">
        <f t="shared" si="197"/>
        <v>0</v>
      </c>
      <c r="BJ186" s="370">
        <f t="shared" si="197"/>
        <v>0</v>
      </c>
      <c r="BK186" s="370">
        <f t="shared" si="197"/>
        <v>0</v>
      </c>
      <c r="BL186" s="370">
        <f t="shared" si="197"/>
        <v>0</v>
      </c>
      <c r="BM186" s="370">
        <f t="shared" si="197"/>
        <v>0</v>
      </c>
      <c r="BN186" s="370">
        <f t="shared" si="197"/>
        <v>0</v>
      </c>
      <c r="BO186" s="370">
        <f t="shared" si="197"/>
        <v>0</v>
      </c>
      <c r="BP186" s="370">
        <f t="shared" si="197"/>
        <v>0</v>
      </c>
      <c r="BQ186" s="370">
        <f t="shared" si="197"/>
        <v>0</v>
      </c>
      <c r="BR186" s="370">
        <f t="shared" si="197"/>
        <v>0</v>
      </c>
      <c r="BS186" s="370">
        <f t="shared" si="197"/>
        <v>0</v>
      </c>
      <c r="BT186" s="369">
        <f t="shared" si="140"/>
        <v>0</v>
      </c>
      <c r="BU186" s="61"/>
      <c r="BV186" s="61"/>
      <c r="BW186" s="61"/>
      <c r="BX186" s="61"/>
      <c r="BY186" s="61"/>
      <c r="BZ186" s="61"/>
      <c r="CA186" s="61"/>
      <c r="CB186" s="61"/>
      <c r="CC186" s="61"/>
      <c r="CD186" s="61"/>
      <c r="CE186" s="61"/>
      <c r="CF186" s="61"/>
      <c r="CG186" s="61"/>
      <c r="CH186" s="61"/>
      <c r="CI186" s="61"/>
      <c r="CJ186" s="61"/>
      <c r="CK186" s="61"/>
      <c r="CL186" s="61"/>
      <c r="CM186" s="61"/>
      <c r="CN186" s="61"/>
      <c r="CO186" s="61"/>
      <c r="CP186" s="61"/>
      <c r="CQ186" s="61"/>
      <c r="CR186" s="61"/>
      <c r="CS186" s="61"/>
      <c r="CT186" s="61"/>
      <c r="CU186" s="61"/>
      <c r="CV186" s="61"/>
      <c r="CW186" s="61"/>
      <c r="CX186" s="61"/>
      <c r="CY186" s="61"/>
      <c r="CZ186" s="61"/>
      <c r="DA186" s="61"/>
      <c r="DB186" s="61"/>
      <c r="DC186" s="61"/>
    </row>
    <row r="187" spans="1:107" s="58" customFormat="1" ht="16.5" customHeight="1">
      <c r="A187" s="70" t="s">
        <v>1315</v>
      </c>
      <c r="B187" s="660"/>
      <c r="C187" s="386" t="s">
        <v>644</v>
      </c>
      <c r="D187" s="387" t="s">
        <v>996</v>
      </c>
      <c r="E187" s="379" t="s">
        <v>989</v>
      </c>
      <c r="F187" s="77">
        <f>VLOOKUP(C187,'[65]06월마감'!$A$1:$B$500,2,0)</f>
        <v>100.1</v>
      </c>
      <c r="G187" s="388">
        <f>VLOOKUP($C$187,[67]납품수량!$B$3:$AH$200,G$1,0)</f>
        <v>0</v>
      </c>
      <c r="H187" s="388">
        <f>VLOOKUP($C$187,[67]납품수량!$B$3:$AH$200,H$1,0)</f>
        <v>0</v>
      </c>
      <c r="I187" s="388">
        <f>VLOOKUP($C$187,[67]납품수량!$B$3:$AH$200,I$1,0)</f>
        <v>0</v>
      </c>
      <c r="J187" s="388">
        <f>VLOOKUP($C$187,[67]납품수량!$B$3:$AH$200,J$1,0)</f>
        <v>0</v>
      </c>
      <c r="K187" s="388">
        <f>VLOOKUP($C$187,[67]납품수량!$B$3:$AH$200,K$1,0)</f>
        <v>0</v>
      </c>
      <c r="L187" s="388">
        <f>VLOOKUP($C$187,[67]납품수량!$B$3:$AH$200,L$1,0)</f>
        <v>0</v>
      </c>
      <c r="M187" s="388">
        <f>VLOOKUP($C$187,[67]납품수량!$B$3:$AH$200,M$1,0)</f>
        <v>0</v>
      </c>
      <c r="N187" s="388">
        <f>VLOOKUP($C$187,[67]납품수량!$B$3:$AH$200,N$1,0)</f>
        <v>0</v>
      </c>
      <c r="O187" s="388">
        <f>VLOOKUP($C$187,[67]납품수량!$B$3:$AH$200,O$1,0)</f>
        <v>0</v>
      </c>
      <c r="P187" s="388">
        <f>VLOOKUP($C$187,[67]납품수량!$B$3:$AH$200,P$1,0)</f>
        <v>0</v>
      </c>
      <c r="Q187" s="388">
        <f>VLOOKUP($C$187,[67]납품수량!$B$3:$AH$200,Q$1,0)</f>
        <v>0</v>
      </c>
      <c r="R187" s="388">
        <f>VLOOKUP($C$187,[67]납품수량!$B$3:$AH$200,R$1,0)</f>
        <v>0</v>
      </c>
      <c r="S187" s="388">
        <f>VLOOKUP($C$187,[67]납품수량!$B$3:$AH$200,S$1,0)</f>
        <v>0</v>
      </c>
      <c r="T187" s="388">
        <f>VLOOKUP($C$187,[67]납품수량!$B$3:$AH$200,T$1,0)</f>
        <v>0</v>
      </c>
      <c r="U187" s="388">
        <f>VLOOKUP($C$187,[67]납품수량!$B$3:$AH$200,U$1,0)</f>
        <v>0</v>
      </c>
      <c r="V187" s="388">
        <f>VLOOKUP($C$187,[67]납품수량!$B$3:$AH$200,V$1,0)</f>
        <v>0</v>
      </c>
      <c r="W187" s="388">
        <f>VLOOKUP($C$187,[67]납품수량!$B$3:$AH$200,W$1,0)</f>
        <v>0</v>
      </c>
      <c r="X187" s="388">
        <f>VLOOKUP($C$187,[67]납품수량!$B$3:$AH$200,X$1,0)</f>
        <v>0</v>
      </c>
      <c r="Y187" s="388">
        <f>VLOOKUP($C$187,[67]납품수량!$B$3:$AH$200,Y$1,0)</f>
        <v>0</v>
      </c>
      <c r="Z187" s="388">
        <f>VLOOKUP($C$187,[67]납품수량!$B$3:$AH$200,Z$1,0)</f>
        <v>0</v>
      </c>
      <c r="AA187" s="388">
        <f>VLOOKUP($C$187,[67]납품수량!$B$3:$AH$200,AA$1,0)</f>
        <v>0</v>
      </c>
      <c r="AB187" s="388">
        <f>VLOOKUP($C$187,[67]납품수량!$B$3:$AH$200,AB$1,0)</f>
        <v>0</v>
      </c>
      <c r="AC187" s="388">
        <f>VLOOKUP($C$187,[67]납품수량!$B$3:$AH$200,AC$1,0)</f>
        <v>0</v>
      </c>
      <c r="AD187" s="388">
        <f>VLOOKUP($C$187,[67]납품수량!$B$3:$AH$200,AD$1,0)</f>
        <v>0</v>
      </c>
      <c r="AE187" s="388">
        <f>VLOOKUP($C$187,[67]납품수량!$B$3:$AH$200,AE$1,0)</f>
        <v>0</v>
      </c>
      <c r="AF187" s="388">
        <f>VLOOKUP($C$187,[67]납품수량!$B$3:$AH$200,AF$1,0)</f>
        <v>0</v>
      </c>
      <c r="AG187" s="388">
        <f>VLOOKUP($C$187,[67]납품수량!$B$3:$AH$200,AG$1,0)</f>
        <v>0</v>
      </c>
      <c r="AH187" s="388">
        <f>VLOOKUP($C$187,[67]납품수량!$B$3:$AH$200,AH$1,0)</f>
        <v>0</v>
      </c>
      <c r="AI187" s="388">
        <f>VLOOKUP($C$187,[67]납품수량!$B$3:$AH$200,AI$1,0)</f>
        <v>0</v>
      </c>
      <c r="AJ187" s="388">
        <f>VLOOKUP($C$187,[67]납품수량!$B$3:$AH$200,AJ$1,0)</f>
        <v>0</v>
      </c>
      <c r="AK187" s="388">
        <f>VLOOKUP($C$187,[67]납품수량!$B$3:$AH$200,AK$1,0)</f>
        <v>0</v>
      </c>
      <c r="AL187" s="388">
        <f t="shared" si="176"/>
        <v>0</v>
      </c>
      <c r="AM187" s="389">
        <f t="shared" si="138"/>
        <v>0</v>
      </c>
      <c r="AN187" s="61"/>
      <c r="AO187" s="370">
        <f t="shared" ref="AO187:BS187" si="198">$F$187*G187</f>
        <v>0</v>
      </c>
      <c r="AP187" s="370">
        <f t="shared" si="198"/>
        <v>0</v>
      </c>
      <c r="AQ187" s="370">
        <f t="shared" si="198"/>
        <v>0</v>
      </c>
      <c r="AR187" s="370">
        <f t="shared" si="198"/>
        <v>0</v>
      </c>
      <c r="AS187" s="370">
        <f t="shared" si="198"/>
        <v>0</v>
      </c>
      <c r="AT187" s="370">
        <f t="shared" si="198"/>
        <v>0</v>
      </c>
      <c r="AU187" s="370">
        <f t="shared" si="198"/>
        <v>0</v>
      </c>
      <c r="AV187" s="370">
        <f t="shared" si="198"/>
        <v>0</v>
      </c>
      <c r="AW187" s="370">
        <f t="shared" si="198"/>
        <v>0</v>
      </c>
      <c r="AX187" s="370">
        <f t="shared" si="198"/>
        <v>0</v>
      </c>
      <c r="AY187" s="370">
        <f t="shared" si="198"/>
        <v>0</v>
      </c>
      <c r="AZ187" s="370">
        <f t="shared" si="198"/>
        <v>0</v>
      </c>
      <c r="BA187" s="370">
        <f t="shared" si="198"/>
        <v>0</v>
      </c>
      <c r="BB187" s="370">
        <f t="shared" si="198"/>
        <v>0</v>
      </c>
      <c r="BC187" s="370">
        <f t="shared" si="198"/>
        <v>0</v>
      </c>
      <c r="BD187" s="370">
        <f t="shared" si="198"/>
        <v>0</v>
      </c>
      <c r="BE187" s="370">
        <f t="shared" si="198"/>
        <v>0</v>
      </c>
      <c r="BF187" s="370">
        <f t="shared" si="198"/>
        <v>0</v>
      </c>
      <c r="BG187" s="370">
        <f t="shared" si="198"/>
        <v>0</v>
      </c>
      <c r="BH187" s="370">
        <f t="shared" si="198"/>
        <v>0</v>
      </c>
      <c r="BI187" s="370">
        <f t="shared" si="198"/>
        <v>0</v>
      </c>
      <c r="BJ187" s="370">
        <f t="shared" si="198"/>
        <v>0</v>
      </c>
      <c r="BK187" s="370">
        <f t="shared" si="198"/>
        <v>0</v>
      </c>
      <c r="BL187" s="370">
        <f t="shared" si="198"/>
        <v>0</v>
      </c>
      <c r="BM187" s="370">
        <f t="shared" si="198"/>
        <v>0</v>
      </c>
      <c r="BN187" s="370">
        <f t="shared" si="198"/>
        <v>0</v>
      </c>
      <c r="BO187" s="370">
        <f t="shared" si="198"/>
        <v>0</v>
      </c>
      <c r="BP187" s="370">
        <f t="shared" si="198"/>
        <v>0</v>
      </c>
      <c r="BQ187" s="370">
        <f t="shared" si="198"/>
        <v>0</v>
      </c>
      <c r="BR187" s="370">
        <f t="shared" si="198"/>
        <v>0</v>
      </c>
      <c r="BS187" s="370">
        <f t="shared" si="198"/>
        <v>0</v>
      </c>
      <c r="BT187" s="369">
        <f t="shared" si="140"/>
        <v>0</v>
      </c>
      <c r="BU187" s="61"/>
      <c r="BV187" s="61"/>
      <c r="BW187" s="61"/>
      <c r="BX187" s="61"/>
      <c r="BY187" s="61"/>
      <c r="BZ187" s="61"/>
      <c r="CA187" s="61"/>
      <c r="CB187" s="61"/>
      <c r="CC187" s="61"/>
      <c r="CD187" s="61"/>
      <c r="CE187" s="61"/>
      <c r="CF187" s="61"/>
      <c r="CG187" s="61"/>
      <c r="CH187" s="61"/>
      <c r="CI187" s="61"/>
      <c r="CJ187" s="61"/>
      <c r="CK187" s="61"/>
      <c r="CL187" s="61"/>
      <c r="CM187" s="61"/>
      <c r="CN187" s="61"/>
      <c r="CO187" s="61"/>
      <c r="CP187" s="61"/>
      <c r="CQ187" s="61"/>
      <c r="CR187" s="61"/>
      <c r="CS187" s="61"/>
      <c r="CT187" s="61"/>
      <c r="CU187" s="61"/>
      <c r="CV187" s="61"/>
      <c r="CW187" s="61"/>
      <c r="CX187" s="61"/>
      <c r="CY187" s="61"/>
      <c r="CZ187" s="61"/>
      <c r="DA187" s="61"/>
      <c r="DB187" s="61"/>
      <c r="DC187" s="61"/>
    </row>
    <row r="188" spans="1:107" s="58" customFormat="1" ht="16.5" customHeight="1">
      <c r="A188" s="70" t="s">
        <v>1315</v>
      </c>
      <c r="B188" s="660"/>
      <c r="C188" s="386" t="s">
        <v>642</v>
      </c>
      <c r="D188" s="387" t="s">
        <v>994</v>
      </c>
      <c r="E188" s="379" t="s">
        <v>989</v>
      </c>
      <c r="F188" s="77">
        <f>VLOOKUP(C188,'[65]06월마감'!$A$1:$B$500,2,0)</f>
        <v>53</v>
      </c>
      <c r="G188" s="388">
        <f>VLOOKUP($C$188,[67]납품수량!$B$3:$AH$200,G$1,0)</f>
        <v>0</v>
      </c>
      <c r="H188" s="388">
        <f>VLOOKUP($C$188,[67]납품수량!$B$3:$AH$200,H$1,0)</f>
        <v>0</v>
      </c>
      <c r="I188" s="388">
        <f>VLOOKUP($C$188,[67]납품수량!$B$3:$AH$200,I$1,0)</f>
        <v>0</v>
      </c>
      <c r="J188" s="388">
        <f>VLOOKUP($C$188,[67]납품수량!$B$3:$AH$200,J$1,0)</f>
        <v>0</v>
      </c>
      <c r="K188" s="388">
        <f>VLOOKUP($C$188,[67]납품수량!$B$3:$AH$200,K$1,0)</f>
        <v>0</v>
      </c>
      <c r="L188" s="388">
        <f>VLOOKUP($C$188,[67]납품수량!$B$3:$AH$200,L$1,0)</f>
        <v>0</v>
      </c>
      <c r="M188" s="388">
        <f>VLOOKUP($C$188,[67]납품수량!$B$3:$AH$200,M$1,0)</f>
        <v>0</v>
      </c>
      <c r="N188" s="388">
        <f>VLOOKUP($C$188,[67]납품수량!$B$3:$AH$200,N$1,0)</f>
        <v>0</v>
      </c>
      <c r="O188" s="388">
        <f>VLOOKUP($C$188,[67]납품수량!$B$3:$AH$200,O$1,0)</f>
        <v>0</v>
      </c>
      <c r="P188" s="388">
        <f>VLOOKUP($C$188,[67]납품수량!$B$3:$AH$200,P$1,0)</f>
        <v>0</v>
      </c>
      <c r="Q188" s="388">
        <f>VLOOKUP($C$188,[67]납품수량!$B$3:$AH$200,Q$1,0)</f>
        <v>0</v>
      </c>
      <c r="R188" s="388">
        <f>VLOOKUP($C$188,[67]납품수량!$B$3:$AH$200,R$1,0)</f>
        <v>0</v>
      </c>
      <c r="S188" s="388">
        <f>VLOOKUP($C$188,[67]납품수량!$B$3:$AH$200,S$1,0)</f>
        <v>0</v>
      </c>
      <c r="T188" s="388">
        <f>VLOOKUP($C$188,[67]납품수량!$B$3:$AH$200,T$1,0)</f>
        <v>0</v>
      </c>
      <c r="U188" s="388">
        <f>VLOOKUP($C$188,[67]납품수량!$B$3:$AH$200,U$1,0)</f>
        <v>0</v>
      </c>
      <c r="V188" s="388">
        <f>VLOOKUP($C$188,[67]납품수량!$B$3:$AH$200,V$1,0)</f>
        <v>0</v>
      </c>
      <c r="W188" s="388">
        <f>VLOOKUP($C$188,[67]납품수량!$B$3:$AH$200,W$1,0)</f>
        <v>0</v>
      </c>
      <c r="X188" s="388">
        <f>VLOOKUP($C$188,[67]납품수량!$B$3:$AH$200,X$1,0)</f>
        <v>0</v>
      </c>
      <c r="Y188" s="388">
        <f>VLOOKUP($C$188,[67]납품수량!$B$3:$AH$200,Y$1,0)</f>
        <v>0</v>
      </c>
      <c r="Z188" s="388">
        <f>VLOOKUP($C$188,[67]납품수량!$B$3:$AH$200,Z$1,0)</f>
        <v>0</v>
      </c>
      <c r="AA188" s="388">
        <f>VLOOKUP($C$188,[67]납품수량!$B$3:$AH$200,AA$1,0)</f>
        <v>0</v>
      </c>
      <c r="AB188" s="388">
        <f>VLOOKUP($C$188,[67]납품수량!$B$3:$AH$200,AB$1,0)</f>
        <v>0</v>
      </c>
      <c r="AC188" s="388">
        <f>VLOOKUP($C$188,[67]납품수량!$B$3:$AH$200,AC$1,0)</f>
        <v>0</v>
      </c>
      <c r="AD188" s="388">
        <f>VLOOKUP($C$188,[67]납품수량!$B$3:$AH$200,AD$1,0)</f>
        <v>0</v>
      </c>
      <c r="AE188" s="388">
        <f>VLOOKUP($C$188,[67]납품수량!$B$3:$AH$200,AE$1,0)</f>
        <v>0</v>
      </c>
      <c r="AF188" s="388">
        <f>VLOOKUP($C$188,[67]납품수량!$B$3:$AH$200,AF$1,0)</f>
        <v>0</v>
      </c>
      <c r="AG188" s="388">
        <f>VLOOKUP($C$188,[67]납품수량!$B$3:$AH$200,AG$1,0)</f>
        <v>0</v>
      </c>
      <c r="AH188" s="388">
        <f>VLOOKUP($C$188,[67]납품수량!$B$3:$AH$200,AH$1,0)</f>
        <v>0</v>
      </c>
      <c r="AI188" s="388">
        <f>VLOOKUP($C$188,[67]납품수량!$B$3:$AH$200,AI$1,0)</f>
        <v>0</v>
      </c>
      <c r="AJ188" s="388">
        <f>VLOOKUP($C$188,[67]납품수량!$B$3:$AH$200,AJ$1,0)</f>
        <v>0</v>
      </c>
      <c r="AK188" s="388">
        <f>VLOOKUP($C$188,[67]납품수량!$B$3:$AH$200,AK$1,0)</f>
        <v>0</v>
      </c>
      <c r="AL188" s="388">
        <f t="shared" si="176"/>
        <v>0</v>
      </c>
      <c r="AM188" s="389">
        <f t="shared" si="138"/>
        <v>0</v>
      </c>
      <c r="AN188" s="61"/>
      <c r="AO188" s="370">
        <f t="shared" ref="AO188:BS188" si="199">$F$188*G188</f>
        <v>0</v>
      </c>
      <c r="AP188" s="370">
        <f t="shared" si="199"/>
        <v>0</v>
      </c>
      <c r="AQ188" s="370">
        <f t="shared" si="199"/>
        <v>0</v>
      </c>
      <c r="AR188" s="370">
        <f t="shared" si="199"/>
        <v>0</v>
      </c>
      <c r="AS188" s="370">
        <f t="shared" si="199"/>
        <v>0</v>
      </c>
      <c r="AT188" s="370">
        <f t="shared" si="199"/>
        <v>0</v>
      </c>
      <c r="AU188" s="370">
        <f t="shared" si="199"/>
        <v>0</v>
      </c>
      <c r="AV188" s="370">
        <f t="shared" si="199"/>
        <v>0</v>
      </c>
      <c r="AW188" s="370">
        <f t="shared" si="199"/>
        <v>0</v>
      </c>
      <c r="AX188" s="370">
        <f t="shared" si="199"/>
        <v>0</v>
      </c>
      <c r="AY188" s="370">
        <f t="shared" si="199"/>
        <v>0</v>
      </c>
      <c r="AZ188" s="370">
        <f t="shared" si="199"/>
        <v>0</v>
      </c>
      <c r="BA188" s="370">
        <f t="shared" si="199"/>
        <v>0</v>
      </c>
      <c r="BB188" s="370">
        <f t="shared" si="199"/>
        <v>0</v>
      </c>
      <c r="BC188" s="370">
        <f t="shared" si="199"/>
        <v>0</v>
      </c>
      <c r="BD188" s="370">
        <f t="shared" si="199"/>
        <v>0</v>
      </c>
      <c r="BE188" s="370">
        <f t="shared" si="199"/>
        <v>0</v>
      </c>
      <c r="BF188" s="370">
        <f t="shared" si="199"/>
        <v>0</v>
      </c>
      <c r="BG188" s="370">
        <f t="shared" si="199"/>
        <v>0</v>
      </c>
      <c r="BH188" s="370">
        <f t="shared" si="199"/>
        <v>0</v>
      </c>
      <c r="BI188" s="370">
        <f t="shared" si="199"/>
        <v>0</v>
      </c>
      <c r="BJ188" s="370">
        <f t="shared" si="199"/>
        <v>0</v>
      </c>
      <c r="BK188" s="370">
        <f t="shared" si="199"/>
        <v>0</v>
      </c>
      <c r="BL188" s="370">
        <f t="shared" si="199"/>
        <v>0</v>
      </c>
      <c r="BM188" s="370">
        <f t="shared" si="199"/>
        <v>0</v>
      </c>
      <c r="BN188" s="370">
        <f t="shared" si="199"/>
        <v>0</v>
      </c>
      <c r="BO188" s="370">
        <f t="shared" si="199"/>
        <v>0</v>
      </c>
      <c r="BP188" s="370">
        <f t="shared" si="199"/>
        <v>0</v>
      </c>
      <c r="BQ188" s="370">
        <f t="shared" si="199"/>
        <v>0</v>
      </c>
      <c r="BR188" s="370">
        <f t="shared" si="199"/>
        <v>0</v>
      </c>
      <c r="BS188" s="370">
        <f t="shared" si="199"/>
        <v>0</v>
      </c>
      <c r="BT188" s="369">
        <f t="shared" si="140"/>
        <v>0</v>
      </c>
      <c r="BU188" s="61"/>
      <c r="BV188" s="61"/>
      <c r="BW188" s="61"/>
      <c r="BX188" s="61"/>
      <c r="BY188" s="61"/>
      <c r="BZ188" s="61"/>
      <c r="CA188" s="61"/>
      <c r="CB188" s="61"/>
      <c r="CC188" s="61"/>
      <c r="CD188" s="61"/>
      <c r="CE188" s="61"/>
      <c r="CF188" s="61"/>
      <c r="CG188" s="61"/>
      <c r="CH188" s="61"/>
      <c r="CI188" s="61"/>
      <c r="CJ188" s="61"/>
      <c r="CK188" s="61"/>
      <c r="CL188" s="61"/>
      <c r="CM188" s="61"/>
      <c r="CN188" s="61"/>
      <c r="CO188" s="61"/>
      <c r="CP188" s="61"/>
      <c r="CQ188" s="61"/>
      <c r="CR188" s="61"/>
      <c r="CS188" s="61"/>
      <c r="CT188" s="61"/>
      <c r="CU188" s="61"/>
      <c r="CV188" s="61"/>
      <c r="CW188" s="61"/>
      <c r="CX188" s="61"/>
      <c r="CY188" s="61"/>
      <c r="CZ188" s="61"/>
      <c r="DA188" s="61"/>
      <c r="DB188" s="61"/>
      <c r="DC188" s="61"/>
    </row>
    <row r="189" spans="1:107" s="58" customFormat="1" ht="16.5" customHeight="1">
      <c r="A189" s="70" t="s">
        <v>1315</v>
      </c>
      <c r="B189" s="660"/>
      <c r="C189" s="386" t="s">
        <v>995</v>
      </c>
      <c r="D189" s="387" t="s">
        <v>994</v>
      </c>
      <c r="E189" s="379" t="s">
        <v>989</v>
      </c>
      <c r="F189" s="77">
        <f>VLOOKUP(C189,'[65]06월마감'!$A$1:$B$500,2,0)</f>
        <v>45.5</v>
      </c>
      <c r="G189" s="388">
        <f>VLOOKUP($C$189,[67]납품수량!$B$3:$AH$200,G$1,0)</f>
        <v>0</v>
      </c>
      <c r="H189" s="388">
        <f>VLOOKUP($C$189,[67]납품수량!$B$3:$AH$200,H$1,0)</f>
        <v>0</v>
      </c>
      <c r="I189" s="388">
        <f>VLOOKUP($C$189,[67]납품수량!$B$3:$AH$200,I$1,0)</f>
        <v>0</v>
      </c>
      <c r="J189" s="388">
        <f>VLOOKUP($C$189,[67]납품수량!$B$3:$AH$200,J$1,0)</f>
        <v>0</v>
      </c>
      <c r="K189" s="388">
        <f>VLOOKUP($C$189,[67]납품수량!$B$3:$AH$200,K$1,0)</f>
        <v>0</v>
      </c>
      <c r="L189" s="388">
        <f>VLOOKUP($C$189,[67]납품수량!$B$3:$AH$200,L$1,0)</f>
        <v>0</v>
      </c>
      <c r="M189" s="388">
        <f>VLOOKUP($C$189,[67]납품수량!$B$3:$AH$200,M$1,0)</f>
        <v>0</v>
      </c>
      <c r="N189" s="388">
        <f>VLOOKUP($C$189,[67]납품수량!$B$3:$AH$200,N$1,0)</f>
        <v>0</v>
      </c>
      <c r="O189" s="388">
        <f>VLOOKUP($C$189,[67]납품수량!$B$3:$AH$200,O$1,0)</f>
        <v>0</v>
      </c>
      <c r="P189" s="388">
        <f>VLOOKUP($C$189,[67]납품수량!$B$3:$AH$200,P$1,0)</f>
        <v>0</v>
      </c>
      <c r="Q189" s="388">
        <f>VLOOKUP($C$189,[67]납품수량!$B$3:$AH$200,Q$1,0)</f>
        <v>0</v>
      </c>
      <c r="R189" s="388">
        <f>VLOOKUP($C$189,[67]납품수량!$B$3:$AH$200,R$1,0)</f>
        <v>0</v>
      </c>
      <c r="S189" s="388">
        <f>VLOOKUP($C$189,[67]납품수량!$B$3:$AH$200,S$1,0)</f>
        <v>0</v>
      </c>
      <c r="T189" s="388">
        <f>VLOOKUP($C$189,[67]납품수량!$B$3:$AH$200,T$1,0)</f>
        <v>0</v>
      </c>
      <c r="U189" s="388">
        <f>VLOOKUP($C$189,[67]납품수량!$B$3:$AH$200,U$1,0)</f>
        <v>0</v>
      </c>
      <c r="V189" s="388">
        <f>VLOOKUP($C$189,[67]납품수량!$B$3:$AH$200,V$1,0)</f>
        <v>0</v>
      </c>
      <c r="W189" s="388">
        <f>VLOOKUP($C$189,[67]납품수량!$B$3:$AH$200,W$1,0)</f>
        <v>0</v>
      </c>
      <c r="X189" s="388">
        <f>VLOOKUP($C$189,[67]납품수량!$B$3:$AH$200,X$1,0)</f>
        <v>0</v>
      </c>
      <c r="Y189" s="388">
        <f>VLOOKUP($C$189,[67]납품수량!$B$3:$AH$200,Y$1,0)</f>
        <v>0</v>
      </c>
      <c r="Z189" s="388">
        <f>VLOOKUP($C$189,[67]납품수량!$B$3:$AH$200,Z$1,0)</f>
        <v>0</v>
      </c>
      <c r="AA189" s="388">
        <f>VLOOKUP($C$189,[67]납품수량!$B$3:$AH$200,AA$1,0)</f>
        <v>0</v>
      </c>
      <c r="AB189" s="388">
        <f>VLOOKUP($C$189,[67]납품수량!$B$3:$AH$200,AB$1,0)</f>
        <v>0</v>
      </c>
      <c r="AC189" s="388">
        <f>VLOOKUP($C$189,[67]납품수량!$B$3:$AH$200,AC$1,0)</f>
        <v>0</v>
      </c>
      <c r="AD189" s="388">
        <f>VLOOKUP($C$189,[67]납품수량!$B$3:$AH$200,AD$1,0)</f>
        <v>0</v>
      </c>
      <c r="AE189" s="388">
        <f>VLOOKUP($C$189,[67]납품수량!$B$3:$AH$200,AE$1,0)</f>
        <v>0</v>
      </c>
      <c r="AF189" s="388">
        <f>VLOOKUP($C$189,[67]납품수량!$B$3:$AH$200,AF$1,0)</f>
        <v>0</v>
      </c>
      <c r="AG189" s="388">
        <f>VLOOKUP($C$189,[67]납품수량!$B$3:$AH$200,AG$1,0)</f>
        <v>0</v>
      </c>
      <c r="AH189" s="388">
        <f>VLOOKUP($C$189,[67]납품수량!$B$3:$AH$200,AH$1,0)</f>
        <v>0</v>
      </c>
      <c r="AI189" s="388">
        <f>VLOOKUP($C$189,[67]납품수량!$B$3:$AH$200,AI$1,0)</f>
        <v>0</v>
      </c>
      <c r="AJ189" s="388">
        <f>VLOOKUP($C$189,[67]납품수량!$B$3:$AH$200,AJ$1,0)</f>
        <v>0</v>
      </c>
      <c r="AK189" s="388">
        <f>VLOOKUP($C$189,[67]납품수량!$B$3:$AH$200,AK$1,0)</f>
        <v>0</v>
      </c>
      <c r="AL189" s="388">
        <f t="shared" si="176"/>
        <v>0</v>
      </c>
      <c r="AM189" s="389">
        <f t="shared" si="138"/>
        <v>0</v>
      </c>
      <c r="AN189" s="61"/>
      <c r="AO189" s="370">
        <f t="shared" ref="AO189:BS189" si="200">$F$189*G189</f>
        <v>0</v>
      </c>
      <c r="AP189" s="370">
        <f t="shared" si="200"/>
        <v>0</v>
      </c>
      <c r="AQ189" s="370">
        <f t="shared" si="200"/>
        <v>0</v>
      </c>
      <c r="AR189" s="370">
        <f t="shared" si="200"/>
        <v>0</v>
      </c>
      <c r="AS189" s="370">
        <f t="shared" si="200"/>
        <v>0</v>
      </c>
      <c r="AT189" s="370">
        <f t="shared" si="200"/>
        <v>0</v>
      </c>
      <c r="AU189" s="370">
        <f t="shared" si="200"/>
        <v>0</v>
      </c>
      <c r="AV189" s="370">
        <f t="shared" si="200"/>
        <v>0</v>
      </c>
      <c r="AW189" s="370">
        <f t="shared" si="200"/>
        <v>0</v>
      </c>
      <c r="AX189" s="370">
        <f t="shared" si="200"/>
        <v>0</v>
      </c>
      <c r="AY189" s="370">
        <f t="shared" si="200"/>
        <v>0</v>
      </c>
      <c r="AZ189" s="370">
        <f t="shared" si="200"/>
        <v>0</v>
      </c>
      <c r="BA189" s="370">
        <f t="shared" si="200"/>
        <v>0</v>
      </c>
      <c r="BB189" s="370">
        <f t="shared" si="200"/>
        <v>0</v>
      </c>
      <c r="BC189" s="370">
        <f t="shared" si="200"/>
        <v>0</v>
      </c>
      <c r="BD189" s="370">
        <f t="shared" si="200"/>
        <v>0</v>
      </c>
      <c r="BE189" s="370">
        <f t="shared" si="200"/>
        <v>0</v>
      </c>
      <c r="BF189" s="370">
        <f t="shared" si="200"/>
        <v>0</v>
      </c>
      <c r="BG189" s="370">
        <f t="shared" si="200"/>
        <v>0</v>
      </c>
      <c r="BH189" s="370">
        <f t="shared" si="200"/>
        <v>0</v>
      </c>
      <c r="BI189" s="370">
        <f t="shared" si="200"/>
        <v>0</v>
      </c>
      <c r="BJ189" s="370">
        <f t="shared" si="200"/>
        <v>0</v>
      </c>
      <c r="BK189" s="370">
        <f t="shared" si="200"/>
        <v>0</v>
      </c>
      <c r="BL189" s="370">
        <f t="shared" si="200"/>
        <v>0</v>
      </c>
      <c r="BM189" s="370">
        <f t="shared" si="200"/>
        <v>0</v>
      </c>
      <c r="BN189" s="370">
        <f t="shared" si="200"/>
        <v>0</v>
      </c>
      <c r="BO189" s="370">
        <f t="shared" si="200"/>
        <v>0</v>
      </c>
      <c r="BP189" s="370">
        <f t="shared" si="200"/>
        <v>0</v>
      </c>
      <c r="BQ189" s="370">
        <f t="shared" si="200"/>
        <v>0</v>
      </c>
      <c r="BR189" s="370">
        <f t="shared" si="200"/>
        <v>0</v>
      </c>
      <c r="BS189" s="370">
        <f t="shared" si="200"/>
        <v>0</v>
      </c>
      <c r="BT189" s="369">
        <f t="shared" si="140"/>
        <v>0</v>
      </c>
      <c r="BU189" s="61"/>
      <c r="BV189" s="61"/>
      <c r="BW189" s="61"/>
      <c r="BX189" s="61"/>
      <c r="BY189" s="61"/>
      <c r="BZ189" s="61"/>
      <c r="CA189" s="61"/>
      <c r="CB189" s="61"/>
      <c r="CC189" s="61"/>
      <c r="CD189" s="61"/>
      <c r="CE189" s="61"/>
      <c r="CF189" s="61"/>
      <c r="CG189" s="61"/>
      <c r="CH189" s="61"/>
      <c r="CI189" s="61"/>
      <c r="CJ189" s="61"/>
      <c r="CK189" s="61"/>
      <c r="CL189" s="61"/>
      <c r="CM189" s="61"/>
      <c r="CN189" s="61"/>
      <c r="CO189" s="61"/>
      <c r="CP189" s="61"/>
      <c r="CQ189" s="61"/>
      <c r="CR189" s="61"/>
      <c r="CS189" s="61"/>
      <c r="CT189" s="61"/>
      <c r="CU189" s="61"/>
      <c r="CV189" s="61"/>
      <c r="CW189" s="61"/>
      <c r="CX189" s="61"/>
      <c r="CY189" s="61"/>
      <c r="CZ189" s="61"/>
      <c r="DA189" s="61"/>
      <c r="DB189" s="61"/>
      <c r="DC189" s="61"/>
    </row>
    <row r="190" spans="1:107" s="58" customFormat="1" ht="16.5" customHeight="1">
      <c r="A190" s="70" t="s">
        <v>1315</v>
      </c>
      <c r="B190" s="660"/>
      <c r="C190" s="386" t="s">
        <v>643</v>
      </c>
      <c r="D190" s="387" t="s">
        <v>993</v>
      </c>
      <c r="E190" s="379" t="s">
        <v>989</v>
      </c>
      <c r="F190" s="77">
        <f>VLOOKUP(C190,'[65]06월마감'!$A$1:$B$500,2,0)</f>
        <v>166.9</v>
      </c>
      <c r="G190" s="388">
        <f>VLOOKUP($C$190,[67]납품수량!$B$3:$AH$200,G$1,0)</f>
        <v>0</v>
      </c>
      <c r="H190" s="388">
        <f>VLOOKUP($C$190,[67]납품수량!$B$3:$AH$200,H$1,0)</f>
        <v>0</v>
      </c>
      <c r="I190" s="388">
        <f>VLOOKUP($C$190,[67]납품수량!$B$3:$AH$200,I$1,0)</f>
        <v>0</v>
      </c>
      <c r="J190" s="388">
        <f>VLOOKUP($C$190,[67]납품수량!$B$3:$AH$200,J$1,0)</f>
        <v>0</v>
      </c>
      <c r="K190" s="388">
        <f>VLOOKUP($C$190,[67]납품수량!$B$3:$AH$200,K$1,0)</f>
        <v>0</v>
      </c>
      <c r="L190" s="388">
        <f>VLOOKUP($C$190,[67]납품수량!$B$3:$AH$200,L$1,0)</f>
        <v>0</v>
      </c>
      <c r="M190" s="388">
        <f>VLOOKUP($C$190,[67]납품수량!$B$3:$AH$200,M$1,0)</f>
        <v>0</v>
      </c>
      <c r="N190" s="388">
        <f>VLOOKUP($C$190,[67]납품수량!$B$3:$AH$200,N$1,0)</f>
        <v>0</v>
      </c>
      <c r="O190" s="388">
        <f>VLOOKUP($C$190,[67]납품수량!$B$3:$AH$200,O$1,0)</f>
        <v>0</v>
      </c>
      <c r="P190" s="388">
        <f>VLOOKUP($C$190,[67]납품수량!$B$3:$AH$200,P$1,0)</f>
        <v>0</v>
      </c>
      <c r="Q190" s="388">
        <f>VLOOKUP($C$190,[67]납품수량!$B$3:$AH$200,Q$1,0)</f>
        <v>0</v>
      </c>
      <c r="R190" s="388">
        <f>VLOOKUP($C$190,[67]납품수량!$B$3:$AH$200,R$1,0)</f>
        <v>0</v>
      </c>
      <c r="S190" s="388">
        <f>VLOOKUP($C$190,[67]납품수량!$B$3:$AH$200,S$1,0)</f>
        <v>0</v>
      </c>
      <c r="T190" s="388">
        <f>VLOOKUP($C$190,[67]납품수량!$B$3:$AH$200,T$1,0)</f>
        <v>0</v>
      </c>
      <c r="U190" s="388">
        <f>VLOOKUP($C$190,[67]납품수량!$B$3:$AH$200,U$1,0)</f>
        <v>0</v>
      </c>
      <c r="V190" s="388">
        <f>VLOOKUP($C$190,[67]납품수량!$B$3:$AH$200,V$1,0)</f>
        <v>0</v>
      </c>
      <c r="W190" s="388">
        <f>VLOOKUP($C$190,[67]납품수량!$B$3:$AH$200,W$1,0)</f>
        <v>0</v>
      </c>
      <c r="X190" s="388">
        <f>VLOOKUP($C$190,[67]납품수량!$B$3:$AH$200,X$1,0)</f>
        <v>0</v>
      </c>
      <c r="Y190" s="388">
        <f>VLOOKUP($C$190,[67]납품수량!$B$3:$AH$200,Y$1,0)</f>
        <v>0</v>
      </c>
      <c r="Z190" s="388">
        <f>VLOOKUP($C$190,[67]납품수량!$B$3:$AH$200,Z$1,0)</f>
        <v>0</v>
      </c>
      <c r="AA190" s="388">
        <f>VLOOKUP($C$190,[67]납품수량!$B$3:$AH$200,AA$1,0)</f>
        <v>0</v>
      </c>
      <c r="AB190" s="388">
        <f>VLOOKUP($C$190,[67]납품수량!$B$3:$AH$200,AB$1,0)</f>
        <v>0</v>
      </c>
      <c r="AC190" s="388">
        <f>VLOOKUP($C$190,[67]납품수량!$B$3:$AH$200,AC$1,0)</f>
        <v>0</v>
      </c>
      <c r="AD190" s="388">
        <f>VLOOKUP($C$190,[67]납품수량!$B$3:$AH$200,AD$1,0)</f>
        <v>0</v>
      </c>
      <c r="AE190" s="388">
        <f>VLOOKUP($C$190,[67]납품수량!$B$3:$AH$200,AE$1,0)</f>
        <v>0</v>
      </c>
      <c r="AF190" s="388">
        <f>VLOOKUP($C$190,[67]납품수량!$B$3:$AH$200,AF$1,0)</f>
        <v>0</v>
      </c>
      <c r="AG190" s="388">
        <f>VLOOKUP($C$190,[67]납품수량!$B$3:$AH$200,AG$1,0)</f>
        <v>0</v>
      </c>
      <c r="AH190" s="388">
        <f>VLOOKUP($C$190,[67]납품수량!$B$3:$AH$200,AH$1,0)</f>
        <v>0</v>
      </c>
      <c r="AI190" s="388">
        <f>VLOOKUP($C$190,[67]납품수량!$B$3:$AH$200,AI$1,0)</f>
        <v>0</v>
      </c>
      <c r="AJ190" s="388">
        <f>VLOOKUP($C$190,[67]납품수량!$B$3:$AH$200,AJ$1,0)</f>
        <v>0</v>
      </c>
      <c r="AK190" s="388">
        <f>VLOOKUP($C$190,[67]납품수량!$B$3:$AH$200,AK$1,0)</f>
        <v>0</v>
      </c>
      <c r="AL190" s="388">
        <f t="shared" si="176"/>
        <v>0</v>
      </c>
      <c r="AM190" s="389">
        <f t="shared" si="138"/>
        <v>0</v>
      </c>
      <c r="AN190" s="61"/>
      <c r="AO190" s="370">
        <f t="shared" ref="AO190:BS190" si="201">$F$190*G190</f>
        <v>0</v>
      </c>
      <c r="AP190" s="370">
        <f t="shared" si="201"/>
        <v>0</v>
      </c>
      <c r="AQ190" s="370">
        <f t="shared" si="201"/>
        <v>0</v>
      </c>
      <c r="AR190" s="370">
        <f t="shared" si="201"/>
        <v>0</v>
      </c>
      <c r="AS190" s="370">
        <f t="shared" si="201"/>
        <v>0</v>
      </c>
      <c r="AT190" s="370">
        <f t="shared" si="201"/>
        <v>0</v>
      </c>
      <c r="AU190" s="370">
        <f t="shared" si="201"/>
        <v>0</v>
      </c>
      <c r="AV190" s="370">
        <f t="shared" si="201"/>
        <v>0</v>
      </c>
      <c r="AW190" s="370">
        <f t="shared" si="201"/>
        <v>0</v>
      </c>
      <c r="AX190" s="370">
        <f t="shared" si="201"/>
        <v>0</v>
      </c>
      <c r="AY190" s="370">
        <f t="shared" si="201"/>
        <v>0</v>
      </c>
      <c r="AZ190" s="370">
        <f t="shared" si="201"/>
        <v>0</v>
      </c>
      <c r="BA190" s="370">
        <f t="shared" si="201"/>
        <v>0</v>
      </c>
      <c r="BB190" s="370">
        <f t="shared" si="201"/>
        <v>0</v>
      </c>
      <c r="BC190" s="370">
        <f t="shared" si="201"/>
        <v>0</v>
      </c>
      <c r="BD190" s="370">
        <f t="shared" si="201"/>
        <v>0</v>
      </c>
      <c r="BE190" s="370">
        <f t="shared" si="201"/>
        <v>0</v>
      </c>
      <c r="BF190" s="370">
        <f t="shared" si="201"/>
        <v>0</v>
      </c>
      <c r="BG190" s="370">
        <f t="shared" si="201"/>
        <v>0</v>
      </c>
      <c r="BH190" s="370">
        <f t="shared" si="201"/>
        <v>0</v>
      </c>
      <c r="BI190" s="370">
        <f t="shared" si="201"/>
        <v>0</v>
      </c>
      <c r="BJ190" s="370">
        <f t="shared" si="201"/>
        <v>0</v>
      </c>
      <c r="BK190" s="370">
        <f t="shared" si="201"/>
        <v>0</v>
      </c>
      <c r="BL190" s="370">
        <f t="shared" si="201"/>
        <v>0</v>
      </c>
      <c r="BM190" s="370">
        <f t="shared" si="201"/>
        <v>0</v>
      </c>
      <c r="BN190" s="370">
        <f t="shared" si="201"/>
        <v>0</v>
      </c>
      <c r="BO190" s="370">
        <f t="shared" si="201"/>
        <v>0</v>
      </c>
      <c r="BP190" s="370">
        <f t="shared" si="201"/>
        <v>0</v>
      </c>
      <c r="BQ190" s="370">
        <f t="shared" si="201"/>
        <v>0</v>
      </c>
      <c r="BR190" s="370">
        <f t="shared" si="201"/>
        <v>0</v>
      </c>
      <c r="BS190" s="370">
        <f t="shared" si="201"/>
        <v>0</v>
      </c>
      <c r="BT190" s="369">
        <f t="shared" si="140"/>
        <v>0</v>
      </c>
      <c r="BU190" s="61"/>
      <c r="BV190" s="61"/>
      <c r="BW190" s="61"/>
      <c r="BX190" s="61"/>
      <c r="BY190" s="61"/>
      <c r="BZ190" s="61"/>
      <c r="CA190" s="61"/>
      <c r="CB190" s="61"/>
      <c r="CC190" s="61"/>
      <c r="CD190" s="61"/>
      <c r="CE190" s="61"/>
      <c r="CF190" s="61"/>
      <c r="CG190" s="61"/>
      <c r="CH190" s="61"/>
      <c r="CI190" s="61"/>
      <c r="CJ190" s="61"/>
      <c r="CK190" s="61"/>
      <c r="CL190" s="61"/>
      <c r="CM190" s="61"/>
      <c r="CN190" s="61"/>
      <c r="CO190" s="61"/>
      <c r="CP190" s="61"/>
      <c r="CQ190" s="61"/>
      <c r="CR190" s="61"/>
      <c r="CS190" s="61"/>
      <c r="CT190" s="61"/>
      <c r="CU190" s="61"/>
      <c r="CV190" s="61"/>
      <c r="CW190" s="61"/>
      <c r="CX190" s="61"/>
      <c r="CY190" s="61"/>
      <c r="CZ190" s="61"/>
      <c r="DA190" s="61"/>
      <c r="DB190" s="61"/>
      <c r="DC190" s="61"/>
    </row>
    <row r="191" spans="1:107" s="58" customFormat="1" ht="16.5" customHeight="1">
      <c r="A191" s="70" t="s">
        <v>1315</v>
      </c>
      <c r="B191" s="660"/>
      <c r="C191" s="386" t="s">
        <v>277</v>
      </c>
      <c r="D191" s="387" t="s">
        <v>992</v>
      </c>
      <c r="E191" s="379" t="s">
        <v>989</v>
      </c>
      <c r="F191" s="77">
        <f>VLOOKUP(C191,'[65]06월마감'!$A$1:$B$500,2,0)</f>
        <v>122.7</v>
      </c>
      <c r="G191" s="388">
        <f>VLOOKUP($C$191,[67]납품수량!$B$3:$AH$200,G$1,0)</f>
        <v>0</v>
      </c>
      <c r="H191" s="388">
        <f>VLOOKUP($C$191,[67]납품수량!$B$3:$AH$200,H$1,0)</f>
        <v>0</v>
      </c>
      <c r="I191" s="388">
        <f>VLOOKUP($C$191,[67]납품수량!$B$3:$AH$200,I$1,0)</f>
        <v>0</v>
      </c>
      <c r="J191" s="388">
        <f>VLOOKUP($C$191,[67]납품수량!$B$3:$AH$200,J$1,0)</f>
        <v>0</v>
      </c>
      <c r="K191" s="388">
        <f>VLOOKUP($C$191,[67]납품수량!$B$3:$AH$200,K$1,0)</f>
        <v>0</v>
      </c>
      <c r="L191" s="388">
        <f>VLOOKUP($C$191,[67]납품수량!$B$3:$AH$200,L$1,0)</f>
        <v>0</v>
      </c>
      <c r="M191" s="388">
        <f>VLOOKUP($C$191,[67]납품수량!$B$3:$AH$200,M$1,0)</f>
        <v>0</v>
      </c>
      <c r="N191" s="388">
        <f>VLOOKUP($C$191,[67]납품수량!$B$3:$AH$200,N$1,0)</f>
        <v>0</v>
      </c>
      <c r="O191" s="388">
        <f>VLOOKUP($C$191,[67]납품수량!$B$3:$AH$200,O$1,0)</f>
        <v>0</v>
      </c>
      <c r="P191" s="388">
        <f>VLOOKUP($C$191,[67]납품수량!$B$3:$AH$200,P$1,0)</f>
        <v>0</v>
      </c>
      <c r="Q191" s="388">
        <f>VLOOKUP($C$191,[67]납품수량!$B$3:$AH$200,Q$1,0)</f>
        <v>0</v>
      </c>
      <c r="R191" s="388">
        <f>VLOOKUP($C$191,[67]납품수량!$B$3:$AH$200,R$1,0)</f>
        <v>0</v>
      </c>
      <c r="S191" s="388">
        <f>VLOOKUP($C$191,[67]납품수량!$B$3:$AH$200,S$1,0)</f>
        <v>0</v>
      </c>
      <c r="T191" s="388">
        <f>VLOOKUP($C$191,[67]납품수량!$B$3:$AH$200,T$1,0)</f>
        <v>0</v>
      </c>
      <c r="U191" s="388">
        <f>VLOOKUP($C$191,[67]납품수량!$B$3:$AH$200,U$1,0)</f>
        <v>0</v>
      </c>
      <c r="V191" s="388">
        <f>VLOOKUP($C$191,[67]납품수량!$B$3:$AH$200,V$1,0)</f>
        <v>0</v>
      </c>
      <c r="W191" s="388">
        <f>VLOOKUP($C$191,[67]납품수량!$B$3:$AH$200,W$1,0)</f>
        <v>0</v>
      </c>
      <c r="X191" s="388">
        <f>VLOOKUP($C$191,[67]납품수량!$B$3:$AH$200,X$1,0)</f>
        <v>0</v>
      </c>
      <c r="Y191" s="388">
        <f>VLOOKUP($C$191,[67]납품수량!$B$3:$AH$200,Y$1,0)</f>
        <v>0</v>
      </c>
      <c r="Z191" s="388">
        <f>VLOOKUP($C$191,[67]납품수량!$B$3:$AH$200,Z$1,0)</f>
        <v>0</v>
      </c>
      <c r="AA191" s="388">
        <f>VLOOKUP($C$191,[67]납품수량!$B$3:$AH$200,AA$1,0)</f>
        <v>0</v>
      </c>
      <c r="AB191" s="388">
        <f>VLOOKUP($C$191,[67]납품수량!$B$3:$AH$200,AB$1,0)</f>
        <v>0</v>
      </c>
      <c r="AC191" s="388">
        <f>VLOOKUP($C$191,[67]납품수량!$B$3:$AH$200,AC$1,0)</f>
        <v>0</v>
      </c>
      <c r="AD191" s="388">
        <f>VLOOKUP($C$191,[67]납품수량!$B$3:$AH$200,AD$1,0)</f>
        <v>0</v>
      </c>
      <c r="AE191" s="388">
        <f>VLOOKUP($C$191,[67]납품수량!$B$3:$AH$200,AE$1,0)</f>
        <v>0</v>
      </c>
      <c r="AF191" s="388">
        <f>VLOOKUP($C$191,[67]납품수량!$B$3:$AH$200,AF$1,0)</f>
        <v>0</v>
      </c>
      <c r="AG191" s="388">
        <f>VLOOKUP($C$191,[67]납품수량!$B$3:$AH$200,AG$1,0)</f>
        <v>0</v>
      </c>
      <c r="AH191" s="388">
        <f>VLOOKUP($C$191,[67]납품수량!$B$3:$AH$200,AH$1,0)</f>
        <v>0</v>
      </c>
      <c r="AI191" s="388">
        <f>VLOOKUP($C$191,[67]납품수량!$B$3:$AH$200,AI$1,0)</f>
        <v>0</v>
      </c>
      <c r="AJ191" s="388">
        <f>VLOOKUP($C$191,[67]납품수량!$B$3:$AH$200,AJ$1,0)</f>
        <v>0</v>
      </c>
      <c r="AK191" s="388">
        <f>VLOOKUP($C$191,[67]납품수량!$B$3:$AH$200,AK$1,0)</f>
        <v>0</v>
      </c>
      <c r="AL191" s="388">
        <f t="shared" si="176"/>
        <v>0</v>
      </c>
      <c r="AM191" s="389">
        <f t="shared" si="138"/>
        <v>0</v>
      </c>
      <c r="AN191" s="61"/>
      <c r="AO191" s="370">
        <f t="shared" ref="AO191:BS191" si="202">$F$191*G191</f>
        <v>0</v>
      </c>
      <c r="AP191" s="370">
        <f t="shared" si="202"/>
        <v>0</v>
      </c>
      <c r="AQ191" s="370">
        <f t="shared" si="202"/>
        <v>0</v>
      </c>
      <c r="AR191" s="370">
        <f t="shared" si="202"/>
        <v>0</v>
      </c>
      <c r="AS191" s="370">
        <f t="shared" si="202"/>
        <v>0</v>
      </c>
      <c r="AT191" s="370">
        <f t="shared" si="202"/>
        <v>0</v>
      </c>
      <c r="AU191" s="370">
        <f t="shared" si="202"/>
        <v>0</v>
      </c>
      <c r="AV191" s="370">
        <f t="shared" si="202"/>
        <v>0</v>
      </c>
      <c r="AW191" s="370">
        <f t="shared" si="202"/>
        <v>0</v>
      </c>
      <c r="AX191" s="370">
        <f t="shared" si="202"/>
        <v>0</v>
      </c>
      <c r="AY191" s="370">
        <f t="shared" si="202"/>
        <v>0</v>
      </c>
      <c r="AZ191" s="370">
        <f t="shared" si="202"/>
        <v>0</v>
      </c>
      <c r="BA191" s="370">
        <f t="shared" si="202"/>
        <v>0</v>
      </c>
      <c r="BB191" s="370">
        <f t="shared" si="202"/>
        <v>0</v>
      </c>
      <c r="BC191" s="370">
        <f t="shared" si="202"/>
        <v>0</v>
      </c>
      <c r="BD191" s="370">
        <f t="shared" si="202"/>
        <v>0</v>
      </c>
      <c r="BE191" s="370">
        <f t="shared" si="202"/>
        <v>0</v>
      </c>
      <c r="BF191" s="370">
        <f t="shared" si="202"/>
        <v>0</v>
      </c>
      <c r="BG191" s="370">
        <f t="shared" si="202"/>
        <v>0</v>
      </c>
      <c r="BH191" s="370">
        <f t="shared" si="202"/>
        <v>0</v>
      </c>
      <c r="BI191" s="370">
        <f t="shared" si="202"/>
        <v>0</v>
      </c>
      <c r="BJ191" s="370">
        <f t="shared" si="202"/>
        <v>0</v>
      </c>
      <c r="BK191" s="370">
        <f t="shared" si="202"/>
        <v>0</v>
      </c>
      <c r="BL191" s="370">
        <f t="shared" si="202"/>
        <v>0</v>
      </c>
      <c r="BM191" s="370">
        <f t="shared" si="202"/>
        <v>0</v>
      </c>
      <c r="BN191" s="370">
        <f t="shared" si="202"/>
        <v>0</v>
      </c>
      <c r="BO191" s="370">
        <f t="shared" si="202"/>
        <v>0</v>
      </c>
      <c r="BP191" s="370">
        <f t="shared" si="202"/>
        <v>0</v>
      </c>
      <c r="BQ191" s="370">
        <f t="shared" si="202"/>
        <v>0</v>
      </c>
      <c r="BR191" s="370">
        <f t="shared" si="202"/>
        <v>0</v>
      </c>
      <c r="BS191" s="370">
        <f t="shared" si="202"/>
        <v>0</v>
      </c>
      <c r="BT191" s="369">
        <f t="shared" si="140"/>
        <v>0</v>
      </c>
      <c r="BU191" s="61"/>
      <c r="BV191" s="61"/>
      <c r="BW191" s="61"/>
      <c r="BX191" s="61"/>
      <c r="BY191" s="61"/>
      <c r="BZ191" s="61"/>
      <c r="CA191" s="61"/>
      <c r="CB191" s="61"/>
      <c r="CC191" s="61"/>
      <c r="CD191" s="61"/>
      <c r="CE191" s="61"/>
      <c r="CF191" s="61"/>
      <c r="CG191" s="61"/>
      <c r="CH191" s="61"/>
      <c r="CI191" s="61"/>
      <c r="CJ191" s="61"/>
      <c r="CK191" s="61"/>
      <c r="CL191" s="61"/>
      <c r="CM191" s="61"/>
      <c r="CN191" s="61"/>
      <c r="CO191" s="61"/>
      <c r="CP191" s="61"/>
      <c r="CQ191" s="61"/>
      <c r="CR191" s="61"/>
      <c r="CS191" s="61"/>
      <c r="CT191" s="61"/>
      <c r="CU191" s="61"/>
      <c r="CV191" s="61"/>
      <c r="CW191" s="61"/>
      <c r="CX191" s="61"/>
      <c r="CY191" s="61"/>
      <c r="CZ191" s="61"/>
      <c r="DA191" s="61"/>
      <c r="DB191" s="61"/>
      <c r="DC191" s="61"/>
    </row>
    <row r="192" spans="1:107" s="58" customFormat="1" ht="16.5" customHeight="1">
      <c r="A192" s="70" t="s">
        <v>1315</v>
      </c>
      <c r="B192" s="663"/>
      <c r="C192" s="393" t="s">
        <v>991</v>
      </c>
      <c r="D192" s="394" t="s">
        <v>990</v>
      </c>
      <c r="E192" s="395" t="s">
        <v>989</v>
      </c>
      <c r="F192" s="396">
        <f>VLOOKUP(C192,'[65]06월마감'!$A$1:$B$500,2,0)</f>
        <v>125.3</v>
      </c>
      <c r="G192" s="397">
        <f>VLOOKUP($C$192,[67]납품수량!$B$3:$AH$200,G$1,0)</f>
        <v>0</v>
      </c>
      <c r="H192" s="397">
        <f>VLOOKUP($C$192,[67]납품수량!$B$3:$AH$200,H$1,0)</f>
        <v>0</v>
      </c>
      <c r="I192" s="397">
        <f>VLOOKUP($C$192,[67]납품수량!$B$3:$AH$200,I$1,0)</f>
        <v>0</v>
      </c>
      <c r="J192" s="397">
        <f>VLOOKUP($C$192,[67]납품수량!$B$3:$AH$200,J$1,0)</f>
        <v>0</v>
      </c>
      <c r="K192" s="397">
        <f>VLOOKUP($C$192,[67]납품수량!$B$3:$AH$200,K$1,0)</f>
        <v>0</v>
      </c>
      <c r="L192" s="397">
        <f>VLOOKUP($C$192,[67]납품수량!$B$3:$AH$200,L$1,0)</f>
        <v>0</v>
      </c>
      <c r="M192" s="397">
        <f>VLOOKUP($C$192,[67]납품수량!$B$3:$AH$200,M$1,0)</f>
        <v>0</v>
      </c>
      <c r="N192" s="397">
        <f>VLOOKUP($C$192,[67]납품수량!$B$3:$AH$200,N$1,0)</f>
        <v>0</v>
      </c>
      <c r="O192" s="397">
        <f>VLOOKUP($C$192,[67]납품수량!$B$3:$AH$200,O$1,0)</f>
        <v>0</v>
      </c>
      <c r="P192" s="397">
        <f>VLOOKUP($C$192,[67]납품수량!$B$3:$AH$200,P$1,0)</f>
        <v>0</v>
      </c>
      <c r="Q192" s="397">
        <f>VLOOKUP($C$192,[67]납품수량!$B$3:$AH$200,Q$1,0)</f>
        <v>0</v>
      </c>
      <c r="R192" s="397">
        <f>VLOOKUP($C$192,[67]납품수량!$B$3:$AH$200,R$1,0)</f>
        <v>0</v>
      </c>
      <c r="S192" s="397">
        <f>VLOOKUP($C$192,[67]납품수량!$B$3:$AH$200,S$1,0)</f>
        <v>0</v>
      </c>
      <c r="T192" s="397">
        <f>VLOOKUP($C$192,[67]납품수량!$B$3:$AH$200,T$1,0)</f>
        <v>0</v>
      </c>
      <c r="U192" s="397">
        <f>VLOOKUP($C$192,[67]납품수량!$B$3:$AH$200,U$1,0)</f>
        <v>0</v>
      </c>
      <c r="V192" s="397">
        <f>VLOOKUP($C$192,[67]납품수량!$B$3:$AH$200,V$1,0)</f>
        <v>0</v>
      </c>
      <c r="W192" s="397">
        <f>VLOOKUP($C$192,[67]납품수량!$B$3:$AH$200,W$1,0)</f>
        <v>0</v>
      </c>
      <c r="X192" s="397">
        <f>VLOOKUP($C$192,[67]납품수량!$B$3:$AH$200,X$1,0)</f>
        <v>0</v>
      </c>
      <c r="Y192" s="397">
        <f>VLOOKUP($C$192,[67]납품수량!$B$3:$AH$200,Y$1,0)</f>
        <v>0</v>
      </c>
      <c r="Z192" s="397">
        <f>VLOOKUP($C$192,[67]납품수량!$B$3:$AH$200,Z$1,0)</f>
        <v>0</v>
      </c>
      <c r="AA192" s="397">
        <f>VLOOKUP($C$192,[67]납품수량!$B$3:$AH$200,AA$1,0)</f>
        <v>0</v>
      </c>
      <c r="AB192" s="397">
        <f>VLOOKUP($C$192,[67]납품수량!$B$3:$AH$200,AB$1,0)</f>
        <v>0</v>
      </c>
      <c r="AC192" s="397">
        <f>VLOOKUP($C$192,[67]납품수량!$B$3:$AH$200,AC$1,0)</f>
        <v>0</v>
      </c>
      <c r="AD192" s="397">
        <f>VLOOKUP($C$192,[67]납품수량!$B$3:$AH$200,AD$1,0)</f>
        <v>0</v>
      </c>
      <c r="AE192" s="397">
        <f>VLOOKUP($C$192,[67]납품수량!$B$3:$AH$200,AE$1,0)</f>
        <v>0</v>
      </c>
      <c r="AF192" s="397">
        <f>VLOOKUP($C$192,[67]납품수량!$B$3:$AH$200,AF$1,0)</f>
        <v>0</v>
      </c>
      <c r="AG192" s="397">
        <f>VLOOKUP($C$192,[67]납품수량!$B$3:$AH$200,AG$1,0)</f>
        <v>0</v>
      </c>
      <c r="AH192" s="397">
        <f>VLOOKUP($C$192,[67]납품수량!$B$3:$AH$200,AH$1,0)</f>
        <v>0</v>
      </c>
      <c r="AI192" s="397">
        <f>VLOOKUP($C$192,[67]납품수량!$B$3:$AH$200,AI$1,0)</f>
        <v>0</v>
      </c>
      <c r="AJ192" s="397">
        <f>VLOOKUP($C$192,[67]납품수량!$B$3:$AH$200,AJ$1,0)</f>
        <v>0</v>
      </c>
      <c r="AK192" s="397">
        <f>VLOOKUP($C$192,[67]납품수량!$B$3:$AH$200,AK$1,0)</f>
        <v>0</v>
      </c>
      <c r="AL192" s="397">
        <f t="shared" si="176"/>
        <v>0</v>
      </c>
      <c r="AM192" s="398">
        <f t="shared" si="138"/>
        <v>0</v>
      </c>
      <c r="AN192" s="61"/>
      <c r="AO192" s="370">
        <f t="shared" ref="AO192:BS192" si="203">$F$192*G192</f>
        <v>0</v>
      </c>
      <c r="AP192" s="370">
        <f t="shared" si="203"/>
        <v>0</v>
      </c>
      <c r="AQ192" s="370">
        <f t="shared" si="203"/>
        <v>0</v>
      </c>
      <c r="AR192" s="370">
        <f t="shared" si="203"/>
        <v>0</v>
      </c>
      <c r="AS192" s="370">
        <f t="shared" si="203"/>
        <v>0</v>
      </c>
      <c r="AT192" s="370">
        <f t="shared" si="203"/>
        <v>0</v>
      </c>
      <c r="AU192" s="370">
        <f t="shared" si="203"/>
        <v>0</v>
      </c>
      <c r="AV192" s="370">
        <f t="shared" si="203"/>
        <v>0</v>
      </c>
      <c r="AW192" s="370">
        <f t="shared" si="203"/>
        <v>0</v>
      </c>
      <c r="AX192" s="370">
        <f t="shared" si="203"/>
        <v>0</v>
      </c>
      <c r="AY192" s="370">
        <f t="shared" si="203"/>
        <v>0</v>
      </c>
      <c r="AZ192" s="370">
        <f t="shared" si="203"/>
        <v>0</v>
      </c>
      <c r="BA192" s="370">
        <f t="shared" si="203"/>
        <v>0</v>
      </c>
      <c r="BB192" s="370">
        <f t="shared" si="203"/>
        <v>0</v>
      </c>
      <c r="BC192" s="370">
        <f t="shared" si="203"/>
        <v>0</v>
      </c>
      <c r="BD192" s="370">
        <f t="shared" si="203"/>
        <v>0</v>
      </c>
      <c r="BE192" s="370">
        <f t="shared" si="203"/>
        <v>0</v>
      </c>
      <c r="BF192" s="370">
        <f t="shared" si="203"/>
        <v>0</v>
      </c>
      <c r="BG192" s="370">
        <f t="shared" si="203"/>
        <v>0</v>
      </c>
      <c r="BH192" s="370">
        <f t="shared" si="203"/>
        <v>0</v>
      </c>
      <c r="BI192" s="370">
        <f t="shared" si="203"/>
        <v>0</v>
      </c>
      <c r="BJ192" s="370">
        <f t="shared" si="203"/>
        <v>0</v>
      </c>
      <c r="BK192" s="370">
        <f t="shared" si="203"/>
        <v>0</v>
      </c>
      <c r="BL192" s="370">
        <f t="shared" si="203"/>
        <v>0</v>
      </c>
      <c r="BM192" s="370">
        <f t="shared" si="203"/>
        <v>0</v>
      </c>
      <c r="BN192" s="370">
        <f t="shared" si="203"/>
        <v>0</v>
      </c>
      <c r="BO192" s="370">
        <f t="shared" si="203"/>
        <v>0</v>
      </c>
      <c r="BP192" s="370">
        <f t="shared" si="203"/>
        <v>0</v>
      </c>
      <c r="BQ192" s="370">
        <f t="shared" si="203"/>
        <v>0</v>
      </c>
      <c r="BR192" s="370">
        <f t="shared" si="203"/>
        <v>0</v>
      </c>
      <c r="BS192" s="370">
        <f t="shared" si="203"/>
        <v>0</v>
      </c>
      <c r="BT192" s="369">
        <f t="shared" si="140"/>
        <v>0</v>
      </c>
      <c r="BU192" s="61"/>
      <c r="BV192" s="61"/>
      <c r="BW192" s="61"/>
      <c r="BX192" s="61"/>
      <c r="BY192" s="61"/>
      <c r="BZ192" s="61"/>
      <c r="CA192" s="61"/>
      <c r="CB192" s="61"/>
      <c r="CC192" s="61"/>
      <c r="CD192" s="61"/>
      <c r="CE192" s="61"/>
      <c r="CF192" s="61"/>
      <c r="CG192" s="61"/>
      <c r="CH192" s="61"/>
      <c r="CI192" s="61"/>
      <c r="CJ192" s="61"/>
      <c r="CK192" s="61"/>
      <c r="CL192" s="61"/>
      <c r="CM192" s="61"/>
      <c r="CN192" s="61"/>
      <c r="CO192" s="61"/>
      <c r="CP192" s="61"/>
      <c r="CQ192" s="61"/>
      <c r="CR192" s="61"/>
      <c r="CS192" s="61"/>
      <c r="CT192" s="61"/>
      <c r="CU192" s="61"/>
      <c r="CV192" s="61"/>
      <c r="CW192" s="61"/>
      <c r="CX192" s="61"/>
      <c r="CY192" s="61"/>
      <c r="CZ192" s="61"/>
      <c r="DA192" s="61"/>
      <c r="DB192" s="61"/>
      <c r="DC192" s="61"/>
    </row>
    <row r="193" spans="1:107" s="58" customFormat="1" ht="16.5" customHeight="1">
      <c r="A193" s="70" t="s">
        <v>634</v>
      </c>
      <c r="B193" s="659" t="s">
        <v>44</v>
      </c>
      <c r="C193" s="380" t="s">
        <v>561</v>
      </c>
      <c r="D193" s="381" t="s">
        <v>986</v>
      </c>
      <c r="E193" s="382" t="s">
        <v>563</v>
      </c>
      <c r="F193" s="383">
        <f>VLOOKUP(C193,'[65]06월마감'!$A$1:$B$500,2,0)</f>
        <v>5201</v>
      </c>
      <c r="G193" s="384">
        <f>VLOOKUP($C$193,[67]납품수량!$B$3:$AH$200,G$1,0)</f>
        <v>0</v>
      </c>
      <c r="H193" s="384">
        <f>VLOOKUP($C$193,[67]납품수량!$B$3:$AH$200,H$1,0)</f>
        <v>0</v>
      </c>
      <c r="I193" s="384">
        <f>VLOOKUP($C$193,[67]납품수량!$B$3:$AH$200,I$1,0)</f>
        <v>0</v>
      </c>
      <c r="J193" s="384">
        <f>VLOOKUP($C$193,[67]납품수량!$B$3:$AH$200,J$1,0)</f>
        <v>0</v>
      </c>
      <c r="K193" s="384">
        <f>VLOOKUP($C$193,[67]납품수량!$B$3:$AH$200,K$1,0)</f>
        <v>0</v>
      </c>
      <c r="L193" s="384">
        <f>VLOOKUP($C$193,[67]납품수량!$B$3:$AH$200,L$1,0)</f>
        <v>0</v>
      </c>
      <c r="M193" s="384">
        <f>VLOOKUP($C$193,[67]납품수량!$B$3:$AH$200,M$1,0)</f>
        <v>0</v>
      </c>
      <c r="N193" s="384">
        <f>VLOOKUP($C$193,[67]납품수량!$B$3:$AH$200,N$1,0)</f>
        <v>2350</v>
      </c>
      <c r="O193" s="384">
        <f>VLOOKUP($C$193,[67]납품수량!$B$3:$AH$200,O$1,0)</f>
        <v>0</v>
      </c>
      <c r="P193" s="384">
        <f>VLOOKUP($C$193,[67]납품수량!$B$3:$AH$200,P$1,0)</f>
        <v>0</v>
      </c>
      <c r="Q193" s="384">
        <f>VLOOKUP($C$193,[67]납품수량!$B$3:$AH$200,Q$1,0)</f>
        <v>0</v>
      </c>
      <c r="R193" s="384">
        <f>VLOOKUP($C$193,[67]납품수량!$B$3:$AH$200,R$1,0)</f>
        <v>0</v>
      </c>
      <c r="S193" s="384">
        <f>VLOOKUP($C$193,[67]납품수량!$B$3:$AH$200,S$1,0)</f>
        <v>0</v>
      </c>
      <c r="T193" s="384">
        <f>VLOOKUP($C$193,[67]납품수량!$B$3:$AH$200,T$1,0)</f>
        <v>0</v>
      </c>
      <c r="U193" s="384">
        <f>VLOOKUP($C$193,[67]납품수량!$B$3:$AH$200,U$1,0)</f>
        <v>1947</v>
      </c>
      <c r="V193" s="384">
        <f>VLOOKUP($C$193,[67]납품수량!$B$3:$AH$200,V$1,0)</f>
        <v>0</v>
      </c>
      <c r="W193" s="384">
        <f>VLOOKUP($C$193,[67]납품수량!$B$3:$AH$200,W$1,0)</f>
        <v>0</v>
      </c>
      <c r="X193" s="384">
        <f>VLOOKUP($C$193,[67]납품수량!$B$3:$AH$200,X$1,0)</f>
        <v>0</v>
      </c>
      <c r="Y193" s="384">
        <f>VLOOKUP($C$193,[67]납품수량!$B$3:$AH$200,Y$1,0)</f>
        <v>0</v>
      </c>
      <c r="Z193" s="384">
        <f>VLOOKUP($C$193,[67]납품수량!$B$3:$AH$200,Z$1,0)</f>
        <v>0</v>
      </c>
      <c r="AA193" s="384">
        <f>VLOOKUP($C$193,[67]납품수량!$B$3:$AH$200,AA$1,0)</f>
        <v>0</v>
      </c>
      <c r="AB193" s="384">
        <f>VLOOKUP($C$193,[67]납품수량!$B$3:$AH$200,AB$1,0)</f>
        <v>0</v>
      </c>
      <c r="AC193" s="384">
        <f>VLOOKUP($C$193,[67]납품수량!$B$3:$AH$200,AC$1,0)</f>
        <v>0</v>
      </c>
      <c r="AD193" s="384">
        <f>VLOOKUP($C$193,[67]납품수량!$B$3:$AH$200,AD$1,0)</f>
        <v>0</v>
      </c>
      <c r="AE193" s="384">
        <f>VLOOKUP($C$193,[67]납품수량!$B$3:$AH$200,AE$1,0)</f>
        <v>0</v>
      </c>
      <c r="AF193" s="384">
        <f>VLOOKUP($C$193,[67]납품수량!$B$3:$AH$200,AF$1,0)</f>
        <v>0</v>
      </c>
      <c r="AG193" s="384">
        <f>VLOOKUP($C$193,[67]납품수량!$B$3:$AH$200,AG$1,0)</f>
        <v>0</v>
      </c>
      <c r="AH193" s="384">
        <f>VLOOKUP($C$193,[67]납품수량!$B$3:$AH$200,AH$1,0)</f>
        <v>0</v>
      </c>
      <c r="AI193" s="384">
        <f>VLOOKUP($C$193,[67]납품수량!$B$3:$AH$200,AI$1,0)</f>
        <v>0</v>
      </c>
      <c r="AJ193" s="384">
        <f>VLOOKUP($C$193,[67]납품수량!$B$3:$AH$200,AJ$1,0)</f>
        <v>0</v>
      </c>
      <c r="AK193" s="384">
        <f>VLOOKUP($C$193,[67]납품수량!$B$3:$AH$200,AK$1,0)</f>
        <v>0</v>
      </c>
      <c r="AL193" s="384">
        <f t="shared" si="176"/>
        <v>4297</v>
      </c>
      <c r="AM193" s="385">
        <f t="shared" si="138"/>
        <v>22348697</v>
      </c>
      <c r="AN193" s="61"/>
      <c r="AO193" s="370">
        <f t="shared" ref="AO193:BS193" si="204">$F$193*G193</f>
        <v>0</v>
      </c>
      <c r="AP193" s="370">
        <f t="shared" si="204"/>
        <v>0</v>
      </c>
      <c r="AQ193" s="370">
        <f t="shared" si="204"/>
        <v>0</v>
      </c>
      <c r="AR193" s="370">
        <f t="shared" si="204"/>
        <v>0</v>
      </c>
      <c r="AS193" s="370">
        <f t="shared" si="204"/>
        <v>0</v>
      </c>
      <c r="AT193" s="370">
        <f t="shared" si="204"/>
        <v>0</v>
      </c>
      <c r="AU193" s="370">
        <f t="shared" si="204"/>
        <v>0</v>
      </c>
      <c r="AV193" s="370">
        <f t="shared" si="204"/>
        <v>12222350</v>
      </c>
      <c r="AW193" s="370">
        <f t="shared" si="204"/>
        <v>0</v>
      </c>
      <c r="AX193" s="370">
        <f t="shared" si="204"/>
        <v>0</v>
      </c>
      <c r="AY193" s="370">
        <f t="shared" si="204"/>
        <v>0</v>
      </c>
      <c r="AZ193" s="370">
        <f t="shared" si="204"/>
        <v>0</v>
      </c>
      <c r="BA193" s="370">
        <f t="shared" si="204"/>
        <v>0</v>
      </c>
      <c r="BB193" s="370">
        <f t="shared" si="204"/>
        <v>0</v>
      </c>
      <c r="BC193" s="370">
        <f t="shared" si="204"/>
        <v>10126347</v>
      </c>
      <c r="BD193" s="370">
        <f t="shared" si="204"/>
        <v>0</v>
      </c>
      <c r="BE193" s="370">
        <f t="shared" si="204"/>
        <v>0</v>
      </c>
      <c r="BF193" s="370">
        <f t="shared" si="204"/>
        <v>0</v>
      </c>
      <c r="BG193" s="370">
        <f t="shared" si="204"/>
        <v>0</v>
      </c>
      <c r="BH193" s="370">
        <f t="shared" si="204"/>
        <v>0</v>
      </c>
      <c r="BI193" s="370">
        <f t="shared" si="204"/>
        <v>0</v>
      </c>
      <c r="BJ193" s="370">
        <f t="shared" si="204"/>
        <v>0</v>
      </c>
      <c r="BK193" s="370">
        <f t="shared" si="204"/>
        <v>0</v>
      </c>
      <c r="BL193" s="370">
        <f t="shared" si="204"/>
        <v>0</v>
      </c>
      <c r="BM193" s="370">
        <f t="shared" si="204"/>
        <v>0</v>
      </c>
      <c r="BN193" s="370">
        <f t="shared" si="204"/>
        <v>0</v>
      </c>
      <c r="BO193" s="370">
        <f t="shared" si="204"/>
        <v>0</v>
      </c>
      <c r="BP193" s="370">
        <f t="shared" si="204"/>
        <v>0</v>
      </c>
      <c r="BQ193" s="370">
        <f t="shared" si="204"/>
        <v>0</v>
      </c>
      <c r="BR193" s="370">
        <f t="shared" si="204"/>
        <v>0</v>
      </c>
      <c r="BS193" s="370">
        <f t="shared" si="204"/>
        <v>0</v>
      </c>
      <c r="BT193" s="369">
        <f t="shared" si="140"/>
        <v>22348697</v>
      </c>
      <c r="BU193" s="61"/>
      <c r="BV193" s="61"/>
      <c r="BW193" s="61"/>
      <c r="BX193" s="61"/>
      <c r="BY193" s="61"/>
      <c r="BZ193" s="61"/>
      <c r="CA193" s="61"/>
      <c r="CB193" s="61"/>
      <c r="CC193" s="61"/>
      <c r="CD193" s="61"/>
      <c r="CE193" s="61"/>
      <c r="CF193" s="61"/>
      <c r="CG193" s="61"/>
      <c r="CH193" s="61"/>
      <c r="CI193" s="61"/>
      <c r="CJ193" s="61"/>
      <c r="CK193" s="61"/>
      <c r="CL193" s="61"/>
      <c r="CM193" s="61"/>
      <c r="CN193" s="61"/>
      <c r="CO193" s="61"/>
      <c r="CP193" s="61"/>
      <c r="CQ193" s="61"/>
      <c r="CR193" s="61"/>
      <c r="CS193" s="61"/>
      <c r="CT193" s="61"/>
      <c r="CU193" s="61"/>
      <c r="CV193" s="61"/>
      <c r="CW193" s="61"/>
      <c r="CX193" s="61"/>
      <c r="CY193" s="61"/>
      <c r="CZ193" s="61"/>
      <c r="DA193" s="61"/>
      <c r="DB193" s="61"/>
      <c r="DC193" s="61"/>
    </row>
    <row r="194" spans="1:107" s="58" customFormat="1" ht="16.5" customHeight="1">
      <c r="A194" s="70" t="s">
        <v>632</v>
      </c>
      <c r="B194" s="660"/>
      <c r="C194" s="386" t="s">
        <v>564</v>
      </c>
      <c r="D194" s="387" t="s">
        <v>986</v>
      </c>
      <c r="E194" s="379" t="s">
        <v>985</v>
      </c>
      <c r="F194" s="77">
        <f>VLOOKUP(C194,'[65]06월마감'!$A$1:$B$500,2,0)</f>
        <v>5140</v>
      </c>
      <c r="G194" s="388">
        <f>VLOOKUP($C$194,[67]납품수량!$B$3:$AH$200,G$1,0)</f>
        <v>0</v>
      </c>
      <c r="H194" s="388">
        <f>VLOOKUP($C$194,[67]납품수량!$B$3:$AH$200,H$1,0)</f>
        <v>0</v>
      </c>
      <c r="I194" s="388">
        <f>VLOOKUP($C$194,[67]납품수량!$B$3:$AH$200,I$1,0)</f>
        <v>0</v>
      </c>
      <c r="J194" s="388">
        <f>VLOOKUP($C$194,[67]납품수량!$B$3:$AH$200,J$1,0)</f>
        <v>0</v>
      </c>
      <c r="K194" s="388">
        <f>VLOOKUP($C$194,[67]납품수량!$B$3:$AH$200,K$1,0)</f>
        <v>0</v>
      </c>
      <c r="L194" s="388">
        <f>VLOOKUP($C$194,[67]납품수량!$B$3:$AH$200,L$1,0)</f>
        <v>0</v>
      </c>
      <c r="M194" s="388">
        <f>VLOOKUP($C$194,[67]납품수량!$B$3:$AH$200,M$1,0)</f>
        <v>0</v>
      </c>
      <c r="N194" s="388">
        <f>VLOOKUP($C$194,[67]납품수량!$B$3:$AH$200,N$1,0)</f>
        <v>1800</v>
      </c>
      <c r="O194" s="388">
        <f>VLOOKUP($C$194,[67]납품수량!$B$3:$AH$200,O$1,0)</f>
        <v>0</v>
      </c>
      <c r="P194" s="388">
        <f>VLOOKUP($C$194,[67]납품수량!$B$3:$AH$200,P$1,0)</f>
        <v>0</v>
      </c>
      <c r="Q194" s="388">
        <f>VLOOKUP($C$194,[67]납품수량!$B$3:$AH$200,Q$1,0)</f>
        <v>0</v>
      </c>
      <c r="R194" s="388">
        <f>VLOOKUP($C$194,[67]납품수량!$B$3:$AH$200,R$1,0)</f>
        <v>0</v>
      </c>
      <c r="S194" s="388">
        <f>VLOOKUP($C$194,[67]납품수량!$B$3:$AH$200,S$1,0)</f>
        <v>0</v>
      </c>
      <c r="T194" s="388">
        <f>VLOOKUP($C$194,[67]납품수량!$B$3:$AH$200,T$1,0)</f>
        <v>0</v>
      </c>
      <c r="U194" s="388">
        <f>VLOOKUP($C$194,[67]납품수량!$B$3:$AH$200,U$1,0)</f>
        <v>1349</v>
      </c>
      <c r="V194" s="388">
        <f>VLOOKUP($C$194,[67]납품수량!$B$3:$AH$200,V$1,0)</f>
        <v>0</v>
      </c>
      <c r="W194" s="388">
        <f>VLOOKUP($C$194,[67]납품수량!$B$3:$AH$200,W$1,0)</f>
        <v>0</v>
      </c>
      <c r="X194" s="388">
        <f>VLOOKUP($C$194,[67]납품수량!$B$3:$AH$200,X$1,0)</f>
        <v>0</v>
      </c>
      <c r="Y194" s="388">
        <f>VLOOKUP($C$194,[67]납품수량!$B$3:$AH$200,Y$1,0)</f>
        <v>0</v>
      </c>
      <c r="Z194" s="388">
        <f>VLOOKUP($C$194,[67]납품수량!$B$3:$AH$200,Z$1,0)</f>
        <v>0</v>
      </c>
      <c r="AA194" s="388">
        <f>VLOOKUP($C$194,[67]납품수량!$B$3:$AH$200,AA$1,0)</f>
        <v>0</v>
      </c>
      <c r="AB194" s="388">
        <f>VLOOKUP($C$194,[67]납품수량!$B$3:$AH$200,AB$1,0)</f>
        <v>0</v>
      </c>
      <c r="AC194" s="388">
        <f>VLOOKUP($C$194,[67]납품수량!$B$3:$AH$200,AC$1,0)</f>
        <v>0</v>
      </c>
      <c r="AD194" s="388">
        <f>VLOOKUP($C$194,[67]납품수량!$B$3:$AH$200,AD$1,0)</f>
        <v>0</v>
      </c>
      <c r="AE194" s="388">
        <f>VLOOKUP($C$194,[67]납품수량!$B$3:$AH$200,AE$1,0)</f>
        <v>0</v>
      </c>
      <c r="AF194" s="388">
        <f>VLOOKUP($C$194,[67]납품수량!$B$3:$AH$200,AF$1,0)</f>
        <v>0</v>
      </c>
      <c r="AG194" s="388">
        <f>VLOOKUP($C$194,[67]납품수량!$B$3:$AH$200,AG$1,0)</f>
        <v>0</v>
      </c>
      <c r="AH194" s="388">
        <f>VLOOKUP($C$194,[67]납품수량!$B$3:$AH$200,AH$1,0)</f>
        <v>0</v>
      </c>
      <c r="AI194" s="388">
        <f>VLOOKUP($C$194,[67]납품수량!$B$3:$AH$200,AI$1,0)</f>
        <v>0</v>
      </c>
      <c r="AJ194" s="388">
        <f>VLOOKUP($C$194,[67]납품수량!$B$3:$AH$200,AJ$1,0)</f>
        <v>0</v>
      </c>
      <c r="AK194" s="388">
        <f>VLOOKUP($C$194,[67]납품수량!$B$3:$AH$200,AK$1,0)</f>
        <v>0</v>
      </c>
      <c r="AL194" s="388">
        <f t="shared" si="176"/>
        <v>3149</v>
      </c>
      <c r="AM194" s="389">
        <f t="shared" si="138"/>
        <v>16185860</v>
      </c>
      <c r="AN194" s="61"/>
      <c r="AO194" s="370">
        <f t="shared" ref="AO194:BS194" si="205">$F$194*G194</f>
        <v>0</v>
      </c>
      <c r="AP194" s="370">
        <f t="shared" si="205"/>
        <v>0</v>
      </c>
      <c r="AQ194" s="370">
        <f t="shared" si="205"/>
        <v>0</v>
      </c>
      <c r="AR194" s="370">
        <f t="shared" si="205"/>
        <v>0</v>
      </c>
      <c r="AS194" s="370">
        <f t="shared" si="205"/>
        <v>0</v>
      </c>
      <c r="AT194" s="370">
        <f t="shared" si="205"/>
        <v>0</v>
      </c>
      <c r="AU194" s="370">
        <f t="shared" si="205"/>
        <v>0</v>
      </c>
      <c r="AV194" s="370">
        <f t="shared" si="205"/>
        <v>9252000</v>
      </c>
      <c r="AW194" s="370">
        <f t="shared" si="205"/>
        <v>0</v>
      </c>
      <c r="AX194" s="370">
        <f t="shared" si="205"/>
        <v>0</v>
      </c>
      <c r="AY194" s="370">
        <f t="shared" si="205"/>
        <v>0</v>
      </c>
      <c r="AZ194" s="370">
        <f t="shared" si="205"/>
        <v>0</v>
      </c>
      <c r="BA194" s="370">
        <f t="shared" si="205"/>
        <v>0</v>
      </c>
      <c r="BB194" s="370">
        <f t="shared" si="205"/>
        <v>0</v>
      </c>
      <c r="BC194" s="370">
        <f t="shared" si="205"/>
        <v>6933860</v>
      </c>
      <c r="BD194" s="370">
        <f t="shared" si="205"/>
        <v>0</v>
      </c>
      <c r="BE194" s="370">
        <f t="shared" si="205"/>
        <v>0</v>
      </c>
      <c r="BF194" s="370">
        <f t="shared" si="205"/>
        <v>0</v>
      </c>
      <c r="BG194" s="370">
        <f t="shared" si="205"/>
        <v>0</v>
      </c>
      <c r="BH194" s="370">
        <f t="shared" si="205"/>
        <v>0</v>
      </c>
      <c r="BI194" s="370">
        <f t="shared" si="205"/>
        <v>0</v>
      </c>
      <c r="BJ194" s="370">
        <f t="shared" si="205"/>
        <v>0</v>
      </c>
      <c r="BK194" s="370">
        <f t="shared" si="205"/>
        <v>0</v>
      </c>
      <c r="BL194" s="370">
        <f t="shared" si="205"/>
        <v>0</v>
      </c>
      <c r="BM194" s="370">
        <f t="shared" si="205"/>
        <v>0</v>
      </c>
      <c r="BN194" s="370">
        <f t="shared" si="205"/>
        <v>0</v>
      </c>
      <c r="BO194" s="370">
        <f t="shared" si="205"/>
        <v>0</v>
      </c>
      <c r="BP194" s="370">
        <f t="shared" si="205"/>
        <v>0</v>
      </c>
      <c r="BQ194" s="370">
        <f t="shared" si="205"/>
        <v>0</v>
      </c>
      <c r="BR194" s="370">
        <f t="shared" si="205"/>
        <v>0</v>
      </c>
      <c r="BS194" s="370">
        <f t="shared" si="205"/>
        <v>0</v>
      </c>
      <c r="BT194" s="369">
        <f t="shared" si="140"/>
        <v>16185860</v>
      </c>
      <c r="BU194" s="61"/>
      <c r="BV194" s="61"/>
      <c r="BW194" s="61"/>
      <c r="BX194" s="61"/>
      <c r="BY194" s="61"/>
      <c r="BZ194" s="61"/>
      <c r="CA194" s="61"/>
      <c r="CB194" s="61"/>
      <c r="CC194" s="61"/>
      <c r="CD194" s="61"/>
      <c r="CE194" s="61"/>
      <c r="CF194" s="61"/>
      <c r="CG194" s="61"/>
      <c r="CH194" s="61"/>
      <c r="CI194" s="61"/>
      <c r="CJ194" s="61"/>
      <c r="CK194" s="61"/>
      <c r="CL194" s="61"/>
      <c r="CM194" s="61"/>
      <c r="CN194" s="61"/>
      <c r="CO194" s="61"/>
      <c r="CP194" s="61"/>
      <c r="CQ194" s="61"/>
      <c r="CR194" s="61"/>
      <c r="CS194" s="61"/>
      <c r="CT194" s="61"/>
      <c r="CU194" s="61"/>
      <c r="CV194" s="61"/>
      <c r="CW194" s="61"/>
      <c r="CX194" s="61"/>
      <c r="CY194" s="61"/>
      <c r="CZ194" s="61"/>
      <c r="DA194" s="61"/>
      <c r="DB194" s="61"/>
      <c r="DC194" s="61"/>
    </row>
    <row r="195" spans="1:107" s="58" customFormat="1" ht="16.5" customHeight="1">
      <c r="A195" s="70" t="s">
        <v>632</v>
      </c>
      <c r="B195" s="660"/>
      <c r="C195" s="386" t="s">
        <v>988</v>
      </c>
      <c r="D195" s="387" t="s">
        <v>986</v>
      </c>
      <c r="E195" s="379" t="s">
        <v>985</v>
      </c>
      <c r="F195" s="77">
        <f>VLOOKUP(C195,'[65]06월마감'!$A$1:$B$500,2,0)</f>
        <v>5015</v>
      </c>
      <c r="G195" s="388">
        <f>VLOOKUP($C$195,[67]납품수량!$B$3:$AH$200,G$1,0)</f>
        <v>0</v>
      </c>
      <c r="H195" s="388">
        <f>VLOOKUP($C$195,[67]납품수량!$B$3:$AH$200,H$1,0)</f>
        <v>0</v>
      </c>
      <c r="I195" s="388">
        <f>VLOOKUP($C$195,[67]납품수량!$B$3:$AH$200,I$1,0)</f>
        <v>0</v>
      </c>
      <c r="J195" s="388">
        <f>VLOOKUP($C$195,[67]납품수량!$B$3:$AH$200,J$1,0)</f>
        <v>0</v>
      </c>
      <c r="K195" s="388">
        <f>VLOOKUP($C$195,[67]납품수량!$B$3:$AH$200,K$1,0)</f>
        <v>0</v>
      </c>
      <c r="L195" s="388">
        <f>VLOOKUP($C$195,[67]납품수량!$B$3:$AH$200,L$1,0)</f>
        <v>0</v>
      </c>
      <c r="M195" s="388">
        <f>VLOOKUP($C$195,[67]납품수량!$B$3:$AH$200,M$1,0)</f>
        <v>0</v>
      </c>
      <c r="N195" s="388">
        <f>VLOOKUP($C$195,[67]납품수량!$B$3:$AH$200,N$1,0)</f>
        <v>0</v>
      </c>
      <c r="O195" s="388">
        <f>VLOOKUP($C$195,[67]납품수량!$B$3:$AH$200,O$1,0)</f>
        <v>0</v>
      </c>
      <c r="P195" s="388">
        <f>VLOOKUP($C$195,[67]납품수량!$B$3:$AH$200,P$1,0)</f>
        <v>0</v>
      </c>
      <c r="Q195" s="388">
        <f>VLOOKUP($C$195,[67]납품수량!$B$3:$AH$200,Q$1,0)</f>
        <v>0</v>
      </c>
      <c r="R195" s="388">
        <f>VLOOKUP($C$195,[67]납품수량!$B$3:$AH$200,R$1,0)</f>
        <v>0</v>
      </c>
      <c r="S195" s="388">
        <f>VLOOKUP($C$195,[67]납품수량!$B$3:$AH$200,S$1,0)</f>
        <v>0</v>
      </c>
      <c r="T195" s="388">
        <f>VLOOKUP($C$195,[67]납품수량!$B$3:$AH$200,T$1,0)</f>
        <v>0</v>
      </c>
      <c r="U195" s="388">
        <f>VLOOKUP($C$195,[67]납품수량!$B$3:$AH$200,U$1,0)</f>
        <v>0</v>
      </c>
      <c r="V195" s="388">
        <f>VLOOKUP($C$195,[67]납품수량!$B$3:$AH$200,V$1,0)</f>
        <v>0</v>
      </c>
      <c r="W195" s="388">
        <f>VLOOKUP($C$195,[67]납품수량!$B$3:$AH$200,W$1,0)</f>
        <v>0</v>
      </c>
      <c r="X195" s="388">
        <f>VLOOKUP($C$195,[67]납품수량!$B$3:$AH$200,X$1,0)</f>
        <v>0</v>
      </c>
      <c r="Y195" s="388">
        <f>VLOOKUP($C$195,[67]납품수량!$B$3:$AH$200,Y$1,0)</f>
        <v>0</v>
      </c>
      <c r="Z195" s="388">
        <f>VLOOKUP($C$195,[67]납품수량!$B$3:$AH$200,Z$1,0)</f>
        <v>0</v>
      </c>
      <c r="AA195" s="388">
        <f>VLOOKUP($C$195,[67]납품수량!$B$3:$AH$200,AA$1,0)</f>
        <v>0</v>
      </c>
      <c r="AB195" s="388">
        <f>VLOOKUP($C$195,[67]납품수량!$B$3:$AH$200,AB$1,0)</f>
        <v>0</v>
      </c>
      <c r="AC195" s="388">
        <f>VLOOKUP($C$195,[67]납품수량!$B$3:$AH$200,AC$1,0)</f>
        <v>0</v>
      </c>
      <c r="AD195" s="388">
        <f>VLOOKUP($C$195,[67]납품수량!$B$3:$AH$200,AD$1,0)</f>
        <v>0</v>
      </c>
      <c r="AE195" s="388">
        <f>VLOOKUP($C$195,[67]납품수량!$B$3:$AH$200,AE$1,0)</f>
        <v>0</v>
      </c>
      <c r="AF195" s="388">
        <f>VLOOKUP($C$195,[67]납품수량!$B$3:$AH$200,AF$1,0)</f>
        <v>0</v>
      </c>
      <c r="AG195" s="388">
        <f>VLOOKUP($C$195,[67]납품수량!$B$3:$AH$200,AG$1,0)</f>
        <v>0</v>
      </c>
      <c r="AH195" s="388">
        <f>VLOOKUP($C$195,[67]납품수량!$B$3:$AH$200,AH$1,0)</f>
        <v>0</v>
      </c>
      <c r="AI195" s="388">
        <f>VLOOKUP($C$195,[67]납품수량!$B$3:$AH$200,AI$1,0)</f>
        <v>0</v>
      </c>
      <c r="AJ195" s="388">
        <f>VLOOKUP($C$195,[67]납품수량!$B$3:$AH$200,AJ$1,0)</f>
        <v>0</v>
      </c>
      <c r="AK195" s="388">
        <f>VLOOKUP($C$195,[67]납품수량!$B$3:$AH$200,AK$1,0)</f>
        <v>0</v>
      </c>
      <c r="AL195" s="388">
        <f t="shared" si="176"/>
        <v>0</v>
      </c>
      <c r="AM195" s="389">
        <f t="shared" ref="AM195:AM258" si="206">F195*AL195</f>
        <v>0</v>
      </c>
      <c r="AN195" s="61"/>
      <c r="AO195" s="370">
        <f t="shared" ref="AO195:BS195" si="207">$F$195*G195</f>
        <v>0</v>
      </c>
      <c r="AP195" s="370">
        <f t="shared" si="207"/>
        <v>0</v>
      </c>
      <c r="AQ195" s="370">
        <f t="shared" si="207"/>
        <v>0</v>
      </c>
      <c r="AR195" s="370">
        <f t="shared" si="207"/>
        <v>0</v>
      </c>
      <c r="AS195" s="370">
        <f t="shared" si="207"/>
        <v>0</v>
      </c>
      <c r="AT195" s="370">
        <f t="shared" si="207"/>
        <v>0</v>
      </c>
      <c r="AU195" s="370">
        <f t="shared" si="207"/>
        <v>0</v>
      </c>
      <c r="AV195" s="370">
        <f t="shared" si="207"/>
        <v>0</v>
      </c>
      <c r="AW195" s="370">
        <f t="shared" si="207"/>
        <v>0</v>
      </c>
      <c r="AX195" s="370">
        <f t="shared" si="207"/>
        <v>0</v>
      </c>
      <c r="AY195" s="370">
        <f t="shared" si="207"/>
        <v>0</v>
      </c>
      <c r="AZ195" s="370">
        <f t="shared" si="207"/>
        <v>0</v>
      </c>
      <c r="BA195" s="370">
        <f t="shared" si="207"/>
        <v>0</v>
      </c>
      <c r="BB195" s="370">
        <f t="shared" si="207"/>
        <v>0</v>
      </c>
      <c r="BC195" s="370">
        <f t="shared" si="207"/>
        <v>0</v>
      </c>
      <c r="BD195" s="370">
        <f t="shared" si="207"/>
        <v>0</v>
      </c>
      <c r="BE195" s="370">
        <f t="shared" si="207"/>
        <v>0</v>
      </c>
      <c r="BF195" s="370">
        <f t="shared" si="207"/>
        <v>0</v>
      </c>
      <c r="BG195" s="370">
        <f t="shared" si="207"/>
        <v>0</v>
      </c>
      <c r="BH195" s="370">
        <f t="shared" si="207"/>
        <v>0</v>
      </c>
      <c r="BI195" s="370">
        <f t="shared" si="207"/>
        <v>0</v>
      </c>
      <c r="BJ195" s="370">
        <f t="shared" si="207"/>
        <v>0</v>
      </c>
      <c r="BK195" s="370">
        <f t="shared" si="207"/>
        <v>0</v>
      </c>
      <c r="BL195" s="370">
        <f t="shared" si="207"/>
        <v>0</v>
      </c>
      <c r="BM195" s="370">
        <f t="shared" si="207"/>
        <v>0</v>
      </c>
      <c r="BN195" s="370">
        <f t="shared" si="207"/>
        <v>0</v>
      </c>
      <c r="BO195" s="370">
        <f t="shared" si="207"/>
        <v>0</v>
      </c>
      <c r="BP195" s="370">
        <f t="shared" si="207"/>
        <v>0</v>
      </c>
      <c r="BQ195" s="370">
        <f t="shared" si="207"/>
        <v>0</v>
      </c>
      <c r="BR195" s="370">
        <f t="shared" si="207"/>
        <v>0</v>
      </c>
      <c r="BS195" s="370">
        <f t="shared" si="207"/>
        <v>0</v>
      </c>
      <c r="BT195" s="369">
        <f t="shared" ref="BT195:BT258" si="208">SUM(AO195:BS195)</f>
        <v>0</v>
      </c>
      <c r="BU195" s="61"/>
      <c r="BV195" s="61"/>
      <c r="BW195" s="61"/>
      <c r="BX195" s="61"/>
      <c r="BY195" s="61"/>
      <c r="BZ195" s="61"/>
      <c r="CA195" s="61"/>
      <c r="CB195" s="61"/>
      <c r="CC195" s="61"/>
      <c r="CD195" s="61"/>
      <c r="CE195" s="61"/>
      <c r="CF195" s="61"/>
      <c r="CG195" s="61"/>
      <c r="CH195" s="61"/>
      <c r="CI195" s="61"/>
      <c r="CJ195" s="61"/>
      <c r="CK195" s="61"/>
      <c r="CL195" s="61"/>
      <c r="CM195" s="61"/>
      <c r="CN195" s="61"/>
      <c r="CO195" s="61"/>
      <c r="CP195" s="61"/>
      <c r="CQ195" s="61"/>
      <c r="CR195" s="61"/>
      <c r="CS195" s="61"/>
      <c r="CT195" s="61"/>
      <c r="CU195" s="61"/>
      <c r="CV195" s="61"/>
      <c r="CW195" s="61"/>
      <c r="CX195" s="61"/>
      <c r="CY195" s="61"/>
      <c r="CZ195" s="61"/>
      <c r="DA195" s="61"/>
      <c r="DB195" s="61"/>
      <c r="DC195" s="61"/>
    </row>
    <row r="196" spans="1:107" s="58" customFormat="1" ht="16.5" customHeight="1">
      <c r="A196" s="70" t="s">
        <v>632</v>
      </c>
      <c r="B196" s="660"/>
      <c r="C196" s="386" t="s">
        <v>987</v>
      </c>
      <c r="D196" s="387" t="s">
        <v>986</v>
      </c>
      <c r="E196" s="379" t="s">
        <v>985</v>
      </c>
      <c r="F196" s="77">
        <f>VLOOKUP(C196,'[65]06월마감'!$A$1:$B$500,2,0)</f>
        <v>5015</v>
      </c>
      <c r="G196" s="388">
        <f>VLOOKUP($C$196,[67]납품수량!$B$3:$AH$200,G$1,0)</f>
        <v>0</v>
      </c>
      <c r="H196" s="388">
        <f>VLOOKUP($C$196,[67]납품수량!$B$3:$AH$200,H$1,0)</f>
        <v>0</v>
      </c>
      <c r="I196" s="388">
        <f>VLOOKUP($C$196,[67]납품수량!$B$3:$AH$200,I$1,0)</f>
        <v>0</v>
      </c>
      <c r="J196" s="388">
        <f>VLOOKUP($C$196,[67]납품수량!$B$3:$AH$200,J$1,0)</f>
        <v>0</v>
      </c>
      <c r="K196" s="388">
        <f>VLOOKUP($C$196,[67]납품수량!$B$3:$AH$200,K$1,0)</f>
        <v>0</v>
      </c>
      <c r="L196" s="388">
        <f>VLOOKUP($C$196,[67]납품수량!$B$3:$AH$200,L$1,0)</f>
        <v>0</v>
      </c>
      <c r="M196" s="388">
        <f>VLOOKUP($C$196,[67]납품수량!$B$3:$AH$200,M$1,0)</f>
        <v>0</v>
      </c>
      <c r="N196" s="388">
        <f>VLOOKUP($C$196,[67]납품수량!$B$3:$AH$200,N$1,0)</f>
        <v>0</v>
      </c>
      <c r="O196" s="388">
        <f>VLOOKUP($C$196,[67]납품수량!$B$3:$AH$200,O$1,0)</f>
        <v>0</v>
      </c>
      <c r="P196" s="388">
        <f>VLOOKUP($C$196,[67]납품수량!$B$3:$AH$200,P$1,0)</f>
        <v>0</v>
      </c>
      <c r="Q196" s="388">
        <f>VLOOKUP($C$196,[67]납품수량!$B$3:$AH$200,Q$1,0)</f>
        <v>0</v>
      </c>
      <c r="R196" s="388">
        <f>VLOOKUP($C$196,[67]납품수량!$B$3:$AH$200,R$1,0)</f>
        <v>0</v>
      </c>
      <c r="S196" s="388">
        <f>VLOOKUP($C$196,[67]납품수량!$B$3:$AH$200,S$1,0)</f>
        <v>0</v>
      </c>
      <c r="T196" s="388">
        <f>VLOOKUP($C$196,[67]납품수량!$B$3:$AH$200,T$1,0)</f>
        <v>0</v>
      </c>
      <c r="U196" s="388">
        <f>VLOOKUP($C$196,[67]납품수량!$B$3:$AH$200,U$1,0)</f>
        <v>0</v>
      </c>
      <c r="V196" s="388">
        <f>VLOOKUP($C$196,[67]납품수량!$B$3:$AH$200,V$1,0)</f>
        <v>0</v>
      </c>
      <c r="W196" s="388">
        <f>VLOOKUP($C$196,[67]납품수량!$B$3:$AH$200,W$1,0)</f>
        <v>0</v>
      </c>
      <c r="X196" s="388">
        <f>VLOOKUP($C$196,[67]납품수량!$B$3:$AH$200,X$1,0)</f>
        <v>0</v>
      </c>
      <c r="Y196" s="388">
        <f>VLOOKUP($C$196,[67]납품수량!$B$3:$AH$200,Y$1,0)</f>
        <v>0</v>
      </c>
      <c r="Z196" s="388">
        <f>VLOOKUP($C$196,[67]납품수량!$B$3:$AH$200,Z$1,0)</f>
        <v>0</v>
      </c>
      <c r="AA196" s="388">
        <f>VLOOKUP($C$196,[67]납품수량!$B$3:$AH$200,AA$1,0)</f>
        <v>0</v>
      </c>
      <c r="AB196" s="388">
        <f>VLOOKUP($C$196,[67]납품수량!$B$3:$AH$200,AB$1,0)</f>
        <v>0</v>
      </c>
      <c r="AC196" s="388">
        <f>VLOOKUP($C$196,[67]납품수량!$B$3:$AH$200,AC$1,0)</f>
        <v>0</v>
      </c>
      <c r="AD196" s="388">
        <f>VLOOKUP($C$196,[67]납품수량!$B$3:$AH$200,AD$1,0)</f>
        <v>0</v>
      </c>
      <c r="AE196" s="388">
        <f>VLOOKUP($C$196,[67]납품수량!$B$3:$AH$200,AE$1,0)</f>
        <v>0</v>
      </c>
      <c r="AF196" s="388">
        <f>VLOOKUP($C$196,[67]납품수량!$B$3:$AH$200,AF$1,0)</f>
        <v>0</v>
      </c>
      <c r="AG196" s="388">
        <f>VLOOKUP($C$196,[67]납품수량!$B$3:$AH$200,AG$1,0)</f>
        <v>0</v>
      </c>
      <c r="AH196" s="388">
        <f>VLOOKUP($C$196,[67]납품수량!$B$3:$AH$200,AH$1,0)</f>
        <v>0</v>
      </c>
      <c r="AI196" s="388">
        <f>VLOOKUP($C$196,[67]납품수량!$B$3:$AH$200,AI$1,0)</f>
        <v>0</v>
      </c>
      <c r="AJ196" s="388">
        <f>VLOOKUP($C$196,[67]납품수량!$B$3:$AH$200,AJ$1,0)</f>
        <v>0</v>
      </c>
      <c r="AK196" s="388">
        <f>VLOOKUP($C$196,[67]납품수량!$B$3:$AH$200,AK$1,0)</f>
        <v>0</v>
      </c>
      <c r="AL196" s="388">
        <f t="shared" si="176"/>
        <v>0</v>
      </c>
      <c r="AM196" s="389">
        <f t="shared" si="206"/>
        <v>0</v>
      </c>
      <c r="AN196" s="61"/>
      <c r="AO196" s="370">
        <f t="shared" ref="AO196:BS196" si="209">$F$196*G196</f>
        <v>0</v>
      </c>
      <c r="AP196" s="370">
        <f t="shared" si="209"/>
        <v>0</v>
      </c>
      <c r="AQ196" s="370">
        <f t="shared" si="209"/>
        <v>0</v>
      </c>
      <c r="AR196" s="370">
        <f t="shared" si="209"/>
        <v>0</v>
      </c>
      <c r="AS196" s="370">
        <f t="shared" si="209"/>
        <v>0</v>
      </c>
      <c r="AT196" s="370">
        <f t="shared" si="209"/>
        <v>0</v>
      </c>
      <c r="AU196" s="370">
        <f t="shared" si="209"/>
        <v>0</v>
      </c>
      <c r="AV196" s="370">
        <f t="shared" si="209"/>
        <v>0</v>
      </c>
      <c r="AW196" s="370">
        <f t="shared" si="209"/>
        <v>0</v>
      </c>
      <c r="AX196" s="370">
        <f t="shared" si="209"/>
        <v>0</v>
      </c>
      <c r="AY196" s="370">
        <f t="shared" si="209"/>
        <v>0</v>
      </c>
      <c r="AZ196" s="370">
        <f t="shared" si="209"/>
        <v>0</v>
      </c>
      <c r="BA196" s="370">
        <f t="shared" si="209"/>
        <v>0</v>
      </c>
      <c r="BB196" s="370">
        <f t="shared" si="209"/>
        <v>0</v>
      </c>
      <c r="BC196" s="370">
        <f t="shared" si="209"/>
        <v>0</v>
      </c>
      <c r="BD196" s="370">
        <f t="shared" si="209"/>
        <v>0</v>
      </c>
      <c r="BE196" s="370">
        <f t="shared" si="209"/>
        <v>0</v>
      </c>
      <c r="BF196" s="370">
        <f t="shared" si="209"/>
        <v>0</v>
      </c>
      <c r="BG196" s="370">
        <f t="shared" si="209"/>
        <v>0</v>
      </c>
      <c r="BH196" s="370">
        <f t="shared" si="209"/>
        <v>0</v>
      </c>
      <c r="BI196" s="370">
        <f t="shared" si="209"/>
        <v>0</v>
      </c>
      <c r="BJ196" s="370">
        <f t="shared" si="209"/>
        <v>0</v>
      </c>
      <c r="BK196" s="370">
        <f t="shared" si="209"/>
        <v>0</v>
      </c>
      <c r="BL196" s="370">
        <f t="shared" si="209"/>
        <v>0</v>
      </c>
      <c r="BM196" s="370">
        <f t="shared" si="209"/>
        <v>0</v>
      </c>
      <c r="BN196" s="370">
        <f t="shared" si="209"/>
        <v>0</v>
      </c>
      <c r="BO196" s="370">
        <f t="shared" si="209"/>
        <v>0</v>
      </c>
      <c r="BP196" s="370">
        <f t="shared" si="209"/>
        <v>0</v>
      </c>
      <c r="BQ196" s="370">
        <f t="shared" si="209"/>
        <v>0</v>
      </c>
      <c r="BR196" s="370">
        <f t="shared" si="209"/>
        <v>0</v>
      </c>
      <c r="BS196" s="370">
        <f t="shared" si="209"/>
        <v>0</v>
      </c>
      <c r="BT196" s="369">
        <f t="shared" si="208"/>
        <v>0</v>
      </c>
      <c r="BU196" s="61"/>
      <c r="BV196" s="61"/>
      <c r="BW196" s="61"/>
      <c r="BX196" s="61"/>
      <c r="BY196" s="61"/>
      <c r="BZ196" s="61"/>
      <c r="CA196" s="61"/>
      <c r="CB196" s="61"/>
      <c r="CC196" s="61"/>
      <c r="CD196" s="61"/>
      <c r="CE196" s="61"/>
      <c r="CF196" s="61"/>
      <c r="CG196" s="61"/>
      <c r="CH196" s="61"/>
      <c r="CI196" s="61"/>
      <c r="CJ196" s="61"/>
      <c r="CK196" s="61"/>
      <c r="CL196" s="61"/>
      <c r="CM196" s="61"/>
      <c r="CN196" s="61"/>
      <c r="CO196" s="61"/>
      <c r="CP196" s="61"/>
      <c r="CQ196" s="61"/>
      <c r="CR196" s="61"/>
      <c r="CS196" s="61"/>
      <c r="CT196" s="61"/>
      <c r="CU196" s="61"/>
      <c r="CV196" s="61"/>
      <c r="CW196" s="61"/>
      <c r="CX196" s="61"/>
      <c r="CY196" s="61"/>
      <c r="CZ196" s="61"/>
      <c r="DA196" s="61"/>
      <c r="DB196" s="61"/>
      <c r="DC196" s="61"/>
    </row>
    <row r="197" spans="1:107" s="58" customFormat="1" ht="16.5" customHeight="1">
      <c r="A197" s="70" t="s">
        <v>1316</v>
      </c>
      <c r="B197" s="660"/>
      <c r="C197" s="386" t="s">
        <v>604</v>
      </c>
      <c r="D197" s="387" t="s">
        <v>605</v>
      </c>
      <c r="E197" s="379" t="s">
        <v>0</v>
      </c>
      <c r="F197" s="77">
        <f>VLOOKUP(C197,'[65]06월마감'!$A$1:$B$500,2,0)</f>
        <v>4324</v>
      </c>
      <c r="G197" s="388">
        <f>VLOOKUP($C$197,[67]납품수량!$B$3:$AH$200,G$1,0)</f>
        <v>0</v>
      </c>
      <c r="H197" s="388">
        <f>VLOOKUP($C$197,[67]납품수량!$B$3:$AH$200,H$1,0)</f>
        <v>0</v>
      </c>
      <c r="I197" s="388">
        <f>VLOOKUP($C$197,[67]납품수량!$B$3:$AH$200,I$1,0)</f>
        <v>0</v>
      </c>
      <c r="J197" s="388">
        <f>VLOOKUP($C$197,[67]납품수량!$B$3:$AH$200,J$1,0)</f>
        <v>0</v>
      </c>
      <c r="K197" s="388">
        <f>VLOOKUP($C$197,[67]납품수량!$B$3:$AH$200,K$1,0)</f>
        <v>0</v>
      </c>
      <c r="L197" s="388">
        <f>VLOOKUP($C$197,[67]납품수량!$B$3:$AH$200,L$1,0)</f>
        <v>0</v>
      </c>
      <c r="M197" s="388">
        <f>VLOOKUP($C$197,[67]납품수량!$B$3:$AH$200,M$1,0)</f>
        <v>0</v>
      </c>
      <c r="N197" s="388">
        <f>VLOOKUP($C$197,[67]납품수량!$B$3:$AH$200,N$1,0)</f>
        <v>0</v>
      </c>
      <c r="O197" s="388">
        <f>VLOOKUP($C$197,[67]납품수량!$B$3:$AH$200,O$1,0)</f>
        <v>0</v>
      </c>
      <c r="P197" s="388">
        <f>VLOOKUP($C$197,[67]납품수량!$B$3:$AH$200,P$1,0)</f>
        <v>0</v>
      </c>
      <c r="Q197" s="388">
        <f>VLOOKUP($C$197,[67]납품수량!$B$3:$AH$200,Q$1,0)</f>
        <v>0</v>
      </c>
      <c r="R197" s="388">
        <f>VLOOKUP($C$197,[67]납품수량!$B$3:$AH$200,R$1,0)</f>
        <v>0</v>
      </c>
      <c r="S197" s="388">
        <f>VLOOKUP($C$197,[67]납품수량!$B$3:$AH$200,S$1,0)</f>
        <v>0</v>
      </c>
      <c r="T197" s="388">
        <f>VLOOKUP($C$197,[67]납품수량!$B$3:$AH$200,T$1,0)</f>
        <v>0</v>
      </c>
      <c r="U197" s="388">
        <f>VLOOKUP($C$197,[67]납품수량!$B$3:$AH$200,U$1,0)</f>
        <v>0</v>
      </c>
      <c r="V197" s="388">
        <f>VLOOKUP($C$197,[67]납품수량!$B$3:$AH$200,V$1,0)</f>
        <v>0</v>
      </c>
      <c r="W197" s="388">
        <f>VLOOKUP($C$197,[67]납품수량!$B$3:$AH$200,W$1,0)</f>
        <v>0</v>
      </c>
      <c r="X197" s="388">
        <f>VLOOKUP($C$197,[67]납품수량!$B$3:$AH$200,X$1,0)</f>
        <v>0</v>
      </c>
      <c r="Y197" s="388">
        <f>VLOOKUP($C$197,[67]납품수량!$B$3:$AH$200,Y$1,0)</f>
        <v>0</v>
      </c>
      <c r="Z197" s="388">
        <f>VLOOKUP($C$197,[67]납품수량!$B$3:$AH$200,Z$1,0)</f>
        <v>0</v>
      </c>
      <c r="AA197" s="388">
        <f>VLOOKUP($C$197,[67]납품수량!$B$3:$AH$200,AA$1,0)</f>
        <v>0</v>
      </c>
      <c r="AB197" s="388">
        <f>VLOOKUP($C$197,[67]납품수량!$B$3:$AH$200,AB$1,0)</f>
        <v>0</v>
      </c>
      <c r="AC197" s="388">
        <f>VLOOKUP($C$197,[67]납품수량!$B$3:$AH$200,AC$1,0)</f>
        <v>0</v>
      </c>
      <c r="AD197" s="388">
        <f>VLOOKUP($C$197,[67]납품수량!$B$3:$AH$200,AD$1,0)</f>
        <v>0</v>
      </c>
      <c r="AE197" s="388">
        <f>VLOOKUP($C$197,[67]납품수량!$B$3:$AH$200,AE$1,0)</f>
        <v>0</v>
      </c>
      <c r="AF197" s="388">
        <f>VLOOKUP($C$197,[67]납품수량!$B$3:$AH$200,AF$1,0)</f>
        <v>0</v>
      </c>
      <c r="AG197" s="388">
        <f>VLOOKUP($C$197,[67]납품수량!$B$3:$AH$200,AG$1,0)</f>
        <v>0</v>
      </c>
      <c r="AH197" s="388">
        <f>VLOOKUP($C$197,[67]납품수량!$B$3:$AH$200,AH$1,0)</f>
        <v>0</v>
      </c>
      <c r="AI197" s="388">
        <f>VLOOKUP($C$197,[67]납품수량!$B$3:$AH$200,AI$1,0)</f>
        <v>0</v>
      </c>
      <c r="AJ197" s="388">
        <f>VLOOKUP($C$197,[67]납품수량!$B$3:$AH$200,AJ$1,0)</f>
        <v>0</v>
      </c>
      <c r="AK197" s="388">
        <f>VLOOKUP($C$197,[67]납품수량!$B$3:$AH$200,AK$1,0)</f>
        <v>0</v>
      </c>
      <c r="AL197" s="388">
        <f t="shared" si="176"/>
        <v>0</v>
      </c>
      <c r="AM197" s="389">
        <f t="shared" si="206"/>
        <v>0</v>
      </c>
      <c r="AN197" s="61"/>
      <c r="AO197" s="370">
        <f t="shared" ref="AO197:BS197" si="210">$F$197*G197</f>
        <v>0</v>
      </c>
      <c r="AP197" s="370">
        <f t="shared" si="210"/>
        <v>0</v>
      </c>
      <c r="AQ197" s="370">
        <f t="shared" si="210"/>
        <v>0</v>
      </c>
      <c r="AR197" s="370">
        <f t="shared" si="210"/>
        <v>0</v>
      </c>
      <c r="AS197" s="370">
        <f t="shared" si="210"/>
        <v>0</v>
      </c>
      <c r="AT197" s="370">
        <f t="shared" si="210"/>
        <v>0</v>
      </c>
      <c r="AU197" s="370">
        <f t="shared" si="210"/>
        <v>0</v>
      </c>
      <c r="AV197" s="370">
        <f t="shared" si="210"/>
        <v>0</v>
      </c>
      <c r="AW197" s="370">
        <f t="shared" si="210"/>
        <v>0</v>
      </c>
      <c r="AX197" s="370">
        <f t="shared" si="210"/>
        <v>0</v>
      </c>
      <c r="AY197" s="370">
        <f t="shared" si="210"/>
        <v>0</v>
      </c>
      <c r="AZ197" s="370">
        <f t="shared" si="210"/>
        <v>0</v>
      </c>
      <c r="BA197" s="370">
        <f t="shared" si="210"/>
        <v>0</v>
      </c>
      <c r="BB197" s="370">
        <f t="shared" si="210"/>
        <v>0</v>
      </c>
      <c r="BC197" s="370">
        <f t="shared" si="210"/>
        <v>0</v>
      </c>
      <c r="BD197" s="370">
        <f t="shared" si="210"/>
        <v>0</v>
      </c>
      <c r="BE197" s="370">
        <f t="shared" si="210"/>
        <v>0</v>
      </c>
      <c r="BF197" s="370">
        <f t="shared" si="210"/>
        <v>0</v>
      </c>
      <c r="BG197" s="370">
        <f t="shared" si="210"/>
        <v>0</v>
      </c>
      <c r="BH197" s="370">
        <f t="shared" si="210"/>
        <v>0</v>
      </c>
      <c r="BI197" s="370">
        <f t="shared" si="210"/>
        <v>0</v>
      </c>
      <c r="BJ197" s="370">
        <f t="shared" si="210"/>
        <v>0</v>
      </c>
      <c r="BK197" s="370">
        <f t="shared" si="210"/>
        <v>0</v>
      </c>
      <c r="BL197" s="370">
        <f t="shared" si="210"/>
        <v>0</v>
      </c>
      <c r="BM197" s="370">
        <f t="shared" si="210"/>
        <v>0</v>
      </c>
      <c r="BN197" s="370">
        <f t="shared" si="210"/>
        <v>0</v>
      </c>
      <c r="BO197" s="370">
        <f t="shared" si="210"/>
        <v>0</v>
      </c>
      <c r="BP197" s="370">
        <f t="shared" si="210"/>
        <v>0</v>
      </c>
      <c r="BQ197" s="370">
        <f t="shared" si="210"/>
        <v>0</v>
      </c>
      <c r="BR197" s="370">
        <f t="shared" si="210"/>
        <v>0</v>
      </c>
      <c r="BS197" s="370">
        <f t="shared" si="210"/>
        <v>0</v>
      </c>
      <c r="BT197" s="369">
        <f t="shared" si="208"/>
        <v>0</v>
      </c>
      <c r="BU197" s="61"/>
      <c r="BV197" s="61"/>
      <c r="BW197" s="61"/>
      <c r="BX197" s="61"/>
      <c r="BY197" s="61"/>
      <c r="BZ197" s="61"/>
      <c r="CA197" s="61"/>
      <c r="CB197" s="61"/>
      <c r="CC197" s="61"/>
      <c r="CD197" s="61"/>
      <c r="CE197" s="61"/>
      <c r="CF197" s="61"/>
      <c r="CG197" s="61"/>
      <c r="CH197" s="61"/>
      <c r="CI197" s="61"/>
      <c r="CJ197" s="61"/>
      <c r="CK197" s="61"/>
      <c r="CL197" s="61"/>
      <c r="CM197" s="61"/>
      <c r="CN197" s="61"/>
      <c r="CO197" s="61"/>
      <c r="CP197" s="61"/>
      <c r="CQ197" s="61"/>
      <c r="CR197" s="61"/>
      <c r="CS197" s="61"/>
      <c r="CT197" s="61"/>
      <c r="CU197" s="61"/>
      <c r="CV197" s="61"/>
      <c r="CW197" s="61"/>
      <c r="CX197" s="61"/>
      <c r="CY197" s="61"/>
      <c r="CZ197" s="61"/>
      <c r="DA197" s="61"/>
      <c r="DB197" s="61"/>
      <c r="DC197" s="61"/>
    </row>
    <row r="198" spans="1:107" s="58" customFormat="1" ht="16.5" customHeight="1">
      <c r="A198" s="70" t="s">
        <v>1316</v>
      </c>
      <c r="B198" s="660"/>
      <c r="C198" s="386" t="s">
        <v>984</v>
      </c>
      <c r="D198" s="387" t="s">
        <v>983</v>
      </c>
      <c r="E198" s="379" t="s">
        <v>0</v>
      </c>
      <c r="F198" s="77">
        <f>VLOOKUP(C198,'[65]06월마감'!$A$1:$B$500,2,0)</f>
        <v>3297</v>
      </c>
      <c r="G198" s="388">
        <f>VLOOKUP($C$198,[67]납품수량!$B$3:$AH$200,G$1,0)</f>
        <v>0</v>
      </c>
      <c r="H198" s="388">
        <f>VLOOKUP($C$198,[67]납품수량!$B$3:$AH$200,H$1,0)</f>
        <v>0</v>
      </c>
      <c r="I198" s="388">
        <f>VLOOKUP($C$198,[67]납품수량!$B$3:$AH$200,I$1,0)</f>
        <v>0</v>
      </c>
      <c r="J198" s="388">
        <f>VLOOKUP($C$198,[67]납품수량!$B$3:$AH$200,J$1,0)</f>
        <v>0</v>
      </c>
      <c r="K198" s="388">
        <f>VLOOKUP($C$198,[67]납품수량!$B$3:$AH$200,K$1,0)</f>
        <v>0</v>
      </c>
      <c r="L198" s="388">
        <f>VLOOKUP($C$198,[67]납품수량!$B$3:$AH$200,L$1,0)</f>
        <v>0</v>
      </c>
      <c r="M198" s="388">
        <f>VLOOKUP($C$198,[67]납품수량!$B$3:$AH$200,M$1,0)</f>
        <v>0</v>
      </c>
      <c r="N198" s="388">
        <f>VLOOKUP($C$198,[67]납품수량!$B$3:$AH$200,N$1,0)</f>
        <v>0</v>
      </c>
      <c r="O198" s="388">
        <f>VLOOKUP($C$198,[67]납품수량!$B$3:$AH$200,O$1,0)</f>
        <v>0</v>
      </c>
      <c r="P198" s="388">
        <f>VLOOKUP($C$198,[67]납품수량!$B$3:$AH$200,P$1,0)</f>
        <v>0</v>
      </c>
      <c r="Q198" s="388">
        <f>VLOOKUP($C$198,[67]납품수량!$B$3:$AH$200,Q$1,0)</f>
        <v>0</v>
      </c>
      <c r="R198" s="388">
        <f>VLOOKUP($C$198,[67]납품수량!$B$3:$AH$200,R$1,0)</f>
        <v>0</v>
      </c>
      <c r="S198" s="388">
        <f>VLOOKUP($C$198,[67]납품수량!$B$3:$AH$200,S$1,0)</f>
        <v>0</v>
      </c>
      <c r="T198" s="388">
        <f>VLOOKUP($C$198,[67]납품수량!$B$3:$AH$200,T$1,0)</f>
        <v>0</v>
      </c>
      <c r="U198" s="388">
        <f>VLOOKUP($C$198,[67]납품수량!$B$3:$AH$200,U$1,0)</f>
        <v>0</v>
      </c>
      <c r="V198" s="388">
        <f>VLOOKUP($C$198,[67]납품수량!$B$3:$AH$200,V$1,0)</f>
        <v>0</v>
      </c>
      <c r="W198" s="388">
        <f>VLOOKUP($C$198,[67]납품수량!$B$3:$AH$200,W$1,0)</f>
        <v>0</v>
      </c>
      <c r="X198" s="388">
        <f>VLOOKUP($C$198,[67]납품수량!$B$3:$AH$200,X$1,0)</f>
        <v>0</v>
      </c>
      <c r="Y198" s="388">
        <f>VLOOKUP($C$198,[67]납품수량!$B$3:$AH$200,Y$1,0)</f>
        <v>0</v>
      </c>
      <c r="Z198" s="388">
        <f>VLOOKUP($C$198,[67]납품수량!$B$3:$AH$200,Z$1,0)</f>
        <v>0</v>
      </c>
      <c r="AA198" s="388">
        <f>VLOOKUP($C$198,[67]납품수량!$B$3:$AH$200,AA$1,0)</f>
        <v>0</v>
      </c>
      <c r="AB198" s="388">
        <f>VLOOKUP($C$198,[67]납품수량!$B$3:$AH$200,AB$1,0)</f>
        <v>0</v>
      </c>
      <c r="AC198" s="388">
        <f>VLOOKUP($C$198,[67]납품수량!$B$3:$AH$200,AC$1,0)</f>
        <v>0</v>
      </c>
      <c r="AD198" s="388">
        <f>VLOOKUP($C$198,[67]납품수량!$B$3:$AH$200,AD$1,0)</f>
        <v>0</v>
      </c>
      <c r="AE198" s="388">
        <f>VLOOKUP($C$198,[67]납품수량!$B$3:$AH$200,AE$1,0)</f>
        <v>0</v>
      </c>
      <c r="AF198" s="388">
        <f>VLOOKUP($C$198,[67]납품수량!$B$3:$AH$200,AF$1,0)</f>
        <v>0</v>
      </c>
      <c r="AG198" s="388">
        <f>VLOOKUP($C$198,[67]납품수량!$B$3:$AH$200,AG$1,0)</f>
        <v>0</v>
      </c>
      <c r="AH198" s="388">
        <f>VLOOKUP($C$198,[67]납품수량!$B$3:$AH$200,AH$1,0)</f>
        <v>0</v>
      </c>
      <c r="AI198" s="388">
        <f>VLOOKUP($C$198,[67]납품수량!$B$3:$AH$200,AI$1,0)</f>
        <v>0</v>
      </c>
      <c r="AJ198" s="388">
        <f>VLOOKUP($C$198,[67]납품수량!$B$3:$AH$200,AJ$1,0)</f>
        <v>0</v>
      </c>
      <c r="AK198" s="388">
        <f>VLOOKUP($C$198,[67]납품수량!$B$3:$AH$200,AK$1,0)</f>
        <v>0</v>
      </c>
      <c r="AL198" s="388">
        <f t="shared" ref="AL198:AL229" si="211">SUM(G198:AK198)</f>
        <v>0</v>
      </c>
      <c r="AM198" s="389">
        <f t="shared" si="206"/>
        <v>0</v>
      </c>
      <c r="AN198" s="61"/>
      <c r="AO198" s="370">
        <f t="shared" ref="AO198:BS198" si="212">$F$198*G198</f>
        <v>0</v>
      </c>
      <c r="AP198" s="370">
        <f t="shared" si="212"/>
        <v>0</v>
      </c>
      <c r="AQ198" s="370">
        <f t="shared" si="212"/>
        <v>0</v>
      </c>
      <c r="AR198" s="370">
        <f t="shared" si="212"/>
        <v>0</v>
      </c>
      <c r="AS198" s="370">
        <f t="shared" si="212"/>
        <v>0</v>
      </c>
      <c r="AT198" s="370">
        <f t="shared" si="212"/>
        <v>0</v>
      </c>
      <c r="AU198" s="370">
        <f t="shared" si="212"/>
        <v>0</v>
      </c>
      <c r="AV198" s="370">
        <f t="shared" si="212"/>
        <v>0</v>
      </c>
      <c r="AW198" s="370">
        <f t="shared" si="212"/>
        <v>0</v>
      </c>
      <c r="AX198" s="370">
        <f t="shared" si="212"/>
        <v>0</v>
      </c>
      <c r="AY198" s="370">
        <f t="shared" si="212"/>
        <v>0</v>
      </c>
      <c r="AZ198" s="370">
        <f t="shared" si="212"/>
        <v>0</v>
      </c>
      <c r="BA198" s="370">
        <f t="shared" si="212"/>
        <v>0</v>
      </c>
      <c r="BB198" s="370">
        <f t="shared" si="212"/>
        <v>0</v>
      </c>
      <c r="BC198" s="370">
        <f t="shared" si="212"/>
        <v>0</v>
      </c>
      <c r="BD198" s="370">
        <f t="shared" si="212"/>
        <v>0</v>
      </c>
      <c r="BE198" s="370">
        <f t="shared" si="212"/>
        <v>0</v>
      </c>
      <c r="BF198" s="370">
        <f t="shared" si="212"/>
        <v>0</v>
      </c>
      <c r="BG198" s="370">
        <f t="shared" si="212"/>
        <v>0</v>
      </c>
      <c r="BH198" s="370">
        <f t="shared" si="212"/>
        <v>0</v>
      </c>
      <c r="BI198" s="370">
        <f t="shared" si="212"/>
        <v>0</v>
      </c>
      <c r="BJ198" s="370">
        <f t="shared" si="212"/>
        <v>0</v>
      </c>
      <c r="BK198" s="370">
        <f t="shared" si="212"/>
        <v>0</v>
      </c>
      <c r="BL198" s="370">
        <f t="shared" si="212"/>
        <v>0</v>
      </c>
      <c r="BM198" s="370">
        <f t="shared" si="212"/>
        <v>0</v>
      </c>
      <c r="BN198" s="370">
        <f t="shared" si="212"/>
        <v>0</v>
      </c>
      <c r="BO198" s="370">
        <f t="shared" si="212"/>
        <v>0</v>
      </c>
      <c r="BP198" s="370">
        <f t="shared" si="212"/>
        <v>0</v>
      </c>
      <c r="BQ198" s="370">
        <f t="shared" si="212"/>
        <v>0</v>
      </c>
      <c r="BR198" s="370">
        <f t="shared" si="212"/>
        <v>0</v>
      </c>
      <c r="BS198" s="370">
        <f t="shared" si="212"/>
        <v>0</v>
      </c>
      <c r="BT198" s="369">
        <f t="shared" si="208"/>
        <v>0</v>
      </c>
      <c r="BU198" s="61"/>
      <c r="BV198" s="61"/>
      <c r="BW198" s="61"/>
      <c r="BX198" s="61"/>
      <c r="BY198" s="61"/>
      <c r="BZ198" s="61"/>
      <c r="CA198" s="61"/>
      <c r="CB198" s="61"/>
      <c r="CC198" s="61"/>
      <c r="CD198" s="61"/>
      <c r="CE198" s="61"/>
      <c r="CF198" s="61"/>
      <c r="CG198" s="61"/>
      <c r="CH198" s="61"/>
      <c r="CI198" s="61"/>
      <c r="CJ198" s="61"/>
      <c r="CK198" s="61"/>
      <c r="CL198" s="61"/>
      <c r="CM198" s="61"/>
      <c r="CN198" s="61"/>
      <c r="CO198" s="61"/>
      <c r="CP198" s="61"/>
      <c r="CQ198" s="61"/>
      <c r="CR198" s="61"/>
      <c r="CS198" s="61"/>
      <c r="CT198" s="61"/>
      <c r="CU198" s="61"/>
      <c r="CV198" s="61"/>
      <c r="CW198" s="61"/>
      <c r="CX198" s="61"/>
      <c r="CY198" s="61"/>
      <c r="CZ198" s="61"/>
      <c r="DA198" s="61"/>
      <c r="DB198" s="61"/>
      <c r="DC198" s="61"/>
    </row>
    <row r="199" spans="1:107" s="58" customFormat="1" ht="16.5" customHeight="1">
      <c r="A199" s="70" t="s">
        <v>1316</v>
      </c>
      <c r="B199" s="660"/>
      <c r="C199" s="386" t="s">
        <v>594</v>
      </c>
      <c r="D199" s="387" t="s">
        <v>982</v>
      </c>
      <c r="E199" s="379" t="s">
        <v>0</v>
      </c>
      <c r="F199" s="77">
        <f>VLOOKUP(C199,'[65]06월마감'!$A$1:$B$500,2,0)</f>
        <v>4189</v>
      </c>
      <c r="G199" s="388">
        <f>VLOOKUP($C$199,[67]납품수량!$B$3:$AH$200,G$1,0)</f>
        <v>0</v>
      </c>
      <c r="H199" s="388">
        <f>VLOOKUP($C$199,[67]납품수량!$B$3:$AH$200,H$1,0)</f>
        <v>0</v>
      </c>
      <c r="I199" s="388">
        <f>VLOOKUP($C$199,[67]납품수량!$B$3:$AH$200,I$1,0)</f>
        <v>0</v>
      </c>
      <c r="J199" s="388">
        <f>VLOOKUP($C$199,[67]납품수량!$B$3:$AH$200,J$1,0)</f>
        <v>0</v>
      </c>
      <c r="K199" s="388">
        <f>VLOOKUP($C$199,[67]납품수량!$B$3:$AH$200,K$1,0)</f>
        <v>0</v>
      </c>
      <c r="L199" s="388">
        <f>VLOOKUP($C$199,[67]납품수량!$B$3:$AH$200,L$1,0)</f>
        <v>0</v>
      </c>
      <c r="M199" s="388">
        <f>VLOOKUP($C$199,[67]납품수량!$B$3:$AH$200,M$1,0)</f>
        <v>0</v>
      </c>
      <c r="N199" s="388">
        <f>VLOOKUP($C$199,[67]납품수량!$B$3:$AH$200,N$1,0)</f>
        <v>0</v>
      </c>
      <c r="O199" s="388">
        <f>VLOOKUP($C$199,[67]납품수량!$B$3:$AH$200,O$1,0)</f>
        <v>0</v>
      </c>
      <c r="P199" s="388">
        <f>VLOOKUP($C$199,[67]납품수량!$B$3:$AH$200,P$1,0)</f>
        <v>0</v>
      </c>
      <c r="Q199" s="388">
        <f>VLOOKUP($C$199,[67]납품수량!$B$3:$AH$200,Q$1,0)</f>
        <v>0</v>
      </c>
      <c r="R199" s="388">
        <f>VLOOKUP($C$199,[67]납품수량!$B$3:$AH$200,R$1,0)</f>
        <v>0</v>
      </c>
      <c r="S199" s="388">
        <f>VLOOKUP($C$199,[67]납품수량!$B$3:$AH$200,S$1,0)</f>
        <v>0</v>
      </c>
      <c r="T199" s="388">
        <f>VLOOKUP($C$199,[67]납품수량!$B$3:$AH$200,T$1,0)</f>
        <v>0</v>
      </c>
      <c r="U199" s="388">
        <f>VLOOKUP($C$199,[67]납품수량!$B$3:$AH$200,U$1,0)</f>
        <v>0</v>
      </c>
      <c r="V199" s="388">
        <f>VLOOKUP($C$199,[67]납품수량!$B$3:$AH$200,V$1,0)</f>
        <v>0</v>
      </c>
      <c r="W199" s="388">
        <f>VLOOKUP($C$199,[67]납품수량!$B$3:$AH$200,W$1,0)</f>
        <v>0</v>
      </c>
      <c r="X199" s="388">
        <f>VLOOKUP($C$199,[67]납품수량!$B$3:$AH$200,X$1,0)</f>
        <v>0</v>
      </c>
      <c r="Y199" s="388">
        <f>VLOOKUP($C$199,[67]납품수량!$B$3:$AH$200,Y$1,0)</f>
        <v>0</v>
      </c>
      <c r="Z199" s="388">
        <f>VLOOKUP($C$199,[67]납품수량!$B$3:$AH$200,Z$1,0)</f>
        <v>0</v>
      </c>
      <c r="AA199" s="388">
        <f>VLOOKUP($C$199,[67]납품수량!$B$3:$AH$200,AA$1,0)</f>
        <v>0</v>
      </c>
      <c r="AB199" s="388">
        <f>VLOOKUP($C$199,[67]납품수량!$B$3:$AH$200,AB$1,0)</f>
        <v>0</v>
      </c>
      <c r="AC199" s="388">
        <f>VLOOKUP($C$199,[67]납품수량!$B$3:$AH$200,AC$1,0)</f>
        <v>0</v>
      </c>
      <c r="AD199" s="388">
        <f>VLOOKUP($C$199,[67]납품수량!$B$3:$AH$200,AD$1,0)</f>
        <v>0</v>
      </c>
      <c r="AE199" s="388">
        <f>VLOOKUP($C$199,[67]납품수량!$B$3:$AH$200,AE$1,0)</f>
        <v>0</v>
      </c>
      <c r="AF199" s="388">
        <f>VLOOKUP($C$199,[67]납품수량!$B$3:$AH$200,AF$1,0)</f>
        <v>0</v>
      </c>
      <c r="AG199" s="388">
        <f>VLOOKUP($C$199,[67]납품수량!$B$3:$AH$200,AG$1,0)</f>
        <v>0</v>
      </c>
      <c r="AH199" s="388">
        <f>VLOOKUP($C$199,[67]납품수량!$B$3:$AH$200,AH$1,0)</f>
        <v>0</v>
      </c>
      <c r="AI199" s="388">
        <f>VLOOKUP($C$199,[67]납품수량!$B$3:$AH$200,AI$1,0)</f>
        <v>0</v>
      </c>
      <c r="AJ199" s="388">
        <f>VLOOKUP($C$199,[67]납품수량!$B$3:$AH$200,AJ$1,0)</f>
        <v>0</v>
      </c>
      <c r="AK199" s="388">
        <f>VLOOKUP($C$199,[67]납품수량!$B$3:$AH$200,AK$1,0)</f>
        <v>0</v>
      </c>
      <c r="AL199" s="388">
        <f t="shared" si="211"/>
        <v>0</v>
      </c>
      <c r="AM199" s="389">
        <f t="shared" si="206"/>
        <v>0</v>
      </c>
      <c r="AN199" s="61"/>
      <c r="AO199" s="370">
        <f t="shared" ref="AO199:BS199" si="213">$F$199*G199</f>
        <v>0</v>
      </c>
      <c r="AP199" s="370">
        <f t="shared" si="213"/>
        <v>0</v>
      </c>
      <c r="AQ199" s="370">
        <f t="shared" si="213"/>
        <v>0</v>
      </c>
      <c r="AR199" s="370">
        <f t="shared" si="213"/>
        <v>0</v>
      </c>
      <c r="AS199" s="370">
        <f t="shared" si="213"/>
        <v>0</v>
      </c>
      <c r="AT199" s="370">
        <f t="shared" si="213"/>
        <v>0</v>
      </c>
      <c r="AU199" s="370">
        <f t="shared" si="213"/>
        <v>0</v>
      </c>
      <c r="AV199" s="370">
        <f t="shared" si="213"/>
        <v>0</v>
      </c>
      <c r="AW199" s="370">
        <f t="shared" si="213"/>
        <v>0</v>
      </c>
      <c r="AX199" s="370">
        <f t="shared" si="213"/>
        <v>0</v>
      </c>
      <c r="AY199" s="370">
        <f t="shared" si="213"/>
        <v>0</v>
      </c>
      <c r="AZ199" s="370">
        <f t="shared" si="213"/>
        <v>0</v>
      </c>
      <c r="BA199" s="370">
        <f t="shared" si="213"/>
        <v>0</v>
      </c>
      <c r="BB199" s="370">
        <f t="shared" si="213"/>
        <v>0</v>
      </c>
      <c r="BC199" s="370">
        <f t="shared" si="213"/>
        <v>0</v>
      </c>
      <c r="BD199" s="370">
        <f t="shared" si="213"/>
        <v>0</v>
      </c>
      <c r="BE199" s="370">
        <f t="shared" si="213"/>
        <v>0</v>
      </c>
      <c r="BF199" s="370">
        <f t="shared" si="213"/>
        <v>0</v>
      </c>
      <c r="BG199" s="370">
        <f t="shared" si="213"/>
        <v>0</v>
      </c>
      <c r="BH199" s="370">
        <f t="shared" si="213"/>
        <v>0</v>
      </c>
      <c r="BI199" s="370">
        <f t="shared" si="213"/>
        <v>0</v>
      </c>
      <c r="BJ199" s="370">
        <f t="shared" si="213"/>
        <v>0</v>
      </c>
      <c r="BK199" s="370">
        <f t="shared" si="213"/>
        <v>0</v>
      </c>
      <c r="BL199" s="370">
        <f t="shared" si="213"/>
        <v>0</v>
      </c>
      <c r="BM199" s="370">
        <f t="shared" si="213"/>
        <v>0</v>
      </c>
      <c r="BN199" s="370">
        <f t="shared" si="213"/>
        <v>0</v>
      </c>
      <c r="BO199" s="370">
        <f t="shared" si="213"/>
        <v>0</v>
      </c>
      <c r="BP199" s="370">
        <f t="shared" si="213"/>
        <v>0</v>
      </c>
      <c r="BQ199" s="370">
        <f t="shared" si="213"/>
        <v>0</v>
      </c>
      <c r="BR199" s="370">
        <f t="shared" si="213"/>
        <v>0</v>
      </c>
      <c r="BS199" s="370">
        <f t="shared" si="213"/>
        <v>0</v>
      </c>
      <c r="BT199" s="369">
        <f t="shared" si="208"/>
        <v>0</v>
      </c>
      <c r="BU199" s="61"/>
      <c r="BV199" s="61"/>
      <c r="BW199" s="61"/>
      <c r="BX199" s="61"/>
      <c r="BY199" s="61"/>
      <c r="BZ199" s="61"/>
      <c r="CA199" s="61"/>
      <c r="CB199" s="61"/>
      <c r="CC199" s="61"/>
      <c r="CD199" s="61"/>
      <c r="CE199" s="61"/>
      <c r="CF199" s="61"/>
      <c r="CG199" s="61"/>
      <c r="CH199" s="61"/>
      <c r="CI199" s="61"/>
      <c r="CJ199" s="61"/>
      <c r="CK199" s="61"/>
      <c r="CL199" s="61"/>
      <c r="CM199" s="61"/>
      <c r="CN199" s="61"/>
      <c r="CO199" s="61"/>
      <c r="CP199" s="61"/>
      <c r="CQ199" s="61"/>
      <c r="CR199" s="61"/>
      <c r="CS199" s="61"/>
      <c r="CT199" s="61"/>
      <c r="CU199" s="61"/>
      <c r="CV199" s="61"/>
      <c r="CW199" s="61"/>
      <c r="CX199" s="61"/>
      <c r="CY199" s="61"/>
      <c r="CZ199" s="61"/>
      <c r="DA199" s="61"/>
      <c r="DB199" s="61"/>
      <c r="DC199" s="61"/>
    </row>
    <row r="200" spans="1:107" s="58" customFormat="1" ht="16.5" customHeight="1">
      <c r="A200" s="70" t="s">
        <v>1316</v>
      </c>
      <c r="B200" s="660"/>
      <c r="C200" s="386" t="s">
        <v>981</v>
      </c>
      <c r="D200" s="387" t="s">
        <v>980</v>
      </c>
      <c r="E200" s="379" t="s">
        <v>0</v>
      </c>
      <c r="F200" s="77">
        <f>VLOOKUP(C200,'[65]06월마감'!$A$1:$B$500,2,0)</f>
        <v>2844</v>
      </c>
      <c r="G200" s="388">
        <f>VLOOKUP($C$200,[67]납품수량!$B$3:$AH$200,G$1,0)</f>
        <v>0</v>
      </c>
      <c r="H200" s="388">
        <f>VLOOKUP($C$200,[67]납품수량!$B$3:$AH$200,H$1,0)</f>
        <v>0</v>
      </c>
      <c r="I200" s="388">
        <f>VLOOKUP($C$200,[67]납품수량!$B$3:$AH$200,I$1,0)</f>
        <v>0</v>
      </c>
      <c r="J200" s="388">
        <f>VLOOKUP($C$200,[67]납품수량!$B$3:$AH$200,J$1,0)</f>
        <v>0</v>
      </c>
      <c r="K200" s="388">
        <f>VLOOKUP($C$200,[67]납품수량!$B$3:$AH$200,K$1,0)</f>
        <v>0</v>
      </c>
      <c r="L200" s="388">
        <f>VLOOKUP($C$200,[67]납품수량!$B$3:$AH$200,L$1,0)</f>
        <v>0</v>
      </c>
      <c r="M200" s="388">
        <f>VLOOKUP($C$200,[67]납품수량!$B$3:$AH$200,M$1,0)</f>
        <v>0</v>
      </c>
      <c r="N200" s="388">
        <f>VLOOKUP($C$200,[67]납품수량!$B$3:$AH$200,N$1,0)</f>
        <v>0</v>
      </c>
      <c r="O200" s="388">
        <f>VLOOKUP($C$200,[67]납품수량!$B$3:$AH$200,O$1,0)</f>
        <v>0</v>
      </c>
      <c r="P200" s="388">
        <f>VLOOKUP($C$200,[67]납품수량!$B$3:$AH$200,P$1,0)</f>
        <v>0</v>
      </c>
      <c r="Q200" s="388">
        <f>VLOOKUP($C$200,[67]납품수량!$B$3:$AH$200,Q$1,0)</f>
        <v>0</v>
      </c>
      <c r="R200" s="388">
        <f>VLOOKUP($C$200,[67]납품수량!$B$3:$AH$200,R$1,0)</f>
        <v>0</v>
      </c>
      <c r="S200" s="388">
        <f>VLOOKUP($C$200,[67]납품수량!$B$3:$AH$200,S$1,0)</f>
        <v>0</v>
      </c>
      <c r="T200" s="388">
        <f>VLOOKUP($C$200,[67]납품수량!$B$3:$AH$200,T$1,0)</f>
        <v>0</v>
      </c>
      <c r="U200" s="388">
        <f>VLOOKUP($C$200,[67]납품수량!$B$3:$AH$200,U$1,0)</f>
        <v>0</v>
      </c>
      <c r="V200" s="388">
        <f>VLOOKUP($C$200,[67]납품수량!$B$3:$AH$200,V$1,0)</f>
        <v>0</v>
      </c>
      <c r="W200" s="388">
        <f>VLOOKUP($C$200,[67]납품수량!$B$3:$AH$200,W$1,0)</f>
        <v>0</v>
      </c>
      <c r="X200" s="388">
        <f>VLOOKUP($C$200,[67]납품수량!$B$3:$AH$200,X$1,0)</f>
        <v>0</v>
      </c>
      <c r="Y200" s="388">
        <f>VLOOKUP($C$200,[67]납품수량!$B$3:$AH$200,Y$1,0)</f>
        <v>0</v>
      </c>
      <c r="Z200" s="388">
        <f>VLOOKUP($C$200,[67]납품수량!$B$3:$AH$200,Z$1,0)</f>
        <v>0</v>
      </c>
      <c r="AA200" s="388">
        <f>VLOOKUP($C$200,[67]납품수량!$B$3:$AH$200,AA$1,0)</f>
        <v>0</v>
      </c>
      <c r="AB200" s="388">
        <f>VLOOKUP($C$200,[67]납품수량!$B$3:$AH$200,AB$1,0)</f>
        <v>0</v>
      </c>
      <c r="AC200" s="388">
        <f>VLOOKUP($C$200,[67]납품수량!$B$3:$AH$200,AC$1,0)</f>
        <v>0</v>
      </c>
      <c r="AD200" s="388">
        <f>VLOOKUP($C$200,[67]납품수량!$B$3:$AH$200,AD$1,0)</f>
        <v>0</v>
      </c>
      <c r="AE200" s="388">
        <f>VLOOKUP($C$200,[67]납품수량!$B$3:$AH$200,AE$1,0)</f>
        <v>0</v>
      </c>
      <c r="AF200" s="388">
        <f>VLOOKUP($C$200,[67]납품수량!$B$3:$AH$200,AF$1,0)</f>
        <v>0</v>
      </c>
      <c r="AG200" s="388">
        <f>VLOOKUP($C$200,[67]납품수량!$B$3:$AH$200,AG$1,0)</f>
        <v>0</v>
      </c>
      <c r="AH200" s="388">
        <f>VLOOKUP($C$200,[67]납품수량!$B$3:$AH$200,AH$1,0)</f>
        <v>0</v>
      </c>
      <c r="AI200" s="388">
        <f>VLOOKUP($C$200,[67]납품수량!$B$3:$AH$200,AI$1,0)</f>
        <v>0</v>
      </c>
      <c r="AJ200" s="388">
        <f>VLOOKUP($C$200,[67]납품수량!$B$3:$AH$200,AJ$1,0)</f>
        <v>0</v>
      </c>
      <c r="AK200" s="388">
        <f>VLOOKUP($C$200,[67]납품수량!$B$3:$AH$200,AK$1,0)</f>
        <v>0</v>
      </c>
      <c r="AL200" s="388">
        <f t="shared" si="211"/>
        <v>0</v>
      </c>
      <c r="AM200" s="389">
        <f t="shared" si="206"/>
        <v>0</v>
      </c>
      <c r="AN200" s="61"/>
      <c r="AO200" s="370">
        <f t="shared" ref="AO200:BS200" si="214">$F$200*G200</f>
        <v>0</v>
      </c>
      <c r="AP200" s="370">
        <f t="shared" si="214"/>
        <v>0</v>
      </c>
      <c r="AQ200" s="370">
        <f t="shared" si="214"/>
        <v>0</v>
      </c>
      <c r="AR200" s="370">
        <f t="shared" si="214"/>
        <v>0</v>
      </c>
      <c r="AS200" s="370">
        <f t="shared" si="214"/>
        <v>0</v>
      </c>
      <c r="AT200" s="370">
        <f t="shared" si="214"/>
        <v>0</v>
      </c>
      <c r="AU200" s="370">
        <f t="shared" si="214"/>
        <v>0</v>
      </c>
      <c r="AV200" s="370">
        <f t="shared" si="214"/>
        <v>0</v>
      </c>
      <c r="AW200" s="370">
        <f t="shared" si="214"/>
        <v>0</v>
      </c>
      <c r="AX200" s="370">
        <f t="shared" si="214"/>
        <v>0</v>
      </c>
      <c r="AY200" s="370">
        <f t="shared" si="214"/>
        <v>0</v>
      </c>
      <c r="AZ200" s="370">
        <f t="shared" si="214"/>
        <v>0</v>
      </c>
      <c r="BA200" s="370">
        <f t="shared" si="214"/>
        <v>0</v>
      </c>
      <c r="BB200" s="370">
        <f t="shared" si="214"/>
        <v>0</v>
      </c>
      <c r="BC200" s="370">
        <f t="shared" si="214"/>
        <v>0</v>
      </c>
      <c r="BD200" s="370">
        <f t="shared" si="214"/>
        <v>0</v>
      </c>
      <c r="BE200" s="370">
        <f t="shared" si="214"/>
        <v>0</v>
      </c>
      <c r="BF200" s="370">
        <f t="shared" si="214"/>
        <v>0</v>
      </c>
      <c r="BG200" s="370">
        <f t="shared" si="214"/>
        <v>0</v>
      </c>
      <c r="BH200" s="370">
        <f t="shared" si="214"/>
        <v>0</v>
      </c>
      <c r="BI200" s="370">
        <f t="shared" si="214"/>
        <v>0</v>
      </c>
      <c r="BJ200" s="370">
        <f t="shared" si="214"/>
        <v>0</v>
      </c>
      <c r="BK200" s="370">
        <f t="shared" si="214"/>
        <v>0</v>
      </c>
      <c r="BL200" s="370">
        <f t="shared" si="214"/>
        <v>0</v>
      </c>
      <c r="BM200" s="370">
        <f t="shared" si="214"/>
        <v>0</v>
      </c>
      <c r="BN200" s="370">
        <f t="shared" si="214"/>
        <v>0</v>
      </c>
      <c r="BO200" s="370">
        <f t="shared" si="214"/>
        <v>0</v>
      </c>
      <c r="BP200" s="370">
        <f t="shared" si="214"/>
        <v>0</v>
      </c>
      <c r="BQ200" s="370">
        <f t="shared" si="214"/>
        <v>0</v>
      </c>
      <c r="BR200" s="370">
        <f t="shared" si="214"/>
        <v>0</v>
      </c>
      <c r="BS200" s="370">
        <f t="shared" si="214"/>
        <v>0</v>
      </c>
      <c r="BT200" s="369">
        <f t="shared" si="208"/>
        <v>0</v>
      </c>
      <c r="BU200" s="61"/>
      <c r="BV200" s="61"/>
      <c r="BW200" s="61"/>
      <c r="BX200" s="61"/>
      <c r="BY200" s="61"/>
      <c r="BZ200" s="61"/>
      <c r="CA200" s="61"/>
      <c r="CB200" s="61"/>
      <c r="CC200" s="61"/>
      <c r="CD200" s="61"/>
      <c r="CE200" s="61"/>
      <c r="CF200" s="61"/>
      <c r="CG200" s="61"/>
      <c r="CH200" s="61"/>
      <c r="CI200" s="61"/>
      <c r="CJ200" s="61"/>
      <c r="CK200" s="61"/>
      <c r="CL200" s="61"/>
      <c r="CM200" s="61"/>
      <c r="CN200" s="61"/>
      <c r="CO200" s="61"/>
      <c r="CP200" s="61"/>
      <c r="CQ200" s="61"/>
      <c r="CR200" s="61"/>
      <c r="CS200" s="61"/>
      <c r="CT200" s="61"/>
      <c r="CU200" s="61"/>
      <c r="CV200" s="61"/>
      <c r="CW200" s="61"/>
      <c r="CX200" s="61"/>
      <c r="CY200" s="61"/>
      <c r="CZ200" s="61"/>
      <c r="DA200" s="61"/>
      <c r="DB200" s="61"/>
      <c r="DC200" s="61"/>
    </row>
    <row r="201" spans="1:107" s="58" customFormat="1" ht="16.5" customHeight="1">
      <c r="A201" s="70" t="s">
        <v>1316</v>
      </c>
      <c r="B201" s="660"/>
      <c r="C201" s="386" t="s">
        <v>606</v>
      </c>
      <c r="D201" s="387" t="s">
        <v>591</v>
      </c>
      <c r="E201" s="379" t="s">
        <v>0</v>
      </c>
      <c r="F201" s="77">
        <f>VLOOKUP(C201,'[65]06월마감'!$A$1:$B$500,2,0)</f>
        <v>3890</v>
      </c>
      <c r="G201" s="388">
        <f>VLOOKUP($C$201,[67]납품수량!$B$3:$AH$200,G$1,0)</f>
        <v>0</v>
      </c>
      <c r="H201" s="388">
        <f>VLOOKUP($C$201,[67]납품수량!$B$3:$AH$200,H$1,0)</f>
        <v>0</v>
      </c>
      <c r="I201" s="388">
        <f>VLOOKUP($C$201,[67]납품수량!$B$3:$AH$200,I$1,0)</f>
        <v>0</v>
      </c>
      <c r="J201" s="388">
        <f>VLOOKUP($C$201,[67]납품수량!$B$3:$AH$200,J$1,0)</f>
        <v>0</v>
      </c>
      <c r="K201" s="388">
        <f>VLOOKUP($C$201,[67]납품수량!$B$3:$AH$200,K$1,0)</f>
        <v>0</v>
      </c>
      <c r="L201" s="388">
        <f>VLOOKUP($C$201,[67]납품수량!$B$3:$AH$200,L$1,0)</f>
        <v>0</v>
      </c>
      <c r="M201" s="388">
        <f>VLOOKUP($C$201,[67]납품수량!$B$3:$AH$200,M$1,0)</f>
        <v>0</v>
      </c>
      <c r="N201" s="388">
        <f>VLOOKUP($C$201,[67]납품수량!$B$3:$AH$200,N$1,0)</f>
        <v>0</v>
      </c>
      <c r="O201" s="388">
        <f>VLOOKUP($C$201,[67]납품수량!$B$3:$AH$200,O$1,0)</f>
        <v>0</v>
      </c>
      <c r="P201" s="388">
        <f>VLOOKUP($C$201,[67]납품수량!$B$3:$AH$200,P$1,0)</f>
        <v>0</v>
      </c>
      <c r="Q201" s="388">
        <f>VLOOKUP($C$201,[67]납품수량!$B$3:$AH$200,Q$1,0)</f>
        <v>0</v>
      </c>
      <c r="R201" s="388">
        <f>VLOOKUP($C$201,[67]납품수량!$B$3:$AH$200,R$1,0)</f>
        <v>0</v>
      </c>
      <c r="S201" s="388">
        <f>VLOOKUP($C$201,[67]납품수량!$B$3:$AH$200,S$1,0)</f>
        <v>0</v>
      </c>
      <c r="T201" s="388">
        <f>VLOOKUP($C$201,[67]납품수량!$B$3:$AH$200,T$1,0)</f>
        <v>0</v>
      </c>
      <c r="U201" s="388">
        <f>VLOOKUP($C$201,[67]납품수량!$B$3:$AH$200,U$1,0)</f>
        <v>0</v>
      </c>
      <c r="V201" s="388">
        <f>VLOOKUP($C$201,[67]납품수량!$B$3:$AH$200,V$1,0)</f>
        <v>0</v>
      </c>
      <c r="W201" s="388">
        <f>VLOOKUP($C$201,[67]납품수량!$B$3:$AH$200,W$1,0)</f>
        <v>0</v>
      </c>
      <c r="X201" s="388">
        <f>VLOOKUP($C$201,[67]납품수량!$B$3:$AH$200,X$1,0)</f>
        <v>0</v>
      </c>
      <c r="Y201" s="388">
        <f>VLOOKUP($C$201,[67]납품수량!$B$3:$AH$200,Y$1,0)</f>
        <v>0</v>
      </c>
      <c r="Z201" s="388">
        <f>VLOOKUP($C$201,[67]납품수량!$B$3:$AH$200,Z$1,0)</f>
        <v>0</v>
      </c>
      <c r="AA201" s="388">
        <f>VLOOKUP($C$201,[67]납품수량!$B$3:$AH$200,AA$1,0)</f>
        <v>0</v>
      </c>
      <c r="AB201" s="388">
        <f>VLOOKUP($C$201,[67]납품수량!$B$3:$AH$200,AB$1,0)</f>
        <v>0</v>
      </c>
      <c r="AC201" s="388">
        <f>VLOOKUP($C$201,[67]납품수량!$B$3:$AH$200,AC$1,0)</f>
        <v>0</v>
      </c>
      <c r="AD201" s="388">
        <f>VLOOKUP($C$201,[67]납품수량!$B$3:$AH$200,AD$1,0)</f>
        <v>0</v>
      </c>
      <c r="AE201" s="388">
        <f>VLOOKUP($C$201,[67]납품수량!$B$3:$AH$200,AE$1,0)</f>
        <v>0</v>
      </c>
      <c r="AF201" s="388">
        <f>VLOOKUP($C$201,[67]납품수량!$B$3:$AH$200,AF$1,0)</f>
        <v>0</v>
      </c>
      <c r="AG201" s="388">
        <f>VLOOKUP($C$201,[67]납품수량!$B$3:$AH$200,AG$1,0)</f>
        <v>0</v>
      </c>
      <c r="AH201" s="388">
        <f>VLOOKUP($C$201,[67]납품수량!$B$3:$AH$200,AH$1,0)</f>
        <v>0</v>
      </c>
      <c r="AI201" s="388">
        <f>VLOOKUP($C$201,[67]납품수량!$B$3:$AH$200,AI$1,0)</f>
        <v>0</v>
      </c>
      <c r="AJ201" s="388">
        <f>VLOOKUP($C$201,[67]납품수량!$B$3:$AH$200,AJ$1,0)</f>
        <v>0</v>
      </c>
      <c r="AK201" s="388">
        <f>VLOOKUP($C$201,[67]납품수량!$B$3:$AH$200,AK$1,0)</f>
        <v>0</v>
      </c>
      <c r="AL201" s="388">
        <f t="shared" si="211"/>
        <v>0</v>
      </c>
      <c r="AM201" s="389">
        <f t="shared" si="206"/>
        <v>0</v>
      </c>
      <c r="AN201" s="61"/>
      <c r="AO201" s="370">
        <f t="shared" ref="AO201:BS201" si="215">$F$201*G201</f>
        <v>0</v>
      </c>
      <c r="AP201" s="370">
        <f t="shared" si="215"/>
        <v>0</v>
      </c>
      <c r="AQ201" s="370">
        <f t="shared" si="215"/>
        <v>0</v>
      </c>
      <c r="AR201" s="370">
        <f t="shared" si="215"/>
        <v>0</v>
      </c>
      <c r="AS201" s="370">
        <f t="shared" si="215"/>
        <v>0</v>
      </c>
      <c r="AT201" s="370">
        <f t="shared" si="215"/>
        <v>0</v>
      </c>
      <c r="AU201" s="370">
        <f t="shared" si="215"/>
        <v>0</v>
      </c>
      <c r="AV201" s="370">
        <f t="shared" si="215"/>
        <v>0</v>
      </c>
      <c r="AW201" s="370">
        <f t="shared" si="215"/>
        <v>0</v>
      </c>
      <c r="AX201" s="370">
        <f t="shared" si="215"/>
        <v>0</v>
      </c>
      <c r="AY201" s="370">
        <f t="shared" si="215"/>
        <v>0</v>
      </c>
      <c r="AZ201" s="370">
        <f t="shared" si="215"/>
        <v>0</v>
      </c>
      <c r="BA201" s="370">
        <f t="shared" si="215"/>
        <v>0</v>
      </c>
      <c r="BB201" s="370">
        <f t="shared" si="215"/>
        <v>0</v>
      </c>
      <c r="BC201" s="370">
        <f t="shared" si="215"/>
        <v>0</v>
      </c>
      <c r="BD201" s="370">
        <f t="shared" si="215"/>
        <v>0</v>
      </c>
      <c r="BE201" s="370">
        <f t="shared" si="215"/>
        <v>0</v>
      </c>
      <c r="BF201" s="370">
        <f t="shared" si="215"/>
        <v>0</v>
      </c>
      <c r="BG201" s="370">
        <f t="shared" si="215"/>
        <v>0</v>
      </c>
      <c r="BH201" s="370">
        <f t="shared" si="215"/>
        <v>0</v>
      </c>
      <c r="BI201" s="370">
        <f t="shared" si="215"/>
        <v>0</v>
      </c>
      <c r="BJ201" s="370">
        <f t="shared" si="215"/>
        <v>0</v>
      </c>
      <c r="BK201" s="370">
        <f t="shared" si="215"/>
        <v>0</v>
      </c>
      <c r="BL201" s="370">
        <f t="shared" si="215"/>
        <v>0</v>
      </c>
      <c r="BM201" s="370">
        <f t="shared" si="215"/>
        <v>0</v>
      </c>
      <c r="BN201" s="370">
        <f t="shared" si="215"/>
        <v>0</v>
      </c>
      <c r="BO201" s="370">
        <f t="shared" si="215"/>
        <v>0</v>
      </c>
      <c r="BP201" s="370">
        <f t="shared" si="215"/>
        <v>0</v>
      </c>
      <c r="BQ201" s="370">
        <f t="shared" si="215"/>
        <v>0</v>
      </c>
      <c r="BR201" s="370">
        <f t="shared" si="215"/>
        <v>0</v>
      </c>
      <c r="BS201" s="370">
        <f t="shared" si="215"/>
        <v>0</v>
      </c>
      <c r="BT201" s="369">
        <f t="shared" si="208"/>
        <v>0</v>
      </c>
      <c r="BU201" s="61"/>
      <c r="BV201" s="61"/>
      <c r="BW201" s="61"/>
      <c r="BX201" s="61"/>
      <c r="BY201" s="61"/>
      <c r="BZ201" s="61"/>
      <c r="CA201" s="61"/>
      <c r="CB201" s="61"/>
      <c r="CC201" s="61"/>
      <c r="CD201" s="61"/>
      <c r="CE201" s="61"/>
      <c r="CF201" s="61"/>
      <c r="CG201" s="61"/>
      <c r="CH201" s="61"/>
      <c r="CI201" s="61"/>
      <c r="CJ201" s="61"/>
      <c r="CK201" s="61"/>
      <c r="CL201" s="61"/>
      <c r="CM201" s="61"/>
      <c r="CN201" s="61"/>
      <c r="CO201" s="61"/>
      <c r="CP201" s="61"/>
      <c r="CQ201" s="61"/>
      <c r="CR201" s="61"/>
      <c r="CS201" s="61"/>
      <c r="CT201" s="61"/>
      <c r="CU201" s="61"/>
      <c r="CV201" s="61"/>
      <c r="CW201" s="61"/>
      <c r="CX201" s="61"/>
      <c r="CY201" s="61"/>
      <c r="CZ201" s="61"/>
      <c r="DA201" s="61"/>
      <c r="DB201" s="61"/>
      <c r="DC201" s="61"/>
    </row>
    <row r="202" spans="1:107" s="58" customFormat="1" ht="16.5" customHeight="1">
      <c r="A202" s="70" t="s">
        <v>1316</v>
      </c>
      <c r="B202" s="660"/>
      <c r="C202" s="386" t="s">
        <v>607</v>
      </c>
      <c r="D202" s="387" t="s">
        <v>591</v>
      </c>
      <c r="E202" s="379" t="s">
        <v>0</v>
      </c>
      <c r="F202" s="77">
        <f>VLOOKUP(C202,'[65]06월마감'!$A$1:$B$500,2,0)</f>
        <v>3867</v>
      </c>
      <c r="G202" s="388">
        <f>VLOOKUP($C$202,[67]납품수량!$B$3:$AH$200,G$1,0)</f>
        <v>0</v>
      </c>
      <c r="H202" s="388">
        <f>VLOOKUP($C$202,[67]납품수량!$B$3:$AH$200,H$1,0)</f>
        <v>0</v>
      </c>
      <c r="I202" s="388">
        <f>VLOOKUP($C$202,[67]납품수량!$B$3:$AH$200,I$1,0)</f>
        <v>0</v>
      </c>
      <c r="J202" s="388">
        <f>VLOOKUP($C$202,[67]납품수량!$B$3:$AH$200,J$1,0)</f>
        <v>0</v>
      </c>
      <c r="K202" s="388">
        <f>VLOOKUP($C$202,[67]납품수량!$B$3:$AH$200,K$1,0)</f>
        <v>0</v>
      </c>
      <c r="L202" s="388">
        <f>VLOOKUP($C$202,[67]납품수량!$B$3:$AH$200,L$1,0)</f>
        <v>0</v>
      </c>
      <c r="M202" s="388">
        <f>VLOOKUP($C$202,[67]납품수량!$B$3:$AH$200,M$1,0)</f>
        <v>0</v>
      </c>
      <c r="N202" s="388">
        <f>VLOOKUP($C$202,[67]납품수량!$B$3:$AH$200,N$1,0)</f>
        <v>0</v>
      </c>
      <c r="O202" s="388">
        <f>VLOOKUP($C$202,[67]납품수량!$B$3:$AH$200,O$1,0)</f>
        <v>0</v>
      </c>
      <c r="P202" s="388">
        <f>VLOOKUP($C$202,[67]납품수량!$B$3:$AH$200,P$1,0)</f>
        <v>0</v>
      </c>
      <c r="Q202" s="388">
        <f>VLOOKUP($C$202,[67]납품수량!$B$3:$AH$200,Q$1,0)</f>
        <v>0</v>
      </c>
      <c r="R202" s="388">
        <f>VLOOKUP($C$202,[67]납품수량!$B$3:$AH$200,R$1,0)</f>
        <v>0</v>
      </c>
      <c r="S202" s="388">
        <f>VLOOKUP($C$202,[67]납품수량!$B$3:$AH$200,S$1,0)</f>
        <v>0</v>
      </c>
      <c r="T202" s="388">
        <f>VLOOKUP($C$202,[67]납품수량!$B$3:$AH$200,T$1,0)</f>
        <v>0</v>
      </c>
      <c r="U202" s="388">
        <f>VLOOKUP($C$202,[67]납품수량!$B$3:$AH$200,U$1,0)</f>
        <v>0</v>
      </c>
      <c r="V202" s="388">
        <f>VLOOKUP($C$202,[67]납품수량!$B$3:$AH$200,V$1,0)</f>
        <v>0</v>
      </c>
      <c r="W202" s="388">
        <f>VLOOKUP($C$202,[67]납품수량!$B$3:$AH$200,W$1,0)</f>
        <v>0</v>
      </c>
      <c r="X202" s="388">
        <f>VLOOKUP($C$202,[67]납품수량!$B$3:$AH$200,X$1,0)</f>
        <v>0</v>
      </c>
      <c r="Y202" s="388">
        <f>VLOOKUP($C$202,[67]납품수량!$B$3:$AH$200,Y$1,0)</f>
        <v>0</v>
      </c>
      <c r="Z202" s="388">
        <f>VLOOKUP($C$202,[67]납품수량!$B$3:$AH$200,Z$1,0)</f>
        <v>0</v>
      </c>
      <c r="AA202" s="388">
        <f>VLOOKUP($C$202,[67]납품수량!$B$3:$AH$200,AA$1,0)</f>
        <v>0</v>
      </c>
      <c r="AB202" s="388">
        <f>VLOOKUP($C$202,[67]납품수량!$B$3:$AH$200,AB$1,0)</f>
        <v>0</v>
      </c>
      <c r="AC202" s="388">
        <f>VLOOKUP($C$202,[67]납품수량!$B$3:$AH$200,AC$1,0)</f>
        <v>0</v>
      </c>
      <c r="AD202" s="388">
        <f>VLOOKUP($C$202,[67]납품수량!$B$3:$AH$200,AD$1,0)</f>
        <v>0</v>
      </c>
      <c r="AE202" s="388">
        <f>VLOOKUP($C$202,[67]납품수량!$B$3:$AH$200,AE$1,0)</f>
        <v>0</v>
      </c>
      <c r="AF202" s="388">
        <f>VLOOKUP($C$202,[67]납품수량!$B$3:$AH$200,AF$1,0)</f>
        <v>0</v>
      </c>
      <c r="AG202" s="388">
        <f>VLOOKUP($C$202,[67]납품수량!$B$3:$AH$200,AG$1,0)</f>
        <v>0</v>
      </c>
      <c r="AH202" s="388">
        <f>VLOOKUP($C$202,[67]납품수량!$B$3:$AH$200,AH$1,0)</f>
        <v>0</v>
      </c>
      <c r="AI202" s="388">
        <f>VLOOKUP($C$202,[67]납품수량!$B$3:$AH$200,AI$1,0)</f>
        <v>0</v>
      </c>
      <c r="AJ202" s="388">
        <f>VLOOKUP($C$202,[67]납품수량!$B$3:$AH$200,AJ$1,0)</f>
        <v>0</v>
      </c>
      <c r="AK202" s="388">
        <f>VLOOKUP($C$202,[67]납품수량!$B$3:$AH$200,AK$1,0)</f>
        <v>0</v>
      </c>
      <c r="AL202" s="388">
        <f t="shared" si="211"/>
        <v>0</v>
      </c>
      <c r="AM202" s="389">
        <f t="shared" si="206"/>
        <v>0</v>
      </c>
      <c r="AN202" s="61"/>
      <c r="AO202" s="370">
        <f t="shared" ref="AO202:BS202" si="216">$F$202*G202</f>
        <v>0</v>
      </c>
      <c r="AP202" s="370">
        <f t="shared" si="216"/>
        <v>0</v>
      </c>
      <c r="AQ202" s="370">
        <f t="shared" si="216"/>
        <v>0</v>
      </c>
      <c r="AR202" s="370">
        <f t="shared" si="216"/>
        <v>0</v>
      </c>
      <c r="AS202" s="370">
        <f t="shared" si="216"/>
        <v>0</v>
      </c>
      <c r="AT202" s="370">
        <f t="shared" si="216"/>
        <v>0</v>
      </c>
      <c r="AU202" s="370">
        <f t="shared" si="216"/>
        <v>0</v>
      </c>
      <c r="AV202" s="370">
        <f t="shared" si="216"/>
        <v>0</v>
      </c>
      <c r="AW202" s="370">
        <f t="shared" si="216"/>
        <v>0</v>
      </c>
      <c r="AX202" s="370">
        <f t="shared" si="216"/>
        <v>0</v>
      </c>
      <c r="AY202" s="370">
        <f t="shared" si="216"/>
        <v>0</v>
      </c>
      <c r="AZ202" s="370">
        <f t="shared" si="216"/>
        <v>0</v>
      </c>
      <c r="BA202" s="370">
        <f t="shared" si="216"/>
        <v>0</v>
      </c>
      <c r="BB202" s="370">
        <f t="shared" si="216"/>
        <v>0</v>
      </c>
      <c r="BC202" s="370">
        <f t="shared" si="216"/>
        <v>0</v>
      </c>
      <c r="BD202" s="370">
        <f t="shared" si="216"/>
        <v>0</v>
      </c>
      <c r="BE202" s="370">
        <f t="shared" si="216"/>
        <v>0</v>
      </c>
      <c r="BF202" s="370">
        <f t="shared" si="216"/>
        <v>0</v>
      </c>
      <c r="BG202" s="370">
        <f t="shared" si="216"/>
        <v>0</v>
      </c>
      <c r="BH202" s="370">
        <f t="shared" si="216"/>
        <v>0</v>
      </c>
      <c r="BI202" s="370">
        <f t="shared" si="216"/>
        <v>0</v>
      </c>
      <c r="BJ202" s="370">
        <f t="shared" si="216"/>
        <v>0</v>
      </c>
      <c r="BK202" s="370">
        <f t="shared" si="216"/>
        <v>0</v>
      </c>
      <c r="BL202" s="370">
        <f t="shared" si="216"/>
        <v>0</v>
      </c>
      <c r="BM202" s="370">
        <f t="shared" si="216"/>
        <v>0</v>
      </c>
      <c r="BN202" s="370">
        <f t="shared" si="216"/>
        <v>0</v>
      </c>
      <c r="BO202" s="370">
        <f t="shared" si="216"/>
        <v>0</v>
      </c>
      <c r="BP202" s="370">
        <f t="shared" si="216"/>
        <v>0</v>
      </c>
      <c r="BQ202" s="370">
        <f t="shared" si="216"/>
        <v>0</v>
      </c>
      <c r="BR202" s="370">
        <f t="shared" si="216"/>
        <v>0</v>
      </c>
      <c r="BS202" s="370">
        <f t="shared" si="216"/>
        <v>0</v>
      </c>
      <c r="BT202" s="369">
        <f t="shared" si="208"/>
        <v>0</v>
      </c>
      <c r="BU202" s="61"/>
      <c r="BV202" s="61"/>
      <c r="BW202" s="61"/>
      <c r="BX202" s="61"/>
      <c r="BY202" s="61"/>
      <c r="BZ202" s="61"/>
      <c r="CA202" s="61"/>
      <c r="CB202" s="61"/>
      <c r="CC202" s="61"/>
      <c r="CD202" s="61"/>
      <c r="CE202" s="61"/>
      <c r="CF202" s="61"/>
      <c r="CG202" s="61"/>
      <c r="CH202" s="61"/>
      <c r="CI202" s="61"/>
      <c r="CJ202" s="61"/>
      <c r="CK202" s="61"/>
      <c r="CL202" s="61"/>
      <c r="CM202" s="61"/>
      <c r="CN202" s="61"/>
      <c r="CO202" s="61"/>
      <c r="CP202" s="61"/>
      <c r="CQ202" s="61"/>
      <c r="CR202" s="61"/>
      <c r="CS202" s="61"/>
      <c r="CT202" s="61"/>
      <c r="CU202" s="61"/>
      <c r="CV202" s="61"/>
      <c r="CW202" s="61"/>
      <c r="CX202" s="61"/>
      <c r="CY202" s="61"/>
      <c r="CZ202" s="61"/>
      <c r="DA202" s="61"/>
      <c r="DB202" s="61"/>
      <c r="DC202" s="61"/>
    </row>
    <row r="203" spans="1:107" s="58" customFormat="1" ht="16.5" customHeight="1">
      <c r="A203" s="70" t="s">
        <v>1316</v>
      </c>
      <c r="B203" s="660"/>
      <c r="C203" s="386" t="s">
        <v>590</v>
      </c>
      <c r="D203" s="387" t="s">
        <v>979</v>
      </c>
      <c r="E203" s="379" t="s">
        <v>0</v>
      </c>
      <c r="F203" s="77">
        <f>VLOOKUP(C203,'[65]06월마감'!$A$1:$B$500,2,0)</f>
        <v>3996</v>
      </c>
      <c r="G203" s="388">
        <f>VLOOKUP($C$203,[67]납품수량!$B$3:$AH$200,G$1,0)</f>
        <v>0</v>
      </c>
      <c r="H203" s="388">
        <f>VLOOKUP($C$203,[67]납품수량!$B$3:$AH$200,H$1,0)</f>
        <v>0</v>
      </c>
      <c r="I203" s="388">
        <f>VLOOKUP($C$203,[67]납품수량!$B$3:$AH$200,I$1,0)</f>
        <v>0</v>
      </c>
      <c r="J203" s="388">
        <f>VLOOKUP($C$203,[67]납품수량!$B$3:$AH$200,J$1,0)</f>
        <v>0</v>
      </c>
      <c r="K203" s="388">
        <f>VLOOKUP($C$203,[67]납품수량!$B$3:$AH$200,K$1,0)</f>
        <v>0</v>
      </c>
      <c r="L203" s="388">
        <f>VLOOKUP($C$203,[67]납품수량!$B$3:$AH$200,L$1,0)</f>
        <v>0</v>
      </c>
      <c r="M203" s="388">
        <f>VLOOKUP($C$203,[67]납품수량!$B$3:$AH$200,M$1,0)</f>
        <v>0</v>
      </c>
      <c r="N203" s="388">
        <f>VLOOKUP($C$203,[67]납품수량!$B$3:$AH$200,N$1,0)</f>
        <v>0</v>
      </c>
      <c r="O203" s="388">
        <f>VLOOKUP($C$203,[67]납품수량!$B$3:$AH$200,O$1,0)</f>
        <v>0</v>
      </c>
      <c r="P203" s="388">
        <f>VLOOKUP($C$203,[67]납품수량!$B$3:$AH$200,P$1,0)</f>
        <v>0</v>
      </c>
      <c r="Q203" s="388">
        <f>VLOOKUP($C$203,[67]납품수량!$B$3:$AH$200,Q$1,0)</f>
        <v>0</v>
      </c>
      <c r="R203" s="388">
        <f>VLOOKUP($C$203,[67]납품수량!$B$3:$AH$200,R$1,0)</f>
        <v>0</v>
      </c>
      <c r="S203" s="388">
        <f>VLOOKUP($C$203,[67]납품수량!$B$3:$AH$200,S$1,0)</f>
        <v>0</v>
      </c>
      <c r="T203" s="388">
        <f>VLOOKUP($C$203,[67]납품수량!$B$3:$AH$200,T$1,0)</f>
        <v>0</v>
      </c>
      <c r="U203" s="388">
        <f>VLOOKUP($C$203,[67]납품수량!$B$3:$AH$200,U$1,0)</f>
        <v>0</v>
      </c>
      <c r="V203" s="388">
        <f>VLOOKUP($C$203,[67]납품수량!$B$3:$AH$200,V$1,0)</f>
        <v>0</v>
      </c>
      <c r="W203" s="388">
        <f>VLOOKUP($C$203,[67]납품수량!$B$3:$AH$200,W$1,0)</f>
        <v>0</v>
      </c>
      <c r="X203" s="388">
        <f>VLOOKUP($C$203,[67]납품수량!$B$3:$AH$200,X$1,0)</f>
        <v>0</v>
      </c>
      <c r="Y203" s="388">
        <f>VLOOKUP($C$203,[67]납품수량!$B$3:$AH$200,Y$1,0)</f>
        <v>0</v>
      </c>
      <c r="Z203" s="388">
        <f>VLOOKUP($C$203,[67]납품수량!$B$3:$AH$200,Z$1,0)</f>
        <v>0</v>
      </c>
      <c r="AA203" s="388">
        <f>VLOOKUP($C$203,[67]납품수량!$B$3:$AH$200,AA$1,0)</f>
        <v>0</v>
      </c>
      <c r="AB203" s="388">
        <f>VLOOKUP($C$203,[67]납품수량!$B$3:$AH$200,AB$1,0)</f>
        <v>0</v>
      </c>
      <c r="AC203" s="388">
        <f>VLOOKUP($C$203,[67]납품수량!$B$3:$AH$200,AC$1,0)</f>
        <v>0</v>
      </c>
      <c r="AD203" s="388">
        <f>VLOOKUP($C$203,[67]납품수량!$B$3:$AH$200,AD$1,0)</f>
        <v>0</v>
      </c>
      <c r="AE203" s="388">
        <f>VLOOKUP($C$203,[67]납품수량!$B$3:$AH$200,AE$1,0)</f>
        <v>0</v>
      </c>
      <c r="AF203" s="388">
        <f>VLOOKUP($C$203,[67]납품수량!$B$3:$AH$200,AF$1,0)</f>
        <v>0</v>
      </c>
      <c r="AG203" s="388">
        <f>VLOOKUP($C$203,[67]납품수량!$B$3:$AH$200,AG$1,0)</f>
        <v>0</v>
      </c>
      <c r="AH203" s="388">
        <f>VLOOKUP($C$203,[67]납품수량!$B$3:$AH$200,AH$1,0)</f>
        <v>0</v>
      </c>
      <c r="AI203" s="388">
        <f>VLOOKUP($C$203,[67]납품수량!$B$3:$AH$200,AI$1,0)</f>
        <v>0</v>
      </c>
      <c r="AJ203" s="388">
        <f>VLOOKUP($C$203,[67]납품수량!$B$3:$AH$200,AJ$1,0)</f>
        <v>0</v>
      </c>
      <c r="AK203" s="388">
        <f>VLOOKUP($C$203,[67]납품수량!$B$3:$AH$200,AK$1,0)</f>
        <v>0</v>
      </c>
      <c r="AL203" s="388">
        <f t="shared" si="211"/>
        <v>0</v>
      </c>
      <c r="AM203" s="389">
        <f t="shared" si="206"/>
        <v>0</v>
      </c>
      <c r="AN203" s="61"/>
      <c r="AO203" s="370">
        <f t="shared" ref="AO203:BS203" si="217">$F$203*G203</f>
        <v>0</v>
      </c>
      <c r="AP203" s="370">
        <f t="shared" si="217"/>
        <v>0</v>
      </c>
      <c r="AQ203" s="370">
        <f t="shared" si="217"/>
        <v>0</v>
      </c>
      <c r="AR203" s="370">
        <f t="shared" si="217"/>
        <v>0</v>
      </c>
      <c r="AS203" s="370">
        <f t="shared" si="217"/>
        <v>0</v>
      </c>
      <c r="AT203" s="370">
        <f t="shared" si="217"/>
        <v>0</v>
      </c>
      <c r="AU203" s="370">
        <f t="shared" si="217"/>
        <v>0</v>
      </c>
      <c r="AV203" s="370">
        <f t="shared" si="217"/>
        <v>0</v>
      </c>
      <c r="AW203" s="370">
        <f t="shared" si="217"/>
        <v>0</v>
      </c>
      <c r="AX203" s="370">
        <f t="shared" si="217"/>
        <v>0</v>
      </c>
      <c r="AY203" s="370">
        <f t="shared" si="217"/>
        <v>0</v>
      </c>
      <c r="AZ203" s="370">
        <f t="shared" si="217"/>
        <v>0</v>
      </c>
      <c r="BA203" s="370">
        <f t="shared" si="217"/>
        <v>0</v>
      </c>
      <c r="BB203" s="370">
        <f t="shared" si="217"/>
        <v>0</v>
      </c>
      <c r="BC203" s="370">
        <f t="shared" si="217"/>
        <v>0</v>
      </c>
      <c r="BD203" s="370">
        <f t="shared" si="217"/>
        <v>0</v>
      </c>
      <c r="BE203" s="370">
        <f t="shared" si="217"/>
        <v>0</v>
      </c>
      <c r="BF203" s="370">
        <f t="shared" si="217"/>
        <v>0</v>
      </c>
      <c r="BG203" s="370">
        <f t="shared" si="217"/>
        <v>0</v>
      </c>
      <c r="BH203" s="370">
        <f t="shared" si="217"/>
        <v>0</v>
      </c>
      <c r="BI203" s="370">
        <f t="shared" si="217"/>
        <v>0</v>
      </c>
      <c r="BJ203" s="370">
        <f t="shared" si="217"/>
        <v>0</v>
      </c>
      <c r="BK203" s="370">
        <f t="shared" si="217"/>
        <v>0</v>
      </c>
      <c r="BL203" s="370">
        <f t="shared" si="217"/>
        <v>0</v>
      </c>
      <c r="BM203" s="370">
        <f t="shared" si="217"/>
        <v>0</v>
      </c>
      <c r="BN203" s="370">
        <f t="shared" si="217"/>
        <v>0</v>
      </c>
      <c r="BO203" s="370">
        <f t="shared" si="217"/>
        <v>0</v>
      </c>
      <c r="BP203" s="370">
        <f t="shared" si="217"/>
        <v>0</v>
      </c>
      <c r="BQ203" s="370">
        <f t="shared" si="217"/>
        <v>0</v>
      </c>
      <c r="BR203" s="370">
        <f t="shared" si="217"/>
        <v>0</v>
      </c>
      <c r="BS203" s="370">
        <f t="shared" si="217"/>
        <v>0</v>
      </c>
      <c r="BT203" s="369">
        <f t="shared" si="208"/>
        <v>0</v>
      </c>
      <c r="BU203" s="61"/>
      <c r="BV203" s="61"/>
      <c r="BW203" s="61"/>
      <c r="BX203" s="61"/>
      <c r="BY203" s="61"/>
      <c r="BZ203" s="61"/>
      <c r="CA203" s="61"/>
      <c r="CB203" s="61"/>
      <c r="CC203" s="61"/>
      <c r="CD203" s="61"/>
      <c r="CE203" s="61"/>
      <c r="CF203" s="61"/>
      <c r="CG203" s="61"/>
      <c r="CH203" s="61"/>
      <c r="CI203" s="61"/>
      <c r="CJ203" s="61"/>
      <c r="CK203" s="61"/>
      <c r="CL203" s="61"/>
      <c r="CM203" s="61"/>
      <c r="CN203" s="61"/>
      <c r="CO203" s="61"/>
      <c r="CP203" s="61"/>
      <c r="CQ203" s="61"/>
      <c r="CR203" s="61"/>
      <c r="CS203" s="61"/>
      <c r="CT203" s="61"/>
      <c r="CU203" s="61"/>
      <c r="CV203" s="61"/>
      <c r="CW203" s="61"/>
      <c r="CX203" s="61"/>
      <c r="CY203" s="61"/>
      <c r="CZ203" s="61"/>
      <c r="DA203" s="61"/>
      <c r="DB203" s="61"/>
      <c r="DC203" s="61"/>
    </row>
    <row r="204" spans="1:107" s="58" customFormat="1" ht="16.5" customHeight="1">
      <c r="A204" s="70" t="s">
        <v>1316</v>
      </c>
      <c r="B204" s="660"/>
      <c r="C204" s="386" t="s">
        <v>578</v>
      </c>
      <c r="D204" s="387" t="s">
        <v>977</v>
      </c>
      <c r="E204" s="379" t="s">
        <v>569</v>
      </c>
      <c r="F204" s="77">
        <f>VLOOKUP(C204,'[65]06월마감'!$A$1:$B$500,2,0)</f>
        <v>794</v>
      </c>
      <c r="G204" s="388">
        <f>VLOOKUP($C$204,[67]납품수량!$B$3:$AH$200,G$1,0)</f>
        <v>0</v>
      </c>
      <c r="H204" s="388">
        <f>VLOOKUP($C$204,[67]납품수량!$B$3:$AH$200,H$1,0)</f>
        <v>0</v>
      </c>
      <c r="I204" s="388">
        <f>VLOOKUP($C$204,[67]납품수량!$B$3:$AH$200,I$1,0)</f>
        <v>0</v>
      </c>
      <c r="J204" s="388">
        <f>VLOOKUP($C$204,[67]납품수량!$B$3:$AH$200,J$1,0)</f>
        <v>0</v>
      </c>
      <c r="K204" s="388">
        <f>VLOOKUP($C$204,[67]납품수량!$B$3:$AH$200,K$1,0)</f>
        <v>0</v>
      </c>
      <c r="L204" s="388">
        <f>VLOOKUP($C$204,[67]납품수량!$B$3:$AH$200,L$1,0)</f>
        <v>0</v>
      </c>
      <c r="M204" s="388">
        <f>VLOOKUP($C$204,[67]납품수량!$B$3:$AH$200,M$1,0)</f>
        <v>0</v>
      </c>
      <c r="N204" s="388">
        <f>VLOOKUP($C$204,[67]납품수량!$B$3:$AH$200,N$1,0)</f>
        <v>0</v>
      </c>
      <c r="O204" s="388">
        <f>VLOOKUP($C$204,[67]납품수량!$B$3:$AH$200,O$1,0)</f>
        <v>0</v>
      </c>
      <c r="P204" s="388">
        <f>VLOOKUP($C$204,[67]납품수량!$B$3:$AH$200,P$1,0)</f>
        <v>0</v>
      </c>
      <c r="Q204" s="388">
        <f>VLOOKUP($C$204,[67]납품수량!$B$3:$AH$200,Q$1,0)</f>
        <v>0</v>
      </c>
      <c r="R204" s="388">
        <f>VLOOKUP($C$204,[67]납품수량!$B$3:$AH$200,R$1,0)</f>
        <v>0</v>
      </c>
      <c r="S204" s="388">
        <f>VLOOKUP($C$204,[67]납품수량!$B$3:$AH$200,S$1,0)</f>
        <v>0</v>
      </c>
      <c r="T204" s="388">
        <f>VLOOKUP($C$204,[67]납품수량!$B$3:$AH$200,T$1,0)</f>
        <v>0</v>
      </c>
      <c r="U204" s="388">
        <f>VLOOKUP($C$204,[67]납품수량!$B$3:$AH$200,U$1,0)</f>
        <v>0</v>
      </c>
      <c r="V204" s="388">
        <f>VLOOKUP($C$204,[67]납품수량!$B$3:$AH$200,V$1,0)</f>
        <v>0</v>
      </c>
      <c r="W204" s="388">
        <f>VLOOKUP($C$204,[67]납품수량!$B$3:$AH$200,W$1,0)</f>
        <v>0</v>
      </c>
      <c r="X204" s="388">
        <f>VLOOKUP($C$204,[67]납품수량!$B$3:$AH$200,X$1,0)</f>
        <v>0</v>
      </c>
      <c r="Y204" s="388">
        <f>VLOOKUP($C$204,[67]납품수량!$B$3:$AH$200,Y$1,0)</f>
        <v>0</v>
      </c>
      <c r="Z204" s="388">
        <f>VLOOKUP($C$204,[67]납품수량!$B$3:$AH$200,Z$1,0)</f>
        <v>0</v>
      </c>
      <c r="AA204" s="388">
        <f>VLOOKUP($C$204,[67]납품수량!$B$3:$AH$200,AA$1,0)</f>
        <v>0</v>
      </c>
      <c r="AB204" s="388">
        <f>VLOOKUP($C$204,[67]납품수량!$B$3:$AH$200,AB$1,0)</f>
        <v>0</v>
      </c>
      <c r="AC204" s="388">
        <f>VLOOKUP($C$204,[67]납품수량!$B$3:$AH$200,AC$1,0)</f>
        <v>0</v>
      </c>
      <c r="AD204" s="388">
        <f>VLOOKUP($C$204,[67]납품수량!$B$3:$AH$200,AD$1,0)</f>
        <v>0</v>
      </c>
      <c r="AE204" s="388">
        <f>VLOOKUP($C$204,[67]납품수량!$B$3:$AH$200,AE$1,0)</f>
        <v>0</v>
      </c>
      <c r="AF204" s="388">
        <f>VLOOKUP($C$204,[67]납품수량!$B$3:$AH$200,AF$1,0)</f>
        <v>0</v>
      </c>
      <c r="AG204" s="388">
        <f>VLOOKUP($C$204,[67]납품수량!$B$3:$AH$200,AG$1,0)</f>
        <v>0</v>
      </c>
      <c r="AH204" s="388">
        <f>VLOOKUP($C$204,[67]납품수량!$B$3:$AH$200,AH$1,0)</f>
        <v>0</v>
      </c>
      <c r="AI204" s="388">
        <f>VLOOKUP($C$204,[67]납품수량!$B$3:$AH$200,AI$1,0)</f>
        <v>0</v>
      </c>
      <c r="AJ204" s="388">
        <f>VLOOKUP($C$204,[67]납품수량!$B$3:$AH$200,AJ$1,0)</f>
        <v>0</v>
      </c>
      <c r="AK204" s="388">
        <f>VLOOKUP($C$204,[67]납품수량!$B$3:$AH$200,AK$1,0)</f>
        <v>0</v>
      </c>
      <c r="AL204" s="388">
        <f t="shared" si="211"/>
        <v>0</v>
      </c>
      <c r="AM204" s="389">
        <f t="shared" si="206"/>
        <v>0</v>
      </c>
      <c r="AN204" s="61"/>
      <c r="AO204" s="370">
        <f t="shared" ref="AO204:BS204" si="218">$F$204*G204</f>
        <v>0</v>
      </c>
      <c r="AP204" s="370">
        <f t="shared" si="218"/>
        <v>0</v>
      </c>
      <c r="AQ204" s="370">
        <f t="shared" si="218"/>
        <v>0</v>
      </c>
      <c r="AR204" s="370">
        <f t="shared" si="218"/>
        <v>0</v>
      </c>
      <c r="AS204" s="370">
        <f t="shared" si="218"/>
        <v>0</v>
      </c>
      <c r="AT204" s="370">
        <f t="shared" si="218"/>
        <v>0</v>
      </c>
      <c r="AU204" s="370">
        <f t="shared" si="218"/>
        <v>0</v>
      </c>
      <c r="AV204" s="370">
        <f t="shared" si="218"/>
        <v>0</v>
      </c>
      <c r="AW204" s="370">
        <f t="shared" si="218"/>
        <v>0</v>
      </c>
      <c r="AX204" s="370">
        <f t="shared" si="218"/>
        <v>0</v>
      </c>
      <c r="AY204" s="370">
        <f t="shared" si="218"/>
        <v>0</v>
      </c>
      <c r="AZ204" s="370">
        <f t="shared" si="218"/>
        <v>0</v>
      </c>
      <c r="BA204" s="370">
        <f t="shared" si="218"/>
        <v>0</v>
      </c>
      <c r="BB204" s="370">
        <f t="shared" si="218"/>
        <v>0</v>
      </c>
      <c r="BC204" s="370">
        <f t="shared" si="218"/>
        <v>0</v>
      </c>
      <c r="BD204" s="370">
        <f t="shared" si="218"/>
        <v>0</v>
      </c>
      <c r="BE204" s="370">
        <f t="shared" si="218"/>
        <v>0</v>
      </c>
      <c r="BF204" s="370">
        <f t="shared" si="218"/>
        <v>0</v>
      </c>
      <c r="BG204" s="370">
        <f t="shared" si="218"/>
        <v>0</v>
      </c>
      <c r="BH204" s="370">
        <f t="shared" si="218"/>
        <v>0</v>
      </c>
      <c r="BI204" s="370">
        <f t="shared" si="218"/>
        <v>0</v>
      </c>
      <c r="BJ204" s="370">
        <f t="shared" si="218"/>
        <v>0</v>
      </c>
      <c r="BK204" s="370">
        <f t="shared" si="218"/>
        <v>0</v>
      </c>
      <c r="BL204" s="370">
        <f t="shared" si="218"/>
        <v>0</v>
      </c>
      <c r="BM204" s="370">
        <f t="shared" si="218"/>
        <v>0</v>
      </c>
      <c r="BN204" s="370">
        <f t="shared" si="218"/>
        <v>0</v>
      </c>
      <c r="BO204" s="370">
        <f t="shared" si="218"/>
        <v>0</v>
      </c>
      <c r="BP204" s="370">
        <f t="shared" si="218"/>
        <v>0</v>
      </c>
      <c r="BQ204" s="370">
        <f t="shared" si="218"/>
        <v>0</v>
      </c>
      <c r="BR204" s="370">
        <f t="shared" si="218"/>
        <v>0</v>
      </c>
      <c r="BS204" s="370">
        <f t="shared" si="218"/>
        <v>0</v>
      </c>
      <c r="BT204" s="369">
        <f t="shared" si="208"/>
        <v>0</v>
      </c>
      <c r="BU204" s="61"/>
      <c r="BV204" s="61"/>
      <c r="BW204" s="61"/>
      <c r="BX204" s="61"/>
      <c r="BY204" s="61"/>
      <c r="BZ204" s="61"/>
      <c r="CA204" s="61"/>
      <c r="CB204" s="61"/>
      <c r="CC204" s="61"/>
      <c r="CD204" s="61"/>
      <c r="CE204" s="61"/>
      <c r="CF204" s="61"/>
      <c r="CG204" s="61"/>
      <c r="CH204" s="61"/>
      <c r="CI204" s="61"/>
      <c r="CJ204" s="61"/>
      <c r="CK204" s="61"/>
      <c r="CL204" s="61"/>
      <c r="CM204" s="61"/>
      <c r="CN204" s="61"/>
      <c r="CO204" s="61"/>
      <c r="CP204" s="61"/>
      <c r="CQ204" s="61"/>
      <c r="CR204" s="61"/>
      <c r="CS204" s="61"/>
      <c r="CT204" s="61"/>
      <c r="CU204" s="61"/>
      <c r="CV204" s="61"/>
      <c r="CW204" s="61"/>
      <c r="CX204" s="61"/>
      <c r="CY204" s="61"/>
      <c r="CZ204" s="61"/>
      <c r="DA204" s="61"/>
      <c r="DB204" s="61"/>
      <c r="DC204" s="61"/>
    </row>
    <row r="205" spans="1:107" s="58" customFormat="1" ht="16.5" customHeight="1">
      <c r="A205" s="70" t="s">
        <v>1316</v>
      </c>
      <c r="B205" s="660"/>
      <c r="C205" s="386" t="s">
        <v>978</v>
      </c>
      <c r="D205" s="387" t="s">
        <v>977</v>
      </c>
      <c r="E205" s="379" t="s">
        <v>569</v>
      </c>
      <c r="F205" s="77">
        <f>VLOOKUP(C205,'[65]06월마감'!$A$1:$B$500,2,0)</f>
        <v>462</v>
      </c>
      <c r="G205" s="388">
        <f>VLOOKUP($C$205,[67]납품수량!$B$3:$AH$200,G$1,0)</f>
        <v>0</v>
      </c>
      <c r="H205" s="388">
        <f>VLOOKUP($C$205,[67]납품수량!$B$3:$AH$200,H$1,0)</f>
        <v>0</v>
      </c>
      <c r="I205" s="388">
        <f>VLOOKUP($C$205,[67]납품수량!$B$3:$AH$200,I$1,0)</f>
        <v>0</v>
      </c>
      <c r="J205" s="388">
        <f>VLOOKUP($C$205,[67]납품수량!$B$3:$AH$200,J$1,0)</f>
        <v>0</v>
      </c>
      <c r="K205" s="388">
        <f>VLOOKUP($C$205,[67]납품수량!$B$3:$AH$200,K$1,0)</f>
        <v>0</v>
      </c>
      <c r="L205" s="388">
        <f>VLOOKUP($C$205,[67]납품수량!$B$3:$AH$200,L$1,0)</f>
        <v>0</v>
      </c>
      <c r="M205" s="388">
        <f>VLOOKUP($C$205,[67]납품수량!$B$3:$AH$200,M$1,0)</f>
        <v>0</v>
      </c>
      <c r="N205" s="388">
        <f>VLOOKUP($C$205,[67]납품수량!$B$3:$AH$200,N$1,0)</f>
        <v>0</v>
      </c>
      <c r="O205" s="388">
        <f>VLOOKUP($C$205,[67]납품수량!$B$3:$AH$200,O$1,0)</f>
        <v>0</v>
      </c>
      <c r="P205" s="388">
        <f>VLOOKUP($C$205,[67]납품수량!$B$3:$AH$200,P$1,0)</f>
        <v>0</v>
      </c>
      <c r="Q205" s="388">
        <f>VLOOKUP($C$205,[67]납품수량!$B$3:$AH$200,Q$1,0)</f>
        <v>0</v>
      </c>
      <c r="R205" s="388">
        <f>VLOOKUP($C$205,[67]납품수량!$B$3:$AH$200,R$1,0)</f>
        <v>0</v>
      </c>
      <c r="S205" s="388">
        <f>VLOOKUP($C$205,[67]납품수량!$B$3:$AH$200,S$1,0)</f>
        <v>0</v>
      </c>
      <c r="T205" s="388">
        <f>VLOOKUP($C$205,[67]납품수량!$B$3:$AH$200,T$1,0)</f>
        <v>0</v>
      </c>
      <c r="U205" s="388">
        <f>VLOOKUP($C$205,[67]납품수량!$B$3:$AH$200,U$1,0)</f>
        <v>0</v>
      </c>
      <c r="V205" s="388">
        <f>VLOOKUP($C$205,[67]납품수량!$B$3:$AH$200,V$1,0)</f>
        <v>0</v>
      </c>
      <c r="W205" s="388">
        <f>VLOOKUP($C$205,[67]납품수량!$B$3:$AH$200,W$1,0)</f>
        <v>0</v>
      </c>
      <c r="X205" s="388">
        <f>VLOOKUP($C$205,[67]납품수량!$B$3:$AH$200,X$1,0)</f>
        <v>0</v>
      </c>
      <c r="Y205" s="388">
        <f>VLOOKUP($C$205,[67]납품수량!$B$3:$AH$200,Y$1,0)</f>
        <v>0</v>
      </c>
      <c r="Z205" s="388">
        <f>VLOOKUP($C$205,[67]납품수량!$B$3:$AH$200,Z$1,0)</f>
        <v>0</v>
      </c>
      <c r="AA205" s="388">
        <f>VLOOKUP($C$205,[67]납품수량!$B$3:$AH$200,AA$1,0)</f>
        <v>0</v>
      </c>
      <c r="AB205" s="388">
        <f>VLOOKUP($C$205,[67]납품수량!$B$3:$AH$200,AB$1,0)</f>
        <v>0</v>
      </c>
      <c r="AC205" s="388">
        <f>VLOOKUP($C$205,[67]납품수량!$B$3:$AH$200,AC$1,0)</f>
        <v>0</v>
      </c>
      <c r="AD205" s="388">
        <f>VLOOKUP($C$205,[67]납품수량!$B$3:$AH$200,AD$1,0)</f>
        <v>0</v>
      </c>
      <c r="AE205" s="388">
        <f>VLOOKUP($C$205,[67]납품수량!$B$3:$AH$200,AE$1,0)</f>
        <v>0</v>
      </c>
      <c r="AF205" s="388">
        <f>VLOOKUP($C$205,[67]납품수량!$B$3:$AH$200,AF$1,0)</f>
        <v>0</v>
      </c>
      <c r="AG205" s="388">
        <f>VLOOKUP($C$205,[67]납품수량!$B$3:$AH$200,AG$1,0)</f>
        <v>0</v>
      </c>
      <c r="AH205" s="388">
        <f>VLOOKUP($C$205,[67]납품수량!$B$3:$AH$200,AH$1,0)</f>
        <v>0</v>
      </c>
      <c r="AI205" s="388">
        <f>VLOOKUP($C$205,[67]납품수량!$B$3:$AH$200,AI$1,0)</f>
        <v>0</v>
      </c>
      <c r="AJ205" s="388">
        <f>VLOOKUP($C$205,[67]납품수량!$B$3:$AH$200,AJ$1,0)</f>
        <v>0</v>
      </c>
      <c r="AK205" s="388">
        <f>VLOOKUP($C$205,[67]납품수량!$B$3:$AH$200,AK$1,0)</f>
        <v>0</v>
      </c>
      <c r="AL205" s="388">
        <f t="shared" si="211"/>
        <v>0</v>
      </c>
      <c r="AM205" s="389">
        <f t="shared" si="206"/>
        <v>0</v>
      </c>
      <c r="AN205" s="61"/>
      <c r="AO205" s="370">
        <f t="shared" ref="AO205:BS205" si="219">$F$205*G205</f>
        <v>0</v>
      </c>
      <c r="AP205" s="370">
        <f t="shared" si="219"/>
        <v>0</v>
      </c>
      <c r="AQ205" s="370">
        <f t="shared" si="219"/>
        <v>0</v>
      </c>
      <c r="AR205" s="370">
        <f t="shared" si="219"/>
        <v>0</v>
      </c>
      <c r="AS205" s="370">
        <f t="shared" si="219"/>
        <v>0</v>
      </c>
      <c r="AT205" s="370">
        <f t="shared" si="219"/>
        <v>0</v>
      </c>
      <c r="AU205" s="370">
        <f t="shared" si="219"/>
        <v>0</v>
      </c>
      <c r="AV205" s="370">
        <f t="shared" si="219"/>
        <v>0</v>
      </c>
      <c r="AW205" s="370">
        <f t="shared" si="219"/>
        <v>0</v>
      </c>
      <c r="AX205" s="370">
        <f t="shared" si="219"/>
        <v>0</v>
      </c>
      <c r="AY205" s="370">
        <f t="shared" si="219"/>
        <v>0</v>
      </c>
      <c r="AZ205" s="370">
        <f t="shared" si="219"/>
        <v>0</v>
      </c>
      <c r="BA205" s="370">
        <f t="shared" si="219"/>
        <v>0</v>
      </c>
      <c r="BB205" s="370">
        <f t="shared" si="219"/>
        <v>0</v>
      </c>
      <c r="BC205" s="370">
        <f t="shared" si="219"/>
        <v>0</v>
      </c>
      <c r="BD205" s="370">
        <f t="shared" si="219"/>
        <v>0</v>
      </c>
      <c r="BE205" s="370">
        <f t="shared" si="219"/>
        <v>0</v>
      </c>
      <c r="BF205" s="370">
        <f t="shared" si="219"/>
        <v>0</v>
      </c>
      <c r="BG205" s="370">
        <f t="shared" si="219"/>
        <v>0</v>
      </c>
      <c r="BH205" s="370">
        <f t="shared" si="219"/>
        <v>0</v>
      </c>
      <c r="BI205" s="370">
        <f t="shared" si="219"/>
        <v>0</v>
      </c>
      <c r="BJ205" s="370">
        <f t="shared" si="219"/>
        <v>0</v>
      </c>
      <c r="BK205" s="370">
        <f t="shared" si="219"/>
        <v>0</v>
      </c>
      <c r="BL205" s="370">
        <f t="shared" si="219"/>
        <v>0</v>
      </c>
      <c r="BM205" s="370">
        <f t="shared" si="219"/>
        <v>0</v>
      </c>
      <c r="BN205" s="370">
        <f t="shared" si="219"/>
        <v>0</v>
      </c>
      <c r="BO205" s="370">
        <f t="shared" si="219"/>
        <v>0</v>
      </c>
      <c r="BP205" s="370">
        <f t="shared" si="219"/>
        <v>0</v>
      </c>
      <c r="BQ205" s="370">
        <f t="shared" si="219"/>
        <v>0</v>
      </c>
      <c r="BR205" s="370">
        <f t="shared" si="219"/>
        <v>0</v>
      </c>
      <c r="BS205" s="370">
        <f t="shared" si="219"/>
        <v>0</v>
      </c>
      <c r="BT205" s="369">
        <f t="shared" si="208"/>
        <v>0</v>
      </c>
      <c r="BU205" s="61"/>
      <c r="BV205" s="61"/>
      <c r="BW205" s="61"/>
      <c r="BX205" s="61"/>
      <c r="BY205" s="61"/>
      <c r="BZ205" s="61"/>
      <c r="CA205" s="61"/>
      <c r="CB205" s="61"/>
      <c r="CC205" s="61"/>
      <c r="CD205" s="61"/>
      <c r="CE205" s="61"/>
      <c r="CF205" s="61"/>
      <c r="CG205" s="61"/>
      <c r="CH205" s="61"/>
      <c r="CI205" s="61"/>
      <c r="CJ205" s="61"/>
      <c r="CK205" s="61"/>
      <c r="CL205" s="61"/>
      <c r="CM205" s="61"/>
      <c r="CN205" s="61"/>
      <c r="CO205" s="61"/>
      <c r="CP205" s="61"/>
      <c r="CQ205" s="61"/>
      <c r="CR205" s="61"/>
      <c r="CS205" s="61"/>
      <c r="CT205" s="61"/>
      <c r="CU205" s="61"/>
      <c r="CV205" s="61"/>
      <c r="CW205" s="61"/>
      <c r="CX205" s="61"/>
      <c r="CY205" s="61"/>
      <c r="CZ205" s="61"/>
      <c r="DA205" s="61"/>
      <c r="DB205" s="61"/>
      <c r="DC205" s="61"/>
    </row>
    <row r="206" spans="1:107" s="58" customFormat="1" ht="16.5" customHeight="1">
      <c r="A206" s="70" t="s">
        <v>1316</v>
      </c>
      <c r="B206" s="660"/>
      <c r="C206" s="386" t="s">
        <v>580</v>
      </c>
      <c r="D206" s="387" t="s">
        <v>975</v>
      </c>
      <c r="E206" s="379" t="s">
        <v>569</v>
      </c>
      <c r="F206" s="77">
        <f>VLOOKUP(C206,'[65]06월마감'!$A$1:$B$500,2,0)</f>
        <v>779</v>
      </c>
      <c r="G206" s="388">
        <f>VLOOKUP($C$206,[67]납품수량!$B$3:$AH$200,G$1,0)</f>
        <v>0</v>
      </c>
      <c r="H206" s="388">
        <f>VLOOKUP($C$206,[67]납품수량!$B$3:$AH$200,H$1,0)</f>
        <v>0</v>
      </c>
      <c r="I206" s="388">
        <f>VLOOKUP($C$206,[67]납품수량!$B$3:$AH$200,I$1,0)</f>
        <v>0</v>
      </c>
      <c r="J206" s="388">
        <f>VLOOKUP($C$206,[67]납품수량!$B$3:$AH$200,J$1,0)</f>
        <v>0</v>
      </c>
      <c r="K206" s="388">
        <f>VLOOKUP($C$206,[67]납품수량!$B$3:$AH$200,K$1,0)</f>
        <v>0</v>
      </c>
      <c r="L206" s="388">
        <f>VLOOKUP($C$206,[67]납품수량!$B$3:$AH$200,L$1,0)</f>
        <v>0</v>
      </c>
      <c r="M206" s="388">
        <f>VLOOKUP($C$206,[67]납품수량!$B$3:$AH$200,M$1,0)</f>
        <v>0</v>
      </c>
      <c r="N206" s="388">
        <f>VLOOKUP($C$206,[67]납품수량!$B$3:$AH$200,N$1,0)</f>
        <v>0</v>
      </c>
      <c r="O206" s="388">
        <f>VLOOKUP($C$206,[67]납품수량!$B$3:$AH$200,O$1,0)</f>
        <v>0</v>
      </c>
      <c r="P206" s="388">
        <f>VLOOKUP($C$206,[67]납품수량!$B$3:$AH$200,P$1,0)</f>
        <v>0</v>
      </c>
      <c r="Q206" s="388">
        <f>VLOOKUP($C$206,[67]납품수량!$B$3:$AH$200,Q$1,0)</f>
        <v>0</v>
      </c>
      <c r="R206" s="388">
        <f>VLOOKUP($C$206,[67]납품수량!$B$3:$AH$200,R$1,0)</f>
        <v>0</v>
      </c>
      <c r="S206" s="388">
        <f>VLOOKUP($C$206,[67]납품수량!$B$3:$AH$200,S$1,0)</f>
        <v>0</v>
      </c>
      <c r="T206" s="388">
        <f>VLOOKUP($C$206,[67]납품수량!$B$3:$AH$200,T$1,0)</f>
        <v>0</v>
      </c>
      <c r="U206" s="388">
        <f>VLOOKUP($C$206,[67]납품수량!$B$3:$AH$200,U$1,0)</f>
        <v>0</v>
      </c>
      <c r="V206" s="388">
        <f>VLOOKUP($C$206,[67]납품수량!$B$3:$AH$200,V$1,0)</f>
        <v>0</v>
      </c>
      <c r="W206" s="388">
        <f>VLOOKUP($C$206,[67]납품수량!$B$3:$AH$200,W$1,0)</f>
        <v>0</v>
      </c>
      <c r="X206" s="388">
        <f>VLOOKUP($C$206,[67]납품수량!$B$3:$AH$200,X$1,0)</f>
        <v>0</v>
      </c>
      <c r="Y206" s="388">
        <f>VLOOKUP($C$206,[67]납품수량!$B$3:$AH$200,Y$1,0)</f>
        <v>0</v>
      </c>
      <c r="Z206" s="388">
        <f>VLOOKUP($C$206,[67]납품수량!$B$3:$AH$200,Z$1,0)</f>
        <v>0</v>
      </c>
      <c r="AA206" s="388">
        <f>VLOOKUP($C$206,[67]납품수량!$B$3:$AH$200,AA$1,0)</f>
        <v>0</v>
      </c>
      <c r="AB206" s="388">
        <f>VLOOKUP($C$206,[67]납품수량!$B$3:$AH$200,AB$1,0)</f>
        <v>0</v>
      </c>
      <c r="AC206" s="388">
        <f>VLOOKUP($C$206,[67]납품수량!$B$3:$AH$200,AC$1,0)</f>
        <v>0</v>
      </c>
      <c r="AD206" s="388">
        <f>VLOOKUP($C$206,[67]납품수량!$B$3:$AH$200,AD$1,0)</f>
        <v>0</v>
      </c>
      <c r="AE206" s="388">
        <f>VLOOKUP($C$206,[67]납품수량!$B$3:$AH$200,AE$1,0)</f>
        <v>0</v>
      </c>
      <c r="AF206" s="388">
        <f>VLOOKUP($C$206,[67]납품수량!$B$3:$AH$200,AF$1,0)</f>
        <v>0</v>
      </c>
      <c r="AG206" s="388">
        <f>VLOOKUP($C$206,[67]납품수량!$B$3:$AH$200,AG$1,0)</f>
        <v>0</v>
      </c>
      <c r="AH206" s="388">
        <f>VLOOKUP($C$206,[67]납품수량!$B$3:$AH$200,AH$1,0)</f>
        <v>0</v>
      </c>
      <c r="AI206" s="388">
        <f>VLOOKUP($C$206,[67]납품수량!$B$3:$AH$200,AI$1,0)</f>
        <v>0</v>
      </c>
      <c r="AJ206" s="388">
        <f>VLOOKUP($C$206,[67]납품수량!$B$3:$AH$200,AJ$1,0)</f>
        <v>0</v>
      </c>
      <c r="AK206" s="388">
        <f>VLOOKUP($C$206,[67]납품수량!$B$3:$AH$200,AK$1,0)</f>
        <v>0</v>
      </c>
      <c r="AL206" s="388">
        <f t="shared" si="211"/>
        <v>0</v>
      </c>
      <c r="AM206" s="389">
        <f t="shared" si="206"/>
        <v>0</v>
      </c>
      <c r="AN206" s="61"/>
      <c r="AO206" s="370">
        <f t="shared" ref="AO206:BS206" si="220">$F$206*G206</f>
        <v>0</v>
      </c>
      <c r="AP206" s="370">
        <f t="shared" si="220"/>
        <v>0</v>
      </c>
      <c r="AQ206" s="370">
        <f t="shared" si="220"/>
        <v>0</v>
      </c>
      <c r="AR206" s="370">
        <f t="shared" si="220"/>
        <v>0</v>
      </c>
      <c r="AS206" s="370">
        <f t="shared" si="220"/>
        <v>0</v>
      </c>
      <c r="AT206" s="370">
        <f t="shared" si="220"/>
        <v>0</v>
      </c>
      <c r="AU206" s="370">
        <f t="shared" si="220"/>
        <v>0</v>
      </c>
      <c r="AV206" s="370">
        <f t="shared" si="220"/>
        <v>0</v>
      </c>
      <c r="AW206" s="370">
        <f t="shared" si="220"/>
        <v>0</v>
      </c>
      <c r="AX206" s="370">
        <f t="shared" si="220"/>
        <v>0</v>
      </c>
      <c r="AY206" s="370">
        <f t="shared" si="220"/>
        <v>0</v>
      </c>
      <c r="AZ206" s="370">
        <f t="shared" si="220"/>
        <v>0</v>
      </c>
      <c r="BA206" s="370">
        <f t="shared" si="220"/>
        <v>0</v>
      </c>
      <c r="BB206" s="370">
        <f t="shared" si="220"/>
        <v>0</v>
      </c>
      <c r="BC206" s="370">
        <f t="shared" si="220"/>
        <v>0</v>
      </c>
      <c r="BD206" s="370">
        <f t="shared" si="220"/>
        <v>0</v>
      </c>
      <c r="BE206" s="370">
        <f t="shared" si="220"/>
        <v>0</v>
      </c>
      <c r="BF206" s="370">
        <f t="shared" si="220"/>
        <v>0</v>
      </c>
      <c r="BG206" s="370">
        <f t="shared" si="220"/>
        <v>0</v>
      </c>
      <c r="BH206" s="370">
        <f t="shared" si="220"/>
        <v>0</v>
      </c>
      <c r="BI206" s="370">
        <f t="shared" si="220"/>
        <v>0</v>
      </c>
      <c r="BJ206" s="370">
        <f t="shared" si="220"/>
        <v>0</v>
      </c>
      <c r="BK206" s="370">
        <f t="shared" si="220"/>
        <v>0</v>
      </c>
      <c r="BL206" s="370">
        <f t="shared" si="220"/>
        <v>0</v>
      </c>
      <c r="BM206" s="370">
        <f t="shared" si="220"/>
        <v>0</v>
      </c>
      <c r="BN206" s="370">
        <f t="shared" si="220"/>
        <v>0</v>
      </c>
      <c r="BO206" s="370">
        <f t="shared" si="220"/>
        <v>0</v>
      </c>
      <c r="BP206" s="370">
        <f t="shared" si="220"/>
        <v>0</v>
      </c>
      <c r="BQ206" s="370">
        <f t="shared" si="220"/>
        <v>0</v>
      </c>
      <c r="BR206" s="370">
        <f t="shared" si="220"/>
        <v>0</v>
      </c>
      <c r="BS206" s="370">
        <f t="shared" si="220"/>
        <v>0</v>
      </c>
      <c r="BT206" s="369">
        <f t="shared" si="208"/>
        <v>0</v>
      </c>
      <c r="BU206" s="61"/>
      <c r="BV206" s="61"/>
      <c r="BW206" s="61"/>
      <c r="BX206" s="61"/>
      <c r="BY206" s="61"/>
      <c r="BZ206" s="61"/>
      <c r="CA206" s="61"/>
      <c r="CB206" s="61"/>
      <c r="CC206" s="61"/>
      <c r="CD206" s="61"/>
      <c r="CE206" s="61"/>
      <c r="CF206" s="61"/>
      <c r="CG206" s="61"/>
      <c r="CH206" s="61"/>
      <c r="CI206" s="61"/>
      <c r="CJ206" s="61"/>
      <c r="CK206" s="61"/>
      <c r="CL206" s="61"/>
      <c r="CM206" s="61"/>
      <c r="CN206" s="61"/>
      <c r="CO206" s="61"/>
      <c r="CP206" s="61"/>
      <c r="CQ206" s="61"/>
      <c r="CR206" s="61"/>
      <c r="CS206" s="61"/>
      <c r="CT206" s="61"/>
      <c r="CU206" s="61"/>
      <c r="CV206" s="61"/>
      <c r="CW206" s="61"/>
      <c r="CX206" s="61"/>
      <c r="CY206" s="61"/>
      <c r="CZ206" s="61"/>
      <c r="DA206" s="61"/>
      <c r="DB206" s="61"/>
      <c r="DC206" s="61"/>
    </row>
    <row r="207" spans="1:107" s="58" customFormat="1" ht="16.5" customHeight="1">
      <c r="A207" s="70" t="s">
        <v>1316</v>
      </c>
      <c r="B207" s="660"/>
      <c r="C207" s="386" t="s">
        <v>976</v>
      </c>
      <c r="D207" s="387" t="s">
        <v>975</v>
      </c>
      <c r="E207" s="379" t="s">
        <v>569</v>
      </c>
      <c r="F207" s="77">
        <f>VLOOKUP(C207,'[65]06월마감'!$A$1:$B$500,2,0)</f>
        <v>459</v>
      </c>
      <c r="G207" s="388">
        <f>VLOOKUP($C$207,[67]납품수량!$B$3:$AH$200,G$1,0)</f>
        <v>0</v>
      </c>
      <c r="H207" s="388">
        <f>VLOOKUP($C$207,[67]납품수량!$B$3:$AH$200,H$1,0)</f>
        <v>0</v>
      </c>
      <c r="I207" s="388">
        <f>VLOOKUP($C$207,[67]납품수량!$B$3:$AH$200,I$1,0)</f>
        <v>0</v>
      </c>
      <c r="J207" s="388">
        <f>VLOOKUP($C$207,[67]납품수량!$B$3:$AH$200,J$1,0)</f>
        <v>0</v>
      </c>
      <c r="K207" s="388">
        <f>VLOOKUP($C$207,[67]납품수량!$B$3:$AH$200,K$1,0)</f>
        <v>0</v>
      </c>
      <c r="L207" s="388">
        <f>VLOOKUP($C$207,[67]납품수량!$B$3:$AH$200,L$1,0)</f>
        <v>0</v>
      </c>
      <c r="M207" s="388">
        <f>VLOOKUP($C$207,[67]납품수량!$B$3:$AH$200,M$1,0)</f>
        <v>0</v>
      </c>
      <c r="N207" s="388">
        <f>VLOOKUP($C$207,[67]납품수량!$B$3:$AH$200,N$1,0)</f>
        <v>0</v>
      </c>
      <c r="O207" s="388">
        <f>VLOOKUP($C$207,[67]납품수량!$B$3:$AH$200,O$1,0)</f>
        <v>0</v>
      </c>
      <c r="P207" s="388">
        <f>VLOOKUP($C$207,[67]납품수량!$B$3:$AH$200,P$1,0)</f>
        <v>0</v>
      </c>
      <c r="Q207" s="388">
        <f>VLOOKUP($C$207,[67]납품수량!$B$3:$AH$200,Q$1,0)</f>
        <v>0</v>
      </c>
      <c r="R207" s="388">
        <f>VLOOKUP($C$207,[67]납품수량!$B$3:$AH$200,R$1,0)</f>
        <v>0</v>
      </c>
      <c r="S207" s="388">
        <f>VLOOKUP($C$207,[67]납품수량!$B$3:$AH$200,S$1,0)</f>
        <v>0</v>
      </c>
      <c r="T207" s="388">
        <f>VLOOKUP($C$207,[67]납품수량!$B$3:$AH$200,T$1,0)</f>
        <v>0</v>
      </c>
      <c r="U207" s="388">
        <f>VLOOKUP($C$207,[67]납품수량!$B$3:$AH$200,U$1,0)</f>
        <v>0</v>
      </c>
      <c r="V207" s="388">
        <f>VLOOKUP($C$207,[67]납품수량!$B$3:$AH$200,V$1,0)</f>
        <v>0</v>
      </c>
      <c r="W207" s="388">
        <f>VLOOKUP($C$207,[67]납품수량!$B$3:$AH$200,W$1,0)</f>
        <v>0</v>
      </c>
      <c r="X207" s="388">
        <f>VLOOKUP($C$207,[67]납품수량!$B$3:$AH$200,X$1,0)</f>
        <v>0</v>
      </c>
      <c r="Y207" s="388">
        <f>VLOOKUP($C$207,[67]납품수량!$B$3:$AH$200,Y$1,0)</f>
        <v>0</v>
      </c>
      <c r="Z207" s="388">
        <f>VLOOKUP($C$207,[67]납품수량!$B$3:$AH$200,Z$1,0)</f>
        <v>0</v>
      </c>
      <c r="AA207" s="388">
        <f>VLOOKUP($C$207,[67]납품수량!$B$3:$AH$200,AA$1,0)</f>
        <v>0</v>
      </c>
      <c r="AB207" s="388">
        <f>VLOOKUP($C$207,[67]납품수량!$B$3:$AH$200,AB$1,0)</f>
        <v>0</v>
      </c>
      <c r="AC207" s="388">
        <f>VLOOKUP($C$207,[67]납품수량!$B$3:$AH$200,AC$1,0)</f>
        <v>0</v>
      </c>
      <c r="AD207" s="388">
        <f>VLOOKUP($C$207,[67]납품수량!$B$3:$AH$200,AD$1,0)</f>
        <v>0</v>
      </c>
      <c r="AE207" s="388">
        <f>VLOOKUP($C$207,[67]납품수량!$B$3:$AH$200,AE$1,0)</f>
        <v>0</v>
      </c>
      <c r="AF207" s="388">
        <f>VLOOKUP($C$207,[67]납품수량!$B$3:$AH$200,AF$1,0)</f>
        <v>0</v>
      </c>
      <c r="AG207" s="388">
        <f>VLOOKUP($C$207,[67]납품수량!$B$3:$AH$200,AG$1,0)</f>
        <v>0</v>
      </c>
      <c r="AH207" s="388">
        <f>VLOOKUP($C$207,[67]납품수량!$B$3:$AH$200,AH$1,0)</f>
        <v>0</v>
      </c>
      <c r="AI207" s="388">
        <f>VLOOKUP($C$207,[67]납품수량!$B$3:$AH$200,AI$1,0)</f>
        <v>0</v>
      </c>
      <c r="AJ207" s="388">
        <f>VLOOKUP($C$207,[67]납품수량!$B$3:$AH$200,AJ$1,0)</f>
        <v>0</v>
      </c>
      <c r="AK207" s="388">
        <f>VLOOKUP($C$207,[67]납품수량!$B$3:$AH$200,AK$1,0)</f>
        <v>0</v>
      </c>
      <c r="AL207" s="388">
        <f t="shared" si="211"/>
        <v>0</v>
      </c>
      <c r="AM207" s="389">
        <f t="shared" si="206"/>
        <v>0</v>
      </c>
      <c r="AN207" s="61"/>
      <c r="AO207" s="370">
        <f t="shared" ref="AO207:BS207" si="221">$F$207*G207</f>
        <v>0</v>
      </c>
      <c r="AP207" s="370">
        <f t="shared" si="221"/>
        <v>0</v>
      </c>
      <c r="AQ207" s="370">
        <f t="shared" si="221"/>
        <v>0</v>
      </c>
      <c r="AR207" s="370">
        <f t="shared" si="221"/>
        <v>0</v>
      </c>
      <c r="AS207" s="370">
        <f t="shared" si="221"/>
        <v>0</v>
      </c>
      <c r="AT207" s="370">
        <f t="shared" si="221"/>
        <v>0</v>
      </c>
      <c r="AU207" s="370">
        <f t="shared" si="221"/>
        <v>0</v>
      </c>
      <c r="AV207" s="370">
        <f t="shared" si="221"/>
        <v>0</v>
      </c>
      <c r="AW207" s="370">
        <f t="shared" si="221"/>
        <v>0</v>
      </c>
      <c r="AX207" s="370">
        <f t="shared" si="221"/>
        <v>0</v>
      </c>
      <c r="AY207" s="370">
        <f t="shared" si="221"/>
        <v>0</v>
      </c>
      <c r="AZ207" s="370">
        <f t="shared" si="221"/>
        <v>0</v>
      </c>
      <c r="BA207" s="370">
        <f t="shared" si="221"/>
        <v>0</v>
      </c>
      <c r="BB207" s="370">
        <f t="shared" si="221"/>
        <v>0</v>
      </c>
      <c r="BC207" s="370">
        <f t="shared" si="221"/>
        <v>0</v>
      </c>
      <c r="BD207" s="370">
        <f t="shared" si="221"/>
        <v>0</v>
      </c>
      <c r="BE207" s="370">
        <f t="shared" si="221"/>
        <v>0</v>
      </c>
      <c r="BF207" s="370">
        <f t="shared" si="221"/>
        <v>0</v>
      </c>
      <c r="BG207" s="370">
        <f t="shared" si="221"/>
        <v>0</v>
      </c>
      <c r="BH207" s="370">
        <f t="shared" si="221"/>
        <v>0</v>
      </c>
      <c r="BI207" s="370">
        <f t="shared" si="221"/>
        <v>0</v>
      </c>
      <c r="BJ207" s="370">
        <f t="shared" si="221"/>
        <v>0</v>
      </c>
      <c r="BK207" s="370">
        <f t="shared" si="221"/>
        <v>0</v>
      </c>
      <c r="BL207" s="370">
        <f t="shared" si="221"/>
        <v>0</v>
      </c>
      <c r="BM207" s="370">
        <f t="shared" si="221"/>
        <v>0</v>
      </c>
      <c r="BN207" s="370">
        <f t="shared" si="221"/>
        <v>0</v>
      </c>
      <c r="BO207" s="370">
        <f t="shared" si="221"/>
        <v>0</v>
      </c>
      <c r="BP207" s="370">
        <f t="shared" si="221"/>
        <v>0</v>
      </c>
      <c r="BQ207" s="370">
        <f t="shared" si="221"/>
        <v>0</v>
      </c>
      <c r="BR207" s="370">
        <f t="shared" si="221"/>
        <v>0</v>
      </c>
      <c r="BS207" s="370">
        <f t="shared" si="221"/>
        <v>0</v>
      </c>
      <c r="BT207" s="369">
        <f t="shared" si="208"/>
        <v>0</v>
      </c>
      <c r="BU207" s="61"/>
      <c r="BV207" s="61"/>
      <c r="BW207" s="61"/>
      <c r="BX207" s="61"/>
      <c r="BY207" s="61"/>
      <c r="BZ207" s="61"/>
      <c r="CA207" s="61"/>
      <c r="CB207" s="61"/>
      <c r="CC207" s="61"/>
      <c r="CD207" s="61"/>
      <c r="CE207" s="61"/>
      <c r="CF207" s="61"/>
      <c r="CG207" s="61"/>
      <c r="CH207" s="61"/>
      <c r="CI207" s="61"/>
      <c r="CJ207" s="61"/>
      <c r="CK207" s="61"/>
      <c r="CL207" s="61"/>
      <c r="CM207" s="61"/>
      <c r="CN207" s="61"/>
      <c r="CO207" s="61"/>
      <c r="CP207" s="61"/>
      <c r="CQ207" s="61"/>
      <c r="CR207" s="61"/>
      <c r="CS207" s="61"/>
      <c r="CT207" s="61"/>
      <c r="CU207" s="61"/>
      <c r="CV207" s="61"/>
      <c r="CW207" s="61"/>
      <c r="CX207" s="61"/>
      <c r="CY207" s="61"/>
      <c r="CZ207" s="61"/>
      <c r="DA207" s="61"/>
      <c r="DB207" s="61"/>
      <c r="DC207" s="61"/>
    </row>
    <row r="208" spans="1:107" s="58" customFormat="1" ht="16.5" customHeight="1">
      <c r="A208" s="70" t="s">
        <v>1316</v>
      </c>
      <c r="B208" s="660"/>
      <c r="C208" s="386" t="s">
        <v>974</v>
      </c>
      <c r="D208" s="387" t="s">
        <v>973</v>
      </c>
      <c r="E208" s="379" t="s">
        <v>569</v>
      </c>
      <c r="F208" s="77">
        <f>VLOOKUP(C208,'[65]06월마감'!$A$1:$B$500,2,0)</f>
        <v>168</v>
      </c>
      <c r="G208" s="388">
        <f>VLOOKUP($C$208,[67]납품수량!$B$3:$AH$200,G$1,0)</f>
        <v>0</v>
      </c>
      <c r="H208" s="388">
        <f>VLOOKUP($C$208,[67]납품수량!$B$3:$AH$200,H$1,0)</f>
        <v>0</v>
      </c>
      <c r="I208" s="388">
        <f>VLOOKUP($C$208,[67]납품수량!$B$3:$AH$200,I$1,0)</f>
        <v>0</v>
      </c>
      <c r="J208" s="388">
        <f>VLOOKUP($C$208,[67]납품수량!$B$3:$AH$200,J$1,0)</f>
        <v>0</v>
      </c>
      <c r="K208" s="388">
        <f>VLOOKUP($C$208,[67]납품수량!$B$3:$AH$200,K$1,0)</f>
        <v>0</v>
      </c>
      <c r="L208" s="388">
        <f>VLOOKUP($C$208,[67]납품수량!$B$3:$AH$200,L$1,0)</f>
        <v>0</v>
      </c>
      <c r="M208" s="388">
        <f>VLOOKUP($C$208,[67]납품수량!$B$3:$AH$200,M$1,0)</f>
        <v>0</v>
      </c>
      <c r="N208" s="388">
        <f>VLOOKUP($C$208,[67]납품수량!$B$3:$AH$200,N$1,0)</f>
        <v>0</v>
      </c>
      <c r="O208" s="388">
        <f>VLOOKUP($C$208,[67]납품수량!$B$3:$AH$200,O$1,0)</f>
        <v>0</v>
      </c>
      <c r="P208" s="388">
        <f>VLOOKUP($C$208,[67]납품수량!$B$3:$AH$200,P$1,0)</f>
        <v>0</v>
      </c>
      <c r="Q208" s="388">
        <f>VLOOKUP($C$208,[67]납품수량!$B$3:$AH$200,Q$1,0)</f>
        <v>0</v>
      </c>
      <c r="R208" s="388">
        <f>VLOOKUP($C$208,[67]납품수량!$B$3:$AH$200,R$1,0)</f>
        <v>0</v>
      </c>
      <c r="S208" s="388">
        <f>VLOOKUP($C$208,[67]납품수량!$B$3:$AH$200,S$1,0)</f>
        <v>0</v>
      </c>
      <c r="T208" s="388">
        <f>VLOOKUP($C$208,[67]납품수량!$B$3:$AH$200,T$1,0)</f>
        <v>0</v>
      </c>
      <c r="U208" s="388">
        <f>VLOOKUP($C$208,[67]납품수량!$B$3:$AH$200,U$1,0)</f>
        <v>0</v>
      </c>
      <c r="V208" s="388">
        <f>VLOOKUP($C$208,[67]납품수량!$B$3:$AH$200,V$1,0)</f>
        <v>0</v>
      </c>
      <c r="W208" s="388">
        <f>VLOOKUP($C$208,[67]납품수량!$B$3:$AH$200,W$1,0)</f>
        <v>0</v>
      </c>
      <c r="X208" s="388">
        <f>VLOOKUP($C$208,[67]납품수량!$B$3:$AH$200,X$1,0)</f>
        <v>0</v>
      </c>
      <c r="Y208" s="388">
        <f>VLOOKUP($C$208,[67]납품수량!$B$3:$AH$200,Y$1,0)</f>
        <v>0</v>
      </c>
      <c r="Z208" s="388">
        <f>VLOOKUP($C$208,[67]납품수량!$B$3:$AH$200,Z$1,0)</f>
        <v>0</v>
      </c>
      <c r="AA208" s="388">
        <f>VLOOKUP($C$208,[67]납품수량!$B$3:$AH$200,AA$1,0)</f>
        <v>0</v>
      </c>
      <c r="AB208" s="388">
        <f>VLOOKUP($C$208,[67]납품수량!$B$3:$AH$200,AB$1,0)</f>
        <v>0</v>
      </c>
      <c r="AC208" s="388">
        <f>VLOOKUP($C$208,[67]납품수량!$B$3:$AH$200,AC$1,0)</f>
        <v>0</v>
      </c>
      <c r="AD208" s="388">
        <f>VLOOKUP($C$208,[67]납품수량!$B$3:$AH$200,AD$1,0)</f>
        <v>0</v>
      </c>
      <c r="AE208" s="388">
        <f>VLOOKUP($C$208,[67]납품수량!$B$3:$AH$200,AE$1,0)</f>
        <v>0</v>
      </c>
      <c r="AF208" s="388">
        <f>VLOOKUP($C$208,[67]납품수량!$B$3:$AH$200,AF$1,0)</f>
        <v>0</v>
      </c>
      <c r="AG208" s="388">
        <f>VLOOKUP($C$208,[67]납품수량!$B$3:$AH$200,AG$1,0)</f>
        <v>0</v>
      </c>
      <c r="AH208" s="388">
        <f>VLOOKUP($C$208,[67]납품수량!$B$3:$AH$200,AH$1,0)</f>
        <v>0</v>
      </c>
      <c r="AI208" s="388">
        <f>VLOOKUP($C$208,[67]납품수량!$B$3:$AH$200,AI$1,0)</f>
        <v>0</v>
      </c>
      <c r="AJ208" s="388">
        <f>VLOOKUP($C$208,[67]납품수량!$B$3:$AH$200,AJ$1,0)</f>
        <v>0</v>
      </c>
      <c r="AK208" s="388">
        <f>VLOOKUP($C$208,[67]납품수량!$B$3:$AH$200,AK$1,0)</f>
        <v>0</v>
      </c>
      <c r="AL208" s="388">
        <f t="shared" si="211"/>
        <v>0</v>
      </c>
      <c r="AM208" s="389">
        <f t="shared" si="206"/>
        <v>0</v>
      </c>
      <c r="AN208" s="61"/>
      <c r="AO208" s="370">
        <f t="shared" ref="AO208:BS208" si="222">$F$208*G208</f>
        <v>0</v>
      </c>
      <c r="AP208" s="370">
        <f t="shared" si="222"/>
        <v>0</v>
      </c>
      <c r="AQ208" s="370">
        <f t="shared" si="222"/>
        <v>0</v>
      </c>
      <c r="AR208" s="370">
        <f t="shared" si="222"/>
        <v>0</v>
      </c>
      <c r="AS208" s="370">
        <f t="shared" si="222"/>
        <v>0</v>
      </c>
      <c r="AT208" s="370">
        <f t="shared" si="222"/>
        <v>0</v>
      </c>
      <c r="AU208" s="370">
        <f t="shared" si="222"/>
        <v>0</v>
      </c>
      <c r="AV208" s="370">
        <f t="shared" si="222"/>
        <v>0</v>
      </c>
      <c r="AW208" s="370">
        <f t="shared" si="222"/>
        <v>0</v>
      </c>
      <c r="AX208" s="370">
        <f t="shared" si="222"/>
        <v>0</v>
      </c>
      <c r="AY208" s="370">
        <f t="shared" si="222"/>
        <v>0</v>
      </c>
      <c r="AZ208" s="370">
        <f t="shared" si="222"/>
        <v>0</v>
      </c>
      <c r="BA208" s="370">
        <f t="shared" si="222"/>
        <v>0</v>
      </c>
      <c r="BB208" s="370">
        <f t="shared" si="222"/>
        <v>0</v>
      </c>
      <c r="BC208" s="370">
        <f t="shared" si="222"/>
        <v>0</v>
      </c>
      <c r="BD208" s="370">
        <f t="shared" si="222"/>
        <v>0</v>
      </c>
      <c r="BE208" s="370">
        <f t="shared" si="222"/>
        <v>0</v>
      </c>
      <c r="BF208" s="370">
        <f t="shared" si="222"/>
        <v>0</v>
      </c>
      <c r="BG208" s="370">
        <f t="shared" si="222"/>
        <v>0</v>
      </c>
      <c r="BH208" s="370">
        <f t="shared" si="222"/>
        <v>0</v>
      </c>
      <c r="BI208" s="370">
        <f t="shared" si="222"/>
        <v>0</v>
      </c>
      <c r="BJ208" s="370">
        <f t="shared" si="222"/>
        <v>0</v>
      </c>
      <c r="BK208" s="370">
        <f t="shared" si="222"/>
        <v>0</v>
      </c>
      <c r="BL208" s="370">
        <f t="shared" si="222"/>
        <v>0</v>
      </c>
      <c r="BM208" s="370">
        <f t="shared" si="222"/>
        <v>0</v>
      </c>
      <c r="BN208" s="370">
        <f t="shared" si="222"/>
        <v>0</v>
      </c>
      <c r="BO208" s="370">
        <f t="shared" si="222"/>
        <v>0</v>
      </c>
      <c r="BP208" s="370">
        <f t="shared" si="222"/>
        <v>0</v>
      </c>
      <c r="BQ208" s="370">
        <f t="shared" si="222"/>
        <v>0</v>
      </c>
      <c r="BR208" s="370">
        <f t="shared" si="222"/>
        <v>0</v>
      </c>
      <c r="BS208" s="370">
        <f t="shared" si="222"/>
        <v>0</v>
      </c>
      <c r="BT208" s="369">
        <f t="shared" si="208"/>
        <v>0</v>
      </c>
      <c r="BU208" s="61"/>
      <c r="BV208" s="61"/>
      <c r="BW208" s="61"/>
      <c r="BX208" s="61"/>
      <c r="BY208" s="61"/>
      <c r="BZ208" s="61"/>
      <c r="CA208" s="61"/>
      <c r="CB208" s="61"/>
      <c r="CC208" s="61"/>
      <c r="CD208" s="61"/>
      <c r="CE208" s="61"/>
      <c r="CF208" s="61"/>
      <c r="CG208" s="61"/>
      <c r="CH208" s="61"/>
      <c r="CI208" s="61"/>
      <c r="CJ208" s="61"/>
      <c r="CK208" s="61"/>
      <c r="CL208" s="61"/>
      <c r="CM208" s="61"/>
      <c r="CN208" s="61"/>
      <c r="CO208" s="61"/>
      <c r="CP208" s="61"/>
      <c r="CQ208" s="61"/>
      <c r="CR208" s="61"/>
      <c r="CS208" s="61"/>
      <c r="CT208" s="61"/>
      <c r="CU208" s="61"/>
      <c r="CV208" s="61"/>
      <c r="CW208" s="61"/>
      <c r="CX208" s="61"/>
      <c r="CY208" s="61"/>
      <c r="CZ208" s="61"/>
      <c r="DA208" s="61"/>
      <c r="DB208" s="61"/>
      <c r="DC208" s="61"/>
    </row>
    <row r="209" spans="1:107" s="58" customFormat="1" ht="16.5" customHeight="1">
      <c r="A209" s="70" t="s">
        <v>1316</v>
      </c>
      <c r="B209" s="660"/>
      <c r="C209" s="386" t="s">
        <v>972</v>
      </c>
      <c r="D209" s="387" t="s">
        <v>971</v>
      </c>
      <c r="E209" s="379" t="s">
        <v>569</v>
      </c>
      <c r="F209" s="77">
        <f>VLOOKUP(C209,'[65]06월마감'!$A$1:$B$500,2,0)</f>
        <v>155</v>
      </c>
      <c r="G209" s="388">
        <f>VLOOKUP($C$209,[67]납품수량!$B$3:$AH$200,G$1,0)</f>
        <v>0</v>
      </c>
      <c r="H209" s="388">
        <f>VLOOKUP($C$209,[67]납품수량!$B$3:$AH$200,H$1,0)</f>
        <v>0</v>
      </c>
      <c r="I209" s="388">
        <f>VLOOKUP($C$209,[67]납품수량!$B$3:$AH$200,I$1,0)</f>
        <v>0</v>
      </c>
      <c r="J209" s="388">
        <f>VLOOKUP($C$209,[67]납품수량!$B$3:$AH$200,J$1,0)</f>
        <v>0</v>
      </c>
      <c r="K209" s="388">
        <f>VLOOKUP($C$209,[67]납품수량!$B$3:$AH$200,K$1,0)</f>
        <v>0</v>
      </c>
      <c r="L209" s="388">
        <f>VLOOKUP($C$209,[67]납품수량!$B$3:$AH$200,L$1,0)</f>
        <v>0</v>
      </c>
      <c r="M209" s="388">
        <f>VLOOKUP($C$209,[67]납품수량!$B$3:$AH$200,M$1,0)</f>
        <v>0</v>
      </c>
      <c r="N209" s="388">
        <f>VLOOKUP($C$209,[67]납품수량!$B$3:$AH$200,N$1,0)</f>
        <v>0</v>
      </c>
      <c r="O209" s="388">
        <f>VLOOKUP($C$209,[67]납품수량!$B$3:$AH$200,O$1,0)</f>
        <v>0</v>
      </c>
      <c r="P209" s="388">
        <f>VLOOKUP($C$209,[67]납품수량!$B$3:$AH$200,P$1,0)</f>
        <v>0</v>
      </c>
      <c r="Q209" s="388">
        <f>VLOOKUP($C$209,[67]납품수량!$B$3:$AH$200,Q$1,0)</f>
        <v>0</v>
      </c>
      <c r="R209" s="388">
        <f>VLOOKUP($C$209,[67]납품수량!$B$3:$AH$200,R$1,0)</f>
        <v>0</v>
      </c>
      <c r="S209" s="388">
        <f>VLOOKUP($C$209,[67]납품수량!$B$3:$AH$200,S$1,0)</f>
        <v>0</v>
      </c>
      <c r="T209" s="388">
        <f>VLOOKUP($C$209,[67]납품수량!$B$3:$AH$200,T$1,0)</f>
        <v>0</v>
      </c>
      <c r="U209" s="388">
        <f>VLOOKUP($C$209,[67]납품수량!$B$3:$AH$200,U$1,0)</f>
        <v>0</v>
      </c>
      <c r="V209" s="388">
        <f>VLOOKUP($C$209,[67]납품수량!$B$3:$AH$200,V$1,0)</f>
        <v>0</v>
      </c>
      <c r="W209" s="388">
        <f>VLOOKUP($C$209,[67]납품수량!$B$3:$AH$200,W$1,0)</f>
        <v>0</v>
      </c>
      <c r="X209" s="388">
        <f>VLOOKUP($C$209,[67]납품수량!$B$3:$AH$200,X$1,0)</f>
        <v>0</v>
      </c>
      <c r="Y209" s="388">
        <f>VLOOKUP($C$209,[67]납품수량!$B$3:$AH$200,Y$1,0)</f>
        <v>0</v>
      </c>
      <c r="Z209" s="388">
        <f>VLOOKUP($C$209,[67]납품수량!$B$3:$AH$200,Z$1,0)</f>
        <v>0</v>
      </c>
      <c r="AA209" s="388">
        <f>VLOOKUP($C$209,[67]납품수량!$B$3:$AH$200,AA$1,0)</f>
        <v>0</v>
      </c>
      <c r="AB209" s="388">
        <f>VLOOKUP($C$209,[67]납품수량!$B$3:$AH$200,AB$1,0)</f>
        <v>0</v>
      </c>
      <c r="AC209" s="388">
        <f>VLOOKUP($C$209,[67]납품수량!$B$3:$AH$200,AC$1,0)</f>
        <v>0</v>
      </c>
      <c r="AD209" s="388">
        <f>VLOOKUP($C$209,[67]납품수량!$B$3:$AH$200,AD$1,0)</f>
        <v>0</v>
      </c>
      <c r="AE209" s="388">
        <f>VLOOKUP($C$209,[67]납품수량!$B$3:$AH$200,AE$1,0)</f>
        <v>0</v>
      </c>
      <c r="AF209" s="388">
        <f>VLOOKUP($C$209,[67]납품수량!$B$3:$AH$200,AF$1,0)</f>
        <v>0</v>
      </c>
      <c r="AG209" s="388">
        <f>VLOOKUP($C$209,[67]납품수량!$B$3:$AH$200,AG$1,0)</f>
        <v>0</v>
      </c>
      <c r="AH209" s="388">
        <f>VLOOKUP($C$209,[67]납품수량!$B$3:$AH$200,AH$1,0)</f>
        <v>0</v>
      </c>
      <c r="AI209" s="388">
        <f>VLOOKUP($C$209,[67]납품수량!$B$3:$AH$200,AI$1,0)</f>
        <v>0</v>
      </c>
      <c r="AJ209" s="388">
        <f>VLOOKUP($C$209,[67]납품수량!$B$3:$AH$200,AJ$1,0)</f>
        <v>0</v>
      </c>
      <c r="AK209" s="388">
        <f>VLOOKUP($C$209,[67]납품수량!$B$3:$AH$200,AK$1,0)</f>
        <v>0</v>
      </c>
      <c r="AL209" s="388">
        <f t="shared" si="211"/>
        <v>0</v>
      </c>
      <c r="AM209" s="389">
        <f t="shared" si="206"/>
        <v>0</v>
      </c>
      <c r="AN209" s="61"/>
      <c r="AO209" s="370">
        <f t="shared" ref="AO209:BS209" si="223">$F$209*G209</f>
        <v>0</v>
      </c>
      <c r="AP209" s="370">
        <f t="shared" si="223"/>
        <v>0</v>
      </c>
      <c r="AQ209" s="370">
        <f t="shared" si="223"/>
        <v>0</v>
      </c>
      <c r="AR209" s="370">
        <f t="shared" si="223"/>
        <v>0</v>
      </c>
      <c r="AS209" s="370">
        <f t="shared" si="223"/>
        <v>0</v>
      </c>
      <c r="AT209" s="370">
        <f t="shared" si="223"/>
        <v>0</v>
      </c>
      <c r="AU209" s="370">
        <f t="shared" si="223"/>
        <v>0</v>
      </c>
      <c r="AV209" s="370">
        <f t="shared" si="223"/>
        <v>0</v>
      </c>
      <c r="AW209" s="370">
        <f t="shared" si="223"/>
        <v>0</v>
      </c>
      <c r="AX209" s="370">
        <f t="shared" si="223"/>
        <v>0</v>
      </c>
      <c r="AY209" s="370">
        <f t="shared" si="223"/>
        <v>0</v>
      </c>
      <c r="AZ209" s="370">
        <f t="shared" si="223"/>
        <v>0</v>
      </c>
      <c r="BA209" s="370">
        <f t="shared" si="223"/>
        <v>0</v>
      </c>
      <c r="BB209" s="370">
        <f t="shared" si="223"/>
        <v>0</v>
      </c>
      <c r="BC209" s="370">
        <f t="shared" si="223"/>
        <v>0</v>
      </c>
      <c r="BD209" s="370">
        <f t="shared" si="223"/>
        <v>0</v>
      </c>
      <c r="BE209" s="370">
        <f t="shared" si="223"/>
        <v>0</v>
      </c>
      <c r="BF209" s="370">
        <f t="shared" si="223"/>
        <v>0</v>
      </c>
      <c r="BG209" s="370">
        <f t="shared" si="223"/>
        <v>0</v>
      </c>
      <c r="BH209" s="370">
        <f t="shared" si="223"/>
        <v>0</v>
      </c>
      <c r="BI209" s="370">
        <f t="shared" si="223"/>
        <v>0</v>
      </c>
      <c r="BJ209" s="370">
        <f t="shared" si="223"/>
        <v>0</v>
      </c>
      <c r="BK209" s="370">
        <f t="shared" si="223"/>
        <v>0</v>
      </c>
      <c r="BL209" s="370">
        <f t="shared" si="223"/>
        <v>0</v>
      </c>
      <c r="BM209" s="370">
        <f t="shared" si="223"/>
        <v>0</v>
      </c>
      <c r="BN209" s="370">
        <f t="shared" si="223"/>
        <v>0</v>
      </c>
      <c r="BO209" s="370">
        <f t="shared" si="223"/>
        <v>0</v>
      </c>
      <c r="BP209" s="370">
        <f t="shared" si="223"/>
        <v>0</v>
      </c>
      <c r="BQ209" s="370">
        <f t="shared" si="223"/>
        <v>0</v>
      </c>
      <c r="BR209" s="370">
        <f t="shared" si="223"/>
        <v>0</v>
      </c>
      <c r="BS209" s="370">
        <f t="shared" si="223"/>
        <v>0</v>
      </c>
      <c r="BT209" s="369">
        <f t="shared" si="208"/>
        <v>0</v>
      </c>
      <c r="BU209" s="61"/>
      <c r="BV209" s="61"/>
      <c r="BW209" s="61"/>
      <c r="BX209" s="61"/>
      <c r="BY209" s="61"/>
      <c r="BZ209" s="61"/>
      <c r="CA209" s="61"/>
      <c r="CB209" s="61"/>
      <c r="CC209" s="61"/>
      <c r="CD209" s="61"/>
      <c r="CE209" s="61"/>
      <c r="CF209" s="61"/>
      <c r="CG209" s="61"/>
      <c r="CH209" s="61"/>
      <c r="CI209" s="61"/>
      <c r="CJ209" s="61"/>
      <c r="CK209" s="61"/>
      <c r="CL209" s="61"/>
      <c r="CM209" s="61"/>
      <c r="CN209" s="61"/>
      <c r="CO209" s="61"/>
      <c r="CP209" s="61"/>
      <c r="CQ209" s="61"/>
      <c r="CR209" s="61"/>
      <c r="CS209" s="61"/>
      <c r="CT209" s="61"/>
      <c r="CU209" s="61"/>
      <c r="CV209" s="61"/>
      <c r="CW209" s="61"/>
      <c r="CX209" s="61"/>
      <c r="CY209" s="61"/>
      <c r="CZ209" s="61"/>
      <c r="DA209" s="61"/>
      <c r="DB209" s="61"/>
      <c r="DC209" s="61"/>
    </row>
    <row r="210" spans="1:107" s="58" customFormat="1" ht="16.5" customHeight="1">
      <c r="A210" s="70" t="s">
        <v>1316</v>
      </c>
      <c r="B210" s="660"/>
      <c r="C210" s="386" t="s">
        <v>574</v>
      </c>
      <c r="D210" s="387" t="s">
        <v>968</v>
      </c>
      <c r="E210" s="379" t="s">
        <v>569</v>
      </c>
      <c r="F210" s="77">
        <f>VLOOKUP(C210,'[65]06월마감'!$A$1:$B$500,2,0)</f>
        <v>758</v>
      </c>
      <c r="G210" s="388">
        <f>VLOOKUP($C$210,[67]납품수량!$B$3:$AH$200,G$1,0)</f>
        <v>0</v>
      </c>
      <c r="H210" s="388">
        <f>VLOOKUP($C$210,[67]납품수량!$B$3:$AH$200,H$1,0)</f>
        <v>0</v>
      </c>
      <c r="I210" s="388">
        <f>VLOOKUP($C$210,[67]납품수량!$B$3:$AH$200,I$1,0)</f>
        <v>0</v>
      </c>
      <c r="J210" s="388">
        <f>VLOOKUP($C$210,[67]납품수량!$B$3:$AH$200,J$1,0)</f>
        <v>0</v>
      </c>
      <c r="K210" s="388">
        <f>VLOOKUP($C$210,[67]납품수량!$B$3:$AH$200,K$1,0)</f>
        <v>0</v>
      </c>
      <c r="L210" s="388">
        <f>VLOOKUP($C$210,[67]납품수량!$B$3:$AH$200,L$1,0)</f>
        <v>0</v>
      </c>
      <c r="M210" s="388">
        <f>VLOOKUP($C$210,[67]납품수량!$B$3:$AH$200,M$1,0)</f>
        <v>0</v>
      </c>
      <c r="N210" s="388">
        <f>VLOOKUP($C$210,[67]납품수량!$B$3:$AH$200,N$1,0)</f>
        <v>0</v>
      </c>
      <c r="O210" s="388">
        <f>VLOOKUP($C$210,[67]납품수량!$B$3:$AH$200,O$1,0)</f>
        <v>0</v>
      </c>
      <c r="P210" s="388">
        <f>VLOOKUP($C$210,[67]납품수량!$B$3:$AH$200,P$1,0)</f>
        <v>0</v>
      </c>
      <c r="Q210" s="388">
        <f>VLOOKUP($C$210,[67]납품수량!$B$3:$AH$200,Q$1,0)</f>
        <v>0</v>
      </c>
      <c r="R210" s="388">
        <f>VLOOKUP($C$210,[67]납품수량!$B$3:$AH$200,R$1,0)</f>
        <v>0</v>
      </c>
      <c r="S210" s="388">
        <f>VLOOKUP($C$210,[67]납품수량!$B$3:$AH$200,S$1,0)</f>
        <v>0</v>
      </c>
      <c r="T210" s="388">
        <f>VLOOKUP($C$210,[67]납품수량!$B$3:$AH$200,T$1,0)</f>
        <v>0</v>
      </c>
      <c r="U210" s="388">
        <f>VLOOKUP($C$210,[67]납품수량!$B$3:$AH$200,U$1,0)</f>
        <v>0</v>
      </c>
      <c r="V210" s="388">
        <f>VLOOKUP($C$210,[67]납품수량!$B$3:$AH$200,V$1,0)</f>
        <v>0</v>
      </c>
      <c r="W210" s="388">
        <f>VLOOKUP($C$210,[67]납품수량!$B$3:$AH$200,W$1,0)</f>
        <v>0</v>
      </c>
      <c r="X210" s="388">
        <f>VLOOKUP($C$210,[67]납품수량!$B$3:$AH$200,X$1,0)</f>
        <v>0</v>
      </c>
      <c r="Y210" s="388">
        <f>VLOOKUP($C$210,[67]납품수량!$B$3:$AH$200,Y$1,0)</f>
        <v>0</v>
      </c>
      <c r="Z210" s="388">
        <f>VLOOKUP($C$210,[67]납품수량!$B$3:$AH$200,Z$1,0)</f>
        <v>0</v>
      </c>
      <c r="AA210" s="388">
        <f>VLOOKUP($C$210,[67]납품수량!$B$3:$AH$200,AA$1,0)</f>
        <v>0</v>
      </c>
      <c r="AB210" s="388">
        <f>VLOOKUP($C$210,[67]납품수량!$B$3:$AH$200,AB$1,0)</f>
        <v>0</v>
      </c>
      <c r="AC210" s="388">
        <f>VLOOKUP($C$210,[67]납품수량!$B$3:$AH$200,AC$1,0)</f>
        <v>0</v>
      </c>
      <c r="AD210" s="388">
        <f>VLOOKUP($C$210,[67]납품수량!$B$3:$AH$200,AD$1,0)</f>
        <v>0</v>
      </c>
      <c r="AE210" s="388">
        <f>VLOOKUP($C$210,[67]납품수량!$B$3:$AH$200,AE$1,0)</f>
        <v>0</v>
      </c>
      <c r="AF210" s="388">
        <f>VLOOKUP($C$210,[67]납품수량!$B$3:$AH$200,AF$1,0)</f>
        <v>0</v>
      </c>
      <c r="AG210" s="388">
        <f>VLOOKUP($C$210,[67]납품수량!$B$3:$AH$200,AG$1,0)</f>
        <v>0</v>
      </c>
      <c r="AH210" s="388">
        <f>VLOOKUP($C$210,[67]납품수량!$B$3:$AH$200,AH$1,0)</f>
        <v>0</v>
      </c>
      <c r="AI210" s="388">
        <f>VLOOKUP($C$210,[67]납품수량!$B$3:$AH$200,AI$1,0)</f>
        <v>0</v>
      </c>
      <c r="AJ210" s="388">
        <f>VLOOKUP($C$210,[67]납품수량!$B$3:$AH$200,AJ$1,0)</f>
        <v>0</v>
      </c>
      <c r="AK210" s="388">
        <f>VLOOKUP($C$210,[67]납품수량!$B$3:$AH$200,AK$1,0)</f>
        <v>0</v>
      </c>
      <c r="AL210" s="388">
        <f t="shared" si="211"/>
        <v>0</v>
      </c>
      <c r="AM210" s="389">
        <f t="shared" si="206"/>
        <v>0</v>
      </c>
      <c r="AN210" s="61"/>
      <c r="AO210" s="370">
        <f t="shared" ref="AO210:BS210" si="224">$F$210*G210</f>
        <v>0</v>
      </c>
      <c r="AP210" s="370">
        <f t="shared" si="224"/>
        <v>0</v>
      </c>
      <c r="AQ210" s="370">
        <f t="shared" si="224"/>
        <v>0</v>
      </c>
      <c r="AR210" s="370">
        <f t="shared" si="224"/>
        <v>0</v>
      </c>
      <c r="AS210" s="370">
        <f t="shared" si="224"/>
        <v>0</v>
      </c>
      <c r="AT210" s="370">
        <f t="shared" si="224"/>
        <v>0</v>
      </c>
      <c r="AU210" s="370">
        <f t="shared" si="224"/>
        <v>0</v>
      </c>
      <c r="AV210" s="370">
        <f t="shared" si="224"/>
        <v>0</v>
      </c>
      <c r="AW210" s="370">
        <f t="shared" si="224"/>
        <v>0</v>
      </c>
      <c r="AX210" s="370">
        <f t="shared" si="224"/>
        <v>0</v>
      </c>
      <c r="AY210" s="370">
        <f t="shared" si="224"/>
        <v>0</v>
      </c>
      <c r="AZ210" s="370">
        <f t="shared" si="224"/>
        <v>0</v>
      </c>
      <c r="BA210" s="370">
        <f t="shared" si="224"/>
        <v>0</v>
      </c>
      <c r="BB210" s="370">
        <f t="shared" si="224"/>
        <v>0</v>
      </c>
      <c r="BC210" s="370">
        <f t="shared" si="224"/>
        <v>0</v>
      </c>
      <c r="BD210" s="370">
        <f t="shared" si="224"/>
        <v>0</v>
      </c>
      <c r="BE210" s="370">
        <f t="shared" si="224"/>
        <v>0</v>
      </c>
      <c r="BF210" s="370">
        <f t="shared" si="224"/>
        <v>0</v>
      </c>
      <c r="BG210" s="370">
        <f t="shared" si="224"/>
        <v>0</v>
      </c>
      <c r="BH210" s="370">
        <f t="shared" si="224"/>
        <v>0</v>
      </c>
      <c r="BI210" s="370">
        <f t="shared" si="224"/>
        <v>0</v>
      </c>
      <c r="BJ210" s="370">
        <f t="shared" si="224"/>
        <v>0</v>
      </c>
      <c r="BK210" s="370">
        <f t="shared" si="224"/>
        <v>0</v>
      </c>
      <c r="BL210" s="370">
        <f t="shared" si="224"/>
        <v>0</v>
      </c>
      <c r="BM210" s="370">
        <f t="shared" si="224"/>
        <v>0</v>
      </c>
      <c r="BN210" s="370">
        <f t="shared" si="224"/>
        <v>0</v>
      </c>
      <c r="BO210" s="370">
        <f t="shared" si="224"/>
        <v>0</v>
      </c>
      <c r="BP210" s="370">
        <f t="shared" si="224"/>
        <v>0</v>
      </c>
      <c r="BQ210" s="370">
        <f t="shared" si="224"/>
        <v>0</v>
      </c>
      <c r="BR210" s="370">
        <f t="shared" si="224"/>
        <v>0</v>
      </c>
      <c r="BS210" s="370">
        <f t="shared" si="224"/>
        <v>0</v>
      </c>
      <c r="BT210" s="369">
        <f t="shared" si="208"/>
        <v>0</v>
      </c>
      <c r="BU210" s="61"/>
      <c r="BV210" s="61"/>
      <c r="BW210" s="61"/>
      <c r="BX210" s="61"/>
      <c r="BY210" s="61"/>
      <c r="BZ210" s="61"/>
      <c r="CA210" s="61"/>
      <c r="CB210" s="61"/>
      <c r="CC210" s="61"/>
      <c r="CD210" s="61"/>
      <c r="CE210" s="61"/>
      <c r="CF210" s="61"/>
      <c r="CG210" s="61"/>
      <c r="CH210" s="61"/>
      <c r="CI210" s="61"/>
      <c r="CJ210" s="61"/>
      <c r="CK210" s="61"/>
      <c r="CL210" s="61"/>
      <c r="CM210" s="61"/>
      <c r="CN210" s="61"/>
      <c r="CO210" s="61"/>
      <c r="CP210" s="61"/>
      <c r="CQ210" s="61"/>
      <c r="CR210" s="61"/>
      <c r="CS210" s="61"/>
      <c r="CT210" s="61"/>
      <c r="CU210" s="61"/>
      <c r="CV210" s="61"/>
      <c r="CW210" s="61"/>
      <c r="CX210" s="61"/>
      <c r="CY210" s="61"/>
      <c r="CZ210" s="61"/>
      <c r="DA210" s="61"/>
      <c r="DB210" s="61"/>
      <c r="DC210" s="61"/>
    </row>
    <row r="211" spans="1:107" s="58" customFormat="1" ht="16.5" customHeight="1">
      <c r="A211" s="70" t="s">
        <v>1316</v>
      </c>
      <c r="B211" s="660"/>
      <c r="C211" s="386" t="s">
        <v>587</v>
      </c>
      <c r="D211" s="387" t="s">
        <v>968</v>
      </c>
      <c r="E211" s="379" t="s">
        <v>569</v>
      </c>
      <c r="F211" s="77">
        <f>VLOOKUP(C211,'[65]06월마감'!$A$1:$B$500,2,0)</f>
        <v>826</v>
      </c>
      <c r="G211" s="388">
        <f>VLOOKUP($C$211,[67]납품수량!$B$3:$AH$200,G$1,0)</f>
        <v>0</v>
      </c>
      <c r="H211" s="388">
        <f>VLOOKUP($C$211,[67]납품수량!$B$3:$AH$200,H$1,0)</f>
        <v>0</v>
      </c>
      <c r="I211" s="388">
        <f>VLOOKUP($C$211,[67]납품수량!$B$3:$AH$200,I$1,0)</f>
        <v>0</v>
      </c>
      <c r="J211" s="388">
        <f>VLOOKUP($C$211,[67]납품수량!$B$3:$AH$200,J$1,0)</f>
        <v>0</v>
      </c>
      <c r="K211" s="388">
        <f>VLOOKUP($C$211,[67]납품수량!$B$3:$AH$200,K$1,0)</f>
        <v>0</v>
      </c>
      <c r="L211" s="388">
        <f>VLOOKUP($C$211,[67]납품수량!$B$3:$AH$200,L$1,0)</f>
        <v>0</v>
      </c>
      <c r="M211" s="388">
        <f>VLOOKUP($C$211,[67]납품수량!$B$3:$AH$200,M$1,0)</f>
        <v>0</v>
      </c>
      <c r="N211" s="388">
        <f>VLOOKUP($C$211,[67]납품수량!$B$3:$AH$200,N$1,0)</f>
        <v>0</v>
      </c>
      <c r="O211" s="388">
        <f>VLOOKUP($C$211,[67]납품수량!$B$3:$AH$200,O$1,0)</f>
        <v>0</v>
      </c>
      <c r="P211" s="388">
        <f>VLOOKUP($C$211,[67]납품수량!$B$3:$AH$200,P$1,0)</f>
        <v>0</v>
      </c>
      <c r="Q211" s="388">
        <f>VLOOKUP($C$211,[67]납품수량!$B$3:$AH$200,Q$1,0)</f>
        <v>0</v>
      </c>
      <c r="R211" s="388">
        <f>VLOOKUP($C$211,[67]납품수량!$B$3:$AH$200,R$1,0)</f>
        <v>0</v>
      </c>
      <c r="S211" s="388">
        <f>VLOOKUP($C$211,[67]납품수량!$B$3:$AH$200,S$1,0)</f>
        <v>0</v>
      </c>
      <c r="T211" s="388">
        <f>VLOOKUP($C$211,[67]납품수량!$B$3:$AH$200,T$1,0)</f>
        <v>0</v>
      </c>
      <c r="U211" s="388">
        <f>VLOOKUP($C$211,[67]납품수량!$B$3:$AH$200,U$1,0)</f>
        <v>0</v>
      </c>
      <c r="V211" s="388">
        <f>VLOOKUP($C$211,[67]납품수량!$B$3:$AH$200,V$1,0)</f>
        <v>0</v>
      </c>
      <c r="W211" s="388">
        <f>VLOOKUP($C$211,[67]납품수량!$B$3:$AH$200,W$1,0)</f>
        <v>0</v>
      </c>
      <c r="X211" s="388">
        <f>VLOOKUP($C$211,[67]납품수량!$B$3:$AH$200,X$1,0)</f>
        <v>0</v>
      </c>
      <c r="Y211" s="388">
        <f>VLOOKUP($C$211,[67]납품수량!$B$3:$AH$200,Y$1,0)</f>
        <v>0</v>
      </c>
      <c r="Z211" s="388">
        <f>VLOOKUP($C$211,[67]납품수량!$B$3:$AH$200,Z$1,0)</f>
        <v>0</v>
      </c>
      <c r="AA211" s="388">
        <f>VLOOKUP($C$211,[67]납품수량!$B$3:$AH$200,AA$1,0)</f>
        <v>0</v>
      </c>
      <c r="AB211" s="388">
        <f>VLOOKUP($C$211,[67]납품수량!$B$3:$AH$200,AB$1,0)</f>
        <v>0</v>
      </c>
      <c r="AC211" s="388">
        <f>VLOOKUP($C$211,[67]납품수량!$B$3:$AH$200,AC$1,0)</f>
        <v>0</v>
      </c>
      <c r="AD211" s="388">
        <f>VLOOKUP($C$211,[67]납품수량!$B$3:$AH$200,AD$1,0)</f>
        <v>0</v>
      </c>
      <c r="AE211" s="388">
        <f>VLOOKUP($C$211,[67]납품수량!$B$3:$AH$200,AE$1,0)</f>
        <v>0</v>
      </c>
      <c r="AF211" s="388">
        <f>VLOOKUP($C$211,[67]납품수량!$B$3:$AH$200,AF$1,0)</f>
        <v>0</v>
      </c>
      <c r="AG211" s="388">
        <f>VLOOKUP($C$211,[67]납품수량!$B$3:$AH$200,AG$1,0)</f>
        <v>0</v>
      </c>
      <c r="AH211" s="388">
        <f>VLOOKUP($C$211,[67]납품수량!$B$3:$AH$200,AH$1,0)</f>
        <v>0</v>
      </c>
      <c r="AI211" s="388">
        <f>VLOOKUP($C$211,[67]납품수량!$B$3:$AH$200,AI$1,0)</f>
        <v>0</v>
      </c>
      <c r="AJ211" s="388">
        <f>VLOOKUP($C$211,[67]납품수량!$B$3:$AH$200,AJ$1,0)</f>
        <v>0</v>
      </c>
      <c r="AK211" s="388">
        <f>VLOOKUP($C$211,[67]납품수량!$B$3:$AH$200,AK$1,0)</f>
        <v>0</v>
      </c>
      <c r="AL211" s="388">
        <f t="shared" si="211"/>
        <v>0</v>
      </c>
      <c r="AM211" s="389">
        <f t="shared" si="206"/>
        <v>0</v>
      </c>
      <c r="AN211" s="61"/>
      <c r="AO211" s="370">
        <f t="shared" ref="AO211:BS211" si="225">$F$211*G211</f>
        <v>0</v>
      </c>
      <c r="AP211" s="370">
        <f t="shared" si="225"/>
        <v>0</v>
      </c>
      <c r="AQ211" s="370">
        <f t="shared" si="225"/>
        <v>0</v>
      </c>
      <c r="AR211" s="370">
        <f t="shared" si="225"/>
        <v>0</v>
      </c>
      <c r="AS211" s="370">
        <f t="shared" si="225"/>
        <v>0</v>
      </c>
      <c r="AT211" s="370">
        <f t="shared" si="225"/>
        <v>0</v>
      </c>
      <c r="AU211" s="370">
        <f t="shared" si="225"/>
        <v>0</v>
      </c>
      <c r="AV211" s="370">
        <f t="shared" si="225"/>
        <v>0</v>
      </c>
      <c r="AW211" s="370">
        <f t="shared" si="225"/>
        <v>0</v>
      </c>
      <c r="AX211" s="370">
        <f t="shared" si="225"/>
        <v>0</v>
      </c>
      <c r="AY211" s="370">
        <f t="shared" si="225"/>
        <v>0</v>
      </c>
      <c r="AZ211" s="370">
        <f t="shared" si="225"/>
        <v>0</v>
      </c>
      <c r="BA211" s="370">
        <f t="shared" si="225"/>
        <v>0</v>
      </c>
      <c r="BB211" s="370">
        <f t="shared" si="225"/>
        <v>0</v>
      </c>
      <c r="BC211" s="370">
        <f t="shared" si="225"/>
        <v>0</v>
      </c>
      <c r="BD211" s="370">
        <f t="shared" si="225"/>
        <v>0</v>
      </c>
      <c r="BE211" s="370">
        <f t="shared" si="225"/>
        <v>0</v>
      </c>
      <c r="BF211" s="370">
        <f t="shared" si="225"/>
        <v>0</v>
      </c>
      <c r="BG211" s="370">
        <f t="shared" si="225"/>
        <v>0</v>
      </c>
      <c r="BH211" s="370">
        <f t="shared" si="225"/>
        <v>0</v>
      </c>
      <c r="BI211" s="370">
        <f t="shared" si="225"/>
        <v>0</v>
      </c>
      <c r="BJ211" s="370">
        <f t="shared" si="225"/>
        <v>0</v>
      </c>
      <c r="BK211" s="370">
        <f t="shared" si="225"/>
        <v>0</v>
      </c>
      <c r="BL211" s="370">
        <f t="shared" si="225"/>
        <v>0</v>
      </c>
      <c r="BM211" s="370">
        <f t="shared" si="225"/>
        <v>0</v>
      </c>
      <c r="BN211" s="370">
        <f t="shared" si="225"/>
        <v>0</v>
      </c>
      <c r="BO211" s="370">
        <f t="shared" si="225"/>
        <v>0</v>
      </c>
      <c r="BP211" s="370">
        <f t="shared" si="225"/>
        <v>0</v>
      </c>
      <c r="BQ211" s="370">
        <f t="shared" si="225"/>
        <v>0</v>
      </c>
      <c r="BR211" s="370">
        <f t="shared" si="225"/>
        <v>0</v>
      </c>
      <c r="BS211" s="370">
        <f t="shared" si="225"/>
        <v>0</v>
      </c>
      <c r="BT211" s="369">
        <f t="shared" si="208"/>
        <v>0</v>
      </c>
      <c r="BU211" s="61"/>
      <c r="BV211" s="61"/>
      <c r="BW211" s="61"/>
      <c r="BX211" s="61"/>
      <c r="BY211" s="61"/>
      <c r="BZ211" s="61"/>
      <c r="CA211" s="61"/>
      <c r="CB211" s="61"/>
      <c r="CC211" s="61"/>
      <c r="CD211" s="61"/>
      <c r="CE211" s="61"/>
      <c r="CF211" s="61"/>
      <c r="CG211" s="61"/>
      <c r="CH211" s="61"/>
      <c r="CI211" s="61"/>
      <c r="CJ211" s="61"/>
      <c r="CK211" s="61"/>
      <c r="CL211" s="61"/>
      <c r="CM211" s="61"/>
      <c r="CN211" s="61"/>
      <c r="CO211" s="61"/>
      <c r="CP211" s="61"/>
      <c r="CQ211" s="61"/>
      <c r="CR211" s="61"/>
      <c r="CS211" s="61"/>
      <c r="CT211" s="61"/>
      <c r="CU211" s="61"/>
      <c r="CV211" s="61"/>
      <c r="CW211" s="61"/>
      <c r="CX211" s="61"/>
      <c r="CY211" s="61"/>
      <c r="CZ211" s="61"/>
      <c r="DA211" s="61"/>
      <c r="DB211" s="61"/>
      <c r="DC211" s="61"/>
    </row>
    <row r="212" spans="1:107" s="58" customFormat="1" ht="16.5" customHeight="1">
      <c r="A212" s="70" t="s">
        <v>1316</v>
      </c>
      <c r="B212" s="660"/>
      <c r="C212" s="373" t="s">
        <v>970</v>
      </c>
      <c r="D212" s="372" t="s">
        <v>968</v>
      </c>
      <c r="E212" s="371" t="s">
        <v>569</v>
      </c>
      <c r="F212" s="77">
        <f>VLOOKUP(C212,'[65]06월마감'!$A$1:$B$500,2,0)</f>
        <v>386</v>
      </c>
      <c r="G212" s="388">
        <f>VLOOKUP($C$212,[67]납품수량!$B$3:$AH$200,G$1,0)</f>
        <v>0</v>
      </c>
      <c r="H212" s="388">
        <f>VLOOKUP($C$212,[67]납품수량!$B$3:$AH$200,H$1,0)</f>
        <v>0</v>
      </c>
      <c r="I212" s="388">
        <f>VLOOKUP($C$212,[67]납품수량!$B$3:$AH$200,I$1,0)</f>
        <v>0</v>
      </c>
      <c r="J212" s="388">
        <f>VLOOKUP($C$212,[67]납품수량!$B$3:$AH$200,J$1,0)</f>
        <v>0</v>
      </c>
      <c r="K212" s="388">
        <f>VLOOKUP($C$212,[67]납품수량!$B$3:$AH$200,K$1,0)</f>
        <v>0</v>
      </c>
      <c r="L212" s="388">
        <f>VLOOKUP($C$212,[67]납품수량!$B$3:$AH$200,L$1,0)</f>
        <v>0</v>
      </c>
      <c r="M212" s="388">
        <f>VLOOKUP($C$212,[67]납품수량!$B$3:$AH$200,M$1,0)</f>
        <v>0</v>
      </c>
      <c r="N212" s="388">
        <f>VLOOKUP($C$212,[67]납품수량!$B$3:$AH$200,N$1,0)</f>
        <v>0</v>
      </c>
      <c r="O212" s="388">
        <f>VLOOKUP($C$212,[67]납품수량!$B$3:$AH$200,O$1,0)</f>
        <v>0</v>
      </c>
      <c r="P212" s="388">
        <f>VLOOKUP($C$212,[67]납품수량!$B$3:$AH$200,P$1,0)</f>
        <v>0</v>
      </c>
      <c r="Q212" s="388">
        <f>VLOOKUP($C$212,[67]납품수량!$B$3:$AH$200,Q$1,0)</f>
        <v>0</v>
      </c>
      <c r="R212" s="388">
        <f>VLOOKUP($C$212,[67]납품수량!$B$3:$AH$200,R$1,0)</f>
        <v>0</v>
      </c>
      <c r="S212" s="388">
        <f>VLOOKUP($C$212,[67]납품수량!$B$3:$AH$200,S$1,0)</f>
        <v>0</v>
      </c>
      <c r="T212" s="388">
        <f>VLOOKUP($C$212,[67]납품수량!$B$3:$AH$200,T$1,0)</f>
        <v>0</v>
      </c>
      <c r="U212" s="388">
        <f>VLOOKUP($C$212,[67]납품수량!$B$3:$AH$200,U$1,0)</f>
        <v>0</v>
      </c>
      <c r="V212" s="388">
        <f>VLOOKUP($C$212,[67]납품수량!$B$3:$AH$200,V$1,0)</f>
        <v>0</v>
      </c>
      <c r="W212" s="388">
        <f>VLOOKUP($C$212,[67]납품수량!$B$3:$AH$200,W$1,0)</f>
        <v>0</v>
      </c>
      <c r="X212" s="388">
        <f>VLOOKUP($C$212,[67]납품수량!$B$3:$AH$200,X$1,0)</f>
        <v>0</v>
      </c>
      <c r="Y212" s="388">
        <f>VLOOKUP($C$212,[67]납품수량!$B$3:$AH$200,Y$1,0)</f>
        <v>0</v>
      </c>
      <c r="Z212" s="388">
        <f>VLOOKUP($C$212,[67]납품수량!$B$3:$AH$200,Z$1,0)</f>
        <v>0</v>
      </c>
      <c r="AA212" s="388">
        <f>VLOOKUP($C$212,[67]납품수량!$B$3:$AH$200,AA$1,0)</f>
        <v>0</v>
      </c>
      <c r="AB212" s="388">
        <f>VLOOKUP($C$212,[67]납품수량!$B$3:$AH$200,AB$1,0)</f>
        <v>0</v>
      </c>
      <c r="AC212" s="388">
        <f>VLOOKUP($C$212,[67]납품수량!$B$3:$AH$200,AC$1,0)</f>
        <v>0</v>
      </c>
      <c r="AD212" s="388">
        <f>VLOOKUP($C$212,[67]납품수량!$B$3:$AH$200,AD$1,0)</f>
        <v>0</v>
      </c>
      <c r="AE212" s="388">
        <f>VLOOKUP($C$212,[67]납품수량!$B$3:$AH$200,AE$1,0)</f>
        <v>0</v>
      </c>
      <c r="AF212" s="388">
        <f>VLOOKUP($C$212,[67]납품수량!$B$3:$AH$200,AF$1,0)</f>
        <v>0</v>
      </c>
      <c r="AG212" s="388">
        <f>VLOOKUP($C$212,[67]납품수량!$B$3:$AH$200,AG$1,0)</f>
        <v>0</v>
      </c>
      <c r="AH212" s="388">
        <f>VLOOKUP($C$212,[67]납품수량!$B$3:$AH$200,AH$1,0)</f>
        <v>0</v>
      </c>
      <c r="AI212" s="388">
        <f>VLOOKUP($C$212,[67]납품수량!$B$3:$AH$200,AI$1,0)</f>
        <v>0</v>
      </c>
      <c r="AJ212" s="388">
        <f>VLOOKUP($C$212,[67]납품수량!$B$3:$AH$200,AJ$1,0)</f>
        <v>0</v>
      </c>
      <c r="AK212" s="388">
        <f>VLOOKUP($C$212,[67]납품수량!$B$3:$AH$200,AK$1,0)</f>
        <v>0</v>
      </c>
      <c r="AL212" s="388">
        <f t="shared" si="211"/>
        <v>0</v>
      </c>
      <c r="AM212" s="389">
        <f t="shared" si="206"/>
        <v>0</v>
      </c>
      <c r="AN212" s="61"/>
      <c r="AO212" s="370">
        <f t="shared" ref="AO212:BS212" si="226">$F$212*G212</f>
        <v>0</v>
      </c>
      <c r="AP212" s="370">
        <f t="shared" si="226"/>
        <v>0</v>
      </c>
      <c r="AQ212" s="370">
        <f t="shared" si="226"/>
        <v>0</v>
      </c>
      <c r="AR212" s="370">
        <f t="shared" si="226"/>
        <v>0</v>
      </c>
      <c r="AS212" s="370">
        <f t="shared" si="226"/>
        <v>0</v>
      </c>
      <c r="AT212" s="370">
        <f t="shared" si="226"/>
        <v>0</v>
      </c>
      <c r="AU212" s="370">
        <f t="shared" si="226"/>
        <v>0</v>
      </c>
      <c r="AV212" s="370">
        <f t="shared" si="226"/>
        <v>0</v>
      </c>
      <c r="AW212" s="370">
        <f t="shared" si="226"/>
        <v>0</v>
      </c>
      <c r="AX212" s="370">
        <f t="shared" si="226"/>
        <v>0</v>
      </c>
      <c r="AY212" s="370">
        <f t="shared" si="226"/>
        <v>0</v>
      </c>
      <c r="AZ212" s="370">
        <f t="shared" si="226"/>
        <v>0</v>
      </c>
      <c r="BA212" s="370">
        <f t="shared" si="226"/>
        <v>0</v>
      </c>
      <c r="BB212" s="370">
        <f t="shared" si="226"/>
        <v>0</v>
      </c>
      <c r="BC212" s="370">
        <f t="shared" si="226"/>
        <v>0</v>
      </c>
      <c r="BD212" s="370">
        <f t="shared" si="226"/>
        <v>0</v>
      </c>
      <c r="BE212" s="370">
        <f t="shared" si="226"/>
        <v>0</v>
      </c>
      <c r="BF212" s="370">
        <f t="shared" si="226"/>
        <v>0</v>
      </c>
      <c r="BG212" s="370">
        <f t="shared" si="226"/>
        <v>0</v>
      </c>
      <c r="BH212" s="370">
        <f t="shared" si="226"/>
        <v>0</v>
      </c>
      <c r="BI212" s="370">
        <f t="shared" si="226"/>
        <v>0</v>
      </c>
      <c r="BJ212" s="370">
        <f t="shared" si="226"/>
        <v>0</v>
      </c>
      <c r="BK212" s="370">
        <f t="shared" si="226"/>
        <v>0</v>
      </c>
      <c r="BL212" s="370">
        <f t="shared" si="226"/>
        <v>0</v>
      </c>
      <c r="BM212" s="370">
        <f t="shared" si="226"/>
        <v>0</v>
      </c>
      <c r="BN212" s="370">
        <f t="shared" si="226"/>
        <v>0</v>
      </c>
      <c r="BO212" s="370">
        <f t="shared" si="226"/>
        <v>0</v>
      </c>
      <c r="BP212" s="370">
        <f t="shared" si="226"/>
        <v>0</v>
      </c>
      <c r="BQ212" s="370">
        <f t="shared" si="226"/>
        <v>0</v>
      </c>
      <c r="BR212" s="370">
        <f t="shared" si="226"/>
        <v>0</v>
      </c>
      <c r="BS212" s="370">
        <f t="shared" si="226"/>
        <v>0</v>
      </c>
      <c r="BT212" s="369">
        <f t="shared" si="208"/>
        <v>0</v>
      </c>
      <c r="BU212" s="61"/>
      <c r="BV212" s="61"/>
      <c r="BW212" s="61"/>
      <c r="BX212" s="61"/>
      <c r="BY212" s="61"/>
      <c r="BZ212" s="61"/>
      <c r="CA212" s="61"/>
      <c r="CB212" s="61"/>
      <c r="CC212" s="61"/>
      <c r="CD212" s="61"/>
      <c r="CE212" s="61"/>
      <c r="CF212" s="61"/>
      <c r="CG212" s="61"/>
      <c r="CH212" s="61"/>
      <c r="CI212" s="61"/>
      <c r="CJ212" s="61"/>
      <c r="CK212" s="61"/>
      <c r="CL212" s="61"/>
      <c r="CM212" s="61"/>
      <c r="CN212" s="61"/>
      <c r="CO212" s="61"/>
      <c r="CP212" s="61"/>
      <c r="CQ212" s="61"/>
      <c r="CR212" s="61"/>
      <c r="CS212" s="61"/>
      <c r="CT212" s="61"/>
      <c r="CU212" s="61"/>
      <c r="CV212" s="61"/>
      <c r="CW212" s="61"/>
      <c r="CX212" s="61"/>
      <c r="CY212" s="61"/>
      <c r="CZ212" s="61"/>
      <c r="DA212" s="61"/>
      <c r="DB212" s="61"/>
      <c r="DC212" s="61"/>
    </row>
    <row r="213" spans="1:107" s="58" customFormat="1" ht="16.5" customHeight="1">
      <c r="A213" s="70" t="s">
        <v>1316</v>
      </c>
      <c r="B213" s="660"/>
      <c r="C213" s="386" t="s">
        <v>969</v>
      </c>
      <c r="D213" s="387" t="s">
        <v>968</v>
      </c>
      <c r="E213" s="379" t="s">
        <v>569</v>
      </c>
      <c r="F213" s="77">
        <f>VLOOKUP(C213,'[65]06월마감'!$A$1:$B$500,2,0)</f>
        <v>436</v>
      </c>
      <c r="G213" s="388">
        <f>VLOOKUP($C$213,[67]납품수량!$B$3:$AH$200,G$1,0)</f>
        <v>0</v>
      </c>
      <c r="H213" s="388">
        <f>VLOOKUP($C$213,[67]납품수량!$B$3:$AH$200,H$1,0)</f>
        <v>0</v>
      </c>
      <c r="I213" s="388">
        <f>VLOOKUP($C$213,[67]납품수량!$B$3:$AH$200,I$1,0)</f>
        <v>0</v>
      </c>
      <c r="J213" s="388">
        <f>VLOOKUP($C$213,[67]납품수량!$B$3:$AH$200,J$1,0)</f>
        <v>0</v>
      </c>
      <c r="K213" s="388">
        <f>VLOOKUP($C$213,[67]납품수량!$B$3:$AH$200,K$1,0)</f>
        <v>0</v>
      </c>
      <c r="L213" s="388">
        <f>VLOOKUP($C$213,[67]납품수량!$B$3:$AH$200,L$1,0)</f>
        <v>0</v>
      </c>
      <c r="M213" s="388">
        <f>VLOOKUP($C$213,[67]납품수량!$B$3:$AH$200,M$1,0)</f>
        <v>0</v>
      </c>
      <c r="N213" s="388">
        <f>VLOOKUP($C$213,[67]납품수량!$B$3:$AH$200,N$1,0)</f>
        <v>0</v>
      </c>
      <c r="O213" s="388">
        <f>VLOOKUP($C$213,[67]납품수량!$B$3:$AH$200,O$1,0)</f>
        <v>0</v>
      </c>
      <c r="P213" s="388">
        <f>VLOOKUP($C$213,[67]납품수량!$B$3:$AH$200,P$1,0)</f>
        <v>0</v>
      </c>
      <c r="Q213" s="388">
        <f>VLOOKUP($C$213,[67]납품수량!$B$3:$AH$200,Q$1,0)</f>
        <v>0</v>
      </c>
      <c r="R213" s="388">
        <f>VLOOKUP($C$213,[67]납품수량!$B$3:$AH$200,R$1,0)</f>
        <v>0</v>
      </c>
      <c r="S213" s="388">
        <f>VLOOKUP($C$213,[67]납품수량!$B$3:$AH$200,S$1,0)</f>
        <v>0</v>
      </c>
      <c r="T213" s="388">
        <f>VLOOKUP($C$213,[67]납품수량!$B$3:$AH$200,T$1,0)</f>
        <v>0</v>
      </c>
      <c r="U213" s="388">
        <f>VLOOKUP($C$213,[67]납품수량!$B$3:$AH$200,U$1,0)</f>
        <v>0</v>
      </c>
      <c r="V213" s="388">
        <f>VLOOKUP($C$213,[67]납품수량!$B$3:$AH$200,V$1,0)</f>
        <v>0</v>
      </c>
      <c r="W213" s="388">
        <f>VLOOKUP($C$213,[67]납품수량!$B$3:$AH$200,W$1,0)</f>
        <v>0</v>
      </c>
      <c r="X213" s="388">
        <f>VLOOKUP($C$213,[67]납품수량!$B$3:$AH$200,X$1,0)</f>
        <v>0</v>
      </c>
      <c r="Y213" s="388">
        <f>VLOOKUP($C$213,[67]납품수량!$B$3:$AH$200,Y$1,0)</f>
        <v>0</v>
      </c>
      <c r="Z213" s="388">
        <f>VLOOKUP($C$213,[67]납품수량!$B$3:$AH$200,Z$1,0)</f>
        <v>0</v>
      </c>
      <c r="AA213" s="388">
        <f>VLOOKUP($C$213,[67]납품수량!$B$3:$AH$200,AA$1,0)</f>
        <v>0</v>
      </c>
      <c r="AB213" s="388">
        <f>VLOOKUP($C$213,[67]납품수량!$B$3:$AH$200,AB$1,0)</f>
        <v>0</v>
      </c>
      <c r="AC213" s="388">
        <f>VLOOKUP($C$213,[67]납품수량!$B$3:$AH$200,AC$1,0)</f>
        <v>0</v>
      </c>
      <c r="AD213" s="388">
        <f>VLOOKUP($C$213,[67]납품수량!$B$3:$AH$200,AD$1,0)</f>
        <v>0</v>
      </c>
      <c r="AE213" s="388">
        <f>VLOOKUP($C$213,[67]납품수량!$B$3:$AH$200,AE$1,0)</f>
        <v>0</v>
      </c>
      <c r="AF213" s="388">
        <f>VLOOKUP($C$213,[67]납품수량!$B$3:$AH$200,AF$1,0)</f>
        <v>0</v>
      </c>
      <c r="AG213" s="388">
        <f>VLOOKUP($C$213,[67]납품수량!$B$3:$AH$200,AG$1,0)</f>
        <v>0</v>
      </c>
      <c r="AH213" s="388">
        <f>VLOOKUP($C$213,[67]납품수량!$B$3:$AH$200,AH$1,0)</f>
        <v>0</v>
      </c>
      <c r="AI213" s="388">
        <f>VLOOKUP($C$213,[67]납품수량!$B$3:$AH$200,AI$1,0)</f>
        <v>0</v>
      </c>
      <c r="AJ213" s="388">
        <f>VLOOKUP($C$213,[67]납품수량!$B$3:$AH$200,AJ$1,0)</f>
        <v>0</v>
      </c>
      <c r="AK213" s="388">
        <f>VLOOKUP($C$213,[67]납품수량!$B$3:$AH$200,AK$1,0)</f>
        <v>0</v>
      </c>
      <c r="AL213" s="388">
        <f t="shared" si="211"/>
        <v>0</v>
      </c>
      <c r="AM213" s="389">
        <f t="shared" si="206"/>
        <v>0</v>
      </c>
      <c r="AN213" s="61"/>
      <c r="AO213" s="370">
        <f t="shared" ref="AO213:BS213" si="227">$F$213*G213</f>
        <v>0</v>
      </c>
      <c r="AP213" s="370">
        <f t="shared" si="227"/>
        <v>0</v>
      </c>
      <c r="AQ213" s="370">
        <f t="shared" si="227"/>
        <v>0</v>
      </c>
      <c r="AR213" s="370">
        <f t="shared" si="227"/>
        <v>0</v>
      </c>
      <c r="AS213" s="370">
        <f t="shared" si="227"/>
        <v>0</v>
      </c>
      <c r="AT213" s="370">
        <f t="shared" si="227"/>
        <v>0</v>
      </c>
      <c r="AU213" s="370">
        <f t="shared" si="227"/>
        <v>0</v>
      </c>
      <c r="AV213" s="370">
        <f t="shared" si="227"/>
        <v>0</v>
      </c>
      <c r="AW213" s="370">
        <f t="shared" si="227"/>
        <v>0</v>
      </c>
      <c r="AX213" s="370">
        <f t="shared" si="227"/>
        <v>0</v>
      </c>
      <c r="AY213" s="370">
        <f t="shared" si="227"/>
        <v>0</v>
      </c>
      <c r="AZ213" s="370">
        <f t="shared" si="227"/>
        <v>0</v>
      </c>
      <c r="BA213" s="370">
        <f t="shared" si="227"/>
        <v>0</v>
      </c>
      <c r="BB213" s="370">
        <f t="shared" si="227"/>
        <v>0</v>
      </c>
      <c r="BC213" s="370">
        <f t="shared" si="227"/>
        <v>0</v>
      </c>
      <c r="BD213" s="370">
        <f t="shared" si="227"/>
        <v>0</v>
      </c>
      <c r="BE213" s="370">
        <f t="shared" si="227"/>
        <v>0</v>
      </c>
      <c r="BF213" s="370">
        <f t="shared" si="227"/>
        <v>0</v>
      </c>
      <c r="BG213" s="370">
        <f t="shared" si="227"/>
        <v>0</v>
      </c>
      <c r="BH213" s="370">
        <f t="shared" si="227"/>
        <v>0</v>
      </c>
      <c r="BI213" s="370">
        <f t="shared" si="227"/>
        <v>0</v>
      </c>
      <c r="BJ213" s="370">
        <f t="shared" si="227"/>
        <v>0</v>
      </c>
      <c r="BK213" s="370">
        <f t="shared" si="227"/>
        <v>0</v>
      </c>
      <c r="BL213" s="370">
        <f t="shared" si="227"/>
        <v>0</v>
      </c>
      <c r="BM213" s="370">
        <f t="shared" si="227"/>
        <v>0</v>
      </c>
      <c r="BN213" s="370">
        <f t="shared" si="227"/>
        <v>0</v>
      </c>
      <c r="BO213" s="370">
        <f t="shared" si="227"/>
        <v>0</v>
      </c>
      <c r="BP213" s="370">
        <f t="shared" si="227"/>
        <v>0</v>
      </c>
      <c r="BQ213" s="370">
        <f t="shared" si="227"/>
        <v>0</v>
      </c>
      <c r="BR213" s="370">
        <f t="shared" si="227"/>
        <v>0</v>
      </c>
      <c r="BS213" s="370">
        <f t="shared" si="227"/>
        <v>0</v>
      </c>
      <c r="BT213" s="369">
        <f t="shared" si="208"/>
        <v>0</v>
      </c>
      <c r="BU213" s="61"/>
      <c r="BV213" s="61"/>
      <c r="BW213" s="61"/>
      <c r="BX213" s="61"/>
      <c r="BY213" s="61"/>
      <c r="BZ213" s="61"/>
      <c r="CA213" s="61"/>
      <c r="CB213" s="61"/>
      <c r="CC213" s="61"/>
      <c r="CD213" s="61"/>
      <c r="CE213" s="61"/>
      <c r="CF213" s="61"/>
      <c r="CG213" s="61"/>
      <c r="CH213" s="61"/>
      <c r="CI213" s="61"/>
      <c r="CJ213" s="61"/>
      <c r="CK213" s="61"/>
      <c r="CL213" s="61"/>
      <c r="CM213" s="61"/>
      <c r="CN213" s="61"/>
      <c r="CO213" s="61"/>
      <c r="CP213" s="61"/>
      <c r="CQ213" s="61"/>
      <c r="CR213" s="61"/>
      <c r="CS213" s="61"/>
      <c r="CT213" s="61"/>
      <c r="CU213" s="61"/>
      <c r="CV213" s="61"/>
      <c r="CW213" s="61"/>
      <c r="CX213" s="61"/>
      <c r="CY213" s="61"/>
      <c r="CZ213" s="61"/>
      <c r="DA213" s="61"/>
      <c r="DB213" s="61"/>
      <c r="DC213" s="61"/>
    </row>
    <row r="214" spans="1:107" s="58" customFormat="1" ht="16.5" customHeight="1">
      <c r="A214" s="70" t="s">
        <v>1316</v>
      </c>
      <c r="B214" s="660"/>
      <c r="C214" s="386" t="s">
        <v>967</v>
      </c>
      <c r="D214" s="387" t="s">
        <v>952</v>
      </c>
      <c r="E214" s="379" t="s">
        <v>569</v>
      </c>
      <c r="F214" s="77">
        <f>VLOOKUP(C214,'[65]06월마감'!$A$1:$B$500,2,0)</f>
        <v>211</v>
      </c>
      <c r="G214" s="388">
        <f>VLOOKUP($C$214,[67]납품수량!$B$3:$AH$200,G$1,0)</f>
        <v>0</v>
      </c>
      <c r="H214" s="388">
        <f>VLOOKUP($C$214,[67]납품수량!$B$3:$AH$200,H$1,0)</f>
        <v>0</v>
      </c>
      <c r="I214" s="388">
        <f>VLOOKUP($C$214,[67]납품수량!$B$3:$AH$200,I$1,0)</f>
        <v>0</v>
      </c>
      <c r="J214" s="388">
        <f>VLOOKUP($C$214,[67]납품수량!$B$3:$AH$200,J$1,0)</f>
        <v>0</v>
      </c>
      <c r="K214" s="388">
        <f>VLOOKUP($C$214,[67]납품수량!$B$3:$AH$200,K$1,0)</f>
        <v>0</v>
      </c>
      <c r="L214" s="388">
        <f>VLOOKUP($C$214,[67]납품수량!$B$3:$AH$200,L$1,0)</f>
        <v>0</v>
      </c>
      <c r="M214" s="388">
        <f>VLOOKUP($C$214,[67]납품수량!$B$3:$AH$200,M$1,0)</f>
        <v>0</v>
      </c>
      <c r="N214" s="388">
        <f>VLOOKUP($C$214,[67]납품수량!$B$3:$AH$200,N$1,0)</f>
        <v>0</v>
      </c>
      <c r="O214" s="388">
        <f>VLOOKUP($C$214,[67]납품수량!$B$3:$AH$200,O$1,0)</f>
        <v>0</v>
      </c>
      <c r="P214" s="388">
        <f>VLOOKUP($C$214,[67]납품수량!$B$3:$AH$200,P$1,0)</f>
        <v>0</v>
      </c>
      <c r="Q214" s="388">
        <f>VLOOKUP($C$214,[67]납품수량!$B$3:$AH$200,Q$1,0)</f>
        <v>0</v>
      </c>
      <c r="R214" s="388">
        <f>VLOOKUP($C$214,[67]납품수량!$B$3:$AH$200,R$1,0)</f>
        <v>0</v>
      </c>
      <c r="S214" s="388">
        <f>VLOOKUP($C$214,[67]납품수량!$B$3:$AH$200,S$1,0)</f>
        <v>0</v>
      </c>
      <c r="T214" s="388">
        <f>VLOOKUP($C$214,[67]납품수량!$B$3:$AH$200,T$1,0)</f>
        <v>0</v>
      </c>
      <c r="U214" s="388">
        <f>VLOOKUP($C$214,[67]납품수량!$B$3:$AH$200,U$1,0)</f>
        <v>0</v>
      </c>
      <c r="V214" s="388">
        <f>VLOOKUP($C$214,[67]납품수량!$B$3:$AH$200,V$1,0)</f>
        <v>0</v>
      </c>
      <c r="W214" s="388">
        <f>VLOOKUP($C$214,[67]납품수량!$B$3:$AH$200,W$1,0)</f>
        <v>0</v>
      </c>
      <c r="X214" s="388">
        <f>VLOOKUP($C$214,[67]납품수량!$B$3:$AH$200,X$1,0)</f>
        <v>0</v>
      </c>
      <c r="Y214" s="388">
        <f>VLOOKUP($C$214,[67]납품수량!$B$3:$AH$200,Y$1,0)</f>
        <v>0</v>
      </c>
      <c r="Z214" s="388">
        <f>VLOOKUP($C$214,[67]납품수량!$B$3:$AH$200,Z$1,0)</f>
        <v>0</v>
      </c>
      <c r="AA214" s="388">
        <f>VLOOKUP($C$214,[67]납품수량!$B$3:$AH$200,AA$1,0)</f>
        <v>0</v>
      </c>
      <c r="AB214" s="388">
        <f>VLOOKUP($C$214,[67]납품수량!$B$3:$AH$200,AB$1,0)</f>
        <v>0</v>
      </c>
      <c r="AC214" s="388">
        <f>VLOOKUP($C$214,[67]납품수량!$B$3:$AH$200,AC$1,0)</f>
        <v>0</v>
      </c>
      <c r="AD214" s="388">
        <f>VLOOKUP($C$214,[67]납품수량!$B$3:$AH$200,AD$1,0)</f>
        <v>0</v>
      </c>
      <c r="AE214" s="388">
        <f>VLOOKUP($C$214,[67]납품수량!$B$3:$AH$200,AE$1,0)</f>
        <v>0</v>
      </c>
      <c r="AF214" s="388">
        <f>VLOOKUP($C$214,[67]납품수량!$B$3:$AH$200,AF$1,0)</f>
        <v>0</v>
      </c>
      <c r="AG214" s="388">
        <f>VLOOKUP($C$214,[67]납품수량!$B$3:$AH$200,AG$1,0)</f>
        <v>0</v>
      </c>
      <c r="AH214" s="388">
        <f>VLOOKUP($C$214,[67]납품수량!$B$3:$AH$200,AH$1,0)</f>
        <v>0</v>
      </c>
      <c r="AI214" s="388">
        <f>VLOOKUP($C$214,[67]납품수량!$B$3:$AH$200,AI$1,0)</f>
        <v>0</v>
      </c>
      <c r="AJ214" s="388">
        <f>VLOOKUP($C$214,[67]납품수량!$B$3:$AH$200,AJ$1,0)</f>
        <v>0</v>
      </c>
      <c r="AK214" s="388">
        <f>VLOOKUP($C$214,[67]납품수량!$B$3:$AH$200,AK$1,0)</f>
        <v>0</v>
      </c>
      <c r="AL214" s="388">
        <f t="shared" si="211"/>
        <v>0</v>
      </c>
      <c r="AM214" s="389">
        <f t="shared" si="206"/>
        <v>0</v>
      </c>
      <c r="AN214" s="61"/>
      <c r="AO214" s="370">
        <f t="shared" ref="AO214:BS214" si="228">$F$214*G214</f>
        <v>0</v>
      </c>
      <c r="AP214" s="370">
        <f t="shared" si="228"/>
        <v>0</v>
      </c>
      <c r="AQ214" s="370">
        <f t="shared" si="228"/>
        <v>0</v>
      </c>
      <c r="AR214" s="370">
        <f t="shared" si="228"/>
        <v>0</v>
      </c>
      <c r="AS214" s="370">
        <f t="shared" si="228"/>
        <v>0</v>
      </c>
      <c r="AT214" s="370">
        <f t="shared" si="228"/>
        <v>0</v>
      </c>
      <c r="AU214" s="370">
        <f t="shared" si="228"/>
        <v>0</v>
      </c>
      <c r="AV214" s="370">
        <f t="shared" si="228"/>
        <v>0</v>
      </c>
      <c r="AW214" s="370">
        <f t="shared" si="228"/>
        <v>0</v>
      </c>
      <c r="AX214" s="370">
        <f t="shared" si="228"/>
        <v>0</v>
      </c>
      <c r="AY214" s="370">
        <f t="shared" si="228"/>
        <v>0</v>
      </c>
      <c r="AZ214" s="370">
        <f t="shared" si="228"/>
        <v>0</v>
      </c>
      <c r="BA214" s="370">
        <f t="shared" si="228"/>
        <v>0</v>
      </c>
      <c r="BB214" s="370">
        <f t="shared" si="228"/>
        <v>0</v>
      </c>
      <c r="BC214" s="370">
        <f t="shared" si="228"/>
        <v>0</v>
      </c>
      <c r="BD214" s="370">
        <f t="shared" si="228"/>
        <v>0</v>
      </c>
      <c r="BE214" s="370">
        <f t="shared" si="228"/>
        <v>0</v>
      </c>
      <c r="BF214" s="370">
        <f t="shared" si="228"/>
        <v>0</v>
      </c>
      <c r="BG214" s="370">
        <f t="shared" si="228"/>
        <v>0</v>
      </c>
      <c r="BH214" s="370">
        <f t="shared" si="228"/>
        <v>0</v>
      </c>
      <c r="BI214" s="370">
        <f t="shared" si="228"/>
        <v>0</v>
      </c>
      <c r="BJ214" s="370">
        <f t="shared" si="228"/>
        <v>0</v>
      </c>
      <c r="BK214" s="370">
        <f t="shared" si="228"/>
        <v>0</v>
      </c>
      <c r="BL214" s="370">
        <f t="shared" si="228"/>
        <v>0</v>
      </c>
      <c r="BM214" s="370">
        <f t="shared" si="228"/>
        <v>0</v>
      </c>
      <c r="BN214" s="370">
        <f t="shared" si="228"/>
        <v>0</v>
      </c>
      <c r="BO214" s="370">
        <f t="shared" si="228"/>
        <v>0</v>
      </c>
      <c r="BP214" s="370">
        <f t="shared" si="228"/>
        <v>0</v>
      </c>
      <c r="BQ214" s="370">
        <f t="shared" si="228"/>
        <v>0</v>
      </c>
      <c r="BR214" s="370">
        <f t="shared" si="228"/>
        <v>0</v>
      </c>
      <c r="BS214" s="370">
        <f t="shared" si="228"/>
        <v>0</v>
      </c>
      <c r="BT214" s="369">
        <f t="shared" si="208"/>
        <v>0</v>
      </c>
      <c r="BU214" s="61"/>
      <c r="BV214" s="61"/>
      <c r="BW214" s="61"/>
      <c r="BX214" s="61"/>
      <c r="BY214" s="61"/>
      <c r="BZ214" s="61"/>
      <c r="CA214" s="61"/>
      <c r="CB214" s="61"/>
      <c r="CC214" s="61"/>
      <c r="CD214" s="61"/>
      <c r="CE214" s="61"/>
      <c r="CF214" s="61"/>
      <c r="CG214" s="61"/>
      <c r="CH214" s="61"/>
      <c r="CI214" s="61"/>
      <c r="CJ214" s="61"/>
      <c r="CK214" s="61"/>
      <c r="CL214" s="61"/>
      <c r="CM214" s="61"/>
      <c r="CN214" s="61"/>
      <c r="CO214" s="61"/>
      <c r="CP214" s="61"/>
      <c r="CQ214" s="61"/>
      <c r="CR214" s="61"/>
      <c r="CS214" s="61"/>
      <c r="CT214" s="61"/>
      <c r="CU214" s="61"/>
      <c r="CV214" s="61"/>
      <c r="CW214" s="61"/>
      <c r="CX214" s="61"/>
      <c r="CY214" s="61"/>
      <c r="CZ214" s="61"/>
      <c r="DA214" s="61"/>
      <c r="DB214" s="61"/>
      <c r="DC214" s="61"/>
    </row>
    <row r="215" spans="1:107" s="58" customFormat="1" ht="16.5" customHeight="1">
      <c r="A215" s="70" t="s">
        <v>1316</v>
      </c>
      <c r="B215" s="660"/>
      <c r="C215" s="386" t="s">
        <v>576</v>
      </c>
      <c r="D215" s="387" t="s">
        <v>964</v>
      </c>
      <c r="E215" s="379" t="s">
        <v>569</v>
      </c>
      <c r="F215" s="77">
        <f>VLOOKUP(C215,'[65]06월마감'!$A$1:$B$500,2,0)</f>
        <v>785</v>
      </c>
      <c r="G215" s="388">
        <f>VLOOKUP($C$215,[67]납품수량!$B$3:$AH$200,G$1,0)</f>
        <v>0</v>
      </c>
      <c r="H215" s="388">
        <f>VLOOKUP($C$215,[67]납품수량!$B$3:$AH$200,H$1,0)</f>
        <v>0</v>
      </c>
      <c r="I215" s="388">
        <f>VLOOKUP($C$215,[67]납품수량!$B$3:$AH$200,I$1,0)</f>
        <v>0</v>
      </c>
      <c r="J215" s="388">
        <f>VLOOKUP($C$215,[67]납품수량!$B$3:$AH$200,J$1,0)</f>
        <v>0</v>
      </c>
      <c r="K215" s="388">
        <f>VLOOKUP($C$215,[67]납품수량!$B$3:$AH$200,K$1,0)</f>
        <v>0</v>
      </c>
      <c r="L215" s="388">
        <f>VLOOKUP($C$215,[67]납품수량!$B$3:$AH$200,L$1,0)</f>
        <v>0</v>
      </c>
      <c r="M215" s="388">
        <f>VLOOKUP($C$215,[67]납품수량!$B$3:$AH$200,M$1,0)</f>
        <v>0</v>
      </c>
      <c r="N215" s="388">
        <f>VLOOKUP($C$215,[67]납품수량!$B$3:$AH$200,N$1,0)</f>
        <v>0</v>
      </c>
      <c r="O215" s="388">
        <f>VLOOKUP($C$215,[67]납품수량!$B$3:$AH$200,O$1,0)</f>
        <v>0</v>
      </c>
      <c r="P215" s="388">
        <f>VLOOKUP($C$215,[67]납품수량!$B$3:$AH$200,P$1,0)</f>
        <v>0</v>
      </c>
      <c r="Q215" s="388">
        <f>VLOOKUP($C$215,[67]납품수량!$B$3:$AH$200,Q$1,0)</f>
        <v>0</v>
      </c>
      <c r="R215" s="388">
        <f>VLOOKUP($C$215,[67]납품수량!$B$3:$AH$200,R$1,0)</f>
        <v>0</v>
      </c>
      <c r="S215" s="388">
        <f>VLOOKUP($C$215,[67]납품수량!$B$3:$AH$200,S$1,0)</f>
        <v>0</v>
      </c>
      <c r="T215" s="388">
        <f>VLOOKUP($C$215,[67]납품수량!$B$3:$AH$200,T$1,0)</f>
        <v>0</v>
      </c>
      <c r="U215" s="388">
        <f>VLOOKUP($C$215,[67]납품수량!$B$3:$AH$200,U$1,0)</f>
        <v>0</v>
      </c>
      <c r="V215" s="388">
        <f>VLOOKUP($C$215,[67]납품수량!$B$3:$AH$200,V$1,0)</f>
        <v>0</v>
      </c>
      <c r="W215" s="388">
        <f>VLOOKUP($C$215,[67]납품수량!$B$3:$AH$200,W$1,0)</f>
        <v>0</v>
      </c>
      <c r="X215" s="388">
        <f>VLOOKUP($C$215,[67]납품수량!$B$3:$AH$200,X$1,0)</f>
        <v>0</v>
      </c>
      <c r="Y215" s="388">
        <f>VLOOKUP($C$215,[67]납품수량!$B$3:$AH$200,Y$1,0)</f>
        <v>0</v>
      </c>
      <c r="Z215" s="388">
        <f>VLOOKUP($C$215,[67]납품수량!$B$3:$AH$200,Z$1,0)</f>
        <v>0</v>
      </c>
      <c r="AA215" s="388">
        <f>VLOOKUP($C$215,[67]납품수량!$B$3:$AH$200,AA$1,0)</f>
        <v>0</v>
      </c>
      <c r="AB215" s="388">
        <f>VLOOKUP($C$215,[67]납품수량!$B$3:$AH$200,AB$1,0)</f>
        <v>0</v>
      </c>
      <c r="AC215" s="388">
        <f>VLOOKUP($C$215,[67]납품수량!$B$3:$AH$200,AC$1,0)</f>
        <v>0</v>
      </c>
      <c r="AD215" s="388">
        <f>VLOOKUP($C$215,[67]납품수량!$B$3:$AH$200,AD$1,0)</f>
        <v>0</v>
      </c>
      <c r="AE215" s="388">
        <f>VLOOKUP($C$215,[67]납품수량!$B$3:$AH$200,AE$1,0)</f>
        <v>0</v>
      </c>
      <c r="AF215" s="388">
        <f>VLOOKUP($C$215,[67]납품수량!$B$3:$AH$200,AF$1,0)</f>
        <v>0</v>
      </c>
      <c r="AG215" s="388">
        <f>VLOOKUP($C$215,[67]납품수량!$B$3:$AH$200,AG$1,0)</f>
        <v>0</v>
      </c>
      <c r="AH215" s="388">
        <f>VLOOKUP($C$215,[67]납품수량!$B$3:$AH$200,AH$1,0)</f>
        <v>0</v>
      </c>
      <c r="AI215" s="388">
        <f>VLOOKUP($C$215,[67]납품수량!$B$3:$AH$200,AI$1,0)</f>
        <v>0</v>
      </c>
      <c r="AJ215" s="388">
        <f>VLOOKUP($C$215,[67]납품수량!$B$3:$AH$200,AJ$1,0)</f>
        <v>0</v>
      </c>
      <c r="AK215" s="388">
        <f>VLOOKUP($C$215,[67]납품수량!$B$3:$AH$200,AK$1,0)</f>
        <v>0</v>
      </c>
      <c r="AL215" s="388">
        <f t="shared" si="211"/>
        <v>0</v>
      </c>
      <c r="AM215" s="389">
        <f t="shared" si="206"/>
        <v>0</v>
      </c>
      <c r="AN215" s="61"/>
      <c r="AO215" s="370">
        <f t="shared" ref="AO215:BS215" si="229">$F$215*G215</f>
        <v>0</v>
      </c>
      <c r="AP215" s="370">
        <f t="shared" si="229"/>
        <v>0</v>
      </c>
      <c r="AQ215" s="370">
        <f t="shared" si="229"/>
        <v>0</v>
      </c>
      <c r="AR215" s="370">
        <f t="shared" si="229"/>
        <v>0</v>
      </c>
      <c r="AS215" s="370">
        <f t="shared" si="229"/>
        <v>0</v>
      </c>
      <c r="AT215" s="370">
        <f t="shared" si="229"/>
        <v>0</v>
      </c>
      <c r="AU215" s="370">
        <f t="shared" si="229"/>
        <v>0</v>
      </c>
      <c r="AV215" s="370">
        <f t="shared" si="229"/>
        <v>0</v>
      </c>
      <c r="AW215" s="370">
        <f t="shared" si="229"/>
        <v>0</v>
      </c>
      <c r="AX215" s="370">
        <f t="shared" si="229"/>
        <v>0</v>
      </c>
      <c r="AY215" s="370">
        <f t="shared" si="229"/>
        <v>0</v>
      </c>
      <c r="AZ215" s="370">
        <f t="shared" si="229"/>
        <v>0</v>
      </c>
      <c r="BA215" s="370">
        <f t="shared" si="229"/>
        <v>0</v>
      </c>
      <c r="BB215" s="370">
        <f t="shared" si="229"/>
        <v>0</v>
      </c>
      <c r="BC215" s="370">
        <f t="shared" si="229"/>
        <v>0</v>
      </c>
      <c r="BD215" s="370">
        <f t="shared" si="229"/>
        <v>0</v>
      </c>
      <c r="BE215" s="370">
        <f t="shared" si="229"/>
        <v>0</v>
      </c>
      <c r="BF215" s="370">
        <f t="shared" si="229"/>
        <v>0</v>
      </c>
      <c r="BG215" s="370">
        <f t="shared" si="229"/>
        <v>0</v>
      </c>
      <c r="BH215" s="370">
        <f t="shared" si="229"/>
        <v>0</v>
      </c>
      <c r="BI215" s="370">
        <f t="shared" si="229"/>
        <v>0</v>
      </c>
      <c r="BJ215" s="370">
        <f t="shared" si="229"/>
        <v>0</v>
      </c>
      <c r="BK215" s="370">
        <f t="shared" si="229"/>
        <v>0</v>
      </c>
      <c r="BL215" s="370">
        <f t="shared" si="229"/>
        <v>0</v>
      </c>
      <c r="BM215" s="370">
        <f t="shared" si="229"/>
        <v>0</v>
      </c>
      <c r="BN215" s="370">
        <f t="shared" si="229"/>
        <v>0</v>
      </c>
      <c r="BO215" s="370">
        <f t="shared" si="229"/>
        <v>0</v>
      </c>
      <c r="BP215" s="370">
        <f t="shared" si="229"/>
        <v>0</v>
      </c>
      <c r="BQ215" s="370">
        <f t="shared" si="229"/>
        <v>0</v>
      </c>
      <c r="BR215" s="370">
        <f t="shared" si="229"/>
        <v>0</v>
      </c>
      <c r="BS215" s="370">
        <f t="shared" si="229"/>
        <v>0</v>
      </c>
      <c r="BT215" s="369">
        <f t="shared" si="208"/>
        <v>0</v>
      </c>
      <c r="BU215" s="61"/>
      <c r="BV215" s="61"/>
      <c r="BW215" s="61"/>
      <c r="BX215" s="61"/>
      <c r="BY215" s="61"/>
      <c r="BZ215" s="61"/>
      <c r="CA215" s="61"/>
      <c r="CB215" s="61"/>
      <c r="CC215" s="61"/>
      <c r="CD215" s="61"/>
      <c r="CE215" s="61"/>
      <c r="CF215" s="61"/>
      <c r="CG215" s="61"/>
      <c r="CH215" s="61"/>
      <c r="CI215" s="61"/>
      <c r="CJ215" s="61"/>
      <c r="CK215" s="61"/>
      <c r="CL215" s="61"/>
      <c r="CM215" s="61"/>
      <c r="CN215" s="61"/>
      <c r="CO215" s="61"/>
      <c r="CP215" s="61"/>
      <c r="CQ215" s="61"/>
      <c r="CR215" s="61"/>
      <c r="CS215" s="61"/>
      <c r="CT215" s="61"/>
      <c r="CU215" s="61"/>
      <c r="CV215" s="61"/>
      <c r="CW215" s="61"/>
      <c r="CX215" s="61"/>
      <c r="CY215" s="61"/>
      <c r="CZ215" s="61"/>
      <c r="DA215" s="61"/>
      <c r="DB215" s="61"/>
      <c r="DC215" s="61"/>
    </row>
    <row r="216" spans="1:107" s="58" customFormat="1" ht="16.5" customHeight="1">
      <c r="A216" s="70" t="s">
        <v>1316</v>
      </c>
      <c r="B216" s="660"/>
      <c r="C216" s="386" t="s">
        <v>588</v>
      </c>
      <c r="D216" s="387" t="s">
        <v>964</v>
      </c>
      <c r="E216" s="379" t="s">
        <v>569</v>
      </c>
      <c r="F216" s="77">
        <f>VLOOKUP(C216,'[65]06월마감'!$A$1:$B$500,2,0)</f>
        <v>826</v>
      </c>
      <c r="G216" s="388">
        <f>VLOOKUP($C$216,[67]납품수량!$B$3:$AH$200,G$1,0)</f>
        <v>0</v>
      </c>
      <c r="H216" s="388">
        <f>VLOOKUP($C$216,[67]납품수량!$B$3:$AH$200,H$1,0)</f>
        <v>0</v>
      </c>
      <c r="I216" s="388">
        <f>VLOOKUP($C$216,[67]납품수량!$B$3:$AH$200,I$1,0)</f>
        <v>0</v>
      </c>
      <c r="J216" s="388">
        <f>VLOOKUP($C$216,[67]납품수량!$B$3:$AH$200,J$1,0)</f>
        <v>0</v>
      </c>
      <c r="K216" s="388">
        <f>VLOOKUP($C$216,[67]납품수량!$B$3:$AH$200,K$1,0)</f>
        <v>0</v>
      </c>
      <c r="L216" s="388">
        <f>VLOOKUP($C$216,[67]납품수량!$B$3:$AH$200,L$1,0)</f>
        <v>0</v>
      </c>
      <c r="M216" s="388">
        <f>VLOOKUP($C$216,[67]납품수량!$B$3:$AH$200,M$1,0)</f>
        <v>0</v>
      </c>
      <c r="N216" s="388">
        <f>VLOOKUP($C$216,[67]납품수량!$B$3:$AH$200,N$1,0)</f>
        <v>0</v>
      </c>
      <c r="O216" s="388">
        <f>VLOOKUP($C$216,[67]납품수량!$B$3:$AH$200,O$1,0)</f>
        <v>0</v>
      </c>
      <c r="P216" s="388">
        <f>VLOOKUP($C$216,[67]납품수량!$B$3:$AH$200,P$1,0)</f>
        <v>0</v>
      </c>
      <c r="Q216" s="388">
        <f>VLOOKUP($C$216,[67]납품수량!$B$3:$AH$200,Q$1,0)</f>
        <v>0</v>
      </c>
      <c r="R216" s="388">
        <f>VLOOKUP($C$216,[67]납품수량!$B$3:$AH$200,R$1,0)</f>
        <v>0</v>
      </c>
      <c r="S216" s="388">
        <f>VLOOKUP($C$216,[67]납품수량!$B$3:$AH$200,S$1,0)</f>
        <v>0</v>
      </c>
      <c r="T216" s="388">
        <f>VLOOKUP($C$216,[67]납품수량!$B$3:$AH$200,T$1,0)</f>
        <v>0</v>
      </c>
      <c r="U216" s="388">
        <f>VLOOKUP($C$216,[67]납품수량!$B$3:$AH$200,U$1,0)</f>
        <v>0</v>
      </c>
      <c r="V216" s="388">
        <f>VLOOKUP($C$216,[67]납품수량!$B$3:$AH$200,V$1,0)</f>
        <v>0</v>
      </c>
      <c r="W216" s="388">
        <f>VLOOKUP($C$216,[67]납품수량!$B$3:$AH$200,W$1,0)</f>
        <v>0</v>
      </c>
      <c r="X216" s="388">
        <f>VLOOKUP($C$216,[67]납품수량!$B$3:$AH$200,X$1,0)</f>
        <v>0</v>
      </c>
      <c r="Y216" s="388">
        <f>VLOOKUP($C$216,[67]납품수량!$B$3:$AH$200,Y$1,0)</f>
        <v>0</v>
      </c>
      <c r="Z216" s="388">
        <f>VLOOKUP($C$216,[67]납품수량!$B$3:$AH$200,Z$1,0)</f>
        <v>0</v>
      </c>
      <c r="AA216" s="388">
        <f>VLOOKUP($C$216,[67]납품수량!$B$3:$AH$200,AA$1,0)</f>
        <v>0</v>
      </c>
      <c r="AB216" s="388">
        <f>VLOOKUP($C$216,[67]납품수량!$B$3:$AH$200,AB$1,0)</f>
        <v>0</v>
      </c>
      <c r="AC216" s="388">
        <f>VLOOKUP($C$216,[67]납품수량!$B$3:$AH$200,AC$1,0)</f>
        <v>0</v>
      </c>
      <c r="AD216" s="388">
        <f>VLOOKUP($C$216,[67]납품수량!$B$3:$AH$200,AD$1,0)</f>
        <v>0</v>
      </c>
      <c r="AE216" s="388">
        <f>VLOOKUP($C$216,[67]납품수량!$B$3:$AH$200,AE$1,0)</f>
        <v>0</v>
      </c>
      <c r="AF216" s="388">
        <f>VLOOKUP($C$216,[67]납품수량!$B$3:$AH$200,AF$1,0)</f>
        <v>0</v>
      </c>
      <c r="AG216" s="388">
        <f>VLOOKUP($C$216,[67]납품수량!$B$3:$AH$200,AG$1,0)</f>
        <v>0</v>
      </c>
      <c r="AH216" s="388">
        <f>VLOOKUP($C$216,[67]납품수량!$B$3:$AH$200,AH$1,0)</f>
        <v>0</v>
      </c>
      <c r="AI216" s="388">
        <f>VLOOKUP($C$216,[67]납품수량!$B$3:$AH$200,AI$1,0)</f>
        <v>0</v>
      </c>
      <c r="AJ216" s="388">
        <f>VLOOKUP($C$216,[67]납품수량!$B$3:$AH$200,AJ$1,0)</f>
        <v>0</v>
      </c>
      <c r="AK216" s="388">
        <f>VLOOKUP($C$216,[67]납품수량!$B$3:$AH$200,AK$1,0)</f>
        <v>0</v>
      </c>
      <c r="AL216" s="388">
        <f t="shared" si="211"/>
        <v>0</v>
      </c>
      <c r="AM216" s="389">
        <f t="shared" si="206"/>
        <v>0</v>
      </c>
      <c r="AN216" s="61"/>
      <c r="AO216" s="370">
        <f t="shared" ref="AO216:BS216" si="230">$F$216*G216</f>
        <v>0</v>
      </c>
      <c r="AP216" s="370">
        <f t="shared" si="230"/>
        <v>0</v>
      </c>
      <c r="AQ216" s="370">
        <f t="shared" si="230"/>
        <v>0</v>
      </c>
      <c r="AR216" s="370">
        <f t="shared" si="230"/>
        <v>0</v>
      </c>
      <c r="AS216" s="370">
        <f t="shared" si="230"/>
        <v>0</v>
      </c>
      <c r="AT216" s="370">
        <f t="shared" si="230"/>
        <v>0</v>
      </c>
      <c r="AU216" s="370">
        <f t="shared" si="230"/>
        <v>0</v>
      </c>
      <c r="AV216" s="370">
        <f t="shared" si="230"/>
        <v>0</v>
      </c>
      <c r="AW216" s="370">
        <f t="shared" si="230"/>
        <v>0</v>
      </c>
      <c r="AX216" s="370">
        <f t="shared" si="230"/>
        <v>0</v>
      </c>
      <c r="AY216" s="370">
        <f t="shared" si="230"/>
        <v>0</v>
      </c>
      <c r="AZ216" s="370">
        <f t="shared" si="230"/>
        <v>0</v>
      </c>
      <c r="BA216" s="370">
        <f t="shared" si="230"/>
        <v>0</v>
      </c>
      <c r="BB216" s="370">
        <f t="shared" si="230"/>
        <v>0</v>
      </c>
      <c r="BC216" s="370">
        <f t="shared" si="230"/>
        <v>0</v>
      </c>
      <c r="BD216" s="370">
        <f t="shared" si="230"/>
        <v>0</v>
      </c>
      <c r="BE216" s="370">
        <f t="shared" si="230"/>
        <v>0</v>
      </c>
      <c r="BF216" s="370">
        <f t="shared" si="230"/>
        <v>0</v>
      </c>
      <c r="BG216" s="370">
        <f t="shared" si="230"/>
        <v>0</v>
      </c>
      <c r="BH216" s="370">
        <f t="shared" si="230"/>
        <v>0</v>
      </c>
      <c r="BI216" s="370">
        <f t="shared" si="230"/>
        <v>0</v>
      </c>
      <c r="BJ216" s="370">
        <f t="shared" si="230"/>
        <v>0</v>
      </c>
      <c r="BK216" s="370">
        <f t="shared" si="230"/>
        <v>0</v>
      </c>
      <c r="BL216" s="370">
        <f t="shared" si="230"/>
        <v>0</v>
      </c>
      <c r="BM216" s="370">
        <f t="shared" si="230"/>
        <v>0</v>
      </c>
      <c r="BN216" s="370">
        <f t="shared" si="230"/>
        <v>0</v>
      </c>
      <c r="BO216" s="370">
        <f t="shared" si="230"/>
        <v>0</v>
      </c>
      <c r="BP216" s="370">
        <f t="shared" si="230"/>
        <v>0</v>
      </c>
      <c r="BQ216" s="370">
        <f t="shared" si="230"/>
        <v>0</v>
      </c>
      <c r="BR216" s="370">
        <f t="shared" si="230"/>
        <v>0</v>
      </c>
      <c r="BS216" s="370">
        <f t="shared" si="230"/>
        <v>0</v>
      </c>
      <c r="BT216" s="369">
        <f t="shared" si="208"/>
        <v>0</v>
      </c>
      <c r="BU216" s="61"/>
      <c r="BV216" s="61"/>
      <c r="BW216" s="61"/>
      <c r="BX216" s="61"/>
      <c r="BY216" s="61"/>
      <c r="BZ216" s="61"/>
      <c r="CA216" s="61"/>
      <c r="CB216" s="61"/>
      <c r="CC216" s="61"/>
      <c r="CD216" s="61"/>
      <c r="CE216" s="61"/>
      <c r="CF216" s="61"/>
      <c r="CG216" s="61"/>
      <c r="CH216" s="61"/>
      <c r="CI216" s="61"/>
      <c r="CJ216" s="61"/>
      <c r="CK216" s="61"/>
      <c r="CL216" s="61"/>
      <c r="CM216" s="61"/>
      <c r="CN216" s="61"/>
      <c r="CO216" s="61"/>
      <c r="CP216" s="61"/>
      <c r="CQ216" s="61"/>
      <c r="CR216" s="61"/>
      <c r="CS216" s="61"/>
      <c r="CT216" s="61"/>
      <c r="CU216" s="61"/>
      <c r="CV216" s="61"/>
      <c r="CW216" s="61"/>
      <c r="CX216" s="61"/>
      <c r="CY216" s="61"/>
      <c r="CZ216" s="61"/>
      <c r="DA216" s="61"/>
      <c r="DB216" s="61"/>
      <c r="DC216" s="61"/>
    </row>
    <row r="217" spans="1:107" s="58" customFormat="1" ht="16.5" customHeight="1">
      <c r="A217" s="70" t="s">
        <v>1316</v>
      </c>
      <c r="B217" s="660"/>
      <c r="C217" s="386" t="s">
        <v>966</v>
      </c>
      <c r="D217" s="387" t="s">
        <v>964</v>
      </c>
      <c r="E217" s="379" t="s">
        <v>569</v>
      </c>
      <c r="F217" s="77">
        <f>VLOOKUP(C217,'[65]06월마감'!$A$1:$B$500,2,0)</f>
        <v>387</v>
      </c>
      <c r="G217" s="388">
        <f>VLOOKUP($C$217,[67]납품수량!$B$3:$AH$200,G$1,0)</f>
        <v>0</v>
      </c>
      <c r="H217" s="388">
        <f>VLOOKUP($C$217,[67]납품수량!$B$3:$AH$200,H$1,0)</f>
        <v>0</v>
      </c>
      <c r="I217" s="388">
        <f>VLOOKUP($C$217,[67]납품수량!$B$3:$AH$200,I$1,0)</f>
        <v>0</v>
      </c>
      <c r="J217" s="388">
        <f>VLOOKUP($C$217,[67]납품수량!$B$3:$AH$200,J$1,0)</f>
        <v>0</v>
      </c>
      <c r="K217" s="388">
        <f>VLOOKUP($C$217,[67]납품수량!$B$3:$AH$200,K$1,0)</f>
        <v>0</v>
      </c>
      <c r="L217" s="388">
        <f>VLOOKUP($C$217,[67]납품수량!$B$3:$AH$200,L$1,0)</f>
        <v>0</v>
      </c>
      <c r="M217" s="388">
        <f>VLOOKUP($C$217,[67]납품수량!$B$3:$AH$200,M$1,0)</f>
        <v>0</v>
      </c>
      <c r="N217" s="388">
        <f>VLOOKUP($C$217,[67]납품수량!$B$3:$AH$200,N$1,0)</f>
        <v>0</v>
      </c>
      <c r="O217" s="388">
        <f>VLOOKUP($C$217,[67]납품수량!$B$3:$AH$200,O$1,0)</f>
        <v>0</v>
      </c>
      <c r="P217" s="388">
        <f>VLOOKUP($C$217,[67]납품수량!$B$3:$AH$200,P$1,0)</f>
        <v>0</v>
      </c>
      <c r="Q217" s="388">
        <f>VLOOKUP($C$217,[67]납품수량!$B$3:$AH$200,Q$1,0)</f>
        <v>0</v>
      </c>
      <c r="R217" s="388">
        <f>VLOOKUP($C$217,[67]납품수량!$B$3:$AH$200,R$1,0)</f>
        <v>0</v>
      </c>
      <c r="S217" s="388">
        <f>VLOOKUP($C$217,[67]납품수량!$B$3:$AH$200,S$1,0)</f>
        <v>0</v>
      </c>
      <c r="T217" s="388">
        <f>VLOOKUP($C$217,[67]납품수량!$B$3:$AH$200,T$1,0)</f>
        <v>0</v>
      </c>
      <c r="U217" s="388">
        <f>VLOOKUP($C$217,[67]납품수량!$B$3:$AH$200,U$1,0)</f>
        <v>0</v>
      </c>
      <c r="V217" s="388">
        <f>VLOOKUP($C$217,[67]납품수량!$B$3:$AH$200,V$1,0)</f>
        <v>0</v>
      </c>
      <c r="W217" s="388">
        <f>VLOOKUP($C$217,[67]납품수량!$B$3:$AH$200,W$1,0)</f>
        <v>0</v>
      </c>
      <c r="X217" s="388">
        <f>VLOOKUP($C$217,[67]납품수량!$B$3:$AH$200,X$1,0)</f>
        <v>0</v>
      </c>
      <c r="Y217" s="388">
        <f>VLOOKUP($C$217,[67]납품수량!$B$3:$AH$200,Y$1,0)</f>
        <v>0</v>
      </c>
      <c r="Z217" s="388">
        <f>VLOOKUP($C$217,[67]납품수량!$B$3:$AH$200,Z$1,0)</f>
        <v>0</v>
      </c>
      <c r="AA217" s="388">
        <f>VLOOKUP($C$217,[67]납품수량!$B$3:$AH$200,AA$1,0)</f>
        <v>0</v>
      </c>
      <c r="AB217" s="388">
        <f>VLOOKUP($C$217,[67]납품수량!$B$3:$AH$200,AB$1,0)</f>
        <v>0</v>
      </c>
      <c r="AC217" s="388">
        <f>VLOOKUP($C$217,[67]납품수량!$B$3:$AH$200,AC$1,0)</f>
        <v>0</v>
      </c>
      <c r="AD217" s="388">
        <f>VLOOKUP($C$217,[67]납품수량!$B$3:$AH$200,AD$1,0)</f>
        <v>0</v>
      </c>
      <c r="AE217" s="388">
        <f>VLOOKUP($C$217,[67]납품수량!$B$3:$AH$200,AE$1,0)</f>
        <v>0</v>
      </c>
      <c r="AF217" s="388">
        <f>VLOOKUP($C$217,[67]납품수량!$B$3:$AH$200,AF$1,0)</f>
        <v>0</v>
      </c>
      <c r="AG217" s="388">
        <f>VLOOKUP($C$217,[67]납품수량!$B$3:$AH$200,AG$1,0)</f>
        <v>0</v>
      </c>
      <c r="AH217" s="388">
        <f>VLOOKUP($C$217,[67]납품수량!$B$3:$AH$200,AH$1,0)</f>
        <v>0</v>
      </c>
      <c r="AI217" s="388">
        <f>VLOOKUP($C$217,[67]납품수량!$B$3:$AH$200,AI$1,0)</f>
        <v>0</v>
      </c>
      <c r="AJ217" s="388">
        <f>VLOOKUP($C$217,[67]납품수량!$B$3:$AH$200,AJ$1,0)</f>
        <v>0</v>
      </c>
      <c r="AK217" s="388">
        <f>VLOOKUP($C$217,[67]납품수량!$B$3:$AH$200,AK$1,0)</f>
        <v>0</v>
      </c>
      <c r="AL217" s="388">
        <f t="shared" si="211"/>
        <v>0</v>
      </c>
      <c r="AM217" s="389">
        <f t="shared" si="206"/>
        <v>0</v>
      </c>
      <c r="AN217" s="61"/>
      <c r="AO217" s="370">
        <f t="shared" ref="AO217:BS217" si="231">$F$217*G217</f>
        <v>0</v>
      </c>
      <c r="AP217" s="370">
        <f t="shared" si="231"/>
        <v>0</v>
      </c>
      <c r="AQ217" s="370">
        <f t="shared" si="231"/>
        <v>0</v>
      </c>
      <c r="AR217" s="370">
        <f t="shared" si="231"/>
        <v>0</v>
      </c>
      <c r="AS217" s="370">
        <f t="shared" si="231"/>
        <v>0</v>
      </c>
      <c r="AT217" s="370">
        <f t="shared" si="231"/>
        <v>0</v>
      </c>
      <c r="AU217" s="370">
        <f t="shared" si="231"/>
        <v>0</v>
      </c>
      <c r="AV217" s="370">
        <f t="shared" si="231"/>
        <v>0</v>
      </c>
      <c r="AW217" s="370">
        <f t="shared" si="231"/>
        <v>0</v>
      </c>
      <c r="AX217" s="370">
        <f t="shared" si="231"/>
        <v>0</v>
      </c>
      <c r="AY217" s="370">
        <f t="shared" si="231"/>
        <v>0</v>
      </c>
      <c r="AZ217" s="370">
        <f t="shared" si="231"/>
        <v>0</v>
      </c>
      <c r="BA217" s="370">
        <f t="shared" si="231"/>
        <v>0</v>
      </c>
      <c r="BB217" s="370">
        <f t="shared" si="231"/>
        <v>0</v>
      </c>
      <c r="BC217" s="370">
        <f t="shared" si="231"/>
        <v>0</v>
      </c>
      <c r="BD217" s="370">
        <f t="shared" si="231"/>
        <v>0</v>
      </c>
      <c r="BE217" s="370">
        <f t="shared" si="231"/>
        <v>0</v>
      </c>
      <c r="BF217" s="370">
        <f t="shared" si="231"/>
        <v>0</v>
      </c>
      <c r="BG217" s="370">
        <f t="shared" si="231"/>
        <v>0</v>
      </c>
      <c r="BH217" s="370">
        <f t="shared" si="231"/>
        <v>0</v>
      </c>
      <c r="BI217" s="370">
        <f t="shared" si="231"/>
        <v>0</v>
      </c>
      <c r="BJ217" s="370">
        <f t="shared" si="231"/>
        <v>0</v>
      </c>
      <c r="BK217" s="370">
        <f t="shared" si="231"/>
        <v>0</v>
      </c>
      <c r="BL217" s="370">
        <f t="shared" si="231"/>
        <v>0</v>
      </c>
      <c r="BM217" s="370">
        <f t="shared" si="231"/>
        <v>0</v>
      </c>
      <c r="BN217" s="370">
        <f t="shared" si="231"/>
        <v>0</v>
      </c>
      <c r="BO217" s="370">
        <f t="shared" si="231"/>
        <v>0</v>
      </c>
      <c r="BP217" s="370">
        <f t="shared" si="231"/>
        <v>0</v>
      </c>
      <c r="BQ217" s="370">
        <f t="shared" si="231"/>
        <v>0</v>
      </c>
      <c r="BR217" s="370">
        <f t="shared" si="231"/>
        <v>0</v>
      </c>
      <c r="BS217" s="370">
        <f t="shared" si="231"/>
        <v>0</v>
      </c>
      <c r="BT217" s="369">
        <f t="shared" si="208"/>
        <v>0</v>
      </c>
      <c r="BU217" s="61"/>
      <c r="BV217" s="61"/>
      <c r="BW217" s="61"/>
      <c r="BX217" s="61"/>
      <c r="BY217" s="61"/>
      <c r="BZ217" s="61"/>
      <c r="CA217" s="61"/>
      <c r="CB217" s="61"/>
      <c r="CC217" s="61"/>
      <c r="CD217" s="61"/>
      <c r="CE217" s="61"/>
      <c r="CF217" s="61"/>
      <c r="CG217" s="61"/>
      <c r="CH217" s="61"/>
      <c r="CI217" s="61"/>
      <c r="CJ217" s="61"/>
      <c r="CK217" s="61"/>
      <c r="CL217" s="61"/>
      <c r="CM217" s="61"/>
      <c r="CN217" s="61"/>
      <c r="CO217" s="61"/>
      <c r="CP217" s="61"/>
      <c r="CQ217" s="61"/>
      <c r="CR217" s="61"/>
      <c r="CS217" s="61"/>
      <c r="CT217" s="61"/>
      <c r="CU217" s="61"/>
      <c r="CV217" s="61"/>
      <c r="CW217" s="61"/>
      <c r="CX217" s="61"/>
      <c r="CY217" s="61"/>
      <c r="CZ217" s="61"/>
      <c r="DA217" s="61"/>
      <c r="DB217" s="61"/>
      <c r="DC217" s="61"/>
    </row>
    <row r="218" spans="1:107" s="58" customFormat="1" ht="16.5" customHeight="1">
      <c r="A218" s="70" t="s">
        <v>1316</v>
      </c>
      <c r="B218" s="660"/>
      <c r="C218" s="386" t="s">
        <v>965</v>
      </c>
      <c r="D218" s="387" t="s">
        <v>964</v>
      </c>
      <c r="E218" s="379" t="s">
        <v>569</v>
      </c>
      <c r="F218" s="77">
        <f>VLOOKUP(C218,'[65]06월마감'!$A$1:$B$500,2,0)</f>
        <v>436</v>
      </c>
      <c r="G218" s="388">
        <f>VLOOKUP($C$218,[67]납품수량!$B$3:$AH$200,G$1,0)</f>
        <v>0</v>
      </c>
      <c r="H218" s="388">
        <f>VLOOKUP($C$218,[67]납품수량!$B$3:$AH$200,H$1,0)</f>
        <v>0</v>
      </c>
      <c r="I218" s="388">
        <f>VLOOKUP($C$218,[67]납품수량!$B$3:$AH$200,I$1,0)</f>
        <v>0</v>
      </c>
      <c r="J218" s="388">
        <f>VLOOKUP($C$218,[67]납품수량!$B$3:$AH$200,J$1,0)</f>
        <v>0</v>
      </c>
      <c r="K218" s="388">
        <f>VLOOKUP($C$218,[67]납품수량!$B$3:$AH$200,K$1,0)</f>
        <v>0</v>
      </c>
      <c r="L218" s="388">
        <f>VLOOKUP($C$218,[67]납품수량!$B$3:$AH$200,L$1,0)</f>
        <v>0</v>
      </c>
      <c r="M218" s="388">
        <f>VLOOKUP($C$218,[67]납품수량!$B$3:$AH$200,M$1,0)</f>
        <v>0</v>
      </c>
      <c r="N218" s="388">
        <f>VLOOKUP($C$218,[67]납품수량!$B$3:$AH$200,N$1,0)</f>
        <v>0</v>
      </c>
      <c r="O218" s="388">
        <f>VLOOKUP($C$218,[67]납품수량!$B$3:$AH$200,O$1,0)</f>
        <v>0</v>
      </c>
      <c r="P218" s="388">
        <f>VLOOKUP($C$218,[67]납품수량!$B$3:$AH$200,P$1,0)</f>
        <v>0</v>
      </c>
      <c r="Q218" s="388">
        <f>VLOOKUP($C$218,[67]납품수량!$B$3:$AH$200,Q$1,0)</f>
        <v>0</v>
      </c>
      <c r="R218" s="388">
        <f>VLOOKUP($C$218,[67]납품수량!$B$3:$AH$200,R$1,0)</f>
        <v>0</v>
      </c>
      <c r="S218" s="388">
        <f>VLOOKUP($C$218,[67]납품수량!$B$3:$AH$200,S$1,0)</f>
        <v>0</v>
      </c>
      <c r="T218" s="388">
        <f>VLOOKUP($C$218,[67]납품수량!$B$3:$AH$200,T$1,0)</f>
        <v>0</v>
      </c>
      <c r="U218" s="388">
        <f>VLOOKUP($C$218,[67]납품수량!$B$3:$AH$200,U$1,0)</f>
        <v>0</v>
      </c>
      <c r="V218" s="388">
        <f>VLOOKUP($C$218,[67]납품수량!$B$3:$AH$200,V$1,0)</f>
        <v>0</v>
      </c>
      <c r="W218" s="388">
        <f>VLOOKUP($C$218,[67]납품수량!$B$3:$AH$200,W$1,0)</f>
        <v>0</v>
      </c>
      <c r="X218" s="388">
        <f>VLOOKUP($C$218,[67]납품수량!$B$3:$AH$200,X$1,0)</f>
        <v>0</v>
      </c>
      <c r="Y218" s="388">
        <f>VLOOKUP($C$218,[67]납품수량!$B$3:$AH$200,Y$1,0)</f>
        <v>0</v>
      </c>
      <c r="Z218" s="388">
        <f>VLOOKUP($C$218,[67]납품수량!$B$3:$AH$200,Z$1,0)</f>
        <v>0</v>
      </c>
      <c r="AA218" s="388">
        <f>VLOOKUP($C$218,[67]납품수량!$B$3:$AH$200,AA$1,0)</f>
        <v>0</v>
      </c>
      <c r="AB218" s="388">
        <f>VLOOKUP($C$218,[67]납품수량!$B$3:$AH$200,AB$1,0)</f>
        <v>0</v>
      </c>
      <c r="AC218" s="388">
        <f>VLOOKUP($C$218,[67]납품수량!$B$3:$AH$200,AC$1,0)</f>
        <v>0</v>
      </c>
      <c r="AD218" s="388">
        <f>VLOOKUP($C$218,[67]납품수량!$B$3:$AH$200,AD$1,0)</f>
        <v>0</v>
      </c>
      <c r="AE218" s="388">
        <f>VLOOKUP($C$218,[67]납품수량!$B$3:$AH$200,AE$1,0)</f>
        <v>0</v>
      </c>
      <c r="AF218" s="388">
        <f>VLOOKUP($C$218,[67]납품수량!$B$3:$AH$200,AF$1,0)</f>
        <v>0</v>
      </c>
      <c r="AG218" s="388">
        <f>VLOOKUP($C$218,[67]납품수량!$B$3:$AH$200,AG$1,0)</f>
        <v>0</v>
      </c>
      <c r="AH218" s="388">
        <f>VLOOKUP($C$218,[67]납품수량!$B$3:$AH$200,AH$1,0)</f>
        <v>0</v>
      </c>
      <c r="AI218" s="388">
        <f>VLOOKUP($C$218,[67]납품수량!$B$3:$AH$200,AI$1,0)</f>
        <v>0</v>
      </c>
      <c r="AJ218" s="388">
        <f>VLOOKUP($C$218,[67]납품수량!$B$3:$AH$200,AJ$1,0)</f>
        <v>0</v>
      </c>
      <c r="AK218" s="388">
        <f>VLOOKUP($C$218,[67]납품수량!$B$3:$AH$200,AK$1,0)</f>
        <v>0</v>
      </c>
      <c r="AL218" s="388">
        <f t="shared" si="211"/>
        <v>0</v>
      </c>
      <c r="AM218" s="389">
        <f t="shared" si="206"/>
        <v>0</v>
      </c>
      <c r="AN218" s="61"/>
      <c r="AO218" s="370">
        <f t="shared" ref="AO218:BS218" si="232">$F$218*G218</f>
        <v>0</v>
      </c>
      <c r="AP218" s="370">
        <f t="shared" si="232"/>
        <v>0</v>
      </c>
      <c r="AQ218" s="370">
        <f t="shared" si="232"/>
        <v>0</v>
      </c>
      <c r="AR218" s="370">
        <f t="shared" si="232"/>
        <v>0</v>
      </c>
      <c r="AS218" s="370">
        <f t="shared" si="232"/>
        <v>0</v>
      </c>
      <c r="AT218" s="370">
        <f t="shared" si="232"/>
        <v>0</v>
      </c>
      <c r="AU218" s="370">
        <f t="shared" si="232"/>
        <v>0</v>
      </c>
      <c r="AV218" s="370">
        <f t="shared" si="232"/>
        <v>0</v>
      </c>
      <c r="AW218" s="370">
        <f t="shared" si="232"/>
        <v>0</v>
      </c>
      <c r="AX218" s="370">
        <f t="shared" si="232"/>
        <v>0</v>
      </c>
      <c r="AY218" s="370">
        <f t="shared" si="232"/>
        <v>0</v>
      </c>
      <c r="AZ218" s="370">
        <f t="shared" si="232"/>
        <v>0</v>
      </c>
      <c r="BA218" s="370">
        <f t="shared" si="232"/>
        <v>0</v>
      </c>
      <c r="BB218" s="370">
        <f t="shared" si="232"/>
        <v>0</v>
      </c>
      <c r="BC218" s="370">
        <f t="shared" si="232"/>
        <v>0</v>
      </c>
      <c r="BD218" s="370">
        <f t="shared" si="232"/>
        <v>0</v>
      </c>
      <c r="BE218" s="370">
        <f t="shared" si="232"/>
        <v>0</v>
      </c>
      <c r="BF218" s="370">
        <f t="shared" si="232"/>
        <v>0</v>
      </c>
      <c r="BG218" s="370">
        <f t="shared" si="232"/>
        <v>0</v>
      </c>
      <c r="BH218" s="370">
        <f t="shared" si="232"/>
        <v>0</v>
      </c>
      <c r="BI218" s="370">
        <f t="shared" si="232"/>
        <v>0</v>
      </c>
      <c r="BJ218" s="370">
        <f t="shared" si="232"/>
        <v>0</v>
      </c>
      <c r="BK218" s="370">
        <f t="shared" si="232"/>
        <v>0</v>
      </c>
      <c r="BL218" s="370">
        <f t="shared" si="232"/>
        <v>0</v>
      </c>
      <c r="BM218" s="370">
        <f t="shared" si="232"/>
        <v>0</v>
      </c>
      <c r="BN218" s="370">
        <f t="shared" si="232"/>
        <v>0</v>
      </c>
      <c r="BO218" s="370">
        <f t="shared" si="232"/>
        <v>0</v>
      </c>
      <c r="BP218" s="370">
        <f t="shared" si="232"/>
        <v>0</v>
      </c>
      <c r="BQ218" s="370">
        <f t="shared" si="232"/>
        <v>0</v>
      </c>
      <c r="BR218" s="370">
        <f t="shared" si="232"/>
        <v>0</v>
      </c>
      <c r="BS218" s="370">
        <f t="shared" si="232"/>
        <v>0</v>
      </c>
      <c r="BT218" s="369">
        <f t="shared" si="208"/>
        <v>0</v>
      </c>
      <c r="BU218" s="61"/>
      <c r="BV218" s="61"/>
      <c r="BW218" s="61"/>
      <c r="BX218" s="61"/>
      <c r="BY218" s="61"/>
      <c r="BZ218" s="61"/>
      <c r="CA218" s="61"/>
      <c r="CB218" s="61"/>
      <c r="CC218" s="61"/>
      <c r="CD218" s="61"/>
      <c r="CE218" s="61"/>
      <c r="CF218" s="61"/>
      <c r="CG218" s="61"/>
      <c r="CH218" s="61"/>
      <c r="CI218" s="61"/>
      <c r="CJ218" s="61"/>
      <c r="CK218" s="61"/>
      <c r="CL218" s="61"/>
      <c r="CM218" s="61"/>
      <c r="CN218" s="61"/>
      <c r="CO218" s="61"/>
      <c r="CP218" s="61"/>
      <c r="CQ218" s="61"/>
      <c r="CR218" s="61"/>
      <c r="CS218" s="61"/>
      <c r="CT218" s="61"/>
      <c r="CU218" s="61"/>
      <c r="CV218" s="61"/>
      <c r="CW218" s="61"/>
      <c r="CX218" s="61"/>
      <c r="CY218" s="61"/>
      <c r="CZ218" s="61"/>
      <c r="DA218" s="61"/>
      <c r="DB218" s="61"/>
      <c r="DC218" s="61"/>
    </row>
    <row r="219" spans="1:107" s="58" customFormat="1" ht="16.5" customHeight="1">
      <c r="A219" s="70" t="s">
        <v>1316</v>
      </c>
      <c r="B219" s="660"/>
      <c r="C219" s="386" t="s">
        <v>963</v>
      </c>
      <c r="D219" s="387" t="s">
        <v>950</v>
      </c>
      <c r="E219" s="379" t="s">
        <v>569</v>
      </c>
      <c r="F219" s="77">
        <f>VLOOKUP(C219,'[65]06월마감'!$A$1:$B$500,2,0)</f>
        <v>211</v>
      </c>
      <c r="G219" s="388">
        <f>VLOOKUP($C$219,[67]납품수량!$B$3:$AH$200,G$1,0)</f>
        <v>0</v>
      </c>
      <c r="H219" s="388">
        <f>VLOOKUP($C$219,[67]납품수량!$B$3:$AH$200,H$1,0)</f>
        <v>0</v>
      </c>
      <c r="I219" s="388">
        <f>VLOOKUP($C$219,[67]납품수량!$B$3:$AH$200,I$1,0)</f>
        <v>0</v>
      </c>
      <c r="J219" s="388">
        <f>VLOOKUP($C$219,[67]납품수량!$B$3:$AH$200,J$1,0)</f>
        <v>0</v>
      </c>
      <c r="K219" s="388">
        <f>VLOOKUP($C$219,[67]납품수량!$B$3:$AH$200,K$1,0)</f>
        <v>0</v>
      </c>
      <c r="L219" s="388">
        <f>VLOOKUP($C$219,[67]납품수량!$B$3:$AH$200,L$1,0)</f>
        <v>0</v>
      </c>
      <c r="M219" s="388">
        <f>VLOOKUP($C$219,[67]납품수량!$B$3:$AH$200,M$1,0)</f>
        <v>0</v>
      </c>
      <c r="N219" s="388">
        <f>VLOOKUP($C$219,[67]납품수량!$B$3:$AH$200,N$1,0)</f>
        <v>0</v>
      </c>
      <c r="O219" s="388">
        <f>VLOOKUP($C$219,[67]납품수량!$B$3:$AH$200,O$1,0)</f>
        <v>0</v>
      </c>
      <c r="P219" s="388">
        <f>VLOOKUP($C$219,[67]납품수량!$B$3:$AH$200,P$1,0)</f>
        <v>0</v>
      </c>
      <c r="Q219" s="388">
        <f>VLOOKUP($C$219,[67]납품수량!$B$3:$AH$200,Q$1,0)</f>
        <v>0</v>
      </c>
      <c r="R219" s="388">
        <f>VLOOKUP($C$219,[67]납품수량!$B$3:$AH$200,R$1,0)</f>
        <v>0</v>
      </c>
      <c r="S219" s="388">
        <f>VLOOKUP($C$219,[67]납품수량!$B$3:$AH$200,S$1,0)</f>
        <v>0</v>
      </c>
      <c r="T219" s="388">
        <f>VLOOKUP($C$219,[67]납품수량!$B$3:$AH$200,T$1,0)</f>
        <v>0</v>
      </c>
      <c r="U219" s="388">
        <f>VLOOKUP($C$219,[67]납품수량!$B$3:$AH$200,U$1,0)</f>
        <v>0</v>
      </c>
      <c r="V219" s="388">
        <f>VLOOKUP($C$219,[67]납품수량!$B$3:$AH$200,V$1,0)</f>
        <v>0</v>
      </c>
      <c r="W219" s="388">
        <f>VLOOKUP($C$219,[67]납품수량!$B$3:$AH$200,W$1,0)</f>
        <v>0</v>
      </c>
      <c r="X219" s="388">
        <f>VLOOKUP($C$219,[67]납품수량!$B$3:$AH$200,X$1,0)</f>
        <v>0</v>
      </c>
      <c r="Y219" s="388">
        <f>VLOOKUP($C$219,[67]납품수량!$B$3:$AH$200,Y$1,0)</f>
        <v>0</v>
      </c>
      <c r="Z219" s="388">
        <f>VLOOKUP($C$219,[67]납품수량!$B$3:$AH$200,Z$1,0)</f>
        <v>0</v>
      </c>
      <c r="AA219" s="388">
        <f>VLOOKUP($C$219,[67]납품수량!$B$3:$AH$200,AA$1,0)</f>
        <v>0</v>
      </c>
      <c r="AB219" s="388">
        <f>VLOOKUP($C$219,[67]납품수량!$B$3:$AH$200,AB$1,0)</f>
        <v>0</v>
      </c>
      <c r="AC219" s="388">
        <f>VLOOKUP($C$219,[67]납품수량!$B$3:$AH$200,AC$1,0)</f>
        <v>0</v>
      </c>
      <c r="AD219" s="388">
        <f>VLOOKUP($C$219,[67]납품수량!$B$3:$AH$200,AD$1,0)</f>
        <v>0</v>
      </c>
      <c r="AE219" s="388">
        <f>VLOOKUP($C$219,[67]납품수량!$B$3:$AH$200,AE$1,0)</f>
        <v>0</v>
      </c>
      <c r="AF219" s="388">
        <f>VLOOKUP($C$219,[67]납품수량!$B$3:$AH$200,AF$1,0)</f>
        <v>0</v>
      </c>
      <c r="AG219" s="388">
        <f>VLOOKUP($C$219,[67]납품수량!$B$3:$AH$200,AG$1,0)</f>
        <v>0</v>
      </c>
      <c r="AH219" s="388">
        <f>VLOOKUP($C$219,[67]납품수량!$B$3:$AH$200,AH$1,0)</f>
        <v>0</v>
      </c>
      <c r="AI219" s="388">
        <f>VLOOKUP($C$219,[67]납품수량!$B$3:$AH$200,AI$1,0)</f>
        <v>0</v>
      </c>
      <c r="AJ219" s="388">
        <f>VLOOKUP($C$219,[67]납품수량!$B$3:$AH$200,AJ$1,0)</f>
        <v>0</v>
      </c>
      <c r="AK219" s="388">
        <f>VLOOKUP($C$219,[67]납품수량!$B$3:$AH$200,AK$1,0)</f>
        <v>0</v>
      </c>
      <c r="AL219" s="388">
        <f t="shared" si="211"/>
        <v>0</v>
      </c>
      <c r="AM219" s="389">
        <f t="shared" si="206"/>
        <v>0</v>
      </c>
      <c r="AN219" s="61"/>
      <c r="AO219" s="370">
        <f t="shared" ref="AO219:BS219" si="233">$F$219*G219</f>
        <v>0</v>
      </c>
      <c r="AP219" s="370">
        <f t="shared" si="233"/>
        <v>0</v>
      </c>
      <c r="AQ219" s="370">
        <f t="shared" si="233"/>
        <v>0</v>
      </c>
      <c r="AR219" s="370">
        <f t="shared" si="233"/>
        <v>0</v>
      </c>
      <c r="AS219" s="370">
        <f t="shared" si="233"/>
        <v>0</v>
      </c>
      <c r="AT219" s="370">
        <f t="shared" si="233"/>
        <v>0</v>
      </c>
      <c r="AU219" s="370">
        <f t="shared" si="233"/>
        <v>0</v>
      </c>
      <c r="AV219" s="370">
        <f t="shared" si="233"/>
        <v>0</v>
      </c>
      <c r="AW219" s="370">
        <f t="shared" si="233"/>
        <v>0</v>
      </c>
      <c r="AX219" s="370">
        <f t="shared" si="233"/>
        <v>0</v>
      </c>
      <c r="AY219" s="370">
        <f t="shared" si="233"/>
        <v>0</v>
      </c>
      <c r="AZ219" s="370">
        <f t="shared" si="233"/>
        <v>0</v>
      </c>
      <c r="BA219" s="370">
        <f t="shared" si="233"/>
        <v>0</v>
      </c>
      <c r="BB219" s="370">
        <f t="shared" si="233"/>
        <v>0</v>
      </c>
      <c r="BC219" s="370">
        <f t="shared" si="233"/>
        <v>0</v>
      </c>
      <c r="BD219" s="370">
        <f t="shared" si="233"/>
        <v>0</v>
      </c>
      <c r="BE219" s="370">
        <f t="shared" si="233"/>
        <v>0</v>
      </c>
      <c r="BF219" s="370">
        <f t="shared" si="233"/>
        <v>0</v>
      </c>
      <c r="BG219" s="370">
        <f t="shared" si="233"/>
        <v>0</v>
      </c>
      <c r="BH219" s="370">
        <f t="shared" si="233"/>
        <v>0</v>
      </c>
      <c r="BI219" s="370">
        <f t="shared" si="233"/>
        <v>0</v>
      </c>
      <c r="BJ219" s="370">
        <f t="shared" si="233"/>
        <v>0</v>
      </c>
      <c r="BK219" s="370">
        <f t="shared" si="233"/>
        <v>0</v>
      </c>
      <c r="BL219" s="370">
        <f t="shared" si="233"/>
        <v>0</v>
      </c>
      <c r="BM219" s="370">
        <f t="shared" si="233"/>
        <v>0</v>
      </c>
      <c r="BN219" s="370">
        <f t="shared" si="233"/>
        <v>0</v>
      </c>
      <c r="BO219" s="370">
        <f t="shared" si="233"/>
        <v>0</v>
      </c>
      <c r="BP219" s="370">
        <f t="shared" si="233"/>
        <v>0</v>
      </c>
      <c r="BQ219" s="370">
        <f t="shared" si="233"/>
        <v>0</v>
      </c>
      <c r="BR219" s="370">
        <f t="shared" si="233"/>
        <v>0</v>
      </c>
      <c r="BS219" s="370">
        <f t="shared" si="233"/>
        <v>0</v>
      </c>
      <c r="BT219" s="369">
        <f t="shared" si="208"/>
        <v>0</v>
      </c>
      <c r="BU219" s="61"/>
      <c r="BV219" s="61"/>
      <c r="BW219" s="61"/>
      <c r="BX219" s="61"/>
      <c r="BY219" s="61"/>
      <c r="BZ219" s="61"/>
      <c r="CA219" s="61"/>
      <c r="CB219" s="61"/>
      <c r="CC219" s="61"/>
      <c r="CD219" s="61"/>
      <c r="CE219" s="61"/>
      <c r="CF219" s="61"/>
      <c r="CG219" s="61"/>
      <c r="CH219" s="61"/>
      <c r="CI219" s="61"/>
      <c r="CJ219" s="61"/>
      <c r="CK219" s="61"/>
      <c r="CL219" s="61"/>
      <c r="CM219" s="61"/>
      <c r="CN219" s="61"/>
      <c r="CO219" s="61"/>
      <c r="CP219" s="61"/>
      <c r="CQ219" s="61"/>
      <c r="CR219" s="61"/>
      <c r="CS219" s="61"/>
      <c r="CT219" s="61"/>
      <c r="CU219" s="61"/>
      <c r="CV219" s="61"/>
      <c r="CW219" s="61"/>
      <c r="CX219" s="61"/>
      <c r="CY219" s="61"/>
      <c r="CZ219" s="61"/>
      <c r="DA219" s="61"/>
      <c r="DB219" s="61"/>
      <c r="DC219" s="61"/>
    </row>
    <row r="220" spans="1:107" s="58" customFormat="1" ht="16.5" customHeight="1">
      <c r="A220" s="70" t="s">
        <v>1316</v>
      </c>
      <c r="B220" s="660"/>
      <c r="C220" s="386" t="s">
        <v>608</v>
      </c>
      <c r="D220" s="387" t="s">
        <v>962</v>
      </c>
      <c r="E220" s="379" t="s">
        <v>569</v>
      </c>
      <c r="F220" s="77">
        <f>VLOOKUP(C220,'[65]06월마감'!$A$1:$B$500,2,0)</f>
        <v>434</v>
      </c>
      <c r="G220" s="388">
        <f>VLOOKUP($C$220,[67]납품수량!$B$3:$AH$200,G$1,0)</f>
        <v>0</v>
      </c>
      <c r="H220" s="388">
        <f>VLOOKUP($C$220,[67]납품수량!$B$3:$AH$200,H$1,0)</f>
        <v>0</v>
      </c>
      <c r="I220" s="388">
        <f>VLOOKUP($C$220,[67]납품수량!$B$3:$AH$200,I$1,0)</f>
        <v>0</v>
      </c>
      <c r="J220" s="388">
        <f>VLOOKUP($C$220,[67]납품수량!$B$3:$AH$200,J$1,0)</f>
        <v>0</v>
      </c>
      <c r="K220" s="388">
        <f>VLOOKUP($C$220,[67]납품수량!$B$3:$AH$200,K$1,0)</f>
        <v>0</v>
      </c>
      <c r="L220" s="388">
        <f>VLOOKUP($C$220,[67]납품수량!$B$3:$AH$200,L$1,0)</f>
        <v>0</v>
      </c>
      <c r="M220" s="388">
        <f>VLOOKUP($C$220,[67]납품수량!$B$3:$AH$200,M$1,0)</f>
        <v>0</v>
      </c>
      <c r="N220" s="388">
        <f>VLOOKUP($C$220,[67]납품수량!$B$3:$AH$200,N$1,0)</f>
        <v>0</v>
      </c>
      <c r="O220" s="388">
        <f>VLOOKUP($C$220,[67]납품수량!$B$3:$AH$200,O$1,0)</f>
        <v>0</v>
      </c>
      <c r="P220" s="388">
        <f>VLOOKUP($C$220,[67]납품수량!$B$3:$AH$200,P$1,0)</f>
        <v>0</v>
      </c>
      <c r="Q220" s="388">
        <f>VLOOKUP($C$220,[67]납품수량!$B$3:$AH$200,Q$1,0)</f>
        <v>0</v>
      </c>
      <c r="R220" s="388">
        <f>VLOOKUP($C$220,[67]납품수량!$B$3:$AH$200,R$1,0)</f>
        <v>0</v>
      </c>
      <c r="S220" s="388">
        <f>VLOOKUP($C$220,[67]납품수량!$B$3:$AH$200,S$1,0)</f>
        <v>0</v>
      </c>
      <c r="T220" s="388">
        <f>VLOOKUP($C$220,[67]납품수량!$B$3:$AH$200,T$1,0)</f>
        <v>0</v>
      </c>
      <c r="U220" s="388">
        <f>VLOOKUP($C$220,[67]납품수량!$B$3:$AH$200,U$1,0)</f>
        <v>0</v>
      </c>
      <c r="V220" s="388">
        <f>VLOOKUP($C$220,[67]납품수량!$B$3:$AH$200,V$1,0)</f>
        <v>0</v>
      </c>
      <c r="W220" s="388">
        <f>VLOOKUP($C$220,[67]납품수량!$B$3:$AH$200,W$1,0)</f>
        <v>0</v>
      </c>
      <c r="X220" s="388">
        <f>VLOOKUP($C$220,[67]납품수량!$B$3:$AH$200,X$1,0)</f>
        <v>0</v>
      </c>
      <c r="Y220" s="388">
        <f>VLOOKUP($C$220,[67]납품수량!$B$3:$AH$200,Y$1,0)</f>
        <v>0</v>
      </c>
      <c r="Z220" s="388">
        <f>VLOOKUP($C$220,[67]납품수량!$B$3:$AH$200,Z$1,0)</f>
        <v>0</v>
      </c>
      <c r="AA220" s="388">
        <f>VLOOKUP($C$220,[67]납품수량!$B$3:$AH$200,AA$1,0)</f>
        <v>0</v>
      </c>
      <c r="AB220" s="388">
        <f>VLOOKUP($C$220,[67]납품수량!$B$3:$AH$200,AB$1,0)</f>
        <v>0</v>
      </c>
      <c r="AC220" s="388">
        <f>VLOOKUP($C$220,[67]납품수량!$B$3:$AH$200,AC$1,0)</f>
        <v>0</v>
      </c>
      <c r="AD220" s="388">
        <f>VLOOKUP($C$220,[67]납품수량!$B$3:$AH$200,AD$1,0)</f>
        <v>0</v>
      </c>
      <c r="AE220" s="388">
        <f>VLOOKUP($C$220,[67]납품수량!$B$3:$AH$200,AE$1,0)</f>
        <v>0</v>
      </c>
      <c r="AF220" s="388">
        <f>VLOOKUP($C$220,[67]납품수량!$B$3:$AH$200,AF$1,0)</f>
        <v>0</v>
      </c>
      <c r="AG220" s="388">
        <f>VLOOKUP($C$220,[67]납품수량!$B$3:$AH$200,AG$1,0)</f>
        <v>0</v>
      </c>
      <c r="AH220" s="388">
        <f>VLOOKUP($C$220,[67]납품수량!$B$3:$AH$200,AH$1,0)</f>
        <v>0</v>
      </c>
      <c r="AI220" s="388">
        <f>VLOOKUP($C$220,[67]납품수량!$B$3:$AH$200,AI$1,0)</f>
        <v>0</v>
      </c>
      <c r="AJ220" s="388">
        <f>VLOOKUP($C$220,[67]납품수량!$B$3:$AH$200,AJ$1,0)</f>
        <v>0</v>
      </c>
      <c r="AK220" s="388">
        <f>VLOOKUP($C$220,[67]납품수량!$B$3:$AH$200,AK$1,0)</f>
        <v>0</v>
      </c>
      <c r="AL220" s="388">
        <f t="shared" si="211"/>
        <v>0</v>
      </c>
      <c r="AM220" s="389">
        <f t="shared" si="206"/>
        <v>0</v>
      </c>
      <c r="AN220" s="61"/>
      <c r="AO220" s="370">
        <f t="shared" ref="AO220:BS220" si="234">$F$220*G220</f>
        <v>0</v>
      </c>
      <c r="AP220" s="370">
        <f t="shared" si="234"/>
        <v>0</v>
      </c>
      <c r="AQ220" s="370">
        <f t="shared" si="234"/>
        <v>0</v>
      </c>
      <c r="AR220" s="370">
        <f t="shared" si="234"/>
        <v>0</v>
      </c>
      <c r="AS220" s="370">
        <f t="shared" si="234"/>
        <v>0</v>
      </c>
      <c r="AT220" s="370">
        <f t="shared" si="234"/>
        <v>0</v>
      </c>
      <c r="AU220" s="370">
        <f t="shared" si="234"/>
        <v>0</v>
      </c>
      <c r="AV220" s="370">
        <f t="shared" si="234"/>
        <v>0</v>
      </c>
      <c r="AW220" s="370">
        <f t="shared" si="234"/>
        <v>0</v>
      </c>
      <c r="AX220" s="370">
        <f t="shared" si="234"/>
        <v>0</v>
      </c>
      <c r="AY220" s="370">
        <f t="shared" si="234"/>
        <v>0</v>
      </c>
      <c r="AZ220" s="370">
        <f t="shared" si="234"/>
        <v>0</v>
      </c>
      <c r="BA220" s="370">
        <f t="shared" si="234"/>
        <v>0</v>
      </c>
      <c r="BB220" s="370">
        <f t="shared" si="234"/>
        <v>0</v>
      </c>
      <c r="BC220" s="370">
        <f t="shared" si="234"/>
        <v>0</v>
      </c>
      <c r="BD220" s="370">
        <f t="shared" si="234"/>
        <v>0</v>
      </c>
      <c r="BE220" s="370">
        <f t="shared" si="234"/>
        <v>0</v>
      </c>
      <c r="BF220" s="370">
        <f t="shared" si="234"/>
        <v>0</v>
      </c>
      <c r="BG220" s="370">
        <f t="shared" si="234"/>
        <v>0</v>
      </c>
      <c r="BH220" s="370">
        <f t="shared" si="234"/>
        <v>0</v>
      </c>
      <c r="BI220" s="370">
        <f t="shared" si="234"/>
        <v>0</v>
      </c>
      <c r="BJ220" s="370">
        <f t="shared" si="234"/>
        <v>0</v>
      </c>
      <c r="BK220" s="370">
        <f t="shared" si="234"/>
        <v>0</v>
      </c>
      <c r="BL220" s="370">
        <f t="shared" si="234"/>
        <v>0</v>
      </c>
      <c r="BM220" s="370">
        <f t="shared" si="234"/>
        <v>0</v>
      </c>
      <c r="BN220" s="370">
        <f t="shared" si="234"/>
        <v>0</v>
      </c>
      <c r="BO220" s="370">
        <f t="shared" si="234"/>
        <v>0</v>
      </c>
      <c r="BP220" s="370">
        <f t="shared" si="234"/>
        <v>0</v>
      </c>
      <c r="BQ220" s="370">
        <f t="shared" si="234"/>
        <v>0</v>
      </c>
      <c r="BR220" s="370">
        <f t="shared" si="234"/>
        <v>0</v>
      </c>
      <c r="BS220" s="370">
        <f t="shared" si="234"/>
        <v>0</v>
      </c>
      <c r="BT220" s="369">
        <f t="shared" si="208"/>
        <v>0</v>
      </c>
      <c r="BU220" s="61"/>
      <c r="BV220" s="61"/>
      <c r="BW220" s="61"/>
      <c r="BX220" s="61"/>
      <c r="BY220" s="61"/>
      <c r="BZ220" s="61"/>
      <c r="CA220" s="61"/>
      <c r="CB220" s="61"/>
      <c r="CC220" s="61"/>
      <c r="CD220" s="61"/>
      <c r="CE220" s="61"/>
      <c r="CF220" s="61"/>
      <c r="CG220" s="61"/>
      <c r="CH220" s="61"/>
      <c r="CI220" s="61"/>
      <c r="CJ220" s="61"/>
      <c r="CK220" s="61"/>
      <c r="CL220" s="61"/>
      <c r="CM220" s="61"/>
      <c r="CN220" s="61"/>
      <c r="CO220" s="61"/>
      <c r="CP220" s="61"/>
      <c r="CQ220" s="61"/>
      <c r="CR220" s="61"/>
      <c r="CS220" s="61"/>
      <c r="CT220" s="61"/>
      <c r="CU220" s="61"/>
      <c r="CV220" s="61"/>
      <c r="CW220" s="61"/>
      <c r="CX220" s="61"/>
      <c r="CY220" s="61"/>
      <c r="CZ220" s="61"/>
      <c r="DA220" s="61"/>
      <c r="DB220" s="61"/>
      <c r="DC220" s="61"/>
    </row>
    <row r="221" spans="1:107" s="58" customFormat="1" ht="16.5" customHeight="1">
      <c r="A221" s="70" t="s">
        <v>1316</v>
      </c>
      <c r="B221" s="660"/>
      <c r="C221" s="386" t="s">
        <v>961</v>
      </c>
      <c r="D221" s="387" t="s">
        <v>960</v>
      </c>
      <c r="E221" s="379" t="s">
        <v>569</v>
      </c>
      <c r="F221" s="77">
        <f>VLOOKUP(C221,'[65]06월마감'!$A$1:$B$500,2,0)</f>
        <v>379</v>
      </c>
      <c r="G221" s="388">
        <f>VLOOKUP($C$221,[67]납품수량!$B$3:$AH$200,G$1,0)</f>
        <v>0</v>
      </c>
      <c r="H221" s="388">
        <f>VLOOKUP($C$221,[67]납품수량!$B$3:$AH$200,H$1,0)</f>
        <v>0</v>
      </c>
      <c r="I221" s="388">
        <f>VLOOKUP($C$221,[67]납품수량!$B$3:$AH$200,I$1,0)</f>
        <v>0</v>
      </c>
      <c r="J221" s="388">
        <f>VLOOKUP($C$221,[67]납품수량!$B$3:$AH$200,J$1,0)</f>
        <v>0</v>
      </c>
      <c r="K221" s="388">
        <f>VLOOKUP($C$221,[67]납품수량!$B$3:$AH$200,K$1,0)</f>
        <v>0</v>
      </c>
      <c r="L221" s="388">
        <f>VLOOKUP($C$221,[67]납품수량!$B$3:$AH$200,L$1,0)</f>
        <v>0</v>
      </c>
      <c r="M221" s="388">
        <f>VLOOKUP($C$221,[67]납품수량!$B$3:$AH$200,M$1,0)</f>
        <v>0</v>
      </c>
      <c r="N221" s="388">
        <f>VLOOKUP($C$221,[67]납품수량!$B$3:$AH$200,N$1,0)</f>
        <v>0</v>
      </c>
      <c r="O221" s="388">
        <f>VLOOKUP($C$221,[67]납품수량!$B$3:$AH$200,O$1,0)</f>
        <v>0</v>
      </c>
      <c r="P221" s="388">
        <f>VLOOKUP($C$221,[67]납품수량!$B$3:$AH$200,P$1,0)</f>
        <v>0</v>
      </c>
      <c r="Q221" s="388">
        <f>VLOOKUP($C$221,[67]납품수량!$B$3:$AH$200,Q$1,0)</f>
        <v>0</v>
      </c>
      <c r="R221" s="388">
        <f>VLOOKUP($C$221,[67]납품수량!$B$3:$AH$200,R$1,0)</f>
        <v>0</v>
      </c>
      <c r="S221" s="388">
        <f>VLOOKUP($C$221,[67]납품수량!$B$3:$AH$200,S$1,0)</f>
        <v>0</v>
      </c>
      <c r="T221" s="388">
        <f>VLOOKUP($C$221,[67]납품수량!$B$3:$AH$200,T$1,0)</f>
        <v>0</v>
      </c>
      <c r="U221" s="388">
        <f>VLOOKUP($C$221,[67]납품수량!$B$3:$AH$200,U$1,0)</f>
        <v>0</v>
      </c>
      <c r="V221" s="388">
        <f>VLOOKUP($C$221,[67]납품수량!$B$3:$AH$200,V$1,0)</f>
        <v>0</v>
      </c>
      <c r="W221" s="388">
        <f>VLOOKUP($C$221,[67]납품수량!$B$3:$AH$200,W$1,0)</f>
        <v>0</v>
      </c>
      <c r="X221" s="388">
        <f>VLOOKUP($C$221,[67]납품수량!$B$3:$AH$200,X$1,0)</f>
        <v>0</v>
      </c>
      <c r="Y221" s="388">
        <f>VLOOKUP($C$221,[67]납품수량!$B$3:$AH$200,Y$1,0)</f>
        <v>0</v>
      </c>
      <c r="Z221" s="388">
        <f>VLOOKUP($C$221,[67]납품수량!$B$3:$AH$200,Z$1,0)</f>
        <v>0</v>
      </c>
      <c r="AA221" s="388">
        <f>VLOOKUP($C$221,[67]납품수량!$B$3:$AH$200,AA$1,0)</f>
        <v>0</v>
      </c>
      <c r="AB221" s="388">
        <f>VLOOKUP($C$221,[67]납품수량!$B$3:$AH$200,AB$1,0)</f>
        <v>0</v>
      </c>
      <c r="AC221" s="388">
        <f>VLOOKUP($C$221,[67]납품수량!$B$3:$AH$200,AC$1,0)</f>
        <v>0</v>
      </c>
      <c r="AD221" s="388">
        <f>VLOOKUP($C$221,[67]납품수량!$B$3:$AH$200,AD$1,0)</f>
        <v>0</v>
      </c>
      <c r="AE221" s="388">
        <f>VLOOKUP($C$221,[67]납품수량!$B$3:$AH$200,AE$1,0)</f>
        <v>0</v>
      </c>
      <c r="AF221" s="388">
        <f>VLOOKUP($C$221,[67]납품수량!$B$3:$AH$200,AF$1,0)</f>
        <v>0</v>
      </c>
      <c r="AG221" s="388">
        <f>VLOOKUP($C$221,[67]납품수량!$B$3:$AH$200,AG$1,0)</f>
        <v>0</v>
      </c>
      <c r="AH221" s="388">
        <f>VLOOKUP($C$221,[67]납품수량!$B$3:$AH$200,AH$1,0)</f>
        <v>0</v>
      </c>
      <c r="AI221" s="388">
        <f>VLOOKUP($C$221,[67]납품수량!$B$3:$AH$200,AI$1,0)</f>
        <v>0</v>
      </c>
      <c r="AJ221" s="388">
        <f>VLOOKUP($C$221,[67]납품수량!$B$3:$AH$200,AJ$1,0)</f>
        <v>0</v>
      </c>
      <c r="AK221" s="388">
        <f>VLOOKUP($C$221,[67]납품수량!$B$3:$AH$200,AK$1,0)</f>
        <v>0</v>
      </c>
      <c r="AL221" s="388">
        <f t="shared" si="211"/>
        <v>0</v>
      </c>
      <c r="AM221" s="389">
        <f t="shared" si="206"/>
        <v>0</v>
      </c>
      <c r="AN221" s="61"/>
      <c r="AO221" s="370">
        <f t="shared" ref="AO221:BS221" si="235">$F$221*G221</f>
        <v>0</v>
      </c>
      <c r="AP221" s="370">
        <f t="shared" si="235"/>
        <v>0</v>
      </c>
      <c r="AQ221" s="370">
        <f t="shared" si="235"/>
        <v>0</v>
      </c>
      <c r="AR221" s="370">
        <f t="shared" si="235"/>
        <v>0</v>
      </c>
      <c r="AS221" s="370">
        <f t="shared" si="235"/>
        <v>0</v>
      </c>
      <c r="AT221" s="370">
        <f t="shared" si="235"/>
        <v>0</v>
      </c>
      <c r="AU221" s="370">
        <f t="shared" si="235"/>
        <v>0</v>
      </c>
      <c r="AV221" s="370">
        <f t="shared" si="235"/>
        <v>0</v>
      </c>
      <c r="AW221" s="370">
        <f t="shared" si="235"/>
        <v>0</v>
      </c>
      <c r="AX221" s="370">
        <f t="shared" si="235"/>
        <v>0</v>
      </c>
      <c r="AY221" s="370">
        <f t="shared" si="235"/>
        <v>0</v>
      </c>
      <c r="AZ221" s="370">
        <f t="shared" si="235"/>
        <v>0</v>
      </c>
      <c r="BA221" s="370">
        <f t="shared" si="235"/>
        <v>0</v>
      </c>
      <c r="BB221" s="370">
        <f t="shared" si="235"/>
        <v>0</v>
      </c>
      <c r="BC221" s="370">
        <f t="shared" si="235"/>
        <v>0</v>
      </c>
      <c r="BD221" s="370">
        <f t="shared" si="235"/>
        <v>0</v>
      </c>
      <c r="BE221" s="370">
        <f t="shared" si="235"/>
        <v>0</v>
      </c>
      <c r="BF221" s="370">
        <f t="shared" si="235"/>
        <v>0</v>
      </c>
      <c r="BG221" s="370">
        <f t="shared" si="235"/>
        <v>0</v>
      </c>
      <c r="BH221" s="370">
        <f t="shared" si="235"/>
        <v>0</v>
      </c>
      <c r="BI221" s="370">
        <f t="shared" si="235"/>
        <v>0</v>
      </c>
      <c r="BJ221" s="370">
        <f t="shared" si="235"/>
        <v>0</v>
      </c>
      <c r="BK221" s="370">
        <f t="shared" si="235"/>
        <v>0</v>
      </c>
      <c r="BL221" s="370">
        <f t="shared" si="235"/>
        <v>0</v>
      </c>
      <c r="BM221" s="370">
        <f t="shared" si="235"/>
        <v>0</v>
      </c>
      <c r="BN221" s="370">
        <f t="shared" si="235"/>
        <v>0</v>
      </c>
      <c r="BO221" s="370">
        <f t="shared" si="235"/>
        <v>0</v>
      </c>
      <c r="BP221" s="370">
        <f t="shared" si="235"/>
        <v>0</v>
      </c>
      <c r="BQ221" s="370">
        <f t="shared" si="235"/>
        <v>0</v>
      </c>
      <c r="BR221" s="370">
        <f t="shared" si="235"/>
        <v>0</v>
      </c>
      <c r="BS221" s="370">
        <f t="shared" si="235"/>
        <v>0</v>
      </c>
      <c r="BT221" s="369">
        <f t="shared" si="208"/>
        <v>0</v>
      </c>
      <c r="BU221" s="61"/>
      <c r="BV221" s="61"/>
      <c r="BW221" s="61"/>
      <c r="BX221" s="61"/>
      <c r="BY221" s="61"/>
      <c r="BZ221" s="61"/>
      <c r="CA221" s="61"/>
      <c r="CB221" s="61"/>
      <c r="CC221" s="61"/>
      <c r="CD221" s="61"/>
      <c r="CE221" s="61"/>
      <c r="CF221" s="61"/>
      <c r="CG221" s="61"/>
      <c r="CH221" s="61"/>
      <c r="CI221" s="61"/>
      <c r="CJ221" s="61"/>
      <c r="CK221" s="61"/>
      <c r="CL221" s="61"/>
      <c r="CM221" s="61"/>
      <c r="CN221" s="61"/>
      <c r="CO221" s="61"/>
      <c r="CP221" s="61"/>
      <c r="CQ221" s="61"/>
      <c r="CR221" s="61"/>
      <c r="CS221" s="61"/>
      <c r="CT221" s="61"/>
      <c r="CU221" s="61"/>
      <c r="CV221" s="61"/>
      <c r="CW221" s="61"/>
      <c r="CX221" s="61"/>
      <c r="CY221" s="61"/>
      <c r="CZ221" s="61"/>
      <c r="DA221" s="61"/>
      <c r="DB221" s="61"/>
      <c r="DC221" s="61"/>
    </row>
    <row r="222" spans="1:107" s="58" customFormat="1" ht="16.5" customHeight="1">
      <c r="A222" s="70" t="s">
        <v>1316</v>
      </c>
      <c r="B222" s="660"/>
      <c r="C222" s="386" t="s">
        <v>567</v>
      </c>
      <c r="D222" s="387" t="s">
        <v>568</v>
      </c>
      <c r="E222" s="379" t="s">
        <v>569</v>
      </c>
      <c r="F222" s="77">
        <f>VLOOKUP(C222,'[65]06월마감'!$A$1:$B$500,2,0)</f>
        <v>7933</v>
      </c>
      <c r="G222" s="388">
        <f>VLOOKUP($C$222,[67]납품수량!$B$3:$AH$200,G$1,0)</f>
        <v>0</v>
      </c>
      <c r="H222" s="388">
        <f>VLOOKUP($C$222,[67]납품수량!$B$3:$AH$200,H$1,0)</f>
        <v>0</v>
      </c>
      <c r="I222" s="388">
        <f>VLOOKUP($C$222,[67]납품수량!$B$3:$AH$200,I$1,0)</f>
        <v>0</v>
      </c>
      <c r="J222" s="388">
        <f>VLOOKUP($C$222,[67]납품수량!$B$3:$AH$200,J$1,0)</f>
        <v>0</v>
      </c>
      <c r="K222" s="388">
        <f>VLOOKUP($C$222,[67]납품수량!$B$3:$AH$200,K$1,0)</f>
        <v>0</v>
      </c>
      <c r="L222" s="388">
        <f>VLOOKUP($C$222,[67]납품수량!$B$3:$AH$200,L$1,0)</f>
        <v>0</v>
      </c>
      <c r="M222" s="388">
        <f>VLOOKUP($C$222,[67]납품수량!$B$3:$AH$200,M$1,0)</f>
        <v>0</v>
      </c>
      <c r="N222" s="388">
        <f>VLOOKUP($C$222,[67]납품수량!$B$3:$AH$200,N$1,0)</f>
        <v>0</v>
      </c>
      <c r="O222" s="388">
        <f>VLOOKUP($C$222,[67]납품수량!$B$3:$AH$200,O$1,0)</f>
        <v>0</v>
      </c>
      <c r="P222" s="388">
        <f>VLOOKUP($C$222,[67]납품수량!$B$3:$AH$200,P$1,0)</f>
        <v>0</v>
      </c>
      <c r="Q222" s="388">
        <f>VLOOKUP($C$222,[67]납품수량!$B$3:$AH$200,Q$1,0)</f>
        <v>0</v>
      </c>
      <c r="R222" s="388">
        <f>VLOOKUP($C$222,[67]납품수량!$B$3:$AH$200,R$1,0)</f>
        <v>0</v>
      </c>
      <c r="S222" s="388">
        <f>VLOOKUP($C$222,[67]납품수량!$B$3:$AH$200,S$1,0)</f>
        <v>0</v>
      </c>
      <c r="T222" s="388">
        <f>VLOOKUP($C$222,[67]납품수량!$B$3:$AH$200,T$1,0)</f>
        <v>0</v>
      </c>
      <c r="U222" s="388">
        <f>VLOOKUP($C$222,[67]납품수량!$B$3:$AH$200,U$1,0)</f>
        <v>0</v>
      </c>
      <c r="V222" s="388">
        <f>VLOOKUP($C$222,[67]납품수량!$B$3:$AH$200,V$1,0)</f>
        <v>0</v>
      </c>
      <c r="W222" s="388">
        <f>VLOOKUP($C$222,[67]납품수량!$B$3:$AH$200,W$1,0)</f>
        <v>0</v>
      </c>
      <c r="X222" s="388">
        <f>VLOOKUP($C$222,[67]납품수량!$B$3:$AH$200,X$1,0)</f>
        <v>0</v>
      </c>
      <c r="Y222" s="388">
        <f>VLOOKUP($C$222,[67]납품수량!$B$3:$AH$200,Y$1,0)</f>
        <v>0</v>
      </c>
      <c r="Z222" s="388">
        <f>VLOOKUP($C$222,[67]납품수량!$B$3:$AH$200,Z$1,0)</f>
        <v>0</v>
      </c>
      <c r="AA222" s="388">
        <f>VLOOKUP($C$222,[67]납품수량!$B$3:$AH$200,AA$1,0)</f>
        <v>0</v>
      </c>
      <c r="AB222" s="388">
        <f>VLOOKUP($C$222,[67]납품수량!$B$3:$AH$200,AB$1,0)</f>
        <v>0</v>
      </c>
      <c r="AC222" s="388">
        <f>VLOOKUP($C$222,[67]납품수량!$B$3:$AH$200,AC$1,0)</f>
        <v>0</v>
      </c>
      <c r="AD222" s="388">
        <f>VLOOKUP($C$222,[67]납품수량!$B$3:$AH$200,AD$1,0)</f>
        <v>0</v>
      </c>
      <c r="AE222" s="388">
        <f>VLOOKUP($C$222,[67]납품수량!$B$3:$AH$200,AE$1,0)</f>
        <v>0</v>
      </c>
      <c r="AF222" s="388">
        <f>VLOOKUP($C$222,[67]납품수량!$B$3:$AH$200,AF$1,0)</f>
        <v>0</v>
      </c>
      <c r="AG222" s="388">
        <f>VLOOKUP($C$222,[67]납품수량!$B$3:$AH$200,AG$1,0)</f>
        <v>0</v>
      </c>
      <c r="AH222" s="388">
        <f>VLOOKUP($C$222,[67]납품수량!$B$3:$AH$200,AH$1,0)</f>
        <v>0</v>
      </c>
      <c r="AI222" s="388">
        <f>VLOOKUP($C$222,[67]납품수량!$B$3:$AH$200,AI$1,0)</f>
        <v>0</v>
      </c>
      <c r="AJ222" s="388">
        <f>VLOOKUP($C$222,[67]납품수량!$B$3:$AH$200,AJ$1,0)</f>
        <v>0</v>
      </c>
      <c r="AK222" s="388">
        <f>VLOOKUP($C$222,[67]납품수량!$B$3:$AH$200,AK$1,0)</f>
        <v>0</v>
      </c>
      <c r="AL222" s="388">
        <f t="shared" si="211"/>
        <v>0</v>
      </c>
      <c r="AM222" s="389">
        <f t="shared" si="206"/>
        <v>0</v>
      </c>
      <c r="AN222" s="61"/>
      <c r="AO222" s="370">
        <f t="shared" ref="AO222:BS222" si="236">$F$222*G222</f>
        <v>0</v>
      </c>
      <c r="AP222" s="370">
        <f t="shared" si="236"/>
        <v>0</v>
      </c>
      <c r="AQ222" s="370">
        <f t="shared" si="236"/>
        <v>0</v>
      </c>
      <c r="AR222" s="370">
        <f t="shared" si="236"/>
        <v>0</v>
      </c>
      <c r="AS222" s="370">
        <f t="shared" si="236"/>
        <v>0</v>
      </c>
      <c r="AT222" s="370">
        <f t="shared" si="236"/>
        <v>0</v>
      </c>
      <c r="AU222" s="370">
        <f t="shared" si="236"/>
        <v>0</v>
      </c>
      <c r="AV222" s="370">
        <f t="shared" si="236"/>
        <v>0</v>
      </c>
      <c r="AW222" s="370">
        <f t="shared" si="236"/>
        <v>0</v>
      </c>
      <c r="AX222" s="370">
        <f t="shared" si="236"/>
        <v>0</v>
      </c>
      <c r="AY222" s="370">
        <f t="shared" si="236"/>
        <v>0</v>
      </c>
      <c r="AZ222" s="370">
        <f t="shared" si="236"/>
        <v>0</v>
      </c>
      <c r="BA222" s="370">
        <f t="shared" si="236"/>
        <v>0</v>
      </c>
      <c r="BB222" s="370">
        <f t="shared" si="236"/>
        <v>0</v>
      </c>
      <c r="BC222" s="370">
        <f t="shared" si="236"/>
        <v>0</v>
      </c>
      <c r="BD222" s="370">
        <f t="shared" si="236"/>
        <v>0</v>
      </c>
      <c r="BE222" s="370">
        <f t="shared" si="236"/>
        <v>0</v>
      </c>
      <c r="BF222" s="370">
        <f t="shared" si="236"/>
        <v>0</v>
      </c>
      <c r="BG222" s="370">
        <f t="shared" si="236"/>
        <v>0</v>
      </c>
      <c r="BH222" s="370">
        <f t="shared" si="236"/>
        <v>0</v>
      </c>
      <c r="BI222" s="370">
        <f t="shared" si="236"/>
        <v>0</v>
      </c>
      <c r="BJ222" s="370">
        <f t="shared" si="236"/>
        <v>0</v>
      </c>
      <c r="BK222" s="370">
        <f t="shared" si="236"/>
        <v>0</v>
      </c>
      <c r="BL222" s="370">
        <f t="shared" si="236"/>
        <v>0</v>
      </c>
      <c r="BM222" s="370">
        <f t="shared" si="236"/>
        <v>0</v>
      </c>
      <c r="BN222" s="370">
        <f t="shared" si="236"/>
        <v>0</v>
      </c>
      <c r="BO222" s="370">
        <f t="shared" si="236"/>
        <v>0</v>
      </c>
      <c r="BP222" s="370">
        <f t="shared" si="236"/>
        <v>0</v>
      </c>
      <c r="BQ222" s="370">
        <f t="shared" si="236"/>
        <v>0</v>
      </c>
      <c r="BR222" s="370">
        <f t="shared" si="236"/>
        <v>0</v>
      </c>
      <c r="BS222" s="370">
        <f t="shared" si="236"/>
        <v>0</v>
      </c>
      <c r="BT222" s="369">
        <f t="shared" si="208"/>
        <v>0</v>
      </c>
      <c r="BU222" s="61"/>
      <c r="BV222" s="61"/>
      <c r="BW222" s="61"/>
      <c r="BX222" s="61"/>
      <c r="BY222" s="61"/>
      <c r="BZ222" s="61"/>
      <c r="CA222" s="61"/>
      <c r="CB222" s="61"/>
      <c r="CC222" s="61"/>
      <c r="CD222" s="61"/>
      <c r="CE222" s="61"/>
      <c r="CF222" s="61"/>
      <c r="CG222" s="61"/>
      <c r="CH222" s="61"/>
      <c r="CI222" s="61"/>
      <c r="CJ222" s="61"/>
      <c r="CK222" s="61"/>
      <c r="CL222" s="61"/>
      <c r="CM222" s="61"/>
      <c r="CN222" s="61"/>
      <c r="CO222" s="61"/>
      <c r="CP222" s="61"/>
      <c r="CQ222" s="61"/>
      <c r="CR222" s="61"/>
      <c r="CS222" s="61"/>
      <c r="CT222" s="61"/>
      <c r="CU222" s="61"/>
      <c r="CV222" s="61"/>
      <c r="CW222" s="61"/>
      <c r="CX222" s="61"/>
      <c r="CY222" s="61"/>
      <c r="CZ222" s="61"/>
      <c r="DA222" s="61"/>
      <c r="DB222" s="61"/>
      <c r="DC222" s="61"/>
    </row>
    <row r="223" spans="1:107" s="58" customFormat="1" ht="16.5" customHeight="1">
      <c r="A223" s="70" t="s">
        <v>1316</v>
      </c>
      <c r="B223" s="660"/>
      <c r="C223" s="386" t="s">
        <v>959</v>
      </c>
      <c r="D223" s="387" t="s">
        <v>958</v>
      </c>
      <c r="E223" s="379" t="s">
        <v>569</v>
      </c>
      <c r="F223" s="77">
        <f>VLOOKUP(C223,'[65]06월마감'!$A$1:$B$500,2,0)</f>
        <v>427</v>
      </c>
      <c r="G223" s="388">
        <f>VLOOKUP($C$223,[67]납품수량!$B$3:$AH$200,G$1,0)</f>
        <v>0</v>
      </c>
      <c r="H223" s="388">
        <f>VLOOKUP($C$223,[67]납품수량!$B$3:$AH$200,H$1,0)</f>
        <v>0</v>
      </c>
      <c r="I223" s="388">
        <f>VLOOKUP($C$223,[67]납품수량!$B$3:$AH$200,I$1,0)</f>
        <v>0</v>
      </c>
      <c r="J223" s="388">
        <f>VLOOKUP($C$223,[67]납품수량!$B$3:$AH$200,J$1,0)</f>
        <v>0</v>
      </c>
      <c r="K223" s="388">
        <f>VLOOKUP($C$223,[67]납품수량!$B$3:$AH$200,K$1,0)</f>
        <v>0</v>
      </c>
      <c r="L223" s="388">
        <f>VLOOKUP($C$223,[67]납품수량!$B$3:$AH$200,L$1,0)</f>
        <v>0</v>
      </c>
      <c r="M223" s="388">
        <f>VLOOKUP($C$223,[67]납품수량!$B$3:$AH$200,M$1,0)</f>
        <v>0</v>
      </c>
      <c r="N223" s="388">
        <f>VLOOKUP($C$223,[67]납품수량!$B$3:$AH$200,N$1,0)</f>
        <v>0</v>
      </c>
      <c r="O223" s="388">
        <f>VLOOKUP($C$223,[67]납품수량!$B$3:$AH$200,O$1,0)</f>
        <v>0</v>
      </c>
      <c r="P223" s="388">
        <f>VLOOKUP($C$223,[67]납품수량!$B$3:$AH$200,P$1,0)</f>
        <v>0</v>
      </c>
      <c r="Q223" s="388">
        <f>VLOOKUP($C$223,[67]납품수량!$B$3:$AH$200,Q$1,0)</f>
        <v>0</v>
      </c>
      <c r="R223" s="388">
        <f>VLOOKUP($C$223,[67]납품수량!$B$3:$AH$200,R$1,0)</f>
        <v>0</v>
      </c>
      <c r="S223" s="388">
        <f>VLOOKUP($C$223,[67]납품수량!$B$3:$AH$200,S$1,0)</f>
        <v>0</v>
      </c>
      <c r="T223" s="388">
        <f>VLOOKUP($C$223,[67]납품수량!$B$3:$AH$200,T$1,0)</f>
        <v>0</v>
      </c>
      <c r="U223" s="388">
        <f>VLOOKUP($C$223,[67]납품수량!$B$3:$AH$200,U$1,0)</f>
        <v>0</v>
      </c>
      <c r="V223" s="388">
        <f>VLOOKUP($C$223,[67]납품수량!$B$3:$AH$200,V$1,0)</f>
        <v>0</v>
      </c>
      <c r="W223" s="388">
        <f>VLOOKUP($C$223,[67]납품수량!$B$3:$AH$200,W$1,0)</f>
        <v>0</v>
      </c>
      <c r="X223" s="388">
        <f>VLOOKUP($C$223,[67]납품수량!$B$3:$AH$200,X$1,0)</f>
        <v>0</v>
      </c>
      <c r="Y223" s="388">
        <f>VLOOKUP($C$223,[67]납품수량!$B$3:$AH$200,Y$1,0)</f>
        <v>0</v>
      </c>
      <c r="Z223" s="388">
        <f>VLOOKUP($C$223,[67]납품수량!$B$3:$AH$200,Z$1,0)</f>
        <v>0</v>
      </c>
      <c r="AA223" s="388">
        <f>VLOOKUP($C$223,[67]납품수량!$B$3:$AH$200,AA$1,0)</f>
        <v>0</v>
      </c>
      <c r="AB223" s="388">
        <f>VLOOKUP($C$223,[67]납품수량!$B$3:$AH$200,AB$1,0)</f>
        <v>0</v>
      </c>
      <c r="AC223" s="388">
        <f>VLOOKUP($C$223,[67]납품수량!$B$3:$AH$200,AC$1,0)</f>
        <v>0</v>
      </c>
      <c r="AD223" s="388">
        <f>VLOOKUP($C$223,[67]납품수량!$B$3:$AH$200,AD$1,0)</f>
        <v>0</v>
      </c>
      <c r="AE223" s="388">
        <f>VLOOKUP($C$223,[67]납품수량!$B$3:$AH$200,AE$1,0)</f>
        <v>0</v>
      </c>
      <c r="AF223" s="388">
        <f>VLOOKUP($C$223,[67]납품수량!$B$3:$AH$200,AF$1,0)</f>
        <v>0</v>
      </c>
      <c r="AG223" s="388">
        <f>VLOOKUP($C$223,[67]납품수량!$B$3:$AH$200,AG$1,0)</f>
        <v>0</v>
      </c>
      <c r="AH223" s="388">
        <f>VLOOKUP($C$223,[67]납품수량!$B$3:$AH$200,AH$1,0)</f>
        <v>0</v>
      </c>
      <c r="AI223" s="388">
        <f>VLOOKUP($C$223,[67]납품수량!$B$3:$AH$200,AI$1,0)</f>
        <v>0</v>
      </c>
      <c r="AJ223" s="388">
        <f>VLOOKUP($C$223,[67]납품수량!$B$3:$AH$200,AJ$1,0)</f>
        <v>0</v>
      </c>
      <c r="AK223" s="388">
        <f>VLOOKUP($C$223,[67]납품수량!$B$3:$AH$200,AK$1,0)</f>
        <v>0</v>
      </c>
      <c r="AL223" s="388">
        <f t="shared" si="211"/>
        <v>0</v>
      </c>
      <c r="AM223" s="389">
        <f t="shared" si="206"/>
        <v>0</v>
      </c>
      <c r="AN223" s="61"/>
      <c r="AO223" s="370">
        <f t="shared" ref="AO223:BS223" si="237">$F$223*G223</f>
        <v>0</v>
      </c>
      <c r="AP223" s="370">
        <f t="shared" si="237"/>
        <v>0</v>
      </c>
      <c r="AQ223" s="370">
        <f t="shared" si="237"/>
        <v>0</v>
      </c>
      <c r="AR223" s="370">
        <f t="shared" si="237"/>
        <v>0</v>
      </c>
      <c r="AS223" s="370">
        <f t="shared" si="237"/>
        <v>0</v>
      </c>
      <c r="AT223" s="370">
        <f t="shared" si="237"/>
        <v>0</v>
      </c>
      <c r="AU223" s="370">
        <f t="shared" si="237"/>
        <v>0</v>
      </c>
      <c r="AV223" s="370">
        <f t="shared" si="237"/>
        <v>0</v>
      </c>
      <c r="AW223" s="370">
        <f t="shared" si="237"/>
        <v>0</v>
      </c>
      <c r="AX223" s="370">
        <f t="shared" si="237"/>
        <v>0</v>
      </c>
      <c r="AY223" s="370">
        <f t="shared" si="237"/>
        <v>0</v>
      </c>
      <c r="AZ223" s="370">
        <f t="shared" si="237"/>
        <v>0</v>
      </c>
      <c r="BA223" s="370">
        <f t="shared" si="237"/>
        <v>0</v>
      </c>
      <c r="BB223" s="370">
        <f t="shared" si="237"/>
        <v>0</v>
      </c>
      <c r="BC223" s="370">
        <f t="shared" si="237"/>
        <v>0</v>
      </c>
      <c r="BD223" s="370">
        <f t="shared" si="237"/>
        <v>0</v>
      </c>
      <c r="BE223" s="370">
        <f t="shared" si="237"/>
        <v>0</v>
      </c>
      <c r="BF223" s="370">
        <f t="shared" si="237"/>
        <v>0</v>
      </c>
      <c r="BG223" s="370">
        <f t="shared" si="237"/>
        <v>0</v>
      </c>
      <c r="BH223" s="370">
        <f t="shared" si="237"/>
        <v>0</v>
      </c>
      <c r="BI223" s="370">
        <f t="shared" si="237"/>
        <v>0</v>
      </c>
      <c r="BJ223" s="370">
        <f t="shared" si="237"/>
        <v>0</v>
      </c>
      <c r="BK223" s="370">
        <f t="shared" si="237"/>
        <v>0</v>
      </c>
      <c r="BL223" s="370">
        <f t="shared" si="237"/>
        <v>0</v>
      </c>
      <c r="BM223" s="370">
        <f t="shared" si="237"/>
        <v>0</v>
      </c>
      <c r="BN223" s="370">
        <f t="shared" si="237"/>
        <v>0</v>
      </c>
      <c r="BO223" s="370">
        <f t="shared" si="237"/>
        <v>0</v>
      </c>
      <c r="BP223" s="370">
        <f t="shared" si="237"/>
        <v>0</v>
      </c>
      <c r="BQ223" s="370">
        <f t="shared" si="237"/>
        <v>0</v>
      </c>
      <c r="BR223" s="370">
        <f t="shared" si="237"/>
        <v>0</v>
      </c>
      <c r="BS223" s="370">
        <f t="shared" si="237"/>
        <v>0</v>
      </c>
      <c r="BT223" s="369">
        <f t="shared" si="208"/>
        <v>0</v>
      </c>
      <c r="BU223" s="61"/>
      <c r="BV223" s="61"/>
      <c r="BW223" s="61"/>
      <c r="BX223" s="61"/>
      <c r="BY223" s="61"/>
      <c r="BZ223" s="61"/>
      <c r="CA223" s="61"/>
      <c r="CB223" s="61"/>
      <c r="CC223" s="61"/>
      <c r="CD223" s="61"/>
      <c r="CE223" s="61"/>
      <c r="CF223" s="61"/>
      <c r="CG223" s="61"/>
      <c r="CH223" s="61"/>
      <c r="CI223" s="61"/>
      <c r="CJ223" s="61"/>
      <c r="CK223" s="61"/>
      <c r="CL223" s="61"/>
      <c r="CM223" s="61"/>
      <c r="CN223" s="61"/>
      <c r="CO223" s="61"/>
      <c r="CP223" s="61"/>
      <c r="CQ223" s="61"/>
      <c r="CR223" s="61"/>
      <c r="CS223" s="61"/>
      <c r="CT223" s="61"/>
      <c r="CU223" s="61"/>
      <c r="CV223" s="61"/>
      <c r="CW223" s="61"/>
      <c r="CX223" s="61"/>
      <c r="CY223" s="61"/>
      <c r="CZ223" s="61"/>
      <c r="DA223" s="61"/>
      <c r="DB223" s="61"/>
      <c r="DC223" s="61"/>
    </row>
    <row r="224" spans="1:107" s="58" customFormat="1" ht="16.5" customHeight="1">
      <c r="A224" s="70" t="s">
        <v>1316</v>
      </c>
      <c r="B224" s="660"/>
      <c r="C224" s="386" t="s">
        <v>570</v>
      </c>
      <c r="D224" s="387" t="s">
        <v>571</v>
      </c>
      <c r="E224" s="379" t="s">
        <v>569</v>
      </c>
      <c r="F224" s="77">
        <f>VLOOKUP(C224,'[65]06월마감'!$A$1:$B$500,2,0)</f>
        <v>5558</v>
      </c>
      <c r="G224" s="388">
        <f>VLOOKUP($C$224,[67]납품수량!$B$3:$AH$200,G$1,0)</f>
        <v>0</v>
      </c>
      <c r="H224" s="388">
        <f>VLOOKUP($C$224,[67]납품수량!$B$3:$AH$200,H$1,0)</f>
        <v>0</v>
      </c>
      <c r="I224" s="388">
        <f>VLOOKUP($C$224,[67]납품수량!$B$3:$AH$200,I$1,0)</f>
        <v>0</v>
      </c>
      <c r="J224" s="388">
        <f>VLOOKUP($C$224,[67]납품수량!$B$3:$AH$200,J$1,0)</f>
        <v>0</v>
      </c>
      <c r="K224" s="388">
        <f>VLOOKUP($C$224,[67]납품수량!$B$3:$AH$200,K$1,0)</f>
        <v>0</v>
      </c>
      <c r="L224" s="388">
        <f>VLOOKUP($C$224,[67]납품수량!$B$3:$AH$200,L$1,0)</f>
        <v>0</v>
      </c>
      <c r="M224" s="388">
        <f>VLOOKUP($C$224,[67]납품수량!$B$3:$AH$200,M$1,0)</f>
        <v>0</v>
      </c>
      <c r="N224" s="388">
        <f>VLOOKUP($C$224,[67]납품수량!$B$3:$AH$200,N$1,0)</f>
        <v>0</v>
      </c>
      <c r="O224" s="388">
        <f>VLOOKUP($C$224,[67]납품수량!$B$3:$AH$200,O$1,0)</f>
        <v>0</v>
      </c>
      <c r="P224" s="388">
        <f>VLOOKUP($C$224,[67]납품수량!$B$3:$AH$200,P$1,0)</f>
        <v>0</v>
      </c>
      <c r="Q224" s="388">
        <f>VLOOKUP($C$224,[67]납품수량!$B$3:$AH$200,Q$1,0)</f>
        <v>0</v>
      </c>
      <c r="R224" s="388">
        <f>VLOOKUP($C$224,[67]납품수량!$B$3:$AH$200,R$1,0)</f>
        <v>0</v>
      </c>
      <c r="S224" s="388">
        <f>VLOOKUP($C$224,[67]납품수량!$B$3:$AH$200,S$1,0)</f>
        <v>0</v>
      </c>
      <c r="T224" s="388">
        <f>VLOOKUP($C$224,[67]납품수량!$B$3:$AH$200,T$1,0)</f>
        <v>0</v>
      </c>
      <c r="U224" s="388">
        <f>VLOOKUP($C$224,[67]납품수량!$B$3:$AH$200,U$1,0)</f>
        <v>0</v>
      </c>
      <c r="V224" s="388">
        <f>VLOOKUP($C$224,[67]납품수량!$B$3:$AH$200,V$1,0)</f>
        <v>0</v>
      </c>
      <c r="W224" s="388">
        <f>VLOOKUP($C$224,[67]납품수량!$B$3:$AH$200,W$1,0)</f>
        <v>0</v>
      </c>
      <c r="X224" s="388">
        <f>VLOOKUP($C$224,[67]납품수량!$B$3:$AH$200,X$1,0)</f>
        <v>0</v>
      </c>
      <c r="Y224" s="388">
        <f>VLOOKUP($C$224,[67]납품수량!$B$3:$AH$200,Y$1,0)</f>
        <v>0</v>
      </c>
      <c r="Z224" s="388">
        <f>VLOOKUP($C$224,[67]납품수량!$B$3:$AH$200,Z$1,0)</f>
        <v>0</v>
      </c>
      <c r="AA224" s="388">
        <f>VLOOKUP($C$224,[67]납품수량!$B$3:$AH$200,AA$1,0)</f>
        <v>0</v>
      </c>
      <c r="AB224" s="388">
        <f>VLOOKUP($C$224,[67]납품수량!$B$3:$AH$200,AB$1,0)</f>
        <v>0</v>
      </c>
      <c r="AC224" s="388">
        <f>VLOOKUP($C$224,[67]납품수량!$B$3:$AH$200,AC$1,0)</f>
        <v>0</v>
      </c>
      <c r="AD224" s="388">
        <f>VLOOKUP($C$224,[67]납품수량!$B$3:$AH$200,AD$1,0)</f>
        <v>0</v>
      </c>
      <c r="AE224" s="388">
        <f>VLOOKUP($C$224,[67]납품수량!$B$3:$AH$200,AE$1,0)</f>
        <v>0</v>
      </c>
      <c r="AF224" s="388">
        <f>VLOOKUP($C$224,[67]납품수량!$B$3:$AH$200,AF$1,0)</f>
        <v>0</v>
      </c>
      <c r="AG224" s="388">
        <f>VLOOKUP($C$224,[67]납품수량!$B$3:$AH$200,AG$1,0)</f>
        <v>0</v>
      </c>
      <c r="AH224" s="388">
        <f>VLOOKUP($C$224,[67]납품수량!$B$3:$AH$200,AH$1,0)</f>
        <v>0</v>
      </c>
      <c r="AI224" s="388">
        <f>VLOOKUP($C$224,[67]납품수량!$B$3:$AH$200,AI$1,0)</f>
        <v>0</v>
      </c>
      <c r="AJ224" s="388">
        <f>VLOOKUP($C$224,[67]납품수량!$B$3:$AH$200,AJ$1,0)</f>
        <v>0</v>
      </c>
      <c r="AK224" s="388">
        <f>VLOOKUP($C$224,[67]납품수량!$B$3:$AH$200,AK$1,0)</f>
        <v>0</v>
      </c>
      <c r="AL224" s="388">
        <f t="shared" si="211"/>
        <v>0</v>
      </c>
      <c r="AM224" s="389">
        <f t="shared" si="206"/>
        <v>0</v>
      </c>
      <c r="AN224" s="61"/>
      <c r="AO224" s="370">
        <f t="shared" ref="AO224:BS224" si="238">$F$224*G224</f>
        <v>0</v>
      </c>
      <c r="AP224" s="370">
        <f t="shared" si="238"/>
        <v>0</v>
      </c>
      <c r="AQ224" s="370">
        <f t="shared" si="238"/>
        <v>0</v>
      </c>
      <c r="AR224" s="370">
        <f t="shared" si="238"/>
        <v>0</v>
      </c>
      <c r="AS224" s="370">
        <f t="shared" si="238"/>
        <v>0</v>
      </c>
      <c r="AT224" s="370">
        <f t="shared" si="238"/>
        <v>0</v>
      </c>
      <c r="AU224" s="370">
        <f t="shared" si="238"/>
        <v>0</v>
      </c>
      <c r="AV224" s="370">
        <f t="shared" si="238"/>
        <v>0</v>
      </c>
      <c r="AW224" s="370">
        <f t="shared" si="238"/>
        <v>0</v>
      </c>
      <c r="AX224" s="370">
        <f t="shared" si="238"/>
        <v>0</v>
      </c>
      <c r="AY224" s="370">
        <f t="shared" si="238"/>
        <v>0</v>
      </c>
      <c r="AZ224" s="370">
        <f t="shared" si="238"/>
        <v>0</v>
      </c>
      <c r="BA224" s="370">
        <f t="shared" si="238"/>
        <v>0</v>
      </c>
      <c r="BB224" s="370">
        <f t="shared" si="238"/>
        <v>0</v>
      </c>
      <c r="BC224" s="370">
        <f t="shared" si="238"/>
        <v>0</v>
      </c>
      <c r="BD224" s="370">
        <f t="shared" si="238"/>
        <v>0</v>
      </c>
      <c r="BE224" s="370">
        <f t="shared" si="238"/>
        <v>0</v>
      </c>
      <c r="BF224" s="370">
        <f t="shared" si="238"/>
        <v>0</v>
      </c>
      <c r="BG224" s="370">
        <f t="shared" si="238"/>
        <v>0</v>
      </c>
      <c r="BH224" s="370">
        <f t="shared" si="238"/>
        <v>0</v>
      </c>
      <c r="BI224" s="370">
        <f t="shared" si="238"/>
        <v>0</v>
      </c>
      <c r="BJ224" s="370">
        <f t="shared" si="238"/>
        <v>0</v>
      </c>
      <c r="BK224" s="370">
        <f t="shared" si="238"/>
        <v>0</v>
      </c>
      <c r="BL224" s="370">
        <f t="shared" si="238"/>
        <v>0</v>
      </c>
      <c r="BM224" s="370">
        <f t="shared" si="238"/>
        <v>0</v>
      </c>
      <c r="BN224" s="370">
        <f t="shared" si="238"/>
        <v>0</v>
      </c>
      <c r="BO224" s="370">
        <f t="shared" si="238"/>
        <v>0</v>
      </c>
      <c r="BP224" s="370">
        <f t="shared" si="238"/>
        <v>0</v>
      </c>
      <c r="BQ224" s="370">
        <f t="shared" si="238"/>
        <v>0</v>
      </c>
      <c r="BR224" s="370">
        <f t="shared" si="238"/>
        <v>0</v>
      </c>
      <c r="BS224" s="370">
        <f t="shared" si="238"/>
        <v>0</v>
      </c>
      <c r="BT224" s="369">
        <f t="shared" si="208"/>
        <v>0</v>
      </c>
      <c r="BU224" s="61"/>
      <c r="BV224" s="61"/>
      <c r="BW224" s="61"/>
      <c r="BX224" s="61"/>
      <c r="BY224" s="61"/>
      <c r="BZ224" s="61"/>
      <c r="CA224" s="61"/>
      <c r="CB224" s="61"/>
      <c r="CC224" s="61"/>
      <c r="CD224" s="61"/>
      <c r="CE224" s="61"/>
      <c r="CF224" s="61"/>
      <c r="CG224" s="61"/>
      <c r="CH224" s="61"/>
      <c r="CI224" s="61"/>
      <c r="CJ224" s="61"/>
      <c r="CK224" s="61"/>
      <c r="CL224" s="61"/>
      <c r="CM224" s="61"/>
      <c r="CN224" s="61"/>
      <c r="CO224" s="61"/>
      <c r="CP224" s="61"/>
      <c r="CQ224" s="61"/>
      <c r="CR224" s="61"/>
      <c r="CS224" s="61"/>
      <c r="CT224" s="61"/>
      <c r="CU224" s="61"/>
      <c r="CV224" s="61"/>
      <c r="CW224" s="61"/>
      <c r="CX224" s="61"/>
      <c r="CY224" s="61"/>
      <c r="CZ224" s="61"/>
      <c r="DA224" s="61"/>
      <c r="DB224" s="61"/>
      <c r="DC224" s="61"/>
    </row>
    <row r="225" spans="1:107" s="58" customFormat="1" ht="16.5" customHeight="1">
      <c r="A225" s="70" t="s">
        <v>1316</v>
      </c>
      <c r="B225" s="660"/>
      <c r="C225" s="386" t="s">
        <v>957</v>
      </c>
      <c r="D225" s="387" t="s">
        <v>956</v>
      </c>
      <c r="E225" s="379" t="s">
        <v>569</v>
      </c>
      <c r="F225" s="77">
        <f>VLOOKUP(C225,'[65]06월마감'!$A$1:$B$500,2,0)</f>
        <v>427</v>
      </c>
      <c r="G225" s="388">
        <f>VLOOKUP($C$225,[67]납품수량!$B$3:$AH$200,G$1,0)</f>
        <v>0</v>
      </c>
      <c r="H225" s="388">
        <f>VLOOKUP($C$225,[67]납품수량!$B$3:$AH$200,H$1,0)</f>
        <v>0</v>
      </c>
      <c r="I225" s="388">
        <f>VLOOKUP($C$225,[67]납품수량!$B$3:$AH$200,I$1,0)</f>
        <v>0</v>
      </c>
      <c r="J225" s="388">
        <f>VLOOKUP($C$225,[67]납품수량!$B$3:$AH$200,J$1,0)</f>
        <v>0</v>
      </c>
      <c r="K225" s="388">
        <f>VLOOKUP($C$225,[67]납품수량!$B$3:$AH$200,K$1,0)</f>
        <v>0</v>
      </c>
      <c r="L225" s="388">
        <f>VLOOKUP($C$225,[67]납품수량!$B$3:$AH$200,L$1,0)</f>
        <v>0</v>
      </c>
      <c r="M225" s="388">
        <f>VLOOKUP($C$225,[67]납품수량!$B$3:$AH$200,M$1,0)</f>
        <v>0</v>
      </c>
      <c r="N225" s="388">
        <f>VLOOKUP($C$225,[67]납품수량!$B$3:$AH$200,N$1,0)</f>
        <v>0</v>
      </c>
      <c r="O225" s="388">
        <f>VLOOKUP($C$225,[67]납품수량!$B$3:$AH$200,O$1,0)</f>
        <v>0</v>
      </c>
      <c r="P225" s="388">
        <f>VLOOKUP($C$225,[67]납품수량!$B$3:$AH$200,P$1,0)</f>
        <v>0</v>
      </c>
      <c r="Q225" s="388">
        <f>VLOOKUP($C$225,[67]납품수량!$B$3:$AH$200,Q$1,0)</f>
        <v>0</v>
      </c>
      <c r="R225" s="388">
        <f>VLOOKUP($C$225,[67]납품수량!$B$3:$AH$200,R$1,0)</f>
        <v>0</v>
      </c>
      <c r="S225" s="388">
        <f>VLOOKUP($C$225,[67]납품수량!$B$3:$AH$200,S$1,0)</f>
        <v>0</v>
      </c>
      <c r="T225" s="388">
        <f>VLOOKUP($C$225,[67]납품수량!$B$3:$AH$200,T$1,0)</f>
        <v>0</v>
      </c>
      <c r="U225" s="388">
        <f>VLOOKUP($C$225,[67]납품수량!$B$3:$AH$200,U$1,0)</f>
        <v>0</v>
      </c>
      <c r="V225" s="388">
        <f>VLOOKUP($C$225,[67]납품수량!$B$3:$AH$200,V$1,0)</f>
        <v>0</v>
      </c>
      <c r="W225" s="388">
        <f>VLOOKUP($C$225,[67]납품수량!$B$3:$AH$200,W$1,0)</f>
        <v>0</v>
      </c>
      <c r="X225" s="388">
        <f>VLOOKUP($C$225,[67]납품수량!$B$3:$AH$200,X$1,0)</f>
        <v>0</v>
      </c>
      <c r="Y225" s="388">
        <f>VLOOKUP($C$225,[67]납품수량!$B$3:$AH$200,Y$1,0)</f>
        <v>0</v>
      </c>
      <c r="Z225" s="388">
        <f>VLOOKUP($C$225,[67]납품수량!$B$3:$AH$200,Z$1,0)</f>
        <v>0</v>
      </c>
      <c r="AA225" s="388">
        <f>VLOOKUP($C$225,[67]납품수량!$B$3:$AH$200,AA$1,0)</f>
        <v>0</v>
      </c>
      <c r="AB225" s="388">
        <f>VLOOKUP($C$225,[67]납품수량!$B$3:$AH$200,AB$1,0)</f>
        <v>0</v>
      </c>
      <c r="AC225" s="388">
        <f>VLOOKUP($C$225,[67]납품수량!$B$3:$AH$200,AC$1,0)</f>
        <v>0</v>
      </c>
      <c r="AD225" s="388">
        <f>VLOOKUP($C$225,[67]납품수량!$B$3:$AH$200,AD$1,0)</f>
        <v>0</v>
      </c>
      <c r="AE225" s="388">
        <f>VLOOKUP($C$225,[67]납품수량!$B$3:$AH$200,AE$1,0)</f>
        <v>0</v>
      </c>
      <c r="AF225" s="388">
        <f>VLOOKUP($C$225,[67]납품수량!$B$3:$AH$200,AF$1,0)</f>
        <v>0</v>
      </c>
      <c r="AG225" s="388">
        <f>VLOOKUP($C$225,[67]납품수량!$B$3:$AH$200,AG$1,0)</f>
        <v>0</v>
      </c>
      <c r="AH225" s="388">
        <f>VLOOKUP($C$225,[67]납품수량!$B$3:$AH$200,AH$1,0)</f>
        <v>0</v>
      </c>
      <c r="AI225" s="388">
        <f>VLOOKUP($C$225,[67]납품수량!$B$3:$AH$200,AI$1,0)</f>
        <v>0</v>
      </c>
      <c r="AJ225" s="388">
        <f>VLOOKUP($C$225,[67]납품수량!$B$3:$AH$200,AJ$1,0)</f>
        <v>0</v>
      </c>
      <c r="AK225" s="388">
        <f>VLOOKUP($C$225,[67]납품수량!$B$3:$AH$200,AK$1,0)</f>
        <v>0</v>
      </c>
      <c r="AL225" s="388">
        <f t="shared" si="211"/>
        <v>0</v>
      </c>
      <c r="AM225" s="389">
        <f t="shared" si="206"/>
        <v>0</v>
      </c>
      <c r="AN225" s="61"/>
      <c r="AO225" s="370">
        <f t="shared" ref="AO225:BS225" si="239">$F$225*G225</f>
        <v>0</v>
      </c>
      <c r="AP225" s="370">
        <f t="shared" si="239"/>
        <v>0</v>
      </c>
      <c r="AQ225" s="370">
        <f t="shared" si="239"/>
        <v>0</v>
      </c>
      <c r="AR225" s="370">
        <f t="shared" si="239"/>
        <v>0</v>
      </c>
      <c r="AS225" s="370">
        <f t="shared" si="239"/>
        <v>0</v>
      </c>
      <c r="AT225" s="370">
        <f t="shared" si="239"/>
        <v>0</v>
      </c>
      <c r="AU225" s="370">
        <f t="shared" si="239"/>
        <v>0</v>
      </c>
      <c r="AV225" s="370">
        <f t="shared" si="239"/>
        <v>0</v>
      </c>
      <c r="AW225" s="370">
        <f t="shared" si="239"/>
        <v>0</v>
      </c>
      <c r="AX225" s="370">
        <f t="shared" si="239"/>
        <v>0</v>
      </c>
      <c r="AY225" s="370">
        <f t="shared" si="239"/>
        <v>0</v>
      </c>
      <c r="AZ225" s="370">
        <f t="shared" si="239"/>
        <v>0</v>
      </c>
      <c r="BA225" s="370">
        <f t="shared" si="239"/>
        <v>0</v>
      </c>
      <c r="BB225" s="370">
        <f t="shared" si="239"/>
        <v>0</v>
      </c>
      <c r="BC225" s="370">
        <f t="shared" si="239"/>
        <v>0</v>
      </c>
      <c r="BD225" s="370">
        <f t="shared" si="239"/>
        <v>0</v>
      </c>
      <c r="BE225" s="370">
        <f t="shared" si="239"/>
        <v>0</v>
      </c>
      <c r="BF225" s="370">
        <f t="shared" si="239"/>
        <v>0</v>
      </c>
      <c r="BG225" s="370">
        <f t="shared" si="239"/>
        <v>0</v>
      </c>
      <c r="BH225" s="370">
        <f t="shared" si="239"/>
        <v>0</v>
      </c>
      <c r="BI225" s="370">
        <f t="shared" si="239"/>
        <v>0</v>
      </c>
      <c r="BJ225" s="370">
        <f t="shared" si="239"/>
        <v>0</v>
      </c>
      <c r="BK225" s="370">
        <f t="shared" si="239"/>
        <v>0</v>
      </c>
      <c r="BL225" s="370">
        <f t="shared" si="239"/>
        <v>0</v>
      </c>
      <c r="BM225" s="370">
        <f t="shared" si="239"/>
        <v>0</v>
      </c>
      <c r="BN225" s="370">
        <f t="shared" si="239"/>
        <v>0</v>
      </c>
      <c r="BO225" s="370">
        <f t="shared" si="239"/>
        <v>0</v>
      </c>
      <c r="BP225" s="370">
        <f t="shared" si="239"/>
        <v>0</v>
      </c>
      <c r="BQ225" s="370">
        <f t="shared" si="239"/>
        <v>0</v>
      </c>
      <c r="BR225" s="370">
        <f t="shared" si="239"/>
        <v>0</v>
      </c>
      <c r="BS225" s="370">
        <f t="shared" si="239"/>
        <v>0</v>
      </c>
      <c r="BT225" s="369">
        <f t="shared" si="208"/>
        <v>0</v>
      </c>
      <c r="BU225" s="61"/>
      <c r="BV225" s="61"/>
      <c r="BW225" s="61"/>
      <c r="BX225" s="61"/>
      <c r="BY225" s="61"/>
      <c r="BZ225" s="61"/>
      <c r="CA225" s="61"/>
      <c r="CB225" s="61"/>
      <c r="CC225" s="61"/>
      <c r="CD225" s="61"/>
      <c r="CE225" s="61"/>
      <c r="CF225" s="61"/>
      <c r="CG225" s="61"/>
      <c r="CH225" s="61"/>
      <c r="CI225" s="61"/>
      <c r="CJ225" s="61"/>
      <c r="CK225" s="61"/>
      <c r="CL225" s="61"/>
      <c r="CM225" s="61"/>
      <c r="CN225" s="61"/>
      <c r="CO225" s="61"/>
      <c r="CP225" s="61"/>
      <c r="CQ225" s="61"/>
      <c r="CR225" s="61"/>
      <c r="CS225" s="61"/>
      <c r="CT225" s="61"/>
      <c r="CU225" s="61"/>
      <c r="CV225" s="61"/>
      <c r="CW225" s="61"/>
      <c r="CX225" s="61"/>
      <c r="CY225" s="61"/>
      <c r="CZ225" s="61"/>
      <c r="DA225" s="61"/>
      <c r="DB225" s="61"/>
      <c r="DC225" s="61"/>
    </row>
    <row r="226" spans="1:107" s="58" customFormat="1" ht="16.5" customHeight="1">
      <c r="A226" s="70" t="s">
        <v>1316</v>
      </c>
      <c r="B226" s="660"/>
      <c r="C226" s="386" t="s">
        <v>955</v>
      </c>
      <c r="D226" s="387" t="s">
        <v>954</v>
      </c>
      <c r="E226" s="379" t="s">
        <v>569</v>
      </c>
      <c r="F226" s="77">
        <f>VLOOKUP(C226,'[65]06월마감'!$A$1:$B$500,2,0)</f>
        <v>97</v>
      </c>
      <c r="G226" s="388">
        <f>VLOOKUP($C$226,[67]납품수량!$B$3:$AH$200,G$1,0)</f>
        <v>0</v>
      </c>
      <c r="H226" s="388">
        <f>VLOOKUP($C$226,[67]납품수량!$B$3:$AH$200,H$1,0)</f>
        <v>0</v>
      </c>
      <c r="I226" s="388">
        <f>VLOOKUP($C$226,[67]납품수량!$B$3:$AH$200,I$1,0)</f>
        <v>0</v>
      </c>
      <c r="J226" s="388">
        <f>VLOOKUP($C$226,[67]납품수량!$B$3:$AH$200,J$1,0)</f>
        <v>0</v>
      </c>
      <c r="K226" s="388">
        <f>VLOOKUP($C$226,[67]납품수량!$B$3:$AH$200,K$1,0)</f>
        <v>0</v>
      </c>
      <c r="L226" s="388">
        <f>VLOOKUP($C$226,[67]납품수량!$B$3:$AH$200,L$1,0)</f>
        <v>0</v>
      </c>
      <c r="M226" s="388">
        <f>VLOOKUP($C$226,[67]납품수량!$B$3:$AH$200,M$1,0)</f>
        <v>0</v>
      </c>
      <c r="N226" s="388">
        <f>VLOOKUP($C$226,[67]납품수량!$B$3:$AH$200,N$1,0)</f>
        <v>0</v>
      </c>
      <c r="O226" s="388">
        <f>VLOOKUP($C$226,[67]납품수량!$B$3:$AH$200,O$1,0)</f>
        <v>0</v>
      </c>
      <c r="P226" s="388">
        <f>VLOOKUP($C$226,[67]납품수량!$B$3:$AH$200,P$1,0)</f>
        <v>0</v>
      </c>
      <c r="Q226" s="388">
        <f>VLOOKUP($C$226,[67]납품수량!$B$3:$AH$200,Q$1,0)</f>
        <v>0</v>
      </c>
      <c r="R226" s="388">
        <f>VLOOKUP($C$226,[67]납품수량!$B$3:$AH$200,R$1,0)</f>
        <v>0</v>
      </c>
      <c r="S226" s="388">
        <f>VLOOKUP($C$226,[67]납품수량!$B$3:$AH$200,S$1,0)</f>
        <v>0</v>
      </c>
      <c r="T226" s="388">
        <f>VLOOKUP($C$226,[67]납품수량!$B$3:$AH$200,T$1,0)</f>
        <v>0</v>
      </c>
      <c r="U226" s="388">
        <f>VLOOKUP($C$226,[67]납품수량!$B$3:$AH$200,U$1,0)</f>
        <v>0</v>
      </c>
      <c r="V226" s="388">
        <f>VLOOKUP($C$226,[67]납품수량!$B$3:$AH$200,V$1,0)</f>
        <v>0</v>
      </c>
      <c r="W226" s="388">
        <f>VLOOKUP($C$226,[67]납품수량!$B$3:$AH$200,W$1,0)</f>
        <v>0</v>
      </c>
      <c r="X226" s="388">
        <f>VLOOKUP($C$226,[67]납품수량!$B$3:$AH$200,X$1,0)</f>
        <v>0</v>
      </c>
      <c r="Y226" s="388">
        <f>VLOOKUP($C$226,[67]납품수량!$B$3:$AH$200,Y$1,0)</f>
        <v>0</v>
      </c>
      <c r="Z226" s="388">
        <f>VLOOKUP($C$226,[67]납품수량!$B$3:$AH$200,Z$1,0)</f>
        <v>0</v>
      </c>
      <c r="AA226" s="388">
        <f>VLOOKUP($C$226,[67]납품수량!$B$3:$AH$200,AA$1,0)</f>
        <v>0</v>
      </c>
      <c r="AB226" s="388">
        <f>VLOOKUP($C$226,[67]납품수량!$B$3:$AH$200,AB$1,0)</f>
        <v>0</v>
      </c>
      <c r="AC226" s="388">
        <f>VLOOKUP($C$226,[67]납품수량!$B$3:$AH$200,AC$1,0)</f>
        <v>0</v>
      </c>
      <c r="AD226" s="388">
        <f>VLOOKUP($C$226,[67]납품수량!$B$3:$AH$200,AD$1,0)</f>
        <v>0</v>
      </c>
      <c r="AE226" s="388">
        <f>VLOOKUP($C$226,[67]납품수량!$B$3:$AH$200,AE$1,0)</f>
        <v>0</v>
      </c>
      <c r="AF226" s="388">
        <f>VLOOKUP($C$226,[67]납품수량!$B$3:$AH$200,AF$1,0)</f>
        <v>0</v>
      </c>
      <c r="AG226" s="388">
        <f>VLOOKUP($C$226,[67]납품수량!$B$3:$AH$200,AG$1,0)</f>
        <v>0</v>
      </c>
      <c r="AH226" s="388">
        <f>VLOOKUP($C$226,[67]납품수량!$B$3:$AH$200,AH$1,0)</f>
        <v>0</v>
      </c>
      <c r="AI226" s="388">
        <f>VLOOKUP($C$226,[67]납품수량!$B$3:$AH$200,AI$1,0)</f>
        <v>0</v>
      </c>
      <c r="AJ226" s="388">
        <f>VLOOKUP($C$226,[67]납품수량!$B$3:$AH$200,AJ$1,0)</f>
        <v>0</v>
      </c>
      <c r="AK226" s="388">
        <f>VLOOKUP($C$226,[67]납품수량!$B$3:$AH$200,AK$1,0)</f>
        <v>0</v>
      </c>
      <c r="AL226" s="388">
        <f t="shared" si="211"/>
        <v>0</v>
      </c>
      <c r="AM226" s="389">
        <f t="shared" si="206"/>
        <v>0</v>
      </c>
      <c r="AN226" s="61"/>
      <c r="AO226" s="370">
        <f t="shared" ref="AO226:BS226" si="240">$F$226*G226</f>
        <v>0</v>
      </c>
      <c r="AP226" s="370">
        <f t="shared" si="240"/>
        <v>0</v>
      </c>
      <c r="AQ226" s="370">
        <f t="shared" si="240"/>
        <v>0</v>
      </c>
      <c r="AR226" s="370">
        <f t="shared" si="240"/>
        <v>0</v>
      </c>
      <c r="AS226" s="370">
        <f t="shared" si="240"/>
        <v>0</v>
      </c>
      <c r="AT226" s="370">
        <f t="shared" si="240"/>
        <v>0</v>
      </c>
      <c r="AU226" s="370">
        <f t="shared" si="240"/>
        <v>0</v>
      </c>
      <c r="AV226" s="370">
        <f t="shared" si="240"/>
        <v>0</v>
      </c>
      <c r="AW226" s="370">
        <f t="shared" si="240"/>
        <v>0</v>
      </c>
      <c r="AX226" s="370">
        <f t="shared" si="240"/>
        <v>0</v>
      </c>
      <c r="AY226" s="370">
        <f t="shared" si="240"/>
        <v>0</v>
      </c>
      <c r="AZ226" s="370">
        <f t="shared" si="240"/>
        <v>0</v>
      </c>
      <c r="BA226" s="370">
        <f t="shared" si="240"/>
        <v>0</v>
      </c>
      <c r="BB226" s="370">
        <f t="shared" si="240"/>
        <v>0</v>
      </c>
      <c r="BC226" s="370">
        <f t="shared" si="240"/>
        <v>0</v>
      </c>
      <c r="BD226" s="370">
        <f t="shared" si="240"/>
        <v>0</v>
      </c>
      <c r="BE226" s="370">
        <f t="shared" si="240"/>
        <v>0</v>
      </c>
      <c r="BF226" s="370">
        <f t="shared" si="240"/>
        <v>0</v>
      </c>
      <c r="BG226" s="370">
        <f t="shared" si="240"/>
        <v>0</v>
      </c>
      <c r="BH226" s="370">
        <f t="shared" si="240"/>
        <v>0</v>
      </c>
      <c r="BI226" s="370">
        <f t="shared" si="240"/>
        <v>0</v>
      </c>
      <c r="BJ226" s="370">
        <f t="shared" si="240"/>
        <v>0</v>
      </c>
      <c r="BK226" s="370">
        <f t="shared" si="240"/>
        <v>0</v>
      </c>
      <c r="BL226" s="370">
        <f t="shared" si="240"/>
        <v>0</v>
      </c>
      <c r="BM226" s="370">
        <f t="shared" si="240"/>
        <v>0</v>
      </c>
      <c r="BN226" s="370">
        <f t="shared" si="240"/>
        <v>0</v>
      </c>
      <c r="BO226" s="370">
        <f t="shared" si="240"/>
        <v>0</v>
      </c>
      <c r="BP226" s="370">
        <f t="shared" si="240"/>
        <v>0</v>
      </c>
      <c r="BQ226" s="370">
        <f t="shared" si="240"/>
        <v>0</v>
      </c>
      <c r="BR226" s="370">
        <f t="shared" si="240"/>
        <v>0</v>
      </c>
      <c r="BS226" s="370">
        <f t="shared" si="240"/>
        <v>0</v>
      </c>
      <c r="BT226" s="369">
        <f t="shared" si="208"/>
        <v>0</v>
      </c>
      <c r="BU226" s="61"/>
      <c r="BV226" s="61"/>
      <c r="BW226" s="61"/>
      <c r="BX226" s="61"/>
      <c r="BY226" s="61"/>
      <c r="BZ226" s="61"/>
      <c r="CA226" s="61"/>
      <c r="CB226" s="61"/>
      <c r="CC226" s="61"/>
      <c r="CD226" s="61"/>
      <c r="CE226" s="61"/>
      <c r="CF226" s="61"/>
      <c r="CG226" s="61"/>
      <c r="CH226" s="61"/>
      <c r="CI226" s="61"/>
      <c r="CJ226" s="61"/>
      <c r="CK226" s="61"/>
      <c r="CL226" s="61"/>
      <c r="CM226" s="61"/>
      <c r="CN226" s="61"/>
      <c r="CO226" s="61"/>
      <c r="CP226" s="61"/>
      <c r="CQ226" s="61"/>
      <c r="CR226" s="61"/>
      <c r="CS226" s="61"/>
      <c r="CT226" s="61"/>
      <c r="CU226" s="61"/>
      <c r="CV226" s="61"/>
      <c r="CW226" s="61"/>
      <c r="CX226" s="61"/>
      <c r="CY226" s="61"/>
      <c r="CZ226" s="61"/>
      <c r="DA226" s="61"/>
      <c r="DB226" s="61"/>
      <c r="DC226" s="61"/>
    </row>
    <row r="227" spans="1:107" s="58" customFormat="1" ht="16.5" customHeight="1">
      <c r="A227" s="70" t="s">
        <v>1316</v>
      </c>
      <c r="B227" s="660"/>
      <c r="C227" s="386" t="s">
        <v>953</v>
      </c>
      <c r="D227" s="387" t="s">
        <v>952</v>
      </c>
      <c r="E227" s="379" t="s">
        <v>949</v>
      </c>
      <c r="F227" s="77">
        <f>VLOOKUP(C227,'[65]06월마감'!$A$1:$B$500,2,0)</f>
        <v>240</v>
      </c>
      <c r="G227" s="388">
        <f>VLOOKUP($C$227,[67]납품수량!$B$3:$AH$200,G$1,0)</f>
        <v>0</v>
      </c>
      <c r="H227" s="388">
        <f>VLOOKUP($C$227,[67]납품수량!$B$3:$AH$200,H$1,0)</f>
        <v>0</v>
      </c>
      <c r="I227" s="388">
        <f>VLOOKUP($C$227,[67]납품수량!$B$3:$AH$200,I$1,0)</f>
        <v>0</v>
      </c>
      <c r="J227" s="388">
        <f>VLOOKUP($C$227,[67]납품수량!$B$3:$AH$200,J$1,0)</f>
        <v>0</v>
      </c>
      <c r="K227" s="388">
        <f>VLOOKUP($C$227,[67]납품수량!$B$3:$AH$200,K$1,0)</f>
        <v>0</v>
      </c>
      <c r="L227" s="388">
        <f>VLOOKUP($C$227,[67]납품수량!$B$3:$AH$200,L$1,0)</f>
        <v>0</v>
      </c>
      <c r="M227" s="388">
        <f>VLOOKUP($C$227,[67]납품수량!$B$3:$AH$200,M$1,0)</f>
        <v>0</v>
      </c>
      <c r="N227" s="388">
        <f>VLOOKUP($C$227,[67]납품수량!$B$3:$AH$200,N$1,0)</f>
        <v>0</v>
      </c>
      <c r="O227" s="388">
        <f>VLOOKUP($C$227,[67]납품수량!$B$3:$AH$200,O$1,0)</f>
        <v>0</v>
      </c>
      <c r="P227" s="388">
        <f>VLOOKUP($C$227,[67]납품수량!$B$3:$AH$200,P$1,0)</f>
        <v>0</v>
      </c>
      <c r="Q227" s="388">
        <f>VLOOKUP($C$227,[67]납품수량!$B$3:$AH$200,Q$1,0)</f>
        <v>0</v>
      </c>
      <c r="R227" s="388">
        <f>VLOOKUP($C$227,[67]납품수량!$B$3:$AH$200,R$1,0)</f>
        <v>0</v>
      </c>
      <c r="S227" s="388">
        <f>VLOOKUP($C$227,[67]납품수량!$B$3:$AH$200,S$1,0)</f>
        <v>0</v>
      </c>
      <c r="T227" s="388">
        <f>VLOOKUP($C$227,[67]납품수량!$B$3:$AH$200,T$1,0)</f>
        <v>0</v>
      </c>
      <c r="U227" s="388">
        <f>VLOOKUP($C$227,[67]납품수량!$B$3:$AH$200,U$1,0)</f>
        <v>0</v>
      </c>
      <c r="V227" s="388">
        <f>VLOOKUP($C$227,[67]납품수량!$B$3:$AH$200,V$1,0)</f>
        <v>0</v>
      </c>
      <c r="W227" s="388">
        <f>VLOOKUP($C$227,[67]납품수량!$B$3:$AH$200,W$1,0)</f>
        <v>0</v>
      </c>
      <c r="X227" s="388">
        <f>VLOOKUP($C$227,[67]납품수량!$B$3:$AH$200,X$1,0)</f>
        <v>0</v>
      </c>
      <c r="Y227" s="388">
        <f>VLOOKUP($C$227,[67]납품수량!$B$3:$AH$200,Y$1,0)</f>
        <v>0</v>
      </c>
      <c r="Z227" s="388">
        <f>VLOOKUP($C$227,[67]납품수량!$B$3:$AH$200,Z$1,0)</f>
        <v>0</v>
      </c>
      <c r="AA227" s="388">
        <f>VLOOKUP($C$227,[67]납품수량!$B$3:$AH$200,AA$1,0)</f>
        <v>0</v>
      </c>
      <c r="AB227" s="388">
        <f>VLOOKUP($C$227,[67]납품수량!$B$3:$AH$200,AB$1,0)</f>
        <v>0</v>
      </c>
      <c r="AC227" s="388">
        <f>VLOOKUP($C$227,[67]납품수량!$B$3:$AH$200,AC$1,0)</f>
        <v>0</v>
      </c>
      <c r="AD227" s="388">
        <f>VLOOKUP($C$227,[67]납품수량!$B$3:$AH$200,AD$1,0)</f>
        <v>0</v>
      </c>
      <c r="AE227" s="388">
        <f>VLOOKUP($C$227,[67]납품수량!$B$3:$AH$200,AE$1,0)</f>
        <v>0</v>
      </c>
      <c r="AF227" s="388">
        <f>VLOOKUP($C$227,[67]납품수량!$B$3:$AH$200,AF$1,0)</f>
        <v>0</v>
      </c>
      <c r="AG227" s="388">
        <f>VLOOKUP($C$227,[67]납품수량!$B$3:$AH$200,AG$1,0)</f>
        <v>0</v>
      </c>
      <c r="AH227" s="388">
        <f>VLOOKUP($C$227,[67]납품수량!$B$3:$AH$200,AH$1,0)</f>
        <v>0</v>
      </c>
      <c r="AI227" s="388">
        <f>VLOOKUP($C$227,[67]납품수량!$B$3:$AH$200,AI$1,0)</f>
        <v>0</v>
      </c>
      <c r="AJ227" s="388">
        <f>VLOOKUP($C$227,[67]납품수량!$B$3:$AH$200,AJ$1,0)</f>
        <v>0</v>
      </c>
      <c r="AK227" s="388">
        <f>VLOOKUP($C$227,[67]납품수량!$B$3:$AH$200,AK$1,0)</f>
        <v>0</v>
      </c>
      <c r="AL227" s="388">
        <f t="shared" si="211"/>
        <v>0</v>
      </c>
      <c r="AM227" s="389">
        <f t="shared" si="206"/>
        <v>0</v>
      </c>
      <c r="AN227" s="61"/>
      <c r="AO227" s="370">
        <f t="shared" ref="AO227:BS227" si="241">$F$227*G227</f>
        <v>0</v>
      </c>
      <c r="AP227" s="370">
        <f t="shared" si="241"/>
        <v>0</v>
      </c>
      <c r="AQ227" s="370">
        <f t="shared" si="241"/>
        <v>0</v>
      </c>
      <c r="AR227" s="370">
        <f t="shared" si="241"/>
        <v>0</v>
      </c>
      <c r="AS227" s="370">
        <f t="shared" si="241"/>
        <v>0</v>
      </c>
      <c r="AT227" s="370">
        <f t="shared" si="241"/>
        <v>0</v>
      </c>
      <c r="AU227" s="370">
        <f t="shared" si="241"/>
        <v>0</v>
      </c>
      <c r="AV227" s="370">
        <f t="shared" si="241"/>
        <v>0</v>
      </c>
      <c r="AW227" s="370">
        <f t="shared" si="241"/>
        <v>0</v>
      </c>
      <c r="AX227" s="370">
        <f t="shared" si="241"/>
        <v>0</v>
      </c>
      <c r="AY227" s="370">
        <f t="shared" si="241"/>
        <v>0</v>
      </c>
      <c r="AZ227" s="370">
        <f t="shared" si="241"/>
        <v>0</v>
      </c>
      <c r="BA227" s="370">
        <f t="shared" si="241"/>
        <v>0</v>
      </c>
      <c r="BB227" s="370">
        <f t="shared" si="241"/>
        <v>0</v>
      </c>
      <c r="BC227" s="370">
        <f t="shared" si="241"/>
        <v>0</v>
      </c>
      <c r="BD227" s="370">
        <f t="shared" si="241"/>
        <v>0</v>
      </c>
      <c r="BE227" s="370">
        <f t="shared" si="241"/>
        <v>0</v>
      </c>
      <c r="BF227" s="370">
        <f t="shared" si="241"/>
        <v>0</v>
      </c>
      <c r="BG227" s="370">
        <f t="shared" si="241"/>
        <v>0</v>
      </c>
      <c r="BH227" s="370">
        <f t="shared" si="241"/>
        <v>0</v>
      </c>
      <c r="BI227" s="370">
        <f t="shared" si="241"/>
        <v>0</v>
      </c>
      <c r="BJ227" s="370">
        <f t="shared" si="241"/>
        <v>0</v>
      </c>
      <c r="BK227" s="370">
        <f t="shared" si="241"/>
        <v>0</v>
      </c>
      <c r="BL227" s="370">
        <f t="shared" si="241"/>
        <v>0</v>
      </c>
      <c r="BM227" s="370">
        <f t="shared" si="241"/>
        <v>0</v>
      </c>
      <c r="BN227" s="370">
        <f t="shared" si="241"/>
        <v>0</v>
      </c>
      <c r="BO227" s="370">
        <f t="shared" si="241"/>
        <v>0</v>
      </c>
      <c r="BP227" s="370">
        <f t="shared" si="241"/>
        <v>0</v>
      </c>
      <c r="BQ227" s="370">
        <f t="shared" si="241"/>
        <v>0</v>
      </c>
      <c r="BR227" s="370">
        <f t="shared" si="241"/>
        <v>0</v>
      </c>
      <c r="BS227" s="370">
        <f t="shared" si="241"/>
        <v>0</v>
      </c>
      <c r="BT227" s="369">
        <f t="shared" si="208"/>
        <v>0</v>
      </c>
      <c r="BU227" s="61"/>
      <c r="BV227" s="61"/>
      <c r="BW227" s="61"/>
      <c r="BX227" s="61"/>
      <c r="BY227" s="61"/>
      <c r="BZ227" s="61"/>
      <c r="CA227" s="61"/>
      <c r="CB227" s="61"/>
      <c r="CC227" s="61"/>
      <c r="CD227" s="61"/>
      <c r="CE227" s="61"/>
      <c r="CF227" s="61"/>
      <c r="CG227" s="61"/>
      <c r="CH227" s="61"/>
      <c r="CI227" s="61"/>
      <c r="CJ227" s="61"/>
      <c r="CK227" s="61"/>
      <c r="CL227" s="61"/>
      <c r="CM227" s="61"/>
      <c r="CN227" s="61"/>
      <c r="CO227" s="61"/>
      <c r="CP227" s="61"/>
      <c r="CQ227" s="61"/>
      <c r="CR227" s="61"/>
      <c r="CS227" s="61"/>
      <c r="CT227" s="61"/>
      <c r="CU227" s="61"/>
      <c r="CV227" s="61"/>
      <c r="CW227" s="61"/>
      <c r="CX227" s="61"/>
      <c r="CY227" s="61"/>
      <c r="CZ227" s="61"/>
      <c r="DA227" s="61"/>
      <c r="DB227" s="61"/>
      <c r="DC227" s="61"/>
    </row>
    <row r="228" spans="1:107" s="58" customFormat="1" ht="16.5" customHeight="1">
      <c r="A228" s="70" t="s">
        <v>1316</v>
      </c>
      <c r="B228" s="660"/>
      <c r="C228" s="386" t="s">
        <v>951</v>
      </c>
      <c r="D228" s="387" t="s">
        <v>950</v>
      </c>
      <c r="E228" s="379" t="s">
        <v>949</v>
      </c>
      <c r="F228" s="77">
        <f>VLOOKUP(C228,'[65]06월마감'!$A$1:$B$500,2,0)</f>
        <v>240</v>
      </c>
      <c r="G228" s="388">
        <f>VLOOKUP($C$228,[67]납품수량!$B$3:$AH$200,G$1,0)</f>
        <v>0</v>
      </c>
      <c r="H228" s="388">
        <f>VLOOKUP($C$228,[67]납품수량!$B$3:$AH$200,H$1,0)</f>
        <v>0</v>
      </c>
      <c r="I228" s="388">
        <f>VLOOKUP($C$228,[67]납품수량!$B$3:$AH$200,I$1,0)</f>
        <v>0</v>
      </c>
      <c r="J228" s="388">
        <f>VLOOKUP($C$228,[67]납품수량!$B$3:$AH$200,J$1,0)</f>
        <v>0</v>
      </c>
      <c r="K228" s="388">
        <f>VLOOKUP($C$228,[67]납품수량!$B$3:$AH$200,K$1,0)</f>
        <v>0</v>
      </c>
      <c r="L228" s="388">
        <f>VLOOKUP($C$228,[67]납품수량!$B$3:$AH$200,L$1,0)</f>
        <v>0</v>
      </c>
      <c r="M228" s="388">
        <f>VLOOKUP($C$228,[67]납품수량!$B$3:$AH$200,M$1,0)</f>
        <v>0</v>
      </c>
      <c r="N228" s="388">
        <f>VLOOKUP($C$228,[67]납품수량!$B$3:$AH$200,N$1,0)</f>
        <v>0</v>
      </c>
      <c r="O228" s="388">
        <f>VLOOKUP($C$228,[67]납품수량!$B$3:$AH$200,O$1,0)</f>
        <v>0</v>
      </c>
      <c r="P228" s="388">
        <f>VLOOKUP($C$228,[67]납품수량!$B$3:$AH$200,P$1,0)</f>
        <v>0</v>
      </c>
      <c r="Q228" s="388">
        <f>VLOOKUP($C$228,[67]납품수량!$B$3:$AH$200,Q$1,0)</f>
        <v>0</v>
      </c>
      <c r="R228" s="388">
        <f>VLOOKUP($C$228,[67]납품수량!$B$3:$AH$200,R$1,0)</f>
        <v>0</v>
      </c>
      <c r="S228" s="388">
        <f>VLOOKUP($C$228,[67]납품수량!$B$3:$AH$200,S$1,0)</f>
        <v>0</v>
      </c>
      <c r="T228" s="388">
        <f>VLOOKUP($C$228,[67]납품수량!$B$3:$AH$200,T$1,0)</f>
        <v>0</v>
      </c>
      <c r="U228" s="388">
        <f>VLOOKUP($C$228,[67]납품수량!$B$3:$AH$200,U$1,0)</f>
        <v>0</v>
      </c>
      <c r="V228" s="388">
        <f>VLOOKUP($C$228,[67]납품수량!$B$3:$AH$200,V$1,0)</f>
        <v>0</v>
      </c>
      <c r="W228" s="388">
        <f>VLOOKUP($C$228,[67]납품수량!$B$3:$AH$200,W$1,0)</f>
        <v>0</v>
      </c>
      <c r="X228" s="388">
        <f>VLOOKUP($C$228,[67]납품수량!$B$3:$AH$200,X$1,0)</f>
        <v>0</v>
      </c>
      <c r="Y228" s="388">
        <f>VLOOKUP($C$228,[67]납품수량!$B$3:$AH$200,Y$1,0)</f>
        <v>0</v>
      </c>
      <c r="Z228" s="388">
        <f>VLOOKUP($C$228,[67]납품수량!$B$3:$AH$200,Z$1,0)</f>
        <v>0</v>
      </c>
      <c r="AA228" s="388">
        <f>VLOOKUP($C$228,[67]납품수량!$B$3:$AH$200,AA$1,0)</f>
        <v>0</v>
      </c>
      <c r="AB228" s="388">
        <f>VLOOKUP($C$228,[67]납품수량!$B$3:$AH$200,AB$1,0)</f>
        <v>0</v>
      </c>
      <c r="AC228" s="388">
        <f>VLOOKUP($C$228,[67]납품수량!$B$3:$AH$200,AC$1,0)</f>
        <v>0</v>
      </c>
      <c r="AD228" s="388">
        <f>VLOOKUP($C$228,[67]납품수량!$B$3:$AH$200,AD$1,0)</f>
        <v>0</v>
      </c>
      <c r="AE228" s="388">
        <f>VLOOKUP($C$228,[67]납품수량!$B$3:$AH$200,AE$1,0)</f>
        <v>0</v>
      </c>
      <c r="AF228" s="388">
        <f>VLOOKUP($C$228,[67]납품수량!$B$3:$AH$200,AF$1,0)</f>
        <v>0</v>
      </c>
      <c r="AG228" s="388">
        <f>VLOOKUP($C$228,[67]납품수량!$B$3:$AH$200,AG$1,0)</f>
        <v>0</v>
      </c>
      <c r="AH228" s="388">
        <f>VLOOKUP($C$228,[67]납품수량!$B$3:$AH$200,AH$1,0)</f>
        <v>0</v>
      </c>
      <c r="AI228" s="388">
        <f>VLOOKUP($C$228,[67]납품수량!$B$3:$AH$200,AI$1,0)</f>
        <v>0</v>
      </c>
      <c r="AJ228" s="388">
        <f>VLOOKUP($C$228,[67]납품수량!$B$3:$AH$200,AJ$1,0)</f>
        <v>0</v>
      </c>
      <c r="AK228" s="388">
        <f>VLOOKUP($C$228,[67]납품수량!$B$3:$AH$200,AK$1,0)</f>
        <v>0</v>
      </c>
      <c r="AL228" s="388">
        <f t="shared" si="211"/>
        <v>0</v>
      </c>
      <c r="AM228" s="389">
        <f t="shared" si="206"/>
        <v>0</v>
      </c>
      <c r="AN228" s="61"/>
      <c r="AO228" s="370">
        <f t="shared" ref="AO228:BS228" si="242">$F$228*G228</f>
        <v>0</v>
      </c>
      <c r="AP228" s="370">
        <f t="shared" si="242"/>
        <v>0</v>
      </c>
      <c r="AQ228" s="370">
        <f t="shared" si="242"/>
        <v>0</v>
      </c>
      <c r="AR228" s="370">
        <f t="shared" si="242"/>
        <v>0</v>
      </c>
      <c r="AS228" s="370">
        <f t="shared" si="242"/>
        <v>0</v>
      </c>
      <c r="AT228" s="370">
        <f t="shared" si="242"/>
        <v>0</v>
      </c>
      <c r="AU228" s="370">
        <f t="shared" si="242"/>
        <v>0</v>
      </c>
      <c r="AV228" s="370">
        <f t="shared" si="242"/>
        <v>0</v>
      </c>
      <c r="AW228" s="370">
        <f t="shared" si="242"/>
        <v>0</v>
      </c>
      <c r="AX228" s="370">
        <f t="shared" si="242"/>
        <v>0</v>
      </c>
      <c r="AY228" s="370">
        <f t="shared" si="242"/>
        <v>0</v>
      </c>
      <c r="AZ228" s="370">
        <f t="shared" si="242"/>
        <v>0</v>
      </c>
      <c r="BA228" s="370">
        <f t="shared" si="242"/>
        <v>0</v>
      </c>
      <c r="BB228" s="370">
        <f t="shared" si="242"/>
        <v>0</v>
      </c>
      <c r="BC228" s="370">
        <f t="shared" si="242"/>
        <v>0</v>
      </c>
      <c r="BD228" s="370">
        <f t="shared" si="242"/>
        <v>0</v>
      </c>
      <c r="BE228" s="370">
        <f t="shared" si="242"/>
        <v>0</v>
      </c>
      <c r="BF228" s="370">
        <f t="shared" si="242"/>
        <v>0</v>
      </c>
      <c r="BG228" s="370">
        <f t="shared" si="242"/>
        <v>0</v>
      </c>
      <c r="BH228" s="370">
        <f t="shared" si="242"/>
        <v>0</v>
      </c>
      <c r="BI228" s="370">
        <f t="shared" si="242"/>
        <v>0</v>
      </c>
      <c r="BJ228" s="370">
        <f t="shared" si="242"/>
        <v>0</v>
      </c>
      <c r="BK228" s="370">
        <f t="shared" si="242"/>
        <v>0</v>
      </c>
      <c r="BL228" s="370">
        <f t="shared" si="242"/>
        <v>0</v>
      </c>
      <c r="BM228" s="370">
        <f t="shared" si="242"/>
        <v>0</v>
      </c>
      <c r="BN228" s="370">
        <f t="shared" si="242"/>
        <v>0</v>
      </c>
      <c r="BO228" s="370">
        <f t="shared" si="242"/>
        <v>0</v>
      </c>
      <c r="BP228" s="370">
        <f t="shared" si="242"/>
        <v>0</v>
      </c>
      <c r="BQ228" s="370">
        <f t="shared" si="242"/>
        <v>0</v>
      </c>
      <c r="BR228" s="370">
        <f t="shared" si="242"/>
        <v>0</v>
      </c>
      <c r="BS228" s="370">
        <f t="shared" si="242"/>
        <v>0</v>
      </c>
      <c r="BT228" s="369">
        <f t="shared" si="208"/>
        <v>0</v>
      </c>
      <c r="BU228" s="61"/>
      <c r="BV228" s="61"/>
      <c r="BW228" s="61"/>
      <c r="BX228" s="61"/>
      <c r="BY228" s="61"/>
      <c r="BZ228" s="61"/>
      <c r="CA228" s="61"/>
      <c r="CB228" s="61"/>
      <c r="CC228" s="61"/>
      <c r="CD228" s="61"/>
      <c r="CE228" s="61"/>
      <c r="CF228" s="61"/>
      <c r="CG228" s="61"/>
      <c r="CH228" s="61"/>
      <c r="CI228" s="61"/>
      <c r="CJ228" s="61"/>
      <c r="CK228" s="61"/>
      <c r="CL228" s="61"/>
      <c r="CM228" s="61"/>
      <c r="CN228" s="61"/>
      <c r="CO228" s="61"/>
      <c r="CP228" s="61"/>
      <c r="CQ228" s="61"/>
      <c r="CR228" s="61"/>
      <c r="CS228" s="61"/>
      <c r="CT228" s="61"/>
      <c r="CU228" s="61"/>
      <c r="CV228" s="61"/>
      <c r="CW228" s="61"/>
      <c r="CX228" s="61"/>
      <c r="CY228" s="61"/>
      <c r="CZ228" s="61"/>
      <c r="DA228" s="61"/>
      <c r="DB228" s="61"/>
      <c r="DC228" s="61"/>
    </row>
    <row r="229" spans="1:107" s="58" customFormat="1" ht="16.5" customHeight="1">
      <c r="A229" s="70" t="s">
        <v>1316</v>
      </c>
      <c r="B229" s="660"/>
      <c r="C229" s="386" t="s">
        <v>948</v>
      </c>
      <c r="D229" s="387" t="s">
        <v>947</v>
      </c>
      <c r="E229" s="379" t="s">
        <v>942</v>
      </c>
      <c r="F229" s="77">
        <f>VLOOKUP(C229,'[65]06월마감'!$A$1:$B$500,2,0)</f>
        <v>1133</v>
      </c>
      <c r="G229" s="388">
        <f>VLOOKUP($C$229,[67]납품수량!$B$3:$AH$200,G$1,0)</f>
        <v>0</v>
      </c>
      <c r="H229" s="388">
        <f>VLOOKUP($C$229,[67]납품수량!$B$3:$AH$200,H$1,0)</f>
        <v>0</v>
      </c>
      <c r="I229" s="388">
        <f>VLOOKUP($C$229,[67]납품수량!$B$3:$AH$200,I$1,0)</f>
        <v>0</v>
      </c>
      <c r="J229" s="388">
        <f>VLOOKUP($C$229,[67]납품수량!$B$3:$AH$200,J$1,0)</f>
        <v>0</v>
      </c>
      <c r="K229" s="388">
        <f>VLOOKUP($C$229,[67]납품수량!$B$3:$AH$200,K$1,0)</f>
        <v>0</v>
      </c>
      <c r="L229" s="388">
        <f>VLOOKUP($C$229,[67]납품수량!$B$3:$AH$200,L$1,0)</f>
        <v>0</v>
      </c>
      <c r="M229" s="388">
        <f>VLOOKUP($C$229,[67]납품수량!$B$3:$AH$200,M$1,0)</f>
        <v>0</v>
      </c>
      <c r="N229" s="388">
        <f>VLOOKUP($C$229,[67]납품수량!$B$3:$AH$200,N$1,0)</f>
        <v>0</v>
      </c>
      <c r="O229" s="388">
        <f>VLOOKUP($C$229,[67]납품수량!$B$3:$AH$200,O$1,0)</f>
        <v>0</v>
      </c>
      <c r="P229" s="388">
        <f>VLOOKUP($C$229,[67]납품수량!$B$3:$AH$200,P$1,0)</f>
        <v>0</v>
      </c>
      <c r="Q229" s="388">
        <f>VLOOKUP($C$229,[67]납품수량!$B$3:$AH$200,Q$1,0)</f>
        <v>0</v>
      </c>
      <c r="R229" s="388">
        <f>VLOOKUP($C$229,[67]납품수량!$B$3:$AH$200,R$1,0)</f>
        <v>0</v>
      </c>
      <c r="S229" s="388">
        <f>VLOOKUP($C$229,[67]납품수량!$B$3:$AH$200,S$1,0)</f>
        <v>0</v>
      </c>
      <c r="T229" s="388">
        <f>VLOOKUP($C$229,[67]납품수량!$B$3:$AH$200,T$1,0)</f>
        <v>0</v>
      </c>
      <c r="U229" s="388">
        <f>VLOOKUP($C$229,[67]납품수량!$B$3:$AH$200,U$1,0)</f>
        <v>0</v>
      </c>
      <c r="V229" s="388">
        <f>VLOOKUP($C$229,[67]납품수량!$B$3:$AH$200,V$1,0)</f>
        <v>0</v>
      </c>
      <c r="W229" s="388">
        <f>VLOOKUP($C$229,[67]납품수량!$B$3:$AH$200,W$1,0)</f>
        <v>0</v>
      </c>
      <c r="X229" s="388">
        <f>VLOOKUP($C$229,[67]납품수량!$B$3:$AH$200,X$1,0)</f>
        <v>0</v>
      </c>
      <c r="Y229" s="388">
        <f>VLOOKUP($C$229,[67]납품수량!$B$3:$AH$200,Y$1,0)</f>
        <v>0</v>
      </c>
      <c r="Z229" s="388">
        <f>VLOOKUP($C$229,[67]납품수량!$B$3:$AH$200,Z$1,0)</f>
        <v>0</v>
      </c>
      <c r="AA229" s="388">
        <f>VLOOKUP($C$229,[67]납품수량!$B$3:$AH$200,AA$1,0)</f>
        <v>0</v>
      </c>
      <c r="AB229" s="388">
        <f>VLOOKUP($C$229,[67]납품수량!$B$3:$AH$200,AB$1,0)</f>
        <v>0</v>
      </c>
      <c r="AC229" s="388">
        <f>VLOOKUP($C$229,[67]납품수량!$B$3:$AH$200,AC$1,0)</f>
        <v>0</v>
      </c>
      <c r="AD229" s="388">
        <f>VLOOKUP($C$229,[67]납품수량!$B$3:$AH$200,AD$1,0)</f>
        <v>0</v>
      </c>
      <c r="AE229" s="388">
        <f>VLOOKUP($C$229,[67]납품수량!$B$3:$AH$200,AE$1,0)</f>
        <v>0</v>
      </c>
      <c r="AF229" s="388">
        <f>VLOOKUP($C$229,[67]납품수량!$B$3:$AH$200,AF$1,0)</f>
        <v>0</v>
      </c>
      <c r="AG229" s="388">
        <f>VLOOKUP($C$229,[67]납품수량!$B$3:$AH$200,AG$1,0)</f>
        <v>0</v>
      </c>
      <c r="AH229" s="388">
        <f>VLOOKUP($C$229,[67]납품수량!$B$3:$AH$200,AH$1,0)</f>
        <v>0</v>
      </c>
      <c r="AI229" s="388">
        <f>VLOOKUP($C$229,[67]납품수량!$B$3:$AH$200,AI$1,0)</f>
        <v>0</v>
      </c>
      <c r="AJ229" s="388">
        <f>VLOOKUP($C$229,[67]납품수량!$B$3:$AH$200,AJ$1,0)</f>
        <v>0</v>
      </c>
      <c r="AK229" s="388">
        <f>VLOOKUP($C$229,[67]납품수량!$B$3:$AH$200,AK$1,0)</f>
        <v>0</v>
      </c>
      <c r="AL229" s="388">
        <f t="shared" si="211"/>
        <v>0</v>
      </c>
      <c r="AM229" s="389">
        <f t="shared" si="206"/>
        <v>0</v>
      </c>
      <c r="AN229" s="61"/>
      <c r="AO229" s="370">
        <f t="shared" ref="AO229:BS229" si="243">$F$229*G229</f>
        <v>0</v>
      </c>
      <c r="AP229" s="370">
        <f t="shared" si="243"/>
        <v>0</v>
      </c>
      <c r="AQ229" s="370">
        <f t="shared" si="243"/>
        <v>0</v>
      </c>
      <c r="AR229" s="370">
        <f t="shared" si="243"/>
        <v>0</v>
      </c>
      <c r="AS229" s="370">
        <f t="shared" si="243"/>
        <v>0</v>
      </c>
      <c r="AT229" s="370">
        <f t="shared" si="243"/>
        <v>0</v>
      </c>
      <c r="AU229" s="370">
        <f t="shared" si="243"/>
        <v>0</v>
      </c>
      <c r="AV229" s="370">
        <f t="shared" si="243"/>
        <v>0</v>
      </c>
      <c r="AW229" s="370">
        <f t="shared" si="243"/>
        <v>0</v>
      </c>
      <c r="AX229" s="370">
        <f t="shared" si="243"/>
        <v>0</v>
      </c>
      <c r="AY229" s="370">
        <f t="shared" si="243"/>
        <v>0</v>
      </c>
      <c r="AZ229" s="370">
        <f t="shared" si="243"/>
        <v>0</v>
      </c>
      <c r="BA229" s="370">
        <f t="shared" si="243"/>
        <v>0</v>
      </c>
      <c r="BB229" s="370">
        <f t="shared" si="243"/>
        <v>0</v>
      </c>
      <c r="BC229" s="370">
        <f t="shared" si="243"/>
        <v>0</v>
      </c>
      <c r="BD229" s="370">
        <f t="shared" si="243"/>
        <v>0</v>
      </c>
      <c r="BE229" s="370">
        <f t="shared" si="243"/>
        <v>0</v>
      </c>
      <c r="BF229" s="370">
        <f t="shared" si="243"/>
        <v>0</v>
      </c>
      <c r="BG229" s="370">
        <f t="shared" si="243"/>
        <v>0</v>
      </c>
      <c r="BH229" s="370">
        <f t="shared" si="243"/>
        <v>0</v>
      </c>
      <c r="BI229" s="370">
        <f t="shared" si="243"/>
        <v>0</v>
      </c>
      <c r="BJ229" s="370">
        <f t="shared" si="243"/>
        <v>0</v>
      </c>
      <c r="BK229" s="370">
        <f t="shared" si="243"/>
        <v>0</v>
      </c>
      <c r="BL229" s="370">
        <f t="shared" si="243"/>
        <v>0</v>
      </c>
      <c r="BM229" s="370">
        <f t="shared" si="243"/>
        <v>0</v>
      </c>
      <c r="BN229" s="370">
        <f t="shared" si="243"/>
        <v>0</v>
      </c>
      <c r="BO229" s="370">
        <f t="shared" si="243"/>
        <v>0</v>
      </c>
      <c r="BP229" s="370">
        <f t="shared" si="243"/>
        <v>0</v>
      </c>
      <c r="BQ229" s="370">
        <f t="shared" si="243"/>
        <v>0</v>
      </c>
      <c r="BR229" s="370">
        <f t="shared" si="243"/>
        <v>0</v>
      </c>
      <c r="BS229" s="370">
        <f t="shared" si="243"/>
        <v>0</v>
      </c>
      <c r="BT229" s="369">
        <f t="shared" si="208"/>
        <v>0</v>
      </c>
      <c r="BU229" s="61"/>
      <c r="BV229" s="61"/>
      <c r="BW229" s="61"/>
      <c r="BX229" s="61"/>
      <c r="BY229" s="61"/>
      <c r="BZ229" s="61"/>
      <c r="CA229" s="61"/>
      <c r="CB229" s="61"/>
      <c r="CC229" s="61"/>
      <c r="CD229" s="61"/>
      <c r="CE229" s="61"/>
      <c r="CF229" s="61"/>
      <c r="CG229" s="61"/>
      <c r="CH229" s="61"/>
      <c r="CI229" s="61"/>
      <c r="CJ229" s="61"/>
      <c r="CK229" s="61"/>
      <c r="CL229" s="61"/>
      <c r="CM229" s="61"/>
      <c r="CN229" s="61"/>
      <c r="CO229" s="61"/>
      <c r="CP229" s="61"/>
      <c r="CQ229" s="61"/>
      <c r="CR229" s="61"/>
      <c r="CS229" s="61"/>
      <c r="CT229" s="61"/>
      <c r="CU229" s="61"/>
      <c r="CV229" s="61"/>
      <c r="CW229" s="61"/>
      <c r="CX229" s="61"/>
      <c r="CY229" s="61"/>
      <c r="CZ229" s="61"/>
      <c r="DA229" s="61"/>
      <c r="DB229" s="61"/>
      <c r="DC229" s="61"/>
    </row>
    <row r="230" spans="1:107" s="58" customFormat="1" ht="16.5" customHeight="1">
      <c r="A230" s="70" t="s">
        <v>1316</v>
      </c>
      <c r="B230" s="660"/>
      <c r="C230" s="386" t="s">
        <v>946</v>
      </c>
      <c r="D230" s="387" t="s">
        <v>945</v>
      </c>
      <c r="E230" s="379" t="s">
        <v>942</v>
      </c>
      <c r="F230" s="77">
        <f>VLOOKUP(C230,'[65]06월마감'!$A$1:$B$500,2,0)</f>
        <v>1133</v>
      </c>
      <c r="G230" s="388">
        <f>VLOOKUP($C$230,[67]납품수량!$B$3:$AH$200,G$1,0)</f>
        <v>0</v>
      </c>
      <c r="H230" s="388">
        <f>VLOOKUP($C$230,[67]납품수량!$B$3:$AH$200,H$1,0)</f>
        <v>0</v>
      </c>
      <c r="I230" s="388">
        <f>VLOOKUP($C$230,[67]납품수량!$B$3:$AH$200,I$1,0)</f>
        <v>0</v>
      </c>
      <c r="J230" s="388">
        <f>VLOOKUP($C$230,[67]납품수량!$B$3:$AH$200,J$1,0)</f>
        <v>0</v>
      </c>
      <c r="K230" s="388">
        <f>VLOOKUP($C$230,[67]납품수량!$B$3:$AH$200,K$1,0)</f>
        <v>0</v>
      </c>
      <c r="L230" s="388">
        <f>VLOOKUP($C$230,[67]납품수량!$B$3:$AH$200,L$1,0)</f>
        <v>0</v>
      </c>
      <c r="M230" s="388">
        <f>VLOOKUP($C$230,[67]납품수량!$B$3:$AH$200,M$1,0)</f>
        <v>0</v>
      </c>
      <c r="N230" s="388">
        <f>VLOOKUP($C$230,[67]납품수량!$B$3:$AH$200,N$1,0)</f>
        <v>0</v>
      </c>
      <c r="O230" s="388">
        <f>VLOOKUP($C$230,[67]납품수량!$B$3:$AH$200,O$1,0)</f>
        <v>0</v>
      </c>
      <c r="P230" s="388">
        <f>VLOOKUP($C$230,[67]납품수량!$B$3:$AH$200,P$1,0)</f>
        <v>0</v>
      </c>
      <c r="Q230" s="388">
        <f>VLOOKUP($C$230,[67]납품수량!$B$3:$AH$200,Q$1,0)</f>
        <v>0</v>
      </c>
      <c r="R230" s="388">
        <f>VLOOKUP($C$230,[67]납품수량!$B$3:$AH$200,R$1,0)</f>
        <v>0</v>
      </c>
      <c r="S230" s="388">
        <f>VLOOKUP($C$230,[67]납품수량!$B$3:$AH$200,S$1,0)</f>
        <v>0</v>
      </c>
      <c r="T230" s="388">
        <f>VLOOKUP($C$230,[67]납품수량!$B$3:$AH$200,T$1,0)</f>
        <v>0</v>
      </c>
      <c r="U230" s="388">
        <f>VLOOKUP($C$230,[67]납품수량!$B$3:$AH$200,U$1,0)</f>
        <v>0</v>
      </c>
      <c r="V230" s="388">
        <f>VLOOKUP($C$230,[67]납품수량!$B$3:$AH$200,V$1,0)</f>
        <v>0</v>
      </c>
      <c r="W230" s="388">
        <f>VLOOKUP($C$230,[67]납품수량!$B$3:$AH$200,W$1,0)</f>
        <v>0</v>
      </c>
      <c r="X230" s="388">
        <f>VLOOKUP($C$230,[67]납품수량!$B$3:$AH$200,X$1,0)</f>
        <v>0</v>
      </c>
      <c r="Y230" s="388">
        <f>VLOOKUP($C$230,[67]납품수량!$B$3:$AH$200,Y$1,0)</f>
        <v>0</v>
      </c>
      <c r="Z230" s="388">
        <f>VLOOKUP($C$230,[67]납품수량!$B$3:$AH$200,Z$1,0)</f>
        <v>0</v>
      </c>
      <c r="AA230" s="388">
        <f>VLOOKUP($C$230,[67]납품수량!$B$3:$AH$200,AA$1,0)</f>
        <v>0</v>
      </c>
      <c r="AB230" s="388">
        <f>VLOOKUP($C$230,[67]납품수량!$B$3:$AH$200,AB$1,0)</f>
        <v>0</v>
      </c>
      <c r="AC230" s="388">
        <f>VLOOKUP($C$230,[67]납품수량!$B$3:$AH$200,AC$1,0)</f>
        <v>0</v>
      </c>
      <c r="AD230" s="388">
        <f>VLOOKUP($C$230,[67]납품수량!$B$3:$AH$200,AD$1,0)</f>
        <v>0</v>
      </c>
      <c r="AE230" s="388">
        <f>VLOOKUP($C$230,[67]납품수량!$B$3:$AH$200,AE$1,0)</f>
        <v>0</v>
      </c>
      <c r="AF230" s="388">
        <f>VLOOKUP($C$230,[67]납품수량!$B$3:$AH$200,AF$1,0)</f>
        <v>0</v>
      </c>
      <c r="AG230" s="388">
        <f>VLOOKUP($C$230,[67]납품수량!$B$3:$AH$200,AG$1,0)</f>
        <v>0</v>
      </c>
      <c r="AH230" s="388">
        <f>VLOOKUP($C$230,[67]납품수량!$B$3:$AH$200,AH$1,0)</f>
        <v>0</v>
      </c>
      <c r="AI230" s="388">
        <f>VLOOKUP($C$230,[67]납품수량!$B$3:$AH$200,AI$1,0)</f>
        <v>0</v>
      </c>
      <c r="AJ230" s="388">
        <f>VLOOKUP($C$230,[67]납품수량!$B$3:$AH$200,AJ$1,0)</f>
        <v>0</v>
      </c>
      <c r="AK230" s="388">
        <f>VLOOKUP($C$230,[67]납품수량!$B$3:$AH$200,AK$1,0)</f>
        <v>0</v>
      </c>
      <c r="AL230" s="388">
        <f t="shared" ref="AL230:AL261" si="244">SUM(G230:AK230)</f>
        <v>0</v>
      </c>
      <c r="AM230" s="389">
        <f t="shared" si="206"/>
        <v>0</v>
      </c>
      <c r="AN230" s="61"/>
      <c r="AO230" s="370">
        <f t="shared" ref="AO230:BS230" si="245">$F$230*G230</f>
        <v>0</v>
      </c>
      <c r="AP230" s="370">
        <f t="shared" si="245"/>
        <v>0</v>
      </c>
      <c r="AQ230" s="370">
        <f t="shared" si="245"/>
        <v>0</v>
      </c>
      <c r="AR230" s="370">
        <f t="shared" si="245"/>
        <v>0</v>
      </c>
      <c r="AS230" s="370">
        <f t="shared" si="245"/>
        <v>0</v>
      </c>
      <c r="AT230" s="370">
        <f t="shared" si="245"/>
        <v>0</v>
      </c>
      <c r="AU230" s="370">
        <f t="shared" si="245"/>
        <v>0</v>
      </c>
      <c r="AV230" s="370">
        <f t="shared" si="245"/>
        <v>0</v>
      </c>
      <c r="AW230" s="370">
        <f t="shared" si="245"/>
        <v>0</v>
      </c>
      <c r="AX230" s="370">
        <f t="shared" si="245"/>
        <v>0</v>
      </c>
      <c r="AY230" s="370">
        <f t="shared" si="245"/>
        <v>0</v>
      </c>
      <c r="AZ230" s="370">
        <f t="shared" si="245"/>
        <v>0</v>
      </c>
      <c r="BA230" s="370">
        <f t="shared" si="245"/>
        <v>0</v>
      </c>
      <c r="BB230" s="370">
        <f t="shared" si="245"/>
        <v>0</v>
      </c>
      <c r="BC230" s="370">
        <f t="shared" si="245"/>
        <v>0</v>
      </c>
      <c r="BD230" s="370">
        <f t="shared" si="245"/>
        <v>0</v>
      </c>
      <c r="BE230" s="370">
        <f t="shared" si="245"/>
        <v>0</v>
      </c>
      <c r="BF230" s="370">
        <f t="shared" si="245"/>
        <v>0</v>
      </c>
      <c r="BG230" s="370">
        <f t="shared" si="245"/>
        <v>0</v>
      </c>
      <c r="BH230" s="370">
        <f t="shared" si="245"/>
        <v>0</v>
      </c>
      <c r="BI230" s="370">
        <f t="shared" si="245"/>
        <v>0</v>
      </c>
      <c r="BJ230" s="370">
        <f t="shared" si="245"/>
        <v>0</v>
      </c>
      <c r="BK230" s="370">
        <f t="shared" si="245"/>
        <v>0</v>
      </c>
      <c r="BL230" s="370">
        <f t="shared" si="245"/>
        <v>0</v>
      </c>
      <c r="BM230" s="370">
        <f t="shared" si="245"/>
        <v>0</v>
      </c>
      <c r="BN230" s="370">
        <f t="shared" si="245"/>
        <v>0</v>
      </c>
      <c r="BO230" s="370">
        <f t="shared" si="245"/>
        <v>0</v>
      </c>
      <c r="BP230" s="370">
        <f t="shared" si="245"/>
        <v>0</v>
      </c>
      <c r="BQ230" s="370">
        <f t="shared" si="245"/>
        <v>0</v>
      </c>
      <c r="BR230" s="370">
        <f t="shared" si="245"/>
        <v>0</v>
      </c>
      <c r="BS230" s="370">
        <f t="shared" si="245"/>
        <v>0</v>
      </c>
      <c r="BT230" s="369">
        <f t="shared" si="208"/>
        <v>0</v>
      </c>
      <c r="BU230" s="61"/>
      <c r="BV230" s="61"/>
      <c r="BW230" s="61"/>
      <c r="BX230" s="61"/>
      <c r="BY230" s="61"/>
      <c r="BZ230" s="61"/>
      <c r="CA230" s="61"/>
      <c r="CB230" s="61"/>
      <c r="CC230" s="61"/>
      <c r="CD230" s="61"/>
      <c r="CE230" s="61"/>
      <c r="CF230" s="61"/>
      <c r="CG230" s="61"/>
      <c r="CH230" s="61"/>
      <c r="CI230" s="61"/>
      <c r="CJ230" s="61"/>
      <c r="CK230" s="61"/>
      <c r="CL230" s="61"/>
      <c r="CM230" s="61"/>
      <c r="CN230" s="61"/>
      <c r="CO230" s="61"/>
      <c r="CP230" s="61"/>
      <c r="CQ230" s="61"/>
      <c r="CR230" s="61"/>
      <c r="CS230" s="61"/>
      <c r="CT230" s="61"/>
      <c r="CU230" s="61"/>
      <c r="CV230" s="61"/>
      <c r="CW230" s="61"/>
      <c r="CX230" s="61"/>
      <c r="CY230" s="61"/>
      <c r="CZ230" s="61"/>
      <c r="DA230" s="61"/>
      <c r="DB230" s="61"/>
      <c r="DC230" s="61"/>
    </row>
    <row r="231" spans="1:107" s="58" customFormat="1" ht="16.5" customHeight="1">
      <c r="A231" s="70" t="s">
        <v>1316</v>
      </c>
      <c r="B231" s="663"/>
      <c r="C231" s="393" t="s">
        <v>944</v>
      </c>
      <c r="D231" s="394" t="s">
        <v>943</v>
      </c>
      <c r="E231" s="395" t="s">
        <v>942</v>
      </c>
      <c r="F231" s="396">
        <f>VLOOKUP(C231,'[65]06월마감'!$A$1:$B$500,2,0)</f>
        <v>621</v>
      </c>
      <c r="G231" s="397">
        <f>VLOOKUP($C$231,[67]납품수량!$B$3:$AH$200,G$1,0)</f>
        <v>0</v>
      </c>
      <c r="H231" s="397">
        <f>VLOOKUP($C$231,[67]납품수량!$B$3:$AH$200,H$1,0)</f>
        <v>0</v>
      </c>
      <c r="I231" s="397">
        <f>VLOOKUP($C$231,[67]납품수량!$B$3:$AH$200,I$1,0)</f>
        <v>0</v>
      </c>
      <c r="J231" s="397">
        <f>VLOOKUP($C$231,[67]납품수량!$B$3:$AH$200,J$1,0)</f>
        <v>0</v>
      </c>
      <c r="K231" s="397">
        <f>VLOOKUP($C$231,[67]납품수량!$B$3:$AH$200,K$1,0)</f>
        <v>0</v>
      </c>
      <c r="L231" s="397">
        <f>VLOOKUP($C$231,[67]납품수량!$B$3:$AH$200,L$1,0)</f>
        <v>0</v>
      </c>
      <c r="M231" s="397">
        <f>VLOOKUP($C$231,[67]납품수량!$B$3:$AH$200,M$1,0)</f>
        <v>0</v>
      </c>
      <c r="N231" s="397">
        <f>VLOOKUP($C$231,[67]납품수량!$B$3:$AH$200,N$1,0)</f>
        <v>0</v>
      </c>
      <c r="O231" s="397">
        <f>VLOOKUP($C$231,[67]납품수량!$B$3:$AH$200,O$1,0)</f>
        <v>0</v>
      </c>
      <c r="P231" s="397">
        <f>VLOOKUP($C$231,[67]납품수량!$B$3:$AH$200,P$1,0)</f>
        <v>0</v>
      </c>
      <c r="Q231" s="397">
        <f>VLOOKUP($C$231,[67]납품수량!$B$3:$AH$200,Q$1,0)</f>
        <v>0</v>
      </c>
      <c r="R231" s="397">
        <f>VLOOKUP($C$231,[67]납품수량!$B$3:$AH$200,R$1,0)</f>
        <v>0</v>
      </c>
      <c r="S231" s="397">
        <f>VLOOKUP($C$231,[67]납품수량!$B$3:$AH$200,S$1,0)</f>
        <v>0</v>
      </c>
      <c r="T231" s="397">
        <f>VLOOKUP($C$231,[67]납품수량!$B$3:$AH$200,T$1,0)</f>
        <v>0</v>
      </c>
      <c r="U231" s="397">
        <f>VLOOKUP($C$231,[67]납품수량!$B$3:$AH$200,U$1,0)</f>
        <v>0</v>
      </c>
      <c r="V231" s="397">
        <f>VLOOKUP($C$231,[67]납품수량!$B$3:$AH$200,V$1,0)</f>
        <v>0</v>
      </c>
      <c r="W231" s="397">
        <f>VLOOKUP($C$231,[67]납품수량!$B$3:$AH$200,W$1,0)</f>
        <v>0</v>
      </c>
      <c r="X231" s="397">
        <f>VLOOKUP($C$231,[67]납품수량!$B$3:$AH$200,X$1,0)</f>
        <v>0</v>
      </c>
      <c r="Y231" s="397">
        <f>VLOOKUP($C$231,[67]납품수량!$B$3:$AH$200,Y$1,0)</f>
        <v>0</v>
      </c>
      <c r="Z231" s="397">
        <f>VLOOKUP($C$231,[67]납품수량!$B$3:$AH$200,Z$1,0)</f>
        <v>0</v>
      </c>
      <c r="AA231" s="397">
        <f>VLOOKUP($C$231,[67]납품수량!$B$3:$AH$200,AA$1,0)</f>
        <v>0</v>
      </c>
      <c r="AB231" s="397">
        <f>VLOOKUP($C$231,[67]납품수량!$B$3:$AH$200,AB$1,0)</f>
        <v>0</v>
      </c>
      <c r="AC231" s="397">
        <f>VLOOKUP($C$231,[67]납품수량!$B$3:$AH$200,AC$1,0)</f>
        <v>0</v>
      </c>
      <c r="AD231" s="397">
        <f>VLOOKUP($C$231,[67]납품수량!$B$3:$AH$200,AD$1,0)</f>
        <v>0</v>
      </c>
      <c r="AE231" s="397">
        <f>VLOOKUP($C$231,[67]납품수량!$B$3:$AH$200,AE$1,0)</f>
        <v>0</v>
      </c>
      <c r="AF231" s="397">
        <f>VLOOKUP($C$231,[67]납품수량!$B$3:$AH$200,AF$1,0)</f>
        <v>0</v>
      </c>
      <c r="AG231" s="397">
        <f>VLOOKUP($C$231,[67]납품수량!$B$3:$AH$200,AG$1,0)</f>
        <v>0</v>
      </c>
      <c r="AH231" s="397">
        <f>VLOOKUP($C$231,[67]납품수량!$B$3:$AH$200,AH$1,0)</f>
        <v>0</v>
      </c>
      <c r="AI231" s="397">
        <f>VLOOKUP($C$231,[67]납품수량!$B$3:$AH$200,AI$1,0)</f>
        <v>0</v>
      </c>
      <c r="AJ231" s="397">
        <f>VLOOKUP($C$231,[67]납품수량!$B$3:$AH$200,AJ$1,0)</f>
        <v>0</v>
      </c>
      <c r="AK231" s="397">
        <f>VLOOKUP($C$231,[67]납품수량!$B$3:$AH$200,AK$1,0)</f>
        <v>0</v>
      </c>
      <c r="AL231" s="397">
        <f t="shared" si="244"/>
        <v>0</v>
      </c>
      <c r="AM231" s="398">
        <f t="shared" si="206"/>
        <v>0</v>
      </c>
      <c r="AN231" s="61"/>
      <c r="AO231" s="370">
        <f t="shared" ref="AO231:BS231" si="246">$F$231*G231</f>
        <v>0</v>
      </c>
      <c r="AP231" s="370">
        <f t="shared" si="246"/>
        <v>0</v>
      </c>
      <c r="AQ231" s="370">
        <f t="shared" si="246"/>
        <v>0</v>
      </c>
      <c r="AR231" s="370">
        <f t="shared" si="246"/>
        <v>0</v>
      </c>
      <c r="AS231" s="370">
        <f t="shared" si="246"/>
        <v>0</v>
      </c>
      <c r="AT231" s="370">
        <f t="shared" si="246"/>
        <v>0</v>
      </c>
      <c r="AU231" s="370">
        <f t="shared" si="246"/>
        <v>0</v>
      </c>
      <c r="AV231" s="370">
        <f t="shared" si="246"/>
        <v>0</v>
      </c>
      <c r="AW231" s="370">
        <f t="shared" si="246"/>
        <v>0</v>
      </c>
      <c r="AX231" s="370">
        <f t="shared" si="246"/>
        <v>0</v>
      </c>
      <c r="AY231" s="370">
        <f t="shared" si="246"/>
        <v>0</v>
      </c>
      <c r="AZ231" s="370">
        <f t="shared" si="246"/>
        <v>0</v>
      </c>
      <c r="BA231" s="370">
        <f t="shared" si="246"/>
        <v>0</v>
      </c>
      <c r="BB231" s="370">
        <f t="shared" si="246"/>
        <v>0</v>
      </c>
      <c r="BC231" s="370">
        <f t="shared" si="246"/>
        <v>0</v>
      </c>
      <c r="BD231" s="370">
        <f t="shared" si="246"/>
        <v>0</v>
      </c>
      <c r="BE231" s="370">
        <f t="shared" si="246"/>
        <v>0</v>
      </c>
      <c r="BF231" s="370">
        <f t="shared" si="246"/>
        <v>0</v>
      </c>
      <c r="BG231" s="370">
        <f t="shared" si="246"/>
        <v>0</v>
      </c>
      <c r="BH231" s="370">
        <f t="shared" si="246"/>
        <v>0</v>
      </c>
      <c r="BI231" s="370">
        <f t="shared" si="246"/>
        <v>0</v>
      </c>
      <c r="BJ231" s="370">
        <f t="shared" si="246"/>
        <v>0</v>
      </c>
      <c r="BK231" s="370">
        <f t="shared" si="246"/>
        <v>0</v>
      </c>
      <c r="BL231" s="370">
        <f t="shared" si="246"/>
        <v>0</v>
      </c>
      <c r="BM231" s="370">
        <f t="shared" si="246"/>
        <v>0</v>
      </c>
      <c r="BN231" s="370">
        <f t="shared" si="246"/>
        <v>0</v>
      </c>
      <c r="BO231" s="370">
        <f t="shared" si="246"/>
        <v>0</v>
      </c>
      <c r="BP231" s="370">
        <f t="shared" si="246"/>
        <v>0</v>
      </c>
      <c r="BQ231" s="370">
        <f t="shared" si="246"/>
        <v>0</v>
      </c>
      <c r="BR231" s="370">
        <f t="shared" si="246"/>
        <v>0</v>
      </c>
      <c r="BS231" s="370">
        <f t="shared" si="246"/>
        <v>0</v>
      </c>
      <c r="BT231" s="369">
        <f t="shared" si="208"/>
        <v>0</v>
      </c>
      <c r="BU231" s="61"/>
      <c r="BV231" s="61"/>
      <c r="BW231" s="61"/>
      <c r="BX231" s="61"/>
      <c r="BY231" s="61"/>
      <c r="BZ231" s="61"/>
      <c r="CA231" s="61"/>
      <c r="CB231" s="61"/>
      <c r="CC231" s="61"/>
      <c r="CD231" s="61"/>
      <c r="CE231" s="61"/>
      <c r="CF231" s="61"/>
      <c r="CG231" s="61"/>
      <c r="CH231" s="61"/>
      <c r="CI231" s="61"/>
      <c r="CJ231" s="61"/>
      <c r="CK231" s="61"/>
      <c r="CL231" s="61"/>
      <c r="CM231" s="61"/>
      <c r="CN231" s="61"/>
      <c r="CO231" s="61"/>
      <c r="CP231" s="61"/>
      <c r="CQ231" s="61"/>
      <c r="CR231" s="61"/>
      <c r="CS231" s="61"/>
      <c r="CT231" s="61"/>
      <c r="CU231" s="61"/>
      <c r="CV231" s="61"/>
      <c r="CW231" s="61"/>
      <c r="CX231" s="61"/>
      <c r="CY231" s="61"/>
      <c r="CZ231" s="61"/>
      <c r="DA231" s="61"/>
      <c r="DB231" s="61"/>
      <c r="DC231" s="61"/>
    </row>
    <row r="232" spans="1:107" s="58" customFormat="1" ht="16.5" customHeight="1">
      <c r="A232" s="70" t="s">
        <v>1323</v>
      </c>
      <c r="B232" s="659"/>
      <c r="C232" s="381" t="s">
        <v>62</v>
      </c>
      <c r="D232" s="381" t="s">
        <v>939</v>
      </c>
      <c r="E232" s="412" t="s">
        <v>941</v>
      </c>
      <c r="F232" s="413"/>
      <c r="G232" s="384">
        <f ca="1">VLOOKUP($C$232,[68]납품수량!$A$2:$AH$156,G$1+1,0)</f>
        <v>0</v>
      </c>
      <c r="H232" s="384">
        <f ca="1">VLOOKUP($C$232,[68]납품수량!$A$2:$AH$156,H$1+1,0)</f>
        <v>0</v>
      </c>
      <c r="I232" s="384">
        <f ca="1">VLOOKUP($C$232,[68]납품수량!$A$2:$AH$156,I$1+1,0)</f>
        <v>0</v>
      </c>
      <c r="J232" s="384">
        <f ca="1">VLOOKUP($C$232,[68]납품수량!$A$2:$AH$156,J$1+1,0)</f>
        <v>0</v>
      </c>
      <c r="K232" s="384">
        <f ca="1">VLOOKUP($C$232,[68]납품수량!$A$2:$AH$156,K$1+1,0)</f>
        <v>0</v>
      </c>
      <c r="L232" s="384">
        <f ca="1">VLOOKUP($C$232,[68]납품수량!$A$2:$AH$156,L$1+1,0)</f>
        <v>0</v>
      </c>
      <c r="M232" s="384">
        <f ca="1">VLOOKUP($C$232,[68]납품수량!$A$2:$AH$156,M$1+1,0)</f>
        <v>0</v>
      </c>
      <c r="N232" s="384">
        <f ca="1">VLOOKUP($C$232,[68]납품수량!$A$2:$AH$156,N$1+1,0)</f>
        <v>0</v>
      </c>
      <c r="O232" s="384">
        <f ca="1">VLOOKUP($C$232,[68]납품수량!$A$2:$AH$156,O$1+1,0)</f>
        <v>0</v>
      </c>
      <c r="P232" s="384">
        <f ca="1">VLOOKUP($C$232,[68]납품수량!$A$2:$AH$156,P$1+1,0)</f>
        <v>0</v>
      </c>
      <c r="Q232" s="384">
        <f ca="1">VLOOKUP($C$232,[68]납품수량!$A$2:$AH$156,Q$1+1,0)</f>
        <v>0</v>
      </c>
      <c r="R232" s="384">
        <f ca="1">VLOOKUP($C$232,[68]납품수량!$A$2:$AH$156,R$1+1,0)</f>
        <v>0</v>
      </c>
      <c r="S232" s="384">
        <f ca="1">VLOOKUP($C$232,[68]납품수량!$A$2:$AH$156,S$1+1,0)</f>
        <v>0</v>
      </c>
      <c r="T232" s="384">
        <f ca="1">VLOOKUP($C$232,[68]납품수량!$A$2:$AH$156,T$1+1,0)</f>
        <v>0</v>
      </c>
      <c r="U232" s="384">
        <f ca="1">VLOOKUP($C$232,[68]납품수량!$A$2:$AH$156,U$1+1,0)</f>
        <v>0</v>
      </c>
      <c r="V232" s="384">
        <f ca="1">VLOOKUP($C$232,[68]납품수량!$A$2:$AH$156,V$1+1,0)</f>
        <v>0</v>
      </c>
      <c r="W232" s="384">
        <f ca="1">VLOOKUP($C$232,[68]납품수량!$A$2:$AH$156,W$1+1,0)</f>
        <v>0</v>
      </c>
      <c r="X232" s="384">
        <f ca="1">VLOOKUP($C$232,[68]납품수량!$A$2:$AH$156,X$1+1,0)</f>
        <v>0</v>
      </c>
      <c r="Y232" s="384">
        <f ca="1">VLOOKUP($C$232,[68]납품수량!$A$2:$AH$156,Y$1+1,0)</f>
        <v>0</v>
      </c>
      <c r="Z232" s="384">
        <f ca="1">VLOOKUP($C$232,[68]납품수량!$A$2:$AH$156,Z$1+1,0)</f>
        <v>0</v>
      </c>
      <c r="AA232" s="384">
        <f ca="1">VLOOKUP($C$232,[68]납품수량!$A$2:$AH$156,AA$1+1,0)</f>
        <v>0</v>
      </c>
      <c r="AB232" s="384">
        <f ca="1">VLOOKUP($C$232,[68]납품수량!$A$2:$AH$156,AB$1+1,0)</f>
        <v>0</v>
      </c>
      <c r="AC232" s="384">
        <f ca="1">VLOOKUP($C$232,[68]납품수량!$A$2:$AH$156,AC$1+1,0)</f>
        <v>0</v>
      </c>
      <c r="AD232" s="384">
        <f ca="1">VLOOKUP($C$232,[68]납품수량!$A$2:$AH$156,AD$1+1,0)</f>
        <v>0</v>
      </c>
      <c r="AE232" s="384">
        <f ca="1">VLOOKUP($C$232,[68]납품수량!$A$2:$AH$156,AE$1+1,0)</f>
        <v>0</v>
      </c>
      <c r="AF232" s="384">
        <f ca="1">VLOOKUP($C$232,[68]납품수량!$A$2:$AH$156,AF$1+1,0)</f>
        <v>0</v>
      </c>
      <c r="AG232" s="384">
        <f ca="1">VLOOKUP($C$232,[68]납품수량!$A$2:$AH$156,AG$1+1,0)</f>
        <v>0</v>
      </c>
      <c r="AH232" s="384">
        <f ca="1">VLOOKUP($C$232,[68]납품수량!$A$2:$AH$156,AH$1+1,0)</f>
        <v>0</v>
      </c>
      <c r="AI232" s="384">
        <f ca="1">VLOOKUP($C$232,[68]납품수량!$A$2:$AH$156,AI$1+1,0)</f>
        <v>0</v>
      </c>
      <c r="AJ232" s="384">
        <f ca="1">VLOOKUP($C$232,[68]납품수량!$A$2:$AH$156,AJ$1+1,0)</f>
        <v>0</v>
      </c>
      <c r="AK232" s="384">
        <f ca="1">VLOOKUP($C$232,[68]납품수량!$A$2:$AH$156,AK$1+1,0)</f>
        <v>0</v>
      </c>
      <c r="AL232" s="384">
        <f t="shared" ca="1" si="244"/>
        <v>0</v>
      </c>
      <c r="AM232" s="385">
        <f t="shared" ca="1" si="206"/>
        <v>0</v>
      </c>
      <c r="AN232" s="61"/>
      <c r="AO232" s="370">
        <f t="shared" ref="AO232:BS232" ca="1" si="247">$F$232*G232</f>
        <v>0</v>
      </c>
      <c r="AP232" s="370">
        <f t="shared" ca="1" si="247"/>
        <v>0</v>
      </c>
      <c r="AQ232" s="370">
        <f t="shared" ca="1" si="247"/>
        <v>0</v>
      </c>
      <c r="AR232" s="370">
        <f t="shared" ca="1" si="247"/>
        <v>0</v>
      </c>
      <c r="AS232" s="370">
        <f t="shared" ca="1" si="247"/>
        <v>0</v>
      </c>
      <c r="AT232" s="370">
        <f t="shared" ca="1" si="247"/>
        <v>0</v>
      </c>
      <c r="AU232" s="370">
        <f t="shared" ca="1" si="247"/>
        <v>0</v>
      </c>
      <c r="AV232" s="370">
        <f t="shared" ca="1" si="247"/>
        <v>0</v>
      </c>
      <c r="AW232" s="370">
        <f t="shared" ca="1" si="247"/>
        <v>0</v>
      </c>
      <c r="AX232" s="370">
        <f t="shared" ca="1" si="247"/>
        <v>0</v>
      </c>
      <c r="AY232" s="370">
        <f t="shared" ca="1" si="247"/>
        <v>0</v>
      </c>
      <c r="AZ232" s="370">
        <f t="shared" ca="1" si="247"/>
        <v>0</v>
      </c>
      <c r="BA232" s="370">
        <f t="shared" ca="1" si="247"/>
        <v>0</v>
      </c>
      <c r="BB232" s="370">
        <f t="shared" ca="1" si="247"/>
        <v>0</v>
      </c>
      <c r="BC232" s="370">
        <f t="shared" ca="1" si="247"/>
        <v>0</v>
      </c>
      <c r="BD232" s="370">
        <f t="shared" ca="1" si="247"/>
        <v>0</v>
      </c>
      <c r="BE232" s="370">
        <f t="shared" ca="1" si="247"/>
        <v>0</v>
      </c>
      <c r="BF232" s="370">
        <f t="shared" ca="1" si="247"/>
        <v>0</v>
      </c>
      <c r="BG232" s="370">
        <f t="shared" ca="1" si="247"/>
        <v>0</v>
      </c>
      <c r="BH232" s="370">
        <f t="shared" ca="1" si="247"/>
        <v>0</v>
      </c>
      <c r="BI232" s="370">
        <f t="shared" ca="1" si="247"/>
        <v>0</v>
      </c>
      <c r="BJ232" s="370">
        <f t="shared" ca="1" si="247"/>
        <v>0</v>
      </c>
      <c r="BK232" s="370">
        <f t="shared" ca="1" si="247"/>
        <v>0</v>
      </c>
      <c r="BL232" s="370">
        <f t="shared" ca="1" si="247"/>
        <v>0</v>
      </c>
      <c r="BM232" s="370">
        <f t="shared" ca="1" si="247"/>
        <v>0</v>
      </c>
      <c r="BN232" s="370">
        <f t="shared" ca="1" si="247"/>
        <v>0</v>
      </c>
      <c r="BO232" s="370">
        <f t="shared" ca="1" si="247"/>
        <v>0</v>
      </c>
      <c r="BP232" s="370">
        <f t="shared" ca="1" si="247"/>
        <v>0</v>
      </c>
      <c r="BQ232" s="370">
        <f t="shared" ca="1" si="247"/>
        <v>0</v>
      </c>
      <c r="BR232" s="370">
        <f t="shared" ca="1" si="247"/>
        <v>0</v>
      </c>
      <c r="BS232" s="370">
        <f t="shared" ca="1" si="247"/>
        <v>0</v>
      </c>
      <c r="BT232" s="369">
        <f t="shared" ca="1" si="208"/>
        <v>0</v>
      </c>
      <c r="BU232" s="61"/>
      <c r="BV232" s="61"/>
      <c r="BW232" s="61"/>
      <c r="BX232" s="61"/>
      <c r="BY232" s="61"/>
      <c r="BZ232" s="61"/>
      <c r="CA232" s="61"/>
      <c r="CB232" s="61"/>
      <c r="CC232" s="61"/>
      <c r="CD232" s="61"/>
      <c r="CE232" s="61"/>
      <c r="CF232" s="61"/>
      <c r="CG232" s="61"/>
      <c r="CH232" s="61"/>
      <c r="CI232" s="61"/>
      <c r="CJ232" s="61"/>
      <c r="CK232" s="61"/>
      <c r="CL232" s="61"/>
      <c r="CM232" s="61"/>
      <c r="CN232" s="61"/>
      <c r="CO232" s="61"/>
      <c r="CP232" s="61"/>
      <c r="CQ232" s="61"/>
      <c r="CR232" s="61"/>
      <c r="CS232" s="61"/>
      <c r="CT232" s="61"/>
      <c r="CU232" s="61"/>
      <c r="CV232" s="61"/>
      <c r="CW232" s="61"/>
      <c r="CX232" s="61"/>
      <c r="CY232" s="61"/>
      <c r="CZ232" s="61"/>
      <c r="DA232" s="61"/>
      <c r="DB232" s="61"/>
      <c r="DC232" s="61"/>
    </row>
    <row r="233" spans="1:107" s="58" customFormat="1" ht="16.5" customHeight="1">
      <c r="A233" s="70" t="s">
        <v>1323</v>
      </c>
      <c r="B233" s="660"/>
      <c r="C233" s="387" t="s">
        <v>101</v>
      </c>
      <c r="D233" s="387" t="s">
        <v>939</v>
      </c>
      <c r="E233" s="414" t="s">
        <v>821</v>
      </c>
      <c r="F233" s="401"/>
      <c r="G233" s="388">
        <f ca="1">VLOOKUP($C$233,[68]납품수량!$A$2:$AH$156,G$1+1,0)</f>
        <v>0</v>
      </c>
      <c r="H233" s="388">
        <f ca="1">VLOOKUP($C$233,[68]납품수량!$A$2:$AH$156,H$1+1,0)</f>
        <v>0</v>
      </c>
      <c r="I233" s="388">
        <f ca="1">VLOOKUP($C$233,[68]납품수량!$A$2:$AH$156,I$1+1,0)</f>
        <v>0</v>
      </c>
      <c r="J233" s="388">
        <f ca="1">VLOOKUP($C$233,[68]납품수량!$A$2:$AH$156,J$1+1,0)</f>
        <v>0</v>
      </c>
      <c r="K233" s="388">
        <f ca="1">VLOOKUP($C$233,[68]납품수량!$A$2:$AH$156,K$1+1,0)</f>
        <v>0</v>
      </c>
      <c r="L233" s="388">
        <f ca="1">VLOOKUP($C$233,[68]납품수량!$A$2:$AH$156,L$1+1,0)</f>
        <v>0</v>
      </c>
      <c r="M233" s="388">
        <f ca="1">VLOOKUP($C$233,[68]납품수량!$A$2:$AH$156,M$1+1,0)</f>
        <v>0</v>
      </c>
      <c r="N233" s="388">
        <f ca="1">VLOOKUP($C$233,[68]납품수량!$A$2:$AH$156,N$1+1,0)</f>
        <v>0</v>
      </c>
      <c r="O233" s="388">
        <f ca="1">VLOOKUP($C$233,[68]납품수량!$A$2:$AH$156,O$1+1,0)</f>
        <v>0</v>
      </c>
      <c r="P233" s="388">
        <f ca="1">VLOOKUP($C$233,[68]납품수량!$A$2:$AH$156,P$1+1,0)</f>
        <v>0</v>
      </c>
      <c r="Q233" s="388">
        <f ca="1">VLOOKUP($C$233,[68]납품수량!$A$2:$AH$156,Q$1+1,0)</f>
        <v>0</v>
      </c>
      <c r="R233" s="388">
        <f ca="1">VLOOKUP($C$233,[68]납품수량!$A$2:$AH$156,R$1+1,0)</f>
        <v>0</v>
      </c>
      <c r="S233" s="388">
        <f ca="1">VLOOKUP($C$233,[68]납품수량!$A$2:$AH$156,S$1+1,0)</f>
        <v>0</v>
      </c>
      <c r="T233" s="388">
        <f ca="1">VLOOKUP($C$233,[68]납품수량!$A$2:$AH$156,T$1+1,0)</f>
        <v>0</v>
      </c>
      <c r="U233" s="388">
        <f ca="1">VLOOKUP($C$233,[68]납품수량!$A$2:$AH$156,U$1+1,0)</f>
        <v>0</v>
      </c>
      <c r="V233" s="388">
        <f ca="1">VLOOKUP($C$233,[68]납품수량!$A$2:$AH$156,V$1+1,0)</f>
        <v>0</v>
      </c>
      <c r="W233" s="388">
        <f ca="1">VLOOKUP($C$233,[68]납품수량!$A$2:$AH$156,W$1+1,0)</f>
        <v>0</v>
      </c>
      <c r="X233" s="388">
        <f ca="1">VLOOKUP($C$233,[68]납품수량!$A$2:$AH$156,X$1+1,0)</f>
        <v>0</v>
      </c>
      <c r="Y233" s="388">
        <f ca="1">VLOOKUP($C$233,[68]납품수량!$A$2:$AH$156,Y$1+1,0)</f>
        <v>0</v>
      </c>
      <c r="Z233" s="388">
        <f ca="1">VLOOKUP($C$233,[68]납품수량!$A$2:$AH$156,Z$1+1,0)</f>
        <v>0</v>
      </c>
      <c r="AA233" s="388">
        <f ca="1">VLOOKUP($C$233,[68]납품수량!$A$2:$AH$156,AA$1+1,0)</f>
        <v>0</v>
      </c>
      <c r="AB233" s="388">
        <f ca="1">VLOOKUP($C$233,[68]납품수량!$A$2:$AH$156,AB$1+1,0)</f>
        <v>0</v>
      </c>
      <c r="AC233" s="388">
        <f ca="1">VLOOKUP($C$233,[68]납품수량!$A$2:$AH$156,AC$1+1,0)</f>
        <v>0</v>
      </c>
      <c r="AD233" s="388">
        <f ca="1">VLOOKUP($C$233,[68]납품수량!$A$2:$AH$156,AD$1+1,0)</f>
        <v>0</v>
      </c>
      <c r="AE233" s="388">
        <f ca="1">VLOOKUP($C$233,[68]납품수량!$A$2:$AH$156,AE$1+1,0)</f>
        <v>0</v>
      </c>
      <c r="AF233" s="388">
        <f ca="1">VLOOKUP($C$233,[68]납품수량!$A$2:$AH$156,AF$1+1,0)</f>
        <v>0</v>
      </c>
      <c r="AG233" s="388">
        <f ca="1">VLOOKUP($C$233,[68]납품수량!$A$2:$AH$156,AG$1+1,0)</f>
        <v>0</v>
      </c>
      <c r="AH233" s="388">
        <f ca="1">VLOOKUP($C$233,[68]납품수량!$A$2:$AH$156,AH$1+1,0)</f>
        <v>0</v>
      </c>
      <c r="AI233" s="388">
        <f ca="1">VLOOKUP($C$233,[68]납품수량!$A$2:$AH$156,AI$1+1,0)</f>
        <v>0</v>
      </c>
      <c r="AJ233" s="388">
        <f ca="1">VLOOKUP($C$233,[68]납품수량!$A$2:$AH$156,AJ$1+1,0)</f>
        <v>0</v>
      </c>
      <c r="AK233" s="388">
        <f ca="1">VLOOKUP($C$233,[68]납품수량!$A$2:$AH$156,AK$1+1,0)</f>
        <v>0</v>
      </c>
      <c r="AL233" s="388">
        <f t="shared" ca="1" si="244"/>
        <v>0</v>
      </c>
      <c r="AM233" s="389">
        <f t="shared" ca="1" si="206"/>
        <v>0</v>
      </c>
      <c r="AN233" s="61"/>
      <c r="AO233" s="370">
        <f t="shared" ref="AO233:BS233" ca="1" si="248">$F$233*G233</f>
        <v>0</v>
      </c>
      <c r="AP233" s="370">
        <f t="shared" ca="1" si="248"/>
        <v>0</v>
      </c>
      <c r="AQ233" s="370">
        <f t="shared" ca="1" si="248"/>
        <v>0</v>
      </c>
      <c r="AR233" s="370">
        <f t="shared" ca="1" si="248"/>
        <v>0</v>
      </c>
      <c r="AS233" s="370">
        <f t="shared" ca="1" si="248"/>
        <v>0</v>
      </c>
      <c r="AT233" s="370">
        <f t="shared" ca="1" si="248"/>
        <v>0</v>
      </c>
      <c r="AU233" s="370">
        <f t="shared" ca="1" si="248"/>
        <v>0</v>
      </c>
      <c r="AV233" s="370">
        <f t="shared" ca="1" si="248"/>
        <v>0</v>
      </c>
      <c r="AW233" s="370">
        <f t="shared" ca="1" si="248"/>
        <v>0</v>
      </c>
      <c r="AX233" s="370">
        <f t="shared" ca="1" si="248"/>
        <v>0</v>
      </c>
      <c r="AY233" s="370">
        <f t="shared" ca="1" si="248"/>
        <v>0</v>
      </c>
      <c r="AZ233" s="370">
        <f t="shared" ca="1" si="248"/>
        <v>0</v>
      </c>
      <c r="BA233" s="370">
        <f t="shared" ca="1" si="248"/>
        <v>0</v>
      </c>
      <c r="BB233" s="370">
        <f t="shared" ca="1" si="248"/>
        <v>0</v>
      </c>
      <c r="BC233" s="370">
        <f t="shared" ca="1" si="248"/>
        <v>0</v>
      </c>
      <c r="BD233" s="370">
        <f t="shared" ca="1" si="248"/>
        <v>0</v>
      </c>
      <c r="BE233" s="370">
        <f t="shared" ca="1" si="248"/>
        <v>0</v>
      </c>
      <c r="BF233" s="370">
        <f t="shared" ca="1" si="248"/>
        <v>0</v>
      </c>
      <c r="BG233" s="370">
        <f t="shared" ca="1" si="248"/>
        <v>0</v>
      </c>
      <c r="BH233" s="370">
        <f t="shared" ca="1" si="248"/>
        <v>0</v>
      </c>
      <c r="BI233" s="370">
        <f t="shared" ca="1" si="248"/>
        <v>0</v>
      </c>
      <c r="BJ233" s="370">
        <f t="shared" ca="1" si="248"/>
        <v>0</v>
      </c>
      <c r="BK233" s="370">
        <f t="shared" ca="1" si="248"/>
        <v>0</v>
      </c>
      <c r="BL233" s="370">
        <f t="shared" ca="1" si="248"/>
        <v>0</v>
      </c>
      <c r="BM233" s="370">
        <f t="shared" ca="1" si="248"/>
        <v>0</v>
      </c>
      <c r="BN233" s="370">
        <f t="shared" ca="1" si="248"/>
        <v>0</v>
      </c>
      <c r="BO233" s="370">
        <f t="shared" ca="1" si="248"/>
        <v>0</v>
      </c>
      <c r="BP233" s="370">
        <f t="shared" ca="1" si="248"/>
        <v>0</v>
      </c>
      <c r="BQ233" s="370">
        <f t="shared" ca="1" si="248"/>
        <v>0</v>
      </c>
      <c r="BR233" s="370">
        <f t="shared" ca="1" si="248"/>
        <v>0</v>
      </c>
      <c r="BS233" s="370">
        <f t="shared" ca="1" si="248"/>
        <v>0</v>
      </c>
      <c r="BT233" s="369">
        <f t="shared" ca="1" si="208"/>
        <v>0</v>
      </c>
      <c r="BU233" s="61"/>
      <c r="BV233" s="61"/>
      <c r="BW233" s="61"/>
      <c r="BX233" s="61"/>
      <c r="BY233" s="61"/>
      <c r="BZ233" s="61"/>
      <c r="CA233" s="61"/>
      <c r="CB233" s="61"/>
      <c r="CC233" s="61"/>
      <c r="CD233" s="61"/>
      <c r="CE233" s="61"/>
      <c r="CF233" s="61"/>
      <c r="CG233" s="61"/>
      <c r="CH233" s="61"/>
      <c r="CI233" s="61"/>
      <c r="CJ233" s="61"/>
      <c r="CK233" s="61"/>
      <c r="CL233" s="61"/>
      <c r="CM233" s="61"/>
      <c r="CN233" s="61"/>
      <c r="CO233" s="61"/>
      <c r="CP233" s="61"/>
      <c r="CQ233" s="61"/>
      <c r="CR233" s="61"/>
      <c r="CS233" s="61"/>
      <c r="CT233" s="61"/>
      <c r="CU233" s="61"/>
      <c r="CV233" s="61"/>
      <c r="CW233" s="61"/>
      <c r="CX233" s="61"/>
      <c r="CY233" s="61"/>
      <c r="CZ233" s="61"/>
      <c r="DA233" s="61"/>
      <c r="DB233" s="61"/>
      <c r="DC233" s="61"/>
    </row>
    <row r="234" spans="1:107" s="58" customFormat="1" ht="16.5" customHeight="1">
      <c r="A234" s="70" t="s">
        <v>1323</v>
      </c>
      <c r="B234" s="660"/>
      <c r="C234" s="387" t="s">
        <v>102</v>
      </c>
      <c r="D234" s="387" t="s">
        <v>939</v>
      </c>
      <c r="E234" s="414" t="s">
        <v>940</v>
      </c>
      <c r="F234" s="401"/>
      <c r="G234" s="388">
        <f ca="1">VLOOKUP($C$234,[68]납품수량!$A$2:$AH$156,G$1+1,0)</f>
        <v>0</v>
      </c>
      <c r="H234" s="388">
        <f ca="1">VLOOKUP($C$234,[68]납품수량!$A$2:$AH$156,H$1+1,0)</f>
        <v>0</v>
      </c>
      <c r="I234" s="388">
        <f ca="1">VLOOKUP($C$234,[68]납품수량!$A$2:$AH$156,I$1+1,0)</f>
        <v>0</v>
      </c>
      <c r="J234" s="388">
        <f ca="1">VLOOKUP($C$234,[68]납품수량!$A$2:$AH$156,J$1+1,0)</f>
        <v>0</v>
      </c>
      <c r="K234" s="388">
        <f ca="1">VLOOKUP($C$234,[68]납품수량!$A$2:$AH$156,K$1+1,0)</f>
        <v>0</v>
      </c>
      <c r="L234" s="388">
        <f ca="1">VLOOKUP($C$234,[68]납품수량!$A$2:$AH$156,L$1+1,0)</f>
        <v>0</v>
      </c>
      <c r="M234" s="388">
        <f ca="1">VLOOKUP($C$234,[68]납품수량!$A$2:$AH$156,M$1+1,0)</f>
        <v>0</v>
      </c>
      <c r="N234" s="388">
        <f ca="1">VLOOKUP($C$234,[68]납품수량!$A$2:$AH$156,N$1+1,0)</f>
        <v>0</v>
      </c>
      <c r="O234" s="388">
        <f ca="1">VLOOKUP($C$234,[68]납품수량!$A$2:$AH$156,O$1+1,0)</f>
        <v>0</v>
      </c>
      <c r="P234" s="388">
        <f ca="1">VLOOKUP($C$234,[68]납품수량!$A$2:$AH$156,P$1+1,0)</f>
        <v>0</v>
      </c>
      <c r="Q234" s="388">
        <f ca="1">VLOOKUP($C$234,[68]납품수량!$A$2:$AH$156,Q$1+1,0)</f>
        <v>0</v>
      </c>
      <c r="R234" s="388">
        <f ca="1">VLOOKUP($C$234,[68]납품수량!$A$2:$AH$156,R$1+1,0)</f>
        <v>0</v>
      </c>
      <c r="S234" s="388">
        <f ca="1">VLOOKUP($C$234,[68]납품수량!$A$2:$AH$156,S$1+1,0)</f>
        <v>0</v>
      </c>
      <c r="T234" s="388">
        <f ca="1">VLOOKUP($C$234,[68]납품수량!$A$2:$AH$156,T$1+1,0)</f>
        <v>0</v>
      </c>
      <c r="U234" s="388">
        <f ca="1">VLOOKUP($C$234,[68]납품수량!$A$2:$AH$156,U$1+1,0)</f>
        <v>0</v>
      </c>
      <c r="V234" s="388">
        <f ca="1">VLOOKUP($C$234,[68]납품수량!$A$2:$AH$156,V$1+1,0)</f>
        <v>0</v>
      </c>
      <c r="W234" s="388">
        <f ca="1">VLOOKUP($C$234,[68]납품수량!$A$2:$AH$156,W$1+1,0)</f>
        <v>0</v>
      </c>
      <c r="X234" s="388">
        <f ca="1">VLOOKUP($C$234,[68]납품수량!$A$2:$AH$156,X$1+1,0)</f>
        <v>0</v>
      </c>
      <c r="Y234" s="388">
        <f ca="1">VLOOKUP($C$234,[68]납품수량!$A$2:$AH$156,Y$1+1,0)</f>
        <v>0</v>
      </c>
      <c r="Z234" s="388">
        <f ca="1">VLOOKUP($C$234,[68]납품수량!$A$2:$AH$156,Z$1+1,0)</f>
        <v>0</v>
      </c>
      <c r="AA234" s="388">
        <f ca="1">VLOOKUP($C$234,[68]납품수량!$A$2:$AH$156,AA$1+1,0)</f>
        <v>0</v>
      </c>
      <c r="AB234" s="388">
        <f ca="1">VLOOKUP($C$234,[68]납품수량!$A$2:$AH$156,AB$1+1,0)</f>
        <v>0</v>
      </c>
      <c r="AC234" s="388">
        <f ca="1">VLOOKUP($C$234,[68]납품수량!$A$2:$AH$156,AC$1+1,0)</f>
        <v>0</v>
      </c>
      <c r="AD234" s="388">
        <f ca="1">VLOOKUP($C$234,[68]납품수량!$A$2:$AH$156,AD$1+1,0)</f>
        <v>0</v>
      </c>
      <c r="AE234" s="388">
        <f ca="1">VLOOKUP($C$234,[68]납품수량!$A$2:$AH$156,AE$1+1,0)</f>
        <v>0</v>
      </c>
      <c r="AF234" s="388">
        <f ca="1">VLOOKUP($C$234,[68]납품수량!$A$2:$AH$156,AF$1+1,0)</f>
        <v>0</v>
      </c>
      <c r="AG234" s="388">
        <f ca="1">VLOOKUP($C$234,[68]납품수량!$A$2:$AH$156,AG$1+1,0)</f>
        <v>0</v>
      </c>
      <c r="AH234" s="388">
        <f ca="1">VLOOKUP($C$234,[68]납품수량!$A$2:$AH$156,AH$1+1,0)</f>
        <v>0</v>
      </c>
      <c r="AI234" s="388">
        <f ca="1">VLOOKUP($C$234,[68]납품수량!$A$2:$AH$156,AI$1+1,0)</f>
        <v>0</v>
      </c>
      <c r="AJ234" s="388">
        <f ca="1">VLOOKUP($C$234,[68]납품수량!$A$2:$AH$156,AJ$1+1,0)</f>
        <v>0</v>
      </c>
      <c r="AK234" s="388">
        <f ca="1">VLOOKUP($C$234,[68]납품수량!$A$2:$AH$156,AK$1+1,0)</f>
        <v>0</v>
      </c>
      <c r="AL234" s="388">
        <f t="shared" ca="1" si="244"/>
        <v>0</v>
      </c>
      <c r="AM234" s="389">
        <f t="shared" ca="1" si="206"/>
        <v>0</v>
      </c>
      <c r="AN234" s="61"/>
      <c r="AO234" s="370">
        <f t="shared" ref="AO234:BS234" ca="1" si="249">$F$234*G234</f>
        <v>0</v>
      </c>
      <c r="AP234" s="370">
        <f t="shared" ca="1" si="249"/>
        <v>0</v>
      </c>
      <c r="AQ234" s="370">
        <f t="shared" ca="1" si="249"/>
        <v>0</v>
      </c>
      <c r="AR234" s="370">
        <f t="shared" ca="1" si="249"/>
        <v>0</v>
      </c>
      <c r="AS234" s="370">
        <f t="shared" ca="1" si="249"/>
        <v>0</v>
      </c>
      <c r="AT234" s="370">
        <f t="shared" ca="1" si="249"/>
        <v>0</v>
      </c>
      <c r="AU234" s="370">
        <f t="shared" ca="1" si="249"/>
        <v>0</v>
      </c>
      <c r="AV234" s="370">
        <f t="shared" ca="1" si="249"/>
        <v>0</v>
      </c>
      <c r="AW234" s="370">
        <f t="shared" ca="1" si="249"/>
        <v>0</v>
      </c>
      <c r="AX234" s="370">
        <f t="shared" ca="1" si="249"/>
        <v>0</v>
      </c>
      <c r="AY234" s="370">
        <f t="shared" ca="1" si="249"/>
        <v>0</v>
      </c>
      <c r="AZ234" s="370">
        <f t="shared" ca="1" si="249"/>
        <v>0</v>
      </c>
      <c r="BA234" s="370">
        <f t="shared" ca="1" si="249"/>
        <v>0</v>
      </c>
      <c r="BB234" s="370">
        <f t="shared" ca="1" si="249"/>
        <v>0</v>
      </c>
      <c r="BC234" s="370">
        <f t="shared" ca="1" si="249"/>
        <v>0</v>
      </c>
      <c r="BD234" s="370">
        <f t="shared" ca="1" si="249"/>
        <v>0</v>
      </c>
      <c r="BE234" s="370">
        <f t="shared" ca="1" si="249"/>
        <v>0</v>
      </c>
      <c r="BF234" s="370">
        <f t="shared" ca="1" si="249"/>
        <v>0</v>
      </c>
      <c r="BG234" s="370">
        <f t="shared" ca="1" si="249"/>
        <v>0</v>
      </c>
      <c r="BH234" s="370">
        <f t="shared" ca="1" si="249"/>
        <v>0</v>
      </c>
      <c r="BI234" s="370">
        <f t="shared" ca="1" si="249"/>
        <v>0</v>
      </c>
      <c r="BJ234" s="370">
        <f t="shared" ca="1" si="249"/>
        <v>0</v>
      </c>
      <c r="BK234" s="370">
        <f t="shared" ca="1" si="249"/>
        <v>0</v>
      </c>
      <c r="BL234" s="370">
        <f t="shared" ca="1" si="249"/>
        <v>0</v>
      </c>
      <c r="BM234" s="370">
        <f t="shared" ca="1" si="249"/>
        <v>0</v>
      </c>
      <c r="BN234" s="370">
        <f t="shared" ca="1" si="249"/>
        <v>0</v>
      </c>
      <c r="BO234" s="370">
        <f t="shared" ca="1" si="249"/>
        <v>0</v>
      </c>
      <c r="BP234" s="370">
        <f t="shared" ca="1" si="249"/>
        <v>0</v>
      </c>
      <c r="BQ234" s="370">
        <f t="shared" ca="1" si="249"/>
        <v>0</v>
      </c>
      <c r="BR234" s="370">
        <f t="shared" ca="1" si="249"/>
        <v>0</v>
      </c>
      <c r="BS234" s="370">
        <f t="shared" ca="1" si="249"/>
        <v>0</v>
      </c>
      <c r="BT234" s="369">
        <f t="shared" ca="1" si="208"/>
        <v>0</v>
      </c>
      <c r="BU234" s="61"/>
      <c r="BV234" s="61"/>
      <c r="BW234" s="61"/>
      <c r="BX234" s="61"/>
      <c r="BY234" s="61"/>
      <c r="BZ234" s="61"/>
      <c r="CA234" s="61"/>
      <c r="CB234" s="61"/>
      <c r="CC234" s="61"/>
      <c r="CD234" s="61"/>
      <c r="CE234" s="61"/>
      <c r="CF234" s="61"/>
      <c r="CG234" s="61"/>
      <c r="CH234" s="61"/>
      <c r="CI234" s="61"/>
      <c r="CJ234" s="61"/>
      <c r="CK234" s="61"/>
      <c r="CL234" s="61"/>
      <c r="CM234" s="61"/>
      <c r="CN234" s="61"/>
      <c r="CO234" s="61"/>
      <c r="CP234" s="61"/>
      <c r="CQ234" s="61"/>
      <c r="CR234" s="61"/>
      <c r="CS234" s="61"/>
      <c r="CT234" s="61"/>
      <c r="CU234" s="61"/>
      <c r="CV234" s="61"/>
      <c r="CW234" s="61"/>
      <c r="CX234" s="61"/>
      <c r="CY234" s="61"/>
      <c r="CZ234" s="61"/>
      <c r="DA234" s="61"/>
      <c r="DB234" s="61"/>
      <c r="DC234" s="61"/>
    </row>
    <row r="235" spans="1:107" s="58" customFormat="1" ht="16.5" customHeight="1">
      <c r="A235" s="70" t="s">
        <v>1323</v>
      </c>
      <c r="B235" s="660"/>
      <c r="C235" s="387" t="s">
        <v>103</v>
      </c>
      <c r="D235" s="387" t="s">
        <v>939</v>
      </c>
      <c r="E235" s="414" t="s">
        <v>937</v>
      </c>
      <c r="F235" s="401"/>
      <c r="G235" s="388">
        <f ca="1">VLOOKUP($C$235,[68]납품수량!$A$2:$AH$156,G$1+1,0)</f>
        <v>0</v>
      </c>
      <c r="H235" s="388">
        <f ca="1">VLOOKUP($C$235,[68]납품수량!$A$2:$AH$156,H$1+1,0)</f>
        <v>0</v>
      </c>
      <c r="I235" s="388">
        <f ca="1">VLOOKUP($C$235,[68]납품수량!$A$2:$AH$156,I$1+1,0)</f>
        <v>0</v>
      </c>
      <c r="J235" s="388">
        <f ca="1">VLOOKUP($C$235,[68]납품수량!$A$2:$AH$156,J$1+1,0)</f>
        <v>0</v>
      </c>
      <c r="K235" s="388">
        <f ca="1">VLOOKUP($C$235,[68]납품수량!$A$2:$AH$156,K$1+1,0)</f>
        <v>0</v>
      </c>
      <c r="L235" s="388">
        <f ca="1">VLOOKUP($C$235,[68]납품수량!$A$2:$AH$156,L$1+1,0)</f>
        <v>0</v>
      </c>
      <c r="M235" s="388">
        <f ca="1">VLOOKUP($C$235,[68]납품수량!$A$2:$AH$156,M$1+1,0)</f>
        <v>0</v>
      </c>
      <c r="N235" s="388">
        <f ca="1">VLOOKUP($C$235,[68]납품수량!$A$2:$AH$156,N$1+1,0)</f>
        <v>0</v>
      </c>
      <c r="O235" s="388">
        <f ca="1">VLOOKUP($C$235,[68]납품수량!$A$2:$AH$156,O$1+1,0)</f>
        <v>0</v>
      </c>
      <c r="P235" s="388">
        <f ca="1">VLOOKUP($C$235,[68]납품수량!$A$2:$AH$156,P$1+1,0)</f>
        <v>0</v>
      </c>
      <c r="Q235" s="388">
        <f ca="1">VLOOKUP($C$235,[68]납품수량!$A$2:$AH$156,Q$1+1,0)</f>
        <v>0</v>
      </c>
      <c r="R235" s="388">
        <f ca="1">VLOOKUP($C$235,[68]납품수량!$A$2:$AH$156,R$1+1,0)</f>
        <v>0</v>
      </c>
      <c r="S235" s="388">
        <f ca="1">VLOOKUP($C$235,[68]납품수량!$A$2:$AH$156,S$1+1,0)</f>
        <v>0</v>
      </c>
      <c r="T235" s="388">
        <f ca="1">VLOOKUP($C$235,[68]납품수량!$A$2:$AH$156,T$1+1,0)</f>
        <v>0</v>
      </c>
      <c r="U235" s="388">
        <f ca="1">VLOOKUP($C$235,[68]납품수량!$A$2:$AH$156,U$1+1,0)</f>
        <v>0</v>
      </c>
      <c r="V235" s="388">
        <f ca="1">VLOOKUP($C$235,[68]납품수량!$A$2:$AH$156,V$1+1,0)</f>
        <v>0</v>
      </c>
      <c r="W235" s="388">
        <f ca="1">VLOOKUP($C$235,[68]납품수량!$A$2:$AH$156,W$1+1,0)</f>
        <v>0</v>
      </c>
      <c r="X235" s="388">
        <f ca="1">VLOOKUP($C$235,[68]납품수량!$A$2:$AH$156,X$1+1,0)</f>
        <v>0</v>
      </c>
      <c r="Y235" s="388">
        <f ca="1">VLOOKUP($C$235,[68]납품수량!$A$2:$AH$156,Y$1+1,0)</f>
        <v>0</v>
      </c>
      <c r="Z235" s="388">
        <f ca="1">VLOOKUP($C$235,[68]납품수량!$A$2:$AH$156,Z$1+1,0)</f>
        <v>0</v>
      </c>
      <c r="AA235" s="388">
        <f ca="1">VLOOKUP($C$235,[68]납품수량!$A$2:$AH$156,AA$1+1,0)</f>
        <v>0</v>
      </c>
      <c r="AB235" s="388">
        <f ca="1">VLOOKUP($C$235,[68]납품수량!$A$2:$AH$156,AB$1+1,0)</f>
        <v>0</v>
      </c>
      <c r="AC235" s="388">
        <f ca="1">VLOOKUP($C$235,[68]납품수량!$A$2:$AH$156,AC$1+1,0)</f>
        <v>0</v>
      </c>
      <c r="AD235" s="388">
        <f ca="1">VLOOKUP($C$235,[68]납품수량!$A$2:$AH$156,AD$1+1,0)</f>
        <v>0</v>
      </c>
      <c r="AE235" s="388">
        <f ca="1">VLOOKUP($C$235,[68]납품수량!$A$2:$AH$156,AE$1+1,0)</f>
        <v>0</v>
      </c>
      <c r="AF235" s="388">
        <f ca="1">VLOOKUP($C$235,[68]납품수량!$A$2:$AH$156,AF$1+1,0)</f>
        <v>0</v>
      </c>
      <c r="AG235" s="388">
        <f ca="1">VLOOKUP($C$235,[68]납품수량!$A$2:$AH$156,AG$1+1,0)</f>
        <v>0</v>
      </c>
      <c r="AH235" s="388">
        <f ca="1">VLOOKUP($C$235,[68]납품수량!$A$2:$AH$156,AH$1+1,0)</f>
        <v>0</v>
      </c>
      <c r="AI235" s="388">
        <f ca="1">VLOOKUP($C$235,[68]납품수량!$A$2:$AH$156,AI$1+1,0)</f>
        <v>0</v>
      </c>
      <c r="AJ235" s="388">
        <f ca="1">VLOOKUP($C$235,[68]납품수량!$A$2:$AH$156,AJ$1+1,0)</f>
        <v>0</v>
      </c>
      <c r="AK235" s="388">
        <f ca="1">VLOOKUP($C$235,[68]납품수량!$A$2:$AH$156,AK$1+1,0)</f>
        <v>0</v>
      </c>
      <c r="AL235" s="388">
        <f t="shared" ca="1" si="244"/>
        <v>0</v>
      </c>
      <c r="AM235" s="389">
        <f t="shared" ca="1" si="206"/>
        <v>0</v>
      </c>
      <c r="AN235" s="61"/>
      <c r="AO235" s="370">
        <f t="shared" ref="AO235:BS235" ca="1" si="250">$F$235*G235</f>
        <v>0</v>
      </c>
      <c r="AP235" s="370">
        <f t="shared" ca="1" si="250"/>
        <v>0</v>
      </c>
      <c r="AQ235" s="370">
        <f t="shared" ca="1" si="250"/>
        <v>0</v>
      </c>
      <c r="AR235" s="370">
        <f t="shared" ca="1" si="250"/>
        <v>0</v>
      </c>
      <c r="AS235" s="370">
        <f t="shared" ca="1" si="250"/>
        <v>0</v>
      </c>
      <c r="AT235" s="370">
        <f t="shared" ca="1" si="250"/>
        <v>0</v>
      </c>
      <c r="AU235" s="370">
        <f t="shared" ca="1" si="250"/>
        <v>0</v>
      </c>
      <c r="AV235" s="370">
        <f t="shared" ca="1" si="250"/>
        <v>0</v>
      </c>
      <c r="AW235" s="370">
        <f t="shared" ca="1" si="250"/>
        <v>0</v>
      </c>
      <c r="AX235" s="370">
        <f t="shared" ca="1" si="250"/>
        <v>0</v>
      </c>
      <c r="AY235" s="370">
        <f t="shared" ca="1" si="250"/>
        <v>0</v>
      </c>
      <c r="AZ235" s="370">
        <f t="shared" ca="1" si="250"/>
        <v>0</v>
      </c>
      <c r="BA235" s="370">
        <f t="shared" ca="1" si="250"/>
        <v>0</v>
      </c>
      <c r="BB235" s="370">
        <f t="shared" ca="1" si="250"/>
        <v>0</v>
      </c>
      <c r="BC235" s="370">
        <f t="shared" ca="1" si="250"/>
        <v>0</v>
      </c>
      <c r="BD235" s="370">
        <f t="shared" ca="1" si="250"/>
        <v>0</v>
      </c>
      <c r="BE235" s="370">
        <f t="shared" ca="1" si="250"/>
        <v>0</v>
      </c>
      <c r="BF235" s="370">
        <f t="shared" ca="1" si="250"/>
        <v>0</v>
      </c>
      <c r="BG235" s="370">
        <f t="shared" ca="1" si="250"/>
        <v>0</v>
      </c>
      <c r="BH235" s="370">
        <f t="shared" ca="1" si="250"/>
        <v>0</v>
      </c>
      <c r="BI235" s="370">
        <f t="shared" ca="1" si="250"/>
        <v>0</v>
      </c>
      <c r="BJ235" s="370">
        <f t="shared" ca="1" si="250"/>
        <v>0</v>
      </c>
      <c r="BK235" s="370">
        <f t="shared" ca="1" si="250"/>
        <v>0</v>
      </c>
      <c r="BL235" s="370">
        <f t="shared" ca="1" si="250"/>
        <v>0</v>
      </c>
      <c r="BM235" s="370">
        <f t="shared" ca="1" si="250"/>
        <v>0</v>
      </c>
      <c r="BN235" s="370">
        <f t="shared" ca="1" si="250"/>
        <v>0</v>
      </c>
      <c r="BO235" s="370">
        <f t="shared" ca="1" si="250"/>
        <v>0</v>
      </c>
      <c r="BP235" s="370">
        <f t="shared" ca="1" si="250"/>
        <v>0</v>
      </c>
      <c r="BQ235" s="370">
        <f t="shared" ca="1" si="250"/>
        <v>0</v>
      </c>
      <c r="BR235" s="370">
        <f t="shared" ca="1" si="250"/>
        <v>0</v>
      </c>
      <c r="BS235" s="370">
        <f t="shared" ca="1" si="250"/>
        <v>0</v>
      </c>
      <c r="BT235" s="369">
        <f t="shared" ca="1" si="208"/>
        <v>0</v>
      </c>
      <c r="BU235" s="61"/>
      <c r="BV235" s="61"/>
      <c r="BW235" s="61"/>
      <c r="BX235" s="61"/>
      <c r="BY235" s="61"/>
      <c r="BZ235" s="61"/>
      <c r="CA235" s="61"/>
      <c r="CB235" s="61"/>
      <c r="CC235" s="61"/>
      <c r="CD235" s="61"/>
      <c r="CE235" s="61"/>
      <c r="CF235" s="61"/>
      <c r="CG235" s="61"/>
      <c r="CH235" s="61"/>
      <c r="CI235" s="61"/>
      <c r="CJ235" s="61"/>
      <c r="CK235" s="61"/>
      <c r="CL235" s="61"/>
      <c r="CM235" s="61"/>
      <c r="CN235" s="61"/>
      <c r="CO235" s="61"/>
      <c r="CP235" s="61"/>
      <c r="CQ235" s="61"/>
      <c r="CR235" s="61"/>
      <c r="CS235" s="61"/>
      <c r="CT235" s="61"/>
      <c r="CU235" s="61"/>
      <c r="CV235" s="61"/>
      <c r="CW235" s="61"/>
      <c r="CX235" s="61"/>
      <c r="CY235" s="61"/>
      <c r="CZ235" s="61"/>
      <c r="DA235" s="61"/>
      <c r="DB235" s="61"/>
      <c r="DC235" s="61"/>
    </row>
    <row r="236" spans="1:107" s="58" customFormat="1" ht="16.5" customHeight="1">
      <c r="A236" s="70" t="s">
        <v>1323</v>
      </c>
      <c r="B236" s="660"/>
      <c r="C236" s="387" t="s">
        <v>8</v>
      </c>
      <c r="D236" s="387" t="s">
        <v>793</v>
      </c>
      <c r="E236" s="414" t="s">
        <v>785</v>
      </c>
      <c r="F236" s="401"/>
      <c r="G236" s="388">
        <f ca="1">VLOOKUP($C$236,[68]납품수량!$A$2:$AH$156,G$1+1,0)</f>
        <v>0</v>
      </c>
      <c r="H236" s="388">
        <f ca="1">VLOOKUP($C$236,[68]납품수량!$A$2:$AH$156,H$1+1,0)</f>
        <v>0</v>
      </c>
      <c r="I236" s="388">
        <f ca="1">VLOOKUP($C$236,[68]납품수량!$A$2:$AH$156,I$1+1,0)</f>
        <v>0</v>
      </c>
      <c r="J236" s="388">
        <f ca="1">VLOOKUP($C$236,[68]납품수량!$A$2:$AH$156,J$1+1,0)</f>
        <v>0</v>
      </c>
      <c r="K236" s="388">
        <f ca="1">VLOOKUP($C$236,[68]납품수량!$A$2:$AH$156,K$1+1,0)</f>
        <v>0</v>
      </c>
      <c r="L236" s="388">
        <f ca="1">VLOOKUP($C$236,[68]납품수량!$A$2:$AH$156,L$1+1,0)</f>
        <v>0</v>
      </c>
      <c r="M236" s="388">
        <f ca="1">VLOOKUP($C$236,[68]납품수량!$A$2:$AH$156,M$1+1,0)</f>
        <v>0</v>
      </c>
      <c r="N236" s="388">
        <f ca="1">VLOOKUP($C$236,[68]납품수량!$A$2:$AH$156,N$1+1,0)</f>
        <v>0</v>
      </c>
      <c r="O236" s="388">
        <f ca="1">VLOOKUP($C$236,[68]납품수량!$A$2:$AH$156,O$1+1,0)</f>
        <v>0</v>
      </c>
      <c r="P236" s="388">
        <f ca="1">VLOOKUP($C$236,[68]납품수량!$A$2:$AH$156,P$1+1,0)</f>
        <v>0</v>
      </c>
      <c r="Q236" s="388">
        <f ca="1">VLOOKUP($C$236,[68]납품수량!$A$2:$AH$156,Q$1+1,0)</f>
        <v>0</v>
      </c>
      <c r="R236" s="388">
        <f ca="1">VLOOKUP($C$236,[68]납품수량!$A$2:$AH$156,R$1+1,0)</f>
        <v>0</v>
      </c>
      <c r="S236" s="388">
        <f ca="1">VLOOKUP($C$236,[68]납품수량!$A$2:$AH$156,S$1+1,0)</f>
        <v>0</v>
      </c>
      <c r="T236" s="388">
        <f ca="1">VLOOKUP($C$236,[68]납품수량!$A$2:$AH$156,T$1+1,0)</f>
        <v>0</v>
      </c>
      <c r="U236" s="388">
        <f ca="1">VLOOKUP($C$236,[68]납품수량!$A$2:$AH$156,U$1+1,0)</f>
        <v>0</v>
      </c>
      <c r="V236" s="388">
        <f ca="1">VLOOKUP($C$236,[68]납품수량!$A$2:$AH$156,V$1+1,0)</f>
        <v>0</v>
      </c>
      <c r="W236" s="388">
        <f ca="1">VLOOKUP($C$236,[68]납품수량!$A$2:$AH$156,W$1+1,0)</f>
        <v>0</v>
      </c>
      <c r="X236" s="388">
        <f ca="1">VLOOKUP($C$236,[68]납품수량!$A$2:$AH$156,X$1+1,0)</f>
        <v>0</v>
      </c>
      <c r="Y236" s="388">
        <f ca="1">VLOOKUP($C$236,[68]납품수량!$A$2:$AH$156,Y$1+1,0)</f>
        <v>0</v>
      </c>
      <c r="Z236" s="388">
        <f ca="1">VLOOKUP($C$236,[68]납품수량!$A$2:$AH$156,Z$1+1,0)</f>
        <v>0</v>
      </c>
      <c r="AA236" s="388">
        <f ca="1">VLOOKUP($C$236,[68]납품수량!$A$2:$AH$156,AA$1+1,0)</f>
        <v>0</v>
      </c>
      <c r="AB236" s="388">
        <f ca="1">VLOOKUP($C$236,[68]납품수량!$A$2:$AH$156,AB$1+1,0)</f>
        <v>0</v>
      </c>
      <c r="AC236" s="388">
        <f ca="1">VLOOKUP($C$236,[68]납품수량!$A$2:$AH$156,AC$1+1,0)</f>
        <v>0</v>
      </c>
      <c r="AD236" s="388">
        <f ca="1">VLOOKUP($C$236,[68]납품수량!$A$2:$AH$156,AD$1+1,0)</f>
        <v>0</v>
      </c>
      <c r="AE236" s="388">
        <f ca="1">VLOOKUP($C$236,[68]납품수량!$A$2:$AH$156,AE$1+1,0)</f>
        <v>0</v>
      </c>
      <c r="AF236" s="388">
        <f ca="1">VLOOKUP($C$236,[68]납품수량!$A$2:$AH$156,AF$1+1,0)</f>
        <v>0</v>
      </c>
      <c r="AG236" s="388">
        <f ca="1">VLOOKUP($C$236,[68]납품수량!$A$2:$AH$156,AG$1+1,0)</f>
        <v>0</v>
      </c>
      <c r="AH236" s="388">
        <f ca="1">VLOOKUP($C$236,[68]납품수량!$A$2:$AH$156,AH$1+1,0)</f>
        <v>0</v>
      </c>
      <c r="AI236" s="388">
        <f ca="1">VLOOKUP($C$236,[68]납품수량!$A$2:$AH$156,AI$1+1,0)</f>
        <v>0</v>
      </c>
      <c r="AJ236" s="388">
        <f ca="1">VLOOKUP($C$236,[68]납품수량!$A$2:$AH$156,AJ$1+1,0)</f>
        <v>0</v>
      </c>
      <c r="AK236" s="388">
        <f ca="1">VLOOKUP($C$236,[68]납품수량!$A$2:$AH$156,AK$1+1,0)</f>
        <v>0</v>
      </c>
      <c r="AL236" s="388">
        <f t="shared" ca="1" si="244"/>
        <v>0</v>
      </c>
      <c r="AM236" s="389">
        <f t="shared" ca="1" si="206"/>
        <v>0</v>
      </c>
      <c r="AN236" s="61"/>
      <c r="AO236" s="370">
        <f t="shared" ref="AO236:BS236" ca="1" si="251">$F$236*G236</f>
        <v>0</v>
      </c>
      <c r="AP236" s="370">
        <f t="shared" ca="1" si="251"/>
        <v>0</v>
      </c>
      <c r="AQ236" s="370">
        <f t="shared" ca="1" si="251"/>
        <v>0</v>
      </c>
      <c r="AR236" s="370">
        <f t="shared" ca="1" si="251"/>
        <v>0</v>
      </c>
      <c r="AS236" s="370">
        <f t="shared" ca="1" si="251"/>
        <v>0</v>
      </c>
      <c r="AT236" s="370">
        <f t="shared" ca="1" si="251"/>
        <v>0</v>
      </c>
      <c r="AU236" s="370">
        <f t="shared" ca="1" si="251"/>
        <v>0</v>
      </c>
      <c r="AV236" s="370">
        <f t="shared" ca="1" si="251"/>
        <v>0</v>
      </c>
      <c r="AW236" s="370">
        <f t="shared" ca="1" si="251"/>
        <v>0</v>
      </c>
      <c r="AX236" s="370">
        <f t="shared" ca="1" si="251"/>
        <v>0</v>
      </c>
      <c r="AY236" s="370">
        <f t="shared" ca="1" si="251"/>
        <v>0</v>
      </c>
      <c r="AZ236" s="370">
        <f t="shared" ca="1" si="251"/>
        <v>0</v>
      </c>
      <c r="BA236" s="370">
        <f t="shared" ca="1" si="251"/>
        <v>0</v>
      </c>
      <c r="BB236" s="370">
        <f t="shared" ca="1" si="251"/>
        <v>0</v>
      </c>
      <c r="BC236" s="370">
        <f t="shared" ca="1" si="251"/>
        <v>0</v>
      </c>
      <c r="BD236" s="370">
        <f t="shared" ca="1" si="251"/>
        <v>0</v>
      </c>
      <c r="BE236" s="370">
        <f t="shared" ca="1" si="251"/>
        <v>0</v>
      </c>
      <c r="BF236" s="370">
        <f t="shared" ca="1" si="251"/>
        <v>0</v>
      </c>
      <c r="BG236" s="370">
        <f t="shared" ca="1" si="251"/>
        <v>0</v>
      </c>
      <c r="BH236" s="370">
        <f t="shared" ca="1" si="251"/>
        <v>0</v>
      </c>
      <c r="BI236" s="370">
        <f t="shared" ca="1" si="251"/>
        <v>0</v>
      </c>
      <c r="BJ236" s="370">
        <f t="shared" ca="1" si="251"/>
        <v>0</v>
      </c>
      <c r="BK236" s="370">
        <f t="shared" ca="1" si="251"/>
        <v>0</v>
      </c>
      <c r="BL236" s="370">
        <f t="shared" ca="1" si="251"/>
        <v>0</v>
      </c>
      <c r="BM236" s="370">
        <f t="shared" ca="1" si="251"/>
        <v>0</v>
      </c>
      <c r="BN236" s="370">
        <f t="shared" ca="1" si="251"/>
        <v>0</v>
      </c>
      <c r="BO236" s="370">
        <f t="shared" ca="1" si="251"/>
        <v>0</v>
      </c>
      <c r="BP236" s="370">
        <f t="shared" ca="1" si="251"/>
        <v>0</v>
      </c>
      <c r="BQ236" s="370">
        <f t="shared" ca="1" si="251"/>
        <v>0</v>
      </c>
      <c r="BR236" s="370">
        <f t="shared" ca="1" si="251"/>
        <v>0</v>
      </c>
      <c r="BS236" s="370">
        <f t="shared" ca="1" si="251"/>
        <v>0</v>
      </c>
      <c r="BT236" s="369">
        <f t="shared" ca="1" si="208"/>
        <v>0</v>
      </c>
      <c r="BU236" s="61"/>
      <c r="BV236" s="61"/>
      <c r="BW236" s="61"/>
      <c r="BX236" s="61"/>
      <c r="BY236" s="61"/>
      <c r="BZ236" s="61"/>
      <c r="CA236" s="61"/>
      <c r="CB236" s="61"/>
      <c r="CC236" s="61"/>
      <c r="CD236" s="61"/>
      <c r="CE236" s="61"/>
      <c r="CF236" s="61"/>
      <c r="CG236" s="61"/>
      <c r="CH236" s="61"/>
      <c r="CI236" s="61"/>
      <c r="CJ236" s="61"/>
      <c r="CK236" s="61"/>
      <c r="CL236" s="61"/>
      <c r="CM236" s="61"/>
      <c r="CN236" s="61"/>
      <c r="CO236" s="61"/>
      <c r="CP236" s="61"/>
      <c r="CQ236" s="61"/>
      <c r="CR236" s="61"/>
      <c r="CS236" s="61"/>
      <c r="CT236" s="61"/>
      <c r="CU236" s="61"/>
      <c r="CV236" s="61"/>
      <c r="CW236" s="61"/>
      <c r="CX236" s="61"/>
      <c r="CY236" s="61"/>
      <c r="CZ236" s="61"/>
      <c r="DA236" s="61"/>
      <c r="DB236" s="61"/>
      <c r="DC236" s="61"/>
    </row>
    <row r="237" spans="1:107" s="58" customFormat="1" ht="16.5" customHeight="1">
      <c r="A237" s="70" t="s">
        <v>1323</v>
      </c>
      <c r="B237" s="660"/>
      <c r="C237" s="387" t="s">
        <v>104</v>
      </c>
      <c r="D237" s="387" t="s">
        <v>793</v>
      </c>
      <c r="E237" s="414" t="s">
        <v>821</v>
      </c>
      <c r="F237" s="401"/>
      <c r="G237" s="388">
        <f ca="1">VLOOKUP($C$237,[68]납품수량!$A$2:$AH$156,G$1+1,0)</f>
        <v>0</v>
      </c>
      <c r="H237" s="388">
        <f ca="1">VLOOKUP($C$237,[68]납품수량!$A$2:$AH$156,H$1+1,0)</f>
        <v>0</v>
      </c>
      <c r="I237" s="388">
        <f ca="1">VLOOKUP($C$237,[68]납품수량!$A$2:$AH$156,I$1+1,0)</f>
        <v>0</v>
      </c>
      <c r="J237" s="388">
        <f ca="1">VLOOKUP($C$237,[68]납품수량!$A$2:$AH$156,J$1+1,0)</f>
        <v>0</v>
      </c>
      <c r="K237" s="388">
        <f ca="1">VLOOKUP($C$237,[68]납품수량!$A$2:$AH$156,K$1+1,0)</f>
        <v>0</v>
      </c>
      <c r="L237" s="388">
        <f ca="1">VLOOKUP($C$237,[68]납품수량!$A$2:$AH$156,L$1+1,0)</f>
        <v>0</v>
      </c>
      <c r="M237" s="388">
        <f ca="1">VLOOKUP($C$237,[68]납품수량!$A$2:$AH$156,M$1+1,0)</f>
        <v>0</v>
      </c>
      <c r="N237" s="388">
        <f ca="1">VLOOKUP($C$237,[68]납품수량!$A$2:$AH$156,N$1+1,0)</f>
        <v>0</v>
      </c>
      <c r="O237" s="388">
        <f ca="1">VLOOKUP($C$237,[68]납품수량!$A$2:$AH$156,O$1+1,0)</f>
        <v>0</v>
      </c>
      <c r="P237" s="388">
        <f ca="1">VLOOKUP($C$237,[68]납품수량!$A$2:$AH$156,P$1+1,0)</f>
        <v>0</v>
      </c>
      <c r="Q237" s="388">
        <f ca="1">VLOOKUP($C$237,[68]납품수량!$A$2:$AH$156,Q$1+1,0)</f>
        <v>0</v>
      </c>
      <c r="R237" s="388">
        <f ca="1">VLOOKUP($C$237,[68]납품수량!$A$2:$AH$156,R$1+1,0)</f>
        <v>0</v>
      </c>
      <c r="S237" s="388">
        <f ca="1">VLOOKUP($C$237,[68]납품수량!$A$2:$AH$156,S$1+1,0)</f>
        <v>0</v>
      </c>
      <c r="T237" s="388">
        <f ca="1">VLOOKUP($C$237,[68]납품수량!$A$2:$AH$156,T$1+1,0)</f>
        <v>0</v>
      </c>
      <c r="U237" s="388">
        <f ca="1">VLOOKUP($C$237,[68]납품수량!$A$2:$AH$156,U$1+1,0)</f>
        <v>0</v>
      </c>
      <c r="V237" s="388">
        <f ca="1">VLOOKUP($C$237,[68]납품수량!$A$2:$AH$156,V$1+1,0)</f>
        <v>0</v>
      </c>
      <c r="W237" s="388">
        <f ca="1">VLOOKUP($C$237,[68]납품수량!$A$2:$AH$156,W$1+1,0)</f>
        <v>0</v>
      </c>
      <c r="X237" s="388">
        <f ca="1">VLOOKUP($C$237,[68]납품수량!$A$2:$AH$156,X$1+1,0)</f>
        <v>0</v>
      </c>
      <c r="Y237" s="388">
        <f ca="1">VLOOKUP($C$237,[68]납품수량!$A$2:$AH$156,Y$1+1,0)</f>
        <v>0</v>
      </c>
      <c r="Z237" s="388">
        <f ca="1">VLOOKUP($C$237,[68]납품수량!$A$2:$AH$156,Z$1+1,0)</f>
        <v>0</v>
      </c>
      <c r="AA237" s="388">
        <f ca="1">VLOOKUP($C$237,[68]납품수량!$A$2:$AH$156,AA$1+1,0)</f>
        <v>0</v>
      </c>
      <c r="AB237" s="388">
        <f ca="1">VLOOKUP($C$237,[68]납품수량!$A$2:$AH$156,AB$1+1,0)</f>
        <v>0</v>
      </c>
      <c r="AC237" s="388">
        <f ca="1">VLOOKUP($C$237,[68]납품수량!$A$2:$AH$156,AC$1+1,0)</f>
        <v>0</v>
      </c>
      <c r="AD237" s="388">
        <f ca="1">VLOOKUP($C$237,[68]납품수량!$A$2:$AH$156,AD$1+1,0)</f>
        <v>0</v>
      </c>
      <c r="AE237" s="388">
        <f ca="1">VLOOKUP($C$237,[68]납품수량!$A$2:$AH$156,AE$1+1,0)</f>
        <v>0</v>
      </c>
      <c r="AF237" s="388">
        <f ca="1">VLOOKUP($C$237,[68]납품수량!$A$2:$AH$156,AF$1+1,0)</f>
        <v>0</v>
      </c>
      <c r="AG237" s="388">
        <f ca="1">VLOOKUP($C$237,[68]납품수량!$A$2:$AH$156,AG$1+1,0)</f>
        <v>0</v>
      </c>
      <c r="AH237" s="388">
        <f ca="1">VLOOKUP($C$237,[68]납품수량!$A$2:$AH$156,AH$1+1,0)</f>
        <v>0</v>
      </c>
      <c r="AI237" s="388">
        <f ca="1">VLOOKUP($C$237,[68]납품수량!$A$2:$AH$156,AI$1+1,0)</f>
        <v>0</v>
      </c>
      <c r="AJ237" s="388">
        <f ca="1">VLOOKUP($C$237,[68]납품수량!$A$2:$AH$156,AJ$1+1,0)</f>
        <v>0</v>
      </c>
      <c r="AK237" s="388">
        <f ca="1">VLOOKUP($C$237,[68]납품수량!$A$2:$AH$156,AK$1+1,0)</f>
        <v>0</v>
      </c>
      <c r="AL237" s="388">
        <f t="shared" ca="1" si="244"/>
        <v>0</v>
      </c>
      <c r="AM237" s="389">
        <f t="shared" ca="1" si="206"/>
        <v>0</v>
      </c>
      <c r="AN237" s="61"/>
      <c r="AO237" s="370">
        <f t="shared" ref="AO237:BS237" ca="1" si="252">$F$237*G237</f>
        <v>0</v>
      </c>
      <c r="AP237" s="370">
        <f t="shared" ca="1" si="252"/>
        <v>0</v>
      </c>
      <c r="AQ237" s="370">
        <f t="shared" ca="1" si="252"/>
        <v>0</v>
      </c>
      <c r="AR237" s="370">
        <f t="shared" ca="1" si="252"/>
        <v>0</v>
      </c>
      <c r="AS237" s="370">
        <f t="shared" ca="1" si="252"/>
        <v>0</v>
      </c>
      <c r="AT237" s="370">
        <f t="shared" ca="1" si="252"/>
        <v>0</v>
      </c>
      <c r="AU237" s="370">
        <f t="shared" ca="1" si="252"/>
        <v>0</v>
      </c>
      <c r="AV237" s="370">
        <f t="shared" ca="1" si="252"/>
        <v>0</v>
      </c>
      <c r="AW237" s="370">
        <f t="shared" ca="1" si="252"/>
        <v>0</v>
      </c>
      <c r="AX237" s="370">
        <f t="shared" ca="1" si="252"/>
        <v>0</v>
      </c>
      <c r="AY237" s="370">
        <f t="shared" ca="1" si="252"/>
        <v>0</v>
      </c>
      <c r="AZ237" s="370">
        <f t="shared" ca="1" si="252"/>
        <v>0</v>
      </c>
      <c r="BA237" s="370">
        <f t="shared" ca="1" si="252"/>
        <v>0</v>
      </c>
      <c r="BB237" s="370">
        <f t="shared" ca="1" si="252"/>
        <v>0</v>
      </c>
      <c r="BC237" s="370">
        <f t="shared" ca="1" si="252"/>
        <v>0</v>
      </c>
      <c r="BD237" s="370">
        <f t="shared" ca="1" si="252"/>
        <v>0</v>
      </c>
      <c r="BE237" s="370">
        <f t="shared" ca="1" si="252"/>
        <v>0</v>
      </c>
      <c r="BF237" s="370">
        <f t="shared" ca="1" si="252"/>
        <v>0</v>
      </c>
      <c r="BG237" s="370">
        <f t="shared" ca="1" si="252"/>
        <v>0</v>
      </c>
      <c r="BH237" s="370">
        <f t="shared" ca="1" si="252"/>
        <v>0</v>
      </c>
      <c r="BI237" s="370">
        <f t="shared" ca="1" si="252"/>
        <v>0</v>
      </c>
      <c r="BJ237" s="370">
        <f t="shared" ca="1" si="252"/>
        <v>0</v>
      </c>
      <c r="BK237" s="370">
        <f t="shared" ca="1" si="252"/>
        <v>0</v>
      </c>
      <c r="BL237" s="370">
        <f t="shared" ca="1" si="252"/>
        <v>0</v>
      </c>
      <c r="BM237" s="370">
        <f t="shared" ca="1" si="252"/>
        <v>0</v>
      </c>
      <c r="BN237" s="370">
        <f t="shared" ca="1" si="252"/>
        <v>0</v>
      </c>
      <c r="BO237" s="370">
        <f t="shared" ca="1" si="252"/>
        <v>0</v>
      </c>
      <c r="BP237" s="370">
        <f t="shared" ca="1" si="252"/>
        <v>0</v>
      </c>
      <c r="BQ237" s="370">
        <f t="shared" ca="1" si="252"/>
        <v>0</v>
      </c>
      <c r="BR237" s="370">
        <f t="shared" ca="1" si="252"/>
        <v>0</v>
      </c>
      <c r="BS237" s="370">
        <f t="shared" ca="1" si="252"/>
        <v>0</v>
      </c>
      <c r="BT237" s="369">
        <f t="shared" ca="1" si="208"/>
        <v>0</v>
      </c>
      <c r="BU237" s="61"/>
      <c r="BV237" s="61"/>
      <c r="BW237" s="61"/>
      <c r="BX237" s="61"/>
      <c r="BY237" s="61"/>
      <c r="BZ237" s="61"/>
      <c r="CA237" s="61"/>
      <c r="CB237" s="61"/>
      <c r="CC237" s="61"/>
      <c r="CD237" s="61"/>
      <c r="CE237" s="61"/>
      <c r="CF237" s="61"/>
      <c r="CG237" s="61"/>
      <c r="CH237" s="61"/>
      <c r="CI237" s="61"/>
      <c r="CJ237" s="61"/>
      <c r="CK237" s="61"/>
      <c r="CL237" s="61"/>
      <c r="CM237" s="61"/>
      <c r="CN237" s="61"/>
      <c r="CO237" s="61"/>
      <c r="CP237" s="61"/>
      <c r="CQ237" s="61"/>
      <c r="CR237" s="61"/>
      <c r="CS237" s="61"/>
      <c r="CT237" s="61"/>
      <c r="CU237" s="61"/>
      <c r="CV237" s="61"/>
      <c r="CW237" s="61"/>
      <c r="CX237" s="61"/>
      <c r="CY237" s="61"/>
      <c r="CZ237" s="61"/>
      <c r="DA237" s="61"/>
      <c r="DB237" s="61"/>
      <c r="DC237" s="61"/>
    </row>
    <row r="238" spans="1:107" s="58" customFormat="1" ht="16.5" customHeight="1">
      <c r="A238" s="70" t="s">
        <v>1323</v>
      </c>
      <c r="B238" s="660"/>
      <c r="C238" s="387" t="s">
        <v>105</v>
      </c>
      <c r="D238" s="387" t="s">
        <v>793</v>
      </c>
      <c r="E238" s="414" t="s">
        <v>938</v>
      </c>
      <c r="F238" s="401"/>
      <c r="G238" s="388">
        <f ca="1">VLOOKUP($C$238,[68]납품수량!$A$2:$AH$156,G$1+1,0)</f>
        <v>0</v>
      </c>
      <c r="H238" s="388">
        <f ca="1">VLOOKUP($C$238,[68]납품수량!$A$2:$AH$156,H$1+1,0)</f>
        <v>0</v>
      </c>
      <c r="I238" s="388">
        <f ca="1">VLOOKUP($C$238,[68]납품수량!$A$2:$AH$156,I$1+1,0)</f>
        <v>0</v>
      </c>
      <c r="J238" s="388">
        <f ca="1">VLOOKUP($C$238,[68]납품수량!$A$2:$AH$156,J$1+1,0)</f>
        <v>0</v>
      </c>
      <c r="K238" s="388">
        <f ca="1">VLOOKUP($C$238,[68]납품수량!$A$2:$AH$156,K$1+1,0)</f>
        <v>0</v>
      </c>
      <c r="L238" s="388">
        <f ca="1">VLOOKUP($C$238,[68]납품수량!$A$2:$AH$156,L$1+1,0)</f>
        <v>0</v>
      </c>
      <c r="M238" s="388">
        <f ca="1">VLOOKUP($C$238,[68]납품수량!$A$2:$AH$156,M$1+1,0)</f>
        <v>0</v>
      </c>
      <c r="N238" s="388">
        <f ca="1">VLOOKUP($C$238,[68]납품수량!$A$2:$AH$156,N$1+1,0)</f>
        <v>0</v>
      </c>
      <c r="O238" s="388">
        <f ca="1">VLOOKUP($C$238,[68]납품수량!$A$2:$AH$156,O$1+1,0)</f>
        <v>0</v>
      </c>
      <c r="P238" s="388">
        <f ca="1">VLOOKUP($C$238,[68]납품수량!$A$2:$AH$156,P$1+1,0)</f>
        <v>0</v>
      </c>
      <c r="Q238" s="388">
        <f ca="1">VLOOKUP($C$238,[68]납품수량!$A$2:$AH$156,Q$1+1,0)</f>
        <v>0</v>
      </c>
      <c r="R238" s="388">
        <f ca="1">VLOOKUP($C$238,[68]납품수량!$A$2:$AH$156,R$1+1,0)</f>
        <v>0</v>
      </c>
      <c r="S238" s="388">
        <f ca="1">VLOOKUP($C$238,[68]납품수량!$A$2:$AH$156,S$1+1,0)</f>
        <v>0</v>
      </c>
      <c r="T238" s="388">
        <f ca="1">VLOOKUP($C$238,[68]납품수량!$A$2:$AH$156,T$1+1,0)</f>
        <v>0</v>
      </c>
      <c r="U238" s="388">
        <f ca="1">VLOOKUP($C$238,[68]납품수량!$A$2:$AH$156,U$1+1,0)</f>
        <v>0</v>
      </c>
      <c r="V238" s="388">
        <f ca="1">VLOOKUP($C$238,[68]납품수량!$A$2:$AH$156,V$1+1,0)</f>
        <v>0</v>
      </c>
      <c r="W238" s="388">
        <f ca="1">VLOOKUP($C$238,[68]납품수량!$A$2:$AH$156,W$1+1,0)</f>
        <v>0</v>
      </c>
      <c r="X238" s="388">
        <f ca="1">VLOOKUP($C$238,[68]납품수량!$A$2:$AH$156,X$1+1,0)</f>
        <v>0</v>
      </c>
      <c r="Y238" s="388">
        <f ca="1">VLOOKUP($C$238,[68]납품수량!$A$2:$AH$156,Y$1+1,0)</f>
        <v>0</v>
      </c>
      <c r="Z238" s="388">
        <f ca="1">VLOOKUP($C$238,[68]납품수량!$A$2:$AH$156,Z$1+1,0)</f>
        <v>0</v>
      </c>
      <c r="AA238" s="388">
        <f ca="1">VLOOKUP($C$238,[68]납품수량!$A$2:$AH$156,AA$1+1,0)</f>
        <v>0</v>
      </c>
      <c r="AB238" s="388">
        <f ca="1">VLOOKUP($C$238,[68]납품수량!$A$2:$AH$156,AB$1+1,0)</f>
        <v>0</v>
      </c>
      <c r="AC238" s="388">
        <f ca="1">VLOOKUP($C$238,[68]납품수량!$A$2:$AH$156,AC$1+1,0)</f>
        <v>0</v>
      </c>
      <c r="AD238" s="388">
        <f ca="1">VLOOKUP($C$238,[68]납품수량!$A$2:$AH$156,AD$1+1,0)</f>
        <v>0</v>
      </c>
      <c r="AE238" s="388">
        <f ca="1">VLOOKUP($C$238,[68]납품수량!$A$2:$AH$156,AE$1+1,0)</f>
        <v>0</v>
      </c>
      <c r="AF238" s="388">
        <f ca="1">VLOOKUP($C$238,[68]납품수량!$A$2:$AH$156,AF$1+1,0)</f>
        <v>0</v>
      </c>
      <c r="AG238" s="388">
        <f ca="1">VLOOKUP($C$238,[68]납품수량!$A$2:$AH$156,AG$1+1,0)</f>
        <v>0</v>
      </c>
      <c r="AH238" s="388">
        <f ca="1">VLOOKUP($C$238,[68]납품수량!$A$2:$AH$156,AH$1+1,0)</f>
        <v>0</v>
      </c>
      <c r="AI238" s="388">
        <f ca="1">VLOOKUP($C$238,[68]납품수량!$A$2:$AH$156,AI$1+1,0)</f>
        <v>0</v>
      </c>
      <c r="AJ238" s="388">
        <f ca="1">VLOOKUP($C$238,[68]납품수량!$A$2:$AH$156,AJ$1+1,0)</f>
        <v>0</v>
      </c>
      <c r="AK238" s="388">
        <f ca="1">VLOOKUP($C$238,[68]납품수량!$A$2:$AH$156,AK$1+1,0)</f>
        <v>0</v>
      </c>
      <c r="AL238" s="388">
        <f t="shared" ca="1" si="244"/>
        <v>0</v>
      </c>
      <c r="AM238" s="389">
        <f t="shared" ca="1" si="206"/>
        <v>0</v>
      </c>
      <c r="AN238" s="61"/>
      <c r="AO238" s="370">
        <f t="shared" ref="AO238:BS238" ca="1" si="253">$F$238*G238</f>
        <v>0</v>
      </c>
      <c r="AP238" s="370">
        <f t="shared" ca="1" si="253"/>
        <v>0</v>
      </c>
      <c r="AQ238" s="370">
        <f t="shared" ca="1" si="253"/>
        <v>0</v>
      </c>
      <c r="AR238" s="370">
        <f t="shared" ca="1" si="253"/>
        <v>0</v>
      </c>
      <c r="AS238" s="370">
        <f t="shared" ca="1" si="253"/>
        <v>0</v>
      </c>
      <c r="AT238" s="370">
        <f t="shared" ca="1" si="253"/>
        <v>0</v>
      </c>
      <c r="AU238" s="370">
        <f t="shared" ca="1" si="253"/>
        <v>0</v>
      </c>
      <c r="AV238" s="370">
        <f t="shared" ca="1" si="253"/>
        <v>0</v>
      </c>
      <c r="AW238" s="370">
        <f t="shared" ca="1" si="253"/>
        <v>0</v>
      </c>
      <c r="AX238" s="370">
        <f t="shared" ca="1" si="253"/>
        <v>0</v>
      </c>
      <c r="AY238" s="370">
        <f t="shared" ca="1" si="253"/>
        <v>0</v>
      </c>
      <c r="AZ238" s="370">
        <f t="shared" ca="1" si="253"/>
        <v>0</v>
      </c>
      <c r="BA238" s="370">
        <f t="shared" ca="1" si="253"/>
        <v>0</v>
      </c>
      <c r="BB238" s="370">
        <f t="shared" ca="1" si="253"/>
        <v>0</v>
      </c>
      <c r="BC238" s="370">
        <f t="shared" ca="1" si="253"/>
        <v>0</v>
      </c>
      <c r="BD238" s="370">
        <f t="shared" ca="1" si="253"/>
        <v>0</v>
      </c>
      <c r="BE238" s="370">
        <f t="shared" ca="1" si="253"/>
        <v>0</v>
      </c>
      <c r="BF238" s="370">
        <f t="shared" ca="1" si="253"/>
        <v>0</v>
      </c>
      <c r="BG238" s="370">
        <f t="shared" ca="1" si="253"/>
        <v>0</v>
      </c>
      <c r="BH238" s="370">
        <f t="shared" ca="1" si="253"/>
        <v>0</v>
      </c>
      <c r="BI238" s="370">
        <f t="shared" ca="1" si="253"/>
        <v>0</v>
      </c>
      <c r="BJ238" s="370">
        <f t="shared" ca="1" si="253"/>
        <v>0</v>
      </c>
      <c r="BK238" s="370">
        <f t="shared" ca="1" si="253"/>
        <v>0</v>
      </c>
      <c r="BL238" s="370">
        <f t="shared" ca="1" si="253"/>
        <v>0</v>
      </c>
      <c r="BM238" s="370">
        <f t="shared" ca="1" si="253"/>
        <v>0</v>
      </c>
      <c r="BN238" s="370">
        <f t="shared" ca="1" si="253"/>
        <v>0</v>
      </c>
      <c r="BO238" s="370">
        <f t="shared" ca="1" si="253"/>
        <v>0</v>
      </c>
      <c r="BP238" s="370">
        <f t="shared" ca="1" si="253"/>
        <v>0</v>
      </c>
      <c r="BQ238" s="370">
        <f t="shared" ca="1" si="253"/>
        <v>0</v>
      </c>
      <c r="BR238" s="370">
        <f t="shared" ca="1" si="253"/>
        <v>0</v>
      </c>
      <c r="BS238" s="370">
        <f t="shared" ca="1" si="253"/>
        <v>0</v>
      </c>
      <c r="BT238" s="369">
        <f t="shared" ca="1" si="208"/>
        <v>0</v>
      </c>
      <c r="BU238" s="61"/>
      <c r="BV238" s="61"/>
      <c r="BW238" s="61"/>
      <c r="BX238" s="61"/>
      <c r="BY238" s="61"/>
      <c r="BZ238" s="61"/>
      <c r="CA238" s="61"/>
      <c r="CB238" s="61"/>
      <c r="CC238" s="61"/>
      <c r="CD238" s="61"/>
      <c r="CE238" s="61"/>
      <c r="CF238" s="61"/>
      <c r="CG238" s="61"/>
      <c r="CH238" s="61"/>
      <c r="CI238" s="61"/>
      <c r="CJ238" s="61"/>
      <c r="CK238" s="61"/>
      <c r="CL238" s="61"/>
      <c r="CM238" s="61"/>
      <c r="CN238" s="61"/>
      <c r="CO238" s="61"/>
      <c r="CP238" s="61"/>
      <c r="CQ238" s="61"/>
      <c r="CR238" s="61"/>
      <c r="CS238" s="61"/>
      <c r="CT238" s="61"/>
      <c r="CU238" s="61"/>
      <c r="CV238" s="61"/>
      <c r="CW238" s="61"/>
      <c r="CX238" s="61"/>
      <c r="CY238" s="61"/>
      <c r="CZ238" s="61"/>
      <c r="DA238" s="61"/>
      <c r="DB238" s="61"/>
      <c r="DC238" s="61"/>
    </row>
    <row r="239" spans="1:107" s="58" customFormat="1" ht="16.5" customHeight="1">
      <c r="A239" s="70" t="s">
        <v>1323</v>
      </c>
      <c r="B239" s="660"/>
      <c r="C239" s="387" t="s">
        <v>106</v>
      </c>
      <c r="D239" s="387" t="s">
        <v>793</v>
      </c>
      <c r="E239" s="414" t="s">
        <v>937</v>
      </c>
      <c r="F239" s="401"/>
      <c r="G239" s="388">
        <f ca="1">VLOOKUP($C$239,[68]납품수량!$A$2:$AH$156,G$1+1,0)</f>
        <v>0</v>
      </c>
      <c r="H239" s="388">
        <f ca="1">VLOOKUP($C$239,[68]납품수량!$A$2:$AH$156,H$1+1,0)</f>
        <v>0</v>
      </c>
      <c r="I239" s="388">
        <f ca="1">VLOOKUP($C$239,[68]납품수량!$A$2:$AH$156,I$1+1,0)</f>
        <v>0</v>
      </c>
      <c r="J239" s="388">
        <f ca="1">VLOOKUP($C$239,[68]납품수량!$A$2:$AH$156,J$1+1,0)</f>
        <v>0</v>
      </c>
      <c r="K239" s="388">
        <f ca="1">VLOOKUP($C$239,[68]납품수량!$A$2:$AH$156,K$1+1,0)</f>
        <v>0</v>
      </c>
      <c r="L239" s="388">
        <f ca="1">VLOOKUP($C$239,[68]납품수량!$A$2:$AH$156,L$1+1,0)</f>
        <v>0</v>
      </c>
      <c r="M239" s="388">
        <f ca="1">VLOOKUP($C$239,[68]납품수량!$A$2:$AH$156,M$1+1,0)</f>
        <v>0</v>
      </c>
      <c r="N239" s="388">
        <f ca="1">VLOOKUP($C$239,[68]납품수량!$A$2:$AH$156,N$1+1,0)</f>
        <v>0</v>
      </c>
      <c r="O239" s="388">
        <f ca="1">VLOOKUP($C$239,[68]납품수량!$A$2:$AH$156,O$1+1,0)</f>
        <v>0</v>
      </c>
      <c r="P239" s="388">
        <f ca="1">VLOOKUP($C$239,[68]납품수량!$A$2:$AH$156,P$1+1,0)</f>
        <v>0</v>
      </c>
      <c r="Q239" s="388">
        <f ca="1">VLOOKUP($C$239,[68]납품수량!$A$2:$AH$156,Q$1+1,0)</f>
        <v>0</v>
      </c>
      <c r="R239" s="388">
        <f ca="1">VLOOKUP($C$239,[68]납품수량!$A$2:$AH$156,R$1+1,0)</f>
        <v>0</v>
      </c>
      <c r="S239" s="388">
        <f ca="1">VLOOKUP($C$239,[68]납품수량!$A$2:$AH$156,S$1+1,0)</f>
        <v>0</v>
      </c>
      <c r="T239" s="388">
        <f ca="1">VLOOKUP($C$239,[68]납품수량!$A$2:$AH$156,T$1+1,0)</f>
        <v>0</v>
      </c>
      <c r="U239" s="388">
        <f ca="1">VLOOKUP($C$239,[68]납품수량!$A$2:$AH$156,U$1+1,0)</f>
        <v>0</v>
      </c>
      <c r="V239" s="388">
        <f ca="1">VLOOKUP($C$239,[68]납품수량!$A$2:$AH$156,V$1+1,0)</f>
        <v>0</v>
      </c>
      <c r="W239" s="388">
        <f ca="1">VLOOKUP($C$239,[68]납품수량!$A$2:$AH$156,W$1+1,0)</f>
        <v>0</v>
      </c>
      <c r="X239" s="388">
        <f ca="1">VLOOKUP($C$239,[68]납품수량!$A$2:$AH$156,X$1+1,0)</f>
        <v>0</v>
      </c>
      <c r="Y239" s="388">
        <f ca="1">VLOOKUP($C$239,[68]납품수량!$A$2:$AH$156,Y$1+1,0)</f>
        <v>0</v>
      </c>
      <c r="Z239" s="388">
        <f ca="1">VLOOKUP($C$239,[68]납품수량!$A$2:$AH$156,Z$1+1,0)</f>
        <v>0</v>
      </c>
      <c r="AA239" s="388">
        <f ca="1">VLOOKUP($C$239,[68]납품수량!$A$2:$AH$156,AA$1+1,0)</f>
        <v>0</v>
      </c>
      <c r="AB239" s="388">
        <f ca="1">VLOOKUP($C$239,[68]납품수량!$A$2:$AH$156,AB$1+1,0)</f>
        <v>0</v>
      </c>
      <c r="AC239" s="388">
        <f ca="1">VLOOKUP($C$239,[68]납품수량!$A$2:$AH$156,AC$1+1,0)</f>
        <v>0</v>
      </c>
      <c r="AD239" s="388">
        <f ca="1">VLOOKUP($C$239,[68]납품수량!$A$2:$AH$156,AD$1+1,0)</f>
        <v>0</v>
      </c>
      <c r="AE239" s="388">
        <f ca="1">VLOOKUP($C$239,[68]납품수량!$A$2:$AH$156,AE$1+1,0)</f>
        <v>0</v>
      </c>
      <c r="AF239" s="388">
        <f ca="1">VLOOKUP($C$239,[68]납품수량!$A$2:$AH$156,AF$1+1,0)</f>
        <v>0</v>
      </c>
      <c r="AG239" s="388">
        <f ca="1">VLOOKUP($C$239,[68]납품수량!$A$2:$AH$156,AG$1+1,0)</f>
        <v>0</v>
      </c>
      <c r="AH239" s="388">
        <f ca="1">VLOOKUP($C$239,[68]납품수량!$A$2:$AH$156,AH$1+1,0)</f>
        <v>0</v>
      </c>
      <c r="AI239" s="388">
        <f ca="1">VLOOKUP($C$239,[68]납품수량!$A$2:$AH$156,AI$1+1,0)</f>
        <v>0</v>
      </c>
      <c r="AJ239" s="388">
        <f ca="1">VLOOKUP($C$239,[68]납품수량!$A$2:$AH$156,AJ$1+1,0)</f>
        <v>0</v>
      </c>
      <c r="AK239" s="388">
        <f ca="1">VLOOKUP($C$239,[68]납품수량!$A$2:$AH$156,AK$1+1,0)</f>
        <v>0</v>
      </c>
      <c r="AL239" s="388">
        <f t="shared" ca="1" si="244"/>
        <v>0</v>
      </c>
      <c r="AM239" s="389">
        <f t="shared" ca="1" si="206"/>
        <v>0</v>
      </c>
      <c r="AN239" s="61"/>
      <c r="AO239" s="370">
        <f t="shared" ref="AO239:BS239" ca="1" si="254">$F$239*G239</f>
        <v>0</v>
      </c>
      <c r="AP239" s="370">
        <f t="shared" ca="1" si="254"/>
        <v>0</v>
      </c>
      <c r="AQ239" s="370">
        <f t="shared" ca="1" si="254"/>
        <v>0</v>
      </c>
      <c r="AR239" s="370">
        <f t="shared" ca="1" si="254"/>
        <v>0</v>
      </c>
      <c r="AS239" s="370">
        <f t="shared" ca="1" si="254"/>
        <v>0</v>
      </c>
      <c r="AT239" s="370">
        <f t="shared" ca="1" si="254"/>
        <v>0</v>
      </c>
      <c r="AU239" s="370">
        <f t="shared" ca="1" si="254"/>
        <v>0</v>
      </c>
      <c r="AV239" s="370">
        <f t="shared" ca="1" si="254"/>
        <v>0</v>
      </c>
      <c r="AW239" s="370">
        <f t="shared" ca="1" si="254"/>
        <v>0</v>
      </c>
      <c r="AX239" s="370">
        <f t="shared" ca="1" si="254"/>
        <v>0</v>
      </c>
      <c r="AY239" s="370">
        <f t="shared" ca="1" si="254"/>
        <v>0</v>
      </c>
      <c r="AZ239" s="370">
        <f t="shared" ca="1" si="254"/>
        <v>0</v>
      </c>
      <c r="BA239" s="370">
        <f t="shared" ca="1" si="254"/>
        <v>0</v>
      </c>
      <c r="BB239" s="370">
        <f t="shared" ca="1" si="254"/>
        <v>0</v>
      </c>
      <c r="BC239" s="370">
        <f t="shared" ca="1" si="254"/>
        <v>0</v>
      </c>
      <c r="BD239" s="370">
        <f t="shared" ca="1" si="254"/>
        <v>0</v>
      </c>
      <c r="BE239" s="370">
        <f t="shared" ca="1" si="254"/>
        <v>0</v>
      </c>
      <c r="BF239" s="370">
        <f t="shared" ca="1" si="254"/>
        <v>0</v>
      </c>
      <c r="BG239" s="370">
        <f t="shared" ca="1" si="254"/>
        <v>0</v>
      </c>
      <c r="BH239" s="370">
        <f t="shared" ca="1" si="254"/>
        <v>0</v>
      </c>
      <c r="BI239" s="370">
        <f t="shared" ca="1" si="254"/>
        <v>0</v>
      </c>
      <c r="BJ239" s="370">
        <f t="shared" ca="1" si="254"/>
        <v>0</v>
      </c>
      <c r="BK239" s="370">
        <f t="shared" ca="1" si="254"/>
        <v>0</v>
      </c>
      <c r="BL239" s="370">
        <f t="shared" ca="1" si="254"/>
        <v>0</v>
      </c>
      <c r="BM239" s="370">
        <f t="shared" ca="1" si="254"/>
        <v>0</v>
      </c>
      <c r="BN239" s="370">
        <f t="shared" ca="1" si="254"/>
        <v>0</v>
      </c>
      <c r="BO239" s="370">
        <f t="shared" ca="1" si="254"/>
        <v>0</v>
      </c>
      <c r="BP239" s="370">
        <f t="shared" ca="1" si="254"/>
        <v>0</v>
      </c>
      <c r="BQ239" s="370">
        <f t="shared" ca="1" si="254"/>
        <v>0</v>
      </c>
      <c r="BR239" s="370">
        <f t="shared" ca="1" si="254"/>
        <v>0</v>
      </c>
      <c r="BS239" s="370">
        <f t="shared" ca="1" si="254"/>
        <v>0</v>
      </c>
      <c r="BT239" s="369">
        <f t="shared" ca="1" si="208"/>
        <v>0</v>
      </c>
      <c r="BU239" s="61"/>
      <c r="BV239" s="61"/>
      <c r="BW239" s="61"/>
      <c r="BX239" s="61"/>
      <c r="BY239" s="61"/>
      <c r="BZ239" s="61"/>
      <c r="CA239" s="61"/>
      <c r="CB239" s="61"/>
      <c r="CC239" s="61"/>
      <c r="CD239" s="61"/>
      <c r="CE239" s="61"/>
      <c r="CF239" s="61"/>
      <c r="CG239" s="61"/>
      <c r="CH239" s="61"/>
      <c r="CI239" s="61"/>
      <c r="CJ239" s="61"/>
      <c r="CK239" s="61"/>
      <c r="CL239" s="61"/>
      <c r="CM239" s="61"/>
      <c r="CN239" s="61"/>
      <c r="CO239" s="61"/>
      <c r="CP239" s="61"/>
      <c r="CQ239" s="61"/>
      <c r="CR239" s="61"/>
      <c r="CS239" s="61"/>
      <c r="CT239" s="61"/>
      <c r="CU239" s="61"/>
      <c r="CV239" s="61"/>
      <c r="CW239" s="61"/>
      <c r="CX239" s="61"/>
      <c r="CY239" s="61"/>
      <c r="CZ239" s="61"/>
      <c r="DA239" s="61"/>
      <c r="DB239" s="61"/>
      <c r="DC239" s="61"/>
    </row>
    <row r="240" spans="1:107" s="58" customFormat="1" ht="16.5" customHeight="1">
      <c r="A240" s="70" t="s">
        <v>1323</v>
      </c>
      <c r="B240" s="660"/>
      <c r="C240" s="387" t="s">
        <v>9</v>
      </c>
      <c r="D240" s="387" t="s">
        <v>10</v>
      </c>
      <c r="E240" s="414" t="s">
        <v>936</v>
      </c>
      <c r="F240" s="401"/>
      <c r="G240" s="388">
        <f ca="1">VLOOKUP($C$240,[68]납품수량!$A$2:$AH$156,G$1+1,0)</f>
        <v>0</v>
      </c>
      <c r="H240" s="388">
        <f ca="1">VLOOKUP($C$240,[68]납품수량!$A$2:$AH$156,H$1+1,0)</f>
        <v>0</v>
      </c>
      <c r="I240" s="388">
        <f ca="1">VLOOKUP($C$240,[68]납품수량!$A$2:$AH$156,I$1+1,0)</f>
        <v>0</v>
      </c>
      <c r="J240" s="388">
        <f ca="1">VLOOKUP($C$240,[68]납품수량!$A$2:$AH$156,J$1+1,0)</f>
        <v>0</v>
      </c>
      <c r="K240" s="388">
        <f ca="1">VLOOKUP($C$240,[68]납품수량!$A$2:$AH$156,K$1+1,0)</f>
        <v>0</v>
      </c>
      <c r="L240" s="388">
        <f ca="1">VLOOKUP($C$240,[68]납품수량!$A$2:$AH$156,L$1+1,0)</f>
        <v>0</v>
      </c>
      <c r="M240" s="388">
        <f ca="1">VLOOKUP($C$240,[68]납품수량!$A$2:$AH$156,M$1+1,0)</f>
        <v>0</v>
      </c>
      <c r="N240" s="388">
        <f ca="1">VLOOKUP($C$240,[68]납품수량!$A$2:$AH$156,N$1+1,0)</f>
        <v>0</v>
      </c>
      <c r="O240" s="388">
        <f ca="1">VLOOKUP($C$240,[68]납품수량!$A$2:$AH$156,O$1+1,0)</f>
        <v>0</v>
      </c>
      <c r="P240" s="388">
        <f ca="1">VLOOKUP($C$240,[68]납품수량!$A$2:$AH$156,P$1+1,0)</f>
        <v>0</v>
      </c>
      <c r="Q240" s="388">
        <f ca="1">VLOOKUP($C$240,[68]납품수량!$A$2:$AH$156,Q$1+1,0)</f>
        <v>0</v>
      </c>
      <c r="R240" s="388">
        <f ca="1">VLOOKUP($C$240,[68]납품수량!$A$2:$AH$156,R$1+1,0)</f>
        <v>0</v>
      </c>
      <c r="S240" s="388">
        <f ca="1">VLOOKUP($C$240,[68]납품수량!$A$2:$AH$156,S$1+1,0)</f>
        <v>0</v>
      </c>
      <c r="T240" s="388">
        <f ca="1">VLOOKUP($C$240,[68]납품수량!$A$2:$AH$156,T$1+1,0)</f>
        <v>0</v>
      </c>
      <c r="U240" s="388">
        <f ca="1">VLOOKUP($C$240,[68]납품수량!$A$2:$AH$156,U$1+1,0)</f>
        <v>0</v>
      </c>
      <c r="V240" s="388">
        <f ca="1">VLOOKUP($C$240,[68]납품수량!$A$2:$AH$156,V$1+1,0)</f>
        <v>0</v>
      </c>
      <c r="W240" s="388">
        <f ca="1">VLOOKUP($C$240,[68]납품수량!$A$2:$AH$156,W$1+1,0)</f>
        <v>0</v>
      </c>
      <c r="X240" s="388">
        <f ca="1">VLOOKUP($C$240,[68]납품수량!$A$2:$AH$156,X$1+1,0)</f>
        <v>0</v>
      </c>
      <c r="Y240" s="388">
        <f ca="1">VLOOKUP($C$240,[68]납품수량!$A$2:$AH$156,Y$1+1,0)</f>
        <v>0</v>
      </c>
      <c r="Z240" s="388">
        <f ca="1">VLOOKUP($C$240,[68]납품수량!$A$2:$AH$156,Z$1+1,0)</f>
        <v>0</v>
      </c>
      <c r="AA240" s="388">
        <f ca="1">VLOOKUP($C$240,[68]납품수량!$A$2:$AH$156,AA$1+1,0)</f>
        <v>0</v>
      </c>
      <c r="AB240" s="388">
        <f ca="1">VLOOKUP($C$240,[68]납품수량!$A$2:$AH$156,AB$1+1,0)</f>
        <v>0</v>
      </c>
      <c r="AC240" s="388">
        <f ca="1">VLOOKUP($C$240,[68]납품수량!$A$2:$AH$156,AC$1+1,0)</f>
        <v>0</v>
      </c>
      <c r="AD240" s="388">
        <f ca="1">VLOOKUP($C$240,[68]납품수량!$A$2:$AH$156,AD$1+1,0)</f>
        <v>0</v>
      </c>
      <c r="AE240" s="388">
        <f ca="1">VLOOKUP($C$240,[68]납품수량!$A$2:$AH$156,AE$1+1,0)</f>
        <v>0</v>
      </c>
      <c r="AF240" s="388">
        <f ca="1">VLOOKUP($C$240,[68]납품수량!$A$2:$AH$156,AF$1+1,0)</f>
        <v>0</v>
      </c>
      <c r="AG240" s="388">
        <f ca="1">VLOOKUP($C$240,[68]납품수량!$A$2:$AH$156,AG$1+1,0)</f>
        <v>0</v>
      </c>
      <c r="AH240" s="388">
        <f ca="1">VLOOKUP($C$240,[68]납품수량!$A$2:$AH$156,AH$1+1,0)</f>
        <v>0</v>
      </c>
      <c r="AI240" s="388">
        <f ca="1">VLOOKUP($C$240,[68]납품수량!$A$2:$AH$156,AI$1+1,0)</f>
        <v>0</v>
      </c>
      <c r="AJ240" s="388">
        <f ca="1">VLOOKUP($C$240,[68]납품수량!$A$2:$AH$156,AJ$1+1,0)</f>
        <v>0</v>
      </c>
      <c r="AK240" s="388">
        <f ca="1">VLOOKUP($C$240,[68]납품수량!$A$2:$AH$156,AK$1+1,0)</f>
        <v>0</v>
      </c>
      <c r="AL240" s="388">
        <f t="shared" ca="1" si="244"/>
        <v>0</v>
      </c>
      <c r="AM240" s="389">
        <f t="shared" ca="1" si="206"/>
        <v>0</v>
      </c>
      <c r="AN240" s="61"/>
      <c r="AO240" s="370">
        <f t="shared" ref="AO240:BS240" ca="1" si="255">$F$240*G240</f>
        <v>0</v>
      </c>
      <c r="AP240" s="370">
        <f t="shared" ca="1" si="255"/>
        <v>0</v>
      </c>
      <c r="AQ240" s="370">
        <f t="shared" ca="1" si="255"/>
        <v>0</v>
      </c>
      <c r="AR240" s="370">
        <f t="shared" ca="1" si="255"/>
        <v>0</v>
      </c>
      <c r="AS240" s="370">
        <f t="shared" ca="1" si="255"/>
        <v>0</v>
      </c>
      <c r="AT240" s="370">
        <f t="shared" ca="1" si="255"/>
        <v>0</v>
      </c>
      <c r="AU240" s="370">
        <f t="shared" ca="1" si="255"/>
        <v>0</v>
      </c>
      <c r="AV240" s="370">
        <f t="shared" ca="1" si="255"/>
        <v>0</v>
      </c>
      <c r="AW240" s="370">
        <f t="shared" ca="1" si="255"/>
        <v>0</v>
      </c>
      <c r="AX240" s="370">
        <f t="shared" ca="1" si="255"/>
        <v>0</v>
      </c>
      <c r="AY240" s="370">
        <f t="shared" ca="1" si="255"/>
        <v>0</v>
      </c>
      <c r="AZ240" s="370">
        <f t="shared" ca="1" si="255"/>
        <v>0</v>
      </c>
      <c r="BA240" s="370">
        <f t="shared" ca="1" si="255"/>
        <v>0</v>
      </c>
      <c r="BB240" s="370">
        <f t="shared" ca="1" si="255"/>
        <v>0</v>
      </c>
      <c r="BC240" s="370">
        <f t="shared" ca="1" si="255"/>
        <v>0</v>
      </c>
      <c r="BD240" s="370">
        <f t="shared" ca="1" si="255"/>
        <v>0</v>
      </c>
      <c r="BE240" s="370">
        <f t="shared" ca="1" si="255"/>
        <v>0</v>
      </c>
      <c r="BF240" s="370">
        <f t="shared" ca="1" si="255"/>
        <v>0</v>
      </c>
      <c r="BG240" s="370">
        <f t="shared" ca="1" si="255"/>
        <v>0</v>
      </c>
      <c r="BH240" s="370">
        <f t="shared" ca="1" si="255"/>
        <v>0</v>
      </c>
      <c r="BI240" s="370">
        <f t="shared" ca="1" si="255"/>
        <v>0</v>
      </c>
      <c r="BJ240" s="370">
        <f t="shared" ca="1" si="255"/>
        <v>0</v>
      </c>
      <c r="BK240" s="370">
        <f t="shared" ca="1" si="255"/>
        <v>0</v>
      </c>
      <c r="BL240" s="370">
        <f t="shared" ca="1" si="255"/>
        <v>0</v>
      </c>
      <c r="BM240" s="370">
        <f t="shared" ca="1" si="255"/>
        <v>0</v>
      </c>
      <c r="BN240" s="370">
        <f t="shared" ca="1" si="255"/>
        <v>0</v>
      </c>
      <c r="BO240" s="370">
        <f t="shared" ca="1" si="255"/>
        <v>0</v>
      </c>
      <c r="BP240" s="370">
        <f t="shared" ca="1" si="255"/>
        <v>0</v>
      </c>
      <c r="BQ240" s="370">
        <f t="shared" ca="1" si="255"/>
        <v>0</v>
      </c>
      <c r="BR240" s="370">
        <f t="shared" ca="1" si="255"/>
        <v>0</v>
      </c>
      <c r="BS240" s="370">
        <f t="shared" ca="1" si="255"/>
        <v>0</v>
      </c>
      <c r="BT240" s="369">
        <f t="shared" ca="1" si="208"/>
        <v>0</v>
      </c>
      <c r="BU240" s="61"/>
      <c r="BV240" s="61"/>
      <c r="BW240" s="61"/>
      <c r="BX240" s="61"/>
      <c r="BY240" s="61"/>
      <c r="BZ240" s="61"/>
      <c r="CA240" s="61"/>
      <c r="CB240" s="61"/>
      <c r="CC240" s="61"/>
      <c r="CD240" s="61"/>
      <c r="CE240" s="61"/>
      <c r="CF240" s="61"/>
      <c r="CG240" s="61"/>
      <c r="CH240" s="61"/>
      <c r="CI240" s="61"/>
      <c r="CJ240" s="61"/>
      <c r="CK240" s="61"/>
      <c r="CL240" s="61"/>
      <c r="CM240" s="61"/>
      <c r="CN240" s="61"/>
      <c r="CO240" s="61"/>
      <c r="CP240" s="61"/>
      <c r="CQ240" s="61"/>
      <c r="CR240" s="61"/>
      <c r="CS240" s="61"/>
      <c r="CT240" s="61"/>
      <c r="CU240" s="61"/>
      <c r="CV240" s="61"/>
      <c r="CW240" s="61"/>
      <c r="CX240" s="61"/>
      <c r="CY240" s="61"/>
      <c r="CZ240" s="61"/>
      <c r="DA240" s="61"/>
      <c r="DB240" s="61"/>
      <c r="DC240" s="61"/>
    </row>
    <row r="241" spans="1:107" s="58" customFormat="1" ht="16.5" customHeight="1">
      <c r="A241" s="70" t="s">
        <v>1323</v>
      </c>
      <c r="B241" s="660"/>
      <c r="C241" s="387" t="s">
        <v>107</v>
      </c>
      <c r="D241" s="387" t="s">
        <v>935</v>
      </c>
      <c r="E241" s="414" t="s">
        <v>934</v>
      </c>
      <c r="F241" s="401"/>
      <c r="G241" s="388">
        <f ca="1">VLOOKUP($C$241,[68]납품수량!$A$2:$AH$156,G$1+1,0)</f>
        <v>0</v>
      </c>
      <c r="H241" s="388">
        <f ca="1">VLOOKUP($C$241,[68]납품수량!$A$2:$AH$156,H$1+1,0)</f>
        <v>0</v>
      </c>
      <c r="I241" s="388">
        <f ca="1">VLOOKUP($C$241,[68]납품수량!$A$2:$AH$156,I$1+1,0)</f>
        <v>0</v>
      </c>
      <c r="J241" s="388">
        <f ca="1">VLOOKUP($C$241,[68]납품수량!$A$2:$AH$156,J$1+1,0)</f>
        <v>0</v>
      </c>
      <c r="K241" s="388">
        <f ca="1">VLOOKUP($C$241,[68]납품수량!$A$2:$AH$156,K$1+1,0)</f>
        <v>0</v>
      </c>
      <c r="L241" s="388">
        <f ca="1">VLOOKUP($C$241,[68]납품수량!$A$2:$AH$156,L$1+1,0)</f>
        <v>0</v>
      </c>
      <c r="M241" s="388">
        <f ca="1">VLOOKUP($C$241,[68]납품수량!$A$2:$AH$156,M$1+1,0)</f>
        <v>0</v>
      </c>
      <c r="N241" s="388">
        <f ca="1">VLOOKUP($C$241,[68]납품수량!$A$2:$AH$156,N$1+1,0)</f>
        <v>0</v>
      </c>
      <c r="O241" s="388">
        <f ca="1">VLOOKUP($C$241,[68]납품수량!$A$2:$AH$156,O$1+1,0)</f>
        <v>0</v>
      </c>
      <c r="P241" s="388">
        <f ca="1">VLOOKUP($C$241,[68]납품수량!$A$2:$AH$156,P$1+1,0)</f>
        <v>0</v>
      </c>
      <c r="Q241" s="388">
        <f ca="1">VLOOKUP($C$241,[68]납품수량!$A$2:$AH$156,Q$1+1,0)</f>
        <v>0</v>
      </c>
      <c r="R241" s="388">
        <f ca="1">VLOOKUP($C$241,[68]납품수량!$A$2:$AH$156,R$1+1,0)</f>
        <v>0</v>
      </c>
      <c r="S241" s="388">
        <f ca="1">VLOOKUP($C$241,[68]납품수량!$A$2:$AH$156,S$1+1,0)</f>
        <v>0</v>
      </c>
      <c r="T241" s="388">
        <f ca="1">VLOOKUP($C$241,[68]납품수량!$A$2:$AH$156,T$1+1,0)</f>
        <v>0</v>
      </c>
      <c r="U241" s="388">
        <f ca="1">VLOOKUP($C$241,[68]납품수량!$A$2:$AH$156,U$1+1,0)</f>
        <v>0</v>
      </c>
      <c r="V241" s="388">
        <f ca="1">VLOOKUP($C$241,[68]납품수량!$A$2:$AH$156,V$1+1,0)</f>
        <v>0</v>
      </c>
      <c r="W241" s="388">
        <f ca="1">VLOOKUP($C$241,[68]납품수량!$A$2:$AH$156,W$1+1,0)</f>
        <v>0</v>
      </c>
      <c r="X241" s="388">
        <f ca="1">VLOOKUP($C$241,[68]납품수량!$A$2:$AH$156,X$1+1,0)</f>
        <v>0</v>
      </c>
      <c r="Y241" s="388">
        <f ca="1">VLOOKUP($C$241,[68]납품수량!$A$2:$AH$156,Y$1+1,0)</f>
        <v>0</v>
      </c>
      <c r="Z241" s="388">
        <f ca="1">VLOOKUP($C$241,[68]납품수량!$A$2:$AH$156,Z$1+1,0)</f>
        <v>0</v>
      </c>
      <c r="AA241" s="388">
        <f ca="1">VLOOKUP($C$241,[68]납품수량!$A$2:$AH$156,AA$1+1,0)</f>
        <v>0</v>
      </c>
      <c r="AB241" s="388">
        <f ca="1">VLOOKUP($C$241,[68]납품수량!$A$2:$AH$156,AB$1+1,0)</f>
        <v>0</v>
      </c>
      <c r="AC241" s="388">
        <f ca="1">VLOOKUP($C$241,[68]납품수량!$A$2:$AH$156,AC$1+1,0)</f>
        <v>0</v>
      </c>
      <c r="AD241" s="388">
        <f ca="1">VLOOKUP($C$241,[68]납품수량!$A$2:$AH$156,AD$1+1,0)</f>
        <v>0</v>
      </c>
      <c r="AE241" s="388">
        <f ca="1">VLOOKUP($C$241,[68]납품수량!$A$2:$AH$156,AE$1+1,0)</f>
        <v>0</v>
      </c>
      <c r="AF241" s="388">
        <f ca="1">VLOOKUP($C$241,[68]납품수량!$A$2:$AH$156,AF$1+1,0)</f>
        <v>0</v>
      </c>
      <c r="AG241" s="388">
        <f ca="1">VLOOKUP($C$241,[68]납품수량!$A$2:$AH$156,AG$1+1,0)</f>
        <v>0</v>
      </c>
      <c r="AH241" s="388">
        <f ca="1">VLOOKUP($C$241,[68]납품수량!$A$2:$AH$156,AH$1+1,0)</f>
        <v>0</v>
      </c>
      <c r="AI241" s="388">
        <f ca="1">VLOOKUP($C$241,[68]납품수량!$A$2:$AH$156,AI$1+1,0)</f>
        <v>0</v>
      </c>
      <c r="AJ241" s="388">
        <f ca="1">VLOOKUP($C$241,[68]납품수량!$A$2:$AH$156,AJ$1+1,0)</f>
        <v>0</v>
      </c>
      <c r="AK241" s="388">
        <f ca="1">VLOOKUP($C$241,[68]납품수량!$A$2:$AH$156,AK$1+1,0)</f>
        <v>0</v>
      </c>
      <c r="AL241" s="388">
        <f t="shared" ca="1" si="244"/>
        <v>0</v>
      </c>
      <c r="AM241" s="389">
        <f t="shared" ca="1" si="206"/>
        <v>0</v>
      </c>
      <c r="AN241" s="61"/>
      <c r="AO241" s="370">
        <f t="shared" ref="AO241:BS241" ca="1" si="256">$F$241*G241</f>
        <v>0</v>
      </c>
      <c r="AP241" s="370">
        <f t="shared" ca="1" si="256"/>
        <v>0</v>
      </c>
      <c r="AQ241" s="370">
        <f t="shared" ca="1" si="256"/>
        <v>0</v>
      </c>
      <c r="AR241" s="370">
        <f t="shared" ca="1" si="256"/>
        <v>0</v>
      </c>
      <c r="AS241" s="370">
        <f t="shared" ca="1" si="256"/>
        <v>0</v>
      </c>
      <c r="AT241" s="370">
        <f t="shared" ca="1" si="256"/>
        <v>0</v>
      </c>
      <c r="AU241" s="370">
        <f t="shared" ca="1" si="256"/>
        <v>0</v>
      </c>
      <c r="AV241" s="370">
        <f t="shared" ca="1" si="256"/>
        <v>0</v>
      </c>
      <c r="AW241" s="370">
        <f t="shared" ca="1" si="256"/>
        <v>0</v>
      </c>
      <c r="AX241" s="370">
        <f t="shared" ca="1" si="256"/>
        <v>0</v>
      </c>
      <c r="AY241" s="370">
        <f t="shared" ca="1" si="256"/>
        <v>0</v>
      </c>
      <c r="AZ241" s="370">
        <f t="shared" ca="1" si="256"/>
        <v>0</v>
      </c>
      <c r="BA241" s="370">
        <f t="shared" ca="1" si="256"/>
        <v>0</v>
      </c>
      <c r="BB241" s="370">
        <f t="shared" ca="1" si="256"/>
        <v>0</v>
      </c>
      <c r="BC241" s="370">
        <f t="shared" ca="1" si="256"/>
        <v>0</v>
      </c>
      <c r="BD241" s="370">
        <f t="shared" ca="1" si="256"/>
        <v>0</v>
      </c>
      <c r="BE241" s="370">
        <f t="shared" ca="1" si="256"/>
        <v>0</v>
      </c>
      <c r="BF241" s="370">
        <f t="shared" ca="1" si="256"/>
        <v>0</v>
      </c>
      <c r="BG241" s="370">
        <f t="shared" ca="1" si="256"/>
        <v>0</v>
      </c>
      <c r="BH241" s="370">
        <f t="shared" ca="1" si="256"/>
        <v>0</v>
      </c>
      <c r="BI241" s="370">
        <f t="shared" ca="1" si="256"/>
        <v>0</v>
      </c>
      <c r="BJ241" s="370">
        <f t="shared" ca="1" si="256"/>
        <v>0</v>
      </c>
      <c r="BK241" s="370">
        <f t="shared" ca="1" si="256"/>
        <v>0</v>
      </c>
      <c r="BL241" s="370">
        <f t="shared" ca="1" si="256"/>
        <v>0</v>
      </c>
      <c r="BM241" s="370">
        <f t="shared" ca="1" si="256"/>
        <v>0</v>
      </c>
      <c r="BN241" s="370">
        <f t="shared" ca="1" si="256"/>
        <v>0</v>
      </c>
      <c r="BO241" s="370">
        <f t="shared" ca="1" si="256"/>
        <v>0</v>
      </c>
      <c r="BP241" s="370">
        <f t="shared" ca="1" si="256"/>
        <v>0</v>
      </c>
      <c r="BQ241" s="370">
        <f t="shared" ca="1" si="256"/>
        <v>0</v>
      </c>
      <c r="BR241" s="370">
        <f t="shared" ca="1" si="256"/>
        <v>0</v>
      </c>
      <c r="BS241" s="370">
        <f t="shared" ca="1" si="256"/>
        <v>0</v>
      </c>
      <c r="BT241" s="369">
        <f t="shared" ca="1" si="208"/>
        <v>0</v>
      </c>
      <c r="BU241" s="61"/>
      <c r="BV241" s="61"/>
      <c r="BW241" s="61"/>
      <c r="BX241" s="61"/>
      <c r="BY241" s="61"/>
      <c r="BZ241" s="61"/>
      <c r="CA241" s="61"/>
      <c r="CB241" s="61"/>
      <c r="CC241" s="61"/>
      <c r="CD241" s="61"/>
      <c r="CE241" s="61"/>
      <c r="CF241" s="61"/>
      <c r="CG241" s="61"/>
      <c r="CH241" s="61"/>
      <c r="CI241" s="61"/>
      <c r="CJ241" s="61"/>
      <c r="CK241" s="61"/>
      <c r="CL241" s="61"/>
      <c r="CM241" s="61"/>
      <c r="CN241" s="61"/>
      <c r="CO241" s="61"/>
      <c r="CP241" s="61"/>
      <c r="CQ241" s="61"/>
      <c r="CR241" s="61"/>
      <c r="CS241" s="61"/>
      <c r="CT241" s="61"/>
      <c r="CU241" s="61"/>
      <c r="CV241" s="61"/>
      <c r="CW241" s="61"/>
      <c r="CX241" s="61"/>
      <c r="CY241" s="61"/>
      <c r="CZ241" s="61"/>
      <c r="DA241" s="61"/>
      <c r="DB241" s="61"/>
      <c r="DC241" s="61"/>
    </row>
    <row r="242" spans="1:107" s="58" customFormat="1" ht="16.5" customHeight="1">
      <c r="A242" s="70" t="s">
        <v>1323</v>
      </c>
      <c r="B242" s="660"/>
      <c r="C242" s="387" t="s">
        <v>108</v>
      </c>
      <c r="D242" s="387" t="s">
        <v>930</v>
      </c>
      <c r="E242" s="414" t="s">
        <v>821</v>
      </c>
      <c r="F242" s="401"/>
      <c r="G242" s="388">
        <f ca="1">VLOOKUP($C$242,[68]납품수량!$A$2:$AH$156,G$1+1,0)</f>
        <v>0</v>
      </c>
      <c r="H242" s="388">
        <f ca="1">VLOOKUP($C$242,[68]납품수량!$A$2:$AH$156,H$1+1,0)</f>
        <v>0</v>
      </c>
      <c r="I242" s="388">
        <f ca="1">VLOOKUP($C$242,[68]납품수량!$A$2:$AH$156,I$1+1,0)</f>
        <v>0</v>
      </c>
      <c r="J242" s="388">
        <f ca="1">VLOOKUP($C$242,[68]납품수량!$A$2:$AH$156,J$1+1,0)</f>
        <v>0</v>
      </c>
      <c r="K242" s="388">
        <f ca="1">VLOOKUP($C$242,[68]납품수량!$A$2:$AH$156,K$1+1,0)</f>
        <v>0</v>
      </c>
      <c r="L242" s="388">
        <f ca="1">VLOOKUP($C$242,[68]납품수량!$A$2:$AH$156,L$1+1,0)</f>
        <v>0</v>
      </c>
      <c r="M242" s="388">
        <f ca="1">VLOOKUP($C$242,[68]납품수량!$A$2:$AH$156,M$1+1,0)</f>
        <v>0</v>
      </c>
      <c r="N242" s="388">
        <f ca="1">VLOOKUP($C$242,[68]납품수량!$A$2:$AH$156,N$1+1,0)</f>
        <v>0</v>
      </c>
      <c r="O242" s="388">
        <f ca="1">VLOOKUP($C$242,[68]납품수량!$A$2:$AH$156,O$1+1,0)</f>
        <v>0</v>
      </c>
      <c r="P242" s="388">
        <f ca="1">VLOOKUP($C$242,[68]납품수량!$A$2:$AH$156,P$1+1,0)</f>
        <v>0</v>
      </c>
      <c r="Q242" s="388">
        <f ca="1">VLOOKUP($C$242,[68]납품수량!$A$2:$AH$156,Q$1+1,0)</f>
        <v>0</v>
      </c>
      <c r="R242" s="388">
        <f ca="1">VLOOKUP($C$242,[68]납품수량!$A$2:$AH$156,R$1+1,0)</f>
        <v>0</v>
      </c>
      <c r="S242" s="388">
        <f ca="1">VLOOKUP($C$242,[68]납품수량!$A$2:$AH$156,S$1+1,0)</f>
        <v>0</v>
      </c>
      <c r="T242" s="388">
        <f ca="1">VLOOKUP($C$242,[68]납품수량!$A$2:$AH$156,T$1+1,0)</f>
        <v>0</v>
      </c>
      <c r="U242" s="388">
        <f ca="1">VLOOKUP($C$242,[68]납품수량!$A$2:$AH$156,U$1+1,0)</f>
        <v>0</v>
      </c>
      <c r="V242" s="388">
        <f ca="1">VLOOKUP($C$242,[68]납품수량!$A$2:$AH$156,V$1+1,0)</f>
        <v>0</v>
      </c>
      <c r="W242" s="388">
        <f ca="1">VLOOKUP($C$242,[68]납품수량!$A$2:$AH$156,W$1+1,0)</f>
        <v>0</v>
      </c>
      <c r="X242" s="388">
        <f ca="1">VLOOKUP($C$242,[68]납품수량!$A$2:$AH$156,X$1+1,0)</f>
        <v>0</v>
      </c>
      <c r="Y242" s="388">
        <f ca="1">VLOOKUP($C$242,[68]납품수량!$A$2:$AH$156,Y$1+1,0)</f>
        <v>0</v>
      </c>
      <c r="Z242" s="388">
        <f ca="1">VLOOKUP($C$242,[68]납품수량!$A$2:$AH$156,Z$1+1,0)</f>
        <v>0</v>
      </c>
      <c r="AA242" s="388">
        <f ca="1">VLOOKUP($C$242,[68]납품수량!$A$2:$AH$156,AA$1+1,0)</f>
        <v>0</v>
      </c>
      <c r="AB242" s="388">
        <f ca="1">VLOOKUP($C$242,[68]납품수량!$A$2:$AH$156,AB$1+1,0)</f>
        <v>0</v>
      </c>
      <c r="AC242" s="388">
        <f ca="1">VLOOKUP($C$242,[68]납품수량!$A$2:$AH$156,AC$1+1,0)</f>
        <v>0</v>
      </c>
      <c r="AD242" s="388">
        <f ca="1">VLOOKUP($C$242,[68]납품수량!$A$2:$AH$156,AD$1+1,0)</f>
        <v>0</v>
      </c>
      <c r="AE242" s="388">
        <f ca="1">VLOOKUP($C$242,[68]납품수량!$A$2:$AH$156,AE$1+1,0)</f>
        <v>0</v>
      </c>
      <c r="AF242" s="388">
        <f ca="1">VLOOKUP($C$242,[68]납품수량!$A$2:$AH$156,AF$1+1,0)</f>
        <v>0</v>
      </c>
      <c r="AG242" s="388">
        <f ca="1">VLOOKUP($C$242,[68]납품수량!$A$2:$AH$156,AG$1+1,0)</f>
        <v>0</v>
      </c>
      <c r="AH242" s="388">
        <f ca="1">VLOOKUP($C$242,[68]납품수량!$A$2:$AH$156,AH$1+1,0)</f>
        <v>0</v>
      </c>
      <c r="AI242" s="388">
        <f ca="1">VLOOKUP($C$242,[68]납품수량!$A$2:$AH$156,AI$1+1,0)</f>
        <v>0</v>
      </c>
      <c r="AJ242" s="388">
        <f ca="1">VLOOKUP($C$242,[68]납품수량!$A$2:$AH$156,AJ$1+1,0)</f>
        <v>0</v>
      </c>
      <c r="AK242" s="388">
        <f ca="1">VLOOKUP($C$242,[68]납품수량!$A$2:$AH$156,AK$1+1,0)</f>
        <v>0</v>
      </c>
      <c r="AL242" s="388">
        <f t="shared" ca="1" si="244"/>
        <v>0</v>
      </c>
      <c r="AM242" s="389">
        <f t="shared" ca="1" si="206"/>
        <v>0</v>
      </c>
      <c r="AN242" s="61"/>
      <c r="AO242" s="370">
        <f t="shared" ref="AO242:BS242" ca="1" si="257">$F$242*G242</f>
        <v>0</v>
      </c>
      <c r="AP242" s="370">
        <f t="shared" ca="1" si="257"/>
        <v>0</v>
      </c>
      <c r="AQ242" s="370">
        <f t="shared" ca="1" si="257"/>
        <v>0</v>
      </c>
      <c r="AR242" s="370">
        <f t="shared" ca="1" si="257"/>
        <v>0</v>
      </c>
      <c r="AS242" s="370">
        <f t="shared" ca="1" si="257"/>
        <v>0</v>
      </c>
      <c r="AT242" s="370">
        <f t="shared" ca="1" si="257"/>
        <v>0</v>
      </c>
      <c r="AU242" s="370">
        <f t="shared" ca="1" si="257"/>
        <v>0</v>
      </c>
      <c r="AV242" s="370">
        <f t="shared" ca="1" si="257"/>
        <v>0</v>
      </c>
      <c r="AW242" s="370">
        <f t="shared" ca="1" si="257"/>
        <v>0</v>
      </c>
      <c r="AX242" s="370">
        <f t="shared" ca="1" si="257"/>
        <v>0</v>
      </c>
      <c r="AY242" s="370">
        <f t="shared" ca="1" si="257"/>
        <v>0</v>
      </c>
      <c r="AZ242" s="370">
        <f t="shared" ca="1" si="257"/>
        <v>0</v>
      </c>
      <c r="BA242" s="370">
        <f t="shared" ca="1" si="257"/>
        <v>0</v>
      </c>
      <c r="BB242" s="370">
        <f t="shared" ca="1" si="257"/>
        <v>0</v>
      </c>
      <c r="BC242" s="370">
        <f t="shared" ca="1" si="257"/>
        <v>0</v>
      </c>
      <c r="BD242" s="370">
        <f t="shared" ca="1" si="257"/>
        <v>0</v>
      </c>
      <c r="BE242" s="370">
        <f t="shared" ca="1" si="257"/>
        <v>0</v>
      </c>
      <c r="BF242" s="370">
        <f t="shared" ca="1" si="257"/>
        <v>0</v>
      </c>
      <c r="BG242" s="370">
        <f t="shared" ca="1" si="257"/>
        <v>0</v>
      </c>
      <c r="BH242" s="370">
        <f t="shared" ca="1" si="257"/>
        <v>0</v>
      </c>
      <c r="BI242" s="370">
        <f t="shared" ca="1" si="257"/>
        <v>0</v>
      </c>
      <c r="BJ242" s="370">
        <f t="shared" ca="1" si="257"/>
        <v>0</v>
      </c>
      <c r="BK242" s="370">
        <f t="shared" ca="1" si="257"/>
        <v>0</v>
      </c>
      <c r="BL242" s="370">
        <f t="shared" ca="1" si="257"/>
        <v>0</v>
      </c>
      <c r="BM242" s="370">
        <f t="shared" ca="1" si="257"/>
        <v>0</v>
      </c>
      <c r="BN242" s="370">
        <f t="shared" ca="1" si="257"/>
        <v>0</v>
      </c>
      <c r="BO242" s="370">
        <f t="shared" ca="1" si="257"/>
        <v>0</v>
      </c>
      <c r="BP242" s="370">
        <f t="shared" ca="1" si="257"/>
        <v>0</v>
      </c>
      <c r="BQ242" s="370">
        <f t="shared" ca="1" si="257"/>
        <v>0</v>
      </c>
      <c r="BR242" s="370">
        <f t="shared" ca="1" si="257"/>
        <v>0</v>
      </c>
      <c r="BS242" s="370">
        <f t="shared" ca="1" si="257"/>
        <v>0</v>
      </c>
      <c r="BT242" s="369">
        <f t="shared" ca="1" si="208"/>
        <v>0</v>
      </c>
      <c r="BU242" s="61"/>
      <c r="BV242" s="61"/>
      <c r="BW242" s="61"/>
      <c r="BX242" s="61"/>
      <c r="BY242" s="61"/>
      <c r="BZ242" s="61"/>
      <c r="CA242" s="61"/>
      <c r="CB242" s="61"/>
      <c r="CC242" s="61"/>
      <c r="CD242" s="61"/>
      <c r="CE242" s="61"/>
      <c r="CF242" s="61"/>
      <c r="CG242" s="61"/>
      <c r="CH242" s="61"/>
      <c r="CI242" s="61"/>
      <c r="CJ242" s="61"/>
      <c r="CK242" s="61"/>
      <c r="CL242" s="61"/>
      <c r="CM242" s="61"/>
      <c r="CN242" s="61"/>
      <c r="CO242" s="61"/>
      <c r="CP242" s="61"/>
      <c r="CQ242" s="61"/>
      <c r="CR242" s="61"/>
      <c r="CS242" s="61"/>
      <c r="CT242" s="61"/>
      <c r="CU242" s="61"/>
      <c r="CV242" s="61"/>
      <c r="CW242" s="61"/>
      <c r="CX242" s="61"/>
      <c r="CY242" s="61"/>
      <c r="CZ242" s="61"/>
      <c r="DA242" s="61"/>
      <c r="DB242" s="61"/>
      <c r="DC242" s="61"/>
    </row>
    <row r="243" spans="1:107" s="58" customFormat="1" ht="16.5" customHeight="1">
      <c r="A243" s="70" t="s">
        <v>1323</v>
      </c>
      <c r="B243" s="660"/>
      <c r="C243" s="387" t="s">
        <v>109</v>
      </c>
      <c r="D243" s="387" t="s">
        <v>930</v>
      </c>
      <c r="E243" s="414" t="s">
        <v>819</v>
      </c>
      <c r="F243" s="401"/>
      <c r="G243" s="388">
        <f ca="1">VLOOKUP($C$243,[68]납품수량!$A$2:$AH$156,G$1+1,0)</f>
        <v>0</v>
      </c>
      <c r="H243" s="388">
        <f ca="1">VLOOKUP($C$243,[68]납품수량!$A$2:$AH$156,H$1+1,0)</f>
        <v>0</v>
      </c>
      <c r="I243" s="388">
        <f ca="1">VLOOKUP($C$243,[68]납품수량!$A$2:$AH$156,I$1+1,0)</f>
        <v>0</v>
      </c>
      <c r="J243" s="388">
        <f ca="1">VLOOKUP($C$243,[68]납품수량!$A$2:$AH$156,J$1+1,0)</f>
        <v>0</v>
      </c>
      <c r="K243" s="388">
        <f ca="1">VLOOKUP($C$243,[68]납품수량!$A$2:$AH$156,K$1+1,0)</f>
        <v>0</v>
      </c>
      <c r="L243" s="388">
        <f ca="1">VLOOKUP($C$243,[68]납품수량!$A$2:$AH$156,L$1+1,0)</f>
        <v>0</v>
      </c>
      <c r="M243" s="388">
        <f ca="1">VLOOKUP($C$243,[68]납품수량!$A$2:$AH$156,M$1+1,0)</f>
        <v>0</v>
      </c>
      <c r="N243" s="388">
        <f ca="1">VLOOKUP($C$243,[68]납품수량!$A$2:$AH$156,N$1+1,0)</f>
        <v>0</v>
      </c>
      <c r="O243" s="388">
        <f ca="1">VLOOKUP($C$243,[68]납품수량!$A$2:$AH$156,O$1+1,0)</f>
        <v>0</v>
      </c>
      <c r="P243" s="388">
        <f ca="1">VLOOKUP($C$243,[68]납품수량!$A$2:$AH$156,P$1+1,0)</f>
        <v>0</v>
      </c>
      <c r="Q243" s="388">
        <f ca="1">VLOOKUP($C$243,[68]납품수량!$A$2:$AH$156,Q$1+1,0)</f>
        <v>0</v>
      </c>
      <c r="R243" s="388">
        <f ca="1">VLOOKUP($C$243,[68]납품수량!$A$2:$AH$156,R$1+1,0)</f>
        <v>0</v>
      </c>
      <c r="S243" s="388">
        <f ca="1">VLOOKUP($C$243,[68]납품수량!$A$2:$AH$156,S$1+1,0)</f>
        <v>0</v>
      </c>
      <c r="T243" s="388">
        <f ca="1">VLOOKUP($C$243,[68]납품수량!$A$2:$AH$156,T$1+1,0)</f>
        <v>0</v>
      </c>
      <c r="U243" s="388">
        <f ca="1">VLOOKUP($C$243,[68]납품수량!$A$2:$AH$156,U$1+1,0)</f>
        <v>0</v>
      </c>
      <c r="V243" s="388">
        <f ca="1">VLOOKUP($C$243,[68]납품수량!$A$2:$AH$156,V$1+1,0)</f>
        <v>0</v>
      </c>
      <c r="W243" s="388">
        <f ca="1">VLOOKUP($C$243,[68]납품수량!$A$2:$AH$156,W$1+1,0)</f>
        <v>0</v>
      </c>
      <c r="X243" s="388">
        <f ca="1">VLOOKUP($C$243,[68]납품수량!$A$2:$AH$156,X$1+1,0)</f>
        <v>0</v>
      </c>
      <c r="Y243" s="388">
        <f ca="1">VLOOKUP($C$243,[68]납품수량!$A$2:$AH$156,Y$1+1,0)</f>
        <v>0</v>
      </c>
      <c r="Z243" s="388">
        <f ca="1">VLOOKUP($C$243,[68]납품수량!$A$2:$AH$156,Z$1+1,0)</f>
        <v>0</v>
      </c>
      <c r="AA243" s="388">
        <f ca="1">VLOOKUP($C$243,[68]납품수량!$A$2:$AH$156,AA$1+1,0)</f>
        <v>0</v>
      </c>
      <c r="AB243" s="388">
        <f ca="1">VLOOKUP($C$243,[68]납품수량!$A$2:$AH$156,AB$1+1,0)</f>
        <v>0</v>
      </c>
      <c r="AC243" s="388">
        <f ca="1">VLOOKUP($C$243,[68]납품수량!$A$2:$AH$156,AC$1+1,0)</f>
        <v>0</v>
      </c>
      <c r="AD243" s="388">
        <f ca="1">VLOOKUP($C$243,[68]납품수량!$A$2:$AH$156,AD$1+1,0)</f>
        <v>0</v>
      </c>
      <c r="AE243" s="388">
        <f ca="1">VLOOKUP($C$243,[68]납품수량!$A$2:$AH$156,AE$1+1,0)</f>
        <v>0</v>
      </c>
      <c r="AF243" s="388">
        <f ca="1">VLOOKUP($C$243,[68]납품수량!$A$2:$AH$156,AF$1+1,0)</f>
        <v>0</v>
      </c>
      <c r="AG243" s="388">
        <f ca="1">VLOOKUP($C$243,[68]납품수량!$A$2:$AH$156,AG$1+1,0)</f>
        <v>0</v>
      </c>
      <c r="AH243" s="388">
        <f ca="1">VLOOKUP($C$243,[68]납품수량!$A$2:$AH$156,AH$1+1,0)</f>
        <v>0</v>
      </c>
      <c r="AI243" s="388">
        <f ca="1">VLOOKUP($C$243,[68]납품수량!$A$2:$AH$156,AI$1+1,0)</f>
        <v>0</v>
      </c>
      <c r="AJ243" s="388">
        <f ca="1">VLOOKUP($C$243,[68]납품수량!$A$2:$AH$156,AJ$1+1,0)</f>
        <v>0</v>
      </c>
      <c r="AK243" s="388">
        <f ca="1">VLOOKUP($C$243,[68]납품수량!$A$2:$AH$156,AK$1+1,0)</f>
        <v>0</v>
      </c>
      <c r="AL243" s="388">
        <f t="shared" ca="1" si="244"/>
        <v>0</v>
      </c>
      <c r="AM243" s="389">
        <f t="shared" ca="1" si="206"/>
        <v>0</v>
      </c>
      <c r="AN243" s="61"/>
      <c r="AO243" s="370">
        <f t="shared" ref="AO243:BS243" ca="1" si="258">$F$243*G243</f>
        <v>0</v>
      </c>
      <c r="AP243" s="370">
        <f t="shared" ca="1" si="258"/>
        <v>0</v>
      </c>
      <c r="AQ243" s="370">
        <f t="shared" ca="1" si="258"/>
        <v>0</v>
      </c>
      <c r="AR243" s="370">
        <f t="shared" ca="1" si="258"/>
        <v>0</v>
      </c>
      <c r="AS243" s="370">
        <f t="shared" ca="1" si="258"/>
        <v>0</v>
      </c>
      <c r="AT243" s="370">
        <f t="shared" ca="1" si="258"/>
        <v>0</v>
      </c>
      <c r="AU243" s="370">
        <f t="shared" ca="1" si="258"/>
        <v>0</v>
      </c>
      <c r="AV243" s="370">
        <f t="shared" ca="1" si="258"/>
        <v>0</v>
      </c>
      <c r="AW243" s="370">
        <f t="shared" ca="1" si="258"/>
        <v>0</v>
      </c>
      <c r="AX243" s="370">
        <f t="shared" ca="1" si="258"/>
        <v>0</v>
      </c>
      <c r="AY243" s="370">
        <f t="shared" ca="1" si="258"/>
        <v>0</v>
      </c>
      <c r="AZ243" s="370">
        <f t="shared" ca="1" si="258"/>
        <v>0</v>
      </c>
      <c r="BA243" s="370">
        <f t="shared" ca="1" si="258"/>
        <v>0</v>
      </c>
      <c r="BB243" s="370">
        <f t="shared" ca="1" si="258"/>
        <v>0</v>
      </c>
      <c r="BC243" s="370">
        <f t="shared" ca="1" si="258"/>
        <v>0</v>
      </c>
      <c r="BD243" s="370">
        <f t="shared" ca="1" si="258"/>
        <v>0</v>
      </c>
      <c r="BE243" s="370">
        <f t="shared" ca="1" si="258"/>
        <v>0</v>
      </c>
      <c r="BF243" s="370">
        <f t="shared" ca="1" si="258"/>
        <v>0</v>
      </c>
      <c r="BG243" s="370">
        <f t="shared" ca="1" si="258"/>
        <v>0</v>
      </c>
      <c r="BH243" s="370">
        <f t="shared" ca="1" si="258"/>
        <v>0</v>
      </c>
      <c r="BI243" s="370">
        <f t="shared" ca="1" si="258"/>
        <v>0</v>
      </c>
      <c r="BJ243" s="370">
        <f t="shared" ca="1" si="258"/>
        <v>0</v>
      </c>
      <c r="BK243" s="370">
        <f t="shared" ca="1" si="258"/>
        <v>0</v>
      </c>
      <c r="BL243" s="370">
        <f t="shared" ca="1" si="258"/>
        <v>0</v>
      </c>
      <c r="BM243" s="370">
        <f t="shared" ca="1" si="258"/>
        <v>0</v>
      </c>
      <c r="BN243" s="370">
        <f t="shared" ca="1" si="258"/>
        <v>0</v>
      </c>
      <c r="BO243" s="370">
        <f t="shared" ca="1" si="258"/>
        <v>0</v>
      </c>
      <c r="BP243" s="370">
        <f t="shared" ca="1" si="258"/>
        <v>0</v>
      </c>
      <c r="BQ243" s="370">
        <f t="shared" ca="1" si="258"/>
        <v>0</v>
      </c>
      <c r="BR243" s="370">
        <f t="shared" ca="1" si="258"/>
        <v>0</v>
      </c>
      <c r="BS243" s="370">
        <f t="shared" ca="1" si="258"/>
        <v>0</v>
      </c>
      <c r="BT243" s="369">
        <f t="shared" ca="1" si="208"/>
        <v>0</v>
      </c>
      <c r="BU243" s="61"/>
      <c r="BV243" s="61"/>
      <c r="BW243" s="61"/>
      <c r="BX243" s="61"/>
      <c r="BY243" s="61"/>
      <c r="BZ243" s="61"/>
      <c r="CA243" s="61"/>
      <c r="CB243" s="61"/>
      <c r="CC243" s="61"/>
      <c r="CD243" s="61"/>
      <c r="CE243" s="61"/>
      <c r="CF243" s="61"/>
      <c r="CG243" s="61"/>
      <c r="CH243" s="61"/>
      <c r="CI243" s="61"/>
      <c r="CJ243" s="61"/>
      <c r="CK243" s="61"/>
      <c r="CL243" s="61"/>
      <c r="CM243" s="61"/>
      <c r="CN243" s="61"/>
      <c r="CO243" s="61"/>
      <c r="CP243" s="61"/>
      <c r="CQ243" s="61"/>
      <c r="CR243" s="61"/>
      <c r="CS243" s="61"/>
      <c r="CT243" s="61"/>
      <c r="CU243" s="61"/>
      <c r="CV243" s="61"/>
      <c r="CW243" s="61"/>
      <c r="CX243" s="61"/>
      <c r="CY243" s="61"/>
      <c r="CZ243" s="61"/>
      <c r="DA243" s="61"/>
      <c r="DB243" s="61"/>
      <c r="DC243" s="61"/>
    </row>
    <row r="244" spans="1:107" s="58" customFormat="1" ht="16.5" customHeight="1">
      <c r="A244" s="70" t="s">
        <v>1323</v>
      </c>
      <c r="B244" s="660"/>
      <c r="C244" s="387" t="s">
        <v>110</v>
      </c>
      <c r="D244" s="387" t="s">
        <v>930</v>
      </c>
      <c r="E244" s="414" t="s">
        <v>824</v>
      </c>
      <c r="F244" s="401"/>
      <c r="G244" s="388">
        <f ca="1">VLOOKUP($C$244,[68]납품수량!$A$2:$AH$156,G$1+1,0)</f>
        <v>0</v>
      </c>
      <c r="H244" s="388">
        <f ca="1">VLOOKUP($C$244,[68]납품수량!$A$2:$AH$156,H$1+1,0)</f>
        <v>0</v>
      </c>
      <c r="I244" s="388">
        <f ca="1">VLOOKUP($C$244,[68]납품수량!$A$2:$AH$156,I$1+1,0)</f>
        <v>0</v>
      </c>
      <c r="J244" s="388">
        <f ca="1">VLOOKUP($C$244,[68]납품수량!$A$2:$AH$156,J$1+1,0)</f>
        <v>0</v>
      </c>
      <c r="K244" s="388">
        <f ca="1">VLOOKUP($C$244,[68]납품수량!$A$2:$AH$156,K$1+1,0)</f>
        <v>0</v>
      </c>
      <c r="L244" s="388">
        <f ca="1">VLOOKUP($C$244,[68]납품수량!$A$2:$AH$156,L$1+1,0)</f>
        <v>0</v>
      </c>
      <c r="M244" s="388">
        <f ca="1">VLOOKUP($C$244,[68]납품수량!$A$2:$AH$156,M$1+1,0)</f>
        <v>0</v>
      </c>
      <c r="N244" s="388">
        <f ca="1">VLOOKUP($C$244,[68]납품수량!$A$2:$AH$156,N$1+1,0)</f>
        <v>0</v>
      </c>
      <c r="O244" s="388">
        <f ca="1">VLOOKUP($C$244,[68]납품수량!$A$2:$AH$156,O$1+1,0)</f>
        <v>0</v>
      </c>
      <c r="P244" s="388">
        <f ca="1">VLOOKUP($C$244,[68]납품수량!$A$2:$AH$156,P$1+1,0)</f>
        <v>0</v>
      </c>
      <c r="Q244" s="388">
        <f ca="1">VLOOKUP($C$244,[68]납품수량!$A$2:$AH$156,Q$1+1,0)</f>
        <v>0</v>
      </c>
      <c r="R244" s="388">
        <f ca="1">VLOOKUP($C$244,[68]납품수량!$A$2:$AH$156,R$1+1,0)</f>
        <v>0</v>
      </c>
      <c r="S244" s="388">
        <f ca="1">VLOOKUP($C$244,[68]납품수량!$A$2:$AH$156,S$1+1,0)</f>
        <v>0</v>
      </c>
      <c r="T244" s="388">
        <f ca="1">VLOOKUP($C$244,[68]납품수량!$A$2:$AH$156,T$1+1,0)</f>
        <v>0</v>
      </c>
      <c r="U244" s="388">
        <f ca="1">VLOOKUP($C$244,[68]납품수량!$A$2:$AH$156,U$1+1,0)</f>
        <v>0</v>
      </c>
      <c r="V244" s="388">
        <f ca="1">VLOOKUP($C$244,[68]납품수량!$A$2:$AH$156,V$1+1,0)</f>
        <v>0</v>
      </c>
      <c r="W244" s="388">
        <f ca="1">VLOOKUP($C$244,[68]납품수량!$A$2:$AH$156,W$1+1,0)</f>
        <v>0</v>
      </c>
      <c r="X244" s="388">
        <f ca="1">VLOOKUP($C$244,[68]납품수량!$A$2:$AH$156,X$1+1,0)</f>
        <v>0</v>
      </c>
      <c r="Y244" s="388">
        <f ca="1">VLOOKUP($C$244,[68]납품수량!$A$2:$AH$156,Y$1+1,0)</f>
        <v>0</v>
      </c>
      <c r="Z244" s="388">
        <f ca="1">VLOOKUP($C$244,[68]납품수량!$A$2:$AH$156,Z$1+1,0)</f>
        <v>0</v>
      </c>
      <c r="AA244" s="388">
        <f ca="1">VLOOKUP($C$244,[68]납품수량!$A$2:$AH$156,AA$1+1,0)</f>
        <v>0</v>
      </c>
      <c r="AB244" s="388">
        <f ca="1">VLOOKUP($C$244,[68]납품수량!$A$2:$AH$156,AB$1+1,0)</f>
        <v>0</v>
      </c>
      <c r="AC244" s="388">
        <f ca="1">VLOOKUP($C$244,[68]납품수량!$A$2:$AH$156,AC$1+1,0)</f>
        <v>0</v>
      </c>
      <c r="AD244" s="388">
        <f ca="1">VLOOKUP($C$244,[68]납품수량!$A$2:$AH$156,AD$1+1,0)</f>
        <v>0</v>
      </c>
      <c r="AE244" s="388">
        <f ca="1">VLOOKUP($C$244,[68]납품수량!$A$2:$AH$156,AE$1+1,0)</f>
        <v>0</v>
      </c>
      <c r="AF244" s="388">
        <f ca="1">VLOOKUP($C$244,[68]납품수량!$A$2:$AH$156,AF$1+1,0)</f>
        <v>0</v>
      </c>
      <c r="AG244" s="388">
        <f ca="1">VLOOKUP($C$244,[68]납품수량!$A$2:$AH$156,AG$1+1,0)</f>
        <v>0</v>
      </c>
      <c r="AH244" s="388">
        <f ca="1">VLOOKUP($C$244,[68]납품수량!$A$2:$AH$156,AH$1+1,0)</f>
        <v>0</v>
      </c>
      <c r="AI244" s="388">
        <f ca="1">VLOOKUP($C$244,[68]납품수량!$A$2:$AH$156,AI$1+1,0)</f>
        <v>0</v>
      </c>
      <c r="AJ244" s="388">
        <f ca="1">VLOOKUP($C$244,[68]납품수량!$A$2:$AH$156,AJ$1+1,0)</f>
        <v>0</v>
      </c>
      <c r="AK244" s="388">
        <f ca="1">VLOOKUP($C$244,[68]납품수량!$A$2:$AH$156,AK$1+1,0)</f>
        <v>0</v>
      </c>
      <c r="AL244" s="388">
        <f t="shared" ca="1" si="244"/>
        <v>0</v>
      </c>
      <c r="AM244" s="389">
        <f t="shared" ca="1" si="206"/>
        <v>0</v>
      </c>
      <c r="AN244" s="61"/>
      <c r="AO244" s="370">
        <f t="shared" ref="AO244:BS244" ca="1" si="259">$F$244*G244</f>
        <v>0</v>
      </c>
      <c r="AP244" s="370">
        <f t="shared" ca="1" si="259"/>
        <v>0</v>
      </c>
      <c r="AQ244" s="370">
        <f t="shared" ca="1" si="259"/>
        <v>0</v>
      </c>
      <c r="AR244" s="370">
        <f t="shared" ca="1" si="259"/>
        <v>0</v>
      </c>
      <c r="AS244" s="370">
        <f t="shared" ca="1" si="259"/>
        <v>0</v>
      </c>
      <c r="AT244" s="370">
        <f t="shared" ca="1" si="259"/>
        <v>0</v>
      </c>
      <c r="AU244" s="370">
        <f t="shared" ca="1" si="259"/>
        <v>0</v>
      </c>
      <c r="AV244" s="370">
        <f t="shared" ca="1" si="259"/>
        <v>0</v>
      </c>
      <c r="AW244" s="370">
        <f t="shared" ca="1" si="259"/>
        <v>0</v>
      </c>
      <c r="AX244" s="370">
        <f t="shared" ca="1" si="259"/>
        <v>0</v>
      </c>
      <c r="AY244" s="370">
        <f t="shared" ca="1" si="259"/>
        <v>0</v>
      </c>
      <c r="AZ244" s="370">
        <f t="shared" ca="1" si="259"/>
        <v>0</v>
      </c>
      <c r="BA244" s="370">
        <f t="shared" ca="1" si="259"/>
        <v>0</v>
      </c>
      <c r="BB244" s="370">
        <f t="shared" ca="1" si="259"/>
        <v>0</v>
      </c>
      <c r="BC244" s="370">
        <f t="shared" ca="1" si="259"/>
        <v>0</v>
      </c>
      <c r="BD244" s="370">
        <f t="shared" ca="1" si="259"/>
        <v>0</v>
      </c>
      <c r="BE244" s="370">
        <f t="shared" ca="1" si="259"/>
        <v>0</v>
      </c>
      <c r="BF244" s="370">
        <f t="shared" ca="1" si="259"/>
        <v>0</v>
      </c>
      <c r="BG244" s="370">
        <f t="shared" ca="1" si="259"/>
        <v>0</v>
      </c>
      <c r="BH244" s="370">
        <f t="shared" ca="1" si="259"/>
        <v>0</v>
      </c>
      <c r="BI244" s="370">
        <f t="shared" ca="1" si="259"/>
        <v>0</v>
      </c>
      <c r="BJ244" s="370">
        <f t="shared" ca="1" si="259"/>
        <v>0</v>
      </c>
      <c r="BK244" s="370">
        <f t="shared" ca="1" si="259"/>
        <v>0</v>
      </c>
      <c r="BL244" s="370">
        <f t="shared" ca="1" si="259"/>
        <v>0</v>
      </c>
      <c r="BM244" s="370">
        <f t="shared" ca="1" si="259"/>
        <v>0</v>
      </c>
      <c r="BN244" s="370">
        <f t="shared" ca="1" si="259"/>
        <v>0</v>
      </c>
      <c r="BO244" s="370">
        <f t="shared" ca="1" si="259"/>
        <v>0</v>
      </c>
      <c r="BP244" s="370">
        <f t="shared" ca="1" si="259"/>
        <v>0</v>
      </c>
      <c r="BQ244" s="370">
        <f t="shared" ca="1" si="259"/>
        <v>0</v>
      </c>
      <c r="BR244" s="370">
        <f t="shared" ca="1" si="259"/>
        <v>0</v>
      </c>
      <c r="BS244" s="370">
        <f t="shared" ca="1" si="259"/>
        <v>0</v>
      </c>
      <c r="BT244" s="369">
        <f t="shared" ca="1" si="208"/>
        <v>0</v>
      </c>
      <c r="BU244" s="61"/>
      <c r="BV244" s="61"/>
      <c r="BW244" s="61"/>
      <c r="BX244" s="61"/>
      <c r="BY244" s="61"/>
      <c r="BZ244" s="61"/>
      <c r="CA244" s="61"/>
      <c r="CB244" s="61"/>
      <c r="CC244" s="61"/>
      <c r="CD244" s="61"/>
      <c r="CE244" s="61"/>
      <c r="CF244" s="61"/>
      <c r="CG244" s="61"/>
      <c r="CH244" s="61"/>
      <c r="CI244" s="61"/>
      <c r="CJ244" s="61"/>
      <c r="CK244" s="61"/>
      <c r="CL244" s="61"/>
      <c r="CM244" s="61"/>
      <c r="CN244" s="61"/>
      <c r="CO244" s="61"/>
      <c r="CP244" s="61"/>
      <c r="CQ244" s="61"/>
      <c r="CR244" s="61"/>
      <c r="CS244" s="61"/>
      <c r="CT244" s="61"/>
      <c r="CU244" s="61"/>
      <c r="CV244" s="61"/>
      <c r="CW244" s="61"/>
      <c r="CX244" s="61"/>
      <c r="CY244" s="61"/>
      <c r="CZ244" s="61"/>
      <c r="DA244" s="61"/>
      <c r="DB244" s="61"/>
      <c r="DC244" s="61"/>
    </row>
    <row r="245" spans="1:107" s="58" customFormat="1" ht="16.5" customHeight="1">
      <c r="A245" s="70" t="s">
        <v>1323</v>
      </c>
      <c r="B245" s="660"/>
      <c r="C245" s="387" t="s">
        <v>111</v>
      </c>
      <c r="D245" s="387" t="s">
        <v>930</v>
      </c>
      <c r="E245" s="414" t="s">
        <v>933</v>
      </c>
      <c r="F245" s="401"/>
      <c r="G245" s="388">
        <f ca="1">VLOOKUP($C$245,[68]납품수량!$A$2:$AH$156,G$1+1,0)</f>
        <v>0</v>
      </c>
      <c r="H245" s="388">
        <f ca="1">VLOOKUP($C$245,[68]납품수량!$A$2:$AH$156,H$1+1,0)</f>
        <v>0</v>
      </c>
      <c r="I245" s="388">
        <f ca="1">VLOOKUP($C$245,[68]납품수량!$A$2:$AH$156,I$1+1,0)</f>
        <v>0</v>
      </c>
      <c r="J245" s="388">
        <f ca="1">VLOOKUP($C$245,[68]납품수량!$A$2:$AH$156,J$1+1,0)</f>
        <v>0</v>
      </c>
      <c r="K245" s="388">
        <f ca="1">VLOOKUP($C$245,[68]납품수량!$A$2:$AH$156,K$1+1,0)</f>
        <v>0</v>
      </c>
      <c r="L245" s="388">
        <f ca="1">VLOOKUP($C$245,[68]납품수량!$A$2:$AH$156,L$1+1,0)</f>
        <v>0</v>
      </c>
      <c r="M245" s="388">
        <f ca="1">VLOOKUP($C$245,[68]납품수량!$A$2:$AH$156,M$1+1,0)</f>
        <v>0</v>
      </c>
      <c r="N245" s="388">
        <f ca="1">VLOOKUP($C$245,[68]납품수량!$A$2:$AH$156,N$1+1,0)</f>
        <v>0</v>
      </c>
      <c r="O245" s="388">
        <f ca="1">VLOOKUP($C$245,[68]납품수량!$A$2:$AH$156,O$1+1,0)</f>
        <v>0</v>
      </c>
      <c r="P245" s="388">
        <f ca="1">VLOOKUP($C$245,[68]납품수량!$A$2:$AH$156,P$1+1,0)</f>
        <v>0</v>
      </c>
      <c r="Q245" s="388">
        <f ca="1">VLOOKUP($C$245,[68]납품수량!$A$2:$AH$156,Q$1+1,0)</f>
        <v>0</v>
      </c>
      <c r="R245" s="388">
        <f ca="1">VLOOKUP($C$245,[68]납품수량!$A$2:$AH$156,R$1+1,0)</f>
        <v>0</v>
      </c>
      <c r="S245" s="388">
        <f ca="1">VLOOKUP($C$245,[68]납품수량!$A$2:$AH$156,S$1+1,0)</f>
        <v>0</v>
      </c>
      <c r="T245" s="388">
        <f ca="1">VLOOKUP($C$245,[68]납품수량!$A$2:$AH$156,T$1+1,0)</f>
        <v>0</v>
      </c>
      <c r="U245" s="388">
        <f ca="1">VLOOKUP($C$245,[68]납품수량!$A$2:$AH$156,U$1+1,0)</f>
        <v>0</v>
      </c>
      <c r="V245" s="388">
        <f ca="1">VLOOKUP($C$245,[68]납품수량!$A$2:$AH$156,V$1+1,0)</f>
        <v>0</v>
      </c>
      <c r="W245" s="388">
        <f ca="1">VLOOKUP($C$245,[68]납품수량!$A$2:$AH$156,W$1+1,0)</f>
        <v>0</v>
      </c>
      <c r="X245" s="388">
        <f ca="1">VLOOKUP($C$245,[68]납품수량!$A$2:$AH$156,X$1+1,0)</f>
        <v>0</v>
      </c>
      <c r="Y245" s="388">
        <f ca="1">VLOOKUP($C$245,[68]납품수량!$A$2:$AH$156,Y$1+1,0)</f>
        <v>0</v>
      </c>
      <c r="Z245" s="388">
        <f ca="1">VLOOKUP($C$245,[68]납품수량!$A$2:$AH$156,Z$1+1,0)</f>
        <v>0</v>
      </c>
      <c r="AA245" s="388">
        <f ca="1">VLOOKUP($C$245,[68]납품수량!$A$2:$AH$156,AA$1+1,0)</f>
        <v>0</v>
      </c>
      <c r="AB245" s="388">
        <f ca="1">VLOOKUP($C$245,[68]납품수량!$A$2:$AH$156,AB$1+1,0)</f>
        <v>0</v>
      </c>
      <c r="AC245" s="388">
        <f ca="1">VLOOKUP($C$245,[68]납품수량!$A$2:$AH$156,AC$1+1,0)</f>
        <v>0</v>
      </c>
      <c r="AD245" s="388">
        <f ca="1">VLOOKUP($C$245,[68]납품수량!$A$2:$AH$156,AD$1+1,0)</f>
        <v>0</v>
      </c>
      <c r="AE245" s="388">
        <f ca="1">VLOOKUP($C$245,[68]납품수량!$A$2:$AH$156,AE$1+1,0)</f>
        <v>0</v>
      </c>
      <c r="AF245" s="388">
        <f ca="1">VLOOKUP($C$245,[68]납품수량!$A$2:$AH$156,AF$1+1,0)</f>
        <v>0</v>
      </c>
      <c r="AG245" s="388">
        <f ca="1">VLOOKUP($C$245,[68]납품수량!$A$2:$AH$156,AG$1+1,0)</f>
        <v>0</v>
      </c>
      <c r="AH245" s="388">
        <f ca="1">VLOOKUP($C$245,[68]납품수량!$A$2:$AH$156,AH$1+1,0)</f>
        <v>0</v>
      </c>
      <c r="AI245" s="388">
        <f ca="1">VLOOKUP($C$245,[68]납품수량!$A$2:$AH$156,AI$1+1,0)</f>
        <v>0</v>
      </c>
      <c r="AJ245" s="388">
        <f ca="1">VLOOKUP($C$245,[68]납품수량!$A$2:$AH$156,AJ$1+1,0)</f>
        <v>0</v>
      </c>
      <c r="AK245" s="388">
        <f ca="1">VLOOKUP($C$245,[68]납품수량!$A$2:$AH$156,AK$1+1,0)</f>
        <v>0</v>
      </c>
      <c r="AL245" s="388">
        <f t="shared" ca="1" si="244"/>
        <v>0</v>
      </c>
      <c r="AM245" s="389">
        <f t="shared" ca="1" si="206"/>
        <v>0</v>
      </c>
      <c r="AN245" s="61"/>
      <c r="AO245" s="370">
        <f t="shared" ref="AO245:BS245" ca="1" si="260">$F$245*G245</f>
        <v>0</v>
      </c>
      <c r="AP245" s="370">
        <f t="shared" ca="1" si="260"/>
        <v>0</v>
      </c>
      <c r="AQ245" s="370">
        <f t="shared" ca="1" si="260"/>
        <v>0</v>
      </c>
      <c r="AR245" s="370">
        <f t="shared" ca="1" si="260"/>
        <v>0</v>
      </c>
      <c r="AS245" s="370">
        <f t="shared" ca="1" si="260"/>
        <v>0</v>
      </c>
      <c r="AT245" s="370">
        <f t="shared" ca="1" si="260"/>
        <v>0</v>
      </c>
      <c r="AU245" s="370">
        <f t="shared" ca="1" si="260"/>
        <v>0</v>
      </c>
      <c r="AV245" s="370">
        <f t="shared" ca="1" si="260"/>
        <v>0</v>
      </c>
      <c r="AW245" s="370">
        <f t="shared" ca="1" si="260"/>
        <v>0</v>
      </c>
      <c r="AX245" s="370">
        <f t="shared" ca="1" si="260"/>
        <v>0</v>
      </c>
      <c r="AY245" s="370">
        <f t="shared" ca="1" si="260"/>
        <v>0</v>
      </c>
      <c r="AZ245" s="370">
        <f t="shared" ca="1" si="260"/>
        <v>0</v>
      </c>
      <c r="BA245" s="370">
        <f t="shared" ca="1" si="260"/>
        <v>0</v>
      </c>
      <c r="BB245" s="370">
        <f t="shared" ca="1" si="260"/>
        <v>0</v>
      </c>
      <c r="BC245" s="370">
        <f t="shared" ca="1" si="260"/>
        <v>0</v>
      </c>
      <c r="BD245" s="370">
        <f t="shared" ca="1" si="260"/>
        <v>0</v>
      </c>
      <c r="BE245" s="370">
        <f t="shared" ca="1" si="260"/>
        <v>0</v>
      </c>
      <c r="BF245" s="370">
        <f t="shared" ca="1" si="260"/>
        <v>0</v>
      </c>
      <c r="BG245" s="370">
        <f t="shared" ca="1" si="260"/>
        <v>0</v>
      </c>
      <c r="BH245" s="370">
        <f t="shared" ca="1" si="260"/>
        <v>0</v>
      </c>
      <c r="BI245" s="370">
        <f t="shared" ca="1" si="260"/>
        <v>0</v>
      </c>
      <c r="BJ245" s="370">
        <f t="shared" ca="1" si="260"/>
        <v>0</v>
      </c>
      <c r="BK245" s="370">
        <f t="shared" ca="1" si="260"/>
        <v>0</v>
      </c>
      <c r="BL245" s="370">
        <f t="shared" ca="1" si="260"/>
        <v>0</v>
      </c>
      <c r="BM245" s="370">
        <f t="shared" ca="1" si="260"/>
        <v>0</v>
      </c>
      <c r="BN245" s="370">
        <f t="shared" ca="1" si="260"/>
        <v>0</v>
      </c>
      <c r="BO245" s="370">
        <f t="shared" ca="1" si="260"/>
        <v>0</v>
      </c>
      <c r="BP245" s="370">
        <f t="shared" ca="1" si="260"/>
        <v>0</v>
      </c>
      <c r="BQ245" s="370">
        <f t="shared" ca="1" si="260"/>
        <v>0</v>
      </c>
      <c r="BR245" s="370">
        <f t="shared" ca="1" si="260"/>
        <v>0</v>
      </c>
      <c r="BS245" s="370">
        <f t="shared" ca="1" si="260"/>
        <v>0</v>
      </c>
      <c r="BT245" s="369">
        <f t="shared" ca="1" si="208"/>
        <v>0</v>
      </c>
      <c r="BU245" s="61"/>
      <c r="BV245" s="61"/>
      <c r="BW245" s="61"/>
      <c r="BX245" s="61"/>
      <c r="BY245" s="61"/>
      <c r="BZ245" s="61"/>
      <c r="CA245" s="61"/>
      <c r="CB245" s="61"/>
      <c r="CC245" s="61"/>
      <c r="CD245" s="61"/>
      <c r="CE245" s="61"/>
      <c r="CF245" s="61"/>
      <c r="CG245" s="61"/>
      <c r="CH245" s="61"/>
      <c r="CI245" s="61"/>
      <c r="CJ245" s="61"/>
      <c r="CK245" s="61"/>
      <c r="CL245" s="61"/>
      <c r="CM245" s="61"/>
      <c r="CN245" s="61"/>
      <c r="CO245" s="61"/>
      <c r="CP245" s="61"/>
      <c r="CQ245" s="61"/>
      <c r="CR245" s="61"/>
      <c r="CS245" s="61"/>
      <c r="CT245" s="61"/>
      <c r="CU245" s="61"/>
      <c r="CV245" s="61"/>
      <c r="CW245" s="61"/>
      <c r="CX245" s="61"/>
      <c r="CY245" s="61"/>
      <c r="CZ245" s="61"/>
      <c r="DA245" s="61"/>
      <c r="DB245" s="61"/>
      <c r="DC245" s="61"/>
    </row>
    <row r="246" spans="1:107" s="58" customFormat="1" ht="16.5" customHeight="1">
      <c r="A246" s="70" t="s">
        <v>1323</v>
      </c>
      <c r="B246" s="660"/>
      <c r="C246" s="387" t="s">
        <v>112</v>
      </c>
      <c r="D246" s="387" t="s">
        <v>930</v>
      </c>
      <c r="E246" s="414" t="s">
        <v>932</v>
      </c>
      <c r="F246" s="401"/>
      <c r="G246" s="388">
        <f ca="1">VLOOKUP($C$246,[68]납품수량!$A$2:$AH$156,G$1+1,0)</f>
        <v>0</v>
      </c>
      <c r="H246" s="388">
        <f ca="1">VLOOKUP($C$246,[68]납품수량!$A$2:$AH$156,H$1+1,0)</f>
        <v>0</v>
      </c>
      <c r="I246" s="388">
        <f ca="1">VLOOKUP($C$246,[68]납품수량!$A$2:$AH$156,I$1+1,0)</f>
        <v>0</v>
      </c>
      <c r="J246" s="388">
        <f ca="1">VLOOKUP($C$246,[68]납품수량!$A$2:$AH$156,J$1+1,0)</f>
        <v>0</v>
      </c>
      <c r="K246" s="388">
        <f ca="1">VLOOKUP($C$246,[68]납품수량!$A$2:$AH$156,K$1+1,0)</f>
        <v>0</v>
      </c>
      <c r="L246" s="388">
        <f ca="1">VLOOKUP($C$246,[68]납품수량!$A$2:$AH$156,L$1+1,0)</f>
        <v>0</v>
      </c>
      <c r="M246" s="388">
        <f ca="1">VLOOKUP($C$246,[68]납품수량!$A$2:$AH$156,M$1+1,0)</f>
        <v>0</v>
      </c>
      <c r="N246" s="388">
        <f ca="1">VLOOKUP($C$246,[68]납품수량!$A$2:$AH$156,N$1+1,0)</f>
        <v>0</v>
      </c>
      <c r="O246" s="388">
        <f ca="1">VLOOKUP($C$246,[68]납품수량!$A$2:$AH$156,O$1+1,0)</f>
        <v>0</v>
      </c>
      <c r="P246" s="388">
        <f ca="1">VLOOKUP($C$246,[68]납품수량!$A$2:$AH$156,P$1+1,0)</f>
        <v>0</v>
      </c>
      <c r="Q246" s="388">
        <f ca="1">VLOOKUP($C$246,[68]납품수량!$A$2:$AH$156,Q$1+1,0)</f>
        <v>0</v>
      </c>
      <c r="R246" s="388">
        <f ca="1">VLOOKUP($C$246,[68]납품수량!$A$2:$AH$156,R$1+1,0)</f>
        <v>0</v>
      </c>
      <c r="S246" s="388">
        <f ca="1">VLOOKUP($C$246,[68]납품수량!$A$2:$AH$156,S$1+1,0)</f>
        <v>0</v>
      </c>
      <c r="T246" s="388">
        <f ca="1">VLOOKUP($C$246,[68]납품수량!$A$2:$AH$156,T$1+1,0)</f>
        <v>0</v>
      </c>
      <c r="U246" s="388">
        <f ca="1">VLOOKUP($C$246,[68]납품수량!$A$2:$AH$156,U$1+1,0)</f>
        <v>0</v>
      </c>
      <c r="V246" s="388">
        <f ca="1">VLOOKUP($C$246,[68]납품수량!$A$2:$AH$156,V$1+1,0)</f>
        <v>0</v>
      </c>
      <c r="W246" s="388">
        <f ca="1">VLOOKUP($C$246,[68]납품수량!$A$2:$AH$156,W$1+1,0)</f>
        <v>0</v>
      </c>
      <c r="X246" s="388">
        <f ca="1">VLOOKUP($C$246,[68]납품수량!$A$2:$AH$156,X$1+1,0)</f>
        <v>0</v>
      </c>
      <c r="Y246" s="388">
        <f ca="1">VLOOKUP($C$246,[68]납품수량!$A$2:$AH$156,Y$1+1,0)</f>
        <v>0</v>
      </c>
      <c r="Z246" s="388">
        <f ca="1">VLOOKUP($C$246,[68]납품수량!$A$2:$AH$156,Z$1+1,0)</f>
        <v>0</v>
      </c>
      <c r="AA246" s="388">
        <f ca="1">VLOOKUP($C$246,[68]납품수량!$A$2:$AH$156,AA$1+1,0)</f>
        <v>0</v>
      </c>
      <c r="AB246" s="388">
        <f ca="1">VLOOKUP($C$246,[68]납품수량!$A$2:$AH$156,AB$1+1,0)</f>
        <v>0</v>
      </c>
      <c r="AC246" s="388">
        <f ca="1">VLOOKUP($C$246,[68]납품수량!$A$2:$AH$156,AC$1+1,0)</f>
        <v>0</v>
      </c>
      <c r="AD246" s="388">
        <f ca="1">VLOOKUP($C$246,[68]납품수량!$A$2:$AH$156,AD$1+1,0)</f>
        <v>0</v>
      </c>
      <c r="AE246" s="388">
        <f ca="1">VLOOKUP($C$246,[68]납품수량!$A$2:$AH$156,AE$1+1,0)</f>
        <v>0</v>
      </c>
      <c r="AF246" s="388">
        <f ca="1">VLOOKUP($C$246,[68]납품수량!$A$2:$AH$156,AF$1+1,0)</f>
        <v>0</v>
      </c>
      <c r="AG246" s="388">
        <f ca="1">VLOOKUP($C$246,[68]납품수량!$A$2:$AH$156,AG$1+1,0)</f>
        <v>0</v>
      </c>
      <c r="AH246" s="388">
        <f ca="1">VLOOKUP($C$246,[68]납품수량!$A$2:$AH$156,AH$1+1,0)</f>
        <v>0</v>
      </c>
      <c r="AI246" s="388">
        <f ca="1">VLOOKUP($C$246,[68]납품수량!$A$2:$AH$156,AI$1+1,0)</f>
        <v>0</v>
      </c>
      <c r="AJ246" s="388">
        <f ca="1">VLOOKUP($C$246,[68]납품수량!$A$2:$AH$156,AJ$1+1,0)</f>
        <v>0</v>
      </c>
      <c r="AK246" s="388">
        <f ca="1">VLOOKUP($C$246,[68]납품수량!$A$2:$AH$156,AK$1+1,0)</f>
        <v>0</v>
      </c>
      <c r="AL246" s="388">
        <f t="shared" ca="1" si="244"/>
        <v>0</v>
      </c>
      <c r="AM246" s="389">
        <f t="shared" ca="1" si="206"/>
        <v>0</v>
      </c>
      <c r="AN246" s="61"/>
      <c r="AO246" s="370">
        <f t="shared" ref="AO246:BS246" ca="1" si="261">$F$246*G246</f>
        <v>0</v>
      </c>
      <c r="AP246" s="370">
        <f t="shared" ca="1" si="261"/>
        <v>0</v>
      </c>
      <c r="AQ246" s="370">
        <f t="shared" ca="1" si="261"/>
        <v>0</v>
      </c>
      <c r="AR246" s="370">
        <f t="shared" ca="1" si="261"/>
        <v>0</v>
      </c>
      <c r="AS246" s="370">
        <f t="shared" ca="1" si="261"/>
        <v>0</v>
      </c>
      <c r="AT246" s="370">
        <f t="shared" ca="1" si="261"/>
        <v>0</v>
      </c>
      <c r="AU246" s="370">
        <f t="shared" ca="1" si="261"/>
        <v>0</v>
      </c>
      <c r="AV246" s="370">
        <f t="shared" ca="1" si="261"/>
        <v>0</v>
      </c>
      <c r="AW246" s="370">
        <f t="shared" ca="1" si="261"/>
        <v>0</v>
      </c>
      <c r="AX246" s="370">
        <f t="shared" ca="1" si="261"/>
        <v>0</v>
      </c>
      <c r="AY246" s="370">
        <f t="shared" ca="1" si="261"/>
        <v>0</v>
      </c>
      <c r="AZ246" s="370">
        <f t="shared" ca="1" si="261"/>
        <v>0</v>
      </c>
      <c r="BA246" s="370">
        <f t="shared" ca="1" si="261"/>
        <v>0</v>
      </c>
      <c r="BB246" s="370">
        <f t="shared" ca="1" si="261"/>
        <v>0</v>
      </c>
      <c r="BC246" s="370">
        <f t="shared" ca="1" si="261"/>
        <v>0</v>
      </c>
      <c r="BD246" s="370">
        <f t="shared" ca="1" si="261"/>
        <v>0</v>
      </c>
      <c r="BE246" s="370">
        <f t="shared" ca="1" si="261"/>
        <v>0</v>
      </c>
      <c r="BF246" s="370">
        <f t="shared" ca="1" si="261"/>
        <v>0</v>
      </c>
      <c r="BG246" s="370">
        <f t="shared" ca="1" si="261"/>
        <v>0</v>
      </c>
      <c r="BH246" s="370">
        <f t="shared" ca="1" si="261"/>
        <v>0</v>
      </c>
      <c r="BI246" s="370">
        <f t="shared" ca="1" si="261"/>
        <v>0</v>
      </c>
      <c r="BJ246" s="370">
        <f t="shared" ca="1" si="261"/>
        <v>0</v>
      </c>
      <c r="BK246" s="370">
        <f t="shared" ca="1" si="261"/>
        <v>0</v>
      </c>
      <c r="BL246" s="370">
        <f t="shared" ca="1" si="261"/>
        <v>0</v>
      </c>
      <c r="BM246" s="370">
        <f t="shared" ca="1" si="261"/>
        <v>0</v>
      </c>
      <c r="BN246" s="370">
        <f t="shared" ca="1" si="261"/>
        <v>0</v>
      </c>
      <c r="BO246" s="370">
        <f t="shared" ca="1" si="261"/>
        <v>0</v>
      </c>
      <c r="BP246" s="370">
        <f t="shared" ca="1" si="261"/>
        <v>0</v>
      </c>
      <c r="BQ246" s="370">
        <f t="shared" ca="1" si="261"/>
        <v>0</v>
      </c>
      <c r="BR246" s="370">
        <f t="shared" ca="1" si="261"/>
        <v>0</v>
      </c>
      <c r="BS246" s="370">
        <f t="shared" ca="1" si="261"/>
        <v>0</v>
      </c>
      <c r="BT246" s="369">
        <f t="shared" ca="1" si="208"/>
        <v>0</v>
      </c>
      <c r="BU246" s="61"/>
      <c r="BV246" s="61"/>
      <c r="BW246" s="61"/>
      <c r="BX246" s="61"/>
      <c r="BY246" s="61"/>
      <c r="BZ246" s="61"/>
      <c r="CA246" s="61"/>
      <c r="CB246" s="61"/>
      <c r="CC246" s="61"/>
      <c r="CD246" s="61"/>
      <c r="CE246" s="61"/>
      <c r="CF246" s="61"/>
      <c r="CG246" s="61"/>
      <c r="CH246" s="61"/>
      <c r="CI246" s="61"/>
      <c r="CJ246" s="61"/>
      <c r="CK246" s="61"/>
      <c r="CL246" s="61"/>
      <c r="CM246" s="61"/>
      <c r="CN246" s="61"/>
      <c r="CO246" s="61"/>
      <c r="CP246" s="61"/>
      <c r="CQ246" s="61"/>
      <c r="CR246" s="61"/>
      <c r="CS246" s="61"/>
      <c r="CT246" s="61"/>
      <c r="CU246" s="61"/>
      <c r="CV246" s="61"/>
      <c r="CW246" s="61"/>
      <c r="CX246" s="61"/>
      <c r="CY246" s="61"/>
      <c r="CZ246" s="61"/>
      <c r="DA246" s="61"/>
      <c r="DB246" s="61"/>
      <c r="DC246" s="61"/>
    </row>
    <row r="247" spans="1:107" s="58" customFormat="1" ht="16.5" customHeight="1">
      <c r="A247" s="70" t="s">
        <v>1323</v>
      </c>
      <c r="B247" s="660"/>
      <c r="C247" s="387" t="s">
        <v>113</v>
      </c>
      <c r="D247" s="387" t="s">
        <v>930</v>
      </c>
      <c r="E247" s="414" t="s">
        <v>931</v>
      </c>
      <c r="F247" s="401"/>
      <c r="G247" s="388">
        <f ca="1">VLOOKUP($C$247,[68]납품수량!$A$2:$AH$156,G$1+1,0)</f>
        <v>0</v>
      </c>
      <c r="H247" s="388">
        <f ca="1">VLOOKUP($C$247,[68]납품수량!$A$2:$AH$156,H$1+1,0)</f>
        <v>0</v>
      </c>
      <c r="I247" s="388">
        <f ca="1">VLOOKUP($C$247,[68]납품수량!$A$2:$AH$156,I$1+1,0)</f>
        <v>0</v>
      </c>
      <c r="J247" s="388">
        <f ca="1">VLOOKUP($C$247,[68]납품수량!$A$2:$AH$156,J$1+1,0)</f>
        <v>0</v>
      </c>
      <c r="K247" s="388">
        <f ca="1">VLOOKUP($C$247,[68]납품수량!$A$2:$AH$156,K$1+1,0)</f>
        <v>0</v>
      </c>
      <c r="L247" s="388">
        <f ca="1">VLOOKUP($C$247,[68]납품수량!$A$2:$AH$156,L$1+1,0)</f>
        <v>0</v>
      </c>
      <c r="M247" s="388">
        <f ca="1">VLOOKUP($C$247,[68]납품수량!$A$2:$AH$156,M$1+1,0)</f>
        <v>0</v>
      </c>
      <c r="N247" s="388">
        <f ca="1">VLOOKUP($C$247,[68]납품수량!$A$2:$AH$156,N$1+1,0)</f>
        <v>0</v>
      </c>
      <c r="O247" s="388">
        <f ca="1">VLOOKUP($C$247,[68]납품수량!$A$2:$AH$156,O$1+1,0)</f>
        <v>0</v>
      </c>
      <c r="P247" s="388">
        <f ca="1">VLOOKUP($C$247,[68]납품수량!$A$2:$AH$156,P$1+1,0)</f>
        <v>0</v>
      </c>
      <c r="Q247" s="388">
        <f ca="1">VLOOKUP($C$247,[68]납품수량!$A$2:$AH$156,Q$1+1,0)</f>
        <v>0</v>
      </c>
      <c r="R247" s="388">
        <f ca="1">VLOOKUP($C$247,[68]납품수량!$A$2:$AH$156,R$1+1,0)</f>
        <v>0</v>
      </c>
      <c r="S247" s="388">
        <f ca="1">VLOOKUP($C$247,[68]납품수량!$A$2:$AH$156,S$1+1,0)</f>
        <v>0</v>
      </c>
      <c r="T247" s="388">
        <f ca="1">VLOOKUP($C$247,[68]납품수량!$A$2:$AH$156,T$1+1,0)</f>
        <v>0</v>
      </c>
      <c r="U247" s="388">
        <f ca="1">VLOOKUP($C$247,[68]납품수량!$A$2:$AH$156,U$1+1,0)</f>
        <v>0</v>
      </c>
      <c r="V247" s="388">
        <f ca="1">VLOOKUP($C$247,[68]납품수량!$A$2:$AH$156,V$1+1,0)</f>
        <v>0</v>
      </c>
      <c r="W247" s="388">
        <f ca="1">VLOOKUP($C$247,[68]납품수량!$A$2:$AH$156,W$1+1,0)</f>
        <v>0</v>
      </c>
      <c r="X247" s="388">
        <f ca="1">VLOOKUP($C$247,[68]납품수량!$A$2:$AH$156,X$1+1,0)</f>
        <v>0</v>
      </c>
      <c r="Y247" s="388">
        <f ca="1">VLOOKUP($C$247,[68]납품수량!$A$2:$AH$156,Y$1+1,0)</f>
        <v>0</v>
      </c>
      <c r="Z247" s="388">
        <f ca="1">VLOOKUP($C$247,[68]납품수량!$A$2:$AH$156,Z$1+1,0)</f>
        <v>0</v>
      </c>
      <c r="AA247" s="388">
        <f ca="1">VLOOKUP($C$247,[68]납품수량!$A$2:$AH$156,AA$1+1,0)</f>
        <v>0</v>
      </c>
      <c r="AB247" s="388">
        <f ca="1">VLOOKUP($C$247,[68]납품수량!$A$2:$AH$156,AB$1+1,0)</f>
        <v>0</v>
      </c>
      <c r="AC247" s="388">
        <f ca="1">VLOOKUP($C$247,[68]납품수량!$A$2:$AH$156,AC$1+1,0)</f>
        <v>0</v>
      </c>
      <c r="AD247" s="388">
        <f ca="1">VLOOKUP($C$247,[68]납품수량!$A$2:$AH$156,AD$1+1,0)</f>
        <v>0</v>
      </c>
      <c r="AE247" s="388">
        <f ca="1">VLOOKUP($C$247,[68]납품수량!$A$2:$AH$156,AE$1+1,0)</f>
        <v>0</v>
      </c>
      <c r="AF247" s="388">
        <f ca="1">VLOOKUP($C$247,[68]납품수량!$A$2:$AH$156,AF$1+1,0)</f>
        <v>0</v>
      </c>
      <c r="AG247" s="388">
        <f ca="1">VLOOKUP($C$247,[68]납품수량!$A$2:$AH$156,AG$1+1,0)</f>
        <v>0</v>
      </c>
      <c r="AH247" s="388">
        <f ca="1">VLOOKUP($C$247,[68]납품수량!$A$2:$AH$156,AH$1+1,0)</f>
        <v>0</v>
      </c>
      <c r="AI247" s="388">
        <f ca="1">VLOOKUP($C$247,[68]납품수량!$A$2:$AH$156,AI$1+1,0)</f>
        <v>0</v>
      </c>
      <c r="AJ247" s="388">
        <f ca="1">VLOOKUP($C$247,[68]납품수량!$A$2:$AH$156,AJ$1+1,0)</f>
        <v>0</v>
      </c>
      <c r="AK247" s="388">
        <f ca="1">VLOOKUP($C$247,[68]납품수량!$A$2:$AH$156,AK$1+1,0)</f>
        <v>0</v>
      </c>
      <c r="AL247" s="388">
        <f t="shared" ca="1" si="244"/>
        <v>0</v>
      </c>
      <c r="AM247" s="389">
        <f t="shared" ca="1" si="206"/>
        <v>0</v>
      </c>
      <c r="AN247" s="61"/>
      <c r="AO247" s="370">
        <f t="shared" ref="AO247:BS247" ca="1" si="262">$F$247*G247</f>
        <v>0</v>
      </c>
      <c r="AP247" s="370">
        <f t="shared" ca="1" si="262"/>
        <v>0</v>
      </c>
      <c r="AQ247" s="370">
        <f t="shared" ca="1" si="262"/>
        <v>0</v>
      </c>
      <c r="AR247" s="370">
        <f t="shared" ca="1" si="262"/>
        <v>0</v>
      </c>
      <c r="AS247" s="370">
        <f t="shared" ca="1" si="262"/>
        <v>0</v>
      </c>
      <c r="AT247" s="370">
        <f t="shared" ca="1" si="262"/>
        <v>0</v>
      </c>
      <c r="AU247" s="370">
        <f t="shared" ca="1" si="262"/>
        <v>0</v>
      </c>
      <c r="AV247" s="370">
        <f t="shared" ca="1" si="262"/>
        <v>0</v>
      </c>
      <c r="AW247" s="370">
        <f t="shared" ca="1" si="262"/>
        <v>0</v>
      </c>
      <c r="AX247" s="370">
        <f t="shared" ca="1" si="262"/>
        <v>0</v>
      </c>
      <c r="AY247" s="370">
        <f t="shared" ca="1" si="262"/>
        <v>0</v>
      </c>
      <c r="AZ247" s="370">
        <f t="shared" ca="1" si="262"/>
        <v>0</v>
      </c>
      <c r="BA247" s="370">
        <f t="shared" ca="1" si="262"/>
        <v>0</v>
      </c>
      <c r="BB247" s="370">
        <f t="shared" ca="1" si="262"/>
        <v>0</v>
      </c>
      <c r="BC247" s="370">
        <f t="shared" ca="1" si="262"/>
        <v>0</v>
      </c>
      <c r="BD247" s="370">
        <f t="shared" ca="1" si="262"/>
        <v>0</v>
      </c>
      <c r="BE247" s="370">
        <f t="shared" ca="1" si="262"/>
        <v>0</v>
      </c>
      <c r="BF247" s="370">
        <f t="shared" ca="1" si="262"/>
        <v>0</v>
      </c>
      <c r="BG247" s="370">
        <f t="shared" ca="1" si="262"/>
        <v>0</v>
      </c>
      <c r="BH247" s="370">
        <f t="shared" ca="1" si="262"/>
        <v>0</v>
      </c>
      <c r="BI247" s="370">
        <f t="shared" ca="1" si="262"/>
        <v>0</v>
      </c>
      <c r="BJ247" s="370">
        <f t="shared" ca="1" si="262"/>
        <v>0</v>
      </c>
      <c r="BK247" s="370">
        <f t="shared" ca="1" si="262"/>
        <v>0</v>
      </c>
      <c r="BL247" s="370">
        <f t="shared" ca="1" si="262"/>
        <v>0</v>
      </c>
      <c r="BM247" s="370">
        <f t="shared" ca="1" si="262"/>
        <v>0</v>
      </c>
      <c r="BN247" s="370">
        <f t="shared" ca="1" si="262"/>
        <v>0</v>
      </c>
      <c r="BO247" s="370">
        <f t="shared" ca="1" si="262"/>
        <v>0</v>
      </c>
      <c r="BP247" s="370">
        <f t="shared" ca="1" si="262"/>
        <v>0</v>
      </c>
      <c r="BQ247" s="370">
        <f t="shared" ca="1" si="262"/>
        <v>0</v>
      </c>
      <c r="BR247" s="370">
        <f t="shared" ca="1" si="262"/>
        <v>0</v>
      </c>
      <c r="BS247" s="370">
        <f t="shared" ca="1" si="262"/>
        <v>0</v>
      </c>
      <c r="BT247" s="369">
        <f t="shared" ca="1" si="208"/>
        <v>0</v>
      </c>
      <c r="BU247" s="61"/>
      <c r="BV247" s="61"/>
      <c r="BW247" s="61"/>
      <c r="BX247" s="61"/>
      <c r="BY247" s="61"/>
      <c r="BZ247" s="61"/>
      <c r="CA247" s="61"/>
      <c r="CB247" s="61"/>
      <c r="CC247" s="61"/>
      <c r="CD247" s="61"/>
      <c r="CE247" s="61"/>
      <c r="CF247" s="61"/>
      <c r="CG247" s="61"/>
      <c r="CH247" s="61"/>
      <c r="CI247" s="61"/>
      <c r="CJ247" s="61"/>
      <c r="CK247" s="61"/>
      <c r="CL247" s="61"/>
      <c r="CM247" s="61"/>
      <c r="CN247" s="61"/>
      <c r="CO247" s="61"/>
      <c r="CP247" s="61"/>
      <c r="CQ247" s="61"/>
      <c r="CR247" s="61"/>
      <c r="CS247" s="61"/>
      <c r="CT247" s="61"/>
      <c r="CU247" s="61"/>
      <c r="CV247" s="61"/>
      <c r="CW247" s="61"/>
      <c r="CX247" s="61"/>
      <c r="CY247" s="61"/>
      <c r="CZ247" s="61"/>
      <c r="DA247" s="61"/>
      <c r="DB247" s="61"/>
      <c r="DC247" s="61"/>
    </row>
    <row r="248" spans="1:107" s="58" customFormat="1" ht="16.5" customHeight="1">
      <c r="A248" s="70" t="s">
        <v>1323</v>
      </c>
      <c r="B248" s="660"/>
      <c r="C248" s="387" t="s">
        <v>114</v>
      </c>
      <c r="D248" s="387" t="s">
        <v>930</v>
      </c>
      <c r="E248" s="414" t="s">
        <v>929</v>
      </c>
      <c r="F248" s="401"/>
      <c r="G248" s="388">
        <f ca="1">VLOOKUP($C$248,[68]납품수량!$A$2:$AH$156,G$1+1,0)</f>
        <v>0</v>
      </c>
      <c r="H248" s="388">
        <f ca="1">VLOOKUP($C$248,[68]납품수량!$A$2:$AH$156,H$1+1,0)</f>
        <v>0</v>
      </c>
      <c r="I248" s="388">
        <f ca="1">VLOOKUP($C$248,[68]납품수량!$A$2:$AH$156,I$1+1,0)</f>
        <v>0</v>
      </c>
      <c r="J248" s="388">
        <f ca="1">VLOOKUP($C$248,[68]납품수량!$A$2:$AH$156,J$1+1,0)</f>
        <v>0</v>
      </c>
      <c r="K248" s="388">
        <f ca="1">VLOOKUP($C$248,[68]납품수량!$A$2:$AH$156,K$1+1,0)</f>
        <v>0</v>
      </c>
      <c r="L248" s="388">
        <f ca="1">VLOOKUP($C$248,[68]납품수량!$A$2:$AH$156,L$1+1,0)</f>
        <v>0</v>
      </c>
      <c r="M248" s="388">
        <f ca="1">VLOOKUP($C$248,[68]납품수량!$A$2:$AH$156,M$1+1,0)</f>
        <v>0</v>
      </c>
      <c r="N248" s="388">
        <f ca="1">VLOOKUP($C$248,[68]납품수량!$A$2:$AH$156,N$1+1,0)</f>
        <v>0</v>
      </c>
      <c r="O248" s="388">
        <f ca="1">VLOOKUP($C$248,[68]납품수량!$A$2:$AH$156,O$1+1,0)</f>
        <v>0</v>
      </c>
      <c r="P248" s="388">
        <f ca="1">VLOOKUP($C$248,[68]납품수량!$A$2:$AH$156,P$1+1,0)</f>
        <v>0</v>
      </c>
      <c r="Q248" s="388">
        <f ca="1">VLOOKUP($C$248,[68]납품수량!$A$2:$AH$156,Q$1+1,0)</f>
        <v>0</v>
      </c>
      <c r="R248" s="388">
        <f ca="1">VLOOKUP($C$248,[68]납품수량!$A$2:$AH$156,R$1+1,0)</f>
        <v>0</v>
      </c>
      <c r="S248" s="388">
        <f ca="1">VLOOKUP($C$248,[68]납품수량!$A$2:$AH$156,S$1+1,0)</f>
        <v>0</v>
      </c>
      <c r="T248" s="388">
        <f ca="1">VLOOKUP($C$248,[68]납품수량!$A$2:$AH$156,T$1+1,0)</f>
        <v>0</v>
      </c>
      <c r="U248" s="388">
        <f ca="1">VLOOKUP($C$248,[68]납품수량!$A$2:$AH$156,U$1+1,0)</f>
        <v>0</v>
      </c>
      <c r="V248" s="388">
        <f ca="1">VLOOKUP($C$248,[68]납품수량!$A$2:$AH$156,V$1+1,0)</f>
        <v>0</v>
      </c>
      <c r="W248" s="388">
        <f ca="1">VLOOKUP($C$248,[68]납품수량!$A$2:$AH$156,W$1+1,0)</f>
        <v>0</v>
      </c>
      <c r="X248" s="388">
        <f ca="1">VLOOKUP($C$248,[68]납품수량!$A$2:$AH$156,X$1+1,0)</f>
        <v>0</v>
      </c>
      <c r="Y248" s="388">
        <f ca="1">VLOOKUP($C$248,[68]납품수량!$A$2:$AH$156,Y$1+1,0)</f>
        <v>0</v>
      </c>
      <c r="Z248" s="388">
        <f ca="1">VLOOKUP($C$248,[68]납품수량!$A$2:$AH$156,Z$1+1,0)</f>
        <v>0</v>
      </c>
      <c r="AA248" s="388">
        <f ca="1">VLOOKUP($C$248,[68]납품수량!$A$2:$AH$156,AA$1+1,0)</f>
        <v>0</v>
      </c>
      <c r="AB248" s="388">
        <f ca="1">VLOOKUP($C$248,[68]납품수량!$A$2:$AH$156,AB$1+1,0)</f>
        <v>0</v>
      </c>
      <c r="AC248" s="388">
        <f ca="1">VLOOKUP($C$248,[68]납품수량!$A$2:$AH$156,AC$1+1,0)</f>
        <v>0</v>
      </c>
      <c r="AD248" s="388">
        <f ca="1">VLOOKUP($C$248,[68]납품수량!$A$2:$AH$156,AD$1+1,0)</f>
        <v>0</v>
      </c>
      <c r="AE248" s="388">
        <f ca="1">VLOOKUP($C$248,[68]납품수량!$A$2:$AH$156,AE$1+1,0)</f>
        <v>0</v>
      </c>
      <c r="AF248" s="388">
        <f ca="1">VLOOKUP($C$248,[68]납품수량!$A$2:$AH$156,AF$1+1,0)</f>
        <v>0</v>
      </c>
      <c r="AG248" s="388">
        <f ca="1">VLOOKUP($C$248,[68]납품수량!$A$2:$AH$156,AG$1+1,0)</f>
        <v>0</v>
      </c>
      <c r="AH248" s="388">
        <f ca="1">VLOOKUP($C$248,[68]납품수량!$A$2:$AH$156,AH$1+1,0)</f>
        <v>0</v>
      </c>
      <c r="AI248" s="388">
        <f ca="1">VLOOKUP($C$248,[68]납품수량!$A$2:$AH$156,AI$1+1,0)</f>
        <v>0</v>
      </c>
      <c r="AJ248" s="388">
        <f ca="1">VLOOKUP($C$248,[68]납품수량!$A$2:$AH$156,AJ$1+1,0)</f>
        <v>0</v>
      </c>
      <c r="AK248" s="388">
        <f ca="1">VLOOKUP($C$248,[68]납품수량!$A$2:$AH$156,AK$1+1,0)</f>
        <v>0</v>
      </c>
      <c r="AL248" s="388">
        <f t="shared" ca="1" si="244"/>
        <v>0</v>
      </c>
      <c r="AM248" s="389">
        <f t="shared" ca="1" si="206"/>
        <v>0</v>
      </c>
      <c r="AN248" s="61"/>
      <c r="AO248" s="370">
        <f t="shared" ref="AO248:BS248" ca="1" si="263">$F$248*G248</f>
        <v>0</v>
      </c>
      <c r="AP248" s="370">
        <f t="shared" ca="1" si="263"/>
        <v>0</v>
      </c>
      <c r="AQ248" s="370">
        <f t="shared" ca="1" si="263"/>
        <v>0</v>
      </c>
      <c r="AR248" s="370">
        <f t="shared" ca="1" si="263"/>
        <v>0</v>
      </c>
      <c r="AS248" s="370">
        <f t="shared" ca="1" si="263"/>
        <v>0</v>
      </c>
      <c r="AT248" s="370">
        <f t="shared" ca="1" si="263"/>
        <v>0</v>
      </c>
      <c r="AU248" s="370">
        <f t="shared" ca="1" si="263"/>
        <v>0</v>
      </c>
      <c r="AV248" s="370">
        <f t="shared" ca="1" si="263"/>
        <v>0</v>
      </c>
      <c r="AW248" s="370">
        <f t="shared" ca="1" si="263"/>
        <v>0</v>
      </c>
      <c r="AX248" s="370">
        <f t="shared" ca="1" si="263"/>
        <v>0</v>
      </c>
      <c r="AY248" s="370">
        <f t="shared" ca="1" si="263"/>
        <v>0</v>
      </c>
      <c r="AZ248" s="370">
        <f t="shared" ca="1" si="263"/>
        <v>0</v>
      </c>
      <c r="BA248" s="370">
        <f t="shared" ca="1" si="263"/>
        <v>0</v>
      </c>
      <c r="BB248" s="370">
        <f t="shared" ca="1" si="263"/>
        <v>0</v>
      </c>
      <c r="BC248" s="370">
        <f t="shared" ca="1" si="263"/>
        <v>0</v>
      </c>
      <c r="BD248" s="370">
        <f t="shared" ca="1" si="263"/>
        <v>0</v>
      </c>
      <c r="BE248" s="370">
        <f t="shared" ca="1" si="263"/>
        <v>0</v>
      </c>
      <c r="BF248" s="370">
        <f t="shared" ca="1" si="263"/>
        <v>0</v>
      </c>
      <c r="BG248" s="370">
        <f t="shared" ca="1" si="263"/>
        <v>0</v>
      </c>
      <c r="BH248" s="370">
        <f t="shared" ca="1" si="263"/>
        <v>0</v>
      </c>
      <c r="BI248" s="370">
        <f t="shared" ca="1" si="263"/>
        <v>0</v>
      </c>
      <c r="BJ248" s="370">
        <f t="shared" ca="1" si="263"/>
        <v>0</v>
      </c>
      <c r="BK248" s="370">
        <f t="shared" ca="1" si="263"/>
        <v>0</v>
      </c>
      <c r="BL248" s="370">
        <f t="shared" ca="1" si="263"/>
        <v>0</v>
      </c>
      <c r="BM248" s="370">
        <f t="shared" ca="1" si="263"/>
        <v>0</v>
      </c>
      <c r="BN248" s="370">
        <f t="shared" ca="1" si="263"/>
        <v>0</v>
      </c>
      <c r="BO248" s="370">
        <f t="shared" ca="1" si="263"/>
        <v>0</v>
      </c>
      <c r="BP248" s="370">
        <f t="shared" ca="1" si="263"/>
        <v>0</v>
      </c>
      <c r="BQ248" s="370">
        <f t="shared" ca="1" si="263"/>
        <v>0</v>
      </c>
      <c r="BR248" s="370">
        <f t="shared" ca="1" si="263"/>
        <v>0</v>
      </c>
      <c r="BS248" s="370">
        <f t="shared" ca="1" si="263"/>
        <v>0</v>
      </c>
      <c r="BT248" s="369">
        <f t="shared" ca="1" si="208"/>
        <v>0</v>
      </c>
      <c r="BU248" s="61"/>
      <c r="BV248" s="61"/>
      <c r="BW248" s="61"/>
      <c r="BX248" s="61"/>
      <c r="BY248" s="61"/>
      <c r="BZ248" s="61"/>
      <c r="CA248" s="61"/>
      <c r="CB248" s="61"/>
      <c r="CC248" s="61"/>
      <c r="CD248" s="61"/>
      <c r="CE248" s="61"/>
      <c r="CF248" s="61"/>
      <c r="CG248" s="61"/>
      <c r="CH248" s="61"/>
      <c r="CI248" s="61"/>
      <c r="CJ248" s="61"/>
      <c r="CK248" s="61"/>
      <c r="CL248" s="61"/>
      <c r="CM248" s="61"/>
      <c r="CN248" s="61"/>
      <c r="CO248" s="61"/>
      <c r="CP248" s="61"/>
      <c r="CQ248" s="61"/>
      <c r="CR248" s="61"/>
      <c r="CS248" s="61"/>
      <c r="CT248" s="61"/>
      <c r="CU248" s="61"/>
      <c r="CV248" s="61"/>
      <c r="CW248" s="61"/>
      <c r="CX248" s="61"/>
      <c r="CY248" s="61"/>
      <c r="CZ248" s="61"/>
      <c r="DA248" s="61"/>
      <c r="DB248" s="61"/>
      <c r="DC248" s="61"/>
    </row>
    <row r="249" spans="1:107" s="58" customFormat="1" ht="16.5" customHeight="1">
      <c r="A249" s="70" t="s">
        <v>1323</v>
      </c>
      <c r="B249" s="660"/>
      <c r="C249" s="387" t="s">
        <v>115</v>
      </c>
      <c r="D249" s="387" t="s">
        <v>10</v>
      </c>
      <c r="E249" s="414" t="s">
        <v>928</v>
      </c>
      <c r="F249" s="401"/>
      <c r="G249" s="388">
        <f ca="1">VLOOKUP($C$249,[68]납품수량!$A$2:$AH$156,G$1+1,0)</f>
        <v>0</v>
      </c>
      <c r="H249" s="388">
        <f ca="1">VLOOKUP($C$249,[68]납품수량!$A$2:$AH$156,H$1+1,0)</f>
        <v>0</v>
      </c>
      <c r="I249" s="388">
        <f ca="1">VLOOKUP($C$249,[68]납품수량!$A$2:$AH$156,I$1+1,0)</f>
        <v>0</v>
      </c>
      <c r="J249" s="388">
        <f ca="1">VLOOKUP($C$249,[68]납품수량!$A$2:$AH$156,J$1+1,0)</f>
        <v>0</v>
      </c>
      <c r="K249" s="388">
        <f ca="1">VLOOKUP($C$249,[68]납품수량!$A$2:$AH$156,K$1+1,0)</f>
        <v>0</v>
      </c>
      <c r="L249" s="388">
        <f ca="1">VLOOKUP($C$249,[68]납품수량!$A$2:$AH$156,L$1+1,0)</f>
        <v>0</v>
      </c>
      <c r="M249" s="388">
        <f ca="1">VLOOKUP($C$249,[68]납품수량!$A$2:$AH$156,M$1+1,0)</f>
        <v>0</v>
      </c>
      <c r="N249" s="388">
        <f ca="1">VLOOKUP($C$249,[68]납품수량!$A$2:$AH$156,N$1+1,0)</f>
        <v>0</v>
      </c>
      <c r="O249" s="388">
        <f ca="1">VLOOKUP($C$249,[68]납품수량!$A$2:$AH$156,O$1+1,0)</f>
        <v>0</v>
      </c>
      <c r="P249" s="388">
        <f ca="1">VLOOKUP($C$249,[68]납품수량!$A$2:$AH$156,P$1+1,0)</f>
        <v>0</v>
      </c>
      <c r="Q249" s="388">
        <f ca="1">VLOOKUP($C$249,[68]납품수량!$A$2:$AH$156,Q$1+1,0)</f>
        <v>0</v>
      </c>
      <c r="R249" s="388">
        <f ca="1">VLOOKUP($C$249,[68]납품수량!$A$2:$AH$156,R$1+1,0)</f>
        <v>0</v>
      </c>
      <c r="S249" s="388">
        <f ca="1">VLOOKUP($C$249,[68]납품수량!$A$2:$AH$156,S$1+1,0)</f>
        <v>0</v>
      </c>
      <c r="T249" s="388">
        <f ca="1">VLOOKUP($C$249,[68]납품수량!$A$2:$AH$156,T$1+1,0)</f>
        <v>0</v>
      </c>
      <c r="U249" s="388">
        <f ca="1">VLOOKUP($C$249,[68]납품수량!$A$2:$AH$156,U$1+1,0)</f>
        <v>0</v>
      </c>
      <c r="V249" s="388">
        <f ca="1">VLOOKUP($C$249,[68]납품수량!$A$2:$AH$156,V$1+1,0)</f>
        <v>0</v>
      </c>
      <c r="W249" s="388">
        <f ca="1">VLOOKUP($C$249,[68]납품수량!$A$2:$AH$156,W$1+1,0)</f>
        <v>0</v>
      </c>
      <c r="X249" s="388">
        <f ca="1">VLOOKUP($C$249,[68]납품수량!$A$2:$AH$156,X$1+1,0)</f>
        <v>0</v>
      </c>
      <c r="Y249" s="388">
        <f ca="1">VLOOKUP($C$249,[68]납품수량!$A$2:$AH$156,Y$1+1,0)</f>
        <v>0</v>
      </c>
      <c r="Z249" s="388">
        <f ca="1">VLOOKUP($C$249,[68]납품수량!$A$2:$AH$156,Z$1+1,0)</f>
        <v>0</v>
      </c>
      <c r="AA249" s="388">
        <f ca="1">VLOOKUP($C$249,[68]납품수량!$A$2:$AH$156,AA$1+1,0)</f>
        <v>0</v>
      </c>
      <c r="AB249" s="388">
        <f ca="1">VLOOKUP($C$249,[68]납품수량!$A$2:$AH$156,AB$1+1,0)</f>
        <v>0</v>
      </c>
      <c r="AC249" s="388">
        <f ca="1">VLOOKUP($C$249,[68]납품수량!$A$2:$AH$156,AC$1+1,0)</f>
        <v>0</v>
      </c>
      <c r="AD249" s="388">
        <f ca="1">VLOOKUP($C$249,[68]납품수량!$A$2:$AH$156,AD$1+1,0)</f>
        <v>0</v>
      </c>
      <c r="AE249" s="388">
        <f ca="1">VLOOKUP($C$249,[68]납품수량!$A$2:$AH$156,AE$1+1,0)</f>
        <v>0</v>
      </c>
      <c r="AF249" s="388">
        <f ca="1">VLOOKUP($C$249,[68]납품수량!$A$2:$AH$156,AF$1+1,0)</f>
        <v>0</v>
      </c>
      <c r="AG249" s="388">
        <f ca="1">VLOOKUP($C$249,[68]납품수량!$A$2:$AH$156,AG$1+1,0)</f>
        <v>0</v>
      </c>
      <c r="AH249" s="388">
        <f ca="1">VLOOKUP($C$249,[68]납품수량!$A$2:$AH$156,AH$1+1,0)</f>
        <v>0</v>
      </c>
      <c r="AI249" s="388">
        <f ca="1">VLOOKUP($C$249,[68]납품수량!$A$2:$AH$156,AI$1+1,0)</f>
        <v>0</v>
      </c>
      <c r="AJ249" s="388">
        <f ca="1">VLOOKUP($C$249,[68]납품수량!$A$2:$AH$156,AJ$1+1,0)</f>
        <v>0</v>
      </c>
      <c r="AK249" s="388">
        <f ca="1">VLOOKUP($C$249,[68]납품수량!$A$2:$AH$156,AK$1+1,0)</f>
        <v>0</v>
      </c>
      <c r="AL249" s="388">
        <f t="shared" ca="1" si="244"/>
        <v>0</v>
      </c>
      <c r="AM249" s="389">
        <f t="shared" ca="1" si="206"/>
        <v>0</v>
      </c>
      <c r="AN249" s="61"/>
      <c r="AO249" s="370">
        <f t="shared" ref="AO249:BS249" ca="1" si="264">$F$249*G249</f>
        <v>0</v>
      </c>
      <c r="AP249" s="370">
        <f t="shared" ca="1" si="264"/>
        <v>0</v>
      </c>
      <c r="AQ249" s="370">
        <f t="shared" ca="1" si="264"/>
        <v>0</v>
      </c>
      <c r="AR249" s="370">
        <f t="shared" ca="1" si="264"/>
        <v>0</v>
      </c>
      <c r="AS249" s="370">
        <f t="shared" ca="1" si="264"/>
        <v>0</v>
      </c>
      <c r="AT249" s="370">
        <f t="shared" ca="1" si="264"/>
        <v>0</v>
      </c>
      <c r="AU249" s="370">
        <f t="shared" ca="1" si="264"/>
        <v>0</v>
      </c>
      <c r="AV249" s="370">
        <f t="shared" ca="1" si="264"/>
        <v>0</v>
      </c>
      <c r="AW249" s="370">
        <f t="shared" ca="1" si="264"/>
        <v>0</v>
      </c>
      <c r="AX249" s="370">
        <f t="shared" ca="1" si="264"/>
        <v>0</v>
      </c>
      <c r="AY249" s="370">
        <f t="shared" ca="1" si="264"/>
        <v>0</v>
      </c>
      <c r="AZ249" s="370">
        <f t="shared" ca="1" si="264"/>
        <v>0</v>
      </c>
      <c r="BA249" s="370">
        <f t="shared" ca="1" si="264"/>
        <v>0</v>
      </c>
      <c r="BB249" s="370">
        <f t="shared" ca="1" si="264"/>
        <v>0</v>
      </c>
      <c r="BC249" s="370">
        <f t="shared" ca="1" si="264"/>
        <v>0</v>
      </c>
      <c r="BD249" s="370">
        <f t="shared" ca="1" si="264"/>
        <v>0</v>
      </c>
      <c r="BE249" s="370">
        <f t="shared" ca="1" si="264"/>
        <v>0</v>
      </c>
      <c r="BF249" s="370">
        <f t="shared" ca="1" si="264"/>
        <v>0</v>
      </c>
      <c r="BG249" s="370">
        <f t="shared" ca="1" si="264"/>
        <v>0</v>
      </c>
      <c r="BH249" s="370">
        <f t="shared" ca="1" si="264"/>
        <v>0</v>
      </c>
      <c r="BI249" s="370">
        <f t="shared" ca="1" si="264"/>
        <v>0</v>
      </c>
      <c r="BJ249" s="370">
        <f t="shared" ca="1" si="264"/>
        <v>0</v>
      </c>
      <c r="BK249" s="370">
        <f t="shared" ca="1" si="264"/>
        <v>0</v>
      </c>
      <c r="BL249" s="370">
        <f t="shared" ca="1" si="264"/>
        <v>0</v>
      </c>
      <c r="BM249" s="370">
        <f t="shared" ca="1" si="264"/>
        <v>0</v>
      </c>
      <c r="BN249" s="370">
        <f t="shared" ca="1" si="264"/>
        <v>0</v>
      </c>
      <c r="BO249" s="370">
        <f t="shared" ca="1" si="264"/>
        <v>0</v>
      </c>
      <c r="BP249" s="370">
        <f t="shared" ca="1" si="264"/>
        <v>0</v>
      </c>
      <c r="BQ249" s="370">
        <f t="shared" ca="1" si="264"/>
        <v>0</v>
      </c>
      <c r="BR249" s="370">
        <f t="shared" ca="1" si="264"/>
        <v>0</v>
      </c>
      <c r="BS249" s="370">
        <f t="shared" ca="1" si="264"/>
        <v>0</v>
      </c>
      <c r="BT249" s="369">
        <f t="shared" ca="1" si="208"/>
        <v>0</v>
      </c>
      <c r="BU249" s="61"/>
      <c r="BV249" s="61"/>
      <c r="BW249" s="61"/>
      <c r="BX249" s="61"/>
      <c r="BY249" s="61"/>
      <c r="BZ249" s="61"/>
      <c r="CA249" s="61"/>
      <c r="CB249" s="61"/>
      <c r="CC249" s="61"/>
      <c r="CD249" s="61"/>
      <c r="CE249" s="61"/>
      <c r="CF249" s="61"/>
      <c r="CG249" s="61"/>
      <c r="CH249" s="61"/>
      <c r="CI249" s="61"/>
      <c r="CJ249" s="61"/>
      <c r="CK249" s="61"/>
      <c r="CL249" s="61"/>
      <c r="CM249" s="61"/>
      <c r="CN249" s="61"/>
      <c r="CO249" s="61"/>
      <c r="CP249" s="61"/>
      <c r="CQ249" s="61"/>
      <c r="CR249" s="61"/>
      <c r="CS249" s="61"/>
      <c r="CT249" s="61"/>
      <c r="CU249" s="61"/>
      <c r="CV249" s="61"/>
      <c r="CW249" s="61"/>
      <c r="CX249" s="61"/>
      <c r="CY249" s="61"/>
      <c r="CZ249" s="61"/>
      <c r="DA249" s="61"/>
      <c r="DB249" s="61"/>
      <c r="DC249" s="61"/>
    </row>
    <row r="250" spans="1:107" s="58" customFormat="1" ht="16.5" customHeight="1">
      <c r="A250" s="70" t="s">
        <v>1323</v>
      </c>
      <c r="B250" s="660"/>
      <c r="C250" s="387" t="s">
        <v>116</v>
      </c>
      <c r="D250" s="387" t="s">
        <v>10</v>
      </c>
      <c r="E250" s="414" t="s">
        <v>905</v>
      </c>
      <c r="F250" s="401"/>
      <c r="G250" s="388">
        <f ca="1">VLOOKUP($C$250,[68]납품수량!$A$2:$AH$156,G$1+1,0)</f>
        <v>0</v>
      </c>
      <c r="H250" s="388">
        <f ca="1">VLOOKUP($C$250,[68]납품수량!$A$2:$AH$156,H$1+1,0)</f>
        <v>0</v>
      </c>
      <c r="I250" s="388">
        <f ca="1">VLOOKUP($C$250,[68]납품수량!$A$2:$AH$156,I$1+1,0)</f>
        <v>0</v>
      </c>
      <c r="J250" s="388">
        <f ca="1">VLOOKUP($C$250,[68]납품수량!$A$2:$AH$156,J$1+1,0)</f>
        <v>0</v>
      </c>
      <c r="K250" s="388">
        <f ca="1">VLOOKUP($C$250,[68]납품수량!$A$2:$AH$156,K$1+1,0)</f>
        <v>0</v>
      </c>
      <c r="L250" s="388">
        <f ca="1">VLOOKUP($C$250,[68]납품수량!$A$2:$AH$156,L$1+1,0)</f>
        <v>0</v>
      </c>
      <c r="M250" s="388">
        <f ca="1">VLOOKUP($C$250,[68]납품수량!$A$2:$AH$156,M$1+1,0)</f>
        <v>0</v>
      </c>
      <c r="N250" s="388">
        <f ca="1">VLOOKUP($C$250,[68]납품수량!$A$2:$AH$156,N$1+1,0)</f>
        <v>0</v>
      </c>
      <c r="O250" s="388">
        <f ca="1">VLOOKUP($C$250,[68]납품수량!$A$2:$AH$156,O$1+1,0)</f>
        <v>0</v>
      </c>
      <c r="P250" s="388">
        <f ca="1">VLOOKUP($C$250,[68]납품수량!$A$2:$AH$156,P$1+1,0)</f>
        <v>0</v>
      </c>
      <c r="Q250" s="388">
        <f ca="1">VLOOKUP($C$250,[68]납품수량!$A$2:$AH$156,Q$1+1,0)</f>
        <v>0</v>
      </c>
      <c r="R250" s="388">
        <f ca="1">VLOOKUP($C$250,[68]납품수량!$A$2:$AH$156,R$1+1,0)</f>
        <v>0</v>
      </c>
      <c r="S250" s="388">
        <f ca="1">VLOOKUP($C$250,[68]납품수량!$A$2:$AH$156,S$1+1,0)</f>
        <v>0</v>
      </c>
      <c r="T250" s="388">
        <f ca="1">VLOOKUP($C$250,[68]납품수량!$A$2:$AH$156,T$1+1,0)</f>
        <v>0</v>
      </c>
      <c r="U250" s="388">
        <f ca="1">VLOOKUP($C$250,[68]납품수량!$A$2:$AH$156,U$1+1,0)</f>
        <v>0</v>
      </c>
      <c r="V250" s="388">
        <f ca="1">VLOOKUP($C$250,[68]납품수량!$A$2:$AH$156,V$1+1,0)</f>
        <v>0</v>
      </c>
      <c r="W250" s="388">
        <f ca="1">VLOOKUP($C$250,[68]납품수량!$A$2:$AH$156,W$1+1,0)</f>
        <v>0</v>
      </c>
      <c r="X250" s="388">
        <f ca="1">VLOOKUP($C$250,[68]납품수량!$A$2:$AH$156,X$1+1,0)</f>
        <v>0</v>
      </c>
      <c r="Y250" s="388">
        <f ca="1">VLOOKUP($C$250,[68]납품수량!$A$2:$AH$156,Y$1+1,0)</f>
        <v>0</v>
      </c>
      <c r="Z250" s="388">
        <f ca="1">VLOOKUP($C$250,[68]납품수량!$A$2:$AH$156,Z$1+1,0)</f>
        <v>0</v>
      </c>
      <c r="AA250" s="388">
        <f ca="1">VLOOKUP($C$250,[68]납품수량!$A$2:$AH$156,AA$1+1,0)</f>
        <v>0</v>
      </c>
      <c r="AB250" s="388">
        <f ca="1">VLOOKUP($C$250,[68]납품수량!$A$2:$AH$156,AB$1+1,0)</f>
        <v>0</v>
      </c>
      <c r="AC250" s="388">
        <f ca="1">VLOOKUP($C$250,[68]납품수량!$A$2:$AH$156,AC$1+1,0)</f>
        <v>0</v>
      </c>
      <c r="AD250" s="388">
        <f ca="1">VLOOKUP($C$250,[68]납품수량!$A$2:$AH$156,AD$1+1,0)</f>
        <v>0</v>
      </c>
      <c r="AE250" s="388">
        <f ca="1">VLOOKUP($C$250,[68]납품수량!$A$2:$AH$156,AE$1+1,0)</f>
        <v>0</v>
      </c>
      <c r="AF250" s="388">
        <f ca="1">VLOOKUP($C$250,[68]납품수량!$A$2:$AH$156,AF$1+1,0)</f>
        <v>0</v>
      </c>
      <c r="AG250" s="388">
        <f ca="1">VLOOKUP($C$250,[68]납품수량!$A$2:$AH$156,AG$1+1,0)</f>
        <v>0</v>
      </c>
      <c r="AH250" s="388">
        <f ca="1">VLOOKUP($C$250,[68]납품수량!$A$2:$AH$156,AH$1+1,0)</f>
        <v>0</v>
      </c>
      <c r="AI250" s="388">
        <f ca="1">VLOOKUP($C$250,[68]납품수량!$A$2:$AH$156,AI$1+1,0)</f>
        <v>0</v>
      </c>
      <c r="AJ250" s="388">
        <f ca="1">VLOOKUP($C$250,[68]납품수량!$A$2:$AH$156,AJ$1+1,0)</f>
        <v>0</v>
      </c>
      <c r="AK250" s="388">
        <f ca="1">VLOOKUP($C$250,[68]납품수량!$A$2:$AH$156,AK$1+1,0)</f>
        <v>0</v>
      </c>
      <c r="AL250" s="388">
        <f t="shared" ca="1" si="244"/>
        <v>0</v>
      </c>
      <c r="AM250" s="389">
        <f t="shared" ca="1" si="206"/>
        <v>0</v>
      </c>
      <c r="AN250" s="61"/>
      <c r="AO250" s="370">
        <f t="shared" ref="AO250:BS250" ca="1" si="265">$F$250*G250</f>
        <v>0</v>
      </c>
      <c r="AP250" s="370">
        <f t="shared" ca="1" si="265"/>
        <v>0</v>
      </c>
      <c r="AQ250" s="370">
        <f t="shared" ca="1" si="265"/>
        <v>0</v>
      </c>
      <c r="AR250" s="370">
        <f t="shared" ca="1" si="265"/>
        <v>0</v>
      </c>
      <c r="AS250" s="370">
        <f t="shared" ca="1" si="265"/>
        <v>0</v>
      </c>
      <c r="AT250" s="370">
        <f t="shared" ca="1" si="265"/>
        <v>0</v>
      </c>
      <c r="AU250" s="370">
        <f t="shared" ca="1" si="265"/>
        <v>0</v>
      </c>
      <c r="AV250" s="370">
        <f t="shared" ca="1" si="265"/>
        <v>0</v>
      </c>
      <c r="AW250" s="370">
        <f t="shared" ca="1" si="265"/>
        <v>0</v>
      </c>
      <c r="AX250" s="370">
        <f t="shared" ca="1" si="265"/>
        <v>0</v>
      </c>
      <c r="AY250" s="370">
        <f t="shared" ca="1" si="265"/>
        <v>0</v>
      </c>
      <c r="AZ250" s="370">
        <f t="shared" ca="1" si="265"/>
        <v>0</v>
      </c>
      <c r="BA250" s="370">
        <f t="shared" ca="1" si="265"/>
        <v>0</v>
      </c>
      <c r="BB250" s="370">
        <f t="shared" ca="1" si="265"/>
        <v>0</v>
      </c>
      <c r="BC250" s="370">
        <f t="shared" ca="1" si="265"/>
        <v>0</v>
      </c>
      <c r="BD250" s="370">
        <f t="shared" ca="1" si="265"/>
        <v>0</v>
      </c>
      <c r="BE250" s="370">
        <f t="shared" ca="1" si="265"/>
        <v>0</v>
      </c>
      <c r="BF250" s="370">
        <f t="shared" ca="1" si="265"/>
        <v>0</v>
      </c>
      <c r="BG250" s="370">
        <f t="shared" ca="1" si="265"/>
        <v>0</v>
      </c>
      <c r="BH250" s="370">
        <f t="shared" ca="1" si="265"/>
        <v>0</v>
      </c>
      <c r="BI250" s="370">
        <f t="shared" ca="1" si="265"/>
        <v>0</v>
      </c>
      <c r="BJ250" s="370">
        <f t="shared" ca="1" si="265"/>
        <v>0</v>
      </c>
      <c r="BK250" s="370">
        <f t="shared" ca="1" si="265"/>
        <v>0</v>
      </c>
      <c r="BL250" s="370">
        <f t="shared" ca="1" si="265"/>
        <v>0</v>
      </c>
      <c r="BM250" s="370">
        <f t="shared" ca="1" si="265"/>
        <v>0</v>
      </c>
      <c r="BN250" s="370">
        <f t="shared" ca="1" si="265"/>
        <v>0</v>
      </c>
      <c r="BO250" s="370">
        <f t="shared" ca="1" si="265"/>
        <v>0</v>
      </c>
      <c r="BP250" s="370">
        <f t="shared" ca="1" si="265"/>
        <v>0</v>
      </c>
      <c r="BQ250" s="370">
        <f t="shared" ca="1" si="265"/>
        <v>0</v>
      </c>
      <c r="BR250" s="370">
        <f t="shared" ca="1" si="265"/>
        <v>0</v>
      </c>
      <c r="BS250" s="370">
        <f t="shared" ca="1" si="265"/>
        <v>0</v>
      </c>
      <c r="BT250" s="369">
        <f t="shared" ca="1" si="208"/>
        <v>0</v>
      </c>
      <c r="BU250" s="61"/>
      <c r="BV250" s="61"/>
      <c r="BW250" s="61"/>
      <c r="BX250" s="61"/>
      <c r="BY250" s="61"/>
      <c r="BZ250" s="61"/>
      <c r="CA250" s="61"/>
      <c r="CB250" s="61"/>
      <c r="CC250" s="61"/>
      <c r="CD250" s="61"/>
      <c r="CE250" s="61"/>
      <c r="CF250" s="61"/>
      <c r="CG250" s="61"/>
      <c r="CH250" s="61"/>
      <c r="CI250" s="61"/>
      <c r="CJ250" s="61"/>
      <c r="CK250" s="61"/>
      <c r="CL250" s="61"/>
      <c r="CM250" s="61"/>
      <c r="CN250" s="61"/>
      <c r="CO250" s="61"/>
      <c r="CP250" s="61"/>
      <c r="CQ250" s="61"/>
      <c r="CR250" s="61"/>
      <c r="CS250" s="61"/>
      <c r="CT250" s="61"/>
      <c r="CU250" s="61"/>
      <c r="CV250" s="61"/>
      <c r="CW250" s="61"/>
      <c r="CX250" s="61"/>
      <c r="CY250" s="61"/>
      <c r="CZ250" s="61"/>
      <c r="DA250" s="61"/>
      <c r="DB250" s="61"/>
      <c r="DC250" s="61"/>
    </row>
    <row r="251" spans="1:107" s="58" customFormat="1" ht="16.5" customHeight="1">
      <c r="A251" s="70" t="s">
        <v>1323</v>
      </c>
      <c r="B251" s="660"/>
      <c r="C251" s="387" t="s">
        <v>117</v>
      </c>
      <c r="D251" s="387" t="s">
        <v>10</v>
      </c>
      <c r="E251" s="414" t="s">
        <v>927</v>
      </c>
      <c r="F251" s="401"/>
      <c r="G251" s="388">
        <f ca="1">VLOOKUP($C$251,[68]납품수량!$A$2:$AH$156,G$1+1,0)</f>
        <v>0</v>
      </c>
      <c r="H251" s="388">
        <f ca="1">VLOOKUP($C$251,[68]납품수량!$A$2:$AH$156,H$1+1,0)</f>
        <v>0</v>
      </c>
      <c r="I251" s="388">
        <f ca="1">VLOOKUP($C$251,[68]납품수량!$A$2:$AH$156,I$1+1,0)</f>
        <v>0</v>
      </c>
      <c r="J251" s="388">
        <f ca="1">VLOOKUP($C$251,[68]납품수량!$A$2:$AH$156,J$1+1,0)</f>
        <v>0</v>
      </c>
      <c r="K251" s="388">
        <f ca="1">VLOOKUP($C$251,[68]납품수량!$A$2:$AH$156,K$1+1,0)</f>
        <v>0</v>
      </c>
      <c r="L251" s="388">
        <f ca="1">VLOOKUP($C$251,[68]납품수량!$A$2:$AH$156,L$1+1,0)</f>
        <v>0</v>
      </c>
      <c r="M251" s="388">
        <f ca="1">VLOOKUP($C$251,[68]납품수량!$A$2:$AH$156,M$1+1,0)</f>
        <v>0</v>
      </c>
      <c r="N251" s="388">
        <f ca="1">VLOOKUP($C$251,[68]납품수량!$A$2:$AH$156,N$1+1,0)</f>
        <v>0</v>
      </c>
      <c r="O251" s="388">
        <f ca="1">VLOOKUP($C$251,[68]납품수량!$A$2:$AH$156,O$1+1,0)</f>
        <v>0</v>
      </c>
      <c r="P251" s="388">
        <f ca="1">VLOOKUP($C$251,[68]납품수량!$A$2:$AH$156,P$1+1,0)</f>
        <v>0</v>
      </c>
      <c r="Q251" s="388">
        <f ca="1">VLOOKUP($C$251,[68]납품수량!$A$2:$AH$156,Q$1+1,0)</f>
        <v>0</v>
      </c>
      <c r="R251" s="388">
        <f ca="1">VLOOKUP($C$251,[68]납품수량!$A$2:$AH$156,R$1+1,0)</f>
        <v>0</v>
      </c>
      <c r="S251" s="388">
        <f ca="1">VLOOKUP($C$251,[68]납품수량!$A$2:$AH$156,S$1+1,0)</f>
        <v>0</v>
      </c>
      <c r="T251" s="388">
        <f ca="1">VLOOKUP($C$251,[68]납품수량!$A$2:$AH$156,T$1+1,0)</f>
        <v>0</v>
      </c>
      <c r="U251" s="388">
        <f ca="1">VLOOKUP($C$251,[68]납품수량!$A$2:$AH$156,U$1+1,0)</f>
        <v>0</v>
      </c>
      <c r="V251" s="388">
        <f ca="1">VLOOKUP($C$251,[68]납품수량!$A$2:$AH$156,V$1+1,0)</f>
        <v>0</v>
      </c>
      <c r="W251" s="388">
        <f ca="1">VLOOKUP($C$251,[68]납품수량!$A$2:$AH$156,W$1+1,0)</f>
        <v>0</v>
      </c>
      <c r="X251" s="388">
        <f ca="1">VLOOKUP($C$251,[68]납품수량!$A$2:$AH$156,X$1+1,0)</f>
        <v>0</v>
      </c>
      <c r="Y251" s="388">
        <f ca="1">VLOOKUP($C$251,[68]납품수량!$A$2:$AH$156,Y$1+1,0)</f>
        <v>0</v>
      </c>
      <c r="Z251" s="388">
        <f ca="1">VLOOKUP($C$251,[68]납품수량!$A$2:$AH$156,Z$1+1,0)</f>
        <v>0</v>
      </c>
      <c r="AA251" s="388">
        <f ca="1">VLOOKUP($C$251,[68]납품수량!$A$2:$AH$156,AA$1+1,0)</f>
        <v>0</v>
      </c>
      <c r="AB251" s="388">
        <f ca="1">VLOOKUP($C$251,[68]납품수량!$A$2:$AH$156,AB$1+1,0)</f>
        <v>0</v>
      </c>
      <c r="AC251" s="388">
        <f ca="1">VLOOKUP($C$251,[68]납품수량!$A$2:$AH$156,AC$1+1,0)</f>
        <v>0</v>
      </c>
      <c r="AD251" s="388">
        <f ca="1">VLOOKUP($C$251,[68]납품수량!$A$2:$AH$156,AD$1+1,0)</f>
        <v>0</v>
      </c>
      <c r="AE251" s="388">
        <f ca="1">VLOOKUP($C$251,[68]납품수량!$A$2:$AH$156,AE$1+1,0)</f>
        <v>0</v>
      </c>
      <c r="AF251" s="388">
        <f ca="1">VLOOKUP($C$251,[68]납품수량!$A$2:$AH$156,AF$1+1,0)</f>
        <v>0</v>
      </c>
      <c r="AG251" s="388">
        <f ca="1">VLOOKUP($C$251,[68]납품수량!$A$2:$AH$156,AG$1+1,0)</f>
        <v>0</v>
      </c>
      <c r="AH251" s="388">
        <f ca="1">VLOOKUP($C$251,[68]납품수량!$A$2:$AH$156,AH$1+1,0)</f>
        <v>0</v>
      </c>
      <c r="AI251" s="388">
        <f ca="1">VLOOKUP($C$251,[68]납품수량!$A$2:$AH$156,AI$1+1,0)</f>
        <v>0</v>
      </c>
      <c r="AJ251" s="388">
        <f ca="1">VLOOKUP($C$251,[68]납품수량!$A$2:$AH$156,AJ$1+1,0)</f>
        <v>0</v>
      </c>
      <c r="AK251" s="388">
        <f ca="1">VLOOKUP($C$251,[68]납품수량!$A$2:$AH$156,AK$1+1,0)</f>
        <v>0</v>
      </c>
      <c r="AL251" s="388">
        <f t="shared" ca="1" si="244"/>
        <v>0</v>
      </c>
      <c r="AM251" s="389">
        <f t="shared" ca="1" si="206"/>
        <v>0</v>
      </c>
      <c r="AN251" s="61"/>
      <c r="AO251" s="370">
        <f t="shared" ref="AO251:BS251" ca="1" si="266">$F$251*G251</f>
        <v>0</v>
      </c>
      <c r="AP251" s="370">
        <f t="shared" ca="1" si="266"/>
        <v>0</v>
      </c>
      <c r="AQ251" s="370">
        <f t="shared" ca="1" si="266"/>
        <v>0</v>
      </c>
      <c r="AR251" s="370">
        <f t="shared" ca="1" si="266"/>
        <v>0</v>
      </c>
      <c r="AS251" s="370">
        <f t="shared" ca="1" si="266"/>
        <v>0</v>
      </c>
      <c r="AT251" s="370">
        <f t="shared" ca="1" si="266"/>
        <v>0</v>
      </c>
      <c r="AU251" s="370">
        <f t="shared" ca="1" si="266"/>
        <v>0</v>
      </c>
      <c r="AV251" s="370">
        <f t="shared" ca="1" si="266"/>
        <v>0</v>
      </c>
      <c r="AW251" s="370">
        <f t="shared" ca="1" si="266"/>
        <v>0</v>
      </c>
      <c r="AX251" s="370">
        <f t="shared" ca="1" si="266"/>
        <v>0</v>
      </c>
      <c r="AY251" s="370">
        <f t="shared" ca="1" si="266"/>
        <v>0</v>
      </c>
      <c r="AZ251" s="370">
        <f t="shared" ca="1" si="266"/>
        <v>0</v>
      </c>
      <c r="BA251" s="370">
        <f t="shared" ca="1" si="266"/>
        <v>0</v>
      </c>
      <c r="BB251" s="370">
        <f t="shared" ca="1" si="266"/>
        <v>0</v>
      </c>
      <c r="BC251" s="370">
        <f t="shared" ca="1" si="266"/>
        <v>0</v>
      </c>
      <c r="BD251" s="370">
        <f t="shared" ca="1" si="266"/>
        <v>0</v>
      </c>
      <c r="BE251" s="370">
        <f t="shared" ca="1" si="266"/>
        <v>0</v>
      </c>
      <c r="BF251" s="370">
        <f t="shared" ca="1" si="266"/>
        <v>0</v>
      </c>
      <c r="BG251" s="370">
        <f t="shared" ca="1" si="266"/>
        <v>0</v>
      </c>
      <c r="BH251" s="370">
        <f t="shared" ca="1" si="266"/>
        <v>0</v>
      </c>
      <c r="BI251" s="370">
        <f t="shared" ca="1" si="266"/>
        <v>0</v>
      </c>
      <c r="BJ251" s="370">
        <f t="shared" ca="1" si="266"/>
        <v>0</v>
      </c>
      <c r="BK251" s="370">
        <f t="shared" ca="1" si="266"/>
        <v>0</v>
      </c>
      <c r="BL251" s="370">
        <f t="shared" ca="1" si="266"/>
        <v>0</v>
      </c>
      <c r="BM251" s="370">
        <f t="shared" ca="1" si="266"/>
        <v>0</v>
      </c>
      <c r="BN251" s="370">
        <f t="shared" ca="1" si="266"/>
        <v>0</v>
      </c>
      <c r="BO251" s="370">
        <f t="shared" ca="1" si="266"/>
        <v>0</v>
      </c>
      <c r="BP251" s="370">
        <f t="shared" ca="1" si="266"/>
        <v>0</v>
      </c>
      <c r="BQ251" s="370">
        <f t="shared" ca="1" si="266"/>
        <v>0</v>
      </c>
      <c r="BR251" s="370">
        <f t="shared" ca="1" si="266"/>
        <v>0</v>
      </c>
      <c r="BS251" s="370">
        <f t="shared" ca="1" si="266"/>
        <v>0</v>
      </c>
      <c r="BT251" s="369">
        <f t="shared" ca="1" si="208"/>
        <v>0</v>
      </c>
      <c r="BU251" s="61"/>
      <c r="BV251" s="61"/>
      <c r="BW251" s="61"/>
      <c r="BX251" s="61"/>
      <c r="BY251" s="61"/>
      <c r="BZ251" s="61"/>
      <c r="CA251" s="61"/>
      <c r="CB251" s="61"/>
      <c r="CC251" s="61"/>
      <c r="CD251" s="61"/>
      <c r="CE251" s="61"/>
      <c r="CF251" s="61"/>
      <c r="CG251" s="61"/>
      <c r="CH251" s="61"/>
      <c r="CI251" s="61"/>
      <c r="CJ251" s="61"/>
      <c r="CK251" s="61"/>
      <c r="CL251" s="61"/>
      <c r="CM251" s="61"/>
      <c r="CN251" s="61"/>
      <c r="CO251" s="61"/>
      <c r="CP251" s="61"/>
      <c r="CQ251" s="61"/>
      <c r="CR251" s="61"/>
      <c r="CS251" s="61"/>
      <c r="CT251" s="61"/>
      <c r="CU251" s="61"/>
      <c r="CV251" s="61"/>
      <c r="CW251" s="61"/>
      <c r="CX251" s="61"/>
      <c r="CY251" s="61"/>
      <c r="CZ251" s="61"/>
      <c r="DA251" s="61"/>
      <c r="DB251" s="61"/>
      <c r="DC251" s="61"/>
    </row>
    <row r="252" spans="1:107" s="58" customFormat="1" ht="16.5" customHeight="1">
      <c r="A252" s="70" t="s">
        <v>1323</v>
      </c>
      <c r="B252" s="660"/>
      <c r="C252" s="387" t="s">
        <v>118</v>
      </c>
      <c r="D252" s="387" t="s">
        <v>10</v>
      </c>
      <c r="E252" s="414" t="s">
        <v>926</v>
      </c>
      <c r="F252" s="401"/>
      <c r="G252" s="388">
        <f ca="1">VLOOKUP($C$252,[68]납품수량!$A$2:$AH$156,G$1+1,0)</f>
        <v>0</v>
      </c>
      <c r="H252" s="388">
        <f ca="1">VLOOKUP($C$252,[68]납품수량!$A$2:$AH$156,H$1+1,0)</f>
        <v>0</v>
      </c>
      <c r="I252" s="388">
        <f ca="1">VLOOKUP($C$252,[68]납품수량!$A$2:$AH$156,I$1+1,0)</f>
        <v>0</v>
      </c>
      <c r="J252" s="388">
        <f ca="1">VLOOKUP($C$252,[68]납품수량!$A$2:$AH$156,J$1+1,0)</f>
        <v>0</v>
      </c>
      <c r="K252" s="388">
        <f ca="1">VLOOKUP($C$252,[68]납품수량!$A$2:$AH$156,K$1+1,0)</f>
        <v>0</v>
      </c>
      <c r="L252" s="388">
        <f ca="1">VLOOKUP($C$252,[68]납품수량!$A$2:$AH$156,L$1+1,0)</f>
        <v>0</v>
      </c>
      <c r="M252" s="388">
        <f ca="1">VLOOKUP($C$252,[68]납품수량!$A$2:$AH$156,M$1+1,0)</f>
        <v>0</v>
      </c>
      <c r="N252" s="388">
        <f ca="1">VLOOKUP($C$252,[68]납품수량!$A$2:$AH$156,N$1+1,0)</f>
        <v>0</v>
      </c>
      <c r="O252" s="388">
        <f ca="1">VLOOKUP($C$252,[68]납품수량!$A$2:$AH$156,O$1+1,0)</f>
        <v>0</v>
      </c>
      <c r="P252" s="388">
        <f ca="1">VLOOKUP($C$252,[68]납품수량!$A$2:$AH$156,P$1+1,0)</f>
        <v>0</v>
      </c>
      <c r="Q252" s="388">
        <f ca="1">VLOOKUP($C$252,[68]납품수량!$A$2:$AH$156,Q$1+1,0)</f>
        <v>0</v>
      </c>
      <c r="R252" s="388">
        <f ca="1">VLOOKUP($C$252,[68]납품수량!$A$2:$AH$156,R$1+1,0)</f>
        <v>0</v>
      </c>
      <c r="S252" s="388">
        <f ca="1">VLOOKUP($C$252,[68]납품수량!$A$2:$AH$156,S$1+1,0)</f>
        <v>0</v>
      </c>
      <c r="T252" s="388">
        <f ca="1">VLOOKUP($C$252,[68]납품수량!$A$2:$AH$156,T$1+1,0)</f>
        <v>0</v>
      </c>
      <c r="U252" s="388">
        <f ca="1">VLOOKUP($C$252,[68]납품수량!$A$2:$AH$156,U$1+1,0)</f>
        <v>0</v>
      </c>
      <c r="V252" s="388">
        <f ca="1">VLOOKUP($C$252,[68]납품수량!$A$2:$AH$156,V$1+1,0)</f>
        <v>0</v>
      </c>
      <c r="W252" s="388">
        <f ca="1">VLOOKUP($C$252,[68]납품수량!$A$2:$AH$156,W$1+1,0)</f>
        <v>0</v>
      </c>
      <c r="X252" s="388">
        <f ca="1">VLOOKUP($C$252,[68]납품수량!$A$2:$AH$156,X$1+1,0)</f>
        <v>0</v>
      </c>
      <c r="Y252" s="388">
        <f ca="1">VLOOKUP($C$252,[68]납품수량!$A$2:$AH$156,Y$1+1,0)</f>
        <v>0</v>
      </c>
      <c r="Z252" s="388">
        <f ca="1">VLOOKUP($C$252,[68]납품수량!$A$2:$AH$156,Z$1+1,0)</f>
        <v>0</v>
      </c>
      <c r="AA252" s="388">
        <f ca="1">VLOOKUP($C$252,[68]납품수량!$A$2:$AH$156,AA$1+1,0)</f>
        <v>0</v>
      </c>
      <c r="AB252" s="388">
        <f ca="1">VLOOKUP($C$252,[68]납품수량!$A$2:$AH$156,AB$1+1,0)</f>
        <v>0</v>
      </c>
      <c r="AC252" s="388">
        <f ca="1">VLOOKUP($C$252,[68]납품수량!$A$2:$AH$156,AC$1+1,0)</f>
        <v>0</v>
      </c>
      <c r="AD252" s="388">
        <f ca="1">VLOOKUP($C$252,[68]납품수량!$A$2:$AH$156,AD$1+1,0)</f>
        <v>0</v>
      </c>
      <c r="AE252" s="388">
        <f ca="1">VLOOKUP($C$252,[68]납품수량!$A$2:$AH$156,AE$1+1,0)</f>
        <v>0</v>
      </c>
      <c r="AF252" s="388">
        <f ca="1">VLOOKUP($C$252,[68]납품수량!$A$2:$AH$156,AF$1+1,0)</f>
        <v>0</v>
      </c>
      <c r="AG252" s="388">
        <f ca="1">VLOOKUP($C$252,[68]납품수량!$A$2:$AH$156,AG$1+1,0)</f>
        <v>0</v>
      </c>
      <c r="AH252" s="388">
        <f ca="1">VLOOKUP($C$252,[68]납품수량!$A$2:$AH$156,AH$1+1,0)</f>
        <v>0</v>
      </c>
      <c r="AI252" s="388">
        <f ca="1">VLOOKUP($C$252,[68]납품수량!$A$2:$AH$156,AI$1+1,0)</f>
        <v>0</v>
      </c>
      <c r="AJ252" s="388">
        <f ca="1">VLOOKUP($C$252,[68]납품수량!$A$2:$AH$156,AJ$1+1,0)</f>
        <v>0</v>
      </c>
      <c r="AK252" s="388">
        <f ca="1">VLOOKUP($C$252,[68]납품수량!$A$2:$AH$156,AK$1+1,0)</f>
        <v>0</v>
      </c>
      <c r="AL252" s="388">
        <f t="shared" ca="1" si="244"/>
        <v>0</v>
      </c>
      <c r="AM252" s="389">
        <f t="shared" ca="1" si="206"/>
        <v>0</v>
      </c>
      <c r="AN252" s="61"/>
      <c r="AO252" s="370">
        <f t="shared" ref="AO252:BS252" ca="1" si="267">$F$252*G252</f>
        <v>0</v>
      </c>
      <c r="AP252" s="370">
        <f t="shared" ca="1" si="267"/>
        <v>0</v>
      </c>
      <c r="AQ252" s="370">
        <f t="shared" ca="1" si="267"/>
        <v>0</v>
      </c>
      <c r="AR252" s="370">
        <f t="shared" ca="1" si="267"/>
        <v>0</v>
      </c>
      <c r="AS252" s="370">
        <f t="shared" ca="1" si="267"/>
        <v>0</v>
      </c>
      <c r="AT252" s="370">
        <f t="shared" ca="1" si="267"/>
        <v>0</v>
      </c>
      <c r="AU252" s="370">
        <f t="shared" ca="1" si="267"/>
        <v>0</v>
      </c>
      <c r="AV252" s="370">
        <f t="shared" ca="1" si="267"/>
        <v>0</v>
      </c>
      <c r="AW252" s="370">
        <f t="shared" ca="1" si="267"/>
        <v>0</v>
      </c>
      <c r="AX252" s="370">
        <f t="shared" ca="1" si="267"/>
        <v>0</v>
      </c>
      <c r="AY252" s="370">
        <f t="shared" ca="1" si="267"/>
        <v>0</v>
      </c>
      <c r="AZ252" s="370">
        <f t="shared" ca="1" si="267"/>
        <v>0</v>
      </c>
      <c r="BA252" s="370">
        <f t="shared" ca="1" si="267"/>
        <v>0</v>
      </c>
      <c r="BB252" s="370">
        <f t="shared" ca="1" si="267"/>
        <v>0</v>
      </c>
      <c r="BC252" s="370">
        <f t="shared" ca="1" si="267"/>
        <v>0</v>
      </c>
      <c r="BD252" s="370">
        <f t="shared" ca="1" si="267"/>
        <v>0</v>
      </c>
      <c r="BE252" s="370">
        <f t="shared" ca="1" si="267"/>
        <v>0</v>
      </c>
      <c r="BF252" s="370">
        <f t="shared" ca="1" si="267"/>
        <v>0</v>
      </c>
      <c r="BG252" s="370">
        <f t="shared" ca="1" si="267"/>
        <v>0</v>
      </c>
      <c r="BH252" s="370">
        <f t="shared" ca="1" si="267"/>
        <v>0</v>
      </c>
      <c r="BI252" s="370">
        <f t="shared" ca="1" si="267"/>
        <v>0</v>
      </c>
      <c r="BJ252" s="370">
        <f t="shared" ca="1" si="267"/>
        <v>0</v>
      </c>
      <c r="BK252" s="370">
        <f t="shared" ca="1" si="267"/>
        <v>0</v>
      </c>
      <c r="BL252" s="370">
        <f t="shared" ca="1" si="267"/>
        <v>0</v>
      </c>
      <c r="BM252" s="370">
        <f t="shared" ca="1" si="267"/>
        <v>0</v>
      </c>
      <c r="BN252" s="370">
        <f t="shared" ca="1" si="267"/>
        <v>0</v>
      </c>
      <c r="BO252" s="370">
        <f t="shared" ca="1" si="267"/>
        <v>0</v>
      </c>
      <c r="BP252" s="370">
        <f t="shared" ca="1" si="267"/>
        <v>0</v>
      </c>
      <c r="BQ252" s="370">
        <f t="shared" ca="1" si="267"/>
        <v>0</v>
      </c>
      <c r="BR252" s="370">
        <f t="shared" ca="1" si="267"/>
        <v>0</v>
      </c>
      <c r="BS252" s="370">
        <f t="shared" ca="1" si="267"/>
        <v>0</v>
      </c>
      <c r="BT252" s="369">
        <f t="shared" ca="1" si="208"/>
        <v>0</v>
      </c>
      <c r="BU252" s="61"/>
      <c r="BV252" s="61"/>
      <c r="BW252" s="61"/>
      <c r="BX252" s="61"/>
      <c r="BY252" s="61"/>
      <c r="BZ252" s="61"/>
      <c r="CA252" s="61"/>
      <c r="CB252" s="61"/>
      <c r="CC252" s="61"/>
      <c r="CD252" s="61"/>
      <c r="CE252" s="61"/>
      <c r="CF252" s="61"/>
      <c r="CG252" s="61"/>
      <c r="CH252" s="61"/>
      <c r="CI252" s="61"/>
      <c r="CJ252" s="61"/>
      <c r="CK252" s="61"/>
      <c r="CL252" s="61"/>
      <c r="CM252" s="61"/>
      <c r="CN252" s="61"/>
      <c r="CO252" s="61"/>
      <c r="CP252" s="61"/>
      <c r="CQ252" s="61"/>
      <c r="CR252" s="61"/>
      <c r="CS252" s="61"/>
      <c r="CT252" s="61"/>
      <c r="CU252" s="61"/>
      <c r="CV252" s="61"/>
      <c r="CW252" s="61"/>
      <c r="CX252" s="61"/>
      <c r="CY252" s="61"/>
      <c r="CZ252" s="61"/>
      <c r="DA252" s="61"/>
      <c r="DB252" s="61"/>
      <c r="DC252" s="61"/>
    </row>
    <row r="253" spans="1:107" s="58" customFormat="1" ht="16.5" customHeight="1">
      <c r="A253" s="70" t="s">
        <v>1323</v>
      </c>
      <c r="B253" s="660"/>
      <c r="C253" s="387" t="s">
        <v>79</v>
      </c>
      <c r="D253" s="387" t="s">
        <v>891</v>
      </c>
      <c r="E253" s="414" t="s">
        <v>167</v>
      </c>
      <c r="F253" s="401"/>
      <c r="G253" s="388">
        <f ca="1">VLOOKUP($C$253,[68]납품수량!$A$2:$AH$156,G$1+1,0)</f>
        <v>0</v>
      </c>
      <c r="H253" s="388">
        <f ca="1">VLOOKUP($C$253,[68]납품수량!$A$2:$AH$156,H$1+1,0)</f>
        <v>0</v>
      </c>
      <c r="I253" s="388">
        <f ca="1">VLOOKUP($C$253,[68]납품수량!$A$2:$AH$156,I$1+1,0)</f>
        <v>0</v>
      </c>
      <c r="J253" s="388">
        <f ca="1">VLOOKUP($C$253,[68]납품수량!$A$2:$AH$156,J$1+1,0)</f>
        <v>0</v>
      </c>
      <c r="K253" s="388">
        <f ca="1">VLOOKUP($C$253,[68]납품수량!$A$2:$AH$156,K$1+1,0)</f>
        <v>0</v>
      </c>
      <c r="L253" s="388">
        <f ca="1">VLOOKUP($C$253,[68]납품수량!$A$2:$AH$156,L$1+1,0)</f>
        <v>0</v>
      </c>
      <c r="M253" s="388">
        <f ca="1">VLOOKUP($C$253,[68]납품수량!$A$2:$AH$156,M$1+1,0)</f>
        <v>0</v>
      </c>
      <c r="N253" s="388">
        <f ca="1">VLOOKUP($C$253,[68]납품수량!$A$2:$AH$156,N$1+1,0)</f>
        <v>0</v>
      </c>
      <c r="O253" s="388">
        <f ca="1">VLOOKUP($C$253,[68]납품수량!$A$2:$AH$156,O$1+1,0)</f>
        <v>0</v>
      </c>
      <c r="P253" s="388">
        <f ca="1">VLOOKUP($C$253,[68]납품수량!$A$2:$AH$156,P$1+1,0)</f>
        <v>0</v>
      </c>
      <c r="Q253" s="388">
        <f ca="1">VLOOKUP($C$253,[68]납품수량!$A$2:$AH$156,Q$1+1,0)</f>
        <v>0</v>
      </c>
      <c r="R253" s="388">
        <f ca="1">VLOOKUP($C$253,[68]납품수량!$A$2:$AH$156,R$1+1,0)</f>
        <v>0</v>
      </c>
      <c r="S253" s="388">
        <f ca="1">VLOOKUP($C$253,[68]납품수량!$A$2:$AH$156,S$1+1,0)</f>
        <v>0</v>
      </c>
      <c r="T253" s="388">
        <f ca="1">VLOOKUP($C$253,[68]납품수량!$A$2:$AH$156,T$1+1,0)</f>
        <v>0</v>
      </c>
      <c r="U253" s="388">
        <f ca="1">VLOOKUP($C$253,[68]납품수량!$A$2:$AH$156,U$1+1,0)</f>
        <v>0</v>
      </c>
      <c r="V253" s="388">
        <f ca="1">VLOOKUP($C$253,[68]납품수량!$A$2:$AH$156,V$1+1,0)</f>
        <v>0</v>
      </c>
      <c r="W253" s="388">
        <f ca="1">VLOOKUP($C$253,[68]납품수량!$A$2:$AH$156,W$1+1,0)</f>
        <v>0</v>
      </c>
      <c r="X253" s="388">
        <f ca="1">VLOOKUP($C$253,[68]납품수량!$A$2:$AH$156,X$1+1,0)</f>
        <v>0</v>
      </c>
      <c r="Y253" s="388">
        <f ca="1">VLOOKUP($C$253,[68]납품수량!$A$2:$AH$156,Y$1+1,0)</f>
        <v>0</v>
      </c>
      <c r="Z253" s="388">
        <f ca="1">VLOOKUP($C$253,[68]납품수량!$A$2:$AH$156,Z$1+1,0)</f>
        <v>0</v>
      </c>
      <c r="AA253" s="388">
        <f ca="1">VLOOKUP($C$253,[68]납품수량!$A$2:$AH$156,AA$1+1,0)</f>
        <v>0</v>
      </c>
      <c r="AB253" s="388">
        <f ca="1">VLOOKUP($C$253,[68]납품수량!$A$2:$AH$156,AB$1+1,0)</f>
        <v>0</v>
      </c>
      <c r="AC253" s="388">
        <f ca="1">VLOOKUP($C$253,[68]납품수량!$A$2:$AH$156,AC$1+1,0)</f>
        <v>0</v>
      </c>
      <c r="AD253" s="388">
        <f ca="1">VLOOKUP($C$253,[68]납품수량!$A$2:$AH$156,AD$1+1,0)</f>
        <v>0</v>
      </c>
      <c r="AE253" s="388">
        <f ca="1">VLOOKUP($C$253,[68]납품수량!$A$2:$AH$156,AE$1+1,0)</f>
        <v>0</v>
      </c>
      <c r="AF253" s="388">
        <f ca="1">VLOOKUP($C$253,[68]납품수량!$A$2:$AH$156,AF$1+1,0)</f>
        <v>0</v>
      </c>
      <c r="AG253" s="388">
        <f ca="1">VLOOKUP($C$253,[68]납품수량!$A$2:$AH$156,AG$1+1,0)</f>
        <v>0</v>
      </c>
      <c r="AH253" s="388">
        <f ca="1">VLOOKUP($C$253,[68]납품수량!$A$2:$AH$156,AH$1+1,0)</f>
        <v>0</v>
      </c>
      <c r="AI253" s="388">
        <f ca="1">VLOOKUP($C$253,[68]납품수량!$A$2:$AH$156,AI$1+1,0)</f>
        <v>0</v>
      </c>
      <c r="AJ253" s="388">
        <f ca="1">VLOOKUP($C$253,[68]납품수량!$A$2:$AH$156,AJ$1+1,0)</f>
        <v>0</v>
      </c>
      <c r="AK253" s="388">
        <f ca="1">VLOOKUP($C$253,[68]납품수량!$A$2:$AH$156,AK$1+1,0)</f>
        <v>0</v>
      </c>
      <c r="AL253" s="388">
        <f t="shared" ca="1" si="244"/>
        <v>0</v>
      </c>
      <c r="AM253" s="389">
        <f t="shared" ca="1" si="206"/>
        <v>0</v>
      </c>
      <c r="AN253" s="61"/>
      <c r="AO253" s="370">
        <f t="shared" ref="AO253:BS253" ca="1" si="268">$F$253*G253</f>
        <v>0</v>
      </c>
      <c r="AP253" s="370">
        <f t="shared" ca="1" si="268"/>
        <v>0</v>
      </c>
      <c r="AQ253" s="370">
        <f t="shared" ca="1" si="268"/>
        <v>0</v>
      </c>
      <c r="AR253" s="370">
        <f t="shared" ca="1" si="268"/>
        <v>0</v>
      </c>
      <c r="AS253" s="370">
        <f t="shared" ca="1" si="268"/>
        <v>0</v>
      </c>
      <c r="AT253" s="370">
        <f t="shared" ca="1" si="268"/>
        <v>0</v>
      </c>
      <c r="AU253" s="370">
        <f t="shared" ca="1" si="268"/>
        <v>0</v>
      </c>
      <c r="AV253" s="370">
        <f t="shared" ca="1" si="268"/>
        <v>0</v>
      </c>
      <c r="AW253" s="370">
        <f t="shared" ca="1" si="268"/>
        <v>0</v>
      </c>
      <c r="AX253" s="370">
        <f t="shared" ca="1" si="268"/>
        <v>0</v>
      </c>
      <c r="AY253" s="370">
        <f t="shared" ca="1" si="268"/>
        <v>0</v>
      </c>
      <c r="AZ253" s="370">
        <f t="shared" ca="1" si="268"/>
        <v>0</v>
      </c>
      <c r="BA253" s="370">
        <f t="shared" ca="1" si="268"/>
        <v>0</v>
      </c>
      <c r="BB253" s="370">
        <f t="shared" ca="1" si="268"/>
        <v>0</v>
      </c>
      <c r="BC253" s="370">
        <f t="shared" ca="1" si="268"/>
        <v>0</v>
      </c>
      <c r="BD253" s="370">
        <f t="shared" ca="1" si="268"/>
        <v>0</v>
      </c>
      <c r="BE253" s="370">
        <f t="shared" ca="1" si="268"/>
        <v>0</v>
      </c>
      <c r="BF253" s="370">
        <f t="shared" ca="1" si="268"/>
        <v>0</v>
      </c>
      <c r="BG253" s="370">
        <f t="shared" ca="1" si="268"/>
        <v>0</v>
      </c>
      <c r="BH253" s="370">
        <f t="shared" ca="1" si="268"/>
        <v>0</v>
      </c>
      <c r="BI253" s="370">
        <f t="shared" ca="1" si="268"/>
        <v>0</v>
      </c>
      <c r="BJ253" s="370">
        <f t="shared" ca="1" si="268"/>
        <v>0</v>
      </c>
      <c r="BK253" s="370">
        <f t="shared" ca="1" si="268"/>
        <v>0</v>
      </c>
      <c r="BL253" s="370">
        <f t="shared" ca="1" si="268"/>
        <v>0</v>
      </c>
      <c r="BM253" s="370">
        <f t="shared" ca="1" si="268"/>
        <v>0</v>
      </c>
      <c r="BN253" s="370">
        <f t="shared" ca="1" si="268"/>
        <v>0</v>
      </c>
      <c r="BO253" s="370">
        <f t="shared" ca="1" si="268"/>
        <v>0</v>
      </c>
      <c r="BP253" s="370">
        <f t="shared" ca="1" si="268"/>
        <v>0</v>
      </c>
      <c r="BQ253" s="370">
        <f t="shared" ca="1" si="268"/>
        <v>0</v>
      </c>
      <c r="BR253" s="370">
        <f t="shared" ca="1" si="268"/>
        <v>0</v>
      </c>
      <c r="BS253" s="370">
        <f t="shared" ca="1" si="268"/>
        <v>0</v>
      </c>
      <c r="BT253" s="369">
        <f t="shared" ca="1" si="208"/>
        <v>0</v>
      </c>
      <c r="BU253" s="61"/>
      <c r="BV253" s="61"/>
      <c r="BW253" s="61"/>
      <c r="BX253" s="61"/>
      <c r="BY253" s="61"/>
      <c r="BZ253" s="61"/>
      <c r="CA253" s="61"/>
      <c r="CB253" s="61"/>
      <c r="CC253" s="61"/>
      <c r="CD253" s="61"/>
      <c r="CE253" s="61"/>
      <c r="CF253" s="61"/>
      <c r="CG253" s="61"/>
      <c r="CH253" s="61"/>
      <c r="CI253" s="61"/>
      <c r="CJ253" s="61"/>
      <c r="CK253" s="61"/>
      <c r="CL253" s="61"/>
      <c r="CM253" s="61"/>
      <c r="CN253" s="61"/>
      <c r="CO253" s="61"/>
      <c r="CP253" s="61"/>
      <c r="CQ253" s="61"/>
      <c r="CR253" s="61"/>
      <c r="CS253" s="61"/>
      <c r="CT253" s="61"/>
      <c r="CU253" s="61"/>
      <c r="CV253" s="61"/>
      <c r="CW253" s="61"/>
      <c r="CX253" s="61"/>
      <c r="CY253" s="61"/>
      <c r="CZ253" s="61"/>
      <c r="DA253" s="61"/>
      <c r="DB253" s="61"/>
      <c r="DC253" s="61"/>
    </row>
    <row r="254" spans="1:107" s="58" customFormat="1" ht="16.5" customHeight="1">
      <c r="A254" s="70" t="s">
        <v>1323</v>
      </c>
      <c r="B254" s="660"/>
      <c r="C254" s="387" t="s">
        <v>80</v>
      </c>
      <c r="D254" s="387" t="s">
        <v>890</v>
      </c>
      <c r="E254" s="414" t="s">
        <v>167</v>
      </c>
      <c r="F254" s="401"/>
      <c r="G254" s="388">
        <f ca="1">VLOOKUP($C$254,[68]납품수량!$A$2:$AH$156,G$1+1,0)</f>
        <v>0</v>
      </c>
      <c r="H254" s="388">
        <f ca="1">VLOOKUP($C$254,[68]납품수량!$A$2:$AH$156,H$1+1,0)</f>
        <v>0</v>
      </c>
      <c r="I254" s="388">
        <f ca="1">VLOOKUP($C$254,[68]납품수량!$A$2:$AH$156,I$1+1,0)</f>
        <v>0</v>
      </c>
      <c r="J254" s="388">
        <f ca="1">VLOOKUP($C$254,[68]납품수량!$A$2:$AH$156,J$1+1,0)</f>
        <v>0</v>
      </c>
      <c r="K254" s="388">
        <f ca="1">VLOOKUP($C$254,[68]납품수량!$A$2:$AH$156,K$1+1,0)</f>
        <v>0</v>
      </c>
      <c r="L254" s="388">
        <f ca="1">VLOOKUP($C$254,[68]납품수량!$A$2:$AH$156,L$1+1,0)</f>
        <v>0</v>
      </c>
      <c r="M254" s="388">
        <f ca="1">VLOOKUP($C$254,[68]납품수량!$A$2:$AH$156,M$1+1,0)</f>
        <v>0</v>
      </c>
      <c r="N254" s="388">
        <f ca="1">VLOOKUP($C$254,[68]납품수량!$A$2:$AH$156,N$1+1,0)</f>
        <v>0</v>
      </c>
      <c r="O254" s="388">
        <f ca="1">VLOOKUP($C$254,[68]납품수량!$A$2:$AH$156,O$1+1,0)</f>
        <v>0</v>
      </c>
      <c r="P254" s="388">
        <f ca="1">VLOOKUP($C$254,[68]납품수량!$A$2:$AH$156,P$1+1,0)</f>
        <v>0</v>
      </c>
      <c r="Q254" s="388">
        <f ca="1">VLOOKUP($C$254,[68]납품수량!$A$2:$AH$156,Q$1+1,0)</f>
        <v>0</v>
      </c>
      <c r="R254" s="388">
        <f ca="1">VLOOKUP($C$254,[68]납품수량!$A$2:$AH$156,R$1+1,0)</f>
        <v>0</v>
      </c>
      <c r="S254" s="388">
        <f ca="1">VLOOKUP($C$254,[68]납품수량!$A$2:$AH$156,S$1+1,0)</f>
        <v>0</v>
      </c>
      <c r="T254" s="388">
        <f ca="1">VLOOKUP($C$254,[68]납품수량!$A$2:$AH$156,T$1+1,0)</f>
        <v>0</v>
      </c>
      <c r="U254" s="388">
        <f ca="1">VLOOKUP($C$254,[68]납품수량!$A$2:$AH$156,U$1+1,0)</f>
        <v>0</v>
      </c>
      <c r="V254" s="388">
        <f ca="1">VLOOKUP($C$254,[68]납품수량!$A$2:$AH$156,V$1+1,0)</f>
        <v>0</v>
      </c>
      <c r="W254" s="388">
        <f ca="1">VLOOKUP($C$254,[68]납품수량!$A$2:$AH$156,W$1+1,0)</f>
        <v>0</v>
      </c>
      <c r="X254" s="388">
        <f ca="1">VLOOKUP($C$254,[68]납품수량!$A$2:$AH$156,X$1+1,0)</f>
        <v>0</v>
      </c>
      <c r="Y254" s="388">
        <f ca="1">VLOOKUP($C$254,[68]납품수량!$A$2:$AH$156,Y$1+1,0)</f>
        <v>0</v>
      </c>
      <c r="Z254" s="388">
        <f ca="1">VLOOKUP($C$254,[68]납품수량!$A$2:$AH$156,Z$1+1,0)</f>
        <v>0</v>
      </c>
      <c r="AA254" s="388">
        <f ca="1">VLOOKUP($C$254,[68]납품수량!$A$2:$AH$156,AA$1+1,0)</f>
        <v>0</v>
      </c>
      <c r="AB254" s="388">
        <f ca="1">VLOOKUP($C$254,[68]납품수량!$A$2:$AH$156,AB$1+1,0)</f>
        <v>0</v>
      </c>
      <c r="AC254" s="388">
        <f ca="1">VLOOKUP($C$254,[68]납품수량!$A$2:$AH$156,AC$1+1,0)</f>
        <v>0</v>
      </c>
      <c r="AD254" s="388">
        <f ca="1">VLOOKUP($C$254,[68]납품수량!$A$2:$AH$156,AD$1+1,0)</f>
        <v>0</v>
      </c>
      <c r="AE254" s="388">
        <f ca="1">VLOOKUP($C$254,[68]납품수량!$A$2:$AH$156,AE$1+1,0)</f>
        <v>0</v>
      </c>
      <c r="AF254" s="388">
        <f ca="1">VLOOKUP($C$254,[68]납품수량!$A$2:$AH$156,AF$1+1,0)</f>
        <v>0</v>
      </c>
      <c r="AG254" s="388">
        <f ca="1">VLOOKUP($C$254,[68]납품수량!$A$2:$AH$156,AG$1+1,0)</f>
        <v>0</v>
      </c>
      <c r="AH254" s="388">
        <f ca="1">VLOOKUP($C$254,[68]납품수량!$A$2:$AH$156,AH$1+1,0)</f>
        <v>0</v>
      </c>
      <c r="AI254" s="388">
        <f ca="1">VLOOKUP($C$254,[68]납품수량!$A$2:$AH$156,AI$1+1,0)</f>
        <v>0</v>
      </c>
      <c r="AJ254" s="388">
        <f ca="1">VLOOKUP($C$254,[68]납품수량!$A$2:$AH$156,AJ$1+1,0)</f>
        <v>0</v>
      </c>
      <c r="AK254" s="388">
        <f ca="1">VLOOKUP($C$254,[68]납품수량!$A$2:$AH$156,AK$1+1,0)</f>
        <v>0</v>
      </c>
      <c r="AL254" s="388">
        <f t="shared" ca="1" si="244"/>
        <v>0</v>
      </c>
      <c r="AM254" s="389">
        <f t="shared" ca="1" si="206"/>
        <v>0</v>
      </c>
      <c r="AN254" s="61"/>
      <c r="AO254" s="370">
        <f t="shared" ref="AO254:BS254" ca="1" si="269">$F$254*G254</f>
        <v>0</v>
      </c>
      <c r="AP254" s="370">
        <f t="shared" ca="1" si="269"/>
        <v>0</v>
      </c>
      <c r="AQ254" s="370">
        <f t="shared" ca="1" si="269"/>
        <v>0</v>
      </c>
      <c r="AR254" s="370">
        <f t="shared" ca="1" si="269"/>
        <v>0</v>
      </c>
      <c r="AS254" s="370">
        <f t="shared" ca="1" si="269"/>
        <v>0</v>
      </c>
      <c r="AT254" s="370">
        <f t="shared" ca="1" si="269"/>
        <v>0</v>
      </c>
      <c r="AU254" s="370">
        <f t="shared" ca="1" si="269"/>
        <v>0</v>
      </c>
      <c r="AV254" s="370">
        <f t="shared" ca="1" si="269"/>
        <v>0</v>
      </c>
      <c r="AW254" s="370">
        <f t="shared" ca="1" si="269"/>
        <v>0</v>
      </c>
      <c r="AX254" s="370">
        <f t="shared" ca="1" si="269"/>
        <v>0</v>
      </c>
      <c r="AY254" s="370">
        <f t="shared" ca="1" si="269"/>
        <v>0</v>
      </c>
      <c r="AZ254" s="370">
        <f t="shared" ca="1" si="269"/>
        <v>0</v>
      </c>
      <c r="BA254" s="370">
        <f t="shared" ca="1" si="269"/>
        <v>0</v>
      </c>
      <c r="BB254" s="370">
        <f t="shared" ca="1" si="269"/>
        <v>0</v>
      </c>
      <c r="BC254" s="370">
        <f t="shared" ca="1" si="269"/>
        <v>0</v>
      </c>
      <c r="BD254" s="370">
        <f t="shared" ca="1" si="269"/>
        <v>0</v>
      </c>
      <c r="BE254" s="370">
        <f t="shared" ca="1" si="269"/>
        <v>0</v>
      </c>
      <c r="BF254" s="370">
        <f t="shared" ca="1" si="269"/>
        <v>0</v>
      </c>
      <c r="BG254" s="370">
        <f t="shared" ca="1" si="269"/>
        <v>0</v>
      </c>
      <c r="BH254" s="370">
        <f t="shared" ca="1" si="269"/>
        <v>0</v>
      </c>
      <c r="BI254" s="370">
        <f t="shared" ca="1" si="269"/>
        <v>0</v>
      </c>
      <c r="BJ254" s="370">
        <f t="shared" ca="1" si="269"/>
        <v>0</v>
      </c>
      <c r="BK254" s="370">
        <f t="shared" ca="1" si="269"/>
        <v>0</v>
      </c>
      <c r="BL254" s="370">
        <f t="shared" ca="1" si="269"/>
        <v>0</v>
      </c>
      <c r="BM254" s="370">
        <f t="shared" ca="1" si="269"/>
        <v>0</v>
      </c>
      <c r="BN254" s="370">
        <f t="shared" ca="1" si="269"/>
        <v>0</v>
      </c>
      <c r="BO254" s="370">
        <f t="shared" ca="1" si="269"/>
        <v>0</v>
      </c>
      <c r="BP254" s="370">
        <f t="shared" ca="1" si="269"/>
        <v>0</v>
      </c>
      <c r="BQ254" s="370">
        <f t="shared" ca="1" si="269"/>
        <v>0</v>
      </c>
      <c r="BR254" s="370">
        <f t="shared" ca="1" si="269"/>
        <v>0</v>
      </c>
      <c r="BS254" s="370">
        <f t="shared" ca="1" si="269"/>
        <v>0</v>
      </c>
      <c r="BT254" s="369">
        <f t="shared" ca="1" si="208"/>
        <v>0</v>
      </c>
      <c r="BU254" s="61"/>
      <c r="BV254" s="61"/>
      <c r="BW254" s="61"/>
      <c r="BX254" s="61"/>
      <c r="BY254" s="61"/>
      <c r="BZ254" s="61"/>
      <c r="CA254" s="61"/>
      <c r="CB254" s="61"/>
      <c r="CC254" s="61"/>
      <c r="CD254" s="61"/>
      <c r="CE254" s="61"/>
      <c r="CF254" s="61"/>
      <c r="CG254" s="61"/>
      <c r="CH254" s="61"/>
      <c r="CI254" s="61"/>
      <c r="CJ254" s="61"/>
      <c r="CK254" s="61"/>
      <c r="CL254" s="61"/>
      <c r="CM254" s="61"/>
      <c r="CN254" s="61"/>
      <c r="CO254" s="61"/>
      <c r="CP254" s="61"/>
      <c r="CQ254" s="61"/>
      <c r="CR254" s="61"/>
      <c r="CS254" s="61"/>
      <c r="CT254" s="61"/>
      <c r="CU254" s="61"/>
      <c r="CV254" s="61"/>
      <c r="CW254" s="61"/>
      <c r="CX254" s="61"/>
      <c r="CY254" s="61"/>
      <c r="CZ254" s="61"/>
      <c r="DA254" s="61"/>
      <c r="DB254" s="61"/>
      <c r="DC254" s="61"/>
    </row>
    <row r="255" spans="1:107" s="58" customFormat="1" ht="16.5" customHeight="1">
      <c r="A255" s="70" t="s">
        <v>1323</v>
      </c>
      <c r="B255" s="660"/>
      <c r="C255" s="387" t="s">
        <v>77</v>
      </c>
      <c r="D255" s="387" t="s">
        <v>925</v>
      </c>
      <c r="E255" s="414" t="s">
        <v>167</v>
      </c>
      <c r="F255" s="401"/>
      <c r="G255" s="388">
        <f ca="1">VLOOKUP($C$255,[68]납품수량!$A$2:$AH$156,G$1+1,0)</f>
        <v>0</v>
      </c>
      <c r="H255" s="388">
        <f ca="1">VLOOKUP($C$255,[68]납품수량!$A$2:$AH$156,H$1+1,0)</f>
        <v>0</v>
      </c>
      <c r="I255" s="388">
        <f ca="1">VLOOKUP($C$255,[68]납품수량!$A$2:$AH$156,I$1+1,0)</f>
        <v>0</v>
      </c>
      <c r="J255" s="388">
        <f ca="1">VLOOKUP($C$255,[68]납품수량!$A$2:$AH$156,J$1+1,0)</f>
        <v>0</v>
      </c>
      <c r="K255" s="388">
        <f ca="1">VLOOKUP($C$255,[68]납품수량!$A$2:$AH$156,K$1+1,0)</f>
        <v>0</v>
      </c>
      <c r="L255" s="388">
        <f ca="1">VLOOKUP($C$255,[68]납품수량!$A$2:$AH$156,L$1+1,0)</f>
        <v>0</v>
      </c>
      <c r="M255" s="388">
        <f ca="1">VLOOKUP($C$255,[68]납품수량!$A$2:$AH$156,M$1+1,0)</f>
        <v>0</v>
      </c>
      <c r="N255" s="388">
        <f ca="1">VLOOKUP($C$255,[68]납품수량!$A$2:$AH$156,N$1+1,0)</f>
        <v>0</v>
      </c>
      <c r="O255" s="388">
        <f ca="1">VLOOKUP($C$255,[68]납품수량!$A$2:$AH$156,O$1+1,0)</f>
        <v>0</v>
      </c>
      <c r="P255" s="388">
        <f ca="1">VLOOKUP($C$255,[68]납품수량!$A$2:$AH$156,P$1+1,0)</f>
        <v>0</v>
      </c>
      <c r="Q255" s="388">
        <f ca="1">VLOOKUP($C$255,[68]납품수량!$A$2:$AH$156,Q$1+1,0)</f>
        <v>0</v>
      </c>
      <c r="R255" s="388">
        <f ca="1">VLOOKUP($C$255,[68]납품수량!$A$2:$AH$156,R$1+1,0)</f>
        <v>0</v>
      </c>
      <c r="S255" s="388">
        <f ca="1">VLOOKUP($C$255,[68]납품수량!$A$2:$AH$156,S$1+1,0)</f>
        <v>0</v>
      </c>
      <c r="T255" s="388">
        <f ca="1">VLOOKUP($C$255,[68]납품수량!$A$2:$AH$156,T$1+1,0)</f>
        <v>0</v>
      </c>
      <c r="U255" s="388">
        <f ca="1">VLOOKUP($C$255,[68]납품수량!$A$2:$AH$156,U$1+1,0)</f>
        <v>0</v>
      </c>
      <c r="V255" s="388">
        <f ca="1">VLOOKUP($C$255,[68]납품수량!$A$2:$AH$156,V$1+1,0)</f>
        <v>0</v>
      </c>
      <c r="W255" s="388">
        <f ca="1">VLOOKUP($C$255,[68]납품수량!$A$2:$AH$156,W$1+1,0)</f>
        <v>0</v>
      </c>
      <c r="X255" s="388">
        <f ca="1">VLOOKUP($C$255,[68]납품수량!$A$2:$AH$156,X$1+1,0)</f>
        <v>0</v>
      </c>
      <c r="Y255" s="388">
        <f ca="1">VLOOKUP($C$255,[68]납품수량!$A$2:$AH$156,Y$1+1,0)</f>
        <v>0</v>
      </c>
      <c r="Z255" s="388">
        <f ca="1">VLOOKUP($C$255,[68]납품수량!$A$2:$AH$156,Z$1+1,0)</f>
        <v>0</v>
      </c>
      <c r="AA255" s="388">
        <f ca="1">VLOOKUP($C$255,[68]납품수량!$A$2:$AH$156,AA$1+1,0)</f>
        <v>0</v>
      </c>
      <c r="AB255" s="388">
        <f ca="1">VLOOKUP($C$255,[68]납품수량!$A$2:$AH$156,AB$1+1,0)</f>
        <v>0</v>
      </c>
      <c r="AC255" s="388">
        <f ca="1">VLOOKUP($C$255,[68]납품수량!$A$2:$AH$156,AC$1+1,0)</f>
        <v>0</v>
      </c>
      <c r="AD255" s="388">
        <f ca="1">VLOOKUP($C$255,[68]납품수량!$A$2:$AH$156,AD$1+1,0)</f>
        <v>0</v>
      </c>
      <c r="AE255" s="388">
        <f ca="1">VLOOKUP($C$255,[68]납품수량!$A$2:$AH$156,AE$1+1,0)</f>
        <v>0</v>
      </c>
      <c r="AF255" s="388">
        <f ca="1">VLOOKUP($C$255,[68]납품수량!$A$2:$AH$156,AF$1+1,0)</f>
        <v>0</v>
      </c>
      <c r="AG255" s="388">
        <f ca="1">VLOOKUP($C$255,[68]납품수량!$A$2:$AH$156,AG$1+1,0)</f>
        <v>0</v>
      </c>
      <c r="AH255" s="388">
        <f ca="1">VLOOKUP($C$255,[68]납품수량!$A$2:$AH$156,AH$1+1,0)</f>
        <v>0</v>
      </c>
      <c r="AI255" s="388">
        <f ca="1">VLOOKUP($C$255,[68]납품수량!$A$2:$AH$156,AI$1+1,0)</f>
        <v>0</v>
      </c>
      <c r="AJ255" s="388">
        <f ca="1">VLOOKUP($C$255,[68]납품수량!$A$2:$AH$156,AJ$1+1,0)</f>
        <v>0</v>
      </c>
      <c r="AK255" s="388">
        <f ca="1">VLOOKUP($C$255,[68]납품수량!$A$2:$AH$156,AK$1+1,0)</f>
        <v>0</v>
      </c>
      <c r="AL255" s="388">
        <f t="shared" ca="1" si="244"/>
        <v>0</v>
      </c>
      <c r="AM255" s="389">
        <f t="shared" ca="1" si="206"/>
        <v>0</v>
      </c>
      <c r="AN255" s="61"/>
      <c r="AO255" s="370">
        <f t="shared" ref="AO255:BS255" ca="1" si="270">$F$255*G255</f>
        <v>0</v>
      </c>
      <c r="AP255" s="370">
        <f t="shared" ca="1" si="270"/>
        <v>0</v>
      </c>
      <c r="AQ255" s="370">
        <f t="shared" ca="1" si="270"/>
        <v>0</v>
      </c>
      <c r="AR255" s="370">
        <f t="shared" ca="1" si="270"/>
        <v>0</v>
      </c>
      <c r="AS255" s="370">
        <f t="shared" ca="1" si="270"/>
        <v>0</v>
      </c>
      <c r="AT255" s="370">
        <f t="shared" ca="1" si="270"/>
        <v>0</v>
      </c>
      <c r="AU255" s="370">
        <f t="shared" ca="1" si="270"/>
        <v>0</v>
      </c>
      <c r="AV255" s="370">
        <f t="shared" ca="1" si="270"/>
        <v>0</v>
      </c>
      <c r="AW255" s="370">
        <f t="shared" ca="1" si="270"/>
        <v>0</v>
      </c>
      <c r="AX255" s="370">
        <f t="shared" ca="1" si="270"/>
        <v>0</v>
      </c>
      <c r="AY255" s="370">
        <f t="shared" ca="1" si="270"/>
        <v>0</v>
      </c>
      <c r="AZ255" s="370">
        <f t="shared" ca="1" si="270"/>
        <v>0</v>
      </c>
      <c r="BA255" s="370">
        <f t="shared" ca="1" si="270"/>
        <v>0</v>
      </c>
      <c r="BB255" s="370">
        <f t="shared" ca="1" si="270"/>
        <v>0</v>
      </c>
      <c r="BC255" s="370">
        <f t="shared" ca="1" si="270"/>
        <v>0</v>
      </c>
      <c r="BD255" s="370">
        <f t="shared" ca="1" si="270"/>
        <v>0</v>
      </c>
      <c r="BE255" s="370">
        <f t="shared" ca="1" si="270"/>
        <v>0</v>
      </c>
      <c r="BF255" s="370">
        <f t="shared" ca="1" si="270"/>
        <v>0</v>
      </c>
      <c r="BG255" s="370">
        <f t="shared" ca="1" si="270"/>
        <v>0</v>
      </c>
      <c r="BH255" s="370">
        <f t="shared" ca="1" si="270"/>
        <v>0</v>
      </c>
      <c r="BI255" s="370">
        <f t="shared" ca="1" si="270"/>
        <v>0</v>
      </c>
      <c r="BJ255" s="370">
        <f t="shared" ca="1" si="270"/>
        <v>0</v>
      </c>
      <c r="BK255" s="370">
        <f t="shared" ca="1" si="270"/>
        <v>0</v>
      </c>
      <c r="BL255" s="370">
        <f t="shared" ca="1" si="270"/>
        <v>0</v>
      </c>
      <c r="BM255" s="370">
        <f t="shared" ca="1" si="270"/>
        <v>0</v>
      </c>
      <c r="BN255" s="370">
        <f t="shared" ca="1" si="270"/>
        <v>0</v>
      </c>
      <c r="BO255" s="370">
        <f t="shared" ca="1" si="270"/>
        <v>0</v>
      </c>
      <c r="BP255" s="370">
        <f t="shared" ca="1" si="270"/>
        <v>0</v>
      </c>
      <c r="BQ255" s="370">
        <f t="shared" ca="1" si="270"/>
        <v>0</v>
      </c>
      <c r="BR255" s="370">
        <f t="shared" ca="1" si="270"/>
        <v>0</v>
      </c>
      <c r="BS255" s="370">
        <f t="shared" ca="1" si="270"/>
        <v>0</v>
      </c>
      <c r="BT255" s="369">
        <f t="shared" ca="1" si="208"/>
        <v>0</v>
      </c>
      <c r="BU255" s="61"/>
      <c r="BV255" s="61"/>
      <c r="BW255" s="61"/>
      <c r="BX255" s="61"/>
      <c r="BY255" s="61"/>
      <c r="BZ255" s="61"/>
      <c r="CA255" s="61"/>
      <c r="CB255" s="61"/>
      <c r="CC255" s="61"/>
      <c r="CD255" s="61"/>
      <c r="CE255" s="61"/>
      <c r="CF255" s="61"/>
      <c r="CG255" s="61"/>
      <c r="CH255" s="61"/>
      <c r="CI255" s="61"/>
      <c r="CJ255" s="61"/>
      <c r="CK255" s="61"/>
      <c r="CL255" s="61"/>
      <c r="CM255" s="61"/>
      <c r="CN255" s="61"/>
      <c r="CO255" s="61"/>
      <c r="CP255" s="61"/>
      <c r="CQ255" s="61"/>
      <c r="CR255" s="61"/>
      <c r="CS255" s="61"/>
      <c r="CT255" s="61"/>
      <c r="CU255" s="61"/>
      <c r="CV255" s="61"/>
      <c r="CW255" s="61"/>
      <c r="CX255" s="61"/>
      <c r="CY255" s="61"/>
      <c r="CZ255" s="61"/>
      <c r="DA255" s="61"/>
      <c r="DB255" s="61"/>
      <c r="DC255" s="61"/>
    </row>
    <row r="256" spans="1:107" s="58" customFormat="1" ht="16.5" customHeight="1">
      <c r="A256" s="70" t="s">
        <v>1323</v>
      </c>
      <c r="B256" s="660"/>
      <c r="C256" s="387" t="s">
        <v>78</v>
      </c>
      <c r="D256" s="387" t="s">
        <v>10</v>
      </c>
      <c r="E256" s="414" t="s">
        <v>167</v>
      </c>
      <c r="F256" s="401"/>
      <c r="G256" s="388">
        <f ca="1">VLOOKUP($C$256,[68]납품수량!$A$2:$AH$156,G$1+1,0)</f>
        <v>0</v>
      </c>
      <c r="H256" s="388">
        <f ca="1">VLOOKUP($C$256,[68]납품수량!$A$2:$AH$156,H$1+1,0)</f>
        <v>0</v>
      </c>
      <c r="I256" s="388">
        <f ca="1">VLOOKUP($C$256,[68]납품수량!$A$2:$AH$156,I$1+1,0)</f>
        <v>0</v>
      </c>
      <c r="J256" s="388">
        <f ca="1">VLOOKUP($C$256,[68]납품수량!$A$2:$AH$156,J$1+1,0)</f>
        <v>0</v>
      </c>
      <c r="K256" s="388">
        <f ca="1">VLOOKUP($C$256,[68]납품수량!$A$2:$AH$156,K$1+1,0)</f>
        <v>0</v>
      </c>
      <c r="L256" s="388">
        <f ca="1">VLOOKUP($C$256,[68]납품수량!$A$2:$AH$156,L$1+1,0)</f>
        <v>0</v>
      </c>
      <c r="M256" s="388">
        <f ca="1">VLOOKUP($C$256,[68]납품수량!$A$2:$AH$156,M$1+1,0)</f>
        <v>0</v>
      </c>
      <c r="N256" s="388">
        <f ca="1">VLOOKUP($C$256,[68]납품수량!$A$2:$AH$156,N$1+1,0)</f>
        <v>0</v>
      </c>
      <c r="O256" s="388">
        <f ca="1">VLOOKUP($C$256,[68]납품수량!$A$2:$AH$156,O$1+1,0)</f>
        <v>0</v>
      </c>
      <c r="P256" s="388">
        <f ca="1">VLOOKUP($C$256,[68]납품수량!$A$2:$AH$156,P$1+1,0)</f>
        <v>0</v>
      </c>
      <c r="Q256" s="388">
        <f ca="1">VLOOKUP($C$256,[68]납품수량!$A$2:$AH$156,Q$1+1,0)</f>
        <v>0</v>
      </c>
      <c r="R256" s="388">
        <f ca="1">VLOOKUP($C$256,[68]납품수량!$A$2:$AH$156,R$1+1,0)</f>
        <v>0</v>
      </c>
      <c r="S256" s="388">
        <f ca="1">VLOOKUP($C$256,[68]납품수량!$A$2:$AH$156,S$1+1,0)</f>
        <v>0</v>
      </c>
      <c r="T256" s="388">
        <f ca="1">VLOOKUP($C$256,[68]납품수량!$A$2:$AH$156,T$1+1,0)</f>
        <v>0</v>
      </c>
      <c r="U256" s="388">
        <f ca="1">VLOOKUP($C$256,[68]납품수량!$A$2:$AH$156,U$1+1,0)</f>
        <v>0</v>
      </c>
      <c r="V256" s="388">
        <f ca="1">VLOOKUP($C$256,[68]납품수량!$A$2:$AH$156,V$1+1,0)</f>
        <v>0</v>
      </c>
      <c r="W256" s="388">
        <f ca="1">VLOOKUP($C$256,[68]납품수량!$A$2:$AH$156,W$1+1,0)</f>
        <v>0</v>
      </c>
      <c r="X256" s="388">
        <f ca="1">VLOOKUP($C$256,[68]납품수량!$A$2:$AH$156,X$1+1,0)</f>
        <v>0</v>
      </c>
      <c r="Y256" s="388">
        <f ca="1">VLOOKUP($C$256,[68]납품수량!$A$2:$AH$156,Y$1+1,0)</f>
        <v>0</v>
      </c>
      <c r="Z256" s="388">
        <f ca="1">VLOOKUP($C$256,[68]납품수량!$A$2:$AH$156,Z$1+1,0)</f>
        <v>0</v>
      </c>
      <c r="AA256" s="388">
        <f ca="1">VLOOKUP($C$256,[68]납품수량!$A$2:$AH$156,AA$1+1,0)</f>
        <v>0</v>
      </c>
      <c r="AB256" s="388">
        <f ca="1">VLOOKUP($C$256,[68]납품수량!$A$2:$AH$156,AB$1+1,0)</f>
        <v>0</v>
      </c>
      <c r="AC256" s="388">
        <f ca="1">VLOOKUP($C$256,[68]납품수량!$A$2:$AH$156,AC$1+1,0)</f>
        <v>0</v>
      </c>
      <c r="AD256" s="388">
        <f ca="1">VLOOKUP($C$256,[68]납품수량!$A$2:$AH$156,AD$1+1,0)</f>
        <v>0</v>
      </c>
      <c r="AE256" s="388">
        <f ca="1">VLOOKUP($C$256,[68]납품수량!$A$2:$AH$156,AE$1+1,0)</f>
        <v>0</v>
      </c>
      <c r="AF256" s="388">
        <f ca="1">VLOOKUP($C$256,[68]납품수량!$A$2:$AH$156,AF$1+1,0)</f>
        <v>0</v>
      </c>
      <c r="AG256" s="388">
        <f ca="1">VLOOKUP($C$256,[68]납품수량!$A$2:$AH$156,AG$1+1,0)</f>
        <v>0</v>
      </c>
      <c r="AH256" s="388">
        <f ca="1">VLOOKUP($C$256,[68]납품수량!$A$2:$AH$156,AH$1+1,0)</f>
        <v>0</v>
      </c>
      <c r="AI256" s="388">
        <f ca="1">VLOOKUP($C$256,[68]납품수량!$A$2:$AH$156,AI$1+1,0)</f>
        <v>0</v>
      </c>
      <c r="AJ256" s="388">
        <f ca="1">VLOOKUP($C$256,[68]납품수량!$A$2:$AH$156,AJ$1+1,0)</f>
        <v>0</v>
      </c>
      <c r="AK256" s="388">
        <f ca="1">VLOOKUP($C$256,[68]납품수량!$A$2:$AH$156,AK$1+1,0)</f>
        <v>0</v>
      </c>
      <c r="AL256" s="388">
        <f t="shared" ca="1" si="244"/>
        <v>0</v>
      </c>
      <c r="AM256" s="389">
        <f t="shared" ca="1" si="206"/>
        <v>0</v>
      </c>
      <c r="AN256" s="61"/>
      <c r="AO256" s="370">
        <f t="shared" ref="AO256:BS256" ca="1" si="271">$F$256*G256</f>
        <v>0</v>
      </c>
      <c r="AP256" s="370">
        <f t="shared" ca="1" si="271"/>
        <v>0</v>
      </c>
      <c r="AQ256" s="370">
        <f t="shared" ca="1" si="271"/>
        <v>0</v>
      </c>
      <c r="AR256" s="370">
        <f t="shared" ca="1" si="271"/>
        <v>0</v>
      </c>
      <c r="AS256" s="370">
        <f t="shared" ca="1" si="271"/>
        <v>0</v>
      </c>
      <c r="AT256" s="370">
        <f t="shared" ca="1" si="271"/>
        <v>0</v>
      </c>
      <c r="AU256" s="370">
        <f t="shared" ca="1" si="271"/>
        <v>0</v>
      </c>
      <c r="AV256" s="370">
        <f t="shared" ca="1" si="271"/>
        <v>0</v>
      </c>
      <c r="AW256" s="370">
        <f t="shared" ca="1" si="271"/>
        <v>0</v>
      </c>
      <c r="AX256" s="370">
        <f t="shared" ca="1" si="271"/>
        <v>0</v>
      </c>
      <c r="AY256" s="370">
        <f t="shared" ca="1" si="271"/>
        <v>0</v>
      </c>
      <c r="AZ256" s="370">
        <f t="shared" ca="1" si="271"/>
        <v>0</v>
      </c>
      <c r="BA256" s="370">
        <f t="shared" ca="1" si="271"/>
        <v>0</v>
      </c>
      <c r="BB256" s="370">
        <f t="shared" ca="1" si="271"/>
        <v>0</v>
      </c>
      <c r="BC256" s="370">
        <f t="shared" ca="1" si="271"/>
        <v>0</v>
      </c>
      <c r="BD256" s="370">
        <f t="shared" ca="1" si="271"/>
        <v>0</v>
      </c>
      <c r="BE256" s="370">
        <f t="shared" ca="1" si="271"/>
        <v>0</v>
      </c>
      <c r="BF256" s="370">
        <f t="shared" ca="1" si="271"/>
        <v>0</v>
      </c>
      <c r="BG256" s="370">
        <f t="shared" ca="1" si="271"/>
        <v>0</v>
      </c>
      <c r="BH256" s="370">
        <f t="shared" ca="1" si="271"/>
        <v>0</v>
      </c>
      <c r="BI256" s="370">
        <f t="shared" ca="1" si="271"/>
        <v>0</v>
      </c>
      <c r="BJ256" s="370">
        <f t="shared" ca="1" si="271"/>
        <v>0</v>
      </c>
      <c r="BK256" s="370">
        <f t="shared" ca="1" si="271"/>
        <v>0</v>
      </c>
      <c r="BL256" s="370">
        <f t="shared" ca="1" si="271"/>
        <v>0</v>
      </c>
      <c r="BM256" s="370">
        <f t="shared" ca="1" si="271"/>
        <v>0</v>
      </c>
      <c r="BN256" s="370">
        <f t="shared" ca="1" si="271"/>
        <v>0</v>
      </c>
      <c r="BO256" s="370">
        <f t="shared" ca="1" si="271"/>
        <v>0</v>
      </c>
      <c r="BP256" s="370">
        <f t="shared" ca="1" si="271"/>
        <v>0</v>
      </c>
      <c r="BQ256" s="370">
        <f t="shared" ca="1" si="271"/>
        <v>0</v>
      </c>
      <c r="BR256" s="370">
        <f t="shared" ca="1" si="271"/>
        <v>0</v>
      </c>
      <c r="BS256" s="370">
        <f t="shared" ca="1" si="271"/>
        <v>0</v>
      </c>
      <c r="BT256" s="369">
        <f t="shared" ca="1" si="208"/>
        <v>0</v>
      </c>
      <c r="BU256" s="61"/>
      <c r="BV256" s="61"/>
      <c r="BW256" s="61"/>
      <c r="BX256" s="61"/>
      <c r="BY256" s="61"/>
      <c r="BZ256" s="61"/>
      <c r="CA256" s="61"/>
      <c r="CB256" s="61"/>
      <c r="CC256" s="61"/>
      <c r="CD256" s="61"/>
      <c r="CE256" s="61"/>
      <c r="CF256" s="61"/>
      <c r="CG256" s="61"/>
      <c r="CH256" s="61"/>
      <c r="CI256" s="61"/>
      <c r="CJ256" s="61"/>
      <c r="CK256" s="61"/>
      <c r="CL256" s="61"/>
      <c r="CM256" s="61"/>
      <c r="CN256" s="61"/>
      <c r="CO256" s="61"/>
      <c r="CP256" s="61"/>
      <c r="CQ256" s="61"/>
      <c r="CR256" s="61"/>
      <c r="CS256" s="61"/>
      <c r="CT256" s="61"/>
      <c r="CU256" s="61"/>
      <c r="CV256" s="61"/>
      <c r="CW256" s="61"/>
      <c r="CX256" s="61"/>
      <c r="CY256" s="61"/>
      <c r="CZ256" s="61"/>
      <c r="DA256" s="61"/>
      <c r="DB256" s="61"/>
      <c r="DC256" s="61"/>
    </row>
    <row r="257" spans="1:107" s="58" customFormat="1" ht="16.5" customHeight="1">
      <c r="A257" s="70" t="s">
        <v>1323</v>
      </c>
      <c r="B257" s="660"/>
      <c r="C257" s="415" t="s">
        <v>119</v>
      </c>
      <c r="D257" s="387" t="s">
        <v>924</v>
      </c>
      <c r="E257" s="416" t="s">
        <v>167</v>
      </c>
      <c r="F257" s="401"/>
      <c r="G257" s="388">
        <f ca="1">VLOOKUP($C$257,[68]납품수량!$A$2:$AH$156,G$1+1,0)</f>
        <v>0</v>
      </c>
      <c r="H257" s="388">
        <f ca="1">VLOOKUP($C$257,[68]납품수량!$A$2:$AH$156,H$1+1,0)</f>
        <v>0</v>
      </c>
      <c r="I257" s="388">
        <f ca="1">VLOOKUP($C$257,[68]납품수량!$A$2:$AH$156,I$1+1,0)</f>
        <v>0</v>
      </c>
      <c r="J257" s="388">
        <f ca="1">VLOOKUP($C$257,[68]납품수량!$A$2:$AH$156,J$1+1,0)</f>
        <v>0</v>
      </c>
      <c r="K257" s="388">
        <f ca="1">VLOOKUP($C$257,[68]납품수량!$A$2:$AH$156,K$1+1,0)</f>
        <v>0</v>
      </c>
      <c r="L257" s="388">
        <f ca="1">VLOOKUP($C$257,[68]납품수량!$A$2:$AH$156,L$1+1,0)</f>
        <v>0</v>
      </c>
      <c r="M257" s="388">
        <f ca="1">VLOOKUP($C$257,[68]납품수량!$A$2:$AH$156,M$1+1,0)</f>
        <v>0</v>
      </c>
      <c r="N257" s="388">
        <f ca="1">VLOOKUP($C$257,[68]납품수량!$A$2:$AH$156,N$1+1,0)</f>
        <v>0</v>
      </c>
      <c r="O257" s="388">
        <f ca="1">VLOOKUP($C$257,[68]납품수량!$A$2:$AH$156,O$1+1,0)</f>
        <v>0</v>
      </c>
      <c r="P257" s="388">
        <f ca="1">VLOOKUP($C$257,[68]납품수량!$A$2:$AH$156,P$1+1,0)</f>
        <v>0</v>
      </c>
      <c r="Q257" s="388">
        <f ca="1">VLOOKUP($C$257,[68]납품수량!$A$2:$AH$156,Q$1+1,0)</f>
        <v>0</v>
      </c>
      <c r="R257" s="388">
        <f ca="1">VLOOKUP($C$257,[68]납품수량!$A$2:$AH$156,R$1+1,0)</f>
        <v>0</v>
      </c>
      <c r="S257" s="388">
        <f ca="1">VLOOKUP($C$257,[68]납품수량!$A$2:$AH$156,S$1+1,0)</f>
        <v>0</v>
      </c>
      <c r="T257" s="388">
        <f ca="1">VLOOKUP($C$257,[68]납품수량!$A$2:$AH$156,T$1+1,0)</f>
        <v>0</v>
      </c>
      <c r="U257" s="388">
        <f ca="1">VLOOKUP($C$257,[68]납품수량!$A$2:$AH$156,U$1+1,0)</f>
        <v>0</v>
      </c>
      <c r="V257" s="388">
        <f ca="1">VLOOKUP($C$257,[68]납품수량!$A$2:$AH$156,V$1+1,0)</f>
        <v>0</v>
      </c>
      <c r="W257" s="388">
        <f ca="1">VLOOKUP($C$257,[68]납품수량!$A$2:$AH$156,W$1+1,0)</f>
        <v>0</v>
      </c>
      <c r="X257" s="388">
        <f ca="1">VLOOKUP($C$257,[68]납품수량!$A$2:$AH$156,X$1+1,0)</f>
        <v>0</v>
      </c>
      <c r="Y257" s="388">
        <f ca="1">VLOOKUP($C$257,[68]납품수량!$A$2:$AH$156,Y$1+1,0)</f>
        <v>0</v>
      </c>
      <c r="Z257" s="388">
        <f ca="1">VLOOKUP($C$257,[68]납품수량!$A$2:$AH$156,Z$1+1,0)</f>
        <v>0</v>
      </c>
      <c r="AA257" s="388">
        <f ca="1">VLOOKUP($C$257,[68]납품수량!$A$2:$AH$156,AA$1+1,0)</f>
        <v>0</v>
      </c>
      <c r="AB257" s="388">
        <f ca="1">VLOOKUP($C$257,[68]납품수량!$A$2:$AH$156,AB$1+1,0)</f>
        <v>0</v>
      </c>
      <c r="AC257" s="388">
        <f ca="1">VLOOKUP($C$257,[68]납품수량!$A$2:$AH$156,AC$1+1,0)</f>
        <v>0</v>
      </c>
      <c r="AD257" s="388">
        <f ca="1">VLOOKUP($C$257,[68]납품수량!$A$2:$AH$156,AD$1+1,0)</f>
        <v>0</v>
      </c>
      <c r="AE257" s="388">
        <f ca="1">VLOOKUP($C$257,[68]납품수량!$A$2:$AH$156,AE$1+1,0)</f>
        <v>0</v>
      </c>
      <c r="AF257" s="388">
        <f ca="1">VLOOKUP($C$257,[68]납품수량!$A$2:$AH$156,AF$1+1,0)</f>
        <v>0</v>
      </c>
      <c r="AG257" s="388">
        <f ca="1">VLOOKUP($C$257,[68]납품수량!$A$2:$AH$156,AG$1+1,0)</f>
        <v>0</v>
      </c>
      <c r="AH257" s="388">
        <f ca="1">VLOOKUP($C$257,[68]납품수량!$A$2:$AH$156,AH$1+1,0)</f>
        <v>0</v>
      </c>
      <c r="AI257" s="388">
        <f ca="1">VLOOKUP($C$257,[68]납품수량!$A$2:$AH$156,AI$1+1,0)</f>
        <v>0</v>
      </c>
      <c r="AJ257" s="388">
        <f ca="1">VLOOKUP($C$257,[68]납품수량!$A$2:$AH$156,AJ$1+1,0)</f>
        <v>0</v>
      </c>
      <c r="AK257" s="388">
        <f ca="1">VLOOKUP($C$257,[68]납품수량!$A$2:$AH$156,AK$1+1,0)</f>
        <v>0</v>
      </c>
      <c r="AL257" s="388">
        <f t="shared" ca="1" si="244"/>
        <v>0</v>
      </c>
      <c r="AM257" s="389">
        <f t="shared" ca="1" si="206"/>
        <v>0</v>
      </c>
      <c r="AN257" s="61"/>
      <c r="AO257" s="370">
        <f t="shared" ref="AO257:BS257" ca="1" si="272">$F$257*G257</f>
        <v>0</v>
      </c>
      <c r="AP257" s="370">
        <f t="shared" ca="1" si="272"/>
        <v>0</v>
      </c>
      <c r="AQ257" s="370">
        <f t="shared" ca="1" si="272"/>
        <v>0</v>
      </c>
      <c r="AR257" s="370">
        <f t="shared" ca="1" si="272"/>
        <v>0</v>
      </c>
      <c r="AS257" s="370">
        <f t="shared" ca="1" si="272"/>
        <v>0</v>
      </c>
      <c r="AT257" s="370">
        <f t="shared" ca="1" si="272"/>
        <v>0</v>
      </c>
      <c r="AU257" s="370">
        <f t="shared" ca="1" si="272"/>
        <v>0</v>
      </c>
      <c r="AV257" s="370">
        <f t="shared" ca="1" si="272"/>
        <v>0</v>
      </c>
      <c r="AW257" s="370">
        <f t="shared" ca="1" si="272"/>
        <v>0</v>
      </c>
      <c r="AX257" s="370">
        <f t="shared" ca="1" si="272"/>
        <v>0</v>
      </c>
      <c r="AY257" s="370">
        <f t="shared" ca="1" si="272"/>
        <v>0</v>
      </c>
      <c r="AZ257" s="370">
        <f t="shared" ca="1" si="272"/>
        <v>0</v>
      </c>
      <c r="BA257" s="370">
        <f t="shared" ca="1" si="272"/>
        <v>0</v>
      </c>
      <c r="BB257" s="370">
        <f t="shared" ca="1" si="272"/>
        <v>0</v>
      </c>
      <c r="BC257" s="370">
        <f t="shared" ca="1" si="272"/>
        <v>0</v>
      </c>
      <c r="BD257" s="370">
        <f t="shared" ca="1" si="272"/>
        <v>0</v>
      </c>
      <c r="BE257" s="370">
        <f t="shared" ca="1" si="272"/>
        <v>0</v>
      </c>
      <c r="BF257" s="370">
        <f t="shared" ca="1" si="272"/>
        <v>0</v>
      </c>
      <c r="BG257" s="370">
        <f t="shared" ca="1" si="272"/>
        <v>0</v>
      </c>
      <c r="BH257" s="370">
        <f t="shared" ca="1" si="272"/>
        <v>0</v>
      </c>
      <c r="BI257" s="370">
        <f t="shared" ca="1" si="272"/>
        <v>0</v>
      </c>
      <c r="BJ257" s="370">
        <f t="shared" ca="1" si="272"/>
        <v>0</v>
      </c>
      <c r="BK257" s="370">
        <f t="shared" ca="1" si="272"/>
        <v>0</v>
      </c>
      <c r="BL257" s="370">
        <f t="shared" ca="1" si="272"/>
        <v>0</v>
      </c>
      <c r="BM257" s="370">
        <f t="shared" ca="1" si="272"/>
        <v>0</v>
      </c>
      <c r="BN257" s="370">
        <f t="shared" ca="1" si="272"/>
        <v>0</v>
      </c>
      <c r="BO257" s="370">
        <f t="shared" ca="1" si="272"/>
        <v>0</v>
      </c>
      <c r="BP257" s="370">
        <f t="shared" ca="1" si="272"/>
        <v>0</v>
      </c>
      <c r="BQ257" s="370">
        <f t="shared" ca="1" si="272"/>
        <v>0</v>
      </c>
      <c r="BR257" s="370">
        <f t="shared" ca="1" si="272"/>
        <v>0</v>
      </c>
      <c r="BS257" s="370">
        <f t="shared" ca="1" si="272"/>
        <v>0</v>
      </c>
      <c r="BT257" s="369">
        <f t="shared" ca="1" si="208"/>
        <v>0</v>
      </c>
      <c r="BU257" s="61"/>
      <c r="BV257" s="61"/>
      <c r="BW257" s="61"/>
      <c r="BX257" s="61"/>
      <c r="BY257" s="61"/>
      <c r="BZ257" s="61"/>
      <c r="CA257" s="61"/>
      <c r="CB257" s="61"/>
      <c r="CC257" s="61"/>
      <c r="CD257" s="61"/>
      <c r="CE257" s="61"/>
      <c r="CF257" s="61"/>
      <c r="CG257" s="61"/>
      <c r="CH257" s="61"/>
      <c r="CI257" s="61"/>
      <c r="CJ257" s="61"/>
      <c r="CK257" s="61"/>
      <c r="CL257" s="61"/>
      <c r="CM257" s="61"/>
      <c r="CN257" s="61"/>
      <c r="CO257" s="61"/>
      <c r="CP257" s="61"/>
      <c r="CQ257" s="61"/>
      <c r="CR257" s="61"/>
      <c r="CS257" s="61"/>
      <c r="CT257" s="61"/>
      <c r="CU257" s="61"/>
      <c r="CV257" s="61"/>
      <c r="CW257" s="61"/>
      <c r="CX257" s="61"/>
      <c r="CY257" s="61"/>
      <c r="CZ257" s="61"/>
      <c r="DA257" s="61"/>
      <c r="DB257" s="61"/>
      <c r="DC257" s="61"/>
    </row>
    <row r="258" spans="1:107" s="58" customFormat="1" ht="16.5" customHeight="1">
      <c r="A258" s="70" t="s">
        <v>1323</v>
      </c>
      <c r="B258" s="660"/>
      <c r="C258" s="415" t="s">
        <v>120</v>
      </c>
      <c r="D258" s="387" t="s">
        <v>923</v>
      </c>
      <c r="E258" s="416" t="s">
        <v>167</v>
      </c>
      <c r="F258" s="401"/>
      <c r="G258" s="388">
        <f ca="1">VLOOKUP($C$258,[68]납품수량!$A$2:$AH$156,G$1+1,0)</f>
        <v>0</v>
      </c>
      <c r="H258" s="388">
        <f ca="1">VLOOKUP($C$258,[68]납품수량!$A$2:$AH$156,H$1+1,0)</f>
        <v>0</v>
      </c>
      <c r="I258" s="388">
        <f ca="1">VLOOKUP($C$258,[68]납품수량!$A$2:$AH$156,I$1+1,0)</f>
        <v>0</v>
      </c>
      <c r="J258" s="388">
        <f ca="1">VLOOKUP($C$258,[68]납품수량!$A$2:$AH$156,J$1+1,0)</f>
        <v>0</v>
      </c>
      <c r="K258" s="388">
        <f ca="1">VLOOKUP($C$258,[68]납품수량!$A$2:$AH$156,K$1+1,0)</f>
        <v>0</v>
      </c>
      <c r="L258" s="388">
        <f ca="1">VLOOKUP($C$258,[68]납품수량!$A$2:$AH$156,L$1+1,0)</f>
        <v>0</v>
      </c>
      <c r="M258" s="388">
        <f ca="1">VLOOKUP($C$258,[68]납품수량!$A$2:$AH$156,M$1+1,0)</f>
        <v>0</v>
      </c>
      <c r="N258" s="388">
        <f ca="1">VLOOKUP($C$258,[68]납품수량!$A$2:$AH$156,N$1+1,0)</f>
        <v>0</v>
      </c>
      <c r="O258" s="388">
        <f ca="1">VLOOKUP($C$258,[68]납품수량!$A$2:$AH$156,O$1+1,0)</f>
        <v>0</v>
      </c>
      <c r="P258" s="388">
        <f ca="1">VLOOKUP($C$258,[68]납품수량!$A$2:$AH$156,P$1+1,0)</f>
        <v>0</v>
      </c>
      <c r="Q258" s="388">
        <f ca="1">VLOOKUP($C$258,[68]납품수량!$A$2:$AH$156,Q$1+1,0)</f>
        <v>0</v>
      </c>
      <c r="R258" s="388">
        <f ca="1">VLOOKUP($C$258,[68]납품수량!$A$2:$AH$156,R$1+1,0)</f>
        <v>0</v>
      </c>
      <c r="S258" s="388">
        <f ca="1">VLOOKUP($C$258,[68]납품수량!$A$2:$AH$156,S$1+1,0)</f>
        <v>0</v>
      </c>
      <c r="T258" s="388">
        <f ca="1">VLOOKUP($C$258,[68]납품수량!$A$2:$AH$156,T$1+1,0)</f>
        <v>0</v>
      </c>
      <c r="U258" s="388">
        <f ca="1">VLOOKUP($C$258,[68]납품수량!$A$2:$AH$156,U$1+1,0)</f>
        <v>0</v>
      </c>
      <c r="V258" s="388">
        <f ca="1">VLOOKUP($C$258,[68]납품수량!$A$2:$AH$156,V$1+1,0)</f>
        <v>0</v>
      </c>
      <c r="W258" s="388">
        <f ca="1">VLOOKUP($C$258,[68]납품수량!$A$2:$AH$156,W$1+1,0)</f>
        <v>0</v>
      </c>
      <c r="X258" s="388">
        <f ca="1">VLOOKUP($C$258,[68]납품수량!$A$2:$AH$156,X$1+1,0)</f>
        <v>0</v>
      </c>
      <c r="Y258" s="388">
        <f ca="1">VLOOKUP($C$258,[68]납품수량!$A$2:$AH$156,Y$1+1,0)</f>
        <v>0</v>
      </c>
      <c r="Z258" s="388">
        <f ca="1">VLOOKUP($C$258,[68]납품수량!$A$2:$AH$156,Z$1+1,0)</f>
        <v>0</v>
      </c>
      <c r="AA258" s="388">
        <f ca="1">VLOOKUP($C$258,[68]납품수량!$A$2:$AH$156,AA$1+1,0)</f>
        <v>0</v>
      </c>
      <c r="AB258" s="388">
        <f ca="1">VLOOKUP($C$258,[68]납품수량!$A$2:$AH$156,AB$1+1,0)</f>
        <v>0</v>
      </c>
      <c r="AC258" s="388">
        <f ca="1">VLOOKUP($C$258,[68]납품수량!$A$2:$AH$156,AC$1+1,0)</f>
        <v>0</v>
      </c>
      <c r="AD258" s="388">
        <f ca="1">VLOOKUP($C$258,[68]납품수량!$A$2:$AH$156,AD$1+1,0)</f>
        <v>0</v>
      </c>
      <c r="AE258" s="388">
        <f ca="1">VLOOKUP($C$258,[68]납품수량!$A$2:$AH$156,AE$1+1,0)</f>
        <v>0</v>
      </c>
      <c r="AF258" s="388">
        <f ca="1">VLOOKUP($C$258,[68]납품수량!$A$2:$AH$156,AF$1+1,0)</f>
        <v>0</v>
      </c>
      <c r="AG258" s="388">
        <f ca="1">VLOOKUP($C$258,[68]납품수량!$A$2:$AH$156,AG$1+1,0)</f>
        <v>0</v>
      </c>
      <c r="AH258" s="388">
        <f ca="1">VLOOKUP($C$258,[68]납품수량!$A$2:$AH$156,AH$1+1,0)</f>
        <v>0</v>
      </c>
      <c r="AI258" s="388">
        <f ca="1">VLOOKUP($C$258,[68]납품수량!$A$2:$AH$156,AI$1+1,0)</f>
        <v>0</v>
      </c>
      <c r="AJ258" s="388">
        <f ca="1">VLOOKUP($C$258,[68]납품수량!$A$2:$AH$156,AJ$1+1,0)</f>
        <v>0</v>
      </c>
      <c r="AK258" s="388">
        <f ca="1">VLOOKUP($C$258,[68]납품수량!$A$2:$AH$156,AK$1+1,0)</f>
        <v>0</v>
      </c>
      <c r="AL258" s="388">
        <f t="shared" ca="1" si="244"/>
        <v>0</v>
      </c>
      <c r="AM258" s="389">
        <f t="shared" ca="1" si="206"/>
        <v>0</v>
      </c>
      <c r="AN258" s="61"/>
      <c r="AO258" s="370">
        <f t="shared" ref="AO258:BS258" ca="1" si="273">$F$258*G258</f>
        <v>0</v>
      </c>
      <c r="AP258" s="370">
        <f t="shared" ca="1" si="273"/>
        <v>0</v>
      </c>
      <c r="AQ258" s="370">
        <f t="shared" ca="1" si="273"/>
        <v>0</v>
      </c>
      <c r="AR258" s="370">
        <f t="shared" ca="1" si="273"/>
        <v>0</v>
      </c>
      <c r="AS258" s="370">
        <f t="shared" ca="1" si="273"/>
        <v>0</v>
      </c>
      <c r="AT258" s="370">
        <f t="shared" ca="1" si="273"/>
        <v>0</v>
      </c>
      <c r="AU258" s="370">
        <f t="shared" ca="1" si="273"/>
        <v>0</v>
      </c>
      <c r="AV258" s="370">
        <f t="shared" ca="1" si="273"/>
        <v>0</v>
      </c>
      <c r="AW258" s="370">
        <f t="shared" ca="1" si="273"/>
        <v>0</v>
      </c>
      <c r="AX258" s="370">
        <f t="shared" ca="1" si="273"/>
        <v>0</v>
      </c>
      <c r="AY258" s="370">
        <f t="shared" ca="1" si="273"/>
        <v>0</v>
      </c>
      <c r="AZ258" s="370">
        <f t="shared" ca="1" si="273"/>
        <v>0</v>
      </c>
      <c r="BA258" s="370">
        <f t="shared" ca="1" si="273"/>
        <v>0</v>
      </c>
      <c r="BB258" s="370">
        <f t="shared" ca="1" si="273"/>
        <v>0</v>
      </c>
      <c r="BC258" s="370">
        <f t="shared" ca="1" si="273"/>
        <v>0</v>
      </c>
      <c r="BD258" s="370">
        <f t="shared" ca="1" si="273"/>
        <v>0</v>
      </c>
      <c r="BE258" s="370">
        <f t="shared" ca="1" si="273"/>
        <v>0</v>
      </c>
      <c r="BF258" s="370">
        <f t="shared" ca="1" si="273"/>
        <v>0</v>
      </c>
      <c r="BG258" s="370">
        <f t="shared" ca="1" si="273"/>
        <v>0</v>
      </c>
      <c r="BH258" s="370">
        <f t="shared" ca="1" si="273"/>
        <v>0</v>
      </c>
      <c r="BI258" s="370">
        <f t="shared" ca="1" si="273"/>
        <v>0</v>
      </c>
      <c r="BJ258" s="370">
        <f t="shared" ca="1" si="273"/>
        <v>0</v>
      </c>
      <c r="BK258" s="370">
        <f t="shared" ca="1" si="273"/>
        <v>0</v>
      </c>
      <c r="BL258" s="370">
        <f t="shared" ca="1" si="273"/>
        <v>0</v>
      </c>
      <c r="BM258" s="370">
        <f t="shared" ca="1" si="273"/>
        <v>0</v>
      </c>
      <c r="BN258" s="370">
        <f t="shared" ca="1" si="273"/>
        <v>0</v>
      </c>
      <c r="BO258" s="370">
        <f t="shared" ca="1" si="273"/>
        <v>0</v>
      </c>
      <c r="BP258" s="370">
        <f t="shared" ca="1" si="273"/>
        <v>0</v>
      </c>
      <c r="BQ258" s="370">
        <f t="shared" ca="1" si="273"/>
        <v>0</v>
      </c>
      <c r="BR258" s="370">
        <f t="shared" ca="1" si="273"/>
        <v>0</v>
      </c>
      <c r="BS258" s="370">
        <f t="shared" ca="1" si="273"/>
        <v>0</v>
      </c>
      <c r="BT258" s="369">
        <f t="shared" ca="1" si="208"/>
        <v>0</v>
      </c>
      <c r="BU258" s="61"/>
      <c r="BV258" s="61"/>
      <c r="BW258" s="61"/>
      <c r="BX258" s="61"/>
      <c r="BY258" s="61"/>
      <c r="BZ258" s="61"/>
      <c r="CA258" s="61"/>
      <c r="CB258" s="61"/>
      <c r="CC258" s="61"/>
      <c r="CD258" s="61"/>
      <c r="CE258" s="61"/>
      <c r="CF258" s="61"/>
      <c r="CG258" s="61"/>
      <c r="CH258" s="61"/>
      <c r="CI258" s="61"/>
      <c r="CJ258" s="61"/>
      <c r="CK258" s="61"/>
      <c r="CL258" s="61"/>
      <c r="CM258" s="61"/>
      <c r="CN258" s="61"/>
      <c r="CO258" s="61"/>
      <c r="CP258" s="61"/>
      <c r="CQ258" s="61"/>
      <c r="CR258" s="61"/>
      <c r="CS258" s="61"/>
      <c r="CT258" s="61"/>
      <c r="CU258" s="61"/>
      <c r="CV258" s="61"/>
      <c r="CW258" s="61"/>
      <c r="CX258" s="61"/>
      <c r="CY258" s="61"/>
      <c r="CZ258" s="61"/>
      <c r="DA258" s="61"/>
      <c r="DB258" s="61"/>
      <c r="DC258" s="61"/>
    </row>
    <row r="259" spans="1:107" s="58" customFormat="1" ht="16.5" customHeight="1">
      <c r="A259" s="70" t="s">
        <v>1323</v>
      </c>
      <c r="B259" s="660"/>
      <c r="C259" s="387" t="s">
        <v>384</v>
      </c>
      <c r="D259" s="387" t="s">
        <v>383</v>
      </c>
      <c r="E259" s="414" t="s">
        <v>167</v>
      </c>
      <c r="F259" s="401"/>
      <c r="G259" s="388">
        <f ca="1">VLOOKUP($C$259,[68]납품수량!$A$2:$AH$156,G$1+1,0)</f>
        <v>0</v>
      </c>
      <c r="H259" s="388">
        <f ca="1">VLOOKUP($C$259,[68]납품수량!$A$2:$AH$156,H$1+1,0)</f>
        <v>0</v>
      </c>
      <c r="I259" s="388">
        <f ca="1">VLOOKUP($C$259,[68]납품수량!$A$2:$AH$156,I$1+1,0)</f>
        <v>0</v>
      </c>
      <c r="J259" s="388">
        <f ca="1">VLOOKUP($C$259,[68]납품수량!$A$2:$AH$156,J$1+1,0)</f>
        <v>0</v>
      </c>
      <c r="K259" s="388">
        <f ca="1">VLOOKUP($C$259,[68]납품수량!$A$2:$AH$156,K$1+1,0)</f>
        <v>0</v>
      </c>
      <c r="L259" s="388">
        <f ca="1">VLOOKUP($C$259,[68]납품수량!$A$2:$AH$156,L$1+1,0)</f>
        <v>0</v>
      </c>
      <c r="M259" s="388">
        <f ca="1">VLOOKUP($C$259,[68]납품수량!$A$2:$AH$156,M$1+1,0)</f>
        <v>0</v>
      </c>
      <c r="N259" s="388">
        <f ca="1">VLOOKUP($C$259,[68]납품수량!$A$2:$AH$156,N$1+1,0)</f>
        <v>0</v>
      </c>
      <c r="O259" s="388">
        <f ca="1">VLOOKUP($C$259,[68]납품수량!$A$2:$AH$156,O$1+1,0)</f>
        <v>0</v>
      </c>
      <c r="P259" s="388">
        <f ca="1">VLOOKUP($C$259,[68]납품수량!$A$2:$AH$156,P$1+1,0)</f>
        <v>0</v>
      </c>
      <c r="Q259" s="388">
        <f ca="1">VLOOKUP($C$259,[68]납품수량!$A$2:$AH$156,Q$1+1,0)</f>
        <v>0</v>
      </c>
      <c r="R259" s="388">
        <f ca="1">VLOOKUP($C$259,[68]납품수량!$A$2:$AH$156,R$1+1,0)</f>
        <v>0</v>
      </c>
      <c r="S259" s="388">
        <f ca="1">VLOOKUP($C$259,[68]납품수량!$A$2:$AH$156,S$1+1,0)</f>
        <v>0</v>
      </c>
      <c r="T259" s="388">
        <f ca="1">VLOOKUP($C$259,[68]납품수량!$A$2:$AH$156,T$1+1,0)</f>
        <v>0</v>
      </c>
      <c r="U259" s="388">
        <f ca="1">VLOOKUP($C$259,[68]납품수량!$A$2:$AH$156,U$1+1,0)</f>
        <v>0</v>
      </c>
      <c r="V259" s="388">
        <f ca="1">VLOOKUP($C$259,[68]납품수량!$A$2:$AH$156,V$1+1,0)</f>
        <v>0</v>
      </c>
      <c r="W259" s="388">
        <f ca="1">VLOOKUP($C$259,[68]납품수량!$A$2:$AH$156,W$1+1,0)</f>
        <v>0</v>
      </c>
      <c r="X259" s="388">
        <f ca="1">VLOOKUP($C$259,[68]납품수량!$A$2:$AH$156,X$1+1,0)</f>
        <v>0</v>
      </c>
      <c r="Y259" s="388">
        <f ca="1">VLOOKUP($C$259,[68]납품수량!$A$2:$AH$156,Y$1+1,0)</f>
        <v>0</v>
      </c>
      <c r="Z259" s="388">
        <f ca="1">VLOOKUP($C$259,[68]납품수량!$A$2:$AH$156,Z$1+1,0)</f>
        <v>0</v>
      </c>
      <c r="AA259" s="388">
        <f ca="1">VLOOKUP($C$259,[68]납품수량!$A$2:$AH$156,AA$1+1,0)</f>
        <v>0</v>
      </c>
      <c r="AB259" s="388">
        <f ca="1">VLOOKUP($C$259,[68]납품수량!$A$2:$AH$156,AB$1+1,0)</f>
        <v>0</v>
      </c>
      <c r="AC259" s="388">
        <f ca="1">VLOOKUP($C$259,[68]납품수량!$A$2:$AH$156,AC$1+1,0)</f>
        <v>0</v>
      </c>
      <c r="AD259" s="388">
        <f ca="1">VLOOKUP($C$259,[68]납품수량!$A$2:$AH$156,AD$1+1,0)</f>
        <v>0</v>
      </c>
      <c r="AE259" s="388">
        <f ca="1">VLOOKUP($C$259,[68]납품수량!$A$2:$AH$156,AE$1+1,0)</f>
        <v>0</v>
      </c>
      <c r="AF259" s="388">
        <f ca="1">VLOOKUP($C$259,[68]납품수량!$A$2:$AH$156,AF$1+1,0)</f>
        <v>0</v>
      </c>
      <c r="AG259" s="388">
        <f ca="1">VLOOKUP($C$259,[68]납품수량!$A$2:$AH$156,AG$1+1,0)</f>
        <v>0</v>
      </c>
      <c r="AH259" s="388">
        <f ca="1">VLOOKUP($C$259,[68]납품수량!$A$2:$AH$156,AH$1+1,0)</f>
        <v>0</v>
      </c>
      <c r="AI259" s="388">
        <f ca="1">VLOOKUP($C$259,[68]납품수량!$A$2:$AH$156,AI$1+1,0)</f>
        <v>0</v>
      </c>
      <c r="AJ259" s="388">
        <f ca="1">VLOOKUP($C$259,[68]납품수량!$A$2:$AH$156,AJ$1+1,0)</f>
        <v>0</v>
      </c>
      <c r="AK259" s="388">
        <f ca="1">VLOOKUP($C$259,[68]납품수량!$A$2:$AH$156,AK$1+1,0)</f>
        <v>0</v>
      </c>
      <c r="AL259" s="388">
        <f t="shared" ca="1" si="244"/>
        <v>0</v>
      </c>
      <c r="AM259" s="389">
        <f t="shared" ref="AM259:AM322" ca="1" si="274">F259*AL259</f>
        <v>0</v>
      </c>
      <c r="AN259" s="61"/>
      <c r="AO259" s="370">
        <f t="shared" ref="AO259:BS259" ca="1" si="275">$F$259*G259</f>
        <v>0</v>
      </c>
      <c r="AP259" s="370">
        <f t="shared" ca="1" si="275"/>
        <v>0</v>
      </c>
      <c r="AQ259" s="370">
        <f t="shared" ca="1" si="275"/>
        <v>0</v>
      </c>
      <c r="AR259" s="370">
        <f t="shared" ca="1" si="275"/>
        <v>0</v>
      </c>
      <c r="AS259" s="370">
        <f t="shared" ca="1" si="275"/>
        <v>0</v>
      </c>
      <c r="AT259" s="370">
        <f t="shared" ca="1" si="275"/>
        <v>0</v>
      </c>
      <c r="AU259" s="370">
        <f t="shared" ca="1" si="275"/>
        <v>0</v>
      </c>
      <c r="AV259" s="370">
        <f t="shared" ca="1" si="275"/>
        <v>0</v>
      </c>
      <c r="AW259" s="370">
        <f t="shared" ca="1" si="275"/>
        <v>0</v>
      </c>
      <c r="AX259" s="370">
        <f t="shared" ca="1" si="275"/>
        <v>0</v>
      </c>
      <c r="AY259" s="370">
        <f t="shared" ca="1" si="275"/>
        <v>0</v>
      </c>
      <c r="AZ259" s="370">
        <f t="shared" ca="1" si="275"/>
        <v>0</v>
      </c>
      <c r="BA259" s="370">
        <f t="shared" ca="1" si="275"/>
        <v>0</v>
      </c>
      <c r="BB259" s="370">
        <f t="shared" ca="1" si="275"/>
        <v>0</v>
      </c>
      <c r="BC259" s="370">
        <f t="shared" ca="1" si="275"/>
        <v>0</v>
      </c>
      <c r="BD259" s="370">
        <f t="shared" ca="1" si="275"/>
        <v>0</v>
      </c>
      <c r="BE259" s="370">
        <f t="shared" ca="1" si="275"/>
        <v>0</v>
      </c>
      <c r="BF259" s="370">
        <f t="shared" ca="1" si="275"/>
        <v>0</v>
      </c>
      <c r="BG259" s="370">
        <f t="shared" ca="1" si="275"/>
        <v>0</v>
      </c>
      <c r="BH259" s="370">
        <f t="shared" ca="1" si="275"/>
        <v>0</v>
      </c>
      <c r="BI259" s="370">
        <f t="shared" ca="1" si="275"/>
        <v>0</v>
      </c>
      <c r="BJ259" s="370">
        <f t="shared" ca="1" si="275"/>
        <v>0</v>
      </c>
      <c r="BK259" s="370">
        <f t="shared" ca="1" si="275"/>
        <v>0</v>
      </c>
      <c r="BL259" s="370">
        <f t="shared" ca="1" si="275"/>
        <v>0</v>
      </c>
      <c r="BM259" s="370">
        <f t="shared" ca="1" si="275"/>
        <v>0</v>
      </c>
      <c r="BN259" s="370">
        <f t="shared" ca="1" si="275"/>
        <v>0</v>
      </c>
      <c r="BO259" s="370">
        <f t="shared" ca="1" si="275"/>
        <v>0</v>
      </c>
      <c r="BP259" s="370">
        <f t="shared" ca="1" si="275"/>
        <v>0</v>
      </c>
      <c r="BQ259" s="370">
        <f t="shared" ca="1" si="275"/>
        <v>0</v>
      </c>
      <c r="BR259" s="370">
        <f t="shared" ca="1" si="275"/>
        <v>0</v>
      </c>
      <c r="BS259" s="370">
        <f t="shared" ca="1" si="275"/>
        <v>0</v>
      </c>
      <c r="BT259" s="369">
        <f t="shared" ref="BT259:BT322" ca="1" si="276">SUM(AO259:BS259)</f>
        <v>0</v>
      </c>
      <c r="BU259" s="61"/>
      <c r="BV259" s="61"/>
      <c r="BW259" s="61"/>
      <c r="BX259" s="61"/>
      <c r="BY259" s="61"/>
      <c r="BZ259" s="61"/>
      <c r="CA259" s="61"/>
      <c r="CB259" s="61"/>
      <c r="CC259" s="61"/>
      <c r="CD259" s="61"/>
      <c r="CE259" s="61"/>
      <c r="CF259" s="61"/>
      <c r="CG259" s="61"/>
      <c r="CH259" s="61"/>
      <c r="CI259" s="61"/>
      <c r="CJ259" s="61"/>
      <c r="CK259" s="61"/>
      <c r="CL259" s="61"/>
      <c r="CM259" s="61"/>
      <c r="CN259" s="61"/>
      <c r="CO259" s="61"/>
      <c r="CP259" s="61"/>
      <c r="CQ259" s="61"/>
      <c r="CR259" s="61"/>
      <c r="CS259" s="61"/>
      <c r="CT259" s="61"/>
      <c r="CU259" s="61"/>
      <c r="CV259" s="61"/>
      <c r="CW259" s="61"/>
      <c r="CX259" s="61"/>
      <c r="CY259" s="61"/>
      <c r="CZ259" s="61"/>
      <c r="DA259" s="61"/>
      <c r="DB259" s="61"/>
      <c r="DC259" s="61"/>
    </row>
    <row r="260" spans="1:107" s="58" customFormat="1" ht="17.25" customHeight="1">
      <c r="A260" s="70" t="s">
        <v>1323</v>
      </c>
      <c r="B260" s="660"/>
      <c r="C260" s="387" t="s">
        <v>612</v>
      </c>
      <c r="D260" s="387" t="s">
        <v>922</v>
      </c>
      <c r="E260" s="414" t="s">
        <v>167</v>
      </c>
      <c r="F260" s="401"/>
      <c r="G260" s="388">
        <f ca="1">VLOOKUP($C$260,[68]납품수량!$A$2:$AH$156,G$1+1,0)</f>
        <v>0</v>
      </c>
      <c r="H260" s="388">
        <f ca="1">VLOOKUP($C$260,[68]납품수량!$A$2:$AH$156,H$1+1,0)</f>
        <v>0</v>
      </c>
      <c r="I260" s="388">
        <f ca="1">VLOOKUP($C$260,[68]납품수량!$A$2:$AH$156,I$1+1,0)</f>
        <v>0</v>
      </c>
      <c r="J260" s="388">
        <f ca="1">VLOOKUP($C$260,[68]납품수량!$A$2:$AH$156,J$1+1,0)</f>
        <v>0</v>
      </c>
      <c r="K260" s="388">
        <f ca="1">VLOOKUP($C$260,[68]납품수량!$A$2:$AH$156,K$1+1,0)</f>
        <v>0</v>
      </c>
      <c r="L260" s="388">
        <f ca="1">VLOOKUP($C$260,[68]납품수량!$A$2:$AH$156,L$1+1,0)</f>
        <v>0</v>
      </c>
      <c r="M260" s="388">
        <f ca="1">VLOOKUP($C$260,[68]납품수량!$A$2:$AH$156,M$1+1,0)</f>
        <v>0</v>
      </c>
      <c r="N260" s="388">
        <f ca="1">VLOOKUP($C$260,[68]납품수량!$A$2:$AH$156,N$1+1,0)</f>
        <v>0</v>
      </c>
      <c r="O260" s="388">
        <f ca="1">VLOOKUP($C$260,[68]납품수량!$A$2:$AH$156,O$1+1,0)</f>
        <v>0</v>
      </c>
      <c r="P260" s="388">
        <f ca="1">VLOOKUP($C$260,[68]납품수량!$A$2:$AH$156,P$1+1,0)</f>
        <v>0</v>
      </c>
      <c r="Q260" s="388">
        <f ca="1">VLOOKUP($C$260,[68]납품수량!$A$2:$AH$156,Q$1+1,0)</f>
        <v>0</v>
      </c>
      <c r="R260" s="388">
        <f ca="1">VLOOKUP($C$260,[68]납품수량!$A$2:$AH$156,R$1+1,0)</f>
        <v>0</v>
      </c>
      <c r="S260" s="388">
        <f ca="1">VLOOKUP($C$260,[68]납품수량!$A$2:$AH$156,S$1+1,0)</f>
        <v>0</v>
      </c>
      <c r="T260" s="388">
        <f ca="1">VLOOKUP($C$260,[68]납품수량!$A$2:$AH$156,T$1+1,0)</f>
        <v>0</v>
      </c>
      <c r="U260" s="388">
        <f ca="1">VLOOKUP($C$260,[68]납품수량!$A$2:$AH$156,U$1+1,0)</f>
        <v>0</v>
      </c>
      <c r="V260" s="388">
        <f ca="1">VLOOKUP($C$260,[68]납품수량!$A$2:$AH$156,V$1+1,0)</f>
        <v>0</v>
      </c>
      <c r="W260" s="388">
        <f ca="1">VLOOKUP($C$260,[68]납품수량!$A$2:$AH$156,W$1+1,0)</f>
        <v>0</v>
      </c>
      <c r="X260" s="388">
        <f ca="1">VLOOKUP($C$260,[68]납품수량!$A$2:$AH$156,X$1+1,0)</f>
        <v>0</v>
      </c>
      <c r="Y260" s="388">
        <f ca="1">VLOOKUP($C$260,[68]납품수량!$A$2:$AH$156,Y$1+1,0)</f>
        <v>0</v>
      </c>
      <c r="Z260" s="388">
        <f ca="1">VLOOKUP($C$260,[68]납품수량!$A$2:$AH$156,Z$1+1,0)</f>
        <v>0</v>
      </c>
      <c r="AA260" s="388">
        <f ca="1">VLOOKUP($C$260,[68]납품수량!$A$2:$AH$156,AA$1+1,0)</f>
        <v>0</v>
      </c>
      <c r="AB260" s="388">
        <f ca="1">VLOOKUP($C$260,[68]납품수량!$A$2:$AH$156,AB$1+1,0)</f>
        <v>0</v>
      </c>
      <c r="AC260" s="388">
        <f ca="1">VLOOKUP($C$260,[68]납품수량!$A$2:$AH$156,AC$1+1,0)</f>
        <v>0</v>
      </c>
      <c r="AD260" s="388">
        <f ca="1">VLOOKUP($C$260,[68]납품수량!$A$2:$AH$156,AD$1+1,0)</f>
        <v>0</v>
      </c>
      <c r="AE260" s="388">
        <f ca="1">VLOOKUP($C$260,[68]납품수량!$A$2:$AH$156,AE$1+1,0)</f>
        <v>0</v>
      </c>
      <c r="AF260" s="388">
        <f ca="1">VLOOKUP($C$260,[68]납품수량!$A$2:$AH$156,AF$1+1,0)</f>
        <v>0</v>
      </c>
      <c r="AG260" s="388">
        <f ca="1">VLOOKUP($C$260,[68]납품수량!$A$2:$AH$156,AG$1+1,0)</f>
        <v>0</v>
      </c>
      <c r="AH260" s="388">
        <f ca="1">VLOOKUP($C$260,[68]납품수량!$A$2:$AH$156,AH$1+1,0)</f>
        <v>0</v>
      </c>
      <c r="AI260" s="388">
        <f ca="1">VLOOKUP($C$260,[68]납품수량!$A$2:$AH$156,AI$1+1,0)</f>
        <v>0</v>
      </c>
      <c r="AJ260" s="388">
        <f ca="1">VLOOKUP($C$260,[68]납품수량!$A$2:$AH$156,AJ$1+1,0)</f>
        <v>0</v>
      </c>
      <c r="AK260" s="388">
        <f ca="1">VLOOKUP($C$260,[68]납품수량!$A$2:$AH$156,AK$1+1,0)</f>
        <v>0</v>
      </c>
      <c r="AL260" s="388">
        <f t="shared" ca="1" si="244"/>
        <v>0</v>
      </c>
      <c r="AM260" s="389">
        <f t="shared" ca="1" si="274"/>
        <v>0</v>
      </c>
      <c r="AN260" s="61"/>
      <c r="AO260" s="370">
        <f t="shared" ref="AO260:BS260" ca="1" si="277">$F$260*G260</f>
        <v>0</v>
      </c>
      <c r="AP260" s="370">
        <f t="shared" ca="1" si="277"/>
        <v>0</v>
      </c>
      <c r="AQ260" s="370">
        <f t="shared" ca="1" si="277"/>
        <v>0</v>
      </c>
      <c r="AR260" s="370">
        <f t="shared" ca="1" si="277"/>
        <v>0</v>
      </c>
      <c r="AS260" s="370">
        <f t="shared" ca="1" si="277"/>
        <v>0</v>
      </c>
      <c r="AT260" s="370">
        <f t="shared" ca="1" si="277"/>
        <v>0</v>
      </c>
      <c r="AU260" s="370">
        <f t="shared" ca="1" si="277"/>
        <v>0</v>
      </c>
      <c r="AV260" s="370">
        <f t="shared" ca="1" si="277"/>
        <v>0</v>
      </c>
      <c r="AW260" s="370">
        <f t="shared" ca="1" si="277"/>
        <v>0</v>
      </c>
      <c r="AX260" s="370">
        <f t="shared" ca="1" si="277"/>
        <v>0</v>
      </c>
      <c r="AY260" s="370">
        <f t="shared" ca="1" si="277"/>
        <v>0</v>
      </c>
      <c r="AZ260" s="370">
        <f t="shared" ca="1" si="277"/>
        <v>0</v>
      </c>
      <c r="BA260" s="370">
        <f t="shared" ca="1" si="277"/>
        <v>0</v>
      </c>
      <c r="BB260" s="370">
        <f t="shared" ca="1" si="277"/>
        <v>0</v>
      </c>
      <c r="BC260" s="370">
        <f t="shared" ca="1" si="277"/>
        <v>0</v>
      </c>
      <c r="BD260" s="370">
        <f t="shared" ca="1" si="277"/>
        <v>0</v>
      </c>
      <c r="BE260" s="370">
        <f t="shared" ca="1" si="277"/>
        <v>0</v>
      </c>
      <c r="BF260" s="370">
        <f t="shared" ca="1" si="277"/>
        <v>0</v>
      </c>
      <c r="BG260" s="370">
        <f t="shared" ca="1" si="277"/>
        <v>0</v>
      </c>
      <c r="BH260" s="370">
        <f t="shared" ca="1" si="277"/>
        <v>0</v>
      </c>
      <c r="BI260" s="370">
        <f t="shared" ca="1" si="277"/>
        <v>0</v>
      </c>
      <c r="BJ260" s="370">
        <f t="shared" ca="1" si="277"/>
        <v>0</v>
      </c>
      <c r="BK260" s="370">
        <f t="shared" ca="1" si="277"/>
        <v>0</v>
      </c>
      <c r="BL260" s="370">
        <f t="shared" ca="1" si="277"/>
        <v>0</v>
      </c>
      <c r="BM260" s="370">
        <f t="shared" ca="1" si="277"/>
        <v>0</v>
      </c>
      <c r="BN260" s="370">
        <f t="shared" ca="1" si="277"/>
        <v>0</v>
      </c>
      <c r="BO260" s="370">
        <f t="shared" ca="1" si="277"/>
        <v>0</v>
      </c>
      <c r="BP260" s="370">
        <f t="shared" ca="1" si="277"/>
        <v>0</v>
      </c>
      <c r="BQ260" s="370">
        <f t="shared" ca="1" si="277"/>
        <v>0</v>
      </c>
      <c r="BR260" s="370">
        <f t="shared" ca="1" si="277"/>
        <v>0</v>
      </c>
      <c r="BS260" s="370">
        <f t="shared" ca="1" si="277"/>
        <v>0</v>
      </c>
      <c r="BT260" s="369">
        <f t="shared" ca="1" si="276"/>
        <v>0</v>
      </c>
      <c r="BU260" s="61"/>
      <c r="BV260" s="61"/>
      <c r="BW260" s="61"/>
      <c r="BX260" s="61"/>
      <c r="BY260" s="61"/>
      <c r="BZ260" s="61"/>
      <c r="CA260" s="61"/>
      <c r="CB260" s="61"/>
      <c r="CC260" s="61"/>
      <c r="CD260" s="61"/>
      <c r="CE260" s="61"/>
      <c r="CF260" s="61"/>
      <c r="CG260" s="61"/>
      <c r="CH260" s="61"/>
      <c r="CI260" s="61"/>
      <c r="CJ260" s="61"/>
      <c r="CK260" s="61"/>
      <c r="CL260" s="61"/>
      <c r="CM260" s="61"/>
      <c r="CN260" s="61"/>
      <c r="CO260" s="61"/>
      <c r="CP260" s="61"/>
      <c r="CQ260" s="61"/>
      <c r="CR260" s="61"/>
      <c r="CS260" s="61"/>
      <c r="CT260" s="61"/>
      <c r="CU260" s="61"/>
      <c r="CV260" s="61"/>
      <c r="CW260" s="61"/>
      <c r="CX260" s="61"/>
      <c r="CY260" s="61"/>
      <c r="CZ260" s="61"/>
      <c r="DA260" s="61"/>
      <c r="DB260" s="61"/>
      <c r="DC260" s="61"/>
    </row>
    <row r="261" spans="1:107" s="58" customFormat="1" ht="17.25" customHeight="1">
      <c r="A261" s="70" t="s">
        <v>1323</v>
      </c>
      <c r="B261" s="660"/>
      <c r="C261" s="387" t="s">
        <v>99</v>
      </c>
      <c r="D261" s="387" t="s">
        <v>921</v>
      </c>
      <c r="E261" s="414" t="s">
        <v>920</v>
      </c>
      <c r="F261" s="401"/>
      <c r="G261" s="388">
        <f ca="1">VLOOKUP($C$261,[68]납품수량!$A$2:$AH$156,G$1+1,0)</f>
        <v>0</v>
      </c>
      <c r="H261" s="388">
        <f ca="1">VLOOKUP($C$261,[68]납품수량!$A$2:$AH$156,H$1+1,0)</f>
        <v>0</v>
      </c>
      <c r="I261" s="388">
        <f ca="1">VLOOKUP($C$261,[68]납품수량!$A$2:$AH$156,I$1+1,0)</f>
        <v>0</v>
      </c>
      <c r="J261" s="388">
        <f ca="1">VLOOKUP($C$261,[68]납품수량!$A$2:$AH$156,J$1+1,0)</f>
        <v>0</v>
      </c>
      <c r="K261" s="388">
        <f ca="1">VLOOKUP($C$261,[68]납품수량!$A$2:$AH$156,K$1+1,0)</f>
        <v>0</v>
      </c>
      <c r="L261" s="388">
        <f ca="1">VLOOKUP($C$261,[68]납품수량!$A$2:$AH$156,L$1+1,0)</f>
        <v>0</v>
      </c>
      <c r="M261" s="388">
        <f ca="1">VLOOKUP($C$261,[68]납품수량!$A$2:$AH$156,M$1+1,0)</f>
        <v>0</v>
      </c>
      <c r="N261" s="388">
        <f ca="1">VLOOKUP($C$261,[68]납품수량!$A$2:$AH$156,N$1+1,0)</f>
        <v>0</v>
      </c>
      <c r="O261" s="388">
        <f ca="1">VLOOKUP($C$261,[68]납품수량!$A$2:$AH$156,O$1+1,0)</f>
        <v>0</v>
      </c>
      <c r="P261" s="388">
        <f ca="1">VLOOKUP($C$261,[68]납품수량!$A$2:$AH$156,P$1+1,0)</f>
        <v>0</v>
      </c>
      <c r="Q261" s="388">
        <f ca="1">VLOOKUP($C$261,[68]납품수량!$A$2:$AH$156,Q$1+1,0)</f>
        <v>0</v>
      </c>
      <c r="R261" s="388">
        <f ca="1">VLOOKUP($C$261,[68]납품수량!$A$2:$AH$156,R$1+1,0)</f>
        <v>0</v>
      </c>
      <c r="S261" s="388">
        <f ca="1">VLOOKUP($C$261,[68]납품수량!$A$2:$AH$156,S$1+1,0)</f>
        <v>0</v>
      </c>
      <c r="T261" s="388">
        <f ca="1">VLOOKUP($C$261,[68]납품수량!$A$2:$AH$156,T$1+1,0)</f>
        <v>0</v>
      </c>
      <c r="U261" s="388">
        <f ca="1">VLOOKUP($C$261,[68]납품수량!$A$2:$AH$156,U$1+1,0)</f>
        <v>0</v>
      </c>
      <c r="V261" s="388">
        <f ca="1">VLOOKUP($C$261,[68]납품수량!$A$2:$AH$156,V$1+1,0)</f>
        <v>0</v>
      </c>
      <c r="W261" s="388">
        <f ca="1">VLOOKUP($C$261,[68]납품수량!$A$2:$AH$156,W$1+1,0)</f>
        <v>0</v>
      </c>
      <c r="X261" s="388">
        <f ca="1">VLOOKUP($C$261,[68]납품수량!$A$2:$AH$156,X$1+1,0)</f>
        <v>0</v>
      </c>
      <c r="Y261" s="388">
        <f ca="1">VLOOKUP($C$261,[68]납품수량!$A$2:$AH$156,Y$1+1,0)</f>
        <v>0</v>
      </c>
      <c r="Z261" s="388">
        <f ca="1">VLOOKUP($C$261,[68]납품수량!$A$2:$AH$156,Z$1+1,0)</f>
        <v>0</v>
      </c>
      <c r="AA261" s="388">
        <f ca="1">VLOOKUP($C$261,[68]납품수량!$A$2:$AH$156,AA$1+1,0)</f>
        <v>0</v>
      </c>
      <c r="AB261" s="388">
        <f ca="1">VLOOKUP($C$261,[68]납품수량!$A$2:$AH$156,AB$1+1,0)</f>
        <v>0</v>
      </c>
      <c r="AC261" s="388">
        <f ca="1">VLOOKUP($C$261,[68]납품수량!$A$2:$AH$156,AC$1+1,0)</f>
        <v>0</v>
      </c>
      <c r="AD261" s="388">
        <f ca="1">VLOOKUP($C$261,[68]납품수량!$A$2:$AH$156,AD$1+1,0)</f>
        <v>0</v>
      </c>
      <c r="AE261" s="388">
        <f ca="1">VLOOKUP($C$261,[68]납품수량!$A$2:$AH$156,AE$1+1,0)</f>
        <v>0</v>
      </c>
      <c r="AF261" s="388">
        <f ca="1">VLOOKUP($C$261,[68]납품수량!$A$2:$AH$156,AF$1+1,0)</f>
        <v>0</v>
      </c>
      <c r="AG261" s="388">
        <f ca="1">VLOOKUP($C$261,[68]납품수량!$A$2:$AH$156,AG$1+1,0)</f>
        <v>0</v>
      </c>
      <c r="AH261" s="388">
        <f ca="1">VLOOKUP($C$261,[68]납품수량!$A$2:$AH$156,AH$1+1,0)</f>
        <v>0</v>
      </c>
      <c r="AI261" s="388">
        <f ca="1">VLOOKUP($C$261,[68]납품수량!$A$2:$AH$156,AI$1+1,0)</f>
        <v>0</v>
      </c>
      <c r="AJ261" s="388">
        <f ca="1">VLOOKUP($C$261,[68]납품수량!$A$2:$AH$156,AJ$1+1,0)</f>
        <v>0</v>
      </c>
      <c r="AK261" s="388">
        <f ca="1">VLOOKUP($C$261,[68]납품수량!$A$2:$AH$156,AK$1+1,0)</f>
        <v>0</v>
      </c>
      <c r="AL261" s="388">
        <f t="shared" ca="1" si="244"/>
        <v>0</v>
      </c>
      <c r="AM261" s="389">
        <f t="shared" ca="1" si="274"/>
        <v>0</v>
      </c>
      <c r="AN261" s="61"/>
      <c r="AO261" s="370">
        <f t="shared" ref="AO261:BS261" ca="1" si="278">$F$261*G261</f>
        <v>0</v>
      </c>
      <c r="AP261" s="370">
        <f t="shared" ca="1" si="278"/>
        <v>0</v>
      </c>
      <c r="AQ261" s="370">
        <f t="shared" ca="1" si="278"/>
        <v>0</v>
      </c>
      <c r="AR261" s="370">
        <f t="shared" ca="1" si="278"/>
        <v>0</v>
      </c>
      <c r="AS261" s="370">
        <f t="shared" ca="1" si="278"/>
        <v>0</v>
      </c>
      <c r="AT261" s="370">
        <f t="shared" ca="1" si="278"/>
        <v>0</v>
      </c>
      <c r="AU261" s="370">
        <f t="shared" ca="1" si="278"/>
        <v>0</v>
      </c>
      <c r="AV261" s="370">
        <f t="shared" ca="1" si="278"/>
        <v>0</v>
      </c>
      <c r="AW261" s="370">
        <f t="shared" ca="1" si="278"/>
        <v>0</v>
      </c>
      <c r="AX261" s="370">
        <f t="shared" ca="1" si="278"/>
        <v>0</v>
      </c>
      <c r="AY261" s="370">
        <f t="shared" ca="1" si="278"/>
        <v>0</v>
      </c>
      <c r="AZ261" s="370">
        <f t="shared" ca="1" si="278"/>
        <v>0</v>
      </c>
      <c r="BA261" s="370">
        <f t="shared" ca="1" si="278"/>
        <v>0</v>
      </c>
      <c r="BB261" s="370">
        <f t="shared" ca="1" si="278"/>
        <v>0</v>
      </c>
      <c r="BC261" s="370">
        <f t="shared" ca="1" si="278"/>
        <v>0</v>
      </c>
      <c r="BD261" s="370">
        <f t="shared" ca="1" si="278"/>
        <v>0</v>
      </c>
      <c r="BE261" s="370">
        <f t="shared" ca="1" si="278"/>
        <v>0</v>
      </c>
      <c r="BF261" s="370">
        <f t="shared" ca="1" si="278"/>
        <v>0</v>
      </c>
      <c r="BG261" s="370">
        <f t="shared" ca="1" si="278"/>
        <v>0</v>
      </c>
      <c r="BH261" s="370">
        <f t="shared" ca="1" si="278"/>
        <v>0</v>
      </c>
      <c r="BI261" s="370">
        <f t="shared" ca="1" si="278"/>
        <v>0</v>
      </c>
      <c r="BJ261" s="370">
        <f t="shared" ca="1" si="278"/>
        <v>0</v>
      </c>
      <c r="BK261" s="370">
        <f t="shared" ca="1" si="278"/>
        <v>0</v>
      </c>
      <c r="BL261" s="370">
        <f t="shared" ca="1" si="278"/>
        <v>0</v>
      </c>
      <c r="BM261" s="370">
        <f t="shared" ca="1" si="278"/>
        <v>0</v>
      </c>
      <c r="BN261" s="370">
        <f t="shared" ca="1" si="278"/>
        <v>0</v>
      </c>
      <c r="BO261" s="370">
        <f t="shared" ca="1" si="278"/>
        <v>0</v>
      </c>
      <c r="BP261" s="370">
        <f t="shared" ca="1" si="278"/>
        <v>0</v>
      </c>
      <c r="BQ261" s="370">
        <f t="shared" ca="1" si="278"/>
        <v>0</v>
      </c>
      <c r="BR261" s="370">
        <f t="shared" ca="1" si="278"/>
        <v>0</v>
      </c>
      <c r="BS261" s="370">
        <f t="shared" ca="1" si="278"/>
        <v>0</v>
      </c>
      <c r="BT261" s="369">
        <f t="shared" ca="1" si="276"/>
        <v>0</v>
      </c>
      <c r="BU261" s="61"/>
      <c r="BV261" s="61"/>
      <c r="BW261" s="61"/>
      <c r="BX261" s="61"/>
      <c r="BY261" s="61"/>
      <c r="BZ261" s="61"/>
      <c r="CA261" s="61"/>
      <c r="CB261" s="61"/>
      <c r="CC261" s="61"/>
      <c r="CD261" s="61"/>
      <c r="CE261" s="61"/>
      <c r="CF261" s="61"/>
      <c r="CG261" s="61"/>
      <c r="CH261" s="61"/>
      <c r="CI261" s="61"/>
      <c r="CJ261" s="61"/>
      <c r="CK261" s="61"/>
      <c r="CL261" s="61"/>
      <c r="CM261" s="61"/>
      <c r="CN261" s="61"/>
      <c r="CO261" s="61"/>
      <c r="CP261" s="61"/>
      <c r="CQ261" s="61"/>
      <c r="CR261" s="61"/>
      <c r="CS261" s="61"/>
      <c r="CT261" s="61"/>
      <c r="CU261" s="61"/>
      <c r="CV261" s="61"/>
      <c r="CW261" s="61"/>
      <c r="CX261" s="61"/>
      <c r="CY261" s="61"/>
      <c r="CZ261" s="61"/>
      <c r="DA261" s="61"/>
      <c r="DB261" s="61"/>
      <c r="DC261" s="61"/>
    </row>
    <row r="262" spans="1:107" s="58" customFormat="1" ht="17.25" customHeight="1">
      <c r="A262" s="70" t="s">
        <v>1323</v>
      </c>
      <c r="B262" s="660"/>
      <c r="C262" s="387" t="s">
        <v>100</v>
      </c>
      <c r="D262" s="387" t="s">
        <v>10</v>
      </c>
      <c r="E262" s="414" t="s">
        <v>920</v>
      </c>
      <c r="F262" s="401"/>
      <c r="G262" s="388">
        <f ca="1">VLOOKUP($C$262,[68]납품수량!$A$2:$AH$156,G$1+1,0)</f>
        <v>0</v>
      </c>
      <c r="H262" s="388">
        <f ca="1">VLOOKUP($C$262,[68]납품수량!$A$2:$AH$156,H$1+1,0)</f>
        <v>0</v>
      </c>
      <c r="I262" s="388">
        <f ca="1">VLOOKUP($C$262,[68]납품수량!$A$2:$AH$156,I$1+1,0)</f>
        <v>0</v>
      </c>
      <c r="J262" s="388">
        <f ca="1">VLOOKUP($C$262,[68]납품수량!$A$2:$AH$156,J$1+1,0)</f>
        <v>0</v>
      </c>
      <c r="K262" s="388">
        <f ca="1">VLOOKUP($C$262,[68]납품수량!$A$2:$AH$156,K$1+1,0)</f>
        <v>0</v>
      </c>
      <c r="L262" s="388">
        <f ca="1">VLOOKUP($C$262,[68]납품수량!$A$2:$AH$156,L$1+1,0)</f>
        <v>0</v>
      </c>
      <c r="M262" s="388">
        <f ca="1">VLOOKUP($C$262,[68]납품수량!$A$2:$AH$156,M$1+1,0)</f>
        <v>0</v>
      </c>
      <c r="N262" s="388">
        <f ca="1">VLOOKUP($C$262,[68]납품수량!$A$2:$AH$156,N$1+1,0)</f>
        <v>0</v>
      </c>
      <c r="O262" s="388">
        <f ca="1">VLOOKUP($C$262,[68]납품수량!$A$2:$AH$156,O$1+1,0)</f>
        <v>0</v>
      </c>
      <c r="P262" s="388">
        <f ca="1">VLOOKUP($C$262,[68]납품수량!$A$2:$AH$156,P$1+1,0)</f>
        <v>0</v>
      </c>
      <c r="Q262" s="388">
        <f ca="1">VLOOKUP($C$262,[68]납품수량!$A$2:$AH$156,Q$1+1,0)</f>
        <v>0</v>
      </c>
      <c r="R262" s="388">
        <f ca="1">VLOOKUP($C$262,[68]납품수량!$A$2:$AH$156,R$1+1,0)</f>
        <v>0</v>
      </c>
      <c r="S262" s="388">
        <f ca="1">VLOOKUP($C$262,[68]납품수량!$A$2:$AH$156,S$1+1,0)</f>
        <v>0</v>
      </c>
      <c r="T262" s="388">
        <f ca="1">VLOOKUP($C$262,[68]납품수량!$A$2:$AH$156,T$1+1,0)</f>
        <v>0</v>
      </c>
      <c r="U262" s="388">
        <f ca="1">VLOOKUP($C$262,[68]납품수량!$A$2:$AH$156,U$1+1,0)</f>
        <v>0</v>
      </c>
      <c r="V262" s="388">
        <f ca="1">VLOOKUP($C$262,[68]납품수량!$A$2:$AH$156,V$1+1,0)</f>
        <v>0</v>
      </c>
      <c r="W262" s="388">
        <f ca="1">VLOOKUP($C$262,[68]납품수량!$A$2:$AH$156,W$1+1,0)</f>
        <v>0</v>
      </c>
      <c r="X262" s="388">
        <f ca="1">VLOOKUP($C$262,[68]납품수량!$A$2:$AH$156,X$1+1,0)</f>
        <v>0</v>
      </c>
      <c r="Y262" s="388">
        <f ca="1">VLOOKUP($C$262,[68]납품수량!$A$2:$AH$156,Y$1+1,0)</f>
        <v>0</v>
      </c>
      <c r="Z262" s="388">
        <f ca="1">VLOOKUP($C$262,[68]납품수량!$A$2:$AH$156,Z$1+1,0)</f>
        <v>0</v>
      </c>
      <c r="AA262" s="388">
        <f ca="1">VLOOKUP($C$262,[68]납품수량!$A$2:$AH$156,AA$1+1,0)</f>
        <v>0</v>
      </c>
      <c r="AB262" s="388">
        <f ca="1">VLOOKUP($C$262,[68]납품수량!$A$2:$AH$156,AB$1+1,0)</f>
        <v>0</v>
      </c>
      <c r="AC262" s="388">
        <f ca="1">VLOOKUP($C$262,[68]납품수량!$A$2:$AH$156,AC$1+1,0)</f>
        <v>0</v>
      </c>
      <c r="AD262" s="388">
        <f ca="1">VLOOKUP($C$262,[68]납품수량!$A$2:$AH$156,AD$1+1,0)</f>
        <v>0</v>
      </c>
      <c r="AE262" s="388">
        <f ca="1">VLOOKUP($C$262,[68]납품수량!$A$2:$AH$156,AE$1+1,0)</f>
        <v>0</v>
      </c>
      <c r="AF262" s="388">
        <f ca="1">VLOOKUP($C$262,[68]납품수량!$A$2:$AH$156,AF$1+1,0)</f>
        <v>0</v>
      </c>
      <c r="AG262" s="388">
        <f ca="1">VLOOKUP($C$262,[68]납품수량!$A$2:$AH$156,AG$1+1,0)</f>
        <v>0</v>
      </c>
      <c r="AH262" s="388">
        <f ca="1">VLOOKUP($C$262,[68]납품수량!$A$2:$AH$156,AH$1+1,0)</f>
        <v>0</v>
      </c>
      <c r="AI262" s="388">
        <f ca="1">VLOOKUP($C$262,[68]납품수량!$A$2:$AH$156,AI$1+1,0)</f>
        <v>0</v>
      </c>
      <c r="AJ262" s="388">
        <f ca="1">VLOOKUP($C$262,[68]납품수량!$A$2:$AH$156,AJ$1+1,0)</f>
        <v>0</v>
      </c>
      <c r="AK262" s="388">
        <f ca="1">VLOOKUP($C$262,[68]납품수량!$A$2:$AH$156,AK$1+1,0)</f>
        <v>0</v>
      </c>
      <c r="AL262" s="388">
        <f t="shared" ref="AL262:AL325" ca="1" si="279">SUM(G262:AK262)</f>
        <v>0</v>
      </c>
      <c r="AM262" s="389">
        <f t="shared" ca="1" si="274"/>
        <v>0</v>
      </c>
      <c r="AN262" s="61"/>
      <c r="AO262" s="370">
        <f t="shared" ref="AO262:BS262" ca="1" si="280">$F$262*G262</f>
        <v>0</v>
      </c>
      <c r="AP262" s="370">
        <f t="shared" ca="1" si="280"/>
        <v>0</v>
      </c>
      <c r="AQ262" s="370">
        <f t="shared" ca="1" si="280"/>
        <v>0</v>
      </c>
      <c r="AR262" s="370">
        <f t="shared" ca="1" si="280"/>
        <v>0</v>
      </c>
      <c r="AS262" s="370">
        <f t="shared" ca="1" si="280"/>
        <v>0</v>
      </c>
      <c r="AT262" s="370">
        <f t="shared" ca="1" si="280"/>
        <v>0</v>
      </c>
      <c r="AU262" s="370">
        <f t="shared" ca="1" si="280"/>
        <v>0</v>
      </c>
      <c r="AV262" s="370">
        <f t="shared" ca="1" si="280"/>
        <v>0</v>
      </c>
      <c r="AW262" s="370">
        <f t="shared" ca="1" si="280"/>
        <v>0</v>
      </c>
      <c r="AX262" s="370">
        <f t="shared" ca="1" si="280"/>
        <v>0</v>
      </c>
      <c r="AY262" s="370">
        <f t="shared" ca="1" si="280"/>
        <v>0</v>
      </c>
      <c r="AZ262" s="370">
        <f t="shared" ca="1" si="280"/>
        <v>0</v>
      </c>
      <c r="BA262" s="370">
        <f t="shared" ca="1" si="280"/>
        <v>0</v>
      </c>
      <c r="BB262" s="370">
        <f t="shared" ca="1" si="280"/>
        <v>0</v>
      </c>
      <c r="BC262" s="370">
        <f t="shared" ca="1" si="280"/>
        <v>0</v>
      </c>
      <c r="BD262" s="370">
        <f t="shared" ca="1" si="280"/>
        <v>0</v>
      </c>
      <c r="BE262" s="370">
        <f t="shared" ca="1" si="280"/>
        <v>0</v>
      </c>
      <c r="BF262" s="370">
        <f t="shared" ca="1" si="280"/>
        <v>0</v>
      </c>
      <c r="BG262" s="370">
        <f t="shared" ca="1" si="280"/>
        <v>0</v>
      </c>
      <c r="BH262" s="370">
        <f t="shared" ca="1" si="280"/>
        <v>0</v>
      </c>
      <c r="BI262" s="370">
        <f t="shared" ca="1" si="280"/>
        <v>0</v>
      </c>
      <c r="BJ262" s="370">
        <f t="shared" ca="1" si="280"/>
        <v>0</v>
      </c>
      <c r="BK262" s="370">
        <f t="shared" ca="1" si="280"/>
        <v>0</v>
      </c>
      <c r="BL262" s="370">
        <f t="shared" ca="1" si="280"/>
        <v>0</v>
      </c>
      <c r="BM262" s="370">
        <f t="shared" ca="1" si="280"/>
        <v>0</v>
      </c>
      <c r="BN262" s="370">
        <f t="shared" ca="1" si="280"/>
        <v>0</v>
      </c>
      <c r="BO262" s="370">
        <f t="shared" ca="1" si="280"/>
        <v>0</v>
      </c>
      <c r="BP262" s="370">
        <f t="shared" ca="1" si="280"/>
        <v>0</v>
      </c>
      <c r="BQ262" s="370">
        <f t="shared" ca="1" si="280"/>
        <v>0</v>
      </c>
      <c r="BR262" s="370">
        <f t="shared" ca="1" si="280"/>
        <v>0</v>
      </c>
      <c r="BS262" s="370">
        <f t="shared" ca="1" si="280"/>
        <v>0</v>
      </c>
      <c r="BT262" s="369">
        <f t="shared" ca="1" si="276"/>
        <v>0</v>
      </c>
      <c r="BU262" s="61"/>
      <c r="BV262" s="61"/>
      <c r="BW262" s="61"/>
      <c r="BX262" s="61"/>
      <c r="BY262" s="61"/>
      <c r="BZ262" s="61"/>
      <c r="CA262" s="61"/>
      <c r="CB262" s="61"/>
      <c r="CC262" s="61"/>
      <c r="CD262" s="61"/>
      <c r="CE262" s="61"/>
      <c r="CF262" s="61"/>
      <c r="CG262" s="61"/>
      <c r="CH262" s="61"/>
      <c r="CI262" s="61"/>
      <c r="CJ262" s="61"/>
      <c r="CK262" s="61"/>
      <c r="CL262" s="61"/>
      <c r="CM262" s="61"/>
      <c r="CN262" s="61"/>
      <c r="CO262" s="61"/>
      <c r="CP262" s="61"/>
      <c r="CQ262" s="61"/>
      <c r="CR262" s="61"/>
      <c r="CS262" s="61"/>
      <c r="CT262" s="61"/>
      <c r="CU262" s="61"/>
      <c r="CV262" s="61"/>
      <c r="CW262" s="61"/>
      <c r="CX262" s="61"/>
      <c r="CY262" s="61"/>
      <c r="CZ262" s="61"/>
      <c r="DA262" s="61"/>
      <c r="DB262" s="61"/>
      <c r="DC262" s="61"/>
    </row>
    <row r="263" spans="1:107" s="58" customFormat="1" ht="17.25" customHeight="1">
      <c r="A263" s="70" t="s">
        <v>1323</v>
      </c>
      <c r="B263" s="660"/>
      <c r="C263" s="387" t="s">
        <v>121</v>
      </c>
      <c r="D263" s="387" t="s">
        <v>10</v>
      </c>
      <c r="E263" s="414" t="s">
        <v>919</v>
      </c>
      <c r="F263" s="401"/>
      <c r="G263" s="388">
        <f ca="1">VLOOKUP($C$263,[68]납품수량!$A$2:$AH$156,G$1+1,0)</f>
        <v>0</v>
      </c>
      <c r="H263" s="388">
        <f ca="1">VLOOKUP($C$263,[68]납품수량!$A$2:$AH$156,H$1+1,0)</f>
        <v>0</v>
      </c>
      <c r="I263" s="388">
        <f ca="1">VLOOKUP($C$263,[68]납품수량!$A$2:$AH$156,I$1+1,0)</f>
        <v>0</v>
      </c>
      <c r="J263" s="388">
        <f ca="1">VLOOKUP($C$263,[68]납품수량!$A$2:$AH$156,J$1+1,0)</f>
        <v>0</v>
      </c>
      <c r="K263" s="388">
        <f ca="1">VLOOKUP($C$263,[68]납품수량!$A$2:$AH$156,K$1+1,0)</f>
        <v>0</v>
      </c>
      <c r="L263" s="388">
        <f ca="1">VLOOKUP($C$263,[68]납품수량!$A$2:$AH$156,L$1+1,0)</f>
        <v>0</v>
      </c>
      <c r="M263" s="388">
        <f ca="1">VLOOKUP($C$263,[68]납품수량!$A$2:$AH$156,M$1+1,0)</f>
        <v>0</v>
      </c>
      <c r="N263" s="388">
        <f ca="1">VLOOKUP($C$263,[68]납품수량!$A$2:$AH$156,N$1+1,0)</f>
        <v>0</v>
      </c>
      <c r="O263" s="388">
        <f ca="1">VLOOKUP($C$263,[68]납품수량!$A$2:$AH$156,O$1+1,0)</f>
        <v>0</v>
      </c>
      <c r="P263" s="388">
        <f ca="1">VLOOKUP($C$263,[68]납품수량!$A$2:$AH$156,P$1+1,0)</f>
        <v>0</v>
      </c>
      <c r="Q263" s="388">
        <f ca="1">VLOOKUP($C$263,[68]납품수량!$A$2:$AH$156,Q$1+1,0)</f>
        <v>0</v>
      </c>
      <c r="R263" s="388">
        <f ca="1">VLOOKUP($C$263,[68]납품수량!$A$2:$AH$156,R$1+1,0)</f>
        <v>0</v>
      </c>
      <c r="S263" s="388">
        <f ca="1">VLOOKUP($C$263,[68]납품수량!$A$2:$AH$156,S$1+1,0)</f>
        <v>0</v>
      </c>
      <c r="T263" s="388">
        <f ca="1">VLOOKUP($C$263,[68]납품수량!$A$2:$AH$156,T$1+1,0)</f>
        <v>0</v>
      </c>
      <c r="U263" s="388">
        <f ca="1">VLOOKUP($C$263,[68]납품수량!$A$2:$AH$156,U$1+1,0)</f>
        <v>0</v>
      </c>
      <c r="V263" s="388">
        <f ca="1">VLOOKUP($C$263,[68]납품수량!$A$2:$AH$156,V$1+1,0)</f>
        <v>0</v>
      </c>
      <c r="W263" s="388">
        <f ca="1">VLOOKUP($C$263,[68]납품수량!$A$2:$AH$156,W$1+1,0)</f>
        <v>0</v>
      </c>
      <c r="X263" s="388">
        <f ca="1">VLOOKUP($C$263,[68]납품수량!$A$2:$AH$156,X$1+1,0)</f>
        <v>0</v>
      </c>
      <c r="Y263" s="388">
        <f ca="1">VLOOKUP($C$263,[68]납품수량!$A$2:$AH$156,Y$1+1,0)</f>
        <v>0</v>
      </c>
      <c r="Z263" s="388">
        <f ca="1">VLOOKUP($C$263,[68]납품수량!$A$2:$AH$156,Z$1+1,0)</f>
        <v>0</v>
      </c>
      <c r="AA263" s="388">
        <f ca="1">VLOOKUP($C$263,[68]납품수량!$A$2:$AH$156,AA$1+1,0)</f>
        <v>0</v>
      </c>
      <c r="AB263" s="388">
        <f ca="1">VLOOKUP($C$263,[68]납품수량!$A$2:$AH$156,AB$1+1,0)</f>
        <v>0</v>
      </c>
      <c r="AC263" s="388">
        <f ca="1">VLOOKUP($C$263,[68]납품수량!$A$2:$AH$156,AC$1+1,0)</f>
        <v>0</v>
      </c>
      <c r="AD263" s="388">
        <f ca="1">VLOOKUP($C$263,[68]납품수량!$A$2:$AH$156,AD$1+1,0)</f>
        <v>0</v>
      </c>
      <c r="AE263" s="388">
        <f ca="1">VLOOKUP($C$263,[68]납품수량!$A$2:$AH$156,AE$1+1,0)</f>
        <v>0</v>
      </c>
      <c r="AF263" s="388">
        <f ca="1">VLOOKUP($C$263,[68]납품수량!$A$2:$AH$156,AF$1+1,0)</f>
        <v>0</v>
      </c>
      <c r="AG263" s="388">
        <f ca="1">VLOOKUP($C$263,[68]납품수량!$A$2:$AH$156,AG$1+1,0)</f>
        <v>0</v>
      </c>
      <c r="AH263" s="388">
        <f ca="1">VLOOKUP($C$263,[68]납품수량!$A$2:$AH$156,AH$1+1,0)</f>
        <v>0</v>
      </c>
      <c r="AI263" s="388">
        <f ca="1">VLOOKUP($C$263,[68]납품수량!$A$2:$AH$156,AI$1+1,0)</f>
        <v>0</v>
      </c>
      <c r="AJ263" s="388">
        <f ca="1">VLOOKUP($C$263,[68]납품수량!$A$2:$AH$156,AJ$1+1,0)</f>
        <v>0</v>
      </c>
      <c r="AK263" s="388">
        <f ca="1">VLOOKUP($C$263,[68]납품수량!$A$2:$AH$156,AK$1+1,0)</f>
        <v>0</v>
      </c>
      <c r="AL263" s="388">
        <f t="shared" ca="1" si="279"/>
        <v>0</v>
      </c>
      <c r="AM263" s="389">
        <f t="shared" ca="1" si="274"/>
        <v>0</v>
      </c>
      <c r="AN263" s="61"/>
      <c r="AO263" s="370">
        <f t="shared" ref="AO263:BS263" ca="1" si="281">$F$263*G263</f>
        <v>0</v>
      </c>
      <c r="AP263" s="370">
        <f t="shared" ca="1" si="281"/>
        <v>0</v>
      </c>
      <c r="AQ263" s="370">
        <f t="shared" ca="1" si="281"/>
        <v>0</v>
      </c>
      <c r="AR263" s="370">
        <f t="shared" ca="1" si="281"/>
        <v>0</v>
      </c>
      <c r="AS263" s="370">
        <f t="shared" ca="1" si="281"/>
        <v>0</v>
      </c>
      <c r="AT263" s="370">
        <f t="shared" ca="1" si="281"/>
        <v>0</v>
      </c>
      <c r="AU263" s="370">
        <f t="shared" ca="1" si="281"/>
        <v>0</v>
      </c>
      <c r="AV263" s="370">
        <f t="shared" ca="1" si="281"/>
        <v>0</v>
      </c>
      <c r="AW263" s="370">
        <f t="shared" ca="1" si="281"/>
        <v>0</v>
      </c>
      <c r="AX263" s="370">
        <f t="shared" ca="1" si="281"/>
        <v>0</v>
      </c>
      <c r="AY263" s="370">
        <f t="shared" ca="1" si="281"/>
        <v>0</v>
      </c>
      <c r="AZ263" s="370">
        <f t="shared" ca="1" si="281"/>
        <v>0</v>
      </c>
      <c r="BA263" s="370">
        <f t="shared" ca="1" si="281"/>
        <v>0</v>
      </c>
      <c r="BB263" s="370">
        <f t="shared" ca="1" si="281"/>
        <v>0</v>
      </c>
      <c r="BC263" s="370">
        <f t="shared" ca="1" si="281"/>
        <v>0</v>
      </c>
      <c r="BD263" s="370">
        <f t="shared" ca="1" si="281"/>
        <v>0</v>
      </c>
      <c r="BE263" s="370">
        <f t="shared" ca="1" si="281"/>
        <v>0</v>
      </c>
      <c r="BF263" s="370">
        <f t="shared" ca="1" si="281"/>
        <v>0</v>
      </c>
      <c r="BG263" s="370">
        <f t="shared" ca="1" si="281"/>
        <v>0</v>
      </c>
      <c r="BH263" s="370">
        <f t="shared" ca="1" si="281"/>
        <v>0</v>
      </c>
      <c r="BI263" s="370">
        <f t="shared" ca="1" si="281"/>
        <v>0</v>
      </c>
      <c r="BJ263" s="370">
        <f t="shared" ca="1" si="281"/>
        <v>0</v>
      </c>
      <c r="BK263" s="370">
        <f t="shared" ca="1" si="281"/>
        <v>0</v>
      </c>
      <c r="BL263" s="370">
        <f t="shared" ca="1" si="281"/>
        <v>0</v>
      </c>
      <c r="BM263" s="370">
        <f t="shared" ca="1" si="281"/>
        <v>0</v>
      </c>
      <c r="BN263" s="370">
        <f t="shared" ca="1" si="281"/>
        <v>0</v>
      </c>
      <c r="BO263" s="370">
        <f t="shared" ca="1" si="281"/>
        <v>0</v>
      </c>
      <c r="BP263" s="370">
        <f t="shared" ca="1" si="281"/>
        <v>0</v>
      </c>
      <c r="BQ263" s="370">
        <f t="shared" ca="1" si="281"/>
        <v>0</v>
      </c>
      <c r="BR263" s="370">
        <f t="shared" ca="1" si="281"/>
        <v>0</v>
      </c>
      <c r="BS263" s="370">
        <f t="shared" ca="1" si="281"/>
        <v>0</v>
      </c>
      <c r="BT263" s="369">
        <f t="shared" ca="1" si="276"/>
        <v>0</v>
      </c>
      <c r="BU263" s="61"/>
      <c r="BV263" s="61"/>
      <c r="BW263" s="61"/>
      <c r="BX263" s="61"/>
      <c r="BY263" s="61"/>
      <c r="BZ263" s="61"/>
      <c r="CA263" s="61"/>
      <c r="CB263" s="61"/>
      <c r="CC263" s="61"/>
      <c r="CD263" s="61"/>
      <c r="CE263" s="61"/>
      <c r="CF263" s="61"/>
      <c r="CG263" s="61"/>
      <c r="CH263" s="61"/>
      <c r="CI263" s="61"/>
      <c r="CJ263" s="61"/>
      <c r="CK263" s="61"/>
      <c r="CL263" s="61"/>
      <c r="CM263" s="61"/>
      <c r="CN263" s="61"/>
      <c r="CO263" s="61"/>
      <c r="CP263" s="61"/>
      <c r="CQ263" s="61"/>
      <c r="CR263" s="61"/>
      <c r="CS263" s="61"/>
      <c r="CT263" s="61"/>
      <c r="CU263" s="61"/>
      <c r="CV263" s="61"/>
      <c r="CW263" s="61"/>
      <c r="CX263" s="61"/>
      <c r="CY263" s="61"/>
      <c r="CZ263" s="61"/>
      <c r="DA263" s="61"/>
      <c r="DB263" s="61"/>
      <c r="DC263" s="61"/>
    </row>
    <row r="264" spans="1:107" s="58" customFormat="1" ht="17.25" customHeight="1">
      <c r="A264" s="70" t="s">
        <v>1323</v>
      </c>
      <c r="B264" s="660"/>
      <c r="C264" s="387" t="s">
        <v>122</v>
      </c>
      <c r="D264" s="387" t="s">
        <v>10</v>
      </c>
      <c r="E264" s="414" t="s">
        <v>918</v>
      </c>
      <c r="F264" s="401"/>
      <c r="G264" s="388">
        <f ca="1">VLOOKUP($C$264,[68]납품수량!$A$2:$AH$156,G$1+1,0)</f>
        <v>0</v>
      </c>
      <c r="H264" s="388">
        <f ca="1">VLOOKUP($C$264,[68]납품수량!$A$2:$AH$156,H$1+1,0)</f>
        <v>0</v>
      </c>
      <c r="I264" s="388">
        <f ca="1">VLOOKUP($C$264,[68]납품수량!$A$2:$AH$156,I$1+1,0)</f>
        <v>0</v>
      </c>
      <c r="J264" s="388">
        <f ca="1">VLOOKUP($C$264,[68]납품수량!$A$2:$AH$156,J$1+1,0)</f>
        <v>0</v>
      </c>
      <c r="K264" s="388">
        <f ca="1">VLOOKUP($C$264,[68]납품수량!$A$2:$AH$156,K$1+1,0)</f>
        <v>0</v>
      </c>
      <c r="L264" s="388">
        <f ca="1">VLOOKUP($C$264,[68]납품수량!$A$2:$AH$156,L$1+1,0)</f>
        <v>0</v>
      </c>
      <c r="M264" s="388">
        <f ca="1">VLOOKUP($C$264,[68]납품수량!$A$2:$AH$156,M$1+1,0)</f>
        <v>0</v>
      </c>
      <c r="N264" s="388">
        <f ca="1">VLOOKUP($C$264,[68]납품수량!$A$2:$AH$156,N$1+1,0)</f>
        <v>0</v>
      </c>
      <c r="O264" s="388">
        <f ca="1">VLOOKUP($C$264,[68]납품수량!$A$2:$AH$156,O$1+1,0)</f>
        <v>0</v>
      </c>
      <c r="P264" s="388">
        <f ca="1">VLOOKUP($C$264,[68]납품수량!$A$2:$AH$156,P$1+1,0)</f>
        <v>0</v>
      </c>
      <c r="Q264" s="388">
        <f ca="1">VLOOKUP($C$264,[68]납품수량!$A$2:$AH$156,Q$1+1,0)</f>
        <v>0</v>
      </c>
      <c r="R264" s="388">
        <f ca="1">VLOOKUP($C$264,[68]납품수량!$A$2:$AH$156,R$1+1,0)</f>
        <v>0</v>
      </c>
      <c r="S264" s="388">
        <f ca="1">VLOOKUP($C$264,[68]납품수량!$A$2:$AH$156,S$1+1,0)</f>
        <v>0</v>
      </c>
      <c r="T264" s="388">
        <f ca="1">VLOOKUP($C$264,[68]납품수량!$A$2:$AH$156,T$1+1,0)</f>
        <v>0</v>
      </c>
      <c r="U264" s="388">
        <f ca="1">VLOOKUP($C$264,[68]납품수량!$A$2:$AH$156,U$1+1,0)</f>
        <v>0</v>
      </c>
      <c r="V264" s="388">
        <f ca="1">VLOOKUP($C$264,[68]납품수량!$A$2:$AH$156,V$1+1,0)</f>
        <v>0</v>
      </c>
      <c r="W264" s="388">
        <f ca="1">VLOOKUP($C$264,[68]납품수량!$A$2:$AH$156,W$1+1,0)</f>
        <v>0</v>
      </c>
      <c r="X264" s="388">
        <f ca="1">VLOOKUP($C$264,[68]납품수량!$A$2:$AH$156,X$1+1,0)</f>
        <v>0</v>
      </c>
      <c r="Y264" s="388">
        <f ca="1">VLOOKUP($C$264,[68]납품수량!$A$2:$AH$156,Y$1+1,0)</f>
        <v>0</v>
      </c>
      <c r="Z264" s="388">
        <f ca="1">VLOOKUP($C$264,[68]납품수량!$A$2:$AH$156,Z$1+1,0)</f>
        <v>0</v>
      </c>
      <c r="AA264" s="388">
        <f ca="1">VLOOKUP($C$264,[68]납품수량!$A$2:$AH$156,AA$1+1,0)</f>
        <v>0</v>
      </c>
      <c r="AB264" s="388">
        <f ca="1">VLOOKUP($C$264,[68]납품수량!$A$2:$AH$156,AB$1+1,0)</f>
        <v>0</v>
      </c>
      <c r="AC264" s="388">
        <f ca="1">VLOOKUP($C$264,[68]납품수량!$A$2:$AH$156,AC$1+1,0)</f>
        <v>0</v>
      </c>
      <c r="AD264" s="388">
        <f ca="1">VLOOKUP($C$264,[68]납품수량!$A$2:$AH$156,AD$1+1,0)</f>
        <v>0</v>
      </c>
      <c r="AE264" s="388">
        <f ca="1">VLOOKUP($C$264,[68]납품수량!$A$2:$AH$156,AE$1+1,0)</f>
        <v>0</v>
      </c>
      <c r="AF264" s="388">
        <f ca="1">VLOOKUP($C$264,[68]납품수량!$A$2:$AH$156,AF$1+1,0)</f>
        <v>0</v>
      </c>
      <c r="AG264" s="388">
        <f ca="1">VLOOKUP($C$264,[68]납품수량!$A$2:$AH$156,AG$1+1,0)</f>
        <v>0</v>
      </c>
      <c r="AH264" s="388">
        <f ca="1">VLOOKUP($C$264,[68]납품수량!$A$2:$AH$156,AH$1+1,0)</f>
        <v>0</v>
      </c>
      <c r="AI264" s="388">
        <f ca="1">VLOOKUP($C$264,[68]납품수량!$A$2:$AH$156,AI$1+1,0)</f>
        <v>0</v>
      </c>
      <c r="AJ264" s="388">
        <f ca="1">VLOOKUP($C$264,[68]납품수량!$A$2:$AH$156,AJ$1+1,0)</f>
        <v>0</v>
      </c>
      <c r="AK264" s="388">
        <f ca="1">VLOOKUP($C$264,[68]납품수량!$A$2:$AH$156,AK$1+1,0)</f>
        <v>0</v>
      </c>
      <c r="AL264" s="388">
        <f t="shared" ca="1" si="279"/>
        <v>0</v>
      </c>
      <c r="AM264" s="389">
        <f t="shared" ca="1" si="274"/>
        <v>0</v>
      </c>
      <c r="AN264" s="61"/>
      <c r="AO264" s="370">
        <f t="shared" ref="AO264:BS264" ca="1" si="282">$F$264*G264</f>
        <v>0</v>
      </c>
      <c r="AP264" s="370">
        <f t="shared" ca="1" si="282"/>
        <v>0</v>
      </c>
      <c r="AQ264" s="370">
        <f t="shared" ca="1" si="282"/>
        <v>0</v>
      </c>
      <c r="AR264" s="370">
        <f t="shared" ca="1" si="282"/>
        <v>0</v>
      </c>
      <c r="AS264" s="370">
        <f t="shared" ca="1" si="282"/>
        <v>0</v>
      </c>
      <c r="AT264" s="370">
        <f t="shared" ca="1" si="282"/>
        <v>0</v>
      </c>
      <c r="AU264" s="370">
        <f t="shared" ca="1" si="282"/>
        <v>0</v>
      </c>
      <c r="AV264" s="370">
        <f t="shared" ca="1" si="282"/>
        <v>0</v>
      </c>
      <c r="AW264" s="370">
        <f t="shared" ca="1" si="282"/>
        <v>0</v>
      </c>
      <c r="AX264" s="370">
        <f t="shared" ca="1" si="282"/>
        <v>0</v>
      </c>
      <c r="AY264" s="370">
        <f t="shared" ca="1" si="282"/>
        <v>0</v>
      </c>
      <c r="AZ264" s="370">
        <f t="shared" ca="1" si="282"/>
        <v>0</v>
      </c>
      <c r="BA264" s="370">
        <f t="shared" ca="1" si="282"/>
        <v>0</v>
      </c>
      <c r="BB264" s="370">
        <f t="shared" ca="1" si="282"/>
        <v>0</v>
      </c>
      <c r="BC264" s="370">
        <f t="shared" ca="1" si="282"/>
        <v>0</v>
      </c>
      <c r="BD264" s="370">
        <f t="shared" ca="1" si="282"/>
        <v>0</v>
      </c>
      <c r="BE264" s="370">
        <f t="shared" ca="1" si="282"/>
        <v>0</v>
      </c>
      <c r="BF264" s="370">
        <f t="shared" ca="1" si="282"/>
        <v>0</v>
      </c>
      <c r="BG264" s="370">
        <f t="shared" ca="1" si="282"/>
        <v>0</v>
      </c>
      <c r="BH264" s="370">
        <f t="shared" ca="1" si="282"/>
        <v>0</v>
      </c>
      <c r="BI264" s="370">
        <f t="shared" ca="1" si="282"/>
        <v>0</v>
      </c>
      <c r="BJ264" s="370">
        <f t="shared" ca="1" si="282"/>
        <v>0</v>
      </c>
      <c r="BK264" s="370">
        <f t="shared" ca="1" si="282"/>
        <v>0</v>
      </c>
      <c r="BL264" s="370">
        <f t="shared" ca="1" si="282"/>
        <v>0</v>
      </c>
      <c r="BM264" s="370">
        <f t="shared" ca="1" si="282"/>
        <v>0</v>
      </c>
      <c r="BN264" s="370">
        <f t="shared" ca="1" si="282"/>
        <v>0</v>
      </c>
      <c r="BO264" s="370">
        <f t="shared" ca="1" si="282"/>
        <v>0</v>
      </c>
      <c r="BP264" s="370">
        <f t="shared" ca="1" si="282"/>
        <v>0</v>
      </c>
      <c r="BQ264" s="370">
        <f t="shared" ca="1" si="282"/>
        <v>0</v>
      </c>
      <c r="BR264" s="370">
        <f t="shared" ca="1" si="282"/>
        <v>0</v>
      </c>
      <c r="BS264" s="370">
        <f t="shared" ca="1" si="282"/>
        <v>0</v>
      </c>
      <c r="BT264" s="369">
        <f t="shared" ca="1" si="276"/>
        <v>0</v>
      </c>
      <c r="BU264" s="61"/>
      <c r="BV264" s="61"/>
      <c r="BW264" s="61"/>
      <c r="BX264" s="61"/>
      <c r="BY264" s="61"/>
      <c r="BZ264" s="61"/>
      <c r="CA264" s="61"/>
      <c r="CB264" s="61"/>
      <c r="CC264" s="61"/>
      <c r="CD264" s="61"/>
      <c r="CE264" s="61"/>
      <c r="CF264" s="61"/>
      <c r="CG264" s="61"/>
      <c r="CH264" s="61"/>
      <c r="CI264" s="61"/>
      <c r="CJ264" s="61"/>
      <c r="CK264" s="61"/>
      <c r="CL264" s="61"/>
      <c r="CM264" s="61"/>
      <c r="CN264" s="61"/>
      <c r="CO264" s="61"/>
      <c r="CP264" s="61"/>
      <c r="CQ264" s="61"/>
      <c r="CR264" s="61"/>
      <c r="CS264" s="61"/>
      <c r="CT264" s="61"/>
      <c r="CU264" s="61"/>
      <c r="CV264" s="61"/>
      <c r="CW264" s="61"/>
      <c r="CX264" s="61"/>
      <c r="CY264" s="61"/>
      <c r="CZ264" s="61"/>
      <c r="DA264" s="61"/>
      <c r="DB264" s="61"/>
      <c r="DC264" s="61"/>
    </row>
    <row r="265" spans="1:107" s="58" customFormat="1" ht="17.25" customHeight="1">
      <c r="A265" s="70" t="s">
        <v>1323</v>
      </c>
      <c r="B265" s="660"/>
      <c r="C265" s="387" t="s">
        <v>123</v>
      </c>
      <c r="D265" s="387" t="s">
        <v>10</v>
      </c>
      <c r="E265" s="414" t="s">
        <v>917</v>
      </c>
      <c r="F265" s="401"/>
      <c r="G265" s="388">
        <f ca="1">VLOOKUP($C$265,[68]납품수량!$A$2:$AH$156,G$1+1,0)</f>
        <v>0</v>
      </c>
      <c r="H265" s="388">
        <f ca="1">VLOOKUP($C$265,[68]납품수량!$A$2:$AH$156,H$1+1,0)</f>
        <v>0</v>
      </c>
      <c r="I265" s="388">
        <f ca="1">VLOOKUP($C$265,[68]납품수량!$A$2:$AH$156,I$1+1,0)</f>
        <v>0</v>
      </c>
      <c r="J265" s="388">
        <f ca="1">VLOOKUP($C$265,[68]납품수량!$A$2:$AH$156,J$1+1,0)</f>
        <v>0</v>
      </c>
      <c r="K265" s="388">
        <f ca="1">VLOOKUP($C$265,[68]납품수량!$A$2:$AH$156,K$1+1,0)</f>
        <v>0</v>
      </c>
      <c r="L265" s="388">
        <f ca="1">VLOOKUP($C$265,[68]납품수량!$A$2:$AH$156,L$1+1,0)</f>
        <v>0</v>
      </c>
      <c r="M265" s="388">
        <f ca="1">VLOOKUP($C$265,[68]납품수량!$A$2:$AH$156,M$1+1,0)</f>
        <v>0</v>
      </c>
      <c r="N265" s="388">
        <f ca="1">VLOOKUP($C$265,[68]납품수량!$A$2:$AH$156,N$1+1,0)</f>
        <v>0</v>
      </c>
      <c r="O265" s="388">
        <f ca="1">VLOOKUP($C$265,[68]납품수량!$A$2:$AH$156,O$1+1,0)</f>
        <v>0</v>
      </c>
      <c r="P265" s="388">
        <f ca="1">VLOOKUP($C$265,[68]납품수량!$A$2:$AH$156,P$1+1,0)</f>
        <v>0</v>
      </c>
      <c r="Q265" s="388">
        <f ca="1">VLOOKUP($C$265,[68]납품수량!$A$2:$AH$156,Q$1+1,0)</f>
        <v>0</v>
      </c>
      <c r="R265" s="388">
        <f ca="1">VLOOKUP($C$265,[68]납품수량!$A$2:$AH$156,R$1+1,0)</f>
        <v>0</v>
      </c>
      <c r="S265" s="388">
        <f ca="1">VLOOKUP($C$265,[68]납품수량!$A$2:$AH$156,S$1+1,0)</f>
        <v>0</v>
      </c>
      <c r="T265" s="388">
        <f ca="1">VLOOKUP($C$265,[68]납품수량!$A$2:$AH$156,T$1+1,0)</f>
        <v>0</v>
      </c>
      <c r="U265" s="388">
        <f ca="1">VLOOKUP($C$265,[68]납품수량!$A$2:$AH$156,U$1+1,0)</f>
        <v>0</v>
      </c>
      <c r="V265" s="388">
        <f ca="1">VLOOKUP($C$265,[68]납품수량!$A$2:$AH$156,V$1+1,0)</f>
        <v>0</v>
      </c>
      <c r="W265" s="388">
        <f ca="1">VLOOKUP($C$265,[68]납품수량!$A$2:$AH$156,W$1+1,0)</f>
        <v>0</v>
      </c>
      <c r="X265" s="388">
        <f ca="1">VLOOKUP($C$265,[68]납품수량!$A$2:$AH$156,X$1+1,0)</f>
        <v>0</v>
      </c>
      <c r="Y265" s="388">
        <f ca="1">VLOOKUP($C$265,[68]납품수량!$A$2:$AH$156,Y$1+1,0)</f>
        <v>0</v>
      </c>
      <c r="Z265" s="388">
        <f ca="1">VLOOKUP($C$265,[68]납품수량!$A$2:$AH$156,Z$1+1,0)</f>
        <v>0</v>
      </c>
      <c r="AA265" s="388">
        <f ca="1">VLOOKUP($C$265,[68]납품수량!$A$2:$AH$156,AA$1+1,0)</f>
        <v>0</v>
      </c>
      <c r="AB265" s="388">
        <f ca="1">VLOOKUP($C$265,[68]납품수량!$A$2:$AH$156,AB$1+1,0)</f>
        <v>0</v>
      </c>
      <c r="AC265" s="388">
        <f ca="1">VLOOKUP($C$265,[68]납품수량!$A$2:$AH$156,AC$1+1,0)</f>
        <v>0</v>
      </c>
      <c r="AD265" s="388">
        <f ca="1">VLOOKUP($C$265,[68]납품수량!$A$2:$AH$156,AD$1+1,0)</f>
        <v>0</v>
      </c>
      <c r="AE265" s="388">
        <f ca="1">VLOOKUP($C$265,[68]납품수량!$A$2:$AH$156,AE$1+1,0)</f>
        <v>0</v>
      </c>
      <c r="AF265" s="388">
        <f ca="1">VLOOKUP($C$265,[68]납품수량!$A$2:$AH$156,AF$1+1,0)</f>
        <v>0</v>
      </c>
      <c r="AG265" s="388">
        <f ca="1">VLOOKUP($C$265,[68]납품수량!$A$2:$AH$156,AG$1+1,0)</f>
        <v>0</v>
      </c>
      <c r="AH265" s="388">
        <f ca="1">VLOOKUP($C$265,[68]납품수량!$A$2:$AH$156,AH$1+1,0)</f>
        <v>0</v>
      </c>
      <c r="AI265" s="388">
        <f ca="1">VLOOKUP($C$265,[68]납품수량!$A$2:$AH$156,AI$1+1,0)</f>
        <v>0</v>
      </c>
      <c r="AJ265" s="388">
        <f ca="1">VLOOKUP($C$265,[68]납품수량!$A$2:$AH$156,AJ$1+1,0)</f>
        <v>0</v>
      </c>
      <c r="AK265" s="388">
        <f ca="1">VLOOKUP($C$265,[68]납품수량!$A$2:$AH$156,AK$1+1,0)</f>
        <v>0</v>
      </c>
      <c r="AL265" s="388">
        <f t="shared" ca="1" si="279"/>
        <v>0</v>
      </c>
      <c r="AM265" s="389">
        <f t="shared" ca="1" si="274"/>
        <v>0</v>
      </c>
      <c r="AN265" s="61"/>
      <c r="AO265" s="370">
        <f t="shared" ref="AO265:BS265" ca="1" si="283">$F$265*G265</f>
        <v>0</v>
      </c>
      <c r="AP265" s="370">
        <f t="shared" ca="1" si="283"/>
        <v>0</v>
      </c>
      <c r="AQ265" s="370">
        <f t="shared" ca="1" si="283"/>
        <v>0</v>
      </c>
      <c r="AR265" s="370">
        <f t="shared" ca="1" si="283"/>
        <v>0</v>
      </c>
      <c r="AS265" s="370">
        <f t="shared" ca="1" si="283"/>
        <v>0</v>
      </c>
      <c r="AT265" s="370">
        <f t="shared" ca="1" si="283"/>
        <v>0</v>
      </c>
      <c r="AU265" s="370">
        <f t="shared" ca="1" si="283"/>
        <v>0</v>
      </c>
      <c r="AV265" s="370">
        <f t="shared" ca="1" si="283"/>
        <v>0</v>
      </c>
      <c r="AW265" s="370">
        <f t="shared" ca="1" si="283"/>
        <v>0</v>
      </c>
      <c r="AX265" s="370">
        <f t="shared" ca="1" si="283"/>
        <v>0</v>
      </c>
      <c r="AY265" s="370">
        <f t="shared" ca="1" si="283"/>
        <v>0</v>
      </c>
      <c r="AZ265" s="370">
        <f t="shared" ca="1" si="283"/>
        <v>0</v>
      </c>
      <c r="BA265" s="370">
        <f t="shared" ca="1" si="283"/>
        <v>0</v>
      </c>
      <c r="BB265" s="370">
        <f t="shared" ca="1" si="283"/>
        <v>0</v>
      </c>
      <c r="BC265" s="370">
        <f t="shared" ca="1" si="283"/>
        <v>0</v>
      </c>
      <c r="BD265" s="370">
        <f t="shared" ca="1" si="283"/>
        <v>0</v>
      </c>
      <c r="BE265" s="370">
        <f t="shared" ca="1" si="283"/>
        <v>0</v>
      </c>
      <c r="BF265" s="370">
        <f t="shared" ca="1" si="283"/>
        <v>0</v>
      </c>
      <c r="BG265" s="370">
        <f t="shared" ca="1" si="283"/>
        <v>0</v>
      </c>
      <c r="BH265" s="370">
        <f t="shared" ca="1" si="283"/>
        <v>0</v>
      </c>
      <c r="BI265" s="370">
        <f t="shared" ca="1" si="283"/>
        <v>0</v>
      </c>
      <c r="BJ265" s="370">
        <f t="shared" ca="1" si="283"/>
        <v>0</v>
      </c>
      <c r="BK265" s="370">
        <f t="shared" ca="1" si="283"/>
        <v>0</v>
      </c>
      <c r="BL265" s="370">
        <f t="shared" ca="1" si="283"/>
        <v>0</v>
      </c>
      <c r="BM265" s="370">
        <f t="shared" ca="1" si="283"/>
        <v>0</v>
      </c>
      <c r="BN265" s="370">
        <f t="shared" ca="1" si="283"/>
        <v>0</v>
      </c>
      <c r="BO265" s="370">
        <f t="shared" ca="1" si="283"/>
        <v>0</v>
      </c>
      <c r="BP265" s="370">
        <f t="shared" ca="1" si="283"/>
        <v>0</v>
      </c>
      <c r="BQ265" s="370">
        <f t="shared" ca="1" si="283"/>
        <v>0</v>
      </c>
      <c r="BR265" s="370">
        <f t="shared" ca="1" si="283"/>
        <v>0</v>
      </c>
      <c r="BS265" s="370">
        <f t="shared" ca="1" si="283"/>
        <v>0</v>
      </c>
      <c r="BT265" s="369">
        <f t="shared" ca="1" si="276"/>
        <v>0</v>
      </c>
      <c r="BU265" s="61"/>
      <c r="BV265" s="61"/>
      <c r="BW265" s="61"/>
      <c r="BX265" s="61"/>
      <c r="BY265" s="61"/>
      <c r="BZ265" s="61"/>
      <c r="CA265" s="61"/>
      <c r="CB265" s="61"/>
      <c r="CC265" s="61"/>
      <c r="CD265" s="61"/>
      <c r="CE265" s="61"/>
      <c r="CF265" s="61"/>
      <c r="CG265" s="61"/>
      <c r="CH265" s="61"/>
      <c r="CI265" s="61"/>
      <c r="CJ265" s="61"/>
      <c r="CK265" s="61"/>
      <c r="CL265" s="61"/>
      <c r="CM265" s="61"/>
      <c r="CN265" s="61"/>
      <c r="CO265" s="61"/>
      <c r="CP265" s="61"/>
      <c r="CQ265" s="61"/>
      <c r="CR265" s="61"/>
      <c r="CS265" s="61"/>
      <c r="CT265" s="61"/>
      <c r="CU265" s="61"/>
      <c r="CV265" s="61"/>
      <c r="CW265" s="61"/>
      <c r="CX265" s="61"/>
      <c r="CY265" s="61"/>
      <c r="CZ265" s="61"/>
      <c r="DA265" s="61"/>
      <c r="DB265" s="61"/>
      <c r="DC265" s="61"/>
    </row>
    <row r="266" spans="1:107" s="58" customFormat="1" ht="17.25" customHeight="1">
      <c r="A266" s="70" t="s">
        <v>1323</v>
      </c>
      <c r="B266" s="660"/>
      <c r="C266" s="387" t="s">
        <v>124</v>
      </c>
      <c r="D266" s="387" t="s">
        <v>10</v>
      </c>
      <c r="E266" s="414" t="s">
        <v>916</v>
      </c>
      <c r="F266" s="401"/>
      <c r="G266" s="388">
        <f ca="1">VLOOKUP($C$266,[68]납품수량!$A$2:$AH$156,G$1+1,0)</f>
        <v>0</v>
      </c>
      <c r="H266" s="388">
        <f ca="1">VLOOKUP($C$266,[68]납품수량!$A$2:$AH$156,H$1+1,0)</f>
        <v>0</v>
      </c>
      <c r="I266" s="388">
        <f ca="1">VLOOKUP($C$266,[68]납품수량!$A$2:$AH$156,I$1+1,0)</f>
        <v>0</v>
      </c>
      <c r="J266" s="388">
        <f ca="1">VLOOKUP($C$266,[68]납품수량!$A$2:$AH$156,J$1+1,0)</f>
        <v>0</v>
      </c>
      <c r="K266" s="388">
        <f ca="1">VLOOKUP($C$266,[68]납품수량!$A$2:$AH$156,K$1+1,0)</f>
        <v>0</v>
      </c>
      <c r="L266" s="388">
        <f ca="1">VLOOKUP($C$266,[68]납품수량!$A$2:$AH$156,L$1+1,0)</f>
        <v>0</v>
      </c>
      <c r="M266" s="388">
        <f ca="1">VLOOKUP($C$266,[68]납품수량!$A$2:$AH$156,M$1+1,0)</f>
        <v>0</v>
      </c>
      <c r="N266" s="388">
        <f ca="1">VLOOKUP($C$266,[68]납품수량!$A$2:$AH$156,N$1+1,0)</f>
        <v>0</v>
      </c>
      <c r="O266" s="388">
        <f ca="1">VLOOKUP($C$266,[68]납품수량!$A$2:$AH$156,O$1+1,0)</f>
        <v>0</v>
      </c>
      <c r="P266" s="388">
        <f ca="1">VLOOKUP($C$266,[68]납품수량!$A$2:$AH$156,P$1+1,0)</f>
        <v>0</v>
      </c>
      <c r="Q266" s="388">
        <f ca="1">VLOOKUP($C$266,[68]납품수량!$A$2:$AH$156,Q$1+1,0)</f>
        <v>0</v>
      </c>
      <c r="R266" s="388">
        <f ca="1">VLOOKUP($C$266,[68]납품수량!$A$2:$AH$156,R$1+1,0)</f>
        <v>0</v>
      </c>
      <c r="S266" s="388">
        <f ca="1">VLOOKUP($C$266,[68]납품수량!$A$2:$AH$156,S$1+1,0)</f>
        <v>0</v>
      </c>
      <c r="T266" s="388">
        <f ca="1">VLOOKUP($C$266,[68]납품수량!$A$2:$AH$156,T$1+1,0)</f>
        <v>0</v>
      </c>
      <c r="U266" s="388">
        <f ca="1">VLOOKUP($C$266,[68]납품수량!$A$2:$AH$156,U$1+1,0)</f>
        <v>0</v>
      </c>
      <c r="V266" s="388">
        <f ca="1">VLOOKUP($C$266,[68]납품수량!$A$2:$AH$156,V$1+1,0)</f>
        <v>0</v>
      </c>
      <c r="W266" s="388">
        <f ca="1">VLOOKUP($C$266,[68]납품수량!$A$2:$AH$156,W$1+1,0)</f>
        <v>0</v>
      </c>
      <c r="X266" s="388">
        <f ca="1">VLOOKUP($C$266,[68]납품수량!$A$2:$AH$156,X$1+1,0)</f>
        <v>0</v>
      </c>
      <c r="Y266" s="388">
        <f ca="1">VLOOKUP($C$266,[68]납품수량!$A$2:$AH$156,Y$1+1,0)</f>
        <v>0</v>
      </c>
      <c r="Z266" s="388">
        <f ca="1">VLOOKUP($C$266,[68]납품수량!$A$2:$AH$156,Z$1+1,0)</f>
        <v>0</v>
      </c>
      <c r="AA266" s="388">
        <f ca="1">VLOOKUP($C$266,[68]납품수량!$A$2:$AH$156,AA$1+1,0)</f>
        <v>0</v>
      </c>
      <c r="AB266" s="388">
        <f ca="1">VLOOKUP($C$266,[68]납품수량!$A$2:$AH$156,AB$1+1,0)</f>
        <v>0</v>
      </c>
      <c r="AC266" s="388">
        <f ca="1">VLOOKUP($C$266,[68]납품수량!$A$2:$AH$156,AC$1+1,0)</f>
        <v>0</v>
      </c>
      <c r="AD266" s="388">
        <f ca="1">VLOOKUP($C$266,[68]납품수량!$A$2:$AH$156,AD$1+1,0)</f>
        <v>0</v>
      </c>
      <c r="AE266" s="388">
        <f ca="1">VLOOKUP($C$266,[68]납품수량!$A$2:$AH$156,AE$1+1,0)</f>
        <v>0</v>
      </c>
      <c r="AF266" s="388">
        <f ca="1">VLOOKUP($C$266,[68]납품수량!$A$2:$AH$156,AF$1+1,0)</f>
        <v>0</v>
      </c>
      <c r="AG266" s="388">
        <f ca="1">VLOOKUP($C$266,[68]납품수량!$A$2:$AH$156,AG$1+1,0)</f>
        <v>0</v>
      </c>
      <c r="AH266" s="388">
        <f ca="1">VLOOKUP($C$266,[68]납품수량!$A$2:$AH$156,AH$1+1,0)</f>
        <v>0</v>
      </c>
      <c r="AI266" s="388">
        <f ca="1">VLOOKUP($C$266,[68]납품수량!$A$2:$AH$156,AI$1+1,0)</f>
        <v>0</v>
      </c>
      <c r="AJ266" s="388">
        <f ca="1">VLOOKUP($C$266,[68]납품수량!$A$2:$AH$156,AJ$1+1,0)</f>
        <v>0</v>
      </c>
      <c r="AK266" s="388">
        <f ca="1">VLOOKUP($C$266,[68]납품수량!$A$2:$AH$156,AK$1+1,0)</f>
        <v>0</v>
      </c>
      <c r="AL266" s="388">
        <f t="shared" ca="1" si="279"/>
        <v>0</v>
      </c>
      <c r="AM266" s="389">
        <f t="shared" ca="1" si="274"/>
        <v>0</v>
      </c>
      <c r="AN266" s="61"/>
      <c r="AO266" s="370">
        <f t="shared" ref="AO266:BS266" ca="1" si="284">$F$266*G266</f>
        <v>0</v>
      </c>
      <c r="AP266" s="370">
        <f t="shared" ca="1" si="284"/>
        <v>0</v>
      </c>
      <c r="AQ266" s="370">
        <f t="shared" ca="1" si="284"/>
        <v>0</v>
      </c>
      <c r="AR266" s="370">
        <f t="shared" ca="1" si="284"/>
        <v>0</v>
      </c>
      <c r="AS266" s="370">
        <f t="shared" ca="1" si="284"/>
        <v>0</v>
      </c>
      <c r="AT266" s="370">
        <f t="shared" ca="1" si="284"/>
        <v>0</v>
      </c>
      <c r="AU266" s="370">
        <f t="shared" ca="1" si="284"/>
        <v>0</v>
      </c>
      <c r="AV266" s="370">
        <f t="shared" ca="1" si="284"/>
        <v>0</v>
      </c>
      <c r="AW266" s="370">
        <f t="shared" ca="1" si="284"/>
        <v>0</v>
      </c>
      <c r="AX266" s="370">
        <f t="shared" ca="1" si="284"/>
        <v>0</v>
      </c>
      <c r="AY266" s="370">
        <f t="shared" ca="1" si="284"/>
        <v>0</v>
      </c>
      <c r="AZ266" s="370">
        <f t="shared" ca="1" si="284"/>
        <v>0</v>
      </c>
      <c r="BA266" s="370">
        <f t="shared" ca="1" si="284"/>
        <v>0</v>
      </c>
      <c r="BB266" s="370">
        <f t="shared" ca="1" si="284"/>
        <v>0</v>
      </c>
      <c r="BC266" s="370">
        <f t="shared" ca="1" si="284"/>
        <v>0</v>
      </c>
      <c r="BD266" s="370">
        <f t="shared" ca="1" si="284"/>
        <v>0</v>
      </c>
      <c r="BE266" s="370">
        <f t="shared" ca="1" si="284"/>
        <v>0</v>
      </c>
      <c r="BF266" s="370">
        <f t="shared" ca="1" si="284"/>
        <v>0</v>
      </c>
      <c r="BG266" s="370">
        <f t="shared" ca="1" si="284"/>
        <v>0</v>
      </c>
      <c r="BH266" s="370">
        <f t="shared" ca="1" si="284"/>
        <v>0</v>
      </c>
      <c r="BI266" s="370">
        <f t="shared" ca="1" si="284"/>
        <v>0</v>
      </c>
      <c r="BJ266" s="370">
        <f t="shared" ca="1" si="284"/>
        <v>0</v>
      </c>
      <c r="BK266" s="370">
        <f t="shared" ca="1" si="284"/>
        <v>0</v>
      </c>
      <c r="BL266" s="370">
        <f t="shared" ca="1" si="284"/>
        <v>0</v>
      </c>
      <c r="BM266" s="370">
        <f t="shared" ca="1" si="284"/>
        <v>0</v>
      </c>
      <c r="BN266" s="370">
        <f t="shared" ca="1" si="284"/>
        <v>0</v>
      </c>
      <c r="BO266" s="370">
        <f t="shared" ca="1" si="284"/>
        <v>0</v>
      </c>
      <c r="BP266" s="370">
        <f t="shared" ca="1" si="284"/>
        <v>0</v>
      </c>
      <c r="BQ266" s="370">
        <f t="shared" ca="1" si="284"/>
        <v>0</v>
      </c>
      <c r="BR266" s="370">
        <f t="shared" ca="1" si="284"/>
        <v>0</v>
      </c>
      <c r="BS266" s="370">
        <f t="shared" ca="1" si="284"/>
        <v>0</v>
      </c>
      <c r="BT266" s="369">
        <f t="shared" ca="1" si="276"/>
        <v>0</v>
      </c>
      <c r="BU266" s="61"/>
      <c r="BV266" s="61"/>
      <c r="BW266" s="61"/>
      <c r="BX266" s="61"/>
      <c r="BY266" s="61"/>
      <c r="BZ266" s="61"/>
      <c r="CA266" s="61"/>
      <c r="CB266" s="61"/>
      <c r="CC266" s="61"/>
      <c r="CD266" s="61"/>
      <c r="CE266" s="61"/>
      <c r="CF266" s="61"/>
      <c r="CG266" s="61"/>
      <c r="CH266" s="61"/>
      <c r="CI266" s="61"/>
      <c r="CJ266" s="61"/>
      <c r="CK266" s="61"/>
      <c r="CL266" s="61"/>
      <c r="CM266" s="61"/>
      <c r="CN266" s="61"/>
      <c r="CO266" s="61"/>
      <c r="CP266" s="61"/>
      <c r="CQ266" s="61"/>
      <c r="CR266" s="61"/>
      <c r="CS266" s="61"/>
      <c r="CT266" s="61"/>
      <c r="CU266" s="61"/>
      <c r="CV266" s="61"/>
      <c r="CW266" s="61"/>
      <c r="CX266" s="61"/>
      <c r="CY266" s="61"/>
      <c r="CZ266" s="61"/>
      <c r="DA266" s="61"/>
      <c r="DB266" s="61"/>
      <c r="DC266" s="61"/>
    </row>
    <row r="267" spans="1:107">
      <c r="A267" s="70" t="s">
        <v>1323</v>
      </c>
      <c r="B267" s="660"/>
      <c r="C267" s="367" t="s">
        <v>125</v>
      </c>
      <c r="D267" s="367" t="s">
        <v>10</v>
      </c>
      <c r="E267" s="417" t="s">
        <v>822</v>
      </c>
      <c r="F267" s="401"/>
      <c r="G267" s="388">
        <f ca="1">VLOOKUP($C$267,[68]납품수량!$A$2:$AH$156,G$1+1,0)</f>
        <v>0</v>
      </c>
      <c r="H267" s="388">
        <f ca="1">VLOOKUP($C$267,[68]납품수량!$A$2:$AH$156,H$1+1,0)</f>
        <v>0</v>
      </c>
      <c r="I267" s="388">
        <f ca="1">VLOOKUP($C$267,[68]납품수량!$A$2:$AH$156,I$1+1,0)</f>
        <v>0</v>
      </c>
      <c r="J267" s="388">
        <f ca="1">VLOOKUP($C$267,[68]납품수량!$A$2:$AH$156,J$1+1,0)</f>
        <v>0</v>
      </c>
      <c r="K267" s="388">
        <f ca="1">VLOOKUP($C$267,[68]납품수량!$A$2:$AH$156,K$1+1,0)</f>
        <v>0</v>
      </c>
      <c r="L267" s="388">
        <f ca="1">VLOOKUP($C$267,[68]납품수량!$A$2:$AH$156,L$1+1,0)</f>
        <v>0</v>
      </c>
      <c r="M267" s="388">
        <f ca="1">VLOOKUP($C$267,[68]납품수량!$A$2:$AH$156,M$1+1,0)</f>
        <v>0</v>
      </c>
      <c r="N267" s="388">
        <f ca="1">VLOOKUP($C$267,[68]납품수량!$A$2:$AH$156,N$1+1,0)</f>
        <v>0</v>
      </c>
      <c r="O267" s="388">
        <f ca="1">VLOOKUP($C$267,[68]납품수량!$A$2:$AH$156,O$1+1,0)</f>
        <v>0</v>
      </c>
      <c r="P267" s="388">
        <f ca="1">VLOOKUP($C$267,[68]납품수량!$A$2:$AH$156,P$1+1,0)</f>
        <v>0</v>
      </c>
      <c r="Q267" s="388">
        <f ca="1">VLOOKUP($C$267,[68]납품수량!$A$2:$AH$156,Q$1+1,0)</f>
        <v>0</v>
      </c>
      <c r="R267" s="388">
        <f ca="1">VLOOKUP($C$267,[68]납품수량!$A$2:$AH$156,R$1+1,0)</f>
        <v>0</v>
      </c>
      <c r="S267" s="388">
        <f ca="1">VLOOKUP($C$267,[68]납품수량!$A$2:$AH$156,S$1+1,0)</f>
        <v>0</v>
      </c>
      <c r="T267" s="388">
        <f ca="1">VLOOKUP($C$267,[68]납품수량!$A$2:$AH$156,T$1+1,0)</f>
        <v>0</v>
      </c>
      <c r="U267" s="388">
        <f ca="1">VLOOKUP($C$267,[68]납품수량!$A$2:$AH$156,U$1+1,0)</f>
        <v>0</v>
      </c>
      <c r="V267" s="388">
        <f ca="1">VLOOKUP($C$267,[68]납품수량!$A$2:$AH$156,V$1+1,0)</f>
        <v>0</v>
      </c>
      <c r="W267" s="388">
        <f ca="1">VLOOKUP($C$267,[68]납품수량!$A$2:$AH$156,W$1+1,0)</f>
        <v>0</v>
      </c>
      <c r="X267" s="388">
        <f ca="1">VLOOKUP($C$267,[68]납품수량!$A$2:$AH$156,X$1+1,0)</f>
        <v>0</v>
      </c>
      <c r="Y267" s="388">
        <f ca="1">VLOOKUP($C$267,[68]납품수량!$A$2:$AH$156,Y$1+1,0)</f>
        <v>0</v>
      </c>
      <c r="Z267" s="388">
        <f ca="1">VLOOKUP($C$267,[68]납품수량!$A$2:$AH$156,Z$1+1,0)</f>
        <v>0</v>
      </c>
      <c r="AA267" s="388">
        <f ca="1">VLOOKUP($C$267,[68]납품수량!$A$2:$AH$156,AA$1+1,0)</f>
        <v>0</v>
      </c>
      <c r="AB267" s="388">
        <f ca="1">VLOOKUP($C$267,[68]납품수량!$A$2:$AH$156,AB$1+1,0)</f>
        <v>0</v>
      </c>
      <c r="AC267" s="388">
        <f ca="1">VLOOKUP($C$267,[68]납품수량!$A$2:$AH$156,AC$1+1,0)</f>
        <v>0</v>
      </c>
      <c r="AD267" s="388">
        <f ca="1">VLOOKUP($C$267,[68]납품수량!$A$2:$AH$156,AD$1+1,0)</f>
        <v>0</v>
      </c>
      <c r="AE267" s="388">
        <f ca="1">VLOOKUP($C$267,[68]납품수량!$A$2:$AH$156,AE$1+1,0)</f>
        <v>0</v>
      </c>
      <c r="AF267" s="388">
        <f ca="1">VLOOKUP($C$267,[68]납품수량!$A$2:$AH$156,AF$1+1,0)</f>
        <v>0</v>
      </c>
      <c r="AG267" s="388">
        <f ca="1">VLOOKUP($C$267,[68]납품수량!$A$2:$AH$156,AG$1+1,0)</f>
        <v>0</v>
      </c>
      <c r="AH267" s="388">
        <f ca="1">VLOOKUP($C$267,[68]납품수량!$A$2:$AH$156,AH$1+1,0)</f>
        <v>0</v>
      </c>
      <c r="AI267" s="388">
        <f ca="1">VLOOKUP($C$267,[68]납품수량!$A$2:$AH$156,AI$1+1,0)</f>
        <v>0</v>
      </c>
      <c r="AJ267" s="388">
        <f ca="1">VLOOKUP($C$267,[68]납품수량!$A$2:$AH$156,AJ$1+1,0)</f>
        <v>0</v>
      </c>
      <c r="AK267" s="388">
        <f ca="1">VLOOKUP($C$267,[68]납품수량!$A$2:$AH$156,AK$1+1,0)</f>
        <v>0</v>
      </c>
      <c r="AL267" s="388">
        <f t="shared" ca="1" si="279"/>
        <v>0</v>
      </c>
      <c r="AM267" s="389">
        <f t="shared" ca="1" si="274"/>
        <v>0</v>
      </c>
      <c r="AO267" s="370">
        <f t="shared" ref="AO267:BS267" ca="1" si="285">$F$267*G267</f>
        <v>0</v>
      </c>
      <c r="AP267" s="370">
        <f t="shared" ca="1" si="285"/>
        <v>0</v>
      </c>
      <c r="AQ267" s="370">
        <f t="shared" ca="1" si="285"/>
        <v>0</v>
      </c>
      <c r="AR267" s="370">
        <f t="shared" ca="1" si="285"/>
        <v>0</v>
      </c>
      <c r="AS267" s="370">
        <f t="shared" ca="1" si="285"/>
        <v>0</v>
      </c>
      <c r="AT267" s="370">
        <f t="shared" ca="1" si="285"/>
        <v>0</v>
      </c>
      <c r="AU267" s="370">
        <f t="shared" ca="1" si="285"/>
        <v>0</v>
      </c>
      <c r="AV267" s="370">
        <f t="shared" ca="1" si="285"/>
        <v>0</v>
      </c>
      <c r="AW267" s="370">
        <f t="shared" ca="1" si="285"/>
        <v>0</v>
      </c>
      <c r="AX267" s="370">
        <f t="shared" ca="1" si="285"/>
        <v>0</v>
      </c>
      <c r="AY267" s="370">
        <f t="shared" ca="1" si="285"/>
        <v>0</v>
      </c>
      <c r="AZ267" s="370">
        <f t="shared" ca="1" si="285"/>
        <v>0</v>
      </c>
      <c r="BA267" s="370">
        <f t="shared" ca="1" si="285"/>
        <v>0</v>
      </c>
      <c r="BB267" s="370">
        <f t="shared" ca="1" si="285"/>
        <v>0</v>
      </c>
      <c r="BC267" s="370">
        <f t="shared" ca="1" si="285"/>
        <v>0</v>
      </c>
      <c r="BD267" s="370">
        <f t="shared" ca="1" si="285"/>
        <v>0</v>
      </c>
      <c r="BE267" s="370">
        <f t="shared" ca="1" si="285"/>
        <v>0</v>
      </c>
      <c r="BF267" s="370">
        <f t="shared" ca="1" si="285"/>
        <v>0</v>
      </c>
      <c r="BG267" s="370">
        <f t="shared" ca="1" si="285"/>
        <v>0</v>
      </c>
      <c r="BH267" s="370">
        <f t="shared" ca="1" si="285"/>
        <v>0</v>
      </c>
      <c r="BI267" s="370">
        <f t="shared" ca="1" si="285"/>
        <v>0</v>
      </c>
      <c r="BJ267" s="370">
        <f t="shared" ca="1" si="285"/>
        <v>0</v>
      </c>
      <c r="BK267" s="370">
        <f t="shared" ca="1" si="285"/>
        <v>0</v>
      </c>
      <c r="BL267" s="370">
        <f t="shared" ca="1" si="285"/>
        <v>0</v>
      </c>
      <c r="BM267" s="370">
        <f t="shared" ca="1" si="285"/>
        <v>0</v>
      </c>
      <c r="BN267" s="370">
        <f t="shared" ca="1" si="285"/>
        <v>0</v>
      </c>
      <c r="BO267" s="370">
        <f t="shared" ca="1" si="285"/>
        <v>0</v>
      </c>
      <c r="BP267" s="370">
        <f t="shared" ca="1" si="285"/>
        <v>0</v>
      </c>
      <c r="BQ267" s="370">
        <f t="shared" ca="1" si="285"/>
        <v>0</v>
      </c>
      <c r="BR267" s="370">
        <f t="shared" ca="1" si="285"/>
        <v>0</v>
      </c>
      <c r="BS267" s="370">
        <f t="shared" ca="1" si="285"/>
        <v>0</v>
      </c>
      <c r="BT267" s="369">
        <f t="shared" ca="1" si="276"/>
        <v>0</v>
      </c>
    </row>
    <row r="268" spans="1:107">
      <c r="A268" s="70" t="s">
        <v>1323</v>
      </c>
      <c r="B268" s="660"/>
      <c r="C268" s="367" t="s">
        <v>126</v>
      </c>
      <c r="D268" s="367" t="s">
        <v>10</v>
      </c>
      <c r="E268" s="417" t="s">
        <v>168</v>
      </c>
      <c r="F268" s="401"/>
      <c r="G268" s="388">
        <f ca="1">VLOOKUP($C$268,[68]납품수량!$A$2:$AH$156,G$1+1,0)</f>
        <v>0</v>
      </c>
      <c r="H268" s="388">
        <f ca="1">VLOOKUP($C$268,[68]납품수량!$A$2:$AH$156,H$1+1,0)</f>
        <v>0</v>
      </c>
      <c r="I268" s="388">
        <f ca="1">VLOOKUP($C$268,[68]납품수량!$A$2:$AH$156,I$1+1,0)</f>
        <v>0</v>
      </c>
      <c r="J268" s="388">
        <f ca="1">VLOOKUP($C$268,[68]납품수량!$A$2:$AH$156,J$1+1,0)</f>
        <v>0</v>
      </c>
      <c r="K268" s="388">
        <f ca="1">VLOOKUP($C$268,[68]납품수량!$A$2:$AH$156,K$1+1,0)</f>
        <v>0</v>
      </c>
      <c r="L268" s="388">
        <f ca="1">VLOOKUP($C$268,[68]납품수량!$A$2:$AH$156,L$1+1,0)</f>
        <v>0</v>
      </c>
      <c r="M268" s="388">
        <f ca="1">VLOOKUP($C$268,[68]납품수량!$A$2:$AH$156,M$1+1,0)</f>
        <v>0</v>
      </c>
      <c r="N268" s="388">
        <f ca="1">VLOOKUP($C$268,[68]납품수량!$A$2:$AH$156,N$1+1,0)</f>
        <v>0</v>
      </c>
      <c r="O268" s="388">
        <f ca="1">VLOOKUP($C$268,[68]납품수량!$A$2:$AH$156,O$1+1,0)</f>
        <v>0</v>
      </c>
      <c r="P268" s="388">
        <f ca="1">VLOOKUP($C$268,[68]납품수량!$A$2:$AH$156,P$1+1,0)</f>
        <v>0</v>
      </c>
      <c r="Q268" s="388">
        <f ca="1">VLOOKUP($C$268,[68]납품수량!$A$2:$AH$156,Q$1+1,0)</f>
        <v>0</v>
      </c>
      <c r="R268" s="388">
        <f ca="1">VLOOKUP($C$268,[68]납품수량!$A$2:$AH$156,R$1+1,0)</f>
        <v>0</v>
      </c>
      <c r="S268" s="388">
        <f ca="1">VLOOKUP($C$268,[68]납품수량!$A$2:$AH$156,S$1+1,0)</f>
        <v>0</v>
      </c>
      <c r="T268" s="388">
        <f ca="1">VLOOKUP($C$268,[68]납품수량!$A$2:$AH$156,T$1+1,0)</f>
        <v>0</v>
      </c>
      <c r="U268" s="388">
        <f ca="1">VLOOKUP($C$268,[68]납품수량!$A$2:$AH$156,U$1+1,0)</f>
        <v>0</v>
      </c>
      <c r="V268" s="388">
        <f ca="1">VLOOKUP($C$268,[68]납품수량!$A$2:$AH$156,V$1+1,0)</f>
        <v>0</v>
      </c>
      <c r="W268" s="388">
        <f ca="1">VLOOKUP($C$268,[68]납품수량!$A$2:$AH$156,W$1+1,0)</f>
        <v>0</v>
      </c>
      <c r="X268" s="388">
        <f ca="1">VLOOKUP($C$268,[68]납품수량!$A$2:$AH$156,X$1+1,0)</f>
        <v>0</v>
      </c>
      <c r="Y268" s="388">
        <f ca="1">VLOOKUP($C$268,[68]납품수량!$A$2:$AH$156,Y$1+1,0)</f>
        <v>0</v>
      </c>
      <c r="Z268" s="388">
        <f ca="1">VLOOKUP($C$268,[68]납품수량!$A$2:$AH$156,Z$1+1,0)</f>
        <v>0</v>
      </c>
      <c r="AA268" s="388">
        <f ca="1">VLOOKUP($C$268,[68]납품수량!$A$2:$AH$156,AA$1+1,0)</f>
        <v>0</v>
      </c>
      <c r="AB268" s="388">
        <f ca="1">VLOOKUP($C$268,[68]납품수량!$A$2:$AH$156,AB$1+1,0)</f>
        <v>0</v>
      </c>
      <c r="AC268" s="388">
        <f ca="1">VLOOKUP($C$268,[68]납품수량!$A$2:$AH$156,AC$1+1,0)</f>
        <v>0</v>
      </c>
      <c r="AD268" s="388">
        <f ca="1">VLOOKUP($C$268,[68]납품수량!$A$2:$AH$156,AD$1+1,0)</f>
        <v>0</v>
      </c>
      <c r="AE268" s="388">
        <f ca="1">VLOOKUP($C$268,[68]납품수량!$A$2:$AH$156,AE$1+1,0)</f>
        <v>0</v>
      </c>
      <c r="AF268" s="388">
        <f ca="1">VLOOKUP($C$268,[68]납품수량!$A$2:$AH$156,AF$1+1,0)</f>
        <v>0</v>
      </c>
      <c r="AG268" s="388">
        <f ca="1">VLOOKUP($C$268,[68]납품수량!$A$2:$AH$156,AG$1+1,0)</f>
        <v>0</v>
      </c>
      <c r="AH268" s="388">
        <f ca="1">VLOOKUP($C$268,[68]납품수량!$A$2:$AH$156,AH$1+1,0)</f>
        <v>0</v>
      </c>
      <c r="AI268" s="388">
        <f ca="1">VLOOKUP($C$268,[68]납품수량!$A$2:$AH$156,AI$1+1,0)</f>
        <v>0</v>
      </c>
      <c r="AJ268" s="388">
        <f ca="1">VLOOKUP($C$268,[68]납품수량!$A$2:$AH$156,AJ$1+1,0)</f>
        <v>0</v>
      </c>
      <c r="AK268" s="388">
        <f ca="1">VLOOKUP($C$268,[68]납품수량!$A$2:$AH$156,AK$1+1,0)</f>
        <v>0</v>
      </c>
      <c r="AL268" s="388">
        <f t="shared" ca="1" si="279"/>
        <v>0</v>
      </c>
      <c r="AM268" s="389">
        <f t="shared" ca="1" si="274"/>
        <v>0</v>
      </c>
      <c r="AO268" s="370">
        <f t="shared" ref="AO268:BS268" ca="1" si="286">$F$268*G268</f>
        <v>0</v>
      </c>
      <c r="AP268" s="370">
        <f t="shared" ca="1" si="286"/>
        <v>0</v>
      </c>
      <c r="AQ268" s="370">
        <f t="shared" ca="1" si="286"/>
        <v>0</v>
      </c>
      <c r="AR268" s="370">
        <f t="shared" ca="1" si="286"/>
        <v>0</v>
      </c>
      <c r="AS268" s="370">
        <f t="shared" ca="1" si="286"/>
        <v>0</v>
      </c>
      <c r="AT268" s="370">
        <f t="shared" ca="1" si="286"/>
        <v>0</v>
      </c>
      <c r="AU268" s="370">
        <f t="shared" ca="1" si="286"/>
        <v>0</v>
      </c>
      <c r="AV268" s="370">
        <f t="shared" ca="1" si="286"/>
        <v>0</v>
      </c>
      <c r="AW268" s="370">
        <f t="shared" ca="1" si="286"/>
        <v>0</v>
      </c>
      <c r="AX268" s="370">
        <f t="shared" ca="1" si="286"/>
        <v>0</v>
      </c>
      <c r="AY268" s="370">
        <f t="shared" ca="1" si="286"/>
        <v>0</v>
      </c>
      <c r="AZ268" s="370">
        <f t="shared" ca="1" si="286"/>
        <v>0</v>
      </c>
      <c r="BA268" s="370">
        <f t="shared" ca="1" si="286"/>
        <v>0</v>
      </c>
      <c r="BB268" s="370">
        <f t="shared" ca="1" si="286"/>
        <v>0</v>
      </c>
      <c r="BC268" s="370">
        <f t="shared" ca="1" si="286"/>
        <v>0</v>
      </c>
      <c r="BD268" s="370">
        <f t="shared" ca="1" si="286"/>
        <v>0</v>
      </c>
      <c r="BE268" s="370">
        <f t="shared" ca="1" si="286"/>
        <v>0</v>
      </c>
      <c r="BF268" s="370">
        <f t="shared" ca="1" si="286"/>
        <v>0</v>
      </c>
      <c r="BG268" s="370">
        <f t="shared" ca="1" si="286"/>
        <v>0</v>
      </c>
      <c r="BH268" s="370">
        <f t="shared" ca="1" si="286"/>
        <v>0</v>
      </c>
      <c r="BI268" s="370">
        <f t="shared" ca="1" si="286"/>
        <v>0</v>
      </c>
      <c r="BJ268" s="370">
        <f t="shared" ca="1" si="286"/>
        <v>0</v>
      </c>
      <c r="BK268" s="370">
        <f t="shared" ca="1" si="286"/>
        <v>0</v>
      </c>
      <c r="BL268" s="370">
        <f t="shared" ca="1" si="286"/>
        <v>0</v>
      </c>
      <c r="BM268" s="370">
        <f t="shared" ca="1" si="286"/>
        <v>0</v>
      </c>
      <c r="BN268" s="370">
        <f t="shared" ca="1" si="286"/>
        <v>0</v>
      </c>
      <c r="BO268" s="370">
        <f t="shared" ca="1" si="286"/>
        <v>0</v>
      </c>
      <c r="BP268" s="370">
        <f t="shared" ca="1" si="286"/>
        <v>0</v>
      </c>
      <c r="BQ268" s="370">
        <f t="shared" ca="1" si="286"/>
        <v>0</v>
      </c>
      <c r="BR268" s="370">
        <f t="shared" ca="1" si="286"/>
        <v>0</v>
      </c>
      <c r="BS268" s="370">
        <f t="shared" ca="1" si="286"/>
        <v>0</v>
      </c>
      <c r="BT268" s="369">
        <f t="shared" ca="1" si="276"/>
        <v>0</v>
      </c>
    </row>
    <row r="269" spans="1:107">
      <c r="A269" s="70" t="s">
        <v>1323</v>
      </c>
      <c r="B269" s="660"/>
      <c r="C269" s="367" t="s">
        <v>127</v>
      </c>
      <c r="D269" s="367" t="s">
        <v>10</v>
      </c>
      <c r="E269" s="417" t="s">
        <v>914</v>
      </c>
      <c r="F269" s="401"/>
      <c r="G269" s="388">
        <f ca="1">VLOOKUP($C$269,[68]납품수량!$A$2:$AH$156,G$1+1,0)</f>
        <v>0</v>
      </c>
      <c r="H269" s="388">
        <f ca="1">VLOOKUP($C$269,[68]납품수량!$A$2:$AH$156,H$1+1,0)</f>
        <v>0</v>
      </c>
      <c r="I269" s="388">
        <f ca="1">VLOOKUP($C$269,[68]납품수량!$A$2:$AH$156,I$1+1,0)</f>
        <v>0</v>
      </c>
      <c r="J269" s="388">
        <f ca="1">VLOOKUP($C$269,[68]납품수량!$A$2:$AH$156,J$1+1,0)</f>
        <v>0</v>
      </c>
      <c r="K269" s="388">
        <f ca="1">VLOOKUP($C$269,[68]납품수량!$A$2:$AH$156,K$1+1,0)</f>
        <v>0</v>
      </c>
      <c r="L269" s="388">
        <f ca="1">VLOOKUP($C$269,[68]납품수량!$A$2:$AH$156,L$1+1,0)</f>
        <v>0</v>
      </c>
      <c r="M269" s="388">
        <f ca="1">VLOOKUP($C$269,[68]납품수량!$A$2:$AH$156,M$1+1,0)</f>
        <v>0</v>
      </c>
      <c r="N269" s="388">
        <f ca="1">VLOOKUP($C$269,[68]납품수량!$A$2:$AH$156,N$1+1,0)</f>
        <v>0</v>
      </c>
      <c r="O269" s="388">
        <f ca="1">VLOOKUP($C$269,[68]납품수량!$A$2:$AH$156,O$1+1,0)</f>
        <v>0</v>
      </c>
      <c r="P269" s="388">
        <f ca="1">VLOOKUP($C$269,[68]납품수량!$A$2:$AH$156,P$1+1,0)</f>
        <v>0</v>
      </c>
      <c r="Q269" s="388">
        <f ca="1">VLOOKUP($C$269,[68]납품수량!$A$2:$AH$156,Q$1+1,0)</f>
        <v>0</v>
      </c>
      <c r="R269" s="388">
        <f ca="1">VLOOKUP($C$269,[68]납품수량!$A$2:$AH$156,R$1+1,0)</f>
        <v>0</v>
      </c>
      <c r="S269" s="388">
        <f ca="1">VLOOKUP($C$269,[68]납품수량!$A$2:$AH$156,S$1+1,0)</f>
        <v>0</v>
      </c>
      <c r="T269" s="388">
        <f ca="1">VLOOKUP($C$269,[68]납품수량!$A$2:$AH$156,T$1+1,0)</f>
        <v>0</v>
      </c>
      <c r="U269" s="388">
        <f ca="1">VLOOKUP($C$269,[68]납품수량!$A$2:$AH$156,U$1+1,0)</f>
        <v>0</v>
      </c>
      <c r="V269" s="388">
        <f ca="1">VLOOKUP($C$269,[68]납품수량!$A$2:$AH$156,V$1+1,0)</f>
        <v>0</v>
      </c>
      <c r="W269" s="388">
        <f ca="1">VLOOKUP($C$269,[68]납품수량!$A$2:$AH$156,W$1+1,0)</f>
        <v>0</v>
      </c>
      <c r="X269" s="388">
        <f ca="1">VLOOKUP($C$269,[68]납품수량!$A$2:$AH$156,X$1+1,0)</f>
        <v>0</v>
      </c>
      <c r="Y269" s="388">
        <f ca="1">VLOOKUP($C$269,[68]납품수량!$A$2:$AH$156,Y$1+1,0)</f>
        <v>0</v>
      </c>
      <c r="Z269" s="388">
        <f ca="1">VLOOKUP($C$269,[68]납품수량!$A$2:$AH$156,Z$1+1,0)</f>
        <v>0</v>
      </c>
      <c r="AA269" s="388">
        <f ca="1">VLOOKUP($C$269,[68]납품수량!$A$2:$AH$156,AA$1+1,0)</f>
        <v>0</v>
      </c>
      <c r="AB269" s="388">
        <f ca="1">VLOOKUP($C$269,[68]납품수량!$A$2:$AH$156,AB$1+1,0)</f>
        <v>0</v>
      </c>
      <c r="AC269" s="388">
        <f ca="1">VLOOKUP($C$269,[68]납품수량!$A$2:$AH$156,AC$1+1,0)</f>
        <v>0</v>
      </c>
      <c r="AD269" s="388">
        <f ca="1">VLOOKUP($C$269,[68]납품수량!$A$2:$AH$156,AD$1+1,0)</f>
        <v>0</v>
      </c>
      <c r="AE269" s="388">
        <f ca="1">VLOOKUP($C$269,[68]납품수량!$A$2:$AH$156,AE$1+1,0)</f>
        <v>0</v>
      </c>
      <c r="AF269" s="388">
        <f ca="1">VLOOKUP($C$269,[68]납품수량!$A$2:$AH$156,AF$1+1,0)</f>
        <v>0</v>
      </c>
      <c r="AG269" s="388">
        <f ca="1">VLOOKUP($C$269,[68]납품수량!$A$2:$AH$156,AG$1+1,0)</f>
        <v>0</v>
      </c>
      <c r="AH269" s="388">
        <f ca="1">VLOOKUP($C$269,[68]납품수량!$A$2:$AH$156,AH$1+1,0)</f>
        <v>0</v>
      </c>
      <c r="AI269" s="388">
        <f ca="1">VLOOKUP($C$269,[68]납품수량!$A$2:$AH$156,AI$1+1,0)</f>
        <v>0</v>
      </c>
      <c r="AJ269" s="388">
        <f ca="1">VLOOKUP($C$269,[68]납품수량!$A$2:$AH$156,AJ$1+1,0)</f>
        <v>0</v>
      </c>
      <c r="AK269" s="388">
        <f ca="1">VLOOKUP($C$269,[68]납품수량!$A$2:$AH$156,AK$1+1,0)</f>
        <v>0</v>
      </c>
      <c r="AL269" s="388">
        <f t="shared" ca="1" si="279"/>
        <v>0</v>
      </c>
      <c r="AM269" s="389">
        <f t="shared" ca="1" si="274"/>
        <v>0</v>
      </c>
      <c r="AO269" s="370">
        <f t="shared" ref="AO269:BS269" ca="1" si="287">$F$269*G269</f>
        <v>0</v>
      </c>
      <c r="AP269" s="370">
        <f t="shared" ca="1" si="287"/>
        <v>0</v>
      </c>
      <c r="AQ269" s="370">
        <f t="shared" ca="1" si="287"/>
        <v>0</v>
      </c>
      <c r="AR269" s="370">
        <f t="shared" ca="1" si="287"/>
        <v>0</v>
      </c>
      <c r="AS269" s="370">
        <f t="shared" ca="1" si="287"/>
        <v>0</v>
      </c>
      <c r="AT269" s="370">
        <f t="shared" ca="1" si="287"/>
        <v>0</v>
      </c>
      <c r="AU269" s="370">
        <f t="shared" ca="1" si="287"/>
        <v>0</v>
      </c>
      <c r="AV269" s="370">
        <f t="shared" ca="1" si="287"/>
        <v>0</v>
      </c>
      <c r="AW269" s="370">
        <f t="shared" ca="1" si="287"/>
        <v>0</v>
      </c>
      <c r="AX269" s="370">
        <f t="shared" ca="1" si="287"/>
        <v>0</v>
      </c>
      <c r="AY269" s="370">
        <f t="shared" ca="1" si="287"/>
        <v>0</v>
      </c>
      <c r="AZ269" s="370">
        <f t="shared" ca="1" si="287"/>
        <v>0</v>
      </c>
      <c r="BA269" s="370">
        <f t="shared" ca="1" si="287"/>
        <v>0</v>
      </c>
      <c r="BB269" s="370">
        <f t="shared" ca="1" si="287"/>
        <v>0</v>
      </c>
      <c r="BC269" s="370">
        <f t="shared" ca="1" si="287"/>
        <v>0</v>
      </c>
      <c r="BD269" s="370">
        <f t="shared" ca="1" si="287"/>
        <v>0</v>
      </c>
      <c r="BE269" s="370">
        <f t="shared" ca="1" si="287"/>
        <v>0</v>
      </c>
      <c r="BF269" s="370">
        <f t="shared" ca="1" si="287"/>
        <v>0</v>
      </c>
      <c r="BG269" s="370">
        <f t="shared" ca="1" si="287"/>
        <v>0</v>
      </c>
      <c r="BH269" s="370">
        <f t="shared" ca="1" si="287"/>
        <v>0</v>
      </c>
      <c r="BI269" s="370">
        <f t="shared" ca="1" si="287"/>
        <v>0</v>
      </c>
      <c r="BJ269" s="370">
        <f t="shared" ca="1" si="287"/>
        <v>0</v>
      </c>
      <c r="BK269" s="370">
        <f t="shared" ca="1" si="287"/>
        <v>0</v>
      </c>
      <c r="BL269" s="370">
        <f t="shared" ca="1" si="287"/>
        <v>0</v>
      </c>
      <c r="BM269" s="370">
        <f t="shared" ca="1" si="287"/>
        <v>0</v>
      </c>
      <c r="BN269" s="370">
        <f t="shared" ca="1" si="287"/>
        <v>0</v>
      </c>
      <c r="BO269" s="370">
        <f t="shared" ca="1" si="287"/>
        <v>0</v>
      </c>
      <c r="BP269" s="370">
        <f t="shared" ca="1" si="287"/>
        <v>0</v>
      </c>
      <c r="BQ269" s="370">
        <f t="shared" ca="1" si="287"/>
        <v>0</v>
      </c>
      <c r="BR269" s="370">
        <f t="shared" ca="1" si="287"/>
        <v>0</v>
      </c>
      <c r="BS269" s="370">
        <f t="shared" ca="1" si="287"/>
        <v>0</v>
      </c>
      <c r="BT269" s="369">
        <f t="shared" ca="1" si="276"/>
        <v>0</v>
      </c>
    </row>
    <row r="270" spans="1:107">
      <c r="A270" s="70" t="s">
        <v>1323</v>
      </c>
      <c r="B270" s="660"/>
      <c r="C270" s="367" t="s">
        <v>128</v>
      </c>
      <c r="D270" s="367" t="s">
        <v>915</v>
      </c>
      <c r="E270" s="417" t="s">
        <v>914</v>
      </c>
      <c r="F270" s="401"/>
      <c r="G270" s="388">
        <f ca="1">VLOOKUP($C$270,[68]납품수량!$A$2:$AH$156,G$1+1,0)</f>
        <v>0</v>
      </c>
      <c r="H270" s="388">
        <f ca="1">VLOOKUP($C$270,[68]납품수량!$A$2:$AH$156,H$1+1,0)</f>
        <v>0</v>
      </c>
      <c r="I270" s="388">
        <f ca="1">VLOOKUP($C$270,[68]납품수량!$A$2:$AH$156,I$1+1,0)</f>
        <v>0</v>
      </c>
      <c r="J270" s="388">
        <f ca="1">VLOOKUP($C$270,[68]납품수량!$A$2:$AH$156,J$1+1,0)</f>
        <v>0</v>
      </c>
      <c r="K270" s="388">
        <f ca="1">VLOOKUP($C$270,[68]납품수량!$A$2:$AH$156,K$1+1,0)</f>
        <v>0</v>
      </c>
      <c r="L270" s="388">
        <f ca="1">VLOOKUP($C$270,[68]납품수량!$A$2:$AH$156,L$1+1,0)</f>
        <v>0</v>
      </c>
      <c r="M270" s="388">
        <f ca="1">VLOOKUP($C$270,[68]납품수량!$A$2:$AH$156,M$1+1,0)</f>
        <v>0</v>
      </c>
      <c r="N270" s="388">
        <f ca="1">VLOOKUP($C$270,[68]납품수량!$A$2:$AH$156,N$1+1,0)</f>
        <v>0</v>
      </c>
      <c r="O270" s="388">
        <f ca="1">VLOOKUP($C$270,[68]납품수량!$A$2:$AH$156,O$1+1,0)</f>
        <v>0</v>
      </c>
      <c r="P270" s="388">
        <f ca="1">VLOOKUP($C$270,[68]납품수량!$A$2:$AH$156,P$1+1,0)</f>
        <v>0</v>
      </c>
      <c r="Q270" s="388">
        <f ca="1">VLOOKUP($C$270,[68]납품수량!$A$2:$AH$156,Q$1+1,0)</f>
        <v>0</v>
      </c>
      <c r="R270" s="388">
        <f ca="1">VLOOKUP($C$270,[68]납품수량!$A$2:$AH$156,R$1+1,0)</f>
        <v>0</v>
      </c>
      <c r="S270" s="388">
        <f ca="1">VLOOKUP($C$270,[68]납품수량!$A$2:$AH$156,S$1+1,0)</f>
        <v>0</v>
      </c>
      <c r="T270" s="388">
        <f ca="1">VLOOKUP($C$270,[68]납품수량!$A$2:$AH$156,T$1+1,0)</f>
        <v>0</v>
      </c>
      <c r="U270" s="388">
        <f ca="1">VLOOKUP($C$270,[68]납품수량!$A$2:$AH$156,U$1+1,0)</f>
        <v>0</v>
      </c>
      <c r="V270" s="388">
        <f ca="1">VLOOKUP($C$270,[68]납품수량!$A$2:$AH$156,V$1+1,0)</f>
        <v>0</v>
      </c>
      <c r="W270" s="388">
        <f ca="1">VLOOKUP($C$270,[68]납품수량!$A$2:$AH$156,W$1+1,0)</f>
        <v>0</v>
      </c>
      <c r="X270" s="388">
        <f ca="1">VLOOKUP($C$270,[68]납품수량!$A$2:$AH$156,X$1+1,0)</f>
        <v>0</v>
      </c>
      <c r="Y270" s="388">
        <f ca="1">VLOOKUP($C$270,[68]납품수량!$A$2:$AH$156,Y$1+1,0)</f>
        <v>0</v>
      </c>
      <c r="Z270" s="388">
        <f ca="1">VLOOKUP($C$270,[68]납품수량!$A$2:$AH$156,Z$1+1,0)</f>
        <v>0</v>
      </c>
      <c r="AA270" s="388">
        <f ca="1">VLOOKUP($C$270,[68]납품수량!$A$2:$AH$156,AA$1+1,0)</f>
        <v>0</v>
      </c>
      <c r="AB270" s="388">
        <f ca="1">VLOOKUP($C$270,[68]납품수량!$A$2:$AH$156,AB$1+1,0)</f>
        <v>0</v>
      </c>
      <c r="AC270" s="388">
        <f ca="1">VLOOKUP($C$270,[68]납품수량!$A$2:$AH$156,AC$1+1,0)</f>
        <v>0</v>
      </c>
      <c r="AD270" s="388">
        <f ca="1">VLOOKUP($C$270,[68]납품수량!$A$2:$AH$156,AD$1+1,0)</f>
        <v>0</v>
      </c>
      <c r="AE270" s="388">
        <f ca="1">VLOOKUP($C$270,[68]납품수량!$A$2:$AH$156,AE$1+1,0)</f>
        <v>0</v>
      </c>
      <c r="AF270" s="388">
        <f ca="1">VLOOKUP($C$270,[68]납품수량!$A$2:$AH$156,AF$1+1,0)</f>
        <v>0</v>
      </c>
      <c r="AG270" s="388">
        <f ca="1">VLOOKUP($C$270,[68]납품수량!$A$2:$AH$156,AG$1+1,0)</f>
        <v>0</v>
      </c>
      <c r="AH270" s="388">
        <f ca="1">VLOOKUP($C$270,[68]납품수량!$A$2:$AH$156,AH$1+1,0)</f>
        <v>0</v>
      </c>
      <c r="AI270" s="388">
        <f ca="1">VLOOKUP($C$270,[68]납품수량!$A$2:$AH$156,AI$1+1,0)</f>
        <v>0</v>
      </c>
      <c r="AJ270" s="388">
        <f ca="1">VLOOKUP($C$270,[68]납품수량!$A$2:$AH$156,AJ$1+1,0)</f>
        <v>0</v>
      </c>
      <c r="AK270" s="388">
        <f ca="1">VLOOKUP($C$270,[68]납품수량!$A$2:$AH$156,AK$1+1,0)</f>
        <v>0</v>
      </c>
      <c r="AL270" s="388">
        <f t="shared" ca="1" si="279"/>
        <v>0</v>
      </c>
      <c r="AM270" s="389">
        <f t="shared" ca="1" si="274"/>
        <v>0</v>
      </c>
      <c r="AO270" s="370">
        <f t="shared" ref="AO270:BS270" ca="1" si="288">$F$270*G270</f>
        <v>0</v>
      </c>
      <c r="AP270" s="370">
        <f t="shared" ca="1" si="288"/>
        <v>0</v>
      </c>
      <c r="AQ270" s="370">
        <f t="shared" ca="1" si="288"/>
        <v>0</v>
      </c>
      <c r="AR270" s="370">
        <f t="shared" ca="1" si="288"/>
        <v>0</v>
      </c>
      <c r="AS270" s="370">
        <f t="shared" ca="1" si="288"/>
        <v>0</v>
      </c>
      <c r="AT270" s="370">
        <f t="shared" ca="1" si="288"/>
        <v>0</v>
      </c>
      <c r="AU270" s="370">
        <f t="shared" ca="1" si="288"/>
        <v>0</v>
      </c>
      <c r="AV270" s="370">
        <f t="shared" ca="1" si="288"/>
        <v>0</v>
      </c>
      <c r="AW270" s="370">
        <f t="shared" ca="1" si="288"/>
        <v>0</v>
      </c>
      <c r="AX270" s="370">
        <f t="shared" ca="1" si="288"/>
        <v>0</v>
      </c>
      <c r="AY270" s="370">
        <f t="shared" ca="1" si="288"/>
        <v>0</v>
      </c>
      <c r="AZ270" s="370">
        <f t="shared" ca="1" si="288"/>
        <v>0</v>
      </c>
      <c r="BA270" s="370">
        <f t="shared" ca="1" si="288"/>
        <v>0</v>
      </c>
      <c r="BB270" s="370">
        <f t="shared" ca="1" si="288"/>
        <v>0</v>
      </c>
      <c r="BC270" s="370">
        <f t="shared" ca="1" si="288"/>
        <v>0</v>
      </c>
      <c r="BD270" s="370">
        <f t="shared" ca="1" si="288"/>
        <v>0</v>
      </c>
      <c r="BE270" s="370">
        <f t="shared" ca="1" si="288"/>
        <v>0</v>
      </c>
      <c r="BF270" s="370">
        <f t="shared" ca="1" si="288"/>
        <v>0</v>
      </c>
      <c r="BG270" s="370">
        <f t="shared" ca="1" si="288"/>
        <v>0</v>
      </c>
      <c r="BH270" s="370">
        <f t="shared" ca="1" si="288"/>
        <v>0</v>
      </c>
      <c r="BI270" s="370">
        <f t="shared" ca="1" si="288"/>
        <v>0</v>
      </c>
      <c r="BJ270" s="370">
        <f t="shared" ca="1" si="288"/>
        <v>0</v>
      </c>
      <c r="BK270" s="370">
        <f t="shared" ca="1" si="288"/>
        <v>0</v>
      </c>
      <c r="BL270" s="370">
        <f t="shared" ca="1" si="288"/>
        <v>0</v>
      </c>
      <c r="BM270" s="370">
        <f t="shared" ca="1" si="288"/>
        <v>0</v>
      </c>
      <c r="BN270" s="370">
        <f t="shared" ca="1" si="288"/>
        <v>0</v>
      </c>
      <c r="BO270" s="370">
        <f t="shared" ca="1" si="288"/>
        <v>0</v>
      </c>
      <c r="BP270" s="370">
        <f t="shared" ca="1" si="288"/>
        <v>0</v>
      </c>
      <c r="BQ270" s="370">
        <f t="shared" ca="1" si="288"/>
        <v>0</v>
      </c>
      <c r="BR270" s="370">
        <f t="shared" ca="1" si="288"/>
        <v>0</v>
      </c>
      <c r="BS270" s="370">
        <f t="shared" ca="1" si="288"/>
        <v>0</v>
      </c>
      <c r="BT270" s="369">
        <f t="shared" ca="1" si="276"/>
        <v>0</v>
      </c>
    </row>
    <row r="271" spans="1:107">
      <c r="A271" s="70" t="s">
        <v>1323</v>
      </c>
      <c r="B271" s="660"/>
      <c r="C271" s="367" t="s">
        <v>129</v>
      </c>
      <c r="D271" s="367" t="s">
        <v>913</v>
      </c>
      <c r="E271" s="417" t="s">
        <v>912</v>
      </c>
      <c r="F271" s="401"/>
      <c r="G271" s="388">
        <f ca="1">VLOOKUP($C$271,[68]납품수량!$A$2:$AH$156,G$1+1,0)</f>
        <v>0</v>
      </c>
      <c r="H271" s="388">
        <f ca="1">VLOOKUP($C$271,[68]납품수량!$A$2:$AH$156,H$1+1,0)</f>
        <v>0</v>
      </c>
      <c r="I271" s="388">
        <f ca="1">VLOOKUP($C$271,[68]납품수량!$A$2:$AH$156,I$1+1,0)</f>
        <v>0</v>
      </c>
      <c r="J271" s="388">
        <f ca="1">VLOOKUP($C$271,[68]납품수량!$A$2:$AH$156,J$1+1,0)</f>
        <v>0</v>
      </c>
      <c r="K271" s="388">
        <f ca="1">VLOOKUP($C$271,[68]납품수량!$A$2:$AH$156,K$1+1,0)</f>
        <v>0</v>
      </c>
      <c r="L271" s="388">
        <f ca="1">VLOOKUP($C$271,[68]납품수량!$A$2:$AH$156,L$1+1,0)</f>
        <v>0</v>
      </c>
      <c r="M271" s="388">
        <f ca="1">VLOOKUP($C$271,[68]납품수량!$A$2:$AH$156,M$1+1,0)</f>
        <v>0</v>
      </c>
      <c r="N271" s="388">
        <f ca="1">VLOOKUP($C$271,[68]납품수량!$A$2:$AH$156,N$1+1,0)</f>
        <v>0</v>
      </c>
      <c r="O271" s="388">
        <f ca="1">VLOOKUP($C$271,[68]납품수량!$A$2:$AH$156,O$1+1,0)</f>
        <v>0</v>
      </c>
      <c r="P271" s="388">
        <f ca="1">VLOOKUP($C$271,[68]납품수량!$A$2:$AH$156,P$1+1,0)</f>
        <v>0</v>
      </c>
      <c r="Q271" s="388">
        <f ca="1">VLOOKUP($C$271,[68]납품수량!$A$2:$AH$156,Q$1+1,0)</f>
        <v>0</v>
      </c>
      <c r="R271" s="388">
        <f ca="1">VLOOKUP($C$271,[68]납품수량!$A$2:$AH$156,R$1+1,0)</f>
        <v>0</v>
      </c>
      <c r="S271" s="388">
        <f ca="1">VLOOKUP($C$271,[68]납품수량!$A$2:$AH$156,S$1+1,0)</f>
        <v>0</v>
      </c>
      <c r="T271" s="388">
        <f ca="1">VLOOKUP($C$271,[68]납품수량!$A$2:$AH$156,T$1+1,0)</f>
        <v>0</v>
      </c>
      <c r="U271" s="388">
        <f ca="1">VLOOKUP($C$271,[68]납품수량!$A$2:$AH$156,U$1+1,0)</f>
        <v>0</v>
      </c>
      <c r="V271" s="388">
        <f ca="1">VLOOKUP($C$271,[68]납품수량!$A$2:$AH$156,V$1+1,0)</f>
        <v>0</v>
      </c>
      <c r="W271" s="388">
        <f ca="1">VLOOKUP($C$271,[68]납품수량!$A$2:$AH$156,W$1+1,0)</f>
        <v>0</v>
      </c>
      <c r="X271" s="388">
        <f ca="1">VLOOKUP($C$271,[68]납품수량!$A$2:$AH$156,X$1+1,0)</f>
        <v>0</v>
      </c>
      <c r="Y271" s="388">
        <f ca="1">VLOOKUP($C$271,[68]납품수량!$A$2:$AH$156,Y$1+1,0)</f>
        <v>0</v>
      </c>
      <c r="Z271" s="388">
        <f ca="1">VLOOKUP($C$271,[68]납품수량!$A$2:$AH$156,Z$1+1,0)</f>
        <v>0</v>
      </c>
      <c r="AA271" s="388">
        <f ca="1">VLOOKUP($C$271,[68]납품수량!$A$2:$AH$156,AA$1+1,0)</f>
        <v>0</v>
      </c>
      <c r="AB271" s="388">
        <f ca="1">VLOOKUP($C$271,[68]납품수량!$A$2:$AH$156,AB$1+1,0)</f>
        <v>0</v>
      </c>
      <c r="AC271" s="388">
        <f ca="1">VLOOKUP($C$271,[68]납품수량!$A$2:$AH$156,AC$1+1,0)</f>
        <v>0</v>
      </c>
      <c r="AD271" s="388">
        <f ca="1">VLOOKUP($C$271,[68]납품수량!$A$2:$AH$156,AD$1+1,0)</f>
        <v>0</v>
      </c>
      <c r="AE271" s="388">
        <f ca="1">VLOOKUP($C$271,[68]납품수량!$A$2:$AH$156,AE$1+1,0)</f>
        <v>0</v>
      </c>
      <c r="AF271" s="388">
        <f ca="1">VLOOKUP($C$271,[68]납품수량!$A$2:$AH$156,AF$1+1,0)</f>
        <v>0</v>
      </c>
      <c r="AG271" s="388">
        <f ca="1">VLOOKUP($C$271,[68]납품수량!$A$2:$AH$156,AG$1+1,0)</f>
        <v>0</v>
      </c>
      <c r="AH271" s="388">
        <f ca="1">VLOOKUP($C$271,[68]납품수량!$A$2:$AH$156,AH$1+1,0)</f>
        <v>0</v>
      </c>
      <c r="AI271" s="388">
        <f ca="1">VLOOKUP($C$271,[68]납품수량!$A$2:$AH$156,AI$1+1,0)</f>
        <v>0</v>
      </c>
      <c r="AJ271" s="388">
        <f ca="1">VLOOKUP($C$271,[68]납품수량!$A$2:$AH$156,AJ$1+1,0)</f>
        <v>0</v>
      </c>
      <c r="AK271" s="388">
        <f ca="1">VLOOKUP($C$271,[68]납품수량!$A$2:$AH$156,AK$1+1,0)</f>
        <v>0</v>
      </c>
      <c r="AL271" s="388">
        <f t="shared" ca="1" si="279"/>
        <v>0</v>
      </c>
      <c r="AM271" s="389">
        <f t="shared" ca="1" si="274"/>
        <v>0</v>
      </c>
      <c r="AO271" s="370">
        <f t="shared" ref="AO271:BS271" ca="1" si="289">$F$271*G271</f>
        <v>0</v>
      </c>
      <c r="AP271" s="370">
        <f t="shared" ca="1" si="289"/>
        <v>0</v>
      </c>
      <c r="AQ271" s="370">
        <f t="shared" ca="1" si="289"/>
        <v>0</v>
      </c>
      <c r="AR271" s="370">
        <f t="shared" ca="1" si="289"/>
        <v>0</v>
      </c>
      <c r="AS271" s="370">
        <f t="shared" ca="1" si="289"/>
        <v>0</v>
      </c>
      <c r="AT271" s="370">
        <f t="shared" ca="1" si="289"/>
        <v>0</v>
      </c>
      <c r="AU271" s="370">
        <f t="shared" ca="1" si="289"/>
        <v>0</v>
      </c>
      <c r="AV271" s="370">
        <f t="shared" ca="1" si="289"/>
        <v>0</v>
      </c>
      <c r="AW271" s="370">
        <f t="shared" ca="1" si="289"/>
        <v>0</v>
      </c>
      <c r="AX271" s="370">
        <f t="shared" ca="1" si="289"/>
        <v>0</v>
      </c>
      <c r="AY271" s="370">
        <f t="shared" ca="1" si="289"/>
        <v>0</v>
      </c>
      <c r="AZ271" s="370">
        <f t="shared" ca="1" si="289"/>
        <v>0</v>
      </c>
      <c r="BA271" s="370">
        <f t="shared" ca="1" si="289"/>
        <v>0</v>
      </c>
      <c r="BB271" s="370">
        <f t="shared" ca="1" si="289"/>
        <v>0</v>
      </c>
      <c r="BC271" s="370">
        <f t="shared" ca="1" si="289"/>
        <v>0</v>
      </c>
      <c r="BD271" s="370">
        <f t="shared" ca="1" si="289"/>
        <v>0</v>
      </c>
      <c r="BE271" s="370">
        <f t="shared" ca="1" si="289"/>
        <v>0</v>
      </c>
      <c r="BF271" s="370">
        <f t="shared" ca="1" si="289"/>
        <v>0</v>
      </c>
      <c r="BG271" s="370">
        <f t="shared" ca="1" si="289"/>
        <v>0</v>
      </c>
      <c r="BH271" s="370">
        <f t="shared" ca="1" si="289"/>
        <v>0</v>
      </c>
      <c r="BI271" s="370">
        <f t="shared" ca="1" si="289"/>
        <v>0</v>
      </c>
      <c r="BJ271" s="370">
        <f t="shared" ca="1" si="289"/>
        <v>0</v>
      </c>
      <c r="BK271" s="370">
        <f t="shared" ca="1" si="289"/>
        <v>0</v>
      </c>
      <c r="BL271" s="370">
        <f t="shared" ca="1" si="289"/>
        <v>0</v>
      </c>
      <c r="BM271" s="370">
        <f t="shared" ca="1" si="289"/>
        <v>0</v>
      </c>
      <c r="BN271" s="370">
        <f t="shared" ca="1" si="289"/>
        <v>0</v>
      </c>
      <c r="BO271" s="370">
        <f t="shared" ca="1" si="289"/>
        <v>0</v>
      </c>
      <c r="BP271" s="370">
        <f t="shared" ca="1" si="289"/>
        <v>0</v>
      </c>
      <c r="BQ271" s="370">
        <f t="shared" ca="1" si="289"/>
        <v>0</v>
      </c>
      <c r="BR271" s="370">
        <f t="shared" ca="1" si="289"/>
        <v>0</v>
      </c>
      <c r="BS271" s="370">
        <f t="shared" ca="1" si="289"/>
        <v>0</v>
      </c>
      <c r="BT271" s="369">
        <f t="shared" ca="1" si="276"/>
        <v>0</v>
      </c>
    </row>
    <row r="272" spans="1:107">
      <c r="A272" s="70" t="s">
        <v>1323</v>
      </c>
      <c r="B272" s="660"/>
      <c r="C272" s="367" t="s">
        <v>130</v>
      </c>
      <c r="D272" s="367" t="s">
        <v>911</v>
      </c>
      <c r="E272" s="417" t="s">
        <v>910</v>
      </c>
      <c r="F272" s="401"/>
      <c r="G272" s="388">
        <f ca="1">VLOOKUP($C$272,[68]납품수량!$A$2:$AH$156,G$1+1,0)</f>
        <v>0</v>
      </c>
      <c r="H272" s="388">
        <f ca="1">VLOOKUP($C$272,[68]납품수량!$A$2:$AH$156,H$1+1,0)</f>
        <v>0</v>
      </c>
      <c r="I272" s="388">
        <f ca="1">VLOOKUP($C$272,[68]납품수량!$A$2:$AH$156,I$1+1,0)</f>
        <v>0</v>
      </c>
      <c r="J272" s="388">
        <f ca="1">VLOOKUP($C$272,[68]납품수량!$A$2:$AH$156,J$1+1,0)</f>
        <v>0</v>
      </c>
      <c r="K272" s="388">
        <f ca="1">VLOOKUP($C$272,[68]납품수량!$A$2:$AH$156,K$1+1,0)</f>
        <v>0</v>
      </c>
      <c r="L272" s="388">
        <f ca="1">VLOOKUP($C$272,[68]납품수량!$A$2:$AH$156,L$1+1,0)</f>
        <v>0</v>
      </c>
      <c r="M272" s="388">
        <f ca="1">VLOOKUP($C$272,[68]납품수량!$A$2:$AH$156,M$1+1,0)</f>
        <v>0</v>
      </c>
      <c r="N272" s="388">
        <f ca="1">VLOOKUP($C$272,[68]납품수량!$A$2:$AH$156,N$1+1,0)</f>
        <v>0</v>
      </c>
      <c r="O272" s="388">
        <f ca="1">VLOOKUP($C$272,[68]납품수량!$A$2:$AH$156,O$1+1,0)</f>
        <v>0</v>
      </c>
      <c r="P272" s="388">
        <f ca="1">VLOOKUP($C$272,[68]납품수량!$A$2:$AH$156,P$1+1,0)</f>
        <v>0</v>
      </c>
      <c r="Q272" s="388">
        <f ca="1">VLOOKUP($C$272,[68]납품수량!$A$2:$AH$156,Q$1+1,0)</f>
        <v>0</v>
      </c>
      <c r="R272" s="388">
        <f ca="1">VLOOKUP($C$272,[68]납품수량!$A$2:$AH$156,R$1+1,0)</f>
        <v>0</v>
      </c>
      <c r="S272" s="388">
        <f ca="1">VLOOKUP($C$272,[68]납품수량!$A$2:$AH$156,S$1+1,0)</f>
        <v>0</v>
      </c>
      <c r="T272" s="388">
        <f ca="1">VLOOKUP($C$272,[68]납품수량!$A$2:$AH$156,T$1+1,0)</f>
        <v>0</v>
      </c>
      <c r="U272" s="388">
        <f ca="1">VLOOKUP($C$272,[68]납품수량!$A$2:$AH$156,U$1+1,0)</f>
        <v>0</v>
      </c>
      <c r="V272" s="388">
        <f ca="1">VLOOKUP($C$272,[68]납품수량!$A$2:$AH$156,V$1+1,0)</f>
        <v>0</v>
      </c>
      <c r="W272" s="388">
        <f ca="1">VLOOKUP($C$272,[68]납품수량!$A$2:$AH$156,W$1+1,0)</f>
        <v>0</v>
      </c>
      <c r="X272" s="388">
        <f ca="1">VLOOKUP($C$272,[68]납품수량!$A$2:$AH$156,X$1+1,0)</f>
        <v>0</v>
      </c>
      <c r="Y272" s="388">
        <f ca="1">VLOOKUP($C$272,[68]납품수량!$A$2:$AH$156,Y$1+1,0)</f>
        <v>0</v>
      </c>
      <c r="Z272" s="388">
        <f ca="1">VLOOKUP($C$272,[68]납품수량!$A$2:$AH$156,Z$1+1,0)</f>
        <v>0</v>
      </c>
      <c r="AA272" s="388">
        <f ca="1">VLOOKUP($C$272,[68]납품수량!$A$2:$AH$156,AA$1+1,0)</f>
        <v>0</v>
      </c>
      <c r="AB272" s="388">
        <f ca="1">VLOOKUP($C$272,[68]납품수량!$A$2:$AH$156,AB$1+1,0)</f>
        <v>0</v>
      </c>
      <c r="AC272" s="388">
        <f ca="1">VLOOKUP($C$272,[68]납품수량!$A$2:$AH$156,AC$1+1,0)</f>
        <v>0</v>
      </c>
      <c r="AD272" s="388">
        <f ca="1">VLOOKUP($C$272,[68]납품수량!$A$2:$AH$156,AD$1+1,0)</f>
        <v>0</v>
      </c>
      <c r="AE272" s="388">
        <f ca="1">VLOOKUP($C$272,[68]납품수량!$A$2:$AH$156,AE$1+1,0)</f>
        <v>0</v>
      </c>
      <c r="AF272" s="388">
        <f ca="1">VLOOKUP($C$272,[68]납품수량!$A$2:$AH$156,AF$1+1,0)</f>
        <v>0</v>
      </c>
      <c r="AG272" s="388">
        <f ca="1">VLOOKUP($C$272,[68]납품수량!$A$2:$AH$156,AG$1+1,0)</f>
        <v>0</v>
      </c>
      <c r="AH272" s="388">
        <f ca="1">VLOOKUP($C$272,[68]납품수량!$A$2:$AH$156,AH$1+1,0)</f>
        <v>0</v>
      </c>
      <c r="AI272" s="388">
        <f ca="1">VLOOKUP($C$272,[68]납품수량!$A$2:$AH$156,AI$1+1,0)</f>
        <v>0</v>
      </c>
      <c r="AJ272" s="388">
        <f ca="1">VLOOKUP($C$272,[68]납품수량!$A$2:$AH$156,AJ$1+1,0)</f>
        <v>0</v>
      </c>
      <c r="AK272" s="388">
        <f ca="1">VLOOKUP($C$272,[68]납품수량!$A$2:$AH$156,AK$1+1,0)</f>
        <v>0</v>
      </c>
      <c r="AL272" s="388">
        <f t="shared" ca="1" si="279"/>
        <v>0</v>
      </c>
      <c r="AM272" s="389">
        <f t="shared" ca="1" si="274"/>
        <v>0</v>
      </c>
      <c r="AO272" s="370">
        <f t="shared" ref="AO272:BS272" ca="1" si="290">$F$272*G272</f>
        <v>0</v>
      </c>
      <c r="AP272" s="370">
        <f t="shared" ca="1" si="290"/>
        <v>0</v>
      </c>
      <c r="AQ272" s="370">
        <f t="shared" ca="1" si="290"/>
        <v>0</v>
      </c>
      <c r="AR272" s="370">
        <f t="shared" ca="1" si="290"/>
        <v>0</v>
      </c>
      <c r="AS272" s="370">
        <f t="shared" ca="1" si="290"/>
        <v>0</v>
      </c>
      <c r="AT272" s="370">
        <f t="shared" ca="1" si="290"/>
        <v>0</v>
      </c>
      <c r="AU272" s="370">
        <f t="shared" ca="1" si="290"/>
        <v>0</v>
      </c>
      <c r="AV272" s="370">
        <f t="shared" ca="1" si="290"/>
        <v>0</v>
      </c>
      <c r="AW272" s="370">
        <f t="shared" ca="1" si="290"/>
        <v>0</v>
      </c>
      <c r="AX272" s="370">
        <f t="shared" ca="1" si="290"/>
        <v>0</v>
      </c>
      <c r="AY272" s="370">
        <f t="shared" ca="1" si="290"/>
        <v>0</v>
      </c>
      <c r="AZ272" s="370">
        <f t="shared" ca="1" si="290"/>
        <v>0</v>
      </c>
      <c r="BA272" s="370">
        <f t="shared" ca="1" si="290"/>
        <v>0</v>
      </c>
      <c r="BB272" s="370">
        <f t="shared" ca="1" si="290"/>
        <v>0</v>
      </c>
      <c r="BC272" s="370">
        <f t="shared" ca="1" si="290"/>
        <v>0</v>
      </c>
      <c r="BD272" s="370">
        <f t="shared" ca="1" si="290"/>
        <v>0</v>
      </c>
      <c r="BE272" s="370">
        <f t="shared" ca="1" si="290"/>
        <v>0</v>
      </c>
      <c r="BF272" s="370">
        <f t="shared" ca="1" si="290"/>
        <v>0</v>
      </c>
      <c r="BG272" s="370">
        <f t="shared" ca="1" si="290"/>
        <v>0</v>
      </c>
      <c r="BH272" s="370">
        <f t="shared" ca="1" si="290"/>
        <v>0</v>
      </c>
      <c r="BI272" s="370">
        <f t="shared" ca="1" si="290"/>
        <v>0</v>
      </c>
      <c r="BJ272" s="370">
        <f t="shared" ca="1" si="290"/>
        <v>0</v>
      </c>
      <c r="BK272" s="370">
        <f t="shared" ca="1" si="290"/>
        <v>0</v>
      </c>
      <c r="BL272" s="370">
        <f t="shared" ca="1" si="290"/>
        <v>0</v>
      </c>
      <c r="BM272" s="370">
        <f t="shared" ca="1" si="290"/>
        <v>0</v>
      </c>
      <c r="BN272" s="370">
        <f t="shared" ca="1" si="290"/>
        <v>0</v>
      </c>
      <c r="BO272" s="370">
        <f t="shared" ca="1" si="290"/>
        <v>0</v>
      </c>
      <c r="BP272" s="370">
        <f t="shared" ca="1" si="290"/>
        <v>0</v>
      </c>
      <c r="BQ272" s="370">
        <f t="shared" ca="1" si="290"/>
        <v>0</v>
      </c>
      <c r="BR272" s="370">
        <f t="shared" ca="1" si="290"/>
        <v>0</v>
      </c>
      <c r="BS272" s="370">
        <f t="shared" ca="1" si="290"/>
        <v>0</v>
      </c>
      <c r="BT272" s="369">
        <f t="shared" ca="1" si="276"/>
        <v>0</v>
      </c>
    </row>
    <row r="273" spans="1:72">
      <c r="A273" s="70" t="s">
        <v>1323</v>
      </c>
      <c r="B273" s="660"/>
      <c r="C273" s="367" t="s">
        <v>131</v>
      </c>
      <c r="D273" s="367" t="s">
        <v>10</v>
      </c>
      <c r="E273" s="417" t="s">
        <v>813</v>
      </c>
      <c r="F273" s="401"/>
      <c r="G273" s="388">
        <f ca="1">VLOOKUP($C$273,[68]납품수량!$A$2:$AH$156,G$1+1,0)</f>
        <v>0</v>
      </c>
      <c r="H273" s="388">
        <f ca="1">VLOOKUP($C$273,[68]납품수량!$A$2:$AH$156,H$1+1,0)</f>
        <v>0</v>
      </c>
      <c r="I273" s="388">
        <f ca="1">VLOOKUP($C$273,[68]납품수량!$A$2:$AH$156,I$1+1,0)</f>
        <v>0</v>
      </c>
      <c r="J273" s="388">
        <f ca="1">VLOOKUP($C$273,[68]납품수량!$A$2:$AH$156,J$1+1,0)</f>
        <v>0</v>
      </c>
      <c r="K273" s="388">
        <f ca="1">VLOOKUP($C$273,[68]납품수량!$A$2:$AH$156,K$1+1,0)</f>
        <v>0</v>
      </c>
      <c r="L273" s="388">
        <f ca="1">VLOOKUP($C$273,[68]납품수량!$A$2:$AH$156,L$1+1,0)</f>
        <v>0</v>
      </c>
      <c r="M273" s="388">
        <f ca="1">VLOOKUP($C$273,[68]납품수량!$A$2:$AH$156,M$1+1,0)</f>
        <v>0</v>
      </c>
      <c r="N273" s="388">
        <f ca="1">VLOOKUP($C$273,[68]납품수량!$A$2:$AH$156,N$1+1,0)</f>
        <v>0</v>
      </c>
      <c r="O273" s="388">
        <f ca="1">VLOOKUP($C$273,[68]납품수량!$A$2:$AH$156,O$1+1,0)</f>
        <v>0</v>
      </c>
      <c r="P273" s="388">
        <f ca="1">VLOOKUP($C$273,[68]납품수량!$A$2:$AH$156,P$1+1,0)</f>
        <v>0</v>
      </c>
      <c r="Q273" s="388">
        <f ca="1">VLOOKUP($C$273,[68]납품수량!$A$2:$AH$156,Q$1+1,0)</f>
        <v>0</v>
      </c>
      <c r="R273" s="388">
        <f ca="1">VLOOKUP($C$273,[68]납품수량!$A$2:$AH$156,R$1+1,0)</f>
        <v>0</v>
      </c>
      <c r="S273" s="388">
        <f ca="1">VLOOKUP($C$273,[68]납품수량!$A$2:$AH$156,S$1+1,0)</f>
        <v>0</v>
      </c>
      <c r="T273" s="388">
        <f ca="1">VLOOKUP($C$273,[68]납품수량!$A$2:$AH$156,T$1+1,0)</f>
        <v>0</v>
      </c>
      <c r="U273" s="388">
        <f ca="1">VLOOKUP($C$273,[68]납품수량!$A$2:$AH$156,U$1+1,0)</f>
        <v>0</v>
      </c>
      <c r="V273" s="388">
        <f ca="1">VLOOKUP($C$273,[68]납품수량!$A$2:$AH$156,V$1+1,0)</f>
        <v>0</v>
      </c>
      <c r="W273" s="388">
        <f ca="1">VLOOKUP($C$273,[68]납품수량!$A$2:$AH$156,W$1+1,0)</f>
        <v>0</v>
      </c>
      <c r="X273" s="388">
        <f ca="1">VLOOKUP($C$273,[68]납품수량!$A$2:$AH$156,X$1+1,0)</f>
        <v>0</v>
      </c>
      <c r="Y273" s="388">
        <f ca="1">VLOOKUP($C$273,[68]납품수량!$A$2:$AH$156,Y$1+1,0)</f>
        <v>0</v>
      </c>
      <c r="Z273" s="388">
        <f ca="1">VLOOKUP($C$273,[68]납품수량!$A$2:$AH$156,Z$1+1,0)</f>
        <v>0</v>
      </c>
      <c r="AA273" s="388">
        <f ca="1">VLOOKUP($C$273,[68]납품수량!$A$2:$AH$156,AA$1+1,0)</f>
        <v>0</v>
      </c>
      <c r="AB273" s="388">
        <f ca="1">VLOOKUP($C$273,[68]납품수량!$A$2:$AH$156,AB$1+1,0)</f>
        <v>0</v>
      </c>
      <c r="AC273" s="388">
        <f ca="1">VLOOKUP($C$273,[68]납품수량!$A$2:$AH$156,AC$1+1,0)</f>
        <v>0</v>
      </c>
      <c r="AD273" s="388">
        <f ca="1">VLOOKUP($C$273,[68]납품수량!$A$2:$AH$156,AD$1+1,0)</f>
        <v>0</v>
      </c>
      <c r="AE273" s="388">
        <f ca="1">VLOOKUP($C$273,[68]납품수량!$A$2:$AH$156,AE$1+1,0)</f>
        <v>0</v>
      </c>
      <c r="AF273" s="388">
        <f ca="1">VLOOKUP($C$273,[68]납품수량!$A$2:$AH$156,AF$1+1,0)</f>
        <v>0</v>
      </c>
      <c r="AG273" s="388">
        <f ca="1">VLOOKUP($C$273,[68]납품수량!$A$2:$AH$156,AG$1+1,0)</f>
        <v>0</v>
      </c>
      <c r="AH273" s="388">
        <f ca="1">VLOOKUP($C$273,[68]납품수량!$A$2:$AH$156,AH$1+1,0)</f>
        <v>0</v>
      </c>
      <c r="AI273" s="388">
        <f ca="1">VLOOKUP($C$273,[68]납품수량!$A$2:$AH$156,AI$1+1,0)</f>
        <v>0</v>
      </c>
      <c r="AJ273" s="388">
        <f ca="1">VLOOKUP($C$273,[68]납품수량!$A$2:$AH$156,AJ$1+1,0)</f>
        <v>0</v>
      </c>
      <c r="AK273" s="388">
        <f ca="1">VLOOKUP($C$273,[68]납품수량!$A$2:$AH$156,AK$1+1,0)</f>
        <v>0</v>
      </c>
      <c r="AL273" s="388">
        <f t="shared" ca="1" si="279"/>
        <v>0</v>
      </c>
      <c r="AM273" s="389">
        <f t="shared" ca="1" si="274"/>
        <v>0</v>
      </c>
      <c r="AO273" s="370">
        <f t="shared" ref="AO273:BS273" ca="1" si="291">$F$273*G273</f>
        <v>0</v>
      </c>
      <c r="AP273" s="370">
        <f t="shared" ca="1" si="291"/>
        <v>0</v>
      </c>
      <c r="AQ273" s="370">
        <f t="shared" ca="1" si="291"/>
        <v>0</v>
      </c>
      <c r="AR273" s="370">
        <f t="shared" ca="1" si="291"/>
        <v>0</v>
      </c>
      <c r="AS273" s="370">
        <f t="shared" ca="1" si="291"/>
        <v>0</v>
      </c>
      <c r="AT273" s="370">
        <f t="shared" ca="1" si="291"/>
        <v>0</v>
      </c>
      <c r="AU273" s="370">
        <f t="shared" ca="1" si="291"/>
        <v>0</v>
      </c>
      <c r="AV273" s="370">
        <f t="shared" ca="1" si="291"/>
        <v>0</v>
      </c>
      <c r="AW273" s="370">
        <f t="shared" ca="1" si="291"/>
        <v>0</v>
      </c>
      <c r="AX273" s="370">
        <f t="shared" ca="1" si="291"/>
        <v>0</v>
      </c>
      <c r="AY273" s="370">
        <f t="shared" ca="1" si="291"/>
        <v>0</v>
      </c>
      <c r="AZ273" s="370">
        <f t="shared" ca="1" si="291"/>
        <v>0</v>
      </c>
      <c r="BA273" s="370">
        <f t="shared" ca="1" si="291"/>
        <v>0</v>
      </c>
      <c r="BB273" s="370">
        <f t="shared" ca="1" si="291"/>
        <v>0</v>
      </c>
      <c r="BC273" s="370">
        <f t="shared" ca="1" si="291"/>
        <v>0</v>
      </c>
      <c r="BD273" s="370">
        <f t="shared" ca="1" si="291"/>
        <v>0</v>
      </c>
      <c r="BE273" s="370">
        <f t="shared" ca="1" si="291"/>
        <v>0</v>
      </c>
      <c r="BF273" s="370">
        <f t="shared" ca="1" si="291"/>
        <v>0</v>
      </c>
      <c r="BG273" s="370">
        <f t="shared" ca="1" si="291"/>
        <v>0</v>
      </c>
      <c r="BH273" s="370">
        <f t="shared" ca="1" si="291"/>
        <v>0</v>
      </c>
      <c r="BI273" s="370">
        <f t="shared" ca="1" si="291"/>
        <v>0</v>
      </c>
      <c r="BJ273" s="370">
        <f t="shared" ca="1" si="291"/>
        <v>0</v>
      </c>
      <c r="BK273" s="370">
        <f t="shared" ca="1" si="291"/>
        <v>0</v>
      </c>
      <c r="BL273" s="370">
        <f t="shared" ca="1" si="291"/>
        <v>0</v>
      </c>
      <c r="BM273" s="370">
        <f t="shared" ca="1" si="291"/>
        <v>0</v>
      </c>
      <c r="BN273" s="370">
        <f t="shared" ca="1" si="291"/>
        <v>0</v>
      </c>
      <c r="BO273" s="370">
        <f t="shared" ca="1" si="291"/>
        <v>0</v>
      </c>
      <c r="BP273" s="370">
        <f t="shared" ca="1" si="291"/>
        <v>0</v>
      </c>
      <c r="BQ273" s="370">
        <f t="shared" ca="1" si="291"/>
        <v>0</v>
      </c>
      <c r="BR273" s="370">
        <f t="shared" ca="1" si="291"/>
        <v>0</v>
      </c>
      <c r="BS273" s="370">
        <f t="shared" ca="1" si="291"/>
        <v>0</v>
      </c>
      <c r="BT273" s="369">
        <f t="shared" ca="1" si="276"/>
        <v>0</v>
      </c>
    </row>
    <row r="274" spans="1:72">
      <c r="A274" s="70" t="s">
        <v>1323</v>
      </c>
      <c r="B274" s="660"/>
      <c r="C274" s="367" t="s">
        <v>132</v>
      </c>
      <c r="D274" s="367" t="s">
        <v>909</v>
      </c>
      <c r="E274" s="417" t="s">
        <v>813</v>
      </c>
      <c r="F274" s="401"/>
      <c r="G274" s="388">
        <f ca="1">VLOOKUP($C$274,[68]납품수량!$A$2:$AH$156,G$1+1,0)</f>
        <v>0</v>
      </c>
      <c r="H274" s="388">
        <f ca="1">VLOOKUP($C$274,[68]납품수량!$A$2:$AH$156,H$1+1,0)</f>
        <v>0</v>
      </c>
      <c r="I274" s="388">
        <f ca="1">VLOOKUP($C$274,[68]납품수량!$A$2:$AH$156,I$1+1,0)</f>
        <v>0</v>
      </c>
      <c r="J274" s="388">
        <f ca="1">VLOOKUP($C$274,[68]납품수량!$A$2:$AH$156,J$1+1,0)</f>
        <v>0</v>
      </c>
      <c r="K274" s="388">
        <f ca="1">VLOOKUP($C$274,[68]납품수량!$A$2:$AH$156,K$1+1,0)</f>
        <v>0</v>
      </c>
      <c r="L274" s="388">
        <f ca="1">VLOOKUP($C$274,[68]납품수량!$A$2:$AH$156,L$1+1,0)</f>
        <v>0</v>
      </c>
      <c r="M274" s="388">
        <f ca="1">VLOOKUP($C$274,[68]납품수량!$A$2:$AH$156,M$1+1,0)</f>
        <v>0</v>
      </c>
      <c r="N274" s="388">
        <f ca="1">VLOOKUP($C$274,[68]납품수량!$A$2:$AH$156,N$1+1,0)</f>
        <v>0</v>
      </c>
      <c r="O274" s="388">
        <f ca="1">VLOOKUP($C$274,[68]납품수량!$A$2:$AH$156,O$1+1,0)</f>
        <v>0</v>
      </c>
      <c r="P274" s="388">
        <f ca="1">VLOOKUP($C$274,[68]납품수량!$A$2:$AH$156,P$1+1,0)</f>
        <v>0</v>
      </c>
      <c r="Q274" s="388">
        <f ca="1">VLOOKUP($C$274,[68]납품수량!$A$2:$AH$156,Q$1+1,0)</f>
        <v>0</v>
      </c>
      <c r="R274" s="388">
        <f ca="1">VLOOKUP($C$274,[68]납품수량!$A$2:$AH$156,R$1+1,0)</f>
        <v>0</v>
      </c>
      <c r="S274" s="388">
        <f ca="1">VLOOKUP($C$274,[68]납품수량!$A$2:$AH$156,S$1+1,0)</f>
        <v>0</v>
      </c>
      <c r="T274" s="388">
        <f ca="1">VLOOKUP($C$274,[68]납품수량!$A$2:$AH$156,T$1+1,0)</f>
        <v>0</v>
      </c>
      <c r="U274" s="388">
        <f ca="1">VLOOKUP($C$274,[68]납품수량!$A$2:$AH$156,U$1+1,0)</f>
        <v>0</v>
      </c>
      <c r="V274" s="388">
        <f ca="1">VLOOKUP($C$274,[68]납품수량!$A$2:$AH$156,V$1+1,0)</f>
        <v>0</v>
      </c>
      <c r="W274" s="388">
        <f ca="1">VLOOKUP($C$274,[68]납품수량!$A$2:$AH$156,W$1+1,0)</f>
        <v>0</v>
      </c>
      <c r="X274" s="388">
        <f ca="1">VLOOKUP($C$274,[68]납품수량!$A$2:$AH$156,X$1+1,0)</f>
        <v>0</v>
      </c>
      <c r="Y274" s="388">
        <f ca="1">VLOOKUP($C$274,[68]납품수량!$A$2:$AH$156,Y$1+1,0)</f>
        <v>0</v>
      </c>
      <c r="Z274" s="388">
        <f ca="1">VLOOKUP($C$274,[68]납품수량!$A$2:$AH$156,Z$1+1,0)</f>
        <v>0</v>
      </c>
      <c r="AA274" s="388">
        <f ca="1">VLOOKUP($C$274,[68]납품수량!$A$2:$AH$156,AA$1+1,0)</f>
        <v>0</v>
      </c>
      <c r="AB274" s="388">
        <f ca="1">VLOOKUP($C$274,[68]납품수량!$A$2:$AH$156,AB$1+1,0)</f>
        <v>0</v>
      </c>
      <c r="AC274" s="388">
        <f ca="1">VLOOKUP($C$274,[68]납품수량!$A$2:$AH$156,AC$1+1,0)</f>
        <v>0</v>
      </c>
      <c r="AD274" s="388">
        <f ca="1">VLOOKUP($C$274,[68]납품수량!$A$2:$AH$156,AD$1+1,0)</f>
        <v>0</v>
      </c>
      <c r="AE274" s="388">
        <f ca="1">VLOOKUP($C$274,[68]납품수량!$A$2:$AH$156,AE$1+1,0)</f>
        <v>0</v>
      </c>
      <c r="AF274" s="388">
        <f ca="1">VLOOKUP($C$274,[68]납품수량!$A$2:$AH$156,AF$1+1,0)</f>
        <v>0</v>
      </c>
      <c r="AG274" s="388">
        <f ca="1">VLOOKUP($C$274,[68]납품수량!$A$2:$AH$156,AG$1+1,0)</f>
        <v>0</v>
      </c>
      <c r="AH274" s="388">
        <f ca="1">VLOOKUP($C$274,[68]납품수량!$A$2:$AH$156,AH$1+1,0)</f>
        <v>0</v>
      </c>
      <c r="AI274" s="388">
        <f ca="1">VLOOKUP($C$274,[68]납품수량!$A$2:$AH$156,AI$1+1,0)</f>
        <v>0</v>
      </c>
      <c r="AJ274" s="388">
        <f ca="1">VLOOKUP($C$274,[68]납품수량!$A$2:$AH$156,AJ$1+1,0)</f>
        <v>0</v>
      </c>
      <c r="AK274" s="388">
        <f ca="1">VLOOKUP($C$274,[68]납품수량!$A$2:$AH$156,AK$1+1,0)</f>
        <v>0</v>
      </c>
      <c r="AL274" s="388">
        <f t="shared" ca="1" si="279"/>
        <v>0</v>
      </c>
      <c r="AM274" s="389">
        <f t="shared" ca="1" si="274"/>
        <v>0</v>
      </c>
      <c r="AO274" s="370">
        <f t="shared" ref="AO274:BS274" ca="1" si="292">$F$274*G274</f>
        <v>0</v>
      </c>
      <c r="AP274" s="370">
        <f t="shared" ca="1" si="292"/>
        <v>0</v>
      </c>
      <c r="AQ274" s="370">
        <f t="shared" ca="1" si="292"/>
        <v>0</v>
      </c>
      <c r="AR274" s="370">
        <f t="shared" ca="1" si="292"/>
        <v>0</v>
      </c>
      <c r="AS274" s="370">
        <f t="shared" ca="1" si="292"/>
        <v>0</v>
      </c>
      <c r="AT274" s="370">
        <f t="shared" ca="1" si="292"/>
        <v>0</v>
      </c>
      <c r="AU274" s="370">
        <f t="shared" ca="1" si="292"/>
        <v>0</v>
      </c>
      <c r="AV274" s="370">
        <f t="shared" ca="1" si="292"/>
        <v>0</v>
      </c>
      <c r="AW274" s="370">
        <f t="shared" ca="1" si="292"/>
        <v>0</v>
      </c>
      <c r="AX274" s="370">
        <f t="shared" ca="1" si="292"/>
        <v>0</v>
      </c>
      <c r="AY274" s="370">
        <f t="shared" ca="1" si="292"/>
        <v>0</v>
      </c>
      <c r="AZ274" s="370">
        <f t="shared" ca="1" si="292"/>
        <v>0</v>
      </c>
      <c r="BA274" s="370">
        <f t="shared" ca="1" si="292"/>
        <v>0</v>
      </c>
      <c r="BB274" s="370">
        <f t="shared" ca="1" si="292"/>
        <v>0</v>
      </c>
      <c r="BC274" s="370">
        <f t="shared" ca="1" si="292"/>
        <v>0</v>
      </c>
      <c r="BD274" s="370">
        <f t="shared" ca="1" si="292"/>
        <v>0</v>
      </c>
      <c r="BE274" s="370">
        <f t="shared" ca="1" si="292"/>
        <v>0</v>
      </c>
      <c r="BF274" s="370">
        <f t="shared" ca="1" si="292"/>
        <v>0</v>
      </c>
      <c r="BG274" s="370">
        <f t="shared" ca="1" si="292"/>
        <v>0</v>
      </c>
      <c r="BH274" s="370">
        <f t="shared" ca="1" si="292"/>
        <v>0</v>
      </c>
      <c r="BI274" s="370">
        <f t="shared" ca="1" si="292"/>
        <v>0</v>
      </c>
      <c r="BJ274" s="370">
        <f t="shared" ca="1" si="292"/>
        <v>0</v>
      </c>
      <c r="BK274" s="370">
        <f t="shared" ca="1" si="292"/>
        <v>0</v>
      </c>
      <c r="BL274" s="370">
        <f t="shared" ca="1" si="292"/>
        <v>0</v>
      </c>
      <c r="BM274" s="370">
        <f t="shared" ca="1" si="292"/>
        <v>0</v>
      </c>
      <c r="BN274" s="370">
        <f t="shared" ca="1" si="292"/>
        <v>0</v>
      </c>
      <c r="BO274" s="370">
        <f t="shared" ca="1" si="292"/>
        <v>0</v>
      </c>
      <c r="BP274" s="370">
        <f t="shared" ca="1" si="292"/>
        <v>0</v>
      </c>
      <c r="BQ274" s="370">
        <f t="shared" ca="1" si="292"/>
        <v>0</v>
      </c>
      <c r="BR274" s="370">
        <f t="shared" ca="1" si="292"/>
        <v>0</v>
      </c>
      <c r="BS274" s="370">
        <f t="shared" ca="1" si="292"/>
        <v>0</v>
      </c>
      <c r="BT274" s="369">
        <f t="shared" ca="1" si="276"/>
        <v>0</v>
      </c>
    </row>
    <row r="275" spans="1:72">
      <c r="A275" s="70" t="s">
        <v>1323</v>
      </c>
      <c r="B275" s="660"/>
      <c r="C275" s="367" t="s">
        <v>133</v>
      </c>
      <c r="D275" s="367" t="s">
        <v>908</v>
      </c>
      <c r="E275" s="417" t="s">
        <v>813</v>
      </c>
      <c r="F275" s="401"/>
      <c r="G275" s="388">
        <f ca="1">VLOOKUP($C$275,[68]납품수량!$A$2:$AH$156,G$1+1,0)</f>
        <v>0</v>
      </c>
      <c r="H275" s="388">
        <f ca="1">VLOOKUP($C$275,[68]납품수량!$A$2:$AH$156,H$1+1,0)</f>
        <v>0</v>
      </c>
      <c r="I275" s="388">
        <f ca="1">VLOOKUP($C$275,[68]납품수량!$A$2:$AH$156,I$1+1,0)</f>
        <v>0</v>
      </c>
      <c r="J275" s="388">
        <f ca="1">VLOOKUP($C$275,[68]납품수량!$A$2:$AH$156,J$1+1,0)</f>
        <v>0</v>
      </c>
      <c r="K275" s="388">
        <f ca="1">VLOOKUP($C$275,[68]납품수량!$A$2:$AH$156,K$1+1,0)</f>
        <v>0</v>
      </c>
      <c r="L275" s="388">
        <f ca="1">VLOOKUP($C$275,[68]납품수량!$A$2:$AH$156,L$1+1,0)</f>
        <v>0</v>
      </c>
      <c r="M275" s="388">
        <f ca="1">VLOOKUP($C$275,[68]납품수량!$A$2:$AH$156,M$1+1,0)</f>
        <v>0</v>
      </c>
      <c r="N275" s="388">
        <f ca="1">VLOOKUP($C$275,[68]납품수량!$A$2:$AH$156,N$1+1,0)</f>
        <v>0</v>
      </c>
      <c r="O275" s="388">
        <f ca="1">VLOOKUP($C$275,[68]납품수량!$A$2:$AH$156,O$1+1,0)</f>
        <v>0</v>
      </c>
      <c r="P275" s="388">
        <f ca="1">VLOOKUP($C$275,[68]납품수량!$A$2:$AH$156,P$1+1,0)</f>
        <v>0</v>
      </c>
      <c r="Q275" s="388">
        <f ca="1">VLOOKUP($C$275,[68]납품수량!$A$2:$AH$156,Q$1+1,0)</f>
        <v>0</v>
      </c>
      <c r="R275" s="388">
        <f ca="1">VLOOKUP($C$275,[68]납품수량!$A$2:$AH$156,R$1+1,0)</f>
        <v>0</v>
      </c>
      <c r="S275" s="388">
        <f ca="1">VLOOKUP($C$275,[68]납품수량!$A$2:$AH$156,S$1+1,0)</f>
        <v>0</v>
      </c>
      <c r="T275" s="388">
        <f ca="1">VLOOKUP($C$275,[68]납품수량!$A$2:$AH$156,T$1+1,0)</f>
        <v>0</v>
      </c>
      <c r="U275" s="388">
        <f ca="1">VLOOKUP($C$275,[68]납품수량!$A$2:$AH$156,U$1+1,0)</f>
        <v>0</v>
      </c>
      <c r="V275" s="388">
        <f ca="1">VLOOKUP($C$275,[68]납품수량!$A$2:$AH$156,V$1+1,0)</f>
        <v>0</v>
      </c>
      <c r="W275" s="388">
        <f ca="1">VLOOKUP($C$275,[68]납품수량!$A$2:$AH$156,W$1+1,0)</f>
        <v>0</v>
      </c>
      <c r="X275" s="388">
        <f ca="1">VLOOKUP($C$275,[68]납품수량!$A$2:$AH$156,X$1+1,0)</f>
        <v>0</v>
      </c>
      <c r="Y275" s="388">
        <f ca="1">VLOOKUP($C$275,[68]납품수량!$A$2:$AH$156,Y$1+1,0)</f>
        <v>0</v>
      </c>
      <c r="Z275" s="388">
        <f ca="1">VLOOKUP($C$275,[68]납품수량!$A$2:$AH$156,Z$1+1,0)</f>
        <v>0</v>
      </c>
      <c r="AA275" s="388">
        <f ca="1">VLOOKUP($C$275,[68]납품수량!$A$2:$AH$156,AA$1+1,0)</f>
        <v>0</v>
      </c>
      <c r="AB275" s="388">
        <f ca="1">VLOOKUP($C$275,[68]납품수량!$A$2:$AH$156,AB$1+1,0)</f>
        <v>0</v>
      </c>
      <c r="AC275" s="388">
        <f ca="1">VLOOKUP($C$275,[68]납품수량!$A$2:$AH$156,AC$1+1,0)</f>
        <v>0</v>
      </c>
      <c r="AD275" s="388">
        <f ca="1">VLOOKUP($C$275,[68]납품수량!$A$2:$AH$156,AD$1+1,0)</f>
        <v>0</v>
      </c>
      <c r="AE275" s="388">
        <f ca="1">VLOOKUP($C$275,[68]납품수량!$A$2:$AH$156,AE$1+1,0)</f>
        <v>0</v>
      </c>
      <c r="AF275" s="388">
        <f ca="1">VLOOKUP($C$275,[68]납품수량!$A$2:$AH$156,AF$1+1,0)</f>
        <v>0</v>
      </c>
      <c r="AG275" s="388">
        <f ca="1">VLOOKUP($C$275,[68]납품수량!$A$2:$AH$156,AG$1+1,0)</f>
        <v>0</v>
      </c>
      <c r="AH275" s="388">
        <f ca="1">VLOOKUP($C$275,[68]납품수량!$A$2:$AH$156,AH$1+1,0)</f>
        <v>0</v>
      </c>
      <c r="AI275" s="388">
        <f ca="1">VLOOKUP($C$275,[68]납품수량!$A$2:$AH$156,AI$1+1,0)</f>
        <v>0</v>
      </c>
      <c r="AJ275" s="388">
        <f ca="1">VLOOKUP($C$275,[68]납품수량!$A$2:$AH$156,AJ$1+1,0)</f>
        <v>0</v>
      </c>
      <c r="AK275" s="388">
        <f ca="1">VLOOKUP($C$275,[68]납품수량!$A$2:$AH$156,AK$1+1,0)</f>
        <v>0</v>
      </c>
      <c r="AL275" s="388">
        <f t="shared" ca="1" si="279"/>
        <v>0</v>
      </c>
      <c r="AM275" s="389">
        <f t="shared" ca="1" si="274"/>
        <v>0</v>
      </c>
      <c r="AO275" s="370">
        <f t="shared" ref="AO275:BS275" ca="1" si="293">$F$275*G275</f>
        <v>0</v>
      </c>
      <c r="AP275" s="370">
        <f t="shared" ca="1" si="293"/>
        <v>0</v>
      </c>
      <c r="AQ275" s="370">
        <f t="shared" ca="1" si="293"/>
        <v>0</v>
      </c>
      <c r="AR275" s="370">
        <f t="shared" ca="1" si="293"/>
        <v>0</v>
      </c>
      <c r="AS275" s="370">
        <f t="shared" ca="1" si="293"/>
        <v>0</v>
      </c>
      <c r="AT275" s="370">
        <f t="shared" ca="1" si="293"/>
        <v>0</v>
      </c>
      <c r="AU275" s="370">
        <f t="shared" ca="1" si="293"/>
        <v>0</v>
      </c>
      <c r="AV275" s="370">
        <f t="shared" ca="1" si="293"/>
        <v>0</v>
      </c>
      <c r="AW275" s="370">
        <f t="shared" ca="1" si="293"/>
        <v>0</v>
      </c>
      <c r="AX275" s="370">
        <f t="shared" ca="1" si="293"/>
        <v>0</v>
      </c>
      <c r="AY275" s="370">
        <f t="shared" ca="1" si="293"/>
        <v>0</v>
      </c>
      <c r="AZ275" s="370">
        <f t="shared" ca="1" si="293"/>
        <v>0</v>
      </c>
      <c r="BA275" s="370">
        <f t="shared" ca="1" si="293"/>
        <v>0</v>
      </c>
      <c r="BB275" s="370">
        <f t="shared" ca="1" si="293"/>
        <v>0</v>
      </c>
      <c r="BC275" s="370">
        <f t="shared" ca="1" si="293"/>
        <v>0</v>
      </c>
      <c r="BD275" s="370">
        <f t="shared" ca="1" si="293"/>
        <v>0</v>
      </c>
      <c r="BE275" s="370">
        <f t="shared" ca="1" si="293"/>
        <v>0</v>
      </c>
      <c r="BF275" s="370">
        <f t="shared" ca="1" si="293"/>
        <v>0</v>
      </c>
      <c r="BG275" s="370">
        <f t="shared" ca="1" si="293"/>
        <v>0</v>
      </c>
      <c r="BH275" s="370">
        <f t="shared" ca="1" si="293"/>
        <v>0</v>
      </c>
      <c r="BI275" s="370">
        <f t="shared" ca="1" si="293"/>
        <v>0</v>
      </c>
      <c r="BJ275" s="370">
        <f t="shared" ca="1" si="293"/>
        <v>0</v>
      </c>
      <c r="BK275" s="370">
        <f t="shared" ca="1" si="293"/>
        <v>0</v>
      </c>
      <c r="BL275" s="370">
        <f t="shared" ca="1" si="293"/>
        <v>0</v>
      </c>
      <c r="BM275" s="370">
        <f t="shared" ca="1" si="293"/>
        <v>0</v>
      </c>
      <c r="BN275" s="370">
        <f t="shared" ca="1" si="293"/>
        <v>0</v>
      </c>
      <c r="BO275" s="370">
        <f t="shared" ca="1" si="293"/>
        <v>0</v>
      </c>
      <c r="BP275" s="370">
        <f t="shared" ca="1" si="293"/>
        <v>0</v>
      </c>
      <c r="BQ275" s="370">
        <f t="shared" ca="1" si="293"/>
        <v>0</v>
      </c>
      <c r="BR275" s="370">
        <f t="shared" ca="1" si="293"/>
        <v>0</v>
      </c>
      <c r="BS275" s="370">
        <f t="shared" ca="1" si="293"/>
        <v>0</v>
      </c>
      <c r="BT275" s="369">
        <f t="shared" ca="1" si="276"/>
        <v>0</v>
      </c>
    </row>
    <row r="276" spans="1:72">
      <c r="A276" s="70" t="s">
        <v>1323</v>
      </c>
      <c r="B276" s="660"/>
      <c r="C276" s="367" t="s">
        <v>11</v>
      </c>
      <c r="D276" s="367" t="s">
        <v>907</v>
      </c>
      <c r="E276" s="417" t="s">
        <v>785</v>
      </c>
      <c r="F276" s="401"/>
      <c r="G276" s="388">
        <f ca="1">VLOOKUP($C$276,[68]납품수량!$A$2:$AH$156,G$1+1,0)</f>
        <v>0</v>
      </c>
      <c r="H276" s="388">
        <f ca="1">VLOOKUP($C$276,[68]납품수량!$A$2:$AH$156,H$1+1,0)</f>
        <v>0</v>
      </c>
      <c r="I276" s="388">
        <f ca="1">VLOOKUP($C$276,[68]납품수량!$A$2:$AH$156,I$1+1,0)</f>
        <v>0</v>
      </c>
      <c r="J276" s="388">
        <f ca="1">VLOOKUP($C$276,[68]납품수량!$A$2:$AH$156,J$1+1,0)</f>
        <v>0</v>
      </c>
      <c r="K276" s="388">
        <f ca="1">VLOOKUP($C$276,[68]납품수량!$A$2:$AH$156,K$1+1,0)</f>
        <v>0</v>
      </c>
      <c r="L276" s="388">
        <f ca="1">VLOOKUP($C$276,[68]납품수량!$A$2:$AH$156,L$1+1,0)</f>
        <v>0</v>
      </c>
      <c r="M276" s="388">
        <f ca="1">VLOOKUP($C$276,[68]납품수량!$A$2:$AH$156,M$1+1,0)</f>
        <v>0</v>
      </c>
      <c r="N276" s="388">
        <f ca="1">VLOOKUP($C$276,[68]납품수량!$A$2:$AH$156,N$1+1,0)</f>
        <v>0</v>
      </c>
      <c r="O276" s="388">
        <f ca="1">VLOOKUP($C$276,[68]납품수량!$A$2:$AH$156,O$1+1,0)</f>
        <v>0</v>
      </c>
      <c r="P276" s="388">
        <f ca="1">VLOOKUP($C$276,[68]납품수량!$A$2:$AH$156,P$1+1,0)</f>
        <v>0</v>
      </c>
      <c r="Q276" s="388">
        <f ca="1">VLOOKUP($C$276,[68]납품수량!$A$2:$AH$156,Q$1+1,0)</f>
        <v>0</v>
      </c>
      <c r="R276" s="388">
        <f ca="1">VLOOKUP($C$276,[68]납품수량!$A$2:$AH$156,R$1+1,0)</f>
        <v>0</v>
      </c>
      <c r="S276" s="388">
        <f ca="1">VLOOKUP($C$276,[68]납품수량!$A$2:$AH$156,S$1+1,0)</f>
        <v>0</v>
      </c>
      <c r="T276" s="388">
        <f ca="1">VLOOKUP($C$276,[68]납품수량!$A$2:$AH$156,T$1+1,0)</f>
        <v>0</v>
      </c>
      <c r="U276" s="388">
        <f ca="1">VLOOKUP($C$276,[68]납품수량!$A$2:$AH$156,U$1+1,0)</f>
        <v>0</v>
      </c>
      <c r="V276" s="388">
        <f ca="1">VLOOKUP($C$276,[68]납품수량!$A$2:$AH$156,V$1+1,0)</f>
        <v>0</v>
      </c>
      <c r="W276" s="388">
        <f ca="1">VLOOKUP($C$276,[68]납품수량!$A$2:$AH$156,W$1+1,0)</f>
        <v>0</v>
      </c>
      <c r="X276" s="388">
        <f ca="1">VLOOKUP($C$276,[68]납품수량!$A$2:$AH$156,X$1+1,0)</f>
        <v>0</v>
      </c>
      <c r="Y276" s="388">
        <f ca="1">VLOOKUP($C$276,[68]납품수량!$A$2:$AH$156,Y$1+1,0)</f>
        <v>0</v>
      </c>
      <c r="Z276" s="388">
        <f ca="1">VLOOKUP($C$276,[68]납품수량!$A$2:$AH$156,Z$1+1,0)</f>
        <v>0</v>
      </c>
      <c r="AA276" s="388">
        <f ca="1">VLOOKUP($C$276,[68]납품수량!$A$2:$AH$156,AA$1+1,0)</f>
        <v>0</v>
      </c>
      <c r="AB276" s="388">
        <f ca="1">VLOOKUP($C$276,[68]납품수량!$A$2:$AH$156,AB$1+1,0)</f>
        <v>0</v>
      </c>
      <c r="AC276" s="388">
        <f ca="1">VLOOKUP($C$276,[68]납품수량!$A$2:$AH$156,AC$1+1,0)</f>
        <v>0</v>
      </c>
      <c r="AD276" s="388">
        <f ca="1">VLOOKUP($C$276,[68]납품수량!$A$2:$AH$156,AD$1+1,0)</f>
        <v>0</v>
      </c>
      <c r="AE276" s="388">
        <f ca="1">VLOOKUP($C$276,[68]납품수량!$A$2:$AH$156,AE$1+1,0)</f>
        <v>0</v>
      </c>
      <c r="AF276" s="388">
        <f ca="1">VLOOKUP($C$276,[68]납품수량!$A$2:$AH$156,AF$1+1,0)</f>
        <v>0</v>
      </c>
      <c r="AG276" s="388">
        <f ca="1">VLOOKUP($C$276,[68]납품수량!$A$2:$AH$156,AG$1+1,0)</f>
        <v>0</v>
      </c>
      <c r="AH276" s="388">
        <f ca="1">VLOOKUP($C$276,[68]납품수량!$A$2:$AH$156,AH$1+1,0)</f>
        <v>0</v>
      </c>
      <c r="AI276" s="388">
        <f ca="1">VLOOKUP($C$276,[68]납품수량!$A$2:$AH$156,AI$1+1,0)</f>
        <v>0</v>
      </c>
      <c r="AJ276" s="388">
        <f ca="1">VLOOKUP($C$276,[68]납품수량!$A$2:$AH$156,AJ$1+1,0)</f>
        <v>0</v>
      </c>
      <c r="AK276" s="388">
        <f ca="1">VLOOKUP($C$276,[68]납품수량!$A$2:$AH$156,AK$1+1,0)</f>
        <v>0</v>
      </c>
      <c r="AL276" s="388">
        <f t="shared" ca="1" si="279"/>
        <v>0</v>
      </c>
      <c r="AM276" s="389">
        <f t="shared" ca="1" si="274"/>
        <v>0</v>
      </c>
      <c r="AO276" s="370">
        <f t="shared" ref="AO276:BS276" ca="1" si="294">$F$276*G276</f>
        <v>0</v>
      </c>
      <c r="AP276" s="370">
        <f t="shared" ca="1" si="294"/>
        <v>0</v>
      </c>
      <c r="AQ276" s="370">
        <f t="shared" ca="1" si="294"/>
        <v>0</v>
      </c>
      <c r="AR276" s="370">
        <f t="shared" ca="1" si="294"/>
        <v>0</v>
      </c>
      <c r="AS276" s="370">
        <f t="shared" ca="1" si="294"/>
        <v>0</v>
      </c>
      <c r="AT276" s="370">
        <f t="shared" ca="1" si="294"/>
        <v>0</v>
      </c>
      <c r="AU276" s="370">
        <f t="shared" ca="1" si="294"/>
        <v>0</v>
      </c>
      <c r="AV276" s="370">
        <f t="shared" ca="1" si="294"/>
        <v>0</v>
      </c>
      <c r="AW276" s="370">
        <f t="shared" ca="1" si="294"/>
        <v>0</v>
      </c>
      <c r="AX276" s="370">
        <f t="shared" ca="1" si="294"/>
        <v>0</v>
      </c>
      <c r="AY276" s="370">
        <f t="shared" ca="1" si="294"/>
        <v>0</v>
      </c>
      <c r="AZ276" s="370">
        <f t="shared" ca="1" si="294"/>
        <v>0</v>
      </c>
      <c r="BA276" s="370">
        <f t="shared" ca="1" si="294"/>
        <v>0</v>
      </c>
      <c r="BB276" s="370">
        <f t="shared" ca="1" si="294"/>
        <v>0</v>
      </c>
      <c r="BC276" s="370">
        <f t="shared" ca="1" si="294"/>
        <v>0</v>
      </c>
      <c r="BD276" s="370">
        <f t="shared" ca="1" si="294"/>
        <v>0</v>
      </c>
      <c r="BE276" s="370">
        <f t="shared" ca="1" si="294"/>
        <v>0</v>
      </c>
      <c r="BF276" s="370">
        <f t="shared" ca="1" si="294"/>
        <v>0</v>
      </c>
      <c r="BG276" s="370">
        <f t="shared" ca="1" si="294"/>
        <v>0</v>
      </c>
      <c r="BH276" s="370">
        <f t="shared" ca="1" si="294"/>
        <v>0</v>
      </c>
      <c r="BI276" s="370">
        <f t="shared" ca="1" si="294"/>
        <v>0</v>
      </c>
      <c r="BJ276" s="370">
        <f t="shared" ca="1" si="294"/>
        <v>0</v>
      </c>
      <c r="BK276" s="370">
        <f t="shared" ca="1" si="294"/>
        <v>0</v>
      </c>
      <c r="BL276" s="370">
        <f t="shared" ca="1" si="294"/>
        <v>0</v>
      </c>
      <c r="BM276" s="370">
        <f t="shared" ca="1" si="294"/>
        <v>0</v>
      </c>
      <c r="BN276" s="370">
        <f t="shared" ca="1" si="294"/>
        <v>0</v>
      </c>
      <c r="BO276" s="370">
        <f t="shared" ca="1" si="294"/>
        <v>0</v>
      </c>
      <c r="BP276" s="370">
        <f t="shared" ca="1" si="294"/>
        <v>0</v>
      </c>
      <c r="BQ276" s="370">
        <f t="shared" ca="1" si="294"/>
        <v>0</v>
      </c>
      <c r="BR276" s="370">
        <f t="shared" ca="1" si="294"/>
        <v>0</v>
      </c>
      <c r="BS276" s="370">
        <f t="shared" ca="1" si="294"/>
        <v>0</v>
      </c>
      <c r="BT276" s="369">
        <f t="shared" ca="1" si="276"/>
        <v>0</v>
      </c>
    </row>
    <row r="277" spans="1:72">
      <c r="A277" s="70" t="s">
        <v>1323</v>
      </c>
      <c r="B277" s="660"/>
      <c r="C277" s="367" t="s">
        <v>134</v>
      </c>
      <c r="D277" s="367" t="s">
        <v>907</v>
      </c>
      <c r="E277" s="417" t="s">
        <v>821</v>
      </c>
      <c r="F277" s="401"/>
      <c r="G277" s="388">
        <f ca="1">VLOOKUP($C$277,[68]납품수량!$A$2:$AH$156,G$1+1,0)</f>
        <v>0</v>
      </c>
      <c r="H277" s="388">
        <f ca="1">VLOOKUP($C$277,[68]납품수량!$A$2:$AH$156,H$1+1,0)</f>
        <v>0</v>
      </c>
      <c r="I277" s="388">
        <f ca="1">VLOOKUP($C$277,[68]납품수량!$A$2:$AH$156,I$1+1,0)</f>
        <v>0</v>
      </c>
      <c r="J277" s="388">
        <f ca="1">VLOOKUP($C$277,[68]납품수량!$A$2:$AH$156,J$1+1,0)</f>
        <v>0</v>
      </c>
      <c r="K277" s="388">
        <f ca="1">VLOOKUP($C$277,[68]납품수량!$A$2:$AH$156,K$1+1,0)</f>
        <v>0</v>
      </c>
      <c r="L277" s="388">
        <f ca="1">VLOOKUP($C$277,[68]납품수량!$A$2:$AH$156,L$1+1,0)</f>
        <v>0</v>
      </c>
      <c r="M277" s="388">
        <f ca="1">VLOOKUP($C$277,[68]납품수량!$A$2:$AH$156,M$1+1,0)</f>
        <v>0</v>
      </c>
      <c r="N277" s="388">
        <f ca="1">VLOOKUP($C$277,[68]납품수량!$A$2:$AH$156,N$1+1,0)</f>
        <v>0</v>
      </c>
      <c r="O277" s="388">
        <f ca="1">VLOOKUP($C$277,[68]납품수량!$A$2:$AH$156,O$1+1,0)</f>
        <v>0</v>
      </c>
      <c r="P277" s="388">
        <f ca="1">VLOOKUP($C$277,[68]납품수량!$A$2:$AH$156,P$1+1,0)</f>
        <v>0</v>
      </c>
      <c r="Q277" s="388">
        <f ca="1">VLOOKUP($C$277,[68]납품수량!$A$2:$AH$156,Q$1+1,0)</f>
        <v>0</v>
      </c>
      <c r="R277" s="388">
        <f ca="1">VLOOKUP($C$277,[68]납품수량!$A$2:$AH$156,R$1+1,0)</f>
        <v>0</v>
      </c>
      <c r="S277" s="388">
        <f ca="1">VLOOKUP($C$277,[68]납품수량!$A$2:$AH$156,S$1+1,0)</f>
        <v>0</v>
      </c>
      <c r="T277" s="388">
        <f ca="1">VLOOKUP($C$277,[68]납품수량!$A$2:$AH$156,T$1+1,0)</f>
        <v>0</v>
      </c>
      <c r="U277" s="388">
        <f ca="1">VLOOKUP($C$277,[68]납품수량!$A$2:$AH$156,U$1+1,0)</f>
        <v>0</v>
      </c>
      <c r="V277" s="388">
        <f ca="1">VLOOKUP($C$277,[68]납품수량!$A$2:$AH$156,V$1+1,0)</f>
        <v>0</v>
      </c>
      <c r="W277" s="388">
        <f ca="1">VLOOKUP($C$277,[68]납품수량!$A$2:$AH$156,W$1+1,0)</f>
        <v>0</v>
      </c>
      <c r="X277" s="388">
        <f ca="1">VLOOKUP($C$277,[68]납품수량!$A$2:$AH$156,X$1+1,0)</f>
        <v>0</v>
      </c>
      <c r="Y277" s="388">
        <f ca="1">VLOOKUP($C$277,[68]납품수량!$A$2:$AH$156,Y$1+1,0)</f>
        <v>0</v>
      </c>
      <c r="Z277" s="388">
        <f ca="1">VLOOKUP($C$277,[68]납품수량!$A$2:$AH$156,Z$1+1,0)</f>
        <v>0</v>
      </c>
      <c r="AA277" s="388">
        <f ca="1">VLOOKUP($C$277,[68]납품수량!$A$2:$AH$156,AA$1+1,0)</f>
        <v>0</v>
      </c>
      <c r="AB277" s="388">
        <f ca="1">VLOOKUP($C$277,[68]납품수량!$A$2:$AH$156,AB$1+1,0)</f>
        <v>0</v>
      </c>
      <c r="AC277" s="388">
        <f ca="1">VLOOKUP($C$277,[68]납품수량!$A$2:$AH$156,AC$1+1,0)</f>
        <v>0</v>
      </c>
      <c r="AD277" s="388">
        <f ca="1">VLOOKUP($C$277,[68]납품수량!$A$2:$AH$156,AD$1+1,0)</f>
        <v>0</v>
      </c>
      <c r="AE277" s="388">
        <f ca="1">VLOOKUP($C$277,[68]납품수량!$A$2:$AH$156,AE$1+1,0)</f>
        <v>0</v>
      </c>
      <c r="AF277" s="388">
        <f ca="1">VLOOKUP($C$277,[68]납품수량!$A$2:$AH$156,AF$1+1,0)</f>
        <v>0</v>
      </c>
      <c r="AG277" s="388">
        <f ca="1">VLOOKUP($C$277,[68]납품수량!$A$2:$AH$156,AG$1+1,0)</f>
        <v>0</v>
      </c>
      <c r="AH277" s="388">
        <f ca="1">VLOOKUP($C$277,[68]납품수량!$A$2:$AH$156,AH$1+1,0)</f>
        <v>0</v>
      </c>
      <c r="AI277" s="388">
        <f ca="1">VLOOKUP($C$277,[68]납품수량!$A$2:$AH$156,AI$1+1,0)</f>
        <v>0</v>
      </c>
      <c r="AJ277" s="388">
        <f ca="1">VLOOKUP($C$277,[68]납품수량!$A$2:$AH$156,AJ$1+1,0)</f>
        <v>0</v>
      </c>
      <c r="AK277" s="388">
        <f ca="1">VLOOKUP($C$277,[68]납품수량!$A$2:$AH$156,AK$1+1,0)</f>
        <v>0</v>
      </c>
      <c r="AL277" s="388">
        <f t="shared" ca="1" si="279"/>
        <v>0</v>
      </c>
      <c r="AM277" s="389">
        <f t="shared" ca="1" si="274"/>
        <v>0</v>
      </c>
      <c r="AO277" s="370">
        <f t="shared" ref="AO277:BS277" ca="1" si="295">$F$277*G277</f>
        <v>0</v>
      </c>
      <c r="AP277" s="370">
        <f t="shared" ca="1" si="295"/>
        <v>0</v>
      </c>
      <c r="AQ277" s="370">
        <f t="shared" ca="1" si="295"/>
        <v>0</v>
      </c>
      <c r="AR277" s="370">
        <f t="shared" ca="1" si="295"/>
        <v>0</v>
      </c>
      <c r="AS277" s="370">
        <f t="shared" ca="1" si="295"/>
        <v>0</v>
      </c>
      <c r="AT277" s="370">
        <f t="shared" ca="1" si="295"/>
        <v>0</v>
      </c>
      <c r="AU277" s="370">
        <f t="shared" ca="1" si="295"/>
        <v>0</v>
      </c>
      <c r="AV277" s="370">
        <f t="shared" ca="1" si="295"/>
        <v>0</v>
      </c>
      <c r="AW277" s="370">
        <f t="shared" ca="1" si="295"/>
        <v>0</v>
      </c>
      <c r="AX277" s="370">
        <f t="shared" ca="1" si="295"/>
        <v>0</v>
      </c>
      <c r="AY277" s="370">
        <f t="shared" ca="1" si="295"/>
        <v>0</v>
      </c>
      <c r="AZ277" s="370">
        <f t="shared" ca="1" si="295"/>
        <v>0</v>
      </c>
      <c r="BA277" s="370">
        <f t="shared" ca="1" si="295"/>
        <v>0</v>
      </c>
      <c r="BB277" s="370">
        <f t="shared" ca="1" si="295"/>
        <v>0</v>
      </c>
      <c r="BC277" s="370">
        <f t="shared" ca="1" si="295"/>
        <v>0</v>
      </c>
      <c r="BD277" s="370">
        <f t="shared" ca="1" si="295"/>
        <v>0</v>
      </c>
      <c r="BE277" s="370">
        <f t="shared" ca="1" si="295"/>
        <v>0</v>
      </c>
      <c r="BF277" s="370">
        <f t="shared" ca="1" si="295"/>
        <v>0</v>
      </c>
      <c r="BG277" s="370">
        <f t="shared" ca="1" si="295"/>
        <v>0</v>
      </c>
      <c r="BH277" s="370">
        <f t="shared" ca="1" si="295"/>
        <v>0</v>
      </c>
      <c r="BI277" s="370">
        <f t="shared" ca="1" si="295"/>
        <v>0</v>
      </c>
      <c r="BJ277" s="370">
        <f t="shared" ca="1" si="295"/>
        <v>0</v>
      </c>
      <c r="BK277" s="370">
        <f t="shared" ca="1" si="295"/>
        <v>0</v>
      </c>
      <c r="BL277" s="370">
        <f t="shared" ca="1" si="295"/>
        <v>0</v>
      </c>
      <c r="BM277" s="370">
        <f t="shared" ca="1" si="295"/>
        <v>0</v>
      </c>
      <c r="BN277" s="370">
        <f t="shared" ca="1" si="295"/>
        <v>0</v>
      </c>
      <c r="BO277" s="370">
        <f t="shared" ca="1" si="295"/>
        <v>0</v>
      </c>
      <c r="BP277" s="370">
        <f t="shared" ca="1" si="295"/>
        <v>0</v>
      </c>
      <c r="BQ277" s="370">
        <f t="shared" ca="1" si="295"/>
        <v>0</v>
      </c>
      <c r="BR277" s="370">
        <f t="shared" ca="1" si="295"/>
        <v>0</v>
      </c>
      <c r="BS277" s="370">
        <f t="shared" ca="1" si="295"/>
        <v>0</v>
      </c>
      <c r="BT277" s="369">
        <f t="shared" ca="1" si="276"/>
        <v>0</v>
      </c>
    </row>
    <row r="278" spans="1:72">
      <c r="A278" s="70" t="s">
        <v>1323</v>
      </c>
      <c r="B278" s="660"/>
      <c r="C278" s="367" t="s">
        <v>135</v>
      </c>
      <c r="D278" s="367" t="s">
        <v>906</v>
      </c>
      <c r="E278" s="417" t="s">
        <v>905</v>
      </c>
      <c r="F278" s="401"/>
      <c r="G278" s="388">
        <f ca="1">VLOOKUP($C$278,[68]납품수량!$A$2:$AH$156,G$1+1,0)</f>
        <v>0</v>
      </c>
      <c r="H278" s="388">
        <f ca="1">VLOOKUP($C$278,[68]납품수량!$A$2:$AH$156,H$1+1,0)</f>
        <v>0</v>
      </c>
      <c r="I278" s="388">
        <f ca="1">VLOOKUP($C$278,[68]납품수량!$A$2:$AH$156,I$1+1,0)</f>
        <v>0</v>
      </c>
      <c r="J278" s="388">
        <f ca="1">VLOOKUP($C$278,[68]납품수량!$A$2:$AH$156,J$1+1,0)</f>
        <v>0</v>
      </c>
      <c r="K278" s="388">
        <f ca="1">VLOOKUP($C$278,[68]납품수량!$A$2:$AH$156,K$1+1,0)</f>
        <v>0</v>
      </c>
      <c r="L278" s="388">
        <f ca="1">VLOOKUP($C$278,[68]납품수량!$A$2:$AH$156,L$1+1,0)</f>
        <v>0</v>
      </c>
      <c r="M278" s="388">
        <f ca="1">VLOOKUP($C$278,[68]납품수량!$A$2:$AH$156,M$1+1,0)</f>
        <v>0</v>
      </c>
      <c r="N278" s="388">
        <f ca="1">VLOOKUP($C$278,[68]납품수량!$A$2:$AH$156,N$1+1,0)</f>
        <v>0</v>
      </c>
      <c r="O278" s="388">
        <f ca="1">VLOOKUP($C$278,[68]납품수량!$A$2:$AH$156,O$1+1,0)</f>
        <v>0</v>
      </c>
      <c r="P278" s="388">
        <f ca="1">VLOOKUP($C$278,[68]납품수량!$A$2:$AH$156,P$1+1,0)</f>
        <v>0</v>
      </c>
      <c r="Q278" s="388">
        <f ca="1">VLOOKUP($C$278,[68]납품수량!$A$2:$AH$156,Q$1+1,0)</f>
        <v>0</v>
      </c>
      <c r="R278" s="388">
        <f ca="1">VLOOKUP($C$278,[68]납품수량!$A$2:$AH$156,R$1+1,0)</f>
        <v>0</v>
      </c>
      <c r="S278" s="388">
        <f ca="1">VLOOKUP($C$278,[68]납품수량!$A$2:$AH$156,S$1+1,0)</f>
        <v>0</v>
      </c>
      <c r="T278" s="388">
        <f ca="1">VLOOKUP($C$278,[68]납품수량!$A$2:$AH$156,T$1+1,0)</f>
        <v>0</v>
      </c>
      <c r="U278" s="388">
        <f ca="1">VLOOKUP($C$278,[68]납품수량!$A$2:$AH$156,U$1+1,0)</f>
        <v>0</v>
      </c>
      <c r="V278" s="388">
        <f ca="1">VLOOKUP($C$278,[68]납품수량!$A$2:$AH$156,V$1+1,0)</f>
        <v>0</v>
      </c>
      <c r="W278" s="388">
        <f ca="1">VLOOKUP($C$278,[68]납품수량!$A$2:$AH$156,W$1+1,0)</f>
        <v>0</v>
      </c>
      <c r="X278" s="388">
        <f ca="1">VLOOKUP($C$278,[68]납품수량!$A$2:$AH$156,X$1+1,0)</f>
        <v>0</v>
      </c>
      <c r="Y278" s="388">
        <f ca="1">VLOOKUP($C$278,[68]납품수량!$A$2:$AH$156,Y$1+1,0)</f>
        <v>0</v>
      </c>
      <c r="Z278" s="388">
        <f ca="1">VLOOKUP($C$278,[68]납품수량!$A$2:$AH$156,Z$1+1,0)</f>
        <v>0</v>
      </c>
      <c r="AA278" s="388">
        <f ca="1">VLOOKUP($C$278,[68]납품수량!$A$2:$AH$156,AA$1+1,0)</f>
        <v>0</v>
      </c>
      <c r="AB278" s="388">
        <f ca="1">VLOOKUP($C$278,[68]납품수량!$A$2:$AH$156,AB$1+1,0)</f>
        <v>0</v>
      </c>
      <c r="AC278" s="388">
        <f ca="1">VLOOKUP($C$278,[68]납품수량!$A$2:$AH$156,AC$1+1,0)</f>
        <v>0</v>
      </c>
      <c r="AD278" s="388">
        <f ca="1">VLOOKUP($C$278,[68]납품수량!$A$2:$AH$156,AD$1+1,0)</f>
        <v>0</v>
      </c>
      <c r="AE278" s="388">
        <f ca="1">VLOOKUP($C$278,[68]납품수량!$A$2:$AH$156,AE$1+1,0)</f>
        <v>0</v>
      </c>
      <c r="AF278" s="388">
        <f ca="1">VLOOKUP($C$278,[68]납품수량!$A$2:$AH$156,AF$1+1,0)</f>
        <v>0</v>
      </c>
      <c r="AG278" s="388">
        <f ca="1">VLOOKUP($C$278,[68]납품수량!$A$2:$AH$156,AG$1+1,0)</f>
        <v>0</v>
      </c>
      <c r="AH278" s="388">
        <f ca="1">VLOOKUP($C$278,[68]납품수량!$A$2:$AH$156,AH$1+1,0)</f>
        <v>0</v>
      </c>
      <c r="AI278" s="388">
        <f ca="1">VLOOKUP($C$278,[68]납품수량!$A$2:$AH$156,AI$1+1,0)</f>
        <v>0</v>
      </c>
      <c r="AJ278" s="388">
        <f ca="1">VLOOKUP($C$278,[68]납품수량!$A$2:$AH$156,AJ$1+1,0)</f>
        <v>0</v>
      </c>
      <c r="AK278" s="388">
        <f ca="1">VLOOKUP($C$278,[68]납품수량!$A$2:$AH$156,AK$1+1,0)</f>
        <v>0</v>
      </c>
      <c r="AL278" s="388">
        <f t="shared" ca="1" si="279"/>
        <v>0</v>
      </c>
      <c r="AM278" s="389">
        <f t="shared" ca="1" si="274"/>
        <v>0</v>
      </c>
      <c r="AO278" s="370">
        <f t="shared" ref="AO278:BS278" ca="1" si="296">$F$278*G278</f>
        <v>0</v>
      </c>
      <c r="AP278" s="370">
        <f t="shared" ca="1" si="296"/>
        <v>0</v>
      </c>
      <c r="AQ278" s="370">
        <f t="shared" ca="1" si="296"/>
        <v>0</v>
      </c>
      <c r="AR278" s="370">
        <f t="shared" ca="1" si="296"/>
        <v>0</v>
      </c>
      <c r="AS278" s="370">
        <f t="shared" ca="1" si="296"/>
        <v>0</v>
      </c>
      <c r="AT278" s="370">
        <f t="shared" ca="1" si="296"/>
        <v>0</v>
      </c>
      <c r="AU278" s="370">
        <f t="shared" ca="1" si="296"/>
        <v>0</v>
      </c>
      <c r="AV278" s="370">
        <f t="shared" ca="1" si="296"/>
        <v>0</v>
      </c>
      <c r="AW278" s="370">
        <f t="shared" ca="1" si="296"/>
        <v>0</v>
      </c>
      <c r="AX278" s="370">
        <f t="shared" ca="1" si="296"/>
        <v>0</v>
      </c>
      <c r="AY278" s="370">
        <f t="shared" ca="1" si="296"/>
        <v>0</v>
      </c>
      <c r="AZ278" s="370">
        <f t="shared" ca="1" si="296"/>
        <v>0</v>
      </c>
      <c r="BA278" s="370">
        <f t="shared" ca="1" si="296"/>
        <v>0</v>
      </c>
      <c r="BB278" s="370">
        <f t="shared" ca="1" si="296"/>
        <v>0</v>
      </c>
      <c r="BC278" s="370">
        <f t="shared" ca="1" si="296"/>
        <v>0</v>
      </c>
      <c r="BD278" s="370">
        <f t="shared" ca="1" si="296"/>
        <v>0</v>
      </c>
      <c r="BE278" s="370">
        <f t="shared" ca="1" si="296"/>
        <v>0</v>
      </c>
      <c r="BF278" s="370">
        <f t="shared" ca="1" si="296"/>
        <v>0</v>
      </c>
      <c r="BG278" s="370">
        <f t="shared" ca="1" si="296"/>
        <v>0</v>
      </c>
      <c r="BH278" s="370">
        <f t="shared" ca="1" si="296"/>
        <v>0</v>
      </c>
      <c r="BI278" s="370">
        <f t="shared" ca="1" si="296"/>
        <v>0</v>
      </c>
      <c r="BJ278" s="370">
        <f t="shared" ca="1" si="296"/>
        <v>0</v>
      </c>
      <c r="BK278" s="370">
        <f t="shared" ca="1" si="296"/>
        <v>0</v>
      </c>
      <c r="BL278" s="370">
        <f t="shared" ca="1" si="296"/>
        <v>0</v>
      </c>
      <c r="BM278" s="370">
        <f t="shared" ca="1" si="296"/>
        <v>0</v>
      </c>
      <c r="BN278" s="370">
        <f t="shared" ca="1" si="296"/>
        <v>0</v>
      </c>
      <c r="BO278" s="370">
        <f t="shared" ca="1" si="296"/>
        <v>0</v>
      </c>
      <c r="BP278" s="370">
        <f t="shared" ca="1" si="296"/>
        <v>0</v>
      </c>
      <c r="BQ278" s="370">
        <f t="shared" ca="1" si="296"/>
        <v>0</v>
      </c>
      <c r="BR278" s="370">
        <f t="shared" ca="1" si="296"/>
        <v>0</v>
      </c>
      <c r="BS278" s="370">
        <f t="shared" ca="1" si="296"/>
        <v>0</v>
      </c>
      <c r="BT278" s="369">
        <f t="shared" ca="1" si="276"/>
        <v>0</v>
      </c>
    </row>
    <row r="279" spans="1:72">
      <c r="A279" s="70" t="s">
        <v>1323</v>
      </c>
      <c r="B279" s="660"/>
      <c r="C279" s="367" t="s">
        <v>136</v>
      </c>
      <c r="D279" s="367" t="s">
        <v>793</v>
      </c>
      <c r="E279" s="417" t="s">
        <v>904</v>
      </c>
      <c r="F279" s="401"/>
      <c r="G279" s="388">
        <f ca="1">VLOOKUP($C$279,[68]납품수량!$A$2:$AH$156,G$1+1,0)</f>
        <v>0</v>
      </c>
      <c r="H279" s="388">
        <f ca="1">VLOOKUP($C$279,[68]납품수량!$A$2:$AH$156,H$1+1,0)</f>
        <v>0</v>
      </c>
      <c r="I279" s="388">
        <f ca="1">VLOOKUP($C$279,[68]납품수량!$A$2:$AH$156,I$1+1,0)</f>
        <v>0</v>
      </c>
      <c r="J279" s="388">
        <f ca="1">VLOOKUP($C$279,[68]납품수량!$A$2:$AH$156,J$1+1,0)</f>
        <v>0</v>
      </c>
      <c r="K279" s="388">
        <f ca="1">VLOOKUP($C$279,[68]납품수량!$A$2:$AH$156,K$1+1,0)</f>
        <v>0</v>
      </c>
      <c r="L279" s="388">
        <f ca="1">VLOOKUP($C$279,[68]납품수량!$A$2:$AH$156,L$1+1,0)</f>
        <v>0</v>
      </c>
      <c r="M279" s="388">
        <f ca="1">VLOOKUP($C$279,[68]납품수량!$A$2:$AH$156,M$1+1,0)</f>
        <v>0</v>
      </c>
      <c r="N279" s="388">
        <f ca="1">VLOOKUP($C$279,[68]납품수량!$A$2:$AH$156,N$1+1,0)</f>
        <v>0</v>
      </c>
      <c r="O279" s="388">
        <f ca="1">VLOOKUP($C$279,[68]납품수량!$A$2:$AH$156,O$1+1,0)</f>
        <v>0</v>
      </c>
      <c r="P279" s="388">
        <f ca="1">VLOOKUP($C$279,[68]납품수량!$A$2:$AH$156,P$1+1,0)</f>
        <v>0</v>
      </c>
      <c r="Q279" s="388">
        <f ca="1">VLOOKUP($C$279,[68]납품수량!$A$2:$AH$156,Q$1+1,0)</f>
        <v>0</v>
      </c>
      <c r="R279" s="388">
        <f ca="1">VLOOKUP($C$279,[68]납품수량!$A$2:$AH$156,R$1+1,0)</f>
        <v>0</v>
      </c>
      <c r="S279" s="388">
        <f ca="1">VLOOKUP($C$279,[68]납품수량!$A$2:$AH$156,S$1+1,0)</f>
        <v>0</v>
      </c>
      <c r="T279" s="388">
        <f ca="1">VLOOKUP($C$279,[68]납품수량!$A$2:$AH$156,T$1+1,0)</f>
        <v>0</v>
      </c>
      <c r="U279" s="388">
        <f ca="1">VLOOKUP($C$279,[68]납품수량!$A$2:$AH$156,U$1+1,0)</f>
        <v>0</v>
      </c>
      <c r="V279" s="388">
        <f ca="1">VLOOKUP($C$279,[68]납품수량!$A$2:$AH$156,V$1+1,0)</f>
        <v>0</v>
      </c>
      <c r="W279" s="388">
        <f ca="1">VLOOKUP($C$279,[68]납품수량!$A$2:$AH$156,W$1+1,0)</f>
        <v>0</v>
      </c>
      <c r="X279" s="388">
        <f ca="1">VLOOKUP($C$279,[68]납품수량!$A$2:$AH$156,X$1+1,0)</f>
        <v>0</v>
      </c>
      <c r="Y279" s="388">
        <f ca="1">VLOOKUP($C$279,[68]납품수량!$A$2:$AH$156,Y$1+1,0)</f>
        <v>0</v>
      </c>
      <c r="Z279" s="388">
        <f ca="1">VLOOKUP($C$279,[68]납품수량!$A$2:$AH$156,Z$1+1,0)</f>
        <v>0</v>
      </c>
      <c r="AA279" s="388">
        <f ca="1">VLOOKUP($C$279,[68]납품수량!$A$2:$AH$156,AA$1+1,0)</f>
        <v>0</v>
      </c>
      <c r="AB279" s="388">
        <f ca="1">VLOOKUP($C$279,[68]납품수량!$A$2:$AH$156,AB$1+1,0)</f>
        <v>0</v>
      </c>
      <c r="AC279" s="388">
        <f ca="1">VLOOKUP($C$279,[68]납품수량!$A$2:$AH$156,AC$1+1,0)</f>
        <v>0</v>
      </c>
      <c r="AD279" s="388">
        <f ca="1">VLOOKUP($C$279,[68]납품수량!$A$2:$AH$156,AD$1+1,0)</f>
        <v>0</v>
      </c>
      <c r="AE279" s="388">
        <f ca="1">VLOOKUP($C$279,[68]납품수량!$A$2:$AH$156,AE$1+1,0)</f>
        <v>0</v>
      </c>
      <c r="AF279" s="388">
        <f ca="1">VLOOKUP($C$279,[68]납품수량!$A$2:$AH$156,AF$1+1,0)</f>
        <v>0</v>
      </c>
      <c r="AG279" s="388">
        <f ca="1">VLOOKUP($C$279,[68]납품수량!$A$2:$AH$156,AG$1+1,0)</f>
        <v>0</v>
      </c>
      <c r="AH279" s="388">
        <f ca="1">VLOOKUP($C$279,[68]납품수량!$A$2:$AH$156,AH$1+1,0)</f>
        <v>0</v>
      </c>
      <c r="AI279" s="388">
        <f ca="1">VLOOKUP($C$279,[68]납품수량!$A$2:$AH$156,AI$1+1,0)</f>
        <v>0</v>
      </c>
      <c r="AJ279" s="388">
        <f ca="1">VLOOKUP($C$279,[68]납품수량!$A$2:$AH$156,AJ$1+1,0)</f>
        <v>0</v>
      </c>
      <c r="AK279" s="388">
        <f ca="1">VLOOKUP($C$279,[68]납품수량!$A$2:$AH$156,AK$1+1,0)</f>
        <v>0</v>
      </c>
      <c r="AL279" s="388">
        <f t="shared" ca="1" si="279"/>
        <v>0</v>
      </c>
      <c r="AM279" s="389">
        <f t="shared" ca="1" si="274"/>
        <v>0</v>
      </c>
      <c r="AO279" s="370">
        <f t="shared" ref="AO279:BS279" ca="1" si="297">$F$279*G279</f>
        <v>0</v>
      </c>
      <c r="AP279" s="370">
        <f t="shared" ca="1" si="297"/>
        <v>0</v>
      </c>
      <c r="AQ279" s="370">
        <f t="shared" ca="1" si="297"/>
        <v>0</v>
      </c>
      <c r="AR279" s="370">
        <f t="shared" ca="1" si="297"/>
        <v>0</v>
      </c>
      <c r="AS279" s="370">
        <f t="shared" ca="1" si="297"/>
        <v>0</v>
      </c>
      <c r="AT279" s="370">
        <f t="shared" ca="1" si="297"/>
        <v>0</v>
      </c>
      <c r="AU279" s="370">
        <f t="shared" ca="1" si="297"/>
        <v>0</v>
      </c>
      <c r="AV279" s="370">
        <f t="shared" ca="1" si="297"/>
        <v>0</v>
      </c>
      <c r="AW279" s="370">
        <f t="shared" ca="1" si="297"/>
        <v>0</v>
      </c>
      <c r="AX279" s="370">
        <f t="shared" ca="1" si="297"/>
        <v>0</v>
      </c>
      <c r="AY279" s="370">
        <f t="shared" ca="1" si="297"/>
        <v>0</v>
      </c>
      <c r="AZ279" s="370">
        <f t="shared" ca="1" si="297"/>
        <v>0</v>
      </c>
      <c r="BA279" s="370">
        <f t="shared" ca="1" si="297"/>
        <v>0</v>
      </c>
      <c r="BB279" s="370">
        <f t="shared" ca="1" si="297"/>
        <v>0</v>
      </c>
      <c r="BC279" s="370">
        <f t="shared" ca="1" si="297"/>
        <v>0</v>
      </c>
      <c r="BD279" s="370">
        <f t="shared" ca="1" si="297"/>
        <v>0</v>
      </c>
      <c r="BE279" s="370">
        <f t="shared" ca="1" si="297"/>
        <v>0</v>
      </c>
      <c r="BF279" s="370">
        <f t="shared" ca="1" si="297"/>
        <v>0</v>
      </c>
      <c r="BG279" s="370">
        <f t="shared" ca="1" si="297"/>
        <v>0</v>
      </c>
      <c r="BH279" s="370">
        <f t="shared" ca="1" si="297"/>
        <v>0</v>
      </c>
      <c r="BI279" s="370">
        <f t="shared" ca="1" si="297"/>
        <v>0</v>
      </c>
      <c r="BJ279" s="370">
        <f t="shared" ca="1" si="297"/>
        <v>0</v>
      </c>
      <c r="BK279" s="370">
        <f t="shared" ca="1" si="297"/>
        <v>0</v>
      </c>
      <c r="BL279" s="370">
        <f t="shared" ca="1" si="297"/>
        <v>0</v>
      </c>
      <c r="BM279" s="370">
        <f t="shared" ca="1" si="297"/>
        <v>0</v>
      </c>
      <c r="BN279" s="370">
        <f t="shared" ca="1" si="297"/>
        <v>0</v>
      </c>
      <c r="BO279" s="370">
        <f t="shared" ca="1" si="297"/>
        <v>0</v>
      </c>
      <c r="BP279" s="370">
        <f t="shared" ca="1" si="297"/>
        <v>0</v>
      </c>
      <c r="BQ279" s="370">
        <f t="shared" ca="1" si="297"/>
        <v>0</v>
      </c>
      <c r="BR279" s="370">
        <f t="shared" ca="1" si="297"/>
        <v>0</v>
      </c>
      <c r="BS279" s="370">
        <f t="shared" ca="1" si="297"/>
        <v>0</v>
      </c>
      <c r="BT279" s="369">
        <f t="shared" ca="1" si="276"/>
        <v>0</v>
      </c>
    </row>
    <row r="280" spans="1:72">
      <c r="A280" s="70" t="s">
        <v>1323</v>
      </c>
      <c r="B280" s="660"/>
      <c r="C280" s="367" t="s">
        <v>137</v>
      </c>
      <c r="D280" s="367" t="s">
        <v>10</v>
      </c>
      <c r="E280" s="417" t="s">
        <v>904</v>
      </c>
      <c r="F280" s="401"/>
      <c r="G280" s="388">
        <f ca="1">VLOOKUP($C$280,[68]납품수량!$A$2:$AH$156,G$1+1,0)</f>
        <v>0</v>
      </c>
      <c r="H280" s="388">
        <f ca="1">VLOOKUP($C$280,[68]납품수량!$A$2:$AH$156,H$1+1,0)</f>
        <v>0</v>
      </c>
      <c r="I280" s="388">
        <f ca="1">VLOOKUP($C$280,[68]납품수량!$A$2:$AH$156,I$1+1,0)</f>
        <v>0</v>
      </c>
      <c r="J280" s="388">
        <f ca="1">VLOOKUP($C$280,[68]납품수량!$A$2:$AH$156,J$1+1,0)</f>
        <v>0</v>
      </c>
      <c r="K280" s="388">
        <f ca="1">VLOOKUP($C$280,[68]납품수량!$A$2:$AH$156,K$1+1,0)</f>
        <v>0</v>
      </c>
      <c r="L280" s="388">
        <f ca="1">VLOOKUP($C$280,[68]납품수량!$A$2:$AH$156,L$1+1,0)</f>
        <v>0</v>
      </c>
      <c r="M280" s="388">
        <f ca="1">VLOOKUP($C$280,[68]납품수량!$A$2:$AH$156,M$1+1,0)</f>
        <v>0</v>
      </c>
      <c r="N280" s="388">
        <f ca="1">VLOOKUP($C$280,[68]납품수량!$A$2:$AH$156,N$1+1,0)</f>
        <v>0</v>
      </c>
      <c r="O280" s="388">
        <f ca="1">VLOOKUP($C$280,[68]납품수량!$A$2:$AH$156,O$1+1,0)</f>
        <v>0</v>
      </c>
      <c r="P280" s="388">
        <f ca="1">VLOOKUP($C$280,[68]납품수량!$A$2:$AH$156,P$1+1,0)</f>
        <v>0</v>
      </c>
      <c r="Q280" s="388">
        <f ca="1">VLOOKUP($C$280,[68]납품수량!$A$2:$AH$156,Q$1+1,0)</f>
        <v>0</v>
      </c>
      <c r="R280" s="388">
        <f ca="1">VLOOKUP($C$280,[68]납품수량!$A$2:$AH$156,R$1+1,0)</f>
        <v>0</v>
      </c>
      <c r="S280" s="388">
        <f ca="1">VLOOKUP($C$280,[68]납품수량!$A$2:$AH$156,S$1+1,0)</f>
        <v>0</v>
      </c>
      <c r="T280" s="388">
        <f ca="1">VLOOKUP($C$280,[68]납품수량!$A$2:$AH$156,T$1+1,0)</f>
        <v>0</v>
      </c>
      <c r="U280" s="388">
        <f ca="1">VLOOKUP($C$280,[68]납품수량!$A$2:$AH$156,U$1+1,0)</f>
        <v>0</v>
      </c>
      <c r="V280" s="388">
        <f ca="1">VLOOKUP($C$280,[68]납품수량!$A$2:$AH$156,V$1+1,0)</f>
        <v>0</v>
      </c>
      <c r="W280" s="388">
        <f ca="1">VLOOKUP($C$280,[68]납품수량!$A$2:$AH$156,W$1+1,0)</f>
        <v>0</v>
      </c>
      <c r="X280" s="388">
        <f ca="1">VLOOKUP($C$280,[68]납품수량!$A$2:$AH$156,X$1+1,0)</f>
        <v>0</v>
      </c>
      <c r="Y280" s="388">
        <f ca="1">VLOOKUP($C$280,[68]납품수량!$A$2:$AH$156,Y$1+1,0)</f>
        <v>0</v>
      </c>
      <c r="Z280" s="388">
        <f ca="1">VLOOKUP($C$280,[68]납품수량!$A$2:$AH$156,Z$1+1,0)</f>
        <v>0</v>
      </c>
      <c r="AA280" s="388">
        <f ca="1">VLOOKUP($C$280,[68]납품수량!$A$2:$AH$156,AA$1+1,0)</f>
        <v>0</v>
      </c>
      <c r="AB280" s="388">
        <f ca="1">VLOOKUP($C$280,[68]납품수량!$A$2:$AH$156,AB$1+1,0)</f>
        <v>0</v>
      </c>
      <c r="AC280" s="388">
        <f ca="1">VLOOKUP($C$280,[68]납품수량!$A$2:$AH$156,AC$1+1,0)</f>
        <v>0</v>
      </c>
      <c r="AD280" s="388">
        <f ca="1">VLOOKUP($C$280,[68]납품수량!$A$2:$AH$156,AD$1+1,0)</f>
        <v>0</v>
      </c>
      <c r="AE280" s="388">
        <f ca="1">VLOOKUP($C$280,[68]납품수량!$A$2:$AH$156,AE$1+1,0)</f>
        <v>0</v>
      </c>
      <c r="AF280" s="388">
        <f ca="1">VLOOKUP($C$280,[68]납품수량!$A$2:$AH$156,AF$1+1,0)</f>
        <v>0</v>
      </c>
      <c r="AG280" s="388">
        <f ca="1">VLOOKUP($C$280,[68]납품수량!$A$2:$AH$156,AG$1+1,0)</f>
        <v>0</v>
      </c>
      <c r="AH280" s="388">
        <f ca="1">VLOOKUP($C$280,[68]납품수량!$A$2:$AH$156,AH$1+1,0)</f>
        <v>0</v>
      </c>
      <c r="AI280" s="388">
        <f ca="1">VLOOKUP($C$280,[68]납품수량!$A$2:$AH$156,AI$1+1,0)</f>
        <v>0</v>
      </c>
      <c r="AJ280" s="388">
        <f ca="1">VLOOKUP($C$280,[68]납품수량!$A$2:$AH$156,AJ$1+1,0)</f>
        <v>0</v>
      </c>
      <c r="AK280" s="388">
        <f ca="1">VLOOKUP($C$280,[68]납품수량!$A$2:$AH$156,AK$1+1,0)</f>
        <v>0</v>
      </c>
      <c r="AL280" s="388">
        <f t="shared" ca="1" si="279"/>
        <v>0</v>
      </c>
      <c r="AM280" s="389">
        <f t="shared" ca="1" si="274"/>
        <v>0</v>
      </c>
      <c r="AO280" s="370">
        <f t="shared" ref="AO280:BS280" ca="1" si="298">$F$280*G280</f>
        <v>0</v>
      </c>
      <c r="AP280" s="370">
        <f t="shared" ca="1" si="298"/>
        <v>0</v>
      </c>
      <c r="AQ280" s="370">
        <f t="shared" ca="1" si="298"/>
        <v>0</v>
      </c>
      <c r="AR280" s="370">
        <f t="shared" ca="1" si="298"/>
        <v>0</v>
      </c>
      <c r="AS280" s="370">
        <f t="shared" ca="1" si="298"/>
        <v>0</v>
      </c>
      <c r="AT280" s="370">
        <f t="shared" ca="1" si="298"/>
        <v>0</v>
      </c>
      <c r="AU280" s="370">
        <f t="shared" ca="1" si="298"/>
        <v>0</v>
      </c>
      <c r="AV280" s="370">
        <f t="shared" ca="1" si="298"/>
        <v>0</v>
      </c>
      <c r="AW280" s="370">
        <f t="shared" ca="1" si="298"/>
        <v>0</v>
      </c>
      <c r="AX280" s="370">
        <f t="shared" ca="1" si="298"/>
        <v>0</v>
      </c>
      <c r="AY280" s="370">
        <f t="shared" ca="1" si="298"/>
        <v>0</v>
      </c>
      <c r="AZ280" s="370">
        <f t="shared" ca="1" si="298"/>
        <v>0</v>
      </c>
      <c r="BA280" s="370">
        <f t="shared" ca="1" si="298"/>
        <v>0</v>
      </c>
      <c r="BB280" s="370">
        <f t="shared" ca="1" si="298"/>
        <v>0</v>
      </c>
      <c r="BC280" s="370">
        <f t="shared" ca="1" si="298"/>
        <v>0</v>
      </c>
      <c r="BD280" s="370">
        <f t="shared" ca="1" si="298"/>
        <v>0</v>
      </c>
      <c r="BE280" s="370">
        <f t="shared" ca="1" si="298"/>
        <v>0</v>
      </c>
      <c r="BF280" s="370">
        <f t="shared" ca="1" si="298"/>
        <v>0</v>
      </c>
      <c r="BG280" s="370">
        <f t="shared" ca="1" si="298"/>
        <v>0</v>
      </c>
      <c r="BH280" s="370">
        <f t="shared" ca="1" si="298"/>
        <v>0</v>
      </c>
      <c r="BI280" s="370">
        <f t="shared" ca="1" si="298"/>
        <v>0</v>
      </c>
      <c r="BJ280" s="370">
        <f t="shared" ca="1" si="298"/>
        <v>0</v>
      </c>
      <c r="BK280" s="370">
        <f t="shared" ca="1" si="298"/>
        <v>0</v>
      </c>
      <c r="BL280" s="370">
        <f t="shared" ca="1" si="298"/>
        <v>0</v>
      </c>
      <c r="BM280" s="370">
        <f t="shared" ca="1" si="298"/>
        <v>0</v>
      </c>
      <c r="BN280" s="370">
        <f t="shared" ca="1" si="298"/>
        <v>0</v>
      </c>
      <c r="BO280" s="370">
        <f t="shared" ca="1" si="298"/>
        <v>0</v>
      </c>
      <c r="BP280" s="370">
        <f t="shared" ca="1" si="298"/>
        <v>0</v>
      </c>
      <c r="BQ280" s="370">
        <f t="shared" ca="1" si="298"/>
        <v>0</v>
      </c>
      <c r="BR280" s="370">
        <f t="shared" ca="1" si="298"/>
        <v>0</v>
      </c>
      <c r="BS280" s="370">
        <f t="shared" ca="1" si="298"/>
        <v>0</v>
      </c>
      <c r="BT280" s="369">
        <f t="shared" ca="1" si="276"/>
        <v>0</v>
      </c>
    </row>
    <row r="281" spans="1:72">
      <c r="A281" s="70" t="s">
        <v>1323</v>
      </c>
      <c r="B281" s="660"/>
      <c r="C281" s="367" t="s">
        <v>95</v>
      </c>
      <c r="D281" s="367" t="s">
        <v>10</v>
      </c>
      <c r="E281" s="417" t="s">
        <v>902</v>
      </c>
      <c r="F281" s="401"/>
      <c r="G281" s="388">
        <f ca="1">VLOOKUP($C$281,[68]납품수량!$A$2:$AH$156,G$1+1,0)</f>
        <v>0</v>
      </c>
      <c r="H281" s="388">
        <f ca="1">VLOOKUP($C$281,[68]납품수량!$A$2:$AH$156,H$1+1,0)</f>
        <v>0</v>
      </c>
      <c r="I281" s="388">
        <f ca="1">VLOOKUP($C$281,[68]납품수량!$A$2:$AH$156,I$1+1,0)</f>
        <v>0</v>
      </c>
      <c r="J281" s="388">
        <f ca="1">VLOOKUP($C$281,[68]납품수량!$A$2:$AH$156,J$1+1,0)</f>
        <v>0</v>
      </c>
      <c r="K281" s="388">
        <f ca="1">VLOOKUP($C$281,[68]납품수량!$A$2:$AH$156,K$1+1,0)</f>
        <v>0</v>
      </c>
      <c r="L281" s="388">
        <f ca="1">VLOOKUP($C$281,[68]납품수량!$A$2:$AH$156,L$1+1,0)</f>
        <v>0</v>
      </c>
      <c r="M281" s="388">
        <f ca="1">VLOOKUP($C$281,[68]납품수량!$A$2:$AH$156,M$1+1,0)</f>
        <v>0</v>
      </c>
      <c r="N281" s="388">
        <f ca="1">VLOOKUP($C$281,[68]납품수량!$A$2:$AH$156,N$1+1,0)</f>
        <v>0</v>
      </c>
      <c r="O281" s="388">
        <f ca="1">VLOOKUP($C$281,[68]납품수량!$A$2:$AH$156,O$1+1,0)</f>
        <v>0</v>
      </c>
      <c r="P281" s="388">
        <f ca="1">VLOOKUP($C$281,[68]납품수량!$A$2:$AH$156,P$1+1,0)</f>
        <v>0</v>
      </c>
      <c r="Q281" s="388">
        <f ca="1">VLOOKUP($C$281,[68]납품수량!$A$2:$AH$156,Q$1+1,0)</f>
        <v>0</v>
      </c>
      <c r="R281" s="388">
        <f ca="1">VLOOKUP($C$281,[68]납품수량!$A$2:$AH$156,R$1+1,0)</f>
        <v>0</v>
      </c>
      <c r="S281" s="388">
        <f ca="1">VLOOKUP($C$281,[68]납품수량!$A$2:$AH$156,S$1+1,0)</f>
        <v>0</v>
      </c>
      <c r="T281" s="388">
        <f ca="1">VLOOKUP($C$281,[68]납품수량!$A$2:$AH$156,T$1+1,0)</f>
        <v>0</v>
      </c>
      <c r="U281" s="388">
        <f ca="1">VLOOKUP($C$281,[68]납품수량!$A$2:$AH$156,U$1+1,0)</f>
        <v>0</v>
      </c>
      <c r="V281" s="388">
        <f ca="1">VLOOKUP($C$281,[68]납품수량!$A$2:$AH$156,V$1+1,0)</f>
        <v>0</v>
      </c>
      <c r="W281" s="388">
        <f ca="1">VLOOKUP($C$281,[68]납품수량!$A$2:$AH$156,W$1+1,0)</f>
        <v>0</v>
      </c>
      <c r="X281" s="388">
        <f ca="1">VLOOKUP($C$281,[68]납품수량!$A$2:$AH$156,X$1+1,0)</f>
        <v>0</v>
      </c>
      <c r="Y281" s="388">
        <f ca="1">VLOOKUP($C$281,[68]납품수량!$A$2:$AH$156,Y$1+1,0)</f>
        <v>0</v>
      </c>
      <c r="Z281" s="388">
        <f ca="1">VLOOKUP($C$281,[68]납품수량!$A$2:$AH$156,Z$1+1,0)</f>
        <v>0</v>
      </c>
      <c r="AA281" s="388">
        <f ca="1">VLOOKUP($C$281,[68]납품수량!$A$2:$AH$156,AA$1+1,0)</f>
        <v>0</v>
      </c>
      <c r="AB281" s="388">
        <f ca="1">VLOOKUP($C$281,[68]납품수량!$A$2:$AH$156,AB$1+1,0)</f>
        <v>0</v>
      </c>
      <c r="AC281" s="388">
        <f ca="1">VLOOKUP($C$281,[68]납품수량!$A$2:$AH$156,AC$1+1,0)</f>
        <v>0</v>
      </c>
      <c r="AD281" s="388">
        <f ca="1">VLOOKUP($C$281,[68]납품수량!$A$2:$AH$156,AD$1+1,0)</f>
        <v>0</v>
      </c>
      <c r="AE281" s="388">
        <f ca="1">VLOOKUP($C$281,[68]납품수량!$A$2:$AH$156,AE$1+1,0)</f>
        <v>0</v>
      </c>
      <c r="AF281" s="388">
        <f ca="1">VLOOKUP($C$281,[68]납품수량!$A$2:$AH$156,AF$1+1,0)</f>
        <v>0</v>
      </c>
      <c r="AG281" s="388">
        <f ca="1">VLOOKUP($C$281,[68]납품수량!$A$2:$AH$156,AG$1+1,0)</f>
        <v>0</v>
      </c>
      <c r="AH281" s="388">
        <f ca="1">VLOOKUP($C$281,[68]납품수량!$A$2:$AH$156,AH$1+1,0)</f>
        <v>0</v>
      </c>
      <c r="AI281" s="388">
        <f ca="1">VLOOKUP($C$281,[68]납품수량!$A$2:$AH$156,AI$1+1,0)</f>
        <v>0</v>
      </c>
      <c r="AJ281" s="388">
        <f ca="1">VLOOKUP($C$281,[68]납품수량!$A$2:$AH$156,AJ$1+1,0)</f>
        <v>0</v>
      </c>
      <c r="AK281" s="388">
        <f ca="1">VLOOKUP($C$281,[68]납품수량!$A$2:$AH$156,AK$1+1,0)</f>
        <v>0</v>
      </c>
      <c r="AL281" s="388">
        <f t="shared" ca="1" si="279"/>
        <v>0</v>
      </c>
      <c r="AM281" s="389">
        <f t="shared" ca="1" si="274"/>
        <v>0</v>
      </c>
      <c r="AO281" s="370">
        <f t="shared" ref="AO281:BS281" ca="1" si="299">$F$281*G281</f>
        <v>0</v>
      </c>
      <c r="AP281" s="370">
        <f t="shared" ca="1" si="299"/>
        <v>0</v>
      </c>
      <c r="AQ281" s="370">
        <f t="shared" ca="1" si="299"/>
        <v>0</v>
      </c>
      <c r="AR281" s="370">
        <f t="shared" ca="1" si="299"/>
        <v>0</v>
      </c>
      <c r="AS281" s="370">
        <f t="shared" ca="1" si="299"/>
        <v>0</v>
      </c>
      <c r="AT281" s="370">
        <f t="shared" ca="1" si="299"/>
        <v>0</v>
      </c>
      <c r="AU281" s="370">
        <f t="shared" ca="1" si="299"/>
        <v>0</v>
      </c>
      <c r="AV281" s="370">
        <f t="shared" ca="1" si="299"/>
        <v>0</v>
      </c>
      <c r="AW281" s="370">
        <f t="shared" ca="1" si="299"/>
        <v>0</v>
      </c>
      <c r="AX281" s="370">
        <f t="shared" ca="1" si="299"/>
        <v>0</v>
      </c>
      <c r="AY281" s="370">
        <f t="shared" ca="1" si="299"/>
        <v>0</v>
      </c>
      <c r="AZ281" s="370">
        <f t="shared" ca="1" si="299"/>
        <v>0</v>
      </c>
      <c r="BA281" s="370">
        <f t="shared" ca="1" si="299"/>
        <v>0</v>
      </c>
      <c r="BB281" s="370">
        <f t="shared" ca="1" si="299"/>
        <v>0</v>
      </c>
      <c r="BC281" s="370">
        <f t="shared" ca="1" si="299"/>
        <v>0</v>
      </c>
      <c r="BD281" s="370">
        <f t="shared" ca="1" si="299"/>
        <v>0</v>
      </c>
      <c r="BE281" s="370">
        <f t="shared" ca="1" si="299"/>
        <v>0</v>
      </c>
      <c r="BF281" s="370">
        <f t="shared" ca="1" si="299"/>
        <v>0</v>
      </c>
      <c r="BG281" s="370">
        <f t="shared" ca="1" si="299"/>
        <v>0</v>
      </c>
      <c r="BH281" s="370">
        <f t="shared" ca="1" si="299"/>
        <v>0</v>
      </c>
      <c r="BI281" s="370">
        <f t="shared" ca="1" si="299"/>
        <v>0</v>
      </c>
      <c r="BJ281" s="370">
        <f t="shared" ca="1" si="299"/>
        <v>0</v>
      </c>
      <c r="BK281" s="370">
        <f t="shared" ca="1" si="299"/>
        <v>0</v>
      </c>
      <c r="BL281" s="370">
        <f t="shared" ca="1" si="299"/>
        <v>0</v>
      </c>
      <c r="BM281" s="370">
        <f t="shared" ca="1" si="299"/>
        <v>0</v>
      </c>
      <c r="BN281" s="370">
        <f t="shared" ca="1" si="299"/>
        <v>0</v>
      </c>
      <c r="BO281" s="370">
        <f t="shared" ca="1" si="299"/>
        <v>0</v>
      </c>
      <c r="BP281" s="370">
        <f t="shared" ca="1" si="299"/>
        <v>0</v>
      </c>
      <c r="BQ281" s="370">
        <f t="shared" ca="1" si="299"/>
        <v>0</v>
      </c>
      <c r="BR281" s="370">
        <f t="shared" ca="1" si="299"/>
        <v>0</v>
      </c>
      <c r="BS281" s="370">
        <f t="shared" ca="1" si="299"/>
        <v>0</v>
      </c>
      <c r="BT281" s="369">
        <f t="shared" ca="1" si="276"/>
        <v>0</v>
      </c>
    </row>
    <row r="282" spans="1:72">
      <c r="A282" s="70" t="s">
        <v>1323</v>
      </c>
      <c r="B282" s="660"/>
      <c r="C282" s="367" t="s">
        <v>12</v>
      </c>
      <c r="D282" s="367" t="s">
        <v>10</v>
      </c>
      <c r="E282" s="417" t="s">
        <v>903</v>
      </c>
      <c r="F282" s="77">
        <f>VLOOKUP(C282,'[65]06월마감'!$A$1:$B$500,2,0)</f>
        <v>2765</v>
      </c>
      <c r="G282" s="388">
        <f ca="1">VLOOKUP($C$282,[68]납품수량!$A$2:$AH$156,G$1+1,0)</f>
        <v>450</v>
      </c>
      <c r="H282" s="388">
        <f ca="1">VLOOKUP($C$282,[68]납품수량!$A$2:$AH$156,H$1+1,0)</f>
        <v>450</v>
      </c>
      <c r="I282" s="388">
        <f ca="1">VLOOKUP($C$282,[68]납품수량!$A$2:$AH$156,I$1+1,0)</f>
        <v>450</v>
      </c>
      <c r="J282" s="388">
        <f ca="1">VLOOKUP($C$282,[68]납품수량!$A$2:$AH$156,J$1+1,0)</f>
        <v>300</v>
      </c>
      <c r="K282" s="388">
        <f ca="1">VLOOKUP($C$282,[68]납품수량!$A$2:$AH$156,K$1+1,0)</f>
        <v>0</v>
      </c>
      <c r="L282" s="388">
        <f ca="1">VLOOKUP($C$282,[68]납품수량!$A$2:$AH$156,L$1+1,0)</f>
        <v>0</v>
      </c>
      <c r="M282" s="388">
        <f ca="1">VLOOKUP($C$282,[68]납품수량!$A$2:$AH$156,M$1+1,0)</f>
        <v>0</v>
      </c>
      <c r="N282" s="388">
        <f ca="1">VLOOKUP($C$282,[68]납품수량!$A$2:$AH$156,N$1+1,0)</f>
        <v>0</v>
      </c>
      <c r="O282" s="388">
        <f ca="1">VLOOKUP($C$282,[68]납품수량!$A$2:$AH$156,O$1+1,0)</f>
        <v>600</v>
      </c>
      <c r="P282" s="388">
        <f ca="1">VLOOKUP($C$282,[68]납품수량!$A$2:$AH$156,P$1+1,0)</f>
        <v>600</v>
      </c>
      <c r="Q282" s="388">
        <f ca="1">VLOOKUP($C$282,[68]납품수량!$A$2:$AH$156,Q$1+1,0)</f>
        <v>600</v>
      </c>
      <c r="R282" s="388">
        <f ca="1">VLOOKUP($C$282,[68]납품수량!$A$2:$AH$156,R$1+1,0)</f>
        <v>300</v>
      </c>
      <c r="S282" s="388">
        <f ca="1">VLOOKUP($C$282,[68]납품수량!$A$2:$AH$156,S$1+1,0)</f>
        <v>0</v>
      </c>
      <c r="T282" s="388">
        <f ca="1">VLOOKUP($C$282,[68]납품수량!$A$2:$AH$156,T$1+1,0)</f>
        <v>0</v>
      </c>
      <c r="U282" s="388">
        <f ca="1">VLOOKUP($C$282,[68]납품수량!$A$2:$AH$156,U$1+1,0)</f>
        <v>750</v>
      </c>
      <c r="V282" s="388">
        <f ca="1">VLOOKUP($C$282,[68]납품수량!$A$2:$AH$156,V$1+1,0)</f>
        <v>450</v>
      </c>
      <c r="W282" s="388">
        <f ca="1">VLOOKUP($C$282,[68]납품수량!$A$2:$AH$156,W$1+1,0)</f>
        <v>450</v>
      </c>
      <c r="X282" s="388">
        <f ca="1">VLOOKUP($C$282,[68]납품수량!$A$2:$AH$156,X$1+1,0)</f>
        <v>600</v>
      </c>
      <c r="Y282" s="388">
        <f ca="1">VLOOKUP($C$282,[68]납품수량!$A$2:$AH$156,Y$1+1,0)</f>
        <v>0</v>
      </c>
      <c r="Z282" s="388">
        <f ca="1">VLOOKUP($C$282,[68]납품수량!$A$2:$AH$156,Z$1+1,0)</f>
        <v>0</v>
      </c>
      <c r="AA282" s="388">
        <f ca="1">VLOOKUP($C$282,[68]납품수량!$A$2:$AH$156,AA$1+1,0)</f>
        <v>0</v>
      </c>
      <c r="AB282" s="388">
        <f ca="1">VLOOKUP($C$282,[68]납품수량!$A$2:$AH$156,AB$1+1,0)</f>
        <v>0</v>
      </c>
      <c r="AC282" s="388">
        <f ca="1">VLOOKUP($C$282,[68]납품수량!$A$2:$AH$156,AC$1+1,0)</f>
        <v>0</v>
      </c>
      <c r="AD282" s="388">
        <f ca="1">VLOOKUP($C$282,[68]납품수량!$A$2:$AH$156,AD$1+1,0)</f>
        <v>0</v>
      </c>
      <c r="AE282" s="388">
        <f ca="1">VLOOKUP($C$282,[68]납품수량!$A$2:$AH$156,AE$1+1,0)</f>
        <v>0</v>
      </c>
      <c r="AF282" s="388">
        <f ca="1">VLOOKUP($C$282,[68]납품수량!$A$2:$AH$156,AF$1+1,0)</f>
        <v>0</v>
      </c>
      <c r="AG282" s="388">
        <f ca="1">VLOOKUP($C$282,[68]납품수량!$A$2:$AH$156,AG$1+1,0)</f>
        <v>0</v>
      </c>
      <c r="AH282" s="388">
        <f ca="1">VLOOKUP($C$282,[68]납품수량!$A$2:$AH$156,AH$1+1,0)</f>
        <v>0</v>
      </c>
      <c r="AI282" s="388">
        <f ca="1">VLOOKUP($C$282,[68]납품수량!$A$2:$AH$156,AI$1+1,0)</f>
        <v>0</v>
      </c>
      <c r="AJ282" s="388">
        <f ca="1">VLOOKUP($C$282,[68]납품수량!$A$2:$AH$156,AJ$1+1,0)</f>
        <v>0</v>
      </c>
      <c r="AK282" s="388">
        <f ca="1">VLOOKUP($C$282,[68]납품수량!$A$2:$AH$156,AK$1+1,0)</f>
        <v>0</v>
      </c>
      <c r="AL282" s="388">
        <f t="shared" ca="1" si="279"/>
        <v>6000</v>
      </c>
      <c r="AM282" s="389">
        <f t="shared" ca="1" si="274"/>
        <v>16590000</v>
      </c>
      <c r="AO282" s="370">
        <f t="shared" ref="AO282:BS282" ca="1" si="300">$F$282*G282</f>
        <v>1244250</v>
      </c>
      <c r="AP282" s="370">
        <f t="shared" ca="1" si="300"/>
        <v>1244250</v>
      </c>
      <c r="AQ282" s="370">
        <f t="shared" ca="1" si="300"/>
        <v>1244250</v>
      </c>
      <c r="AR282" s="370">
        <f t="shared" ca="1" si="300"/>
        <v>829500</v>
      </c>
      <c r="AS282" s="370">
        <f t="shared" ca="1" si="300"/>
        <v>0</v>
      </c>
      <c r="AT282" s="370">
        <f t="shared" ca="1" si="300"/>
        <v>0</v>
      </c>
      <c r="AU282" s="370">
        <f t="shared" ca="1" si="300"/>
        <v>0</v>
      </c>
      <c r="AV282" s="370">
        <f t="shared" ca="1" si="300"/>
        <v>0</v>
      </c>
      <c r="AW282" s="370">
        <f t="shared" ca="1" si="300"/>
        <v>1659000</v>
      </c>
      <c r="AX282" s="370">
        <f t="shared" ca="1" si="300"/>
        <v>1659000</v>
      </c>
      <c r="AY282" s="370">
        <f t="shared" ca="1" si="300"/>
        <v>1659000</v>
      </c>
      <c r="AZ282" s="370">
        <f t="shared" ca="1" si="300"/>
        <v>829500</v>
      </c>
      <c r="BA282" s="370">
        <f t="shared" ca="1" si="300"/>
        <v>0</v>
      </c>
      <c r="BB282" s="370">
        <f t="shared" ca="1" si="300"/>
        <v>0</v>
      </c>
      <c r="BC282" s="370">
        <f t="shared" ca="1" si="300"/>
        <v>2073750</v>
      </c>
      <c r="BD282" s="370">
        <f t="shared" ca="1" si="300"/>
        <v>1244250</v>
      </c>
      <c r="BE282" s="370">
        <f t="shared" ca="1" si="300"/>
        <v>1244250</v>
      </c>
      <c r="BF282" s="370">
        <f t="shared" ca="1" si="300"/>
        <v>1659000</v>
      </c>
      <c r="BG282" s="370">
        <f t="shared" ca="1" si="300"/>
        <v>0</v>
      </c>
      <c r="BH282" s="370">
        <f t="shared" ca="1" si="300"/>
        <v>0</v>
      </c>
      <c r="BI282" s="370">
        <f t="shared" ca="1" si="300"/>
        <v>0</v>
      </c>
      <c r="BJ282" s="370">
        <f t="shared" ca="1" si="300"/>
        <v>0</v>
      </c>
      <c r="BK282" s="370">
        <f t="shared" ca="1" si="300"/>
        <v>0</v>
      </c>
      <c r="BL282" s="370">
        <f t="shared" ca="1" si="300"/>
        <v>0</v>
      </c>
      <c r="BM282" s="370">
        <f t="shared" ca="1" si="300"/>
        <v>0</v>
      </c>
      <c r="BN282" s="370">
        <f t="shared" ca="1" si="300"/>
        <v>0</v>
      </c>
      <c r="BO282" s="370">
        <f t="shared" ca="1" si="300"/>
        <v>0</v>
      </c>
      <c r="BP282" s="370">
        <f t="shared" ca="1" si="300"/>
        <v>0</v>
      </c>
      <c r="BQ282" s="370">
        <f t="shared" ca="1" si="300"/>
        <v>0</v>
      </c>
      <c r="BR282" s="370">
        <f t="shared" ca="1" si="300"/>
        <v>0</v>
      </c>
      <c r="BS282" s="370">
        <f t="shared" ca="1" si="300"/>
        <v>0</v>
      </c>
      <c r="BT282" s="369">
        <f t="shared" ca="1" si="276"/>
        <v>16590000</v>
      </c>
    </row>
    <row r="283" spans="1:72">
      <c r="A283" s="70" t="s">
        <v>1323</v>
      </c>
      <c r="B283" s="660"/>
      <c r="C283" s="367" t="s">
        <v>138</v>
      </c>
      <c r="D283" s="367" t="s">
        <v>897</v>
      </c>
      <c r="E283" s="417" t="s">
        <v>903</v>
      </c>
      <c r="F283" s="401"/>
      <c r="G283" s="388">
        <f ca="1">VLOOKUP($C$283,[68]납품수량!$A$2:$AH$156,G$1+1,0)</f>
        <v>0</v>
      </c>
      <c r="H283" s="388">
        <f ca="1">VLOOKUP($C$283,[68]납품수량!$A$2:$AH$156,H$1+1,0)</f>
        <v>0</v>
      </c>
      <c r="I283" s="388">
        <f ca="1">VLOOKUP($C$283,[68]납품수량!$A$2:$AH$156,I$1+1,0)</f>
        <v>0</v>
      </c>
      <c r="J283" s="388">
        <f ca="1">VLOOKUP($C$283,[68]납품수량!$A$2:$AH$156,J$1+1,0)</f>
        <v>0</v>
      </c>
      <c r="K283" s="388">
        <f ca="1">VLOOKUP($C$283,[68]납품수량!$A$2:$AH$156,K$1+1,0)</f>
        <v>0</v>
      </c>
      <c r="L283" s="388">
        <f ca="1">VLOOKUP($C$283,[68]납품수량!$A$2:$AH$156,L$1+1,0)</f>
        <v>0</v>
      </c>
      <c r="M283" s="388">
        <f ca="1">VLOOKUP($C$283,[68]납품수량!$A$2:$AH$156,M$1+1,0)</f>
        <v>0</v>
      </c>
      <c r="N283" s="388">
        <f ca="1">VLOOKUP($C$283,[68]납품수량!$A$2:$AH$156,N$1+1,0)</f>
        <v>0</v>
      </c>
      <c r="O283" s="388">
        <f ca="1">VLOOKUP($C$283,[68]납품수량!$A$2:$AH$156,O$1+1,0)</f>
        <v>0</v>
      </c>
      <c r="P283" s="388">
        <f ca="1">VLOOKUP($C$283,[68]납품수량!$A$2:$AH$156,P$1+1,0)</f>
        <v>0</v>
      </c>
      <c r="Q283" s="388">
        <f ca="1">VLOOKUP($C$283,[68]납품수량!$A$2:$AH$156,Q$1+1,0)</f>
        <v>0</v>
      </c>
      <c r="R283" s="388">
        <f ca="1">VLOOKUP($C$283,[68]납품수량!$A$2:$AH$156,R$1+1,0)</f>
        <v>0</v>
      </c>
      <c r="S283" s="388">
        <f ca="1">VLOOKUP($C$283,[68]납품수량!$A$2:$AH$156,S$1+1,0)</f>
        <v>0</v>
      </c>
      <c r="T283" s="388">
        <f ca="1">VLOOKUP($C$283,[68]납품수량!$A$2:$AH$156,T$1+1,0)</f>
        <v>0</v>
      </c>
      <c r="U283" s="388">
        <f ca="1">VLOOKUP($C$283,[68]납품수량!$A$2:$AH$156,U$1+1,0)</f>
        <v>0</v>
      </c>
      <c r="V283" s="388">
        <f ca="1">VLOOKUP($C$283,[68]납품수량!$A$2:$AH$156,V$1+1,0)</f>
        <v>0</v>
      </c>
      <c r="W283" s="388">
        <f ca="1">VLOOKUP($C$283,[68]납품수량!$A$2:$AH$156,W$1+1,0)</f>
        <v>0</v>
      </c>
      <c r="X283" s="388">
        <f ca="1">VLOOKUP($C$283,[68]납품수량!$A$2:$AH$156,X$1+1,0)</f>
        <v>0</v>
      </c>
      <c r="Y283" s="388">
        <f ca="1">VLOOKUP($C$283,[68]납품수량!$A$2:$AH$156,Y$1+1,0)</f>
        <v>0</v>
      </c>
      <c r="Z283" s="388">
        <f ca="1">VLOOKUP($C$283,[68]납품수량!$A$2:$AH$156,Z$1+1,0)</f>
        <v>0</v>
      </c>
      <c r="AA283" s="388">
        <f ca="1">VLOOKUP($C$283,[68]납품수량!$A$2:$AH$156,AA$1+1,0)</f>
        <v>0</v>
      </c>
      <c r="AB283" s="388">
        <f ca="1">VLOOKUP($C$283,[68]납품수량!$A$2:$AH$156,AB$1+1,0)</f>
        <v>0</v>
      </c>
      <c r="AC283" s="388">
        <f ca="1">VLOOKUP($C$283,[68]납품수량!$A$2:$AH$156,AC$1+1,0)</f>
        <v>0</v>
      </c>
      <c r="AD283" s="388">
        <f ca="1">VLOOKUP($C$283,[68]납품수량!$A$2:$AH$156,AD$1+1,0)</f>
        <v>0</v>
      </c>
      <c r="AE283" s="388">
        <f ca="1">VLOOKUP($C$283,[68]납품수량!$A$2:$AH$156,AE$1+1,0)</f>
        <v>0</v>
      </c>
      <c r="AF283" s="388">
        <f ca="1">VLOOKUP($C$283,[68]납품수량!$A$2:$AH$156,AF$1+1,0)</f>
        <v>0</v>
      </c>
      <c r="AG283" s="388">
        <f ca="1">VLOOKUP($C$283,[68]납품수량!$A$2:$AH$156,AG$1+1,0)</f>
        <v>0</v>
      </c>
      <c r="AH283" s="388">
        <f ca="1">VLOOKUP($C$283,[68]납품수량!$A$2:$AH$156,AH$1+1,0)</f>
        <v>0</v>
      </c>
      <c r="AI283" s="388">
        <f ca="1">VLOOKUP($C$283,[68]납품수량!$A$2:$AH$156,AI$1+1,0)</f>
        <v>0</v>
      </c>
      <c r="AJ283" s="388">
        <f ca="1">VLOOKUP($C$283,[68]납품수량!$A$2:$AH$156,AJ$1+1,0)</f>
        <v>0</v>
      </c>
      <c r="AK283" s="388">
        <f ca="1">VLOOKUP($C$283,[68]납품수량!$A$2:$AH$156,AK$1+1,0)</f>
        <v>0</v>
      </c>
      <c r="AL283" s="388">
        <f t="shared" ca="1" si="279"/>
        <v>0</v>
      </c>
      <c r="AM283" s="389">
        <f t="shared" ca="1" si="274"/>
        <v>0</v>
      </c>
      <c r="AO283" s="370">
        <f t="shared" ref="AO283:BS283" ca="1" si="301">$F$283*G283</f>
        <v>0</v>
      </c>
      <c r="AP283" s="370">
        <f t="shared" ca="1" si="301"/>
        <v>0</v>
      </c>
      <c r="AQ283" s="370">
        <f t="shared" ca="1" si="301"/>
        <v>0</v>
      </c>
      <c r="AR283" s="370">
        <f t="shared" ca="1" si="301"/>
        <v>0</v>
      </c>
      <c r="AS283" s="370">
        <f t="shared" ca="1" si="301"/>
        <v>0</v>
      </c>
      <c r="AT283" s="370">
        <f t="shared" ca="1" si="301"/>
        <v>0</v>
      </c>
      <c r="AU283" s="370">
        <f t="shared" ca="1" si="301"/>
        <v>0</v>
      </c>
      <c r="AV283" s="370">
        <f t="shared" ca="1" si="301"/>
        <v>0</v>
      </c>
      <c r="AW283" s="370">
        <f t="shared" ca="1" si="301"/>
        <v>0</v>
      </c>
      <c r="AX283" s="370">
        <f t="shared" ca="1" si="301"/>
        <v>0</v>
      </c>
      <c r="AY283" s="370">
        <f t="shared" ca="1" si="301"/>
        <v>0</v>
      </c>
      <c r="AZ283" s="370">
        <f t="shared" ca="1" si="301"/>
        <v>0</v>
      </c>
      <c r="BA283" s="370">
        <f t="shared" ca="1" si="301"/>
        <v>0</v>
      </c>
      <c r="BB283" s="370">
        <f t="shared" ca="1" si="301"/>
        <v>0</v>
      </c>
      <c r="BC283" s="370">
        <f t="shared" ca="1" si="301"/>
        <v>0</v>
      </c>
      <c r="BD283" s="370">
        <f t="shared" ca="1" si="301"/>
        <v>0</v>
      </c>
      <c r="BE283" s="370">
        <f t="shared" ca="1" si="301"/>
        <v>0</v>
      </c>
      <c r="BF283" s="370">
        <f t="shared" ca="1" si="301"/>
        <v>0</v>
      </c>
      <c r="BG283" s="370">
        <f t="shared" ca="1" si="301"/>
        <v>0</v>
      </c>
      <c r="BH283" s="370">
        <f t="shared" ca="1" si="301"/>
        <v>0</v>
      </c>
      <c r="BI283" s="370">
        <f t="shared" ca="1" si="301"/>
        <v>0</v>
      </c>
      <c r="BJ283" s="370">
        <f t="shared" ca="1" si="301"/>
        <v>0</v>
      </c>
      <c r="BK283" s="370">
        <f t="shared" ca="1" si="301"/>
        <v>0</v>
      </c>
      <c r="BL283" s="370">
        <f t="shared" ca="1" si="301"/>
        <v>0</v>
      </c>
      <c r="BM283" s="370">
        <f t="shared" ca="1" si="301"/>
        <v>0</v>
      </c>
      <c r="BN283" s="370">
        <f t="shared" ca="1" si="301"/>
        <v>0</v>
      </c>
      <c r="BO283" s="370">
        <f t="shared" ca="1" si="301"/>
        <v>0</v>
      </c>
      <c r="BP283" s="370">
        <f t="shared" ca="1" si="301"/>
        <v>0</v>
      </c>
      <c r="BQ283" s="370">
        <f t="shared" ca="1" si="301"/>
        <v>0</v>
      </c>
      <c r="BR283" s="370">
        <f t="shared" ca="1" si="301"/>
        <v>0</v>
      </c>
      <c r="BS283" s="370">
        <f t="shared" ca="1" si="301"/>
        <v>0</v>
      </c>
      <c r="BT283" s="369">
        <f t="shared" ca="1" si="276"/>
        <v>0</v>
      </c>
    </row>
    <row r="284" spans="1:72">
      <c r="A284" s="70" t="s">
        <v>1323</v>
      </c>
      <c r="B284" s="660"/>
      <c r="C284" s="367" t="s">
        <v>139</v>
      </c>
      <c r="D284" s="367" t="s">
        <v>900</v>
      </c>
      <c r="E284" s="417" t="s">
        <v>902</v>
      </c>
      <c r="F284" s="401"/>
      <c r="G284" s="388">
        <f ca="1">VLOOKUP($C$284,[68]납품수량!$A$2:$AH$156,G$1+1,0)</f>
        <v>0</v>
      </c>
      <c r="H284" s="388">
        <f ca="1">VLOOKUP($C$284,[68]납품수량!$A$2:$AH$156,H$1+1,0)</f>
        <v>0</v>
      </c>
      <c r="I284" s="388">
        <f ca="1">VLOOKUP($C$284,[68]납품수량!$A$2:$AH$156,I$1+1,0)</f>
        <v>0</v>
      </c>
      <c r="J284" s="388">
        <f ca="1">VLOOKUP($C$284,[68]납품수량!$A$2:$AH$156,J$1+1,0)</f>
        <v>0</v>
      </c>
      <c r="K284" s="388">
        <f ca="1">VLOOKUP($C$284,[68]납품수량!$A$2:$AH$156,K$1+1,0)</f>
        <v>0</v>
      </c>
      <c r="L284" s="388">
        <f ca="1">VLOOKUP($C$284,[68]납품수량!$A$2:$AH$156,L$1+1,0)</f>
        <v>0</v>
      </c>
      <c r="M284" s="388">
        <f ca="1">VLOOKUP($C$284,[68]납품수량!$A$2:$AH$156,M$1+1,0)</f>
        <v>0</v>
      </c>
      <c r="N284" s="388">
        <f ca="1">VLOOKUP($C$284,[68]납품수량!$A$2:$AH$156,N$1+1,0)</f>
        <v>0</v>
      </c>
      <c r="O284" s="388">
        <f ca="1">VLOOKUP($C$284,[68]납품수량!$A$2:$AH$156,O$1+1,0)</f>
        <v>0</v>
      </c>
      <c r="P284" s="388">
        <f ca="1">VLOOKUP($C$284,[68]납품수량!$A$2:$AH$156,P$1+1,0)</f>
        <v>0</v>
      </c>
      <c r="Q284" s="388">
        <f ca="1">VLOOKUP($C$284,[68]납품수량!$A$2:$AH$156,Q$1+1,0)</f>
        <v>0</v>
      </c>
      <c r="R284" s="388">
        <f ca="1">VLOOKUP($C$284,[68]납품수량!$A$2:$AH$156,R$1+1,0)</f>
        <v>0</v>
      </c>
      <c r="S284" s="388">
        <f ca="1">VLOOKUP($C$284,[68]납품수량!$A$2:$AH$156,S$1+1,0)</f>
        <v>0</v>
      </c>
      <c r="T284" s="388">
        <f ca="1">VLOOKUP($C$284,[68]납품수량!$A$2:$AH$156,T$1+1,0)</f>
        <v>0</v>
      </c>
      <c r="U284" s="388">
        <f ca="1">VLOOKUP($C$284,[68]납품수량!$A$2:$AH$156,U$1+1,0)</f>
        <v>0</v>
      </c>
      <c r="V284" s="388">
        <f ca="1">VLOOKUP($C$284,[68]납품수량!$A$2:$AH$156,V$1+1,0)</f>
        <v>0</v>
      </c>
      <c r="W284" s="388">
        <f ca="1">VLOOKUP($C$284,[68]납품수량!$A$2:$AH$156,W$1+1,0)</f>
        <v>0</v>
      </c>
      <c r="X284" s="388">
        <f ca="1">VLOOKUP($C$284,[68]납품수량!$A$2:$AH$156,X$1+1,0)</f>
        <v>0</v>
      </c>
      <c r="Y284" s="388">
        <f ca="1">VLOOKUP($C$284,[68]납품수량!$A$2:$AH$156,Y$1+1,0)</f>
        <v>0</v>
      </c>
      <c r="Z284" s="388">
        <f ca="1">VLOOKUP($C$284,[68]납품수량!$A$2:$AH$156,Z$1+1,0)</f>
        <v>0</v>
      </c>
      <c r="AA284" s="388">
        <f ca="1">VLOOKUP($C$284,[68]납품수량!$A$2:$AH$156,AA$1+1,0)</f>
        <v>0</v>
      </c>
      <c r="AB284" s="388">
        <f ca="1">VLOOKUP($C$284,[68]납품수량!$A$2:$AH$156,AB$1+1,0)</f>
        <v>0</v>
      </c>
      <c r="AC284" s="388">
        <f ca="1">VLOOKUP($C$284,[68]납품수량!$A$2:$AH$156,AC$1+1,0)</f>
        <v>0</v>
      </c>
      <c r="AD284" s="388">
        <f ca="1">VLOOKUP($C$284,[68]납품수량!$A$2:$AH$156,AD$1+1,0)</f>
        <v>0</v>
      </c>
      <c r="AE284" s="388">
        <f ca="1">VLOOKUP($C$284,[68]납품수량!$A$2:$AH$156,AE$1+1,0)</f>
        <v>0</v>
      </c>
      <c r="AF284" s="388">
        <f ca="1">VLOOKUP($C$284,[68]납품수량!$A$2:$AH$156,AF$1+1,0)</f>
        <v>0</v>
      </c>
      <c r="AG284" s="388">
        <f ca="1">VLOOKUP($C$284,[68]납품수량!$A$2:$AH$156,AG$1+1,0)</f>
        <v>0</v>
      </c>
      <c r="AH284" s="388">
        <f ca="1">VLOOKUP($C$284,[68]납품수량!$A$2:$AH$156,AH$1+1,0)</f>
        <v>0</v>
      </c>
      <c r="AI284" s="388">
        <f ca="1">VLOOKUP($C$284,[68]납품수량!$A$2:$AH$156,AI$1+1,0)</f>
        <v>0</v>
      </c>
      <c r="AJ284" s="388">
        <f ca="1">VLOOKUP($C$284,[68]납품수량!$A$2:$AH$156,AJ$1+1,0)</f>
        <v>0</v>
      </c>
      <c r="AK284" s="388">
        <f ca="1">VLOOKUP($C$284,[68]납품수량!$A$2:$AH$156,AK$1+1,0)</f>
        <v>0</v>
      </c>
      <c r="AL284" s="388">
        <f t="shared" ca="1" si="279"/>
        <v>0</v>
      </c>
      <c r="AM284" s="389">
        <f t="shared" ca="1" si="274"/>
        <v>0</v>
      </c>
      <c r="AO284" s="370">
        <f t="shared" ref="AO284:BS284" ca="1" si="302">$F$284*G284</f>
        <v>0</v>
      </c>
      <c r="AP284" s="370">
        <f t="shared" ca="1" si="302"/>
        <v>0</v>
      </c>
      <c r="AQ284" s="370">
        <f t="shared" ca="1" si="302"/>
        <v>0</v>
      </c>
      <c r="AR284" s="370">
        <f t="shared" ca="1" si="302"/>
        <v>0</v>
      </c>
      <c r="AS284" s="370">
        <f t="shared" ca="1" si="302"/>
        <v>0</v>
      </c>
      <c r="AT284" s="370">
        <f t="shared" ca="1" si="302"/>
        <v>0</v>
      </c>
      <c r="AU284" s="370">
        <f t="shared" ca="1" si="302"/>
        <v>0</v>
      </c>
      <c r="AV284" s="370">
        <f t="shared" ca="1" si="302"/>
        <v>0</v>
      </c>
      <c r="AW284" s="370">
        <f t="shared" ca="1" si="302"/>
        <v>0</v>
      </c>
      <c r="AX284" s="370">
        <f t="shared" ca="1" si="302"/>
        <v>0</v>
      </c>
      <c r="AY284" s="370">
        <f t="shared" ca="1" si="302"/>
        <v>0</v>
      </c>
      <c r="AZ284" s="370">
        <f t="shared" ca="1" si="302"/>
        <v>0</v>
      </c>
      <c r="BA284" s="370">
        <f t="shared" ca="1" si="302"/>
        <v>0</v>
      </c>
      <c r="BB284" s="370">
        <f t="shared" ca="1" si="302"/>
        <v>0</v>
      </c>
      <c r="BC284" s="370">
        <f t="shared" ca="1" si="302"/>
        <v>0</v>
      </c>
      <c r="BD284" s="370">
        <f t="shared" ca="1" si="302"/>
        <v>0</v>
      </c>
      <c r="BE284" s="370">
        <f t="shared" ca="1" si="302"/>
        <v>0</v>
      </c>
      <c r="BF284" s="370">
        <f t="shared" ca="1" si="302"/>
        <v>0</v>
      </c>
      <c r="BG284" s="370">
        <f t="shared" ca="1" si="302"/>
        <v>0</v>
      </c>
      <c r="BH284" s="370">
        <f t="shared" ca="1" si="302"/>
        <v>0</v>
      </c>
      <c r="BI284" s="370">
        <f t="shared" ca="1" si="302"/>
        <v>0</v>
      </c>
      <c r="BJ284" s="370">
        <f t="shared" ca="1" si="302"/>
        <v>0</v>
      </c>
      <c r="BK284" s="370">
        <f t="shared" ca="1" si="302"/>
        <v>0</v>
      </c>
      <c r="BL284" s="370">
        <f t="shared" ca="1" si="302"/>
        <v>0</v>
      </c>
      <c r="BM284" s="370">
        <f t="shared" ca="1" si="302"/>
        <v>0</v>
      </c>
      <c r="BN284" s="370">
        <f t="shared" ca="1" si="302"/>
        <v>0</v>
      </c>
      <c r="BO284" s="370">
        <f t="shared" ca="1" si="302"/>
        <v>0</v>
      </c>
      <c r="BP284" s="370">
        <f t="shared" ca="1" si="302"/>
        <v>0</v>
      </c>
      <c r="BQ284" s="370">
        <f t="shared" ca="1" si="302"/>
        <v>0</v>
      </c>
      <c r="BR284" s="370">
        <f t="shared" ca="1" si="302"/>
        <v>0</v>
      </c>
      <c r="BS284" s="370">
        <f t="shared" ca="1" si="302"/>
        <v>0</v>
      </c>
      <c r="BT284" s="369">
        <f t="shared" ca="1" si="276"/>
        <v>0</v>
      </c>
    </row>
    <row r="285" spans="1:72">
      <c r="A285" s="70" t="s">
        <v>1323</v>
      </c>
      <c r="B285" s="660"/>
      <c r="C285" s="367" t="s">
        <v>140</v>
      </c>
      <c r="D285" s="367" t="s">
        <v>899</v>
      </c>
      <c r="E285" s="417" t="s">
        <v>902</v>
      </c>
      <c r="F285" s="401"/>
      <c r="G285" s="388">
        <f ca="1">VLOOKUP($C$285,[68]납품수량!$A$2:$AH$156,G$1+1,0)</f>
        <v>0</v>
      </c>
      <c r="H285" s="388">
        <f ca="1">VLOOKUP($C$285,[68]납품수량!$A$2:$AH$156,H$1+1,0)</f>
        <v>0</v>
      </c>
      <c r="I285" s="388">
        <f ca="1">VLOOKUP($C$285,[68]납품수량!$A$2:$AH$156,I$1+1,0)</f>
        <v>0</v>
      </c>
      <c r="J285" s="388">
        <f ca="1">VLOOKUP($C$285,[68]납품수량!$A$2:$AH$156,J$1+1,0)</f>
        <v>0</v>
      </c>
      <c r="K285" s="388">
        <f ca="1">VLOOKUP($C$285,[68]납품수량!$A$2:$AH$156,K$1+1,0)</f>
        <v>0</v>
      </c>
      <c r="L285" s="388">
        <f ca="1">VLOOKUP($C$285,[68]납품수량!$A$2:$AH$156,L$1+1,0)</f>
        <v>0</v>
      </c>
      <c r="M285" s="388">
        <f ca="1">VLOOKUP($C$285,[68]납품수량!$A$2:$AH$156,M$1+1,0)</f>
        <v>0</v>
      </c>
      <c r="N285" s="388">
        <f ca="1">VLOOKUP($C$285,[68]납품수량!$A$2:$AH$156,N$1+1,0)</f>
        <v>0</v>
      </c>
      <c r="O285" s="388">
        <f ca="1">VLOOKUP($C$285,[68]납품수량!$A$2:$AH$156,O$1+1,0)</f>
        <v>0</v>
      </c>
      <c r="P285" s="388">
        <f ca="1">VLOOKUP($C$285,[68]납품수량!$A$2:$AH$156,P$1+1,0)</f>
        <v>0</v>
      </c>
      <c r="Q285" s="388">
        <f ca="1">VLOOKUP($C$285,[68]납품수량!$A$2:$AH$156,Q$1+1,0)</f>
        <v>0</v>
      </c>
      <c r="R285" s="388">
        <f ca="1">VLOOKUP($C$285,[68]납품수량!$A$2:$AH$156,R$1+1,0)</f>
        <v>0</v>
      </c>
      <c r="S285" s="388">
        <f ca="1">VLOOKUP($C$285,[68]납품수량!$A$2:$AH$156,S$1+1,0)</f>
        <v>0</v>
      </c>
      <c r="T285" s="388">
        <f ca="1">VLOOKUP($C$285,[68]납품수량!$A$2:$AH$156,T$1+1,0)</f>
        <v>0</v>
      </c>
      <c r="U285" s="388">
        <f ca="1">VLOOKUP($C$285,[68]납품수량!$A$2:$AH$156,U$1+1,0)</f>
        <v>0</v>
      </c>
      <c r="V285" s="388">
        <f ca="1">VLOOKUP($C$285,[68]납품수량!$A$2:$AH$156,V$1+1,0)</f>
        <v>0</v>
      </c>
      <c r="W285" s="388">
        <f ca="1">VLOOKUP($C$285,[68]납품수량!$A$2:$AH$156,W$1+1,0)</f>
        <v>0</v>
      </c>
      <c r="X285" s="388">
        <f ca="1">VLOOKUP($C$285,[68]납품수량!$A$2:$AH$156,X$1+1,0)</f>
        <v>0</v>
      </c>
      <c r="Y285" s="388">
        <f ca="1">VLOOKUP($C$285,[68]납품수량!$A$2:$AH$156,Y$1+1,0)</f>
        <v>0</v>
      </c>
      <c r="Z285" s="388">
        <f ca="1">VLOOKUP($C$285,[68]납품수량!$A$2:$AH$156,Z$1+1,0)</f>
        <v>0</v>
      </c>
      <c r="AA285" s="388">
        <f ca="1">VLOOKUP($C$285,[68]납품수량!$A$2:$AH$156,AA$1+1,0)</f>
        <v>0</v>
      </c>
      <c r="AB285" s="388">
        <f ca="1">VLOOKUP($C$285,[68]납품수량!$A$2:$AH$156,AB$1+1,0)</f>
        <v>0</v>
      </c>
      <c r="AC285" s="388">
        <f ca="1">VLOOKUP($C$285,[68]납품수량!$A$2:$AH$156,AC$1+1,0)</f>
        <v>0</v>
      </c>
      <c r="AD285" s="388">
        <f ca="1">VLOOKUP($C$285,[68]납품수량!$A$2:$AH$156,AD$1+1,0)</f>
        <v>0</v>
      </c>
      <c r="AE285" s="388">
        <f ca="1">VLOOKUP($C$285,[68]납품수량!$A$2:$AH$156,AE$1+1,0)</f>
        <v>0</v>
      </c>
      <c r="AF285" s="388">
        <f ca="1">VLOOKUP($C$285,[68]납품수량!$A$2:$AH$156,AF$1+1,0)</f>
        <v>0</v>
      </c>
      <c r="AG285" s="388">
        <f ca="1">VLOOKUP($C$285,[68]납품수량!$A$2:$AH$156,AG$1+1,0)</f>
        <v>0</v>
      </c>
      <c r="AH285" s="388">
        <f ca="1">VLOOKUP($C$285,[68]납품수량!$A$2:$AH$156,AH$1+1,0)</f>
        <v>0</v>
      </c>
      <c r="AI285" s="388">
        <f ca="1">VLOOKUP($C$285,[68]납품수량!$A$2:$AH$156,AI$1+1,0)</f>
        <v>0</v>
      </c>
      <c r="AJ285" s="388">
        <f ca="1">VLOOKUP($C$285,[68]납품수량!$A$2:$AH$156,AJ$1+1,0)</f>
        <v>0</v>
      </c>
      <c r="AK285" s="388">
        <f ca="1">VLOOKUP($C$285,[68]납품수량!$A$2:$AH$156,AK$1+1,0)</f>
        <v>0</v>
      </c>
      <c r="AL285" s="388">
        <f t="shared" ca="1" si="279"/>
        <v>0</v>
      </c>
      <c r="AM285" s="389">
        <f t="shared" ca="1" si="274"/>
        <v>0</v>
      </c>
      <c r="AO285" s="370">
        <f t="shared" ref="AO285:BS285" ca="1" si="303">$F$285*G285</f>
        <v>0</v>
      </c>
      <c r="AP285" s="370">
        <f t="shared" ca="1" si="303"/>
        <v>0</v>
      </c>
      <c r="AQ285" s="370">
        <f t="shared" ca="1" si="303"/>
        <v>0</v>
      </c>
      <c r="AR285" s="370">
        <f t="shared" ca="1" si="303"/>
        <v>0</v>
      </c>
      <c r="AS285" s="370">
        <f t="shared" ca="1" si="303"/>
        <v>0</v>
      </c>
      <c r="AT285" s="370">
        <f t="shared" ca="1" si="303"/>
        <v>0</v>
      </c>
      <c r="AU285" s="370">
        <f t="shared" ca="1" si="303"/>
        <v>0</v>
      </c>
      <c r="AV285" s="370">
        <f t="shared" ca="1" si="303"/>
        <v>0</v>
      </c>
      <c r="AW285" s="370">
        <f t="shared" ca="1" si="303"/>
        <v>0</v>
      </c>
      <c r="AX285" s="370">
        <f t="shared" ca="1" si="303"/>
        <v>0</v>
      </c>
      <c r="AY285" s="370">
        <f t="shared" ca="1" si="303"/>
        <v>0</v>
      </c>
      <c r="AZ285" s="370">
        <f t="shared" ca="1" si="303"/>
        <v>0</v>
      </c>
      <c r="BA285" s="370">
        <f t="shared" ca="1" si="303"/>
        <v>0</v>
      </c>
      <c r="BB285" s="370">
        <f t="shared" ca="1" si="303"/>
        <v>0</v>
      </c>
      <c r="BC285" s="370">
        <f t="shared" ca="1" si="303"/>
        <v>0</v>
      </c>
      <c r="BD285" s="370">
        <f t="shared" ca="1" si="303"/>
        <v>0</v>
      </c>
      <c r="BE285" s="370">
        <f t="shared" ca="1" si="303"/>
        <v>0</v>
      </c>
      <c r="BF285" s="370">
        <f t="shared" ca="1" si="303"/>
        <v>0</v>
      </c>
      <c r="BG285" s="370">
        <f t="shared" ca="1" si="303"/>
        <v>0</v>
      </c>
      <c r="BH285" s="370">
        <f t="shared" ca="1" si="303"/>
        <v>0</v>
      </c>
      <c r="BI285" s="370">
        <f t="shared" ca="1" si="303"/>
        <v>0</v>
      </c>
      <c r="BJ285" s="370">
        <f t="shared" ca="1" si="303"/>
        <v>0</v>
      </c>
      <c r="BK285" s="370">
        <f t="shared" ca="1" si="303"/>
        <v>0</v>
      </c>
      <c r="BL285" s="370">
        <f t="shared" ca="1" si="303"/>
        <v>0</v>
      </c>
      <c r="BM285" s="370">
        <f t="shared" ca="1" si="303"/>
        <v>0</v>
      </c>
      <c r="BN285" s="370">
        <f t="shared" ca="1" si="303"/>
        <v>0</v>
      </c>
      <c r="BO285" s="370">
        <f t="shared" ca="1" si="303"/>
        <v>0</v>
      </c>
      <c r="BP285" s="370">
        <f t="shared" ca="1" si="303"/>
        <v>0</v>
      </c>
      <c r="BQ285" s="370">
        <f t="shared" ca="1" si="303"/>
        <v>0</v>
      </c>
      <c r="BR285" s="370">
        <f t="shared" ca="1" si="303"/>
        <v>0</v>
      </c>
      <c r="BS285" s="370">
        <f t="shared" ca="1" si="303"/>
        <v>0</v>
      </c>
      <c r="BT285" s="369">
        <f t="shared" ca="1" si="276"/>
        <v>0</v>
      </c>
    </row>
    <row r="286" spans="1:72">
      <c r="A286" s="70" t="s">
        <v>1323</v>
      </c>
      <c r="B286" s="660"/>
      <c r="C286" s="367" t="s">
        <v>141</v>
      </c>
      <c r="D286" s="367" t="s">
        <v>10</v>
      </c>
      <c r="E286" s="417" t="s">
        <v>803</v>
      </c>
      <c r="F286" s="401"/>
      <c r="G286" s="388">
        <f ca="1">VLOOKUP($C$286,[68]납품수량!$A$2:$AH$156,G$1+1,0)</f>
        <v>0</v>
      </c>
      <c r="H286" s="388">
        <f ca="1">VLOOKUP($C$286,[68]납품수량!$A$2:$AH$156,H$1+1,0)</f>
        <v>0</v>
      </c>
      <c r="I286" s="388">
        <f ca="1">VLOOKUP($C$286,[68]납품수량!$A$2:$AH$156,I$1+1,0)</f>
        <v>0</v>
      </c>
      <c r="J286" s="388">
        <f ca="1">VLOOKUP($C$286,[68]납품수량!$A$2:$AH$156,J$1+1,0)</f>
        <v>0</v>
      </c>
      <c r="K286" s="388">
        <f ca="1">VLOOKUP($C$286,[68]납품수량!$A$2:$AH$156,K$1+1,0)</f>
        <v>0</v>
      </c>
      <c r="L286" s="388">
        <f ca="1">VLOOKUP($C$286,[68]납품수량!$A$2:$AH$156,L$1+1,0)</f>
        <v>0</v>
      </c>
      <c r="M286" s="388">
        <f ca="1">VLOOKUP($C$286,[68]납품수량!$A$2:$AH$156,M$1+1,0)</f>
        <v>0</v>
      </c>
      <c r="N286" s="388">
        <f ca="1">VLOOKUP($C$286,[68]납품수량!$A$2:$AH$156,N$1+1,0)</f>
        <v>0</v>
      </c>
      <c r="O286" s="388">
        <f ca="1">VLOOKUP($C$286,[68]납품수량!$A$2:$AH$156,O$1+1,0)</f>
        <v>0</v>
      </c>
      <c r="P286" s="388">
        <f ca="1">VLOOKUP($C$286,[68]납품수량!$A$2:$AH$156,P$1+1,0)</f>
        <v>0</v>
      </c>
      <c r="Q286" s="388">
        <f ca="1">VLOOKUP($C$286,[68]납품수량!$A$2:$AH$156,Q$1+1,0)</f>
        <v>0</v>
      </c>
      <c r="R286" s="388">
        <f ca="1">VLOOKUP($C$286,[68]납품수량!$A$2:$AH$156,R$1+1,0)</f>
        <v>0</v>
      </c>
      <c r="S286" s="388">
        <f ca="1">VLOOKUP($C$286,[68]납품수량!$A$2:$AH$156,S$1+1,0)</f>
        <v>0</v>
      </c>
      <c r="T286" s="388">
        <f ca="1">VLOOKUP($C$286,[68]납품수량!$A$2:$AH$156,T$1+1,0)</f>
        <v>0</v>
      </c>
      <c r="U286" s="388">
        <f ca="1">VLOOKUP($C$286,[68]납품수량!$A$2:$AH$156,U$1+1,0)</f>
        <v>0</v>
      </c>
      <c r="V286" s="388">
        <f ca="1">VLOOKUP($C$286,[68]납품수량!$A$2:$AH$156,V$1+1,0)</f>
        <v>0</v>
      </c>
      <c r="W286" s="388">
        <f ca="1">VLOOKUP($C$286,[68]납품수량!$A$2:$AH$156,W$1+1,0)</f>
        <v>0</v>
      </c>
      <c r="X286" s="388">
        <f ca="1">VLOOKUP($C$286,[68]납품수량!$A$2:$AH$156,X$1+1,0)</f>
        <v>0</v>
      </c>
      <c r="Y286" s="388">
        <f ca="1">VLOOKUP($C$286,[68]납품수량!$A$2:$AH$156,Y$1+1,0)</f>
        <v>0</v>
      </c>
      <c r="Z286" s="388">
        <f ca="1">VLOOKUP($C$286,[68]납품수량!$A$2:$AH$156,Z$1+1,0)</f>
        <v>0</v>
      </c>
      <c r="AA286" s="388">
        <f ca="1">VLOOKUP($C$286,[68]납품수량!$A$2:$AH$156,AA$1+1,0)</f>
        <v>0</v>
      </c>
      <c r="AB286" s="388">
        <f ca="1">VLOOKUP($C$286,[68]납품수량!$A$2:$AH$156,AB$1+1,0)</f>
        <v>0</v>
      </c>
      <c r="AC286" s="388">
        <f ca="1">VLOOKUP($C$286,[68]납품수량!$A$2:$AH$156,AC$1+1,0)</f>
        <v>0</v>
      </c>
      <c r="AD286" s="388">
        <f ca="1">VLOOKUP($C$286,[68]납품수량!$A$2:$AH$156,AD$1+1,0)</f>
        <v>0</v>
      </c>
      <c r="AE286" s="388">
        <f ca="1">VLOOKUP($C$286,[68]납품수량!$A$2:$AH$156,AE$1+1,0)</f>
        <v>0</v>
      </c>
      <c r="AF286" s="388">
        <f ca="1">VLOOKUP($C$286,[68]납품수량!$A$2:$AH$156,AF$1+1,0)</f>
        <v>0</v>
      </c>
      <c r="AG286" s="388">
        <f ca="1">VLOOKUP($C$286,[68]납품수량!$A$2:$AH$156,AG$1+1,0)</f>
        <v>0</v>
      </c>
      <c r="AH286" s="388">
        <f ca="1">VLOOKUP($C$286,[68]납품수량!$A$2:$AH$156,AH$1+1,0)</f>
        <v>0</v>
      </c>
      <c r="AI286" s="388">
        <f ca="1">VLOOKUP($C$286,[68]납품수량!$A$2:$AH$156,AI$1+1,0)</f>
        <v>0</v>
      </c>
      <c r="AJ286" s="388">
        <f ca="1">VLOOKUP($C$286,[68]납품수량!$A$2:$AH$156,AJ$1+1,0)</f>
        <v>0</v>
      </c>
      <c r="AK286" s="388">
        <f ca="1">VLOOKUP($C$286,[68]납품수량!$A$2:$AH$156,AK$1+1,0)</f>
        <v>0</v>
      </c>
      <c r="AL286" s="388">
        <f t="shared" ca="1" si="279"/>
        <v>0</v>
      </c>
      <c r="AM286" s="389">
        <f t="shared" ca="1" si="274"/>
        <v>0</v>
      </c>
      <c r="AO286" s="370">
        <f t="shared" ref="AO286:BS286" ca="1" si="304">$F$286*G286</f>
        <v>0</v>
      </c>
      <c r="AP286" s="370">
        <f t="shared" ca="1" si="304"/>
        <v>0</v>
      </c>
      <c r="AQ286" s="370">
        <f t="shared" ca="1" si="304"/>
        <v>0</v>
      </c>
      <c r="AR286" s="370">
        <f t="shared" ca="1" si="304"/>
        <v>0</v>
      </c>
      <c r="AS286" s="370">
        <f t="shared" ca="1" si="304"/>
        <v>0</v>
      </c>
      <c r="AT286" s="370">
        <f t="shared" ca="1" si="304"/>
        <v>0</v>
      </c>
      <c r="AU286" s="370">
        <f t="shared" ca="1" si="304"/>
        <v>0</v>
      </c>
      <c r="AV286" s="370">
        <f t="shared" ca="1" si="304"/>
        <v>0</v>
      </c>
      <c r="AW286" s="370">
        <f t="shared" ca="1" si="304"/>
        <v>0</v>
      </c>
      <c r="AX286" s="370">
        <f t="shared" ca="1" si="304"/>
        <v>0</v>
      </c>
      <c r="AY286" s="370">
        <f t="shared" ca="1" si="304"/>
        <v>0</v>
      </c>
      <c r="AZ286" s="370">
        <f t="shared" ca="1" si="304"/>
        <v>0</v>
      </c>
      <c r="BA286" s="370">
        <f t="shared" ca="1" si="304"/>
        <v>0</v>
      </c>
      <c r="BB286" s="370">
        <f t="shared" ca="1" si="304"/>
        <v>0</v>
      </c>
      <c r="BC286" s="370">
        <f t="shared" ca="1" si="304"/>
        <v>0</v>
      </c>
      <c r="BD286" s="370">
        <f t="shared" ca="1" si="304"/>
        <v>0</v>
      </c>
      <c r="BE286" s="370">
        <f t="shared" ca="1" si="304"/>
        <v>0</v>
      </c>
      <c r="BF286" s="370">
        <f t="shared" ca="1" si="304"/>
        <v>0</v>
      </c>
      <c r="BG286" s="370">
        <f t="shared" ca="1" si="304"/>
        <v>0</v>
      </c>
      <c r="BH286" s="370">
        <f t="shared" ca="1" si="304"/>
        <v>0</v>
      </c>
      <c r="BI286" s="370">
        <f t="shared" ca="1" si="304"/>
        <v>0</v>
      </c>
      <c r="BJ286" s="370">
        <f t="shared" ca="1" si="304"/>
        <v>0</v>
      </c>
      <c r="BK286" s="370">
        <f t="shared" ca="1" si="304"/>
        <v>0</v>
      </c>
      <c r="BL286" s="370">
        <f t="shared" ca="1" si="304"/>
        <v>0</v>
      </c>
      <c r="BM286" s="370">
        <f t="shared" ca="1" si="304"/>
        <v>0</v>
      </c>
      <c r="BN286" s="370">
        <f t="shared" ca="1" si="304"/>
        <v>0</v>
      </c>
      <c r="BO286" s="370">
        <f t="shared" ca="1" si="304"/>
        <v>0</v>
      </c>
      <c r="BP286" s="370">
        <f t="shared" ca="1" si="304"/>
        <v>0</v>
      </c>
      <c r="BQ286" s="370">
        <f t="shared" ca="1" si="304"/>
        <v>0</v>
      </c>
      <c r="BR286" s="370">
        <f t="shared" ca="1" si="304"/>
        <v>0</v>
      </c>
      <c r="BS286" s="370">
        <f t="shared" ca="1" si="304"/>
        <v>0</v>
      </c>
      <c r="BT286" s="369">
        <f t="shared" ca="1" si="276"/>
        <v>0</v>
      </c>
    </row>
    <row r="287" spans="1:72">
      <c r="A287" s="70" t="s">
        <v>1323</v>
      </c>
      <c r="B287" s="660"/>
      <c r="C287" s="367" t="s">
        <v>142</v>
      </c>
      <c r="D287" s="367" t="s">
        <v>794</v>
      </c>
      <c r="E287" s="417" t="s">
        <v>803</v>
      </c>
      <c r="F287" s="401"/>
      <c r="G287" s="388">
        <f ca="1">VLOOKUP($C$287,[68]납품수량!$A$2:$AH$156,G$1+1,0)</f>
        <v>0</v>
      </c>
      <c r="H287" s="388">
        <f ca="1">VLOOKUP($C$287,[68]납품수량!$A$2:$AH$156,H$1+1,0)</f>
        <v>0</v>
      </c>
      <c r="I287" s="388">
        <f ca="1">VLOOKUP($C$287,[68]납품수량!$A$2:$AH$156,I$1+1,0)</f>
        <v>0</v>
      </c>
      <c r="J287" s="388">
        <f ca="1">VLOOKUP($C$287,[68]납품수량!$A$2:$AH$156,J$1+1,0)</f>
        <v>0</v>
      </c>
      <c r="K287" s="388">
        <f ca="1">VLOOKUP($C$287,[68]납품수량!$A$2:$AH$156,K$1+1,0)</f>
        <v>0</v>
      </c>
      <c r="L287" s="388">
        <f ca="1">VLOOKUP($C$287,[68]납품수량!$A$2:$AH$156,L$1+1,0)</f>
        <v>0</v>
      </c>
      <c r="M287" s="388">
        <f ca="1">VLOOKUP($C$287,[68]납품수량!$A$2:$AH$156,M$1+1,0)</f>
        <v>0</v>
      </c>
      <c r="N287" s="388">
        <f ca="1">VLOOKUP($C$287,[68]납품수량!$A$2:$AH$156,N$1+1,0)</f>
        <v>0</v>
      </c>
      <c r="O287" s="388">
        <f ca="1">VLOOKUP($C$287,[68]납품수량!$A$2:$AH$156,O$1+1,0)</f>
        <v>0</v>
      </c>
      <c r="P287" s="388">
        <f ca="1">VLOOKUP($C$287,[68]납품수량!$A$2:$AH$156,P$1+1,0)</f>
        <v>0</v>
      </c>
      <c r="Q287" s="388">
        <f ca="1">VLOOKUP($C$287,[68]납품수량!$A$2:$AH$156,Q$1+1,0)</f>
        <v>0</v>
      </c>
      <c r="R287" s="388">
        <f ca="1">VLOOKUP($C$287,[68]납품수량!$A$2:$AH$156,R$1+1,0)</f>
        <v>0</v>
      </c>
      <c r="S287" s="388">
        <f ca="1">VLOOKUP($C$287,[68]납품수량!$A$2:$AH$156,S$1+1,0)</f>
        <v>0</v>
      </c>
      <c r="T287" s="388">
        <f ca="1">VLOOKUP($C$287,[68]납품수량!$A$2:$AH$156,T$1+1,0)</f>
        <v>0</v>
      </c>
      <c r="U287" s="388">
        <f ca="1">VLOOKUP($C$287,[68]납품수량!$A$2:$AH$156,U$1+1,0)</f>
        <v>0</v>
      </c>
      <c r="V287" s="388">
        <f ca="1">VLOOKUP($C$287,[68]납품수량!$A$2:$AH$156,V$1+1,0)</f>
        <v>0</v>
      </c>
      <c r="W287" s="388">
        <f ca="1">VLOOKUP($C$287,[68]납품수량!$A$2:$AH$156,W$1+1,0)</f>
        <v>0</v>
      </c>
      <c r="X287" s="388">
        <f ca="1">VLOOKUP($C$287,[68]납품수량!$A$2:$AH$156,X$1+1,0)</f>
        <v>0</v>
      </c>
      <c r="Y287" s="388">
        <f ca="1">VLOOKUP($C$287,[68]납품수량!$A$2:$AH$156,Y$1+1,0)</f>
        <v>0</v>
      </c>
      <c r="Z287" s="388">
        <f ca="1">VLOOKUP($C$287,[68]납품수량!$A$2:$AH$156,Z$1+1,0)</f>
        <v>0</v>
      </c>
      <c r="AA287" s="388">
        <f ca="1">VLOOKUP($C$287,[68]납품수량!$A$2:$AH$156,AA$1+1,0)</f>
        <v>0</v>
      </c>
      <c r="AB287" s="388">
        <f ca="1">VLOOKUP($C$287,[68]납품수량!$A$2:$AH$156,AB$1+1,0)</f>
        <v>0</v>
      </c>
      <c r="AC287" s="388">
        <f ca="1">VLOOKUP($C$287,[68]납품수량!$A$2:$AH$156,AC$1+1,0)</f>
        <v>0</v>
      </c>
      <c r="AD287" s="388">
        <f ca="1">VLOOKUP($C$287,[68]납품수량!$A$2:$AH$156,AD$1+1,0)</f>
        <v>0</v>
      </c>
      <c r="AE287" s="388">
        <f ca="1">VLOOKUP($C$287,[68]납품수량!$A$2:$AH$156,AE$1+1,0)</f>
        <v>0</v>
      </c>
      <c r="AF287" s="388">
        <f ca="1">VLOOKUP($C$287,[68]납품수량!$A$2:$AH$156,AF$1+1,0)</f>
        <v>0</v>
      </c>
      <c r="AG287" s="388">
        <f ca="1">VLOOKUP($C$287,[68]납품수량!$A$2:$AH$156,AG$1+1,0)</f>
        <v>0</v>
      </c>
      <c r="AH287" s="388">
        <f ca="1">VLOOKUP($C$287,[68]납품수량!$A$2:$AH$156,AH$1+1,0)</f>
        <v>0</v>
      </c>
      <c r="AI287" s="388">
        <f ca="1">VLOOKUP($C$287,[68]납품수량!$A$2:$AH$156,AI$1+1,0)</f>
        <v>0</v>
      </c>
      <c r="AJ287" s="388">
        <f ca="1">VLOOKUP($C$287,[68]납품수량!$A$2:$AH$156,AJ$1+1,0)</f>
        <v>0</v>
      </c>
      <c r="AK287" s="388">
        <f ca="1">VLOOKUP($C$287,[68]납품수량!$A$2:$AH$156,AK$1+1,0)</f>
        <v>0</v>
      </c>
      <c r="AL287" s="388">
        <f t="shared" ca="1" si="279"/>
        <v>0</v>
      </c>
      <c r="AM287" s="389">
        <f t="shared" ca="1" si="274"/>
        <v>0</v>
      </c>
      <c r="AO287" s="370">
        <f t="shared" ref="AO287:BS287" ca="1" si="305">$F$287*G287</f>
        <v>0</v>
      </c>
      <c r="AP287" s="370">
        <f t="shared" ca="1" si="305"/>
        <v>0</v>
      </c>
      <c r="AQ287" s="370">
        <f t="shared" ca="1" si="305"/>
        <v>0</v>
      </c>
      <c r="AR287" s="370">
        <f t="shared" ca="1" si="305"/>
        <v>0</v>
      </c>
      <c r="AS287" s="370">
        <f t="shared" ca="1" si="305"/>
        <v>0</v>
      </c>
      <c r="AT287" s="370">
        <f t="shared" ca="1" si="305"/>
        <v>0</v>
      </c>
      <c r="AU287" s="370">
        <f t="shared" ca="1" si="305"/>
        <v>0</v>
      </c>
      <c r="AV287" s="370">
        <f t="shared" ca="1" si="305"/>
        <v>0</v>
      </c>
      <c r="AW287" s="370">
        <f t="shared" ca="1" si="305"/>
        <v>0</v>
      </c>
      <c r="AX287" s="370">
        <f t="shared" ca="1" si="305"/>
        <v>0</v>
      </c>
      <c r="AY287" s="370">
        <f t="shared" ca="1" si="305"/>
        <v>0</v>
      </c>
      <c r="AZ287" s="370">
        <f t="shared" ca="1" si="305"/>
        <v>0</v>
      </c>
      <c r="BA287" s="370">
        <f t="shared" ca="1" si="305"/>
        <v>0</v>
      </c>
      <c r="BB287" s="370">
        <f t="shared" ca="1" si="305"/>
        <v>0</v>
      </c>
      <c r="BC287" s="370">
        <f t="shared" ca="1" si="305"/>
        <v>0</v>
      </c>
      <c r="BD287" s="370">
        <f t="shared" ca="1" si="305"/>
        <v>0</v>
      </c>
      <c r="BE287" s="370">
        <f t="shared" ca="1" si="305"/>
        <v>0</v>
      </c>
      <c r="BF287" s="370">
        <f t="shared" ca="1" si="305"/>
        <v>0</v>
      </c>
      <c r="BG287" s="370">
        <f t="shared" ca="1" si="305"/>
        <v>0</v>
      </c>
      <c r="BH287" s="370">
        <f t="shared" ca="1" si="305"/>
        <v>0</v>
      </c>
      <c r="BI287" s="370">
        <f t="shared" ca="1" si="305"/>
        <v>0</v>
      </c>
      <c r="BJ287" s="370">
        <f t="shared" ca="1" si="305"/>
        <v>0</v>
      </c>
      <c r="BK287" s="370">
        <f t="shared" ca="1" si="305"/>
        <v>0</v>
      </c>
      <c r="BL287" s="370">
        <f t="shared" ca="1" si="305"/>
        <v>0</v>
      </c>
      <c r="BM287" s="370">
        <f t="shared" ca="1" si="305"/>
        <v>0</v>
      </c>
      <c r="BN287" s="370">
        <f t="shared" ca="1" si="305"/>
        <v>0</v>
      </c>
      <c r="BO287" s="370">
        <f t="shared" ca="1" si="305"/>
        <v>0</v>
      </c>
      <c r="BP287" s="370">
        <f t="shared" ca="1" si="305"/>
        <v>0</v>
      </c>
      <c r="BQ287" s="370">
        <f t="shared" ca="1" si="305"/>
        <v>0</v>
      </c>
      <c r="BR287" s="370">
        <f t="shared" ca="1" si="305"/>
        <v>0</v>
      </c>
      <c r="BS287" s="370">
        <f t="shared" ca="1" si="305"/>
        <v>0</v>
      </c>
      <c r="BT287" s="369">
        <f t="shared" ca="1" si="276"/>
        <v>0</v>
      </c>
    </row>
    <row r="288" spans="1:72">
      <c r="A288" s="70" t="s">
        <v>1323</v>
      </c>
      <c r="B288" s="660"/>
      <c r="C288" s="367" t="s">
        <v>13</v>
      </c>
      <c r="D288" s="367" t="s">
        <v>901</v>
      </c>
      <c r="E288" s="417" t="s">
        <v>898</v>
      </c>
      <c r="F288" s="77">
        <f>VLOOKUP(C288,'[65]06월마감'!$A$1:$B$500,2,0)</f>
        <v>5397</v>
      </c>
      <c r="G288" s="388">
        <f ca="1">VLOOKUP($C$288,[68]납품수량!$A$2:$AH$156,G$1+1,0)</f>
        <v>210</v>
      </c>
      <c r="H288" s="388">
        <f ca="1">VLOOKUP($C$288,[68]납품수량!$A$2:$AH$156,H$1+1,0)</f>
        <v>210</v>
      </c>
      <c r="I288" s="388">
        <f ca="1">VLOOKUP($C$288,[68]납품수량!$A$2:$AH$156,I$1+1,0)</f>
        <v>210</v>
      </c>
      <c r="J288" s="388">
        <f ca="1">VLOOKUP($C$288,[68]납품수량!$A$2:$AH$156,J$1+1,0)</f>
        <v>210</v>
      </c>
      <c r="K288" s="388">
        <f ca="1">VLOOKUP($C$288,[68]납품수량!$A$2:$AH$156,K$1+1,0)</f>
        <v>0</v>
      </c>
      <c r="L288" s="388">
        <f ca="1">VLOOKUP($C$288,[68]납품수량!$A$2:$AH$156,L$1+1,0)</f>
        <v>0</v>
      </c>
      <c r="M288" s="388">
        <f ca="1">VLOOKUP($C$288,[68]납품수량!$A$2:$AH$156,M$1+1,0)</f>
        <v>0</v>
      </c>
      <c r="N288" s="388">
        <f ca="1">VLOOKUP($C$288,[68]납품수량!$A$2:$AH$156,N$1+1,0)</f>
        <v>0</v>
      </c>
      <c r="O288" s="388">
        <f ca="1">VLOOKUP($C$288,[68]납품수량!$A$2:$AH$156,O$1+1,0)</f>
        <v>294</v>
      </c>
      <c r="P288" s="388">
        <f ca="1">VLOOKUP($C$288,[68]납품수량!$A$2:$AH$156,P$1+1,0)</f>
        <v>336</v>
      </c>
      <c r="Q288" s="388">
        <f ca="1">VLOOKUP($C$288,[68]납품수량!$A$2:$AH$156,Q$1+1,0)</f>
        <v>294</v>
      </c>
      <c r="R288" s="388">
        <f ca="1">VLOOKUP($C$288,[68]납품수량!$A$2:$AH$156,R$1+1,0)</f>
        <v>294</v>
      </c>
      <c r="S288" s="388">
        <f ca="1">VLOOKUP($C$288,[68]납품수량!$A$2:$AH$156,S$1+1,0)</f>
        <v>0</v>
      </c>
      <c r="T288" s="388">
        <f ca="1">VLOOKUP($C$288,[68]납품수량!$A$2:$AH$156,T$1+1,0)</f>
        <v>0</v>
      </c>
      <c r="U288" s="388">
        <f ca="1">VLOOKUP($C$288,[68]납품수량!$A$2:$AH$156,U$1+1,0)</f>
        <v>294</v>
      </c>
      <c r="V288" s="388">
        <f ca="1">VLOOKUP($C$288,[68]납품수량!$A$2:$AH$156,V$1+1,0)</f>
        <v>210</v>
      </c>
      <c r="W288" s="388">
        <f ca="1">VLOOKUP($C$288,[68]납품수량!$A$2:$AH$156,W$1+1,0)</f>
        <v>210</v>
      </c>
      <c r="X288" s="388">
        <f ca="1">VLOOKUP($C$288,[68]납품수량!$A$2:$AH$156,X$1+1,0)</f>
        <v>210</v>
      </c>
      <c r="Y288" s="388">
        <f ca="1">VLOOKUP($C$288,[68]납품수량!$A$2:$AH$156,Y$1+1,0)</f>
        <v>0</v>
      </c>
      <c r="Z288" s="388">
        <f ca="1">VLOOKUP($C$288,[68]납품수량!$A$2:$AH$156,Z$1+1,0)</f>
        <v>0</v>
      </c>
      <c r="AA288" s="388">
        <f ca="1">VLOOKUP($C$288,[68]납품수량!$A$2:$AH$156,AA$1+1,0)</f>
        <v>0</v>
      </c>
      <c r="AB288" s="388">
        <f ca="1">VLOOKUP($C$288,[68]납품수량!$A$2:$AH$156,AB$1+1,0)</f>
        <v>0</v>
      </c>
      <c r="AC288" s="388">
        <f ca="1">VLOOKUP($C$288,[68]납품수량!$A$2:$AH$156,AC$1+1,0)</f>
        <v>0</v>
      </c>
      <c r="AD288" s="388">
        <f ca="1">VLOOKUP($C$288,[68]납품수량!$A$2:$AH$156,AD$1+1,0)</f>
        <v>0</v>
      </c>
      <c r="AE288" s="388">
        <f ca="1">VLOOKUP($C$288,[68]납품수량!$A$2:$AH$156,AE$1+1,0)</f>
        <v>0</v>
      </c>
      <c r="AF288" s="388">
        <f ca="1">VLOOKUP($C$288,[68]납품수량!$A$2:$AH$156,AF$1+1,0)</f>
        <v>0</v>
      </c>
      <c r="AG288" s="388">
        <f ca="1">VLOOKUP($C$288,[68]납품수량!$A$2:$AH$156,AG$1+1,0)</f>
        <v>0</v>
      </c>
      <c r="AH288" s="388">
        <f ca="1">VLOOKUP($C$288,[68]납품수량!$A$2:$AH$156,AH$1+1,0)</f>
        <v>0</v>
      </c>
      <c r="AI288" s="388">
        <f ca="1">VLOOKUP($C$288,[68]납품수량!$A$2:$AH$156,AI$1+1,0)</f>
        <v>0</v>
      </c>
      <c r="AJ288" s="388">
        <f ca="1">VLOOKUP($C$288,[68]납품수량!$A$2:$AH$156,AJ$1+1,0)</f>
        <v>0</v>
      </c>
      <c r="AK288" s="388">
        <f ca="1">VLOOKUP($C$288,[68]납품수량!$A$2:$AH$156,AK$1+1,0)</f>
        <v>0</v>
      </c>
      <c r="AL288" s="388">
        <f t="shared" ca="1" si="279"/>
        <v>2982</v>
      </c>
      <c r="AM288" s="389">
        <f t="shared" ca="1" si="274"/>
        <v>16093854</v>
      </c>
      <c r="AO288" s="370">
        <f t="shared" ref="AO288:BS288" ca="1" si="306">$F$288*G288</f>
        <v>1133370</v>
      </c>
      <c r="AP288" s="370">
        <f t="shared" ca="1" si="306"/>
        <v>1133370</v>
      </c>
      <c r="AQ288" s="370">
        <f t="shared" ca="1" si="306"/>
        <v>1133370</v>
      </c>
      <c r="AR288" s="370">
        <f t="shared" ca="1" si="306"/>
        <v>1133370</v>
      </c>
      <c r="AS288" s="370">
        <f t="shared" ca="1" si="306"/>
        <v>0</v>
      </c>
      <c r="AT288" s="370">
        <f t="shared" ca="1" si="306"/>
        <v>0</v>
      </c>
      <c r="AU288" s="370">
        <f t="shared" ca="1" si="306"/>
        <v>0</v>
      </c>
      <c r="AV288" s="370">
        <f t="shared" ca="1" si="306"/>
        <v>0</v>
      </c>
      <c r="AW288" s="370">
        <f t="shared" ca="1" si="306"/>
        <v>1586718</v>
      </c>
      <c r="AX288" s="370">
        <f t="shared" ca="1" si="306"/>
        <v>1813392</v>
      </c>
      <c r="AY288" s="370">
        <f t="shared" ca="1" si="306"/>
        <v>1586718</v>
      </c>
      <c r="AZ288" s="370">
        <f t="shared" ca="1" si="306"/>
        <v>1586718</v>
      </c>
      <c r="BA288" s="370">
        <f t="shared" ca="1" si="306"/>
        <v>0</v>
      </c>
      <c r="BB288" s="370">
        <f t="shared" ca="1" si="306"/>
        <v>0</v>
      </c>
      <c r="BC288" s="370">
        <f t="shared" ca="1" si="306"/>
        <v>1586718</v>
      </c>
      <c r="BD288" s="370">
        <f t="shared" ca="1" si="306"/>
        <v>1133370</v>
      </c>
      <c r="BE288" s="370">
        <f t="shared" ca="1" si="306"/>
        <v>1133370</v>
      </c>
      <c r="BF288" s="370">
        <f t="shared" ca="1" si="306"/>
        <v>1133370</v>
      </c>
      <c r="BG288" s="370">
        <f t="shared" ca="1" si="306"/>
        <v>0</v>
      </c>
      <c r="BH288" s="370">
        <f t="shared" ca="1" si="306"/>
        <v>0</v>
      </c>
      <c r="BI288" s="370">
        <f t="shared" ca="1" si="306"/>
        <v>0</v>
      </c>
      <c r="BJ288" s="370">
        <f t="shared" ca="1" si="306"/>
        <v>0</v>
      </c>
      <c r="BK288" s="370">
        <f t="shared" ca="1" si="306"/>
        <v>0</v>
      </c>
      <c r="BL288" s="370">
        <f t="shared" ca="1" si="306"/>
        <v>0</v>
      </c>
      <c r="BM288" s="370">
        <f t="shared" ca="1" si="306"/>
        <v>0</v>
      </c>
      <c r="BN288" s="370">
        <f t="shared" ca="1" si="306"/>
        <v>0</v>
      </c>
      <c r="BO288" s="370">
        <f t="shared" ca="1" si="306"/>
        <v>0</v>
      </c>
      <c r="BP288" s="370">
        <f t="shared" ca="1" si="306"/>
        <v>0</v>
      </c>
      <c r="BQ288" s="370">
        <f t="shared" ca="1" si="306"/>
        <v>0</v>
      </c>
      <c r="BR288" s="370">
        <f t="shared" ca="1" si="306"/>
        <v>0</v>
      </c>
      <c r="BS288" s="370">
        <f t="shared" ca="1" si="306"/>
        <v>0</v>
      </c>
      <c r="BT288" s="369">
        <f t="shared" ca="1" si="276"/>
        <v>16093854</v>
      </c>
    </row>
    <row r="289" spans="1:72">
      <c r="A289" s="70" t="s">
        <v>1323</v>
      </c>
      <c r="B289" s="660"/>
      <c r="C289" s="367" t="s">
        <v>14</v>
      </c>
      <c r="D289" s="367" t="s">
        <v>809</v>
      </c>
      <c r="E289" s="417" t="s">
        <v>898</v>
      </c>
      <c r="F289" s="77">
        <f>VLOOKUP(C289,'[65]06월마감'!$A$1:$B$500,2,0)</f>
        <v>169</v>
      </c>
      <c r="G289" s="388">
        <f ca="1">VLOOKUP($C$289,[68]납품수량!$A$2:$AH$156,G$1+1,0)</f>
        <v>200</v>
      </c>
      <c r="H289" s="388">
        <f ca="1">VLOOKUP($C$289,[68]납품수량!$A$2:$AH$156,H$1+1,0)</f>
        <v>200</v>
      </c>
      <c r="I289" s="388">
        <f ca="1">VLOOKUP($C$289,[68]납품수량!$A$2:$AH$156,I$1+1,0)</f>
        <v>200</v>
      </c>
      <c r="J289" s="388">
        <f ca="1">VLOOKUP($C$289,[68]납품수량!$A$2:$AH$156,J$1+1,0)</f>
        <v>200</v>
      </c>
      <c r="K289" s="388">
        <f ca="1">VLOOKUP($C$289,[68]납품수량!$A$2:$AH$156,K$1+1,0)</f>
        <v>0</v>
      </c>
      <c r="L289" s="388">
        <f ca="1">VLOOKUP($C$289,[68]납품수량!$A$2:$AH$156,L$1+1,0)</f>
        <v>0</v>
      </c>
      <c r="M289" s="388">
        <f ca="1">VLOOKUP($C$289,[68]납품수량!$A$2:$AH$156,M$1+1,0)</f>
        <v>0</v>
      </c>
      <c r="N289" s="388">
        <f ca="1">VLOOKUP($C$289,[68]납품수량!$A$2:$AH$156,N$1+1,0)</f>
        <v>0</v>
      </c>
      <c r="O289" s="388">
        <f ca="1">VLOOKUP($C$289,[68]납품수량!$A$2:$AH$156,O$1+1,0)</f>
        <v>200</v>
      </c>
      <c r="P289" s="388">
        <f ca="1">VLOOKUP($C$289,[68]납품수량!$A$2:$AH$156,P$1+1,0)</f>
        <v>400</v>
      </c>
      <c r="Q289" s="388">
        <f ca="1">VLOOKUP($C$289,[68]납품수량!$A$2:$AH$156,Q$1+1,0)</f>
        <v>400</v>
      </c>
      <c r="R289" s="388">
        <f ca="1">VLOOKUP($C$289,[68]납품수량!$A$2:$AH$156,R$1+1,0)</f>
        <v>200</v>
      </c>
      <c r="S289" s="388">
        <f ca="1">VLOOKUP($C$289,[68]납품수량!$A$2:$AH$156,S$1+1,0)</f>
        <v>0</v>
      </c>
      <c r="T289" s="388">
        <f ca="1">VLOOKUP($C$289,[68]납품수량!$A$2:$AH$156,T$1+1,0)</f>
        <v>0</v>
      </c>
      <c r="U289" s="388">
        <f ca="1">VLOOKUP($C$289,[68]납품수량!$A$2:$AH$156,U$1+1,0)</f>
        <v>200</v>
      </c>
      <c r="V289" s="388">
        <f ca="1">VLOOKUP($C$289,[68]납품수량!$A$2:$AH$156,V$1+1,0)</f>
        <v>200</v>
      </c>
      <c r="W289" s="388">
        <f ca="1">VLOOKUP($C$289,[68]납품수량!$A$2:$AH$156,W$1+1,0)</f>
        <v>200</v>
      </c>
      <c r="X289" s="388">
        <f ca="1">VLOOKUP($C$289,[68]납품수량!$A$2:$AH$156,X$1+1,0)</f>
        <v>200</v>
      </c>
      <c r="Y289" s="388">
        <f ca="1">VLOOKUP($C$289,[68]납품수량!$A$2:$AH$156,Y$1+1,0)</f>
        <v>0</v>
      </c>
      <c r="Z289" s="388">
        <f ca="1">VLOOKUP($C$289,[68]납품수량!$A$2:$AH$156,Z$1+1,0)</f>
        <v>0</v>
      </c>
      <c r="AA289" s="388">
        <f ca="1">VLOOKUP($C$289,[68]납품수량!$A$2:$AH$156,AA$1+1,0)</f>
        <v>0</v>
      </c>
      <c r="AB289" s="388">
        <f ca="1">VLOOKUP($C$289,[68]납품수량!$A$2:$AH$156,AB$1+1,0)</f>
        <v>0</v>
      </c>
      <c r="AC289" s="388">
        <f ca="1">VLOOKUP($C$289,[68]납품수량!$A$2:$AH$156,AC$1+1,0)</f>
        <v>0</v>
      </c>
      <c r="AD289" s="388">
        <f ca="1">VLOOKUP($C$289,[68]납품수량!$A$2:$AH$156,AD$1+1,0)</f>
        <v>0</v>
      </c>
      <c r="AE289" s="388">
        <f ca="1">VLOOKUP($C$289,[68]납품수량!$A$2:$AH$156,AE$1+1,0)</f>
        <v>0</v>
      </c>
      <c r="AF289" s="388">
        <f ca="1">VLOOKUP($C$289,[68]납품수량!$A$2:$AH$156,AF$1+1,0)</f>
        <v>0</v>
      </c>
      <c r="AG289" s="388">
        <f ca="1">VLOOKUP($C$289,[68]납품수량!$A$2:$AH$156,AG$1+1,0)</f>
        <v>0</v>
      </c>
      <c r="AH289" s="388">
        <f ca="1">VLOOKUP($C$289,[68]납품수량!$A$2:$AH$156,AH$1+1,0)</f>
        <v>0</v>
      </c>
      <c r="AI289" s="388">
        <f ca="1">VLOOKUP($C$289,[68]납품수량!$A$2:$AH$156,AI$1+1,0)</f>
        <v>0</v>
      </c>
      <c r="AJ289" s="388">
        <f ca="1">VLOOKUP($C$289,[68]납품수량!$A$2:$AH$156,AJ$1+1,0)</f>
        <v>0</v>
      </c>
      <c r="AK289" s="388">
        <f ca="1">VLOOKUP($C$289,[68]납품수량!$A$2:$AH$156,AK$1+1,0)</f>
        <v>0</v>
      </c>
      <c r="AL289" s="388">
        <f t="shared" ca="1" si="279"/>
        <v>2800</v>
      </c>
      <c r="AM289" s="389">
        <f t="shared" ca="1" si="274"/>
        <v>473200</v>
      </c>
      <c r="AO289" s="370">
        <f t="shared" ref="AO289:BS289" ca="1" si="307">$F$289*G289</f>
        <v>33800</v>
      </c>
      <c r="AP289" s="370">
        <f t="shared" ca="1" si="307"/>
        <v>33800</v>
      </c>
      <c r="AQ289" s="370">
        <f t="shared" ca="1" si="307"/>
        <v>33800</v>
      </c>
      <c r="AR289" s="370">
        <f t="shared" ca="1" si="307"/>
        <v>33800</v>
      </c>
      <c r="AS289" s="370">
        <f t="shared" ca="1" si="307"/>
        <v>0</v>
      </c>
      <c r="AT289" s="370">
        <f t="shared" ca="1" si="307"/>
        <v>0</v>
      </c>
      <c r="AU289" s="370">
        <f t="shared" ca="1" si="307"/>
        <v>0</v>
      </c>
      <c r="AV289" s="370">
        <f t="shared" ca="1" si="307"/>
        <v>0</v>
      </c>
      <c r="AW289" s="370">
        <f t="shared" ca="1" si="307"/>
        <v>33800</v>
      </c>
      <c r="AX289" s="370">
        <f t="shared" ca="1" si="307"/>
        <v>67600</v>
      </c>
      <c r="AY289" s="370">
        <f t="shared" ca="1" si="307"/>
        <v>67600</v>
      </c>
      <c r="AZ289" s="370">
        <f t="shared" ca="1" si="307"/>
        <v>33800</v>
      </c>
      <c r="BA289" s="370">
        <f t="shared" ca="1" si="307"/>
        <v>0</v>
      </c>
      <c r="BB289" s="370">
        <f t="shared" ca="1" si="307"/>
        <v>0</v>
      </c>
      <c r="BC289" s="370">
        <f t="shared" ca="1" si="307"/>
        <v>33800</v>
      </c>
      <c r="BD289" s="370">
        <f t="shared" ca="1" si="307"/>
        <v>33800</v>
      </c>
      <c r="BE289" s="370">
        <f t="shared" ca="1" si="307"/>
        <v>33800</v>
      </c>
      <c r="BF289" s="370">
        <f t="shared" ca="1" si="307"/>
        <v>33800</v>
      </c>
      <c r="BG289" s="370">
        <f t="shared" ca="1" si="307"/>
        <v>0</v>
      </c>
      <c r="BH289" s="370">
        <f t="shared" ca="1" si="307"/>
        <v>0</v>
      </c>
      <c r="BI289" s="370">
        <f t="shared" ca="1" si="307"/>
        <v>0</v>
      </c>
      <c r="BJ289" s="370">
        <f t="shared" ca="1" si="307"/>
        <v>0</v>
      </c>
      <c r="BK289" s="370">
        <f t="shared" ca="1" si="307"/>
        <v>0</v>
      </c>
      <c r="BL289" s="370">
        <f t="shared" ca="1" si="307"/>
        <v>0</v>
      </c>
      <c r="BM289" s="370">
        <f t="shared" ca="1" si="307"/>
        <v>0</v>
      </c>
      <c r="BN289" s="370">
        <f t="shared" ca="1" si="307"/>
        <v>0</v>
      </c>
      <c r="BO289" s="370">
        <f t="shared" ca="1" si="307"/>
        <v>0</v>
      </c>
      <c r="BP289" s="370">
        <f t="shared" ca="1" si="307"/>
        <v>0</v>
      </c>
      <c r="BQ289" s="370">
        <f t="shared" ca="1" si="307"/>
        <v>0</v>
      </c>
      <c r="BR289" s="370">
        <f t="shared" ca="1" si="307"/>
        <v>0</v>
      </c>
      <c r="BS289" s="370">
        <f t="shared" ca="1" si="307"/>
        <v>0</v>
      </c>
      <c r="BT289" s="369">
        <f t="shared" ca="1" si="276"/>
        <v>473200</v>
      </c>
    </row>
    <row r="290" spans="1:72">
      <c r="A290" s="70" t="s">
        <v>1323</v>
      </c>
      <c r="B290" s="660"/>
      <c r="C290" s="367" t="s">
        <v>15</v>
      </c>
      <c r="D290" s="367" t="s">
        <v>810</v>
      </c>
      <c r="E290" s="417" t="s">
        <v>898</v>
      </c>
      <c r="F290" s="77">
        <f>VLOOKUP(C290,'[65]06월마감'!$A$1:$B$500,2,0)</f>
        <v>169</v>
      </c>
      <c r="G290" s="388">
        <f ca="1">VLOOKUP($C$290,[68]납품수량!$A$2:$AH$156,G$1+1,0)</f>
        <v>200</v>
      </c>
      <c r="H290" s="388">
        <f ca="1">VLOOKUP($C$290,[68]납품수량!$A$2:$AH$156,H$1+1,0)</f>
        <v>200</v>
      </c>
      <c r="I290" s="388">
        <f ca="1">VLOOKUP($C$290,[68]납품수량!$A$2:$AH$156,I$1+1,0)</f>
        <v>200</v>
      </c>
      <c r="J290" s="388">
        <f ca="1">VLOOKUP($C$290,[68]납품수량!$A$2:$AH$156,J$1+1,0)</f>
        <v>200</v>
      </c>
      <c r="K290" s="388">
        <f ca="1">VLOOKUP($C$290,[68]납품수량!$A$2:$AH$156,K$1+1,0)</f>
        <v>0</v>
      </c>
      <c r="L290" s="388">
        <f ca="1">VLOOKUP($C$290,[68]납품수량!$A$2:$AH$156,L$1+1,0)</f>
        <v>0</v>
      </c>
      <c r="M290" s="388">
        <f ca="1">VLOOKUP($C$290,[68]납품수량!$A$2:$AH$156,M$1+1,0)</f>
        <v>0</v>
      </c>
      <c r="N290" s="388">
        <f ca="1">VLOOKUP($C$290,[68]납품수량!$A$2:$AH$156,N$1+1,0)</f>
        <v>0</v>
      </c>
      <c r="O290" s="388">
        <f ca="1">VLOOKUP($C$290,[68]납품수량!$A$2:$AH$156,O$1+1,0)</f>
        <v>200</v>
      </c>
      <c r="P290" s="388">
        <f ca="1">VLOOKUP($C$290,[68]납품수량!$A$2:$AH$156,P$1+1,0)</f>
        <v>400</v>
      </c>
      <c r="Q290" s="388">
        <f ca="1">VLOOKUP($C$290,[68]납품수량!$A$2:$AH$156,Q$1+1,0)</f>
        <v>400</v>
      </c>
      <c r="R290" s="388">
        <f ca="1">VLOOKUP($C$290,[68]납품수량!$A$2:$AH$156,R$1+1,0)</f>
        <v>200</v>
      </c>
      <c r="S290" s="388">
        <f ca="1">VLOOKUP($C$290,[68]납품수량!$A$2:$AH$156,S$1+1,0)</f>
        <v>0</v>
      </c>
      <c r="T290" s="388">
        <f ca="1">VLOOKUP($C$290,[68]납품수량!$A$2:$AH$156,T$1+1,0)</f>
        <v>0</v>
      </c>
      <c r="U290" s="388">
        <f ca="1">VLOOKUP($C$290,[68]납품수량!$A$2:$AH$156,U$1+1,0)</f>
        <v>200</v>
      </c>
      <c r="V290" s="388">
        <f ca="1">VLOOKUP($C$290,[68]납품수량!$A$2:$AH$156,V$1+1,0)</f>
        <v>200</v>
      </c>
      <c r="W290" s="388">
        <f ca="1">VLOOKUP($C$290,[68]납품수량!$A$2:$AH$156,W$1+1,0)</f>
        <v>200</v>
      </c>
      <c r="X290" s="388">
        <f ca="1">VLOOKUP($C$290,[68]납품수량!$A$2:$AH$156,X$1+1,0)</f>
        <v>200</v>
      </c>
      <c r="Y290" s="388">
        <f ca="1">VLOOKUP($C$290,[68]납품수량!$A$2:$AH$156,Y$1+1,0)</f>
        <v>0</v>
      </c>
      <c r="Z290" s="388">
        <f ca="1">VLOOKUP($C$290,[68]납품수량!$A$2:$AH$156,Z$1+1,0)</f>
        <v>0</v>
      </c>
      <c r="AA290" s="388">
        <f ca="1">VLOOKUP($C$290,[68]납품수량!$A$2:$AH$156,AA$1+1,0)</f>
        <v>0</v>
      </c>
      <c r="AB290" s="388">
        <f ca="1">VLOOKUP($C$290,[68]납품수량!$A$2:$AH$156,AB$1+1,0)</f>
        <v>0</v>
      </c>
      <c r="AC290" s="388">
        <f ca="1">VLOOKUP($C$290,[68]납품수량!$A$2:$AH$156,AC$1+1,0)</f>
        <v>0</v>
      </c>
      <c r="AD290" s="388">
        <f ca="1">VLOOKUP($C$290,[68]납품수량!$A$2:$AH$156,AD$1+1,0)</f>
        <v>0</v>
      </c>
      <c r="AE290" s="388">
        <f ca="1">VLOOKUP($C$290,[68]납품수량!$A$2:$AH$156,AE$1+1,0)</f>
        <v>0</v>
      </c>
      <c r="AF290" s="388">
        <f ca="1">VLOOKUP($C$290,[68]납품수량!$A$2:$AH$156,AF$1+1,0)</f>
        <v>0</v>
      </c>
      <c r="AG290" s="388">
        <f ca="1">VLOOKUP($C$290,[68]납품수량!$A$2:$AH$156,AG$1+1,0)</f>
        <v>0</v>
      </c>
      <c r="AH290" s="388">
        <f ca="1">VLOOKUP($C$290,[68]납품수량!$A$2:$AH$156,AH$1+1,0)</f>
        <v>0</v>
      </c>
      <c r="AI290" s="388">
        <f ca="1">VLOOKUP($C$290,[68]납품수량!$A$2:$AH$156,AI$1+1,0)</f>
        <v>0</v>
      </c>
      <c r="AJ290" s="388">
        <f ca="1">VLOOKUP($C$290,[68]납품수량!$A$2:$AH$156,AJ$1+1,0)</f>
        <v>0</v>
      </c>
      <c r="AK290" s="388">
        <f ca="1">VLOOKUP($C$290,[68]납품수량!$A$2:$AH$156,AK$1+1,0)</f>
        <v>0</v>
      </c>
      <c r="AL290" s="388">
        <f t="shared" ca="1" si="279"/>
        <v>2800</v>
      </c>
      <c r="AM290" s="389">
        <f t="shared" ca="1" si="274"/>
        <v>473200</v>
      </c>
      <c r="AO290" s="370">
        <f t="shared" ref="AO290:BS290" ca="1" si="308">$F$290*G290</f>
        <v>33800</v>
      </c>
      <c r="AP290" s="370">
        <f t="shared" ca="1" si="308"/>
        <v>33800</v>
      </c>
      <c r="AQ290" s="370">
        <f t="shared" ca="1" si="308"/>
        <v>33800</v>
      </c>
      <c r="AR290" s="370">
        <f t="shared" ca="1" si="308"/>
        <v>33800</v>
      </c>
      <c r="AS290" s="370">
        <f t="shared" ca="1" si="308"/>
        <v>0</v>
      </c>
      <c r="AT290" s="370">
        <f t="shared" ca="1" si="308"/>
        <v>0</v>
      </c>
      <c r="AU290" s="370">
        <f t="shared" ca="1" si="308"/>
        <v>0</v>
      </c>
      <c r="AV290" s="370">
        <f t="shared" ca="1" si="308"/>
        <v>0</v>
      </c>
      <c r="AW290" s="370">
        <f t="shared" ca="1" si="308"/>
        <v>33800</v>
      </c>
      <c r="AX290" s="370">
        <f t="shared" ca="1" si="308"/>
        <v>67600</v>
      </c>
      <c r="AY290" s="370">
        <f t="shared" ca="1" si="308"/>
        <v>67600</v>
      </c>
      <c r="AZ290" s="370">
        <f t="shared" ca="1" si="308"/>
        <v>33800</v>
      </c>
      <c r="BA290" s="370">
        <f t="shared" ca="1" si="308"/>
        <v>0</v>
      </c>
      <c r="BB290" s="370">
        <f t="shared" ca="1" si="308"/>
        <v>0</v>
      </c>
      <c r="BC290" s="370">
        <f t="shared" ca="1" si="308"/>
        <v>33800</v>
      </c>
      <c r="BD290" s="370">
        <f t="shared" ca="1" si="308"/>
        <v>33800</v>
      </c>
      <c r="BE290" s="370">
        <f t="shared" ca="1" si="308"/>
        <v>33800</v>
      </c>
      <c r="BF290" s="370">
        <f t="shared" ca="1" si="308"/>
        <v>33800</v>
      </c>
      <c r="BG290" s="370">
        <f t="shared" ca="1" si="308"/>
        <v>0</v>
      </c>
      <c r="BH290" s="370">
        <f t="shared" ca="1" si="308"/>
        <v>0</v>
      </c>
      <c r="BI290" s="370">
        <f t="shared" ca="1" si="308"/>
        <v>0</v>
      </c>
      <c r="BJ290" s="370">
        <f t="shared" ca="1" si="308"/>
        <v>0</v>
      </c>
      <c r="BK290" s="370">
        <f t="shared" ca="1" si="308"/>
        <v>0</v>
      </c>
      <c r="BL290" s="370">
        <f t="shared" ca="1" si="308"/>
        <v>0</v>
      </c>
      <c r="BM290" s="370">
        <f t="shared" ca="1" si="308"/>
        <v>0</v>
      </c>
      <c r="BN290" s="370">
        <f t="shared" ca="1" si="308"/>
        <v>0</v>
      </c>
      <c r="BO290" s="370">
        <f t="shared" ca="1" si="308"/>
        <v>0</v>
      </c>
      <c r="BP290" s="370">
        <f t="shared" ca="1" si="308"/>
        <v>0</v>
      </c>
      <c r="BQ290" s="370">
        <f t="shared" ca="1" si="308"/>
        <v>0</v>
      </c>
      <c r="BR290" s="370">
        <f t="shared" ca="1" si="308"/>
        <v>0</v>
      </c>
      <c r="BS290" s="370">
        <f t="shared" ca="1" si="308"/>
        <v>0</v>
      </c>
      <c r="BT290" s="369">
        <f t="shared" ca="1" si="276"/>
        <v>473200</v>
      </c>
    </row>
    <row r="291" spans="1:72">
      <c r="A291" s="70" t="s">
        <v>1323</v>
      </c>
      <c r="B291" s="660"/>
      <c r="C291" s="367" t="s">
        <v>63</v>
      </c>
      <c r="D291" s="367" t="s">
        <v>900</v>
      </c>
      <c r="E291" s="417" t="s">
        <v>898</v>
      </c>
      <c r="F291" s="77">
        <f>VLOOKUP(C291,'[65]06월마감'!$A$1:$B$500,2,0)</f>
        <v>628</v>
      </c>
      <c r="G291" s="388">
        <f ca="1">VLOOKUP($C$291,[68]납품수량!$A$2:$AH$156,G$1+1,0)</f>
        <v>180</v>
      </c>
      <c r="H291" s="388">
        <f ca="1">VLOOKUP($C$291,[68]납품수량!$A$2:$AH$156,H$1+1,0)</f>
        <v>180</v>
      </c>
      <c r="I291" s="388">
        <f ca="1">VLOOKUP($C$291,[68]납품수량!$A$2:$AH$156,I$1+1,0)</f>
        <v>180</v>
      </c>
      <c r="J291" s="388">
        <f ca="1">VLOOKUP($C$291,[68]납품수량!$A$2:$AH$156,J$1+1,0)</f>
        <v>180</v>
      </c>
      <c r="K291" s="388">
        <f ca="1">VLOOKUP($C$291,[68]납품수량!$A$2:$AH$156,K$1+1,0)</f>
        <v>0</v>
      </c>
      <c r="L291" s="388">
        <f ca="1">VLOOKUP($C$291,[68]납품수량!$A$2:$AH$156,L$1+1,0)</f>
        <v>0</v>
      </c>
      <c r="M291" s="388">
        <f ca="1">VLOOKUP($C$291,[68]납품수량!$A$2:$AH$156,M$1+1,0)</f>
        <v>0</v>
      </c>
      <c r="N291" s="388">
        <f ca="1">VLOOKUP($C$291,[68]납품수량!$A$2:$AH$156,N$1+1,0)</f>
        <v>0</v>
      </c>
      <c r="O291" s="388">
        <f ca="1">VLOOKUP($C$291,[68]납품수량!$A$2:$AH$156,O$1+1,0)</f>
        <v>300</v>
      </c>
      <c r="P291" s="388">
        <f ca="1">VLOOKUP($C$291,[68]납품수량!$A$2:$AH$156,P$1+1,0)</f>
        <v>300</v>
      </c>
      <c r="Q291" s="388">
        <f ca="1">VLOOKUP($C$291,[68]납품수량!$A$2:$AH$156,Q$1+1,0)</f>
        <v>300</v>
      </c>
      <c r="R291" s="388">
        <f ca="1">VLOOKUP($C$291,[68]납품수량!$A$2:$AH$156,R$1+1,0)</f>
        <v>300</v>
      </c>
      <c r="S291" s="388">
        <f ca="1">VLOOKUP($C$291,[68]납품수량!$A$2:$AH$156,S$1+1,0)</f>
        <v>0</v>
      </c>
      <c r="T291" s="388">
        <f ca="1">VLOOKUP($C$291,[68]납품수량!$A$2:$AH$156,T$1+1,0)</f>
        <v>0</v>
      </c>
      <c r="U291" s="388">
        <f ca="1">VLOOKUP($C$291,[68]납품수량!$A$2:$AH$156,U$1+1,0)</f>
        <v>180</v>
      </c>
      <c r="V291" s="388">
        <f ca="1">VLOOKUP($C$291,[68]납품수량!$A$2:$AH$156,V$1+1,0)</f>
        <v>240</v>
      </c>
      <c r="W291" s="388">
        <f ca="1">VLOOKUP($C$291,[68]납품수량!$A$2:$AH$156,W$1+1,0)</f>
        <v>180</v>
      </c>
      <c r="X291" s="388">
        <f ca="1">VLOOKUP($C$291,[68]납품수량!$A$2:$AH$156,X$1+1,0)</f>
        <v>240</v>
      </c>
      <c r="Y291" s="388">
        <f ca="1">VLOOKUP($C$291,[68]납품수량!$A$2:$AH$156,Y$1+1,0)</f>
        <v>0</v>
      </c>
      <c r="Z291" s="388">
        <f ca="1">VLOOKUP($C$291,[68]납품수량!$A$2:$AH$156,Z$1+1,0)</f>
        <v>0</v>
      </c>
      <c r="AA291" s="388">
        <f ca="1">VLOOKUP($C$291,[68]납품수량!$A$2:$AH$156,AA$1+1,0)</f>
        <v>0</v>
      </c>
      <c r="AB291" s="388">
        <f ca="1">VLOOKUP($C$291,[68]납품수량!$A$2:$AH$156,AB$1+1,0)</f>
        <v>0</v>
      </c>
      <c r="AC291" s="388">
        <f ca="1">VLOOKUP($C$291,[68]납품수량!$A$2:$AH$156,AC$1+1,0)</f>
        <v>0</v>
      </c>
      <c r="AD291" s="388">
        <f ca="1">VLOOKUP($C$291,[68]납품수량!$A$2:$AH$156,AD$1+1,0)</f>
        <v>0</v>
      </c>
      <c r="AE291" s="388">
        <f ca="1">VLOOKUP($C$291,[68]납품수량!$A$2:$AH$156,AE$1+1,0)</f>
        <v>0</v>
      </c>
      <c r="AF291" s="388">
        <f ca="1">VLOOKUP($C$291,[68]납품수량!$A$2:$AH$156,AF$1+1,0)</f>
        <v>0</v>
      </c>
      <c r="AG291" s="388">
        <f ca="1">VLOOKUP($C$291,[68]납품수량!$A$2:$AH$156,AG$1+1,0)</f>
        <v>0</v>
      </c>
      <c r="AH291" s="388">
        <f ca="1">VLOOKUP($C$291,[68]납품수량!$A$2:$AH$156,AH$1+1,0)</f>
        <v>0</v>
      </c>
      <c r="AI291" s="388">
        <f ca="1">VLOOKUP($C$291,[68]납품수량!$A$2:$AH$156,AI$1+1,0)</f>
        <v>0</v>
      </c>
      <c r="AJ291" s="388">
        <f ca="1">VLOOKUP($C$291,[68]납품수량!$A$2:$AH$156,AJ$1+1,0)</f>
        <v>0</v>
      </c>
      <c r="AK291" s="388">
        <f ca="1">VLOOKUP($C$291,[68]납품수량!$A$2:$AH$156,AK$1+1,0)</f>
        <v>0</v>
      </c>
      <c r="AL291" s="388">
        <f t="shared" ca="1" si="279"/>
        <v>2760</v>
      </c>
      <c r="AM291" s="389">
        <f t="shared" ca="1" si="274"/>
        <v>1733280</v>
      </c>
      <c r="AO291" s="370">
        <f t="shared" ref="AO291:BS291" ca="1" si="309">$F$291*G291</f>
        <v>113040</v>
      </c>
      <c r="AP291" s="370">
        <f t="shared" ca="1" si="309"/>
        <v>113040</v>
      </c>
      <c r="AQ291" s="370">
        <f t="shared" ca="1" si="309"/>
        <v>113040</v>
      </c>
      <c r="AR291" s="370">
        <f t="shared" ca="1" si="309"/>
        <v>113040</v>
      </c>
      <c r="AS291" s="370">
        <f t="shared" ca="1" si="309"/>
        <v>0</v>
      </c>
      <c r="AT291" s="370">
        <f t="shared" ca="1" si="309"/>
        <v>0</v>
      </c>
      <c r="AU291" s="370">
        <f t="shared" ca="1" si="309"/>
        <v>0</v>
      </c>
      <c r="AV291" s="370">
        <f t="shared" ca="1" si="309"/>
        <v>0</v>
      </c>
      <c r="AW291" s="370">
        <f t="shared" ca="1" si="309"/>
        <v>188400</v>
      </c>
      <c r="AX291" s="370">
        <f t="shared" ca="1" si="309"/>
        <v>188400</v>
      </c>
      <c r="AY291" s="370">
        <f t="shared" ca="1" si="309"/>
        <v>188400</v>
      </c>
      <c r="AZ291" s="370">
        <f t="shared" ca="1" si="309"/>
        <v>188400</v>
      </c>
      <c r="BA291" s="370">
        <f t="shared" ca="1" si="309"/>
        <v>0</v>
      </c>
      <c r="BB291" s="370">
        <f t="shared" ca="1" si="309"/>
        <v>0</v>
      </c>
      <c r="BC291" s="370">
        <f t="shared" ca="1" si="309"/>
        <v>113040</v>
      </c>
      <c r="BD291" s="370">
        <f t="shared" ca="1" si="309"/>
        <v>150720</v>
      </c>
      <c r="BE291" s="370">
        <f t="shared" ca="1" si="309"/>
        <v>113040</v>
      </c>
      <c r="BF291" s="370">
        <f t="shared" ca="1" si="309"/>
        <v>150720</v>
      </c>
      <c r="BG291" s="370">
        <f t="shared" ca="1" si="309"/>
        <v>0</v>
      </c>
      <c r="BH291" s="370">
        <f t="shared" ca="1" si="309"/>
        <v>0</v>
      </c>
      <c r="BI291" s="370">
        <f t="shared" ca="1" si="309"/>
        <v>0</v>
      </c>
      <c r="BJ291" s="370">
        <f t="shared" ca="1" si="309"/>
        <v>0</v>
      </c>
      <c r="BK291" s="370">
        <f t="shared" ca="1" si="309"/>
        <v>0</v>
      </c>
      <c r="BL291" s="370">
        <f t="shared" ca="1" si="309"/>
        <v>0</v>
      </c>
      <c r="BM291" s="370">
        <f t="shared" ca="1" si="309"/>
        <v>0</v>
      </c>
      <c r="BN291" s="370">
        <f t="shared" ca="1" si="309"/>
        <v>0</v>
      </c>
      <c r="BO291" s="370">
        <f t="shared" ca="1" si="309"/>
        <v>0</v>
      </c>
      <c r="BP291" s="370">
        <f t="shared" ca="1" si="309"/>
        <v>0</v>
      </c>
      <c r="BQ291" s="370">
        <f t="shared" ca="1" si="309"/>
        <v>0</v>
      </c>
      <c r="BR291" s="370">
        <f t="shared" ca="1" si="309"/>
        <v>0</v>
      </c>
      <c r="BS291" s="370">
        <f t="shared" ca="1" si="309"/>
        <v>0</v>
      </c>
      <c r="BT291" s="369">
        <f t="shared" ca="1" si="276"/>
        <v>1733280</v>
      </c>
    </row>
    <row r="292" spans="1:72">
      <c r="A292" s="70" t="s">
        <v>1323</v>
      </c>
      <c r="B292" s="660"/>
      <c r="C292" s="367" t="s">
        <v>64</v>
      </c>
      <c r="D292" s="367" t="s">
        <v>899</v>
      </c>
      <c r="E292" s="417" t="s">
        <v>898</v>
      </c>
      <c r="F292" s="77">
        <f>VLOOKUP(C292,'[65]06월마감'!$A$1:$B$500,2,0)</f>
        <v>628</v>
      </c>
      <c r="G292" s="388">
        <f ca="1">VLOOKUP($C$292,[68]납품수량!$A$2:$AH$156,G$1+1,0)</f>
        <v>180</v>
      </c>
      <c r="H292" s="388">
        <f ca="1">VLOOKUP($C$292,[68]납품수량!$A$2:$AH$156,H$1+1,0)</f>
        <v>180</v>
      </c>
      <c r="I292" s="388">
        <f ca="1">VLOOKUP($C$292,[68]납품수량!$A$2:$AH$156,I$1+1,0)</f>
        <v>180</v>
      </c>
      <c r="J292" s="388">
        <f ca="1">VLOOKUP($C$292,[68]납품수량!$A$2:$AH$156,J$1+1,0)</f>
        <v>180</v>
      </c>
      <c r="K292" s="388">
        <f ca="1">VLOOKUP($C$292,[68]납품수량!$A$2:$AH$156,K$1+1,0)</f>
        <v>0</v>
      </c>
      <c r="L292" s="388">
        <f ca="1">VLOOKUP($C$292,[68]납품수량!$A$2:$AH$156,L$1+1,0)</f>
        <v>0</v>
      </c>
      <c r="M292" s="388">
        <f ca="1">VLOOKUP($C$292,[68]납품수량!$A$2:$AH$156,M$1+1,0)</f>
        <v>0</v>
      </c>
      <c r="N292" s="388">
        <f ca="1">VLOOKUP($C$292,[68]납품수량!$A$2:$AH$156,N$1+1,0)</f>
        <v>0</v>
      </c>
      <c r="O292" s="388">
        <f ca="1">VLOOKUP($C$292,[68]납품수량!$A$2:$AH$156,O$1+1,0)</f>
        <v>300</v>
      </c>
      <c r="P292" s="388">
        <f ca="1">VLOOKUP($C$292,[68]납품수량!$A$2:$AH$156,P$1+1,0)</f>
        <v>300</v>
      </c>
      <c r="Q292" s="388">
        <f ca="1">VLOOKUP($C$292,[68]납품수량!$A$2:$AH$156,Q$1+1,0)</f>
        <v>300</v>
      </c>
      <c r="R292" s="388">
        <f ca="1">VLOOKUP($C$292,[68]납품수량!$A$2:$AH$156,R$1+1,0)</f>
        <v>300</v>
      </c>
      <c r="S292" s="388">
        <f ca="1">VLOOKUP($C$292,[68]납품수량!$A$2:$AH$156,S$1+1,0)</f>
        <v>0</v>
      </c>
      <c r="T292" s="388">
        <f ca="1">VLOOKUP($C$292,[68]납품수량!$A$2:$AH$156,T$1+1,0)</f>
        <v>0</v>
      </c>
      <c r="U292" s="388">
        <f ca="1">VLOOKUP($C$292,[68]납품수량!$A$2:$AH$156,U$1+1,0)</f>
        <v>180</v>
      </c>
      <c r="V292" s="388">
        <f ca="1">VLOOKUP($C$292,[68]납품수량!$A$2:$AH$156,V$1+1,0)</f>
        <v>240</v>
      </c>
      <c r="W292" s="388">
        <f ca="1">VLOOKUP($C$292,[68]납품수량!$A$2:$AH$156,W$1+1,0)</f>
        <v>180</v>
      </c>
      <c r="X292" s="388">
        <f ca="1">VLOOKUP($C$292,[68]납품수량!$A$2:$AH$156,X$1+1,0)</f>
        <v>240</v>
      </c>
      <c r="Y292" s="388">
        <f ca="1">VLOOKUP($C$292,[68]납품수량!$A$2:$AH$156,Y$1+1,0)</f>
        <v>0</v>
      </c>
      <c r="Z292" s="388">
        <f ca="1">VLOOKUP($C$292,[68]납품수량!$A$2:$AH$156,Z$1+1,0)</f>
        <v>0</v>
      </c>
      <c r="AA292" s="388">
        <f ca="1">VLOOKUP($C$292,[68]납품수량!$A$2:$AH$156,AA$1+1,0)</f>
        <v>0</v>
      </c>
      <c r="AB292" s="388">
        <f ca="1">VLOOKUP($C$292,[68]납품수량!$A$2:$AH$156,AB$1+1,0)</f>
        <v>0</v>
      </c>
      <c r="AC292" s="388">
        <f ca="1">VLOOKUP($C$292,[68]납품수량!$A$2:$AH$156,AC$1+1,0)</f>
        <v>0</v>
      </c>
      <c r="AD292" s="388">
        <f ca="1">VLOOKUP($C$292,[68]납품수량!$A$2:$AH$156,AD$1+1,0)</f>
        <v>0</v>
      </c>
      <c r="AE292" s="388">
        <f ca="1">VLOOKUP($C$292,[68]납품수량!$A$2:$AH$156,AE$1+1,0)</f>
        <v>0</v>
      </c>
      <c r="AF292" s="388">
        <f ca="1">VLOOKUP($C$292,[68]납품수량!$A$2:$AH$156,AF$1+1,0)</f>
        <v>0</v>
      </c>
      <c r="AG292" s="388">
        <f ca="1">VLOOKUP($C$292,[68]납품수량!$A$2:$AH$156,AG$1+1,0)</f>
        <v>0</v>
      </c>
      <c r="AH292" s="388">
        <f ca="1">VLOOKUP($C$292,[68]납품수량!$A$2:$AH$156,AH$1+1,0)</f>
        <v>0</v>
      </c>
      <c r="AI292" s="388">
        <f ca="1">VLOOKUP($C$292,[68]납품수량!$A$2:$AH$156,AI$1+1,0)</f>
        <v>0</v>
      </c>
      <c r="AJ292" s="388">
        <f ca="1">VLOOKUP($C$292,[68]납품수량!$A$2:$AH$156,AJ$1+1,0)</f>
        <v>0</v>
      </c>
      <c r="AK292" s="388">
        <f ca="1">VLOOKUP($C$292,[68]납품수량!$A$2:$AH$156,AK$1+1,0)</f>
        <v>0</v>
      </c>
      <c r="AL292" s="388">
        <f t="shared" ca="1" si="279"/>
        <v>2760</v>
      </c>
      <c r="AM292" s="389">
        <f t="shared" ca="1" si="274"/>
        <v>1733280</v>
      </c>
      <c r="AO292" s="370">
        <f t="shared" ref="AO292:BS292" ca="1" si="310">$F$292*G292</f>
        <v>113040</v>
      </c>
      <c r="AP292" s="370">
        <f t="shared" ca="1" si="310"/>
        <v>113040</v>
      </c>
      <c r="AQ292" s="370">
        <f t="shared" ca="1" si="310"/>
        <v>113040</v>
      </c>
      <c r="AR292" s="370">
        <f t="shared" ca="1" si="310"/>
        <v>113040</v>
      </c>
      <c r="AS292" s="370">
        <f t="shared" ca="1" si="310"/>
        <v>0</v>
      </c>
      <c r="AT292" s="370">
        <f t="shared" ca="1" si="310"/>
        <v>0</v>
      </c>
      <c r="AU292" s="370">
        <f t="shared" ca="1" si="310"/>
        <v>0</v>
      </c>
      <c r="AV292" s="370">
        <f t="shared" ca="1" si="310"/>
        <v>0</v>
      </c>
      <c r="AW292" s="370">
        <f t="shared" ca="1" si="310"/>
        <v>188400</v>
      </c>
      <c r="AX292" s="370">
        <f t="shared" ca="1" si="310"/>
        <v>188400</v>
      </c>
      <c r="AY292" s="370">
        <f t="shared" ca="1" si="310"/>
        <v>188400</v>
      </c>
      <c r="AZ292" s="370">
        <f t="shared" ca="1" si="310"/>
        <v>188400</v>
      </c>
      <c r="BA292" s="370">
        <f t="shared" ca="1" si="310"/>
        <v>0</v>
      </c>
      <c r="BB292" s="370">
        <f t="shared" ca="1" si="310"/>
        <v>0</v>
      </c>
      <c r="BC292" s="370">
        <f t="shared" ca="1" si="310"/>
        <v>113040</v>
      </c>
      <c r="BD292" s="370">
        <f t="shared" ca="1" si="310"/>
        <v>150720</v>
      </c>
      <c r="BE292" s="370">
        <f t="shared" ca="1" si="310"/>
        <v>113040</v>
      </c>
      <c r="BF292" s="370">
        <f t="shared" ca="1" si="310"/>
        <v>150720</v>
      </c>
      <c r="BG292" s="370">
        <f t="shared" ca="1" si="310"/>
        <v>0</v>
      </c>
      <c r="BH292" s="370">
        <f t="shared" ca="1" si="310"/>
        <v>0</v>
      </c>
      <c r="BI292" s="370">
        <f t="shared" ca="1" si="310"/>
        <v>0</v>
      </c>
      <c r="BJ292" s="370">
        <f t="shared" ca="1" si="310"/>
        <v>0</v>
      </c>
      <c r="BK292" s="370">
        <f t="shared" ca="1" si="310"/>
        <v>0</v>
      </c>
      <c r="BL292" s="370">
        <f t="shared" ca="1" si="310"/>
        <v>0</v>
      </c>
      <c r="BM292" s="370">
        <f t="shared" ca="1" si="310"/>
        <v>0</v>
      </c>
      <c r="BN292" s="370">
        <f t="shared" ca="1" si="310"/>
        <v>0</v>
      </c>
      <c r="BO292" s="370">
        <f t="shared" ca="1" si="310"/>
        <v>0</v>
      </c>
      <c r="BP292" s="370">
        <f t="shared" ca="1" si="310"/>
        <v>0</v>
      </c>
      <c r="BQ292" s="370">
        <f t="shared" ca="1" si="310"/>
        <v>0</v>
      </c>
      <c r="BR292" s="370">
        <f t="shared" ca="1" si="310"/>
        <v>0</v>
      </c>
      <c r="BS292" s="370">
        <f t="shared" ca="1" si="310"/>
        <v>0</v>
      </c>
      <c r="BT292" s="369">
        <f t="shared" ca="1" si="276"/>
        <v>1733280</v>
      </c>
    </row>
    <row r="293" spans="1:72">
      <c r="A293" s="70" t="s">
        <v>1323</v>
      </c>
      <c r="B293" s="660"/>
      <c r="C293" s="367" t="s">
        <v>16</v>
      </c>
      <c r="D293" s="367" t="s">
        <v>807</v>
      </c>
      <c r="E293" s="417" t="s">
        <v>896</v>
      </c>
      <c r="F293" s="77">
        <f>VLOOKUP(C293,'[65]06월마감'!$A$1:$B$500,2,0)</f>
        <v>219</v>
      </c>
      <c r="G293" s="388">
        <f ca="1">VLOOKUP($C$293,[68]납품수량!$A$2:$AH$156,G$1+1,0)</f>
        <v>400</v>
      </c>
      <c r="H293" s="388">
        <f ca="1">VLOOKUP($C$293,[68]납품수량!$A$2:$AH$156,H$1+1,0)</f>
        <v>400</v>
      </c>
      <c r="I293" s="388">
        <f ca="1">VLOOKUP($C$293,[68]납품수량!$A$2:$AH$156,I$1+1,0)</f>
        <v>400</v>
      </c>
      <c r="J293" s="388">
        <f ca="1">VLOOKUP($C$293,[68]납품수량!$A$2:$AH$156,J$1+1,0)</f>
        <v>400</v>
      </c>
      <c r="K293" s="388">
        <f ca="1">VLOOKUP($C$293,[68]납품수량!$A$2:$AH$156,K$1+1,0)</f>
        <v>0</v>
      </c>
      <c r="L293" s="388">
        <f ca="1">VLOOKUP($C$293,[68]납품수량!$A$2:$AH$156,L$1+1,0)</f>
        <v>0</v>
      </c>
      <c r="M293" s="388">
        <f ca="1">VLOOKUP($C$293,[68]납품수량!$A$2:$AH$156,M$1+1,0)</f>
        <v>0</v>
      </c>
      <c r="N293" s="388">
        <f ca="1">VLOOKUP($C$293,[68]납품수량!$A$2:$AH$156,N$1+1,0)</f>
        <v>0</v>
      </c>
      <c r="O293" s="388">
        <f ca="1">VLOOKUP($C$293,[68]납품수량!$A$2:$AH$156,O$1+1,0)</f>
        <v>600</v>
      </c>
      <c r="P293" s="388">
        <f ca="1">VLOOKUP($C$293,[68]납품수량!$A$2:$AH$156,P$1+1,0)</f>
        <v>600</v>
      </c>
      <c r="Q293" s="388">
        <f ca="1">VLOOKUP($C$293,[68]납품수량!$A$2:$AH$156,Q$1+1,0)</f>
        <v>600</v>
      </c>
      <c r="R293" s="388">
        <f ca="1">VLOOKUP($C$293,[68]납품수량!$A$2:$AH$156,R$1+1,0)</f>
        <v>400</v>
      </c>
      <c r="S293" s="388">
        <f ca="1">VLOOKUP($C$293,[68]납품수량!$A$2:$AH$156,S$1+1,0)</f>
        <v>0</v>
      </c>
      <c r="T293" s="388">
        <f ca="1">VLOOKUP($C$293,[68]납품수량!$A$2:$AH$156,T$1+1,0)</f>
        <v>0</v>
      </c>
      <c r="U293" s="388">
        <f ca="1">VLOOKUP($C$293,[68]납품수량!$A$2:$AH$156,U$1+1,0)</f>
        <v>600</v>
      </c>
      <c r="V293" s="388">
        <f ca="1">VLOOKUP($C$293,[68]납품수량!$A$2:$AH$156,V$1+1,0)</f>
        <v>400</v>
      </c>
      <c r="W293" s="388">
        <f ca="1">VLOOKUP($C$293,[68]납품수량!$A$2:$AH$156,W$1+1,0)</f>
        <v>400</v>
      </c>
      <c r="X293" s="388">
        <f ca="1">VLOOKUP($C$293,[68]납품수량!$A$2:$AH$156,X$1+1,0)</f>
        <v>600</v>
      </c>
      <c r="Y293" s="388">
        <f ca="1">VLOOKUP($C$293,[68]납품수량!$A$2:$AH$156,Y$1+1,0)</f>
        <v>0</v>
      </c>
      <c r="Z293" s="388">
        <f ca="1">VLOOKUP($C$293,[68]납품수량!$A$2:$AH$156,Z$1+1,0)</f>
        <v>0</v>
      </c>
      <c r="AA293" s="388">
        <f ca="1">VLOOKUP($C$293,[68]납품수량!$A$2:$AH$156,AA$1+1,0)</f>
        <v>0</v>
      </c>
      <c r="AB293" s="388">
        <f ca="1">VLOOKUP($C$293,[68]납품수량!$A$2:$AH$156,AB$1+1,0)</f>
        <v>0</v>
      </c>
      <c r="AC293" s="388">
        <f ca="1">VLOOKUP($C$293,[68]납품수량!$A$2:$AH$156,AC$1+1,0)</f>
        <v>0</v>
      </c>
      <c r="AD293" s="388">
        <f ca="1">VLOOKUP($C$293,[68]납품수량!$A$2:$AH$156,AD$1+1,0)</f>
        <v>0</v>
      </c>
      <c r="AE293" s="388">
        <f ca="1">VLOOKUP($C$293,[68]납품수량!$A$2:$AH$156,AE$1+1,0)</f>
        <v>0</v>
      </c>
      <c r="AF293" s="388">
        <f ca="1">VLOOKUP($C$293,[68]납품수량!$A$2:$AH$156,AF$1+1,0)</f>
        <v>0</v>
      </c>
      <c r="AG293" s="388">
        <f ca="1">VLOOKUP($C$293,[68]납품수량!$A$2:$AH$156,AG$1+1,0)</f>
        <v>0</v>
      </c>
      <c r="AH293" s="388">
        <f ca="1">VLOOKUP($C$293,[68]납품수량!$A$2:$AH$156,AH$1+1,0)</f>
        <v>0</v>
      </c>
      <c r="AI293" s="388">
        <f ca="1">VLOOKUP($C$293,[68]납품수량!$A$2:$AH$156,AI$1+1,0)</f>
        <v>0</v>
      </c>
      <c r="AJ293" s="388">
        <f ca="1">VLOOKUP($C$293,[68]납품수량!$A$2:$AH$156,AJ$1+1,0)</f>
        <v>0</v>
      </c>
      <c r="AK293" s="388">
        <f ca="1">VLOOKUP($C$293,[68]납품수량!$A$2:$AH$156,AK$1+1,0)</f>
        <v>0</v>
      </c>
      <c r="AL293" s="388">
        <f t="shared" ca="1" si="279"/>
        <v>5800</v>
      </c>
      <c r="AM293" s="389">
        <f t="shared" ca="1" si="274"/>
        <v>1270200</v>
      </c>
      <c r="AO293" s="370">
        <f t="shared" ref="AO293:BS293" ca="1" si="311">$F$293*G293</f>
        <v>87600</v>
      </c>
      <c r="AP293" s="370">
        <f t="shared" ca="1" si="311"/>
        <v>87600</v>
      </c>
      <c r="AQ293" s="370">
        <f t="shared" ca="1" si="311"/>
        <v>87600</v>
      </c>
      <c r="AR293" s="370">
        <f t="shared" ca="1" si="311"/>
        <v>87600</v>
      </c>
      <c r="AS293" s="370">
        <f t="shared" ca="1" si="311"/>
        <v>0</v>
      </c>
      <c r="AT293" s="370">
        <f t="shared" ca="1" si="311"/>
        <v>0</v>
      </c>
      <c r="AU293" s="370">
        <f t="shared" ca="1" si="311"/>
        <v>0</v>
      </c>
      <c r="AV293" s="370">
        <f t="shared" ca="1" si="311"/>
        <v>0</v>
      </c>
      <c r="AW293" s="370">
        <f t="shared" ca="1" si="311"/>
        <v>131400</v>
      </c>
      <c r="AX293" s="370">
        <f t="shared" ca="1" si="311"/>
        <v>131400</v>
      </c>
      <c r="AY293" s="370">
        <f t="shared" ca="1" si="311"/>
        <v>131400</v>
      </c>
      <c r="AZ293" s="370">
        <f t="shared" ca="1" si="311"/>
        <v>87600</v>
      </c>
      <c r="BA293" s="370">
        <f t="shared" ca="1" si="311"/>
        <v>0</v>
      </c>
      <c r="BB293" s="370">
        <f t="shared" ca="1" si="311"/>
        <v>0</v>
      </c>
      <c r="BC293" s="370">
        <f t="shared" ca="1" si="311"/>
        <v>131400</v>
      </c>
      <c r="BD293" s="370">
        <f t="shared" ca="1" si="311"/>
        <v>87600</v>
      </c>
      <c r="BE293" s="370">
        <f t="shared" ca="1" si="311"/>
        <v>87600</v>
      </c>
      <c r="BF293" s="370">
        <f t="shared" ca="1" si="311"/>
        <v>131400</v>
      </c>
      <c r="BG293" s="370">
        <f t="shared" ca="1" si="311"/>
        <v>0</v>
      </c>
      <c r="BH293" s="370">
        <f t="shared" ca="1" si="311"/>
        <v>0</v>
      </c>
      <c r="BI293" s="370">
        <f t="shared" ca="1" si="311"/>
        <v>0</v>
      </c>
      <c r="BJ293" s="370">
        <f t="shared" ca="1" si="311"/>
        <v>0</v>
      </c>
      <c r="BK293" s="370">
        <f t="shared" ca="1" si="311"/>
        <v>0</v>
      </c>
      <c r="BL293" s="370">
        <f t="shared" ca="1" si="311"/>
        <v>0</v>
      </c>
      <c r="BM293" s="370">
        <f t="shared" ca="1" si="311"/>
        <v>0</v>
      </c>
      <c r="BN293" s="370">
        <f t="shared" ca="1" si="311"/>
        <v>0</v>
      </c>
      <c r="BO293" s="370">
        <f t="shared" ca="1" si="311"/>
        <v>0</v>
      </c>
      <c r="BP293" s="370">
        <f t="shared" ca="1" si="311"/>
        <v>0</v>
      </c>
      <c r="BQ293" s="370">
        <f t="shared" ca="1" si="311"/>
        <v>0</v>
      </c>
      <c r="BR293" s="370">
        <f t="shared" ca="1" si="311"/>
        <v>0</v>
      </c>
      <c r="BS293" s="370">
        <f t="shared" ca="1" si="311"/>
        <v>0</v>
      </c>
      <c r="BT293" s="369">
        <f t="shared" ca="1" si="276"/>
        <v>1270200</v>
      </c>
    </row>
    <row r="294" spans="1:72">
      <c r="A294" s="70" t="s">
        <v>1323</v>
      </c>
      <c r="B294" s="660"/>
      <c r="C294" s="367" t="s">
        <v>17</v>
      </c>
      <c r="D294" s="367" t="s">
        <v>808</v>
      </c>
      <c r="E294" s="417" t="s">
        <v>896</v>
      </c>
      <c r="F294" s="77">
        <f>VLOOKUP(C294,'[65]06월마감'!$A$1:$B$500,2,0)</f>
        <v>219</v>
      </c>
      <c r="G294" s="388">
        <f ca="1">VLOOKUP($C$294,[68]납품수량!$A$2:$AH$156,G$1+1,0)</f>
        <v>400</v>
      </c>
      <c r="H294" s="388">
        <f ca="1">VLOOKUP($C$294,[68]납품수량!$A$2:$AH$156,H$1+1,0)</f>
        <v>400</v>
      </c>
      <c r="I294" s="388">
        <f ca="1">VLOOKUP($C$294,[68]납품수량!$A$2:$AH$156,I$1+1,0)</f>
        <v>400</v>
      </c>
      <c r="J294" s="388">
        <f ca="1">VLOOKUP($C$294,[68]납품수량!$A$2:$AH$156,J$1+1,0)</f>
        <v>400</v>
      </c>
      <c r="K294" s="388">
        <f ca="1">VLOOKUP($C$294,[68]납품수량!$A$2:$AH$156,K$1+1,0)</f>
        <v>0</v>
      </c>
      <c r="L294" s="388">
        <f ca="1">VLOOKUP($C$294,[68]납품수량!$A$2:$AH$156,L$1+1,0)</f>
        <v>0</v>
      </c>
      <c r="M294" s="388">
        <f ca="1">VLOOKUP($C$294,[68]납품수량!$A$2:$AH$156,M$1+1,0)</f>
        <v>0</v>
      </c>
      <c r="N294" s="388">
        <f ca="1">VLOOKUP($C$294,[68]납품수량!$A$2:$AH$156,N$1+1,0)</f>
        <v>0</v>
      </c>
      <c r="O294" s="388">
        <f ca="1">VLOOKUP($C$294,[68]납품수량!$A$2:$AH$156,O$1+1,0)</f>
        <v>600</v>
      </c>
      <c r="P294" s="388">
        <f ca="1">VLOOKUP($C$294,[68]납품수량!$A$2:$AH$156,P$1+1,0)</f>
        <v>600</v>
      </c>
      <c r="Q294" s="388">
        <f ca="1">VLOOKUP($C$294,[68]납품수량!$A$2:$AH$156,Q$1+1,0)</f>
        <v>600</v>
      </c>
      <c r="R294" s="388">
        <f ca="1">VLOOKUP($C$294,[68]납품수량!$A$2:$AH$156,R$1+1,0)</f>
        <v>400</v>
      </c>
      <c r="S294" s="388">
        <f ca="1">VLOOKUP($C$294,[68]납품수량!$A$2:$AH$156,S$1+1,0)</f>
        <v>0</v>
      </c>
      <c r="T294" s="388">
        <f ca="1">VLOOKUP($C$294,[68]납품수량!$A$2:$AH$156,T$1+1,0)</f>
        <v>0</v>
      </c>
      <c r="U294" s="388">
        <f ca="1">VLOOKUP($C$294,[68]납품수량!$A$2:$AH$156,U$1+1,0)</f>
        <v>600</v>
      </c>
      <c r="V294" s="388">
        <f ca="1">VLOOKUP($C$294,[68]납품수량!$A$2:$AH$156,V$1+1,0)</f>
        <v>400</v>
      </c>
      <c r="W294" s="388">
        <f ca="1">VLOOKUP($C$294,[68]납품수량!$A$2:$AH$156,W$1+1,0)</f>
        <v>400</v>
      </c>
      <c r="X294" s="388">
        <f ca="1">VLOOKUP($C$294,[68]납품수량!$A$2:$AH$156,X$1+1,0)</f>
        <v>600</v>
      </c>
      <c r="Y294" s="388">
        <f ca="1">VLOOKUP($C$294,[68]납품수량!$A$2:$AH$156,Y$1+1,0)</f>
        <v>0</v>
      </c>
      <c r="Z294" s="388">
        <f ca="1">VLOOKUP($C$294,[68]납품수량!$A$2:$AH$156,Z$1+1,0)</f>
        <v>0</v>
      </c>
      <c r="AA294" s="388">
        <f ca="1">VLOOKUP($C$294,[68]납품수량!$A$2:$AH$156,AA$1+1,0)</f>
        <v>0</v>
      </c>
      <c r="AB294" s="388">
        <f ca="1">VLOOKUP($C$294,[68]납품수량!$A$2:$AH$156,AB$1+1,0)</f>
        <v>0</v>
      </c>
      <c r="AC294" s="388">
        <f ca="1">VLOOKUP($C$294,[68]납품수량!$A$2:$AH$156,AC$1+1,0)</f>
        <v>0</v>
      </c>
      <c r="AD294" s="388">
        <f ca="1">VLOOKUP($C$294,[68]납품수량!$A$2:$AH$156,AD$1+1,0)</f>
        <v>0</v>
      </c>
      <c r="AE294" s="388">
        <f ca="1">VLOOKUP($C$294,[68]납품수량!$A$2:$AH$156,AE$1+1,0)</f>
        <v>0</v>
      </c>
      <c r="AF294" s="388">
        <f ca="1">VLOOKUP($C$294,[68]납품수량!$A$2:$AH$156,AF$1+1,0)</f>
        <v>0</v>
      </c>
      <c r="AG294" s="388">
        <f ca="1">VLOOKUP($C$294,[68]납품수량!$A$2:$AH$156,AG$1+1,0)</f>
        <v>0</v>
      </c>
      <c r="AH294" s="388">
        <f ca="1">VLOOKUP($C$294,[68]납품수량!$A$2:$AH$156,AH$1+1,0)</f>
        <v>0</v>
      </c>
      <c r="AI294" s="388">
        <f ca="1">VLOOKUP($C$294,[68]납품수량!$A$2:$AH$156,AI$1+1,0)</f>
        <v>0</v>
      </c>
      <c r="AJ294" s="388">
        <f ca="1">VLOOKUP($C$294,[68]납품수량!$A$2:$AH$156,AJ$1+1,0)</f>
        <v>0</v>
      </c>
      <c r="AK294" s="388">
        <f ca="1">VLOOKUP($C$294,[68]납품수량!$A$2:$AH$156,AK$1+1,0)</f>
        <v>0</v>
      </c>
      <c r="AL294" s="388">
        <f t="shared" ca="1" si="279"/>
        <v>5800</v>
      </c>
      <c r="AM294" s="389">
        <f t="shared" ca="1" si="274"/>
        <v>1270200</v>
      </c>
      <c r="AO294" s="370">
        <f t="shared" ref="AO294:BS294" ca="1" si="312">$F$294*G294</f>
        <v>87600</v>
      </c>
      <c r="AP294" s="370">
        <f t="shared" ca="1" si="312"/>
        <v>87600</v>
      </c>
      <c r="AQ294" s="370">
        <f t="shared" ca="1" si="312"/>
        <v>87600</v>
      </c>
      <c r="AR294" s="370">
        <f t="shared" ca="1" si="312"/>
        <v>87600</v>
      </c>
      <c r="AS294" s="370">
        <f t="shared" ca="1" si="312"/>
        <v>0</v>
      </c>
      <c r="AT294" s="370">
        <f t="shared" ca="1" si="312"/>
        <v>0</v>
      </c>
      <c r="AU294" s="370">
        <f t="shared" ca="1" si="312"/>
        <v>0</v>
      </c>
      <c r="AV294" s="370">
        <f t="shared" ca="1" si="312"/>
        <v>0</v>
      </c>
      <c r="AW294" s="370">
        <f t="shared" ca="1" si="312"/>
        <v>131400</v>
      </c>
      <c r="AX294" s="370">
        <f t="shared" ca="1" si="312"/>
        <v>131400</v>
      </c>
      <c r="AY294" s="370">
        <f t="shared" ca="1" si="312"/>
        <v>131400</v>
      </c>
      <c r="AZ294" s="370">
        <f t="shared" ca="1" si="312"/>
        <v>87600</v>
      </c>
      <c r="BA294" s="370">
        <f t="shared" ca="1" si="312"/>
        <v>0</v>
      </c>
      <c r="BB294" s="370">
        <f t="shared" ca="1" si="312"/>
        <v>0</v>
      </c>
      <c r="BC294" s="370">
        <f t="shared" ca="1" si="312"/>
        <v>131400</v>
      </c>
      <c r="BD294" s="370">
        <f t="shared" ca="1" si="312"/>
        <v>87600</v>
      </c>
      <c r="BE294" s="370">
        <f t="shared" ca="1" si="312"/>
        <v>87600</v>
      </c>
      <c r="BF294" s="370">
        <f t="shared" ca="1" si="312"/>
        <v>131400</v>
      </c>
      <c r="BG294" s="370">
        <f t="shared" ca="1" si="312"/>
        <v>0</v>
      </c>
      <c r="BH294" s="370">
        <f t="shared" ca="1" si="312"/>
        <v>0</v>
      </c>
      <c r="BI294" s="370">
        <f t="shared" ca="1" si="312"/>
        <v>0</v>
      </c>
      <c r="BJ294" s="370">
        <f t="shared" ca="1" si="312"/>
        <v>0</v>
      </c>
      <c r="BK294" s="370">
        <f t="shared" ca="1" si="312"/>
        <v>0</v>
      </c>
      <c r="BL294" s="370">
        <f t="shared" ca="1" si="312"/>
        <v>0</v>
      </c>
      <c r="BM294" s="370">
        <f t="shared" ca="1" si="312"/>
        <v>0</v>
      </c>
      <c r="BN294" s="370">
        <f t="shared" ca="1" si="312"/>
        <v>0</v>
      </c>
      <c r="BO294" s="370">
        <f t="shared" ca="1" si="312"/>
        <v>0</v>
      </c>
      <c r="BP294" s="370">
        <f t="shared" ca="1" si="312"/>
        <v>0</v>
      </c>
      <c r="BQ294" s="370">
        <f t="shared" ca="1" si="312"/>
        <v>0</v>
      </c>
      <c r="BR294" s="370">
        <f t="shared" ca="1" si="312"/>
        <v>0</v>
      </c>
      <c r="BS294" s="370">
        <f t="shared" ca="1" si="312"/>
        <v>0</v>
      </c>
      <c r="BT294" s="369">
        <f t="shared" ca="1" si="276"/>
        <v>1270200</v>
      </c>
    </row>
    <row r="295" spans="1:72">
      <c r="A295" s="70" t="s">
        <v>1323</v>
      </c>
      <c r="B295" s="660"/>
      <c r="C295" s="367" t="s">
        <v>18</v>
      </c>
      <c r="D295" s="367" t="s">
        <v>897</v>
      </c>
      <c r="E295" s="417" t="s">
        <v>896</v>
      </c>
      <c r="F295" s="77">
        <f>VLOOKUP(C295,'[65]06월마감'!$A$1:$B$500,2,0)</f>
        <v>857</v>
      </c>
      <c r="G295" s="388">
        <f ca="1">VLOOKUP($C$295,[68]납품수량!$A$2:$AH$156,G$1+1,0)</f>
        <v>200</v>
      </c>
      <c r="H295" s="388">
        <f ca="1">VLOOKUP($C$295,[68]납품수량!$A$2:$AH$156,H$1+1,0)</f>
        <v>200</v>
      </c>
      <c r="I295" s="388">
        <f ca="1">VLOOKUP($C$295,[68]납품수량!$A$2:$AH$156,I$1+1,0)</f>
        <v>250</v>
      </c>
      <c r="J295" s="388">
        <f ca="1">VLOOKUP($C$295,[68]납품수량!$A$2:$AH$156,J$1+1,0)</f>
        <v>250</v>
      </c>
      <c r="K295" s="388">
        <f ca="1">VLOOKUP($C$295,[68]납품수량!$A$2:$AH$156,K$1+1,0)</f>
        <v>0</v>
      </c>
      <c r="L295" s="388">
        <f ca="1">VLOOKUP($C$295,[68]납품수량!$A$2:$AH$156,L$1+1,0)</f>
        <v>0</v>
      </c>
      <c r="M295" s="388">
        <f ca="1">VLOOKUP($C$295,[68]납품수량!$A$2:$AH$156,M$1+1,0)</f>
        <v>0</v>
      </c>
      <c r="N295" s="388">
        <f ca="1">VLOOKUP($C$295,[68]납품수량!$A$2:$AH$156,N$1+1,0)</f>
        <v>0</v>
      </c>
      <c r="O295" s="388">
        <f ca="1">VLOOKUP($C$295,[68]납품수량!$A$2:$AH$156,O$1+1,0)</f>
        <v>300</v>
      </c>
      <c r="P295" s="388">
        <f ca="1">VLOOKUP($C$295,[68]납품수량!$A$2:$AH$156,P$1+1,0)</f>
        <v>300</v>
      </c>
      <c r="Q295" s="388">
        <f ca="1">VLOOKUP($C$295,[68]납품수량!$A$2:$AH$156,Q$1+1,0)</f>
        <v>300</v>
      </c>
      <c r="R295" s="388">
        <f ca="1">VLOOKUP($C$295,[68]납품수량!$A$2:$AH$156,R$1+1,0)</f>
        <v>200</v>
      </c>
      <c r="S295" s="388">
        <f ca="1">VLOOKUP($C$295,[68]납품수량!$A$2:$AH$156,S$1+1,0)</f>
        <v>0</v>
      </c>
      <c r="T295" s="388">
        <f ca="1">VLOOKUP($C$295,[68]납품수량!$A$2:$AH$156,T$1+1,0)</f>
        <v>0</v>
      </c>
      <c r="U295" s="388">
        <f ca="1">VLOOKUP($C$295,[68]납품수량!$A$2:$AH$156,U$1+1,0)</f>
        <v>250</v>
      </c>
      <c r="V295" s="388">
        <f ca="1">VLOOKUP($C$295,[68]납품수량!$A$2:$AH$156,V$1+1,0)</f>
        <v>200</v>
      </c>
      <c r="W295" s="388">
        <f ca="1">VLOOKUP($C$295,[68]납품수량!$A$2:$AH$156,W$1+1,0)</f>
        <v>200</v>
      </c>
      <c r="X295" s="388">
        <f ca="1">VLOOKUP($C$295,[68]납품수량!$A$2:$AH$156,X$1+1,0)</f>
        <v>300</v>
      </c>
      <c r="Y295" s="388">
        <f ca="1">VLOOKUP($C$295,[68]납품수량!$A$2:$AH$156,Y$1+1,0)</f>
        <v>0</v>
      </c>
      <c r="Z295" s="388">
        <f ca="1">VLOOKUP($C$295,[68]납품수량!$A$2:$AH$156,Z$1+1,0)</f>
        <v>0</v>
      </c>
      <c r="AA295" s="388">
        <f ca="1">VLOOKUP($C$295,[68]납품수량!$A$2:$AH$156,AA$1+1,0)</f>
        <v>0</v>
      </c>
      <c r="AB295" s="388">
        <f ca="1">VLOOKUP($C$295,[68]납품수량!$A$2:$AH$156,AB$1+1,0)</f>
        <v>0</v>
      </c>
      <c r="AC295" s="388">
        <f ca="1">VLOOKUP($C$295,[68]납품수량!$A$2:$AH$156,AC$1+1,0)</f>
        <v>0</v>
      </c>
      <c r="AD295" s="388">
        <f ca="1">VLOOKUP($C$295,[68]납품수량!$A$2:$AH$156,AD$1+1,0)</f>
        <v>0</v>
      </c>
      <c r="AE295" s="388">
        <f ca="1">VLOOKUP($C$295,[68]납품수량!$A$2:$AH$156,AE$1+1,0)</f>
        <v>0</v>
      </c>
      <c r="AF295" s="388">
        <f ca="1">VLOOKUP($C$295,[68]납품수량!$A$2:$AH$156,AF$1+1,0)</f>
        <v>0</v>
      </c>
      <c r="AG295" s="388">
        <f ca="1">VLOOKUP($C$295,[68]납품수량!$A$2:$AH$156,AG$1+1,0)</f>
        <v>0</v>
      </c>
      <c r="AH295" s="388">
        <f ca="1">VLOOKUP($C$295,[68]납품수량!$A$2:$AH$156,AH$1+1,0)</f>
        <v>0</v>
      </c>
      <c r="AI295" s="388">
        <f ca="1">VLOOKUP($C$295,[68]납품수량!$A$2:$AH$156,AI$1+1,0)</f>
        <v>0</v>
      </c>
      <c r="AJ295" s="388">
        <f ca="1">VLOOKUP($C$295,[68]납품수량!$A$2:$AH$156,AJ$1+1,0)</f>
        <v>0</v>
      </c>
      <c r="AK295" s="388">
        <f ca="1">VLOOKUP($C$295,[68]납품수량!$A$2:$AH$156,AK$1+1,0)</f>
        <v>0</v>
      </c>
      <c r="AL295" s="388">
        <f t="shared" ca="1" si="279"/>
        <v>2950</v>
      </c>
      <c r="AM295" s="389">
        <f t="shared" ca="1" si="274"/>
        <v>2528150</v>
      </c>
      <c r="AO295" s="370">
        <f t="shared" ref="AO295:BS295" ca="1" si="313">$F$295*G295</f>
        <v>171400</v>
      </c>
      <c r="AP295" s="370">
        <f t="shared" ca="1" si="313"/>
        <v>171400</v>
      </c>
      <c r="AQ295" s="370">
        <f t="shared" ca="1" si="313"/>
        <v>214250</v>
      </c>
      <c r="AR295" s="370">
        <f t="shared" ca="1" si="313"/>
        <v>214250</v>
      </c>
      <c r="AS295" s="370">
        <f t="shared" ca="1" si="313"/>
        <v>0</v>
      </c>
      <c r="AT295" s="370">
        <f t="shared" ca="1" si="313"/>
        <v>0</v>
      </c>
      <c r="AU295" s="370">
        <f t="shared" ca="1" si="313"/>
        <v>0</v>
      </c>
      <c r="AV295" s="370">
        <f t="shared" ca="1" si="313"/>
        <v>0</v>
      </c>
      <c r="AW295" s="370">
        <f t="shared" ca="1" si="313"/>
        <v>257100</v>
      </c>
      <c r="AX295" s="370">
        <f t="shared" ca="1" si="313"/>
        <v>257100</v>
      </c>
      <c r="AY295" s="370">
        <f t="shared" ca="1" si="313"/>
        <v>257100</v>
      </c>
      <c r="AZ295" s="370">
        <f t="shared" ca="1" si="313"/>
        <v>171400</v>
      </c>
      <c r="BA295" s="370">
        <f t="shared" ca="1" si="313"/>
        <v>0</v>
      </c>
      <c r="BB295" s="370">
        <f t="shared" ca="1" si="313"/>
        <v>0</v>
      </c>
      <c r="BC295" s="370">
        <f t="shared" ca="1" si="313"/>
        <v>214250</v>
      </c>
      <c r="BD295" s="370">
        <f t="shared" ca="1" si="313"/>
        <v>171400</v>
      </c>
      <c r="BE295" s="370">
        <f t="shared" ca="1" si="313"/>
        <v>171400</v>
      </c>
      <c r="BF295" s="370">
        <f t="shared" ca="1" si="313"/>
        <v>257100</v>
      </c>
      <c r="BG295" s="370">
        <f t="shared" ca="1" si="313"/>
        <v>0</v>
      </c>
      <c r="BH295" s="370">
        <f t="shared" ca="1" si="313"/>
        <v>0</v>
      </c>
      <c r="BI295" s="370">
        <f t="shared" ca="1" si="313"/>
        <v>0</v>
      </c>
      <c r="BJ295" s="370">
        <f t="shared" ca="1" si="313"/>
        <v>0</v>
      </c>
      <c r="BK295" s="370">
        <f t="shared" ca="1" si="313"/>
        <v>0</v>
      </c>
      <c r="BL295" s="370">
        <f t="shared" ca="1" si="313"/>
        <v>0</v>
      </c>
      <c r="BM295" s="370">
        <f t="shared" ca="1" si="313"/>
        <v>0</v>
      </c>
      <c r="BN295" s="370">
        <f t="shared" ca="1" si="313"/>
        <v>0</v>
      </c>
      <c r="BO295" s="370">
        <f t="shared" ca="1" si="313"/>
        <v>0</v>
      </c>
      <c r="BP295" s="370">
        <f t="shared" ca="1" si="313"/>
        <v>0</v>
      </c>
      <c r="BQ295" s="370">
        <f t="shared" ca="1" si="313"/>
        <v>0</v>
      </c>
      <c r="BR295" s="370">
        <f t="shared" ca="1" si="313"/>
        <v>0</v>
      </c>
      <c r="BS295" s="370">
        <f t="shared" ca="1" si="313"/>
        <v>0</v>
      </c>
      <c r="BT295" s="369">
        <f t="shared" ca="1" si="276"/>
        <v>2528150</v>
      </c>
    </row>
    <row r="296" spans="1:72">
      <c r="A296" s="70" t="s">
        <v>1323</v>
      </c>
      <c r="B296" s="660"/>
      <c r="C296" s="407"/>
      <c r="D296" s="407"/>
      <c r="E296" s="418" t="s">
        <v>806</v>
      </c>
      <c r="F296" s="401"/>
      <c r="G296" s="388"/>
      <c r="H296" s="388"/>
      <c r="I296" s="388"/>
      <c r="J296" s="388"/>
      <c r="K296" s="388"/>
      <c r="L296" s="388"/>
      <c r="M296" s="388"/>
      <c r="N296" s="388"/>
      <c r="O296" s="388"/>
      <c r="P296" s="388"/>
      <c r="Q296" s="388"/>
      <c r="R296" s="388"/>
      <c r="S296" s="388"/>
      <c r="T296" s="388"/>
      <c r="U296" s="388"/>
      <c r="V296" s="388"/>
      <c r="W296" s="388"/>
      <c r="X296" s="388"/>
      <c r="Y296" s="388"/>
      <c r="Z296" s="388"/>
      <c r="AA296" s="388"/>
      <c r="AB296" s="388"/>
      <c r="AC296" s="388"/>
      <c r="AD296" s="388"/>
      <c r="AE296" s="388"/>
      <c r="AF296" s="388"/>
      <c r="AG296" s="388"/>
      <c r="AH296" s="388"/>
      <c r="AI296" s="388"/>
      <c r="AJ296" s="388"/>
      <c r="AK296" s="388"/>
      <c r="AL296" s="388">
        <f t="shared" si="279"/>
        <v>0</v>
      </c>
      <c r="AM296" s="389">
        <f t="shared" si="274"/>
        <v>0</v>
      </c>
      <c r="AO296" s="370">
        <f t="shared" ref="AO296:BS296" si="314">$F$296*G296</f>
        <v>0</v>
      </c>
      <c r="AP296" s="370">
        <f t="shared" si="314"/>
        <v>0</v>
      </c>
      <c r="AQ296" s="370">
        <f t="shared" si="314"/>
        <v>0</v>
      </c>
      <c r="AR296" s="370">
        <f t="shared" si="314"/>
        <v>0</v>
      </c>
      <c r="AS296" s="370">
        <f t="shared" si="314"/>
        <v>0</v>
      </c>
      <c r="AT296" s="370">
        <f t="shared" si="314"/>
        <v>0</v>
      </c>
      <c r="AU296" s="370">
        <f t="shared" si="314"/>
        <v>0</v>
      </c>
      <c r="AV296" s="370">
        <f t="shared" si="314"/>
        <v>0</v>
      </c>
      <c r="AW296" s="370">
        <f t="shared" si="314"/>
        <v>0</v>
      </c>
      <c r="AX296" s="370">
        <f t="shared" si="314"/>
        <v>0</v>
      </c>
      <c r="AY296" s="370">
        <f t="shared" si="314"/>
        <v>0</v>
      </c>
      <c r="AZ296" s="370">
        <f t="shared" si="314"/>
        <v>0</v>
      </c>
      <c r="BA296" s="370">
        <f t="shared" si="314"/>
        <v>0</v>
      </c>
      <c r="BB296" s="370">
        <f t="shared" si="314"/>
        <v>0</v>
      </c>
      <c r="BC296" s="370">
        <f t="shared" si="314"/>
        <v>0</v>
      </c>
      <c r="BD296" s="370">
        <f t="shared" si="314"/>
        <v>0</v>
      </c>
      <c r="BE296" s="370">
        <f t="shared" si="314"/>
        <v>0</v>
      </c>
      <c r="BF296" s="370">
        <f t="shared" si="314"/>
        <v>0</v>
      </c>
      <c r="BG296" s="370">
        <f t="shared" si="314"/>
        <v>0</v>
      </c>
      <c r="BH296" s="370">
        <f t="shared" si="314"/>
        <v>0</v>
      </c>
      <c r="BI296" s="370">
        <f t="shared" si="314"/>
        <v>0</v>
      </c>
      <c r="BJ296" s="370">
        <f t="shared" si="314"/>
        <v>0</v>
      </c>
      <c r="BK296" s="370">
        <f t="shared" si="314"/>
        <v>0</v>
      </c>
      <c r="BL296" s="370">
        <f t="shared" si="314"/>
        <v>0</v>
      </c>
      <c r="BM296" s="370">
        <f t="shared" si="314"/>
        <v>0</v>
      </c>
      <c r="BN296" s="370">
        <f t="shared" si="314"/>
        <v>0</v>
      </c>
      <c r="BO296" s="370">
        <f t="shared" si="314"/>
        <v>0</v>
      </c>
      <c r="BP296" s="370">
        <f t="shared" si="314"/>
        <v>0</v>
      </c>
      <c r="BQ296" s="370">
        <f t="shared" si="314"/>
        <v>0</v>
      </c>
      <c r="BR296" s="370">
        <f t="shared" si="314"/>
        <v>0</v>
      </c>
      <c r="BS296" s="370">
        <f t="shared" si="314"/>
        <v>0</v>
      </c>
      <c r="BT296" s="369">
        <f t="shared" si="276"/>
        <v>0</v>
      </c>
    </row>
    <row r="297" spans="1:72">
      <c r="A297" s="70" t="s">
        <v>1323</v>
      </c>
      <c r="B297" s="660"/>
      <c r="C297" s="367" t="s">
        <v>68</v>
      </c>
      <c r="D297" s="367" t="s">
        <v>850</v>
      </c>
      <c r="E297" s="417" t="s">
        <v>169</v>
      </c>
      <c r="F297" s="77">
        <f>VLOOKUP(C297,'[65]06월마감'!$A$1:$B$500,2,0)</f>
        <v>8826</v>
      </c>
      <c r="G297" s="388">
        <f ca="1">VLOOKUP($C$297,[68]납품수량!$A$2:$AH$156,G$1+1,0)</f>
        <v>0</v>
      </c>
      <c r="H297" s="388">
        <f ca="1">VLOOKUP($C$297,[68]납품수량!$A$2:$AH$156,H$1+1,0)</f>
        <v>0</v>
      </c>
      <c r="I297" s="388">
        <f ca="1">VLOOKUP($C$297,[68]납품수량!$A$2:$AH$156,I$1+1,0)</f>
        <v>0</v>
      </c>
      <c r="J297" s="388">
        <f ca="1">VLOOKUP($C$297,[68]납품수량!$A$2:$AH$156,J$1+1,0)</f>
        <v>0</v>
      </c>
      <c r="K297" s="388">
        <f ca="1">VLOOKUP($C$297,[68]납품수량!$A$2:$AH$156,K$1+1,0)</f>
        <v>0</v>
      </c>
      <c r="L297" s="388">
        <f ca="1">VLOOKUP($C$297,[68]납품수량!$A$2:$AH$156,L$1+1,0)</f>
        <v>0</v>
      </c>
      <c r="M297" s="388">
        <f ca="1">VLOOKUP($C$297,[68]납품수량!$A$2:$AH$156,M$1+1,0)</f>
        <v>0</v>
      </c>
      <c r="N297" s="388">
        <f ca="1">VLOOKUP($C$297,[68]납품수량!$A$2:$AH$156,N$1+1,0)</f>
        <v>0</v>
      </c>
      <c r="O297" s="388">
        <f ca="1">VLOOKUP($C$297,[68]납품수량!$A$2:$AH$156,O$1+1,0)</f>
        <v>0</v>
      </c>
      <c r="P297" s="388">
        <f ca="1">VLOOKUP($C$297,[68]납품수량!$A$2:$AH$156,P$1+1,0)</f>
        <v>0</v>
      </c>
      <c r="Q297" s="388">
        <f ca="1">VLOOKUP($C$297,[68]납품수량!$A$2:$AH$156,Q$1+1,0)</f>
        <v>0</v>
      </c>
      <c r="R297" s="388">
        <f ca="1">VLOOKUP($C$297,[68]납품수량!$A$2:$AH$156,R$1+1,0)</f>
        <v>0</v>
      </c>
      <c r="S297" s="388">
        <f ca="1">VLOOKUP($C$297,[68]납품수량!$A$2:$AH$156,S$1+1,0)</f>
        <v>0</v>
      </c>
      <c r="T297" s="388">
        <f ca="1">VLOOKUP($C$297,[68]납품수량!$A$2:$AH$156,T$1+1,0)</f>
        <v>0</v>
      </c>
      <c r="U297" s="388">
        <f ca="1">VLOOKUP($C$297,[68]납품수량!$A$2:$AH$156,U$1+1,0)</f>
        <v>0</v>
      </c>
      <c r="V297" s="388">
        <f ca="1">VLOOKUP($C$297,[68]납품수량!$A$2:$AH$156,V$1+1,0)</f>
        <v>0</v>
      </c>
      <c r="W297" s="388">
        <f ca="1">VLOOKUP($C$297,[68]납품수량!$A$2:$AH$156,W$1+1,0)</f>
        <v>0</v>
      </c>
      <c r="X297" s="388">
        <f ca="1">VLOOKUP($C$297,[68]납품수량!$A$2:$AH$156,X$1+1,0)</f>
        <v>0</v>
      </c>
      <c r="Y297" s="388">
        <f ca="1">VLOOKUP($C$297,[68]납품수량!$A$2:$AH$156,Y$1+1,0)</f>
        <v>0</v>
      </c>
      <c r="Z297" s="388">
        <f ca="1">VLOOKUP($C$297,[68]납품수량!$A$2:$AH$156,Z$1+1,0)</f>
        <v>0</v>
      </c>
      <c r="AA297" s="388">
        <f ca="1">VLOOKUP($C$297,[68]납품수량!$A$2:$AH$156,AA$1+1,0)</f>
        <v>0</v>
      </c>
      <c r="AB297" s="388">
        <f ca="1">VLOOKUP($C$297,[68]납품수량!$A$2:$AH$156,AB$1+1,0)</f>
        <v>0</v>
      </c>
      <c r="AC297" s="388">
        <f ca="1">VLOOKUP($C$297,[68]납품수량!$A$2:$AH$156,AC$1+1,0)</f>
        <v>0</v>
      </c>
      <c r="AD297" s="388">
        <f ca="1">VLOOKUP($C$297,[68]납품수량!$A$2:$AH$156,AD$1+1,0)</f>
        <v>0</v>
      </c>
      <c r="AE297" s="388">
        <f ca="1">VLOOKUP($C$297,[68]납품수량!$A$2:$AH$156,AE$1+1,0)</f>
        <v>0</v>
      </c>
      <c r="AF297" s="388">
        <f ca="1">VLOOKUP($C$297,[68]납품수량!$A$2:$AH$156,AF$1+1,0)</f>
        <v>0</v>
      </c>
      <c r="AG297" s="388">
        <f ca="1">VLOOKUP($C$297,[68]납품수량!$A$2:$AH$156,AG$1+1,0)</f>
        <v>0</v>
      </c>
      <c r="AH297" s="388">
        <f ca="1">VLOOKUP($C$297,[68]납품수량!$A$2:$AH$156,AH$1+1,0)</f>
        <v>0</v>
      </c>
      <c r="AI297" s="388">
        <f ca="1">VLOOKUP($C$297,[68]납품수량!$A$2:$AH$156,AI$1+1,0)</f>
        <v>0</v>
      </c>
      <c r="AJ297" s="388">
        <f ca="1">VLOOKUP($C$297,[68]납품수량!$A$2:$AH$156,AJ$1+1,0)</f>
        <v>0</v>
      </c>
      <c r="AK297" s="388">
        <f ca="1">VLOOKUP($C$297,[68]납품수량!$A$2:$AH$156,AK$1+1,0)</f>
        <v>0</v>
      </c>
      <c r="AL297" s="388">
        <f t="shared" ca="1" si="279"/>
        <v>0</v>
      </c>
      <c r="AM297" s="389">
        <f t="shared" ca="1" si="274"/>
        <v>0</v>
      </c>
      <c r="AO297" s="370">
        <f t="shared" ref="AO297:BS297" ca="1" si="315">$F$297*G297</f>
        <v>0</v>
      </c>
      <c r="AP297" s="370">
        <f t="shared" ca="1" si="315"/>
        <v>0</v>
      </c>
      <c r="AQ297" s="370">
        <f t="shared" ca="1" si="315"/>
        <v>0</v>
      </c>
      <c r="AR297" s="370">
        <f t="shared" ca="1" si="315"/>
        <v>0</v>
      </c>
      <c r="AS297" s="370">
        <f t="shared" ca="1" si="315"/>
        <v>0</v>
      </c>
      <c r="AT297" s="370">
        <f t="shared" ca="1" si="315"/>
        <v>0</v>
      </c>
      <c r="AU297" s="370">
        <f t="shared" ca="1" si="315"/>
        <v>0</v>
      </c>
      <c r="AV297" s="370">
        <f t="shared" ca="1" si="315"/>
        <v>0</v>
      </c>
      <c r="AW297" s="370">
        <f t="shared" ca="1" si="315"/>
        <v>0</v>
      </c>
      <c r="AX297" s="370">
        <f t="shared" ca="1" si="315"/>
        <v>0</v>
      </c>
      <c r="AY297" s="370">
        <f t="shared" ca="1" si="315"/>
        <v>0</v>
      </c>
      <c r="AZ297" s="370">
        <f t="shared" ca="1" si="315"/>
        <v>0</v>
      </c>
      <c r="BA297" s="370">
        <f t="shared" ca="1" si="315"/>
        <v>0</v>
      </c>
      <c r="BB297" s="370">
        <f t="shared" ca="1" si="315"/>
        <v>0</v>
      </c>
      <c r="BC297" s="370">
        <f t="shared" ca="1" si="315"/>
        <v>0</v>
      </c>
      <c r="BD297" s="370">
        <f t="shared" ca="1" si="315"/>
        <v>0</v>
      </c>
      <c r="BE297" s="370">
        <f t="shared" ca="1" si="315"/>
        <v>0</v>
      </c>
      <c r="BF297" s="370">
        <f t="shared" ca="1" si="315"/>
        <v>0</v>
      </c>
      <c r="BG297" s="370">
        <f t="shared" ca="1" si="315"/>
        <v>0</v>
      </c>
      <c r="BH297" s="370">
        <f t="shared" ca="1" si="315"/>
        <v>0</v>
      </c>
      <c r="BI297" s="370">
        <f t="shared" ca="1" si="315"/>
        <v>0</v>
      </c>
      <c r="BJ297" s="370">
        <f t="shared" ca="1" si="315"/>
        <v>0</v>
      </c>
      <c r="BK297" s="370">
        <f t="shared" ca="1" si="315"/>
        <v>0</v>
      </c>
      <c r="BL297" s="370">
        <f t="shared" ca="1" si="315"/>
        <v>0</v>
      </c>
      <c r="BM297" s="370">
        <f t="shared" ca="1" si="315"/>
        <v>0</v>
      </c>
      <c r="BN297" s="370">
        <f t="shared" ca="1" si="315"/>
        <v>0</v>
      </c>
      <c r="BO297" s="370">
        <f t="shared" ca="1" si="315"/>
        <v>0</v>
      </c>
      <c r="BP297" s="370">
        <f t="shared" ca="1" si="315"/>
        <v>0</v>
      </c>
      <c r="BQ297" s="370">
        <f t="shared" ca="1" si="315"/>
        <v>0</v>
      </c>
      <c r="BR297" s="370">
        <f t="shared" ca="1" si="315"/>
        <v>0</v>
      </c>
      <c r="BS297" s="370">
        <f t="shared" ca="1" si="315"/>
        <v>0</v>
      </c>
      <c r="BT297" s="369">
        <f t="shared" ca="1" si="276"/>
        <v>0</v>
      </c>
    </row>
    <row r="298" spans="1:72">
      <c r="A298" s="70" t="s">
        <v>1323</v>
      </c>
      <c r="B298" s="660"/>
      <c r="C298" s="367" t="s">
        <v>70</v>
      </c>
      <c r="D298" s="367" t="s">
        <v>895</v>
      </c>
      <c r="E298" s="417" t="s">
        <v>169</v>
      </c>
      <c r="F298" s="77">
        <f>VLOOKUP(C298,'[65]06월마감'!$A$1:$B$500,2,0)</f>
        <v>1374</v>
      </c>
      <c r="G298" s="388">
        <f ca="1">VLOOKUP($C$298,[68]납품수량!$A$2:$AH$156,G$1+1,0)</f>
        <v>0</v>
      </c>
      <c r="H298" s="388">
        <f ca="1">VLOOKUP($C$298,[68]납품수량!$A$2:$AH$156,H$1+1,0)</f>
        <v>0</v>
      </c>
      <c r="I298" s="388">
        <f ca="1">VLOOKUP($C$298,[68]납품수량!$A$2:$AH$156,I$1+1,0)</f>
        <v>0</v>
      </c>
      <c r="J298" s="388">
        <f ca="1">VLOOKUP($C$298,[68]납품수량!$A$2:$AH$156,J$1+1,0)</f>
        <v>0</v>
      </c>
      <c r="K298" s="388">
        <f ca="1">VLOOKUP($C$298,[68]납품수량!$A$2:$AH$156,K$1+1,0)</f>
        <v>0</v>
      </c>
      <c r="L298" s="388">
        <f ca="1">VLOOKUP($C$298,[68]납품수량!$A$2:$AH$156,L$1+1,0)</f>
        <v>0</v>
      </c>
      <c r="M298" s="388">
        <f ca="1">VLOOKUP($C$298,[68]납품수량!$A$2:$AH$156,M$1+1,0)</f>
        <v>0</v>
      </c>
      <c r="N298" s="388">
        <f ca="1">VLOOKUP($C$298,[68]납품수량!$A$2:$AH$156,N$1+1,0)</f>
        <v>0</v>
      </c>
      <c r="O298" s="388">
        <f ca="1">VLOOKUP($C$298,[68]납품수량!$A$2:$AH$156,O$1+1,0)</f>
        <v>0</v>
      </c>
      <c r="P298" s="388">
        <f ca="1">VLOOKUP($C$298,[68]납품수량!$A$2:$AH$156,P$1+1,0)</f>
        <v>0</v>
      </c>
      <c r="Q298" s="388">
        <f ca="1">VLOOKUP($C$298,[68]납품수량!$A$2:$AH$156,Q$1+1,0)</f>
        <v>0</v>
      </c>
      <c r="R298" s="388">
        <f ca="1">VLOOKUP($C$298,[68]납품수량!$A$2:$AH$156,R$1+1,0)</f>
        <v>0</v>
      </c>
      <c r="S298" s="388">
        <f ca="1">VLOOKUP($C$298,[68]납품수량!$A$2:$AH$156,S$1+1,0)</f>
        <v>0</v>
      </c>
      <c r="T298" s="388">
        <f ca="1">VLOOKUP($C$298,[68]납품수량!$A$2:$AH$156,T$1+1,0)</f>
        <v>0</v>
      </c>
      <c r="U298" s="388">
        <f ca="1">VLOOKUP($C$298,[68]납품수량!$A$2:$AH$156,U$1+1,0)</f>
        <v>0</v>
      </c>
      <c r="V298" s="388">
        <f ca="1">VLOOKUP($C$298,[68]납품수량!$A$2:$AH$156,V$1+1,0)</f>
        <v>0</v>
      </c>
      <c r="W298" s="388">
        <f ca="1">VLOOKUP($C$298,[68]납품수량!$A$2:$AH$156,W$1+1,0)</f>
        <v>0</v>
      </c>
      <c r="X298" s="388">
        <f ca="1">VLOOKUP($C$298,[68]납품수량!$A$2:$AH$156,X$1+1,0)</f>
        <v>0</v>
      </c>
      <c r="Y298" s="388">
        <f ca="1">VLOOKUP($C$298,[68]납품수량!$A$2:$AH$156,Y$1+1,0)</f>
        <v>0</v>
      </c>
      <c r="Z298" s="388">
        <f ca="1">VLOOKUP($C$298,[68]납품수량!$A$2:$AH$156,Z$1+1,0)</f>
        <v>0</v>
      </c>
      <c r="AA298" s="388">
        <f ca="1">VLOOKUP($C$298,[68]납품수량!$A$2:$AH$156,AA$1+1,0)</f>
        <v>0</v>
      </c>
      <c r="AB298" s="388">
        <f ca="1">VLOOKUP($C$298,[68]납품수량!$A$2:$AH$156,AB$1+1,0)</f>
        <v>0</v>
      </c>
      <c r="AC298" s="388">
        <f ca="1">VLOOKUP($C$298,[68]납품수량!$A$2:$AH$156,AC$1+1,0)</f>
        <v>0</v>
      </c>
      <c r="AD298" s="388">
        <f ca="1">VLOOKUP($C$298,[68]납품수량!$A$2:$AH$156,AD$1+1,0)</f>
        <v>0</v>
      </c>
      <c r="AE298" s="388">
        <f ca="1">VLOOKUP($C$298,[68]납품수량!$A$2:$AH$156,AE$1+1,0)</f>
        <v>0</v>
      </c>
      <c r="AF298" s="388">
        <f ca="1">VLOOKUP($C$298,[68]납품수량!$A$2:$AH$156,AF$1+1,0)</f>
        <v>0</v>
      </c>
      <c r="AG298" s="388">
        <f ca="1">VLOOKUP($C$298,[68]납품수량!$A$2:$AH$156,AG$1+1,0)</f>
        <v>0</v>
      </c>
      <c r="AH298" s="388">
        <f ca="1">VLOOKUP($C$298,[68]납품수량!$A$2:$AH$156,AH$1+1,0)</f>
        <v>0</v>
      </c>
      <c r="AI298" s="388">
        <f ca="1">VLOOKUP($C$298,[68]납품수량!$A$2:$AH$156,AI$1+1,0)</f>
        <v>0</v>
      </c>
      <c r="AJ298" s="388">
        <f ca="1">VLOOKUP($C$298,[68]납품수량!$A$2:$AH$156,AJ$1+1,0)</f>
        <v>0</v>
      </c>
      <c r="AK298" s="388">
        <f ca="1">VLOOKUP($C$298,[68]납품수량!$A$2:$AH$156,AK$1+1,0)</f>
        <v>0</v>
      </c>
      <c r="AL298" s="388">
        <f t="shared" ca="1" si="279"/>
        <v>0</v>
      </c>
      <c r="AM298" s="389">
        <f t="shared" ca="1" si="274"/>
        <v>0</v>
      </c>
      <c r="AO298" s="370">
        <f t="shared" ref="AO298:BS298" ca="1" si="316">$F$298*G298</f>
        <v>0</v>
      </c>
      <c r="AP298" s="370">
        <f t="shared" ca="1" si="316"/>
        <v>0</v>
      </c>
      <c r="AQ298" s="370">
        <f t="shared" ca="1" si="316"/>
        <v>0</v>
      </c>
      <c r="AR298" s="370">
        <f t="shared" ca="1" si="316"/>
        <v>0</v>
      </c>
      <c r="AS298" s="370">
        <f t="shared" ca="1" si="316"/>
        <v>0</v>
      </c>
      <c r="AT298" s="370">
        <f t="shared" ca="1" si="316"/>
        <v>0</v>
      </c>
      <c r="AU298" s="370">
        <f t="shared" ca="1" si="316"/>
        <v>0</v>
      </c>
      <c r="AV298" s="370">
        <f t="shared" ca="1" si="316"/>
        <v>0</v>
      </c>
      <c r="AW298" s="370">
        <f t="shared" ca="1" si="316"/>
        <v>0</v>
      </c>
      <c r="AX298" s="370">
        <f t="shared" ca="1" si="316"/>
        <v>0</v>
      </c>
      <c r="AY298" s="370">
        <f t="shared" ca="1" si="316"/>
        <v>0</v>
      </c>
      <c r="AZ298" s="370">
        <f t="shared" ca="1" si="316"/>
        <v>0</v>
      </c>
      <c r="BA298" s="370">
        <f t="shared" ca="1" si="316"/>
        <v>0</v>
      </c>
      <c r="BB298" s="370">
        <f t="shared" ca="1" si="316"/>
        <v>0</v>
      </c>
      <c r="BC298" s="370">
        <f t="shared" ca="1" si="316"/>
        <v>0</v>
      </c>
      <c r="BD298" s="370">
        <f t="shared" ca="1" si="316"/>
        <v>0</v>
      </c>
      <c r="BE298" s="370">
        <f t="shared" ca="1" si="316"/>
        <v>0</v>
      </c>
      <c r="BF298" s="370">
        <f t="shared" ca="1" si="316"/>
        <v>0</v>
      </c>
      <c r="BG298" s="370">
        <f t="shared" ca="1" si="316"/>
        <v>0</v>
      </c>
      <c r="BH298" s="370">
        <f t="shared" ca="1" si="316"/>
        <v>0</v>
      </c>
      <c r="BI298" s="370">
        <f t="shared" ca="1" si="316"/>
        <v>0</v>
      </c>
      <c r="BJ298" s="370">
        <f t="shared" ca="1" si="316"/>
        <v>0</v>
      </c>
      <c r="BK298" s="370">
        <f t="shared" ca="1" si="316"/>
        <v>0</v>
      </c>
      <c r="BL298" s="370">
        <f t="shared" ca="1" si="316"/>
        <v>0</v>
      </c>
      <c r="BM298" s="370">
        <f t="shared" ca="1" si="316"/>
        <v>0</v>
      </c>
      <c r="BN298" s="370">
        <f t="shared" ca="1" si="316"/>
        <v>0</v>
      </c>
      <c r="BO298" s="370">
        <f t="shared" ca="1" si="316"/>
        <v>0</v>
      </c>
      <c r="BP298" s="370">
        <f t="shared" ca="1" si="316"/>
        <v>0</v>
      </c>
      <c r="BQ298" s="370">
        <f t="shared" ca="1" si="316"/>
        <v>0</v>
      </c>
      <c r="BR298" s="370">
        <f t="shared" ca="1" si="316"/>
        <v>0</v>
      </c>
      <c r="BS298" s="370">
        <f t="shared" ca="1" si="316"/>
        <v>0</v>
      </c>
      <c r="BT298" s="369">
        <f t="shared" ca="1" si="276"/>
        <v>0</v>
      </c>
    </row>
    <row r="299" spans="1:72">
      <c r="A299" s="70" t="s">
        <v>1323</v>
      </c>
      <c r="B299" s="660"/>
      <c r="C299" s="367" t="s">
        <v>71</v>
      </c>
      <c r="D299" s="367" t="s">
        <v>894</v>
      </c>
      <c r="E299" s="417" t="s">
        <v>169</v>
      </c>
      <c r="F299" s="77">
        <f>VLOOKUP(C299,'[65]06월마감'!$A$1:$B$500,2,0)</f>
        <v>1374</v>
      </c>
      <c r="G299" s="388">
        <f ca="1">VLOOKUP($C$299,[68]납품수량!$A$2:$AH$156,G$1+1,0)</f>
        <v>0</v>
      </c>
      <c r="H299" s="388">
        <f ca="1">VLOOKUP($C$299,[68]납품수량!$A$2:$AH$156,H$1+1,0)</f>
        <v>0</v>
      </c>
      <c r="I299" s="388">
        <f ca="1">VLOOKUP($C$299,[68]납품수량!$A$2:$AH$156,I$1+1,0)</f>
        <v>0</v>
      </c>
      <c r="J299" s="388">
        <f ca="1">VLOOKUP($C$299,[68]납품수량!$A$2:$AH$156,J$1+1,0)</f>
        <v>0</v>
      </c>
      <c r="K299" s="388">
        <f ca="1">VLOOKUP($C$299,[68]납품수량!$A$2:$AH$156,K$1+1,0)</f>
        <v>0</v>
      </c>
      <c r="L299" s="388">
        <f ca="1">VLOOKUP($C$299,[68]납품수량!$A$2:$AH$156,L$1+1,0)</f>
        <v>0</v>
      </c>
      <c r="M299" s="388">
        <f ca="1">VLOOKUP($C$299,[68]납품수량!$A$2:$AH$156,M$1+1,0)</f>
        <v>0</v>
      </c>
      <c r="N299" s="388">
        <f ca="1">VLOOKUP($C$299,[68]납품수량!$A$2:$AH$156,N$1+1,0)</f>
        <v>0</v>
      </c>
      <c r="O299" s="388">
        <f ca="1">VLOOKUP($C$299,[68]납품수량!$A$2:$AH$156,O$1+1,0)</f>
        <v>0</v>
      </c>
      <c r="P299" s="388">
        <f ca="1">VLOOKUP($C$299,[68]납품수량!$A$2:$AH$156,P$1+1,0)</f>
        <v>0</v>
      </c>
      <c r="Q299" s="388">
        <f ca="1">VLOOKUP($C$299,[68]납품수량!$A$2:$AH$156,Q$1+1,0)</f>
        <v>0</v>
      </c>
      <c r="R299" s="388">
        <f ca="1">VLOOKUP($C$299,[68]납품수량!$A$2:$AH$156,R$1+1,0)</f>
        <v>0</v>
      </c>
      <c r="S299" s="388">
        <f ca="1">VLOOKUP($C$299,[68]납품수량!$A$2:$AH$156,S$1+1,0)</f>
        <v>0</v>
      </c>
      <c r="T299" s="388">
        <f ca="1">VLOOKUP($C$299,[68]납품수량!$A$2:$AH$156,T$1+1,0)</f>
        <v>0</v>
      </c>
      <c r="U299" s="388">
        <f ca="1">VLOOKUP($C$299,[68]납품수량!$A$2:$AH$156,U$1+1,0)</f>
        <v>0</v>
      </c>
      <c r="V299" s="388">
        <f ca="1">VLOOKUP($C$299,[68]납품수량!$A$2:$AH$156,V$1+1,0)</f>
        <v>0</v>
      </c>
      <c r="W299" s="388">
        <f ca="1">VLOOKUP($C$299,[68]납품수량!$A$2:$AH$156,W$1+1,0)</f>
        <v>0</v>
      </c>
      <c r="X299" s="388">
        <f ca="1">VLOOKUP($C$299,[68]납품수량!$A$2:$AH$156,X$1+1,0)</f>
        <v>0</v>
      </c>
      <c r="Y299" s="388">
        <f ca="1">VLOOKUP($C$299,[68]납품수량!$A$2:$AH$156,Y$1+1,0)</f>
        <v>0</v>
      </c>
      <c r="Z299" s="388">
        <f ca="1">VLOOKUP($C$299,[68]납품수량!$A$2:$AH$156,Z$1+1,0)</f>
        <v>0</v>
      </c>
      <c r="AA299" s="388">
        <f ca="1">VLOOKUP($C$299,[68]납품수량!$A$2:$AH$156,AA$1+1,0)</f>
        <v>0</v>
      </c>
      <c r="AB299" s="388">
        <f ca="1">VLOOKUP($C$299,[68]납품수량!$A$2:$AH$156,AB$1+1,0)</f>
        <v>0</v>
      </c>
      <c r="AC299" s="388">
        <f ca="1">VLOOKUP($C$299,[68]납품수량!$A$2:$AH$156,AC$1+1,0)</f>
        <v>0</v>
      </c>
      <c r="AD299" s="388">
        <f ca="1">VLOOKUP($C$299,[68]납품수량!$A$2:$AH$156,AD$1+1,0)</f>
        <v>0</v>
      </c>
      <c r="AE299" s="388">
        <f ca="1">VLOOKUP($C$299,[68]납품수량!$A$2:$AH$156,AE$1+1,0)</f>
        <v>0</v>
      </c>
      <c r="AF299" s="388">
        <f ca="1">VLOOKUP($C$299,[68]납품수량!$A$2:$AH$156,AF$1+1,0)</f>
        <v>0</v>
      </c>
      <c r="AG299" s="388">
        <f ca="1">VLOOKUP($C$299,[68]납품수량!$A$2:$AH$156,AG$1+1,0)</f>
        <v>0</v>
      </c>
      <c r="AH299" s="388">
        <f ca="1">VLOOKUP($C$299,[68]납품수량!$A$2:$AH$156,AH$1+1,0)</f>
        <v>0</v>
      </c>
      <c r="AI299" s="388">
        <f ca="1">VLOOKUP($C$299,[68]납품수량!$A$2:$AH$156,AI$1+1,0)</f>
        <v>0</v>
      </c>
      <c r="AJ299" s="388">
        <f ca="1">VLOOKUP($C$299,[68]납품수량!$A$2:$AH$156,AJ$1+1,0)</f>
        <v>0</v>
      </c>
      <c r="AK299" s="388">
        <f ca="1">VLOOKUP($C$299,[68]납품수량!$A$2:$AH$156,AK$1+1,0)</f>
        <v>0</v>
      </c>
      <c r="AL299" s="388">
        <f t="shared" ca="1" si="279"/>
        <v>0</v>
      </c>
      <c r="AM299" s="389">
        <f t="shared" ca="1" si="274"/>
        <v>0</v>
      </c>
      <c r="AO299" s="370">
        <f t="shared" ref="AO299:BS299" ca="1" si="317">$F$299*G299</f>
        <v>0</v>
      </c>
      <c r="AP299" s="370">
        <f t="shared" ca="1" si="317"/>
        <v>0</v>
      </c>
      <c r="AQ299" s="370">
        <f t="shared" ca="1" si="317"/>
        <v>0</v>
      </c>
      <c r="AR299" s="370">
        <f t="shared" ca="1" si="317"/>
        <v>0</v>
      </c>
      <c r="AS299" s="370">
        <f t="shared" ca="1" si="317"/>
        <v>0</v>
      </c>
      <c r="AT299" s="370">
        <f t="shared" ca="1" si="317"/>
        <v>0</v>
      </c>
      <c r="AU299" s="370">
        <f t="shared" ca="1" si="317"/>
        <v>0</v>
      </c>
      <c r="AV299" s="370">
        <f t="shared" ca="1" si="317"/>
        <v>0</v>
      </c>
      <c r="AW299" s="370">
        <f t="shared" ca="1" si="317"/>
        <v>0</v>
      </c>
      <c r="AX299" s="370">
        <f t="shared" ca="1" si="317"/>
        <v>0</v>
      </c>
      <c r="AY299" s="370">
        <f t="shared" ca="1" si="317"/>
        <v>0</v>
      </c>
      <c r="AZ299" s="370">
        <f t="shared" ca="1" si="317"/>
        <v>0</v>
      </c>
      <c r="BA299" s="370">
        <f t="shared" ca="1" si="317"/>
        <v>0</v>
      </c>
      <c r="BB299" s="370">
        <f t="shared" ca="1" si="317"/>
        <v>0</v>
      </c>
      <c r="BC299" s="370">
        <f t="shared" ca="1" si="317"/>
        <v>0</v>
      </c>
      <c r="BD299" s="370">
        <f t="shared" ca="1" si="317"/>
        <v>0</v>
      </c>
      <c r="BE299" s="370">
        <f t="shared" ca="1" si="317"/>
        <v>0</v>
      </c>
      <c r="BF299" s="370">
        <f t="shared" ca="1" si="317"/>
        <v>0</v>
      </c>
      <c r="BG299" s="370">
        <f t="shared" ca="1" si="317"/>
        <v>0</v>
      </c>
      <c r="BH299" s="370">
        <f t="shared" ca="1" si="317"/>
        <v>0</v>
      </c>
      <c r="BI299" s="370">
        <f t="shared" ca="1" si="317"/>
        <v>0</v>
      </c>
      <c r="BJ299" s="370">
        <f t="shared" ca="1" si="317"/>
        <v>0</v>
      </c>
      <c r="BK299" s="370">
        <f t="shared" ca="1" si="317"/>
        <v>0</v>
      </c>
      <c r="BL299" s="370">
        <f t="shared" ca="1" si="317"/>
        <v>0</v>
      </c>
      <c r="BM299" s="370">
        <f t="shared" ca="1" si="317"/>
        <v>0</v>
      </c>
      <c r="BN299" s="370">
        <f t="shared" ca="1" si="317"/>
        <v>0</v>
      </c>
      <c r="BO299" s="370">
        <f t="shared" ca="1" si="317"/>
        <v>0</v>
      </c>
      <c r="BP299" s="370">
        <f t="shared" ca="1" si="317"/>
        <v>0</v>
      </c>
      <c r="BQ299" s="370">
        <f t="shared" ca="1" si="317"/>
        <v>0</v>
      </c>
      <c r="BR299" s="370">
        <f t="shared" ca="1" si="317"/>
        <v>0</v>
      </c>
      <c r="BS299" s="370">
        <f t="shared" ca="1" si="317"/>
        <v>0</v>
      </c>
      <c r="BT299" s="369">
        <f t="shared" ca="1" si="276"/>
        <v>0</v>
      </c>
    </row>
    <row r="300" spans="1:72">
      <c r="A300" s="70" t="s">
        <v>1323</v>
      </c>
      <c r="B300" s="660"/>
      <c r="C300" s="367" t="s">
        <v>69</v>
      </c>
      <c r="D300" s="367" t="s">
        <v>893</v>
      </c>
      <c r="E300" s="417" t="s">
        <v>169</v>
      </c>
      <c r="F300" s="401"/>
      <c r="G300" s="388">
        <f ca="1">VLOOKUP($C$300,[68]납품수량!$A$2:$AH$156,G$1+1,0)</f>
        <v>0</v>
      </c>
      <c r="H300" s="388">
        <f ca="1">VLOOKUP($C$300,[68]납품수량!$A$2:$AH$156,H$1+1,0)</f>
        <v>0</v>
      </c>
      <c r="I300" s="388">
        <f ca="1">VLOOKUP($C$300,[68]납품수량!$A$2:$AH$156,I$1+1,0)</f>
        <v>0</v>
      </c>
      <c r="J300" s="388">
        <f ca="1">VLOOKUP($C$300,[68]납품수량!$A$2:$AH$156,J$1+1,0)</f>
        <v>0</v>
      </c>
      <c r="K300" s="388">
        <f ca="1">VLOOKUP($C$300,[68]납품수량!$A$2:$AH$156,K$1+1,0)</f>
        <v>0</v>
      </c>
      <c r="L300" s="388">
        <f ca="1">VLOOKUP($C$300,[68]납품수량!$A$2:$AH$156,L$1+1,0)</f>
        <v>0</v>
      </c>
      <c r="M300" s="388">
        <f ca="1">VLOOKUP($C$300,[68]납품수량!$A$2:$AH$156,M$1+1,0)</f>
        <v>0</v>
      </c>
      <c r="N300" s="388">
        <f ca="1">VLOOKUP($C$300,[68]납품수량!$A$2:$AH$156,N$1+1,0)</f>
        <v>0</v>
      </c>
      <c r="O300" s="388">
        <f ca="1">VLOOKUP($C$300,[68]납품수량!$A$2:$AH$156,O$1+1,0)</f>
        <v>0</v>
      </c>
      <c r="P300" s="388">
        <f ca="1">VLOOKUP($C$300,[68]납품수량!$A$2:$AH$156,P$1+1,0)</f>
        <v>0</v>
      </c>
      <c r="Q300" s="388">
        <f ca="1">VLOOKUP($C$300,[68]납품수량!$A$2:$AH$156,Q$1+1,0)</f>
        <v>0</v>
      </c>
      <c r="R300" s="388">
        <f ca="1">VLOOKUP($C$300,[68]납품수량!$A$2:$AH$156,R$1+1,0)</f>
        <v>0</v>
      </c>
      <c r="S300" s="388">
        <f ca="1">VLOOKUP($C$300,[68]납품수량!$A$2:$AH$156,S$1+1,0)</f>
        <v>0</v>
      </c>
      <c r="T300" s="388">
        <f ca="1">VLOOKUP($C$300,[68]납품수량!$A$2:$AH$156,T$1+1,0)</f>
        <v>0</v>
      </c>
      <c r="U300" s="388">
        <f ca="1">VLOOKUP($C$300,[68]납품수량!$A$2:$AH$156,U$1+1,0)</f>
        <v>0</v>
      </c>
      <c r="V300" s="388">
        <f ca="1">VLOOKUP($C$300,[68]납품수량!$A$2:$AH$156,V$1+1,0)</f>
        <v>0</v>
      </c>
      <c r="W300" s="388">
        <f ca="1">VLOOKUP($C$300,[68]납품수량!$A$2:$AH$156,W$1+1,0)</f>
        <v>0</v>
      </c>
      <c r="X300" s="388">
        <f ca="1">VLOOKUP($C$300,[68]납품수량!$A$2:$AH$156,X$1+1,0)</f>
        <v>0</v>
      </c>
      <c r="Y300" s="388">
        <f ca="1">VLOOKUP($C$300,[68]납품수량!$A$2:$AH$156,Y$1+1,0)</f>
        <v>0</v>
      </c>
      <c r="Z300" s="388">
        <f ca="1">VLOOKUP($C$300,[68]납품수량!$A$2:$AH$156,Z$1+1,0)</f>
        <v>0</v>
      </c>
      <c r="AA300" s="388">
        <f ca="1">VLOOKUP($C$300,[68]납품수량!$A$2:$AH$156,AA$1+1,0)</f>
        <v>0</v>
      </c>
      <c r="AB300" s="388">
        <f ca="1">VLOOKUP($C$300,[68]납품수량!$A$2:$AH$156,AB$1+1,0)</f>
        <v>0</v>
      </c>
      <c r="AC300" s="388">
        <f ca="1">VLOOKUP($C$300,[68]납품수량!$A$2:$AH$156,AC$1+1,0)</f>
        <v>0</v>
      </c>
      <c r="AD300" s="388">
        <f ca="1">VLOOKUP($C$300,[68]납품수량!$A$2:$AH$156,AD$1+1,0)</f>
        <v>0</v>
      </c>
      <c r="AE300" s="388">
        <f ca="1">VLOOKUP($C$300,[68]납품수량!$A$2:$AH$156,AE$1+1,0)</f>
        <v>0</v>
      </c>
      <c r="AF300" s="388">
        <f ca="1">VLOOKUP($C$300,[68]납품수량!$A$2:$AH$156,AF$1+1,0)</f>
        <v>0</v>
      </c>
      <c r="AG300" s="388">
        <f ca="1">VLOOKUP($C$300,[68]납품수량!$A$2:$AH$156,AG$1+1,0)</f>
        <v>0</v>
      </c>
      <c r="AH300" s="388">
        <f ca="1">VLOOKUP($C$300,[68]납품수량!$A$2:$AH$156,AH$1+1,0)</f>
        <v>0</v>
      </c>
      <c r="AI300" s="388">
        <f ca="1">VLOOKUP($C$300,[68]납품수량!$A$2:$AH$156,AI$1+1,0)</f>
        <v>0</v>
      </c>
      <c r="AJ300" s="388">
        <f ca="1">VLOOKUP($C$300,[68]납품수량!$A$2:$AH$156,AJ$1+1,0)</f>
        <v>0</v>
      </c>
      <c r="AK300" s="388">
        <f ca="1">VLOOKUP($C$300,[68]납품수량!$A$2:$AH$156,AK$1+1,0)</f>
        <v>0</v>
      </c>
      <c r="AL300" s="388">
        <f t="shared" ca="1" si="279"/>
        <v>0</v>
      </c>
      <c r="AM300" s="389">
        <f t="shared" ca="1" si="274"/>
        <v>0</v>
      </c>
      <c r="AO300" s="370">
        <f t="shared" ref="AO300:BS300" ca="1" si="318">$F$300*G300</f>
        <v>0</v>
      </c>
      <c r="AP300" s="370">
        <f t="shared" ca="1" si="318"/>
        <v>0</v>
      </c>
      <c r="AQ300" s="370">
        <f t="shared" ca="1" si="318"/>
        <v>0</v>
      </c>
      <c r="AR300" s="370">
        <f t="shared" ca="1" si="318"/>
        <v>0</v>
      </c>
      <c r="AS300" s="370">
        <f t="shared" ca="1" si="318"/>
        <v>0</v>
      </c>
      <c r="AT300" s="370">
        <f t="shared" ca="1" si="318"/>
        <v>0</v>
      </c>
      <c r="AU300" s="370">
        <f t="shared" ca="1" si="318"/>
        <v>0</v>
      </c>
      <c r="AV300" s="370">
        <f t="shared" ca="1" si="318"/>
        <v>0</v>
      </c>
      <c r="AW300" s="370">
        <f t="shared" ca="1" si="318"/>
        <v>0</v>
      </c>
      <c r="AX300" s="370">
        <f t="shared" ca="1" si="318"/>
        <v>0</v>
      </c>
      <c r="AY300" s="370">
        <f t="shared" ca="1" si="318"/>
        <v>0</v>
      </c>
      <c r="AZ300" s="370">
        <f t="shared" ca="1" si="318"/>
        <v>0</v>
      </c>
      <c r="BA300" s="370">
        <f t="shared" ca="1" si="318"/>
        <v>0</v>
      </c>
      <c r="BB300" s="370">
        <f t="shared" ca="1" si="318"/>
        <v>0</v>
      </c>
      <c r="BC300" s="370">
        <f t="shared" ca="1" si="318"/>
        <v>0</v>
      </c>
      <c r="BD300" s="370">
        <f t="shared" ca="1" si="318"/>
        <v>0</v>
      </c>
      <c r="BE300" s="370">
        <f t="shared" ca="1" si="318"/>
        <v>0</v>
      </c>
      <c r="BF300" s="370">
        <f t="shared" ca="1" si="318"/>
        <v>0</v>
      </c>
      <c r="BG300" s="370">
        <f t="shared" ca="1" si="318"/>
        <v>0</v>
      </c>
      <c r="BH300" s="370">
        <f t="shared" ca="1" si="318"/>
        <v>0</v>
      </c>
      <c r="BI300" s="370">
        <f t="shared" ca="1" si="318"/>
        <v>0</v>
      </c>
      <c r="BJ300" s="370">
        <f t="shared" ca="1" si="318"/>
        <v>0</v>
      </c>
      <c r="BK300" s="370">
        <f t="shared" ca="1" si="318"/>
        <v>0</v>
      </c>
      <c r="BL300" s="370">
        <f t="shared" ca="1" si="318"/>
        <v>0</v>
      </c>
      <c r="BM300" s="370">
        <f t="shared" ca="1" si="318"/>
        <v>0</v>
      </c>
      <c r="BN300" s="370">
        <f t="shared" ca="1" si="318"/>
        <v>0</v>
      </c>
      <c r="BO300" s="370">
        <f t="shared" ca="1" si="318"/>
        <v>0</v>
      </c>
      <c r="BP300" s="370">
        <f t="shared" ca="1" si="318"/>
        <v>0</v>
      </c>
      <c r="BQ300" s="370">
        <f t="shared" ca="1" si="318"/>
        <v>0</v>
      </c>
      <c r="BR300" s="370">
        <f t="shared" ca="1" si="318"/>
        <v>0</v>
      </c>
      <c r="BS300" s="370">
        <f t="shared" ca="1" si="318"/>
        <v>0</v>
      </c>
      <c r="BT300" s="369">
        <f t="shared" ca="1" si="276"/>
        <v>0</v>
      </c>
    </row>
    <row r="301" spans="1:72">
      <c r="A301" s="70" t="s">
        <v>1323</v>
      </c>
      <c r="B301" s="660"/>
      <c r="C301" s="367" t="s">
        <v>73</v>
      </c>
      <c r="D301" s="367" t="s">
        <v>826</v>
      </c>
      <c r="E301" s="417" t="s">
        <v>169</v>
      </c>
      <c r="F301" s="77">
        <f>VLOOKUP(C301,'[65]06월마감'!$A$1:$B$500,2,0)</f>
        <v>17035</v>
      </c>
      <c r="G301" s="388">
        <f ca="1">VLOOKUP($C$301,[68]납품수량!$A$2:$AH$156,G$1+1,0)</f>
        <v>0</v>
      </c>
      <c r="H301" s="388">
        <f ca="1">VLOOKUP($C$301,[68]납품수량!$A$2:$AH$156,H$1+1,0)</f>
        <v>0</v>
      </c>
      <c r="I301" s="388">
        <f ca="1">VLOOKUP($C$301,[68]납품수량!$A$2:$AH$156,I$1+1,0)</f>
        <v>0</v>
      </c>
      <c r="J301" s="388">
        <f ca="1">VLOOKUP($C$301,[68]납품수량!$A$2:$AH$156,J$1+1,0)</f>
        <v>0</v>
      </c>
      <c r="K301" s="388">
        <f ca="1">VLOOKUP($C$301,[68]납품수량!$A$2:$AH$156,K$1+1,0)</f>
        <v>0</v>
      </c>
      <c r="L301" s="388">
        <f ca="1">VLOOKUP($C$301,[68]납품수량!$A$2:$AH$156,L$1+1,0)</f>
        <v>0</v>
      </c>
      <c r="M301" s="388">
        <f ca="1">VLOOKUP($C$301,[68]납품수량!$A$2:$AH$156,M$1+1,0)</f>
        <v>0</v>
      </c>
      <c r="N301" s="388">
        <f ca="1">VLOOKUP($C$301,[68]납품수량!$A$2:$AH$156,N$1+1,0)</f>
        <v>0</v>
      </c>
      <c r="O301" s="388">
        <f ca="1">VLOOKUP($C$301,[68]납품수량!$A$2:$AH$156,O$1+1,0)</f>
        <v>0</v>
      </c>
      <c r="P301" s="388">
        <f ca="1">VLOOKUP($C$301,[68]납품수량!$A$2:$AH$156,P$1+1,0)</f>
        <v>0</v>
      </c>
      <c r="Q301" s="388">
        <f ca="1">VLOOKUP($C$301,[68]납품수량!$A$2:$AH$156,Q$1+1,0)</f>
        <v>0</v>
      </c>
      <c r="R301" s="388">
        <f ca="1">VLOOKUP($C$301,[68]납품수량!$A$2:$AH$156,R$1+1,0)</f>
        <v>0</v>
      </c>
      <c r="S301" s="388">
        <f ca="1">VLOOKUP($C$301,[68]납품수량!$A$2:$AH$156,S$1+1,0)</f>
        <v>0</v>
      </c>
      <c r="T301" s="388">
        <f ca="1">VLOOKUP($C$301,[68]납품수량!$A$2:$AH$156,T$1+1,0)</f>
        <v>0</v>
      </c>
      <c r="U301" s="388">
        <f ca="1">VLOOKUP($C$301,[68]납품수량!$A$2:$AH$156,U$1+1,0)</f>
        <v>0</v>
      </c>
      <c r="V301" s="388">
        <f ca="1">VLOOKUP($C$301,[68]납품수량!$A$2:$AH$156,V$1+1,0)</f>
        <v>0</v>
      </c>
      <c r="W301" s="388">
        <f ca="1">VLOOKUP($C$301,[68]납품수량!$A$2:$AH$156,W$1+1,0)</f>
        <v>0</v>
      </c>
      <c r="X301" s="388">
        <f ca="1">VLOOKUP($C$301,[68]납품수량!$A$2:$AH$156,X$1+1,0)</f>
        <v>0</v>
      </c>
      <c r="Y301" s="388">
        <f ca="1">VLOOKUP($C$301,[68]납품수량!$A$2:$AH$156,Y$1+1,0)</f>
        <v>0</v>
      </c>
      <c r="Z301" s="388">
        <f ca="1">VLOOKUP($C$301,[68]납품수량!$A$2:$AH$156,Z$1+1,0)</f>
        <v>0</v>
      </c>
      <c r="AA301" s="388">
        <f ca="1">VLOOKUP($C$301,[68]납품수량!$A$2:$AH$156,AA$1+1,0)</f>
        <v>0</v>
      </c>
      <c r="AB301" s="388">
        <f ca="1">VLOOKUP($C$301,[68]납품수량!$A$2:$AH$156,AB$1+1,0)</f>
        <v>0</v>
      </c>
      <c r="AC301" s="388">
        <f ca="1">VLOOKUP($C$301,[68]납품수량!$A$2:$AH$156,AC$1+1,0)</f>
        <v>0</v>
      </c>
      <c r="AD301" s="388">
        <f ca="1">VLOOKUP($C$301,[68]납품수량!$A$2:$AH$156,AD$1+1,0)</f>
        <v>0</v>
      </c>
      <c r="AE301" s="388">
        <f ca="1">VLOOKUP($C$301,[68]납품수량!$A$2:$AH$156,AE$1+1,0)</f>
        <v>0</v>
      </c>
      <c r="AF301" s="388">
        <f ca="1">VLOOKUP($C$301,[68]납품수량!$A$2:$AH$156,AF$1+1,0)</f>
        <v>0</v>
      </c>
      <c r="AG301" s="388">
        <f ca="1">VLOOKUP($C$301,[68]납품수량!$A$2:$AH$156,AG$1+1,0)</f>
        <v>0</v>
      </c>
      <c r="AH301" s="388">
        <f ca="1">VLOOKUP($C$301,[68]납품수량!$A$2:$AH$156,AH$1+1,0)</f>
        <v>0</v>
      </c>
      <c r="AI301" s="388">
        <f ca="1">VLOOKUP($C$301,[68]납품수량!$A$2:$AH$156,AI$1+1,0)</f>
        <v>0</v>
      </c>
      <c r="AJ301" s="388">
        <f ca="1">VLOOKUP($C$301,[68]납품수량!$A$2:$AH$156,AJ$1+1,0)</f>
        <v>0</v>
      </c>
      <c r="AK301" s="388">
        <f ca="1">VLOOKUP($C$301,[68]납품수량!$A$2:$AH$156,AK$1+1,0)</f>
        <v>0</v>
      </c>
      <c r="AL301" s="388">
        <f t="shared" ca="1" si="279"/>
        <v>0</v>
      </c>
      <c r="AM301" s="389">
        <f t="shared" ca="1" si="274"/>
        <v>0</v>
      </c>
      <c r="AO301" s="370">
        <f t="shared" ref="AO301:BS301" ca="1" si="319">$F$301*G301</f>
        <v>0</v>
      </c>
      <c r="AP301" s="370">
        <f t="shared" ca="1" si="319"/>
        <v>0</v>
      </c>
      <c r="AQ301" s="370">
        <f t="shared" ca="1" si="319"/>
        <v>0</v>
      </c>
      <c r="AR301" s="370">
        <f t="shared" ca="1" si="319"/>
        <v>0</v>
      </c>
      <c r="AS301" s="370">
        <f t="shared" ca="1" si="319"/>
        <v>0</v>
      </c>
      <c r="AT301" s="370">
        <f t="shared" ca="1" si="319"/>
        <v>0</v>
      </c>
      <c r="AU301" s="370">
        <f t="shared" ca="1" si="319"/>
        <v>0</v>
      </c>
      <c r="AV301" s="370">
        <f t="shared" ca="1" si="319"/>
        <v>0</v>
      </c>
      <c r="AW301" s="370">
        <f t="shared" ca="1" si="319"/>
        <v>0</v>
      </c>
      <c r="AX301" s="370">
        <f t="shared" ca="1" si="319"/>
        <v>0</v>
      </c>
      <c r="AY301" s="370">
        <f t="shared" ca="1" si="319"/>
        <v>0</v>
      </c>
      <c r="AZ301" s="370">
        <f t="shared" ca="1" si="319"/>
        <v>0</v>
      </c>
      <c r="BA301" s="370">
        <f t="shared" ca="1" si="319"/>
        <v>0</v>
      </c>
      <c r="BB301" s="370">
        <f t="shared" ca="1" si="319"/>
        <v>0</v>
      </c>
      <c r="BC301" s="370">
        <f t="shared" ca="1" si="319"/>
        <v>0</v>
      </c>
      <c r="BD301" s="370">
        <f t="shared" ca="1" si="319"/>
        <v>0</v>
      </c>
      <c r="BE301" s="370">
        <f t="shared" ca="1" si="319"/>
        <v>0</v>
      </c>
      <c r="BF301" s="370">
        <f t="shared" ca="1" si="319"/>
        <v>0</v>
      </c>
      <c r="BG301" s="370">
        <f t="shared" ca="1" si="319"/>
        <v>0</v>
      </c>
      <c r="BH301" s="370">
        <f t="shared" ca="1" si="319"/>
        <v>0</v>
      </c>
      <c r="BI301" s="370">
        <f t="shared" ca="1" si="319"/>
        <v>0</v>
      </c>
      <c r="BJ301" s="370">
        <f t="shared" ca="1" si="319"/>
        <v>0</v>
      </c>
      <c r="BK301" s="370">
        <f t="shared" ca="1" si="319"/>
        <v>0</v>
      </c>
      <c r="BL301" s="370">
        <f t="shared" ca="1" si="319"/>
        <v>0</v>
      </c>
      <c r="BM301" s="370">
        <f t="shared" ca="1" si="319"/>
        <v>0</v>
      </c>
      <c r="BN301" s="370">
        <f t="shared" ca="1" si="319"/>
        <v>0</v>
      </c>
      <c r="BO301" s="370">
        <f t="shared" ca="1" si="319"/>
        <v>0</v>
      </c>
      <c r="BP301" s="370">
        <f t="shared" ca="1" si="319"/>
        <v>0</v>
      </c>
      <c r="BQ301" s="370">
        <f t="shared" ca="1" si="319"/>
        <v>0</v>
      </c>
      <c r="BR301" s="370">
        <f t="shared" ca="1" si="319"/>
        <v>0</v>
      </c>
      <c r="BS301" s="370">
        <f t="shared" ca="1" si="319"/>
        <v>0</v>
      </c>
      <c r="BT301" s="369">
        <f t="shared" ca="1" si="276"/>
        <v>0</v>
      </c>
    </row>
    <row r="302" spans="1:72">
      <c r="A302" s="70" t="s">
        <v>1323</v>
      </c>
      <c r="B302" s="660"/>
      <c r="C302" s="367" t="s">
        <v>143</v>
      </c>
      <c r="D302" s="367" t="s">
        <v>166</v>
      </c>
      <c r="E302" s="417" t="s">
        <v>892</v>
      </c>
      <c r="F302" s="401"/>
      <c r="G302" s="388">
        <f ca="1">VLOOKUP($C$302,[68]납품수량!$A$2:$AH$156,G$1+1,0)</f>
        <v>0</v>
      </c>
      <c r="H302" s="388">
        <f ca="1">VLOOKUP($C$302,[68]납품수량!$A$2:$AH$156,H$1+1,0)</f>
        <v>0</v>
      </c>
      <c r="I302" s="388">
        <f ca="1">VLOOKUP($C$302,[68]납품수량!$A$2:$AH$156,I$1+1,0)</f>
        <v>0</v>
      </c>
      <c r="J302" s="388">
        <f ca="1">VLOOKUP($C$302,[68]납품수량!$A$2:$AH$156,J$1+1,0)</f>
        <v>0</v>
      </c>
      <c r="K302" s="388">
        <f ca="1">VLOOKUP($C$302,[68]납품수량!$A$2:$AH$156,K$1+1,0)</f>
        <v>0</v>
      </c>
      <c r="L302" s="388">
        <f ca="1">VLOOKUP($C$302,[68]납품수량!$A$2:$AH$156,L$1+1,0)</f>
        <v>0</v>
      </c>
      <c r="M302" s="388">
        <f ca="1">VLOOKUP($C$302,[68]납품수량!$A$2:$AH$156,M$1+1,0)</f>
        <v>0</v>
      </c>
      <c r="N302" s="388">
        <f ca="1">VLOOKUP($C$302,[68]납품수량!$A$2:$AH$156,N$1+1,0)</f>
        <v>0</v>
      </c>
      <c r="O302" s="388">
        <f ca="1">VLOOKUP($C$302,[68]납품수량!$A$2:$AH$156,O$1+1,0)</f>
        <v>0</v>
      </c>
      <c r="P302" s="388">
        <f ca="1">VLOOKUP($C$302,[68]납품수량!$A$2:$AH$156,P$1+1,0)</f>
        <v>0</v>
      </c>
      <c r="Q302" s="388">
        <f ca="1">VLOOKUP($C$302,[68]납품수량!$A$2:$AH$156,Q$1+1,0)</f>
        <v>0</v>
      </c>
      <c r="R302" s="388">
        <f ca="1">VLOOKUP($C$302,[68]납품수량!$A$2:$AH$156,R$1+1,0)</f>
        <v>0</v>
      </c>
      <c r="S302" s="388">
        <f ca="1">VLOOKUP($C$302,[68]납품수량!$A$2:$AH$156,S$1+1,0)</f>
        <v>0</v>
      </c>
      <c r="T302" s="388">
        <f ca="1">VLOOKUP($C$302,[68]납품수량!$A$2:$AH$156,T$1+1,0)</f>
        <v>0</v>
      </c>
      <c r="U302" s="388">
        <f ca="1">VLOOKUP($C$302,[68]납품수량!$A$2:$AH$156,U$1+1,0)</f>
        <v>0</v>
      </c>
      <c r="V302" s="388">
        <f ca="1">VLOOKUP($C$302,[68]납품수량!$A$2:$AH$156,V$1+1,0)</f>
        <v>0</v>
      </c>
      <c r="W302" s="388">
        <f ca="1">VLOOKUP($C$302,[68]납품수량!$A$2:$AH$156,W$1+1,0)</f>
        <v>0</v>
      </c>
      <c r="X302" s="388">
        <f ca="1">VLOOKUP($C$302,[68]납품수량!$A$2:$AH$156,X$1+1,0)</f>
        <v>0</v>
      </c>
      <c r="Y302" s="388">
        <f ca="1">VLOOKUP($C$302,[68]납품수량!$A$2:$AH$156,Y$1+1,0)</f>
        <v>0</v>
      </c>
      <c r="Z302" s="388">
        <f ca="1">VLOOKUP($C$302,[68]납품수량!$A$2:$AH$156,Z$1+1,0)</f>
        <v>0</v>
      </c>
      <c r="AA302" s="388">
        <f ca="1">VLOOKUP($C$302,[68]납품수량!$A$2:$AH$156,AA$1+1,0)</f>
        <v>0</v>
      </c>
      <c r="AB302" s="388">
        <f ca="1">VLOOKUP($C$302,[68]납품수량!$A$2:$AH$156,AB$1+1,0)</f>
        <v>0</v>
      </c>
      <c r="AC302" s="388">
        <f ca="1">VLOOKUP($C$302,[68]납품수량!$A$2:$AH$156,AC$1+1,0)</f>
        <v>0</v>
      </c>
      <c r="AD302" s="388">
        <f ca="1">VLOOKUP($C$302,[68]납품수량!$A$2:$AH$156,AD$1+1,0)</f>
        <v>0</v>
      </c>
      <c r="AE302" s="388">
        <f ca="1">VLOOKUP($C$302,[68]납품수량!$A$2:$AH$156,AE$1+1,0)</f>
        <v>0</v>
      </c>
      <c r="AF302" s="388">
        <f ca="1">VLOOKUP($C$302,[68]납품수량!$A$2:$AH$156,AF$1+1,0)</f>
        <v>0</v>
      </c>
      <c r="AG302" s="388">
        <f ca="1">VLOOKUP($C$302,[68]납품수량!$A$2:$AH$156,AG$1+1,0)</f>
        <v>0</v>
      </c>
      <c r="AH302" s="388">
        <f ca="1">VLOOKUP($C$302,[68]납품수량!$A$2:$AH$156,AH$1+1,0)</f>
        <v>0</v>
      </c>
      <c r="AI302" s="388">
        <f ca="1">VLOOKUP($C$302,[68]납품수량!$A$2:$AH$156,AI$1+1,0)</f>
        <v>0</v>
      </c>
      <c r="AJ302" s="388">
        <f ca="1">VLOOKUP($C$302,[68]납품수량!$A$2:$AH$156,AJ$1+1,0)</f>
        <v>0</v>
      </c>
      <c r="AK302" s="388">
        <f ca="1">VLOOKUP($C$302,[68]납품수량!$A$2:$AH$156,AK$1+1,0)</f>
        <v>0</v>
      </c>
      <c r="AL302" s="388">
        <f t="shared" ca="1" si="279"/>
        <v>0</v>
      </c>
      <c r="AM302" s="389">
        <f t="shared" ca="1" si="274"/>
        <v>0</v>
      </c>
      <c r="AO302" s="370">
        <f t="shared" ref="AO302:BS302" ca="1" si="320">$F$302*G302</f>
        <v>0</v>
      </c>
      <c r="AP302" s="370">
        <f t="shared" ca="1" si="320"/>
        <v>0</v>
      </c>
      <c r="AQ302" s="370">
        <f t="shared" ca="1" si="320"/>
        <v>0</v>
      </c>
      <c r="AR302" s="370">
        <f t="shared" ca="1" si="320"/>
        <v>0</v>
      </c>
      <c r="AS302" s="370">
        <f t="shared" ca="1" si="320"/>
        <v>0</v>
      </c>
      <c r="AT302" s="370">
        <f t="shared" ca="1" si="320"/>
        <v>0</v>
      </c>
      <c r="AU302" s="370">
        <f t="shared" ca="1" si="320"/>
        <v>0</v>
      </c>
      <c r="AV302" s="370">
        <f t="shared" ca="1" si="320"/>
        <v>0</v>
      </c>
      <c r="AW302" s="370">
        <f t="shared" ca="1" si="320"/>
        <v>0</v>
      </c>
      <c r="AX302" s="370">
        <f t="shared" ca="1" si="320"/>
        <v>0</v>
      </c>
      <c r="AY302" s="370">
        <f t="shared" ca="1" si="320"/>
        <v>0</v>
      </c>
      <c r="AZ302" s="370">
        <f t="shared" ca="1" si="320"/>
        <v>0</v>
      </c>
      <c r="BA302" s="370">
        <f t="shared" ca="1" si="320"/>
        <v>0</v>
      </c>
      <c r="BB302" s="370">
        <f t="shared" ca="1" si="320"/>
        <v>0</v>
      </c>
      <c r="BC302" s="370">
        <f t="shared" ca="1" si="320"/>
        <v>0</v>
      </c>
      <c r="BD302" s="370">
        <f t="shared" ca="1" si="320"/>
        <v>0</v>
      </c>
      <c r="BE302" s="370">
        <f t="shared" ca="1" si="320"/>
        <v>0</v>
      </c>
      <c r="BF302" s="370">
        <f t="shared" ca="1" si="320"/>
        <v>0</v>
      </c>
      <c r="BG302" s="370">
        <f t="shared" ca="1" si="320"/>
        <v>0</v>
      </c>
      <c r="BH302" s="370">
        <f t="shared" ca="1" si="320"/>
        <v>0</v>
      </c>
      <c r="BI302" s="370">
        <f t="shared" ca="1" si="320"/>
        <v>0</v>
      </c>
      <c r="BJ302" s="370">
        <f t="shared" ca="1" si="320"/>
        <v>0</v>
      </c>
      <c r="BK302" s="370">
        <f t="shared" ca="1" si="320"/>
        <v>0</v>
      </c>
      <c r="BL302" s="370">
        <f t="shared" ca="1" si="320"/>
        <v>0</v>
      </c>
      <c r="BM302" s="370">
        <f t="shared" ca="1" si="320"/>
        <v>0</v>
      </c>
      <c r="BN302" s="370">
        <f t="shared" ca="1" si="320"/>
        <v>0</v>
      </c>
      <c r="BO302" s="370">
        <f t="shared" ca="1" si="320"/>
        <v>0</v>
      </c>
      <c r="BP302" s="370">
        <f t="shared" ca="1" si="320"/>
        <v>0</v>
      </c>
      <c r="BQ302" s="370">
        <f t="shared" ca="1" si="320"/>
        <v>0</v>
      </c>
      <c r="BR302" s="370">
        <f t="shared" ca="1" si="320"/>
        <v>0</v>
      </c>
      <c r="BS302" s="370">
        <f t="shared" ca="1" si="320"/>
        <v>0</v>
      </c>
      <c r="BT302" s="369">
        <f t="shared" ca="1" si="276"/>
        <v>0</v>
      </c>
    </row>
    <row r="303" spans="1:72">
      <c r="A303" s="70" t="s">
        <v>1323</v>
      </c>
      <c r="B303" s="660"/>
      <c r="C303" s="367" t="s">
        <v>84</v>
      </c>
      <c r="D303" s="367" t="s">
        <v>891</v>
      </c>
      <c r="E303" s="417" t="s">
        <v>889</v>
      </c>
      <c r="F303" s="401"/>
      <c r="G303" s="388">
        <f ca="1">VLOOKUP($C$303,[68]납품수량!$A$2:$AH$156,G$1+1,0)</f>
        <v>0</v>
      </c>
      <c r="H303" s="388">
        <f ca="1">VLOOKUP($C$303,[68]납품수량!$A$2:$AH$156,H$1+1,0)</f>
        <v>0</v>
      </c>
      <c r="I303" s="388">
        <f ca="1">VLOOKUP($C$303,[68]납품수량!$A$2:$AH$156,I$1+1,0)</f>
        <v>0</v>
      </c>
      <c r="J303" s="388">
        <f ca="1">VLOOKUP($C$303,[68]납품수량!$A$2:$AH$156,J$1+1,0)</f>
        <v>0</v>
      </c>
      <c r="K303" s="388">
        <f ca="1">VLOOKUP($C$303,[68]납품수량!$A$2:$AH$156,K$1+1,0)</f>
        <v>0</v>
      </c>
      <c r="L303" s="388">
        <f ca="1">VLOOKUP($C$303,[68]납품수량!$A$2:$AH$156,L$1+1,0)</f>
        <v>0</v>
      </c>
      <c r="M303" s="388">
        <f ca="1">VLOOKUP($C$303,[68]납품수량!$A$2:$AH$156,M$1+1,0)</f>
        <v>0</v>
      </c>
      <c r="N303" s="388">
        <f ca="1">VLOOKUP($C$303,[68]납품수량!$A$2:$AH$156,N$1+1,0)</f>
        <v>0</v>
      </c>
      <c r="O303" s="388">
        <f ca="1">VLOOKUP($C$303,[68]납품수량!$A$2:$AH$156,O$1+1,0)</f>
        <v>0</v>
      </c>
      <c r="P303" s="388">
        <f ca="1">VLOOKUP($C$303,[68]납품수량!$A$2:$AH$156,P$1+1,0)</f>
        <v>0</v>
      </c>
      <c r="Q303" s="388">
        <f ca="1">VLOOKUP($C$303,[68]납품수량!$A$2:$AH$156,Q$1+1,0)</f>
        <v>0</v>
      </c>
      <c r="R303" s="388">
        <f ca="1">VLOOKUP($C$303,[68]납품수량!$A$2:$AH$156,R$1+1,0)</f>
        <v>0</v>
      </c>
      <c r="S303" s="388">
        <f ca="1">VLOOKUP($C$303,[68]납품수량!$A$2:$AH$156,S$1+1,0)</f>
        <v>0</v>
      </c>
      <c r="T303" s="388">
        <f ca="1">VLOOKUP($C$303,[68]납품수량!$A$2:$AH$156,T$1+1,0)</f>
        <v>0</v>
      </c>
      <c r="U303" s="388">
        <f ca="1">VLOOKUP($C$303,[68]납품수량!$A$2:$AH$156,U$1+1,0)</f>
        <v>0</v>
      </c>
      <c r="V303" s="388">
        <f ca="1">VLOOKUP($C$303,[68]납품수량!$A$2:$AH$156,V$1+1,0)</f>
        <v>0</v>
      </c>
      <c r="W303" s="388">
        <f ca="1">VLOOKUP($C$303,[68]납품수량!$A$2:$AH$156,W$1+1,0)</f>
        <v>0</v>
      </c>
      <c r="X303" s="388">
        <f ca="1">VLOOKUP($C$303,[68]납품수량!$A$2:$AH$156,X$1+1,0)</f>
        <v>0</v>
      </c>
      <c r="Y303" s="388">
        <f ca="1">VLOOKUP($C$303,[68]납품수량!$A$2:$AH$156,Y$1+1,0)</f>
        <v>0</v>
      </c>
      <c r="Z303" s="388">
        <f ca="1">VLOOKUP($C$303,[68]납품수량!$A$2:$AH$156,Z$1+1,0)</f>
        <v>0</v>
      </c>
      <c r="AA303" s="388">
        <f ca="1">VLOOKUP($C$303,[68]납품수량!$A$2:$AH$156,AA$1+1,0)</f>
        <v>0</v>
      </c>
      <c r="AB303" s="388">
        <f ca="1">VLOOKUP($C$303,[68]납품수량!$A$2:$AH$156,AB$1+1,0)</f>
        <v>0</v>
      </c>
      <c r="AC303" s="388">
        <f ca="1">VLOOKUP($C$303,[68]납품수량!$A$2:$AH$156,AC$1+1,0)</f>
        <v>0</v>
      </c>
      <c r="AD303" s="388">
        <f ca="1">VLOOKUP($C$303,[68]납품수량!$A$2:$AH$156,AD$1+1,0)</f>
        <v>0</v>
      </c>
      <c r="AE303" s="388">
        <f ca="1">VLOOKUP($C$303,[68]납품수량!$A$2:$AH$156,AE$1+1,0)</f>
        <v>0</v>
      </c>
      <c r="AF303" s="388">
        <f ca="1">VLOOKUP($C$303,[68]납품수량!$A$2:$AH$156,AF$1+1,0)</f>
        <v>0</v>
      </c>
      <c r="AG303" s="388">
        <f ca="1">VLOOKUP($C$303,[68]납품수량!$A$2:$AH$156,AG$1+1,0)</f>
        <v>0</v>
      </c>
      <c r="AH303" s="388">
        <f ca="1">VLOOKUP($C$303,[68]납품수량!$A$2:$AH$156,AH$1+1,0)</f>
        <v>0</v>
      </c>
      <c r="AI303" s="388">
        <f ca="1">VLOOKUP($C$303,[68]납품수량!$A$2:$AH$156,AI$1+1,0)</f>
        <v>0</v>
      </c>
      <c r="AJ303" s="388">
        <f ca="1">VLOOKUP($C$303,[68]납품수량!$A$2:$AH$156,AJ$1+1,0)</f>
        <v>0</v>
      </c>
      <c r="AK303" s="388">
        <f ca="1">VLOOKUP($C$303,[68]납품수량!$A$2:$AH$156,AK$1+1,0)</f>
        <v>0</v>
      </c>
      <c r="AL303" s="388">
        <f t="shared" ca="1" si="279"/>
        <v>0</v>
      </c>
      <c r="AM303" s="389">
        <f t="shared" ca="1" si="274"/>
        <v>0</v>
      </c>
      <c r="AO303" s="370">
        <f t="shared" ref="AO303:BS303" ca="1" si="321">$F$303*G303</f>
        <v>0</v>
      </c>
      <c r="AP303" s="370">
        <f t="shared" ca="1" si="321"/>
        <v>0</v>
      </c>
      <c r="AQ303" s="370">
        <f t="shared" ca="1" si="321"/>
        <v>0</v>
      </c>
      <c r="AR303" s="370">
        <f t="shared" ca="1" si="321"/>
        <v>0</v>
      </c>
      <c r="AS303" s="370">
        <f t="shared" ca="1" si="321"/>
        <v>0</v>
      </c>
      <c r="AT303" s="370">
        <f t="shared" ca="1" si="321"/>
        <v>0</v>
      </c>
      <c r="AU303" s="370">
        <f t="shared" ca="1" si="321"/>
        <v>0</v>
      </c>
      <c r="AV303" s="370">
        <f t="shared" ca="1" si="321"/>
        <v>0</v>
      </c>
      <c r="AW303" s="370">
        <f t="shared" ca="1" si="321"/>
        <v>0</v>
      </c>
      <c r="AX303" s="370">
        <f t="shared" ca="1" si="321"/>
        <v>0</v>
      </c>
      <c r="AY303" s="370">
        <f t="shared" ca="1" si="321"/>
        <v>0</v>
      </c>
      <c r="AZ303" s="370">
        <f t="shared" ca="1" si="321"/>
        <v>0</v>
      </c>
      <c r="BA303" s="370">
        <f t="shared" ca="1" si="321"/>
        <v>0</v>
      </c>
      <c r="BB303" s="370">
        <f t="shared" ca="1" si="321"/>
        <v>0</v>
      </c>
      <c r="BC303" s="370">
        <f t="shared" ca="1" si="321"/>
        <v>0</v>
      </c>
      <c r="BD303" s="370">
        <f t="shared" ca="1" si="321"/>
        <v>0</v>
      </c>
      <c r="BE303" s="370">
        <f t="shared" ca="1" si="321"/>
        <v>0</v>
      </c>
      <c r="BF303" s="370">
        <f t="shared" ca="1" si="321"/>
        <v>0</v>
      </c>
      <c r="BG303" s="370">
        <f t="shared" ca="1" si="321"/>
        <v>0</v>
      </c>
      <c r="BH303" s="370">
        <f t="shared" ca="1" si="321"/>
        <v>0</v>
      </c>
      <c r="BI303" s="370">
        <f t="shared" ca="1" si="321"/>
        <v>0</v>
      </c>
      <c r="BJ303" s="370">
        <f t="shared" ca="1" si="321"/>
        <v>0</v>
      </c>
      <c r="BK303" s="370">
        <f t="shared" ca="1" si="321"/>
        <v>0</v>
      </c>
      <c r="BL303" s="370">
        <f t="shared" ca="1" si="321"/>
        <v>0</v>
      </c>
      <c r="BM303" s="370">
        <f t="shared" ca="1" si="321"/>
        <v>0</v>
      </c>
      <c r="BN303" s="370">
        <f t="shared" ca="1" si="321"/>
        <v>0</v>
      </c>
      <c r="BO303" s="370">
        <f t="shared" ca="1" si="321"/>
        <v>0</v>
      </c>
      <c r="BP303" s="370">
        <f t="shared" ca="1" si="321"/>
        <v>0</v>
      </c>
      <c r="BQ303" s="370">
        <f t="shared" ca="1" si="321"/>
        <v>0</v>
      </c>
      <c r="BR303" s="370">
        <f t="shared" ca="1" si="321"/>
        <v>0</v>
      </c>
      <c r="BS303" s="370">
        <f t="shared" ca="1" si="321"/>
        <v>0</v>
      </c>
      <c r="BT303" s="369">
        <f t="shared" ca="1" si="276"/>
        <v>0</v>
      </c>
    </row>
    <row r="304" spans="1:72">
      <c r="A304" s="70" t="s">
        <v>1323</v>
      </c>
      <c r="B304" s="660"/>
      <c r="C304" s="367" t="s">
        <v>85</v>
      </c>
      <c r="D304" s="367" t="s">
        <v>890</v>
      </c>
      <c r="E304" s="417" t="s">
        <v>889</v>
      </c>
      <c r="F304" s="401"/>
      <c r="G304" s="388">
        <f ca="1">VLOOKUP($C$304,[68]납품수량!$A$2:$AH$156,G$1+1,0)</f>
        <v>0</v>
      </c>
      <c r="H304" s="388">
        <f ca="1">VLOOKUP($C$304,[68]납품수량!$A$2:$AH$156,H$1+1,0)</f>
        <v>0</v>
      </c>
      <c r="I304" s="388">
        <f ca="1">VLOOKUP($C$304,[68]납품수량!$A$2:$AH$156,I$1+1,0)</f>
        <v>0</v>
      </c>
      <c r="J304" s="388">
        <f ca="1">VLOOKUP($C$304,[68]납품수량!$A$2:$AH$156,J$1+1,0)</f>
        <v>0</v>
      </c>
      <c r="K304" s="388">
        <f ca="1">VLOOKUP($C$304,[68]납품수량!$A$2:$AH$156,K$1+1,0)</f>
        <v>0</v>
      </c>
      <c r="L304" s="388">
        <f ca="1">VLOOKUP($C$304,[68]납품수량!$A$2:$AH$156,L$1+1,0)</f>
        <v>0</v>
      </c>
      <c r="M304" s="388">
        <f ca="1">VLOOKUP($C$304,[68]납품수량!$A$2:$AH$156,M$1+1,0)</f>
        <v>0</v>
      </c>
      <c r="N304" s="388">
        <f ca="1">VLOOKUP($C$304,[68]납품수량!$A$2:$AH$156,N$1+1,0)</f>
        <v>0</v>
      </c>
      <c r="O304" s="388">
        <f ca="1">VLOOKUP($C$304,[68]납품수량!$A$2:$AH$156,O$1+1,0)</f>
        <v>0</v>
      </c>
      <c r="P304" s="388">
        <f ca="1">VLOOKUP($C$304,[68]납품수량!$A$2:$AH$156,P$1+1,0)</f>
        <v>0</v>
      </c>
      <c r="Q304" s="388">
        <f ca="1">VLOOKUP($C$304,[68]납품수량!$A$2:$AH$156,Q$1+1,0)</f>
        <v>0</v>
      </c>
      <c r="R304" s="388">
        <f ca="1">VLOOKUP($C$304,[68]납품수량!$A$2:$AH$156,R$1+1,0)</f>
        <v>0</v>
      </c>
      <c r="S304" s="388">
        <f ca="1">VLOOKUP($C$304,[68]납품수량!$A$2:$AH$156,S$1+1,0)</f>
        <v>0</v>
      </c>
      <c r="T304" s="388">
        <f ca="1">VLOOKUP($C$304,[68]납품수량!$A$2:$AH$156,T$1+1,0)</f>
        <v>0</v>
      </c>
      <c r="U304" s="388">
        <f ca="1">VLOOKUP($C$304,[68]납품수량!$A$2:$AH$156,U$1+1,0)</f>
        <v>0</v>
      </c>
      <c r="V304" s="388">
        <f ca="1">VLOOKUP($C$304,[68]납품수량!$A$2:$AH$156,V$1+1,0)</f>
        <v>0</v>
      </c>
      <c r="W304" s="388">
        <f ca="1">VLOOKUP($C$304,[68]납품수량!$A$2:$AH$156,W$1+1,0)</f>
        <v>0</v>
      </c>
      <c r="X304" s="388">
        <f ca="1">VLOOKUP($C$304,[68]납품수량!$A$2:$AH$156,X$1+1,0)</f>
        <v>0</v>
      </c>
      <c r="Y304" s="388">
        <f ca="1">VLOOKUP($C$304,[68]납품수량!$A$2:$AH$156,Y$1+1,0)</f>
        <v>0</v>
      </c>
      <c r="Z304" s="388">
        <f ca="1">VLOOKUP($C$304,[68]납품수량!$A$2:$AH$156,Z$1+1,0)</f>
        <v>0</v>
      </c>
      <c r="AA304" s="388">
        <f ca="1">VLOOKUP($C$304,[68]납품수량!$A$2:$AH$156,AA$1+1,0)</f>
        <v>0</v>
      </c>
      <c r="AB304" s="388">
        <f ca="1">VLOOKUP($C$304,[68]납품수량!$A$2:$AH$156,AB$1+1,0)</f>
        <v>0</v>
      </c>
      <c r="AC304" s="388">
        <f ca="1">VLOOKUP($C$304,[68]납품수량!$A$2:$AH$156,AC$1+1,0)</f>
        <v>0</v>
      </c>
      <c r="AD304" s="388">
        <f ca="1">VLOOKUP($C$304,[68]납품수량!$A$2:$AH$156,AD$1+1,0)</f>
        <v>0</v>
      </c>
      <c r="AE304" s="388">
        <f ca="1">VLOOKUP($C$304,[68]납품수량!$A$2:$AH$156,AE$1+1,0)</f>
        <v>0</v>
      </c>
      <c r="AF304" s="388">
        <f ca="1">VLOOKUP($C$304,[68]납품수량!$A$2:$AH$156,AF$1+1,0)</f>
        <v>0</v>
      </c>
      <c r="AG304" s="388">
        <f ca="1">VLOOKUP($C$304,[68]납품수량!$A$2:$AH$156,AG$1+1,0)</f>
        <v>0</v>
      </c>
      <c r="AH304" s="388">
        <f ca="1">VLOOKUP($C$304,[68]납품수량!$A$2:$AH$156,AH$1+1,0)</f>
        <v>0</v>
      </c>
      <c r="AI304" s="388">
        <f ca="1">VLOOKUP($C$304,[68]납품수량!$A$2:$AH$156,AI$1+1,0)</f>
        <v>0</v>
      </c>
      <c r="AJ304" s="388">
        <f ca="1">VLOOKUP($C$304,[68]납품수량!$A$2:$AH$156,AJ$1+1,0)</f>
        <v>0</v>
      </c>
      <c r="AK304" s="388">
        <f ca="1">VLOOKUP($C$304,[68]납품수량!$A$2:$AH$156,AK$1+1,0)</f>
        <v>0</v>
      </c>
      <c r="AL304" s="388">
        <f t="shared" ca="1" si="279"/>
        <v>0</v>
      </c>
      <c r="AM304" s="389">
        <f t="shared" ca="1" si="274"/>
        <v>0</v>
      </c>
      <c r="AO304" s="370">
        <f t="shared" ref="AO304:BS304" ca="1" si="322">$F$304*G304</f>
        <v>0</v>
      </c>
      <c r="AP304" s="370">
        <f t="shared" ca="1" si="322"/>
        <v>0</v>
      </c>
      <c r="AQ304" s="370">
        <f t="shared" ca="1" si="322"/>
        <v>0</v>
      </c>
      <c r="AR304" s="370">
        <f t="shared" ca="1" si="322"/>
        <v>0</v>
      </c>
      <c r="AS304" s="370">
        <f t="shared" ca="1" si="322"/>
        <v>0</v>
      </c>
      <c r="AT304" s="370">
        <f t="shared" ca="1" si="322"/>
        <v>0</v>
      </c>
      <c r="AU304" s="370">
        <f t="shared" ca="1" si="322"/>
        <v>0</v>
      </c>
      <c r="AV304" s="370">
        <f t="shared" ca="1" si="322"/>
        <v>0</v>
      </c>
      <c r="AW304" s="370">
        <f t="shared" ca="1" si="322"/>
        <v>0</v>
      </c>
      <c r="AX304" s="370">
        <f t="shared" ca="1" si="322"/>
        <v>0</v>
      </c>
      <c r="AY304" s="370">
        <f t="shared" ca="1" si="322"/>
        <v>0</v>
      </c>
      <c r="AZ304" s="370">
        <f t="shared" ca="1" si="322"/>
        <v>0</v>
      </c>
      <c r="BA304" s="370">
        <f t="shared" ca="1" si="322"/>
        <v>0</v>
      </c>
      <c r="BB304" s="370">
        <f t="shared" ca="1" si="322"/>
        <v>0</v>
      </c>
      <c r="BC304" s="370">
        <f t="shared" ca="1" si="322"/>
        <v>0</v>
      </c>
      <c r="BD304" s="370">
        <f t="shared" ca="1" si="322"/>
        <v>0</v>
      </c>
      <c r="BE304" s="370">
        <f t="shared" ca="1" si="322"/>
        <v>0</v>
      </c>
      <c r="BF304" s="370">
        <f t="shared" ca="1" si="322"/>
        <v>0</v>
      </c>
      <c r="BG304" s="370">
        <f t="shared" ca="1" si="322"/>
        <v>0</v>
      </c>
      <c r="BH304" s="370">
        <f t="shared" ca="1" si="322"/>
        <v>0</v>
      </c>
      <c r="BI304" s="370">
        <f t="shared" ca="1" si="322"/>
        <v>0</v>
      </c>
      <c r="BJ304" s="370">
        <f t="shared" ca="1" si="322"/>
        <v>0</v>
      </c>
      <c r="BK304" s="370">
        <f t="shared" ca="1" si="322"/>
        <v>0</v>
      </c>
      <c r="BL304" s="370">
        <f t="shared" ca="1" si="322"/>
        <v>0</v>
      </c>
      <c r="BM304" s="370">
        <f t="shared" ca="1" si="322"/>
        <v>0</v>
      </c>
      <c r="BN304" s="370">
        <f t="shared" ca="1" si="322"/>
        <v>0</v>
      </c>
      <c r="BO304" s="370">
        <f t="shared" ca="1" si="322"/>
        <v>0</v>
      </c>
      <c r="BP304" s="370">
        <f t="shared" ca="1" si="322"/>
        <v>0</v>
      </c>
      <c r="BQ304" s="370">
        <f t="shared" ca="1" si="322"/>
        <v>0</v>
      </c>
      <c r="BR304" s="370">
        <f t="shared" ca="1" si="322"/>
        <v>0</v>
      </c>
      <c r="BS304" s="370">
        <f t="shared" ca="1" si="322"/>
        <v>0</v>
      </c>
      <c r="BT304" s="369">
        <f t="shared" ca="1" si="276"/>
        <v>0</v>
      </c>
    </row>
    <row r="305" spans="1:72">
      <c r="A305" s="70" t="s">
        <v>1323</v>
      </c>
      <c r="B305" s="660"/>
      <c r="C305" s="367" t="s">
        <v>144</v>
      </c>
      <c r="D305" s="367" t="s">
        <v>850</v>
      </c>
      <c r="E305" s="417" t="s">
        <v>802</v>
      </c>
      <c r="F305" s="401"/>
      <c r="G305" s="388">
        <f ca="1">VLOOKUP($C$305,[68]납품수량!$A$2:$AH$156,G$1+1,0)</f>
        <v>0</v>
      </c>
      <c r="H305" s="388">
        <f ca="1">VLOOKUP($C$305,[68]납품수량!$A$2:$AH$156,H$1+1,0)</f>
        <v>0</v>
      </c>
      <c r="I305" s="388">
        <f ca="1">VLOOKUP($C$305,[68]납품수량!$A$2:$AH$156,I$1+1,0)</f>
        <v>0</v>
      </c>
      <c r="J305" s="388">
        <f ca="1">VLOOKUP($C$305,[68]납품수량!$A$2:$AH$156,J$1+1,0)</f>
        <v>0</v>
      </c>
      <c r="K305" s="388">
        <f ca="1">VLOOKUP($C$305,[68]납품수량!$A$2:$AH$156,K$1+1,0)</f>
        <v>0</v>
      </c>
      <c r="L305" s="388">
        <f ca="1">VLOOKUP($C$305,[68]납품수량!$A$2:$AH$156,L$1+1,0)</f>
        <v>0</v>
      </c>
      <c r="M305" s="388">
        <f ca="1">VLOOKUP($C$305,[68]납품수량!$A$2:$AH$156,M$1+1,0)</f>
        <v>0</v>
      </c>
      <c r="N305" s="388">
        <f ca="1">VLOOKUP($C$305,[68]납품수량!$A$2:$AH$156,N$1+1,0)</f>
        <v>0</v>
      </c>
      <c r="O305" s="388">
        <f ca="1">VLOOKUP($C$305,[68]납품수량!$A$2:$AH$156,O$1+1,0)</f>
        <v>0</v>
      </c>
      <c r="P305" s="388">
        <f ca="1">VLOOKUP($C$305,[68]납품수량!$A$2:$AH$156,P$1+1,0)</f>
        <v>0</v>
      </c>
      <c r="Q305" s="388">
        <f ca="1">VLOOKUP($C$305,[68]납품수량!$A$2:$AH$156,Q$1+1,0)</f>
        <v>0</v>
      </c>
      <c r="R305" s="388">
        <f ca="1">VLOOKUP($C$305,[68]납품수량!$A$2:$AH$156,R$1+1,0)</f>
        <v>0</v>
      </c>
      <c r="S305" s="388">
        <f ca="1">VLOOKUP($C$305,[68]납품수량!$A$2:$AH$156,S$1+1,0)</f>
        <v>0</v>
      </c>
      <c r="T305" s="388">
        <f ca="1">VLOOKUP($C$305,[68]납품수량!$A$2:$AH$156,T$1+1,0)</f>
        <v>0</v>
      </c>
      <c r="U305" s="388">
        <f ca="1">VLOOKUP($C$305,[68]납품수량!$A$2:$AH$156,U$1+1,0)</f>
        <v>0</v>
      </c>
      <c r="V305" s="388">
        <f ca="1">VLOOKUP($C$305,[68]납품수량!$A$2:$AH$156,V$1+1,0)</f>
        <v>0</v>
      </c>
      <c r="W305" s="388">
        <f ca="1">VLOOKUP($C$305,[68]납품수량!$A$2:$AH$156,W$1+1,0)</f>
        <v>0</v>
      </c>
      <c r="X305" s="388">
        <f ca="1">VLOOKUP($C$305,[68]납품수량!$A$2:$AH$156,X$1+1,0)</f>
        <v>0</v>
      </c>
      <c r="Y305" s="388">
        <f ca="1">VLOOKUP($C$305,[68]납품수량!$A$2:$AH$156,Y$1+1,0)</f>
        <v>0</v>
      </c>
      <c r="Z305" s="388">
        <f ca="1">VLOOKUP($C$305,[68]납품수량!$A$2:$AH$156,Z$1+1,0)</f>
        <v>0</v>
      </c>
      <c r="AA305" s="388">
        <f ca="1">VLOOKUP($C$305,[68]납품수량!$A$2:$AH$156,AA$1+1,0)</f>
        <v>0</v>
      </c>
      <c r="AB305" s="388">
        <f ca="1">VLOOKUP($C$305,[68]납품수량!$A$2:$AH$156,AB$1+1,0)</f>
        <v>0</v>
      </c>
      <c r="AC305" s="388">
        <f ca="1">VLOOKUP($C$305,[68]납품수량!$A$2:$AH$156,AC$1+1,0)</f>
        <v>0</v>
      </c>
      <c r="AD305" s="388">
        <f ca="1">VLOOKUP($C$305,[68]납품수량!$A$2:$AH$156,AD$1+1,0)</f>
        <v>0</v>
      </c>
      <c r="AE305" s="388">
        <f ca="1">VLOOKUP($C$305,[68]납품수량!$A$2:$AH$156,AE$1+1,0)</f>
        <v>0</v>
      </c>
      <c r="AF305" s="388">
        <f ca="1">VLOOKUP($C$305,[68]납품수량!$A$2:$AH$156,AF$1+1,0)</f>
        <v>0</v>
      </c>
      <c r="AG305" s="388">
        <f ca="1">VLOOKUP($C$305,[68]납품수량!$A$2:$AH$156,AG$1+1,0)</f>
        <v>0</v>
      </c>
      <c r="AH305" s="388">
        <f ca="1">VLOOKUP($C$305,[68]납품수량!$A$2:$AH$156,AH$1+1,0)</f>
        <v>0</v>
      </c>
      <c r="AI305" s="388">
        <f ca="1">VLOOKUP($C$305,[68]납품수량!$A$2:$AH$156,AI$1+1,0)</f>
        <v>0</v>
      </c>
      <c r="AJ305" s="388">
        <f ca="1">VLOOKUP($C$305,[68]납품수량!$A$2:$AH$156,AJ$1+1,0)</f>
        <v>0</v>
      </c>
      <c r="AK305" s="388">
        <f ca="1">VLOOKUP($C$305,[68]납품수량!$A$2:$AH$156,AK$1+1,0)</f>
        <v>0</v>
      </c>
      <c r="AL305" s="388">
        <f t="shared" ca="1" si="279"/>
        <v>0</v>
      </c>
      <c r="AM305" s="389">
        <f t="shared" ca="1" si="274"/>
        <v>0</v>
      </c>
      <c r="AO305" s="370">
        <f t="shared" ref="AO305:BS305" ca="1" si="323">$F$305*G305</f>
        <v>0</v>
      </c>
      <c r="AP305" s="370">
        <f t="shared" ca="1" si="323"/>
        <v>0</v>
      </c>
      <c r="AQ305" s="370">
        <f t="shared" ca="1" si="323"/>
        <v>0</v>
      </c>
      <c r="AR305" s="370">
        <f t="shared" ca="1" si="323"/>
        <v>0</v>
      </c>
      <c r="AS305" s="370">
        <f t="shared" ca="1" si="323"/>
        <v>0</v>
      </c>
      <c r="AT305" s="370">
        <f t="shared" ca="1" si="323"/>
        <v>0</v>
      </c>
      <c r="AU305" s="370">
        <f t="shared" ca="1" si="323"/>
        <v>0</v>
      </c>
      <c r="AV305" s="370">
        <f t="shared" ca="1" si="323"/>
        <v>0</v>
      </c>
      <c r="AW305" s="370">
        <f t="shared" ca="1" si="323"/>
        <v>0</v>
      </c>
      <c r="AX305" s="370">
        <f t="shared" ca="1" si="323"/>
        <v>0</v>
      </c>
      <c r="AY305" s="370">
        <f t="shared" ca="1" si="323"/>
        <v>0</v>
      </c>
      <c r="AZ305" s="370">
        <f t="shared" ca="1" si="323"/>
        <v>0</v>
      </c>
      <c r="BA305" s="370">
        <f t="shared" ca="1" si="323"/>
        <v>0</v>
      </c>
      <c r="BB305" s="370">
        <f t="shared" ca="1" si="323"/>
        <v>0</v>
      </c>
      <c r="BC305" s="370">
        <f t="shared" ca="1" si="323"/>
        <v>0</v>
      </c>
      <c r="BD305" s="370">
        <f t="shared" ca="1" si="323"/>
        <v>0</v>
      </c>
      <c r="BE305" s="370">
        <f t="shared" ca="1" si="323"/>
        <v>0</v>
      </c>
      <c r="BF305" s="370">
        <f t="shared" ca="1" si="323"/>
        <v>0</v>
      </c>
      <c r="BG305" s="370">
        <f t="shared" ca="1" si="323"/>
        <v>0</v>
      </c>
      <c r="BH305" s="370">
        <f t="shared" ca="1" si="323"/>
        <v>0</v>
      </c>
      <c r="BI305" s="370">
        <f t="shared" ca="1" si="323"/>
        <v>0</v>
      </c>
      <c r="BJ305" s="370">
        <f t="shared" ca="1" si="323"/>
        <v>0</v>
      </c>
      <c r="BK305" s="370">
        <f t="shared" ca="1" si="323"/>
        <v>0</v>
      </c>
      <c r="BL305" s="370">
        <f t="shared" ca="1" si="323"/>
        <v>0</v>
      </c>
      <c r="BM305" s="370">
        <f t="shared" ca="1" si="323"/>
        <v>0</v>
      </c>
      <c r="BN305" s="370">
        <f t="shared" ca="1" si="323"/>
        <v>0</v>
      </c>
      <c r="BO305" s="370">
        <f t="shared" ca="1" si="323"/>
        <v>0</v>
      </c>
      <c r="BP305" s="370">
        <f t="shared" ca="1" si="323"/>
        <v>0</v>
      </c>
      <c r="BQ305" s="370">
        <f t="shared" ca="1" si="323"/>
        <v>0</v>
      </c>
      <c r="BR305" s="370">
        <f t="shared" ca="1" si="323"/>
        <v>0</v>
      </c>
      <c r="BS305" s="370">
        <f t="shared" ca="1" si="323"/>
        <v>0</v>
      </c>
      <c r="BT305" s="369">
        <f t="shared" ca="1" si="276"/>
        <v>0</v>
      </c>
    </row>
    <row r="306" spans="1:72">
      <c r="A306" s="70" t="s">
        <v>1323</v>
      </c>
      <c r="B306" s="660"/>
      <c r="C306" s="367" t="s">
        <v>145</v>
      </c>
      <c r="D306" s="367" t="s">
        <v>849</v>
      </c>
      <c r="E306" s="417" t="s">
        <v>802</v>
      </c>
      <c r="F306" s="401"/>
      <c r="G306" s="388">
        <f ca="1">VLOOKUP($C$306,[68]납품수량!$A$2:$AH$156,G$1+1,0)</f>
        <v>0</v>
      </c>
      <c r="H306" s="388">
        <f ca="1">VLOOKUP($C$306,[68]납품수량!$A$2:$AH$156,H$1+1,0)</f>
        <v>0</v>
      </c>
      <c r="I306" s="388">
        <f ca="1">VLOOKUP($C$306,[68]납품수량!$A$2:$AH$156,I$1+1,0)</f>
        <v>0</v>
      </c>
      <c r="J306" s="388">
        <f ca="1">VLOOKUP($C$306,[68]납품수량!$A$2:$AH$156,J$1+1,0)</f>
        <v>0</v>
      </c>
      <c r="K306" s="388">
        <f ca="1">VLOOKUP($C$306,[68]납품수량!$A$2:$AH$156,K$1+1,0)</f>
        <v>0</v>
      </c>
      <c r="L306" s="388">
        <f ca="1">VLOOKUP($C$306,[68]납품수량!$A$2:$AH$156,L$1+1,0)</f>
        <v>0</v>
      </c>
      <c r="M306" s="388">
        <f ca="1">VLOOKUP($C$306,[68]납품수량!$A$2:$AH$156,M$1+1,0)</f>
        <v>0</v>
      </c>
      <c r="N306" s="388">
        <f ca="1">VLOOKUP($C$306,[68]납품수량!$A$2:$AH$156,N$1+1,0)</f>
        <v>0</v>
      </c>
      <c r="O306" s="388">
        <f ca="1">VLOOKUP($C$306,[68]납품수량!$A$2:$AH$156,O$1+1,0)</f>
        <v>0</v>
      </c>
      <c r="P306" s="388">
        <f ca="1">VLOOKUP($C$306,[68]납품수량!$A$2:$AH$156,P$1+1,0)</f>
        <v>0</v>
      </c>
      <c r="Q306" s="388">
        <f ca="1">VLOOKUP($C$306,[68]납품수량!$A$2:$AH$156,Q$1+1,0)</f>
        <v>0</v>
      </c>
      <c r="R306" s="388">
        <f ca="1">VLOOKUP($C$306,[68]납품수량!$A$2:$AH$156,R$1+1,0)</f>
        <v>0</v>
      </c>
      <c r="S306" s="388">
        <f ca="1">VLOOKUP($C$306,[68]납품수량!$A$2:$AH$156,S$1+1,0)</f>
        <v>0</v>
      </c>
      <c r="T306" s="388">
        <f ca="1">VLOOKUP($C$306,[68]납품수량!$A$2:$AH$156,T$1+1,0)</f>
        <v>0</v>
      </c>
      <c r="U306" s="388">
        <f ca="1">VLOOKUP($C$306,[68]납품수량!$A$2:$AH$156,U$1+1,0)</f>
        <v>0</v>
      </c>
      <c r="V306" s="388">
        <f ca="1">VLOOKUP($C$306,[68]납품수량!$A$2:$AH$156,V$1+1,0)</f>
        <v>0</v>
      </c>
      <c r="W306" s="388">
        <f ca="1">VLOOKUP($C$306,[68]납품수량!$A$2:$AH$156,W$1+1,0)</f>
        <v>0</v>
      </c>
      <c r="X306" s="388">
        <f ca="1">VLOOKUP($C$306,[68]납품수량!$A$2:$AH$156,X$1+1,0)</f>
        <v>0</v>
      </c>
      <c r="Y306" s="388">
        <f ca="1">VLOOKUP($C$306,[68]납품수량!$A$2:$AH$156,Y$1+1,0)</f>
        <v>0</v>
      </c>
      <c r="Z306" s="388">
        <f ca="1">VLOOKUP($C$306,[68]납품수량!$A$2:$AH$156,Z$1+1,0)</f>
        <v>0</v>
      </c>
      <c r="AA306" s="388">
        <f ca="1">VLOOKUP($C$306,[68]납품수량!$A$2:$AH$156,AA$1+1,0)</f>
        <v>0</v>
      </c>
      <c r="AB306" s="388">
        <f ca="1">VLOOKUP($C$306,[68]납품수량!$A$2:$AH$156,AB$1+1,0)</f>
        <v>0</v>
      </c>
      <c r="AC306" s="388">
        <f ca="1">VLOOKUP($C$306,[68]납품수량!$A$2:$AH$156,AC$1+1,0)</f>
        <v>0</v>
      </c>
      <c r="AD306" s="388">
        <f ca="1">VLOOKUP($C$306,[68]납품수량!$A$2:$AH$156,AD$1+1,0)</f>
        <v>0</v>
      </c>
      <c r="AE306" s="388">
        <f ca="1">VLOOKUP($C$306,[68]납품수량!$A$2:$AH$156,AE$1+1,0)</f>
        <v>0</v>
      </c>
      <c r="AF306" s="388">
        <f ca="1">VLOOKUP($C$306,[68]납품수량!$A$2:$AH$156,AF$1+1,0)</f>
        <v>0</v>
      </c>
      <c r="AG306" s="388">
        <f ca="1">VLOOKUP($C$306,[68]납품수량!$A$2:$AH$156,AG$1+1,0)</f>
        <v>0</v>
      </c>
      <c r="AH306" s="388">
        <f ca="1">VLOOKUP($C$306,[68]납품수량!$A$2:$AH$156,AH$1+1,0)</f>
        <v>0</v>
      </c>
      <c r="AI306" s="388">
        <f ca="1">VLOOKUP($C$306,[68]납품수량!$A$2:$AH$156,AI$1+1,0)</f>
        <v>0</v>
      </c>
      <c r="AJ306" s="388">
        <f ca="1">VLOOKUP($C$306,[68]납품수량!$A$2:$AH$156,AJ$1+1,0)</f>
        <v>0</v>
      </c>
      <c r="AK306" s="388">
        <f ca="1">VLOOKUP($C$306,[68]납품수량!$A$2:$AH$156,AK$1+1,0)</f>
        <v>0</v>
      </c>
      <c r="AL306" s="388">
        <f t="shared" ca="1" si="279"/>
        <v>0</v>
      </c>
      <c r="AM306" s="389">
        <f t="shared" ca="1" si="274"/>
        <v>0</v>
      </c>
      <c r="AO306" s="370">
        <f t="shared" ref="AO306:BS306" ca="1" si="324">$F$306*G306</f>
        <v>0</v>
      </c>
      <c r="AP306" s="370">
        <f t="shared" ca="1" si="324"/>
        <v>0</v>
      </c>
      <c r="AQ306" s="370">
        <f t="shared" ca="1" si="324"/>
        <v>0</v>
      </c>
      <c r="AR306" s="370">
        <f t="shared" ca="1" si="324"/>
        <v>0</v>
      </c>
      <c r="AS306" s="370">
        <f t="shared" ca="1" si="324"/>
        <v>0</v>
      </c>
      <c r="AT306" s="370">
        <f t="shared" ca="1" si="324"/>
        <v>0</v>
      </c>
      <c r="AU306" s="370">
        <f t="shared" ca="1" si="324"/>
        <v>0</v>
      </c>
      <c r="AV306" s="370">
        <f t="shared" ca="1" si="324"/>
        <v>0</v>
      </c>
      <c r="AW306" s="370">
        <f t="shared" ca="1" si="324"/>
        <v>0</v>
      </c>
      <c r="AX306" s="370">
        <f t="shared" ca="1" si="324"/>
        <v>0</v>
      </c>
      <c r="AY306" s="370">
        <f t="shared" ca="1" si="324"/>
        <v>0</v>
      </c>
      <c r="AZ306" s="370">
        <f t="shared" ca="1" si="324"/>
        <v>0</v>
      </c>
      <c r="BA306" s="370">
        <f t="shared" ca="1" si="324"/>
        <v>0</v>
      </c>
      <c r="BB306" s="370">
        <f t="shared" ca="1" si="324"/>
        <v>0</v>
      </c>
      <c r="BC306" s="370">
        <f t="shared" ca="1" si="324"/>
        <v>0</v>
      </c>
      <c r="BD306" s="370">
        <f t="shared" ca="1" si="324"/>
        <v>0</v>
      </c>
      <c r="BE306" s="370">
        <f t="shared" ca="1" si="324"/>
        <v>0</v>
      </c>
      <c r="BF306" s="370">
        <f t="shared" ca="1" si="324"/>
        <v>0</v>
      </c>
      <c r="BG306" s="370">
        <f t="shared" ca="1" si="324"/>
        <v>0</v>
      </c>
      <c r="BH306" s="370">
        <f t="shared" ca="1" si="324"/>
        <v>0</v>
      </c>
      <c r="BI306" s="370">
        <f t="shared" ca="1" si="324"/>
        <v>0</v>
      </c>
      <c r="BJ306" s="370">
        <f t="shared" ca="1" si="324"/>
        <v>0</v>
      </c>
      <c r="BK306" s="370">
        <f t="shared" ca="1" si="324"/>
        <v>0</v>
      </c>
      <c r="BL306" s="370">
        <f t="shared" ca="1" si="324"/>
        <v>0</v>
      </c>
      <c r="BM306" s="370">
        <f t="shared" ca="1" si="324"/>
        <v>0</v>
      </c>
      <c r="BN306" s="370">
        <f t="shared" ca="1" si="324"/>
        <v>0</v>
      </c>
      <c r="BO306" s="370">
        <f t="shared" ca="1" si="324"/>
        <v>0</v>
      </c>
      <c r="BP306" s="370">
        <f t="shared" ca="1" si="324"/>
        <v>0</v>
      </c>
      <c r="BQ306" s="370">
        <f t="shared" ca="1" si="324"/>
        <v>0</v>
      </c>
      <c r="BR306" s="370">
        <f t="shared" ca="1" si="324"/>
        <v>0</v>
      </c>
      <c r="BS306" s="370">
        <f t="shared" ca="1" si="324"/>
        <v>0</v>
      </c>
      <c r="BT306" s="369">
        <f t="shared" ca="1" si="276"/>
        <v>0</v>
      </c>
    </row>
    <row r="307" spans="1:72">
      <c r="A307" s="70" t="s">
        <v>1323</v>
      </c>
      <c r="B307" s="660"/>
      <c r="C307" s="367" t="s">
        <v>146</v>
      </c>
      <c r="D307" s="367" t="s">
        <v>826</v>
      </c>
      <c r="E307" s="417" t="s">
        <v>802</v>
      </c>
      <c r="F307" s="401"/>
      <c r="G307" s="388">
        <f ca="1">VLOOKUP($C$307,[68]납품수량!$A$2:$AH$156,G$1+1,0)</f>
        <v>0</v>
      </c>
      <c r="H307" s="388">
        <f ca="1">VLOOKUP($C$307,[68]납품수량!$A$2:$AH$156,H$1+1,0)</f>
        <v>0</v>
      </c>
      <c r="I307" s="388">
        <f ca="1">VLOOKUP($C$307,[68]납품수량!$A$2:$AH$156,I$1+1,0)</f>
        <v>0</v>
      </c>
      <c r="J307" s="388">
        <f ca="1">VLOOKUP($C$307,[68]납품수량!$A$2:$AH$156,J$1+1,0)</f>
        <v>0</v>
      </c>
      <c r="K307" s="388">
        <f ca="1">VLOOKUP($C$307,[68]납품수량!$A$2:$AH$156,K$1+1,0)</f>
        <v>0</v>
      </c>
      <c r="L307" s="388">
        <f ca="1">VLOOKUP($C$307,[68]납품수량!$A$2:$AH$156,L$1+1,0)</f>
        <v>0</v>
      </c>
      <c r="M307" s="388">
        <f ca="1">VLOOKUP($C$307,[68]납품수량!$A$2:$AH$156,M$1+1,0)</f>
        <v>0</v>
      </c>
      <c r="N307" s="388">
        <f ca="1">VLOOKUP($C$307,[68]납품수량!$A$2:$AH$156,N$1+1,0)</f>
        <v>0</v>
      </c>
      <c r="O307" s="388">
        <f ca="1">VLOOKUP($C$307,[68]납품수량!$A$2:$AH$156,O$1+1,0)</f>
        <v>0</v>
      </c>
      <c r="P307" s="388">
        <f ca="1">VLOOKUP($C$307,[68]납품수량!$A$2:$AH$156,P$1+1,0)</f>
        <v>0</v>
      </c>
      <c r="Q307" s="388">
        <f ca="1">VLOOKUP($C$307,[68]납품수량!$A$2:$AH$156,Q$1+1,0)</f>
        <v>0</v>
      </c>
      <c r="R307" s="388">
        <f ca="1">VLOOKUP($C$307,[68]납품수량!$A$2:$AH$156,R$1+1,0)</f>
        <v>0</v>
      </c>
      <c r="S307" s="388">
        <f ca="1">VLOOKUP($C$307,[68]납품수량!$A$2:$AH$156,S$1+1,0)</f>
        <v>0</v>
      </c>
      <c r="T307" s="388">
        <f ca="1">VLOOKUP($C$307,[68]납품수량!$A$2:$AH$156,T$1+1,0)</f>
        <v>0</v>
      </c>
      <c r="U307" s="388">
        <f ca="1">VLOOKUP($C$307,[68]납품수량!$A$2:$AH$156,U$1+1,0)</f>
        <v>0</v>
      </c>
      <c r="V307" s="388">
        <f ca="1">VLOOKUP($C$307,[68]납품수량!$A$2:$AH$156,V$1+1,0)</f>
        <v>0</v>
      </c>
      <c r="W307" s="388">
        <f ca="1">VLOOKUP($C$307,[68]납품수량!$A$2:$AH$156,W$1+1,0)</f>
        <v>0</v>
      </c>
      <c r="X307" s="388">
        <f ca="1">VLOOKUP($C$307,[68]납품수량!$A$2:$AH$156,X$1+1,0)</f>
        <v>0</v>
      </c>
      <c r="Y307" s="388">
        <f ca="1">VLOOKUP($C$307,[68]납품수량!$A$2:$AH$156,Y$1+1,0)</f>
        <v>0</v>
      </c>
      <c r="Z307" s="388">
        <f ca="1">VLOOKUP($C$307,[68]납품수량!$A$2:$AH$156,Z$1+1,0)</f>
        <v>0</v>
      </c>
      <c r="AA307" s="388">
        <f ca="1">VLOOKUP($C$307,[68]납품수량!$A$2:$AH$156,AA$1+1,0)</f>
        <v>0</v>
      </c>
      <c r="AB307" s="388">
        <f ca="1">VLOOKUP($C$307,[68]납품수량!$A$2:$AH$156,AB$1+1,0)</f>
        <v>0</v>
      </c>
      <c r="AC307" s="388">
        <f ca="1">VLOOKUP($C$307,[68]납품수량!$A$2:$AH$156,AC$1+1,0)</f>
        <v>0</v>
      </c>
      <c r="AD307" s="388">
        <f ca="1">VLOOKUP($C$307,[68]납품수량!$A$2:$AH$156,AD$1+1,0)</f>
        <v>0</v>
      </c>
      <c r="AE307" s="388">
        <f ca="1">VLOOKUP($C$307,[68]납품수량!$A$2:$AH$156,AE$1+1,0)</f>
        <v>0</v>
      </c>
      <c r="AF307" s="388">
        <f ca="1">VLOOKUP($C$307,[68]납품수량!$A$2:$AH$156,AF$1+1,0)</f>
        <v>0</v>
      </c>
      <c r="AG307" s="388">
        <f ca="1">VLOOKUP($C$307,[68]납품수량!$A$2:$AH$156,AG$1+1,0)</f>
        <v>0</v>
      </c>
      <c r="AH307" s="388">
        <f ca="1">VLOOKUP($C$307,[68]납품수량!$A$2:$AH$156,AH$1+1,0)</f>
        <v>0</v>
      </c>
      <c r="AI307" s="388">
        <f ca="1">VLOOKUP($C$307,[68]납품수량!$A$2:$AH$156,AI$1+1,0)</f>
        <v>0</v>
      </c>
      <c r="AJ307" s="388">
        <f ca="1">VLOOKUP($C$307,[68]납품수량!$A$2:$AH$156,AJ$1+1,0)</f>
        <v>0</v>
      </c>
      <c r="AK307" s="388">
        <f ca="1">VLOOKUP($C$307,[68]납품수량!$A$2:$AH$156,AK$1+1,0)</f>
        <v>0</v>
      </c>
      <c r="AL307" s="388">
        <f t="shared" ca="1" si="279"/>
        <v>0</v>
      </c>
      <c r="AM307" s="389">
        <f t="shared" ca="1" si="274"/>
        <v>0</v>
      </c>
      <c r="AO307" s="370">
        <f t="shared" ref="AO307:BS307" ca="1" si="325">$F$307*G307</f>
        <v>0</v>
      </c>
      <c r="AP307" s="370">
        <f t="shared" ca="1" si="325"/>
        <v>0</v>
      </c>
      <c r="AQ307" s="370">
        <f t="shared" ca="1" si="325"/>
        <v>0</v>
      </c>
      <c r="AR307" s="370">
        <f t="shared" ca="1" si="325"/>
        <v>0</v>
      </c>
      <c r="AS307" s="370">
        <f t="shared" ca="1" si="325"/>
        <v>0</v>
      </c>
      <c r="AT307" s="370">
        <f t="shared" ca="1" si="325"/>
        <v>0</v>
      </c>
      <c r="AU307" s="370">
        <f t="shared" ca="1" si="325"/>
        <v>0</v>
      </c>
      <c r="AV307" s="370">
        <f t="shared" ca="1" si="325"/>
        <v>0</v>
      </c>
      <c r="AW307" s="370">
        <f t="shared" ca="1" si="325"/>
        <v>0</v>
      </c>
      <c r="AX307" s="370">
        <f t="shared" ca="1" si="325"/>
        <v>0</v>
      </c>
      <c r="AY307" s="370">
        <f t="shared" ca="1" si="325"/>
        <v>0</v>
      </c>
      <c r="AZ307" s="370">
        <f t="shared" ca="1" si="325"/>
        <v>0</v>
      </c>
      <c r="BA307" s="370">
        <f t="shared" ca="1" si="325"/>
        <v>0</v>
      </c>
      <c r="BB307" s="370">
        <f t="shared" ca="1" si="325"/>
        <v>0</v>
      </c>
      <c r="BC307" s="370">
        <f t="shared" ca="1" si="325"/>
        <v>0</v>
      </c>
      <c r="BD307" s="370">
        <f t="shared" ca="1" si="325"/>
        <v>0</v>
      </c>
      <c r="BE307" s="370">
        <f t="shared" ca="1" si="325"/>
        <v>0</v>
      </c>
      <c r="BF307" s="370">
        <f t="shared" ca="1" si="325"/>
        <v>0</v>
      </c>
      <c r="BG307" s="370">
        <f t="shared" ca="1" si="325"/>
        <v>0</v>
      </c>
      <c r="BH307" s="370">
        <f t="shared" ca="1" si="325"/>
        <v>0</v>
      </c>
      <c r="BI307" s="370">
        <f t="shared" ca="1" si="325"/>
        <v>0</v>
      </c>
      <c r="BJ307" s="370">
        <f t="shared" ca="1" si="325"/>
        <v>0</v>
      </c>
      <c r="BK307" s="370">
        <f t="shared" ca="1" si="325"/>
        <v>0</v>
      </c>
      <c r="BL307" s="370">
        <f t="shared" ca="1" si="325"/>
        <v>0</v>
      </c>
      <c r="BM307" s="370">
        <f t="shared" ca="1" si="325"/>
        <v>0</v>
      </c>
      <c r="BN307" s="370">
        <f t="shared" ca="1" si="325"/>
        <v>0</v>
      </c>
      <c r="BO307" s="370">
        <f t="shared" ca="1" si="325"/>
        <v>0</v>
      </c>
      <c r="BP307" s="370">
        <f t="shared" ca="1" si="325"/>
        <v>0</v>
      </c>
      <c r="BQ307" s="370">
        <f t="shared" ca="1" si="325"/>
        <v>0</v>
      </c>
      <c r="BR307" s="370">
        <f t="shared" ca="1" si="325"/>
        <v>0</v>
      </c>
      <c r="BS307" s="370">
        <f t="shared" ca="1" si="325"/>
        <v>0</v>
      </c>
      <c r="BT307" s="369">
        <f t="shared" ca="1" si="276"/>
        <v>0</v>
      </c>
    </row>
    <row r="308" spans="1:72">
      <c r="A308" s="70" t="s">
        <v>1323</v>
      </c>
      <c r="B308" s="660"/>
      <c r="C308" s="367" t="s">
        <v>19</v>
      </c>
      <c r="D308" s="367" t="s">
        <v>826</v>
      </c>
      <c r="E308" s="417" t="s">
        <v>804</v>
      </c>
      <c r="F308" s="401"/>
      <c r="G308" s="388">
        <f ca="1">VLOOKUP($C$308,[68]납품수량!$A$2:$AH$156,G$1+1,0)</f>
        <v>0</v>
      </c>
      <c r="H308" s="388">
        <f ca="1">VLOOKUP($C$308,[68]납품수량!$A$2:$AH$156,H$1+1,0)</f>
        <v>0</v>
      </c>
      <c r="I308" s="388">
        <f ca="1">VLOOKUP($C$308,[68]납품수량!$A$2:$AH$156,I$1+1,0)</f>
        <v>0</v>
      </c>
      <c r="J308" s="388">
        <f ca="1">VLOOKUP($C$308,[68]납품수량!$A$2:$AH$156,J$1+1,0)</f>
        <v>0</v>
      </c>
      <c r="K308" s="388">
        <f ca="1">VLOOKUP($C$308,[68]납품수량!$A$2:$AH$156,K$1+1,0)</f>
        <v>0</v>
      </c>
      <c r="L308" s="388">
        <f ca="1">VLOOKUP($C$308,[68]납품수량!$A$2:$AH$156,L$1+1,0)</f>
        <v>0</v>
      </c>
      <c r="M308" s="388">
        <f ca="1">VLOOKUP($C$308,[68]납품수량!$A$2:$AH$156,M$1+1,0)</f>
        <v>0</v>
      </c>
      <c r="N308" s="388">
        <f ca="1">VLOOKUP($C$308,[68]납품수량!$A$2:$AH$156,N$1+1,0)</f>
        <v>0</v>
      </c>
      <c r="O308" s="388">
        <f ca="1">VLOOKUP($C$308,[68]납품수량!$A$2:$AH$156,O$1+1,0)</f>
        <v>0</v>
      </c>
      <c r="P308" s="388">
        <f ca="1">VLOOKUP($C$308,[68]납품수량!$A$2:$AH$156,P$1+1,0)</f>
        <v>0</v>
      </c>
      <c r="Q308" s="388">
        <f ca="1">VLOOKUP($C$308,[68]납품수량!$A$2:$AH$156,Q$1+1,0)</f>
        <v>0</v>
      </c>
      <c r="R308" s="388">
        <f ca="1">VLOOKUP($C$308,[68]납품수량!$A$2:$AH$156,R$1+1,0)</f>
        <v>0</v>
      </c>
      <c r="S308" s="388">
        <f ca="1">VLOOKUP($C$308,[68]납품수량!$A$2:$AH$156,S$1+1,0)</f>
        <v>0</v>
      </c>
      <c r="T308" s="388">
        <f ca="1">VLOOKUP($C$308,[68]납품수량!$A$2:$AH$156,T$1+1,0)</f>
        <v>0</v>
      </c>
      <c r="U308" s="388">
        <f ca="1">VLOOKUP($C$308,[68]납품수량!$A$2:$AH$156,U$1+1,0)</f>
        <v>0</v>
      </c>
      <c r="V308" s="388">
        <f ca="1">VLOOKUP($C$308,[68]납품수량!$A$2:$AH$156,V$1+1,0)</f>
        <v>0</v>
      </c>
      <c r="W308" s="388">
        <f ca="1">VLOOKUP($C$308,[68]납품수량!$A$2:$AH$156,W$1+1,0)</f>
        <v>0</v>
      </c>
      <c r="X308" s="388">
        <f ca="1">VLOOKUP($C$308,[68]납품수량!$A$2:$AH$156,X$1+1,0)</f>
        <v>0</v>
      </c>
      <c r="Y308" s="388">
        <f ca="1">VLOOKUP($C$308,[68]납품수량!$A$2:$AH$156,Y$1+1,0)</f>
        <v>0</v>
      </c>
      <c r="Z308" s="388">
        <f ca="1">VLOOKUP($C$308,[68]납품수량!$A$2:$AH$156,Z$1+1,0)</f>
        <v>0</v>
      </c>
      <c r="AA308" s="388">
        <f ca="1">VLOOKUP($C$308,[68]납품수량!$A$2:$AH$156,AA$1+1,0)</f>
        <v>0</v>
      </c>
      <c r="AB308" s="388">
        <f ca="1">VLOOKUP($C$308,[68]납품수량!$A$2:$AH$156,AB$1+1,0)</f>
        <v>0</v>
      </c>
      <c r="AC308" s="388">
        <f ca="1">VLOOKUP($C$308,[68]납품수량!$A$2:$AH$156,AC$1+1,0)</f>
        <v>0</v>
      </c>
      <c r="AD308" s="388">
        <f ca="1">VLOOKUP($C$308,[68]납품수량!$A$2:$AH$156,AD$1+1,0)</f>
        <v>0</v>
      </c>
      <c r="AE308" s="388">
        <f ca="1">VLOOKUP($C$308,[68]납품수량!$A$2:$AH$156,AE$1+1,0)</f>
        <v>0</v>
      </c>
      <c r="AF308" s="388">
        <f ca="1">VLOOKUP($C$308,[68]납품수량!$A$2:$AH$156,AF$1+1,0)</f>
        <v>0</v>
      </c>
      <c r="AG308" s="388">
        <f ca="1">VLOOKUP($C$308,[68]납품수량!$A$2:$AH$156,AG$1+1,0)</f>
        <v>0</v>
      </c>
      <c r="AH308" s="388">
        <f ca="1">VLOOKUP($C$308,[68]납품수량!$A$2:$AH$156,AH$1+1,0)</f>
        <v>0</v>
      </c>
      <c r="AI308" s="388">
        <f ca="1">VLOOKUP($C$308,[68]납품수량!$A$2:$AH$156,AI$1+1,0)</f>
        <v>0</v>
      </c>
      <c r="AJ308" s="388">
        <f ca="1">VLOOKUP($C$308,[68]납품수량!$A$2:$AH$156,AJ$1+1,0)</f>
        <v>0</v>
      </c>
      <c r="AK308" s="388">
        <f ca="1">VLOOKUP($C$308,[68]납품수량!$A$2:$AH$156,AK$1+1,0)</f>
        <v>0</v>
      </c>
      <c r="AL308" s="388">
        <f t="shared" ca="1" si="279"/>
        <v>0</v>
      </c>
      <c r="AM308" s="389">
        <f t="shared" ca="1" si="274"/>
        <v>0</v>
      </c>
      <c r="AO308" s="370">
        <f t="shared" ref="AO308:BS308" ca="1" si="326">$F$308*G308</f>
        <v>0</v>
      </c>
      <c r="AP308" s="370">
        <f t="shared" ca="1" si="326"/>
        <v>0</v>
      </c>
      <c r="AQ308" s="370">
        <f t="shared" ca="1" si="326"/>
        <v>0</v>
      </c>
      <c r="AR308" s="370">
        <f t="shared" ca="1" si="326"/>
        <v>0</v>
      </c>
      <c r="AS308" s="370">
        <f t="shared" ca="1" si="326"/>
        <v>0</v>
      </c>
      <c r="AT308" s="370">
        <f t="shared" ca="1" si="326"/>
        <v>0</v>
      </c>
      <c r="AU308" s="370">
        <f t="shared" ca="1" si="326"/>
        <v>0</v>
      </c>
      <c r="AV308" s="370">
        <f t="shared" ca="1" si="326"/>
        <v>0</v>
      </c>
      <c r="AW308" s="370">
        <f t="shared" ca="1" si="326"/>
        <v>0</v>
      </c>
      <c r="AX308" s="370">
        <f t="shared" ca="1" si="326"/>
        <v>0</v>
      </c>
      <c r="AY308" s="370">
        <f t="shared" ca="1" si="326"/>
        <v>0</v>
      </c>
      <c r="AZ308" s="370">
        <f t="shared" ca="1" si="326"/>
        <v>0</v>
      </c>
      <c r="BA308" s="370">
        <f t="shared" ca="1" si="326"/>
        <v>0</v>
      </c>
      <c r="BB308" s="370">
        <f t="shared" ca="1" si="326"/>
        <v>0</v>
      </c>
      <c r="BC308" s="370">
        <f t="shared" ca="1" si="326"/>
        <v>0</v>
      </c>
      <c r="BD308" s="370">
        <f t="shared" ca="1" si="326"/>
        <v>0</v>
      </c>
      <c r="BE308" s="370">
        <f t="shared" ca="1" si="326"/>
        <v>0</v>
      </c>
      <c r="BF308" s="370">
        <f t="shared" ca="1" si="326"/>
        <v>0</v>
      </c>
      <c r="BG308" s="370">
        <f t="shared" ca="1" si="326"/>
        <v>0</v>
      </c>
      <c r="BH308" s="370">
        <f t="shared" ca="1" si="326"/>
        <v>0</v>
      </c>
      <c r="BI308" s="370">
        <f t="shared" ca="1" si="326"/>
        <v>0</v>
      </c>
      <c r="BJ308" s="370">
        <f t="shared" ca="1" si="326"/>
        <v>0</v>
      </c>
      <c r="BK308" s="370">
        <f t="shared" ca="1" si="326"/>
        <v>0</v>
      </c>
      <c r="BL308" s="370">
        <f t="shared" ca="1" si="326"/>
        <v>0</v>
      </c>
      <c r="BM308" s="370">
        <f t="shared" ca="1" si="326"/>
        <v>0</v>
      </c>
      <c r="BN308" s="370">
        <f t="shared" ca="1" si="326"/>
        <v>0</v>
      </c>
      <c r="BO308" s="370">
        <f t="shared" ca="1" si="326"/>
        <v>0</v>
      </c>
      <c r="BP308" s="370">
        <f t="shared" ca="1" si="326"/>
        <v>0</v>
      </c>
      <c r="BQ308" s="370">
        <f t="shared" ca="1" si="326"/>
        <v>0</v>
      </c>
      <c r="BR308" s="370">
        <f t="shared" ca="1" si="326"/>
        <v>0</v>
      </c>
      <c r="BS308" s="370">
        <f t="shared" ca="1" si="326"/>
        <v>0</v>
      </c>
      <c r="BT308" s="369">
        <f t="shared" ca="1" si="276"/>
        <v>0</v>
      </c>
    </row>
    <row r="309" spans="1:72">
      <c r="A309" s="70" t="s">
        <v>1323</v>
      </c>
      <c r="B309" s="660"/>
      <c r="C309" s="367" t="s">
        <v>65</v>
      </c>
      <c r="D309" s="367" t="s">
        <v>849</v>
      </c>
      <c r="E309" s="417" t="s">
        <v>804</v>
      </c>
      <c r="F309" s="401"/>
      <c r="G309" s="388">
        <f ca="1">VLOOKUP($C$309,[68]납품수량!$A$2:$AH$156,G$1+1,0)</f>
        <v>0</v>
      </c>
      <c r="H309" s="388">
        <f ca="1">VLOOKUP($C$309,[68]납품수량!$A$2:$AH$156,H$1+1,0)</f>
        <v>0</v>
      </c>
      <c r="I309" s="388">
        <f ca="1">VLOOKUP($C$309,[68]납품수량!$A$2:$AH$156,I$1+1,0)</f>
        <v>0</v>
      </c>
      <c r="J309" s="388">
        <f ca="1">VLOOKUP($C$309,[68]납품수량!$A$2:$AH$156,J$1+1,0)</f>
        <v>0</v>
      </c>
      <c r="K309" s="388">
        <f ca="1">VLOOKUP($C$309,[68]납품수량!$A$2:$AH$156,K$1+1,0)</f>
        <v>0</v>
      </c>
      <c r="L309" s="388">
        <f ca="1">VLOOKUP($C$309,[68]납품수량!$A$2:$AH$156,L$1+1,0)</f>
        <v>0</v>
      </c>
      <c r="M309" s="388">
        <f ca="1">VLOOKUP($C$309,[68]납품수량!$A$2:$AH$156,M$1+1,0)</f>
        <v>0</v>
      </c>
      <c r="N309" s="388">
        <f ca="1">VLOOKUP($C$309,[68]납품수량!$A$2:$AH$156,N$1+1,0)</f>
        <v>0</v>
      </c>
      <c r="O309" s="388">
        <f ca="1">VLOOKUP($C$309,[68]납품수량!$A$2:$AH$156,O$1+1,0)</f>
        <v>0</v>
      </c>
      <c r="P309" s="388">
        <f ca="1">VLOOKUP($C$309,[68]납품수량!$A$2:$AH$156,P$1+1,0)</f>
        <v>0</v>
      </c>
      <c r="Q309" s="388">
        <f ca="1">VLOOKUP($C$309,[68]납품수량!$A$2:$AH$156,Q$1+1,0)</f>
        <v>0</v>
      </c>
      <c r="R309" s="388">
        <f ca="1">VLOOKUP($C$309,[68]납품수량!$A$2:$AH$156,R$1+1,0)</f>
        <v>0</v>
      </c>
      <c r="S309" s="388">
        <f ca="1">VLOOKUP($C$309,[68]납품수량!$A$2:$AH$156,S$1+1,0)</f>
        <v>0</v>
      </c>
      <c r="T309" s="388">
        <f ca="1">VLOOKUP($C$309,[68]납품수량!$A$2:$AH$156,T$1+1,0)</f>
        <v>0</v>
      </c>
      <c r="U309" s="388">
        <f ca="1">VLOOKUP($C$309,[68]납품수량!$A$2:$AH$156,U$1+1,0)</f>
        <v>0</v>
      </c>
      <c r="V309" s="388">
        <f ca="1">VLOOKUP($C$309,[68]납품수량!$A$2:$AH$156,V$1+1,0)</f>
        <v>0</v>
      </c>
      <c r="W309" s="388">
        <f ca="1">VLOOKUP($C$309,[68]납품수량!$A$2:$AH$156,W$1+1,0)</f>
        <v>0</v>
      </c>
      <c r="X309" s="388">
        <f ca="1">VLOOKUP($C$309,[68]납품수량!$A$2:$AH$156,X$1+1,0)</f>
        <v>0</v>
      </c>
      <c r="Y309" s="388">
        <f ca="1">VLOOKUP($C$309,[68]납품수량!$A$2:$AH$156,Y$1+1,0)</f>
        <v>0</v>
      </c>
      <c r="Z309" s="388">
        <f ca="1">VLOOKUP($C$309,[68]납품수량!$A$2:$AH$156,Z$1+1,0)</f>
        <v>0</v>
      </c>
      <c r="AA309" s="388">
        <f ca="1">VLOOKUP($C$309,[68]납품수량!$A$2:$AH$156,AA$1+1,0)</f>
        <v>0</v>
      </c>
      <c r="AB309" s="388">
        <f ca="1">VLOOKUP($C$309,[68]납품수량!$A$2:$AH$156,AB$1+1,0)</f>
        <v>0</v>
      </c>
      <c r="AC309" s="388">
        <f ca="1">VLOOKUP($C$309,[68]납품수량!$A$2:$AH$156,AC$1+1,0)</f>
        <v>0</v>
      </c>
      <c r="AD309" s="388">
        <f ca="1">VLOOKUP($C$309,[68]납품수량!$A$2:$AH$156,AD$1+1,0)</f>
        <v>0</v>
      </c>
      <c r="AE309" s="388">
        <f ca="1">VLOOKUP($C$309,[68]납품수량!$A$2:$AH$156,AE$1+1,0)</f>
        <v>0</v>
      </c>
      <c r="AF309" s="388">
        <f ca="1">VLOOKUP($C$309,[68]납품수량!$A$2:$AH$156,AF$1+1,0)</f>
        <v>0</v>
      </c>
      <c r="AG309" s="388">
        <f ca="1">VLOOKUP($C$309,[68]납품수량!$A$2:$AH$156,AG$1+1,0)</f>
        <v>0</v>
      </c>
      <c r="AH309" s="388">
        <f ca="1">VLOOKUP($C$309,[68]납품수량!$A$2:$AH$156,AH$1+1,0)</f>
        <v>0</v>
      </c>
      <c r="AI309" s="388">
        <f ca="1">VLOOKUP($C$309,[68]납품수량!$A$2:$AH$156,AI$1+1,0)</f>
        <v>0</v>
      </c>
      <c r="AJ309" s="388">
        <f ca="1">VLOOKUP($C$309,[68]납품수량!$A$2:$AH$156,AJ$1+1,0)</f>
        <v>0</v>
      </c>
      <c r="AK309" s="388">
        <f ca="1">VLOOKUP($C$309,[68]납품수량!$A$2:$AH$156,AK$1+1,0)</f>
        <v>0</v>
      </c>
      <c r="AL309" s="388">
        <f t="shared" ca="1" si="279"/>
        <v>0</v>
      </c>
      <c r="AM309" s="389">
        <f t="shared" ca="1" si="274"/>
        <v>0</v>
      </c>
      <c r="AO309" s="370">
        <f t="shared" ref="AO309:BS309" ca="1" si="327">$F$309*G309</f>
        <v>0</v>
      </c>
      <c r="AP309" s="370">
        <f t="shared" ca="1" si="327"/>
        <v>0</v>
      </c>
      <c r="AQ309" s="370">
        <f t="shared" ca="1" si="327"/>
        <v>0</v>
      </c>
      <c r="AR309" s="370">
        <f t="shared" ca="1" si="327"/>
        <v>0</v>
      </c>
      <c r="AS309" s="370">
        <f t="shared" ca="1" si="327"/>
        <v>0</v>
      </c>
      <c r="AT309" s="370">
        <f t="shared" ca="1" si="327"/>
        <v>0</v>
      </c>
      <c r="AU309" s="370">
        <f t="shared" ca="1" si="327"/>
        <v>0</v>
      </c>
      <c r="AV309" s="370">
        <f t="shared" ca="1" si="327"/>
        <v>0</v>
      </c>
      <c r="AW309" s="370">
        <f t="shared" ca="1" si="327"/>
        <v>0</v>
      </c>
      <c r="AX309" s="370">
        <f t="shared" ca="1" si="327"/>
        <v>0</v>
      </c>
      <c r="AY309" s="370">
        <f t="shared" ca="1" si="327"/>
        <v>0</v>
      </c>
      <c r="AZ309" s="370">
        <f t="shared" ca="1" si="327"/>
        <v>0</v>
      </c>
      <c r="BA309" s="370">
        <f t="shared" ca="1" si="327"/>
        <v>0</v>
      </c>
      <c r="BB309" s="370">
        <f t="shared" ca="1" si="327"/>
        <v>0</v>
      </c>
      <c r="BC309" s="370">
        <f t="shared" ca="1" si="327"/>
        <v>0</v>
      </c>
      <c r="BD309" s="370">
        <f t="shared" ca="1" si="327"/>
        <v>0</v>
      </c>
      <c r="BE309" s="370">
        <f t="shared" ca="1" si="327"/>
        <v>0</v>
      </c>
      <c r="BF309" s="370">
        <f t="shared" ca="1" si="327"/>
        <v>0</v>
      </c>
      <c r="BG309" s="370">
        <f t="shared" ca="1" si="327"/>
        <v>0</v>
      </c>
      <c r="BH309" s="370">
        <f t="shared" ca="1" si="327"/>
        <v>0</v>
      </c>
      <c r="BI309" s="370">
        <f t="shared" ca="1" si="327"/>
        <v>0</v>
      </c>
      <c r="BJ309" s="370">
        <f t="shared" ca="1" si="327"/>
        <v>0</v>
      </c>
      <c r="BK309" s="370">
        <f t="shared" ca="1" si="327"/>
        <v>0</v>
      </c>
      <c r="BL309" s="370">
        <f t="shared" ca="1" si="327"/>
        <v>0</v>
      </c>
      <c r="BM309" s="370">
        <f t="shared" ca="1" si="327"/>
        <v>0</v>
      </c>
      <c r="BN309" s="370">
        <f t="shared" ca="1" si="327"/>
        <v>0</v>
      </c>
      <c r="BO309" s="370">
        <f t="shared" ca="1" si="327"/>
        <v>0</v>
      </c>
      <c r="BP309" s="370">
        <f t="shared" ca="1" si="327"/>
        <v>0</v>
      </c>
      <c r="BQ309" s="370">
        <f t="shared" ca="1" si="327"/>
        <v>0</v>
      </c>
      <c r="BR309" s="370">
        <f t="shared" ca="1" si="327"/>
        <v>0</v>
      </c>
      <c r="BS309" s="370">
        <f t="shared" ca="1" si="327"/>
        <v>0</v>
      </c>
      <c r="BT309" s="369">
        <f t="shared" ca="1" si="276"/>
        <v>0</v>
      </c>
    </row>
    <row r="310" spans="1:72">
      <c r="A310" s="70" t="s">
        <v>1323</v>
      </c>
      <c r="B310" s="660"/>
      <c r="C310" s="367" t="s">
        <v>20</v>
      </c>
      <c r="D310" s="367" t="s">
        <v>887</v>
      </c>
      <c r="E310" s="417" t="s">
        <v>804</v>
      </c>
      <c r="F310" s="401"/>
      <c r="G310" s="388">
        <f ca="1">VLOOKUP($C$310,[68]납품수량!$A$2:$AH$156,G$1+1,0)</f>
        <v>0</v>
      </c>
      <c r="H310" s="388">
        <f ca="1">VLOOKUP($C$310,[68]납품수량!$A$2:$AH$156,H$1+1,0)</f>
        <v>0</v>
      </c>
      <c r="I310" s="388">
        <f ca="1">VLOOKUP($C$310,[68]납품수량!$A$2:$AH$156,I$1+1,0)</f>
        <v>0</v>
      </c>
      <c r="J310" s="388">
        <f ca="1">VLOOKUP($C$310,[68]납품수량!$A$2:$AH$156,J$1+1,0)</f>
        <v>0</v>
      </c>
      <c r="K310" s="388">
        <f ca="1">VLOOKUP($C$310,[68]납품수량!$A$2:$AH$156,K$1+1,0)</f>
        <v>0</v>
      </c>
      <c r="L310" s="388">
        <f ca="1">VLOOKUP($C$310,[68]납품수량!$A$2:$AH$156,L$1+1,0)</f>
        <v>0</v>
      </c>
      <c r="M310" s="388">
        <f ca="1">VLOOKUP($C$310,[68]납품수량!$A$2:$AH$156,M$1+1,0)</f>
        <v>0</v>
      </c>
      <c r="N310" s="388">
        <f ca="1">VLOOKUP($C$310,[68]납품수량!$A$2:$AH$156,N$1+1,0)</f>
        <v>0</v>
      </c>
      <c r="O310" s="388">
        <f ca="1">VLOOKUP($C$310,[68]납품수량!$A$2:$AH$156,O$1+1,0)</f>
        <v>0</v>
      </c>
      <c r="P310" s="388">
        <f ca="1">VLOOKUP($C$310,[68]납품수량!$A$2:$AH$156,P$1+1,0)</f>
        <v>0</v>
      </c>
      <c r="Q310" s="388">
        <f ca="1">VLOOKUP($C$310,[68]납품수량!$A$2:$AH$156,Q$1+1,0)</f>
        <v>0</v>
      </c>
      <c r="R310" s="388">
        <f ca="1">VLOOKUP($C$310,[68]납품수량!$A$2:$AH$156,R$1+1,0)</f>
        <v>0</v>
      </c>
      <c r="S310" s="388">
        <f ca="1">VLOOKUP($C$310,[68]납품수량!$A$2:$AH$156,S$1+1,0)</f>
        <v>0</v>
      </c>
      <c r="T310" s="388">
        <f ca="1">VLOOKUP($C$310,[68]납품수량!$A$2:$AH$156,T$1+1,0)</f>
        <v>0</v>
      </c>
      <c r="U310" s="388">
        <f ca="1">VLOOKUP($C$310,[68]납품수량!$A$2:$AH$156,U$1+1,0)</f>
        <v>0</v>
      </c>
      <c r="V310" s="388">
        <f ca="1">VLOOKUP($C$310,[68]납품수량!$A$2:$AH$156,V$1+1,0)</f>
        <v>0</v>
      </c>
      <c r="W310" s="388">
        <f ca="1">VLOOKUP($C$310,[68]납품수량!$A$2:$AH$156,W$1+1,0)</f>
        <v>0</v>
      </c>
      <c r="X310" s="388">
        <f ca="1">VLOOKUP($C$310,[68]납품수량!$A$2:$AH$156,X$1+1,0)</f>
        <v>0</v>
      </c>
      <c r="Y310" s="388">
        <f ca="1">VLOOKUP($C$310,[68]납품수량!$A$2:$AH$156,Y$1+1,0)</f>
        <v>0</v>
      </c>
      <c r="Z310" s="388">
        <f ca="1">VLOOKUP($C$310,[68]납품수량!$A$2:$AH$156,Z$1+1,0)</f>
        <v>0</v>
      </c>
      <c r="AA310" s="388">
        <f ca="1">VLOOKUP($C$310,[68]납품수량!$A$2:$AH$156,AA$1+1,0)</f>
        <v>0</v>
      </c>
      <c r="AB310" s="388">
        <f ca="1">VLOOKUP($C$310,[68]납품수량!$A$2:$AH$156,AB$1+1,0)</f>
        <v>0</v>
      </c>
      <c r="AC310" s="388">
        <f ca="1">VLOOKUP($C$310,[68]납품수량!$A$2:$AH$156,AC$1+1,0)</f>
        <v>0</v>
      </c>
      <c r="AD310" s="388">
        <f ca="1">VLOOKUP($C$310,[68]납품수량!$A$2:$AH$156,AD$1+1,0)</f>
        <v>0</v>
      </c>
      <c r="AE310" s="388">
        <f ca="1">VLOOKUP($C$310,[68]납품수량!$A$2:$AH$156,AE$1+1,0)</f>
        <v>0</v>
      </c>
      <c r="AF310" s="388">
        <f ca="1">VLOOKUP($C$310,[68]납품수량!$A$2:$AH$156,AF$1+1,0)</f>
        <v>0</v>
      </c>
      <c r="AG310" s="388">
        <f ca="1">VLOOKUP($C$310,[68]납품수량!$A$2:$AH$156,AG$1+1,0)</f>
        <v>0</v>
      </c>
      <c r="AH310" s="388">
        <f ca="1">VLOOKUP($C$310,[68]납품수량!$A$2:$AH$156,AH$1+1,0)</f>
        <v>0</v>
      </c>
      <c r="AI310" s="388">
        <f ca="1">VLOOKUP($C$310,[68]납품수량!$A$2:$AH$156,AI$1+1,0)</f>
        <v>0</v>
      </c>
      <c r="AJ310" s="388">
        <f ca="1">VLOOKUP($C$310,[68]납품수량!$A$2:$AH$156,AJ$1+1,0)</f>
        <v>0</v>
      </c>
      <c r="AK310" s="388">
        <f ca="1">VLOOKUP($C$310,[68]납품수량!$A$2:$AH$156,AK$1+1,0)</f>
        <v>0</v>
      </c>
      <c r="AL310" s="388">
        <f t="shared" ca="1" si="279"/>
        <v>0</v>
      </c>
      <c r="AM310" s="389">
        <f t="shared" ca="1" si="274"/>
        <v>0</v>
      </c>
      <c r="AO310" s="370">
        <f t="shared" ref="AO310:BS310" ca="1" si="328">$F$310*G310</f>
        <v>0</v>
      </c>
      <c r="AP310" s="370">
        <f t="shared" ca="1" si="328"/>
        <v>0</v>
      </c>
      <c r="AQ310" s="370">
        <f t="shared" ca="1" si="328"/>
        <v>0</v>
      </c>
      <c r="AR310" s="370">
        <f t="shared" ca="1" si="328"/>
        <v>0</v>
      </c>
      <c r="AS310" s="370">
        <f t="shared" ca="1" si="328"/>
        <v>0</v>
      </c>
      <c r="AT310" s="370">
        <f t="shared" ca="1" si="328"/>
        <v>0</v>
      </c>
      <c r="AU310" s="370">
        <f t="shared" ca="1" si="328"/>
        <v>0</v>
      </c>
      <c r="AV310" s="370">
        <f t="shared" ca="1" si="328"/>
        <v>0</v>
      </c>
      <c r="AW310" s="370">
        <f t="shared" ca="1" si="328"/>
        <v>0</v>
      </c>
      <c r="AX310" s="370">
        <f t="shared" ca="1" si="328"/>
        <v>0</v>
      </c>
      <c r="AY310" s="370">
        <f t="shared" ca="1" si="328"/>
        <v>0</v>
      </c>
      <c r="AZ310" s="370">
        <f t="shared" ca="1" si="328"/>
        <v>0</v>
      </c>
      <c r="BA310" s="370">
        <f t="shared" ca="1" si="328"/>
        <v>0</v>
      </c>
      <c r="BB310" s="370">
        <f t="shared" ca="1" si="328"/>
        <v>0</v>
      </c>
      <c r="BC310" s="370">
        <f t="shared" ca="1" si="328"/>
        <v>0</v>
      </c>
      <c r="BD310" s="370">
        <f t="shared" ca="1" si="328"/>
        <v>0</v>
      </c>
      <c r="BE310" s="370">
        <f t="shared" ca="1" si="328"/>
        <v>0</v>
      </c>
      <c r="BF310" s="370">
        <f t="shared" ca="1" si="328"/>
        <v>0</v>
      </c>
      <c r="BG310" s="370">
        <f t="shared" ca="1" si="328"/>
        <v>0</v>
      </c>
      <c r="BH310" s="370">
        <f t="shared" ca="1" si="328"/>
        <v>0</v>
      </c>
      <c r="BI310" s="370">
        <f t="shared" ca="1" si="328"/>
        <v>0</v>
      </c>
      <c r="BJ310" s="370">
        <f t="shared" ca="1" si="328"/>
        <v>0</v>
      </c>
      <c r="BK310" s="370">
        <f t="shared" ca="1" si="328"/>
        <v>0</v>
      </c>
      <c r="BL310" s="370">
        <f t="shared" ca="1" si="328"/>
        <v>0</v>
      </c>
      <c r="BM310" s="370">
        <f t="shared" ca="1" si="328"/>
        <v>0</v>
      </c>
      <c r="BN310" s="370">
        <f t="shared" ca="1" si="328"/>
        <v>0</v>
      </c>
      <c r="BO310" s="370">
        <f t="shared" ca="1" si="328"/>
        <v>0</v>
      </c>
      <c r="BP310" s="370">
        <f t="shared" ca="1" si="328"/>
        <v>0</v>
      </c>
      <c r="BQ310" s="370">
        <f t="shared" ca="1" si="328"/>
        <v>0</v>
      </c>
      <c r="BR310" s="370">
        <f t="shared" ca="1" si="328"/>
        <v>0</v>
      </c>
      <c r="BS310" s="370">
        <f t="shared" ca="1" si="328"/>
        <v>0</v>
      </c>
      <c r="BT310" s="369">
        <f t="shared" ca="1" si="276"/>
        <v>0</v>
      </c>
    </row>
    <row r="311" spans="1:72">
      <c r="A311" s="70" t="s">
        <v>1323</v>
      </c>
      <c r="B311" s="660"/>
      <c r="C311" s="367" t="s">
        <v>21</v>
      </c>
      <c r="D311" s="367" t="s">
        <v>886</v>
      </c>
      <c r="E311" s="417" t="s">
        <v>804</v>
      </c>
      <c r="F311" s="401"/>
      <c r="G311" s="388">
        <f ca="1">VLOOKUP($C$311,[68]납품수량!$A$2:$AH$156,G$1+1,0)</f>
        <v>0</v>
      </c>
      <c r="H311" s="388">
        <f ca="1">VLOOKUP($C$311,[68]납품수량!$A$2:$AH$156,H$1+1,0)</f>
        <v>0</v>
      </c>
      <c r="I311" s="388">
        <f ca="1">VLOOKUP($C$311,[68]납품수량!$A$2:$AH$156,I$1+1,0)</f>
        <v>0</v>
      </c>
      <c r="J311" s="388">
        <f ca="1">VLOOKUP($C$311,[68]납품수량!$A$2:$AH$156,J$1+1,0)</f>
        <v>0</v>
      </c>
      <c r="K311" s="388">
        <f ca="1">VLOOKUP($C$311,[68]납품수량!$A$2:$AH$156,K$1+1,0)</f>
        <v>0</v>
      </c>
      <c r="L311" s="388">
        <f ca="1">VLOOKUP($C$311,[68]납품수량!$A$2:$AH$156,L$1+1,0)</f>
        <v>0</v>
      </c>
      <c r="M311" s="388">
        <f ca="1">VLOOKUP($C$311,[68]납품수량!$A$2:$AH$156,M$1+1,0)</f>
        <v>0</v>
      </c>
      <c r="N311" s="388">
        <f ca="1">VLOOKUP($C$311,[68]납품수량!$A$2:$AH$156,N$1+1,0)</f>
        <v>0</v>
      </c>
      <c r="O311" s="388">
        <f ca="1">VLOOKUP($C$311,[68]납품수량!$A$2:$AH$156,O$1+1,0)</f>
        <v>0</v>
      </c>
      <c r="P311" s="388">
        <f ca="1">VLOOKUP($C$311,[68]납품수량!$A$2:$AH$156,P$1+1,0)</f>
        <v>0</v>
      </c>
      <c r="Q311" s="388">
        <f ca="1">VLOOKUP($C$311,[68]납품수량!$A$2:$AH$156,Q$1+1,0)</f>
        <v>0</v>
      </c>
      <c r="R311" s="388">
        <f ca="1">VLOOKUP($C$311,[68]납품수량!$A$2:$AH$156,R$1+1,0)</f>
        <v>0</v>
      </c>
      <c r="S311" s="388">
        <f ca="1">VLOOKUP($C$311,[68]납품수량!$A$2:$AH$156,S$1+1,0)</f>
        <v>0</v>
      </c>
      <c r="T311" s="388">
        <f ca="1">VLOOKUP($C$311,[68]납품수량!$A$2:$AH$156,T$1+1,0)</f>
        <v>0</v>
      </c>
      <c r="U311" s="388">
        <f ca="1">VLOOKUP($C$311,[68]납품수량!$A$2:$AH$156,U$1+1,0)</f>
        <v>0</v>
      </c>
      <c r="V311" s="388">
        <f ca="1">VLOOKUP($C$311,[68]납품수량!$A$2:$AH$156,V$1+1,0)</f>
        <v>0</v>
      </c>
      <c r="W311" s="388">
        <f ca="1">VLOOKUP($C$311,[68]납품수량!$A$2:$AH$156,W$1+1,0)</f>
        <v>0</v>
      </c>
      <c r="X311" s="388">
        <f ca="1">VLOOKUP($C$311,[68]납품수량!$A$2:$AH$156,X$1+1,0)</f>
        <v>0</v>
      </c>
      <c r="Y311" s="388">
        <f ca="1">VLOOKUP($C$311,[68]납품수량!$A$2:$AH$156,Y$1+1,0)</f>
        <v>0</v>
      </c>
      <c r="Z311" s="388">
        <f ca="1">VLOOKUP($C$311,[68]납품수량!$A$2:$AH$156,Z$1+1,0)</f>
        <v>0</v>
      </c>
      <c r="AA311" s="388">
        <f ca="1">VLOOKUP($C$311,[68]납품수량!$A$2:$AH$156,AA$1+1,0)</f>
        <v>0</v>
      </c>
      <c r="AB311" s="388">
        <f ca="1">VLOOKUP($C$311,[68]납품수량!$A$2:$AH$156,AB$1+1,0)</f>
        <v>0</v>
      </c>
      <c r="AC311" s="388">
        <f ca="1">VLOOKUP($C$311,[68]납품수량!$A$2:$AH$156,AC$1+1,0)</f>
        <v>0</v>
      </c>
      <c r="AD311" s="388">
        <f ca="1">VLOOKUP($C$311,[68]납품수량!$A$2:$AH$156,AD$1+1,0)</f>
        <v>0</v>
      </c>
      <c r="AE311" s="388">
        <f ca="1">VLOOKUP($C$311,[68]납품수량!$A$2:$AH$156,AE$1+1,0)</f>
        <v>0</v>
      </c>
      <c r="AF311" s="388">
        <f ca="1">VLOOKUP($C$311,[68]납품수량!$A$2:$AH$156,AF$1+1,0)</f>
        <v>0</v>
      </c>
      <c r="AG311" s="388">
        <f ca="1">VLOOKUP($C$311,[68]납품수량!$A$2:$AH$156,AG$1+1,0)</f>
        <v>0</v>
      </c>
      <c r="AH311" s="388">
        <f ca="1">VLOOKUP($C$311,[68]납품수량!$A$2:$AH$156,AH$1+1,0)</f>
        <v>0</v>
      </c>
      <c r="AI311" s="388">
        <f ca="1">VLOOKUP($C$311,[68]납품수량!$A$2:$AH$156,AI$1+1,0)</f>
        <v>0</v>
      </c>
      <c r="AJ311" s="388">
        <f ca="1">VLOOKUP($C$311,[68]납품수량!$A$2:$AH$156,AJ$1+1,0)</f>
        <v>0</v>
      </c>
      <c r="AK311" s="388">
        <f ca="1">VLOOKUP($C$311,[68]납품수량!$A$2:$AH$156,AK$1+1,0)</f>
        <v>0</v>
      </c>
      <c r="AL311" s="388">
        <f t="shared" ca="1" si="279"/>
        <v>0</v>
      </c>
      <c r="AM311" s="389">
        <f t="shared" ca="1" si="274"/>
        <v>0</v>
      </c>
      <c r="AO311" s="370">
        <f t="shared" ref="AO311:BS311" ca="1" si="329">$F$311*G311</f>
        <v>0</v>
      </c>
      <c r="AP311" s="370">
        <f t="shared" ca="1" si="329"/>
        <v>0</v>
      </c>
      <c r="AQ311" s="370">
        <f t="shared" ca="1" si="329"/>
        <v>0</v>
      </c>
      <c r="AR311" s="370">
        <f t="shared" ca="1" si="329"/>
        <v>0</v>
      </c>
      <c r="AS311" s="370">
        <f t="shared" ca="1" si="329"/>
        <v>0</v>
      </c>
      <c r="AT311" s="370">
        <f t="shared" ca="1" si="329"/>
        <v>0</v>
      </c>
      <c r="AU311" s="370">
        <f t="shared" ca="1" si="329"/>
        <v>0</v>
      </c>
      <c r="AV311" s="370">
        <f t="shared" ca="1" si="329"/>
        <v>0</v>
      </c>
      <c r="AW311" s="370">
        <f t="shared" ca="1" si="329"/>
        <v>0</v>
      </c>
      <c r="AX311" s="370">
        <f t="shared" ca="1" si="329"/>
        <v>0</v>
      </c>
      <c r="AY311" s="370">
        <f t="shared" ca="1" si="329"/>
        <v>0</v>
      </c>
      <c r="AZ311" s="370">
        <f t="shared" ca="1" si="329"/>
        <v>0</v>
      </c>
      <c r="BA311" s="370">
        <f t="shared" ca="1" si="329"/>
        <v>0</v>
      </c>
      <c r="BB311" s="370">
        <f t="shared" ca="1" si="329"/>
        <v>0</v>
      </c>
      <c r="BC311" s="370">
        <f t="shared" ca="1" si="329"/>
        <v>0</v>
      </c>
      <c r="BD311" s="370">
        <f t="shared" ca="1" si="329"/>
        <v>0</v>
      </c>
      <c r="BE311" s="370">
        <f t="shared" ca="1" si="329"/>
        <v>0</v>
      </c>
      <c r="BF311" s="370">
        <f t="shared" ca="1" si="329"/>
        <v>0</v>
      </c>
      <c r="BG311" s="370">
        <f t="shared" ca="1" si="329"/>
        <v>0</v>
      </c>
      <c r="BH311" s="370">
        <f t="shared" ca="1" si="329"/>
        <v>0</v>
      </c>
      <c r="BI311" s="370">
        <f t="shared" ca="1" si="329"/>
        <v>0</v>
      </c>
      <c r="BJ311" s="370">
        <f t="shared" ca="1" si="329"/>
        <v>0</v>
      </c>
      <c r="BK311" s="370">
        <f t="shared" ca="1" si="329"/>
        <v>0</v>
      </c>
      <c r="BL311" s="370">
        <f t="shared" ca="1" si="329"/>
        <v>0</v>
      </c>
      <c r="BM311" s="370">
        <f t="shared" ca="1" si="329"/>
        <v>0</v>
      </c>
      <c r="BN311" s="370">
        <f t="shared" ca="1" si="329"/>
        <v>0</v>
      </c>
      <c r="BO311" s="370">
        <f t="shared" ca="1" si="329"/>
        <v>0</v>
      </c>
      <c r="BP311" s="370">
        <f t="shared" ca="1" si="329"/>
        <v>0</v>
      </c>
      <c r="BQ311" s="370">
        <f t="shared" ca="1" si="329"/>
        <v>0</v>
      </c>
      <c r="BR311" s="370">
        <f t="shared" ca="1" si="329"/>
        <v>0</v>
      </c>
      <c r="BS311" s="370">
        <f t="shared" ca="1" si="329"/>
        <v>0</v>
      </c>
      <c r="BT311" s="369">
        <f t="shared" ca="1" si="276"/>
        <v>0</v>
      </c>
    </row>
    <row r="312" spans="1:72">
      <c r="A312" s="70" t="s">
        <v>1323</v>
      </c>
      <c r="B312" s="660"/>
      <c r="C312" s="367" t="s">
        <v>22</v>
      </c>
      <c r="D312" s="367" t="s">
        <v>885</v>
      </c>
      <c r="E312" s="417" t="s">
        <v>804</v>
      </c>
      <c r="F312" s="401"/>
      <c r="G312" s="388">
        <f ca="1">VLOOKUP($C$312,[68]납품수량!$A$2:$AH$156,G$1+1,0)</f>
        <v>0</v>
      </c>
      <c r="H312" s="388">
        <f ca="1">VLOOKUP($C$312,[68]납품수량!$A$2:$AH$156,H$1+1,0)</f>
        <v>0</v>
      </c>
      <c r="I312" s="388">
        <f ca="1">VLOOKUP($C$312,[68]납품수량!$A$2:$AH$156,I$1+1,0)</f>
        <v>0</v>
      </c>
      <c r="J312" s="388">
        <f ca="1">VLOOKUP($C$312,[68]납품수량!$A$2:$AH$156,J$1+1,0)</f>
        <v>0</v>
      </c>
      <c r="K312" s="388">
        <f ca="1">VLOOKUP($C$312,[68]납품수량!$A$2:$AH$156,K$1+1,0)</f>
        <v>0</v>
      </c>
      <c r="L312" s="388">
        <f ca="1">VLOOKUP($C$312,[68]납품수량!$A$2:$AH$156,L$1+1,0)</f>
        <v>0</v>
      </c>
      <c r="M312" s="388">
        <f ca="1">VLOOKUP($C$312,[68]납품수량!$A$2:$AH$156,M$1+1,0)</f>
        <v>0</v>
      </c>
      <c r="N312" s="388">
        <f ca="1">VLOOKUP($C$312,[68]납품수량!$A$2:$AH$156,N$1+1,0)</f>
        <v>0</v>
      </c>
      <c r="O312" s="388">
        <f ca="1">VLOOKUP($C$312,[68]납품수량!$A$2:$AH$156,O$1+1,0)</f>
        <v>0</v>
      </c>
      <c r="P312" s="388">
        <f ca="1">VLOOKUP($C$312,[68]납품수량!$A$2:$AH$156,P$1+1,0)</f>
        <v>0</v>
      </c>
      <c r="Q312" s="388">
        <f ca="1">VLOOKUP($C$312,[68]납품수량!$A$2:$AH$156,Q$1+1,0)</f>
        <v>0</v>
      </c>
      <c r="R312" s="388">
        <f ca="1">VLOOKUP($C$312,[68]납품수량!$A$2:$AH$156,R$1+1,0)</f>
        <v>0</v>
      </c>
      <c r="S312" s="388">
        <f ca="1">VLOOKUP($C$312,[68]납품수량!$A$2:$AH$156,S$1+1,0)</f>
        <v>0</v>
      </c>
      <c r="T312" s="388">
        <f ca="1">VLOOKUP($C$312,[68]납품수량!$A$2:$AH$156,T$1+1,0)</f>
        <v>0</v>
      </c>
      <c r="U312" s="388">
        <f ca="1">VLOOKUP($C$312,[68]납품수량!$A$2:$AH$156,U$1+1,0)</f>
        <v>0</v>
      </c>
      <c r="V312" s="388">
        <f ca="1">VLOOKUP($C$312,[68]납품수량!$A$2:$AH$156,V$1+1,0)</f>
        <v>0</v>
      </c>
      <c r="W312" s="388">
        <f ca="1">VLOOKUP($C$312,[68]납품수량!$A$2:$AH$156,W$1+1,0)</f>
        <v>0</v>
      </c>
      <c r="X312" s="388">
        <f ca="1">VLOOKUP($C$312,[68]납품수량!$A$2:$AH$156,X$1+1,0)</f>
        <v>0</v>
      </c>
      <c r="Y312" s="388">
        <f ca="1">VLOOKUP($C$312,[68]납품수량!$A$2:$AH$156,Y$1+1,0)</f>
        <v>0</v>
      </c>
      <c r="Z312" s="388">
        <f ca="1">VLOOKUP($C$312,[68]납품수량!$A$2:$AH$156,Z$1+1,0)</f>
        <v>0</v>
      </c>
      <c r="AA312" s="388">
        <f ca="1">VLOOKUP($C$312,[68]납품수량!$A$2:$AH$156,AA$1+1,0)</f>
        <v>0</v>
      </c>
      <c r="AB312" s="388">
        <f ca="1">VLOOKUP($C$312,[68]납품수량!$A$2:$AH$156,AB$1+1,0)</f>
        <v>0</v>
      </c>
      <c r="AC312" s="388">
        <f ca="1">VLOOKUP($C$312,[68]납품수량!$A$2:$AH$156,AC$1+1,0)</f>
        <v>0</v>
      </c>
      <c r="AD312" s="388">
        <f ca="1">VLOOKUP($C$312,[68]납품수량!$A$2:$AH$156,AD$1+1,0)</f>
        <v>0</v>
      </c>
      <c r="AE312" s="388">
        <f ca="1">VLOOKUP($C$312,[68]납품수량!$A$2:$AH$156,AE$1+1,0)</f>
        <v>0</v>
      </c>
      <c r="AF312" s="388">
        <f ca="1">VLOOKUP($C$312,[68]납품수량!$A$2:$AH$156,AF$1+1,0)</f>
        <v>0</v>
      </c>
      <c r="AG312" s="388">
        <f ca="1">VLOOKUP($C$312,[68]납품수량!$A$2:$AH$156,AG$1+1,0)</f>
        <v>0</v>
      </c>
      <c r="AH312" s="388">
        <f ca="1">VLOOKUP($C$312,[68]납품수량!$A$2:$AH$156,AH$1+1,0)</f>
        <v>0</v>
      </c>
      <c r="AI312" s="388">
        <f ca="1">VLOOKUP($C$312,[68]납품수량!$A$2:$AH$156,AI$1+1,0)</f>
        <v>0</v>
      </c>
      <c r="AJ312" s="388">
        <f ca="1">VLOOKUP($C$312,[68]납품수량!$A$2:$AH$156,AJ$1+1,0)</f>
        <v>0</v>
      </c>
      <c r="AK312" s="388">
        <f ca="1">VLOOKUP($C$312,[68]납품수량!$A$2:$AH$156,AK$1+1,0)</f>
        <v>0</v>
      </c>
      <c r="AL312" s="388">
        <f t="shared" ca="1" si="279"/>
        <v>0</v>
      </c>
      <c r="AM312" s="389">
        <f t="shared" ca="1" si="274"/>
        <v>0</v>
      </c>
      <c r="AO312" s="370">
        <f t="shared" ref="AO312:BS312" ca="1" si="330">$F$312*G312</f>
        <v>0</v>
      </c>
      <c r="AP312" s="370">
        <f t="shared" ca="1" si="330"/>
        <v>0</v>
      </c>
      <c r="AQ312" s="370">
        <f t="shared" ca="1" si="330"/>
        <v>0</v>
      </c>
      <c r="AR312" s="370">
        <f t="shared" ca="1" si="330"/>
        <v>0</v>
      </c>
      <c r="AS312" s="370">
        <f t="shared" ca="1" si="330"/>
        <v>0</v>
      </c>
      <c r="AT312" s="370">
        <f t="shared" ca="1" si="330"/>
        <v>0</v>
      </c>
      <c r="AU312" s="370">
        <f t="shared" ca="1" si="330"/>
        <v>0</v>
      </c>
      <c r="AV312" s="370">
        <f t="shared" ca="1" si="330"/>
        <v>0</v>
      </c>
      <c r="AW312" s="370">
        <f t="shared" ca="1" si="330"/>
        <v>0</v>
      </c>
      <c r="AX312" s="370">
        <f t="shared" ca="1" si="330"/>
        <v>0</v>
      </c>
      <c r="AY312" s="370">
        <f t="shared" ca="1" si="330"/>
        <v>0</v>
      </c>
      <c r="AZ312" s="370">
        <f t="shared" ca="1" si="330"/>
        <v>0</v>
      </c>
      <c r="BA312" s="370">
        <f t="shared" ca="1" si="330"/>
        <v>0</v>
      </c>
      <c r="BB312" s="370">
        <f t="shared" ca="1" si="330"/>
        <v>0</v>
      </c>
      <c r="BC312" s="370">
        <f t="shared" ca="1" si="330"/>
        <v>0</v>
      </c>
      <c r="BD312" s="370">
        <f t="shared" ca="1" si="330"/>
        <v>0</v>
      </c>
      <c r="BE312" s="370">
        <f t="shared" ca="1" si="330"/>
        <v>0</v>
      </c>
      <c r="BF312" s="370">
        <f t="shared" ca="1" si="330"/>
        <v>0</v>
      </c>
      <c r="BG312" s="370">
        <f t="shared" ca="1" si="330"/>
        <v>0</v>
      </c>
      <c r="BH312" s="370">
        <f t="shared" ca="1" si="330"/>
        <v>0</v>
      </c>
      <c r="BI312" s="370">
        <f t="shared" ca="1" si="330"/>
        <v>0</v>
      </c>
      <c r="BJ312" s="370">
        <f t="shared" ca="1" si="330"/>
        <v>0</v>
      </c>
      <c r="BK312" s="370">
        <f t="shared" ca="1" si="330"/>
        <v>0</v>
      </c>
      <c r="BL312" s="370">
        <f t="shared" ca="1" si="330"/>
        <v>0</v>
      </c>
      <c r="BM312" s="370">
        <f t="shared" ca="1" si="330"/>
        <v>0</v>
      </c>
      <c r="BN312" s="370">
        <f t="shared" ca="1" si="330"/>
        <v>0</v>
      </c>
      <c r="BO312" s="370">
        <f t="shared" ca="1" si="330"/>
        <v>0</v>
      </c>
      <c r="BP312" s="370">
        <f t="shared" ca="1" si="330"/>
        <v>0</v>
      </c>
      <c r="BQ312" s="370">
        <f t="shared" ca="1" si="330"/>
        <v>0</v>
      </c>
      <c r="BR312" s="370">
        <f t="shared" ca="1" si="330"/>
        <v>0</v>
      </c>
      <c r="BS312" s="370">
        <f t="shared" ca="1" si="330"/>
        <v>0</v>
      </c>
      <c r="BT312" s="369">
        <f t="shared" ca="1" si="276"/>
        <v>0</v>
      </c>
    </row>
    <row r="313" spans="1:72">
      <c r="A313" s="70" t="s">
        <v>1323</v>
      </c>
      <c r="B313" s="660"/>
      <c r="C313" s="367" t="s">
        <v>23</v>
      </c>
      <c r="D313" s="367" t="s">
        <v>884</v>
      </c>
      <c r="E313" s="417" t="s">
        <v>804</v>
      </c>
      <c r="F313" s="401"/>
      <c r="G313" s="388">
        <f ca="1">VLOOKUP($C$313,[68]납품수량!$A$2:$AH$156,G$1+1,0)</f>
        <v>0</v>
      </c>
      <c r="H313" s="388">
        <f ca="1">VLOOKUP($C$313,[68]납품수량!$A$2:$AH$156,H$1+1,0)</f>
        <v>0</v>
      </c>
      <c r="I313" s="388">
        <f ca="1">VLOOKUP($C$313,[68]납품수량!$A$2:$AH$156,I$1+1,0)</f>
        <v>0</v>
      </c>
      <c r="J313" s="388">
        <f ca="1">VLOOKUP($C$313,[68]납품수량!$A$2:$AH$156,J$1+1,0)</f>
        <v>0</v>
      </c>
      <c r="K313" s="388">
        <f ca="1">VLOOKUP($C$313,[68]납품수량!$A$2:$AH$156,K$1+1,0)</f>
        <v>0</v>
      </c>
      <c r="L313" s="388">
        <f ca="1">VLOOKUP($C$313,[68]납품수량!$A$2:$AH$156,L$1+1,0)</f>
        <v>0</v>
      </c>
      <c r="M313" s="388">
        <f ca="1">VLOOKUP($C$313,[68]납품수량!$A$2:$AH$156,M$1+1,0)</f>
        <v>0</v>
      </c>
      <c r="N313" s="388">
        <f ca="1">VLOOKUP($C$313,[68]납품수량!$A$2:$AH$156,N$1+1,0)</f>
        <v>0</v>
      </c>
      <c r="O313" s="388">
        <f ca="1">VLOOKUP($C$313,[68]납품수량!$A$2:$AH$156,O$1+1,0)</f>
        <v>0</v>
      </c>
      <c r="P313" s="388">
        <f ca="1">VLOOKUP($C$313,[68]납품수량!$A$2:$AH$156,P$1+1,0)</f>
        <v>0</v>
      </c>
      <c r="Q313" s="388">
        <f ca="1">VLOOKUP($C$313,[68]납품수량!$A$2:$AH$156,Q$1+1,0)</f>
        <v>0</v>
      </c>
      <c r="R313" s="388">
        <f ca="1">VLOOKUP($C$313,[68]납품수량!$A$2:$AH$156,R$1+1,0)</f>
        <v>0</v>
      </c>
      <c r="S313" s="388">
        <f ca="1">VLOOKUP($C$313,[68]납품수량!$A$2:$AH$156,S$1+1,0)</f>
        <v>0</v>
      </c>
      <c r="T313" s="388">
        <f ca="1">VLOOKUP($C$313,[68]납품수량!$A$2:$AH$156,T$1+1,0)</f>
        <v>0</v>
      </c>
      <c r="U313" s="388">
        <f ca="1">VLOOKUP($C$313,[68]납품수량!$A$2:$AH$156,U$1+1,0)</f>
        <v>0</v>
      </c>
      <c r="V313" s="388">
        <f ca="1">VLOOKUP($C$313,[68]납품수량!$A$2:$AH$156,V$1+1,0)</f>
        <v>0</v>
      </c>
      <c r="W313" s="388">
        <f ca="1">VLOOKUP($C$313,[68]납품수량!$A$2:$AH$156,W$1+1,0)</f>
        <v>0</v>
      </c>
      <c r="X313" s="388">
        <f ca="1">VLOOKUP($C$313,[68]납품수량!$A$2:$AH$156,X$1+1,0)</f>
        <v>0</v>
      </c>
      <c r="Y313" s="388">
        <f ca="1">VLOOKUP($C$313,[68]납품수량!$A$2:$AH$156,Y$1+1,0)</f>
        <v>0</v>
      </c>
      <c r="Z313" s="388">
        <f ca="1">VLOOKUP($C$313,[68]납품수량!$A$2:$AH$156,Z$1+1,0)</f>
        <v>0</v>
      </c>
      <c r="AA313" s="388">
        <f ca="1">VLOOKUP($C$313,[68]납품수량!$A$2:$AH$156,AA$1+1,0)</f>
        <v>0</v>
      </c>
      <c r="AB313" s="388">
        <f ca="1">VLOOKUP($C$313,[68]납품수량!$A$2:$AH$156,AB$1+1,0)</f>
        <v>0</v>
      </c>
      <c r="AC313" s="388">
        <f ca="1">VLOOKUP($C$313,[68]납품수량!$A$2:$AH$156,AC$1+1,0)</f>
        <v>0</v>
      </c>
      <c r="AD313" s="388">
        <f ca="1">VLOOKUP($C$313,[68]납품수량!$A$2:$AH$156,AD$1+1,0)</f>
        <v>0</v>
      </c>
      <c r="AE313" s="388">
        <f ca="1">VLOOKUP($C$313,[68]납품수량!$A$2:$AH$156,AE$1+1,0)</f>
        <v>0</v>
      </c>
      <c r="AF313" s="388">
        <f ca="1">VLOOKUP($C$313,[68]납품수량!$A$2:$AH$156,AF$1+1,0)</f>
        <v>0</v>
      </c>
      <c r="AG313" s="388">
        <f ca="1">VLOOKUP($C$313,[68]납품수량!$A$2:$AH$156,AG$1+1,0)</f>
        <v>0</v>
      </c>
      <c r="AH313" s="388">
        <f ca="1">VLOOKUP($C$313,[68]납품수량!$A$2:$AH$156,AH$1+1,0)</f>
        <v>0</v>
      </c>
      <c r="AI313" s="388">
        <f ca="1">VLOOKUP($C$313,[68]납품수량!$A$2:$AH$156,AI$1+1,0)</f>
        <v>0</v>
      </c>
      <c r="AJ313" s="388">
        <f ca="1">VLOOKUP($C$313,[68]납품수량!$A$2:$AH$156,AJ$1+1,0)</f>
        <v>0</v>
      </c>
      <c r="AK313" s="388">
        <f ca="1">VLOOKUP($C$313,[68]납품수량!$A$2:$AH$156,AK$1+1,0)</f>
        <v>0</v>
      </c>
      <c r="AL313" s="388">
        <f t="shared" ca="1" si="279"/>
        <v>0</v>
      </c>
      <c r="AM313" s="389">
        <f t="shared" ca="1" si="274"/>
        <v>0</v>
      </c>
      <c r="AO313" s="370">
        <f t="shared" ref="AO313:BS313" ca="1" si="331">$F$313*G313</f>
        <v>0</v>
      </c>
      <c r="AP313" s="370">
        <f t="shared" ca="1" si="331"/>
        <v>0</v>
      </c>
      <c r="AQ313" s="370">
        <f t="shared" ca="1" si="331"/>
        <v>0</v>
      </c>
      <c r="AR313" s="370">
        <f t="shared" ca="1" si="331"/>
        <v>0</v>
      </c>
      <c r="AS313" s="370">
        <f t="shared" ca="1" si="331"/>
        <v>0</v>
      </c>
      <c r="AT313" s="370">
        <f t="shared" ca="1" si="331"/>
        <v>0</v>
      </c>
      <c r="AU313" s="370">
        <f t="shared" ca="1" si="331"/>
        <v>0</v>
      </c>
      <c r="AV313" s="370">
        <f t="shared" ca="1" si="331"/>
        <v>0</v>
      </c>
      <c r="AW313" s="370">
        <f t="shared" ca="1" si="331"/>
        <v>0</v>
      </c>
      <c r="AX313" s="370">
        <f t="shared" ca="1" si="331"/>
        <v>0</v>
      </c>
      <c r="AY313" s="370">
        <f t="shared" ca="1" si="331"/>
        <v>0</v>
      </c>
      <c r="AZ313" s="370">
        <f t="shared" ca="1" si="331"/>
        <v>0</v>
      </c>
      <c r="BA313" s="370">
        <f t="shared" ca="1" si="331"/>
        <v>0</v>
      </c>
      <c r="BB313" s="370">
        <f t="shared" ca="1" si="331"/>
        <v>0</v>
      </c>
      <c r="BC313" s="370">
        <f t="shared" ca="1" si="331"/>
        <v>0</v>
      </c>
      <c r="BD313" s="370">
        <f t="shared" ca="1" si="331"/>
        <v>0</v>
      </c>
      <c r="BE313" s="370">
        <f t="shared" ca="1" si="331"/>
        <v>0</v>
      </c>
      <c r="BF313" s="370">
        <f t="shared" ca="1" si="331"/>
        <v>0</v>
      </c>
      <c r="BG313" s="370">
        <f t="shared" ca="1" si="331"/>
        <v>0</v>
      </c>
      <c r="BH313" s="370">
        <f t="shared" ca="1" si="331"/>
        <v>0</v>
      </c>
      <c r="BI313" s="370">
        <f t="shared" ca="1" si="331"/>
        <v>0</v>
      </c>
      <c r="BJ313" s="370">
        <f t="shared" ca="1" si="331"/>
        <v>0</v>
      </c>
      <c r="BK313" s="370">
        <f t="shared" ca="1" si="331"/>
        <v>0</v>
      </c>
      <c r="BL313" s="370">
        <f t="shared" ca="1" si="331"/>
        <v>0</v>
      </c>
      <c r="BM313" s="370">
        <f t="shared" ca="1" si="331"/>
        <v>0</v>
      </c>
      <c r="BN313" s="370">
        <f t="shared" ca="1" si="331"/>
        <v>0</v>
      </c>
      <c r="BO313" s="370">
        <f t="shared" ca="1" si="331"/>
        <v>0</v>
      </c>
      <c r="BP313" s="370">
        <f t="shared" ca="1" si="331"/>
        <v>0</v>
      </c>
      <c r="BQ313" s="370">
        <f t="shared" ca="1" si="331"/>
        <v>0</v>
      </c>
      <c r="BR313" s="370">
        <f t="shared" ca="1" si="331"/>
        <v>0</v>
      </c>
      <c r="BS313" s="370">
        <f t="shared" ca="1" si="331"/>
        <v>0</v>
      </c>
      <c r="BT313" s="369">
        <f t="shared" ca="1" si="276"/>
        <v>0</v>
      </c>
    </row>
    <row r="314" spans="1:72">
      <c r="A314" s="70" t="s">
        <v>1323</v>
      </c>
      <c r="B314" s="660"/>
      <c r="C314" s="367" t="s">
        <v>24</v>
      </c>
      <c r="D314" s="367" t="s">
        <v>888</v>
      </c>
      <c r="E314" s="417" t="s">
        <v>785</v>
      </c>
      <c r="F314" s="401"/>
      <c r="G314" s="388">
        <f ca="1">VLOOKUP($C$314,[68]납품수량!$A$2:$AH$156,G$1+1,0)</f>
        <v>0</v>
      </c>
      <c r="H314" s="388">
        <f ca="1">VLOOKUP($C$314,[68]납품수량!$A$2:$AH$156,H$1+1,0)</f>
        <v>0</v>
      </c>
      <c r="I314" s="388">
        <f ca="1">VLOOKUP($C$314,[68]납품수량!$A$2:$AH$156,I$1+1,0)</f>
        <v>0</v>
      </c>
      <c r="J314" s="388">
        <f ca="1">VLOOKUP($C$314,[68]납품수량!$A$2:$AH$156,J$1+1,0)</f>
        <v>0</v>
      </c>
      <c r="K314" s="388">
        <f ca="1">VLOOKUP($C$314,[68]납품수량!$A$2:$AH$156,K$1+1,0)</f>
        <v>0</v>
      </c>
      <c r="L314" s="388">
        <f ca="1">VLOOKUP($C$314,[68]납품수량!$A$2:$AH$156,L$1+1,0)</f>
        <v>0</v>
      </c>
      <c r="M314" s="388">
        <f ca="1">VLOOKUP($C$314,[68]납품수량!$A$2:$AH$156,M$1+1,0)</f>
        <v>0</v>
      </c>
      <c r="N314" s="388">
        <f ca="1">VLOOKUP($C$314,[68]납품수량!$A$2:$AH$156,N$1+1,0)</f>
        <v>0</v>
      </c>
      <c r="O314" s="388">
        <f ca="1">VLOOKUP($C$314,[68]납품수량!$A$2:$AH$156,O$1+1,0)</f>
        <v>0</v>
      </c>
      <c r="P314" s="388">
        <f ca="1">VLOOKUP($C$314,[68]납품수량!$A$2:$AH$156,P$1+1,0)</f>
        <v>0</v>
      </c>
      <c r="Q314" s="388">
        <f ca="1">VLOOKUP($C$314,[68]납품수량!$A$2:$AH$156,Q$1+1,0)</f>
        <v>0</v>
      </c>
      <c r="R314" s="388">
        <f ca="1">VLOOKUP($C$314,[68]납품수량!$A$2:$AH$156,R$1+1,0)</f>
        <v>0</v>
      </c>
      <c r="S314" s="388">
        <f ca="1">VLOOKUP($C$314,[68]납품수량!$A$2:$AH$156,S$1+1,0)</f>
        <v>0</v>
      </c>
      <c r="T314" s="388">
        <f ca="1">VLOOKUP($C$314,[68]납품수량!$A$2:$AH$156,T$1+1,0)</f>
        <v>0</v>
      </c>
      <c r="U314" s="388">
        <f ca="1">VLOOKUP($C$314,[68]납품수량!$A$2:$AH$156,U$1+1,0)</f>
        <v>0</v>
      </c>
      <c r="V314" s="388">
        <f ca="1">VLOOKUP($C$314,[68]납품수량!$A$2:$AH$156,V$1+1,0)</f>
        <v>0</v>
      </c>
      <c r="W314" s="388">
        <f ca="1">VLOOKUP($C$314,[68]납품수량!$A$2:$AH$156,W$1+1,0)</f>
        <v>0</v>
      </c>
      <c r="X314" s="388">
        <f ca="1">VLOOKUP($C$314,[68]납품수량!$A$2:$AH$156,X$1+1,0)</f>
        <v>0</v>
      </c>
      <c r="Y314" s="388">
        <f ca="1">VLOOKUP($C$314,[68]납품수량!$A$2:$AH$156,Y$1+1,0)</f>
        <v>0</v>
      </c>
      <c r="Z314" s="388">
        <f ca="1">VLOOKUP($C$314,[68]납품수량!$A$2:$AH$156,Z$1+1,0)</f>
        <v>0</v>
      </c>
      <c r="AA314" s="388">
        <f ca="1">VLOOKUP($C$314,[68]납품수량!$A$2:$AH$156,AA$1+1,0)</f>
        <v>0</v>
      </c>
      <c r="AB314" s="388">
        <f ca="1">VLOOKUP($C$314,[68]납품수량!$A$2:$AH$156,AB$1+1,0)</f>
        <v>0</v>
      </c>
      <c r="AC314" s="388">
        <f ca="1">VLOOKUP($C$314,[68]납품수량!$A$2:$AH$156,AC$1+1,0)</f>
        <v>0</v>
      </c>
      <c r="AD314" s="388">
        <f ca="1">VLOOKUP($C$314,[68]납품수량!$A$2:$AH$156,AD$1+1,0)</f>
        <v>0</v>
      </c>
      <c r="AE314" s="388">
        <f ca="1">VLOOKUP($C$314,[68]납품수량!$A$2:$AH$156,AE$1+1,0)</f>
        <v>0</v>
      </c>
      <c r="AF314" s="388">
        <f ca="1">VLOOKUP($C$314,[68]납품수량!$A$2:$AH$156,AF$1+1,0)</f>
        <v>0</v>
      </c>
      <c r="AG314" s="388">
        <f ca="1">VLOOKUP($C$314,[68]납품수량!$A$2:$AH$156,AG$1+1,0)</f>
        <v>0</v>
      </c>
      <c r="AH314" s="388">
        <f ca="1">VLOOKUP($C$314,[68]납품수량!$A$2:$AH$156,AH$1+1,0)</f>
        <v>0</v>
      </c>
      <c r="AI314" s="388">
        <f ca="1">VLOOKUP($C$314,[68]납품수량!$A$2:$AH$156,AI$1+1,0)</f>
        <v>0</v>
      </c>
      <c r="AJ314" s="388">
        <f ca="1">VLOOKUP($C$314,[68]납품수량!$A$2:$AH$156,AJ$1+1,0)</f>
        <v>0</v>
      </c>
      <c r="AK314" s="388">
        <f ca="1">VLOOKUP($C$314,[68]납품수량!$A$2:$AH$156,AK$1+1,0)</f>
        <v>0</v>
      </c>
      <c r="AL314" s="388">
        <f t="shared" ca="1" si="279"/>
        <v>0</v>
      </c>
      <c r="AM314" s="389">
        <f t="shared" ca="1" si="274"/>
        <v>0</v>
      </c>
      <c r="AO314" s="370">
        <f t="shared" ref="AO314:BS314" ca="1" si="332">$F$314*G314</f>
        <v>0</v>
      </c>
      <c r="AP314" s="370">
        <f t="shared" ca="1" si="332"/>
        <v>0</v>
      </c>
      <c r="AQ314" s="370">
        <f t="shared" ca="1" si="332"/>
        <v>0</v>
      </c>
      <c r="AR314" s="370">
        <f t="shared" ca="1" si="332"/>
        <v>0</v>
      </c>
      <c r="AS314" s="370">
        <f t="shared" ca="1" si="332"/>
        <v>0</v>
      </c>
      <c r="AT314" s="370">
        <f t="shared" ca="1" si="332"/>
        <v>0</v>
      </c>
      <c r="AU314" s="370">
        <f t="shared" ca="1" si="332"/>
        <v>0</v>
      </c>
      <c r="AV314" s="370">
        <f t="shared" ca="1" si="332"/>
        <v>0</v>
      </c>
      <c r="AW314" s="370">
        <f t="shared" ca="1" si="332"/>
        <v>0</v>
      </c>
      <c r="AX314" s="370">
        <f t="shared" ca="1" si="332"/>
        <v>0</v>
      </c>
      <c r="AY314" s="370">
        <f t="shared" ca="1" si="332"/>
        <v>0</v>
      </c>
      <c r="AZ314" s="370">
        <f t="shared" ca="1" si="332"/>
        <v>0</v>
      </c>
      <c r="BA314" s="370">
        <f t="shared" ca="1" si="332"/>
        <v>0</v>
      </c>
      <c r="BB314" s="370">
        <f t="shared" ca="1" si="332"/>
        <v>0</v>
      </c>
      <c r="BC314" s="370">
        <f t="shared" ca="1" si="332"/>
        <v>0</v>
      </c>
      <c r="BD314" s="370">
        <f t="shared" ca="1" si="332"/>
        <v>0</v>
      </c>
      <c r="BE314" s="370">
        <f t="shared" ca="1" si="332"/>
        <v>0</v>
      </c>
      <c r="BF314" s="370">
        <f t="shared" ca="1" si="332"/>
        <v>0</v>
      </c>
      <c r="BG314" s="370">
        <f t="shared" ca="1" si="332"/>
        <v>0</v>
      </c>
      <c r="BH314" s="370">
        <f t="shared" ca="1" si="332"/>
        <v>0</v>
      </c>
      <c r="BI314" s="370">
        <f t="shared" ca="1" si="332"/>
        <v>0</v>
      </c>
      <c r="BJ314" s="370">
        <f t="shared" ca="1" si="332"/>
        <v>0</v>
      </c>
      <c r="BK314" s="370">
        <f t="shared" ca="1" si="332"/>
        <v>0</v>
      </c>
      <c r="BL314" s="370">
        <f t="shared" ca="1" si="332"/>
        <v>0</v>
      </c>
      <c r="BM314" s="370">
        <f t="shared" ca="1" si="332"/>
        <v>0</v>
      </c>
      <c r="BN314" s="370">
        <f t="shared" ca="1" si="332"/>
        <v>0</v>
      </c>
      <c r="BO314" s="370">
        <f t="shared" ca="1" si="332"/>
        <v>0</v>
      </c>
      <c r="BP314" s="370">
        <f t="shared" ca="1" si="332"/>
        <v>0</v>
      </c>
      <c r="BQ314" s="370">
        <f t="shared" ca="1" si="332"/>
        <v>0</v>
      </c>
      <c r="BR314" s="370">
        <f t="shared" ca="1" si="332"/>
        <v>0</v>
      </c>
      <c r="BS314" s="370">
        <f t="shared" ca="1" si="332"/>
        <v>0</v>
      </c>
      <c r="BT314" s="369">
        <f t="shared" ca="1" si="276"/>
        <v>0</v>
      </c>
    </row>
    <row r="315" spans="1:72">
      <c r="A315" s="70" t="s">
        <v>1323</v>
      </c>
      <c r="B315" s="660"/>
      <c r="C315" s="367" t="s">
        <v>25</v>
      </c>
      <c r="D315" s="367" t="s">
        <v>826</v>
      </c>
      <c r="E315" s="417" t="s">
        <v>805</v>
      </c>
      <c r="F315" s="77">
        <f>VLOOKUP(C315,'[65]06월마감'!$A$1:$B$500,2,0)</f>
        <v>10711</v>
      </c>
      <c r="G315" s="388">
        <f ca="1">VLOOKUP($C$315,[68]납품수량!$A$2:$AH$156,G$1+1,0)</f>
        <v>0</v>
      </c>
      <c r="H315" s="388">
        <f ca="1">VLOOKUP($C$315,[68]납품수량!$A$2:$AH$156,H$1+1,0)</f>
        <v>0</v>
      </c>
      <c r="I315" s="388">
        <f ca="1">VLOOKUP($C$315,[68]납품수량!$A$2:$AH$156,I$1+1,0)</f>
        <v>0</v>
      </c>
      <c r="J315" s="388">
        <f ca="1">VLOOKUP($C$315,[68]납품수량!$A$2:$AH$156,J$1+1,0)</f>
        <v>0</v>
      </c>
      <c r="K315" s="388">
        <f ca="1">VLOOKUP($C$315,[68]납품수량!$A$2:$AH$156,K$1+1,0)</f>
        <v>0</v>
      </c>
      <c r="L315" s="388">
        <f ca="1">VLOOKUP($C$315,[68]납품수량!$A$2:$AH$156,L$1+1,0)</f>
        <v>0</v>
      </c>
      <c r="M315" s="388">
        <f ca="1">VLOOKUP($C$315,[68]납품수량!$A$2:$AH$156,M$1+1,0)</f>
        <v>0</v>
      </c>
      <c r="N315" s="388">
        <f ca="1">VLOOKUP($C$315,[68]납품수량!$A$2:$AH$156,N$1+1,0)</f>
        <v>0</v>
      </c>
      <c r="O315" s="388">
        <f ca="1">VLOOKUP($C$315,[68]납품수량!$A$2:$AH$156,O$1+1,0)</f>
        <v>0</v>
      </c>
      <c r="P315" s="388">
        <f ca="1">VLOOKUP($C$315,[68]납품수량!$A$2:$AH$156,P$1+1,0)</f>
        <v>0</v>
      </c>
      <c r="Q315" s="388">
        <f ca="1">VLOOKUP($C$315,[68]납품수량!$A$2:$AH$156,Q$1+1,0)</f>
        <v>0</v>
      </c>
      <c r="R315" s="388">
        <f ca="1">VLOOKUP($C$315,[68]납품수량!$A$2:$AH$156,R$1+1,0)</f>
        <v>0</v>
      </c>
      <c r="S315" s="388">
        <f ca="1">VLOOKUP($C$315,[68]납품수량!$A$2:$AH$156,S$1+1,0)</f>
        <v>0</v>
      </c>
      <c r="T315" s="388">
        <f ca="1">VLOOKUP($C$315,[68]납품수량!$A$2:$AH$156,T$1+1,0)</f>
        <v>0</v>
      </c>
      <c r="U315" s="388">
        <f ca="1">VLOOKUP($C$315,[68]납품수량!$A$2:$AH$156,U$1+1,0)</f>
        <v>0</v>
      </c>
      <c r="V315" s="388">
        <f ca="1">VLOOKUP($C$315,[68]납품수량!$A$2:$AH$156,V$1+1,0)</f>
        <v>0</v>
      </c>
      <c r="W315" s="388">
        <f ca="1">VLOOKUP($C$315,[68]납품수량!$A$2:$AH$156,W$1+1,0)</f>
        <v>0</v>
      </c>
      <c r="X315" s="388">
        <f ca="1">VLOOKUP($C$315,[68]납품수량!$A$2:$AH$156,X$1+1,0)</f>
        <v>0</v>
      </c>
      <c r="Y315" s="388">
        <f ca="1">VLOOKUP($C$315,[68]납품수량!$A$2:$AH$156,Y$1+1,0)</f>
        <v>0</v>
      </c>
      <c r="Z315" s="388">
        <f ca="1">VLOOKUP($C$315,[68]납품수량!$A$2:$AH$156,Z$1+1,0)</f>
        <v>0</v>
      </c>
      <c r="AA315" s="388">
        <f ca="1">VLOOKUP($C$315,[68]납품수량!$A$2:$AH$156,AA$1+1,0)</f>
        <v>0</v>
      </c>
      <c r="AB315" s="388">
        <f ca="1">VLOOKUP($C$315,[68]납품수량!$A$2:$AH$156,AB$1+1,0)</f>
        <v>0</v>
      </c>
      <c r="AC315" s="388">
        <f ca="1">VLOOKUP($C$315,[68]납품수량!$A$2:$AH$156,AC$1+1,0)</f>
        <v>0</v>
      </c>
      <c r="AD315" s="388">
        <f ca="1">VLOOKUP($C$315,[68]납품수량!$A$2:$AH$156,AD$1+1,0)</f>
        <v>0</v>
      </c>
      <c r="AE315" s="388">
        <f ca="1">VLOOKUP($C$315,[68]납품수량!$A$2:$AH$156,AE$1+1,0)</f>
        <v>0</v>
      </c>
      <c r="AF315" s="388">
        <f ca="1">VLOOKUP($C$315,[68]납품수량!$A$2:$AH$156,AF$1+1,0)</f>
        <v>0</v>
      </c>
      <c r="AG315" s="388">
        <f ca="1">VLOOKUP($C$315,[68]납품수량!$A$2:$AH$156,AG$1+1,0)</f>
        <v>0</v>
      </c>
      <c r="AH315" s="388">
        <f ca="1">VLOOKUP($C$315,[68]납품수량!$A$2:$AH$156,AH$1+1,0)</f>
        <v>0</v>
      </c>
      <c r="AI315" s="388">
        <f ca="1">VLOOKUP($C$315,[68]납품수량!$A$2:$AH$156,AI$1+1,0)</f>
        <v>0</v>
      </c>
      <c r="AJ315" s="388">
        <f ca="1">VLOOKUP($C$315,[68]납품수량!$A$2:$AH$156,AJ$1+1,0)</f>
        <v>0</v>
      </c>
      <c r="AK315" s="388">
        <f ca="1">VLOOKUP($C$315,[68]납품수량!$A$2:$AH$156,AK$1+1,0)</f>
        <v>0</v>
      </c>
      <c r="AL315" s="388">
        <f t="shared" ca="1" si="279"/>
        <v>0</v>
      </c>
      <c r="AM315" s="389">
        <f t="shared" ca="1" si="274"/>
        <v>0</v>
      </c>
      <c r="AO315" s="370">
        <f t="shared" ref="AO315:BS315" ca="1" si="333">$F$315*G315</f>
        <v>0</v>
      </c>
      <c r="AP315" s="370">
        <f t="shared" ca="1" si="333"/>
        <v>0</v>
      </c>
      <c r="AQ315" s="370">
        <f t="shared" ca="1" si="333"/>
        <v>0</v>
      </c>
      <c r="AR315" s="370">
        <f t="shared" ca="1" si="333"/>
        <v>0</v>
      </c>
      <c r="AS315" s="370">
        <f t="shared" ca="1" si="333"/>
        <v>0</v>
      </c>
      <c r="AT315" s="370">
        <f t="shared" ca="1" si="333"/>
        <v>0</v>
      </c>
      <c r="AU315" s="370">
        <f t="shared" ca="1" si="333"/>
        <v>0</v>
      </c>
      <c r="AV315" s="370">
        <f t="shared" ca="1" si="333"/>
        <v>0</v>
      </c>
      <c r="AW315" s="370">
        <f t="shared" ca="1" si="333"/>
        <v>0</v>
      </c>
      <c r="AX315" s="370">
        <f t="shared" ca="1" si="333"/>
        <v>0</v>
      </c>
      <c r="AY315" s="370">
        <f t="shared" ca="1" si="333"/>
        <v>0</v>
      </c>
      <c r="AZ315" s="370">
        <f t="shared" ca="1" si="333"/>
        <v>0</v>
      </c>
      <c r="BA315" s="370">
        <f t="shared" ca="1" si="333"/>
        <v>0</v>
      </c>
      <c r="BB315" s="370">
        <f t="shared" ca="1" si="333"/>
        <v>0</v>
      </c>
      <c r="BC315" s="370">
        <f t="shared" ca="1" si="333"/>
        <v>0</v>
      </c>
      <c r="BD315" s="370">
        <f t="shared" ca="1" si="333"/>
        <v>0</v>
      </c>
      <c r="BE315" s="370">
        <f t="shared" ca="1" si="333"/>
        <v>0</v>
      </c>
      <c r="BF315" s="370">
        <f t="shared" ca="1" si="333"/>
        <v>0</v>
      </c>
      <c r="BG315" s="370">
        <f t="shared" ca="1" si="333"/>
        <v>0</v>
      </c>
      <c r="BH315" s="370">
        <f t="shared" ca="1" si="333"/>
        <v>0</v>
      </c>
      <c r="BI315" s="370">
        <f t="shared" ca="1" si="333"/>
        <v>0</v>
      </c>
      <c r="BJ315" s="370">
        <f t="shared" ca="1" si="333"/>
        <v>0</v>
      </c>
      <c r="BK315" s="370">
        <f t="shared" ca="1" si="333"/>
        <v>0</v>
      </c>
      <c r="BL315" s="370">
        <f t="shared" ca="1" si="333"/>
        <v>0</v>
      </c>
      <c r="BM315" s="370">
        <f t="shared" ca="1" si="333"/>
        <v>0</v>
      </c>
      <c r="BN315" s="370">
        <f t="shared" ca="1" si="333"/>
        <v>0</v>
      </c>
      <c r="BO315" s="370">
        <f t="shared" ca="1" si="333"/>
        <v>0</v>
      </c>
      <c r="BP315" s="370">
        <f t="shared" ca="1" si="333"/>
        <v>0</v>
      </c>
      <c r="BQ315" s="370">
        <f t="shared" ca="1" si="333"/>
        <v>0</v>
      </c>
      <c r="BR315" s="370">
        <f t="shared" ca="1" si="333"/>
        <v>0</v>
      </c>
      <c r="BS315" s="370">
        <f t="shared" ca="1" si="333"/>
        <v>0</v>
      </c>
      <c r="BT315" s="369">
        <f t="shared" ca="1" si="276"/>
        <v>0</v>
      </c>
    </row>
    <row r="316" spans="1:72">
      <c r="A316" s="70" t="s">
        <v>1323</v>
      </c>
      <c r="B316" s="660"/>
      <c r="C316" s="367" t="s">
        <v>26</v>
      </c>
      <c r="D316" s="367" t="s">
        <v>849</v>
      </c>
      <c r="E316" s="417" t="s">
        <v>805</v>
      </c>
      <c r="F316" s="77">
        <f>VLOOKUP(C316,'[65]06월마감'!$A$1:$B$500,2,0)</f>
        <v>7214</v>
      </c>
      <c r="G316" s="388">
        <f ca="1">VLOOKUP($C$316,[68]납품수량!$A$2:$AH$156,G$1+1,0)</f>
        <v>0</v>
      </c>
      <c r="H316" s="388">
        <f ca="1">VLOOKUP($C$316,[68]납품수량!$A$2:$AH$156,H$1+1,0)</f>
        <v>0</v>
      </c>
      <c r="I316" s="388">
        <f ca="1">VLOOKUP($C$316,[68]납품수량!$A$2:$AH$156,I$1+1,0)</f>
        <v>0</v>
      </c>
      <c r="J316" s="388">
        <f ca="1">VLOOKUP($C$316,[68]납품수량!$A$2:$AH$156,J$1+1,0)</f>
        <v>0</v>
      </c>
      <c r="K316" s="388">
        <f ca="1">VLOOKUP($C$316,[68]납품수량!$A$2:$AH$156,K$1+1,0)</f>
        <v>0</v>
      </c>
      <c r="L316" s="388">
        <f ca="1">VLOOKUP($C$316,[68]납품수량!$A$2:$AH$156,L$1+1,0)</f>
        <v>0</v>
      </c>
      <c r="M316" s="388">
        <f ca="1">VLOOKUP($C$316,[68]납품수량!$A$2:$AH$156,M$1+1,0)</f>
        <v>0</v>
      </c>
      <c r="N316" s="388">
        <f ca="1">VLOOKUP($C$316,[68]납품수량!$A$2:$AH$156,N$1+1,0)</f>
        <v>0</v>
      </c>
      <c r="O316" s="388">
        <f ca="1">VLOOKUP($C$316,[68]납품수량!$A$2:$AH$156,O$1+1,0)</f>
        <v>180</v>
      </c>
      <c r="P316" s="388">
        <f ca="1">VLOOKUP($C$316,[68]납품수량!$A$2:$AH$156,P$1+1,0)</f>
        <v>0</v>
      </c>
      <c r="Q316" s="388">
        <f ca="1">VLOOKUP($C$316,[68]납품수량!$A$2:$AH$156,Q$1+1,0)</f>
        <v>0</v>
      </c>
      <c r="R316" s="388">
        <f ca="1">VLOOKUP($C$316,[68]납품수량!$A$2:$AH$156,R$1+1,0)</f>
        <v>0</v>
      </c>
      <c r="S316" s="388">
        <f ca="1">VLOOKUP($C$316,[68]납품수량!$A$2:$AH$156,S$1+1,0)</f>
        <v>0</v>
      </c>
      <c r="T316" s="388">
        <f ca="1">VLOOKUP($C$316,[68]납품수량!$A$2:$AH$156,T$1+1,0)</f>
        <v>0</v>
      </c>
      <c r="U316" s="388">
        <f ca="1">VLOOKUP($C$316,[68]납품수량!$A$2:$AH$156,U$1+1,0)</f>
        <v>0</v>
      </c>
      <c r="V316" s="388">
        <f ca="1">VLOOKUP($C$316,[68]납품수량!$A$2:$AH$156,V$1+1,0)</f>
        <v>0</v>
      </c>
      <c r="W316" s="388">
        <f ca="1">VLOOKUP($C$316,[68]납품수량!$A$2:$AH$156,W$1+1,0)</f>
        <v>0</v>
      </c>
      <c r="X316" s="388">
        <f ca="1">VLOOKUP($C$316,[68]납품수량!$A$2:$AH$156,X$1+1,0)</f>
        <v>0</v>
      </c>
      <c r="Y316" s="388">
        <f ca="1">VLOOKUP($C$316,[68]납품수량!$A$2:$AH$156,Y$1+1,0)</f>
        <v>0</v>
      </c>
      <c r="Z316" s="388">
        <f ca="1">VLOOKUP($C$316,[68]납품수량!$A$2:$AH$156,Z$1+1,0)</f>
        <v>0</v>
      </c>
      <c r="AA316" s="388">
        <f ca="1">VLOOKUP($C$316,[68]납품수량!$A$2:$AH$156,AA$1+1,0)</f>
        <v>0</v>
      </c>
      <c r="AB316" s="388">
        <f ca="1">VLOOKUP($C$316,[68]납품수량!$A$2:$AH$156,AB$1+1,0)</f>
        <v>0</v>
      </c>
      <c r="AC316" s="388">
        <f ca="1">VLOOKUP($C$316,[68]납품수량!$A$2:$AH$156,AC$1+1,0)</f>
        <v>0</v>
      </c>
      <c r="AD316" s="388">
        <f ca="1">VLOOKUP($C$316,[68]납품수량!$A$2:$AH$156,AD$1+1,0)</f>
        <v>0</v>
      </c>
      <c r="AE316" s="388">
        <f ca="1">VLOOKUP($C$316,[68]납품수량!$A$2:$AH$156,AE$1+1,0)</f>
        <v>0</v>
      </c>
      <c r="AF316" s="388">
        <f ca="1">VLOOKUP($C$316,[68]납품수량!$A$2:$AH$156,AF$1+1,0)</f>
        <v>0</v>
      </c>
      <c r="AG316" s="388">
        <f ca="1">VLOOKUP($C$316,[68]납품수량!$A$2:$AH$156,AG$1+1,0)</f>
        <v>0</v>
      </c>
      <c r="AH316" s="388">
        <f ca="1">VLOOKUP($C$316,[68]납품수량!$A$2:$AH$156,AH$1+1,0)</f>
        <v>0</v>
      </c>
      <c r="AI316" s="388">
        <f ca="1">VLOOKUP($C$316,[68]납품수량!$A$2:$AH$156,AI$1+1,0)</f>
        <v>0</v>
      </c>
      <c r="AJ316" s="388">
        <f ca="1">VLOOKUP($C$316,[68]납품수량!$A$2:$AH$156,AJ$1+1,0)</f>
        <v>0</v>
      </c>
      <c r="AK316" s="388">
        <f ca="1">VLOOKUP($C$316,[68]납품수량!$A$2:$AH$156,AK$1+1,0)</f>
        <v>0</v>
      </c>
      <c r="AL316" s="388">
        <f t="shared" ca="1" si="279"/>
        <v>180</v>
      </c>
      <c r="AM316" s="389">
        <f t="shared" ca="1" si="274"/>
        <v>1298520</v>
      </c>
      <c r="AO316" s="370">
        <f t="shared" ref="AO316:BS316" ca="1" si="334">$F$316*G316</f>
        <v>0</v>
      </c>
      <c r="AP316" s="370">
        <f t="shared" ca="1" si="334"/>
        <v>0</v>
      </c>
      <c r="AQ316" s="370">
        <f t="shared" ca="1" si="334"/>
        <v>0</v>
      </c>
      <c r="AR316" s="370">
        <f t="shared" ca="1" si="334"/>
        <v>0</v>
      </c>
      <c r="AS316" s="370">
        <f t="shared" ca="1" si="334"/>
        <v>0</v>
      </c>
      <c r="AT316" s="370">
        <f t="shared" ca="1" si="334"/>
        <v>0</v>
      </c>
      <c r="AU316" s="370">
        <f t="shared" ca="1" si="334"/>
        <v>0</v>
      </c>
      <c r="AV316" s="370">
        <f t="shared" ca="1" si="334"/>
        <v>0</v>
      </c>
      <c r="AW316" s="370">
        <f t="shared" ca="1" si="334"/>
        <v>1298520</v>
      </c>
      <c r="AX316" s="370">
        <f t="shared" ca="1" si="334"/>
        <v>0</v>
      </c>
      <c r="AY316" s="370">
        <f t="shared" ca="1" si="334"/>
        <v>0</v>
      </c>
      <c r="AZ316" s="370">
        <f t="shared" ca="1" si="334"/>
        <v>0</v>
      </c>
      <c r="BA316" s="370">
        <f t="shared" ca="1" si="334"/>
        <v>0</v>
      </c>
      <c r="BB316" s="370">
        <f t="shared" ca="1" si="334"/>
        <v>0</v>
      </c>
      <c r="BC316" s="370">
        <f t="shared" ca="1" si="334"/>
        <v>0</v>
      </c>
      <c r="BD316" s="370">
        <f t="shared" ca="1" si="334"/>
        <v>0</v>
      </c>
      <c r="BE316" s="370">
        <f t="shared" ca="1" si="334"/>
        <v>0</v>
      </c>
      <c r="BF316" s="370">
        <f t="shared" ca="1" si="334"/>
        <v>0</v>
      </c>
      <c r="BG316" s="370">
        <f t="shared" ca="1" si="334"/>
        <v>0</v>
      </c>
      <c r="BH316" s="370">
        <f t="shared" ca="1" si="334"/>
        <v>0</v>
      </c>
      <c r="BI316" s="370">
        <f t="shared" ca="1" si="334"/>
        <v>0</v>
      </c>
      <c r="BJ316" s="370">
        <f t="shared" ca="1" si="334"/>
        <v>0</v>
      </c>
      <c r="BK316" s="370">
        <f t="shared" ca="1" si="334"/>
        <v>0</v>
      </c>
      <c r="BL316" s="370">
        <f t="shared" ca="1" si="334"/>
        <v>0</v>
      </c>
      <c r="BM316" s="370">
        <f t="shared" ca="1" si="334"/>
        <v>0</v>
      </c>
      <c r="BN316" s="370">
        <f t="shared" ca="1" si="334"/>
        <v>0</v>
      </c>
      <c r="BO316" s="370">
        <f t="shared" ca="1" si="334"/>
        <v>0</v>
      </c>
      <c r="BP316" s="370">
        <f t="shared" ca="1" si="334"/>
        <v>0</v>
      </c>
      <c r="BQ316" s="370">
        <f t="shared" ca="1" si="334"/>
        <v>0</v>
      </c>
      <c r="BR316" s="370">
        <f t="shared" ca="1" si="334"/>
        <v>0</v>
      </c>
      <c r="BS316" s="370">
        <f t="shared" ca="1" si="334"/>
        <v>0</v>
      </c>
      <c r="BT316" s="369">
        <f t="shared" ca="1" si="276"/>
        <v>1298520</v>
      </c>
    </row>
    <row r="317" spans="1:72">
      <c r="A317" s="70" t="s">
        <v>1323</v>
      </c>
      <c r="B317" s="660"/>
      <c r="C317" s="367" t="s">
        <v>27</v>
      </c>
      <c r="D317" s="367" t="s">
        <v>887</v>
      </c>
      <c r="E317" s="417" t="s">
        <v>805</v>
      </c>
      <c r="F317" s="77">
        <f>VLOOKUP(C317,'[65]06월마감'!$A$1:$B$500,2,0)</f>
        <v>809</v>
      </c>
      <c r="G317" s="388">
        <f ca="1">VLOOKUP($C$317,[68]납품수량!$A$2:$AH$156,G$1+1,0)</f>
        <v>0</v>
      </c>
      <c r="H317" s="388">
        <f ca="1">VLOOKUP($C$317,[68]납품수량!$A$2:$AH$156,H$1+1,0)</f>
        <v>0</v>
      </c>
      <c r="I317" s="388">
        <f ca="1">VLOOKUP($C$317,[68]납품수량!$A$2:$AH$156,I$1+1,0)</f>
        <v>0</v>
      </c>
      <c r="J317" s="388">
        <f ca="1">VLOOKUP($C$317,[68]납품수량!$A$2:$AH$156,J$1+1,0)</f>
        <v>0</v>
      </c>
      <c r="K317" s="388">
        <f ca="1">VLOOKUP($C$317,[68]납품수량!$A$2:$AH$156,K$1+1,0)</f>
        <v>0</v>
      </c>
      <c r="L317" s="388">
        <f ca="1">VLOOKUP($C$317,[68]납품수량!$A$2:$AH$156,L$1+1,0)</f>
        <v>0</v>
      </c>
      <c r="M317" s="388">
        <f ca="1">VLOOKUP($C$317,[68]납품수량!$A$2:$AH$156,M$1+1,0)</f>
        <v>0</v>
      </c>
      <c r="N317" s="388">
        <f ca="1">VLOOKUP($C$317,[68]납품수량!$A$2:$AH$156,N$1+1,0)</f>
        <v>0</v>
      </c>
      <c r="O317" s="388">
        <f ca="1">VLOOKUP($C$317,[68]납품수량!$A$2:$AH$156,O$1+1,0)</f>
        <v>200</v>
      </c>
      <c r="P317" s="388">
        <f ca="1">VLOOKUP($C$317,[68]납품수량!$A$2:$AH$156,P$1+1,0)</f>
        <v>0</v>
      </c>
      <c r="Q317" s="388">
        <f ca="1">VLOOKUP($C$317,[68]납품수량!$A$2:$AH$156,Q$1+1,0)</f>
        <v>0</v>
      </c>
      <c r="R317" s="388">
        <f ca="1">VLOOKUP($C$317,[68]납품수량!$A$2:$AH$156,R$1+1,0)</f>
        <v>0</v>
      </c>
      <c r="S317" s="388">
        <f ca="1">VLOOKUP($C$317,[68]납품수량!$A$2:$AH$156,S$1+1,0)</f>
        <v>0</v>
      </c>
      <c r="T317" s="388">
        <f ca="1">VLOOKUP($C$317,[68]납품수량!$A$2:$AH$156,T$1+1,0)</f>
        <v>0</v>
      </c>
      <c r="U317" s="388">
        <f ca="1">VLOOKUP($C$317,[68]납품수량!$A$2:$AH$156,U$1+1,0)</f>
        <v>0</v>
      </c>
      <c r="V317" s="388">
        <f ca="1">VLOOKUP($C$317,[68]납품수량!$A$2:$AH$156,V$1+1,0)</f>
        <v>0</v>
      </c>
      <c r="W317" s="388">
        <f ca="1">VLOOKUP($C$317,[68]납품수량!$A$2:$AH$156,W$1+1,0)</f>
        <v>0</v>
      </c>
      <c r="X317" s="388">
        <f ca="1">VLOOKUP($C$317,[68]납품수량!$A$2:$AH$156,X$1+1,0)</f>
        <v>0</v>
      </c>
      <c r="Y317" s="388">
        <f ca="1">VLOOKUP($C$317,[68]납품수량!$A$2:$AH$156,Y$1+1,0)</f>
        <v>0</v>
      </c>
      <c r="Z317" s="388">
        <f ca="1">VLOOKUP($C$317,[68]납품수량!$A$2:$AH$156,Z$1+1,0)</f>
        <v>0</v>
      </c>
      <c r="AA317" s="388">
        <f ca="1">VLOOKUP($C$317,[68]납품수량!$A$2:$AH$156,AA$1+1,0)</f>
        <v>0</v>
      </c>
      <c r="AB317" s="388">
        <f ca="1">VLOOKUP($C$317,[68]납품수량!$A$2:$AH$156,AB$1+1,0)</f>
        <v>0</v>
      </c>
      <c r="AC317" s="388">
        <f ca="1">VLOOKUP($C$317,[68]납품수량!$A$2:$AH$156,AC$1+1,0)</f>
        <v>0</v>
      </c>
      <c r="AD317" s="388">
        <f ca="1">VLOOKUP($C$317,[68]납품수량!$A$2:$AH$156,AD$1+1,0)</f>
        <v>0</v>
      </c>
      <c r="AE317" s="388">
        <f ca="1">VLOOKUP($C$317,[68]납품수량!$A$2:$AH$156,AE$1+1,0)</f>
        <v>0</v>
      </c>
      <c r="AF317" s="388">
        <f ca="1">VLOOKUP($C$317,[68]납품수량!$A$2:$AH$156,AF$1+1,0)</f>
        <v>0</v>
      </c>
      <c r="AG317" s="388">
        <f ca="1">VLOOKUP($C$317,[68]납품수량!$A$2:$AH$156,AG$1+1,0)</f>
        <v>0</v>
      </c>
      <c r="AH317" s="388">
        <f ca="1">VLOOKUP($C$317,[68]납품수량!$A$2:$AH$156,AH$1+1,0)</f>
        <v>0</v>
      </c>
      <c r="AI317" s="388">
        <f ca="1">VLOOKUP($C$317,[68]납품수량!$A$2:$AH$156,AI$1+1,0)</f>
        <v>0</v>
      </c>
      <c r="AJ317" s="388">
        <f ca="1">VLOOKUP($C$317,[68]납품수량!$A$2:$AH$156,AJ$1+1,0)</f>
        <v>0</v>
      </c>
      <c r="AK317" s="388">
        <f ca="1">VLOOKUP($C$317,[68]납품수량!$A$2:$AH$156,AK$1+1,0)</f>
        <v>0</v>
      </c>
      <c r="AL317" s="388">
        <f t="shared" ca="1" si="279"/>
        <v>200</v>
      </c>
      <c r="AM317" s="389">
        <f t="shared" ca="1" si="274"/>
        <v>161800</v>
      </c>
      <c r="AO317" s="370">
        <f t="shared" ref="AO317:BS317" ca="1" si="335">$F$317*G317</f>
        <v>0</v>
      </c>
      <c r="AP317" s="370">
        <f t="shared" ca="1" si="335"/>
        <v>0</v>
      </c>
      <c r="AQ317" s="370">
        <f t="shared" ca="1" si="335"/>
        <v>0</v>
      </c>
      <c r="AR317" s="370">
        <f t="shared" ca="1" si="335"/>
        <v>0</v>
      </c>
      <c r="AS317" s="370">
        <f t="shared" ca="1" si="335"/>
        <v>0</v>
      </c>
      <c r="AT317" s="370">
        <f t="shared" ca="1" si="335"/>
        <v>0</v>
      </c>
      <c r="AU317" s="370">
        <f t="shared" ca="1" si="335"/>
        <v>0</v>
      </c>
      <c r="AV317" s="370">
        <f t="shared" ca="1" si="335"/>
        <v>0</v>
      </c>
      <c r="AW317" s="370">
        <f t="shared" ca="1" si="335"/>
        <v>161800</v>
      </c>
      <c r="AX317" s="370">
        <f t="shared" ca="1" si="335"/>
        <v>0</v>
      </c>
      <c r="AY317" s="370">
        <f t="shared" ca="1" si="335"/>
        <v>0</v>
      </c>
      <c r="AZ317" s="370">
        <f t="shared" ca="1" si="335"/>
        <v>0</v>
      </c>
      <c r="BA317" s="370">
        <f t="shared" ca="1" si="335"/>
        <v>0</v>
      </c>
      <c r="BB317" s="370">
        <f t="shared" ca="1" si="335"/>
        <v>0</v>
      </c>
      <c r="BC317" s="370">
        <f t="shared" ca="1" si="335"/>
        <v>0</v>
      </c>
      <c r="BD317" s="370">
        <f t="shared" ca="1" si="335"/>
        <v>0</v>
      </c>
      <c r="BE317" s="370">
        <f t="shared" ca="1" si="335"/>
        <v>0</v>
      </c>
      <c r="BF317" s="370">
        <f t="shared" ca="1" si="335"/>
        <v>0</v>
      </c>
      <c r="BG317" s="370">
        <f t="shared" ca="1" si="335"/>
        <v>0</v>
      </c>
      <c r="BH317" s="370">
        <f t="shared" ca="1" si="335"/>
        <v>0</v>
      </c>
      <c r="BI317" s="370">
        <f t="shared" ca="1" si="335"/>
        <v>0</v>
      </c>
      <c r="BJ317" s="370">
        <f t="shared" ca="1" si="335"/>
        <v>0</v>
      </c>
      <c r="BK317" s="370">
        <f t="shared" ca="1" si="335"/>
        <v>0</v>
      </c>
      <c r="BL317" s="370">
        <f t="shared" ca="1" si="335"/>
        <v>0</v>
      </c>
      <c r="BM317" s="370">
        <f t="shared" ca="1" si="335"/>
        <v>0</v>
      </c>
      <c r="BN317" s="370">
        <f t="shared" ca="1" si="335"/>
        <v>0</v>
      </c>
      <c r="BO317" s="370">
        <f t="shared" ca="1" si="335"/>
        <v>0</v>
      </c>
      <c r="BP317" s="370">
        <f t="shared" ca="1" si="335"/>
        <v>0</v>
      </c>
      <c r="BQ317" s="370">
        <f t="shared" ca="1" si="335"/>
        <v>0</v>
      </c>
      <c r="BR317" s="370">
        <f t="shared" ca="1" si="335"/>
        <v>0</v>
      </c>
      <c r="BS317" s="370">
        <f t="shared" ca="1" si="335"/>
        <v>0</v>
      </c>
      <c r="BT317" s="369">
        <f t="shared" ca="1" si="276"/>
        <v>161800</v>
      </c>
    </row>
    <row r="318" spans="1:72">
      <c r="A318" s="70" t="s">
        <v>1323</v>
      </c>
      <c r="B318" s="660"/>
      <c r="C318" s="367" t="s">
        <v>28</v>
      </c>
      <c r="D318" s="367" t="s">
        <v>886</v>
      </c>
      <c r="E318" s="417" t="s">
        <v>805</v>
      </c>
      <c r="F318" s="77">
        <f>VLOOKUP(C318,'[65]06월마감'!$A$1:$B$500,2,0)</f>
        <v>809</v>
      </c>
      <c r="G318" s="388">
        <f ca="1">VLOOKUP($C$318,[68]납품수량!$A$2:$AH$156,G$1+1,0)</f>
        <v>0</v>
      </c>
      <c r="H318" s="388">
        <f ca="1">VLOOKUP($C$318,[68]납품수량!$A$2:$AH$156,H$1+1,0)</f>
        <v>0</v>
      </c>
      <c r="I318" s="388">
        <f ca="1">VLOOKUP($C$318,[68]납품수량!$A$2:$AH$156,I$1+1,0)</f>
        <v>0</v>
      </c>
      <c r="J318" s="388">
        <f ca="1">VLOOKUP($C$318,[68]납품수량!$A$2:$AH$156,J$1+1,0)</f>
        <v>0</v>
      </c>
      <c r="K318" s="388">
        <f ca="1">VLOOKUP($C$318,[68]납품수량!$A$2:$AH$156,K$1+1,0)</f>
        <v>0</v>
      </c>
      <c r="L318" s="388">
        <f ca="1">VLOOKUP($C$318,[68]납품수량!$A$2:$AH$156,L$1+1,0)</f>
        <v>0</v>
      </c>
      <c r="M318" s="388">
        <f ca="1">VLOOKUP($C$318,[68]납품수량!$A$2:$AH$156,M$1+1,0)</f>
        <v>0</v>
      </c>
      <c r="N318" s="388">
        <f ca="1">VLOOKUP($C$318,[68]납품수량!$A$2:$AH$156,N$1+1,0)</f>
        <v>0</v>
      </c>
      <c r="O318" s="388">
        <f ca="1">VLOOKUP($C$318,[68]납품수량!$A$2:$AH$156,O$1+1,0)</f>
        <v>200</v>
      </c>
      <c r="P318" s="388">
        <f ca="1">VLOOKUP($C$318,[68]납품수량!$A$2:$AH$156,P$1+1,0)</f>
        <v>0</v>
      </c>
      <c r="Q318" s="388">
        <f ca="1">VLOOKUP($C$318,[68]납품수량!$A$2:$AH$156,Q$1+1,0)</f>
        <v>0</v>
      </c>
      <c r="R318" s="388">
        <f ca="1">VLOOKUP($C$318,[68]납품수량!$A$2:$AH$156,R$1+1,0)</f>
        <v>0</v>
      </c>
      <c r="S318" s="388">
        <f ca="1">VLOOKUP($C$318,[68]납품수량!$A$2:$AH$156,S$1+1,0)</f>
        <v>0</v>
      </c>
      <c r="T318" s="388">
        <f ca="1">VLOOKUP($C$318,[68]납품수량!$A$2:$AH$156,T$1+1,0)</f>
        <v>0</v>
      </c>
      <c r="U318" s="388">
        <f ca="1">VLOOKUP($C$318,[68]납품수량!$A$2:$AH$156,U$1+1,0)</f>
        <v>0</v>
      </c>
      <c r="V318" s="388">
        <f ca="1">VLOOKUP($C$318,[68]납품수량!$A$2:$AH$156,V$1+1,0)</f>
        <v>0</v>
      </c>
      <c r="W318" s="388">
        <f ca="1">VLOOKUP($C$318,[68]납품수량!$A$2:$AH$156,W$1+1,0)</f>
        <v>0</v>
      </c>
      <c r="X318" s="388">
        <f ca="1">VLOOKUP($C$318,[68]납품수량!$A$2:$AH$156,X$1+1,0)</f>
        <v>0</v>
      </c>
      <c r="Y318" s="388">
        <f ca="1">VLOOKUP($C$318,[68]납품수량!$A$2:$AH$156,Y$1+1,0)</f>
        <v>0</v>
      </c>
      <c r="Z318" s="388">
        <f ca="1">VLOOKUP($C$318,[68]납품수량!$A$2:$AH$156,Z$1+1,0)</f>
        <v>0</v>
      </c>
      <c r="AA318" s="388">
        <f ca="1">VLOOKUP($C$318,[68]납품수량!$A$2:$AH$156,AA$1+1,0)</f>
        <v>0</v>
      </c>
      <c r="AB318" s="388">
        <f ca="1">VLOOKUP($C$318,[68]납품수량!$A$2:$AH$156,AB$1+1,0)</f>
        <v>0</v>
      </c>
      <c r="AC318" s="388">
        <f ca="1">VLOOKUP($C$318,[68]납품수량!$A$2:$AH$156,AC$1+1,0)</f>
        <v>0</v>
      </c>
      <c r="AD318" s="388">
        <f ca="1">VLOOKUP($C$318,[68]납품수량!$A$2:$AH$156,AD$1+1,0)</f>
        <v>0</v>
      </c>
      <c r="AE318" s="388">
        <f ca="1">VLOOKUP($C$318,[68]납품수량!$A$2:$AH$156,AE$1+1,0)</f>
        <v>0</v>
      </c>
      <c r="AF318" s="388">
        <f ca="1">VLOOKUP($C$318,[68]납품수량!$A$2:$AH$156,AF$1+1,0)</f>
        <v>0</v>
      </c>
      <c r="AG318" s="388">
        <f ca="1">VLOOKUP($C$318,[68]납품수량!$A$2:$AH$156,AG$1+1,0)</f>
        <v>0</v>
      </c>
      <c r="AH318" s="388">
        <f ca="1">VLOOKUP($C$318,[68]납품수량!$A$2:$AH$156,AH$1+1,0)</f>
        <v>0</v>
      </c>
      <c r="AI318" s="388">
        <f ca="1">VLOOKUP($C$318,[68]납품수량!$A$2:$AH$156,AI$1+1,0)</f>
        <v>0</v>
      </c>
      <c r="AJ318" s="388">
        <f ca="1">VLOOKUP($C$318,[68]납품수량!$A$2:$AH$156,AJ$1+1,0)</f>
        <v>0</v>
      </c>
      <c r="AK318" s="388">
        <f ca="1">VLOOKUP($C$318,[68]납품수량!$A$2:$AH$156,AK$1+1,0)</f>
        <v>0</v>
      </c>
      <c r="AL318" s="388">
        <f t="shared" ca="1" si="279"/>
        <v>200</v>
      </c>
      <c r="AM318" s="389">
        <f t="shared" ca="1" si="274"/>
        <v>161800</v>
      </c>
      <c r="AO318" s="370">
        <f t="shared" ref="AO318:BS318" ca="1" si="336">$F$318*G318</f>
        <v>0</v>
      </c>
      <c r="AP318" s="370">
        <f t="shared" ca="1" si="336"/>
        <v>0</v>
      </c>
      <c r="AQ318" s="370">
        <f t="shared" ca="1" si="336"/>
        <v>0</v>
      </c>
      <c r="AR318" s="370">
        <f t="shared" ca="1" si="336"/>
        <v>0</v>
      </c>
      <c r="AS318" s="370">
        <f t="shared" ca="1" si="336"/>
        <v>0</v>
      </c>
      <c r="AT318" s="370">
        <f t="shared" ca="1" si="336"/>
        <v>0</v>
      </c>
      <c r="AU318" s="370">
        <f t="shared" ca="1" si="336"/>
        <v>0</v>
      </c>
      <c r="AV318" s="370">
        <f t="shared" ca="1" si="336"/>
        <v>0</v>
      </c>
      <c r="AW318" s="370">
        <f t="shared" ca="1" si="336"/>
        <v>161800</v>
      </c>
      <c r="AX318" s="370">
        <f t="shared" ca="1" si="336"/>
        <v>0</v>
      </c>
      <c r="AY318" s="370">
        <f t="shared" ca="1" si="336"/>
        <v>0</v>
      </c>
      <c r="AZ318" s="370">
        <f t="shared" ca="1" si="336"/>
        <v>0</v>
      </c>
      <c r="BA318" s="370">
        <f t="shared" ca="1" si="336"/>
        <v>0</v>
      </c>
      <c r="BB318" s="370">
        <f t="shared" ca="1" si="336"/>
        <v>0</v>
      </c>
      <c r="BC318" s="370">
        <f t="shared" ca="1" si="336"/>
        <v>0</v>
      </c>
      <c r="BD318" s="370">
        <f t="shared" ca="1" si="336"/>
        <v>0</v>
      </c>
      <c r="BE318" s="370">
        <f t="shared" ca="1" si="336"/>
        <v>0</v>
      </c>
      <c r="BF318" s="370">
        <f t="shared" ca="1" si="336"/>
        <v>0</v>
      </c>
      <c r="BG318" s="370">
        <f t="shared" ca="1" si="336"/>
        <v>0</v>
      </c>
      <c r="BH318" s="370">
        <f t="shared" ca="1" si="336"/>
        <v>0</v>
      </c>
      <c r="BI318" s="370">
        <f t="shared" ca="1" si="336"/>
        <v>0</v>
      </c>
      <c r="BJ318" s="370">
        <f t="shared" ca="1" si="336"/>
        <v>0</v>
      </c>
      <c r="BK318" s="370">
        <f t="shared" ca="1" si="336"/>
        <v>0</v>
      </c>
      <c r="BL318" s="370">
        <f t="shared" ca="1" si="336"/>
        <v>0</v>
      </c>
      <c r="BM318" s="370">
        <f t="shared" ca="1" si="336"/>
        <v>0</v>
      </c>
      <c r="BN318" s="370">
        <f t="shared" ca="1" si="336"/>
        <v>0</v>
      </c>
      <c r="BO318" s="370">
        <f t="shared" ca="1" si="336"/>
        <v>0</v>
      </c>
      <c r="BP318" s="370">
        <f t="shared" ca="1" si="336"/>
        <v>0</v>
      </c>
      <c r="BQ318" s="370">
        <f t="shared" ca="1" si="336"/>
        <v>0</v>
      </c>
      <c r="BR318" s="370">
        <f t="shared" ca="1" si="336"/>
        <v>0</v>
      </c>
      <c r="BS318" s="370">
        <f t="shared" ca="1" si="336"/>
        <v>0</v>
      </c>
      <c r="BT318" s="369">
        <f t="shared" ca="1" si="276"/>
        <v>161800</v>
      </c>
    </row>
    <row r="319" spans="1:72">
      <c r="A319" s="70" t="s">
        <v>1323</v>
      </c>
      <c r="B319" s="660"/>
      <c r="C319" s="367" t="s">
        <v>29</v>
      </c>
      <c r="D319" s="367" t="s">
        <v>885</v>
      </c>
      <c r="E319" s="417" t="s">
        <v>805</v>
      </c>
      <c r="F319" s="77">
        <f>VLOOKUP(C319,'[65]06월마감'!$A$1:$B$500,2,0)</f>
        <v>252</v>
      </c>
      <c r="G319" s="388">
        <f ca="1">VLOOKUP($C$319,[68]납품수량!$A$2:$AH$156,G$1+1,0)</f>
        <v>0</v>
      </c>
      <c r="H319" s="388">
        <f ca="1">VLOOKUP($C$319,[68]납품수량!$A$2:$AH$156,H$1+1,0)</f>
        <v>0</v>
      </c>
      <c r="I319" s="388">
        <f ca="1">VLOOKUP($C$319,[68]납품수량!$A$2:$AH$156,I$1+1,0)</f>
        <v>0</v>
      </c>
      <c r="J319" s="388">
        <f ca="1">VLOOKUP($C$319,[68]납품수량!$A$2:$AH$156,J$1+1,0)</f>
        <v>0</v>
      </c>
      <c r="K319" s="388">
        <f ca="1">VLOOKUP($C$319,[68]납품수량!$A$2:$AH$156,K$1+1,0)</f>
        <v>0</v>
      </c>
      <c r="L319" s="388">
        <f ca="1">VLOOKUP($C$319,[68]납품수량!$A$2:$AH$156,L$1+1,0)</f>
        <v>0</v>
      </c>
      <c r="M319" s="388">
        <f ca="1">VLOOKUP($C$319,[68]납품수량!$A$2:$AH$156,M$1+1,0)</f>
        <v>0</v>
      </c>
      <c r="N319" s="388">
        <f ca="1">VLOOKUP($C$319,[68]납품수량!$A$2:$AH$156,N$1+1,0)</f>
        <v>0</v>
      </c>
      <c r="O319" s="388">
        <f ca="1">VLOOKUP($C$319,[68]납품수량!$A$2:$AH$156,O$1+1,0)</f>
        <v>200</v>
      </c>
      <c r="P319" s="388">
        <f ca="1">VLOOKUP($C$319,[68]납품수량!$A$2:$AH$156,P$1+1,0)</f>
        <v>0</v>
      </c>
      <c r="Q319" s="388">
        <f ca="1">VLOOKUP($C$319,[68]납품수량!$A$2:$AH$156,Q$1+1,0)</f>
        <v>0</v>
      </c>
      <c r="R319" s="388">
        <f ca="1">VLOOKUP($C$319,[68]납품수량!$A$2:$AH$156,R$1+1,0)</f>
        <v>0</v>
      </c>
      <c r="S319" s="388">
        <f ca="1">VLOOKUP($C$319,[68]납품수량!$A$2:$AH$156,S$1+1,0)</f>
        <v>0</v>
      </c>
      <c r="T319" s="388">
        <f ca="1">VLOOKUP($C$319,[68]납품수량!$A$2:$AH$156,T$1+1,0)</f>
        <v>0</v>
      </c>
      <c r="U319" s="388">
        <f ca="1">VLOOKUP($C$319,[68]납품수량!$A$2:$AH$156,U$1+1,0)</f>
        <v>0</v>
      </c>
      <c r="V319" s="388">
        <f ca="1">VLOOKUP($C$319,[68]납품수량!$A$2:$AH$156,V$1+1,0)</f>
        <v>0</v>
      </c>
      <c r="W319" s="388">
        <f ca="1">VLOOKUP($C$319,[68]납품수량!$A$2:$AH$156,W$1+1,0)</f>
        <v>0</v>
      </c>
      <c r="X319" s="388">
        <f ca="1">VLOOKUP($C$319,[68]납품수량!$A$2:$AH$156,X$1+1,0)</f>
        <v>0</v>
      </c>
      <c r="Y319" s="388">
        <f ca="1">VLOOKUP($C$319,[68]납품수량!$A$2:$AH$156,Y$1+1,0)</f>
        <v>0</v>
      </c>
      <c r="Z319" s="388">
        <f ca="1">VLOOKUP($C$319,[68]납품수량!$A$2:$AH$156,Z$1+1,0)</f>
        <v>0</v>
      </c>
      <c r="AA319" s="388">
        <f ca="1">VLOOKUP($C$319,[68]납품수량!$A$2:$AH$156,AA$1+1,0)</f>
        <v>0</v>
      </c>
      <c r="AB319" s="388">
        <f ca="1">VLOOKUP($C$319,[68]납품수량!$A$2:$AH$156,AB$1+1,0)</f>
        <v>0</v>
      </c>
      <c r="AC319" s="388">
        <f ca="1">VLOOKUP($C$319,[68]납품수량!$A$2:$AH$156,AC$1+1,0)</f>
        <v>0</v>
      </c>
      <c r="AD319" s="388">
        <f ca="1">VLOOKUP($C$319,[68]납품수량!$A$2:$AH$156,AD$1+1,0)</f>
        <v>0</v>
      </c>
      <c r="AE319" s="388">
        <f ca="1">VLOOKUP($C$319,[68]납품수량!$A$2:$AH$156,AE$1+1,0)</f>
        <v>0</v>
      </c>
      <c r="AF319" s="388">
        <f ca="1">VLOOKUP($C$319,[68]납품수량!$A$2:$AH$156,AF$1+1,0)</f>
        <v>0</v>
      </c>
      <c r="AG319" s="388">
        <f ca="1">VLOOKUP($C$319,[68]납품수량!$A$2:$AH$156,AG$1+1,0)</f>
        <v>0</v>
      </c>
      <c r="AH319" s="388">
        <f ca="1">VLOOKUP($C$319,[68]납품수량!$A$2:$AH$156,AH$1+1,0)</f>
        <v>0</v>
      </c>
      <c r="AI319" s="388">
        <f ca="1">VLOOKUP($C$319,[68]납품수량!$A$2:$AH$156,AI$1+1,0)</f>
        <v>0</v>
      </c>
      <c r="AJ319" s="388">
        <f ca="1">VLOOKUP($C$319,[68]납품수량!$A$2:$AH$156,AJ$1+1,0)</f>
        <v>0</v>
      </c>
      <c r="AK319" s="388">
        <f ca="1">VLOOKUP($C$319,[68]납품수량!$A$2:$AH$156,AK$1+1,0)</f>
        <v>0</v>
      </c>
      <c r="AL319" s="388">
        <f t="shared" ca="1" si="279"/>
        <v>200</v>
      </c>
      <c r="AM319" s="389">
        <f t="shared" ca="1" si="274"/>
        <v>50400</v>
      </c>
      <c r="AO319" s="370">
        <f t="shared" ref="AO319:BS319" ca="1" si="337">$F$319*G319</f>
        <v>0</v>
      </c>
      <c r="AP319" s="370">
        <f t="shared" ca="1" si="337"/>
        <v>0</v>
      </c>
      <c r="AQ319" s="370">
        <f t="shared" ca="1" si="337"/>
        <v>0</v>
      </c>
      <c r="AR319" s="370">
        <f t="shared" ca="1" si="337"/>
        <v>0</v>
      </c>
      <c r="AS319" s="370">
        <f t="shared" ca="1" si="337"/>
        <v>0</v>
      </c>
      <c r="AT319" s="370">
        <f t="shared" ca="1" si="337"/>
        <v>0</v>
      </c>
      <c r="AU319" s="370">
        <f t="shared" ca="1" si="337"/>
        <v>0</v>
      </c>
      <c r="AV319" s="370">
        <f t="shared" ca="1" si="337"/>
        <v>0</v>
      </c>
      <c r="AW319" s="370">
        <f t="shared" ca="1" si="337"/>
        <v>50400</v>
      </c>
      <c r="AX319" s="370">
        <f t="shared" ca="1" si="337"/>
        <v>0</v>
      </c>
      <c r="AY319" s="370">
        <f t="shared" ca="1" si="337"/>
        <v>0</v>
      </c>
      <c r="AZ319" s="370">
        <f t="shared" ca="1" si="337"/>
        <v>0</v>
      </c>
      <c r="BA319" s="370">
        <f t="shared" ca="1" si="337"/>
        <v>0</v>
      </c>
      <c r="BB319" s="370">
        <f t="shared" ca="1" si="337"/>
        <v>0</v>
      </c>
      <c r="BC319" s="370">
        <f t="shared" ca="1" si="337"/>
        <v>0</v>
      </c>
      <c r="BD319" s="370">
        <f t="shared" ca="1" si="337"/>
        <v>0</v>
      </c>
      <c r="BE319" s="370">
        <f t="shared" ca="1" si="337"/>
        <v>0</v>
      </c>
      <c r="BF319" s="370">
        <f t="shared" ca="1" si="337"/>
        <v>0</v>
      </c>
      <c r="BG319" s="370">
        <f t="shared" ca="1" si="337"/>
        <v>0</v>
      </c>
      <c r="BH319" s="370">
        <f t="shared" ca="1" si="337"/>
        <v>0</v>
      </c>
      <c r="BI319" s="370">
        <f t="shared" ca="1" si="337"/>
        <v>0</v>
      </c>
      <c r="BJ319" s="370">
        <f t="shared" ca="1" si="337"/>
        <v>0</v>
      </c>
      <c r="BK319" s="370">
        <f t="shared" ca="1" si="337"/>
        <v>0</v>
      </c>
      <c r="BL319" s="370">
        <f t="shared" ca="1" si="337"/>
        <v>0</v>
      </c>
      <c r="BM319" s="370">
        <f t="shared" ca="1" si="337"/>
        <v>0</v>
      </c>
      <c r="BN319" s="370">
        <f t="shared" ca="1" si="337"/>
        <v>0</v>
      </c>
      <c r="BO319" s="370">
        <f t="shared" ca="1" si="337"/>
        <v>0</v>
      </c>
      <c r="BP319" s="370">
        <f t="shared" ca="1" si="337"/>
        <v>0</v>
      </c>
      <c r="BQ319" s="370">
        <f t="shared" ca="1" si="337"/>
        <v>0</v>
      </c>
      <c r="BR319" s="370">
        <f t="shared" ca="1" si="337"/>
        <v>0</v>
      </c>
      <c r="BS319" s="370">
        <f t="shared" ca="1" si="337"/>
        <v>0</v>
      </c>
      <c r="BT319" s="369">
        <f t="shared" ca="1" si="276"/>
        <v>50400</v>
      </c>
    </row>
    <row r="320" spans="1:72">
      <c r="A320" s="70" t="s">
        <v>1323</v>
      </c>
      <c r="B320" s="660"/>
      <c r="C320" s="367" t="s">
        <v>30</v>
      </c>
      <c r="D320" s="367" t="s">
        <v>884</v>
      </c>
      <c r="E320" s="417" t="s">
        <v>805</v>
      </c>
      <c r="F320" s="77">
        <f>VLOOKUP(C320,'[65]06월마감'!$A$1:$B$500,2,0)</f>
        <v>252</v>
      </c>
      <c r="G320" s="388">
        <f ca="1">VLOOKUP($C$320,[68]납품수량!$A$2:$AH$156,G$1+1,0)</f>
        <v>0</v>
      </c>
      <c r="H320" s="388">
        <f ca="1">VLOOKUP($C$320,[68]납품수량!$A$2:$AH$156,H$1+1,0)</f>
        <v>0</v>
      </c>
      <c r="I320" s="388">
        <f ca="1">VLOOKUP($C$320,[68]납품수량!$A$2:$AH$156,I$1+1,0)</f>
        <v>0</v>
      </c>
      <c r="J320" s="388">
        <f ca="1">VLOOKUP($C$320,[68]납품수량!$A$2:$AH$156,J$1+1,0)</f>
        <v>0</v>
      </c>
      <c r="K320" s="388">
        <f ca="1">VLOOKUP($C$320,[68]납품수량!$A$2:$AH$156,K$1+1,0)</f>
        <v>0</v>
      </c>
      <c r="L320" s="388">
        <f ca="1">VLOOKUP($C$320,[68]납품수량!$A$2:$AH$156,L$1+1,0)</f>
        <v>0</v>
      </c>
      <c r="M320" s="388">
        <f ca="1">VLOOKUP($C$320,[68]납품수량!$A$2:$AH$156,M$1+1,0)</f>
        <v>0</v>
      </c>
      <c r="N320" s="388">
        <f ca="1">VLOOKUP($C$320,[68]납품수량!$A$2:$AH$156,N$1+1,0)</f>
        <v>0</v>
      </c>
      <c r="O320" s="388">
        <f ca="1">VLOOKUP($C$320,[68]납품수량!$A$2:$AH$156,O$1+1,0)</f>
        <v>0</v>
      </c>
      <c r="P320" s="388">
        <f ca="1">VLOOKUP($C$320,[68]납품수량!$A$2:$AH$156,P$1+1,0)</f>
        <v>0</v>
      </c>
      <c r="Q320" s="388">
        <f ca="1">VLOOKUP($C$320,[68]납품수량!$A$2:$AH$156,Q$1+1,0)</f>
        <v>0</v>
      </c>
      <c r="R320" s="388">
        <f ca="1">VLOOKUP($C$320,[68]납품수량!$A$2:$AH$156,R$1+1,0)</f>
        <v>0</v>
      </c>
      <c r="S320" s="388">
        <f ca="1">VLOOKUP($C$320,[68]납품수량!$A$2:$AH$156,S$1+1,0)</f>
        <v>0</v>
      </c>
      <c r="T320" s="388">
        <f ca="1">VLOOKUP($C$320,[68]납품수량!$A$2:$AH$156,T$1+1,0)</f>
        <v>0</v>
      </c>
      <c r="U320" s="388">
        <f ca="1">VLOOKUP($C$320,[68]납품수량!$A$2:$AH$156,U$1+1,0)</f>
        <v>0</v>
      </c>
      <c r="V320" s="388">
        <f ca="1">VLOOKUP($C$320,[68]납품수량!$A$2:$AH$156,V$1+1,0)</f>
        <v>0</v>
      </c>
      <c r="W320" s="388">
        <f ca="1">VLOOKUP($C$320,[68]납품수량!$A$2:$AH$156,W$1+1,0)</f>
        <v>0</v>
      </c>
      <c r="X320" s="388">
        <f ca="1">VLOOKUP($C$320,[68]납품수량!$A$2:$AH$156,X$1+1,0)</f>
        <v>0</v>
      </c>
      <c r="Y320" s="388">
        <f ca="1">VLOOKUP($C$320,[68]납품수량!$A$2:$AH$156,Y$1+1,0)</f>
        <v>0</v>
      </c>
      <c r="Z320" s="388">
        <f ca="1">VLOOKUP($C$320,[68]납품수량!$A$2:$AH$156,Z$1+1,0)</f>
        <v>0</v>
      </c>
      <c r="AA320" s="388">
        <f ca="1">VLOOKUP($C$320,[68]납품수량!$A$2:$AH$156,AA$1+1,0)</f>
        <v>0</v>
      </c>
      <c r="AB320" s="388">
        <f ca="1">VLOOKUP($C$320,[68]납품수량!$A$2:$AH$156,AB$1+1,0)</f>
        <v>0</v>
      </c>
      <c r="AC320" s="388">
        <f ca="1">VLOOKUP($C$320,[68]납품수량!$A$2:$AH$156,AC$1+1,0)</f>
        <v>0</v>
      </c>
      <c r="AD320" s="388">
        <f ca="1">VLOOKUP($C$320,[68]납품수량!$A$2:$AH$156,AD$1+1,0)</f>
        <v>0</v>
      </c>
      <c r="AE320" s="388">
        <f ca="1">VLOOKUP($C$320,[68]납품수량!$A$2:$AH$156,AE$1+1,0)</f>
        <v>0</v>
      </c>
      <c r="AF320" s="388">
        <f ca="1">VLOOKUP($C$320,[68]납품수량!$A$2:$AH$156,AF$1+1,0)</f>
        <v>0</v>
      </c>
      <c r="AG320" s="388">
        <f ca="1">VLOOKUP($C$320,[68]납품수량!$A$2:$AH$156,AG$1+1,0)</f>
        <v>0</v>
      </c>
      <c r="AH320" s="388">
        <f ca="1">VLOOKUP($C$320,[68]납품수량!$A$2:$AH$156,AH$1+1,0)</f>
        <v>0</v>
      </c>
      <c r="AI320" s="388">
        <f ca="1">VLOOKUP($C$320,[68]납품수량!$A$2:$AH$156,AI$1+1,0)</f>
        <v>0</v>
      </c>
      <c r="AJ320" s="388">
        <f ca="1">VLOOKUP($C$320,[68]납품수량!$A$2:$AH$156,AJ$1+1,0)</f>
        <v>0</v>
      </c>
      <c r="AK320" s="388">
        <f ca="1">VLOOKUP($C$320,[68]납품수량!$A$2:$AH$156,AK$1+1,0)</f>
        <v>0</v>
      </c>
      <c r="AL320" s="388">
        <f t="shared" ca="1" si="279"/>
        <v>0</v>
      </c>
      <c r="AM320" s="389">
        <f t="shared" ca="1" si="274"/>
        <v>0</v>
      </c>
      <c r="AO320" s="370">
        <f t="shared" ref="AO320:BS320" ca="1" si="338">$F$320*G320</f>
        <v>0</v>
      </c>
      <c r="AP320" s="370">
        <f t="shared" ca="1" si="338"/>
        <v>0</v>
      </c>
      <c r="AQ320" s="370">
        <f t="shared" ca="1" si="338"/>
        <v>0</v>
      </c>
      <c r="AR320" s="370">
        <f t="shared" ca="1" si="338"/>
        <v>0</v>
      </c>
      <c r="AS320" s="370">
        <f t="shared" ca="1" si="338"/>
        <v>0</v>
      </c>
      <c r="AT320" s="370">
        <f t="shared" ca="1" si="338"/>
        <v>0</v>
      </c>
      <c r="AU320" s="370">
        <f t="shared" ca="1" si="338"/>
        <v>0</v>
      </c>
      <c r="AV320" s="370">
        <f t="shared" ca="1" si="338"/>
        <v>0</v>
      </c>
      <c r="AW320" s="370">
        <f t="shared" ca="1" si="338"/>
        <v>0</v>
      </c>
      <c r="AX320" s="370">
        <f t="shared" ca="1" si="338"/>
        <v>0</v>
      </c>
      <c r="AY320" s="370">
        <f t="shared" ca="1" si="338"/>
        <v>0</v>
      </c>
      <c r="AZ320" s="370">
        <f t="shared" ca="1" si="338"/>
        <v>0</v>
      </c>
      <c r="BA320" s="370">
        <f t="shared" ca="1" si="338"/>
        <v>0</v>
      </c>
      <c r="BB320" s="370">
        <f t="shared" ca="1" si="338"/>
        <v>0</v>
      </c>
      <c r="BC320" s="370">
        <f t="shared" ca="1" si="338"/>
        <v>0</v>
      </c>
      <c r="BD320" s="370">
        <f t="shared" ca="1" si="338"/>
        <v>0</v>
      </c>
      <c r="BE320" s="370">
        <f t="shared" ca="1" si="338"/>
        <v>0</v>
      </c>
      <c r="BF320" s="370">
        <f t="shared" ca="1" si="338"/>
        <v>0</v>
      </c>
      <c r="BG320" s="370">
        <f t="shared" ca="1" si="338"/>
        <v>0</v>
      </c>
      <c r="BH320" s="370">
        <f t="shared" ca="1" si="338"/>
        <v>0</v>
      </c>
      <c r="BI320" s="370">
        <f t="shared" ca="1" si="338"/>
        <v>0</v>
      </c>
      <c r="BJ320" s="370">
        <f t="shared" ca="1" si="338"/>
        <v>0</v>
      </c>
      <c r="BK320" s="370">
        <f t="shared" ca="1" si="338"/>
        <v>0</v>
      </c>
      <c r="BL320" s="370">
        <f t="shared" ca="1" si="338"/>
        <v>0</v>
      </c>
      <c r="BM320" s="370">
        <f t="shared" ca="1" si="338"/>
        <v>0</v>
      </c>
      <c r="BN320" s="370">
        <f t="shared" ca="1" si="338"/>
        <v>0</v>
      </c>
      <c r="BO320" s="370">
        <f t="shared" ca="1" si="338"/>
        <v>0</v>
      </c>
      <c r="BP320" s="370">
        <f t="shared" ca="1" si="338"/>
        <v>0</v>
      </c>
      <c r="BQ320" s="370">
        <f t="shared" ca="1" si="338"/>
        <v>0</v>
      </c>
      <c r="BR320" s="370">
        <f t="shared" ca="1" si="338"/>
        <v>0</v>
      </c>
      <c r="BS320" s="370">
        <f t="shared" ca="1" si="338"/>
        <v>0</v>
      </c>
      <c r="BT320" s="369">
        <f t="shared" ca="1" si="276"/>
        <v>0</v>
      </c>
    </row>
    <row r="321" spans="1:72">
      <c r="A321" s="70" t="s">
        <v>1323</v>
      </c>
      <c r="B321" s="660"/>
      <c r="C321" s="367" t="s">
        <v>31</v>
      </c>
      <c r="D321" s="367" t="s">
        <v>866</v>
      </c>
      <c r="E321" s="417" t="s">
        <v>874</v>
      </c>
      <c r="F321" s="77">
        <f>VLOOKUP(C321,'[65]06월마감'!$A$1:$B$500,2,0)</f>
        <v>2695</v>
      </c>
      <c r="G321" s="388">
        <f ca="1">VLOOKUP($C$321,[68]납품수량!$A$2:$AH$156,G$1+1,0)</f>
        <v>300</v>
      </c>
      <c r="H321" s="388">
        <f ca="1">VLOOKUP($C$321,[68]납품수량!$A$2:$AH$156,H$1+1,0)</f>
        <v>300</v>
      </c>
      <c r="I321" s="388">
        <f ca="1">VLOOKUP($C$321,[68]납품수량!$A$2:$AH$156,I$1+1,0)</f>
        <v>450</v>
      </c>
      <c r="J321" s="388">
        <f ca="1">VLOOKUP($C$321,[68]납품수량!$A$2:$AH$156,J$1+1,0)</f>
        <v>300</v>
      </c>
      <c r="K321" s="388">
        <f ca="1">VLOOKUP($C$321,[68]납품수량!$A$2:$AH$156,K$1+1,0)</f>
        <v>0</v>
      </c>
      <c r="L321" s="388">
        <f ca="1">VLOOKUP($C$321,[68]납품수량!$A$2:$AH$156,L$1+1,0)</f>
        <v>0</v>
      </c>
      <c r="M321" s="388">
        <f ca="1">VLOOKUP($C$321,[68]납품수량!$A$2:$AH$156,M$1+1,0)</f>
        <v>0</v>
      </c>
      <c r="N321" s="388">
        <f ca="1">VLOOKUP($C$321,[68]납품수량!$A$2:$AH$156,N$1+1,0)</f>
        <v>0</v>
      </c>
      <c r="O321" s="388">
        <f ca="1">VLOOKUP($C$321,[68]납품수량!$A$2:$AH$156,O$1+1,0)</f>
        <v>0</v>
      </c>
      <c r="P321" s="388">
        <f ca="1">VLOOKUP($C$321,[68]납품수량!$A$2:$AH$156,P$1+1,0)</f>
        <v>0</v>
      </c>
      <c r="Q321" s="388">
        <f ca="1">VLOOKUP($C$321,[68]납품수량!$A$2:$AH$156,Q$1+1,0)</f>
        <v>0</v>
      </c>
      <c r="R321" s="388">
        <f ca="1">VLOOKUP($C$321,[68]납품수량!$A$2:$AH$156,R$1+1,0)</f>
        <v>0</v>
      </c>
      <c r="S321" s="388">
        <f ca="1">VLOOKUP($C$321,[68]납품수량!$A$2:$AH$156,S$1+1,0)</f>
        <v>0</v>
      </c>
      <c r="T321" s="388">
        <f ca="1">VLOOKUP($C$321,[68]납품수량!$A$2:$AH$156,T$1+1,0)</f>
        <v>0</v>
      </c>
      <c r="U321" s="388">
        <f ca="1">VLOOKUP($C$321,[68]납품수량!$A$2:$AH$156,U$1+1,0)</f>
        <v>0</v>
      </c>
      <c r="V321" s="388">
        <f ca="1">VLOOKUP($C$321,[68]납품수량!$A$2:$AH$156,V$1+1,0)</f>
        <v>0</v>
      </c>
      <c r="W321" s="388">
        <f ca="1">VLOOKUP($C$321,[68]납품수량!$A$2:$AH$156,W$1+1,0)</f>
        <v>0</v>
      </c>
      <c r="X321" s="388">
        <f ca="1">VLOOKUP($C$321,[68]납품수량!$A$2:$AH$156,X$1+1,0)</f>
        <v>0</v>
      </c>
      <c r="Y321" s="388">
        <f ca="1">VLOOKUP($C$321,[68]납품수량!$A$2:$AH$156,Y$1+1,0)</f>
        <v>0</v>
      </c>
      <c r="Z321" s="388">
        <f ca="1">VLOOKUP($C$321,[68]납품수량!$A$2:$AH$156,Z$1+1,0)</f>
        <v>0</v>
      </c>
      <c r="AA321" s="388">
        <f ca="1">VLOOKUP($C$321,[68]납품수량!$A$2:$AH$156,AA$1+1,0)</f>
        <v>0</v>
      </c>
      <c r="AB321" s="388">
        <f ca="1">VLOOKUP($C$321,[68]납품수량!$A$2:$AH$156,AB$1+1,0)</f>
        <v>0</v>
      </c>
      <c r="AC321" s="388">
        <f ca="1">VLOOKUP($C$321,[68]납품수량!$A$2:$AH$156,AC$1+1,0)</f>
        <v>0</v>
      </c>
      <c r="AD321" s="388">
        <f ca="1">VLOOKUP($C$321,[68]납품수량!$A$2:$AH$156,AD$1+1,0)</f>
        <v>0</v>
      </c>
      <c r="AE321" s="388">
        <f ca="1">VLOOKUP($C$321,[68]납품수량!$A$2:$AH$156,AE$1+1,0)</f>
        <v>0</v>
      </c>
      <c r="AF321" s="388">
        <f ca="1">VLOOKUP($C$321,[68]납품수량!$A$2:$AH$156,AF$1+1,0)</f>
        <v>0</v>
      </c>
      <c r="AG321" s="388">
        <f ca="1">VLOOKUP($C$321,[68]납품수량!$A$2:$AH$156,AG$1+1,0)</f>
        <v>0</v>
      </c>
      <c r="AH321" s="388">
        <f ca="1">VLOOKUP($C$321,[68]납품수량!$A$2:$AH$156,AH$1+1,0)</f>
        <v>0</v>
      </c>
      <c r="AI321" s="388">
        <f ca="1">VLOOKUP($C$321,[68]납품수량!$A$2:$AH$156,AI$1+1,0)</f>
        <v>0</v>
      </c>
      <c r="AJ321" s="388">
        <f ca="1">VLOOKUP($C$321,[68]납품수량!$A$2:$AH$156,AJ$1+1,0)</f>
        <v>0</v>
      </c>
      <c r="AK321" s="388">
        <f ca="1">VLOOKUP($C$321,[68]납품수량!$A$2:$AH$156,AK$1+1,0)</f>
        <v>0</v>
      </c>
      <c r="AL321" s="388">
        <f t="shared" ca="1" si="279"/>
        <v>1350</v>
      </c>
      <c r="AM321" s="389">
        <f t="shared" ca="1" si="274"/>
        <v>3638250</v>
      </c>
      <c r="AO321" s="370">
        <f t="shared" ref="AO321:BS321" ca="1" si="339">$F$321*G321</f>
        <v>808500</v>
      </c>
      <c r="AP321" s="370">
        <f t="shared" ca="1" si="339"/>
        <v>808500</v>
      </c>
      <c r="AQ321" s="370">
        <f t="shared" ca="1" si="339"/>
        <v>1212750</v>
      </c>
      <c r="AR321" s="370">
        <f t="shared" ca="1" si="339"/>
        <v>808500</v>
      </c>
      <c r="AS321" s="370">
        <f t="shared" ca="1" si="339"/>
        <v>0</v>
      </c>
      <c r="AT321" s="370">
        <f t="shared" ca="1" si="339"/>
        <v>0</v>
      </c>
      <c r="AU321" s="370">
        <f t="shared" ca="1" si="339"/>
        <v>0</v>
      </c>
      <c r="AV321" s="370">
        <f t="shared" ca="1" si="339"/>
        <v>0</v>
      </c>
      <c r="AW321" s="370">
        <f t="shared" ca="1" si="339"/>
        <v>0</v>
      </c>
      <c r="AX321" s="370">
        <f t="shared" ca="1" si="339"/>
        <v>0</v>
      </c>
      <c r="AY321" s="370">
        <f t="shared" ca="1" si="339"/>
        <v>0</v>
      </c>
      <c r="AZ321" s="370">
        <f t="shared" ca="1" si="339"/>
        <v>0</v>
      </c>
      <c r="BA321" s="370">
        <f t="shared" ca="1" si="339"/>
        <v>0</v>
      </c>
      <c r="BB321" s="370">
        <f t="shared" ca="1" si="339"/>
        <v>0</v>
      </c>
      <c r="BC321" s="370">
        <f t="shared" ca="1" si="339"/>
        <v>0</v>
      </c>
      <c r="BD321" s="370">
        <f t="shared" ca="1" si="339"/>
        <v>0</v>
      </c>
      <c r="BE321" s="370">
        <f t="shared" ca="1" si="339"/>
        <v>0</v>
      </c>
      <c r="BF321" s="370">
        <f t="shared" ca="1" si="339"/>
        <v>0</v>
      </c>
      <c r="BG321" s="370">
        <f t="shared" ca="1" si="339"/>
        <v>0</v>
      </c>
      <c r="BH321" s="370">
        <f t="shared" ca="1" si="339"/>
        <v>0</v>
      </c>
      <c r="BI321" s="370">
        <f t="shared" ca="1" si="339"/>
        <v>0</v>
      </c>
      <c r="BJ321" s="370">
        <f t="shared" ca="1" si="339"/>
        <v>0</v>
      </c>
      <c r="BK321" s="370">
        <f t="shared" ca="1" si="339"/>
        <v>0</v>
      </c>
      <c r="BL321" s="370">
        <f t="shared" ca="1" si="339"/>
        <v>0</v>
      </c>
      <c r="BM321" s="370">
        <f t="shared" ca="1" si="339"/>
        <v>0</v>
      </c>
      <c r="BN321" s="370">
        <f t="shared" ca="1" si="339"/>
        <v>0</v>
      </c>
      <c r="BO321" s="370">
        <f t="shared" ca="1" si="339"/>
        <v>0</v>
      </c>
      <c r="BP321" s="370">
        <f t="shared" ca="1" si="339"/>
        <v>0</v>
      </c>
      <c r="BQ321" s="370">
        <f t="shared" ca="1" si="339"/>
        <v>0</v>
      </c>
      <c r="BR321" s="370">
        <f t="shared" ca="1" si="339"/>
        <v>0</v>
      </c>
      <c r="BS321" s="370">
        <f t="shared" ca="1" si="339"/>
        <v>0</v>
      </c>
      <c r="BT321" s="369">
        <f t="shared" ca="1" si="276"/>
        <v>3638250</v>
      </c>
    </row>
    <row r="322" spans="1:72">
      <c r="A322" s="70" t="s">
        <v>1323</v>
      </c>
      <c r="B322" s="660"/>
      <c r="C322" s="367" t="s">
        <v>32</v>
      </c>
      <c r="D322" s="367" t="s">
        <v>882</v>
      </c>
      <c r="E322" s="417" t="s">
        <v>883</v>
      </c>
      <c r="F322" s="77">
        <f>VLOOKUP(C322,'[65]06월마감'!$A$1:$B$500,2,0)</f>
        <v>3027</v>
      </c>
      <c r="G322" s="388">
        <f ca="1">VLOOKUP($C$322,[68]납품수량!$A$2:$AH$156,G$1+1,0)</f>
        <v>300</v>
      </c>
      <c r="H322" s="388">
        <f ca="1">VLOOKUP($C$322,[68]납품수량!$A$2:$AH$156,H$1+1,0)</f>
        <v>0</v>
      </c>
      <c r="I322" s="388">
        <f ca="1">VLOOKUP($C$322,[68]납품수량!$A$2:$AH$156,I$1+1,0)</f>
        <v>0</v>
      </c>
      <c r="J322" s="388">
        <f ca="1">VLOOKUP($C$322,[68]납품수량!$A$2:$AH$156,J$1+1,0)</f>
        <v>300</v>
      </c>
      <c r="K322" s="388">
        <f ca="1">VLOOKUP($C$322,[68]납품수량!$A$2:$AH$156,K$1+1,0)</f>
        <v>0</v>
      </c>
      <c r="L322" s="388">
        <f ca="1">VLOOKUP($C$322,[68]납품수량!$A$2:$AH$156,L$1+1,0)</f>
        <v>0</v>
      </c>
      <c r="M322" s="388">
        <f ca="1">VLOOKUP($C$322,[68]납품수량!$A$2:$AH$156,M$1+1,0)</f>
        <v>0</v>
      </c>
      <c r="N322" s="388">
        <f ca="1">VLOOKUP($C$322,[68]납품수량!$A$2:$AH$156,N$1+1,0)</f>
        <v>0</v>
      </c>
      <c r="O322" s="388">
        <f ca="1">VLOOKUP($C$322,[68]납품수량!$A$2:$AH$156,O$1+1,0)</f>
        <v>0</v>
      </c>
      <c r="P322" s="388">
        <f ca="1">VLOOKUP($C$322,[68]납품수량!$A$2:$AH$156,P$1+1,0)</f>
        <v>0</v>
      </c>
      <c r="Q322" s="388">
        <f ca="1">VLOOKUP($C$322,[68]납품수량!$A$2:$AH$156,Q$1+1,0)</f>
        <v>0</v>
      </c>
      <c r="R322" s="388">
        <f ca="1">VLOOKUP($C$322,[68]납품수량!$A$2:$AH$156,R$1+1,0)</f>
        <v>0</v>
      </c>
      <c r="S322" s="388">
        <f ca="1">VLOOKUP($C$322,[68]납품수량!$A$2:$AH$156,S$1+1,0)</f>
        <v>0</v>
      </c>
      <c r="T322" s="388">
        <f ca="1">VLOOKUP($C$322,[68]납품수량!$A$2:$AH$156,T$1+1,0)</f>
        <v>0</v>
      </c>
      <c r="U322" s="388">
        <f ca="1">VLOOKUP($C$322,[68]납품수량!$A$2:$AH$156,U$1+1,0)</f>
        <v>0</v>
      </c>
      <c r="V322" s="388">
        <f ca="1">VLOOKUP($C$322,[68]납품수량!$A$2:$AH$156,V$1+1,0)</f>
        <v>0</v>
      </c>
      <c r="W322" s="388">
        <f ca="1">VLOOKUP($C$322,[68]납품수량!$A$2:$AH$156,W$1+1,0)</f>
        <v>0</v>
      </c>
      <c r="X322" s="388">
        <f ca="1">VLOOKUP($C$322,[68]납품수량!$A$2:$AH$156,X$1+1,0)</f>
        <v>0</v>
      </c>
      <c r="Y322" s="388">
        <f ca="1">VLOOKUP($C$322,[68]납품수량!$A$2:$AH$156,Y$1+1,0)</f>
        <v>0</v>
      </c>
      <c r="Z322" s="388">
        <f ca="1">VLOOKUP($C$322,[68]납품수량!$A$2:$AH$156,Z$1+1,0)</f>
        <v>0</v>
      </c>
      <c r="AA322" s="388">
        <f ca="1">VLOOKUP($C$322,[68]납품수량!$A$2:$AH$156,AA$1+1,0)</f>
        <v>0</v>
      </c>
      <c r="AB322" s="388">
        <f ca="1">VLOOKUP($C$322,[68]납품수량!$A$2:$AH$156,AB$1+1,0)</f>
        <v>0</v>
      </c>
      <c r="AC322" s="388">
        <f ca="1">VLOOKUP($C$322,[68]납품수량!$A$2:$AH$156,AC$1+1,0)</f>
        <v>0</v>
      </c>
      <c r="AD322" s="388">
        <f ca="1">VLOOKUP($C$322,[68]납품수량!$A$2:$AH$156,AD$1+1,0)</f>
        <v>0</v>
      </c>
      <c r="AE322" s="388">
        <f ca="1">VLOOKUP($C$322,[68]납품수량!$A$2:$AH$156,AE$1+1,0)</f>
        <v>0</v>
      </c>
      <c r="AF322" s="388">
        <f ca="1">VLOOKUP($C$322,[68]납품수량!$A$2:$AH$156,AF$1+1,0)</f>
        <v>0</v>
      </c>
      <c r="AG322" s="388">
        <f ca="1">VLOOKUP($C$322,[68]납품수량!$A$2:$AH$156,AG$1+1,0)</f>
        <v>0</v>
      </c>
      <c r="AH322" s="388">
        <f ca="1">VLOOKUP($C$322,[68]납품수량!$A$2:$AH$156,AH$1+1,0)</f>
        <v>0</v>
      </c>
      <c r="AI322" s="388">
        <f ca="1">VLOOKUP($C$322,[68]납품수량!$A$2:$AH$156,AI$1+1,0)</f>
        <v>0</v>
      </c>
      <c r="AJ322" s="388">
        <f ca="1">VLOOKUP($C$322,[68]납품수량!$A$2:$AH$156,AJ$1+1,0)</f>
        <v>0</v>
      </c>
      <c r="AK322" s="388">
        <f ca="1">VLOOKUP($C$322,[68]납품수량!$A$2:$AH$156,AK$1+1,0)</f>
        <v>0</v>
      </c>
      <c r="AL322" s="388">
        <f t="shared" ca="1" si="279"/>
        <v>600</v>
      </c>
      <c r="AM322" s="389">
        <f t="shared" ca="1" si="274"/>
        <v>1816200</v>
      </c>
      <c r="AO322" s="370">
        <f t="shared" ref="AO322:BS322" ca="1" si="340">$F$322*G322</f>
        <v>908100</v>
      </c>
      <c r="AP322" s="370">
        <f t="shared" ca="1" si="340"/>
        <v>0</v>
      </c>
      <c r="AQ322" s="370">
        <f t="shared" ca="1" si="340"/>
        <v>0</v>
      </c>
      <c r="AR322" s="370">
        <f t="shared" ca="1" si="340"/>
        <v>908100</v>
      </c>
      <c r="AS322" s="370">
        <f t="shared" ca="1" si="340"/>
        <v>0</v>
      </c>
      <c r="AT322" s="370">
        <f t="shared" ca="1" si="340"/>
        <v>0</v>
      </c>
      <c r="AU322" s="370">
        <f t="shared" ca="1" si="340"/>
        <v>0</v>
      </c>
      <c r="AV322" s="370">
        <f t="shared" ca="1" si="340"/>
        <v>0</v>
      </c>
      <c r="AW322" s="370">
        <f t="shared" ca="1" si="340"/>
        <v>0</v>
      </c>
      <c r="AX322" s="370">
        <f t="shared" ca="1" si="340"/>
        <v>0</v>
      </c>
      <c r="AY322" s="370">
        <f t="shared" ca="1" si="340"/>
        <v>0</v>
      </c>
      <c r="AZ322" s="370">
        <f t="shared" ca="1" si="340"/>
        <v>0</v>
      </c>
      <c r="BA322" s="370">
        <f t="shared" ca="1" si="340"/>
        <v>0</v>
      </c>
      <c r="BB322" s="370">
        <f t="shared" ca="1" si="340"/>
        <v>0</v>
      </c>
      <c r="BC322" s="370">
        <f t="shared" ca="1" si="340"/>
        <v>0</v>
      </c>
      <c r="BD322" s="370">
        <f t="shared" ca="1" si="340"/>
        <v>0</v>
      </c>
      <c r="BE322" s="370">
        <f t="shared" ca="1" si="340"/>
        <v>0</v>
      </c>
      <c r="BF322" s="370">
        <f t="shared" ca="1" si="340"/>
        <v>0</v>
      </c>
      <c r="BG322" s="370">
        <f t="shared" ca="1" si="340"/>
        <v>0</v>
      </c>
      <c r="BH322" s="370">
        <f t="shared" ca="1" si="340"/>
        <v>0</v>
      </c>
      <c r="BI322" s="370">
        <f t="shared" ca="1" si="340"/>
        <v>0</v>
      </c>
      <c r="BJ322" s="370">
        <f t="shared" ca="1" si="340"/>
        <v>0</v>
      </c>
      <c r="BK322" s="370">
        <f t="shared" ca="1" si="340"/>
        <v>0</v>
      </c>
      <c r="BL322" s="370">
        <f t="shared" ca="1" si="340"/>
        <v>0</v>
      </c>
      <c r="BM322" s="370">
        <f t="shared" ca="1" si="340"/>
        <v>0</v>
      </c>
      <c r="BN322" s="370">
        <f t="shared" ca="1" si="340"/>
        <v>0</v>
      </c>
      <c r="BO322" s="370">
        <f t="shared" ca="1" si="340"/>
        <v>0</v>
      </c>
      <c r="BP322" s="370">
        <f t="shared" ca="1" si="340"/>
        <v>0</v>
      </c>
      <c r="BQ322" s="370">
        <f t="shared" ca="1" si="340"/>
        <v>0</v>
      </c>
      <c r="BR322" s="370">
        <f t="shared" ca="1" si="340"/>
        <v>0</v>
      </c>
      <c r="BS322" s="370">
        <f t="shared" ca="1" si="340"/>
        <v>0</v>
      </c>
      <c r="BT322" s="369">
        <f t="shared" ca="1" si="276"/>
        <v>1816200</v>
      </c>
    </row>
    <row r="323" spans="1:72">
      <c r="A323" s="70" t="s">
        <v>1323</v>
      </c>
      <c r="B323" s="660"/>
      <c r="C323" s="367" t="s">
        <v>613</v>
      </c>
      <c r="D323" s="367" t="s">
        <v>882</v>
      </c>
      <c r="E323" s="417" t="s">
        <v>881</v>
      </c>
      <c r="F323" s="77">
        <f>VLOOKUP(C323,'[65]06월마감'!$A$1:$B$500,2,0)</f>
        <v>2998</v>
      </c>
      <c r="G323" s="388">
        <f ca="1">VLOOKUP($C$323,[68]납품수량!$A$2:$AH$156,G$1+1,0)</f>
        <v>300</v>
      </c>
      <c r="H323" s="388">
        <f ca="1">VLOOKUP($C$323,[68]납품수량!$A$2:$AH$156,H$1+1,0)</f>
        <v>300</v>
      </c>
      <c r="I323" s="388">
        <f ca="1">VLOOKUP($C$323,[68]납품수량!$A$2:$AH$156,I$1+1,0)</f>
        <v>0</v>
      </c>
      <c r="J323" s="388">
        <f ca="1">VLOOKUP($C$323,[68]납품수량!$A$2:$AH$156,J$1+1,0)</f>
        <v>0</v>
      </c>
      <c r="K323" s="388">
        <f ca="1">VLOOKUP($C$323,[68]납품수량!$A$2:$AH$156,K$1+1,0)</f>
        <v>0</v>
      </c>
      <c r="L323" s="388">
        <f ca="1">VLOOKUP($C$323,[68]납품수량!$A$2:$AH$156,L$1+1,0)</f>
        <v>0</v>
      </c>
      <c r="M323" s="388">
        <f ca="1">VLOOKUP($C$323,[68]납품수량!$A$2:$AH$156,M$1+1,0)</f>
        <v>0</v>
      </c>
      <c r="N323" s="388">
        <f ca="1">VLOOKUP($C$323,[68]납품수량!$A$2:$AH$156,N$1+1,0)</f>
        <v>0</v>
      </c>
      <c r="O323" s="388">
        <f ca="1">VLOOKUP($C$323,[68]납품수량!$A$2:$AH$156,O$1+1,0)</f>
        <v>0</v>
      </c>
      <c r="P323" s="388">
        <f ca="1">VLOOKUP($C$323,[68]납품수량!$A$2:$AH$156,P$1+1,0)</f>
        <v>0</v>
      </c>
      <c r="Q323" s="388">
        <f ca="1">VLOOKUP($C$323,[68]납품수량!$A$2:$AH$156,Q$1+1,0)</f>
        <v>0</v>
      </c>
      <c r="R323" s="388">
        <f ca="1">VLOOKUP($C$323,[68]납품수량!$A$2:$AH$156,R$1+1,0)</f>
        <v>0</v>
      </c>
      <c r="S323" s="388">
        <f ca="1">VLOOKUP($C$323,[68]납품수량!$A$2:$AH$156,S$1+1,0)</f>
        <v>0</v>
      </c>
      <c r="T323" s="388">
        <f ca="1">VLOOKUP($C$323,[68]납품수량!$A$2:$AH$156,T$1+1,0)</f>
        <v>0</v>
      </c>
      <c r="U323" s="388">
        <f ca="1">VLOOKUP($C$323,[68]납품수량!$A$2:$AH$156,U$1+1,0)</f>
        <v>0</v>
      </c>
      <c r="V323" s="388">
        <f ca="1">VLOOKUP($C$323,[68]납품수량!$A$2:$AH$156,V$1+1,0)</f>
        <v>0</v>
      </c>
      <c r="W323" s="388">
        <f ca="1">VLOOKUP($C$323,[68]납품수량!$A$2:$AH$156,W$1+1,0)</f>
        <v>0</v>
      </c>
      <c r="X323" s="388">
        <f ca="1">VLOOKUP($C$323,[68]납품수량!$A$2:$AH$156,X$1+1,0)</f>
        <v>0</v>
      </c>
      <c r="Y323" s="388">
        <f ca="1">VLOOKUP($C$323,[68]납품수량!$A$2:$AH$156,Y$1+1,0)</f>
        <v>0</v>
      </c>
      <c r="Z323" s="388">
        <f ca="1">VLOOKUP($C$323,[68]납품수량!$A$2:$AH$156,Z$1+1,0)</f>
        <v>0</v>
      </c>
      <c r="AA323" s="388">
        <f ca="1">VLOOKUP($C$323,[68]납품수량!$A$2:$AH$156,AA$1+1,0)</f>
        <v>0</v>
      </c>
      <c r="AB323" s="388">
        <f ca="1">VLOOKUP($C$323,[68]납품수량!$A$2:$AH$156,AB$1+1,0)</f>
        <v>0</v>
      </c>
      <c r="AC323" s="388">
        <f ca="1">VLOOKUP($C$323,[68]납품수량!$A$2:$AH$156,AC$1+1,0)</f>
        <v>0</v>
      </c>
      <c r="AD323" s="388">
        <f ca="1">VLOOKUP($C$323,[68]납품수량!$A$2:$AH$156,AD$1+1,0)</f>
        <v>0</v>
      </c>
      <c r="AE323" s="388">
        <f ca="1">VLOOKUP($C$323,[68]납품수량!$A$2:$AH$156,AE$1+1,0)</f>
        <v>0</v>
      </c>
      <c r="AF323" s="388">
        <f ca="1">VLOOKUP($C$323,[68]납품수량!$A$2:$AH$156,AF$1+1,0)</f>
        <v>0</v>
      </c>
      <c r="AG323" s="388">
        <f ca="1">VLOOKUP($C$323,[68]납품수량!$A$2:$AH$156,AG$1+1,0)</f>
        <v>0</v>
      </c>
      <c r="AH323" s="388">
        <f ca="1">VLOOKUP($C$323,[68]납품수량!$A$2:$AH$156,AH$1+1,0)</f>
        <v>0</v>
      </c>
      <c r="AI323" s="388">
        <f ca="1">VLOOKUP($C$323,[68]납품수량!$A$2:$AH$156,AI$1+1,0)</f>
        <v>0</v>
      </c>
      <c r="AJ323" s="388">
        <f ca="1">VLOOKUP($C$323,[68]납품수량!$A$2:$AH$156,AJ$1+1,0)</f>
        <v>0</v>
      </c>
      <c r="AK323" s="388">
        <f ca="1">VLOOKUP($C$323,[68]납품수량!$A$2:$AH$156,AK$1+1,0)</f>
        <v>0</v>
      </c>
      <c r="AL323" s="388">
        <f t="shared" ca="1" si="279"/>
        <v>600</v>
      </c>
      <c r="AM323" s="389">
        <f t="shared" ref="AM323:AM386" ca="1" si="341">F323*AL323</f>
        <v>1798800</v>
      </c>
      <c r="AO323" s="370">
        <f t="shared" ref="AO323:BS323" ca="1" si="342">$F$323*G323</f>
        <v>899400</v>
      </c>
      <c r="AP323" s="370">
        <f t="shared" ca="1" si="342"/>
        <v>899400</v>
      </c>
      <c r="AQ323" s="370">
        <f t="shared" ca="1" si="342"/>
        <v>0</v>
      </c>
      <c r="AR323" s="370">
        <f t="shared" ca="1" si="342"/>
        <v>0</v>
      </c>
      <c r="AS323" s="370">
        <f t="shared" ca="1" si="342"/>
        <v>0</v>
      </c>
      <c r="AT323" s="370">
        <f t="shared" ca="1" si="342"/>
        <v>0</v>
      </c>
      <c r="AU323" s="370">
        <f t="shared" ca="1" si="342"/>
        <v>0</v>
      </c>
      <c r="AV323" s="370">
        <f t="shared" ca="1" si="342"/>
        <v>0</v>
      </c>
      <c r="AW323" s="370">
        <f t="shared" ca="1" si="342"/>
        <v>0</v>
      </c>
      <c r="AX323" s="370">
        <f t="shared" ca="1" si="342"/>
        <v>0</v>
      </c>
      <c r="AY323" s="370">
        <f t="shared" ca="1" si="342"/>
        <v>0</v>
      </c>
      <c r="AZ323" s="370">
        <f t="shared" ca="1" si="342"/>
        <v>0</v>
      </c>
      <c r="BA323" s="370">
        <f t="shared" ca="1" si="342"/>
        <v>0</v>
      </c>
      <c r="BB323" s="370">
        <f t="shared" ca="1" si="342"/>
        <v>0</v>
      </c>
      <c r="BC323" s="370">
        <f t="shared" ca="1" si="342"/>
        <v>0</v>
      </c>
      <c r="BD323" s="370">
        <f t="shared" ca="1" si="342"/>
        <v>0</v>
      </c>
      <c r="BE323" s="370">
        <f t="shared" ca="1" si="342"/>
        <v>0</v>
      </c>
      <c r="BF323" s="370">
        <f t="shared" ca="1" si="342"/>
        <v>0</v>
      </c>
      <c r="BG323" s="370">
        <f t="shared" ca="1" si="342"/>
        <v>0</v>
      </c>
      <c r="BH323" s="370">
        <f t="shared" ca="1" si="342"/>
        <v>0</v>
      </c>
      <c r="BI323" s="370">
        <f t="shared" ca="1" si="342"/>
        <v>0</v>
      </c>
      <c r="BJ323" s="370">
        <f t="shared" ca="1" si="342"/>
        <v>0</v>
      </c>
      <c r="BK323" s="370">
        <f t="shared" ca="1" si="342"/>
        <v>0</v>
      </c>
      <c r="BL323" s="370">
        <f t="shared" ca="1" si="342"/>
        <v>0</v>
      </c>
      <c r="BM323" s="370">
        <f t="shared" ca="1" si="342"/>
        <v>0</v>
      </c>
      <c r="BN323" s="370">
        <f t="shared" ca="1" si="342"/>
        <v>0</v>
      </c>
      <c r="BO323" s="370">
        <f t="shared" ca="1" si="342"/>
        <v>0</v>
      </c>
      <c r="BP323" s="370">
        <f t="shared" ca="1" si="342"/>
        <v>0</v>
      </c>
      <c r="BQ323" s="370">
        <f t="shared" ca="1" si="342"/>
        <v>0</v>
      </c>
      <c r="BR323" s="370">
        <f t="shared" ca="1" si="342"/>
        <v>0</v>
      </c>
      <c r="BS323" s="370">
        <f t="shared" ca="1" si="342"/>
        <v>0</v>
      </c>
      <c r="BT323" s="369">
        <f t="shared" ref="BT323:BT386" ca="1" si="343">SUM(AO323:BS323)</f>
        <v>1798800</v>
      </c>
    </row>
    <row r="324" spans="1:72">
      <c r="A324" s="70" t="s">
        <v>1323</v>
      </c>
      <c r="B324" s="660"/>
      <c r="C324" s="367" t="s">
        <v>90</v>
      </c>
      <c r="D324" s="367" t="s">
        <v>880</v>
      </c>
      <c r="E324" s="417" t="s">
        <v>799</v>
      </c>
      <c r="F324" s="77">
        <f>VLOOKUP(C324,'[65]06월마감'!$A$1:$B$500,2,0)</f>
        <v>236</v>
      </c>
      <c r="G324" s="388">
        <f ca="1">VLOOKUP($C$324,[68]납품수량!$A$2:$AH$156,G$1+1,0)</f>
        <v>1200</v>
      </c>
      <c r="H324" s="388">
        <f ca="1">VLOOKUP($C$324,[68]납품수량!$A$2:$AH$156,H$1+1,0)</f>
        <v>0</v>
      </c>
      <c r="I324" s="388">
        <f ca="1">VLOOKUP($C$324,[68]납품수량!$A$2:$AH$156,I$1+1,0)</f>
        <v>0</v>
      </c>
      <c r="J324" s="388">
        <f ca="1">VLOOKUP($C$324,[68]납품수량!$A$2:$AH$156,J$1+1,0)</f>
        <v>1800</v>
      </c>
      <c r="K324" s="388">
        <f ca="1">VLOOKUP($C$324,[68]납품수량!$A$2:$AH$156,K$1+1,0)</f>
        <v>0</v>
      </c>
      <c r="L324" s="388">
        <f ca="1">VLOOKUP($C$324,[68]납품수량!$A$2:$AH$156,L$1+1,0)</f>
        <v>0</v>
      </c>
      <c r="M324" s="388">
        <f ca="1">VLOOKUP($C$324,[68]납품수량!$A$2:$AH$156,M$1+1,0)</f>
        <v>0</v>
      </c>
      <c r="N324" s="388">
        <f ca="1">VLOOKUP($C$324,[68]납품수량!$A$2:$AH$156,N$1+1,0)</f>
        <v>0</v>
      </c>
      <c r="O324" s="388">
        <f ca="1">VLOOKUP($C$324,[68]납품수량!$A$2:$AH$156,O$1+1,0)</f>
        <v>1800</v>
      </c>
      <c r="P324" s="388">
        <f ca="1">VLOOKUP($C$324,[68]납품수량!$A$2:$AH$156,P$1+1,0)</f>
        <v>0</v>
      </c>
      <c r="Q324" s="388">
        <f ca="1">VLOOKUP($C$324,[68]납품수량!$A$2:$AH$156,Q$1+1,0)</f>
        <v>1200</v>
      </c>
      <c r="R324" s="388">
        <f ca="1">VLOOKUP($C$324,[68]납품수량!$A$2:$AH$156,R$1+1,0)</f>
        <v>1200</v>
      </c>
      <c r="S324" s="388">
        <f ca="1">VLOOKUP($C$324,[68]납품수량!$A$2:$AH$156,S$1+1,0)</f>
        <v>0</v>
      </c>
      <c r="T324" s="388">
        <f ca="1">VLOOKUP($C$324,[68]납품수량!$A$2:$AH$156,T$1+1,0)</f>
        <v>0</v>
      </c>
      <c r="U324" s="388">
        <f ca="1">VLOOKUP($C$324,[68]납품수량!$A$2:$AH$156,U$1+1,0)</f>
        <v>0</v>
      </c>
      <c r="V324" s="388">
        <f ca="1">VLOOKUP($C$324,[68]납품수량!$A$2:$AH$156,V$1+1,0)</f>
        <v>1800</v>
      </c>
      <c r="W324" s="388">
        <f ca="1">VLOOKUP($C$324,[68]납품수량!$A$2:$AH$156,W$1+1,0)</f>
        <v>1200</v>
      </c>
      <c r="X324" s="388">
        <f ca="1">VLOOKUP($C$324,[68]납품수량!$A$2:$AH$156,X$1+1,0)</f>
        <v>600</v>
      </c>
      <c r="Y324" s="388">
        <f ca="1">VLOOKUP($C$324,[68]납품수량!$A$2:$AH$156,Y$1+1,0)</f>
        <v>0</v>
      </c>
      <c r="Z324" s="388">
        <f ca="1">VLOOKUP($C$324,[68]납품수량!$A$2:$AH$156,Z$1+1,0)</f>
        <v>0</v>
      </c>
      <c r="AA324" s="388">
        <f ca="1">VLOOKUP($C$324,[68]납품수량!$A$2:$AH$156,AA$1+1,0)</f>
        <v>0</v>
      </c>
      <c r="AB324" s="388">
        <f ca="1">VLOOKUP($C$324,[68]납품수량!$A$2:$AH$156,AB$1+1,0)</f>
        <v>0</v>
      </c>
      <c r="AC324" s="388">
        <f ca="1">VLOOKUP($C$324,[68]납품수량!$A$2:$AH$156,AC$1+1,0)</f>
        <v>0</v>
      </c>
      <c r="AD324" s="388">
        <f ca="1">VLOOKUP($C$324,[68]납품수량!$A$2:$AH$156,AD$1+1,0)</f>
        <v>0</v>
      </c>
      <c r="AE324" s="388">
        <f ca="1">VLOOKUP($C$324,[68]납품수량!$A$2:$AH$156,AE$1+1,0)</f>
        <v>0</v>
      </c>
      <c r="AF324" s="388">
        <f ca="1">VLOOKUP($C$324,[68]납품수량!$A$2:$AH$156,AF$1+1,0)</f>
        <v>0</v>
      </c>
      <c r="AG324" s="388">
        <f ca="1">VLOOKUP($C$324,[68]납품수량!$A$2:$AH$156,AG$1+1,0)</f>
        <v>0</v>
      </c>
      <c r="AH324" s="388">
        <f ca="1">VLOOKUP($C$324,[68]납품수량!$A$2:$AH$156,AH$1+1,0)</f>
        <v>0</v>
      </c>
      <c r="AI324" s="388">
        <f ca="1">VLOOKUP($C$324,[68]납품수량!$A$2:$AH$156,AI$1+1,0)</f>
        <v>0</v>
      </c>
      <c r="AJ324" s="388">
        <f ca="1">VLOOKUP($C$324,[68]납품수량!$A$2:$AH$156,AJ$1+1,0)</f>
        <v>0</v>
      </c>
      <c r="AK324" s="388">
        <f ca="1">VLOOKUP($C$324,[68]납품수량!$A$2:$AH$156,AK$1+1,0)</f>
        <v>0</v>
      </c>
      <c r="AL324" s="388">
        <f t="shared" ca="1" si="279"/>
        <v>10800</v>
      </c>
      <c r="AM324" s="389">
        <f t="shared" ca="1" si="341"/>
        <v>2548800</v>
      </c>
      <c r="AO324" s="370">
        <f t="shared" ref="AO324:BS324" ca="1" si="344">$F$324*G324</f>
        <v>283200</v>
      </c>
      <c r="AP324" s="370">
        <f t="shared" ca="1" si="344"/>
        <v>0</v>
      </c>
      <c r="AQ324" s="370">
        <f t="shared" ca="1" si="344"/>
        <v>0</v>
      </c>
      <c r="AR324" s="370">
        <f t="shared" ca="1" si="344"/>
        <v>424800</v>
      </c>
      <c r="AS324" s="370">
        <f t="shared" ca="1" si="344"/>
        <v>0</v>
      </c>
      <c r="AT324" s="370">
        <f t="shared" ca="1" si="344"/>
        <v>0</v>
      </c>
      <c r="AU324" s="370">
        <f t="shared" ca="1" si="344"/>
        <v>0</v>
      </c>
      <c r="AV324" s="370">
        <f t="shared" ca="1" si="344"/>
        <v>0</v>
      </c>
      <c r="AW324" s="370">
        <f t="shared" ca="1" si="344"/>
        <v>424800</v>
      </c>
      <c r="AX324" s="370">
        <f t="shared" ca="1" si="344"/>
        <v>0</v>
      </c>
      <c r="AY324" s="370">
        <f t="shared" ca="1" si="344"/>
        <v>283200</v>
      </c>
      <c r="AZ324" s="370">
        <f t="shared" ca="1" si="344"/>
        <v>283200</v>
      </c>
      <c r="BA324" s="370">
        <f t="shared" ca="1" si="344"/>
        <v>0</v>
      </c>
      <c r="BB324" s="370">
        <f t="shared" ca="1" si="344"/>
        <v>0</v>
      </c>
      <c r="BC324" s="370">
        <f t="shared" ca="1" si="344"/>
        <v>0</v>
      </c>
      <c r="BD324" s="370">
        <f t="shared" ca="1" si="344"/>
        <v>424800</v>
      </c>
      <c r="BE324" s="370">
        <f t="shared" ca="1" si="344"/>
        <v>283200</v>
      </c>
      <c r="BF324" s="370">
        <f t="shared" ca="1" si="344"/>
        <v>141600</v>
      </c>
      <c r="BG324" s="370">
        <f t="shared" ca="1" si="344"/>
        <v>0</v>
      </c>
      <c r="BH324" s="370">
        <f t="shared" ca="1" si="344"/>
        <v>0</v>
      </c>
      <c r="BI324" s="370">
        <f t="shared" ca="1" si="344"/>
        <v>0</v>
      </c>
      <c r="BJ324" s="370">
        <f t="shared" ca="1" si="344"/>
        <v>0</v>
      </c>
      <c r="BK324" s="370">
        <f t="shared" ca="1" si="344"/>
        <v>0</v>
      </c>
      <c r="BL324" s="370">
        <f t="shared" ca="1" si="344"/>
        <v>0</v>
      </c>
      <c r="BM324" s="370">
        <f t="shared" ca="1" si="344"/>
        <v>0</v>
      </c>
      <c r="BN324" s="370">
        <f t="shared" ca="1" si="344"/>
        <v>0</v>
      </c>
      <c r="BO324" s="370">
        <f t="shared" ca="1" si="344"/>
        <v>0</v>
      </c>
      <c r="BP324" s="370">
        <f t="shared" ca="1" si="344"/>
        <v>0</v>
      </c>
      <c r="BQ324" s="370">
        <f t="shared" ca="1" si="344"/>
        <v>0</v>
      </c>
      <c r="BR324" s="370">
        <f t="shared" ca="1" si="344"/>
        <v>0</v>
      </c>
      <c r="BS324" s="370">
        <f t="shared" ca="1" si="344"/>
        <v>0</v>
      </c>
      <c r="BT324" s="369">
        <f t="shared" ca="1" si="343"/>
        <v>2548800</v>
      </c>
    </row>
    <row r="325" spans="1:72">
      <c r="A325" s="70" t="s">
        <v>1323</v>
      </c>
      <c r="B325" s="660"/>
      <c r="C325" s="367" t="s">
        <v>89</v>
      </c>
      <c r="D325" s="367" t="s">
        <v>879</v>
      </c>
      <c r="E325" s="417" t="s">
        <v>799</v>
      </c>
      <c r="F325" s="401"/>
      <c r="G325" s="388">
        <f ca="1">VLOOKUP($C$325,[68]납품수량!$A$2:$AH$156,G$1+1,0)</f>
        <v>0</v>
      </c>
      <c r="H325" s="388">
        <f ca="1">VLOOKUP($C$325,[68]납품수량!$A$2:$AH$156,H$1+1,0)</f>
        <v>0</v>
      </c>
      <c r="I325" s="388">
        <f ca="1">VLOOKUP($C$325,[68]납품수량!$A$2:$AH$156,I$1+1,0)</f>
        <v>0</v>
      </c>
      <c r="J325" s="388">
        <f ca="1">VLOOKUP($C$325,[68]납품수량!$A$2:$AH$156,J$1+1,0)</f>
        <v>0</v>
      </c>
      <c r="K325" s="388">
        <f ca="1">VLOOKUP($C$325,[68]납품수량!$A$2:$AH$156,K$1+1,0)</f>
        <v>0</v>
      </c>
      <c r="L325" s="388">
        <f ca="1">VLOOKUP($C$325,[68]납품수량!$A$2:$AH$156,L$1+1,0)</f>
        <v>0</v>
      </c>
      <c r="M325" s="388">
        <f ca="1">VLOOKUP($C$325,[68]납품수량!$A$2:$AH$156,M$1+1,0)</f>
        <v>0</v>
      </c>
      <c r="N325" s="388">
        <f ca="1">VLOOKUP($C$325,[68]납품수량!$A$2:$AH$156,N$1+1,0)</f>
        <v>0</v>
      </c>
      <c r="O325" s="388">
        <f ca="1">VLOOKUP($C$325,[68]납품수량!$A$2:$AH$156,O$1+1,0)</f>
        <v>0</v>
      </c>
      <c r="P325" s="388">
        <f ca="1">VLOOKUP($C$325,[68]납품수량!$A$2:$AH$156,P$1+1,0)</f>
        <v>0</v>
      </c>
      <c r="Q325" s="388">
        <f ca="1">VLOOKUP($C$325,[68]납품수량!$A$2:$AH$156,Q$1+1,0)</f>
        <v>0</v>
      </c>
      <c r="R325" s="388">
        <f ca="1">VLOOKUP($C$325,[68]납품수량!$A$2:$AH$156,R$1+1,0)</f>
        <v>0</v>
      </c>
      <c r="S325" s="388">
        <f ca="1">VLOOKUP($C$325,[68]납품수량!$A$2:$AH$156,S$1+1,0)</f>
        <v>0</v>
      </c>
      <c r="T325" s="388">
        <f ca="1">VLOOKUP($C$325,[68]납품수량!$A$2:$AH$156,T$1+1,0)</f>
        <v>0</v>
      </c>
      <c r="U325" s="388">
        <f ca="1">VLOOKUP($C$325,[68]납품수량!$A$2:$AH$156,U$1+1,0)</f>
        <v>0</v>
      </c>
      <c r="V325" s="388">
        <f ca="1">VLOOKUP($C$325,[68]납품수량!$A$2:$AH$156,V$1+1,0)</f>
        <v>0</v>
      </c>
      <c r="W325" s="388">
        <f ca="1">VLOOKUP($C$325,[68]납품수량!$A$2:$AH$156,W$1+1,0)</f>
        <v>0</v>
      </c>
      <c r="X325" s="388">
        <f ca="1">VLOOKUP($C$325,[68]납품수량!$A$2:$AH$156,X$1+1,0)</f>
        <v>0</v>
      </c>
      <c r="Y325" s="388">
        <f ca="1">VLOOKUP($C$325,[68]납품수량!$A$2:$AH$156,Y$1+1,0)</f>
        <v>0</v>
      </c>
      <c r="Z325" s="388">
        <f ca="1">VLOOKUP($C$325,[68]납품수량!$A$2:$AH$156,Z$1+1,0)</f>
        <v>0</v>
      </c>
      <c r="AA325" s="388">
        <f ca="1">VLOOKUP($C$325,[68]납품수량!$A$2:$AH$156,AA$1+1,0)</f>
        <v>0</v>
      </c>
      <c r="AB325" s="388">
        <f ca="1">VLOOKUP($C$325,[68]납품수량!$A$2:$AH$156,AB$1+1,0)</f>
        <v>0</v>
      </c>
      <c r="AC325" s="388">
        <f ca="1">VLOOKUP($C$325,[68]납품수량!$A$2:$AH$156,AC$1+1,0)</f>
        <v>0</v>
      </c>
      <c r="AD325" s="388">
        <f ca="1">VLOOKUP($C$325,[68]납품수량!$A$2:$AH$156,AD$1+1,0)</f>
        <v>0</v>
      </c>
      <c r="AE325" s="388">
        <f ca="1">VLOOKUP($C$325,[68]납품수량!$A$2:$AH$156,AE$1+1,0)</f>
        <v>0</v>
      </c>
      <c r="AF325" s="388">
        <f ca="1">VLOOKUP($C$325,[68]납품수량!$A$2:$AH$156,AF$1+1,0)</f>
        <v>0</v>
      </c>
      <c r="AG325" s="388">
        <f ca="1">VLOOKUP($C$325,[68]납품수량!$A$2:$AH$156,AG$1+1,0)</f>
        <v>0</v>
      </c>
      <c r="AH325" s="388">
        <f ca="1">VLOOKUP($C$325,[68]납품수량!$A$2:$AH$156,AH$1+1,0)</f>
        <v>0</v>
      </c>
      <c r="AI325" s="388">
        <f ca="1">VLOOKUP($C$325,[68]납품수량!$A$2:$AH$156,AI$1+1,0)</f>
        <v>0</v>
      </c>
      <c r="AJ325" s="388">
        <f ca="1">VLOOKUP($C$325,[68]납품수량!$A$2:$AH$156,AJ$1+1,0)</f>
        <v>0</v>
      </c>
      <c r="AK325" s="388">
        <f ca="1">VLOOKUP($C$325,[68]납품수량!$A$2:$AH$156,AK$1+1,0)</f>
        <v>0</v>
      </c>
      <c r="AL325" s="388">
        <f t="shared" ca="1" si="279"/>
        <v>0</v>
      </c>
      <c r="AM325" s="389">
        <f t="shared" ca="1" si="341"/>
        <v>0</v>
      </c>
      <c r="AO325" s="370">
        <f t="shared" ref="AO325:BS325" ca="1" si="345">$F$325*G325</f>
        <v>0</v>
      </c>
      <c r="AP325" s="370">
        <f t="shared" ca="1" si="345"/>
        <v>0</v>
      </c>
      <c r="AQ325" s="370">
        <f t="shared" ca="1" si="345"/>
        <v>0</v>
      </c>
      <c r="AR325" s="370">
        <f t="shared" ca="1" si="345"/>
        <v>0</v>
      </c>
      <c r="AS325" s="370">
        <f t="shared" ca="1" si="345"/>
        <v>0</v>
      </c>
      <c r="AT325" s="370">
        <f t="shared" ca="1" si="345"/>
        <v>0</v>
      </c>
      <c r="AU325" s="370">
        <f t="shared" ca="1" si="345"/>
        <v>0</v>
      </c>
      <c r="AV325" s="370">
        <f t="shared" ca="1" si="345"/>
        <v>0</v>
      </c>
      <c r="AW325" s="370">
        <f t="shared" ca="1" si="345"/>
        <v>0</v>
      </c>
      <c r="AX325" s="370">
        <f t="shared" ca="1" si="345"/>
        <v>0</v>
      </c>
      <c r="AY325" s="370">
        <f t="shared" ca="1" si="345"/>
        <v>0</v>
      </c>
      <c r="AZ325" s="370">
        <f t="shared" ca="1" si="345"/>
        <v>0</v>
      </c>
      <c r="BA325" s="370">
        <f t="shared" ca="1" si="345"/>
        <v>0</v>
      </c>
      <c r="BB325" s="370">
        <f t="shared" ca="1" si="345"/>
        <v>0</v>
      </c>
      <c r="BC325" s="370">
        <f t="shared" ca="1" si="345"/>
        <v>0</v>
      </c>
      <c r="BD325" s="370">
        <f t="shared" ca="1" si="345"/>
        <v>0</v>
      </c>
      <c r="BE325" s="370">
        <f t="shared" ca="1" si="345"/>
        <v>0</v>
      </c>
      <c r="BF325" s="370">
        <f t="shared" ca="1" si="345"/>
        <v>0</v>
      </c>
      <c r="BG325" s="370">
        <f t="shared" ca="1" si="345"/>
        <v>0</v>
      </c>
      <c r="BH325" s="370">
        <f t="shared" ca="1" si="345"/>
        <v>0</v>
      </c>
      <c r="BI325" s="370">
        <f t="shared" ca="1" si="345"/>
        <v>0</v>
      </c>
      <c r="BJ325" s="370">
        <f t="shared" ca="1" si="345"/>
        <v>0</v>
      </c>
      <c r="BK325" s="370">
        <f t="shared" ca="1" si="345"/>
        <v>0</v>
      </c>
      <c r="BL325" s="370">
        <f t="shared" ca="1" si="345"/>
        <v>0</v>
      </c>
      <c r="BM325" s="370">
        <f t="shared" ca="1" si="345"/>
        <v>0</v>
      </c>
      <c r="BN325" s="370">
        <f t="shared" ca="1" si="345"/>
        <v>0</v>
      </c>
      <c r="BO325" s="370">
        <f t="shared" ca="1" si="345"/>
        <v>0</v>
      </c>
      <c r="BP325" s="370">
        <f t="shared" ca="1" si="345"/>
        <v>0</v>
      </c>
      <c r="BQ325" s="370">
        <f t="shared" ca="1" si="345"/>
        <v>0</v>
      </c>
      <c r="BR325" s="370">
        <f t="shared" ca="1" si="345"/>
        <v>0</v>
      </c>
      <c r="BS325" s="370">
        <f t="shared" ca="1" si="345"/>
        <v>0</v>
      </c>
      <c r="BT325" s="369">
        <f t="shared" ca="1" si="343"/>
        <v>0</v>
      </c>
    </row>
    <row r="326" spans="1:72">
      <c r="A326" s="70" t="s">
        <v>1323</v>
      </c>
      <c r="B326" s="660"/>
      <c r="C326" s="367" t="s">
        <v>87</v>
      </c>
      <c r="D326" s="367" t="s">
        <v>878</v>
      </c>
      <c r="E326" s="417" t="s">
        <v>805</v>
      </c>
      <c r="F326" s="401"/>
      <c r="G326" s="388">
        <f ca="1">VLOOKUP($C$326,[68]납품수량!$A$2:$AH$156,G$1+1,0)</f>
        <v>0</v>
      </c>
      <c r="H326" s="388">
        <f ca="1">VLOOKUP($C$326,[68]납품수량!$A$2:$AH$156,H$1+1,0)</f>
        <v>0</v>
      </c>
      <c r="I326" s="388">
        <f ca="1">VLOOKUP($C$326,[68]납품수량!$A$2:$AH$156,I$1+1,0)</f>
        <v>0</v>
      </c>
      <c r="J326" s="388">
        <f ca="1">VLOOKUP($C$326,[68]납품수량!$A$2:$AH$156,J$1+1,0)</f>
        <v>0</v>
      </c>
      <c r="K326" s="388">
        <f ca="1">VLOOKUP($C$326,[68]납품수량!$A$2:$AH$156,K$1+1,0)</f>
        <v>0</v>
      </c>
      <c r="L326" s="388">
        <f ca="1">VLOOKUP($C$326,[68]납품수량!$A$2:$AH$156,L$1+1,0)</f>
        <v>0</v>
      </c>
      <c r="M326" s="388">
        <f ca="1">VLOOKUP($C$326,[68]납품수량!$A$2:$AH$156,M$1+1,0)</f>
        <v>0</v>
      </c>
      <c r="N326" s="388">
        <f ca="1">VLOOKUP($C$326,[68]납품수량!$A$2:$AH$156,N$1+1,0)</f>
        <v>0</v>
      </c>
      <c r="O326" s="388">
        <f ca="1">VLOOKUP($C$326,[68]납품수량!$A$2:$AH$156,O$1+1,0)</f>
        <v>0</v>
      </c>
      <c r="P326" s="388">
        <f ca="1">VLOOKUP($C$326,[68]납품수량!$A$2:$AH$156,P$1+1,0)</f>
        <v>0</v>
      </c>
      <c r="Q326" s="388">
        <f ca="1">VLOOKUP($C$326,[68]납품수량!$A$2:$AH$156,Q$1+1,0)</f>
        <v>0</v>
      </c>
      <c r="R326" s="388">
        <f ca="1">VLOOKUP($C$326,[68]납품수량!$A$2:$AH$156,R$1+1,0)</f>
        <v>0</v>
      </c>
      <c r="S326" s="388">
        <f ca="1">VLOOKUP($C$326,[68]납품수량!$A$2:$AH$156,S$1+1,0)</f>
        <v>0</v>
      </c>
      <c r="T326" s="388">
        <f ca="1">VLOOKUP($C$326,[68]납품수량!$A$2:$AH$156,T$1+1,0)</f>
        <v>0</v>
      </c>
      <c r="U326" s="388">
        <f ca="1">VLOOKUP($C$326,[68]납품수량!$A$2:$AH$156,U$1+1,0)</f>
        <v>0</v>
      </c>
      <c r="V326" s="388">
        <f ca="1">VLOOKUP($C$326,[68]납품수량!$A$2:$AH$156,V$1+1,0)</f>
        <v>0</v>
      </c>
      <c r="W326" s="388">
        <f ca="1">VLOOKUP($C$326,[68]납품수량!$A$2:$AH$156,W$1+1,0)</f>
        <v>0</v>
      </c>
      <c r="X326" s="388">
        <f ca="1">VLOOKUP($C$326,[68]납품수량!$A$2:$AH$156,X$1+1,0)</f>
        <v>0</v>
      </c>
      <c r="Y326" s="388">
        <f ca="1">VLOOKUP($C$326,[68]납품수량!$A$2:$AH$156,Y$1+1,0)</f>
        <v>0</v>
      </c>
      <c r="Z326" s="388">
        <f ca="1">VLOOKUP($C$326,[68]납품수량!$A$2:$AH$156,Z$1+1,0)</f>
        <v>0</v>
      </c>
      <c r="AA326" s="388">
        <f ca="1">VLOOKUP($C$326,[68]납품수량!$A$2:$AH$156,AA$1+1,0)</f>
        <v>0</v>
      </c>
      <c r="AB326" s="388">
        <f ca="1">VLOOKUP($C$326,[68]납품수량!$A$2:$AH$156,AB$1+1,0)</f>
        <v>0</v>
      </c>
      <c r="AC326" s="388">
        <f ca="1">VLOOKUP($C$326,[68]납품수량!$A$2:$AH$156,AC$1+1,0)</f>
        <v>0</v>
      </c>
      <c r="AD326" s="388">
        <f ca="1">VLOOKUP($C$326,[68]납품수량!$A$2:$AH$156,AD$1+1,0)</f>
        <v>0</v>
      </c>
      <c r="AE326" s="388">
        <f ca="1">VLOOKUP($C$326,[68]납품수량!$A$2:$AH$156,AE$1+1,0)</f>
        <v>0</v>
      </c>
      <c r="AF326" s="388">
        <f ca="1">VLOOKUP($C$326,[68]납품수량!$A$2:$AH$156,AF$1+1,0)</f>
        <v>0</v>
      </c>
      <c r="AG326" s="388">
        <f ca="1">VLOOKUP($C$326,[68]납품수량!$A$2:$AH$156,AG$1+1,0)</f>
        <v>0</v>
      </c>
      <c r="AH326" s="388">
        <f ca="1">VLOOKUP($C$326,[68]납품수량!$A$2:$AH$156,AH$1+1,0)</f>
        <v>0</v>
      </c>
      <c r="AI326" s="388">
        <f ca="1">VLOOKUP($C$326,[68]납품수량!$A$2:$AH$156,AI$1+1,0)</f>
        <v>0</v>
      </c>
      <c r="AJ326" s="388">
        <f ca="1">VLOOKUP($C$326,[68]납품수량!$A$2:$AH$156,AJ$1+1,0)</f>
        <v>0</v>
      </c>
      <c r="AK326" s="388">
        <f ca="1">VLOOKUP($C$326,[68]납품수량!$A$2:$AH$156,AK$1+1,0)</f>
        <v>0</v>
      </c>
      <c r="AL326" s="388">
        <f t="shared" ref="AL326:AL386" ca="1" si="346">SUM(G326:AK326)</f>
        <v>0</v>
      </c>
      <c r="AM326" s="389">
        <f t="shared" ca="1" si="341"/>
        <v>0</v>
      </c>
      <c r="AO326" s="370">
        <f t="shared" ref="AO326:BS326" ca="1" si="347">$F$326*G326</f>
        <v>0</v>
      </c>
      <c r="AP326" s="370">
        <f t="shared" ca="1" si="347"/>
        <v>0</v>
      </c>
      <c r="AQ326" s="370">
        <f t="shared" ca="1" si="347"/>
        <v>0</v>
      </c>
      <c r="AR326" s="370">
        <f t="shared" ca="1" si="347"/>
        <v>0</v>
      </c>
      <c r="AS326" s="370">
        <f t="shared" ca="1" si="347"/>
        <v>0</v>
      </c>
      <c r="AT326" s="370">
        <f t="shared" ca="1" si="347"/>
        <v>0</v>
      </c>
      <c r="AU326" s="370">
        <f t="shared" ca="1" si="347"/>
        <v>0</v>
      </c>
      <c r="AV326" s="370">
        <f t="shared" ca="1" si="347"/>
        <v>0</v>
      </c>
      <c r="AW326" s="370">
        <f t="shared" ca="1" si="347"/>
        <v>0</v>
      </c>
      <c r="AX326" s="370">
        <f t="shared" ca="1" si="347"/>
        <v>0</v>
      </c>
      <c r="AY326" s="370">
        <f t="shared" ca="1" si="347"/>
        <v>0</v>
      </c>
      <c r="AZ326" s="370">
        <f t="shared" ca="1" si="347"/>
        <v>0</v>
      </c>
      <c r="BA326" s="370">
        <f t="shared" ca="1" si="347"/>
        <v>0</v>
      </c>
      <c r="BB326" s="370">
        <f t="shared" ca="1" si="347"/>
        <v>0</v>
      </c>
      <c r="BC326" s="370">
        <f t="shared" ca="1" si="347"/>
        <v>0</v>
      </c>
      <c r="BD326" s="370">
        <f t="shared" ca="1" si="347"/>
        <v>0</v>
      </c>
      <c r="BE326" s="370">
        <f t="shared" ca="1" si="347"/>
        <v>0</v>
      </c>
      <c r="BF326" s="370">
        <f t="shared" ca="1" si="347"/>
        <v>0</v>
      </c>
      <c r="BG326" s="370">
        <f t="shared" ca="1" si="347"/>
        <v>0</v>
      </c>
      <c r="BH326" s="370">
        <f t="shared" ca="1" si="347"/>
        <v>0</v>
      </c>
      <c r="BI326" s="370">
        <f t="shared" ca="1" si="347"/>
        <v>0</v>
      </c>
      <c r="BJ326" s="370">
        <f t="shared" ca="1" si="347"/>
        <v>0</v>
      </c>
      <c r="BK326" s="370">
        <f t="shared" ca="1" si="347"/>
        <v>0</v>
      </c>
      <c r="BL326" s="370">
        <f t="shared" ca="1" si="347"/>
        <v>0</v>
      </c>
      <c r="BM326" s="370">
        <f t="shared" ca="1" si="347"/>
        <v>0</v>
      </c>
      <c r="BN326" s="370">
        <f t="shared" ca="1" si="347"/>
        <v>0</v>
      </c>
      <c r="BO326" s="370">
        <f t="shared" ca="1" si="347"/>
        <v>0</v>
      </c>
      <c r="BP326" s="370">
        <f t="shared" ca="1" si="347"/>
        <v>0</v>
      </c>
      <c r="BQ326" s="370">
        <f t="shared" ca="1" si="347"/>
        <v>0</v>
      </c>
      <c r="BR326" s="370">
        <f t="shared" ca="1" si="347"/>
        <v>0</v>
      </c>
      <c r="BS326" s="370">
        <f t="shared" ca="1" si="347"/>
        <v>0</v>
      </c>
      <c r="BT326" s="369">
        <f t="shared" ca="1" si="343"/>
        <v>0</v>
      </c>
    </row>
    <row r="327" spans="1:72">
      <c r="A327" s="70" t="s">
        <v>1323</v>
      </c>
      <c r="B327" s="660"/>
      <c r="C327" s="367" t="s">
        <v>88</v>
      </c>
      <c r="D327" s="367" t="s">
        <v>877</v>
      </c>
      <c r="E327" s="417" t="s">
        <v>805</v>
      </c>
      <c r="F327" s="401"/>
      <c r="G327" s="388">
        <f ca="1">VLOOKUP($C$327,[68]납품수량!$A$2:$AH$156,G$1+1,0)</f>
        <v>0</v>
      </c>
      <c r="H327" s="388">
        <f ca="1">VLOOKUP($C$327,[68]납품수량!$A$2:$AH$156,H$1+1,0)</f>
        <v>0</v>
      </c>
      <c r="I327" s="388">
        <f ca="1">VLOOKUP($C$327,[68]납품수량!$A$2:$AH$156,I$1+1,0)</f>
        <v>0</v>
      </c>
      <c r="J327" s="388">
        <f ca="1">VLOOKUP($C$327,[68]납품수량!$A$2:$AH$156,J$1+1,0)</f>
        <v>0</v>
      </c>
      <c r="K327" s="388">
        <f ca="1">VLOOKUP($C$327,[68]납품수량!$A$2:$AH$156,K$1+1,0)</f>
        <v>0</v>
      </c>
      <c r="L327" s="388">
        <f ca="1">VLOOKUP($C$327,[68]납품수량!$A$2:$AH$156,L$1+1,0)</f>
        <v>0</v>
      </c>
      <c r="M327" s="388">
        <f ca="1">VLOOKUP($C$327,[68]납품수량!$A$2:$AH$156,M$1+1,0)</f>
        <v>0</v>
      </c>
      <c r="N327" s="388">
        <f ca="1">VLOOKUP($C$327,[68]납품수량!$A$2:$AH$156,N$1+1,0)</f>
        <v>0</v>
      </c>
      <c r="O327" s="388">
        <f ca="1">VLOOKUP($C$327,[68]납품수량!$A$2:$AH$156,O$1+1,0)</f>
        <v>0</v>
      </c>
      <c r="P327" s="388">
        <f ca="1">VLOOKUP($C$327,[68]납품수량!$A$2:$AH$156,P$1+1,0)</f>
        <v>0</v>
      </c>
      <c r="Q327" s="388">
        <f ca="1">VLOOKUP($C$327,[68]납품수량!$A$2:$AH$156,Q$1+1,0)</f>
        <v>0</v>
      </c>
      <c r="R327" s="388">
        <f ca="1">VLOOKUP($C$327,[68]납품수량!$A$2:$AH$156,R$1+1,0)</f>
        <v>0</v>
      </c>
      <c r="S327" s="388">
        <f ca="1">VLOOKUP($C$327,[68]납품수량!$A$2:$AH$156,S$1+1,0)</f>
        <v>0</v>
      </c>
      <c r="T327" s="388">
        <f ca="1">VLOOKUP($C$327,[68]납품수량!$A$2:$AH$156,T$1+1,0)</f>
        <v>0</v>
      </c>
      <c r="U327" s="388">
        <f ca="1">VLOOKUP($C$327,[68]납품수량!$A$2:$AH$156,U$1+1,0)</f>
        <v>0</v>
      </c>
      <c r="V327" s="388">
        <f ca="1">VLOOKUP($C$327,[68]납품수량!$A$2:$AH$156,V$1+1,0)</f>
        <v>0</v>
      </c>
      <c r="W327" s="388">
        <f ca="1">VLOOKUP($C$327,[68]납품수량!$A$2:$AH$156,W$1+1,0)</f>
        <v>0</v>
      </c>
      <c r="X327" s="388">
        <f ca="1">VLOOKUP($C$327,[68]납품수량!$A$2:$AH$156,X$1+1,0)</f>
        <v>0</v>
      </c>
      <c r="Y327" s="388">
        <f ca="1">VLOOKUP($C$327,[68]납품수량!$A$2:$AH$156,Y$1+1,0)</f>
        <v>0</v>
      </c>
      <c r="Z327" s="388">
        <f ca="1">VLOOKUP($C$327,[68]납품수량!$A$2:$AH$156,Z$1+1,0)</f>
        <v>0</v>
      </c>
      <c r="AA327" s="388">
        <f ca="1">VLOOKUP($C$327,[68]납품수량!$A$2:$AH$156,AA$1+1,0)</f>
        <v>0</v>
      </c>
      <c r="AB327" s="388">
        <f ca="1">VLOOKUP($C$327,[68]납품수량!$A$2:$AH$156,AB$1+1,0)</f>
        <v>0</v>
      </c>
      <c r="AC327" s="388">
        <f ca="1">VLOOKUP($C$327,[68]납품수량!$A$2:$AH$156,AC$1+1,0)</f>
        <v>0</v>
      </c>
      <c r="AD327" s="388">
        <f ca="1">VLOOKUP($C$327,[68]납품수량!$A$2:$AH$156,AD$1+1,0)</f>
        <v>0</v>
      </c>
      <c r="AE327" s="388">
        <f ca="1">VLOOKUP($C$327,[68]납품수량!$A$2:$AH$156,AE$1+1,0)</f>
        <v>0</v>
      </c>
      <c r="AF327" s="388">
        <f ca="1">VLOOKUP($C$327,[68]납품수량!$A$2:$AH$156,AF$1+1,0)</f>
        <v>0</v>
      </c>
      <c r="AG327" s="388">
        <f ca="1">VLOOKUP($C$327,[68]납품수량!$A$2:$AH$156,AG$1+1,0)</f>
        <v>0</v>
      </c>
      <c r="AH327" s="388">
        <f ca="1">VLOOKUP($C$327,[68]납품수량!$A$2:$AH$156,AH$1+1,0)</f>
        <v>0</v>
      </c>
      <c r="AI327" s="388">
        <f ca="1">VLOOKUP($C$327,[68]납품수량!$A$2:$AH$156,AI$1+1,0)</f>
        <v>0</v>
      </c>
      <c r="AJ327" s="388">
        <f ca="1">VLOOKUP($C$327,[68]납품수량!$A$2:$AH$156,AJ$1+1,0)</f>
        <v>0</v>
      </c>
      <c r="AK327" s="388">
        <f ca="1">VLOOKUP($C$327,[68]납품수량!$A$2:$AH$156,AK$1+1,0)</f>
        <v>0</v>
      </c>
      <c r="AL327" s="388">
        <f t="shared" ca="1" si="346"/>
        <v>0</v>
      </c>
      <c r="AM327" s="389">
        <f t="shared" ca="1" si="341"/>
        <v>0</v>
      </c>
      <c r="AO327" s="370">
        <f t="shared" ref="AO327:BS327" ca="1" si="348">$F$327*G327</f>
        <v>0</v>
      </c>
      <c r="AP327" s="370">
        <f t="shared" ca="1" si="348"/>
        <v>0</v>
      </c>
      <c r="AQ327" s="370">
        <f t="shared" ca="1" si="348"/>
        <v>0</v>
      </c>
      <c r="AR327" s="370">
        <f t="shared" ca="1" si="348"/>
        <v>0</v>
      </c>
      <c r="AS327" s="370">
        <f t="shared" ca="1" si="348"/>
        <v>0</v>
      </c>
      <c r="AT327" s="370">
        <f t="shared" ca="1" si="348"/>
        <v>0</v>
      </c>
      <c r="AU327" s="370">
        <f t="shared" ca="1" si="348"/>
        <v>0</v>
      </c>
      <c r="AV327" s="370">
        <f t="shared" ca="1" si="348"/>
        <v>0</v>
      </c>
      <c r="AW327" s="370">
        <f t="shared" ca="1" si="348"/>
        <v>0</v>
      </c>
      <c r="AX327" s="370">
        <f t="shared" ca="1" si="348"/>
        <v>0</v>
      </c>
      <c r="AY327" s="370">
        <f t="shared" ca="1" si="348"/>
        <v>0</v>
      </c>
      <c r="AZ327" s="370">
        <f t="shared" ca="1" si="348"/>
        <v>0</v>
      </c>
      <c r="BA327" s="370">
        <f t="shared" ca="1" si="348"/>
        <v>0</v>
      </c>
      <c r="BB327" s="370">
        <f t="shared" ca="1" si="348"/>
        <v>0</v>
      </c>
      <c r="BC327" s="370">
        <f t="shared" ca="1" si="348"/>
        <v>0</v>
      </c>
      <c r="BD327" s="370">
        <f t="shared" ca="1" si="348"/>
        <v>0</v>
      </c>
      <c r="BE327" s="370">
        <f t="shared" ca="1" si="348"/>
        <v>0</v>
      </c>
      <c r="BF327" s="370">
        <f t="shared" ca="1" si="348"/>
        <v>0</v>
      </c>
      <c r="BG327" s="370">
        <f t="shared" ca="1" si="348"/>
        <v>0</v>
      </c>
      <c r="BH327" s="370">
        <f t="shared" ca="1" si="348"/>
        <v>0</v>
      </c>
      <c r="BI327" s="370">
        <f t="shared" ca="1" si="348"/>
        <v>0</v>
      </c>
      <c r="BJ327" s="370">
        <f t="shared" ca="1" si="348"/>
        <v>0</v>
      </c>
      <c r="BK327" s="370">
        <f t="shared" ca="1" si="348"/>
        <v>0</v>
      </c>
      <c r="BL327" s="370">
        <f t="shared" ca="1" si="348"/>
        <v>0</v>
      </c>
      <c r="BM327" s="370">
        <f t="shared" ca="1" si="348"/>
        <v>0</v>
      </c>
      <c r="BN327" s="370">
        <f t="shared" ca="1" si="348"/>
        <v>0</v>
      </c>
      <c r="BO327" s="370">
        <f t="shared" ca="1" si="348"/>
        <v>0</v>
      </c>
      <c r="BP327" s="370">
        <f t="shared" ca="1" si="348"/>
        <v>0</v>
      </c>
      <c r="BQ327" s="370">
        <f t="shared" ca="1" si="348"/>
        <v>0</v>
      </c>
      <c r="BR327" s="370">
        <f t="shared" ca="1" si="348"/>
        <v>0</v>
      </c>
      <c r="BS327" s="370">
        <f t="shared" ca="1" si="348"/>
        <v>0</v>
      </c>
      <c r="BT327" s="369">
        <f t="shared" ca="1" si="343"/>
        <v>0</v>
      </c>
    </row>
    <row r="328" spans="1:72">
      <c r="A328" s="70" t="s">
        <v>1323</v>
      </c>
      <c r="B328" s="660"/>
      <c r="C328" s="367" t="s">
        <v>86</v>
      </c>
      <c r="D328" s="367" t="s">
        <v>10</v>
      </c>
      <c r="E328" s="417" t="s">
        <v>876</v>
      </c>
      <c r="F328" s="77">
        <f>VLOOKUP(C328,'[65]06월마감'!$A$1:$B$500,2,0)</f>
        <v>4758</v>
      </c>
      <c r="G328" s="388">
        <f ca="1">VLOOKUP($C$328,[68]납품수량!$A$2:$AH$156,G$1+1,0)</f>
        <v>0</v>
      </c>
      <c r="H328" s="388">
        <f ca="1">VLOOKUP($C$328,[68]납품수량!$A$2:$AH$156,H$1+1,0)</f>
        <v>0</v>
      </c>
      <c r="I328" s="388">
        <f ca="1">VLOOKUP($C$328,[68]납품수량!$A$2:$AH$156,I$1+1,0)</f>
        <v>0</v>
      </c>
      <c r="J328" s="388">
        <f ca="1">VLOOKUP($C$328,[68]납품수량!$A$2:$AH$156,J$1+1,0)</f>
        <v>0</v>
      </c>
      <c r="K328" s="388">
        <f ca="1">VLOOKUP($C$328,[68]납품수량!$A$2:$AH$156,K$1+1,0)</f>
        <v>0</v>
      </c>
      <c r="L328" s="388">
        <f ca="1">VLOOKUP($C$328,[68]납품수량!$A$2:$AH$156,L$1+1,0)</f>
        <v>0</v>
      </c>
      <c r="M328" s="388">
        <f ca="1">VLOOKUP($C$328,[68]납품수량!$A$2:$AH$156,M$1+1,0)</f>
        <v>0</v>
      </c>
      <c r="N328" s="388">
        <f ca="1">VLOOKUP($C$328,[68]납품수량!$A$2:$AH$156,N$1+1,0)</f>
        <v>0</v>
      </c>
      <c r="O328" s="388">
        <f ca="1">VLOOKUP($C$328,[68]납품수량!$A$2:$AH$156,O$1+1,0)</f>
        <v>0</v>
      </c>
      <c r="P328" s="388">
        <f ca="1">VLOOKUP($C$328,[68]납품수량!$A$2:$AH$156,P$1+1,0)</f>
        <v>0</v>
      </c>
      <c r="Q328" s="388">
        <f ca="1">VLOOKUP($C$328,[68]납품수량!$A$2:$AH$156,Q$1+1,0)</f>
        <v>0</v>
      </c>
      <c r="R328" s="388">
        <f ca="1">VLOOKUP($C$328,[68]납품수량!$A$2:$AH$156,R$1+1,0)</f>
        <v>0</v>
      </c>
      <c r="S328" s="388">
        <f ca="1">VLOOKUP($C$328,[68]납품수량!$A$2:$AH$156,S$1+1,0)</f>
        <v>0</v>
      </c>
      <c r="T328" s="388">
        <f ca="1">VLOOKUP($C$328,[68]납품수량!$A$2:$AH$156,T$1+1,0)</f>
        <v>0</v>
      </c>
      <c r="U328" s="388">
        <f ca="1">VLOOKUP($C$328,[68]납품수량!$A$2:$AH$156,U$1+1,0)</f>
        <v>0</v>
      </c>
      <c r="V328" s="388">
        <f ca="1">VLOOKUP($C$328,[68]납품수량!$A$2:$AH$156,V$1+1,0)</f>
        <v>0</v>
      </c>
      <c r="W328" s="388">
        <f ca="1">VLOOKUP($C$328,[68]납품수량!$A$2:$AH$156,W$1+1,0)</f>
        <v>0</v>
      </c>
      <c r="X328" s="388">
        <f ca="1">VLOOKUP($C$328,[68]납품수량!$A$2:$AH$156,X$1+1,0)</f>
        <v>0</v>
      </c>
      <c r="Y328" s="388">
        <f ca="1">VLOOKUP($C$328,[68]납품수량!$A$2:$AH$156,Y$1+1,0)</f>
        <v>0</v>
      </c>
      <c r="Z328" s="388">
        <f ca="1">VLOOKUP($C$328,[68]납품수량!$A$2:$AH$156,Z$1+1,0)</f>
        <v>0</v>
      </c>
      <c r="AA328" s="388">
        <f ca="1">VLOOKUP($C$328,[68]납품수량!$A$2:$AH$156,AA$1+1,0)</f>
        <v>0</v>
      </c>
      <c r="AB328" s="388">
        <f ca="1">VLOOKUP($C$328,[68]납품수량!$A$2:$AH$156,AB$1+1,0)</f>
        <v>0</v>
      </c>
      <c r="AC328" s="388">
        <f ca="1">VLOOKUP($C$328,[68]납품수량!$A$2:$AH$156,AC$1+1,0)</f>
        <v>0</v>
      </c>
      <c r="AD328" s="388">
        <f ca="1">VLOOKUP($C$328,[68]납품수량!$A$2:$AH$156,AD$1+1,0)</f>
        <v>0</v>
      </c>
      <c r="AE328" s="388">
        <f ca="1">VLOOKUP($C$328,[68]납품수량!$A$2:$AH$156,AE$1+1,0)</f>
        <v>0</v>
      </c>
      <c r="AF328" s="388">
        <f ca="1">VLOOKUP($C$328,[68]납품수량!$A$2:$AH$156,AF$1+1,0)</f>
        <v>0</v>
      </c>
      <c r="AG328" s="388">
        <f ca="1">VLOOKUP($C$328,[68]납품수량!$A$2:$AH$156,AG$1+1,0)</f>
        <v>0</v>
      </c>
      <c r="AH328" s="388">
        <f ca="1">VLOOKUP($C$328,[68]납품수량!$A$2:$AH$156,AH$1+1,0)</f>
        <v>0</v>
      </c>
      <c r="AI328" s="388">
        <f ca="1">VLOOKUP($C$328,[68]납품수량!$A$2:$AH$156,AI$1+1,0)</f>
        <v>0</v>
      </c>
      <c r="AJ328" s="388">
        <f ca="1">VLOOKUP($C$328,[68]납품수량!$A$2:$AH$156,AJ$1+1,0)</f>
        <v>0</v>
      </c>
      <c r="AK328" s="388">
        <f ca="1">VLOOKUP($C$328,[68]납품수량!$A$2:$AH$156,AK$1+1,0)</f>
        <v>0</v>
      </c>
      <c r="AL328" s="388">
        <f t="shared" ca="1" si="346"/>
        <v>0</v>
      </c>
      <c r="AM328" s="389">
        <f t="shared" ca="1" si="341"/>
        <v>0</v>
      </c>
      <c r="AO328" s="370">
        <f t="shared" ref="AO328:BS328" ca="1" si="349">$F$328*G328</f>
        <v>0</v>
      </c>
      <c r="AP328" s="370">
        <f t="shared" ca="1" si="349"/>
        <v>0</v>
      </c>
      <c r="AQ328" s="370">
        <f t="shared" ca="1" si="349"/>
        <v>0</v>
      </c>
      <c r="AR328" s="370">
        <f t="shared" ca="1" si="349"/>
        <v>0</v>
      </c>
      <c r="AS328" s="370">
        <f t="shared" ca="1" si="349"/>
        <v>0</v>
      </c>
      <c r="AT328" s="370">
        <f t="shared" ca="1" si="349"/>
        <v>0</v>
      </c>
      <c r="AU328" s="370">
        <f t="shared" ca="1" si="349"/>
        <v>0</v>
      </c>
      <c r="AV328" s="370">
        <f t="shared" ca="1" si="349"/>
        <v>0</v>
      </c>
      <c r="AW328" s="370">
        <f t="shared" ca="1" si="349"/>
        <v>0</v>
      </c>
      <c r="AX328" s="370">
        <f t="shared" ca="1" si="349"/>
        <v>0</v>
      </c>
      <c r="AY328" s="370">
        <f t="shared" ca="1" si="349"/>
        <v>0</v>
      </c>
      <c r="AZ328" s="370">
        <f t="shared" ca="1" si="349"/>
        <v>0</v>
      </c>
      <c r="BA328" s="370">
        <f t="shared" ca="1" si="349"/>
        <v>0</v>
      </c>
      <c r="BB328" s="370">
        <f t="shared" ca="1" si="349"/>
        <v>0</v>
      </c>
      <c r="BC328" s="370">
        <f t="shared" ca="1" si="349"/>
        <v>0</v>
      </c>
      <c r="BD328" s="370">
        <f t="shared" ca="1" si="349"/>
        <v>0</v>
      </c>
      <c r="BE328" s="370">
        <f t="shared" ca="1" si="349"/>
        <v>0</v>
      </c>
      <c r="BF328" s="370">
        <f t="shared" ca="1" si="349"/>
        <v>0</v>
      </c>
      <c r="BG328" s="370">
        <f t="shared" ca="1" si="349"/>
        <v>0</v>
      </c>
      <c r="BH328" s="370">
        <f t="shared" ca="1" si="349"/>
        <v>0</v>
      </c>
      <c r="BI328" s="370">
        <f t="shared" ca="1" si="349"/>
        <v>0</v>
      </c>
      <c r="BJ328" s="370">
        <f t="shared" ca="1" si="349"/>
        <v>0</v>
      </c>
      <c r="BK328" s="370">
        <f t="shared" ca="1" si="349"/>
        <v>0</v>
      </c>
      <c r="BL328" s="370">
        <f t="shared" ca="1" si="349"/>
        <v>0</v>
      </c>
      <c r="BM328" s="370">
        <f t="shared" ca="1" si="349"/>
        <v>0</v>
      </c>
      <c r="BN328" s="370">
        <f t="shared" ca="1" si="349"/>
        <v>0</v>
      </c>
      <c r="BO328" s="370">
        <f t="shared" ca="1" si="349"/>
        <v>0</v>
      </c>
      <c r="BP328" s="370">
        <f t="shared" ca="1" si="349"/>
        <v>0</v>
      </c>
      <c r="BQ328" s="370">
        <f t="shared" ca="1" si="349"/>
        <v>0</v>
      </c>
      <c r="BR328" s="370">
        <f t="shared" ca="1" si="349"/>
        <v>0</v>
      </c>
      <c r="BS328" s="370">
        <f t="shared" ca="1" si="349"/>
        <v>0</v>
      </c>
      <c r="BT328" s="369">
        <f t="shared" ca="1" si="343"/>
        <v>0</v>
      </c>
    </row>
    <row r="329" spans="1:72">
      <c r="A329" s="70" t="s">
        <v>1323</v>
      </c>
      <c r="B329" s="660"/>
      <c r="C329" s="367" t="s">
        <v>96</v>
      </c>
      <c r="D329" s="367" t="s">
        <v>875</v>
      </c>
      <c r="E329" s="417" t="s">
        <v>876</v>
      </c>
      <c r="F329" s="77">
        <f>VLOOKUP(C329,'[65]06월마감'!$A$1:$B$500,2,0)</f>
        <v>5358</v>
      </c>
      <c r="G329" s="388">
        <f ca="1">VLOOKUP($C$329,[68]납품수량!$A$2:$AH$156,G$1+1,0)</f>
        <v>0</v>
      </c>
      <c r="H329" s="388">
        <f ca="1">VLOOKUP($C$329,[68]납품수량!$A$2:$AH$156,H$1+1,0)</f>
        <v>0</v>
      </c>
      <c r="I329" s="388">
        <f ca="1">VLOOKUP($C$329,[68]납품수량!$A$2:$AH$156,I$1+1,0)</f>
        <v>0</v>
      </c>
      <c r="J329" s="388">
        <f ca="1">VLOOKUP($C$329,[68]납품수량!$A$2:$AH$156,J$1+1,0)</f>
        <v>0</v>
      </c>
      <c r="K329" s="388">
        <f ca="1">VLOOKUP($C$329,[68]납품수량!$A$2:$AH$156,K$1+1,0)</f>
        <v>0</v>
      </c>
      <c r="L329" s="388">
        <f ca="1">VLOOKUP($C$329,[68]납품수량!$A$2:$AH$156,L$1+1,0)</f>
        <v>0</v>
      </c>
      <c r="M329" s="388">
        <f ca="1">VLOOKUP($C$329,[68]납품수량!$A$2:$AH$156,M$1+1,0)</f>
        <v>0</v>
      </c>
      <c r="N329" s="388">
        <f ca="1">VLOOKUP($C$329,[68]납품수량!$A$2:$AH$156,N$1+1,0)</f>
        <v>0</v>
      </c>
      <c r="O329" s="388">
        <f ca="1">VLOOKUP($C$329,[68]납품수량!$A$2:$AH$156,O$1+1,0)</f>
        <v>0</v>
      </c>
      <c r="P329" s="388">
        <f ca="1">VLOOKUP($C$329,[68]납품수량!$A$2:$AH$156,P$1+1,0)</f>
        <v>0</v>
      </c>
      <c r="Q329" s="388">
        <f ca="1">VLOOKUP($C$329,[68]납품수량!$A$2:$AH$156,Q$1+1,0)</f>
        <v>0</v>
      </c>
      <c r="R329" s="388">
        <f ca="1">VLOOKUP($C$329,[68]납품수량!$A$2:$AH$156,R$1+1,0)</f>
        <v>0</v>
      </c>
      <c r="S329" s="388">
        <f ca="1">VLOOKUP($C$329,[68]납품수량!$A$2:$AH$156,S$1+1,0)</f>
        <v>0</v>
      </c>
      <c r="T329" s="388">
        <f ca="1">VLOOKUP($C$329,[68]납품수량!$A$2:$AH$156,T$1+1,0)</f>
        <v>0</v>
      </c>
      <c r="U329" s="388">
        <f ca="1">VLOOKUP($C$329,[68]납품수량!$A$2:$AH$156,U$1+1,0)</f>
        <v>0</v>
      </c>
      <c r="V329" s="388">
        <f ca="1">VLOOKUP($C$329,[68]납품수량!$A$2:$AH$156,V$1+1,0)</f>
        <v>0</v>
      </c>
      <c r="W329" s="388">
        <f ca="1">VLOOKUP($C$329,[68]납품수량!$A$2:$AH$156,W$1+1,0)</f>
        <v>0</v>
      </c>
      <c r="X329" s="388">
        <f ca="1">VLOOKUP($C$329,[68]납품수량!$A$2:$AH$156,X$1+1,0)</f>
        <v>0</v>
      </c>
      <c r="Y329" s="388">
        <f ca="1">VLOOKUP($C$329,[68]납품수량!$A$2:$AH$156,Y$1+1,0)</f>
        <v>0</v>
      </c>
      <c r="Z329" s="388">
        <f ca="1">VLOOKUP($C$329,[68]납품수량!$A$2:$AH$156,Z$1+1,0)</f>
        <v>0</v>
      </c>
      <c r="AA329" s="388">
        <f ca="1">VLOOKUP($C$329,[68]납품수량!$A$2:$AH$156,AA$1+1,0)</f>
        <v>0</v>
      </c>
      <c r="AB329" s="388">
        <f ca="1">VLOOKUP($C$329,[68]납품수량!$A$2:$AH$156,AB$1+1,0)</f>
        <v>0</v>
      </c>
      <c r="AC329" s="388">
        <f ca="1">VLOOKUP($C$329,[68]납품수량!$A$2:$AH$156,AC$1+1,0)</f>
        <v>0</v>
      </c>
      <c r="AD329" s="388">
        <f ca="1">VLOOKUP($C$329,[68]납품수량!$A$2:$AH$156,AD$1+1,0)</f>
        <v>0</v>
      </c>
      <c r="AE329" s="388">
        <f ca="1">VLOOKUP($C$329,[68]납품수량!$A$2:$AH$156,AE$1+1,0)</f>
        <v>0</v>
      </c>
      <c r="AF329" s="388">
        <f ca="1">VLOOKUP($C$329,[68]납품수량!$A$2:$AH$156,AF$1+1,0)</f>
        <v>0</v>
      </c>
      <c r="AG329" s="388">
        <f ca="1">VLOOKUP($C$329,[68]납품수량!$A$2:$AH$156,AG$1+1,0)</f>
        <v>0</v>
      </c>
      <c r="AH329" s="388">
        <f ca="1">VLOOKUP($C$329,[68]납품수량!$A$2:$AH$156,AH$1+1,0)</f>
        <v>0</v>
      </c>
      <c r="AI329" s="388">
        <f ca="1">VLOOKUP($C$329,[68]납품수량!$A$2:$AH$156,AI$1+1,0)</f>
        <v>0</v>
      </c>
      <c r="AJ329" s="388">
        <f ca="1">VLOOKUP($C$329,[68]납품수량!$A$2:$AH$156,AJ$1+1,0)</f>
        <v>0</v>
      </c>
      <c r="AK329" s="388">
        <f ca="1">VLOOKUP($C$329,[68]납품수량!$A$2:$AH$156,AK$1+1,0)</f>
        <v>0</v>
      </c>
      <c r="AL329" s="388">
        <f t="shared" ca="1" si="346"/>
        <v>0</v>
      </c>
      <c r="AM329" s="389">
        <f t="shared" ca="1" si="341"/>
        <v>0</v>
      </c>
      <c r="AO329" s="370">
        <f t="shared" ref="AO329:BS329" ca="1" si="350">$F$329*G329</f>
        <v>0</v>
      </c>
      <c r="AP329" s="370">
        <f t="shared" ca="1" si="350"/>
        <v>0</v>
      </c>
      <c r="AQ329" s="370">
        <f t="shared" ca="1" si="350"/>
        <v>0</v>
      </c>
      <c r="AR329" s="370">
        <f t="shared" ca="1" si="350"/>
        <v>0</v>
      </c>
      <c r="AS329" s="370">
        <f t="shared" ca="1" si="350"/>
        <v>0</v>
      </c>
      <c r="AT329" s="370">
        <f t="shared" ca="1" si="350"/>
        <v>0</v>
      </c>
      <c r="AU329" s="370">
        <f t="shared" ca="1" si="350"/>
        <v>0</v>
      </c>
      <c r="AV329" s="370">
        <f t="shared" ca="1" si="350"/>
        <v>0</v>
      </c>
      <c r="AW329" s="370">
        <f t="shared" ca="1" si="350"/>
        <v>0</v>
      </c>
      <c r="AX329" s="370">
        <f t="shared" ca="1" si="350"/>
        <v>0</v>
      </c>
      <c r="AY329" s="370">
        <f t="shared" ca="1" si="350"/>
        <v>0</v>
      </c>
      <c r="AZ329" s="370">
        <f t="shared" ca="1" si="350"/>
        <v>0</v>
      </c>
      <c r="BA329" s="370">
        <f t="shared" ca="1" si="350"/>
        <v>0</v>
      </c>
      <c r="BB329" s="370">
        <f t="shared" ca="1" si="350"/>
        <v>0</v>
      </c>
      <c r="BC329" s="370">
        <f t="shared" ca="1" si="350"/>
        <v>0</v>
      </c>
      <c r="BD329" s="370">
        <f t="shared" ca="1" si="350"/>
        <v>0</v>
      </c>
      <c r="BE329" s="370">
        <f t="shared" ca="1" si="350"/>
        <v>0</v>
      </c>
      <c r="BF329" s="370">
        <f t="shared" ca="1" si="350"/>
        <v>0</v>
      </c>
      <c r="BG329" s="370">
        <f t="shared" ca="1" si="350"/>
        <v>0</v>
      </c>
      <c r="BH329" s="370">
        <f t="shared" ca="1" si="350"/>
        <v>0</v>
      </c>
      <c r="BI329" s="370">
        <f t="shared" ca="1" si="350"/>
        <v>0</v>
      </c>
      <c r="BJ329" s="370">
        <f t="shared" ca="1" si="350"/>
        <v>0</v>
      </c>
      <c r="BK329" s="370">
        <f t="shared" ca="1" si="350"/>
        <v>0</v>
      </c>
      <c r="BL329" s="370">
        <f t="shared" ca="1" si="350"/>
        <v>0</v>
      </c>
      <c r="BM329" s="370">
        <f t="shared" ca="1" si="350"/>
        <v>0</v>
      </c>
      <c r="BN329" s="370">
        <f t="shared" ca="1" si="350"/>
        <v>0</v>
      </c>
      <c r="BO329" s="370">
        <f t="shared" ca="1" si="350"/>
        <v>0</v>
      </c>
      <c r="BP329" s="370">
        <f t="shared" ca="1" si="350"/>
        <v>0</v>
      </c>
      <c r="BQ329" s="370">
        <f t="shared" ca="1" si="350"/>
        <v>0</v>
      </c>
      <c r="BR329" s="370">
        <f t="shared" ca="1" si="350"/>
        <v>0</v>
      </c>
      <c r="BS329" s="370">
        <f t="shared" ca="1" si="350"/>
        <v>0</v>
      </c>
      <c r="BT329" s="369">
        <f t="shared" ca="1" si="343"/>
        <v>0</v>
      </c>
    </row>
    <row r="330" spans="1:72">
      <c r="A330" s="70" t="s">
        <v>1323</v>
      </c>
      <c r="B330" s="660"/>
      <c r="C330" s="367" t="s">
        <v>33</v>
      </c>
      <c r="D330" s="367" t="s">
        <v>875</v>
      </c>
      <c r="E330" s="417" t="s">
        <v>874</v>
      </c>
      <c r="F330" s="77">
        <f>VLOOKUP(C330,'[65]06월마감'!$A$1:$B$500,2,0)</f>
        <v>6690</v>
      </c>
      <c r="G330" s="388">
        <f ca="1">VLOOKUP($C$330,[68]납품수량!$A$2:$AH$156,G$1+1,0)</f>
        <v>0</v>
      </c>
      <c r="H330" s="388">
        <f ca="1">VLOOKUP($C$330,[68]납품수량!$A$2:$AH$156,H$1+1,0)</f>
        <v>0</v>
      </c>
      <c r="I330" s="388">
        <f ca="1">VLOOKUP($C$330,[68]납품수량!$A$2:$AH$156,I$1+1,0)</f>
        <v>400</v>
      </c>
      <c r="J330" s="388">
        <f ca="1">VLOOKUP($C$330,[68]납품수량!$A$2:$AH$156,J$1+1,0)</f>
        <v>0</v>
      </c>
      <c r="K330" s="388">
        <f ca="1">VLOOKUP($C$330,[68]납품수량!$A$2:$AH$156,K$1+1,0)</f>
        <v>0</v>
      </c>
      <c r="L330" s="388">
        <f ca="1">VLOOKUP($C$330,[68]납품수량!$A$2:$AH$156,L$1+1,0)</f>
        <v>0</v>
      </c>
      <c r="M330" s="388">
        <f ca="1">VLOOKUP($C$330,[68]납품수량!$A$2:$AH$156,M$1+1,0)</f>
        <v>0</v>
      </c>
      <c r="N330" s="388">
        <f ca="1">VLOOKUP($C$330,[68]납품수량!$A$2:$AH$156,N$1+1,0)</f>
        <v>0</v>
      </c>
      <c r="O330" s="388">
        <f ca="1">VLOOKUP($C$330,[68]납품수량!$A$2:$AH$156,O$1+1,0)</f>
        <v>0</v>
      </c>
      <c r="P330" s="388">
        <f ca="1">VLOOKUP($C$330,[68]납품수량!$A$2:$AH$156,P$1+1,0)</f>
        <v>0</v>
      </c>
      <c r="Q330" s="388">
        <f ca="1">VLOOKUP($C$330,[68]납품수량!$A$2:$AH$156,Q$1+1,0)</f>
        <v>0</v>
      </c>
      <c r="R330" s="388">
        <f ca="1">VLOOKUP($C$330,[68]납품수량!$A$2:$AH$156,R$1+1,0)</f>
        <v>0</v>
      </c>
      <c r="S330" s="388">
        <f ca="1">VLOOKUP($C$330,[68]납품수량!$A$2:$AH$156,S$1+1,0)</f>
        <v>0</v>
      </c>
      <c r="T330" s="388">
        <f ca="1">VLOOKUP($C$330,[68]납품수량!$A$2:$AH$156,T$1+1,0)</f>
        <v>0</v>
      </c>
      <c r="U330" s="388">
        <f ca="1">VLOOKUP($C$330,[68]납품수량!$A$2:$AH$156,U$1+1,0)</f>
        <v>0</v>
      </c>
      <c r="V330" s="388">
        <f ca="1">VLOOKUP($C$330,[68]납품수량!$A$2:$AH$156,V$1+1,0)</f>
        <v>0</v>
      </c>
      <c r="W330" s="388">
        <f ca="1">VLOOKUP($C$330,[68]납품수량!$A$2:$AH$156,W$1+1,0)</f>
        <v>0</v>
      </c>
      <c r="X330" s="388">
        <f ca="1">VLOOKUP($C$330,[68]납품수량!$A$2:$AH$156,X$1+1,0)</f>
        <v>0</v>
      </c>
      <c r="Y330" s="388">
        <f ca="1">VLOOKUP($C$330,[68]납품수량!$A$2:$AH$156,Y$1+1,0)</f>
        <v>0</v>
      </c>
      <c r="Z330" s="388">
        <f ca="1">VLOOKUP($C$330,[68]납품수량!$A$2:$AH$156,Z$1+1,0)</f>
        <v>0</v>
      </c>
      <c r="AA330" s="388">
        <f ca="1">VLOOKUP($C$330,[68]납품수량!$A$2:$AH$156,AA$1+1,0)</f>
        <v>0</v>
      </c>
      <c r="AB330" s="388">
        <f ca="1">VLOOKUP($C$330,[68]납품수량!$A$2:$AH$156,AB$1+1,0)</f>
        <v>0</v>
      </c>
      <c r="AC330" s="388">
        <f ca="1">VLOOKUP($C$330,[68]납품수량!$A$2:$AH$156,AC$1+1,0)</f>
        <v>0</v>
      </c>
      <c r="AD330" s="388">
        <f ca="1">VLOOKUP($C$330,[68]납품수량!$A$2:$AH$156,AD$1+1,0)</f>
        <v>0</v>
      </c>
      <c r="AE330" s="388">
        <f ca="1">VLOOKUP($C$330,[68]납품수량!$A$2:$AH$156,AE$1+1,0)</f>
        <v>0</v>
      </c>
      <c r="AF330" s="388">
        <f ca="1">VLOOKUP($C$330,[68]납품수량!$A$2:$AH$156,AF$1+1,0)</f>
        <v>0</v>
      </c>
      <c r="AG330" s="388">
        <f ca="1">VLOOKUP($C$330,[68]납품수량!$A$2:$AH$156,AG$1+1,0)</f>
        <v>0</v>
      </c>
      <c r="AH330" s="388">
        <f ca="1">VLOOKUP($C$330,[68]납품수량!$A$2:$AH$156,AH$1+1,0)</f>
        <v>0</v>
      </c>
      <c r="AI330" s="388">
        <f ca="1">VLOOKUP($C$330,[68]납품수량!$A$2:$AH$156,AI$1+1,0)</f>
        <v>0</v>
      </c>
      <c r="AJ330" s="388">
        <f ca="1">VLOOKUP($C$330,[68]납품수량!$A$2:$AH$156,AJ$1+1,0)</f>
        <v>0</v>
      </c>
      <c r="AK330" s="388">
        <f ca="1">VLOOKUP($C$330,[68]납품수량!$A$2:$AH$156,AK$1+1,0)</f>
        <v>0</v>
      </c>
      <c r="AL330" s="388">
        <f t="shared" ca="1" si="346"/>
        <v>400</v>
      </c>
      <c r="AM330" s="389">
        <f t="shared" ca="1" si="341"/>
        <v>2676000</v>
      </c>
      <c r="AO330" s="370">
        <f t="shared" ref="AO330:BS330" ca="1" si="351">$F$330*G330</f>
        <v>0</v>
      </c>
      <c r="AP330" s="370">
        <f t="shared" ca="1" si="351"/>
        <v>0</v>
      </c>
      <c r="AQ330" s="370">
        <f t="shared" ca="1" si="351"/>
        <v>2676000</v>
      </c>
      <c r="AR330" s="370">
        <f t="shared" ca="1" si="351"/>
        <v>0</v>
      </c>
      <c r="AS330" s="370">
        <f t="shared" ca="1" si="351"/>
        <v>0</v>
      </c>
      <c r="AT330" s="370">
        <f t="shared" ca="1" si="351"/>
        <v>0</v>
      </c>
      <c r="AU330" s="370">
        <f t="shared" ca="1" si="351"/>
        <v>0</v>
      </c>
      <c r="AV330" s="370">
        <f t="shared" ca="1" si="351"/>
        <v>0</v>
      </c>
      <c r="AW330" s="370">
        <f t="shared" ca="1" si="351"/>
        <v>0</v>
      </c>
      <c r="AX330" s="370">
        <f t="shared" ca="1" si="351"/>
        <v>0</v>
      </c>
      <c r="AY330" s="370">
        <f t="shared" ca="1" si="351"/>
        <v>0</v>
      </c>
      <c r="AZ330" s="370">
        <f t="shared" ca="1" si="351"/>
        <v>0</v>
      </c>
      <c r="BA330" s="370">
        <f t="shared" ca="1" si="351"/>
        <v>0</v>
      </c>
      <c r="BB330" s="370">
        <f t="shared" ca="1" si="351"/>
        <v>0</v>
      </c>
      <c r="BC330" s="370">
        <f t="shared" ca="1" si="351"/>
        <v>0</v>
      </c>
      <c r="BD330" s="370">
        <f t="shared" ca="1" si="351"/>
        <v>0</v>
      </c>
      <c r="BE330" s="370">
        <f t="shared" ca="1" si="351"/>
        <v>0</v>
      </c>
      <c r="BF330" s="370">
        <f t="shared" ca="1" si="351"/>
        <v>0</v>
      </c>
      <c r="BG330" s="370">
        <f t="shared" ca="1" si="351"/>
        <v>0</v>
      </c>
      <c r="BH330" s="370">
        <f t="shared" ca="1" si="351"/>
        <v>0</v>
      </c>
      <c r="BI330" s="370">
        <f t="shared" ca="1" si="351"/>
        <v>0</v>
      </c>
      <c r="BJ330" s="370">
        <f t="shared" ca="1" si="351"/>
        <v>0</v>
      </c>
      <c r="BK330" s="370">
        <f t="shared" ca="1" si="351"/>
        <v>0</v>
      </c>
      <c r="BL330" s="370">
        <f t="shared" ca="1" si="351"/>
        <v>0</v>
      </c>
      <c r="BM330" s="370">
        <f t="shared" ca="1" si="351"/>
        <v>0</v>
      </c>
      <c r="BN330" s="370">
        <f t="shared" ca="1" si="351"/>
        <v>0</v>
      </c>
      <c r="BO330" s="370">
        <f t="shared" ca="1" si="351"/>
        <v>0</v>
      </c>
      <c r="BP330" s="370">
        <f t="shared" ca="1" si="351"/>
        <v>0</v>
      </c>
      <c r="BQ330" s="370">
        <f t="shared" ca="1" si="351"/>
        <v>0</v>
      </c>
      <c r="BR330" s="370">
        <f t="shared" ca="1" si="351"/>
        <v>0</v>
      </c>
      <c r="BS330" s="370">
        <f t="shared" ca="1" si="351"/>
        <v>0</v>
      </c>
      <c r="BT330" s="369">
        <f t="shared" ca="1" si="343"/>
        <v>2676000</v>
      </c>
    </row>
    <row r="331" spans="1:72">
      <c r="A331" s="70" t="s">
        <v>1323</v>
      </c>
      <c r="B331" s="660"/>
      <c r="C331" s="367" t="s">
        <v>66</v>
      </c>
      <c r="D331" s="367" t="s">
        <v>849</v>
      </c>
      <c r="E331" s="417" t="s">
        <v>873</v>
      </c>
      <c r="F331" s="77">
        <f>VLOOKUP(C331,'[65]06월마감'!$A$1:$B$500,2,0)</f>
        <v>3369</v>
      </c>
      <c r="G331" s="388">
        <f ca="1">VLOOKUP($C$331,[68]납품수량!$A$2:$AH$156,G$1+1,0)</f>
        <v>0</v>
      </c>
      <c r="H331" s="388">
        <f ca="1">VLOOKUP($C$331,[68]납품수량!$A$2:$AH$156,H$1+1,0)</f>
        <v>0</v>
      </c>
      <c r="I331" s="388">
        <f ca="1">VLOOKUP($C$331,[68]납품수량!$A$2:$AH$156,I$1+1,0)</f>
        <v>0</v>
      </c>
      <c r="J331" s="388">
        <f ca="1">VLOOKUP($C$331,[68]납품수량!$A$2:$AH$156,J$1+1,0)</f>
        <v>0</v>
      </c>
      <c r="K331" s="388">
        <f ca="1">VLOOKUP($C$331,[68]납품수량!$A$2:$AH$156,K$1+1,0)</f>
        <v>0</v>
      </c>
      <c r="L331" s="388">
        <f ca="1">VLOOKUP($C$331,[68]납품수량!$A$2:$AH$156,L$1+1,0)</f>
        <v>0</v>
      </c>
      <c r="M331" s="388">
        <f ca="1">VLOOKUP($C$331,[68]납품수량!$A$2:$AH$156,M$1+1,0)</f>
        <v>0</v>
      </c>
      <c r="N331" s="388">
        <f ca="1">VLOOKUP($C$331,[68]납품수량!$A$2:$AH$156,N$1+1,0)</f>
        <v>0</v>
      </c>
      <c r="O331" s="388">
        <f ca="1">VLOOKUP($C$331,[68]납품수량!$A$2:$AH$156,O$1+1,0)</f>
        <v>0</v>
      </c>
      <c r="P331" s="388">
        <f ca="1">VLOOKUP($C$331,[68]납품수량!$A$2:$AH$156,P$1+1,0)</f>
        <v>0</v>
      </c>
      <c r="Q331" s="388">
        <f ca="1">VLOOKUP($C$331,[68]납품수량!$A$2:$AH$156,Q$1+1,0)</f>
        <v>0</v>
      </c>
      <c r="R331" s="388">
        <f ca="1">VLOOKUP($C$331,[68]납품수량!$A$2:$AH$156,R$1+1,0)</f>
        <v>0</v>
      </c>
      <c r="S331" s="388">
        <f ca="1">VLOOKUP($C$331,[68]납품수량!$A$2:$AH$156,S$1+1,0)</f>
        <v>0</v>
      </c>
      <c r="T331" s="388">
        <f ca="1">VLOOKUP($C$331,[68]납품수량!$A$2:$AH$156,T$1+1,0)</f>
        <v>0</v>
      </c>
      <c r="U331" s="388">
        <f ca="1">VLOOKUP($C$331,[68]납품수량!$A$2:$AH$156,U$1+1,0)</f>
        <v>0</v>
      </c>
      <c r="V331" s="388">
        <f ca="1">VLOOKUP($C$331,[68]납품수량!$A$2:$AH$156,V$1+1,0)</f>
        <v>0</v>
      </c>
      <c r="W331" s="388">
        <f ca="1">VLOOKUP($C$331,[68]납품수량!$A$2:$AH$156,W$1+1,0)</f>
        <v>0</v>
      </c>
      <c r="X331" s="388">
        <f ca="1">VLOOKUP($C$331,[68]납품수량!$A$2:$AH$156,X$1+1,0)</f>
        <v>0</v>
      </c>
      <c r="Y331" s="388">
        <f ca="1">VLOOKUP($C$331,[68]납품수량!$A$2:$AH$156,Y$1+1,0)</f>
        <v>0</v>
      </c>
      <c r="Z331" s="388">
        <f ca="1">VLOOKUP($C$331,[68]납품수량!$A$2:$AH$156,Z$1+1,0)</f>
        <v>0</v>
      </c>
      <c r="AA331" s="388">
        <f ca="1">VLOOKUP($C$331,[68]납품수량!$A$2:$AH$156,AA$1+1,0)</f>
        <v>0</v>
      </c>
      <c r="AB331" s="388">
        <f ca="1">VLOOKUP($C$331,[68]납품수량!$A$2:$AH$156,AB$1+1,0)</f>
        <v>0</v>
      </c>
      <c r="AC331" s="388">
        <f ca="1">VLOOKUP($C$331,[68]납품수량!$A$2:$AH$156,AC$1+1,0)</f>
        <v>0</v>
      </c>
      <c r="AD331" s="388">
        <f ca="1">VLOOKUP($C$331,[68]납품수량!$A$2:$AH$156,AD$1+1,0)</f>
        <v>0</v>
      </c>
      <c r="AE331" s="388">
        <f ca="1">VLOOKUP($C$331,[68]납품수량!$A$2:$AH$156,AE$1+1,0)</f>
        <v>0</v>
      </c>
      <c r="AF331" s="388">
        <f ca="1">VLOOKUP($C$331,[68]납품수량!$A$2:$AH$156,AF$1+1,0)</f>
        <v>0</v>
      </c>
      <c r="AG331" s="388">
        <f ca="1">VLOOKUP($C$331,[68]납품수량!$A$2:$AH$156,AG$1+1,0)</f>
        <v>0</v>
      </c>
      <c r="AH331" s="388">
        <f ca="1">VLOOKUP($C$331,[68]납품수량!$A$2:$AH$156,AH$1+1,0)</f>
        <v>0</v>
      </c>
      <c r="AI331" s="388">
        <f ca="1">VLOOKUP($C$331,[68]납품수량!$A$2:$AH$156,AI$1+1,0)</f>
        <v>0</v>
      </c>
      <c r="AJ331" s="388">
        <f ca="1">VLOOKUP($C$331,[68]납품수량!$A$2:$AH$156,AJ$1+1,0)</f>
        <v>0</v>
      </c>
      <c r="AK331" s="388">
        <f ca="1">VLOOKUP($C$331,[68]납품수량!$A$2:$AH$156,AK$1+1,0)</f>
        <v>0</v>
      </c>
      <c r="AL331" s="388">
        <f t="shared" ca="1" si="346"/>
        <v>0</v>
      </c>
      <c r="AM331" s="389">
        <f t="shared" ca="1" si="341"/>
        <v>0</v>
      </c>
      <c r="AO331" s="370">
        <f t="shared" ref="AO331:BS331" ca="1" si="352">$F$331*G331</f>
        <v>0</v>
      </c>
      <c r="AP331" s="370">
        <f t="shared" ca="1" si="352"/>
        <v>0</v>
      </c>
      <c r="AQ331" s="370">
        <f t="shared" ca="1" si="352"/>
        <v>0</v>
      </c>
      <c r="AR331" s="370">
        <f t="shared" ca="1" si="352"/>
        <v>0</v>
      </c>
      <c r="AS331" s="370">
        <f t="shared" ca="1" si="352"/>
        <v>0</v>
      </c>
      <c r="AT331" s="370">
        <f t="shared" ca="1" si="352"/>
        <v>0</v>
      </c>
      <c r="AU331" s="370">
        <f t="shared" ca="1" si="352"/>
        <v>0</v>
      </c>
      <c r="AV331" s="370">
        <f t="shared" ca="1" si="352"/>
        <v>0</v>
      </c>
      <c r="AW331" s="370">
        <f t="shared" ca="1" si="352"/>
        <v>0</v>
      </c>
      <c r="AX331" s="370">
        <f t="shared" ca="1" si="352"/>
        <v>0</v>
      </c>
      <c r="AY331" s="370">
        <f t="shared" ca="1" si="352"/>
        <v>0</v>
      </c>
      <c r="AZ331" s="370">
        <f t="shared" ca="1" si="352"/>
        <v>0</v>
      </c>
      <c r="BA331" s="370">
        <f t="shared" ca="1" si="352"/>
        <v>0</v>
      </c>
      <c r="BB331" s="370">
        <f t="shared" ca="1" si="352"/>
        <v>0</v>
      </c>
      <c r="BC331" s="370">
        <f t="shared" ca="1" si="352"/>
        <v>0</v>
      </c>
      <c r="BD331" s="370">
        <f t="shared" ca="1" si="352"/>
        <v>0</v>
      </c>
      <c r="BE331" s="370">
        <f t="shared" ca="1" si="352"/>
        <v>0</v>
      </c>
      <c r="BF331" s="370">
        <f t="shared" ca="1" si="352"/>
        <v>0</v>
      </c>
      <c r="BG331" s="370">
        <f t="shared" ca="1" si="352"/>
        <v>0</v>
      </c>
      <c r="BH331" s="370">
        <f t="shared" ca="1" si="352"/>
        <v>0</v>
      </c>
      <c r="BI331" s="370">
        <f t="shared" ca="1" si="352"/>
        <v>0</v>
      </c>
      <c r="BJ331" s="370">
        <f t="shared" ca="1" si="352"/>
        <v>0</v>
      </c>
      <c r="BK331" s="370">
        <f t="shared" ca="1" si="352"/>
        <v>0</v>
      </c>
      <c r="BL331" s="370">
        <f t="shared" ca="1" si="352"/>
        <v>0</v>
      </c>
      <c r="BM331" s="370">
        <f t="shared" ca="1" si="352"/>
        <v>0</v>
      </c>
      <c r="BN331" s="370">
        <f t="shared" ca="1" si="352"/>
        <v>0</v>
      </c>
      <c r="BO331" s="370">
        <f t="shared" ca="1" si="352"/>
        <v>0</v>
      </c>
      <c r="BP331" s="370">
        <f t="shared" ca="1" si="352"/>
        <v>0</v>
      </c>
      <c r="BQ331" s="370">
        <f t="shared" ca="1" si="352"/>
        <v>0</v>
      </c>
      <c r="BR331" s="370">
        <f t="shared" ca="1" si="352"/>
        <v>0</v>
      </c>
      <c r="BS331" s="370">
        <f t="shared" ca="1" si="352"/>
        <v>0</v>
      </c>
      <c r="BT331" s="369">
        <f t="shared" ca="1" si="343"/>
        <v>0</v>
      </c>
    </row>
    <row r="332" spans="1:72">
      <c r="A332" s="70" t="s">
        <v>1323</v>
      </c>
      <c r="B332" s="660"/>
      <c r="C332" s="367" t="s">
        <v>35</v>
      </c>
      <c r="D332" s="367" t="s">
        <v>871</v>
      </c>
      <c r="E332" s="417" t="s">
        <v>872</v>
      </c>
      <c r="F332" s="77">
        <f>VLOOKUP(C332,'[65]06월마감'!$A$1:$B$500,2,0)</f>
        <v>3206</v>
      </c>
      <c r="G332" s="388">
        <f ca="1">VLOOKUP($C$332,[68]납품수량!$A$2:$AH$156,G$1+1,0)</f>
        <v>0</v>
      </c>
      <c r="H332" s="388">
        <f ca="1">VLOOKUP($C$332,[68]납품수량!$A$2:$AH$156,H$1+1,0)</f>
        <v>0</v>
      </c>
      <c r="I332" s="388">
        <f ca="1">VLOOKUP($C$332,[68]납품수량!$A$2:$AH$156,I$1+1,0)</f>
        <v>0</v>
      </c>
      <c r="J332" s="388">
        <f ca="1">VLOOKUP($C$332,[68]납품수량!$A$2:$AH$156,J$1+1,0)</f>
        <v>0</v>
      </c>
      <c r="K332" s="388">
        <f ca="1">VLOOKUP($C$332,[68]납품수량!$A$2:$AH$156,K$1+1,0)</f>
        <v>0</v>
      </c>
      <c r="L332" s="388">
        <f ca="1">VLOOKUP($C$332,[68]납품수량!$A$2:$AH$156,L$1+1,0)</f>
        <v>0</v>
      </c>
      <c r="M332" s="388">
        <f ca="1">VLOOKUP($C$332,[68]납품수량!$A$2:$AH$156,M$1+1,0)</f>
        <v>0</v>
      </c>
      <c r="N332" s="388">
        <f ca="1">VLOOKUP($C$332,[68]납품수량!$A$2:$AH$156,N$1+1,0)</f>
        <v>0</v>
      </c>
      <c r="O332" s="388">
        <f ca="1">VLOOKUP($C$332,[68]납품수량!$A$2:$AH$156,O$1+1,0)</f>
        <v>0</v>
      </c>
      <c r="P332" s="388">
        <f ca="1">VLOOKUP($C$332,[68]납품수량!$A$2:$AH$156,P$1+1,0)</f>
        <v>0</v>
      </c>
      <c r="Q332" s="388">
        <f ca="1">VLOOKUP($C$332,[68]납품수량!$A$2:$AH$156,Q$1+1,0)</f>
        <v>0</v>
      </c>
      <c r="R332" s="388">
        <f ca="1">VLOOKUP($C$332,[68]납품수량!$A$2:$AH$156,R$1+1,0)</f>
        <v>0</v>
      </c>
      <c r="S332" s="388">
        <f ca="1">VLOOKUP($C$332,[68]납품수량!$A$2:$AH$156,S$1+1,0)</f>
        <v>0</v>
      </c>
      <c r="T332" s="388">
        <f ca="1">VLOOKUP($C$332,[68]납품수량!$A$2:$AH$156,T$1+1,0)</f>
        <v>0</v>
      </c>
      <c r="U332" s="388">
        <f ca="1">VLOOKUP($C$332,[68]납품수량!$A$2:$AH$156,U$1+1,0)</f>
        <v>0</v>
      </c>
      <c r="V332" s="388">
        <f ca="1">VLOOKUP($C$332,[68]납품수량!$A$2:$AH$156,V$1+1,0)</f>
        <v>0</v>
      </c>
      <c r="W332" s="388">
        <f ca="1">VLOOKUP($C$332,[68]납품수량!$A$2:$AH$156,W$1+1,0)</f>
        <v>0</v>
      </c>
      <c r="X332" s="388">
        <f ca="1">VLOOKUP($C$332,[68]납품수량!$A$2:$AH$156,X$1+1,0)</f>
        <v>0</v>
      </c>
      <c r="Y332" s="388">
        <f ca="1">VLOOKUP($C$332,[68]납품수량!$A$2:$AH$156,Y$1+1,0)</f>
        <v>0</v>
      </c>
      <c r="Z332" s="388">
        <f ca="1">VLOOKUP($C$332,[68]납품수량!$A$2:$AH$156,Z$1+1,0)</f>
        <v>0</v>
      </c>
      <c r="AA332" s="388">
        <f ca="1">VLOOKUP($C$332,[68]납품수량!$A$2:$AH$156,AA$1+1,0)</f>
        <v>0</v>
      </c>
      <c r="AB332" s="388">
        <f ca="1">VLOOKUP($C$332,[68]납품수량!$A$2:$AH$156,AB$1+1,0)</f>
        <v>0</v>
      </c>
      <c r="AC332" s="388">
        <f ca="1">VLOOKUP($C$332,[68]납품수량!$A$2:$AH$156,AC$1+1,0)</f>
        <v>0</v>
      </c>
      <c r="AD332" s="388">
        <f ca="1">VLOOKUP($C$332,[68]납품수량!$A$2:$AH$156,AD$1+1,0)</f>
        <v>0</v>
      </c>
      <c r="AE332" s="388">
        <f ca="1">VLOOKUP($C$332,[68]납품수량!$A$2:$AH$156,AE$1+1,0)</f>
        <v>0</v>
      </c>
      <c r="AF332" s="388">
        <f ca="1">VLOOKUP($C$332,[68]납품수량!$A$2:$AH$156,AF$1+1,0)</f>
        <v>0</v>
      </c>
      <c r="AG332" s="388">
        <f ca="1">VLOOKUP($C$332,[68]납품수량!$A$2:$AH$156,AG$1+1,0)</f>
        <v>0</v>
      </c>
      <c r="AH332" s="388">
        <f ca="1">VLOOKUP($C$332,[68]납품수량!$A$2:$AH$156,AH$1+1,0)</f>
        <v>0</v>
      </c>
      <c r="AI332" s="388">
        <f ca="1">VLOOKUP($C$332,[68]납품수량!$A$2:$AH$156,AI$1+1,0)</f>
        <v>0</v>
      </c>
      <c r="AJ332" s="388">
        <f ca="1">VLOOKUP($C$332,[68]납품수량!$A$2:$AH$156,AJ$1+1,0)</f>
        <v>0</v>
      </c>
      <c r="AK332" s="388">
        <f ca="1">VLOOKUP($C$332,[68]납품수량!$A$2:$AH$156,AK$1+1,0)</f>
        <v>0</v>
      </c>
      <c r="AL332" s="388">
        <f t="shared" ca="1" si="346"/>
        <v>0</v>
      </c>
      <c r="AM332" s="389">
        <f t="shared" ca="1" si="341"/>
        <v>0</v>
      </c>
      <c r="AO332" s="370">
        <f t="shared" ref="AO332:BS332" ca="1" si="353">$F$332*G332</f>
        <v>0</v>
      </c>
      <c r="AP332" s="370">
        <f t="shared" ca="1" si="353"/>
        <v>0</v>
      </c>
      <c r="AQ332" s="370">
        <f t="shared" ca="1" si="353"/>
        <v>0</v>
      </c>
      <c r="AR332" s="370">
        <f t="shared" ca="1" si="353"/>
        <v>0</v>
      </c>
      <c r="AS332" s="370">
        <f t="shared" ca="1" si="353"/>
        <v>0</v>
      </c>
      <c r="AT332" s="370">
        <f t="shared" ca="1" si="353"/>
        <v>0</v>
      </c>
      <c r="AU332" s="370">
        <f t="shared" ca="1" si="353"/>
        <v>0</v>
      </c>
      <c r="AV332" s="370">
        <f t="shared" ca="1" si="353"/>
        <v>0</v>
      </c>
      <c r="AW332" s="370">
        <f t="shared" ca="1" si="353"/>
        <v>0</v>
      </c>
      <c r="AX332" s="370">
        <f t="shared" ca="1" si="353"/>
        <v>0</v>
      </c>
      <c r="AY332" s="370">
        <f t="shared" ca="1" si="353"/>
        <v>0</v>
      </c>
      <c r="AZ332" s="370">
        <f t="shared" ca="1" si="353"/>
        <v>0</v>
      </c>
      <c r="BA332" s="370">
        <f t="shared" ca="1" si="353"/>
        <v>0</v>
      </c>
      <c r="BB332" s="370">
        <f t="shared" ca="1" si="353"/>
        <v>0</v>
      </c>
      <c r="BC332" s="370">
        <f t="shared" ca="1" si="353"/>
        <v>0</v>
      </c>
      <c r="BD332" s="370">
        <f t="shared" ca="1" si="353"/>
        <v>0</v>
      </c>
      <c r="BE332" s="370">
        <f t="shared" ca="1" si="353"/>
        <v>0</v>
      </c>
      <c r="BF332" s="370">
        <f t="shared" ca="1" si="353"/>
        <v>0</v>
      </c>
      <c r="BG332" s="370">
        <f t="shared" ca="1" si="353"/>
        <v>0</v>
      </c>
      <c r="BH332" s="370">
        <f t="shared" ca="1" si="353"/>
        <v>0</v>
      </c>
      <c r="BI332" s="370">
        <f t="shared" ca="1" si="353"/>
        <v>0</v>
      </c>
      <c r="BJ332" s="370">
        <f t="shared" ca="1" si="353"/>
        <v>0</v>
      </c>
      <c r="BK332" s="370">
        <f t="shared" ca="1" si="353"/>
        <v>0</v>
      </c>
      <c r="BL332" s="370">
        <f t="shared" ca="1" si="353"/>
        <v>0</v>
      </c>
      <c r="BM332" s="370">
        <f t="shared" ca="1" si="353"/>
        <v>0</v>
      </c>
      <c r="BN332" s="370">
        <f t="shared" ca="1" si="353"/>
        <v>0</v>
      </c>
      <c r="BO332" s="370">
        <f t="shared" ca="1" si="353"/>
        <v>0</v>
      </c>
      <c r="BP332" s="370">
        <f t="shared" ca="1" si="353"/>
        <v>0</v>
      </c>
      <c r="BQ332" s="370">
        <f t="shared" ca="1" si="353"/>
        <v>0</v>
      </c>
      <c r="BR332" s="370">
        <f t="shared" ca="1" si="353"/>
        <v>0</v>
      </c>
      <c r="BS332" s="370">
        <f t="shared" ca="1" si="353"/>
        <v>0</v>
      </c>
      <c r="BT332" s="369">
        <f t="shared" ca="1" si="343"/>
        <v>0</v>
      </c>
    </row>
    <row r="333" spans="1:72">
      <c r="A333" s="70" t="s">
        <v>1323</v>
      </c>
      <c r="B333" s="660"/>
      <c r="C333" s="367" t="s">
        <v>681</v>
      </c>
      <c r="D333" s="367" t="s">
        <v>871</v>
      </c>
      <c r="E333" s="417" t="s">
        <v>34</v>
      </c>
      <c r="F333" s="77">
        <f>VLOOKUP(C333,'[65]06월마감'!$A$1:$B$500,2,0)</f>
        <v>3387</v>
      </c>
      <c r="G333" s="388">
        <f ca="1">VLOOKUP($C$333,[68]납품수량!$A$2:$AH$156,G$1+1,0)</f>
        <v>70</v>
      </c>
      <c r="H333" s="388">
        <f ca="1">VLOOKUP($C$333,[68]납품수량!$A$2:$AH$156,H$1+1,0)</f>
        <v>140</v>
      </c>
      <c r="I333" s="388">
        <f ca="1">VLOOKUP($C$333,[68]납품수량!$A$2:$AH$156,I$1+1,0)</f>
        <v>140</v>
      </c>
      <c r="J333" s="388">
        <f ca="1">VLOOKUP($C$333,[68]납품수량!$A$2:$AH$156,J$1+1,0)</f>
        <v>140</v>
      </c>
      <c r="K333" s="388">
        <f ca="1">VLOOKUP($C$333,[68]납품수량!$A$2:$AH$156,K$1+1,0)</f>
        <v>0</v>
      </c>
      <c r="L333" s="388">
        <f ca="1">VLOOKUP($C$333,[68]납품수량!$A$2:$AH$156,L$1+1,0)</f>
        <v>0</v>
      </c>
      <c r="M333" s="388">
        <f ca="1">VLOOKUP($C$333,[68]납품수량!$A$2:$AH$156,M$1+1,0)</f>
        <v>0</v>
      </c>
      <c r="N333" s="388">
        <f ca="1">VLOOKUP($C$333,[68]납품수량!$A$2:$AH$156,N$1+1,0)</f>
        <v>0</v>
      </c>
      <c r="O333" s="388">
        <f ca="1">VLOOKUP($C$333,[68]납품수량!$A$2:$AH$156,O$1+1,0)</f>
        <v>210</v>
      </c>
      <c r="P333" s="388">
        <f ca="1">VLOOKUP($C$333,[68]납품수량!$A$2:$AH$156,P$1+1,0)</f>
        <v>140</v>
      </c>
      <c r="Q333" s="388">
        <f ca="1">VLOOKUP($C$333,[68]납품수량!$A$2:$AH$156,Q$1+1,0)</f>
        <v>140</v>
      </c>
      <c r="R333" s="388">
        <f ca="1">VLOOKUP($C$333,[68]납품수량!$A$2:$AH$156,R$1+1,0)</f>
        <v>140</v>
      </c>
      <c r="S333" s="388">
        <f ca="1">VLOOKUP($C$333,[68]납품수량!$A$2:$AH$156,S$1+1,0)</f>
        <v>0</v>
      </c>
      <c r="T333" s="388">
        <f ca="1">VLOOKUP($C$333,[68]납품수량!$A$2:$AH$156,T$1+1,0)</f>
        <v>0</v>
      </c>
      <c r="U333" s="388">
        <f ca="1">VLOOKUP($C$333,[68]납품수량!$A$2:$AH$156,U$1+1,0)</f>
        <v>0</v>
      </c>
      <c r="V333" s="388">
        <f ca="1">VLOOKUP($C$333,[68]납품수량!$A$2:$AH$156,V$1+1,0)</f>
        <v>140</v>
      </c>
      <c r="W333" s="388">
        <f ca="1">VLOOKUP($C$333,[68]납품수량!$A$2:$AH$156,W$1+1,0)</f>
        <v>140</v>
      </c>
      <c r="X333" s="388">
        <f ca="1">VLOOKUP($C$333,[68]납품수량!$A$2:$AH$156,X$1+1,0)</f>
        <v>140</v>
      </c>
      <c r="Y333" s="388">
        <f ca="1">VLOOKUP($C$333,[68]납품수량!$A$2:$AH$156,Y$1+1,0)</f>
        <v>0</v>
      </c>
      <c r="Z333" s="388">
        <f ca="1">VLOOKUP($C$333,[68]납품수량!$A$2:$AH$156,Z$1+1,0)</f>
        <v>0</v>
      </c>
      <c r="AA333" s="388">
        <f ca="1">VLOOKUP($C$333,[68]납품수량!$A$2:$AH$156,AA$1+1,0)</f>
        <v>0</v>
      </c>
      <c r="AB333" s="388">
        <f ca="1">VLOOKUP($C$333,[68]납품수량!$A$2:$AH$156,AB$1+1,0)</f>
        <v>0</v>
      </c>
      <c r="AC333" s="388">
        <f ca="1">VLOOKUP($C$333,[68]납품수량!$A$2:$AH$156,AC$1+1,0)</f>
        <v>0</v>
      </c>
      <c r="AD333" s="388">
        <f ca="1">VLOOKUP($C$333,[68]납품수량!$A$2:$AH$156,AD$1+1,0)</f>
        <v>0</v>
      </c>
      <c r="AE333" s="388">
        <f ca="1">VLOOKUP($C$333,[68]납품수량!$A$2:$AH$156,AE$1+1,0)</f>
        <v>0</v>
      </c>
      <c r="AF333" s="388">
        <f ca="1">VLOOKUP($C$333,[68]납품수량!$A$2:$AH$156,AF$1+1,0)</f>
        <v>0</v>
      </c>
      <c r="AG333" s="388">
        <f ca="1">VLOOKUP($C$333,[68]납품수량!$A$2:$AH$156,AG$1+1,0)</f>
        <v>0</v>
      </c>
      <c r="AH333" s="388">
        <f ca="1">VLOOKUP($C$333,[68]납품수량!$A$2:$AH$156,AH$1+1,0)</f>
        <v>0</v>
      </c>
      <c r="AI333" s="388">
        <f ca="1">VLOOKUP($C$333,[68]납품수량!$A$2:$AH$156,AI$1+1,0)</f>
        <v>0</v>
      </c>
      <c r="AJ333" s="388">
        <f ca="1">VLOOKUP($C$333,[68]납품수량!$A$2:$AH$156,AJ$1+1,0)</f>
        <v>0</v>
      </c>
      <c r="AK333" s="388">
        <f ca="1">VLOOKUP($C$333,[68]납품수량!$A$2:$AH$156,AK$1+1,0)</f>
        <v>0</v>
      </c>
      <c r="AL333" s="388">
        <f t="shared" ca="1" si="346"/>
        <v>1540</v>
      </c>
      <c r="AM333" s="389">
        <f t="shared" ca="1" si="341"/>
        <v>5215980</v>
      </c>
      <c r="AO333" s="370">
        <f t="shared" ref="AO333:BS333" ca="1" si="354">$F$333*G333</f>
        <v>237090</v>
      </c>
      <c r="AP333" s="370">
        <f t="shared" ca="1" si="354"/>
        <v>474180</v>
      </c>
      <c r="AQ333" s="370">
        <f t="shared" ca="1" si="354"/>
        <v>474180</v>
      </c>
      <c r="AR333" s="370">
        <f t="shared" ca="1" si="354"/>
        <v>474180</v>
      </c>
      <c r="AS333" s="370">
        <f t="shared" ca="1" si="354"/>
        <v>0</v>
      </c>
      <c r="AT333" s="370">
        <f t="shared" ca="1" si="354"/>
        <v>0</v>
      </c>
      <c r="AU333" s="370">
        <f t="shared" ca="1" si="354"/>
        <v>0</v>
      </c>
      <c r="AV333" s="370">
        <f t="shared" ca="1" si="354"/>
        <v>0</v>
      </c>
      <c r="AW333" s="370">
        <f t="shared" ca="1" si="354"/>
        <v>711270</v>
      </c>
      <c r="AX333" s="370">
        <f t="shared" ca="1" si="354"/>
        <v>474180</v>
      </c>
      <c r="AY333" s="370">
        <f t="shared" ca="1" si="354"/>
        <v>474180</v>
      </c>
      <c r="AZ333" s="370">
        <f t="shared" ca="1" si="354"/>
        <v>474180</v>
      </c>
      <c r="BA333" s="370">
        <f t="shared" ca="1" si="354"/>
        <v>0</v>
      </c>
      <c r="BB333" s="370">
        <f t="shared" ca="1" si="354"/>
        <v>0</v>
      </c>
      <c r="BC333" s="370">
        <f t="shared" ca="1" si="354"/>
        <v>0</v>
      </c>
      <c r="BD333" s="370">
        <f t="shared" ca="1" si="354"/>
        <v>474180</v>
      </c>
      <c r="BE333" s="370">
        <f t="shared" ca="1" si="354"/>
        <v>474180</v>
      </c>
      <c r="BF333" s="370">
        <f t="shared" ca="1" si="354"/>
        <v>474180</v>
      </c>
      <c r="BG333" s="370">
        <f t="shared" ca="1" si="354"/>
        <v>0</v>
      </c>
      <c r="BH333" s="370">
        <f t="shared" ca="1" si="354"/>
        <v>0</v>
      </c>
      <c r="BI333" s="370">
        <f t="shared" ca="1" si="354"/>
        <v>0</v>
      </c>
      <c r="BJ333" s="370">
        <f t="shared" ca="1" si="354"/>
        <v>0</v>
      </c>
      <c r="BK333" s="370">
        <f t="shared" ca="1" si="354"/>
        <v>0</v>
      </c>
      <c r="BL333" s="370">
        <f t="shared" ca="1" si="354"/>
        <v>0</v>
      </c>
      <c r="BM333" s="370">
        <f t="shared" ca="1" si="354"/>
        <v>0</v>
      </c>
      <c r="BN333" s="370">
        <f t="shared" ca="1" si="354"/>
        <v>0</v>
      </c>
      <c r="BO333" s="370">
        <f t="shared" ca="1" si="354"/>
        <v>0</v>
      </c>
      <c r="BP333" s="370">
        <f t="shared" ca="1" si="354"/>
        <v>0</v>
      </c>
      <c r="BQ333" s="370">
        <f t="shared" ca="1" si="354"/>
        <v>0</v>
      </c>
      <c r="BR333" s="370">
        <f t="shared" ca="1" si="354"/>
        <v>0</v>
      </c>
      <c r="BS333" s="370">
        <f t="shared" ca="1" si="354"/>
        <v>0</v>
      </c>
      <c r="BT333" s="369">
        <f t="shared" ca="1" si="343"/>
        <v>5215980</v>
      </c>
    </row>
    <row r="334" spans="1:72">
      <c r="A334" s="70" t="s">
        <v>1323</v>
      </c>
      <c r="B334" s="660"/>
      <c r="C334" s="367" t="s">
        <v>147</v>
      </c>
      <c r="D334" s="367" t="s">
        <v>870</v>
      </c>
      <c r="E334" s="417" t="s">
        <v>801</v>
      </c>
      <c r="F334" s="401"/>
      <c r="G334" s="388">
        <f ca="1">VLOOKUP($C$334,[68]납품수량!$A$2:$AH$156,G$1+1,0)</f>
        <v>0</v>
      </c>
      <c r="H334" s="388">
        <f ca="1">VLOOKUP($C$334,[68]납품수량!$A$2:$AH$156,H$1+1,0)</f>
        <v>0</v>
      </c>
      <c r="I334" s="388">
        <f ca="1">VLOOKUP($C$334,[68]납품수량!$A$2:$AH$156,I$1+1,0)</f>
        <v>0</v>
      </c>
      <c r="J334" s="388">
        <f ca="1">VLOOKUP($C$334,[68]납품수량!$A$2:$AH$156,J$1+1,0)</f>
        <v>0</v>
      </c>
      <c r="K334" s="388">
        <f ca="1">VLOOKUP($C$334,[68]납품수량!$A$2:$AH$156,K$1+1,0)</f>
        <v>0</v>
      </c>
      <c r="L334" s="388">
        <f ca="1">VLOOKUP($C$334,[68]납품수량!$A$2:$AH$156,L$1+1,0)</f>
        <v>0</v>
      </c>
      <c r="M334" s="388">
        <f ca="1">VLOOKUP($C$334,[68]납품수량!$A$2:$AH$156,M$1+1,0)</f>
        <v>0</v>
      </c>
      <c r="N334" s="388">
        <f ca="1">VLOOKUP($C$334,[68]납품수량!$A$2:$AH$156,N$1+1,0)</f>
        <v>0</v>
      </c>
      <c r="O334" s="388">
        <f ca="1">VLOOKUP($C$334,[68]납품수량!$A$2:$AH$156,O$1+1,0)</f>
        <v>0</v>
      </c>
      <c r="P334" s="388">
        <f ca="1">VLOOKUP($C$334,[68]납품수량!$A$2:$AH$156,P$1+1,0)</f>
        <v>0</v>
      </c>
      <c r="Q334" s="388">
        <f ca="1">VLOOKUP($C$334,[68]납품수량!$A$2:$AH$156,Q$1+1,0)</f>
        <v>0</v>
      </c>
      <c r="R334" s="388">
        <f ca="1">VLOOKUP($C$334,[68]납품수량!$A$2:$AH$156,R$1+1,0)</f>
        <v>0</v>
      </c>
      <c r="S334" s="388">
        <f ca="1">VLOOKUP($C$334,[68]납품수량!$A$2:$AH$156,S$1+1,0)</f>
        <v>0</v>
      </c>
      <c r="T334" s="388">
        <f ca="1">VLOOKUP($C$334,[68]납품수량!$A$2:$AH$156,T$1+1,0)</f>
        <v>0</v>
      </c>
      <c r="U334" s="388">
        <f ca="1">VLOOKUP($C$334,[68]납품수량!$A$2:$AH$156,U$1+1,0)</f>
        <v>0</v>
      </c>
      <c r="V334" s="388">
        <f ca="1">VLOOKUP($C$334,[68]납품수량!$A$2:$AH$156,V$1+1,0)</f>
        <v>0</v>
      </c>
      <c r="W334" s="388">
        <f ca="1">VLOOKUP($C$334,[68]납품수량!$A$2:$AH$156,W$1+1,0)</f>
        <v>0</v>
      </c>
      <c r="X334" s="388">
        <f ca="1">VLOOKUP($C$334,[68]납품수량!$A$2:$AH$156,X$1+1,0)</f>
        <v>0</v>
      </c>
      <c r="Y334" s="388">
        <f ca="1">VLOOKUP($C$334,[68]납품수량!$A$2:$AH$156,Y$1+1,0)</f>
        <v>0</v>
      </c>
      <c r="Z334" s="388">
        <f ca="1">VLOOKUP($C$334,[68]납품수량!$A$2:$AH$156,Z$1+1,0)</f>
        <v>0</v>
      </c>
      <c r="AA334" s="388">
        <f ca="1">VLOOKUP($C$334,[68]납품수량!$A$2:$AH$156,AA$1+1,0)</f>
        <v>0</v>
      </c>
      <c r="AB334" s="388">
        <f ca="1">VLOOKUP($C$334,[68]납품수량!$A$2:$AH$156,AB$1+1,0)</f>
        <v>0</v>
      </c>
      <c r="AC334" s="388">
        <f ca="1">VLOOKUP($C$334,[68]납품수량!$A$2:$AH$156,AC$1+1,0)</f>
        <v>0</v>
      </c>
      <c r="AD334" s="388">
        <f ca="1">VLOOKUP($C$334,[68]납품수량!$A$2:$AH$156,AD$1+1,0)</f>
        <v>0</v>
      </c>
      <c r="AE334" s="388">
        <f ca="1">VLOOKUP($C$334,[68]납품수량!$A$2:$AH$156,AE$1+1,0)</f>
        <v>0</v>
      </c>
      <c r="AF334" s="388">
        <f ca="1">VLOOKUP($C$334,[68]납품수량!$A$2:$AH$156,AF$1+1,0)</f>
        <v>0</v>
      </c>
      <c r="AG334" s="388">
        <f ca="1">VLOOKUP($C$334,[68]납품수량!$A$2:$AH$156,AG$1+1,0)</f>
        <v>0</v>
      </c>
      <c r="AH334" s="388">
        <f ca="1">VLOOKUP($C$334,[68]납품수량!$A$2:$AH$156,AH$1+1,0)</f>
        <v>0</v>
      </c>
      <c r="AI334" s="388">
        <f ca="1">VLOOKUP($C$334,[68]납품수량!$A$2:$AH$156,AI$1+1,0)</f>
        <v>0</v>
      </c>
      <c r="AJ334" s="388">
        <f ca="1">VLOOKUP($C$334,[68]납품수량!$A$2:$AH$156,AJ$1+1,0)</f>
        <v>0</v>
      </c>
      <c r="AK334" s="388">
        <f ca="1">VLOOKUP($C$334,[68]납품수량!$A$2:$AH$156,AK$1+1,0)</f>
        <v>0</v>
      </c>
      <c r="AL334" s="388">
        <f t="shared" ca="1" si="346"/>
        <v>0</v>
      </c>
      <c r="AM334" s="389">
        <f t="shared" ca="1" si="341"/>
        <v>0</v>
      </c>
      <c r="AO334" s="370">
        <f t="shared" ref="AO334:BS334" ca="1" si="355">$F$334*G334</f>
        <v>0</v>
      </c>
      <c r="AP334" s="370">
        <f t="shared" ca="1" si="355"/>
        <v>0</v>
      </c>
      <c r="AQ334" s="370">
        <f t="shared" ca="1" si="355"/>
        <v>0</v>
      </c>
      <c r="AR334" s="370">
        <f t="shared" ca="1" si="355"/>
        <v>0</v>
      </c>
      <c r="AS334" s="370">
        <f t="shared" ca="1" si="355"/>
        <v>0</v>
      </c>
      <c r="AT334" s="370">
        <f t="shared" ca="1" si="355"/>
        <v>0</v>
      </c>
      <c r="AU334" s="370">
        <f t="shared" ca="1" si="355"/>
        <v>0</v>
      </c>
      <c r="AV334" s="370">
        <f t="shared" ca="1" si="355"/>
        <v>0</v>
      </c>
      <c r="AW334" s="370">
        <f t="shared" ca="1" si="355"/>
        <v>0</v>
      </c>
      <c r="AX334" s="370">
        <f t="shared" ca="1" si="355"/>
        <v>0</v>
      </c>
      <c r="AY334" s="370">
        <f t="shared" ca="1" si="355"/>
        <v>0</v>
      </c>
      <c r="AZ334" s="370">
        <f t="shared" ca="1" si="355"/>
        <v>0</v>
      </c>
      <c r="BA334" s="370">
        <f t="shared" ca="1" si="355"/>
        <v>0</v>
      </c>
      <c r="BB334" s="370">
        <f t="shared" ca="1" si="355"/>
        <v>0</v>
      </c>
      <c r="BC334" s="370">
        <f t="shared" ca="1" si="355"/>
        <v>0</v>
      </c>
      <c r="BD334" s="370">
        <f t="shared" ca="1" si="355"/>
        <v>0</v>
      </c>
      <c r="BE334" s="370">
        <f t="shared" ca="1" si="355"/>
        <v>0</v>
      </c>
      <c r="BF334" s="370">
        <f t="shared" ca="1" si="355"/>
        <v>0</v>
      </c>
      <c r="BG334" s="370">
        <f t="shared" ca="1" si="355"/>
        <v>0</v>
      </c>
      <c r="BH334" s="370">
        <f t="shared" ca="1" si="355"/>
        <v>0</v>
      </c>
      <c r="BI334" s="370">
        <f t="shared" ca="1" si="355"/>
        <v>0</v>
      </c>
      <c r="BJ334" s="370">
        <f t="shared" ca="1" si="355"/>
        <v>0</v>
      </c>
      <c r="BK334" s="370">
        <f t="shared" ca="1" si="355"/>
        <v>0</v>
      </c>
      <c r="BL334" s="370">
        <f t="shared" ca="1" si="355"/>
        <v>0</v>
      </c>
      <c r="BM334" s="370">
        <f t="shared" ca="1" si="355"/>
        <v>0</v>
      </c>
      <c r="BN334" s="370">
        <f t="shared" ca="1" si="355"/>
        <v>0</v>
      </c>
      <c r="BO334" s="370">
        <f t="shared" ca="1" si="355"/>
        <v>0</v>
      </c>
      <c r="BP334" s="370">
        <f t="shared" ca="1" si="355"/>
        <v>0</v>
      </c>
      <c r="BQ334" s="370">
        <f t="shared" ca="1" si="355"/>
        <v>0</v>
      </c>
      <c r="BR334" s="370">
        <f t="shared" ca="1" si="355"/>
        <v>0</v>
      </c>
      <c r="BS334" s="370">
        <f t="shared" ca="1" si="355"/>
        <v>0</v>
      </c>
      <c r="BT334" s="369">
        <f t="shared" ca="1" si="343"/>
        <v>0</v>
      </c>
    </row>
    <row r="335" spans="1:72">
      <c r="A335" s="70" t="s">
        <v>1323</v>
      </c>
      <c r="B335" s="660"/>
      <c r="C335" s="367" t="s">
        <v>709</v>
      </c>
      <c r="D335" s="367" t="s">
        <v>849</v>
      </c>
      <c r="E335" s="417" t="s">
        <v>869</v>
      </c>
      <c r="F335" s="77">
        <f>VLOOKUP(C335,'[65]06월마감'!$A$1:$B$500,2,0)</f>
        <v>3032</v>
      </c>
      <c r="G335" s="388">
        <f ca="1">VLOOKUP($C$335,[68]납품수량!$A$2:$AH$156,G$1+1,0)</f>
        <v>240</v>
      </c>
      <c r="H335" s="388">
        <f ca="1">VLOOKUP($C$335,[68]납품수량!$A$2:$AH$156,H$1+1,0)</f>
        <v>240</v>
      </c>
      <c r="I335" s="388">
        <f ca="1">VLOOKUP($C$335,[68]납품수량!$A$2:$AH$156,I$1+1,0)</f>
        <v>0</v>
      </c>
      <c r="J335" s="388">
        <f ca="1">VLOOKUP($C$335,[68]납품수량!$A$2:$AH$156,J$1+1,0)</f>
        <v>144</v>
      </c>
      <c r="K335" s="388">
        <f ca="1">VLOOKUP($C$335,[68]납품수량!$A$2:$AH$156,K$1+1,0)</f>
        <v>0</v>
      </c>
      <c r="L335" s="388">
        <f ca="1">VLOOKUP($C$335,[68]납품수량!$A$2:$AH$156,L$1+1,0)</f>
        <v>0</v>
      </c>
      <c r="M335" s="388">
        <f ca="1">VLOOKUP($C$335,[68]납품수량!$A$2:$AH$156,M$1+1,0)</f>
        <v>0</v>
      </c>
      <c r="N335" s="388">
        <f ca="1">VLOOKUP($C$335,[68]납품수량!$A$2:$AH$156,N$1+1,0)</f>
        <v>0</v>
      </c>
      <c r="O335" s="388">
        <f ca="1">VLOOKUP($C$335,[68]납품수량!$A$2:$AH$156,O$1+1,0)</f>
        <v>0</v>
      </c>
      <c r="P335" s="388">
        <f ca="1">VLOOKUP($C$335,[68]납품수량!$A$2:$AH$156,P$1+1,0)</f>
        <v>336</v>
      </c>
      <c r="Q335" s="388">
        <f ca="1">VLOOKUP($C$335,[68]납품수량!$A$2:$AH$156,Q$1+1,0)</f>
        <v>240</v>
      </c>
      <c r="R335" s="388">
        <f ca="1">VLOOKUP($C$335,[68]납품수량!$A$2:$AH$156,R$1+1,0)</f>
        <v>144</v>
      </c>
      <c r="S335" s="388">
        <f ca="1">VLOOKUP($C$335,[68]납품수량!$A$2:$AH$156,S$1+1,0)</f>
        <v>0</v>
      </c>
      <c r="T335" s="388">
        <f ca="1">VLOOKUP($C$335,[68]납품수량!$A$2:$AH$156,T$1+1,0)</f>
        <v>0</v>
      </c>
      <c r="U335" s="388">
        <f ca="1">VLOOKUP($C$335,[68]납품수량!$A$2:$AH$156,U$1+1,0)</f>
        <v>0</v>
      </c>
      <c r="V335" s="388">
        <f ca="1">VLOOKUP($C$335,[68]납품수량!$A$2:$AH$156,V$1+1,0)</f>
        <v>240</v>
      </c>
      <c r="W335" s="388">
        <f ca="1">VLOOKUP($C$335,[68]납품수량!$A$2:$AH$156,W$1+1,0)</f>
        <v>0</v>
      </c>
      <c r="X335" s="388">
        <f ca="1">VLOOKUP($C$335,[68]납품수량!$A$2:$AH$156,X$1+1,0)</f>
        <v>240</v>
      </c>
      <c r="Y335" s="388">
        <f ca="1">VLOOKUP($C$335,[68]납품수량!$A$2:$AH$156,Y$1+1,0)</f>
        <v>0</v>
      </c>
      <c r="Z335" s="388">
        <f ca="1">VLOOKUP($C$335,[68]납품수량!$A$2:$AH$156,Z$1+1,0)</f>
        <v>0</v>
      </c>
      <c r="AA335" s="388">
        <f ca="1">VLOOKUP($C$335,[68]납품수량!$A$2:$AH$156,AA$1+1,0)</f>
        <v>0</v>
      </c>
      <c r="AB335" s="388">
        <f ca="1">VLOOKUP($C$335,[68]납품수량!$A$2:$AH$156,AB$1+1,0)</f>
        <v>0</v>
      </c>
      <c r="AC335" s="388">
        <f ca="1">VLOOKUP($C$335,[68]납품수량!$A$2:$AH$156,AC$1+1,0)</f>
        <v>0</v>
      </c>
      <c r="AD335" s="388">
        <f ca="1">VLOOKUP($C$335,[68]납품수량!$A$2:$AH$156,AD$1+1,0)</f>
        <v>0</v>
      </c>
      <c r="AE335" s="388">
        <f ca="1">VLOOKUP($C$335,[68]납품수량!$A$2:$AH$156,AE$1+1,0)</f>
        <v>0</v>
      </c>
      <c r="AF335" s="388">
        <f ca="1">VLOOKUP($C$335,[68]납품수량!$A$2:$AH$156,AF$1+1,0)</f>
        <v>0</v>
      </c>
      <c r="AG335" s="388">
        <f ca="1">VLOOKUP($C$335,[68]납품수량!$A$2:$AH$156,AG$1+1,0)</f>
        <v>0</v>
      </c>
      <c r="AH335" s="388">
        <f ca="1">VLOOKUP($C$335,[68]납품수량!$A$2:$AH$156,AH$1+1,0)</f>
        <v>0</v>
      </c>
      <c r="AI335" s="388">
        <f ca="1">VLOOKUP($C$335,[68]납품수량!$A$2:$AH$156,AI$1+1,0)</f>
        <v>0</v>
      </c>
      <c r="AJ335" s="388">
        <f ca="1">VLOOKUP($C$335,[68]납품수량!$A$2:$AH$156,AJ$1+1,0)</f>
        <v>0</v>
      </c>
      <c r="AK335" s="388">
        <f ca="1">VLOOKUP($C$335,[68]납품수량!$A$2:$AH$156,AK$1+1,0)</f>
        <v>0</v>
      </c>
      <c r="AL335" s="388">
        <f t="shared" ca="1" si="346"/>
        <v>1824</v>
      </c>
      <c r="AM335" s="389">
        <f t="shared" ca="1" si="341"/>
        <v>5530368</v>
      </c>
      <c r="AO335" s="370">
        <f t="shared" ref="AO335:BS335" ca="1" si="356">$F$335*G335</f>
        <v>727680</v>
      </c>
      <c r="AP335" s="370">
        <f t="shared" ca="1" si="356"/>
        <v>727680</v>
      </c>
      <c r="AQ335" s="370">
        <f t="shared" ca="1" si="356"/>
        <v>0</v>
      </c>
      <c r="AR335" s="370">
        <f t="shared" ca="1" si="356"/>
        <v>436608</v>
      </c>
      <c r="AS335" s="370">
        <f t="shared" ca="1" si="356"/>
        <v>0</v>
      </c>
      <c r="AT335" s="370">
        <f t="shared" ca="1" si="356"/>
        <v>0</v>
      </c>
      <c r="AU335" s="370">
        <f t="shared" ca="1" si="356"/>
        <v>0</v>
      </c>
      <c r="AV335" s="370">
        <f t="shared" ca="1" si="356"/>
        <v>0</v>
      </c>
      <c r="AW335" s="370">
        <f t="shared" ca="1" si="356"/>
        <v>0</v>
      </c>
      <c r="AX335" s="370">
        <f t="shared" ca="1" si="356"/>
        <v>1018752</v>
      </c>
      <c r="AY335" s="370">
        <f t="shared" ca="1" si="356"/>
        <v>727680</v>
      </c>
      <c r="AZ335" s="370">
        <f t="shared" ca="1" si="356"/>
        <v>436608</v>
      </c>
      <c r="BA335" s="370">
        <f t="shared" ca="1" si="356"/>
        <v>0</v>
      </c>
      <c r="BB335" s="370">
        <f t="shared" ca="1" si="356"/>
        <v>0</v>
      </c>
      <c r="BC335" s="370">
        <f t="shared" ca="1" si="356"/>
        <v>0</v>
      </c>
      <c r="BD335" s="370">
        <f t="shared" ca="1" si="356"/>
        <v>727680</v>
      </c>
      <c r="BE335" s="370">
        <f t="shared" ca="1" si="356"/>
        <v>0</v>
      </c>
      <c r="BF335" s="370">
        <f t="shared" ca="1" si="356"/>
        <v>727680</v>
      </c>
      <c r="BG335" s="370">
        <f t="shared" ca="1" si="356"/>
        <v>0</v>
      </c>
      <c r="BH335" s="370">
        <f t="shared" ca="1" si="356"/>
        <v>0</v>
      </c>
      <c r="BI335" s="370">
        <f t="shared" ca="1" si="356"/>
        <v>0</v>
      </c>
      <c r="BJ335" s="370">
        <f t="shared" ca="1" si="356"/>
        <v>0</v>
      </c>
      <c r="BK335" s="370">
        <f t="shared" ca="1" si="356"/>
        <v>0</v>
      </c>
      <c r="BL335" s="370">
        <f t="shared" ca="1" si="356"/>
        <v>0</v>
      </c>
      <c r="BM335" s="370">
        <f t="shared" ca="1" si="356"/>
        <v>0</v>
      </c>
      <c r="BN335" s="370">
        <f t="shared" ca="1" si="356"/>
        <v>0</v>
      </c>
      <c r="BO335" s="370">
        <f t="shared" ca="1" si="356"/>
        <v>0</v>
      </c>
      <c r="BP335" s="370">
        <f t="shared" ca="1" si="356"/>
        <v>0</v>
      </c>
      <c r="BQ335" s="370">
        <f t="shared" ca="1" si="356"/>
        <v>0</v>
      </c>
      <c r="BR335" s="370">
        <f t="shared" ca="1" si="356"/>
        <v>0</v>
      </c>
      <c r="BS335" s="370">
        <f t="shared" ca="1" si="356"/>
        <v>0</v>
      </c>
      <c r="BT335" s="369">
        <f t="shared" ca="1" si="343"/>
        <v>5530368</v>
      </c>
    </row>
    <row r="336" spans="1:72">
      <c r="A336" s="70" t="s">
        <v>1323</v>
      </c>
      <c r="B336" s="660"/>
      <c r="C336" s="367" t="s">
        <v>868</v>
      </c>
      <c r="D336" s="367" t="s">
        <v>849</v>
      </c>
      <c r="E336" s="417" t="s">
        <v>867</v>
      </c>
      <c r="F336" s="77">
        <f>VLOOKUP(C336,'[65]06월마감'!$A$1:$B$500,2,0)</f>
        <v>4906</v>
      </c>
      <c r="G336" s="388">
        <f ca="1">VLOOKUP($C$336,[68]납품수량!$A$2:$AH$156,G$1+1,0)</f>
        <v>400</v>
      </c>
      <c r="H336" s="388">
        <f ca="1">VLOOKUP($C$336,[68]납품수량!$A$2:$AH$156,H$1+1,0)</f>
        <v>0</v>
      </c>
      <c r="I336" s="388">
        <f ca="1">VLOOKUP($C$336,[68]납품수량!$A$2:$AH$156,I$1+1,0)</f>
        <v>0</v>
      </c>
      <c r="J336" s="388">
        <f ca="1">VLOOKUP($C$336,[68]납품수량!$A$2:$AH$156,J$1+1,0)</f>
        <v>72</v>
      </c>
      <c r="K336" s="388">
        <f ca="1">VLOOKUP($C$336,[68]납품수량!$A$2:$AH$156,K$1+1,0)</f>
        <v>0</v>
      </c>
      <c r="L336" s="388">
        <f ca="1">VLOOKUP($C$336,[68]납품수량!$A$2:$AH$156,L$1+1,0)</f>
        <v>0</v>
      </c>
      <c r="M336" s="388">
        <f ca="1">VLOOKUP($C$336,[68]납품수량!$A$2:$AH$156,M$1+1,0)</f>
        <v>0</v>
      </c>
      <c r="N336" s="388">
        <f ca="1">VLOOKUP($C$336,[68]납품수량!$A$2:$AH$156,N$1+1,0)</f>
        <v>0</v>
      </c>
      <c r="O336" s="388">
        <f ca="1">VLOOKUP($C$336,[68]납품수량!$A$2:$AH$156,O$1+1,0)</f>
        <v>72</v>
      </c>
      <c r="P336" s="388">
        <f ca="1">VLOOKUP($C$336,[68]납품수량!$A$2:$AH$156,P$1+1,0)</f>
        <v>560</v>
      </c>
      <c r="Q336" s="388">
        <f ca="1">VLOOKUP($C$336,[68]납품수량!$A$2:$AH$156,Q$1+1,0)</f>
        <v>0</v>
      </c>
      <c r="R336" s="388">
        <f ca="1">VLOOKUP($C$336,[68]납품수량!$A$2:$AH$156,R$1+1,0)</f>
        <v>0</v>
      </c>
      <c r="S336" s="388">
        <f ca="1">VLOOKUP($C$336,[68]납품수량!$A$2:$AH$156,S$1+1,0)</f>
        <v>0</v>
      </c>
      <c r="T336" s="388">
        <f ca="1">VLOOKUP($C$336,[68]납품수량!$A$2:$AH$156,T$1+1,0)</f>
        <v>0</v>
      </c>
      <c r="U336" s="388">
        <f ca="1">VLOOKUP($C$336,[68]납품수량!$A$2:$AH$156,U$1+1,0)</f>
        <v>0</v>
      </c>
      <c r="V336" s="388">
        <f ca="1">VLOOKUP($C$336,[68]납품수량!$A$2:$AH$156,V$1+1,0)</f>
        <v>144</v>
      </c>
      <c r="W336" s="388">
        <f ca="1">VLOOKUP($C$336,[68]납품수량!$A$2:$AH$156,W$1+1,0)</f>
        <v>0</v>
      </c>
      <c r="X336" s="388">
        <f ca="1">VLOOKUP($C$336,[68]납품수량!$A$2:$AH$156,X$1+1,0)</f>
        <v>0</v>
      </c>
      <c r="Y336" s="388">
        <f ca="1">VLOOKUP($C$336,[68]납품수량!$A$2:$AH$156,Y$1+1,0)</f>
        <v>0</v>
      </c>
      <c r="Z336" s="388">
        <f ca="1">VLOOKUP($C$336,[68]납품수량!$A$2:$AH$156,Z$1+1,0)</f>
        <v>0</v>
      </c>
      <c r="AA336" s="388">
        <f ca="1">VLOOKUP($C$336,[68]납품수량!$A$2:$AH$156,AA$1+1,0)</f>
        <v>0</v>
      </c>
      <c r="AB336" s="388">
        <f ca="1">VLOOKUP($C$336,[68]납품수량!$A$2:$AH$156,AB$1+1,0)</f>
        <v>0</v>
      </c>
      <c r="AC336" s="388">
        <f ca="1">VLOOKUP($C$336,[68]납품수량!$A$2:$AH$156,AC$1+1,0)</f>
        <v>0</v>
      </c>
      <c r="AD336" s="388">
        <f ca="1">VLOOKUP($C$336,[68]납품수량!$A$2:$AH$156,AD$1+1,0)</f>
        <v>0</v>
      </c>
      <c r="AE336" s="388">
        <f ca="1">VLOOKUP($C$336,[68]납품수량!$A$2:$AH$156,AE$1+1,0)</f>
        <v>0</v>
      </c>
      <c r="AF336" s="388">
        <f ca="1">VLOOKUP($C$336,[68]납품수량!$A$2:$AH$156,AF$1+1,0)</f>
        <v>0</v>
      </c>
      <c r="AG336" s="388">
        <f ca="1">VLOOKUP($C$336,[68]납품수량!$A$2:$AH$156,AG$1+1,0)</f>
        <v>0</v>
      </c>
      <c r="AH336" s="388">
        <f ca="1">VLOOKUP($C$336,[68]납품수량!$A$2:$AH$156,AH$1+1,0)</f>
        <v>0</v>
      </c>
      <c r="AI336" s="388">
        <f ca="1">VLOOKUP($C$336,[68]납품수량!$A$2:$AH$156,AI$1+1,0)</f>
        <v>0</v>
      </c>
      <c r="AJ336" s="388">
        <f ca="1">VLOOKUP($C$336,[68]납품수량!$A$2:$AH$156,AJ$1+1,0)</f>
        <v>0</v>
      </c>
      <c r="AK336" s="388">
        <f ca="1">VLOOKUP($C$336,[68]납품수량!$A$2:$AH$156,AK$1+1,0)</f>
        <v>0</v>
      </c>
      <c r="AL336" s="388">
        <f t="shared" ca="1" si="346"/>
        <v>1248</v>
      </c>
      <c r="AM336" s="389">
        <f t="shared" ca="1" si="341"/>
        <v>6122688</v>
      </c>
      <c r="AO336" s="370">
        <f t="shared" ref="AO336:BS336" ca="1" si="357">$F$336*G336</f>
        <v>1962400</v>
      </c>
      <c r="AP336" s="370">
        <f t="shared" ca="1" si="357"/>
        <v>0</v>
      </c>
      <c r="AQ336" s="370">
        <f t="shared" ca="1" si="357"/>
        <v>0</v>
      </c>
      <c r="AR336" s="370">
        <f t="shared" ca="1" si="357"/>
        <v>353232</v>
      </c>
      <c r="AS336" s="370">
        <f t="shared" ca="1" si="357"/>
        <v>0</v>
      </c>
      <c r="AT336" s="370">
        <f t="shared" ca="1" si="357"/>
        <v>0</v>
      </c>
      <c r="AU336" s="370">
        <f t="shared" ca="1" si="357"/>
        <v>0</v>
      </c>
      <c r="AV336" s="370">
        <f t="shared" ca="1" si="357"/>
        <v>0</v>
      </c>
      <c r="AW336" s="370">
        <f t="shared" ca="1" si="357"/>
        <v>353232</v>
      </c>
      <c r="AX336" s="370">
        <f t="shared" ca="1" si="357"/>
        <v>2747360</v>
      </c>
      <c r="AY336" s="370">
        <f t="shared" ca="1" si="357"/>
        <v>0</v>
      </c>
      <c r="AZ336" s="370">
        <f t="shared" ca="1" si="357"/>
        <v>0</v>
      </c>
      <c r="BA336" s="370">
        <f t="shared" ca="1" si="357"/>
        <v>0</v>
      </c>
      <c r="BB336" s="370">
        <f t="shared" ca="1" si="357"/>
        <v>0</v>
      </c>
      <c r="BC336" s="370">
        <f t="shared" ca="1" si="357"/>
        <v>0</v>
      </c>
      <c r="BD336" s="370">
        <f t="shared" ca="1" si="357"/>
        <v>706464</v>
      </c>
      <c r="BE336" s="370">
        <f t="shared" ca="1" si="357"/>
        <v>0</v>
      </c>
      <c r="BF336" s="370">
        <f t="shared" ca="1" si="357"/>
        <v>0</v>
      </c>
      <c r="BG336" s="370">
        <f t="shared" ca="1" si="357"/>
        <v>0</v>
      </c>
      <c r="BH336" s="370">
        <f t="shared" ca="1" si="357"/>
        <v>0</v>
      </c>
      <c r="BI336" s="370">
        <f t="shared" ca="1" si="357"/>
        <v>0</v>
      </c>
      <c r="BJ336" s="370">
        <f t="shared" ca="1" si="357"/>
        <v>0</v>
      </c>
      <c r="BK336" s="370">
        <f t="shared" ca="1" si="357"/>
        <v>0</v>
      </c>
      <c r="BL336" s="370">
        <f t="shared" ca="1" si="357"/>
        <v>0</v>
      </c>
      <c r="BM336" s="370">
        <f t="shared" ca="1" si="357"/>
        <v>0</v>
      </c>
      <c r="BN336" s="370">
        <f t="shared" ca="1" si="357"/>
        <v>0</v>
      </c>
      <c r="BO336" s="370">
        <f t="shared" ca="1" si="357"/>
        <v>0</v>
      </c>
      <c r="BP336" s="370">
        <f t="shared" ca="1" si="357"/>
        <v>0</v>
      </c>
      <c r="BQ336" s="370">
        <f t="shared" ca="1" si="357"/>
        <v>0</v>
      </c>
      <c r="BR336" s="370">
        <f t="shared" ca="1" si="357"/>
        <v>0</v>
      </c>
      <c r="BS336" s="370">
        <f t="shared" ca="1" si="357"/>
        <v>0</v>
      </c>
      <c r="BT336" s="369">
        <f t="shared" ca="1" si="343"/>
        <v>6122688</v>
      </c>
    </row>
    <row r="337" spans="1:72">
      <c r="A337" s="70" t="s">
        <v>1323</v>
      </c>
      <c r="B337" s="660"/>
      <c r="C337" s="367" t="s">
        <v>74</v>
      </c>
      <c r="D337" s="367" t="s">
        <v>866</v>
      </c>
      <c r="E337" s="417" t="s">
        <v>865</v>
      </c>
      <c r="F337" s="77">
        <f>VLOOKUP(C337,'[65]06월마감'!$A$1:$B$500,2,0)</f>
        <v>4240</v>
      </c>
      <c r="G337" s="388">
        <f ca="1">VLOOKUP($C$337,[68]납품수량!$A$2:$AH$156,G$1+1,0)</f>
        <v>420</v>
      </c>
      <c r="H337" s="388">
        <f ca="1">VLOOKUP($C$337,[68]납품수량!$A$2:$AH$156,H$1+1,0)</f>
        <v>480</v>
      </c>
      <c r="I337" s="388">
        <f ca="1">VLOOKUP($C$337,[68]납품수량!$A$2:$AH$156,I$1+1,0)</f>
        <v>480</v>
      </c>
      <c r="J337" s="388">
        <f ca="1">VLOOKUP($C$337,[68]납품수량!$A$2:$AH$156,J$1+1,0)</f>
        <v>400</v>
      </c>
      <c r="K337" s="388">
        <f ca="1">VLOOKUP($C$337,[68]납품수량!$A$2:$AH$156,K$1+1,0)</f>
        <v>0</v>
      </c>
      <c r="L337" s="388">
        <f ca="1">VLOOKUP($C$337,[68]납품수량!$A$2:$AH$156,L$1+1,0)</f>
        <v>0</v>
      </c>
      <c r="M337" s="388">
        <f ca="1">VLOOKUP($C$337,[68]납품수량!$A$2:$AH$156,M$1+1,0)</f>
        <v>0</v>
      </c>
      <c r="N337" s="388">
        <f ca="1">VLOOKUP($C$337,[68]납품수량!$A$2:$AH$156,N$1+1,0)</f>
        <v>0</v>
      </c>
      <c r="O337" s="388">
        <f ca="1">VLOOKUP($C$337,[68]납품수량!$A$2:$AH$156,O$1+1,0)</f>
        <v>400</v>
      </c>
      <c r="P337" s="388">
        <f ca="1">VLOOKUP($C$337,[68]납품수량!$A$2:$AH$156,P$1+1,0)</f>
        <v>360</v>
      </c>
      <c r="Q337" s="388">
        <f ca="1">VLOOKUP($C$337,[68]납품수량!$A$2:$AH$156,Q$1+1,0)</f>
        <v>400</v>
      </c>
      <c r="R337" s="388">
        <f ca="1">VLOOKUP($C$337,[68]납품수량!$A$2:$AH$156,R$1+1,0)</f>
        <v>400</v>
      </c>
      <c r="S337" s="388">
        <f ca="1">VLOOKUP($C$337,[68]납품수량!$A$2:$AH$156,S$1+1,0)</f>
        <v>0</v>
      </c>
      <c r="T337" s="388">
        <f ca="1">VLOOKUP($C$337,[68]납품수량!$A$2:$AH$156,T$1+1,0)</f>
        <v>0</v>
      </c>
      <c r="U337" s="388">
        <f ca="1">VLOOKUP($C$337,[68]납품수량!$A$2:$AH$156,U$1+1,0)</f>
        <v>400</v>
      </c>
      <c r="V337" s="388">
        <f ca="1">VLOOKUP($C$337,[68]납품수량!$A$2:$AH$156,V$1+1,0)</f>
        <v>400</v>
      </c>
      <c r="W337" s="388">
        <f ca="1">VLOOKUP($C$337,[68]납품수량!$A$2:$AH$156,W$1+1,0)</f>
        <v>480</v>
      </c>
      <c r="X337" s="388">
        <f ca="1">VLOOKUP($C$337,[68]납품수량!$A$2:$AH$156,X$1+1,0)</f>
        <v>480</v>
      </c>
      <c r="Y337" s="388">
        <f ca="1">VLOOKUP($C$337,[68]납품수량!$A$2:$AH$156,Y$1+1,0)</f>
        <v>0</v>
      </c>
      <c r="Z337" s="388">
        <f ca="1">VLOOKUP($C$337,[68]납품수량!$A$2:$AH$156,Z$1+1,0)</f>
        <v>0</v>
      </c>
      <c r="AA337" s="388">
        <f ca="1">VLOOKUP($C$337,[68]납품수량!$A$2:$AH$156,AA$1+1,0)</f>
        <v>0</v>
      </c>
      <c r="AB337" s="388">
        <f ca="1">VLOOKUP($C$337,[68]납품수량!$A$2:$AH$156,AB$1+1,0)</f>
        <v>0</v>
      </c>
      <c r="AC337" s="388">
        <f ca="1">VLOOKUP($C$337,[68]납품수량!$A$2:$AH$156,AC$1+1,0)</f>
        <v>0</v>
      </c>
      <c r="AD337" s="388">
        <f ca="1">VLOOKUP($C$337,[68]납품수량!$A$2:$AH$156,AD$1+1,0)</f>
        <v>0</v>
      </c>
      <c r="AE337" s="388">
        <f ca="1">VLOOKUP($C$337,[68]납품수량!$A$2:$AH$156,AE$1+1,0)</f>
        <v>0</v>
      </c>
      <c r="AF337" s="388">
        <f ca="1">VLOOKUP($C$337,[68]납품수량!$A$2:$AH$156,AF$1+1,0)</f>
        <v>0</v>
      </c>
      <c r="AG337" s="388">
        <f ca="1">VLOOKUP($C$337,[68]납품수량!$A$2:$AH$156,AG$1+1,0)</f>
        <v>0</v>
      </c>
      <c r="AH337" s="388">
        <f ca="1">VLOOKUP($C$337,[68]납품수량!$A$2:$AH$156,AH$1+1,0)</f>
        <v>0</v>
      </c>
      <c r="AI337" s="388">
        <f ca="1">VLOOKUP($C$337,[68]납품수량!$A$2:$AH$156,AI$1+1,0)</f>
        <v>0</v>
      </c>
      <c r="AJ337" s="388">
        <f ca="1">VLOOKUP($C$337,[68]납품수량!$A$2:$AH$156,AJ$1+1,0)</f>
        <v>0</v>
      </c>
      <c r="AK337" s="388">
        <f ca="1">VLOOKUP($C$337,[68]납품수량!$A$2:$AH$156,AK$1+1,0)</f>
        <v>0</v>
      </c>
      <c r="AL337" s="388">
        <f t="shared" ca="1" si="346"/>
        <v>5100</v>
      </c>
      <c r="AM337" s="389">
        <f t="shared" ca="1" si="341"/>
        <v>21624000</v>
      </c>
      <c r="AO337" s="370">
        <f t="shared" ref="AO337:BS337" ca="1" si="358">$F$337*G337</f>
        <v>1780800</v>
      </c>
      <c r="AP337" s="370">
        <f t="shared" ca="1" si="358"/>
        <v>2035200</v>
      </c>
      <c r="AQ337" s="370">
        <f t="shared" ca="1" si="358"/>
        <v>2035200</v>
      </c>
      <c r="AR337" s="370">
        <f t="shared" ca="1" si="358"/>
        <v>1696000</v>
      </c>
      <c r="AS337" s="370">
        <f t="shared" ca="1" si="358"/>
        <v>0</v>
      </c>
      <c r="AT337" s="370">
        <f t="shared" ca="1" si="358"/>
        <v>0</v>
      </c>
      <c r="AU337" s="370">
        <f t="shared" ca="1" si="358"/>
        <v>0</v>
      </c>
      <c r="AV337" s="370">
        <f t="shared" ca="1" si="358"/>
        <v>0</v>
      </c>
      <c r="AW337" s="370">
        <f t="shared" ca="1" si="358"/>
        <v>1696000</v>
      </c>
      <c r="AX337" s="370">
        <f t="shared" ca="1" si="358"/>
        <v>1526400</v>
      </c>
      <c r="AY337" s="370">
        <f t="shared" ca="1" si="358"/>
        <v>1696000</v>
      </c>
      <c r="AZ337" s="370">
        <f t="shared" ca="1" si="358"/>
        <v>1696000</v>
      </c>
      <c r="BA337" s="370">
        <f t="shared" ca="1" si="358"/>
        <v>0</v>
      </c>
      <c r="BB337" s="370">
        <f t="shared" ca="1" si="358"/>
        <v>0</v>
      </c>
      <c r="BC337" s="370">
        <f t="shared" ca="1" si="358"/>
        <v>1696000</v>
      </c>
      <c r="BD337" s="370">
        <f t="shared" ca="1" si="358"/>
        <v>1696000</v>
      </c>
      <c r="BE337" s="370">
        <f t="shared" ca="1" si="358"/>
        <v>2035200</v>
      </c>
      <c r="BF337" s="370">
        <f t="shared" ca="1" si="358"/>
        <v>2035200</v>
      </c>
      <c r="BG337" s="370">
        <f t="shared" ca="1" si="358"/>
        <v>0</v>
      </c>
      <c r="BH337" s="370">
        <f t="shared" ca="1" si="358"/>
        <v>0</v>
      </c>
      <c r="BI337" s="370">
        <f t="shared" ca="1" si="358"/>
        <v>0</v>
      </c>
      <c r="BJ337" s="370">
        <f t="shared" ca="1" si="358"/>
        <v>0</v>
      </c>
      <c r="BK337" s="370">
        <f t="shared" ca="1" si="358"/>
        <v>0</v>
      </c>
      <c r="BL337" s="370">
        <f t="shared" ca="1" si="358"/>
        <v>0</v>
      </c>
      <c r="BM337" s="370">
        <f t="shared" ca="1" si="358"/>
        <v>0</v>
      </c>
      <c r="BN337" s="370">
        <f t="shared" ca="1" si="358"/>
        <v>0</v>
      </c>
      <c r="BO337" s="370">
        <f t="shared" ca="1" si="358"/>
        <v>0</v>
      </c>
      <c r="BP337" s="370">
        <f t="shared" ca="1" si="358"/>
        <v>0</v>
      </c>
      <c r="BQ337" s="370">
        <f t="shared" ca="1" si="358"/>
        <v>0</v>
      </c>
      <c r="BR337" s="370">
        <f t="shared" ca="1" si="358"/>
        <v>0</v>
      </c>
      <c r="BS337" s="370">
        <f t="shared" ca="1" si="358"/>
        <v>0</v>
      </c>
      <c r="BT337" s="369">
        <f t="shared" ca="1" si="343"/>
        <v>21624000</v>
      </c>
    </row>
    <row r="338" spans="1:72">
      <c r="A338" s="70" t="s">
        <v>1323</v>
      </c>
      <c r="B338" s="660"/>
      <c r="C338" s="367" t="s">
        <v>75</v>
      </c>
      <c r="D338" s="367" t="s">
        <v>864</v>
      </c>
      <c r="E338" s="417" t="s">
        <v>863</v>
      </c>
      <c r="F338" s="401"/>
      <c r="G338" s="388">
        <f ca="1">VLOOKUP($C$338,[68]납품수량!$A$2:$AH$156,G$1+1,0)</f>
        <v>0</v>
      </c>
      <c r="H338" s="388">
        <f ca="1">VLOOKUP($C$338,[68]납품수량!$A$2:$AH$156,H$1+1,0)</f>
        <v>0</v>
      </c>
      <c r="I338" s="388">
        <f ca="1">VLOOKUP($C$338,[68]납품수량!$A$2:$AH$156,I$1+1,0)</f>
        <v>0</v>
      </c>
      <c r="J338" s="388">
        <f ca="1">VLOOKUP($C$338,[68]납품수량!$A$2:$AH$156,J$1+1,0)</f>
        <v>0</v>
      </c>
      <c r="K338" s="388">
        <f ca="1">VLOOKUP($C$338,[68]납품수량!$A$2:$AH$156,K$1+1,0)</f>
        <v>0</v>
      </c>
      <c r="L338" s="388">
        <f ca="1">VLOOKUP($C$338,[68]납품수량!$A$2:$AH$156,L$1+1,0)</f>
        <v>0</v>
      </c>
      <c r="M338" s="388">
        <f ca="1">VLOOKUP($C$338,[68]납품수량!$A$2:$AH$156,M$1+1,0)</f>
        <v>0</v>
      </c>
      <c r="N338" s="388">
        <f ca="1">VLOOKUP($C$338,[68]납품수량!$A$2:$AH$156,N$1+1,0)</f>
        <v>0</v>
      </c>
      <c r="O338" s="388">
        <f ca="1">VLOOKUP($C$338,[68]납품수량!$A$2:$AH$156,O$1+1,0)</f>
        <v>0</v>
      </c>
      <c r="P338" s="388">
        <f ca="1">VLOOKUP($C$338,[68]납품수량!$A$2:$AH$156,P$1+1,0)</f>
        <v>0</v>
      </c>
      <c r="Q338" s="388">
        <f ca="1">VLOOKUP($C$338,[68]납품수량!$A$2:$AH$156,Q$1+1,0)</f>
        <v>180</v>
      </c>
      <c r="R338" s="388">
        <f ca="1">VLOOKUP($C$338,[68]납품수량!$A$2:$AH$156,R$1+1,0)</f>
        <v>0</v>
      </c>
      <c r="S338" s="388">
        <f ca="1">VLOOKUP($C$338,[68]납품수량!$A$2:$AH$156,S$1+1,0)</f>
        <v>0</v>
      </c>
      <c r="T338" s="388">
        <f ca="1">VLOOKUP($C$338,[68]납품수량!$A$2:$AH$156,T$1+1,0)</f>
        <v>0</v>
      </c>
      <c r="U338" s="388">
        <f ca="1">VLOOKUP($C$338,[68]납품수량!$A$2:$AH$156,U$1+1,0)</f>
        <v>0</v>
      </c>
      <c r="V338" s="388">
        <f ca="1">VLOOKUP($C$338,[68]납품수량!$A$2:$AH$156,V$1+1,0)</f>
        <v>0</v>
      </c>
      <c r="W338" s="388">
        <f ca="1">VLOOKUP($C$338,[68]납품수량!$A$2:$AH$156,W$1+1,0)</f>
        <v>0</v>
      </c>
      <c r="X338" s="388">
        <f ca="1">VLOOKUP($C$338,[68]납품수량!$A$2:$AH$156,X$1+1,0)</f>
        <v>0</v>
      </c>
      <c r="Y338" s="388">
        <f ca="1">VLOOKUP($C$338,[68]납품수량!$A$2:$AH$156,Y$1+1,0)</f>
        <v>0</v>
      </c>
      <c r="Z338" s="388">
        <f ca="1">VLOOKUP($C$338,[68]납품수량!$A$2:$AH$156,Z$1+1,0)</f>
        <v>0</v>
      </c>
      <c r="AA338" s="388">
        <f ca="1">VLOOKUP($C$338,[68]납품수량!$A$2:$AH$156,AA$1+1,0)</f>
        <v>0</v>
      </c>
      <c r="AB338" s="388">
        <f ca="1">VLOOKUP($C$338,[68]납품수량!$A$2:$AH$156,AB$1+1,0)</f>
        <v>0</v>
      </c>
      <c r="AC338" s="388">
        <f ca="1">VLOOKUP($C$338,[68]납품수량!$A$2:$AH$156,AC$1+1,0)</f>
        <v>0</v>
      </c>
      <c r="AD338" s="388">
        <f ca="1">VLOOKUP($C$338,[68]납품수량!$A$2:$AH$156,AD$1+1,0)</f>
        <v>0</v>
      </c>
      <c r="AE338" s="388">
        <f ca="1">VLOOKUP($C$338,[68]납품수량!$A$2:$AH$156,AE$1+1,0)</f>
        <v>0</v>
      </c>
      <c r="AF338" s="388">
        <f ca="1">VLOOKUP($C$338,[68]납품수량!$A$2:$AH$156,AF$1+1,0)</f>
        <v>0</v>
      </c>
      <c r="AG338" s="388">
        <f ca="1">VLOOKUP($C$338,[68]납품수량!$A$2:$AH$156,AG$1+1,0)</f>
        <v>0</v>
      </c>
      <c r="AH338" s="388">
        <f ca="1">VLOOKUP($C$338,[68]납품수량!$A$2:$AH$156,AH$1+1,0)</f>
        <v>0</v>
      </c>
      <c r="AI338" s="388">
        <f ca="1">VLOOKUP($C$338,[68]납품수량!$A$2:$AH$156,AI$1+1,0)</f>
        <v>0</v>
      </c>
      <c r="AJ338" s="388">
        <f ca="1">VLOOKUP($C$338,[68]납품수량!$A$2:$AH$156,AJ$1+1,0)</f>
        <v>0</v>
      </c>
      <c r="AK338" s="388">
        <f ca="1">VLOOKUP($C$338,[68]납품수량!$A$2:$AH$156,AK$1+1,0)</f>
        <v>0</v>
      </c>
      <c r="AL338" s="388">
        <f t="shared" ca="1" si="346"/>
        <v>180</v>
      </c>
      <c r="AM338" s="389">
        <f t="shared" ca="1" si="341"/>
        <v>0</v>
      </c>
      <c r="AO338" s="370">
        <f t="shared" ref="AO338:BS338" ca="1" si="359">$F$338*G338</f>
        <v>0</v>
      </c>
      <c r="AP338" s="370">
        <f t="shared" ca="1" si="359"/>
        <v>0</v>
      </c>
      <c r="AQ338" s="370">
        <f t="shared" ca="1" si="359"/>
        <v>0</v>
      </c>
      <c r="AR338" s="370">
        <f t="shared" ca="1" si="359"/>
        <v>0</v>
      </c>
      <c r="AS338" s="370">
        <f t="shared" ca="1" si="359"/>
        <v>0</v>
      </c>
      <c r="AT338" s="370">
        <f t="shared" ca="1" si="359"/>
        <v>0</v>
      </c>
      <c r="AU338" s="370">
        <f t="shared" ca="1" si="359"/>
        <v>0</v>
      </c>
      <c r="AV338" s="370">
        <f t="shared" ca="1" si="359"/>
        <v>0</v>
      </c>
      <c r="AW338" s="370">
        <f t="shared" ca="1" si="359"/>
        <v>0</v>
      </c>
      <c r="AX338" s="370">
        <f t="shared" ca="1" si="359"/>
        <v>0</v>
      </c>
      <c r="AY338" s="370">
        <f t="shared" ca="1" si="359"/>
        <v>0</v>
      </c>
      <c r="AZ338" s="370">
        <f t="shared" ca="1" si="359"/>
        <v>0</v>
      </c>
      <c r="BA338" s="370">
        <f t="shared" ca="1" si="359"/>
        <v>0</v>
      </c>
      <c r="BB338" s="370">
        <f t="shared" ca="1" si="359"/>
        <v>0</v>
      </c>
      <c r="BC338" s="370">
        <f t="shared" ca="1" si="359"/>
        <v>0</v>
      </c>
      <c r="BD338" s="370">
        <f t="shared" ca="1" si="359"/>
        <v>0</v>
      </c>
      <c r="BE338" s="370">
        <f t="shared" ca="1" si="359"/>
        <v>0</v>
      </c>
      <c r="BF338" s="370">
        <f t="shared" ca="1" si="359"/>
        <v>0</v>
      </c>
      <c r="BG338" s="370">
        <f t="shared" ca="1" si="359"/>
        <v>0</v>
      </c>
      <c r="BH338" s="370">
        <f t="shared" ca="1" si="359"/>
        <v>0</v>
      </c>
      <c r="BI338" s="370">
        <f t="shared" ca="1" si="359"/>
        <v>0</v>
      </c>
      <c r="BJ338" s="370">
        <f t="shared" ca="1" si="359"/>
        <v>0</v>
      </c>
      <c r="BK338" s="370">
        <f t="shared" ca="1" si="359"/>
        <v>0</v>
      </c>
      <c r="BL338" s="370">
        <f t="shared" ca="1" si="359"/>
        <v>0</v>
      </c>
      <c r="BM338" s="370">
        <f t="shared" ca="1" si="359"/>
        <v>0</v>
      </c>
      <c r="BN338" s="370">
        <f t="shared" ca="1" si="359"/>
        <v>0</v>
      </c>
      <c r="BO338" s="370">
        <f t="shared" ca="1" si="359"/>
        <v>0</v>
      </c>
      <c r="BP338" s="370">
        <f t="shared" ca="1" si="359"/>
        <v>0</v>
      </c>
      <c r="BQ338" s="370">
        <f t="shared" ca="1" si="359"/>
        <v>0</v>
      </c>
      <c r="BR338" s="370">
        <f t="shared" ca="1" si="359"/>
        <v>0</v>
      </c>
      <c r="BS338" s="370">
        <f t="shared" ca="1" si="359"/>
        <v>0</v>
      </c>
      <c r="BT338" s="369">
        <f t="shared" ca="1" si="343"/>
        <v>0</v>
      </c>
    </row>
    <row r="339" spans="1:72">
      <c r="A339" s="70" t="s">
        <v>1323</v>
      </c>
      <c r="B339" s="660"/>
      <c r="C339" s="367" t="s">
        <v>1325</v>
      </c>
      <c r="D339" s="367" t="s">
        <v>864</v>
      </c>
      <c r="E339" s="417" t="s">
        <v>863</v>
      </c>
      <c r="F339" s="77">
        <f>VLOOKUP(C339,'[65]06월마감'!$A$1:$B$500,2,0)</f>
        <v>4262</v>
      </c>
      <c r="G339" s="388">
        <f ca="1">VLOOKUP($C$339,[68]납품수량!$A$2:$AH$156,G$1+1,0)</f>
        <v>0</v>
      </c>
      <c r="H339" s="388">
        <f ca="1">VLOOKUP($C$339,[68]납품수량!$A$2:$AH$156,H$1+1,0)</f>
        <v>420</v>
      </c>
      <c r="I339" s="388">
        <f ca="1">VLOOKUP($C$339,[68]납품수량!$A$2:$AH$156,I$1+1,0)</f>
        <v>420</v>
      </c>
      <c r="J339" s="388">
        <f ca="1">VLOOKUP($C$339,[68]납품수량!$A$2:$AH$156,J$1+1,0)</f>
        <v>180</v>
      </c>
      <c r="K339" s="388">
        <f ca="1">VLOOKUP($C$339,[68]납품수량!$A$2:$AH$156,K$1+1,0)</f>
        <v>0</v>
      </c>
      <c r="L339" s="388">
        <f ca="1">VLOOKUP($C$339,[68]납품수량!$A$2:$AH$156,L$1+1,0)</f>
        <v>0</v>
      </c>
      <c r="M339" s="388">
        <f ca="1">VLOOKUP($C$339,[68]납품수량!$A$2:$AH$156,M$1+1,0)</f>
        <v>0</v>
      </c>
      <c r="N339" s="388">
        <f ca="1">VLOOKUP($C$339,[68]납품수량!$A$2:$AH$156,N$1+1,0)</f>
        <v>0</v>
      </c>
      <c r="O339" s="388">
        <f ca="1">VLOOKUP($C$339,[68]납품수량!$A$2:$AH$156,O$1+1,0)</f>
        <v>480</v>
      </c>
      <c r="P339" s="388">
        <f ca="1">VLOOKUP($C$339,[68]납품수량!$A$2:$AH$156,P$1+1,0)</f>
        <v>0</v>
      </c>
      <c r="Q339" s="388">
        <f ca="1">VLOOKUP($C$339,[68]납품수량!$A$2:$AH$156,Q$1+1,0)</f>
        <v>0</v>
      </c>
      <c r="R339" s="388">
        <f ca="1">VLOOKUP($C$339,[68]납품수량!$A$2:$AH$156,R$1+1,0)</f>
        <v>0</v>
      </c>
      <c r="S339" s="388">
        <f ca="1">VLOOKUP($C$339,[68]납품수량!$A$2:$AH$156,S$1+1,0)</f>
        <v>0</v>
      </c>
      <c r="T339" s="388">
        <f ca="1">VLOOKUP($C$339,[68]납품수량!$A$2:$AH$156,T$1+1,0)</f>
        <v>0</v>
      </c>
      <c r="U339" s="388">
        <f ca="1">VLOOKUP($C$339,[68]납품수량!$A$2:$AH$156,U$1+1,0)</f>
        <v>240</v>
      </c>
      <c r="V339" s="388">
        <f ca="1">VLOOKUP($C$339,[68]납품수량!$A$2:$AH$156,V$1+1,0)</f>
        <v>240</v>
      </c>
      <c r="W339" s="388">
        <f ca="1">VLOOKUP($C$339,[68]납품수량!$A$2:$AH$156,W$1+1,0)</f>
        <v>240</v>
      </c>
      <c r="X339" s="388">
        <f ca="1">VLOOKUP($C$339,[68]납품수량!$A$2:$AH$156,X$1+1,0)</f>
        <v>240</v>
      </c>
      <c r="Y339" s="388">
        <f ca="1">VLOOKUP($C$339,[68]납품수량!$A$2:$AH$156,Y$1+1,0)</f>
        <v>0</v>
      </c>
      <c r="Z339" s="388">
        <f ca="1">VLOOKUP($C$339,[68]납품수량!$A$2:$AH$156,Z$1+1,0)</f>
        <v>0</v>
      </c>
      <c r="AA339" s="388">
        <f ca="1">VLOOKUP($C$339,[68]납품수량!$A$2:$AH$156,AA$1+1,0)</f>
        <v>0</v>
      </c>
      <c r="AB339" s="388">
        <f ca="1">VLOOKUP($C$339,[68]납품수량!$A$2:$AH$156,AB$1+1,0)</f>
        <v>0</v>
      </c>
      <c r="AC339" s="388">
        <f ca="1">VLOOKUP($C$339,[68]납품수량!$A$2:$AH$156,AC$1+1,0)</f>
        <v>0</v>
      </c>
      <c r="AD339" s="388">
        <f ca="1">VLOOKUP($C$339,[68]납품수량!$A$2:$AH$156,AD$1+1,0)</f>
        <v>0</v>
      </c>
      <c r="AE339" s="388">
        <f ca="1">VLOOKUP($C$339,[68]납품수량!$A$2:$AH$156,AE$1+1,0)</f>
        <v>0</v>
      </c>
      <c r="AF339" s="388">
        <f ca="1">VLOOKUP($C$339,[68]납품수량!$A$2:$AH$156,AF$1+1,0)</f>
        <v>0</v>
      </c>
      <c r="AG339" s="388">
        <f ca="1">VLOOKUP($C$339,[68]납품수량!$A$2:$AH$156,AG$1+1,0)</f>
        <v>0</v>
      </c>
      <c r="AH339" s="388">
        <f ca="1">VLOOKUP($C$339,[68]납품수량!$A$2:$AH$156,AH$1+1,0)</f>
        <v>0</v>
      </c>
      <c r="AI339" s="388">
        <f ca="1">VLOOKUP($C$339,[68]납품수량!$A$2:$AH$156,AI$1+1,0)</f>
        <v>0</v>
      </c>
      <c r="AJ339" s="388">
        <f ca="1">VLOOKUP($C$339,[68]납품수량!$A$2:$AH$156,AJ$1+1,0)</f>
        <v>0</v>
      </c>
      <c r="AK339" s="388">
        <f ca="1">VLOOKUP($C$339,[68]납품수량!$A$2:$AH$156,AK$1+1,0)</f>
        <v>0</v>
      </c>
      <c r="AL339" s="388">
        <f t="shared" ca="1" si="346"/>
        <v>2460</v>
      </c>
      <c r="AM339" s="389">
        <f t="shared" ca="1" si="341"/>
        <v>10484520</v>
      </c>
      <c r="AO339" s="370">
        <f t="shared" ref="AO339:BS339" ca="1" si="360">$F$339*G339</f>
        <v>0</v>
      </c>
      <c r="AP339" s="370">
        <f t="shared" ca="1" si="360"/>
        <v>1790040</v>
      </c>
      <c r="AQ339" s="370">
        <f t="shared" ca="1" si="360"/>
        <v>1790040</v>
      </c>
      <c r="AR339" s="370">
        <f t="shared" ca="1" si="360"/>
        <v>767160</v>
      </c>
      <c r="AS339" s="370">
        <f t="shared" ca="1" si="360"/>
        <v>0</v>
      </c>
      <c r="AT339" s="370">
        <f t="shared" ca="1" si="360"/>
        <v>0</v>
      </c>
      <c r="AU339" s="370">
        <f t="shared" ca="1" si="360"/>
        <v>0</v>
      </c>
      <c r="AV339" s="370">
        <f t="shared" ca="1" si="360"/>
        <v>0</v>
      </c>
      <c r="AW339" s="370">
        <f t="shared" ca="1" si="360"/>
        <v>2045760</v>
      </c>
      <c r="AX339" s="370">
        <f t="shared" ca="1" si="360"/>
        <v>0</v>
      </c>
      <c r="AY339" s="370">
        <f t="shared" ca="1" si="360"/>
        <v>0</v>
      </c>
      <c r="AZ339" s="370">
        <f t="shared" ca="1" si="360"/>
        <v>0</v>
      </c>
      <c r="BA339" s="370">
        <f t="shared" ca="1" si="360"/>
        <v>0</v>
      </c>
      <c r="BB339" s="370">
        <f t="shared" ca="1" si="360"/>
        <v>0</v>
      </c>
      <c r="BC339" s="370">
        <f t="shared" ca="1" si="360"/>
        <v>1022880</v>
      </c>
      <c r="BD339" s="370">
        <f t="shared" ca="1" si="360"/>
        <v>1022880</v>
      </c>
      <c r="BE339" s="370">
        <f t="shared" ca="1" si="360"/>
        <v>1022880</v>
      </c>
      <c r="BF339" s="370">
        <f t="shared" ca="1" si="360"/>
        <v>1022880</v>
      </c>
      <c r="BG339" s="370">
        <f t="shared" ca="1" si="360"/>
        <v>0</v>
      </c>
      <c r="BH339" s="370">
        <f t="shared" ca="1" si="360"/>
        <v>0</v>
      </c>
      <c r="BI339" s="370">
        <f t="shared" ca="1" si="360"/>
        <v>0</v>
      </c>
      <c r="BJ339" s="370">
        <f t="shared" ca="1" si="360"/>
        <v>0</v>
      </c>
      <c r="BK339" s="370">
        <f t="shared" ca="1" si="360"/>
        <v>0</v>
      </c>
      <c r="BL339" s="370">
        <f t="shared" ca="1" si="360"/>
        <v>0</v>
      </c>
      <c r="BM339" s="370">
        <f t="shared" ca="1" si="360"/>
        <v>0</v>
      </c>
      <c r="BN339" s="370">
        <f t="shared" ca="1" si="360"/>
        <v>0</v>
      </c>
      <c r="BO339" s="370">
        <f t="shared" ca="1" si="360"/>
        <v>0</v>
      </c>
      <c r="BP339" s="370">
        <f t="shared" ca="1" si="360"/>
        <v>0</v>
      </c>
      <c r="BQ339" s="370">
        <f t="shared" ca="1" si="360"/>
        <v>0</v>
      </c>
      <c r="BR339" s="370">
        <f t="shared" ca="1" si="360"/>
        <v>0</v>
      </c>
      <c r="BS339" s="370">
        <f t="shared" ca="1" si="360"/>
        <v>0</v>
      </c>
      <c r="BT339" s="369">
        <f t="shared" ca="1" si="343"/>
        <v>10484520</v>
      </c>
    </row>
    <row r="340" spans="1:72">
      <c r="A340" s="70" t="s">
        <v>1323</v>
      </c>
      <c r="B340" s="660"/>
      <c r="C340" s="367" t="s">
        <v>76</v>
      </c>
      <c r="D340" s="367" t="s">
        <v>862</v>
      </c>
      <c r="E340" s="417" t="s">
        <v>861</v>
      </c>
      <c r="F340" s="77">
        <f>VLOOKUP(C340,'[65]06월마감'!$A$1:$B$500,2,0)</f>
        <v>144</v>
      </c>
      <c r="G340" s="388">
        <f ca="1">VLOOKUP($C$340,[68]납품수량!$A$2:$AH$156,G$1+1,0)</f>
        <v>0</v>
      </c>
      <c r="H340" s="388">
        <f ca="1">VLOOKUP($C$340,[68]납품수량!$A$2:$AH$156,H$1+1,0)</f>
        <v>2700</v>
      </c>
      <c r="I340" s="388">
        <f ca="1">VLOOKUP($C$340,[68]납품수량!$A$2:$AH$156,I$1+1,0)</f>
        <v>2250</v>
      </c>
      <c r="J340" s="388">
        <f ca="1">VLOOKUP($C$340,[68]납품수량!$A$2:$AH$156,J$1+1,0)</f>
        <v>0</v>
      </c>
      <c r="K340" s="388">
        <f ca="1">VLOOKUP($C$340,[68]납품수량!$A$2:$AH$156,K$1+1,0)</f>
        <v>0</v>
      </c>
      <c r="L340" s="388">
        <f ca="1">VLOOKUP($C$340,[68]납품수량!$A$2:$AH$156,L$1+1,0)</f>
        <v>0</v>
      </c>
      <c r="M340" s="388">
        <f ca="1">VLOOKUP($C$340,[68]납품수량!$A$2:$AH$156,M$1+1,0)</f>
        <v>0</v>
      </c>
      <c r="N340" s="388">
        <f ca="1">VLOOKUP($C$340,[68]납품수량!$A$2:$AH$156,N$1+1,0)</f>
        <v>0</v>
      </c>
      <c r="O340" s="388">
        <f ca="1">VLOOKUP($C$340,[68]납품수량!$A$2:$AH$156,O$1+1,0)</f>
        <v>0</v>
      </c>
      <c r="P340" s="388">
        <f ca="1">VLOOKUP($C$340,[68]납품수량!$A$2:$AH$156,P$1+1,0)</f>
        <v>2700</v>
      </c>
      <c r="Q340" s="388">
        <f ca="1">VLOOKUP($C$340,[68]납품수량!$A$2:$AH$156,Q$1+1,0)</f>
        <v>0</v>
      </c>
      <c r="R340" s="388">
        <f ca="1">VLOOKUP($C$340,[68]납품수량!$A$2:$AH$156,R$1+1,0)</f>
        <v>210</v>
      </c>
      <c r="S340" s="388">
        <f ca="1">VLOOKUP($C$340,[68]납품수량!$A$2:$AH$156,S$1+1,0)</f>
        <v>0</v>
      </c>
      <c r="T340" s="388">
        <f ca="1">VLOOKUP($C$340,[68]납품수량!$A$2:$AH$156,T$1+1,0)</f>
        <v>0</v>
      </c>
      <c r="U340" s="388">
        <f ca="1">VLOOKUP($C$340,[68]납품수량!$A$2:$AH$156,U$1+1,0)</f>
        <v>0</v>
      </c>
      <c r="V340" s="388">
        <f ca="1">VLOOKUP($C$340,[68]납품수량!$A$2:$AH$156,V$1+1,0)</f>
        <v>0</v>
      </c>
      <c r="W340" s="388">
        <f ca="1">VLOOKUP($C$340,[68]납품수량!$A$2:$AH$156,W$1+1,0)</f>
        <v>0</v>
      </c>
      <c r="X340" s="388">
        <f ca="1">VLOOKUP($C$340,[68]납품수량!$A$2:$AH$156,X$1+1,0)</f>
        <v>3150</v>
      </c>
      <c r="Y340" s="388">
        <f ca="1">VLOOKUP($C$340,[68]납품수량!$A$2:$AH$156,Y$1+1,0)</f>
        <v>0</v>
      </c>
      <c r="Z340" s="388">
        <f ca="1">VLOOKUP($C$340,[68]납품수량!$A$2:$AH$156,Z$1+1,0)</f>
        <v>0</v>
      </c>
      <c r="AA340" s="388">
        <f ca="1">VLOOKUP($C$340,[68]납품수량!$A$2:$AH$156,AA$1+1,0)</f>
        <v>0</v>
      </c>
      <c r="AB340" s="388">
        <f ca="1">VLOOKUP($C$340,[68]납품수량!$A$2:$AH$156,AB$1+1,0)</f>
        <v>0</v>
      </c>
      <c r="AC340" s="388">
        <f ca="1">VLOOKUP($C$340,[68]납품수량!$A$2:$AH$156,AC$1+1,0)</f>
        <v>0</v>
      </c>
      <c r="AD340" s="388">
        <f ca="1">VLOOKUP($C$340,[68]납품수량!$A$2:$AH$156,AD$1+1,0)</f>
        <v>0</v>
      </c>
      <c r="AE340" s="388">
        <f ca="1">VLOOKUP($C$340,[68]납품수량!$A$2:$AH$156,AE$1+1,0)</f>
        <v>0</v>
      </c>
      <c r="AF340" s="388">
        <f ca="1">VLOOKUP($C$340,[68]납품수량!$A$2:$AH$156,AF$1+1,0)</f>
        <v>0</v>
      </c>
      <c r="AG340" s="388">
        <f ca="1">VLOOKUP($C$340,[68]납품수량!$A$2:$AH$156,AG$1+1,0)</f>
        <v>0</v>
      </c>
      <c r="AH340" s="388">
        <f ca="1">VLOOKUP($C$340,[68]납품수량!$A$2:$AH$156,AH$1+1,0)</f>
        <v>0</v>
      </c>
      <c r="AI340" s="388">
        <f ca="1">VLOOKUP($C$340,[68]납품수량!$A$2:$AH$156,AI$1+1,0)</f>
        <v>0</v>
      </c>
      <c r="AJ340" s="388">
        <f ca="1">VLOOKUP($C$340,[68]납품수량!$A$2:$AH$156,AJ$1+1,0)</f>
        <v>0</v>
      </c>
      <c r="AK340" s="388">
        <f ca="1">VLOOKUP($C$340,[68]납품수량!$A$2:$AH$156,AK$1+1,0)</f>
        <v>0</v>
      </c>
      <c r="AL340" s="388">
        <f t="shared" ca="1" si="346"/>
        <v>11010</v>
      </c>
      <c r="AM340" s="389">
        <f t="shared" ca="1" si="341"/>
        <v>1585440</v>
      </c>
      <c r="AO340" s="370">
        <f t="shared" ref="AO340:BS340" ca="1" si="361">$F$340*G340</f>
        <v>0</v>
      </c>
      <c r="AP340" s="370">
        <f t="shared" ca="1" si="361"/>
        <v>388800</v>
      </c>
      <c r="AQ340" s="370">
        <f t="shared" ca="1" si="361"/>
        <v>324000</v>
      </c>
      <c r="AR340" s="370">
        <f t="shared" ca="1" si="361"/>
        <v>0</v>
      </c>
      <c r="AS340" s="370">
        <f t="shared" ca="1" si="361"/>
        <v>0</v>
      </c>
      <c r="AT340" s="370">
        <f t="shared" ca="1" si="361"/>
        <v>0</v>
      </c>
      <c r="AU340" s="370">
        <f t="shared" ca="1" si="361"/>
        <v>0</v>
      </c>
      <c r="AV340" s="370">
        <f t="shared" ca="1" si="361"/>
        <v>0</v>
      </c>
      <c r="AW340" s="370">
        <f t="shared" ca="1" si="361"/>
        <v>0</v>
      </c>
      <c r="AX340" s="370">
        <f t="shared" ca="1" si="361"/>
        <v>388800</v>
      </c>
      <c r="AY340" s="370">
        <f t="shared" ca="1" si="361"/>
        <v>0</v>
      </c>
      <c r="AZ340" s="370">
        <f t="shared" ca="1" si="361"/>
        <v>30240</v>
      </c>
      <c r="BA340" s="370">
        <f t="shared" ca="1" si="361"/>
        <v>0</v>
      </c>
      <c r="BB340" s="370">
        <f t="shared" ca="1" si="361"/>
        <v>0</v>
      </c>
      <c r="BC340" s="370">
        <f t="shared" ca="1" si="361"/>
        <v>0</v>
      </c>
      <c r="BD340" s="370">
        <f t="shared" ca="1" si="361"/>
        <v>0</v>
      </c>
      <c r="BE340" s="370">
        <f t="shared" ca="1" si="361"/>
        <v>0</v>
      </c>
      <c r="BF340" s="370">
        <f t="shared" ca="1" si="361"/>
        <v>453600</v>
      </c>
      <c r="BG340" s="370">
        <f t="shared" ca="1" si="361"/>
        <v>0</v>
      </c>
      <c r="BH340" s="370">
        <f t="shared" ca="1" si="361"/>
        <v>0</v>
      </c>
      <c r="BI340" s="370">
        <f t="shared" ca="1" si="361"/>
        <v>0</v>
      </c>
      <c r="BJ340" s="370">
        <f t="shared" ca="1" si="361"/>
        <v>0</v>
      </c>
      <c r="BK340" s="370">
        <f t="shared" ca="1" si="361"/>
        <v>0</v>
      </c>
      <c r="BL340" s="370">
        <f t="shared" ca="1" si="361"/>
        <v>0</v>
      </c>
      <c r="BM340" s="370">
        <f t="shared" ca="1" si="361"/>
        <v>0</v>
      </c>
      <c r="BN340" s="370">
        <f t="shared" ca="1" si="361"/>
        <v>0</v>
      </c>
      <c r="BO340" s="370">
        <f t="shared" ca="1" si="361"/>
        <v>0</v>
      </c>
      <c r="BP340" s="370">
        <f t="shared" ca="1" si="361"/>
        <v>0</v>
      </c>
      <c r="BQ340" s="370">
        <f t="shared" ca="1" si="361"/>
        <v>0</v>
      </c>
      <c r="BR340" s="370">
        <f t="shared" ca="1" si="361"/>
        <v>0</v>
      </c>
      <c r="BS340" s="370">
        <f t="shared" ca="1" si="361"/>
        <v>0</v>
      </c>
      <c r="BT340" s="369">
        <f t="shared" ca="1" si="343"/>
        <v>1585440</v>
      </c>
    </row>
    <row r="341" spans="1:72">
      <c r="A341" s="70" t="s">
        <v>1323</v>
      </c>
      <c r="B341" s="660"/>
      <c r="C341" s="367" t="s">
        <v>617</v>
      </c>
      <c r="D341" s="367" t="s">
        <v>856</v>
      </c>
      <c r="E341" s="417" t="s">
        <v>860</v>
      </c>
      <c r="F341" s="77">
        <f>VLOOKUP(C341,'[65]06월마감'!$A$1:$B$500,2,0)</f>
        <v>9157</v>
      </c>
      <c r="G341" s="388">
        <f ca="1">VLOOKUP($C$341,[68]납품수량!$A$2:$AH$156,G$1+1,0)</f>
        <v>0</v>
      </c>
      <c r="H341" s="388">
        <f ca="1">VLOOKUP($C$341,[68]납품수량!$A$2:$AH$156,H$1+1,0)</f>
        <v>240</v>
      </c>
      <c r="I341" s="388">
        <f ca="1">VLOOKUP($C$341,[68]납품수량!$A$2:$AH$156,I$1+1,0)</f>
        <v>240</v>
      </c>
      <c r="J341" s="388">
        <f ca="1">VLOOKUP($C$341,[68]납품수량!$A$2:$AH$156,J$1+1,0)</f>
        <v>0</v>
      </c>
      <c r="K341" s="388">
        <f ca="1">VLOOKUP($C$341,[68]납품수량!$A$2:$AH$156,K$1+1,0)</f>
        <v>0</v>
      </c>
      <c r="L341" s="388">
        <f ca="1">VLOOKUP($C$341,[68]납품수량!$A$2:$AH$156,L$1+1,0)</f>
        <v>0</v>
      </c>
      <c r="M341" s="388">
        <f ca="1">VLOOKUP($C$341,[68]납품수량!$A$2:$AH$156,M$1+1,0)</f>
        <v>0</v>
      </c>
      <c r="N341" s="388">
        <f ca="1">VLOOKUP($C$341,[68]납품수량!$A$2:$AH$156,N$1+1,0)</f>
        <v>0</v>
      </c>
      <c r="O341" s="388">
        <f ca="1">VLOOKUP($C$341,[68]납품수량!$A$2:$AH$156,O$1+1,0)</f>
        <v>240</v>
      </c>
      <c r="P341" s="388">
        <f ca="1">VLOOKUP($C$341,[68]납품수량!$A$2:$AH$156,P$1+1,0)</f>
        <v>360</v>
      </c>
      <c r="Q341" s="388">
        <f ca="1">VLOOKUP($C$341,[68]납품수량!$A$2:$AH$156,Q$1+1,0)</f>
        <v>420</v>
      </c>
      <c r="R341" s="388">
        <f ca="1">VLOOKUP($C$341,[68]납품수량!$A$2:$AH$156,R$1+1,0)</f>
        <v>0</v>
      </c>
      <c r="S341" s="388">
        <f ca="1">VLOOKUP($C$341,[68]납품수량!$A$2:$AH$156,S$1+1,0)</f>
        <v>0</v>
      </c>
      <c r="T341" s="388">
        <f ca="1">VLOOKUP($C$341,[68]납품수량!$A$2:$AH$156,T$1+1,0)</f>
        <v>0</v>
      </c>
      <c r="U341" s="388">
        <f ca="1">VLOOKUP($C$341,[68]납품수량!$A$2:$AH$156,U$1+1,0)</f>
        <v>420</v>
      </c>
      <c r="V341" s="388">
        <f ca="1">VLOOKUP($C$341,[68]납품수량!$A$2:$AH$156,V$1+1,0)</f>
        <v>0</v>
      </c>
      <c r="W341" s="388">
        <f ca="1">VLOOKUP($C$341,[68]납품수량!$A$2:$AH$156,W$1+1,0)</f>
        <v>0</v>
      </c>
      <c r="X341" s="388">
        <f ca="1">VLOOKUP($C$341,[68]납품수량!$A$2:$AH$156,X$1+1,0)</f>
        <v>0</v>
      </c>
      <c r="Y341" s="388">
        <f ca="1">VLOOKUP($C$341,[68]납품수량!$A$2:$AH$156,Y$1+1,0)</f>
        <v>0</v>
      </c>
      <c r="Z341" s="388">
        <f ca="1">VLOOKUP($C$341,[68]납품수량!$A$2:$AH$156,Z$1+1,0)</f>
        <v>0</v>
      </c>
      <c r="AA341" s="388">
        <f ca="1">VLOOKUP($C$341,[68]납품수량!$A$2:$AH$156,AA$1+1,0)</f>
        <v>0</v>
      </c>
      <c r="AB341" s="388">
        <f ca="1">VLOOKUP($C$341,[68]납품수량!$A$2:$AH$156,AB$1+1,0)</f>
        <v>0</v>
      </c>
      <c r="AC341" s="388">
        <f ca="1">VLOOKUP($C$341,[68]납품수량!$A$2:$AH$156,AC$1+1,0)</f>
        <v>0</v>
      </c>
      <c r="AD341" s="388">
        <f ca="1">VLOOKUP($C$341,[68]납품수량!$A$2:$AH$156,AD$1+1,0)</f>
        <v>0</v>
      </c>
      <c r="AE341" s="388">
        <f ca="1">VLOOKUP($C$341,[68]납품수량!$A$2:$AH$156,AE$1+1,0)</f>
        <v>0</v>
      </c>
      <c r="AF341" s="388">
        <f ca="1">VLOOKUP($C$341,[68]납품수량!$A$2:$AH$156,AF$1+1,0)</f>
        <v>0</v>
      </c>
      <c r="AG341" s="388">
        <f ca="1">VLOOKUP($C$341,[68]납품수량!$A$2:$AH$156,AG$1+1,0)</f>
        <v>0</v>
      </c>
      <c r="AH341" s="388">
        <f ca="1">VLOOKUP($C$341,[68]납품수량!$A$2:$AH$156,AH$1+1,0)</f>
        <v>0</v>
      </c>
      <c r="AI341" s="388">
        <f ca="1">VLOOKUP($C$341,[68]납품수량!$A$2:$AH$156,AI$1+1,0)</f>
        <v>0</v>
      </c>
      <c r="AJ341" s="388">
        <f ca="1">VLOOKUP($C$341,[68]납품수량!$A$2:$AH$156,AJ$1+1,0)</f>
        <v>0</v>
      </c>
      <c r="AK341" s="388">
        <f ca="1">VLOOKUP($C$341,[68]납품수량!$A$2:$AH$156,AK$1+1,0)</f>
        <v>0</v>
      </c>
      <c r="AL341" s="388">
        <f t="shared" ca="1" si="346"/>
        <v>1920</v>
      </c>
      <c r="AM341" s="389">
        <f t="shared" ca="1" si="341"/>
        <v>17581440</v>
      </c>
      <c r="AO341" s="370">
        <f t="shared" ref="AO341:BS341" ca="1" si="362">$F$341*G341</f>
        <v>0</v>
      </c>
      <c r="AP341" s="370">
        <f t="shared" ca="1" si="362"/>
        <v>2197680</v>
      </c>
      <c r="AQ341" s="370">
        <f t="shared" ca="1" si="362"/>
        <v>2197680</v>
      </c>
      <c r="AR341" s="370">
        <f t="shared" ca="1" si="362"/>
        <v>0</v>
      </c>
      <c r="AS341" s="370">
        <f t="shared" ca="1" si="362"/>
        <v>0</v>
      </c>
      <c r="AT341" s="370">
        <f t="shared" ca="1" si="362"/>
        <v>0</v>
      </c>
      <c r="AU341" s="370">
        <f t="shared" ca="1" si="362"/>
        <v>0</v>
      </c>
      <c r="AV341" s="370">
        <f t="shared" ca="1" si="362"/>
        <v>0</v>
      </c>
      <c r="AW341" s="370">
        <f t="shared" ca="1" si="362"/>
        <v>2197680</v>
      </c>
      <c r="AX341" s="370">
        <f t="shared" ca="1" si="362"/>
        <v>3296520</v>
      </c>
      <c r="AY341" s="370">
        <f t="shared" ca="1" si="362"/>
        <v>3845940</v>
      </c>
      <c r="AZ341" s="370">
        <f t="shared" ca="1" si="362"/>
        <v>0</v>
      </c>
      <c r="BA341" s="370">
        <f t="shared" ca="1" si="362"/>
        <v>0</v>
      </c>
      <c r="BB341" s="370">
        <f t="shared" ca="1" si="362"/>
        <v>0</v>
      </c>
      <c r="BC341" s="370">
        <f t="shared" ca="1" si="362"/>
        <v>3845940</v>
      </c>
      <c r="BD341" s="370">
        <f t="shared" ca="1" si="362"/>
        <v>0</v>
      </c>
      <c r="BE341" s="370">
        <f t="shared" ca="1" si="362"/>
        <v>0</v>
      </c>
      <c r="BF341" s="370">
        <f t="shared" ca="1" si="362"/>
        <v>0</v>
      </c>
      <c r="BG341" s="370">
        <f t="shared" ca="1" si="362"/>
        <v>0</v>
      </c>
      <c r="BH341" s="370">
        <f t="shared" ca="1" si="362"/>
        <v>0</v>
      </c>
      <c r="BI341" s="370">
        <f t="shared" ca="1" si="362"/>
        <v>0</v>
      </c>
      <c r="BJ341" s="370">
        <f t="shared" ca="1" si="362"/>
        <v>0</v>
      </c>
      <c r="BK341" s="370">
        <f t="shared" ca="1" si="362"/>
        <v>0</v>
      </c>
      <c r="BL341" s="370">
        <f t="shared" ca="1" si="362"/>
        <v>0</v>
      </c>
      <c r="BM341" s="370">
        <f t="shared" ca="1" si="362"/>
        <v>0</v>
      </c>
      <c r="BN341" s="370">
        <f t="shared" ca="1" si="362"/>
        <v>0</v>
      </c>
      <c r="BO341" s="370">
        <f t="shared" ca="1" si="362"/>
        <v>0</v>
      </c>
      <c r="BP341" s="370">
        <f t="shared" ca="1" si="362"/>
        <v>0</v>
      </c>
      <c r="BQ341" s="370">
        <f t="shared" ca="1" si="362"/>
        <v>0</v>
      </c>
      <c r="BR341" s="370">
        <f t="shared" ca="1" si="362"/>
        <v>0</v>
      </c>
      <c r="BS341" s="370">
        <f t="shared" ca="1" si="362"/>
        <v>0</v>
      </c>
      <c r="BT341" s="369">
        <f t="shared" ca="1" si="343"/>
        <v>17581440</v>
      </c>
    </row>
    <row r="342" spans="1:72">
      <c r="A342" s="70" t="s">
        <v>1323</v>
      </c>
      <c r="B342" s="660"/>
      <c r="C342" s="367" t="s">
        <v>618</v>
      </c>
      <c r="D342" s="367" t="s">
        <v>853</v>
      </c>
      <c r="E342" s="417" t="s">
        <v>859</v>
      </c>
      <c r="F342" s="77">
        <f>VLOOKUP(C342,'[65]06월마감'!$A$1:$B$500,2,0)</f>
        <v>7908</v>
      </c>
      <c r="G342" s="388">
        <f ca="1">VLOOKUP($C$342,[68]납품수량!$A$2:$AH$156,G$1+1,0)</f>
        <v>0</v>
      </c>
      <c r="H342" s="388">
        <f ca="1">VLOOKUP($C$342,[68]납품수량!$A$2:$AH$156,H$1+1,0)</f>
        <v>300</v>
      </c>
      <c r="I342" s="388">
        <f ca="1">VLOOKUP($C$342,[68]납품수량!$A$2:$AH$156,I$1+1,0)</f>
        <v>240</v>
      </c>
      <c r="J342" s="388">
        <f ca="1">VLOOKUP($C$342,[68]납품수량!$A$2:$AH$156,J$1+1,0)</f>
        <v>0</v>
      </c>
      <c r="K342" s="388">
        <f ca="1">VLOOKUP($C$342,[68]납품수량!$A$2:$AH$156,K$1+1,0)</f>
        <v>0</v>
      </c>
      <c r="L342" s="388">
        <f ca="1">VLOOKUP($C$342,[68]납품수량!$A$2:$AH$156,L$1+1,0)</f>
        <v>0</v>
      </c>
      <c r="M342" s="388">
        <f ca="1">VLOOKUP($C$342,[68]납품수량!$A$2:$AH$156,M$1+1,0)</f>
        <v>0</v>
      </c>
      <c r="N342" s="388">
        <f ca="1">VLOOKUP($C$342,[68]납품수량!$A$2:$AH$156,N$1+1,0)</f>
        <v>0</v>
      </c>
      <c r="O342" s="388">
        <f ca="1">VLOOKUP($C$342,[68]납품수량!$A$2:$AH$156,O$1+1,0)</f>
        <v>240</v>
      </c>
      <c r="P342" s="388">
        <f ca="1">VLOOKUP($C$342,[68]납품수량!$A$2:$AH$156,P$1+1,0)</f>
        <v>360</v>
      </c>
      <c r="Q342" s="388">
        <f ca="1">VLOOKUP($C$342,[68]납품수량!$A$2:$AH$156,Q$1+1,0)</f>
        <v>420</v>
      </c>
      <c r="R342" s="388">
        <f ca="1">VLOOKUP($C$342,[68]납품수량!$A$2:$AH$156,R$1+1,0)</f>
        <v>0</v>
      </c>
      <c r="S342" s="388">
        <f ca="1">VLOOKUP($C$342,[68]납품수량!$A$2:$AH$156,S$1+1,0)</f>
        <v>0</v>
      </c>
      <c r="T342" s="388">
        <f ca="1">VLOOKUP($C$342,[68]납품수량!$A$2:$AH$156,T$1+1,0)</f>
        <v>0</v>
      </c>
      <c r="U342" s="388">
        <f ca="1">VLOOKUP($C$342,[68]납품수량!$A$2:$AH$156,U$1+1,0)</f>
        <v>420</v>
      </c>
      <c r="V342" s="388">
        <f ca="1">VLOOKUP($C$342,[68]납품수량!$A$2:$AH$156,V$1+1,0)</f>
        <v>0</v>
      </c>
      <c r="W342" s="388">
        <f ca="1">VLOOKUP($C$342,[68]납품수량!$A$2:$AH$156,W$1+1,0)</f>
        <v>0</v>
      </c>
      <c r="X342" s="388">
        <f ca="1">VLOOKUP($C$342,[68]납품수량!$A$2:$AH$156,X$1+1,0)</f>
        <v>0</v>
      </c>
      <c r="Y342" s="388">
        <f ca="1">VLOOKUP($C$342,[68]납품수량!$A$2:$AH$156,Y$1+1,0)</f>
        <v>0</v>
      </c>
      <c r="Z342" s="388">
        <f ca="1">VLOOKUP($C$342,[68]납품수량!$A$2:$AH$156,Z$1+1,0)</f>
        <v>0</v>
      </c>
      <c r="AA342" s="388">
        <f ca="1">VLOOKUP($C$342,[68]납품수량!$A$2:$AH$156,AA$1+1,0)</f>
        <v>0</v>
      </c>
      <c r="AB342" s="388">
        <f ca="1">VLOOKUP($C$342,[68]납품수량!$A$2:$AH$156,AB$1+1,0)</f>
        <v>0</v>
      </c>
      <c r="AC342" s="388">
        <f ca="1">VLOOKUP($C$342,[68]납품수량!$A$2:$AH$156,AC$1+1,0)</f>
        <v>0</v>
      </c>
      <c r="AD342" s="388">
        <f ca="1">VLOOKUP($C$342,[68]납품수량!$A$2:$AH$156,AD$1+1,0)</f>
        <v>0</v>
      </c>
      <c r="AE342" s="388">
        <f ca="1">VLOOKUP($C$342,[68]납품수량!$A$2:$AH$156,AE$1+1,0)</f>
        <v>0</v>
      </c>
      <c r="AF342" s="388">
        <f ca="1">VLOOKUP($C$342,[68]납품수량!$A$2:$AH$156,AF$1+1,0)</f>
        <v>0</v>
      </c>
      <c r="AG342" s="388">
        <f ca="1">VLOOKUP($C$342,[68]납품수량!$A$2:$AH$156,AG$1+1,0)</f>
        <v>0</v>
      </c>
      <c r="AH342" s="388">
        <f ca="1">VLOOKUP($C$342,[68]납품수량!$A$2:$AH$156,AH$1+1,0)</f>
        <v>0</v>
      </c>
      <c r="AI342" s="388">
        <f ca="1">VLOOKUP($C$342,[68]납품수량!$A$2:$AH$156,AI$1+1,0)</f>
        <v>0</v>
      </c>
      <c r="AJ342" s="388">
        <f ca="1">VLOOKUP($C$342,[68]납품수량!$A$2:$AH$156,AJ$1+1,0)</f>
        <v>0</v>
      </c>
      <c r="AK342" s="388">
        <f ca="1">VLOOKUP($C$342,[68]납품수량!$A$2:$AH$156,AK$1+1,0)</f>
        <v>0</v>
      </c>
      <c r="AL342" s="388">
        <f t="shared" ca="1" si="346"/>
        <v>1980</v>
      </c>
      <c r="AM342" s="389">
        <f t="shared" ca="1" si="341"/>
        <v>15657840</v>
      </c>
      <c r="AO342" s="370">
        <f t="shared" ref="AO342:BS342" ca="1" si="363">$F$342*G342</f>
        <v>0</v>
      </c>
      <c r="AP342" s="370">
        <f t="shared" ca="1" si="363"/>
        <v>2372400</v>
      </c>
      <c r="AQ342" s="370">
        <f t="shared" ca="1" si="363"/>
        <v>1897920</v>
      </c>
      <c r="AR342" s="370">
        <f t="shared" ca="1" si="363"/>
        <v>0</v>
      </c>
      <c r="AS342" s="370">
        <f t="shared" ca="1" si="363"/>
        <v>0</v>
      </c>
      <c r="AT342" s="370">
        <f t="shared" ca="1" si="363"/>
        <v>0</v>
      </c>
      <c r="AU342" s="370">
        <f t="shared" ca="1" si="363"/>
        <v>0</v>
      </c>
      <c r="AV342" s="370">
        <f t="shared" ca="1" si="363"/>
        <v>0</v>
      </c>
      <c r="AW342" s="370">
        <f t="shared" ca="1" si="363"/>
        <v>1897920</v>
      </c>
      <c r="AX342" s="370">
        <f t="shared" ca="1" si="363"/>
        <v>2846880</v>
      </c>
      <c r="AY342" s="370">
        <f t="shared" ca="1" si="363"/>
        <v>3321360</v>
      </c>
      <c r="AZ342" s="370">
        <f t="shared" ca="1" si="363"/>
        <v>0</v>
      </c>
      <c r="BA342" s="370">
        <f t="shared" ca="1" si="363"/>
        <v>0</v>
      </c>
      <c r="BB342" s="370">
        <f t="shared" ca="1" si="363"/>
        <v>0</v>
      </c>
      <c r="BC342" s="370">
        <f t="shared" ca="1" si="363"/>
        <v>3321360</v>
      </c>
      <c r="BD342" s="370">
        <f t="shared" ca="1" si="363"/>
        <v>0</v>
      </c>
      <c r="BE342" s="370">
        <f t="shared" ca="1" si="363"/>
        <v>0</v>
      </c>
      <c r="BF342" s="370">
        <f t="shared" ca="1" si="363"/>
        <v>0</v>
      </c>
      <c r="BG342" s="370">
        <f t="shared" ca="1" si="363"/>
        <v>0</v>
      </c>
      <c r="BH342" s="370">
        <f t="shared" ca="1" si="363"/>
        <v>0</v>
      </c>
      <c r="BI342" s="370">
        <f t="shared" ca="1" si="363"/>
        <v>0</v>
      </c>
      <c r="BJ342" s="370">
        <f t="shared" ca="1" si="363"/>
        <v>0</v>
      </c>
      <c r="BK342" s="370">
        <f t="shared" ca="1" si="363"/>
        <v>0</v>
      </c>
      <c r="BL342" s="370">
        <f t="shared" ca="1" si="363"/>
        <v>0</v>
      </c>
      <c r="BM342" s="370">
        <f t="shared" ca="1" si="363"/>
        <v>0</v>
      </c>
      <c r="BN342" s="370">
        <f t="shared" ca="1" si="363"/>
        <v>0</v>
      </c>
      <c r="BO342" s="370">
        <f t="shared" ca="1" si="363"/>
        <v>0</v>
      </c>
      <c r="BP342" s="370">
        <f t="shared" ca="1" si="363"/>
        <v>0</v>
      </c>
      <c r="BQ342" s="370">
        <f t="shared" ca="1" si="363"/>
        <v>0</v>
      </c>
      <c r="BR342" s="370">
        <f t="shared" ca="1" si="363"/>
        <v>0</v>
      </c>
      <c r="BS342" s="370">
        <f t="shared" ca="1" si="363"/>
        <v>0</v>
      </c>
      <c r="BT342" s="369">
        <f t="shared" ca="1" si="343"/>
        <v>15657840</v>
      </c>
    </row>
    <row r="343" spans="1:72">
      <c r="A343" s="70" t="s">
        <v>1323</v>
      </c>
      <c r="B343" s="660"/>
      <c r="C343" s="367" t="s">
        <v>858</v>
      </c>
      <c r="D343" s="367" t="s">
        <v>851</v>
      </c>
      <c r="E343" s="417" t="s">
        <v>857</v>
      </c>
      <c r="F343" s="401"/>
      <c r="G343" s="388">
        <f ca="1">VLOOKUP($C$343,[68]납품수량!$A$2:$AH$156,G$1+1,0)</f>
        <v>0</v>
      </c>
      <c r="H343" s="388">
        <f ca="1">VLOOKUP($C$343,[68]납품수량!$A$2:$AH$156,H$1+1,0)</f>
        <v>0</v>
      </c>
      <c r="I343" s="388">
        <f ca="1">VLOOKUP($C$343,[68]납품수량!$A$2:$AH$156,I$1+1,0)</f>
        <v>0</v>
      </c>
      <c r="J343" s="388">
        <f ca="1">VLOOKUP($C$343,[68]납품수량!$A$2:$AH$156,J$1+1,0)</f>
        <v>0</v>
      </c>
      <c r="K343" s="388">
        <f ca="1">VLOOKUP($C$343,[68]납품수량!$A$2:$AH$156,K$1+1,0)</f>
        <v>0</v>
      </c>
      <c r="L343" s="388">
        <f ca="1">VLOOKUP($C$343,[68]납품수량!$A$2:$AH$156,L$1+1,0)</f>
        <v>0</v>
      </c>
      <c r="M343" s="388">
        <f ca="1">VLOOKUP($C$343,[68]납품수량!$A$2:$AH$156,M$1+1,0)</f>
        <v>0</v>
      </c>
      <c r="N343" s="388">
        <f ca="1">VLOOKUP($C$343,[68]납품수량!$A$2:$AH$156,N$1+1,0)</f>
        <v>0</v>
      </c>
      <c r="O343" s="388">
        <f ca="1">VLOOKUP($C$343,[68]납품수량!$A$2:$AH$156,O$1+1,0)</f>
        <v>0</v>
      </c>
      <c r="P343" s="388">
        <f ca="1">VLOOKUP($C$343,[68]납품수량!$A$2:$AH$156,P$1+1,0)</f>
        <v>0</v>
      </c>
      <c r="Q343" s="388">
        <f ca="1">VLOOKUP($C$343,[68]납품수량!$A$2:$AH$156,Q$1+1,0)</f>
        <v>0</v>
      </c>
      <c r="R343" s="388">
        <f ca="1">VLOOKUP($C$343,[68]납품수량!$A$2:$AH$156,R$1+1,0)</f>
        <v>0</v>
      </c>
      <c r="S343" s="388">
        <f ca="1">VLOOKUP($C$343,[68]납품수량!$A$2:$AH$156,S$1+1,0)</f>
        <v>0</v>
      </c>
      <c r="T343" s="388">
        <f ca="1">VLOOKUP($C$343,[68]납품수량!$A$2:$AH$156,T$1+1,0)</f>
        <v>0</v>
      </c>
      <c r="U343" s="388">
        <f ca="1">VLOOKUP($C$343,[68]납품수량!$A$2:$AH$156,U$1+1,0)</f>
        <v>0</v>
      </c>
      <c r="V343" s="388">
        <f ca="1">VLOOKUP($C$343,[68]납품수량!$A$2:$AH$156,V$1+1,0)</f>
        <v>0</v>
      </c>
      <c r="W343" s="388">
        <f ca="1">VLOOKUP($C$343,[68]납품수량!$A$2:$AH$156,W$1+1,0)</f>
        <v>0</v>
      </c>
      <c r="X343" s="388">
        <f ca="1">VLOOKUP($C$343,[68]납품수량!$A$2:$AH$156,X$1+1,0)</f>
        <v>0</v>
      </c>
      <c r="Y343" s="388">
        <f ca="1">VLOOKUP($C$343,[68]납품수량!$A$2:$AH$156,Y$1+1,0)</f>
        <v>0</v>
      </c>
      <c r="Z343" s="388">
        <f ca="1">VLOOKUP($C$343,[68]납품수량!$A$2:$AH$156,Z$1+1,0)</f>
        <v>0</v>
      </c>
      <c r="AA343" s="388">
        <f ca="1">VLOOKUP($C$343,[68]납품수량!$A$2:$AH$156,AA$1+1,0)</f>
        <v>0</v>
      </c>
      <c r="AB343" s="388">
        <f ca="1">VLOOKUP($C$343,[68]납품수량!$A$2:$AH$156,AB$1+1,0)</f>
        <v>0</v>
      </c>
      <c r="AC343" s="388">
        <f ca="1">VLOOKUP($C$343,[68]납품수량!$A$2:$AH$156,AC$1+1,0)</f>
        <v>0</v>
      </c>
      <c r="AD343" s="388">
        <f ca="1">VLOOKUP($C$343,[68]납품수량!$A$2:$AH$156,AD$1+1,0)</f>
        <v>0</v>
      </c>
      <c r="AE343" s="388">
        <f ca="1">VLOOKUP($C$343,[68]납품수량!$A$2:$AH$156,AE$1+1,0)</f>
        <v>0</v>
      </c>
      <c r="AF343" s="388">
        <f ca="1">VLOOKUP($C$343,[68]납품수량!$A$2:$AH$156,AF$1+1,0)</f>
        <v>0</v>
      </c>
      <c r="AG343" s="388">
        <f ca="1">VLOOKUP($C$343,[68]납품수량!$A$2:$AH$156,AG$1+1,0)</f>
        <v>0</v>
      </c>
      <c r="AH343" s="388">
        <f ca="1">VLOOKUP($C$343,[68]납품수량!$A$2:$AH$156,AH$1+1,0)</f>
        <v>0</v>
      </c>
      <c r="AI343" s="388">
        <f ca="1">VLOOKUP($C$343,[68]납품수량!$A$2:$AH$156,AI$1+1,0)</f>
        <v>0</v>
      </c>
      <c r="AJ343" s="388">
        <f ca="1">VLOOKUP($C$343,[68]납품수량!$A$2:$AH$156,AJ$1+1,0)</f>
        <v>0</v>
      </c>
      <c r="AK343" s="388">
        <f ca="1">VLOOKUP($C$343,[68]납품수량!$A$2:$AH$156,AK$1+1,0)</f>
        <v>0</v>
      </c>
      <c r="AL343" s="388">
        <f t="shared" ca="1" si="346"/>
        <v>0</v>
      </c>
      <c r="AM343" s="389">
        <f t="shared" ca="1" si="341"/>
        <v>0</v>
      </c>
      <c r="AO343" s="370">
        <f t="shared" ref="AO343:BS343" ca="1" si="364">$F$343*G343</f>
        <v>0</v>
      </c>
      <c r="AP343" s="370">
        <f t="shared" ca="1" si="364"/>
        <v>0</v>
      </c>
      <c r="AQ343" s="370">
        <f t="shared" ca="1" si="364"/>
        <v>0</v>
      </c>
      <c r="AR343" s="370">
        <f t="shared" ca="1" si="364"/>
        <v>0</v>
      </c>
      <c r="AS343" s="370">
        <f t="shared" ca="1" si="364"/>
        <v>0</v>
      </c>
      <c r="AT343" s="370">
        <f t="shared" ca="1" si="364"/>
        <v>0</v>
      </c>
      <c r="AU343" s="370">
        <f t="shared" ca="1" si="364"/>
        <v>0</v>
      </c>
      <c r="AV343" s="370">
        <f t="shared" ca="1" si="364"/>
        <v>0</v>
      </c>
      <c r="AW343" s="370">
        <f t="shared" ca="1" si="364"/>
        <v>0</v>
      </c>
      <c r="AX343" s="370">
        <f t="shared" ca="1" si="364"/>
        <v>0</v>
      </c>
      <c r="AY343" s="370">
        <f t="shared" ca="1" si="364"/>
        <v>0</v>
      </c>
      <c r="AZ343" s="370">
        <f t="shared" ca="1" si="364"/>
        <v>0</v>
      </c>
      <c r="BA343" s="370">
        <f t="shared" ca="1" si="364"/>
        <v>0</v>
      </c>
      <c r="BB343" s="370">
        <f t="shared" ca="1" si="364"/>
        <v>0</v>
      </c>
      <c r="BC343" s="370">
        <f t="shared" ca="1" si="364"/>
        <v>0</v>
      </c>
      <c r="BD343" s="370">
        <f t="shared" ca="1" si="364"/>
        <v>0</v>
      </c>
      <c r="BE343" s="370">
        <f t="shared" ca="1" si="364"/>
        <v>0</v>
      </c>
      <c r="BF343" s="370">
        <f t="shared" ca="1" si="364"/>
        <v>0</v>
      </c>
      <c r="BG343" s="370">
        <f t="shared" ca="1" si="364"/>
        <v>0</v>
      </c>
      <c r="BH343" s="370">
        <f t="shared" ca="1" si="364"/>
        <v>0</v>
      </c>
      <c r="BI343" s="370">
        <f t="shared" ca="1" si="364"/>
        <v>0</v>
      </c>
      <c r="BJ343" s="370">
        <f t="shared" ca="1" si="364"/>
        <v>0</v>
      </c>
      <c r="BK343" s="370">
        <f t="shared" ca="1" si="364"/>
        <v>0</v>
      </c>
      <c r="BL343" s="370">
        <f t="shared" ca="1" si="364"/>
        <v>0</v>
      </c>
      <c r="BM343" s="370">
        <f t="shared" ca="1" si="364"/>
        <v>0</v>
      </c>
      <c r="BN343" s="370">
        <f t="shared" ca="1" si="364"/>
        <v>0</v>
      </c>
      <c r="BO343" s="370">
        <f t="shared" ca="1" si="364"/>
        <v>0</v>
      </c>
      <c r="BP343" s="370">
        <f t="shared" ca="1" si="364"/>
        <v>0</v>
      </c>
      <c r="BQ343" s="370">
        <f t="shared" ca="1" si="364"/>
        <v>0</v>
      </c>
      <c r="BR343" s="370">
        <f t="shared" ca="1" si="364"/>
        <v>0</v>
      </c>
      <c r="BS343" s="370">
        <f t="shared" ca="1" si="364"/>
        <v>0</v>
      </c>
      <c r="BT343" s="369">
        <f t="shared" ca="1" si="343"/>
        <v>0</v>
      </c>
    </row>
    <row r="344" spans="1:72">
      <c r="A344" s="70" t="s">
        <v>1323</v>
      </c>
      <c r="B344" s="660"/>
      <c r="C344" s="367" t="s">
        <v>1326</v>
      </c>
      <c r="D344" s="367" t="s">
        <v>851</v>
      </c>
      <c r="E344" s="417" t="s">
        <v>857</v>
      </c>
      <c r="F344" s="77">
        <f>VLOOKUP(C344,'[65]06월마감'!$A$1:$B$500,2,0)</f>
        <v>2391</v>
      </c>
      <c r="G344" s="388">
        <f ca="1">VLOOKUP($C$344,[68]납품수량!$A$2:$AH$156,G$1+1,0)</f>
        <v>0</v>
      </c>
      <c r="H344" s="388">
        <f ca="1">VLOOKUP($C$344,[68]납품수량!$A$2:$AH$156,H$1+1,0)</f>
        <v>210</v>
      </c>
      <c r="I344" s="388">
        <f ca="1">VLOOKUP($C$344,[68]납품수량!$A$2:$AH$156,I$1+1,0)</f>
        <v>315</v>
      </c>
      <c r="J344" s="388">
        <f ca="1">VLOOKUP($C$344,[68]납품수량!$A$2:$AH$156,J$1+1,0)</f>
        <v>210</v>
      </c>
      <c r="K344" s="388">
        <f ca="1">VLOOKUP($C$344,[68]납품수량!$A$2:$AH$156,K$1+1,0)</f>
        <v>0</v>
      </c>
      <c r="L344" s="388">
        <f ca="1">VLOOKUP($C$344,[68]납품수량!$A$2:$AH$156,L$1+1,0)</f>
        <v>0</v>
      </c>
      <c r="M344" s="388">
        <f ca="1">VLOOKUP($C$344,[68]납품수량!$A$2:$AH$156,M$1+1,0)</f>
        <v>0</v>
      </c>
      <c r="N344" s="388">
        <f ca="1">VLOOKUP($C$344,[68]납품수량!$A$2:$AH$156,N$1+1,0)</f>
        <v>0</v>
      </c>
      <c r="O344" s="388">
        <f ca="1">VLOOKUP($C$344,[68]납품수량!$A$2:$AH$156,O$1+1,0)</f>
        <v>210</v>
      </c>
      <c r="P344" s="388">
        <f ca="1">VLOOKUP($C$344,[68]납품수량!$A$2:$AH$156,P$1+1,0)</f>
        <v>210</v>
      </c>
      <c r="Q344" s="388">
        <f ca="1">VLOOKUP($C$344,[68]납품수량!$A$2:$AH$156,Q$1+1,0)</f>
        <v>210</v>
      </c>
      <c r="R344" s="388">
        <f ca="1">VLOOKUP($C$344,[68]납품수량!$A$2:$AH$156,R$1+1,0)</f>
        <v>210</v>
      </c>
      <c r="S344" s="388">
        <f ca="1">VLOOKUP($C$344,[68]납품수량!$A$2:$AH$156,S$1+1,0)</f>
        <v>0</v>
      </c>
      <c r="T344" s="388">
        <f ca="1">VLOOKUP($C$344,[68]납품수량!$A$2:$AH$156,T$1+1,0)</f>
        <v>0</v>
      </c>
      <c r="U344" s="388">
        <f ca="1">VLOOKUP($C$344,[68]납품수량!$A$2:$AH$156,U$1+1,0)</f>
        <v>210</v>
      </c>
      <c r="V344" s="388">
        <f ca="1">VLOOKUP($C$344,[68]납품수량!$A$2:$AH$156,V$1+1,0)</f>
        <v>0</v>
      </c>
      <c r="W344" s="388">
        <f ca="1">VLOOKUP($C$344,[68]납품수량!$A$2:$AH$156,W$1+1,0)</f>
        <v>0</v>
      </c>
      <c r="X344" s="388">
        <f ca="1">VLOOKUP($C$344,[68]납품수량!$A$2:$AH$156,X$1+1,0)</f>
        <v>0</v>
      </c>
      <c r="Y344" s="388">
        <f ca="1">VLOOKUP($C$344,[68]납품수량!$A$2:$AH$156,Y$1+1,0)</f>
        <v>0</v>
      </c>
      <c r="Z344" s="388">
        <f ca="1">VLOOKUP($C$344,[68]납품수량!$A$2:$AH$156,Z$1+1,0)</f>
        <v>0</v>
      </c>
      <c r="AA344" s="388">
        <f ca="1">VLOOKUP($C$344,[68]납품수량!$A$2:$AH$156,AA$1+1,0)</f>
        <v>0</v>
      </c>
      <c r="AB344" s="388">
        <f ca="1">VLOOKUP($C$344,[68]납품수량!$A$2:$AH$156,AB$1+1,0)</f>
        <v>0</v>
      </c>
      <c r="AC344" s="388">
        <f ca="1">VLOOKUP($C$344,[68]납품수량!$A$2:$AH$156,AC$1+1,0)</f>
        <v>0</v>
      </c>
      <c r="AD344" s="388">
        <f ca="1">VLOOKUP($C$344,[68]납품수량!$A$2:$AH$156,AD$1+1,0)</f>
        <v>0</v>
      </c>
      <c r="AE344" s="388">
        <f ca="1">VLOOKUP($C$344,[68]납품수량!$A$2:$AH$156,AE$1+1,0)</f>
        <v>0</v>
      </c>
      <c r="AF344" s="388">
        <f ca="1">VLOOKUP($C$344,[68]납품수량!$A$2:$AH$156,AF$1+1,0)</f>
        <v>0</v>
      </c>
      <c r="AG344" s="388">
        <f ca="1">VLOOKUP($C$344,[68]납품수량!$A$2:$AH$156,AG$1+1,0)</f>
        <v>0</v>
      </c>
      <c r="AH344" s="388">
        <f ca="1">VLOOKUP($C$344,[68]납품수량!$A$2:$AH$156,AH$1+1,0)</f>
        <v>0</v>
      </c>
      <c r="AI344" s="388">
        <f ca="1">VLOOKUP($C$344,[68]납품수량!$A$2:$AH$156,AI$1+1,0)</f>
        <v>0</v>
      </c>
      <c r="AJ344" s="388">
        <f ca="1">VLOOKUP($C$344,[68]납품수량!$A$2:$AH$156,AJ$1+1,0)</f>
        <v>0</v>
      </c>
      <c r="AK344" s="388">
        <f ca="1">VLOOKUP($C$344,[68]납품수량!$A$2:$AH$156,AK$1+1,0)</f>
        <v>0</v>
      </c>
      <c r="AL344" s="388">
        <f t="shared" ca="1" si="346"/>
        <v>1785</v>
      </c>
      <c r="AM344" s="389">
        <f t="shared" ca="1" si="341"/>
        <v>4267935</v>
      </c>
      <c r="AO344" s="370">
        <f t="shared" ref="AO344:BS344" ca="1" si="365">$F$344*G344</f>
        <v>0</v>
      </c>
      <c r="AP344" s="370">
        <f t="shared" ca="1" si="365"/>
        <v>502110</v>
      </c>
      <c r="AQ344" s="370">
        <f t="shared" ca="1" si="365"/>
        <v>753165</v>
      </c>
      <c r="AR344" s="370">
        <f t="shared" ca="1" si="365"/>
        <v>502110</v>
      </c>
      <c r="AS344" s="370">
        <f t="shared" ca="1" si="365"/>
        <v>0</v>
      </c>
      <c r="AT344" s="370">
        <f t="shared" ca="1" si="365"/>
        <v>0</v>
      </c>
      <c r="AU344" s="370">
        <f t="shared" ca="1" si="365"/>
        <v>0</v>
      </c>
      <c r="AV344" s="370">
        <f t="shared" ca="1" si="365"/>
        <v>0</v>
      </c>
      <c r="AW344" s="370">
        <f t="shared" ca="1" si="365"/>
        <v>502110</v>
      </c>
      <c r="AX344" s="370">
        <f t="shared" ca="1" si="365"/>
        <v>502110</v>
      </c>
      <c r="AY344" s="370">
        <f t="shared" ca="1" si="365"/>
        <v>502110</v>
      </c>
      <c r="AZ344" s="370">
        <f t="shared" ca="1" si="365"/>
        <v>502110</v>
      </c>
      <c r="BA344" s="370">
        <f t="shared" ca="1" si="365"/>
        <v>0</v>
      </c>
      <c r="BB344" s="370">
        <f t="shared" ca="1" si="365"/>
        <v>0</v>
      </c>
      <c r="BC344" s="370">
        <f t="shared" ca="1" si="365"/>
        <v>502110</v>
      </c>
      <c r="BD344" s="370">
        <f t="shared" ca="1" si="365"/>
        <v>0</v>
      </c>
      <c r="BE344" s="370">
        <f t="shared" ca="1" si="365"/>
        <v>0</v>
      </c>
      <c r="BF344" s="370">
        <f t="shared" ca="1" si="365"/>
        <v>0</v>
      </c>
      <c r="BG344" s="370">
        <f t="shared" ca="1" si="365"/>
        <v>0</v>
      </c>
      <c r="BH344" s="370">
        <f t="shared" ca="1" si="365"/>
        <v>0</v>
      </c>
      <c r="BI344" s="370">
        <f t="shared" ca="1" si="365"/>
        <v>0</v>
      </c>
      <c r="BJ344" s="370">
        <f t="shared" ca="1" si="365"/>
        <v>0</v>
      </c>
      <c r="BK344" s="370">
        <f t="shared" ca="1" si="365"/>
        <v>0</v>
      </c>
      <c r="BL344" s="370">
        <f t="shared" ca="1" si="365"/>
        <v>0</v>
      </c>
      <c r="BM344" s="370">
        <f t="shared" ca="1" si="365"/>
        <v>0</v>
      </c>
      <c r="BN344" s="370">
        <f t="shared" ca="1" si="365"/>
        <v>0</v>
      </c>
      <c r="BO344" s="370">
        <f t="shared" ca="1" si="365"/>
        <v>0</v>
      </c>
      <c r="BP344" s="370">
        <f t="shared" ca="1" si="365"/>
        <v>0</v>
      </c>
      <c r="BQ344" s="370">
        <f t="shared" ca="1" si="365"/>
        <v>0</v>
      </c>
      <c r="BR344" s="370">
        <f t="shared" ca="1" si="365"/>
        <v>0</v>
      </c>
      <c r="BS344" s="370">
        <f t="shared" ca="1" si="365"/>
        <v>0</v>
      </c>
      <c r="BT344" s="369">
        <f t="shared" ca="1" si="343"/>
        <v>4267935</v>
      </c>
    </row>
    <row r="345" spans="1:72">
      <c r="A345" s="70" t="s">
        <v>1323</v>
      </c>
      <c r="B345" s="660"/>
      <c r="C345" s="367" t="s">
        <v>1327</v>
      </c>
      <c r="D345" s="367" t="s">
        <v>856</v>
      </c>
      <c r="E345" s="417" t="s">
        <v>855</v>
      </c>
      <c r="F345" s="77">
        <f>VLOOKUP(C345,'[65]06월마감'!$A$1:$B$500,2,0)</f>
        <v>8827</v>
      </c>
      <c r="G345" s="388">
        <f ca="1">VLOOKUP($C$345,[68]납품수량!$A$2:$AH$156,G$1+1,0)</f>
        <v>0</v>
      </c>
      <c r="H345" s="388">
        <f ca="1">VLOOKUP($C$345,[68]납품수량!$A$2:$AH$156,H$1+1,0)</f>
        <v>0</v>
      </c>
      <c r="I345" s="388">
        <f ca="1">VLOOKUP($C$345,[68]납품수량!$A$2:$AH$156,I$1+1,0)</f>
        <v>0</v>
      </c>
      <c r="J345" s="388">
        <f ca="1">VLOOKUP($C$345,[68]납품수량!$A$2:$AH$156,J$1+1,0)</f>
        <v>0</v>
      </c>
      <c r="K345" s="388">
        <f ca="1">VLOOKUP($C$345,[68]납품수량!$A$2:$AH$156,K$1+1,0)</f>
        <v>0</v>
      </c>
      <c r="L345" s="388">
        <f ca="1">VLOOKUP($C$345,[68]납품수량!$A$2:$AH$156,L$1+1,0)</f>
        <v>0</v>
      </c>
      <c r="M345" s="388">
        <f ca="1">VLOOKUP($C$345,[68]납품수량!$A$2:$AH$156,M$1+1,0)</f>
        <v>0</v>
      </c>
      <c r="N345" s="388">
        <f ca="1">VLOOKUP($C$345,[68]납품수량!$A$2:$AH$156,N$1+1,0)</f>
        <v>0</v>
      </c>
      <c r="O345" s="388">
        <f ca="1">VLOOKUP($C$345,[68]납품수량!$A$2:$AH$156,O$1+1,0)</f>
        <v>0</v>
      </c>
      <c r="P345" s="388">
        <f ca="1">VLOOKUP($C$345,[68]납품수량!$A$2:$AH$156,P$1+1,0)</f>
        <v>0</v>
      </c>
      <c r="Q345" s="388">
        <f ca="1">VLOOKUP($C$345,[68]납품수량!$A$2:$AH$156,Q$1+1,0)</f>
        <v>0</v>
      </c>
      <c r="R345" s="388">
        <f ca="1">VLOOKUP($C$345,[68]납품수량!$A$2:$AH$156,R$1+1,0)</f>
        <v>60</v>
      </c>
      <c r="S345" s="388">
        <f ca="1">VLOOKUP($C$345,[68]납품수량!$A$2:$AH$156,S$1+1,0)</f>
        <v>0</v>
      </c>
      <c r="T345" s="388">
        <f ca="1">VLOOKUP($C$345,[68]납품수량!$A$2:$AH$156,T$1+1,0)</f>
        <v>0</v>
      </c>
      <c r="U345" s="388">
        <f ca="1">VLOOKUP($C$345,[68]납품수량!$A$2:$AH$156,U$1+1,0)</f>
        <v>0</v>
      </c>
      <c r="V345" s="388">
        <f ca="1">VLOOKUP($C$345,[68]납품수량!$A$2:$AH$156,V$1+1,0)</f>
        <v>0</v>
      </c>
      <c r="W345" s="388">
        <f ca="1">VLOOKUP($C$345,[68]납품수량!$A$2:$AH$156,W$1+1,0)</f>
        <v>0</v>
      </c>
      <c r="X345" s="388">
        <f ca="1">VLOOKUP($C$345,[68]납품수량!$A$2:$AH$156,X$1+1,0)</f>
        <v>0</v>
      </c>
      <c r="Y345" s="388">
        <f ca="1">VLOOKUP($C$345,[68]납품수량!$A$2:$AH$156,Y$1+1,0)</f>
        <v>0</v>
      </c>
      <c r="Z345" s="388">
        <f ca="1">VLOOKUP($C$345,[68]납품수량!$A$2:$AH$156,Z$1+1,0)</f>
        <v>0</v>
      </c>
      <c r="AA345" s="388">
        <f ca="1">VLOOKUP($C$345,[68]납품수량!$A$2:$AH$156,AA$1+1,0)</f>
        <v>0</v>
      </c>
      <c r="AB345" s="388">
        <f ca="1">VLOOKUP($C$345,[68]납품수량!$A$2:$AH$156,AB$1+1,0)</f>
        <v>0</v>
      </c>
      <c r="AC345" s="388">
        <f ca="1">VLOOKUP($C$345,[68]납품수량!$A$2:$AH$156,AC$1+1,0)</f>
        <v>0</v>
      </c>
      <c r="AD345" s="388">
        <f ca="1">VLOOKUP($C$345,[68]납품수량!$A$2:$AH$156,AD$1+1,0)</f>
        <v>0</v>
      </c>
      <c r="AE345" s="388">
        <f ca="1">VLOOKUP($C$345,[68]납품수량!$A$2:$AH$156,AE$1+1,0)</f>
        <v>0</v>
      </c>
      <c r="AF345" s="388">
        <f ca="1">VLOOKUP($C$345,[68]납품수량!$A$2:$AH$156,AF$1+1,0)</f>
        <v>0</v>
      </c>
      <c r="AG345" s="388">
        <f ca="1">VLOOKUP($C$345,[68]납품수량!$A$2:$AH$156,AG$1+1,0)</f>
        <v>0</v>
      </c>
      <c r="AH345" s="388">
        <f ca="1">VLOOKUP($C$345,[68]납품수량!$A$2:$AH$156,AH$1+1,0)</f>
        <v>0</v>
      </c>
      <c r="AI345" s="388">
        <f ca="1">VLOOKUP($C$345,[68]납품수량!$A$2:$AH$156,AI$1+1,0)</f>
        <v>0</v>
      </c>
      <c r="AJ345" s="388">
        <f ca="1">VLOOKUP($C$345,[68]납품수량!$A$2:$AH$156,AJ$1+1,0)</f>
        <v>0</v>
      </c>
      <c r="AK345" s="388">
        <f ca="1">VLOOKUP($C$345,[68]납품수량!$A$2:$AH$156,AK$1+1,0)</f>
        <v>0</v>
      </c>
      <c r="AL345" s="388">
        <f t="shared" ca="1" si="346"/>
        <v>60</v>
      </c>
      <c r="AM345" s="389">
        <f t="shared" ca="1" si="341"/>
        <v>529620</v>
      </c>
      <c r="AO345" s="370">
        <f t="shared" ref="AO345:BS345" ca="1" si="366">$F$345*G345</f>
        <v>0</v>
      </c>
      <c r="AP345" s="370">
        <f t="shared" ca="1" si="366"/>
        <v>0</v>
      </c>
      <c r="AQ345" s="370">
        <f t="shared" ca="1" si="366"/>
        <v>0</v>
      </c>
      <c r="AR345" s="370">
        <f t="shared" ca="1" si="366"/>
        <v>0</v>
      </c>
      <c r="AS345" s="370">
        <f t="shared" ca="1" si="366"/>
        <v>0</v>
      </c>
      <c r="AT345" s="370">
        <f t="shared" ca="1" si="366"/>
        <v>0</v>
      </c>
      <c r="AU345" s="370">
        <f t="shared" ca="1" si="366"/>
        <v>0</v>
      </c>
      <c r="AV345" s="370">
        <f t="shared" ca="1" si="366"/>
        <v>0</v>
      </c>
      <c r="AW345" s="370">
        <f t="shared" ca="1" si="366"/>
        <v>0</v>
      </c>
      <c r="AX345" s="370">
        <f t="shared" ca="1" si="366"/>
        <v>0</v>
      </c>
      <c r="AY345" s="370">
        <f t="shared" ca="1" si="366"/>
        <v>0</v>
      </c>
      <c r="AZ345" s="370">
        <f t="shared" ca="1" si="366"/>
        <v>529620</v>
      </c>
      <c r="BA345" s="370">
        <f t="shared" ca="1" si="366"/>
        <v>0</v>
      </c>
      <c r="BB345" s="370">
        <f t="shared" ca="1" si="366"/>
        <v>0</v>
      </c>
      <c r="BC345" s="370">
        <f t="shared" ca="1" si="366"/>
        <v>0</v>
      </c>
      <c r="BD345" s="370">
        <f t="shared" ca="1" si="366"/>
        <v>0</v>
      </c>
      <c r="BE345" s="370">
        <f t="shared" ca="1" si="366"/>
        <v>0</v>
      </c>
      <c r="BF345" s="370">
        <f t="shared" ca="1" si="366"/>
        <v>0</v>
      </c>
      <c r="BG345" s="370">
        <f t="shared" ca="1" si="366"/>
        <v>0</v>
      </c>
      <c r="BH345" s="370">
        <f t="shared" ca="1" si="366"/>
        <v>0</v>
      </c>
      <c r="BI345" s="370">
        <f t="shared" ca="1" si="366"/>
        <v>0</v>
      </c>
      <c r="BJ345" s="370">
        <f t="shared" ca="1" si="366"/>
        <v>0</v>
      </c>
      <c r="BK345" s="370">
        <f t="shared" ca="1" si="366"/>
        <v>0</v>
      </c>
      <c r="BL345" s="370">
        <f t="shared" ca="1" si="366"/>
        <v>0</v>
      </c>
      <c r="BM345" s="370">
        <f t="shared" ca="1" si="366"/>
        <v>0</v>
      </c>
      <c r="BN345" s="370">
        <f t="shared" ca="1" si="366"/>
        <v>0</v>
      </c>
      <c r="BO345" s="370">
        <f t="shared" ca="1" si="366"/>
        <v>0</v>
      </c>
      <c r="BP345" s="370">
        <f t="shared" ca="1" si="366"/>
        <v>0</v>
      </c>
      <c r="BQ345" s="370">
        <f t="shared" ca="1" si="366"/>
        <v>0</v>
      </c>
      <c r="BR345" s="370">
        <f t="shared" ca="1" si="366"/>
        <v>0</v>
      </c>
      <c r="BS345" s="370">
        <f t="shared" ca="1" si="366"/>
        <v>0</v>
      </c>
      <c r="BT345" s="369">
        <f t="shared" ca="1" si="343"/>
        <v>529620</v>
      </c>
    </row>
    <row r="346" spans="1:72">
      <c r="A346" s="70" t="s">
        <v>1323</v>
      </c>
      <c r="B346" s="660"/>
      <c r="C346" s="367" t="s">
        <v>854</v>
      </c>
      <c r="D346" s="367" t="s">
        <v>853</v>
      </c>
      <c r="E346" s="417" t="s">
        <v>852</v>
      </c>
      <c r="F346" s="77">
        <f>VLOOKUP(C346,'[65]06월마감'!$A$1:$B$500,2,0)</f>
        <v>7302</v>
      </c>
      <c r="G346" s="388">
        <f ca="1">VLOOKUP($C$346,[68]납품수량!$A$2:$AH$156,G$1+1,0)</f>
        <v>0</v>
      </c>
      <c r="H346" s="388">
        <f ca="1">VLOOKUP($C$346,[68]납품수량!$A$2:$AH$156,H$1+1,0)</f>
        <v>0</v>
      </c>
      <c r="I346" s="388">
        <f ca="1">VLOOKUP($C$346,[68]납품수량!$A$2:$AH$156,I$1+1,0)</f>
        <v>0</v>
      </c>
      <c r="J346" s="388">
        <f ca="1">VLOOKUP($C$346,[68]납품수량!$A$2:$AH$156,J$1+1,0)</f>
        <v>0</v>
      </c>
      <c r="K346" s="388">
        <f ca="1">VLOOKUP($C$346,[68]납품수량!$A$2:$AH$156,K$1+1,0)</f>
        <v>0</v>
      </c>
      <c r="L346" s="388">
        <f ca="1">VLOOKUP($C$346,[68]납품수량!$A$2:$AH$156,L$1+1,0)</f>
        <v>0</v>
      </c>
      <c r="M346" s="388">
        <f ca="1">VLOOKUP($C$346,[68]납품수량!$A$2:$AH$156,M$1+1,0)</f>
        <v>0</v>
      </c>
      <c r="N346" s="388">
        <f ca="1">VLOOKUP($C$346,[68]납품수량!$A$2:$AH$156,N$1+1,0)</f>
        <v>0</v>
      </c>
      <c r="O346" s="388">
        <f ca="1">VLOOKUP($C$346,[68]납품수량!$A$2:$AH$156,O$1+1,0)</f>
        <v>0</v>
      </c>
      <c r="P346" s="388">
        <f ca="1">VLOOKUP($C$346,[68]납품수량!$A$2:$AH$156,P$1+1,0)</f>
        <v>0</v>
      </c>
      <c r="Q346" s="388">
        <f ca="1">VLOOKUP($C$346,[68]납품수량!$A$2:$AH$156,Q$1+1,0)</f>
        <v>0</v>
      </c>
      <c r="R346" s="388">
        <f ca="1">VLOOKUP($C$346,[68]납품수량!$A$2:$AH$156,R$1+1,0)</f>
        <v>0</v>
      </c>
      <c r="S346" s="388">
        <f ca="1">VLOOKUP($C$346,[68]납품수량!$A$2:$AH$156,S$1+1,0)</f>
        <v>0</v>
      </c>
      <c r="T346" s="388">
        <f ca="1">VLOOKUP($C$346,[68]납품수량!$A$2:$AH$156,T$1+1,0)</f>
        <v>0</v>
      </c>
      <c r="U346" s="388">
        <f ca="1">VLOOKUP($C$346,[68]납품수량!$A$2:$AH$156,U$1+1,0)</f>
        <v>0</v>
      </c>
      <c r="V346" s="388">
        <f ca="1">VLOOKUP($C$346,[68]납품수량!$A$2:$AH$156,V$1+1,0)</f>
        <v>0</v>
      </c>
      <c r="W346" s="388">
        <f ca="1">VLOOKUP($C$346,[68]납품수량!$A$2:$AH$156,W$1+1,0)</f>
        <v>0</v>
      </c>
      <c r="X346" s="388">
        <f ca="1">VLOOKUP($C$346,[68]납품수량!$A$2:$AH$156,X$1+1,0)</f>
        <v>0</v>
      </c>
      <c r="Y346" s="388">
        <f ca="1">VLOOKUP($C$346,[68]납품수량!$A$2:$AH$156,Y$1+1,0)</f>
        <v>0</v>
      </c>
      <c r="Z346" s="388">
        <f ca="1">VLOOKUP($C$346,[68]납품수량!$A$2:$AH$156,Z$1+1,0)</f>
        <v>0</v>
      </c>
      <c r="AA346" s="388">
        <f ca="1">VLOOKUP($C$346,[68]납품수량!$A$2:$AH$156,AA$1+1,0)</f>
        <v>0</v>
      </c>
      <c r="AB346" s="388">
        <f ca="1">VLOOKUP($C$346,[68]납품수량!$A$2:$AH$156,AB$1+1,0)</f>
        <v>0</v>
      </c>
      <c r="AC346" s="388">
        <f ca="1">VLOOKUP($C$346,[68]납품수량!$A$2:$AH$156,AC$1+1,0)</f>
        <v>0</v>
      </c>
      <c r="AD346" s="388">
        <f ca="1">VLOOKUP($C$346,[68]납품수량!$A$2:$AH$156,AD$1+1,0)</f>
        <v>0</v>
      </c>
      <c r="AE346" s="388">
        <f ca="1">VLOOKUP($C$346,[68]납품수량!$A$2:$AH$156,AE$1+1,0)</f>
        <v>0</v>
      </c>
      <c r="AF346" s="388">
        <f ca="1">VLOOKUP($C$346,[68]납품수량!$A$2:$AH$156,AF$1+1,0)</f>
        <v>0</v>
      </c>
      <c r="AG346" s="388">
        <f ca="1">VLOOKUP($C$346,[68]납품수량!$A$2:$AH$156,AG$1+1,0)</f>
        <v>0</v>
      </c>
      <c r="AH346" s="388">
        <f ca="1">VLOOKUP($C$346,[68]납품수량!$A$2:$AH$156,AH$1+1,0)</f>
        <v>0</v>
      </c>
      <c r="AI346" s="388">
        <f ca="1">VLOOKUP($C$346,[68]납품수량!$A$2:$AH$156,AI$1+1,0)</f>
        <v>0</v>
      </c>
      <c r="AJ346" s="388">
        <f ca="1">VLOOKUP($C$346,[68]납품수량!$A$2:$AH$156,AJ$1+1,0)</f>
        <v>0</v>
      </c>
      <c r="AK346" s="388">
        <f ca="1">VLOOKUP($C$346,[68]납품수량!$A$2:$AH$156,AK$1+1,0)</f>
        <v>0</v>
      </c>
      <c r="AL346" s="388">
        <f t="shared" ca="1" si="346"/>
        <v>0</v>
      </c>
      <c r="AM346" s="389">
        <f t="shared" ca="1" si="341"/>
        <v>0</v>
      </c>
      <c r="AO346" s="370">
        <f t="shared" ref="AO346:BS346" ca="1" si="367">$F$346*G346</f>
        <v>0</v>
      </c>
      <c r="AP346" s="370">
        <f t="shared" ca="1" si="367"/>
        <v>0</v>
      </c>
      <c r="AQ346" s="370">
        <f t="shared" ca="1" si="367"/>
        <v>0</v>
      </c>
      <c r="AR346" s="370">
        <f t="shared" ca="1" si="367"/>
        <v>0</v>
      </c>
      <c r="AS346" s="370">
        <f t="shared" ca="1" si="367"/>
        <v>0</v>
      </c>
      <c r="AT346" s="370">
        <f t="shared" ca="1" si="367"/>
        <v>0</v>
      </c>
      <c r="AU346" s="370">
        <f t="shared" ca="1" si="367"/>
        <v>0</v>
      </c>
      <c r="AV346" s="370">
        <f t="shared" ca="1" si="367"/>
        <v>0</v>
      </c>
      <c r="AW346" s="370">
        <f t="shared" ca="1" si="367"/>
        <v>0</v>
      </c>
      <c r="AX346" s="370">
        <f t="shared" ca="1" si="367"/>
        <v>0</v>
      </c>
      <c r="AY346" s="370">
        <f t="shared" ca="1" si="367"/>
        <v>0</v>
      </c>
      <c r="AZ346" s="370">
        <f t="shared" ca="1" si="367"/>
        <v>0</v>
      </c>
      <c r="BA346" s="370">
        <f t="shared" ca="1" si="367"/>
        <v>0</v>
      </c>
      <c r="BB346" s="370">
        <f t="shared" ca="1" si="367"/>
        <v>0</v>
      </c>
      <c r="BC346" s="370">
        <f t="shared" ca="1" si="367"/>
        <v>0</v>
      </c>
      <c r="BD346" s="370">
        <f t="shared" ca="1" si="367"/>
        <v>0</v>
      </c>
      <c r="BE346" s="370">
        <f t="shared" ca="1" si="367"/>
        <v>0</v>
      </c>
      <c r="BF346" s="370">
        <f t="shared" ca="1" si="367"/>
        <v>0</v>
      </c>
      <c r="BG346" s="370">
        <f t="shared" ca="1" si="367"/>
        <v>0</v>
      </c>
      <c r="BH346" s="370">
        <f t="shared" ca="1" si="367"/>
        <v>0</v>
      </c>
      <c r="BI346" s="370">
        <f t="shared" ca="1" si="367"/>
        <v>0</v>
      </c>
      <c r="BJ346" s="370">
        <f t="shared" ca="1" si="367"/>
        <v>0</v>
      </c>
      <c r="BK346" s="370">
        <f t="shared" ca="1" si="367"/>
        <v>0</v>
      </c>
      <c r="BL346" s="370">
        <f t="shared" ca="1" si="367"/>
        <v>0</v>
      </c>
      <c r="BM346" s="370">
        <f t="shared" ca="1" si="367"/>
        <v>0</v>
      </c>
      <c r="BN346" s="370">
        <f t="shared" ca="1" si="367"/>
        <v>0</v>
      </c>
      <c r="BO346" s="370">
        <f t="shared" ca="1" si="367"/>
        <v>0</v>
      </c>
      <c r="BP346" s="370">
        <f t="shared" ca="1" si="367"/>
        <v>0</v>
      </c>
      <c r="BQ346" s="370">
        <f t="shared" ca="1" si="367"/>
        <v>0</v>
      </c>
      <c r="BR346" s="370">
        <f t="shared" ca="1" si="367"/>
        <v>0</v>
      </c>
      <c r="BS346" s="370">
        <f t="shared" ca="1" si="367"/>
        <v>0</v>
      </c>
      <c r="BT346" s="369">
        <f t="shared" ca="1" si="343"/>
        <v>0</v>
      </c>
    </row>
    <row r="347" spans="1:72">
      <c r="A347" s="70" t="s">
        <v>1323</v>
      </c>
      <c r="B347" s="660"/>
      <c r="C347" s="367" t="s">
        <v>622</v>
      </c>
      <c r="D347" s="367" t="s">
        <v>851</v>
      </c>
      <c r="E347" s="417" t="s">
        <v>792</v>
      </c>
      <c r="F347" s="401"/>
      <c r="G347" s="388">
        <f ca="1">VLOOKUP($C$347,[68]납품수량!$A$2:$AH$156,G$1+1,0)</f>
        <v>0</v>
      </c>
      <c r="H347" s="388">
        <f ca="1">VLOOKUP($C$347,[68]납품수량!$A$2:$AH$156,H$1+1,0)</f>
        <v>0</v>
      </c>
      <c r="I347" s="388">
        <f ca="1">VLOOKUP($C$347,[68]납품수량!$A$2:$AH$156,I$1+1,0)</f>
        <v>0</v>
      </c>
      <c r="J347" s="388">
        <f ca="1">VLOOKUP($C$347,[68]납품수량!$A$2:$AH$156,J$1+1,0)</f>
        <v>0</v>
      </c>
      <c r="K347" s="388">
        <f ca="1">VLOOKUP($C$347,[68]납품수량!$A$2:$AH$156,K$1+1,0)</f>
        <v>0</v>
      </c>
      <c r="L347" s="388">
        <f ca="1">VLOOKUP($C$347,[68]납품수량!$A$2:$AH$156,L$1+1,0)</f>
        <v>0</v>
      </c>
      <c r="M347" s="388">
        <f ca="1">VLOOKUP($C$347,[68]납품수량!$A$2:$AH$156,M$1+1,0)</f>
        <v>0</v>
      </c>
      <c r="N347" s="388">
        <f ca="1">VLOOKUP($C$347,[68]납품수량!$A$2:$AH$156,N$1+1,0)</f>
        <v>0</v>
      </c>
      <c r="O347" s="388">
        <f ca="1">VLOOKUP($C$347,[68]납품수량!$A$2:$AH$156,O$1+1,0)</f>
        <v>0</v>
      </c>
      <c r="P347" s="388">
        <f ca="1">VLOOKUP($C$347,[68]납품수량!$A$2:$AH$156,P$1+1,0)</f>
        <v>0</v>
      </c>
      <c r="Q347" s="388">
        <f ca="1">VLOOKUP($C$347,[68]납품수량!$A$2:$AH$156,Q$1+1,0)</f>
        <v>0</v>
      </c>
      <c r="R347" s="388">
        <f ca="1">VLOOKUP($C$347,[68]납품수량!$A$2:$AH$156,R$1+1,0)</f>
        <v>0</v>
      </c>
      <c r="S347" s="388">
        <f ca="1">VLOOKUP($C$347,[68]납품수량!$A$2:$AH$156,S$1+1,0)</f>
        <v>0</v>
      </c>
      <c r="T347" s="388">
        <f ca="1">VLOOKUP($C$347,[68]납품수량!$A$2:$AH$156,T$1+1,0)</f>
        <v>0</v>
      </c>
      <c r="U347" s="388">
        <f ca="1">VLOOKUP($C$347,[68]납품수량!$A$2:$AH$156,U$1+1,0)</f>
        <v>0</v>
      </c>
      <c r="V347" s="388">
        <f ca="1">VLOOKUP($C$347,[68]납품수량!$A$2:$AH$156,V$1+1,0)</f>
        <v>0</v>
      </c>
      <c r="W347" s="388">
        <f ca="1">VLOOKUP($C$347,[68]납품수량!$A$2:$AH$156,W$1+1,0)</f>
        <v>0</v>
      </c>
      <c r="X347" s="388">
        <f ca="1">VLOOKUP($C$347,[68]납품수량!$A$2:$AH$156,X$1+1,0)</f>
        <v>0</v>
      </c>
      <c r="Y347" s="388">
        <f ca="1">VLOOKUP($C$347,[68]납품수량!$A$2:$AH$156,Y$1+1,0)</f>
        <v>0</v>
      </c>
      <c r="Z347" s="388">
        <f ca="1">VLOOKUP($C$347,[68]납품수량!$A$2:$AH$156,Z$1+1,0)</f>
        <v>0</v>
      </c>
      <c r="AA347" s="388">
        <f ca="1">VLOOKUP($C$347,[68]납품수량!$A$2:$AH$156,AA$1+1,0)</f>
        <v>0</v>
      </c>
      <c r="AB347" s="388">
        <f ca="1">VLOOKUP($C$347,[68]납품수량!$A$2:$AH$156,AB$1+1,0)</f>
        <v>0</v>
      </c>
      <c r="AC347" s="388">
        <f ca="1">VLOOKUP($C$347,[68]납품수량!$A$2:$AH$156,AC$1+1,0)</f>
        <v>0</v>
      </c>
      <c r="AD347" s="388">
        <f ca="1">VLOOKUP($C$347,[68]납품수량!$A$2:$AH$156,AD$1+1,0)</f>
        <v>0</v>
      </c>
      <c r="AE347" s="388">
        <f ca="1">VLOOKUP($C$347,[68]납품수량!$A$2:$AH$156,AE$1+1,0)</f>
        <v>0</v>
      </c>
      <c r="AF347" s="388">
        <f ca="1">VLOOKUP($C$347,[68]납품수량!$A$2:$AH$156,AF$1+1,0)</f>
        <v>0</v>
      </c>
      <c r="AG347" s="388">
        <f ca="1">VLOOKUP($C$347,[68]납품수량!$A$2:$AH$156,AG$1+1,0)</f>
        <v>0</v>
      </c>
      <c r="AH347" s="388">
        <f ca="1">VLOOKUP($C$347,[68]납품수량!$A$2:$AH$156,AH$1+1,0)</f>
        <v>0</v>
      </c>
      <c r="AI347" s="388">
        <f ca="1">VLOOKUP($C$347,[68]납품수량!$A$2:$AH$156,AI$1+1,0)</f>
        <v>0</v>
      </c>
      <c r="AJ347" s="388">
        <f ca="1">VLOOKUP($C$347,[68]납품수량!$A$2:$AH$156,AJ$1+1,0)</f>
        <v>0</v>
      </c>
      <c r="AK347" s="388">
        <f ca="1">VLOOKUP($C$347,[68]납품수량!$A$2:$AH$156,AK$1+1,0)</f>
        <v>0</v>
      </c>
      <c r="AL347" s="388">
        <f t="shared" ca="1" si="346"/>
        <v>0</v>
      </c>
      <c r="AM347" s="389">
        <f t="shared" ca="1" si="341"/>
        <v>0</v>
      </c>
      <c r="AO347" s="370">
        <f t="shared" ref="AO347:BS347" ca="1" si="368">$F$347*G347</f>
        <v>0</v>
      </c>
      <c r="AP347" s="370">
        <f t="shared" ca="1" si="368"/>
        <v>0</v>
      </c>
      <c r="AQ347" s="370">
        <f t="shared" ca="1" si="368"/>
        <v>0</v>
      </c>
      <c r="AR347" s="370">
        <f t="shared" ca="1" si="368"/>
        <v>0</v>
      </c>
      <c r="AS347" s="370">
        <f t="shared" ca="1" si="368"/>
        <v>0</v>
      </c>
      <c r="AT347" s="370">
        <f t="shared" ca="1" si="368"/>
        <v>0</v>
      </c>
      <c r="AU347" s="370">
        <f t="shared" ca="1" si="368"/>
        <v>0</v>
      </c>
      <c r="AV347" s="370">
        <f t="shared" ca="1" si="368"/>
        <v>0</v>
      </c>
      <c r="AW347" s="370">
        <f t="shared" ca="1" si="368"/>
        <v>0</v>
      </c>
      <c r="AX347" s="370">
        <f t="shared" ca="1" si="368"/>
        <v>0</v>
      </c>
      <c r="AY347" s="370">
        <f t="shared" ca="1" si="368"/>
        <v>0</v>
      </c>
      <c r="AZ347" s="370">
        <f t="shared" ca="1" si="368"/>
        <v>0</v>
      </c>
      <c r="BA347" s="370">
        <f t="shared" ca="1" si="368"/>
        <v>0</v>
      </c>
      <c r="BB347" s="370">
        <f t="shared" ca="1" si="368"/>
        <v>0</v>
      </c>
      <c r="BC347" s="370">
        <f t="shared" ca="1" si="368"/>
        <v>0</v>
      </c>
      <c r="BD347" s="370">
        <f t="shared" ca="1" si="368"/>
        <v>0</v>
      </c>
      <c r="BE347" s="370">
        <f t="shared" ca="1" si="368"/>
        <v>0</v>
      </c>
      <c r="BF347" s="370">
        <f t="shared" ca="1" si="368"/>
        <v>0</v>
      </c>
      <c r="BG347" s="370">
        <f t="shared" ca="1" si="368"/>
        <v>0</v>
      </c>
      <c r="BH347" s="370">
        <f t="shared" ca="1" si="368"/>
        <v>0</v>
      </c>
      <c r="BI347" s="370">
        <f t="shared" ca="1" si="368"/>
        <v>0</v>
      </c>
      <c r="BJ347" s="370">
        <f t="shared" ca="1" si="368"/>
        <v>0</v>
      </c>
      <c r="BK347" s="370">
        <f t="shared" ca="1" si="368"/>
        <v>0</v>
      </c>
      <c r="BL347" s="370">
        <f t="shared" ca="1" si="368"/>
        <v>0</v>
      </c>
      <c r="BM347" s="370">
        <f t="shared" ca="1" si="368"/>
        <v>0</v>
      </c>
      <c r="BN347" s="370">
        <f t="shared" ca="1" si="368"/>
        <v>0</v>
      </c>
      <c r="BO347" s="370">
        <f t="shared" ca="1" si="368"/>
        <v>0</v>
      </c>
      <c r="BP347" s="370">
        <f t="shared" ca="1" si="368"/>
        <v>0</v>
      </c>
      <c r="BQ347" s="370">
        <f t="shared" ca="1" si="368"/>
        <v>0</v>
      </c>
      <c r="BR347" s="370">
        <f t="shared" ca="1" si="368"/>
        <v>0</v>
      </c>
      <c r="BS347" s="370">
        <f t="shared" ca="1" si="368"/>
        <v>0</v>
      </c>
      <c r="BT347" s="369">
        <f t="shared" ca="1" si="343"/>
        <v>0</v>
      </c>
    </row>
    <row r="348" spans="1:72">
      <c r="A348" s="70" t="s">
        <v>1323</v>
      </c>
      <c r="B348" s="660"/>
      <c r="C348" s="367" t="s">
        <v>623</v>
      </c>
      <c r="D348" s="367" t="s">
        <v>851</v>
      </c>
      <c r="E348" s="417" t="s">
        <v>792</v>
      </c>
      <c r="F348" s="77">
        <f>VLOOKUP(C348,'[65]06월마감'!$A$1:$B$500,2,0)</f>
        <v>2540</v>
      </c>
      <c r="G348" s="388">
        <f ca="1">VLOOKUP($C$348,[68]납품수량!$A$2:$AH$156,G$1+1,0)</f>
        <v>0</v>
      </c>
      <c r="H348" s="388">
        <f ca="1">VLOOKUP($C$348,[68]납품수량!$A$2:$AH$156,H$1+1,0)</f>
        <v>0</v>
      </c>
      <c r="I348" s="388">
        <f ca="1">VLOOKUP($C$348,[68]납품수량!$A$2:$AH$156,I$1+1,0)</f>
        <v>0</v>
      </c>
      <c r="J348" s="388">
        <f ca="1">VLOOKUP($C$348,[68]납품수량!$A$2:$AH$156,J$1+1,0)</f>
        <v>0</v>
      </c>
      <c r="K348" s="388">
        <f ca="1">VLOOKUP($C$348,[68]납품수량!$A$2:$AH$156,K$1+1,0)</f>
        <v>0</v>
      </c>
      <c r="L348" s="388">
        <f ca="1">VLOOKUP($C$348,[68]납품수량!$A$2:$AH$156,L$1+1,0)</f>
        <v>0</v>
      </c>
      <c r="M348" s="388">
        <f ca="1">VLOOKUP($C$348,[68]납품수량!$A$2:$AH$156,M$1+1,0)</f>
        <v>0</v>
      </c>
      <c r="N348" s="388">
        <f ca="1">VLOOKUP($C$348,[68]납품수량!$A$2:$AH$156,N$1+1,0)</f>
        <v>0</v>
      </c>
      <c r="O348" s="388">
        <f ca="1">VLOOKUP($C$348,[68]납품수량!$A$2:$AH$156,O$1+1,0)</f>
        <v>0</v>
      </c>
      <c r="P348" s="388">
        <f ca="1">VLOOKUP($C$348,[68]납품수량!$A$2:$AH$156,P$1+1,0)</f>
        <v>0</v>
      </c>
      <c r="Q348" s="388">
        <f ca="1">VLOOKUP($C$348,[68]납품수량!$A$2:$AH$156,Q$1+1,0)</f>
        <v>0</v>
      </c>
      <c r="R348" s="388">
        <f ca="1">VLOOKUP($C$348,[68]납품수량!$A$2:$AH$156,R$1+1,0)</f>
        <v>0</v>
      </c>
      <c r="S348" s="388">
        <f ca="1">VLOOKUP($C$348,[68]납품수량!$A$2:$AH$156,S$1+1,0)</f>
        <v>0</v>
      </c>
      <c r="T348" s="388">
        <f ca="1">VLOOKUP($C$348,[68]납품수량!$A$2:$AH$156,T$1+1,0)</f>
        <v>0</v>
      </c>
      <c r="U348" s="388">
        <f ca="1">VLOOKUP($C$348,[68]납품수량!$A$2:$AH$156,U$1+1,0)</f>
        <v>0</v>
      </c>
      <c r="V348" s="388">
        <f ca="1">VLOOKUP($C$348,[68]납품수량!$A$2:$AH$156,V$1+1,0)</f>
        <v>0</v>
      </c>
      <c r="W348" s="388">
        <f ca="1">VLOOKUP($C$348,[68]납품수량!$A$2:$AH$156,W$1+1,0)</f>
        <v>0</v>
      </c>
      <c r="X348" s="388">
        <f ca="1">VLOOKUP($C$348,[68]납품수량!$A$2:$AH$156,X$1+1,0)</f>
        <v>0</v>
      </c>
      <c r="Y348" s="388">
        <f ca="1">VLOOKUP($C$348,[68]납품수량!$A$2:$AH$156,Y$1+1,0)</f>
        <v>0</v>
      </c>
      <c r="Z348" s="388">
        <f ca="1">VLOOKUP($C$348,[68]납품수량!$A$2:$AH$156,Z$1+1,0)</f>
        <v>0</v>
      </c>
      <c r="AA348" s="388">
        <f ca="1">VLOOKUP($C$348,[68]납품수량!$A$2:$AH$156,AA$1+1,0)</f>
        <v>0</v>
      </c>
      <c r="AB348" s="388">
        <f ca="1">VLOOKUP($C$348,[68]납품수량!$A$2:$AH$156,AB$1+1,0)</f>
        <v>0</v>
      </c>
      <c r="AC348" s="388">
        <f ca="1">VLOOKUP($C$348,[68]납품수량!$A$2:$AH$156,AC$1+1,0)</f>
        <v>0</v>
      </c>
      <c r="AD348" s="388">
        <f ca="1">VLOOKUP($C$348,[68]납품수량!$A$2:$AH$156,AD$1+1,0)</f>
        <v>0</v>
      </c>
      <c r="AE348" s="388">
        <f ca="1">VLOOKUP($C$348,[68]납품수량!$A$2:$AH$156,AE$1+1,0)</f>
        <v>0</v>
      </c>
      <c r="AF348" s="388">
        <f ca="1">VLOOKUP($C$348,[68]납품수량!$A$2:$AH$156,AF$1+1,0)</f>
        <v>0</v>
      </c>
      <c r="AG348" s="388">
        <f ca="1">VLOOKUP($C$348,[68]납품수량!$A$2:$AH$156,AG$1+1,0)</f>
        <v>0</v>
      </c>
      <c r="AH348" s="388">
        <f ca="1">VLOOKUP($C$348,[68]납품수량!$A$2:$AH$156,AH$1+1,0)</f>
        <v>0</v>
      </c>
      <c r="AI348" s="388">
        <f ca="1">VLOOKUP($C$348,[68]납품수량!$A$2:$AH$156,AI$1+1,0)</f>
        <v>0</v>
      </c>
      <c r="AJ348" s="388">
        <f ca="1">VLOOKUP($C$348,[68]납품수량!$A$2:$AH$156,AJ$1+1,0)</f>
        <v>0</v>
      </c>
      <c r="AK348" s="388">
        <f ca="1">VLOOKUP($C$348,[68]납품수량!$A$2:$AH$156,AK$1+1,0)</f>
        <v>0</v>
      </c>
      <c r="AL348" s="388">
        <f t="shared" ca="1" si="346"/>
        <v>0</v>
      </c>
      <c r="AM348" s="389">
        <f t="shared" ca="1" si="341"/>
        <v>0</v>
      </c>
      <c r="AO348" s="370">
        <f t="shared" ref="AO348:BS348" ca="1" si="369">$F$348*G348</f>
        <v>0</v>
      </c>
      <c r="AP348" s="370">
        <f t="shared" ca="1" si="369"/>
        <v>0</v>
      </c>
      <c r="AQ348" s="370">
        <f t="shared" ca="1" si="369"/>
        <v>0</v>
      </c>
      <c r="AR348" s="370">
        <f t="shared" ca="1" si="369"/>
        <v>0</v>
      </c>
      <c r="AS348" s="370">
        <f t="shared" ca="1" si="369"/>
        <v>0</v>
      </c>
      <c r="AT348" s="370">
        <f t="shared" ca="1" si="369"/>
        <v>0</v>
      </c>
      <c r="AU348" s="370">
        <f t="shared" ca="1" si="369"/>
        <v>0</v>
      </c>
      <c r="AV348" s="370">
        <f t="shared" ca="1" si="369"/>
        <v>0</v>
      </c>
      <c r="AW348" s="370">
        <f t="shared" ca="1" si="369"/>
        <v>0</v>
      </c>
      <c r="AX348" s="370">
        <f t="shared" ca="1" si="369"/>
        <v>0</v>
      </c>
      <c r="AY348" s="370">
        <f t="shared" ca="1" si="369"/>
        <v>0</v>
      </c>
      <c r="AZ348" s="370">
        <f t="shared" ca="1" si="369"/>
        <v>0</v>
      </c>
      <c r="BA348" s="370">
        <f t="shared" ca="1" si="369"/>
        <v>0</v>
      </c>
      <c r="BB348" s="370">
        <f t="shared" ca="1" si="369"/>
        <v>0</v>
      </c>
      <c r="BC348" s="370">
        <f t="shared" ca="1" si="369"/>
        <v>0</v>
      </c>
      <c r="BD348" s="370">
        <f t="shared" ca="1" si="369"/>
        <v>0</v>
      </c>
      <c r="BE348" s="370">
        <f t="shared" ca="1" si="369"/>
        <v>0</v>
      </c>
      <c r="BF348" s="370">
        <f t="shared" ca="1" si="369"/>
        <v>0</v>
      </c>
      <c r="BG348" s="370">
        <f t="shared" ca="1" si="369"/>
        <v>0</v>
      </c>
      <c r="BH348" s="370">
        <f t="shared" ca="1" si="369"/>
        <v>0</v>
      </c>
      <c r="BI348" s="370">
        <f t="shared" ca="1" si="369"/>
        <v>0</v>
      </c>
      <c r="BJ348" s="370">
        <f t="shared" ca="1" si="369"/>
        <v>0</v>
      </c>
      <c r="BK348" s="370">
        <f t="shared" ca="1" si="369"/>
        <v>0</v>
      </c>
      <c r="BL348" s="370">
        <f t="shared" ca="1" si="369"/>
        <v>0</v>
      </c>
      <c r="BM348" s="370">
        <f t="shared" ca="1" si="369"/>
        <v>0</v>
      </c>
      <c r="BN348" s="370">
        <f t="shared" ca="1" si="369"/>
        <v>0</v>
      </c>
      <c r="BO348" s="370">
        <f t="shared" ca="1" si="369"/>
        <v>0</v>
      </c>
      <c r="BP348" s="370">
        <f t="shared" ca="1" si="369"/>
        <v>0</v>
      </c>
      <c r="BQ348" s="370">
        <f t="shared" ca="1" si="369"/>
        <v>0</v>
      </c>
      <c r="BR348" s="370">
        <f t="shared" ca="1" si="369"/>
        <v>0</v>
      </c>
      <c r="BS348" s="370">
        <f t="shared" ca="1" si="369"/>
        <v>0</v>
      </c>
      <c r="BT348" s="369">
        <f t="shared" ca="1" si="343"/>
        <v>0</v>
      </c>
    </row>
    <row r="349" spans="1:72">
      <c r="A349" s="70" t="s">
        <v>1323</v>
      </c>
      <c r="B349" s="660"/>
      <c r="C349" s="367" t="s">
        <v>93</v>
      </c>
      <c r="D349" s="367" t="s">
        <v>850</v>
      </c>
      <c r="E349" s="417" t="s">
        <v>800</v>
      </c>
      <c r="F349" s="77">
        <f>VLOOKUP(C349,'[65]06월마감'!$A$1:$B$500,2,0)</f>
        <v>5373</v>
      </c>
      <c r="G349" s="388">
        <f ca="1">VLOOKUP($C$349,[68]납품수량!$A$2:$AH$156,G$1+1,0)</f>
        <v>720</v>
      </c>
      <c r="H349" s="388">
        <f ca="1">VLOOKUP($C$349,[68]납품수량!$A$2:$AH$156,H$1+1,0)</f>
        <v>640</v>
      </c>
      <c r="I349" s="388">
        <f ca="1">VLOOKUP($C$349,[68]납품수량!$A$2:$AH$156,I$1+1,0)</f>
        <v>640</v>
      </c>
      <c r="J349" s="388">
        <f ca="1">VLOOKUP($C$349,[68]납품수량!$A$2:$AH$156,J$1+1,0)</f>
        <v>640</v>
      </c>
      <c r="K349" s="388">
        <f ca="1">VLOOKUP($C$349,[68]납품수량!$A$2:$AH$156,K$1+1,0)</f>
        <v>0</v>
      </c>
      <c r="L349" s="388">
        <f ca="1">VLOOKUP($C$349,[68]납품수량!$A$2:$AH$156,L$1+1,0)</f>
        <v>0</v>
      </c>
      <c r="M349" s="388">
        <f ca="1">VLOOKUP($C$349,[68]납품수량!$A$2:$AH$156,M$1+1,0)</f>
        <v>0</v>
      </c>
      <c r="N349" s="388">
        <f ca="1">VLOOKUP($C$349,[68]납품수량!$A$2:$AH$156,N$1+1,0)</f>
        <v>0</v>
      </c>
      <c r="O349" s="388">
        <f ca="1">VLOOKUP($C$349,[68]납품수량!$A$2:$AH$156,O$1+1,0)</f>
        <v>560</v>
      </c>
      <c r="P349" s="388">
        <f ca="1">VLOOKUP($C$349,[68]납품수량!$A$2:$AH$156,P$1+1,0)</f>
        <v>560</v>
      </c>
      <c r="Q349" s="388">
        <f ca="1">VLOOKUP($C$349,[68]납품수량!$A$2:$AH$156,Q$1+1,0)</f>
        <v>480</v>
      </c>
      <c r="R349" s="388">
        <f ca="1">VLOOKUP($C$349,[68]납품수량!$A$2:$AH$156,R$1+1,0)</f>
        <v>640</v>
      </c>
      <c r="S349" s="388">
        <f ca="1">VLOOKUP($C$349,[68]납품수량!$A$2:$AH$156,S$1+1,0)</f>
        <v>0</v>
      </c>
      <c r="T349" s="388">
        <f ca="1">VLOOKUP($C$349,[68]납품수량!$A$2:$AH$156,T$1+1,0)</f>
        <v>0</v>
      </c>
      <c r="U349" s="388">
        <f ca="1">VLOOKUP($C$349,[68]납품수량!$A$2:$AH$156,U$1+1,0)</f>
        <v>560</v>
      </c>
      <c r="V349" s="388">
        <f ca="1">VLOOKUP($C$349,[68]납품수량!$A$2:$AH$156,V$1+1,0)</f>
        <v>560</v>
      </c>
      <c r="W349" s="388">
        <f ca="1">VLOOKUP($C$349,[68]납품수량!$A$2:$AH$156,W$1+1,0)</f>
        <v>560</v>
      </c>
      <c r="X349" s="388">
        <f ca="1">VLOOKUP($C$349,[68]납품수량!$A$2:$AH$156,X$1+1,0)</f>
        <v>560</v>
      </c>
      <c r="Y349" s="388">
        <f ca="1">VLOOKUP($C$349,[68]납품수량!$A$2:$AH$156,Y$1+1,0)</f>
        <v>0</v>
      </c>
      <c r="Z349" s="388">
        <f ca="1">VLOOKUP($C$349,[68]납품수량!$A$2:$AH$156,Z$1+1,0)</f>
        <v>0</v>
      </c>
      <c r="AA349" s="388">
        <f ca="1">VLOOKUP($C$349,[68]납품수량!$A$2:$AH$156,AA$1+1,0)</f>
        <v>0</v>
      </c>
      <c r="AB349" s="388">
        <f ca="1">VLOOKUP($C$349,[68]납품수량!$A$2:$AH$156,AB$1+1,0)</f>
        <v>0</v>
      </c>
      <c r="AC349" s="388">
        <f ca="1">VLOOKUP($C$349,[68]납품수량!$A$2:$AH$156,AC$1+1,0)</f>
        <v>0</v>
      </c>
      <c r="AD349" s="388">
        <f ca="1">VLOOKUP($C$349,[68]납품수량!$A$2:$AH$156,AD$1+1,0)</f>
        <v>0</v>
      </c>
      <c r="AE349" s="388">
        <f ca="1">VLOOKUP($C$349,[68]납품수량!$A$2:$AH$156,AE$1+1,0)</f>
        <v>0</v>
      </c>
      <c r="AF349" s="388">
        <f ca="1">VLOOKUP($C$349,[68]납품수량!$A$2:$AH$156,AF$1+1,0)</f>
        <v>0</v>
      </c>
      <c r="AG349" s="388">
        <f ca="1">VLOOKUP($C$349,[68]납품수량!$A$2:$AH$156,AG$1+1,0)</f>
        <v>0</v>
      </c>
      <c r="AH349" s="388">
        <f ca="1">VLOOKUP($C$349,[68]납품수량!$A$2:$AH$156,AH$1+1,0)</f>
        <v>0</v>
      </c>
      <c r="AI349" s="388">
        <f ca="1">VLOOKUP($C$349,[68]납품수량!$A$2:$AH$156,AI$1+1,0)</f>
        <v>0</v>
      </c>
      <c r="AJ349" s="388">
        <f ca="1">VLOOKUP($C$349,[68]납품수량!$A$2:$AH$156,AJ$1+1,0)</f>
        <v>0</v>
      </c>
      <c r="AK349" s="388">
        <f ca="1">VLOOKUP($C$349,[68]납품수량!$A$2:$AH$156,AK$1+1,0)</f>
        <v>0</v>
      </c>
      <c r="AL349" s="388">
        <f t="shared" ca="1" si="346"/>
        <v>7120</v>
      </c>
      <c r="AM349" s="389">
        <f t="shared" ca="1" si="341"/>
        <v>38255760</v>
      </c>
      <c r="AO349" s="370">
        <f t="shared" ref="AO349:BS349" ca="1" si="370">$F$349*G349</f>
        <v>3868560</v>
      </c>
      <c r="AP349" s="370">
        <f t="shared" ca="1" si="370"/>
        <v>3438720</v>
      </c>
      <c r="AQ349" s="370">
        <f t="shared" ca="1" si="370"/>
        <v>3438720</v>
      </c>
      <c r="AR349" s="370">
        <f t="shared" ca="1" si="370"/>
        <v>3438720</v>
      </c>
      <c r="AS349" s="370">
        <f t="shared" ca="1" si="370"/>
        <v>0</v>
      </c>
      <c r="AT349" s="370">
        <f t="shared" ca="1" si="370"/>
        <v>0</v>
      </c>
      <c r="AU349" s="370">
        <f t="shared" ca="1" si="370"/>
        <v>0</v>
      </c>
      <c r="AV349" s="370">
        <f t="shared" ca="1" si="370"/>
        <v>0</v>
      </c>
      <c r="AW349" s="370">
        <f t="shared" ca="1" si="370"/>
        <v>3008880</v>
      </c>
      <c r="AX349" s="370">
        <f t="shared" ca="1" si="370"/>
        <v>3008880</v>
      </c>
      <c r="AY349" s="370">
        <f t="shared" ca="1" si="370"/>
        <v>2579040</v>
      </c>
      <c r="AZ349" s="370">
        <f t="shared" ca="1" si="370"/>
        <v>3438720</v>
      </c>
      <c r="BA349" s="370">
        <f t="shared" ca="1" si="370"/>
        <v>0</v>
      </c>
      <c r="BB349" s="370">
        <f t="shared" ca="1" si="370"/>
        <v>0</v>
      </c>
      <c r="BC349" s="370">
        <f t="shared" ca="1" si="370"/>
        <v>3008880</v>
      </c>
      <c r="BD349" s="370">
        <f t="shared" ca="1" si="370"/>
        <v>3008880</v>
      </c>
      <c r="BE349" s="370">
        <f t="shared" ca="1" si="370"/>
        <v>3008880</v>
      </c>
      <c r="BF349" s="370">
        <f t="shared" ca="1" si="370"/>
        <v>3008880</v>
      </c>
      <c r="BG349" s="370">
        <f t="shared" ca="1" si="370"/>
        <v>0</v>
      </c>
      <c r="BH349" s="370">
        <f t="shared" ca="1" si="370"/>
        <v>0</v>
      </c>
      <c r="BI349" s="370">
        <f t="shared" ca="1" si="370"/>
        <v>0</v>
      </c>
      <c r="BJ349" s="370">
        <f t="shared" ca="1" si="370"/>
        <v>0</v>
      </c>
      <c r="BK349" s="370">
        <f t="shared" ca="1" si="370"/>
        <v>0</v>
      </c>
      <c r="BL349" s="370">
        <f t="shared" ca="1" si="370"/>
        <v>0</v>
      </c>
      <c r="BM349" s="370">
        <f t="shared" ca="1" si="370"/>
        <v>0</v>
      </c>
      <c r="BN349" s="370">
        <f t="shared" ca="1" si="370"/>
        <v>0</v>
      </c>
      <c r="BO349" s="370">
        <f t="shared" ca="1" si="370"/>
        <v>0</v>
      </c>
      <c r="BP349" s="370">
        <f t="shared" ca="1" si="370"/>
        <v>0</v>
      </c>
      <c r="BQ349" s="370">
        <f t="shared" ca="1" si="370"/>
        <v>0</v>
      </c>
      <c r="BR349" s="370">
        <f t="shared" ca="1" si="370"/>
        <v>0</v>
      </c>
      <c r="BS349" s="370">
        <f t="shared" ca="1" si="370"/>
        <v>0</v>
      </c>
      <c r="BT349" s="369">
        <f t="shared" ca="1" si="343"/>
        <v>38255760</v>
      </c>
    </row>
    <row r="350" spans="1:72">
      <c r="A350" s="70" t="s">
        <v>1323</v>
      </c>
      <c r="B350" s="660"/>
      <c r="C350" s="367" t="s">
        <v>92</v>
      </c>
      <c r="D350" s="367" t="s">
        <v>849</v>
      </c>
      <c r="E350" s="417" t="s">
        <v>800</v>
      </c>
      <c r="F350" s="77">
        <f>VLOOKUP(C350,'[65]06월마감'!$A$1:$B$500,2,0)</f>
        <v>2273</v>
      </c>
      <c r="G350" s="388">
        <f ca="1">VLOOKUP($C$350,[68]납품수량!$A$2:$AH$156,G$1+1,0)</f>
        <v>600</v>
      </c>
      <c r="H350" s="388">
        <f ca="1">VLOOKUP($C$350,[68]납품수량!$A$2:$AH$156,H$1+1,0)</f>
        <v>600</v>
      </c>
      <c r="I350" s="388">
        <f ca="1">VLOOKUP($C$350,[68]납품수량!$A$2:$AH$156,I$1+1,0)</f>
        <v>600</v>
      </c>
      <c r="J350" s="388">
        <f ca="1">VLOOKUP($C$350,[68]납품수량!$A$2:$AH$156,J$1+1,0)</f>
        <v>700</v>
      </c>
      <c r="K350" s="388">
        <f ca="1">VLOOKUP($C$350,[68]납품수량!$A$2:$AH$156,K$1+1,0)</f>
        <v>0</v>
      </c>
      <c r="L350" s="388">
        <f ca="1">VLOOKUP($C$350,[68]납품수량!$A$2:$AH$156,L$1+1,0)</f>
        <v>0</v>
      </c>
      <c r="M350" s="388">
        <f ca="1">VLOOKUP($C$350,[68]납품수량!$A$2:$AH$156,M$1+1,0)</f>
        <v>0</v>
      </c>
      <c r="N350" s="388">
        <f ca="1">VLOOKUP($C$350,[68]납품수량!$A$2:$AH$156,N$1+1,0)</f>
        <v>0</v>
      </c>
      <c r="O350" s="388">
        <f ca="1">VLOOKUP($C$350,[68]납품수량!$A$2:$AH$156,O$1+1,0)</f>
        <v>600</v>
      </c>
      <c r="P350" s="388">
        <f ca="1">VLOOKUP($C$350,[68]납품수량!$A$2:$AH$156,P$1+1,0)</f>
        <v>500</v>
      </c>
      <c r="Q350" s="388">
        <f ca="1">VLOOKUP($C$350,[68]납품수량!$A$2:$AH$156,Q$1+1,0)</f>
        <v>500</v>
      </c>
      <c r="R350" s="388">
        <f ca="1">VLOOKUP($C$350,[68]납품수량!$A$2:$AH$156,R$1+1,0)</f>
        <v>600</v>
      </c>
      <c r="S350" s="388">
        <f ca="1">VLOOKUP($C$350,[68]납품수량!$A$2:$AH$156,S$1+1,0)</f>
        <v>0</v>
      </c>
      <c r="T350" s="388">
        <f ca="1">VLOOKUP($C$350,[68]납품수량!$A$2:$AH$156,T$1+1,0)</f>
        <v>0</v>
      </c>
      <c r="U350" s="388">
        <f ca="1">VLOOKUP($C$350,[68]납품수량!$A$2:$AH$156,U$1+1,0)</f>
        <v>600</v>
      </c>
      <c r="V350" s="388">
        <f ca="1">VLOOKUP($C$350,[68]납품수량!$A$2:$AH$156,V$1+1,0)</f>
        <v>500</v>
      </c>
      <c r="W350" s="388">
        <f ca="1">VLOOKUP($C$350,[68]납품수량!$A$2:$AH$156,W$1+1,0)</f>
        <v>500</v>
      </c>
      <c r="X350" s="388">
        <f ca="1">VLOOKUP($C$350,[68]납품수량!$A$2:$AH$156,X$1+1,0)</f>
        <v>600</v>
      </c>
      <c r="Y350" s="388">
        <f ca="1">VLOOKUP($C$350,[68]납품수량!$A$2:$AH$156,Y$1+1,0)</f>
        <v>0</v>
      </c>
      <c r="Z350" s="388">
        <f ca="1">VLOOKUP($C$350,[68]납품수량!$A$2:$AH$156,Z$1+1,0)</f>
        <v>0</v>
      </c>
      <c r="AA350" s="388">
        <f ca="1">VLOOKUP($C$350,[68]납품수량!$A$2:$AH$156,AA$1+1,0)</f>
        <v>0</v>
      </c>
      <c r="AB350" s="388">
        <f ca="1">VLOOKUP($C$350,[68]납품수량!$A$2:$AH$156,AB$1+1,0)</f>
        <v>0</v>
      </c>
      <c r="AC350" s="388">
        <f ca="1">VLOOKUP($C$350,[68]납품수량!$A$2:$AH$156,AC$1+1,0)</f>
        <v>0</v>
      </c>
      <c r="AD350" s="388">
        <f ca="1">VLOOKUP($C$350,[68]납품수량!$A$2:$AH$156,AD$1+1,0)</f>
        <v>0</v>
      </c>
      <c r="AE350" s="388">
        <f ca="1">VLOOKUP($C$350,[68]납품수량!$A$2:$AH$156,AE$1+1,0)</f>
        <v>0</v>
      </c>
      <c r="AF350" s="388">
        <f ca="1">VLOOKUP($C$350,[68]납품수량!$A$2:$AH$156,AF$1+1,0)</f>
        <v>0</v>
      </c>
      <c r="AG350" s="388">
        <f ca="1">VLOOKUP($C$350,[68]납품수량!$A$2:$AH$156,AG$1+1,0)</f>
        <v>0</v>
      </c>
      <c r="AH350" s="388">
        <f ca="1">VLOOKUP($C$350,[68]납품수량!$A$2:$AH$156,AH$1+1,0)</f>
        <v>0</v>
      </c>
      <c r="AI350" s="388">
        <f ca="1">VLOOKUP($C$350,[68]납품수량!$A$2:$AH$156,AI$1+1,0)</f>
        <v>0</v>
      </c>
      <c r="AJ350" s="388">
        <f ca="1">VLOOKUP($C$350,[68]납품수량!$A$2:$AH$156,AJ$1+1,0)</f>
        <v>0</v>
      </c>
      <c r="AK350" s="388">
        <f ca="1">VLOOKUP($C$350,[68]납품수량!$A$2:$AH$156,AK$1+1,0)</f>
        <v>0</v>
      </c>
      <c r="AL350" s="388">
        <f t="shared" ca="1" si="346"/>
        <v>6900</v>
      </c>
      <c r="AM350" s="389">
        <f t="shared" ca="1" si="341"/>
        <v>15683700</v>
      </c>
      <c r="AO350" s="370">
        <f t="shared" ref="AO350:BS350" ca="1" si="371">$F$350*G350</f>
        <v>1363800</v>
      </c>
      <c r="AP350" s="370">
        <f t="shared" ca="1" si="371"/>
        <v>1363800</v>
      </c>
      <c r="AQ350" s="370">
        <f t="shared" ca="1" si="371"/>
        <v>1363800</v>
      </c>
      <c r="AR350" s="370">
        <f t="shared" ca="1" si="371"/>
        <v>1591100</v>
      </c>
      <c r="AS350" s="370">
        <f t="shared" ca="1" si="371"/>
        <v>0</v>
      </c>
      <c r="AT350" s="370">
        <f t="shared" ca="1" si="371"/>
        <v>0</v>
      </c>
      <c r="AU350" s="370">
        <f t="shared" ca="1" si="371"/>
        <v>0</v>
      </c>
      <c r="AV350" s="370">
        <f t="shared" ca="1" si="371"/>
        <v>0</v>
      </c>
      <c r="AW350" s="370">
        <f t="shared" ca="1" si="371"/>
        <v>1363800</v>
      </c>
      <c r="AX350" s="370">
        <f t="shared" ca="1" si="371"/>
        <v>1136500</v>
      </c>
      <c r="AY350" s="370">
        <f t="shared" ca="1" si="371"/>
        <v>1136500</v>
      </c>
      <c r="AZ350" s="370">
        <f t="shared" ca="1" si="371"/>
        <v>1363800</v>
      </c>
      <c r="BA350" s="370">
        <f t="shared" ca="1" si="371"/>
        <v>0</v>
      </c>
      <c r="BB350" s="370">
        <f t="shared" ca="1" si="371"/>
        <v>0</v>
      </c>
      <c r="BC350" s="370">
        <f t="shared" ca="1" si="371"/>
        <v>1363800</v>
      </c>
      <c r="BD350" s="370">
        <f t="shared" ca="1" si="371"/>
        <v>1136500</v>
      </c>
      <c r="BE350" s="370">
        <f t="shared" ca="1" si="371"/>
        <v>1136500</v>
      </c>
      <c r="BF350" s="370">
        <f t="shared" ca="1" si="371"/>
        <v>1363800</v>
      </c>
      <c r="BG350" s="370">
        <f t="shared" ca="1" si="371"/>
        <v>0</v>
      </c>
      <c r="BH350" s="370">
        <f t="shared" ca="1" si="371"/>
        <v>0</v>
      </c>
      <c r="BI350" s="370">
        <f t="shared" ca="1" si="371"/>
        <v>0</v>
      </c>
      <c r="BJ350" s="370">
        <f t="shared" ca="1" si="371"/>
        <v>0</v>
      </c>
      <c r="BK350" s="370">
        <f t="shared" ca="1" si="371"/>
        <v>0</v>
      </c>
      <c r="BL350" s="370">
        <f t="shared" ca="1" si="371"/>
        <v>0</v>
      </c>
      <c r="BM350" s="370">
        <f t="shared" ca="1" si="371"/>
        <v>0</v>
      </c>
      <c r="BN350" s="370">
        <f t="shared" ca="1" si="371"/>
        <v>0</v>
      </c>
      <c r="BO350" s="370">
        <f t="shared" ca="1" si="371"/>
        <v>0</v>
      </c>
      <c r="BP350" s="370">
        <f t="shared" ca="1" si="371"/>
        <v>0</v>
      </c>
      <c r="BQ350" s="370">
        <f t="shared" ca="1" si="371"/>
        <v>0</v>
      </c>
      <c r="BR350" s="370">
        <f t="shared" ca="1" si="371"/>
        <v>0</v>
      </c>
      <c r="BS350" s="370">
        <f t="shared" ca="1" si="371"/>
        <v>0</v>
      </c>
      <c r="BT350" s="369">
        <f t="shared" ca="1" si="343"/>
        <v>15683700</v>
      </c>
    </row>
    <row r="351" spans="1:72">
      <c r="A351" s="70" t="s">
        <v>1323</v>
      </c>
      <c r="B351" s="660"/>
      <c r="C351" s="367" t="s">
        <v>94</v>
      </c>
      <c r="D351" s="367" t="s">
        <v>848</v>
      </c>
      <c r="E351" s="417" t="s">
        <v>800</v>
      </c>
      <c r="F351" s="401"/>
      <c r="G351" s="388">
        <f ca="1">VLOOKUP($C$351,[68]납품수량!$A$2:$AH$156,G$1+1,0)</f>
        <v>0</v>
      </c>
      <c r="H351" s="388">
        <f ca="1">VLOOKUP($C$351,[68]납품수량!$A$2:$AH$156,H$1+1,0)</f>
        <v>0</v>
      </c>
      <c r="I351" s="388">
        <f ca="1">VLOOKUP($C$351,[68]납품수량!$A$2:$AH$156,I$1+1,0)</f>
        <v>0</v>
      </c>
      <c r="J351" s="388">
        <f ca="1">VLOOKUP($C$351,[68]납품수량!$A$2:$AH$156,J$1+1,0)</f>
        <v>0</v>
      </c>
      <c r="K351" s="388">
        <f ca="1">VLOOKUP($C$351,[68]납품수량!$A$2:$AH$156,K$1+1,0)</f>
        <v>0</v>
      </c>
      <c r="L351" s="388">
        <f ca="1">VLOOKUP($C$351,[68]납품수량!$A$2:$AH$156,L$1+1,0)</f>
        <v>0</v>
      </c>
      <c r="M351" s="388">
        <f ca="1">VLOOKUP($C$351,[68]납품수량!$A$2:$AH$156,M$1+1,0)</f>
        <v>0</v>
      </c>
      <c r="N351" s="388">
        <f ca="1">VLOOKUP($C$351,[68]납품수량!$A$2:$AH$156,N$1+1,0)</f>
        <v>0</v>
      </c>
      <c r="O351" s="388">
        <f ca="1">VLOOKUP($C$351,[68]납품수량!$A$2:$AH$156,O$1+1,0)</f>
        <v>0</v>
      </c>
      <c r="P351" s="388">
        <f ca="1">VLOOKUP($C$351,[68]납품수량!$A$2:$AH$156,P$1+1,0)</f>
        <v>0</v>
      </c>
      <c r="Q351" s="388">
        <f ca="1">VLOOKUP($C$351,[68]납품수량!$A$2:$AH$156,Q$1+1,0)</f>
        <v>0</v>
      </c>
      <c r="R351" s="388">
        <f ca="1">VLOOKUP($C$351,[68]납품수량!$A$2:$AH$156,R$1+1,0)</f>
        <v>0</v>
      </c>
      <c r="S351" s="388">
        <f ca="1">VLOOKUP($C$351,[68]납품수량!$A$2:$AH$156,S$1+1,0)</f>
        <v>0</v>
      </c>
      <c r="T351" s="388">
        <f ca="1">VLOOKUP($C$351,[68]납품수량!$A$2:$AH$156,T$1+1,0)</f>
        <v>0</v>
      </c>
      <c r="U351" s="388">
        <f ca="1">VLOOKUP($C$351,[68]납품수량!$A$2:$AH$156,U$1+1,0)</f>
        <v>0</v>
      </c>
      <c r="V351" s="388">
        <f ca="1">VLOOKUP($C$351,[68]납품수량!$A$2:$AH$156,V$1+1,0)</f>
        <v>0</v>
      </c>
      <c r="W351" s="388">
        <f ca="1">VLOOKUP($C$351,[68]납품수량!$A$2:$AH$156,W$1+1,0)</f>
        <v>0</v>
      </c>
      <c r="X351" s="388">
        <f ca="1">VLOOKUP($C$351,[68]납품수량!$A$2:$AH$156,X$1+1,0)</f>
        <v>0</v>
      </c>
      <c r="Y351" s="388">
        <f ca="1">VLOOKUP($C$351,[68]납품수량!$A$2:$AH$156,Y$1+1,0)</f>
        <v>0</v>
      </c>
      <c r="Z351" s="388">
        <f ca="1">VLOOKUP($C$351,[68]납품수량!$A$2:$AH$156,Z$1+1,0)</f>
        <v>0</v>
      </c>
      <c r="AA351" s="388">
        <f ca="1">VLOOKUP($C$351,[68]납품수량!$A$2:$AH$156,AA$1+1,0)</f>
        <v>0</v>
      </c>
      <c r="AB351" s="388">
        <f ca="1">VLOOKUP($C$351,[68]납품수량!$A$2:$AH$156,AB$1+1,0)</f>
        <v>0</v>
      </c>
      <c r="AC351" s="388">
        <f ca="1">VLOOKUP($C$351,[68]납품수량!$A$2:$AH$156,AC$1+1,0)</f>
        <v>0</v>
      </c>
      <c r="AD351" s="388">
        <f ca="1">VLOOKUP($C$351,[68]납품수량!$A$2:$AH$156,AD$1+1,0)</f>
        <v>0</v>
      </c>
      <c r="AE351" s="388">
        <f ca="1">VLOOKUP($C$351,[68]납품수량!$A$2:$AH$156,AE$1+1,0)</f>
        <v>0</v>
      </c>
      <c r="AF351" s="388">
        <f ca="1">VLOOKUP($C$351,[68]납품수량!$A$2:$AH$156,AF$1+1,0)</f>
        <v>0</v>
      </c>
      <c r="AG351" s="388">
        <f ca="1">VLOOKUP($C$351,[68]납품수량!$A$2:$AH$156,AG$1+1,0)</f>
        <v>0</v>
      </c>
      <c r="AH351" s="388">
        <f ca="1">VLOOKUP($C$351,[68]납품수량!$A$2:$AH$156,AH$1+1,0)</f>
        <v>0</v>
      </c>
      <c r="AI351" s="388">
        <f ca="1">VLOOKUP($C$351,[68]납품수량!$A$2:$AH$156,AI$1+1,0)</f>
        <v>0</v>
      </c>
      <c r="AJ351" s="388">
        <f ca="1">VLOOKUP($C$351,[68]납품수량!$A$2:$AH$156,AJ$1+1,0)</f>
        <v>0</v>
      </c>
      <c r="AK351" s="388">
        <f ca="1">VLOOKUP($C$351,[68]납품수량!$A$2:$AH$156,AK$1+1,0)</f>
        <v>0</v>
      </c>
      <c r="AL351" s="388">
        <f t="shared" ca="1" si="346"/>
        <v>0</v>
      </c>
      <c r="AM351" s="389">
        <f t="shared" ca="1" si="341"/>
        <v>0</v>
      </c>
      <c r="AO351" s="370">
        <f t="shared" ref="AO351:BS351" ca="1" si="372">$F$351*G351</f>
        <v>0</v>
      </c>
      <c r="AP351" s="370">
        <f t="shared" ca="1" si="372"/>
        <v>0</v>
      </c>
      <c r="AQ351" s="370">
        <f t="shared" ca="1" si="372"/>
        <v>0</v>
      </c>
      <c r="AR351" s="370">
        <f t="shared" ca="1" si="372"/>
        <v>0</v>
      </c>
      <c r="AS351" s="370">
        <f t="shared" ca="1" si="372"/>
        <v>0</v>
      </c>
      <c r="AT351" s="370">
        <f t="shared" ca="1" si="372"/>
        <v>0</v>
      </c>
      <c r="AU351" s="370">
        <f t="shared" ca="1" si="372"/>
        <v>0</v>
      </c>
      <c r="AV351" s="370">
        <f t="shared" ca="1" si="372"/>
        <v>0</v>
      </c>
      <c r="AW351" s="370">
        <f t="shared" ca="1" si="372"/>
        <v>0</v>
      </c>
      <c r="AX351" s="370">
        <f t="shared" ca="1" si="372"/>
        <v>0</v>
      </c>
      <c r="AY351" s="370">
        <f t="shared" ca="1" si="372"/>
        <v>0</v>
      </c>
      <c r="AZ351" s="370">
        <f t="shared" ca="1" si="372"/>
        <v>0</v>
      </c>
      <c r="BA351" s="370">
        <f t="shared" ca="1" si="372"/>
        <v>0</v>
      </c>
      <c r="BB351" s="370">
        <f t="shared" ca="1" si="372"/>
        <v>0</v>
      </c>
      <c r="BC351" s="370">
        <f t="shared" ca="1" si="372"/>
        <v>0</v>
      </c>
      <c r="BD351" s="370">
        <f t="shared" ca="1" si="372"/>
        <v>0</v>
      </c>
      <c r="BE351" s="370">
        <f t="shared" ca="1" si="372"/>
        <v>0</v>
      </c>
      <c r="BF351" s="370">
        <f t="shared" ca="1" si="372"/>
        <v>0</v>
      </c>
      <c r="BG351" s="370">
        <f t="shared" ca="1" si="372"/>
        <v>0</v>
      </c>
      <c r="BH351" s="370">
        <f t="shared" ca="1" si="372"/>
        <v>0</v>
      </c>
      <c r="BI351" s="370">
        <f t="shared" ca="1" si="372"/>
        <v>0</v>
      </c>
      <c r="BJ351" s="370">
        <f t="shared" ca="1" si="372"/>
        <v>0</v>
      </c>
      <c r="BK351" s="370">
        <f t="shared" ca="1" si="372"/>
        <v>0</v>
      </c>
      <c r="BL351" s="370">
        <f t="shared" ca="1" si="372"/>
        <v>0</v>
      </c>
      <c r="BM351" s="370">
        <f t="shared" ca="1" si="372"/>
        <v>0</v>
      </c>
      <c r="BN351" s="370">
        <f t="shared" ca="1" si="372"/>
        <v>0</v>
      </c>
      <c r="BO351" s="370">
        <f t="shared" ca="1" si="372"/>
        <v>0</v>
      </c>
      <c r="BP351" s="370">
        <f t="shared" ca="1" si="372"/>
        <v>0</v>
      </c>
      <c r="BQ351" s="370">
        <f t="shared" ca="1" si="372"/>
        <v>0</v>
      </c>
      <c r="BR351" s="370">
        <f t="shared" ca="1" si="372"/>
        <v>0</v>
      </c>
      <c r="BS351" s="370">
        <f t="shared" ca="1" si="372"/>
        <v>0</v>
      </c>
      <c r="BT351" s="369">
        <f t="shared" ca="1" si="343"/>
        <v>0</v>
      </c>
    </row>
    <row r="352" spans="1:72">
      <c r="A352" s="70" t="s">
        <v>1323</v>
      </c>
      <c r="B352" s="660"/>
      <c r="C352" s="367" t="s">
        <v>97</v>
      </c>
      <c r="D352" s="367" t="s">
        <v>847</v>
      </c>
      <c r="E352" s="417" t="s">
        <v>800</v>
      </c>
      <c r="F352" s="401"/>
      <c r="G352" s="388">
        <f ca="1">VLOOKUP($C$352,[68]납품수량!$A$2:$AH$156,G$1+1,0)</f>
        <v>0</v>
      </c>
      <c r="H352" s="388">
        <f ca="1">VLOOKUP($C$352,[68]납품수량!$A$2:$AH$156,H$1+1,0)</f>
        <v>0</v>
      </c>
      <c r="I352" s="388">
        <f ca="1">VLOOKUP($C$352,[68]납품수량!$A$2:$AH$156,I$1+1,0)</f>
        <v>0</v>
      </c>
      <c r="J352" s="388">
        <f ca="1">VLOOKUP($C$352,[68]납품수량!$A$2:$AH$156,J$1+1,0)</f>
        <v>0</v>
      </c>
      <c r="K352" s="388">
        <f ca="1">VLOOKUP($C$352,[68]납품수량!$A$2:$AH$156,K$1+1,0)</f>
        <v>0</v>
      </c>
      <c r="L352" s="388">
        <f ca="1">VLOOKUP($C$352,[68]납품수량!$A$2:$AH$156,L$1+1,0)</f>
        <v>0</v>
      </c>
      <c r="M352" s="388">
        <f ca="1">VLOOKUP($C$352,[68]납품수량!$A$2:$AH$156,M$1+1,0)</f>
        <v>0</v>
      </c>
      <c r="N352" s="388">
        <f ca="1">VLOOKUP($C$352,[68]납품수량!$A$2:$AH$156,N$1+1,0)</f>
        <v>0</v>
      </c>
      <c r="O352" s="388">
        <f ca="1">VLOOKUP($C$352,[68]납품수량!$A$2:$AH$156,O$1+1,0)</f>
        <v>0</v>
      </c>
      <c r="P352" s="388">
        <f ca="1">VLOOKUP($C$352,[68]납품수량!$A$2:$AH$156,P$1+1,0)</f>
        <v>0</v>
      </c>
      <c r="Q352" s="388">
        <f ca="1">VLOOKUP($C$352,[68]납품수량!$A$2:$AH$156,Q$1+1,0)</f>
        <v>0</v>
      </c>
      <c r="R352" s="388">
        <f ca="1">VLOOKUP($C$352,[68]납품수량!$A$2:$AH$156,R$1+1,0)</f>
        <v>0</v>
      </c>
      <c r="S352" s="388">
        <f ca="1">VLOOKUP($C$352,[68]납품수량!$A$2:$AH$156,S$1+1,0)</f>
        <v>0</v>
      </c>
      <c r="T352" s="388">
        <f ca="1">VLOOKUP($C$352,[68]납품수량!$A$2:$AH$156,T$1+1,0)</f>
        <v>0</v>
      </c>
      <c r="U352" s="388">
        <f ca="1">VLOOKUP($C$352,[68]납품수량!$A$2:$AH$156,U$1+1,0)</f>
        <v>0</v>
      </c>
      <c r="V352" s="388">
        <f ca="1">VLOOKUP($C$352,[68]납품수량!$A$2:$AH$156,V$1+1,0)</f>
        <v>0</v>
      </c>
      <c r="W352" s="388">
        <f ca="1">VLOOKUP($C$352,[68]납품수량!$A$2:$AH$156,W$1+1,0)</f>
        <v>0</v>
      </c>
      <c r="X352" s="388">
        <f ca="1">VLOOKUP($C$352,[68]납품수량!$A$2:$AH$156,X$1+1,0)</f>
        <v>0</v>
      </c>
      <c r="Y352" s="388">
        <f ca="1">VLOOKUP($C$352,[68]납품수량!$A$2:$AH$156,Y$1+1,0)</f>
        <v>0</v>
      </c>
      <c r="Z352" s="388">
        <f ca="1">VLOOKUP($C$352,[68]납품수량!$A$2:$AH$156,Z$1+1,0)</f>
        <v>0</v>
      </c>
      <c r="AA352" s="388">
        <f ca="1">VLOOKUP($C$352,[68]납품수량!$A$2:$AH$156,AA$1+1,0)</f>
        <v>0</v>
      </c>
      <c r="AB352" s="388">
        <f ca="1">VLOOKUP($C$352,[68]납품수량!$A$2:$AH$156,AB$1+1,0)</f>
        <v>0</v>
      </c>
      <c r="AC352" s="388">
        <f ca="1">VLOOKUP($C$352,[68]납품수량!$A$2:$AH$156,AC$1+1,0)</f>
        <v>0</v>
      </c>
      <c r="AD352" s="388">
        <f ca="1">VLOOKUP($C$352,[68]납품수량!$A$2:$AH$156,AD$1+1,0)</f>
        <v>0</v>
      </c>
      <c r="AE352" s="388">
        <f ca="1">VLOOKUP($C$352,[68]납품수량!$A$2:$AH$156,AE$1+1,0)</f>
        <v>0</v>
      </c>
      <c r="AF352" s="388">
        <f ca="1">VLOOKUP($C$352,[68]납품수량!$A$2:$AH$156,AF$1+1,0)</f>
        <v>0</v>
      </c>
      <c r="AG352" s="388">
        <f ca="1">VLOOKUP($C$352,[68]납품수량!$A$2:$AH$156,AG$1+1,0)</f>
        <v>0</v>
      </c>
      <c r="AH352" s="388">
        <f ca="1">VLOOKUP($C$352,[68]납품수량!$A$2:$AH$156,AH$1+1,0)</f>
        <v>0</v>
      </c>
      <c r="AI352" s="388">
        <f ca="1">VLOOKUP($C$352,[68]납품수량!$A$2:$AH$156,AI$1+1,0)</f>
        <v>0</v>
      </c>
      <c r="AJ352" s="388">
        <f ca="1">VLOOKUP($C$352,[68]납품수량!$A$2:$AH$156,AJ$1+1,0)</f>
        <v>0</v>
      </c>
      <c r="AK352" s="388">
        <f ca="1">VLOOKUP($C$352,[68]납품수량!$A$2:$AH$156,AK$1+1,0)</f>
        <v>0</v>
      </c>
      <c r="AL352" s="388">
        <f t="shared" ca="1" si="346"/>
        <v>0</v>
      </c>
      <c r="AM352" s="389">
        <f t="shared" ca="1" si="341"/>
        <v>0</v>
      </c>
      <c r="AO352" s="370">
        <f t="shared" ref="AO352:BS352" ca="1" si="373">$F$352*G352</f>
        <v>0</v>
      </c>
      <c r="AP352" s="370">
        <f t="shared" ca="1" si="373"/>
        <v>0</v>
      </c>
      <c r="AQ352" s="370">
        <f t="shared" ca="1" si="373"/>
        <v>0</v>
      </c>
      <c r="AR352" s="370">
        <f t="shared" ca="1" si="373"/>
        <v>0</v>
      </c>
      <c r="AS352" s="370">
        <f t="shared" ca="1" si="373"/>
        <v>0</v>
      </c>
      <c r="AT352" s="370">
        <f t="shared" ca="1" si="373"/>
        <v>0</v>
      </c>
      <c r="AU352" s="370">
        <f t="shared" ca="1" si="373"/>
        <v>0</v>
      </c>
      <c r="AV352" s="370">
        <f t="shared" ca="1" si="373"/>
        <v>0</v>
      </c>
      <c r="AW352" s="370">
        <f t="shared" ca="1" si="373"/>
        <v>0</v>
      </c>
      <c r="AX352" s="370">
        <f t="shared" ca="1" si="373"/>
        <v>0</v>
      </c>
      <c r="AY352" s="370">
        <f t="shared" ca="1" si="373"/>
        <v>0</v>
      </c>
      <c r="AZ352" s="370">
        <f t="shared" ca="1" si="373"/>
        <v>0</v>
      </c>
      <c r="BA352" s="370">
        <f t="shared" ca="1" si="373"/>
        <v>0</v>
      </c>
      <c r="BB352" s="370">
        <f t="shared" ca="1" si="373"/>
        <v>0</v>
      </c>
      <c r="BC352" s="370">
        <f t="shared" ca="1" si="373"/>
        <v>0</v>
      </c>
      <c r="BD352" s="370">
        <f t="shared" ca="1" si="373"/>
        <v>0</v>
      </c>
      <c r="BE352" s="370">
        <f t="shared" ca="1" si="373"/>
        <v>0</v>
      </c>
      <c r="BF352" s="370">
        <f t="shared" ca="1" si="373"/>
        <v>0</v>
      </c>
      <c r="BG352" s="370">
        <f t="shared" ca="1" si="373"/>
        <v>0</v>
      </c>
      <c r="BH352" s="370">
        <f t="shared" ca="1" si="373"/>
        <v>0</v>
      </c>
      <c r="BI352" s="370">
        <f t="shared" ca="1" si="373"/>
        <v>0</v>
      </c>
      <c r="BJ352" s="370">
        <f t="shared" ca="1" si="373"/>
        <v>0</v>
      </c>
      <c r="BK352" s="370">
        <f t="shared" ca="1" si="373"/>
        <v>0</v>
      </c>
      <c r="BL352" s="370">
        <f t="shared" ca="1" si="373"/>
        <v>0</v>
      </c>
      <c r="BM352" s="370">
        <f t="shared" ca="1" si="373"/>
        <v>0</v>
      </c>
      <c r="BN352" s="370">
        <f t="shared" ca="1" si="373"/>
        <v>0</v>
      </c>
      <c r="BO352" s="370">
        <f t="shared" ca="1" si="373"/>
        <v>0</v>
      </c>
      <c r="BP352" s="370">
        <f t="shared" ca="1" si="373"/>
        <v>0</v>
      </c>
      <c r="BQ352" s="370">
        <f t="shared" ca="1" si="373"/>
        <v>0</v>
      </c>
      <c r="BR352" s="370">
        <f t="shared" ca="1" si="373"/>
        <v>0</v>
      </c>
      <c r="BS352" s="370">
        <f t="shared" ca="1" si="373"/>
        <v>0</v>
      </c>
      <c r="BT352" s="369">
        <f t="shared" ca="1" si="343"/>
        <v>0</v>
      </c>
    </row>
    <row r="353" spans="1:72">
      <c r="A353" s="70" t="s">
        <v>1323</v>
      </c>
      <c r="B353" s="660"/>
      <c r="C353" s="367" t="s">
        <v>148</v>
      </c>
      <c r="D353" s="367" t="s">
        <v>846</v>
      </c>
      <c r="E353" s="417" t="s">
        <v>800</v>
      </c>
      <c r="F353" s="401"/>
      <c r="G353" s="388">
        <f ca="1">VLOOKUP($C$353,[68]납품수량!$A$2:$AH$156,G$1+1,0)</f>
        <v>0</v>
      </c>
      <c r="H353" s="388">
        <f ca="1">VLOOKUP($C$353,[68]납품수량!$A$2:$AH$156,H$1+1,0)</f>
        <v>0</v>
      </c>
      <c r="I353" s="388">
        <f ca="1">VLOOKUP($C$353,[68]납품수량!$A$2:$AH$156,I$1+1,0)</f>
        <v>0</v>
      </c>
      <c r="J353" s="388">
        <f ca="1">VLOOKUP($C$353,[68]납품수량!$A$2:$AH$156,J$1+1,0)</f>
        <v>0</v>
      </c>
      <c r="K353" s="388">
        <f ca="1">VLOOKUP($C$353,[68]납품수량!$A$2:$AH$156,K$1+1,0)</f>
        <v>0</v>
      </c>
      <c r="L353" s="388">
        <f ca="1">VLOOKUP($C$353,[68]납품수량!$A$2:$AH$156,L$1+1,0)</f>
        <v>0</v>
      </c>
      <c r="M353" s="388">
        <f ca="1">VLOOKUP($C$353,[68]납품수량!$A$2:$AH$156,M$1+1,0)</f>
        <v>0</v>
      </c>
      <c r="N353" s="388">
        <f ca="1">VLOOKUP($C$353,[68]납품수량!$A$2:$AH$156,N$1+1,0)</f>
        <v>0</v>
      </c>
      <c r="O353" s="388">
        <f ca="1">VLOOKUP($C$353,[68]납품수량!$A$2:$AH$156,O$1+1,0)</f>
        <v>0</v>
      </c>
      <c r="P353" s="388">
        <f ca="1">VLOOKUP($C$353,[68]납품수량!$A$2:$AH$156,P$1+1,0)</f>
        <v>0</v>
      </c>
      <c r="Q353" s="388">
        <f ca="1">VLOOKUP($C$353,[68]납품수량!$A$2:$AH$156,Q$1+1,0)</f>
        <v>0</v>
      </c>
      <c r="R353" s="388">
        <f ca="1">VLOOKUP($C$353,[68]납품수량!$A$2:$AH$156,R$1+1,0)</f>
        <v>0</v>
      </c>
      <c r="S353" s="388">
        <f ca="1">VLOOKUP($C$353,[68]납품수량!$A$2:$AH$156,S$1+1,0)</f>
        <v>0</v>
      </c>
      <c r="T353" s="388">
        <f ca="1">VLOOKUP($C$353,[68]납품수량!$A$2:$AH$156,T$1+1,0)</f>
        <v>0</v>
      </c>
      <c r="U353" s="388">
        <f ca="1">VLOOKUP($C$353,[68]납품수량!$A$2:$AH$156,U$1+1,0)</f>
        <v>0</v>
      </c>
      <c r="V353" s="388">
        <f ca="1">VLOOKUP($C$353,[68]납품수량!$A$2:$AH$156,V$1+1,0)</f>
        <v>0</v>
      </c>
      <c r="W353" s="388">
        <f ca="1">VLOOKUP($C$353,[68]납품수량!$A$2:$AH$156,W$1+1,0)</f>
        <v>0</v>
      </c>
      <c r="X353" s="388">
        <f ca="1">VLOOKUP($C$353,[68]납품수량!$A$2:$AH$156,X$1+1,0)</f>
        <v>0</v>
      </c>
      <c r="Y353" s="388">
        <f ca="1">VLOOKUP($C$353,[68]납품수량!$A$2:$AH$156,Y$1+1,0)</f>
        <v>0</v>
      </c>
      <c r="Z353" s="388">
        <f ca="1">VLOOKUP($C$353,[68]납품수량!$A$2:$AH$156,Z$1+1,0)</f>
        <v>0</v>
      </c>
      <c r="AA353" s="388">
        <f ca="1">VLOOKUP($C$353,[68]납품수량!$A$2:$AH$156,AA$1+1,0)</f>
        <v>0</v>
      </c>
      <c r="AB353" s="388">
        <f ca="1">VLOOKUP($C$353,[68]납품수량!$A$2:$AH$156,AB$1+1,0)</f>
        <v>0</v>
      </c>
      <c r="AC353" s="388">
        <f ca="1">VLOOKUP($C$353,[68]납품수량!$A$2:$AH$156,AC$1+1,0)</f>
        <v>0</v>
      </c>
      <c r="AD353" s="388">
        <f ca="1">VLOOKUP($C$353,[68]납품수량!$A$2:$AH$156,AD$1+1,0)</f>
        <v>0</v>
      </c>
      <c r="AE353" s="388">
        <f ca="1">VLOOKUP($C$353,[68]납품수량!$A$2:$AH$156,AE$1+1,0)</f>
        <v>0</v>
      </c>
      <c r="AF353" s="388">
        <f ca="1">VLOOKUP($C$353,[68]납품수량!$A$2:$AH$156,AF$1+1,0)</f>
        <v>0</v>
      </c>
      <c r="AG353" s="388">
        <f ca="1">VLOOKUP($C$353,[68]납품수량!$A$2:$AH$156,AG$1+1,0)</f>
        <v>0</v>
      </c>
      <c r="AH353" s="388">
        <f ca="1">VLOOKUP($C$353,[68]납품수량!$A$2:$AH$156,AH$1+1,0)</f>
        <v>0</v>
      </c>
      <c r="AI353" s="388">
        <f ca="1">VLOOKUP($C$353,[68]납품수량!$A$2:$AH$156,AI$1+1,0)</f>
        <v>0</v>
      </c>
      <c r="AJ353" s="388">
        <f ca="1">VLOOKUP($C$353,[68]납품수량!$A$2:$AH$156,AJ$1+1,0)</f>
        <v>0</v>
      </c>
      <c r="AK353" s="388">
        <f ca="1">VLOOKUP($C$353,[68]납품수량!$A$2:$AH$156,AK$1+1,0)</f>
        <v>0</v>
      </c>
      <c r="AL353" s="388">
        <f t="shared" ca="1" si="346"/>
        <v>0</v>
      </c>
      <c r="AM353" s="389">
        <f t="shared" ca="1" si="341"/>
        <v>0</v>
      </c>
      <c r="AO353" s="370">
        <f t="shared" ref="AO353:BS353" ca="1" si="374">$F$353*G353</f>
        <v>0</v>
      </c>
      <c r="AP353" s="370">
        <f t="shared" ca="1" si="374"/>
        <v>0</v>
      </c>
      <c r="AQ353" s="370">
        <f t="shared" ca="1" si="374"/>
        <v>0</v>
      </c>
      <c r="AR353" s="370">
        <f t="shared" ca="1" si="374"/>
        <v>0</v>
      </c>
      <c r="AS353" s="370">
        <f t="shared" ca="1" si="374"/>
        <v>0</v>
      </c>
      <c r="AT353" s="370">
        <f t="shared" ca="1" si="374"/>
        <v>0</v>
      </c>
      <c r="AU353" s="370">
        <f t="shared" ca="1" si="374"/>
        <v>0</v>
      </c>
      <c r="AV353" s="370">
        <f t="shared" ca="1" si="374"/>
        <v>0</v>
      </c>
      <c r="AW353" s="370">
        <f t="shared" ca="1" si="374"/>
        <v>0</v>
      </c>
      <c r="AX353" s="370">
        <f t="shared" ca="1" si="374"/>
        <v>0</v>
      </c>
      <c r="AY353" s="370">
        <f t="shared" ca="1" si="374"/>
        <v>0</v>
      </c>
      <c r="AZ353" s="370">
        <f t="shared" ca="1" si="374"/>
        <v>0</v>
      </c>
      <c r="BA353" s="370">
        <f t="shared" ca="1" si="374"/>
        <v>0</v>
      </c>
      <c r="BB353" s="370">
        <f t="shared" ca="1" si="374"/>
        <v>0</v>
      </c>
      <c r="BC353" s="370">
        <f t="shared" ca="1" si="374"/>
        <v>0</v>
      </c>
      <c r="BD353" s="370">
        <f t="shared" ca="1" si="374"/>
        <v>0</v>
      </c>
      <c r="BE353" s="370">
        <f t="shared" ca="1" si="374"/>
        <v>0</v>
      </c>
      <c r="BF353" s="370">
        <f t="shared" ca="1" si="374"/>
        <v>0</v>
      </c>
      <c r="BG353" s="370">
        <f t="shared" ca="1" si="374"/>
        <v>0</v>
      </c>
      <c r="BH353" s="370">
        <f t="shared" ca="1" si="374"/>
        <v>0</v>
      </c>
      <c r="BI353" s="370">
        <f t="shared" ca="1" si="374"/>
        <v>0</v>
      </c>
      <c r="BJ353" s="370">
        <f t="shared" ca="1" si="374"/>
        <v>0</v>
      </c>
      <c r="BK353" s="370">
        <f t="shared" ca="1" si="374"/>
        <v>0</v>
      </c>
      <c r="BL353" s="370">
        <f t="shared" ca="1" si="374"/>
        <v>0</v>
      </c>
      <c r="BM353" s="370">
        <f t="shared" ca="1" si="374"/>
        <v>0</v>
      </c>
      <c r="BN353" s="370">
        <f t="shared" ca="1" si="374"/>
        <v>0</v>
      </c>
      <c r="BO353" s="370">
        <f t="shared" ca="1" si="374"/>
        <v>0</v>
      </c>
      <c r="BP353" s="370">
        <f t="shared" ca="1" si="374"/>
        <v>0</v>
      </c>
      <c r="BQ353" s="370">
        <f t="shared" ca="1" si="374"/>
        <v>0</v>
      </c>
      <c r="BR353" s="370">
        <f t="shared" ca="1" si="374"/>
        <v>0</v>
      </c>
      <c r="BS353" s="370">
        <f t="shared" ca="1" si="374"/>
        <v>0</v>
      </c>
      <c r="BT353" s="369">
        <f t="shared" ca="1" si="343"/>
        <v>0</v>
      </c>
    </row>
    <row r="354" spans="1:72">
      <c r="A354" s="70" t="s">
        <v>1323</v>
      </c>
      <c r="B354" s="660"/>
      <c r="C354" s="367" t="s">
        <v>91</v>
      </c>
      <c r="D354" s="367" t="s">
        <v>826</v>
      </c>
      <c r="E354" s="417" t="s">
        <v>800</v>
      </c>
      <c r="F354" s="77">
        <f>VLOOKUP(C354,'[65]06월마감'!$A$1:$B$500,2,0)</f>
        <v>14750</v>
      </c>
      <c r="G354" s="388">
        <f ca="1">VLOOKUP($C$354,[68]납품수량!$A$2:$AH$156,G$1+1,0)</f>
        <v>400</v>
      </c>
      <c r="H354" s="388">
        <f ca="1">VLOOKUP($C$354,[68]납품수량!$A$2:$AH$156,H$1+1,0)</f>
        <v>600</v>
      </c>
      <c r="I354" s="388">
        <f ca="1">VLOOKUP($C$354,[68]납품수량!$A$2:$AH$156,I$1+1,0)</f>
        <v>800</v>
      </c>
      <c r="J354" s="388">
        <f ca="1">VLOOKUP($C$354,[68]납품수량!$A$2:$AH$156,J$1+1,0)</f>
        <v>800</v>
      </c>
      <c r="K354" s="388">
        <f ca="1">VLOOKUP($C$354,[68]납품수량!$A$2:$AH$156,K$1+1,0)</f>
        <v>0</v>
      </c>
      <c r="L354" s="388">
        <f ca="1">VLOOKUP($C$354,[68]납품수량!$A$2:$AH$156,L$1+1,0)</f>
        <v>0</v>
      </c>
      <c r="M354" s="388">
        <f ca="1">VLOOKUP($C$354,[68]납품수량!$A$2:$AH$156,M$1+1,0)</f>
        <v>0</v>
      </c>
      <c r="N354" s="388">
        <f ca="1">VLOOKUP($C$354,[68]납품수량!$A$2:$AH$156,N$1+1,0)</f>
        <v>0</v>
      </c>
      <c r="O354" s="388">
        <f ca="1">VLOOKUP($C$354,[68]납품수량!$A$2:$AH$156,O$1+1,0)</f>
        <v>500</v>
      </c>
      <c r="P354" s="388">
        <f ca="1">VLOOKUP($C$354,[68]납품수량!$A$2:$AH$156,P$1+1,0)</f>
        <v>400</v>
      </c>
      <c r="Q354" s="388">
        <f ca="1">VLOOKUP($C$354,[68]납품수량!$A$2:$AH$156,Q$1+1,0)</f>
        <v>700</v>
      </c>
      <c r="R354" s="388">
        <f ca="1">VLOOKUP($C$354,[68]납품수량!$A$2:$AH$156,R$1+1,0)</f>
        <v>700</v>
      </c>
      <c r="S354" s="388">
        <f ca="1">VLOOKUP($C$354,[68]납품수량!$A$2:$AH$156,S$1+1,0)</f>
        <v>0</v>
      </c>
      <c r="T354" s="388">
        <f ca="1">VLOOKUP($C$354,[68]납품수량!$A$2:$AH$156,T$1+1,0)</f>
        <v>0</v>
      </c>
      <c r="U354" s="388">
        <f ca="1">VLOOKUP($C$354,[68]납품수량!$A$2:$AH$156,U$1+1,0)</f>
        <v>700</v>
      </c>
      <c r="V354" s="388">
        <f ca="1">VLOOKUP($C$354,[68]납품수량!$A$2:$AH$156,V$1+1,0)</f>
        <v>700</v>
      </c>
      <c r="W354" s="388">
        <f ca="1">VLOOKUP($C$354,[68]납품수량!$A$2:$AH$156,W$1+1,0)</f>
        <v>400</v>
      </c>
      <c r="X354" s="388">
        <f ca="1">VLOOKUP($C$354,[68]납품수량!$A$2:$AH$156,X$1+1,0)</f>
        <v>300</v>
      </c>
      <c r="Y354" s="388">
        <f ca="1">VLOOKUP($C$354,[68]납품수량!$A$2:$AH$156,Y$1+1,0)</f>
        <v>0</v>
      </c>
      <c r="Z354" s="388">
        <f ca="1">VLOOKUP($C$354,[68]납품수량!$A$2:$AH$156,Z$1+1,0)</f>
        <v>0</v>
      </c>
      <c r="AA354" s="388">
        <f ca="1">VLOOKUP($C$354,[68]납품수량!$A$2:$AH$156,AA$1+1,0)</f>
        <v>0</v>
      </c>
      <c r="AB354" s="388">
        <f ca="1">VLOOKUP($C$354,[68]납품수량!$A$2:$AH$156,AB$1+1,0)</f>
        <v>0</v>
      </c>
      <c r="AC354" s="388">
        <f ca="1">VLOOKUP($C$354,[68]납품수량!$A$2:$AH$156,AC$1+1,0)</f>
        <v>0</v>
      </c>
      <c r="AD354" s="388">
        <f ca="1">VLOOKUP($C$354,[68]납품수량!$A$2:$AH$156,AD$1+1,0)</f>
        <v>0</v>
      </c>
      <c r="AE354" s="388">
        <f ca="1">VLOOKUP($C$354,[68]납품수량!$A$2:$AH$156,AE$1+1,0)</f>
        <v>0</v>
      </c>
      <c r="AF354" s="388">
        <f ca="1">VLOOKUP($C$354,[68]납품수량!$A$2:$AH$156,AF$1+1,0)</f>
        <v>0</v>
      </c>
      <c r="AG354" s="388">
        <f ca="1">VLOOKUP($C$354,[68]납품수량!$A$2:$AH$156,AG$1+1,0)</f>
        <v>0</v>
      </c>
      <c r="AH354" s="388">
        <f ca="1">VLOOKUP($C$354,[68]납품수량!$A$2:$AH$156,AH$1+1,0)</f>
        <v>0</v>
      </c>
      <c r="AI354" s="388">
        <f ca="1">VLOOKUP($C$354,[68]납품수량!$A$2:$AH$156,AI$1+1,0)</f>
        <v>0</v>
      </c>
      <c r="AJ354" s="388">
        <f ca="1">VLOOKUP($C$354,[68]납품수량!$A$2:$AH$156,AJ$1+1,0)</f>
        <v>0</v>
      </c>
      <c r="AK354" s="388">
        <f ca="1">VLOOKUP($C$354,[68]납품수량!$A$2:$AH$156,AK$1+1,0)</f>
        <v>0</v>
      </c>
      <c r="AL354" s="388">
        <f t="shared" ca="1" si="346"/>
        <v>7000</v>
      </c>
      <c r="AM354" s="389">
        <f t="shared" ca="1" si="341"/>
        <v>103250000</v>
      </c>
      <c r="AO354" s="370">
        <f t="shared" ref="AO354:BS354" ca="1" si="375">$F$354*G354</f>
        <v>5900000</v>
      </c>
      <c r="AP354" s="370">
        <f t="shared" ca="1" si="375"/>
        <v>8850000</v>
      </c>
      <c r="AQ354" s="370">
        <f t="shared" ca="1" si="375"/>
        <v>11800000</v>
      </c>
      <c r="AR354" s="370">
        <f t="shared" ca="1" si="375"/>
        <v>11800000</v>
      </c>
      <c r="AS354" s="370">
        <f t="shared" ca="1" si="375"/>
        <v>0</v>
      </c>
      <c r="AT354" s="370">
        <f t="shared" ca="1" si="375"/>
        <v>0</v>
      </c>
      <c r="AU354" s="370">
        <f t="shared" ca="1" si="375"/>
        <v>0</v>
      </c>
      <c r="AV354" s="370">
        <f t="shared" ca="1" si="375"/>
        <v>0</v>
      </c>
      <c r="AW354" s="370">
        <f t="shared" ca="1" si="375"/>
        <v>7375000</v>
      </c>
      <c r="AX354" s="370">
        <f t="shared" ca="1" si="375"/>
        <v>5900000</v>
      </c>
      <c r="AY354" s="370">
        <f t="shared" ca="1" si="375"/>
        <v>10325000</v>
      </c>
      <c r="AZ354" s="370">
        <f t="shared" ca="1" si="375"/>
        <v>10325000</v>
      </c>
      <c r="BA354" s="370">
        <f t="shared" ca="1" si="375"/>
        <v>0</v>
      </c>
      <c r="BB354" s="370">
        <f t="shared" ca="1" si="375"/>
        <v>0</v>
      </c>
      <c r="BC354" s="370">
        <f t="shared" ca="1" si="375"/>
        <v>10325000</v>
      </c>
      <c r="BD354" s="370">
        <f t="shared" ca="1" si="375"/>
        <v>10325000</v>
      </c>
      <c r="BE354" s="370">
        <f t="shared" ca="1" si="375"/>
        <v>5900000</v>
      </c>
      <c r="BF354" s="370">
        <f t="shared" ca="1" si="375"/>
        <v>4425000</v>
      </c>
      <c r="BG354" s="370">
        <f t="shared" ca="1" si="375"/>
        <v>0</v>
      </c>
      <c r="BH354" s="370">
        <f t="shared" ca="1" si="375"/>
        <v>0</v>
      </c>
      <c r="BI354" s="370">
        <f t="shared" ca="1" si="375"/>
        <v>0</v>
      </c>
      <c r="BJ354" s="370">
        <f t="shared" ca="1" si="375"/>
        <v>0</v>
      </c>
      <c r="BK354" s="370">
        <f t="shared" ca="1" si="375"/>
        <v>0</v>
      </c>
      <c r="BL354" s="370">
        <f t="shared" ca="1" si="375"/>
        <v>0</v>
      </c>
      <c r="BM354" s="370">
        <f t="shared" ca="1" si="375"/>
        <v>0</v>
      </c>
      <c r="BN354" s="370">
        <f t="shared" ca="1" si="375"/>
        <v>0</v>
      </c>
      <c r="BO354" s="370">
        <f t="shared" ca="1" si="375"/>
        <v>0</v>
      </c>
      <c r="BP354" s="370">
        <f t="shared" ca="1" si="375"/>
        <v>0</v>
      </c>
      <c r="BQ354" s="370">
        <f t="shared" ca="1" si="375"/>
        <v>0</v>
      </c>
      <c r="BR354" s="370">
        <f t="shared" ca="1" si="375"/>
        <v>0</v>
      </c>
      <c r="BS354" s="370">
        <f t="shared" ca="1" si="375"/>
        <v>0</v>
      </c>
      <c r="BT354" s="369">
        <f t="shared" ca="1" si="343"/>
        <v>103250000</v>
      </c>
    </row>
    <row r="355" spans="1:72">
      <c r="A355" s="70" t="s">
        <v>1323</v>
      </c>
      <c r="B355" s="660"/>
      <c r="C355" s="367" t="s">
        <v>845</v>
      </c>
      <c r="D355" s="367" t="s">
        <v>844</v>
      </c>
      <c r="E355" s="417" t="s">
        <v>811</v>
      </c>
      <c r="F355" s="77">
        <f>VLOOKUP(C355,'[65]06월마감'!$A$1:$B$500,2,0)</f>
        <v>347</v>
      </c>
      <c r="G355" s="388">
        <f ca="1">VLOOKUP($C$355,[68]납품수량!$A$2:$AH$156,G$1+1,0)</f>
        <v>0</v>
      </c>
      <c r="H355" s="388">
        <f ca="1">VLOOKUP($C$355,[68]납품수량!$A$2:$AH$156,H$1+1,0)</f>
        <v>0</v>
      </c>
      <c r="I355" s="388">
        <f ca="1">VLOOKUP($C$355,[68]납품수량!$A$2:$AH$156,I$1+1,0)</f>
        <v>0</v>
      </c>
      <c r="J355" s="388">
        <f ca="1">VLOOKUP($C$355,[68]납품수량!$A$2:$AH$156,J$1+1,0)</f>
        <v>0</v>
      </c>
      <c r="K355" s="388">
        <f ca="1">VLOOKUP($C$355,[68]납품수량!$A$2:$AH$156,K$1+1,0)</f>
        <v>0</v>
      </c>
      <c r="L355" s="388">
        <f ca="1">VLOOKUP($C$355,[68]납품수량!$A$2:$AH$156,L$1+1,0)</f>
        <v>0</v>
      </c>
      <c r="M355" s="388">
        <f ca="1">VLOOKUP($C$355,[68]납품수량!$A$2:$AH$156,M$1+1,0)</f>
        <v>0</v>
      </c>
      <c r="N355" s="388">
        <f ca="1">VLOOKUP($C$355,[68]납품수량!$A$2:$AH$156,N$1+1,0)</f>
        <v>0</v>
      </c>
      <c r="O355" s="388">
        <f ca="1">VLOOKUP($C$355,[68]납품수량!$A$2:$AH$156,O$1+1,0)</f>
        <v>0</v>
      </c>
      <c r="P355" s="388">
        <f ca="1">VLOOKUP($C$355,[68]납품수량!$A$2:$AH$156,P$1+1,0)</f>
        <v>0</v>
      </c>
      <c r="Q355" s="388">
        <f ca="1">VLOOKUP($C$355,[68]납품수량!$A$2:$AH$156,Q$1+1,0)</f>
        <v>0</v>
      </c>
      <c r="R355" s="388">
        <f ca="1">VLOOKUP($C$355,[68]납품수량!$A$2:$AH$156,R$1+1,0)</f>
        <v>0</v>
      </c>
      <c r="S355" s="388">
        <f ca="1">VLOOKUP($C$355,[68]납품수량!$A$2:$AH$156,S$1+1,0)</f>
        <v>0</v>
      </c>
      <c r="T355" s="388">
        <f ca="1">VLOOKUP($C$355,[68]납품수량!$A$2:$AH$156,T$1+1,0)</f>
        <v>0</v>
      </c>
      <c r="U355" s="388">
        <f ca="1">VLOOKUP($C$355,[68]납품수량!$A$2:$AH$156,U$1+1,0)</f>
        <v>0</v>
      </c>
      <c r="V355" s="388">
        <f ca="1">VLOOKUP($C$355,[68]납품수량!$A$2:$AH$156,V$1+1,0)</f>
        <v>0</v>
      </c>
      <c r="W355" s="388">
        <f ca="1">VLOOKUP($C$355,[68]납품수량!$A$2:$AH$156,W$1+1,0)</f>
        <v>0</v>
      </c>
      <c r="X355" s="388">
        <f ca="1">VLOOKUP($C$355,[68]납품수량!$A$2:$AH$156,X$1+1,0)</f>
        <v>0</v>
      </c>
      <c r="Y355" s="388">
        <f ca="1">VLOOKUP($C$355,[68]납품수량!$A$2:$AH$156,Y$1+1,0)</f>
        <v>0</v>
      </c>
      <c r="Z355" s="388">
        <f ca="1">VLOOKUP($C$355,[68]납품수량!$A$2:$AH$156,Z$1+1,0)</f>
        <v>0</v>
      </c>
      <c r="AA355" s="388">
        <f ca="1">VLOOKUP($C$355,[68]납품수량!$A$2:$AH$156,AA$1+1,0)</f>
        <v>0</v>
      </c>
      <c r="AB355" s="388">
        <f ca="1">VLOOKUP($C$355,[68]납품수량!$A$2:$AH$156,AB$1+1,0)</f>
        <v>0</v>
      </c>
      <c r="AC355" s="388">
        <f ca="1">VLOOKUP($C$355,[68]납품수량!$A$2:$AH$156,AC$1+1,0)</f>
        <v>0</v>
      </c>
      <c r="AD355" s="388">
        <f ca="1">VLOOKUP($C$355,[68]납품수량!$A$2:$AH$156,AD$1+1,0)</f>
        <v>0</v>
      </c>
      <c r="AE355" s="388">
        <f ca="1">VLOOKUP($C$355,[68]납품수량!$A$2:$AH$156,AE$1+1,0)</f>
        <v>0</v>
      </c>
      <c r="AF355" s="388">
        <f ca="1">VLOOKUP($C$355,[68]납품수량!$A$2:$AH$156,AF$1+1,0)</f>
        <v>0</v>
      </c>
      <c r="AG355" s="388">
        <f ca="1">VLOOKUP($C$355,[68]납품수량!$A$2:$AH$156,AG$1+1,0)</f>
        <v>0</v>
      </c>
      <c r="AH355" s="388">
        <f ca="1">VLOOKUP($C$355,[68]납품수량!$A$2:$AH$156,AH$1+1,0)</f>
        <v>0</v>
      </c>
      <c r="AI355" s="388">
        <f ca="1">VLOOKUP($C$355,[68]납품수량!$A$2:$AH$156,AI$1+1,0)</f>
        <v>0</v>
      </c>
      <c r="AJ355" s="388">
        <f ca="1">VLOOKUP($C$355,[68]납품수량!$A$2:$AH$156,AJ$1+1,0)</f>
        <v>0</v>
      </c>
      <c r="AK355" s="388">
        <f ca="1">VLOOKUP($C$355,[68]납품수량!$A$2:$AH$156,AK$1+1,0)</f>
        <v>0</v>
      </c>
      <c r="AL355" s="388">
        <f t="shared" ca="1" si="346"/>
        <v>0</v>
      </c>
      <c r="AM355" s="389">
        <f t="shared" ca="1" si="341"/>
        <v>0</v>
      </c>
      <c r="AO355" s="370">
        <f t="shared" ref="AO355:BS355" ca="1" si="376">$F$355*G355</f>
        <v>0</v>
      </c>
      <c r="AP355" s="370">
        <f t="shared" ca="1" si="376"/>
        <v>0</v>
      </c>
      <c r="AQ355" s="370">
        <f t="shared" ca="1" si="376"/>
        <v>0</v>
      </c>
      <c r="AR355" s="370">
        <f t="shared" ca="1" si="376"/>
        <v>0</v>
      </c>
      <c r="AS355" s="370">
        <f t="shared" ca="1" si="376"/>
        <v>0</v>
      </c>
      <c r="AT355" s="370">
        <f t="shared" ca="1" si="376"/>
        <v>0</v>
      </c>
      <c r="AU355" s="370">
        <f t="shared" ca="1" si="376"/>
        <v>0</v>
      </c>
      <c r="AV355" s="370">
        <f t="shared" ca="1" si="376"/>
        <v>0</v>
      </c>
      <c r="AW355" s="370">
        <f t="shared" ca="1" si="376"/>
        <v>0</v>
      </c>
      <c r="AX355" s="370">
        <f t="shared" ca="1" si="376"/>
        <v>0</v>
      </c>
      <c r="AY355" s="370">
        <f t="shared" ca="1" si="376"/>
        <v>0</v>
      </c>
      <c r="AZ355" s="370">
        <f t="shared" ca="1" si="376"/>
        <v>0</v>
      </c>
      <c r="BA355" s="370">
        <f t="shared" ca="1" si="376"/>
        <v>0</v>
      </c>
      <c r="BB355" s="370">
        <f t="shared" ca="1" si="376"/>
        <v>0</v>
      </c>
      <c r="BC355" s="370">
        <f t="shared" ca="1" si="376"/>
        <v>0</v>
      </c>
      <c r="BD355" s="370">
        <f t="shared" ca="1" si="376"/>
        <v>0</v>
      </c>
      <c r="BE355" s="370">
        <f t="shared" ca="1" si="376"/>
        <v>0</v>
      </c>
      <c r="BF355" s="370">
        <f t="shared" ca="1" si="376"/>
        <v>0</v>
      </c>
      <c r="BG355" s="370">
        <f t="shared" ca="1" si="376"/>
        <v>0</v>
      </c>
      <c r="BH355" s="370">
        <f t="shared" ca="1" si="376"/>
        <v>0</v>
      </c>
      <c r="BI355" s="370">
        <f t="shared" ca="1" si="376"/>
        <v>0</v>
      </c>
      <c r="BJ355" s="370">
        <f t="shared" ca="1" si="376"/>
        <v>0</v>
      </c>
      <c r="BK355" s="370">
        <f t="shared" ca="1" si="376"/>
        <v>0</v>
      </c>
      <c r="BL355" s="370">
        <f t="shared" ca="1" si="376"/>
        <v>0</v>
      </c>
      <c r="BM355" s="370">
        <f t="shared" ca="1" si="376"/>
        <v>0</v>
      </c>
      <c r="BN355" s="370">
        <f t="shared" ca="1" si="376"/>
        <v>0</v>
      </c>
      <c r="BO355" s="370">
        <f t="shared" ca="1" si="376"/>
        <v>0</v>
      </c>
      <c r="BP355" s="370">
        <f t="shared" ca="1" si="376"/>
        <v>0</v>
      </c>
      <c r="BQ355" s="370">
        <f t="shared" ca="1" si="376"/>
        <v>0</v>
      </c>
      <c r="BR355" s="370">
        <f t="shared" ca="1" si="376"/>
        <v>0</v>
      </c>
      <c r="BS355" s="370">
        <f t="shared" ca="1" si="376"/>
        <v>0</v>
      </c>
      <c r="BT355" s="369">
        <f t="shared" ca="1" si="343"/>
        <v>0</v>
      </c>
    </row>
    <row r="356" spans="1:72">
      <c r="A356" s="70" t="s">
        <v>1323</v>
      </c>
      <c r="B356" s="660"/>
      <c r="C356" s="367" t="s">
        <v>843</v>
      </c>
      <c r="D356" s="367" t="s">
        <v>842</v>
      </c>
      <c r="E356" s="417" t="s">
        <v>811</v>
      </c>
      <c r="F356" s="77">
        <f>VLOOKUP(C356,'[65]06월마감'!$A$1:$B$500,2,0)</f>
        <v>347</v>
      </c>
      <c r="G356" s="388">
        <f ca="1">VLOOKUP($C$356,[68]납품수량!$A$2:$AH$156,G$1+1,0)</f>
        <v>0</v>
      </c>
      <c r="H356" s="388">
        <f ca="1">VLOOKUP($C$356,[68]납품수량!$A$2:$AH$156,H$1+1,0)</f>
        <v>0</v>
      </c>
      <c r="I356" s="388">
        <f ca="1">VLOOKUP($C$356,[68]납품수량!$A$2:$AH$156,I$1+1,0)</f>
        <v>0</v>
      </c>
      <c r="J356" s="388">
        <f ca="1">VLOOKUP($C$356,[68]납품수량!$A$2:$AH$156,J$1+1,0)</f>
        <v>0</v>
      </c>
      <c r="K356" s="388">
        <f ca="1">VLOOKUP($C$356,[68]납품수량!$A$2:$AH$156,K$1+1,0)</f>
        <v>0</v>
      </c>
      <c r="L356" s="388">
        <f ca="1">VLOOKUP($C$356,[68]납품수량!$A$2:$AH$156,L$1+1,0)</f>
        <v>0</v>
      </c>
      <c r="M356" s="388">
        <f ca="1">VLOOKUP($C$356,[68]납품수량!$A$2:$AH$156,M$1+1,0)</f>
        <v>0</v>
      </c>
      <c r="N356" s="388">
        <f ca="1">VLOOKUP($C$356,[68]납품수량!$A$2:$AH$156,N$1+1,0)</f>
        <v>0</v>
      </c>
      <c r="O356" s="388">
        <f ca="1">VLOOKUP($C$356,[68]납품수량!$A$2:$AH$156,O$1+1,0)</f>
        <v>0</v>
      </c>
      <c r="P356" s="388">
        <f ca="1">VLOOKUP($C$356,[68]납품수량!$A$2:$AH$156,P$1+1,0)</f>
        <v>0</v>
      </c>
      <c r="Q356" s="388">
        <f ca="1">VLOOKUP($C$356,[68]납품수량!$A$2:$AH$156,Q$1+1,0)</f>
        <v>0</v>
      </c>
      <c r="R356" s="388">
        <f ca="1">VLOOKUP($C$356,[68]납품수량!$A$2:$AH$156,R$1+1,0)</f>
        <v>0</v>
      </c>
      <c r="S356" s="388">
        <f ca="1">VLOOKUP($C$356,[68]납품수량!$A$2:$AH$156,S$1+1,0)</f>
        <v>0</v>
      </c>
      <c r="T356" s="388">
        <f ca="1">VLOOKUP($C$356,[68]납품수량!$A$2:$AH$156,T$1+1,0)</f>
        <v>0</v>
      </c>
      <c r="U356" s="388">
        <f ca="1">VLOOKUP($C$356,[68]납품수량!$A$2:$AH$156,U$1+1,0)</f>
        <v>0</v>
      </c>
      <c r="V356" s="388">
        <f ca="1">VLOOKUP($C$356,[68]납품수량!$A$2:$AH$156,V$1+1,0)</f>
        <v>0</v>
      </c>
      <c r="W356" s="388">
        <f ca="1">VLOOKUP($C$356,[68]납품수량!$A$2:$AH$156,W$1+1,0)</f>
        <v>0</v>
      </c>
      <c r="X356" s="388">
        <f ca="1">VLOOKUP($C$356,[68]납품수량!$A$2:$AH$156,X$1+1,0)</f>
        <v>0</v>
      </c>
      <c r="Y356" s="388">
        <f ca="1">VLOOKUP($C$356,[68]납품수량!$A$2:$AH$156,Y$1+1,0)</f>
        <v>0</v>
      </c>
      <c r="Z356" s="388">
        <f ca="1">VLOOKUP($C$356,[68]납품수량!$A$2:$AH$156,Z$1+1,0)</f>
        <v>0</v>
      </c>
      <c r="AA356" s="388">
        <f ca="1">VLOOKUP($C$356,[68]납품수량!$A$2:$AH$156,AA$1+1,0)</f>
        <v>0</v>
      </c>
      <c r="AB356" s="388">
        <f ca="1">VLOOKUP($C$356,[68]납품수량!$A$2:$AH$156,AB$1+1,0)</f>
        <v>0</v>
      </c>
      <c r="AC356" s="388">
        <f ca="1">VLOOKUP($C$356,[68]납품수량!$A$2:$AH$156,AC$1+1,0)</f>
        <v>0</v>
      </c>
      <c r="AD356" s="388">
        <f ca="1">VLOOKUP($C$356,[68]납품수량!$A$2:$AH$156,AD$1+1,0)</f>
        <v>0</v>
      </c>
      <c r="AE356" s="388">
        <f ca="1">VLOOKUP($C$356,[68]납품수량!$A$2:$AH$156,AE$1+1,0)</f>
        <v>0</v>
      </c>
      <c r="AF356" s="388">
        <f ca="1">VLOOKUP($C$356,[68]납품수량!$A$2:$AH$156,AF$1+1,0)</f>
        <v>0</v>
      </c>
      <c r="AG356" s="388">
        <f ca="1">VLOOKUP($C$356,[68]납품수량!$A$2:$AH$156,AG$1+1,0)</f>
        <v>0</v>
      </c>
      <c r="AH356" s="388">
        <f ca="1">VLOOKUP($C$356,[68]납품수량!$A$2:$AH$156,AH$1+1,0)</f>
        <v>0</v>
      </c>
      <c r="AI356" s="388">
        <f ca="1">VLOOKUP($C$356,[68]납품수량!$A$2:$AH$156,AI$1+1,0)</f>
        <v>0</v>
      </c>
      <c r="AJ356" s="388">
        <f ca="1">VLOOKUP($C$356,[68]납품수량!$A$2:$AH$156,AJ$1+1,0)</f>
        <v>0</v>
      </c>
      <c r="AK356" s="388">
        <f ca="1">VLOOKUP($C$356,[68]납품수량!$A$2:$AH$156,AK$1+1,0)</f>
        <v>0</v>
      </c>
      <c r="AL356" s="388">
        <f t="shared" ca="1" si="346"/>
        <v>0</v>
      </c>
      <c r="AM356" s="389">
        <f t="shared" ca="1" si="341"/>
        <v>0</v>
      </c>
      <c r="AO356" s="370">
        <f t="shared" ref="AO356:BS356" ca="1" si="377">$F$356*G356</f>
        <v>0</v>
      </c>
      <c r="AP356" s="370">
        <f t="shared" ca="1" si="377"/>
        <v>0</v>
      </c>
      <c r="AQ356" s="370">
        <f t="shared" ca="1" si="377"/>
        <v>0</v>
      </c>
      <c r="AR356" s="370">
        <f t="shared" ca="1" si="377"/>
        <v>0</v>
      </c>
      <c r="AS356" s="370">
        <f t="shared" ca="1" si="377"/>
        <v>0</v>
      </c>
      <c r="AT356" s="370">
        <f t="shared" ca="1" si="377"/>
        <v>0</v>
      </c>
      <c r="AU356" s="370">
        <f t="shared" ca="1" si="377"/>
        <v>0</v>
      </c>
      <c r="AV356" s="370">
        <f t="shared" ca="1" si="377"/>
        <v>0</v>
      </c>
      <c r="AW356" s="370">
        <f t="shared" ca="1" si="377"/>
        <v>0</v>
      </c>
      <c r="AX356" s="370">
        <f t="shared" ca="1" si="377"/>
        <v>0</v>
      </c>
      <c r="AY356" s="370">
        <f t="shared" ca="1" si="377"/>
        <v>0</v>
      </c>
      <c r="AZ356" s="370">
        <f t="shared" ca="1" si="377"/>
        <v>0</v>
      </c>
      <c r="BA356" s="370">
        <f t="shared" ca="1" si="377"/>
        <v>0</v>
      </c>
      <c r="BB356" s="370">
        <f t="shared" ca="1" si="377"/>
        <v>0</v>
      </c>
      <c r="BC356" s="370">
        <f t="shared" ca="1" si="377"/>
        <v>0</v>
      </c>
      <c r="BD356" s="370">
        <f t="shared" ca="1" si="377"/>
        <v>0</v>
      </c>
      <c r="BE356" s="370">
        <f t="shared" ca="1" si="377"/>
        <v>0</v>
      </c>
      <c r="BF356" s="370">
        <f t="shared" ca="1" si="377"/>
        <v>0</v>
      </c>
      <c r="BG356" s="370">
        <f t="shared" ca="1" si="377"/>
        <v>0</v>
      </c>
      <c r="BH356" s="370">
        <f t="shared" ca="1" si="377"/>
        <v>0</v>
      </c>
      <c r="BI356" s="370">
        <f t="shared" ca="1" si="377"/>
        <v>0</v>
      </c>
      <c r="BJ356" s="370">
        <f t="shared" ca="1" si="377"/>
        <v>0</v>
      </c>
      <c r="BK356" s="370">
        <f t="shared" ca="1" si="377"/>
        <v>0</v>
      </c>
      <c r="BL356" s="370">
        <f t="shared" ca="1" si="377"/>
        <v>0</v>
      </c>
      <c r="BM356" s="370">
        <f t="shared" ca="1" si="377"/>
        <v>0</v>
      </c>
      <c r="BN356" s="370">
        <f t="shared" ca="1" si="377"/>
        <v>0</v>
      </c>
      <c r="BO356" s="370">
        <f t="shared" ca="1" si="377"/>
        <v>0</v>
      </c>
      <c r="BP356" s="370">
        <f t="shared" ca="1" si="377"/>
        <v>0</v>
      </c>
      <c r="BQ356" s="370">
        <f t="shared" ca="1" si="377"/>
        <v>0</v>
      </c>
      <c r="BR356" s="370">
        <f t="shared" ca="1" si="377"/>
        <v>0</v>
      </c>
      <c r="BS356" s="370">
        <f t="shared" ca="1" si="377"/>
        <v>0</v>
      </c>
      <c r="BT356" s="369">
        <f t="shared" ca="1" si="343"/>
        <v>0</v>
      </c>
    </row>
    <row r="357" spans="1:72">
      <c r="A357" s="70" t="s">
        <v>1323</v>
      </c>
      <c r="B357" s="660"/>
      <c r="C357" s="367" t="s">
        <v>841</v>
      </c>
      <c r="D357" s="367" t="s">
        <v>840</v>
      </c>
      <c r="E357" s="417" t="s">
        <v>811</v>
      </c>
      <c r="F357" s="77">
        <f>VLOOKUP(C357,'[65]06월마감'!$A$1:$B$500,2,0)</f>
        <v>146</v>
      </c>
      <c r="G357" s="388">
        <f ca="1">VLOOKUP($C$357,[68]납품수량!$A$2:$AH$156,G$1+1,0)</f>
        <v>0</v>
      </c>
      <c r="H357" s="388">
        <f ca="1">VLOOKUP($C$357,[68]납품수량!$A$2:$AH$156,H$1+1,0)</f>
        <v>0</v>
      </c>
      <c r="I357" s="388">
        <f ca="1">VLOOKUP($C$357,[68]납품수량!$A$2:$AH$156,I$1+1,0)</f>
        <v>0</v>
      </c>
      <c r="J357" s="388">
        <f ca="1">VLOOKUP($C$357,[68]납품수량!$A$2:$AH$156,J$1+1,0)</f>
        <v>0</v>
      </c>
      <c r="K357" s="388">
        <f ca="1">VLOOKUP($C$357,[68]납품수량!$A$2:$AH$156,K$1+1,0)</f>
        <v>0</v>
      </c>
      <c r="L357" s="388">
        <f ca="1">VLOOKUP($C$357,[68]납품수량!$A$2:$AH$156,L$1+1,0)</f>
        <v>0</v>
      </c>
      <c r="M357" s="388">
        <f ca="1">VLOOKUP($C$357,[68]납품수량!$A$2:$AH$156,M$1+1,0)</f>
        <v>0</v>
      </c>
      <c r="N357" s="388">
        <f ca="1">VLOOKUP($C$357,[68]납품수량!$A$2:$AH$156,N$1+1,0)</f>
        <v>0</v>
      </c>
      <c r="O357" s="388">
        <f ca="1">VLOOKUP($C$357,[68]납품수량!$A$2:$AH$156,O$1+1,0)</f>
        <v>0</v>
      </c>
      <c r="P357" s="388">
        <f ca="1">VLOOKUP($C$357,[68]납품수량!$A$2:$AH$156,P$1+1,0)</f>
        <v>0</v>
      </c>
      <c r="Q357" s="388">
        <f ca="1">VLOOKUP($C$357,[68]납품수량!$A$2:$AH$156,Q$1+1,0)</f>
        <v>0</v>
      </c>
      <c r="R357" s="388">
        <f ca="1">VLOOKUP($C$357,[68]납품수량!$A$2:$AH$156,R$1+1,0)</f>
        <v>0</v>
      </c>
      <c r="S357" s="388">
        <f ca="1">VLOOKUP($C$357,[68]납품수량!$A$2:$AH$156,S$1+1,0)</f>
        <v>0</v>
      </c>
      <c r="T357" s="388">
        <f ca="1">VLOOKUP($C$357,[68]납품수량!$A$2:$AH$156,T$1+1,0)</f>
        <v>0</v>
      </c>
      <c r="U357" s="388">
        <f ca="1">VLOOKUP($C$357,[68]납품수량!$A$2:$AH$156,U$1+1,0)</f>
        <v>0</v>
      </c>
      <c r="V357" s="388">
        <f ca="1">VLOOKUP($C$357,[68]납품수량!$A$2:$AH$156,V$1+1,0)</f>
        <v>0</v>
      </c>
      <c r="W357" s="388">
        <f ca="1">VLOOKUP($C$357,[68]납품수량!$A$2:$AH$156,W$1+1,0)</f>
        <v>0</v>
      </c>
      <c r="X357" s="388">
        <f ca="1">VLOOKUP($C$357,[68]납품수량!$A$2:$AH$156,X$1+1,0)</f>
        <v>0</v>
      </c>
      <c r="Y357" s="388">
        <f ca="1">VLOOKUP($C$357,[68]납품수량!$A$2:$AH$156,Y$1+1,0)</f>
        <v>0</v>
      </c>
      <c r="Z357" s="388">
        <f ca="1">VLOOKUP($C$357,[68]납품수량!$A$2:$AH$156,Z$1+1,0)</f>
        <v>0</v>
      </c>
      <c r="AA357" s="388">
        <f ca="1">VLOOKUP($C$357,[68]납품수량!$A$2:$AH$156,AA$1+1,0)</f>
        <v>0</v>
      </c>
      <c r="AB357" s="388">
        <f ca="1">VLOOKUP($C$357,[68]납품수량!$A$2:$AH$156,AB$1+1,0)</f>
        <v>0</v>
      </c>
      <c r="AC357" s="388">
        <f ca="1">VLOOKUP($C$357,[68]납품수량!$A$2:$AH$156,AC$1+1,0)</f>
        <v>0</v>
      </c>
      <c r="AD357" s="388">
        <f ca="1">VLOOKUP($C$357,[68]납품수량!$A$2:$AH$156,AD$1+1,0)</f>
        <v>0</v>
      </c>
      <c r="AE357" s="388">
        <f ca="1">VLOOKUP($C$357,[68]납품수량!$A$2:$AH$156,AE$1+1,0)</f>
        <v>0</v>
      </c>
      <c r="AF357" s="388">
        <f ca="1">VLOOKUP($C$357,[68]납품수량!$A$2:$AH$156,AF$1+1,0)</f>
        <v>0</v>
      </c>
      <c r="AG357" s="388">
        <f ca="1">VLOOKUP($C$357,[68]납품수량!$A$2:$AH$156,AG$1+1,0)</f>
        <v>0</v>
      </c>
      <c r="AH357" s="388">
        <f ca="1">VLOOKUP($C$357,[68]납품수량!$A$2:$AH$156,AH$1+1,0)</f>
        <v>0</v>
      </c>
      <c r="AI357" s="388">
        <f ca="1">VLOOKUP($C$357,[68]납품수량!$A$2:$AH$156,AI$1+1,0)</f>
        <v>0</v>
      </c>
      <c r="AJ357" s="388">
        <f ca="1">VLOOKUP($C$357,[68]납품수량!$A$2:$AH$156,AJ$1+1,0)</f>
        <v>0</v>
      </c>
      <c r="AK357" s="388">
        <f ca="1">VLOOKUP($C$357,[68]납품수량!$A$2:$AH$156,AK$1+1,0)</f>
        <v>0</v>
      </c>
      <c r="AL357" s="388">
        <f t="shared" ca="1" si="346"/>
        <v>0</v>
      </c>
      <c r="AM357" s="389">
        <f t="shared" ca="1" si="341"/>
        <v>0</v>
      </c>
      <c r="AO357" s="370">
        <f t="shared" ref="AO357:BS357" ca="1" si="378">$F$357*G357</f>
        <v>0</v>
      </c>
      <c r="AP357" s="370">
        <f t="shared" ca="1" si="378"/>
        <v>0</v>
      </c>
      <c r="AQ357" s="370">
        <f t="shared" ca="1" si="378"/>
        <v>0</v>
      </c>
      <c r="AR357" s="370">
        <f t="shared" ca="1" si="378"/>
        <v>0</v>
      </c>
      <c r="AS357" s="370">
        <f t="shared" ca="1" si="378"/>
        <v>0</v>
      </c>
      <c r="AT357" s="370">
        <f t="shared" ca="1" si="378"/>
        <v>0</v>
      </c>
      <c r="AU357" s="370">
        <f t="shared" ca="1" si="378"/>
        <v>0</v>
      </c>
      <c r="AV357" s="370">
        <f t="shared" ca="1" si="378"/>
        <v>0</v>
      </c>
      <c r="AW357" s="370">
        <f t="shared" ca="1" si="378"/>
        <v>0</v>
      </c>
      <c r="AX357" s="370">
        <f t="shared" ca="1" si="378"/>
        <v>0</v>
      </c>
      <c r="AY357" s="370">
        <f t="shared" ca="1" si="378"/>
        <v>0</v>
      </c>
      <c r="AZ357" s="370">
        <f t="shared" ca="1" si="378"/>
        <v>0</v>
      </c>
      <c r="BA357" s="370">
        <f t="shared" ca="1" si="378"/>
        <v>0</v>
      </c>
      <c r="BB357" s="370">
        <f t="shared" ca="1" si="378"/>
        <v>0</v>
      </c>
      <c r="BC357" s="370">
        <f t="shared" ca="1" si="378"/>
        <v>0</v>
      </c>
      <c r="BD357" s="370">
        <f t="shared" ca="1" si="378"/>
        <v>0</v>
      </c>
      <c r="BE357" s="370">
        <f t="shared" ca="1" si="378"/>
        <v>0</v>
      </c>
      <c r="BF357" s="370">
        <f t="shared" ca="1" si="378"/>
        <v>0</v>
      </c>
      <c r="BG357" s="370">
        <f t="shared" ca="1" si="378"/>
        <v>0</v>
      </c>
      <c r="BH357" s="370">
        <f t="shared" ca="1" si="378"/>
        <v>0</v>
      </c>
      <c r="BI357" s="370">
        <f t="shared" ca="1" si="378"/>
        <v>0</v>
      </c>
      <c r="BJ357" s="370">
        <f t="shared" ca="1" si="378"/>
        <v>0</v>
      </c>
      <c r="BK357" s="370">
        <f t="shared" ca="1" si="378"/>
        <v>0</v>
      </c>
      <c r="BL357" s="370">
        <f t="shared" ca="1" si="378"/>
        <v>0</v>
      </c>
      <c r="BM357" s="370">
        <f t="shared" ca="1" si="378"/>
        <v>0</v>
      </c>
      <c r="BN357" s="370">
        <f t="shared" ca="1" si="378"/>
        <v>0</v>
      </c>
      <c r="BO357" s="370">
        <f t="shared" ca="1" si="378"/>
        <v>0</v>
      </c>
      <c r="BP357" s="370">
        <f t="shared" ca="1" si="378"/>
        <v>0</v>
      </c>
      <c r="BQ357" s="370">
        <f t="shared" ca="1" si="378"/>
        <v>0</v>
      </c>
      <c r="BR357" s="370">
        <f t="shared" ca="1" si="378"/>
        <v>0</v>
      </c>
      <c r="BS357" s="370">
        <f t="shared" ca="1" si="378"/>
        <v>0</v>
      </c>
      <c r="BT357" s="369">
        <f t="shared" ca="1" si="343"/>
        <v>0</v>
      </c>
    </row>
    <row r="358" spans="1:72">
      <c r="A358" s="70" t="s">
        <v>1323</v>
      </c>
      <c r="B358" s="660"/>
      <c r="C358" s="367" t="s">
        <v>150</v>
      </c>
      <c r="D358" s="367" t="s">
        <v>784</v>
      </c>
      <c r="E358" s="417" t="s">
        <v>839</v>
      </c>
      <c r="F358" s="401"/>
      <c r="G358" s="388">
        <f ca="1">VLOOKUP($C$358,[68]납품수량!$A$2:$AH$156,G$1+1,0)</f>
        <v>0</v>
      </c>
      <c r="H358" s="388">
        <f ca="1">VLOOKUP($C$358,[68]납품수량!$A$2:$AH$156,H$1+1,0)</f>
        <v>0</v>
      </c>
      <c r="I358" s="388">
        <f ca="1">VLOOKUP($C$358,[68]납품수량!$A$2:$AH$156,I$1+1,0)</f>
        <v>0</v>
      </c>
      <c r="J358" s="388">
        <f ca="1">VLOOKUP($C$358,[68]납품수량!$A$2:$AH$156,J$1+1,0)</f>
        <v>0</v>
      </c>
      <c r="K358" s="388">
        <f ca="1">VLOOKUP($C$358,[68]납품수량!$A$2:$AH$156,K$1+1,0)</f>
        <v>0</v>
      </c>
      <c r="L358" s="388">
        <f ca="1">VLOOKUP($C$358,[68]납품수량!$A$2:$AH$156,L$1+1,0)</f>
        <v>0</v>
      </c>
      <c r="M358" s="388">
        <f ca="1">VLOOKUP($C$358,[68]납품수량!$A$2:$AH$156,M$1+1,0)</f>
        <v>0</v>
      </c>
      <c r="N358" s="388">
        <f ca="1">VLOOKUP($C$358,[68]납품수량!$A$2:$AH$156,N$1+1,0)</f>
        <v>0</v>
      </c>
      <c r="O358" s="388">
        <f ca="1">VLOOKUP($C$358,[68]납품수량!$A$2:$AH$156,O$1+1,0)</f>
        <v>0</v>
      </c>
      <c r="P358" s="388">
        <f ca="1">VLOOKUP($C$358,[68]납품수량!$A$2:$AH$156,P$1+1,0)</f>
        <v>0</v>
      </c>
      <c r="Q358" s="388">
        <f ca="1">VLOOKUP($C$358,[68]납품수량!$A$2:$AH$156,Q$1+1,0)</f>
        <v>0</v>
      </c>
      <c r="R358" s="388">
        <f ca="1">VLOOKUP($C$358,[68]납품수량!$A$2:$AH$156,R$1+1,0)</f>
        <v>0</v>
      </c>
      <c r="S358" s="388">
        <f ca="1">VLOOKUP($C$358,[68]납품수량!$A$2:$AH$156,S$1+1,0)</f>
        <v>0</v>
      </c>
      <c r="T358" s="388">
        <f ca="1">VLOOKUP($C$358,[68]납품수량!$A$2:$AH$156,T$1+1,0)</f>
        <v>0</v>
      </c>
      <c r="U358" s="388">
        <f ca="1">VLOOKUP($C$358,[68]납품수량!$A$2:$AH$156,U$1+1,0)</f>
        <v>0</v>
      </c>
      <c r="V358" s="388">
        <f ca="1">VLOOKUP($C$358,[68]납품수량!$A$2:$AH$156,V$1+1,0)</f>
        <v>0</v>
      </c>
      <c r="W358" s="388">
        <f ca="1">VLOOKUP($C$358,[68]납품수량!$A$2:$AH$156,W$1+1,0)</f>
        <v>0</v>
      </c>
      <c r="X358" s="388">
        <f ca="1">VLOOKUP($C$358,[68]납품수량!$A$2:$AH$156,X$1+1,0)</f>
        <v>0</v>
      </c>
      <c r="Y358" s="388">
        <f ca="1">VLOOKUP($C$358,[68]납품수량!$A$2:$AH$156,Y$1+1,0)</f>
        <v>0</v>
      </c>
      <c r="Z358" s="388">
        <f ca="1">VLOOKUP($C$358,[68]납품수량!$A$2:$AH$156,Z$1+1,0)</f>
        <v>0</v>
      </c>
      <c r="AA358" s="388">
        <f ca="1">VLOOKUP($C$358,[68]납품수량!$A$2:$AH$156,AA$1+1,0)</f>
        <v>0</v>
      </c>
      <c r="AB358" s="388">
        <f ca="1">VLOOKUP($C$358,[68]납품수량!$A$2:$AH$156,AB$1+1,0)</f>
        <v>0</v>
      </c>
      <c r="AC358" s="388">
        <f ca="1">VLOOKUP($C$358,[68]납품수량!$A$2:$AH$156,AC$1+1,0)</f>
        <v>0</v>
      </c>
      <c r="AD358" s="388">
        <f ca="1">VLOOKUP($C$358,[68]납품수량!$A$2:$AH$156,AD$1+1,0)</f>
        <v>0</v>
      </c>
      <c r="AE358" s="388">
        <f ca="1">VLOOKUP($C$358,[68]납품수량!$A$2:$AH$156,AE$1+1,0)</f>
        <v>0</v>
      </c>
      <c r="AF358" s="388">
        <f ca="1">VLOOKUP($C$358,[68]납품수량!$A$2:$AH$156,AF$1+1,0)</f>
        <v>0</v>
      </c>
      <c r="AG358" s="388">
        <f ca="1">VLOOKUP($C$358,[68]납품수량!$A$2:$AH$156,AG$1+1,0)</f>
        <v>0</v>
      </c>
      <c r="AH358" s="388">
        <f ca="1">VLOOKUP($C$358,[68]납품수량!$A$2:$AH$156,AH$1+1,0)</f>
        <v>0</v>
      </c>
      <c r="AI358" s="388">
        <f ca="1">VLOOKUP($C$358,[68]납품수량!$A$2:$AH$156,AI$1+1,0)</f>
        <v>0</v>
      </c>
      <c r="AJ358" s="388">
        <f ca="1">VLOOKUP($C$358,[68]납품수량!$A$2:$AH$156,AJ$1+1,0)</f>
        <v>0</v>
      </c>
      <c r="AK358" s="388">
        <f ca="1">VLOOKUP($C$358,[68]납품수량!$A$2:$AH$156,AK$1+1,0)</f>
        <v>0</v>
      </c>
      <c r="AL358" s="388">
        <f t="shared" ca="1" si="346"/>
        <v>0</v>
      </c>
      <c r="AM358" s="389">
        <f t="shared" ca="1" si="341"/>
        <v>0</v>
      </c>
      <c r="AO358" s="370">
        <f t="shared" ref="AO358:BS358" ca="1" si="379">$F$358*G358</f>
        <v>0</v>
      </c>
      <c r="AP358" s="370">
        <f t="shared" ca="1" si="379"/>
        <v>0</v>
      </c>
      <c r="AQ358" s="370">
        <f t="shared" ca="1" si="379"/>
        <v>0</v>
      </c>
      <c r="AR358" s="370">
        <f t="shared" ca="1" si="379"/>
        <v>0</v>
      </c>
      <c r="AS358" s="370">
        <f t="shared" ca="1" si="379"/>
        <v>0</v>
      </c>
      <c r="AT358" s="370">
        <f t="shared" ca="1" si="379"/>
        <v>0</v>
      </c>
      <c r="AU358" s="370">
        <f t="shared" ca="1" si="379"/>
        <v>0</v>
      </c>
      <c r="AV358" s="370">
        <f t="shared" ca="1" si="379"/>
        <v>0</v>
      </c>
      <c r="AW358" s="370">
        <f t="shared" ca="1" si="379"/>
        <v>0</v>
      </c>
      <c r="AX358" s="370">
        <f t="shared" ca="1" si="379"/>
        <v>0</v>
      </c>
      <c r="AY358" s="370">
        <f t="shared" ca="1" si="379"/>
        <v>0</v>
      </c>
      <c r="AZ358" s="370">
        <f t="shared" ca="1" si="379"/>
        <v>0</v>
      </c>
      <c r="BA358" s="370">
        <f t="shared" ca="1" si="379"/>
        <v>0</v>
      </c>
      <c r="BB358" s="370">
        <f t="shared" ca="1" si="379"/>
        <v>0</v>
      </c>
      <c r="BC358" s="370">
        <f t="shared" ca="1" si="379"/>
        <v>0</v>
      </c>
      <c r="BD358" s="370">
        <f t="shared" ca="1" si="379"/>
        <v>0</v>
      </c>
      <c r="BE358" s="370">
        <f t="shared" ca="1" si="379"/>
        <v>0</v>
      </c>
      <c r="BF358" s="370">
        <f t="shared" ca="1" si="379"/>
        <v>0</v>
      </c>
      <c r="BG358" s="370">
        <f t="shared" ca="1" si="379"/>
        <v>0</v>
      </c>
      <c r="BH358" s="370">
        <f t="shared" ca="1" si="379"/>
        <v>0</v>
      </c>
      <c r="BI358" s="370">
        <f t="shared" ca="1" si="379"/>
        <v>0</v>
      </c>
      <c r="BJ358" s="370">
        <f t="shared" ca="1" si="379"/>
        <v>0</v>
      </c>
      <c r="BK358" s="370">
        <f t="shared" ca="1" si="379"/>
        <v>0</v>
      </c>
      <c r="BL358" s="370">
        <f t="shared" ca="1" si="379"/>
        <v>0</v>
      </c>
      <c r="BM358" s="370">
        <f t="shared" ca="1" si="379"/>
        <v>0</v>
      </c>
      <c r="BN358" s="370">
        <f t="shared" ca="1" si="379"/>
        <v>0</v>
      </c>
      <c r="BO358" s="370">
        <f t="shared" ca="1" si="379"/>
        <v>0</v>
      </c>
      <c r="BP358" s="370">
        <f t="shared" ca="1" si="379"/>
        <v>0</v>
      </c>
      <c r="BQ358" s="370">
        <f t="shared" ca="1" si="379"/>
        <v>0</v>
      </c>
      <c r="BR358" s="370">
        <f t="shared" ca="1" si="379"/>
        <v>0</v>
      </c>
      <c r="BS358" s="370">
        <f t="shared" ca="1" si="379"/>
        <v>0</v>
      </c>
      <c r="BT358" s="369">
        <f t="shared" ca="1" si="343"/>
        <v>0</v>
      </c>
    </row>
    <row r="359" spans="1:72">
      <c r="A359" s="70" t="s">
        <v>1323</v>
      </c>
      <c r="B359" s="660"/>
      <c r="C359" s="367" t="s">
        <v>36</v>
      </c>
      <c r="D359" s="367" t="s">
        <v>784</v>
      </c>
      <c r="E359" s="417" t="s">
        <v>785</v>
      </c>
      <c r="F359" s="401"/>
      <c r="G359" s="388">
        <f ca="1">VLOOKUP($C$359,[68]납품수량!$A$2:$AH$156,G$1+1,0)</f>
        <v>0</v>
      </c>
      <c r="H359" s="388">
        <f ca="1">VLOOKUP($C$359,[68]납품수량!$A$2:$AH$156,H$1+1,0)</f>
        <v>0</v>
      </c>
      <c r="I359" s="388">
        <f ca="1">VLOOKUP($C$359,[68]납품수량!$A$2:$AH$156,I$1+1,0)</f>
        <v>0</v>
      </c>
      <c r="J359" s="388">
        <f ca="1">VLOOKUP($C$359,[68]납품수량!$A$2:$AH$156,J$1+1,0)</f>
        <v>0</v>
      </c>
      <c r="K359" s="388">
        <f ca="1">VLOOKUP($C$359,[68]납품수량!$A$2:$AH$156,K$1+1,0)</f>
        <v>0</v>
      </c>
      <c r="L359" s="388">
        <f ca="1">VLOOKUP($C$359,[68]납품수량!$A$2:$AH$156,L$1+1,0)</f>
        <v>0</v>
      </c>
      <c r="M359" s="388">
        <f ca="1">VLOOKUP($C$359,[68]납품수량!$A$2:$AH$156,M$1+1,0)</f>
        <v>0</v>
      </c>
      <c r="N359" s="388">
        <f ca="1">VLOOKUP($C$359,[68]납품수량!$A$2:$AH$156,N$1+1,0)</f>
        <v>0</v>
      </c>
      <c r="O359" s="388">
        <f ca="1">VLOOKUP($C$359,[68]납품수량!$A$2:$AH$156,O$1+1,0)</f>
        <v>0</v>
      </c>
      <c r="P359" s="388">
        <f ca="1">VLOOKUP($C$359,[68]납품수량!$A$2:$AH$156,P$1+1,0)</f>
        <v>0</v>
      </c>
      <c r="Q359" s="388">
        <f ca="1">VLOOKUP($C$359,[68]납품수량!$A$2:$AH$156,Q$1+1,0)</f>
        <v>0</v>
      </c>
      <c r="R359" s="388">
        <f ca="1">VLOOKUP($C$359,[68]납품수량!$A$2:$AH$156,R$1+1,0)</f>
        <v>0</v>
      </c>
      <c r="S359" s="388">
        <f ca="1">VLOOKUP($C$359,[68]납품수량!$A$2:$AH$156,S$1+1,0)</f>
        <v>0</v>
      </c>
      <c r="T359" s="388">
        <f ca="1">VLOOKUP($C$359,[68]납품수량!$A$2:$AH$156,T$1+1,0)</f>
        <v>0</v>
      </c>
      <c r="U359" s="388">
        <f ca="1">VLOOKUP($C$359,[68]납품수량!$A$2:$AH$156,U$1+1,0)</f>
        <v>0</v>
      </c>
      <c r="V359" s="388">
        <f ca="1">VLOOKUP($C$359,[68]납품수량!$A$2:$AH$156,V$1+1,0)</f>
        <v>0</v>
      </c>
      <c r="W359" s="388">
        <f ca="1">VLOOKUP($C$359,[68]납품수량!$A$2:$AH$156,W$1+1,0)</f>
        <v>0</v>
      </c>
      <c r="X359" s="388">
        <f ca="1">VLOOKUP($C$359,[68]납품수량!$A$2:$AH$156,X$1+1,0)</f>
        <v>0</v>
      </c>
      <c r="Y359" s="388">
        <f ca="1">VLOOKUP($C$359,[68]납품수량!$A$2:$AH$156,Y$1+1,0)</f>
        <v>0</v>
      </c>
      <c r="Z359" s="388">
        <f ca="1">VLOOKUP($C$359,[68]납품수량!$A$2:$AH$156,Z$1+1,0)</f>
        <v>0</v>
      </c>
      <c r="AA359" s="388">
        <f ca="1">VLOOKUP($C$359,[68]납품수량!$A$2:$AH$156,AA$1+1,0)</f>
        <v>0</v>
      </c>
      <c r="AB359" s="388">
        <f ca="1">VLOOKUP($C$359,[68]납품수량!$A$2:$AH$156,AB$1+1,0)</f>
        <v>0</v>
      </c>
      <c r="AC359" s="388">
        <f ca="1">VLOOKUP($C$359,[68]납품수량!$A$2:$AH$156,AC$1+1,0)</f>
        <v>0</v>
      </c>
      <c r="AD359" s="388">
        <f ca="1">VLOOKUP($C$359,[68]납품수량!$A$2:$AH$156,AD$1+1,0)</f>
        <v>0</v>
      </c>
      <c r="AE359" s="388">
        <f ca="1">VLOOKUP($C$359,[68]납품수량!$A$2:$AH$156,AE$1+1,0)</f>
        <v>0</v>
      </c>
      <c r="AF359" s="388">
        <f ca="1">VLOOKUP($C$359,[68]납품수량!$A$2:$AH$156,AF$1+1,0)</f>
        <v>0</v>
      </c>
      <c r="AG359" s="388">
        <f ca="1">VLOOKUP($C$359,[68]납품수량!$A$2:$AH$156,AG$1+1,0)</f>
        <v>0</v>
      </c>
      <c r="AH359" s="388">
        <f ca="1">VLOOKUP($C$359,[68]납품수량!$A$2:$AH$156,AH$1+1,0)</f>
        <v>0</v>
      </c>
      <c r="AI359" s="388">
        <f ca="1">VLOOKUP($C$359,[68]납품수량!$A$2:$AH$156,AI$1+1,0)</f>
        <v>0</v>
      </c>
      <c r="AJ359" s="388">
        <f ca="1">VLOOKUP($C$359,[68]납품수량!$A$2:$AH$156,AJ$1+1,0)</f>
        <v>0</v>
      </c>
      <c r="AK359" s="388">
        <f ca="1">VLOOKUP($C$359,[68]납품수량!$A$2:$AH$156,AK$1+1,0)</f>
        <v>0</v>
      </c>
      <c r="AL359" s="388">
        <f t="shared" ca="1" si="346"/>
        <v>0</v>
      </c>
      <c r="AM359" s="389">
        <f t="shared" ca="1" si="341"/>
        <v>0</v>
      </c>
      <c r="AO359" s="370">
        <f t="shared" ref="AO359:BS359" ca="1" si="380">$F$359*G359</f>
        <v>0</v>
      </c>
      <c r="AP359" s="370">
        <f t="shared" ca="1" si="380"/>
        <v>0</v>
      </c>
      <c r="AQ359" s="370">
        <f t="shared" ca="1" si="380"/>
        <v>0</v>
      </c>
      <c r="AR359" s="370">
        <f t="shared" ca="1" si="380"/>
        <v>0</v>
      </c>
      <c r="AS359" s="370">
        <f t="shared" ca="1" si="380"/>
        <v>0</v>
      </c>
      <c r="AT359" s="370">
        <f t="shared" ca="1" si="380"/>
        <v>0</v>
      </c>
      <c r="AU359" s="370">
        <f t="shared" ca="1" si="380"/>
        <v>0</v>
      </c>
      <c r="AV359" s="370">
        <f t="shared" ca="1" si="380"/>
        <v>0</v>
      </c>
      <c r="AW359" s="370">
        <f t="shared" ca="1" si="380"/>
        <v>0</v>
      </c>
      <c r="AX359" s="370">
        <f t="shared" ca="1" si="380"/>
        <v>0</v>
      </c>
      <c r="AY359" s="370">
        <f t="shared" ca="1" si="380"/>
        <v>0</v>
      </c>
      <c r="AZ359" s="370">
        <f t="shared" ca="1" si="380"/>
        <v>0</v>
      </c>
      <c r="BA359" s="370">
        <f t="shared" ca="1" si="380"/>
        <v>0</v>
      </c>
      <c r="BB359" s="370">
        <f t="shared" ca="1" si="380"/>
        <v>0</v>
      </c>
      <c r="BC359" s="370">
        <f t="shared" ca="1" si="380"/>
        <v>0</v>
      </c>
      <c r="BD359" s="370">
        <f t="shared" ca="1" si="380"/>
        <v>0</v>
      </c>
      <c r="BE359" s="370">
        <f t="shared" ca="1" si="380"/>
        <v>0</v>
      </c>
      <c r="BF359" s="370">
        <f t="shared" ca="1" si="380"/>
        <v>0</v>
      </c>
      <c r="BG359" s="370">
        <f t="shared" ca="1" si="380"/>
        <v>0</v>
      </c>
      <c r="BH359" s="370">
        <f t="shared" ca="1" si="380"/>
        <v>0</v>
      </c>
      <c r="BI359" s="370">
        <f t="shared" ca="1" si="380"/>
        <v>0</v>
      </c>
      <c r="BJ359" s="370">
        <f t="shared" ca="1" si="380"/>
        <v>0</v>
      </c>
      <c r="BK359" s="370">
        <f t="shared" ca="1" si="380"/>
        <v>0</v>
      </c>
      <c r="BL359" s="370">
        <f t="shared" ca="1" si="380"/>
        <v>0</v>
      </c>
      <c r="BM359" s="370">
        <f t="shared" ca="1" si="380"/>
        <v>0</v>
      </c>
      <c r="BN359" s="370">
        <f t="shared" ca="1" si="380"/>
        <v>0</v>
      </c>
      <c r="BO359" s="370">
        <f t="shared" ca="1" si="380"/>
        <v>0</v>
      </c>
      <c r="BP359" s="370">
        <f t="shared" ca="1" si="380"/>
        <v>0</v>
      </c>
      <c r="BQ359" s="370">
        <f t="shared" ca="1" si="380"/>
        <v>0</v>
      </c>
      <c r="BR359" s="370">
        <f t="shared" ca="1" si="380"/>
        <v>0</v>
      </c>
      <c r="BS359" s="370">
        <f t="shared" ca="1" si="380"/>
        <v>0</v>
      </c>
      <c r="BT359" s="369">
        <f t="shared" ca="1" si="343"/>
        <v>0</v>
      </c>
    </row>
    <row r="360" spans="1:72">
      <c r="A360" s="70" t="s">
        <v>1323</v>
      </c>
      <c r="B360" s="660"/>
      <c r="C360" s="367" t="s">
        <v>151</v>
      </c>
      <c r="D360" s="367" t="s">
        <v>838</v>
      </c>
      <c r="E360" s="417" t="s">
        <v>801</v>
      </c>
      <c r="F360" s="401"/>
      <c r="G360" s="388">
        <f ca="1">VLOOKUP($C$360,[68]납품수량!$A$2:$AH$156,G$1+1,0)</f>
        <v>0</v>
      </c>
      <c r="H360" s="388">
        <f ca="1">VLOOKUP($C$360,[68]납품수량!$A$2:$AH$156,H$1+1,0)</f>
        <v>0</v>
      </c>
      <c r="I360" s="388">
        <f ca="1">VLOOKUP($C$360,[68]납품수량!$A$2:$AH$156,I$1+1,0)</f>
        <v>0</v>
      </c>
      <c r="J360" s="388">
        <f ca="1">VLOOKUP($C$360,[68]납품수량!$A$2:$AH$156,J$1+1,0)</f>
        <v>0</v>
      </c>
      <c r="K360" s="388">
        <f ca="1">VLOOKUP($C$360,[68]납품수량!$A$2:$AH$156,K$1+1,0)</f>
        <v>0</v>
      </c>
      <c r="L360" s="388">
        <f ca="1">VLOOKUP($C$360,[68]납품수량!$A$2:$AH$156,L$1+1,0)</f>
        <v>0</v>
      </c>
      <c r="M360" s="388">
        <f ca="1">VLOOKUP($C$360,[68]납품수량!$A$2:$AH$156,M$1+1,0)</f>
        <v>0</v>
      </c>
      <c r="N360" s="388">
        <f ca="1">VLOOKUP($C$360,[68]납품수량!$A$2:$AH$156,N$1+1,0)</f>
        <v>0</v>
      </c>
      <c r="O360" s="388">
        <f ca="1">VLOOKUP($C$360,[68]납품수량!$A$2:$AH$156,O$1+1,0)</f>
        <v>0</v>
      </c>
      <c r="P360" s="388">
        <f ca="1">VLOOKUP($C$360,[68]납품수량!$A$2:$AH$156,P$1+1,0)</f>
        <v>0</v>
      </c>
      <c r="Q360" s="388">
        <f ca="1">VLOOKUP($C$360,[68]납품수량!$A$2:$AH$156,Q$1+1,0)</f>
        <v>0</v>
      </c>
      <c r="R360" s="388">
        <f ca="1">VLOOKUP($C$360,[68]납품수량!$A$2:$AH$156,R$1+1,0)</f>
        <v>0</v>
      </c>
      <c r="S360" s="388">
        <f ca="1">VLOOKUP($C$360,[68]납품수량!$A$2:$AH$156,S$1+1,0)</f>
        <v>0</v>
      </c>
      <c r="T360" s="388">
        <f ca="1">VLOOKUP($C$360,[68]납품수량!$A$2:$AH$156,T$1+1,0)</f>
        <v>0</v>
      </c>
      <c r="U360" s="388">
        <f ca="1">VLOOKUP($C$360,[68]납품수량!$A$2:$AH$156,U$1+1,0)</f>
        <v>0</v>
      </c>
      <c r="V360" s="388">
        <f ca="1">VLOOKUP($C$360,[68]납품수량!$A$2:$AH$156,V$1+1,0)</f>
        <v>0</v>
      </c>
      <c r="W360" s="388">
        <f ca="1">VLOOKUP($C$360,[68]납품수량!$A$2:$AH$156,W$1+1,0)</f>
        <v>0</v>
      </c>
      <c r="X360" s="388">
        <f ca="1">VLOOKUP($C$360,[68]납품수량!$A$2:$AH$156,X$1+1,0)</f>
        <v>0</v>
      </c>
      <c r="Y360" s="388">
        <f ca="1">VLOOKUP($C$360,[68]납품수량!$A$2:$AH$156,Y$1+1,0)</f>
        <v>0</v>
      </c>
      <c r="Z360" s="388">
        <f ca="1">VLOOKUP($C$360,[68]납품수량!$A$2:$AH$156,Z$1+1,0)</f>
        <v>0</v>
      </c>
      <c r="AA360" s="388">
        <f ca="1">VLOOKUP($C$360,[68]납품수량!$A$2:$AH$156,AA$1+1,0)</f>
        <v>0</v>
      </c>
      <c r="AB360" s="388">
        <f ca="1">VLOOKUP($C$360,[68]납품수량!$A$2:$AH$156,AB$1+1,0)</f>
        <v>0</v>
      </c>
      <c r="AC360" s="388">
        <f ca="1">VLOOKUP($C$360,[68]납품수량!$A$2:$AH$156,AC$1+1,0)</f>
        <v>0</v>
      </c>
      <c r="AD360" s="388">
        <f ca="1">VLOOKUP($C$360,[68]납품수량!$A$2:$AH$156,AD$1+1,0)</f>
        <v>0</v>
      </c>
      <c r="AE360" s="388">
        <f ca="1">VLOOKUP($C$360,[68]납품수량!$A$2:$AH$156,AE$1+1,0)</f>
        <v>0</v>
      </c>
      <c r="AF360" s="388">
        <f ca="1">VLOOKUP($C$360,[68]납품수량!$A$2:$AH$156,AF$1+1,0)</f>
        <v>0</v>
      </c>
      <c r="AG360" s="388">
        <f ca="1">VLOOKUP($C$360,[68]납품수량!$A$2:$AH$156,AG$1+1,0)</f>
        <v>0</v>
      </c>
      <c r="AH360" s="388">
        <f ca="1">VLOOKUP($C$360,[68]납품수량!$A$2:$AH$156,AH$1+1,0)</f>
        <v>0</v>
      </c>
      <c r="AI360" s="388">
        <f ca="1">VLOOKUP($C$360,[68]납품수량!$A$2:$AH$156,AI$1+1,0)</f>
        <v>0</v>
      </c>
      <c r="AJ360" s="388">
        <f ca="1">VLOOKUP($C$360,[68]납품수량!$A$2:$AH$156,AJ$1+1,0)</f>
        <v>0</v>
      </c>
      <c r="AK360" s="388">
        <f ca="1">VLOOKUP($C$360,[68]납품수량!$A$2:$AH$156,AK$1+1,0)</f>
        <v>0</v>
      </c>
      <c r="AL360" s="388">
        <f t="shared" ca="1" si="346"/>
        <v>0</v>
      </c>
      <c r="AM360" s="389">
        <f t="shared" ca="1" si="341"/>
        <v>0</v>
      </c>
      <c r="AO360" s="370">
        <f t="shared" ref="AO360:BS360" ca="1" si="381">$F$360*G360</f>
        <v>0</v>
      </c>
      <c r="AP360" s="370">
        <f t="shared" ca="1" si="381"/>
        <v>0</v>
      </c>
      <c r="AQ360" s="370">
        <f t="shared" ca="1" si="381"/>
        <v>0</v>
      </c>
      <c r="AR360" s="370">
        <f t="shared" ca="1" si="381"/>
        <v>0</v>
      </c>
      <c r="AS360" s="370">
        <f t="shared" ca="1" si="381"/>
        <v>0</v>
      </c>
      <c r="AT360" s="370">
        <f t="shared" ca="1" si="381"/>
        <v>0</v>
      </c>
      <c r="AU360" s="370">
        <f t="shared" ca="1" si="381"/>
        <v>0</v>
      </c>
      <c r="AV360" s="370">
        <f t="shared" ca="1" si="381"/>
        <v>0</v>
      </c>
      <c r="AW360" s="370">
        <f t="shared" ca="1" si="381"/>
        <v>0</v>
      </c>
      <c r="AX360" s="370">
        <f t="shared" ca="1" si="381"/>
        <v>0</v>
      </c>
      <c r="AY360" s="370">
        <f t="shared" ca="1" si="381"/>
        <v>0</v>
      </c>
      <c r="AZ360" s="370">
        <f t="shared" ca="1" si="381"/>
        <v>0</v>
      </c>
      <c r="BA360" s="370">
        <f t="shared" ca="1" si="381"/>
        <v>0</v>
      </c>
      <c r="BB360" s="370">
        <f t="shared" ca="1" si="381"/>
        <v>0</v>
      </c>
      <c r="BC360" s="370">
        <f t="shared" ca="1" si="381"/>
        <v>0</v>
      </c>
      <c r="BD360" s="370">
        <f t="shared" ca="1" si="381"/>
        <v>0</v>
      </c>
      <c r="BE360" s="370">
        <f t="shared" ca="1" si="381"/>
        <v>0</v>
      </c>
      <c r="BF360" s="370">
        <f t="shared" ca="1" si="381"/>
        <v>0</v>
      </c>
      <c r="BG360" s="370">
        <f t="shared" ca="1" si="381"/>
        <v>0</v>
      </c>
      <c r="BH360" s="370">
        <f t="shared" ca="1" si="381"/>
        <v>0</v>
      </c>
      <c r="BI360" s="370">
        <f t="shared" ca="1" si="381"/>
        <v>0</v>
      </c>
      <c r="BJ360" s="370">
        <f t="shared" ca="1" si="381"/>
        <v>0</v>
      </c>
      <c r="BK360" s="370">
        <f t="shared" ca="1" si="381"/>
        <v>0</v>
      </c>
      <c r="BL360" s="370">
        <f t="shared" ca="1" si="381"/>
        <v>0</v>
      </c>
      <c r="BM360" s="370">
        <f t="shared" ca="1" si="381"/>
        <v>0</v>
      </c>
      <c r="BN360" s="370">
        <f t="shared" ca="1" si="381"/>
        <v>0</v>
      </c>
      <c r="BO360" s="370">
        <f t="shared" ca="1" si="381"/>
        <v>0</v>
      </c>
      <c r="BP360" s="370">
        <f t="shared" ca="1" si="381"/>
        <v>0</v>
      </c>
      <c r="BQ360" s="370">
        <f t="shared" ca="1" si="381"/>
        <v>0</v>
      </c>
      <c r="BR360" s="370">
        <f t="shared" ca="1" si="381"/>
        <v>0</v>
      </c>
      <c r="BS360" s="370">
        <f t="shared" ca="1" si="381"/>
        <v>0</v>
      </c>
      <c r="BT360" s="369">
        <f t="shared" ca="1" si="343"/>
        <v>0</v>
      </c>
    </row>
    <row r="361" spans="1:72">
      <c r="A361" s="70" t="s">
        <v>1323</v>
      </c>
      <c r="B361" s="660"/>
      <c r="C361" s="367" t="s">
        <v>152</v>
      </c>
      <c r="D361" s="367" t="s">
        <v>837</v>
      </c>
      <c r="E361" s="417" t="s">
        <v>801</v>
      </c>
      <c r="F361" s="401"/>
      <c r="G361" s="388">
        <f ca="1">VLOOKUP($C$361,[68]납품수량!$A$2:$AH$156,G$1+1,0)</f>
        <v>0</v>
      </c>
      <c r="H361" s="388">
        <f ca="1">VLOOKUP($C$361,[68]납품수량!$A$2:$AH$156,H$1+1,0)</f>
        <v>0</v>
      </c>
      <c r="I361" s="388">
        <f ca="1">VLOOKUP($C$361,[68]납품수량!$A$2:$AH$156,I$1+1,0)</f>
        <v>0</v>
      </c>
      <c r="J361" s="388">
        <f ca="1">VLOOKUP($C$361,[68]납품수량!$A$2:$AH$156,J$1+1,0)</f>
        <v>0</v>
      </c>
      <c r="K361" s="388">
        <f ca="1">VLOOKUP($C$361,[68]납품수량!$A$2:$AH$156,K$1+1,0)</f>
        <v>0</v>
      </c>
      <c r="L361" s="388">
        <f ca="1">VLOOKUP($C$361,[68]납품수량!$A$2:$AH$156,L$1+1,0)</f>
        <v>0</v>
      </c>
      <c r="M361" s="388">
        <f ca="1">VLOOKUP($C$361,[68]납품수량!$A$2:$AH$156,M$1+1,0)</f>
        <v>0</v>
      </c>
      <c r="N361" s="388">
        <f ca="1">VLOOKUP($C$361,[68]납품수량!$A$2:$AH$156,N$1+1,0)</f>
        <v>0</v>
      </c>
      <c r="O361" s="388">
        <f ca="1">VLOOKUP($C$361,[68]납품수량!$A$2:$AH$156,O$1+1,0)</f>
        <v>0</v>
      </c>
      <c r="P361" s="388">
        <f ca="1">VLOOKUP($C$361,[68]납품수량!$A$2:$AH$156,P$1+1,0)</f>
        <v>0</v>
      </c>
      <c r="Q361" s="388">
        <f ca="1">VLOOKUP($C$361,[68]납품수량!$A$2:$AH$156,Q$1+1,0)</f>
        <v>0</v>
      </c>
      <c r="R361" s="388">
        <f ca="1">VLOOKUP($C$361,[68]납품수량!$A$2:$AH$156,R$1+1,0)</f>
        <v>0</v>
      </c>
      <c r="S361" s="388">
        <f ca="1">VLOOKUP($C$361,[68]납품수량!$A$2:$AH$156,S$1+1,0)</f>
        <v>0</v>
      </c>
      <c r="T361" s="388">
        <f ca="1">VLOOKUP($C$361,[68]납품수량!$A$2:$AH$156,T$1+1,0)</f>
        <v>0</v>
      </c>
      <c r="U361" s="388">
        <f ca="1">VLOOKUP($C$361,[68]납품수량!$A$2:$AH$156,U$1+1,0)</f>
        <v>0</v>
      </c>
      <c r="V361" s="388">
        <f ca="1">VLOOKUP($C$361,[68]납품수량!$A$2:$AH$156,V$1+1,0)</f>
        <v>0</v>
      </c>
      <c r="W361" s="388">
        <f ca="1">VLOOKUP($C$361,[68]납품수량!$A$2:$AH$156,W$1+1,0)</f>
        <v>0</v>
      </c>
      <c r="X361" s="388">
        <f ca="1">VLOOKUP($C$361,[68]납품수량!$A$2:$AH$156,X$1+1,0)</f>
        <v>0</v>
      </c>
      <c r="Y361" s="388">
        <f ca="1">VLOOKUP($C$361,[68]납품수량!$A$2:$AH$156,Y$1+1,0)</f>
        <v>0</v>
      </c>
      <c r="Z361" s="388">
        <f ca="1">VLOOKUP($C$361,[68]납품수량!$A$2:$AH$156,Z$1+1,0)</f>
        <v>0</v>
      </c>
      <c r="AA361" s="388">
        <f ca="1">VLOOKUP($C$361,[68]납품수량!$A$2:$AH$156,AA$1+1,0)</f>
        <v>0</v>
      </c>
      <c r="AB361" s="388">
        <f ca="1">VLOOKUP($C$361,[68]납품수량!$A$2:$AH$156,AB$1+1,0)</f>
        <v>0</v>
      </c>
      <c r="AC361" s="388">
        <f ca="1">VLOOKUP($C$361,[68]납품수량!$A$2:$AH$156,AC$1+1,0)</f>
        <v>0</v>
      </c>
      <c r="AD361" s="388">
        <f ca="1">VLOOKUP($C$361,[68]납품수량!$A$2:$AH$156,AD$1+1,0)</f>
        <v>0</v>
      </c>
      <c r="AE361" s="388">
        <f ca="1">VLOOKUP($C$361,[68]납품수량!$A$2:$AH$156,AE$1+1,0)</f>
        <v>0</v>
      </c>
      <c r="AF361" s="388">
        <f ca="1">VLOOKUP($C$361,[68]납품수량!$A$2:$AH$156,AF$1+1,0)</f>
        <v>0</v>
      </c>
      <c r="AG361" s="388">
        <f ca="1">VLOOKUP($C$361,[68]납품수량!$A$2:$AH$156,AG$1+1,0)</f>
        <v>0</v>
      </c>
      <c r="AH361" s="388">
        <f ca="1">VLOOKUP($C$361,[68]납품수량!$A$2:$AH$156,AH$1+1,0)</f>
        <v>0</v>
      </c>
      <c r="AI361" s="388">
        <f ca="1">VLOOKUP($C$361,[68]납품수량!$A$2:$AH$156,AI$1+1,0)</f>
        <v>0</v>
      </c>
      <c r="AJ361" s="388">
        <f ca="1">VLOOKUP($C$361,[68]납품수량!$A$2:$AH$156,AJ$1+1,0)</f>
        <v>0</v>
      </c>
      <c r="AK361" s="388">
        <f ca="1">VLOOKUP($C$361,[68]납품수량!$A$2:$AH$156,AK$1+1,0)</f>
        <v>0</v>
      </c>
      <c r="AL361" s="388">
        <f t="shared" ca="1" si="346"/>
        <v>0</v>
      </c>
      <c r="AM361" s="389">
        <f t="shared" ca="1" si="341"/>
        <v>0</v>
      </c>
      <c r="AO361" s="370">
        <f t="shared" ref="AO361:BS361" ca="1" si="382">$F$361*G361</f>
        <v>0</v>
      </c>
      <c r="AP361" s="370">
        <f t="shared" ca="1" si="382"/>
        <v>0</v>
      </c>
      <c r="AQ361" s="370">
        <f t="shared" ca="1" si="382"/>
        <v>0</v>
      </c>
      <c r="AR361" s="370">
        <f t="shared" ca="1" si="382"/>
        <v>0</v>
      </c>
      <c r="AS361" s="370">
        <f t="shared" ca="1" si="382"/>
        <v>0</v>
      </c>
      <c r="AT361" s="370">
        <f t="shared" ca="1" si="382"/>
        <v>0</v>
      </c>
      <c r="AU361" s="370">
        <f t="shared" ca="1" si="382"/>
        <v>0</v>
      </c>
      <c r="AV361" s="370">
        <f t="shared" ca="1" si="382"/>
        <v>0</v>
      </c>
      <c r="AW361" s="370">
        <f t="shared" ca="1" si="382"/>
        <v>0</v>
      </c>
      <c r="AX361" s="370">
        <f t="shared" ca="1" si="382"/>
        <v>0</v>
      </c>
      <c r="AY361" s="370">
        <f t="shared" ca="1" si="382"/>
        <v>0</v>
      </c>
      <c r="AZ361" s="370">
        <f t="shared" ca="1" si="382"/>
        <v>0</v>
      </c>
      <c r="BA361" s="370">
        <f t="shared" ca="1" si="382"/>
        <v>0</v>
      </c>
      <c r="BB361" s="370">
        <f t="shared" ca="1" si="382"/>
        <v>0</v>
      </c>
      <c r="BC361" s="370">
        <f t="shared" ca="1" si="382"/>
        <v>0</v>
      </c>
      <c r="BD361" s="370">
        <f t="shared" ca="1" si="382"/>
        <v>0</v>
      </c>
      <c r="BE361" s="370">
        <f t="shared" ca="1" si="382"/>
        <v>0</v>
      </c>
      <c r="BF361" s="370">
        <f t="shared" ca="1" si="382"/>
        <v>0</v>
      </c>
      <c r="BG361" s="370">
        <f t="shared" ca="1" si="382"/>
        <v>0</v>
      </c>
      <c r="BH361" s="370">
        <f t="shared" ca="1" si="382"/>
        <v>0</v>
      </c>
      <c r="BI361" s="370">
        <f t="shared" ca="1" si="382"/>
        <v>0</v>
      </c>
      <c r="BJ361" s="370">
        <f t="shared" ca="1" si="382"/>
        <v>0</v>
      </c>
      <c r="BK361" s="370">
        <f t="shared" ca="1" si="382"/>
        <v>0</v>
      </c>
      <c r="BL361" s="370">
        <f t="shared" ca="1" si="382"/>
        <v>0</v>
      </c>
      <c r="BM361" s="370">
        <f t="shared" ca="1" si="382"/>
        <v>0</v>
      </c>
      <c r="BN361" s="370">
        <f t="shared" ca="1" si="382"/>
        <v>0</v>
      </c>
      <c r="BO361" s="370">
        <f t="shared" ca="1" si="382"/>
        <v>0</v>
      </c>
      <c r="BP361" s="370">
        <f t="shared" ca="1" si="382"/>
        <v>0</v>
      </c>
      <c r="BQ361" s="370">
        <f t="shared" ca="1" si="382"/>
        <v>0</v>
      </c>
      <c r="BR361" s="370">
        <f t="shared" ca="1" si="382"/>
        <v>0</v>
      </c>
      <c r="BS361" s="370">
        <f t="shared" ca="1" si="382"/>
        <v>0</v>
      </c>
      <c r="BT361" s="369">
        <f t="shared" ca="1" si="343"/>
        <v>0</v>
      </c>
    </row>
    <row r="362" spans="1:72">
      <c r="A362" s="70" t="s">
        <v>1323</v>
      </c>
      <c r="B362" s="660"/>
      <c r="C362" s="367" t="s">
        <v>153</v>
      </c>
      <c r="D362" s="367" t="s">
        <v>836</v>
      </c>
      <c r="E362" s="417" t="s">
        <v>801</v>
      </c>
      <c r="F362" s="401"/>
      <c r="G362" s="388">
        <f ca="1">VLOOKUP($C$362,[68]납품수량!$A$2:$AH$156,G$1+1,0)</f>
        <v>0</v>
      </c>
      <c r="H362" s="388">
        <f ca="1">VLOOKUP($C$362,[68]납품수량!$A$2:$AH$156,H$1+1,0)</f>
        <v>0</v>
      </c>
      <c r="I362" s="388">
        <f ca="1">VLOOKUP($C$362,[68]납품수량!$A$2:$AH$156,I$1+1,0)</f>
        <v>0</v>
      </c>
      <c r="J362" s="388">
        <f ca="1">VLOOKUP($C$362,[68]납품수량!$A$2:$AH$156,J$1+1,0)</f>
        <v>0</v>
      </c>
      <c r="K362" s="388">
        <f ca="1">VLOOKUP($C$362,[68]납품수량!$A$2:$AH$156,K$1+1,0)</f>
        <v>0</v>
      </c>
      <c r="L362" s="388">
        <f ca="1">VLOOKUP($C$362,[68]납품수량!$A$2:$AH$156,L$1+1,0)</f>
        <v>0</v>
      </c>
      <c r="M362" s="388">
        <f ca="1">VLOOKUP($C$362,[68]납품수량!$A$2:$AH$156,M$1+1,0)</f>
        <v>0</v>
      </c>
      <c r="N362" s="388">
        <f ca="1">VLOOKUP($C$362,[68]납품수량!$A$2:$AH$156,N$1+1,0)</f>
        <v>0</v>
      </c>
      <c r="O362" s="388">
        <f ca="1">VLOOKUP($C$362,[68]납품수량!$A$2:$AH$156,O$1+1,0)</f>
        <v>0</v>
      </c>
      <c r="P362" s="388">
        <f ca="1">VLOOKUP($C$362,[68]납품수량!$A$2:$AH$156,P$1+1,0)</f>
        <v>0</v>
      </c>
      <c r="Q362" s="388">
        <f ca="1">VLOOKUP($C$362,[68]납품수량!$A$2:$AH$156,Q$1+1,0)</f>
        <v>0</v>
      </c>
      <c r="R362" s="388">
        <f ca="1">VLOOKUP($C$362,[68]납품수량!$A$2:$AH$156,R$1+1,0)</f>
        <v>0</v>
      </c>
      <c r="S362" s="388">
        <f ca="1">VLOOKUP($C$362,[68]납품수량!$A$2:$AH$156,S$1+1,0)</f>
        <v>0</v>
      </c>
      <c r="T362" s="388">
        <f ca="1">VLOOKUP($C$362,[68]납품수량!$A$2:$AH$156,T$1+1,0)</f>
        <v>0</v>
      </c>
      <c r="U362" s="388">
        <f ca="1">VLOOKUP($C$362,[68]납품수량!$A$2:$AH$156,U$1+1,0)</f>
        <v>0</v>
      </c>
      <c r="V362" s="388">
        <f ca="1">VLOOKUP($C$362,[68]납품수량!$A$2:$AH$156,V$1+1,0)</f>
        <v>0</v>
      </c>
      <c r="W362" s="388">
        <f ca="1">VLOOKUP($C$362,[68]납품수량!$A$2:$AH$156,W$1+1,0)</f>
        <v>0</v>
      </c>
      <c r="X362" s="388">
        <f ca="1">VLOOKUP($C$362,[68]납품수량!$A$2:$AH$156,X$1+1,0)</f>
        <v>0</v>
      </c>
      <c r="Y362" s="388">
        <f ca="1">VLOOKUP($C$362,[68]납품수량!$A$2:$AH$156,Y$1+1,0)</f>
        <v>0</v>
      </c>
      <c r="Z362" s="388">
        <f ca="1">VLOOKUP($C$362,[68]납품수량!$A$2:$AH$156,Z$1+1,0)</f>
        <v>0</v>
      </c>
      <c r="AA362" s="388">
        <f ca="1">VLOOKUP($C$362,[68]납품수량!$A$2:$AH$156,AA$1+1,0)</f>
        <v>0</v>
      </c>
      <c r="AB362" s="388">
        <f ca="1">VLOOKUP($C$362,[68]납품수량!$A$2:$AH$156,AB$1+1,0)</f>
        <v>0</v>
      </c>
      <c r="AC362" s="388">
        <f ca="1">VLOOKUP($C$362,[68]납품수량!$A$2:$AH$156,AC$1+1,0)</f>
        <v>0</v>
      </c>
      <c r="AD362" s="388">
        <f ca="1">VLOOKUP($C$362,[68]납품수량!$A$2:$AH$156,AD$1+1,0)</f>
        <v>0</v>
      </c>
      <c r="AE362" s="388">
        <f ca="1">VLOOKUP($C$362,[68]납품수량!$A$2:$AH$156,AE$1+1,0)</f>
        <v>0</v>
      </c>
      <c r="AF362" s="388">
        <f ca="1">VLOOKUP($C$362,[68]납품수량!$A$2:$AH$156,AF$1+1,0)</f>
        <v>0</v>
      </c>
      <c r="AG362" s="388">
        <f ca="1">VLOOKUP($C$362,[68]납품수량!$A$2:$AH$156,AG$1+1,0)</f>
        <v>0</v>
      </c>
      <c r="AH362" s="388">
        <f ca="1">VLOOKUP($C$362,[68]납품수량!$A$2:$AH$156,AH$1+1,0)</f>
        <v>0</v>
      </c>
      <c r="AI362" s="388">
        <f ca="1">VLOOKUP($C$362,[68]납품수량!$A$2:$AH$156,AI$1+1,0)</f>
        <v>0</v>
      </c>
      <c r="AJ362" s="388">
        <f ca="1">VLOOKUP($C$362,[68]납품수량!$A$2:$AH$156,AJ$1+1,0)</f>
        <v>0</v>
      </c>
      <c r="AK362" s="388">
        <f ca="1">VLOOKUP($C$362,[68]납품수량!$A$2:$AH$156,AK$1+1,0)</f>
        <v>0</v>
      </c>
      <c r="AL362" s="388">
        <f t="shared" ca="1" si="346"/>
        <v>0</v>
      </c>
      <c r="AM362" s="389">
        <f t="shared" ca="1" si="341"/>
        <v>0</v>
      </c>
      <c r="AO362" s="370">
        <f t="shared" ref="AO362:BS362" ca="1" si="383">$F$362*G362</f>
        <v>0</v>
      </c>
      <c r="AP362" s="370">
        <f t="shared" ca="1" si="383"/>
        <v>0</v>
      </c>
      <c r="AQ362" s="370">
        <f t="shared" ca="1" si="383"/>
        <v>0</v>
      </c>
      <c r="AR362" s="370">
        <f t="shared" ca="1" si="383"/>
        <v>0</v>
      </c>
      <c r="AS362" s="370">
        <f t="shared" ca="1" si="383"/>
        <v>0</v>
      </c>
      <c r="AT362" s="370">
        <f t="shared" ca="1" si="383"/>
        <v>0</v>
      </c>
      <c r="AU362" s="370">
        <f t="shared" ca="1" si="383"/>
        <v>0</v>
      </c>
      <c r="AV362" s="370">
        <f t="shared" ca="1" si="383"/>
        <v>0</v>
      </c>
      <c r="AW362" s="370">
        <f t="shared" ca="1" si="383"/>
        <v>0</v>
      </c>
      <c r="AX362" s="370">
        <f t="shared" ca="1" si="383"/>
        <v>0</v>
      </c>
      <c r="AY362" s="370">
        <f t="shared" ca="1" si="383"/>
        <v>0</v>
      </c>
      <c r="AZ362" s="370">
        <f t="shared" ca="1" si="383"/>
        <v>0</v>
      </c>
      <c r="BA362" s="370">
        <f t="shared" ca="1" si="383"/>
        <v>0</v>
      </c>
      <c r="BB362" s="370">
        <f t="shared" ca="1" si="383"/>
        <v>0</v>
      </c>
      <c r="BC362" s="370">
        <f t="shared" ca="1" si="383"/>
        <v>0</v>
      </c>
      <c r="BD362" s="370">
        <f t="shared" ca="1" si="383"/>
        <v>0</v>
      </c>
      <c r="BE362" s="370">
        <f t="shared" ca="1" si="383"/>
        <v>0</v>
      </c>
      <c r="BF362" s="370">
        <f t="shared" ca="1" si="383"/>
        <v>0</v>
      </c>
      <c r="BG362" s="370">
        <f t="shared" ca="1" si="383"/>
        <v>0</v>
      </c>
      <c r="BH362" s="370">
        <f t="shared" ca="1" si="383"/>
        <v>0</v>
      </c>
      <c r="BI362" s="370">
        <f t="shared" ca="1" si="383"/>
        <v>0</v>
      </c>
      <c r="BJ362" s="370">
        <f t="shared" ca="1" si="383"/>
        <v>0</v>
      </c>
      <c r="BK362" s="370">
        <f t="shared" ca="1" si="383"/>
        <v>0</v>
      </c>
      <c r="BL362" s="370">
        <f t="shared" ca="1" si="383"/>
        <v>0</v>
      </c>
      <c r="BM362" s="370">
        <f t="shared" ca="1" si="383"/>
        <v>0</v>
      </c>
      <c r="BN362" s="370">
        <f t="shared" ca="1" si="383"/>
        <v>0</v>
      </c>
      <c r="BO362" s="370">
        <f t="shared" ca="1" si="383"/>
        <v>0</v>
      </c>
      <c r="BP362" s="370">
        <f t="shared" ca="1" si="383"/>
        <v>0</v>
      </c>
      <c r="BQ362" s="370">
        <f t="shared" ca="1" si="383"/>
        <v>0</v>
      </c>
      <c r="BR362" s="370">
        <f t="shared" ca="1" si="383"/>
        <v>0</v>
      </c>
      <c r="BS362" s="370">
        <f t="shared" ca="1" si="383"/>
        <v>0</v>
      </c>
      <c r="BT362" s="369">
        <f t="shared" ca="1" si="343"/>
        <v>0</v>
      </c>
    </row>
    <row r="363" spans="1:72">
      <c r="A363" s="70" t="s">
        <v>1323</v>
      </c>
      <c r="B363" s="660"/>
      <c r="C363" s="367" t="s">
        <v>154</v>
      </c>
      <c r="D363" s="367" t="s">
        <v>835</v>
      </c>
      <c r="E363" s="417" t="s">
        <v>801</v>
      </c>
      <c r="F363" s="401"/>
      <c r="G363" s="388">
        <f ca="1">VLOOKUP($C$363,[68]납품수량!$A$2:$AH$156,G$1+1,0)</f>
        <v>0</v>
      </c>
      <c r="H363" s="388">
        <f ca="1">VLOOKUP($C$363,[68]납품수량!$A$2:$AH$156,H$1+1,0)</f>
        <v>0</v>
      </c>
      <c r="I363" s="388">
        <f ca="1">VLOOKUP($C$363,[68]납품수량!$A$2:$AH$156,I$1+1,0)</f>
        <v>0</v>
      </c>
      <c r="J363" s="388">
        <f ca="1">VLOOKUP($C$363,[68]납품수량!$A$2:$AH$156,J$1+1,0)</f>
        <v>0</v>
      </c>
      <c r="K363" s="388">
        <f ca="1">VLOOKUP($C$363,[68]납품수량!$A$2:$AH$156,K$1+1,0)</f>
        <v>0</v>
      </c>
      <c r="L363" s="388">
        <f ca="1">VLOOKUP($C$363,[68]납품수량!$A$2:$AH$156,L$1+1,0)</f>
        <v>0</v>
      </c>
      <c r="M363" s="388">
        <f ca="1">VLOOKUP($C$363,[68]납품수량!$A$2:$AH$156,M$1+1,0)</f>
        <v>0</v>
      </c>
      <c r="N363" s="388">
        <f ca="1">VLOOKUP($C$363,[68]납품수량!$A$2:$AH$156,N$1+1,0)</f>
        <v>0</v>
      </c>
      <c r="O363" s="388">
        <f ca="1">VLOOKUP($C$363,[68]납품수량!$A$2:$AH$156,O$1+1,0)</f>
        <v>0</v>
      </c>
      <c r="P363" s="388">
        <f ca="1">VLOOKUP($C$363,[68]납품수량!$A$2:$AH$156,P$1+1,0)</f>
        <v>0</v>
      </c>
      <c r="Q363" s="388">
        <f ca="1">VLOOKUP($C$363,[68]납품수량!$A$2:$AH$156,Q$1+1,0)</f>
        <v>0</v>
      </c>
      <c r="R363" s="388">
        <f ca="1">VLOOKUP($C$363,[68]납품수량!$A$2:$AH$156,R$1+1,0)</f>
        <v>0</v>
      </c>
      <c r="S363" s="388">
        <f ca="1">VLOOKUP($C$363,[68]납품수량!$A$2:$AH$156,S$1+1,0)</f>
        <v>0</v>
      </c>
      <c r="T363" s="388">
        <f ca="1">VLOOKUP($C$363,[68]납품수량!$A$2:$AH$156,T$1+1,0)</f>
        <v>0</v>
      </c>
      <c r="U363" s="388">
        <f ca="1">VLOOKUP($C$363,[68]납품수량!$A$2:$AH$156,U$1+1,0)</f>
        <v>0</v>
      </c>
      <c r="V363" s="388">
        <f ca="1">VLOOKUP($C$363,[68]납품수량!$A$2:$AH$156,V$1+1,0)</f>
        <v>0</v>
      </c>
      <c r="W363" s="388">
        <f ca="1">VLOOKUP($C$363,[68]납품수량!$A$2:$AH$156,W$1+1,0)</f>
        <v>0</v>
      </c>
      <c r="X363" s="388">
        <f ca="1">VLOOKUP($C$363,[68]납품수량!$A$2:$AH$156,X$1+1,0)</f>
        <v>0</v>
      </c>
      <c r="Y363" s="388">
        <f ca="1">VLOOKUP($C$363,[68]납품수량!$A$2:$AH$156,Y$1+1,0)</f>
        <v>0</v>
      </c>
      <c r="Z363" s="388">
        <f ca="1">VLOOKUP($C$363,[68]납품수량!$A$2:$AH$156,Z$1+1,0)</f>
        <v>0</v>
      </c>
      <c r="AA363" s="388">
        <f ca="1">VLOOKUP($C$363,[68]납품수량!$A$2:$AH$156,AA$1+1,0)</f>
        <v>0</v>
      </c>
      <c r="AB363" s="388">
        <f ca="1">VLOOKUP($C$363,[68]납품수량!$A$2:$AH$156,AB$1+1,0)</f>
        <v>0</v>
      </c>
      <c r="AC363" s="388">
        <f ca="1">VLOOKUP($C$363,[68]납품수량!$A$2:$AH$156,AC$1+1,0)</f>
        <v>0</v>
      </c>
      <c r="AD363" s="388">
        <f ca="1">VLOOKUP($C$363,[68]납품수량!$A$2:$AH$156,AD$1+1,0)</f>
        <v>0</v>
      </c>
      <c r="AE363" s="388">
        <f ca="1">VLOOKUP($C$363,[68]납품수량!$A$2:$AH$156,AE$1+1,0)</f>
        <v>0</v>
      </c>
      <c r="AF363" s="388">
        <f ca="1">VLOOKUP($C$363,[68]납품수량!$A$2:$AH$156,AF$1+1,0)</f>
        <v>0</v>
      </c>
      <c r="AG363" s="388">
        <f ca="1">VLOOKUP($C$363,[68]납품수량!$A$2:$AH$156,AG$1+1,0)</f>
        <v>0</v>
      </c>
      <c r="AH363" s="388">
        <f ca="1">VLOOKUP($C$363,[68]납품수량!$A$2:$AH$156,AH$1+1,0)</f>
        <v>0</v>
      </c>
      <c r="AI363" s="388">
        <f ca="1">VLOOKUP($C$363,[68]납품수량!$A$2:$AH$156,AI$1+1,0)</f>
        <v>0</v>
      </c>
      <c r="AJ363" s="388">
        <f ca="1">VLOOKUP($C$363,[68]납품수량!$A$2:$AH$156,AJ$1+1,0)</f>
        <v>0</v>
      </c>
      <c r="AK363" s="388">
        <f ca="1">VLOOKUP($C$363,[68]납품수량!$A$2:$AH$156,AK$1+1,0)</f>
        <v>0</v>
      </c>
      <c r="AL363" s="388">
        <f t="shared" ca="1" si="346"/>
        <v>0</v>
      </c>
      <c r="AM363" s="389">
        <f t="shared" ca="1" si="341"/>
        <v>0</v>
      </c>
      <c r="AO363" s="370">
        <f t="shared" ref="AO363:BS363" ca="1" si="384">$F$363*G363</f>
        <v>0</v>
      </c>
      <c r="AP363" s="370">
        <f t="shared" ca="1" si="384"/>
        <v>0</v>
      </c>
      <c r="AQ363" s="370">
        <f t="shared" ca="1" si="384"/>
        <v>0</v>
      </c>
      <c r="AR363" s="370">
        <f t="shared" ca="1" si="384"/>
        <v>0</v>
      </c>
      <c r="AS363" s="370">
        <f t="shared" ca="1" si="384"/>
        <v>0</v>
      </c>
      <c r="AT363" s="370">
        <f t="shared" ca="1" si="384"/>
        <v>0</v>
      </c>
      <c r="AU363" s="370">
        <f t="shared" ca="1" si="384"/>
        <v>0</v>
      </c>
      <c r="AV363" s="370">
        <f t="shared" ca="1" si="384"/>
        <v>0</v>
      </c>
      <c r="AW363" s="370">
        <f t="shared" ca="1" si="384"/>
        <v>0</v>
      </c>
      <c r="AX363" s="370">
        <f t="shared" ca="1" si="384"/>
        <v>0</v>
      </c>
      <c r="AY363" s="370">
        <f t="shared" ca="1" si="384"/>
        <v>0</v>
      </c>
      <c r="AZ363" s="370">
        <f t="shared" ca="1" si="384"/>
        <v>0</v>
      </c>
      <c r="BA363" s="370">
        <f t="shared" ca="1" si="384"/>
        <v>0</v>
      </c>
      <c r="BB363" s="370">
        <f t="shared" ca="1" si="384"/>
        <v>0</v>
      </c>
      <c r="BC363" s="370">
        <f t="shared" ca="1" si="384"/>
        <v>0</v>
      </c>
      <c r="BD363" s="370">
        <f t="shared" ca="1" si="384"/>
        <v>0</v>
      </c>
      <c r="BE363" s="370">
        <f t="shared" ca="1" si="384"/>
        <v>0</v>
      </c>
      <c r="BF363" s="370">
        <f t="shared" ca="1" si="384"/>
        <v>0</v>
      </c>
      <c r="BG363" s="370">
        <f t="shared" ca="1" si="384"/>
        <v>0</v>
      </c>
      <c r="BH363" s="370">
        <f t="shared" ca="1" si="384"/>
        <v>0</v>
      </c>
      <c r="BI363" s="370">
        <f t="shared" ca="1" si="384"/>
        <v>0</v>
      </c>
      <c r="BJ363" s="370">
        <f t="shared" ca="1" si="384"/>
        <v>0</v>
      </c>
      <c r="BK363" s="370">
        <f t="shared" ca="1" si="384"/>
        <v>0</v>
      </c>
      <c r="BL363" s="370">
        <f t="shared" ca="1" si="384"/>
        <v>0</v>
      </c>
      <c r="BM363" s="370">
        <f t="shared" ca="1" si="384"/>
        <v>0</v>
      </c>
      <c r="BN363" s="370">
        <f t="shared" ca="1" si="384"/>
        <v>0</v>
      </c>
      <c r="BO363" s="370">
        <f t="shared" ca="1" si="384"/>
        <v>0</v>
      </c>
      <c r="BP363" s="370">
        <f t="shared" ca="1" si="384"/>
        <v>0</v>
      </c>
      <c r="BQ363" s="370">
        <f t="shared" ca="1" si="384"/>
        <v>0</v>
      </c>
      <c r="BR363" s="370">
        <f t="shared" ca="1" si="384"/>
        <v>0</v>
      </c>
      <c r="BS363" s="370">
        <f t="shared" ca="1" si="384"/>
        <v>0</v>
      </c>
      <c r="BT363" s="369">
        <f t="shared" ca="1" si="343"/>
        <v>0</v>
      </c>
    </row>
    <row r="364" spans="1:72">
      <c r="A364" s="70" t="s">
        <v>1323</v>
      </c>
      <c r="B364" s="660"/>
      <c r="C364" s="367" t="s">
        <v>155</v>
      </c>
      <c r="D364" s="367" t="s">
        <v>828</v>
      </c>
      <c r="E364" s="417" t="s">
        <v>803</v>
      </c>
      <c r="F364" s="401"/>
      <c r="G364" s="388">
        <f ca="1">VLOOKUP($C$364,[68]납품수량!$A$2:$AH$156,G$1+1,0)</f>
        <v>0</v>
      </c>
      <c r="H364" s="388">
        <f ca="1">VLOOKUP($C$364,[68]납품수량!$A$2:$AH$156,H$1+1,0)</f>
        <v>0</v>
      </c>
      <c r="I364" s="388">
        <f ca="1">VLOOKUP($C$364,[68]납품수량!$A$2:$AH$156,I$1+1,0)</f>
        <v>0</v>
      </c>
      <c r="J364" s="388">
        <f ca="1">VLOOKUP($C$364,[68]납품수량!$A$2:$AH$156,J$1+1,0)</f>
        <v>0</v>
      </c>
      <c r="K364" s="388">
        <f ca="1">VLOOKUP($C$364,[68]납품수량!$A$2:$AH$156,K$1+1,0)</f>
        <v>0</v>
      </c>
      <c r="L364" s="388">
        <f ca="1">VLOOKUP($C$364,[68]납품수량!$A$2:$AH$156,L$1+1,0)</f>
        <v>0</v>
      </c>
      <c r="M364" s="388">
        <f ca="1">VLOOKUP($C$364,[68]납품수량!$A$2:$AH$156,M$1+1,0)</f>
        <v>0</v>
      </c>
      <c r="N364" s="388">
        <f ca="1">VLOOKUP($C$364,[68]납품수량!$A$2:$AH$156,N$1+1,0)</f>
        <v>0</v>
      </c>
      <c r="O364" s="388">
        <f ca="1">VLOOKUP($C$364,[68]납품수량!$A$2:$AH$156,O$1+1,0)</f>
        <v>0</v>
      </c>
      <c r="P364" s="388">
        <f ca="1">VLOOKUP($C$364,[68]납품수량!$A$2:$AH$156,P$1+1,0)</f>
        <v>0</v>
      </c>
      <c r="Q364" s="388">
        <f ca="1">VLOOKUP($C$364,[68]납품수량!$A$2:$AH$156,Q$1+1,0)</f>
        <v>0</v>
      </c>
      <c r="R364" s="388">
        <f ca="1">VLOOKUP($C$364,[68]납품수량!$A$2:$AH$156,R$1+1,0)</f>
        <v>0</v>
      </c>
      <c r="S364" s="388">
        <f ca="1">VLOOKUP($C$364,[68]납품수량!$A$2:$AH$156,S$1+1,0)</f>
        <v>0</v>
      </c>
      <c r="T364" s="388">
        <f ca="1">VLOOKUP($C$364,[68]납품수량!$A$2:$AH$156,T$1+1,0)</f>
        <v>0</v>
      </c>
      <c r="U364" s="388">
        <f ca="1">VLOOKUP($C$364,[68]납품수량!$A$2:$AH$156,U$1+1,0)</f>
        <v>0</v>
      </c>
      <c r="V364" s="388">
        <f ca="1">VLOOKUP($C$364,[68]납품수량!$A$2:$AH$156,V$1+1,0)</f>
        <v>0</v>
      </c>
      <c r="W364" s="388">
        <f ca="1">VLOOKUP($C$364,[68]납품수량!$A$2:$AH$156,W$1+1,0)</f>
        <v>0</v>
      </c>
      <c r="X364" s="388">
        <f ca="1">VLOOKUP($C$364,[68]납품수량!$A$2:$AH$156,X$1+1,0)</f>
        <v>0</v>
      </c>
      <c r="Y364" s="388">
        <f ca="1">VLOOKUP($C$364,[68]납품수량!$A$2:$AH$156,Y$1+1,0)</f>
        <v>0</v>
      </c>
      <c r="Z364" s="388">
        <f ca="1">VLOOKUP($C$364,[68]납품수량!$A$2:$AH$156,Z$1+1,0)</f>
        <v>0</v>
      </c>
      <c r="AA364" s="388">
        <f ca="1">VLOOKUP($C$364,[68]납품수량!$A$2:$AH$156,AA$1+1,0)</f>
        <v>0</v>
      </c>
      <c r="AB364" s="388">
        <f ca="1">VLOOKUP($C$364,[68]납품수량!$A$2:$AH$156,AB$1+1,0)</f>
        <v>0</v>
      </c>
      <c r="AC364" s="388">
        <f ca="1">VLOOKUP($C$364,[68]납품수량!$A$2:$AH$156,AC$1+1,0)</f>
        <v>0</v>
      </c>
      <c r="AD364" s="388">
        <f ca="1">VLOOKUP($C$364,[68]납품수량!$A$2:$AH$156,AD$1+1,0)</f>
        <v>0</v>
      </c>
      <c r="AE364" s="388">
        <f ca="1">VLOOKUP($C$364,[68]납품수량!$A$2:$AH$156,AE$1+1,0)</f>
        <v>0</v>
      </c>
      <c r="AF364" s="388">
        <f ca="1">VLOOKUP($C$364,[68]납품수량!$A$2:$AH$156,AF$1+1,0)</f>
        <v>0</v>
      </c>
      <c r="AG364" s="388">
        <f ca="1">VLOOKUP($C$364,[68]납품수량!$A$2:$AH$156,AG$1+1,0)</f>
        <v>0</v>
      </c>
      <c r="AH364" s="388">
        <f ca="1">VLOOKUP($C$364,[68]납품수량!$A$2:$AH$156,AH$1+1,0)</f>
        <v>0</v>
      </c>
      <c r="AI364" s="388">
        <f ca="1">VLOOKUP($C$364,[68]납품수량!$A$2:$AH$156,AI$1+1,0)</f>
        <v>0</v>
      </c>
      <c r="AJ364" s="388">
        <f ca="1">VLOOKUP($C$364,[68]납품수량!$A$2:$AH$156,AJ$1+1,0)</f>
        <v>0</v>
      </c>
      <c r="AK364" s="388">
        <f ca="1">VLOOKUP($C$364,[68]납품수량!$A$2:$AH$156,AK$1+1,0)</f>
        <v>0</v>
      </c>
      <c r="AL364" s="388">
        <f t="shared" ca="1" si="346"/>
        <v>0</v>
      </c>
      <c r="AM364" s="389">
        <f t="shared" ca="1" si="341"/>
        <v>0</v>
      </c>
      <c r="AO364" s="370">
        <f t="shared" ref="AO364:BS364" ca="1" si="385">$F$364*G364</f>
        <v>0</v>
      </c>
      <c r="AP364" s="370">
        <f t="shared" ca="1" si="385"/>
        <v>0</v>
      </c>
      <c r="AQ364" s="370">
        <f t="shared" ca="1" si="385"/>
        <v>0</v>
      </c>
      <c r="AR364" s="370">
        <f t="shared" ca="1" si="385"/>
        <v>0</v>
      </c>
      <c r="AS364" s="370">
        <f t="shared" ca="1" si="385"/>
        <v>0</v>
      </c>
      <c r="AT364" s="370">
        <f t="shared" ca="1" si="385"/>
        <v>0</v>
      </c>
      <c r="AU364" s="370">
        <f t="shared" ca="1" si="385"/>
        <v>0</v>
      </c>
      <c r="AV364" s="370">
        <f t="shared" ca="1" si="385"/>
        <v>0</v>
      </c>
      <c r="AW364" s="370">
        <f t="shared" ca="1" si="385"/>
        <v>0</v>
      </c>
      <c r="AX364" s="370">
        <f t="shared" ca="1" si="385"/>
        <v>0</v>
      </c>
      <c r="AY364" s="370">
        <f t="shared" ca="1" si="385"/>
        <v>0</v>
      </c>
      <c r="AZ364" s="370">
        <f t="shared" ca="1" si="385"/>
        <v>0</v>
      </c>
      <c r="BA364" s="370">
        <f t="shared" ca="1" si="385"/>
        <v>0</v>
      </c>
      <c r="BB364" s="370">
        <f t="shared" ca="1" si="385"/>
        <v>0</v>
      </c>
      <c r="BC364" s="370">
        <f t="shared" ca="1" si="385"/>
        <v>0</v>
      </c>
      <c r="BD364" s="370">
        <f t="shared" ca="1" si="385"/>
        <v>0</v>
      </c>
      <c r="BE364" s="370">
        <f t="shared" ca="1" si="385"/>
        <v>0</v>
      </c>
      <c r="BF364" s="370">
        <f t="shared" ca="1" si="385"/>
        <v>0</v>
      </c>
      <c r="BG364" s="370">
        <f t="shared" ca="1" si="385"/>
        <v>0</v>
      </c>
      <c r="BH364" s="370">
        <f t="shared" ca="1" si="385"/>
        <v>0</v>
      </c>
      <c r="BI364" s="370">
        <f t="shared" ca="1" si="385"/>
        <v>0</v>
      </c>
      <c r="BJ364" s="370">
        <f t="shared" ca="1" si="385"/>
        <v>0</v>
      </c>
      <c r="BK364" s="370">
        <f t="shared" ca="1" si="385"/>
        <v>0</v>
      </c>
      <c r="BL364" s="370">
        <f t="shared" ca="1" si="385"/>
        <v>0</v>
      </c>
      <c r="BM364" s="370">
        <f t="shared" ca="1" si="385"/>
        <v>0</v>
      </c>
      <c r="BN364" s="370">
        <f t="shared" ca="1" si="385"/>
        <v>0</v>
      </c>
      <c r="BO364" s="370">
        <f t="shared" ca="1" si="385"/>
        <v>0</v>
      </c>
      <c r="BP364" s="370">
        <f t="shared" ca="1" si="385"/>
        <v>0</v>
      </c>
      <c r="BQ364" s="370">
        <f t="shared" ca="1" si="385"/>
        <v>0</v>
      </c>
      <c r="BR364" s="370">
        <f t="shared" ca="1" si="385"/>
        <v>0</v>
      </c>
      <c r="BS364" s="370">
        <f t="shared" ca="1" si="385"/>
        <v>0</v>
      </c>
      <c r="BT364" s="369">
        <f t="shared" ca="1" si="343"/>
        <v>0</v>
      </c>
    </row>
    <row r="365" spans="1:72">
      <c r="A365" s="70" t="s">
        <v>1323</v>
      </c>
      <c r="B365" s="660"/>
      <c r="C365" s="367" t="s">
        <v>82</v>
      </c>
      <c r="D365" s="367" t="s">
        <v>834</v>
      </c>
      <c r="E365" s="417" t="s">
        <v>791</v>
      </c>
      <c r="F365" s="77">
        <f>VLOOKUP(C365,'[65]06월마감'!$A$1:$B$500,2,0)</f>
        <v>7082</v>
      </c>
      <c r="G365" s="388">
        <f ca="1">VLOOKUP($C$365,[68]납품수량!$A$2:$AH$156,G$1+1,0)</f>
        <v>240</v>
      </c>
      <c r="H365" s="388">
        <f ca="1">VLOOKUP($C$365,[68]납품수량!$A$2:$AH$156,H$1+1,0)</f>
        <v>240</v>
      </c>
      <c r="I365" s="388">
        <f ca="1">VLOOKUP($C$365,[68]납품수량!$A$2:$AH$156,I$1+1,0)</f>
        <v>240</v>
      </c>
      <c r="J365" s="388">
        <f ca="1">VLOOKUP($C$365,[68]납품수량!$A$2:$AH$156,J$1+1,0)</f>
        <v>180</v>
      </c>
      <c r="K365" s="388">
        <f ca="1">VLOOKUP($C$365,[68]납품수량!$A$2:$AH$156,K$1+1,0)</f>
        <v>0</v>
      </c>
      <c r="L365" s="388">
        <f ca="1">VLOOKUP($C$365,[68]납품수량!$A$2:$AH$156,L$1+1,0)</f>
        <v>0</v>
      </c>
      <c r="M365" s="388">
        <f ca="1">VLOOKUP($C$365,[68]납품수량!$A$2:$AH$156,M$1+1,0)</f>
        <v>0</v>
      </c>
      <c r="N365" s="388">
        <f ca="1">VLOOKUP($C$365,[68]납품수량!$A$2:$AH$156,N$1+1,0)</f>
        <v>0</v>
      </c>
      <c r="O365" s="388">
        <f ca="1">VLOOKUP($C$365,[68]납품수량!$A$2:$AH$156,O$1+1,0)</f>
        <v>240</v>
      </c>
      <c r="P365" s="388">
        <f ca="1">VLOOKUP($C$365,[68]납품수량!$A$2:$AH$156,P$1+1,0)</f>
        <v>240</v>
      </c>
      <c r="Q365" s="388">
        <f ca="1">VLOOKUP($C$365,[68]납품수량!$A$2:$AH$156,Q$1+1,0)</f>
        <v>240</v>
      </c>
      <c r="R365" s="388">
        <f ca="1">VLOOKUP($C$365,[68]납품수량!$A$2:$AH$156,R$1+1,0)</f>
        <v>240</v>
      </c>
      <c r="S365" s="388">
        <f ca="1">VLOOKUP($C$365,[68]납품수량!$A$2:$AH$156,S$1+1,0)</f>
        <v>0</v>
      </c>
      <c r="T365" s="388">
        <f ca="1">VLOOKUP($C$365,[68]납품수량!$A$2:$AH$156,T$1+1,0)</f>
        <v>0</v>
      </c>
      <c r="U365" s="388">
        <f ca="1">VLOOKUP($C$365,[68]납품수량!$A$2:$AH$156,U$1+1,0)</f>
        <v>240</v>
      </c>
      <c r="V365" s="388">
        <f ca="1">VLOOKUP($C$365,[68]납품수량!$A$2:$AH$156,V$1+1,0)</f>
        <v>240</v>
      </c>
      <c r="W365" s="388">
        <f ca="1">VLOOKUP($C$365,[68]납품수량!$A$2:$AH$156,W$1+1,0)</f>
        <v>240</v>
      </c>
      <c r="X365" s="388">
        <f ca="1">VLOOKUP($C$365,[68]납품수량!$A$2:$AH$156,X$1+1,0)</f>
        <v>180</v>
      </c>
      <c r="Y365" s="388">
        <f ca="1">VLOOKUP($C$365,[68]납품수량!$A$2:$AH$156,Y$1+1,0)</f>
        <v>0</v>
      </c>
      <c r="Z365" s="388">
        <f ca="1">VLOOKUP($C$365,[68]납품수량!$A$2:$AH$156,Z$1+1,0)</f>
        <v>0</v>
      </c>
      <c r="AA365" s="388">
        <f ca="1">VLOOKUP($C$365,[68]납품수량!$A$2:$AH$156,AA$1+1,0)</f>
        <v>0</v>
      </c>
      <c r="AB365" s="388">
        <f ca="1">VLOOKUP($C$365,[68]납품수량!$A$2:$AH$156,AB$1+1,0)</f>
        <v>0</v>
      </c>
      <c r="AC365" s="388">
        <f ca="1">VLOOKUP($C$365,[68]납품수량!$A$2:$AH$156,AC$1+1,0)</f>
        <v>0</v>
      </c>
      <c r="AD365" s="388">
        <f ca="1">VLOOKUP($C$365,[68]납품수량!$A$2:$AH$156,AD$1+1,0)</f>
        <v>0</v>
      </c>
      <c r="AE365" s="388">
        <f ca="1">VLOOKUP($C$365,[68]납품수량!$A$2:$AH$156,AE$1+1,0)</f>
        <v>0</v>
      </c>
      <c r="AF365" s="388">
        <f ca="1">VLOOKUP($C$365,[68]납품수량!$A$2:$AH$156,AF$1+1,0)</f>
        <v>0</v>
      </c>
      <c r="AG365" s="388">
        <f ca="1">VLOOKUP($C$365,[68]납품수량!$A$2:$AH$156,AG$1+1,0)</f>
        <v>0</v>
      </c>
      <c r="AH365" s="388">
        <f ca="1">VLOOKUP($C$365,[68]납품수량!$A$2:$AH$156,AH$1+1,0)</f>
        <v>0</v>
      </c>
      <c r="AI365" s="388">
        <f ca="1">VLOOKUP($C$365,[68]납품수량!$A$2:$AH$156,AI$1+1,0)</f>
        <v>0</v>
      </c>
      <c r="AJ365" s="388">
        <f ca="1">VLOOKUP($C$365,[68]납품수량!$A$2:$AH$156,AJ$1+1,0)</f>
        <v>0</v>
      </c>
      <c r="AK365" s="388">
        <f ca="1">VLOOKUP($C$365,[68]납품수량!$A$2:$AH$156,AK$1+1,0)</f>
        <v>0</v>
      </c>
      <c r="AL365" s="388">
        <f t="shared" ca="1" si="346"/>
        <v>2760</v>
      </c>
      <c r="AM365" s="389">
        <f t="shared" ca="1" si="341"/>
        <v>19546320</v>
      </c>
      <c r="AO365" s="370">
        <f t="shared" ref="AO365:BS365" ca="1" si="386">$F$365*G365</f>
        <v>1699680</v>
      </c>
      <c r="AP365" s="370">
        <f t="shared" ca="1" si="386"/>
        <v>1699680</v>
      </c>
      <c r="AQ365" s="370">
        <f t="shared" ca="1" si="386"/>
        <v>1699680</v>
      </c>
      <c r="AR365" s="370">
        <f t="shared" ca="1" si="386"/>
        <v>1274760</v>
      </c>
      <c r="AS365" s="370">
        <f t="shared" ca="1" si="386"/>
        <v>0</v>
      </c>
      <c r="AT365" s="370">
        <f t="shared" ca="1" si="386"/>
        <v>0</v>
      </c>
      <c r="AU365" s="370">
        <f t="shared" ca="1" si="386"/>
        <v>0</v>
      </c>
      <c r="AV365" s="370">
        <f t="shared" ca="1" si="386"/>
        <v>0</v>
      </c>
      <c r="AW365" s="370">
        <f t="shared" ca="1" si="386"/>
        <v>1699680</v>
      </c>
      <c r="AX365" s="370">
        <f t="shared" ca="1" si="386"/>
        <v>1699680</v>
      </c>
      <c r="AY365" s="370">
        <f t="shared" ca="1" si="386"/>
        <v>1699680</v>
      </c>
      <c r="AZ365" s="370">
        <f t="shared" ca="1" si="386"/>
        <v>1699680</v>
      </c>
      <c r="BA365" s="370">
        <f t="shared" ca="1" si="386"/>
        <v>0</v>
      </c>
      <c r="BB365" s="370">
        <f t="shared" ca="1" si="386"/>
        <v>0</v>
      </c>
      <c r="BC365" s="370">
        <f t="shared" ca="1" si="386"/>
        <v>1699680</v>
      </c>
      <c r="BD365" s="370">
        <f t="shared" ca="1" si="386"/>
        <v>1699680</v>
      </c>
      <c r="BE365" s="370">
        <f t="shared" ca="1" si="386"/>
        <v>1699680</v>
      </c>
      <c r="BF365" s="370">
        <f t="shared" ca="1" si="386"/>
        <v>1274760</v>
      </c>
      <c r="BG365" s="370">
        <f t="shared" ca="1" si="386"/>
        <v>0</v>
      </c>
      <c r="BH365" s="370">
        <f t="shared" ca="1" si="386"/>
        <v>0</v>
      </c>
      <c r="BI365" s="370">
        <f t="shared" ca="1" si="386"/>
        <v>0</v>
      </c>
      <c r="BJ365" s="370">
        <f t="shared" ca="1" si="386"/>
        <v>0</v>
      </c>
      <c r="BK365" s="370">
        <f t="shared" ca="1" si="386"/>
        <v>0</v>
      </c>
      <c r="BL365" s="370">
        <f t="shared" ca="1" si="386"/>
        <v>0</v>
      </c>
      <c r="BM365" s="370">
        <f t="shared" ca="1" si="386"/>
        <v>0</v>
      </c>
      <c r="BN365" s="370">
        <f t="shared" ca="1" si="386"/>
        <v>0</v>
      </c>
      <c r="BO365" s="370">
        <f t="shared" ca="1" si="386"/>
        <v>0</v>
      </c>
      <c r="BP365" s="370">
        <f t="shared" ca="1" si="386"/>
        <v>0</v>
      </c>
      <c r="BQ365" s="370">
        <f t="shared" ca="1" si="386"/>
        <v>0</v>
      </c>
      <c r="BR365" s="370">
        <f t="shared" ca="1" si="386"/>
        <v>0</v>
      </c>
      <c r="BS365" s="370">
        <f t="shared" ca="1" si="386"/>
        <v>0</v>
      </c>
      <c r="BT365" s="369">
        <f t="shared" ca="1" si="343"/>
        <v>19546320</v>
      </c>
    </row>
    <row r="366" spans="1:72">
      <c r="A366" s="70" t="s">
        <v>1323</v>
      </c>
      <c r="B366" s="660"/>
      <c r="C366" s="367" t="s">
        <v>37</v>
      </c>
      <c r="D366" s="367" t="s">
        <v>833</v>
      </c>
      <c r="E366" s="417" t="s">
        <v>791</v>
      </c>
      <c r="F366" s="77">
        <f>VLOOKUP(C366,'[65]06월마감'!$A$1:$B$500,2,0)</f>
        <v>7480</v>
      </c>
      <c r="G366" s="388">
        <f ca="1">VLOOKUP($C$366,[68]납품수량!$A$2:$AH$156,G$1+1,0)</f>
        <v>240</v>
      </c>
      <c r="H366" s="388">
        <f ca="1">VLOOKUP($C$366,[68]납품수량!$A$2:$AH$156,H$1+1,0)</f>
        <v>240</v>
      </c>
      <c r="I366" s="388">
        <f ca="1">VLOOKUP($C$366,[68]납품수량!$A$2:$AH$156,I$1+1,0)</f>
        <v>240</v>
      </c>
      <c r="J366" s="388">
        <f ca="1">VLOOKUP($C$366,[68]납품수량!$A$2:$AH$156,J$1+1,0)</f>
        <v>180</v>
      </c>
      <c r="K366" s="388">
        <f ca="1">VLOOKUP($C$366,[68]납품수량!$A$2:$AH$156,K$1+1,0)</f>
        <v>0</v>
      </c>
      <c r="L366" s="388">
        <f ca="1">VLOOKUP($C$366,[68]납품수량!$A$2:$AH$156,L$1+1,0)</f>
        <v>0</v>
      </c>
      <c r="M366" s="388">
        <f ca="1">VLOOKUP($C$366,[68]납품수량!$A$2:$AH$156,M$1+1,0)</f>
        <v>0</v>
      </c>
      <c r="N366" s="388">
        <f ca="1">VLOOKUP($C$366,[68]납품수량!$A$2:$AH$156,N$1+1,0)</f>
        <v>0</v>
      </c>
      <c r="O366" s="388">
        <f ca="1">VLOOKUP($C$366,[68]납품수량!$A$2:$AH$156,O$1+1,0)</f>
        <v>180</v>
      </c>
      <c r="P366" s="388">
        <f ca="1">VLOOKUP($C$366,[68]납품수량!$A$2:$AH$156,P$1+1,0)</f>
        <v>180</v>
      </c>
      <c r="Q366" s="388">
        <f ca="1">VLOOKUP($C$366,[68]납품수량!$A$2:$AH$156,Q$1+1,0)</f>
        <v>180</v>
      </c>
      <c r="R366" s="388">
        <f ca="1">VLOOKUP($C$366,[68]납품수량!$A$2:$AH$156,R$1+1,0)</f>
        <v>240</v>
      </c>
      <c r="S366" s="388">
        <f ca="1">VLOOKUP($C$366,[68]납품수량!$A$2:$AH$156,S$1+1,0)</f>
        <v>0</v>
      </c>
      <c r="T366" s="388">
        <f ca="1">VLOOKUP($C$366,[68]납품수량!$A$2:$AH$156,T$1+1,0)</f>
        <v>0</v>
      </c>
      <c r="U366" s="388">
        <f ca="1">VLOOKUP($C$366,[68]납품수량!$A$2:$AH$156,U$1+1,0)</f>
        <v>240</v>
      </c>
      <c r="V366" s="388">
        <f ca="1">VLOOKUP($C$366,[68]납품수량!$A$2:$AH$156,V$1+1,0)</f>
        <v>300</v>
      </c>
      <c r="W366" s="388">
        <f ca="1">VLOOKUP($C$366,[68]납품수량!$A$2:$AH$156,W$1+1,0)</f>
        <v>240</v>
      </c>
      <c r="X366" s="388">
        <f ca="1">VLOOKUP($C$366,[68]납품수량!$A$2:$AH$156,X$1+1,0)</f>
        <v>240</v>
      </c>
      <c r="Y366" s="388">
        <f ca="1">VLOOKUP($C$366,[68]납품수량!$A$2:$AH$156,Y$1+1,0)</f>
        <v>0</v>
      </c>
      <c r="Z366" s="388">
        <f ca="1">VLOOKUP($C$366,[68]납품수량!$A$2:$AH$156,Z$1+1,0)</f>
        <v>0</v>
      </c>
      <c r="AA366" s="388">
        <f ca="1">VLOOKUP($C$366,[68]납품수량!$A$2:$AH$156,AA$1+1,0)</f>
        <v>0</v>
      </c>
      <c r="AB366" s="388">
        <f ca="1">VLOOKUP($C$366,[68]납품수량!$A$2:$AH$156,AB$1+1,0)</f>
        <v>0</v>
      </c>
      <c r="AC366" s="388">
        <f ca="1">VLOOKUP($C$366,[68]납품수량!$A$2:$AH$156,AC$1+1,0)</f>
        <v>0</v>
      </c>
      <c r="AD366" s="388">
        <f ca="1">VLOOKUP($C$366,[68]납품수량!$A$2:$AH$156,AD$1+1,0)</f>
        <v>0</v>
      </c>
      <c r="AE366" s="388">
        <f ca="1">VLOOKUP($C$366,[68]납품수량!$A$2:$AH$156,AE$1+1,0)</f>
        <v>0</v>
      </c>
      <c r="AF366" s="388">
        <f ca="1">VLOOKUP($C$366,[68]납품수량!$A$2:$AH$156,AF$1+1,0)</f>
        <v>0</v>
      </c>
      <c r="AG366" s="388">
        <f ca="1">VLOOKUP($C$366,[68]납품수량!$A$2:$AH$156,AG$1+1,0)</f>
        <v>0</v>
      </c>
      <c r="AH366" s="388">
        <f ca="1">VLOOKUP($C$366,[68]납품수량!$A$2:$AH$156,AH$1+1,0)</f>
        <v>0</v>
      </c>
      <c r="AI366" s="388">
        <f ca="1">VLOOKUP($C$366,[68]납품수량!$A$2:$AH$156,AI$1+1,0)</f>
        <v>0</v>
      </c>
      <c r="AJ366" s="388">
        <f ca="1">VLOOKUP($C$366,[68]납품수량!$A$2:$AH$156,AJ$1+1,0)</f>
        <v>0</v>
      </c>
      <c r="AK366" s="388">
        <f ca="1">VLOOKUP($C$366,[68]납품수량!$A$2:$AH$156,AK$1+1,0)</f>
        <v>0</v>
      </c>
      <c r="AL366" s="388">
        <f t="shared" ca="1" si="346"/>
        <v>2700</v>
      </c>
      <c r="AM366" s="389">
        <f t="shared" ca="1" si="341"/>
        <v>20196000</v>
      </c>
      <c r="AO366" s="370">
        <f t="shared" ref="AO366:BS366" ca="1" si="387">$F$366*G366</f>
        <v>1795200</v>
      </c>
      <c r="AP366" s="370">
        <f t="shared" ca="1" si="387"/>
        <v>1795200</v>
      </c>
      <c r="AQ366" s="370">
        <f t="shared" ca="1" si="387"/>
        <v>1795200</v>
      </c>
      <c r="AR366" s="370">
        <f t="shared" ca="1" si="387"/>
        <v>1346400</v>
      </c>
      <c r="AS366" s="370">
        <f t="shared" ca="1" si="387"/>
        <v>0</v>
      </c>
      <c r="AT366" s="370">
        <f t="shared" ca="1" si="387"/>
        <v>0</v>
      </c>
      <c r="AU366" s="370">
        <f t="shared" ca="1" si="387"/>
        <v>0</v>
      </c>
      <c r="AV366" s="370">
        <f t="shared" ca="1" si="387"/>
        <v>0</v>
      </c>
      <c r="AW366" s="370">
        <f t="shared" ca="1" si="387"/>
        <v>1346400</v>
      </c>
      <c r="AX366" s="370">
        <f t="shared" ca="1" si="387"/>
        <v>1346400</v>
      </c>
      <c r="AY366" s="370">
        <f t="shared" ca="1" si="387"/>
        <v>1346400</v>
      </c>
      <c r="AZ366" s="370">
        <f t="shared" ca="1" si="387"/>
        <v>1795200</v>
      </c>
      <c r="BA366" s="370">
        <f t="shared" ca="1" si="387"/>
        <v>0</v>
      </c>
      <c r="BB366" s="370">
        <f t="shared" ca="1" si="387"/>
        <v>0</v>
      </c>
      <c r="BC366" s="370">
        <f t="shared" ca="1" si="387"/>
        <v>1795200</v>
      </c>
      <c r="BD366" s="370">
        <f t="shared" ca="1" si="387"/>
        <v>2244000</v>
      </c>
      <c r="BE366" s="370">
        <f t="shared" ca="1" si="387"/>
        <v>1795200</v>
      </c>
      <c r="BF366" s="370">
        <f t="shared" ca="1" si="387"/>
        <v>1795200</v>
      </c>
      <c r="BG366" s="370">
        <f t="shared" ca="1" si="387"/>
        <v>0</v>
      </c>
      <c r="BH366" s="370">
        <f t="shared" ca="1" si="387"/>
        <v>0</v>
      </c>
      <c r="BI366" s="370">
        <f t="shared" ca="1" si="387"/>
        <v>0</v>
      </c>
      <c r="BJ366" s="370">
        <f t="shared" ca="1" si="387"/>
        <v>0</v>
      </c>
      <c r="BK366" s="370">
        <f t="shared" ca="1" si="387"/>
        <v>0</v>
      </c>
      <c r="BL366" s="370">
        <f t="shared" ca="1" si="387"/>
        <v>0</v>
      </c>
      <c r="BM366" s="370">
        <f t="shared" ca="1" si="387"/>
        <v>0</v>
      </c>
      <c r="BN366" s="370">
        <f t="shared" ca="1" si="387"/>
        <v>0</v>
      </c>
      <c r="BO366" s="370">
        <f t="shared" ca="1" si="387"/>
        <v>0</v>
      </c>
      <c r="BP366" s="370">
        <f t="shared" ca="1" si="387"/>
        <v>0</v>
      </c>
      <c r="BQ366" s="370">
        <f t="shared" ca="1" si="387"/>
        <v>0</v>
      </c>
      <c r="BR366" s="370">
        <f t="shared" ca="1" si="387"/>
        <v>0</v>
      </c>
      <c r="BS366" s="370">
        <f t="shared" ca="1" si="387"/>
        <v>0</v>
      </c>
      <c r="BT366" s="369">
        <f t="shared" ca="1" si="343"/>
        <v>20196000</v>
      </c>
    </row>
    <row r="367" spans="1:72">
      <c r="A367" s="70" t="s">
        <v>1323</v>
      </c>
      <c r="B367" s="660"/>
      <c r="C367" s="367" t="s">
        <v>38</v>
      </c>
      <c r="D367" s="367" t="s">
        <v>784</v>
      </c>
      <c r="E367" s="417" t="s">
        <v>34</v>
      </c>
      <c r="F367" s="77">
        <f>VLOOKUP(C367,'[65]06월마감'!$A$1:$B$500,2,0)</f>
        <v>4640</v>
      </c>
      <c r="G367" s="388">
        <f ca="1">VLOOKUP($C$367,[68]납품수량!$A$2:$AH$156,G$1+1,0)</f>
        <v>375</v>
      </c>
      <c r="H367" s="388">
        <f ca="1">VLOOKUP($C$367,[68]납품수량!$A$2:$AH$156,H$1+1,0)</f>
        <v>375</v>
      </c>
      <c r="I367" s="388">
        <f ca="1">VLOOKUP($C$367,[68]납품수량!$A$2:$AH$156,I$1+1,0)</f>
        <v>300</v>
      </c>
      <c r="J367" s="388">
        <f ca="1">VLOOKUP($C$367,[68]납품수량!$A$2:$AH$156,J$1+1,0)</f>
        <v>0</v>
      </c>
      <c r="K367" s="388">
        <f ca="1">VLOOKUP($C$367,[68]납품수량!$A$2:$AH$156,K$1+1,0)</f>
        <v>0</v>
      </c>
      <c r="L367" s="388">
        <f ca="1">VLOOKUP($C$367,[68]납품수량!$A$2:$AH$156,L$1+1,0)</f>
        <v>0</v>
      </c>
      <c r="M367" s="388">
        <f ca="1">VLOOKUP($C$367,[68]납품수량!$A$2:$AH$156,M$1+1,0)</f>
        <v>0</v>
      </c>
      <c r="N367" s="388">
        <f ca="1">VLOOKUP($C$367,[68]납품수량!$A$2:$AH$156,N$1+1,0)</f>
        <v>0</v>
      </c>
      <c r="O367" s="388">
        <f ca="1">VLOOKUP($C$367,[68]납품수량!$A$2:$AH$156,O$1+1,0)</f>
        <v>0</v>
      </c>
      <c r="P367" s="388">
        <f ca="1">VLOOKUP($C$367,[68]납품수량!$A$2:$AH$156,P$1+1,0)</f>
        <v>0</v>
      </c>
      <c r="Q367" s="388">
        <f ca="1">VLOOKUP($C$367,[68]납품수량!$A$2:$AH$156,Q$1+1,0)</f>
        <v>0</v>
      </c>
      <c r="R367" s="388">
        <f ca="1">VLOOKUP($C$367,[68]납품수량!$A$2:$AH$156,R$1+1,0)</f>
        <v>0</v>
      </c>
      <c r="S367" s="388">
        <f ca="1">VLOOKUP($C$367,[68]납품수량!$A$2:$AH$156,S$1+1,0)</f>
        <v>0</v>
      </c>
      <c r="T367" s="388">
        <f ca="1">VLOOKUP($C$367,[68]납품수량!$A$2:$AH$156,T$1+1,0)</f>
        <v>0</v>
      </c>
      <c r="U367" s="388">
        <f ca="1">VLOOKUP($C$367,[68]납품수량!$A$2:$AH$156,U$1+1,0)</f>
        <v>0</v>
      </c>
      <c r="V367" s="388">
        <f ca="1">VLOOKUP($C$367,[68]납품수량!$A$2:$AH$156,V$1+1,0)</f>
        <v>0</v>
      </c>
      <c r="W367" s="388">
        <f ca="1">VLOOKUP($C$367,[68]납품수량!$A$2:$AH$156,W$1+1,0)</f>
        <v>0</v>
      </c>
      <c r="X367" s="388">
        <f ca="1">VLOOKUP($C$367,[68]납품수량!$A$2:$AH$156,X$1+1,0)</f>
        <v>150</v>
      </c>
      <c r="Y367" s="388">
        <f ca="1">VLOOKUP($C$367,[68]납품수량!$A$2:$AH$156,Y$1+1,0)</f>
        <v>0</v>
      </c>
      <c r="Z367" s="388">
        <f ca="1">VLOOKUP($C$367,[68]납품수량!$A$2:$AH$156,Z$1+1,0)</f>
        <v>0</v>
      </c>
      <c r="AA367" s="388">
        <f ca="1">VLOOKUP($C$367,[68]납품수량!$A$2:$AH$156,AA$1+1,0)</f>
        <v>0</v>
      </c>
      <c r="AB367" s="388">
        <f ca="1">VLOOKUP($C$367,[68]납품수량!$A$2:$AH$156,AB$1+1,0)</f>
        <v>0</v>
      </c>
      <c r="AC367" s="388">
        <f ca="1">VLOOKUP($C$367,[68]납품수량!$A$2:$AH$156,AC$1+1,0)</f>
        <v>0</v>
      </c>
      <c r="AD367" s="388">
        <f ca="1">VLOOKUP($C$367,[68]납품수량!$A$2:$AH$156,AD$1+1,0)</f>
        <v>0</v>
      </c>
      <c r="AE367" s="388">
        <f ca="1">VLOOKUP($C$367,[68]납품수량!$A$2:$AH$156,AE$1+1,0)</f>
        <v>0</v>
      </c>
      <c r="AF367" s="388">
        <f ca="1">VLOOKUP($C$367,[68]납품수량!$A$2:$AH$156,AF$1+1,0)</f>
        <v>0</v>
      </c>
      <c r="AG367" s="388">
        <f ca="1">VLOOKUP($C$367,[68]납품수량!$A$2:$AH$156,AG$1+1,0)</f>
        <v>0</v>
      </c>
      <c r="AH367" s="388">
        <f ca="1">VLOOKUP($C$367,[68]납품수량!$A$2:$AH$156,AH$1+1,0)</f>
        <v>0</v>
      </c>
      <c r="AI367" s="388">
        <f ca="1">VLOOKUP($C$367,[68]납품수량!$A$2:$AH$156,AI$1+1,0)</f>
        <v>0</v>
      </c>
      <c r="AJ367" s="388">
        <f ca="1">VLOOKUP($C$367,[68]납품수량!$A$2:$AH$156,AJ$1+1,0)</f>
        <v>0</v>
      </c>
      <c r="AK367" s="388">
        <f ca="1">VLOOKUP($C$367,[68]납품수량!$A$2:$AH$156,AK$1+1,0)</f>
        <v>0</v>
      </c>
      <c r="AL367" s="388">
        <f t="shared" ca="1" si="346"/>
        <v>1200</v>
      </c>
      <c r="AM367" s="389">
        <f t="shared" ca="1" si="341"/>
        <v>5568000</v>
      </c>
      <c r="AO367" s="370">
        <f t="shared" ref="AO367:BS367" ca="1" si="388">$F$367*G367</f>
        <v>1740000</v>
      </c>
      <c r="AP367" s="370">
        <f t="shared" ca="1" si="388"/>
        <v>1740000</v>
      </c>
      <c r="AQ367" s="370">
        <f t="shared" ca="1" si="388"/>
        <v>1392000</v>
      </c>
      <c r="AR367" s="370">
        <f t="shared" ca="1" si="388"/>
        <v>0</v>
      </c>
      <c r="AS367" s="370">
        <f t="shared" ca="1" si="388"/>
        <v>0</v>
      </c>
      <c r="AT367" s="370">
        <f t="shared" ca="1" si="388"/>
        <v>0</v>
      </c>
      <c r="AU367" s="370">
        <f t="shared" ca="1" si="388"/>
        <v>0</v>
      </c>
      <c r="AV367" s="370">
        <f t="shared" ca="1" si="388"/>
        <v>0</v>
      </c>
      <c r="AW367" s="370">
        <f t="shared" ca="1" si="388"/>
        <v>0</v>
      </c>
      <c r="AX367" s="370">
        <f t="shared" ca="1" si="388"/>
        <v>0</v>
      </c>
      <c r="AY367" s="370">
        <f t="shared" ca="1" si="388"/>
        <v>0</v>
      </c>
      <c r="AZ367" s="370">
        <f t="shared" ca="1" si="388"/>
        <v>0</v>
      </c>
      <c r="BA367" s="370">
        <f t="shared" ca="1" si="388"/>
        <v>0</v>
      </c>
      <c r="BB367" s="370">
        <f t="shared" ca="1" si="388"/>
        <v>0</v>
      </c>
      <c r="BC367" s="370">
        <f t="shared" ca="1" si="388"/>
        <v>0</v>
      </c>
      <c r="BD367" s="370">
        <f t="shared" ca="1" si="388"/>
        <v>0</v>
      </c>
      <c r="BE367" s="370">
        <f t="shared" ca="1" si="388"/>
        <v>0</v>
      </c>
      <c r="BF367" s="370">
        <f t="shared" ca="1" si="388"/>
        <v>696000</v>
      </c>
      <c r="BG367" s="370">
        <f t="shared" ca="1" si="388"/>
        <v>0</v>
      </c>
      <c r="BH367" s="370">
        <f t="shared" ca="1" si="388"/>
        <v>0</v>
      </c>
      <c r="BI367" s="370">
        <f t="shared" ca="1" si="388"/>
        <v>0</v>
      </c>
      <c r="BJ367" s="370">
        <f t="shared" ca="1" si="388"/>
        <v>0</v>
      </c>
      <c r="BK367" s="370">
        <f t="shared" ca="1" si="388"/>
        <v>0</v>
      </c>
      <c r="BL367" s="370">
        <f t="shared" ca="1" si="388"/>
        <v>0</v>
      </c>
      <c r="BM367" s="370">
        <f t="shared" ca="1" si="388"/>
        <v>0</v>
      </c>
      <c r="BN367" s="370">
        <f t="shared" ca="1" si="388"/>
        <v>0</v>
      </c>
      <c r="BO367" s="370">
        <f t="shared" ca="1" si="388"/>
        <v>0</v>
      </c>
      <c r="BP367" s="370">
        <f t="shared" ca="1" si="388"/>
        <v>0</v>
      </c>
      <c r="BQ367" s="370">
        <f t="shared" ca="1" si="388"/>
        <v>0</v>
      </c>
      <c r="BR367" s="370">
        <f t="shared" ca="1" si="388"/>
        <v>0</v>
      </c>
      <c r="BS367" s="370">
        <f t="shared" ca="1" si="388"/>
        <v>0</v>
      </c>
      <c r="BT367" s="369">
        <f t="shared" ca="1" si="343"/>
        <v>5568000</v>
      </c>
    </row>
    <row r="368" spans="1:72">
      <c r="A368" s="70" t="s">
        <v>1323</v>
      </c>
      <c r="B368" s="660"/>
      <c r="C368" s="367" t="s">
        <v>39</v>
      </c>
      <c r="D368" s="367" t="s">
        <v>832</v>
      </c>
      <c r="E368" s="417" t="s">
        <v>831</v>
      </c>
      <c r="F368" s="77">
        <f>VLOOKUP(C368,'[65]06월마감'!$A$1:$B$500,2,0)</f>
        <v>6886</v>
      </c>
      <c r="G368" s="388">
        <f ca="1">VLOOKUP($C$368,[68]납품수량!$A$2:$AH$156,G$1+1,0)</f>
        <v>52</v>
      </c>
      <c r="H368" s="388">
        <f ca="1">VLOOKUP($C$368,[68]납품수량!$A$2:$AH$156,H$1+1,0)</f>
        <v>52</v>
      </c>
      <c r="I368" s="388">
        <f ca="1">VLOOKUP($C$368,[68]납품수량!$A$2:$AH$156,I$1+1,0)</f>
        <v>52</v>
      </c>
      <c r="J368" s="388">
        <f ca="1">VLOOKUP($C$368,[68]납품수량!$A$2:$AH$156,J$1+1,0)</f>
        <v>104</v>
      </c>
      <c r="K368" s="388">
        <f ca="1">VLOOKUP($C$368,[68]납품수량!$A$2:$AH$156,K$1+1,0)</f>
        <v>0</v>
      </c>
      <c r="L368" s="388">
        <f ca="1">VLOOKUP($C$368,[68]납품수량!$A$2:$AH$156,L$1+1,0)</f>
        <v>0</v>
      </c>
      <c r="M368" s="388">
        <f ca="1">VLOOKUP($C$368,[68]납품수량!$A$2:$AH$156,M$1+1,0)</f>
        <v>0</v>
      </c>
      <c r="N368" s="388">
        <f ca="1">VLOOKUP($C$368,[68]납품수량!$A$2:$AH$156,N$1+1,0)</f>
        <v>0</v>
      </c>
      <c r="O368" s="388">
        <f ca="1">VLOOKUP($C$368,[68]납품수량!$A$2:$AH$156,O$1+1,0)</f>
        <v>0</v>
      </c>
      <c r="P368" s="388">
        <f ca="1">VLOOKUP($C$368,[68]납품수량!$A$2:$AH$156,P$1+1,0)</f>
        <v>52</v>
      </c>
      <c r="Q368" s="388">
        <f ca="1">VLOOKUP($C$368,[68]납품수량!$A$2:$AH$156,Q$1+1,0)</f>
        <v>52</v>
      </c>
      <c r="R368" s="388">
        <f ca="1">VLOOKUP($C$368,[68]납품수량!$A$2:$AH$156,R$1+1,0)</f>
        <v>0</v>
      </c>
      <c r="S368" s="388">
        <f ca="1">VLOOKUP($C$368,[68]납품수량!$A$2:$AH$156,S$1+1,0)</f>
        <v>0</v>
      </c>
      <c r="T368" s="388">
        <f ca="1">VLOOKUP($C$368,[68]납품수량!$A$2:$AH$156,T$1+1,0)</f>
        <v>0</v>
      </c>
      <c r="U368" s="388">
        <f ca="1">VLOOKUP($C$368,[68]납품수량!$A$2:$AH$156,U$1+1,0)</f>
        <v>104</v>
      </c>
      <c r="V368" s="388">
        <f ca="1">VLOOKUP($C$368,[68]납품수량!$A$2:$AH$156,V$1+1,0)</f>
        <v>156</v>
      </c>
      <c r="W368" s="388">
        <f ca="1">VLOOKUP($C$368,[68]납품수량!$A$2:$AH$156,W$1+1,0)</f>
        <v>104</v>
      </c>
      <c r="X368" s="388">
        <f ca="1">VLOOKUP($C$368,[68]납품수량!$A$2:$AH$156,X$1+1,0)</f>
        <v>104</v>
      </c>
      <c r="Y368" s="388">
        <f ca="1">VLOOKUP($C$368,[68]납품수량!$A$2:$AH$156,Y$1+1,0)</f>
        <v>0</v>
      </c>
      <c r="Z368" s="388">
        <f ca="1">VLOOKUP($C$368,[68]납품수량!$A$2:$AH$156,Z$1+1,0)</f>
        <v>0</v>
      </c>
      <c r="AA368" s="388">
        <f ca="1">VLOOKUP($C$368,[68]납품수량!$A$2:$AH$156,AA$1+1,0)</f>
        <v>0</v>
      </c>
      <c r="AB368" s="388">
        <f ca="1">VLOOKUP($C$368,[68]납품수량!$A$2:$AH$156,AB$1+1,0)</f>
        <v>0</v>
      </c>
      <c r="AC368" s="388">
        <f ca="1">VLOOKUP($C$368,[68]납품수량!$A$2:$AH$156,AC$1+1,0)</f>
        <v>0</v>
      </c>
      <c r="AD368" s="388">
        <f ca="1">VLOOKUP($C$368,[68]납품수량!$A$2:$AH$156,AD$1+1,0)</f>
        <v>0</v>
      </c>
      <c r="AE368" s="388">
        <f ca="1">VLOOKUP($C$368,[68]납품수량!$A$2:$AH$156,AE$1+1,0)</f>
        <v>0</v>
      </c>
      <c r="AF368" s="388">
        <f ca="1">VLOOKUP($C$368,[68]납품수량!$A$2:$AH$156,AF$1+1,0)</f>
        <v>0</v>
      </c>
      <c r="AG368" s="388">
        <f ca="1">VLOOKUP($C$368,[68]납품수량!$A$2:$AH$156,AG$1+1,0)</f>
        <v>0</v>
      </c>
      <c r="AH368" s="388">
        <f ca="1">VLOOKUP($C$368,[68]납품수량!$A$2:$AH$156,AH$1+1,0)</f>
        <v>0</v>
      </c>
      <c r="AI368" s="388">
        <f ca="1">VLOOKUP($C$368,[68]납품수량!$A$2:$AH$156,AI$1+1,0)</f>
        <v>0</v>
      </c>
      <c r="AJ368" s="388">
        <f ca="1">VLOOKUP($C$368,[68]납품수량!$A$2:$AH$156,AJ$1+1,0)</f>
        <v>0</v>
      </c>
      <c r="AK368" s="388">
        <f ca="1">VLOOKUP($C$368,[68]납품수량!$A$2:$AH$156,AK$1+1,0)</f>
        <v>0</v>
      </c>
      <c r="AL368" s="388">
        <f t="shared" ca="1" si="346"/>
        <v>832</v>
      </c>
      <c r="AM368" s="389">
        <f t="shared" ca="1" si="341"/>
        <v>5729152</v>
      </c>
      <c r="AO368" s="370">
        <f t="shared" ref="AO368:BS368" ca="1" si="389">$F$368*G368</f>
        <v>358072</v>
      </c>
      <c r="AP368" s="370">
        <f t="shared" ca="1" si="389"/>
        <v>358072</v>
      </c>
      <c r="AQ368" s="370">
        <f t="shared" ca="1" si="389"/>
        <v>358072</v>
      </c>
      <c r="AR368" s="370">
        <f t="shared" ca="1" si="389"/>
        <v>716144</v>
      </c>
      <c r="AS368" s="370">
        <f t="shared" ca="1" si="389"/>
        <v>0</v>
      </c>
      <c r="AT368" s="370">
        <f t="shared" ca="1" si="389"/>
        <v>0</v>
      </c>
      <c r="AU368" s="370">
        <f t="shared" ca="1" si="389"/>
        <v>0</v>
      </c>
      <c r="AV368" s="370">
        <f t="shared" ca="1" si="389"/>
        <v>0</v>
      </c>
      <c r="AW368" s="370">
        <f t="shared" ca="1" si="389"/>
        <v>0</v>
      </c>
      <c r="AX368" s="370">
        <f t="shared" ca="1" si="389"/>
        <v>358072</v>
      </c>
      <c r="AY368" s="370">
        <f t="shared" ca="1" si="389"/>
        <v>358072</v>
      </c>
      <c r="AZ368" s="370">
        <f t="shared" ca="1" si="389"/>
        <v>0</v>
      </c>
      <c r="BA368" s="370">
        <f t="shared" ca="1" si="389"/>
        <v>0</v>
      </c>
      <c r="BB368" s="370">
        <f t="shared" ca="1" si="389"/>
        <v>0</v>
      </c>
      <c r="BC368" s="370">
        <f t="shared" ca="1" si="389"/>
        <v>716144</v>
      </c>
      <c r="BD368" s="370">
        <f t="shared" ca="1" si="389"/>
        <v>1074216</v>
      </c>
      <c r="BE368" s="370">
        <f t="shared" ca="1" si="389"/>
        <v>716144</v>
      </c>
      <c r="BF368" s="370">
        <f t="shared" ca="1" si="389"/>
        <v>716144</v>
      </c>
      <c r="BG368" s="370">
        <f t="shared" ca="1" si="389"/>
        <v>0</v>
      </c>
      <c r="BH368" s="370">
        <f t="shared" ca="1" si="389"/>
        <v>0</v>
      </c>
      <c r="BI368" s="370">
        <f t="shared" ca="1" si="389"/>
        <v>0</v>
      </c>
      <c r="BJ368" s="370">
        <f t="shared" ca="1" si="389"/>
        <v>0</v>
      </c>
      <c r="BK368" s="370">
        <f t="shared" ca="1" si="389"/>
        <v>0</v>
      </c>
      <c r="BL368" s="370">
        <f t="shared" ca="1" si="389"/>
        <v>0</v>
      </c>
      <c r="BM368" s="370">
        <f t="shared" ca="1" si="389"/>
        <v>0</v>
      </c>
      <c r="BN368" s="370">
        <f t="shared" ca="1" si="389"/>
        <v>0</v>
      </c>
      <c r="BO368" s="370">
        <f t="shared" ca="1" si="389"/>
        <v>0</v>
      </c>
      <c r="BP368" s="370">
        <f t="shared" ca="1" si="389"/>
        <v>0</v>
      </c>
      <c r="BQ368" s="370">
        <f t="shared" ca="1" si="389"/>
        <v>0</v>
      </c>
      <c r="BR368" s="370">
        <f t="shared" ca="1" si="389"/>
        <v>0</v>
      </c>
      <c r="BS368" s="370">
        <f t="shared" ca="1" si="389"/>
        <v>0</v>
      </c>
      <c r="BT368" s="369">
        <f t="shared" ca="1" si="343"/>
        <v>5729152</v>
      </c>
    </row>
    <row r="369" spans="1:72">
      <c r="A369" s="70" t="s">
        <v>1323</v>
      </c>
      <c r="B369" s="660"/>
      <c r="C369" s="367" t="s">
        <v>72</v>
      </c>
      <c r="D369" s="367" t="s">
        <v>828</v>
      </c>
      <c r="E369" s="417" t="s">
        <v>786</v>
      </c>
      <c r="F369" s="77">
        <f>VLOOKUP(C369,'[65]06월마감'!$A$1:$B$500,2,0)</f>
        <v>13785</v>
      </c>
      <c r="G369" s="388">
        <f ca="1">VLOOKUP($C$369,[68]납품수량!$A$2:$AH$156,G$1+1,0)</f>
        <v>0</v>
      </c>
      <c r="H369" s="388">
        <f ca="1">VLOOKUP($C$369,[68]납품수량!$A$2:$AH$156,H$1+1,0)</f>
        <v>0</v>
      </c>
      <c r="I369" s="388">
        <f ca="1">VLOOKUP($C$369,[68]납품수량!$A$2:$AH$156,I$1+1,0)</f>
        <v>0</v>
      </c>
      <c r="J369" s="388">
        <f ca="1">VLOOKUP($C$369,[68]납품수량!$A$2:$AH$156,J$1+1,0)</f>
        <v>0</v>
      </c>
      <c r="K369" s="388">
        <f ca="1">VLOOKUP($C$369,[68]납품수량!$A$2:$AH$156,K$1+1,0)</f>
        <v>0</v>
      </c>
      <c r="L369" s="388">
        <f ca="1">VLOOKUP($C$369,[68]납품수량!$A$2:$AH$156,L$1+1,0)</f>
        <v>0</v>
      </c>
      <c r="M369" s="388">
        <f ca="1">VLOOKUP($C$369,[68]납품수량!$A$2:$AH$156,M$1+1,0)</f>
        <v>0</v>
      </c>
      <c r="N369" s="388">
        <f ca="1">VLOOKUP($C$369,[68]납품수량!$A$2:$AH$156,N$1+1,0)</f>
        <v>0</v>
      </c>
      <c r="O369" s="388">
        <f ca="1">VLOOKUP($C$369,[68]납품수량!$A$2:$AH$156,O$1+1,0)</f>
        <v>0</v>
      </c>
      <c r="P369" s="388">
        <f ca="1">VLOOKUP($C$369,[68]납품수량!$A$2:$AH$156,P$1+1,0)</f>
        <v>0</v>
      </c>
      <c r="Q369" s="388">
        <f ca="1">VLOOKUP($C$369,[68]납품수량!$A$2:$AH$156,Q$1+1,0)</f>
        <v>240</v>
      </c>
      <c r="R369" s="388">
        <f ca="1">VLOOKUP($C$369,[68]납품수량!$A$2:$AH$156,R$1+1,0)</f>
        <v>0</v>
      </c>
      <c r="S369" s="388">
        <f ca="1">VLOOKUP($C$369,[68]납품수량!$A$2:$AH$156,S$1+1,0)</f>
        <v>0</v>
      </c>
      <c r="T369" s="388">
        <f ca="1">VLOOKUP($C$369,[68]납품수량!$A$2:$AH$156,T$1+1,0)</f>
        <v>0</v>
      </c>
      <c r="U369" s="388">
        <f ca="1">VLOOKUP($C$369,[68]납품수량!$A$2:$AH$156,U$1+1,0)</f>
        <v>0</v>
      </c>
      <c r="V369" s="388">
        <f ca="1">VLOOKUP($C$369,[68]납품수량!$A$2:$AH$156,V$1+1,0)</f>
        <v>0</v>
      </c>
      <c r="W369" s="388">
        <f ca="1">VLOOKUP($C$369,[68]납품수량!$A$2:$AH$156,W$1+1,0)</f>
        <v>0</v>
      </c>
      <c r="X369" s="388">
        <f ca="1">VLOOKUP($C$369,[68]납품수량!$A$2:$AH$156,X$1+1,0)</f>
        <v>0</v>
      </c>
      <c r="Y369" s="388">
        <f ca="1">VLOOKUP($C$369,[68]납품수량!$A$2:$AH$156,Y$1+1,0)</f>
        <v>0</v>
      </c>
      <c r="Z369" s="388">
        <f ca="1">VLOOKUP($C$369,[68]납품수량!$A$2:$AH$156,Z$1+1,0)</f>
        <v>0</v>
      </c>
      <c r="AA369" s="388">
        <f ca="1">VLOOKUP($C$369,[68]납품수량!$A$2:$AH$156,AA$1+1,0)</f>
        <v>0</v>
      </c>
      <c r="AB369" s="388">
        <f ca="1">VLOOKUP($C$369,[68]납품수량!$A$2:$AH$156,AB$1+1,0)</f>
        <v>0</v>
      </c>
      <c r="AC369" s="388">
        <f ca="1">VLOOKUP($C$369,[68]납품수량!$A$2:$AH$156,AC$1+1,0)</f>
        <v>0</v>
      </c>
      <c r="AD369" s="388">
        <f ca="1">VLOOKUP($C$369,[68]납품수량!$A$2:$AH$156,AD$1+1,0)</f>
        <v>0</v>
      </c>
      <c r="AE369" s="388">
        <f ca="1">VLOOKUP($C$369,[68]납품수량!$A$2:$AH$156,AE$1+1,0)</f>
        <v>0</v>
      </c>
      <c r="AF369" s="388">
        <f ca="1">VLOOKUP($C$369,[68]납품수량!$A$2:$AH$156,AF$1+1,0)</f>
        <v>0</v>
      </c>
      <c r="AG369" s="388">
        <f ca="1">VLOOKUP($C$369,[68]납품수량!$A$2:$AH$156,AG$1+1,0)</f>
        <v>0</v>
      </c>
      <c r="AH369" s="388">
        <f ca="1">VLOOKUP($C$369,[68]납품수량!$A$2:$AH$156,AH$1+1,0)</f>
        <v>0</v>
      </c>
      <c r="AI369" s="388">
        <f ca="1">VLOOKUP($C$369,[68]납품수량!$A$2:$AH$156,AI$1+1,0)</f>
        <v>0</v>
      </c>
      <c r="AJ369" s="388">
        <f ca="1">VLOOKUP($C$369,[68]납품수량!$A$2:$AH$156,AJ$1+1,0)</f>
        <v>0</v>
      </c>
      <c r="AK369" s="388">
        <f ca="1">VLOOKUP($C$369,[68]납품수량!$A$2:$AH$156,AK$1+1,0)</f>
        <v>0</v>
      </c>
      <c r="AL369" s="388">
        <f t="shared" ca="1" si="346"/>
        <v>240</v>
      </c>
      <c r="AM369" s="389">
        <f t="shared" ca="1" si="341"/>
        <v>3308400</v>
      </c>
      <c r="AO369" s="370">
        <f t="shared" ref="AO369:BS369" ca="1" si="390">$F$369*G369</f>
        <v>0</v>
      </c>
      <c r="AP369" s="370">
        <f t="shared" ca="1" si="390"/>
        <v>0</v>
      </c>
      <c r="AQ369" s="370">
        <f t="shared" ca="1" si="390"/>
        <v>0</v>
      </c>
      <c r="AR369" s="370">
        <f t="shared" ca="1" si="390"/>
        <v>0</v>
      </c>
      <c r="AS369" s="370">
        <f t="shared" ca="1" si="390"/>
        <v>0</v>
      </c>
      <c r="AT369" s="370">
        <f t="shared" ca="1" si="390"/>
        <v>0</v>
      </c>
      <c r="AU369" s="370">
        <f t="shared" ca="1" si="390"/>
        <v>0</v>
      </c>
      <c r="AV369" s="370">
        <f t="shared" ca="1" si="390"/>
        <v>0</v>
      </c>
      <c r="AW369" s="370">
        <f t="shared" ca="1" si="390"/>
        <v>0</v>
      </c>
      <c r="AX369" s="370">
        <f t="shared" ca="1" si="390"/>
        <v>0</v>
      </c>
      <c r="AY369" s="370">
        <f t="shared" ca="1" si="390"/>
        <v>3308400</v>
      </c>
      <c r="AZ369" s="370">
        <f t="shared" ca="1" si="390"/>
        <v>0</v>
      </c>
      <c r="BA369" s="370">
        <f t="shared" ca="1" si="390"/>
        <v>0</v>
      </c>
      <c r="BB369" s="370">
        <f t="shared" ca="1" si="390"/>
        <v>0</v>
      </c>
      <c r="BC369" s="370">
        <f t="shared" ca="1" si="390"/>
        <v>0</v>
      </c>
      <c r="BD369" s="370">
        <f t="shared" ca="1" si="390"/>
        <v>0</v>
      </c>
      <c r="BE369" s="370">
        <f t="shared" ca="1" si="390"/>
        <v>0</v>
      </c>
      <c r="BF369" s="370">
        <f t="shared" ca="1" si="390"/>
        <v>0</v>
      </c>
      <c r="BG369" s="370">
        <f t="shared" ca="1" si="390"/>
        <v>0</v>
      </c>
      <c r="BH369" s="370">
        <f t="shared" ca="1" si="390"/>
        <v>0</v>
      </c>
      <c r="BI369" s="370">
        <f t="shared" ca="1" si="390"/>
        <v>0</v>
      </c>
      <c r="BJ369" s="370">
        <f t="shared" ca="1" si="390"/>
        <v>0</v>
      </c>
      <c r="BK369" s="370">
        <f t="shared" ca="1" si="390"/>
        <v>0</v>
      </c>
      <c r="BL369" s="370">
        <f t="shared" ca="1" si="390"/>
        <v>0</v>
      </c>
      <c r="BM369" s="370">
        <f t="shared" ca="1" si="390"/>
        <v>0</v>
      </c>
      <c r="BN369" s="370">
        <f t="shared" ca="1" si="390"/>
        <v>0</v>
      </c>
      <c r="BO369" s="370">
        <f t="shared" ca="1" si="390"/>
        <v>0</v>
      </c>
      <c r="BP369" s="370">
        <f t="shared" ca="1" si="390"/>
        <v>0</v>
      </c>
      <c r="BQ369" s="370">
        <f t="shared" ca="1" si="390"/>
        <v>0</v>
      </c>
      <c r="BR369" s="370">
        <f t="shared" ca="1" si="390"/>
        <v>0</v>
      </c>
      <c r="BS369" s="370">
        <f t="shared" ca="1" si="390"/>
        <v>0</v>
      </c>
      <c r="BT369" s="369">
        <f t="shared" ca="1" si="343"/>
        <v>3308400</v>
      </c>
    </row>
    <row r="370" spans="1:72">
      <c r="A370" s="70" t="s">
        <v>1323</v>
      </c>
      <c r="B370" s="660"/>
      <c r="C370" s="367" t="s">
        <v>156</v>
      </c>
      <c r="D370" s="367" t="s">
        <v>828</v>
      </c>
      <c r="E370" s="417" t="s">
        <v>830</v>
      </c>
      <c r="F370" s="401"/>
      <c r="G370" s="388">
        <f ca="1">VLOOKUP($C$370,[68]납품수량!$A$2:$AH$156,G$1+1,0)</f>
        <v>0</v>
      </c>
      <c r="H370" s="388">
        <f ca="1">VLOOKUP($C$370,[68]납품수량!$A$2:$AH$156,H$1+1,0)</f>
        <v>0</v>
      </c>
      <c r="I370" s="388">
        <f ca="1">VLOOKUP($C$370,[68]납품수량!$A$2:$AH$156,I$1+1,0)</f>
        <v>0</v>
      </c>
      <c r="J370" s="388">
        <f ca="1">VLOOKUP($C$370,[68]납품수량!$A$2:$AH$156,J$1+1,0)</f>
        <v>0</v>
      </c>
      <c r="K370" s="388">
        <f ca="1">VLOOKUP($C$370,[68]납품수량!$A$2:$AH$156,K$1+1,0)</f>
        <v>0</v>
      </c>
      <c r="L370" s="388">
        <f ca="1">VLOOKUP($C$370,[68]납품수량!$A$2:$AH$156,L$1+1,0)</f>
        <v>0</v>
      </c>
      <c r="M370" s="388">
        <f ca="1">VLOOKUP($C$370,[68]납품수량!$A$2:$AH$156,M$1+1,0)</f>
        <v>0</v>
      </c>
      <c r="N370" s="388">
        <f ca="1">VLOOKUP($C$370,[68]납품수량!$A$2:$AH$156,N$1+1,0)</f>
        <v>0</v>
      </c>
      <c r="O370" s="388">
        <f ca="1">VLOOKUP($C$370,[68]납품수량!$A$2:$AH$156,O$1+1,0)</f>
        <v>0</v>
      </c>
      <c r="P370" s="388">
        <f ca="1">VLOOKUP($C$370,[68]납품수량!$A$2:$AH$156,P$1+1,0)</f>
        <v>0</v>
      </c>
      <c r="Q370" s="388">
        <f ca="1">VLOOKUP($C$370,[68]납품수량!$A$2:$AH$156,Q$1+1,0)</f>
        <v>0</v>
      </c>
      <c r="R370" s="388">
        <f ca="1">VLOOKUP($C$370,[68]납품수량!$A$2:$AH$156,R$1+1,0)</f>
        <v>0</v>
      </c>
      <c r="S370" s="388">
        <f ca="1">VLOOKUP($C$370,[68]납품수량!$A$2:$AH$156,S$1+1,0)</f>
        <v>0</v>
      </c>
      <c r="T370" s="388">
        <f ca="1">VLOOKUP($C$370,[68]납품수량!$A$2:$AH$156,T$1+1,0)</f>
        <v>0</v>
      </c>
      <c r="U370" s="388">
        <f ca="1">VLOOKUP($C$370,[68]납품수량!$A$2:$AH$156,U$1+1,0)</f>
        <v>0</v>
      </c>
      <c r="V370" s="388">
        <f ca="1">VLOOKUP($C$370,[68]납품수량!$A$2:$AH$156,V$1+1,0)</f>
        <v>0</v>
      </c>
      <c r="W370" s="388">
        <f ca="1">VLOOKUP($C$370,[68]납품수량!$A$2:$AH$156,W$1+1,0)</f>
        <v>0</v>
      </c>
      <c r="X370" s="388">
        <f ca="1">VLOOKUP($C$370,[68]납품수량!$A$2:$AH$156,X$1+1,0)</f>
        <v>0</v>
      </c>
      <c r="Y370" s="388">
        <f ca="1">VLOOKUP($C$370,[68]납품수량!$A$2:$AH$156,Y$1+1,0)</f>
        <v>0</v>
      </c>
      <c r="Z370" s="388">
        <f ca="1">VLOOKUP($C$370,[68]납품수량!$A$2:$AH$156,Z$1+1,0)</f>
        <v>0</v>
      </c>
      <c r="AA370" s="388">
        <f ca="1">VLOOKUP($C$370,[68]납품수량!$A$2:$AH$156,AA$1+1,0)</f>
        <v>0</v>
      </c>
      <c r="AB370" s="388">
        <f ca="1">VLOOKUP($C$370,[68]납품수량!$A$2:$AH$156,AB$1+1,0)</f>
        <v>0</v>
      </c>
      <c r="AC370" s="388">
        <f ca="1">VLOOKUP($C$370,[68]납품수량!$A$2:$AH$156,AC$1+1,0)</f>
        <v>0</v>
      </c>
      <c r="AD370" s="388">
        <f ca="1">VLOOKUP($C$370,[68]납품수량!$A$2:$AH$156,AD$1+1,0)</f>
        <v>0</v>
      </c>
      <c r="AE370" s="388">
        <f ca="1">VLOOKUP($C$370,[68]납품수량!$A$2:$AH$156,AE$1+1,0)</f>
        <v>0</v>
      </c>
      <c r="AF370" s="388">
        <f ca="1">VLOOKUP($C$370,[68]납품수량!$A$2:$AH$156,AF$1+1,0)</f>
        <v>0</v>
      </c>
      <c r="AG370" s="388">
        <f ca="1">VLOOKUP($C$370,[68]납품수량!$A$2:$AH$156,AG$1+1,0)</f>
        <v>0</v>
      </c>
      <c r="AH370" s="388">
        <f ca="1">VLOOKUP($C$370,[68]납품수량!$A$2:$AH$156,AH$1+1,0)</f>
        <v>0</v>
      </c>
      <c r="AI370" s="388">
        <f ca="1">VLOOKUP($C$370,[68]납품수량!$A$2:$AH$156,AI$1+1,0)</f>
        <v>0</v>
      </c>
      <c r="AJ370" s="388">
        <f ca="1">VLOOKUP($C$370,[68]납품수량!$A$2:$AH$156,AJ$1+1,0)</f>
        <v>0</v>
      </c>
      <c r="AK370" s="388">
        <f ca="1">VLOOKUP($C$370,[68]납품수량!$A$2:$AH$156,AK$1+1,0)</f>
        <v>0</v>
      </c>
      <c r="AL370" s="388">
        <f t="shared" ca="1" si="346"/>
        <v>0</v>
      </c>
      <c r="AM370" s="389">
        <f t="shared" ca="1" si="341"/>
        <v>0</v>
      </c>
      <c r="AO370" s="370">
        <f t="shared" ref="AO370:BS370" ca="1" si="391">$F$370*G370</f>
        <v>0</v>
      </c>
      <c r="AP370" s="370">
        <f t="shared" ca="1" si="391"/>
        <v>0</v>
      </c>
      <c r="AQ370" s="370">
        <f t="shared" ca="1" si="391"/>
        <v>0</v>
      </c>
      <c r="AR370" s="370">
        <f t="shared" ca="1" si="391"/>
        <v>0</v>
      </c>
      <c r="AS370" s="370">
        <f t="shared" ca="1" si="391"/>
        <v>0</v>
      </c>
      <c r="AT370" s="370">
        <f t="shared" ca="1" si="391"/>
        <v>0</v>
      </c>
      <c r="AU370" s="370">
        <f t="shared" ca="1" si="391"/>
        <v>0</v>
      </c>
      <c r="AV370" s="370">
        <f t="shared" ca="1" si="391"/>
        <v>0</v>
      </c>
      <c r="AW370" s="370">
        <f t="shared" ca="1" si="391"/>
        <v>0</v>
      </c>
      <c r="AX370" s="370">
        <f t="shared" ca="1" si="391"/>
        <v>0</v>
      </c>
      <c r="AY370" s="370">
        <f t="shared" ca="1" si="391"/>
        <v>0</v>
      </c>
      <c r="AZ370" s="370">
        <f t="shared" ca="1" si="391"/>
        <v>0</v>
      </c>
      <c r="BA370" s="370">
        <f t="shared" ca="1" si="391"/>
        <v>0</v>
      </c>
      <c r="BB370" s="370">
        <f t="shared" ca="1" si="391"/>
        <v>0</v>
      </c>
      <c r="BC370" s="370">
        <f t="shared" ca="1" si="391"/>
        <v>0</v>
      </c>
      <c r="BD370" s="370">
        <f t="shared" ca="1" si="391"/>
        <v>0</v>
      </c>
      <c r="BE370" s="370">
        <f t="shared" ca="1" si="391"/>
        <v>0</v>
      </c>
      <c r="BF370" s="370">
        <f t="shared" ca="1" si="391"/>
        <v>0</v>
      </c>
      <c r="BG370" s="370">
        <f t="shared" ca="1" si="391"/>
        <v>0</v>
      </c>
      <c r="BH370" s="370">
        <f t="shared" ca="1" si="391"/>
        <v>0</v>
      </c>
      <c r="BI370" s="370">
        <f t="shared" ca="1" si="391"/>
        <v>0</v>
      </c>
      <c r="BJ370" s="370">
        <f t="shared" ca="1" si="391"/>
        <v>0</v>
      </c>
      <c r="BK370" s="370">
        <f t="shared" ca="1" si="391"/>
        <v>0</v>
      </c>
      <c r="BL370" s="370">
        <f t="shared" ca="1" si="391"/>
        <v>0</v>
      </c>
      <c r="BM370" s="370">
        <f t="shared" ca="1" si="391"/>
        <v>0</v>
      </c>
      <c r="BN370" s="370">
        <f t="shared" ca="1" si="391"/>
        <v>0</v>
      </c>
      <c r="BO370" s="370">
        <f t="shared" ca="1" si="391"/>
        <v>0</v>
      </c>
      <c r="BP370" s="370">
        <f t="shared" ca="1" si="391"/>
        <v>0</v>
      </c>
      <c r="BQ370" s="370">
        <f t="shared" ca="1" si="391"/>
        <v>0</v>
      </c>
      <c r="BR370" s="370">
        <f t="shared" ca="1" si="391"/>
        <v>0</v>
      </c>
      <c r="BS370" s="370">
        <f t="shared" ca="1" si="391"/>
        <v>0</v>
      </c>
      <c r="BT370" s="369">
        <f t="shared" ca="1" si="343"/>
        <v>0</v>
      </c>
    </row>
    <row r="371" spans="1:72">
      <c r="A371" s="70" t="s">
        <v>1323</v>
      </c>
      <c r="B371" s="660"/>
      <c r="C371" s="367" t="s">
        <v>40</v>
      </c>
      <c r="D371" s="367" t="s">
        <v>828</v>
      </c>
      <c r="E371" s="417" t="s">
        <v>829</v>
      </c>
      <c r="F371" s="401"/>
      <c r="G371" s="388">
        <f ca="1">VLOOKUP($C$371,[68]납품수량!$A$2:$AH$156,G$1+1,0)</f>
        <v>0</v>
      </c>
      <c r="H371" s="388">
        <f ca="1">VLOOKUP($C$371,[68]납품수량!$A$2:$AH$156,H$1+1,0)</f>
        <v>0</v>
      </c>
      <c r="I371" s="388">
        <f ca="1">VLOOKUP($C$371,[68]납품수량!$A$2:$AH$156,I$1+1,0)</f>
        <v>0</v>
      </c>
      <c r="J371" s="388">
        <f ca="1">VLOOKUP($C$371,[68]납품수량!$A$2:$AH$156,J$1+1,0)</f>
        <v>0</v>
      </c>
      <c r="K371" s="388">
        <f ca="1">VLOOKUP($C$371,[68]납품수량!$A$2:$AH$156,K$1+1,0)</f>
        <v>0</v>
      </c>
      <c r="L371" s="388">
        <f ca="1">VLOOKUP($C$371,[68]납품수량!$A$2:$AH$156,L$1+1,0)</f>
        <v>0</v>
      </c>
      <c r="M371" s="388">
        <f ca="1">VLOOKUP($C$371,[68]납품수량!$A$2:$AH$156,M$1+1,0)</f>
        <v>0</v>
      </c>
      <c r="N371" s="388">
        <f ca="1">VLOOKUP($C$371,[68]납품수량!$A$2:$AH$156,N$1+1,0)</f>
        <v>0</v>
      </c>
      <c r="O371" s="388">
        <f ca="1">VLOOKUP($C$371,[68]납품수량!$A$2:$AH$156,O$1+1,0)</f>
        <v>0</v>
      </c>
      <c r="P371" s="388">
        <f ca="1">VLOOKUP($C$371,[68]납품수량!$A$2:$AH$156,P$1+1,0)</f>
        <v>0</v>
      </c>
      <c r="Q371" s="388">
        <f ca="1">VLOOKUP($C$371,[68]납품수량!$A$2:$AH$156,Q$1+1,0)</f>
        <v>0</v>
      </c>
      <c r="R371" s="388">
        <f ca="1">VLOOKUP($C$371,[68]납품수량!$A$2:$AH$156,R$1+1,0)</f>
        <v>0</v>
      </c>
      <c r="S371" s="388">
        <f ca="1">VLOOKUP($C$371,[68]납품수량!$A$2:$AH$156,S$1+1,0)</f>
        <v>0</v>
      </c>
      <c r="T371" s="388">
        <f ca="1">VLOOKUP($C$371,[68]납품수량!$A$2:$AH$156,T$1+1,0)</f>
        <v>0</v>
      </c>
      <c r="U371" s="388">
        <f ca="1">VLOOKUP($C$371,[68]납품수량!$A$2:$AH$156,U$1+1,0)</f>
        <v>0</v>
      </c>
      <c r="V371" s="388">
        <f ca="1">VLOOKUP($C$371,[68]납품수량!$A$2:$AH$156,V$1+1,0)</f>
        <v>0</v>
      </c>
      <c r="W371" s="388">
        <f ca="1">VLOOKUP($C$371,[68]납품수량!$A$2:$AH$156,W$1+1,0)</f>
        <v>0</v>
      </c>
      <c r="X371" s="388">
        <f ca="1">VLOOKUP($C$371,[68]납품수량!$A$2:$AH$156,X$1+1,0)</f>
        <v>0</v>
      </c>
      <c r="Y371" s="388">
        <f ca="1">VLOOKUP($C$371,[68]납품수량!$A$2:$AH$156,Y$1+1,0)</f>
        <v>0</v>
      </c>
      <c r="Z371" s="388">
        <f ca="1">VLOOKUP($C$371,[68]납품수량!$A$2:$AH$156,Z$1+1,0)</f>
        <v>0</v>
      </c>
      <c r="AA371" s="388">
        <f ca="1">VLOOKUP($C$371,[68]납품수량!$A$2:$AH$156,AA$1+1,0)</f>
        <v>0</v>
      </c>
      <c r="AB371" s="388">
        <f ca="1">VLOOKUP($C$371,[68]납품수량!$A$2:$AH$156,AB$1+1,0)</f>
        <v>0</v>
      </c>
      <c r="AC371" s="388">
        <f ca="1">VLOOKUP($C$371,[68]납품수량!$A$2:$AH$156,AC$1+1,0)</f>
        <v>0</v>
      </c>
      <c r="AD371" s="388">
        <f ca="1">VLOOKUP($C$371,[68]납품수량!$A$2:$AH$156,AD$1+1,0)</f>
        <v>0</v>
      </c>
      <c r="AE371" s="388">
        <f ca="1">VLOOKUP($C$371,[68]납품수량!$A$2:$AH$156,AE$1+1,0)</f>
        <v>0</v>
      </c>
      <c r="AF371" s="388">
        <f ca="1">VLOOKUP($C$371,[68]납품수량!$A$2:$AH$156,AF$1+1,0)</f>
        <v>0</v>
      </c>
      <c r="AG371" s="388">
        <f ca="1">VLOOKUP($C$371,[68]납품수량!$A$2:$AH$156,AG$1+1,0)</f>
        <v>0</v>
      </c>
      <c r="AH371" s="388">
        <f ca="1">VLOOKUP($C$371,[68]납품수량!$A$2:$AH$156,AH$1+1,0)</f>
        <v>0</v>
      </c>
      <c r="AI371" s="388">
        <f ca="1">VLOOKUP($C$371,[68]납품수량!$A$2:$AH$156,AI$1+1,0)</f>
        <v>0</v>
      </c>
      <c r="AJ371" s="388">
        <f ca="1">VLOOKUP($C$371,[68]납품수량!$A$2:$AH$156,AJ$1+1,0)</f>
        <v>0</v>
      </c>
      <c r="AK371" s="388">
        <f ca="1">VLOOKUP($C$371,[68]납품수량!$A$2:$AH$156,AK$1+1,0)</f>
        <v>0</v>
      </c>
      <c r="AL371" s="388">
        <f t="shared" ca="1" si="346"/>
        <v>0</v>
      </c>
      <c r="AM371" s="389">
        <f t="shared" ca="1" si="341"/>
        <v>0</v>
      </c>
      <c r="AO371" s="370">
        <f t="shared" ref="AO371:BS371" ca="1" si="392">$F$371*G371</f>
        <v>0</v>
      </c>
      <c r="AP371" s="370">
        <f t="shared" ca="1" si="392"/>
        <v>0</v>
      </c>
      <c r="AQ371" s="370">
        <f t="shared" ca="1" si="392"/>
        <v>0</v>
      </c>
      <c r="AR371" s="370">
        <f t="shared" ca="1" si="392"/>
        <v>0</v>
      </c>
      <c r="AS371" s="370">
        <f t="shared" ca="1" si="392"/>
        <v>0</v>
      </c>
      <c r="AT371" s="370">
        <f t="shared" ca="1" si="392"/>
        <v>0</v>
      </c>
      <c r="AU371" s="370">
        <f t="shared" ca="1" si="392"/>
        <v>0</v>
      </c>
      <c r="AV371" s="370">
        <f t="shared" ca="1" si="392"/>
        <v>0</v>
      </c>
      <c r="AW371" s="370">
        <f t="shared" ca="1" si="392"/>
        <v>0</v>
      </c>
      <c r="AX371" s="370">
        <f t="shared" ca="1" si="392"/>
        <v>0</v>
      </c>
      <c r="AY371" s="370">
        <f t="shared" ca="1" si="392"/>
        <v>0</v>
      </c>
      <c r="AZ371" s="370">
        <f t="shared" ca="1" si="392"/>
        <v>0</v>
      </c>
      <c r="BA371" s="370">
        <f t="shared" ca="1" si="392"/>
        <v>0</v>
      </c>
      <c r="BB371" s="370">
        <f t="shared" ca="1" si="392"/>
        <v>0</v>
      </c>
      <c r="BC371" s="370">
        <f t="shared" ca="1" si="392"/>
        <v>0</v>
      </c>
      <c r="BD371" s="370">
        <f t="shared" ca="1" si="392"/>
        <v>0</v>
      </c>
      <c r="BE371" s="370">
        <f t="shared" ca="1" si="392"/>
        <v>0</v>
      </c>
      <c r="BF371" s="370">
        <f t="shared" ca="1" si="392"/>
        <v>0</v>
      </c>
      <c r="BG371" s="370">
        <f t="shared" ca="1" si="392"/>
        <v>0</v>
      </c>
      <c r="BH371" s="370">
        <f t="shared" ca="1" si="392"/>
        <v>0</v>
      </c>
      <c r="BI371" s="370">
        <f t="shared" ca="1" si="392"/>
        <v>0</v>
      </c>
      <c r="BJ371" s="370">
        <f t="shared" ca="1" si="392"/>
        <v>0</v>
      </c>
      <c r="BK371" s="370">
        <f t="shared" ca="1" si="392"/>
        <v>0</v>
      </c>
      <c r="BL371" s="370">
        <f t="shared" ca="1" si="392"/>
        <v>0</v>
      </c>
      <c r="BM371" s="370">
        <f t="shared" ca="1" si="392"/>
        <v>0</v>
      </c>
      <c r="BN371" s="370">
        <f t="shared" ca="1" si="392"/>
        <v>0</v>
      </c>
      <c r="BO371" s="370">
        <f t="shared" ca="1" si="392"/>
        <v>0</v>
      </c>
      <c r="BP371" s="370">
        <f t="shared" ca="1" si="392"/>
        <v>0</v>
      </c>
      <c r="BQ371" s="370">
        <f t="shared" ca="1" si="392"/>
        <v>0</v>
      </c>
      <c r="BR371" s="370">
        <f t="shared" ca="1" si="392"/>
        <v>0</v>
      </c>
      <c r="BS371" s="370">
        <f t="shared" ca="1" si="392"/>
        <v>0</v>
      </c>
      <c r="BT371" s="369">
        <f t="shared" ca="1" si="343"/>
        <v>0</v>
      </c>
    </row>
    <row r="372" spans="1:72">
      <c r="A372" s="70" t="s">
        <v>1323</v>
      </c>
      <c r="B372" s="660"/>
      <c r="C372" s="367" t="s">
        <v>81</v>
      </c>
      <c r="D372" s="367" t="s">
        <v>828</v>
      </c>
      <c r="E372" s="417" t="s">
        <v>827</v>
      </c>
      <c r="F372" s="401"/>
      <c r="G372" s="388">
        <f ca="1">VLOOKUP($C$372,[68]납품수량!$A$2:$AH$156,G$1+1,0)</f>
        <v>0</v>
      </c>
      <c r="H372" s="388">
        <f ca="1">VLOOKUP($C$372,[68]납품수량!$A$2:$AH$156,H$1+1,0)</f>
        <v>0</v>
      </c>
      <c r="I372" s="388">
        <f ca="1">VLOOKUP($C$372,[68]납품수량!$A$2:$AH$156,I$1+1,0)</f>
        <v>0</v>
      </c>
      <c r="J372" s="388">
        <f ca="1">VLOOKUP($C$372,[68]납품수량!$A$2:$AH$156,J$1+1,0)</f>
        <v>0</v>
      </c>
      <c r="K372" s="388">
        <f ca="1">VLOOKUP($C$372,[68]납품수량!$A$2:$AH$156,K$1+1,0)</f>
        <v>0</v>
      </c>
      <c r="L372" s="388">
        <f ca="1">VLOOKUP($C$372,[68]납품수량!$A$2:$AH$156,L$1+1,0)</f>
        <v>0</v>
      </c>
      <c r="M372" s="388">
        <f ca="1">VLOOKUP($C$372,[68]납품수량!$A$2:$AH$156,M$1+1,0)</f>
        <v>0</v>
      </c>
      <c r="N372" s="388">
        <f ca="1">VLOOKUP($C$372,[68]납품수량!$A$2:$AH$156,N$1+1,0)</f>
        <v>0</v>
      </c>
      <c r="O372" s="388">
        <f ca="1">VLOOKUP($C$372,[68]납품수량!$A$2:$AH$156,O$1+1,0)</f>
        <v>0</v>
      </c>
      <c r="P372" s="388">
        <f ca="1">VLOOKUP($C$372,[68]납품수량!$A$2:$AH$156,P$1+1,0)</f>
        <v>0</v>
      </c>
      <c r="Q372" s="388">
        <f ca="1">VLOOKUP($C$372,[68]납품수량!$A$2:$AH$156,Q$1+1,0)</f>
        <v>0</v>
      </c>
      <c r="R372" s="388">
        <f ca="1">VLOOKUP($C$372,[68]납품수량!$A$2:$AH$156,R$1+1,0)</f>
        <v>0</v>
      </c>
      <c r="S372" s="388">
        <f ca="1">VLOOKUP($C$372,[68]납품수량!$A$2:$AH$156,S$1+1,0)</f>
        <v>0</v>
      </c>
      <c r="T372" s="388">
        <f ca="1">VLOOKUP($C$372,[68]납품수량!$A$2:$AH$156,T$1+1,0)</f>
        <v>0</v>
      </c>
      <c r="U372" s="388">
        <f ca="1">VLOOKUP($C$372,[68]납품수량!$A$2:$AH$156,U$1+1,0)</f>
        <v>0</v>
      </c>
      <c r="V372" s="388">
        <f ca="1">VLOOKUP($C$372,[68]납품수량!$A$2:$AH$156,V$1+1,0)</f>
        <v>0</v>
      </c>
      <c r="W372" s="388">
        <f ca="1">VLOOKUP($C$372,[68]납품수량!$A$2:$AH$156,W$1+1,0)</f>
        <v>0</v>
      </c>
      <c r="X372" s="388">
        <f ca="1">VLOOKUP($C$372,[68]납품수량!$A$2:$AH$156,X$1+1,0)</f>
        <v>0</v>
      </c>
      <c r="Y372" s="388">
        <f ca="1">VLOOKUP($C$372,[68]납품수량!$A$2:$AH$156,Y$1+1,0)</f>
        <v>0</v>
      </c>
      <c r="Z372" s="388">
        <f ca="1">VLOOKUP($C$372,[68]납품수량!$A$2:$AH$156,Z$1+1,0)</f>
        <v>0</v>
      </c>
      <c r="AA372" s="388">
        <f ca="1">VLOOKUP($C$372,[68]납품수량!$A$2:$AH$156,AA$1+1,0)</f>
        <v>0</v>
      </c>
      <c r="AB372" s="388">
        <f ca="1">VLOOKUP($C$372,[68]납품수량!$A$2:$AH$156,AB$1+1,0)</f>
        <v>0</v>
      </c>
      <c r="AC372" s="388">
        <f ca="1">VLOOKUP($C$372,[68]납품수량!$A$2:$AH$156,AC$1+1,0)</f>
        <v>0</v>
      </c>
      <c r="AD372" s="388">
        <f ca="1">VLOOKUP($C$372,[68]납품수량!$A$2:$AH$156,AD$1+1,0)</f>
        <v>0</v>
      </c>
      <c r="AE372" s="388">
        <f ca="1">VLOOKUP($C$372,[68]납품수량!$A$2:$AH$156,AE$1+1,0)</f>
        <v>0</v>
      </c>
      <c r="AF372" s="388">
        <f ca="1">VLOOKUP($C$372,[68]납품수량!$A$2:$AH$156,AF$1+1,0)</f>
        <v>0</v>
      </c>
      <c r="AG372" s="388">
        <f ca="1">VLOOKUP($C$372,[68]납품수량!$A$2:$AH$156,AG$1+1,0)</f>
        <v>0</v>
      </c>
      <c r="AH372" s="388">
        <f ca="1">VLOOKUP($C$372,[68]납품수량!$A$2:$AH$156,AH$1+1,0)</f>
        <v>0</v>
      </c>
      <c r="AI372" s="388">
        <f ca="1">VLOOKUP($C$372,[68]납품수량!$A$2:$AH$156,AI$1+1,0)</f>
        <v>0</v>
      </c>
      <c r="AJ372" s="388">
        <f ca="1">VLOOKUP($C$372,[68]납품수량!$A$2:$AH$156,AJ$1+1,0)</f>
        <v>0</v>
      </c>
      <c r="AK372" s="388">
        <f ca="1">VLOOKUP($C$372,[68]납품수량!$A$2:$AH$156,AK$1+1,0)</f>
        <v>0</v>
      </c>
      <c r="AL372" s="388">
        <f t="shared" ca="1" si="346"/>
        <v>0</v>
      </c>
      <c r="AM372" s="389">
        <f t="shared" ca="1" si="341"/>
        <v>0</v>
      </c>
      <c r="AO372" s="370">
        <f t="shared" ref="AO372:BS372" ca="1" si="393">$F$372*G372</f>
        <v>0</v>
      </c>
      <c r="AP372" s="370">
        <f t="shared" ca="1" si="393"/>
        <v>0</v>
      </c>
      <c r="AQ372" s="370">
        <f t="shared" ca="1" si="393"/>
        <v>0</v>
      </c>
      <c r="AR372" s="370">
        <f t="shared" ca="1" si="393"/>
        <v>0</v>
      </c>
      <c r="AS372" s="370">
        <f t="shared" ca="1" si="393"/>
        <v>0</v>
      </c>
      <c r="AT372" s="370">
        <f t="shared" ca="1" si="393"/>
        <v>0</v>
      </c>
      <c r="AU372" s="370">
        <f t="shared" ca="1" si="393"/>
        <v>0</v>
      </c>
      <c r="AV372" s="370">
        <f t="shared" ca="1" si="393"/>
        <v>0</v>
      </c>
      <c r="AW372" s="370">
        <f t="shared" ca="1" si="393"/>
        <v>0</v>
      </c>
      <c r="AX372" s="370">
        <f t="shared" ca="1" si="393"/>
        <v>0</v>
      </c>
      <c r="AY372" s="370">
        <f t="shared" ca="1" si="393"/>
        <v>0</v>
      </c>
      <c r="AZ372" s="370">
        <f t="shared" ca="1" si="393"/>
        <v>0</v>
      </c>
      <c r="BA372" s="370">
        <f t="shared" ca="1" si="393"/>
        <v>0</v>
      </c>
      <c r="BB372" s="370">
        <f t="shared" ca="1" si="393"/>
        <v>0</v>
      </c>
      <c r="BC372" s="370">
        <f t="shared" ca="1" si="393"/>
        <v>0</v>
      </c>
      <c r="BD372" s="370">
        <f t="shared" ca="1" si="393"/>
        <v>0</v>
      </c>
      <c r="BE372" s="370">
        <f t="shared" ca="1" si="393"/>
        <v>0</v>
      </c>
      <c r="BF372" s="370">
        <f t="shared" ca="1" si="393"/>
        <v>0</v>
      </c>
      <c r="BG372" s="370">
        <f t="shared" ca="1" si="393"/>
        <v>0</v>
      </c>
      <c r="BH372" s="370">
        <f t="shared" ca="1" si="393"/>
        <v>0</v>
      </c>
      <c r="BI372" s="370">
        <f t="shared" ca="1" si="393"/>
        <v>0</v>
      </c>
      <c r="BJ372" s="370">
        <f t="shared" ca="1" si="393"/>
        <v>0</v>
      </c>
      <c r="BK372" s="370">
        <f t="shared" ca="1" si="393"/>
        <v>0</v>
      </c>
      <c r="BL372" s="370">
        <f t="shared" ca="1" si="393"/>
        <v>0</v>
      </c>
      <c r="BM372" s="370">
        <f t="shared" ca="1" si="393"/>
        <v>0</v>
      </c>
      <c r="BN372" s="370">
        <f t="shared" ca="1" si="393"/>
        <v>0</v>
      </c>
      <c r="BO372" s="370">
        <f t="shared" ca="1" si="393"/>
        <v>0</v>
      </c>
      <c r="BP372" s="370">
        <f t="shared" ca="1" si="393"/>
        <v>0</v>
      </c>
      <c r="BQ372" s="370">
        <f t="shared" ca="1" si="393"/>
        <v>0</v>
      </c>
      <c r="BR372" s="370">
        <f t="shared" ca="1" si="393"/>
        <v>0</v>
      </c>
      <c r="BS372" s="370">
        <f t="shared" ca="1" si="393"/>
        <v>0</v>
      </c>
      <c r="BT372" s="369">
        <f t="shared" ca="1" si="343"/>
        <v>0</v>
      </c>
    </row>
    <row r="373" spans="1:72">
      <c r="A373" s="70" t="s">
        <v>1323</v>
      </c>
      <c r="B373" s="660"/>
      <c r="C373" s="367" t="s">
        <v>83</v>
      </c>
      <c r="D373" s="367" t="s">
        <v>826</v>
      </c>
      <c r="E373" s="417" t="s">
        <v>825</v>
      </c>
      <c r="F373" s="401"/>
      <c r="G373" s="388">
        <f ca="1">VLOOKUP($C$373,[68]납품수량!$A$2:$AH$156,G$1+1,0)</f>
        <v>0</v>
      </c>
      <c r="H373" s="388">
        <f ca="1">VLOOKUP($C$373,[68]납품수량!$A$2:$AH$156,H$1+1,0)</f>
        <v>0</v>
      </c>
      <c r="I373" s="388">
        <f ca="1">VLOOKUP($C$373,[68]납품수량!$A$2:$AH$156,I$1+1,0)</f>
        <v>0</v>
      </c>
      <c r="J373" s="388">
        <f ca="1">VLOOKUP($C$373,[68]납품수량!$A$2:$AH$156,J$1+1,0)</f>
        <v>0</v>
      </c>
      <c r="K373" s="388">
        <f ca="1">VLOOKUP($C$373,[68]납품수량!$A$2:$AH$156,K$1+1,0)</f>
        <v>0</v>
      </c>
      <c r="L373" s="388">
        <f ca="1">VLOOKUP($C$373,[68]납품수량!$A$2:$AH$156,L$1+1,0)</f>
        <v>0</v>
      </c>
      <c r="M373" s="388">
        <f ca="1">VLOOKUP($C$373,[68]납품수량!$A$2:$AH$156,M$1+1,0)</f>
        <v>0</v>
      </c>
      <c r="N373" s="388">
        <f ca="1">VLOOKUP($C$373,[68]납품수량!$A$2:$AH$156,N$1+1,0)</f>
        <v>0</v>
      </c>
      <c r="O373" s="388">
        <f ca="1">VLOOKUP($C$373,[68]납품수량!$A$2:$AH$156,O$1+1,0)</f>
        <v>0</v>
      </c>
      <c r="P373" s="388">
        <f ca="1">VLOOKUP($C$373,[68]납품수량!$A$2:$AH$156,P$1+1,0)</f>
        <v>0</v>
      </c>
      <c r="Q373" s="388">
        <f ca="1">VLOOKUP($C$373,[68]납품수량!$A$2:$AH$156,Q$1+1,0)</f>
        <v>0</v>
      </c>
      <c r="R373" s="388">
        <f ca="1">VLOOKUP($C$373,[68]납품수량!$A$2:$AH$156,R$1+1,0)</f>
        <v>0</v>
      </c>
      <c r="S373" s="388">
        <f ca="1">VLOOKUP($C$373,[68]납품수량!$A$2:$AH$156,S$1+1,0)</f>
        <v>0</v>
      </c>
      <c r="T373" s="388">
        <f ca="1">VLOOKUP($C$373,[68]납품수량!$A$2:$AH$156,T$1+1,0)</f>
        <v>0</v>
      </c>
      <c r="U373" s="388">
        <f ca="1">VLOOKUP($C$373,[68]납품수량!$A$2:$AH$156,U$1+1,0)</f>
        <v>0</v>
      </c>
      <c r="V373" s="388">
        <f ca="1">VLOOKUP($C$373,[68]납품수량!$A$2:$AH$156,V$1+1,0)</f>
        <v>0</v>
      </c>
      <c r="W373" s="388">
        <f ca="1">VLOOKUP($C$373,[68]납품수량!$A$2:$AH$156,W$1+1,0)</f>
        <v>0</v>
      </c>
      <c r="X373" s="388">
        <f ca="1">VLOOKUP($C$373,[68]납품수량!$A$2:$AH$156,X$1+1,0)</f>
        <v>0</v>
      </c>
      <c r="Y373" s="388">
        <f ca="1">VLOOKUP($C$373,[68]납품수량!$A$2:$AH$156,Y$1+1,0)</f>
        <v>0</v>
      </c>
      <c r="Z373" s="388">
        <f ca="1">VLOOKUP($C$373,[68]납품수량!$A$2:$AH$156,Z$1+1,0)</f>
        <v>0</v>
      </c>
      <c r="AA373" s="388">
        <f ca="1">VLOOKUP($C$373,[68]납품수량!$A$2:$AH$156,AA$1+1,0)</f>
        <v>0</v>
      </c>
      <c r="AB373" s="388">
        <f ca="1">VLOOKUP($C$373,[68]납품수량!$A$2:$AH$156,AB$1+1,0)</f>
        <v>0</v>
      </c>
      <c r="AC373" s="388">
        <f ca="1">VLOOKUP($C$373,[68]납품수량!$A$2:$AH$156,AC$1+1,0)</f>
        <v>0</v>
      </c>
      <c r="AD373" s="388">
        <f ca="1">VLOOKUP($C$373,[68]납품수량!$A$2:$AH$156,AD$1+1,0)</f>
        <v>0</v>
      </c>
      <c r="AE373" s="388">
        <f ca="1">VLOOKUP($C$373,[68]납품수량!$A$2:$AH$156,AE$1+1,0)</f>
        <v>0</v>
      </c>
      <c r="AF373" s="388">
        <f ca="1">VLOOKUP($C$373,[68]납품수량!$A$2:$AH$156,AF$1+1,0)</f>
        <v>0</v>
      </c>
      <c r="AG373" s="388">
        <f ca="1">VLOOKUP($C$373,[68]납품수량!$A$2:$AH$156,AG$1+1,0)</f>
        <v>0</v>
      </c>
      <c r="AH373" s="388">
        <f ca="1">VLOOKUP($C$373,[68]납품수량!$A$2:$AH$156,AH$1+1,0)</f>
        <v>0</v>
      </c>
      <c r="AI373" s="388">
        <f ca="1">VLOOKUP($C$373,[68]납품수량!$A$2:$AH$156,AI$1+1,0)</f>
        <v>0</v>
      </c>
      <c r="AJ373" s="388">
        <f ca="1">VLOOKUP($C$373,[68]납품수량!$A$2:$AH$156,AJ$1+1,0)</f>
        <v>0</v>
      </c>
      <c r="AK373" s="388">
        <f ca="1">VLOOKUP($C$373,[68]납품수량!$A$2:$AH$156,AK$1+1,0)</f>
        <v>0</v>
      </c>
      <c r="AL373" s="388">
        <f t="shared" ca="1" si="346"/>
        <v>0</v>
      </c>
      <c r="AM373" s="389">
        <f t="shared" ca="1" si="341"/>
        <v>0</v>
      </c>
      <c r="AO373" s="370">
        <f t="shared" ref="AO373:BS373" ca="1" si="394">$F$373*G373</f>
        <v>0</v>
      </c>
      <c r="AP373" s="370">
        <f t="shared" ca="1" si="394"/>
        <v>0</v>
      </c>
      <c r="AQ373" s="370">
        <f t="shared" ca="1" si="394"/>
        <v>0</v>
      </c>
      <c r="AR373" s="370">
        <f t="shared" ca="1" si="394"/>
        <v>0</v>
      </c>
      <c r="AS373" s="370">
        <f t="shared" ca="1" si="394"/>
        <v>0</v>
      </c>
      <c r="AT373" s="370">
        <f t="shared" ca="1" si="394"/>
        <v>0</v>
      </c>
      <c r="AU373" s="370">
        <f t="shared" ca="1" si="394"/>
        <v>0</v>
      </c>
      <c r="AV373" s="370">
        <f t="shared" ca="1" si="394"/>
        <v>0</v>
      </c>
      <c r="AW373" s="370">
        <f t="shared" ca="1" si="394"/>
        <v>0</v>
      </c>
      <c r="AX373" s="370">
        <f t="shared" ca="1" si="394"/>
        <v>0</v>
      </c>
      <c r="AY373" s="370">
        <f t="shared" ca="1" si="394"/>
        <v>0</v>
      </c>
      <c r="AZ373" s="370">
        <f t="shared" ca="1" si="394"/>
        <v>0</v>
      </c>
      <c r="BA373" s="370">
        <f t="shared" ca="1" si="394"/>
        <v>0</v>
      </c>
      <c r="BB373" s="370">
        <f t="shared" ca="1" si="394"/>
        <v>0</v>
      </c>
      <c r="BC373" s="370">
        <f t="shared" ca="1" si="394"/>
        <v>0</v>
      </c>
      <c r="BD373" s="370">
        <f t="shared" ca="1" si="394"/>
        <v>0</v>
      </c>
      <c r="BE373" s="370">
        <f t="shared" ca="1" si="394"/>
        <v>0</v>
      </c>
      <c r="BF373" s="370">
        <f t="shared" ca="1" si="394"/>
        <v>0</v>
      </c>
      <c r="BG373" s="370">
        <f t="shared" ca="1" si="394"/>
        <v>0</v>
      </c>
      <c r="BH373" s="370">
        <f t="shared" ca="1" si="394"/>
        <v>0</v>
      </c>
      <c r="BI373" s="370">
        <f t="shared" ca="1" si="394"/>
        <v>0</v>
      </c>
      <c r="BJ373" s="370">
        <f t="shared" ca="1" si="394"/>
        <v>0</v>
      </c>
      <c r="BK373" s="370">
        <f t="shared" ca="1" si="394"/>
        <v>0</v>
      </c>
      <c r="BL373" s="370">
        <f t="shared" ca="1" si="394"/>
        <v>0</v>
      </c>
      <c r="BM373" s="370">
        <f t="shared" ca="1" si="394"/>
        <v>0</v>
      </c>
      <c r="BN373" s="370">
        <f t="shared" ca="1" si="394"/>
        <v>0</v>
      </c>
      <c r="BO373" s="370">
        <f t="shared" ca="1" si="394"/>
        <v>0</v>
      </c>
      <c r="BP373" s="370">
        <f t="shared" ca="1" si="394"/>
        <v>0</v>
      </c>
      <c r="BQ373" s="370">
        <f t="shared" ca="1" si="394"/>
        <v>0</v>
      </c>
      <c r="BR373" s="370">
        <f t="shared" ca="1" si="394"/>
        <v>0</v>
      </c>
      <c r="BS373" s="370">
        <f t="shared" ca="1" si="394"/>
        <v>0</v>
      </c>
      <c r="BT373" s="369">
        <f t="shared" ca="1" si="343"/>
        <v>0</v>
      </c>
    </row>
    <row r="374" spans="1:72">
      <c r="A374" s="70" t="s">
        <v>1323</v>
      </c>
      <c r="B374" s="660"/>
      <c r="C374" s="367" t="s">
        <v>157</v>
      </c>
      <c r="D374" s="367" t="s">
        <v>784</v>
      </c>
      <c r="E374" s="417" t="s">
        <v>824</v>
      </c>
      <c r="F374" s="401"/>
      <c r="G374" s="388">
        <f ca="1">VLOOKUP($C$374,[68]납품수량!$A$2:$AH$156,G$1+1,0)</f>
        <v>0</v>
      </c>
      <c r="H374" s="388">
        <f ca="1">VLOOKUP($C$374,[68]납품수량!$A$2:$AH$156,H$1+1,0)</f>
        <v>0</v>
      </c>
      <c r="I374" s="388">
        <f ca="1">VLOOKUP($C$374,[68]납품수량!$A$2:$AH$156,I$1+1,0)</f>
        <v>0</v>
      </c>
      <c r="J374" s="388">
        <f ca="1">VLOOKUP($C$374,[68]납품수량!$A$2:$AH$156,J$1+1,0)</f>
        <v>0</v>
      </c>
      <c r="K374" s="388">
        <f ca="1">VLOOKUP($C$374,[68]납품수량!$A$2:$AH$156,K$1+1,0)</f>
        <v>0</v>
      </c>
      <c r="L374" s="388">
        <f ca="1">VLOOKUP($C$374,[68]납품수량!$A$2:$AH$156,L$1+1,0)</f>
        <v>0</v>
      </c>
      <c r="M374" s="388">
        <f ca="1">VLOOKUP($C$374,[68]납품수량!$A$2:$AH$156,M$1+1,0)</f>
        <v>0</v>
      </c>
      <c r="N374" s="388">
        <f ca="1">VLOOKUP($C$374,[68]납품수량!$A$2:$AH$156,N$1+1,0)</f>
        <v>0</v>
      </c>
      <c r="O374" s="388">
        <f ca="1">VLOOKUP($C$374,[68]납품수량!$A$2:$AH$156,O$1+1,0)</f>
        <v>0</v>
      </c>
      <c r="P374" s="388">
        <f ca="1">VLOOKUP($C$374,[68]납품수량!$A$2:$AH$156,P$1+1,0)</f>
        <v>0</v>
      </c>
      <c r="Q374" s="388">
        <f ca="1">VLOOKUP($C$374,[68]납품수량!$A$2:$AH$156,Q$1+1,0)</f>
        <v>0</v>
      </c>
      <c r="R374" s="388">
        <f ca="1">VLOOKUP($C$374,[68]납품수량!$A$2:$AH$156,R$1+1,0)</f>
        <v>0</v>
      </c>
      <c r="S374" s="388">
        <f ca="1">VLOOKUP($C$374,[68]납품수량!$A$2:$AH$156,S$1+1,0)</f>
        <v>0</v>
      </c>
      <c r="T374" s="388">
        <f ca="1">VLOOKUP($C$374,[68]납품수량!$A$2:$AH$156,T$1+1,0)</f>
        <v>0</v>
      </c>
      <c r="U374" s="388">
        <f ca="1">VLOOKUP($C$374,[68]납품수량!$A$2:$AH$156,U$1+1,0)</f>
        <v>0</v>
      </c>
      <c r="V374" s="388">
        <f ca="1">VLOOKUP($C$374,[68]납품수량!$A$2:$AH$156,V$1+1,0)</f>
        <v>0</v>
      </c>
      <c r="W374" s="388">
        <f ca="1">VLOOKUP($C$374,[68]납품수량!$A$2:$AH$156,W$1+1,0)</f>
        <v>0</v>
      </c>
      <c r="X374" s="388">
        <f ca="1">VLOOKUP($C$374,[68]납품수량!$A$2:$AH$156,X$1+1,0)</f>
        <v>0</v>
      </c>
      <c r="Y374" s="388">
        <f ca="1">VLOOKUP($C$374,[68]납품수량!$A$2:$AH$156,Y$1+1,0)</f>
        <v>0</v>
      </c>
      <c r="Z374" s="388">
        <f ca="1">VLOOKUP($C$374,[68]납품수량!$A$2:$AH$156,Z$1+1,0)</f>
        <v>0</v>
      </c>
      <c r="AA374" s="388">
        <f ca="1">VLOOKUP($C$374,[68]납품수량!$A$2:$AH$156,AA$1+1,0)</f>
        <v>0</v>
      </c>
      <c r="AB374" s="388">
        <f ca="1">VLOOKUP($C$374,[68]납품수량!$A$2:$AH$156,AB$1+1,0)</f>
        <v>0</v>
      </c>
      <c r="AC374" s="388">
        <f ca="1">VLOOKUP($C$374,[68]납품수량!$A$2:$AH$156,AC$1+1,0)</f>
        <v>0</v>
      </c>
      <c r="AD374" s="388">
        <f ca="1">VLOOKUP($C$374,[68]납품수량!$A$2:$AH$156,AD$1+1,0)</f>
        <v>0</v>
      </c>
      <c r="AE374" s="388">
        <f ca="1">VLOOKUP($C$374,[68]납품수량!$A$2:$AH$156,AE$1+1,0)</f>
        <v>0</v>
      </c>
      <c r="AF374" s="388">
        <f ca="1">VLOOKUP($C$374,[68]납품수량!$A$2:$AH$156,AF$1+1,0)</f>
        <v>0</v>
      </c>
      <c r="AG374" s="388">
        <f ca="1">VLOOKUP($C$374,[68]납품수량!$A$2:$AH$156,AG$1+1,0)</f>
        <v>0</v>
      </c>
      <c r="AH374" s="388">
        <f ca="1">VLOOKUP($C$374,[68]납품수량!$A$2:$AH$156,AH$1+1,0)</f>
        <v>0</v>
      </c>
      <c r="AI374" s="388">
        <f ca="1">VLOOKUP($C$374,[68]납품수량!$A$2:$AH$156,AI$1+1,0)</f>
        <v>0</v>
      </c>
      <c r="AJ374" s="388">
        <f ca="1">VLOOKUP($C$374,[68]납품수량!$A$2:$AH$156,AJ$1+1,0)</f>
        <v>0</v>
      </c>
      <c r="AK374" s="388">
        <f ca="1">VLOOKUP($C$374,[68]납품수량!$A$2:$AH$156,AK$1+1,0)</f>
        <v>0</v>
      </c>
      <c r="AL374" s="388">
        <f t="shared" ca="1" si="346"/>
        <v>0</v>
      </c>
      <c r="AM374" s="389">
        <f t="shared" ca="1" si="341"/>
        <v>0</v>
      </c>
      <c r="AO374" s="370">
        <f t="shared" ref="AO374:BS374" ca="1" si="395">$F$374*G374</f>
        <v>0</v>
      </c>
      <c r="AP374" s="370">
        <f t="shared" ca="1" si="395"/>
        <v>0</v>
      </c>
      <c r="AQ374" s="370">
        <f t="shared" ca="1" si="395"/>
        <v>0</v>
      </c>
      <c r="AR374" s="370">
        <f t="shared" ca="1" si="395"/>
        <v>0</v>
      </c>
      <c r="AS374" s="370">
        <f t="shared" ca="1" si="395"/>
        <v>0</v>
      </c>
      <c r="AT374" s="370">
        <f t="shared" ca="1" si="395"/>
        <v>0</v>
      </c>
      <c r="AU374" s="370">
        <f t="shared" ca="1" si="395"/>
        <v>0</v>
      </c>
      <c r="AV374" s="370">
        <f t="shared" ca="1" si="395"/>
        <v>0</v>
      </c>
      <c r="AW374" s="370">
        <f t="shared" ca="1" si="395"/>
        <v>0</v>
      </c>
      <c r="AX374" s="370">
        <f t="shared" ca="1" si="395"/>
        <v>0</v>
      </c>
      <c r="AY374" s="370">
        <f t="shared" ca="1" si="395"/>
        <v>0</v>
      </c>
      <c r="AZ374" s="370">
        <f t="shared" ca="1" si="395"/>
        <v>0</v>
      </c>
      <c r="BA374" s="370">
        <f t="shared" ca="1" si="395"/>
        <v>0</v>
      </c>
      <c r="BB374" s="370">
        <f t="shared" ca="1" si="395"/>
        <v>0</v>
      </c>
      <c r="BC374" s="370">
        <f t="shared" ca="1" si="395"/>
        <v>0</v>
      </c>
      <c r="BD374" s="370">
        <f t="shared" ca="1" si="395"/>
        <v>0</v>
      </c>
      <c r="BE374" s="370">
        <f t="shared" ca="1" si="395"/>
        <v>0</v>
      </c>
      <c r="BF374" s="370">
        <f t="shared" ca="1" si="395"/>
        <v>0</v>
      </c>
      <c r="BG374" s="370">
        <f t="shared" ca="1" si="395"/>
        <v>0</v>
      </c>
      <c r="BH374" s="370">
        <f t="shared" ca="1" si="395"/>
        <v>0</v>
      </c>
      <c r="BI374" s="370">
        <f t="shared" ca="1" si="395"/>
        <v>0</v>
      </c>
      <c r="BJ374" s="370">
        <f t="shared" ca="1" si="395"/>
        <v>0</v>
      </c>
      <c r="BK374" s="370">
        <f t="shared" ca="1" si="395"/>
        <v>0</v>
      </c>
      <c r="BL374" s="370">
        <f t="shared" ca="1" si="395"/>
        <v>0</v>
      </c>
      <c r="BM374" s="370">
        <f t="shared" ca="1" si="395"/>
        <v>0</v>
      </c>
      <c r="BN374" s="370">
        <f t="shared" ca="1" si="395"/>
        <v>0</v>
      </c>
      <c r="BO374" s="370">
        <f t="shared" ca="1" si="395"/>
        <v>0</v>
      </c>
      <c r="BP374" s="370">
        <f t="shared" ca="1" si="395"/>
        <v>0</v>
      </c>
      <c r="BQ374" s="370">
        <f t="shared" ca="1" si="395"/>
        <v>0</v>
      </c>
      <c r="BR374" s="370">
        <f t="shared" ca="1" si="395"/>
        <v>0</v>
      </c>
      <c r="BS374" s="370">
        <f t="shared" ca="1" si="395"/>
        <v>0</v>
      </c>
      <c r="BT374" s="369">
        <f t="shared" ca="1" si="343"/>
        <v>0</v>
      </c>
    </row>
    <row r="375" spans="1:72">
      <c r="A375" s="70" t="s">
        <v>1323</v>
      </c>
      <c r="B375" s="660"/>
      <c r="C375" s="367" t="s">
        <v>158</v>
      </c>
      <c r="D375" s="367" t="s">
        <v>784</v>
      </c>
      <c r="E375" s="417" t="s">
        <v>823</v>
      </c>
      <c r="F375" s="401"/>
      <c r="G375" s="388">
        <f ca="1">VLOOKUP($C$375,[68]납품수량!$A$2:$AH$156,G$1+1,0)</f>
        <v>0</v>
      </c>
      <c r="H375" s="388">
        <f ca="1">VLOOKUP($C$375,[68]납품수량!$A$2:$AH$156,H$1+1,0)</f>
        <v>0</v>
      </c>
      <c r="I375" s="388">
        <f ca="1">VLOOKUP($C$375,[68]납품수량!$A$2:$AH$156,I$1+1,0)</f>
        <v>0</v>
      </c>
      <c r="J375" s="388">
        <f ca="1">VLOOKUP($C$375,[68]납품수량!$A$2:$AH$156,J$1+1,0)</f>
        <v>0</v>
      </c>
      <c r="K375" s="388">
        <f ca="1">VLOOKUP($C$375,[68]납품수량!$A$2:$AH$156,K$1+1,0)</f>
        <v>0</v>
      </c>
      <c r="L375" s="388">
        <f ca="1">VLOOKUP($C$375,[68]납품수량!$A$2:$AH$156,L$1+1,0)</f>
        <v>0</v>
      </c>
      <c r="M375" s="388">
        <f ca="1">VLOOKUP($C$375,[68]납품수량!$A$2:$AH$156,M$1+1,0)</f>
        <v>0</v>
      </c>
      <c r="N375" s="388">
        <f ca="1">VLOOKUP($C$375,[68]납품수량!$A$2:$AH$156,N$1+1,0)</f>
        <v>0</v>
      </c>
      <c r="O375" s="388">
        <f ca="1">VLOOKUP($C$375,[68]납품수량!$A$2:$AH$156,O$1+1,0)</f>
        <v>0</v>
      </c>
      <c r="P375" s="388">
        <f ca="1">VLOOKUP($C$375,[68]납품수량!$A$2:$AH$156,P$1+1,0)</f>
        <v>0</v>
      </c>
      <c r="Q375" s="388">
        <f ca="1">VLOOKUP($C$375,[68]납품수량!$A$2:$AH$156,Q$1+1,0)</f>
        <v>0</v>
      </c>
      <c r="R375" s="388">
        <f ca="1">VLOOKUP($C$375,[68]납품수량!$A$2:$AH$156,R$1+1,0)</f>
        <v>0</v>
      </c>
      <c r="S375" s="388">
        <f ca="1">VLOOKUP($C$375,[68]납품수량!$A$2:$AH$156,S$1+1,0)</f>
        <v>0</v>
      </c>
      <c r="T375" s="388">
        <f ca="1">VLOOKUP($C$375,[68]납품수량!$A$2:$AH$156,T$1+1,0)</f>
        <v>0</v>
      </c>
      <c r="U375" s="388">
        <f ca="1">VLOOKUP($C$375,[68]납품수량!$A$2:$AH$156,U$1+1,0)</f>
        <v>0</v>
      </c>
      <c r="V375" s="388">
        <f ca="1">VLOOKUP($C$375,[68]납품수량!$A$2:$AH$156,V$1+1,0)</f>
        <v>0</v>
      </c>
      <c r="W375" s="388">
        <f ca="1">VLOOKUP($C$375,[68]납품수량!$A$2:$AH$156,W$1+1,0)</f>
        <v>0</v>
      </c>
      <c r="X375" s="388">
        <f ca="1">VLOOKUP($C$375,[68]납품수량!$A$2:$AH$156,X$1+1,0)</f>
        <v>0</v>
      </c>
      <c r="Y375" s="388">
        <f ca="1">VLOOKUP($C$375,[68]납품수량!$A$2:$AH$156,Y$1+1,0)</f>
        <v>0</v>
      </c>
      <c r="Z375" s="388">
        <f ca="1">VLOOKUP($C$375,[68]납품수량!$A$2:$AH$156,Z$1+1,0)</f>
        <v>0</v>
      </c>
      <c r="AA375" s="388">
        <f ca="1">VLOOKUP($C$375,[68]납품수량!$A$2:$AH$156,AA$1+1,0)</f>
        <v>0</v>
      </c>
      <c r="AB375" s="388">
        <f ca="1">VLOOKUP($C$375,[68]납품수량!$A$2:$AH$156,AB$1+1,0)</f>
        <v>0</v>
      </c>
      <c r="AC375" s="388">
        <f ca="1">VLOOKUP($C$375,[68]납품수량!$A$2:$AH$156,AC$1+1,0)</f>
        <v>0</v>
      </c>
      <c r="AD375" s="388">
        <f ca="1">VLOOKUP($C$375,[68]납품수량!$A$2:$AH$156,AD$1+1,0)</f>
        <v>0</v>
      </c>
      <c r="AE375" s="388">
        <f ca="1">VLOOKUP($C$375,[68]납품수량!$A$2:$AH$156,AE$1+1,0)</f>
        <v>0</v>
      </c>
      <c r="AF375" s="388">
        <f ca="1">VLOOKUP($C$375,[68]납품수량!$A$2:$AH$156,AF$1+1,0)</f>
        <v>0</v>
      </c>
      <c r="AG375" s="388">
        <f ca="1">VLOOKUP($C$375,[68]납품수량!$A$2:$AH$156,AG$1+1,0)</f>
        <v>0</v>
      </c>
      <c r="AH375" s="388">
        <f ca="1">VLOOKUP($C$375,[68]납품수량!$A$2:$AH$156,AH$1+1,0)</f>
        <v>0</v>
      </c>
      <c r="AI375" s="388">
        <f ca="1">VLOOKUP($C$375,[68]납품수량!$A$2:$AH$156,AI$1+1,0)</f>
        <v>0</v>
      </c>
      <c r="AJ375" s="388">
        <f ca="1">VLOOKUP($C$375,[68]납품수량!$A$2:$AH$156,AJ$1+1,0)</f>
        <v>0</v>
      </c>
      <c r="AK375" s="388">
        <f ca="1">VLOOKUP($C$375,[68]납품수량!$A$2:$AH$156,AK$1+1,0)</f>
        <v>0</v>
      </c>
      <c r="AL375" s="388">
        <f t="shared" ca="1" si="346"/>
        <v>0</v>
      </c>
      <c r="AM375" s="389">
        <f t="shared" ca="1" si="341"/>
        <v>0</v>
      </c>
      <c r="AO375" s="370">
        <f t="shared" ref="AO375:BS375" ca="1" si="396">$F$375*G375</f>
        <v>0</v>
      </c>
      <c r="AP375" s="370">
        <f t="shared" ca="1" si="396"/>
        <v>0</v>
      </c>
      <c r="AQ375" s="370">
        <f t="shared" ca="1" si="396"/>
        <v>0</v>
      </c>
      <c r="AR375" s="370">
        <f t="shared" ca="1" si="396"/>
        <v>0</v>
      </c>
      <c r="AS375" s="370">
        <f t="shared" ca="1" si="396"/>
        <v>0</v>
      </c>
      <c r="AT375" s="370">
        <f t="shared" ca="1" si="396"/>
        <v>0</v>
      </c>
      <c r="AU375" s="370">
        <f t="shared" ca="1" si="396"/>
        <v>0</v>
      </c>
      <c r="AV375" s="370">
        <f t="shared" ca="1" si="396"/>
        <v>0</v>
      </c>
      <c r="AW375" s="370">
        <f t="shared" ca="1" si="396"/>
        <v>0</v>
      </c>
      <c r="AX375" s="370">
        <f t="shared" ca="1" si="396"/>
        <v>0</v>
      </c>
      <c r="AY375" s="370">
        <f t="shared" ca="1" si="396"/>
        <v>0</v>
      </c>
      <c r="AZ375" s="370">
        <f t="shared" ca="1" si="396"/>
        <v>0</v>
      </c>
      <c r="BA375" s="370">
        <f t="shared" ca="1" si="396"/>
        <v>0</v>
      </c>
      <c r="BB375" s="370">
        <f t="shared" ca="1" si="396"/>
        <v>0</v>
      </c>
      <c r="BC375" s="370">
        <f t="shared" ca="1" si="396"/>
        <v>0</v>
      </c>
      <c r="BD375" s="370">
        <f t="shared" ca="1" si="396"/>
        <v>0</v>
      </c>
      <c r="BE375" s="370">
        <f t="shared" ca="1" si="396"/>
        <v>0</v>
      </c>
      <c r="BF375" s="370">
        <f t="shared" ca="1" si="396"/>
        <v>0</v>
      </c>
      <c r="BG375" s="370">
        <f t="shared" ca="1" si="396"/>
        <v>0</v>
      </c>
      <c r="BH375" s="370">
        <f t="shared" ca="1" si="396"/>
        <v>0</v>
      </c>
      <c r="BI375" s="370">
        <f t="shared" ca="1" si="396"/>
        <v>0</v>
      </c>
      <c r="BJ375" s="370">
        <f t="shared" ca="1" si="396"/>
        <v>0</v>
      </c>
      <c r="BK375" s="370">
        <f t="shared" ca="1" si="396"/>
        <v>0</v>
      </c>
      <c r="BL375" s="370">
        <f t="shared" ca="1" si="396"/>
        <v>0</v>
      </c>
      <c r="BM375" s="370">
        <f t="shared" ca="1" si="396"/>
        <v>0</v>
      </c>
      <c r="BN375" s="370">
        <f t="shared" ca="1" si="396"/>
        <v>0</v>
      </c>
      <c r="BO375" s="370">
        <f t="shared" ca="1" si="396"/>
        <v>0</v>
      </c>
      <c r="BP375" s="370">
        <f t="shared" ca="1" si="396"/>
        <v>0</v>
      </c>
      <c r="BQ375" s="370">
        <f t="shared" ca="1" si="396"/>
        <v>0</v>
      </c>
      <c r="BR375" s="370">
        <f t="shared" ca="1" si="396"/>
        <v>0</v>
      </c>
      <c r="BS375" s="370">
        <f t="shared" ca="1" si="396"/>
        <v>0</v>
      </c>
      <c r="BT375" s="369">
        <f t="shared" ca="1" si="343"/>
        <v>0</v>
      </c>
    </row>
    <row r="376" spans="1:72">
      <c r="A376" s="70" t="s">
        <v>1323</v>
      </c>
      <c r="B376" s="660"/>
      <c r="C376" s="367" t="s">
        <v>81</v>
      </c>
      <c r="D376" s="367" t="s">
        <v>784</v>
      </c>
      <c r="E376" s="417" t="s">
        <v>822</v>
      </c>
      <c r="F376" s="401"/>
      <c r="G376" s="388">
        <f ca="1">VLOOKUP($C$376,[68]납품수량!$A$2:$AH$156,G$1+1,0)</f>
        <v>0</v>
      </c>
      <c r="H376" s="388">
        <f ca="1">VLOOKUP($C$376,[68]납품수량!$A$2:$AH$156,H$1+1,0)</f>
        <v>0</v>
      </c>
      <c r="I376" s="388">
        <f ca="1">VLOOKUP($C$376,[68]납품수량!$A$2:$AH$156,I$1+1,0)</f>
        <v>0</v>
      </c>
      <c r="J376" s="388">
        <f ca="1">VLOOKUP($C$376,[68]납품수량!$A$2:$AH$156,J$1+1,0)</f>
        <v>0</v>
      </c>
      <c r="K376" s="388">
        <f ca="1">VLOOKUP($C$376,[68]납품수량!$A$2:$AH$156,K$1+1,0)</f>
        <v>0</v>
      </c>
      <c r="L376" s="388">
        <f ca="1">VLOOKUP($C$376,[68]납품수량!$A$2:$AH$156,L$1+1,0)</f>
        <v>0</v>
      </c>
      <c r="M376" s="388">
        <f ca="1">VLOOKUP($C$376,[68]납품수량!$A$2:$AH$156,M$1+1,0)</f>
        <v>0</v>
      </c>
      <c r="N376" s="388">
        <f ca="1">VLOOKUP($C$376,[68]납품수량!$A$2:$AH$156,N$1+1,0)</f>
        <v>0</v>
      </c>
      <c r="O376" s="388">
        <f ca="1">VLOOKUP($C$376,[68]납품수량!$A$2:$AH$156,O$1+1,0)</f>
        <v>0</v>
      </c>
      <c r="P376" s="388">
        <f ca="1">VLOOKUP($C$376,[68]납품수량!$A$2:$AH$156,P$1+1,0)</f>
        <v>0</v>
      </c>
      <c r="Q376" s="388">
        <f ca="1">VLOOKUP($C$376,[68]납품수량!$A$2:$AH$156,Q$1+1,0)</f>
        <v>0</v>
      </c>
      <c r="R376" s="388">
        <f ca="1">VLOOKUP($C$376,[68]납품수량!$A$2:$AH$156,R$1+1,0)</f>
        <v>0</v>
      </c>
      <c r="S376" s="388">
        <f ca="1">VLOOKUP($C$376,[68]납품수량!$A$2:$AH$156,S$1+1,0)</f>
        <v>0</v>
      </c>
      <c r="T376" s="388">
        <f ca="1">VLOOKUP($C$376,[68]납품수량!$A$2:$AH$156,T$1+1,0)</f>
        <v>0</v>
      </c>
      <c r="U376" s="388">
        <f ca="1">VLOOKUP($C$376,[68]납품수량!$A$2:$AH$156,U$1+1,0)</f>
        <v>0</v>
      </c>
      <c r="V376" s="388">
        <f ca="1">VLOOKUP($C$376,[68]납품수량!$A$2:$AH$156,V$1+1,0)</f>
        <v>0</v>
      </c>
      <c r="W376" s="388">
        <f ca="1">VLOOKUP($C$376,[68]납품수량!$A$2:$AH$156,W$1+1,0)</f>
        <v>0</v>
      </c>
      <c r="X376" s="388">
        <f ca="1">VLOOKUP($C$376,[68]납품수량!$A$2:$AH$156,X$1+1,0)</f>
        <v>0</v>
      </c>
      <c r="Y376" s="388">
        <f ca="1">VLOOKUP($C$376,[68]납품수량!$A$2:$AH$156,Y$1+1,0)</f>
        <v>0</v>
      </c>
      <c r="Z376" s="388">
        <f ca="1">VLOOKUP($C$376,[68]납품수량!$A$2:$AH$156,Z$1+1,0)</f>
        <v>0</v>
      </c>
      <c r="AA376" s="388">
        <f ca="1">VLOOKUP($C$376,[68]납품수량!$A$2:$AH$156,AA$1+1,0)</f>
        <v>0</v>
      </c>
      <c r="AB376" s="388">
        <f ca="1">VLOOKUP($C$376,[68]납품수량!$A$2:$AH$156,AB$1+1,0)</f>
        <v>0</v>
      </c>
      <c r="AC376" s="388">
        <f ca="1">VLOOKUP($C$376,[68]납품수량!$A$2:$AH$156,AC$1+1,0)</f>
        <v>0</v>
      </c>
      <c r="AD376" s="388">
        <f ca="1">VLOOKUP($C$376,[68]납품수량!$A$2:$AH$156,AD$1+1,0)</f>
        <v>0</v>
      </c>
      <c r="AE376" s="388">
        <f ca="1">VLOOKUP($C$376,[68]납품수량!$A$2:$AH$156,AE$1+1,0)</f>
        <v>0</v>
      </c>
      <c r="AF376" s="388">
        <f ca="1">VLOOKUP($C$376,[68]납품수량!$A$2:$AH$156,AF$1+1,0)</f>
        <v>0</v>
      </c>
      <c r="AG376" s="388">
        <f ca="1">VLOOKUP($C$376,[68]납품수량!$A$2:$AH$156,AG$1+1,0)</f>
        <v>0</v>
      </c>
      <c r="AH376" s="388">
        <f ca="1">VLOOKUP($C$376,[68]납품수량!$A$2:$AH$156,AH$1+1,0)</f>
        <v>0</v>
      </c>
      <c r="AI376" s="388">
        <f ca="1">VLOOKUP($C$376,[68]납품수량!$A$2:$AH$156,AI$1+1,0)</f>
        <v>0</v>
      </c>
      <c r="AJ376" s="388">
        <f ca="1">VLOOKUP($C$376,[68]납품수량!$A$2:$AH$156,AJ$1+1,0)</f>
        <v>0</v>
      </c>
      <c r="AK376" s="388">
        <f ca="1">VLOOKUP($C$376,[68]납품수량!$A$2:$AH$156,AK$1+1,0)</f>
        <v>0</v>
      </c>
      <c r="AL376" s="388">
        <f t="shared" ca="1" si="346"/>
        <v>0</v>
      </c>
      <c r="AM376" s="389">
        <f t="shared" ca="1" si="341"/>
        <v>0</v>
      </c>
      <c r="AO376" s="370">
        <f t="shared" ref="AO376:BS376" ca="1" si="397">$F$376*G376</f>
        <v>0</v>
      </c>
      <c r="AP376" s="370">
        <f t="shared" ca="1" si="397"/>
        <v>0</v>
      </c>
      <c r="AQ376" s="370">
        <f t="shared" ca="1" si="397"/>
        <v>0</v>
      </c>
      <c r="AR376" s="370">
        <f t="shared" ca="1" si="397"/>
        <v>0</v>
      </c>
      <c r="AS376" s="370">
        <f t="shared" ca="1" si="397"/>
        <v>0</v>
      </c>
      <c r="AT376" s="370">
        <f t="shared" ca="1" si="397"/>
        <v>0</v>
      </c>
      <c r="AU376" s="370">
        <f t="shared" ca="1" si="397"/>
        <v>0</v>
      </c>
      <c r="AV376" s="370">
        <f t="shared" ca="1" si="397"/>
        <v>0</v>
      </c>
      <c r="AW376" s="370">
        <f t="shared" ca="1" si="397"/>
        <v>0</v>
      </c>
      <c r="AX376" s="370">
        <f t="shared" ca="1" si="397"/>
        <v>0</v>
      </c>
      <c r="AY376" s="370">
        <f t="shared" ca="1" si="397"/>
        <v>0</v>
      </c>
      <c r="AZ376" s="370">
        <f t="shared" ca="1" si="397"/>
        <v>0</v>
      </c>
      <c r="BA376" s="370">
        <f t="shared" ca="1" si="397"/>
        <v>0</v>
      </c>
      <c r="BB376" s="370">
        <f t="shared" ca="1" si="397"/>
        <v>0</v>
      </c>
      <c r="BC376" s="370">
        <f t="shared" ca="1" si="397"/>
        <v>0</v>
      </c>
      <c r="BD376" s="370">
        <f t="shared" ca="1" si="397"/>
        <v>0</v>
      </c>
      <c r="BE376" s="370">
        <f t="shared" ca="1" si="397"/>
        <v>0</v>
      </c>
      <c r="BF376" s="370">
        <f t="shared" ca="1" si="397"/>
        <v>0</v>
      </c>
      <c r="BG376" s="370">
        <f t="shared" ca="1" si="397"/>
        <v>0</v>
      </c>
      <c r="BH376" s="370">
        <f t="shared" ca="1" si="397"/>
        <v>0</v>
      </c>
      <c r="BI376" s="370">
        <f t="shared" ca="1" si="397"/>
        <v>0</v>
      </c>
      <c r="BJ376" s="370">
        <f t="shared" ca="1" si="397"/>
        <v>0</v>
      </c>
      <c r="BK376" s="370">
        <f t="shared" ca="1" si="397"/>
        <v>0</v>
      </c>
      <c r="BL376" s="370">
        <f t="shared" ca="1" si="397"/>
        <v>0</v>
      </c>
      <c r="BM376" s="370">
        <f t="shared" ca="1" si="397"/>
        <v>0</v>
      </c>
      <c r="BN376" s="370">
        <f t="shared" ca="1" si="397"/>
        <v>0</v>
      </c>
      <c r="BO376" s="370">
        <f t="shared" ca="1" si="397"/>
        <v>0</v>
      </c>
      <c r="BP376" s="370">
        <f t="shared" ca="1" si="397"/>
        <v>0</v>
      </c>
      <c r="BQ376" s="370">
        <f t="shared" ca="1" si="397"/>
        <v>0</v>
      </c>
      <c r="BR376" s="370">
        <f t="shared" ca="1" si="397"/>
        <v>0</v>
      </c>
      <c r="BS376" s="370">
        <f t="shared" ca="1" si="397"/>
        <v>0</v>
      </c>
      <c r="BT376" s="369">
        <f t="shared" ca="1" si="343"/>
        <v>0</v>
      </c>
    </row>
    <row r="377" spans="1:72">
      <c r="A377" s="70" t="s">
        <v>1323</v>
      </c>
      <c r="B377" s="660"/>
      <c r="C377" s="367" t="s">
        <v>159</v>
      </c>
      <c r="D377" s="367" t="s">
        <v>784</v>
      </c>
      <c r="E377" s="417" t="s">
        <v>821</v>
      </c>
      <c r="F377" s="401"/>
      <c r="G377" s="388">
        <f ca="1">VLOOKUP($C$377,[68]납품수량!$A$2:$AH$156,G$1+1,0)</f>
        <v>0</v>
      </c>
      <c r="H377" s="388">
        <f ca="1">VLOOKUP($C$377,[68]납품수량!$A$2:$AH$156,H$1+1,0)</f>
        <v>0</v>
      </c>
      <c r="I377" s="388">
        <f ca="1">VLOOKUP($C$377,[68]납품수량!$A$2:$AH$156,I$1+1,0)</f>
        <v>0</v>
      </c>
      <c r="J377" s="388">
        <f ca="1">VLOOKUP($C$377,[68]납품수량!$A$2:$AH$156,J$1+1,0)</f>
        <v>0</v>
      </c>
      <c r="K377" s="388">
        <f ca="1">VLOOKUP($C$377,[68]납품수량!$A$2:$AH$156,K$1+1,0)</f>
        <v>0</v>
      </c>
      <c r="L377" s="388">
        <f ca="1">VLOOKUP($C$377,[68]납품수량!$A$2:$AH$156,L$1+1,0)</f>
        <v>0</v>
      </c>
      <c r="M377" s="388">
        <f ca="1">VLOOKUP($C$377,[68]납품수량!$A$2:$AH$156,M$1+1,0)</f>
        <v>0</v>
      </c>
      <c r="N377" s="388">
        <f ca="1">VLOOKUP($C$377,[68]납품수량!$A$2:$AH$156,N$1+1,0)</f>
        <v>0</v>
      </c>
      <c r="O377" s="388">
        <f ca="1">VLOOKUP($C$377,[68]납품수량!$A$2:$AH$156,O$1+1,0)</f>
        <v>0</v>
      </c>
      <c r="P377" s="388">
        <f ca="1">VLOOKUP($C$377,[68]납품수량!$A$2:$AH$156,P$1+1,0)</f>
        <v>0</v>
      </c>
      <c r="Q377" s="388">
        <f ca="1">VLOOKUP($C$377,[68]납품수량!$A$2:$AH$156,Q$1+1,0)</f>
        <v>0</v>
      </c>
      <c r="R377" s="388">
        <f ca="1">VLOOKUP($C$377,[68]납품수량!$A$2:$AH$156,R$1+1,0)</f>
        <v>0</v>
      </c>
      <c r="S377" s="388">
        <f ca="1">VLOOKUP($C$377,[68]납품수량!$A$2:$AH$156,S$1+1,0)</f>
        <v>0</v>
      </c>
      <c r="T377" s="388">
        <f ca="1">VLOOKUP($C$377,[68]납품수량!$A$2:$AH$156,T$1+1,0)</f>
        <v>0</v>
      </c>
      <c r="U377" s="388">
        <f ca="1">VLOOKUP($C$377,[68]납품수량!$A$2:$AH$156,U$1+1,0)</f>
        <v>0</v>
      </c>
      <c r="V377" s="388">
        <f ca="1">VLOOKUP($C$377,[68]납품수량!$A$2:$AH$156,V$1+1,0)</f>
        <v>0</v>
      </c>
      <c r="W377" s="388">
        <f ca="1">VLOOKUP($C$377,[68]납품수량!$A$2:$AH$156,W$1+1,0)</f>
        <v>0</v>
      </c>
      <c r="X377" s="388">
        <f ca="1">VLOOKUP($C$377,[68]납품수량!$A$2:$AH$156,X$1+1,0)</f>
        <v>0</v>
      </c>
      <c r="Y377" s="388">
        <f ca="1">VLOOKUP($C$377,[68]납품수량!$A$2:$AH$156,Y$1+1,0)</f>
        <v>0</v>
      </c>
      <c r="Z377" s="388">
        <f ca="1">VLOOKUP($C$377,[68]납품수량!$A$2:$AH$156,Z$1+1,0)</f>
        <v>0</v>
      </c>
      <c r="AA377" s="388">
        <f ca="1">VLOOKUP($C$377,[68]납품수량!$A$2:$AH$156,AA$1+1,0)</f>
        <v>0</v>
      </c>
      <c r="AB377" s="388">
        <f ca="1">VLOOKUP($C$377,[68]납품수량!$A$2:$AH$156,AB$1+1,0)</f>
        <v>0</v>
      </c>
      <c r="AC377" s="388">
        <f ca="1">VLOOKUP($C$377,[68]납품수량!$A$2:$AH$156,AC$1+1,0)</f>
        <v>0</v>
      </c>
      <c r="AD377" s="388">
        <f ca="1">VLOOKUP($C$377,[68]납품수량!$A$2:$AH$156,AD$1+1,0)</f>
        <v>0</v>
      </c>
      <c r="AE377" s="388">
        <f ca="1">VLOOKUP($C$377,[68]납품수량!$A$2:$AH$156,AE$1+1,0)</f>
        <v>0</v>
      </c>
      <c r="AF377" s="388">
        <f ca="1">VLOOKUP($C$377,[68]납품수량!$A$2:$AH$156,AF$1+1,0)</f>
        <v>0</v>
      </c>
      <c r="AG377" s="388">
        <f ca="1">VLOOKUP($C$377,[68]납품수량!$A$2:$AH$156,AG$1+1,0)</f>
        <v>0</v>
      </c>
      <c r="AH377" s="388">
        <f ca="1">VLOOKUP($C$377,[68]납품수량!$A$2:$AH$156,AH$1+1,0)</f>
        <v>0</v>
      </c>
      <c r="AI377" s="388">
        <f ca="1">VLOOKUP($C$377,[68]납품수량!$A$2:$AH$156,AI$1+1,0)</f>
        <v>0</v>
      </c>
      <c r="AJ377" s="388">
        <f ca="1">VLOOKUP($C$377,[68]납품수량!$A$2:$AH$156,AJ$1+1,0)</f>
        <v>0</v>
      </c>
      <c r="AK377" s="388">
        <f ca="1">VLOOKUP($C$377,[68]납품수량!$A$2:$AH$156,AK$1+1,0)</f>
        <v>0</v>
      </c>
      <c r="AL377" s="388">
        <f t="shared" ca="1" si="346"/>
        <v>0</v>
      </c>
      <c r="AM377" s="389">
        <f t="shared" ca="1" si="341"/>
        <v>0</v>
      </c>
      <c r="AO377" s="370">
        <f t="shared" ref="AO377:BS377" ca="1" si="398">$F$377*G377</f>
        <v>0</v>
      </c>
      <c r="AP377" s="370">
        <f t="shared" ca="1" si="398"/>
        <v>0</v>
      </c>
      <c r="AQ377" s="370">
        <f t="shared" ca="1" si="398"/>
        <v>0</v>
      </c>
      <c r="AR377" s="370">
        <f t="shared" ca="1" si="398"/>
        <v>0</v>
      </c>
      <c r="AS377" s="370">
        <f t="shared" ca="1" si="398"/>
        <v>0</v>
      </c>
      <c r="AT377" s="370">
        <f t="shared" ca="1" si="398"/>
        <v>0</v>
      </c>
      <c r="AU377" s="370">
        <f t="shared" ca="1" si="398"/>
        <v>0</v>
      </c>
      <c r="AV377" s="370">
        <f t="shared" ca="1" si="398"/>
        <v>0</v>
      </c>
      <c r="AW377" s="370">
        <f t="shared" ca="1" si="398"/>
        <v>0</v>
      </c>
      <c r="AX377" s="370">
        <f t="shared" ca="1" si="398"/>
        <v>0</v>
      </c>
      <c r="AY377" s="370">
        <f t="shared" ca="1" si="398"/>
        <v>0</v>
      </c>
      <c r="AZ377" s="370">
        <f t="shared" ca="1" si="398"/>
        <v>0</v>
      </c>
      <c r="BA377" s="370">
        <f t="shared" ca="1" si="398"/>
        <v>0</v>
      </c>
      <c r="BB377" s="370">
        <f t="shared" ca="1" si="398"/>
        <v>0</v>
      </c>
      <c r="BC377" s="370">
        <f t="shared" ca="1" si="398"/>
        <v>0</v>
      </c>
      <c r="BD377" s="370">
        <f t="shared" ca="1" si="398"/>
        <v>0</v>
      </c>
      <c r="BE377" s="370">
        <f t="shared" ca="1" si="398"/>
        <v>0</v>
      </c>
      <c r="BF377" s="370">
        <f t="shared" ca="1" si="398"/>
        <v>0</v>
      </c>
      <c r="BG377" s="370">
        <f t="shared" ca="1" si="398"/>
        <v>0</v>
      </c>
      <c r="BH377" s="370">
        <f t="shared" ca="1" si="398"/>
        <v>0</v>
      </c>
      <c r="BI377" s="370">
        <f t="shared" ca="1" si="398"/>
        <v>0</v>
      </c>
      <c r="BJ377" s="370">
        <f t="shared" ca="1" si="398"/>
        <v>0</v>
      </c>
      <c r="BK377" s="370">
        <f t="shared" ca="1" si="398"/>
        <v>0</v>
      </c>
      <c r="BL377" s="370">
        <f t="shared" ca="1" si="398"/>
        <v>0</v>
      </c>
      <c r="BM377" s="370">
        <f t="shared" ca="1" si="398"/>
        <v>0</v>
      </c>
      <c r="BN377" s="370">
        <f t="shared" ca="1" si="398"/>
        <v>0</v>
      </c>
      <c r="BO377" s="370">
        <f t="shared" ca="1" si="398"/>
        <v>0</v>
      </c>
      <c r="BP377" s="370">
        <f t="shared" ca="1" si="398"/>
        <v>0</v>
      </c>
      <c r="BQ377" s="370">
        <f t="shared" ca="1" si="398"/>
        <v>0</v>
      </c>
      <c r="BR377" s="370">
        <f t="shared" ca="1" si="398"/>
        <v>0</v>
      </c>
      <c r="BS377" s="370">
        <f t="shared" ca="1" si="398"/>
        <v>0</v>
      </c>
      <c r="BT377" s="369">
        <f t="shared" ca="1" si="343"/>
        <v>0</v>
      </c>
    </row>
    <row r="378" spans="1:72">
      <c r="A378" s="70" t="s">
        <v>1323</v>
      </c>
      <c r="B378" s="660"/>
      <c r="C378" s="367" t="s">
        <v>160</v>
      </c>
      <c r="D378" s="367" t="s">
        <v>784</v>
      </c>
      <c r="E378" s="417" t="s">
        <v>820</v>
      </c>
      <c r="F378" s="401"/>
      <c r="G378" s="388">
        <f ca="1">VLOOKUP($C$378,[68]납품수량!$A$2:$AH$156,G$1+1,0)</f>
        <v>0</v>
      </c>
      <c r="H378" s="388">
        <f ca="1">VLOOKUP($C$378,[68]납품수량!$A$2:$AH$156,H$1+1,0)</f>
        <v>0</v>
      </c>
      <c r="I378" s="388">
        <f ca="1">VLOOKUP($C$378,[68]납품수량!$A$2:$AH$156,I$1+1,0)</f>
        <v>0</v>
      </c>
      <c r="J378" s="388">
        <f ca="1">VLOOKUP($C$378,[68]납품수량!$A$2:$AH$156,J$1+1,0)</f>
        <v>0</v>
      </c>
      <c r="K378" s="388">
        <f ca="1">VLOOKUP($C$378,[68]납품수량!$A$2:$AH$156,K$1+1,0)</f>
        <v>0</v>
      </c>
      <c r="L378" s="388">
        <f ca="1">VLOOKUP($C$378,[68]납품수량!$A$2:$AH$156,L$1+1,0)</f>
        <v>0</v>
      </c>
      <c r="M378" s="388">
        <f ca="1">VLOOKUP($C$378,[68]납품수량!$A$2:$AH$156,M$1+1,0)</f>
        <v>0</v>
      </c>
      <c r="N378" s="388">
        <f ca="1">VLOOKUP($C$378,[68]납품수량!$A$2:$AH$156,N$1+1,0)</f>
        <v>0</v>
      </c>
      <c r="O378" s="388">
        <f ca="1">VLOOKUP($C$378,[68]납품수량!$A$2:$AH$156,O$1+1,0)</f>
        <v>0</v>
      </c>
      <c r="P378" s="388">
        <f ca="1">VLOOKUP($C$378,[68]납품수량!$A$2:$AH$156,P$1+1,0)</f>
        <v>0</v>
      </c>
      <c r="Q378" s="388">
        <f ca="1">VLOOKUP($C$378,[68]납품수량!$A$2:$AH$156,Q$1+1,0)</f>
        <v>0</v>
      </c>
      <c r="R378" s="388">
        <f ca="1">VLOOKUP($C$378,[68]납품수량!$A$2:$AH$156,R$1+1,0)</f>
        <v>0</v>
      </c>
      <c r="S378" s="388">
        <f ca="1">VLOOKUP($C$378,[68]납품수량!$A$2:$AH$156,S$1+1,0)</f>
        <v>0</v>
      </c>
      <c r="T378" s="388">
        <f ca="1">VLOOKUP($C$378,[68]납품수량!$A$2:$AH$156,T$1+1,0)</f>
        <v>0</v>
      </c>
      <c r="U378" s="388">
        <f ca="1">VLOOKUP($C$378,[68]납품수량!$A$2:$AH$156,U$1+1,0)</f>
        <v>0</v>
      </c>
      <c r="V378" s="388">
        <f ca="1">VLOOKUP($C$378,[68]납품수량!$A$2:$AH$156,V$1+1,0)</f>
        <v>0</v>
      </c>
      <c r="W378" s="388">
        <f ca="1">VLOOKUP($C$378,[68]납품수량!$A$2:$AH$156,W$1+1,0)</f>
        <v>0</v>
      </c>
      <c r="X378" s="388">
        <f ca="1">VLOOKUP($C$378,[68]납품수량!$A$2:$AH$156,X$1+1,0)</f>
        <v>0</v>
      </c>
      <c r="Y378" s="388">
        <f ca="1">VLOOKUP($C$378,[68]납품수량!$A$2:$AH$156,Y$1+1,0)</f>
        <v>0</v>
      </c>
      <c r="Z378" s="388">
        <f ca="1">VLOOKUP($C$378,[68]납품수량!$A$2:$AH$156,Z$1+1,0)</f>
        <v>0</v>
      </c>
      <c r="AA378" s="388">
        <f ca="1">VLOOKUP($C$378,[68]납품수량!$A$2:$AH$156,AA$1+1,0)</f>
        <v>0</v>
      </c>
      <c r="AB378" s="388">
        <f ca="1">VLOOKUP($C$378,[68]납품수량!$A$2:$AH$156,AB$1+1,0)</f>
        <v>0</v>
      </c>
      <c r="AC378" s="388">
        <f ca="1">VLOOKUP($C$378,[68]납품수량!$A$2:$AH$156,AC$1+1,0)</f>
        <v>0</v>
      </c>
      <c r="AD378" s="388">
        <f ca="1">VLOOKUP($C$378,[68]납품수량!$A$2:$AH$156,AD$1+1,0)</f>
        <v>0</v>
      </c>
      <c r="AE378" s="388">
        <f ca="1">VLOOKUP($C$378,[68]납품수량!$A$2:$AH$156,AE$1+1,0)</f>
        <v>0</v>
      </c>
      <c r="AF378" s="388">
        <f ca="1">VLOOKUP($C$378,[68]납품수량!$A$2:$AH$156,AF$1+1,0)</f>
        <v>0</v>
      </c>
      <c r="AG378" s="388">
        <f ca="1">VLOOKUP($C$378,[68]납품수량!$A$2:$AH$156,AG$1+1,0)</f>
        <v>0</v>
      </c>
      <c r="AH378" s="388">
        <f ca="1">VLOOKUP($C$378,[68]납품수량!$A$2:$AH$156,AH$1+1,0)</f>
        <v>0</v>
      </c>
      <c r="AI378" s="388">
        <f ca="1">VLOOKUP($C$378,[68]납품수량!$A$2:$AH$156,AI$1+1,0)</f>
        <v>0</v>
      </c>
      <c r="AJ378" s="388">
        <f ca="1">VLOOKUP($C$378,[68]납품수량!$A$2:$AH$156,AJ$1+1,0)</f>
        <v>0</v>
      </c>
      <c r="AK378" s="388">
        <f ca="1">VLOOKUP($C$378,[68]납품수량!$A$2:$AH$156,AK$1+1,0)</f>
        <v>0</v>
      </c>
      <c r="AL378" s="388">
        <f t="shared" ca="1" si="346"/>
        <v>0</v>
      </c>
      <c r="AM378" s="389">
        <f t="shared" ca="1" si="341"/>
        <v>0</v>
      </c>
      <c r="AO378" s="370">
        <f t="shared" ref="AO378:BS378" ca="1" si="399">$F$378*G378</f>
        <v>0</v>
      </c>
      <c r="AP378" s="370">
        <f t="shared" ca="1" si="399"/>
        <v>0</v>
      </c>
      <c r="AQ378" s="370">
        <f t="shared" ca="1" si="399"/>
        <v>0</v>
      </c>
      <c r="AR378" s="370">
        <f t="shared" ca="1" si="399"/>
        <v>0</v>
      </c>
      <c r="AS378" s="370">
        <f t="shared" ca="1" si="399"/>
        <v>0</v>
      </c>
      <c r="AT378" s="370">
        <f t="shared" ca="1" si="399"/>
        <v>0</v>
      </c>
      <c r="AU378" s="370">
        <f t="shared" ca="1" si="399"/>
        <v>0</v>
      </c>
      <c r="AV378" s="370">
        <f t="shared" ca="1" si="399"/>
        <v>0</v>
      </c>
      <c r="AW378" s="370">
        <f t="shared" ca="1" si="399"/>
        <v>0</v>
      </c>
      <c r="AX378" s="370">
        <f t="shared" ca="1" si="399"/>
        <v>0</v>
      </c>
      <c r="AY378" s="370">
        <f t="shared" ca="1" si="399"/>
        <v>0</v>
      </c>
      <c r="AZ378" s="370">
        <f t="shared" ca="1" si="399"/>
        <v>0</v>
      </c>
      <c r="BA378" s="370">
        <f t="shared" ca="1" si="399"/>
        <v>0</v>
      </c>
      <c r="BB378" s="370">
        <f t="shared" ca="1" si="399"/>
        <v>0</v>
      </c>
      <c r="BC378" s="370">
        <f t="shared" ca="1" si="399"/>
        <v>0</v>
      </c>
      <c r="BD378" s="370">
        <f t="shared" ca="1" si="399"/>
        <v>0</v>
      </c>
      <c r="BE378" s="370">
        <f t="shared" ca="1" si="399"/>
        <v>0</v>
      </c>
      <c r="BF378" s="370">
        <f t="shared" ca="1" si="399"/>
        <v>0</v>
      </c>
      <c r="BG378" s="370">
        <f t="shared" ca="1" si="399"/>
        <v>0</v>
      </c>
      <c r="BH378" s="370">
        <f t="shared" ca="1" si="399"/>
        <v>0</v>
      </c>
      <c r="BI378" s="370">
        <f t="shared" ca="1" si="399"/>
        <v>0</v>
      </c>
      <c r="BJ378" s="370">
        <f t="shared" ca="1" si="399"/>
        <v>0</v>
      </c>
      <c r="BK378" s="370">
        <f t="shared" ca="1" si="399"/>
        <v>0</v>
      </c>
      <c r="BL378" s="370">
        <f t="shared" ca="1" si="399"/>
        <v>0</v>
      </c>
      <c r="BM378" s="370">
        <f t="shared" ca="1" si="399"/>
        <v>0</v>
      </c>
      <c r="BN378" s="370">
        <f t="shared" ca="1" si="399"/>
        <v>0</v>
      </c>
      <c r="BO378" s="370">
        <f t="shared" ca="1" si="399"/>
        <v>0</v>
      </c>
      <c r="BP378" s="370">
        <f t="shared" ca="1" si="399"/>
        <v>0</v>
      </c>
      <c r="BQ378" s="370">
        <f t="shared" ca="1" si="399"/>
        <v>0</v>
      </c>
      <c r="BR378" s="370">
        <f t="shared" ca="1" si="399"/>
        <v>0</v>
      </c>
      <c r="BS378" s="370">
        <f t="shared" ca="1" si="399"/>
        <v>0</v>
      </c>
      <c r="BT378" s="369">
        <f t="shared" ca="1" si="343"/>
        <v>0</v>
      </c>
    </row>
    <row r="379" spans="1:72">
      <c r="A379" s="70" t="s">
        <v>1323</v>
      </c>
      <c r="B379" s="660"/>
      <c r="C379" s="367" t="s">
        <v>161</v>
      </c>
      <c r="D379" s="367" t="s">
        <v>784</v>
      </c>
      <c r="E379" s="417" t="s">
        <v>819</v>
      </c>
      <c r="F379" s="401"/>
      <c r="G379" s="388">
        <f ca="1">VLOOKUP($C$379,[68]납품수량!$A$2:$AH$156,G$1+1,0)</f>
        <v>0</v>
      </c>
      <c r="H379" s="388">
        <f ca="1">VLOOKUP($C$379,[68]납품수량!$A$2:$AH$156,H$1+1,0)</f>
        <v>0</v>
      </c>
      <c r="I379" s="388">
        <f ca="1">VLOOKUP($C$379,[68]납품수량!$A$2:$AH$156,I$1+1,0)</f>
        <v>0</v>
      </c>
      <c r="J379" s="388">
        <f ca="1">VLOOKUP($C$379,[68]납품수량!$A$2:$AH$156,J$1+1,0)</f>
        <v>0</v>
      </c>
      <c r="K379" s="388">
        <f ca="1">VLOOKUP($C$379,[68]납품수량!$A$2:$AH$156,K$1+1,0)</f>
        <v>0</v>
      </c>
      <c r="L379" s="388">
        <f ca="1">VLOOKUP($C$379,[68]납품수량!$A$2:$AH$156,L$1+1,0)</f>
        <v>0</v>
      </c>
      <c r="M379" s="388">
        <f ca="1">VLOOKUP($C$379,[68]납품수량!$A$2:$AH$156,M$1+1,0)</f>
        <v>0</v>
      </c>
      <c r="N379" s="388">
        <f ca="1">VLOOKUP($C$379,[68]납품수량!$A$2:$AH$156,N$1+1,0)</f>
        <v>0</v>
      </c>
      <c r="O379" s="388">
        <f ca="1">VLOOKUP($C$379,[68]납품수량!$A$2:$AH$156,O$1+1,0)</f>
        <v>0</v>
      </c>
      <c r="P379" s="388">
        <f ca="1">VLOOKUP($C$379,[68]납품수량!$A$2:$AH$156,P$1+1,0)</f>
        <v>0</v>
      </c>
      <c r="Q379" s="388">
        <f ca="1">VLOOKUP($C$379,[68]납품수량!$A$2:$AH$156,Q$1+1,0)</f>
        <v>0</v>
      </c>
      <c r="R379" s="388">
        <f ca="1">VLOOKUP($C$379,[68]납품수량!$A$2:$AH$156,R$1+1,0)</f>
        <v>0</v>
      </c>
      <c r="S379" s="388">
        <f ca="1">VLOOKUP($C$379,[68]납품수량!$A$2:$AH$156,S$1+1,0)</f>
        <v>0</v>
      </c>
      <c r="T379" s="388">
        <f ca="1">VLOOKUP($C$379,[68]납품수량!$A$2:$AH$156,T$1+1,0)</f>
        <v>0</v>
      </c>
      <c r="U379" s="388">
        <f ca="1">VLOOKUP($C$379,[68]납품수량!$A$2:$AH$156,U$1+1,0)</f>
        <v>0</v>
      </c>
      <c r="V379" s="388">
        <f ca="1">VLOOKUP($C$379,[68]납품수량!$A$2:$AH$156,V$1+1,0)</f>
        <v>0</v>
      </c>
      <c r="W379" s="388">
        <f ca="1">VLOOKUP($C$379,[68]납품수량!$A$2:$AH$156,W$1+1,0)</f>
        <v>0</v>
      </c>
      <c r="X379" s="388">
        <f ca="1">VLOOKUP($C$379,[68]납품수량!$A$2:$AH$156,X$1+1,0)</f>
        <v>0</v>
      </c>
      <c r="Y379" s="388">
        <f ca="1">VLOOKUP($C$379,[68]납품수량!$A$2:$AH$156,Y$1+1,0)</f>
        <v>0</v>
      </c>
      <c r="Z379" s="388">
        <f ca="1">VLOOKUP($C$379,[68]납품수량!$A$2:$AH$156,Z$1+1,0)</f>
        <v>0</v>
      </c>
      <c r="AA379" s="388">
        <f ca="1">VLOOKUP($C$379,[68]납품수량!$A$2:$AH$156,AA$1+1,0)</f>
        <v>0</v>
      </c>
      <c r="AB379" s="388">
        <f ca="1">VLOOKUP($C$379,[68]납품수량!$A$2:$AH$156,AB$1+1,0)</f>
        <v>0</v>
      </c>
      <c r="AC379" s="388">
        <f ca="1">VLOOKUP($C$379,[68]납품수량!$A$2:$AH$156,AC$1+1,0)</f>
        <v>0</v>
      </c>
      <c r="AD379" s="388">
        <f ca="1">VLOOKUP($C$379,[68]납품수량!$A$2:$AH$156,AD$1+1,0)</f>
        <v>0</v>
      </c>
      <c r="AE379" s="388">
        <f ca="1">VLOOKUP($C$379,[68]납품수량!$A$2:$AH$156,AE$1+1,0)</f>
        <v>0</v>
      </c>
      <c r="AF379" s="388">
        <f ca="1">VLOOKUP($C$379,[68]납품수량!$A$2:$AH$156,AF$1+1,0)</f>
        <v>0</v>
      </c>
      <c r="AG379" s="388">
        <f ca="1">VLOOKUP($C$379,[68]납품수량!$A$2:$AH$156,AG$1+1,0)</f>
        <v>0</v>
      </c>
      <c r="AH379" s="388">
        <f ca="1">VLOOKUP($C$379,[68]납품수량!$A$2:$AH$156,AH$1+1,0)</f>
        <v>0</v>
      </c>
      <c r="AI379" s="388">
        <f ca="1">VLOOKUP($C$379,[68]납품수량!$A$2:$AH$156,AI$1+1,0)</f>
        <v>0</v>
      </c>
      <c r="AJ379" s="388">
        <f ca="1">VLOOKUP($C$379,[68]납품수량!$A$2:$AH$156,AJ$1+1,0)</f>
        <v>0</v>
      </c>
      <c r="AK379" s="388">
        <f ca="1">VLOOKUP($C$379,[68]납품수량!$A$2:$AH$156,AK$1+1,0)</f>
        <v>0</v>
      </c>
      <c r="AL379" s="388">
        <f t="shared" ca="1" si="346"/>
        <v>0</v>
      </c>
      <c r="AM379" s="389">
        <f t="shared" ca="1" si="341"/>
        <v>0</v>
      </c>
      <c r="AO379" s="370">
        <f t="shared" ref="AO379:BS379" ca="1" si="400">$F$379*G379</f>
        <v>0</v>
      </c>
      <c r="AP379" s="370">
        <f t="shared" ca="1" si="400"/>
        <v>0</v>
      </c>
      <c r="AQ379" s="370">
        <f t="shared" ca="1" si="400"/>
        <v>0</v>
      </c>
      <c r="AR379" s="370">
        <f t="shared" ca="1" si="400"/>
        <v>0</v>
      </c>
      <c r="AS379" s="370">
        <f t="shared" ca="1" si="400"/>
        <v>0</v>
      </c>
      <c r="AT379" s="370">
        <f t="shared" ca="1" si="400"/>
        <v>0</v>
      </c>
      <c r="AU379" s="370">
        <f t="shared" ca="1" si="400"/>
        <v>0</v>
      </c>
      <c r="AV379" s="370">
        <f t="shared" ca="1" si="400"/>
        <v>0</v>
      </c>
      <c r="AW379" s="370">
        <f t="shared" ca="1" si="400"/>
        <v>0</v>
      </c>
      <c r="AX379" s="370">
        <f t="shared" ca="1" si="400"/>
        <v>0</v>
      </c>
      <c r="AY379" s="370">
        <f t="shared" ca="1" si="400"/>
        <v>0</v>
      </c>
      <c r="AZ379" s="370">
        <f t="shared" ca="1" si="400"/>
        <v>0</v>
      </c>
      <c r="BA379" s="370">
        <f t="shared" ca="1" si="400"/>
        <v>0</v>
      </c>
      <c r="BB379" s="370">
        <f t="shared" ca="1" si="400"/>
        <v>0</v>
      </c>
      <c r="BC379" s="370">
        <f t="shared" ca="1" si="400"/>
        <v>0</v>
      </c>
      <c r="BD379" s="370">
        <f t="shared" ca="1" si="400"/>
        <v>0</v>
      </c>
      <c r="BE379" s="370">
        <f t="shared" ca="1" si="400"/>
        <v>0</v>
      </c>
      <c r="BF379" s="370">
        <f t="shared" ca="1" si="400"/>
        <v>0</v>
      </c>
      <c r="BG379" s="370">
        <f t="shared" ca="1" si="400"/>
        <v>0</v>
      </c>
      <c r="BH379" s="370">
        <f t="shared" ca="1" si="400"/>
        <v>0</v>
      </c>
      <c r="BI379" s="370">
        <f t="shared" ca="1" si="400"/>
        <v>0</v>
      </c>
      <c r="BJ379" s="370">
        <f t="shared" ca="1" si="400"/>
        <v>0</v>
      </c>
      <c r="BK379" s="370">
        <f t="shared" ca="1" si="400"/>
        <v>0</v>
      </c>
      <c r="BL379" s="370">
        <f t="shared" ca="1" si="400"/>
        <v>0</v>
      </c>
      <c r="BM379" s="370">
        <f t="shared" ca="1" si="400"/>
        <v>0</v>
      </c>
      <c r="BN379" s="370">
        <f t="shared" ca="1" si="400"/>
        <v>0</v>
      </c>
      <c r="BO379" s="370">
        <f t="shared" ca="1" si="400"/>
        <v>0</v>
      </c>
      <c r="BP379" s="370">
        <f t="shared" ca="1" si="400"/>
        <v>0</v>
      </c>
      <c r="BQ379" s="370">
        <f t="shared" ca="1" si="400"/>
        <v>0</v>
      </c>
      <c r="BR379" s="370">
        <f t="shared" ca="1" si="400"/>
        <v>0</v>
      </c>
      <c r="BS379" s="370">
        <f t="shared" ca="1" si="400"/>
        <v>0</v>
      </c>
      <c r="BT379" s="369">
        <f t="shared" ca="1" si="343"/>
        <v>0</v>
      </c>
    </row>
    <row r="380" spans="1:72">
      <c r="A380" s="70" t="s">
        <v>1323</v>
      </c>
      <c r="B380" s="660"/>
      <c r="C380" s="367" t="s">
        <v>98</v>
      </c>
      <c r="D380" s="367" t="s">
        <v>784</v>
      </c>
      <c r="E380" s="417" t="s">
        <v>168</v>
      </c>
      <c r="F380" s="401"/>
      <c r="G380" s="388">
        <f ca="1">VLOOKUP($C$380,[68]납품수량!$A$2:$AH$156,G$1+1,0)</f>
        <v>0</v>
      </c>
      <c r="H380" s="388">
        <f ca="1">VLOOKUP($C$380,[68]납품수량!$A$2:$AH$156,H$1+1,0)</f>
        <v>0</v>
      </c>
      <c r="I380" s="388">
        <f ca="1">VLOOKUP($C$380,[68]납품수량!$A$2:$AH$156,I$1+1,0)</f>
        <v>0</v>
      </c>
      <c r="J380" s="388">
        <f ca="1">VLOOKUP($C$380,[68]납품수량!$A$2:$AH$156,J$1+1,0)</f>
        <v>0</v>
      </c>
      <c r="K380" s="388">
        <f ca="1">VLOOKUP($C$380,[68]납품수량!$A$2:$AH$156,K$1+1,0)</f>
        <v>0</v>
      </c>
      <c r="L380" s="388">
        <f ca="1">VLOOKUP($C$380,[68]납품수량!$A$2:$AH$156,L$1+1,0)</f>
        <v>0</v>
      </c>
      <c r="M380" s="388">
        <f ca="1">VLOOKUP($C$380,[68]납품수량!$A$2:$AH$156,M$1+1,0)</f>
        <v>0</v>
      </c>
      <c r="N380" s="388">
        <f ca="1">VLOOKUP($C$380,[68]납품수량!$A$2:$AH$156,N$1+1,0)</f>
        <v>0</v>
      </c>
      <c r="O380" s="388">
        <f ca="1">VLOOKUP($C$380,[68]납품수량!$A$2:$AH$156,O$1+1,0)</f>
        <v>0</v>
      </c>
      <c r="P380" s="388">
        <f ca="1">VLOOKUP($C$380,[68]납품수량!$A$2:$AH$156,P$1+1,0)</f>
        <v>0</v>
      </c>
      <c r="Q380" s="388">
        <f ca="1">VLOOKUP($C$380,[68]납품수량!$A$2:$AH$156,Q$1+1,0)</f>
        <v>0</v>
      </c>
      <c r="R380" s="388">
        <f ca="1">VLOOKUP($C$380,[68]납품수량!$A$2:$AH$156,R$1+1,0)</f>
        <v>0</v>
      </c>
      <c r="S380" s="388">
        <f ca="1">VLOOKUP($C$380,[68]납품수량!$A$2:$AH$156,S$1+1,0)</f>
        <v>0</v>
      </c>
      <c r="T380" s="388">
        <f ca="1">VLOOKUP($C$380,[68]납품수량!$A$2:$AH$156,T$1+1,0)</f>
        <v>0</v>
      </c>
      <c r="U380" s="388">
        <f ca="1">VLOOKUP($C$380,[68]납품수량!$A$2:$AH$156,U$1+1,0)</f>
        <v>0</v>
      </c>
      <c r="V380" s="388">
        <f ca="1">VLOOKUP($C$380,[68]납품수량!$A$2:$AH$156,V$1+1,0)</f>
        <v>0</v>
      </c>
      <c r="W380" s="388">
        <f ca="1">VLOOKUP($C$380,[68]납품수량!$A$2:$AH$156,W$1+1,0)</f>
        <v>0</v>
      </c>
      <c r="X380" s="388">
        <f ca="1">VLOOKUP($C$380,[68]납품수량!$A$2:$AH$156,X$1+1,0)</f>
        <v>0</v>
      </c>
      <c r="Y380" s="388">
        <f ca="1">VLOOKUP($C$380,[68]납품수량!$A$2:$AH$156,Y$1+1,0)</f>
        <v>0</v>
      </c>
      <c r="Z380" s="388">
        <f ca="1">VLOOKUP($C$380,[68]납품수량!$A$2:$AH$156,Z$1+1,0)</f>
        <v>0</v>
      </c>
      <c r="AA380" s="388">
        <f ca="1">VLOOKUP($C$380,[68]납품수량!$A$2:$AH$156,AA$1+1,0)</f>
        <v>0</v>
      </c>
      <c r="AB380" s="388">
        <f ca="1">VLOOKUP($C$380,[68]납품수량!$A$2:$AH$156,AB$1+1,0)</f>
        <v>0</v>
      </c>
      <c r="AC380" s="388">
        <f ca="1">VLOOKUP($C$380,[68]납품수량!$A$2:$AH$156,AC$1+1,0)</f>
        <v>0</v>
      </c>
      <c r="AD380" s="388">
        <f ca="1">VLOOKUP($C$380,[68]납품수량!$A$2:$AH$156,AD$1+1,0)</f>
        <v>0</v>
      </c>
      <c r="AE380" s="388">
        <f ca="1">VLOOKUP($C$380,[68]납품수량!$A$2:$AH$156,AE$1+1,0)</f>
        <v>0</v>
      </c>
      <c r="AF380" s="388">
        <f ca="1">VLOOKUP($C$380,[68]납품수량!$A$2:$AH$156,AF$1+1,0)</f>
        <v>0</v>
      </c>
      <c r="AG380" s="388">
        <f ca="1">VLOOKUP($C$380,[68]납품수량!$A$2:$AH$156,AG$1+1,0)</f>
        <v>0</v>
      </c>
      <c r="AH380" s="388">
        <f ca="1">VLOOKUP($C$380,[68]납품수량!$A$2:$AH$156,AH$1+1,0)</f>
        <v>0</v>
      </c>
      <c r="AI380" s="388">
        <f ca="1">VLOOKUP($C$380,[68]납품수량!$A$2:$AH$156,AI$1+1,0)</f>
        <v>0</v>
      </c>
      <c r="AJ380" s="388">
        <f ca="1">VLOOKUP($C$380,[68]납품수량!$A$2:$AH$156,AJ$1+1,0)</f>
        <v>0</v>
      </c>
      <c r="AK380" s="388">
        <f ca="1">VLOOKUP($C$380,[68]납품수량!$A$2:$AH$156,AK$1+1,0)</f>
        <v>0</v>
      </c>
      <c r="AL380" s="388">
        <f t="shared" ca="1" si="346"/>
        <v>0</v>
      </c>
      <c r="AM380" s="389">
        <f t="shared" ca="1" si="341"/>
        <v>0</v>
      </c>
      <c r="AO380" s="370">
        <f t="shared" ref="AO380:BS380" ca="1" si="401">$F$380*G380</f>
        <v>0</v>
      </c>
      <c r="AP380" s="370">
        <f t="shared" ca="1" si="401"/>
        <v>0</v>
      </c>
      <c r="AQ380" s="370">
        <f t="shared" ca="1" si="401"/>
        <v>0</v>
      </c>
      <c r="AR380" s="370">
        <f t="shared" ca="1" si="401"/>
        <v>0</v>
      </c>
      <c r="AS380" s="370">
        <f t="shared" ca="1" si="401"/>
        <v>0</v>
      </c>
      <c r="AT380" s="370">
        <f t="shared" ca="1" si="401"/>
        <v>0</v>
      </c>
      <c r="AU380" s="370">
        <f t="shared" ca="1" si="401"/>
        <v>0</v>
      </c>
      <c r="AV380" s="370">
        <f t="shared" ca="1" si="401"/>
        <v>0</v>
      </c>
      <c r="AW380" s="370">
        <f t="shared" ca="1" si="401"/>
        <v>0</v>
      </c>
      <c r="AX380" s="370">
        <f t="shared" ca="1" si="401"/>
        <v>0</v>
      </c>
      <c r="AY380" s="370">
        <f t="shared" ca="1" si="401"/>
        <v>0</v>
      </c>
      <c r="AZ380" s="370">
        <f t="shared" ca="1" si="401"/>
        <v>0</v>
      </c>
      <c r="BA380" s="370">
        <f t="shared" ca="1" si="401"/>
        <v>0</v>
      </c>
      <c r="BB380" s="370">
        <f t="shared" ca="1" si="401"/>
        <v>0</v>
      </c>
      <c r="BC380" s="370">
        <f t="shared" ca="1" si="401"/>
        <v>0</v>
      </c>
      <c r="BD380" s="370">
        <f t="shared" ca="1" si="401"/>
        <v>0</v>
      </c>
      <c r="BE380" s="370">
        <f t="shared" ca="1" si="401"/>
        <v>0</v>
      </c>
      <c r="BF380" s="370">
        <f t="shared" ca="1" si="401"/>
        <v>0</v>
      </c>
      <c r="BG380" s="370">
        <f t="shared" ca="1" si="401"/>
        <v>0</v>
      </c>
      <c r="BH380" s="370">
        <f t="shared" ca="1" si="401"/>
        <v>0</v>
      </c>
      <c r="BI380" s="370">
        <f t="shared" ca="1" si="401"/>
        <v>0</v>
      </c>
      <c r="BJ380" s="370">
        <f t="shared" ca="1" si="401"/>
        <v>0</v>
      </c>
      <c r="BK380" s="370">
        <f t="shared" ca="1" si="401"/>
        <v>0</v>
      </c>
      <c r="BL380" s="370">
        <f t="shared" ca="1" si="401"/>
        <v>0</v>
      </c>
      <c r="BM380" s="370">
        <f t="shared" ca="1" si="401"/>
        <v>0</v>
      </c>
      <c r="BN380" s="370">
        <f t="shared" ca="1" si="401"/>
        <v>0</v>
      </c>
      <c r="BO380" s="370">
        <f t="shared" ca="1" si="401"/>
        <v>0</v>
      </c>
      <c r="BP380" s="370">
        <f t="shared" ca="1" si="401"/>
        <v>0</v>
      </c>
      <c r="BQ380" s="370">
        <f t="shared" ca="1" si="401"/>
        <v>0</v>
      </c>
      <c r="BR380" s="370">
        <f t="shared" ca="1" si="401"/>
        <v>0</v>
      </c>
      <c r="BS380" s="370">
        <f t="shared" ca="1" si="401"/>
        <v>0</v>
      </c>
      <c r="BT380" s="369">
        <f t="shared" ca="1" si="343"/>
        <v>0</v>
      </c>
    </row>
    <row r="381" spans="1:72">
      <c r="A381" s="70" t="s">
        <v>1323</v>
      </c>
      <c r="B381" s="660"/>
      <c r="C381" s="367" t="s">
        <v>162</v>
      </c>
      <c r="D381" s="367" t="s">
        <v>784</v>
      </c>
      <c r="E381" s="417" t="s">
        <v>818</v>
      </c>
      <c r="F381" s="401"/>
      <c r="G381" s="388">
        <f ca="1">VLOOKUP($C$381,[68]납품수량!$A$2:$AH$156,G$1+1,0)</f>
        <v>0</v>
      </c>
      <c r="H381" s="388">
        <f ca="1">VLOOKUP($C$381,[68]납품수량!$A$2:$AH$156,H$1+1,0)</f>
        <v>0</v>
      </c>
      <c r="I381" s="388">
        <f ca="1">VLOOKUP($C$381,[68]납품수량!$A$2:$AH$156,I$1+1,0)</f>
        <v>0</v>
      </c>
      <c r="J381" s="388">
        <f ca="1">VLOOKUP($C$381,[68]납품수량!$A$2:$AH$156,J$1+1,0)</f>
        <v>0</v>
      </c>
      <c r="K381" s="388">
        <f ca="1">VLOOKUP($C$381,[68]납품수량!$A$2:$AH$156,K$1+1,0)</f>
        <v>0</v>
      </c>
      <c r="L381" s="388">
        <f ca="1">VLOOKUP($C$381,[68]납품수량!$A$2:$AH$156,L$1+1,0)</f>
        <v>0</v>
      </c>
      <c r="M381" s="388">
        <f ca="1">VLOOKUP($C$381,[68]납품수량!$A$2:$AH$156,M$1+1,0)</f>
        <v>0</v>
      </c>
      <c r="N381" s="388">
        <f ca="1">VLOOKUP($C$381,[68]납품수량!$A$2:$AH$156,N$1+1,0)</f>
        <v>0</v>
      </c>
      <c r="O381" s="388">
        <f ca="1">VLOOKUP($C$381,[68]납품수량!$A$2:$AH$156,O$1+1,0)</f>
        <v>0</v>
      </c>
      <c r="P381" s="388">
        <f ca="1">VLOOKUP($C$381,[68]납품수량!$A$2:$AH$156,P$1+1,0)</f>
        <v>0</v>
      </c>
      <c r="Q381" s="388">
        <f ca="1">VLOOKUP($C$381,[68]납품수량!$A$2:$AH$156,Q$1+1,0)</f>
        <v>0</v>
      </c>
      <c r="R381" s="388">
        <f ca="1">VLOOKUP($C$381,[68]납품수량!$A$2:$AH$156,R$1+1,0)</f>
        <v>0</v>
      </c>
      <c r="S381" s="388">
        <f ca="1">VLOOKUP($C$381,[68]납품수량!$A$2:$AH$156,S$1+1,0)</f>
        <v>0</v>
      </c>
      <c r="T381" s="388">
        <f ca="1">VLOOKUP($C$381,[68]납품수량!$A$2:$AH$156,T$1+1,0)</f>
        <v>0</v>
      </c>
      <c r="U381" s="388">
        <f ca="1">VLOOKUP($C$381,[68]납품수량!$A$2:$AH$156,U$1+1,0)</f>
        <v>0</v>
      </c>
      <c r="V381" s="388">
        <f ca="1">VLOOKUP($C$381,[68]납품수량!$A$2:$AH$156,V$1+1,0)</f>
        <v>0</v>
      </c>
      <c r="W381" s="388">
        <f ca="1">VLOOKUP($C$381,[68]납품수량!$A$2:$AH$156,W$1+1,0)</f>
        <v>0</v>
      </c>
      <c r="X381" s="388">
        <f ca="1">VLOOKUP($C$381,[68]납품수량!$A$2:$AH$156,X$1+1,0)</f>
        <v>0</v>
      </c>
      <c r="Y381" s="388">
        <f ca="1">VLOOKUP($C$381,[68]납품수량!$A$2:$AH$156,Y$1+1,0)</f>
        <v>0</v>
      </c>
      <c r="Z381" s="388">
        <f ca="1">VLOOKUP($C$381,[68]납품수량!$A$2:$AH$156,Z$1+1,0)</f>
        <v>0</v>
      </c>
      <c r="AA381" s="388">
        <f ca="1">VLOOKUP($C$381,[68]납품수량!$A$2:$AH$156,AA$1+1,0)</f>
        <v>0</v>
      </c>
      <c r="AB381" s="388">
        <f ca="1">VLOOKUP($C$381,[68]납품수량!$A$2:$AH$156,AB$1+1,0)</f>
        <v>0</v>
      </c>
      <c r="AC381" s="388">
        <f ca="1">VLOOKUP($C$381,[68]납품수량!$A$2:$AH$156,AC$1+1,0)</f>
        <v>0</v>
      </c>
      <c r="AD381" s="388">
        <f ca="1">VLOOKUP($C$381,[68]납품수량!$A$2:$AH$156,AD$1+1,0)</f>
        <v>0</v>
      </c>
      <c r="AE381" s="388">
        <f ca="1">VLOOKUP($C$381,[68]납품수량!$A$2:$AH$156,AE$1+1,0)</f>
        <v>0</v>
      </c>
      <c r="AF381" s="388">
        <f ca="1">VLOOKUP($C$381,[68]납품수량!$A$2:$AH$156,AF$1+1,0)</f>
        <v>0</v>
      </c>
      <c r="AG381" s="388">
        <f ca="1">VLOOKUP($C$381,[68]납품수량!$A$2:$AH$156,AG$1+1,0)</f>
        <v>0</v>
      </c>
      <c r="AH381" s="388">
        <f ca="1">VLOOKUP($C$381,[68]납품수량!$A$2:$AH$156,AH$1+1,0)</f>
        <v>0</v>
      </c>
      <c r="AI381" s="388">
        <f ca="1">VLOOKUP($C$381,[68]납품수량!$A$2:$AH$156,AI$1+1,0)</f>
        <v>0</v>
      </c>
      <c r="AJ381" s="388">
        <f ca="1">VLOOKUP($C$381,[68]납품수량!$A$2:$AH$156,AJ$1+1,0)</f>
        <v>0</v>
      </c>
      <c r="AK381" s="388">
        <f ca="1">VLOOKUP($C$381,[68]납품수량!$A$2:$AH$156,AK$1+1,0)</f>
        <v>0</v>
      </c>
      <c r="AL381" s="388">
        <f t="shared" ca="1" si="346"/>
        <v>0</v>
      </c>
      <c r="AM381" s="389">
        <f t="shared" ca="1" si="341"/>
        <v>0</v>
      </c>
      <c r="AO381" s="370">
        <f t="shared" ref="AO381:BS381" ca="1" si="402">$F$381*G381</f>
        <v>0</v>
      </c>
      <c r="AP381" s="370">
        <f t="shared" ca="1" si="402"/>
        <v>0</v>
      </c>
      <c r="AQ381" s="370">
        <f t="shared" ca="1" si="402"/>
        <v>0</v>
      </c>
      <c r="AR381" s="370">
        <f t="shared" ca="1" si="402"/>
        <v>0</v>
      </c>
      <c r="AS381" s="370">
        <f t="shared" ca="1" si="402"/>
        <v>0</v>
      </c>
      <c r="AT381" s="370">
        <f t="shared" ca="1" si="402"/>
        <v>0</v>
      </c>
      <c r="AU381" s="370">
        <f t="shared" ca="1" si="402"/>
        <v>0</v>
      </c>
      <c r="AV381" s="370">
        <f t="shared" ca="1" si="402"/>
        <v>0</v>
      </c>
      <c r="AW381" s="370">
        <f t="shared" ca="1" si="402"/>
        <v>0</v>
      </c>
      <c r="AX381" s="370">
        <f t="shared" ca="1" si="402"/>
        <v>0</v>
      </c>
      <c r="AY381" s="370">
        <f t="shared" ca="1" si="402"/>
        <v>0</v>
      </c>
      <c r="AZ381" s="370">
        <f t="shared" ca="1" si="402"/>
        <v>0</v>
      </c>
      <c r="BA381" s="370">
        <f t="shared" ca="1" si="402"/>
        <v>0</v>
      </c>
      <c r="BB381" s="370">
        <f t="shared" ca="1" si="402"/>
        <v>0</v>
      </c>
      <c r="BC381" s="370">
        <f t="shared" ca="1" si="402"/>
        <v>0</v>
      </c>
      <c r="BD381" s="370">
        <f t="shared" ca="1" si="402"/>
        <v>0</v>
      </c>
      <c r="BE381" s="370">
        <f t="shared" ca="1" si="402"/>
        <v>0</v>
      </c>
      <c r="BF381" s="370">
        <f t="shared" ca="1" si="402"/>
        <v>0</v>
      </c>
      <c r="BG381" s="370">
        <f t="shared" ca="1" si="402"/>
        <v>0</v>
      </c>
      <c r="BH381" s="370">
        <f t="shared" ca="1" si="402"/>
        <v>0</v>
      </c>
      <c r="BI381" s="370">
        <f t="shared" ca="1" si="402"/>
        <v>0</v>
      </c>
      <c r="BJ381" s="370">
        <f t="shared" ca="1" si="402"/>
        <v>0</v>
      </c>
      <c r="BK381" s="370">
        <f t="shared" ca="1" si="402"/>
        <v>0</v>
      </c>
      <c r="BL381" s="370">
        <f t="shared" ca="1" si="402"/>
        <v>0</v>
      </c>
      <c r="BM381" s="370">
        <f t="shared" ca="1" si="402"/>
        <v>0</v>
      </c>
      <c r="BN381" s="370">
        <f t="shared" ca="1" si="402"/>
        <v>0</v>
      </c>
      <c r="BO381" s="370">
        <f t="shared" ca="1" si="402"/>
        <v>0</v>
      </c>
      <c r="BP381" s="370">
        <f t="shared" ca="1" si="402"/>
        <v>0</v>
      </c>
      <c r="BQ381" s="370">
        <f t="shared" ca="1" si="402"/>
        <v>0</v>
      </c>
      <c r="BR381" s="370">
        <f t="shared" ca="1" si="402"/>
        <v>0</v>
      </c>
      <c r="BS381" s="370">
        <f t="shared" ca="1" si="402"/>
        <v>0</v>
      </c>
      <c r="BT381" s="369">
        <f t="shared" ca="1" si="343"/>
        <v>0</v>
      </c>
    </row>
    <row r="382" spans="1:72">
      <c r="A382" s="70" t="s">
        <v>1323</v>
      </c>
      <c r="B382" s="660"/>
      <c r="C382" s="367" t="s">
        <v>163</v>
      </c>
      <c r="D382" s="367" t="s">
        <v>784</v>
      </c>
      <c r="E382" s="417" t="s">
        <v>817</v>
      </c>
      <c r="F382" s="401"/>
      <c r="G382" s="388">
        <f ca="1">VLOOKUP($C$382,[68]납품수량!$A$2:$AH$156,G$1+1,0)</f>
        <v>0</v>
      </c>
      <c r="H382" s="388">
        <f ca="1">VLOOKUP($C$382,[68]납품수량!$A$2:$AH$156,H$1+1,0)</f>
        <v>0</v>
      </c>
      <c r="I382" s="388">
        <f ca="1">VLOOKUP($C$382,[68]납품수량!$A$2:$AH$156,I$1+1,0)</f>
        <v>0</v>
      </c>
      <c r="J382" s="388">
        <f ca="1">VLOOKUP($C$382,[68]납품수량!$A$2:$AH$156,J$1+1,0)</f>
        <v>0</v>
      </c>
      <c r="K382" s="388">
        <f ca="1">VLOOKUP($C$382,[68]납품수량!$A$2:$AH$156,K$1+1,0)</f>
        <v>0</v>
      </c>
      <c r="L382" s="388">
        <f ca="1">VLOOKUP($C$382,[68]납품수량!$A$2:$AH$156,L$1+1,0)</f>
        <v>0</v>
      </c>
      <c r="M382" s="388">
        <f ca="1">VLOOKUP($C$382,[68]납품수량!$A$2:$AH$156,M$1+1,0)</f>
        <v>0</v>
      </c>
      <c r="N382" s="388">
        <f ca="1">VLOOKUP($C$382,[68]납품수량!$A$2:$AH$156,N$1+1,0)</f>
        <v>0</v>
      </c>
      <c r="O382" s="388">
        <f ca="1">VLOOKUP($C$382,[68]납품수량!$A$2:$AH$156,O$1+1,0)</f>
        <v>0</v>
      </c>
      <c r="P382" s="388">
        <f ca="1">VLOOKUP($C$382,[68]납품수량!$A$2:$AH$156,P$1+1,0)</f>
        <v>0</v>
      </c>
      <c r="Q382" s="388">
        <f ca="1">VLOOKUP($C$382,[68]납품수량!$A$2:$AH$156,Q$1+1,0)</f>
        <v>0</v>
      </c>
      <c r="R382" s="388">
        <f ca="1">VLOOKUP($C$382,[68]납품수량!$A$2:$AH$156,R$1+1,0)</f>
        <v>0</v>
      </c>
      <c r="S382" s="388">
        <f ca="1">VLOOKUP($C$382,[68]납품수량!$A$2:$AH$156,S$1+1,0)</f>
        <v>0</v>
      </c>
      <c r="T382" s="388">
        <f ca="1">VLOOKUP($C$382,[68]납품수량!$A$2:$AH$156,T$1+1,0)</f>
        <v>0</v>
      </c>
      <c r="U382" s="388">
        <f ca="1">VLOOKUP($C$382,[68]납품수량!$A$2:$AH$156,U$1+1,0)</f>
        <v>0</v>
      </c>
      <c r="V382" s="388">
        <f ca="1">VLOOKUP($C$382,[68]납품수량!$A$2:$AH$156,V$1+1,0)</f>
        <v>0</v>
      </c>
      <c r="W382" s="388">
        <f ca="1">VLOOKUP($C$382,[68]납품수량!$A$2:$AH$156,W$1+1,0)</f>
        <v>0</v>
      </c>
      <c r="X382" s="388">
        <f ca="1">VLOOKUP($C$382,[68]납품수량!$A$2:$AH$156,X$1+1,0)</f>
        <v>0</v>
      </c>
      <c r="Y382" s="388">
        <f ca="1">VLOOKUP($C$382,[68]납품수량!$A$2:$AH$156,Y$1+1,0)</f>
        <v>0</v>
      </c>
      <c r="Z382" s="388">
        <f ca="1">VLOOKUP($C$382,[68]납품수량!$A$2:$AH$156,Z$1+1,0)</f>
        <v>0</v>
      </c>
      <c r="AA382" s="388">
        <f ca="1">VLOOKUP($C$382,[68]납품수량!$A$2:$AH$156,AA$1+1,0)</f>
        <v>0</v>
      </c>
      <c r="AB382" s="388">
        <f ca="1">VLOOKUP($C$382,[68]납품수량!$A$2:$AH$156,AB$1+1,0)</f>
        <v>0</v>
      </c>
      <c r="AC382" s="388">
        <f ca="1">VLOOKUP($C$382,[68]납품수량!$A$2:$AH$156,AC$1+1,0)</f>
        <v>0</v>
      </c>
      <c r="AD382" s="388">
        <f ca="1">VLOOKUP($C$382,[68]납품수량!$A$2:$AH$156,AD$1+1,0)</f>
        <v>0</v>
      </c>
      <c r="AE382" s="388">
        <f ca="1">VLOOKUP($C$382,[68]납품수량!$A$2:$AH$156,AE$1+1,0)</f>
        <v>0</v>
      </c>
      <c r="AF382" s="388">
        <f ca="1">VLOOKUP($C$382,[68]납품수량!$A$2:$AH$156,AF$1+1,0)</f>
        <v>0</v>
      </c>
      <c r="AG382" s="388">
        <f ca="1">VLOOKUP($C$382,[68]납품수량!$A$2:$AH$156,AG$1+1,0)</f>
        <v>0</v>
      </c>
      <c r="AH382" s="388">
        <f ca="1">VLOOKUP($C$382,[68]납품수량!$A$2:$AH$156,AH$1+1,0)</f>
        <v>0</v>
      </c>
      <c r="AI382" s="388">
        <f ca="1">VLOOKUP($C$382,[68]납품수량!$A$2:$AH$156,AI$1+1,0)</f>
        <v>0</v>
      </c>
      <c r="AJ382" s="388">
        <f ca="1">VLOOKUP($C$382,[68]납품수량!$A$2:$AH$156,AJ$1+1,0)</f>
        <v>0</v>
      </c>
      <c r="AK382" s="388">
        <f ca="1">VLOOKUP($C$382,[68]납품수량!$A$2:$AH$156,AK$1+1,0)</f>
        <v>0</v>
      </c>
      <c r="AL382" s="388">
        <f t="shared" ca="1" si="346"/>
        <v>0</v>
      </c>
      <c r="AM382" s="389">
        <f t="shared" ca="1" si="341"/>
        <v>0</v>
      </c>
      <c r="AO382" s="370">
        <f t="shared" ref="AO382:BS382" ca="1" si="403">$F$382*G382</f>
        <v>0</v>
      </c>
      <c r="AP382" s="370">
        <f t="shared" ca="1" si="403"/>
        <v>0</v>
      </c>
      <c r="AQ382" s="370">
        <f t="shared" ca="1" si="403"/>
        <v>0</v>
      </c>
      <c r="AR382" s="370">
        <f t="shared" ca="1" si="403"/>
        <v>0</v>
      </c>
      <c r="AS382" s="370">
        <f t="shared" ca="1" si="403"/>
        <v>0</v>
      </c>
      <c r="AT382" s="370">
        <f t="shared" ca="1" si="403"/>
        <v>0</v>
      </c>
      <c r="AU382" s="370">
        <f t="shared" ca="1" si="403"/>
        <v>0</v>
      </c>
      <c r="AV382" s="370">
        <f t="shared" ca="1" si="403"/>
        <v>0</v>
      </c>
      <c r="AW382" s="370">
        <f t="shared" ca="1" si="403"/>
        <v>0</v>
      </c>
      <c r="AX382" s="370">
        <f t="shared" ca="1" si="403"/>
        <v>0</v>
      </c>
      <c r="AY382" s="370">
        <f t="shared" ca="1" si="403"/>
        <v>0</v>
      </c>
      <c r="AZ382" s="370">
        <f t="shared" ca="1" si="403"/>
        <v>0</v>
      </c>
      <c r="BA382" s="370">
        <f t="shared" ca="1" si="403"/>
        <v>0</v>
      </c>
      <c r="BB382" s="370">
        <f t="shared" ca="1" si="403"/>
        <v>0</v>
      </c>
      <c r="BC382" s="370">
        <f t="shared" ca="1" si="403"/>
        <v>0</v>
      </c>
      <c r="BD382" s="370">
        <f t="shared" ca="1" si="403"/>
        <v>0</v>
      </c>
      <c r="BE382" s="370">
        <f t="shared" ca="1" si="403"/>
        <v>0</v>
      </c>
      <c r="BF382" s="370">
        <f t="shared" ca="1" si="403"/>
        <v>0</v>
      </c>
      <c r="BG382" s="370">
        <f t="shared" ca="1" si="403"/>
        <v>0</v>
      </c>
      <c r="BH382" s="370">
        <f t="shared" ca="1" si="403"/>
        <v>0</v>
      </c>
      <c r="BI382" s="370">
        <f t="shared" ca="1" si="403"/>
        <v>0</v>
      </c>
      <c r="BJ382" s="370">
        <f t="shared" ca="1" si="403"/>
        <v>0</v>
      </c>
      <c r="BK382" s="370">
        <f t="shared" ca="1" si="403"/>
        <v>0</v>
      </c>
      <c r="BL382" s="370">
        <f t="shared" ca="1" si="403"/>
        <v>0</v>
      </c>
      <c r="BM382" s="370">
        <f t="shared" ca="1" si="403"/>
        <v>0</v>
      </c>
      <c r="BN382" s="370">
        <f t="shared" ca="1" si="403"/>
        <v>0</v>
      </c>
      <c r="BO382" s="370">
        <f t="shared" ca="1" si="403"/>
        <v>0</v>
      </c>
      <c r="BP382" s="370">
        <f t="shared" ca="1" si="403"/>
        <v>0</v>
      </c>
      <c r="BQ382" s="370">
        <f t="shared" ca="1" si="403"/>
        <v>0</v>
      </c>
      <c r="BR382" s="370">
        <f t="shared" ca="1" si="403"/>
        <v>0</v>
      </c>
      <c r="BS382" s="370">
        <f t="shared" ca="1" si="403"/>
        <v>0</v>
      </c>
      <c r="BT382" s="369">
        <f t="shared" ca="1" si="343"/>
        <v>0</v>
      </c>
    </row>
    <row r="383" spans="1:72">
      <c r="A383" s="70" t="s">
        <v>1323</v>
      </c>
      <c r="B383" s="660"/>
      <c r="C383" s="367" t="s">
        <v>164</v>
      </c>
      <c r="D383" s="367" t="s">
        <v>816</v>
      </c>
      <c r="E383" s="417" t="s">
        <v>813</v>
      </c>
      <c r="F383" s="401"/>
      <c r="G383" s="388">
        <f ca="1">VLOOKUP($C$383,[68]납품수량!$A$2:$AH$156,G$1+1,0)</f>
        <v>0</v>
      </c>
      <c r="H383" s="388">
        <f ca="1">VLOOKUP($C$383,[68]납품수량!$A$2:$AH$156,H$1+1,0)</f>
        <v>0</v>
      </c>
      <c r="I383" s="388">
        <f ca="1">VLOOKUP($C$383,[68]납품수량!$A$2:$AH$156,I$1+1,0)</f>
        <v>0</v>
      </c>
      <c r="J383" s="388">
        <f ca="1">VLOOKUP($C$383,[68]납품수량!$A$2:$AH$156,J$1+1,0)</f>
        <v>0</v>
      </c>
      <c r="K383" s="388">
        <f ca="1">VLOOKUP($C$383,[68]납품수량!$A$2:$AH$156,K$1+1,0)</f>
        <v>0</v>
      </c>
      <c r="L383" s="388">
        <f ca="1">VLOOKUP($C$383,[68]납품수량!$A$2:$AH$156,L$1+1,0)</f>
        <v>0</v>
      </c>
      <c r="M383" s="388">
        <f ca="1">VLOOKUP($C$383,[68]납품수량!$A$2:$AH$156,M$1+1,0)</f>
        <v>0</v>
      </c>
      <c r="N383" s="388">
        <f ca="1">VLOOKUP($C$383,[68]납품수량!$A$2:$AH$156,N$1+1,0)</f>
        <v>0</v>
      </c>
      <c r="O383" s="388">
        <f ca="1">VLOOKUP($C$383,[68]납품수량!$A$2:$AH$156,O$1+1,0)</f>
        <v>0</v>
      </c>
      <c r="P383" s="388">
        <f ca="1">VLOOKUP($C$383,[68]납품수량!$A$2:$AH$156,P$1+1,0)</f>
        <v>0</v>
      </c>
      <c r="Q383" s="388">
        <f ca="1">VLOOKUP($C$383,[68]납품수량!$A$2:$AH$156,Q$1+1,0)</f>
        <v>0</v>
      </c>
      <c r="R383" s="388">
        <f ca="1">VLOOKUP($C$383,[68]납품수량!$A$2:$AH$156,R$1+1,0)</f>
        <v>0</v>
      </c>
      <c r="S383" s="388">
        <f ca="1">VLOOKUP($C$383,[68]납품수량!$A$2:$AH$156,S$1+1,0)</f>
        <v>0</v>
      </c>
      <c r="T383" s="388">
        <f ca="1">VLOOKUP($C$383,[68]납품수량!$A$2:$AH$156,T$1+1,0)</f>
        <v>0</v>
      </c>
      <c r="U383" s="388">
        <f ca="1">VLOOKUP($C$383,[68]납품수량!$A$2:$AH$156,U$1+1,0)</f>
        <v>0</v>
      </c>
      <c r="V383" s="388">
        <f ca="1">VLOOKUP($C$383,[68]납품수량!$A$2:$AH$156,V$1+1,0)</f>
        <v>0</v>
      </c>
      <c r="W383" s="388">
        <f ca="1">VLOOKUP($C$383,[68]납품수량!$A$2:$AH$156,W$1+1,0)</f>
        <v>0</v>
      </c>
      <c r="X383" s="388">
        <f ca="1">VLOOKUP($C$383,[68]납품수량!$A$2:$AH$156,X$1+1,0)</f>
        <v>0</v>
      </c>
      <c r="Y383" s="388">
        <f ca="1">VLOOKUP($C$383,[68]납품수량!$A$2:$AH$156,Y$1+1,0)</f>
        <v>0</v>
      </c>
      <c r="Z383" s="388">
        <f ca="1">VLOOKUP($C$383,[68]납품수량!$A$2:$AH$156,Z$1+1,0)</f>
        <v>0</v>
      </c>
      <c r="AA383" s="388">
        <f ca="1">VLOOKUP($C$383,[68]납품수량!$A$2:$AH$156,AA$1+1,0)</f>
        <v>0</v>
      </c>
      <c r="AB383" s="388">
        <f ca="1">VLOOKUP($C$383,[68]납품수량!$A$2:$AH$156,AB$1+1,0)</f>
        <v>0</v>
      </c>
      <c r="AC383" s="388">
        <f ca="1">VLOOKUP($C$383,[68]납품수량!$A$2:$AH$156,AC$1+1,0)</f>
        <v>0</v>
      </c>
      <c r="AD383" s="388">
        <f ca="1">VLOOKUP($C$383,[68]납품수량!$A$2:$AH$156,AD$1+1,0)</f>
        <v>0</v>
      </c>
      <c r="AE383" s="388">
        <f ca="1">VLOOKUP($C$383,[68]납품수량!$A$2:$AH$156,AE$1+1,0)</f>
        <v>0</v>
      </c>
      <c r="AF383" s="388">
        <f ca="1">VLOOKUP($C$383,[68]납품수량!$A$2:$AH$156,AF$1+1,0)</f>
        <v>0</v>
      </c>
      <c r="AG383" s="388">
        <f ca="1">VLOOKUP($C$383,[68]납품수량!$A$2:$AH$156,AG$1+1,0)</f>
        <v>0</v>
      </c>
      <c r="AH383" s="388">
        <f ca="1">VLOOKUP($C$383,[68]납품수량!$A$2:$AH$156,AH$1+1,0)</f>
        <v>0</v>
      </c>
      <c r="AI383" s="388">
        <f ca="1">VLOOKUP($C$383,[68]납품수량!$A$2:$AH$156,AI$1+1,0)</f>
        <v>0</v>
      </c>
      <c r="AJ383" s="388">
        <f ca="1">VLOOKUP($C$383,[68]납품수량!$A$2:$AH$156,AJ$1+1,0)</f>
        <v>0</v>
      </c>
      <c r="AK383" s="388">
        <f ca="1">VLOOKUP($C$383,[68]납품수량!$A$2:$AH$156,AK$1+1,0)</f>
        <v>0</v>
      </c>
      <c r="AL383" s="388">
        <f t="shared" ca="1" si="346"/>
        <v>0</v>
      </c>
      <c r="AM383" s="389">
        <f t="shared" ca="1" si="341"/>
        <v>0</v>
      </c>
      <c r="AO383" s="370">
        <f t="shared" ref="AO383:BS383" ca="1" si="404">$F$383*G383</f>
        <v>0</v>
      </c>
      <c r="AP383" s="370">
        <f t="shared" ca="1" si="404"/>
        <v>0</v>
      </c>
      <c r="AQ383" s="370">
        <f t="shared" ca="1" si="404"/>
        <v>0</v>
      </c>
      <c r="AR383" s="370">
        <f t="shared" ca="1" si="404"/>
        <v>0</v>
      </c>
      <c r="AS383" s="370">
        <f t="shared" ca="1" si="404"/>
        <v>0</v>
      </c>
      <c r="AT383" s="370">
        <f t="shared" ca="1" si="404"/>
        <v>0</v>
      </c>
      <c r="AU383" s="370">
        <f t="shared" ca="1" si="404"/>
        <v>0</v>
      </c>
      <c r="AV383" s="370">
        <f t="shared" ca="1" si="404"/>
        <v>0</v>
      </c>
      <c r="AW383" s="370">
        <f t="shared" ca="1" si="404"/>
        <v>0</v>
      </c>
      <c r="AX383" s="370">
        <f t="shared" ca="1" si="404"/>
        <v>0</v>
      </c>
      <c r="AY383" s="370">
        <f t="shared" ca="1" si="404"/>
        <v>0</v>
      </c>
      <c r="AZ383" s="370">
        <f t="shared" ca="1" si="404"/>
        <v>0</v>
      </c>
      <c r="BA383" s="370">
        <f t="shared" ca="1" si="404"/>
        <v>0</v>
      </c>
      <c r="BB383" s="370">
        <f t="shared" ca="1" si="404"/>
        <v>0</v>
      </c>
      <c r="BC383" s="370">
        <f t="shared" ca="1" si="404"/>
        <v>0</v>
      </c>
      <c r="BD383" s="370">
        <f t="shared" ca="1" si="404"/>
        <v>0</v>
      </c>
      <c r="BE383" s="370">
        <f t="shared" ca="1" si="404"/>
        <v>0</v>
      </c>
      <c r="BF383" s="370">
        <f t="shared" ca="1" si="404"/>
        <v>0</v>
      </c>
      <c r="BG383" s="370">
        <f t="shared" ca="1" si="404"/>
        <v>0</v>
      </c>
      <c r="BH383" s="370">
        <f t="shared" ca="1" si="404"/>
        <v>0</v>
      </c>
      <c r="BI383" s="370">
        <f t="shared" ca="1" si="404"/>
        <v>0</v>
      </c>
      <c r="BJ383" s="370">
        <f t="shared" ca="1" si="404"/>
        <v>0</v>
      </c>
      <c r="BK383" s="370">
        <f t="shared" ca="1" si="404"/>
        <v>0</v>
      </c>
      <c r="BL383" s="370">
        <f t="shared" ca="1" si="404"/>
        <v>0</v>
      </c>
      <c r="BM383" s="370">
        <f t="shared" ca="1" si="404"/>
        <v>0</v>
      </c>
      <c r="BN383" s="370">
        <f t="shared" ca="1" si="404"/>
        <v>0</v>
      </c>
      <c r="BO383" s="370">
        <f t="shared" ca="1" si="404"/>
        <v>0</v>
      </c>
      <c r="BP383" s="370">
        <f t="shared" ca="1" si="404"/>
        <v>0</v>
      </c>
      <c r="BQ383" s="370">
        <f t="shared" ca="1" si="404"/>
        <v>0</v>
      </c>
      <c r="BR383" s="370">
        <f t="shared" ca="1" si="404"/>
        <v>0</v>
      </c>
      <c r="BS383" s="370">
        <f t="shared" ca="1" si="404"/>
        <v>0</v>
      </c>
      <c r="BT383" s="369">
        <f t="shared" ca="1" si="343"/>
        <v>0</v>
      </c>
    </row>
    <row r="384" spans="1:72">
      <c r="A384" s="70" t="s">
        <v>1323</v>
      </c>
      <c r="B384" s="660"/>
      <c r="C384" s="367" t="s">
        <v>165</v>
      </c>
      <c r="D384" s="367" t="s">
        <v>815</v>
      </c>
      <c r="E384" s="417" t="s">
        <v>813</v>
      </c>
      <c r="F384" s="401"/>
      <c r="G384" s="388">
        <f ca="1">VLOOKUP($C$384,[68]납품수량!$A$2:$AH$156,G$1+1,0)</f>
        <v>0</v>
      </c>
      <c r="H384" s="388">
        <f ca="1">VLOOKUP($C$384,[68]납품수량!$A$2:$AH$156,H$1+1,0)</f>
        <v>0</v>
      </c>
      <c r="I384" s="388">
        <f ca="1">VLOOKUP($C$384,[68]납품수량!$A$2:$AH$156,I$1+1,0)</f>
        <v>0</v>
      </c>
      <c r="J384" s="388">
        <f ca="1">VLOOKUP($C$384,[68]납품수량!$A$2:$AH$156,J$1+1,0)</f>
        <v>0</v>
      </c>
      <c r="K384" s="388">
        <f ca="1">VLOOKUP($C$384,[68]납품수량!$A$2:$AH$156,K$1+1,0)</f>
        <v>0</v>
      </c>
      <c r="L384" s="388">
        <f ca="1">VLOOKUP($C$384,[68]납품수량!$A$2:$AH$156,L$1+1,0)</f>
        <v>0</v>
      </c>
      <c r="M384" s="388">
        <f ca="1">VLOOKUP($C$384,[68]납품수량!$A$2:$AH$156,M$1+1,0)</f>
        <v>0</v>
      </c>
      <c r="N384" s="388">
        <f ca="1">VLOOKUP($C$384,[68]납품수량!$A$2:$AH$156,N$1+1,0)</f>
        <v>0</v>
      </c>
      <c r="O384" s="388">
        <f ca="1">VLOOKUP($C$384,[68]납품수량!$A$2:$AH$156,O$1+1,0)</f>
        <v>0</v>
      </c>
      <c r="P384" s="388">
        <f ca="1">VLOOKUP($C$384,[68]납품수량!$A$2:$AH$156,P$1+1,0)</f>
        <v>0</v>
      </c>
      <c r="Q384" s="388">
        <f ca="1">VLOOKUP($C$384,[68]납품수량!$A$2:$AH$156,Q$1+1,0)</f>
        <v>0</v>
      </c>
      <c r="R384" s="388">
        <f ca="1">VLOOKUP($C$384,[68]납품수량!$A$2:$AH$156,R$1+1,0)</f>
        <v>0</v>
      </c>
      <c r="S384" s="388">
        <f ca="1">VLOOKUP($C$384,[68]납품수량!$A$2:$AH$156,S$1+1,0)</f>
        <v>0</v>
      </c>
      <c r="T384" s="388">
        <f ca="1">VLOOKUP($C$384,[68]납품수량!$A$2:$AH$156,T$1+1,0)</f>
        <v>0</v>
      </c>
      <c r="U384" s="388">
        <f ca="1">VLOOKUP($C$384,[68]납품수량!$A$2:$AH$156,U$1+1,0)</f>
        <v>0</v>
      </c>
      <c r="V384" s="388">
        <f ca="1">VLOOKUP($C$384,[68]납품수량!$A$2:$AH$156,V$1+1,0)</f>
        <v>0</v>
      </c>
      <c r="W384" s="388">
        <f ca="1">VLOOKUP($C$384,[68]납품수량!$A$2:$AH$156,W$1+1,0)</f>
        <v>0</v>
      </c>
      <c r="X384" s="388">
        <f ca="1">VLOOKUP($C$384,[68]납품수량!$A$2:$AH$156,X$1+1,0)</f>
        <v>0</v>
      </c>
      <c r="Y384" s="388">
        <f ca="1">VLOOKUP($C$384,[68]납품수량!$A$2:$AH$156,Y$1+1,0)</f>
        <v>0</v>
      </c>
      <c r="Z384" s="388">
        <f ca="1">VLOOKUP($C$384,[68]납품수량!$A$2:$AH$156,Z$1+1,0)</f>
        <v>0</v>
      </c>
      <c r="AA384" s="388">
        <f ca="1">VLOOKUP($C$384,[68]납품수량!$A$2:$AH$156,AA$1+1,0)</f>
        <v>0</v>
      </c>
      <c r="AB384" s="388">
        <f ca="1">VLOOKUP($C$384,[68]납품수량!$A$2:$AH$156,AB$1+1,0)</f>
        <v>0</v>
      </c>
      <c r="AC384" s="388">
        <f ca="1">VLOOKUP($C$384,[68]납품수량!$A$2:$AH$156,AC$1+1,0)</f>
        <v>0</v>
      </c>
      <c r="AD384" s="388">
        <f ca="1">VLOOKUP($C$384,[68]납품수량!$A$2:$AH$156,AD$1+1,0)</f>
        <v>0</v>
      </c>
      <c r="AE384" s="388">
        <f ca="1">VLOOKUP($C$384,[68]납품수량!$A$2:$AH$156,AE$1+1,0)</f>
        <v>0</v>
      </c>
      <c r="AF384" s="388">
        <f ca="1">VLOOKUP($C$384,[68]납품수량!$A$2:$AH$156,AF$1+1,0)</f>
        <v>0</v>
      </c>
      <c r="AG384" s="388">
        <f ca="1">VLOOKUP($C$384,[68]납품수량!$A$2:$AH$156,AG$1+1,0)</f>
        <v>0</v>
      </c>
      <c r="AH384" s="388">
        <f ca="1">VLOOKUP($C$384,[68]납품수량!$A$2:$AH$156,AH$1+1,0)</f>
        <v>0</v>
      </c>
      <c r="AI384" s="388">
        <f ca="1">VLOOKUP($C$384,[68]납품수량!$A$2:$AH$156,AI$1+1,0)</f>
        <v>0</v>
      </c>
      <c r="AJ384" s="388">
        <f ca="1">VLOOKUP($C$384,[68]납품수량!$A$2:$AH$156,AJ$1+1,0)</f>
        <v>0</v>
      </c>
      <c r="AK384" s="388">
        <f ca="1">VLOOKUP($C$384,[68]납품수량!$A$2:$AH$156,AK$1+1,0)</f>
        <v>0</v>
      </c>
      <c r="AL384" s="388">
        <f t="shared" ca="1" si="346"/>
        <v>0</v>
      </c>
      <c r="AM384" s="389">
        <f t="shared" ca="1" si="341"/>
        <v>0</v>
      </c>
      <c r="AO384" s="370">
        <f t="shared" ref="AO384:BS384" ca="1" si="405">$F$384*G384</f>
        <v>0</v>
      </c>
      <c r="AP384" s="370">
        <f t="shared" ca="1" si="405"/>
        <v>0</v>
      </c>
      <c r="AQ384" s="370">
        <f t="shared" ca="1" si="405"/>
        <v>0</v>
      </c>
      <c r="AR384" s="370">
        <f t="shared" ca="1" si="405"/>
        <v>0</v>
      </c>
      <c r="AS384" s="370">
        <f t="shared" ca="1" si="405"/>
        <v>0</v>
      </c>
      <c r="AT384" s="370">
        <f t="shared" ca="1" si="405"/>
        <v>0</v>
      </c>
      <c r="AU384" s="370">
        <f t="shared" ca="1" si="405"/>
        <v>0</v>
      </c>
      <c r="AV384" s="370">
        <f t="shared" ca="1" si="405"/>
        <v>0</v>
      </c>
      <c r="AW384" s="370">
        <f t="shared" ca="1" si="405"/>
        <v>0</v>
      </c>
      <c r="AX384" s="370">
        <f t="shared" ca="1" si="405"/>
        <v>0</v>
      </c>
      <c r="AY384" s="370">
        <f t="shared" ca="1" si="405"/>
        <v>0</v>
      </c>
      <c r="AZ384" s="370">
        <f t="shared" ca="1" si="405"/>
        <v>0</v>
      </c>
      <c r="BA384" s="370">
        <f t="shared" ca="1" si="405"/>
        <v>0</v>
      </c>
      <c r="BB384" s="370">
        <f t="shared" ca="1" si="405"/>
        <v>0</v>
      </c>
      <c r="BC384" s="370">
        <f t="shared" ca="1" si="405"/>
        <v>0</v>
      </c>
      <c r="BD384" s="370">
        <f t="shared" ca="1" si="405"/>
        <v>0</v>
      </c>
      <c r="BE384" s="370">
        <f t="shared" ca="1" si="405"/>
        <v>0</v>
      </c>
      <c r="BF384" s="370">
        <f t="shared" ca="1" si="405"/>
        <v>0</v>
      </c>
      <c r="BG384" s="370">
        <f t="shared" ca="1" si="405"/>
        <v>0</v>
      </c>
      <c r="BH384" s="370">
        <f t="shared" ca="1" si="405"/>
        <v>0</v>
      </c>
      <c r="BI384" s="370">
        <f t="shared" ca="1" si="405"/>
        <v>0</v>
      </c>
      <c r="BJ384" s="370">
        <f t="shared" ca="1" si="405"/>
        <v>0</v>
      </c>
      <c r="BK384" s="370">
        <f t="shared" ca="1" si="405"/>
        <v>0</v>
      </c>
      <c r="BL384" s="370">
        <f t="shared" ca="1" si="405"/>
        <v>0</v>
      </c>
      <c r="BM384" s="370">
        <f t="shared" ca="1" si="405"/>
        <v>0</v>
      </c>
      <c r="BN384" s="370">
        <f t="shared" ca="1" si="405"/>
        <v>0</v>
      </c>
      <c r="BO384" s="370">
        <f t="shared" ca="1" si="405"/>
        <v>0</v>
      </c>
      <c r="BP384" s="370">
        <f t="shared" ca="1" si="405"/>
        <v>0</v>
      </c>
      <c r="BQ384" s="370">
        <f t="shared" ca="1" si="405"/>
        <v>0</v>
      </c>
      <c r="BR384" s="370">
        <f t="shared" ca="1" si="405"/>
        <v>0</v>
      </c>
      <c r="BS384" s="370">
        <f t="shared" ca="1" si="405"/>
        <v>0</v>
      </c>
      <c r="BT384" s="369">
        <f t="shared" ca="1" si="343"/>
        <v>0</v>
      </c>
    </row>
    <row r="385" spans="1:72">
      <c r="A385" s="70" t="s">
        <v>1323</v>
      </c>
      <c r="B385" s="660"/>
      <c r="C385" s="367" t="s">
        <v>624</v>
      </c>
      <c r="D385" s="367" t="s">
        <v>814</v>
      </c>
      <c r="E385" s="417" t="s">
        <v>813</v>
      </c>
      <c r="F385" s="401"/>
      <c r="G385" s="388">
        <f ca="1">VLOOKUP($C$385,[68]납품수량!$A$2:$AH$156,G$1+1,0)</f>
        <v>0</v>
      </c>
      <c r="H385" s="388">
        <f ca="1">VLOOKUP($C$385,[68]납품수량!$A$2:$AH$156,H$1+1,0)</f>
        <v>0</v>
      </c>
      <c r="I385" s="388">
        <f ca="1">VLOOKUP($C$385,[68]납품수량!$A$2:$AH$156,I$1+1,0)</f>
        <v>0</v>
      </c>
      <c r="J385" s="388">
        <f ca="1">VLOOKUP($C$385,[68]납품수량!$A$2:$AH$156,J$1+1,0)</f>
        <v>0</v>
      </c>
      <c r="K385" s="388">
        <f ca="1">VLOOKUP($C$385,[68]납품수량!$A$2:$AH$156,K$1+1,0)</f>
        <v>0</v>
      </c>
      <c r="L385" s="388">
        <f ca="1">VLOOKUP($C$385,[68]납품수량!$A$2:$AH$156,L$1+1,0)</f>
        <v>0</v>
      </c>
      <c r="M385" s="388">
        <f ca="1">VLOOKUP($C$385,[68]납품수량!$A$2:$AH$156,M$1+1,0)</f>
        <v>0</v>
      </c>
      <c r="N385" s="388">
        <f ca="1">VLOOKUP($C$385,[68]납품수량!$A$2:$AH$156,N$1+1,0)</f>
        <v>0</v>
      </c>
      <c r="O385" s="388">
        <f ca="1">VLOOKUP($C$385,[68]납품수량!$A$2:$AH$156,O$1+1,0)</f>
        <v>0</v>
      </c>
      <c r="P385" s="388">
        <f ca="1">VLOOKUP($C$385,[68]납품수량!$A$2:$AH$156,P$1+1,0)</f>
        <v>0</v>
      </c>
      <c r="Q385" s="388">
        <f ca="1">VLOOKUP($C$385,[68]납품수량!$A$2:$AH$156,Q$1+1,0)</f>
        <v>0</v>
      </c>
      <c r="R385" s="388">
        <f ca="1">VLOOKUP($C$385,[68]납품수량!$A$2:$AH$156,R$1+1,0)</f>
        <v>0</v>
      </c>
      <c r="S385" s="388">
        <f ca="1">VLOOKUP($C$385,[68]납품수량!$A$2:$AH$156,S$1+1,0)</f>
        <v>0</v>
      </c>
      <c r="T385" s="388">
        <f ca="1">VLOOKUP($C$385,[68]납품수량!$A$2:$AH$156,T$1+1,0)</f>
        <v>0</v>
      </c>
      <c r="U385" s="388">
        <f ca="1">VLOOKUP($C$385,[68]납품수량!$A$2:$AH$156,U$1+1,0)</f>
        <v>0</v>
      </c>
      <c r="V385" s="388">
        <f ca="1">VLOOKUP($C$385,[68]납품수량!$A$2:$AH$156,V$1+1,0)</f>
        <v>0</v>
      </c>
      <c r="W385" s="388">
        <f ca="1">VLOOKUP($C$385,[68]납품수량!$A$2:$AH$156,W$1+1,0)</f>
        <v>0</v>
      </c>
      <c r="X385" s="388">
        <f ca="1">VLOOKUP($C$385,[68]납품수량!$A$2:$AH$156,X$1+1,0)</f>
        <v>0</v>
      </c>
      <c r="Y385" s="388">
        <f ca="1">VLOOKUP($C$385,[68]납품수량!$A$2:$AH$156,Y$1+1,0)</f>
        <v>0</v>
      </c>
      <c r="Z385" s="388">
        <f ca="1">VLOOKUP($C$385,[68]납품수량!$A$2:$AH$156,Z$1+1,0)</f>
        <v>0</v>
      </c>
      <c r="AA385" s="388">
        <f ca="1">VLOOKUP($C$385,[68]납품수량!$A$2:$AH$156,AA$1+1,0)</f>
        <v>0</v>
      </c>
      <c r="AB385" s="388">
        <f ca="1">VLOOKUP($C$385,[68]납품수량!$A$2:$AH$156,AB$1+1,0)</f>
        <v>0</v>
      </c>
      <c r="AC385" s="388">
        <f ca="1">VLOOKUP($C$385,[68]납품수량!$A$2:$AH$156,AC$1+1,0)</f>
        <v>0</v>
      </c>
      <c r="AD385" s="388">
        <f ca="1">VLOOKUP($C$385,[68]납품수량!$A$2:$AH$156,AD$1+1,0)</f>
        <v>0</v>
      </c>
      <c r="AE385" s="388">
        <f ca="1">VLOOKUP($C$385,[68]납품수량!$A$2:$AH$156,AE$1+1,0)</f>
        <v>0</v>
      </c>
      <c r="AF385" s="388">
        <f ca="1">VLOOKUP($C$385,[68]납품수량!$A$2:$AH$156,AF$1+1,0)</f>
        <v>0</v>
      </c>
      <c r="AG385" s="388">
        <f ca="1">VLOOKUP($C$385,[68]납품수량!$A$2:$AH$156,AG$1+1,0)</f>
        <v>0</v>
      </c>
      <c r="AH385" s="388">
        <f ca="1">VLOOKUP($C$385,[68]납품수량!$A$2:$AH$156,AH$1+1,0)</f>
        <v>0</v>
      </c>
      <c r="AI385" s="388">
        <f ca="1">VLOOKUP($C$385,[68]납품수량!$A$2:$AH$156,AI$1+1,0)</f>
        <v>0</v>
      </c>
      <c r="AJ385" s="388">
        <f ca="1">VLOOKUP($C$385,[68]납품수량!$A$2:$AH$156,AJ$1+1,0)</f>
        <v>0</v>
      </c>
      <c r="AK385" s="388">
        <f ca="1">VLOOKUP($C$385,[68]납품수량!$A$2:$AH$156,AK$1+1,0)</f>
        <v>0</v>
      </c>
      <c r="AL385" s="388">
        <f t="shared" ca="1" si="346"/>
        <v>0</v>
      </c>
      <c r="AM385" s="389">
        <f t="shared" ca="1" si="341"/>
        <v>0</v>
      </c>
      <c r="AO385" s="370">
        <f t="shared" ref="AO385:BS385" ca="1" si="406">$F$385*G385</f>
        <v>0</v>
      </c>
      <c r="AP385" s="370">
        <f t="shared" ca="1" si="406"/>
        <v>0</v>
      </c>
      <c r="AQ385" s="370">
        <f t="shared" ca="1" si="406"/>
        <v>0</v>
      </c>
      <c r="AR385" s="370">
        <f t="shared" ca="1" si="406"/>
        <v>0</v>
      </c>
      <c r="AS385" s="370">
        <f t="shared" ca="1" si="406"/>
        <v>0</v>
      </c>
      <c r="AT385" s="370">
        <f t="shared" ca="1" si="406"/>
        <v>0</v>
      </c>
      <c r="AU385" s="370">
        <f t="shared" ca="1" si="406"/>
        <v>0</v>
      </c>
      <c r="AV385" s="370">
        <f t="shared" ca="1" si="406"/>
        <v>0</v>
      </c>
      <c r="AW385" s="370">
        <f t="shared" ca="1" si="406"/>
        <v>0</v>
      </c>
      <c r="AX385" s="370">
        <f t="shared" ca="1" si="406"/>
        <v>0</v>
      </c>
      <c r="AY385" s="370">
        <f t="shared" ca="1" si="406"/>
        <v>0</v>
      </c>
      <c r="AZ385" s="370">
        <f t="shared" ca="1" si="406"/>
        <v>0</v>
      </c>
      <c r="BA385" s="370">
        <f t="shared" ca="1" si="406"/>
        <v>0</v>
      </c>
      <c r="BB385" s="370">
        <f t="shared" ca="1" si="406"/>
        <v>0</v>
      </c>
      <c r="BC385" s="370">
        <f t="shared" ca="1" si="406"/>
        <v>0</v>
      </c>
      <c r="BD385" s="370">
        <f t="shared" ca="1" si="406"/>
        <v>0</v>
      </c>
      <c r="BE385" s="370">
        <f t="shared" ca="1" si="406"/>
        <v>0</v>
      </c>
      <c r="BF385" s="370">
        <f t="shared" ca="1" si="406"/>
        <v>0</v>
      </c>
      <c r="BG385" s="370">
        <f t="shared" ca="1" si="406"/>
        <v>0</v>
      </c>
      <c r="BH385" s="370">
        <f t="shared" ca="1" si="406"/>
        <v>0</v>
      </c>
      <c r="BI385" s="370">
        <f t="shared" ca="1" si="406"/>
        <v>0</v>
      </c>
      <c r="BJ385" s="370">
        <f t="shared" ca="1" si="406"/>
        <v>0</v>
      </c>
      <c r="BK385" s="370">
        <f t="shared" ca="1" si="406"/>
        <v>0</v>
      </c>
      <c r="BL385" s="370">
        <f t="shared" ca="1" si="406"/>
        <v>0</v>
      </c>
      <c r="BM385" s="370">
        <f t="shared" ca="1" si="406"/>
        <v>0</v>
      </c>
      <c r="BN385" s="370">
        <f t="shared" ca="1" si="406"/>
        <v>0</v>
      </c>
      <c r="BO385" s="370">
        <f t="shared" ca="1" si="406"/>
        <v>0</v>
      </c>
      <c r="BP385" s="370">
        <f t="shared" ca="1" si="406"/>
        <v>0</v>
      </c>
      <c r="BQ385" s="370">
        <f t="shared" ca="1" si="406"/>
        <v>0</v>
      </c>
      <c r="BR385" s="370">
        <f t="shared" ca="1" si="406"/>
        <v>0</v>
      </c>
      <c r="BS385" s="370">
        <f t="shared" ca="1" si="406"/>
        <v>0</v>
      </c>
      <c r="BT385" s="369">
        <f t="shared" ca="1" si="343"/>
        <v>0</v>
      </c>
    </row>
    <row r="386" spans="1:72">
      <c r="A386" s="70" t="s">
        <v>1383</v>
      </c>
      <c r="B386" s="537" t="s">
        <v>1381</v>
      </c>
      <c r="C386" s="367" t="s">
        <v>1385</v>
      </c>
      <c r="D386" s="400" t="s">
        <v>1384</v>
      </c>
      <c r="E386" s="383" t="s">
        <v>686</v>
      </c>
      <c r="F386" s="77">
        <v>12035</v>
      </c>
      <c r="G386" s="419">
        <f>VLOOKUP($C$386,[69]납품내역서!$B$3:$AI$10,G$1+1,0)</f>
        <v>1500</v>
      </c>
      <c r="H386" s="419">
        <f>VLOOKUP($C$386,[69]납품내역서!$B$3:$AI$10,H$1+1,0)</f>
        <v>1500</v>
      </c>
      <c r="I386" s="419">
        <f>VLOOKUP($C$386,[69]납품내역서!$B$3:$AI$10,I$1+1,0)</f>
        <v>0</v>
      </c>
      <c r="J386" s="419">
        <f>VLOOKUP($C$386,[69]납품내역서!$B$3:$AI$10,J$1+1,0)</f>
        <v>1500</v>
      </c>
      <c r="K386" s="419">
        <f>VLOOKUP($C$386,[69]납품내역서!$B$3:$AI$10,K$1+1,0)</f>
        <v>1500</v>
      </c>
      <c r="L386" s="419">
        <f>VLOOKUP($C$386,[69]납품내역서!$B$3:$AI$10,L$1+1,0)</f>
        <v>0</v>
      </c>
      <c r="M386" s="419">
        <f>VLOOKUP($C$386,[69]납품내역서!$B$3:$AI$10,M$1+1,0)</f>
        <v>0</v>
      </c>
      <c r="N386" s="419">
        <f>VLOOKUP($C$386,[69]납품내역서!$B$3:$AI$10,N$1+1,0)</f>
        <v>1500</v>
      </c>
      <c r="O386" s="419">
        <f>VLOOKUP($C$386,[69]납품내역서!$B$3:$AI$10,O$1+1,0)</f>
        <v>0</v>
      </c>
      <c r="P386" s="419">
        <f>VLOOKUP($C$386,[69]납품내역서!$B$3:$AI$10,P$1+1,0)</f>
        <v>1141</v>
      </c>
      <c r="Q386" s="419">
        <f>VLOOKUP($C$386,[69]납품내역서!$B$3:$AI$10,Q$1+1,0)</f>
        <v>738</v>
      </c>
      <c r="R386" s="419">
        <f>VLOOKUP($C$386,[69]납품내역서!$B$3:$AI$10,R$1+1,0)</f>
        <v>1474</v>
      </c>
      <c r="S386" s="419">
        <f>VLOOKUP($C$386,[69]납품내역서!$B$3:$AI$10,S$1+1,0)</f>
        <v>0</v>
      </c>
      <c r="T386" s="419">
        <f>VLOOKUP($C$386,[69]납품내역서!$B$3:$AI$10,T$1+1,0)</f>
        <v>0</v>
      </c>
      <c r="U386" s="419">
        <f>VLOOKUP($C$386,[69]납품내역서!$B$3:$AI$10,U$1+1,0)</f>
        <v>1500</v>
      </c>
      <c r="V386" s="419">
        <f>VLOOKUP($C$386,[69]납품내역서!$B$3:$AI$10,V$1+1,0)</f>
        <v>0</v>
      </c>
      <c r="W386" s="419">
        <f>VLOOKUP($C$386,[69]납품내역서!$B$3:$AI$10,W$1+1,0)</f>
        <v>1200</v>
      </c>
      <c r="X386" s="419">
        <f>VLOOKUP($C$386,[69]납품내역서!$B$3:$AI$10,X$1+1,0)</f>
        <v>1500</v>
      </c>
      <c r="Y386" s="419">
        <f>VLOOKUP($C$386,[69]납품내역서!$B$3:$AI$10,Y$1+1,0)</f>
        <v>0</v>
      </c>
      <c r="Z386" s="419">
        <f>VLOOKUP($C$386,[69]납품내역서!$B$3:$AI$10,Z$1+1,0)</f>
        <v>0</v>
      </c>
      <c r="AA386" s="419">
        <f>VLOOKUP($C$386,[69]납품내역서!$B$3:$AI$10,AA$1+1,0)</f>
        <v>0</v>
      </c>
      <c r="AB386" s="419">
        <f>VLOOKUP($C$386,[69]납품내역서!$B$3:$AI$10,AB$1+1,0)</f>
        <v>0</v>
      </c>
      <c r="AC386" s="419">
        <f>VLOOKUP($C$386,[69]납품내역서!$B$3:$AI$10,AC$1+1,0)</f>
        <v>0</v>
      </c>
      <c r="AD386" s="419">
        <f>VLOOKUP($C$386,[69]납품내역서!$B$3:$AI$10,AD$1+1,0)</f>
        <v>0</v>
      </c>
      <c r="AE386" s="419">
        <f>VLOOKUP($C$386,[69]납품내역서!$B$3:$AI$10,AE$1+1,0)</f>
        <v>0</v>
      </c>
      <c r="AF386" s="419">
        <f>VLOOKUP($C$386,[69]납품내역서!$B$3:$AI$10,AF$1+1,0)</f>
        <v>0</v>
      </c>
      <c r="AG386" s="419">
        <f>VLOOKUP($C$386,[69]납품내역서!$B$3:$AI$10,AG$1+1,0)</f>
        <v>0</v>
      </c>
      <c r="AH386" s="419">
        <f>VLOOKUP($C$386,[69]납품내역서!$B$3:$AI$10,AH$1+1,0)</f>
        <v>0</v>
      </c>
      <c r="AI386" s="419">
        <f>VLOOKUP($C$386,[69]납품내역서!$B$3:$AI$10,AI$1+1,0)</f>
        <v>0</v>
      </c>
      <c r="AJ386" s="419">
        <f>VLOOKUP($C$386,[69]납품내역서!$B$3:$AI$10,AJ$1+1,0)</f>
        <v>0</v>
      </c>
      <c r="AK386" s="419">
        <f>VLOOKUP($C$386,[69]납품내역서!$B$3:$AI$10,AK$1+1,0)</f>
        <v>0</v>
      </c>
      <c r="AL386" s="384">
        <f t="shared" si="346"/>
        <v>15053</v>
      </c>
      <c r="AM386" s="385">
        <f t="shared" si="341"/>
        <v>181162855</v>
      </c>
      <c r="AO386" s="370">
        <f t="shared" ref="AO386:BS386" si="407">$F$386*G386</f>
        <v>18052500</v>
      </c>
      <c r="AP386" s="370">
        <f t="shared" si="407"/>
        <v>18052500</v>
      </c>
      <c r="AQ386" s="370">
        <f t="shared" si="407"/>
        <v>0</v>
      </c>
      <c r="AR386" s="370">
        <f t="shared" si="407"/>
        <v>18052500</v>
      </c>
      <c r="AS386" s="370">
        <f t="shared" si="407"/>
        <v>18052500</v>
      </c>
      <c r="AT386" s="370">
        <f t="shared" si="407"/>
        <v>0</v>
      </c>
      <c r="AU386" s="370">
        <f t="shared" si="407"/>
        <v>0</v>
      </c>
      <c r="AV386" s="370">
        <f t="shared" si="407"/>
        <v>18052500</v>
      </c>
      <c r="AW386" s="370">
        <f t="shared" si="407"/>
        <v>0</v>
      </c>
      <c r="AX386" s="370">
        <f t="shared" si="407"/>
        <v>13731935</v>
      </c>
      <c r="AY386" s="370">
        <f t="shared" si="407"/>
        <v>8881830</v>
      </c>
      <c r="AZ386" s="370">
        <f t="shared" si="407"/>
        <v>17739590</v>
      </c>
      <c r="BA386" s="370">
        <f t="shared" si="407"/>
        <v>0</v>
      </c>
      <c r="BB386" s="370">
        <f t="shared" si="407"/>
        <v>0</v>
      </c>
      <c r="BC386" s="370">
        <f t="shared" si="407"/>
        <v>18052500</v>
      </c>
      <c r="BD386" s="370">
        <f t="shared" si="407"/>
        <v>0</v>
      </c>
      <c r="BE386" s="370">
        <f t="shared" si="407"/>
        <v>14442000</v>
      </c>
      <c r="BF386" s="370">
        <f t="shared" si="407"/>
        <v>18052500</v>
      </c>
      <c r="BG386" s="370">
        <f t="shared" si="407"/>
        <v>0</v>
      </c>
      <c r="BH386" s="370">
        <f t="shared" si="407"/>
        <v>0</v>
      </c>
      <c r="BI386" s="370">
        <f t="shared" si="407"/>
        <v>0</v>
      </c>
      <c r="BJ386" s="370">
        <f t="shared" si="407"/>
        <v>0</v>
      </c>
      <c r="BK386" s="370">
        <f t="shared" si="407"/>
        <v>0</v>
      </c>
      <c r="BL386" s="370">
        <f t="shared" si="407"/>
        <v>0</v>
      </c>
      <c r="BM386" s="370">
        <f t="shared" si="407"/>
        <v>0</v>
      </c>
      <c r="BN386" s="370">
        <f t="shared" si="407"/>
        <v>0</v>
      </c>
      <c r="BO386" s="370">
        <f t="shared" si="407"/>
        <v>0</v>
      </c>
      <c r="BP386" s="370">
        <f t="shared" si="407"/>
        <v>0</v>
      </c>
      <c r="BQ386" s="370">
        <f t="shared" si="407"/>
        <v>0</v>
      </c>
      <c r="BR386" s="370">
        <f t="shared" si="407"/>
        <v>0</v>
      </c>
      <c r="BS386" s="370">
        <f t="shared" si="407"/>
        <v>0</v>
      </c>
      <c r="BT386" s="369">
        <f t="shared" si="343"/>
        <v>181162855</v>
      </c>
    </row>
  </sheetData>
  <autoFilter ref="A2:AM386" xr:uid="{7CFFE552-E3C6-482D-BE6B-A2F5474D9D3F}"/>
  <mergeCells count="6">
    <mergeCell ref="B232:B385"/>
    <mergeCell ref="B1:E1"/>
    <mergeCell ref="B3:B61"/>
    <mergeCell ref="B62:B115"/>
    <mergeCell ref="B116:B192"/>
    <mergeCell ref="B193:B231"/>
  </mergeCells>
  <phoneticPr fontId="2" type="noConversion"/>
  <conditionalFormatting sqref="C259:E266">
    <cfRule type="cellIs" dxfId="28" priority="3" operator="lessThan">
      <formula>-1</formula>
    </cfRule>
  </conditionalFormatting>
  <conditionalFormatting sqref="G2:AM2">
    <cfRule type="expression" dxfId="27" priority="4">
      <formula>WEEKDAY(DATE(LEFT($B$1, 4), MID($B$1, 6, 2), G2), 2) = 7</formula>
    </cfRule>
    <cfRule type="expression" dxfId="26" priority="5">
      <formula>WEEKDAY(DATE(LEFT($B$1, 4), MID($B$1, 6, 2), G2), 2) = 6</formula>
    </cfRule>
  </conditionalFormatting>
  <conditionalFormatting sqref="AO2:BT2">
    <cfRule type="expression" dxfId="25" priority="1">
      <formula>WEEKDAY(DATE(LEFT($B$1, 4), MID($B$1, 6, 2), AO2), 2) = 7</formula>
    </cfRule>
    <cfRule type="expression" dxfId="24" priority="2">
      <formula>WEEKDAY(DATE(LEFT($B$1, 4), MID($B$1, 6, 2), AO2), 2) = 6</formula>
    </cfRule>
  </conditionalFormatting>
  <pageMargins left="0.7" right="0.7" top="0.75" bottom="0.75" header="0.3" footer="0.3"/>
  <pageSetup paperSize="9" scale="15" orientation="portrait" r:id="rId1"/>
  <colBreaks count="1" manualBreakCount="1">
    <brk id="39" max="259" man="1"/>
  </colBreaks>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243D239-78D7-48A4-A609-899ED3B907E3}">
  <sheetPr>
    <tabColor rgb="FF00FFFF"/>
    <pageSetUpPr fitToPage="1"/>
  </sheetPr>
  <dimension ref="A1:EA96"/>
  <sheetViews>
    <sheetView zoomScale="70" zoomScaleNormal="70" workbookViewId="0">
      <pane xSplit="2" ySplit="7" topLeftCell="C33" activePane="bottomRight" state="frozen"/>
      <selection pane="topRight" activeCell="E1" sqref="E1"/>
      <selection pane="bottomLeft" activeCell="A5" sqref="A5"/>
      <selection pane="bottomRight" activeCell="F12" sqref="F12"/>
    </sheetView>
  </sheetViews>
  <sheetFormatPr defaultRowHeight="13.5"/>
  <cols>
    <col min="1" max="1" width="8.625" style="253" customWidth="1"/>
    <col min="2" max="2" width="9" style="253"/>
    <col min="3" max="3" width="15.375" style="258" bestFit="1" customWidth="1"/>
    <col min="4" max="5" width="16.125" style="253" bestFit="1" customWidth="1"/>
    <col min="6" max="7" width="14.375" style="253" bestFit="1" customWidth="1"/>
    <col min="8" max="10" width="14.25" style="255" customWidth="1"/>
    <col min="11" max="131" width="14.25" style="253" customWidth="1"/>
    <col min="132" max="16384" width="9" style="253"/>
  </cols>
  <sheetData>
    <row r="1" spans="1:131" ht="32.25">
      <c r="A1" s="281" t="s">
        <v>759</v>
      </c>
      <c r="B1" s="250"/>
      <c r="C1" s="251"/>
      <c r="D1" s="250"/>
      <c r="E1" s="250"/>
      <c r="F1" s="250"/>
      <c r="G1" s="250"/>
      <c r="H1" s="252"/>
      <c r="I1" s="252"/>
      <c r="J1" s="260"/>
      <c r="K1" s="250"/>
    </row>
    <row r="2" spans="1:131" ht="6" customHeight="1">
      <c r="A2" s="254"/>
      <c r="B2" s="250"/>
      <c r="C2" s="251"/>
      <c r="D2" s="250"/>
      <c r="E2" s="250"/>
      <c r="F2" s="250"/>
      <c r="G2" s="250"/>
      <c r="H2" s="252"/>
      <c r="I2" s="252"/>
      <c r="J2" s="252"/>
      <c r="K2" s="250"/>
    </row>
    <row r="3" spans="1:131" ht="3.75" customHeight="1">
      <c r="A3" s="282"/>
      <c r="B3" s="283"/>
      <c r="C3" s="284"/>
      <c r="D3" s="283"/>
      <c r="E3" s="283"/>
      <c r="F3" s="283"/>
      <c r="G3" s="283"/>
      <c r="H3" s="285"/>
      <c r="I3" s="285"/>
      <c r="J3" s="285"/>
      <c r="K3" s="283"/>
      <c r="L3" s="286"/>
      <c r="M3" s="286"/>
      <c r="N3" s="286"/>
      <c r="O3" s="286"/>
      <c r="P3" s="286"/>
      <c r="Q3" s="286"/>
      <c r="R3" s="286"/>
      <c r="S3" s="286"/>
      <c r="T3" s="286"/>
      <c r="U3" s="286"/>
      <c r="V3" s="286"/>
      <c r="W3" s="286"/>
      <c r="X3" s="286"/>
      <c r="Y3" s="286"/>
      <c r="Z3" s="286"/>
      <c r="AA3" s="286"/>
      <c r="AB3" s="286"/>
      <c r="AC3" s="286"/>
      <c r="AD3" s="286"/>
      <c r="AE3" s="286"/>
      <c r="AF3" s="286"/>
      <c r="AG3" s="286"/>
      <c r="AH3" s="286"/>
      <c r="AI3" s="286"/>
      <c r="AJ3" s="286"/>
      <c r="AK3" s="286"/>
      <c r="AL3" s="286"/>
      <c r="AM3" s="286"/>
      <c r="AN3" s="286"/>
      <c r="AO3" s="286"/>
      <c r="AP3" s="286"/>
      <c r="AQ3" s="286"/>
      <c r="AR3" s="286"/>
      <c r="AS3" s="286"/>
      <c r="AT3" s="286"/>
      <c r="AU3" s="286"/>
      <c r="AV3" s="286"/>
      <c r="AW3" s="286"/>
      <c r="AX3" s="286"/>
      <c r="AY3" s="286"/>
      <c r="AZ3" s="286"/>
      <c r="BA3" s="286"/>
      <c r="BB3" s="286"/>
      <c r="BC3" s="286"/>
      <c r="BD3" s="286"/>
      <c r="BE3" s="286"/>
      <c r="BF3" s="286"/>
      <c r="BG3" s="286"/>
      <c r="BH3" s="286"/>
      <c r="BI3" s="286"/>
      <c r="BJ3" s="286"/>
      <c r="BK3" s="286"/>
      <c r="BL3" s="286"/>
      <c r="BM3" s="286"/>
      <c r="BN3" s="286"/>
      <c r="BO3" s="286"/>
      <c r="BP3" s="286"/>
      <c r="BQ3" s="286"/>
      <c r="BR3" s="286"/>
      <c r="BS3" s="286"/>
      <c r="BT3" s="286"/>
      <c r="BU3" s="286"/>
      <c r="BV3" s="286"/>
      <c r="BW3" s="286"/>
      <c r="BX3" s="286"/>
      <c r="BY3" s="286"/>
      <c r="BZ3" s="286"/>
      <c r="CA3" s="286"/>
      <c r="CB3" s="286"/>
      <c r="CC3" s="286"/>
      <c r="CD3" s="286"/>
      <c r="CE3" s="286"/>
      <c r="CF3" s="286"/>
      <c r="CG3" s="286"/>
      <c r="CH3" s="286"/>
      <c r="CI3" s="286"/>
      <c r="CJ3" s="286"/>
      <c r="CK3" s="286"/>
      <c r="CL3" s="286"/>
      <c r="CM3" s="286"/>
      <c r="CN3" s="286"/>
      <c r="CO3" s="286"/>
      <c r="CP3" s="286"/>
      <c r="CQ3" s="286"/>
      <c r="CR3" s="286"/>
      <c r="CS3" s="286"/>
      <c r="CT3" s="286"/>
      <c r="CU3" s="286"/>
      <c r="CV3" s="286"/>
      <c r="CW3" s="286"/>
      <c r="CX3" s="286"/>
      <c r="CY3" s="286"/>
      <c r="CZ3" s="286"/>
      <c r="DA3" s="286"/>
      <c r="DB3" s="286"/>
      <c r="DC3" s="286"/>
      <c r="DD3" s="286"/>
      <c r="DE3" s="286"/>
      <c r="DF3" s="286"/>
      <c r="DG3" s="286"/>
      <c r="DH3" s="286"/>
      <c r="DI3" s="286"/>
      <c r="DJ3" s="286"/>
      <c r="DK3" s="286"/>
      <c r="DL3" s="286"/>
      <c r="DM3" s="286"/>
      <c r="DN3" s="286"/>
      <c r="DO3" s="286"/>
      <c r="DP3" s="286"/>
      <c r="DQ3" s="286"/>
      <c r="DR3" s="286"/>
      <c r="DS3" s="286"/>
      <c r="DT3" s="286"/>
      <c r="DU3" s="286"/>
      <c r="DV3" s="286"/>
      <c r="DW3" s="286"/>
      <c r="DX3" s="286"/>
      <c r="DY3" s="286"/>
      <c r="DZ3" s="286"/>
      <c r="EA3" s="286"/>
    </row>
    <row r="4" spans="1:131" s="264" customFormat="1" ht="6" customHeight="1">
      <c r="A4" s="261">
        <v>2025</v>
      </c>
      <c r="B4" s="261">
        <v>7</v>
      </c>
      <c r="C4" s="262"/>
      <c r="D4" s="263"/>
      <c r="E4" s="263"/>
      <c r="F4" s="263"/>
      <c r="G4" s="263"/>
      <c r="H4" s="550">
        <f>DATE($A$4,$B$4,1)</f>
        <v>45839</v>
      </c>
      <c r="I4" s="550"/>
      <c r="J4" s="550"/>
      <c r="K4" s="550"/>
      <c r="L4" s="550">
        <f>H4+1</f>
        <v>45840</v>
      </c>
      <c r="M4" s="550"/>
      <c r="N4" s="550"/>
      <c r="O4" s="550"/>
      <c r="P4" s="550">
        <f>L4+1</f>
        <v>45841</v>
      </c>
      <c r="Q4" s="550"/>
      <c r="R4" s="550"/>
      <c r="S4" s="550"/>
      <c r="T4" s="550">
        <f t="shared" ref="T4" si="0">P4+1</f>
        <v>45842</v>
      </c>
      <c r="U4" s="550"/>
      <c r="V4" s="550"/>
      <c r="W4" s="550"/>
      <c r="X4" s="550">
        <f t="shared" ref="X4" si="1">T4+1</f>
        <v>45843</v>
      </c>
      <c r="Y4" s="550"/>
      <c r="Z4" s="550"/>
      <c r="AA4" s="550"/>
      <c r="AB4" s="550">
        <f t="shared" ref="AB4" si="2">X4+1</f>
        <v>45844</v>
      </c>
      <c r="AC4" s="550"/>
      <c r="AD4" s="550"/>
      <c r="AE4" s="550"/>
      <c r="AF4" s="550">
        <f t="shared" ref="AF4" si="3">AB4+1</f>
        <v>45845</v>
      </c>
      <c r="AG4" s="550"/>
      <c r="AH4" s="550"/>
      <c r="AI4" s="550"/>
      <c r="AJ4" s="550">
        <f t="shared" ref="AJ4" si="4">AF4+1</f>
        <v>45846</v>
      </c>
      <c r="AK4" s="550"/>
      <c r="AL4" s="550"/>
      <c r="AM4" s="550"/>
      <c r="AN4" s="550">
        <f t="shared" ref="AN4" si="5">AJ4+1</f>
        <v>45847</v>
      </c>
      <c r="AO4" s="550"/>
      <c r="AP4" s="550"/>
      <c r="AQ4" s="550"/>
      <c r="AR4" s="550">
        <f t="shared" ref="AR4" si="6">AN4+1</f>
        <v>45848</v>
      </c>
      <c r="AS4" s="550"/>
      <c r="AT4" s="550"/>
      <c r="AU4" s="550"/>
      <c r="AV4" s="550">
        <f t="shared" ref="AV4" si="7">AR4+1</f>
        <v>45849</v>
      </c>
      <c r="AW4" s="550"/>
      <c r="AX4" s="550"/>
      <c r="AY4" s="550"/>
      <c r="AZ4" s="550">
        <f t="shared" ref="AZ4" si="8">AV4+1</f>
        <v>45850</v>
      </c>
      <c r="BA4" s="550"/>
      <c r="BB4" s="550"/>
      <c r="BC4" s="550"/>
      <c r="BD4" s="550">
        <f t="shared" ref="BD4" si="9">AZ4+1</f>
        <v>45851</v>
      </c>
      <c r="BE4" s="550"/>
      <c r="BF4" s="550"/>
      <c r="BG4" s="550"/>
      <c r="BH4" s="550">
        <f t="shared" ref="BH4" si="10">BD4+1</f>
        <v>45852</v>
      </c>
      <c r="BI4" s="550"/>
      <c r="BJ4" s="550"/>
      <c r="BK4" s="550"/>
      <c r="BL4" s="550">
        <f t="shared" ref="BL4" si="11">BH4+1</f>
        <v>45853</v>
      </c>
      <c r="BM4" s="550"/>
      <c r="BN4" s="550"/>
      <c r="BO4" s="550"/>
      <c r="BP4" s="550">
        <f t="shared" ref="BP4" si="12">BL4+1</f>
        <v>45854</v>
      </c>
      <c r="BQ4" s="550"/>
      <c r="BR4" s="550"/>
      <c r="BS4" s="550"/>
      <c r="BT4" s="550">
        <f t="shared" ref="BT4" si="13">BP4+1</f>
        <v>45855</v>
      </c>
      <c r="BU4" s="550"/>
      <c r="BV4" s="550"/>
      <c r="BW4" s="550"/>
      <c r="BX4" s="550">
        <f t="shared" ref="BX4" si="14">BT4+1</f>
        <v>45856</v>
      </c>
      <c r="BY4" s="550"/>
      <c r="BZ4" s="550"/>
      <c r="CA4" s="550"/>
      <c r="CB4" s="550">
        <f t="shared" ref="CB4" si="15">BX4+1</f>
        <v>45857</v>
      </c>
      <c r="CC4" s="550"/>
      <c r="CD4" s="550"/>
      <c r="CE4" s="550"/>
      <c r="CF4" s="550">
        <f t="shared" ref="CF4" si="16">CB4+1</f>
        <v>45858</v>
      </c>
      <c r="CG4" s="550"/>
      <c r="CH4" s="550"/>
      <c r="CI4" s="550"/>
      <c r="CJ4" s="550">
        <f t="shared" ref="CJ4" si="17">CF4+1</f>
        <v>45859</v>
      </c>
      <c r="CK4" s="550"/>
      <c r="CL4" s="550"/>
      <c r="CM4" s="550"/>
      <c r="CN4" s="550">
        <f t="shared" ref="CN4" si="18">CJ4+1</f>
        <v>45860</v>
      </c>
      <c r="CO4" s="550"/>
      <c r="CP4" s="550"/>
      <c r="CQ4" s="550"/>
      <c r="CR4" s="550">
        <f t="shared" ref="CR4" si="19">CN4+1</f>
        <v>45861</v>
      </c>
      <c r="CS4" s="550"/>
      <c r="CT4" s="550"/>
      <c r="CU4" s="550"/>
      <c r="CV4" s="550">
        <f t="shared" ref="CV4" si="20">CR4+1</f>
        <v>45862</v>
      </c>
      <c r="CW4" s="550"/>
      <c r="CX4" s="550"/>
      <c r="CY4" s="550"/>
      <c r="CZ4" s="550">
        <f t="shared" ref="CZ4" si="21">CV4+1</f>
        <v>45863</v>
      </c>
      <c r="DA4" s="550"/>
      <c r="DB4" s="550"/>
      <c r="DC4" s="550"/>
      <c r="DD4" s="550">
        <f t="shared" ref="DD4" si="22">CZ4+1</f>
        <v>45864</v>
      </c>
      <c r="DE4" s="550"/>
      <c r="DF4" s="550"/>
      <c r="DG4" s="550"/>
      <c r="DH4" s="550">
        <f t="shared" ref="DH4" si="23">DD4+1</f>
        <v>45865</v>
      </c>
      <c r="DI4" s="550"/>
      <c r="DJ4" s="550"/>
      <c r="DK4" s="550"/>
      <c r="DL4" s="550">
        <f t="shared" ref="DL4" si="24">DH4+1</f>
        <v>45866</v>
      </c>
      <c r="DM4" s="550"/>
      <c r="DN4" s="550"/>
      <c r="DO4" s="550"/>
      <c r="DP4" s="550">
        <f t="shared" ref="DP4" si="25">DL4+1</f>
        <v>45867</v>
      </c>
      <c r="DQ4" s="550"/>
      <c r="DR4" s="550"/>
      <c r="DS4" s="550"/>
      <c r="DT4" s="550">
        <f t="shared" ref="DT4" si="26">DP4+1</f>
        <v>45868</v>
      </c>
      <c r="DU4" s="550"/>
      <c r="DV4" s="550"/>
      <c r="DW4" s="550"/>
      <c r="DX4" s="550">
        <f t="shared" ref="DX4" si="27">DT4+1</f>
        <v>45869</v>
      </c>
      <c r="DY4" s="550"/>
      <c r="DZ4" s="550"/>
      <c r="EA4" s="550"/>
    </row>
    <row r="5" spans="1:131" ht="19.5" customHeight="1">
      <c r="A5" s="546" t="s">
        <v>743</v>
      </c>
      <c r="B5" s="552" t="s">
        <v>175</v>
      </c>
      <c r="C5" s="664" t="s">
        <v>765</v>
      </c>
      <c r="D5" s="556" t="s">
        <v>761</v>
      </c>
      <c r="E5" s="556" t="s">
        <v>762</v>
      </c>
      <c r="F5" s="556" t="s">
        <v>763</v>
      </c>
      <c r="G5" s="556" t="s">
        <v>764</v>
      </c>
      <c r="H5" s="542">
        <v>1</v>
      </c>
      <c r="I5" s="544"/>
      <c r="J5" s="544"/>
      <c r="K5" s="545"/>
      <c r="L5" s="542">
        <v>2</v>
      </c>
      <c r="M5" s="544"/>
      <c r="N5" s="544"/>
      <c r="O5" s="545"/>
      <c r="P5" s="542">
        <v>3</v>
      </c>
      <c r="Q5" s="544"/>
      <c r="R5" s="544"/>
      <c r="S5" s="545"/>
      <c r="T5" s="542">
        <v>4</v>
      </c>
      <c r="U5" s="544"/>
      <c r="V5" s="544"/>
      <c r="W5" s="545"/>
      <c r="X5" s="542">
        <v>5</v>
      </c>
      <c r="Y5" s="544"/>
      <c r="Z5" s="544"/>
      <c r="AA5" s="545"/>
      <c r="AB5" s="542">
        <v>6</v>
      </c>
      <c r="AC5" s="544"/>
      <c r="AD5" s="544"/>
      <c r="AE5" s="545"/>
      <c r="AF5" s="542">
        <v>7</v>
      </c>
      <c r="AG5" s="544"/>
      <c r="AH5" s="544"/>
      <c r="AI5" s="545"/>
      <c r="AJ5" s="542">
        <v>8</v>
      </c>
      <c r="AK5" s="544"/>
      <c r="AL5" s="544"/>
      <c r="AM5" s="545"/>
      <c r="AN5" s="542">
        <v>9</v>
      </c>
      <c r="AO5" s="544"/>
      <c r="AP5" s="544"/>
      <c r="AQ5" s="545"/>
      <c r="AR5" s="542">
        <v>10</v>
      </c>
      <c r="AS5" s="544"/>
      <c r="AT5" s="544"/>
      <c r="AU5" s="545"/>
      <c r="AV5" s="542">
        <v>11</v>
      </c>
      <c r="AW5" s="544"/>
      <c r="AX5" s="544"/>
      <c r="AY5" s="545"/>
      <c r="AZ5" s="542">
        <v>12</v>
      </c>
      <c r="BA5" s="544"/>
      <c r="BB5" s="544"/>
      <c r="BC5" s="545"/>
      <c r="BD5" s="542">
        <v>13</v>
      </c>
      <c r="BE5" s="544"/>
      <c r="BF5" s="544"/>
      <c r="BG5" s="545"/>
      <c r="BH5" s="542">
        <v>14</v>
      </c>
      <c r="BI5" s="544"/>
      <c r="BJ5" s="544"/>
      <c r="BK5" s="545"/>
      <c r="BL5" s="542">
        <v>15</v>
      </c>
      <c r="BM5" s="544"/>
      <c r="BN5" s="544"/>
      <c r="BO5" s="545"/>
      <c r="BP5" s="542">
        <v>16</v>
      </c>
      <c r="BQ5" s="544"/>
      <c r="BR5" s="544"/>
      <c r="BS5" s="545"/>
      <c r="BT5" s="542">
        <v>17</v>
      </c>
      <c r="BU5" s="544"/>
      <c r="BV5" s="544"/>
      <c r="BW5" s="545"/>
      <c r="BX5" s="542">
        <v>18</v>
      </c>
      <c r="BY5" s="544"/>
      <c r="BZ5" s="544"/>
      <c r="CA5" s="545"/>
      <c r="CB5" s="542">
        <v>19</v>
      </c>
      <c r="CC5" s="544"/>
      <c r="CD5" s="544"/>
      <c r="CE5" s="545"/>
      <c r="CF5" s="542">
        <v>20</v>
      </c>
      <c r="CG5" s="544"/>
      <c r="CH5" s="544"/>
      <c r="CI5" s="545"/>
      <c r="CJ5" s="542">
        <v>21</v>
      </c>
      <c r="CK5" s="544"/>
      <c r="CL5" s="544"/>
      <c r="CM5" s="545"/>
      <c r="CN5" s="542">
        <v>22</v>
      </c>
      <c r="CO5" s="544"/>
      <c r="CP5" s="544"/>
      <c r="CQ5" s="545"/>
      <c r="CR5" s="542">
        <v>23</v>
      </c>
      <c r="CS5" s="544"/>
      <c r="CT5" s="544"/>
      <c r="CU5" s="545"/>
      <c r="CV5" s="542">
        <v>24</v>
      </c>
      <c r="CW5" s="544"/>
      <c r="CX5" s="544"/>
      <c r="CY5" s="545"/>
      <c r="CZ5" s="542">
        <v>25</v>
      </c>
      <c r="DA5" s="544"/>
      <c r="DB5" s="544"/>
      <c r="DC5" s="545"/>
      <c r="DD5" s="542">
        <v>26</v>
      </c>
      <c r="DE5" s="544"/>
      <c r="DF5" s="544"/>
      <c r="DG5" s="545"/>
      <c r="DH5" s="542">
        <v>27</v>
      </c>
      <c r="DI5" s="544"/>
      <c r="DJ5" s="544"/>
      <c r="DK5" s="545"/>
      <c r="DL5" s="542">
        <v>28</v>
      </c>
      <c r="DM5" s="544"/>
      <c r="DN5" s="544"/>
      <c r="DO5" s="545"/>
      <c r="DP5" s="542">
        <v>29</v>
      </c>
      <c r="DQ5" s="544"/>
      <c r="DR5" s="544"/>
      <c r="DS5" s="545"/>
      <c r="DT5" s="542">
        <v>30</v>
      </c>
      <c r="DU5" s="544"/>
      <c r="DV5" s="544"/>
      <c r="DW5" s="545"/>
      <c r="DX5" s="542">
        <v>31</v>
      </c>
      <c r="DY5" s="544"/>
      <c r="DZ5" s="544"/>
      <c r="EA5" s="545"/>
    </row>
    <row r="6" spans="1:131" ht="19.5" customHeight="1">
      <c r="A6" s="547"/>
      <c r="B6" s="552"/>
      <c r="C6" s="665"/>
      <c r="D6" s="552"/>
      <c r="E6" s="552"/>
      <c r="F6" s="556"/>
      <c r="G6" s="556"/>
      <c r="H6" s="538" t="s">
        <v>742</v>
      </c>
      <c r="I6" s="559" t="s">
        <v>744</v>
      </c>
      <c r="J6" s="560"/>
      <c r="K6" s="546" t="s">
        <v>172</v>
      </c>
      <c r="L6" s="538" t="s">
        <v>742</v>
      </c>
      <c r="M6" s="559" t="s">
        <v>744</v>
      </c>
      <c r="N6" s="560"/>
      <c r="O6" s="546" t="s">
        <v>172</v>
      </c>
      <c r="P6" s="538" t="s">
        <v>742</v>
      </c>
      <c r="Q6" s="559" t="s">
        <v>744</v>
      </c>
      <c r="R6" s="560"/>
      <c r="S6" s="546" t="s">
        <v>172</v>
      </c>
      <c r="T6" s="538" t="s">
        <v>742</v>
      </c>
      <c r="U6" s="559" t="s">
        <v>744</v>
      </c>
      <c r="V6" s="560"/>
      <c r="W6" s="546" t="s">
        <v>172</v>
      </c>
      <c r="X6" s="538" t="s">
        <v>742</v>
      </c>
      <c r="Y6" s="559" t="s">
        <v>744</v>
      </c>
      <c r="Z6" s="560"/>
      <c r="AA6" s="546" t="s">
        <v>172</v>
      </c>
      <c r="AB6" s="538" t="s">
        <v>742</v>
      </c>
      <c r="AC6" s="559" t="s">
        <v>744</v>
      </c>
      <c r="AD6" s="560"/>
      <c r="AE6" s="546" t="s">
        <v>172</v>
      </c>
      <c r="AF6" s="538" t="s">
        <v>742</v>
      </c>
      <c r="AG6" s="559" t="s">
        <v>744</v>
      </c>
      <c r="AH6" s="560"/>
      <c r="AI6" s="546" t="s">
        <v>172</v>
      </c>
      <c r="AJ6" s="538" t="s">
        <v>742</v>
      </c>
      <c r="AK6" s="559" t="s">
        <v>744</v>
      </c>
      <c r="AL6" s="560"/>
      <c r="AM6" s="546" t="s">
        <v>172</v>
      </c>
      <c r="AN6" s="538" t="s">
        <v>742</v>
      </c>
      <c r="AO6" s="559" t="s">
        <v>744</v>
      </c>
      <c r="AP6" s="560"/>
      <c r="AQ6" s="546" t="s">
        <v>172</v>
      </c>
      <c r="AR6" s="538" t="s">
        <v>742</v>
      </c>
      <c r="AS6" s="559" t="s">
        <v>744</v>
      </c>
      <c r="AT6" s="560"/>
      <c r="AU6" s="546" t="s">
        <v>172</v>
      </c>
      <c r="AV6" s="538" t="s">
        <v>742</v>
      </c>
      <c r="AW6" s="559" t="s">
        <v>744</v>
      </c>
      <c r="AX6" s="560"/>
      <c r="AY6" s="546" t="s">
        <v>172</v>
      </c>
      <c r="AZ6" s="538" t="s">
        <v>742</v>
      </c>
      <c r="BA6" s="559" t="s">
        <v>744</v>
      </c>
      <c r="BB6" s="560"/>
      <c r="BC6" s="546" t="s">
        <v>172</v>
      </c>
      <c r="BD6" s="538" t="s">
        <v>742</v>
      </c>
      <c r="BE6" s="559" t="s">
        <v>744</v>
      </c>
      <c r="BF6" s="560"/>
      <c r="BG6" s="546" t="s">
        <v>172</v>
      </c>
      <c r="BH6" s="538" t="s">
        <v>742</v>
      </c>
      <c r="BI6" s="559" t="s">
        <v>744</v>
      </c>
      <c r="BJ6" s="560"/>
      <c r="BK6" s="546" t="s">
        <v>172</v>
      </c>
      <c r="BL6" s="538" t="s">
        <v>742</v>
      </c>
      <c r="BM6" s="559" t="s">
        <v>744</v>
      </c>
      <c r="BN6" s="560"/>
      <c r="BO6" s="546" t="s">
        <v>172</v>
      </c>
      <c r="BP6" s="538" t="s">
        <v>742</v>
      </c>
      <c r="BQ6" s="559" t="s">
        <v>744</v>
      </c>
      <c r="BR6" s="560"/>
      <c r="BS6" s="546" t="s">
        <v>172</v>
      </c>
      <c r="BT6" s="538" t="s">
        <v>742</v>
      </c>
      <c r="BU6" s="559" t="s">
        <v>744</v>
      </c>
      <c r="BV6" s="560"/>
      <c r="BW6" s="546" t="s">
        <v>172</v>
      </c>
      <c r="BX6" s="538" t="s">
        <v>742</v>
      </c>
      <c r="BY6" s="559" t="s">
        <v>744</v>
      </c>
      <c r="BZ6" s="560"/>
      <c r="CA6" s="546" t="s">
        <v>172</v>
      </c>
      <c r="CB6" s="538" t="s">
        <v>742</v>
      </c>
      <c r="CC6" s="559" t="s">
        <v>744</v>
      </c>
      <c r="CD6" s="560"/>
      <c r="CE6" s="546" t="s">
        <v>172</v>
      </c>
      <c r="CF6" s="538" t="s">
        <v>742</v>
      </c>
      <c r="CG6" s="559" t="s">
        <v>744</v>
      </c>
      <c r="CH6" s="560"/>
      <c r="CI6" s="546" t="s">
        <v>172</v>
      </c>
      <c r="CJ6" s="538" t="s">
        <v>742</v>
      </c>
      <c r="CK6" s="559" t="s">
        <v>744</v>
      </c>
      <c r="CL6" s="560"/>
      <c r="CM6" s="546" t="s">
        <v>172</v>
      </c>
      <c r="CN6" s="538" t="s">
        <v>742</v>
      </c>
      <c r="CO6" s="559" t="s">
        <v>744</v>
      </c>
      <c r="CP6" s="560"/>
      <c r="CQ6" s="546" t="s">
        <v>172</v>
      </c>
      <c r="CR6" s="538" t="s">
        <v>742</v>
      </c>
      <c r="CS6" s="559" t="s">
        <v>744</v>
      </c>
      <c r="CT6" s="560"/>
      <c r="CU6" s="546" t="s">
        <v>172</v>
      </c>
      <c r="CV6" s="538" t="s">
        <v>742</v>
      </c>
      <c r="CW6" s="559" t="s">
        <v>744</v>
      </c>
      <c r="CX6" s="560"/>
      <c r="CY6" s="546" t="s">
        <v>172</v>
      </c>
      <c r="CZ6" s="538" t="s">
        <v>742</v>
      </c>
      <c r="DA6" s="559" t="s">
        <v>744</v>
      </c>
      <c r="DB6" s="560"/>
      <c r="DC6" s="546" t="s">
        <v>172</v>
      </c>
      <c r="DD6" s="538" t="s">
        <v>742</v>
      </c>
      <c r="DE6" s="559" t="s">
        <v>744</v>
      </c>
      <c r="DF6" s="560"/>
      <c r="DG6" s="546" t="s">
        <v>172</v>
      </c>
      <c r="DH6" s="538" t="s">
        <v>742</v>
      </c>
      <c r="DI6" s="559" t="s">
        <v>744</v>
      </c>
      <c r="DJ6" s="560"/>
      <c r="DK6" s="546" t="s">
        <v>172</v>
      </c>
      <c r="DL6" s="538" t="s">
        <v>742</v>
      </c>
      <c r="DM6" s="559" t="s">
        <v>744</v>
      </c>
      <c r="DN6" s="560"/>
      <c r="DO6" s="546" t="s">
        <v>172</v>
      </c>
      <c r="DP6" s="538" t="s">
        <v>742</v>
      </c>
      <c r="DQ6" s="559" t="s">
        <v>744</v>
      </c>
      <c r="DR6" s="560"/>
      <c r="DS6" s="546" t="s">
        <v>172</v>
      </c>
      <c r="DT6" s="538" t="s">
        <v>742</v>
      </c>
      <c r="DU6" s="559" t="s">
        <v>744</v>
      </c>
      <c r="DV6" s="560"/>
      <c r="DW6" s="546" t="s">
        <v>172</v>
      </c>
      <c r="DX6" s="538" t="s">
        <v>742</v>
      </c>
      <c r="DY6" s="559" t="s">
        <v>744</v>
      </c>
      <c r="DZ6" s="560"/>
      <c r="EA6" s="546" t="s">
        <v>172</v>
      </c>
    </row>
    <row r="7" spans="1:131" ht="19.5" customHeight="1">
      <c r="A7" s="551"/>
      <c r="B7" s="552"/>
      <c r="C7" s="666"/>
      <c r="D7" s="546"/>
      <c r="E7" s="546"/>
      <c r="F7" s="557"/>
      <c r="G7" s="557"/>
      <c r="H7" s="558"/>
      <c r="I7" s="259" t="s">
        <v>745</v>
      </c>
      <c r="J7" s="259" t="s">
        <v>418</v>
      </c>
      <c r="K7" s="547"/>
      <c r="L7" s="558"/>
      <c r="M7" s="259" t="s">
        <v>745</v>
      </c>
      <c r="N7" s="259" t="s">
        <v>1279</v>
      </c>
      <c r="O7" s="547"/>
      <c r="P7" s="558"/>
      <c r="Q7" s="259" t="s">
        <v>745</v>
      </c>
      <c r="R7" s="259" t="s">
        <v>1279</v>
      </c>
      <c r="S7" s="547"/>
      <c r="T7" s="558"/>
      <c r="U7" s="259" t="s">
        <v>745</v>
      </c>
      <c r="V7" s="259" t="s">
        <v>1279</v>
      </c>
      <c r="W7" s="547"/>
      <c r="X7" s="558"/>
      <c r="Y7" s="259" t="s">
        <v>745</v>
      </c>
      <c r="Z7" s="259" t="s">
        <v>1279</v>
      </c>
      <c r="AA7" s="547"/>
      <c r="AB7" s="558"/>
      <c r="AC7" s="259" t="s">
        <v>745</v>
      </c>
      <c r="AD7" s="259" t="s">
        <v>1279</v>
      </c>
      <c r="AE7" s="547"/>
      <c r="AF7" s="558"/>
      <c r="AG7" s="259" t="s">
        <v>745</v>
      </c>
      <c r="AH7" s="259" t="s">
        <v>1279</v>
      </c>
      <c r="AI7" s="547"/>
      <c r="AJ7" s="558"/>
      <c r="AK7" s="259" t="s">
        <v>745</v>
      </c>
      <c r="AL7" s="259" t="s">
        <v>1279</v>
      </c>
      <c r="AM7" s="547"/>
      <c r="AN7" s="558"/>
      <c r="AO7" s="259" t="s">
        <v>745</v>
      </c>
      <c r="AP7" s="259" t="s">
        <v>1279</v>
      </c>
      <c r="AQ7" s="547"/>
      <c r="AR7" s="558"/>
      <c r="AS7" s="259" t="s">
        <v>745</v>
      </c>
      <c r="AT7" s="259" t="s">
        <v>1279</v>
      </c>
      <c r="AU7" s="547"/>
      <c r="AV7" s="558"/>
      <c r="AW7" s="259" t="s">
        <v>745</v>
      </c>
      <c r="AX7" s="259" t="s">
        <v>1279</v>
      </c>
      <c r="AY7" s="547"/>
      <c r="AZ7" s="558"/>
      <c r="BA7" s="259" t="s">
        <v>745</v>
      </c>
      <c r="BB7" s="259" t="s">
        <v>1279</v>
      </c>
      <c r="BC7" s="547"/>
      <c r="BD7" s="558"/>
      <c r="BE7" s="259" t="s">
        <v>745</v>
      </c>
      <c r="BF7" s="259" t="s">
        <v>1279</v>
      </c>
      <c r="BG7" s="547"/>
      <c r="BH7" s="558"/>
      <c r="BI7" s="259" t="s">
        <v>745</v>
      </c>
      <c r="BJ7" s="259" t="s">
        <v>1279</v>
      </c>
      <c r="BK7" s="547"/>
      <c r="BL7" s="558"/>
      <c r="BM7" s="259" t="s">
        <v>745</v>
      </c>
      <c r="BN7" s="259" t="s">
        <v>1279</v>
      </c>
      <c r="BO7" s="547"/>
      <c r="BP7" s="558"/>
      <c r="BQ7" s="259" t="s">
        <v>745</v>
      </c>
      <c r="BR7" s="259" t="s">
        <v>1279</v>
      </c>
      <c r="BS7" s="547"/>
      <c r="BT7" s="558"/>
      <c r="BU7" s="259" t="s">
        <v>745</v>
      </c>
      <c r="BV7" s="259" t="s">
        <v>1279</v>
      </c>
      <c r="BW7" s="547"/>
      <c r="BX7" s="558"/>
      <c r="BY7" s="259" t="s">
        <v>745</v>
      </c>
      <c r="BZ7" s="259" t="s">
        <v>1279</v>
      </c>
      <c r="CA7" s="547"/>
      <c r="CB7" s="558"/>
      <c r="CC7" s="259" t="s">
        <v>745</v>
      </c>
      <c r="CD7" s="259" t="s">
        <v>1279</v>
      </c>
      <c r="CE7" s="547"/>
      <c r="CF7" s="558"/>
      <c r="CG7" s="259" t="s">
        <v>745</v>
      </c>
      <c r="CH7" s="259" t="s">
        <v>1279</v>
      </c>
      <c r="CI7" s="547"/>
      <c r="CJ7" s="558"/>
      <c r="CK7" s="259" t="s">
        <v>745</v>
      </c>
      <c r="CL7" s="259" t="s">
        <v>1279</v>
      </c>
      <c r="CM7" s="547"/>
      <c r="CN7" s="558"/>
      <c r="CO7" s="259" t="s">
        <v>745</v>
      </c>
      <c r="CP7" s="259" t="s">
        <v>1279</v>
      </c>
      <c r="CQ7" s="547"/>
      <c r="CR7" s="558"/>
      <c r="CS7" s="259" t="s">
        <v>745</v>
      </c>
      <c r="CT7" s="259" t="s">
        <v>1279</v>
      </c>
      <c r="CU7" s="547"/>
      <c r="CV7" s="558"/>
      <c r="CW7" s="259" t="s">
        <v>745</v>
      </c>
      <c r="CX7" s="259" t="s">
        <v>1279</v>
      </c>
      <c r="CY7" s="547"/>
      <c r="CZ7" s="558"/>
      <c r="DA7" s="259" t="s">
        <v>745</v>
      </c>
      <c r="DB7" s="259" t="s">
        <v>1279</v>
      </c>
      <c r="DC7" s="547"/>
      <c r="DD7" s="558"/>
      <c r="DE7" s="259" t="s">
        <v>745</v>
      </c>
      <c r="DF7" s="259" t="s">
        <v>1279</v>
      </c>
      <c r="DG7" s="547"/>
      <c r="DH7" s="558"/>
      <c r="DI7" s="259" t="s">
        <v>745</v>
      </c>
      <c r="DJ7" s="259" t="s">
        <v>1279</v>
      </c>
      <c r="DK7" s="547"/>
      <c r="DL7" s="558"/>
      <c r="DM7" s="259" t="s">
        <v>745</v>
      </c>
      <c r="DN7" s="259" t="s">
        <v>1279</v>
      </c>
      <c r="DO7" s="547"/>
      <c r="DP7" s="558"/>
      <c r="DQ7" s="259" t="s">
        <v>745</v>
      </c>
      <c r="DR7" s="259" t="s">
        <v>1279</v>
      </c>
      <c r="DS7" s="547"/>
      <c r="DT7" s="558"/>
      <c r="DU7" s="259" t="s">
        <v>745</v>
      </c>
      <c r="DV7" s="259" t="s">
        <v>1279</v>
      </c>
      <c r="DW7" s="547"/>
      <c r="DX7" s="558"/>
      <c r="DY7" s="259" t="s">
        <v>745</v>
      </c>
      <c r="DZ7" s="259" t="s">
        <v>1279</v>
      </c>
      <c r="EA7" s="547"/>
    </row>
    <row r="8" spans="1:131" ht="24.95" customHeight="1">
      <c r="A8" s="561" t="s">
        <v>51</v>
      </c>
      <c r="B8" s="265" t="s">
        <v>50</v>
      </c>
      <c r="C8" s="667">
        <v>140645052.46002001</v>
      </c>
      <c r="D8" s="271" t="e">
        <f>#REF!</f>
        <v>#REF!</v>
      </c>
      <c r="E8" s="287" t="e">
        <f>#REF!+#REF!</f>
        <v>#REF!</v>
      </c>
      <c r="F8" s="287" t="e">
        <f>D8-E8</f>
        <v>#REF!</v>
      </c>
      <c r="G8" s="568" t="e">
        <f>G14</f>
        <v>#REF!</v>
      </c>
      <c r="H8" s="272" t="e">
        <f>VLOOKUP($B$8,#REF!,H5+1,0)</f>
        <v>#REF!</v>
      </c>
      <c r="I8" s="272" t="e">
        <f>VLOOKUP($B$8,#REF!,H5+1,0)</f>
        <v>#REF!</v>
      </c>
      <c r="J8" s="272" t="e">
        <f>VLOOKUP($B$8,#REF!,H5+1,0)</f>
        <v>#REF!</v>
      </c>
      <c r="K8" s="271" t="e">
        <f t="shared" ref="K8:K26" si="28">H8-I8-J8</f>
        <v>#REF!</v>
      </c>
      <c r="L8" s="272" t="e">
        <f>VLOOKUP($B$8,#REF!,L5+1,0)</f>
        <v>#REF!</v>
      </c>
      <c r="M8" s="272" t="e">
        <f>VLOOKUP($B$8,#REF!,L5+1,0)</f>
        <v>#REF!</v>
      </c>
      <c r="N8" s="272" t="e">
        <f>VLOOKUP($B$8,#REF!,L5+1,0)</f>
        <v>#REF!</v>
      </c>
      <c r="O8" s="271" t="e">
        <f t="shared" ref="O8:O13" si="29">L8-M8-N8</f>
        <v>#REF!</v>
      </c>
      <c r="P8" s="272" t="e">
        <f>VLOOKUP($B$8,#REF!,P5+1,0)</f>
        <v>#REF!</v>
      </c>
      <c r="Q8" s="272" t="e">
        <f>VLOOKUP($B$8,#REF!,P5+1,0)</f>
        <v>#REF!</v>
      </c>
      <c r="R8" s="272" t="e">
        <f>VLOOKUP($B$8,#REF!,P5+1,0)</f>
        <v>#REF!</v>
      </c>
      <c r="S8" s="271" t="e">
        <f t="shared" ref="S8:S13" si="30">P8-Q8-R8</f>
        <v>#REF!</v>
      </c>
      <c r="T8" s="272" t="e">
        <f>VLOOKUP($B$8,#REF!,T5+1,0)</f>
        <v>#REF!</v>
      </c>
      <c r="U8" s="272" t="e">
        <f>VLOOKUP($B$8,#REF!,T5+1,0)</f>
        <v>#REF!</v>
      </c>
      <c r="V8" s="272" t="e">
        <f>VLOOKUP($B$8,#REF!,T5+1,0)</f>
        <v>#REF!</v>
      </c>
      <c r="W8" s="271" t="e">
        <f t="shared" ref="W8:W13" si="31">T8-U8-V8</f>
        <v>#REF!</v>
      </c>
      <c r="X8" s="272" t="e">
        <f>VLOOKUP($B$8,#REF!,X5+1,0)</f>
        <v>#REF!</v>
      </c>
      <c r="Y8" s="272" t="e">
        <f>VLOOKUP($B$8,#REF!,X5+1,0)</f>
        <v>#REF!</v>
      </c>
      <c r="Z8" s="272" t="e">
        <f>VLOOKUP($B$8,#REF!,X5+1,0)</f>
        <v>#REF!</v>
      </c>
      <c r="AA8" s="271" t="e">
        <f t="shared" ref="AA8:AA13" si="32">X8-Y8-Z8</f>
        <v>#REF!</v>
      </c>
      <c r="AB8" s="272" t="e">
        <f>VLOOKUP($B$8,#REF!,AB5+1,0)</f>
        <v>#REF!</v>
      </c>
      <c r="AC8" s="272" t="e">
        <f>VLOOKUP($B$8,#REF!,AB5+1,0)</f>
        <v>#REF!</v>
      </c>
      <c r="AD8" s="272" t="e">
        <f>VLOOKUP($B$8,#REF!,AB5+1,0)</f>
        <v>#REF!</v>
      </c>
      <c r="AE8" s="271" t="e">
        <f t="shared" ref="AE8:AE13" si="33">AB8-AC8-AD8</f>
        <v>#REF!</v>
      </c>
      <c r="AF8" s="272" t="e">
        <f>VLOOKUP($B$8,#REF!,AF5+1,0)</f>
        <v>#REF!</v>
      </c>
      <c r="AG8" s="272" t="e">
        <f>VLOOKUP($B$8,#REF!,AF5+1,0)</f>
        <v>#REF!</v>
      </c>
      <c r="AH8" s="272" t="e">
        <f>VLOOKUP($B$8,#REF!,AF5+1,0)</f>
        <v>#REF!</v>
      </c>
      <c r="AI8" s="271" t="e">
        <f t="shared" ref="AI8:AI13" si="34">AF8-AG8-AH8</f>
        <v>#REF!</v>
      </c>
      <c r="AJ8" s="272" t="e">
        <f>VLOOKUP($B$8,#REF!,AJ5+1,0)</f>
        <v>#REF!</v>
      </c>
      <c r="AK8" s="272" t="e">
        <f>VLOOKUP($B$8,#REF!,AJ5+1,0)</f>
        <v>#REF!</v>
      </c>
      <c r="AL8" s="272" t="e">
        <f>VLOOKUP($B$8,#REF!,AJ5+1,0)</f>
        <v>#REF!</v>
      </c>
      <c r="AM8" s="271" t="e">
        <f t="shared" ref="AM8:AM13" si="35">AJ8-AK8-AL8</f>
        <v>#REF!</v>
      </c>
      <c r="AN8" s="272" t="e">
        <f>VLOOKUP($B$8,#REF!,AN5+1,0)</f>
        <v>#REF!</v>
      </c>
      <c r="AO8" s="272" t="e">
        <f>VLOOKUP($B$8,#REF!,AN5+1,0)</f>
        <v>#REF!</v>
      </c>
      <c r="AP8" s="272" t="e">
        <f>VLOOKUP($B$8,#REF!,AN5+1,0)</f>
        <v>#REF!</v>
      </c>
      <c r="AQ8" s="271" t="e">
        <f t="shared" ref="AQ8:AQ13" si="36">AN8-AO8-AP8</f>
        <v>#REF!</v>
      </c>
      <c r="AR8" s="272" t="e">
        <f>VLOOKUP($B$8,#REF!,AR5+1,0)</f>
        <v>#REF!</v>
      </c>
      <c r="AS8" s="272" t="e">
        <f>VLOOKUP($B$8,#REF!,AR5+1,0)</f>
        <v>#REF!</v>
      </c>
      <c r="AT8" s="272" t="e">
        <f>VLOOKUP($B$8,#REF!,AR5+1,0)</f>
        <v>#REF!</v>
      </c>
      <c r="AU8" s="271" t="e">
        <f t="shared" ref="AU8:AU13" si="37">AR8-AS8-AT8</f>
        <v>#REF!</v>
      </c>
      <c r="AV8" s="272" t="e">
        <f>VLOOKUP($B$8,#REF!,AV5+1,0)</f>
        <v>#REF!</v>
      </c>
      <c r="AW8" s="272" t="e">
        <f>VLOOKUP($B$8,#REF!,AV5+1,0)</f>
        <v>#REF!</v>
      </c>
      <c r="AX8" s="272" t="e">
        <f>VLOOKUP($B$8,#REF!,AV5+1,0)</f>
        <v>#REF!</v>
      </c>
      <c r="AY8" s="271" t="e">
        <f t="shared" ref="AY8:AY13" si="38">AV8-AW8-AX8</f>
        <v>#REF!</v>
      </c>
      <c r="AZ8" s="272" t="e">
        <f>VLOOKUP($B$8,#REF!,AZ5+1,0)</f>
        <v>#REF!</v>
      </c>
      <c r="BA8" s="272" t="e">
        <f>VLOOKUP($B$8,#REF!,AZ5+1,0)</f>
        <v>#REF!</v>
      </c>
      <c r="BB8" s="272" t="e">
        <f>VLOOKUP($B$8,#REF!,AZ5+1,0)</f>
        <v>#REF!</v>
      </c>
      <c r="BC8" s="271" t="e">
        <f t="shared" ref="BC8:BC13" si="39">AZ8-BA8-BB8</f>
        <v>#REF!</v>
      </c>
      <c r="BD8" s="272" t="e">
        <f>VLOOKUP($B$8,#REF!,BD5+1,0)</f>
        <v>#REF!</v>
      </c>
      <c r="BE8" s="272" t="e">
        <f>VLOOKUP($B$8,#REF!,BD5+1,0)</f>
        <v>#REF!</v>
      </c>
      <c r="BF8" s="272" t="e">
        <f>VLOOKUP($B$8,#REF!,BD5+1,0)</f>
        <v>#REF!</v>
      </c>
      <c r="BG8" s="271" t="e">
        <f t="shared" ref="BG8:BG13" si="40">BD8-BE8-BF8</f>
        <v>#REF!</v>
      </c>
      <c r="BH8" s="272" t="e">
        <f>VLOOKUP($B$8,#REF!,BH5+1,0)</f>
        <v>#REF!</v>
      </c>
      <c r="BI8" s="272" t="e">
        <f>VLOOKUP($B$8,#REF!,BH5+1,0)</f>
        <v>#REF!</v>
      </c>
      <c r="BJ8" s="272" t="e">
        <f>VLOOKUP($B$8,#REF!,BH5+1,0)</f>
        <v>#REF!</v>
      </c>
      <c r="BK8" s="271" t="e">
        <f t="shared" ref="BK8:BK13" si="41">BH8-BI8-BJ8</f>
        <v>#REF!</v>
      </c>
      <c r="BL8" s="272" t="e">
        <f>VLOOKUP($B$8,#REF!,BL5+1,0)</f>
        <v>#REF!</v>
      </c>
      <c r="BM8" s="272" t="e">
        <f>VLOOKUP($B$8,#REF!,BL5+1,0)</f>
        <v>#REF!</v>
      </c>
      <c r="BN8" s="272" t="e">
        <f>VLOOKUP($B$8,#REF!,BL5+1,0)</f>
        <v>#REF!</v>
      </c>
      <c r="BO8" s="271" t="e">
        <f t="shared" ref="BO8:BO13" si="42">BL8-BM8-BN8</f>
        <v>#REF!</v>
      </c>
      <c r="BP8" s="272" t="e">
        <f>VLOOKUP($B$8,#REF!,BP5+1,0)</f>
        <v>#REF!</v>
      </c>
      <c r="BQ8" s="272" t="e">
        <f>VLOOKUP($B$8,#REF!,BP5+1,0)</f>
        <v>#REF!</v>
      </c>
      <c r="BR8" s="272" t="e">
        <f>VLOOKUP($B$8,#REF!,BP5+1,0)</f>
        <v>#REF!</v>
      </c>
      <c r="BS8" s="271" t="e">
        <f t="shared" ref="BS8:BS13" si="43">BP8-BQ8-BR8</f>
        <v>#REF!</v>
      </c>
      <c r="BT8" s="272" t="e">
        <f>VLOOKUP($B$8,#REF!,BT5+1,0)</f>
        <v>#REF!</v>
      </c>
      <c r="BU8" s="272" t="e">
        <f>VLOOKUP($B$8,#REF!,BT5+1,0)</f>
        <v>#REF!</v>
      </c>
      <c r="BV8" s="272" t="e">
        <f>VLOOKUP($B$8,#REF!,BT5+1,0)</f>
        <v>#REF!</v>
      </c>
      <c r="BW8" s="271" t="e">
        <f t="shared" ref="BW8:BW13" si="44">BT8-BU8-BV8</f>
        <v>#REF!</v>
      </c>
      <c r="BX8" s="272" t="e">
        <f>VLOOKUP($B$8,#REF!,BX5+1,0)</f>
        <v>#REF!</v>
      </c>
      <c r="BY8" s="272" t="e">
        <f>VLOOKUP($B$8,#REF!,BX5+1,0)</f>
        <v>#REF!</v>
      </c>
      <c r="BZ8" s="272" t="e">
        <f>VLOOKUP($B$8,#REF!,BX5+1,0)</f>
        <v>#REF!</v>
      </c>
      <c r="CA8" s="271" t="e">
        <f t="shared" ref="CA8:CA13" si="45">BX8-BY8-BZ8</f>
        <v>#REF!</v>
      </c>
      <c r="CB8" s="272" t="e">
        <f>VLOOKUP($B$8,#REF!,CB5+1,0)</f>
        <v>#REF!</v>
      </c>
      <c r="CC8" s="272" t="e">
        <f>VLOOKUP($B$8,#REF!,CB5+1,0)</f>
        <v>#REF!</v>
      </c>
      <c r="CD8" s="272" t="e">
        <f>VLOOKUP($B$8,#REF!,CB5+1,0)</f>
        <v>#REF!</v>
      </c>
      <c r="CE8" s="271" t="e">
        <f t="shared" ref="CE8:CE13" si="46">CB8-CC8-CD8</f>
        <v>#REF!</v>
      </c>
      <c r="CF8" s="272" t="e">
        <f>VLOOKUP($B$8,#REF!,CF5+1,0)</f>
        <v>#REF!</v>
      </c>
      <c r="CG8" s="272" t="e">
        <f>VLOOKUP($B$8,#REF!,CF5+1,0)</f>
        <v>#REF!</v>
      </c>
      <c r="CH8" s="272" t="e">
        <f>VLOOKUP($B$8,#REF!,CF5+1,0)</f>
        <v>#REF!</v>
      </c>
      <c r="CI8" s="271" t="e">
        <f t="shared" ref="CI8:CI13" si="47">CF8-CG8-CH8</f>
        <v>#REF!</v>
      </c>
      <c r="CJ8" s="272" t="e">
        <f>VLOOKUP($B$8,#REF!,CJ5+1,0)</f>
        <v>#REF!</v>
      </c>
      <c r="CK8" s="272" t="e">
        <f>VLOOKUP($B$8,#REF!,CJ5+1,0)</f>
        <v>#REF!</v>
      </c>
      <c r="CL8" s="272" t="e">
        <f>VLOOKUP($B$8,#REF!,CJ5+1,0)</f>
        <v>#REF!</v>
      </c>
      <c r="CM8" s="271" t="e">
        <f t="shared" ref="CM8:CM13" si="48">CJ8-CK8-CL8</f>
        <v>#REF!</v>
      </c>
      <c r="CN8" s="272" t="e">
        <f>VLOOKUP($B$8,#REF!,CN5+1,0)</f>
        <v>#REF!</v>
      </c>
      <c r="CO8" s="272" t="e">
        <f>VLOOKUP($B$8,#REF!,CN5+1,0)</f>
        <v>#REF!</v>
      </c>
      <c r="CP8" s="272" t="e">
        <f>VLOOKUP($B$8,#REF!,CN5+1,0)</f>
        <v>#REF!</v>
      </c>
      <c r="CQ8" s="271" t="e">
        <f t="shared" ref="CQ8:CQ13" si="49">CN8-CO8-CP8</f>
        <v>#REF!</v>
      </c>
      <c r="CR8" s="272" t="e">
        <f>VLOOKUP($B$8,#REF!,CR5+1,0)</f>
        <v>#REF!</v>
      </c>
      <c r="CS8" s="272" t="e">
        <f>VLOOKUP($B$8,#REF!,CR5+1,0)</f>
        <v>#REF!</v>
      </c>
      <c r="CT8" s="272" t="e">
        <f>VLOOKUP($B$8,#REF!,CR5+1,0)</f>
        <v>#REF!</v>
      </c>
      <c r="CU8" s="271" t="e">
        <f t="shared" ref="CU8:CU13" si="50">CR8-CS8-CT8</f>
        <v>#REF!</v>
      </c>
      <c r="CV8" s="272" t="e">
        <f>VLOOKUP($B$8,#REF!,CV5+1,0)</f>
        <v>#REF!</v>
      </c>
      <c r="CW8" s="272" t="e">
        <f>VLOOKUP($B$8,#REF!,CV5+1,0)</f>
        <v>#REF!</v>
      </c>
      <c r="CX8" s="272" t="e">
        <f>VLOOKUP($B$8,#REF!,CV5+1,0)</f>
        <v>#REF!</v>
      </c>
      <c r="CY8" s="271" t="e">
        <f t="shared" ref="CY8:CY13" si="51">CV8-CW8-CX8</f>
        <v>#REF!</v>
      </c>
      <c r="CZ8" s="272" t="e">
        <f>VLOOKUP($B$8,#REF!,CZ5+1,0)</f>
        <v>#REF!</v>
      </c>
      <c r="DA8" s="272" t="e">
        <f>VLOOKUP($B$8,#REF!,CZ5+1,0)</f>
        <v>#REF!</v>
      </c>
      <c r="DB8" s="272" t="e">
        <f>VLOOKUP($B$8,#REF!,CZ5+1,0)</f>
        <v>#REF!</v>
      </c>
      <c r="DC8" s="271" t="e">
        <f t="shared" ref="DC8:DC13" si="52">CZ8-DA8-DB8</f>
        <v>#REF!</v>
      </c>
      <c r="DD8" s="272" t="e">
        <f>VLOOKUP($B$8,#REF!,DD5+1,0)</f>
        <v>#REF!</v>
      </c>
      <c r="DE8" s="272" t="e">
        <f>VLOOKUP($B$8,#REF!,DD5+1,0)</f>
        <v>#REF!</v>
      </c>
      <c r="DF8" s="272" t="e">
        <f>VLOOKUP($B$8,#REF!,DD5+1,0)</f>
        <v>#REF!</v>
      </c>
      <c r="DG8" s="271" t="e">
        <f t="shared" ref="DG8:DG13" si="53">DD8-DE8-DF8</f>
        <v>#REF!</v>
      </c>
      <c r="DH8" s="272" t="e">
        <f>VLOOKUP($B$8,#REF!,DH5+1,0)</f>
        <v>#REF!</v>
      </c>
      <c r="DI8" s="272" t="e">
        <f>VLOOKUP($B$8,#REF!,DH5+1,0)</f>
        <v>#REF!</v>
      </c>
      <c r="DJ8" s="272" t="e">
        <f>VLOOKUP($B$8,#REF!,DH5+1,0)</f>
        <v>#REF!</v>
      </c>
      <c r="DK8" s="271" t="e">
        <f t="shared" ref="DK8:DK13" si="54">DH8-DI8-DJ8</f>
        <v>#REF!</v>
      </c>
      <c r="DL8" s="272" t="e">
        <f>VLOOKUP($B$8,#REF!,DL5+1,0)</f>
        <v>#REF!</v>
      </c>
      <c r="DM8" s="272" t="e">
        <f>VLOOKUP($B$8,#REF!,DL5+1,0)</f>
        <v>#REF!</v>
      </c>
      <c r="DN8" s="272" t="e">
        <f>VLOOKUP($B$8,#REF!,DL5+1,0)</f>
        <v>#REF!</v>
      </c>
      <c r="DO8" s="271" t="e">
        <f t="shared" ref="DO8:DO13" si="55">DL8-DM8-DN8</f>
        <v>#REF!</v>
      </c>
      <c r="DP8" s="272" t="e">
        <f>VLOOKUP($B$8,#REF!,DP5+1,0)</f>
        <v>#REF!</v>
      </c>
      <c r="DQ8" s="272" t="e">
        <f>VLOOKUP($B$8,#REF!,DP5+1,0)</f>
        <v>#REF!</v>
      </c>
      <c r="DR8" s="272" t="e">
        <f>VLOOKUP($B$8,#REF!,DP5+1,0)</f>
        <v>#REF!</v>
      </c>
      <c r="DS8" s="271" t="e">
        <f t="shared" ref="DS8:DS13" si="56">DP8-DQ8-DR8</f>
        <v>#REF!</v>
      </c>
      <c r="DT8" s="272" t="e">
        <f>VLOOKUP($B$8,#REF!,DT5+1,0)</f>
        <v>#REF!</v>
      </c>
      <c r="DU8" s="272" t="e">
        <f>VLOOKUP($B$8,#REF!,DT5+1,0)</f>
        <v>#REF!</v>
      </c>
      <c r="DV8" s="272" t="e">
        <f>VLOOKUP($B$8,#REF!,DT5+1,0)</f>
        <v>#REF!</v>
      </c>
      <c r="DW8" s="271" t="e">
        <f t="shared" ref="DW8:DW13" si="57">DT8-DU8-DV8</f>
        <v>#REF!</v>
      </c>
      <c r="DX8" s="272" t="e">
        <f>VLOOKUP($B$8,#REF!,DX5+1,0)</f>
        <v>#REF!</v>
      </c>
      <c r="DY8" s="272" t="e">
        <f>VLOOKUP($B$8,#REF!,DX5+1,0)</f>
        <v>#REF!</v>
      </c>
      <c r="DZ8" s="272" t="e">
        <f>VLOOKUP($B$8,#REF!,DX5+1,0)</f>
        <v>#REF!</v>
      </c>
      <c r="EA8" s="271" t="e">
        <f t="shared" ref="EA8:EA13" si="58">DX8-DY8-DZ8</f>
        <v>#REF!</v>
      </c>
    </row>
    <row r="9" spans="1:131" ht="24.95" customHeight="1">
      <c r="A9" s="562"/>
      <c r="B9" s="266" t="s">
        <v>60</v>
      </c>
      <c r="C9" s="667"/>
      <c r="D9" s="271" t="e">
        <f>#REF!</f>
        <v>#REF!</v>
      </c>
      <c r="E9" s="287" t="e">
        <f>#REF!+#REF!</f>
        <v>#REF!</v>
      </c>
      <c r="F9" s="287" t="e">
        <f t="shared" ref="F9:F28" si="59">D9-E9</f>
        <v>#REF!</v>
      </c>
      <c r="G9" s="569"/>
      <c r="H9" s="272" t="e">
        <f>VLOOKUP($B$9,#REF!,H5+1,0)</f>
        <v>#REF!</v>
      </c>
      <c r="I9" s="272" t="e">
        <f>VLOOKUP($B$9,#REF!,H5+1,0)</f>
        <v>#REF!</v>
      </c>
      <c r="J9" s="272" t="e">
        <f>VLOOKUP($B$9,#REF!,H5+1,0)</f>
        <v>#REF!</v>
      </c>
      <c r="K9" s="271" t="e">
        <f t="shared" si="28"/>
        <v>#REF!</v>
      </c>
      <c r="L9" s="272" t="e">
        <f>VLOOKUP($B$9,#REF!,L5+1,0)</f>
        <v>#REF!</v>
      </c>
      <c r="M9" s="272" t="e">
        <f>VLOOKUP($B$9,#REF!,L5+1,0)</f>
        <v>#REF!</v>
      </c>
      <c r="N9" s="272" t="e">
        <f>VLOOKUP($B$9,#REF!,L5+1,0)</f>
        <v>#REF!</v>
      </c>
      <c r="O9" s="271" t="e">
        <f t="shared" si="29"/>
        <v>#REF!</v>
      </c>
      <c r="P9" s="272" t="e">
        <f>VLOOKUP($B$9,#REF!,P5+1,0)</f>
        <v>#REF!</v>
      </c>
      <c r="Q9" s="272" t="e">
        <f>VLOOKUP($B$9,#REF!,P5+1,0)</f>
        <v>#REF!</v>
      </c>
      <c r="R9" s="272" t="e">
        <f>VLOOKUP($B$9,#REF!,P5+1,0)</f>
        <v>#REF!</v>
      </c>
      <c r="S9" s="271" t="e">
        <f t="shared" si="30"/>
        <v>#REF!</v>
      </c>
      <c r="T9" s="272" t="e">
        <f>VLOOKUP($B$9,#REF!,T5+1,0)</f>
        <v>#REF!</v>
      </c>
      <c r="U9" s="272" t="e">
        <f>VLOOKUP($B$9,#REF!,T5+1,0)</f>
        <v>#REF!</v>
      </c>
      <c r="V9" s="272" t="e">
        <f>VLOOKUP($B$9,#REF!,T5+1,0)</f>
        <v>#REF!</v>
      </c>
      <c r="W9" s="271" t="e">
        <f t="shared" si="31"/>
        <v>#REF!</v>
      </c>
      <c r="X9" s="272" t="e">
        <f>VLOOKUP($B$9,#REF!,X5+1,0)</f>
        <v>#REF!</v>
      </c>
      <c r="Y9" s="272" t="e">
        <f>VLOOKUP($B$9,#REF!,X5+1,0)</f>
        <v>#REF!</v>
      </c>
      <c r="Z9" s="272" t="e">
        <f>VLOOKUP($B$9,#REF!,X5+1,0)</f>
        <v>#REF!</v>
      </c>
      <c r="AA9" s="271" t="e">
        <f t="shared" si="32"/>
        <v>#REF!</v>
      </c>
      <c r="AB9" s="272" t="e">
        <f>VLOOKUP($B$9,#REF!,AB5+1,0)</f>
        <v>#REF!</v>
      </c>
      <c r="AC9" s="272" t="e">
        <f>VLOOKUP($B$9,#REF!,AB5+1,0)</f>
        <v>#REF!</v>
      </c>
      <c r="AD9" s="272" t="e">
        <f>VLOOKUP($B$9,#REF!,AB5+1,0)</f>
        <v>#REF!</v>
      </c>
      <c r="AE9" s="271" t="e">
        <f t="shared" si="33"/>
        <v>#REF!</v>
      </c>
      <c r="AF9" s="272" t="e">
        <f>VLOOKUP($B$9,#REF!,AF5+1,0)</f>
        <v>#REF!</v>
      </c>
      <c r="AG9" s="272" t="e">
        <f>VLOOKUP($B$9,#REF!,AF5+1,0)</f>
        <v>#REF!</v>
      </c>
      <c r="AH9" s="272" t="e">
        <f>VLOOKUP($B$9,#REF!,AF5+1,0)</f>
        <v>#REF!</v>
      </c>
      <c r="AI9" s="271" t="e">
        <f t="shared" si="34"/>
        <v>#REF!</v>
      </c>
      <c r="AJ9" s="272" t="e">
        <f>VLOOKUP($B$9,#REF!,AJ5+1,0)</f>
        <v>#REF!</v>
      </c>
      <c r="AK9" s="272" t="e">
        <f>VLOOKUP($B$9,#REF!,AJ5+1,0)</f>
        <v>#REF!</v>
      </c>
      <c r="AL9" s="272" t="e">
        <f>VLOOKUP($B$9,#REF!,AJ5+1,0)</f>
        <v>#REF!</v>
      </c>
      <c r="AM9" s="271" t="e">
        <f t="shared" si="35"/>
        <v>#REF!</v>
      </c>
      <c r="AN9" s="272" t="e">
        <f>VLOOKUP($B$9,#REF!,AN5+1,0)</f>
        <v>#REF!</v>
      </c>
      <c r="AO9" s="272" t="e">
        <f>VLOOKUP($B$9,#REF!,AN5+1,0)</f>
        <v>#REF!</v>
      </c>
      <c r="AP9" s="272" t="e">
        <f>VLOOKUP($B$9,#REF!,AN5+1,0)</f>
        <v>#REF!</v>
      </c>
      <c r="AQ9" s="271" t="e">
        <f t="shared" si="36"/>
        <v>#REF!</v>
      </c>
      <c r="AR9" s="272" t="e">
        <f>VLOOKUP($B$9,#REF!,AR5+1,0)</f>
        <v>#REF!</v>
      </c>
      <c r="AS9" s="272" t="e">
        <f>VLOOKUP($B$9,#REF!,AR5+1,0)</f>
        <v>#REF!</v>
      </c>
      <c r="AT9" s="272" t="e">
        <f>VLOOKUP($B$9,#REF!,AR5+1,0)</f>
        <v>#REF!</v>
      </c>
      <c r="AU9" s="271" t="e">
        <f t="shared" si="37"/>
        <v>#REF!</v>
      </c>
      <c r="AV9" s="272" t="e">
        <f>VLOOKUP($B$9,#REF!,AV5+1,0)</f>
        <v>#REF!</v>
      </c>
      <c r="AW9" s="272" t="e">
        <f>VLOOKUP($B$9,#REF!,AV5+1,0)</f>
        <v>#REF!</v>
      </c>
      <c r="AX9" s="272" t="e">
        <f>VLOOKUP($B$9,#REF!,AV5+1,0)</f>
        <v>#REF!</v>
      </c>
      <c r="AY9" s="271" t="e">
        <f t="shared" si="38"/>
        <v>#REF!</v>
      </c>
      <c r="AZ9" s="272" t="e">
        <f>VLOOKUP($B$9,#REF!,AZ5+1,0)</f>
        <v>#REF!</v>
      </c>
      <c r="BA9" s="272" t="e">
        <f>VLOOKUP($B$9,#REF!,AZ5+1,0)</f>
        <v>#REF!</v>
      </c>
      <c r="BB9" s="272" t="e">
        <f>VLOOKUP($B$9,#REF!,AZ5+1,0)</f>
        <v>#REF!</v>
      </c>
      <c r="BC9" s="271" t="e">
        <f t="shared" si="39"/>
        <v>#REF!</v>
      </c>
      <c r="BD9" s="272" t="e">
        <f>VLOOKUP($B$9,#REF!,BD5+1,0)</f>
        <v>#REF!</v>
      </c>
      <c r="BE9" s="272" t="e">
        <f>VLOOKUP($B$9,#REF!,BD5+1,0)</f>
        <v>#REF!</v>
      </c>
      <c r="BF9" s="272" t="e">
        <f>VLOOKUP($B$9,#REF!,BD5+1,0)</f>
        <v>#REF!</v>
      </c>
      <c r="BG9" s="271" t="e">
        <f t="shared" si="40"/>
        <v>#REF!</v>
      </c>
      <c r="BH9" s="272" t="e">
        <f>VLOOKUP($B$9,#REF!,BH5+1,0)</f>
        <v>#REF!</v>
      </c>
      <c r="BI9" s="272" t="e">
        <f>VLOOKUP($B$9,#REF!,BH5+1,0)</f>
        <v>#REF!</v>
      </c>
      <c r="BJ9" s="272" t="e">
        <f>VLOOKUP($B$9,#REF!,BH5+1,0)</f>
        <v>#REF!</v>
      </c>
      <c r="BK9" s="271" t="e">
        <f t="shared" si="41"/>
        <v>#REF!</v>
      </c>
      <c r="BL9" s="272" t="e">
        <f>VLOOKUP($B$9,#REF!,BL5+1,0)</f>
        <v>#REF!</v>
      </c>
      <c r="BM9" s="272" t="e">
        <f>VLOOKUP($B$9,#REF!,BL5+1,0)</f>
        <v>#REF!</v>
      </c>
      <c r="BN9" s="272" t="e">
        <f>VLOOKUP($B$9,#REF!,BL5+1,0)</f>
        <v>#REF!</v>
      </c>
      <c r="BO9" s="271" t="e">
        <f t="shared" si="42"/>
        <v>#REF!</v>
      </c>
      <c r="BP9" s="272" t="e">
        <f>VLOOKUP($B$9,#REF!,BP5+1,0)</f>
        <v>#REF!</v>
      </c>
      <c r="BQ9" s="272" t="e">
        <f>VLOOKUP($B$9,#REF!,BP5+1,0)</f>
        <v>#REF!</v>
      </c>
      <c r="BR9" s="272" t="e">
        <f>VLOOKUP($B$9,#REF!,BP5+1,0)</f>
        <v>#REF!</v>
      </c>
      <c r="BS9" s="271" t="e">
        <f t="shared" si="43"/>
        <v>#REF!</v>
      </c>
      <c r="BT9" s="272" t="e">
        <f>VLOOKUP($B$9,#REF!,BT5+1,0)</f>
        <v>#REF!</v>
      </c>
      <c r="BU9" s="272" t="e">
        <f>VLOOKUP($B$9,#REF!,BT5+1,0)</f>
        <v>#REF!</v>
      </c>
      <c r="BV9" s="272" t="e">
        <f>VLOOKUP($B$9,#REF!,BT5+1,0)</f>
        <v>#REF!</v>
      </c>
      <c r="BW9" s="271" t="e">
        <f t="shared" si="44"/>
        <v>#REF!</v>
      </c>
      <c r="BX9" s="272" t="e">
        <f>VLOOKUP($B$9,#REF!,BX5+1,0)</f>
        <v>#REF!</v>
      </c>
      <c r="BY9" s="272" t="e">
        <f>VLOOKUP($B$9,#REF!,BX5+1,0)</f>
        <v>#REF!</v>
      </c>
      <c r="BZ9" s="272" t="e">
        <f>VLOOKUP($B$9,#REF!,BX5+1,0)</f>
        <v>#REF!</v>
      </c>
      <c r="CA9" s="271" t="e">
        <f t="shared" si="45"/>
        <v>#REF!</v>
      </c>
      <c r="CB9" s="272" t="e">
        <f>VLOOKUP($B$9,#REF!,CB5+1,0)</f>
        <v>#REF!</v>
      </c>
      <c r="CC9" s="272" t="e">
        <f>VLOOKUP($B$9,#REF!,CB5+1,0)</f>
        <v>#REF!</v>
      </c>
      <c r="CD9" s="272" t="e">
        <f>VLOOKUP($B$9,#REF!,CB5+1,0)</f>
        <v>#REF!</v>
      </c>
      <c r="CE9" s="271" t="e">
        <f t="shared" si="46"/>
        <v>#REF!</v>
      </c>
      <c r="CF9" s="272" t="e">
        <f>VLOOKUP($B$9,#REF!,CF5+1,0)</f>
        <v>#REF!</v>
      </c>
      <c r="CG9" s="272" t="e">
        <f>VLOOKUP($B$9,#REF!,CF5+1,0)</f>
        <v>#REF!</v>
      </c>
      <c r="CH9" s="272" t="e">
        <f>VLOOKUP($B$9,#REF!,CF5+1,0)</f>
        <v>#REF!</v>
      </c>
      <c r="CI9" s="271" t="e">
        <f t="shared" si="47"/>
        <v>#REF!</v>
      </c>
      <c r="CJ9" s="272" t="e">
        <f>VLOOKUP($B$9,#REF!,CJ5+1,0)</f>
        <v>#REF!</v>
      </c>
      <c r="CK9" s="272" t="e">
        <f>VLOOKUP($B$9,#REF!,CJ5+1,0)</f>
        <v>#REF!</v>
      </c>
      <c r="CL9" s="272" t="e">
        <f>VLOOKUP($B$9,#REF!,CJ5+1,0)</f>
        <v>#REF!</v>
      </c>
      <c r="CM9" s="271" t="e">
        <f t="shared" si="48"/>
        <v>#REF!</v>
      </c>
      <c r="CN9" s="272" t="e">
        <f>VLOOKUP($B$9,#REF!,CN5+1,0)</f>
        <v>#REF!</v>
      </c>
      <c r="CO9" s="272" t="e">
        <f>VLOOKUP($B$9,#REF!,CN5+1,0)</f>
        <v>#REF!</v>
      </c>
      <c r="CP9" s="272" t="e">
        <f>VLOOKUP($B$9,#REF!,CN5+1,0)</f>
        <v>#REF!</v>
      </c>
      <c r="CQ9" s="271" t="e">
        <f t="shared" si="49"/>
        <v>#REF!</v>
      </c>
      <c r="CR9" s="272" t="e">
        <f>VLOOKUP($B$9,#REF!,CR5+1,0)</f>
        <v>#REF!</v>
      </c>
      <c r="CS9" s="272" t="e">
        <f>VLOOKUP($B$9,#REF!,CR5+1,0)</f>
        <v>#REF!</v>
      </c>
      <c r="CT9" s="272" t="e">
        <f>VLOOKUP($B$9,#REF!,CR5+1,0)</f>
        <v>#REF!</v>
      </c>
      <c r="CU9" s="271" t="e">
        <f t="shared" si="50"/>
        <v>#REF!</v>
      </c>
      <c r="CV9" s="272" t="e">
        <f>VLOOKUP($B$9,#REF!,CV5+1,0)</f>
        <v>#REF!</v>
      </c>
      <c r="CW9" s="272" t="e">
        <f>VLOOKUP($B$9,#REF!,CV5+1,0)</f>
        <v>#REF!</v>
      </c>
      <c r="CX9" s="272" t="e">
        <f>VLOOKUP($B$9,#REF!,CV5+1,0)</f>
        <v>#REF!</v>
      </c>
      <c r="CY9" s="271" t="e">
        <f t="shared" si="51"/>
        <v>#REF!</v>
      </c>
      <c r="CZ9" s="272" t="e">
        <f>VLOOKUP($B$9,#REF!,CZ5+1,0)</f>
        <v>#REF!</v>
      </c>
      <c r="DA9" s="272" t="e">
        <f>VLOOKUP($B$9,#REF!,CZ5+1,0)</f>
        <v>#REF!</v>
      </c>
      <c r="DB9" s="272" t="e">
        <f>VLOOKUP($B$9,#REF!,CZ5+1,0)</f>
        <v>#REF!</v>
      </c>
      <c r="DC9" s="271" t="e">
        <f t="shared" si="52"/>
        <v>#REF!</v>
      </c>
      <c r="DD9" s="272" t="e">
        <f>VLOOKUP($B$9,#REF!,DD5+1,0)</f>
        <v>#REF!</v>
      </c>
      <c r="DE9" s="272" t="e">
        <f>VLOOKUP($B$9,#REF!,DD5+1,0)</f>
        <v>#REF!</v>
      </c>
      <c r="DF9" s="272" t="e">
        <f>VLOOKUP($B$9,#REF!,DD5+1,0)</f>
        <v>#REF!</v>
      </c>
      <c r="DG9" s="271" t="e">
        <f t="shared" si="53"/>
        <v>#REF!</v>
      </c>
      <c r="DH9" s="272" t="e">
        <f>VLOOKUP($B$9,#REF!,DH5+1,0)</f>
        <v>#REF!</v>
      </c>
      <c r="DI9" s="272" t="e">
        <f>VLOOKUP($B$9,#REF!,DH5+1,0)</f>
        <v>#REF!</v>
      </c>
      <c r="DJ9" s="272" t="e">
        <f>VLOOKUP($B$9,#REF!,DH5+1,0)</f>
        <v>#REF!</v>
      </c>
      <c r="DK9" s="271" t="e">
        <f t="shared" si="54"/>
        <v>#REF!</v>
      </c>
      <c r="DL9" s="272" t="e">
        <f>VLOOKUP($B$9,#REF!,DL5+1,0)</f>
        <v>#REF!</v>
      </c>
      <c r="DM9" s="272" t="e">
        <f>VLOOKUP($B$9,#REF!,DL5+1,0)</f>
        <v>#REF!</v>
      </c>
      <c r="DN9" s="272" t="e">
        <f>VLOOKUP($B$9,#REF!,DL5+1,0)</f>
        <v>#REF!</v>
      </c>
      <c r="DO9" s="271" t="e">
        <f t="shared" si="55"/>
        <v>#REF!</v>
      </c>
      <c r="DP9" s="272" t="e">
        <f>VLOOKUP($B$9,#REF!,DP5+1,0)</f>
        <v>#REF!</v>
      </c>
      <c r="DQ9" s="272" t="e">
        <f>VLOOKUP($B$9,#REF!,DP5+1,0)</f>
        <v>#REF!</v>
      </c>
      <c r="DR9" s="272" t="e">
        <f>VLOOKUP($B$9,#REF!,DP5+1,0)</f>
        <v>#REF!</v>
      </c>
      <c r="DS9" s="271" t="e">
        <f t="shared" si="56"/>
        <v>#REF!</v>
      </c>
      <c r="DT9" s="272" t="e">
        <f>VLOOKUP($B$9,#REF!,DT5+1,0)</f>
        <v>#REF!</v>
      </c>
      <c r="DU9" s="272" t="e">
        <f>VLOOKUP($B$9,#REF!,DT5+1,0)</f>
        <v>#REF!</v>
      </c>
      <c r="DV9" s="272" t="e">
        <f>VLOOKUP($B$9,#REF!,DT5+1,0)</f>
        <v>#REF!</v>
      </c>
      <c r="DW9" s="271" t="e">
        <f t="shared" si="57"/>
        <v>#REF!</v>
      </c>
      <c r="DX9" s="272" t="e">
        <f>VLOOKUP($B$9,#REF!,DX5+1,0)</f>
        <v>#REF!</v>
      </c>
      <c r="DY9" s="272" t="e">
        <f>VLOOKUP($B$9,#REF!,DX5+1,0)</f>
        <v>#REF!</v>
      </c>
      <c r="DZ9" s="272" t="e">
        <f>VLOOKUP($B$9,#REF!,DX5+1,0)</f>
        <v>#REF!</v>
      </c>
      <c r="EA9" s="271" t="e">
        <f t="shared" si="58"/>
        <v>#REF!</v>
      </c>
    </row>
    <row r="10" spans="1:131" ht="24.95" customHeight="1">
      <c r="A10" s="562"/>
      <c r="B10" s="266" t="s">
        <v>43</v>
      </c>
      <c r="C10" s="667"/>
      <c r="D10" s="271" t="e">
        <f>#REF!</f>
        <v>#REF!</v>
      </c>
      <c r="E10" s="287" t="e">
        <f>#REF!+#REF!</f>
        <v>#REF!</v>
      </c>
      <c r="F10" s="287" t="e">
        <f t="shared" si="59"/>
        <v>#REF!</v>
      </c>
      <c r="G10" s="569"/>
      <c r="H10" s="272" t="e">
        <f>VLOOKUP($B$10,#REF!,H5+1,0)</f>
        <v>#REF!</v>
      </c>
      <c r="I10" s="272" t="e">
        <f>VLOOKUP($B$10,#REF!,H5+1,0)</f>
        <v>#REF!</v>
      </c>
      <c r="J10" s="272" t="e">
        <f>VLOOKUP($B$10,#REF!,H5+1,0)</f>
        <v>#REF!</v>
      </c>
      <c r="K10" s="271" t="e">
        <f t="shared" si="28"/>
        <v>#REF!</v>
      </c>
      <c r="L10" s="272" t="e">
        <f>VLOOKUP($B$10,#REF!,L5+1,0)</f>
        <v>#REF!</v>
      </c>
      <c r="M10" s="272" t="e">
        <f>VLOOKUP($B$10,#REF!,L5+1,0)</f>
        <v>#REF!</v>
      </c>
      <c r="N10" s="272" t="e">
        <f>VLOOKUP($B$10,#REF!,L5+1,0)</f>
        <v>#REF!</v>
      </c>
      <c r="O10" s="271" t="e">
        <f t="shared" si="29"/>
        <v>#REF!</v>
      </c>
      <c r="P10" s="272" t="e">
        <f>VLOOKUP($B$10,#REF!,P5+1,0)</f>
        <v>#REF!</v>
      </c>
      <c r="Q10" s="272" t="e">
        <f>VLOOKUP($B$10,#REF!,P5+1,0)</f>
        <v>#REF!</v>
      </c>
      <c r="R10" s="272" t="e">
        <f>VLOOKUP($B$10,#REF!,P5+1,0)</f>
        <v>#REF!</v>
      </c>
      <c r="S10" s="271" t="e">
        <f t="shared" si="30"/>
        <v>#REF!</v>
      </c>
      <c r="T10" s="272" t="e">
        <f>VLOOKUP($B$10,#REF!,T5+1,0)</f>
        <v>#REF!</v>
      </c>
      <c r="U10" s="272" t="e">
        <f>VLOOKUP($B$10,#REF!,T5+1,0)</f>
        <v>#REF!</v>
      </c>
      <c r="V10" s="272" t="e">
        <f>VLOOKUP($B$10,#REF!,T5+1,0)</f>
        <v>#REF!</v>
      </c>
      <c r="W10" s="271" t="e">
        <f t="shared" si="31"/>
        <v>#REF!</v>
      </c>
      <c r="X10" s="272" t="e">
        <f>VLOOKUP($B$10,#REF!,X5+1,0)</f>
        <v>#REF!</v>
      </c>
      <c r="Y10" s="272" t="e">
        <f>VLOOKUP($B$10,#REF!,X5+1,0)</f>
        <v>#REF!</v>
      </c>
      <c r="Z10" s="272" t="e">
        <f>VLOOKUP($B$10,#REF!,X5+1,0)</f>
        <v>#REF!</v>
      </c>
      <c r="AA10" s="271" t="e">
        <f t="shared" si="32"/>
        <v>#REF!</v>
      </c>
      <c r="AB10" s="272" t="e">
        <f>VLOOKUP($B$10,#REF!,AB5+1,0)</f>
        <v>#REF!</v>
      </c>
      <c r="AC10" s="272" t="e">
        <f>VLOOKUP($B$10,#REF!,AB5+1,0)</f>
        <v>#REF!</v>
      </c>
      <c r="AD10" s="272" t="e">
        <f>VLOOKUP($B$10,#REF!,AB5+1,0)</f>
        <v>#REF!</v>
      </c>
      <c r="AE10" s="271" t="e">
        <f t="shared" si="33"/>
        <v>#REF!</v>
      </c>
      <c r="AF10" s="272" t="e">
        <f>VLOOKUP($B$10,#REF!,AF5+1,0)</f>
        <v>#REF!</v>
      </c>
      <c r="AG10" s="272" t="e">
        <f>VLOOKUP($B$10,#REF!,AF5+1,0)</f>
        <v>#REF!</v>
      </c>
      <c r="AH10" s="272" t="e">
        <f>VLOOKUP($B$10,#REF!,AF5+1,0)</f>
        <v>#REF!</v>
      </c>
      <c r="AI10" s="271" t="e">
        <f t="shared" si="34"/>
        <v>#REF!</v>
      </c>
      <c r="AJ10" s="272" t="e">
        <f>VLOOKUP($B$10,#REF!,AJ5+1,0)</f>
        <v>#REF!</v>
      </c>
      <c r="AK10" s="272" t="e">
        <f>VLOOKUP($B$10,#REF!,AJ5+1,0)</f>
        <v>#REF!</v>
      </c>
      <c r="AL10" s="272" t="e">
        <f>VLOOKUP($B$10,#REF!,AJ5+1,0)</f>
        <v>#REF!</v>
      </c>
      <c r="AM10" s="271" t="e">
        <f t="shared" si="35"/>
        <v>#REF!</v>
      </c>
      <c r="AN10" s="272" t="e">
        <f>VLOOKUP($B$10,#REF!,AN5+1,0)</f>
        <v>#REF!</v>
      </c>
      <c r="AO10" s="272" t="e">
        <f>VLOOKUP($B$10,#REF!,AN5+1,0)</f>
        <v>#REF!</v>
      </c>
      <c r="AP10" s="272" t="e">
        <f>VLOOKUP($B$10,#REF!,AN5+1,0)</f>
        <v>#REF!</v>
      </c>
      <c r="AQ10" s="271" t="e">
        <f t="shared" si="36"/>
        <v>#REF!</v>
      </c>
      <c r="AR10" s="272" t="e">
        <f>VLOOKUP($B$10,#REF!,AR5+1,0)</f>
        <v>#REF!</v>
      </c>
      <c r="AS10" s="272" t="e">
        <f>VLOOKUP($B$10,#REF!,AR5+1,0)</f>
        <v>#REF!</v>
      </c>
      <c r="AT10" s="272" t="e">
        <f>VLOOKUP($B$10,#REF!,AR5+1,0)</f>
        <v>#REF!</v>
      </c>
      <c r="AU10" s="271" t="e">
        <f t="shared" si="37"/>
        <v>#REF!</v>
      </c>
      <c r="AV10" s="272" t="e">
        <f>VLOOKUP($B$10,#REF!,AV5+1,0)</f>
        <v>#REF!</v>
      </c>
      <c r="AW10" s="272" t="e">
        <f>VLOOKUP($B$10,#REF!,AV5+1,0)</f>
        <v>#REF!</v>
      </c>
      <c r="AX10" s="272" t="e">
        <f>VLOOKUP($B$10,#REF!,AV5+1,0)</f>
        <v>#REF!</v>
      </c>
      <c r="AY10" s="271" t="e">
        <f t="shared" si="38"/>
        <v>#REF!</v>
      </c>
      <c r="AZ10" s="272" t="e">
        <f>VLOOKUP($B$10,#REF!,AZ5+1,0)</f>
        <v>#REF!</v>
      </c>
      <c r="BA10" s="272" t="e">
        <f>VLOOKUP($B$10,#REF!,AZ5+1,0)</f>
        <v>#REF!</v>
      </c>
      <c r="BB10" s="272" t="e">
        <f>VLOOKUP($B$10,#REF!,AZ5+1,0)</f>
        <v>#REF!</v>
      </c>
      <c r="BC10" s="271" t="e">
        <f t="shared" si="39"/>
        <v>#REF!</v>
      </c>
      <c r="BD10" s="272" t="e">
        <f>VLOOKUP($B$10,#REF!,BD5+1,0)</f>
        <v>#REF!</v>
      </c>
      <c r="BE10" s="272" t="e">
        <f>VLOOKUP($B$10,#REF!,BD5+1,0)</f>
        <v>#REF!</v>
      </c>
      <c r="BF10" s="272" t="e">
        <f>VLOOKUP($B$10,#REF!,BD5+1,0)</f>
        <v>#REF!</v>
      </c>
      <c r="BG10" s="271" t="e">
        <f t="shared" si="40"/>
        <v>#REF!</v>
      </c>
      <c r="BH10" s="272" t="e">
        <f>VLOOKUP($B$10,#REF!,BH5+1,0)</f>
        <v>#REF!</v>
      </c>
      <c r="BI10" s="272" t="e">
        <f>VLOOKUP($B$10,#REF!,BH5+1,0)</f>
        <v>#REF!</v>
      </c>
      <c r="BJ10" s="272" t="e">
        <f>VLOOKUP($B$10,#REF!,BH5+1,0)</f>
        <v>#REF!</v>
      </c>
      <c r="BK10" s="271" t="e">
        <f t="shared" si="41"/>
        <v>#REF!</v>
      </c>
      <c r="BL10" s="272" t="e">
        <f>VLOOKUP($B$10,#REF!,BL5+1,0)</f>
        <v>#REF!</v>
      </c>
      <c r="BM10" s="272" t="e">
        <f>VLOOKUP($B$10,#REF!,BL5+1,0)</f>
        <v>#REF!</v>
      </c>
      <c r="BN10" s="272" t="e">
        <f>VLOOKUP($B$10,#REF!,BL5+1,0)</f>
        <v>#REF!</v>
      </c>
      <c r="BO10" s="271" t="e">
        <f t="shared" si="42"/>
        <v>#REF!</v>
      </c>
      <c r="BP10" s="272" t="e">
        <f>VLOOKUP($B$10,#REF!,BP5+1,0)</f>
        <v>#REF!</v>
      </c>
      <c r="BQ10" s="272" t="e">
        <f>VLOOKUP($B$10,#REF!,BP5+1,0)</f>
        <v>#REF!</v>
      </c>
      <c r="BR10" s="272" t="e">
        <f>VLOOKUP($B$10,#REF!,BP5+1,0)</f>
        <v>#REF!</v>
      </c>
      <c r="BS10" s="271" t="e">
        <f t="shared" si="43"/>
        <v>#REF!</v>
      </c>
      <c r="BT10" s="272" t="e">
        <f>VLOOKUP($B$10,#REF!,BT5+1,0)</f>
        <v>#REF!</v>
      </c>
      <c r="BU10" s="272" t="e">
        <f>VLOOKUP($B$10,#REF!,BT5+1,0)</f>
        <v>#REF!</v>
      </c>
      <c r="BV10" s="272" t="e">
        <f>VLOOKUP($B$10,#REF!,BT5+1,0)</f>
        <v>#REF!</v>
      </c>
      <c r="BW10" s="271" t="e">
        <f t="shared" si="44"/>
        <v>#REF!</v>
      </c>
      <c r="BX10" s="272" t="e">
        <f>VLOOKUP($B$10,#REF!,BX5+1,0)</f>
        <v>#REF!</v>
      </c>
      <c r="BY10" s="272" t="e">
        <f>VLOOKUP($B$10,#REF!,BX5+1,0)</f>
        <v>#REF!</v>
      </c>
      <c r="BZ10" s="272" t="e">
        <f>VLOOKUP($B$10,#REF!,BX5+1,0)</f>
        <v>#REF!</v>
      </c>
      <c r="CA10" s="271" t="e">
        <f t="shared" si="45"/>
        <v>#REF!</v>
      </c>
      <c r="CB10" s="272" t="e">
        <f>VLOOKUP($B$10,#REF!,CB5+1,0)</f>
        <v>#REF!</v>
      </c>
      <c r="CC10" s="272" t="e">
        <f>VLOOKUP($B$10,#REF!,CB5+1,0)</f>
        <v>#REF!</v>
      </c>
      <c r="CD10" s="272" t="e">
        <f>VLOOKUP($B$10,#REF!,CB5+1,0)</f>
        <v>#REF!</v>
      </c>
      <c r="CE10" s="271" t="e">
        <f t="shared" si="46"/>
        <v>#REF!</v>
      </c>
      <c r="CF10" s="272" t="e">
        <f>VLOOKUP($B$10,#REF!,CF5+1,0)</f>
        <v>#REF!</v>
      </c>
      <c r="CG10" s="272" t="e">
        <f>VLOOKUP($B$10,#REF!,CF5+1,0)</f>
        <v>#REF!</v>
      </c>
      <c r="CH10" s="272" t="e">
        <f>VLOOKUP($B$10,#REF!,CF5+1,0)</f>
        <v>#REF!</v>
      </c>
      <c r="CI10" s="271" t="e">
        <f t="shared" si="47"/>
        <v>#REF!</v>
      </c>
      <c r="CJ10" s="272" t="e">
        <f>VLOOKUP($B$10,#REF!,CJ5+1,0)</f>
        <v>#REF!</v>
      </c>
      <c r="CK10" s="272" t="e">
        <f>VLOOKUP($B$10,#REF!,CJ5+1,0)</f>
        <v>#REF!</v>
      </c>
      <c r="CL10" s="272" t="e">
        <f>VLOOKUP($B$10,#REF!,CJ5+1,0)</f>
        <v>#REF!</v>
      </c>
      <c r="CM10" s="271" t="e">
        <f t="shared" si="48"/>
        <v>#REF!</v>
      </c>
      <c r="CN10" s="272" t="e">
        <f>VLOOKUP($B$10,#REF!,CN5+1,0)</f>
        <v>#REF!</v>
      </c>
      <c r="CO10" s="272" t="e">
        <f>VLOOKUP($B$10,#REF!,CN5+1,0)</f>
        <v>#REF!</v>
      </c>
      <c r="CP10" s="272" t="e">
        <f>VLOOKUP($B$10,#REF!,CN5+1,0)</f>
        <v>#REF!</v>
      </c>
      <c r="CQ10" s="271" t="e">
        <f t="shared" si="49"/>
        <v>#REF!</v>
      </c>
      <c r="CR10" s="272" t="e">
        <f>VLOOKUP($B$10,#REF!,CR5+1,0)</f>
        <v>#REF!</v>
      </c>
      <c r="CS10" s="272" t="e">
        <f>VLOOKUP($B$10,#REF!,CR5+1,0)</f>
        <v>#REF!</v>
      </c>
      <c r="CT10" s="272" t="e">
        <f>VLOOKUP($B$10,#REF!,CR5+1,0)</f>
        <v>#REF!</v>
      </c>
      <c r="CU10" s="271" t="e">
        <f t="shared" si="50"/>
        <v>#REF!</v>
      </c>
      <c r="CV10" s="272" t="e">
        <f>VLOOKUP($B$10,#REF!,CV5+1,0)</f>
        <v>#REF!</v>
      </c>
      <c r="CW10" s="272" t="e">
        <f>VLOOKUP($B$10,#REF!,CV5+1,0)</f>
        <v>#REF!</v>
      </c>
      <c r="CX10" s="272" t="e">
        <f>VLOOKUP($B$10,#REF!,CV5+1,0)</f>
        <v>#REF!</v>
      </c>
      <c r="CY10" s="271" t="e">
        <f t="shared" si="51"/>
        <v>#REF!</v>
      </c>
      <c r="CZ10" s="272" t="e">
        <f>VLOOKUP($B$10,#REF!,CZ5+1,0)</f>
        <v>#REF!</v>
      </c>
      <c r="DA10" s="272" t="e">
        <f>VLOOKUP($B$10,#REF!,CZ5+1,0)</f>
        <v>#REF!</v>
      </c>
      <c r="DB10" s="272" t="e">
        <f>VLOOKUP($B$10,#REF!,CZ5+1,0)</f>
        <v>#REF!</v>
      </c>
      <c r="DC10" s="271" t="e">
        <f t="shared" si="52"/>
        <v>#REF!</v>
      </c>
      <c r="DD10" s="272" t="e">
        <f>VLOOKUP($B$10,#REF!,DD5+1,0)</f>
        <v>#REF!</v>
      </c>
      <c r="DE10" s="272" t="e">
        <f>VLOOKUP($B$10,#REF!,DD5+1,0)</f>
        <v>#REF!</v>
      </c>
      <c r="DF10" s="272" t="e">
        <f>VLOOKUP($B$10,#REF!,DD5+1,0)</f>
        <v>#REF!</v>
      </c>
      <c r="DG10" s="271" t="e">
        <f t="shared" si="53"/>
        <v>#REF!</v>
      </c>
      <c r="DH10" s="272" t="e">
        <f>VLOOKUP($B$10,#REF!,DH5+1,0)</f>
        <v>#REF!</v>
      </c>
      <c r="DI10" s="272" t="e">
        <f>VLOOKUP($B$10,#REF!,DH5+1,0)</f>
        <v>#REF!</v>
      </c>
      <c r="DJ10" s="272" t="e">
        <f>VLOOKUP($B$10,#REF!,DH5+1,0)</f>
        <v>#REF!</v>
      </c>
      <c r="DK10" s="271" t="e">
        <f t="shared" si="54"/>
        <v>#REF!</v>
      </c>
      <c r="DL10" s="272" t="e">
        <f>VLOOKUP($B$10,#REF!,DL5+1,0)</f>
        <v>#REF!</v>
      </c>
      <c r="DM10" s="272" t="e">
        <f>VLOOKUP($B$10,#REF!,DL5+1,0)</f>
        <v>#REF!</v>
      </c>
      <c r="DN10" s="272" t="e">
        <f>VLOOKUP($B$10,#REF!,DL5+1,0)</f>
        <v>#REF!</v>
      </c>
      <c r="DO10" s="271" t="e">
        <f t="shared" si="55"/>
        <v>#REF!</v>
      </c>
      <c r="DP10" s="272" t="e">
        <f>VLOOKUP($B$10,#REF!,DP5+1,0)</f>
        <v>#REF!</v>
      </c>
      <c r="DQ10" s="272" t="e">
        <f>VLOOKUP($B$10,#REF!,DP5+1,0)</f>
        <v>#REF!</v>
      </c>
      <c r="DR10" s="272" t="e">
        <f>VLOOKUP($B$10,#REF!,DP5+1,0)</f>
        <v>#REF!</v>
      </c>
      <c r="DS10" s="271" t="e">
        <f t="shared" si="56"/>
        <v>#REF!</v>
      </c>
      <c r="DT10" s="272" t="e">
        <f>VLOOKUP($B$10,#REF!,DT5+1,0)</f>
        <v>#REF!</v>
      </c>
      <c r="DU10" s="272" t="e">
        <f>VLOOKUP($B$10,#REF!,DT5+1,0)</f>
        <v>#REF!</v>
      </c>
      <c r="DV10" s="272" t="e">
        <f>VLOOKUP($B$10,#REF!,DT5+1,0)</f>
        <v>#REF!</v>
      </c>
      <c r="DW10" s="271" t="e">
        <f t="shared" si="57"/>
        <v>#REF!</v>
      </c>
      <c r="DX10" s="272" t="e">
        <f>VLOOKUP($B$10,#REF!,DX5+1,0)</f>
        <v>#REF!</v>
      </c>
      <c r="DY10" s="272" t="e">
        <f>VLOOKUP($B$10,#REF!,DX5+1,0)</f>
        <v>#REF!</v>
      </c>
      <c r="DZ10" s="272" t="e">
        <f>VLOOKUP($B$10,#REF!,DX5+1,0)</f>
        <v>#REF!</v>
      </c>
      <c r="EA10" s="271" t="e">
        <f t="shared" si="58"/>
        <v>#REF!</v>
      </c>
    </row>
    <row r="11" spans="1:131" ht="24.95" customHeight="1">
      <c r="A11" s="562"/>
      <c r="B11" s="266" t="s">
        <v>5</v>
      </c>
      <c r="C11" s="667"/>
      <c r="D11" s="271" t="e">
        <f>#REF!</f>
        <v>#REF!</v>
      </c>
      <c r="E11" s="287" t="e">
        <f>#REF!+#REF!</f>
        <v>#REF!</v>
      </c>
      <c r="F11" s="287" t="e">
        <f t="shared" si="59"/>
        <v>#REF!</v>
      </c>
      <c r="G11" s="569"/>
      <c r="H11" s="272" t="e">
        <f>VLOOKUP($B$11,#REF!,H5+1,0)</f>
        <v>#REF!</v>
      </c>
      <c r="I11" s="272" t="e">
        <f>VLOOKUP($B$11,#REF!,H5+1,0)</f>
        <v>#REF!</v>
      </c>
      <c r="J11" s="272" t="e">
        <f>VLOOKUP($B$11,#REF!,H5+1,0)</f>
        <v>#REF!</v>
      </c>
      <c r="K11" s="271" t="e">
        <f t="shared" si="28"/>
        <v>#REF!</v>
      </c>
      <c r="L11" s="272" t="e">
        <f>VLOOKUP($B$11,#REF!,L5+1,0)</f>
        <v>#REF!</v>
      </c>
      <c r="M11" s="272" t="e">
        <f>VLOOKUP($B$11,#REF!,L5+1,0)</f>
        <v>#REF!</v>
      </c>
      <c r="N11" s="272" t="e">
        <f>VLOOKUP($B$11,#REF!,L5+1,0)</f>
        <v>#REF!</v>
      </c>
      <c r="O11" s="271" t="e">
        <f t="shared" si="29"/>
        <v>#REF!</v>
      </c>
      <c r="P11" s="272" t="e">
        <f>VLOOKUP($B$11,#REF!,P5+1,0)</f>
        <v>#REF!</v>
      </c>
      <c r="Q11" s="272" t="e">
        <f>VLOOKUP($B$11,#REF!,P5+1,0)</f>
        <v>#REF!</v>
      </c>
      <c r="R11" s="272" t="e">
        <f>VLOOKUP($B$11,#REF!,P5+1,0)</f>
        <v>#REF!</v>
      </c>
      <c r="S11" s="271" t="e">
        <f t="shared" si="30"/>
        <v>#REF!</v>
      </c>
      <c r="T11" s="272" t="e">
        <f>VLOOKUP($B$11,#REF!,T5+1,0)</f>
        <v>#REF!</v>
      </c>
      <c r="U11" s="272" t="e">
        <f>VLOOKUP($B$11,#REF!,T5+1,0)</f>
        <v>#REF!</v>
      </c>
      <c r="V11" s="272" t="e">
        <f>VLOOKUP($B$11,#REF!,T5+1,0)</f>
        <v>#REF!</v>
      </c>
      <c r="W11" s="271" t="e">
        <f t="shared" si="31"/>
        <v>#REF!</v>
      </c>
      <c r="X11" s="272" t="e">
        <f>VLOOKUP($B$11,#REF!,X5+1,0)</f>
        <v>#REF!</v>
      </c>
      <c r="Y11" s="272" t="e">
        <f>VLOOKUP($B$11,#REF!,X5+1,0)</f>
        <v>#REF!</v>
      </c>
      <c r="Z11" s="272" t="e">
        <f>VLOOKUP($B$11,#REF!,X5+1,0)</f>
        <v>#REF!</v>
      </c>
      <c r="AA11" s="271" t="e">
        <f t="shared" si="32"/>
        <v>#REF!</v>
      </c>
      <c r="AB11" s="272" t="e">
        <f>VLOOKUP($B$11,#REF!,AB5+1,0)</f>
        <v>#REF!</v>
      </c>
      <c r="AC11" s="272" t="e">
        <f>VLOOKUP($B$11,#REF!,AB5+1,0)</f>
        <v>#REF!</v>
      </c>
      <c r="AD11" s="272" t="e">
        <f>VLOOKUP($B$11,#REF!,AB5+1,0)</f>
        <v>#REF!</v>
      </c>
      <c r="AE11" s="271" t="e">
        <f t="shared" si="33"/>
        <v>#REF!</v>
      </c>
      <c r="AF11" s="272" t="e">
        <f>VLOOKUP($B$11,#REF!,AF5+1,0)</f>
        <v>#REF!</v>
      </c>
      <c r="AG11" s="272" t="e">
        <f>VLOOKUP($B$11,#REF!,AF5+1,0)</f>
        <v>#REF!</v>
      </c>
      <c r="AH11" s="272" t="e">
        <f>VLOOKUP($B$11,#REF!,AF5+1,0)</f>
        <v>#REF!</v>
      </c>
      <c r="AI11" s="271" t="e">
        <f t="shared" si="34"/>
        <v>#REF!</v>
      </c>
      <c r="AJ11" s="272" t="e">
        <f>VLOOKUP($B$11,#REF!,AJ5+1,0)</f>
        <v>#REF!</v>
      </c>
      <c r="AK11" s="272" t="e">
        <f>VLOOKUP($B$11,#REF!,AJ5+1,0)</f>
        <v>#REF!</v>
      </c>
      <c r="AL11" s="272" t="e">
        <f>VLOOKUP($B$11,#REF!,AJ5+1,0)</f>
        <v>#REF!</v>
      </c>
      <c r="AM11" s="271" t="e">
        <f t="shared" si="35"/>
        <v>#REF!</v>
      </c>
      <c r="AN11" s="272" t="e">
        <f>VLOOKUP($B$11,#REF!,AN5+1,0)</f>
        <v>#REF!</v>
      </c>
      <c r="AO11" s="272" t="e">
        <f>VLOOKUP($B$11,#REF!,AN5+1,0)</f>
        <v>#REF!</v>
      </c>
      <c r="AP11" s="272" t="e">
        <f>VLOOKUP($B$11,#REF!,AN5+1,0)</f>
        <v>#REF!</v>
      </c>
      <c r="AQ11" s="271" t="e">
        <f t="shared" si="36"/>
        <v>#REF!</v>
      </c>
      <c r="AR11" s="272" t="e">
        <f>VLOOKUP($B$11,#REF!,AR5+1,0)</f>
        <v>#REF!</v>
      </c>
      <c r="AS11" s="272" t="e">
        <f>VLOOKUP($B$11,#REF!,AR5+1,0)</f>
        <v>#REF!</v>
      </c>
      <c r="AT11" s="272" t="e">
        <f>VLOOKUP($B$11,#REF!,AR5+1,0)</f>
        <v>#REF!</v>
      </c>
      <c r="AU11" s="271" t="e">
        <f t="shared" si="37"/>
        <v>#REF!</v>
      </c>
      <c r="AV11" s="272" t="e">
        <f>VLOOKUP($B$11,#REF!,AV5+1,0)</f>
        <v>#REF!</v>
      </c>
      <c r="AW11" s="272" t="e">
        <f>VLOOKUP($B$11,#REF!,AV5+1,0)</f>
        <v>#REF!</v>
      </c>
      <c r="AX11" s="272" t="e">
        <f>VLOOKUP($B$11,#REF!,AV5+1,0)</f>
        <v>#REF!</v>
      </c>
      <c r="AY11" s="271" t="e">
        <f t="shared" si="38"/>
        <v>#REF!</v>
      </c>
      <c r="AZ11" s="272" t="e">
        <f>VLOOKUP($B$11,#REF!,AZ5+1,0)</f>
        <v>#REF!</v>
      </c>
      <c r="BA11" s="272" t="e">
        <f>VLOOKUP($B$11,#REF!,AZ5+1,0)</f>
        <v>#REF!</v>
      </c>
      <c r="BB11" s="272" t="e">
        <f>VLOOKUP($B$11,#REF!,AZ5+1,0)</f>
        <v>#REF!</v>
      </c>
      <c r="BC11" s="271" t="e">
        <f t="shared" si="39"/>
        <v>#REF!</v>
      </c>
      <c r="BD11" s="272" t="e">
        <f>VLOOKUP($B$11,#REF!,BD5+1,0)</f>
        <v>#REF!</v>
      </c>
      <c r="BE11" s="272" t="e">
        <f>VLOOKUP($B$11,#REF!,BD5+1,0)</f>
        <v>#REF!</v>
      </c>
      <c r="BF11" s="272" t="e">
        <f>VLOOKUP($B$11,#REF!,BD5+1,0)</f>
        <v>#REF!</v>
      </c>
      <c r="BG11" s="271" t="e">
        <f t="shared" si="40"/>
        <v>#REF!</v>
      </c>
      <c r="BH11" s="272" t="e">
        <f>VLOOKUP($B$11,#REF!,BH5+1,0)</f>
        <v>#REF!</v>
      </c>
      <c r="BI11" s="272" t="e">
        <f>VLOOKUP($B$11,#REF!,BH5+1,0)</f>
        <v>#REF!</v>
      </c>
      <c r="BJ11" s="272" t="e">
        <f>VLOOKUP($B$11,#REF!,BH5+1,0)</f>
        <v>#REF!</v>
      </c>
      <c r="BK11" s="271" t="e">
        <f t="shared" si="41"/>
        <v>#REF!</v>
      </c>
      <c r="BL11" s="272" t="e">
        <f>VLOOKUP($B$11,#REF!,BL5+1,0)</f>
        <v>#REF!</v>
      </c>
      <c r="BM11" s="272" t="e">
        <f>VLOOKUP($B$11,#REF!,BL5+1,0)</f>
        <v>#REF!</v>
      </c>
      <c r="BN11" s="272" t="e">
        <f>VLOOKUP($B$11,#REF!,BL5+1,0)</f>
        <v>#REF!</v>
      </c>
      <c r="BO11" s="271" t="e">
        <f t="shared" si="42"/>
        <v>#REF!</v>
      </c>
      <c r="BP11" s="272" t="e">
        <f>VLOOKUP($B$11,#REF!,BP5+1,0)</f>
        <v>#REF!</v>
      </c>
      <c r="BQ11" s="272" t="e">
        <f>VLOOKUP($B$11,#REF!,BP5+1,0)</f>
        <v>#REF!</v>
      </c>
      <c r="BR11" s="272" t="e">
        <f>VLOOKUP($B$11,#REF!,BP5+1,0)</f>
        <v>#REF!</v>
      </c>
      <c r="BS11" s="271" t="e">
        <f t="shared" si="43"/>
        <v>#REF!</v>
      </c>
      <c r="BT11" s="272" t="e">
        <f>VLOOKUP($B$11,#REF!,BT5+1,0)</f>
        <v>#REF!</v>
      </c>
      <c r="BU11" s="272" t="e">
        <f>VLOOKUP($B$11,#REF!,BT5+1,0)</f>
        <v>#REF!</v>
      </c>
      <c r="BV11" s="272" t="e">
        <f>VLOOKUP($B$11,#REF!,BT5+1,0)</f>
        <v>#REF!</v>
      </c>
      <c r="BW11" s="271" t="e">
        <f t="shared" si="44"/>
        <v>#REF!</v>
      </c>
      <c r="BX11" s="272" t="e">
        <f>VLOOKUP($B$11,#REF!,BX5+1,0)</f>
        <v>#REF!</v>
      </c>
      <c r="BY11" s="272" t="e">
        <f>VLOOKUP($B$11,#REF!,BX5+1,0)</f>
        <v>#REF!</v>
      </c>
      <c r="BZ11" s="272" t="e">
        <f>VLOOKUP($B$11,#REF!,BX5+1,0)</f>
        <v>#REF!</v>
      </c>
      <c r="CA11" s="271" t="e">
        <f t="shared" si="45"/>
        <v>#REF!</v>
      </c>
      <c r="CB11" s="272" t="e">
        <f>VLOOKUP($B$11,#REF!,CB5+1,0)</f>
        <v>#REF!</v>
      </c>
      <c r="CC11" s="272" t="e">
        <f>VLOOKUP($B$11,#REF!,CB5+1,0)</f>
        <v>#REF!</v>
      </c>
      <c r="CD11" s="272" t="e">
        <f>VLOOKUP($B$11,#REF!,CB5+1,0)</f>
        <v>#REF!</v>
      </c>
      <c r="CE11" s="271" t="e">
        <f t="shared" si="46"/>
        <v>#REF!</v>
      </c>
      <c r="CF11" s="272" t="e">
        <f>VLOOKUP($B$11,#REF!,CF5+1,0)</f>
        <v>#REF!</v>
      </c>
      <c r="CG11" s="272" t="e">
        <f>VLOOKUP($B$11,#REF!,CF5+1,0)</f>
        <v>#REF!</v>
      </c>
      <c r="CH11" s="272" t="e">
        <f>VLOOKUP($B$11,#REF!,CF5+1,0)</f>
        <v>#REF!</v>
      </c>
      <c r="CI11" s="271" t="e">
        <f t="shared" si="47"/>
        <v>#REF!</v>
      </c>
      <c r="CJ11" s="272" t="e">
        <f>VLOOKUP($B$11,#REF!,CJ5+1,0)</f>
        <v>#REF!</v>
      </c>
      <c r="CK11" s="272" t="e">
        <f>VLOOKUP($B$11,#REF!,CJ5+1,0)</f>
        <v>#REF!</v>
      </c>
      <c r="CL11" s="272" t="e">
        <f>VLOOKUP($B$11,#REF!,CJ5+1,0)</f>
        <v>#REF!</v>
      </c>
      <c r="CM11" s="271" t="e">
        <f t="shared" si="48"/>
        <v>#REF!</v>
      </c>
      <c r="CN11" s="272" t="e">
        <f>VLOOKUP($B$11,#REF!,CN5+1,0)</f>
        <v>#REF!</v>
      </c>
      <c r="CO11" s="272" t="e">
        <f>VLOOKUP($B$11,#REF!,CN5+1,0)</f>
        <v>#REF!</v>
      </c>
      <c r="CP11" s="272" t="e">
        <f>VLOOKUP($B$11,#REF!,CN5+1,0)</f>
        <v>#REF!</v>
      </c>
      <c r="CQ11" s="271" t="e">
        <f t="shared" si="49"/>
        <v>#REF!</v>
      </c>
      <c r="CR11" s="272" t="e">
        <f>VLOOKUP($B$11,#REF!,CR5+1,0)</f>
        <v>#REF!</v>
      </c>
      <c r="CS11" s="272" t="e">
        <f>VLOOKUP($B$11,#REF!,CR5+1,0)</f>
        <v>#REF!</v>
      </c>
      <c r="CT11" s="272" t="e">
        <f>VLOOKUP($B$11,#REF!,CR5+1,0)</f>
        <v>#REF!</v>
      </c>
      <c r="CU11" s="271" t="e">
        <f t="shared" si="50"/>
        <v>#REF!</v>
      </c>
      <c r="CV11" s="272" t="e">
        <f>VLOOKUP($B$11,#REF!,CV5+1,0)</f>
        <v>#REF!</v>
      </c>
      <c r="CW11" s="272" t="e">
        <f>VLOOKUP($B$11,#REF!,CV5+1,0)</f>
        <v>#REF!</v>
      </c>
      <c r="CX11" s="272" t="e">
        <f>VLOOKUP($B$11,#REF!,CV5+1,0)</f>
        <v>#REF!</v>
      </c>
      <c r="CY11" s="271" t="e">
        <f t="shared" si="51"/>
        <v>#REF!</v>
      </c>
      <c r="CZ11" s="272" t="e">
        <f>VLOOKUP($B$11,#REF!,CZ5+1,0)</f>
        <v>#REF!</v>
      </c>
      <c r="DA11" s="272" t="e">
        <f>VLOOKUP($B$11,#REF!,CZ5+1,0)</f>
        <v>#REF!</v>
      </c>
      <c r="DB11" s="272" t="e">
        <f>VLOOKUP($B$11,#REF!,CZ5+1,0)</f>
        <v>#REF!</v>
      </c>
      <c r="DC11" s="271" t="e">
        <f t="shared" si="52"/>
        <v>#REF!</v>
      </c>
      <c r="DD11" s="272" t="e">
        <f>VLOOKUP($B$11,#REF!,DD5+1,0)</f>
        <v>#REF!</v>
      </c>
      <c r="DE11" s="272" t="e">
        <f>VLOOKUP($B$11,#REF!,DD5+1,0)</f>
        <v>#REF!</v>
      </c>
      <c r="DF11" s="272" t="e">
        <f>VLOOKUP($B$11,#REF!,DD5+1,0)</f>
        <v>#REF!</v>
      </c>
      <c r="DG11" s="271" t="e">
        <f t="shared" si="53"/>
        <v>#REF!</v>
      </c>
      <c r="DH11" s="272" t="e">
        <f>VLOOKUP($B$11,#REF!,DH5+1,0)</f>
        <v>#REF!</v>
      </c>
      <c r="DI11" s="272" t="e">
        <f>VLOOKUP($B$11,#REF!,DH5+1,0)</f>
        <v>#REF!</v>
      </c>
      <c r="DJ11" s="272" t="e">
        <f>VLOOKUP($B$11,#REF!,DH5+1,0)</f>
        <v>#REF!</v>
      </c>
      <c r="DK11" s="271" t="e">
        <f t="shared" si="54"/>
        <v>#REF!</v>
      </c>
      <c r="DL11" s="272" t="e">
        <f>VLOOKUP($B$11,#REF!,DL5+1,0)</f>
        <v>#REF!</v>
      </c>
      <c r="DM11" s="272" t="e">
        <f>VLOOKUP($B$11,#REF!,DL5+1,0)</f>
        <v>#REF!</v>
      </c>
      <c r="DN11" s="272" t="e">
        <f>VLOOKUP($B$11,#REF!,DL5+1,0)</f>
        <v>#REF!</v>
      </c>
      <c r="DO11" s="271" t="e">
        <f t="shared" si="55"/>
        <v>#REF!</v>
      </c>
      <c r="DP11" s="272" t="e">
        <f>VLOOKUP($B$11,#REF!,DP5+1,0)</f>
        <v>#REF!</v>
      </c>
      <c r="DQ11" s="272" t="e">
        <f>VLOOKUP($B$11,#REF!,DP5+1,0)</f>
        <v>#REF!</v>
      </c>
      <c r="DR11" s="272" t="e">
        <f>VLOOKUP($B$11,#REF!,DP5+1,0)</f>
        <v>#REF!</v>
      </c>
      <c r="DS11" s="271" t="e">
        <f t="shared" si="56"/>
        <v>#REF!</v>
      </c>
      <c r="DT11" s="272" t="e">
        <f>VLOOKUP($B$11,#REF!,DT5+1,0)</f>
        <v>#REF!</v>
      </c>
      <c r="DU11" s="272" t="e">
        <f>VLOOKUP($B$11,#REF!,DT5+1,0)</f>
        <v>#REF!</v>
      </c>
      <c r="DV11" s="272" t="e">
        <f>VLOOKUP($B$11,#REF!,DT5+1,0)</f>
        <v>#REF!</v>
      </c>
      <c r="DW11" s="271" t="e">
        <f t="shared" si="57"/>
        <v>#REF!</v>
      </c>
      <c r="DX11" s="272" t="e">
        <f>VLOOKUP($B$11,#REF!,DX5+1,0)</f>
        <v>#REF!</v>
      </c>
      <c r="DY11" s="272" t="e">
        <f>VLOOKUP($B$11,#REF!,DX5+1,0)</f>
        <v>#REF!</v>
      </c>
      <c r="DZ11" s="272" t="e">
        <f>VLOOKUP($B$11,#REF!,DX5+1,0)</f>
        <v>#REF!</v>
      </c>
      <c r="EA11" s="271" t="e">
        <f t="shared" si="58"/>
        <v>#REF!</v>
      </c>
    </row>
    <row r="12" spans="1:131" ht="24.95" customHeight="1">
      <c r="A12" s="562"/>
      <c r="B12" s="266" t="s">
        <v>328</v>
      </c>
      <c r="C12" s="667"/>
      <c r="D12" s="271" t="e">
        <f>#REF!</f>
        <v>#REF!</v>
      </c>
      <c r="E12" s="287" t="e">
        <f>#REF!+#REF!</f>
        <v>#REF!</v>
      </c>
      <c r="F12" s="287" t="e">
        <f t="shared" si="59"/>
        <v>#REF!</v>
      </c>
      <c r="G12" s="569"/>
      <c r="H12" s="272" t="e">
        <f>VLOOKUP($B$12,#REF!,H5+1,0)</f>
        <v>#REF!</v>
      </c>
      <c r="I12" s="272" t="e">
        <f>VLOOKUP($B$12,#REF!,H5+1,0)</f>
        <v>#REF!</v>
      </c>
      <c r="J12" s="272" t="e">
        <f>VLOOKUP($B$12,#REF!,H5+1,0)</f>
        <v>#REF!</v>
      </c>
      <c r="K12" s="271" t="e">
        <f t="shared" si="28"/>
        <v>#REF!</v>
      </c>
      <c r="L12" s="272" t="e">
        <f>VLOOKUP($B$12,#REF!,L5+1,0)</f>
        <v>#REF!</v>
      </c>
      <c r="M12" s="272" t="e">
        <f>VLOOKUP($B$12,#REF!,L5+1,0)</f>
        <v>#REF!</v>
      </c>
      <c r="N12" s="272" t="e">
        <f>VLOOKUP($B$12,#REF!,L5+1,0)</f>
        <v>#REF!</v>
      </c>
      <c r="O12" s="271" t="e">
        <f t="shared" si="29"/>
        <v>#REF!</v>
      </c>
      <c r="P12" s="272" t="e">
        <f>VLOOKUP($B$12,#REF!,P5+1,0)</f>
        <v>#REF!</v>
      </c>
      <c r="Q12" s="272" t="e">
        <f>VLOOKUP($B$12,#REF!,P5+1,0)</f>
        <v>#REF!</v>
      </c>
      <c r="R12" s="272" t="e">
        <f>VLOOKUP($B$12,#REF!,P5+1,0)</f>
        <v>#REF!</v>
      </c>
      <c r="S12" s="271" t="e">
        <f t="shared" si="30"/>
        <v>#REF!</v>
      </c>
      <c r="T12" s="272" t="e">
        <f>VLOOKUP($B$12,#REF!,T5+1,0)</f>
        <v>#REF!</v>
      </c>
      <c r="U12" s="272" t="e">
        <f>VLOOKUP($B$12,#REF!,T5+1,0)</f>
        <v>#REF!</v>
      </c>
      <c r="V12" s="272" t="e">
        <f>VLOOKUP($B$12,#REF!,T5+1,0)</f>
        <v>#REF!</v>
      </c>
      <c r="W12" s="271" t="e">
        <f t="shared" si="31"/>
        <v>#REF!</v>
      </c>
      <c r="X12" s="272" t="e">
        <f>VLOOKUP($B$12,#REF!,X5+1,0)</f>
        <v>#REF!</v>
      </c>
      <c r="Y12" s="272" t="e">
        <f>VLOOKUP($B$12,#REF!,X5+1,0)</f>
        <v>#REF!</v>
      </c>
      <c r="Z12" s="272" t="e">
        <f>VLOOKUP($B$12,#REF!,X5+1,0)</f>
        <v>#REF!</v>
      </c>
      <c r="AA12" s="271" t="e">
        <f t="shared" si="32"/>
        <v>#REF!</v>
      </c>
      <c r="AB12" s="272" t="e">
        <f>VLOOKUP($B$12,#REF!,AB5+1,0)</f>
        <v>#REF!</v>
      </c>
      <c r="AC12" s="272" t="e">
        <f>VLOOKUP($B$12,#REF!,AB5+1,0)</f>
        <v>#REF!</v>
      </c>
      <c r="AD12" s="272" t="e">
        <f>VLOOKUP($B$12,#REF!,AB5+1,0)</f>
        <v>#REF!</v>
      </c>
      <c r="AE12" s="271" t="e">
        <f t="shared" si="33"/>
        <v>#REF!</v>
      </c>
      <c r="AF12" s="272" t="e">
        <f>VLOOKUP($B$12,#REF!,AF5+1,0)</f>
        <v>#REF!</v>
      </c>
      <c r="AG12" s="272" t="e">
        <f>VLOOKUP($B$12,#REF!,AF5+1,0)</f>
        <v>#REF!</v>
      </c>
      <c r="AH12" s="272" t="e">
        <f>VLOOKUP($B$12,#REF!,AF5+1,0)</f>
        <v>#REF!</v>
      </c>
      <c r="AI12" s="271" t="e">
        <f t="shared" si="34"/>
        <v>#REF!</v>
      </c>
      <c r="AJ12" s="272" t="e">
        <f>VLOOKUP($B$12,#REF!,AJ5+1,0)</f>
        <v>#REF!</v>
      </c>
      <c r="AK12" s="272" t="e">
        <f>VLOOKUP($B$12,#REF!,AJ5+1,0)</f>
        <v>#REF!</v>
      </c>
      <c r="AL12" s="272" t="e">
        <f>VLOOKUP($B$12,#REF!,AJ5+1,0)</f>
        <v>#REF!</v>
      </c>
      <c r="AM12" s="271" t="e">
        <f t="shared" si="35"/>
        <v>#REF!</v>
      </c>
      <c r="AN12" s="272" t="e">
        <f>VLOOKUP($B$12,#REF!,AN5+1,0)</f>
        <v>#REF!</v>
      </c>
      <c r="AO12" s="272" t="e">
        <f>VLOOKUP($B$12,#REF!,AN5+1,0)</f>
        <v>#REF!</v>
      </c>
      <c r="AP12" s="272" t="e">
        <f>VLOOKUP($B$12,#REF!,AN5+1,0)</f>
        <v>#REF!</v>
      </c>
      <c r="AQ12" s="271" t="e">
        <f t="shared" si="36"/>
        <v>#REF!</v>
      </c>
      <c r="AR12" s="272" t="e">
        <f>VLOOKUP($B$12,#REF!,AR5+1,0)</f>
        <v>#REF!</v>
      </c>
      <c r="AS12" s="272" t="e">
        <f>VLOOKUP($B$12,#REF!,AR5+1,0)</f>
        <v>#REF!</v>
      </c>
      <c r="AT12" s="272" t="e">
        <f>VLOOKUP($B$12,#REF!,AR5+1,0)</f>
        <v>#REF!</v>
      </c>
      <c r="AU12" s="271" t="e">
        <f t="shared" si="37"/>
        <v>#REF!</v>
      </c>
      <c r="AV12" s="272" t="e">
        <f>VLOOKUP($B$12,#REF!,AV5+1,0)</f>
        <v>#REF!</v>
      </c>
      <c r="AW12" s="272" t="e">
        <f>VLOOKUP($B$12,#REF!,AV5+1,0)</f>
        <v>#REF!</v>
      </c>
      <c r="AX12" s="272" t="e">
        <f>VLOOKUP($B$12,#REF!,AV5+1,0)</f>
        <v>#REF!</v>
      </c>
      <c r="AY12" s="271" t="e">
        <f t="shared" si="38"/>
        <v>#REF!</v>
      </c>
      <c r="AZ12" s="272" t="e">
        <f>VLOOKUP($B$12,#REF!,AZ5+1,0)</f>
        <v>#REF!</v>
      </c>
      <c r="BA12" s="272" t="e">
        <f>VLOOKUP($B$12,#REF!,AZ5+1,0)</f>
        <v>#REF!</v>
      </c>
      <c r="BB12" s="272" t="e">
        <f>VLOOKUP($B$12,#REF!,AZ5+1,0)</f>
        <v>#REF!</v>
      </c>
      <c r="BC12" s="271" t="e">
        <f t="shared" si="39"/>
        <v>#REF!</v>
      </c>
      <c r="BD12" s="272" t="e">
        <f>VLOOKUP($B$12,#REF!,BD5+1,0)</f>
        <v>#REF!</v>
      </c>
      <c r="BE12" s="272" t="e">
        <f>VLOOKUP($B$12,#REF!,BD5+1,0)</f>
        <v>#REF!</v>
      </c>
      <c r="BF12" s="272" t="e">
        <f>VLOOKUP($B$12,#REF!,BD5+1,0)</f>
        <v>#REF!</v>
      </c>
      <c r="BG12" s="271" t="e">
        <f t="shared" si="40"/>
        <v>#REF!</v>
      </c>
      <c r="BH12" s="272" t="e">
        <f>VLOOKUP($B$12,#REF!,BH5+1,0)</f>
        <v>#REF!</v>
      </c>
      <c r="BI12" s="272" t="e">
        <f>VLOOKUP($B$12,#REF!,BH5+1,0)</f>
        <v>#REF!</v>
      </c>
      <c r="BJ12" s="272" t="e">
        <f>VLOOKUP($B$12,#REF!,BH5+1,0)</f>
        <v>#REF!</v>
      </c>
      <c r="BK12" s="271" t="e">
        <f t="shared" si="41"/>
        <v>#REF!</v>
      </c>
      <c r="BL12" s="272" t="e">
        <f>VLOOKUP($B$12,#REF!,BL5+1,0)</f>
        <v>#REF!</v>
      </c>
      <c r="BM12" s="272" t="e">
        <f>VLOOKUP($B$12,#REF!,BL5+1,0)</f>
        <v>#REF!</v>
      </c>
      <c r="BN12" s="272" t="e">
        <f>VLOOKUP($B$12,#REF!,BL5+1,0)</f>
        <v>#REF!</v>
      </c>
      <c r="BO12" s="271" t="e">
        <f t="shared" si="42"/>
        <v>#REF!</v>
      </c>
      <c r="BP12" s="272" t="e">
        <f>VLOOKUP($B$12,#REF!,BP5+1,0)</f>
        <v>#REF!</v>
      </c>
      <c r="BQ12" s="272" t="e">
        <f>VLOOKUP($B$12,#REF!,BP5+1,0)</f>
        <v>#REF!</v>
      </c>
      <c r="BR12" s="272" t="e">
        <f>VLOOKUP($B$12,#REF!,BP5+1,0)</f>
        <v>#REF!</v>
      </c>
      <c r="BS12" s="271" t="e">
        <f t="shared" si="43"/>
        <v>#REF!</v>
      </c>
      <c r="BT12" s="272" t="e">
        <f>VLOOKUP($B$12,#REF!,BT5+1,0)</f>
        <v>#REF!</v>
      </c>
      <c r="BU12" s="272" t="e">
        <f>VLOOKUP($B$12,#REF!,BT5+1,0)</f>
        <v>#REF!</v>
      </c>
      <c r="BV12" s="272" t="e">
        <f>VLOOKUP($B$12,#REF!,BT5+1,0)</f>
        <v>#REF!</v>
      </c>
      <c r="BW12" s="271" t="e">
        <f t="shared" si="44"/>
        <v>#REF!</v>
      </c>
      <c r="BX12" s="272" t="e">
        <f>VLOOKUP($B$12,#REF!,BX5+1,0)</f>
        <v>#REF!</v>
      </c>
      <c r="BY12" s="272" t="e">
        <f>VLOOKUP($B$12,#REF!,BX5+1,0)</f>
        <v>#REF!</v>
      </c>
      <c r="BZ12" s="272" t="e">
        <f>VLOOKUP($B$12,#REF!,BX5+1,0)</f>
        <v>#REF!</v>
      </c>
      <c r="CA12" s="271" t="e">
        <f t="shared" si="45"/>
        <v>#REF!</v>
      </c>
      <c r="CB12" s="272" t="e">
        <f>VLOOKUP($B$12,#REF!,CB5+1,0)</f>
        <v>#REF!</v>
      </c>
      <c r="CC12" s="272" t="e">
        <f>VLOOKUP($B$12,#REF!,CB5+1,0)</f>
        <v>#REF!</v>
      </c>
      <c r="CD12" s="272" t="e">
        <f>VLOOKUP($B$12,#REF!,CB5+1,0)</f>
        <v>#REF!</v>
      </c>
      <c r="CE12" s="271" t="e">
        <f t="shared" si="46"/>
        <v>#REF!</v>
      </c>
      <c r="CF12" s="272" t="e">
        <f>VLOOKUP($B$12,#REF!,CF5+1,0)</f>
        <v>#REF!</v>
      </c>
      <c r="CG12" s="272" t="e">
        <f>VLOOKUP($B$12,#REF!,CF5+1,0)</f>
        <v>#REF!</v>
      </c>
      <c r="CH12" s="272" t="e">
        <f>VLOOKUP($B$12,#REF!,CF5+1,0)</f>
        <v>#REF!</v>
      </c>
      <c r="CI12" s="271" t="e">
        <f t="shared" si="47"/>
        <v>#REF!</v>
      </c>
      <c r="CJ12" s="272" t="e">
        <f>VLOOKUP($B$12,#REF!,CJ5+1,0)</f>
        <v>#REF!</v>
      </c>
      <c r="CK12" s="272" t="e">
        <f>VLOOKUP($B$12,#REF!,CJ5+1,0)</f>
        <v>#REF!</v>
      </c>
      <c r="CL12" s="272" t="e">
        <f>VLOOKUP($B$12,#REF!,CJ5+1,0)</f>
        <v>#REF!</v>
      </c>
      <c r="CM12" s="271" t="e">
        <f t="shared" si="48"/>
        <v>#REF!</v>
      </c>
      <c r="CN12" s="272" t="e">
        <f>VLOOKUP($B$12,#REF!,CN5+1,0)</f>
        <v>#REF!</v>
      </c>
      <c r="CO12" s="272" t="e">
        <f>VLOOKUP($B$12,#REF!,CN5+1,0)</f>
        <v>#REF!</v>
      </c>
      <c r="CP12" s="272" t="e">
        <f>VLOOKUP($B$12,#REF!,CN5+1,0)</f>
        <v>#REF!</v>
      </c>
      <c r="CQ12" s="271" t="e">
        <f t="shared" si="49"/>
        <v>#REF!</v>
      </c>
      <c r="CR12" s="272" t="e">
        <f>VLOOKUP($B$12,#REF!,CR5+1,0)</f>
        <v>#REF!</v>
      </c>
      <c r="CS12" s="272" t="e">
        <f>VLOOKUP($B$12,#REF!,CR5+1,0)</f>
        <v>#REF!</v>
      </c>
      <c r="CT12" s="272" t="e">
        <f>VLOOKUP($B$12,#REF!,CR5+1,0)</f>
        <v>#REF!</v>
      </c>
      <c r="CU12" s="271" t="e">
        <f t="shared" si="50"/>
        <v>#REF!</v>
      </c>
      <c r="CV12" s="272" t="e">
        <f>VLOOKUP($B$12,#REF!,CV5+1,0)</f>
        <v>#REF!</v>
      </c>
      <c r="CW12" s="272" t="e">
        <f>VLOOKUP($B$12,#REF!,CV5+1,0)</f>
        <v>#REF!</v>
      </c>
      <c r="CX12" s="272" t="e">
        <f>VLOOKUP($B$12,#REF!,CV5+1,0)</f>
        <v>#REF!</v>
      </c>
      <c r="CY12" s="271" t="e">
        <f t="shared" si="51"/>
        <v>#REF!</v>
      </c>
      <c r="CZ12" s="272" t="e">
        <f>VLOOKUP($B$12,#REF!,CZ5+1,0)</f>
        <v>#REF!</v>
      </c>
      <c r="DA12" s="272" t="e">
        <f>VLOOKUP($B$12,#REF!,CZ5+1,0)</f>
        <v>#REF!</v>
      </c>
      <c r="DB12" s="272" t="e">
        <f>VLOOKUP($B$12,#REF!,CZ5+1,0)</f>
        <v>#REF!</v>
      </c>
      <c r="DC12" s="271" t="e">
        <f t="shared" si="52"/>
        <v>#REF!</v>
      </c>
      <c r="DD12" s="272" t="e">
        <f>VLOOKUP($B$12,#REF!,DD5+1,0)</f>
        <v>#REF!</v>
      </c>
      <c r="DE12" s="272" t="e">
        <f>VLOOKUP($B$12,#REF!,DD5+1,0)</f>
        <v>#REF!</v>
      </c>
      <c r="DF12" s="272" t="e">
        <f>VLOOKUP($B$12,#REF!,DD5+1,0)</f>
        <v>#REF!</v>
      </c>
      <c r="DG12" s="271" t="e">
        <f t="shared" si="53"/>
        <v>#REF!</v>
      </c>
      <c r="DH12" s="272" t="e">
        <f>VLOOKUP($B$12,#REF!,DH5+1,0)</f>
        <v>#REF!</v>
      </c>
      <c r="DI12" s="272" t="e">
        <f>VLOOKUP($B$12,#REF!,DH5+1,0)</f>
        <v>#REF!</v>
      </c>
      <c r="DJ12" s="272" t="e">
        <f>VLOOKUP($B$12,#REF!,DH5+1,0)</f>
        <v>#REF!</v>
      </c>
      <c r="DK12" s="271" t="e">
        <f t="shared" si="54"/>
        <v>#REF!</v>
      </c>
      <c r="DL12" s="272" t="e">
        <f>VLOOKUP($B$12,#REF!,DL5+1,0)</f>
        <v>#REF!</v>
      </c>
      <c r="DM12" s="272" t="e">
        <f>VLOOKUP($B$12,#REF!,DL5+1,0)</f>
        <v>#REF!</v>
      </c>
      <c r="DN12" s="272" t="e">
        <f>VLOOKUP($B$12,#REF!,DL5+1,0)</f>
        <v>#REF!</v>
      </c>
      <c r="DO12" s="271" t="e">
        <f t="shared" si="55"/>
        <v>#REF!</v>
      </c>
      <c r="DP12" s="272" t="e">
        <f>VLOOKUP($B$12,#REF!,DP5+1,0)</f>
        <v>#REF!</v>
      </c>
      <c r="DQ12" s="272" t="e">
        <f>VLOOKUP($B$12,#REF!,DP5+1,0)</f>
        <v>#REF!</v>
      </c>
      <c r="DR12" s="272" t="e">
        <f>VLOOKUP($B$12,#REF!,DP5+1,0)</f>
        <v>#REF!</v>
      </c>
      <c r="DS12" s="271" t="e">
        <f t="shared" si="56"/>
        <v>#REF!</v>
      </c>
      <c r="DT12" s="272" t="e">
        <f>VLOOKUP($B$12,#REF!,DT5+1,0)</f>
        <v>#REF!</v>
      </c>
      <c r="DU12" s="272" t="e">
        <f>VLOOKUP($B$12,#REF!,DT5+1,0)</f>
        <v>#REF!</v>
      </c>
      <c r="DV12" s="272" t="e">
        <f>VLOOKUP($B$12,#REF!,DT5+1,0)</f>
        <v>#REF!</v>
      </c>
      <c r="DW12" s="271" t="e">
        <f t="shared" si="57"/>
        <v>#REF!</v>
      </c>
      <c r="DX12" s="272" t="e">
        <f>VLOOKUP($B$12,#REF!,DX5+1,0)</f>
        <v>#REF!</v>
      </c>
      <c r="DY12" s="272" t="e">
        <f>VLOOKUP($B$12,#REF!,DX5+1,0)</f>
        <v>#REF!</v>
      </c>
      <c r="DZ12" s="272" t="e">
        <f>VLOOKUP($B$12,#REF!,DX5+1,0)</f>
        <v>#REF!</v>
      </c>
      <c r="EA12" s="271" t="e">
        <f t="shared" si="58"/>
        <v>#REF!</v>
      </c>
    </row>
    <row r="13" spans="1:131" ht="24.95" customHeight="1">
      <c r="A13" s="562"/>
      <c r="B13" s="266" t="s">
        <v>52</v>
      </c>
      <c r="C13" s="667"/>
      <c r="D13" s="271" t="e">
        <f>#REF!</f>
        <v>#REF!</v>
      </c>
      <c r="E13" s="287" t="e">
        <f>#REF!+#REF!</f>
        <v>#REF!</v>
      </c>
      <c r="F13" s="287" t="e">
        <f t="shared" si="59"/>
        <v>#REF!</v>
      </c>
      <c r="G13" s="570"/>
      <c r="H13" s="272" t="e">
        <f>VLOOKUP($B$13,#REF!,H5+1,0)</f>
        <v>#REF!</v>
      </c>
      <c r="I13" s="272" t="e">
        <f>VLOOKUP($B$13,#REF!,H5+1,0)</f>
        <v>#REF!</v>
      </c>
      <c r="J13" s="272" t="e">
        <f>VLOOKUP($B$13,#REF!,H5+1,0)</f>
        <v>#REF!</v>
      </c>
      <c r="K13" s="271" t="e">
        <f t="shared" si="28"/>
        <v>#REF!</v>
      </c>
      <c r="L13" s="272" t="e">
        <f>VLOOKUP($B$13,#REF!,L5+1,0)</f>
        <v>#REF!</v>
      </c>
      <c r="M13" s="272" t="e">
        <f>VLOOKUP($B$13,#REF!,L5+1,0)</f>
        <v>#REF!</v>
      </c>
      <c r="N13" s="272" t="e">
        <f>VLOOKUP($B$13,#REF!,L5+1,0)</f>
        <v>#REF!</v>
      </c>
      <c r="O13" s="271" t="e">
        <f t="shared" si="29"/>
        <v>#REF!</v>
      </c>
      <c r="P13" s="272" t="e">
        <f>VLOOKUP($B$13,#REF!,P5+1,0)</f>
        <v>#REF!</v>
      </c>
      <c r="Q13" s="272" t="e">
        <f>VLOOKUP($B$13,#REF!,P5+1,0)</f>
        <v>#REF!</v>
      </c>
      <c r="R13" s="272" t="e">
        <f>VLOOKUP($B$13,#REF!,P5+1,0)</f>
        <v>#REF!</v>
      </c>
      <c r="S13" s="271" t="e">
        <f t="shared" si="30"/>
        <v>#REF!</v>
      </c>
      <c r="T13" s="272" t="e">
        <f>VLOOKUP($B$13,#REF!,T5+1,0)</f>
        <v>#REF!</v>
      </c>
      <c r="U13" s="272" t="e">
        <f>VLOOKUP($B$13,#REF!,T5+1,0)</f>
        <v>#REF!</v>
      </c>
      <c r="V13" s="272" t="e">
        <f>VLOOKUP($B$13,#REF!,T5+1,0)</f>
        <v>#REF!</v>
      </c>
      <c r="W13" s="271" t="e">
        <f t="shared" si="31"/>
        <v>#REF!</v>
      </c>
      <c r="X13" s="272" t="e">
        <f>VLOOKUP($B$13,#REF!,X5+1,0)</f>
        <v>#REF!</v>
      </c>
      <c r="Y13" s="272" t="e">
        <f>VLOOKUP($B$13,#REF!,X5+1,0)</f>
        <v>#REF!</v>
      </c>
      <c r="Z13" s="272" t="e">
        <f>VLOOKUP($B$13,#REF!,X5+1,0)</f>
        <v>#REF!</v>
      </c>
      <c r="AA13" s="271" t="e">
        <f t="shared" si="32"/>
        <v>#REF!</v>
      </c>
      <c r="AB13" s="272" t="e">
        <f>VLOOKUP($B$13,#REF!,AB5+1,0)</f>
        <v>#REF!</v>
      </c>
      <c r="AC13" s="272" t="e">
        <f>VLOOKUP($B$13,#REF!,AB5+1,0)</f>
        <v>#REF!</v>
      </c>
      <c r="AD13" s="272" t="e">
        <f>VLOOKUP($B$13,#REF!,AB5+1,0)</f>
        <v>#REF!</v>
      </c>
      <c r="AE13" s="271" t="e">
        <f t="shared" si="33"/>
        <v>#REF!</v>
      </c>
      <c r="AF13" s="272" t="e">
        <f>VLOOKUP($B$13,#REF!,AF5+1,0)</f>
        <v>#REF!</v>
      </c>
      <c r="AG13" s="272" t="e">
        <f>VLOOKUP($B$13,#REF!,AF5+1,0)</f>
        <v>#REF!</v>
      </c>
      <c r="AH13" s="272" t="e">
        <f>VLOOKUP($B$13,#REF!,AF5+1,0)</f>
        <v>#REF!</v>
      </c>
      <c r="AI13" s="271" t="e">
        <f t="shared" si="34"/>
        <v>#REF!</v>
      </c>
      <c r="AJ13" s="272" t="e">
        <f>VLOOKUP($B$13,#REF!,AJ5+1,0)</f>
        <v>#REF!</v>
      </c>
      <c r="AK13" s="272" t="e">
        <f>VLOOKUP($B$13,#REF!,AJ5+1,0)</f>
        <v>#REF!</v>
      </c>
      <c r="AL13" s="272" t="e">
        <f>VLOOKUP($B$13,#REF!,AJ5+1,0)</f>
        <v>#REF!</v>
      </c>
      <c r="AM13" s="271" t="e">
        <f t="shared" si="35"/>
        <v>#REF!</v>
      </c>
      <c r="AN13" s="272" t="e">
        <f>VLOOKUP($B$13,#REF!,AN5+1,0)</f>
        <v>#REF!</v>
      </c>
      <c r="AO13" s="272" t="e">
        <f>VLOOKUP($B$13,#REF!,AN5+1,0)</f>
        <v>#REF!</v>
      </c>
      <c r="AP13" s="272" t="e">
        <f>VLOOKUP($B$13,#REF!,AN5+1,0)</f>
        <v>#REF!</v>
      </c>
      <c r="AQ13" s="271" t="e">
        <f t="shared" si="36"/>
        <v>#REF!</v>
      </c>
      <c r="AR13" s="272" t="e">
        <f>VLOOKUP($B$13,#REF!,AR5+1,0)</f>
        <v>#REF!</v>
      </c>
      <c r="AS13" s="272" t="e">
        <f>VLOOKUP($B$13,#REF!,AR5+1,0)</f>
        <v>#REF!</v>
      </c>
      <c r="AT13" s="272" t="e">
        <f>VLOOKUP($B$13,#REF!,AR5+1,0)</f>
        <v>#REF!</v>
      </c>
      <c r="AU13" s="271" t="e">
        <f t="shared" si="37"/>
        <v>#REF!</v>
      </c>
      <c r="AV13" s="272" t="e">
        <f>VLOOKUP($B$13,#REF!,AV5+1,0)</f>
        <v>#REF!</v>
      </c>
      <c r="AW13" s="272" t="e">
        <f>VLOOKUP($B$13,#REF!,AV5+1,0)</f>
        <v>#REF!</v>
      </c>
      <c r="AX13" s="272" t="e">
        <f>VLOOKUP($B$13,#REF!,AV5+1,0)</f>
        <v>#REF!</v>
      </c>
      <c r="AY13" s="271" t="e">
        <f t="shared" si="38"/>
        <v>#REF!</v>
      </c>
      <c r="AZ13" s="272" t="e">
        <f>VLOOKUP($B$13,#REF!,AZ5+1,0)</f>
        <v>#REF!</v>
      </c>
      <c r="BA13" s="272" t="e">
        <f>VLOOKUP($B$13,#REF!,AZ5+1,0)</f>
        <v>#REF!</v>
      </c>
      <c r="BB13" s="272" t="e">
        <f>VLOOKUP($B$13,#REF!,AZ5+1,0)</f>
        <v>#REF!</v>
      </c>
      <c r="BC13" s="271" t="e">
        <f t="shared" si="39"/>
        <v>#REF!</v>
      </c>
      <c r="BD13" s="272" t="e">
        <f>VLOOKUP($B$13,#REF!,BD5+1,0)</f>
        <v>#REF!</v>
      </c>
      <c r="BE13" s="272" t="e">
        <f>VLOOKUP($B$13,#REF!,BD5+1,0)</f>
        <v>#REF!</v>
      </c>
      <c r="BF13" s="272" t="e">
        <f>VLOOKUP($B$13,#REF!,BD5+1,0)</f>
        <v>#REF!</v>
      </c>
      <c r="BG13" s="271" t="e">
        <f t="shared" si="40"/>
        <v>#REF!</v>
      </c>
      <c r="BH13" s="272" t="e">
        <f>VLOOKUP($B$13,#REF!,BH5+1,0)</f>
        <v>#REF!</v>
      </c>
      <c r="BI13" s="272" t="e">
        <f>VLOOKUP($B$13,#REF!,BH5+1,0)</f>
        <v>#REF!</v>
      </c>
      <c r="BJ13" s="272" t="e">
        <f>VLOOKUP($B$13,#REF!,BH5+1,0)</f>
        <v>#REF!</v>
      </c>
      <c r="BK13" s="271" t="e">
        <f t="shared" si="41"/>
        <v>#REF!</v>
      </c>
      <c r="BL13" s="272" t="e">
        <f>VLOOKUP($B$13,#REF!,BL5+1,0)</f>
        <v>#REF!</v>
      </c>
      <c r="BM13" s="272" t="e">
        <f>VLOOKUP($B$13,#REF!,BL5+1,0)</f>
        <v>#REF!</v>
      </c>
      <c r="BN13" s="272" t="e">
        <f>VLOOKUP($B$13,#REF!,BL5+1,0)</f>
        <v>#REF!</v>
      </c>
      <c r="BO13" s="271" t="e">
        <f t="shared" si="42"/>
        <v>#REF!</v>
      </c>
      <c r="BP13" s="272" t="e">
        <f>VLOOKUP($B$13,#REF!,BP5+1,0)</f>
        <v>#REF!</v>
      </c>
      <c r="BQ13" s="272" t="e">
        <f>VLOOKUP($B$13,#REF!,BP5+1,0)</f>
        <v>#REF!</v>
      </c>
      <c r="BR13" s="272" t="e">
        <f>VLOOKUP($B$13,#REF!,BP5+1,0)</f>
        <v>#REF!</v>
      </c>
      <c r="BS13" s="271" t="e">
        <f t="shared" si="43"/>
        <v>#REF!</v>
      </c>
      <c r="BT13" s="272" t="e">
        <f>VLOOKUP($B$13,#REF!,BT5+1,0)</f>
        <v>#REF!</v>
      </c>
      <c r="BU13" s="272" t="e">
        <f>VLOOKUP($B$13,#REF!,BT5+1,0)</f>
        <v>#REF!</v>
      </c>
      <c r="BV13" s="272" t="e">
        <f>VLOOKUP($B$13,#REF!,BT5+1,0)</f>
        <v>#REF!</v>
      </c>
      <c r="BW13" s="271" t="e">
        <f t="shared" si="44"/>
        <v>#REF!</v>
      </c>
      <c r="BX13" s="272" t="e">
        <f>VLOOKUP($B$13,#REF!,BX5+1,0)</f>
        <v>#REF!</v>
      </c>
      <c r="BY13" s="272" t="e">
        <f>VLOOKUP($B$13,#REF!,BX5+1,0)</f>
        <v>#REF!</v>
      </c>
      <c r="BZ13" s="272" t="e">
        <f>VLOOKUP($B$13,#REF!,BX5+1,0)</f>
        <v>#REF!</v>
      </c>
      <c r="CA13" s="271" t="e">
        <f t="shared" si="45"/>
        <v>#REF!</v>
      </c>
      <c r="CB13" s="272" t="e">
        <f>VLOOKUP($B$13,#REF!,CB5+1,0)</f>
        <v>#REF!</v>
      </c>
      <c r="CC13" s="272" t="e">
        <f>VLOOKUP($B$13,#REF!,CB5+1,0)</f>
        <v>#REF!</v>
      </c>
      <c r="CD13" s="272" t="e">
        <f>VLOOKUP($B$13,#REF!,CB5+1,0)</f>
        <v>#REF!</v>
      </c>
      <c r="CE13" s="271" t="e">
        <f t="shared" si="46"/>
        <v>#REF!</v>
      </c>
      <c r="CF13" s="272" t="e">
        <f>VLOOKUP($B$13,#REF!,CF5+1,0)</f>
        <v>#REF!</v>
      </c>
      <c r="CG13" s="272" t="e">
        <f>VLOOKUP($B$13,#REF!,CF5+1,0)</f>
        <v>#REF!</v>
      </c>
      <c r="CH13" s="272" t="e">
        <f>VLOOKUP($B$13,#REF!,CF5+1,0)</f>
        <v>#REF!</v>
      </c>
      <c r="CI13" s="271" t="e">
        <f t="shared" si="47"/>
        <v>#REF!</v>
      </c>
      <c r="CJ13" s="272" t="e">
        <f>VLOOKUP($B$13,#REF!,CJ5+1,0)</f>
        <v>#REF!</v>
      </c>
      <c r="CK13" s="272" t="e">
        <f>VLOOKUP($B$13,#REF!,CJ5+1,0)</f>
        <v>#REF!</v>
      </c>
      <c r="CL13" s="272" t="e">
        <f>VLOOKUP($B$13,#REF!,CJ5+1,0)</f>
        <v>#REF!</v>
      </c>
      <c r="CM13" s="271" t="e">
        <f t="shared" si="48"/>
        <v>#REF!</v>
      </c>
      <c r="CN13" s="272" t="e">
        <f>VLOOKUP($B$13,#REF!,CN5+1,0)</f>
        <v>#REF!</v>
      </c>
      <c r="CO13" s="272" t="e">
        <f>VLOOKUP($B$13,#REF!,CN5+1,0)</f>
        <v>#REF!</v>
      </c>
      <c r="CP13" s="272" t="e">
        <f>VLOOKUP($B$13,#REF!,CN5+1,0)</f>
        <v>#REF!</v>
      </c>
      <c r="CQ13" s="271" t="e">
        <f t="shared" si="49"/>
        <v>#REF!</v>
      </c>
      <c r="CR13" s="272" t="e">
        <f>VLOOKUP($B$13,#REF!,CR5+1,0)</f>
        <v>#REF!</v>
      </c>
      <c r="CS13" s="272" t="e">
        <f>VLOOKUP($B$13,#REF!,CR5+1,0)</f>
        <v>#REF!</v>
      </c>
      <c r="CT13" s="272" t="e">
        <f>VLOOKUP($B$13,#REF!,CR5+1,0)</f>
        <v>#REF!</v>
      </c>
      <c r="CU13" s="271" t="e">
        <f t="shared" si="50"/>
        <v>#REF!</v>
      </c>
      <c r="CV13" s="272" t="e">
        <f>VLOOKUP($B$13,#REF!,CV5+1,0)</f>
        <v>#REF!</v>
      </c>
      <c r="CW13" s="272" t="e">
        <f>VLOOKUP($B$13,#REF!,CV5+1,0)</f>
        <v>#REF!</v>
      </c>
      <c r="CX13" s="272" t="e">
        <f>VLOOKUP($B$13,#REF!,CV5+1,0)</f>
        <v>#REF!</v>
      </c>
      <c r="CY13" s="271" t="e">
        <f t="shared" si="51"/>
        <v>#REF!</v>
      </c>
      <c r="CZ13" s="272" t="e">
        <f>VLOOKUP($B$13,#REF!,CZ5+1,0)</f>
        <v>#REF!</v>
      </c>
      <c r="DA13" s="272" t="e">
        <f>VLOOKUP($B$13,#REF!,CZ5+1,0)</f>
        <v>#REF!</v>
      </c>
      <c r="DB13" s="272" t="e">
        <f>VLOOKUP($B$13,#REF!,CZ5+1,0)</f>
        <v>#REF!</v>
      </c>
      <c r="DC13" s="271" t="e">
        <f t="shared" si="52"/>
        <v>#REF!</v>
      </c>
      <c r="DD13" s="272" t="e">
        <f>VLOOKUP($B$13,#REF!,DD5+1,0)</f>
        <v>#REF!</v>
      </c>
      <c r="DE13" s="272" t="e">
        <f>VLOOKUP($B$13,#REF!,DD5+1,0)</f>
        <v>#REF!</v>
      </c>
      <c r="DF13" s="272" t="e">
        <f>VLOOKUP($B$13,#REF!,DD5+1,0)</f>
        <v>#REF!</v>
      </c>
      <c r="DG13" s="271" t="e">
        <f t="shared" si="53"/>
        <v>#REF!</v>
      </c>
      <c r="DH13" s="272" t="e">
        <f>VLOOKUP($B$13,#REF!,DH5+1,0)</f>
        <v>#REF!</v>
      </c>
      <c r="DI13" s="272" t="e">
        <f>VLOOKUP($B$13,#REF!,DH5+1,0)</f>
        <v>#REF!</v>
      </c>
      <c r="DJ13" s="272" t="e">
        <f>VLOOKUP($B$13,#REF!,DH5+1,0)</f>
        <v>#REF!</v>
      </c>
      <c r="DK13" s="271" t="e">
        <f t="shared" si="54"/>
        <v>#REF!</v>
      </c>
      <c r="DL13" s="272" t="e">
        <f>VLOOKUP($B$13,#REF!,DL5+1,0)</f>
        <v>#REF!</v>
      </c>
      <c r="DM13" s="272" t="e">
        <f>VLOOKUP($B$13,#REF!,DL5+1,0)</f>
        <v>#REF!</v>
      </c>
      <c r="DN13" s="272" t="e">
        <f>VLOOKUP($B$13,#REF!,DL5+1,0)</f>
        <v>#REF!</v>
      </c>
      <c r="DO13" s="271" t="e">
        <f t="shared" si="55"/>
        <v>#REF!</v>
      </c>
      <c r="DP13" s="272" t="e">
        <f>VLOOKUP($B$13,#REF!,DP5+1,0)</f>
        <v>#REF!</v>
      </c>
      <c r="DQ13" s="272" t="e">
        <f>VLOOKUP($B$13,#REF!,DP5+1,0)</f>
        <v>#REF!</v>
      </c>
      <c r="DR13" s="272" t="e">
        <f>VLOOKUP($B$13,#REF!,DP5+1,0)</f>
        <v>#REF!</v>
      </c>
      <c r="DS13" s="271" t="e">
        <f t="shared" si="56"/>
        <v>#REF!</v>
      </c>
      <c r="DT13" s="272" t="e">
        <f>VLOOKUP($B$13,#REF!,DT5+1,0)</f>
        <v>#REF!</v>
      </c>
      <c r="DU13" s="272" t="e">
        <f>VLOOKUP($B$13,#REF!,DT5+1,0)</f>
        <v>#REF!</v>
      </c>
      <c r="DV13" s="272" t="e">
        <f>VLOOKUP($B$13,#REF!,DT5+1,0)</f>
        <v>#REF!</v>
      </c>
      <c r="DW13" s="271" t="e">
        <f t="shared" si="57"/>
        <v>#REF!</v>
      </c>
      <c r="DX13" s="272" t="e">
        <f>VLOOKUP($B$13,#REF!,DX5+1,0)</f>
        <v>#REF!</v>
      </c>
      <c r="DY13" s="272" t="e">
        <f>VLOOKUP($B$13,#REF!,DX5+1,0)</f>
        <v>#REF!</v>
      </c>
      <c r="DZ13" s="272" t="e">
        <f>VLOOKUP($B$13,#REF!,DX5+1,0)</f>
        <v>#REF!</v>
      </c>
      <c r="EA13" s="271" t="e">
        <f t="shared" si="58"/>
        <v>#REF!</v>
      </c>
    </row>
    <row r="14" spans="1:131" s="257" customFormat="1" ht="24.95" customHeight="1">
      <c r="A14" s="563"/>
      <c r="B14" s="279" t="s">
        <v>41</v>
      </c>
      <c r="C14" s="273">
        <f>C8</f>
        <v>140645052.46002001</v>
      </c>
      <c r="D14" s="274" t="e">
        <f>#REF!</f>
        <v>#REF!</v>
      </c>
      <c r="E14" s="288" t="e">
        <f>SUM(E8:E13)</f>
        <v>#REF!</v>
      </c>
      <c r="F14" s="288" t="e">
        <f t="shared" si="59"/>
        <v>#REF!</v>
      </c>
      <c r="G14" s="288" t="e">
        <f>C14+E14-D14</f>
        <v>#REF!</v>
      </c>
      <c r="H14" s="275" t="e">
        <f>SUM(H8:H13)</f>
        <v>#REF!</v>
      </c>
      <c r="I14" s="275" t="e">
        <f t="shared" ref="I14:K14" si="60">SUM(I8:I13)</f>
        <v>#REF!</v>
      </c>
      <c r="J14" s="275" t="e">
        <f>SUM(J8:J13)</f>
        <v>#REF!</v>
      </c>
      <c r="K14" s="274" t="e">
        <f t="shared" si="60"/>
        <v>#REF!</v>
      </c>
      <c r="L14" s="275" t="e">
        <f>SUM(L8:L13)</f>
        <v>#REF!</v>
      </c>
      <c r="M14" s="275" t="e">
        <f t="shared" ref="M14:O14" si="61">SUM(M8:M13)</f>
        <v>#REF!</v>
      </c>
      <c r="N14" s="275" t="e">
        <f t="shared" si="61"/>
        <v>#REF!</v>
      </c>
      <c r="O14" s="274" t="e">
        <f t="shared" si="61"/>
        <v>#REF!</v>
      </c>
      <c r="P14" s="275" t="e">
        <f>SUM(P8:P13)</f>
        <v>#REF!</v>
      </c>
      <c r="Q14" s="275" t="e">
        <f t="shared" ref="Q14:CB14" si="62">SUM(Q8:Q13)</f>
        <v>#REF!</v>
      </c>
      <c r="R14" s="275" t="e">
        <f t="shared" si="62"/>
        <v>#REF!</v>
      </c>
      <c r="S14" s="274" t="e">
        <f t="shared" si="62"/>
        <v>#REF!</v>
      </c>
      <c r="T14" s="275" t="e">
        <f t="shared" si="62"/>
        <v>#REF!</v>
      </c>
      <c r="U14" s="275" t="e">
        <f t="shared" si="62"/>
        <v>#REF!</v>
      </c>
      <c r="V14" s="275" t="e">
        <f t="shared" si="62"/>
        <v>#REF!</v>
      </c>
      <c r="W14" s="274" t="e">
        <f t="shared" si="62"/>
        <v>#REF!</v>
      </c>
      <c r="X14" s="275" t="e">
        <f t="shared" si="62"/>
        <v>#REF!</v>
      </c>
      <c r="Y14" s="275" t="e">
        <f t="shared" si="62"/>
        <v>#REF!</v>
      </c>
      <c r="Z14" s="275" t="e">
        <f t="shared" si="62"/>
        <v>#REF!</v>
      </c>
      <c r="AA14" s="274" t="e">
        <f t="shared" si="62"/>
        <v>#REF!</v>
      </c>
      <c r="AB14" s="275" t="e">
        <f t="shared" si="62"/>
        <v>#REF!</v>
      </c>
      <c r="AC14" s="275" t="e">
        <f t="shared" si="62"/>
        <v>#REF!</v>
      </c>
      <c r="AD14" s="275" t="e">
        <f t="shared" si="62"/>
        <v>#REF!</v>
      </c>
      <c r="AE14" s="274" t="e">
        <f t="shared" si="62"/>
        <v>#REF!</v>
      </c>
      <c r="AF14" s="275" t="e">
        <f t="shared" si="62"/>
        <v>#REF!</v>
      </c>
      <c r="AG14" s="275" t="e">
        <f t="shared" si="62"/>
        <v>#REF!</v>
      </c>
      <c r="AH14" s="275" t="e">
        <f t="shared" si="62"/>
        <v>#REF!</v>
      </c>
      <c r="AI14" s="274" t="e">
        <f t="shared" si="62"/>
        <v>#REF!</v>
      </c>
      <c r="AJ14" s="275" t="e">
        <f t="shared" si="62"/>
        <v>#REF!</v>
      </c>
      <c r="AK14" s="275" t="e">
        <f t="shared" si="62"/>
        <v>#REF!</v>
      </c>
      <c r="AL14" s="275" t="e">
        <f t="shared" si="62"/>
        <v>#REF!</v>
      </c>
      <c r="AM14" s="274" t="e">
        <f t="shared" si="62"/>
        <v>#REF!</v>
      </c>
      <c r="AN14" s="275" t="e">
        <f t="shared" si="62"/>
        <v>#REF!</v>
      </c>
      <c r="AO14" s="275" t="e">
        <f t="shared" si="62"/>
        <v>#REF!</v>
      </c>
      <c r="AP14" s="275" t="e">
        <f t="shared" si="62"/>
        <v>#REF!</v>
      </c>
      <c r="AQ14" s="274" t="e">
        <f t="shared" si="62"/>
        <v>#REF!</v>
      </c>
      <c r="AR14" s="275" t="e">
        <f t="shared" si="62"/>
        <v>#REF!</v>
      </c>
      <c r="AS14" s="275" t="e">
        <f t="shared" si="62"/>
        <v>#REF!</v>
      </c>
      <c r="AT14" s="275" t="e">
        <f t="shared" si="62"/>
        <v>#REF!</v>
      </c>
      <c r="AU14" s="274" t="e">
        <f t="shared" si="62"/>
        <v>#REF!</v>
      </c>
      <c r="AV14" s="275" t="e">
        <f t="shared" si="62"/>
        <v>#REF!</v>
      </c>
      <c r="AW14" s="275" t="e">
        <f t="shared" si="62"/>
        <v>#REF!</v>
      </c>
      <c r="AX14" s="275" t="e">
        <f t="shared" si="62"/>
        <v>#REF!</v>
      </c>
      <c r="AY14" s="274" t="e">
        <f t="shared" si="62"/>
        <v>#REF!</v>
      </c>
      <c r="AZ14" s="275" t="e">
        <f t="shared" si="62"/>
        <v>#REF!</v>
      </c>
      <c r="BA14" s="275" t="e">
        <f t="shared" si="62"/>
        <v>#REF!</v>
      </c>
      <c r="BB14" s="275" t="e">
        <f t="shared" si="62"/>
        <v>#REF!</v>
      </c>
      <c r="BC14" s="274" t="e">
        <f t="shared" si="62"/>
        <v>#REF!</v>
      </c>
      <c r="BD14" s="275" t="e">
        <f t="shared" si="62"/>
        <v>#REF!</v>
      </c>
      <c r="BE14" s="275" t="e">
        <f t="shared" si="62"/>
        <v>#REF!</v>
      </c>
      <c r="BF14" s="275" t="e">
        <f t="shared" si="62"/>
        <v>#REF!</v>
      </c>
      <c r="BG14" s="274" t="e">
        <f t="shared" si="62"/>
        <v>#REF!</v>
      </c>
      <c r="BH14" s="275" t="e">
        <f t="shared" si="62"/>
        <v>#REF!</v>
      </c>
      <c r="BI14" s="275" t="e">
        <f t="shared" si="62"/>
        <v>#REF!</v>
      </c>
      <c r="BJ14" s="275" t="e">
        <f t="shared" si="62"/>
        <v>#REF!</v>
      </c>
      <c r="BK14" s="274" t="e">
        <f t="shared" si="62"/>
        <v>#REF!</v>
      </c>
      <c r="BL14" s="275" t="e">
        <f t="shared" si="62"/>
        <v>#REF!</v>
      </c>
      <c r="BM14" s="275" t="e">
        <f t="shared" si="62"/>
        <v>#REF!</v>
      </c>
      <c r="BN14" s="275" t="e">
        <f t="shared" si="62"/>
        <v>#REF!</v>
      </c>
      <c r="BO14" s="274" t="e">
        <f t="shared" si="62"/>
        <v>#REF!</v>
      </c>
      <c r="BP14" s="275" t="e">
        <f t="shared" si="62"/>
        <v>#REF!</v>
      </c>
      <c r="BQ14" s="275" t="e">
        <f t="shared" si="62"/>
        <v>#REF!</v>
      </c>
      <c r="BR14" s="275" t="e">
        <f t="shared" si="62"/>
        <v>#REF!</v>
      </c>
      <c r="BS14" s="274" t="e">
        <f t="shared" si="62"/>
        <v>#REF!</v>
      </c>
      <c r="BT14" s="275" t="e">
        <f t="shared" si="62"/>
        <v>#REF!</v>
      </c>
      <c r="BU14" s="275" t="e">
        <f t="shared" si="62"/>
        <v>#REF!</v>
      </c>
      <c r="BV14" s="275" t="e">
        <f t="shared" si="62"/>
        <v>#REF!</v>
      </c>
      <c r="BW14" s="274" t="e">
        <f t="shared" si="62"/>
        <v>#REF!</v>
      </c>
      <c r="BX14" s="275" t="e">
        <f t="shared" si="62"/>
        <v>#REF!</v>
      </c>
      <c r="BY14" s="275" t="e">
        <f t="shared" si="62"/>
        <v>#REF!</v>
      </c>
      <c r="BZ14" s="275" t="e">
        <f t="shared" si="62"/>
        <v>#REF!</v>
      </c>
      <c r="CA14" s="274" t="e">
        <f t="shared" si="62"/>
        <v>#REF!</v>
      </c>
      <c r="CB14" s="275" t="e">
        <f t="shared" si="62"/>
        <v>#REF!</v>
      </c>
      <c r="CC14" s="275" t="e">
        <f t="shared" ref="CC14:EA14" si="63">SUM(CC8:CC13)</f>
        <v>#REF!</v>
      </c>
      <c r="CD14" s="275" t="e">
        <f t="shared" si="63"/>
        <v>#REF!</v>
      </c>
      <c r="CE14" s="274" t="e">
        <f t="shared" si="63"/>
        <v>#REF!</v>
      </c>
      <c r="CF14" s="275" t="e">
        <f t="shared" si="63"/>
        <v>#REF!</v>
      </c>
      <c r="CG14" s="275" t="e">
        <f t="shared" si="63"/>
        <v>#REF!</v>
      </c>
      <c r="CH14" s="275" t="e">
        <f t="shared" si="63"/>
        <v>#REF!</v>
      </c>
      <c r="CI14" s="274" t="e">
        <f t="shared" si="63"/>
        <v>#REF!</v>
      </c>
      <c r="CJ14" s="275" t="e">
        <f t="shared" si="63"/>
        <v>#REF!</v>
      </c>
      <c r="CK14" s="275" t="e">
        <f t="shared" si="63"/>
        <v>#REF!</v>
      </c>
      <c r="CL14" s="275" t="e">
        <f t="shared" si="63"/>
        <v>#REF!</v>
      </c>
      <c r="CM14" s="274" t="e">
        <f t="shared" si="63"/>
        <v>#REF!</v>
      </c>
      <c r="CN14" s="275" t="e">
        <f t="shared" si="63"/>
        <v>#REF!</v>
      </c>
      <c r="CO14" s="275" t="e">
        <f t="shared" si="63"/>
        <v>#REF!</v>
      </c>
      <c r="CP14" s="275" t="e">
        <f t="shared" si="63"/>
        <v>#REF!</v>
      </c>
      <c r="CQ14" s="274" t="e">
        <f t="shared" si="63"/>
        <v>#REF!</v>
      </c>
      <c r="CR14" s="275" t="e">
        <f t="shared" si="63"/>
        <v>#REF!</v>
      </c>
      <c r="CS14" s="275" t="e">
        <f t="shared" si="63"/>
        <v>#REF!</v>
      </c>
      <c r="CT14" s="275" t="e">
        <f t="shared" si="63"/>
        <v>#REF!</v>
      </c>
      <c r="CU14" s="274" t="e">
        <f t="shared" si="63"/>
        <v>#REF!</v>
      </c>
      <c r="CV14" s="275" t="e">
        <f t="shared" si="63"/>
        <v>#REF!</v>
      </c>
      <c r="CW14" s="275" t="e">
        <f t="shared" si="63"/>
        <v>#REF!</v>
      </c>
      <c r="CX14" s="275" t="e">
        <f t="shared" si="63"/>
        <v>#REF!</v>
      </c>
      <c r="CY14" s="274" t="e">
        <f t="shared" si="63"/>
        <v>#REF!</v>
      </c>
      <c r="CZ14" s="275" t="e">
        <f t="shared" si="63"/>
        <v>#REF!</v>
      </c>
      <c r="DA14" s="275" t="e">
        <f t="shared" si="63"/>
        <v>#REF!</v>
      </c>
      <c r="DB14" s="275" t="e">
        <f t="shared" si="63"/>
        <v>#REF!</v>
      </c>
      <c r="DC14" s="274" t="e">
        <f t="shared" si="63"/>
        <v>#REF!</v>
      </c>
      <c r="DD14" s="275" t="e">
        <f t="shared" si="63"/>
        <v>#REF!</v>
      </c>
      <c r="DE14" s="275" t="e">
        <f t="shared" si="63"/>
        <v>#REF!</v>
      </c>
      <c r="DF14" s="275" t="e">
        <f t="shared" si="63"/>
        <v>#REF!</v>
      </c>
      <c r="DG14" s="274" t="e">
        <f t="shared" si="63"/>
        <v>#REF!</v>
      </c>
      <c r="DH14" s="275" t="e">
        <f t="shared" si="63"/>
        <v>#REF!</v>
      </c>
      <c r="DI14" s="275" t="e">
        <f t="shared" si="63"/>
        <v>#REF!</v>
      </c>
      <c r="DJ14" s="275" t="e">
        <f t="shared" si="63"/>
        <v>#REF!</v>
      </c>
      <c r="DK14" s="274" t="e">
        <f t="shared" si="63"/>
        <v>#REF!</v>
      </c>
      <c r="DL14" s="275" t="e">
        <f t="shared" si="63"/>
        <v>#REF!</v>
      </c>
      <c r="DM14" s="275" t="e">
        <f t="shared" si="63"/>
        <v>#REF!</v>
      </c>
      <c r="DN14" s="275" t="e">
        <f t="shared" si="63"/>
        <v>#REF!</v>
      </c>
      <c r="DO14" s="274" t="e">
        <f t="shared" si="63"/>
        <v>#REF!</v>
      </c>
      <c r="DP14" s="275" t="e">
        <f t="shared" si="63"/>
        <v>#REF!</v>
      </c>
      <c r="DQ14" s="275" t="e">
        <f t="shared" si="63"/>
        <v>#REF!</v>
      </c>
      <c r="DR14" s="275" t="e">
        <f t="shared" si="63"/>
        <v>#REF!</v>
      </c>
      <c r="DS14" s="274" t="e">
        <f t="shared" si="63"/>
        <v>#REF!</v>
      </c>
      <c r="DT14" s="275" t="e">
        <f t="shared" si="63"/>
        <v>#REF!</v>
      </c>
      <c r="DU14" s="275" t="e">
        <f t="shared" si="63"/>
        <v>#REF!</v>
      </c>
      <c r="DV14" s="275" t="e">
        <f t="shared" si="63"/>
        <v>#REF!</v>
      </c>
      <c r="DW14" s="274" t="e">
        <f t="shared" si="63"/>
        <v>#REF!</v>
      </c>
      <c r="DX14" s="275" t="e">
        <f t="shared" si="63"/>
        <v>#REF!</v>
      </c>
      <c r="DY14" s="275" t="e">
        <f t="shared" si="63"/>
        <v>#REF!</v>
      </c>
      <c r="DZ14" s="275" t="e">
        <f t="shared" si="63"/>
        <v>#REF!</v>
      </c>
      <c r="EA14" s="274" t="e">
        <f t="shared" si="63"/>
        <v>#REF!</v>
      </c>
    </row>
    <row r="15" spans="1:131" ht="24.95" customHeight="1">
      <c r="A15" s="564" t="s">
        <v>42</v>
      </c>
      <c r="B15" s="265" t="s">
        <v>387</v>
      </c>
      <c r="C15" s="667">
        <v>64913016.781999998</v>
      </c>
      <c r="D15" s="271" t="e">
        <f>#REF!</f>
        <v>#REF!</v>
      </c>
      <c r="E15" s="287" t="e">
        <f>#REF!+#REF!</f>
        <v>#REF!</v>
      </c>
      <c r="F15" s="287" t="e">
        <f t="shared" si="59"/>
        <v>#REF!</v>
      </c>
      <c r="G15" s="568" t="e">
        <f>G17</f>
        <v>#REF!</v>
      </c>
      <c r="H15" s="272" t="e">
        <f>VLOOKUP($B$15,#REF!,H5+1,0)</f>
        <v>#REF!</v>
      </c>
      <c r="I15" s="272" t="e">
        <f>VLOOKUP($B$15,#REF!,H5+1,0)</f>
        <v>#REF!</v>
      </c>
      <c r="J15" s="272" t="e">
        <f>VLOOKUP($B$15,#REF!,H5+1,0)</f>
        <v>#REF!</v>
      </c>
      <c r="K15" s="271" t="e">
        <f t="shared" si="28"/>
        <v>#REF!</v>
      </c>
      <c r="L15" s="272" t="e">
        <f>VLOOKUP($B$15,#REF!,L5+1,0)</f>
        <v>#REF!</v>
      </c>
      <c r="M15" s="272" t="e">
        <f>VLOOKUP($B$15,#REF!,L5+1,0)</f>
        <v>#REF!</v>
      </c>
      <c r="N15" s="272" t="e">
        <f>VLOOKUP($B$15,#REF!,L5+1,0)</f>
        <v>#REF!</v>
      </c>
      <c r="O15" s="271" t="e">
        <f t="shared" ref="O15:O16" si="64">L15-M15-N15</f>
        <v>#REF!</v>
      </c>
      <c r="P15" s="272" t="e">
        <f>VLOOKUP($B$15,#REF!,P5+1,0)</f>
        <v>#REF!</v>
      </c>
      <c r="Q15" s="272" t="e">
        <f>VLOOKUP($B$15,#REF!,P5+1,0)</f>
        <v>#REF!</v>
      </c>
      <c r="R15" s="272" t="e">
        <f>VLOOKUP($B$15,#REF!,P5+1,0)</f>
        <v>#REF!</v>
      </c>
      <c r="S15" s="271" t="e">
        <f t="shared" ref="S15:S16" si="65">P15-Q15-R15</f>
        <v>#REF!</v>
      </c>
      <c r="T15" s="272" t="e">
        <f>VLOOKUP($B$15,#REF!,T5+1,0)</f>
        <v>#REF!</v>
      </c>
      <c r="U15" s="272" t="e">
        <f>VLOOKUP($B$15,#REF!,T5+1,0)</f>
        <v>#REF!</v>
      </c>
      <c r="V15" s="272" t="e">
        <f>VLOOKUP($B$15,#REF!,T5+1,0)</f>
        <v>#REF!</v>
      </c>
      <c r="W15" s="271" t="e">
        <f t="shared" ref="W15:W16" si="66">T15-U15-V15</f>
        <v>#REF!</v>
      </c>
      <c r="X15" s="272" t="e">
        <f>VLOOKUP($B$15,#REF!,X5+1,0)</f>
        <v>#REF!</v>
      </c>
      <c r="Y15" s="272" t="e">
        <f>VLOOKUP($B$15,#REF!,X5+1,0)</f>
        <v>#REF!</v>
      </c>
      <c r="Z15" s="272" t="e">
        <f>VLOOKUP($B$15,#REF!,X5+1,0)</f>
        <v>#REF!</v>
      </c>
      <c r="AA15" s="271" t="e">
        <f t="shared" ref="AA15:AA16" si="67">X15-Y15-Z15</f>
        <v>#REF!</v>
      </c>
      <c r="AB15" s="272" t="e">
        <f>VLOOKUP($B$15,#REF!,AB5+1,0)</f>
        <v>#REF!</v>
      </c>
      <c r="AC15" s="272" t="e">
        <f>VLOOKUP($B$15,#REF!,AB5+1,0)</f>
        <v>#REF!</v>
      </c>
      <c r="AD15" s="272" t="e">
        <f>VLOOKUP($B$15,#REF!,AB5+1,0)</f>
        <v>#REF!</v>
      </c>
      <c r="AE15" s="271" t="e">
        <f t="shared" ref="AE15:AE16" si="68">AB15-AC15-AD15</f>
        <v>#REF!</v>
      </c>
      <c r="AF15" s="272" t="e">
        <f>VLOOKUP($B$15,#REF!,AF5+1,0)</f>
        <v>#REF!</v>
      </c>
      <c r="AG15" s="272" t="e">
        <f>VLOOKUP($B$15,#REF!,AF5+1,0)</f>
        <v>#REF!</v>
      </c>
      <c r="AH15" s="272" t="e">
        <f>VLOOKUP($B$15,#REF!,AF5+1,0)</f>
        <v>#REF!</v>
      </c>
      <c r="AI15" s="271" t="e">
        <f t="shared" ref="AI15:AI16" si="69">AF15-AG15-AH15</f>
        <v>#REF!</v>
      </c>
      <c r="AJ15" s="272" t="e">
        <f>VLOOKUP($B$15,#REF!,AJ5+1,0)</f>
        <v>#REF!</v>
      </c>
      <c r="AK15" s="272" t="e">
        <f>VLOOKUP($B$15,#REF!,AJ5+1,0)</f>
        <v>#REF!</v>
      </c>
      <c r="AL15" s="272" t="e">
        <f>VLOOKUP($B$15,#REF!,AJ5+1,0)</f>
        <v>#REF!</v>
      </c>
      <c r="AM15" s="271" t="e">
        <f t="shared" ref="AM15:AM16" si="70">AJ15-AK15-AL15</f>
        <v>#REF!</v>
      </c>
      <c r="AN15" s="272" t="e">
        <f>VLOOKUP($B$15,#REF!,AN5+1,0)</f>
        <v>#REF!</v>
      </c>
      <c r="AO15" s="272" t="e">
        <f>VLOOKUP($B$15,#REF!,AN5+1,0)</f>
        <v>#REF!</v>
      </c>
      <c r="AP15" s="272" t="e">
        <f>VLOOKUP($B$15,#REF!,AN5+1,0)</f>
        <v>#REF!</v>
      </c>
      <c r="AQ15" s="271" t="e">
        <f t="shared" ref="AQ15:AQ16" si="71">AN15-AO15-AP15</f>
        <v>#REF!</v>
      </c>
      <c r="AR15" s="272" t="e">
        <f>VLOOKUP($B$15,#REF!,AR5+1,0)</f>
        <v>#REF!</v>
      </c>
      <c r="AS15" s="272" t="e">
        <f>VLOOKUP($B$15,#REF!,AR5+1,0)</f>
        <v>#REF!</v>
      </c>
      <c r="AT15" s="272" t="e">
        <f>VLOOKUP($B$15,#REF!,AR5+1,0)</f>
        <v>#REF!</v>
      </c>
      <c r="AU15" s="271" t="e">
        <f t="shared" ref="AU15:AU16" si="72">AR15-AS15-AT15</f>
        <v>#REF!</v>
      </c>
      <c r="AV15" s="272" t="e">
        <f>VLOOKUP($B$15,#REF!,AV5+1,0)</f>
        <v>#REF!</v>
      </c>
      <c r="AW15" s="272" t="e">
        <f>VLOOKUP($B$15,#REF!,AV5+1,0)</f>
        <v>#REF!</v>
      </c>
      <c r="AX15" s="272" t="e">
        <f>VLOOKUP($B$15,#REF!,AV5+1,0)</f>
        <v>#REF!</v>
      </c>
      <c r="AY15" s="271" t="e">
        <f t="shared" ref="AY15:AY16" si="73">AV15-AW15-AX15</f>
        <v>#REF!</v>
      </c>
      <c r="AZ15" s="272" t="e">
        <f>VLOOKUP($B$15,#REF!,AZ5+1,0)</f>
        <v>#REF!</v>
      </c>
      <c r="BA15" s="272" t="e">
        <f>VLOOKUP($B$15,#REF!,AZ5+1,0)</f>
        <v>#REF!</v>
      </c>
      <c r="BB15" s="272" t="e">
        <f>VLOOKUP($B$15,#REF!,AZ5+1,0)</f>
        <v>#REF!</v>
      </c>
      <c r="BC15" s="271" t="e">
        <f t="shared" ref="BC15:BC16" si="74">AZ15-BA15-BB15</f>
        <v>#REF!</v>
      </c>
      <c r="BD15" s="272" t="e">
        <f>VLOOKUP($B$15,#REF!,BD5+1,0)</f>
        <v>#REF!</v>
      </c>
      <c r="BE15" s="272" t="e">
        <f>VLOOKUP($B$15,#REF!,BD5+1,0)</f>
        <v>#REF!</v>
      </c>
      <c r="BF15" s="272" t="e">
        <f>VLOOKUP($B$15,#REF!,BD5+1,0)</f>
        <v>#REF!</v>
      </c>
      <c r="BG15" s="271" t="e">
        <f t="shared" ref="BG15:BG16" si="75">BD15-BE15-BF15</f>
        <v>#REF!</v>
      </c>
      <c r="BH15" s="272" t="e">
        <f>VLOOKUP($B$15,#REF!,BH5+1,0)</f>
        <v>#REF!</v>
      </c>
      <c r="BI15" s="272" t="e">
        <f>VLOOKUP($B$15,#REF!,BH5+1,0)</f>
        <v>#REF!</v>
      </c>
      <c r="BJ15" s="272" t="e">
        <f>VLOOKUP($B$15,#REF!,BH5+1,0)</f>
        <v>#REF!</v>
      </c>
      <c r="BK15" s="271" t="e">
        <f t="shared" ref="BK15:BK16" si="76">BH15-BI15-BJ15</f>
        <v>#REF!</v>
      </c>
      <c r="BL15" s="272" t="e">
        <f>VLOOKUP($B$15,#REF!,BL5+1,0)</f>
        <v>#REF!</v>
      </c>
      <c r="BM15" s="272" t="e">
        <f>VLOOKUP($B$15,#REF!,BL5+1,0)</f>
        <v>#REF!</v>
      </c>
      <c r="BN15" s="272" t="e">
        <f>VLOOKUP($B$15,#REF!,BL5+1,0)</f>
        <v>#REF!</v>
      </c>
      <c r="BO15" s="271" t="e">
        <f t="shared" ref="BO15:BO16" si="77">BL15-BM15-BN15</f>
        <v>#REF!</v>
      </c>
      <c r="BP15" s="272" t="e">
        <f>VLOOKUP($B$15,#REF!,BP5+1,0)</f>
        <v>#REF!</v>
      </c>
      <c r="BQ15" s="272" t="e">
        <f>VLOOKUP($B$15,#REF!,BP5+1,0)</f>
        <v>#REF!</v>
      </c>
      <c r="BR15" s="272" t="e">
        <f>VLOOKUP($B$15,#REF!,BP5+1,0)</f>
        <v>#REF!</v>
      </c>
      <c r="BS15" s="271" t="e">
        <f t="shared" ref="BS15:BS16" si="78">BP15-BQ15-BR15</f>
        <v>#REF!</v>
      </c>
      <c r="BT15" s="272" t="e">
        <f>VLOOKUP($B$15,#REF!,BT5+1,0)</f>
        <v>#REF!</v>
      </c>
      <c r="BU15" s="272" t="e">
        <f>VLOOKUP($B$15,#REF!,BT5+1,0)</f>
        <v>#REF!</v>
      </c>
      <c r="BV15" s="272" t="e">
        <f>VLOOKUP($B$15,#REF!,BT5+1,0)</f>
        <v>#REF!</v>
      </c>
      <c r="BW15" s="271" t="e">
        <f t="shared" ref="BW15:BW16" si="79">BT15-BU15-BV15</f>
        <v>#REF!</v>
      </c>
      <c r="BX15" s="272" t="e">
        <f>VLOOKUP($B$15,#REF!,BX5+1,0)</f>
        <v>#REF!</v>
      </c>
      <c r="BY15" s="272" t="e">
        <f>VLOOKUP($B$15,#REF!,BX5+1,0)</f>
        <v>#REF!</v>
      </c>
      <c r="BZ15" s="272" t="e">
        <f>VLOOKUP($B$15,#REF!,BX5+1,0)</f>
        <v>#REF!</v>
      </c>
      <c r="CA15" s="271" t="e">
        <f t="shared" ref="CA15:CA16" si="80">BX15-BY15-BZ15</f>
        <v>#REF!</v>
      </c>
      <c r="CB15" s="272" t="e">
        <f>VLOOKUP($B$15,#REF!,CB5+1,0)</f>
        <v>#REF!</v>
      </c>
      <c r="CC15" s="272" t="e">
        <f>VLOOKUP($B$15,#REF!,CB5+1,0)</f>
        <v>#REF!</v>
      </c>
      <c r="CD15" s="272" t="e">
        <f>VLOOKUP($B$15,#REF!,CB5+1,0)</f>
        <v>#REF!</v>
      </c>
      <c r="CE15" s="271" t="e">
        <f t="shared" ref="CE15:CE16" si="81">CB15-CC15-CD15</f>
        <v>#REF!</v>
      </c>
      <c r="CF15" s="272" t="e">
        <f>VLOOKUP($B$15,#REF!,CF5+1,0)</f>
        <v>#REF!</v>
      </c>
      <c r="CG15" s="272" t="e">
        <f>VLOOKUP($B$15,#REF!,CF5+1,0)</f>
        <v>#REF!</v>
      </c>
      <c r="CH15" s="272" t="e">
        <f>VLOOKUP($B$15,#REF!,CF5+1,0)</f>
        <v>#REF!</v>
      </c>
      <c r="CI15" s="271" t="e">
        <f t="shared" ref="CI15:CI16" si="82">CF15-CG15-CH15</f>
        <v>#REF!</v>
      </c>
      <c r="CJ15" s="272" t="e">
        <f>VLOOKUP($B$15,#REF!,CJ5+1,0)</f>
        <v>#REF!</v>
      </c>
      <c r="CK15" s="272" t="e">
        <f>VLOOKUP($B$15,#REF!,CJ5+1,0)</f>
        <v>#REF!</v>
      </c>
      <c r="CL15" s="272" t="e">
        <f>VLOOKUP($B$15,#REF!,CJ5+1,0)</f>
        <v>#REF!</v>
      </c>
      <c r="CM15" s="271" t="e">
        <f t="shared" ref="CM15:CM16" si="83">CJ15-CK15-CL15</f>
        <v>#REF!</v>
      </c>
      <c r="CN15" s="272" t="e">
        <f>VLOOKUP($B$15,#REF!,CN5+1,0)</f>
        <v>#REF!</v>
      </c>
      <c r="CO15" s="272" t="e">
        <f>VLOOKUP($B$15,#REF!,CN5+1,0)</f>
        <v>#REF!</v>
      </c>
      <c r="CP15" s="272" t="e">
        <f>VLOOKUP($B$15,#REF!,CN5+1,0)</f>
        <v>#REF!</v>
      </c>
      <c r="CQ15" s="271" t="e">
        <f t="shared" ref="CQ15:CQ16" si="84">CN15-CO15-CP15</f>
        <v>#REF!</v>
      </c>
      <c r="CR15" s="272" t="e">
        <f>VLOOKUP($B$15,#REF!,CR5+1,0)</f>
        <v>#REF!</v>
      </c>
      <c r="CS15" s="272" t="e">
        <f>VLOOKUP($B$15,#REF!,CR5+1,0)</f>
        <v>#REF!</v>
      </c>
      <c r="CT15" s="272" t="e">
        <f>VLOOKUP($B$15,#REF!,CR5+1,0)</f>
        <v>#REF!</v>
      </c>
      <c r="CU15" s="271" t="e">
        <f t="shared" ref="CU15:CU16" si="85">CR15-CS15-CT15</f>
        <v>#REF!</v>
      </c>
      <c r="CV15" s="272" t="e">
        <f>VLOOKUP($B$15,#REF!,CV5+1,0)</f>
        <v>#REF!</v>
      </c>
      <c r="CW15" s="272" t="e">
        <f>VLOOKUP($B$15,#REF!,CV5+1,0)</f>
        <v>#REF!</v>
      </c>
      <c r="CX15" s="272" t="e">
        <f>VLOOKUP($B$15,#REF!,CV5+1,0)</f>
        <v>#REF!</v>
      </c>
      <c r="CY15" s="271" t="e">
        <f t="shared" ref="CY15:CY16" si="86">CV15-CW15-CX15</f>
        <v>#REF!</v>
      </c>
      <c r="CZ15" s="272" t="e">
        <f>VLOOKUP($B$15,#REF!,CZ5+1,0)</f>
        <v>#REF!</v>
      </c>
      <c r="DA15" s="272" t="e">
        <f>VLOOKUP($B$15,#REF!,CZ5+1,0)</f>
        <v>#REF!</v>
      </c>
      <c r="DB15" s="272" t="e">
        <f>VLOOKUP($B$15,#REF!,CZ5+1,0)</f>
        <v>#REF!</v>
      </c>
      <c r="DC15" s="271" t="e">
        <f t="shared" ref="DC15:DC16" si="87">CZ15-DA15-DB15</f>
        <v>#REF!</v>
      </c>
      <c r="DD15" s="272" t="e">
        <f>VLOOKUP($B$15,#REF!,DD5+1,0)</f>
        <v>#REF!</v>
      </c>
      <c r="DE15" s="272" t="e">
        <f>VLOOKUP($B$15,#REF!,DD5+1,0)</f>
        <v>#REF!</v>
      </c>
      <c r="DF15" s="272" t="e">
        <f>VLOOKUP($B$15,#REF!,DD5+1,0)</f>
        <v>#REF!</v>
      </c>
      <c r="DG15" s="271" t="e">
        <f t="shared" ref="DG15:DG16" si="88">DD15-DE15-DF15</f>
        <v>#REF!</v>
      </c>
      <c r="DH15" s="272" t="e">
        <f>VLOOKUP($B$15,#REF!,DH5+1,0)</f>
        <v>#REF!</v>
      </c>
      <c r="DI15" s="272" t="e">
        <f>VLOOKUP($B$15,#REF!,DH5+1,0)</f>
        <v>#REF!</v>
      </c>
      <c r="DJ15" s="272" t="e">
        <f>VLOOKUP($B$15,#REF!,DH5+1,0)</f>
        <v>#REF!</v>
      </c>
      <c r="DK15" s="271" t="e">
        <f t="shared" ref="DK15:DK16" si="89">DH15-DI15-DJ15</f>
        <v>#REF!</v>
      </c>
      <c r="DL15" s="272" t="e">
        <f>VLOOKUP($B$15,#REF!,DL5+1,0)</f>
        <v>#REF!</v>
      </c>
      <c r="DM15" s="272" t="e">
        <f>VLOOKUP($B$15,#REF!,DL5+1,0)</f>
        <v>#REF!</v>
      </c>
      <c r="DN15" s="272" t="e">
        <f>VLOOKUP($B$15,#REF!,DL5+1,0)</f>
        <v>#REF!</v>
      </c>
      <c r="DO15" s="271" t="e">
        <f t="shared" ref="DO15:DO16" si="90">DL15-DM15-DN15</f>
        <v>#REF!</v>
      </c>
      <c r="DP15" s="272" t="e">
        <f>VLOOKUP($B$15,#REF!,DP5+1,0)</f>
        <v>#REF!</v>
      </c>
      <c r="DQ15" s="272" t="e">
        <f>VLOOKUP($B$15,#REF!,DP5+1,0)</f>
        <v>#REF!</v>
      </c>
      <c r="DR15" s="272" t="e">
        <f>VLOOKUP($B$15,#REF!,DP5+1,0)</f>
        <v>#REF!</v>
      </c>
      <c r="DS15" s="271" t="e">
        <f t="shared" ref="DS15:DS16" si="91">DP15-DQ15-DR15</f>
        <v>#REF!</v>
      </c>
      <c r="DT15" s="272" t="e">
        <f>VLOOKUP($B$15,#REF!,DT5+1,0)</f>
        <v>#REF!</v>
      </c>
      <c r="DU15" s="272" t="e">
        <f>VLOOKUP($B$15,#REF!,DT5+1,0)</f>
        <v>#REF!</v>
      </c>
      <c r="DV15" s="272" t="e">
        <f>VLOOKUP($B$15,#REF!,DT5+1,0)</f>
        <v>#REF!</v>
      </c>
      <c r="DW15" s="271" t="e">
        <f t="shared" ref="DW15:DW16" si="92">DT15-DU15-DV15</f>
        <v>#REF!</v>
      </c>
      <c r="DX15" s="272" t="e">
        <f>VLOOKUP($B$15,#REF!,DX5+1,0)</f>
        <v>#REF!</v>
      </c>
      <c r="DY15" s="272" t="e">
        <f>VLOOKUP($B$15,#REF!,DX5+1,0)</f>
        <v>#REF!</v>
      </c>
      <c r="DZ15" s="272" t="e">
        <f>VLOOKUP($B$15,#REF!,DX5+1,0)</f>
        <v>#REF!</v>
      </c>
      <c r="EA15" s="271" t="e">
        <f t="shared" ref="EA15:EA16" si="93">DX15-DY15-DZ15</f>
        <v>#REF!</v>
      </c>
    </row>
    <row r="16" spans="1:131" ht="24.95" customHeight="1">
      <c r="A16" s="562"/>
      <c r="B16" s="266" t="s">
        <v>420</v>
      </c>
      <c r="C16" s="667"/>
      <c r="D16" s="271" t="e">
        <f>#REF!</f>
        <v>#REF!</v>
      </c>
      <c r="E16" s="287" t="e">
        <f>#REF!+#REF!</f>
        <v>#REF!</v>
      </c>
      <c r="F16" s="287" t="e">
        <f t="shared" si="59"/>
        <v>#REF!</v>
      </c>
      <c r="G16" s="570"/>
      <c r="H16" s="272" t="e">
        <f>VLOOKUP($B$16,#REF!,H5+1,0)</f>
        <v>#REF!</v>
      </c>
      <c r="I16" s="272" t="e">
        <f>VLOOKUP($B$16,#REF!,H5+1,0)</f>
        <v>#REF!</v>
      </c>
      <c r="J16" s="272" t="e">
        <f>VLOOKUP($B$16,#REF!,H5+1,0)</f>
        <v>#REF!</v>
      </c>
      <c r="K16" s="271" t="e">
        <f t="shared" si="28"/>
        <v>#REF!</v>
      </c>
      <c r="L16" s="272" t="e">
        <f>VLOOKUP($B$16,#REF!,L5+1,0)</f>
        <v>#REF!</v>
      </c>
      <c r="M16" s="272" t="e">
        <f>VLOOKUP($B$16,#REF!,L5+1,0)</f>
        <v>#REF!</v>
      </c>
      <c r="N16" s="272" t="e">
        <f>VLOOKUP($B$16,#REF!,L5+1,0)</f>
        <v>#REF!</v>
      </c>
      <c r="O16" s="271" t="e">
        <f t="shared" si="64"/>
        <v>#REF!</v>
      </c>
      <c r="P16" s="272" t="e">
        <f>VLOOKUP($B$16,#REF!,P5+1,0)</f>
        <v>#REF!</v>
      </c>
      <c r="Q16" s="272" t="e">
        <f>VLOOKUP($B$16,#REF!,P5+1,0)</f>
        <v>#REF!</v>
      </c>
      <c r="R16" s="272" t="e">
        <f>VLOOKUP($B$16,#REF!,P5+1,0)</f>
        <v>#REF!</v>
      </c>
      <c r="S16" s="271" t="e">
        <f t="shared" si="65"/>
        <v>#REF!</v>
      </c>
      <c r="T16" s="272" t="e">
        <f>VLOOKUP($B$16,#REF!,T5+1,0)</f>
        <v>#REF!</v>
      </c>
      <c r="U16" s="272" t="e">
        <f>VLOOKUP($B$16,#REF!,T5+1,0)</f>
        <v>#REF!</v>
      </c>
      <c r="V16" s="272" t="e">
        <f>VLOOKUP($B$16,#REF!,T5+1,0)</f>
        <v>#REF!</v>
      </c>
      <c r="W16" s="271" t="e">
        <f t="shared" si="66"/>
        <v>#REF!</v>
      </c>
      <c r="X16" s="272" t="e">
        <f>VLOOKUP($B$16,#REF!,X5+1,0)</f>
        <v>#REF!</v>
      </c>
      <c r="Y16" s="272" t="e">
        <f>VLOOKUP($B$16,#REF!,X5+1,0)</f>
        <v>#REF!</v>
      </c>
      <c r="Z16" s="272" t="e">
        <f>VLOOKUP($B$16,#REF!,X5+1,0)</f>
        <v>#REF!</v>
      </c>
      <c r="AA16" s="271" t="e">
        <f t="shared" si="67"/>
        <v>#REF!</v>
      </c>
      <c r="AB16" s="272" t="e">
        <f>VLOOKUP($B$16,#REF!,AB5+1,0)</f>
        <v>#REF!</v>
      </c>
      <c r="AC16" s="272" t="e">
        <f>VLOOKUP($B$16,#REF!,AB5+1,0)</f>
        <v>#REF!</v>
      </c>
      <c r="AD16" s="272" t="e">
        <f>VLOOKUP($B$16,#REF!,AB5+1,0)</f>
        <v>#REF!</v>
      </c>
      <c r="AE16" s="271" t="e">
        <f t="shared" si="68"/>
        <v>#REF!</v>
      </c>
      <c r="AF16" s="272" t="e">
        <f>VLOOKUP($B$16,#REF!,AF5+1,0)</f>
        <v>#REF!</v>
      </c>
      <c r="AG16" s="272" t="e">
        <f>VLOOKUP($B$16,#REF!,AF5+1,0)</f>
        <v>#REF!</v>
      </c>
      <c r="AH16" s="272" t="e">
        <f>VLOOKUP($B$16,#REF!,AF5+1,0)</f>
        <v>#REF!</v>
      </c>
      <c r="AI16" s="271" t="e">
        <f t="shared" si="69"/>
        <v>#REF!</v>
      </c>
      <c r="AJ16" s="272" t="e">
        <f>VLOOKUP($B$16,#REF!,AJ5+1,0)</f>
        <v>#REF!</v>
      </c>
      <c r="AK16" s="272" t="e">
        <f>VLOOKUP($B$16,#REF!,AJ5+1,0)</f>
        <v>#REF!</v>
      </c>
      <c r="AL16" s="272" t="e">
        <f>VLOOKUP($B$16,#REF!,AJ5+1,0)</f>
        <v>#REF!</v>
      </c>
      <c r="AM16" s="271" t="e">
        <f t="shared" si="70"/>
        <v>#REF!</v>
      </c>
      <c r="AN16" s="272" t="e">
        <f>VLOOKUP($B$16,#REF!,AN5+1,0)</f>
        <v>#REF!</v>
      </c>
      <c r="AO16" s="272" t="e">
        <f>VLOOKUP($B$16,#REF!,AN5+1,0)</f>
        <v>#REF!</v>
      </c>
      <c r="AP16" s="272" t="e">
        <f>VLOOKUP($B$16,#REF!,AN5+1,0)</f>
        <v>#REF!</v>
      </c>
      <c r="AQ16" s="271" t="e">
        <f t="shared" si="71"/>
        <v>#REF!</v>
      </c>
      <c r="AR16" s="272" t="e">
        <f>VLOOKUP($B$16,#REF!,AR5+1,0)</f>
        <v>#REF!</v>
      </c>
      <c r="AS16" s="272" t="e">
        <f>VLOOKUP($B$16,#REF!,AR5+1,0)</f>
        <v>#REF!</v>
      </c>
      <c r="AT16" s="272" t="e">
        <f>VLOOKUP($B$16,#REF!,AR5+1,0)</f>
        <v>#REF!</v>
      </c>
      <c r="AU16" s="271" t="e">
        <f t="shared" si="72"/>
        <v>#REF!</v>
      </c>
      <c r="AV16" s="272" t="e">
        <f>VLOOKUP($B$16,#REF!,AV5+1,0)</f>
        <v>#REF!</v>
      </c>
      <c r="AW16" s="272" t="e">
        <f>VLOOKUP($B$16,#REF!,AV5+1,0)</f>
        <v>#REF!</v>
      </c>
      <c r="AX16" s="272" t="e">
        <f>VLOOKUP($B$16,#REF!,AV5+1,0)</f>
        <v>#REF!</v>
      </c>
      <c r="AY16" s="271" t="e">
        <f t="shared" si="73"/>
        <v>#REF!</v>
      </c>
      <c r="AZ16" s="272" t="e">
        <f>VLOOKUP($B$16,#REF!,AZ5+1,0)</f>
        <v>#REF!</v>
      </c>
      <c r="BA16" s="272" t="e">
        <f>VLOOKUP($B$16,#REF!,AZ5+1,0)</f>
        <v>#REF!</v>
      </c>
      <c r="BB16" s="272" t="e">
        <f>VLOOKUP($B$16,#REF!,AZ5+1,0)</f>
        <v>#REF!</v>
      </c>
      <c r="BC16" s="271" t="e">
        <f t="shared" si="74"/>
        <v>#REF!</v>
      </c>
      <c r="BD16" s="272" t="e">
        <f>VLOOKUP($B$16,#REF!,BD5+1,0)</f>
        <v>#REF!</v>
      </c>
      <c r="BE16" s="272" t="e">
        <f>VLOOKUP($B$16,#REF!,BD5+1,0)</f>
        <v>#REF!</v>
      </c>
      <c r="BF16" s="272" t="e">
        <f>VLOOKUP($B$16,#REF!,BD5+1,0)</f>
        <v>#REF!</v>
      </c>
      <c r="BG16" s="271" t="e">
        <f t="shared" si="75"/>
        <v>#REF!</v>
      </c>
      <c r="BH16" s="272" t="e">
        <f>VLOOKUP($B$16,#REF!,BH5+1,0)</f>
        <v>#REF!</v>
      </c>
      <c r="BI16" s="272" t="e">
        <f>VLOOKUP($B$16,#REF!,BH5+1,0)</f>
        <v>#REF!</v>
      </c>
      <c r="BJ16" s="272" t="e">
        <f>VLOOKUP($B$16,#REF!,BH5+1,0)</f>
        <v>#REF!</v>
      </c>
      <c r="BK16" s="271" t="e">
        <f t="shared" si="76"/>
        <v>#REF!</v>
      </c>
      <c r="BL16" s="272" t="e">
        <f>VLOOKUP($B$16,#REF!,BL5+1,0)</f>
        <v>#REF!</v>
      </c>
      <c r="BM16" s="272" t="e">
        <f>VLOOKUP($B$16,#REF!,BL5+1,0)</f>
        <v>#REF!</v>
      </c>
      <c r="BN16" s="272" t="e">
        <f>VLOOKUP($B$16,#REF!,BL5+1,0)</f>
        <v>#REF!</v>
      </c>
      <c r="BO16" s="271" t="e">
        <f t="shared" si="77"/>
        <v>#REF!</v>
      </c>
      <c r="BP16" s="272" t="e">
        <f>VLOOKUP($B$16,#REF!,BP5+1,0)</f>
        <v>#REF!</v>
      </c>
      <c r="BQ16" s="272" t="e">
        <f>VLOOKUP($B$16,#REF!,BP5+1,0)</f>
        <v>#REF!</v>
      </c>
      <c r="BR16" s="272" t="e">
        <f>VLOOKUP($B$16,#REF!,BP5+1,0)</f>
        <v>#REF!</v>
      </c>
      <c r="BS16" s="271" t="e">
        <f t="shared" si="78"/>
        <v>#REF!</v>
      </c>
      <c r="BT16" s="272" t="e">
        <f>VLOOKUP($B$16,#REF!,BT5+1,0)</f>
        <v>#REF!</v>
      </c>
      <c r="BU16" s="272" t="e">
        <f>VLOOKUP($B$16,#REF!,BT5+1,0)</f>
        <v>#REF!</v>
      </c>
      <c r="BV16" s="272" t="e">
        <f>VLOOKUP($B$16,#REF!,BT5+1,0)</f>
        <v>#REF!</v>
      </c>
      <c r="BW16" s="271" t="e">
        <f t="shared" si="79"/>
        <v>#REF!</v>
      </c>
      <c r="BX16" s="272" t="e">
        <f>VLOOKUP($B$16,#REF!,BX5+1,0)</f>
        <v>#REF!</v>
      </c>
      <c r="BY16" s="272" t="e">
        <f>VLOOKUP($B$16,#REF!,BX5+1,0)</f>
        <v>#REF!</v>
      </c>
      <c r="BZ16" s="272" t="e">
        <f>VLOOKUP($B$16,#REF!,BX5+1,0)</f>
        <v>#REF!</v>
      </c>
      <c r="CA16" s="271" t="e">
        <f t="shared" si="80"/>
        <v>#REF!</v>
      </c>
      <c r="CB16" s="272" t="e">
        <f>VLOOKUP($B$16,#REF!,CB5+1,0)</f>
        <v>#REF!</v>
      </c>
      <c r="CC16" s="272" t="e">
        <f>VLOOKUP($B$16,#REF!,CB5+1,0)</f>
        <v>#REF!</v>
      </c>
      <c r="CD16" s="272" t="e">
        <f>VLOOKUP($B$16,#REF!,CB5+1,0)</f>
        <v>#REF!</v>
      </c>
      <c r="CE16" s="271" t="e">
        <f t="shared" si="81"/>
        <v>#REF!</v>
      </c>
      <c r="CF16" s="272" t="e">
        <f>VLOOKUP($B$16,#REF!,CF5+1,0)</f>
        <v>#REF!</v>
      </c>
      <c r="CG16" s="272" t="e">
        <f>VLOOKUP($B$16,#REF!,CF5+1,0)</f>
        <v>#REF!</v>
      </c>
      <c r="CH16" s="272" t="e">
        <f>VLOOKUP($B$16,#REF!,CF5+1,0)</f>
        <v>#REF!</v>
      </c>
      <c r="CI16" s="271" t="e">
        <f t="shared" si="82"/>
        <v>#REF!</v>
      </c>
      <c r="CJ16" s="272" t="e">
        <f>VLOOKUP($B$16,#REF!,CJ5+1,0)</f>
        <v>#REF!</v>
      </c>
      <c r="CK16" s="272" t="e">
        <f>VLOOKUP($B$16,#REF!,CJ5+1,0)</f>
        <v>#REF!</v>
      </c>
      <c r="CL16" s="272" t="e">
        <f>VLOOKUP($B$16,#REF!,CJ5+1,0)</f>
        <v>#REF!</v>
      </c>
      <c r="CM16" s="271" t="e">
        <f t="shared" si="83"/>
        <v>#REF!</v>
      </c>
      <c r="CN16" s="272" t="e">
        <f>VLOOKUP($B$16,#REF!,CN5+1,0)</f>
        <v>#REF!</v>
      </c>
      <c r="CO16" s="272" t="e">
        <f>VLOOKUP($B$16,#REF!,CN5+1,0)</f>
        <v>#REF!</v>
      </c>
      <c r="CP16" s="272" t="e">
        <f>VLOOKUP($B$16,#REF!,CN5+1,0)</f>
        <v>#REF!</v>
      </c>
      <c r="CQ16" s="271" t="e">
        <f t="shared" si="84"/>
        <v>#REF!</v>
      </c>
      <c r="CR16" s="272" t="e">
        <f>VLOOKUP($B$16,#REF!,CR5+1,0)</f>
        <v>#REF!</v>
      </c>
      <c r="CS16" s="272" t="e">
        <f>VLOOKUP($B$16,#REF!,CR5+1,0)</f>
        <v>#REF!</v>
      </c>
      <c r="CT16" s="272" t="e">
        <f>VLOOKUP($B$16,#REF!,CR5+1,0)</f>
        <v>#REF!</v>
      </c>
      <c r="CU16" s="271" t="e">
        <f t="shared" si="85"/>
        <v>#REF!</v>
      </c>
      <c r="CV16" s="272" t="e">
        <f>VLOOKUP($B$16,#REF!,CV5+1,0)</f>
        <v>#REF!</v>
      </c>
      <c r="CW16" s="272" t="e">
        <f>VLOOKUP($B$16,#REF!,CV5+1,0)</f>
        <v>#REF!</v>
      </c>
      <c r="CX16" s="272" t="e">
        <f>VLOOKUP($B$16,#REF!,CV5+1,0)</f>
        <v>#REF!</v>
      </c>
      <c r="CY16" s="271" t="e">
        <f t="shared" si="86"/>
        <v>#REF!</v>
      </c>
      <c r="CZ16" s="272" t="e">
        <f>VLOOKUP($B$16,#REF!,CZ5+1,0)</f>
        <v>#REF!</v>
      </c>
      <c r="DA16" s="272" t="e">
        <f>VLOOKUP($B$16,#REF!,CZ5+1,0)</f>
        <v>#REF!</v>
      </c>
      <c r="DB16" s="272" t="e">
        <f>VLOOKUP($B$16,#REF!,CZ5+1,0)</f>
        <v>#REF!</v>
      </c>
      <c r="DC16" s="271" t="e">
        <f t="shared" si="87"/>
        <v>#REF!</v>
      </c>
      <c r="DD16" s="272" t="e">
        <f>VLOOKUP($B$16,#REF!,DD5+1,0)</f>
        <v>#REF!</v>
      </c>
      <c r="DE16" s="272" t="e">
        <f>VLOOKUP($B$16,#REF!,DD5+1,0)</f>
        <v>#REF!</v>
      </c>
      <c r="DF16" s="272" t="e">
        <f>VLOOKUP($B$16,#REF!,DD5+1,0)</f>
        <v>#REF!</v>
      </c>
      <c r="DG16" s="271" t="e">
        <f t="shared" si="88"/>
        <v>#REF!</v>
      </c>
      <c r="DH16" s="272" t="e">
        <f>VLOOKUP($B$16,#REF!,DH5+1,0)</f>
        <v>#REF!</v>
      </c>
      <c r="DI16" s="272" t="e">
        <f>VLOOKUP($B$16,#REF!,DH5+1,0)</f>
        <v>#REF!</v>
      </c>
      <c r="DJ16" s="272" t="e">
        <f>VLOOKUP($B$16,#REF!,DH5+1,0)</f>
        <v>#REF!</v>
      </c>
      <c r="DK16" s="271" t="e">
        <f t="shared" si="89"/>
        <v>#REF!</v>
      </c>
      <c r="DL16" s="272" t="e">
        <f>VLOOKUP($B$16,#REF!,DL5+1,0)</f>
        <v>#REF!</v>
      </c>
      <c r="DM16" s="272" t="e">
        <f>VLOOKUP($B$16,#REF!,DL5+1,0)</f>
        <v>#REF!</v>
      </c>
      <c r="DN16" s="272" t="e">
        <f>VLOOKUP($B$16,#REF!,DL5+1,0)</f>
        <v>#REF!</v>
      </c>
      <c r="DO16" s="271" t="e">
        <f t="shared" si="90"/>
        <v>#REF!</v>
      </c>
      <c r="DP16" s="272" t="e">
        <f>VLOOKUP($B$16,#REF!,DP5+1,0)</f>
        <v>#REF!</v>
      </c>
      <c r="DQ16" s="272" t="e">
        <f>VLOOKUP($B$16,#REF!,DP5+1,0)</f>
        <v>#REF!</v>
      </c>
      <c r="DR16" s="272" t="e">
        <f>VLOOKUP($B$16,#REF!,DP5+1,0)</f>
        <v>#REF!</v>
      </c>
      <c r="DS16" s="271" t="e">
        <f t="shared" si="91"/>
        <v>#REF!</v>
      </c>
      <c r="DT16" s="272" t="e">
        <f>VLOOKUP($B$16,#REF!,DT5+1,0)</f>
        <v>#REF!</v>
      </c>
      <c r="DU16" s="272" t="e">
        <f>VLOOKUP($B$16,#REF!,DT5+1,0)</f>
        <v>#REF!</v>
      </c>
      <c r="DV16" s="272" t="e">
        <f>VLOOKUP($B$16,#REF!,DT5+1,0)</f>
        <v>#REF!</v>
      </c>
      <c r="DW16" s="271" t="e">
        <f t="shared" si="92"/>
        <v>#REF!</v>
      </c>
      <c r="DX16" s="272" t="e">
        <f>VLOOKUP($B$16,#REF!,DX5+1,0)</f>
        <v>#REF!</v>
      </c>
      <c r="DY16" s="272" t="e">
        <f>VLOOKUP($B$16,#REF!,DX5+1,0)</f>
        <v>#REF!</v>
      </c>
      <c r="DZ16" s="272" t="e">
        <f>VLOOKUP($B$16,#REF!,DX5+1,0)</f>
        <v>#REF!</v>
      </c>
      <c r="EA16" s="271" t="e">
        <f t="shared" si="93"/>
        <v>#REF!</v>
      </c>
    </row>
    <row r="17" spans="1:131" s="257" customFormat="1" ht="24.95" customHeight="1">
      <c r="A17" s="563"/>
      <c r="B17" s="279" t="s">
        <v>41</v>
      </c>
      <c r="C17" s="273">
        <f>C15</f>
        <v>64913016.781999998</v>
      </c>
      <c r="D17" s="288" t="e">
        <f>SUM(D15:D16)</f>
        <v>#REF!</v>
      </c>
      <c r="E17" s="288" t="e">
        <f>SUM(E15:E16)</f>
        <v>#REF!</v>
      </c>
      <c r="F17" s="288" t="e">
        <f>SUM(F15:F16)</f>
        <v>#REF!</v>
      </c>
      <c r="G17" s="288" t="e">
        <f>C17+E17-D17</f>
        <v>#REF!</v>
      </c>
      <c r="H17" s="275" t="e">
        <f>SUM(H15:H16)</f>
        <v>#REF!</v>
      </c>
      <c r="I17" s="275" t="e">
        <f t="shared" ref="I17:K17" si="94">SUM(I15:I16)</f>
        <v>#REF!</v>
      </c>
      <c r="J17" s="275" t="e">
        <f t="shared" si="94"/>
        <v>#REF!</v>
      </c>
      <c r="K17" s="274" t="e">
        <f t="shared" si="94"/>
        <v>#REF!</v>
      </c>
      <c r="L17" s="275" t="e">
        <f>SUM(L15:L16)</f>
        <v>#REF!</v>
      </c>
      <c r="M17" s="275" t="e">
        <f t="shared" ref="M17:O17" si="95">SUM(M15:M16)</f>
        <v>#REF!</v>
      </c>
      <c r="N17" s="275" t="e">
        <f t="shared" si="95"/>
        <v>#REF!</v>
      </c>
      <c r="O17" s="274" t="e">
        <f t="shared" si="95"/>
        <v>#REF!</v>
      </c>
      <c r="P17" s="275" t="e">
        <f>SUM(P15:P16)</f>
        <v>#REF!</v>
      </c>
      <c r="Q17" s="275" t="e">
        <f t="shared" ref="Q17:CB17" si="96">SUM(Q15:Q16)</f>
        <v>#REF!</v>
      </c>
      <c r="R17" s="275" t="e">
        <f t="shared" si="96"/>
        <v>#REF!</v>
      </c>
      <c r="S17" s="274" t="e">
        <f t="shared" si="96"/>
        <v>#REF!</v>
      </c>
      <c r="T17" s="275" t="e">
        <f t="shared" si="96"/>
        <v>#REF!</v>
      </c>
      <c r="U17" s="275" t="e">
        <f t="shared" si="96"/>
        <v>#REF!</v>
      </c>
      <c r="V17" s="275" t="e">
        <f t="shared" si="96"/>
        <v>#REF!</v>
      </c>
      <c r="W17" s="274" t="e">
        <f t="shared" si="96"/>
        <v>#REF!</v>
      </c>
      <c r="X17" s="275" t="e">
        <f t="shared" si="96"/>
        <v>#REF!</v>
      </c>
      <c r="Y17" s="275" t="e">
        <f t="shared" si="96"/>
        <v>#REF!</v>
      </c>
      <c r="Z17" s="275" t="e">
        <f t="shared" si="96"/>
        <v>#REF!</v>
      </c>
      <c r="AA17" s="274" t="e">
        <f t="shared" si="96"/>
        <v>#REF!</v>
      </c>
      <c r="AB17" s="275" t="e">
        <f t="shared" si="96"/>
        <v>#REF!</v>
      </c>
      <c r="AC17" s="275" t="e">
        <f t="shared" si="96"/>
        <v>#REF!</v>
      </c>
      <c r="AD17" s="275" t="e">
        <f t="shared" si="96"/>
        <v>#REF!</v>
      </c>
      <c r="AE17" s="274" t="e">
        <f t="shared" si="96"/>
        <v>#REF!</v>
      </c>
      <c r="AF17" s="275" t="e">
        <f t="shared" si="96"/>
        <v>#REF!</v>
      </c>
      <c r="AG17" s="275" t="e">
        <f t="shared" si="96"/>
        <v>#REF!</v>
      </c>
      <c r="AH17" s="275" t="e">
        <f t="shared" si="96"/>
        <v>#REF!</v>
      </c>
      <c r="AI17" s="274" t="e">
        <f t="shared" si="96"/>
        <v>#REF!</v>
      </c>
      <c r="AJ17" s="275" t="e">
        <f t="shared" si="96"/>
        <v>#REF!</v>
      </c>
      <c r="AK17" s="275" t="e">
        <f t="shared" si="96"/>
        <v>#REF!</v>
      </c>
      <c r="AL17" s="275" t="e">
        <f t="shared" si="96"/>
        <v>#REF!</v>
      </c>
      <c r="AM17" s="274" t="e">
        <f t="shared" si="96"/>
        <v>#REF!</v>
      </c>
      <c r="AN17" s="275" t="e">
        <f t="shared" si="96"/>
        <v>#REF!</v>
      </c>
      <c r="AO17" s="275" t="e">
        <f t="shared" si="96"/>
        <v>#REF!</v>
      </c>
      <c r="AP17" s="275" t="e">
        <f t="shared" si="96"/>
        <v>#REF!</v>
      </c>
      <c r="AQ17" s="274" t="e">
        <f t="shared" si="96"/>
        <v>#REF!</v>
      </c>
      <c r="AR17" s="275" t="e">
        <f t="shared" si="96"/>
        <v>#REF!</v>
      </c>
      <c r="AS17" s="275" t="e">
        <f t="shared" si="96"/>
        <v>#REF!</v>
      </c>
      <c r="AT17" s="275" t="e">
        <f t="shared" si="96"/>
        <v>#REF!</v>
      </c>
      <c r="AU17" s="274" t="e">
        <f t="shared" si="96"/>
        <v>#REF!</v>
      </c>
      <c r="AV17" s="275" t="e">
        <f t="shared" si="96"/>
        <v>#REF!</v>
      </c>
      <c r="AW17" s="275" t="e">
        <f t="shared" si="96"/>
        <v>#REF!</v>
      </c>
      <c r="AX17" s="275" t="e">
        <f t="shared" si="96"/>
        <v>#REF!</v>
      </c>
      <c r="AY17" s="274" t="e">
        <f t="shared" si="96"/>
        <v>#REF!</v>
      </c>
      <c r="AZ17" s="275" t="e">
        <f t="shared" si="96"/>
        <v>#REF!</v>
      </c>
      <c r="BA17" s="275" t="e">
        <f t="shared" si="96"/>
        <v>#REF!</v>
      </c>
      <c r="BB17" s="275" t="e">
        <f t="shared" si="96"/>
        <v>#REF!</v>
      </c>
      <c r="BC17" s="274" t="e">
        <f t="shared" si="96"/>
        <v>#REF!</v>
      </c>
      <c r="BD17" s="275" t="e">
        <f t="shared" si="96"/>
        <v>#REF!</v>
      </c>
      <c r="BE17" s="275" t="e">
        <f t="shared" si="96"/>
        <v>#REF!</v>
      </c>
      <c r="BF17" s="275" t="e">
        <f t="shared" si="96"/>
        <v>#REF!</v>
      </c>
      <c r="BG17" s="274" t="e">
        <f t="shared" si="96"/>
        <v>#REF!</v>
      </c>
      <c r="BH17" s="275" t="e">
        <f t="shared" si="96"/>
        <v>#REF!</v>
      </c>
      <c r="BI17" s="275" t="e">
        <f t="shared" si="96"/>
        <v>#REF!</v>
      </c>
      <c r="BJ17" s="275" t="e">
        <f t="shared" si="96"/>
        <v>#REF!</v>
      </c>
      <c r="BK17" s="274" t="e">
        <f t="shared" si="96"/>
        <v>#REF!</v>
      </c>
      <c r="BL17" s="275" t="e">
        <f t="shared" si="96"/>
        <v>#REF!</v>
      </c>
      <c r="BM17" s="275" t="e">
        <f t="shared" si="96"/>
        <v>#REF!</v>
      </c>
      <c r="BN17" s="275" t="e">
        <f t="shared" si="96"/>
        <v>#REF!</v>
      </c>
      <c r="BO17" s="274" t="e">
        <f t="shared" si="96"/>
        <v>#REF!</v>
      </c>
      <c r="BP17" s="275" t="e">
        <f t="shared" si="96"/>
        <v>#REF!</v>
      </c>
      <c r="BQ17" s="275" t="e">
        <f t="shared" si="96"/>
        <v>#REF!</v>
      </c>
      <c r="BR17" s="275" t="e">
        <f t="shared" si="96"/>
        <v>#REF!</v>
      </c>
      <c r="BS17" s="274" t="e">
        <f t="shared" si="96"/>
        <v>#REF!</v>
      </c>
      <c r="BT17" s="275" t="e">
        <f t="shared" si="96"/>
        <v>#REF!</v>
      </c>
      <c r="BU17" s="275" t="e">
        <f t="shared" si="96"/>
        <v>#REF!</v>
      </c>
      <c r="BV17" s="275" t="e">
        <f t="shared" si="96"/>
        <v>#REF!</v>
      </c>
      <c r="BW17" s="274" t="e">
        <f t="shared" si="96"/>
        <v>#REF!</v>
      </c>
      <c r="BX17" s="275" t="e">
        <f t="shared" si="96"/>
        <v>#REF!</v>
      </c>
      <c r="BY17" s="275" t="e">
        <f t="shared" si="96"/>
        <v>#REF!</v>
      </c>
      <c r="BZ17" s="275" t="e">
        <f t="shared" si="96"/>
        <v>#REF!</v>
      </c>
      <c r="CA17" s="274" t="e">
        <f t="shared" si="96"/>
        <v>#REF!</v>
      </c>
      <c r="CB17" s="275" t="e">
        <f t="shared" si="96"/>
        <v>#REF!</v>
      </c>
      <c r="CC17" s="275" t="e">
        <f t="shared" ref="CC17:EA17" si="97">SUM(CC15:CC16)</f>
        <v>#REF!</v>
      </c>
      <c r="CD17" s="275" t="e">
        <f t="shared" si="97"/>
        <v>#REF!</v>
      </c>
      <c r="CE17" s="274" t="e">
        <f t="shared" si="97"/>
        <v>#REF!</v>
      </c>
      <c r="CF17" s="275" t="e">
        <f t="shared" si="97"/>
        <v>#REF!</v>
      </c>
      <c r="CG17" s="275" t="e">
        <f t="shared" si="97"/>
        <v>#REF!</v>
      </c>
      <c r="CH17" s="275" t="e">
        <f t="shared" si="97"/>
        <v>#REF!</v>
      </c>
      <c r="CI17" s="274" t="e">
        <f t="shared" si="97"/>
        <v>#REF!</v>
      </c>
      <c r="CJ17" s="275" t="e">
        <f t="shared" si="97"/>
        <v>#REF!</v>
      </c>
      <c r="CK17" s="275" t="e">
        <f t="shared" si="97"/>
        <v>#REF!</v>
      </c>
      <c r="CL17" s="275" t="e">
        <f t="shared" si="97"/>
        <v>#REF!</v>
      </c>
      <c r="CM17" s="274" t="e">
        <f t="shared" si="97"/>
        <v>#REF!</v>
      </c>
      <c r="CN17" s="275" t="e">
        <f t="shared" si="97"/>
        <v>#REF!</v>
      </c>
      <c r="CO17" s="275" t="e">
        <f t="shared" si="97"/>
        <v>#REF!</v>
      </c>
      <c r="CP17" s="275" t="e">
        <f t="shared" si="97"/>
        <v>#REF!</v>
      </c>
      <c r="CQ17" s="274" t="e">
        <f t="shared" si="97"/>
        <v>#REF!</v>
      </c>
      <c r="CR17" s="275" t="e">
        <f t="shared" si="97"/>
        <v>#REF!</v>
      </c>
      <c r="CS17" s="275" t="e">
        <f t="shared" si="97"/>
        <v>#REF!</v>
      </c>
      <c r="CT17" s="275" t="e">
        <f t="shared" si="97"/>
        <v>#REF!</v>
      </c>
      <c r="CU17" s="274" t="e">
        <f t="shared" si="97"/>
        <v>#REF!</v>
      </c>
      <c r="CV17" s="275" t="e">
        <f t="shared" si="97"/>
        <v>#REF!</v>
      </c>
      <c r="CW17" s="275" t="e">
        <f t="shared" si="97"/>
        <v>#REF!</v>
      </c>
      <c r="CX17" s="275" t="e">
        <f t="shared" si="97"/>
        <v>#REF!</v>
      </c>
      <c r="CY17" s="274" t="e">
        <f t="shared" si="97"/>
        <v>#REF!</v>
      </c>
      <c r="CZ17" s="275" t="e">
        <f t="shared" si="97"/>
        <v>#REF!</v>
      </c>
      <c r="DA17" s="275" t="e">
        <f t="shared" si="97"/>
        <v>#REF!</v>
      </c>
      <c r="DB17" s="275" t="e">
        <f t="shared" si="97"/>
        <v>#REF!</v>
      </c>
      <c r="DC17" s="274" t="e">
        <f t="shared" si="97"/>
        <v>#REF!</v>
      </c>
      <c r="DD17" s="275" t="e">
        <f t="shared" si="97"/>
        <v>#REF!</v>
      </c>
      <c r="DE17" s="275" t="e">
        <f t="shared" si="97"/>
        <v>#REF!</v>
      </c>
      <c r="DF17" s="275" t="e">
        <f t="shared" si="97"/>
        <v>#REF!</v>
      </c>
      <c r="DG17" s="274" t="e">
        <f t="shared" si="97"/>
        <v>#REF!</v>
      </c>
      <c r="DH17" s="275" t="e">
        <f t="shared" si="97"/>
        <v>#REF!</v>
      </c>
      <c r="DI17" s="275" t="e">
        <f t="shared" si="97"/>
        <v>#REF!</v>
      </c>
      <c r="DJ17" s="275" t="e">
        <f t="shared" si="97"/>
        <v>#REF!</v>
      </c>
      <c r="DK17" s="274" t="e">
        <f t="shared" si="97"/>
        <v>#REF!</v>
      </c>
      <c r="DL17" s="275" t="e">
        <f t="shared" si="97"/>
        <v>#REF!</v>
      </c>
      <c r="DM17" s="275" t="e">
        <f t="shared" si="97"/>
        <v>#REF!</v>
      </c>
      <c r="DN17" s="275" t="e">
        <f t="shared" si="97"/>
        <v>#REF!</v>
      </c>
      <c r="DO17" s="274" t="e">
        <f t="shared" si="97"/>
        <v>#REF!</v>
      </c>
      <c r="DP17" s="275" t="e">
        <f t="shared" si="97"/>
        <v>#REF!</v>
      </c>
      <c r="DQ17" s="275" t="e">
        <f t="shared" si="97"/>
        <v>#REF!</v>
      </c>
      <c r="DR17" s="275" t="e">
        <f t="shared" si="97"/>
        <v>#REF!</v>
      </c>
      <c r="DS17" s="274" t="e">
        <f t="shared" si="97"/>
        <v>#REF!</v>
      </c>
      <c r="DT17" s="275" t="e">
        <f t="shared" si="97"/>
        <v>#REF!</v>
      </c>
      <c r="DU17" s="275" t="e">
        <f t="shared" si="97"/>
        <v>#REF!</v>
      </c>
      <c r="DV17" s="275" t="e">
        <f t="shared" si="97"/>
        <v>#REF!</v>
      </c>
      <c r="DW17" s="274" t="e">
        <f t="shared" si="97"/>
        <v>#REF!</v>
      </c>
      <c r="DX17" s="275" t="e">
        <f t="shared" si="97"/>
        <v>#REF!</v>
      </c>
      <c r="DY17" s="275" t="e">
        <f t="shared" si="97"/>
        <v>#REF!</v>
      </c>
      <c r="DZ17" s="275" t="e">
        <f t="shared" si="97"/>
        <v>#REF!</v>
      </c>
      <c r="EA17" s="274" t="e">
        <f t="shared" si="97"/>
        <v>#REF!</v>
      </c>
    </row>
    <row r="18" spans="1:131" ht="24.95" customHeight="1">
      <c r="A18" s="564" t="s">
        <v>44</v>
      </c>
      <c r="B18" s="267" t="s">
        <v>45</v>
      </c>
      <c r="C18" s="667">
        <v>5004068</v>
      </c>
      <c r="D18" s="271" t="e">
        <f>#REF!</f>
        <v>#REF!</v>
      </c>
      <c r="E18" s="287" t="e">
        <f>#REF!+#REF!</f>
        <v>#REF!</v>
      </c>
      <c r="F18" s="287" t="e">
        <f t="shared" si="59"/>
        <v>#REF!</v>
      </c>
      <c r="G18" s="568" t="e">
        <f>G21</f>
        <v>#REF!</v>
      </c>
      <c r="H18" s="272" t="e">
        <f>VLOOKUP($B$18,#REF!,H5+1,0)</f>
        <v>#REF!</v>
      </c>
      <c r="I18" s="272" t="e">
        <f>VLOOKUP($B$18,#REF!,H5+1,0)</f>
        <v>#REF!</v>
      </c>
      <c r="J18" s="272" t="e">
        <f>VLOOKUP($B$18,#REF!,H5+1,0)</f>
        <v>#REF!</v>
      </c>
      <c r="K18" s="271" t="e">
        <f t="shared" si="28"/>
        <v>#REF!</v>
      </c>
      <c r="L18" s="272" t="e">
        <f>VLOOKUP($B$18,#REF!,L5+1,0)</f>
        <v>#REF!</v>
      </c>
      <c r="M18" s="272" t="e">
        <f>VLOOKUP($B$18,#REF!,L5+1,0)</f>
        <v>#REF!</v>
      </c>
      <c r="N18" s="272" t="e">
        <f>VLOOKUP($B$18,#REF!,L5+1,0)</f>
        <v>#REF!</v>
      </c>
      <c r="O18" s="271" t="e">
        <f t="shared" ref="O18:O20" si="98">L18-M18-N18</f>
        <v>#REF!</v>
      </c>
      <c r="P18" s="272" t="e">
        <f>VLOOKUP($B$18,#REF!,P5+1,0)</f>
        <v>#REF!</v>
      </c>
      <c r="Q18" s="272" t="e">
        <f>VLOOKUP($B$18,#REF!,P5+1,0)</f>
        <v>#REF!</v>
      </c>
      <c r="R18" s="272" t="e">
        <f>VLOOKUP($B$18,#REF!,P5+1,0)</f>
        <v>#REF!</v>
      </c>
      <c r="S18" s="271" t="e">
        <f t="shared" ref="S18:S20" si="99">P18-Q18-R18</f>
        <v>#REF!</v>
      </c>
      <c r="T18" s="272" t="e">
        <f>VLOOKUP($B$18,#REF!,T5+1,0)</f>
        <v>#REF!</v>
      </c>
      <c r="U18" s="272" t="e">
        <f>VLOOKUP($B$18,#REF!,T5+1,0)</f>
        <v>#REF!</v>
      </c>
      <c r="V18" s="272" t="e">
        <f>VLOOKUP($B$18,#REF!,T5+1,0)</f>
        <v>#REF!</v>
      </c>
      <c r="W18" s="271" t="e">
        <f t="shared" ref="W18:W20" si="100">T18-U18-V18</f>
        <v>#REF!</v>
      </c>
      <c r="X18" s="272" t="e">
        <f>VLOOKUP($B$18,#REF!,X5+1,0)</f>
        <v>#REF!</v>
      </c>
      <c r="Y18" s="272" t="e">
        <f>VLOOKUP($B$18,#REF!,X5+1,0)</f>
        <v>#REF!</v>
      </c>
      <c r="Z18" s="272" t="e">
        <f>VLOOKUP($B$18,#REF!,X5+1,0)</f>
        <v>#REF!</v>
      </c>
      <c r="AA18" s="271" t="e">
        <f t="shared" ref="AA18:AA20" si="101">X18-Y18-Z18</f>
        <v>#REF!</v>
      </c>
      <c r="AB18" s="272" t="e">
        <f>VLOOKUP($B$18,#REF!,AB5+1,0)</f>
        <v>#REF!</v>
      </c>
      <c r="AC18" s="272" t="e">
        <f>VLOOKUP($B$18,#REF!,AB5+1,0)</f>
        <v>#REF!</v>
      </c>
      <c r="AD18" s="272" t="e">
        <f>VLOOKUP($B$18,#REF!,AB5+1,0)</f>
        <v>#REF!</v>
      </c>
      <c r="AE18" s="271" t="e">
        <f t="shared" ref="AE18:AE20" si="102">AB18-AC18-AD18</f>
        <v>#REF!</v>
      </c>
      <c r="AF18" s="272" t="e">
        <f>VLOOKUP($B$18,#REF!,AF5+1,0)</f>
        <v>#REF!</v>
      </c>
      <c r="AG18" s="272" t="e">
        <f>VLOOKUP($B$18,#REF!,AF5+1,0)</f>
        <v>#REF!</v>
      </c>
      <c r="AH18" s="272" t="e">
        <f>VLOOKUP($B$18,#REF!,AF5+1,0)</f>
        <v>#REF!</v>
      </c>
      <c r="AI18" s="271" t="e">
        <f t="shared" ref="AI18:AI20" si="103">AF18-AG18-AH18</f>
        <v>#REF!</v>
      </c>
      <c r="AJ18" s="272" t="e">
        <f>VLOOKUP($B$18,#REF!,AJ5+1,0)</f>
        <v>#REF!</v>
      </c>
      <c r="AK18" s="272" t="e">
        <f>VLOOKUP($B$18,#REF!,AJ5+1,0)</f>
        <v>#REF!</v>
      </c>
      <c r="AL18" s="272" t="e">
        <f>VLOOKUP($B$18,#REF!,AJ5+1,0)</f>
        <v>#REF!</v>
      </c>
      <c r="AM18" s="271" t="e">
        <f t="shared" ref="AM18:AM20" si="104">AJ18-AK18-AL18</f>
        <v>#REF!</v>
      </c>
      <c r="AN18" s="272" t="e">
        <f>VLOOKUP($B$18,#REF!,AN5+1,0)</f>
        <v>#REF!</v>
      </c>
      <c r="AO18" s="272" t="e">
        <f>VLOOKUP($B$18,#REF!,AN5+1,0)</f>
        <v>#REF!</v>
      </c>
      <c r="AP18" s="272" t="e">
        <f>VLOOKUP($B$18,#REF!,AN5+1,0)</f>
        <v>#REF!</v>
      </c>
      <c r="AQ18" s="271" t="e">
        <f t="shared" ref="AQ18:AQ20" si="105">AN18-AO18-AP18</f>
        <v>#REF!</v>
      </c>
      <c r="AR18" s="272" t="e">
        <f>VLOOKUP($B$18,#REF!,AR5+1,0)</f>
        <v>#REF!</v>
      </c>
      <c r="AS18" s="272" t="e">
        <f>VLOOKUP($B$18,#REF!,AR5+1,0)</f>
        <v>#REF!</v>
      </c>
      <c r="AT18" s="272" t="e">
        <f>VLOOKUP($B$18,#REF!,AR5+1,0)</f>
        <v>#REF!</v>
      </c>
      <c r="AU18" s="271" t="e">
        <f t="shared" ref="AU18:AU20" si="106">AR18-AS18-AT18</f>
        <v>#REF!</v>
      </c>
      <c r="AV18" s="272" t="e">
        <f>VLOOKUP($B$18,#REF!,AV5+1,0)</f>
        <v>#REF!</v>
      </c>
      <c r="AW18" s="272" t="e">
        <f>VLOOKUP($B$18,#REF!,AV5+1,0)</f>
        <v>#REF!</v>
      </c>
      <c r="AX18" s="272" t="e">
        <f>VLOOKUP($B$18,#REF!,AV5+1,0)</f>
        <v>#REF!</v>
      </c>
      <c r="AY18" s="271" t="e">
        <f t="shared" ref="AY18:AY20" si="107">AV18-AW18-AX18</f>
        <v>#REF!</v>
      </c>
      <c r="AZ18" s="272" t="e">
        <f>VLOOKUP($B$18,#REF!,AZ5+1,0)</f>
        <v>#REF!</v>
      </c>
      <c r="BA18" s="272" t="e">
        <f>VLOOKUP($B$18,#REF!,AZ5+1,0)</f>
        <v>#REF!</v>
      </c>
      <c r="BB18" s="272" t="e">
        <f>VLOOKUP($B$18,#REF!,AZ5+1,0)</f>
        <v>#REF!</v>
      </c>
      <c r="BC18" s="271" t="e">
        <f t="shared" ref="BC18:BC20" si="108">AZ18-BA18-BB18</f>
        <v>#REF!</v>
      </c>
      <c r="BD18" s="272" t="e">
        <f>VLOOKUP($B$18,#REF!,BD5+1,0)</f>
        <v>#REF!</v>
      </c>
      <c r="BE18" s="272" t="e">
        <f>VLOOKUP($B$18,#REF!,BD5+1,0)</f>
        <v>#REF!</v>
      </c>
      <c r="BF18" s="272" t="e">
        <f>VLOOKUP($B$18,#REF!,BD5+1,0)</f>
        <v>#REF!</v>
      </c>
      <c r="BG18" s="271" t="e">
        <f t="shared" ref="BG18:BG20" si="109">BD18-BE18-BF18</f>
        <v>#REF!</v>
      </c>
      <c r="BH18" s="272" t="e">
        <f>VLOOKUP($B$18,#REF!,BH5+1,0)</f>
        <v>#REF!</v>
      </c>
      <c r="BI18" s="272" t="e">
        <f>VLOOKUP($B$18,#REF!,BH5+1,0)</f>
        <v>#REF!</v>
      </c>
      <c r="BJ18" s="272" t="e">
        <f>VLOOKUP($B$18,#REF!,BH5+1,0)</f>
        <v>#REF!</v>
      </c>
      <c r="BK18" s="271" t="e">
        <f t="shared" ref="BK18:BK20" si="110">BH18-BI18-BJ18</f>
        <v>#REF!</v>
      </c>
      <c r="BL18" s="272" t="e">
        <f>VLOOKUP($B$18,#REF!,BL5+1,0)</f>
        <v>#REF!</v>
      </c>
      <c r="BM18" s="272" t="e">
        <f>VLOOKUP($B$18,#REF!,BL5+1,0)</f>
        <v>#REF!</v>
      </c>
      <c r="BN18" s="272" t="e">
        <f>VLOOKUP($B$18,#REF!,BL5+1,0)</f>
        <v>#REF!</v>
      </c>
      <c r="BO18" s="271" t="e">
        <f t="shared" ref="BO18:BO20" si="111">BL18-BM18-BN18</f>
        <v>#REF!</v>
      </c>
      <c r="BP18" s="272" t="e">
        <f>VLOOKUP($B$18,#REF!,BP5+1,0)</f>
        <v>#REF!</v>
      </c>
      <c r="BQ18" s="272" t="e">
        <f>VLOOKUP($B$18,#REF!,BP5+1,0)</f>
        <v>#REF!</v>
      </c>
      <c r="BR18" s="272" t="e">
        <f>VLOOKUP($B$18,#REF!,BP5+1,0)</f>
        <v>#REF!</v>
      </c>
      <c r="BS18" s="271" t="e">
        <f t="shared" ref="BS18:BS20" si="112">BP18-BQ18-BR18</f>
        <v>#REF!</v>
      </c>
      <c r="BT18" s="272" t="e">
        <f>VLOOKUP($B$18,#REF!,BT5+1,0)</f>
        <v>#REF!</v>
      </c>
      <c r="BU18" s="272" t="e">
        <f>VLOOKUP($B$18,#REF!,BT5+1,0)</f>
        <v>#REF!</v>
      </c>
      <c r="BV18" s="272" t="e">
        <f>VLOOKUP($B$18,#REF!,BT5+1,0)</f>
        <v>#REF!</v>
      </c>
      <c r="BW18" s="271" t="e">
        <f t="shared" ref="BW18:BW20" si="113">BT18-BU18-BV18</f>
        <v>#REF!</v>
      </c>
      <c r="BX18" s="272" t="e">
        <f>VLOOKUP($B$18,#REF!,BX5+1,0)</f>
        <v>#REF!</v>
      </c>
      <c r="BY18" s="272" t="e">
        <f>VLOOKUP($B$18,#REF!,BX5+1,0)</f>
        <v>#REF!</v>
      </c>
      <c r="BZ18" s="272" t="e">
        <f>VLOOKUP($B$18,#REF!,BX5+1,0)</f>
        <v>#REF!</v>
      </c>
      <c r="CA18" s="271" t="e">
        <f t="shared" ref="CA18:CA20" si="114">BX18-BY18-BZ18</f>
        <v>#REF!</v>
      </c>
      <c r="CB18" s="272" t="e">
        <f>VLOOKUP($B$18,#REF!,CB5+1,0)</f>
        <v>#REF!</v>
      </c>
      <c r="CC18" s="272" t="e">
        <f>VLOOKUP($B$18,#REF!,CB5+1,0)</f>
        <v>#REF!</v>
      </c>
      <c r="CD18" s="272" t="e">
        <f>VLOOKUP($B$18,#REF!,CB5+1,0)</f>
        <v>#REF!</v>
      </c>
      <c r="CE18" s="271" t="e">
        <f t="shared" ref="CE18:CE20" si="115">CB18-CC18-CD18</f>
        <v>#REF!</v>
      </c>
      <c r="CF18" s="272" t="e">
        <f>VLOOKUP($B$18,#REF!,CF5+1,0)</f>
        <v>#REF!</v>
      </c>
      <c r="CG18" s="272" t="e">
        <f>VLOOKUP($B$18,#REF!,CF5+1,0)</f>
        <v>#REF!</v>
      </c>
      <c r="CH18" s="272" t="e">
        <f>VLOOKUP($B$18,#REF!,CF5+1,0)</f>
        <v>#REF!</v>
      </c>
      <c r="CI18" s="271" t="e">
        <f t="shared" ref="CI18:CI20" si="116">CF18-CG18-CH18</f>
        <v>#REF!</v>
      </c>
      <c r="CJ18" s="272" t="e">
        <f>VLOOKUP($B$18,#REF!,CJ5+1,0)</f>
        <v>#REF!</v>
      </c>
      <c r="CK18" s="272" t="e">
        <f>VLOOKUP($B$18,#REF!,CJ5+1,0)</f>
        <v>#REF!</v>
      </c>
      <c r="CL18" s="272" t="e">
        <f>VLOOKUP($B$18,#REF!,CJ5+1,0)</f>
        <v>#REF!</v>
      </c>
      <c r="CM18" s="271" t="e">
        <f t="shared" ref="CM18:CM20" si="117">CJ18-CK18-CL18</f>
        <v>#REF!</v>
      </c>
      <c r="CN18" s="272" t="e">
        <f>VLOOKUP($B$18,#REF!,CN5+1,0)</f>
        <v>#REF!</v>
      </c>
      <c r="CO18" s="272" t="e">
        <f>VLOOKUP($B$18,#REF!,CN5+1,0)</f>
        <v>#REF!</v>
      </c>
      <c r="CP18" s="272" t="e">
        <f>VLOOKUP($B$18,#REF!,CN5+1,0)</f>
        <v>#REF!</v>
      </c>
      <c r="CQ18" s="271" t="e">
        <f t="shared" ref="CQ18:CQ20" si="118">CN18-CO18-CP18</f>
        <v>#REF!</v>
      </c>
      <c r="CR18" s="272" t="e">
        <f>VLOOKUP($B$18,#REF!,CR5+1,0)</f>
        <v>#REF!</v>
      </c>
      <c r="CS18" s="272" t="e">
        <f>VLOOKUP($B$18,#REF!,CR5+1,0)</f>
        <v>#REF!</v>
      </c>
      <c r="CT18" s="272" t="e">
        <f>VLOOKUP($B$18,#REF!,CR5+1,0)</f>
        <v>#REF!</v>
      </c>
      <c r="CU18" s="271" t="e">
        <f t="shared" ref="CU18:CU20" si="119">CR18-CS18-CT18</f>
        <v>#REF!</v>
      </c>
      <c r="CV18" s="272" t="e">
        <f>VLOOKUP($B$18,#REF!,CV5+1,0)</f>
        <v>#REF!</v>
      </c>
      <c r="CW18" s="272" t="e">
        <f>VLOOKUP($B$18,#REF!,CV5+1,0)</f>
        <v>#REF!</v>
      </c>
      <c r="CX18" s="272" t="e">
        <f>VLOOKUP($B$18,#REF!,CV5+1,0)</f>
        <v>#REF!</v>
      </c>
      <c r="CY18" s="271" t="e">
        <f t="shared" ref="CY18:CY20" si="120">CV18-CW18-CX18</f>
        <v>#REF!</v>
      </c>
      <c r="CZ18" s="272" t="e">
        <f>VLOOKUP($B$18,#REF!,CZ5+1,0)</f>
        <v>#REF!</v>
      </c>
      <c r="DA18" s="272" t="e">
        <f>VLOOKUP($B$18,#REF!,CZ5+1,0)</f>
        <v>#REF!</v>
      </c>
      <c r="DB18" s="272" t="e">
        <f>VLOOKUP($B$18,#REF!,CZ5+1,0)</f>
        <v>#REF!</v>
      </c>
      <c r="DC18" s="271" t="e">
        <f t="shared" ref="DC18:DC20" si="121">CZ18-DA18-DB18</f>
        <v>#REF!</v>
      </c>
      <c r="DD18" s="272" t="e">
        <f>VLOOKUP($B$18,#REF!,DD5+1,0)</f>
        <v>#REF!</v>
      </c>
      <c r="DE18" s="272" t="e">
        <f>VLOOKUP($B$18,#REF!,DD5+1,0)</f>
        <v>#REF!</v>
      </c>
      <c r="DF18" s="272" t="e">
        <f>VLOOKUP($B$18,#REF!,DD5+1,0)</f>
        <v>#REF!</v>
      </c>
      <c r="DG18" s="271" t="e">
        <f t="shared" ref="DG18:DG20" si="122">DD18-DE18-DF18</f>
        <v>#REF!</v>
      </c>
      <c r="DH18" s="272" t="e">
        <f>VLOOKUP($B$18,#REF!,DH5+1,0)</f>
        <v>#REF!</v>
      </c>
      <c r="DI18" s="272" t="e">
        <f>VLOOKUP($B$18,#REF!,DH5+1,0)</f>
        <v>#REF!</v>
      </c>
      <c r="DJ18" s="272" t="e">
        <f>VLOOKUP($B$18,#REF!,DH5+1,0)</f>
        <v>#REF!</v>
      </c>
      <c r="DK18" s="271" t="e">
        <f t="shared" ref="DK18:DK20" si="123">DH18-DI18-DJ18</f>
        <v>#REF!</v>
      </c>
      <c r="DL18" s="272" t="e">
        <f>VLOOKUP($B$18,#REF!,DL5+1,0)</f>
        <v>#REF!</v>
      </c>
      <c r="DM18" s="272" t="e">
        <f>VLOOKUP($B$18,#REF!,DL5+1,0)</f>
        <v>#REF!</v>
      </c>
      <c r="DN18" s="272" t="e">
        <f>VLOOKUP($B$18,#REF!,DL5+1,0)</f>
        <v>#REF!</v>
      </c>
      <c r="DO18" s="271" t="e">
        <f t="shared" ref="DO18:DO20" si="124">DL18-DM18-DN18</f>
        <v>#REF!</v>
      </c>
      <c r="DP18" s="272" t="e">
        <f>VLOOKUP($B$18,#REF!,DP5+1,0)</f>
        <v>#REF!</v>
      </c>
      <c r="DQ18" s="272" t="e">
        <f>VLOOKUP($B$18,#REF!,DP5+1,0)</f>
        <v>#REF!</v>
      </c>
      <c r="DR18" s="272" t="e">
        <f>VLOOKUP($B$18,#REF!,DP5+1,0)</f>
        <v>#REF!</v>
      </c>
      <c r="DS18" s="271" t="e">
        <f t="shared" ref="DS18:DS20" si="125">DP18-DQ18-DR18</f>
        <v>#REF!</v>
      </c>
      <c r="DT18" s="272" t="e">
        <f>VLOOKUP($B$18,#REF!,DT5+1,0)</f>
        <v>#REF!</v>
      </c>
      <c r="DU18" s="272" t="e">
        <f>VLOOKUP($B$18,#REF!,DT5+1,0)</f>
        <v>#REF!</v>
      </c>
      <c r="DV18" s="272" t="e">
        <f>VLOOKUP($B$18,#REF!,DT5+1,0)</f>
        <v>#REF!</v>
      </c>
      <c r="DW18" s="271" t="e">
        <f t="shared" ref="DW18:DW20" si="126">DT18-DU18-DV18</f>
        <v>#REF!</v>
      </c>
      <c r="DX18" s="272" t="e">
        <f>VLOOKUP($B$18,#REF!,DX5+1,0)</f>
        <v>#REF!</v>
      </c>
      <c r="DY18" s="272" t="e">
        <f>VLOOKUP($B$18,#REF!,DX5+1,0)</f>
        <v>#REF!</v>
      </c>
      <c r="DZ18" s="272" t="e">
        <f>VLOOKUP($B$18,#REF!,DX5+1,0)</f>
        <v>#REF!</v>
      </c>
      <c r="EA18" s="271" t="e">
        <f t="shared" ref="EA18:EA20" si="127">DX18-DY18-DZ18</f>
        <v>#REF!</v>
      </c>
    </row>
    <row r="19" spans="1:131" ht="24.95" customHeight="1">
      <c r="A19" s="562"/>
      <c r="B19" s="268" t="s">
        <v>1</v>
      </c>
      <c r="C19" s="667"/>
      <c r="D19" s="271" t="e">
        <f>#REF!</f>
        <v>#REF!</v>
      </c>
      <c r="E19" s="287" t="e">
        <f>#REF!+#REF!</f>
        <v>#REF!</v>
      </c>
      <c r="F19" s="287" t="e">
        <f t="shared" si="59"/>
        <v>#REF!</v>
      </c>
      <c r="G19" s="569"/>
      <c r="H19" s="272" t="e">
        <f>VLOOKUP($B$19,#REF!,H5+1,0)</f>
        <v>#REF!</v>
      </c>
      <c r="I19" s="272" t="e">
        <f>VLOOKUP($B$19,#REF!,H5+1,0)</f>
        <v>#REF!</v>
      </c>
      <c r="J19" s="272" t="e">
        <f>VLOOKUP($B$19,#REF!,H5+1,0)</f>
        <v>#REF!</v>
      </c>
      <c r="K19" s="271" t="e">
        <f t="shared" si="28"/>
        <v>#REF!</v>
      </c>
      <c r="L19" s="272" t="e">
        <f>VLOOKUP($B$19,#REF!,L5+1,0)</f>
        <v>#REF!</v>
      </c>
      <c r="M19" s="272" t="e">
        <f>VLOOKUP($B$19,#REF!,L5+1,0)</f>
        <v>#REF!</v>
      </c>
      <c r="N19" s="272" t="e">
        <f>VLOOKUP($B$19,#REF!,L5+1,0)</f>
        <v>#REF!</v>
      </c>
      <c r="O19" s="271" t="e">
        <f t="shared" si="98"/>
        <v>#REF!</v>
      </c>
      <c r="P19" s="272" t="e">
        <f>VLOOKUP($B$19,#REF!,P5+1,0)</f>
        <v>#REF!</v>
      </c>
      <c r="Q19" s="272" t="e">
        <f>VLOOKUP($B$19,#REF!,P5+1,0)</f>
        <v>#REF!</v>
      </c>
      <c r="R19" s="272" t="e">
        <f>VLOOKUP($B$19,#REF!,P5+1,0)</f>
        <v>#REF!</v>
      </c>
      <c r="S19" s="271" t="e">
        <f t="shared" si="99"/>
        <v>#REF!</v>
      </c>
      <c r="T19" s="272" t="e">
        <f>VLOOKUP($B$19,#REF!,T5+1,0)</f>
        <v>#REF!</v>
      </c>
      <c r="U19" s="272" t="e">
        <f>VLOOKUP($B$19,#REF!,T5+1,0)</f>
        <v>#REF!</v>
      </c>
      <c r="V19" s="272" t="e">
        <f>VLOOKUP($B$19,#REF!,T5+1,0)</f>
        <v>#REF!</v>
      </c>
      <c r="W19" s="271" t="e">
        <f t="shared" si="100"/>
        <v>#REF!</v>
      </c>
      <c r="X19" s="272" t="e">
        <f>VLOOKUP($B$19,#REF!,X5+1,0)</f>
        <v>#REF!</v>
      </c>
      <c r="Y19" s="272" t="e">
        <f>VLOOKUP($B$19,#REF!,X5+1,0)</f>
        <v>#REF!</v>
      </c>
      <c r="Z19" s="272" t="e">
        <f>VLOOKUP($B$19,#REF!,X5+1,0)</f>
        <v>#REF!</v>
      </c>
      <c r="AA19" s="271" t="e">
        <f t="shared" si="101"/>
        <v>#REF!</v>
      </c>
      <c r="AB19" s="272" t="e">
        <f>VLOOKUP($B$19,#REF!,AB5+1,0)</f>
        <v>#REF!</v>
      </c>
      <c r="AC19" s="272" t="e">
        <f>VLOOKUP($B$19,#REF!,AB5+1,0)</f>
        <v>#REF!</v>
      </c>
      <c r="AD19" s="272" t="e">
        <f>VLOOKUP($B$19,#REF!,AB5+1,0)</f>
        <v>#REF!</v>
      </c>
      <c r="AE19" s="271" t="e">
        <f t="shared" si="102"/>
        <v>#REF!</v>
      </c>
      <c r="AF19" s="272" t="e">
        <f>VLOOKUP($B$19,#REF!,AF5+1,0)</f>
        <v>#REF!</v>
      </c>
      <c r="AG19" s="272" t="e">
        <f>VLOOKUP($B$19,#REF!,AF5+1,0)</f>
        <v>#REF!</v>
      </c>
      <c r="AH19" s="272" t="e">
        <f>VLOOKUP($B$19,#REF!,AF5+1,0)</f>
        <v>#REF!</v>
      </c>
      <c r="AI19" s="271" t="e">
        <f t="shared" si="103"/>
        <v>#REF!</v>
      </c>
      <c r="AJ19" s="272" t="e">
        <f>VLOOKUP($B$19,#REF!,AJ5+1,0)</f>
        <v>#REF!</v>
      </c>
      <c r="AK19" s="272" t="e">
        <f>VLOOKUP($B$19,#REF!,AJ5+1,0)</f>
        <v>#REF!</v>
      </c>
      <c r="AL19" s="272" t="e">
        <f>VLOOKUP($B$19,#REF!,AJ5+1,0)</f>
        <v>#REF!</v>
      </c>
      <c r="AM19" s="271" t="e">
        <f t="shared" si="104"/>
        <v>#REF!</v>
      </c>
      <c r="AN19" s="272" t="e">
        <f>VLOOKUP($B$19,#REF!,AN5+1,0)</f>
        <v>#REF!</v>
      </c>
      <c r="AO19" s="272" t="e">
        <f>VLOOKUP($B$19,#REF!,AN5+1,0)</f>
        <v>#REF!</v>
      </c>
      <c r="AP19" s="272" t="e">
        <f>VLOOKUP($B$19,#REF!,AN5+1,0)</f>
        <v>#REF!</v>
      </c>
      <c r="AQ19" s="271" t="e">
        <f t="shared" si="105"/>
        <v>#REF!</v>
      </c>
      <c r="AR19" s="272" t="e">
        <f>VLOOKUP($B$19,#REF!,AR5+1,0)</f>
        <v>#REF!</v>
      </c>
      <c r="AS19" s="272" t="e">
        <f>VLOOKUP($B$19,#REF!,AR5+1,0)</f>
        <v>#REF!</v>
      </c>
      <c r="AT19" s="272" t="e">
        <f>VLOOKUP($B$19,#REF!,AR5+1,0)</f>
        <v>#REF!</v>
      </c>
      <c r="AU19" s="271" t="e">
        <f t="shared" si="106"/>
        <v>#REF!</v>
      </c>
      <c r="AV19" s="272" t="e">
        <f>VLOOKUP($B$19,#REF!,AV5+1,0)</f>
        <v>#REF!</v>
      </c>
      <c r="AW19" s="272" t="e">
        <f>VLOOKUP($B$19,#REF!,AV5+1,0)</f>
        <v>#REF!</v>
      </c>
      <c r="AX19" s="272" t="e">
        <f>VLOOKUP($B$19,#REF!,AV5+1,0)</f>
        <v>#REF!</v>
      </c>
      <c r="AY19" s="271" t="e">
        <f t="shared" si="107"/>
        <v>#REF!</v>
      </c>
      <c r="AZ19" s="272" t="e">
        <f>VLOOKUP($B$19,#REF!,AZ5+1,0)</f>
        <v>#REF!</v>
      </c>
      <c r="BA19" s="272" t="e">
        <f>VLOOKUP($B$19,#REF!,AZ5+1,0)</f>
        <v>#REF!</v>
      </c>
      <c r="BB19" s="272" t="e">
        <f>VLOOKUP($B$19,#REF!,AZ5+1,0)</f>
        <v>#REF!</v>
      </c>
      <c r="BC19" s="271" t="e">
        <f t="shared" si="108"/>
        <v>#REF!</v>
      </c>
      <c r="BD19" s="272" t="e">
        <f>VLOOKUP($B$19,#REF!,BD5+1,0)</f>
        <v>#REF!</v>
      </c>
      <c r="BE19" s="272" t="e">
        <f>VLOOKUP($B$19,#REF!,BD5+1,0)</f>
        <v>#REF!</v>
      </c>
      <c r="BF19" s="272" t="e">
        <f>VLOOKUP($B$19,#REF!,BD5+1,0)</f>
        <v>#REF!</v>
      </c>
      <c r="BG19" s="271" t="e">
        <f t="shared" si="109"/>
        <v>#REF!</v>
      </c>
      <c r="BH19" s="272" t="e">
        <f>VLOOKUP($B$19,#REF!,BH5+1,0)</f>
        <v>#REF!</v>
      </c>
      <c r="BI19" s="272" t="e">
        <f>VLOOKUP($B$19,#REF!,BH5+1,0)</f>
        <v>#REF!</v>
      </c>
      <c r="BJ19" s="272" t="e">
        <f>VLOOKUP($B$19,#REF!,BH5+1,0)</f>
        <v>#REF!</v>
      </c>
      <c r="BK19" s="271" t="e">
        <f t="shared" si="110"/>
        <v>#REF!</v>
      </c>
      <c r="BL19" s="272" t="e">
        <f>VLOOKUP($B$19,#REF!,BL5+1,0)</f>
        <v>#REF!</v>
      </c>
      <c r="BM19" s="272" t="e">
        <f>VLOOKUP($B$19,#REF!,BL5+1,0)</f>
        <v>#REF!</v>
      </c>
      <c r="BN19" s="272" t="e">
        <f>VLOOKUP($B$19,#REF!,BL5+1,0)</f>
        <v>#REF!</v>
      </c>
      <c r="BO19" s="271" t="e">
        <f t="shared" si="111"/>
        <v>#REF!</v>
      </c>
      <c r="BP19" s="272" t="e">
        <f>VLOOKUP($B$19,#REF!,BP5+1,0)</f>
        <v>#REF!</v>
      </c>
      <c r="BQ19" s="272" t="e">
        <f>VLOOKUP($B$19,#REF!,BP5+1,0)</f>
        <v>#REF!</v>
      </c>
      <c r="BR19" s="272" t="e">
        <f>VLOOKUP($B$19,#REF!,BP5+1,0)</f>
        <v>#REF!</v>
      </c>
      <c r="BS19" s="271" t="e">
        <f t="shared" si="112"/>
        <v>#REF!</v>
      </c>
      <c r="BT19" s="272" t="e">
        <f>VLOOKUP($B$19,#REF!,BT5+1,0)</f>
        <v>#REF!</v>
      </c>
      <c r="BU19" s="272" t="e">
        <f>VLOOKUP($B$19,#REF!,BT5+1,0)</f>
        <v>#REF!</v>
      </c>
      <c r="BV19" s="272" t="e">
        <f>VLOOKUP($B$19,#REF!,BT5+1,0)</f>
        <v>#REF!</v>
      </c>
      <c r="BW19" s="271" t="e">
        <f t="shared" si="113"/>
        <v>#REF!</v>
      </c>
      <c r="BX19" s="272" t="e">
        <f>VLOOKUP($B$19,#REF!,BX5+1,0)</f>
        <v>#REF!</v>
      </c>
      <c r="BY19" s="272" t="e">
        <f>VLOOKUP($B$19,#REF!,BX5+1,0)</f>
        <v>#REF!</v>
      </c>
      <c r="BZ19" s="272" t="e">
        <f>VLOOKUP($B$19,#REF!,BX5+1,0)</f>
        <v>#REF!</v>
      </c>
      <c r="CA19" s="271" t="e">
        <f t="shared" si="114"/>
        <v>#REF!</v>
      </c>
      <c r="CB19" s="272" t="e">
        <f>VLOOKUP($B$19,#REF!,CB5+1,0)</f>
        <v>#REF!</v>
      </c>
      <c r="CC19" s="272" t="e">
        <f>VLOOKUP($B$19,#REF!,CB5+1,0)</f>
        <v>#REF!</v>
      </c>
      <c r="CD19" s="272" t="e">
        <f>VLOOKUP($B$19,#REF!,CB5+1,0)</f>
        <v>#REF!</v>
      </c>
      <c r="CE19" s="271" t="e">
        <f t="shared" si="115"/>
        <v>#REF!</v>
      </c>
      <c r="CF19" s="272" t="e">
        <f>VLOOKUP($B$19,#REF!,CF5+1,0)</f>
        <v>#REF!</v>
      </c>
      <c r="CG19" s="272" t="e">
        <f>VLOOKUP($B$19,#REF!,CF5+1,0)</f>
        <v>#REF!</v>
      </c>
      <c r="CH19" s="272" t="e">
        <f>VLOOKUP($B$19,#REF!,CF5+1,0)</f>
        <v>#REF!</v>
      </c>
      <c r="CI19" s="271" t="e">
        <f t="shared" si="116"/>
        <v>#REF!</v>
      </c>
      <c r="CJ19" s="272" t="e">
        <f>VLOOKUP($B$19,#REF!,CJ5+1,0)</f>
        <v>#REF!</v>
      </c>
      <c r="CK19" s="272" t="e">
        <f>VLOOKUP($B$19,#REF!,CJ5+1,0)</f>
        <v>#REF!</v>
      </c>
      <c r="CL19" s="272" t="e">
        <f>VLOOKUP($B$19,#REF!,CJ5+1,0)</f>
        <v>#REF!</v>
      </c>
      <c r="CM19" s="271" t="e">
        <f t="shared" si="117"/>
        <v>#REF!</v>
      </c>
      <c r="CN19" s="272" t="e">
        <f>VLOOKUP($B$19,#REF!,CN5+1,0)</f>
        <v>#REF!</v>
      </c>
      <c r="CO19" s="272" t="e">
        <f>VLOOKUP($B$19,#REF!,CN5+1,0)</f>
        <v>#REF!</v>
      </c>
      <c r="CP19" s="272" t="e">
        <f>VLOOKUP($B$19,#REF!,CN5+1,0)</f>
        <v>#REF!</v>
      </c>
      <c r="CQ19" s="271" t="e">
        <f t="shared" si="118"/>
        <v>#REF!</v>
      </c>
      <c r="CR19" s="272" t="e">
        <f>VLOOKUP($B$19,#REF!,CR5+1,0)</f>
        <v>#REF!</v>
      </c>
      <c r="CS19" s="272" t="e">
        <f>VLOOKUP($B$19,#REF!,CR5+1,0)</f>
        <v>#REF!</v>
      </c>
      <c r="CT19" s="272" t="e">
        <f>VLOOKUP($B$19,#REF!,CR5+1,0)</f>
        <v>#REF!</v>
      </c>
      <c r="CU19" s="271" t="e">
        <f t="shared" si="119"/>
        <v>#REF!</v>
      </c>
      <c r="CV19" s="272" t="e">
        <f>VLOOKUP($B$19,#REF!,CV5+1,0)</f>
        <v>#REF!</v>
      </c>
      <c r="CW19" s="272" t="e">
        <f>VLOOKUP($B$19,#REF!,CV5+1,0)</f>
        <v>#REF!</v>
      </c>
      <c r="CX19" s="272" t="e">
        <f>VLOOKUP($B$19,#REF!,CV5+1,0)</f>
        <v>#REF!</v>
      </c>
      <c r="CY19" s="271" t="e">
        <f t="shared" si="120"/>
        <v>#REF!</v>
      </c>
      <c r="CZ19" s="272" t="e">
        <f>VLOOKUP($B$19,#REF!,CZ5+1,0)</f>
        <v>#REF!</v>
      </c>
      <c r="DA19" s="272" t="e">
        <f>VLOOKUP($B$19,#REF!,CZ5+1,0)</f>
        <v>#REF!</v>
      </c>
      <c r="DB19" s="272" t="e">
        <f>VLOOKUP($B$19,#REF!,CZ5+1,0)</f>
        <v>#REF!</v>
      </c>
      <c r="DC19" s="271" t="e">
        <f t="shared" si="121"/>
        <v>#REF!</v>
      </c>
      <c r="DD19" s="272" t="e">
        <f>VLOOKUP($B$19,#REF!,DD5+1,0)</f>
        <v>#REF!</v>
      </c>
      <c r="DE19" s="272" t="e">
        <f>VLOOKUP($B$19,#REF!,DD5+1,0)</f>
        <v>#REF!</v>
      </c>
      <c r="DF19" s="272" t="e">
        <f>VLOOKUP($B$19,#REF!,DD5+1,0)</f>
        <v>#REF!</v>
      </c>
      <c r="DG19" s="271" t="e">
        <f t="shared" si="122"/>
        <v>#REF!</v>
      </c>
      <c r="DH19" s="272" t="e">
        <f>VLOOKUP($B$19,#REF!,DH5+1,0)</f>
        <v>#REF!</v>
      </c>
      <c r="DI19" s="272" t="e">
        <f>VLOOKUP($B$19,#REF!,DH5+1,0)</f>
        <v>#REF!</v>
      </c>
      <c r="DJ19" s="272" t="e">
        <f>VLOOKUP($B$19,#REF!,DH5+1,0)</f>
        <v>#REF!</v>
      </c>
      <c r="DK19" s="271" t="e">
        <f t="shared" si="123"/>
        <v>#REF!</v>
      </c>
      <c r="DL19" s="272" t="e">
        <f>VLOOKUP($B$19,#REF!,DL5+1,0)</f>
        <v>#REF!</v>
      </c>
      <c r="DM19" s="272" t="e">
        <f>VLOOKUP($B$19,#REF!,DL5+1,0)</f>
        <v>#REF!</v>
      </c>
      <c r="DN19" s="272" t="e">
        <f>VLOOKUP($B$19,#REF!,DL5+1,0)</f>
        <v>#REF!</v>
      </c>
      <c r="DO19" s="271" t="e">
        <f t="shared" si="124"/>
        <v>#REF!</v>
      </c>
      <c r="DP19" s="272" t="e">
        <f>VLOOKUP($B$19,#REF!,DP5+1,0)</f>
        <v>#REF!</v>
      </c>
      <c r="DQ19" s="272" t="e">
        <f>VLOOKUP($B$19,#REF!,DP5+1,0)</f>
        <v>#REF!</v>
      </c>
      <c r="DR19" s="272" t="e">
        <f>VLOOKUP($B$19,#REF!,DP5+1,0)</f>
        <v>#REF!</v>
      </c>
      <c r="DS19" s="271" t="e">
        <f t="shared" si="125"/>
        <v>#REF!</v>
      </c>
      <c r="DT19" s="272" t="e">
        <f>VLOOKUP($B$19,#REF!,DT5+1,0)</f>
        <v>#REF!</v>
      </c>
      <c r="DU19" s="272" t="e">
        <f>VLOOKUP($B$19,#REF!,DT5+1,0)</f>
        <v>#REF!</v>
      </c>
      <c r="DV19" s="272" t="e">
        <f>VLOOKUP($B$19,#REF!,DT5+1,0)</f>
        <v>#REF!</v>
      </c>
      <c r="DW19" s="271" t="e">
        <f t="shared" si="126"/>
        <v>#REF!</v>
      </c>
      <c r="DX19" s="272" t="e">
        <f>VLOOKUP($B$19,#REF!,DX5+1,0)</f>
        <v>#REF!</v>
      </c>
      <c r="DY19" s="272" t="e">
        <f>VLOOKUP($B$19,#REF!,DX5+1,0)</f>
        <v>#REF!</v>
      </c>
      <c r="DZ19" s="272" t="e">
        <f>VLOOKUP($B$19,#REF!,DX5+1,0)</f>
        <v>#REF!</v>
      </c>
      <c r="EA19" s="271" t="e">
        <f t="shared" si="127"/>
        <v>#REF!</v>
      </c>
    </row>
    <row r="20" spans="1:131" ht="24.95" customHeight="1">
      <c r="A20" s="562"/>
      <c r="B20" s="268" t="s">
        <v>421</v>
      </c>
      <c r="C20" s="667"/>
      <c r="D20" s="271" t="e">
        <f>#REF!</f>
        <v>#REF!</v>
      </c>
      <c r="E20" s="287" t="e">
        <f>#REF!+#REF!</f>
        <v>#REF!</v>
      </c>
      <c r="F20" s="287" t="e">
        <f t="shared" si="59"/>
        <v>#REF!</v>
      </c>
      <c r="G20" s="570"/>
      <c r="H20" s="272" t="e">
        <f>VLOOKUP($B$20,#REF!,H5+1,0)</f>
        <v>#REF!</v>
      </c>
      <c r="I20" s="272" t="e">
        <f>VLOOKUP($B$20,#REF!,H5+1,0)</f>
        <v>#REF!</v>
      </c>
      <c r="J20" s="272" t="e">
        <f>VLOOKUP($B$20,#REF!,H5+1,0)</f>
        <v>#REF!</v>
      </c>
      <c r="K20" s="271" t="e">
        <f t="shared" si="28"/>
        <v>#REF!</v>
      </c>
      <c r="L20" s="272" t="e">
        <f>VLOOKUP($B$20,#REF!,L5+1,0)</f>
        <v>#REF!</v>
      </c>
      <c r="M20" s="272" t="e">
        <f>VLOOKUP($B$20,#REF!,L5+1,0)</f>
        <v>#REF!</v>
      </c>
      <c r="N20" s="272" t="e">
        <f>VLOOKUP($B$20,#REF!,L5+1,0)</f>
        <v>#REF!</v>
      </c>
      <c r="O20" s="271" t="e">
        <f t="shared" si="98"/>
        <v>#REF!</v>
      </c>
      <c r="P20" s="272" t="e">
        <f>VLOOKUP($B$20,#REF!,P5+1,0)</f>
        <v>#REF!</v>
      </c>
      <c r="Q20" s="272" t="e">
        <f>VLOOKUP($B$20,#REF!,P5+1,0)</f>
        <v>#REF!</v>
      </c>
      <c r="R20" s="272" t="e">
        <f>VLOOKUP($B$20,#REF!,P5+1,0)</f>
        <v>#REF!</v>
      </c>
      <c r="S20" s="271" t="e">
        <f t="shared" si="99"/>
        <v>#REF!</v>
      </c>
      <c r="T20" s="272" t="e">
        <f>VLOOKUP($B$20,#REF!,T5+1,0)</f>
        <v>#REF!</v>
      </c>
      <c r="U20" s="272" t="e">
        <f>VLOOKUP($B$20,#REF!,T5+1,0)</f>
        <v>#REF!</v>
      </c>
      <c r="V20" s="272" t="e">
        <f>VLOOKUP($B$20,#REF!,T5+1,0)</f>
        <v>#REF!</v>
      </c>
      <c r="W20" s="271" t="e">
        <f t="shared" si="100"/>
        <v>#REF!</v>
      </c>
      <c r="X20" s="272" t="e">
        <f>VLOOKUP($B$20,#REF!,X5+1,0)</f>
        <v>#REF!</v>
      </c>
      <c r="Y20" s="272" t="e">
        <f>VLOOKUP($B$20,#REF!,X5+1,0)</f>
        <v>#REF!</v>
      </c>
      <c r="Z20" s="272" t="e">
        <f>VLOOKUP($B$20,#REF!,X5+1,0)</f>
        <v>#REF!</v>
      </c>
      <c r="AA20" s="271" t="e">
        <f t="shared" si="101"/>
        <v>#REF!</v>
      </c>
      <c r="AB20" s="272" t="e">
        <f>VLOOKUP($B$20,#REF!,AB5+1,0)</f>
        <v>#REF!</v>
      </c>
      <c r="AC20" s="272" t="e">
        <f>VLOOKUP($B$20,#REF!,AB5+1,0)</f>
        <v>#REF!</v>
      </c>
      <c r="AD20" s="272" t="e">
        <f>VLOOKUP($B$20,#REF!,AB5+1,0)</f>
        <v>#REF!</v>
      </c>
      <c r="AE20" s="271" t="e">
        <f t="shared" si="102"/>
        <v>#REF!</v>
      </c>
      <c r="AF20" s="272" t="e">
        <f>VLOOKUP($B$20,#REF!,AF5+1,0)</f>
        <v>#REF!</v>
      </c>
      <c r="AG20" s="272" t="e">
        <f>VLOOKUP($B$20,#REF!,AF5+1,0)</f>
        <v>#REF!</v>
      </c>
      <c r="AH20" s="272" t="e">
        <f>VLOOKUP($B$20,#REF!,AF5+1,0)</f>
        <v>#REF!</v>
      </c>
      <c r="AI20" s="271" t="e">
        <f t="shared" si="103"/>
        <v>#REF!</v>
      </c>
      <c r="AJ20" s="272" t="e">
        <f>VLOOKUP($B$20,#REF!,AJ5+1,0)</f>
        <v>#REF!</v>
      </c>
      <c r="AK20" s="272" t="e">
        <f>VLOOKUP($B$20,#REF!,AJ5+1,0)</f>
        <v>#REF!</v>
      </c>
      <c r="AL20" s="272" t="e">
        <f>VLOOKUP($B$20,#REF!,AJ5+1,0)</f>
        <v>#REF!</v>
      </c>
      <c r="AM20" s="271" t="e">
        <f t="shared" si="104"/>
        <v>#REF!</v>
      </c>
      <c r="AN20" s="272" t="e">
        <f>VLOOKUP($B$20,#REF!,AN5+1,0)</f>
        <v>#REF!</v>
      </c>
      <c r="AO20" s="272" t="e">
        <f>VLOOKUP($B$20,#REF!,AN5+1,0)</f>
        <v>#REF!</v>
      </c>
      <c r="AP20" s="272" t="e">
        <f>VLOOKUP($B$20,#REF!,AN5+1,0)</f>
        <v>#REF!</v>
      </c>
      <c r="AQ20" s="271" t="e">
        <f t="shared" si="105"/>
        <v>#REF!</v>
      </c>
      <c r="AR20" s="272" t="e">
        <f>VLOOKUP($B$20,#REF!,AR5+1,0)</f>
        <v>#REF!</v>
      </c>
      <c r="AS20" s="272" t="e">
        <f>VLOOKUP($B$20,#REF!,AR5+1,0)</f>
        <v>#REF!</v>
      </c>
      <c r="AT20" s="272" t="e">
        <f>VLOOKUP($B$20,#REF!,AR5+1,0)</f>
        <v>#REF!</v>
      </c>
      <c r="AU20" s="271" t="e">
        <f t="shared" si="106"/>
        <v>#REF!</v>
      </c>
      <c r="AV20" s="272" t="e">
        <f>VLOOKUP($B$20,#REF!,AV5+1,0)</f>
        <v>#REF!</v>
      </c>
      <c r="AW20" s="272" t="e">
        <f>VLOOKUP($B$20,#REF!,AV5+1,0)</f>
        <v>#REF!</v>
      </c>
      <c r="AX20" s="272" t="e">
        <f>VLOOKUP($B$20,#REF!,AV5+1,0)</f>
        <v>#REF!</v>
      </c>
      <c r="AY20" s="271" t="e">
        <f t="shared" si="107"/>
        <v>#REF!</v>
      </c>
      <c r="AZ20" s="272" t="e">
        <f>VLOOKUP($B$20,#REF!,AZ5+1,0)</f>
        <v>#REF!</v>
      </c>
      <c r="BA20" s="272" t="e">
        <f>VLOOKUP($B$20,#REF!,AZ5+1,0)</f>
        <v>#REF!</v>
      </c>
      <c r="BB20" s="272" t="e">
        <f>VLOOKUP($B$20,#REF!,AZ5+1,0)</f>
        <v>#REF!</v>
      </c>
      <c r="BC20" s="271" t="e">
        <f t="shared" si="108"/>
        <v>#REF!</v>
      </c>
      <c r="BD20" s="272" t="e">
        <f>VLOOKUP($B$20,#REF!,BD5+1,0)</f>
        <v>#REF!</v>
      </c>
      <c r="BE20" s="272" t="e">
        <f>VLOOKUP($B$20,#REF!,BD5+1,0)</f>
        <v>#REF!</v>
      </c>
      <c r="BF20" s="272" t="e">
        <f>VLOOKUP($B$20,#REF!,BD5+1,0)</f>
        <v>#REF!</v>
      </c>
      <c r="BG20" s="271" t="e">
        <f t="shared" si="109"/>
        <v>#REF!</v>
      </c>
      <c r="BH20" s="272" t="e">
        <f>VLOOKUP($B$20,#REF!,BH5+1,0)</f>
        <v>#REF!</v>
      </c>
      <c r="BI20" s="272" t="e">
        <f>VLOOKUP($B$20,#REF!,BH5+1,0)</f>
        <v>#REF!</v>
      </c>
      <c r="BJ20" s="272" t="e">
        <f>VLOOKUP($B$20,#REF!,BH5+1,0)</f>
        <v>#REF!</v>
      </c>
      <c r="BK20" s="271" t="e">
        <f t="shared" si="110"/>
        <v>#REF!</v>
      </c>
      <c r="BL20" s="272" t="e">
        <f>VLOOKUP($B$20,#REF!,BL5+1,0)</f>
        <v>#REF!</v>
      </c>
      <c r="BM20" s="272" t="e">
        <f>VLOOKUP($B$20,#REF!,BL5+1,0)</f>
        <v>#REF!</v>
      </c>
      <c r="BN20" s="272" t="e">
        <f>VLOOKUP($B$20,#REF!,BL5+1,0)</f>
        <v>#REF!</v>
      </c>
      <c r="BO20" s="271" t="e">
        <f t="shared" si="111"/>
        <v>#REF!</v>
      </c>
      <c r="BP20" s="272" t="e">
        <f>VLOOKUP($B$20,#REF!,BP5+1,0)</f>
        <v>#REF!</v>
      </c>
      <c r="BQ20" s="272" t="e">
        <f>VLOOKUP($B$20,#REF!,BP5+1,0)</f>
        <v>#REF!</v>
      </c>
      <c r="BR20" s="272" t="e">
        <f>VLOOKUP($B$20,#REF!,BP5+1,0)</f>
        <v>#REF!</v>
      </c>
      <c r="BS20" s="271" t="e">
        <f t="shared" si="112"/>
        <v>#REF!</v>
      </c>
      <c r="BT20" s="272" t="e">
        <f>VLOOKUP($B$20,#REF!,BT5+1,0)</f>
        <v>#REF!</v>
      </c>
      <c r="BU20" s="272" t="e">
        <f>VLOOKUP($B$20,#REF!,BT5+1,0)</f>
        <v>#REF!</v>
      </c>
      <c r="BV20" s="272" t="e">
        <f>VLOOKUP($B$20,#REF!,BT5+1,0)</f>
        <v>#REF!</v>
      </c>
      <c r="BW20" s="271" t="e">
        <f t="shared" si="113"/>
        <v>#REF!</v>
      </c>
      <c r="BX20" s="272" t="e">
        <f>VLOOKUP($B$20,#REF!,BX5+1,0)</f>
        <v>#REF!</v>
      </c>
      <c r="BY20" s="272" t="e">
        <f>VLOOKUP($B$20,#REF!,BX5+1,0)</f>
        <v>#REF!</v>
      </c>
      <c r="BZ20" s="272" t="e">
        <f>VLOOKUP($B$20,#REF!,BX5+1,0)</f>
        <v>#REF!</v>
      </c>
      <c r="CA20" s="271" t="e">
        <f t="shared" si="114"/>
        <v>#REF!</v>
      </c>
      <c r="CB20" s="272" t="e">
        <f>VLOOKUP($B$20,#REF!,CB5+1,0)</f>
        <v>#REF!</v>
      </c>
      <c r="CC20" s="272" t="e">
        <f>VLOOKUP($B$20,#REF!,CB5+1,0)</f>
        <v>#REF!</v>
      </c>
      <c r="CD20" s="272" t="e">
        <f>VLOOKUP($B$20,#REF!,CB5+1,0)</f>
        <v>#REF!</v>
      </c>
      <c r="CE20" s="271" t="e">
        <f t="shared" si="115"/>
        <v>#REF!</v>
      </c>
      <c r="CF20" s="272" t="e">
        <f>VLOOKUP($B$20,#REF!,CF5+1,0)</f>
        <v>#REF!</v>
      </c>
      <c r="CG20" s="272" t="e">
        <f>VLOOKUP($B$20,#REF!,CF5+1,0)</f>
        <v>#REF!</v>
      </c>
      <c r="CH20" s="272" t="e">
        <f>VLOOKUP($B$20,#REF!,CF5+1,0)</f>
        <v>#REF!</v>
      </c>
      <c r="CI20" s="271" t="e">
        <f t="shared" si="116"/>
        <v>#REF!</v>
      </c>
      <c r="CJ20" s="272" t="e">
        <f>VLOOKUP($B$20,#REF!,CJ5+1,0)</f>
        <v>#REF!</v>
      </c>
      <c r="CK20" s="272" t="e">
        <f>VLOOKUP($B$20,#REF!,CJ5+1,0)</f>
        <v>#REF!</v>
      </c>
      <c r="CL20" s="272" t="e">
        <f>VLOOKUP($B$20,#REF!,CJ5+1,0)</f>
        <v>#REF!</v>
      </c>
      <c r="CM20" s="271" t="e">
        <f t="shared" si="117"/>
        <v>#REF!</v>
      </c>
      <c r="CN20" s="272" t="e">
        <f>VLOOKUP($B$20,#REF!,CN5+1,0)</f>
        <v>#REF!</v>
      </c>
      <c r="CO20" s="272" t="e">
        <f>VLOOKUP($B$20,#REF!,CN5+1,0)</f>
        <v>#REF!</v>
      </c>
      <c r="CP20" s="272" t="e">
        <f>VLOOKUP($B$20,#REF!,CN5+1,0)</f>
        <v>#REF!</v>
      </c>
      <c r="CQ20" s="271" t="e">
        <f t="shared" si="118"/>
        <v>#REF!</v>
      </c>
      <c r="CR20" s="272" t="e">
        <f>VLOOKUP($B$20,#REF!,CR5+1,0)</f>
        <v>#REF!</v>
      </c>
      <c r="CS20" s="272" t="e">
        <f>VLOOKUP($B$20,#REF!,CR5+1,0)</f>
        <v>#REF!</v>
      </c>
      <c r="CT20" s="272" t="e">
        <f>VLOOKUP($B$20,#REF!,CR5+1,0)</f>
        <v>#REF!</v>
      </c>
      <c r="CU20" s="271" t="e">
        <f t="shared" si="119"/>
        <v>#REF!</v>
      </c>
      <c r="CV20" s="272" t="e">
        <f>VLOOKUP($B$20,#REF!,CV5+1,0)</f>
        <v>#REF!</v>
      </c>
      <c r="CW20" s="272" t="e">
        <f>VLOOKUP($B$20,#REF!,CV5+1,0)</f>
        <v>#REF!</v>
      </c>
      <c r="CX20" s="272" t="e">
        <f>VLOOKUP($B$20,#REF!,CV5+1,0)</f>
        <v>#REF!</v>
      </c>
      <c r="CY20" s="271" t="e">
        <f t="shared" si="120"/>
        <v>#REF!</v>
      </c>
      <c r="CZ20" s="272" t="e">
        <f>VLOOKUP($B$20,#REF!,CZ5+1,0)</f>
        <v>#REF!</v>
      </c>
      <c r="DA20" s="272" t="e">
        <f>VLOOKUP($B$20,#REF!,CZ5+1,0)</f>
        <v>#REF!</v>
      </c>
      <c r="DB20" s="272" t="e">
        <f>VLOOKUP($B$20,#REF!,CZ5+1,0)</f>
        <v>#REF!</v>
      </c>
      <c r="DC20" s="271" t="e">
        <f t="shared" si="121"/>
        <v>#REF!</v>
      </c>
      <c r="DD20" s="272" t="e">
        <f>VLOOKUP($B$20,#REF!,DD5+1,0)</f>
        <v>#REF!</v>
      </c>
      <c r="DE20" s="272" t="e">
        <f>VLOOKUP($B$20,#REF!,DD5+1,0)</f>
        <v>#REF!</v>
      </c>
      <c r="DF20" s="272" t="e">
        <f>VLOOKUP($B$20,#REF!,DD5+1,0)</f>
        <v>#REF!</v>
      </c>
      <c r="DG20" s="271" t="e">
        <f t="shared" si="122"/>
        <v>#REF!</v>
      </c>
      <c r="DH20" s="272" t="e">
        <f>VLOOKUP($B$20,#REF!,DH5+1,0)</f>
        <v>#REF!</v>
      </c>
      <c r="DI20" s="272" t="e">
        <f>VLOOKUP($B$20,#REF!,DH5+1,0)</f>
        <v>#REF!</v>
      </c>
      <c r="DJ20" s="272" t="e">
        <f>VLOOKUP($B$20,#REF!,DH5+1,0)</f>
        <v>#REF!</v>
      </c>
      <c r="DK20" s="271" t="e">
        <f t="shared" si="123"/>
        <v>#REF!</v>
      </c>
      <c r="DL20" s="272" t="e">
        <f>VLOOKUP($B$20,#REF!,DL5+1,0)</f>
        <v>#REF!</v>
      </c>
      <c r="DM20" s="272" t="e">
        <f>VLOOKUP($B$20,#REF!,DL5+1,0)</f>
        <v>#REF!</v>
      </c>
      <c r="DN20" s="272" t="e">
        <f>VLOOKUP($B$20,#REF!,DL5+1,0)</f>
        <v>#REF!</v>
      </c>
      <c r="DO20" s="271" t="e">
        <f t="shared" si="124"/>
        <v>#REF!</v>
      </c>
      <c r="DP20" s="272" t="e">
        <f>VLOOKUP($B$20,#REF!,DP5+1,0)</f>
        <v>#REF!</v>
      </c>
      <c r="DQ20" s="272" t="e">
        <f>VLOOKUP($B$20,#REF!,DP5+1,0)</f>
        <v>#REF!</v>
      </c>
      <c r="DR20" s="272" t="e">
        <f>VLOOKUP($B$20,#REF!,DP5+1,0)</f>
        <v>#REF!</v>
      </c>
      <c r="DS20" s="271" t="e">
        <f t="shared" si="125"/>
        <v>#REF!</v>
      </c>
      <c r="DT20" s="272" t="e">
        <f>VLOOKUP($B$20,#REF!,DT5+1,0)</f>
        <v>#REF!</v>
      </c>
      <c r="DU20" s="272" t="e">
        <f>VLOOKUP($B$20,#REF!,DT5+1,0)</f>
        <v>#REF!</v>
      </c>
      <c r="DV20" s="272" t="e">
        <f>VLOOKUP($B$20,#REF!,DT5+1,0)</f>
        <v>#REF!</v>
      </c>
      <c r="DW20" s="271" t="e">
        <f t="shared" si="126"/>
        <v>#REF!</v>
      </c>
      <c r="DX20" s="272" t="e">
        <f>VLOOKUP($B$20,#REF!,DX5+1,0)</f>
        <v>#REF!</v>
      </c>
      <c r="DY20" s="272" t="e">
        <f>VLOOKUP($B$20,#REF!,DX5+1,0)</f>
        <v>#REF!</v>
      </c>
      <c r="DZ20" s="272" t="e">
        <f>VLOOKUP($B$20,#REF!,DX5+1,0)</f>
        <v>#REF!</v>
      </c>
      <c r="EA20" s="271" t="e">
        <f t="shared" si="127"/>
        <v>#REF!</v>
      </c>
    </row>
    <row r="21" spans="1:131" s="257" customFormat="1" ht="24.95" customHeight="1">
      <c r="A21" s="563"/>
      <c r="B21" s="279" t="s">
        <v>41</v>
      </c>
      <c r="C21" s="273">
        <f>C18</f>
        <v>5004068</v>
      </c>
      <c r="D21" s="274" t="e">
        <f>SUM(D18:D20)</f>
        <v>#REF!</v>
      </c>
      <c r="E21" s="288" t="e">
        <f>SUM(E19:E20)</f>
        <v>#REF!</v>
      </c>
      <c r="F21" s="288" t="e">
        <f>SUM(F19:F20)</f>
        <v>#REF!</v>
      </c>
      <c r="G21" s="288" t="e">
        <f>C21+E21-D21</f>
        <v>#REF!</v>
      </c>
      <c r="H21" s="275" t="e">
        <f>SUM(H18:H20)</f>
        <v>#REF!</v>
      </c>
      <c r="I21" s="275" t="e">
        <f t="shared" ref="I21:K21" si="128">SUM(I18:I20)</f>
        <v>#REF!</v>
      </c>
      <c r="J21" s="275" t="e">
        <f t="shared" si="128"/>
        <v>#REF!</v>
      </c>
      <c r="K21" s="274" t="e">
        <f t="shared" si="128"/>
        <v>#REF!</v>
      </c>
      <c r="L21" s="275" t="e">
        <f>SUM(L18:L20)</f>
        <v>#REF!</v>
      </c>
      <c r="M21" s="275" t="e">
        <f t="shared" ref="M21:O21" si="129">SUM(M18:M20)</f>
        <v>#REF!</v>
      </c>
      <c r="N21" s="275" t="e">
        <f t="shared" si="129"/>
        <v>#REF!</v>
      </c>
      <c r="O21" s="274" t="e">
        <f t="shared" si="129"/>
        <v>#REF!</v>
      </c>
      <c r="P21" s="275" t="e">
        <f>SUM(P18:P20)</f>
        <v>#REF!</v>
      </c>
      <c r="Q21" s="275" t="e">
        <f t="shared" ref="Q21:CB21" si="130">SUM(Q18:Q20)</f>
        <v>#REF!</v>
      </c>
      <c r="R21" s="275" t="e">
        <f t="shared" si="130"/>
        <v>#REF!</v>
      </c>
      <c r="S21" s="274" t="e">
        <f t="shared" si="130"/>
        <v>#REF!</v>
      </c>
      <c r="T21" s="275" t="e">
        <f t="shared" si="130"/>
        <v>#REF!</v>
      </c>
      <c r="U21" s="275" t="e">
        <f t="shared" si="130"/>
        <v>#REF!</v>
      </c>
      <c r="V21" s="275" t="e">
        <f t="shared" si="130"/>
        <v>#REF!</v>
      </c>
      <c r="W21" s="274" t="e">
        <f t="shared" si="130"/>
        <v>#REF!</v>
      </c>
      <c r="X21" s="275" t="e">
        <f t="shared" si="130"/>
        <v>#REF!</v>
      </c>
      <c r="Y21" s="275" t="e">
        <f t="shared" si="130"/>
        <v>#REF!</v>
      </c>
      <c r="Z21" s="275" t="e">
        <f t="shared" si="130"/>
        <v>#REF!</v>
      </c>
      <c r="AA21" s="274" t="e">
        <f t="shared" si="130"/>
        <v>#REF!</v>
      </c>
      <c r="AB21" s="275" t="e">
        <f t="shared" si="130"/>
        <v>#REF!</v>
      </c>
      <c r="AC21" s="275" t="e">
        <f t="shared" si="130"/>
        <v>#REF!</v>
      </c>
      <c r="AD21" s="275" t="e">
        <f t="shared" si="130"/>
        <v>#REF!</v>
      </c>
      <c r="AE21" s="274" t="e">
        <f t="shared" si="130"/>
        <v>#REF!</v>
      </c>
      <c r="AF21" s="275" t="e">
        <f t="shared" si="130"/>
        <v>#REF!</v>
      </c>
      <c r="AG21" s="275" t="e">
        <f t="shared" si="130"/>
        <v>#REF!</v>
      </c>
      <c r="AH21" s="275" t="e">
        <f t="shared" si="130"/>
        <v>#REF!</v>
      </c>
      <c r="AI21" s="274" t="e">
        <f t="shared" si="130"/>
        <v>#REF!</v>
      </c>
      <c r="AJ21" s="275" t="e">
        <f t="shared" si="130"/>
        <v>#REF!</v>
      </c>
      <c r="AK21" s="275" t="e">
        <f t="shared" si="130"/>
        <v>#REF!</v>
      </c>
      <c r="AL21" s="275" t="e">
        <f t="shared" si="130"/>
        <v>#REF!</v>
      </c>
      <c r="AM21" s="274" t="e">
        <f t="shared" si="130"/>
        <v>#REF!</v>
      </c>
      <c r="AN21" s="275" t="e">
        <f t="shared" si="130"/>
        <v>#REF!</v>
      </c>
      <c r="AO21" s="275" t="e">
        <f t="shared" si="130"/>
        <v>#REF!</v>
      </c>
      <c r="AP21" s="275" t="e">
        <f t="shared" si="130"/>
        <v>#REF!</v>
      </c>
      <c r="AQ21" s="274" t="e">
        <f t="shared" si="130"/>
        <v>#REF!</v>
      </c>
      <c r="AR21" s="275" t="e">
        <f t="shared" si="130"/>
        <v>#REF!</v>
      </c>
      <c r="AS21" s="275" t="e">
        <f t="shared" si="130"/>
        <v>#REF!</v>
      </c>
      <c r="AT21" s="275" t="e">
        <f t="shared" si="130"/>
        <v>#REF!</v>
      </c>
      <c r="AU21" s="274" t="e">
        <f t="shared" si="130"/>
        <v>#REF!</v>
      </c>
      <c r="AV21" s="275" t="e">
        <f t="shared" si="130"/>
        <v>#REF!</v>
      </c>
      <c r="AW21" s="275" t="e">
        <f t="shared" si="130"/>
        <v>#REF!</v>
      </c>
      <c r="AX21" s="275" t="e">
        <f t="shared" si="130"/>
        <v>#REF!</v>
      </c>
      <c r="AY21" s="274" t="e">
        <f t="shared" si="130"/>
        <v>#REF!</v>
      </c>
      <c r="AZ21" s="275" t="e">
        <f t="shared" si="130"/>
        <v>#REF!</v>
      </c>
      <c r="BA21" s="275" t="e">
        <f t="shared" si="130"/>
        <v>#REF!</v>
      </c>
      <c r="BB21" s="275" t="e">
        <f t="shared" si="130"/>
        <v>#REF!</v>
      </c>
      <c r="BC21" s="274" t="e">
        <f t="shared" si="130"/>
        <v>#REF!</v>
      </c>
      <c r="BD21" s="275" t="e">
        <f t="shared" si="130"/>
        <v>#REF!</v>
      </c>
      <c r="BE21" s="275" t="e">
        <f t="shared" si="130"/>
        <v>#REF!</v>
      </c>
      <c r="BF21" s="275" t="e">
        <f t="shared" si="130"/>
        <v>#REF!</v>
      </c>
      <c r="BG21" s="274" t="e">
        <f t="shared" si="130"/>
        <v>#REF!</v>
      </c>
      <c r="BH21" s="275" t="e">
        <f t="shared" si="130"/>
        <v>#REF!</v>
      </c>
      <c r="BI21" s="275" t="e">
        <f t="shared" si="130"/>
        <v>#REF!</v>
      </c>
      <c r="BJ21" s="275" t="e">
        <f t="shared" si="130"/>
        <v>#REF!</v>
      </c>
      <c r="BK21" s="274" t="e">
        <f t="shared" si="130"/>
        <v>#REF!</v>
      </c>
      <c r="BL21" s="275" t="e">
        <f t="shared" si="130"/>
        <v>#REF!</v>
      </c>
      <c r="BM21" s="275" t="e">
        <f t="shared" si="130"/>
        <v>#REF!</v>
      </c>
      <c r="BN21" s="275" t="e">
        <f t="shared" si="130"/>
        <v>#REF!</v>
      </c>
      <c r="BO21" s="274" t="e">
        <f t="shared" si="130"/>
        <v>#REF!</v>
      </c>
      <c r="BP21" s="275" t="e">
        <f t="shared" si="130"/>
        <v>#REF!</v>
      </c>
      <c r="BQ21" s="275" t="e">
        <f t="shared" si="130"/>
        <v>#REF!</v>
      </c>
      <c r="BR21" s="275" t="e">
        <f t="shared" si="130"/>
        <v>#REF!</v>
      </c>
      <c r="BS21" s="274" t="e">
        <f t="shared" si="130"/>
        <v>#REF!</v>
      </c>
      <c r="BT21" s="275" t="e">
        <f t="shared" si="130"/>
        <v>#REF!</v>
      </c>
      <c r="BU21" s="275" t="e">
        <f t="shared" si="130"/>
        <v>#REF!</v>
      </c>
      <c r="BV21" s="275" t="e">
        <f t="shared" si="130"/>
        <v>#REF!</v>
      </c>
      <c r="BW21" s="274" t="e">
        <f t="shared" si="130"/>
        <v>#REF!</v>
      </c>
      <c r="BX21" s="275" t="e">
        <f t="shared" si="130"/>
        <v>#REF!</v>
      </c>
      <c r="BY21" s="275" t="e">
        <f t="shared" si="130"/>
        <v>#REF!</v>
      </c>
      <c r="BZ21" s="275" t="e">
        <f t="shared" si="130"/>
        <v>#REF!</v>
      </c>
      <c r="CA21" s="274" t="e">
        <f t="shared" si="130"/>
        <v>#REF!</v>
      </c>
      <c r="CB21" s="275" t="e">
        <f t="shared" si="130"/>
        <v>#REF!</v>
      </c>
      <c r="CC21" s="275" t="e">
        <f t="shared" ref="CC21:EA21" si="131">SUM(CC18:CC20)</f>
        <v>#REF!</v>
      </c>
      <c r="CD21" s="275" t="e">
        <f t="shared" si="131"/>
        <v>#REF!</v>
      </c>
      <c r="CE21" s="274" t="e">
        <f t="shared" si="131"/>
        <v>#REF!</v>
      </c>
      <c r="CF21" s="275" t="e">
        <f t="shared" si="131"/>
        <v>#REF!</v>
      </c>
      <c r="CG21" s="275" t="e">
        <f t="shared" si="131"/>
        <v>#REF!</v>
      </c>
      <c r="CH21" s="275" t="e">
        <f t="shared" si="131"/>
        <v>#REF!</v>
      </c>
      <c r="CI21" s="274" t="e">
        <f t="shared" si="131"/>
        <v>#REF!</v>
      </c>
      <c r="CJ21" s="275" t="e">
        <f t="shared" si="131"/>
        <v>#REF!</v>
      </c>
      <c r="CK21" s="275" t="e">
        <f t="shared" si="131"/>
        <v>#REF!</v>
      </c>
      <c r="CL21" s="275" t="e">
        <f t="shared" si="131"/>
        <v>#REF!</v>
      </c>
      <c r="CM21" s="274" t="e">
        <f t="shared" si="131"/>
        <v>#REF!</v>
      </c>
      <c r="CN21" s="275" t="e">
        <f t="shared" si="131"/>
        <v>#REF!</v>
      </c>
      <c r="CO21" s="275" t="e">
        <f t="shared" si="131"/>
        <v>#REF!</v>
      </c>
      <c r="CP21" s="275" t="e">
        <f t="shared" si="131"/>
        <v>#REF!</v>
      </c>
      <c r="CQ21" s="274" t="e">
        <f t="shared" si="131"/>
        <v>#REF!</v>
      </c>
      <c r="CR21" s="275" t="e">
        <f t="shared" si="131"/>
        <v>#REF!</v>
      </c>
      <c r="CS21" s="275" t="e">
        <f t="shared" si="131"/>
        <v>#REF!</v>
      </c>
      <c r="CT21" s="275" t="e">
        <f t="shared" si="131"/>
        <v>#REF!</v>
      </c>
      <c r="CU21" s="274" t="e">
        <f t="shared" si="131"/>
        <v>#REF!</v>
      </c>
      <c r="CV21" s="275" t="e">
        <f t="shared" si="131"/>
        <v>#REF!</v>
      </c>
      <c r="CW21" s="275" t="e">
        <f t="shared" si="131"/>
        <v>#REF!</v>
      </c>
      <c r="CX21" s="275" t="e">
        <f t="shared" si="131"/>
        <v>#REF!</v>
      </c>
      <c r="CY21" s="274" t="e">
        <f t="shared" si="131"/>
        <v>#REF!</v>
      </c>
      <c r="CZ21" s="275" t="e">
        <f t="shared" si="131"/>
        <v>#REF!</v>
      </c>
      <c r="DA21" s="275" t="e">
        <f t="shared" si="131"/>
        <v>#REF!</v>
      </c>
      <c r="DB21" s="275" t="e">
        <f t="shared" si="131"/>
        <v>#REF!</v>
      </c>
      <c r="DC21" s="274" t="e">
        <f t="shared" si="131"/>
        <v>#REF!</v>
      </c>
      <c r="DD21" s="275" t="e">
        <f t="shared" si="131"/>
        <v>#REF!</v>
      </c>
      <c r="DE21" s="275" t="e">
        <f t="shared" si="131"/>
        <v>#REF!</v>
      </c>
      <c r="DF21" s="275" t="e">
        <f t="shared" si="131"/>
        <v>#REF!</v>
      </c>
      <c r="DG21" s="274" t="e">
        <f t="shared" si="131"/>
        <v>#REF!</v>
      </c>
      <c r="DH21" s="275" t="e">
        <f t="shared" si="131"/>
        <v>#REF!</v>
      </c>
      <c r="DI21" s="275" t="e">
        <f t="shared" si="131"/>
        <v>#REF!</v>
      </c>
      <c r="DJ21" s="275" t="e">
        <f t="shared" si="131"/>
        <v>#REF!</v>
      </c>
      <c r="DK21" s="274" t="e">
        <f t="shared" si="131"/>
        <v>#REF!</v>
      </c>
      <c r="DL21" s="275" t="e">
        <f t="shared" si="131"/>
        <v>#REF!</v>
      </c>
      <c r="DM21" s="275" t="e">
        <f t="shared" si="131"/>
        <v>#REF!</v>
      </c>
      <c r="DN21" s="275" t="e">
        <f t="shared" si="131"/>
        <v>#REF!</v>
      </c>
      <c r="DO21" s="274" t="e">
        <f t="shared" si="131"/>
        <v>#REF!</v>
      </c>
      <c r="DP21" s="275" t="e">
        <f t="shared" si="131"/>
        <v>#REF!</v>
      </c>
      <c r="DQ21" s="275" t="e">
        <f t="shared" si="131"/>
        <v>#REF!</v>
      </c>
      <c r="DR21" s="275" t="e">
        <f t="shared" si="131"/>
        <v>#REF!</v>
      </c>
      <c r="DS21" s="274" t="e">
        <f t="shared" si="131"/>
        <v>#REF!</v>
      </c>
      <c r="DT21" s="275" t="e">
        <f t="shared" si="131"/>
        <v>#REF!</v>
      </c>
      <c r="DU21" s="275" t="e">
        <f t="shared" si="131"/>
        <v>#REF!</v>
      </c>
      <c r="DV21" s="275" t="e">
        <f t="shared" si="131"/>
        <v>#REF!</v>
      </c>
      <c r="DW21" s="274" t="e">
        <f t="shared" si="131"/>
        <v>#REF!</v>
      </c>
      <c r="DX21" s="275" t="e">
        <f t="shared" si="131"/>
        <v>#REF!</v>
      </c>
      <c r="DY21" s="275" t="e">
        <f t="shared" si="131"/>
        <v>#REF!</v>
      </c>
      <c r="DZ21" s="275" t="e">
        <f t="shared" si="131"/>
        <v>#REF!</v>
      </c>
      <c r="EA21" s="274" t="e">
        <f t="shared" si="131"/>
        <v>#REF!</v>
      </c>
    </row>
    <row r="22" spans="1:131" ht="24.95" customHeight="1">
      <c r="A22" s="564" t="s">
        <v>6</v>
      </c>
      <c r="B22" s="269" t="s">
        <v>422</v>
      </c>
      <c r="C22" s="270">
        <v>36935936</v>
      </c>
      <c r="D22" s="271" t="e">
        <f>#REF!</f>
        <v>#REF!</v>
      </c>
      <c r="E22" s="287" t="e">
        <f>#REF!+#REF!</f>
        <v>#REF!</v>
      </c>
      <c r="F22" s="287" t="e">
        <f t="shared" si="59"/>
        <v>#REF!</v>
      </c>
      <c r="G22" s="287" t="e">
        <f>G23</f>
        <v>#REF!</v>
      </c>
      <c r="H22" s="272" t="e">
        <f>VLOOKUP($B$22,#REF!,H5+1,0)</f>
        <v>#REF!</v>
      </c>
      <c r="I22" s="272" t="e">
        <f>VLOOKUP($B$22,#REF!,H5+1,0)</f>
        <v>#REF!</v>
      </c>
      <c r="J22" s="272" t="e">
        <f>VLOOKUP($B$22,#REF!,H5+1,0)</f>
        <v>#REF!</v>
      </c>
      <c r="K22" s="271" t="e">
        <f t="shared" si="28"/>
        <v>#REF!</v>
      </c>
      <c r="L22" s="272" t="e">
        <f>VLOOKUP($B$22,#REF!,L5+1,0)</f>
        <v>#REF!</v>
      </c>
      <c r="M22" s="272" t="e">
        <f>VLOOKUP($B$22,#REF!,L5+1,0)</f>
        <v>#REF!</v>
      </c>
      <c r="N22" s="272" t="e">
        <f>VLOOKUP($B$22,#REF!,L5+1,0)</f>
        <v>#REF!</v>
      </c>
      <c r="O22" s="271" t="e">
        <f t="shared" ref="O22" si="132">L22-M22-N22</f>
        <v>#REF!</v>
      </c>
      <c r="P22" s="272" t="e">
        <f>VLOOKUP($B$22,#REF!,P5+1,0)</f>
        <v>#REF!</v>
      </c>
      <c r="Q22" s="272" t="e">
        <f>VLOOKUP($B$22,#REF!,P5+1,0)</f>
        <v>#REF!</v>
      </c>
      <c r="R22" s="272" t="e">
        <f>VLOOKUP($B$22,#REF!,P5+1,0)</f>
        <v>#REF!</v>
      </c>
      <c r="S22" s="271" t="e">
        <f t="shared" ref="S22" si="133">P22-Q22-R22</f>
        <v>#REF!</v>
      </c>
      <c r="T22" s="272" t="e">
        <f>VLOOKUP($B$22,#REF!,T5+1,0)</f>
        <v>#REF!</v>
      </c>
      <c r="U22" s="272" t="e">
        <f>VLOOKUP($B$22,#REF!,T5+1,0)</f>
        <v>#REF!</v>
      </c>
      <c r="V22" s="272" t="e">
        <f>VLOOKUP($B$22,#REF!,T5+1,0)</f>
        <v>#REF!</v>
      </c>
      <c r="W22" s="271" t="e">
        <f t="shared" ref="W22" si="134">T22-U22-V22</f>
        <v>#REF!</v>
      </c>
      <c r="X22" s="272" t="e">
        <f>VLOOKUP($B$22,#REF!,X5+1,0)</f>
        <v>#REF!</v>
      </c>
      <c r="Y22" s="272" t="e">
        <f>VLOOKUP($B$22,#REF!,X5+1,0)</f>
        <v>#REF!</v>
      </c>
      <c r="Z22" s="272" t="e">
        <f>VLOOKUP($B$22,#REF!,X5+1,0)</f>
        <v>#REF!</v>
      </c>
      <c r="AA22" s="271" t="e">
        <f t="shared" ref="AA22" si="135">X22-Y22-Z22</f>
        <v>#REF!</v>
      </c>
      <c r="AB22" s="272" t="e">
        <f>VLOOKUP($B$22,#REF!,AB5+1,0)</f>
        <v>#REF!</v>
      </c>
      <c r="AC22" s="272" t="e">
        <f>VLOOKUP($B$22,#REF!,AB5+1,0)</f>
        <v>#REF!</v>
      </c>
      <c r="AD22" s="272" t="e">
        <f>VLOOKUP($B$22,#REF!,AB5+1,0)</f>
        <v>#REF!</v>
      </c>
      <c r="AE22" s="271" t="e">
        <f t="shared" ref="AE22" si="136">AB22-AC22-AD22</f>
        <v>#REF!</v>
      </c>
      <c r="AF22" s="272" t="e">
        <f>VLOOKUP($B$22,#REF!,AF5+1,0)</f>
        <v>#REF!</v>
      </c>
      <c r="AG22" s="272" t="e">
        <f>VLOOKUP($B$22,#REF!,AF5+1,0)</f>
        <v>#REF!</v>
      </c>
      <c r="AH22" s="272" t="e">
        <f>VLOOKUP($B$22,#REF!,AF5+1,0)</f>
        <v>#REF!</v>
      </c>
      <c r="AI22" s="271" t="e">
        <f t="shared" ref="AI22" si="137">AF22-AG22-AH22</f>
        <v>#REF!</v>
      </c>
      <c r="AJ22" s="272" t="e">
        <f>VLOOKUP($B$22,#REF!,AJ5+1,0)</f>
        <v>#REF!</v>
      </c>
      <c r="AK22" s="272" t="e">
        <f>VLOOKUP($B$22,#REF!,AJ5+1,0)</f>
        <v>#REF!</v>
      </c>
      <c r="AL22" s="272" t="e">
        <f>VLOOKUP($B$22,#REF!,AJ5+1,0)</f>
        <v>#REF!</v>
      </c>
      <c r="AM22" s="271" t="e">
        <f t="shared" ref="AM22" si="138">AJ22-AK22-AL22</f>
        <v>#REF!</v>
      </c>
      <c r="AN22" s="272" t="e">
        <f>VLOOKUP($B$22,#REF!,AN5+1,0)</f>
        <v>#REF!</v>
      </c>
      <c r="AO22" s="272" t="e">
        <f>VLOOKUP($B$22,#REF!,AN5+1,0)</f>
        <v>#REF!</v>
      </c>
      <c r="AP22" s="272" t="e">
        <f>VLOOKUP($B$22,#REF!,AN5+1,0)</f>
        <v>#REF!</v>
      </c>
      <c r="AQ22" s="271" t="e">
        <f t="shared" ref="AQ22" si="139">AN22-AO22-AP22</f>
        <v>#REF!</v>
      </c>
      <c r="AR22" s="272" t="e">
        <f>VLOOKUP($B$22,#REF!,AR5+1,0)</f>
        <v>#REF!</v>
      </c>
      <c r="AS22" s="272" t="e">
        <f>VLOOKUP($B$22,#REF!,AR5+1,0)</f>
        <v>#REF!</v>
      </c>
      <c r="AT22" s="272" t="e">
        <f>VLOOKUP($B$22,#REF!,AR5+1,0)</f>
        <v>#REF!</v>
      </c>
      <c r="AU22" s="271" t="e">
        <f t="shared" ref="AU22" si="140">AR22-AS22-AT22</f>
        <v>#REF!</v>
      </c>
      <c r="AV22" s="272" t="e">
        <f>VLOOKUP($B$22,#REF!,AV5+1,0)</f>
        <v>#REF!</v>
      </c>
      <c r="AW22" s="272" t="e">
        <f>VLOOKUP($B$22,#REF!,AV5+1,0)</f>
        <v>#REF!</v>
      </c>
      <c r="AX22" s="272" t="e">
        <f>VLOOKUP($B$22,#REF!,AV5+1,0)</f>
        <v>#REF!</v>
      </c>
      <c r="AY22" s="271" t="e">
        <f t="shared" ref="AY22" si="141">AV22-AW22-AX22</f>
        <v>#REF!</v>
      </c>
      <c r="AZ22" s="272" t="e">
        <f>VLOOKUP($B$22,#REF!,AZ5+1,0)</f>
        <v>#REF!</v>
      </c>
      <c r="BA22" s="272" t="e">
        <f>VLOOKUP($B$22,#REF!,AZ5+1,0)</f>
        <v>#REF!</v>
      </c>
      <c r="BB22" s="272" t="e">
        <f>VLOOKUP($B$22,#REF!,AZ5+1,0)</f>
        <v>#REF!</v>
      </c>
      <c r="BC22" s="271" t="e">
        <f t="shared" ref="BC22" si="142">AZ22-BA22-BB22</f>
        <v>#REF!</v>
      </c>
      <c r="BD22" s="272" t="e">
        <f>VLOOKUP($B$22,#REF!,BD5+1,0)</f>
        <v>#REF!</v>
      </c>
      <c r="BE22" s="272" t="e">
        <f>VLOOKUP($B$22,#REF!,BD5+1,0)</f>
        <v>#REF!</v>
      </c>
      <c r="BF22" s="272" t="e">
        <f>VLOOKUP($B$22,#REF!,BD5+1,0)</f>
        <v>#REF!</v>
      </c>
      <c r="BG22" s="271" t="e">
        <f t="shared" ref="BG22" si="143">BD22-BE22-BF22</f>
        <v>#REF!</v>
      </c>
      <c r="BH22" s="272" t="e">
        <f>VLOOKUP($B$22,#REF!,BH5+1,0)</f>
        <v>#REF!</v>
      </c>
      <c r="BI22" s="272" t="e">
        <f>VLOOKUP($B$22,#REF!,BH5+1,0)</f>
        <v>#REF!</v>
      </c>
      <c r="BJ22" s="272" t="e">
        <f>VLOOKUP($B$22,#REF!,BH5+1,0)</f>
        <v>#REF!</v>
      </c>
      <c r="BK22" s="271" t="e">
        <f t="shared" ref="BK22" si="144">BH22-BI22-BJ22</f>
        <v>#REF!</v>
      </c>
      <c r="BL22" s="272" t="e">
        <f>VLOOKUP($B$22,#REF!,BL5+1,0)</f>
        <v>#REF!</v>
      </c>
      <c r="BM22" s="272" t="e">
        <f>VLOOKUP($B$22,#REF!,BL5+1,0)</f>
        <v>#REF!</v>
      </c>
      <c r="BN22" s="272" t="e">
        <f>VLOOKUP($B$22,#REF!,BL5+1,0)</f>
        <v>#REF!</v>
      </c>
      <c r="BO22" s="271" t="e">
        <f t="shared" ref="BO22" si="145">BL22-BM22-BN22</f>
        <v>#REF!</v>
      </c>
      <c r="BP22" s="272" t="e">
        <f>VLOOKUP($B$22,#REF!,BP5+1,0)</f>
        <v>#REF!</v>
      </c>
      <c r="BQ22" s="272" t="e">
        <f>VLOOKUP($B$22,#REF!,BP5+1,0)</f>
        <v>#REF!</v>
      </c>
      <c r="BR22" s="272" t="e">
        <f>VLOOKUP($B$22,#REF!,BP5+1,0)</f>
        <v>#REF!</v>
      </c>
      <c r="BS22" s="271" t="e">
        <f t="shared" ref="BS22" si="146">BP22-BQ22-BR22</f>
        <v>#REF!</v>
      </c>
      <c r="BT22" s="272" t="e">
        <f>VLOOKUP($B$22,#REF!,BT5+1,0)</f>
        <v>#REF!</v>
      </c>
      <c r="BU22" s="272" t="e">
        <f>VLOOKUP($B$22,#REF!,BT5+1,0)</f>
        <v>#REF!</v>
      </c>
      <c r="BV22" s="272" t="e">
        <f>VLOOKUP($B$22,#REF!,BT5+1,0)</f>
        <v>#REF!</v>
      </c>
      <c r="BW22" s="271" t="e">
        <f t="shared" ref="BW22" si="147">BT22-BU22-BV22</f>
        <v>#REF!</v>
      </c>
      <c r="BX22" s="272" t="e">
        <f>VLOOKUP($B$22,#REF!,BX5+1,0)</f>
        <v>#REF!</v>
      </c>
      <c r="BY22" s="272" t="e">
        <f>VLOOKUP($B$22,#REF!,BX5+1,0)</f>
        <v>#REF!</v>
      </c>
      <c r="BZ22" s="272" t="e">
        <f>VLOOKUP($B$22,#REF!,BX5+1,0)</f>
        <v>#REF!</v>
      </c>
      <c r="CA22" s="271" t="e">
        <f t="shared" ref="CA22" si="148">BX22-BY22-BZ22</f>
        <v>#REF!</v>
      </c>
      <c r="CB22" s="272" t="e">
        <f>VLOOKUP($B$22,#REF!,CB5+1,0)</f>
        <v>#REF!</v>
      </c>
      <c r="CC22" s="272" t="e">
        <f>VLOOKUP($B$22,#REF!,CB5+1,0)</f>
        <v>#REF!</v>
      </c>
      <c r="CD22" s="272" t="e">
        <f>VLOOKUP($B$22,#REF!,CB5+1,0)</f>
        <v>#REF!</v>
      </c>
      <c r="CE22" s="271" t="e">
        <f t="shared" ref="CE22" si="149">CB22-CC22-CD22</f>
        <v>#REF!</v>
      </c>
      <c r="CF22" s="272" t="e">
        <f>VLOOKUP($B$22,#REF!,CF5+1,0)</f>
        <v>#REF!</v>
      </c>
      <c r="CG22" s="272" t="e">
        <f>VLOOKUP($B$22,#REF!,CF5+1,0)</f>
        <v>#REF!</v>
      </c>
      <c r="CH22" s="272" t="e">
        <f>VLOOKUP($B$22,#REF!,CF5+1,0)</f>
        <v>#REF!</v>
      </c>
      <c r="CI22" s="271" t="e">
        <f t="shared" ref="CI22" si="150">CF22-CG22-CH22</f>
        <v>#REF!</v>
      </c>
      <c r="CJ22" s="272" t="e">
        <f>VLOOKUP($B$22,#REF!,CJ5+1,0)</f>
        <v>#REF!</v>
      </c>
      <c r="CK22" s="272" t="e">
        <f>VLOOKUP($B$22,#REF!,CJ5+1,0)</f>
        <v>#REF!</v>
      </c>
      <c r="CL22" s="272" t="e">
        <f>VLOOKUP($B$22,#REF!,CJ5+1,0)</f>
        <v>#REF!</v>
      </c>
      <c r="CM22" s="271" t="e">
        <f t="shared" ref="CM22" si="151">CJ22-CK22-CL22</f>
        <v>#REF!</v>
      </c>
      <c r="CN22" s="272" t="e">
        <f>VLOOKUP($B$22,#REF!,CN5+1,0)</f>
        <v>#REF!</v>
      </c>
      <c r="CO22" s="272" t="e">
        <f>VLOOKUP($B$22,#REF!,CN5+1,0)</f>
        <v>#REF!</v>
      </c>
      <c r="CP22" s="272" t="e">
        <f>VLOOKUP($B$22,#REF!,CN5+1,0)</f>
        <v>#REF!</v>
      </c>
      <c r="CQ22" s="271" t="e">
        <f t="shared" ref="CQ22" si="152">CN22-CO22-CP22</f>
        <v>#REF!</v>
      </c>
      <c r="CR22" s="272" t="e">
        <f>VLOOKUP($B$22,#REF!,CR5+1,0)</f>
        <v>#REF!</v>
      </c>
      <c r="CS22" s="272" t="e">
        <f>VLOOKUP($B$22,#REF!,CR5+1,0)</f>
        <v>#REF!</v>
      </c>
      <c r="CT22" s="272" t="e">
        <f>VLOOKUP($B$22,#REF!,CR5+1,0)</f>
        <v>#REF!</v>
      </c>
      <c r="CU22" s="271" t="e">
        <f t="shared" ref="CU22" si="153">CR22-CS22-CT22</f>
        <v>#REF!</v>
      </c>
      <c r="CV22" s="272" t="e">
        <f>VLOOKUP($B$22,#REF!,CV5+1,0)</f>
        <v>#REF!</v>
      </c>
      <c r="CW22" s="272" t="e">
        <f>VLOOKUP($B$22,#REF!,CV5+1,0)</f>
        <v>#REF!</v>
      </c>
      <c r="CX22" s="272" t="e">
        <f>VLOOKUP($B$22,#REF!,CV5+1,0)</f>
        <v>#REF!</v>
      </c>
      <c r="CY22" s="271" t="e">
        <f t="shared" ref="CY22" si="154">CV22-CW22-CX22</f>
        <v>#REF!</v>
      </c>
      <c r="CZ22" s="272" t="e">
        <f>VLOOKUP($B$22,#REF!,CZ5+1,0)</f>
        <v>#REF!</v>
      </c>
      <c r="DA22" s="272" t="e">
        <f>VLOOKUP($B$22,#REF!,CZ5+1,0)</f>
        <v>#REF!</v>
      </c>
      <c r="DB22" s="272" t="e">
        <f>VLOOKUP($B$22,#REF!,CZ5+1,0)</f>
        <v>#REF!</v>
      </c>
      <c r="DC22" s="271" t="e">
        <f t="shared" ref="DC22" si="155">CZ22-DA22-DB22</f>
        <v>#REF!</v>
      </c>
      <c r="DD22" s="272" t="e">
        <f>VLOOKUP($B$22,#REF!,DD5+1,0)</f>
        <v>#REF!</v>
      </c>
      <c r="DE22" s="272" t="e">
        <f>VLOOKUP($B$22,#REF!,DD5+1,0)</f>
        <v>#REF!</v>
      </c>
      <c r="DF22" s="272" t="e">
        <f>VLOOKUP($B$22,#REF!,DD5+1,0)</f>
        <v>#REF!</v>
      </c>
      <c r="DG22" s="271" t="e">
        <f t="shared" ref="DG22" si="156">DD22-DE22-DF22</f>
        <v>#REF!</v>
      </c>
      <c r="DH22" s="272" t="e">
        <f>VLOOKUP($B$22,#REF!,DH5+1,0)</f>
        <v>#REF!</v>
      </c>
      <c r="DI22" s="272" t="e">
        <f>VLOOKUP($B$22,#REF!,DH5+1,0)</f>
        <v>#REF!</v>
      </c>
      <c r="DJ22" s="272" t="e">
        <f>VLOOKUP($B$22,#REF!,DH5+1,0)</f>
        <v>#REF!</v>
      </c>
      <c r="DK22" s="271" t="e">
        <f t="shared" ref="DK22" si="157">DH22-DI22-DJ22</f>
        <v>#REF!</v>
      </c>
      <c r="DL22" s="272" t="e">
        <f>VLOOKUP($B$22,#REF!,DL5+1,0)</f>
        <v>#REF!</v>
      </c>
      <c r="DM22" s="272" t="e">
        <f>VLOOKUP($B$22,#REF!,DL5+1,0)</f>
        <v>#REF!</v>
      </c>
      <c r="DN22" s="272" t="e">
        <f>VLOOKUP($B$22,#REF!,DL5+1,0)</f>
        <v>#REF!</v>
      </c>
      <c r="DO22" s="271" t="e">
        <f t="shared" ref="DO22" si="158">DL22-DM22-DN22</f>
        <v>#REF!</v>
      </c>
      <c r="DP22" s="272" t="e">
        <f>VLOOKUP($B$22,#REF!,DP5+1,0)</f>
        <v>#REF!</v>
      </c>
      <c r="DQ22" s="272" t="e">
        <f>VLOOKUP($B$22,#REF!,DP5+1,0)</f>
        <v>#REF!</v>
      </c>
      <c r="DR22" s="272" t="e">
        <f>VLOOKUP($B$22,#REF!,DP5+1,0)</f>
        <v>#REF!</v>
      </c>
      <c r="DS22" s="271" t="e">
        <f t="shared" ref="DS22" si="159">DP22-DQ22-DR22</f>
        <v>#REF!</v>
      </c>
      <c r="DT22" s="272" t="e">
        <f>VLOOKUP($B$22,#REF!,DT5+1,0)</f>
        <v>#REF!</v>
      </c>
      <c r="DU22" s="272" t="e">
        <f>VLOOKUP($B$22,#REF!,DT5+1,0)</f>
        <v>#REF!</v>
      </c>
      <c r="DV22" s="272" t="e">
        <f>VLOOKUP($B$22,#REF!,DT5+1,0)</f>
        <v>#REF!</v>
      </c>
      <c r="DW22" s="271" t="e">
        <f t="shared" ref="DW22" si="160">DT22-DU22-DV22</f>
        <v>#REF!</v>
      </c>
      <c r="DX22" s="272" t="e">
        <f>VLOOKUP($B$22,#REF!,DX5+1,0)</f>
        <v>#REF!</v>
      </c>
      <c r="DY22" s="272" t="e">
        <f>VLOOKUP($B$22,#REF!,DX5+1,0)</f>
        <v>#REF!</v>
      </c>
      <c r="DZ22" s="272" t="e">
        <f>VLOOKUP($B$22,#REF!,DX5+1,0)</f>
        <v>#REF!</v>
      </c>
      <c r="EA22" s="271" t="e">
        <f t="shared" ref="EA22" si="161">DX22-DY22-DZ22</f>
        <v>#REF!</v>
      </c>
    </row>
    <row r="23" spans="1:131" s="257" customFormat="1" ht="24.95" customHeight="1">
      <c r="A23" s="563"/>
      <c r="B23" s="279" t="s">
        <v>41</v>
      </c>
      <c r="C23" s="273">
        <f>C22</f>
        <v>36935936</v>
      </c>
      <c r="D23" s="274" t="e">
        <f>D22</f>
        <v>#REF!</v>
      </c>
      <c r="E23" s="288" t="e">
        <f>E22</f>
        <v>#REF!</v>
      </c>
      <c r="F23" s="288" t="e">
        <f t="shared" si="59"/>
        <v>#REF!</v>
      </c>
      <c r="G23" s="288" t="e">
        <f>C23+E23-D23</f>
        <v>#REF!</v>
      </c>
      <c r="H23" s="275" t="e">
        <f>H22</f>
        <v>#REF!</v>
      </c>
      <c r="I23" s="275" t="e">
        <f t="shared" ref="I23:K23" si="162">I22</f>
        <v>#REF!</v>
      </c>
      <c r="J23" s="275" t="e">
        <f t="shared" si="162"/>
        <v>#REF!</v>
      </c>
      <c r="K23" s="274" t="e">
        <f t="shared" si="162"/>
        <v>#REF!</v>
      </c>
      <c r="L23" s="275" t="e">
        <f>L22</f>
        <v>#REF!</v>
      </c>
      <c r="M23" s="275" t="e">
        <f t="shared" ref="M23:O23" si="163">M22</f>
        <v>#REF!</v>
      </c>
      <c r="N23" s="275" t="e">
        <f t="shared" si="163"/>
        <v>#REF!</v>
      </c>
      <c r="O23" s="274" t="e">
        <f t="shared" si="163"/>
        <v>#REF!</v>
      </c>
      <c r="P23" s="275" t="e">
        <f>P22</f>
        <v>#REF!</v>
      </c>
      <c r="Q23" s="275" t="e">
        <f t="shared" ref="Q23:CB23" si="164">Q22</f>
        <v>#REF!</v>
      </c>
      <c r="R23" s="275" t="e">
        <f t="shared" si="164"/>
        <v>#REF!</v>
      </c>
      <c r="S23" s="274" t="e">
        <f t="shared" si="164"/>
        <v>#REF!</v>
      </c>
      <c r="T23" s="275" t="e">
        <f t="shared" si="164"/>
        <v>#REF!</v>
      </c>
      <c r="U23" s="275" t="e">
        <f t="shared" si="164"/>
        <v>#REF!</v>
      </c>
      <c r="V23" s="275" t="e">
        <f t="shared" si="164"/>
        <v>#REF!</v>
      </c>
      <c r="W23" s="274" t="e">
        <f t="shared" si="164"/>
        <v>#REF!</v>
      </c>
      <c r="X23" s="275" t="e">
        <f t="shared" si="164"/>
        <v>#REF!</v>
      </c>
      <c r="Y23" s="275" t="e">
        <f t="shared" si="164"/>
        <v>#REF!</v>
      </c>
      <c r="Z23" s="275" t="e">
        <f t="shared" si="164"/>
        <v>#REF!</v>
      </c>
      <c r="AA23" s="274" t="e">
        <f t="shared" si="164"/>
        <v>#REF!</v>
      </c>
      <c r="AB23" s="275" t="e">
        <f t="shared" si="164"/>
        <v>#REF!</v>
      </c>
      <c r="AC23" s="275" t="e">
        <f t="shared" si="164"/>
        <v>#REF!</v>
      </c>
      <c r="AD23" s="275" t="e">
        <f t="shared" si="164"/>
        <v>#REF!</v>
      </c>
      <c r="AE23" s="274" t="e">
        <f t="shared" si="164"/>
        <v>#REF!</v>
      </c>
      <c r="AF23" s="275" t="e">
        <f t="shared" si="164"/>
        <v>#REF!</v>
      </c>
      <c r="AG23" s="275" t="e">
        <f t="shared" si="164"/>
        <v>#REF!</v>
      </c>
      <c r="AH23" s="275" t="e">
        <f t="shared" si="164"/>
        <v>#REF!</v>
      </c>
      <c r="AI23" s="274" t="e">
        <f t="shared" si="164"/>
        <v>#REF!</v>
      </c>
      <c r="AJ23" s="275" t="e">
        <f t="shared" si="164"/>
        <v>#REF!</v>
      </c>
      <c r="AK23" s="275" t="e">
        <f t="shared" si="164"/>
        <v>#REF!</v>
      </c>
      <c r="AL23" s="275" t="e">
        <f t="shared" si="164"/>
        <v>#REF!</v>
      </c>
      <c r="AM23" s="274" t="e">
        <f t="shared" si="164"/>
        <v>#REF!</v>
      </c>
      <c r="AN23" s="275" t="e">
        <f t="shared" si="164"/>
        <v>#REF!</v>
      </c>
      <c r="AO23" s="275" t="e">
        <f t="shared" si="164"/>
        <v>#REF!</v>
      </c>
      <c r="AP23" s="275" t="e">
        <f t="shared" si="164"/>
        <v>#REF!</v>
      </c>
      <c r="AQ23" s="274" t="e">
        <f t="shared" si="164"/>
        <v>#REF!</v>
      </c>
      <c r="AR23" s="275" t="e">
        <f t="shared" si="164"/>
        <v>#REF!</v>
      </c>
      <c r="AS23" s="275" t="e">
        <f t="shared" si="164"/>
        <v>#REF!</v>
      </c>
      <c r="AT23" s="275" t="e">
        <f t="shared" si="164"/>
        <v>#REF!</v>
      </c>
      <c r="AU23" s="274" t="e">
        <f t="shared" si="164"/>
        <v>#REF!</v>
      </c>
      <c r="AV23" s="275" t="e">
        <f t="shared" si="164"/>
        <v>#REF!</v>
      </c>
      <c r="AW23" s="275" t="e">
        <f t="shared" si="164"/>
        <v>#REF!</v>
      </c>
      <c r="AX23" s="275" t="e">
        <f t="shared" si="164"/>
        <v>#REF!</v>
      </c>
      <c r="AY23" s="274" t="e">
        <f t="shared" si="164"/>
        <v>#REF!</v>
      </c>
      <c r="AZ23" s="275" t="e">
        <f t="shared" si="164"/>
        <v>#REF!</v>
      </c>
      <c r="BA23" s="275" t="e">
        <f t="shared" si="164"/>
        <v>#REF!</v>
      </c>
      <c r="BB23" s="275" t="e">
        <f t="shared" si="164"/>
        <v>#REF!</v>
      </c>
      <c r="BC23" s="274" t="e">
        <f t="shared" si="164"/>
        <v>#REF!</v>
      </c>
      <c r="BD23" s="275" t="e">
        <f t="shared" si="164"/>
        <v>#REF!</v>
      </c>
      <c r="BE23" s="275" t="e">
        <f t="shared" si="164"/>
        <v>#REF!</v>
      </c>
      <c r="BF23" s="275" t="e">
        <f t="shared" si="164"/>
        <v>#REF!</v>
      </c>
      <c r="BG23" s="274" t="e">
        <f t="shared" si="164"/>
        <v>#REF!</v>
      </c>
      <c r="BH23" s="275" t="e">
        <f t="shared" si="164"/>
        <v>#REF!</v>
      </c>
      <c r="BI23" s="275" t="e">
        <f t="shared" si="164"/>
        <v>#REF!</v>
      </c>
      <c r="BJ23" s="275" t="e">
        <f t="shared" si="164"/>
        <v>#REF!</v>
      </c>
      <c r="BK23" s="274" t="e">
        <f t="shared" si="164"/>
        <v>#REF!</v>
      </c>
      <c r="BL23" s="275" t="e">
        <f t="shared" si="164"/>
        <v>#REF!</v>
      </c>
      <c r="BM23" s="275" t="e">
        <f t="shared" si="164"/>
        <v>#REF!</v>
      </c>
      <c r="BN23" s="275" t="e">
        <f t="shared" si="164"/>
        <v>#REF!</v>
      </c>
      <c r="BO23" s="274" t="e">
        <f t="shared" si="164"/>
        <v>#REF!</v>
      </c>
      <c r="BP23" s="275" t="e">
        <f t="shared" si="164"/>
        <v>#REF!</v>
      </c>
      <c r="BQ23" s="275" t="e">
        <f t="shared" si="164"/>
        <v>#REF!</v>
      </c>
      <c r="BR23" s="275" t="e">
        <f t="shared" si="164"/>
        <v>#REF!</v>
      </c>
      <c r="BS23" s="274" t="e">
        <f t="shared" si="164"/>
        <v>#REF!</v>
      </c>
      <c r="BT23" s="275" t="e">
        <f t="shared" si="164"/>
        <v>#REF!</v>
      </c>
      <c r="BU23" s="275" t="e">
        <f t="shared" si="164"/>
        <v>#REF!</v>
      </c>
      <c r="BV23" s="275" t="e">
        <f t="shared" si="164"/>
        <v>#REF!</v>
      </c>
      <c r="BW23" s="274" t="e">
        <f t="shared" si="164"/>
        <v>#REF!</v>
      </c>
      <c r="BX23" s="275" t="e">
        <f t="shared" si="164"/>
        <v>#REF!</v>
      </c>
      <c r="BY23" s="275" t="e">
        <f t="shared" si="164"/>
        <v>#REF!</v>
      </c>
      <c r="BZ23" s="275" t="e">
        <f t="shared" si="164"/>
        <v>#REF!</v>
      </c>
      <c r="CA23" s="274" t="e">
        <f t="shared" si="164"/>
        <v>#REF!</v>
      </c>
      <c r="CB23" s="275" t="e">
        <f t="shared" si="164"/>
        <v>#REF!</v>
      </c>
      <c r="CC23" s="275" t="e">
        <f t="shared" ref="CC23:EA23" si="165">CC22</f>
        <v>#REF!</v>
      </c>
      <c r="CD23" s="275" t="e">
        <f t="shared" si="165"/>
        <v>#REF!</v>
      </c>
      <c r="CE23" s="274" t="e">
        <f t="shared" si="165"/>
        <v>#REF!</v>
      </c>
      <c r="CF23" s="275" t="e">
        <f t="shared" si="165"/>
        <v>#REF!</v>
      </c>
      <c r="CG23" s="275" t="e">
        <f t="shared" si="165"/>
        <v>#REF!</v>
      </c>
      <c r="CH23" s="275" t="e">
        <f t="shared" si="165"/>
        <v>#REF!</v>
      </c>
      <c r="CI23" s="274" t="e">
        <f t="shared" si="165"/>
        <v>#REF!</v>
      </c>
      <c r="CJ23" s="275" t="e">
        <f t="shared" si="165"/>
        <v>#REF!</v>
      </c>
      <c r="CK23" s="275" t="e">
        <f t="shared" si="165"/>
        <v>#REF!</v>
      </c>
      <c r="CL23" s="275" t="e">
        <f t="shared" si="165"/>
        <v>#REF!</v>
      </c>
      <c r="CM23" s="274" t="e">
        <f t="shared" si="165"/>
        <v>#REF!</v>
      </c>
      <c r="CN23" s="275" t="e">
        <f t="shared" si="165"/>
        <v>#REF!</v>
      </c>
      <c r="CO23" s="275" t="e">
        <f t="shared" si="165"/>
        <v>#REF!</v>
      </c>
      <c r="CP23" s="275" t="e">
        <f t="shared" si="165"/>
        <v>#REF!</v>
      </c>
      <c r="CQ23" s="274" t="e">
        <f t="shared" si="165"/>
        <v>#REF!</v>
      </c>
      <c r="CR23" s="275" t="e">
        <f t="shared" si="165"/>
        <v>#REF!</v>
      </c>
      <c r="CS23" s="275" t="e">
        <f t="shared" si="165"/>
        <v>#REF!</v>
      </c>
      <c r="CT23" s="275" t="e">
        <f t="shared" si="165"/>
        <v>#REF!</v>
      </c>
      <c r="CU23" s="274" t="e">
        <f t="shared" si="165"/>
        <v>#REF!</v>
      </c>
      <c r="CV23" s="275" t="e">
        <f t="shared" si="165"/>
        <v>#REF!</v>
      </c>
      <c r="CW23" s="275" t="e">
        <f t="shared" si="165"/>
        <v>#REF!</v>
      </c>
      <c r="CX23" s="275" t="e">
        <f t="shared" si="165"/>
        <v>#REF!</v>
      </c>
      <c r="CY23" s="274" t="e">
        <f t="shared" si="165"/>
        <v>#REF!</v>
      </c>
      <c r="CZ23" s="275" t="e">
        <f t="shared" si="165"/>
        <v>#REF!</v>
      </c>
      <c r="DA23" s="275" t="e">
        <f t="shared" si="165"/>
        <v>#REF!</v>
      </c>
      <c r="DB23" s="275" t="e">
        <f t="shared" si="165"/>
        <v>#REF!</v>
      </c>
      <c r="DC23" s="274" t="e">
        <f t="shared" si="165"/>
        <v>#REF!</v>
      </c>
      <c r="DD23" s="275" t="e">
        <f t="shared" si="165"/>
        <v>#REF!</v>
      </c>
      <c r="DE23" s="275" t="e">
        <f t="shared" si="165"/>
        <v>#REF!</v>
      </c>
      <c r="DF23" s="275" t="e">
        <f t="shared" si="165"/>
        <v>#REF!</v>
      </c>
      <c r="DG23" s="274" t="e">
        <f t="shared" si="165"/>
        <v>#REF!</v>
      </c>
      <c r="DH23" s="275" t="e">
        <f t="shared" si="165"/>
        <v>#REF!</v>
      </c>
      <c r="DI23" s="275" t="e">
        <f t="shared" si="165"/>
        <v>#REF!</v>
      </c>
      <c r="DJ23" s="275" t="e">
        <f t="shared" si="165"/>
        <v>#REF!</v>
      </c>
      <c r="DK23" s="274" t="e">
        <f t="shared" si="165"/>
        <v>#REF!</v>
      </c>
      <c r="DL23" s="275" t="e">
        <f t="shared" si="165"/>
        <v>#REF!</v>
      </c>
      <c r="DM23" s="275" t="e">
        <f t="shared" si="165"/>
        <v>#REF!</v>
      </c>
      <c r="DN23" s="275" t="e">
        <f t="shared" si="165"/>
        <v>#REF!</v>
      </c>
      <c r="DO23" s="274" t="e">
        <f t="shared" si="165"/>
        <v>#REF!</v>
      </c>
      <c r="DP23" s="275" t="e">
        <f t="shared" si="165"/>
        <v>#REF!</v>
      </c>
      <c r="DQ23" s="275" t="e">
        <f t="shared" si="165"/>
        <v>#REF!</v>
      </c>
      <c r="DR23" s="275" t="e">
        <f t="shared" si="165"/>
        <v>#REF!</v>
      </c>
      <c r="DS23" s="274" t="e">
        <f t="shared" si="165"/>
        <v>#REF!</v>
      </c>
      <c r="DT23" s="275" t="e">
        <f t="shared" si="165"/>
        <v>#REF!</v>
      </c>
      <c r="DU23" s="275" t="e">
        <f t="shared" si="165"/>
        <v>#REF!</v>
      </c>
      <c r="DV23" s="275" t="e">
        <f t="shared" si="165"/>
        <v>#REF!</v>
      </c>
      <c r="DW23" s="274" t="e">
        <f t="shared" si="165"/>
        <v>#REF!</v>
      </c>
      <c r="DX23" s="275" t="e">
        <f t="shared" si="165"/>
        <v>#REF!</v>
      </c>
      <c r="DY23" s="275" t="e">
        <f t="shared" si="165"/>
        <v>#REF!</v>
      </c>
      <c r="DZ23" s="275" t="e">
        <f t="shared" si="165"/>
        <v>#REF!</v>
      </c>
      <c r="EA23" s="274" t="e">
        <f t="shared" si="165"/>
        <v>#REF!</v>
      </c>
    </row>
    <row r="24" spans="1:131" ht="24.95" customHeight="1">
      <c r="A24" s="571" t="s">
        <v>425</v>
      </c>
      <c r="B24" s="265" t="s">
        <v>423</v>
      </c>
      <c r="C24" s="270">
        <v>210317857.504554</v>
      </c>
      <c r="D24" s="271" t="e">
        <f>#REF!</f>
        <v>#REF!</v>
      </c>
      <c r="E24" s="287" t="e">
        <f>#REF!+#REF!</f>
        <v>#REF!</v>
      </c>
      <c r="F24" s="287" t="e">
        <f t="shared" si="59"/>
        <v>#REF!</v>
      </c>
      <c r="G24" s="287" t="e">
        <f>G25</f>
        <v>#REF!</v>
      </c>
      <c r="H24" s="272" t="e">
        <f>VLOOKUP($B$24,#REF!,H5+1,0)</f>
        <v>#REF!</v>
      </c>
      <c r="I24" s="272" t="e">
        <f>VLOOKUP($B$24,#REF!,H5+1,0)</f>
        <v>#REF!</v>
      </c>
      <c r="J24" s="272" t="e">
        <f>VLOOKUP($B$24,#REF!,H5+1,0)</f>
        <v>#REF!</v>
      </c>
      <c r="K24" s="271" t="e">
        <f t="shared" si="28"/>
        <v>#REF!</v>
      </c>
      <c r="L24" s="272" t="e">
        <f>VLOOKUP($B$24,#REF!,L5+1,0)</f>
        <v>#REF!</v>
      </c>
      <c r="M24" s="272" t="e">
        <f>VLOOKUP($B$24,#REF!,L5+1,0)</f>
        <v>#REF!</v>
      </c>
      <c r="N24" s="272" t="e">
        <f>VLOOKUP($B$24,#REF!,L5+1,0)</f>
        <v>#REF!</v>
      </c>
      <c r="O24" s="271" t="e">
        <f t="shared" ref="O24" si="166">L24-M24-N24</f>
        <v>#REF!</v>
      </c>
      <c r="P24" s="272" t="e">
        <f>VLOOKUP($B$24,#REF!,P5+1,0)</f>
        <v>#REF!</v>
      </c>
      <c r="Q24" s="272" t="e">
        <f>VLOOKUP($B$24,#REF!,P5+1,0)</f>
        <v>#REF!</v>
      </c>
      <c r="R24" s="272" t="e">
        <f>VLOOKUP($B$24,#REF!,P5+1,0)</f>
        <v>#REF!</v>
      </c>
      <c r="S24" s="271" t="e">
        <f t="shared" ref="S24" si="167">P24-Q24-R24</f>
        <v>#REF!</v>
      </c>
      <c r="T24" s="272" t="e">
        <f>VLOOKUP($B$24,#REF!,T5+1,0)</f>
        <v>#REF!</v>
      </c>
      <c r="U24" s="272" t="e">
        <f>VLOOKUP($B$24,#REF!,T5+1,0)</f>
        <v>#REF!</v>
      </c>
      <c r="V24" s="272" t="e">
        <f>VLOOKUP($B$24,#REF!,T5+1,0)</f>
        <v>#REF!</v>
      </c>
      <c r="W24" s="271" t="e">
        <f t="shared" ref="W24" si="168">T24-U24-V24</f>
        <v>#REF!</v>
      </c>
      <c r="X24" s="272" t="e">
        <f>VLOOKUP($B$24,#REF!,X5+1,0)</f>
        <v>#REF!</v>
      </c>
      <c r="Y24" s="272" t="e">
        <f>VLOOKUP($B$24,#REF!,X5+1,0)</f>
        <v>#REF!</v>
      </c>
      <c r="Z24" s="272" t="e">
        <f>VLOOKUP($B$24,#REF!,X5+1,0)</f>
        <v>#REF!</v>
      </c>
      <c r="AA24" s="271" t="e">
        <f t="shared" ref="AA24" si="169">X24-Y24-Z24</f>
        <v>#REF!</v>
      </c>
      <c r="AB24" s="272" t="e">
        <f>VLOOKUP($B$24,#REF!,AB5+1,0)</f>
        <v>#REF!</v>
      </c>
      <c r="AC24" s="272" t="e">
        <f>VLOOKUP($B$24,#REF!,AB5+1,0)</f>
        <v>#REF!</v>
      </c>
      <c r="AD24" s="272" t="e">
        <f>VLOOKUP($B$24,#REF!,AB5+1,0)</f>
        <v>#REF!</v>
      </c>
      <c r="AE24" s="271" t="e">
        <f t="shared" ref="AE24" si="170">AB24-AC24-AD24</f>
        <v>#REF!</v>
      </c>
      <c r="AF24" s="272" t="e">
        <f>VLOOKUP($B$24,#REF!,AF5+1,0)</f>
        <v>#REF!</v>
      </c>
      <c r="AG24" s="272" t="e">
        <f>VLOOKUP($B$24,#REF!,AF5+1,0)</f>
        <v>#REF!</v>
      </c>
      <c r="AH24" s="272" t="e">
        <f>VLOOKUP($B$24,#REF!,AF5+1,0)</f>
        <v>#REF!</v>
      </c>
      <c r="AI24" s="271" t="e">
        <f t="shared" ref="AI24" si="171">AF24-AG24-AH24</f>
        <v>#REF!</v>
      </c>
      <c r="AJ24" s="272" t="e">
        <f>VLOOKUP($B$24,#REF!,AJ5+1,0)</f>
        <v>#REF!</v>
      </c>
      <c r="AK24" s="272" t="e">
        <f>VLOOKUP($B$24,#REF!,AJ5+1,0)</f>
        <v>#REF!</v>
      </c>
      <c r="AL24" s="272" t="e">
        <f>VLOOKUP($B$24,#REF!,AJ5+1,0)</f>
        <v>#REF!</v>
      </c>
      <c r="AM24" s="271" t="e">
        <f t="shared" ref="AM24" si="172">AJ24-AK24-AL24</f>
        <v>#REF!</v>
      </c>
      <c r="AN24" s="272" t="e">
        <f>VLOOKUP($B$24,#REF!,AN5+1,0)</f>
        <v>#REF!</v>
      </c>
      <c r="AO24" s="272" t="e">
        <f>VLOOKUP($B$24,#REF!,AN5+1,0)</f>
        <v>#REF!</v>
      </c>
      <c r="AP24" s="272" t="e">
        <f>VLOOKUP($B$24,#REF!,AN5+1,0)</f>
        <v>#REF!</v>
      </c>
      <c r="AQ24" s="271" t="e">
        <f t="shared" ref="AQ24" si="173">AN24-AO24-AP24</f>
        <v>#REF!</v>
      </c>
      <c r="AR24" s="272" t="e">
        <f>VLOOKUP($B$24,#REF!,AR5+1,0)</f>
        <v>#REF!</v>
      </c>
      <c r="AS24" s="272" t="e">
        <f>VLOOKUP($B$24,#REF!,AR5+1,0)</f>
        <v>#REF!</v>
      </c>
      <c r="AT24" s="272" t="e">
        <f>VLOOKUP($B$24,#REF!,AR5+1,0)</f>
        <v>#REF!</v>
      </c>
      <c r="AU24" s="271" t="e">
        <f t="shared" ref="AU24" si="174">AR24-AS24-AT24</f>
        <v>#REF!</v>
      </c>
      <c r="AV24" s="272" t="e">
        <f>VLOOKUP($B$24,#REF!,AV5+1,0)</f>
        <v>#REF!</v>
      </c>
      <c r="AW24" s="272" t="e">
        <f>VLOOKUP($B$24,#REF!,AV5+1,0)</f>
        <v>#REF!</v>
      </c>
      <c r="AX24" s="272" t="e">
        <f>VLOOKUP($B$24,#REF!,AV5+1,0)</f>
        <v>#REF!</v>
      </c>
      <c r="AY24" s="271" t="e">
        <f t="shared" ref="AY24" si="175">AV24-AW24-AX24</f>
        <v>#REF!</v>
      </c>
      <c r="AZ24" s="272" t="e">
        <f>VLOOKUP($B$24,#REF!,AZ5+1,0)</f>
        <v>#REF!</v>
      </c>
      <c r="BA24" s="272" t="e">
        <f>VLOOKUP($B$24,#REF!,AZ5+1,0)</f>
        <v>#REF!</v>
      </c>
      <c r="BB24" s="272" t="e">
        <f>VLOOKUP($B$24,#REF!,AZ5+1,0)</f>
        <v>#REF!</v>
      </c>
      <c r="BC24" s="271" t="e">
        <f t="shared" ref="BC24" si="176">AZ24-BA24-BB24</f>
        <v>#REF!</v>
      </c>
      <c r="BD24" s="272" t="e">
        <f>VLOOKUP($B$24,#REF!,BD5+1,0)</f>
        <v>#REF!</v>
      </c>
      <c r="BE24" s="272" t="e">
        <f>VLOOKUP($B$24,#REF!,BD5+1,0)</f>
        <v>#REF!</v>
      </c>
      <c r="BF24" s="272" t="e">
        <f>VLOOKUP($B$24,#REF!,BD5+1,0)</f>
        <v>#REF!</v>
      </c>
      <c r="BG24" s="271" t="e">
        <f t="shared" ref="BG24" si="177">BD24-BE24-BF24</f>
        <v>#REF!</v>
      </c>
      <c r="BH24" s="272" t="e">
        <f>VLOOKUP($B$24,#REF!,BH5+1,0)</f>
        <v>#REF!</v>
      </c>
      <c r="BI24" s="272" t="e">
        <f>VLOOKUP($B$24,#REF!,BH5+1,0)</f>
        <v>#REF!</v>
      </c>
      <c r="BJ24" s="272" t="e">
        <f>VLOOKUP($B$24,#REF!,BH5+1,0)</f>
        <v>#REF!</v>
      </c>
      <c r="BK24" s="271" t="e">
        <f t="shared" ref="BK24" si="178">BH24-BI24-BJ24</f>
        <v>#REF!</v>
      </c>
      <c r="BL24" s="272" t="e">
        <f>VLOOKUP($B$24,#REF!,BL5+1,0)</f>
        <v>#REF!</v>
      </c>
      <c r="BM24" s="272" t="e">
        <f>VLOOKUP($B$24,#REF!,BL5+1,0)</f>
        <v>#REF!</v>
      </c>
      <c r="BN24" s="272" t="e">
        <f>VLOOKUP($B$24,#REF!,BL5+1,0)</f>
        <v>#REF!</v>
      </c>
      <c r="BO24" s="271" t="e">
        <f t="shared" ref="BO24" si="179">BL24-BM24-BN24</f>
        <v>#REF!</v>
      </c>
      <c r="BP24" s="272" t="e">
        <f>VLOOKUP($B$24,#REF!,BP5+1,0)</f>
        <v>#REF!</v>
      </c>
      <c r="BQ24" s="272" t="e">
        <f>VLOOKUP($B$24,#REF!,BP5+1,0)</f>
        <v>#REF!</v>
      </c>
      <c r="BR24" s="272" t="e">
        <f>VLOOKUP($B$24,#REF!,BP5+1,0)</f>
        <v>#REF!</v>
      </c>
      <c r="BS24" s="271" t="e">
        <f t="shared" ref="BS24" si="180">BP24-BQ24-BR24</f>
        <v>#REF!</v>
      </c>
      <c r="BT24" s="272" t="e">
        <f>VLOOKUP($B$24,#REF!,BT5+1,0)</f>
        <v>#REF!</v>
      </c>
      <c r="BU24" s="272" t="e">
        <f>VLOOKUP($B$24,#REF!,BT5+1,0)</f>
        <v>#REF!</v>
      </c>
      <c r="BV24" s="272" t="e">
        <f>VLOOKUP($B$24,#REF!,BT5+1,0)</f>
        <v>#REF!</v>
      </c>
      <c r="BW24" s="271" t="e">
        <f t="shared" ref="BW24" si="181">BT24-BU24-BV24</f>
        <v>#REF!</v>
      </c>
      <c r="BX24" s="272" t="e">
        <f>VLOOKUP($B$24,#REF!,BX5+1,0)</f>
        <v>#REF!</v>
      </c>
      <c r="BY24" s="272" t="e">
        <f>VLOOKUP($B$24,#REF!,BX5+1,0)</f>
        <v>#REF!</v>
      </c>
      <c r="BZ24" s="272" t="e">
        <f>VLOOKUP($B$24,#REF!,BX5+1,0)</f>
        <v>#REF!</v>
      </c>
      <c r="CA24" s="271" t="e">
        <f t="shared" ref="CA24" si="182">BX24-BY24-BZ24</f>
        <v>#REF!</v>
      </c>
      <c r="CB24" s="272" t="e">
        <f>VLOOKUP($B$24,#REF!,CB5+1,0)</f>
        <v>#REF!</v>
      </c>
      <c r="CC24" s="272" t="e">
        <f>VLOOKUP($B$24,#REF!,CB5+1,0)</f>
        <v>#REF!</v>
      </c>
      <c r="CD24" s="272" t="e">
        <f>VLOOKUP($B$24,#REF!,CB5+1,0)</f>
        <v>#REF!</v>
      </c>
      <c r="CE24" s="271" t="e">
        <f t="shared" ref="CE24" si="183">CB24-CC24-CD24</f>
        <v>#REF!</v>
      </c>
      <c r="CF24" s="272" t="e">
        <f>VLOOKUP($B$24,#REF!,CF5+1,0)</f>
        <v>#REF!</v>
      </c>
      <c r="CG24" s="272" t="e">
        <f>VLOOKUP($B$24,#REF!,CF5+1,0)</f>
        <v>#REF!</v>
      </c>
      <c r="CH24" s="272" t="e">
        <f>VLOOKUP($B$24,#REF!,CF5+1,0)</f>
        <v>#REF!</v>
      </c>
      <c r="CI24" s="271" t="e">
        <f t="shared" ref="CI24" si="184">CF24-CG24-CH24</f>
        <v>#REF!</v>
      </c>
      <c r="CJ24" s="272" t="e">
        <f>VLOOKUP($B$24,#REF!,CJ5+1,0)</f>
        <v>#REF!</v>
      </c>
      <c r="CK24" s="272" t="e">
        <f>VLOOKUP($B$24,#REF!,CJ5+1,0)</f>
        <v>#REF!</v>
      </c>
      <c r="CL24" s="272" t="e">
        <f>VLOOKUP($B$24,#REF!,CJ5+1,0)</f>
        <v>#REF!</v>
      </c>
      <c r="CM24" s="271" t="e">
        <f t="shared" ref="CM24" si="185">CJ24-CK24-CL24</f>
        <v>#REF!</v>
      </c>
      <c r="CN24" s="272" t="e">
        <f>VLOOKUP($B$24,#REF!,CN5+1,0)</f>
        <v>#REF!</v>
      </c>
      <c r="CO24" s="272" t="e">
        <f>VLOOKUP($B$24,#REF!,CN5+1,0)</f>
        <v>#REF!</v>
      </c>
      <c r="CP24" s="272" t="e">
        <f>VLOOKUP($B$24,#REF!,CN5+1,0)</f>
        <v>#REF!</v>
      </c>
      <c r="CQ24" s="271" t="e">
        <f t="shared" ref="CQ24" si="186">CN24-CO24-CP24</f>
        <v>#REF!</v>
      </c>
      <c r="CR24" s="272" t="e">
        <f>VLOOKUP($B$24,#REF!,CR5+1,0)</f>
        <v>#REF!</v>
      </c>
      <c r="CS24" s="272" t="e">
        <f>VLOOKUP($B$24,#REF!,CR5+1,0)</f>
        <v>#REF!</v>
      </c>
      <c r="CT24" s="272" t="e">
        <f>VLOOKUP($B$24,#REF!,CR5+1,0)</f>
        <v>#REF!</v>
      </c>
      <c r="CU24" s="271" t="e">
        <f t="shared" ref="CU24" si="187">CR24-CS24-CT24</f>
        <v>#REF!</v>
      </c>
      <c r="CV24" s="272" t="e">
        <f>VLOOKUP($B$24,#REF!,CV5+1,0)</f>
        <v>#REF!</v>
      </c>
      <c r="CW24" s="272" t="e">
        <f>VLOOKUP($B$24,#REF!,CV5+1,0)</f>
        <v>#REF!</v>
      </c>
      <c r="CX24" s="272" t="e">
        <f>VLOOKUP($B$24,#REF!,CV5+1,0)</f>
        <v>#REF!</v>
      </c>
      <c r="CY24" s="271" t="e">
        <f t="shared" ref="CY24" si="188">CV24-CW24-CX24</f>
        <v>#REF!</v>
      </c>
      <c r="CZ24" s="272" t="e">
        <f>VLOOKUP($B$24,#REF!,CZ5+1,0)</f>
        <v>#REF!</v>
      </c>
      <c r="DA24" s="272" t="e">
        <f>VLOOKUP($B$24,#REF!,CZ5+1,0)</f>
        <v>#REF!</v>
      </c>
      <c r="DB24" s="272" t="e">
        <f>VLOOKUP($B$24,#REF!,CZ5+1,0)</f>
        <v>#REF!</v>
      </c>
      <c r="DC24" s="271" t="e">
        <f t="shared" ref="DC24" si="189">CZ24-DA24-DB24</f>
        <v>#REF!</v>
      </c>
      <c r="DD24" s="272" t="e">
        <f>VLOOKUP($B$24,#REF!,DD5+1,0)</f>
        <v>#REF!</v>
      </c>
      <c r="DE24" s="272" t="e">
        <f>VLOOKUP($B$24,#REF!,DD5+1,0)</f>
        <v>#REF!</v>
      </c>
      <c r="DF24" s="272" t="e">
        <f>VLOOKUP($B$24,#REF!,DD5+1,0)</f>
        <v>#REF!</v>
      </c>
      <c r="DG24" s="271" t="e">
        <f t="shared" ref="DG24" si="190">DD24-DE24-DF24</f>
        <v>#REF!</v>
      </c>
      <c r="DH24" s="272" t="e">
        <f>VLOOKUP($B$24,#REF!,DH5+1,0)</f>
        <v>#REF!</v>
      </c>
      <c r="DI24" s="272" t="e">
        <f>VLOOKUP($B$24,#REF!,DH5+1,0)</f>
        <v>#REF!</v>
      </c>
      <c r="DJ24" s="272" t="e">
        <f>VLOOKUP($B$24,#REF!,DH5+1,0)</f>
        <v>#REF!</v>
      </c>
      <c r="DK24" s="271" t="e">
        <f t="shared" ref="DK24" si="191">DH24-DI24-DJ24</f>
        <v>#REF!</v>
      </c>
      <c r="DL24" s="272" t="e">
        <f>VLOOKUP($B$24,#REF!,DL5+1,0)</f>
        <v>#REF!</v>
      </c>
      <c r="DM24" s="272" t="e">
        <f>VLOOKUP($B$24,#REF!,DL5+1,0)</f>
        <v>#REF!</v>
      </c>
      <c r="DN24" s="272" t="e">
        <f>VLOOKUP($B$24,#REF!,DL5+1,0)</f>
        <v>#REF!</v>
      </c>
      <c r="DO24" s="271" t="e">
        <f t="shared" ref="DO24" si="192">DL24-DM24-DN24</f>
        <v>#REF!</v>
      </c>
      <c r="DP24" s="272" t="e">
        <f>VLOOKUP($B$24,#REF!,DP5+1,0)</f>
        <v>#REF!</v>
      </c>
      <c r="DQ24" s="272" t="e">
        <f>VLOOKUP($B$24,#REF!,DP5+1,0)</f>
        <v>#REF!</v>
      </c>
      <c r="DR24" s="272" t="e">
        <f>VLOOKUP($B$24,#REF!,DP5+1,0)</f>
        <v>#REF!</v>
      </c>
      <c r="DS24" s="271" t="e">
        <f t="shared" ref="DS24" si="193">DP24-DQ24-DR24</f>
        <v>#REF!</v>
      </c>
      <c r="DT24" s="272" t="e">
        <f>VLOOKUP($B$24,#REF!,DT5+1,0)</f>
        <v>#REF!</v>
      </c>
      <c r="DU24" s="272" t="e">
        <f>VLOOKUP($B$24,#REF!,DT5+1,0)</f>
        <v>#REF!</v>
      </c>
      <c r="DV24" s="272" t="e">
        <f>VLOOKUP($B$24,#REF!,DT5+1,0)</f>
        <v>#REF!</v>
      </c>
      <c r="DW24" s="271" t="e">
        <f t="shared" ref="DW24" si="194">DT24-DU24-DV24</f>
        <v>#REF!</v>
      </c>
      <c r="DX24" s="272" t="e">
        <f>VLOOKUP($B$24,#REF!,DX5+1,0)</f>
        <v>#REF!</v>
      </c>
      <c r="DY24" s="272" t="e">
        <f>VLOOKUP($B$24,#REF!,DX5+1,0)</f>
        <v>#REF!</v>
      </c>
      <c r="DZ24" s="272" t="e">
        <f>VLOOKUP($B$24,#REF!,DX5+1,0)</f>
        <v>#REF!</v>
      </c>
      <c r="EA24" s="271" t="e">
        <f t="shared" ref="EA24" si="195">DX24-DY24-DZ24</f>
        <v>#REF!</v>
      </c>
    </row>
    <row r="25" spans="1:131" s="257" customFormat="1" ht="24.95" customHeight="1">
      <c r="A25" s="573"/>
      <c r="B25" s="279" t="s">
        <v>41</v>
      </c>
      <c r="C25" s="273">
        <f>C24</f>
        <v>210317857.504554</v>
      </c>
      <c r="D25" s="274" t="e">
        <f>D24</f>
        <v>#REF!</v>
      </c>
      <c r="E25" s="288" t="e">
        <f>E24</f>
        <v>#REF!</v>
      </c>
      <c r="F25" s="288" t="e">
        <f t="shared" si="59"/>
        <v>#REF!</v>
      </c>
      <c r="G25" s="288" t="e">
        <f>C25+E25-D25</f>
        <v>#REF!</v>
      </c>
      <c r="H25" s="275" t="e">
        <f>H24</f>
        <v>#REF!</v>
      </c>
      <c r="I25" s="275" t="e">
        <f t="shared" ref="I25:K25" si="196">I24</f>
        <v>#REF!</v>
      </c>
      <c r="J25" s="275" t="e">
        <f t="shared" si="196"/>
        <v>#REF!</v>
      </c>
      <c r="K25" s="274" t="e">
        <f t="shared" si="196"/>
        <v>#REF!</v>
      </c>
      <c r="L25" s="275" t="e">
        <f>L24</f>
        <v>#REF!</v>
      </c>
      <c r="M25" s="275" t="e">
        <f t="shared" ref="M25:O25" si="197">M24</f>
        <v>#REF!</v>
      </c>
      <c r="N25" s="275" t="e">
        <f t="shared" si="197"/>
        <v>#REF!</v>
      </c>
      <c r="O25" s="274" t="e">
        <f t="shared" si="197"/>
        <v>#REF!</v>
      </c>
      <c r="P25" s="275" t="e">
        <f>P24</f>
        <v>#REF!</v>
      </c>
      <c r="Q25" s="275" t="e">
        <f t="shared" ref="Q25:CB25" si="198">Q24</f>
        <v>#REF!</v>
      </c>
      <c r="R25" s="275" t="e">
        <f t="shared" si="198"/>
        <v>#REF!</v>
      </c>
      <c r="S25" s="274" t="e">
        <f t="shared" si="198"/>
        <v>#REF!</v>
      </c>
      <c r="T25" s="275" t="e">
        <f t="shared" si="198"/>
        <v>#REF!</v>
      </c>
      <c r="U25" s="275" t="e">
        <f t="shared" si="198"/>
        <v>#REF!</v>
      </c>
      <c r="V25" s="275" t="e">
        <f t="shared" si="198"/>
        <v>#REF!</v>
      </c>
      <c r="W25" s="274" t="e">
        <f t="shared" si="198"/>
        <v>#REF!</v>
      </c>
      <c r="X25" s="275" t="e">
        <f t="shared" si="198"/>
        <v>#REF!</v>
      </c>
      <c r="Y25" s="275" t="e">
        <f t="shared" si="198"/>
        <v>#REF!</v>
      </c>
      <c r="Z25" s="275" t="e">
        <f t="shared" si="198"/>
        <v>#REF!</v>
      </c>
      <c r="AA25" s="274" t="e">
        <f t="shared" si="198"/>
        <v>#REF!</v>
      </c>
      <c r="AB25" s="275" t="e">
        <f t="shared" si="198"/>
        <v>#REF!</v>
      </c>
      <c r="AC25" s="275" t="e">
        <f t="shared" si="198"/>
        <v>#REF!</v>
      </c>
      <c r="AD25" s="275" t="e">
        <f t="shared" si="198"/>
        <v>#REF!</v>
      </c>
      <c r="AE25" s="274" t="e">
        <f t="shared" si="198"/>
        <v>#REF!</v>
      </c>
      <c r="AF25" s="275" t="e">
        <f t="shared" si="198"/>
        <v>#REF!</v>
      </c>
      <c r="AG25" s="275" t="e">
        <f t="shared" si="198"/>
        <v>#REF!</v>
      </c>
      <c r="AH25" s="275" t="e">
        <f t="shared" si="198"/>
        <v>#REF!</v>
      </c>
      <c r="AI25" s="274" t="e">
        <f t="shared" si="198"/>
        <v>#REF!</v>
      </c>
      <c r="AJ25" s="275" t="e">
        <f t="shared" si="198"/>
        <v>#REF!</v>
      </c>
      <c r="AK25" s="275" t="e">
        <f t="shared" si="198"/>
        <v>#REF!</v>
      </c>
      <c r="AL25" s="275" t="e">
        <f t="shared" si="198"/>
        <v>#REF!</v>
      </c>
      <c r="AM25" s="274" t="e">
        <f t="shared" si="198"/>
        <v>#REF!</v>
      </c>
      <c r="AN25" s="275" t="e">
        <f t="shared" si="198"/>
        <v>#REF!</v>
      </c>
      <c r="AO25" s="275" t="e">
        <f t="shared" si="198"/>
        <v>#REF!</v>
      </c>
      <c r="AP25" s="275" t="e">
        <f t="shared" si="198"/>
        <v>#REF!</v>
      </c>
      <c r="AQ25" s="274" t="e">
        <f t="shared" si="198"/>
        <v>#REF!</v>
      </c>
      <c r="AR25" s="275" t="e">
        <f t="shared" si="198"/>
        <v>#REF!</v>
      </c>
      <c r="AS25" s="275" t="e">
        <f t="shared" si="198"/>
        <v>#REF!</v>
      </c>
      <c r="AT25" s="275" t="e">
        <f t="shared" si="198"/>
        <v>#REF!</v>
      </c>
      <c r="AU25" s="274" t="e">
        <f t="shared" si="198"/>
        <v>#REF!</v>
      </c>
      <c r="AV25" s="275" t="e">
        <f t="shared" si="198"/>
        <v>#REF!</v>
      </c>
      <c r="AW25" s="275" t="e">
        <f t="shared" si="198"/>
        <v>#REF!</v>
      </c>
      <c r="AX25" s="275" t="e">
        <f t="shared" si="198"/>
        <v>#REF!</v>
      </c>
      <c r="AY25" s="274" t="e">
        <f t="shared" si="198"/>
        <v>#REF!</v>
      </c>
      <c r="AZ25" s="275" t="e">
        <f t="shared" si="198"/>
        <v>#REF!</v>
      </c>
      <c r="BA25" s="275" t="e">
        <f t="shared" si="198"/>
        <v>#REF!</v>
      </c>
      <c r="BB25" s="275" t="e">
        <f t="shared" si="198"/>
        <v>#REF!</v>
      </c>
      <c r="BC25" s="274" t="e">
        <f t="shared" si="198"/>
        <v>#REF!</v>
      </c>
      <c r="BD25" s="275" t="e">
        <f t="shared" si="198"/>
        <v>#REF!</v>
      </c>
      <c r="BE25" s="275" t="e">
        <f t="shared" si="198"/>
        <v>#REF!</v>
      </c>
      <c r="BF25" s="275" t="e">
        <f t="shared" si="198"/>
        <v>#REF!</v>
      </c>
      <c r="BG25" s="274" t="e">
        <f t="shared" si="198"/>
        <v>#REF!</v>
      </c>
      <c r="BH25" s="275" t="e">
        <f t="shared" si="198"/>
        <v>#REF!</v>
      </c>
      <c r="BI25" s="275" t="e">
        <f t="shared" si="198"/>
        <v>#REF!</v>
      </c>
      <c r="BJ25" s="275" t="e">
        <f t="shared" si="198"/>
        <v>#REF!</v>
      </c>
      <c r="BK25" s="274" t="e">
        <f t="shared" si="198"/>
        <v>#REF!</v>
      </c>
      <c r="BL25" s="275" t="e">
        <f t="shared" si="198"/>
        <v>#REF!</v>
      </c>
      <c r="BM25" s="275" t="e">
        <f t="shared" si="198"/>
        <v>#REF!</v>
      </c>
      <c r="BN25" s="275" t="e">
        <f t="shared" si="198"/>
        <v>#REF!</v>
      </c>
      <c r="BO25" s="274" t="e">
        <f t="shared" si="198"/>
        <v>#REF!</v>
      </c>
      <c r="BP25" s="275" t="e">
        <f t="shared" si="198"/>
        <v>#REF!</v>
      </c>
      <c r="BQ25" s="275" t="e">
        <f t="shared" si="198"/>
        <v>#REF!</v>
      </c>
      <c r="BR25" s="275" t="e">
        <f t="shared" si="198"/>
        <v>#REF!</v>
      </c>
      <c r="BS25" s="274" t="e">
        <f t="shared" si="198"/>
        <v>#REF!</v>
      </c>
      <c r="BT25" s="275" t="e">
        <f t="shared" si="198"/>
        <v>#REF!</v>
      </c>
      <c r="BU25" s="275" t="e">
        <f t="shared" si="198"/>
        <v>#REF!</v>
      </c>
      <c r="BV25" s="275" t="e">
        <f t="shared" si="198"/>
        <v>#REF!</v>
      </c>
      <c r="BW25" s="274" t="e">
        <f t="shared" si="198"/>
        <v>#REF!</v>
      </c>
      <c r="BX25" s="275" t="e">
        <f t="shared" si="198"/>
        <v>#REF!</v>
      </c>
      <c r="BY25" s="275" t="e">
        <f t="shared" si="198"/>
        <v>#REF!</v>
      </c>
      <c r="BZ25" s="275" t="e">
        <f t="shared" si="198"/>
        <v>#REF!</v>
      </c>
      <c r="CA25" s="274" t="e">
        <f t="shared" si="198"/>
        <v>#REF!</v>
      </c>
      <c r="CB25" s="275" t="e">
        <f t="shared" si="198"/>
        <v>#REF!</v>
      </c>
      <c r="CC25" s="275" t="e">
        <f t="shared" ref="CC25:EA25" si="199">CC24</f>
        <v>#REF!</v>
      </c>
      <c r="CD25" s="275" t="e">
        <f t="shared" si="199"/>
        <v>#REF!</v>
      </c>
      <c r="CE25" s="274" t="e">
        <f t="shared" si="199"/>
        <v>#REF!</v>
      </c>
      <c r="CF25" s="275" t="e">
        <f t="shared" si="199"/>
        <v>#REF!</v>
      </c>
      <c r="CG25" s="275" t="e">
        <f t="shared" si="199"/>
        <v>#REF!</v>
      </c>
      <c r="CH25" s="275" t="e">
        <f t="shared" si="199"/>
        <v>#REF!</v>
      </c>
      <c r="CI25" s="274" t="e">
        <f t="shared" si="199"/>
        <v>#REF!</v>
      </c>
      <c r="CJ25" s="275" t="e">
        <f t="shared" si="199"/>
        <v>#REF!</v>
      </c>
      <c r="CK25" s="275" t="e">
        <f t="shared" si="199"/>
        <v>#REF!</v>
      </c>
      <c r="CL25" s="275" t="e">
        <f t="shared" si="199"/>
        <v>#REF!</v>
      </c>
      <c r="CM25" s="274" t="e">
        <f t="shared" si="199"/>
        <v>#REF!</v>
      </c>
      <c r="CN25" s="275" t="e">
        <f t="shared" si="199"/>
        <v>#REF!</v>
      </c>
      <c r="CO25" s="275" t="e">
        <f t="shared" si="199"/>
        <v>#REF!</v>
      </c>
      <c r="CP25" s="275" t="e">
        <f t="shared" si="199"/>
        <v>#REF!</v>
      </c>
      <c r="CQ25" s="274" t="e">
        <f t="shared" si="199"/>
        <v>#REF!</v>
      </c>
      <c r="CR25" s="275" t="e">
        <f t="shared" si="199"/>
        <v>#REF!</v>
      </c>
      <c r="CS25" s="275" t="e">
        <f t="shared" si="199"/>
        <v>#REF!</v>
      </c>
      <c r="CT25" s="275" t="e">
        <f t="shared" si="199"/>
        <v>#REF!</v>
      </c>
      <c r="CU25" s="274" t="e">
        <f t="shared" si="199"/>
        <v>#REF!</v>
      </c>
      <c r="CV25" s="275" t="e">
        <f t="shared" si="199"/>
        <v>#REF!</v>
      </c>
      <c r="CW25" s="275" t="e">
        <f t="shared" si="199"/>
        <v>#REF!</v>
      </c>
      <c r="CX25" s="275" t="e">
        <f t="shared" si="199"/>
        <v>#REF!</v>
      </c>
      <c r="CY25" s="274" t="e">
        <f t="shared" si="199"/>
        <v>#REF!</v>
      </c>
      <c r="CZ25" s="275" t="e">
        <f t="shared" si="199"/>
        <v>#REF!</v>
      </c>
      <c r="DA25" s="275" t="e">
        <f t="shared" si="199"/>
        <v>#REF!</v>
      </c>
      <c r="DB25" s="275" t="e">
        <f t="shared" si="199"/>
        <v>#REF!</v>
      </c>
      <c r="DC25" s="274" t="e">
        <f t="shared" si="199"/>
        <v>#REF!</v>
      </c>
      <c r="DD25" s="275" t="e">
        <f t="shared" si="199"/>
        <v>#REF!</v>
      </c>
      <c r="DE25" s="275" t="e">
        <f t="shared" si="199"/>
        <v>#REF!</v>
      </c>
      <c r="DF25" s="275" t="e">
        <f t="shared" si="199"/>
        <v>#REF!</v>
      </c>
      <c r="DG25" s="274" t="e">
        <f t="shared" si="199"/>
        <v>#REF!</v>
      </c>
      <c r="DH25" s="275" t="e">
        <f t="shared" si="199"/>
        <v>#REF!</v>
      </c>
      <c r="DI25" s="275" t="e">
        <f t="shared" si="199"/>
        <v>#REF!</v>
      </c>
      <c r="DJ25" s="275" t="e">
        <f t="shared" si="199"/>
        <v>#REF!</v>
      </c>
      <c r="DK25" s="274" t="e">
        <f t="shared" si="199"/>
        <v>#REF!</v>
      </c>
      <c r="DL25" s="275" t="e">
        <f t="shared" si="199"/>
        <v>#REF!</v>
      </c>
      <c r="DM25" s="275" t="e">
        <f t="shared" si="199"/>
        <v>#REF!</v>
      </c>
      <c r="DN25" s="275" t="e">
        <f t="shared" si="199"/>
        <v>#REF!</v>
      </c>
      <c r="DO25" s="274" t="e">
        <f t="shared" si="199"/>
        <v>#REF!</v>
      </c>
      <c r="DP25" s="275" t="e">
        <f t="shared" si="199"/>
        <v>#REF!</v>
      </c>
      <c r="DQ25" s="275" t="e">
        <f t="shared" si="199"/>
        <v>#REF!</v>
      </c>
      <c r="DR25" s="275" t="e">
        <f t="shared" si="199"/>
        <v>#REF!</v>
      </c>
      <c r="DS25" s="274" t="e">
        <f t="shared" si="199"/>
        <v>#REF!</v>
      </c>
      <c r="DT25" s="275" t="e">
        <f t="shared" si="199"/>
        <v>#REF!</v>
      </c>
      <c r="DU25" s="275" t="e">
        <f t="shared" si="199"/>
        <v>#REF!</v>
      </c>
      <c r="DV25" s="275" t="e">
        <f t="shared" si="199"/>
        <v>#REF!</v>
      </c>
      <c r="DW25" s="274" t="e">
        <f t="shared" si="199"/>
        <v>#REF!</v>
      </c>
      <c r="DX25" s="275" t="e">
        <f t="shared" si="199"/>
        <v>#REF!</v>
      </c>
      <c r="DY25" s="275" t="e">
        <f t="shared" si="199"/>
        <v>#REF!</v>
      </c>
      <c r="DZ25" s="275" t="e">
        <f t="shared" si="199"/>
        <v>#REF!</v>
      </c>
      <c r="EA25" s="274" t="e">
        <f t="shared" si="199"/>
        <v>#REF!</v>
      </c>
    </row>
    <row r="26" spans="1:131" ht="24.95" customHeight="1">
      <c r="A26" s="574" t="s">
        <v>57</v>
      </c>
      <c r="B26" s="265" t="s">
        <v>58</v>
      </c>
      <c r="C26" s="270">
        <v>60684165.531967998</v>
      </c>
      <c r="D26" s="271" t="e">
        <f>#REF!</f>
        <v>#REF!</v>
      </c>
      <c r="E26" s="287" t="e">
        <f>#REF!+#REF!</f>
        <v>#REF!</v>
      </c>
      <c r="F26" s="287" t="e">
        <f t="shared" si="59"/>
        <v>#REF!</v>
      </c>
      <c r="G26" s="287" t="e">
        <f>G27</f>
        <v>#REF!</v>
      </c>
      <c r="H26" s="272" t="e">
        <f>VLOOKUP($B$26,#REF!,H5+1,0)</f>
        <v>#REF!</v>
      </c>
      <c r="I26" s="272" t="e">
        <f>VLOOKUP($B$26,#REF!,H5+1,0)</f>
        <v>#REF!</v>
      </c>
      <c r="J26" s="272" t="e">
        <f>VLOOKUP($B$26,#REF!,H5+1,0)</f>
        <v>#REF!</v>
      </c>
      <c r="K26" s="271" t="e">
        <f t="shared" si="28"/>
        <v>#REF!</v>
      </c>
      <c r="L26" s="272" t="e">
        <f>VLOOKUP($B$26,#REF!,L5+1,0)</f>
        <v>#REF!</v>
      </c>
      <c r="M26" s="272" t="e">
        <f>VLOOKUP($B$26,#REF!,L5+1,0)</f>
        <v>#REF!</v>
      </c>
      <c r="N26" s="272" t="e">
        <f>VLOOKUP($B$26,#REF!,L5+1,0)</f>
        <v>#REF!</v>
      </c>
      <c r="O26" s="271" t="e">
        <f t="shared" ref="O26" si="200">L26-M26-N26</f>
        <v>#REF!</v>
      </c>
      <c r="P26" s="272" t="e">
        <f>VLOOKUP($B$26,#REF!,P5+1,0)</f>
        <v>#REF!</v>
      </c>
      <c r="Q26" s="272" t="e">
        <f>VLOOKUP($B$26,#REF!,P5+1,0)</f>
        <v>#REF!</v>
      </c>
      <c r="R26" s="272" t="e">
        <f>VLOOKUP($B$26,#REF!,P5+1,0)</f>
        <v>#REF!</v>
      </c>
      <c r="S26" s="271" t="e">
        <f t="shared" ref="S26" si="201">P26-Q26-R26</f>
        <v>#REF!</v>
      </c>
      <c r="T26" s="272" t="e">
        <f>VLOOKUP($B$26,#REF!,T5+1,0)</f>
        <v>#REF!</v>
      </c>
      <c r="U26" s="272" t="e">
        <f>VLOOKUP($B$26,#REF!,T5+1,0)</f>
        <v>#REF!</v>
      </c>
      <c r="V26" s="272" t="e">
        <f>VLOOKUP($B$26,#REF!,T5+1,0)</f>
        <v>#REF!</v>
      </c>
      <c r="W26" s="271" t="e">
        <f t="shared" ref="W26" si="202">T26-U26-V26</f>
        <v>#REF!</v>
      </c>
      <c r="X26" s="272" t="e">
        <f>VLOOKUP($B$26,#REF!,X5+1,0)</f>
        <v>#REF!</v>
      </c>
      <c r="Y26" s="272" t="e">
        <f>VLOOKUP($B$26,#REF!,X5+1,0)</f>
        <v>#REF!</v>
      </c>
      <c r="Z26" s="272" t="e">
        <f>VLOOKUP($B$26,#REF!,X5+1,0)</f>
        <v>#REF!</v>
      </c>
      <c r="AA26" s="271" t="e">
        <f t="shared" ref="AA26" si="203">X26-Y26-Z26</f>
        <v>#REF!</v>
      </c>
      <c r="AB26" s="272" t="e">
        <f>VLOOKUP($B$26,#REF!,AB5+1,0)</f>
        <v>#REF!</v>
      </c>
      <c r="AC26" s="272" t="e">
        <f>VLOOKUP($B$26,#REF!,AB5+1,0)</f>
        <v>#REF!</v>
      </c>
      <c r="AD26" s="272" t="e">
        <f>VLOOKUP($B$26,#REF!,AB5+1,0)</f>
        <v>#REF!</v>
      </c>
      <c r="AE26" s="271" t="e">
        <f t="shared" ref="AE26" si="204">AB26-AC26-AD26</f>
        <v>#REF!</v>
      </c>
      <c r="AF26" s="272" t="e">
        <f>VLOOKUP($B$26,#REF!,AF5+1,0)</f>
        <v>#REF!</v>
      </c>
      <c r="AG26" s="272" t="e">
        <f>VLOOKUP($B$26,#REF!,AF5+1,0)</f>
        <v>#REF!</v>
      </c>
      <c r="AH26" s="272" t="e">
        <f>VLOOKUP($B$26,#REF!,AF5+1,0)</f>
        <v>#REF!</v>
      </c>
      <c r="AI26" s="271" t="e">
        <f t="shared" ref="AI26" si="205">AF26-AG26-AH26</f>
        <v>#REF!</v>
      </c>
      <c r="AJ26" s="272" t="e">
        <f>VLOOKUP($B$26,#REF!,AJ5+1,0)</f>
        <v>#REF!</v>
      </c>
      <c r="AK26" s="272" t="e">
        <f>VLOOKUP($B$26,#REF!,AJ5+1,0)</f>
        <v>#REF!</v>
      </c>
      <c r="AL26" s="272" t="e">
        <f>VLOOKUP($B$26,#REF!,AJ5+1,0)</f>
        <v>#REF!</v>
      </c>
      <c r="AM26" s="271" t="e">
        <f t="shared" ref="AM26" si="206">AJ26-AK26-AL26</f>
        <v>#REF!</v>
      </c>
      <c r="AN26" s="272" t="e">
        <f>VLOOKUP($B$26,#REF!,AN5+1,0)</f>
        <v>#REF!</v>
      </c>
      <c r="AO26" s="272" t="e">
        <f>VLOOKUP($B$26,#REF!,AN5+1,0)</f>
        <v>#REF!</v>
      </c>
      <c r="AP26" s="272" t="e">
        <f>VLOOKUP($B$26,#REF!,AN5+1,0)</f>
        <v>#REF!</v>
      </c>
      <c r="AQ26" s="271" t="e">
        <f t="shared" ref="AQ26" si="207">AN26-AO26-AP26</f>
        <v>#REF!</v>
      </c>
      <c r="AR26" s="272" t="e">
        <f>VLOOKUP($B$26,#REF!,AR5+1,0)</f>
        <v>#REF!</v>
      </c>
      <c r="AS26" s="272" t="e">
        <f>VLOOKUP($B$26,#REF!,AR5+1,0)</f>
        <v>#REF!</v>
      </c>
      <c r="AT26" s="272" t="e">
        <f>VLOOKUP($B$26,#REF!,AR5+1,0)</f>
        <v>#REF!</v>
      </c>
      <c r="AU26" s="271" t="e">
        <f t="shared" ref="AU26" si="208">AR26-AS26-AT26</f>
        <v>#REF!</v>
      </c>
      <c r="AV26" s="272" t="e">
        <f>VLOOKUP($B$26,#REF!,AV5+1,0)</f>
        <v>#REF!</v>
      </c>
      <c r="AW26" s="272" t="e">
        <f>VLOOKUP($B$26,#REF!,AV5+1,0)</f>
        <v>#REF!</v>
      </c>
      <c r="AX26" s="272" t="e">
        <f>VLOOKUP($B$26,#REF!,AV5+1,0)</f>
        <v>#REF!</v>
      </c>
      <c r="AY26" s="271" t="e">
        <f t="shared" ref="AY26" si="209">AV26-AW26-AX26</f>
        <v>#REF!</v>
      </c>
      <c r="AZ26" s="272" t="e">
        <f>VLOOKUP($B$26,#REF!,AZ5+1,0)</f>
        <v>#REF!</v>
      </c>
      <c r="BA26" s="272" t="e">
        <f>VLOOKUP($B$26,#REF!,AZ5+1,0)</f>
        <v>#REF!</v>
      </c>
      <c r="BB26" s="272" t="e">
        <f>VLOOKUP($B$26,#REF!,AZ5+1,0)</f>
        <v>#REF!</v>
      </c>
      <c r="BC26" s="271" t="e">
        <f t="shared" ref="BC26" si="210">AZ26-BA26-BB26</f>
        <v>#REF!</v>
      </c>
      <c r="BD26" s="272" t="e">
        <f>VLOOKUP($B$26,#REF!,BD5+1,0)</f>
        <v>#REF!</v>
      </c>
      <c r="BE26" s="272" t="e">
        <f>VLOOKUP($B$26,#REF!,BD5+1,0)</f>
        <v>#REF!</v>
      </c>
      <c r="BF26" s="272" t="e">
        <f>VLOOKUP($B$26,#REF!,BD5+1,0)</f>
        <v>#REF!</v>
      </c>
      <c r="BG26" s="271" t="e">
        <f t="shared" ref="BG26" si="211">BD26-BE26-BF26</f>
        <v>#REF!</v>
      </c>
      <c r="BH26" s="272" t="e">
        <f>VLOOKUP($B$26,#REF!,BH5+1,0)</f>
        <v>#REF!</v>
      </c>
      <c r="BI26" s="272" t="e">
        <f>VLOOKUP($B$26,#REF!,BH5+1,0)</f>
        <v>#REF!</v>
      </c>
      <c r="BJ26" s="272" t="e">
        <f>VLOOKUP($B$26,#REF!,BH5+1,0)</f>
        <v>#REF!</v>
      </c>
      <c r="BK26" s="271" t="e">
        <f t="shared" ref="BK26" si="212">BH26-BI26-BJ26</f>
        <v>#REF!</v>
      </c>
      <c r="BL26" s="272" t="e">
        <f>VLOOKUP($B$26,#REF!,BL5+1,0)</f>
        <v>#REF!</v>
      </c>
      <c r="BM26" s="272" t="e">
        <f>VLOOKUP($B$26,#REF!,BL5+1,0)</f>
        <v>#REF!</v>
      </c>
      <c r="BN26" s="272" t="e">
        <f>VLOOKUP($B$26,#REF!,BL5+1,0)</f>
        <v>#REF!</v>
      </c>
      <c r="BO26" s="271" t="e">
        <f t="shared" ref="BO26" si="213">BL26-BM26-BN26</f>
        <v>#REF!</v>
      </c>
      <c r="BP26" s="272" t="e">
        <f>VLOOKUP($B$26,#REF!,BP5+1,0)</f>
        <v>#REF!</v>
      </c>
      <c r="BQ26" s="272" t="e">
        <f>VLOOKUP($B$26,#REF!,BP5+1,0)</f>
        <v>#REF!</v>
      </c>
      <c r="BR26" s="272" t="e">
        <f>VLOOKUP($B$26,#REF!,BP5+1,0)</f>
        <v>#REF!</v>
      </c>
      <c r="BS26" s="271" t="e">
        <f t="shared" ref="BS26" si="214">BP26-BQ26-BR26</f>
        <v>#REF!</v>
      </c>
      <c r="BT26" s="272" t="e">
        <f>VLOOKUP($B$26,#REF!,BT5+1,0)</f>
        <v>#REF!</v>
      </c>
      <c r="BU26" s="272" t="e">
        <f>VLOOKUP($B$26,#REF!,BT5+1,0)</f>
        <v>#REF!</v>
      </c>
      <c r="BV26" s="272" t="e">
        <f>VLOOKUP($B$26,#REF!,BT5+1,0)</f>
        <v>#REF!</v>
      </c>
      <c r="BW26" s="271" t="e">
        <f t="shared" ref="BW26" si="215">BT26-BU26-BV26</f>
        <v>#REF!</v>
      </c>
      <c r="BX26" s="272" t="e">
        <f>VLOOKUP($B$26,#REF!,BX5+1,0)</f>
        <v>#REF!</v>
      </c>
      <c r="BY26" s="272" t="e">
        <f>VLOOKUP($B$26,#REF!,BX5+1,0)</f>
        <v>#REF!</v>
      </c>
      <c r="BZ26" s="272" t="e">
        <f>VLOOKUP($B$26,#REF!,BX5+1,0)</f>
        <v>#REF!</v>
      </c>
      <c r="CA26" s="271" t="e">
        <f t="shared" ref="CA26" si="216">BX26-BY26-BZ26</f>
        <v>#REF!</v>
      </c>
      <c r="CB26" s="272" t="e">
        <f>VLOOKUP($B$26,#REF!,CB5+1,0)</f>
        <v>#REF!</v>
      </c>
      <c r="CC26" s="272" t="e">
        <f>VLOOKUP($B$26,#REF!,CB5+1,0)</f>
        <v>#REF!</v>
      </c>
      <c r="CD26" s="272" t="e">
        <f>VLOOKUP($B$26,#REF!,CB5+1,0)</f>
        <v>#REF!</v>
      </c>
      <c r="CE26" s="271" t="e">
        <f t="shared" ref="CE26" si="217">CB26-CC26-CD26</f>
        <v>#REF!</v>
      </c>
      <c r="CF26" s="272" t="e">
        <f>VLOOKUP($B$26,#REF!,CF5+1,0)</f>
        <v>#REF!</v>
      </c>
      <c r="CG26" s="272" t="e">
        <f>VLOOKUP($B$26,#REF!,CF5+1,0)</f>
        <v>#REF!</v>
      </c>
      <c r="CH26" s="272" t="e">
        <f>VLOOKUP($B$26,#REF!,CF5+1,0)</f>
        <v>#REF!</v>
      </c>
      <c r="CI26" s="271" t="e">
        <f t="shared" ref="CI26" si="218">CF26-CG26-CH26</f>
        <v>#REF!</v>
      </c>
      <c r="CJ26" s="272" t="e">
        <f>VLOOKUP($B$26,#REF!,CJ5+1,0)</f>
        <v>#REF!</v>
      </c>
      <c r="CK26" s="272" t="e">
        <f>VLOOKUP($B$26,#REF!,CJ5+1,0)</f>
        <v>#REF!</v>
      </c>
      <c r="CL26" s="272" t="e">
        <f>VLOOKUP($B$26,#REF!,CJ5+1,0)</f>
        <v>#REF!</v>
      </c>
      <c r="CM26" s="271" t="e">
        <f t="shared" ref="CM26" si="219">CJ26-CK26-CL26</f>
        <v>#REF!</v>
      </c>
      <c r="CN26" s="272" t="e">
        <f>VLOOKUP($B$26,#REF!,CN5+1,0)</f>
        <v>#REF!</v>
      </c>
      <c r="CO26" s="272" t="e">
        <f>VLOOKUP($B$26,#REF!,CN5+1,0)</f>
        <v>#REF!</v>
      </c>
      <c r="CP26" s="272" t="e">
        <f>VLOOKUP($B$26,#REF!,CN5+1,0)</f>
        <v>#REF!</v>
      </c>
      <c r="CQ26" s="271" t="e">
        <f t="shared" ref="CQ26" si="220">CN26-CO26-CP26</f>
        <v>#REF!</v>
      </c>
      <c r="CR26" s="272" t="e">
        <f>VLOOKUP($B$26,#REF!,CR5+1,0)</f>
        <v>#REF!</v>
      </c>
      <c r="CS26" s="272" t="e">
        <f>VLOOKUP($B$26,#REF!,CR5+1,0)</f>
        <v>#REF!</v>
      </c>
      <c r="CT26" s="272" t="e">
        <f>VLOOKUP($B$26,#REF!,CR5+1,0)</f>
        <v>#REF!</v>
      </c>
      <c r="CU26" s="271" t="e">
        <f t="shared" ref="CU26" si="221">CR26-CS26-CT26</f>
        <v>#REF!</v>
      </c>
      <c r="CV26" s="272" t="e">
        <f>VLOOKUP($B$26,#REF!,CV5+1,0)</f>
        <v>#REF!</v>
      </c>
      <c r="CW26" s="272" t="e">
        <f>VLOOKUP($B$26,#REF!,CV5+1,0)</f>
        <v>#REF!</v>
      </c>
      <c r="CX26" s="272" t="e">
        <f>VLOOKUP($B$26,#REF!,CV5+1,0)</f>
        <v>#REF!</v>
      </c>
      <c r="CY26" s="271" t="e">
        <f t="shared" ref="CY26" si="222">CV26-CW26-CX26</f>
        <v>#REF!</v>
      </c>
      <c r="CZ26" s="272" t="e">
        <f>VLOOKUP($B$26,#REF!,CZ5+1,0)</f>
        <v>#REF!</v>
      </c>
      <c r="DA26" s="272" t="e">
        <f>VLOOKUP($B$26,#REF!,CZ5+1,0)</f>
        <v>#REF!</v>
      </c>
      <c r="DB26" s="272" t="e">
        <f>VLOOKUP($B$26,#REF!,CZ5+1,0)</f>
        <v>#REF!</v>
      </c>
      <c r="DC26" s="271" t="e">
        <f t="shared" ref="DC26" si="223">CZ26-DA26-DB26</f>
        <v>#REF!</v>
      </c>
      <c r="DD26" s="272" t="e">
        <f>VLOOKUP($B$26,#REF!,DD5+1,0)</f>
        <v>#REF!</v>
      </c>
      <c r="DE26" s="272" t="e">
        <f>VLOOKUP($B$26,#REF!,DD5+1,0)</f>
        <v>#REF!</v>
      </c>
      <c r="DF26" s="272" t="e">
        <f>VLOOKUP($B$26,#REF!,DD5+1,0)</f>
        <v>#REF!</v>
      </c>
      <c r="DG26" s="271" t="e">
        <f t="shared" ref="DG26" si="224">DD26-DE26-DF26</f>
        <v>#REF!</v>
      </c>
      <c r="DH26" s="272" t="e">
        <f>VLOOKUP($B$26,#REF!,DH5+1,0)</f>
        <v>#REF!</v>
      </c>
      <c r="DI26" s="272" t="e">
        <f>VLOOKUP($B$26,#REF!,DH5+1,0)</f>
        <v>#REF!</v>
      </c>
      <c r="DJ26" s="272" t="e">
        <f>VLOOKUP($B$26,#REF!,DH5+1,0)</f>
        <v>#REF!</v>
      </c>
      <c r="DK26" s="271" t="e">
        <f t="shared" ref="DK26" si="225">DH26-DI26-DJ26</f>
        <v>#REF!</v>
      </c>
      <c r="DL26" s="272" t="e">
        <f>VLOOKUP($B$26,#REF!,DL5+1,0)</f>
        <v>#REF!</v>
      </c>
      <c r="DM26" s="272" t="e">
        <f>VLOOKUP($B$26,#REF!,DL5+1,0)</f>
        <v>#REF!</v>
      </c>
      <c r="DN26" s="272" t="e">
        <f>VLOOKUP($B$26,#REF!,DL5+1,0)</f>
        <v>#REF!</v>
      </c>
      <c r="DO26" s="271" t="e">
        <f t="shared" ref="DO26" si="226">DL26-DM26-DN26</f>
        <v>#REF!</v>
      </c>
      <c r="DP26" s="272" t="e">
        <f>VLOOKUP($B$26,#REF!,DP5+1,0)</f>
        <v>#REF!</v>
      </c>
      <c r="DQ26" s="272" t="e">
        <f>VLOOKUP($B$26,#REF!,DP5+1,0)</f>
        <v>#REF!</v>
      </c>
      <c r="DR26" s="272" t="e">
        <f>VLOOKUP($B$26,#REF!,DP5+1,0)</f>
        <v>#REF!</v>
      </c>
      <c r="DS26" s="271" t="e">
        <f t="shared" ref="DS26" si="227">DP26-DQ26-DR26</f>
        <v>#REF!</v>
      </c>
      <c r="DT26" s="272" t="e">
        <f>VLOOKUP($B$26,#REF!,DT5+1,0)</f>
        <v>#REF!</v>
      </c>
      <c r="DU26" s="272" t="e">
        <f>VLOOKUP($B$26,#REF!,DT5+1,0)</f>
        <v>#REF!</v>
      </c>
      <c r="DV26" s="272" t="e">
        <f>VLOOKUP($B$26,#REF!,DT5+1,0)</f>
        <v>#REF!</v>
      </c>
      <c r="DW26" s="271" t="e">
        <f t="shared" ref="DW26" si="228">DT26-DU26-DV26</f>
        <v>#REF!</v>
      </c>
      <c r="DX26" s="272" t="e">
        <f>VLOOKUP($B$26,#REF!,DX5+1,0)</f>
        <v>#REF!</v>
      </c>
      <c r="DY26" s="272" t="e">
        <f>VLOOKUP($B$26,#REF!,DX5+1,0)</f>
        <v>#REF!</v>
      </c>
      <c r="DZ26" s="272" t="e">
        <f>VLOOKUP($B$26,#REF!,DX5+1,0)</f>
        <v>#REF!</v>
      </c>
      <c r="EA26" s="271" t="e">
        <f t="shared" ref="EA26" si="229">DX26-DY26-DZ26</f>
        <v>#REF!</v>
      </c>
    </row>
    <row r="27" spans="1:131" s="257" customFormat="1" ht="24.95" customHeight="1">
      <c r="A27" s="575"/>
      <c r="B27" s="280" t="s">
        <v>41</v>
      </c>
      <c r="C27" s="273">
        <f>C26</f>
        <v>60684165.531967998</v>
      </c>
      <c r="D27" s="274" t="e">
        <f>D26</f>
        <v>#REF!</v>
      </c>
      <c r="E27" s="288" t="e">
        <f>E26</f>
        <v>#REF!</v>
      </c>
      <c r="F27" s="288" t="e">
        <f t="shared" si="59"/>
        <v>#REF!</v>
      </c>
      <c r="G27" s="288" t="e">
        <f>C27+E27-D27</f>
        <v>#REF!</v>
      </c>
      <c r="H27" s="275" t="e">
        <f>H26</f>
        <v>#REF!</v>
      </c>
      <c r="I27" s="275" t="e">
        <f t="shared" ref="I27:K27" si="230">I26</f>
        <v>#REF!</v>
      </c>
      <c r="J27" s="275" t="e">
        <f t="shared" si="230"/>
        <v>#REF!</v>
      </c>
      <c r="K27" s="274" t="e">
        <f t="shared" si="230"/>
        <v>#REF!</v>
      </c>
      <c r="L27" s="275" t="e">
        <f>L26</f>
        <v>#REF!</v>
      </c>
      <c r="M27" s="275" t="e">
        <f t="shared" ref="M27:O27" si="231">M26</f>
        <v>#REF!</v>
      </c>
      <c r="N27" s="275" t="e">
        <f t="shared" si="231"/>
        <v>#REF!</v>
      </c>
      <c r="O27" s="274" t="e">
        <f t="shared" si="231"/>
        <v>#REF!</v>
      </c>
      <c r="P27" s="275" t="e">
        <f>P26</f>
        <v>#REF!</v>
      </c>
      <c r="Q27" s="275" t="e">
        <f t="shared" ref="Q27:CB27" si="232">Q26</f>
        <v>#REF!</v>
      </c>
      <c r="R27" s="275" t="e">
        <f t="shared" si="232"/>
        <v>#REF!</v>
      </c>
      <c r="S27" s="274" t="e">
        <f t="shared" si="232"/>
        <v>#REF!</v>
      </c>
      <c r="T27" s="275" t="e">
        <f t="shared" si="232"/>
        <v>#REF!</v>
      </c>
      <c r="U27" s="275" t="e">
        <f t="shared" si="232"/>
        <v>#REF!</v>
      </c>
      <c r="V27" s="275" t="e">
        <f t="shared" si="232"/>
        <v>#REF!</v>
      </c>
      <c r="W27" s="274" t="e">
        <f t="shared" si="232"/>
        <v>#REF!</v>
      </c>
      <c r="X27" s="275" t="e">
        <f t="shared" si="232"/>
        <v>#REF!</v>
      </c>
      <c r="Y27" s="275" t="e">
        <f t="shared" si="232"/>
        <v>#REF!</v>
      </c>
      <c r="Z27" s="275" t="e">
        <f t="shared" si="232"/>
        <v>#REF!</v>
      </c>
      <c r="AA27" s="274" t="e">
        <f t="shared" si="232"/>
        <v>#REF!</v>
      </c>
      <c r="AB27" s="275" t="e">
        <f t="shared" si="232"/>
        <v>#REF!</v>
      </c>
      <c r="AC27" s="275" t="e">
        <f t="shared" si="232"/>
        <v>#REF!</v>
      </c>
      <c r="AD27" s="275" t="e">
        <f t="shared" si="232"/>
        <v>#REF!</v>
      </c>
      <c r="AE27" s="274" t="e">
        <f t="shared" si="232"/>
        <v>#REF!</v>
      </c>
      <c r="AF27" s="275" t="e">
        <f t="shared" si="232"/>
        <v>#REF!</v>
      </c>
      <c r="AG27" s="275" t="e">
        <f t="shared" si="232"/>
        <v>#REF!</v>
      </c>
      <c r="AH27" s="275" t="e">
        <f t="shared" si="232"/>
        <v>#REF!</v>
      </c>
      <c r="AI27" s="274" t="e">
        <f t="shared" si="232"/>
        <v>#REF!</v>
      </c>
      <c r="AJ27" s="275" t="e">
        <f t="shared" si="232"/>
        <v>#REF!</v>
      </c>
      <c r="AK27" s="275" t="e">
        <f t="shared" si="232"/>
        <v>#REF!</v>
      </c>
      <c r="AL27" s="275" t="e">
        <f t="shared" si="232"/>
        <v>#REF!</v>
      </c>
      <c r="AM27" s="274" t="e">
        <f t="shared" si="232"/>
        <v>#REF!</v>
      </c>
      <c r="AN27" s="275" t="e">
        <f t="shared" si="232"/>
        <v>#REF!</v>
      </c>
      <c r="AO27" s="275" t="e">
        <f t="shared" si="232"/>
        <v>#REF!</v>
      </c>
      <c r="AP27" s="275" t="e">
        <f t="shared" si="232"/>
        <v>#REF!</v>
      </c>
      <c r="AQ27" s="274" t="e">
        <f t="shared" si="232"/>
        <v>#REF!</v>
      </c>
      <c r="AR27" s="275" t="e">
        <f t="shared" si="232"/>
        <v>#REF!</v>
      </c>
      <c r="AS27" s="275" t="e">
        <f t="shared" si="232"/>
        <v>#REF!</v>
      </c>
      <c r="AT27" s="275" t="e">
        <f t="shared" si="232"/>
        <v>#REF!</v>
      </c>
      <c r="AU27" s="274" t="e">
        <f t="shared" si="232"/>
        <v>#REF!</v>
      </c>
      <c r="AV27" s="275" t="e">
        <f t="shared" si="232"/>
        <v>#REF!</v>
      </c>
      <c r="AW27" s="275" t="e">
        <f t="shared" si="232"/>
        <v>#REF!</v>
      </c>
      <c r="AX27" s="275" t="e">
        <f t="shared" si="232"/>
        <v>#REF!</v>
      </c>
      <c r="AY27" s="274" t="e">
        <f t="shared" si="232"/>
        <v>#REF!</v>
      </c>
      <c r="AZ27" s="275" t="e">
        <f t="shared" si="232"/>
        <v>#REF!</v>
      </c>
      <c r="BA27" s="275" t="e">
        <f t="shared" si="232"/>
        <v>#REF!</v>
      </c>
      <c r="BB27" s="275" t="e">
        <f t="shared" si="232"/>
        <v>#REF!</v>
      </c>
      <c r="BC27" s="274" t="e">
        <f t="shared" si="232"/>
        <v>#REF!</v>
      </c>
      <c r="BD27" s="275" t="e">
        <f t="shared" si="232"/>
        <v>#REF!</v>
      </c>
      <c r="BE27" s="275" t="e">
        <f t="shared" si="232"/>
        <v>#REF!</v>
      </c>
      <c r="BF27" s="275" t="e">
        <f t="shared" si="232"/>
        <v>#REF!</v>
      </c>
      <c r="BG27" s="274" t="e">
        <f t="shared" si="232"/>
        <v>#REF!</v>
      </c>
      <c r="BH27" s="275" t="e">
        <f t="shared" si="232"/>
        <v>#REF!</v>
      </c>
      <c r="BI27" s="275" t="e">
        <f t="shared" si="232"/>
        <v>#REF!</v>
      </c>
      <c r="BJ27" s="275" t="e">
        <f t="shared" si="232"/>
        <v>#REF!</v>
      </c>
      <c r="BK27" s="274" t="e">
        <f t="shared" si="232"/>
        <v>#REF!</v>
      </c>
      <c r="BL27" s="275" t="e">
        <f t="shared" si="232"/>
        <v>#REF!</v>
      </c>
      <c r="BM27" s="275" t="e">
        <f t="shared" si="232"/>
        <v>#REF!</v>
      </c>
      <c r="BN27" s="275" t="e">
        <f t="shared" si="232"/>
        <v>#REF!</v>
      </c>
      <c r="BO27" s="274" t="e">
        <f t="shared" si="232"/>
        <v>#REF!</v>
      </c>
      <c r="BP27" s="275" t="e">
        <f t="shared" si="232"/>
        <v>#REF!</v>
      </c>
      <c r="BQ27" s="275" t="e">
        <f t="shared" si="232"/>
        <v>#REF!</v>
      </c>
      <c r="BR27" s="275" t="e">
        <f t="shared" si="232"/>
        <v>#REF!</v>
      </c>
      <c r="BS27" s="274" t="e">
        <f t="shared" si="232"/>
        <v>#REF!</v>
      </c>
      <c r="BT27" s="275" t="e">
        <f t="shared" si="232"/>
        <v>#REF!</v>
      </c>
      <c r="BU27" s="275" t="e">
        <f t="shared" si="232"/>
        <v>#REF!</v>
      </c>
      <c r="BV27" s="275" t="e">
        <f t="shared" si="232"/>
        <v>#REF!</v>
      </c>
      <c r="BW27" s="274" t="e">
        <f t="shared" si="232"/>
        <v>#REF!</v>
      </c>
      <c r="BX27" s="275" t="e">
        <f t="shared" si="232"/>
        <v>#REF!</v>
      </c>
      <c r="BY27" s="275" t="e">
        <f t="shared" si="232"/>
        <v>#REF!</v>
      </c>
      <c r="BZ27" s="275" t="e">
        <f t="shared" si="232"/>
        <v>#REF!</v>
      </c>
      <c r="CA27" s="274" t="e">
        <f t="shared" si="232"/>
        <v>#REF!</v>
      </c>
      <c r="CB27" s="275" t="e">
        <f t="shared" si="232"/>
        <v>#REF!</v>
      </c>
      <c r="CC27" s="275" t="e">
        <f t="shared" ref="CC27:EA27" si="233">CC26</f>
        <v>#REF!</v>
      </c>
      <c r="CD27" s="275" t="e">
        <f t="shared" si="233"/>
        <v>#REF!</v>
      </c>
      <c r="CE27" s="274" t="e">
        <f t="shared" si="233"/>
        <v>#REF!</v>
      </c>
      <c r="CF27" s="275" t="e">
        <f t="shared" si="233"/>
        <v>#REF!</v>
      </c>
      <c r="CG27" s="275" t="e">
        <f t="shared" si="233"/>
        <v>#REF!</v>
      </c>
      <c r="CH27" s="275" t="e">
        <f t="shared" si="233"/>
        <v>#REF!</v>
      </c>
      <c r="CI27" s="274" t="e">
        <f t="shared" si="233"/>
        <v>#REF!</v>
      </c>
      <c r="CJ27" s="275" t="e">
        <f t="shared" si="233"/>
        <v>#REF!</v>
      </c>
      <c r="CK27" s="275" t="e">
        <f t="shared" si="233"/>
        <v>#REF!</v>
      </c>
      <c r="CL27" s="275" t="e">
        <f t="shared" si="233"/>
        <v>#REF!</v>
      </c>
      <c r="CM27" s="274" t="e">
        <f t="shared" si="233"/>
        <v>#REF!</v>
      </c>
      <c r="CN27" s="275" t="e">
        <f t="shared" si="233"/>
        <v>#REF!</v>
      </c>
      <c r="CO27" s="275" t="e">
        <f t="shared" si="233"/>
        <v>#REF!</v>
      </c>
      <c r="CP27" s="275" t="e">
        <f t="shared" si="233"/>
        <v>#REF!</v>
      </c>
      <c r="CQ27" s="274" t="e">
        <f t="shared" si="233"/>
        <v>#REF!</v>
      </c>
      <c r="CR27" s="275" t="e">
        <f t="shared" si="233"/>
        <v>#REF!</v>
      </c>
      <c r="CS27" s="275" t="e">
        <f t="shared" si="233"/>
        <v>#REF!</v>
      </c>
      <c r="CT27" s="275" t="e">
        <f t="shared" si="233"/>
        <v>#REF!</v>
      </c>
      <c r="CU27" s="274" t="e">
        <f t="shared" si="233"/>
        <v>#REF!</v>
      </c>
      <c r="CV27" s="275" t="e">
        <f t="shared" si="233"/>
        <v>#REF!</v>
      </c>
      <c r="CW27" s="275" t="e">
        <f t="shared" si="233"/>
        <v>#REF!</v>
      </c>
      <c r="CX27" s="275" t="e">
        <f t="shared" si="233"/>
        <v>#REF!</v>
      </c>
      <c r="CY27" s="274" t="e">
        <f t="shared" si="233"/>
        <v>#REF!</v>
      </c>
      <c r="CZ27" s="275" t="e">
        <f t="shared" si="233"/>
        <v>#REF!</v>
      </c>
      <c r="DA27" s="275" t="e">
        <f t="shared" si="233"/>
        <v>#REF!</v>
      </c>
      <c r="DB27" s="275" t="e">
        <f t="shared" si="233"/>
        <v>#REF!</v>
      </c>
      <c r="DC27" s="274" t="e">
        <f t="shared" si="233"/>
        <v>#REF!</v>
      </c>
      <c r="DD27" s="275" t="e">
        <f t="shared" si="233"/>
        <v>#REF!</v>
      </c>
      <c r="DE27" s="275" t="e">
        <f t="shared" si="233"/>
        <v>#REF!</v>
      </c>
      <c r="DF27" s="275" t="e">
        <f t="shared" si="233"/>
        <v>#REF!</v>
      </c>
      <c r="DG27" s="274" t="e">
        <f t="shared" si="233"/>
        <v>#REF!</v>
      </c>
      <c r="DH27" s="275" t="e">
        <f t="shared" si="233"/>
        <v>#REF!</v>
      </c>
      <c r="DI27" s="275" t="e">
        <f t="shared" si="233"/>
        <v>#REF!</v>
      </c>
      <c r="DJ27" s="275" t="e">
        <f t="shared" si="233"/>
        <v>#REF!</v>
      </c>
      <c r="DK27" s="274" t="e">
        <f t="shared" si="233"/>
        <v>#REF!</v>
      </c>
      <c r="DL27" s="275" t="e">
        <f t="shared" si="233"/>
        <v>#REF!</v>
      </c>
      <c r="DM27" s="275" t="e">
        <f t="shared" si="233"/>
        <v>#REF!</v>
      </c>
      <c r="DN27" s="275" t="e">
        <f t="shared" si="233"/>
        <v>#REF!</v>
      </c>
      <c r="DO27" s="274" t="e">
        <f t="shared" si="233"/>
        <v>#REF!</v>
      </c>
      <c r="DP27" s="275" t="e">
        <f t="shared" si="233"/>
        <v>#REF!</v>
      </c>
      <c r="DQ27" s="275" t="e">
        <f t="shared" si="233"/>
        <v>#REF!</v>
      </c>
      <c r="DR27" s="275" t="e">
        <f t="shared" si="233"/>
        <v>#REF!</v>
      </c>
      <c r="DS27" s="274" t="e">
        <f t="shared" si="233"/>
        <v>#REF!</v>
      </c>
      <c r="DT27" s="275" t="e">
        <f t="shared" si="233"/>
        <v>#REF!</v>
      </c>
      <c r="DU27" s="275" t="e">
        <f t="shared" si="233"/>
        <v>#REF!</v>
      </c>
      <c r="DV27" s="275" t="e">
        <f t="shared" si="233"/>
        <v>#REF!</v>
      </c>
      <c r="DW27" s="274" t="e">
        <f t="shared" si="233"/>
        <v>#REF!</v>
      </c>
      <c r="DX27" s="275" t="e">
        <f t="shared" si="233"/>
        <v>#REF!</v>
      </c>
      <c r="DY27" s="275" t="e">
        <f t="shared" si="233"/>
        <v>#REF!</v>
      </c>
      <c r="DZ27" s="275" t="e">
        <f t="shared" si="233"/>
        <v>#REF!</v>
      </c>
      <c r="EA27" s="274" t="e">
        <f t="shared" si="233"/>
        <v>#REF!</v>
      </c>
    </row>
    <row r="28" spans="1:131" ht="24.95" customHeight="1">
      <c r="A28" s="576" t="s">
        <v>760</v>
      </c>
      <c r="B28" s="577"/>
      <c r="C28" s="277">
        <f>SUM(C27+C25+C23+C21+C17+C14)</f>
        <v>518500096.27854204</v>
      </c>
      <c r="D28" s="277" t="e">
        <f t="shared" ref="D28:E28" si="234">SUM(D27+D25+D23+D21+D17+D14)</f>
        <v>#REF!</v>
      </c>
      <c r="E28" s="289" t="e">
        <f t="shared" si="234"/>
        <v>#REF!</v>
      </c>
      <c r="F28" s="289" t="e">
        <f t="shared" si="59"/>
        <v>#REF!</v>
      </c>
      <c r="G28" s="289" t="e">
        <f>C28+E28-D28</f>
        <v>#REF!</v>
      </c>
      <c r="H28" s="276" t="e">
        <f>SUM(H14+H17+H21+H23+H25+H27)</f>
        <v>#REF!</v>
      </c>
      <c r="I28" s="276" t="e">
        <f t="shared" ref="I28:K28" si="235">SUM(I14+I17+I21+I23+I25+I27)</f>
        <v>#REF!</v>
      </c>
      <c r="J28" s="276" t="e">
        <f t="shared" si="235"/>
        <v>#REF!</v>
      </c>
      <c r="K28" s="277" t="e">
        <f t="shared" si="235"/>
        <v>#REF!</v>
      </c>
      <c r="L28" s="276" t="e">
        <f>SUM(L14+L17+L21+L23+L25+L27)</f>
        <v>#REF!</v>
      </c>
      <c r="M28" s="276" t="e">
        <f t="shared" ref="M28:O28" si="236">SUM(M14+M17+M21+M23+M25+M27)</f>
        <v>#REF!</v>
      </c>
      <c r="N28" s="276" t="e">
        <f t="shared" si="236"/>
        <v>#REF!</v>
      </c>
      <c r="O28" s="277" t="e">
        <f t="shared" si="236"/>
        <v>#REF!</v>
      </c>
      <c r="P28" s="276" t="e">
        <f>SUM(P14+P17+P21+P23+P25+P27)</f>
        <v>#REF!</v>
      </c>
      <c r="Q28" s="276" t="e">
        <f t="shared" ref="Q28:CB28" si="237">SUM(Q14+Q17+Q21+Q23+Q25+Q27)</f>
        <v>#REF!</v>
      </c>
      <c r="R28" s="276" t="e">
        <f t="shared" si="237"/>
        <v>#REF!</v>
      </c>
      <c r="S28" s="277" t="e">
        <f t="shared" si="237"/>
        <v>#REF!</v>
      </c>
      <c r="T28" s="276" t="e">
        <f t="shared" si="237"/>
        <v>#REF!</v>
      </c>
      <c r="U28" s="276" t="e">
        <f t="shared" si="237"/>
        <v>#REF!</v>
      </c>
      <c r="V28" s="276" t="e">
        <f t="shared" si="237"/>
        <v>#REF!</v>
      </c>
      <c r="W28" s="277" t="e">
        <f t="shared" si="237"/>
        <v>#REF!</v>
      </c>
      <c r="X28" s="276" t="e">
        <f t="shared" si="237"/>
        <v>#REF!</v>
      </c>
      <c r="Y28" s="276" t="e">
        <f t="shared" si="237"/>
        <v>#REF!</v>
      </c>
      <c r="Z28" s="276" t="e">
        <f t="shared" si="237"/>
        <v>#REF!</v>
      </c>
      <c r="AA28" s="277" t="e">
        <f t="shared" si="237"/>
        <v>#REF!</v>
      </c>
      <c r="AB28" s="276" t="e">
        <f t="shared" si="237"/>
        <v>#REF!</v>
      </c>
      <c r="AC28" s="276" t="e">
        <f t="shared" si="237"/>
        <v>#REF!</v>
      </c>
      <c r="AD28" s="276" t="e">
        <f t="shared" si="237"/>
        <v>#REF!</v>
      </c>
      <c r="AE28" s="277" t="e">
        <f t="shared" si="237"/>
        <v>#REF!</v>
      </c>
      <c r="AF28" s="276" t="e">
        <f t="shared" si="237"/>
        <v>#REF!</v>
      </c>
      <c r="AG28" s="276" t="e">
        <f t="shared" si="237"/>
        <v>#REF!</v>
      </c>
      <c r="AH28" s="276" t="e">
        <f t="shared" si="237"/>
        <v>#REF!</v>
      </c>
      <c r="AI28" s="277" t="e">
        <f t="shared" si="237"/>
        <v>#REF!</v>
      </c>
      <c r="AJ28" s="276" t="e">
        <f t="shared" si="237"/>
        <v>#REF!</v>
      </c>
      <c r="AK28" s="276" t="e">
        <f t="shared" si="237"/>
        <v>#REF!</v>
      </c>
      <c r="AL28" s="276" t="e">
        <f t="shared" si="237"/>
        <v>#REF!</v>
      </c>
      <c r="AM28" s="277" t="e">
        <f t="shared" si="237"/>
        <v>#REF!</v>
      </c>
      <c r="AN28" s="276" t="e">
        <f t="shared" si="237"/>
        <v>#REF!</v>
      </c>
      <c r="AO28" s="276" t="e">
        <f t="shared" si="237"/>
        <v>#REF!</v>
      </c>
      <c r="AP28" s="276" t="e">
        <f t="shared" si="237"/>
        <v>#REF!</v>
      </c>
      <c r="AQ28" s="277" t="e">
        <f t="shared" si="237"/>
        <v>#REF!</v>
      </c>
      <c r="AR28" s="276" t="e">
        <f t="shared" si="237"/>
        <v>#REF!</v>
      </c>
      <c r="AS28" s="276" t="e">
        <f t="shared" si="237"/>
        <v>#REF!</v>
      </c>
      <c r="AT28" s="276" t="e">
        <f t="shared" si="237"/>
        <v>#REF!</v>
      </c>
      <c r="AU28" s="277" t="e">
        <f t="shared" si="237"/>
        <v>#REF!</v>
      </c>
      <c r="AV28" s="276" t="e">
        <f t="shared" si="237"/>
        <v>#REF!</v>
      </c>
      <c r="AW28" s="276" t="e">
        <f t="shared" si="237"/>
        <v>#REF!</v>
      </c>
      <c r="AX28" s="276" t="e">
        <f t="shared" si="237"/>
        <v>#REF!</v>
      </c>
      <c r="AY28" s="277" t="e">
        <f t="shared" si="237"/>
        <v>#REF!</v>
      </c>
      <c r="AZ28" s="276" t="e">
        <f t="shared" si="237"/>
        <v>#REF!</v>
      </c>
      <c r="BA28" s="276" t="e">
        <f t="shared" si="237"/>
        <v>#REF!</v>
      </c>
      <c r="BB28" s="276" t="e">
        <f t="shared" si="237"/>
        <v>#REF!</v>
      </c>
      <c r="BC28" s="277" t="e">
        <f t="shared" si="237"/>
        <v>#REF!</v>
      </c>
      <c r="BD28" s="276" t="e">
        <f t="shared" si="237"/>
        <v>#REF!</v>
      </c>
      <c r="BE28" s="276" t="e">
        <f t="shared" si="237"/>
        <v>#REF!</v>
      </c>
      <c r="BF28" s="276" t="e">
        <f t="shared" si="237"/>
        <v>#REF!</v>
      </c>
      <c r="BG28" s="277" t="e">
        <f t="shared" si="237"/>
        <v>#REF!</v>
      </c>
      <c r="BH28" s="276" t="e">
        <f t="shared" si="237"/>
        <v>#REF!</v>
      </c>
      <c r="BI28" s="276" t="e">
        <f t="shared" si="237"/>
        <v>#REF!</v>
      </c>
      <c r="BJ28" s="276" t="e">
        <f t="shared" si="237"/>
        <v>#REF!</v>
      </c>
      <c r="BK28" s="277" t="e">
        <f t="shared" si="237"/>
        <v>#REF!</v>
      </c>
      <c r="BL28" s="276" t="e">
        <f t="shared" si="237"/>
        <v>#REF!</v>
      </c>
      <c r="BM28" s="276" t="e">
        <f t="shared" si="237"/>
        <v>#REF!</v>
      </c>
      <c r="BN28" s="276" t="e">
        <f t="shared" si="237"/>
        <v>#REF!</v>
      </c>
      <c r="BO28" s="277" t="e">
        <f t="shared" si="237"/>
        <v>#REF!</v>
      </c>
      <c r="BP28" s="276" t="e">
        <f t="shared" si="237"/>
        <v>#REF!</v>
      </c>
      <c r="BQ28" s="276" t="e">
        <f t="shared" si="237"/>
        <v>#REF!</v>
      </c>
      <c r="BR28" s="276" t="e">
        <f t="shared" si="237"/>
        <v>#REF!</v>
      </c>
      <c r="BS28" s="277" t="e">
        <f t="shared" si="237"/>
        <v>#REF!</v>
      </c>
      <c r="BT28" s="276" t="e">
        <f t="shared" si="237"/>
        <v>#REF!</v>
      </c>
      <c r="BU28" s="276" t="e">
        <f t="shared" si="237"/>
        <v>#REF!</v>
      </c>
      <c r="BV28" s="276" t="e">
        <f t="shared" si="237"/>
        <v>#REF!</v>
      </c>
      <c r="BW28" s="277" t="e">
        <f t="shared" si="237"/>
        <v>#REF!</v>
      </c>
      <c r="BX28" s="276" t="e">
        <f t="shared" si="237"/>
        <v>#REF!</v>
      </c>
      <c r="BY28" s="276" t="e">
        <f t="shared" si="237"/>
        <v>#REF!</v>
      </c>
      <c r="BZ28" s="276" t="e">
        <f t="shared" si="237"/>
        <v>#REF!</v>
      </c>
      <c r="CA28" s="277" t="e">
        <f t="shared" si="237"/>
        <v>#REF!</v>
      </c>
      <c r="CB28" s="276" t="e">
        <f t="shared" si="237"/>
        <v>#REF!</v>
      </c>
      <c r="CC28" s="276" t="e">
        <f t="shared" ref="CC28:EA28" si="238">SUM(CC14+CC17+CC21+CC23+CC25+CC27)</f>
        <v>#REF!</v>
      </c>
      <c r="CD28" s="276" t="e">
        <f t="shared" si="238"/>
        <v>#REF!</v>
      </c>
      <c r="CE28" s="277" t="e">
        <f t="shared" si="238"/>
        <v>#REF!</v>
      </c>
      <c r="CF28" s="276" t="e">
        <f t="shared" si="238"/>
        <v>#REF!</v>
      </c>
      <c r="CG28" s="276" t="e">
        <f t="shared" si="238"/>
        <v>#REF!</v>
      </c>
      <c r="CH28" s="276" t="e">
        <f t="shared" si="238"/>
        <v>#REF!</v>
      </c>
      <c r="CI28" s="277" t="e">
        <f t="shared" si="238"/>
        <v>#REF!</v>
      </c>
      <c r="CJ28" s="276" t="e">
        <f t="shared" si="238"/>
        <v>#REF!</v>
      </c>
      <c r="CK28" s="276" t="e">
        <f t="shared" si="238"/>
        <v>#REF!</v>
      </c>
      <c r="CL28" s="276" t="e">
        <f t="shared" si="238"/>
        <v>#REF!</v>
      </c>
      <c r="CM28" s="277" t="e">
        <f t="shared" si="238"/>
        <v>#REF!</v>
      </c>
      <c r="CN28" s="276" t="e">
        <f t="shared" si="238"/>
        <v>#REF!</v>
      </c>
      <c r="CO28" s="276" t="e">
        <f t="shared" si="238"/>
        <v>#REF!</v>
      </c>
      <c r="CP28" s="276" t="e">
        <f t="shared" si="238"/>
        <v>#REF!</v>
      </c>
      <c r="CQ28" s="277" t="e">
        <f t="shared" si="238"/>
        <v>#REF!</v>
      </c>
      <c r="CR28" s="276" t="e">
        <f t="shared" si="238"/>
        <v>#REF!</v>
      </c>
      <c r="CS28" s="276" t="e">
        <f t="shared" si="238"/>
        <v>#REF!</v>
      </c>
      <c r="CT28" s="276" t="e">
        <f t="shared" si="238"/>
        <v>#REF!</v>
      </c>
      <c r="CU28" s="277" t="e">
        <f t="shared" si="238"/>
        <v>#REF!</v>
      </c>
      <c r="CV28" s="276" t="e">
        <f t="shared" si="238"/>
        <v>#REF!</v>
      </c>
      <c r="CW28" s="276" t="e">
        <f t="shared" si="238"/>
        <v>#REF!</v>
      </c>
      <c r="CX28" s="276" t="e">
        <f t="shared" si="238"/>
        <v>#REF!</v>
      </c>
      <c r="CY28" s="277" t="e">
        <f t="shared" si="238"/>
        <v>#REF!</v>
      </c>
      <c r="CZ28" s="276" t="e">
        <f t="shared" si="238"/>
        <v>#REF!</v>
      </c>
      <c r="DA28" s="276" t="e">
        <f t="shared" si="238"/>
        <v>#REF!</v>
      </c>
      <c r="DB28" s="276" t="e">
        <f t="shared" si="238"/>
        <v>#REF!</v>
      </c>
      <c r="DC28" s="277" t="e">
        <f t="shared" si="238"/>
        <v>#REF!</v>
      </c>
      <c r="DD28" s="276" t="e">
        <f t="shared" si="238"/>
        <v>#REF!</v>
      </c>
      <c r="DE28" s="276" t="e">
        <f t="shared" si="238"/>
        <v>#REF!</v>
      </c>
      <c r="DF28" s="276" t="e">
        <f t="shared" si="238"/>
        <v>#REF!</v>
      </c>
      <c r="DG28" s="277" t="e">
        <f t="shared" si="238"/>
        <v>#REF!</v>
      </c>
      <c r="DH28" s="276" t="e">
        <f t="shared" si="238"/>
        <v>#REF!</v>
      </c>
      <c r="DI28" s="276" t="e">
        <f t="shared" si="238"/>
        <v>#REF!</v>
      </c>
      <c r="DJ28" s="276" t="e">
        <f t="shared" si="238"/>
        <v>#REF!</v>
      </c>
      <c r="DK28" s="277" t="e">
        <f t="shared" si="238"/>
        <v>#REF!</v>
      </c>
      <c r="DL28" s="276" t="e">
        <f t="shared" si="238"/>
        <v>#REF!</v>
      </c>
      <c r="DM28" s="276" t="e">
        <f t="shared" si="238"/>
        <v>#REF!</v>
      </c>
      <c r="DN28" s="276" t="e">
        <f t="shared" si="238"/>
        <v>#REF!</v>
      </c>
      <c r="DO28" s="277" t="e">
        <f t="shared" si="238"/>
        <v>#REF!</v>
      </c>
      <c r="DP28" s="276" t="e">
        <f t="shared" si="238"/>
        <v>#REF!</v>
      </c>
      <c r="DQ28" s="276" t="e">
        <f t="shared" si="238"/>
        <v>#REF!</v>
      </c>
      <c r="DR28" s="276" t="e">
        <f t="shared" si="238"/>
        <v>#REF!</v>
      </c>
      <c r="DS28" s="277" t="e">
        <f t="shared" si="238"/>
        <v>#REF!</v>
      </c>
      <c r="DT28" s="276" t="e">
        <f t="shared" si="238"/>
        <v>#REF!</v>
      </c>
      <c r="DU28" s="276" t="e">
        <f t="shared" si="238"/>
        <v>#REF!</v>
      </c>
      <c r="DV28" s="276" t="e">
        <f t="shared" si="238"/>
        <v>#REF!</v>
      </c>
      <c r="DW28" s="277" t="e">
        <f t="shared" si="238"/>
        <v>#REF!</v>
      </c>
      <c r="DX28" s="276" t="e">
        <f t="shared" si="238"/>
        <v>#REF!</v>
      </c>
      <c r="DY28" s="276" t="e">
        <f t="shared" si="238"/>
        <v>#REF!</v>
      </c>
      <c r="DZ28" s="276" t="e">
        <f t="shared" si="238"/>
        <v>#REF!</v>
      </c>
      <c r="EA28" s="277" t="e">
        <f t="shared" si="238"/>
        <v>#REF!</v>
      </c>
    </row>
    <row r="29" spans="1:131" ht="19.5" customHeight="1">
      <c r="K29" s="256"/>
    </row>
    <row r="30" spans="1:131" ht="32.25">
      <c r="A30" s="281" t="s">
        <v>1254</v>
      </c>
      <c r="B30" s="250"/>
      <c r="C30" s="251"/>
      <c r="D30" s="250"/>
      <c r="E30" s="250"/>
      <c r="F30" s="250"/>
      <c r="G30" s="250"/>
      <c r="H30" s="252"/>
      <c r="I30" s="252"/>
      <c r="J30" s="260"/>
      <c r="K30" s="250"/>
    </row>
    <row r="31" spans="1:131" ht="6" customHeight="1">
      <c r="A31" s="254"/>
      <c r="B31" s="250"/>
      <c r="C31" s="251"/>
      <c r="D31" s="250"/>
      <c r="E31" s="250"/>
      <c r="F31" s="250"/>
      <c r="G31" s="250"/>
      <c r="H31" s="252"/>
      <c r="I31" s="252"/>
      <c r="J31" s="252"/>
      <c r="K31" s="250"/>
    </row>
    <row r="32" spans="1:131" ht="3.75" customHeight="1">
      <c r="A32" s="282"/>
      <c r="B32" s="283"/>
      <c r="C32" s="284"/>
      <c r="D32" s="283"/>
      <c r="E32" s="283"/>
      <c r="F32" s="283"/>
      <c r="G32" s="283"/>
      <c r="H32" s="285"/>
      <c r="I32" s="285"/>
      <c r="J32" s="285"/>
      <c r="K32" s="283"/>
      <c r="L32" s="286"/>
      <c r="M32" s="286"/>
      <c r="N32" s="286"/>
      <c r="O32" s="286"/>
      <c r="P32" s="286"/>
      <c r="Q32" s="286"/>
      <c r="R32" s="286"/>
      <c r="S32" s="286"/>
      <c r="T32" s="286"/>
      <c r="U32" s="286"/>
      <c r="V32" s="286"/>
      <c r="W32" s="286"/>
      <c r="X32" s="286"/>
      <c r="Y32" s="286"/>
      <c r="Z32" s="286"/>
      <c r="AA32" s="286"/>
      <c r="AB32" s="286"/>
      <c r="AC32" s="286"/>
      <c r="AD32" s="286"/>
      <c r="AE32" s="286"/>
      <c r="AF32" s="286"/>
      <c r="AG32" s="286"/>
      <c r="AH32" s="286"/>
      <c r="AI32" s="286"/>
      <c r="AJ32" s="286"/>
      <c r="AK32" s="286"/>
      <c r="AL32" s="286"/>
      <c r="AM32" s="286"/>
      <c r="AN32" s="286"/>
      <c r="AO32" s="286"/>
      <c r="AP32" s="286"/>
      <c r="AQ32" s="286"/>
      <c r="AR32" s="286"/>
      <c r="AS32" s="286"/>
      <c r="AT32" s="286"/>
      <c r="AU32" s="286"/>
      <c r="AV32" s="286"/>
      <c r="AW32" s="286"/>
      <c r="AX32" s="286"/>
      <c r="AY32" s="286"/>
      <c r="AZ32" s="286"/>
      <c r="BA32" s="286"/>
      <c r="BB32" s="286"/>
      <c r="BC32" s="286"/>
      <c r="BD32" s="286"/>
      <c r="BE32" s="286"/>
      <c r="BF32" s="286"/>
      <c r="BG32" s="286"/>
      <c r="BH32" s="286"/>
      <c r="BI32" s="286"/>
      <c r="BJ32" s="286"/>
      <c r="BK32" s="286"/>
      <c r="BL32" s="286"/>
      <c r="BM32" s="286"/>
      <c r="BN32" s="286"/>
      <c r="BO32" s="286"/>
      <c r="BP32" s="286"/>
      <c r="BQ32" s="286"/>
      <c r="BR32" s="286"/>
      <c r="BS32" s="286"/>
      <c r="BT32" s="286"/>
      <c r="BU32" s="286"/>
      <c r="BV32" s="286"/>
      <c r="BW32" s="286"/>
      <c r="BX32" s="286"/>
      <c r="BY32" s="286"/>
      <c r="BZ32" s="286"/>
      <c r="CA32" s="286"/>
      <c r="CB32" s="286"/>
      <c r="CC32" s="286"/>
      <c r="CD32" s="286"/>
      <c r="CE32" s="286"/>
      <c r="CF32" s="286"/>
      <c r="CG32" s="286"/>
      <c r="CH32" s="286"/>
      <c r="CI32" s="286"/>
      <c r="CJ32" s="286"/>
      <c r="CK32" s="286"/>
      <c r="CL32" s="286"/>
      <c r="CM32" s="286"/>
      <c r="CN32" s="286"/>
      <c r="CO32" s="286"/>
      <c r="CP32" s="286"/>
      <c r="CQ32" s="286"/>
      <c r="CR32" s="286"/>
      <c r="CS32" s="286"/>
      <c r="CT32" s="286"/>
      <c r="CU32" s="286"/>
      <c r="CV32" s="286"/>
      <c r="CW32" s="286"/>
      <c r="CX32" s="286"/>
      <c r="CY32" s="286"/>
      <c r="CZ32" s="286"/>
      <c r="DA32" s="286"/>
      <c r="DB32" s="286"/>
      <c r="DC32" s="286"/>
      <c r="DD32" s="286"/>
      <c r="DE32" s="286"/>
      <c r="DF32" s="286"/>
      <c r="DG32" s="286"/>
      <c r="DH32" s="286"/>
      <c r="DI32" s="286"/>
      <c r="DJ32" s="286"/>
      <c r="DK32" s="286"/>
      <c r="DL32" s="286"/>
      <c r="DM32" s="286"/>
      <c r="DN32" s="286"/>
      <c r="DO32" s="286"/>
      <c r="DP32" s="286"/>
      <c r="DQ32" s="286"/>
      <c r="DR32" s="286"/>
      <c r="DS32" s="286"/>
      <c r="DT32" s="286"/>
      <c r="DU32" s="286"/>
      <c r="DV32" s="286"/>
      <c r="DW32" s="286"/>
      <c r="DX32" s="286"/>
      <c r="DY32" s="286"/>
      <c r="DZ32" s="286"/>
      <c r="EA32" s="286"/>
    </row>
    <row r="33" spans="1:131" s="264" customFormat="1" ht="6" customHeight="1">
      <c r="A33" s="261">
        <v>2025</v>
      </c>
      <c r="B33" s="261">
        <v>7</v>
      </c>
      <c r="C33" s="262"/>
      <c r="D33" s="263"/>
      <c r="E33" s="263"/>
      <c r="F33" s="263"/>
      <c r="G33" s="263"/>
      <c r="H33" s="550">
        <f>DATE($A$4,$B$4,1)</f>
        <v>45839</v>
      </c>
      <c r="I33" s="550"/>
      <c r="J33" s="550"/>
      <c r="K33" s="550"/>
      <c r="L33" s="550">
        <f>H33+1</f>
        <v>45840</v>
      </c>
      <c r="M33" s="550"/>
      <c r="N33" s="550"/>
      <c r="O33" s="550"/>
      <c r="P33" s="550">
        <f>L33+1</f>
        <v>45841</v>
      </c>
      <c r="Q33" s="550"/>
      <c r="R33" s="550"/>
      <c r="S33" s="550"/>
      <c r="T33" s="550">
        <f t="shared" ref="T33" si="239">P33+1</f>
        <v>45842</v>
      </c>
      <c r="U33" s="550"/>
      <c r="V33" s="550"/>
      <c r="W33" s="550"/>
      <c r="X33" s="550">
        <f t="shared" ref="X33" si="240">T33+1</f>
        <v>45843</v>
      </c>
      <c r="Y33" s="550"/>
      <c r="Z33" s="550"/>
      <c r="AA33" s="550"/>
      <c r="AB33" s="550">
        <f t="shared" ref="AB33" si="241">X33+1</f>
        <v>45844</v>
      </c>
      <c r="AC33" s="550"/>
      <c r="AD33" s="550"/>
      <c r="AE33" s="550"/>
      <c r="AF33" s="550">
        <f t="shared" ref="AF33" si="242">AB33+1</f>
        <v>45845</v>
      </c>
      <c r="AG33" s="550"/>
      <c r="AH33" s="550"/>
      <c r="AI33" s="550"/>
      <c r="AJ33" s="550">
        <f t="shared" ref="AJ33" si="243">AF33+1</f>
        <v>45846</v>
      </c>
      <c r="AK33" s="550"/>
      <c r="AL33" s="550"/>
      <c r="AM33" s="550"/>
      <c r="AN33" s="550">
        <f t="shared" ref="AN33" si="244">AJ33+1</f>
        <v>45847</v>
      </c>
      <c r="AO33" s="550"/>
      <c r="AP33" s="550"/>
      <c r="AQ33" s="550"/>
      <c r="AR33" s="550">
        <f t="shared" ref="AR33" si="245">AN33+1</f>
        <v>45848</v>
      </c>
      <c r="AS33" s="550"/>
      <c r="AT33" s="550"/>
      <c r="AU33" s="550"/>
      <c r="AV33" s="550">
        <f t="shared" ref="AV33" si="246">AR33+1</f>
        <v>45849</v>
      </c>
      <c r="AW33" s="550"/>
      <c r="AX33" s="550"/>
      <c r="AY33" s="550"/>
      <c r="AZ33" s="550">
        <f t="shared" ref="AZ33" si="247">AV33+1</f>
        <v>45850</v>
      </c>
      <c r="BA33" s="550"/>
      <c r="BB33" s="550"/>
      <c r="BC33" s="550"/>
      <c r="BD33" s="550">
        <f t="shared" ref="BD33" si="248">AZ33+1</f>
        <v>45851</v>
      </c>
      <c r="BE33" s="550"/>
      <c r="BF33" s="550"/>
      <c r="BG33" s="550"/>
      <c r="BH33" s="550">
        <f t="shared" ref="BH33" si="249">BD33+1</f>
        <v>45852</v>
      </c>
      <c r="BI33" s="550"/>
      <c r="BJ33" s="550"/>
      <c r="BK33" s="550"/>
      <c r="BL33" s="550">
        <f t="shared" ref="BL33" si="250">BH33+1</f>
        <v>45853</v>
      </c>
      <c r="BM33" s="550"/>
      <c r="BN33" s="550"/>
      <c r="BO33" s="550"/>
      <c r="BP33" s="550">
        <f t="shared" ref="BP33" si="251">BL33+1</f>
        <v>45854</v>
      </c>
      <c r="BQ33" s="550"/>
      <c r="BR33" s="550"/>
      <c r="BS33" s="550"/>
      <c r="BT33" s="550">
        <f t="shared" ref="BT33" si="252">BP33+1</f>
        <v>45855</v>
      </c>
      <c r="BU33" s="550"/>
      <c r="BV33" s="550"/>
      <c r="BW33" s="550"/>
      <c r="BX33" s="550">
        <f t="shared" ref="BX33" si="253">BT33+1</f>
        <v>45856</v>
      </c>
      <c r="BY33" s="550"/>
      <c r="BZ33" s="550"/>
      <c r="CA33" s="550"/>
      <c r="CB33" s="550">
        <f t="shared" ref="CB33" si="254">BX33+1</f>
        <v>45857</v>
      </c>
      <c r="CC33" s="550"/>
      <c r="CD33" s="550"/>
      <c r="CE33" s="550"/>
      <c r="CF33" s="550">
        <f t="shared" ref="CF33" si="255">CB33+1</f>
        <v>45858</v>
      </c>
      <c r="CG33" s="550"/>
      <c r="CH33" s="550"/>
      <c r="CI33" s="550"/>
      <c r="CJ33" s="550">
        <f t="shared" ref="CJ33" si="256">CF33+1</f>
        <v>45859</v>
      </c>
      <c r="CK33" s="550"/>
      <c r="CL33" s="550"/>
      <c r="CM33" s="550"/>
      <c r="CN33" s="550">
        <f t="shared" ref="CN33" si="257">CJ33+1</f>
        <v>45860</v>
      </c>
      <c r="CO33" s="550"/>
      <c r="CP33" s="550"/>
      <c r="CQ33" s="550"/>
      <c r="CR33" s="550">
        <f t="shared" ref="CR33" si="258">CN33+1</f>
        <v>45861</v>
      </c>
      <c r="CS33" s="550"/>
      <c r="CT33" s="550"/>
      <c r="CU33" s="550"/>
      <c r="CV33" s="550">
        <f t="shared" ref="CV33" si="259">CR33+1</f>
        <v>45862</v>
      </c>
      <c r="CW33" s="550"/>
      <c r="CX33" s="550"/>
      <c r="CY33" s="550"/>
      <c r="CZ33" s="550">
        <f t="shared" ref="CZ33" si="260">CV33+1</f>
        <v>45863</v>
      </c>
      <c r="DA33" s="550"/>
      <c r="DB33" s="550"/>
      <c r="DC33" s="550"/>
      <c r="DD33" s="550">
        <f t="shared" ref="DD33" si="261">CZ33+1</f>
        <v>45864</v>
      </c>
      <c r="DE33" s="550"/>
      <c r="DF33" s="550"/>
      <c r="DG33" s="550"/>
      <c r="DH33" s="550">
        <f t="shared" ref="DH33" si="262">DD33+1</f>
        <v>45865</v>
      </c>
      <c r="DI33" s="550"/>
      <c r="DJ33" s="550"/>
      <c r="DK33" s="550"/>
      <c r="DL33" s="550">
        <f t="shared" ref="DL33" si="263">DH33+1</f>
        <v>45866</v>
      </c>
      <c r="DM33" s="550"/>
      <c r="DN33" s="550"/>
      <c r="DO33" s="550"/>
      <c r="DP33" s="550">
        <f t="shared" ref="DP33" si="264">DL33+1</f>
        <v>45867</v>
      </c>
      <c r="DQ33" s="550"/>
      <c r="DR33" s="550"/>
      <c r="DS33" s="550"/>
      <c r="DT33" s="550">
        <f t="shared" ref="DT33" si="265">DP33+1</f>
        <v>45868</v>
      </c>
      <c r="DU33" s="550"/>
      <c r="DV33" s="550"/>
      <c r="DW33" s="550"/>
      <c r="DX33" s="550">
        <f t="shared" ref="DX33" si="266">DT33+1</f>
        <v>45869</v>
      </c>
      <c r="DY33" s="550"/>
      <c r="DZ33" s="550"/>
      <c r="EA33" s="550"/>
    </row>
    <row r="34" spans="1:131" ht="19.5" customHeight="1">
      <c r="A34" s="546" t="s">
        <v>743</v>
      </c>
      <c r="B34" s="552" t="s">
        <v>1255</v>
      </c>
      <c r="C34" s="664" t="s">
        <v>765</v>
      </c>
      <c r="D34" s="556" t="s">
        <v>761</v>
      </c>
      <c r="E34" s="556" t="s">
        <v>762</v>
      </c>
      <c r="F34" s="556" t="s">
        <v>763</v>
      </c>
      <c r="G34" s="556" t="s">
        <v>764</v>
      </c>
      <c r="H34" s="542">
        <v>1</v>
      </c>
      <c r="I34" s="544"/>
      <c r="J34" s="544"/>
      <c r="K34" s="545"/>
      <c r="L34" s="542">
        <v>2</v>
      </c>
      <c r="M34" s="544"/>
      <c r="N34" s="544"/>
      <c r="O34" s="545"/>
      <c r="P34" s="542">
        <v>3</v>
      </c>
      <c r="Q34" s="544"/>
      <c r="R34" s="544"/>
      <c r="S34" s="545"/>
      <c r="T34" s="542">
        <v>4</v>
      </c>
      <c r="U34" s="544"/>
      <c r="V34" s="544"/>
      <c r="W34" s="545"/>
      <c r="X34" s="542">
        <v>5</v>
      </c>
      <c r="Y34" s="544"/>
      <c r="Z34" s="544"/>
      <c r="AA34" s="545"/>
      <c r="AB34" s="542">
        <v>6</v>
      </c>
      <c r="AC34" s="544"/>
      <c r="AD34" s="544"/>
      <c r="AE34" s="545"/>
      <c r="AF34" s="542">
        <v>7</v>
      </c>
      <c r="AG34" s="544"/>
      <c r="AH34" s="544"/>
      <c r="AI34" s="545"/>
      <c r="AJ34" s="542">
        <v>8</v>
      </c>
      <c r="AK34" s="544"/>
      <c r="AL34" s="544"/>
      <c r="AM34" s="545"/>
      <c r="AN34" s="542">
        <v>9</v>
      </c>
      <c r="AO34" s="544"/>
      <c r="AP34" s="544"/>
      <c r="AQ34" s="545"/>
      <c r="AR34" s="542">
        <v>10</v>
      </c>
      <c r="AS34" s="544"/>
      <c r="AT34" s="544"/>
      <c r="AU34" s="545"/>
      <c r="AV34" s="542">
        <v>11</v>
      </c>
      <c r="AW34" s="544"/>
      <c r="AX34" s="544"/>
      <c r="AY34" s="545"/>
      <c r="AZ34" s="542">
        <v>12</v>
      </c>
      <c r="BA34" s="544"/>
      <c r="BB34" s="544"/>
      <c r="BC34" s="545"/>
      <c r="BD34" s="542">
        <v>13</v>
      </c>
      <c r="BE34" s="544"/>
      <c r="BF34" s="544"/>
      <c r="BG34" s="545"/>
      <c r="BH34" s="542">
        <v>14</v>
      </c>
      <c r="BI34" s="544"/>
      <c r="BJ34" s="544"/>
      <c r="BK34" s="545"/>
      <c r="BL34" s="542">
        <v>15</v>
      </c>
      <c r="BM34" s="544"/>
      <c r="BN34" s="544"/>
      <c r="BO34" s="545"/>
      <c r="BP34" s="542">
        <v>16</v>
      </c>
      <c r="BQ34" s="544"/>
      <c r="BR34" s="544"/>
      <c r="BS34" s="545"/>
      <c r="BT34" s="542">
        <v>17</v>
      </c>
      <c r="BU34" s="544"/>
      <c r="BV34" s="544"/>
      <c r="BW34" s="545"/>
      <c r="BX34" s="542">
        <v>18</v>
      </c>
      <c r="BY34" s="544"/>
      <c r="BZ34" s="544"/>
      <c r="CA34" s="545"/>
      <c r="CB34" s="542">
        <v>19</v>
      </c>
      <c r="CC34" s="544"/>
      <c r="CD34" s="544"/>
      <c r="CE34" s="545"/>
      <c r="CF34" s="542">
        <v>20</v>
      </c>
      <c r="CG34" s="544"/>
      <c r="CH34" s="544"/>
      <c r="CI34" s="545"/>
      <c r="CJ34" s="542">
        <v>21</v>
      </c>
      <c r="CK34" s="544"/>
      <c r="CL34" s="544"/>
      <c r="CM34" s="545"/>
      <c r="CN34" s="542">
        <v>22</v>
      </c>
      <c r="CO34" s="544"/>
      <c r="CP34" s="544"/>
      <c r="CQ34" s="545"/>
      <c r="CR34" s="542">
        <v>23</v>
      </c>
      <c r="CS34" s="544"/>
      <c r="CT34" s="544"/>
      <c r="CU34" s="545"/>
      <c r="CV34" s="542">
        <v>24</v>
      </c>
      <c r="CW34" s="544"/>
      <c r="CX34" s="544"/>
      <c r="CY34" s="545"/>
      <c r="CZ34" s="542">
        <v>25</v>
      </c>
      <c r="DA34" s="544"/>
      <c r="DB34" s="544"/>
      <c r="DC34" s="545"/>
      <c r="DD34" s="542">
        <v>26</v>
      </c>
      <c r="DE34" s="544"/>
      <c r="DF34" s="544"/>
      <c r="DG34" s="545"/>
      <c r="DH34" s="542">
        <v>27</v>
      </c>
      <c r="DI34" s="544"/>
      <c r="DJ34" s="544"/>
      <c r="DK34" s="545"/>
      <c r="DL34" s="542">
        <v>28</v>
      </c>
      <c r="DM34" s="544"/>
      <c r="DN34" s="544"/>
      <c r="DO34" s="545"/>
      <c r="DP34" s="542">
        <v>29</v>
      </c>
      <c r="DQ34" s="544"/>
      <c r="DR34" s="544"/>
      <c r="DS34" s="545"/>
      <c r="DT34" s="542">
        <v>30</v>
      </c>
      <c r="DU34" s="544"/>
      <c r="DV34" s="544"/>
      <c r="DW34" s="545"/>
      <c r="DX34" s="542">
        <v>31</v>
      </c>
      <c r="DY34" s="544"/>
      <c r="DZ34" s="544"/>
      <c r="EA34" s="545"/>
    </row>
    <row r="35" spans="1:131" ht="19.5" customHeight="1">
      <c r="A35" s="547"/>
      <c r="B35" s="552"/>
      <c r="C35" s="665"/>
      <c r="D35" s="552"/>
      <c r="E35" s="552"/>
      <c r="F35" s="556"/>
      <c r="G35" s="556"/>
      <c r="H35" s="423">
        <f>SUM(H39+H43+H45+H47+H50+H53)</f>
        <v>0</v>
      </c>
      <c r="I35" s="376" t="s">
        <v>742</v>
      </c>
      <c r="J35" s="377" t="s">
        <v>1256</v>
      </c>
      <c r="K35" s="546" t="s">
        <v>172</v>
      </c>
      <c r="L35" s="538" t="s">
        <v>742</v>
      </c>
      <c r="M35" s="559" t="s">
        <v>744</v>
      </c>
      <c r="N35" s="560"/>
      <c r="O35" s="546" t="s">
        <v>172</v>
      </c>
      <c r="P35" s="538" t="s">
        <v>742</v>
      </c>
      <c r="Q35" s="559" t="s">
        <v>744</v>
      </c>
      <c r="R35" s="560"/>
      <c r="S35" s="546" t="s">
        <v>172</v>
      </c>
      <c r="T35" s="538" t="s">
        <v>742</v>
      </c>
      <c r="U35" s="559" t="s">
        <v>744</v>
      </c>
      <c r="V35" s="560"/>
      <c r="W35" s="546" t="s">
        <v>172</v>
      </c>
      <c r="X35" s="538" t="s">
        <v>742</v>
      </c>
      <c r="Y35" s="559" t="s">
        <v>744</v>
      </c>
      <c r="Z35" s="560"/>
      <c r="AA35" s="546" t="s">
        <v>172</v>
      </c>
      <c r="AB35" s="538" t="s">
        <v>742</v>
      </c>
      <c r="AC35" s="559" t="s">
        <v>744</v>
      </c>
      <c r="AD35" s="560"/>
      <c r="AE35" s="546" t="s">
        <v>172</v>
      </c>
      <c r="AF35" s="538" t="s">
        <v>742</v>
      </c>
      <c r="AG35" s="559" t="s">
        <v>744</v>
      </c>
      <c r="AH35" s="560"/>
      <c r="AI35" s="546" t="s">
        <v>172</v>
      </c>
      <c r="AJ35" s="538" t="s">
        <v>742</v>
      </c>
      <c r="AK35" s="559" t="s">
        <v>744</v>
      </c>
      <c r="AL35" s="560"/>
      <c r="AM35" s="546" t="s">
        <v>172</v>
      </c>
      <c r="AN35" s="538" t="s">
        <v>742</v>
      </c>
      <c r="AO35" s="559" t="s">
        <v>744</v>
      </c>
      <c r="AP35" s="560"/>
      <c r="AQ35" s="546" t="s">
        <v>172</v>
      </c>
      <c r="AR35" s="538" t="s">
        <v>742</v>
      </c>
      <c r="AS35" s="559" t="s">
        <v>744</v>
      </c>
      <c r="AT35" s="560"/>
      <c r="AU35" s="546" t="s">
        <v>172</v>
      </c>
      <c r="AV35" s="538" t="s">
        <v>742</v>
      </c>
      <c r="AW35" s="559" t="s">
        <v>744</v>
      </c>
      <c r="AX35" s="560"/>
      <c r="AY35" s="546" t="s">
        <v>172</v>
      </c>
      <c r="AZ35" s="538" t="s">
        <v>742</v>
      </c>
      <c r="BA35" s="559" t="s">
        <v>744</v>
      </c>
      <c r="BB35" s="560"/>
      <c r="BC35" s="546" t="s">
        <v>172</v>
      </c>
      <c r="BD35" s="538" t="s">
        <v>742</v>
      </c>
      <c r="BE35" s="559" t="s">
        <v>744</v>
      </c>
      <c r="BF35" s="560"/>
      <c r="BG35" s="546" t="s">
        <v>172</v>
      </c>
      <c r="BH35" s="538" t="s">
        <v>742</v>
      </c>
      <c r="BI35" s="559" t="s">
        <v>744</v>
      </c>
      <c r="BJ35" s="560"/>
      <c r="BK35" s="546" t="s">
        <v>172</v>
      </c>
      <c r="BL35" s="538" t="s">
        <v>742</v>
      </c>
      <c r="BM35" s="559" t="s">
        <v>744</v>
      </c>
      <c r="BN35" s="560"/>
      <c r="BO35" s="546" t="s">
        <v>172</v>
      </c>
      <c r="BP35" s="538" t="s">
        <v>742</v>
      </c>
      <c r="BQ35" s="559" t="s">
        <v>744</v>
      </c>
      <c r="BR35" s="560"/>
      <c r="BS35" s="546" t="s">
        <v>172</v>
      </c>
      <c r="BT35" s="538" t="s">
        <v>742</v>
      </c>
      <c r="BU35" s="559" t="s">
        <v>744</v>
      </c>
      <c r="BV35" s="560"/>
      <c r="BW35" s="546" t="s">
        <v>172</v>
      </c>
      <c r="BX35" s="538" t="s">
        <v>742</v>
      </c>
      <c r="BY35" s="559" t="s">
        <v>744</v>
      </c>
      <c r="BZ35" s="560"/>
      <c r="CA35" s="546" t="s">
        <v>172</v>
      </c>
      <c r="CB35" s="538" t="s">
        <v>742</v>
      </c>
      <c r="CC35" s="559" t="s">
        <v>744</v>
      </c>
      <c r="CD35" s="560"/>
      <c r="CE35" s="546" t="s">
        <v>172</v>
      </c>
      <c r="CF35" s="538" t="s">
        <v>742</v>
      </c>
      <c r="CG35" s="559" t="s">
        <v>744</v>
      </c>
      <c r="CH35" s="560"/>
      <c r="CI35" s="546" t="s">
        <v>172</v>
      </c>
      <c r="CJ35" s="538" t="s">
        <v>742</v>
      </c>
      <c r="CK35" s="559" t="s">
        <v>744</v>
      </c>
      <c r="CL35" s="560"/>
      <c r="CM35" s="546" t="s">
        <v>172</v>
      </c>
      <c r="CN35" s="538" t="s">
        <v>742</v>
      </c>
      <c r="CO35" s="559" t="s">
        <v>744</v>
      </c>
      <c r="CP35" s="560"/>
      <c r="CQ35" s="546" t="s">
        <v>172</v>
      </c>
      <c r="CR35" s="538" t="s">
        <v>742</v>
      </c>
      <c r="CS35" s="559" t="s">
        <v>744</v>
      </c>
      <c r="CT35" s="560"/>
      <c r="CU35" s="546" t="s">
        <v>172</v>
      </c>
      <c r="CV35" s="538" t="s">
        <v>742</v>
      </c>
      <c r="CW35" s="559" t="s">
        <v>744</v>
      </c>
      <c r="CX35" s="560"/>
      <c r="CY35" s="546" t="s">
        <v>172</v>
      </c>
      <c r="CZ35" s="538" t="s">
        <v>742</v>
      </c>
      <c r="DA35" s="559" t="s">
        <v>744</v>
      </c>
      <c r="DB35" s="560"/>
      <c r="DC35" s="546" t="s">
        <v>172</v>
      </c>
      <c r="DD35" s="538" t="s">
        <v>742</v>
      </c>
      <c r="DE35" s="559" t="s">
        <v>744</v>
      </c>
      <c r="DF35" s="560"/>
      <c r="DG35" s="546" t="s">
        <v>172</v>
      </c>
      <c r="DH35" s="538" t="s">
        <v>742</v>
      </c>
      <c r="DI35" s="559" t="s">
        <v>744</v>
      </c>
      <c r="DJ35" s="560"/>
      <c r="DK35" s="546" t="s">
        <v>172</v>
      </c>
      <c r="DL35" s="538" t="s">
        <v>742</v>
      </c>
      <c r="DM35" s="559" t="s">
        <v>744</v>
      </c>
      <c r="DN35" s="560"/>
      <c r="DO35" s="546" t="s">
        <v>172</v>
      </c>
      <c r="DP35" s="538" t="s">
        <v>742</v>
      </c>
      <c r="DQ35" s="559" t="s">
        <v>744</v>
      </c>
      <c r="DR35" s="560"/>
      <c r="DS35" s="546" t="s">
        <v>172</v>
      </c>
      <c r="DT35" s="538" t="s">
        <v>742</v>
      </c>
      <c r="DU35" s="559" t="s">
        <v>744</v>
      </c>
      <c r="DV35" s="560"/>
      <c r="DW35" s="546" t="s">
        <v>172</v>
      </c>
      <c r="DX35" s="538" t="s">
        <v>742</v>
      </c>
      <c r="DY35" s="559" t="s">
        <v>744</v>
      </c>
      <c r="DZ35" s="560"/>
      <c r="EA35" s="546" t="s">
        <v>172</v>
      </c>
    </row>
    <row r="36" spans="1:131" ht="19.5" customHeight="1">
      <c r="A36" s="551"/>
      <c r="B36" s="552"/>
      <c r="C36" s="666"/>
      <c r="D36" s="546"/>
      <c r="E36" s="546"/>
      <c r="F36" s="557"/>
      <c r="G36" s="557"/>
      <c r="H36" s="424"/>
      <c r="I36" s="259" t="s">
        <v>745</v>
      </c>
      <c r="J36" s="259" t="s">
        <v>1279</v>
      </c>
      <c r="K36" s="547"/>
      <c r="L36" s="558"/>
      <c r="M36" s="259" t="s">
        <v>745</v>
      </c>
      <c r="N36" s="259" t="s">
        <v>1279</v>
      </c>
      <c r="O36" s="547"/>
      <c r="P36" s="558"/>
      <c r="Q36" s="259" t="s">
        <v>745</v>
      </c>
      <c r="R36" s="259" t="s">
        <v>1279</v>
      </c>
      <c r="S36" s="547"/>
      <c r="T36" s="558"/>
      <c r="U36" s="259" t="s">
        <v>745</v>
      </c>
      <c r="V36" s="259" t="s">
        <v>1279</v>
      </c>
      <c r="W36" s="547"/>
      <c r="X36" s="558"/>
      <c r="Y36" s="259" t="s">
        <v>745</v>
      </c>
      <c r="Z36" s="259" t="s">
        <v>1279</v>
      </c>
      <c r="AA36" s="547"/>
      <c r="AB36" s="558"/>
      <c r="AC36" s="259" t="s">
        <v>745</v>
      </c>
      <c r="AD36" s="259" t="s">
        <v>1279</v>
      </c>
      <c r="AE36" s="547"/>
      <c r="AF36" s="558"/>
      <c r="AG36" s="259" t="s">
        <v>745</v>
      </c>
      <c r="AH36" s="259" t="s">
        <v>1279</v>
      </c>
      <c r="AI36" s="547"/>
      <c r="AJ36" s="558"/>
      <c r="AK36" s="259" t="s">
        <v>745</v>
      </c>
      <c r="AL36" s="259" t="s">
        <v>1279</v>
      </c>
      <c r="AM36" s="547"/>
      <c r="AN36" s="558"/>
      <c r="AO36" s="259" t="s">
        <v>745</v>
      </c>
      <c r="AP36" s="259" t="s">
        <v>1279</v>
      </c>
      <c r="AQ36" s="547"/>
      <c r="AR36" s="558"/>
      <c r="AS36" s="259" t="s">
        <v>745</v>
      </c>
      <c r="AT36" s="259" t="s">
        <v>1279</v>
      </c>
      <c r="AU36" s="547"/>
      <c r="AV36" s="558"/>
      <c r="AW36" s="259" t="s">
        <v>745</v>
      </c>
      <c r="AX36" s="259" t="s">
        <v>1279</v>
      </c>
      <c r="AY36" s="547"/>
      <c r="AZ36" s="558"/>
      <c r="BA36" s="259" t="s">
        <v>745</v>
      </c>
      <c r="BB36" s="259" t="s">
        <v>1279</v>
      </c>
      <c r="BC36" s="547"/>
      <c r="BD36" s="558"/>
      <c r="BE36" s="259" t="s">
        <v>745</v>
      </c>
      <c r="BF36" s="259" t="s">
        <v>1279</v>
      </c>
      <c r="BG36" s="547"/>
      <c r="BH36" s="558"/>
      <c r="BI36" s="259" t="s">
        <v>745</v>
      </c>
      <c r="BJ36" s="259" t="s">
        <v>1279</v>
      </c>
      <c r="BK36" s="547"/>
      <c r="BL36" s="558"/>
      <c r="BM36" s="259" t="s">
        <v>745</v>
      </c>
      <c r="BN36" s="259" t="s">
        <v>1279</v>
      </c>
      <c r="BO36" s="547"/>
      <c r="BP36" s="558"/>
      <c r="BQ36" s="259" t="s">
        <v>745</v>
      </c>
      <c r="BR36" s="259" t="s">
        <v>1279</v>
      </c>
      <c r="BS36" s="547"/>
      <c r="BT36" s="558"/>
      <c r="BU36" s="259" t="s">
        <v>745</v>
      </c>
      <c r="BV36" s="259" t="s">
        <v>1279</v>
      </c>
      <c r="BW36" s="547"/>
      <c r="BX36" s="558"/>
      <c r="BY36" s="259" t="s">
        <v>745</v>
      </c>
      <c r="BZ36" s="259" t="s">
        <v>1279</v>
      </c>
      <c r="CA36" s="547"/>
      <c r="CB36" s="558"/>
      <c r="CC36" s="259" t="s">
        <v>745</v>
      </c>
      <c r="CD36" s="259" t="s">
        <v>1279</v>
      </c>
      <c r="CE36" s="547"/>
      <c r="CF36" s="558"/>
      <c r="CG36" s="259" t="s">
        <v>745</v>
      </c>
      <c r="CH36" s="259" t="s">
        <v>1279</v>
      </c>
      <c r="CI36" s="547"/>
      <c r="CJ36" s="558"/>
      <c r="CK36" s="259" t="s">
        <v>745</v>
      </c>
      <c r="CL36" s="259" t="s">
        <v>1279</v>
      </c>
      <c r="CM36" s="547"/>
      <c r="CN36" s="558"/>
      <c r="CO36" s="259" t="s">
        <v>745</v>
      </c>
      <c r="CP36" s="259" t="s">
        <v>1279</v>
      </c>
      <c r="CQ36" s="547"/>
      <c r="CR36" s="558"/>
      <c r="CS36" s="259" t="s">
        <v>745</v>
      </c>
      <c r="CT36" s="259" t="s">
        <v>1279</v>
      </c>
      <c r="CU36" s="547"/>
      <c r="CV36" s="558"/>
      <c r="CW36" s="259" t="s">
        <v>745</v>
      </c>
      <c r="CX36" s="259" t="s">
        <v>1279</v>
      </c>
      <c r="CY36" s="547"/>
      <c r="CZ36" s="558"/>
      <c r="DA36" s="259" t="s">
        <v>745</v>
      </c>
      <c r="DB36" s="259" t="s">
        <v>1279</v>
      </c>
      <c r="DC36" s="547"/>
      <c r="DD36" s="558"/>
      <c r="DE36" s="259" t="s">
        <v>745</v>
      </c>
      <c r="DF36" s="259" t="s">
        <v>1279</v>
      </c>
      <c r="DG36" s="547"/>
      <c r="DH36" s="558"/>
      <c r="DI36" s="259" t="s">
        <v>745</v>
      </c>
      <c r="DJ36" s="259" t="s">
        <v>1279</v>
      </c>
      <c r="DK36" s="547"/>
      <c r="DL36" s="558"/>
      <c r="DM36" s="259" t="s">
        <v>745</v>
      </c>
      <c r="DN36" s="259" t="s">
        <v>1279</v>
      </c>
      <c r="DO36" s="547"/>
      <c r="DP36" s="558"/>
      <c r="DQ36" s="259" t="s">
        <v>745</v>
      </c>
      <c r="DR36" s="259" t="s">
        <v>1279</v>
      </c>
      <c r="DS36" s="547"/>
      <c r="DT36" s="558"/>
      <c r="DU36" s="259" t="s">
        <v>745</v>
      </c>
      <c r="DV36" s="259" t="s">
        <v>1279</v>
      </c>
      <c r="DW36" s="547"/>
      <c r="DX36" s="558"/>
      <c r="DY36" s="259" t="s">
        <v>745</v>
      </c>
      <c r="DZ36" s="259" t="s">
        <v>1279</v>
      </c>
      <c r="EA36" s="547"/>
    </row>
    <row r="37" spans="1:131" ht="24.95" customHeight="1">
      <c r="A37" s="562" t="s">
        <v>329</v>
      </c>
      <c r="B37" s="266" t="s">
        <v>1257</v>
      </c>
      <c r="C37" s="271"/>
      <c r="D37" s="271"/>
      <c r="E37" s="287"/>
      <c r="F37" s="287"/>
      <c r="G37" s="569"/>
      <c r="H37" s="424"/>
      <c r="I37" s="272"/>
      <c r="J37" s="272"/>
      <c r="K37" s="271"/>
      <c r="L37" s="272"/>
      <c r="M37" s="272"/>
      <c r="N37" s="272"/>
      <c r="O37" s="271"/>
      <c r="P37" s="272"/>
      <c r="Q37" s="272"/>
      <c r="R37" s="272"/>
      <c r="S37" s="271"/>
      <c r="T37" s="272"/>
      <c r="U37" s="272"/>
      <c r="V37" s="272"/>
      <c r="W37" s="271"/>
      <c r="X37" s="272"/>
      <c r="Y37" s="272"/>
      <c r="Z37" s="272"/>
      <c r="AA37" s="271"/>
      <c r="AB37" s="272"/>
      <c r="AC37" s="272"/>
      <c r="AD37" s="272"/>
      <c r="AE37" s="271"/>
      <c r="AF37" s="272"/>
      <c r="AG37" s="272"/>
      <c r="AH37" s="272"/>
      <c r="AI37" s="271"/>
      <c r="AJ37" s="272"/>
      <c r="AK37" s="272"/>
      <c r="AL37" s="272"/>
      <c r="AM37" s="271"/>
      <c r="AN37" s="272"/>
      <c r="AO37" s="272"/>
      <c r="AP37" s="272"/>
      <c r="AQ37" s="271"/>
      <c r="AR37" s="272"/>
      <c r="AS37" s="272"/>
      <c r="AT37" s="272"/>
      <c r="AU37" s="271"/>
      <c r="AV37" s="272"/>
      <c r="AW37" s="272"/>
      <c r="AX37" s="272"/>
      <c r="AY37" s="271"/>
      <c r="AZ37" s="272"/>
      <c r="BA37" s="272"/>
      <c r="BB37" s="272"/>
      <c r="BC37" s="271"/>
      <c r="BD37" s="272"/>
      <c r="BE37" s="272"/>
      <c r="BF37" s="272"/>
      <c r="BG37" s="271"/>
      <c r="BH37" s="272"/>
      <c r="BI37" s="272"/>
      <c r="BJ37" s="272"/>
      <c r="BK37" s="271"/>
      <c r="BL37" s="272"/>
      <c r="BM37" s="272"/>
      <c r="BN37" s="272"/>
      <c r="BO37" s="271"/>
      <c r="BP37" s="272"/>
      <c r="BQ37" s="272"/>
      <c r="BR37" s="272"/>
      <c r="BS37" s="271"/>
      <c r="BT37" s="272"/>
      <c r="BU37" s="272"/>
      <c r="BV37" s="272"/>
      <c r="BW37" s="271"/>
      <c r="BX37" s="272"/>
      <c r="BY37" s="272"/>
      <c r="BZ37" s="272"/>
      <c r="CA37" s="271"/>
      <c r="CB37" s="272"/>
      <c r="CC37" s="272"/>
      <c r="CD37" s="272"/>
      <c r="CE37" s="271"/>
      <c r="CF37" s="272"/>
      <c r="CG37" s="272"/>
      <c r="CH37" s="272"/>
      <c r="CI37" s="271"/>
      <c r="CJ37" s="272"/>
      <c r="CK37" s="272"/>
      <c r="CL37" s="272"/>
      <c r="CM37" s="271"/>
      <c r="CN37" s="272"/>
      <c r="CO37" s="272"/>
      <c r="CP37" s="272"/>
      <c r="CQ37" s="271"/>
      <c r="CR37" s="272"/>
      <c r="CS37" s="272"/>
      <c r="CT37" s="272"/>
      <c r="CU37" s="271"/>
      <c r="CV37" s="272"/>
      <c r="CW37" s="272"/>
      <c r="CX37" s="272"/>
      <c r="CY37" s="271"/>
      <c r="CZ37" s="272"/>
      <c r="DA37" s="272"/>
      <c r="DB37" s="272"/>
      <c r="DC37" s="271"/>
      <c r="DD37" s="272"/>
      <c r="DE37" s="272"/>
      <c r="DF37" s="272"/>
      <c r="DG37" s="271"/>
      <c r="DH37" s="272"/>
      <c r="DI37" s="272"/>
      <c r="DJ37" s="272"/>
      <c r="DK37" s="271"/>
      <c r="DL37" s="272"/>
      <c r="DM37" s="272"/>
      <c r="DN37" s="272"/>
      <c r="DO37" s="271"/>
      <c r="DP37" s="272"/>
      <c r="DQ37" s="272"/>
      <c r="DR37" s="272"/>
      <c r="DS37" s="271"/>
      <c r="DT37" s="272"/>
      <c r="DU37" s="272"/>
      <c r="DV37" s="272"/>
      <c r="DW37" s="271"/>
      <c r="DX37" s="272"/>
      <c r="DY37" s="272"/>
      <c r="DZ37" s="272"/>
      <c r="EA37" s="271"/>
    </row>
    <row r="38" spans="1:131" ht="24.95" customHeight="1">
      <c r="A38" s="562"/>
      <c r="B38" s="266" t="s">
        <v>1258</v>
      </c>
      <c r="C38" s="271"/>
      <c r="D38" s="271"/>
      <c r="E38" s="287"/>
      <c r="F38" s="287"/>
      <c r="G38" s="570"/>
      <c r="H38" s="424"/>
      <c r="I38" s="272"/>
      <c r="J38" s="272"/>
      <c r="K38" s="271"/>
      <c r="L38" s="272"/>
      <c r="M38" s="272"/>
      <c r="N38" s="272"/>
      <c r="O38" s="271"/>
      <c r="P38" s="272"/>
      <c r="Q38" s="272"/>
      <c r="R38" s="272"/>
      <c r="S38" s="271"/>
      <c r="T38" s="272"/>
      <c r="U38" s="272"/>
      <c r="V38" s="272"/>
      <c r="W38" s="271"/>
      <c r="X38" s="272"/>
      <c r="Y38" s="272"/>
      <c r="Z38" s="272"/>
      <c r="AA38" s="271"/>
      <c r="AB38" s="272"/>
      <c r="AC38" s="272"/>
      <c r="AD38" s="272"/>
      <c r="AE38" s="271"/>
      <c r="AF38" s="272"/>
      <c r="AG38" s="272"/>
      <c r="AH38" s="272"/>
      <c r="AI38" s="271"/>
      <c r="AJ38" s="272"/>
      <c r="AK38" s="272"/>
      <c r="AL38" s="272"/>
      <c r="AM38" s="271"/>
      <c r="AN38" s="272"/>
      <c r="AO38" s="272"/>
      <c r="AP38" s="272"/>
      <c r="AQ38" s="271"/>
      <c r="AR38" s="272"/>
      <c r="AS38" s="272"/>
      <c r="AT38" s="272"/>
      <c r="AU38" s="271"/>
      <c r="AV38" s="272"/>
      <c r="AW38" s="272"/>
      <c r="AX38" s="272"/>
      <c r="AY38" s="271"/>
      <c r="AZ38" s="272"/>
      <c r="BA38" s="272"/>
      <c r="BB38" s="272"/>
      <c r="BC38" s="271"/>
      <c r="BD38" s="272"/>
      <c r="BE38" s="272"/>
      <c r="BF38" s="272"/>
      <c r="BG38" s="271"/>
      <c r="BH38" s="272"/>
      <c r="BI38" s="272"/>
      <c r="BJ38" s="272"/>
      <c r="BK38" s="271"/>
      <c r="BL38" s="272"/>
      <c r="BM38" s="272"/>
      <c r="BN38" s="272"/>
      <c r="BO38" s="271"/>
      <c r="BP38" s="272"/>
      <c r="BQ38" s="272"/>
      <c r="BR38" s="272"/>
      <c r="BS38" s="271"/>
      <c r="BT38" s="272"/>
      <c r="BU38" s="272"/>
      <c r="BV38" s="272"/>
      <c r="BW38" s="271"/>
      <c r="BX38" s="272"/>
      <c r="BY38" s="272"/>
      <c r="BZ38" s="272"/>
      <c r="CA38" s="271"/>
      <c r="CB38" s="272"/>
      <c r="CC38" s="272"/>
      <c r="CD38" s="272"/>
      <c r="CE38" s="271"/>
      <c r="CF38" s="272"/>
      <c r="CG38" s="272"/>
      <c r="CH38" s="272"/>
      <c r="CI38" s="271"/>
      <c r="CJ38" s="272"/>
      <c r="CK38" s="272"/>
      <c r="CL38" s="272"/>
      <c r="CM38" s="271"/>
      <c r="CN38" s="272"/>
      <c r="CO38" s="272"/>
      <c r="CP38" s="272"/>
      <c r="CQ38" s="271"/>
      <c r="CR38" s="272"/>
      <c r="CS38" s="272"/>
      <c r="CT38" s="272"/>
      <c r="CU38" s="271"/>
      <c r="CV38" s="272"/>
      <c r="CW38" s="272"/>
      <c r="CX38" s="272"/>
      <c r="CY38" s="271"/>
      <c r="CZ38" s="272"/>
      <c r="DA38" s="272"/>
      <c r="DB38" s="272"/>
      <c r="DC38" s="271"/>
      <c r="DD38" s="272"/>
      <c r="DE38" s="272"/>
      <c r="DF38" s="272"/>
      <c r="DG38" s="271"/>
      <c r="DH38" s="272"/>
      <c r="DI38" s="272"/>
      <c r="DJ38" s="272"/>
      <c r="DK38" s="271"/>
      <c r="DL38" s="272"/>
      <c r="DM38" s="272"/>
      <c r="DN38" s="272"/>
      <c r="DO38" s="271"/>
      <c r="DP38" s="272"/>
      <c r="DQ38" s="272"/>
      <c r="DR38" s="272"/>
      <c r="DS38" s="271"/>
      <c r="DT38" s="272"/>
      <c r="DU38" s="272"/>
      <c r="DV38" s="272"/>
      <c r="DW38" s="271"/>
      <c r="DX38" s="272"/>
      <c r="DY38" s="272"/>
      <c r="DZ38" s="272"/>
      <c r="EA38" s="271"/>
    </row>
    <row r="39" spans="1:131" s="257" customFormat="1" ht="24.95" customHeight="1">
      <c r="A39" s="563"/>
      <c r="B39" s="279" t="s">
        <v>41</v>
      </c>
      <c r="C39" s="273"/>
      <c r="D39" s="274"/>
      <c r="E39" s="288"/>
      <c r="F39" s="288"/>
      <c r="G39" s="288"/>
      <c r="H39" s="424"/>
      <c r="I39" s="275"/>
      <c r="J39" s="275"/>
      <c r="K39" s="274"/>
      <c r="L39" s="275"/>
      <c r="M39" s="275"/>
      <c r="N39" s="275"/>
      <c r="O39" s="274"/>
      <c r="P39" s="275"/>
      <c r="Q39" s="275"/>
      <c r="R39" s="275"/>
      <c r="S39" s="274"/>
      <c r="T39" s="275"/>
      <c r="U39" s="275"/>
      <c r="V39" s="275"/>
      <c r="W39" s="274"/>
      <c r="X39" s="275"/>
      <c r="Y39" s="275"/>
      <c r="Z39" s="275"/>
      <c r="AA39" s="274"/>
      <c r="AB39" s="275"/>
      <c r="AC39" s="275"/>
      <c r="AD39" s="275"/>
      <c r="AE39" s="274"/>
      <c r="AF39" s="275"/>
      <c r="AG39" s="275"/>
      <c r="AH39" s="275"/>
      <c r="AI39" s="274"/>
      <c r="AJ39" s="275"/>
      <c r="AK39" s="275"/>
      <c r="AL39" s="275"/>
      <c r="AM39" s="274"/>
      <c r="AN39" s="275"/>
      <c r="AO39" s="275"/>
      <c r="AP39" s="275"/>
      <c r="AQ39" s="274"/>
      <c r="AR39" s="275"/>
      <c r="AS39" s="275"/>
      <c r="AT39" s="275"/>
      <c r="AU39" s="274"/>
      <c r="AV39" s="275"/>
      <c r="AW39" s="275"/>
      <c r="AX39" s="275"/>
      <c r="AY39" s="274"/>
      <c r="AZ39" s="275"/>
      <c r="BA39" s="275"/>
      <c r="BB39" s="275"/>
      <c r="BC39" s="274"/>
      <c r="BD39" s="275"/>
      <c r="BE39" s="275"/>
      <c r="BF39" s="275"/>
      <c r="BG39" s="274"/>
      <c r="BH39" s="275"/>
      <c r="BI39" s="275"/>
      <c r="BJ39" s="275"/>
      <c r="BK39" s="274"/>
      <c r="BL39" s="275"/>
      <c r="BM39" s="275"/>
      <c r="BN39" s="275"/>
      <c r="BO39" s="274"/>
      <c r="BP39" s="275"/>
      <c r="BQ39" s="275"/>
      <c r="BR39" s="275"/>
      <c r="BS39" s="274"/>
      <c r="BT39" s="275"/>
      <c r="BU39" s="275"/>
      <c r="BV39" s="275"/>
      <c r="BW39" s="274"/>
      <c r="BX39" s="275"/>
      <c r="BY39" s="275"/>
      <c r="BZ39" s="275"/>
      <c r="CA39" s="274"/>
      <c r="CB39" s="275"/>
      <c r="CC39" s="275"/>
      <c r="CD39" s="275"/>
      <c r="CE39" s="274"/>
      <c r="CF39" s="275"/>
      <c r="CG39" s="275"/>
      <c r="CH39" s="275"/>
      <c r="CI39" s="274"/>
      <c r="CJ39" s="275"/>
      <c r="CK39" s="275"/>
      <c r="CL39" s="275"/>
      <c r="CM39" s="274"/>
      <c r="CN39" s="275"/>
      <c r="CO39" s="275"/>
      <c r="CP39" s="275"/>
      <c r="CQ39" s="274"/>
      <c r="CR39" s="275"/>
      <c r="CS39" s="275"/>
      <c r="CT39" s="275"/>
      <c r="CU39" s="274"/>
      <c r="CV39" s="275"/>
      <c r="CW39" s="275"/>
      <c r="CX39" s="275"/>
      <c r="CY39" s="274"/>
      <c r="CZ39" s="275"/>
      <c r="DA39" s="275"/>
      <c r="DB39" s="275"/>
      <c r="DC39" s="274"/>
      <c r="DD39" s="275"/>
      <c r="DE39" s="275"/>
      <c r="DF39" s="275"/>
      <c r="DG39" s="274"/>
      <c r="DH39" s="275"/>
      <c r="DI39" s="275"/>
      <c r="DJ39" s="275"/>
      <c r="DK39" s="274"/>
      <c r="DL39" s="275"/>
      <c r="DM39" s="275"/>
      <c r="DN39" s="275"/>
      <c r="DO39" s="274"/>
      <c r="DP39" s="275"/>
      <c r="DQ39" s="275"/>
      <c r="DR39" s="275"/>
      <c r="DS39" s="274"/>
      <c r="DT39" s="275"/>
      <c r="DU39" s="275"/>
      <c r="DV39" s="275"/>
      <c r="DW39" s="274"/>
      <c r="DX39" s="275"/>
      <c r="DY39" s="275"/>
      <c r="DZ39" s="275"/>
      <c r="EA39" s="274"/>
    </row>
    <row r="40" spans="1:131" ht="24.95" customHeight="1">
      <c r="A40" s="564" t="s">
        <v>275</v>
      </c>
      <c r="B40" s="265" t="s">
        <v>1257</v>
      </c>
      <c r="C40" s="270"/>
      <c r="D40" s="271"/>
      <c r="E40" s="287"/>
      <c r="F40" s="287"/>
      <c r="G40" s="378"/>
      <c r="H40" s="424"/>
      <c r="I40" s="272"/>
      <c r="J40" s="272"/>
      <c r="K40" s="271"/>
      <c r="L40" s="272"/>
      <c r="M40" s="272"/>
      <c r="N40" s="272"/>
      <c r="O40" s="271"/>
      <c r="P40" s="272"/>
      <c r="Q40" s="272"/>
      <c r="R40" s="272"/>
      <c r="S40" s="271"/>
      <c r="T40" s="272"/>
      <c r="U40" s="272"/>
      <c r="V40" s="272"/>
      <c r="W40" s="271"/>
      <c r="X40" s="272"/>
      <c r="Y40" s="272"/>
      <c r="Z40" s="272"/>
      <c r="AA40" s="271"/>
      <c r="AB40" s="272"/>
      <c r="AC40" s="272"/>
      <c r="AD40" s="272"/>
      <c r="AE40" s="271"/>
      <c r="AF40" s="272"/>
      <c r="AG40" s="272"/>
      <c r="AH40" s="272"/>
      <c r="AI40" s="271"/>
      <c r="AJ40" s="272"/>
      <c r="AK40" s="272"/>
      <c r="AL40" s="272"/>
      <c r="AM40" s="271"/>
      <c r="AN40" s="272"/>
      <c r="AO40" s="272"/>
      <c r="AP40" s="272"/>
      <c r="AQ40" s="271"/>
      <c r="AR40" s="272"/>
      <c r="AS40" s="272"/>
      <c r="AT40" s="272"/>
      <c r="AU40" s="271"/>
      <c r="AV40" s="272"/>
      <c r="AW40" s="272"/>
      <c r="AX40" s="272"/>
      <c r="AY40" s="271"/>
      <c r="AZ40" s="272"/>
      <c r="BA40" s="272"/>
      <c r="BB40" s="272"/>
      <c r="BC40" s="271"/>
      <c r="BD40" s="272"/>
      <c r="BE40" s="272"/>
      <c r="BF40" s="272"/>
      <c r="BG40" s="271"/>
      <c r="BH40" s="272"/>
      <c r="BI40" s="272"/>
      <c r="BJ40" s="272"/>
      <c r="BK40" s="271"/>
      <c r="BL40" s="272"/>
      <c r="BM40" s="272"/>
      <c r="BN40" s="272"/>
      <c r="BO40" s="271"/>
      <c r="BP40" s="272"/>
      <c r="BQ40" s="272"/>
      <c r="BR40" s="272"/>
      <c r="BS40" s="271"/>
      <c r="BT40" s="272"/>
      <c r="BU40" s="272"/>
      <c r="BV40" s="272"/>
      <c r="BW40" s="271"/>
      <c r="BX40" s="272"/>
      <c r="BY40" s="272"/>
      <c r="BZ40" s="272"/>
      <c r="CA40" s="271"/>
      <c r="CB40" s="272"/>
      <c r="CC40" s="272"/>
      <c r="CD40" s="272"/>
      <c r="CE40" s="271"/>
      <c r="CF40" s="272"/>
      <c r="CG40" s="272"/>
      <c r="CH40" s="272"/>
      <c r="CI40" s="271"/>
      <c r="CJ40" s="272"/>
      <c r="CK40" s="272"/>
      <c r="CL40" s="272"/>
      <c r="CM40" s="271"/>
      <c r="CN40" s="272"/>
      <c r="CO40" s="272"/>
      <c r="CP40" s="272"/>
      <c r="CQ40" s="271"/>
      <c r="CR40" s="272"/>
      <c r="CS40" s="272"/>
      <c r="CT40" s="272"/>
      <c r="CU40" s="271"/>
      <c r="CV40" s="272"/>
      <c r="CW40" s="272"/>
      <c r="CX40" s="272"/>
      <c r="CY40" s="271"/>
      <c r="CZ40" s="272"/>
      <c r="DA40" s="272"/>
      <c r="DB40" s="272"/>
      <c r="DC40" s="271"/>
      <c r="DD40" s="272"/>
      <c r="DE40" s="272"/>
      <c r="DF40" s="272"/>
      <c r="DG40" s="271"/>
      <c r="DH40" s="272"/>
      <c r="DI40" s="272"/>
      <c r="DJ40" s="272"/>
      <c r="DK40" s="271"/>
      <c r="DL40" s="272"/>
      <c r="DM40" s="272"/>
      <c r="DN40" s="272"/>
      <c r="DO40" s="271"/>
      <c r="DP40" s="272"/>
      <c r="DQ40" s="272"/>
      <c r="DR40" s="272"/>
      <c r="DS40" s="271"/>
      <c r="DT40" s="272"/>
      <c r="DU40" s="272"/>
      <c r="DV40" s="272"/>
      <c r="DW40" s="271"/>
      <c r="DX40" s="272"/>
      <c r="DY40" s="272"/>
      <c r="DZ40" s="272"/>
      <c r="EA40" s="271"/>
    </row>
    <row r="41" spans="1:131" s="257" customFormat="1" ht="24.95" customHeight="1">
      <c r="A41" s="563"/>
      <c r="B41" s="279" t="s">
        <v>41</v>
      </c>
      <c r="C41" s="273"/>
      <c r="D41" s="288"/>
      <c r="E41" s="288"/>
      <c r="F41" s="288"/>
      <c r="G41" s="288"/>
      <c r="H41" s="424"/>
      <c r="I41" s="275"/>
      <c r="J41" s="275"/>
      <c r="K41" s="274"/>
      <c r="L41" s="275"/>
      <c r="M41" s="275"/>
      <c r="N41" s="275"/>
      <c r="O41" s="274"/>
      <c r="P41" s="275"/>
      <c r="Q41" s="275"/>
      <c r="R41" s="275"/>
      <c r="S41" s="274"/>
      <c r="T41" s="275"/>
      <c r="U41" s="275"/>
      <c r="V41" s="275"/>
      <c r="W41" s="274"/>
      <c r="X41" s="275"/>
      <c r="Y41" s="275"/>
      <c r="Z41" s="275"/>
      <c r="AA41" s="274"/>
      <c r="AB41" s="275"/>
      <c r="AC41" s="275"/>
      <c r="AD41" s="275"/>
      <c r="AE41" s="274"/>
      <c r="AF41" s="275"/>
      <c r="AG41" s="275"/>
      <c r="AH41" s="275"/>
      <c r="AI41" s="274"/>
      <c r="AJ41" s="275"/>
      <c r="AK41" s="275"/>
      <c r="AL41" s="275"/>
      <c r="AM41" s="274"/>
      <c r="AN41" s="275"/>
      <c r="AO41" s="275"/>
      <c r="AP41" s="275"/>
      <c r="AQ41" s="274"/>
      <c r="AR41" s="275"/>
      <c r="AS41" s="275"/>
      <c r="AT41" s="275"/>
      <c r="AU41" s="274"/>
      <c r="AV41" s="275"/>
      <c r="AW41" s="275"/>
      <c r="AX41" s="275"/>
      <c r="AY41" s="274"/>
      <c r="AZ41" s="275"/>
      <c r="BA41" s="275"/>
      <c r="BB41" s="275"/>
      <c r="BC41" s="274"/>
      <c r="BD41" s="275"/>
      <c r="BE41" s="275"/>
      <c r="BF41" s="275"/>
      <c r="BG41" s="274"/>
      <c r="BH41" s="275"/>
      <c r="BI41" s="275"/>
      <c r="BJ41" s="275"/>
      <c r="BK41" s="274"/>
      <c r="BL41" s="275"/>
      <c r="BM41" s="275"/>
      <c r="BN41" s="275"/>
      <c r="BO41" s="274"/>
      <c r="BP41" s="275"/>
      <c r="BQ41" s="275"/>
      <c r="BR41" s="275"/>
      <c r="BS41" s="274"/>
      <c r="BT41" s="275"/>
      <c r="BU41" s="275"/>
      <c r="BV41" s="275"/>
      <c r="BW41" s="274"/>
      <c r="BX41" s="275"/>
      <c r="BY41" s="275"/>
      <c r="BZ41" s="275"/>
      <c r="CA41" s="274"/>
      <c r="CB41" s="275"/>
      <c r="CC41" s="275"/>
      <c r="CD41" s="275"/>
      <c r="CE41" s="274"/>
      <c r="CF41" s="275"/>
      <c r="CG41" s="275"/>
      <c r="CH41" s="275"/>
      <c r="CI41" s="274"/>
      <c r="CJ41" s="275"/>
      <c r="CK41" s="275"/>
      <c r="CL41" s="275"/>
      <c r="CM41" s="274"/>
      <c r="CN41" s="275"/>
      <c r="CO41" s="275"/>
      <c r="CP41" s="275"/>
      <c r="CQ41" s="274"/>
      <c r="CR41" s="275"/>
      <c r="CS41" s="275"/>
      <c r="CT41" s="275"/>
      <c r="CU41" s="274"/>
      <c r="CV41" s="275"/>
      <c r="CW41" s="275"/>
      <c r="CX41" s="275"/>
      <c r="CY41" s="274"/>
      <c r="CZ41" s="275"/>
      <c r="DA41" s="275"/>
      <c r="DB41" s="275"/>
      <c r="DC41" s="274"/>
      <c r="DD41" s="275"/>
      <c r="DE41" s="275"/>
      <c r="DF41" s="275"/>
      <c r="DG41" s="274"/>
      <c r="DH41" s="275"/>
      <c r="DI41" s="275"/>
      <c r="DJ41" s="275"/>
      <c r="DK41" s="274"/>
      <c r="DL41" s="275"/>
      <c r="DM41" s="275"/>
      <c r="DN41" s="275"/>
      <c r="DO41" s="274"/>
      <c r="DP41" s="275"/>
      <c r="DQ41" s="275"/>
      <c r="DR41" s="275"/>
      <c r="DS41" s="274"/>
      <c r="DT41" s="275"/>
      <c r="DU41" s="275"/>
      <c r="DV41" s="275"/>
      <c r="DW41" s="274"/>
      <c r="DX41" s="275"/>
      <c r="DY41" s="275"/>
      <c r="DZ41" s="275"/>
      <c r="EA41" s="274"/>
    </row>
    <row r="42" spans="1:131" ht="24.95" customHeight="1">
      <c r="A42" s="564" t="s">
        <v>1259</v>
      </c>
      <c r="B42" s="265" t="s">
        <v>1258</v>
      </c>
      <c r="C42" s="270"/>
      <c r="D42" s="271"/>
      <c r="E42" s="287"/>
      <c r="F42" s="287"/>
      <c r="G42" s="378"/>
      <c r="H42" s="424"/>
      <c r="I42" s="272"/>
      <c r="J42" s="272"/>
      <c r="K42" s="271"/>
      <c r="L42" s="272"/>
      <c r="M42" s="272"/>
      <c r="N42" s="272"/>
      <c r="O42" s="271"/>
      <c r="P42" s="272"/>
      <c r="Q42" s="272"/>
      <c r="R42" s="272"/>
      <c r="S42" s="271"/>
      <c r="T42" s="272"/>
      <c r="U42" s="272"/>
      <c r="V42" s="272"/>
      <c r="W42" s="271"/>
      <c r="X42" s="272"/>
      <c r="Y42" s="272"/>
      <c r="Z42" s="272"/>
      <c r="AA42" s="271"/>
      <c r="AB42" s="272"/>
      <c r="AC42" s="272"/>
      <c r="AD42" s="272"/>
      <c r="AE42" s="271"/>
      <c r="AF42" s="272"/>
      <c r="AG42" s="272"/>
      <c r="AH42" s="272"/>
      <c r="AI42" s="271"/>
      <c r="AJ42" s="272"/>
      <c r="AK42" s="272"/>
      <c r="AL42" s="272"/>
      <c r="AM42" s="271"/>
      <c r="AN42" s="272"/>
      <c r="AO42" s="272"/>
      <c r="AP42" s="272"/>
      <c r="AQ42" s="271"/>
      <c r="AR42" s="272"/>
      <c r="AS42" s="272"/>
      <c r="AT42" s="272"/>
      <c r="AU42" s="271"/>
      <c r="AV42" s="272"/>
      <c r="AW42" s="272"/>
      <c r="AX42" s="272"/>
      <c r="AY42" s="271"/>
      <c r="AZ42" s="272"/>
      <c r="BA42" s="272"/>
      <c r="BB42" s="272"/>
      <c r="BC42" s="271"/>
      <c r="BD42" s="272"/>
      <c r="BE42" s="272"/>
      <c r="BF42" s="272"/>
      <c r="BG42" s="271"/>
      <c r="BH42" s="272"/>
      <c r="BI42" s="272"/>
      <c r="BJ42" s="272"/>
      <c r="BK42" s="271"/>
      <c r="BL42" s="272"/>
      <c r="BM42" s="272"/>
      <c r="BN42" s="272"/>
      <c r="BO42" s="271"/>
      <c r="BP42" s="272"/>
      <c r="BQ42" s="272"/>
      <c r="BR42" s="272"/>
      <c r="BS42" s="271"/>
      <c r="BT42" s="272"/>
      <c r="BU42" s="272"/>
      <c r="BV42" s="272"/>
      <c r="BW42" s="271"/>
      <c r="BX42" s="272"/>
      <c r="BY42" s="272"/>
      <c r="BZ42" s="272"/>
      <c r="CA42" s="271"/>
      <c r="CB42" s="272"/>
      <c r="CC42" s="272"/>
      <c r="CD42" s="272"/>
      <c r="CE42" s="271"/>
      <c r="CF42" s="272"/>
      <c r="CG42" s="272"/>
      <c r="CH42" s="272"/>
      <c r="CI42" s="271"/>
      <c r="CJ42" s="272"/>
      <c r="CK42" s="272"/>
      <c r="CL42" s="272"/>
      <c r="CM42" s="271"/>
      <c r="CN42" s="272"/>
      <c r="CO42" s="272"/>
      <c r="CP42" s="272"/>
      <c r="CQ42" s="271"/>
      <c r="CR42" s="272"/>
      <c r="CS42" s="272"/>
      <c r="CT42" s="272"/>
      <c r="CU42" s="271"/>
      <c r="CV42" s="272"/>
      <c r="CW42" s="272"/>
      <c r="CX42" s="272"/>
      <c r="CY42" s="271"/>
      <c r="CZ42" s="272"/>
      <c r="DA42" s="272"/>
      <c r="DB42" s="272"/>
      <c r="DC42" s="271"/>
      <c r="DD42" s="272"/>
      <c r="DE42" s="272"/>
      <c r="DF42" s="272"/>
      <c r="DG42" s="271"/>
      <c r="DH42" s="272"/>
      <c r="DI42" s="272"/>
      <c r="DJ42" s="272"/>
      <c r="DK42" s="271"/>
      <c r="DL42" s="272"/>
      <c r="DM42" s="272"/>
      <c r="DN42" s="272"/>
      <c r="DO42" s="271"/>
      <c r="DP42" s="272"/>
      <c r="DQ42" s="272"/>
      <c r="DR42" s="272"/>
      <c r="DS42" s="271"/>
      <c r="DT42" s="272"/>
      <c r="DU42" s="272"/>
      <c r="DV42" s="272"/>
      <c r="DW42" s="271"/>
      <c r="DX42" s="272"/>
      <c r="DY42" s="272"/>
      <c r="DZ42" s="272"/>
      <c r="EA42" s="271"/>
    </row>
    <row r="43" spans="1:131" s="257" customFormat="1" ht="24.95" customHeight="1">
      <c r="A43" s="563"/>
      <c r="B43" s="279" t="s">
        <v>41</v>
      </c>
      <c r="C43" s="273"/>
      <c r="D43" s="288"/>
      <c r="E43" s="288"/>
      <c r="F43" s="288"/>
      <c r="G43" s="288"/>
      <c r="H43" s="424"/>
      <c r="I43" s="275"/>
      <c r="J43" s="275"/>
      <c r="K43" s="274"/>
      <c r="L43" s="275"/>
      <c r="M43" s="275"/>
      <c r="N43" s="275"/>
      <c r="O43" s="274"/>
      <c r="P43" s="275"/>
      <c r="Q43" s="275"/>
      <c r="R43" s="275"/>
      <c r="S43" s="274"/>
      <c r="T43" s="275"/>
      <c r="U43" s="275"/>
      <c r="V43" s="275"/>
      <c r="W43" s="274"/>
      <c r="X43" s="275"/>
      <c r="Y43" s="275"/>
      <c r="Z43" s="275"/>
      <c r="AA43" s="274"/>
      <c r="AB43" s="275"/>
      <c r="AC43" s="275"/>
      <c r="AD43" s="275"/>
      <c r="AE43" s="274"/>
      <c r="AF43" s="275"/>
      <c r="AG43" s="275"/>
      <c r="AH43" s="275"/>
      <c r="AI43" s="274"/>
      <c r="AJ43" s="275"/>
      <c r="AK43" s="275"/>
      <c r="AL43" s="275"/>
      <c r="AM43" s="274"/>
      <c r="AN43" s="275"/>
      <c r="AO43" s="275"/>
      <c r="AP43" s="275"/>
      <c r="AQ43" s="274"/>
      <c r="AR43" s="275"/>
      <c r="AS43" s="275"/>
      <c r="AT43" s="275"/>
      <c r="AU43" s="274"/>
      <c r="AV43" s="275"/>
      <c r="AW43" s="275"/>
      <c r="AX43" s="275"/>
      <c r="AY43" s="274"/>
      <c r="AZ43" s="275"/>
      <c r="BA43" s="275"/>
      <c r="BB43" s="275"/>
      <c r="BC43" s="274"/>
      <c r="BD43" s="275"/>
      <c r="BE43" s="275"/>
      <c r="BF43" s="275"/>
      <c r="BG43" s="274"/>
      <c r="BH43" s="275"/>
      <c r="BI43" s="275"/>
      <c r="BJ43" s="275"/>
      <c r="BK43" s="274"/>
      <c r="BL43" s="275"/>
      <c r="BM43" s="275"/>
      <c r="BN43" s="275"/>
      <c r="BO43" s="274"/>
      <c r="BP43" s="275"/>
      <c r="BQ43" s="275"/>
      <c r="BR43" s="275"/>
      <c r="BS43" s="274"/>
      <c r="BT43" s="275"/>
      <c r="BU43" s="275"/>
      <c r="BV43" s="275"/>
      <c r="BW43" s="274"/>
      <c r="BX43" s="275"/>
      <c r="BY43" s="275"/>
      <c r="BZ43" s="275"/>
      <c r="CA43" s="274"/>
      <c r="CB43" s="275"/>
      <c r="CC43" s="275"/>
      <c r="CD43" s="275"/>
      <c r="CE43" s="274"/>
      <c r="CF43" s="275"/>
      <c r="CG43" s="275"/>
      <c r="CH43" s="275"/>
      <c r="CI43" s="274"/>
      <c r="CJ43" s="275"/>
      <c r="CK43" s="275"/>
      <c r="CL43" s="275"/>
      <c r="CM43" s="274"/>
      <c r="CN43" s="275"/>
      <c r="CO43" s="275"/>
      <c r="CP43" s="275"/>
      <c r="CQ43" s="274"/>
      <c r="CR43" s="275"/>
      <c r="CS43" s="275"/>
      <c r="CT43" s="275"/>
      <c r="CU43" s="274"/>
      <c r="CV43" s="275"/>
      <c r="CW43" s="275"/>
      <c r="CX43" s="275"/>
      <c r="CY43" s="274"/>
      <c r="CZ43" s="275"/>
      <c r="DA43" s="275"/>
      <c r="DB43" s="275"/>
      <c r="DC43" s="274"/>
      <c r="DD43" s="275"/>
      <c r="DE43" s="275"/>
      <c r="DF43" s="275"/>
      <c r="DG43" s="274"/>
      <c r="DH43" s="275"/>
      <c r="DI43" s="275"/>
      <c r="DJ43" s="275"/>
      <c r="DK43" s="274"/>
      <c r="DL43" s="275"/>
      <c r="DM43" s="275"/>
      <c r="DN43" s="275"/>
      <c r="DO43" s="274"/>
      <c r="DP43" s="275"/>
      <c r="DQ43" s="275"/>
      <c r="DR43" s="275"/>
      <c r="DS43" s="274"/>
      <c r="DT43" s="275"/>
      <c r="DU43" s="275"/>
      <c r="DV43" s="275"/>
      <c r="DW43" s="274"/>
      <c r="DX43" s="275"/>
      <c r="DY43" s="275"/>
      <c r="DZ43" s="275"/>
      <c r="EA43" s="274"/>
    </row>
    <row r="44" spans="1:131" ht="24.95" customHeight="1">
      <c r="A44" s="564" t="s">
        <v>345</v>
      </c>
      <c r="B44" s="265" t="s">
        <v>1258</v>
      </c>
      <c r="C44" s="420"/>
      <c r="D44" s="271"/>
      <c r="E44" s="287"/>
      <c r="F44" s="287"/>
      <c r="G44" s="378"/>
      <c r="H44" s="424"/>
      <c r="I44" s="272"/>
      <c r="J44" s="272"/>
      <c r="K44" s="271"/>
      <c r="L44" s="272"/>
      <c r="M44" s="272"/>
      <c r="N44" s="272"/>
      <c r="O44" s="271"/>
      <c r="P44" s="272"/>
      <c r="Q44" s="272"/>
      <c r="R44" s="272"/>
      <c r="S44" s="271"/>
      <c r="T44" s="272"/>
      <c r="U44" s="272"/>
      <c r="V44" s="272"/>
      <c r="W44" s="271"/>
      <c r="X44" s="272"/>
      <c r="Y44" s="272"/>
      <c r="Z44" s="272"/>
      <c r="AA44" s="271"/>
      <c r="AB44" s="272"/>
      <c r="AC44" s="272"/>
      <c r="AD44" s="272"/>
      <c r="AE44" s="271"/>
      <c r="AF44" s="272"/>
      <c r="AG44" s="272"/>
      <c r="AH44" s="272"/>
      <c r="AI44" s="271"/>
      <c r="AJ44" s="272"/>
      <c r="AK44" s="272"/>
      <c r="AL44" s="272"/>
      <c r="AM44" s="271"/>
      <c r="AN44" s="272"/>
      <c r="AO44" s="272"/>
      <c r="AP44" s="272"/>
      <c r="AQ44" s="271"/>
      <c r="AR44" s="272"/>
      <c r="AS44" s="272"/>
      <c r="AT44" s="272"/>
      <c r="AU44" s="271"/>
      <c r="AV44" s="272"/>
      <c r="AW44" s="272"/>
      <c r="AX44" s="272"/>
      <c r="AY44" s="271"/>
      <c r="AZ44" s="272"/>
      <c r="BA44" s="272"/>
      <c r="BB44" s="272"/>
      <c r="BC44" s="271"/>
      <c r="BD44" s="272"/>
      <c r="BE44" s="272"/>
      <c r="BF44" s="272"/>
      <c r="BG44" s="271"/>
      <c r="BH44" s="272"/>
      <c r="BI44" s="272"/>
      <c r="BJ44" s="272"/>
      <c r="BK44" s="271"/>
      <c r="BL44" s="272"/>
      <c r="BM44" s="272"/>
      <c r="BN44" s="272"/>
      <c r="BO44" s="271"/>
      <c r="BP44" s="272"/>
      <c r="BQ44" s="272"/>
      <c r="BR44" s="272"/>
      <c r="BS44" s="271"/>
      <c r="BT44" s="272"/>
      <c r="BU44" s="272"/>
      <c r="BV44" s="272"/>
      <c r="BW44" s="271"/>
      <c r="BX44" s="272"/>
      <c r="BY44" s="272"/>
      <c r="BZ44" s="272"/>
      <c r="CA44" s="271"/>
      <c r="CB44" s="272"/>
      <c r="CC44" s="272"/>
      <c r="CD44" s="272"/>
      <c r="CE44" s="271"/>
      <c r="CF44" s="272"/>
      <c r="CG44" s="272"/>
      <c r="CH44" s="272"/>
      <c r="CI44" s="271"/>
      <c r="CJ44" s="272"/>
      <c r="CK44" s="272"/>
      <c r="CL44" s="272"/>
      <c r="CM44" s="271"/>
      <c r="CN44" s="272"/>
      <c r="CO44" s="272"/>
      <c r="CP44" s="272"/>
      <c r="CQ44" s="271"/>
      <c r="CR44" s="272"/>
      <c r="CS44" s="272"/>
      <c r="CT44" s="272"/>
      <c r="CU44" s="271"/>
      <c r="CV44" s="272"/>
      <c r="CW44" s="272"/>
      <c r="CX44" s="272"/>
      <c r="CY44" s="271"/>
      <c r="CZ44" s="272"/>
      <c r="DA44" s="272"/>
      <c r="DB44" s="272"/>
      <c r="DC44" s="271"/>
      <c r="DD44" s="272"/>
      <c r="DE44" s="272"/>
      <c r="DF44" s="272"/>
      <c r="DG44" s="271"/>
      <c r="DH44" s="272"/>
      <c r="DI44" s="272"/>
      <c r="DJ44" s="272"/>
      <c r="DK44" s="271"/>
      <c r="DL44" s="272"/>
      <c r="DM44" s="272"/>
      <c r="DN44" s="272"/>
      <c r="DO44" s="271"/>
      <c r="DP44" s="272"/>
      <c r="DQ44" s="272"/>
      <c r="DR44" s="272"/>
      <c r="DS44" s="271"/>
      <c r="DT44" s="272"/>
      <c r="DU44" s="272"/>
      <c r="DV44" s="272"/>
      <c r="DW44" s="271"/>
      <c r="DX44" s="272"/>
      <c r="DY44" s="272"/>
      <c r="DZ44" s="272"/>
      <c r="EA44" s="271"/>
    </row>
    <row r="45" spans="1:131" s="257" customFormat="1" ht="24.95" customHeight="1">
      <c r="A45" s="563"/>
      <c r="B45" s="279" t="s">
        <v>41</v>
      </c>
      <c r="C45" s="273"/>
      <c r="D45" s="274"/>
      <c r="E45" s="288"/>
      <c r="F45" s="288"/>
      <c r="G45" s="288"/>
      <c r="H45" s="424"/>
      <c r="I45" s="275"/>
      <c r="J45" s="275"/>
      <c r="K45" s="274"/>
      <c r="L45" s="275"/>
      <c r="M45" s="275"/>
      <c r="N45" s="275"/>
      <c r="O45" s="274"/>
      <c r="P45" s="275"/>
      <c r="Q45" s="275"/>
      <c r="R45" s="275"/>
      <c r="S45" s="274"/>
      <c r="T45" s="275"/>
      <c r="U45" s="275"/>
      <c r="V45" s="275"/>
      <c r="W45" s="274"/>
      <c r="X45" s="275"/>
      <c r="Y45" s="275"/>
      <c r="Z45" s="275"/>
      <c r="AA45" s="274"/>
      <c r="AB45" s="275"/>
      <c r="AC45" s="275"/>
      <c r="AD45" s="275"/>
      <c r="AE45" s="274"/>
      <c r="AF45" s="275"/>
      <c r="AG45" s="275"/>
      <c r="AH45" s="275"/>
      <c r="AI45" s="274"/>
      <c r="AJ45" s="275"/>
      <c r="AK45" s="275"/>
      <c r="AL45" s="275"/>
      <c r="AM45" s="274"/>
      <c r="AN45" s="275"/>
      <c r="AO45" s="275"/>
      <c r="AP45" s="275"/>
      <c r="AQ45" s="274"/>
      <c r="AR45" s="275"/>
      <c r="AS45" s="275"/>
      <c r="AT45" s="275"/>
      <c r="AU45" s="274"/>
      <c r="AV45" s="275"/>
      <c r="AW45" s="275"/>
      <c r="AX45" s="275"/>
      <c r="AY45" s="274"/>
      <c r="AZ45" s="275"/>
      <c r="BA45" s="275"/>
      <c r="BB45" s="275"/>
      <c r="BC45" s="274"/>
      <c r="BD45" s="275"/>
      <c r="BE45" s="275"/>
      <c r="BF45" s="275"/>
      <c r="BG45" s="274"/>
      <c r="BH45" s="275"/>
      <c r="BI45" s="275"/>
      <c r="BJ45" s="275"/>
      <c r="BK45" s="274"/>
      <c r="BL45" s="275"/>
      <c r="BM45" s="275"/>
      <c r="BN45" s="275"/>
      <c r="BO45" s="274"/>
      <c r="BP45" s="275"/>
      <c r="BQ45" s="275"/>
      <c r="BR45" s="275"/>
      <c r="BS45" s="274"/>
      <c r="BT45" s="275"/>
      <c r="BU45" s="275"/>
      <c r="BV45" s="275"/>
      <c r="BW45" s="274"/>
      <c r="BX45" s="275"/>
      <c r="BY45" s="275"/>
      <c r="BZ45" s="275"/>
      <c r="CA45" s="274"/>
      <c r="CB45" s="275"/>
      <c r="CC45" s="275"/>
      <c r="CD45" s="275"/>
      <c r="CE45" s="274"/>
      <c r="CF45" s="275"/>
      <c r="CG45" s="275"/>
      <c r="CH45" s="275"/>
      <c r="CI45" s="274"/>
      <c r="CJ45" s="275"/>
      <c r="CK45" s="275"/>
      <c r="CL45" s="275"/>
      <c r="CM45" s="274"/>
      <c r="CN45" s="275"/>
      <c r="CO45" s="275"/>
      <c r="CP45" s="275"/>
      <c r="CQ45" s="274"/>
      <c r="CR45" s="275"/>
      <c r="CS45" s="275"/>
      <c r="CT45" s="275"/>
      <c r="CU45" s="274"/>
      <c r="CV45" s="275"/>
      <c r="CW45" s="275"/>
      <c r="CX45" s="275"/>
      <c r="CY45" s="274"/>
      <c r="CZ45" s="275"/>
      <c r="DA45" s="275"/>
      <c r="DB45" s="275"/>
      <c r="DC45" s="274"/>
      <c r="DD45" s="275"/>
      <c r="DE45" s="275"/>
      <c r="DF45" s="275"/>
      <c r="DG45" s="274"/>
      <c r="DH45" s="275"/>
      <c r="DI45" s="275"/>
      <c r="DJ45" s="275"/>
      <c r="DK45" s="274"/>
      <c r="DL45" s="275"/>
      <c r="DM45" s="275"/>
      <c r="DN45" s="275"/>
      <c r="DO45" s="274"/>
      <c r="DP45" s="275"/>
      <c r="DQ45" s="275"/>
      <c r="DR45" s="275"/>
      <c r="DS45" s="274"/>
      <c r="DT45" s="275"/>
      <c r="DU45" s="275"/>
      <c r="DV45" s="275"/>
      <c r="DW45" s="274"/>
      <c r="DX45" s="275"/>
      <c r="DY45" s="275"/>
      <c r="DZ45" s="275"/>
      <c r="EA45" s="274"/>
    </row>
    <row r="46" spans="1:131" ht="24.95" customHeight="1">
      <c r="A46" s="564" t="s">
        <v>1260</v>
      </c>
      <c r="B46" s="265" t="s">
        <v>1258</v>
      </c>
      <c r="C46" s="270"/>
      <c r="D46" s="271"/>
      <c r="E46" s="287"/>
      <c r="F46" s="287"/>
      <c r="G46" s="287"/>
      <c r="H46" s="424"/>
      <c r="I46" s="272"/>
      <c r="J46" s="272"/>
      <c r="K46" s="271"/>
      <c r="L46" s="272"/>
      <c r="M46" s="272"/>
      <c r="N46" s="272"/>
      <c r="O46" s="271"/>
      <c r="P46" s="272"/>
      <c r="Q46" s="272"/>
      <c r="R46" s="272"/>
      <c r="S46" s="271"/>
      <c r="T46" s="272"/>
      <c r="U46" s="272"/>
      <c r="V46" s="272"/>
      <c r="W46" s="271"/>
      <c r="X46" s="272"/>
      <c r="Y46" s="272"/>
      <c r="Z46" s="272"/>
      <c r="AA46" s="271"/>
      <c r="AB46" s="272"/>
      <c r="AC46" s="272"/>
      <c r="AD46" s="272"/>
      <c r="AE46" s="271"/>
      <c r="AF46" s="272"/>
      <c r="AG46" s="272"/>
      <c r="AH46" s="272"/>
      <c r="AI46" s="271"/>
      <c r="AJ46" s="272"/>
      <c r="AK46" s="272"/>
      <c r="AL46" s="272"/>
      <c r="AM46" s="271"/>
      <c r="AN46" s="272"/>
      <c r="AO46" s="272"/>
      <c r="AP46" s="272"/>
      <c r="AQ46" s="271"/>
      <c r="AR46" s="272"/>
      <c r="AS46" s="272"/>
      <c r="AT46" s="272"/>
      <c r="AU46" s="271"/>
      <c r="AV46" s="272"/>
      <c r="AW46" s="272"/>
      <c r="AX46" s="272"/>
      <c r="AY46" s="271"/>
      <c r="AZ46" s="272"/>
      <c r="BA46" s="272"/>
      <c r="BB46" s="272"/>
      <c r="BC46" s="271"/>
      <c r="BD46" s="272"/>
      <c r="BE46" s="272"/>
      <c r="BF46" s="272"/>
      <c r="BG46" s="271"/>
      <c r="BH46" s="272"/>
      <c r="BI46" s="272"/>
      <c r="BJ46" s="272"/>
      <c r="BK46" s="271"/>
      <c r="BL46" s="272"/>
      <c r="BM46" s="272"/>
      <c r="BN46" s="272"/>
      <c r="BO46" s="271"/>
      <c r="BP46" s="272"/>
      <c r="BQ46" s="272"/>
      <c r="BR46" s="272"/>
      <c r="BS46" s="271"/>
      <c r="BT46" s="272"/>
      <c r="BU46" s="272"/>
      <c r="BV46" s="272"/>
      <c r="BW46" s="271"/>
      <c r="BX46" s="272"/>
      <c r="BY46" s="272"/>
      <c r="BZ46" s="272"/>
      <c r="CA46" s="271"/>
      <c r="CB46" s="272"/>
      <c r="CC46" s="272"/>
      <c r="CD46" s="272"/>
      <c r="CE46" s="271"/>
      <c r="CF46" s="272"/>
      <c r="CG46" s="272"/>
      <c r="CH46" s="272"/>
      <c r="CI46" s="271"/>
      <c r="CJ46" s="272"/>
      <c r="CK46" s="272"/>
      <c r="CL46" s="272"/>
      <c r="CM46" s="271"/>
      <c r="CN46" s="272"/>
      <c r="CO46" s="272"/>
      <c r="CP46" s="272"/>
      <c r="CQ46" s="271"/>
      <c r="CR46" s="272"/>
      <c r="CS46" s="272"/>
      <c r="CT46" s="272"/>
      <c r="CU46" s="271"/>
      <c r="CV46" s="272"/>
      <c r="CW46" s="272"/>
      <c r="CX46" s="272"/>
      <c r="CY46" s="271"/>
      <c r="CZ46" s="272"/>
      <c r="DA46" s="272"/>
      <c r="DB46" s="272"/>
      <c r="DC46" s="271"/>
      <c r="DD46" s="272"/>
      <c r="DE46" s="272"/>
      <c r="DF46" s="272"/>
      <c r="DG46" s="271"/>
      <c r="DH46" s="272"/>
      <c r="DI46" s="272"/>
      <c r="DJ46" s="272"/>
      <c r="DK46" s="271"/>
      <c r="DL46" s="272"/>
      <c r="DM46" s="272"/>
      <c r="DN46" s="272"/>
      <c r="DO46" s="271"/>
      <c r="DP46" s="272"/>
      <c r="DQ46" s="272"/>
      <c r="DR46" s="272"/>
      <c r="DS46" s="271"/>
      <c r="DT46" s="272"/>
      <c r="DU46" s="272"/>
      <c r="DV46" s="272"/>
      <c r="DW46" s="271"/>
      <c r="DX46" s="272"/>
      <c r="DY46" s="272"/>
      <c r="DZ46" s="272"/>
      <c r="EA46" s="271"/>
    </row>
    <row r="47" spans="1:131" s="257" customFormat="1" ht="24.95" customHeight="1">
      <c r="A47" s="563"/>
      <c r="B47" s="279" t="s">
        <v>41</v>
      </c>
      <c r="C47" s="273"/>
      <c r="D47" s="274"/>
      <c r="E47" s="288"/>
      <c r="F47" s="288"/>
      <c r="G47" s="288"/>
      <c r="H47" s="424"/>
      <c r="I47" s="275"/>
      <c r="J47" s="275"/>
      <c r="K47" s="274"/>
      <c r="L47" s="275"/>
      <c r="M47" s="275"/>
      <c r="N47" s="275"/>
      <c r="O47" s="274"/>
      <c r="P47" s="275"/>
      <c r="Q47" s="275"/>
      <c r="R47" s="275"/>
      <c r="S47" s="274"/>
      <c r="T47" s="275"/>
      <c r="U47" s="275"/>
      <c r="V47" s="275"/>
      <c r="W47" s="274"/>
      <c r="X47" s="275"/>
      <c r="Y47" s="275"/>
      <c r="Z47" s="275"/>
      <c r="AA47" s="274"/>
      <c r="AB47" s="275"/>
      <c r="AC47" s="275"/>
      <c r="AD47" s="275"/>
      <c r="AE47" s="274"/>
      <c r="AF47" s="275"/>
      <c r="AG47" s="275"/>
      <c r="AH47" s="275"/>
      <c r="AI47" s="274"/>
      <c r="AJ47" s="275"/>
      <c r="AK47" s="275"/>
      <c r="AL47" s="275"/>
      <c r="AM47" s="274"/>
      <c r="AN47" s="275"/>
      <c r="AO47" s="275"/>
      <c r="AP47" s="275"/>
      <c r="AQ47" s="274"/>
      <c r="AR47" s="275"/>
      <c r="AS47" s="275"/>
      <c r="AT47" s="275"/>
      <c r="AU47" s="274"/>
      <c r="AV47" s="275"/>
      <c r="AW47" s="275"/>
      <c r="AX47" s="275"/>
      <c r="AY47" s="274"/>
      <c r="AZ47" s="275"/>
      <c r="BA47" s="275"/>
      <c r="BB47" s="275"/>
      <c r="BC47" s="274"/>
      <c r="BD47" s="275"/>
      <c r="BE47" s="275"/>
      <c r="BF47" s="275"/>
      <c r="BG47" s="274"/>
      <c r="BH47" s="275"/>
      <c r="BI47" s="275"/>
      <c r="BJ47" s="275"/>
      <c r="BK47" s="274"/>
      <c r="BL47" s="275"/>
      <c r="BM47" s="275"/>
      <c r="BN47" s="275"/>
      <c r="BO47" s="274"/>
      <c r="BP47" s="275"/>
      <c r="BQ47" s="275"/>
      <c r="BR47" s="275"/>
      <c r="BS47" s="274"/>
      <c r="BT47" s="275"/>
      <c r="BU47" s="275"/>
      <c r="BV47" s="275"/>
      <c r="BW47" s="274"/>
      <c r="BX47" s="275"/>
      <c r="BY47" s="275"/>
      <c r="BZ47" s="275"/>
      <c r="CA47" s="274"/>
      <c r="CB47" s="275"/>
      <c r="CC47" s="275"/>
      <c r="CD47" s="275"/>
      <c r="CE47" s="274"/>
      <c r="CF47" s="275"/>
      <c r="CG47" s="275"/>
      <c r="CH47" s="275"/>
      <c r="CI47" s="274"/>
      <c r="CJ47" s="275"/>
      <c r="CK47" s="275"/>
      <c r="CL47" s="275"/>
      <c r="CM47" s="274"/>
      <c r="CN47" s="275"/>
      <c r="CO47" s="275"/>
      <c r="CP47" s="275"/>
      <c r="CQ47" s="274"/>
      <c r="CR47" s="275"/>
      <c r="CS47" s="275"/>
      <c r="CT47" s="275"/>
      <c r="CU47" s="274"/>
      <c r="CV47" s="275"/>
      <c r="CW47" s="275"/>
      <c r="CX47" s="275"/>
      <c r="CY47" s="274"/>
      <c r="CZ47" s="275"/>
      <c r="DA47" s="275"/>
      <c r="DB47" s="275"/>
      <c r="DC47" s="274"/>
      <c r="DD47" s="275"/>
      <c r="DE47" s="275"/>
      <c r="DF47" s="275"/>
      <c r="DG47" s="274"/>
      <c r="DH47" s="275"/>
      <c r="DI47" s="275"/>
      <c r="DJ47" s="275"/>
      <c r="DK47" s="274"/>
      <c r="DL47" s="275"/>
      <c r="DM47" s="275"/>
      <c r="DN47" s="275"/>
      <c r="DO47" s="274"/>
      <c r="DP47" s="275"/>
      <c r="DQ47" s="275"/>
      <c r="DR47" s="275"/>
      <c r="DS47" s="274"/>
      <c r="DT47" s="275"/>
      <c r="DU47" s="275"/>
      <c r="DV47" s="275"/>
      <c r="DW47" s="274"/>
      <c r="DX47" s="275"/>
      <c r="DY47" s="275"/>
      <c r="DZ47" s="275"/>
      <c r="EA47" s="274"/>
    </row>
    <row r="48" spans="1:131" ht="24.95" customHeight="1">
      <c r="A48" s="571" t="s">
        <v>332</v>
      </c>
      <c r="B48" s="266" t="s">
        <v>1257</v>
      </c>
      <c r="C48" s="270"/>
      <c r="D48" s="271"/>
      <c r="E48" s="287"/>
      <c r="F48" s="287"/>
      <c r="G48" s="287"/>
      <c r="H48" s="424"/>
      <c r="I48" s="272"/>
      <c r="J48" s="272"/>
      <c r="K48" s="271"/>
      <c r="L48" s="272"/>
      <c r="M48" s="272"/>
      <c r="N48" s="272"/>
      <c r="O48" s="271"/>
      <c r="P48" s="272"/>
      <c r="Q48" s="272"/>
      <c r="R48" s="272"/>
      <c r="S48" s="271"/>
      <c r="T48" s="272"/>
      <c r="U48" s="272"/>
      <c r="V48" s="272"/>
      <c r="W48" s="271"/>
      <c r="X48" s="272"/>
      <c r="Y48" s="272"/>
      <c r="Z48" s="272"/>
      <c r="AA48" s="271"/>
      <c r="AB48" s="272"/>
      <c r="AC48" s="272"/>
      <c r="AD48" s="272"/>
      <c r="AE48" s="271"/>
      <c r="AF48" s="272"/>
      <c r="AG48" s="272"/>
      <c r="AH48" s="272"/>
      <c r="AI48" s="271"/>
      <c r="AJ48" s="272"/>
      <c r="AK48" s="272"/>
      <c r="AL48" s="272"/>
      <c r="AM48" s="271"/>
      <c r="AN48" s="272"/>
      <c r="AO48" s="272"/>
      <c r="AP48" s="272"/>
      <c r="AQ48" s="271"/>
      <c r="AR48" s="272"/>
      <c r="AS48" s="272"/>
      <c r="AT48" s="272"/>
      <c r="AU48" s="271"/>
      <c r="AV48" s="272"/>
      <c r="AW48" s="272"/>
      <c r="AX48" s="272"/>
      <c r="AY48" s="271"/>
      <c r="AZ48" s="272"/>
      <c r="BA48" s="272"/>
      <c r="BB48" s="272"/>
      <c r="BC48" s="271"/>
      <c r="BD48" s="272"/>
      <c r="BE48" s="272"/>
      <c r="BF48" s="272"/>
      <c r="BG48" s="271"/>
      <c r="BH48" s="272"/>
      <c r="BI48" s="272"/>
      <c r="BJ48" s="272"/>
      <c r="BK48" s="271"/>
      <c r="BL48" s="272"/>
      <c r="BM48" s="272"/>
      <c r="BN48" s="272"/>
      <c r="BO48" s="271"/>
      <c r="BP48" s="272"/>
      <c r="BQ48" s="272"/>
      <c r="BR48" s="272"/>
      <c r="BS48" s="271"/>
      <c r="BT48" s="272"/>
      <c r="BU48" s="272"/>
      <c r="BV48" s="272"/>
      <c r="BW48" s="271"/>
      <c r="BX48" s="272"/>
      <c r="BY48" s="272"/>
      <c r="BZ48" s="272"/>
      <c r="CA48" s="271"/>
      <c r="CB48" s="272"/>
      <c r="CC48" s="272"/>
      <c r="CD48" s="272"/>
      <c r="CE48" s="271"/>
      <c r="CF48" s="272"/>
      <c r="CG48" s="272"/>
      <c r="CH48" s="272"/>
      <c r="CI48" s="271"/>
      <c r="CJ48" s="272"/>
      <c r="CK48" s="272"/>
      <c r="CL48" s="272"/>
      <c r="CM48" s="271"/>
      <c r="CN48" s="272"/>
      <c r="CO48" s="272"/>
      <c r="CP48" s="272"/>
      <c r="CQ48" s="271"/>
      <c r="CR48" s="272"/>
      <c r="CS48" s="272"/>
      <c r="CT48" s="272"/>
      <c r="CU48" s="271"/>
      <c r="CV48" s="272"/>
      <c r="CW48" s="272"/>
      <c r="CX48" s="272"/>
      <c r="CY48" s="271"/>
      <c r="CZ48" s="272"/>
      <c r="DA48" s="272"/>
      <c r="DB48" s="272"/>
      <c r="DC48" s="271"/>
      <c r="DD48" s="272"/>
      <c r="DE48" s="272"/>
      <c r="DF48" s="272"/>
      <c r="DG48" s="271"/>
      <c r="DH48" s="272"/>
      <c r="DI48" s="272"/>
      <c r="DJ48" s="272"/>
      <c r="DK48" s="271"/>
      <c r="DL48" s="272"/>
      <c r="DM48" s="272"/>
      <c r="DN48" s="272"/>
      <c r="DO48" s="271"/>
      <c r="DP48" s="272"/>
      <c r="DQ48" s="272"/>
      <c r="DR48" s="272"/>
      <c r="DS48" s="271"/>
      <c r="DT48" s="272"/>
      <c r="DU48" s="272"/>
      <c r="DV48" s="272"/>
      <c r="DW48" s="271"/>
      <c r="DX48" s="272"/>
      <c r="DY48" s="272"/>
      <c r="DZ48" s="272"/>
      <c r="EA48" s="271"/>
    </row>
    <row r="49" spans="1:131" ht="24.95" customHeight="1">
      <c r="A49" s="572"/>
      <c r="B49" s="266" t="s">
        <v>1258</v>
      </c>
      <c r="C49" s="270"/>
      <c r="D49" s="271"/>
      <c r="E49" s="287"/>
      <c r="F49" s="287"/>
      <c r="G49" s="287"/>
      <c r="H49" s="424"/>
      <c r="I49" s="272"/>
      <c r="J49" s="272"/>
      <c r="K49" s="271"/>
      <c r="L49" s="272"/>
      <c r="M49" s="272"/>
      <c r="N49" s="272"/>
      <c r="O49" s="271"/>
      <c r="P49" s="272"/>
      <c r="Q49" s="272"/>
      <c r="R49" s="272"/>
      <c r="S49" s="271"/>
      <c r="T49" s="272"/>
      <c r="U49" s="272"/>
      <c r="V49" s="272"/>
      <c r="W49" s="271"/>
      <c r="X49" s="272"/>
      <c r="Y49" s="272"/>
      <c r="Z49" s="272"/>
      <c r="AA49" s="271"/>
      <c r="AB49" s="272"/>
      <c r="AC49" s="272"/>
      <c r="AD49" s="272"/>
      <c r="AE49" s="271"/>
      <c r="AF49" s="272"/>
      <c r="AG49" s="272"/>
      <c r="AH49" s="272"/>
      <c r="AI49" s="271"/>
      <c r="AJ49" s="272"/>
      <c r="AK49" s="272"/>
      <c r="AL49" s="272"/>
      <c r="AM49" s="271"/>
      <c r="AN49" s="272"/>
      <c r="AO49" s="272"/>
      <c r="AP49" s="272"/>
      <c r="AQ49" s="271"/>
      <c r="AR49" s="272"/>
      <c r="AS49" s="272"/>
      <c r="AT49" s="272"/>
      <c r="AU49" s="271"/>
      <c r="AV49" s="272"/>
      <c r="AW49" s="272"/>
      <c r="AX49" s="272"/>
      <c r="AY49" s="271"/>
      <c r="AZ49" s="272"/>
      <c r="BA49" s="272"/>
      <c r="BB49" s="272"/>
      <c r="BC49" s="271"/>
      <c r="BD49" s="272"/>
      <c r="BE49" s="272"/>
      <c r="BF49" s="272"/>
      <c r="BG49" s="271"/>
      <c r="BH49" s="272"/>
      <c r="BI49" s="272"/>
      <c r="BJ49" s="272"/>
      <c r="BK49" s="271"/>
      <c r="BL49" s="272"/>
      <c r="BM49" s="272"/>
      <c r="BN49" s="272"/>
      <c r="BO49" s="271"/>
      <c r="BP49" s="272"/>
      <c r="BQ49" s="272"/>
      <c r="BR49" s="272"/>
      <c r="BS49" s="271"/>
      <c r="BT49" s="272"/>
      <c r="BU49" s="272"/>
      <c r="BV49" s="272"/>
      <c r="BW49" s="271"/>
      <c r="BX49" s="272"/>
      <c r="BY49" s="272"/>
      <c r="BZ49" s="272"/>
      <c r="CA49" s="271"/>
      <c r="CB49" s="272"/>
      <c r="CC49" s="272"/>
      <c r="CD49" s="272"/>
      <c r="CE49" s="271"/>
      <c r="CF49" s="272"/>
      <c r="CG49" s="272"/>
      <c r="CH49" s="272"/>
      <c r="CI49" s="271"/>
      <c r="CJ49" s="272"/>
      <c r="CK49" s="272"/>
      <c r="CL49" s="272"/>
      <c r="CM49" s="271"/>
      <c r="CN49" s="272"/>
      <c r="CO49" s="272"/>
      <c r="CP49" s="272"/>
      <c r="CQ49" s="271"/>
      <c r="CR49" s="272"/>
      <c r="CS49" s="272"/>
      <c r="CT49" s="272"/>
      <c r="CU49" s="271"/>
      <c r="CV49" s="272"/>
      <c r="CW49" s="272"/>
      <c r="CX49" s="272"/>
      <c r="CY49" s="271"/>
      <c r="CZ49" s="272"/>
      <c r="DA49" s="272"/>
      <c r="DB49" s="272"/>
      <c r="DC49" s="271"/>
      <c r="DD49" s="272"/>
      <c r="DE49" s="272"/>
      <c r="DF49" s="272"/>
      <c r="DG49" s="271"/>
      <c r="DH49" s="272"/>
      <c r="DI49" s="272"/>
      <c r="DJ49" s="272"/>
      <c r="DK49" s="271"/>
      <c r="DL49" s="272"/>
      <c r="DM49" s="272"/>
      <c r="DN49" s="272"/>
      <c r="DO49" s="271"/>
      <c r="DP49" s="272"/>
      <c r="DQ49" s="272"/>
      <c r="DR49" s="272"/>
      <c r="DS49" s="271"/>
      <c r="DT49" s="272"/>
      <c r="DU49" s="272"/>
      <c r="DV49" s="272"/>
      <c r="DW49" s="271"/>
      <c r="DX49" s="272"/>
      <c r="DY49" s="272"/>
      <c r="DZ49" s="272"/>
      <c r="EA49" s="271"/>
    </row>
    <row r="50" spans="1:131" s="257" customFormat="1" ht="24.95" customHeight="1">
      <c r="A50" s="573"/>
      <c r="B50" s="279" t="s">
        <v>41</v>
      </c>
      <c r="C50" s="273"/>
      <c r="D50" s="274"/>
      <c r="E50" s="288"/>
      <c r="F50" s="288"/>
      <c r="G50" s="288"/>
      <c r="H50" s="424"/>
      <c r="I50" s="275"/>
      <c r="J50" s="275"/>
      <c r="K50" s="274"/>
      <c r="L50" s="275"/>
      <c r="M50" s="275"/>
      <c r="N50" s="275"/>
      <c r="O50" s="274"/>
      <c r="P50" s="275"/>
      <c r="Q50" s="275"/>
      <c r="R50" s="275"/>
      <c r="S50" s="274"/>
      <c r="T50" s="275"/>
      <c r="U50" s="275"/>
      <c r="V50" s="275"/>
      <c r="W50" s="274"/>
      <c r="X50" s="275"/>
      <c r="Y50" s="275"/>
      <c r="Z50" s="275"/>
      <c r="AA50" s="274"/>
      <c r="AB50" s="275"/>
      <c r="AC50" s="275"/>
      <c r="AD50" s="275"/>
      <c r="AE50" s="274"/>
      <c r="AF50" s="275"/>
      <c r="AG50" s="275"/>
      <c r="AH50" s="275"/>
      <c r="AI50" s="274"/>
      <c r="AJ50" s="275"/>
      <c r="AK50" s="275"/>
      <c r="AL50" s="275"/>
      <c r="AM50" s="274"/>
      <c r="AN50" s="275"/>
      <c r="AO50" s="275"/>
      <c r="AP50" s="275"/>
      <c r="AQ50" s="274"/>
      <c r="AR50" s="275"/>
      <c r="AS50" s="275"/>
      <c r="AT50" s="275"/>
      <c r="AU50" s="274"/>
      <c r="AV50" s="275"/>
      <c r="AW50" s="275"/>
      <c r="AX50" s="275"/>
      <c r="AY50" s="274"/>
      <c r="AZ50" s="275"/>
      <c r="BA50" s="275"/>
      <c r="BB50" s="275"/>
      <c r="BC50" s="274"/>
      <c r="BD50" s="275"/>
      <c r="BE50" s="275"/>
      <c r="BF50" s="275"/>
      <c r="BG50" s="274"/>
      <c r="BH50" s="275"/>
      <c r="BI50" s="275"/>
      <c r="BJ50" s="275"/>
      <c r="BK50" s="274"/>
      <c r="BL50" s="275"/>
      <c r="BM50" s="275"/>
      <c r="BN50" s="275"/>
      <c r="BO50" s="274"/>
      <c r="BP50" s="275"/>
      <c r="BQ50" s="275"/>
      <c r="BR50" s="275"/>
      <c r="BS50" s="274"/>
      <c r="BT50" s="275"/>
      <c r="BU50" s="275"/>
      <c r="BV50" s="275"/>
      <c r="BW50" s="274"/>
      <c r="BX50" s="275"/>
      <c r="BY50" s="275"/>
      <c r="BZ50" s="275"/>
      <c r="CA50" s="274"/>
      <c r="CB50" s="275"/>
      <c r="CC50" s="275"/>
      <c r="CD50" s="275"/>
      <c r="CE50" s="274"/>
      <c r="CF50" s="275"/>
      <c r="CG50" s="275"/>
      <c r="CH50" s="275"/>
      <c r="CI50" s="274"/>
      <c r="CJ50" s="275"/>
      <c r="CK50" s="275"/>
      <c r="CL50" s="275"/>
      <c r="CM50" s="274"/>
      <c r="CN50" s="275"/>
      <c r="CO50" s="275"/>
      <c r="CP50" s="275"/>
      <c r="CQ50" s="274"/>
      <c r="CR50" s="275"/>
      <c r="CS50" s="275"/>
      <c r="CT50" s="275"/>
      <c r="CU50" s="274"/>
      <c r="CV50" s="275"/>
      <c r="CW50" s="275"/>
      <c r="CX50" s="275"/>
      <c r="CY50" s="274"/>
      <c r="CZ50" s="275"/>
      <c r="DA50" s="275"/>
      <c r="DB50" s="275"/>
      <c r="DC50" s="274"/>
      <c r="DD50" s="275"/>
      <c r="DE50" s="275"/>
      <c r="DF50" s="275"/>
      <c r="DG50" s="274"/>
      <c r="DH50" s="275"/>
      <c r="DI50" s="275"/>
      <c r="DJ50" s="275"/>
      <c r="DK50" s="274"/>
      <c r="DL50" s="275"/>
      <c r="DM50" s="275"/>
      <c r="DN50" s="275"/>
      <c r="DO50" s="274"/>
      <c r="DP50" s="275"/>
      <c r="DQ50" s="275"/>
      <c r="DR50" s="275"/>
      <c r="DS50" s="274"/>
      <c r="DT50" s="275"/>
      <c r="DU50" s="275"/>
      <c r="DV50" s="275"/>
      <c r="DW50" s="274"/>
      <c r="DX50" s="275"/>
      <c r="DY50" s="275"/>
      <c r="DZ50" s="275"/>
      <c r="EA50" s="274"/>
    </row>
    <row r="51" spans="1:131" ht="24.95" customHeight="1">
      <c r="A51" s="574" t="s">
        <v>1261</v>
      </c>
      <c r="B51" s="266" t="s">
        <v>1257</v>
      </c>
      <c r="C51" s="270"/>
      <c r="D51" s="271"/>
      <c r="E51" s="287"/>
      <c r="F51" s="287"/>
      <c r="G51" s="287"/>
      <c r="H51" s="424"/>
      <c r="I51" s="272"/>
      <c r="J51" s="272"/>
      <c r="K51" s="271"/>
      <c r="L51" s="272"/>
      <c r="M51" s="272"/>
      <c r="N51" s="272"/>
      <c r="O51" s="271"/>
      <c r="P51" s="272"/>
      <c r="Q51" s="272"/>
      <c r="R51" s="272"/>
      <c r="S51" s="271"/>
      <c r="T51" s="272"/>
      <c r="U51" s="272"/>
      <c r="V51" s="272"/>
      <c r="W51" s="271"/>
      <c r="X51" s="272"/>
      <c r="Y51" s="272"/>
      <c r="Z51" s="272"/>
      <c r="AA51" s="271"/>
      <c r="AB51" s="272"/>
      <c r="AC51" s="272"/>
      <c r="AD51" s="272"/>
      <c r="AE51" s="271"/>
      <c r="AF51" s="272"/>
      <c r="AG51" s="272"/>
      <c r="AH51" s="272"/>
      <c r="AI51" s="271"/>
      <c r="AJ51" s="272"/>
      <c r="AK51" s="272"/>
      <c r="AL51" s="272"/>
      <c r="AM51" s="271"/>
      <c r="AN51" s="272"/>
      <c r="AO51" s="272"/>
      <c r="AP51" s="272"/>
      <c r="AQ51" s="271"/>
      <c r="AR51" s="272"/>
      <c r="AS51" s="272"/>
      <c r="AT51" s="272"/>
      <c r="AU51" s="271"/>
      <c r="AV51" s="272"/>
      <c r="AW51" s="272"/>
      <c r="AX51" s="272"/>
      <c r="AY51" s="271"/>
      <c r="AZ51" s="272"/>
      <c r="BA51" s="272"/>
      <c r="BB51" s="272"/>
      <c r="BC51" s="271"/>
      <c r="BD51" s="272"/>
      <c r="BE51" s="272"/>
      <c r="BF51" s="272"/>
      <c r="BG51" s="271"/>
      <c r="BH51" s="272"/>
      <c r="BI51" s="272"/>
      <c r="BJ51" s="272"/>
      <c r="BK51" s="271"/>
      <c r="BL51" s="272"/>
      <c r="BM51" s="272"/>
      <c r="BN51" s="272"/>
      <c r="BO51" s="271"/>
      <c r="BP51" s="272"/>
      <c r="BQ51" s="272"/>
      <c r="BR51" s="272"/>
      <c r="BS51" s="271"/>
      <c r="BT51" s="272"/>
      <c r="BU51" s="272"/>
      <c r="BV51" s="272"/>
      <c r="BW51" s="271"/>
      <c r="BX51" s="272"/>
      <c r="BY51" s="272"/>
      <c r="BZ51" s="272"/>
      <c r="CA51" s="271"/>
      <c r="CB51" s="272"/>
      <c r="CC51" s="272"/>
      <c r="CD51" s="272"/>
      <c r="CE51" s="271"/>
      <c r="CF51" s="272"/>
      <c r="CG51" s="272"/>
      <c r="CH51" s="272"/>
      <c r="CI51" s="271"/>
      <c r="CJ51" s="272"/>
      <c r="CK51" s="272"/>
      <c r="CL51" s="272"/>
      <c r="CM51" s="271"/>
      <c r="CN51" s="272"/>
      <c r="CO51" s="272"/>
      <c r="CP51" s="272"/>
      <c r="CQ51" s="271"/>
      <c r="CR51" s="272"/>
      <c r="CS51" s="272"/>
      <c r="CT51" s="272"/>
      <c r="CU51" s="271"/>
      <c r="CV51" s="272"/>
      <c r="CW51" s="272"/>
      <c r="CX51" s="272"/>
      <c r="CY51" s="271"/>
      <c r="CZ51" s="272"/>
      <c r="DA51" s="272"/>
      <c r="DB51" s="272"/>
      <c r="DC51" s="271"/>
      <c r="DD51" s="272"/>
      <c r="DE51" s="272"/>
      <c r="DF51" s="272"/>
      <c r="DG51" s="271"/>
      <c r="DH51" s="272"/>
      <c r="DI51" s="272"/>
      <c r="DJ51" s="272"/>
      <c r="DK51" s="271"/>
      <c r="DL51" s="272"/>
      <c r="DM51" s="272"/>
      <c r="DN51" s="272"/>
      <c r="DO51" s="271"/>
      <c r="DP51" s="272"/>
      <c r="DQ51" s="272"/>
      <c r="DR51" s="272"/>
      <c r="DS51" s="271"/>
      <c r="DT51" s="272"/>
      <c r="DU51" s="272"/>
      <c r="DV51" s="272"/>
      <c r="DW51" s="271"/>
      <c r="DX51" s="272"/>
      <c r="DY51" s="272"/>
      <c r="DZ51" s="272"/>
      <c r="EA51" s="271"/>
    </row>
    <row r="52" spans="1:131" ht="24.95" customHeight="1">
      <c r="A52" s="562"/>
      <c r="B52" s="266" t="s">
        <v>1258</v>
      </c>
      <c r="C52" s="270"/>
      <c r="D52" s="271"/>
      <c r="E52" s="287"/>
      <c r="F52" s="287"/>
      <c r="G52" s="287"/>
      <c r="H52" s="424"/>
      <c r="I52" s="272"/>
      <c r="J52" s="272"/>
      <c r="K52" s="271"/>
      <c r="L52" s="272"/>
      <c r="M52" s="272"/>
      <c r="N52" s="272"/>
      <c r="O52" s="271"/>
      <c r="P52" s="272"/>
      <c r="Q52" s="272"/>
      <c r="R52" s="272"/>
      <c r="S52" s="271"/>
      <c r="T52" s="272"/>
      <c r="U52" s="272"/>
      <c r="V52" s="272"/>
      <c r="W52" s="271"/>
      <c r="X52" s="272"/>
      <c r="Y52" s="272"/>
      <c r="Z52" s="272"/>
      <c r="AA52" s="271"/>
      <c r="AB52" s="272"/>
      <c r="AC52" s="272"/>
      <c r="AD52" s="272"/>
      <c r="AE52" s="271"/>
      <c r="AF52" s="272"/>
      <c r="AG52" s="272"/>
      <c r="AH52" s="272"/>
      <c r="AI52" s="271"/>
      <c r="AJ52" s="272"/>
      <c r="AK52" s="272"/>
      <c r="AL52" s="272"/>
      <c r="AM52" s="271"/>
      <c r="AN52" s="272"/>
      <c r="AO52" s="272"/>
      <c r="AP52" s="272"/>
      <c r="AQ52" s="271"/>
      <c r="AR52" s="272"/>
      <c r="AS52" s="272"/>
      <c r="AT52" s="272"/>
      <c r="AU52" s="271"/>
      <c r="AV52" s="272"/>
      <c r="AW52" s="272"/>
      <c r="AX52" s="272"/>
      <c r="AY52" s="271"/>
      <c r="AZ52" s="272"/>
      <c r="BA52" s="272"/>
      <c r="BB52" s="272"/>
      <c r="BC52" s="271"/>
      <c r="BD52" s="272"/>
      <c r="BE52" s="272"/>
      <c r="BF52" s="272"/>
      <c r="BG52" s="271"/>
      <c r="BH52" s="272"/>
      <c r="BI52" s="272"/>
      <c r="BJ52" s="272"/>
      <c r="BK52" s="271"/>
      <c r="BL52" s="272"/>
      <c r="BM52" s="272"/>
      <c r="BN52" s="272"/>
      <c r="BO52" s="271"/>
      <c r="BP52" s="272"/>
      <c r="BQ52" s="272"/>
      <c r="BR52" s="272"/>
      <c r="BS52" s="271"/>
      <c r="BT52" s="272"/>
      <c r="BU52" s="272"/>
      <c r="BV52" s="272"/>
      <c r="BW52" s="271"/>
      <c r="BX52" s="272"/>
      <c r="BY52" s="272"/>
      <c r="BZ52" s="272"/>
      <c r="CA52" s="271"/>
      <c r="CB52" s="272"/>
      <c r="CC52" s="272"/>
      <c r="CD52" s="272"/>
      <c r="CE52" s="271"/>
      <c r="CF52" s="272"/>
      <c r="CG52" s="272"/>
      <c r="CH52" s="272"/>
      <c r="CI52" s="271"/>
      <c r="CJ52" s="272"/>
      <c r="CK52" s="272"/>
      <c r="CL52" s="272"/>
      <c r="CM52" s="271"/>
      <c r="CN52" s="272"/>
      <c r="CO52" s="272"/>
      <c r="CP52" s="272"/>
      <c r="CQ52" s="271"/>
      <c r="CR52" s="272"/>
      <c r="CS52" s="272"/>
      <c r="CT52" s="272"/>
      <c r="CU52" s="271"/>
      <c r="CV52" s="272"/>
      <c r="CW52" s="272"/>
      <c r="CX52" s="272"/>
      <c r="CY52" s="271"/>
      <c r="CZ52" s="272"/>
      <c r="DA52" s="272"/>
      <c r="DB52" s="272"/>
      <c r="DC52" s="271"/>
      <c r="DD52" s="272"/>
      <c r="DE52" s="272"/>
      <c r="DF52" s="272"/>
      <c r="DG52" s="271"/>
      <c r="DH52" s="272"/>
      <c r="DI52" s="272"/>
      <c r="DJ52" s="272"/>
      <c r="DK52" s="271"/>
      <c r="DL52" s="272"/>
      <c r="DM52" s="272"/>
      <c r="DN52" s="272"/>
      <c r="DO52" s="271"/>
      <c r="DP52" s="272"/>
      <c r="DQ52" s="272"/>
      <c r="DR52" s="272"/>
      <c r="DS52" s="271"/>
      <c r="DT52" s="272"/>
      <c r="DU52" s="272"/>
      <c r="DV52" s="272"/>
      <c r="DW52" s="271"/>
      <c r="DX52" s="272"/>
      <c r="DY52" s="272"/>
      <c r="DZ52" s="272"/>
      <c r="EA52" s="271"/>
    </row>
    <row r="53" spans="1:131" s="257" customFormat="1" ht="24.95" customHeight="1">
      <c r="A53" s="575"/>
      <c r="B53" s="280" t="s">
        <v>41</v>
      </c>
      <c r="C53" s="273"/>
      <c r="D53" s="274"/>
      <c r="E53" s="288"/>
      <c r="F53" s="288"/>
      <c r="G53" s="288"/>
      <c r="H53" s="424"/>
      <c r="I53" s="275"/>
      <c r="J53" s="275"/>
      <c r="K53" s="274"/>
      <c r="L53" s="275"/>
      <c r="M53" s="275"/>
      <c r="N53" s="275"/>
      <c r="O53" s="274"/>
      <c r="P53" s="275"/>
      <c r="Q53" s="275"/>
      <c r="R53" s="275"/>
      <c r="S53" s="274"/>
      <c r="T53" s="275"/>
      <c r="U53" s="275"/>
      <c r="V53" s="275"/>
      <c r="W53" s="274"/>
      <c r="X53" s="275"/>
      <c r="Y53" s="275"/>
      <c r="Z53" s="275"/>
      <c r="AA53" s="274"/>
      <c r="AB53" s="275"/>
      <c r="AC53" s="275"/>
      <c r="AD53" s="275"/>
      <c r="AE53" s="274"/>
      <c r="AF53" s="275"/>
      <c r="AG53" s="275"/>
      <c r="AH53" s="275"/>
      <c r="AI53" s="274"/>
      <c r="AJ53" s="275"/>
      <c r="AK53" s="275"/>
      <c r="AL53" s="275"/>
      <c r="AM53" s="274"/>
      <c r="AN53" s="275"/>
      <c r="AO53" s="275"/>
      <c r="AP53" s="275"/>
      <c r="AQ53" s="274"/>
      <c r="AR53" s="275"/>
      <c r="AS53" s="275"/>
      <c r="AT53" s="275"/>
      <c r="AU53" s="274"/>
      <c r="AV53" s="275"/>
      <c r="AW53" s="275"/>
      <c r="AX53" s="275"/>
      <c r="AY53" s="274"/>
      <c r="AZ53" s="275"/>
      <c r="BA53" s="275"/>
      <c r="BB53" s="275"/>
      <c r="BC53" s="274"/>
      <c r="BD53" s="275"/>
      <c r="BE53" s="275"/>
      <c r="BF53" s="275"/>
      <c r="BG53" s="274"/>
      <c r="BH53" s="275"/>
      <c r="BI53" s="275"/>
      <c r="BJ53" s="275"/>
      <c r="BK53" s="274"/>
      <c r="BL53" s="275"/>
      <c r="BM53" s="275"/>
      <c r="BN53" s="275"/>
      <c r="BO53" s="274"/>
      <c r="BP53" s="275"/>
      <c r="BQ53" s="275"/>
      <c r="BR53" s="275"/>
      <c r="BS53" s="274"/>
      <c r="BT53" s="275"/>
      <c r="BU53" s="275"/>
      <c r="BV53" s="275"/>
      <c r="BW53" s="274"/>
      <c r="BX53" s="275"/>
      <c r="BY53" s="275"/>
      <c r="BZ53" s="275"/>
      <c r="CA53" s="274"/>
      <c r="CB53" s="275"/>
      <c r="CC53" s="275"/>
      <c r="CD53" s="275"/>
      <c r="CE53" s="274"/>
      <c r="CF53" s="275"/>
      <c r="CG53" s="275"/>
      <c r="CH53" s="275"/>
      <c r="CI53" s="274"/>
      <c r="CJ53" s="275"/>
      <c r="CK53" s="275"/>
      <c r="CL53" s="275"/>
      <c r="CM53" s="274"/>
      <c r="CN53" s="275"/>
      <c r="CO53" s="275"/>
      <c r="CP53" s="275"/>
      <c r="CQ53" s="274"/>
      <c r="CR53" s="275"/>
      <c r="CS53" s="275"/>
      <c r="CT53" s="275"/>
      <c r="CU53" s="274"/>
      <c r="CV53" s="275"/>
      <c r="CW53" s="275"/>
      <c r="CX53" s="275"/>
      <c r="CY53" s="274"/>
      <c r="CZ53" s="275"/>
      <c r="DA53" s="275"/>
      <c r="DB53" s="275"/>
      <c r="DC53" s="274"/>
      <c r="DD53" s="275"/>
      <c r="DE53" s="275"/>
      <c r="DF53" s="275"/>
      <c r="DG53" s="274"/>
      <c r="DH53" s="275"/>
      <c r="DI53" s="275"/>
      <c r="DJ53" s="275"/>
      <c r="DK53" s="274"/>
      <c r="DL53" s="275"/>
      <c r="DM53" s="275"/>
      <c r="DN53" s="275"/>
      <c r="DO53" s="274"/>
      <c r="DP53" s="275"/>
      <c r="DQ53" s="275"/>
      <c r="DR53" s="275"/>
      <c r="DS53" s="274"/>
      <c r="DT53" s="275"/>
      <c r="DU53" s="275"/>
      <c r="DV53" s="275"/>
      <c r="DW53" s="274"/>
      <c r="DX53" s="275"/>
      <c r="DY53" s="275"/>
      <c r="DZ53" s="275"/>
      <c r="EA53" s="274"/>
    </row>
    <row r="54" spans="1:131" ht="24.95" customHeight="1">
      <c r="A54" s="576" t="s">
        <v>760</v>
      </c>
      <c r="B54" s="577"/>
      <c r="C54" s="277"/>
      <c r="D54" s="277"/>
      <c r="E54" s="289"/>
      <c r="F54" s="289"/>
      <c r="G54" s="289"/>
      <c r="H54" s="425"/>
      <c r="I54" s="276"/>
      <c r="J54" s="276"/>
      <c r="K54" s="277"/>
      <c r="L54" s="276"/>
      <c r="M54" s="276"/>
      <c r="N54" s="276"/>
      <c r="O54" s="277"/>
      <c r="P54" s="276"/>
      <c r="Q54" s="276"/>
      <c r="R54" s="276"/>
      <c r="S54" s="277"/>
      <c r="T54" s="276"/>
      <c r="U54" s="276"/>
      <c r="V54" s="276"/>
      <c r="W54" s="277"/>
      <c r="X54" s="276"/>
      <c r="Y54" s="276"/>
      <c r="Z54" s="276"/>
      <c r="AA54" s="277"/>
      <c r="AB54" s="276"/>
      <c r="AC54" s="276"/>
      <c r="AD54" s="276"/>
      <c r="AE54" s="277"/>
      <c r="AF54" s="276"/>
      <c r="AG54" s="276"/>
      <c r="AH54" s="276"/>
      <c r="AI54" s="277"/>
      <c r="AJ54" s="276"/>
      <c r="AK54" s="276"/>
      <c r="AL54" s="276"/>
      <c r="AM54" s="277"/>
      <c r="AN54" s="276"/>
      <c r="AO54" s="276"/>
      <c r="AP54" s="276"/>
      <c r="AQ54" s="277"/>
      <c r="AR54" s="276"/>
      <c r="AS54" s="276"/>
      <c r="AT54" s="276"/>
      <c r="AU54" s="277"/>
      <c r="AV54" s="276"/>
      <c r="AW54" s="276"/>
      <c r="AX54" s="276"/>
      <c r="AY54" s="277"/>
      <c r="AZ54" s="276"/>
      <c r="BA54" s="276"/>
      <c r="BB54" s="276"/>
      <c r="BC54" s="277"/>
      <c r="BD54" s="276"/>
      <c r="BE54" s="276"/>
      <c r="BF54" s="276"/>
      <c r="BG54" s="277"/>
      <c r="BH54" s="276"/>
      <c r="BI54" s="276"/>
      <c r="BJ54" s="276"/>
      <c r="BK54" s="277"/>
      <c r="BL54" s="276"/>
      <c r="BM54" s="276"/>
      <c r="BN54" s="276"/>
      <c r="BO54" s="277"/>
      <c r="BP54" s="276"/>
      <c r="BQ54" s="276"/>
      <c r="BR54" s="276"/>
      <c r="BS54" s="277"/>
      <c r="BT54" s="276"/>
      <c r="BU54" s="276"/>
      <c r="BV54" s="276"/>
      <c r="BW54" s="277"/>
      <c r="BX54" s="276"/>
      <c r="BY54" s="276"/>
      <c r="BZ54" s="276"/>
      <c r="CA54" s="277"/>
      <c r="CB54" s="276"/>
      <c r="CC54" s="276"/>
      <c r="CD54" s="276"/>
      <c r="CE54" s="277"/>
      <c r="CF54" s="276"/>
      <c r="CG54" s="276"/>
      <c r="CH54" s="276"/>
      <c r="CI54" s="277"/>
      <c r="CJ54" s="276"/>
      <c r="CK54" s="276"/>
      <c r="CL54" s="276"/>
      <c r="CM54" s="277"/>
      <c r="CN54" s="276"/>
      <c r="CO54" s="276"/>
      <c r="CP54" s="276"/>
      <c r="CQ54" s="277"/>
      <c r="CR54" s="276"/>
      <c r="CS54" s="276"/>
      <c r="CT54" s="276"/>
      <c r="CU54" s="277"/>
      <c r="CV54" s="276"/>
      <c r="CW54" s="276"/>
      <c r="CX54" s="276"/>
      <c r="CY54" s="277"/>
      <c r="CZ54" s="276"/>
      <c r="DA54" s="276"/>
      <c r="DB54" s="276"/>
      <c r="DC54" s="277"/>
      <c r="DD54" s="276"/>
      <c r="DE54" s="276"/>
      <c r="DF54" s="276"/>
      <c r="DG54" s="277"/>
      <c r="DH54" s="276"/>
      <c r="DI54" s="276"/>
      <c r="DJ54" s="276"/>
      <c r="DK54" s="277"/>
      <c r="DL54" s="276"/>
      <c r="DM54" s="276"/>
      <c r="DN54" s="276"/>
      <c r="DO54" s="277"/>
      <c r="DP54" s="276"/>
      <c r="DQ54" s="276"/>
      <c r="DR54" s="276"/>
      <c r="DS54" s="277"/>
      <c r="DT54" s="276"/>
      <c r="DU54" s="276"/>
      <c r="DV54" s="276"/>
      <c r="DW54" s="277"/>
      <c r="DX54" s="276"/>
      <c r="DY54" s="276"/>
      <c r="DZ54" s="276"/>
      <c r="EA54" s="277"/>
    </row>
    <row r="56" spans="1:131" ht="32.25">
      <c r="A56" s="281" t="s">
        <v>1262</v>
      </c>
      <c r="B56" s="250"/>
      <c r="C56" s="251"/>
      <c r="D56" s="250"/>
      <c r="E56" s="250"/>
      <c r="F56" s="250"/>
      <c r="G56" s="250"/>
      <c r="H56" s="252"/>
      <c r="I56" s="252"/>
      <c r="J56" s="260"/>
      <c r="K56" s="250"/>
    </row>
    <row r="57" spans="1:131" ht="6" customHeight="1">
      <c r="A57" s="254"/>
      <c r="B57" s="250"/>
      <c r="C57" s="251"/>
      <c r="D57" s="250"/>
      <c r="E57" s="250"/>
      <c r="F57" s="250"/>
      <c r="G57" s="250"/>
      <c r="H57" s="252"/>
      <c r="I57" s="252"/>
      <c r="J57" s="252"/>
      <c r="K57" s="250"/>
    </row>
    <row r="58" spans="1:131" ht="3.75" customHeight="1">
      <c r="A58" s="282"/>
      <c r="B58" s="283"/>
      <c r="C58" s="284"/>
      <c r="D58" s="283"/>
      <c r="E58" s="283"/>
      <c r="F58" s="283"/>
      <c r="G58" s="283"/>
      <c r="H58" s="285"/>
      <c r="I58" s="285"/>
      <c r="J58" s="285"/>
      <c r="K58" s="283"/>
      <c r="L58" s="286"/>
      <c r="M58" s="286"/>
      <c r="N58" s="286"/>
      <c r="O58" s="286"/>
      <c r="P58" s="286"/>
      <c r="Q58" s="286"/>
      <c r="R58" s="286"/>
      <c r="S58" s="286"/>
      <c r="T58" s="286"/>
      <c r="U58" s="286"/>
      <c r="V58" s="286"/>
      <c r="W58" s="286"/>
      <c r="X58" s="286"/>
      <c r="Y58" s="286"/>
      <c r="Z58" s="286"/>
      <c r="AA58" s="286"/>
      <c r="AB58" s="286"/>
      <c r="AC58" s="286"/>
      <c r="AD58" s="286"/>
      <c r="AE58" s="286"/>
      <c r="AF58" s="286"/>
      <c r="AG58" s="286"/>
      <c r="AH58" s="286"/>
      <c r="AI58" s="286"/>
      <c r="AJ58" s="286"/>
      <c r="AK58" s="286"/>
      <c r="AL58" s="286"/>
      <c r="AM58" s="286"/>
      <c r="AN58" s="286"/>
      <c r="AO58" s="286"/>
      <c r="AP58" s="286"/>
      <c r="AQ58" s="286"/>
      <c r="AR58" s="286"/>
      <c r="AS58" s="286"/>
      <c r="AT58" s="286"/>
      <c r="AU58" s="286"/>
      <c r="AV58" s="286"/>
      <c r="AW58" s="286"/>
      <c r="AX58" s="286"/>
      <c r="AY58" s="286"/>
      <c r="AZ58" s="286"/>
      <c r="BA58" s="286"/>
      <c r="BB58" s="286"/>
      <c r="BC58" s="286"/>
      <c r="BD58" s="286"/>
      <c r="BE58" s="286"/>
      <c r="BF58" s="286"/>
      <c r="BG58" s="286"/>
      <c r="BH58" s="286"/>
      <c r="BI58" s="286"/>
      <c r="BJ58" s="286"/>
      <c r="BK58" s="286"/>
      <c r="BL58" s="286"/>
      <c r="BM58" s="286"/>
      <c r="BN58" s="286"/>
      <c r="BO58" s="286"/>
      <c r="BP58" s="286"/>
      <c r="BQ58" s="286"/>
      <c r="BR58" s="286"/>
      <c r="BS58" s="286"/>
      <c r="BT58" s="286"/>
      <c r="BU58" s="286"/>
      <c r="BV58" s="286"/>
      <c r="BW58" s="286"/>
      <c r="BX58" s="286"/>
      <c r="BY58" s="286"/>
      <c r="BZ58" s="286"/>
      <c r="CA58" s="286"/>
      <c r="CB58" s="286"/>
      <c r="CC58" s="286"/>
      <c r="CD58" s="286"/>
      <c r="CE58" s="286"/>
      <c r="CF58" s="286"/>
      <c r="CG58" s="286"/>
      <c r="CH58" s="286"/>
      <c r="CI58" s="286"/>
      <c r="CJ58" s="286"/>
      <c r="CK58" s="286"/>
      <c r="CL58" s="286"/>
      <c r="CM58" s="286"/>
      <c r="CN58" s="286"/>
      <c r="CO58" s="286"/>
      <c r="CP58" s="286"/>
      <c r="CQ58" s="286"/>
      <c r="CR58" s="286"/>
      <c r="CS58" s="286"/>
      <c r="CT58" s="286"/>
      <c r="CU58" s="286"/>
      <c r="CV58" s="286"/>
      <c r="CW58" s="286"/>
      <c r="CX58" s="286"/>
      <c r="CY58" s="286"/>
      <c r="CZ58" s="286"/>
      <c r="DA58" s="286"/>
      <c r="DB58" s="286"/>
      <c r="DC58" s="286"/>
      <c r="DD58" s="286"/>
      <c r="DE58" s="286"/>
      <c r="DF58" s="286"/>
      <c r="DG58" s="286"/>
      <c r="DH58" s="286"/>
      <c r="DI58" s="286"/>
      <c r="DJ58" s="286"/>
      <c r="DK58" s="286"/>
      <c r="DL58" s="286"/>
      <c r="DM58" s="286"/>
      <c r="DN58" s="286"/>
      <c r="DO58" s="286"/>
      <c r="DP58" s="286"/>
      <c r="DQ58" s="286"/>
      <c r="DR58" s="286"/>
      <c r="DS58" s="286"/>
      <c r="DT58" s="286"/>
      <c r="DU58" s="286"/>
      <c r="DV58" s="286"/>
      <c r="DW58" s="286"/>
      <c r="DX58" s="286"/>
      <c r="DY58" s="286"/>
      <c r="DZ58" s="286"/>
      <c r="EA58" s="286"/>
    </row>
    <row r="59" spans="1:131" s="264" customFormat="1" ht="6" customHeight="1">
      <c r="A59" s="261">
        <v>2025</v>
      </c>
      <c r="B59" s="261">
        <v>7</v>
      </c>
      <c r="C59" s="262"/>
      <c r="D59" s="263"/>
      <c r="E59" s="263"/>
      <c r="F59" s="263"/>
      <c r="G59" s="263"/>
      <c r="H59" s="550">
        <f>DATE($A$4,$B$4,1)</f>
        <v>45839</v>
      </c>
      <c r="I59" s="550"/>
      <c r="J59" s="550"/>
      <c r="K59" s="550"/>
      <c r="L59" s="550">
        <f>H59+1</f>
        <v>45840</v>
      </c>
      <c r="M59" s="550"/>
      <c r="N59" s="550"/>
      <c r="O59" s="550"/>
      <c r="P59" s="550">
        <f>L59+1</f>
        <v>45841</v>
      </c>
      <c r="Q59" s="550"/>
      <c r="R59" s="550"/>
      <c r="S59" s="550"/>
      <c r="T59" s="550">
        <f t="shared" ref="T59" si="267">P59+1</f>
        <v>45842</v>
      </c>
      <c r="U59" s="550"/>
      <c r="V59" s="550"/>
      <c r="W59" s="550"/>
      <c r="X59" s="550">
        <f t="shared" ref="X59" si="268">T59+1</f>
        <v>45843</v>
      </c>
      <c r="Y59" s="550"/>
      <c r="Z59" s="550"/>
      <c r="AA59" s="550"/>
      <c r="AB59" s="550">
        <f t="shared" ref="AB59" si="269">X59+1</f>
        <v>45844</v>
      </c>
      <c r="AC59" s="550"/>
      <c r="AD59" s="550"/>
      <c r="AE59" s="550"/>
      <c r="AF59" s="550">
        <f t="shared" ref="AF59" si="270">AB59+1</f>
        <v>45845</v>
      </c>
      <c r="AG59" s="550"/>
      <c r="AH59" s="550"/>
      <c r="AI59" s="550"/>
      <c r="AJ59" s="550">
        <f t="shared" ref="AJ59" si="271">AF59+1</f>
        <v>45846</v>
      </c>
      <c r="AK59" s="550"/>
      <c r="AL59" s="550"/>
      <c r="AM59" s="550"/>
      <c r="AN59" s="550">
        <f t="shared" ref="AN59" si="272">AJ59+1</f>
        <v>45847</v>
      </c>
      <c r="AO59" s="550"/>
      <c r="AP59" s="550"/>
      <c r="AQ59" s="550"/>
      <c r="AR59" s="550">
        <f t="shared" ref="AR59" si="273">AN59+1</f>
        <v>45848</v>
      </c>
      <c r="AS59" s="550"/>
      <c r="AT59" s="550"/>
      <c r="AU59" s="550"/>
      <c r="AV59" s="550">
        <f t="shared" ref="AV59" si="274">AR59+1</f>
        <v>45849</v>
      </c>
      <c r="AW59" s="550"/>
      <c r="AX59" s="550"/>
      <c r="AY59" s="550"/>
      <c r="AZ59" s="550">
        <f t="shared" ref="AZ59" si="275">AV59+1</f>
        <v>45850</v>
      </c>
      <c r="BA59" s="550"/>
      <c r="BB59" s="550"/>
      <c r="BC59" s="550"/>
      <c r="BD59" s="550">
        <f t="shared" ref="BD59" si="276">AZ59+1</f>
        <v>45851</v>
      </c>
      <c r="BE59" s="550"/>
      <c r="BF59" s="550"/>
      <c r="BG59" s="550"/>
      <c r="BH59" s="550">
        <f t="shared" ref="BH59" si="277">BD59+1</f>
        <v>45852</v>
      </c>
      <c r="BI59" s="550"/>
      <c r="BJ59" s="550"/>
      <c r="BK59" s="550"/>
      <c r="BL59" s="550">
        <f t="shared" ref="BL59" si="278">BH59+1</f>
        <v>45853</v>
      </c>
      <c r="BM59" s="550"/>
      <c r="BN59" s="550"/>
      <c r="BO59" s="550"/>
      <c r="BP59" s="550">
        <f t="shared" ref="BP59" si="279">BL59+1</f>
        <v>45854</v>
      </c>
      <c r="BQ59" s="550"/>
      <c r="BR59" s="550"/>
      <c r="BS59" s="550"/>
      <c r="BT59" s="550">
        <f t="shared" ref="BT59" si="280">BP59+1</f>
        <v>45855</v>
      </c>
      <c r="BU59" s="550"/>
      <c r="BV59" s="550"/>
      <c r="BW59" s="550"/>
      <c r="BX59" s="550">
        <f t="shared" ref="BX59" si="281">BT59+1</f>
        <v>45856</v>
      </c>
      <c r="BY59" s="550"/>
      <c r="BZ59" s="550"/>
      <c r="CA59" s="550"/>
      <c r="CB59" s="550">
        <f t="shared" ref="CB59" si="282">BX59+1</f>
        <v>45857</v>
      </c>
      <c r="CC59" s="550"/>
      <c r="CD59" s="550"/>
      <c r="CE59" s="550"/>
      <c r="CF59" s="550">
        <f t="shared" ref="CF59" si="283">CB59+1</f>
        <v>45858</v>
      </c>
      <c r="CG59" s="550"/>
      <c r="CH59" s="550"/>
      <c r="CI59" s="550"/>
      <c r="CJ59" s="550">
        <f t="shared" ref="CJ59" si="284">CF59+1</f>
        <v>45859</v>
      </c>
      <c r="CK59" s="550"/>
      <c r="CL59" s="550"/>
      <c r="CM59" s="550"/>
      <c r="CN59" s="550">
        <f t="shared" ref="CN59" si="285">CJ59+1</f>
        <v>45860</v>
      </c>
      <c r="CO59" s="550"/>
      <c r="CP59" s="550"/>
      <c r="CQ59" s="550"/>
      <c r="CR59" s="550">
        <f t="shared" ref="CR59" si="286">CN59+1</f>
        <v>45861</v>
      </c>
      <c r="CS59" s="550"/>
      <c r="CT59" s="550"/>
      <c r="CU59" s="550"/>
      <c r="CV59" s="550">
        <f t="shared" ref="CV59" si="287">CR59+1</f>
        <v>45862</v>
      </c>
      <c r="CW59" s="550"/>
      <c r="CX59" s="550"/>
      <c r="CY59" s="550"/>
      <c r="CZ59" s="550">
        <f t="shared" ref="CZ59" si="288">CV59+1</f>
        <v>45863</v>
      </c>
      <c r="DA59" s="550"/>
      <c r="DB59" s="550"/>
      <c r="DC59" s="550"/>
      <c r="DD59" s="550">
        <f t="shared" ref="DD59" si="289">CZ59+1</f>
        <v>45864</v>
      </c>
      <c r="DE59" s="550"/>
      <c r="DF59" s="550"/>
      <c r="DG59" s="550"/>
      <c r="DH59" s="550">
        <f t="shared" ref="DH59" si="290">DD59+1</f>
        <v>45865</v>
      </c>
      <c r="DI59" s="550"/>
      <c r="DJ59" s="550"/>
      <c r="DK59" s="550"/>
      <c r="DL59" s="550">
        <f t="shared" ref="DL59" si="291">DH59+1</f>
        <v>45866</v>
      </c>
      <c r="DM59" s="550"/>
      <c r="DN59" s="550"/>
      <c r="DO59" s="550"/>
      <c r="DP59" s="550">
        <f t="shared" ref="DP59" si="292">DL59+1</f>
        <v>45867</v>
      </c>
      <c r="DQ59" s="550"/>
      <c r="DR59" s="550"/>
      <c r="DS59" s="550"/>
      <c r="DT59" s="550">
        <f t="shared" ref="DT59" si="293">DP59+1</f>
        <v>45868</v>
      </c>
      <c r="DU59" s="550"/>
      <c r="DV59" s="550"/>
      <c r="DW59" s="550"/>
      <c r="DX59" s="550">
        <f t="shared" ref="DX59" si="294">DT59+1</f>
        <v>45869</v>
      </c>
      <c r="DY59" s="550"/>
      <c r="DZ59" s="550"/>
      <c r="EA59" s="550"/>
    </row>
    <row r="60" spans="1:131" ht="19.5" customHeight="1">
      <c r="A60" s="546" t="s">
        <v>743</v>
      </c>
      <c r="B60" s="552" t="s">
        <v>1255</v>
      </c>
      <c r="C60" s="664" t="s">
        <v>765</v>
      </c>
      <c r="D60" s="556" t="s">
        <v>761</v>
      </c>
      <c r="E60" s="556" t="s">
        <v>762</v>
      </c>
      <c r="F60" s="556" t="s">
        <v>763</v>
      </c>
      <c r="G60" s="556" t="s">
        <v>764</v>
      </c>
      <c r="H60" s="542">
        <v>1</v>
      </c>
      <c r="I60" s="544"/>
      <c r="J60" s="544"/>
      <c r="K60" s="545"/>
      <c r="L60" s="542">
        <v>2</v>
      </c>
      <c r="M60" s="544"/>
      <c r="N60" s="544"/>
      <c r="O60" s="545"/>
      <c r="P60" s="542">
        <v>3</v>
      </c>
      <c r="Q60" s="544"/>
      <c r="R60" s="544"/>
      <c r="S60" s="545"/>
      <c r="T60" s="542">
        <v>4</v>
      </c>
      <c r="U60" s="544"/>
      <c r="V60" s="544"/>
      <c r="W60" s="545"/>
      <c r="X60" s="542">
        <v>5</v>
      </c>
      <c r="Y60" s="544"/>
      <c r="Z60" s="544"/>
      <c r="AA60" s="545"/>
      <c r="AB60" s="542">
        <v>6</v>
      </c>
      <c r="AC60" s="544"/>
      <c r="AD60" s="544"/>
      <c r="AE60" s="545"/>
      <c r="AF60" s="542">
        <v>7</v>
      </c>
      <c r="AG60" s="544"/>
      <c r="AH60" s="544"/>
      <c r="AI60" s="545"/>
      <c r="AJ60" s="542">
        <v>8</v>
      </c>
      <c r="AK60" s="544"/>
      <c r="AL60" s="544"/>
      <c r="AM60" s="545"/>
      <c r="AN60" s="542">
        <v>9</v>
      </c>
      <c r="AO60" s="544"/>
      <c r="AP60" s="544"/>
      <c r="AQ60" s="545"/>
      <c r="AR60" s="542">
        <v>10</v>
      </c>
      <c r="AS60" s="544"/>
      <c r="AT60" s="544"/>
      <c r="AU60" s="545"/>
      <c r="AV60" s="542">
        <v>11</v>
      </c>
      <c r="AW60" s="544"/>
      <c r="AX60" s="544"/>
      <c r="AY60" s="545"/>
      <c r="AZ60" s="542">
        <v>12</v>
      </c>
      <c r="BA60" s="544"/>
      <c r="BB60" s="544"/>
      <c r="BC60" s="545"/>
      <c r="BD60" s="542">
        <v>13</v>
      </c>
      <c r="BE60" s="544"/>
      <c r="BF60" s="544"/>
      <c r="BG60" s="545"/>
      <c r="BH60" s="542">
        <v>14</v>
      </c>
      <c r="BI60" s="544"/>
      <c r="BJ60" s="544"/>
      <c r="BK60" s="545"/>
      <c r="BL60" s="542">
        <v>15</v>
      </c>
      <c r="BM60" s="544"/>
      <c r="BN60" s="544"/>
      <c r="BO60" s="545"/>
      <c r="BP60" s="542">
        <v>16</v>
      </c>
      <c r="BQ60" s="544"/>
      <c r="BR60" s="544"/>
      <c r="BS60" s="545"/>
      <c r="BT60" s="542">
        <v>17</v>
      </c>
      <c r="BU60" s="544"/>
      <c r="BV60" s="544"/>
      <c r="BW60" s="545"/>
      <c r="BX60" s="542">
        <v>18</v>
      </c>
      <c r="BY60" s="544"/>
      <c r="BZ60" s="544"/>
      <c r="CA60" s="545"/>
      <c r="CB60" s="542">
        <v>19</v>
      </c>
      <c r="CC60" s="544"/>
      <c r="CD60" s="544"/>
      <c r="CE60" s="545"/>
      <c r="CF60" s="542">
        <v>20</v>
      </c>
      <c r="CG60" s="544"/>
      <c r="CH60" s="544"/>
      <c r="CI60" s="545"/>
      <c r="CJ60" s="542">
        <v>21</v>
      </c>
      <c r="CK60" s="544"/>
      <c r="CL60" s="544"/>
      <c r="CM60" s="545"/>
      <c r="CN60" s="542">
        <v>22</v>
      </c>
      <c r="CO60" s="544"/>
      <c r="CP60" s="544"/>
      <c r="CQ60" s="545"/>
      <c r="CR60" s="542">
        <v>23</v>
      </c>
      <c r="CS60" s="544"/>
      <c r="CT60" s="544"/>
      <c r="CU60" s="545"/>
      <c r="CV60" s="542">
        <v>24</v>
      </c>
      <c r="CW60" s="544"/>
      <c r="CX60" s="544"/>
      <c r="CY60" s="545"/>
      <c r="CZ60" s="542">
        <v>25</v>
      </c>
      <c r="DA60" s="544"/>
      <c r="DB60" s="544"/>
      <c r="DC60" s="545"/>
      <c r="DD60" s="542">
        <v>26</v>
      </c>
      <c r="DE60" s="544"/>
      <c r="DF60" s="544"/>
      <c r="DG60" s="545"/>
      <c r="DH60" s="542">
        <v>27</v>
      </c>
      <c r="DI60" s="544"/>
      <c r="DJ60" s="544"/>
      <c r="DK60" s="545"/>
      <c r="DL60" s="542">
        <v>28</v>
      </c>
      <c r="DM60" s="544"/>
      <c r="DN60" s="544"/>
      <c r="DO60" s="545"/>
      <c r="DP60" s="542">
        <v>29</v>
      </c>
      <c r="DQ60" s="544"/>
      <c r="DR60" s="544"/>
      <c r="DS60" s="545"/>
      <c r="DT60" s="542">
        <v>30</v>
      </c>
      <c r="DU60" s="544"/>
      <c r="DV60" s="544"/>
      <c r="DW60" s="545"/>
      <c r="DX60" s="542">
        <v>31</v>
      </c>
      <c r="DY60" s="544"/>
      <c r="DZ60" s="544"/>
      <c r="EA60" s="545"/>
    </row>
    <row r="61" spans="1:131" ht="19.5" customHeight="1">
      <c r="A61" s="547"/>
      <c r="B61" s="552"/>
      <c r="C61" s="665"/>
      <c r="D61" s="552"/>
      <c r="E61" s="552"/>
      <c r="F61" s="556"/>
      <c r="G61" s="556"/>
      <c r="H61" s="423"/>
      <c r="I61" s="423"/>
      <c r="J61" s="377" t="s">
        <v>1256</v>
      </c>
      <c r="K61" s="546" t="s">
        <v>172</v>
      </c>
      <c r="L61" s="538" t="s">
        <v>742</v>
      </c>
      <c r="M61" s="559" t="s">
        <v>744</v>
      </c>
      <c r="N61" s="560"/>
      <c r="O61" s="546" t="s">
        <v>172</v>
      </c>
      <c r="P61" s="538" t="s">
        <v>742</v>
      </c>
      <c r="Q61" s="559" t="s">
        <v>744</v>
      </c>
      <c r="R61" s="560"/>
      <c r="S61" s="546" t="s">
        <v>172</v>
      </c>
      <c r="T61" s="538" t="s">
        <v>742</v>
      </c>
      <c r="U61" s="559" t="s">
        <v>744</v>
      </c>
      <c r="V61" s="560"/>
      <c r="W61" s="546" t="s">
        <v>172</v>
      </c>
      <c r="X61" s="538" t="s">
        <v>742</v>
      </c>
      <c r="Y61" s="559" t="s">
        <v>744</v>
      </c>
      <c r="Z61" s="560"/>
      <c r="AA61" s="546" t="s">
        <v>172</v>
      </c>
      <c r="AB61" s="538" t="s">
        <v>742</v>
      </c>
      <c r="AC61" s="559" t="s">
        <v>744</v>
      </c>
      <c r="AD61" s="560"/>
      <c r="AE61" s="546" t="s">
        <v>172</v>
      </c>
      <c r="AF61" s="538" t="s">
        <v>742</v>
      </c>
      <c r="AG61" s="559" t="s">
        <v>744</v>
      </c>
      <c r="AH61" s="560"/>
      <c r="AI61" s="546" t="s">
        <v>172</v>
      </c>
      <c r="AJ61" s="538" t="s">
        <v>742</v>
      </c>
      <c r="AK61" s="559" t="s">
        <v>744</v>
      </c>
      <c r="AL61" s="560"/>
      <c r="AM61" s="546" t="s">
        <v>172</v>
      </c>
      <c r="AN61" s="538" t="s">
        <v>742</v>
      </c>
      <c r="AO61" s="559" t="s">
        <v>744</v>
      </c>
      <c r="AP61" s="560"/>
      <c r="AQ61" s="546" t="s">
        <v>172</v>
      </c>
      <c r="AR61" s="538" t="s">
        <v>742</v>
      </c>
      <c r="AS61" s="559" t="s">
        <v>744</v>
      </c>
      <c r="AT61" s="560"/>
      <c r="AU61" s="546" t="s">
        <v>172</v>
      </c>
      <c r="AV61" s="538" t="s">
        <v>742</v>
      </c>
      <c r="AW61" s="559" t="s">
        <v>744</v>
      </c>
      <c r="AX61" s="560"/>
      <c r="AY61" s="546" t="s">
        <v>172</v>
      </c>
      <c r="AZ61" s="538" t="s">
        <v>742</v>
      </c>
      <c r="BA61" s="559" t="s">
        <v>744</v>
      </c>
      <c r="BB61" s="560"/>
      <c r="BC61" s="546" t="s">
        <v>172</v>
      </c>
      <c r="BD61" s="538" t="s">
        <v>742</v>
      </c>
      <c r="BE61" s="559" t="s">
        <v>744</v>
      </c>
      <c r="BF61" s="560"/>
      <c r="BG61" s="546" t="s">
        <v>172</v>
      </c>
      <c r="BH61" s="538" t="s">
        <v>742</v>
      </c>
      <c r="BI61" s="559" t="s">
        <v>744</v>
      </c>
      <c r="BJ61" s="560"/>
      <c r="BK61" s="546" t="s">
        <v>172</v>
      </c>
      <c r="BL61" s="538" t="s">
        <v>742</v>
      </c>
      <c r="BM61" s="559" t="s">
        <v>744</v>
      </c>
      <c r="BN61" s="560"/>
      <c r="BO61" s="546" t="s">
        <v>172</v>
      </c>
      <c r="BP61" s="538" t="s">
        <v>742</v>
      </c>
      <c r="BQ61" s="559" t="s">
        <v>744</v>
      </c>
      <c r="BR61" s="560"/>
      <c r="BS61" s="546" t="s">
        <v>172</v>
      </c>
      <c r="BT61" s="538" t="s">
        <v>742</v>
      </c>
      <c r="BU61" s="559" t="s">
        <v>744</v>
      </c>
      <c r="BV61" s="560"/>
      <c r="BW61" s="546" t="s">
        <v>172</v>
      </c>
      <c r="BX61" s="538" t="s">
        <v>742</v>
      </c>
      <c r="BY61" s="559" t="s">
        <v>744</v>
      </c>
      <c r="BZ61" s="560"/>
      <c r="CA61" s="546" t="s">
        <v>172</v>
      </c>
      <c r="CB61" s="538" t="s">
        <v>742</v>
      </c>
      <c r="CC61" s="559" t="s">
        <v>744</v>
      </c>
      <c r="CD61" s="560"/>
      <c r="CE61" s="546" t="s">
        <v>172</v>
      </c>
      <c r="CF61" s="538" t="s">
        <v>742</v>
      </c>
      <c r="CG61" s="559" t="s">
        <v>744</v>
      </c>
      <c r="CH61" s="560"/>
      <c r="CI61" s="546" t="s">
        <v>172</v>
      </c>
      <c r="CJ61" s="538" t="s">
        <v>742</v>
      </c>
      <c r="CK61" s="559" t="s">
        <v>744</v>
      </c>
      <c r="CL61" s="560"/>
      <c r="CM61" s="546" t="s">
        <v>172</v>
      </c>
      <c r="CN61" s="538" t="s">
        <v>742</v>
      </c>
      <c r="CO61" s="559" t="s">
        <v>744</v>
      </c>
      <c r="CP61" s="560"/>
      <c r="CQ61" s="546" t="s">
        <v>172</v>
      </c>
      <c r="CR61" s="538" t="s">
        <v>742</v>
      </c>
      <c r="CS61" s="559" t="s">
        <v>744</v>
      </c>
      <c r="CT61" s="560"/>
      <c r="CU61" s="546" t="s">
        <v>172</v>
      </c>
      <c r="CV61" s="538" t="s">
        <v>742</v>
      </c>
      <c r="CW61" s="559" t="s">
        <v>744</v>
      </c>
      <c r="CX61" s="560"/>
      <c r="CY61" s="546" t="s">
        <v>172</v>
      </c>
      <c r="CZ61" s="538" t="s">
        <v>742</v>
      </c>
      <c r="DA61" s="559" t="s">
        <v>744</v>
      </c>
      <c r="DB61" s="560"/>
      <c r="DC61" s="546" t="s">
        <v>172</v>
      </c>
      <c r="DD61" s="538" t="s">
        <v>742</v>
      </c>
      <c r="DE61" s="559" t="s">
        <v>744</v>
      </c>
      <c r="DF61" s="560"/>
      <c r="DG61" s="546" t="s">
        <v>172</v>
      </c>
      <c r="DH61" s="538" t="s">
        <v>742</v>
      </c>
      <c r="DI61" s="559" t="s">
        <v>744</v>
      </c>
      <c r="DJ61" s="560"/>
      <c r="DK61" s="546" t="s">
        <v>172</v>
      </c>
      <c r="DL61" s="538" t="s">
        <v>742</v>
      </c>
      <c r="DM61" s="559" t="s">
        <v>744</v>
      </c>
      <c r="DN61" s="560"/>
      <c r="DO61" s="546" t="s">
        <v>172</v>
      </c>
      <c r="DP61" s="538" t="s">
        <v>742</v>
      </c>
      <c r="DQ61" s="559" t="s">
        <v>744</v>
      </c>
      <c r="DR61" s="560"/>
      <c r="DS61" s="546" t="s">
        <v>172</v>
      </c>
      <c r="DT61" s="538" t="s">
        <v>742</v>
      </c>
      <c r="DU61" s="559" t="s">
        <v>744</v>
      </c>
      <c r="DV61" s="560"/>
      <c r="DW61" s="546" t="s">
        <v>172</v>
      </c>
      <c r="DX61" s="538" t="s">
        <v>742</v>
      </c>
      <c r="DY61" s="559" t="s">
        <v>744</v>
      </c>
      <c r="DZ61" s="560"/>
      <c r="EA61" s="546" t="s">
        <v>172</v>
      </c>
    </row>
    <row r="62" spans="1:131" ht="19.5" customHeight="1">
      <c r="A62" s="551"/>
      <c r="B62" s="552"/>
      <c r="C62" s="666"/>
      <c r="D62" s="546"/>
      <c r="E62" s="546"/>
      <c r="F62" s="557"/>
      <c r="G62" s="557"/>
      <c r="H62" s="424"/>
      <c r="I62" s="424"/>
      <c r="J62" s="259" t="s">
        <v>1279</v>
      </c>
      <c r="K62" s="547"/>
      <c r="L62" s="558"/>
      <c r="M62" s="259" t="s">
        <v>745</v>
      </c>
      <c r="N62" s="259" t="s">
        <v>1279</v>
      </c>
      <c r="O62" s="547"/>
      <c r="P62" s="558"/>
      <c r="Q62" s="259" t="s">
        <v>745</v>
      </c>
      <c r="R62" s="259" t="s">
        <v>1279</v>
      </c>
      <c r="S62" s="547"/>
      <c r="T62" s="558"/>
      <c r="U62" s="259" t="s">
        <v>745</v>
      </c>
      <c r="V62" s="259" t="s">
        <v>1279</v>
      </c>
      <c r="W62" s="547"/>
      <c r="X62" s="558"/>
      <c r="Y62" s="259" t="s">
        <v>745</v>
      </c>
      <c r="Z62" s="259" t="s">
        <v>1279</v>
      </c>
      <c r="AA62" s="547"/>
      <c r="AB62" s="558"/>
      <c r="AC62" s="259" t="s">
        <v>745</v>
      </c>
      <c r="AD62" s="259" t="s">
        <v>1279</v>
      </c>
      <c r="AE62" s="547"/>
      <c r="AF62" s="558"/>
      <c r="AG62" s="259" t="s">
        <v>745</v>
      </c>
      <c r="AH62" s="259" t="s">
        <v>1279</v>
      </c>
      <c r="AI62" s="547"/>
      <c r="AJ62" s="558"/>
      <c r="AK62" s="259" t="s">
        <v>745</v>
      </c>
      <c r="AL62" s="259" t="s">
        <v>1279</v>
      </c>
      <c r="AM62" s="547"/>
      <c r="AN62" s="558"/>
      <c r="AO62" s="259" t="s">
        <v>745</v>
      </c>
      <c r="AP62" s="259" t="s">
        <v>1279</v>
      </c>
      <c r="AQ62" s="547"/>
      <c r="AR62" s="558"/>
      <c r="AS62" s="259" t="s">
        <v>745</v>
      </c>
      <c r="AT62" s="259" t="s">
        <v>1279</v>
      </c>
      <c r="AU62" s="547"/>
      <c r="AV62" s="558"/>
      <c r="AW62" s="259" t="s">
        <v>745</v>
      </c>
      <c r="AX62" s="259" t="s">
        <v>1279</v>
      </c>
      <c r="AY62" s="547"/>
      <c r="AZ62" s="558"/>
      <c r="BA62" s="259" t="s">
        <v>745</v>
      </c>
      <c r="BB62" s="259" t="s">
        <v>1279</v>
      </c>
      <c r="BC62" s="547"/>
      <c r="BD62" s="558"/>
      <c r="BE62" s="259" t="s">
        <v>745</v>
      </c>
      <c r="BF62" s="259" t="s">
        <v>1279</v>
      </c>
      <c r="BG62" s="547"/>
      <c r="BH62" s="558"/>
      <c r="BI62" s="259" t="s">
        <v>745</v>
      </c>
      <c r="BJ62" s="259" t="s">
        <v>1279</v>
      </c>
      <c r="BK62" s="547"/>
      <c r="BL62" s="558"/>
      <c r="BM62" s="259" t="s">
        <v>745</v>
      </c>
      <c r="BN62" s="259" t="s">
        <v>1279</v>
      </c>
      <c r="BO62" s="547"/>
      <c r="BP62" s="558"/>
      <c r="BQ62" s="259" t="s">
        <v>745</v>
      </c>
      <c r="BR62" s="259" t="s">
        <v>1279</v>
      </c>
      <c r="BS62" s="547"/>
      <c r="BT62" s="558"/>
      <c r="BU62" s="259" t="s">
        <v>745</v>
      </c>
      <c r="BV62" s="259" t="s">
        <v>1279</v>
      </c>
      <c r="BW62" s="547"/>
      <c r="BX62" s="558"/>
      <c r="BY62" s="259" t="s">
        <v>745</v>
      </c>
      <c r="BZ62" s="259" t="s">
        <v>1279</v>
      </c>
      <c r="CA62" s="547"/>
      <c r="CB62" s="558"/>
      <c r="CC62" s="259" t="s">
        <v>745</v>
      </c>
      <c r="CD62" s="259" t="s">
        <v>1279</v>
      </c>
      <c r="CE62" s="547"/>
      <c r="CF62" s="558"/>
      <c r="CG62" s="259" t="s">
        <v>745</v>
      </c>
      <c r="CH62" s="259" t="s">
        <v>1279</v>
      </c>
      <c r="CI62" s="547"/>
      <c r="CJ62" s="558"/>
      <c r="CK62" s="259" t="s">
        <v>745</v>
      </c>
      <c r="CL62" s="259" t="s">
        <v>1279</v>
      </c>
      <c r="CM62" s="547"/>
      <c r="CN62" s="558"/>
      <c r="CO62" s="259" t="s">
        <v>745</v>
      </c>
      <c r="CP62" s="259" t="s">
        <v>1279</v>
      </c>
      <c r="CQ62" s="547"/>
      <c r="CR62" s="558"/>
      <c r="CS62" s="259" t="s">
        <v>745</v>
      </c>
      <c r="CT62" s="259" t="s">
        <v>1279</v>
      </c>
      <c r="CU62" s="547"/>
      <c r="CV62" s="558"/>
      <c r="CW62" s="259" t="s">
        <v>745</v>
      </c>
      <c r="CX62" s="259" t="s">
        <v>1279</v>
      </c>
      <c r="CY62" s="547"/>
      <c r="CZ62" s="558"/>
      <c r="DA62" s="259" t="s">
        <v>745</v>
      </c>
      <c r="DB62" s="259" t="s">
        <v>1279</v>
      </c>
      <c r="DC62" s="547"/>
      <c r="DD62" s="558"/>
      <c r="DE62" s="259" t="s">
        <v>745</v>
      </c>
      <c r="DF62" s="259" t="s">
        <v>1279</v>
      </c>
      <c r="DG62" s="547"/>
      <c r="DH62" s="558"/>
      <c r="DI62" s="259" t="s">
        <v>745</v>
      </c>
      <c r="DJ62" s="259" t="s">
        <v>1279</v>
      </c>
      <c r="DK62" s="547"/>
      <c r="DL62" s="558"/>
      <c r="DM62" s="259" t="s">
        <v>745</v>
      </c>
      <c r="DN62" s="259" t="s">
        <v>1279</v>
      </c>
      <c r="DO62" s="547"/>
      <c r="DP62" s="558"/>
      <c r="DQ62" s="259" t="s">
        <v>745</v>
      </c>
      <c r="DR62" s="259" t="s">
        <v>1279</v>
      </c>
      <c r="DS62" s="547"/>
      <c r="DT62" s="558"/>
      <c r="DU62" s="259" t="s">
        <v>745</v>
      </c>
      <c r="DV62" s="259" t="s">
        <v>1279</v>
      </c>
      <c r="DW62" s="547"/>
      <c r="DX62" s="558"/>
      <c r="DY62" s="259" t="s">
        <v>745</v>
      </c>
      <c r="DZ62" s="259" t="s">
        <v>1279</v>
      </c>
      <c r="EA62" s="547"/>
    </row>
    <row r="63" spans="1:131" ht="24.95" customHeight="1">
      <c r="A63" s="589" t="s">
        <v>1263</v>
      </c>
      <c r="B63" s="265"/>
      <c r="C63" s="270"/>
      <c r="D63" s="271"/>
      <c r="E63" s="287"/>
      <c r="F63" s="287"/>
      <c r="G63" s="378"/>
      <c r="H63" s="424"/>
      <c r="I63" s="424"/>
      <c r="J63" s="272"/>
      <c r="K63" s="271"/>
      <c r="L63" s="272"/>
      <c r="M63" s="272"/>
      <c r="N63" s="272"/>
      <c r="O63" s="271"/>
      <c r="P63" s="272"/>
      <c r="Q63" s="272"/>
      <c r="R63" s="272"/>
      <c r="S63" s="271"/>
      <c r="T63" s="272"/>
      <c r="U63" s="272"/>
      <c r="V63" s="272"/>
      <c r="W63" s="271"/>
      <c r="X63" s="272"/>
      <c r="Y63" s="272"/>
      <c r="Z63" s="272"/>
      <c r="AA63" s="271"/>
      <c r="AB63" s="272"/>
      <c r="AC63" s="272"/>
      <c r="AD63" s="272"/>
      <c r="AE63" s="271"/>
      <c r="AF63" s="272"/>
      <c r="AG63" s="272"/>
      <c r="AH63" s="272"/>
      <c r="AI63" s="271"/>
      <c r="AJ63" s="272"/>
      <c r="AK63" s="272"/>
      <c r="AL63" s="272"/>
      <c r="AM63" s="271"/>
      <c r="AN63" s="272"/>
      <c r="AO63" s="272"/>
      <c r="AP63" s="272"/>
      <c r="AQ63" s="271"/>
      <c r="AR63" s="272"/>
      <c r="AS63" s="272"/>
      <c r="AT63" s="272"/>
      <c r="AU63" s="271"/>
      <c r="AV63" s="272"/>
      <c r="AW63" s="272"/>
      <c r="AX63" s="272"/>
      <c r="AY63" s="271"/>
      <c r="AZ63" s="272"/>
      <c r="BA63" s="272"/>
      <c r="BB63" s="272"/>
      <c r="BC63" s="271"/>
      <c r="BD63" s="272"/>
      <c r="BE63" s="272"/>
      <c r="BF63" s="272"/>
      <c r="BG63" s="271"/>
      <c r="BH63" s="272"/>
      <c r="BI63" s="272"/>
      <c r="BJ63" s="272"/>
      <c r="BK63" s="271"/>
      <c r="BL63" s="272"/>
      <c r="BM63" s="272"/>
      <c r="BN63" s="272"/>
      <c r="BO63" s="271"/>
      <c r="BP63" s="272"/>
      <c r="BQ63" s="272"/>
      <c r="BR63" s="272"/>
      <c r="BS63" s="271"/>
      <c r="BT63" s="272"/>
      <c r="BU63" s="272"/>
      <c r="BV63" s="272"/>
      <c r="BW63" s="271"/>
      <c r="BX63" s="272"/>
      <c r="BY63" s="272"/>
      <c r="BZ63" s="272"/>
      <c r="CA63" s="271"/>
      <c r="CB63" s="272"/>
      <c r="CC63" s="272"/>
      <c r="CD63" s="272"/>
      <c r="CE63" s="271"/>
      <c r="CF63" s="272"/>
      <c r="CG63" s="272"/>
      <c r="CH63" s="272"/>
      <c r="CI63" s="271"/>
      <c r="CJ63" s="272"/>
      <c r="CK63" s="272"/>
      <c r="CL63" s="272"/>
      <c r="CM63" s="271"/>
      <c r="CN63" s="272"/>
      <c r="CO63" s="272"/>
      <c r="CP63" s="272"/>
      <c r="CQ63" s="271"/>
      <c r="CR63" s="272"/>
      <c r="CS63" s="272"/>
      <c r="CT63" s="272"/>
      <c r="CU63" s="271"/>
      <c r="CV63" s="272"/>
      <c r="CW63" s="272"/>
      <c r="CX63" s="272"/>
      <c r="CY63" s="271"/>
      <c r="CZ63" s="272"/>
      <c r="DA63" s="272"/>
      <c r="DB63" s="272"/>
      <c r="DC63" s="271"/>
      <c r="DD63" s="272"/>
      <c r="DE63" s="272"/>
      <c r="DF63" s="272"/>
      <c r="DG63" s="271"/>
      <c r="DH63" s="272"/>
      <c r="DI63" s="272"/>
      <c r="DJ63" s="272"/>
      <c r="DK63" s="271"/>
      <c r="DL63" s="272"/>
      <c r="DM63" s="272"/>
      <c r="DN63" s="272"/>
      <c r="DO63" s="271"/>
      <c r="DP63" s="272"/>
      <c r="DQ63" s="272"/>
      <c r="DR63" s="272"/>
      <c r="DS63" s="271"/>
      <c r="DT63" s="272"/>
      <c r="DU63" s="272"/>
      <c r="DV63" s="272"/>
      <c r="DW63" s="271"/>
      <c r="DX63" s="272"/>
      <c r="DY63" s="272"/>
      <c r="DZ63" s="272"/>
      <c r="EA63" s="271"/>
    </row>
    <row r="64" spans="1:131" s="257" customFormat="1" ht="24.95" customHeight="1">
      <c r="A64" s="563"/>
      <c r="B64" s="279" t="s">
        <v>41</v>
      </c>
      <c r="C64" s="273"/>
      <c r="D64" s="288"/>
      <c r="E64" s="288"/>
      <c r="F64" s="288"/>
      <c r="G64" s="288"/>
      <c r="H64" s="424"/>
      <c r="I64" s="424"/>
      <c r="J64" s="275"/>
      <c r="K64" s="274"/>
      <c r="L64" s="275"/>
      <c r="M64" s="275"/>
      <c r="N64" s="275"/>
      <c r="O64" s="274"/>
      <c r="P64" s="275"/>
      <c r="Q64" s="275"/>
      <c r="R64" s="275"/>
      <c r="S64" s="274"/>
      <c r="T64" s="275"/>
      <c r="U64" s="275"/>
      <c r="V64" s="275"/>
      <c r="W64" s="274"/>
      <c r="X64" s="275"/>
      <c r="Y64" s="275"/>
      <c r="Z64" s="275"/>
      <c r="AA64" s="274"/>
      <c r="AB64" s="275"/>
      <c r="AC64" s="275"/>
      <c r="AD64" s="275"/>
      <c r="AE64" s="274"/>
      <c r="AF64" s="275"/>
      <c r="AG64" s="275"/>
      <c r="AH64" s="275"/>
      <c r="AI64" s="274"/>
      <c r="AJ64" s="275"/>
      <c r="AK64" s="275"/>
      <c r="AL64" s="275"/>
      <c r="AM64" s="274"/>
      <c r="AN64" s="275"/>
      <c r="AO64" s="275"/>
      <c r="AP64" s="275"/>
      <c r="AQ64" s="274"/>
      <c r="AR64" s="275"/>
      <c r="AS64" s="275"/>
      <c r="AT64" s="275"/>
      <c r="AU64" s="274"/>
      <c r="AV64" s="275"/>
      <c r="AW64" s="275"/>
      <c r="AX64" s="275"/>
      <c r="AY64" s="274"/>
      <c r="AZ64" s="275"/>
      <c r="BA64" s="275"/>
      <c r="BB64" s="275"/>
      <c r="BC64" s="274"/>
      <c r="BD64" s="275"/>
      <c r="BE64" s="275"/>
      <c r="BF64" s="275"/>
      <c r="BG64" s="274"/>
      <c r="BH64" s="275"/>
      <c r="BI64" s="275"/>
      <c r="BJ64" s="275"/>
      <c r="BK64" s="274"/>
      <c r="BL64" s="275"/>
      <c r="BM64" s="275"/>
      <c r="BN64" s="275"/>
      <c r="BO64" s="274"/>
      <c r="BP64" s="275"/>
      <c r="BQ64" s="275"/>
      <c r="BR64" s="275"/>
      <c r="BS64" s="274"/>
      <c r="BT64" s="275"/>
      <c r="BU64" s="275"/>
      <c r="BV64" s="275"/>
      <c r="BW64" s="274"/>
      <c r="BX64" s="275"/>
      <c r="BY64" s="275"/>
      <c r="BZ64" s="275"/>
      <c r="CA64" s="274"/>
      <c r="CB64" s="275"/>
      <c r="CC64" s="275"/>
      <c r="CD64" s="275"/>
      <c r="CE64" s="274"/>
      <c r="CF64" s="275"/>
      <c r="CG64" s="275"/>
      <c r="CH64" s="275"/>
      <c r="CI64" s="274"/>
      <c r="CJ64" s="275"/>
      <c r="CK64" s="275"/>
      <c r="CL64" s="275"/>
      <c r="CM64" s="274"/>
      <c r="CN64" s="275"/>
      <c r="CO64" s="275"/>
      <c r="CP64" s="275"/>
      <c r="CQ64" s="274"/>
      <c r="CR64" s="275"/>
      <c r="CS64" s="275"/>
      <c r="CT64" s="275"/>
      <c r="CU64" s="274"/>
      <c r="CV64" s="275"/>
      <c r="CW64" s="275"/>
      <c r="CX64" s="275"/>
      <c r="CY64" s="274"/>
      <c r="CZ64" s="275"/>
      <c r="DA64" s="275"/>
      <c r="DB64" s="275"/>
      <c r="DC64" s="274"/>
      <c r="DD64" s="275"/>
      <c r="DE64" s="275"/>
      <c r="DF64" s="275"/>
      <c r="DG64" s="274"/>
      <c r="DH64" s="275"/>
      <c r="DI64" s="275"/>
      <c r="DJ64" s="275"/>
      <c r="DK64" s="274"/>
      <c r="DL64" s="275"/>
      <c r="DM64" s="275"/>
      <c r="DN64" s="275"/>
      <c r="DO64" s="274"/>
      <c r="DP64" s="275"/>
      <c r="DQ64" s="275"/>
      <c r="DR64" s="275"/>
      <c r="DS64" s="274"/>
      <c r="DT64" s="275"/>
      <c r="DU64" s="275"/>
      <c r="DV64" s="275"/>
      <c r="DW64" s="274"/>
      <c r="DX64" s="275"/>
      <c r="DY64" s="275"/>
      <c r="DZ64" s="275"/>
      <c r="EA64" s="274"/>
    </row>
    <row r="65" spans="1:131" ht="24.95" customHeight="1">
      <c r="A65" s="589" t="s">
        <v>1264</v>
      </c>
      <c r="B65" s="265"/>
      <c r="C65" s="270"/>
      <c r="D65" s="271"/>
      <c r="E65" s="287"/>
      <c r="F65" s="287"/>
      <c r="G65" s="378"/>
      <c r="H65" s="424"/>
      <c r="I65" s="424"/>
      <c r="J65" s="272"/>
      <c r="K65" s="271"/>
      <c r="L65" s="272"/>
      <c r="M65" s="272"/>
      <c r="N65" s="272"/>
      <c r="O65" s="271"/>
      <c r="P65" s="272"/>
      <c r="Q65" s="272"/>
      <c r="R65" s="272"/>
      <c r="S65" s="271"/>
      <c r="T65" s="272"/>
      <c r="U65" s="272"/>
      <c r="V65" s="272"/>
      <c r="W65" s="271"/>
      <c r="X65" s="272"/>
      <c r="Y65" s="272"/>
      <c r="Z65" s="272"/>
      <c r="AA65" s="271"/>
      <c r="AB65" s="272"/>
      <c r="AC65" s="272"/>
      <c r="AD65" s="272"/>
      <c r="AE65" s="271"/>
      <c r="AF65" s="272"/>
      <c r="AG65" s="272"/>
      <c r="AH65" s="272"/>
      <c r="AI65" s="271"/>
      <c r="AJ65" s="272"/>
      <c r="AK65" s="272"/>
      <c r="AL65" s="272"/>
      <c r="AM65" s="271"/>
      <c r="AN65" s="272"/>
      <c r="AO65" s="272"/>
      <c r="AP65" s="272"/>
      <c r="AQ65" s="271"/>
      <c r="AR65" s="272"/>
      <c r="AS65" s="272"/>
      <c r="AT65" s="272"/>
      <c r="AU65" s="271"/>
      <c r="AV65" s="272"/>
      <c r="AW65" s="272"/>
      <c r="AX65" s="272"/>
      <c r="AY65" s="271"/>
      <c r="AZ65" s="272"/>
      <c r="BA65" s="272"/>
      <c r="BB65" s="272"/>
      <c r="BC65" s="271"/>
      <c r="BD65" s="272"/>
      <c r="BE65" s="272"/>
      <c r="BF65" s="272"/>
      <c r="BG65" s="271"/>
      <c r="BH65" s="272"/>
      <c r="BI65" s="272"/>
      <c r="BJ65" s="272"/>
      <c r="BK65" s="271"/>
      <c r="BL65" s="272"/>
      <c r="BM65" s="272"/>
      <c r="BN65" s="272"/>
      <c r="BO65" s="271"/>
      <c r="BP65" s="272"/>
      <c r="BQ65" s="272"/>
      <c r="BR65" s="272"/>
      <c r="BS65" s="271"/>
      <c r="BT65" s="272"/>
      <c r="BU65" s="272"/>
      <c r="BV65" s="272"/>
      <c r="BW65" s="271"/>
      <c r="BX65" s="272"/>
      <c r="BY65" s="272"/>
      <c r="BZ65" s="272"/>
      <c r="CA65" s="271"/>
      <c r="CB65" s="272"/>
      <c r="CC65" s="272"/>
      <c r="CD65" s="272"/>
      <c r="CE65" s="271"/>
      <c r="CF65" s="272"/>
      <c r="CG65" s="272"/>
      <c r="CH65" s="272"/>
      <c r="CI65" s="271"/>
      <c r="CJ65" s="272"/>
      <c r="CK65" s="272"/>
      <c r="CL65" s="272"/>
      <c r="CM65" s="271"/>
      <c r="CN65" s="272"/>
      <c r="CO65" s="272"/>
      <c r="CP65" s="272"/>
      <c r="CQ65" s="271"/>
      <c r="CR65" s="272"/>
      <c r="CS65" s="272"/>
      <c r="CT65" s="272"/>
      <c r="CU65" s="271"/>
      <c r="CV65" s="272"/>
      <c r="CW65" s="272"/>
      <c r="CX65" s="272"/>
      <c r="CY65" s="271"/>
      <c r="CZ65" s="272"/>
      <c r="DA65" s="272"/>
      <c r="DB65" s="272"/>
      <c r="DC65" s="271"/>
      <c r="DD65" s="272"/>
      <c r="DE65" s="272"/>
      <c r="DF65" s="272"/>
      <c r="DG65" s="271"/>
      <c r="DH65" s="272"/>
      <c r="DI65" s="272"/>
      <c r="DJ65" s="272"/>
      <c r="DK65" s="271"/>
      <c r="DL65" s="272"/>
      <c r="DM65" s="272"/>
      <c r="DN65" s="272"/>
      <c r="DO65" s="271"/>
      <c r="DP65" s="272"/>
      <c r="DQ65" s="272"/>
      <c r="DR65" s="272"/>
      <c r="DS65" s="271"/>
      <c r="DT65" s="272"/>
      <c r="DU65" s="272"/>
      <c r="DV65" s="272"/>
      <c r="DW65" s="271"/>
      <c r="DX65" s="272"/>
      <c r="DY65" s="272"/>
      <c r="DZ65" s="272"/>
      <c r="EA65" s="271"/>
    </row>
    <row r="66" spans="1:131" s="257" customFormat="1" ht="24.95" customHeight="1">
      <c r="A66" s="563"/>
      <c r="B66" s="279" t="s">
        <v>41</v>
      </c>
      <c r="C66" s="273"/>
      <c r="D66" s="288"/>
      <c r="E66" s="288"/>
      <c r="F66" s="288"/>
      <c r="G66" s="288"/>
      <c r="H66" s="424"/>
      <c r="I66" s="424"/>
      <c r="J66" s="275"/>
      <c r="K66" s="274"/>
      <c r="L66" s="275"/>
      <c r="M66" s="275"/>
      <c r="N66" s="275"/>
      <c r="O66" s="274"/>
      <c r="P66" s="275"/>
      <c r="Q66" s="275"/>
      <c r="R66" s="275"/>
      <c r="S66" s="274"/>
      <c r="T66" s="275"/>
      <c r="U66" s="275"/>
      <c r="V66" s="275"/>
      <c r="W66" s="274"/>
      <c r="X66" s="275"/>
      <c r="Y66" s="275"/>
      <c r="Z66" s="275"/>
      <c r="AA66" s="274"/>
      <c r="AB66" s="275"/>
      <c r="AC66" s="275"/>
      <c r="AD66" s="275"/>
      <c r="AE66" s="274"/>
      <c r="AF66" s="275"/>
      <c r="AG66" s="275"/>
      <c r="AH66" s="275"/>
      <c r="AI66" s="274"/>
      <c r="AJ66" s="275"/>
      <c r="AK66" s="275"/>
      <c r="AL66" s="275"/>
      <c r="AM66" s="274"/>
      <c r="AN66" s="275"/>
      <c r="AO66" s="275"/>
      <c r="AP66" s="275"/>
      <c r="AQ66" s="274"/>
      <c r="AR66" s="275"/>
      <c r="AS66" s="275"/>
      <c r="AT66" s="275"/>
      <c r="AU66" s="274"/>
      <c r="AV66" s="275"/>
      <c r="AW66" s="275"/>
      <c r="AX66" s="275"/>
      <c r="AY66" s="274"/>
      <c r="AZ66" s="275"/>
      <c r="BA66" s="275"/>
      <c r="BB66" s="275"/>
      <c r="BC66" s="274"/>
      <c r="BD66" s="275"/>
      <c r="BE66" s="275"/>
      <c r="BF66" s="275"/>
      <c r="BG66" s="274"/>
      <c r="BH66" s="275"/>
      <c r="BI66" s="275"/>
      <c r="BJ66" s="275"/>
      <c r="BK66" s="274"/>
      <c r="BL66" s="275"/>
      <c r="BM66" s="275"/>
      <c r="BN66" s="275"/>
      <c r="BO66" s="274"/>
      <c r="BP66" s="275"/>
      <c r="BQ66" s="275"/>
      <c r="BR66" s="275"/>
      <c r="BS66" s="274"/>
      <c r="BT66" s="275"/>
      <c r="BU66" s="275"/>
      <c r="BV66" s="275"/>
      <c r="BW66" s="274"/>
      <c r="BX66" s="275"/>
      <c r="BY66" s="275"/>
      <c r="BZ66" s="275"/>
      <c r="CA66" s="274"/>
      <c r="CB66" s="275"/>
      <c r="CC66" s="275"/>
      <c r="CD66" s="275"/>
      <c r="CE66" s="274"/>
      <c r="CF66" s="275"/>
      <c r="CG66" s="275"/>
      <c r="CH66" s="275"/>
      <c r="CI66" s="274"/>
      <c r="CJ66" s="275"/>
      <c r="CK66" s="275"/>
      <c r="CL66" s="275"/>
      <c r="CM66" s="274"/>
      <c r="CN66" s="275"/>
      <c r="CO66" s="275"/>
      <c r="CP66" s="275"/>
      <c r="CQ66" s="274"/>
      <c r="CR66" s="275"/>
      <c r="CS66" s="275"/>
      <c r="CT66" s="275"/>
      <c r="CU66" s="274"/>
      <c r="CV66" s="275"/>
      <c r="CW66" s="275"/>
      <c r="CX66" s="275"/>
      <c r="CY66" s="274"/>
      <c r="CZ66" s="275"/>
      <c r="DA66" s="275"/>
      <c r="DB66" s="275"/>
      <c r="DC66" s="274"/>
      <c r="DD66" s="275"/>
      <c r="DE66" s="275"/>
      <c r="DF66" s="275"/>
      <c r="DG66" s="274"/>
      <c r="DH66" s="275"/>
      <c r="DI66" s="275"/>
      <c r="DJ66" s="275"/>
      <c r="DK66" s="274"/>
      <c r="DL66" s="275"/>
      <c r="DM66" s="275"/>
      <c r="DN66" s="275"/>
      <c r="DO66" s="274"/>
      <c r="DP66" s="275"/>
      <c r="DQ66" s="275"/>
      <c r="DR66" s="275"/>
      <c r="DS66" s="274"/>
      <c r="DT66" s="275"/>
      <c r="DU66" s="275"/>
      <c r="DV66" s="275"/>
      <c r="DW66" s="274"/>
      <c r="DX66" s="275"/>
      <c r="DY66" s="275"/>
      <c r="DZ66" s="275"/>
      <c r="EA66" s="274"/>
    </row>
    <row r="67" spans="1:131" ht="24.95" customHeight="1">
      <c r="A67" s="589" t="s">
        <v>1265</v>
      </c>
      <c r="B67" s="265"/>
      <c r="C67" s="420"/>
      <c r="D67" s="271"/>
      <c r="E67" s="287"/>
      <c r="F67" s="287"/>
      <c r="G67" s="378"/>
      <c r="H67" s="424"/>
      <c r="I67" s="424"/>
      <c r="J67" s="272"/>
      <c r="K67" s="271"/>
      <c r="L67" s="272"/>
      <c r="M67" s="272"/>
      <c r="N67" s="272"/>
      <c r="O67" s="271"/>
      <c r="P67" s="272"/>
      <c r="Q67" s="272"/>
      <c r="R67" s="272"/>
      <c r="S67" s="271"/>
      <c r="T67" s="272"/>
      <c r="U67" s="272"/>
      <c r="V67" s="272"/>
      <c r="W67" s="271"/>
      <c r="X67" s="272"/>
      <c r="Y67" s="272"/>
      <c r="Z67" s="272"/>
      <c r="AA67" s="271"/>
      <c r="AB67" s="272"/>
      <c r="AC67" s="272"/>
      <c r="AD67" s="272"/>
      <c r="AE67" s="271"/>
      <c r="AF67" s="272"/>
      <c r="AG67" s="272"/>
      <c r="AH67" s="272"/>
      <c r="AI67" s="271"/>
      <c r="AJ67" s="272"/>
      <c r="AK67" s="272"/>
      <c r="AL67" s="272"/>
      <c r="AM67" s="271"/>
      <c r="AN67" s="272"/>
      <c r="AO67" s="272"/>
      <c r="AP67" s="272"/>
      <c r="AQ67" s="271"/>
      <c r="AR67" s="272"/>
      <c r="AS67" s="272"/>
      <c r="AT67" s="272"/>
      <c r="AU67" s="271"/>
      <c r="AV67" s="272"/>
      <c r="AW67" s="272"/>
      <c r="AX67" s="272"/>
      <c r="AY67" s="271"/>
      <c r="AZ67" s="272"/>
      <c r="BA67" s="272"/>
      <c r="BB67" s="272"/>
      <c r="BC67" s="271"/>
      <c r="BD67" s="272"/>
      <c r="BE67" s="272"/>
      <c r="BF67" s="272"/>
      <c r="BG67" s="271"/>
      <c r="BH67" s="272"/>
      <c r="BI67" s="272"/>
      <c r="BJ67" s="272"/>
      <c r="BK67" s="271"/>
      <c r="BL67" s="272"/>
      <c r="BM67" s="272"/>
      <c r="BN67" s="272"/>
      <c r="BO67" s="271"/>
      <c r="BP67" s="272"/>
      <c r="BQ67" s="272"/>
      <c r="BR67" s="272"/>
      <c r="BS67" s="271"/>
      <c r="BT67" s="272"/>
      <c r="BU67" s="272"/>
      <c r="BV67" s="272"/>
      <c r="BW67" s="271"/>
      <c r="BX67" s="272"/>
      <c r="BY67" s="272"/>
      <c r="BZ67" s="272"/>
      <c r="CA67" s="271"/>
      <c r="CB67" s="272"/>
      <c r="CC67" s="272"/>
      <c r="CD67" s="272"/>
      <c r="CE67" s="271"/>
      <c r="CF67" s="272"/>
      <c r="CG67" s="272"/>
      <c r="CH67" s="272"/>
      <c r="CI67" s="271"/>
      <c r="CJ67" s="272"/>
      <c r="CK67" s="272"/>
      <c r="CL67" s="272"/>
      <c r="CM67" s="271"/>
      <c r="CN67" s="272"/>
      <c r="CO67" s="272"/>
      <c r="CP67" s="272"/>
      <c r="CQ67" s="271"/>
      <c r="CR67" s="272"/>
      <c r="CS67" s="272"/>
      <c r="CT67" s="272"/>
      <c r="CU67" s="271"/>
      <c r="CV67" s="272"/>
      <c r="CW67" s="272"/>
      <c r="CX67" s="272"/>
      <c r="CY67" s="271"/>
      <c r="CZ67" s="272"/>
      <c r="DA67" s="272"/>
      <c r="DB67" s="272"/>
      <c r="DC67" s="271"/>
      <c r="DD67" s="272"/>
      <c r="DE67" s="272"/>
      <c r="DF67" s="272"/>
      <c r="DG67" s="271"/>
      <c r="DH67" s="272"/>
      <c r="DI67" s="272"/>
      <c r="DJ67" s="272"/>
      <c r="DK67" s="271"/>
      <c r="DL67" s="272"/>
      <c r="DM67" s="272"/>
      <c r="DN67" s="272"/>
      <c r="DO67" s="271"/>
      <c r="DP67" s="272"/>
      <c r="DQ67" s="272"/>
      <c r="DR67" s="272"/>
      <c r="DS67" s="271"/>
      <c r="DT67" s="272"/>
      <c r="DU67" s="272"/>
      <c r="DV67" s="272"/>
      <c r="DW67" s="271"/>
      <c r="DX67" s="272"/>
      <c r="DY67" s="272"/>
      <c r="DZ67" s="272"/>
      <c r="EA67" s="271"/>
    </row>
    <row r="68" spans="1:131" s="257" customFormat="1" ht="24.95" customHeight="1">
      <c r="A68" s="563"/>
      <c r="B68" s="279" t="s">
        <v>41</v>
      </c>
      <c r="C68" s="273"/>
      <c r="D68" s="274"/>
      <c r="E68" s="288"/>
      <c r="F68" s="288"/>
      <c r="G68" s="288"/>
      <c r="H68" s="424"/>
      <c r="I68" s="424"/>
      <c r="J68" s="275"/>
      <c r="K68" s="274"/>
      <c r="L68" s="275"/>
      <c r="M68" s="275"/>
      <c r="N68" s="275"/>
      <c r="O68" s="274"/>
      <c r="P68" s="275"/>
      <c r="Q68" s="275"/>
      <c r="R68" s="275"/>
      <c r="S68" s="274"/>
      <c r="T68" s="275"/>
      <c r="U68" s="275"/>
      <c r="V68" s="275"/>
      <c r="W68" s="274"/>
      <c r="X68" s="275"/>
      <c r="Y68" s="275"/>
      <c r="Z68" s="275"/>
      <c r="AA68" s="274"/>
      <c r="AB68" s="275"/>
      <c r="AC68" s="275"/>
      <c r="AD68" s="275"/>
      <c r="AE68" s="274"/>
      <c r="AF68" s="275"/>
      <c r="AG68" s="275"/>
      <c r="AH68" s="275"/>
      <c r="AI68" s="274"/>
      <c r="AJ68" s="275"/>
      <c r="AK68" s="275"/>
      <c r="AL68" s="275"/>
      <c r="AM68" s="274"/>
      <c r="AN68" s="275"/>
      <c r="AO68" s="275"/>
      <c r="AP68" s="275"/>
      <c r="AQ68" s="274"/>
      <c r="AR68" s="275"/>
      <c r="AS68" s="275"/>
      <c r="AT68" s="275"/>
      <c r="AU68" s="274"/>
      <c r="AV68" s="275"/>
      <c r="AW68" s="275"/>
      <c r="AX68" s="275"/>
      <c r="AY68" s="274"/>
      <c r="AZ68" s="275"/>
      <c r="BA68" s="275"/>
      <c r="BB68" s="275"/>
      <c r="BC68" s="274"/>
      <c r="BD68" s="275"/>
      <c r="BE68" s="275"/>
      <c r="BF68" s="275"/>
      <c r="BG68" s="274"/>
      <c r="BH68" s="275"/>
      <c r="BI68" s="275"/>
      <c r="BJ68" s="275"/>
      <c r="BK68" s="274"/>
      <c r="BL68" s="275"/>
      <c r="BM68" s="275"/>
      <c r="BN68" s="275"/>
      <c r="BO68" s="274"/>
      <c r="BP68" s="275"/>
      <c r="BQ68" s="275"/>
      <c r="BR68" s="275"/>
      <c r="BS68" s="274"/>
      <c r="BT68" s="275"/>
      <c r="BU68" s="275"/>
      <c r="BV68" s="275"/>
      <c r="BW68" s="274"/>
      <c r="BX68" s="275"/>
      <c r="BY68" s="275"/>
      <c r="BZ68" s="275"/>
      <c r="CA68" s="274"/>
      <c r="CB68" s="275"/>
      <c r="CC68" s="275"/>
      <c r="CD68" s="275"/>
      <c r="CE68" s="274"/>
      <c r="CF68" s="275"/>
      <c r="CG68" s="275"/>
      <c r="CH68" s="275"/>
      <c r="CI68" s="274"/>
      <c r="CJ68" s="275"/>
      <c r="CK68" s="275"/>
      <c r="CL68" s="275"/>
      <c r="CM68" s="274"/>
      <c r="CN68" s="275"/>
      <c r="CO68" s="275"/>
      <c r="CP68" s="275"/>
      <c r="CQ68" s="274"/>
      <c r="CR68" s="275"/>
      <c r="CS68" s="275"/>
      <c r="CT68" s="275"/>
      <c r="CU68" s="274"/>
      <c r="CV68" s="275"/>
      <c r="CW68" s="275"/>
      <c r="CX68" s="275"/>
      <c r="CY68" s="274"/>
      <c r="CZ68" s="275"/>
      <c r="DA68" s="275"/>
      <c r="DB68" s="275"/>
      <c r="DC68" s="274"/>
      <c r="DD68" s="275"/>
      <c r="DE68" s="275"/>
      <c r="DF68" s="275"/>
      <c r="DG68" s="274"/>
      <c r="DH68" s="275"/>
      <c r="DI68" s="275"/>
      <c r="DJ68" s="275"/>
      <c r="DK68" s="274"/>
      <c r="DL68" s="275"/>
      <c r="DM68" s="275"/>
      <c r="DN68" s="275"/>
      <c r="DO68" s="274"/>
      <c r="DP68" s="275"/>
      <c r="DQ68" s="275"/>
      <c r="DR68" s="275"/>
      <c r="DS68" s="274"/>
      <c r="DT68" s="275"/>
      <c r="DU68" s="275"/>
      <c r="DV68" s="275"/>
      <c r="DW68" s="274"/>
      <c r="DX68" s="275"/>
      <c r="DY68" s="275"/>
      <c r="DZ68" s="275"/>
      <c r="EA68" s="274"/>
    </row>
    <row r="69" spans="1:131" ht="24.95" customHeight="1">
      <c r="A69" s="589" t="s">
        <v>1266</v>
      </c>
      <c r="B69" s="265"/>
      <c r="C69" s="270"/>
      <c r="D69" s="271"/>
      <c r="E69" s="287"/>
      <c r="F69" s="287"/>
      <c r="G69" s="287"/>
      <c r="H69" s="424"/>
      <c r="I69" s="424"/>
      <c r="J69" s="272"/>
      <c r="K69" s="271"/>
      <c r="L69" s="272"/>
      <c r="M69" s="272"/>
      <c r="N69" s="272"/>
      <c r="O69" s="271"/>
      <c r="P69" s="272"/>
      <c r="Q69" s="272"/>
      <c r="R69" s="272"/>
      <c r="S69" s="271"/>
      <c r="T69" s="272"/>
      <c r="U69" s="272"/>
      <c r="V69" s="272"/>
      <c r="W69" s="271"/>
      <c r="X69" s="272"/>
      <c r="Y69" s="272"/>
      <c r="Z69" s="272"/>
      <c r="AA69" s="271"/>
      <c r="AB69" s="272"/>
      <c r="AC69" s="272"/>
      <c r="AD69" s="272"/>
      <c r="AE69" s="271"/>
      <c r="AF69" s="272"/>
      <c r="AG69" s="272"/>
      <c r="AH69" s="272"/>
      <c r="AI69" s="271"/>
      <c r="AJ69" s="272"/>
      <c r="AK69" s="272"/>
      <c r="AL69" s="272"/>
      <c r="AM69" s="271"/>
      <c r="AN69" s="272"/>
      <c r="AO69" s="272"/>
      <c r="AP69" s="272"/>
      <c r="AQ69" s="271"/>
      <c r="AR69" s="272"/>
      <c r="AS69" s="272"/>
      <c r="AT69" s="272"/>
      <c r="AU69" s="271"/>
      <c r="AV69" s="272"/>
      <c r="AW69" s="272"/>
      <c r="AX69" s="272"/>
      <c r="AY69" s="271"/>
      <c r="AZ69" s="272"/>
      <c r="BA69" s="272"/>
      <c r="BB69" s="272"/>
      <c r="BC69" s="271"/>
      <c r="BD69" s="272"/>
      <c r="BE69" s="272"/>
      <c r="BF69" s="272"/>
      <c r="BG69" s="271"/>
      <c r="BH69" s="272"/>
      <c r="BI69" s="272"/>
      <c r="BJ69" s="272"/>
      <c r="BK69" s="271"/>
      <c r="BL69" s="272"/>
      <c r="BM69" s="272"/>
      <c r="BN69" s="272"/>
      <c r="BO69" s="271"/>
      <c r="BP69" s="272"/>
      <c r="BQ69" s="272"/>
      <c r="BR69" s="272"/>
      <c r="BS69" s="271"/>
      <c r="BT69" s="272"/>
      <c r="BU69" s="272"/>
      <c r="BV69" s="272"/>
      <c r="BW69" s="271"/>
      <c r="BX69" s="272"/>
      <c r="BY69" s="272"/>
      <c r="BZ69" s="272"/>
      <c r="CA69" s="271"/>
      <c r="CB69" s="272"/>
      <c r="CC69" s="272"/>
      <c r="CD69" s="272"/>
      <c r="CE69" s="271"/>
      <c r="CF69" s="272"/>
      <c r="CG69" s="272"/>
      <c r="CH69" s="272"/>
      <c r="CI69" s="271"/>
      <c r="CJ69" s="272"/>
      <c r="CK69" s="272"/>
      <c r="CL69" s="272"/>
      <c r="CM69" s="271"/>
      <c r="CN69" s="272"/>
      <c r="CO69" s="272"/>
      <c r="CP69" s="272"/>
      <c r="CQ69" s="271"/>
      <c r="CR69" s="272"/>
      <c r="CS69" s="272"/>
      <c r="CT69" s="272"/>
      <c r="CU69" s="271"/>
      <c r="CV69" s="272"/>
      <c r="CW69" s="272"/>
      <c r="CX69" s="272"/>
      <c r="CY69" s="271"/>
      <c r="CZ69" s="272"/>
      <c r="DA69" s="272"/>
      <c r="DB69" s="272"/>
      <c r="DC69" s="271"/>
      <c r="DD69" s="272"/>
      <c r="DE69" s="272"/>
      <c r="DF69" s="272"/>
      <c r="DG69" s="271"/>
      <c r="DH69" s="272"/>
      <c r="DI69" s="272"/>
      <c r="DJ69" s="272"/>
      <c r="DK69" s="271"/>
      <c r="DL69" s="272"/>
      <c r="DM69" s="272"/>
      <c r="DN69" s="272"/>
      <c r="DO69" s="271"/>
      <c r="DP69" s="272"/>
      <c r="DQ69" s="272"/>
      <c r="DR69" s="272"/>
      <c r="DS69" s="271"/>
      <c r="DT69" s="272"/>
      <c r="DU69" s="272"/>
      <c r="DV69" s="272"/>
      <c r="DW69" s="271"/>
      <c r="DX69" s="272"/>
      <c r="DY69" s="272"/>
      <c r="DZ69" s="272"/>
      <c r="EA69" s="271"/>
    </row>
    <row r="70" spans="1:131" s="257" customFormat="1" ht="24.95" customHeight="1">
      <c r="A70" s="588"/>
      <c r="B70" s="279" t="s">
        <v>41</v>
      </c>
      <c r="C70" s="273"/>
      <c r="D70" s="274"/>
      <c r="E70" s="288"/>
      <c r="F70" s="288"/>
      <c r="G70" s="288"/>
      <c r="H70" s="424"/>
      <c r="I70" s="424"/>
      <c r="J70" s="275"/>
      <c r="K70" s="274"/>
      <c r="L70" s="275"/>
      <c r="M70" s="275"/>
      <c r="N70" s="275"/>
      <c r="O70" s="274"/>
      <c r="P70" s="275"/>
      <c r="Q70" s="275"/>
      <c r="R70" s="275"/>
      <c r="S70" s="274"/>
      <c r="T70" s="275"/>
      <c r="U70" s="275"/>
      <c r="V70" s="275"/>
      <c r="W70" s="274"/>
      <c r="X70" s="275"/>
      <c r="Y70" s="275"/>
      <c r="Z70" s="275"/>
      <c r="AA70" s="274"/>
      <c r="AB70" s="275"/>
      <c r="AC70" s="275"/>
      <c r="AD70" s="275"/>
      <c r="AE70" s="274"/>
      <c r="AF70" s="275"/>
      <c r="AG70" s="275"/>
      <c r="AH70" s="275"/>
      <c r="AI70" s="274"/>
      <c r="AJ70" s="275"/>
      <c r="AK70" s="275"/>
      <c r="AL70" s="275"/>
      <c r="AM70" s="274"/>
      <c r="AN70" s="275"/>
      <c r="AO70" s="275"/>
      <c r="AP70" s="275"/>
      <c r="AQ70" s="274"/>
      <c r="AR70" s="275"/>
      <c r="AS70" s="275"/>
      <c r="AT70" s="275"/>
      <c r="AU70" s="274"/>
      <c r="AV70" s="275"/>
      <c r="AW70" s="275"/>
      <c r="AX70" s="275"/>
      <c r="AY70" s="274"/>
      <c r="AZ70" s="275"/>
      <c r="BA70" s="275"/>
      <c r="BB70" s="275"/>
      <c r="BC70" s="274"/>
      <c r="BD70" s="275"/>
      <c r="BE70" s="275"/>
      <c r="BF70" s="275"/>
      <c r="BG70" s="274"/>
      <c r="BH70" s="275"/>
      <c r="BI70" s="275"/>
      <c r="BJ70" s="275"/>
      <c r="BK70" s="274"/>
      <c r="BL70" s="275"/>
      <c r="BM70" s="275"/>
      <c r="BN70" s="275"/>
      <c r="BO70" s="274"/>
      <c r="BP70" s="275"/>
      <c r="BQ70" s="275"/>
      <c r="BR70" s="275"/>
      <c r="BS70" s="274"/>
      <c r="BT70" s="275"/>
      <c r="BU70" s="275"/>
      <c r="BV70" s="275"/>
      <c r="BW70" s="274"/>
      <c r="BX70" s="275"/>
      <c r="BY70" s="275"/>
      <c r="BZ70" s="275"/>
      <c r="CA70" s="274"/>
      <c r="CB70" s="275"/>
      <c r="CC70" s="275"/>
      <c r="CD70" s="275"/>
      <c r="CE70" s="274"/>
      <c r="CF70" s="275"/>
      <c r="CG70" s="275"/>
      <c r="CH70" s="275"/>
      <c r="CI70" s="274"/>
      <c r="CJ70" s="275"/>
      <c r="CK70" s="275"/>
      <c r="CL70" s="275"/>
      <c r="CM70" s="274"/>
      <c r="CN70" s="275"/>
      <c r="CO70" s="275"/>
      <c r="CP70" s="275"/>
      <c r="CQ70" s="274"/>
      <c r="CR70" s="275"/>
      <c r="CS70" s="275"/>
      <c r="CT70" s="275"/>
      <c r="CU70" s="274"/>
      <c r="CV70" s="275"/>
      <c r="CW70" s="275"/>
      <c r="CX70" s="275"/>
      <c r="CY70" s="274"/>
      <c r="CZ70" s="275"/>
      <c r="DA70" s="275"/>
      <c r="DB70" s="275"/>
      <c r="DC70" s="274"/>
      <c r="DD70" s="275"/>
      <c r="DE70" s="275"/>
      <c r="DF70" s="275"/>
      <c r="DG70" s="274"/>
      <c r="DH70" s="275"/>
      <c r="DI70" s="275"/>
      <c r="DJ70" s="275"/>
      <c r="DK70" s="274"/>
      <c r="DL70" s="275"/>
      <c r="DM70" s="275"/>
      <c r="DN70" s="275"/>
      <c r="DO70" s="274"/>
      <c r="DP70" s="275"/>
      <c r="DQ70" s="275"/>
      <c r="DR70" s="275"/>
      <c r="DS70" s="274"/>
      <c r="DT70" s="275"/>
      <c r="DU70" s="275"/>
      <c r="DV70" s="275"/>
      <c r="DW70" s="274"/>
      <c r="DX70" s="275"/>
      <c r="DY70" s="275"/>
      <c r="DZ70" s="275"/>
      <c r="EA70" s="274"/>
    </row>
    <row r="71" spans="1:131" ht="24.95" customHeight="1">
      <c r="A71" s="576" t="s">
        <v>760</v>
      </c>
      <c r="B71" s="577"/>
      <c r="C71" s="277"/>
      <c r="D71" s="277"/>
      <c r="E71" s="289"/>
      <c r="F71" s="289"/>
      <c r="G71" s="289"/>
      <c r="H71" s="425"/>
      <c r="I71" s="425"/>
      <c r="J71" s="276"/>
      <c r="K71" s="277"/>
      <c r="L71" s="276"/>
      <c r="M71" s="276"/>
      <c r="N71" s="276"/>
      <c r="O71" s="277"/>
      <c r="P71" s="276"/>
      <c r="Q71" s="276"/>
      <c r="R71" s="276"/>
      <c r="S71" s="277"/>
      <c r="T71" s="276"/>
      <c r="U71" s="276"/>
      <c r="V71" s="276"/>
      <c r="W71" s="277"/>
      <c r="X71" s="276"/>
      <c r="Y71" s="276"/>
      <c r="Z71" s="276"/>
      <c r="AA71" s="277"/>
      <c r="AB71" s="276"/>
      <c r="AC71" s="276"/>
      <c r="AD71" s="276"/>
      <c r="AE71" s="277"/>
      <c r="AF71" s="276"/>
      <c r="AG71" s="276"/>
      <c r="AH71" s="276"/>
      <c r="AI71" s="277"/>
      <c r="AJ71" s="276"/>
      <c r="AK71" s="276"/>
      <c r="AL71" s="276"/>
      <c r="AM71" s="277"/>
      <c r="AN71" s="276"/>
      <c r="AO71" s="276"/>
      <c r="AP71" s="276"/>
      <c r="AQ71" s="277"/>
      <c r="AR71" s="276"/>
      <c r="AS71" s="276"/>
      <c r="AT71" s="276"/>
      <c r="AU71" s="277"/>
      <c r="AV71" s="276"/>
      <c r="AW71" s="276"/>
      <c r="AX71" s="276"/>
      <c r="AY71" s="277"/>
      <c r="AZ71" s="276"/>
      <c r="BA71" s="276"/>
      <c r="BB71" s="276"/>
      <c r="BC71" s="277"/>
      <c r="BD71" s="276"/>
      <c r="BE71" s="276"/>
      <c r="BF71" s="276"/>
      <c r="BG71" s="277"/>
      <c r="BH71" s="276"/>
      <c r="BI71" s="276"/>
      <c r="BJ71" s="276"/>
      <c r="BK71" s="277"/>
      <c r="BL71" s="276"/>
      <c r="BM71" s="276"/>
      <c r="BN71" s="276"/>
      <c r="BO71" s="277"/>
      <c r="BP71" s="276"/>
      <c r="BQ71" s="276"/>
      <c r="BR71" s="276"/>
      <c r="BS71" s="277"/>
      <c r="BT71" s="276"/>
      <c r="BU71" s="276"/>
      <c r="BV71" s="276"/>
      <c r="BW71" s="277"/>
      <c r="BX71" s="276"/>
      <c r="BY71" s="276"/>
      <c r="BZ71" s="276"/>
      <c r="CA71" s="277"/>
      <c r="CB71" s="276"/>
      <c r="CC71" s="276"/>
      <c r="CD71" s="276"/>
      <c r="CE71" s="277"/>
      <c r="CF71" s="276"/>
      <c r="CG71" s="276"/>
      <c r="CH71" s="276"/>
      <c r="CI71" s="277"/>
      <c r="CJ71" s="276"/>
      <c r="CK71" s="276"/>
      <c r="CL71" s="276"/>
      <c r="CM71" s="277"/>
      <c r="CN71" s="276"/>
      <c r="CO71" s="276"/>
      <c r="CP71" s="276"/>
      <c r="CQ71" s="277"/>
      <c r="CR71" s="276"/>
      <c r="CS71" s="276"/>
      <c r="CT71" s="276"/>
      <c r="CU71" s="277"/>
      <c r="CV71" s="276"/>
      <c r="CW71" s="276"/>
      <c r="CX71" s="276"/>
      <c r="CY71" s="277"/>
      <c r="CZ71" s="276"/>
      <c r="DA71" s="276"/>
      <c r="DB71" s="276"/>
      <c r="DC71" s="277"/>
      <c r="DD71" s="276"/>
      <c r="DE71" s="276"/>
      <c r="DF71" s="276"/>
      <c r="DG71" s="277"/>
      <c r="DH71" s="276"/>
      <c r="DI71" s="276"/>
      <c r="DJ71" s="276"/>
      <c r="DK71" s="277"/>
      <c r="DL71" s="276"/>
      <c r="DM71" s="276"/>
      <c r="DN71" s="276"/>
      <c r="DO71" s="277"/>
      <c r="DP71" s="276"/>
      <c r="DQ71" s="276"/>
      <c r="DR71" s="276"/>
      <c r="DS71" s="277"/>
      <c r="DT71" s="276"/>
      <c r="DU71" s="276"/>
      <c r="DV71" s="276"/>
      <c r="DW71" s="277"/>
      <c r="DX71" s="276"/>
      <c r="DY71" s="276"/>
      <c r="DZ71" s="276"/>
      <c r="EA71" s="277"/>
    </row>
    <row r="73" spans="1:131" ht="32.25">
      <c r="A73" s="281" t="s">
        <v>1267</v>
      </c>
      <c r="B73" s="250"/>
      <c r="C73" s="251"/>
      <c r="D73" s="250"/>
      <c r="E73" s="250"/>
      <c r="F73" s="250"/>
      <c r="G73" s="250"/>
      <c r="H73" s="252"/>
      <c r="I73" s="252"/>
      <c r="J73" s="260"/>
      <c r="K73" s="250"/>
    </row>
    <row r="74" spans="1:131" ht="6" customHeight="1">
      <c r="A74" s="254"/>
      <c r="B74" s="250"/>
      <c r="C74" s="251"/>
      <c r="D74" s="250"/>
      <c r="E74" s="250"/>
      <c r="F74" s="250"/>
      <c r="G74" s="250"/>
      <c r="H74" s="252"/>
      <c r="I74" s="252"/>
      <c r="J74" s="252"/>
      <c r="K74" s="250"/>
    </row>
    <row r="75" spans="1:131" ht="3.75" customHeight="1">
      <c r="A75" s="282"/>
      <c r="B75" s="283"/>
      <c r="C75" s="284"/>
      <c r="D75" s="283"/>
      <c r="E75" s="283"/>
      <c r="F75" s="283"/>
      <c r="G75" s="283"/>
      <c r="H75" s="285"/>
      <c r="I75" s="285"/>
      <c r="J75" s="285"/>
      <c r="K75" s="283"/>
      <c r="L75" s="286"/>
      <c r="M75" s="286"/>
      <c r="N75" s="286"/>
      <c r="O75" s="286"/>
      <c r="P75" s="286"/>
      <c r="Q75" s="286"/>
      <c r="R75" s="286"/>
      <c r="S75" s="286"/>
      <c r="T75" s="286"/>
      <c r="U75" s="286"/>
      <c r="V75" s="286"/>
      <c r="W75" s="286"/>
      <c r="X75" s="286"/>
      <c r="Y75" s="286"/>
      <c r="Z75" s="286"/>
      <c r="AA75" s="286"/>
      <c r="AB75" s="286"/>
      <c r="AC75" s="286"/>
      <c r="AD75" s="286"/>
      <c r="AE75" s="286"/>
      <c r="AF75" s="286"/>
      <c r="AG75" s="286"/>
      <c r="AH75" s="286"/>
      <c r="AI75" s="286"/>
      <c r="AJ75" s="286"/>
      <c r="AK75" s="286"/>
      <c r="AL75" s="286"/>
      <c r="AM75" s="286"/>
      <c r="AN75" s="286"/>
      <c r="AO75" s="286"/>
      <c r="AP75" s="286"/>
      <c r="AQ75" s="286"/>
      <c r="AR75" s="286"/>
      <c r="AS75" s="286"/>
      <c r="AT75" s="286"/>
      <c r="AU75" s="286"/>
      <c r="AV75" s="286"/>
      <c r="AW75" s="286"/>
      <c r="AX75" s="286"/>
      <c r="AY75" s="286"/>
      <c r="AZ75" s="286"/>
      <c r="BA75" s="286"/>
      <c r="BB75" s="286"/>
      <c r="BC75" s="286"/>
      <c r="BD75" s="286"/>
      <c r="BE75" s="286"/>
      <c r="BF75" s="286"/>
      <c r="BG75" s="286"/>
      <c r="BH75" s="286"/>
      <c r="BI75" s="286"/>
      <c r="BJ75" s="286"/>
      <c r="BK75" s="286"/>
      <c r="BL75" s="286"/>
      <c r="BM75" s="286"/>
      <c r="BN75" s="286"/>
      <c r="BO75" s="286"/>
      <c r="BP75" s="286"/>
      <c r="BQ75" s="286"/>
      <c r="BR75" s="286"/>
      <c r="BS75" s="286"/>
      <c r="BT75" s="286"/>
      <c r="BU75" s="286"/>
      <c r="BV75" s="286"/>
      <c r="BW75" s="286"/>
      <c r="BX75" s="286"/>
      <c r="BY75" s="286"/>
      <c r="BZ75" s="286"/>
      <c r="CA75" s="286"/>
      <c r="CB75" s="286"/>
      <c r="CC75" s="286"/>
      <c r="CD75" s="286"/>
      <c r="CE75" s="286"/>
      <c r="CF75" s="286"/>
      <c r="CG75" s="286"/>
      <c r="CH75" s="286"/>
      <c r="CI75" s="286"/>
      <c r="CJ75" s="286"/>
      <c r="CK75" s="286"/>
      <c r="CL75" s="286"/>
      <c r="CM75" s="286"/>
      <c r="CN75" s="286"/>
      <c r="CO75" s="286"/>
      <c r="CP75" s="286"/>
      <c r="CQ75" s="286"/>
      <c r="CR75" s="286"/>
      <c r="CS75" s="286"/>
      <c r="CT75" s="286"/>
      <c r="CU75" s="286"/>
      <c r="CV75" s="286"/>
      <c r="CW75" s="286"/>
      <c r="CX75" s="286"/>
      <c r="CY75" s="286"/>
      <c r="CZ75" s="286"/>
      <c r="DA75" s="286"/>
      <c r="DB75" s="286"/>
      <c r="DC75" s="286"/>
      <c r="DD75" s="286"/>
      <c r="DE75" s="286"/>
      <c r="DF75" s="286"/>
      <c r="DG75" s="286"/>
      <c r="DH75" s="286"/>
      <c r="DI75" s="286"/>
      <c r="DJ75" s="286"/>
      <c r="DK75" s="286"/>
      <c r="DL75" s="286"/>
      <c r="DM75" s="286"/>
      <c r="DN75" s="286"/>
      <c r="DO75" s="286"/>
      <c r="DP75" s="286"/>
      <c r="DQ75" s="286"/>
      <c r="DR75" s="286"/>
      <c r="DS75" s="286"/>
      <c r="DT75" s="286"/>
      <c r="DU75" s="286"/>
      <c r="DV75" s="286"/>
      <c r="DW75" s="286"/>
      <c r="DX75" s="286"/>
      <c r="DY75" s="286"/>
      <c r="DZ75" s="286"/>
      <c r="EA75" s="286"/>
    </row>
    <row r="76" spans="1:131" s="264" customFormat="1" ht="6" customHeight="1">
      <c r="A76" s="261">
        <v>2025</v>
      </c>
      <c r="B76" s="261">
        <v>7</v>
      </c>
      <c r="C76" s="262"/>
      <c r="D76" s="263"/>
      <c r="E76" s="263"/>
      <c r="F76" s="263"/>
      <c r="G76" s="263"/>
      <c r="H76" s="550">
        <f>DATE($A$4,$B$4,1)</f>
        <v>45839</v>
      </c>
      <c r="I76" s="550"/>
      <c r="J76" s="550"/>
      <c r="K76" s="550"/>
      <c r="L76" s="550">
        <f>H76+1</f>
        <v>45840</v>
      </c>
      <c r="M76" s="550"/>
      <c r="N76" s="550"/>
      <c r="O76" s="550"/>
      <c r="P76" s="550">
        <f>L76+1</f>
        <v>45841</v>
      </c>
      <c r="Q76" s="550"/>
      <c r="R76" s="550"/>
      <c r="S76" s="550"/>
      <c r="T76" s="550">
        <f t="shared" ref="T76" si="295">P76+1</f>
        <v>45842</v>
      </c>
      <c r="U76" s="550"/>
      <c r="V76" s="550"/>
      <c r="W76" s="550"/>
      <c r="X76" s="550">
        <f t="shared" ref="X76" si="296">T76+1</f>
        <v>45843</v>
      </c>
      <c r="Y76" s="550"/>
      <c r="Z76" s="550"/>
      <c r="AA76" s="550"/>
      <c r="AB76" s="550">
        <f t="shared" ref="AB76" si="297">X76+1</f>
        <v>45844</v>
      </c>
      <c r="AC76" s="550"/>
      <c r="AD76" s="550"/>
      <c r="AE76" s="550"/>
      <c r="AF76" s="550">
        <f t="shared" ref="AF76" si="298">AB76+1</f>
        <v>45845</v>
      </c>
      <c r="AG76" s="550"/>
      <c r="AH76" s="550"/>
      <c r="AI76" s="550"/>
      <c r="AJ76" s="550">
        <f t="shared" ref="AJ76" si="299">AF76+1</f>
        <v>45846</v>
      </c>
      <c r="AK76" s="550"/>
      <c r="AL76" s="550"/>
      <c r="AM76" s="550"/>
      <c r="AN76" s="550">
        <f t="shared" ref="AN76" si="300">AJ76+1</f>
        <v>45847</v>
      </c>
      <c r="AO76" s="550"/>
      <c r="AP76" s="550"/>
      <c r="AQ76" s="550"/>
      <c r="AR76" s="550">
        <f t="shared" ref="AR76" si="301">AN76+1</f>
        <v>45848</v>
      </c>
      <c r="AS76" s="550"/>
      <c r="AT76" s="550"/>
      <c r="AU76" s="550"/>
      <c r="AV76" s="550">
        <f t="shared" ref="AV76" si="302">AR76+1</f>
        <v>45849</v>
      </c>
      <c r="AW76" s="550"/>
      <c r="AX76" s="550"/>
      <c r="AY76" s="550"/>
      <c r="AZ76" s="550">
        <f t="shared" ref="AZ76" si="303">AV76+1</f>
        <v>45850</v>
      </c>
      <c r="BA76" s="550"/>
      <c r="BB76" s="550"/>
      <c r="BC76" s="550"/>
      <c r="BD76" s="550">
        <f t="shared" ref="BD76" si="304">AZ76+1</f>
        <v>45851</v>
      </c>
      <c r="BE76" s="550"/>
      <c r="BF76" s="550"/>
      <c r="BG76" s="550"/>
      <c r="BH76" s="550">
        <f t="shared" ref="BH76" si="305">BD76+1</f>
        <v>45852</v>
      </c>
      <c r="BI76" s="550"/>
      <c r="BJ76" s="550"/>
      <c r="BK76" s="550"/>
      <c r="BL76" s="550">
        <f t="shared" ref="BL76" si="306">BH76+1</f>
        <v>45853</v>
      </c>
      <c r="BM76" s="550"/>
      <c r="BN76" s="550"/>
      <c r="BO76" s="550"/>
      <c r="BP76" s="550">
        <f t="shared" ref="BP76" si="307">BL76+1</f>
        <v>45854</v>
      </c>
      <c r="BQ76" s="550"/>
      <c r="BR76" s="550"/>
      <c r="BS76" s="550"/>
      <c r="BT76" s="550">
        <f t="shared" ref="BT76" si="308">BP76+1</f>
        <v>45855</v>
      </c>
      <c r="BU76" s="550"/>
      <c r="BV76" s="550"/>
      <c r="BW76" s="550"/>
      <c r="BX76" s="550">
        <f t="shared" ref="BX76" si="309">BT76+1</f>
        <v>45856</v>
      </c>
      <c r="BY76" s="550"/>
      <c r="BZ76" s="550"/>
      <c r="CA76" s="550"/>
      <c r="CB76" s="550">
        <f t="shared" ref="CB76" si="310">BX76+1</f>
        <v>45857</v>
      </c>
      <c r="CC76" s="550"/>
      <c r="CD76" s="550"/>
      <c r="CE76" s="550"/>
      <c r="CF76" s="550">
        <f t="shared" ref="CF76" si="311">CB76+1</f>
        <v>45858</v>
      </c>
      <c r="CG76" s="550"/>
      <c r="CH76" s="550"/>
      <c r="CI76" s="550"/>
      <c r="CJ76" s="550">
        <f t="shared" ref="CJ76" si="312">CF76+1</f>
        <v>45859</v>
      </c>
      <c r="CK76" s="550"/>
      <c r="CL76" s="550"/>
      <c r="CM76" s="550"/>
      <c r="CN76" s="550">
        <f t="shared" ref="CN76" si="313">CJ76+1</f>
        <v>45860</v>
      </c>
      <c r="CO76" s="550"/>
      <c r="CP76" s="550"/>
      <c r="CQ76" s="550"/>
      <c r="CR76" s="550">
        <f t="shared" ref="CR76" si="314">CN76+1</f>
        <v>45861</v>
      </c>
      <c r="CS76" s="550"/>
      <c r="CT76" s="550"/>
      <c r="CU76" s="550"/>
      <c r="CV76" s="550">
        <f t="shared" ref="CV76" si="315">CR76+1</f>
        <v>45862</v>
      </c>
      <c r="CW76" s="550"/>
      <c r="CX76" s="550"/>
      <c r="CY76" s="550"/>
      <c r="CZ76" s="550">
        <f t="shared" ref="CZ76" si="316">CV76+1</f>
        <v>45863</v>
      </c>
      <c r="DA76" s="550"/>
      <c r="DB76" s="550"/>
      <c r="DC76" s="550"/>
      <c r="DD76" s="550">
        <f t="shared" ref="DD76" si="317">CZ76+1</f>
        <v>45864</v>
      </c>
      <c r="DE76" s="550"/>
      <c r="DF76" s="550"/>
      <c r="DG76" s="550"/>
      <c r="DH76" s="550">
        <f t="shared" ref="DH76" si="318">DD76+1</f>
        <v>45865</v>
      </c>
      <c r="DI76" s="550"/>
      <c r="DJ76" s="550"/>
      <c r="DK76" s="550"/>
      <c r="DL76" s="550">
        <f t="shared" ref="DL76" si="319">DH76+1</f>
        <v>45866</v>
      </c>
      <c r="DM76" s="550"/>
      <c r="DN76" s="550"/>
      <c r="DO76" s="550"/>
      <c r="DP76" s="550">
        <f t="shared" ref="DP76" si="320">DL76+1</f>
        <v>45867</v>
      </c>
      <c r="DQ76" s="550"/>
      <c r="DR76" s="550"/>
      <c r="DS76" s="550"/>
      <c r="DT76" s="550">
        <f t="shared" ref="DT76" si="321">DP76+1</f>
        <v>45868</v>
      </c>
      <c r="DU76" s="550"/>
      <c r="DV76" s="550"/>
      <c r="DW76" s="550"/>
      <c r="DX76" s="550">
        <f t="shared" ref="DX76" si="322">DT76+1</f>
        <v>45869</v>
      </c>
      <c r="DY76" s="550"/>
      <c r="DZ76" s="550"/>
      <c r="EA76" s="550"/>
    </row>
    <row r="77" spans="1:131" ht="19.5" customHeight="1">
      <c r="A77" s="546" t="s">
        <v>743</v>
      </c>
      <c r="B77" s="552" t="s">
        <v>1255</v>
      </c>
      <c r="C77" s="664" t="s">
        <v>765</v>
      </c>
      <c r="D77" s="556" t="s">
        <v>761</v>
      </c>
      <c r="E77" s="556" t="s">
        <v>762</v>
      </c>
      <c r="F77" s="556" t="s">
        <v>763</v>
      </c>
      <c r="G77" s="556" t="s">
        <v>416</v>
      </c>
      <c r="H77" s="542">
        <v>1</v>
      </c>
      <c r="I77" s="544"/>
      <c r="J77" s="544"/>
      <c r="K77" s="545"/>
      <c r="L77" s="542">
        <v>2</v>
      </c>
      <c r="M77" s="544"/>
      <c r="N77" s="544"/>
      <c r="O77" s="545"/>
      <c r="P77" s="542">
        <v>3</v>
      </c>
      <c r="Q77" s="544"/>
      <c r="R77" s="544"/>
      <c r="S77" s="545"/>
      <c r="T77" s="542">
        <v>4</v>
      </c>
      <c r="U77" s="544"/>
      <c r="V77" s="544"/>
      <c r="W77" s="545"/>
      <c r="X77" s="542">
        <v>5</v>
      </c>
      <c r="Y77" s="544"/>
      <c r="Z77" s="544"/>
      <c r="AA77" s="545"/>
      <c r="AB77" s="542">
        <v>6</v>
      </c>
      <c r="AC77" s="544"/>
      <c r="AD77" s="544"/>
      <c r="AE77" s="545"/>
      <c r="AF77" s="542">
        <v>7</v>
      </c>
      <c r="AG77" s="544"/>
      <c r="AH77" s="544"/>
      <c r="AI77" s="545"/>
      <c r="AJ77" s="542">
        <v>8</v>
      </c>
      <c r="AK77" s="544"/>
      <c r="AL77" s="544"/>
      <c r="AM77" s="545"/>
      <c r="AN77" s="542">
        <v>9</v>
      </c>
      <c r="AO77" s="544"/>
      <c r="AP77" s="544"/>
      <c r="AQ77" s="545"/>
      <c r="AR77" s="542">
        <v>10</v>
      </c>
      <c r="AS77" s="544"/>
      <c r="AT77" s="544"/>
      <c r="AU77" s="545"/>
      <c r="AV77" s="542">
        <v>11</v>
      </c>
      <c r="AW77" s="544"/>
      <c r="AX77" s="544"/>
      <c r="AY77" s="545"/>
      <c r="AZ77" s="542">
        <v>12</v>
      </c>
      <c r="BA77" s="544"/>
      <c r="BB77" s="544"/>
      <c r="BC77" s="545"/>
      <c r="BD77" s="542">
        <v>13</v>
      </c>
      <c r="BE77" s="544"/>
      <c r="BF77" s="544"/>
      <c r="BG77" s="545"/>
      <c r="BH77" s="542">
        <v>14</v>
      </c>
      <c r="BI77" s="544"/>
      <c r="BJ77" s="544"/>
      <c r="BK77" s="545"/>
      <c r="BL77" s="542">
        <v>15</v>
      </c>
      <c r="BM77" s="544"/>
      <c r="BN77" s="544"/>
      <c r="BO77" s="545"/>
      <c r="BP77" s="542">
        <v>16</v>
      </c>
      <c r="BQ77" s="544"/>
      <c r="BR77" s="544"/>
      <c r="BS77" s="545"/>
      <c r="BT77" s="542">
        <v>17</v>
      </c>
      <c r="BU77" s="544"/>
      <c r="BV77" s="544"/>
      <c r="BW77" s="545"/>
      <c r="BX77" s="542">
        <v>18</v>
      </c>
      <c r="BY77" s="544"/>
      <c r="BZ77" s="544"/>
      <c r="CA77" s="545"/>
      <c r="CB77" s="542">
        <v>19</v>
      </c>
      <c r="CC77" s="544"/>
      <c r="CD77" s="544"/>
      <c r="CE77" s="545"/>
      <c r="CF77" s="542">
        <v>20</v>
      </c>
      <c r="CG77" s="544"/>
      <c r="CH77" s="544"/>
      <c r="CI77" s="545"/>
      <c r="CJ77" s="542">
        <v>21</v>
      </c>
      <c r="CK77" s="544"/>
      <c r="CL77" s="544"/>
      <c r="CM77" s="545"/>
      <c r="CN77" s="542">
        <v>22</v>
      </c>
      <c r="CO77" s="544"/>
      <c r="CP77" s="544"/>
      <c r="CQ77" s="545"/>
      <c r="CR77" s="542">
        <v>23</v>
      </c>
      <c r="CS77" s="544"/>
      <c r="CT77" s="544"/>
      <c r="CU77" s="545"/>
      <c r="CV77" s="542">
        <v>24</v>
      </c>
      <c r="CW77" s="544"/>
      <c r="CX77" s="544"/>
      <c r="CY77" s="545"/>
      <c r="CZ77" s="542">
        <v>25</v>
      </c>
      <c r="DA77" s="544"/>
      <c r="DB77" s="544"/>
      <c r="DC77" s="545"/>
      <c r="DD77" s="542">
        <v>26</v>
      </c>
      <c r="DE77" s="544"/>
      <c r="DF77" s="544"/>
      <c r="DG77" s="545"/>
      <c r="DH77" s="542">
        <v>27</v>
      </c>
      <c r="DI77" s="544"/>
      <c r="DJ77" s="544"/>
      <c r="DK77" s="545"/>
      <c r="DL77" s="542">
        <v>28</v>
      </c>
      <c r="DM77" s="544"/>
      <c r="DN77" s="544"/>
      <c r="DO77" s="545"/>
      <c r="DP77" s="542">
        <v>29</v>
      </c>
      <c r="DQ77" s="544"/>
      <c r="DR77" s="544"/>
      <c r="DS77" s="545"/>
      <c r="DT77" s="542">
        <v>30</v>
      </c>
      <c r="DU77" s="544"/>
      <c r="DV77" s="544"/>
      <c r="DW77" s="545"/>
      <c r="DX77" s="542">
        <v>31</v>
      </c>
      <c r="DY77" s="544"/>
      <c r="DZ77" s="544"/>
      <c r="EA77" s="545"/>
    </row>
    <row r="78" spans="1:131" ht="19.5" customHeight="1">
      <c r="A78" s="547"/>
      <c r="B78" s="552"/>
      <c r="C78" s="665"/>
      <c r="D78" s="552"/>
      <c r="E78" s="552"/>
      <c r="F78" s="556"/>
      <c r="G78" s="556"/>
      <c r="H78" s="423"/>
      <c r="I78" s="377" t="s">
        <v>1268</v>
      </c>
      <c r="J78" s="377" t="s">
        <v>1256</v>
      </c>
      <c r="K78" s="546" t="s">
        <v>172</v>
      </c>
      <c r="L78" s="538" t="s">
        <v>742</v>
      </c>
      <c r="M78" s="559" t="s">
        <v>744</v>
      </c>
      <c r="N78" s="560"/>
      <c r="O78" s="546" t="s">
        <v>172</v>
      </c>
      <c r="P78" s="538" t="s">
        <v>742</v>
      </c>
      <c r="Q78" s="559" t="s">
        <v>744</v>
      </c>
      <c r="R78" s="560"/>
      <c r="S78" s="546" t="s">
        <v>172</v>
      </c>
      <c r="T78" s="538" t="s">
        <v>742</v>
      </c>
      <c r="U78" s="559" t="s">
        <v>744</v>
      </c>
      <c r="V78" s="560"/>
      <c r="W78" s="546" t="s">
        <v>172</v>
      </c>
      <c r="X78" s="538" t="s">
        <v>742</v>
      </c>
      <c r="Y78" s="559" t="s">
        <v>744</v>
      </c>
      <c r="Z78" s="560"/>
      <c r="AA78" s="546" t="s">
        <v>172</v>
      </c>
      <c r="AB78" s="538" t="s">
        <v>742</v>
      </c>
      <c r="AC78" s="559" t="s">
        <v>744</v>
      </c>
      <c r="AD78" s="560"/>
      <c r="AE78" s="546" t="s">
        <v>172</v>
      </c>
      <c r="AF78" s="538" t="s">
        <v>742</v>
      </c>
      <c r="AG78" s="559" t="s">
        <v>744</v>
      </c>
      <c r="AH78" s="560"/>
      <c r="AI78" s="546" t="s">
        <v>172</v>
      </c>
      <c r="AJ78" s="538" t="s">
        <v>742</v>
      </c>
      <c r="AK78" s="559" t="s">
        <v>744</v>
      </c>
      <c r="AL78" s="560"/>
      <c r="AM78" s="546" t="s">
        <v>172</v>
      </c>
      <c r="AN78" s="538" t="s">
        <v>742</v>
      </c>
      <c r="AO78" s="559" t="s">
        <v>744</v>
      </c>
      <c r="AP78" s="560"/>
      <c r="AQ78" s="546" t="s">
        <v>172</v>
      </c>
      <c r="AR78" s="538" t="s">
        <v>742</v>
      </c>
      <c r="AS78" s="559" t="s">
        <v>744</v>
      </c>
      <c r="AT78" s="560"/>
      <c r="AU78" s="546" t="s">
        <v>172</v>
      </c>
      <c r="AV78" s="538" t="s">
        <v>742</v>
      </c>
      <c r="AW78" s="559" t="s">
        <v>744</v>
      </c>
      <c r="AX78" s="560"/>
      <c r="AY78" s="546" t="s">
        <v>172</v>
      </c>
      <c r="AZ78" s="538" t="s">
        <v>742</v>
      </c>
      <c r="BA78" s="559" t="s">
        <v>744</v>
      </c>
      <c r="BB78" s="560"/>
      <c r="BC78" s="546" t="s">
        <v>172</v>
      </c>
      <c r="BD78" s="538" t="s">
        <v>742</v>
      </c>
      <c r="BE78" s="559" t="s">
        <v>744</v>
      </c>
      <c r="BF78" s="560"/>
      <c r="BG78" s="546" t="s">
        <v>172</v>
      </c>
      <c r="BH78" s="538" t="s">
        <v>742</v>
      </c>
      <c r="BI78" s="559" t="s">
        <v>744</v>
      </c>
      <c r="BJ78" s="560"/>
      <c r="BK78" s="546" t="s">
        <v>172</v>
      </c>
      <c r="BL78" s="538" t="s">
        <v>742</v>
      </c>
      <c r="BM78" s="559" t="s">
        <v>744</v>
      </c>
      <c r="BN78" s="560"/>
      <c r="BO78" s="546" t="s">
        <v>172</v>
      </c>
      <c r="BP78" s="538" t="s">
        <v>742</v>
      </c>
      <c r="BQ78" s="559" t="s">
        <v>744</v>
      </c>
      <c r="BR78" s="560"/>
      <c r="BS78" s="546" t="s">
        <v>172</v>
      </c>
      <c r="BT78" s="538" t="s">
        <v>742</v>
      </c>
      <c r="BU78" s="559" t="s">
        <v>744</v>
      </c>
      <c r="BV78" s="560"/>
      <c r="BW78" s="546" t="s">
        <v>172</v>
      </c>
      <c r="BX78" s="538" t="s">
        <v>742</v>
      </c>
      <c r="BY78" s="559" t="s">
        <v>744</v>
      </c>
      <c r="BZ78" s="560"/>
      <c r="CA78" s="546" t="s">
        <v>172</v>
      </c>
      <c r="CB78" s="538" t="s">
        <v>742</v>
      </c>
      <c r="CC78" s="559" t="s">
        <v>744</v>
      </c>
      <c r="CD78" s="560"/>
      <c r="CE78" s="546" t="s">
        <v>172</v>
      </c>
      <c r="CF78" s="538" t="s">
        <v>742</v>
      </c>
      <c r="CG78" s="559" t="s">
        <v>744</v>
      </c>
      <c r="CH78" s="560"/>
      <c r="CI78" s="546" t="s">
        <v>172</v>
      </c>
      <c r="CJ78" s="538" t="s">
        <v>742</v>
      </c>
      <c r="CK78" s="559" t="s">
        <v>744</v>
      </c>
      <c r="CL78" s="560"/>
      <c r="CM78" s="546" t="s">
        <v>172</v>
      </c>
      <c r="CN78" s="538" t="s">
        <v>742</v>
      </c>
      <c r="CO78" s="559" t="s">
        <v>744</v>
      </c>
      <c r="CP78" s="560"/>
      <c r="CQ78" s="546" t="s">
        <v>172</v>
      </c>
      <c r="CR78" s="538" t="s">
        <v>742</v>
      </c>
      <c r="CS78" s="559" t="s">
        <v>744</v>
      </c>
      <c r="CT78" s="560"/>
      <c r="CU78" s="546" t="s">
        <v>172</v>
      </c>
      <c r="CV78" s="538" t="s">
        <v>742</v>
      </c>
      <c r="CW78" s="559" t="s">
        <v>744</v>
      </c>
      <c r="CX78" s="560"/>
      <c r="CY78" s="546" t="s">
        <v>172</v>
      </c>
      <c r="CZ78" s="538" t="s">
        <v>742</v>
      </c>
      <c r="DA78" s="559" t="s">
        <v>744</v>
      </c>
      <c r="DB78" s="560"/>
      <c r="DC78" s="546" t="s">
        <v>172</v>
      </c>
      <c r="DD78" s="538" t="s">
        <v>742</v>
      </c>
      <c r="DE78" s="559" t="s">
        <v>744</v>
      </c>
      <c r="DF78" s="560"/>
      <c r="DG78" s="546" t="s">
        <v>172</v>
      </c>
      <c r="DH78" s="538" t="s">
        <v>742</v>
      </c>
      <c r="DI78" s="559" t="s">
        <v>744</v>
      </c>
      <c r="DJ78" s="560"/>
      <c r="DK78" s="546" t="s">
        <v>172</v>
      </c>
      <c r="DL78" s="538" t="s">
        <v>742</v>
      </c>
      <c r="DM78" s="559" t="s">
        <v>744</v>
      </c>
      <c r="DN78" s="560"/>
      <c r="DO78" s="546" t="s">
        <v>172</v>
      </c>
      <c r="DP78" s="538" t="s">
        <v>742</v>
      </c>
      <c r="DQ78" s="559" t="s">
        <v>744</v>
      </c>
      <c r="DR78" s="560"/>
      <c r="DS78" s="546" t="s">
        <v>172</v>
      </c>
      <c r="DT78" s="538" t="s">
        <v>742</v>
      </c>
      <c r="DU78" s="559" t="s">
        <v>744</v>
      </c>
      <c r="DV78" s="560"/>
      <c r="DW78" s="546" t="s">
        <v>172</v>
      </c>
      <c r="DX78" s="538" t="s">
        <v>742</v>
      </c>
      <c r="DY78" s="559" t="s">
        <v>744</v>
      </c>
      <c r="DZ78" s="560"/>
      <c r="EA78" s="546" t="s">
        <v>172</v>
      </c>
    </row>
    <row r="79" spans="1:131" ht="19.5" customHeight="1">
      <c r="A79" s="551"/>
      <c r="B79" s="552"/>
      <c r="C79" s="666"/>
      <c r="D79" s="546"/>
      <c r="E79" s="546"/>
      <c r="F79" s="557"/>
      <c r="G79" s="557"/>
      <c r="H79" s="424"/>
      <c r="I79" s="259" t="s">
        <v>1269</v>
      </c>
      <c r="J79" s="259" t="s">
        <v>1270</v>
      </c>
      <c r="K79" s="547"/>
      <c r="L79" s="558"/>
      <c r="M79" s="259" t="s">
        <v>745</v>
      </c>
      <c r="N79" s="259" t="s">
        <v>1279</v>
      </c>
      <c r="O79" s="547"/>
      <c r="P79" s="558"/>
      <c r="Q79" s="259" t="s">
        <v>745</v>
      </c>
      <c r="R79" s="259" t="s">
        <v>1279</v>
      </c>
      <c r="S79" s="547"/>
      <c r="T79" s="558"/>
      <c r="U79" s="259" t="s">
        <v>745</v>
      </c>
      <c r="V79" s="259" t="s">
        <v>1279</v>
      </c>
      <c r="W79" s="547"/>
      <c r="X79" s="558"/>
      <c r="Y79" s="259" t="s">
        <v>745</v>
      </c>
      <c r="Z79" s="259" t="s">
        <v>1279</v>
      </c>
      <c r="AA79" s="547"/>
      <c r="AB79" s="558"/>
      <c r="AC79" s="259" t="s">
        <v>745</v>
      </c>
      <c r="AD79" s="259" t="s">
        <v>1279</v>
      </c>
      <c r="AE79" s="547"/>
      <c r="AF79" s="558"/>
      <c r="AG79" s="259" t="s">
        <v>745</v>
      </c>
      <c r="AH79" s="259" t="s">
        <v>1279</v>
      </c>
      <c r="AI79" s="547"/>
      <c r="AJ79" s="558"/>
      <c r="AK79" s="259" t="s">
        <v>745</v>
      </c>
      <c r="AL79" s="259" t="s">
        <v>1279</v>
      </c>
      <c r="AM79" s="547"/>
      <c r="AN79" s="558"/>
      <c r="AO79" s="259" t="s">
        <v>745</v>
      </c>
      <c r="AP79" s="259" t="s">
        <v>1279</v>
      </c>
      <c r="AQ79" s="547"/>
      <c r="AR79" s="558"/>
      <c r="AS79" s="259" t="s">
        <v>745</v>
      </c>
      <c r="AT79" s="259" t="s">
        <v>1279</v>
      </c>
      <c r="AU79" s="547"/>
      <c r="AV79" s="558"/>
      <c r="AW79" s="259" t="s">
        <v>745</v>
      </c>
      <c r="AX79" s="259" t="s">
        <v>1279</v>
      </c>
      <c r="AY79" s="547"/>
      <c r="AZ79" s="558"/>
      <c r="BA79" s="259" t="s">
        <v>745</v>
      </c>
      <c r="BB79" s="259" t="s">
        <v>1279</v>
      </c>
      <c r="BC79" s="547"/>
      <c r="BD79" s="558"/>
      <c r="BE79" s="259" t="s">
        <v>745</v>
      </c>
      <c r="BF79" s="259" t="s">
        <v>1279</v>
      </c>
      <c r="BG79" s="547"/>
      <c r="BH79" s="558"/>
      <c r="BI79" s="259" t="s">
        <v>745</v>
      </c>
      <c r="BJ79" s="259" t="s">
        <v>1279</v>
      </c>
      <c r="BK79" s="547"/>
      <c r="BL79" s="558"/>
      <c r="BM79" s="259" t="s">
        <v>745</v>
      </c>
      <c r="BN79" s="259" t="s">
        <v>1279</v>
      </c>
      <c r="BO79" s="547"/>
      <c r="BP79" s="558"/>
      <c r="BQ79" s="259" t="s">
        <v>745</v>
      </c>
      <c r="BR79" s="259" t="s">
        <v>1279</v>
      </c>
      <c r="BS79" s="547"/>
      <c r="BT79" s="558"/>
      <c r="BU79" s="259" t="s">
        <v>745</v>
      </c>
      <c r="BV79" s="259" t="s">
        <v>1279</v>
      </c>
      <c r="BW79" s="547"/>
      <c r="BX79" s="558"/>
      <c r="BY79" s="259" t="s">
        <v>745</v>
      </c>
      <c r="BZ79" s="259" t="s">
        <v>1279</v>
      </c>
      <c r="CA79" s="547"/>
      <c r="CB79" s="558"/>
      <c r="CC79" s="259" t="s">
        <v>745</v>
      </c>
      <c r="CD79" s="259" t="s">
        <v>1279</v>
      </c>
      <c r="CE79" s="547"/>
      <c r="CF79" s="558"/>
      <c r="CG79" s="259" t="s">
        <v>745</v>
      </c>
      <c r="CH79" s="259" t="s">
        <v>1279</v>
      </c>
      <c r="CI79" s="547"/>
      <c r="CJ79" s="558"/>
      <c r="CK79" s="259" t="s">
        <v>745</v>
      </c>
      <c r="CL79" s="259" t="s">
        <v>1279</v>
      </c>
      <c r="CM79" s="547"/>
      <c r="CN79" s="558"/>
      <c r="CO79" s="259" t="s">
        <v>745</v>
      </c>
      <c r="CP79" s="259" t="s">
        <v>1279</v>
      </c>
      <c r="CQ79" s="547"/>
      <c r="CR79" s="558"/>
      <c r="CS79" s="259" t="s">
        <v>745</v>
      </c>
      <c r="CT79" s="259" t="s">
        <v>1279</v>
      </c>
      <c r="CU79" s="547"/>
      <c r="CV79" s="558"/>
      <c r="CW79" s="259" t="s">
        <v>745</v>
      </c>
      <c r="CX79" s="259" t="s">
        <v>1279</v>
      </c>
      <c r="CY79" s="547"/>
      <c r="CZ79" s="558"/>
      <c r="DA79" s="259" t="s">
        <v>745</v>
      </c>
      <c r="DB79" s="259" t="s">
        <v>1279</v>
      </c>
      <c r="DC79" s="547"/>
      <c r="DD79" s="558"/>
      <c r="DE79" s="259" t="s">
        <v>745</v>
      </c>
      <c r="DF79" s="259" t="s">
        <v>1279</v>
      </c>
      <c r="DG79" s="547"/>
      <c r="DH79" s="558"/>
      <c r="DI79" s="259" t="s">
        <v>745</v>
      </c>
      <c r="DJ79" s="259" t="s">
        <v>1279</v>
      </c>
      <c r="DK79" s="547"/>
      <c r="DL79" s="558"/>
      <c r="DM79" s="259" t="s">
        <v>745</v>
      </c>
      <c r="DN79" s="259" t="s">
        <v>1279</v>
      </c>
      <c r="DO79" s="547"/>
      <c r="DP79" s="558"/>
      <c r="DQ79" s="259" t="s">
        <v>745</v>
      </c>
      <c r="DR79" s="259" t="s">
        <v>1279</v>
      </c>
      <c r="DS79" s="547"/>
      <c r="DT79" s="558"/>
      <c r="DU79" s="259" t="s">
        <v>745</v>
      </c>
      <c r="DV79" s="259" t="s">
        <v>1279</v>
      </c>
      <c r="DW79" s="547"/>
      <c r="DX79" s="558"/>
      <c r="DY79" s="259" t="s">
        <v>745</v>
      </c>
      <c r="DZ79" s="259" t="s">
        <v>1279</v>
      </c>
      <c r="EA79" s="547"/>
    </row>
    <row r="80" spans="1:131" ht="24.95" customHeight="1">
      <c r="A80" s="589" t="s">
        <v>1271</v>
      </c>
      <c r="B80" s="265" t="s">
        <v>50</v>
      </c>
      <c r="C80" s="270"/>
      <c r="D80" s="271"/>
      <c r="E80" s="287"/>
      <c r="F80" s="287"/>
      <c r="G80" s="378">
        <v>87000</v>
      </c>
      <c r="H80" s="424"/>
      <c r="I80" s="272"/>
      <c r="J80" s="272"/>
      <c r="K80" s="271"/>
      <c r="L80" s="272"/>
      <c r="M80" s="272"/>
      <c r="N80" s="272"/>
      <c r="O80" s="271"/>
      <c r="P80" s="272"/>
      <c r="Q80" s="272"/>
      <c r="R80" s="272"/>
      <c r="S80" s="271"/>
      <c r="T80" s="272"/>
      <c r="U80" s="272"/>
      <c r="V80" s="272"/>
      <c r="W80" s="271"/>
      <c r="X80" s="272"/>
      <c r="Y80" s="272"/>
      <c r="Z80" s="272"/>
      <c r="AA80" s="271"/>
      <c r="AB80" s="272"/>
      <c r="AC80" s="272"/>
      <c r="AD80" s="272"/>
      <c r="AE80" s="271"/>
      <c r="AF80" s="272"/>
      <c r="AG80" s="272"/>
      <c r="AH80" s="272"/>
      <c r="AI80" s="271"/>
      <c r="AJ80" s="272"/>
      <c r="AK80" s="272"/>
      <c r="AL80" s="272"/>
      <c r="AM80" s="271"/>
      <c r="AN80" s="272"/>
      <c r="AO80" s="272"/>
      <c r="AP80" s="272"/>
      <c r="AQ80" s="271"/>
      <c r="AR80" s="272"/>
      <c r="AS80" s="272"/>
      <c r="AT80" s="272"/>
      <c r="AU80" s="271"/>
      <c r="AV80" s="272"/>
      <c r="AW80" s="272"/>
      <c r="AX80" s="272"/>
      <c r="AY80" s="271"/>
      <c r="AZ80" s="272"/>
      <c r="BA80" s="272"/>
      <c r="BB80" s="272"/>
      <c r="BC80" s="271"/>
      <c r="BD80" s="272"/>
      <c r="BE80" s="272"/>
      <c r="BF80" s="272"/>
      <c r="BG80" s="271"/>
      <c r="BH80" s="272"/>
      <c r="BI80" s="272"/>
      <c r="BJ80" s="272"/>
      <c r="BK80" s="271"/>
      <c r="BL80" s="272"/>
      <c r="BM80" s="272"/>
      <c r="BN80" s="272"/>
      <c r="BO80" s="271"/>
      <c r="BP80" s="272"/>
      <c r="BQ80" s="272"/>
      <c r="BR80" s="272"/>
      <c r="BS80" s="271"/>
      <c r="BT80" s="272"/>
      <c r="BU80" s="272"/>
      <c r="BV80" s="272"/>
      <c r="BW80" s="271"/>
      <c r="BX80" s="272"/>
      <c r="BY80" s="272"/>
      <c r="BZ80" s="272"/>
      <c r="CA80" s="271"/>
      <c r="CB80" s="272"/>
      <c r="CC80" s="272"/>
      <c r="CD80" s="272"/>
      <c r="CE80" s="271"/>
      <c r="CF80" s="272"/>
      <c r="CG80" s="272"/>
      <c r="CH80" s="272"/>
      <c r="CI80" s="271"/>
      <c r="CJ80" s="272"/>
      <c r="CK80" s="272"/>
      <c r="CL80" s="272"/>
      <c r="CM80" s="271"/>
      <c r="CN80" s="272"/>
      <c r="CO80" s="272"/>
      <c r="CP80" s="272"/>
      <c r="CQ80" s="271"/>
      <c r="CR80" s="272"/>
      <c r="CS80" s="272"/>
      <c r="CT80" s="272"/>
      <c r="CU80" s="271"/>
      <c r="CV80" s="272"/>
      <c r="CW80" s="272"/>
      <c r="CX80" s="272"/>
      <c r="CY80" s="271"/>
      <c r="CZ80" s="272"/>
      <c r="DA80" s="272"/>
      <c r="DB80" s="272"/>
      <c r="DC80" s="271"/>
      <c r="DD80" s="272"/>
      <c r="DE80" s="272"/>
      <c r="DF80" s="272"/>
      <c r="DG80" s="271"/>
      <c r="DH80" s="272"/>
      <c r="DI80" s="272"/>
      <c r="DJ80" s="272"/>
      <c r="DK80" s="271"/>
      <c r="DL80" s="272"/>
      <c r="DM80" s="272"/>
      <c r="DN80" s="272"/>
      <c r="DO80" s="271"/>
      <c r="DP80" s="272"/>
      <c r="DQ80" s="272"/>
      <c r="DR80" s="272"/>
      <c r="DS80" s="271"/>
      <c r="DT80" s="272"/>
      <c r="DU80" s="272"/>
      <c r="DV80" s="272"/>
      <c r="DW80" s="271"/>
      <c r="DX80" s="272"/>
      <c r="DY80" s="272"/>
      <c r="DZ80" s="272"/>
      <c r="EA80" s="271"/>
    </row>
    <row r="81" spans="1:131" s="257" customFormat="1" ht="24.95" customHeight="1">
      <c r="A81" s="563"/>
      <c r="B81" s="279"/>
      <c r="C81" s="273"/>
      <c r="D81" s="288"/>
      <c r="E81" s="288"/>
      <c r="F81" s="288"/>
      <c r="G81" s="288"/>
      <c r="H81" s="424"/>
      <c r="I81" s="275"/>
      <c r="J81" s="275"/>
      <c r="K81" s="274"/>
      <c r="L81" s="275"/>
      <c r="M81" s="275"/>
      <c r="N81" s="275"/>
      <c r="O81" s="274"/>
      <c r="P81" s="275"/>
      <c r="Q81" s="275"/>
      <c r="R81" s="275"/>
      <c r="S81" s="274"/>
      <c r="T81" s="275"/>
      <c r="U81" s="275"/>
      <c r="V81" s="275"/>
      <c r="W81" s="274"/>
      <c r="X81" s="275"/>
      <c r="Y81" s="275"/>
      <c r="Z81" s="275"/>
      <c r="AA81" s="274"/>
      <c r="AB81" s="275"/>
      <c r="AC81" s="275"/>
      <c r="AD81" s="275"/>
      <c r="AE81" s="274"/>
      <c r="AF81" s="275"/>
      <c r="AG81" s="275"/>
      <c r="AH81" s="275"/>
      <c r="AI81" s="274"/>
      <c r="AJ81" s="275"/>
      <c r="AK81" s="275"/>
      <c r="AL81" s="275"/>
      <c r="AM81" s="274"/>
      <c r="AN81" s="275"/>
      <c r="AO81" s="275"/>
      <c r="AP81" s="275"/>
      <c r="AQ81" s="274"/>
      <c r="AR81" s="275"/>
      <c r="AS81" s="275"/>
      <c r="AT81" s="275"/>
      <c r="AU81" s="274"/>
      <c r="AV81" s="275"/>
      <c r="AW81" s="275"/>
      <c r="AX81" s="275"/>
      <c r="AY81" s="274"/>
      <c r="AZ81" s="275"/>
      <c r="BA81" s="275"/>
      <c r="BB81" s="275"/>
      <c r="BC81" s="274"/>
      <c r="BD81" s="275"/>
      <c r="BE81" s="275"/>
      <c r="BF81" s="275"/>
      <c r="BG81" s="274"/>
      <c r="BH81" s="275"/>
      <c r="BI81" s="275"/>
      <c r="BJ81" s="275"/>
      <c r="BK81" s="274"/>
      <c r="BL81" s="275"/>
      <c r="BM81" s="275"/>
      <c r="BN81" s="275"/>
      <c r="BO81" s="274"/>
      <c r="BP81" s="275"/>
      <c r="BQ81" s="275"/>
      <c r="BR81" s="275"/>
      <c r="BS81" s="274"/>
      <c r="BT81" s="275"/>
      <c r="BU81" s="275"/>
      <c r="BV81" s="275"/>
      <c r="BW81" s="274"/>
      <c r="BX81" s="275"/>
      <c r="BY81" s="275"/>
      <c r="BZ81" s="275"/>
      <c r="CA81" s="274"/>
      <c r="CB81" s="275"/>
      <c r="CC81" s="275"/>
      <c r="CD81" s="275"/>
      <c r="CE81" s="274"/>
      <c r="CF81" s="275"/>
      <c r="CG81" s="275"/>
      <c r="CH81" s="275"/>
      <c r="CI81" s="274"/>
      <c r="CJ81" s="275"/>
      <c r="CK81" s="275"/>
      <c r="CL81" s="275"/>
      <c r="CM81" s="274"/>
      <c r="CN81" s="275"/>
      <c r="CO81" s="275"/>
      <c r="CP81" s="275"/>
      <c r="CQ81" s="274"/>
      <c r="CR81" s="275"/>
      <c r="CS81" s="275"/>
      <c r="CT81" s="275"/>
      <c r="CU81" s="274"/>
      <c r="CV81" s="275"/>
      <c r="CW81" s="275"/>
      <c r="CX81" s="275"/>
      <c r="CY81" s="274"/>
      <c r="CZ81" s="275"/>
      <c r="DA81" s="275"/>
      <c r="DB81" s="275"/>
      <c r="DC81" s="274"/>
      <c r="DD81" s="275"/>
      <c r="DE81" s="275"/>
      <c r="DF81" s="275"/>
      <c r="DG81" s="274"/>
      <c r="DH81" s="275"/>
      <c r="DI81" s="275"/>
      <c r="DJ81" s="275"/>
      <c r="DK81" s="274"/>
      <c r="DL81" s="275"/>
      <c r="DM81" s="275"/>
      <c r="DN81" s="275"/>
      <c r="DO81" s="274"/>
      <c r="DP81" s="275"/>
      <c r="DQ81" s="275"/>
      <c r="DR81" s="275"/>
      <c r="DS81" s="274"/>
      <c r="DT81" s="275"/>
      <c r="DU81" s="275"/>
      <c r="DV81" s="275"/>
      <c r="DW81" s="274"/>
      <c r="DX81" s="275"/>
      <c r="DY81" s="275"/>
      <c r="DZ81" s="275"/>
      <c r="EA81" s="274"/>
    </row>
    <row r="82" spans="1:131" ht="24.95" customHeight="1">
      <c r="A82" s="589" t="s">
        <v>1272</v>
      </c>
      <c r="B82" s="265"/>
      <c r="C82" s="270"/>
      <c r="D82" s="271"/>
      <c r="E82" s="287"/>
      <c r="F82" s="287"/>
      <c r="G82" s="378">
        <v>113000</v>
      </c>
      <c r="H82" s="424"/>
      <c r="I82" s="272"/>
      <c r="J82" s="272"/>
      <c r="K82" s="271"/>
      <c r="L82" s="272"/>
      <c r="M82" s="272"/>
      <c r="N82" s="272"/>
      <c r="O82" s="271"/>
      <c r="P82" s="272"/>
      <c r="Q82" s="272"/>
      <c r="R82" s="272"/>
      <c r="S82" s="271"/>
      <c r="T82" s="272"/>
      <c r="U82" s="272"/>
      <c r="V82" s="272"/>
      <c r="W82" s="271"/>
      <c r="X82" s="272"/>
      <c r="Y82" s="272"/>
      <c r="Z82" s="272"/>
      <c r="AA82" s="271"/>
      <c r="AB82" s="272"/>
      <c r="AC82" s="272"/>
      <c r="AD82" s="272"/>
      <c r="AE82" s="271"/>
      <c r="AF82" s="272"/>
      <c r="AG82" s="272"/>
      <c r="AH82" s="272"/>
      <c r="AI82" s="271"/>
      <c r="AJ82" s="272"/>
      <c r="AK82" s="272"/>
      <c r="AL82" s="272"/>
      <c r="AM82" s="271"/>
      <c r="AN82" s="272"/>
      <c r="AO82" s="272"/>
      <c r="AP82" s="272"/>
      <c r="AQ82" s="271"/>
      <c r="AR82" s="272"/>
      <c r="AS82" s="272"/>
      <c r="AT82" s="272"/>
      <c r="AU82" s="271"/>
      <c r="AV82" s="272"/>
      <c r="AW82" s="272"/>
      <c r="AX82" s="272"/>
      <c r="AY82" s="271"/>
      <c r="AZ82" s="272"/>
      <c r="BA82" s="272"/>
      <c r="BB82" s="272"/>
      <c r="BC82" s="271"/>
      <c r="BD82" s="272"/>
      <c r="BE82" s="272"/>
      <c r="BF82" s="272"/>
      <c r="BG82" s="271"/>
      <c r="BH82" s="272"/>
      <c r="BI82" s="272"/>
      <c r="BJ82" s="272"/>
      <c r="BK82" s="271"/>
      <c r="BL82" s="272"/>
      <c r="BM82" s="272"/>
      <c r="BN82" s="272"/>
      <c r="BO82" s="271"/>
      <c r="BP82" s="272"/>
      <c r="BQ82" s="272"/>
      <c r="BR82" s="272"/>
      <c r="BS82" s="271"/>
      <c r="BT82" s="272"/>
      <c r="BU82" s="272"/>
      <c r="BV82" s="272"/>
      <c r="BW82" s="271"/>
      <c r="BX82" s="272"/>
      <c r="BY82" s="272"/>
      <c r="BZ82" s="272"/>
      <c r="CA82" s="271"/>
      <c r="CB82" s="272"/>
      <c r="CC82" s="272"/>
      <c r="CD82" s="272"/>
      <c r="CE82" s="271"/>
      <c r="CF82" s="272"/>
      <c r="CG82" s="272"/>
      <c r="CH82" s="272"/>
      <c r="CI82" s="271"/>
      <c r="CJ82" s="272"/>
      <c r="CK82" s="272"/>
      <c r="CL82" s="272"/>
      <c r="CM82" s="271"/>
      <c r="CN82" s="272"/>
      <c r="CO82" s="272"/>
      <c r="CP82" s="272"/>
      <c r="CQ82" s="271"/>
      <c r="CR82" s="272"/>
      <c r="CS82" s="272"/>
      <c r="CT82" s="272"/>
      <c r="CU82" s="271"/>
      <c r="CV82" s="272"/>
      <c r="CW82" s="272"/>
      <c r="CX82" s="272"/>
      <c r="CY82" s="271"/>
      <c r="CZ82" s="272"/>
      <c r="DA82" s="272"/>
      <c r="DB82" s="272"/>
      <c r="DC82" s="271"/>
      <c r="DD82" s="272"/>
      <c r="DE82" s="272"/>
      <c r="DF82" s="272"/>
      <c r="DG82" s="271"/>
      <c r="DH82" s="272"/>
      <c r="DI82" s="272"/>
      <c r="DJ82" s="272"/>
      <c r="DK82" s="271"/>
      <c r="DL82" s="272"/>
      <c r="DM82" s="272"/>
      <c r="DN82" s="272"/>
      <c r="DO82" s="271"/>
      <c r="DP82" s="272"/>
      <c r="DQ82" s="272"/>
      <c r="DR82" s="272"/>
      <c r="DS82" s="271"/>
      <c r="DT82" s="272"/>
      <c r="DU82" s="272"/>
      <c r="DV82" s="272"/>
      <c r="DW82" s="271"/>
      <c r="DX82" s="272"/>
      <c r="DY82" s="272"/>
      <c r="DZ82" s="272"/>
      <c r="EA82" s="271"/>
    </row>
    <row r="83" spans="1:131" s="257" customFormat="1" ht="24.95" customHeight="1">
      <c r="A83" s="563"/>
      <c r="B83" s="279"/>
      <c r="C83" s="273"/>
      <c r="D83" s="288"/>
      <c r="E83" s="288"/>
      <c r="F83" s="288"/>
      <c r="G83" s="288"/>
      <c r="H83" s="424"/>
      <c r="I83" s="275"/>
      <c r="J83" s="275"/>
      <c r="K83" s="274"/>
      <c r="L83" s="275"/>
      <c r="M83" s="275"/>
      <c r="N83" s="275"/>
      <c r="O83" s="274"/>
      <c r="P83" s="275"/>
      <c r="Q83" s="275"/>
      <c r="R83" s="275"/>
      <c r="S83" s="274"/>
      <c r="T83" s="275"/>
      <c r="U83" s="275"/>
      <c r="V83" s="275"/>
      <c r="W83" s="274"/>
      <c r="X83" s="275"/>
      <c r="Y83" s="275"/>
      <c r="Z83" s="275"/>
      <c r="AA83" s="274"/>
      <c r="AB83" s="275"/>
      <c r="AC83" s="275"/>
      <c r="AD83" s="275"/>
      <c r="AE83" s="274"/>
      <c r="AF83" s="275"/>
      <c r="AG83" s="275"/>
      <c r="AH83" s="275"/>
      <c r="AI83" s="274"/>
      <c r="AJ83" s="275"/>
      <c r="AK83" s="275"/>
      <c r="AL83" s="275"/>
      <c r="AM83" s="274"/>
      <c r="AN83" s="275"/>
      <c r="AO83" s="275"/>
      <c r="AP83" s="275"/>
      <c r="AQ83" s="274"/>
      <c r="AR83" s="275"/>
      <c r="AS83" s="275"/>
      <c r="AT83" s="275"/>
      <c r="AU83" s="274"/>
      <c r="AV83" s="275"/>
      <c r="AW83" s="275"/>
      <c r="AX83" s="275"/>
      <c r="AY83" s="274"/>
      <c r="AZ83" s="275"/>
      <c r="BA83" s="275"/>
      <c r="BB83" s="275"/>
      <c r="BC83" s="274"/>
      <c r="BD83" s="275"/>
      <c r="BE83" s="275"/>
      <c r="BF83" s="275"/>
      <c r="BG83" s="274"/>
      <c r="BH83" s="275"/>
      <c r="BI83" s="275"/>
      <c r="BJ83" s="275"/>
      <c r="BK83" s="274"/>
      <c r="BL83" s="275"/>
      <c r="BM83" s="275"/>
      <c r="BN83" s="275"/>
      <c r="BO83" s="274"/>
      <c r="BP83" s="275"/>
      <c r="BQ83" s="275"/>
      <c r="BR83" s="275"/>
      <c r="BS83" s="274"/>
      <c r="BT83" s="275"/>
      <c r="BU83" s="275"/>
      <c r="BV83" s="275"/>
      <c r="BW83" s="274"/>
      <c r="BX83" s="275"/>
      <c r="BY83" s="275"/>
      <c r="BZ83" s="275"/>
      <c r="CA83" s="274"/>
      <c r="CB83" s="275"/>
      <c r="CC83" s="275"/>
      <c r="CD83" s="275"/>
      <c r="CE83" s="274"/>
      <c r="CF83" s="275"/>
      <c r="CG83" s="275"/>
      <c r="CH83" s="275"/>
      <c r="CI83" s="274"/>
      <c r="CJ83" s="275"/>
      <c r="CK83" s="275"/>
      <c r="CL83" s="275"/>
      <c r="CM83" s="274"/>
      <c r="CN83" s="275"/>
      <c r="CO83" s="275"/>
      <c r="CP83" s="275"/>
      <c r="CQ83" s="274"/>
      <c r="CR83" s="275"/>
      <c r="CS83" s="275"/>
      <c r="CT83" s="275"/>
      <c r="CU83" s="274"/>
      <c r="CV83" s="275"/>
      <c r="CW83" s="275"/>
      <c r="CX83" s="275"/>
      <c r="CY83" s="274"/>
      <c r="CZ83" s="275"/>
      <c r="DA83" s="275"/>
      <c r="DB83" s="275"/>
      <c r="DC83" s="274"/>
      <c r="DD83" s="275"/>
      <c r="DE83" s="275"/>
      <c r="DF83" s="275"/>
      <c r="DG83" s="274"/>
      <c r="DH83" s="275"/>
      <c r="DI83" s="275"/>
      <c r="DJ83" s="275"/>
      <c r="DK83" s="274"/>
      <c r="DL83" s="275"/>
      <c r="DM83" s="275"/>
      <c r="DN83" s="275"/>
      <c r="DO83" s="274"/>
      <c r="DP83" s="275"/>
      <c r="DQ83" s="275"/>
      <c r="DR83" s="275"/>
      <c r="DS83" s="274"/>
      <c r="DT83" s="275"/>
      <c r="DU83" s="275"/>
      <c r="DV83" s="275"/>
      <c r="DW83" s="274"/>
      <c r="DX83" s="275"/>
      <c r="DY83" s="275"/>
      <c r="DZ83" s="275"/>
      <c r="EA83" s="274"/>
    </row>
    <row r="84" spans="1:131" ht="24.95" customHeight="1">
      <c r="A84" s="589" t="s">
        <v>1273</v>
      </c>
      <c r="B84" s="265"/>
      <c r="C84" s="420"/>
      <c r="D84" s="271"/>
      <c r="E84" s="287"/>
      <c r="F84" s="287"/>
      <c r="G84" s="378">
        <v>200000</v>
      </c>
      <c r="H84" s="424"/>
      <c r="I84" s="272"/>
      <c r="J84" s="272"/>
      <c r="K84" s="271"/>
      <c r="L84" s="272"/>
      <c r="M84" s="272"/>
      <c r="N84" s="272"/>
      <c r="O84" s="271"/>
      <c r="P84" s="272"/>
      <c r="Q84" s="272"/>
      <c r="R84" s="272"/>
      <c r="S84" s="271"/>
      <c r="T84" s="272"/>
      <c r="U84" s="272"/>
      <c r="V84" s="272"/>
      <c r="W84" s="271"/>
      <c r="X84" s="272"/>
      <c r="Y84" s="272"/>
      <c r="Z84" s="272"/>
      <c r="AA84" s="271"/>
      <c r="AB84" s="272"/>
      <c r="AC84" s="272"/>
      <c r="AD84" s="272"/>
      <c r="AE84" s="271"/>
      <c r="AF84" s="272"/>
      <c r="AG84" s="272"/>
      <c r="AH84" s="272"/>
      <c r="AI84" s="271"/>
      <c r="AJ84" s="272"/>
      <c r="AK84" s="272"/>
      <c r="AL84" s="272"/>
      <c r="AM84" s="271"/>
      <c r="AN84" s="272"/>
      <c r="AO84" s="272"/>
      <c r="AP84" s="272"/>
      <c r="AQ84" s="271"/>
      <c r="AR84" s="272"/>
      <c r="AS84" s="272"/>
      <c r="AT84" s="272"/>
      <c r="AU84" s="271"/>
      <c r="AV84" s="272"/>
      <c r="AW84" s="272"/>
      <c r="AX84" s="272"/>
      <c r="AY84" s="271"/>
      <c r="AZ84" s="272"/>
      <c r="BA84" s="272"/>
      <c r="BB84" s="272"/>
      <c r="BC84" s="271"/>
      <c r="BD84" s="272"/>
      <c r="BE84" s="272"/>
      <c r="BF84" s="272"/>
      <c r="BG84" s="271"/>
      <c r="BH84" s="272"/>
      <c r="BI84" s="272"/>
      <c r="BJ84" s="272"/>
      <c r="BK84" s="271"/>
      <c r="BL84" s="272"/>
      <c r="BM84" s="272"/>
      <c r="BN84" s="272"/>
      <c r="BO84" s="271"/>
      <c r="BP84" s="272"/>
      <c r="BQ84" s="272"/>
      <c r="BR84" s="272"/>
      <c r="BS84" s="271"/>
      <c r="BT84" s="272"/>
      <c r="BU84" s="272"/>
      <c r="BV84" s="272"/>
      <c r="BW84" s="271"/>
      <c r="BX84" s="272"/>
      <c r="BY84" s="272"/>
      <c r="BZ84" s="272"/>
      <c r="CA84" s="271"/>
      <c r="CB84" s="272"/>
      <c r="CC84" s="272"/>
      <c r="CD84" s="272"/>
      <c r="CE84" s="271"/>
      <c r="CF84" s="272"/>
      <c r="CG84" s="272"/>
      <c r="CH84" s="272"/>
      <c r="CI84" s="271"/>
      <c r="CJ84" s="272"/>
      <c r="CK84" s="272"/>
      <c r="CL84" s="272"/>
      <c r="CM84" s="271"/>
      <c r="CN84" s="272"/>
      <c r="CO84" s="272"/>
      <c r="CP84" s="272"/>
      <c r="CQ84" s="271"/>
      <c r="CR84" s="272"/>
      <c r="CS84" s="272"/>
      <c r="CT84" s="272"/>
      <c r="CU84" s="271"/>
      <c r="CV84" s="272"/>
      <c r="CW84" s="272"/>
      <c r="CX84" s="272"/>
      <c r="CY84" s="271"/>
      <c r="CZ84" s="272"/>
      <c r="DA84" s="272"/>
      <c r="DB84" s="272"/>
      <c r="DC84" s="271"/>
      <c r="DD84" s="272"/>
      <c r="DE84" s="272"/>
      <c r="DF84" s="272"/>
      <c r="DG84" s="271"/>
      <c r="DH84" s="272"/>
      <c r="DI84" s="272"/>
      <c r="DJ84" s="272"/>
      <c r="DK84" s="271"/>
      <c r="DL84" s="272"/>
      <c r="DM84" s="272"/>
      <c r="DN84" s="272"/>
      <c r="DO84" s="271"/>
      <c r="DP84" s="272"/>
      <c r="DQ84" s="272"/>
      <c r="DR84" s="272"/>
      <c r="DS84" s="271"/>
      <c r="DT84" s="272"/>
      <c r="DU84" s="272"/>
      <c r="DV84" s="272"/>
      <c r="DW84" s="271"/>
      <c r="DX84" s="272"/>
      <c r="DY84" s="272"/>
      <c r="DZ84" s="272"/>
      <c r="EA84" s="271"/>
    </row>
    <row r="85" spans="1:131" s="257" customFormat="1" ht="24.95" customHeight="1">
      <c r="A85" s="563"/>
      <c r="B85" s="279"/>
      <c r="C85" s="273"/>
      <c r="D85" s="274"/>
      <c r="E85" s="288"/>
      <c r="F85" s="288"/>
      <c r="G85" s="288"/>
      <c r="H85" s="424"/>
      <c r="I85" s="275"/>
      <c r="J85" s="275"/>
      <c r="K85" s="274"/>
      <c r="L85" s="275"/>
      <c r="M85" s="275"/>
      <c r="N85" s="275"/>
      <c r="O85" s="274"/>
      <c r="P85" s="275"/>
      <c r="Q85" s="275"/>
      <c r="R85" s="275"/>
      <c r="S85" s="274"/>
      <c r="T85" s="275"/>
      <c r="U85" s="275"/>
      <c r="V85" s="275"/>
      <c r="W85" s="274"/>
      <c r="X85" s="275"/>
      <c r="Y85" s="275"/>
      <c r="Z85" s="275"/>
      <c r="AA85" s="274"/>
      <c r="AB85" s="275"/>
      <c r="AC85" s="275"/>
      <c r="AD85" s="275"/>
      <c r="AE85" s="274"/>
      <c r="AF85" s="275"/>
      <c r="AG85" s="275"/>
      <c r="AH85" s="275"/>
      <c r="AI85" s="274"/>
      <c r="AJ85" s="275"/>
      <c r="AK85" s="275"/>
      <c r="AL85" s="275"/>
      <c r="AM85" s="274"/>
      <c r="AN85" s="275"/>
      <c r="AO85" s="275"/>
      <c r="AP85" s="275"/>
      <c r="AQ85" s="274"/>
      <c r="AR85" s="275"/>
      <c r="AS85" s="275"/>
      <c r="AT85" s="275"/>
      <c r="AU85" s="274"/>
      <c r="AV85" s="275"/>
      <c r="AW85" s="275"/>
      <c r="AX85" s="275"/>
      <c r="AY85" s="274"/>
      <c r="AZ85" s="275"/>
      <c r="BA85" s="275"/>
      <c r="BB85" s="275"/>
      <c r="BC85" s="274"/>
      <c r="BD85" s="275"/>
      <c r="BE85" s="275"/>
      <c r="BF85" s="275"/>
      <c r="BG85" s="274"/>
      <c r="BH85" s="275"/>
      <c r="BI85" s="275"/>
      <c r="BJ85" s="275"/>
      <c r="BK85" s="274"/>
      <c r="BL85" s="275"/>
      <c r="BM85" s="275"/>
      <c r="BN85" s="275"/>
      <c r="BO85" s="274"/>
      <c r="BP85" s="275"/>
      <c r="BQ85" s="275"/>
      <c r="BR85" s="275"/>
      <c r="BS85" s="274"/>
      <c r="BT85" s="275"/>
      <c r="BU85" s="275"/>
      <c r="BV85" s="275"/>
      <c r="BW85" s="274"/>
      <c r="BX85" s="275"/>
      <c r="BY85" s="275"/>
      <c r="BZ85" s="275"/>
      <c r="CA85" s="274"/>
      <c r="CB85" s="275"/>
      <c r="CC85" s="275"/>
      <c r="CD85" s="275"/>
      <c r="CE85" s="274"/>
      <c r="CF85" s="275"/>
      <c r="CG85" s="275"/>
      <c r="CH85" s="275"/>
      <c r="CI85" s="274"/>
      <c r="CJ85" s="275"/>
      <c r="CK85" s="275"/>
      <c r="CL85" s="275"/>
      <c r="CM85" s="274"/>
      <c r="CN85" s="275"/>
      <c r="CO85" s="275"/>
      <c r="CP85" s="275"/>
      <c r="CQ85" s="274"/>
      <c r="CR85" s="275"/>
      <c r="CS85" s="275"/>
      <c r="CT85" s="275"/>
      <c r="CU85" s="274"/>
      <c r="CV85" s="275"/>
      <c r="CW85" s="275"/>
      <c r="CX85" s="275"/>
      <c r="CY85" s="274"/>
      <c r="CZ85" s="275"/>
      <c r="DA85" s="275"/>
      <c r="DB85" s="275"/>
      <c r="DC85" s="274"/>
      <c r="DD85" s="275"/>
      <c r="DE85" s="275"/>
      <c r="DF85" s="275"/>
      <c r="DG85" s="274"/>
      <c r="DH85" s="275"/>
      <c r="DI85" s="275"/>
      <c r="DJ85" s="275"/>
      <c r="DK85" s="274"/>
      <c r="DL85" s="275"/>
      <c r="DM85" s="275"/>
      <c r="DN85" s="275"/>
      <c r="DO85" s="274"/>
      <c r="DP85" s="275"/>
      <c r="DQ85" s="275"/>
      <c r="DR85" s="275"/>
      <c r="DS85" s="274"/>
      <c r="DT85" s="275"/>
      <c r="DU85" s="275"/>
      <c r="DV85" s="275"/>
      <c r="DW85" s="274"/>
      <c r="DX85" s="275"/>
      <c r="DY85" s="275"/>
      <c r="DZ85" s="275"/>
      <c r="EA85" s="274"/>
    </row>
    <row r="86" spans="1:131" ht="24.95" customHeight="1">
      <c r="A86" s="589" t="s">
        <v>1274</v>
      </c>
      <c r="B86" s="421"/>
      <c r="C86" s="273"/>
      <c r="D86" s="274"/>
      <c r="E86" s="288"/>
      <c r="F86" s="288"/>
      <c r="G86" s="288">
        <v>165000</v>
      </c>
      <c r="H86" s="424"/>
      <c r="I86" s="275"/>
      <c r="J86" s="275"/>
      <c r="K86" s="274"/>
      <c r="L86" s="275"/>
      <c r="M86" s="275"/>
      <c r="N86" s="275"/>
      <c r="O86" s="274"/>
      <c r="P86" s="275"/>
      <c r="Q86" s="275"/>
      <c r="R86" s="275"/>
      <c r="S86" s="274"/>
      <c r="T86" s="275"/>
      <c r="U86" s="275"/>
      <c r="V86" s="275"/>
      <c r="W86" s="274"/>
      <c r="X86" s="275"/>
      <c r="Y86" s="275"/>
      <c r="Z86" s="275"/>
      <c r="AA86" s="274"/>
      <c r="AB86" s="275"/>
      <c r="AC86" s="275"/>
      <c r="AD86" s="275"/>
      <c r="AE86" s="274"/>
      <c r="AF86" s="275"/>
      <c r="AG86" s="275"/>
      <c r="AH86" s="275"/>
      <c r="AI86" s="274"/>
      <c r="AJ86" s="275"/>
      <c r="AK86" s="275"/>
      <c r="AL86" s="275"/>
      <c r="AM86" s="274"/>
      <c r="AN86" s="275"/>
      <c r="AO86" s="275"/>
      <c r="AP86" s="275"/>
      <c r="AQ86" s="274"/>
      <c r="AR86" s="275"/>
      <c r="AS86" s="275"/>
      <c r="AT86" s="275"/>
      <c r="AU86" s="274"/>
      <c r="AV86" s="275"/>
      <c r="AW86" s="275"/>
      <c r="AX86" s="275"/>
      <c r="AY86" s="274"/>
      <c r="AZ86" s="275"/>
      <c r="BA86" s="275"/>
      <c r="BB86" s="275"/>
      <c r="BC86" s="274"/>
      <c r="BD86" s="275"/>
      <c r="BE86" s="275"/>
      <c r="BF86" s="275"/>
      <c r="BG86" s="274"/>
      <c r="BH86" s="275"/>
      <c r="BI86" s="275"/>
      <c r="BJ86" s="275"/>
      <c r="BK86" s="274"/>
      <c r="BL86" s="275"/>
      <c r="BM86" s="275"/>
      <c r="BN86" s="275"/>
      <c r="BO86" s="274"/>
      <c r="BP86" s="275"/>
      <c r="BQ86" s="275"/>
      <c r="BR86" s="275"/>
      <c r="BS86" s="274"/>
      <c r="BT86" s="275"/>
      <c r="BU86" s="275"/>
      <c r="BV86" s="275"/>
      <c r="BW86" s="274"/>
      <c r="BX86" s="275"/>
      <c r="BY86" s="275"/>
      <c r="BZ86" s="275"/>
      <c r="CA86" s="274"/>
      <c r="CB86" s="275"/>
      <c r="CC86" s="275"/>
      <c r="CD86" s="275"/>
      <c r="CE86" s="274"/>
      <c r="CF86" s="275"/>
      <c r="CG86" s="275"/>
      <c r="CH86" s="275"/>
      <c r="CI86" s="274"/>
      <c r="CJ86" s="275"/>
      <c r="CK86" s="275"/>
      <c r="CL86" s="275"/>
      <c r="CM86" s="274"/>
      <c r="CN86" s="275"/>
      <c r="CO86" s="275"/>
      <c r="CP86" s="275"/>
      <c r="CQ86" s="274"/>
      <c r="CR86" s="275"/>
      <c r="CS86" s="275"/>
      <c r="CT86" s="275"/>
      <c r="CU86" s="274"/>
      <c r="CV86" s="275"/>
      <c r="CW86" s="275"/>
      <c r="CX86" s="275"/>
      <c r="CY86" s="274"/>
      <c r="CZ86" s="275"/>
      <c r="DA86" s="275"/>
      <c r="DB86" s="275"/>
      <c r="DC86" s="274"/>
      <c r="DD86" s="275"/>
      <c r="DE86" s="275"/>
      <c r="DF86" s="275"/>
      <c r="DG86" s="274"/>
      <c r="DH86" s="275"/>
      <c r="DI86" s="275"/>
      <c r="DJ86" s="275"/>
      <c r="DK86" s="274"/>
      <c r="DL86" s="275"/>
      <c r="DM86" s="275"/>
      <c r="DN86" s="275"/>
      <c r="DO86" s="274"/>
      <c r="DP86" s="275"/>
      <c r="DQ86" s="275"/>
      <c r="DR86" s="275"/>
      <c r="DS86" s="274"/>
      <c r="DT86" s="275"/>
      <c r="DU86" s="275"/>
      <c r="DV86" s="275"/>
      <c r="DW86" s="274"/>
      <c r="DX86" s="275"/>
      <c r="DY86" s="275"/>
      <c r="DZ86" s="275"/>
      <c r="EA86" s="274"/>
    </row>
    <row r="87" spans="1:131" ht="24.95" customHeight="1">
      <c r="A87" s="563"/>
      <c r="B87" s="421"/>
      <c r="C87" s="273"/>
      <c r="D87" s="274"/>
      <c r="E87" s="288"/>
      <c r="F87" s="288"/>
      <c r="G87" s="288"/>
      <c r="H87" s="424"/>
      <c r="I87" s="275"/>
      <c r="J87" s="275"/>
      <c r="K87" s="274"/>
      <c r="L87" s="275"/>
      <c r="M87" s="275"/>
      <c r="N87" s="275"/>
      <c r="O87" s="274"/>
      <c r="P87" s="275"/>
      <c r="Q87" s="275"/>
      <c r="R87" s="275"/>
      <c r="S87" s="274"/>
      <c r="T87" s="275"/>
      <c r="U87" s="275"/>
      <c r="V87" s="275"/>
      <c r="W87" s="274"/>
      <c r="X87" s="275"/>
      <c r="Y87" s="275"/>
      <c r="Z87" s="275"/>
      <c r="AA87" s="274"/>
      <c r="AB87" s="275"/>
      <c r="AC87" s="275"/>
      <c r="AD87" s="275"/>
      <c r="AE87" s="274"/>
      <c r="AF87" s="275"/>
      <c r="AG87" s="275"/>
      <c r="AH87" s="275"/>
      <c r="AI87" s="274"/>
      <c r="AJ87" s="275"/>
      <c r="AK87" s="275"/>
      <c r="AL87" s="275"/>
      <c r="AM87" s="274"/>
      <c r="AN87" s="275"/>
      <c r="AO87" s="275"/>
      <c r="AP87" s="275"/>
      <c r="AQ87" s="274"/>
      <c r="AR87" s="275"/>
      <c r="AS87" s="275"/>
      <c r="AT87" s="275"/>
      <c r="AU87" s="274"/>
      <c r="AV87" s="275"/>
      <c r="AW87" s="275"/>
      <c r="AX87" s="275"/>
      <c r="AY87" s="274"/>
      <c r="AZ87" s="275"/>
      <c r="BA87" s="275"/>
      <c r="BB87" s="275"/>
      <c r="BC87" s="274"/>
      <c r="BD87" s="275"/>
      <c r="BE87" s="275"/>
      <c r="BF87" s="275"/>
      <c r="BG87" s="274"/>
      <c r="BH87" s="275"/>
      <c r="BI87" s="275"/>
      <c r="BJ87" s="275"/>
      <c r="BK87" s="274"/>
      <c r="BL87" s="275"/>
      <c r="BM87" s="275"/>
      <c r="BN87" s="275"/>
      <c r="BO87" s="274"/>
      <c r="BP87" s="275"/>
      <c r="BQ87" s="275"/>
      <c r="BR87" s="275"/>
      <c r="BS87" s="274"/>
      <c r="BT87" s="275"/>
      <c r="BU87" s="275"/>
      <c r="BV87" s="275"/>
      <c r="BW87" s="274"/>
      <c r="BX87" s="275"/>
      <c r="BY87" s="275"/>
      <c r="BZ87" s="275"/>
      <c r="CA87" s="274"/>
      <c r="CB87" s="275"/>
      <c r="CC87" s="275"/>
      <c r="CD87" s="275"/>
      <c r="CE87" s="274"/>
      <c r="CF87" s="275"/>
      <c r="CG87" s="275"/>
      <c r="CH87" s="275"/>
      <c r="CI87" s="274"/>
      <c r="CJ87" s="275"/>
      <c r="CK87" s="275"/>
      <c r="CL87" s="275"/>
      <c r="CM87" s="274"/>
      <c r="CN87" s="275"/>
      <c r="CO87" s="275"/>
      <c r="CP87" s="275"/>
      <c r="CQ87" s="274"/>
      <c r="CR87" s="275"/>
      <c r="CS87" s="275"/>
      <c r="CT87" s="275"/>
      <c r="CU87" s="274"/>
      <c r="CV87" s="275"/>
      <c r="CW87" s="275"/>
      <c r="CX87" s="275"/>
      <c r="CY87" s="274"/>
      <c r="CZ87" s="275"/>
      <c r="DA87" s="275"/>
      <c r="DB87" s="275"/>
      <c r="DC87" s="274"/>
      <c r="DD87" s="275"/>
      <c r="DE87" s="275"/>
      <c r="DF87" s="275"/>
      <c r="DG87" s="274"/>
      <c r="DH87" s="275"/>
      <c r="DI87" s="275"/>
      <c r="DJ87" s="275"/>
      <c r="DK87" s="274"/>
      <c r="DL87" s="275"/>
      <c r="DM87" s="275"/>
      <c r="DN87" s="275"/>
      <c r="DO87" s="274"/>
      <c r="DP87" s="275"/>
      <c r="DQ87" s="275"/>
      <c r="DR87" s="275"/>
      <c r="DS87" s="274"/>
      <c r="DT87" s="275"/>
      <c r="DU87" s="275"/>
      <c r="DV87" s="275"/>
      <c r="DW87" s="274"/>
      <c r="DX87" s="275"/>
      <c r="DY87" s="275"/>
      <c r="DZ87" s="275"/>
      <c r="EA87" s="274"/>
    </row>
    <row r="88" spans="1:131" ht="24.95" customHeight="1">
      <c r="A88" s="589" t="s">
        <v>51</v>
      </c>
      <c r="B88" s="421"/>
      <c r="C88" s="273"/>
      <c r="D88" s="274"/>
      <c r="E88" s="288"/>
      <c r="F88" s="288"/>
      <c r="G88" s="288">
        <v>135000</v>
      </c>
      <c r="H88" s="424"/>
      <c r="I88" s="275"/>
      <c r="J88" s="275"/>
      <c r="K88" s="274"/>
      <c r="L88" s="275"/>
      <c r="M88" s="275"/>
      <c r="N88" s="275"/>
      <c r="O88" s="274"/>
      <c r="P88" s="275"/>
      <c r="Q88" s="275"/>
      <c r="R88" s="275"/>
      <c r="S88" s="274"/>
      <c r="T88" s="275"/>
      <c r="U88" s="275"/>
      <c r="V88" s="275"/>
      <c r="W88" s="274"/>
      <c r="X88" s="275"/>
      <c r="Y88" s="275"/>
      <c r="Z88" s="275"/>
      <c r="AA88" s="274"/>
      <c r="AB88" s="275"/>
      <c r="AC88" s="275"/>
      <c r="AD88" s="275"/>
      <c r="AE88" s="274"/>
      <c r="AF88" s="275"/>
      <c r="AG88" s="275"/>
      <c r="AH88" s="275"/>
      <c r="AI88" s="274"/>
      <c r="AJ88" s="275"/>
      <c r="AK88" s="275"/>
      <c r="AL88" s="275"/>
      <c r="AM88" s="274"/>
      <c r="AN88" s="275"/>
      <c r="AO88" s="275"/>
      <c r="AP88" s="275"/>
      <c r="AQ88" s="274"/>
      <c r="AR88" s="275"/>
      <c r="AS88" s="275"/>
      <c r="AT88" s="275"/>
      <c r="AU88" s="274"/>
      <c r="AV88" s="275"/>
      <c r="AW88" s="275"/>
      <c r="AX88" s="275"/>
      <c r="AY88" s="274"/>
      <c r="AZ88" s="275"/>
      <c r="BA88" s="275"/>
      <c r="BB88" s="275"/>
      <c r="BC88" s="274"/>
      <c r="BD88" s="275"/>
      <c r="BE88" s="275"/>
      <c r="BF88" s="275"/>
      <c r="BG88" s="274"/>
      <c r="BH88" s="275"/>
      <c r="BI88" s="275"/>
      <c r="BJ88" s="275"/>
      <c r="BK88" s="274"/>
      <c r="BL88" s="275"/>
      <c r="BM88" s="275"/>
      <c r="BN88" s="275"/>
      <c r="BO88" s="274"/>
      <c r="BP88" s="275"/>
      <c r="BQ88" s="275"/>
      <c r="BR88" s="275"/>
      <c r="BS88" s="274"/>
      <c r="BT88" s="275"/>
      <c r="BU88" s="275"/>
      <c r="BV88" s="275"/>
      <c r="BW88" s="274"/>
      <c r="BX88" s="275"/>
      <c r="BY88" s="275"/>
      <c r="BZ88" s="275"/>
      <c r="CA88" s="274"/>
      <c r="CB88" s="275"/>
      <c r="CC88" s="275"/>
      <c r="CD88" s="275"/>
      <c r="CE88" s="274"/>
      <c r="CF88" s="275"/>
      <c r="CG88" s="275"/>
      <c r="CH88" s="275"/>
      <c r="CI88" s="274"/>
      <c r="CJ88" s="275"/>
      <c r="CK88" s="275"/>
      <c r="CL88" s="275"/>
      <c r="CM88" s="274"/>
      <c r="CN88" s="275"/>
      <c r="CO88" s="275"/>
      <c r="CP88" s="275"/>
      <c r="CQ88" s="274"/>
      <c r="CR88" s="275"/>
      <c r="CS88" s="275"/>
      <c r="CT88" s="275"/>
      <c r="CU88" s="274"/>
      <c r="CV88" s="275"/>
      <c r="CW88" s="275"/>
      <c r="CX88" s="275"/>
      <c r="CY88" s="274"/>
      <c r="CZ88" s="275"/>
      <c r="DA88" s="275"/>
      <c r="DB88" s="275"/>
      <c r="DC88" s="274"/>
      <c r="DD88" s="275"/>
      <c r="DE88" s="275"/>
      <c r="DF88" s="275"/>
      <c r="DG88" s="274"/>
      <c r="DH88" s="275"/>
      <c r="DI88" s="275"/>
      <c r="DJ88" s="275"/>
      <c r="DK88" s="274"/>
      <c r="DL88" s="275"/>
      <c r="DM88" s="275"/>
      <c r="DN88" s="275"/>
      <c r="DO88" s="274"/>
      <c r="DP88" s="275"/>
      <c r="DQ88" s="275"/>
      <c r="DR88" s="275"/>
      <c r="DS88" s="274"/>
      <c r="DT88" s="275"/>
      <c r="DU88" s="275"/>
      <c r="DV88" s="275"/>
      <c r="DW88" s="274"/>
      <c r="DX88" s="275"/>
      <c r="DY88" s="275"/>
      <c r="DZ88" s="275"/>
      <c r="EA88" s="274"/>
    </row>
    <row r="89" spans="1:131" ht="24.95" customHeight="1">
      <c r="A89" s="563"/>
      <c r="B89" s="421"/>
      <c r="C89" s="273"/>
      <c r="D89" s="274"/>
      <c r="E89" s="288"/>
      <c r="F89" s="288"/>
      <c r="G89" s="288"/>
      <c r="H89" s="424"/>
      <c r="I89" s="275"/>
      <c r="J89" s="275"/>
      <c r="K89" s="274"/>
      <c r="L89" s="275"/>
      <c r="M89" s="275"/>
      <c r="N89" s="275"/>
      <c r="O89" s="274"/>
      <c r="P89" s="275"/>
      <c r="Q89" s="275"/>
      <c r="R89" s="275"/>
      <c r="S89" s="274"/>
      <c r="T89" s="275"/>
      <c r="U89" s="275"/>
      <c r="V89" s="275"/>
      <c r="W89" s="274"/>
      <c r="X89" s="275"/>
      <c r="Y89" s="275"/>
      <c r="Z89" s="275"/>
      <c r="AA89" s="274"/>
      <c r="AB89" s="275"/>
      <c r="AC89" s="275"/>
      <c r="AD89" s="275"/>
      <c r="AE89" s="274"/>
      <c r="AF89" s="275"/>
      <c r="AG89" s="275"/>
      <c r="AH89" s="275"/>
      <c r="AI89" s="274"/>
      <c r="AJ89" s="275"/>
      <c r="AK89" s="275"/>
      <c r="AL89" s="275"/>
      <c r="AM89" s="274"/>
      <c r="AN89" s="275"/>
      <c r="AO89" s="275"/>
      <c r="AP89" s="275"/>
      <c r="AQ89" s="274"/>
      <c r="AR89" s="275"/>
      <c r="AS89" s="275"/>
      <c r="AT89" s="275"/>
      <c r="AU89" s="274"/>
      <c r="AV89" s="275"/>
      <c r="AW89" s="275"/>
      <c r="AX89" s="275"/>
      <c r="AY89" s="274"/>
      <c r="AZ89" s="275"/>
      <c r="BA89" s="275"/>
      <c r="BB89" s="275"/>
      <c r="BC89" s="274"/>
      <c r="BD89" s="275"/>
      <c r="BE89" s="275"/>
      <c r="BF89" s="275"/>
      <c r="BG89" s="274"/>
      <c r="BH89" s="275"/>
      <c r="BI89" s="275"/>
      <c r="BJ89" s="275"/>
      <c r="BK89" s="274"/>
      <c r="BL89" s="275"/>
      <c r="BM89" s="275"/>
      <c r="BN89" s="275"/>
      <c r="BO89" s="274"/>
      <c r="BP89" s="275"/>
      <c r="BQ89" s="275"/>
      <c r="BR89" s="275"/>
      <c r="BS89" s="274"/>
      <c r="BT89" s="275"/>
      <c r="BU89" s="275"/>
      <c r="BV89" s="275"/>
      <c r="BW89" s="274"/>
      <c r="BX89" s="275"/>
      <c r="BY89" s="275"/>
      <c r="BZ89" s="275"/>
      <c r="CA89" s="274"/>
      <c r="CB89" s="275"/>
      <c r="CC89" s="275"/>
      <c r="CD89" s="275"/>
      <c r="CE89" s="274"/>
      <c r="CF89" s="275"/>
      <c r="CG89" s="275"/>
      <c r="CH89" s="275"/>
      <c r="CI89" s="274"/>
      <c r="CJ89" s="275"/>
      <c r="CK89" s="275"/>
      <c r="CL89" s="275"/>
      <c r="CM89" s="274"/>
      <c r="CN89" s="275"/>
      <c r="CO89" s="275"/>
      <c r="CP89" s="275"/>
      <c r="CQ89" s="274"/>
      <c r="CR89" s="275"/>
      <c r="CS89" s="275"/>
      <c r="CT89" s="275"/>
      <c r="CU89" s="274"/>
      <c r="CV89" s="275"/>
      <c r="CW89" s="275"/>
      <c r="CX89" s="275"/>
      <c r="CY89" s="274"/>
      <c r="CZ89" s="275"/>
      <c r="DA89" s="275"/>
      <c r="DB89" s="275"/>
      <c r="DC89" s="274"/>
      <c r="DD89" s="275"/>
      <c r="DE89" s="275"/>
      <c r="DF89" s="275"/>
      <c r="DG89" s="274"/>
      <c r="DH89" s="275"/>
      <c r="DI89" s="275"/>
      <c r="DJ89" s="275"/>
      <c r="DK89" s="274"/>
      <c r="DL89" s="275"/>
      <c r="DM89" s="275"/>
      <c r="DN89" s="275"/>
      <c r="DO89" s="274"/>
      <c r="DP89" s="275"/>
      <c r="DQ89" s="275"/>
      <c r="DR89" s="275"/>
      <c r="DS89" s="274"/>
      <c r="DT89" s="275"/>
      <c r="DU89" s="275"/>
      <c r="DV89" s="275"/>
      <c r="DW89" s="274"/>
      <c r="DX89" s="275"/>
      <c r="DY89" s="275"/>
      <c r="DZ89" s="275"/>
      <c r="EA89" s="274"/>
    </row>
    <row r="90" spans="1:131" ht="24.95" customHeight="1">
      <c r="A90" s="589" t="s">
        <v>1275</v>
      </c>
      <c r="B90" s="421"/>
      <c r="C90" s="273"/>
      <c r="D90" s="274"/>
      <c r="E90" s="288"/>
      <c r="F90" s="288"/>
      <c r="G90" s="288">
        <v>89000</v>
      </c>
      <c r="H90" s="424"/>
      <c r="I90" s="275"/>
      <c r="J90" s="275"/>
      <c r="K90" s="274"/>
      <c r="L90" s="275"/>
      <c r="M90" s="275"/>
      <c r="N90" s="275"/>
      <c r="O90" s="274"/>
      <c r="P90" s="275"/>
      <c r="Q90" s="275"/>
      <c r="R90" s="275"/>
      <c r="S90" s="274"/>
      <c r="T90" s="275"/>
      <c r="U90" s="275"/>
      <c r="V90" s="275"/>
      <c r="W90" s="274"/>
      <c r="X90" s="275"/>
      <c r="Y90" s="275"/>
      <c r="Z90" s="275"/>
      <c r="AA90" s="274"/>
      <c r="AB90" s="275"/>
      <c r="AC90" s="275"/>
      <c r="AD90" s="275"/>
      <c r="AE90" s="274"/>
      <c r="AF90" s="275"/>
      <c r="AG90" s="275"/>
      <c r="AH90" s="275"/>
      <c r="AI90" s="274"/>
      <c r="AJ90" s="275"/>
      <c r="AK90" s="275"/>
      <c r="AL90" s="275"/>
      <c r="AM90" s="274"/>
      <c r="AN90" s="275"/>
      <c r="AO90" s="275"/>
      <c r="AP90" s="275"/>
      <c r="AQ90" s="274"/>
      <c r="AR90" s="275"/>
      <c r="AS90" s="275"/>
      <c r="AT90" s="275"/>
      <c r="AU90" s="274"/>
      <c r="AV90" s="275"/>
      <c r="AW90" s="275"/>
      <c r="AX90" s="275"/>
      <c r="AY90" s="274"/>
      <c r="AZ90" s="275"/>
      <c r="BA90" s="275"/>
      <c r="BB90" s="275"/>
      <c r="BC90" s="274"/>
      <c r="BD90" s="275"/>
      <c r="BE90" s="275"/>
      <c r="BF90" s="275"/>
      <c r="BG90" s="274"/>
      <c r="BH90" s="275"/>
      <c r="BI90" s="275"/>
      <c r="BJ90" s="275"/>
      <c r="BK90" s="274"/>
      <c r="BL90" s="275"/>
      <c r="BM90" s="275"/>
      <c r="BN90" s="275"/>
      <c r="BO90" s="274"/>
      <c r="BP90" s="275"/>
      <c r="BQ90" s="275"/>
      <c r="BR90" s="275"/>
      <c r="BS90" s="274"/>
      <c r="BT90" s="275"/>
      <c r="BU90" s="275"/>
      <c r="BV90" s="275"/>
      <c r="BW90" s="274"/>
      <c r="BX90" s="275"/>
      <c r="BY90" s="275"/>
      <c r="BZ90" s="275"/>
      <c r="CA90" s="274"/>
      <c r="CB90" s="275"/>
      <c r="CC90" s="275"/>
      <c r="CD90" s="275"/>
      <c r="CE90" s="274"/>
      <c r="CF90" s="275"/>
      <c r="CG90" s="275"/>
      <c r="CH90" s="275"/>
      <c r="CI90" s="274"/>
      <c r="CJ90" s="275"/>
      <c r="CK90" s="275"/>
      <c r="CL90" s="275"/>
      <c r="CM90" s="274"/>
      <c r="CN90" s="275"/>
      <c r="CO90" s="275"/>
      <c r="CP90" s="275"/>
      <c r="CQ90" s="274"/>
      <c r="CR90" s="275"/>
      <c r="CS90" s="275"/>
      <c r="CT90" s="275"/>
      <c r="CU90" s="274"/>
      <c r="CV90" s="275"/>
      <c r="CW90" s="275"/>
      <c r="CX90" s="275"/>
      <c r="CY90" s="274"/>
      <c r="CZ90" s="275"/>
      <c r="DA90" s="275"/>
      <c r="DB90" s="275"/>
      <c r="DC90" s="274"/>
      <c r="DD90" s="275"/>
      <c r="DE90" s="275"/>
      <c r="DF90" s="275"/>
      <c r="DG90" s="274"/>
      <c r="DH90" s="275"/>
      <c r="DI90" s="275"/>
      <c r="DJ90" s="275"/>
      <c r="DK90" s="274"/>
      <c r="DL90" s="275"/>
      <c r="DM90" s="275"/>
      <c r="DN90" s="275"/>
      <c r="DO90" s="274"/>
      <c r="DP90" s="275"/>
      <c r="DQ90" s="275"/>
      <c r="DR90" s="275"/>
      <c r="DS90" s="274"/>
      <c r="DT90" s="275"/>
      <c r="DU90" s="275"/>
      <c r="DV90" s="275"/>
      <c r="DW90" s="274"/>
      <c r="DX90" s="275"/>
      <c r="DY90" s="275"/>
      <c r="DZ90" s="275"/>
      <c r="EA90" s="274"/>
    </row>
    <row r="91" spans="1:131" ht="24.95" customHeight="1">
      <c r="A91" s="563"/>
      <c r="B91" s="421"/>
      <c r="C91" s="273"/>
      <c r="D91" s="274"/>
      <c r="E91" s="288"/>
      <c r="F91" s="288"/>
      <c r="G91" s="288"/>
      <c r="H91" s="424"/>
      <c r="I91" s="275"/>
      <c r="J91" s="275"/>
      <c r="K91" s="274"/>
      <c r="L91" s="275"/>
      <c r="M91" s="275"/>
      <c r="N91" s="275"/>
      <c r="O91" s="274"/>
      <c r="P91" s="275"/>
      <c r="Q91" s="275"/>
      <c r="R91" s="275"/>
      <c r="S91" s="274"/>
      <c r="T91" s="275"/>
      <c r="U91" s="275"/>
      <c r="V91" s="275"/>
      <c r="W91" s="274"/>
      <c r="X91" s="275"/>
      <c r="Y91" s="275"/>
      <c r="Z91" s="275"/>
      <c r="AA91" s="274"/>
      <c r="AB91" s="275"/>
      <c r="AC91" s="275"/>
      <c r="AD91" s="275"/>
      <c r="AE91" s="274"/>
      <c r="AF91" s="275"/>
      <c r="AG91" s="275"/>
      <c r="AH91" s="275"/>
      <c r="AI91" s="274"/>
      <c r="AJ91" s="275"/>
      <c r="AK91" s="275"/>
      <c r="AL91" s="275"/>
      <c r="AM91" s="274"/>
      <c r="AN91" s="275"/>
      <c r="AO91" s="275"/>
      <c r="AP91" s="275"/>
      <c r="AQ91" s="274"/>
      <c r="AR91" s="275"/>
      <c r="AS91" s="275"/>
      <c r="AT91" s="275"/>
      <c r="AU91" s="274"/>
      <c r="AV91" s="275"/>
      <c r="AW91" s="275"/>
      <c r="AX91" s="275"/>
      <c r="AY91" s="274"/>
      <c r="AZ91" s="275"/>
      <c r="BA91" s="275"/>
      <c r="BB91" s="275"/>
      <c r="BC91" s="274"/>
      <c r="BD91" s="275"/>
      <c r="BE91" s="275"/>
      <c r="BF91" s="275"/>
      <c r="BG91" s="274"/>
      <c r="BH91" s="275"/>
      <c r="BI91" s="275"/>
      <c r="BJ91" s="275"/>
      <c r="BK91" s="274"/>
      <c r="BL91" s="275"/>
      <c r="BM91" s="275"/>
      <c r="BN91" s="275"/>
      <c r="BO91" s="274"/>
      <c r="BP91" s="275"/>
      <c r="BQ91" s="275"/>
      <c r="BR91" s="275"/>
      <c r="BS91" s="274"/>
      <c r="BT91" s="275"/>
      <c r="BU91" s="275"/>
      <c r="BV91" s="275"/>
      <c r="BW91" s="274"/>
      <c r="BX91" s="275"/>
      <c r="BY91" s="275"/>
      <c r="BZ91" s="275"/>
      <c r="CA91" s="274"/>
      <c r="CB91" s="275"/>
      <c r="CC91" s="275"/>
      <c r="CD91" s="275"/>
      <c r="CE91" s="274"/>
      <c r="CF91" s="275"/>
      <c r="CG91" s="275"/>
      <c r="CH91" s="275"/>
      <c r="CI91" s="274"/>
      <c r="CJ91" s="275"/>
      <c r="CK91" s="275"/>
      <c r="CL91" s="275"/>
      <c r="CM91" s="274"/>
      <c r="CN91" s="275"/>
      <c r="CO91" s="275"/>
      <c r="CP91" s="275"/>
      <c r="CQ91" s="274"/>
      <c r="CR91" s="275"/>
      <c r="CS91" s="275"/>
      <c r="CT91" s="275"/>
      <c r="CU91" s="274"/>
      <c r="CV91" s="275"/>
      <c r="CW91" s="275"/>
      <c r="CX91" s="275"/>
      <c r="CY91" s="274"/>
      <c r="CZ91" s="275"/>
      <c r="DA91" s="275"/>
      <c r="DB91" s="275"/>
      <c r="DC91" s="274"/>
      <c r="DD91" s="275"/>
      <c r="DE91" s="275"/>
      <c r="DF91" s="275"/>
      <c r="DG91" s="274"/>
      <c r="DH91" s="275"/>
      <c r="DI91" s="275"/>
      <c r="DJ91" s="275"/>
      <c r="DK91" s="274"/>
      <c r="DL91" s="275"/>
      <c r="DM91" s="275"/>
      <c r="DN91" s="275"/>
      <c r="DO91" s="274"/>
      <c r="DP91" s="275"/>
      <c r="DQ91" s="275"/>
      <c r="DR91" s="275"/>
      <c r="DS91" s="274"/>
      <c r="DT91" s="275"/>
      <c r="DU91" s="275"/>
      <c r="DV91" s="275"/>
      <c r="DW91" s="274"/>
      <c r="DX91" s="275"/>
      <c r="DY91" s="275"/>
      <c r="DZ91" s="275"/>
      <c r="EA91" s="274"/>
    </row>
    <row r="92" spans="1:131" ht="24.95" customHeight="1">
      <c r="A92" s="589" t="s">
        <v>1276</v>
      </c>
      <c r="B92" s="421"/>
      <c r="C92" s="273"/>
      <c r="D92" s="274"/>
      <c r="E92" s="288"/>
      <c r="F92" s="288"/>
      <c r="G92" s="288">
        <v>140000</v>
      </c>
      <c r="H92" s="424"/>
      <c r="I92" s="275"/>
      <c r="J92" s="275"/>
      <c r="K92" s="274"/>
      <c r="L92" s="275"/>
      <c r="M92" s="275"/>
      <c r="N92" s="275"/>
      <c r="O92" s="274"/>
      <c r="P92" s="275"/>
      <c r="Q92" s="275"/>
      <c r="R92" s="275"/>
      <c r="S92" s="274"/>
      <c r="T92" s="275"/>
      <c r="U92" s="275"/>
      <c r="V92" s="275"/>
      <c r="W92" s="274"/>
      <c r="X92" s="275"/>
      <c r="Y92" s="275"/>
      <c r="Z92" s="275"/>
      <c r="AA92" s="274"/>
      <c r="AB92" s="275"/>
      <c r="AC92" s="275"/>
      <c r="AD92" s="275"/>
      <c r="AE92" s="274"/>
      <c r="AF92" s="275"/>
      <c r="AG92" s="275"/>
      <c r="AH92" s="275"/>
      <c r="AI92" s="274"/>
      <c r="AJ92" s="275"/>
      <c r="AK92" s="275"/>
      <c r="AL92" s="275"/>
      <c r="AM92" s="274"/>
      <c r="AN92" s="275"/>
      <c r="AO92" s="275"/>
      <c r="AP92" s="275"/>
      <c r="AQ92" s="274"/>
      <c r="AR92" s="275"/>
      <c r="AS92" s="275"/>
      <c r="AT92" s="275"/>
      <c r="AU92" s="274"/>
      <c r="AV92" s="275"/>
      <c r="AW92" s="275"/>
      <c r="AX92" s="275"/>
      <c r="AY92" s="274"/>
      <c r="AZ92" s="275"/>
      <c r="BA92" s="275"/>
      <c r="BB92" s="275"/>
      <c r="BC92" s="274"/>
      <c r="BD92" s="275"/>
      <c r="BE92" s="275"/>
      <c r="BF92" s="275"/>
      <c r="BG92" s="274"/>
      <c r="BH92" s="275"/>
      <c r="BI92" s="275"/>
      <c r="BJ92" s="275"/>
      <c r="BK92" s="274"/>
      <c r="BL92" s="275"/>
      <c r="BM92" s="275"/>
      <c r="BN92" s="275"/>
      <c r="BO92" s="274"/>
      <c r="BP92" s="275"/>
      <c r="BQ92" s="275"/>
      <c r="BR92" s="275"/>
      <c r="BS92" s="274"/>
      <c r="BT92" s="275"/>
      <c r="BU92" s="275"/>
      <c r="BV92" s="275"/>
      <c r="BW92" s="274"/>
      <c r="BX92" s="275"/>
      <c r="BY92" s="275"/>
      <c r="BZ92" s="275"/>
      <c r="CA92" s="274"/>
      <c r="CB92" s="275"/>
      <c r="CC92" s="275"/>
      <c r="CD92" s="275"/>
      <c r="CE92" s="274"/>
      <c r="CF92" s="275"/>
      <c r="CG92" s="275"/>
      <c r="CH92" s="275"/>
      <c r="CI92" s="274"/>
      <c r="CJ92" s="275"/>
      <c r="CK92" s="275"/>
      <c r="CL92" s="275"/>
      <c r="CM92" s="274"/>
      <c r="CN92" s="275"/>
      <c r="CO92" s="275"/>
      <c r="CP92" s="275"/>
      <c r="CQ92" s="274"/>
      <c r="CR92" s="275"/>
      <c r="CS92" s="275"/>
      <c r="CT92" s="275"/>
      <c r="CU92" s="274"/>
      <c r="CV92" s="275"/>
      <c r="CW92" s="275"/>
      <c r="CX92" s="275"/>
      <c r="CY92" s="274"/>
      <c r="CZ92" s="275"/>
      <c r="DA92" s="275"/>
      <c r="DB92" s="275"/>
      <c r="DC92" s="274"/>
      <c r="DD92" s="275"/>
      <c r="DE92" s="275"/>
      <c r="DF92" s="275"/>
      <c r="DG92" s="274"/>
      <c r="DH92" s="275"/>
      <c r="DI92" s="275"/>
      <c r="DJ92" s="275"/>
      <c r="DK92" s="274"/>
      <c r="DL92" s="275"/>
      <c r="DM92" s="275"/>
      <c r="DN92" s="275"/>
      <c r="DO92" s="274"/>
      <c r="DP92" s="275"/>
      <c r="DQ92" s="275"/>
      <c r="DR92" s="275"/>
      <c r="DS92" s="274"/>
      <c r="DT92" s="275"/>
      <c r="DU92" s="275"/>
      <c r="DV92" s="275"/>
      <c r="DW92" s="274"/>
      <c r="DX92" s="275"/>
      <c r="DY92" s="275"/>
      <c r="DZ92" s="275"/>
      <c r="EA92" s="274"/>
    </row>
    <row r="93" spans="1:131" ht="24.95" customHeight="1">
      <c r="A93" s="563"/>
      <c r="B93" s="421"/>
      <c r="C93" s="273"/>
      <c r="D93" s="274"/>
      <c r="E93" s="288"/>
      <c r="F93" s="288"/>
      <c r="G93" s="288"/>
      <c r="H93" s="424"/>
      <c r="I93" s="275"/>
      <c r="J93" s="275"/>
      <c r="K93" s="274"/>
      <c r="L93" s="275"/>
      <c r="M93" s="275"/>
      <c r="N93" s="275"/>
      <c r="O93" s="274"/>
      <c r="P93" s="275"/>
      <c r="Q93" s="275"/>
      <c r="R93" s="275"/>
      <c r="S93" s="274"/>
      <c r="T93" s="275"/>
      <c r="U93" s="275"/>
      <c r="V93" s="275"/>
      <c r="W93" s="274"/>
      <c r="X93" s="275"/>
      <c r="Y93" s="275"/>
      <c r="Z93" s="275"/>
      <c r="AA93" s="274"/>
      <c r="AB93" s="275"/>
      <c r="AC93" s="275"/>
      <c r="AD93" s="275"/>
      <c r="AE93" s="274"/>
      <c r="AF93" s="275"/>
      <c r="AG93" s="275"/>
      <c r="AH93" s="275"/>
      <c r="AI93" s="274"/>
      <c r="AJ93" s="275"/>
      <c r="AK93" s="275"/>
      <c r="AL93" s="275"/>
      <c r="AM93" s="274"/>
      <c r="AN93" s="275"/>
      <c r="AO93" s="275"/>
      <c r="AP93" s="275"/>
      <c r="AQ93" s="274"/>
      <c r="AR93" s="275"/>
      <c r="AS93" s="275"/>
      <c r="AT93" s="275"/>
      <c r="AU93" s="274"/>
      <c r="AV93" s="275"/>
      <c r="AW93" s="275"/>
      <c r="AX93" s="275"/>
      <c r="AY93" s="274"/>
      <c r="AZ93" s="275"/>
      <c r="BA93" s="275"/>
      <c r="BB93" s="275"/>
      <c r="BC93" s="274"/>
      <c r="BD93" s="275"/>
      <c r="BE93" s="275"/>
      <c r="BF93" s="275"/>
      <c r="BG93" s="274"/>
      <c r="BH93" s="275"/>
      <c r="BI93" s="275"/>
      <c r="BJ93" s="275"/>
      <c r="BK93" s="274"/>
      <c r="BL93" s="275"/>
      <c r="BM93" s="275"/>
      <c r="BN93" s="275"/>
      <c r="BO93" s="274"/>
      <c r="BP93" s="275"/>
      <c r="BQ93" s="275"/>
      <c r="BR93" s="275"/>
      <c r="BS93" s="274"/>
      <c r="BT93" s="275"/>
      <c r="BU93" s="275"/>
      <c r="BV93" s="275"/>
      <c r="BW93" s="274"/>
      <c r="BX93" s="275"/>
      <c r="BY93" s="275"/>
      <c r="BZ93" s="275"/>
      <c r="CA93" s="274"/>
      <c r="CB93" s="275"/>
      <c r="CC93" s="275"/>
      <c r="CD93" s="275"/>
      <c r="CE93" s="274"/>
      <c r="CF93" s="275"/>
      <c r="CG93" s="275"/>
      <c r="CH93" s="275"/>
      <c r="CI93" s="274"/>
      <c r="CJ93" s="275"/>
      <c r="CK93" s="275"/>
      <c r="CL93" s="275"/>
      <c r="CM93" s="274"/>
      <c r="CN93" s="275"/>
      <c r="CO93" s="275"/>
      <c r="CP93" s="275"/>
      <c r="CQ93" s="274"/>
      <c r="CR93" s="275"/>
      <c r="CS93" s="275"/>
      <c r="CT93" s="275"/>
      <c r="CU93" s="274"/>
      <c r="CV93" s="275"/>
      <c r="CW93" s="275"/>
      <c r="CX93" s="275"/>
      <c r="CY93" s="274"/>
      <c r="CZ93" s="275"/>
      <c r="DA93" s="275"/>
      <c r="DB93" s="275"/>
      <c r="DC93" s="274"/>
      <c r="DD93" s="275"/>
      <c r="DE93" s="275"/>
      <c r="DF93" s="275"/>
      <c r="DG93" s="274"/>
      <c r="DH93" s="275"/>
      <c r="DI93" s="275"/>
      <c r="DJ93" s="275"/>
      <c r="DK93" s="274"/>
      <c r="DL93" s="275"/>
      <c r="DM93" s="275"/>
      <c r="DN93" s="275"/>
      <c r="DO93" s="274"/>
      <c r="DP93" s="275"/>
      <c r="DQ93" s="275"/>
      <c r="DR93" s="275"/>
      <c r="DS93" s="274"/>
      <c r="DT93" s="275"/>
      <c r="DU93" s="275"/>
      <c r="DV93" s="275"/>
      <c r="DW93" s="274"/>
      <c r="DX93" s="275"/>
      <c r="DY93" s="275"/>
      <c r="DZ93" s="275"/>
      <c r="EA93" s="274"/>
    </row>
    <row r="94" spans="1:131" ht="24.95" customHeight="1">
      <c r="A94" s="589" t="s">
        <v>1277</v>
      </c>
      <c r="B94" s="265"/>
      <c r="C94" s="270"/>
      <c r="D94" s="271"/>
      <c r="E94" s="287"/>
      <c r="F94" s="287"/>
      <c r="G94" s="287">
        <v>20000</v>
      </c>
      <c r="H94" s="424"/>
      <c r="I94" s="272"/>
      <c r="J94" s="272"/>
      <c r="K94" s="271"/>
      <c r="L94" s="272"/>
      <c r="M94" s="272"/>
      <c r="N94" s="272"/>
      <c r="O94" s="271"/>
      <c r="P94" s="272"/>
      <c r="Q94" s="272"/>
      <c r="R94" s="272"/>
      <c r="S94" s="271"/>
      <c r="T94" s="272"/>
      <c r="U94" s="272"/>
      <c r="V94" s="272"/>
      <c r="W94" s="271"/>
      <c r="X94" s="272"/>
      <c r="Y94" s="272"/>
      <c r="Z94" s="272"/>
      <c r="AA94" s="271"/>
      <c r="AB94" s="272"/>
      <c r="AC94" s="272"/>
      <c r="AD94" s="272"/>
      <c r="AE94" s="271"/>
      <c r="AF94" s="272"/>
      <c r="AG94" s="272"/>
      <c r="AH94" s="272"/>
      <c r="AI94" s="271"/>
      <c r="AJ94" s="272"/>
      <c r="AK94" s="272"/>
      <c r="AL94" s="272"/>
      <c r="AM94" s="271"/>
      <c r="AN94" s="272"/>
      <c r="AO94" s="272"/>
      <c r="AP94" s="272"/>
      <c r="AQ94" s="271"/>
      <c r="AR94" s="272"/>
      <c r="AS94" s="272"/>
      <c r="AT94" s="272"/>
      <c r="AU94" s="271"/>
      <c r="AV94" s="272"/>
      <c r="AW94" s="272"/>
      <c r="AX94" s="272"/>
      <c r="AY94" s="271"/>
      <c r="AZ94" s="272"/>
      <c r="BA94" s="272"/>
      <c r="BB94" s="272"/>
      <c r="BC94" s="271"/>
      <c r="BD94" s="272"/>
      <c r="BE94" s="272"/>
      <c r="BF94" s="272"/>
      <c r="BG94" s="271"/>
      <c r="BH94" s="272"/>
      <c r="BI94" s="272"/>
      <c r="BJ94" s="272"/>
      <c r="BK94" s="271"/>
      <c r="BL94" s="272"/>
      <c r="BM94" s="272"/>
      <c r="BN94" s="272"/>
      <c r="BO94" s="271"/>
      <c r="BP94" s="272"/>
      <c r="BQ94" s="272"/>
      <c r="BR94" s="272"/>
      <c r="BS94" s="271"/>
      <c r="BT94" s="272"/>
      <c r="BU94" s="272"/>
      <c r="BV94" s="272"/>
      <c r="BW94" s="271"/>
      <c r="BX94" s="272"/>
      <c r="BY94" s="272"/>
      <c r="BZ94" s="272"/>
      <c r="CA94" s="271"/>
      <c r="CB94" s="272"/>
      <c r="CC94" s="272"/>
      <c r="CD94" s="272"/>
      <c r="CE94" s="271"/>
      <c r="CF94" s="272"/>
      <c r="CG94" s="272"/>
      <c r="CH94" s="272"/>
      <c r="CI94" s="271"/>
      <c r="CJ94" s="272"/>
      <c r="CK94" s="272"/>
      <c r="CL94" s="272"/>
      <c r="CM94" s="271"/>
      <c r="CN94" s="272"/>
      <c r="CO94" s="272"/>
      <c r="CP94" s="272"/>
      <c r="CQ94" s="271"/>
      <c r="CR94" s="272"/>
      <c r="CS94" s="272"/>
      <c r="CT94" s="272"/>
      <c r="CU94" s="271"/>
      <c r="CV94" s="272"/>
      <c r="CW94" s="272"/>
      <c r="CX94" s="272"/>
      <c r="CY94" s="271"/>
      <c r="CZ94" s="272"/>
      <c r="DA94" s="272"/>
      <c r="DB94" s="272"/>
      <c r="DC94" s="271"/>
      <c r="DD94" s="272"/>
      <c r="DE94" s="272"/>
      <c r="DF94" s="272"/>
      <c r="DG94" s="271"/>
      <c r="DH94" s="272"/>
      <c r="DI94" s="272"/>
      <c r="DJ94" s="272"/>
      <c r="DK94" s="271"/>
      <c r="DL94" s="272"/>
      <c r="DM94" s="272"/>
      <c r="DN94" s="272"/>
      <c r="DO94" s="271"/>
      <c r="DP94" s="272"/>
      <c r="DQ94" s="272"/>
      <c r="DR94" s="272"/>
      <c r="DS94" s="271"/>
      <c r="DT94" s="272"/>
      <c r="DU94" s="272"/>
      <c r="DV94" s="272"/>
      <c r="DW94" s="271"/>
      <c r="DX94" s="272"/>
      <c r="DY94" s="272"/>
      <c r="DZ94" s="272"/>
      <c r="EA94" s="271"/>
    </row>
    <row r="95" spans="1:131" s="257" customFormat="1" ht="24.95" customHeight="1">
      <c r="A95" s="588"/>
      <c r="B95" s="279" t="s">
        <v>41</v>
      </c>
      <c r="C95" s="273"/>
      <c r="D95" s="274"/>
      <c r="E95" s="288"/>
      <c r="F95" s="288"/>
      <c r="G95" s="288"/>
      <c r="H95" s="424"/>
      <c r="I95" s="275"/>
      <c r="J95" s="275"/>
      <c r="K95" s="274"/>
      <c r="L95" s="275"/>
      <c r="M95" s="275"/>
      <c r="N95" s="275"/>
      <c r="O95" s="274"/>
      <c r="P95" s="275"/>
      <c r="Q95" s="275"/>
      <c r="R95" s="275"/>
      <c r="S95" s="274"/>
      <c r="T95" s="275"/>
      <c r="U95" s="275"/>
      <c r="V95" s="275"/>
      <c r="W95" s="274"/>
      <c r="X95" s="275"/>
      <c r="Y95" s="275"/>
      <c r="Z95" s="275"/>
      <c r="AA95" s="274"/>
      <c r="AB95" s="275"/>
      <c r="AC95" s="275"/>
      <c r="AD95" s="275"/>
      <c r="AE95" s="274"/>
      <c r="AF95" s="275"/>
      <c r="AG95" s="275"/>
      <c r="AH95" s="275"/>
      <c r="AI95" s="274"/>
      <c r="AJ95" s="275"/>
      <c r="AK95" s="275"/>
      <c r="AL95" s="275"/>
      <c r="AM95" s="274"/>
      <c r="AN95" s="275"/>
      <c r="AO95" s="275"/>
      <c r="AP95" s="275"/>
      <c r="AQ95" s="274"/>
      <c r="AR95" s="275"/>
      <c r="AS95" s="275"/>
      <c r="AT95" s="275"/>
      <c r="AU95" s="274"/>
      <c r="AV95" s="275"/>
      <c r="AW95" s="275"/>
      <c r="AX95" s="275"/>
      <c r="AY95" s="274"/>
      <c r="AZ95" s="275"/>
      <c r="BA95" s="275"/>
      <c r="BB95" s="275"/>
      <c r="BC95" s="274"/>
      <c r="BD95" s="275"/>
      <c r="BE95" s="275"/>
      <c r="BF95" s="275"/>
      <c r="BG95" s="274"/>
      <c r="BH95" s="275"/>
      <c r="BI95" s="275"/>
      <c r="BJ95" s="275"/>
      <c r="BK95" s="274"/>
      <c r="BL95" s="275"/>
      <c r="BM95" s="275"/>
      <c r="BN95" s="275"/>
      <c r="BO95" s="274"/>
      <c r="BP95" s="275"/>
      <c r="BQ95" s="275"/>
      <c r="BR95" s="275"/>
      <c r="BS95" s="274"/>
      <c r="BT95" s="275"/>
      <c r="BU95" s="275"/>
      <c r="BV95" s="275"/>
      <c r="BW95" s="274"/>
      <c r="BX95" s="275"/>
      <c r="BY95" s="275"/>
      <c r="BZ95" s="275"/>
      <c r="CA95" s="274"/>
      <c r="CB95" s="275"/>
      <c r="CC95" s="275"/>
      <c r="CD95" s="275"/>
      <c r="CE95" s="274"/>
      <c r="CF95" s="275"/>
      <c r="CG95" s="275"/>
      <c r="CH95" s="275"/>
      <c r="CI95" s="274"/>
      <c r="CJ95" s="275"/>
      <c r="CK95" s="275"/>
      <c r="CL95" s="275"/>
      <c r="CM95" s="274"/>
      <c r="CN95" s="275"/>
      <c r="CO95" s="275"/>
      <c r="CP95" s="275"/>
      <c r="CQ95" s="274"/>
      <c r="CR95" s="275"/>
      <c r="CS95" s="275"/>
      <c r="CT95" s="275"/>
      <c r="CU95" s="274"/>
      <c r="CV95" s="275"/>
      <c r="CW95" s="275"/>
      <c r="CX95" s="275"/>
      <c r="CY95" s="274"/>
      <c r="CZ95" s="275"/>
      <c r="DA95" s="275"/>
      <c r="DB95" s="275"/>
      <c r="DC95" s="274"/>
      <c r="DD95" s="275"/>
      <c r="DE95" s="275"/>
      <c r="DF95" s="275"/>
      <c r="DG95" s="274"/>
      <c r="DH95" s="275"/>
      <c r="DI95" s="275"/>
      <c r="DJ95" s="275"/>
      <c r="DK95" s="274"/>
      <c r="DL95" s="275"/>
      <c r="DM95" s="275"/>
      <c r="DN95" s="275"/>
      <c r="DO95" s="274"/>
      <c r="DP95" s="275"/>
      <c r="DQ95" s="275"/>
      <c r="DR95" s="275"/>
      <c r="DS95" s="274"/>
      <c r="DT95" s="275"/>
      <c r="DU95" s="275"/>
      <c r="DV95" s="275"/>
      <c r="DW95" s="274"/>
      <c r="DX95" s="275"/>
      <c r="DY95" s="275"/>
      <c r="DZ95" s="275"/>
      <c r="EA95" s="274"/>
    </row>
    <row r="96" spans="1:131" ht="24.95" customHeight="1">
      <c r="A96" s="576" t="s">
        <v>760</v>
      </c>
      <c r="B96" s="577"/>
      <c r="C96" s="277"/>
      <c r="D96" s="277"/>
      <c r="E96" s="289"/>
      <c r="F96" s="289"/>
      <c r="G96" s="289"/>
      <c r="H96" s="425"/>
      <c r="I96" s="276"/>
      <c r="J96" s="276"/>
      <c r="K96" s="277"/>
      <c r="L96" s="276"/>
      <c r="M96" s="276"/>
      <c r="N96" s="276"/>
      <c r="O96" s="277"/>
      <c r="P96" s="276"/>
      <c r="Q96" s="276"/>
      <c r="R96" s="276"/>
      <c r="S96" s="277"/>
      <c r="T96" s="276"/>
      <c r="U96" s="276"/>
      <c r="V96" s="276"/>
      <c r="W96" s="277"/>
      <c r="X96" s="276"/>
      <c r="Y96" s="276"/>
      <c r="Z96" s="276"/>
      <c r="AA96" s="277"/>
      <c r="AB96" s="276"/>
      <c r="AC96" s="276"/>
      <c r="AD96" s="276"/>
      <c r="AE96" s="277"/>
      <c r="AF96" s="276"/>
      <c r="AG96" s="276"/>
      <c r="AH96" s="276"/>
      <c r="AI96" s="277"/>
      <c r="AJ96" s="276"/>
      <c r="AK96" s="276"/>
      <c r="AL96" s="276"/>
      <c r="AM96" s="277"/>
      <c r="AN96" s="276"/>
      <c r="AO96" s="276"/>
      <c r="AP96" s="276"/>
      <c r="AQ96" s="277"/>
      <c r="AR96" s="276"/>
      <c r="AS96" s="276"/>
      <c r="AT96" s="276"/>
      <c r="AU96" s="277"/>
      <c r="AV96" s="276"/>
      <c r="AW96" s="276"/>
      <c r="AX96" s="276"/>
      <c r="AY96" s="277"/>
      <c r="AZ96" s="276"/>
      <c r="BA96" s="276"/>
      <c r="BB96" s="276"/>
      <c r="BC96" s="277"/>
      <c r="BD96" s="276"/>
      <c r="BE96" s="276"/>
      <c r="BF96" s="276"/>
      <c r="BG96" s="277"/>
      <c r="BH96" s="276"/>
      <c r="BI96" s="276"/>
      <c r="BJ96" s="276"/>
      <c r="BK96" s="277"/>
      <c r="BL96" s="276"/>
      <c r="BM96" s="276"/>
      <c r="BN96" s="276"/>
      <c r="BO96" s="277"/>
      <c r="BP96" s="276"/>
      <c r="BQ96" s="276"/>
      <c r="BR96" s="276"/>
      <c r="BS96" s="277"/>
      <c r="BT96" s="276"/>
      <c r="BU96" s="276"/>
      <c r="BV96" s="276"/>
      <c r="BW96" s="277"/>
      <c r="BX96" s="276"/>
      <c r="BY96" s="276"/>
      <c r="BZ96" s="276"/>
      <c r="CA96" s="277"/>
      <c r="CB96" s="276"/>
      <c r="CC96" s="276"/>
      <c r="CD96" s="276"/>
      <c r="CE96" s="277"/>
      <c r="CF96" s="276"/>
      <c r="CG96" s="276"/>
      <c r="CH96" s="276"/>
      <c r="CI96" s="277"/>
      <c r="CJ96" s="276"/>
      <c r="CK96" s="276"/>
      <c r="CL96" s="276"/>
      <c r="CM96" s="277"/>
      <c r="CN96" s="276"/>
      <c r="CO96" s="276"/>
      <c r="CP96" s="276"/>
      <c r="CQ96" s="277"/>
      <c r="CR96" s="276"/>
      <c r="CS96" s="276"/>
      <c r="CT96" s="276"/>
      <c r="CU96" s="277"/>
      <c r="CV96" s="276"/>
      <c r="CW96" s="276"/>
      <c r="CX96" s="276"/>
      <c r="CY96" s="277"/>
      <c r="CZ96" s="276"/>
      <c r="DA96" s="276"/>
      <c r="DB96" s="276"/>
      <c r="DC96" s="277"/>
      <c r="DD96" s="276"/>
      <c r="DE96" s="276"/>
      <c r="DF96" s="276"/>
      <c r="DG96" s="277"/>
      <c r="DH96" s="276"/>
      <c r="DI96" s="276"/>
      <c r="DJ96" s="276"/>
      <c r="DK96" s="277"/>
      <c r="DL96" s="276"/>
      <c r="DM96" s="276"/>
      <c r="DN96" s="276"/>
      <c r="DO96" s="277"/>
      <c r="DP96" s="276"/>
      <c r="DQ96" s="276"/>
      <c r="DR96" s="276"/>
      <c r="DS96" s="277"/>
      <c r="DT96" s="276"/>
      <c r="DU96" s="276"/>
      <c r="DV96" s="276"/>
      <c r="DW96" s="277"/>
      <c r="DX96" s="276"/>
      <c r="DY96" s="276"/>
      <c r="DZ96" s="276"/>
      <c r="EA96" s="277"/>
    </row>
  </sheetData>
  <mergeCells count="678">
    <mergeCell ref="DD6:DD7"/>
    <mergeCell ref="DE6:DF6"/>
    <mergeCell ref="CQ6:CQ7"/>
    <mergeCell ref="CR6:CR7"/>
    <mergeCell ref="A22:A23"/>
    <mergeCell ref="A24:A25"/>
    <mergeCell ref="A26:A27"/>
    <mergeCell ref="A28:B28"/>
    <mergeCell ref="A15:A17"/>
    <mergeCell ref="C15:C16"/>
    <mergeCell ref="G15:G16"/>
    <mergeCell ref="A18:A21"/>
    <mergeCell ref="C18:C20"/>
    <mergeCell ref="G18:G20"/>
    <mergeCell ref="CV6:CV7"/>
    <mergeCell ref="CW6:CX6"/>
    <mergeCell ref="CI6:CI7"/>
    <mergeCell ref="CJ6:CJ7"/>
    <mergeCell ref="CK6:CL6"/>
    <mergeCell ref="CM6:CM7"/>
    <mergeCell ref="CN6:CN7"/>
    <mergeCell ref="CO6:CP6"/>
    <mergeCell ref="DC6:DC7"/>
    <mergeCell ref="CG6:CH6"/>
    <mergeCell ref="EA6:EA7"/>
    <mergeCell ref="A8:A14"/>
    <mergeCell ref="C8:C13"/>
    <mergeCell ref="G8:G13"/>
    <mergeCell ref="DO6:DO7"/>
    <mergeCell ref="DP6:DP7"/>
    <mergeCell ref="DQ6:DR6"/>
    <mergeCell ref="DS6:DS7"/>
    <mergeCell ref="DT6:DT7"/>
    <mergeCell ref="DU6:DV6"/>
    <mergeCell ref="DG6:DG7"/>
    <mergeCell ref="DH6:DH7"/>
    <mergeCell ref="DI6:DJ6"/>
    <mergeCell ref="DK6:DK7"/>
    <mergeCell ref="DL6:DL7"/>
    <mergeCell ref="DM6:DN6"/>
    <mergeCell ref="CY6:CY7"/>
    <mergeCell ref="CZ6:CZ7"/>
    <mergeCell ref="DA6:DB6"/>
    <mergeCell ref="DW6:DW7"/>
    <mergeCell ref="DX6:DX7"/>
    <mergeCell ref="DY6:DZ6"/>
    <mergeCell ref="CS6:CT6"/>
    <mergeCell ref="CU6:CU7"/>
    <mergeCell ref="CA6:CA7"/>
    <mergeCell ref="CB6:CB7"/>
    <mergeCell ref="CC6:CD6"/>
    <mergeCell ref="CE6:CE7"/>
    <mergeCell ref="CF6:CF7"/>
    <mergeCell ref="BC6:BC7"/>
    <mergeCell ref="BD6:BD7"/>
    <mergeCell ref="BE6:BF6"/>
    <mergeCell ref="BG6:BG7"/>
    <mergeCell ref="BH6:BH7"/>
    <mergeCell ref="BI6:BJ6"/>
    <mergeCell ref="BS6:BS7"/>
    <mergeCell ref="BT6:BT7"/>
    <mergeCell ref="BU6:BV6"/>
    <mergeCell ref="BW6:BW7"/>
    <mergeCell ref="BX6:BX7"/>
    <mergeCell ref="BY6:BZ6"/>
    <mergeCell ref="BK6:BK7"/>
    <mergeCell ref="BL6:BL7"/>
    <mergeCell ref="BM6:BN6"/>
    <mergeCell ref="BO6:BO7"/>
    <mergeCell ref="BP6:BP7"/>
    <mergeCell ref="BQ6:BR6"/>
    <mergeCell ref="AY6:AY7"/>
    <mergeCell ref="AZ6:AZ7"/>
    <mergeCell ref="BA6:BB6"/>
    <mergeCell ref="AM6:AM7"/>
    <mergeCell ref="AN6:AN7"/>
    <mergeCell ref="AO6:AP6"/>
    <mergeCell ref="AQ6:AQ7"/>
    <mergeCell ref="AR6:AR7"/>
    <mergeCell ref="AS6:AT6"/>
    <mergeCell ref="P6:P7"/>
    <mergeCell ref="Q6:R6"/>
    <mergeCell ref="S6:S7"/>
    <mergeCell ref="T6:T7"/>
    <mergeCell ref="U6:V6"/>
    <mergeCell ref="DH5:DK5"/>
    <mergeCell ref="DL5:DO5"/>
    <mergeCell ref="DP5:DS5"/>
    <mergeCell ref="BH5:BK5"/>
    <mergeCell ref="AE6:AE7"/>
    <mergeCell ref="AF6:AF7"/>
    <mergeCell ref="AG6:AH6"/>
    <mergeCell ref="AI6:AI7"/>
    <mergeCell ref="AJ6:AJ7"/>
    <mergeCell ref="AK6:AL6"/>
    <mergeCell ref="W6:W7"/>
    <mergeCell ref="X6:X7"/>
    <mergeCell ref="Y6:Z6"/>
    <mergeCell ref="AA6:AA7"/>
    <mergeCell ref="AB6:AB7"/>
    <mergeCell ref="AC6:AD6"/>
    <mergeCell ref="AU6:AU7"/>
    <mergeCell ref="AV6:AV7"/>
    <mergeCell ref="AW6:AX6"/>
    <mergeCell ref="DX5:EA5"/>
    <mergeCell ref="H6:H7"/>
    <mergeCell ref="I6:J6"/>
    <mergeCell ref="K6:K7"/>
    <mergeCell ref="L6:L7"/>
    <mergeCell ref="M6:N6"/>
    <mergeCell ref="CJ5:CM5"/>
    <mergeCell ref="CN5:CQ5"/>
    <mergeCell ref="CR5:CU5"/>
    <mergeCell ref="CV5:CY5"/>
    <mergeCell ref="CZ5:DC5"/>
    <mergeCell ref="DD5:DG5"/>
    <mergeCell ref="BL5:BO5"/>
    <mergeCell ref="BP5:BS5"/>
    <mergeCell ref="BT5:BW5"/>
    <mergeCell ref="BX5:CA5"/>
    <mergeCell ref="CB5:CE5"/>
    <mergeCell ref="CF5:CI5"/>
    <mergeCell ref="AN5:AQ5"/>
    <mergeCell ref="AR5:AU5"/>
    <mergeCell ref="AV5:AY5"/>
    <mergeCell ref="AZ5:BC5"/>
    <mergeCell ref="BD5:BG5"/>
    <mergeCell ref="O6:O7"/>
    <mergeCell ref="P5:S5"/>
    <mergeCell ref="T5:W5"/>
    <mergeCell ref="X5:AA5"/>
    <mergeCell ref="AB5:AE5"/>
    <mergeCell ref="AF5:AI5"/>
    <mergeCell ref="AJ5:AM5"/>
    <mergeCell ref="DX4:EA4"/>
    <mergeCell ref="A5:A7"/>
    <mergeCell ref="B5:B7"/>
    <mergeCell ref="C5:C7"/>
    <mergeCell ref="D5:D7"/>
    <mergeCell ref="E5:E7"/>
    <mergeCell ref="F5:F7"/>
    <mergeCell ref="G5:G7"/>
    <mergeCell ref="H5:K5"/>
    <mergeCell ref="L5:O5"/>
    <mergeCell ref="CZ4:DC4"/>
    <mergeCell ref="DD4:DG4"/>
    <mergeCell ref="DH4:DK4"/>
    <mergeCell ref="DL4:DO4"/>
    <mergeCell ref="DP4:DS4"/>
    <mergeCell ref="DT4:DW4"/>
    <mergeCell ref="CB4:CE4"/>
    <mergeCell ref="DT5:DW5"/>
    <mergeCell ref="H4:K4"/>
    <mergeCell ref="CF4:CI4"/>
    <mergeCell ref="CJ4:CM4"/>
    <mergeCell ref="CN4:CQ4"/>
    <mergeCell ref="CR4:CU4"/>
    <mergeCell ref="CV4:CY4"/>
    <mergeCell ref="BD4:BG4"/>
    <mergeCell ref="L4:O4"/>
    <mergeCell ref="P4:S4"/>
    <mergeCell ref="T4:W4"/>
    <mergeCell ref="X4:AA4"/>
    <mergeCell ref="AB4:AE4"/>
    <mergeCell ref="BL4:BO4"/>
    <mergeCell ref="BP4:BS4"/>
    <mergeCell ref="BT4:BW4"/>
    <mergeCell ref="AF4:AI4"/>
    <mergeCell ref="AJ4:AM4"/>
    <mergeCell ref="AN4:AQ4"/>
    <mergeCell ref="AR4:AU4"/>
    <mergeCell ref="AV4:AY4"/>
    <mergeCell ref="AZ4:BC4"/>
    <mergeCell ref="BH4:BK4"/>
    <mergeCell ref="BX4:CA4"/>
    <mergeCell ref="H33:K33"/>
    <mergeCell ref="L33:O33"/>
    <mergeCell ref="P33:S33"/>
    <mergeCell ref="T33:W33"/>
    <mergeCell ref="X33:AA33"/>
    <mergeCell ref="AB33:AE33"/>
    <mergeCell ref="AF33:AI33"/>
    <mergeCell ref="AJ33:AM33"/>
    <mergeCell ref="AN33:AQ33"/>
    <mergeCell ref="AR33:AU33"/>
    <mergeCell ref="AV33:AY33"/>
    <mergeCell ref="AZ33:BC33"/>
    <mergeCell ref="BD33:BG33"/>
    <mergeCell ref="BH33:BK33"/>
    <mergeCell ref="BL33:BO33"/>
    <mergeCell ref="BP33:BS33"/>
    <mergeCell ref="BT33:BW33"/>
    <mergeCell ref="BX33:CA33"/>
    <mergeCell ref="CB33:CE33"/>
    <mergeCell ref="CF33:CI33"/>
    <mergeCell ref="CJ33:CM33"/>
    <mergeCell ref="CN33:CQ33"/>
    <mergeCell ref="CR33:CU33"/>
    <mergeCell ref="CV33:CY33"/>
    <mergeCell ref="CZ33:DC33"/>
    <mergeCell ref="DD33:DG33"/>
    <mergeCell ref="DH33:DK33"/>
    <mergeCell ref="DL33:DO33"/>
    <mergeCell ref="DP33:DS33"/>
    <mergeCell ref="DT33:DW33"/>
    <mergeCell ref="DX33:EA33"/>
    <mergeCell ref="A34:A36"/>
    <mergeCell ref="B34:B36"/>
    <mergeCell ref="C34:C36"/>
    <mergeCell ref="D34:D36"/>
    <mergeCell ref="E34:E36"/>
    <mergeCell ref="F34:F36"/>
    <mergeCell ref="G34:G36"/>
    <mergeCell ref="H34:K34"/>
    <mergeCell ref="L34:O34"/>
    <mergeCell ref="P34:S34"/>
    <mergeCell ref="T34:W34"/>
    <mergeCell ref="X34:AA34"/>
    <mergeCell ref="AB34:AE34"/>
    <mergeCell ref="AF34:AI34"/>
    <mergeCell ref="AJ34:AM34"/>
    <mergeCell ref="AN34:AQ34"/>
    <mergeCell ref="AR34:AU34"/>
    <mergeCell ref="AV34:AY34"/>
    <mergeCell ref="AZ34:BC34"/>
    <mergeCell ref="BD34:BG34"/>
    <mergeCell ref="BH34:BK34"/>
    <mergeCell ref="BL34:BO34"/>
    <mergeCell ref="BP34:BS34"/>
    <mergeCell ref="BT34:BW34"/>
    <mergeCell ref="BX34:CA34"/>
    <mergeCell ref="CB34:CE34"/>
    <mergeCell ref="CF34:CI34"/>
    <mergeCell ref="CJ34:CM34"/>
    <mergeCell ref="CN34:CQ34"/>
    <mergeCell ref="CR34:CU34"/>
    <mergeCell ref="CV34:CY34"/>
    <mergeCell ref="CZ34:DC34"/>
    <mergeCell ref="DD34:DG34"/>
    <mergeCell ref="DH34:DK34"/>
    <mergeCell ref="DL34:DO34"/>
    <mergeCell ref="DP34:DS34"/>
    <mergeCell ref="DT34:DW34"/>
    <mergeCell ref="DX34:EA34"/>
    <mergeCell ref="AN35:AN36"/>
    <mergeCell ref="AO35:AP35"/>
    <mergeCell ref="AQ35:AQ36"/>
    <mergeCell ref="AR35:AR36"/>
    <mergeCell ref="U35:V35"/>
    <mergeCell ref="W35:W36"/>
    <mergeCell ref="X35:X36"/>
    <mergeCell ref="Y35:Z35"/>
    <mergeCell ref="AA35:AA36"/>
    <mergeCell ref="AB35:AB36"/>
    <mergeCell ref="AC35:AD35"/>
    <mergeCell ref="AE35:AE36"/>
    <mergeCell ref="AF35:AF36"/>
    <mergeCell ref="AS35:AT35"/>
    <mergeCell ref="AU35:AU36"/>
    <mergeCell ref="AV35:AV36"/>
    <mergeCell ref="AW35:AX35"/>
    <mergeCell ref="AY35:AY36"/>
    <mergeCell ref="AZ35:AZ36"/>
    <mergeCell ref="BA35:BB35"/>
    <mergeCell ref="BC35:BC36"/>
    <mergeCell ref="BD35:BD36"/>
    <mergeCell ref="BE35:BF35"/>
    <mergeCell ref="BG35:BG36"/>
    <mergeCell ref="BH35:BH36"/>
    <mergeCell ref="BI35:BJ35"/>
    <mergeCell ref="BK35:BK36"/>
    <mergeCell ref="BL35:BL36"/>
    <mergeCell ref="BM35:BN35"/>
    <mergeCell ref="BO35:BO36"/>
    <mergeCell ref="BP35:BP36"/>
    <mergeCell ref="BQ35:BR35"/>
    <mergeCell ref="BS35:BS36"/>
    <mergeCell ref="BT35:BT36"/>
    <mergeCell ref="BU35:BV35"/>
    <mergeCell ref="BW35:BW36"/>
    <mergeCell ref="BX35:BX36"/>
    <mergeCell ref="BY35:BZ35"/>
    <mergeCell ref="CA35:CA36"/>
    <mergeCell ref="CB35:CB36"/>
    <mergeCell ref="CC35:CD35"/>
    <mergeCell ref="CE35:CE36"/>
    <mergeCell ref="CF35:CF36"/>
    <mergeCell ref="CG35:CH35"/>
    <mergeCell ref="CI35:CI36"/>
    <mergeCell ref="CJ35:CJ36"/>
    <mergeCell ref="CK35:CL35"/>
    <mergeCell ref="CM35:CM36"/>
    <mergeCell ref="CN35:CN36"/>
    <mergeCell ref="DI35:DJ35"/>
    <mergeCell ref="DK35:DK36"/>
    <mergeCell ref="DL35:DL36"/>
    <mergeCell ref="CO35:CP35"/>
    <mergeCell ref="CQ35:CQ36"/>
    <mergeCell ref="CR35:CR36"/>
    <mergeCell ref="CS35:CT35"/>
    <mergeCell ref="CU35:CU36"/>
    <mergeCell ref="CV35:CV36"/>
    <mergeCell ref="CW35:CX35"/>
    <mergeCell ref="CY35:CY36"/>
    <mergeCell ref="CZ35:CZ36"/>
    <mergeCell ref="DY35:DZ35"/>
    <mergeCell ref="EA35:EA36"/>
    <mergeCell ref="A37:A39"/>
    <mergeCell ref="G37:G38"/>
    <mergeCell ref="A40:A41"/>
    <mergeCell ref="A42:A43"/>
    <mergeCell ref="A44:A45"/>
    <mergeCell ref="A46:A47"/>
    <mergeCell ref="A48:A50"/>
    <mergeCell ref="DM35:DN35"/>
    <mergeCell ref="DO35:DO36"/>
    <mergeCell ref="DP35:DP36"/>
    <mergeCell ref="DQ35:DR35"/>
    <mergeCell ref="DS35:DS36"/>
    <mergeCell ref="DT35:DT36"/>
    <mergeCell ref="DU35:DV35"/>
    <mergeCell ref="DW35:DW36"/>
    <mergeCell ref="DX35:DX36"/>
    <mergeCell ref="DA35:DB35"/>
    <mergeCell ref="DC35:DC36"/>
    <mergeCell ref="DD35:DD36"/>
    <mergeCell ref="DE35:DF35"/>
    <mergeCell ref="DG35:DG36"/>
    <mergeCell ref="DH35:DH36"/>
    <mergeCell ref="A51:A53"/>
    <mergeCell ref="A54:B54"/>
    <mergeCell ref="H59:K59"/>
    <mergeCell ref="L59:O59"/>
    <mergeCell ref="P59:S59"/>
    <mergeCell ref="T59:W59"/>
    <mergeCell ref="X59:AA59"/>
    <mergeCell ref="AB59:AE59"/>
    <mergeCell ref="AF59:AI59"/>
    <mergeCell ref="K35:K36"/>
    <mergeCell ref="L35:L36"/>
    <mergeCell ref="M35:N35"/>
    <mergeCell ref="O35:O36"/>
    <mergeCell ref="P35:P36"/>
    <mergeCell ref="Q35:R35"/>
    <mergeCell ref="S35:S36"/>
    <mergeCell ref="T35:T36"/>
    <mergeCell ref="AJ59:AM59"/>
    <mergeCell ref="AG35:AH35"/>
    <mergeCell ref="AI35:AI36"/>
    <mergeCell ref="AJ35:AJ36"/>
    <mergeCell ref="AK35:AL35"/>
    <mergeCell ref="AM35:AM36"/>
    <mergeCell ref="AN59:AQ59"/>
    <mergeCell ref="AR59:AU59"/>
    <mergeCell ref="AV59:AY59"/>
    <mergeCell ref="AZ59:BC59"/>
    <mergeCell ref="BD59:BG59"/>
    <mergeCell ref="BH59:BK59"/>
    <mergeCell ref="BL59:BO59"/>
    <mergeCell ref="BP59:BS59"/>
    <mergeCell ref="BT59:BW59"/>
    <mergeCell ref="BX59:CA59"/>
    <mergeCell ref="CB59:CE59"/>
    <mergeCell ref="CF59:CI59"/>
    <mergeCell ref="CJ59:CM59"/>
    <mergeCell ref="CN59:CQ59"/>
    <mergeCell ref="CR59:CU59"/>
    <mergeCell ref="CV59:CY59"/>
    <mergeCell ref="CZ59:DC59"/>
    <mergeCell ref="DD59:DG59"/>
    <mergeCell ref="DH59:DK59"/>
    <mergeCell ref="DL59:DO59"/>
    <mergeCell ref="DP59:DS59"/>
    <mergeCell ref="DT59:DW59"/>
    <mergeCell ref="DX59:EA59"/>
    <mergeCell ref="A60:A62"/>
    <mergeCell ref="B60:B62"/>
    <mergeCell ref="C60:C62"/>
    <mergeCell ref="D60:D62"/>
    <mergeCell ref="E60:E62"/>
    <mergeCell ref="F60:F62"/>
    <mergeCell ref="G60:G62"/>
    <mergeCell ref="H60:K60"/>
    <mergeCell ref="L60:O60"/>
    <mergeCell ref="P60:S60"/>
    <mergeCell ref="T60:W60"/>
    <mergeCell ref="X60:AA60"/>
    <mergeCell ref="AB60:AE60"/>
    <mergeCell ref="AF60:AI60"/>
    <mergeCell ref="AJ60:AM60"/>
    <mergeCell ref="AN60:AQ60"/>
    <mergeCell ref="AR60:AU60"/>
    <mergeCell ref="AV60:AY60"/>
    <mergeCell ref="AZ60:BC60"/>
    <mergeCell ref="BD60:BG60"/>
    <mergeCell ref="BH60:BK60"/>
    <mergeCell ref="BL60:BO60"/>
    <mergeCell ref="BP60:BS60"/>
    <mergeCell ref="BT60:BW60"/>
    <mergeCell ref="BX60:CA60"/>
    <mergeCell ref="CB60:CE60"/>
    <mergeCell ref="CF60:CI60"/>
    <mergeCell ref="CJ60:CM60"/>
    <mergeCell ref="CN60:CQ60"/>
    <mergeCell ref="CR60:CU60"/>
    <mergeCell ref="CV60:CY60"/>
    <mergeCell ref="CZ60:DC60"/>
    <mergeCell ref="DD60:DG60"/>
    <mergeCell ref="DH60:DK60"/>
    <mergeCell ref="DL60:DO60"/>
    <mergeCell ref="DP60:DS60"/>
    <mergeCell ref="DT60:DW60"/>
    <mergeCell ref="DX60:EA60"/>
    <mergeCell ref="K61:K62"/>
    <mergeCell ref="L61:L62"/>
    <mergeCell ref="M61:N61"/>
    <mergeCell ref="O61:O62"/>
    <mergeCell ref="P61:P62"/>
    <mergeCell ref="Q61:R61"/>
    <mergeCell ref="S61:S62"/>
    <mergeCell ref="T61:T62"/>
    <mergeCell ref="U61:V61"/>
    <mergeCell ref="W61:W62"/>
    <mergeCell ref="X61:X62"/>
    <mergeCell ref="Y61:Z61"/>
    <mergeCell ref="AA61:AA62"/>
    <mergeCell ref="AB61:AB62"/>
    <mergeCell ref="AC61:AD61"/>
    <mergeCell ref="AE61:AE62"/>
    <mergeCell ref="AF61:AF62"/>
    <mergeCell ref="AG61:AH61"/>
    <mergeCell ref="AI61:AI62"/>
    <mergeCell ref="AJ61:AJ62"/>
    <mergeCell ref="AK61:AL61"/>
    <mergeCell ref="AM61:AM62"/>
    <mergeCell ref="AN61:AN62"/>
    <mergeCell ref="AO61:AP61"/>
    <mergeCell ref="AQ61:AQ62"/>
    <mergeCell ref="AR61:AR62"/>
    <mergeCell ref="AS61:AT61"/>
    <mergeCell ref="AU61:AU62"/>
    <mergeCell ref="AV61:AV62"/>
    <mergeCell ref="AW61:AX61"/>
    <mergeCell ref="AY61:AY62"/>
    <mergeCell ref="AZ61:AZ62"/>
    <mergeCell ref="BA61:BB61"/>
    <mergeCell ref="BC61:BC62"/>
    <mergeCell ref="BD61:BD62"/>
    <mergeCell ref="BE61:BF61"/>
    <mergeCell ref="BG61:BG62"/>
    <mergeCell ref="BH61:BH62"/>
    <mergeCell ref="BI61:BJ61"/>
    <mergeCell ref="BK61:BK62"/>
    <mergeCell ref="BL61:BL62"/>
    <mergeCell ref="BM61:BN61"/>
    <mergeCell ref="BO61:BO62"/>
    <mergeCell ref="BP61:BP62"/>
    <mergeCell ref="BQ61:BR61"/>
    <mergeCell ref="BS61:BS62"/>
    <mergeCell ref="BT61:BT62"/>
    <mergeCell ref="BU61:BV61"/>
    <mergeCell ref="BW61:BW62"/>
    <mergeCell ref="BX61:BX62"/>
    <mergeCell ref="BY61:BZ61"/>
    <mergeCell ref="CA61:CA62"/>
    <mergeCell ref="CB61:CB62"/>
    <mergeCell ref="CC61:CD61"/>
    <mergeCell ref="CE61:CE62"/>
    <mergeCell ref="CF61:CF62"/>
    <mergeCell ref="DA61:DB61"/>
    <mergeCell ref="DC61:DC62"/>
    <mergeCell ref="DD61:DD62"/>
    <mergeCell ref="CG61:CH61"/>
    <mergeCell ref="CI61:CI62"/>
    <mergeCell ref="CJ61:CJ62"/>
    <mergeCell ref="CK61:CL61"/>
    <mergeCell ref="CM61:CM62"/>
    <mergeCell ref="CN61:CN62"/>
    <mergeCell ref="CO61:CP61"/>
    <mergeCell ref="CQ61:CQ62"/>
    <mergeCell ref="CR61:CR62"/>
    <mergeCell ref="DQ61:DR61"/>
    <mergeCell ref="DS61:DS62"/>
    <mergeCell ref="DT61:DT62"/>
    <mergeCell ref="DU61:DV61"/>
    <mergeCell ref="DW61:DW62"/>
    <mergeCell ref="DX61:DX62"/>
    <mergeCell ref="DY61:DZ61"/>
    <mergeCell ref="EA61:EA62"/>
    <mergeCell ref="A63:A64"/>
    <mergeCell ref="DE61:DF61"/>
    <mergeCell ref="DG61:DG62"/>
    <mergeCell ref="DH61:DH62"/>
    <mergeCell ref="DI61:DJ61"/>
    <mergeCell ref="DK61:DK62"/>
    <mergeCell ref="DL61:DL62"/>
    <mergeCell ref="DM61:DN61"/>
    <mergeCell ref="DO61:DO62"/>
    <mergeCell ref="DP61:DP62"/>
    <mergeCell ref="CS61:CT61"/>
    <mergeCell ref="CU61:CU62"/>
    <mergeCell ref="CV61:CV62"/>
    <mergeCell ref="CW61:CX61"/>
    <mergeCell ref="CY61:CY62"/>
    <mergeCell ref="CZ61:CZ62"/>
    <mergeCell ref="A65:A66"/>
    <mergeCell ref="A67:A68"/>
    <mergeCell ref="A69:A70"/>
    <mergeCell ref="A71:B71"/>
    <mergeCell ref="H76:K76"/>
    <mergeCell ref="L76:O76"/>
    <mergeCell ref="P76:S76"/>
    <mergeCell ref="T76:W76"/>
    <mergeCell ref="X76:AA76"/>
    <mergeCell ref="AB76:AE76"/>
    <mergeCell ref="AF76:AI76"/>
    <mergeCell ref="AJ76:AM76"/>
    <mergeCell ref="AN76:AQ76"/>
    <mergeCell ref="AR76:AU76"/>
    <mergeCell ref="AV76:AY76"/>
    <mergeCell ref="AZ76:BC76"/>
    <mergeCell ref="BD76:BG76"/>
    <mergeCell ref="BH76:BK76"/>
    <mergeCell ref="BL76:BO76"/>
    <mergeCell ref="BP76:BS76"/>
    <mergeCell ref="BT76:BW76"/>
    <mergeCell ref="BX76:CA76"/>
    <mergeCell ref="CB76:CE76"/>
    <mergeCell ref="CF76:CI76"/>
    <mergeCell ref="CJ76:CM76"/>
    <mergeCell ref="CN76:CQ76"/>
    <mergeCell ref="CR76:CU76"/>
    <mergeCell ref="CV76:CY76"/>
    <mergeCell ref="CZ76:DC76"/>
    <mergeCell ref="DD76:DG76"/>
    <mergeCell ref="DH76:DK76"/>
    <mergeCell ref="DL76:DO76"/>
    <mergeCell ref="DP76:DS76"/>
    <mergeCell ref="DT76:DW76"/>
    <mergeCell ref="DX76:EA76"/>
    <mergeCell ref="A77:A79"/>
    <mergeCell ref="B77:B79"/>
    <mergeCell ref="C77:C79"/>
    <mergeCell ref="D77:D79"/>
    <mergeCell ref="E77:E79"/>
    <mergeCell ref="F77:F79"/>
    <mergeCell ref="G77:G79"/>
    <mergeCell ref="H77:K77"/>
    <mergeCell ref="L77:O77"/>
    <mergeCell ref="P77:S77"/>
    <mergeCell ref="T77:W77"/>
    <mergeCell ref="X77:AA77"/>
    <mergeCell ref="AB77:AE77"/>
    <mergeCell ref="AF77:AI77"/>
    <mergeCell ref="AJ77:AM77"/>
    <mergeCell ref="AN77:AQ77"/>
    <mergeCell ref="AR77:AU77"/>
    <mergeCell ref="AV77:AY77"/>
    <mergeCell ref="AZ77:BC77"/>
    <mergeCell ref="BD77:BG77"/>
    <mergeCell ref="BH77:BK77"/>
    <mergeCell ref="BL77:BO77"/>
    <mergeCell ref="BP77:BS77"/>
    <mergeCell ref="BT77:BW77"/>
    <mergeCell ref="BX77:CA77"/>
    <mergeCell ref="CB77:CE77"/>
    <mergeCell ref="CF77:CI77"/>
    <mergeCell ref="CJ77:CM77"/>
    <mergeCell ref="CN77:CQ77"/>
    <mergeCell ref="CR77:CU77"/>
    <mergeCell ref="CV77:CY77"/>
    <mergeCell ref="CZ77:DC77"/>
    <mergeCell ref="DD77:DG77"/>
    <mergeCell ref="DH77:DK77"/>
    <mergeCell ref="DL77:DO77"/>
    <mergeCell ref="DP77:DS77"/>
    <mergeCell ref="DT77:DW77"/>
    <mergeCell ref="DX77:EA77"/>
    <mergeCell ref="K78:K79"/>
    <mergeCell ref="L78:L79"/>
    <mergeCell ref="M78:N78"/>
    <mergeCell ref="O78:O79"/>
    <mergeCell ref="P78:P79"/>
    <mergeCell ref="Q78:R78"/>
    <mergeCell ref="S78:S79"/>
    <mergeCell ref="T78:T79"/>
    <mergeCell ref="U78:V78"/>
    <mergeCell ref="W78:W79"/>
    <mergeCell ref="X78:X79"/>
    <mergeCell ref="Y78:Z78"/>
    <mergeCell ref="AA78:AA79"/>
    <mergeCell ref="AB78:AB79"/>
    <mergeCell ref="AC78:AD78"/>
    <mergeCell ref="AE78:AE79"/>
    <mergeCell ref="AF78:AF79"/>
    <mergeCell ref="AG78:AH78"/>
    <mergeCell ref="AI78:AI79"/>
    <mergeCell ref="AJ78:AJ79"/>
    <mergeCell ref="AK78:AL78"/>
    <mergeCell ref="AM78:AM79"/>
    <mergeCell ref="AN78:AN79"/>
    <mergeCell ref="AO78:AP78"/>
    <mergeCell ref="AQ78:AQ79"/>
    <mergeCell ref="AR78:AR79"/>
    <mergeCell ref="AS78:AT78"/>
    <mergeCell ref="AU78:AU79"/>
    <mergeCell ref="AV78:AV79"/>
    <mergeCell ref="AW78:AX78"/>
    <mergeCell ref="AY78:AY79"/>
    <mergeCell ref="AZ78:AZ79"/>
    <mergeCell ref="BA78:BB78"/>
    <mergeCell ref="BC78:BC79"/>
    <mergeCell ref="BD78:BD79"/>
    <mergeCell ref="BE78:BF78"/>
    <mergeCell ref="BG78:BG79"/>
    <mergeCell ref="BH78:BH79"/>
    <mergeCell ref="CA78:CA79"/>
    <mergeCell ref="CB78:CB79"/>
    <mergeCell ref="CC78:CD78"/>
    <mergeCell ref="CE78:CE79"/>
    <mergeCell ref="CF78:CF79"/>
    <mergeCell ref="BI78:BJ78"/>
    <mergeCell ref="BK78:BK79"/>
    <mergeCell ref="BL78:BL79"/>
    <mergeCell ref="BM78:BN78"/>
    <mergeCell ref="BO78:BO79"/>
    <mergeCell ref="BP78:BP79"/>
    <mergeCell ref="BQ78:BR78"/>
    <mergeCell ref="BS78:BS79"/>
    <mergeCell ref="BT78:BT79"/>
    <mergeCell ref="DS78:DS79"/>
    <mergeCell ref="DT78:DT79"/>
    <mergeCell ref="DU78:DV78"/>
    <mergeCell ref="DW78:DW79"/>
    <mergeCell ref="DX78:DX79"/>
    <mergeCell ref="DY78:DZ78"/>
    <mergeCell ref="EA78:EA79"/>
    <mergeCell ref="A80:A81"/>
    <mergeCell ref="DE78:DF78"/>
    <mergeCell ref="DG78:DG79"/>
    <mergeCell ref="DH78:DH79"/>
    <mergeCell ref="DI78:DJ78"/>
    <mergeCell ref="DK78:DK79"/>
    <mergeCell ref="DL78:DL79"/>
    <mergeCell ref="DM78:DN78"/>
    <mergeCell ref="DO78:DO79"/>
    <mergeCell ref="DP78:DP79"/>
    <mergeCell ref="CS78:CT78"/>
    <mergeCell ref="CU78:CU79"/>
    <mergeCell ref="CV78:CV79"/>
    <mergeCell ref="CW78:CX78"/>
    <mergeCell ref="CY78:CY79"/>
    <mergeCell ref="CZ78:CZ79"/>
    <mergeCell ref="DA78:DB78"/>
    <mergeCell ref="A82:A83"/>
    <mergeCell ref="A84:A85"/>
    <mergeCell ref="A86:A87"/>
    <mergeCell ref="A88:A89"/>
    <mergeCell ref="A90:A91"/>
    <mergeCell ref="A92:A93"/>
    <mergeCell ref="A94:A95"/>
    <mergeCell ref="A96:B96"/>
    <mergeCell ref="DQ78:DR78"/>
    <mergeCell ref="DC78:DC79"/>
    <mergeCell ref="DD78:DD79"/>
    <mergeCell ref="CG78:CH78"/>
    <mergeCell ref="CI78:CI79"/>
    <mergeCell ref="CJ78:CJ79"/>
    <mergeCell ref="CK78:CL78"/>
    <mergeCell ref="CM78:CM79"/>
    <mergeCell ref="CN78:CN79"/>
    <mergeCell ref="CO78:CP78"/>
    <mergeCell ref="CQ78:CQ79"/>
    <mergeCell ref="CR78:CR79"/>
    <mergeCell ref="BU78:BV78"/>
    <mergeCell ref="BW78:BW79"/>
    <mergeCell ref="BX78:BX79"/>
    <mergeCell ref="BY78:BZ78"/>
  </mergeCells>
  <phoneticPr fontId="2" type="noConversion"/>
  <conditionalFormatting sqref="H5:EA5">
    <cfRule type="expression" dxfId="23" priority="9">
      <formula>WEEKDAY(H$4)=7</formula>
    </cfRule>
    <cfRule type="expression" dxfId="22" priority="10">
      <formula>WEEKDAY(H$4)=1</formula>
    </cfRule>
  </conditionalFormatting>
  <conditionalFormatting sqref="H34:EA34">
    <cfRule type="expression" dxfId="21" priority="5">
      <formula>WEEKDAY(H$4)=7</formula>
    </cfRule>
    <cfRule type="expression" dxfId="20" priority="6">
      <formula>WEEKDAY(H$4)=1</formula>
    </cfRule>
  </conditionalFormatting>
  <conditionalFormatting sqref="H60:EA60">
    <cfRule type="expression" dxfId="19" priority="3">
      <formula>WEEKDAY(H$4)=7</formula>
    </cfRule>
    <cfRule type="expression" dxfId="18" priority="4">
      <formula>WEEKDAY(H$4)=1</formula>
    </cfRule>
  </conditionalFormatting>
  <conditionalFormatting sqref="H77:EA77">
    <cfRule type="expression" dxfId="17" priority="1">
      <formula>WEEKDAY(H$4)=7</formula>
    </cfRule>
    <cfRule type="expression" dxfId="16" priority="2">
      <formula>WEEKDAY(H$4)=1</formula>
    </cfRule>
  </conditionalFormatting>
  <pageMargins left="0.70866141732283472" right="0.70866141732283472" top="0.74803149606299213" bottom="0.74803149606299213" header="0.31496062992125984" footer="0.31496062992125984"/>
  <pageSetup paperSize="9" scale="88" orientation="landscape" r:id="rId1"/>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6CE98F3-9855-443E-8A6F-DD8C4B945BCD}">
  <sheetPr>
    <tabColor theme="9" tint="0.79998168889431442"/>
  </sheetPr>
  <dimension ref="A2:EB34"/>
  <sheetViews>
    <sheetView topLeftCell="J1" workbookViewId="0">
      <selection activeCell="W22" sqref="W22"/>
    </sheetView>
  </sheetViews>
  <sheetFormatPr defaultRowHeight="16.5"/>
  <cols>
    <col min="3" max="3" width="11.875" bestFit="1" customWidth="1"/>
    <col min="11" max="11" width="11.875" bestFit="1" customWidth="1"/>
    <col min="12" max="12" width="11.625" bestFit="1" customWidth="1"/>
    <col min="15" max="16" width="11.625" bestFit="1" customWidth="1"/>
    <col min="91" max="92" width="11.625" bestFit="1" customWidth="1"/>
    <col min="95" max="96" width="11.625" bestFit="1" customWidth="1"/>
    <col min="99" max="100" width="11.625" bestFit="1" customWidth="1"/>
  </cols>
  <sheetData>
    <row r="2" spans="1:132">
      <c r="M2" s="496" t="s">
        <v>1329</v>
      </c>
      <c r="N2" s="496" t="s">
        <v>1330</v>
      </c>
    </row>
    <row r="3" spans="1:132" s="253" customFormat="1" ht="32.25">
      <c r="B3" s="281" t="s">
        <v>1376</v>
      </c>
      <c r="C3" s="250"/>
      <c r="D3" s="251"/>
      <c r="E3" s="250"/>
      <c r="F3" s="250"/>
      <c r="G3" s="250"/>
      <c r="H3" s="250"/>
      <c r="I3" s="252"/>
      <c r="J3" s="252"/>
      <c r="K3" s="260"/>
      <c r="L3" s="250"/>
      <c r="M3" s="495">
        <v>2025</v>
      </c>
      <c r="N3" s="495">
        <v>8</v>
      </c>
    </row>
    <row r="4" spans="1:132" s="253" customFormat="1" ht="6" customHeight="1">
      <c r="B4" s="254"/>
      <c r="C4" s="250"/>
      <c r="D4" s="251"/>
      <c r="E4" s="250"/>
      <c r="F4" s="250"/>
      <c r="G4" s="250"/>
      <c r="H4" s="250"/>
      <c r="I4" s="252"/>
      <c r="J4" s="252"/>
      <c r="K4" s="252"/>
      <c r="L4" s="250"/>
    </row>
    <row r="5" spans="1:132" s="253" customFormat="1" ht="3.75" customHeight="1">
      <c r="B5" s="282"/>
      <c r="C5" s="283"/>
      <c r="D5" s="284"/>
      <c r="E5" s="283"/>
      <c r="F5" s="283"/>
      <c r="G5" s="283"/>
      <c r="H5" s="283"/>
      <c r="I5" s="285"/>
      <c r="J5" s="285"/>
      <c r="K5" s="285"/>
      <c r="L5" s="283"/>
      <c r="M5" s="285"/>
      <c r="N5" s="285"/>
      <c r="O5" s="285"/>
      <c r="P5" s="283"/>
      <c r="Q5" s="285"/>
      <c r="R5" s="285"/>
      <c r="S5" s="285"/>
      <c r="T5" s="283"/>
      <c r="U5" s="285"/>
      <c r="V5" s="285"/>
      <c r="W5" s="285"/>
      <c r="X5" s="283"/>
      <c r="Y5" s="285"/>
      <c r="Z5" s="285"/>
      <c r="AA5" s="285"/>
      <c r="AB5" s="283"/>
      <c r="AC5" s="285"/>
      <c r="AD5" s="285"/>
      <c r="AE5" s="285"/>
      <c r="AF5" s="283"/>
      <c r="AG5" s="285"/>
      <c r="AH5" s="285"/>
      <c r="AI5" s="285"/>
      <c r="AJ5" s="283"/>
      <c r="AK5" s="285"/>
      <c r="AL5" s="285"/>
      <c r="AM5" s="285"/>
      <c r="AN5" s="283"/>
      <c r="AO5" s="285"/>
      <c r="AP5" s="285"/>
      <c r="AQ5" s="285"/>
      <c r="AR5" s="283"/>
      <c r="AS5" s="285"/>
      <c r="AT5" s="285"/>
      <c r="AU5" s="285"/>
      <c r="AV5" s="283"/>
      <c r="AW5" s="285"/>
      <c r="AX5" s="285"/>
      <c r="AY5" s="285"/>
      <c r="AZ5" s="283"/>
      <c r="BA5" s="285"/>
      <c r="BB5" s="285"/>
      <c r="BC5" s="285"/>
      <c r="BD5" s="283"/>
      <c r="BE5" s="285"/>
      <c r="BF5" s="285"/>
      <c r="BG5" s="285"/>
      <c r="BH5" s="283"/>
      <c r="BI5" s="285"/>
      <c r="BJ5" s="285"/>
      <c r="BK5" s="285"/>
      <c r="BL5" s="283"/>
      <c r="BM5" s="285"/>
      <c r="BN5" s="285"/>
      <c r="BO5" s="285"/>
      <c r="BP5" s="283"/>
      <c r="BQ5" s="285"/>
      <c r="BR5" s="285"/>
      <c r="BS5" s="285"/>
      <c r="BT5" s="283"/>
      <c r="BU5" s="285"/>
      <c r="BV5" s="285"/>
      <c r="BW5" s="285"/>
      <c r="BX5" s="283"/>
      <c r="BY5" s="285"/>
      <c r="BZ5" s="285"/>
      <c r="CA5" s="285"/>
      <c r="CB5" s="283"/>
      <c r="CC5" s="285"/>
      <c r="CD5" s="285"/>
      <c r="CE5" s="285"/>
      <c r="CF5" s="283"/>
      <c r="CG5" s="285"/>
      <c r="CH5" s="285"/>
      <c r="CI5" s="285"/>
      <c r="CJ5" s="283"/>
      <c r="CK5" s="285"/>
      <c r="CL5" s="285"/>
      <c r="CM5" s="285"/>
      <c r="CN5" s="283"/>
      <c r="CO5" s="285"/>
      <c r="CP5" s="285"/>
      <c r="CQ5" s="285"/>
      <c r="CR5" s="283"/>
      <c r="CS5" s="285"/>
      <c r="CT5" s="285"/>
      <c r="CU5" s="285"/>
      <c r="CV5" s="283"/>
      <c r="CW5" s="285"/>
      <c r="CX5" s="285"/>
      <c r="CY5" s="285"/>
      <c r="CZ5" s="283"/>
      <c r="DA5" s="285"/>
      <c r="DB5" s="285"/>
      <c r="DC5" s="285"/>
      <c r="DD5" s="283"/>
      <c r="DE5" s="285"/>
      <c r="DF5" s="285"/>
      <c r="DG5" s="285"/>
      <c r="DH5" s="283"/>
      <c r="DI5" s="285"/>
      <c r="DJ5" s="285"/>
      <c r="DK5" s="285"/>
      <c r="DL5" s="283"/>
      <c r="DM5" s="285"/>
      <c r="DN5" s="285"/>
      <c r="DO5" s="285"/>
      <c r="DP5" s="283"/>
      <c r="DQ5" s="285"/>
      <c r="DR5" s="285"/>
      <c r="DS5" s="285"/>
      <c r="DT5" s="283"/>
      <c r="DU5" s="285"/>
      <c r="DV5" s="285"/>
      <c r="DW5" s="285"/>
      <c r="DX5" s="283"/>
      <c r="DY5" s="285"/>
      <c r="DZ5" s="285"/>
      <c r="EA5" s="285"/>
      <c r="EB5" s="283"/>
    </row>
    <row r="6" spans="1:132" s="264" customFormat="1" ht="6" customHeight="1">
      <c r="B6" s="261">
        <v>2025</v>
      </c>
      <c r="C6" s="261">
        <v>7</v>
      </c>
      <c r="D6" s="262"/>
      <c r="E6" s="263"/>
      <c r="F6" s="263"/>
      <c r="G6" s="263"/>
      <c r="H6" s="263"/>
      <c r="I6" s="550">
        <f>DATE($M$3,$N$3,1)</f>
        <v>45870</v>
      </c>
      <c r="J6" s="550"/>
      <c r="K6" s="550"/>
      <c r="L6" s="550"/>
      <c r="M6" s="550">
        <f>I6+1</f>
        <v>45871</v>
      </c>
      <c r="N6" s="550"/>
      <c r="O6" s="550"/>
      <c r="P6" s="550"/>
      <c r="Q6" s="550">
        <f t="shared" ref="Q6:Q7" si="0">M6+1</f>
        <v>45872</v>
      </c>
      <c r="R6" s="550"/>
      <c r="S6" s="550"/>
      <c r="T6" s="550"/>
      <c r="U6" s="550">
        <f t="shared" ref="U6:U7" si="1">Q6+1</f>
        <v>45873</v>
      </c>
      <c r="V6" s="550"/>
      <c r="W6" s="550"/>
      <c r="X6" s="550"/>
      <c r="Y6" s="550">
        <f t="shared" ref="Y6:Y7" si="2">U6+1</f>
        <v>45874</v>
      </c>
      <c r="Z6" s="550"/>
      <c r="AA6" s="550"/>
      <c r="AB6" s="550"/>
      <c r="AC6" s="550">
        <f t="shared" ref="AC6:AC7" si="3">Y6+1</f>
        <v>45875</v>
      </c>
      <c r="AD6" s="550"/>
      <c r="AE6" s="550"/>
      <c r="AF6" s="550"/>
      <c r="AG6" s="550">
        <f t="shared" ref="AG6:AG7" si="4">AC6+1</f>
        <v>45876</v>
      </c>
      <c r="AH6" s="550"/>
      <c r="AI6" s="550"/>
      <c r="AJ6" s="550"/>
      <c r="AK6" s="550">
        <f t="shared" ref="AK6:AK7" si="5">AG6+1</f>
        <v>45877</v>
      </c>
      <c r="AL6" s="550"/>
      <c r="AM6" s="550"/>
      <c r="AN6" s="550"/>
      <c r="AO6" s="550">
        <f t="shared" ref="AO6:AO7" si="6">AK6+1</f>
        <v>45878</v>
      </c>
      <c r="AP6" s="550"/>
      <c r="AQ6" s="550"/>
      <c r="AR6" s="550"/>
      <c r="AS6" s="550">
        <f t="shared" ref="AS6:AS7" si="7">AO6+1</f>
        <v>45879</v>
      </c>
      <c r="AT6" s="550"/>
      <c r="AU6" s="550"/>
      <c r="AV6" s="550"/>
      <c r="AW6" s="550">
        <f t="shared" ref="AW6:AW7" si="8">AS6+1</f>
        <v>45880</v>
      </c>
      <c r="AX6" s="550"/>
      <c r="AY6" s="550"/>
      <c r="AZ6" s="550"/>
      <c r="BA6" s="550">
        <f t="shared" ref="BA6:BA7" si="9">AW6+1</f>
        <v>45881</v>
      </c>
      <c r="BB6" s="550"/>
      <c r="BC6" s="550"/>
      <c r="BD6" s="550"/>
      <c r="BE6" s="550">
        <f t="shared" ref="BE6:BE7" si="10">BA6+1</f>
        <v>45882</v>
      </c>
      <c r="BF6" s="550"/>
      <c r="BG6" s="550"/>
      <c r="BH6" s="550"/>
      <c r="BI6" s="550">
        <f t="shared" ref="BI6:BI7" si="11">BE6+1</f>
        <v>45883</v>
      </c>
      <c r="BJ6" s="550"/>
      <c r="BK6" s="550"/>
      <c r="BL6" s="550"/>
      <c r="BM6" s="550">
        <f t="shared" ref="BM6:BM7" si="12">BI6+1</f>
        <v>45884</v>
      </c>
      <c r="BN6" s="550"/>
      <c r="BO6" s="550"/>
      <c r="BP6" s="550"/>
      <c r="BQ6" s="550">
        <f t="shared" ref="BQ6:BQ7" si="13">BM6+1</f>
        <v>45885</v>
      </c>
      <c r="BR6" s="550"/>
      <c r="BS6" s="550"/>
      <c r="BT6" s="550"/>
      <c r="BU6" s="550">
        <f t="shared" ref="BU6:BU7" si="14">BQ6+1</f>
        <v>45886</v>
      </c>
      <c r="BV6" s="550"/>
      <c r="BW6" s="550"/>
      <c r="BX6" s="550"/>
      <c r="BY6" s="550">
        <f t="shared" ref="BY6:BY7" si="15">BU6+1</f>
        <v>45887</v>
      </c>
      <c r="BZ6" s="550"/>
      <c r="CA6" s="550"/>
      <c r="CB6" s="550"/>
      <c r="CC6" s="550">
        <f t="shared" ref="CC6:CC7" si="16">BY6+1</f>
        <v>45888</v>
      </c>
      <c r="CD6" s="550"/>
      <c r="CE6" s="550"/>
      <c r="CF6" s="550"/>
      <c r="CG6" s="550">
        <f t="shared" ref="CG6:CG7" si="17">CC6+1</f>
        <v>45889</v>
      </c>
      <c r="CH6" s="550"/>
      <c r="CI6" s="550"/>
      <c r="CJ6" s="550"/>
      <c r="CK6" s="550">
        <f t="shared" ref="CK6:CK7" si="18">CG6+1</f>
        <v>45890</v>
      </c>
      <c r="CL6" s="550"/>
      <c r="CM6" s="550"/>
      <c r="CN6" s="550"/>
      <c r="CO6" s="550">
        <f t="shared" ref="CO6:CO7" si="19">CK6+1</f>
        <v>45891</v>
      </c>
      <c r="CP6" s="550"/>
      <c r="CQ6" s="550"/>
      <c r="CR6" s="550"/>
      <c r="CS6" s="550">
        <f t="shared" ref="CS6:CS7" si="20">CO6+1</f>
        <v>45892</v>
      </c>
      <c r="CT6" s="550"/>
      <c r="CU6" s="550"/>
      <c r="CV6" s="550"/>
      <c r="CW6" s="550">
        <f t="shared" ref="CW6:CW7" si="21">CS6+1</f>
        <v>45893</v>
      </c>
      <c r="CX6" s="550"/>
      <c r="CY6" s="550"/>
      <c r="CZ6" s="550"/>
      <c r="DA6" s="550">
        <f t="shared" ref="DA6:DA7" si="22">CW6+1</f>
        <v>45894</v>
      </c>
      <c r="DB6" s="550"/>
      <c r="DC6" s="550"/>
      <c r="DD6" s="550"/>
      <c r="DE6" s="550">
        <f t="shared" ref="DE6:DE7" si="23">DA6+1</f>
        <v>45895</v>
      </c>
      <c r="DF6" s="550"/>
      <c r="DG6" s="550"/>
      <c r="DH6" s="550"/>
      <c r="DI6" s="550">
        <f t="shared" ref="DI6:DI7" si="24">DE6+1</f>
        <v>45896</v>
      </c>
      <c r="DJ6" s="550"/>
      <c r="DK6" s="550"/>
      <c r="DL6" s="550"/>
      <c r="DM6" s="550">
        <f t="shared" ref="DM6:DM7" si="25">DI6+1</f>
        <v>45897</v>
      </c>
      <c r="DN6" s="550"/>
      <c r="DO6" s="550"/>
      <c r="DP6" s="550"/>
      <c r="DQ6" s="550">
        <f t="shared" ref="DQ6:DQ7" si="26">DM6+1</f>
        <v>45898</v>
      </c>
      <c r="DR6" s="550"/>
      <c r="DS6" s="550"/>
      <c r="DT6" s="550"/>
      <c r="DU6" s="550">
        <f t="shared" ref="DU6:DU7" si="27">DQ6+1</f>
        <v>45899</v>
      </c>
      <c r="DV6" s="550"/>
      <c r="DW6" s="550"/>
      <c r="DX6" s="550"/>
      <c r="DY6" s="550">
        <f t="shared" ref="DY6:DY7" si="28">DU6+1</f>
        <v>45900</v>
      </c>
      <c r="DZ6" s="550"/>
      <c r="EA6" s="550"/>
      <c r="EB6" s="550"/>
    </row>
    <row r="7" spans="1:132" s="253" customFormat="1" ht="19.5" customHeight="1">
      <c r="B7" s="546" t="s">
        <v>743</v>
      </c>
      <c r="C7" s="552" t="s">
        <v>1255</v>
      </c>
      <c r="D7" s="664"/>
      <c r="E7" s="556"/>
      <c r="F7" s="556"/>
      <c r="G7" s="556"/>
      <c r="H7" s="556" t="s">
        <v>416</v>
      </c>
      <c r="I7" s="542">
        <v>1</v>
      </c>
      <c r="J7" s="544"/>
      <c r="K7" s="544"/>
      <c r="L7" s="545"/>
      <c r="M7" s="542">
        <f>I7+1</f>
        <v>2</v>
      </c>
      <c r="N7" s="544"/>
      <c r="O7" s="544"/>
      <c r="P7" s="545"/>
      <c r="Q7" s="542">
        <f t="shared" si="0"/>
        <v>3</v>
      </c>
      <c r="R7" s="544"/>
      <c r="S7" s="544"/>
      <c r="T7" s="545"/>
      <c r="U7" s="542">
        <f t="shared" si="1"/>
        <v>4</v>
      </c>
      <c r="V7" s="544"/>
      <c r="W7" s="544"/>
      <c r="X7" s="545"/>
      <c r="Y7" s="542">
        <f t="shared" si="2"/>
        <v>5</v>
      </c>
      <c r="Z7" s="544"/>
      <c r="AA7" s="544"/>
      <c r="AB7" s="545"/>
      <c r="AC7" s="542">
        <f t="shared" si="3"/>
        <v>6</v>
      </c>
      <c r="AD7" s="544"/>
      <c r="AE7" s="544"/>
      <c r="AF7" s="545"/>
      <c r="AG7" s="542">
        <f t="shared" si="4"/>
        <v>7</v>
      </c>
      <c r="AH7" s="544"/>
      <c r="AI7" s="544"/>
      <c r="AJ7" s="545"/>
      <c r="AK7" s="542">
        <f t="shared" si="5"/>
        <v>8</v>
      </c>
      <c r="AL7" s="544"/>
      <c r="AM7" s="544"/>
      <c r="AN7" s="545"/>
      <c r="AO7" s="542">
        <f t="shared" si="6"/>
        <v>9</v>
      </c>
      <c r="AP7" s="544"/>
      <c r="AQ7" s="544"/>
      <c r="AR7" s="545"/>
      <c r="AS7" s="542">
        <f t="shared" si="7"/>
        <v>10</v>
      </c>
      <c r="AT7" s="544"/>
      <c r="AU7" s="544"/>
      <c r="AV7" s="545"/>
      <c r="AW7" s="542">
        <f t="shared" si="8"/>
        <v>11</v>
      </c>
      <c r="AX7" s="544"/>
      <c r="AY7" s="544"/>
      <c r="AZ7" s="545"/>
      <c r="BA7" s="542">
        <f t="shared" si="9"/>
        <v>12</v>
      </c>
      <c r="BB7" s="544"/>
      <c r="BC7" s="544"/>
      <c r="BD7" s="545"/>
      <c r="BE7" s="542">
        <f t="shared" si="10"/>
        <v>13</v>
      </c>
      <c r="BF7" s="544"/>
      <c r="BG7" s="544"/>
      <c r="BH7" s="545"/>
      <c r="BI7" s="542">
        <f t="shared" si="11"/>
        <v>14</v>
      </c>
      <c r="BJ7" s="544"/>
      <c r="BK7" s="544"/>
      <c r="BL7" s="545"/>
      <c r="BM7" s="542">
        <f t="shared" si="12"/>
        <v>15</v>
      </c>
      <c r="BN7" s="544"/>
      <c r="BO7" s="544"/>
      <c r="BP7" s="545"/>
      <c r="BQ7" s="542">
        <f t="shared" si="13"/>
        <v>16</v>
      </c>
      <c r="BR7" s="544"/>
      <c r="BS7" s="544"/>
      <c r="BT7" s="545"/>
      <c r="BU7" s="542">
        <f t="shared" si="14"/>
        <v>17</v>
      </c>
      <c r="BV7" s="544"/>
      <c r="BW7" s="544"/>
      <c r="BX7" s="545"/>
      <c r="BY7" s="542">
        <f t="shared" si="15"/>
        <v>18</v>
      </c>
      <c r="BZ7" s="544"/>
      <c r="CA7" s="544"/>
      <c r="CB7" s="545"/>
      <c r="CC7" s="542">
        <f t="shared" si="16"/>
        <v>19</v>
      </c>
      <c r="CD7" s="544"/>
      <c r="CE7" s="544"/>
      <c r="CF7" s="545"/>
      <c r="CG7" s="542">
        <f t="shared" si="17"/>
        <v>20</v>
      </c>
      <c r="CH7" s="544"/>
      <c r="CI7" s="544"/>
      <c r="CJ7" s="545"/>
      <c r="CK7" s="542">
        <f t="shared" si="18"/>
        <v>21</v>
      </c>
      <c r="CL7" s="544"/>
      <c r="CM7" s="544"/>
      <c r="CN7" s="545"/>
      <c r="CO7" s="542">
        <f t="shared" si="19"/>
        <v>22</v>
      </c>
      <c r="CP7" s="544"/>
      <c r="CQ7" s="544"/>
      <c r="CR7" s="545"/>
      <c r="CS7" s="542">
        <f t="shared" si="20"/>
        <v>23</v>
      </c>
      <c r="CT7" s="544"/>
      <c r="CU7" s="544"/>
      <c r="CV7" s="545"/>
      <c r="CW7" s="542">
        <f t="shared" si="21"/>
        <v>24</v>
      </c>
      <c r="CX7" s="544"/>
      <c r="CY7" s="544"/>
      <c r="CZ7" s="545"/>
      <c r="DA7" s="542">
        <f t="shared" si="22"/>
        <v>25</v>
      </c>
      <c r="DB7" s="544"/>
      <c r="DC7" s="544"/>
      <c r="DD7" s="545"/>
      <c r="DE7" s="542">
        <f t="shared" si="23"/>
        <v>26</v>
      </c>
      <c r="DF7" s="544"/>
      <c r="DG7" s="544"/>
      <c r="DH7" s="545"/>
      <c r="DI7" s="542">
        <f t="shared" si="24"/>
        <v>27</v>
      </c>
      <c r="DJ7" s="544"/>
      <c r="DK7" s="544"/>
      <c r="DL7" s="545"/>
      <c r="DM7" s="542">
        <f t="shared" si="25"/>
        <v>28</v>
      </c>
      <c r="DN7" s="544"/>
      <c r="DO7" s="544"/>
      <c r="DP7" s="545"/>
      <c r="DQ7" s="542">
        <f t="shared" si="26"/>
        <v>29</v>
      </c>
      <c r="DR7" s="544"/>
      <c r="DS7" s="544"/>
      <c r="DT7" s="545"/>
      <c r="DU7" s="542">
        <f t="shared" si="27"/>
        <v>30</v>
      </c>
      <c r="DV7" s="544"/>
      <c r="DW7" s="544"/>
      <c r="DX7" s="545"/>
      <c r="DY7" s="542">
        <f t="shared" si="28"/>
        <v>31</v>
      </c>
      <c r="DZ7" s="544"/>
      <c r="EA7" s="544"/>
      <c r="EB7" s="545"/>
    </row>
    <row r="8" spans="1:132" s="253" customFormat="1" ht="19.5" customHeight="1">
      <c r="B8" s="547"/>
      <c r="C8" s="552"/>
      <c r="D8" s="665"/>
      <c r="E8" s="552"/>
      <c r="F8" s="552"/>
      <c r="G8" s="556"/>
      <c r="H8" s="556"/>
      <c r="I8" s="423"/>
      <c r="J8" s="377" t="s">
        <v>1268</v>
      </c>
      <c r="K8" s="377"/>
      <c r="L8" s="546" t="s">
        <v>1344</v>
      </c>
      <c r="M8" s="423"/>
      <c r="N8" s="377" t="s">
        <v>1268</v>
      </c>
      <c r="O8" s="377"/>
      <c r="P8" s="546" t="s">
        <v>1344</v>
      </c>
      <c r="Q8" s="423"/>
      <c r="R8" s="377" t="s">
        <v>1268</v>
      </c>
      <c r="S8" s="377"/>
      <c r="T8" s="546" t="s">
        <v>1344</v>
      </c>
      <c r="U8" s="423"/>
      <c r="V8" s="377" t="s">
        <v>1268</v>
      </c>
      <c r="W8" s="377"/>
      <c r="X8" s="546" t="s">
        <v>1344</v>
      </c>
      <c r="Y8" s="423"/>
      <c r="Z8" s="377" t="s">
        <v>1268</v>
      </c>
      <c r="AA8" s="377"/>
      <c r="AB8" s="546" t="s">
        <v>1344</v>
      </c>
      <c r="AC8" s="423"/>
      <c r="AD8" s="377" t="s">
        <v>1268</v>
      </c>
      <c r="AE8" s="377"/>
      <c r="AF8" s="546" t="s">
        <v>1344</v>
      </c>
      <c r="AG8" s="423"/>
      <c r="AH8" s="377" t="s">
        <v>1268</v>
      </c>
      <c r="AI8" s="377"/>
      <c r="AJ8" s="546" t="s">
        <v>1344</v>
      </c>
      <c r="AK8" s="423"/>
      <c r="AL8" s="377" t="s">
        <v>1268</v>
      </c>
      <c r="AM8" s="377"/>
      <c r="AN8" s="546" t="s">
        <v>1344</v>
      </c>
      <c r="AO8" s="423"/>
      <c r="AP8" s="377" t="s">
        <v>1268</v>
      </c>
      <c r="AQ8" s="377"/>
      <c r="AR8" s="546" t="s">
        <v>1344</v>
      </c>
      <c r="AS8" s="423"/>
      <c r="AT8" s="377" t="s">
        <v>1268</v>
      </c>
      <c r="AU8" s="377"/>
      <c r="AV8" s="546" t="s">
        <v>1344</v>
      </c>
      <c r="AW8" s="423"/>
      <c r="AX8" s="377" t="s">
        <v>1268</v>
      </c>
      <c r="AY8" s="377"/>
      <c r="AZ8" s="546" t="s">
        <v>1344</v>
      </c>
      <c r="BA8" s="423"/>
      <c r="BB8" s="377" t="s">
        <v>1268</v>
      </c>
      <c r="BC8" s="377"/>
      <c r="BD8" s="546" t="s">
        <v>1344</v>
      </c>
      <c r="BE8" s="423"/>
      <c r="BF8" s="377" t="s">
        <v>1268</v>
      </c>
      <c r="BG8" s="377"/>
      <c r="BH8" s="546" t="s">
        <v>1344</v>
      </c>
      <c r="BI8" s="423"/>
      <c r="BJ8" s="377" t="s">
        <v>1268</v>
      </c>
      <c r="BK8" s="377"/>
      <c r="BL8" s="546" t="s">
        <v>1344</v>
      </c>
      <c r="BM8" s="423"/>
      <c r="BN8" s="377" t="s">
        <v>1268</v>
      </c>
      <c r="BO8" s="377"/>
      <c r="BP8" s="546" t="s">
        <v>1344</v>
      </c>
      <c r="BQ8" s="423"/>
      <c r="BR8" s="377" t="s">
        <v>1268</v>
      </c>
      <c r="BS8" s="377"/>
      <c r="BT8" s="546" t="s">
        <v>1344</v>
      </c>
      <c r="BU8" s="423"/>
      <c r="BV8" s="377" t="s">
        <v>1268</v>
      </c>
      <c r="BW8" s="377"/>
      <c r="BX8" s="546" t="s">
        <v>1344</v>
      </c>
      <c r="BY8" s="423"/>
      <c r="BZ8" s="377" t="s">
        <v>1268</v>
      </c>
      <c r="CA8" s="377"/>
      <c r="CB8" s="546" t="s">
        <v>1344</v>
      </c>
      <c r="CC8" s="423"/>
      <c r="CD8" s="377" t="s">
        <v>1268</v>
      </c>
      <c r="CE8" s="377"/>
      <c r="CF8" s="546" t="s">
        <v>1344</v>
      </c>
      <c r="CG8" s="423"/>
      <c r="CH8" s="377" t="s">
        <v>1268</v>
      </c>
      <c r="CI8" s="377"/>
      <c r="CJ8" s="546" t="s">
        <v>1344</v>
      </c>
      <c r="CK8" s="423"/>
      <c r="CL8" s="377" t="s">
        <v>1268</v>
      </c>
      <c r="CM8" s="377"/>
      <c r="CN8" s="546" t="s">
        <v>1344</v>
      </c>
      <c r="CO8" s="423"/>
      <c r="CP8" s="377" t="s">
        <v>1268</v>
      </c>
      <c r="CQ8" s="377"/>
      <c r="CR8" s="546" t="s">
        <v>1344</v>
      </c>
      <c r="CS8" s="423"/>
      <c r="CT8" s="377" t="s">
        <v>1268</v>
      </c>
      <c r="CU8" s="377"/>
      <c r="CV8" s="546" t="s">
        <v>1344</v>
      </c>
      <c r="CW8" s="423"/>
      <c r="CX8" s="377" t="s">
        <v>1268</v>
      </c>
      <c r="CY8" s="377"/>
      <c r="CZ8" s="546" t="s">
        <v>1344</v>
      </c>
      <c r="DA8" s="423"/>
      <c r="DB8" s="377" t="s">
        <v>1268</v>
      </c>
      <c r="DC8" s="377"/>
      <c r="DD8" s="546" t="s">
        <v>1344</v>
      </c>
      <c r="DE8" s="423"/>
      <c r="DF8" s="377" t="s">
        <v>1268</v>
      </c>
      <c r="DG8" s="377"/>
      <c r="DH8" s="546" t="s">
        <v>1344</v>
      </c>
      <c r="DI8" s="423"/>
      <c r="DJ8" s="377" t="s">
        <v>1268</v>
      </c>
      <c r="DK8" s="377"/>
      <c r="DL8" s="546" t="s">
        <v>1344</v>
      </c>
      <c r="DM8" s="423"/>
      <c r="DN8" s="377" t="s">
        <v>1268</v>
      </c>
      <c r="DO8" s="377"/>
      <c r="DP8" s="546" t="s">
        <v>1344</v>
      </c>
      <c r="DQ8" s="423"/>
      <c r="DR8" s="377" t="s">
        <v>1268</v>
      </c>
      <c r="DS8" s="377"/>
      <c r="DT8" s="546" t="s">
        <v>1344</v>
      </c>
      <c r="DU8" s="423"/>
      <c r="DV8" s="377" t="s">
        <v>1268</v>
      </c>
      <c r="DW8" s="377"/>
      <c r="DX8" s="546" t="s">
        <v>1344</v>
      </c>
      <c r="DY8" s="423"/>
      <c r="DZ8" s="377" t="s">
        <v>1268</v>
      </c>
      <c r="EA8" s="377"/>
      <c r="EB8" s="546" t="s">
        <v>1344</v>
      </c>
    </row>
    <row r="9" spans="1:132" s="253" customFormat="1" ht="19.5" customHeight="1">
      <c r="B9" s="551"/>
      <c r="C9" s="552"/>
      <c r="D9" s="666"/>
      <c r="E9" s="546"/>
      <c r="F9" s="546"/>
      <c r="G9" s="557"/>
      <c r="H9" s="557"/>
      <c r="I9" s="424"/>
      <c r="J9" s="259" t="s">
        <v>1269</v>
      </c>
      <c r="K9" s="259" t="s">
        <v>1270</v>
      </c>
      <c r="L9" s="547"/>
      <c r="M9" s="424"/>
      <c r="N9" s="259" t="s">
        <v>1269</v>
      </c>
      <c r="O9" s="259" t="s">
        <v>1270</v>
      </c>
      <c r="P9" s="547"/>
      <c r="Q9" s="424"/>
      <c r="R9" s="259" t="s">
        <v>1269</v>
      </c>
      <c r="S9" s="259" t="s">
        <v>1270</v>
      </c>
      <c r="T9" s="547"/>
      <c r="U9" s="424"/>
      <c r="V9" s="259" t="s">
        <v>1269</v>
      </c>
      <c r="W9" s="259" t="s">
        <v>1270</v>
      </c>
      <c r="X9" s="547"/>
      <c r="Y9" s="424"/>
      <c r="Z9" s="259" t="s">
        <v>1269</v>
      </c>
      <c r="AA9" s="259" t="s">
        <v>1270</v>
      </c>
      <c r="AB9" s="547"/>
      <c r="AC9" s="424"/>
      <c r="AD9" s="259" t="s">
        <v>1269</v>
      </c>
      <c r="AE9" s="259" t="s">
        <v>1270</v>
      </c>
      <c r="AF9" s="547"/>
      <c r="AG9" s="424"/>
      <c r="AH9" s="259" t="s">
        <v>1269</v>
      </c>
      <c r="AI9" s="259" t="s">
        <v>1270</v>
      </c>
      <c r="AJ9" s="547"/>
      <c r="AK9" s="424"/>
      <c r="AL9" s="259" t="s">
        <v>1269</v>
      </c>
      <c r="AM9" s="259" t="s">
        <v>1270</v>
      </c>
      <c r="AN9" s="547"/>
      <c r="AO9" s="424"/>
      <c r="AP9" s="259" t="s">
        <v>1269</v>
      </c>
      <c r="AQ9" s="259" t="s">
        <v>1270</v>
      </c>
      <c r="AR9" s="547"/>
      <c r="AS9" s="424"/>
      <c r="AT9" s="259" t="s">
        <v>1269</v>
      </c>
      <c r="AU9" s="259" t="s">
        <v>1270</v>
      </c>
      <c r="AV9" s="547"/>
      <c r="AW9" s="424"/>
      <c r="AX9" s="259" t="s">
        <v>1269</v>
      </c>
      <c r="AY9" s="259" t="s">
        <v>1270</v>
      </c>
      <c r="AZ9" s="547"/>
      <c r="BA9" s="424"/>
      <c r="BB9" s="259" t="s">
        <v>1269</v>
      </c>
      <c r="BC9" s="259" t="s">
        <v>1270</v>
      </c>
      <c r="BD9" s="547"/>
      <c r="BE9" s="424"/>
      <c r="BF9" s="259" t="s">
        <v>1269</v>
      </c>
      <c r="BG9" s="259" t="s">
        <v>1270</v>
      </c>
      <c r="BH9" s="547"/>
      <c r="BI9" s="424"/>
      <c r="BJ9" s="259" t="s">
        <v>1269</v>
      </c>
      <c r="BK9" s="259" t="s">
        <v>1270</v>
      </c>
      <c r="BL9" s="547"/>
      <c r="BM9" s="424"/>
      <c r="BN9" s="259" t="s">
        <v>1269</v>
      </c>
      <c r="BO9" s="259" t="s">
        <v>1270</v>
      </c>
      <c r="BP9" s="547"/>
      <c r="BQ9" s="424"/>
      <c r="BR9" s="259" t="s">
        <v>1269</v>
      </c>
      <c r="BS9" s="259" t="s">
        <v>1270</v>
      </c>
      <c r="BT9" s="547"/>
      <c r="BU9" s="424"/>
      <c r="BV9" s="259" t="s">
        <v>1269</v>
      </c>
      <c r="BW9" s="259" t="s">
        <v>1270</v>
      </c>
      <c r="BX9" s="547"/>
      <c r="BY9" s="424"/>
      <c r="BZ9" s="259" t="s">
        <v>1269</v>
      </c>
      <c r="CA9" s="259" t="s">
        <v>1270</v>
      </c>
      <c r="CB9" s="547"/>
      <c r="CC9" s="424"/>
      <c r="CD9" s="259" t="s">
        <v>1269</v>
      </c>
      <c r="CE9" s="259" t="s">
        <v>1270</v>
      </c>
      <c r="CF9" s="547"/>
      <c r="CG9" s="424"/>
      <c r="CH9" s="259" t="s">
        <v>1269</v>
      </c>
      <c r="CI9" s="259" t="s">
        <v>1270</v>
      </c>
      <c r="CJ9" s="547"/>
      <c r="CK9" s="424"/>
      <c r="CL9" s="259" t="s">
        <v>1269</v>
      </c>
      <c r="CM9" s="259" t="s">
        <v>1270</v>
      </c>
      <c r="CN9" s="547"/>
      <c r="CO9" s="424"/>
      <c r="CP9" s="259" t="s">
        <v>1269</v>
      </c>
      <c r="CQ9" s="259" t="s">
        <v>1270</v>
      </c>
      <c r="CR9" s="547"/>
      <c r="CS9" s="424"/>
      <c r="CT9" s="259" t="s">
        <v>1269</v>
      </c>
      <c r="CU9" s="259" t="s">
        <v>1270</v>
      </c>
      <c r="CV9" s="547"/>
      <c r="CW9" s="424"/>
      <c r="CX9" s="259" t="s">
        <v>1269</v>
      </c>
      <c r="CY9" s="259" t="s">
        <v>1270</v>
      </c>
      <c r="CZ9" s="547"/>
      <c r="DA9" s="424"/>
      <c r="DB9" s="259" t="s">
        <v>1269</v>
      </c>
      <c r="DC9" s="259" t="s">
        <v>1270</v>
      </c>
      <c r="DD9" s="547"/>
      <c r="DE9" s="424"/>
      <c r="DF9" s="259" t="s">
        <v>1269</v>
      </c>
      <c r="DG9" s="259" t="s">
        <v>1270</v>
      </c>
      <c r="DH9" s="547"/>
      <c r="DI9" s="424"/>
      <c r="DJ9" s="259" t="s">
        <v>1269</v>
      </c>
      <c r="DK9" s="259" t="s">
        <v>1270</v>
      </c>
      <c r="DL9" s="547"/>
      <c r="DM9" s="424"/>
      <c r="DN9" s="259" t="s">
        <v>1269</v>
      </c>
      <c r="DO9" s="259" t="s">
        <v>1270</v>
      </c>
      <c r="DP9" s="547"/>
      <c r="DQ9" s="424"/>
      <c r="DR9" s="259" t="s">
        <v>1269</v>
      </c>
      <c r="DS9" s="259" t="s">
        <v>1270</v>
      </c>
      <c r="DT9" s="547"/>
      <c r="DU9" s="424"/>
      <c r="DV9" s="259" t="s">
        <v>1269</v>
      </c>
      <c r="DW9" s="259" t="s">
        <v>1270</v>
      </c>
      <c r="DX9" s="547"/>
      <c r="DY9" s="424"/>
      <c r="DZ9" s="259" t="s">
        <v>1269</v>
      </c>
      <c r="EA9" s="259" t="s">
        <v>1270</v>
      </c>
      <c r="EB9" s="547"/>
    </row>
    <row r="10" spans="1:132" s="253" customFormat="1" ht="24.95" customHeight="1">
      <c r="A10" s="513" t="s">
        <v>1350</v>
      </c>
      <c r="B10" s="493" t="s">
        <v>1271</v>
      </c>
      <c r="C10" s="265"/>
      <c r="D10" s="270"/>
      <c r="E10" s="271"/>
      <c r="F10" s="287"/>
      <c r="G10" s="287"/>
      <c r="H10" s="378">
        <v>87000</v>
      </c>
      <c r="I10" s="424"/>
      <c r="J10" s="272" t="e">
        <f>VLOOKUP($A$10,#REF!,I$7+1,0)</f>
        <v>#REF!</v>
      </c>
      <c r="K10" s="272" t="e">
        <f>$H$10*J10</f>
        <v>#REF!</v>
      </c>
      <c r="L10" s="271" t="e">
        <f>K10</f>
        <v>#REF!</v>
      </c>
      <c r="M10" s="424"/>
      <c r="N10" s="272">
        <f>VLOOKUP($A$10,'[70]9월 인알파'!$A$36:$AF$49,M$7+1,0)</f>
        <v>2</v>
      </c>
      <c r="O10" s="272">
        <f>$H$10*N10</f>
        <v>174000</v>
      </c>
      <c r="P10" s="271">
        <f>O10</f>
        <v>174000</v>
      </c>
      <c r="Q10" s="424"/>
      <c r="R10" s="272">
        <f>VLOOKUP($A$10,'[70]9월 인알파'!$A$36:$AF$49,Q$7+1,0)</f>
        <v>0</v>
      </c>
      <c r="S10" s="272">
        <f t="shared" ref="S10" si="29">$H$10*R10</f>
        <v>0</v>
      </c>
      <c r="T10" s="271">
        <f t="shared" ref="T10:AV17" si="30">S10</f>
        <v>0</v>
      </c>
      <c r="U10" s="424"/>
      <c r="V10" s="272">
        <f>VLOOKUP($A$10,'[70]9월 인알파'!$A$36:$AF$49,U$7+1,0)</f>
        <v>0</v>
      </c>
      <c r="W10" s="272">
        <f t="shared" ref="W10" si="31">$H$10*V10</f>
        <v>0</v>
      </c>
      <c r="X10" s="271">
        <f t="shared" ref="X10" si="32">W10</f>
        <v>0</v>
      </c>
      <c r="Y10" s="424"/>
      <c r="Z10" s="272">
        <f>VLOOKUP($A$10,'[70]9월 인알파'!$A$36:$AF$49,Y$7+1,0)</f>
        <v>0</v>
      </c>
      <c r="AA10" s="272">
        <f t="shared" ref="AA10" si="33">$H$10*Z10</f>
        <v>0</v>
      </c>
      <c r="AB10" s="271">
        <f t="shared" ref="AB10" si="34">AA10</f>
        <v>0</v>
      </c>
      <c r="AC10" s="424"/>
      <c r="AD10" s="272">
        <f>VLOOKUP($A$10,'[70]9월 인알파'!$A$36:$AF$49,AC$7+1,0)</f>
        <v>0</v>
      </c>
      <c r="AE10" s="272">
        <f t="shared" ref="AE10" si="35">$H$10*AD10</f>
        <v>0</v>
      </c>
      <c r="AF10" s="271">
        <f t="shared" ref="AF10" si="36">AE10</f>
        <v>0</v>
      </c>
      <c r="AG10" s="424"/>
      <c r="AH10" s="272">
        <f>VLOOKUP($A$10,'[70]9월 인알파'!$A$36:$AF$49,AG$7+1,0)</f>
        <v>0</v>
      </c>
      <c r="AI10" s="272">
        <f t="shared" ref="AI10" si="37">$H$10*AH10</f>
        <v>0</v>
      </c>
      <c r="AJ10" s="271">
        <f t="shared" ref="AJ10" si="38">AI10</f>
        <v>0</v>
      </c>
      <c r="AK10" s="424"/>
      <c r="AL10" s="272">
        <f>VLOOKUP($A$10,'[70]9월 인알파'!$A$36:$AF$49,AK$7+1,0)</f>
        <v>0</v>
      </c>
      <c r="AM10" s="272">
        <f t="shared" ref="AM10" si="39">$H$10*AL10</f>
        <v>0</v>
      </c>
      <c r="AN10" s="271">
        <f t="shared" ref="AN10" si="40">AM10</f>
        <v>0</v>
      </c>
      <c r="AO10" s="424"/>
      <c r="AP10" s="272">
        <f>VLOOKUP($A$10,'[70]9월 인알파'!$A$36:$AF$49,AO$7+1,0)</f>
        <v>0</v>
      </c>
      <c r="AQ10" s="272">
        <f t="shared" ref="AQ10" si="41">$H$10*AP10</f>
        <v>0</v>
      </c>
      <c r="AR10" s="271">
        <f t="shared" ref="AR10" si="42">AQ10</f>
        <v>0</v>
      </c>
      <c r="AS10" s="424"/>
      <c r="AT10" s="272">
        <f>VLOOKUP($A$10,'[70]9월 인알파'!$A$36:$AF$49,AS$7+1,0)</f>
        <v>0</v>
      </c>
      <c r="AU10" s="272">
        <f t="shared" ref="AU10" si="43">$H$10*AT10</f>
        <v>0</v>
      </c>
      <c r="AV10" s="271">
        <f t="shared" ref="AV10" si="44">AU10</f>
        <v>0</v>
      </c>
      <c r="AW10" s="424"/>
      <c r="AX10" s="272">
        <f>VLOOKUP($A$10,'[70]9월 인알파'!$A$36:$AF$49,AW$7+1,0)</f>
        <v>0</v>
      </c>
      <c r="AY10" s="272">
        <f t="shared" ref="AY10" si="45">$H$10*AX10</f>
        <v>0</v>
      </c>
      <c r="AZ10" s="271">
        <f t="shared" ref="AZ10:CB17" si="46">AY10</f>
        <v>0</v>
      </c>
      <c r="BA10" s="424"/>
      <c r="BB10" s="272">
        <f>VLOOKUP($A$10,'[70]9월 인알파'!$A$36:$AF$49,BA$7+1,0)</f>
        <v>0</v>
      </c>
      <c r="BC10" s="272">
        <f t="shared" ref="BC10" si="47">$H$10*BB10</f>
        <v>0</v>
      </c>
      <c r="BD10" s="271">
        <f t="shared" ref="BD10" si="48">BC10</f>
        <v>0</v>
      </c>
      <c r="BE10" s="424"/>
      <c r="BF10" s="272">
        <f>VLOOKUP($A$10,'[70]9월 인알파'!$A$36:$AF$49,BE$7+1,0)</f>
        <v>0</v>
      </c>
      <c r="BG10" s="272">
        <f t="shared" ref="BG10" si="49">$H$10*BF10</f>
        <v>0</v>
      </c>
      <c r="BH10" s="271">
        <f t="shared" ref="BH10" si="50">BG10</f>
        <v>0</v>
      </c>
      <c r="BI10" s="424"/>
      <c r="BJ10" s="272">
        <f>VLOOKUP($A$10,'[70]9월 인알파'!$A$36:$AF$49,BI$7+1,0)</f>
        <v>0</v>
      </c>
      <c r="BK10" s="272">
        <f t="shared" ref="BK10" si="51">$H$10*BJ10</f>
        <v>0</v>
      </c>
      <c r="BL10" s="271">
        <f t="shared" ref="BL10" si="52">BK10</f>
        <v>0</v>
      </c>
      <c r="BM10" s="424"/>
      <c r="BN10" s="272">
        <f>VLOOKUP($A$10,'[70]9월 인알파'!$A$36:$AF$49,BM$7+1,0)</f>
        <v>0</v>
      </c>
      <c r="BO10" s="272">
        <f t="shared" ref="BO10" si="53">$H$10*BN10</f>
        <v>0</v>
      </c>
      <c r="BP10" s="271">
        <f t="shared" ref="BP10" si="54">BO10</f>
        <v>0</v>
      </c>
      <c r="BQ10" s="424"/>
      <c r="BR10" s="272">
        <f>VLOOKUP($A$10,'[70]9월 인알파'!$A$36:$AF$49,BQ$7+1,0)</f>
        <v>0</v>
      </c>
      <c r="BS10" s="272">
        <f t="shared" ref="BS10" si="55">$H$10*BR10</f>
        <v>0</v>
      </c>
      <c r="BT10" s="271">
        <f t="shared" ref="BT10" si="56">BS10</f>
        <v>0</v>
      </c>
      <c r="BU10" s="424"/>
      <c r="BV10" s="272">
        <f>VLOOKUP($A$10,'[70]9월 인알파'!$A$36:$AF$49,BU$7+1,0)</f>
        <v>0</v>
      </c>
      <c r="BW10" s="272">
        <f t="shared" ref="BW10" si="57">$H$10*BV10</f>
        <v>0</v>
      </c>
      <c r="BX10" s="271">
        <f t="shared" ref="BX10" si="58">BW10</f>
        <v>0</v>
      </c>
      <c r="BY10" s="424"/>
      <c r="BZ10" s="272">
        <f>VLOOKUP($A$10,'[70]9월 인알파'!$A$36:$AF$49,BY$7+1,0)</f>
        <v>0</v>
      </c>
      <c r="CA10" s="272">
        <f t="shared" ref="CA10" si="59">$H$10*BZ10</f>
        <v>0</v>
      </c>
      <c r="CB10" s="271">
        <f t="shared" ref="CB10" si="60">CA10</f>
        <v>0</v>
      </c>
      <c r="CC10" s="424"/>
      <c r="CD10" s="272">
        <f>VLOOKUP($A$10,'[70]9월 인알파'!$A$36:$AF$49,CC$7+1,0)</f>
        <v>0</v>
      </c>
      <c r="CE10" s="272">
        <f t="shared" ref="CE10" si="61">$H$10*CD10</f>
        <v>0</v>
      </c>
      <c r="CF10" s="271">
        <f t="shared" ref="CF10:DP17" si="62">CE10</f>
        <v>0</v>
      </c>
      <c r="CG10" s="424"/>
      <c r="CH10" s="272">
        <f>VLOOKUP($A$10,'[70]9월 인알파'!$A$36:$AF$49,CG$7+1,0)</f>
        <v>0</v>
      </c>
      <c r="CI10" s="272">
        <f t="shared" ref="CI10" si="63">$H$10*CH10</f>
        <v>0</v>
      </c>
      <c r="CJ10" s="271">
        <f t="shared" ref="CJ10" si="64">CI10</f>
        <v>0</v>
      </c>
      <c r="CK10" s="424"/>
      <c r="CL10" s="272">
        <f>VLOOKUP($A$10,'[70]9월 인알파'!$A$36:$AF$49,CK$7+1,0)</f>
        <v>0</v>
      </c>
      <c r="CM10" s="272">
        <f t="shared" ref="CM10" si="65">$H$10*CL10</f>
        <v>0</v>
      </c>
      <c r="CN10" s="271">
        <f t="shared" ref="CN10" si="66">CM10</f>
        <v>0</v>
      </c>
      <c r="CO10" s="424"/>
      <c r="CP10" s="272">
        <f>VLOOKUP($A$10,'[70]9월 인알파'!$A$36:$AF$49,CO$7+1,0)</f>
        <v>0</v>
      </c>
      <c r="CQ10" s="272">
        <f t="shared" ref="CQ10" si="67">$H$10*CP10</f>
        <v>0</v>
      </c>
      <c r="CR10" s="271">
        <f t="shared" ref="CR10" si="68">CQ10</f>
        <v>0</v>
      </c>
      <c r="CS10" s="424"/>
      <c r="CT10" s="272">
        <f>VLOOKUP($A$10,'[70]9월 인알파'!$A$36:$AF$49,CS$7+1,0)</f>
        <v>0</v>
      </c>
      <c r="CU10" s="272">
        <f t="shared" ref="CU10" si="69">$H$10*CT10</f>
        <v>0</v>
      </c>
      <c r="CV10" s="271">
        <f t="shared" ref="CV10" si="70">CU10</f>
        <v>0</v>
      </c>
      <c r="CW10" s="424"/>
      <c r="CX10" s="272">
        <f>VLOOKUP($A$10,'[70]9월 인알파'!$A$36:$AF$49,CW$7+1,0)</f>
        <v>0</v>
      </c>
      <c r="CY10" s="272">
        <f t="shared" ref="CY10" si="71">$H$10*CX10</f>
        <v>0</v>
      </c>
      <c r="CZ10" s="271">
        <f t="shared" ref="CZ10" si="72">CY10</f>
        <v>0</v>
      </c>
      <c r="DA10" s="424"/>
      <c r="DB10" s="272">
        <f>VLOOKUP($A$10,'[70]9월 인알파'!$A$36:$AF$49,DA$7+1,0)</f>
        <v>0</v>
      </c>
      <c r="DC10" s="272">
        <f t="shared" ref="DC10" si="73">$H$10*DB10</f>
        <v>0</v>
      </c>
      <c r="DD10" s="271">
        <f t="shared" ref="DD10" si="74">DC10</f>
        <v>0</v>
      </c>
      <c r="DE10" s="424"/>
      <c r="DF10" s="272">
        <f>VLOOKUP($A$10,'[70]9월 인알파'!$A$36:$AF$49,DE$7+1,0)</f>
        <v>0</v>
      </c>
      <c r="DG10" s="272">
        <f t="shared" ref="DG10" si="75">$H$10*DF10</f>
        <v>0</v>
      </c>
      <c r="DH10" s="271">
        <f t="shared" ref="DH10" si="76">DG10</f>
        <v>0</v>
      </c>
      <c r="DI10" s="424"/>
      <c r="DJ10" s="272">
        <f>VLOOKUP($A$10,'[70]9월 인알파'!$A$36:$AF$49,DI$7+1,0)</f>
        <v>0</v>
      </c>
      <c r="DK10" s="272">
        <f t="shared" ref="DK10" si="77">$H$10*DJ10</f>
        <v>0</v>
      </c>
      <c r="DL10" s="271">
        <f t="shared" ref="DL10" si="78">DK10</f>
        <v>0</v>
      </c>
      <c r="DM10" s="424"/>
      <c r="DN10" s="272">
        <f>VLOOKUP($A$10,'[70]9월 인알파'!$A$36:$AF$49,DM$7+1,0)</f>
        <v>0</v>
      </c>
      <c r="DO10" s="272">
        <f t="shared" ref="DO10" si="79">$H$10*DN10</f>
        <v>0</v>
      </c>
      <c r="DP10" s="271">
        <f t="shared" ref="DP10" si="80">DO10</f>
        <v>0</v>
      </c>
      <c r="DQ10" s="424"/>
      <c r="DR10" s="272">
        <f>VLOOKUP($A$10,'[70]9월 인알파'!$A$36:$AF$49,DQ$7+1,0)</f>
        <v>0</v>
      </c>
      <c r="DS10" s="272">
        <f t="shared" ref="DS10" si="81">$H$10*DR10</f>
        <v>0</v>
      </c>
      <c r="DT10" s="271">
        <f t="shared" ref="DT10:EB10" si="82">DS10</f>
        <v>0</v>
      </c>
      <c r="DU10" s="424"/>
      <c r="DV10" s="272">
        <f>VLOOKUP($A$10,'[70]9월 인알파'!$A$36:$AF$49,DU$7+1,0)</f>
        <v>0</v>
      </c>
      <c r="DW10" s="272">
        <f t="shared" ref="DW10" si="83">$H$10*DV10</f>
        <v>0</v>
      </c>
      <c r="DX10" s="271">
        <f t="shared" si="82"/>
        <v>0</v>
      </c>
      <c r="DY10" s="424"/>
      <c r="DZ10" s="272">
        <f>VLOOKUP($A$10,'[70]9월 인알파'!$A$36:$AF$49,DY$7+1,0)</f>
        <v>0</v>
      </c>
      <c r="EA10" s="272">
        <f t="shared" ref="EA10" si="84">$H$10*DZ10</f>
        <v>0</v>
      </c>
      <c r="EB10" s="271">
        <f t="shared" si="82"/>
        <v>0</v>
      </c>
    </row>
    <row r="11" spans="1:132" s="253" customFormat="1" ht="24.95" customHeight="1">
      <c r="A11" s="513" t="s">
        <v>6</v>
      </c>
      <c r="B11" s="493" t="s">
        <v>1272</v>
      </c>
      <c r="C11" s="265"/>
      <c r="D11" s="270"/>
      <c r="E11" s="271"/>
      <c r="F11" s="287"/>
      <c r="G11" s="287"/>
      <c r="H11" s="378">
        <v>113000</v>
      </c>
      <c r="I11" s="424"/>
      <c r="J11" s="272">
        <f>VLOOKUP($A$11,'[70]9월 인알파'!$A$36:$AF$49,I$7+1,0)</f>
        <v>1</v>
      </c>
      <c r="K11" s="272">
        <f>$H$11*J11</f>
        <v>113000</v>
      </c>
      <c r="L11" s="271">
        <f t="shared" ref="L11:L17" si="85">K11</f>
        <v>113000</v>
      </c>
      <c r="M11" s="424"/>
      <c r="N11" s="272">
        <f>VLOOKUP($A$11,'[70]9월 인알파'!$A$36:$AF$49,M$7+1,0)</f>
        <v>1</v>
      </c>
      <c r="O11" s="272">
        <f>$H$11*N11</f>
        <v>113000</v>
      </c>
      <c r="P11" s="271">
        <f t="shared" ref="P11:P17" si="86">O11</f>
        <v>113000</v>
      </c>
      <c r="Q11" s="424"/>
      <c r="R11" s="272">
        <f>VLOOKUP($A$11,'[70]9월 인알파'!$A$36:$AF$49,Q$7+1,0)</f>
        <v>0</v>
      </c>
      <c r="S11" s="272">
        <f t="shared" ref="S11" si="87">$H$11*R11</f>
        <v>0</v>
      </c>
      <c r="T11" s="271">
        <f t="shared" si="30"/>
        <v>0</v>
      </c>
      <c r="U11" s="424"/>
      <c r="V11" s="272">
        <f>VLOOKUP($A$11,'[70]9월 인알파'!$A$36:$AF$49,U$7+1,0)</f>
        <v>0</v>
      </c>
      <c r="W11" s="272">
        <f t="shared" ref="W11" si="88">$H$11*V11</f>
        <v>0</v>
      </c>
      <c r="X11" s="271">
        <f t="shared" si="30"/>
        <v>0</v>
      </c>
      <c r="Y11" s="424"/>
      <c r="Z11" s="272">
        <f>VLOOKUP($A$11,'[70]9월 인알파'!$A$36:$AF$49,Y$7+1,0)</f>
        <v>0</v>
      </c>
      <c r="AA11" s="272">
        <f t="shared" ref="AA11" si="89">$H$11*Z11</f>
        <v>0</v>
      </c>
      <c r="AB11" s="271">
        <f t="shared" si="30"/>
        <v>0</v>
      </c>
      <c r="AC11" s="424"/>
      <c r="AD11" s="272">
        <f>VLOOKUP($A$11,'[70]9월 인알파'!$A$36:$AF$49,AC$7+1,0)</f>
        <v>0</v>
      </c>
      <c r="AE11" s="272">
        <f t="shared" ref="AE11" si="90">$H$11*AD11</f>
        <v>0</v>
      </c>
      <c r="AF11" s="271">
        <f t="shared" si="30"/>
        <v>0</v>
      </c>
      <c r="AG11" s="424"/>
      <c r="AH11" s="272">
        <f>VLOOKUP($A$11,'[70]9월 인알파'!$A$36:$AF$49,AG$7+1,0)</f>
        <v>0</v>
      </c>
      <c r="AI11" s="272">
        <f t="shared" ref="AI11" si="91">$H$11*AH11</f>
        <v>0</v>
      </c>
      <c r="AJ11" s="271">
        <f t="shared" si="30"/>
        <v>0</v>
      </c>
      <c r="AK11" s="424"/>
      <c r="AL11" s="272">
        <f>VLOOKUP($A$11,'[70]9월 인알파'!$A$36:$AF$49,AK$7+1,0)</f>
        <v>0</v>
      </c>
      <c r="AM11" s="272">
        <f t="shared" ref="AM11" si="92">$H$11*AL11</f>
        <v>0</v>
      </c>
      <c r="AN11" s="271">
        <f t="shared" si="30"/>
        <v>0</v>
      </c>
      <c r="AO11" s="424"/>
      <c r="AP11" s="272">
        <f>VLOOKUP($A$11,'[70]9월 인알파'!$A$36:$AF$49,AO$7+1,0)</f>
        <v>0</v>
      </c>
      <c r="AQ11" s="272">
        <f t="shared" ref="AQ11" si="93">$H$11*AP11</f>
        <v>0</v>
      </c>
      <c r="AR11" s="271">
        <f t="shared" si="30"/>
        <v>0</v>
      </c>
      <c r="AS11" s="424"/>
      <c r="AT11" s="272">
        <f>VLOOKUP($A$11,'[70]9월 인알파'!$A$36:$AF$49,AS$7+1,0)</f>
        <v>0</v>
      </c>
      <c r="AU11" s="272">
        <f t="shared" ref="AU11" si="94">$H$11*AT11</f>
        <v>0</v>
      </c>
      <c r="AV11" s="271">
        <f t="shared" si="30"/>
        <v>0</v>
      </c>
      <c r="AW11" s="424"/>
      <c r="AX11" s="272">
        <f>VLOOKUP($A$11,'[70]9월 인알파'!$A$36:$AF$49,AW$7+1,0)</f>
        <v>0</v>
      </c>
      <c r="AY11" s="272">
        <f t="shared" ref="AY11" si="95">$H$11*AX11</f>
        <v>0</v>
      </c>
      <c r="AZ11" s="271">
        <f t="shared" si="46"/>
        <v>0</v>
      </c>
      <c r="BA11" s="424"/>
      <c r="BB11" s="272">
        <f>VLOOKUP($A$11,'[70]9월 인알파'!$A$36:$AF$49,BA$7+1,0)</f>
        <v>0</v>
      </c>
      <c r="BC11" s="272">
        <f t="shared" ref="BC11" si="96">$H$11*BB11</f>
        <v>0</v>
      </c>
      <c r="BD11" s="271">
        <f t="shared" si="46"/>
        <v>0</v>
      </c>
      <c r="BE11" s="424"/>
      <c r="BF11" s="272">
        <f>VLOOKUP($A$11,'[70]9월 인알파'!$A$36:$AF$49,BE$7+1,0)</f>
        <v>0</v>
      </c>
      <c r="BG11" s="272">
        <f t="shared" ref="BG11" si="97">$H$11*BF11</f>
        <v>0</v>
      </c>
      <c r="BH11" s="271">
        <f t="shared" si="46"/>
        <v>0</v>
      </c>
      <c r="BI11" s="424"/>
      <c r="BJ11" s="272">
        <f>VLOOKUP($A$11,'[70]9월 인알파'!$A$36:$AF$49,BI$7+1,0)</f>
        <v>0</v>
      </c>
      <c r="BK11" s="272">
        <f t="shared" ref="BK11" si="98">$H$11*BJ11</f>
        <v>0</v>
      </c>
      <c r="BL11" s="271">
        <f t="shared" si="46"/>
        <v>0</v>
      </c>
      <c r="BM11" s="424"/>
      <c r="BN11" s="272">
        <f>VLOOKUP($A$11,'[70]9월 인알파'!$A$36:$AF$49,BM$7+1,0)</f>
        <v>0</v>
      </c>
      <c r="BO11" s="272">
        <f t="shared" ref="BO11" si="99">$H$11*BN11</f>
        <v>0</v>
      </c>
      <c r="BP11" s="271">
        <f t="shared" si="46"/>
        <v>0</v>
      </c>
      <c r="BQ11" s="424"/>
      <c r="BR11" s="272">
        <f>VLOOKUP($A$11,'[70]9월 인알파'!$A$36:$AF$49,BQ$7+1,0)</f>
        <v>0</v>
      </c>
      <c r="BS11" s="272">
        <f t="shared" ref="BS11" si="100">$H$11*BR11</f>
        <v>0</v>
      </c>
      <c r="BT11" s="271">
        <f t="shared" si="46"/>
        <v>0</v>
      </c>
      <c r="BU11" s="424"/>
      <c r="BV11" s="272">
        <f>VLOOKUP($A$11,'[70]9월 인알파'!$A$36:$AF$49,BU$7+1,0)</f>
        <v>0</v>
      </c>
      <c r="BW11" s="272">
        <f t="shared" ref="BW11" si="101">$H$11*BV11</f>
        <v>0</v>
      </c>
      <c r="BX11" s="271">
        <f t="shared" si="46"/>
        <v>0</v>
      </c>
      <c r="BY11" s="424"/>
      <c r="BZ11" s="272">
        <f>VLOOKUP($A$11,'[70]9월 인알파'!$A$36:$AF$49,BY$7+1,0)</f>
        <v>0</v>
      </c>
      <c r="CA11" s="272">
        <f t="shared" ref="CA11" si="102">$H$11*BZ11</f>
        <v>0</v>
      </c>
      <c r="CB11" s="271">
        <f t="shared" si="46"/>
        <v>0</v>
      </c>
      <c r="CC11" s="424"/>
      <c r="CD11" s="272">
        <f>VLOOKUP($A$11,'[70]9월 인알파'!$A$36:$AF$49,CC$7+1,0)</f>
        <v>0</v>
      </c>
      <c r="CE11" s="272">
        <f t="shared" ref="CE11" si="103">$H$11*CD11</f>
        <v>0</v>
      </c>
      <c r="CF11" s="271">
        <f t="shared" si="62"/>
        <v>0</v>
      </c>
      <c r="CG11" s="424"/>
      <c r="CH11" s="272">
        <f>VLOOKUP($A$11,'[70]9월 인알파'!$A$36:$AF$49,CG$7+1,0)</f>
        <v>0</v>
      </c>
      <c r="CI11" s="272">
        <f t="shared" ref="CI11" si="104">$H$11*CH11</f>
        <v>0</v>
      </c>
      <c r="CJ11" s="271">
        <f t="shared" si="62"/>
        <v>0</v>
      </c>
      <c r="CK11" s="424"/>
      <c r="CL11" s="272">
        <f>VLOOKUP($A$11,'[70]9월 인알파'!$A$36:$AF$49,CK$7+1,0)</f>
        <v>0</v>
      </c>
      <c r="CM11" s="272">
        <f t="shared" ref="CM11" si="105">$H$11*CL11</f>
        <v>0</v>
      </c>
      <c r="CN11" s="271">
        <f t="shared" si="62"/>
        <v>0</v>
      </c>
      <c r="CO11" s="424"/>
      <c r="CP11" s="272">
        <f>VLOOKUP($A$11,'[70]9월 인알파'!$A$36:$AF$49,CO$7+1,0)</f>
        <v>0</v>
      </c>
      <c r="CQ11" s="272">
        <f t="shared" ref="CQ11" si="106">$H$11*CP11</f>
        <v>0</v>
      </c>
      <c r="CR11" s="271">
        <f t="shared" si="62"/>
        <v>0</v>
      </c>
      <c r="CS11" s="424"/>
      <c r="CT11" s="272">
        <f>VLOOKUP($A$11,'[70]9월 인알파'!$A$36:$AF$49,CS$7+1,0)</f>
        <v>0</v>
      </c>
      <c r="CU11" s="272">
        <f t="shared" ref="CU11" si="107">$H$11*CT11</f>
        <v>0</v>
      </c>
      <c r="CV11" s="271">
        <f t="shared" si="62"/>
        <v>0</v>
      </c>
      <c r="CW11" s="424"/>
      <c r="CX11" s="272">
        <f>VLOOKUP($A$11,'[70]9월 인알파'!$A$36:$AF$49,CW$7+1,0)</f>
        <v>0</v>
      </c>
      <c r="CY11" s="272">
        <f t="shared" ref="CY11" si="108">$H$11*CX11</f>
        <v>0</v>
      </c>
      <c r="CZ11" s="271">
        <f t="shared" si="62"/>
        <v>0</v>
      </c>
      <c r="DA11" s="424"/>
      <c r="DB11" s="272">
        <f>VLOOKUP($A$11,'[70]9월 인알파'!$A$36:$AF$49,DA$7+1,0)</f>
        <v>0</v>
      </c>
      <c r="DC11" s="272">
        <f t="shared" ref="DC11" si="109">$H$11*DB11</f>
        <v>0</v>
      </c>
      <c r="DD11" s="271">
        <f t="shared" si="62"/>
        <v>0</v>
      </c>
      <c r="DE11" s="424"/>
      <c r="DF11" s="272">
        <f>VLOOKUP($A$11,'[70]9월 인알파'!$A$36:$AF$49,DE$7+1,0)</f>
        <v>0</v>
      </c>
      <c r="DG11" s="272">
        <f t="shared" ref="DG11" si="110">$H$11*DF11</f>
        <v>0</v>
      </c>
      <c r="DH11" s="271">
        <f t="shared" si="62"/>
        <v>0</v>
      </c>
      <c r="DI11" s="424"/>
      <c r="DJ11" s="272">
        <f>VLOOKUP($A$11,'[70]9월 인알파'!$A$36:$AF$49,DI$7+1,0)</f>
        <v>0</v>
      </c>
      <c r="DK11" s="272">
        <f t="shared" ref="DK11" si="111">$H$11*DJ11</f>
        <v>0</v>
      </c>
      <c r="DL11" s="271">
        <f t="shared" si="62"/>
        <v>0</v>
      </c>
      <c r="DM11" s="424"/>
      <c r="DN11" s="272">
        <f>VLOOKUP($A$11,'[70]9월 인알파'!$A$36:$AF$49,DM$7+1,0)</f>
        <v>0</v>
      </c>
      <c r="DO11" s="272">
        <f t="shared" ref="DO11" si="112">$H$11*DN11</f>
        <v>0</v>
      </c>
      <c r="DP11" s="271">
        <f t="shared" si="62"/>
        <v>0</v>
      </c>
      <c r="DQ11" s="424"/>
      <c r="DR11" s="272">
        <f>VLOOKUP($A$11,'[70]9월 인알파'!$A$36:$AF$49,DQ$7+1,0)</f>
        <v>0</v>
      </c>
      <c r="DS11" s="272">
        <f t="shared" ref="DS11" si="113">$H$11*DR11</f>
        <v>0</v>
      </c>
      <c r="DT11" s="271">
        <f t="shared" ref="DT11" si="114">DS11</f>
        <v>0</v>
      </c>
      <c r="DU11" s="424"/>
      <c r="DV11" s="272">
        <f>VLOOKUP($A$11,'[70]9월 인알파'!$A$36:$AF$49,DU$7+1,0)</f>
        <v>0</v>
      </c>
      <c r="DW11" s="272">
        <f t="shared" ref="DW11" si="115">$H$11*DV11</f>
        <v>0</v>
      </c>
      <c r="DX11" s="271">
        <f t="shared" ref="DX11" si="116">DW11</f>
        <v>0</v>
      </c>
      <c r="DY11" s="424"/>
      <c r="DZ11" s="272">
        <f>VLOOKUP($A$11,'[70]9월 인알파'!$A$36:$AF$49,DY$7+1,0)</f>
        <v>0</v>
      </c>
      <c r="EA11" s="272">
        <f t="shared" ref="EA11" si="117">$H$11*DZ11</f>
        <v>0</v>
      </c>
      <c r="EB11" s="271">
        <f t="shared" ref="EB11" si="118">EA11</f>
        <v>0</v>
      </c>
    </row>
    <row r="12" spans="1:132" s="253" customFormat="1" ht="24.95" customHeight="1">
      <c r="A12" s="513">
        <v>1</v>
      </c>
      <c r="B12" s="498" t="s">
        <v>1273</v>
      </c>
      <c r="C12" s="265"/>
      <c r="D12" s="420"/>
      <c r="E12" s="271"/>
      <c r="F12" s="287"/>
      <c r="G12" s="287"/>
      <c r="H12" s="378">
        <v>200000</v>
      </c>
      <c r="I12" s="424"/>
      <c r="J12" s="272">
        <f>VLOOKUP($A$12,'[70]9월 인알파'!$A$36:$AF$49,I$7+1,0)</f>
        <v>2</v>
      </c>
      <c r="K12" s="272">
        <f>$H$12*J12</f>
        <v>400000</v>
      </c>
      <c r="L12" s="271">
        <f t="shared" si="85"/>
        <v>400000</v>
      </c>
      <c r="M12" s="424"/>
      <c r="N12" s="272">
        <f>VLOOKUP($A$12,'[70]9월 인알파'!$A$36:$AF$49,M$7+1,0)</f>
        <v>2</v>
      </c>
      <c r="O12" s="272">
        <f>$H$12*N12</f>
        <v>400000</v>
      </c>
      <c r="P12" s="271">
        <f t="shared" si="86"/>
        <v>400000</v>
      </c>
      <c r="Q12" s="424"/>
      <c r="R12" s="272">
        <f>VLOOKUP($A$12,'[70]9월 인알파'!$A$36:$AF$49,Q$7+1,0)</f>
        <v>0</v>
      </c>
      <c r="S12" s="272">
        <f t="shared" ref="S12" si="119">$H$12*R12</f>
        <v>0</v>
      </c>
      <c r="T12" s="271">
        <f t="shared" si="30"/>
        <v>0</v>
      </c>
      <c r="U12" s="424"/>
      <c r="V12" s="272">
        <f>VLOOKUP($A$12,'[70]9월 인알파'!$A$36:$AF$49,U$7+1,0)</f>
        <v>0</v>
      </c>
      <c r="W12" s="272">
        <f t="shared" ref="W12" si="120">$H$12*V12</f>
        <v>0</v>
      </c>
      <c r="X12" s="271">
        <f t="shared" si="30"/>
        <v>0</v>
      </c>
      <c r="Y12" s="424"/>
      <c r="Z12" s="272">
        <f>VLOOKUP($A$12,'[70]9월 인알파'!$A$36:$AF$49,Y$7+1,0)</f>
        <v>0</v>
      </c>
      <c r="AA12" s="272">
        <f t="shared" ref="AA12" si="121">$H$12*Z12</f>
        <v>0</v>
      </c>
      <c r="AB12" s="271">
        <f t="shared" si="30"/>
        <v>0</v>
      </c>
      <c r="AC12" s="424"/>
      <c r="AD12" s="272">
        <f>VLOOKUP($A$12,'[70]9월 인알파'!$A$36:$AF$49,AC$7+1,0)</f>
        <v>0</v>
      </c>
      <c r="AE12" s="272">
        <f t="shared" ref="AE12" si="122">$H$12*AD12</f>
        <v>0</v>
      </c>
      <c r="AF12" s="271">
        <f t="shared" si="30"/>
        <v>0</v>
      </c>
      <c r="AG12" s="424"/>
      <c r="AH12" s="272">
        <f>VLOOKUP($A$12,'[70]9월 인알파'!$A$36:$AF$49,AG$7+1,0)</f>
        <v>0</v>
      </c>
      <c r="AI12" s="272">
        <f t="shared" ref="AI12" si="123">$H$12*AH12</f>
        <v>0</v>
      </c>
      <c r="AJ12" s="271">
        <f t="shared" si="30"/>
        <v>0</v>
      </c>
      <c r="AK12" s="424"/>
      <c r="AL12" s="272">
        <f>VLOOKUP($A$12,'[70]9월 인알파'!$A$36:$AF$49,AK$7+1,0)</f>
        <v>0</v>
      </c>
      <c r="AM12" s="272">
        <f t="shared" ref="AM12" si="124">$H$12*AL12</f>
        <v>0</v>
      </c>
      <c r="AN12" s="271">
        <f t="shared" si="30"/>
        <v>0</v>
      </c>
      <c r="AO12" s="424"/>
      <c r="AP12" s="272">
        <f>VLOOKUP($A$12,'[70]9월 인알파'!$A$36:$AF$49,AO$7+1,0)</f>
        <v>0</v>
      </c>
      <c r="AQ12" s="272">
        <f t="shared" ref="AQ12" si="125">$H$12*AP12</f>
        <v>0</v>
      </c>
      <c r="AR12" s="271">
        <f t="shared" si="30"/>
        <v>0</v>
      </c>
      <c r="AS12" s="424"/>
      <c r="AT12" s="272">
        <f>VLOOKUP($A$12,'[70]9월 인알파'!$A$36:$AF$49,AS$7+1,0)</f>
        <v>0</v>
      </c>
      <c r="AU12" s="272">
        <f t="shared" ref="AU12" si="126">$H$12*AT12</f>
        <v>0</v>
      </c>
      <c r="AV12" s="271">
        <f t="shared" si="30"/>
        <v>0</v>
      </c>
      <c r="AW12" s="424"/>
      <c r="AX12" s="272">
        <f>VLOOKUP($A$12,'[70]9월 인알파'!$A$36:$AF$49,AW$7+1,0)</f>
        <v>0</v>
      </c>
      <c r="AY12" s="272">
        <f t="shared" ref="AY12" si="127">$H$12*AX12</f>
        <v>0</v>
      </c>
      <c r="AZ12" s="271">
        <f t="shared" si="46"/>
        <v>0</v>
      </c>
      <c r="BA12" s="424"/>
      <c r="BB12" s="272">
        <f>VLOOKUP($A$12,'[70]9월 인알파'!$A$36:$AF$49,BA$7+1,0)</f>
        <v>0</v>
      </c>
      <c r="BC12" s="272">
        <f t="shared" ref="BC12" si="128">$H$12*BB12</f>
        <v>0</v>
      </c>
      <c r="BD12" s="271">
        <f t="shared" si="46"/>
        <v>0</v>
      </c>
      <c r="BE12" s="424"/>
      <c r="BF12" s="272">
        <f>VLOOKUP($A$12,'[70]9월 인알파'!$A$36:$AF$49,BE$7+1,0)</f>
        <v>0</v>
      </c>
      <c r="BG12" s="272">
        <f t="shared" ref="BG12" si="129">$H$12*BF12</f>
        <v>0</v>
      </c>
      <c r="BH12" s="271">
        <f t="shared" si="46"/>
        <v>0</v>
      </c>
      <c r="BI12" s="424"/>
      <c r="BJ12" s="272">
        <f>VLOOKUP($A$12,'[70]9월 인알파'!$A$36:$AF$49,BI$7+1,0)</f>
        <v>0</v>
      </c>
      <c r="BK12" s="272">
        <f t="shared" ref="BK12" si="130">$H$12*BJ12</f>
        <v>0</v>
      </c>
      <c r="BL12" s="271">
        <f t="shared" si="46"/>
        <v>0</v>
      </c>
      <c r="BM12" s="424"/>
      <c r="BN12" s="272">
        <f>VLOOKUP($A$12,'[70]9월 인알파'!$A$36:$AF$49,BM$7+1,0)</f>
        <v>0</v>
      </c>
      <c r="BO12" s="272">
        <f t="shared" ref="BO12" si="131">$H$12*BN12</f>
        <v>0</v>
      </c>
      <c r="BP12" s="271">
        <f t="shared" si="46"/>
        <v>0</v>
      </c>
      <c r="BQ12" s="424"/>
      <c r="BR12" s="272">
        <f>VLOOKUP($A$12,'[70]9월 인알파'!$A$36:$AF$49,BQ$7+1,0)</f>
        <v>0</v>
      </c>
      <c r="BS12" s="272">
        <f t="shared" ref="BS12" si="132">$H$12*BR12</f>
        <v>0</v>
      </c>
      <c r="BT12" s="271">
        <f t="shared" si="46"/>
        <v>0</v>
      </c>
      <c r="BU12" s="424"/>
      <c r="BV12" s="272">
        <f>VLOOKUP($A$12,'[70]9월 인알파'!$A$36:$AF$49,BU$7+1,0)</f>
        <v>0</v>
      </c>
      <c r="BW12" s="272">
        <f t="shared" ref="BW12" si="133">$H$12*BV12</f>
        <v>0</v>
      </c>
      <c r="BX12" s="271">
        <f t="shared" si="46"/>
        <v>0</v>
      </c>
      <c r="BY12" s="424"/>
      <c r="BZ12" s="272">
        <f>VLOOKUP($A$12,'[70]9월 인알파'!$A$36:$AF$49,BY$7+1,0)</f>
        <v>0</v>
      </c>
      <c r="CA12" s="272">
        <f t="shared" ref="CA12" si="134">$H$12*BZ12</f>
        <v>0</v>
      </c>
      <c r="CB12" s="271">
        <f t="shared" si="46"/>
        <v>0</v>
      </c>
      <c r="CC12" s="424"/>
      <c r="CD12" s="272">
        <f>VLOOKUP($A$12,'[70]9월 인알파'!$A$36:$AF$49,CC$7+1,0)</f>
        <v>0</v>
      </c>
      <c r="CE12" s="272">
        <f t="shared" ref="CE12" si="135">$H$12*CD12</f>
        <v>0</v>
      </c>
      <c r="CF12" s="271">
        <f t="shared" si="62"/>
        <v>0</v>
      </c>
      <c r="CG12" s="424"/>
      <c r="CH12" s="272">
        <f>VLOOKUP($A$12,'[70]9월 인알파'!$A$36:$AF$49,CG$7+1,0)</f>
        <v>0</v>
      </c>
      <c r="CI12" s="272">
        <f t="shared" ref="CI12" si="136">$H$12*CH12</f>
        <v>0</v>
      </c>
      <c r="CJ12" s="271">
        <f t="shared" si="62"/>
        <v>0</v>
      </c>
      <c r="CK12" s="424"/>
      <c r="CL12" s="272">
        <f>VLOOKUP($A$12,'[70]9월 인알파'!$A$36:$AF$49,CK$7+1,0)</f>
        <v>0</v>
      </c>
      <c r="CM12" s="272">
        <f t="shared" ref="CM12" si="137">$H$12*CL12</f>
        <v>0</v>
      </c>
      <c r="CN12" s="271">
        <f t="shared" si="62"/>
        <v>0</v>
      </c>
      <c r="CO12" s="424"/>
      <c r="CP12" s="272">
        <f>VLOOKUP($A$12,'[70]9월 인알파'!$A$36:$AF$49,CO$7+1,0)</f>
        <v>0</v>
      </c>
      <c r="CQ12" s="272">
        <f t="shared" ref="CQ12" si="138">$H$12*CP12</f>
        <v>0</v>
      </c>
      <c r="CR12" s="271">
        <f t="shared" si="62"/>
        <v>0</v>
      </c>
      <c r="CS12" s="424"/>
      <c r="CT12" s="272">
        <f>VLOOKUP($A$12,'[70]9월 인알파'!$A$36:$AF$49,CS$7+1,0)</f>
        <v>0</v>
      </c>
      <c r="CU12" s="272">
        <f t="shared" ref="CU12" si="139">$H$12*CT12</f>
        <v>0</v>
      </c>
      <c r="CV12" s="271">
        <f t="shared" si="62"/>
        <v>0</v>
      </c>
      <c r="CW12" s="424"/>
      <c r="CX12" s="272">
        <f>VLOOKUP($A$12,'[70]9월 인알파'!$A$36:$AF$49,CW$7+1,0)</f>
        <v>0</v>
      </c>
      <c r="CY12" s="272">
        <f t="shared" ref="CY12" si="140">$H$12*CX12</f>
        <v>0</v>
      </c>
      <c r="CZ12" s="271">
        <f t="shared" si="62"/>
        <v>0</v>
      </c>
      <c r="DA12" s="424"/>
      <c r="DB12" s="272">
        <f>VLOOKUP($A$12,'[70]9월 인알파'!$A$36:$AF$49,DA$7+1,0)</f>
        <v>0</v>
      </c>
      <c r="DC12" s="272">
        <f t="shared" ref="DC12" si="141">$H$12*DB12</f>
        <v>0</v>
      </c>
      <c r="DD12" s="271">
        <f t="shared" si="62"/>
        <v>0</v>
      </c>
      <c r="DE12" s="424"/>
      <c r="DF12" s="272">
        <f>VLOOKUP($A$12,'[70]9월 인알파'!$A$36:$AF$49,DE$7+1,0)</f>
        <v>0</v>
      </c>
      <c r="DG12" s="272">
        <f t="shared" ref="DG12" si="142">$H$12*DF12</f>
        <v>0</v>
      </c>
      <c r="DH12" s="271">
        <f t="shared" si="62"/>
        <v>0</v>
      </c>
      <c r="DI12" s="424"/>
      <c r="DJ12" s="272">
        <f>VLOOKUP($A$12,'[70]9월 인알파'!$A$36:$AF$49,DI$7+1,0)</f>
        <v>0</v>
      </c>
      <c r="DK12" s="272">
        <f t="shared" ref="DK12" si="143">$H$12*DJ12</f>
        <v>0</v>
      </c>
      <c r="DL12" s="271">
        <f t="shared" si="62"/>
        <v>0</v>
      </c>
      <c r="DM12" s="424"/>
      <c r="DN12" s="272">
        <f>VLOOKUP($A$12,'[70]9월 인알파'!$A$36:$AF$49,DM$7+1,0)</f>
        <v>0</v>
      </c>
      <c r="DO12" s="272">
        <f t="shared" ref="DO12" si="144">$H$12*DN12</f>
        <v>0</v>
      </c>
      <c r="DP12" s="271">
        <f t="shared" si="62"/>
        <v>0</v>
      </c>
      <c r="DQ12" s="424"/>
      <c r="DR12" s="272">
        <f>VLOOKUP($A$12,'[70]9월 인알파'!$A$36:$AF$49,DQ$7+1,0)</f>
        <v>0</v>
      </c>
      <c r="DS12" s="272">
        <f t="shared" ref="DS12" si="145">$H$12*DR12</f>
        <v>0</v>
      </c>
      <c r="DT12" s="271">
        <f t="shared" ref="DT12" si="146">DS12</f>
        <v>0</v>
      </c>
      <c r="DU12" s="424"/>
      <c r="DV12" s="272">
        <f>VLOOKUP($A$12,'[70]9월 인알파'!$A$36:$AF$49,DU$7+1,0)</f>
        <v>0</v>
      </c>
      <c r="DW12" s="272">
        <f t="shared" ref="DW12" si="147">$H$12*DV12</f>
        <v>0</v>
      </c>
      <c r="DX12" s="271">
        <f t="shared" ref="DX12" si="148">DW12</f>
        <v>0</v>
      </c>
      <c r="DY12" s="424"/>
      <c r="DZ12" s="272">
        <f>VLOOKUP($A$12,'[70]9월 인알파'!$A$36:$AF$49,DY$7+1,0)</f>
        <v>0</v>
      </c>
      <c r="EA12" s="272">
        <f t="shared" ref="EA12" si="149">$H$12*DZ12</f>
        <v>0</v>
      </c>
      <c r="EB12" s="271">
        <f t="shared" ref="EB12" si="150">EA12</f>
        <v>0</v>
      </c>
    </row>
    <row r="13" spans="1:132" s="253" customFormat="1" ht="24.95" customHeight="1">
      <c r="A13" s="513" t="s">
        <v>1352</v>
      </c>
      <c r="B13" s="498" t="s">
        <v>1274</v>
      </c>
      <c r="C13" s="494"/>
      <c r="D13" s="270"/>
      <c r="E13" s="271"/>
      <c r="F13" s="497"/>
      <c r="G13" s="497"/>
      <c r="H13" s="497">
        <v>165000</v>
      </c>
      <c r="I13" s="424"/>
      <c r="J13" s="272">
        <f>VLOOKUP($A$13,'[70]9월 인알파'!$A$36:$AF$49,I$7+1,0)</f>
        <v>3</v>
      </c>
      <c r="K13" s="272">
        <f>$H$13*J13</f>
        <v>495000</v>
      </c>
      <c r="L13" s="271">
        <f t="shared" si="85"/>
        <v>495000</v>
      </c>
      <c r="M13" s="424"/>
      <c r="N13" s="272">
        <f>VLOOKUP($A$13,'[70]9월 인알파'!$A$36:$AF$49,M$7+1,0)</f>
        <v>4</v>
      </c>
      <c r="O13" s="272">
        <f>$H$13*N13</f>
        <v>660000</v>
      </c>
      <c r="P13" s="271">
        <f t="shared" si="86"/>
        <v>660000</v>
      </c>
      <c r="Q13" s="424"/>
      <c r="R13" s="272">
        <f>VLOOKUP($A$13,'[70]9월 인알파'!$A$36:$AF$49,Q$7+1,0)</f>
        <v>0</v>
      </c>
      <c r="S13" s="272">
        <f t="shared" ref="S13" si="151">$H$13*R13</f>
        <v>0</v>
      </c>
      <c r="T13" s="271">
        <f t="shared" si="30"/>
        <v>0</v>
      </c>
      <c r="U13" s="424"/>
      <c r="V13" s="272">
        <f>VLOOKUP($A$13,'[70]9월 인알파'!$A$36:$AF$49,U$7+1,0)</f>
        <v>0</v>
      </c>
      <c r="W13" s="272">
        <f t="shared" ref="W13" si="152">$H$13*V13</f>
        <v>0</v>
      </c>
      <c r="X13" s="271">
        <f t="shared" si="30"/>
        <v>0</v>
      </c>
      <c r="Y13" s="424"/>
      <c r="Z13" s="272">
        <f>VLOOKUP($A$13,'[70]9월 인알파'!$A$36:$AF$49,Y$7+1,0)</f>
        <v>0</v>
      </c>
      <c r="AA13" s="272">
        <f t="shared" ref="AA13" si="153">$H$13*Z13</f>
        <v>0</v>
      </c>
      <c r="AB13" s="271">
        <f t="shared" si="30"/>
        <v>0</v>
      </c>
      <c r="AC13" s="424"/>
      <c r="AD13" s="272">
        <f>VLOOKUP($A$13,'[70]9월 인알파'!$A$36:$AF$49,AC$7+1,0)</f>
        <v>0</v>
      </c>
      <c r="AE13" s="272">
        <f t="shared" ref="AE13" si="154">$H$13*AD13</f>
        <v>0</v>
      </c>
      <c r="AF13" s="271">
        <f t="shared" si="30"/>
        <v>0</v>
      </c>
      <c r="AG13" s="424"/>
      <c r="AH13" s="272">
        <f>VLOOKUP($A$13,'[70]9월 인알파'!$A$36:$AF$49,AG$7+1,0)</f>
        <v>0</v>
      </c>
      <c r="AI13" s="272">
        <f t="shared" ref="AI13" si="155">$H$13*AH13</f>
        <v>0</v>
      </c>
      <c r="AJ13" s="271">
        <f t="shared" si="30"/>
        <v>0</v>
      </c>
      <c r="AK13" s="424"/>
      <c r="AL13" s="272">
        <f>VLOOKUP($A$13,'[70]9월 인알파'!$A$36:$AF$49,AK$7+1,0)</f>
        <v>0</v>
      </c>
      <c r="AM13" s="272">
        <f t="shared" ref="AM13" si="156">$H$13*AL13</f>
        <v>0</v>
      </c>
      <c r="AN13" s="271">
        <f t="shared" si="30"/>
        <v>0</v>
      </c>
      <c r="AO13" s="424"/>
      <c r="AP13" s="272" t="e">
        <f>VLOOKUP($A$13,#REF!,AO$7+1,0)</f>
        <v>#REF!</v>
      </c>
      <c r="AQ13" s="272" t="e">
        <f t="shared" ref="AQ13" si="157">$H$13*AP13</f>
        <v>#REF!</v>
      </c>
      <c r="AR13" s="271" t="e">
        <f t="shared" si="30"/>
        <v>#REF!</v>
      </c>
      <c r="AS13" s="424"/>
      <c r="AT13" s="272">
        <f>VLOOKUP($A$13,'[70]9월 인알파'!$A$36:$AF$49,AS$7+1,0)</f>
        <v>0</v>
      </c>
      <c r="AU13" s="272">
        <f t="shared" ref="AU13" si="158">$H$13*AT13</f>
        <v>0</v>
      </c>
      <c r="AV13" s="271">
        <f t="shared" si="30"/>
        <v>0</v>
      </c>
      <c r="AW13" s="424"/>
      <c r="AX13" s="272">
        <f>VLOOKUP($A$13,'[70]9월 인알파'!$A$36:$AF$49,AW$7+1,0)</f>
        <v>0</v>
      </c>
      <c r="AY13" s="272">
        <f t="shared" ref="AY13" si="159">$H$13*AX13</f>
        <v>0</v>
      </c>
      <c r="AZ13" s="271">
        <f t="shared" si="46"/>
        <v>0</v>
      </c>
      <c r="BA13" s="424"/>
      <c r="BB13" s="272">
        <f>VLOOKUP($A$13,'[70]9월 인알파'!$A$36:$AF$49,BA$7+1,0)</f>
        <v>0</v>
      </c>
      <c r="BC13" s="272">
        <f t="shared" ref="BC13" si="160">$H$13*BB13</f>
        <v>0</v>
      </c>
      <c r="BD13" s="271">
        <f t="shared" si="46"/>
        <v>0</v>
      </c>
      <c r="BE13" s="424"/>
      <c r="BF13" s="272">
        <f>VLOOKUP($A$13,'[70]9월 인알파'!$A$36:$AF$49,BE$7+1,0)</f>
        <v>0</v>
      </c>
      <c r="BG13" s="272">
        <f t="shared" ref="BG13" si="161">$H$13*BF13</f>
        <v>0</v>
      </c>
      <c r="BH13" s="271">
        <f t="shared" si="46"/>
        <v>0</v>
      </c>
      <c r="BI13" s="424"/>
      <c r="BJ13" s="272">
        <f>VLOOKUP($A$13,'[70]9월 인알파'!$A$36:$AF$49,BI$7+1,0)</f>
        <v>0</v>
      </c>
      <c r="BK13" s="272">
        <f t="shared" ref="BK13" si="162">$H$13*BJ13</f>
        <v>0</v>
      </c>
      <c r="BL13" s="271">
        <f t="shared" si="46"/>
        <v>0</v>
      </c>
      <c r="BM13" s="424"/>
      <c r="BN13" s="272">
        <f>VLOOKUP($A$13,'[70]9월 인알파'!$A$36:$AF$49,BM$7+1,0)</f>
        <v>0</v>
      </c>
      <c r="BO13" s="272">
        <f t="shared" ref="BO13" si="163">$H$13*BN13</f>
        <v>0</v>
      </c>
      <c r="BP13" s="271">
        <f t="shared" si="46"/>
        <v>0</v>
      </c>
      <c r="BQ13" s="424"/>
      <c r="BR13" s="272">
        <f>VLOOKUP($A$13,'[70]9월 인알파'!$A$36:$AF$49,BQ$7+1,0)</f>
        <v>0</v>
      </c>
      <c r="BS13" s="272">
        <f t="shared" ref="BS13" si="164">$H$13*BR13</f>
        <v>0</v>
      </c>
      <c r="BT13" s="271">
        <f t="shared" si="46"/>
        <v>0</v>
      </c>
      <c r="BU13" s="424"/>
      <c r="BV13" s="272">
        <f>VLOOKUP($A$13,'[70]9월 인알파'!$A$36:$AF$49,BU$7+1,0)</f>
        <v>0</v>
      </c>
      <c r="BW13" s="272">
        <f t="shared" ref="BW13" si="165">$H$13*BV13</f>
        <v>0</v>
      </c>
      <c r="BX13" s="271">
        <f t="shared" si="46"/>
        <v>0</v>
      </c>
      <c r="BY13" s="424"/>
      <c r="BZ13" s="272">
        <f>VLOOKUP($A$13,'[70]9월 인알파'!$A$36:$AF$49,BY$7+1,0)</f>
        <v>0</v>
      </c>
      <c r="CA13" s="272">
        <f t="shared" ref="CA13" si="166">$H$13*BZ13</f>
        <v>0</v>
      </c>
      <c r="CB13" s="271">
        <f t="shared" si="46"/>
        <v>0</v>
      </c>
      <c r="CC13" s="424"/>
      <c r="CD13" s="272">
        <f>VLOOKUP($A$13,'[70]9월 인알파'!$A$36:$AF$49,CC$7+1,0)</f>
        <v>0</v>
      </c>
      <c r="CE13" s="272">
        <f t="shared" ref="CE13" si="167">$H$13*CD13</f>
        <v>0</v>
      </c>
      <c r="CF13" s="271">
        <f t="shared" si="62"/>
        <v>0</v>
      </c>
      <c r="CG13" s="424"/>
      <c r="CH13" s="272">
        <f>VLOOKUP($A$13,'[70]9월 인알파'!$A$36:$AF$49,CG$7+1,0)</f>
        <v>0</v>
      </c>
      <c r="CI13" s="272">
        <f t="shared" ref="CI13" si="168">$H$13*CH13</f>
        <v>0</v>
      </c>
      <c r="CJ13" s="271">
        <f t="shared" si="62"/>
        <v>0</v>
      </c>
      <c r="CK13" s="424"/>
      <c r="CL13" s="272">
        <f>VLOOKUP($A$13,'[70]9월 인알파'!$A$36:$AF$49,CK$7+1,0)</f>
        <v>0</v>
      </c>
      <c r="CM13" s="272">
        <f t="shared" ref="CM13" si="169">$H$13*CL13</f>
        <v>0</v>
      </c>
      <c r="CN13" s="271">
        <f t="shared" si="62"/>
        <v>0</v>
      </c>
      <c r="CO13" s="424"/>
      <c r="CP13" s="272">
        <f>VLOOKUP($A$13,'[70]9월 인알파'!$A$36:$AF$49,CO$7+1,0)</f>
        <v>0</v>
      </c>
      <c r="CQ13" s="272">
        <f t="shared" ref="CQ13" si="170">$H$13*CP13</f>
        <v>0</v>
      </c>
      <c r="CR13" s="271">
        <f t="shared" si="62"/>
        <v>0</v>
      </c>
      <c r="CS13" s="424"/>
      <c r="CT13" s="272">
        <f>VLOOKUP($A$13,'[70]9월 인알파'!$A$36:$AF$49,CS$7+1,0)</f>
        <v>0</v>
      </c>
      <c r="CU13" s="272">
        <f t="shared" ref="CU13" si="171">$H$13*CT13</f>
        <v>0</v>
      </c>
      <c r="CV13" s="271">
        <f t="shared" si="62"/>
        <v>0</v>
      </c>
      <c r="CW13" s="424"/>
      <c r="CX13" s="272">
        <f>VLOOKUP($A$13,'[70]9월 인알파'!$A$36:$AF$49,CW$7+1,0)</f>
        <v>0</v>
      </c>
      <c r="CY13" s="272">
        <f t="shared" ref="CY13" si="172">$H$13*CX13</f>
        <v>0</v>
      </c>
      <c r="CZ13" s="271">
        <f t="shared" si="62"/>
        <v>0</v>
      </c>
      <c r="DA13" s="424"/>
      <c r="DB13" s="272">
        <f>VLOOKUP($A$13,'[70]9월 인알파'!$A$36:$AF$49,DA$7+1,0)</f>
        <v>0</v>
      </c>
      <c r="DC13" s="272">
        <f t="shared" ref="DC13" si="173">$H$13*DB13</f>
        <v>0</v>
      </c>
      <c r="DD13" s="271">
        <f t="shared" si="62"/>
        <v>0</v>
      </c>
      <c r="DE13" s="424"/>
      <c r="DF13" s="272">
        <f>VLOOKUP($A$13,'[70]9월 인알파'!$A$36:$AF$49,DE$7+1,0)</f>
        <v>0</v>
      </c>
      <c r="DG13" s="272">
        <f t="shared" ref="DG13" si="174">$H$13*DF13</f>
        <v>0</v>
      </c>
      <c r="DH13" s="271">
        <f t="shared" si="62"/>
        <v>0</v>
      </c>
      <c r="DI13" s="424"/>
      <c r="DJ13" s="272">
        <f>VLOOKUP($A$13,'[70]9월 인알파'!$A$36:$AF$49,DI$7+1,0)</f>
        <v>0</v>
      </c>
      <c r="DK13" s="272">
        <f t="shared" ref="DK13" si="175">$H$13*DJ13</f>
        <v>0</v>
      </c>
      <c r="DL13" s="271">
        <f t="shared" si="62"/>
        <v>0</v>
      </c>
      <c r="DM13" s="424"/>
      <c r="DN13" s="272">
        <f>VLOOKUP($A$13,'[70]9월 인알파'!$A$36:$AF$49,DM$7+1,0)</f>
        <v>0</v>
      </c>
      <c r="DO13" s="272">
        <f t="shared" ref="DO13" si="176">$H$13*DN13</f>
        <v>0</v>
      </c>
      <c r="DP13" s="271">
        <f t="shared" si="62"/>
        <v>0</v>
      </c>
      <c r="DQ13" s="424"/>
      <c r="DR13" s="272">
        <f>VLOOKUP($A$13,'[70]9월 인알파'!$A$36:$AF$49,DQ$7+1,0)</f>
        <v>0</v>
      </c>
      <c r="DS13" s="272">
        <f t="shared" ref="DS13" si="177">$H$13*DR13</f>
        <v>0</v>
      </c>
      <c r="DT13" s="271">
        <f t="shared" ref="DT13" si="178">DS13</f>
        <v>0</v>
      </c>
      <c r="DU13" s="424"/>
      <c r="DV13" s="272">
        <f>VLOOKUP($A$13,'[70]9월 인알파'!$A$36:$AF$49,DU$7+1,0)</f>
        <v>0</v>
      </c>
      <c r="DW13" s="272">
        <f t="shared" ref="DW13" si="179">$H$13*DV13</f>
        <v>0</v>
      </c>
      <c r="DX13" s="271">
        <f t="shared" ref="DX13" si="180">DW13</f>
        <v>0</v>
      </c>
      <c r="DY13" s="424"/>
      <c r="DZ13" s="272">
        <f>VLOOKUP($A$13,'[70]9월 인알파'!$A$36:$AF$49,DY$7+1,0)</f>
        <v>0</v>
      </c>
      <c r="EA13" s="272">
        <f t="shared" ref="EA13" si="181">$H$13*DZ13</f>
        <v>0</v>
      </c>
      <c r="EB13" s="271">
        <f t="shared" ref="EB13" si="182">EA13</f>
        <v>0</v>
      </c>
    </row>
    <row r="14" spans="1:132" s="253" customFormat="1" ht="24.95" customHeight="1">
      <c r="A14" s="513" t="s">
        <v>51</v>
      </c>
      <c r="B14" s="493" t="s">
        <v>51</v>
      </c>
      <c r="C14" s="494"/>
      <c r="D14" s="270"/>
      <c r="E14" s="271"/>
      <c r="F14" s="497"/>
      <c r="G14" s="497"/>
      <c r="H14" s="497">
        <v>135000</v>
      </c>
      <c r="I14" s="424"/>
      <c r="J14" s="272">
        <f>VLOOKUP($A$14,'[70]9월 인알파'!$A$36:$AF$49,I$7+1,0)</f>
        <v>2</v>
      </c>
      <c r="K14" s="272">
        <f>$H$14*J14</f>
        <v>270000</v>
      </c>
      <c r="L14" s="271">
        <f t="shared" si="85"/>
        <v>270000</v>
      </c>
      <c r="M14" s="424"/>
      <c r="N14" s="272">
        <f>VLOOKUP($A$14,'[70]9월 인알파'!$A$36:$AF$49,M$7+1,0)</f>
        <v>2</v>
      </c>
      <c r="O14" s="272">
        <f>$H$14*N14</f>
        <v>270000</v>
      </c>
      <c r="P14" s="271">
        <f t="shared" si="86"/>
        <v>270000</v>
      </c>
      <c r="Q14" s="424"/>
      <c r="R14" s="272">
        <f>VLOOKUP($A$14,'[70]9월 인알파'!$A$36:$AF$49,Q$7+1,0)</f>
        <v>0</v>
      </c>
      <c r="S14" s="272">
        <f t="shared" ref="S14" si="183">$H$14*R14</f>
        <v>0</v>
      </c>
      <c r="T14" s="271">
        <f t="shared" si="30"/>
        <v>0</v>
      </c>
      <c r="U14" s="424"/>
      <c r="V14" s="272">
        <f>VLOOKUP($A$14,'[70]9월 인알파'!$A$36:$AF$49,U$7+1,0)</f>
        <v>0</v>
      </c>
      <c r="W14" s="272">
        <f t="shared" ref="W14" si="184">$H$14*V14</f>
        <v>0</v>
      </c>
      <c r="X14" s="271">
        <f t="shared" si="30"/>
        <v>0</v>
      </c>
      <c r="Y14" s="424"/>
      <c r="Z14" s="272">
        <f>VLOOKUP($A$14,'[70]9월 인알파'!$A$36:$AF$49,Y$7+1,0)</f>
        <v>0</v>
      </c>
      <c r="AA14" s="272">
        <f t="shared" ref="AA14" si="185">$H$14*Z14</f>
        <v>0</v>
      </c>
      <c r="AB14" s="271">
        <f t="shared" si="30"/>
        <v>0</v>
      </c>
      <c r="AC14" s="424"/>
      <c r="AD14" s="272">
        <f>VLOOKUP($A$14,'[70]9월 인알파'!$A$36:$AF$49,AC$7+1,0)</f>
        <v>0</v>
      </c>
      <c r="AE14" s="272">
        <f t="shared" ref="AE14" si="186">$H$14*AD14</f>
        <v>0</v>
      </c>
      <c r="AF14" s="271">
        <f t="shared" si="30"/>
        <v>0</v>
      </c>
      <c r="AG14" s="424"/>
      <c r="AH14" s="272">
        <f>VLOOKUP($A$14,'[70]9월 인알파'!$A$36:$AF$49,AG$7+1,0)</f>
        <v>0</v>
      </c>
      <c r="AI14" s="272">
        <f t="shared" ref="AI14" si="187">$H$14*AH14</f>
        <v>0</v>
      </c>
      <c r="AJ14" s="271">
        <f t="shared" si="30"/>
        <v>0</v>
      </c>
      <c r="AK14" s="424"/>
      <c r="AL14" s="272">
        <f>VLOOKUP($A$14,'[70]9월 인알파'!$A$36:$AF$49,AK$7+1,0)</f>
        <v>0</v>
      </c>
      <c r="AM14" s="272">
        <f t="shared" ref="AM14" si="188">$H$14*AL14</f>
        <v>0</v>
      </c>
      <c r="AN14" s="271">
        <f t="shared" si="30"/>
        <v>0</v>
      </c>
      <c r="AO14" s="424"/>
      <c r="AP14" s="272">
        <f>VLOOKUP($A$14,'[70]9월 인알파'!$A$36:$AF$49,AO$7+1,0)</f>
        <v>0</v>
      </c>
      <c r="AQ14" s="272">
        <f t="shared" ref="AQ14" si="189">$H$14*AP14</f>
        <v>0</v>
      </c>
      <c r="AR14" s="271">
        <f t="shared" si="30"/>
        <v>0</v>
      </c>
      <c r="AS14" s="424"/>
      <c r="AT14" s="272">
        <f>VLOOKUP($A$14,'[70]9월 인알파'!$A$36:$AF$49,AS$7+1,0)</f>
        <v>0</v>
      </c>
      <c r="AU14" s="272">
        <f t="shared" ref="AU14" si="190">$H$14*AT14</f>
        <v>0</v>
      </c>
      <c r="AV14" s="271">
        <f t="shared" si="30"/>
        <v>0</v>
      </c>
      <c r="AW14" s="424"/>
      <c r="AX14" s="272">
        <f>VLOOKUP($A$14,'[70]9월 인알파'!$A$36:$AF$49,AW$7+1,0)</f>
        <v>0</v>
      </c>
      <c r="AY14" s="272">
        <f t="shared" ref="AY14" si="191">$H$14*AX14</f>
        <v>0</v>
      </c>
      <c r="AZ14" s="271">
        <f t="shared" si="46"/>
        <v>0</v>
      </c>
      <c r="BA14" s="424"/>
      <c r="BB14" s="272">
        <f>VLOOKUP($A$14,'[70]9월 인알파'!$A$36:$AF$49,BA$7+1,0)</f>
        <v>0</v>
      </c>
      <c r="BC14" s="272">
        <f t="shared" ref="BC14" si="192">$H$14*BB14</f>
        <v>0</v>
      </c>
      <c r="BD14" s="271">
        <f t="shared" si="46"/>
        <v>0</v>
      </c>
      <c r="BE14" s="424"/>
      <c r="BF14" s="272">
        <f>VLOOKUP($A$14,'[70]9월 인알파'!$A$36:$AF$49,BE$7+1,0)</f>
        <v>0</v>
      </c>
      <c r="BG14" s="272">
        <f t="shared" ref="BG14" si="193">$H$14*BF14</f>
        <v>0</v>
      </c>
      <c r="BH14" s="271">
        <f t="shared" si="46"/>
        <v>0</v>
      </c>
      <c r="BI14" s="424"/>
      <c r="BJ14" s="272">
        <f>VLOOKUP($A$14,'[70]9월 인알파'!$A$36:$AF$49,BI$7+1,0)</f>
        <v>0</v>
      </c>
      <c r="BK14" s="272">
        <f t="shared" ref="BK14" si="194">$H$14*BJ14</f>
        <v>0</v>
      </c>
      <c r="BL14" s="271">
        <f t="shared" si="46"/>
        <v>0</v>
      </c>
      <c r="BM14" s="424"/>
      <c r="BN14" s="272">
        <f>VLOOKUP($A$14,'[70]9월 인알파'!$A$36:$AF$49,BM$7+1,0)</f>
        <v>0</v>
      </c>
      <c r="BO14" s="272">
        <f t="shared" ref="BO14" si="195">$H$14*BN14</f>
        <v>0</v>
      </c>
      <c r="BP14" s="271">
        <f t="shared" si="46"/>
        <v>0</v>
      </c>
      <c r="BQ14" s="424"/>
      <c r="BR14" s="272">
        <f>VLOOKUP($A$14,'[70]9월 인알파'!$A$36:$AF$49,BQ$7+1,0)</f>
        <v>0</v>
      </c>
      <c r="BS14" s="272">
        <f t="shared" ref="BS14" si="196">$H$14*BR14</f>
        <v>0</v>
      </c>
      <c r="BT14" s="271">
        <f t="shared" si="46"/>
        <v>0</v>
      </c>
      <c r="BU14" s="424"/>
      <c r="BV14" s="272">
        <f>VLOOKUP($A$14,'[70]9월 인알파'!$A$36:$AF$49,BU$7+1,0)</f>
        <v>0</v>
      </c>
      <c r="BW14" s="272">
        <f t="shared" ref="BW14" si="197">$H$14*BV14</f>
        <v>0</v>
      </c>
      <c r="BX14" s="271">
        <f t="shared" si="46"/>
        <v>0</v>
      </c>
      <c r="BY14" s="424"/>
      <c r="BZ14" s="272">
        <f>VLOOKUP($A$14,'[70]9월 인알파'!$A$36:$AF$49,BY$7+1,0)</f>
        <v>0</v>
      </c>
      <c r="CA14" s="272">
        <f t="shared" ref="CA14" si="198">$H$14*BZ14</f>
        <v>0</v>
      </c>
      <c r="CB14" s="271">
        <f t="shared" si="46"/>
        <v>0</v>
      </c>
      <c r="CC14" s="424"/>
      <c r="CD14" s="272">
        <f>VLOOKUP($A$14,'[70]9월 인알파'!$A$36:$AF$49,CC$7+1,0)</f>
        <v>0</v>
      </c>
      <c r="CE14" s="272">
        <f t="shared" ref="CE14" si="199">$H$14*CD14</f>
        <v>0</v>
      </c>
      <c r="CF14" s="271">
        <f t="shared" si="62"/>
        <v>0</v>
      </c>
      <c r="CG14" s="424"/>
      <c r="CH14" s="272">
        <f>VLOOKUP($A$14,'[70]9월 인알파'!$A$36:$AF$49,CG$7+1,0)</f>
        <v>0</v>
      </c>
      <c r="CI14" s="272">
        <f t="shared" ref="CI14" si="200">$H$14*CH14</f>
        <v>0</v>
      </c>
      <c r="CJ14" s="271">
        <f t="shared" si="62"/>
        <v>0</v>
      </c>
      <c r="CK14" s="424"/>
      <c r="CL14" s="272">
        <f>VLOOKUP($A$14,'[70]9월 인알파'!$A$36:$AF$49,CK$7+1,0)</f>
        <v>0</v>
      </c>
      <c r="CM14" s="272">
        <f t="shared" ref="CM14" si="201">$H$14*CL14</f>
        <v>0</v>
      </c>
      <c r="CN14" s="271">
        <f t="shared" si="62"/>
        <v>0</v>
      </c>
      <c r="CO14" s="424"/>
      <c r="CP14" s="272">
        <f>VLOOKUP($A$14,'[70]9월 인알파'!$A$36:$AF$49,CO$7+1,0)</f>
        <v>0</v>
      </c>
      <c r="CQ14" s="272">
        <f t="shared" ref="CQ14" si="202">$H$14*CP14</f>
        <v>0</v>
      </c>
      <c r="CR14" s="271">
        <f t="shared" si="62"/>
        <v>0</v>
      </c>
      <c r="CS14" s="424"/>
      <c r="CT14" s="272">
        <f>VLOOKUP($A$14,'[70]9월 인알파'!$A$36:$AF$49,CS$7+1,0)</f>
        <v>0</v>
      </c>
      <c r="CU14" s="272">
        <f t="shared" ref="CU14" si="203">$H$14*CT14</f>
        <v>0</v>
      </c>
      <c r="CV14" s="271">
        <f t="shared" si="62"/>
        <v>0</v>
      </c>
      <c r="CW14" s="424"/>
      <c r="CX14" s="272">
        <f>VLOOKUP($A$14,'[70]9월 인알파'!$A$36:$AF$49,CW$7+1,0)</f>
        <v>0</v>
      </c>
      <c r="CY14" s="272">
        <f t="shared" ref="CY14" si="204">$H$14*CX14</f>
        <v>0</v>
      </c>
      <c r="CZ14" s="271">
        <f t="shared" si="62"/>
        <v>0</v>
      </c>
      <c r="DA14" s="424"/>
      <c r="DB14" s="272">
        <f>VLOOKUP($A$14,'[70]9월 인알파'!$A$36:$AF$49,DA$7+1,0)</f>
        <v>0</v>
      </c>
      <c r="DC14" s="272">
        <f t="shared" ref="DC14" si="205">$H$14*DB14</f>
        <v>0</v>
      </c>
      <c r="DD14" s="271">
        <f t="shared" si="62"/>
        <v>0</v>
      </c>
      <c r="DE14" s="424"/>
      <c r="DF14" s="272">
        <f>VLOOKUP($A$14,'[70]9월 인알파'!$A$36:$AF$49,DE$7+1,0)</f>
        <v>0</v>
      </c>
      <c r="DG14" s="272">
        <f t="shared" ref="DG14" si="206">$H$14*DF14</f>
        <v>0</v>
      </c>
      <c r="DH14" s="271">
        <f t="shared" si="62"/>
        <v>0</v>
      </c>
      <c r="DI14" s="424"/>
      <c r="DJ14" s="272">
        <f>VLOOKUP($A$14,'[70]9월 인알파'!$A$36:$AF$49,DI$7+1,0)</f>
        <v>0</v>
      </c>
      <c r="DK14" s="272">
        <f t="shared" ref="DK14" si="207">$H$14*DJ14</f>
        <v>0</v>
      </c>
      <c r="DL14" s="271">
        <f t="shared" si="62"/>
        <v>0</v>
      </c>
      <c r="DM14" s="424"/>
      <c r="DN14" s="272">
        <f>VLOOKUP($A$14,'[70]9월 인알파'!$A$36:$AF$49,DM$7+1,0)</f>
        <v>0</v>
      </c>
      <c r="DO14" s="272">
        <f t="shared" ref="DO14" si="208">$H$14*DN14</f>
        <v>0</v>
      </c>
      <c r="DP14" s="271">
        <f t="shared" si="62"/>
        <v>0</v>
      </c>
      <c r="DQ14" s="424"/>
      <c r="DR14" s="272">
        <f>VLOOKUP($A$14,'[70]9월 인알파'!$A$36:$AF$49,DQ$7+1,0)</f>
        <v>0</v>
      </c>
      <c r="DS14" s="272">
        <f t="shared" ref="DS14" si="209">$H$14*DR14</f>
        <v>0</v>
      </c>
      <c r="DT14" s="271">
        <f t="shared" ref="DT14" si="210">DS14</f>
        <v>0</v>
      </c>
      <c r="DU14" s="424"/>
      <c r="DV14" s="272">
        <f>VLOOKUP($A$14,'[70]9월 인알파'!$A$36:$AF$49,DU$7+1,0)</f>
        <v>0</v>
      </c>
      <c r="DW14" s="272">
        <f t="shared" ref="DW14" si="211">$H$14*DV14</f>
        <v>0</v>
      </c>
      <c r="DX14" s="271">
        <f t="shared" ref="DX14" si="212">DW14</f>
        <v>0</v>
      </c>
      <c r="DY14" s="424"/>
      <c r="DZ14" s="272">
        <f>VLOOKUP($A$14,'[70]9월 인알파'!$A$36:$AF$49,DY$7+1,0)</f>
        <v>0</v>
      </c>
      <c r="EA14" s="272">
        <f t="shared" ref="EA14" si="213">$H$14*DZ14</f>
        <v>0</v>
      </c>
      <c r="EB14" s="271">
        <f t="shared" ref="EB14" si="214">EA14</f>
        <v>0</v>
      </c>
    </row>
    <row r="15" spans="1:132" s="253" customFormat="1" ht="24.95" customHeight="1">
      <c r="A15" s="513" t="s">
        <v>44</v>
      </c>
      <c r="B15" s="498" t="s">
        <v>1275</v>
      </c>
      <c r="C15" s="494"/>
      <c r="D15" s="270"/>
      <c r="E15" s="271"/>
      <c r="F15" s="497"/>
      <c r="G15" s="497"/>
      <c r="H15" s="497">
        <v>89000</v>
      </c>
      <c r="I15" s="424"/>
      <c r="J15" s="272" t="e">
        <f>VLOOKUP($A$15,'[70]9월 인알파'!$A$36:$AF$49,I$7+1,0)</f>
        <v>#N/A</v>
      </c>
      <c r="K15" s="272" t="e">
        <f>$H$15*J15</f>
        <v>#N/A</v>
      </c>
      <c r="L15" s="271" t="e">
        <f t="shared" si="85"/>
        <v>#N/A</v>
      </c>
      <c r="M15" s="424"/>
      <c r="N15" s="272" t="e">
        <f>VLOOKUP($A$15,'[70]9월 인알파'!$A$36:$AF$49,M$7+1,0)</f>
        <v>#N/A</v>
      </c>
      <c r="O15" s="272" t="e">
        <f>$H$15*N15</f>
        <v>#N/A</v>
      </c>
      <c r="P15" s="271" t="e">
        <f t="shared" si="86"/>
        <v>#N/A</v>
      </c>
      <c r="Q15" s="424"/>
      <c r="R15" s="272" t="e">
        <f>VLOOKUP($A$15,'[70]9월 인알파'!$A$36:$AF$49,Q$7+1,0)</f>
        <v>#N/A</v>
      </c>
      <c r="S15" s="272" t="e">
        <f t="shared" ref="S15" si="215">$H$15*R15</f>
        <v>#N/A</v>
      </c>
      <c r="T15" s="271" t="e">
        <f t="shared" si="30"/>
        <v>#N/A</v>
      </c>
      <c r="U15" s="424"/>
      <c r="V15" s="272" t="e">
        <f>VLOOKUP($A$15,'[70]9월 인알파'!$A$36:$AF$49,U$7+1,0)</f>
        <v>#N/A</v>
      </c>
      <c r="W15" s="272" t="e">
        <f t="shared" ref="W15" si="216">$H$15*V15</f>
        <v>#N/A</v>
      </c>
      <c r="X15" s="271" t="e">
        <f t="shared" si="30"/>
        <v>#N/A</v>
      </c>
      <c r="Y15" s="424"/>
      <c r="Z15" s="272" t="e">
        <f>VLOOKUP($A$15,'[70]9월 인알파'!$A$36:$AF$49,Y$7+1,0)</f>
        <v>#N/A</v>
      </c>
      <c r="AA15" s="272" t="e">
        <f t="shared" ref="AA15" si="217">$H$15*Z15</f>
        <v>#N/A</v>
      </c>
      <c r="AB15" s="271" t="e">
        <f t="shared" si="30"/>
        <v>#N/A</v>
      </c>
      <c r="AC15" s="424"/>
      <c r="AD15" s="272" t="e">
        <f>VLOOKUP($A$15,'[70]9월 인알파'!$A$36:$AF$49,AC$7+1,0)</f>
        <v>#N/A</v>
      </c>
      <c r="AE15" s="272" t="e">
        <f t="shared" ref="AE15" si="218">$H$15*AD15</f>
        <v>#N/A</v>
      </c>
      <c r="AF15" s="271" t="e">
        <f t="shared" si="30"/>
        <v>#N/A</v>
      </c>
      <c r="AG15" s="424"/>
      <c r="AH15" s="272" t="e">
        <f>VLOOKUP($A$15,'[70]9월 인알파'!$A$36:$AF$49,AG$7+1,0)</f>
        <v>#N/A</v>
      </c>
      <c r="AI15" s="272" t="e">
        <f t="shared" ref="AI15" si="219">$H$15*AH15</f>
        <v>#N/A</v>
      </c>
      <c r="AJ15" s="271" t="e">
        <f t="shared" si="30"/>
        <v>#N/A</v>
      </c>
      <c r="AK15" s="424"/>
      <c r="AL15" s="272" t="e">
        <f>VLOOKUP($A$15,'[70]9월 인알파'!$A$36:$AF$49,AK$7+1,0)</f>
        <v>#N/A</v>
      </c>
      <c r="AM15" s="272" t="e">
        <f t="shared" ref="AM15" si="220">$H$15*AL15</f>
        <v>#N/A</v>
      </c>
      <c r="AN15" s="271" t="e">
        <f t="shared" si="30"/>
        <v>#N/A</v>
      </c>
      <c r="AO15" s="424"/>
      <c r="AP15" s="272" t="e">
        <f>VLOOKUP($A$15,'[70]9월 인알파'!$A$36:$AF$49,AO$7+1,0)</f>
        <v>#N/A</v>
      </c>
      <c r="AQ15" s="272" t="e">
        <f t="shared" ref="AQ15" si="221">$H$15*AP15</f>
        <v>#N/A</v>
      </c>
      <c r="AR15" s="271" t="e">
        <f t="shared" si="30"/>
        <v>#N/A</v>
      </c>
      <c r="AS15" s="424"/>
      <c r="AT15" s="272" t="e">
        <f>VLOOKUP($A$15,'[70]9월 인알파'!$A$36:$AF$49,AS$7+1,0)</f>
        <v>#N/A</v>
      </c>
      <c r="AU15" s="272" t="e">
        <f t="shared" ref="AU15" si="222">$H$15*AT15</f>
        <v>#N/A</v>
      </c>
      <c r="AV15" s="271" t="e">
        <f t="shared" si="30"/>
        <v>#N/A</v>
      </c>
      <c r="AW15" s="424"/>
      <c r="AX15" s="272" t="e">
        <f>VLOOKUP($A$15,'[70]9월 인알파'!$A$36:$AF$49,AW$7+1,0)</f>
        <v>#N/A</v>
      </c>
      <c r="AY15" s="272" t="e">
        <f t="shared" ref="AY15" si="223">$H$15*AX15</f>
        <v>#N/A</v>
      </c>
      <c r="AZ15" s="271" t="e">
        <f t="shared" si="46"/>
        <v>#N/A</v>
      </c>
      <c r="BA15" s="424"/>
      <c r="BB15" s="272" t="e">
        <f>VLOOKUP($A$15,'[70]9월 인알파'!$A$36:$AF$49,BA$7+1,0)</f>
        <v>#N/A</v>
      </c>
      <c r="BC15" s="272" t="e">
        <f t="shared" ref="BC15" si="224">$H$15*BB15</f>
        <v>#N/A</v>
      </c>
      <c r="BD15" s="271" t="e">
        <f t="shared" si="46"/>
        <v>#N/A</v>
      </c>
      <c r="BE15" s="424"/>
      <c r="BF15" s="272" t="e">
        <f>VLOOKUP($A$15,'[70]9월 인알파'!$A$36:$AF$49,BE$7+1,0)</f>
        <v>#N/A</v>
      </c>
      <c r="BG15" s="272" t="e">
        <f t="shared" ref="BG15" si="225">$H$15*BF15</f>
        <v>#N/A</v>
      </c>
      <c r="BH15" s="271" t="e">
        <f t="shared" si="46"/>
        <v>#N/A</v>
      </c>
      <c r="BI15" s="424"/>
      <c r="BJ15" s="272" t="e">
        <f>VLOOKUP($A$15,'[70]9월 인알파'!$A$36:$AF$49,BI$7+1,0)</f>
        <v>#N/A</v>
      </c>
      <c r="BK15" s="272" t="e">
        <f t="shared" ref="BK15" si="226">$H$15*BJ15</f>
        <v>#N/A</v>
      </c>
      <c r="BL15" s="271" t="e">
        <f t="shared" si="46"/>
        <v>#N/A</v>
      </c>
      <c r="BM15" s="424"/>
      <c r="BN15" s="272" t="e">
        <f>VLOOKUP($A$15,'[70]9월 인알파'!$A$36:$AF$49,BM$7+1,0)</f>
        <v>#N/A</v>
      </c>
      <c r="BO15" s="272" t="e">
        <f t="shared" ref="BO15" si="227">$H$15*BN15</f>
        <v>#N/A</v>
      </c>
      <c r="BP15" s="271" t="e">
        <f t="shared" si="46"/>
        <v>#N/A</v>
      </c>
      <c r="BQ15" s="424"/>
      <c r="BR15" s="272" t="e">
        <f>VLOOKUP($A$15,'[70]9월 인알파'!$A$36:$AF$49,BQ$7+1,0)</f>
        <v>#N/A</v>
      </c>
      <c r="BS15" s="272" t="e">
        <f t="shared" ref="BS15" si="228">$H$15*BR15</f>
        <v>#N/A</v>
      </c>
      <c r="BT15" s="271" t="e">
        <f t="shared" si="46"/>
        <v>#N/A</v>
      </c>
      <c r="BU15" s="424"/>
      <c r="BV15" s="272" t="e">
        <f>VLOOKUP($A$15,'[70]9월 인알파'!$A$36:$AF$49,BU$7+1,0)</f>
        <v>#N/A</v>
      </c>
      <c r="BW15" s="272" t="e">
        <f t="shared" ref="BW15" si="229">$H$15*BV15</f>
        <v>#N/A</v>
      </c>
      <c r="BX15" s="271" t="e">
        <f t="shared" si="46"/>
        <v>#N/A</v>
      </c>
      <c r="BY15" s="424"/>
      <c r="BZ15" s="272" t="e">
        <f>VLOOKUP($A$15,'[70]9월 인알파'!$A$36:$AF$49,BY$7+1,0)</f>
        <v>#N/A</v>
      </c>
      <c r="CA15" s="272" t="e">
        <f t="shared" ref="CA15" si="230">$H$15*BZ15</f>
        <v>#N/A</v>
      </c>
      <c r="CB15" s="271" t="e">
        <f t="shared" si="46"/>
        <v>#N/A</v>
      </c>
      <c r="CC15" s="424"/>
      <c r="CD15" s="272" t="e">
        <f>VLOOKUP($A$15,'[70]9월 인알파'!$A$36:$AF$49,CC$7+1,0)</f>
        <v>#N/A</v>
      </c>
      <c r="CE15" s="272" t="e">
        <f t="shared" ref="CE15" si="231">$H$15*CD15</f>
        <v>#N/A</v>
      </c>
      <c r="CF15" s="271" t="e">
        <f t="shared" si="62"/>
        <v>#N/A</v>
      </c>
      <c r="CG15" s="424"/>
      <c r="CH15" s="272" t="e">
        <f>VLOOKUP($A$15,'[70]9월 인알파'!$A$36:$AF$49,CG$7+1,0)</f>
        <v>#N/A</v>
      </c>
      <c r="CI15" s="272" t="e">
        <f t="shared" ref="CI15" si="232">$H$15*CH15</f>
        <v>#N/A</v>
      </c>
      <c r="CJ15" s="271" t="e">
        <f t="shared" si="62"/>
        <v>#N/A</v>
      </c>
      <c r="CK15" s="424"/>
      <c r="CL15" s="272" t="e">
        <f>VLOOKUP($A$15,'[70]9월 인알파'!$A$36:$AF$49,CK$7+1,0)</f>
        <v>#N/A</v>
      </c>
      <c r="CM15" s="272" t="e">
        <f t="shared" ref="CM15" si="233">$H$15*CL15</f>
        <v>#N/A</v>
      </c>
      <c r="CN15" s="271" t="e">
        <f t="shared" si="62"/>
        <v>#N/A</v>
      </c>
      <c r="CO15" s="424"/>
      <c r="CP15" s="272" t="e">
        <f>VLOOKUP($A$15,'[70]9월 인알파'!$A$36:$AF$49,CO$7+1,0)</f>
        <v>#N/A</v>
      </c>
      <c r="CQ15" s="272" t="e">
        <f t="shared" ref="CQ15" si="234">$H$15*CP15</f>
        <v>#N/A</v>
      </c>
      <c r="CR15" s="271" t="e">
        <f t="shared" si="62"/>
        <v>#N/A</v>
      </c>
      <c r="CS15" s="424"/>
      <c r="CT15" s="272" t="e">
        <f>VLOOKUP($A$15,'[70]9월 인알파'!$A$36:$AF$49,CS$7+1,0)</f>
        <v>#N/A</v>
      </c>
      <c r="CU15" s="272" t="e">
        <f t="shared" ref="CU15" si="235">$H$15*CT15</f>
        <v>#N/A</v>
      </c>
      <c r="CV15" s="271" t="e">
        <f t="shared" si="62"/>
        <v>#N/A</v>
      </c>
      <c r="CW15" s="424"/>
      <c r="CX15" s="272" t="e">
        <f>VLOOKUP($A$15,'[70]9월 인알파'!$A$36:$AF$49,CW$7+1,0)</f>
        <v>#N/A</v>
      </c>
      <c r="CY15" s="272" t="e">
        <f t="shared" ref="CY15" si="236">$H$15*CX15</f>
        <v>#N/A</v>
      </c>
      <c r="CZ15" s="271" t="e">
        <f t="shared" si="62"/>
        <v>#N/A</v>
      </c>
      <c r="DA15" s="424"/>
      <c r="DB15" s="272" t="e">
        <f>VLOOKUP($A$15,'[70]9월 인알파'!$A$36:$AF$49,DA$7+1,0)</f>
        <v>#N/A</v>
      </c>
      <c r="DC15" s="272" t="e">
        <f t="shared" ref="DC15" si="237">$H$15*DB15</f>
        <v>#N/A</v>
      </c>
      <c r="DD15" s="271" t="e">
        <f t="shared" si="62"/>
        <v>#N/A</v>
      </c>
      <c r="DE15" s="424"/>
      <c r="DF15" s="272" t="e">
        <f>VLOOKUP($A$15,'[70]9월 인알파'!$A$36:$AF$49,DE$7+1,0)</f>
        <v>#N/A</v>
      </c>
      <c r="DG15" s="272" t="e">
        <f t="shared" ref="DG15" si="238">$H$15*DF15</f>
        <v>#N/A</v>
      </c>
      <c r="DH15" s="271" t="e">
        <f t="shared" si="62"/>
        <v>#N/A</v>
      </c>
      <c r="DI15" s="424"/>
      <c r="DJ15" s="272" t="e">
        <f>VLOOKUP($A$15,'[70]9월 인알파'!$A$36:$AF$49,DI$7+1,0)</f>
        <v>#N/A</v>
      </c>
      <c r="DK15" s="272" t="e">
        <f t="shared" ref="DK15" si="239">$H$15*DJ15</f>
        <v>#N/A</v>
      </c>
      <c r="DL15" s="271" t="e">
        <f t="shared" si="62"/>
        <v>#N/A</v>
      </c>
      <c r="DM15" s="424"/>
      <c r="DN15" s="272" t="e">
        <f>VLOOKUP($A$15,'[70]9월 인알파'!$A$36:$AF$49,DM$7+1,0)</f>
        <v>#N/A</v>
      </c>
      <c r="DO15" s="272" t="e">
        <f t="shared" ref="DO15" si="240">$H$15*DN15</f>
        <v>#N/A</v>
      </c>
      <c r="DP15" s="271" t="e">
        <f t="shared" si="62"/>
        <v>#N/A</v>
      </c>
      <c r="DQ15" s="424"/>
      <c r="DR15" s="272" t="e">
        <f>VLOOKUP($A$15,'[70]9월 인알파'!$A$36:$AF$49,DQ$7+1,0)</f>
        <v>#N/A</v>
      </c>
      <c r="DS15" s="272" t="e">
        <f t="shared" ref="DS15" si="241">$H$15*DR15</f>
        <v>#N/A</v>
      </c>
      <c r="DT15" s="271" t="e">
        <f t="shared" ref="DT15" si="242">DS15</f>
        <v>#N/A</v>
      </c>
      <c r="DU15" s="424"/>
      <c r="DV15" s="272" t="e">
        <f>VLOOKUP($A$15,'[70]9월 인알파'!$A$36:$AF$49,DU$7+1,0)</f>
        <v>#N/A</v>
      </c>
      <c r="DW15" s="272" t="e">
        <f t="shared" ref="DW15" si="243">$H$15*DV15</f>
        <v>#N/A</v>
      </c>
      <c r="DX15" s="271" t="e">
        <f t="shared" ref="DX15" si="244">DW15</f>
        <v>#N/A</v>
      </c>
      <c r="DY15" s="424"/>
      <c r="DZ15" s="272" t="e">
        <f>VLOOKUP($A$15,'[70]9월 인알파'!$A$36:$AF$49,DY$7+1,0)</f>
        <v>#N/A</v>
      </c>
      <c r="EA15" s="272" t="e">
        <f t="shared" ref="EA15" si="245">$H$15*DZ15</f>
        <v>#N/A</v>
      </c>
      <c r="EB15" s="271" t="e">
        <f t="shared" ref="EB15" si="246">EA15</f>
        <v>#N/A</v>
      </c>
    </row>
    <row r="16" spans="1:132" s="253" customFormat="1" ht="24.95" customHeight="1">
      <c r="A16" s="513" t="s">
        <v>42</v>
      </c>
      <c r="B16" s="498" t="s">
        <v>1276</v>
      </c>
      <c r="C16" s="494"/>
      <c r="D16" s="270"/>
      <c r="E16" s="271"/>
      <c r="F16" s="497"/>
      <c r="G16" s="497"/>
      <c r="H16" s="497">
        <v>140000</v>
      </c>
      <c r="I16" s="424"/>
      <c r="J16" s="272">
        <f>VLOOKUP($A$16,'[70]9월 인알파'!$A$36:$AF$49,I$7+1,0)</f>
        <v>1</v>
      </c>
      <c r="K16" s="272">
        <f>$H$16*J16</f>
        <v>140000</v>
      </c>
      <c r="L16" s="271">
        <f t="shared" si="85"/>
        <v>140000</v>
      </c>
      <c r="M16" s="424"/>
      <c r="N16" s="272">
        <f>VLOOKUP($A$16,'[70]9월 인알파'!$A$36:$AF$49,M$7+1,0)</f>
        <v>2</v>
      </c>
      <c r="O16" s="272">
        <f>$H$16*N16</f>
        <v>280000</v>
      </c>
      <c r="P16" s="271">
        <f t="shared" si="86"/>
        <v>280000</v>
      </c>
      <c r="Q16" s="424"/>
      <c r="R16" s="272">
        <f>VLOOKUP($A$16,'[70]9월 인알파'!$A$36:$AF$49,Q$7+1,0)</f>
        <v>0</v>
      </c>
      <c r="S16" s="272">
        <f t="shared" ref="S16" si="247">$H$16*R16</f>
        <v>0</v>
      </c>
      <c r="T16" s="271">
        <f t="shared" si="30"/>
        <v>0</v>
      </c>
      <c r="U16" s="424"/>
      <c r="V16" s="272">
        <f>VLOOKUP($A$16,'[70]9월 인알파'!$A$36:$AF$49,U$7+1,0)</f>
        <v>0</v>
      </c>
      <c r="W16" s="272">
        <f t="shared" ref="W16" si="248">$H$16*V16</f>
        <v>0</v>
      </c>
      <c r="X16" s="271">
        <f t="shared" si="30"/>
        <v>0</v>
      </c>
      <c r="Y16" s="424"/>
      <c r="Z16" s="272">
        <f>VLOOKUP($A$16,'[70]9월 인알파'!$A$36:$AF$49,Y$7+1,0)</f>
        <v>0</v>
      </c>
      <c r="AA16" s="272">
        <f t="shared" ref="AA16" si="249">$H$16*Z16</f>
        <v>0</v>
      </c>
      <c r="AB16" s="271">
        <f t="shared" si="30"/>
        <v>0</v>
      </c>
      <c r="AC16" s="424"/>
      <c r="AD16" s="272">
        <f>VLOOKUP($A$16,'[70]9월 인알파'!$A$36:$AF$49,AC$7+1,0)</f>
        <v>0</v>
      </c>
      <c r="AE16" s="272">
        <f t="shared" ref="AE16" si="250">$H$16*AD16</f>
        <v>0</v>
      </c>
      <c r="AF16" s="271">
        <f t="shared" si="30"/>
        <v>0</v>
      </c>
      <c r="AG16" s="424"/>
      <c r="AH16" s="272">
        <f>VLOOKUP($A$16,'[70]9월 인알파'!$A$36:$AF$49,AG$7+1,0)</f>
        <v>0</v>
      </c>
      <c r="AI16" s="272">
        <f t="shared" ref="AI16" si="251">$H$16*AH16</f>
        <v>0</v>
      </c>
      <c r="AJ16" s="271">
        <f t="shared" si="30"/>
        <v>0</v>
      </c>
      <c r="AK16" s="424"/>
      <c r="AL16" s="272">
        <f>VLOOKUP($A$16,'[70]9월 인알파'!$A$36:$AF$49,AK$7+1,0)</f>
        <v>0</v>
      </c>
      <c r="AM16" s="272">
        <f t="shared" ref="AM16" si="252">$H$16*AL16</f>
        <v>0</v>
      </c>
      <c r="AN16" s="271">
        <f t="shared" si="30"/>
        <v>0</v>
      </c>
      <c r="AO16" s="424"/>
      <c r="AP16" s="272">
        <f>VLOOKUP($A$16,'[70]9월 인알파'!$A$36:$AF$49,AO$7+1,0)</f>
        <v>0</v>
      </c>
      <c r="AQ16" s="272">
        <f t="shared" ref="AQ16" si="253">$H$16*AP16</f>
        <v>0</v>
      </c>
      <c r="AR16" s="271">
        <f t="shared" si="30"/>
        <v>0</v>
      </c>
      <c r="AS16" s="424"/>
      <c r="AT16" s="272">
        <f>VLOOKUP($A$16,'[70]9월 인알파'!$A$36:$AF$49,AS$7+1,0)</f>
        <v>0</v>
      </c>
      <c r="AU16" s="272">
        <f t="shared" ref="AU16" si="254">$H$16*AT16</f>
        <v>0</v>
      </c>
      <c r="AV16" s="271">
        <f t="shared" si="30"/>
        <v>0</v>
      </c>
      <c r="AW16" s="424"/>
      <c r="AX16" s="272">
        <f>VLOOKUP($A$16,'[70]9월 인알파'!$A$36:$AF$49,AW$7+1,0)</f>
        <v>0</v>
      </c>
      <c r="AY16" s="272">
        <f t="shared" ref="AY16" si="255">$H$16*AX16</f>
        <v>0</v>
      </c>
      <c r="AZ16" s="271">
        <f t="shared" si="46"/>
        <v>0</v>
      </c>
      <c r="BA16" s="424"/>
      <c r="BB16" s="272">
        <f>VLOOKUP($A$16,'[70]9월 인알파'!$A$36:$AF$49,BA$7+1,0)</f>
        <v>0</v>
      </c>
      <c r="BC16" s="272">
        <f t="shared" ref="BC16" si="256">$H$16*BB16</f>
        <v>0</v>
      </c>
      <c r="BD16" s="271">
        <f t="shared" si="46"/>
        <v>0</v>
      </c>
      <c r="BE16" s="424"/>
      <c r="BF16" s="272">
        <f>VLOOKUP($A$16,'[70]9월 인알파'!$A$36:$AF$49,BE$7+1,0)</f>
        <v>0</v>
      </c>
      <c r="BG16" s="272">
        <f t="shared" ref="BG16" si="257">$H$16*BF16</f>
        <v>0</v>
      </c>
      <c r="BH16" s="271">
        <f t="shared" si="46"/>
        <v>0</v>
      </c>
      <c r="BI16" s="424"/>
      <c r="BJ16" s="272">
        <f>VLOOKUP($A$16,'[70]9월 인알파'!$A$36:$AF$49,BI$7+1,0)</f>
        <v>0</v>
      </c>
      <c r="BK16" s="272">
        <f t="shared" ref="BK16" si="258">$H$16*BJ16</f>
        <v>0</v>
      </c>
      <c r="BL16" s="271">
        <f t="shared" si="46"/>
        <v>0</v>
      </c>
      <c r="BM16" s="424"/>
      <c r="BN16" s="272">
        <f>VLOOKUP($A$16,'[70]9월 인알파'!$A$36:$AF$49,BM$7+1,0)</f>
        <v>0</v>
      </c>
      <c r="BO16" s="272">
        <f t="shared" ref="BO16" si="259">$H$16*BN16</f>
        <v>0</v>
      </c>
      <c r="BP16" s="271">
        <f t="shared" si="46"/>
        <v>0</v>
      </c>
      <c r="BQ16" s="424"/>
      <c r="BR16" s="272">
        <f>VLOOKUP($A$16,'[70]9월 인알파'!$A$36:$AF$49,BQ$7+1,0)</f>
        <v>0</v>
      </c>
      <c r="BS16" s="272">
        <f t="shared" ref="BS16" si="260">$H$16*BR16</f>
        <v>0</v>
      </c>
      <c r="BT16" s="271">
        <f t="shared" si="46"/>
        <v>0</v>
      </c>
      <c r="BU16" s="424"/>
      <c r="BV16" s="272">
        <f>VLOOKUP($A$16,'[70]9월 인알파'!$A$36:$AF$49,BU$7+1,0)</f>
        <v>0</v>
      </c>
      <c r="BW16" s="272">
        <f t="shared" ref="BW16" si="261">$H$16*BV16</f>
        <v>0</v>
      </c>
      <c r="BX16" s="271">
        <f t="shared" si="46"/>
        <v>0</v>
      </c>
      <c r="BY16" s="424"/>
      <c r="BZ16" s="272">
        <f>VLOOKUP($A$16,'[70]9월 인알파'!$A$36:$AF$49,BY$7+1,0)</f>
        <v>0</v>
      </c>
      <c r="CA16" s="272">
        <f t="shared" ref="CA16" si="262">$H$16*BZ16</f>
        <v>0</v>
      </c>
      <c r="CB16" s="271">
        <f t="shared" si="46"/>
        <v>0</v>
      </c>
      <c r="CC16" s="424"/>
      <c r="CD16" s="272">
        <f>VLOOKUP($A$16,'[70]9월 인알파'!$A$36:$AF$49,CC$7+1,0)</f>
        <v>0</v>
      </c>
      <c r="CE16" s="272">
        <f t="shared" ref="CE16" si="263">$H$16*CD16</f>
        <v>0</v>
      </c>
      <c r="CF16" s="271">
        <f t="shared" si="62"/>
        <v>0</v>
      </c>
      <c r="CG16" s="424"/>
      <c r="CH16" s="272">
        <f>VLOOKUP($A$16,'[70]9월 인알파'!$A$36:$AF$49,CG$7+1,0)</f>
        <v>0</v>
      </c>
      <c r="CI16" s="272">
        <f t="shared" ref="CI16" si="264">$H$16*CH16</f>
        <v>0</v>
      </c>
      <c r="CJ16" s="271">
        <f t="shared" si="62"/>
        <v>0</v>
      </c>
      <c r="CK16" s="424"/>
      <c r="CL16" s="272">
        <f>VLOOKUP($A$16,'[70]9월 인알파'!$A$36:$AF$49,CK$7+1,0)</f>
        <v>0</v>
      </c>
      <c r="CM16" s="272">
        <f t="shared" ref="CM16" si="265">$H$16*CL16</f>
        <v>0</v>
      </c>
      <c r="CN16" s="271">
        <f t="shared" si="62"/>
        <v>0</v>
      </c>
      <c r="CO16" s="424"/>
      <c r="CP16" s="272">
        <f>VLOOKUP($A$16,'[70]9월 인알파'!$A$36:$AF$49,CO$7+1,0)</f>
        <v>0</v>
      </c>
      <c r="CQ16" s="272">
        <f t="shared" ref="CQ16" si="266">$H$16*CP16</f>
        <v>0</v>
      </c>
      <c r="CR16" s="271">
        <f t="shared" si="62"/>
        <v>0</v>
      </c>
      <c r="CS16" s="424"/>
      <c r="CT16" s="272">
        <f>VLOOKUP($A$16,'[70]9월 인알파'!$A$36:$AF$49,CS$7+1,0)</f>
        <v>0</v>
      </c>
      <c r="CU16" s="272">
        <f t="shared" ref="CU16" si="267">$H$16*CT16</f>
        <v>0</v>
      </c>
      <c r="CV16" s="271">
        <f t="shared" si="62"/>
        <v>0</v>
      </c>
      <c r="CW16" s="424"/>
      <c r="CX16" s="272">
        <f>VLOOKUP($A$16,'[70]9월 인알파'!$A$36:$AF$49,CW$7+1,0)</f>
        <v>0</v>
      </c>
      <c r="CY16" s="272">
        <f t="shared" ref="CY16" si="268">$H$16*CX16</f>
        <v>0</v>
      </c>
      <c r="CZ16" s="271">
        <f t="shared" si="62"/>
        <v>0</v>
      </c>
      <c r="DA16" s="424"/>
      <c r="DB16" s="272">
        <f>VLOOKUP($A$16,'[70]9월 인알파'!$A$36:$AF$49,DA$7+1,0)</f>
        <v>0</v>
      </c>
      <c r="DC16" s="272">
        <f t="shared" ref="DC16" si="269">$H$16*DB16</f>
        <v>0</v>
      </c>
      <c r="DD16" s="271">
        <f t="shared" si="62"/>
        <v>0</v>
      </c>
      <c r="DE16" s="424"/>
      <c r="DF16" s="272">
        <f>VLOOKUP($A$16,'[70]9월 인알파'!$A$36:$AF$49,DE$7+1,0)</f>
        <v>0</v>
      </c>
      <c r="DG16" s="272">
        <f t="shared" ref="DG16" si="270">$H$16*DF16</f>
        <v>0</v>
      </c>
      <c r="DH16" s="271">
        <f t="shared" si="62"/>
        <v>0</v>
      </c>
      <c r="DI16" s="424"/>
      <c r="DJ16" s="272">
        <f>VLOOKUP($A$16,'[70]9월 인알파'!$A$36:$AF$49,DI$7+1,0)</f>
        <v>0</v>
      </c>
      <c r="DK16" s="272">
        <f t="shared" ref="DK16" si="271">$H$16*DJ16</f>
        <v>0</v>
      </c>
      <c r="DL16" s="271">
        <f t="shared" si="62"/>
        <v>0</v>
      </c>
      <c r="DM16" s="424"/>
      <c r="DN16" s="272">
        <f>VLOOKUP($A$16,'[70]9월 인알파'!$A$36:$AF$49,DM$7+1,0)</f>
        <v>0</v>
      </c>
      <c r="DO16" s="272">
        <f t="shared" ref="DO16" si="272">$H$16*DN16</f>
        <v>0</v>
      </c>
      <c r="DP16" s="271">
        <f t="shared" si="62"/>
        <v>0</v>
      </c>
      <c r="DQ16" s="424"/>
      <c r="DR16" s="272">
        <f>VLOOKUP($A$16,'[70]9월 인알파'!$A$36:$AF$49,DQ$7+1,0)</f>
        <v>0</v>
      </c>
      <c r="DS16" s="272">
        <f t="shared" ref="DS16" si="273">$H$16*DR16</f>
        <v>0</v>
      </c>
      <c r="DT16" s="271">
        <f t="shared" ref="DT16" si="274">DS16</f>
        <v>0</v>
      </c>
      <c r="DU16" s="424"/>
      <c r="DV16" s="272">
        <f>VLOOKUP($A$16,'[70]9월 인알파'!$A$36:$AF$49,DU$7+1,0)</f>
        <v>0</v>
      </c>
      <c r="DW16" s="272">
        <f t="shared" ref="DW16" si="275">$H$16*DV16</f>
        <v>0</v>
      </c>
      <c r="DX16" s="271">
        <f t="shared" ref="DX16" si="276">DW16</f>
        <v>0</v>
      </c>
      <c r="DY16" s="424"/>
      <c r="DZ16" s="272">
        <f>VLOOKUP($A$16,'[70]9월 인알파'!$A$36:$AF$49,DY$7+1,0)</f>
        <v>0</v>
      </c>
      <c r="EA16" s="272">
        <f t="shared" ref="EA16" si="277">$H$16*DZ16</f>
        <v>0</v>
      </c>
      <c r="EB16" s="271">
        <f t="shared" ref="EB16" si="278">EA16</f>
        <v>0</v>
      </c>
    </row>
    <row r="17" spans="1:132" s="253" customFormat="1" ht="24.95" customHeight="1">
      <c r="A17" s="513" t="s">
        <v>1346</v>
      </c>
      <c r="B17" s="493" t="s">
        <v>1277</v>
      </c>
      <c r="C17" s="265"/>
      <c r="D17" s="270"/>
      <c r="E17" s="271"/>
      <c r="F17" s="287"/>
      <c r="G17" s="287"/>
      <c r="H17" s="287">
        <v>20000</v>
      </c>
      <c r="I17" s="424"/>
      <c r="J17" s="272" t="e">
        <f>VLOOKUP($A$18,'[70]9월 인알파'!$A$36:$AF$49,I$7+1,0)+VLOOKUP($A$17,'[70]9월 인알파'!$A$36:$AF$49,I$7+1,0)</f>
        <v>#N/A</v>
      </c>
      <c r="K17" s="272" t="e">
        <f>$H$17*J17</f>
        <v>#N/A</v>
      </c>
      <c r="L17" s="271" t="e">
        <f t="shared" si="85"/>
        <v>#N/A</v>
      </c>
      <c r="M17" s="424"/>
      <c r="N17" s="272" t="e">
        <f>VLOOKUP($A$18,'[70]9월 인알파'!$A$36:$AF$49,M$7+1,0)+VLOOKUP($A$17,'[70]9월 인알파'!$A$36:$AF$49,M$7+1,0)</f>
        <v>#N/A</v>
      </c>
      <c r="O17" s="272" t="e">
        <f>$H$17*N17</f>
        <v>#N/A</v>
      </c>
      <c r="P17" s="271" t="e">
        <f t="shared" si="86"/>
        <v>#N/A</v>
      </c>
      <c r="Q17" s="424"/>
      <c r="R17" s="272" t="e">
        <f>VLOOKUP($A$18,'[70]9월 인알파'!$A$36:$AF$49,Q$7+1,0)+VLOOKUP($A$17,'[70]9월 인알파'!$A$36:$AF$49,Q$7+1,0)</f>
        <v>#N/A</v>
      </c>
      <c r="S17" s="272" t="e">
        <f t="shared" ref="S17" si="279">$H$17*R17</f>
        <v>#N/A</v>
      </c>
      <c r="T17" s="271" t="e">
        <f t="shared" si="30"/>
        <v>#N/A</v>
      </c>
      <c r="U17" s="424"/>
      <c r="V17" s="272" t="e">
        <f>VLOOKUP($A$18,'[70]9월 인알파'!$A$36:$AF$49,U$7+1,0)+VLOOKUP($A$17,'[70]9월 인알파'!$A$36:$AF$49,U$7+1,0)</f>
        <v>#N/A</v>
      </c>
      <c r="W17" s="272" t="e">
        <f t="shared" ref="W17" si="280">$H$17*V17</f>
        <v>#N/A</v>
      </c>
      <c r="X17" s="271" t="e">
        <f t="shared" si="30"/>
        <v>#N/A</v>
      </c>
      <c r="Y17" s="424"/>
      <c r="Z17" s="272" t="e">
        <f>VLOOKUP($A$18,'[70]9월 인알파'!$A$36:$AF$49,Y$7+1,0)+VLOOKUP($A$17,'[70]9월 인알파'!$A$36:$AF$49,Y$7+1,0)</f>
        <v>#N/A</v>
      </c>
      <c r="AA17" s="272" t="e">
        <f t="shared" ref="AA17" si="281">$H$17*Z17</f>
        <v>#N/A</v>
      </c>
      <c r="AB17" s="271" t="e">
        <f t="shared" si="30"/>
        <v>#N/A</v>
      </c>
      <c r="AC17" s="424"/>
      <c r="AD17" s="272" t="e">
        <f>VLOOKUP($A$18,'[70]9월 인알파'!$A$36:$AF$49,AC$7+1,0)+VLOOKUP($A$17,'[70]9월 인알파'!$A$36:$AF$49,AC$7+1,0)</f>
        <v>#N/A</v>
      </c>
      <c r="AE17" s="272" t="e">
        <f t="shared" ref="AE17" si="282">$H$17*AD17</f>
        <v>#N/A</v>
      </c>
      <c r="AF17" s="271" t="e">
        <f t="shared" si="30"/>
        <v>#N/A</v>
      </c>
      <c r="AG17" s="424"/>
      <c r="AH17" s="272" t="e">
        <f>VLOOKUP($A$18,'[70]9월 인알파'!$A$36:$AF$49,AG$7+1,0)+VLOOKUP($A$17,'[70]9월 인알파'!$A$36:$AF$49,AG$7+1,0)</f>
        <v>#N/A</v>
      </c>
      <c r="AI17" s="272" t="e">
        <f t="shared" ref="AI17" si="283">$H$17*AH17</f>
        <v>#N/A</v>
      </c>
      <c r="AJ17" s="271" t="e">
        <f t="shared" si="30"/>
        <v>#N/A</v>
      </c>
      <c r="AK17" s="424"/>
      <c r="AL17" s="272" t="e">
        <f>VLOOKUP($A$18,'[70]9월 인알파'!$A$36:$AF$49,AK$7+1,0)+VLOOKUP($A$17,'[70]9월 인알파'!$A$36:$AF$49,AK$7+1,0)</f>
        <v>#N/A</v>
      </c>
      <c r="AM17" s="272" t="e">
        <f t="shared" ref="AM17" si="284">$H$17*AL17</f>
        <v>#N/A</v>
      </c>
      <c r="AN17" s="271" t="e">
        <f t="shared" si="30"/>
        <v>#N/A</v>
      </c>
      <c r="AO17" s="424"/>
      <c r="AP17" s="272" t="e">
        <f>VLOOKUP($A$18,'[70]9월 인알파'!$A$36:$AF$49,AO$7+1,0)+VLOOKUP($A$17,'[70]9월 인알파'!$A$36:$AF$49,AO$7+1,0)</f>
        <v>#N/A</v>
      </c>
      <c r="AQ17" s="272" t="e">
        <f t="shared" ref="AQ17" si="285">$H$17*AP17</f>
        <v>#N/A</v>
      </c>
      <c r="AR17" s="271" t="e">
        <f t="shared" si="30"/>
        <v>#N/A</v>
      </c>
      <c r="AS17" s="424"/>
      <c r="AT17" s="272" t="e">
        <f>VLOOKUP($A$18,'[70]9월 인알파'!$A$36:$AF$49,AS$7+1,0)+VLOOKUP($A$17,'[70]9월 인알파'!$A$36:$AF$49,AS$7+1,0)</f>
        <v>#N/A</v>
      </c>
      <c r="AU17" s="272" t="e">
        <f t="shared" ref="AU17" si="286">$H$17*AT17</f>
        <v>#N/A</v>
      </c>
      <c r="AV17" s="271" t="e">
        <f t="shared" si="30"/>
        <v>#N/A</v>
      </c>
      <c r="AW17" s="424"/>
      <c r="AX17" s="272" t="e">
        <f>VLOOKUP($A$18,'[70]9월 인알파'!$A$36:$AF$49,AW$7+1,0)+VLOOKUP($A$17,'[70]9월 인알파'!$A$36:$AF$49,AW$7+1,0)</f>
        <v>#N/A</v>
      </c>
      <c r="AY17" s="272" t="e">
        <f t="shared" ref="AY17" si="287">$H$17*AX17</f>
        <v>#N/A</v>
      </c>
      <c r="AZ17" s="271" t="e">
        <f t="shared" si="46"/>
        <v>#N/A</v>
      </c>
      <c r="BA17" s="424"/>
      <c r="BB17" s="272" t="e">
        <f>VLOOKUP($A$18,'[70]9월 인알파'!$A$36:$AF$49,BA$7+1,0)+VLOOKUP($A$17,'[70]9월 인알파'!$A$36:$AF$49,BA$7+1,0)</f>
        <v>#N/A</v>
      </c>
      <c r="BC17" s="272" t="e">
        <f t="shared" ref="BC17" si="288">$H$17*BB17</f>
        <v>#N/A</v>
      </c>
      <c r="BD17" s="271" t="e">
        <f t="shared" si="46"/>
        <v>#N/A</v>
      </c>
      <c r="BE17" s="424"/>
      <c r="BF17" s="272" t="e">
        <f>VLOOKUP($A$18,'[70]9월 인알파'!$A$36:$AF$49,BE$7+1,0)+VLOOKUP($A$17,'[70]9월 인알파'!$A$36:$AF$49,BE$7+1,0)</f>
        <v>#N/A</v>
      </c>
      <c r="BG17" s="272" t="e">
        <f t="shared" ref="BG17" si="289">$H$17*BF17</f>
        <v>#N/A</v>
      </c>
      <c r="BH17" s="271" t="e">
        <f t="shared" si="46"/>
        <v>#N/A</v>
      </c>
      <c r="BI17" s="424"/>
      <c r="BJ17" s="272" t="e">
        <f>VLOOKUP($A$18,'[70]9월 인알파'!$A$36:$AF$49,BI$7+1,0)+VLOOKUP($A$17,'[70]9월 인알파'!$A$36:$AF$49,BI$7+1,0)</f>
        <v>#N/A</v>
      </c>
      <c r="BK17" s="272" t="e">
        <f t="shared" ref="BK17" si="290">$H$17*BJ17</f>
        <v>#N/A</v>
      </c>
      <c r="BL17" s="271" t="e">
        <f t="shared" si="46"/>
        <v>#N/A</v>
      </c>
      <c r="BM17" s="424"/>
      <c r="BN17" s="272" t="e">
        <f>VLOOKUP($A$18,'[70]9월 인알파'!$A$36:$AF$49,BM$7+1,0)+VLOOKUP($A$17,'[70]9월 인알파'!$A$36:$AF$49,BM$7+1,0)</f>
        <v>#N/A</v>
      </c>
      <c r="BO17" s="272" t="e">
        <f t="shared" ref="BO17" si="291">$H$17*BN17</f>
        <v>#N/A</v>
      </c>
      <c r="BP17" s="271" t="e">
        <f t="shared" si="46"/>
        <v>#N/A</v>
      </c>
      <c r="BQ17" s="424"/>
      <c r="BR17" s="272" t="e">
        <f>VLOOKUP($A$18,'[70]9월 인알파'!$A$36:$AF$49,BQ$7+1,0)+VLOOKUP($A$17,'[70]9월 인알파'!$A$36:$AF$49,BQ$7+1,0)</f>
        <v>#N/A</v>
      </c>
      <c r="BS17" s="272" t="e">
        <f t="shared" ref="BS17" si="292">$H$17*BR17</f>
        <v>#N/A</v>
      </c>
      <c r="BT17" s="271" t="e">
        <f t="shared" si="46"/>
        <v>#N/A</v>
      </c>
      <c r="BU17" s="424"/>
      <c r="BV17" s="272" t="e">
        <f>VLOOKUP($A$18,'[70]9월 인알파'!$A$36:$AF$49,BU$7+1,0)+VLOOKUP($A$17,'[70]9월 인알파'!$A$36:$AF$49,BU$7+1,0)</f>
        <v>#N/A</v>
      </c>
      <c r="BW17" s="272" t="e">
        <f t="shared" ref="BW17" si="293">$H$17*BV17</f>
        <v>#N/A</v>
      </c>
      <c r="BX17" s="271" t="e">
        <f t="shared" si="46"/>
        <v>#N/A</v>
      </c>
      <c r="BY17" s="424"/>
      <c r="BZ17" s="272" t="e">
        <f>VLOOKUP($A$18,'[70]9월 인알파'!$A$36:$AF$49,BY$7+1,0)+VLOOKUP($A$17,'[70]9월 인알파'!$A$36:$AF$49,BY$7+1,0)</f>
        <v>#N/A</v>
      </c>
      <c r="CA17" s="272" t="e">
        <f t="shared" ref="CA17" si="294">$H$17*BZ17</f>
        <v>#N/A</v>
      </c>
      <c r="CB17" s="271" t="e">
        <f t="shared" si="46"/>
        <v>#N/A</v>
      </c>
      <c r="CC17" s="424"/>
      <c r="CD17" s="272" t="e">
        <f>VLOOKUP($A$18,'[70]9월 인알파'!$A$36:$AF$49,CC$7+1,0)+VLOOKUP($A$17,'[70]9월 인알파'!$A$36:$AF$49,CC$7+1,0)</f>
        <v>#N/A</v>
      </c>
      <c r="CE17" s="272" t="e">
        <f t="shared" ref="CE17" si="295">$H$17*CD17</f>
        <v>#N/A</v>
      </c>
      <c r="CF17" s="271" t="e">
        <f t="shared" si="62"/>
        <v>#N/A</v>
      </c>
      <c r="CG17" s="424"/>
      <c r="CH17" s="272" t="e">
        <f>VLOOKUP($A$18,'[70]9월 인알파'!$A$36:$AF$49,CG$7+1,0)+VLOOKUP($A$17,'[70]9월 인알파'!$A$36:$AF$49,CG$7+1,0)</f>
        <v>#N/A</v>
      </c>
      <c r="CI17" s="272" t="e">
        <f t="shared" ref="CI17" si="296">$H$17*CH17</f>
        <v>#N/A</v>
      </c>
      <c r="CJ17" s="271" t="e">
        <f t="shared" si="62"/>
        <v>#N/A</v>
      </c>
      <c r="CK17" s="424"/>
      <c r="CL17" s="272" t="e">
        <f>VLOOKUP($A$18,'[70]9월 인알파'!$A$36:$AF$49,CK$7+1,0)+VLOOKUP($A$17,'[70]9월 인알파'!$A$36:$AF$49,CK$7+1,0)</f>
        <v>#N/A</v>
      </c>
      <c r="CM17" s="272" t="e">
        <f t="shared" ref="CM17" si="297">$H$17*CL17</f>
        <v>#N/A</v>
      </c>
      <c r="CN17" s="271" t="e">
        <f t="shared" si="62"/>
        <v>#N/A</v>
      </c>
      <c r="CO17" s="424"/>
      <c r="CP17" s="272" t="e">
        <f>VLOOKUP($A$18,'[70]9월 인알파'!$A$36:$AF$49,CO$7+1,0)+VLOOKUP($A$17,'[70]9월 인알파'!$A$36:$AF$49,CO$7+1,0)</f>
        <v>#N/A</v>
      </c>
      <c r="CQ17" s="272" t="e">
        <f t="shared" ref="CQ17" si="298">$H$17*CP17</f>
        <v>#N/A</v>
      </c>
      <c r="CR17" s="271" t="e">
        <f t="shared" si="62"/>
        <v>#N/A</v>
      </c>
      <c r="CS17" s="424"/>
      <c r="CT17" s="272" t="e">
        <f>VLOOKUP($A$18,'[70]9월 인알파'!$A$36:$AF$49,CS$7+1,0)+VLOOKUP($A$17,'[70]9월 인알파'!$A$36:$AF$49,CS$7+1,0)</f>
        <v>#N/A</v>
      </c>
      <c r="CU17" s="272" t="e">
        <f t="shared" ref="CU17" si="299">$H$17*CT17</f>
        <v>#N/A</v>
      </c>
      <c r="CV17" s="271" t="e">
        <f t="shared" si="62"/>
        <v>#N/A</v>
      </c>
      <c r="CW17" s="424"/>
      <c r="CX17" s="272" t="e">
        <f>VLOOKUP($A$18,'[70]9월 인알파'!$A$36:$AF$49,CW$7+1,0)+VLOOKUP($A$17,'[70]9월 인알파'!$A$36:$AF$49,CW$7+1,0)</f>
        <v>#N/A</v>
      </c>
      <c r="CY17" s="272" t="e">
        <f t="shared" ref="CY17" si="300">$H$17*CX17</f>
        <v>#N/A</v>
      </c>
      <c r="CZ17" s="271" t="e">
        <f t="shared" si="62"/>
        <v>#N/A</v>
      </c>
      <c r="DA17" s="424"/>
      <c r="DB17" s="272" t="e">
        <f>VLOOKUP($A$18,'[70]9월 인알파'!$A$36:$AF$49,DA$7+1,0)+VLOOKUP($A$17,'[70]9월 인알파'!$A$36:$AF$49,DA$7+1,0)</f>
        <v>#N/A</v>
      </c>
      <c r="DC17" s="272" t="e">
        <f t="shared" ref="DC17" si="301">$H$17*DB17</f>
        <v>#N/A</v>
      </c>
      <c r="DD17" s="271" t="e">
        <f t="shared" si="62"/>
        <v>#N/A</v>
      </c>
      <c r="DE17" s="424"/>
      <c r="DF17" s="272" t="e">
        <f>VLOOKUP($A$18,'[70]9월 인알파'!$A$36:$AF$49,DE$7+1,0)+VLOOKUP($A$17,'[70]9월 인알파'!$A$36:$AF$49,DE$7+1,0)</f>
        <v>#N/A</v>
      </c>
      <c r="DG17" s="272" t="e">
        <f t="shared" ref="DG17" si="302">$H$17*DF17</f>
        <v>#N/A</v>
      </c>
      <c r="DH17" s="271" t="e">
        <f t="shared" si="62"/>
        <v>#N/A</v>
      </c>
      <c r="DI17" s="424"/>
      <c r="DJ17" s="272" t="e">
        <f>VLOOKUP($A$18,'[70]9월 인알파'!$A$36:$AF$49,DI$7+1,0)+VLOOKUP($A$17,'[70]9월 인알파'!$A$36:$AF$49,DI$7+1,0)</f>
        <v>#N/A</v>
      </c>
      <c r="DK17" s="272" t="e">
        <f t="shared" ref="DK17" si="303">$H$17*DJ17</f>
        <v>#N/A</v>
      </c>
      <c r="DL17" s="271" t="e">
        <f t="shared" si="62"/>
        <v>#N/A</v>
      </c>
      <c r="DM17" s="424"/>
      <c r="DN17" s="272" t="e">
        <f>VLOOKUP($A$18,'[70]9월 인알파'!$A$36:$AF$49,DM$7+1,0)+VLOOKUP($A$17,'[70]9월 인알파'!$A$36:$AF$49,DM$7+1,0)</f>
        <v>#N/A</v>
      </c>
      <c r="DO17" s="272" t="e">
        <f t="shared" ref="DO17" si="304">$H$17*DN17</f>
        <v>#N/A</v>
      </c>
      <c r="DP17" s="271" t="e">
        <f t="shared" si="62"/>
        <v>#N/A</v>
      </c>
      <c r="DQ17" s="424"/>
      <c r="DR17" s="272" t="e">
        <f>VLOOKUP($A$18,'[70]9월 인알파'!$A$36:$AF$49,DQ$7+1,0)+VLOOKUP($A$17,'[70]9월 인알파'!$A$36:$AF$49,DQ$7+1,0)</f>
        <v>#N/A</v>
      </c>
      <c r="DS17" s="272" t="e">
        <f t="shared" ref="DS17" si="305">$H$17*DR17</f>
        <v>#N/A</v>
      </c>
      <c r="DT17" s="271" t="e">
        <f t="shared" ref="DT17" si="306">DS17</f>
        <v>#N/A</v>
      </c>
      <c r="DU17" s="424"/>
      <c r="DV17" s="272" t="e">
        <f>VLOOKUP($A$18,'[70]9월 인알파'!$A$36:$AF$49,DU$7+1,0)+VLOOKUP($A$17,'[70]9월 인알파'!$A$36:$AF$49,DU$7+1,0)</f>
        <v>#N/A</v>
      </c>
      <c r="DW17" s="272" t="e">
        <f t="shared" ref="DW17" si="307">$H$17*DV17</f>
        <v>#N/A</v>
      </c>
      <c r="DX17" s="271" t="e">
        <f t="shared" ref="DX17" si="308">DW17</f>
        <v>#N/A</v>
      </c>
      <c r="DY17" s="424"/>
      <c r="DZ17" s="272" t="e">
        <f>VLOOKUP($A$18,'[70]9월 인알파'!$A$36:$AF$49,DY$7+1,0)+VLOOKUP($A$17,'[70]9월 인알파'!$A$36:$AF$49,DY$7+1,0)</f>
        <v>#N/A</v>
      </c>
      <c r="EA17" s="272" t="e">
        <f t="shared" ref="EA17" si="309">$H$17*DZ17</f>
        <v>#N/A</v>
      </c>
      <c r="EB17" s="271" t="e">
        <f t="shared" ref="EB17" si="310">EA17</f>
        <v>#N/A</v>
      </c>
    </row>
    <row r="18" spans="1:132" s="253" customFormat="1" ht="24.95" customHeight="1">
      <c r="A18" s="513" t="s">
        <v>1348</v>
      </c>
      <c r="B18" s="576" t="s">
        <v>760</v>
      </c>
      <c r="C18" s="577"/>
      <c r="D18" s="277"/>
      <c r="E18" s="277"/>
      <c r="F18" s="289"/>
      <c r="G18" s="289"/>
      <c r="H18" s="289"/>
      <c r="I18" s="425"/>
      <c r="J18" s="276" t="e">
        <f>SUM(J10:J17)</f>
        <v>#REF!</v>
      </c>
      <c r="K18" s="276" t="e">
        <f>SUM(K10:K17)</f>
        <v>#REF!</v>
      </c>
      <c r="L18" s="276" t="e">
        <f>SUM(L10:L17)</f>
        <v>#REF!</v>
      </c>
      <c r="M18" s="425"/>
      <c r="N18" s="276" t="e">
        <f>SUM(N10:N17)</f>
        <v>#N/A</v>
      </c>
      <c r="O18" s="276" t="e">
        <f>SUM(O10:O17)</f>
        <v>#N/A</v>
      </c>
      <c r="P18" s="276" t="e">
        <f>SUM(P10:P17)</f>
        <v>#N/A</v>
      </c>
      <c r="Q18" s="425"/>
      <c r="R18" s="276" t="e">
        <f t="shared" ref="R18:T18" si="311">SUM(R10:R17)</f>
        <v>#N/A</v>
      </c>
      <c r="S18" s="276" t="e">
        <f t="shared" si="311"/>
        <v>#N/A</v>
      </c>
      <c r="T18" s="276" t="e">
        <f t="shared" si="311"/>
        <v>#N/A</v>
      </c>
      <c r="U18" s="425"/>
      <c r="V18" s="276" t="e">
        <f t="shared" ref="V18:X18" si="312">SUM(V10:V17)</f>
        <v>#N/A</v>
      </c>
      <c r="W18" s="276" t="e">
        <f t="shared" si="312"/>
        <v>#N/A</v>
      </c>
      <c r="X18" s="276" t="e">
        <f t="shared" si="312"/>
        <v>#N/A</v>
      </c>
      <c r="Y18" s="425"/>
      <c r="Z18" s="276" t="e">
        <f t="shared" ref="Z18:AB18" si="313">SUM(Z10:Z17)</f>
        <v>#N/A</v>
      </c>
      <c r="AA18" s="276" t="e">
        <f t="shared" si="313"/>
        <v>#N/A</v>
      </c>
      <c r="AB18" s="276" t="e">
        <f t="shared" si="313"/>
        <v>#N/A</v>
      </c>
      <c r="AC18" s="425"/>
      <c r="AD18" s="276" t="e">
        <f t="shared" ref="AD18:AF18" si="314">SUM(AD10:AD17)</f>
        <v>#N/A</v>
      </c>
      <c r="AE18" s="276" t="e">
        <f t="shared" si="314"/>
        <v>#N/A</v>
      </c>
      <c r="AF18" s="276" t="e">
        <f t="shared" si="314"/>
        <v>#N/A</v>
      </c>
      <c r="AG18" s="425"/>
      <c r="AH18" s="276" t="e">
        <f t="shared" ref="AH18:AJ18" si="315">SUM(AH10:AH17)</f>
        <v>#N/A</v>
      </c>
      <c r="AI18" s="276" t="e">
        <f t="shared" si="315"/>
        <v>#N/A</v>
      </c>
      <c r="AJ18" s="276" t="e">
        <f t="shared" si="315"/>
        <v>#N/A</v>
      </c>
      <c r="AK18" s="425"/>
      <c r="AL18" s="276" t="e">
        <f t="shared" ref="AL18:AN18" si="316">SUM(AL10:AL17)</f>
        <v>#N/A</v>
      </c>
      <c r="AM18" s="276" t="e">
        <f t="shared" si="316"/>
        <v>#N/A</v>
      </c>
      <c r="AN18" s="276" t="e">
        <f t="shared" si="316"/>
        <v>#N/A</v>
      </c>
      <c r="AO18" s="425"/>
      <c r="AP18" s="276" t="e">
        <f t="shared" ref="AP18:AR18" si="317">SUM(AP10:AP17)</f>
        <v>#REF!</v>
      </c>
      <c r="AQ18" s="276" t="e">
        <f t="shared" si="317"/>
        <v>#REF!</v>
      </c>
      <c r="AR18" s="276" t="e">
        <f t="shared" si="317"/>
        <v>#REF!</v>
      </c>
      <c r="AS18" s="425"/>
      <c r="AT18" s="276" t="e">
        <f t="shared" ref="AT18:AV18" si="318">SUM(AT10:AT17)</f>
        <v>#N/A</v>
      </c>
      <c r="AU18" s="276" t="e">
        <f t="shared" si="318"/>
        <v>#N/A</v>
      </c>
      <c r="AV18" s="276" t="e">
        <f t="shared" si="318"/>
        <v>#N/A</v>
      </c>
      <c r="AW18" s="425"/>
      <c r="AX18" s="276" t="e">
        <f t="shared" ref="AX18:AZ18" si="319">SUM(AX10:AX17)</f>
        <v>#N/A</v>
      </c>
      <c r="AY18" s="276" t="e">
        <f t="shared" si="319"/>
        <v>#N/A</v>
      </c>
      <c r="AZ18" s="276" t="e">
        <f t="shared" si="319"/>
        <v>#N/A</v>
      </c>
      <c r="BA18" s="425"/>
      <c r="BB18" s="276" t="e">
        <f t="shared" ref="BB18:BD18" si="320">SUM(BB10:BB17)</f>
        <v>#N/A</v>
      </c>
      <c r="BC18" s="276" t="e">
        <f t="shared" si="320"/>
        <v>#N/A</v>
      </c>
      <c r="BD18" s="276" t="e">
        <f t="shared" si="320"/>
        <v>#N/A</v>
      </c>
      <c r="BE18" s="425"/>
      <c r="BF18" s="276" t="e">
        <f t="shared" ref="BF18:BH18" si="321">SUM(BF10:BF17)</f>
        <v>#N/A</v>
      </c>
      <c r="BG18" s="276" t="e">
        <f t="shared" si="321"/>
        <v>#N/A</v>
      </c>
      <c r="BH18" s="276" t="e">
        <f t="shared" si="321"/>
        <v>#N/A</v>
      </c>
      <c r="BI18" s="425"/>
      <c r="BJ18" s="276" t="e">
        <f t="shared" ref="BJ18:BL18" si="322">SUM(BJ10:BJ17)</f>
        <v>#N/A</v>
      </c>
      <c r="BK18" s="276" t="e">
        <f t="shared" si="322"/>
        <v>#N/A</v>
      </c>
      <c r="BL18" s="276" t="e">
        <f t="shared" si="322"/>
        <v>#N/A</v>
      </c>
      <c r="BM18" s="425"/>
      <c r="BN18" s="276" t="e">
        <f t="shared" ref="BN18:BP18" si="323">SUM(BN10:BN17)</f>
        <v>#N/A</v>
      </c>
      <c r="BO18" s="276" t="e">
        <f t="shared" si="323"/>
        <v>#N/A</v>
      </c>
      <c r="BP18" s="276" t="e">
        <f t="shared" si="323"/>
        <v>#N/A</v>
      </c>
      <c r="BQ18" s="425"/>
      <c r="BR18" s="276" t="e">
        <f t="shared" ref="BR18:BT18" si="324">SUM(BR10:BR17)</f>
        <v>#N/A</v>
      </c>
      <c r="BS18" s="276" t="e">
        <f t="shared" si="324"/>
        <v>#N/A</v>
      </c>
      <c r="BT18" s="276" t="e">
        <f t="shared" si="324"/>
        <v>#N/A</v>
      </c>
      <c r="BU18" s="425"/>
      <c r="BV18" s="276" t="e">
        <f t="shared" ref="BV18:BX18" si="325">SUM(BV10:BV17)</f>
        <v>#N/A</v>
      </c>
      <c r="BW18" s="276" t="e">
        <f t="shared" si="325"/>
        <v>#N/A</v>
      </c>
      <c r="BX18" s="276" t="e">
        <f t="shared" si="325"/>
        <v>#N/A</v>
      </c>
      <c r="BY18" s="425"/>
      <c r="BZ18" s="276" t="e">
        <f t="shared" ref="BZ18:CB18" si="326">SUM(BZ10:BZ17)</f>
        <v>#N/A</v>
      </c>
      <c r="CA18" s="276" t="e">
        <f t="shared" si="326"/>
        <v>#N/A</v>
      </c>
      <c r="CB18" s="276" t="e">
        <f t="shared" si="326"/>
        <v>#N/A</v>
      </c>
      <c r="CC18" s="425"/>
      <c r="CD18" s="276" t="e">
        <f t="shared" ref="CD18:CF18" si="327">SUM(CD10:CD17)</f>
        <v>#N/A</v>
      </c>
      <c r="CE18" s="276" t="e">
        <f t="shared" si="327"/>
        <v>#N/A</v>
      </c>
      <c r="CF18" s="276" t="e">
        <f t="shared" si="327"/>
        <v>#N/A</v>
      </c>
      <c r="CG18" s="425"/>
      <c r="CH18" s="276" t="e">
        <f t="shared" ref="CH18:CJ18" si="328">SUM(CH10:CH17)</f>
        <v>#N/A</v>
      </c>
      <c r="CI18" s="276" t="e">
        <f t="shared" si="328"/>
        <v>#N/A</v>
      </c>
      <c r="CJ18" s="276" t="e">
        <f t="shared" si="328"/>
        <v>#N/A</v>
      </c>
      <c r="CK18" s="425"/>
      <c r="CL18" s="276" t="e">
        <f t="shared" ref="CL18:CN18" si="329">SUM(CL10:CL17)</f>
        <v>#N/A</v>
      </c>
      <c r="CM18" s="276" t="e">
        <f t="shared" si="329"/>
        <v>#N/A</v>
      </c>
      <c r="CN18" s="276" t="e">
        <f t="shared" si="329"/>
        <v>#N/A</v>
      </c>
      <c r="CO18" s="425"/>
      <c r="CP18" s="276" t="e">
        <f t="shared" ref="CP18:CR18" si="330">SUM(CP10:CP17)</f>
        <v>#N/A</v>
      </c>
      <c r="CQ18" s="276" t="e">
        <f t="shared" si="330"/>
        <v>#N/A</v>
      </c>
      <c r="CR18" s="276" t="e">
        <f t="shared" si="330"/>
        <v>#N/A</v>
      </c>
      <c r="CS18" s="425"/>
      <c r="CT18" s="276" t="e">
        <f t="shared" ref="CT18:CV18" si="331">SUM(CT10:CT17)</f>
        <v>#N/A</v>
      </c>
      <c r="CU18" s="276" t="e">
        <f t="shared" si="331"/>
        <v>#N/A</v>
      </c>
      <c r="CV18" s="276" t="e">
        <f t="shared" si="331"/>
        <v>#N/A</v>
      </c>
      <c r="CW18" s="425"/>
      <c r="CX18" s="276" t="e">
        <f t="shared" ref="CX18:CZ18" si="332">SUM(CX10:CX17)</f>
        <v>#N/A</v>
      </c>
      <c r="CY18" s="276" t="e">
        <f t="shared" si="332"/>
        <v>#N/A</v>
      </c>
      <c r="CZ18" s="276" t="e">
        <f t="shared" si="332"/>
        <v>#N/A</v>
      </c>
      <c r="DA18" s="425"/>
      <c r="DB18" s="276" t="e">
        <f t="shared" ref="DB18:DD18" si="333">SUM(DB10:DB17)</f>
        <v>#N/A</v>
      </c>
      <c r="DC18" s="276" t="e">
        <f t="shared" si="333"/>
        <v>#N/A</v>
      </c>
      <c r="DD18" s="276" t="e">
        <f t="shared" si="333"/>
        <v>#N/A</v>
      </c>
      <c r="DE18" s="425"/>
      <c r="DF18" s="276" t="e">
        <f t="shared" ref="DF18:DH18" si="334">SUM(DF10:DF17)</f>
        <v>#N/A</v>
      </c>
      <c r="DG18" s="276" t="e">
        <f t="shared" si="334"/>
        <v>#N/A</v>
      </c>
      <c r="DH18" s="276" t="e">
        <f t="shared" si="334"/>
        <v>#N/A</v>
      </c>
      <c r="DI18" s="425"/>
      <c r="DJ18" s="276" t="e">
        <f t="shared" ref="DJ18:DL18" si="335">SUM(DJ10:DJ17)</f>
        <v>#N/A</v>
      </c>
      <c r="DK18" s="276" t="e">
        <f t="shared" si="335"/>
        <v>#N/A</v>
      </c>
      <c r="DL18" s="276" t="e">
        <f t="shared" si="335"/>
        <v>#N/A</v>
      </c>
      <c r="DM18" s="425"/>
      <c r="DN18" s="276" t="e">
        <f t="shared" ref="DN18:DP18" si="336">SUM(DN10:DN17)</f>
        <v>#N/A</v>
      </c>
      <c r="DO18" s="276" t="e">
        <f t="shared" si="336"/>
        <v>#N/A</v>
      </c>
      <c r="DP18" s="276" t="e">
        <f t="shared" si="336"/>
        <v>#N/A</v>
      </c>
      <c r="DQ18" s="425"/>
      <c r="DR18" s="276" t="e">
        <f t="shared" ref="DR18" si="337">SUM(DR10:DR17)</f>
        <v>#N/A</v>
      </c>
      <c r="DS18" s="276" t="e">
        <f t="shared" ref="DS18" si="338">SUM(DS10:DS17)</f>
        <v>#N/A</v>
      </c>
      <c r="DT18" s="276" t="e">
        <f t="shared" ref="DT18" si="339">SUM(DT10:DT17)</f>
        <v>#N/A</v>
      </c>
      <c r="DU18" s="425"/>
      <c r="DV18" s="276" t="e">
        <f t="shared" ref="DV18" si="340">SUM(DV10:DV17)</f>
        <v>#N/A</v>
      </c>
      <c r="DW18" s="276" t="e">
        <f t="shared" ref="DW18" si="341">SUM(DW10:DW17)</f>
        <v>#N/A</v>
      </c>
      <c r="DX18" s="276" t="e">
        <f t="shared" ref="DX18" si="342">SUM(DX10:DX17)</f>
        <v>#N/A</v>
      </c>
      <c r="DY18" s="425"/>
      <c r="DZ18" s="276" t="e">
        <f t="shared" ref="DZ18" si="343">SUM(DZ10:DZ17)</f>
        <v>#N/A</v>
      </c>
      <c r="EA18" s="276" t="e">
        <f t="shared" ref="EA18" si="344">SUM(EA10:EA17)</f>
        <v>#N/A</v>
      </c>
      <c r="EB18" s="276" t="e">
        <f t="shared" ref="EB18" si="345">SUM(EB10:EB17)</f>
        <v>#N/A</v>
      </c>
    </row>
    <row r="20" spans="1:132">
      <c r="B20" s="506"/>
      <c r="C20" s="506" t="s">
        <v>505</v>
      </c>
    </row>
    <row r="21" spans="1:132">
      <c r="B21" s="509" t="s">
        <v>1271</v>
      </c>
      <c r="C21" s="506">
        <f>K29</f>
        <v>0</v>
      </c>
      <c r="J21" s="507">
        <v>1</v>
      </c>
      <c r="K21" s="508">
        <f>'[70]9월 인알파'!AI36</f>
        <v>0</v>
      </c>
    </row>
    <row r="22" spans="1:132">
      <c r="B22" s="509" t="s">
        <v>1272</v>
      </c>
      <c r="C22" s="506">
        <f>K32</f>
        <v>540000</v>
      </c>
      <c r="J22" s="507">
        <v>2</v>
      </c>
      <c r="K22" s="508">
        <f>'[70]9월 인알파'!AI37</f>
        <v>1995000</v>
      </c>
    </row>
    <row r="23" spans="1:132" ht="24">
      <c r="B23" s="510" t="s">
        <v>1273</v>
      </c>
      <c r="C23" s="506">
        <f>K21</f>
        <v>0</v>
      </c>
      <c r="J23" s="507">
        <v>3</v>
      </c>
      <c r="K23" s="508">
        <f>'[70]9월 인알파'!AI38</f>
        <v>800000</v>
      </c>
    </row>
    <row r="24" spans="1:132" ht="36">
      <c r="B24" s="510" t="s">
        <v>1274</v>
      </c>
      <c r="C24" s="506">
        <f>K22+K23+K24</f>
        <v>3125000</v>
      </c>
      <c r="J24" s="507">
        <v>4</v>
      </c>
      <c r="K24" s="508">
        <f>'[70]9월 인알파'!AI39</f>
        <v>330000</v>
      </c>
    </row>
    <row r="25" spans="1:132">
      <c r="B25" s="509" t="s">
        <v>51</v>
      </c>
      <c r="C25" s="506">
        <f>K30</f>
        <v>1467000</v>
      </c>
      <c r="J25" s="507" t="s">
        <v>1345</v>
      </c>
      <c r="K25" s="508">
        <f>'[70]9월 인알파'!AI40</f>
        <v>660000</v>
      </c>
    </row>
    <row r="26" spans="1:132" ht="24">
      <c r="B26" s="510" t="s">
        <v>1275</v>
      </c>
      <c r="C26" s="506">
        <f>K33</f>
        <v>420000</v>
      </c>
      <c r="J26" s="507" t="s">
        <v>1351</v>
      </c>
      <c r="K26" s="508">
        <f>'[70]9월 인알파'!AI41</f>
        <v>165000</v>
      </c>
    </row>
    <row r="27" spans="1:132" ht="24">
      <c r="B27" s="510" t="s">
        <v>1276</v>
      </c>
      <c r="C27" s="506">
        <f>K31</f>
        <v>261000</v>
      </c>
      <c r="J27" s="507"/>
      <c r="K27" s="508"/>
    </row>
    <row r="28" spans="1:132">
      <c r="B28" s="509" t="s">
        <v>1277</v>
      </c>
      <c r="C28" s="506">
        <f>K34+K25</f>
        <v>886000</v>
      </c>
      <c r="J28" s="507"/>
      <c r="K28" s="508"/>
    </row>
    <row r="29" spans="1:132">
      <c r="J29" s="507" t="s">
        <v>1349</v>
      </c>
      <c r="K29" s="508">
        <f>'[70]9월 인알파'!AI44</f>
        <v>0</v>
      </c>
    </row>
    <row r="30" spans="1:132">
      <c r="J30" s="507" t="s">
        <v>426</v>
      </c>
      <c r="K30" s="508">
        <f>'[70]9월 인알파'!AI45</f>
        <v>1467000</v>
      </c>
    </row>
    <row r="31" spans="1:132">
      <c r="J31" s="507" t="s">
        <v>419</v>
      </c>
      <c r="K31" s="508">
        <f>'[70]9월 인알파'!AI46</f>
        <v>261000</v>
      </c>
    </row>
    <row r="32" spans="1:132">
      <c r="J32" s="507" t="s">
        <v>428</v>
      </c>
      <c r="K32" s="508">
        <f>'[70]9월 인알파'!AI47</f>
        <v>540000</v>
      </c>
    </row>
    <row r="33" spans="10:11">
      <c r="J33" s="507" t="s">
        <v>1353</v>
      </c>
      <c r="K33" s="508">
        <f>'[70]9월 인알파'!AI48</f>
        <v>420000</v>
      </c>
    </row>
    <row r="34" spans="10:11">
      <c r="J34" s="507" t="s">
        <v>1347</v>
      </c>
      <c r="K34" s="508">
        <f>'[70]9월 인알파'!AI49</f>
        <v>226000</v>
      </c>
    </row>
  </sheetData>
  <mergeCells count="101">
    <mergeCell ref="AG6:AJ6"/>
    <mergeCell ref="AK6:AN6"/>
    <mergeCell ref="AO6:AR6"/>
    <mergeCell ref="AS6:AV6"/>
    <mergeCell ref="AW6:AZ6"/>
    <mergeCell ref="BA6:BD6"/>
    <mergeCell ref="I6:L6"/>
    <mergeCell ref="M6:P6"/>
    <mergeCell ref="Q6:T6"/>
    <mergeCell ref="U6:X6"/>
    <mergeCell ref="Y6:AB6"/>
    <mergeCell ref="AC6:AF6"/>
    <mergeCell ref="CG6:CJ6"/>
    <mergeCell ref="CK6:CN6"/>
    <mergeCell ref="CO6:CR6"/>
    <mergeCell ref="CS6:CV6"/>
    <mergeCell ref="CW6:CZ6"/>
    <mergeCell ref="BE6:BH6"/>
    <mergeCell ref="BI6:BL6"/>
    <mergeCell ref="BM6:BP6"/>
    <mergeCell ref="BQ6:BT6"/>
    <mergeCell ref="BU6:BX6"/>
    <mergeCell ref="BY6:CB6"/>
    <mergeCell ref="M7:P7"/>
    <mergeCell ref="Q7:T7"/>
    <mergeCell ref="P8:P9"/>
    <mergeCell ref="T8:T9"/>
    <mergeCell ref="U7:X7"/>
    <mergeCell ref="Y7:AB7"/>
    <mergeCell ref="B18:C18"/>
    <mergeCell ref="DY6:EB6"/>
    <mergeCell ref="B7:B9"/>
    <mergeCell ref="C7:C9"/>
    <mergeCell ref="D7:D9"/>
    <mergeCell ref="E7:E9"/>
    <mergeCell ref="F7:F9"/>
    <mergeCell ref="G7:G9"/>
    <mergeCell ref="H7:H9"/>
    <mergeCell ref="I7:L7"/>
    <mergeCell ref="L8:L9"/>
    <mergeCell ref="DA6:DD6"/>
    <mergeCell ref="DE6:DH6"/>
    <mergeCell ref="DI6:DL6"/>
    <mergeCell ref="DM6:DP6"/>
    <mergeCell ref="DQ6:DT6"/>
    <mergeCell ref="DU6:DX6"/>
    <mergeCell ref="CC6:CF6"/>
    <mergeCell ref="X8:X9"/>
    <mergeCell ref="AB8:AB9"/>
    <mergeCell ref="AF8:AF9"/>
    <mergeCell ref="AJ8:AJ9"/>
    <mergeCell ref="AN8:AN9"/>
    <mergeCell ref="BY7:CB7"/>
    <mergeCell ref="CC7:CF7"/>
    <mergeCell ref="CG7:CJ7"/>
    <mergeCell ref="CK7:CN7"/>
    <mergeCell ref="BA7:BD7"/>
    <mergeCell ref="BE7:BH7"/>
    <mergeCell ref="BI7:BL7"/>
    <mergeCell ref="BM7:BP7"/>
    <mergeCell ref="BQ7:BT7"/>
    <mergeCell ref="BU7:BX7"/>
    <mergeCell ref="AC7:AF7"/>
    <mergeCell ref="AG7:AJ7"/>
    <mergeCell ref="AK7:AN7"/>
    <mergeCell ref="AO7:AR7"/>
    <mergeCell ref="AS7:AV7"/>
    <mergeCell ref="AW7:AZ7"/>
    <mergeCell ref="BP8:BP9"/>
    <mergeCell ref="BT8:BT9"/>
    <mergeCell ref="BX8:BX9"/>
    <mergeCell ref="CB8:CB9"/>
    <mergeCell ref="CF8:CF9"/>
    <mergeCell ref="CJ8:CJ9"/>
    <mergeCell ref="AR8:AR9"/>
    <mergeCell ref="AV8:AV9"/>
    <mergeCell ref="AZ8:AZ9"/>
    <mergeCell ref="BD8:BD9"/>
    <mergeCell ref="BH8:BH9"/>
    <mergeCell ref="BL8:BL9"/>
    <mergeCell ref="DL8:DL9"/>
    <mergeCell ref="DP8:DP9"/>
    <mergeCell ref="DQ7:DT7"/>
    <mergeCell ref="DU7:DX7"/>
    <mergeCell ref="DY7:EB7"/>
    <mergeCell ref="DT8:DT9"/>
    <mergeCell ref="DX8:DX9"/>
    <mergeCell ref="EB8:EB9"/>
    <mergeCell ref="CN8:CN9"/>
    <mergeCell ref="CR8:CR9"/>
    <mergeCell ref="CV8:CV9"/>
    <mergeCell ref="CZ8:CZ9"/>
    <mergeCell ref="DD8:DD9"/>
    <mergeCell ref="DH8:DH9"/>
    <mergeCell ref="CW7:CZ7"/>
    <mergeCell ref="DA7:DD7"/>
    <mergeCell ref="DE7:DH7"/>
    <mergeCell ref="DI7:DL7"/>
    <mergeCell ref="DM7:DP7"/>
    <mergeCell ref="CO7:CR7"/>
    <mergeCell ref="CS7:CV7"/>
  </mergeCells>
  <phoneticPr fontId="2" type="noConversion"/>
  <conditionalFormatting sqref="I7:EB7">
    <cfRule type="expression" dxfId="15" priority="1">
      <formula>WEEKDAY(I$6)=7</formula>
    </cfRule>
    <cfRule type="expression" dxfId="14" priority="2">
      <formula>WEEKDAY(I$6)=1</formula>
    </cfRule>
  </conditionalFormatting>
  <pageMargins left="0.7" right="0.7" top="0.75" bottom="0.75" header="0.3" footer="0.3"/>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9629B7F-5F3B-4932-A11C-6EFFADDC31E2}">
  <sheetPr codeName="Sheet5">
    <tabColor rgb="FFFFC000"/>
    <pageSetUpPr fitToPage="1"/>
  </sheetPr>
  <dimension ref="A1:S45"/>
  <sheetViews>
    <sheetView showGridLines="0" view="pageBreakPreview" zoomScale="85" zoomScaleNormal="85" zoomScaleSheetLayoutView="85" workbookViewId="0">
      <pane xSplit="3" ySplit="6" topLeftCell="D7" activePane="bottomRight" state="frozen"/>
      <selection activeCell="O2" sqref="O2"/>
      <selection pane="topRight" activeCell="O2" sqref="O2"/>
      <selection pane="bottomLeft" activeCell="O2" sqref="O2"/>
      <selection pane="bottomRight" activeCell="M11" sqref="M11"/>
    </sheetView>
  </sheetViews>
  <sheetFormatPr defaultColWidth="9" defaultRowHeight="13.5"/>
  <cols>
    <col min="1" max="1" width="2.125" style="91" customWidth="1"/>
    <col min="2" max="2" width="18.625" style="2" customWidth="1"/>
    <col min="3" max="3" width="20.625" style="1" customWidth="1"/>
    <col min="4" max="8" width="20.625" style="2" hidden="1" customWidth="1"/>
    <col min="9" max="14" width="20.625" style="2" customWidth="1"/>
    <col min="15" max="15" width="7.25" style="2" customWidth="1"/>
    <col min="16" max="16" width="11.25" style="2" customWidth="1"/>
    <col min="17" max="17" width="20.625" style="2" customWidth="1"/>
    <col min="18" max="18" width="18.125" style="2" bestFit="1" customWidth="1"/>
    <col min="19" max="19" width="12.5" style="2" bestFit="1" customWidth="1"/>
    <col min="20" max="20" width="11.25" style="2" bestFit="1" customWidth="1"/>
    <col min="21" max="22" width="9" style="2"/>
    <col min="23" max="23" width="10.375" style="2" bestFit="1" customWidth="1"/>
    <col min="24" max="16384" width="9" style="2"/>
  </cols>
  <sheetData>
    <row r="1" spans="1:18" ht="33.75" customHeight="1">
      <c r="A1" s="89"/>
      <c r="B1" s="17" t="s">
        <v>702</v>
      </c>
      <c r="C1" s="17"/>
      <c r="D1" s="17"/>
      <c r="E1" s="17"/>
      <c r="F1" s="17"/>
      <c r="G1" s="17"/>
      <c r="H1" s="17"/>
      <c r="I1" s="13"/>
      <c r="L1" s="13"/>
      <c r="N1" s="128" t="s">
        <v>706</v>
      </c>
      <c r="O1" s="128">
        <v>16</v>
      </c>
      <c r="P1" s="129" t="s">
        <v>672</v>
      </c>
      <c r="Q1" s="129"/>
    </row>
    <row r="2" spans="1:18" ht="3" customHeight="1">
      <c r="A2" s="90"/>
      <c r="B2" s="5"/>
      <c r="C2" s="5"/>
      <c r="D2" s="5"/>
      <c r="E2" s="5"/>
      <c r="F2" s="5"/>
      <c r="G2" s="5"/>
      <c r="H2" s="5"/>
      <c r="I2" s="5"/>
      <c r="J2" s="5"/>
      <c r="K2" s="5"/>
      <c r="L2" s="5"/>
      <c r="M2" s="5"/>
      <c r="N2" s="5"/>
      <c r="O2" s="5"/>
      <c r="P2" s="5"/>
      <c r="Q2" s="5"/>
    </row>
    <row r="3" spans="1:18" ht="6" customHeight="1">
      <c r="B3" s="17"/>
      <c r="C3" s="17"/>
      <c r="D3" s="17"/>
      <c r="E3" s="17"/>
      <c r="F3" s="17"/>
      <c r="G3" s="17"/>
      <c r="H3" s="17"/>
    </row>
    <row r="4" spans="1:18" s="14" customFormat="1" ht="19.5" customHeight="1">
      <c r="A4" s="92"/>
      <c r="B4" s="17"/>
      <c r="C4" s="17"/>
      <c r="D4" s="17"/>
      <c r="E4" s="17"/>
      <c r="F4" s="17"/>
      <c r="G4" s="17"/>
      <c r="H4" s="17"/>
      <c r="P4" s="16" t="s">
        <v>386</v>
      </c>
      <c r="Q4" s="16"/>
    </row>
    <row r="5" spans="1:18" s="3" customFormat="1" ht="24.95" customHeight="1" thickBot="1">
      <c r="A5" s="93"/>
      <c r="B5" s="680" t="s">
        <v>46</v>
      </c>
      <c r="C5" s="680" t="s">
        <v>47</v>
      </c>
      <c r="D5" s="682" t="s">
        <v>445</v>
      </c>
      <c r="E5" s="683"/>
      <c r="F5" s="683"/>
      <c r="G5" s="683"/>
      <c r="H5" s="677"/>
      <c r="I5" s="682" t="s">
        <v>673</v>
      </c>
      <c r="J5" s="683"/>
      <c r="K5" s="677"/>
      <c r="L5" s="682" t="s">
        <v>674</v>
      </c>
      <c r="M5" s="683"/>
      <c r="N5" s="677"/>
      <c r="O5" s="676" t="s">
        <v>48</v>
      </c>
      <c r="P5" s="677"/>
      <c r="Q5" s="130"/>
    </row>
    <row r="6" spans="1:18" s="3" customFormat="1" ht="24.95" customHeight="1">
      <c r="A6" s="93"/>
      <c r="B6" s="681"/>
      <c r="C6" s="681"/>
      <c r="D6" s="63" t="s">
        <v>417</v>
      </c>
      <c r="E6" s="63" t="s">
        <v>418</v>
      </c>
      <c r="F6" s="63" t="s">
        <v>665</v>
      </c>
      <c r="G6" s="103" t="s">
        <v>641</v>
      </c>
      <c r="H6" s="111" t="s">
        <v>640</v>
      </c>
      <c r="I6" s="108" t="s">
        <v>170</v>
      </c>
      <c r="J6" s="103" t="s">
        <v>171</v>
      </c>
      <c r="K6" s="111" t="s">
        <v>640</v>
      </c>
      <c r="L6" s="108" t="s">
        <v>170</v>
      </c>
      <c r="M6" s="103" t="s">
        <v>171</v>
      </c>
      <c r="N6" s="111" t="s">
        <v>640</v>
      </c>
      <c r="O6" s="678"/>
      <c r="P6" s="679"/>
      <c r="Q6" s="130"/>
    </row>
    <row r="7" spans="1:18" s="3" customFormat="1" ht="30" customHeight="1">
      <c r="A7" s="93" t="s">
        <v>439</v>
      </c>
      <c r="B7" s="668" t="s">
        <v>51</v>
      </c>
      <c r="C7" s="64" t="s">
        <v>50</v>
      </c>
      <c r="D7" s="65">
        <f>IFERROR(SUMIF('[71]1월'!A:A,$A$7:$A$26,'[71]1월'!O:O),0)</f>
        <v>0</v>
      </c>
      <c r="E7" s="65">
        <f>IFERROR(SUMIF('[72]매입부자재(구매)'!$D$148:$D$165,'일일매출 보고용'!$C$7:$C$26,'[72]매입부자재(구매)'!$E$148:$E$166),0)</f>
        <v>0</v>
      </c>
      <c r="F7" s="65">
        <v>35462487.899999999</v>
      </c>
      <c r="G7" s="104">
        <f t="shared" ref="G7:G12" si="0">SUM(D7:E7)</f>
        <v>0</v>
      </c>
      <c r="H7" s="112">
        <f>IFERROR(G7/F7,0)</f>
        <v>0</v>
      </c>
      <c r="I7" s="109">
        <v>42677880</v>
      </c>
      <c r="J7" s="107" t="e">
        <f ca="1">보고용!F9</f>
        <v>#REF!</v>
      </c>
      <c r="K7" s="112">
        <f ca="1">IFERROR(J7/I7,0)</f>
        <v>0</v>
      </c>
      <c r="L7" s="109">
        <f>I7/20</f>
        <v>2133894</v>
      </c>
      <c r="M7" s="107">
        <f ca="1">INDIRECT(ADDRESS(101, 7 + SUBSTITUTE(O1, "일", "") - 1, 4, TRUE, "호원오토"))</f>
        <v>1931832</v>
      </c>
      <c r="N7" s="112">
        <f ca="1">IFERROR(M7/L7,0)</f>
        <v>0.90530832365618907</v>
      </c>
      <c r="O7" s="669">
        <v>20</v>
      </c>
      <c r="P7" s="670"/>
      <c r="Q7" s="15"/>
      <c r="R7" s="11"/>
    </row>
    <row r="8" spans="1:18" s="3" customFormat="1" ht="30" customHeight="1">
      <c r="A8" s="93" t="s">
        <v>441</v>
      </c>
      <c r="B8" s="668"/>
      <c r="C8" s="64" t="s">
        <v>60</v>
      </c>
      <c r="D8" s="65">
        <f>IFERROR(SUMIF('[71]1월'!A:A,$A$7:$A$26,'[71]1월'!O:O),0)</f>
        <v>0</v>
      </c>
      <c r="E8" s="65">
        <f>IFERROR(SUMIF('[72]매입부자재(구매)'!$D$148:$D$165,'일일매출 보고용'!$C$7:$C$26,'[72]매입부자재(구매)'!$E$148:$E$166),0)</f>
        <v>0</v>
      </c>
      <c r="F8" s="65">
        <v>100655760</v>
      </c>
      <c r="G8" s="104">
        <f t="shared" si="0"/>
        <v>0</v>
      </c>
      <c r="H8" s="112">
        <f t="shared" ref="H8:H27" si="1">IFERROR(G8/F8,0)</f>
        <v>0</v>
      </c>
      <c r="I8" s="109">
        <v>125819700</v>
      </c>
      <c r="J8" s="107" t="e">
        <f ca="1">보고용!F10</f>
        <v>#REF!</v>
      </c>
      <c r="K8" s="112">
        <f t="shared" ref="K8:K27" ca="1" si="2">IFERROR(J8/I8,0)</f>
        <v>0</v>
      </c>
      <c r="L8" s="109">
        <f>I8/20</f>
        <v>6290985</v>
      </c>
      <c r="M8" s="107">
        <f ca="1">INDIRECT(ADDRESS(100, 7 + SUBSTITUTE(O1, "일", "") - 1, 4, TRUE, "호원오토"))</f>
        <v>5049984</v>
      </c>
      <c r="N8" s="112">
        <f t="shared" ref="N8:N27" ca="1" si="3">IFERROR(M8/L8,0)</f>
        <v>0.80273343522516749</v>
      </c>
      <c r="O8" s="669">
        <v>20</v>
      </c>
      <c r="P8" s="670"/>
      <c r="Q8" s="15"/>
      <c r="R8" s="11"/>
    </row>
    <row r="9" spans="1:18" s="3" customFormat="1" ht="30" customHeight="1">
      <c r="A9" s="93" t="s">
        <v>436</v>
      </c>
      <c r="B9" s="668"/>
      <c r="C9" s="64" t="s">
        <v>43</v>
      </c>
      <c r="D9" s="65">
        <f>IFERROR(SUMIF('[71]1월'!A:A,$A$7:$A$26,'[71]1월'!O:O),0)</f>
        <v>0</v>
      </c>
      <c r="E9" s="65">
        <f>IFERROR(SUMIF('[72]매입부자재(구매)'!$D$148:$D$165,'일일매출 보고용'!$C$7:$C$26,'[72]매입부자재(구매)'!$E$148:$E$166),0)</f>
        <v>0</v>
      </c>
      <c r="F9" s="65">
        <v>543552451.79999995</v>
      </c>
      <c r="G9" s="104">
        <f t="shared" si="0"/>
        <v>0</v>
      </c>
      <c r="H9" s="112">
        <f t="shared" si="1"/>
        <v>0</v>
      </c>
      <c r="I9" s="109">
        <v>626234265</v>
      </c>
      <c r="J9" s="107" t="e">
        <f ca="1">보고용!F11</f>
        <v>#REF!</v>
      </c>
      <c r="K9" s="112">
        <f t="shared" ca="1" si="2"/>
        <v>0</v>
      </c>
      <c r="L9" s="109">
        <f>I9/22</f>
        <v>28465193.863636363</v>
      </c>
      <c r="M9" s="107">
        <f ca="1">INDIRECT(ADDRESS(97, 7 + SUBSTITUTE(O1, "일", "") - 1, 4, TRUE, "호원오토"))</f>
        <v>29191190</v>
      </c>
      <c r="N9" s="112">
        <f t="shared" ca="1" si="3"/>
        <v>1.0255046967128187</v>
      </c>
      <c r="O9" s="669">
        <v>22</v>
      </c>
      <c r="P9" s="670"/>
      <c r="Q9" s="15"/>
      <c r="R9" s="11"/>
    </row>
    <row r="10" spans="1:18" s="3" customFormat="1" ht="30" customHeight="1">
      <c r="A10" s="93" t="s">
        <v>437</v>
      </c>
      <c r="B10" s="668"/>
      <c r="C10" s="64" t="s">
        <v>5</v>
      </c>
      <c r="D10" s="65">
        <f>IFERROR(SUMIF('[71]1월'!A:A,$A$7:$A$26,'[71]1월'!O:O),0)</f>
        <v>0</v>
      </c>
      <c r="E10" s="65">
        <f>IFERROR(SUMIF('[72]매입부자재(구매)'!$D$148:$D$165,'일일매출 보고용'!$C$7:$C$26,'[72]매입부자재(구매)'!$E$148:$E$166),0)</f>
        <v>0</v>
      </c>
      <c r="F10" s="65">
        <v>186165496</v>
      </c>
      <c r="G10" s="104">
        <f t="shared" si="0"/>
        <v>0</v>
      </c>
      <c r="H10" s="112">
        <f t="shared" si="1"/>
        <v>0</v>
      </c>
      <c r="I10" s="109">
        <v>206298200</v>
      </c>
      <c r="J10" s="107" t="e">
        <f ca="1">보고용!F12</f>
        <v>#REF!</v>
      </c>
      <c r="K10" s="112">
        <f t="shared" ca="1" si="2"/>
        <v>0</v>
      </c>
      <c r="L10" s="109">
        <f>I10/22</f>
        <v>9377190.9090909082</v>
      </c>
      <c r="M10" s="107">
        <f ca="1">INDIRECT(ADDRESS(98, 7 + SUBSTITUTE(O1, "일", "") - 1, 4, TRUE, "호원오토"))</f>
        <v>3694398</v>
      </c>
      <c r="N10" s="112">
        <f t="shared" ca="1" si="3"/>
        <v>0.39397704875757522</v>
      </c>
      <c r="O10" s="669">
        <v>22</v>
      </c>
      <c r="P10" s="670"/>
      <c r="Q10" s="15"/>
      <c r="R10" s="11"/>
    </row>
    <row r="11" spans="1:18" s="3" customFormat="1" ht="30" customHeight="1">
      <c r="A11" s="93" t="s">
        <v>442</v>
      </c>
      <c r="B11" s="668"/>
      <c r="C11" s="64" t="s">
        <v>328</v>
      </c>
      <c r="D11" s="65">
        <f>IFERROR(SUMIF('[71]1월'!A:A,$A$7:$A$26,'[71]1월'!O:O),0)</f>
        <v>0</v>
      </c>
      <c r="E11" s="65">
        <f>IFERROR(SUMIF('[72]매입부자재(구매)'!$D$148:$D$165,'일일매출 보고용'!$C$7:$C$26,'[72]매입부자재(구매)'!$E$148:$E$166),0)</f>
        <v>0</v>
      </c>
      <c r="F11" s="65">
        <v>51509919.599999994</v>
      </c>
      <c r="G11" s="104">
        <f t="shared" si="0"/>
        <v>0</v>
      </c>
      <c r="H11" s="112">
        <f t="shared" si="1"/>
        <v>0</v>
      </c>
      <c r="I11" s="109">
        <v>61532640</v>
      </c>
      <c r="J11" s="107" t="e">
        <f ca="1">보고용!F13</f>
        <v>#REF!</v>
      </c>
      <c r="K11" s="112">
        <f t="shared" ca="1" si="2"/>
        <v>0</v>
      </c>
      <c r="L11" s="109">
        <f>I11/22</f>
        <v>2796938.1818181816</v>
      </c>
      <c r="M11" s="107">
        <f ca="1">INDIRECT(ADDRESS(99, 7 + SUBSTITUTE(O1, "일", "") - 1, 4, TRUE, "호원오토"))</f>
        <v>3159800</v>
      </c>
      <c r="N11" s="112">
        <f t="shared" ca="1" si="3"/>
        <v>1.1297353729662827</v>
      </c>
      <c r="O11" s="669">
        <v>22</v>
      </c>
      <c r="P11" s="670"/>
      <c r="Q11" s="15"/>
      <c r="R11" s="11"/>
    </row>
    <row r="12" spans="1:18" s="3" customFormat="1" ht="30" customHeight="1">
      <c r="A12" s="93" t="s">
        <v>444</v>
      </c>
      <c r="B12" s="668"/>
      <c r="C12" s="64" t="s">
        <v>52</v>
      </c>
      <c r="D12" s="65">
        <f>IFERROR(SUMIF('[71]1월'!A:A,$A$7:$A$26,'[71]1월'!O:O),0)</f>
        <v>0</v>
      </c>
      <c r="E12" s="65">
        <f>IFERROR(SUMIF('[72]매입부자재(구매)'!$D$148:$D$165,'일일매출 보고용'!$C$7:$C$26,'[72]매입부자재(구매)'!$E$148:$E$166),0)</f>
        <v>0</v>
      </c>
      <c r="F12" s="65">
        <v>14320800</v>
      </c>
      <c r="G12" s="104">
        <f t="shared" si="0"/>
        <v>0</v>
      </c>
      <c r="H12" s="112">
        <f t="shared" si="1"/>
        <v>0</v>
      </c>
      <c r="I12" s="109">
        <v>13982400</v>
      </c>
      <c r="J12" s="107" t="e">
        <f ca="1">보고용!F14</f>
        <v>#REF!</v>
      </c>
      <c r="K12" s="112">
        <f t="shared" ca="1" si="2"/>
        <v>0</v>
      </c>
      <c r="L12" s="109">
        <f>I12/22</f>
        <v>635563.63636363635</v>
      </c>
      <c r="M12" s="107">
        <f ca="1">INDIRECT(ADDRESS(102, 7 + SUBSTITUTE(O1, "일", "") - 1, 4, TRUE, "호원오토"))</f>
        <v>0</v>
      </c>
      <c r="N12" s="112">
        <f t="shared" ca="1" si="3"/>
        <v>0</v>
      </c>
      <c r="O12" s="669">
        <v>22</v>
      </c>
      <c r="P12" s="670"/>
      <c r="Q12" s="15"/>
    </row>
    <row r="13" spans="1:18" s="3" customFormat="1" ht="30" customHeight="1">
      <c r="A13" s="93"/>
      <c r="B13" s="668"/>
      <c r="C13" s="68" t="s">
        <v>41</v>
      </c>
      <c r="D13" s="69">
        <f t="shared" ref="D13:I13" si="4">SUM(D7:D12)</f>
        <v>0</v>
      </c>
      <c r="E13" s="69">
        <f t="shared" si="4"/>
        <v>0</v>
      </c>
      <c r="F13" s="69">
        <f t="shared" si="4"/>
        <v>931666915.29999995</v>
      </c>
      <c r="G13" s="105">
        <f t="shared" si="4"/>
        <v>0</v>
      </c>
      <c r="H13" s="113">
        <f t="shared" si="1"/>
        <v>0</v>
      </c>
      <c r="I13" s="110">
        <f t="shared" si="4"/>
        <v>1076545085</v>
      </c>
      <c r="J13" s="105" t="e">
        <f ca="1">보고용!F15</f>
        <v>#REF!</v>
      </c>
      <c r="K13" s="113">
        <f t="shared" ca="1" si="2"/>
        <v>0</v>
      </c>
      <c r="L13" s="110">
        <f>SUM(L7:L12)</f>
        <v>49699765.590909079</v>
      </c>
      <c r="M13" s="105">
        <f ca="1">SUM(M7:M12)</f>
        <v>43027204</v>
      </c>
      <c r="N13" s="113">
        <f t="shared" ca="1" si="3"/>
        <v>0.86574259432463796</v>
      </c>
      <c r="O13" s="671"/>
      <c r="P13" s="672"/>
      <c r="Q13" s="15"/>
    </row>
    <row r="14" spans="1:18" s="3" customFormat="1" ht="30" customHeight="1">
      <c r="A14" s="93" t="s">
        <v>434</v>
      </c>
      <c r="B14" s="668" t="s">
        <v>42</v>
      </c>
      <c r="C14" s="64" t="s">
        <v>387</v>
      </c>
      <c r="D14" s="65">
        <f>IFERROR(SUMIF('[71]1월'!A:A,$A$7:$A$26,'[71]1월'!O:O),0)</f>
        <v>0</v>
      </c>
      <c r="E14" s="65">
        <f>IFERROR(SUMIF('[72]매입부자재(구매)'!$D$148:$D$165,'일일매출 보고용'!$C$7:$C$26,'[72]매입부자재(구매)'!$E$148:$E$166),0)</f>
        <v>0</v>
      </c>
      <c r="F14" s="65">
        <v>173101721.24000004</v>
      </c>
      <c r="G14" s="104">
        <f>SUM(D14:E14)</f>
        <v>0</v>
      </c>
      <c r="H14" s="112">
        <f t="shared" si="1"/>
        <v>0</v>
      </c>
      <c r="I14" s="109">
        <v>212855436.80000004</v>
      </c>
      <c r="J14" s="107" t="e">
        <f ca="1">보고용!F16</f>
        <v>#REF!</v>
      </c>
      <c r="K14" s="112">
        <f t="shared" ca="1" si="2"/>
        <v>0</v>
      </c>
      <c r="L14" s="109">
        <f>I14/22</f>
        <v>9675247.1272727288</v>
      </c>
      <c r="M14" s="107">
        <f ca="1">INDIRECT(ADDRESS(65, 7 + SUBSTITUTE(O1, "일", "") - 1, 4, TRUE, "대우공업 다인"))</f>
        <v>9635480</v>
      </c>
      <c r="N14" s="112">
        <f t="shared" ca="1" si="3"/>
        <v>0.99588980759358248</v>
      </c>
      <c r="O14" s="669">
        <v>22</v>
      </c>
      <c r="P14" s="670"/>
      <c r="Q14" s="15"/>
    </row>
    <row r="15" spans="1:18" s="3" customFormat="1" ht="30" customHeight="1">
      <c r="A15" s="93" t="s">
        <v>420</v>
      </c>
      <c r="B15" s="668"/>
      <c r="C15" s="64" t="s">
        <v>420</v>
      </c>
      <c r="D15" s="65">
        <f>IFERROR(SUMIF('[71]1월'!A:A,$A$7:$A$26,'[71]1월'!O:O),0)</f>
        <v>0</v>
      </c>
      <c r="E15" s="65">
        <f>IFERROR(SUMIF('[72]매입부자재(구매)'!$D$148:$D$165,'일일매출 보고용'!$C$7:$C$26,'[72]매입부자재(구매)'!$E$148:$E$166),0)</f>
        <v>0</v>
      </c>
      <c r="F15" s="65">
        <v>0</v>
      </c>
      <c r="G15" s="104">
        <f>SUM(D15:E15)</f>
        <v>0</v>
      </c>
      <c r="H15" s="112">
        <f t="shared" si="1"/>
        <v>0</v>
      </c>
      <c r="I15" s="109">
        <v>0</v>
      </c>
      <c r="J15" s="107" t="e">
        <f ca="1">보고용!F17</f>
        <v>#REF!</v>
      </c>
      <c r="K15" s="112">
        <f t="shared" ca="1" si="2"/>
        <v>0</v>
      </c>
      <c r="L15" s="109">
        <f>I15/22</f>
        <v>0</v>
      </c>
      <c r="M15" s="107">
        <f ca="1">INDIRECT(ADDRESS(66, 7 + SUBSTITUTE(O1, "일", "") - 1, 4, TRUE, "대우공업 다인"))</f>
        <v>0</v>
      </c>
      <c r="N15" s="112">
        <f t="shared" ca="1" si="3"/>
        <v>0</v>
      </c>
      <c r="O15" s="669">
        <v>22</v>
      </c>
      <c r="P15" s="670"/>
      <c r="Q15" s="15"/>
    </row>
    <row r="16" spans="1:18" s="3" customFormat="1" ht="30" customHeight="1">
      <c r="A16" s="93"/>
      <c r="B16" s="668"/>
      <c r="C16" s="68" t="s">
        <v>41</v>
      </c>
      <c r="D16" s="69">
        <f>SUM(D14:D15)</f>
        <v>0</v>
      </c>
      <c r="E16" s="69">
        <f>SUM(E14:E15)</f>
        <v>0</v>
      </c>
      <c r="F16" s="69">
        <f>SUM(F14:F15)</f>
        <v>173101721.24000004</v>
      </c>
      <c r="G16" s="105">
        <f>SUM(G14:G15)</f>
        <v>0</v>
      </c>
      <c r="H16" s="113">
        <f t="shared" si="1"/>
        <v>0</v>
      </c>
      <c r="I16" s="110">
        <f>SUM(I14:I15)</f>
        <v>212855436.80000004</v>
      </c>
      <c r="J16" s="105" t="e">
        <f ca="1">보고용!F18</f>
        <v>#REF!</v>
      </c>
      <c r="K16" s="113">
        <f t="shared" ca="1" si="2"/>
        <v>0</v>
      </c>
      <c r="L16" s="110">
        <f>SUM(L14:L15)</f>
        <v>9675247.1272727288</v>
      </c>
      <c r="M16" s="105">
        <f ca="1">SUM(M14:M15)</f>
        <v>9635480</v>
      </c>
      <c r="N16" s="113">
        <f t="shared" ca="1" si="3"/>
        <v>0.99588980759358248</v>
      </c>
      <c r="O16" s="671"/>
      <c r="P16" s="672"/>
      <c r="Q16" s="15"/>
    </row>
    <row r="17" spans="1:19" s="15" customFormat="1" ht="30" customHeight="1">
      <c r="A17" s="94" t="s">
        <v>632</v>
      </c>
      <c r="B17" s="668" t="s">
        <v>44</v>
      </c>
      <c r="C17" s="66" t="s">
        <v>45</v>
      </c>
      <c r="D17" s="65">
        <f>IFERROR(SUMIF('[71]1월'!A:A,$A$7:$A$26,'[71]1월'!O:O),0)</f>
        <v>0</v>
      </c>
      <c r="E17" s="65">
        <f>IFERROR(SUMIF('[72]매입부자재(구매)'!$D$148:$D$165,'일일매출 보고용'!$C$7:$C$26,'[72]매입부자재(구매)'!$E$148:$E$166),0)</f>
        <v>0</v>
      </c>
      <c r="F17" s="65">
        <v>38210600</v>
      </c>
      <c r="G17" s="104">
        <f>SUM(D17:E17)</f>
        <v>0</v>
      </c>
      <c r="H17" s="112">
        <f t="shared" si="1"/>
        <v>0</v>
      </c>
      <c r="I17" s="109">
        <v>32426000</v>
      </c>
      <c r="J17" s="107" t="e">
        <f ca="1">보고용!F19</f>
        <v>#REF!</v>
      </c>
      <c r="K17" s="112">
        <f t="shared" ca="1" si="2"/>
        <v>0</v>
      </c>
      <c r="L17" s="109">
        <f>I17/20</f>
        <v>1621300</v>
      </c>
      <c r="M17" s="107">
        <f ca="1">INDIRECT(ADDRESS(112, 7 + SUBSTITUTE(O1, "일", "") - 1, 4, TRUE, "대우공업 다인"))</f>
        <v>0</v>
      </c>
      <c r="N17" s="112">
        <f t="shared" ca="1" si="3"/>
        <v>0</v>
      </c>
      <c r="O17" s="669">
        <v>20</v>
      </c>
      <c r="P17" s="670"/>
    </row>
    <row r="18" spans="1:19" s="15" customFormat="1" ht="30" customHeight="1">
      <c r="A18" s="94" t="s">
        <v>634</v>
      </c>
      <c r="B18" s="668"/>
      <c r="C18" s="66" t="s">
        <v>1</v>
      </c>
      <c r="D18" s="65">
        <f>IFERROR(SUMIF('[71]1월'!A:A,$A$7:$A$26,'[71]1월'!O:O),0)</f>
        <v>0</v>
      </c>
      <c r="E18" s="65">
        <f>IFERROR(SUMIF('[72]매입부자재(구매)'!$D$148:$D$165,'일일매출 보고용'!$C$7:$C$26,'[72]매입부자재(구매)'!$E$148:$E$166),0)</f>
        <v>0</v>
      </c>
      <c r="F18" s="65">
        <v>62153855</v>
      </c>
      <c r="G18" s="104">
        <f>SUM(D18:E18)</f>
        <v>0</v>
      </c>
      <c r="H18" s="112">
        <f t="shared" si="1"/>
        <v>0</v>
      </c>
      <c r="I18" s="109">
        <v>49719050</v>
      </c>
      <c r="J18" s="107" t="e">
        <f ca="1">보고용!F20</f>
        <v>#REF!</v>
      </c>
      <c r="K18" s="112">
        <f t="shared" ca="1" si="2"/>
        <v>0</v>
      </c>
      <c r="L18" s="109">
        <f>I18/20</f>
        <v>2485952.5</v>
      </c>
      <c r="M18" s="107">
        <f ca="1">INDIRECT(ADDRESS(113, 7 + SUBSTITUTE(O1, "일", "") - 1, 4, TRUE, "대우공업 다인"))</f>
        <v>0</v>
      </c>
      <c r="N18" s="112">
        <f t="shared" ca="1" si="3"/>
        <v>0</v>
      </c>
      <c r="O18" s="669">
        <v>20</v>
      </c>
      <c r="P18" s="670"/>
    </row>
    <row r="19" spans="1:19" s="15" customFormat="1" ht="30" customHeight="1">
      <c r="A19" s="94" t="s">
        <v>421</v>
      </c>
      <c r="B19" s="668"/>
      <c r="C19" s="66" t="s">
        <v>421</v>
      </c>
      <c r="D19" s="65">
        <f>IFERROR(SUMIF('[71]1월'!A:A,$A$7:$A$26,'[71]1월'!O:O),0)</f>
        <v>0</v>
      </c>
      <c r="E19" s="65">
        <f>IFERROR(SUMIF('[72]매입부자재(구매)'!$D$148:$D$165,'일일매출 보고용'!$C$7:$C$26,'[72]매입부자재(구매)'!$E$148:$E$166),0)</f>
        <v>0</v>
      </c>
      <c r="F19" s="65">
        <v>0</v>
      </c>
      <c r="G19" s="104">
        <f>SUM(D19:E19)</f>
        <v>0</v>
      </c>
      <c r="H19" s="112">
        <f t="shared" si="1"/>
        <v>0</v>
      </c>
      <c r="I19" s="109">
        <v>0</v>
      </c>
      <c r="J19" s="107" t="e">
        <f ca="1">보고용!F21</f>
        <v>#REF!</v>
      </c>
      <c r="K19" s="112">
        <f t="shared" ca="1" si="2"/>
        <v>0</v>
      </c>
      <c r="L19" s="109">
        <f t="shared" ref="L19" si="5">I19/25</f>
        <v>0</v>
      </c>
      <c r="M19" s="107">
        <f ca="1">INDIRECT(ADDRESS(114, 7 + SUBSTITUTE(O1, "일", "") - 1, 4, TRUE, "대우공업 다인"))</f>
        <v>0</v>
      </c>
      <c r="N19" s="112">
        <f t="shared" ca="1" si="3"/>
        <v>0</v>
      </c>
      <c r="O19" s="669"/>
      <c r="P19" s="670"/>
    </row>
    <row r="20" spans="1:19" s="3" customFormat="1" ht="30" customHeight="1">
      <c r="A20" s="93"/>
      <c r="B20" s="668"/>
      <c r="C20" s="68" t="s">
        <v>41</v>
      </c>
      <c r="D20" s="69">
        <f t="shared" ref="D20:I20" si="6">SUM(D17:D19)</f>
        <v>0</v>
      </c>
      <c r="E20" s="69">
        <f t="shared" si="6"/>
        <v>0</v>
      </c>
      <c r="F20" s="69">
        <f t="shared" si="6"/>
        <v>100364455</v>
      </c>
      <c r="G20" s="105">
        <f t="shared" si="6"/>
        <v>0</v>
      </c>
      <c r="H20" s="113">
        <f t="shared" si="1"/>
        <v>0</v>
      </c>
      <c r="I20" s="110">
        <f t="shared" si="6"/>
        <v>82145050</v>
      </c>
      <c r="J20" s="105" t="e">
        <f ca="1">보고용!F22</f>
        <v>#REF!</v>
      </c>
      <c r="K20" s="113">
        <f t="shared" ca="1" si="2"/>
        <v>0</v>
      </c>
      <c r="L20" s="110">
        <f>SUM(L17:L19)</f>
        <v>4107252.5</v>
      </c>
      <c r="M20" s="105">
        <f ca="1">SUM(M17:M19)</f>
        <v>0</v>
      </c>
      <c r="N20" s="113">
        <f t="shared" ca="1" si="3"/>
        <v>0</v>
      </c>
      <c r="O20" s="671"/>
      <c r="P20" s="672"/>
      <c r="Q20" s="15"/>
      <c r="R20" s="11"/>
    </row>
    <row r="21" spans="1:19" s="3" customFormat="1" ht="30" customHeight="1">
      <c r="A21" s="93" t="s">
        <v>6</v>
      </c>
      <c r="B21" s="668" t="s">
        <v>6</v>
      </c>
      <c r="C21" s="64" t="s">
        <v>422</v>
      </c>
      <c r="D21" s="65">
        <f>IFERROR(SUMIF('[71]1월'!A:A,$A$7:$A$26,'[71]1월'!O:O),0)</f>
        <v>0</v>
      </c>
      <c r="E21" s="65">
        <f>IFERROR(SUMIF('[72]매입부자재(구매)'!$D$148:$D$165,'일일매출 보고용'!$C$7:$C$26,'[72]매입부자재(구매)'!$E$148:$E$166),0)</f>
        <v>0</v>
      </c>
      <c r="F21" s="65">
        <v>70297728</v>
      </c>
      <c r="G21" s="104">
        <f>SUM(D21:E21)</f>
        <v>0</v>
      </c>
      <c r="H21" s="112">
        <f t="shared" si="1"/>
        <v>0</v>
      </c>
      <c r="I21" s="109">
        <v>88534500</v>
      </c>
      <c r="J21" s="107" t="e">
        <f ca="1">보고용!F23</f>
        <v>#REF!</v>
      </c>
      <c r="K21" s="112">
        <f t="shared" ca="1" si="2"/>
        <v>0</v>
      </c>
      <c r="L21" s="109">
        <f>I21/24</f>
        <v>3688937.5</v>
      </c>
      <c r="M21" s="107">
        <f ca="1">INDIRECT(ADDRESS(21, 7 + SUBSTITUTE(O1, "일", "") - 1, 4, TRUE, "대우공업 다인"))</f>
        <v>6666845</v>
      </c>
      <c r="N21" s="112">
        <f t="shared" ca="1" si="3"/>
        <v>1.8072534435728445</v>
      </c>
      <c r="O21" s="669">
        <v>24</v>
      </c>
      <c r="P21" s="670"/>
      <c r="Q21" s="15"/>
      <c r="R21" s="11"/>
      <c r="S21" s="12"/>
    </row>
    <row r="22" spans="1:19" s="3" customFormat="1" ht="30" customHeight="1">
      <c r="A22" s="93"/>
      <c r="B22" s="668"/>
      <c r="C22" s="68" t="s">
        <v>41</v>
      </c>
      <c r="D22" s="69">
        <f t="shared" ref="D22:I22" si="7">SUM(D21)</f>
        <v>0</v>
      </c>
      <c r="E22" s="69">
        <f t="shared" si="7"/>
        <v>0</v>
      </c>
      <c r="F22" s="69">
        <f t="shared" si="7"/>
        <v>70297728</v>
      </c>
      <c r="G22" s="105">
        <f t="shared" si="7"/>
        <v>0</v>
      </c>
      <c r="H22" s="113">
        <f t="shared" si="1"/>
        <v>0</v>
      </c>
      <c r="I22" s="110">
        <f t="shared" si="7"/>
        <v>88534500</v>
      </c>
      <c r="J22" s="105" t="e">
        <f ca="1">보고용!F24</f>
        <v>#REF!</v>
      </c>
      <c r="K22" s="113">
        <f t="shared" ca="1" si="2"/>
        <v>0</v>
      </c>
      <c r="L22" s="110">
        <f>SUM(L21)</f>
        <v>3688937.5</v>
      </c>
      <c r="M22" s="105">
        <f ca="1">SUM(M21)</f>
        <v>6666845</v>
      </c>
      <c r="N22" s="113">
        <f t="shared" ca="1" si="3"/>
        <v>1.8072534435728445</v>
      </c>
      <c r="O22" s="671"/>
      <c r="P22" s="672"/>
      <c r="Q22" s="15"/>
    </row>
    <row r="23" spans="1:19" s="3" customFormat="1" ht="30" customHeight="1">
      <c r="A23" s="93" t="s">
        <v>425</v>
      </c>
      <c r="B23" s="668" t="s">
        <v>425</v>
      </c>
      <c r="C23" s="64" t="s">
        <v>423</v>
      </c>
      <c r="D23" s="65">
        <f>IFERROR(SUMIF('[71]1월'!A:A,$A$7:$A$26,'[71]1월'!O:O),0)</f>
        <v>0</v>
      </c>
      <c r="E23" s="65">
        <f>IFERROR(SUMIF('[72]매입부자재(구매)'!$D$148:$D$165,'일일매출 보고용'!$C$7:$C$26,'[72]매입부자재(구매)'!$E$148:$E$166),0)</f>
        <v>0</v>
      </c>
      <c r="F23" s="65">
        <v>969266237.8599999</v>
      </c>
      <c r="G23" s="104">
        <f>SUM(D23:E23)</f>
        <v>0</v>
      </c>
      <c r="H23" s="112">
        <f t="shared" si="1"/>
        <v>0</v>
      </c>
      <c r="I23" s="109">
        <v>1128630123</v>
      </c>
      <c r="J23" s="107" t="e">
        <f ca="1">보고용!F25</f>
        <v>#REF!</v>
      </c>
      <c r="K23" s="112">
        <f t="shared" ca="1" si="2"/>
        <v>0</v>
      </c>
      <c r="L23" s="109">
        <f>I23/24</f>
        <v>47026255.125</v>
      </c>
      <c r="M23" s="107">
        <f ca="1">INDIRECT(ADDRESS(319, 7 + SUBSTITUTE(O1, "일", "") - 1, 4, TRUE, "인알파"))</f>
        <v>0</v>
      </c>
      <c r="N23" s="112">
        <f t="shared" ca="1" si="3"/>
        <v>0</v>
      </c>
      <c r="O23" s="669">
        <v>24</v>
      </c>
      <c r="P23" s="670"/>
      <c r="Q23" s="15"/>
    </row>
    <row r="24" spans="1:19" s="3" customFormat="1" ht="30" customHeight="1">
      <c r="A24" s="93"/>
      <c r="B24" s="668"/>
      <c r="C24" s="68" t="s">
        <v>41</v>
      </c>
      <c r="D24" s="69">
        <f t="shared" ref="D24:I24" si="8">SUM(D23)</f>
        <v>0</v>
      </c>
      <c r="E24" s="69">
        <f t="shared" si="8"/>
        <v>0</v>
      </c>
      <c r="F24" s="69">
        <f t="shared" si="8"/>
        <v>969266237.8599999</v>
      </c>
      <c r="G24" s="105">
        <f t="shared" si="8"/>
        <v>0</v>
      </c>
      <c r="H24" s="113">
        <f t="shared" si="1"/>
        <v>0</v>
      </c>
      <c r="I24" s="110">
        <f t="shared" si="8"/>
        <v>1128630123</v>
      </c>
      <c r="J24" s="105" t="e">
        <f ca="1">보고용!F26</f>
        <v>#REF!</v>
      </c>
      <c r="K24" s="113">
        <f t="shared" ca="1" si="2"/>
        <v>0</v>
      </c>
      <c r="L24" s="110">
        <f>SUM(L23)</f>
        <v>47026255.125</v>
      </c>
      <c r="M24" s="105">
        <f ca="1">SUM(M23)</f>
        <v>0</v>
      </c>
      <c r="N24" s="113">
        <f t="shared" ca="1" si="3"/>
        <v>0</v>
      </c>
      <c r="O24" s="671"/>
      <c r="P24" s="672"/>
      <c r="Q24" s="15"/>
    </row>
    <row r="25" spans="1:19" s="3" customFormat="1" ht="30" customHeight="1">
      <c r="A25" s="93" t="s">
        <v>57</v>
      </c>
      <c r="B25" s="668" t="s">
        <v>57</v>
      </c>
      <c r="C25" s="64" t="s">
        <v>58</v>
      </c>
      <c r="D25" s="65">
        <f>IFERROR(SUMIF('[71]1월'!A:A,$A$7:$A$26,'[71]1월'!O:O),0)</f>
        <v>0</v>
      </c>
      <c r="E25" s="65">
        <f>IFERROR(SUMIF('[72]매입부자재(구매)'!$D$148:$D$165,'일일매출 보고용'!$C$7:$C$26,'[72]매입부자재(구매)'!$E$148:$E$166),0)</f>
        <v>0</v>
      </c>
      <c r="F25" s="65">
        <v>110506500</v>
      </c>
      <c r="G25" s="104">
        <f>SUM(D25:E25)</f>
        <v>0</v>
      </c>
      <c r="H25" s="112">
        <f t="shared" si="1"/>
        <v>0</v>
      </c>
      <c r="I25" s="109">
        <v>122687500</v>
      </c>
      <c r="J25" s="107" t="e">
        <f ca="1">보고용!F27</f>
        <v>#REF!</v>
      </c>
      <c r="K25" s="112">
        <f t="shared" ca="1" si="2"/>
        <v>0</v>
      </c>
      <c r="L25" s="109">
        <f>I25/24</f>
        <v>5111979.166666667</v>
      </c>
      <c r="M25" s="107">
        <f ca="1">INDIRECT(ADDRESS(132, 7 + SUBSTITUTE(O1, "일", "") - 1, 4, TRUE, "대우공업 다인"))</f>
        <v>5853408</v>
      </c>
      <c r="N25" s="112">
        <f t="shared" ca="1" si="3"/>
        <v>1.1450375303107487</v>
      </c>
      <c r="O25" s="669">
        <v>24</v>
      </c>
      <c r="P25" s="670"/>
      <c r="Q25" s="15"/>
    </row>
    <row r="26" spans="1:19" s="3" customFormat="1" ht="30" customHeight="1">
      <c r="A26" s="93"/>
      <c r="B26" s="668"/>
      <c r="C26" s="68" t="s">
        <v>41</v>
      </c>
      <c r="D26" s="69">
        <f t="shared" ref="D26:I26" si="9">SUM(D25)</f>
        <v>0</v>
      </c>
      <c r="E26" s="69">
        <f t="shared" si="9"/>
        <v>0</v>
      </c>
      <c r="F26" s="69">
        <f t="shared" si="9"/>
        <v>110506500</v>
      </c>
      <c r="G26" s="105">
        <f t="shared" si="9"/>
        <v>0</v>
      </c>
      <c r="H26" s="113">
        <f t="shared" si="1"/>
        <v>0</v>
      </c>
      <c r="I26" s="110">
        <f t="shared" si="9"/>
        <v>122687500</v>
      </c>
      <c r="J26" s="105" t="e">
        <f ca="1">보고용!F28</f>
        <v>#REF!</v>
      </c>
      <c r="K26" s="113">
        <f t="shared" ca="1" si="2"/>
        <v>0</v>
      </c>
      <c r="L26" s="110">
        <f>SUM(L25)</f>
        <v>5111979.166666667</v>
      </c>
      <c r="M26" s="105">
        <f ca="1">SUM(M25)</f>
        <v>5853408</v>
      </c>
      <c r="N26" s="113">
        <f t="shared" ca="1" si="3"/>
        <v>1.1450375303107487</v>
      </c>
      <c r="O26" s="671"/>
      <c r="P26" s="672"/>
      <c r="Q26" s="15"/>
    </row>
    <row r="27" spans="1:19" s="3" customFormat="1" ht="30" customHeight="1" thickBot="1">
      <c r="A27" s="93"/>
      <c r="B27" s="673" t="s">
        <v>49</v>
      </c>
      <c r="C27" s="673"/>
      <c r="D27" s="67">
        <f>SUM(D13,D16,D20,D22,D24,D26)</f>
        <v>0</v>
      </c>
      <c r="E27" s="67">
        <f>SUM(E13,E16,E20,E22,E24,E26)</f>
        <v>0</v>
      </c>
      <c r="F27" s="67">
        <f>SUM(F13,F16,F20,F22,F24,F26)</f>
        <v>2355203557.3999996</v>
      </c>
      <c r="G27" s="106">
        <f>SUM(G13,G16,G20,G22,G24,G26)</f>
        <v>0</v>
      </c>
      <c r="H27" s="114">
        <f t="shared" si="1"/>
        <v>0</v>
      </c>
      <c r="I27" s="126">
        <f>SUM(I13,I16,I20,I22,I24,I26)</f>
        <v>2711397694.8000002</v>
      </c>
      <c r="J27" s="127" t="e">
        <f ca="1">보고용!F29</f>
        <v>#REF!</v>
      </c>
      <c r="K27" s="114">
        <f t="shared" ca="1" si="2"/>
        <v>0</v>
      </c>
      <c r="L27" s="126">
        <f>SUM(L13,L16,L20,L22,L24,L26)</f>
        <v>119309437.00984848</v>
      </c>
      <c r="M27" s="127">
        <f ca="1">SUM(M13,M16,M20,M22,M24,M26)</f>
        <v>65182937</v>
      </c>
      <c r="N27" s="114">
        <f t="shared" ca="1" si="3"/>
        <v>0.54633513185230631</v>
      </c>
      <c r="O27" s="674"/>
      <c r="P27" s="675"/>
      <c r="Q27" s="131"/>
    </row>
    <row r="28" spans="1:19" s="1" customFormat="1" ht="24.75" customHeight="1">
      <c r="A28" s="95"/>
    </row>
    <row r="29" spans="1:19" s="1" customFormat="1" ht="24" customHeight="1">
      <c r="A29" s="95"/>
      <c r="B29" s="7"/>
      <c r="C29" s="4"/>
      <c r="D29" s="7"/>
      <c r="E29" s="7"/>
      <c r="F29" s="7"/>
      <c r="G29" s="7"/>
      <c r="H29" s="7"/>
      <c r="I29" s="7"/>
      <c r="J29" s="7"/>
      <c r="K29" s="7"/>
      <c r="L29" s="7"/>
      <c r="M29" s="7"/>
      <c r="N29" s="7"/>
      <c r="O29" s="7"/>
      <c r="P29" s="7"/>
      <c r="Q29" s="7"/>
    </row>
    <row r="30" spans="1:19" s="1" customFormat="1" ht="19.5" customHeight="1">
      <c r="A30" s="95"/>
      <c r="B30" s="7"/>
      <c r="D30" s="8"/>
      <c r="E30" s="8"/>
      <c r="F30" s="8"/>
      <c r="G30" s="8"/>
      <c r="H30" s="8"/>
      <c r="I30" s="8"/>
      <c r="L30" s="8"/>
    </row>
    <row r="31" spans="1:19" s="1" customFormat="1" ht="18" customHeight="1">
      <c r="A31" s="95"/>
      <c r="P31" s="3"/>
      <c r="Q31" s="3"/>
    </row>
    <row r="32" spans="1:19" s="3" customFormat="1" ht="18" customHeight="1">
      <c r="A32" s="93"/>
    </row>
    <row r="33" spans="1:12" s="1" customFormat="1" ht="18" customHeight="1">
      <c r="A33" s="95"/>
      <c r="I33" s="10"/>
      <c r="L33" s="10"/>
    </row>
    <row r="34" spans="1:12" s="1" customFormat="1" ht="18" customHeight="1">
      <c r="A34" s="95"/>
      <c r="D34" s="6"/>
      <c r="E34" s="6"/>
      <c r="F34" s="6"/>
      <c r="G34" s="6"/>
      <c r="H34" s="6"/>
    </row>
    <row r="35" spans="1:12" s="1" customFormat="1" ht="18" customHeight="1">
      <c r="A35" s="95"/>
    </row>
    <row r="36" spans="1:12" s="1" customFormat="1" ht="18" customHeight="1">
      <c r="A36" s="95"/>
    </row>
    <row r="37" spans="1:12" s="1" customFormat="1" ht="18" customHeight="1">
      <c r="A37" s="95"/>
    </row>
    <row r="38" spans="1:12" ht="18" customHeight="1"/>
    <row r="39" spans="1:12" ht="18" customHeight="1"/>
    <row r="40" spans="1:12" ht="18" customHeight="1"/>
    <row r="41" spans="1:12" ht="18" customHeight="1"/>
    <row r="42" spans="1:12" ht="18" customHeight="1"/>
    <row r="43" spans="1:12" ht="18" customHeight="1"/>
    <row r="44" spans="1:12" ht="18" customHeight="1"/>
    <row r="45" spans="1:12" ht="18" customHeight="1"/>
  </sheetData>
  <mergeCells count="34">
    <mergeCell ref="O5:P6"/>
    <mergeCell ref="B5:B6"/>
    <mergeCell ref="C5:C6"/>
    <mergeCell ref="D5:H5"/>
    <mergeCell ref="I5:K5"/>
    <mergeCell ref="L5:N5"/>
    <mergeCell ref="B7:B13"/>
    <mergeCell ref="O7:P7"/>
    <mergeCell ref="O8:P8"/>
    <mergeCell ref="O9:P9"/>
    <mergeCell ref="O10:P10"/>
    <mergeCell ref="O11:P11"/>
    <mergeCell ref="O12:P12"/>
    <mergeCell ref="O13:P13"/>
    <mergeCell ref="B14:B16"/>
    <mergeCell ref="O14:P14"/>
    <mergeCell ref="O15:P15"/>
    <mergeCell ref="O16:P16"/>
    <mergeCell ref="B17:B20"/>
    <mergeCell ref="O17:P17"/>
    <mergeCell ref="O18:P18"/>
    <mergeCell ref="O19:P19"/>
    <mergeCell ref="O20:P20"/>
    <mergeCell ref="B21:B22"/>
    <mergeCell ref="O21:P21"/>
    <mergeCell ref="O22:P22"/>
    <mergeCell ref="B23:B24"/>
    <mergeCell ref="O23:P23"/>
    <mergeCell ref="O24:P24"/>
    <mergeCell ref="B25:B26"/>
    <mergeCell ref="O25:P25"/>
    <mergeCell ref="O26:P26"/>
    <mergeCell ref="B27:C27"/>
    <mergeCell ref="O27:P27"/>
  </mergeCells>
  <phoneticPr fontId="2" type="noConversion"/>
  <conditionalFormatting sqref="K7:K27 N7:N27">
    <cfRule type="dataBar" priority="1">
      <dataBar>
        <cfvo type="num" val="0"/>
        <cfvo type="num" val="1"/>
        <color rgb="FFFFC000"/>
      </dataBar>
      <extLst>
        <ext xmlns:x14="http://schemas.microsoft.com/office/spreadsheetml/2009/9/main" uri="{B025F937-C7B1-47D3-B67F-A62EFF666E3E}">
          <x14:id>{AFBFB1B1-55F3-4DC9-830C-7DE3441E77BB}</x14:id>
        </ext>
      </extLst>
    </cfRule>
  </conditionalFormatting>
  <conditionalFormatting sqref="Q7:Q26">
    <cfRule type="iconSet" priority="3">
      <iconSet iconSet="3Arrows">
        <cfvo type="percent" val="0"/>
        <cfvo type="percent" val="33"/>
        <cfvo type="percent" val="67"/>
      </iconSet>
    </cfRule>
  </conditionalFormatting>
  <conditionalFormatting sqref="R7:R8">
    <cfRule type="iconSet" priority="2">
      <iconSet iconSet="5Arrows">
        <cfvo type="percent" val="0"/>
        <cfvo type="percent" val="20"/>
        <cfvo type="percent" val="40"/>
        <cfvo type="percent" val="60"/>
        <cfvo type="percent" val="80"/>
      </iconSet>
    </cfRule>
  </conditionalFormatting>
  <pageMargins left="0.70866141732283472" right="0.70866141732283472" top="0.74803149606299213" bottom="0.74803149606299213" header="0.31496062992125984" footer="0.31496062992125984"/>
  <pageSetup paperSize="9" scale="64" orientation="landscape" r:id="rId1"/>
  <extLst>
    <ext xmlns:x14="http://schemas.microsoft.com/office/spreadsheetml/2009/9/main" uri="{78C0D931-6437-407d-A8EE-F0AAD7539E65}">
      <x14:conditionalFormattings>
        <x14:conditionalFormatting xmlns:xm="http://schemas.microsoft.com/office/excel/2006/main">
          <x14:cfRule type="dataBar" id="{AFBFB1B1-55F3-4DC9-830C-7DE3441E77BB}">
            <x14:dataBar minLength="0" maxLength="100" gradient="0">
              <x14:cfvo type="num">
                <xm:f>0</xm:f>
              </x14:cfvo>
              <x14:cfvo type="num">
                <xm:f>1</xm:f>
              </x14:cfvo>
              <x14:negativeFillColor rgb="FFFF0000"/>
              <x14:axisColor rgb="FF000000"/>
            </x14:dataBar>
          </x14:cfRule>
          <xm:sqref>K7:K27 N7:N27</xm:sqref>
        </x14:conditionalFormatting>
      </x14:conditionalFormattings>
    </ext>
  </extLst>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92A3A40-3835-4F3A-9772-E8D268353584}">
  <sheetPr codeName="Sheet2">
    <tabColor rgb="FFFFC000"/>
    <pageSetUpPr fitToPage="1"/>
  </sheetPr>
  <dimension ref="A1:T27"/>
  <sheetViews>
    <sheetView showGridLines="0" view="pageBreakPreview" topLeftCell="A4" zoomScale="130" zoomScaleNormal="115" zoomScaleSheetLayoutView="130" workbookViewId="0">
      <selection activeCell="K13" sqref="K13"/>
    </sheetView>
  </sheetViews>
  <sheetFormatPr defaultColWidth="9" defaultRowHeight="12"/>
  <cols>
    <col min="1" max="1" width="12.75" style="148" customWidth="1"/>
    <col min="2" max="2" width="8.5" style="3" hidden="1" customWidth="1"/>
    <col min="3" max="3" width="10.5" style="148" hidden="1" customWidth="1"/>
    <col min="4" max="4" width="8.25" style="148" hidden="1" customWidth="1"/>
    <col min="5" max="5" width="9.75" style="148" hidden="1" customWidth="1"/>
    <col min="6" max="6" width="15.625" style="148" hidden="1" customWidth="1"/>
    <col min="7" max="8" width="9.625" style="148" hidden="1" customWidth="1"/>
    <col min="9" max="10" width="15.625" style="148" hidden="1" customWidth="1"/>
    <col min="11" max="12" width="23.5" style="148" customWidth="1"/>
    <col min="13" max="14" width="21" style="148" hidden="1" customWidth="1"/>
    <col min="15" max="15" width="21" style="148" customWidth="1"/>
    <col min="16" max="16" width="11.375" style="148" bestFit="1" customWidth="1"/>
    <col min="17" max="17" width="18.375" style="148" bestFit="1" customWidth="1"/>
    <col min="18" max="18" width="13.625" style="148" bestFit="1" customWidth="1"/>
    <col min="19" max="19" width="18.125" style="148" bestFit="1" customWidth="1"/>
    <col min="20" max="20" width="12.5" style="148" bestFit="1" customWidth="1"/>
    <col min="21" max="21" width="11.25" style="148" bestFit="1" customWidth="1"/>
    <col min="22" max="23" width="9" style="148"/>
    <col min="24" max="24" width="10.375" style="148" bestFit="1" customWidth="1"/>
    <col min="25" max="16384" width="9" style="148"/>
  </cols>
  <sheetData>
    <row r="1" spans="1:20" ht="43.5" customHeight="1">
      <c r="A1" s="197"/>
      <c r="B1" s="164"/>
      <c r="C1" s="164"/>
      <c r="D1" s="164"/>
      <c r="E1" s="164"/>
      <c r="F1" s="164"/>
      <c r="G1" s="164"/>
      <c r="H1" s="164"/>
      <c r="I1" s="164"/>
      <c r="J1" s="177"/>
      <c r="K1" s="178"/>
      <c r="L1" s="178"/>
      <c r="M1" s="164"/>
      <c r="N1" s="179"/>
      <c r="O1" s="196"/>
      <c r="P1" s="147"/>
    </row>
    <row r="2" spans="1:20" ht="46.5">
      <c r="A2" s="221" t="s">
        <v>738</v>
      </c>
      <c r="B2" s="177"/>
      <c r="C2" s="177"/>
      <c r="D2" s="177"/>
      <c r="E2" s="177"/>
      <c r="F2" s="177"/>
      <c r="G2" s="177"/>
      <c r="H2" s="177"/>
      <c r="I2" s="177"/>
      <c r="J2" s="177"/>
      <c r="K2" s="202"/>
      <c r="L2" s="202"/>
      <c r="M2" s="177"/>
      <c r="N2" s="203"/>
      <c r="O2" s="196"/>
      <c r="P2" s="147"/>
      <c r="R2" s="206">
        <v>9</v>
      </c>
    </row>
    <row r="3" spans="1:20" ht="3" customHeight="1">
      <c r="A3" s="199"/>
      <c r="B3" s="199"/>
      <c r="C3" s="199"/>
      <c r="D3" s="199"/>
      <c r="E3" s="199"/>
      <c r="F3" s="199"/>
      <c r="G3" s="199"/>
      <c r="H3" s="199"/>
      <c r="I3" s="199"/>
      <c r="J3" s="199"/>
      <c r="K3" s="199"/>
      <c r="L3" s="199"/>
      <c r="M3" s="199"/>
      <c r="N3" s="199"/>
      <c r="O3" s="199"/>
    </row>
    <row r="4" spans="1:20" ht="6" customHeight="1">
      <c r="A4" s="164"/>
      <c r="B4" s="164"/>
      <c r="C4" s="164"/>
      <c r="D4" s="164"/>
      <c r="E4" s="164"/>
      <c r="F4" s="164"/>
      <c r="G4" s="164"/>
      <c r="H4" s="164"/>
      <c r="I4" s="164"/>
      <c r="J4" s="164"/>
      <c r="K4" s="164"/>
      <c r="L4" s="164"/>
      <c r="M4" s="164"/>
      <c r="N4" s="164"/>
      <c r="O4" s="164"/>
    </row>
    <row r="5" spans="1:20" s="14" customFormat="1" ht="19.5" customHeight="1">
      <c r="A5" s="164"/>
      <c r="B5" s="164"/>
      <c r="C5" s="164"/>
      <c r="D5" s="164"/>
      <c r="E5" s="164"/>
      <c r="F5" s="164"/>
      <c r="G5" s="164"/>
      <c r="H5" s="164"/>
      <c r="I5" s="164"/>
      <c r="J5" s="165"/>
      <c r="K5" s="165"/>
      <c r="L5" s="165"/>
      <c r="M5" s="165"/>
      <c r="N5" s="165"/>
      <c r="O5" s="166" t="s">
        <v>386</v>
      </c>
    </row>
    <row r="6" spans="1:20" s="3" customFormat="1" ht="30" customHeight="1">
      <c r="A6" s="686" t="s">
        <v>46</v>
      </c>
      <c r="B6" s="688" t="s">
        <v>445</v>
      </c>
      <c r="C6" s="688"/>
      <c r="D6" s="688"/>
      <c r="E6" s="688"/>
      <c r="F6" s="688"/>
      <c r="G6" s="688"/>
      <c r="H6" s="688"/>
      <c r="I6" s="688"/>
      <c r="J6" s="688" t="s">
        <v>445</v>
      </c>
      <c r="K6" s="688"/>
      <c r="L6" s="688"/>
      <c r="M6" s="688"/>
      <c r="N6" s="688" t="s">
        <v>172</v>
      </c>
      <c r="O6" s="684" t="s">
        <v>48</v>
      </c>
    </row>
    <row r="7" spans="1:20" s="3" customFormat="1" ht="30" customHeight="1">
      <c r="A7" s="687"/>
      <c r="B7" s="220" t="s">
        <v>719</v>
      </c>
      <c r="C7" s="220" t="s">
        <v>720</v>
      </c>
      <c r="D7" s="220" t="s">
        <v>721</v>
      </c>
      <c r="E7" s="220" t="s">
        <v>722</v>
      </c>
      <c r="F7" s="220" t="s">
        <v>665</v>
      </c>
      <c r="G7" s="220" t="s">
        <v>715</v>
      </c>
      <c r="H7" s="220" t="s">
        <v>716</v>
      </c>
      <c r="I7" s="220" t="s">
        <v>640</v>
      </c>
      <c r="J7" s="220" t="s">
        <v>710</v>
      </c>
      <c r="K7" s="220" t="s">
        <v>739</v>
      </c>
      <c r="L7" s="220" t="s">
        <v>740</v>
      </c>
      <c r="M7" s="220" t="s">
        <v>640</v>
      </c>
      <c r="N7" s="689"/>
      <c r="O7" s="685"/>
    </row>
    <row r="8" spans="1:20" s="153" customFormat="1" ht="45.75" customHeight="1">
      <c r="A8" s="219" t="s">
        <v>209</v>
      </c>
      <c r="B8" s="210"/>
      <c r="C8" s="210"/>
      <c r="D8" s="210"/>
      <c r="E8" s="210"/>
      <c r="F8" s="210"/>
      <c r="G8" s="210"/>
      <c r="H8" s="211"/>
      <c r="I8" s="212"/>
      <c r="J8" s="211"/>
      <c r="K8" s="211">
        <f ca="1">SUMIF('매입부자재(구매)'!$D:$D,A:A,INDIRECT("'매입부자재(구매)'!"&amp;SUBSTITUTE(ADDRESS(1,$R$2+40,4),"1","")&amp;":"&amp;SUBSTITUTE(ADDRESS(1,$R$2+40,4),"1","")))</f>
        <v>0</v>
      </c>
      <c r="L8" s="211">
        <f>SUMIF('매입부자재(구매)'!D:D,'협력사 매입매출'!A:A,'매입부자재(구매)'!BV:BV)</f>
        <v>95542166</v>
      </c>
      <c r="M8" s="212"/>
      <c r="N8" s="213"/>
      <c r="O8" s="214"/>
      <c r="S8" s="154"/>
    </row>
    <row r="9" spans="1:20" s="153" customFormat="1" ht="45.75" customHeight="1">
      <c r="A9" s="219" t="s">
        <v>729</v>
      </c>
      <c r="B9" s="210"/>
      <c r="C9" s="210"/>
      <c r="D9" s="210"/>
      <c r="E9" s="210"/>
      <c r="F9" s="210"/>
      <c r="G9" s="210"/>
      <c r="H9" s="211"/>
      <c r="I9" s="212"/>
      <c r="J9" s="211"/>
      <c r="K9" s="211">
        <f ca="1">SUMIF('매입부자재(구매)'!$D:$D,A:A,INDIRECT("'매입부자재(구매)'!"&amp;SUBSTITUTE(ADDRESS(1,$R$2+40,4),"1","")&amp;":"&amp;SUBSTITUTE(ADDRESS(1,$R$2+40,4),"1","")))</f>
        <v>0</v>
      </c>
      <c r="L9" s="211">
        <f>SUMIF('매입부자재(구매)'!D:D,'협력사 매입매출'!A:A,'매입부자재(구매)'!BV:BV)</f>
        <v>24889452</v>
      </c>
      <c r="M9" s="212"/>
      <c r="N9" s="213"/>
      <c r="O9" s="214"/>
    </row>
    <row r="10" spans="1:20" s="157" customFormat="1" ht="45.75" customHeight="1">
      <c r="A10" s="219" t="s">
        <v>297</v>
      </c>
      <c r="B10" s="210"/>
      <c r="C10" s="210"/>
      <c r="D10" s="210"/>
      <c r="E10" s="210"/>
      <c r="F10" s="210"/>
      <c r="G10" s="210"/>
      <c r="H10" s="211"/>
      <c r="I10" s="212"/>
      <c r="J10" s="211"/>
      <c r="K10" s="211">
        <f ca="1">SUMIF('매입부자재(구매)'!$D:$D,A:A,INDIRECT("'매입부자재(구매)'!"&amp;SUBSTITUTE(ADDRESS(1,$R$2+40,4),"1","")&amp;":"&amp;SUBSTITUTE(ADDRESS(1,$R$2+40,4),"1","")))</f>
        <v>0</v>
      </c>
      <c r="L10" s="211">
        <f ca="1">SUMIF('매입부자재(구매)'!D:D,'협력사 매입매출'!A:A,'매입부자재(구매)'!BV:BV)</f>
        <v>368891881.39999998</v>
      </c>
      <c r="M10" s="212"/>
      <c r="N10" s="213"/>
      <c r="O10" s="214"/>
    </row>
    <row r="11" spans="1:20" s="153" customFormat="1" ht="45.75" customHeight="1">
      <c r="A11" s="219" t="s">
        <v>731</v>
      </c>
      <c r="B11" s="210"/>
      <c r="C11" s="210"/>
      <c r="D11" s="210"/>
      <c r="E11" s="210"/>
      <c r="F11" s="210"/>
      <c r="G11" s="210"/>
      <c r="H11" s="211"/>
      <c r="I11" s="212"/>
      <c r="J11" s="211"/>
      <c r="K11" s="211">
        <f ca="1">SUMIF('매입부자재(구매)'!$D:$D,A:A,INDIRECT("'매입부자재(구매)'!"&amp;SUBSTITUTE(ADDRESS(1,$R$2+40,4),"1","")&amp;":"&amp;SUBSTITUTE(ADDRESS(1,$R$2+40,4),"1","")))</f>
        <v>0</v>
      </c>
      <c r="L11" s="211">
        <f>SUMIF('매입부자재(구매)'!D:D,'협력사 매입매출'!A:A,'매입부자재(구매)'!BV:BV)</f>
        <v>40190040</v>
      </c>
      <c r="M11" s="212"/>
      <c r="N11" s="213"/>
      <c r="O11" s="214"/>
      <c r="S11" s="154"/>
      <c r="T11" s="155"/>
    </row>
    <row r="12" spans="1:20" s="153" customFormat="1" ht="45.75" customHeight="1">
      <c r="A12" s="219" t="s">
        <v>732</v>
      </c>
      <c r="B12" s="210"/>
      <c r="C12" s="210"/>
      <c r="D12" s="210"/>
      <c r="E12" s="210"/>
      <c r="F12" s="210"/>
      <c r="G12" s="210"/>
      <c r="H12" s="211"/>
      <c r="I12" s="212"/>
      <c r="J12" s="211"/>
      <c r="K12" s="211">
        <f ca="1">SUMIF('매입부자재(구매)'!$D:$D,A:A,INDIRECT("'매입부자재(구매)'!"&amp;SUBSTITUTE(ADDRESS(1,$R$2+40,4),"1","")&amp;":"&amp;SUBSTITUTE(ADDRESS(1,$R$2+40,4),"1","")))</f>
        <v>0</v>
      </c>
      <c r="L12" s="211">
        <f>SUMIF('매입부자재(구매)'!D:D,'협력사 매입매출'!A:A,'매입부자재(구매)'!BV:BV)</f>
        <v>0</v>
      </c>
      <c r="M12" s="212"/>
      <c r="N12" s="213"/>
      <c r="O12" s="214"/>
      <c r="R12" s="158"/>
    </row>
    <row r="13" spans="1:20" s="153" customFormat="1" ht="45.75" customHeight="1">
      <c r="A13" s="219" t="s">
        <v>345</v>
      </c>
      <c r="B13" s="210"/>
      <c r="C13" s="210"/>
      <c r="D13" s="210"/>
      <c r="E13" s="210"/>
      <c r="F13" s="210"/>
      <c r="G13" s="210"/>
      <c r="H13" s="211"/>
      <c r="I13" s="212"/>
      <c r="J13" s="211"/>
      <c r="K13" s="211">
        <f ca="1">SUMIF('매입부자재(구매)'!$D:$D,A:A,INDIRECT("'매입부자재(구매)'!"&amp;SUBSTITUTE(ADDRESS(1,$R$2+40,4),"1","")&amp;":"&amp;SUBSTITUTE(ADDRESS(1,$R$2+40,4),"1","")))</f>
        <v>0</v>
      </c>
      <c r="L13" s="211">
        <f>SUMIF('매입부자재(구매)'!D:D,'협력사 매입매출'!A:A,'매입부자재(구매)'!BV:BV)</f>
        <v>13979480</v>
      </c>
      <c r="M13" s="212"/>
      <c r="N13" s="213"/>
      <c r="O13" s="214"/>
      <c r="R13" s="158"/>
    </row>
    <row r="14" spans="1:20" s="153" customFormat="1" ht="45.75" customHeight="1">
      <c r="A14" s="219" t="s">
        <v>733</v>
      </c>
      <c r="B14" s="210"/>
      <c r="C14" s="210"/>
      <c r="D14" s="210"/>
      <c r="E14" s="210"/>
      <c r="F14" s="210"/>
      <c r="G14" s="210"/>
      <c r="H14" s="211"/>
      <c r="I14" s="212"/>
      <c r="J14" s="211"/>
      <c r="K14" s="211">
        <f ca="1">SUMIF('매입부자재(구매)'!$D:$D,A:A,INDIRECT("'매입부자재(구매)'!"&amp;SUBSTITUTE(ADDRESS(1,$R$2+40,4),"1","")&amp;":"&amp;SUBSTITUTE(ADDRESS(1,$R$2+40,4),"1","")))</f>
        <v>0</v>
      </c>
      <c r="L14" s="211">
        <f>SUMIF('매입부자재(구매)'!D:D,'협력사 매입매출'!A:A,'매입부자재(구매)'!BV:BV)</f>
        <v>3223320</v>
      </c>
      <c r="M14" s="212"/>
      <c r="N14" s="213"/>
      <c r="O14" s="214"/>
    </row>
    <row r="15" spans="1:20" s="3" customFormat="1" ht="45.75" customHeight="1">
      <c r="A15" s="219" t="s">
        <v>734</v>
      </c>
      <c r="B15" s="210"/>
      <c r="C15" s="210"/>
      <c r="D15" s="210"/>
      <c r="E15" s="210"/>
      <c r="F15" s="210"/>
      <c r="G15" s="210"/>
      <c r="H15" s="211"/>
      <c r="I15" s="212"/>
      <c r="J15" s="211"/>
      <c r="K15" s="211">
        <f ca="1">SUMIF('매입부자재(구매)'!$D:$D,A:A,INDIRECT("'매입부자재(구매)'!"&amp;SUBSTITUTE(ADDRESS(1,$R$2+40,4),"1","")&amp;":"&amp;SUBSTITUTE(ADDRESS(1,$R$2+40,4),"1","")))</f>
        <v>0</v>
      </c>
      <c r="L15" s="211">
        <f>SUMIF('매입부자재(구매)'!D:D,'협력사 매입매출'!A:A,'매입부자재(구매)'!BV:BV)</f>
        <v>18709696</v>
      </c>
      <c r="M15" s="212"/>
      <c r="N15" s="213"/>
      <c r="O15" s="214"/>
    </row>
    <row r="16" spans="1:20" s="3" customFormat="1" ht="45.75" customHeight="1">
      <c r="A16" s="219" t="s">
        <v>735</v>
      </c>
      <c r="B16" s="210"/>
      <c r="C16" s="210"/>
      <c r="D16" s="210"/>
      <c r="E16" s="210"/>
      <c r="F16" s="210"/>
      <c r="G16" s="210"/>
      <c r="H16" s="211"/>
      <c r="I16" s="212"/>
      <c r="J16" s="211"/>
      <c r="K16" s="211">
        <f ca="1">SUMIF('매입부자재(구매)'!$D:$D,A:A,INDIRECT("'매입부자재(구매)'!"&amp;SUBSTITUTE(ADDRESS(1,$R$2+40,4),"1","")&amp;":"&amp;SUBSTITUTE(ADDRESS(1,$R$2+40,4),"1","")))</f>
        <v>0</v>
      </c>
      <c r="L16" s="211">
        <f>SUMIF('매입부자재(구매)'!D:D,'협력사 매입매출'!A:A,'매입부자재(구매)'!BV:BV)</f>
        <v>23244384</v>
      </c>
      <c r="M16" s="212"/>
      <c r="N16" s="213"/>
      <c r="O16" s="214"/>
    </row>
    <row r="17" spans="1:18" s="3" customFormat="1" ht="45.75" customHeight="1">
      <c r="A17" s="219" t="s">
        <v>736</v>
      </c>
      <c r="B17" s="210"/>
      <c r="C17" s="210"/>
      <c r="D17" s="210"/>
      <c r="E17" s="210"/>
      <c r="F17" s="210"/>
      <c r="G17" s="210"/>
      <c r="H17" s="211"/>
      <c r="I17" s="212"/>
      <c r="J17" s="211"/>
      <c r="K17" s="211">
        <f ca="1">SUMIF('매입부자재(구매)'!$D:$D,A:A,INDIRECT("'매입부자재(구매)'!"&amp;SUBSTITUTE(ADDRESS(1,$R$2+40,4),"1","")&amp;":"&amp;SUBSTITUTE(ADDRESS(1,$R$2+40,4),"1","")))</f>
        <v>0</v>
      </c>
      <c r="L17" s="211">
        <f>SUMIF('매입부자재(구매)'!D:D,'협력사 매입매출'!A:A,'매입부자재(구매)'!BV:BV)</f>
        <v>10610302</v>
      </c>
      <c r="M17" s="212"/>
      <c r="N17" s="213"/>
      <c r="O17" s="214"/>
    </row>
    <row r="18" spans="1:18" s="3" customFormat="1" ht="45.75" customHeight="1">
      <c r="A18" s="219" t="s">
        <v>737</v>
      </c>
      <c r="B18" s="210"/>
      <c r="C18" s="210"/>
      <c r="D18" s="210"/>
      <c r="E18" s="210"/>
      <c r="F18" s="210"/>
      <c r="G18" s="210"/>
      <c r="H18" s="211"/>
      <c r="I18" s="212"/>
      <c r="J18" s="211"/>
      <c r="K18" s="211">
        <f ca="1">SUMIF('매입부자재(구매)'!$D:$D,A:A,INDIRECT("'매입부자재(구매)'!"&amp;SUBSTITUTE(ADDRESS(1,$R$2+40,4),"1","")&amp;":"&amp;SUBSTITUTE(ADDRESS(1,$R$2+40,4),"1","")))</f>
        <v>0</v>
      </c>
      <c r="L18" s="211">
        <f>SUMIF('매입부자재(구매)'!D:D,'협력사 매입매출'!A:A,'매입부자재(구매)'!BV:BV)</f>
        <v>11935460.4</v>
      </c>
      <c r="M18" s="212"/>
      <c r="N18" s="213"/>
      <c r="O18" s="214"/>
    </row>
    <row r="19" spans="1:18" s="3" customFormat="1" ht="40.5" customHeight="1">
      <c r="A19" s="215" t="s">
        <v>49</v>
      </c>
      <c r="B19" s="216" t="e">
        <f>SUM(#REF!,#REF!,#REF!,#REF!,#REF!,#REF!)</f>
        <v>#REF!</v>
      </c>
      <c r="C19" s="216" t="e">
        <f>SUM(#REF!,#REF!,#REF!,#REF!,#REF!,#REF!)</f>
        <v>#REF!</v>
      </c>
      <c r="D19" s="216" t="e">
        <f>SUM(#REF!,#REF!,#REF!,#REF!,#REF!,#REF!)</f>
        <v>#REF!</v>
      </c>
      <c r="E19" s="216" t="e">
        <f>SUM(#REF!,#REF!,#REF!,#REF!,#REF!,#REF!)</f>
        <v>#REF!</v>
      </c>
      <c r="F19" s="216" t="e">
        <f>SUM(#REF!,#REF!,#REF!,#REF!,#REF!,#REF!)</f>
        <v>#REF!</v>
      </c>
      <c r="G19" s="216" t="e">
        <f t="shared" ref="G19" si="0">B19+D19</f>
        <v>#REF!</v>
      </c>
      <c r="H19" s="216" t="e">
        <f>SUM(#REF!,#REF!,#REF!,#REF!,#REF!,#REF!)</f>
        <v>#REF!</v>
      </c>
      <c r="I19" s="216">
        <f t="shared" ref="I19" si="1">IFERROR(G19/F19,0)</f>
        <v>0</v>
      </c>
      <c r="J19" s="216" t="e">
        <f>SUM(#REF!,#REF!,#REF!,#REF!,#REF!,#REF!)</f>
        <v>#REF!</v>
      </c>
      <c r="K19" s="216">
        <f ca="1">SUM(K8:K18)</f>
        <v>0</v>
      </c>
      <c r="L19" s="216">
        <f ca="1">SUM(L8:L18)</f>
        <v>611216181.79999995</v>
      </c>
      <c r="M19" s="217">
        <f t="shared" ref="M19" ca="1" si="2">IFERROR(K19/J19,0)</f>
        <v>0</v>
      </c>
      <c r="N19" s="216" t="e">
        <f t="shared" ref="N19" ca="1" si="3">L19-H19</f>
        <v>#REF!</v>
      </c>
      <c r="O19" s="218"/>
    </row>
    <row r="20" spans="1:18" ht="18" customHeight="1">
      <c r="R20" s="3"/>
    </row>
    <row r="21" spans="1:18" ht="18" customHeight="1">
      <c r="R21" s="3"/>
    </row>
    <row r="22" spans="1:18" ht="18" customHeight="1"/>
    <row r="23" spans="1:18" ht="18" customHeight="1"/>
    <row r="24" spans="1:18" ht="18" customHeight="1"/>
    <row r="25" spans="1:18" ht="18" customHeight="1"/>
    <row r="26" spans="1:18" ht="18" customHeight="1"/>
    <row r="27" spans="1:18" ht="18" customHeight="1"/>
  </sheetData>
  <mergeCells count="5">
    <mergeCell ref="O6:O7"/>
    <mergeCell ref="A6:A7"/>
    <mergeCell ref="B6:I6"/>
    <mergeCell ref="J6:M6"/>
    <mergeCell ref="N6:N7"/>
  </mergeCells>
  <phoneticPr fontId="2" type="noConversion"/>
  <conditionalFormatting sqref="I8:I18">
    <cfRule type="dataBar" priority="435">
      <dataBar>
        <cfvo type="min"/>
        <cfvo type="num" val="1"/>
        <color theme="7"/>
      </dataBar>
      <extLst>
        <ext xmlns:x14="http://schemas.microsoft.com/office/spreadsheetml/2009/9/main" uri="{B025F937-C7B1-47D3-B67F-A62EFF666E3E}">
          <x14:id>{310B2332-541D-48DC-9E7E-F3B0E1CDA968}</x14:id>
        </ext>
      </extLst>
    </cfRule>
  </conditionalFormatting>
  <conditionalFormatting sqref="M8:M19">
    <cfRule type="dataBar" priority="437">
      <dataBar>
        <cfvo type="min"/>
        <cfvo type="num" val="1"/>
        <color theme="7"/>
      </dataBar>
      <extLst>
        <ext xmlns:x14="http://schemas.microsoft.com/office/spreadsheetml/2009/9/main" uri="{B025F937-C7B1-47D3-B67F-A62EFF666E3E}">
          <x14:id>{69E62971-38A4-4F5E-A9C2-428B145C87F4}</x14:id>
        </ext>
      </extLst>
    </cfRule>
  </conditionalFormatting>
  <conditionalFormatting sqref="N8:N19 B19:L19">
    <cfRule type="cellIs" dxfId="13" priority="1" operator="lessThan">
      <formula>-1</formula>
    </cfRule>
  </conditionalFormatting>
  <conditionalFormatting sqref="O8:O18">
    <cfRule type="iconSet" priority="438">
      <iconSet iconSet="3Arrows">
        <cfvo type="percent" val="0"/>
        <cfvo type="percent" val="33"/>
        <cfvo type="percent" val="67"/>
      </iconSet>
    </cfRule>
  </conditionalFormatting>
  <conditionalFormatting sqref="S8">
    <cfRule type="iconSet" priority="341">
      <iconSet iconSet="5Arrows">
        <cfvo type="percent" val="0"/>
        <cfvo type="percent" val="20"/>
        <cfvo type="percent" val="40"/>
        <cfvo type="percent" val="60"/>
        <cfvo type="percent" val="80"/>
      </iconSet>
    </cfRule>
  </conditionalFormatting>
  <printOptions horizontalCentered="1"/>
  <pageMargins left="0" right="0" top="0.39370078740157483" bottom="0.74803149606299213" header="0.19685039370078741" footer="0.31496062992125984"/>
  <pageSetup paperSize="9" orientation="portrait" r:id="rId1"/>
  <extLst>
    <ext xmlns:x14="http://schemas.microsoft.com/office/spreadsheetml/2009/9/main" uri="{78C0D931-6437-407d-A8EE-F0AAD7539E65}">
      <x14:conditionalFormattings>
        <x14:conditionalFormatting xmlns:xm="http://schemas.microsoft.com/office/excel/2006/main">
          <x14:cfRule type="dataBar" id="{310B2332-541D-48DC-9E7E-F3B0E1CDA968}">
            <x14:dataBar minLength="0" maxLength="100" gradient="0">
              <x14:cfvo type="min"/>
              <x14:cfvo type="num">
                <xm:f>1</xm:f>
              </x14:cfvo>
              <x14:negativeFillColor rgb="FFFF0000"/>
              <x14:axisColor rgb="FF000000"/>
            </x14:dataBar>
          </x14:cfRule>
          <xm:sqref>I8:I18</xm:sqref>
        </x14:conditionalFormatting>
        <x14:conditionalFormatting xmlns:xm="http://schemas.microsoft.com/office/excel/2006/main">
          <x14:cfRule type="dataBar" id="{69E62971-38A4-4F5E-A9C2-428B145C87F4}">
            <x14:dataBar minLength="0" maxLength="100" gradient="0">
              <x14:cfvo type="autoMin"/>
              <x14:cfvo type="num">
                <xm:f>1</xm:f>
              </x14:cfvo>
              <x14:negativeFillColor rgb="FFFF0000"/>
              <x14:axisColor rgb="FF000000"/>
            </x14:dataBar>
          </x14:cfRule>
          <xm:sqref>M8:M19</xm:sqref>
        </x14:conditionalFormatting>
      </x14:conditionalFormattings>
    </ext>
  </extLst>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7F710E1-F04E-4366-BFB9-C68AFFEA99C3}">
  <sheetPr codeName="Sheet6"/>
  <dimension ref="I6:M7"/>
  <sheetViews>
    <sheetView workbookViewId="0">
      <selection activeCell="R21" sqref="R21"/>
    </sheetView>
  </sheetViews>
  <sheetFormatPr defaultRowHeight="16.5"/>
  <cols>
    <col min="9" max="9" width="3.875" customWidth="1"/>
  </cols>
  <sheetData>
    <row r="6" spans="9:13">
      <c r="I6" s="690" t="s">
        <v>718</v>
      </c>
      <c r="J6" s="200" t="s">
        <v>711</v>
      </c>
      <c r="K6" s="200" t="s">
        <v>712</v>
      </c>
      <c r="L6" s="200" t="s">
        <v>713</v>
      </c>
      <c r="M6" s="200" t="s">
        <v>714</v>
      </c>
    </row>
    <row r="7" spans="9:13" ht="39" customHeight="1">
      <c r="I7" s="691"/>
      <c r="J7" s="200"/>
      <c r="K7" s="200"/>
      <c r="L7" s="200"/>
      <c r="M7" s="200"/>
    </row>
  </sheetData>
  <mergeCells count="1">
    <mergeCell ref="I6:I7"/>
  </mergeCells>
  <phoneticPr fontId="2" type="noConversion"/>
  <pageMargins left="0.7" right="0.7" top="0.75" bottom="0.75" header="0.3" footer="0.3"/>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366F07D-6C9E-4D93-90D8-0D04CC195C7A}">
  <sheetPr>
    <tabColor theme="1"/>
    <pageSetUpPr fitToPage="1"/>
  </sheetPr>
  <dimension ref="A1:I20"/>
  <sheetViews>
    <sheetView view="pageBreakPreview" topLeftCell="A4" zoomScale="85" zoomScaleNormal="100" zoomScaleSheetLayoutView="85" workbookViewId="0">
      <selection activeCell="A5" sqref="A5:H14"/>
    </sheetView>
  </sheetViews>
  <sheetFormatPr defaultRowHeight="16.5"/>
  <cols>
    <col min="1" max="1" width="9.625" style="27" bestFit="1" customWidth="1"/>
    <col min="2" max="2" width="6.375" style="515" bestFit="1" customWidth="1"/>
    <col min="3" max="3" width="16.125" style="516" bestFit="1" customWidth="1"/>
    <col min="4" max="7" width="16.125" style="27" bestFit="1" customWidth="1"/>
    <col min="8" max="8" width="17" style="27" customWidth="1"/>
    <col min="9" max="9" width="17.375" style="27" customWidth="1"/>
    <col min="10" max="16384" width="9" style="27"/>
  </cols>
  <sheetData>
    <row r="1" spans="1:9" ht="32.25" customHeight="1"/>
    <row r="2" spans="1:9" s="517" customFormat="1" ht="72" customHeight="1">
      <c r="A2" s="692" t="s">
        <v>1363</v>
      </c>
      <c r="B2" s="692"/>
      <c r="C2" s="692"/>
      <c r="D2" s="692"/>
      <c r="E2" s="692"/>
    </row>
    <row r="3" spans="1:9" customFormat="1" ht="3.75" customHeight="1">
      <c r="A3" s="518"/>
      <c r="B3" s="518"/>
      <c r="C3" s="518"/>
      <c r="D3" s="518"/>
      <c r="E3" s="518"/>
      <c r="F3" s="518"/>
      <c r="G3" s="518"/>
      <c r="H3" s="518"/>
      <c r="I3" s="519"/>
    </row>
    <row r="4" spans="1:9" ht="21.75" customHeight="1" thickBot="1">
      <c r="A4" s="520"/>
      <c r="B4" s="521"/>
    </row>
    <row r="5" spans="1:9" ht="54.95" customHeight="1">
      <c r="A5" s="693" t="s">
        <v>1328</v>
      </c>
      <c r="B5" s="694"/>
      <c r="C5" s="699" t="s">
        <v>1387</v>
      </c>
      <c r="D5" s="522" t="s">
        <v>1364</v>
      </c>
      <c r="E5" s="701" t="s">
        <v>1365</v>
      </c>
      <c r="F5" s="702"/>
      <c r="G5" s="703"/>
      <c r="H5" s="704" t="s">
        <v>1388</v>
      </c>
      <c r="I5" s="523"/>
    </row>
    <row r="6" spans="1:9" ht="54.95" customHeight="1">
      <c r="A6" s="695"/>
      <c r="B6" s="696"/>
      <c r="C6" s="700"/>
      <c r="D6" s="524" t="s">
        <v>1389</v>
      </c>
      <c r="E6" s="707" t="s">
        <v>1389</v>
      </c>
      <c r="F6" s="708"/>
      <c r="G6" s="709" t="s">
        <v>41</v>
      </c>
      <c r="H6" s="705"/>
      <c r="I6" s="523"/>
    </row>
    <row r="7" spans="1:9" ht="54.95" customHeight="1">
      <c r="A7" s="697"/>
      <c r="B7" s="698"/>
      <c r="C7" s="525" t="s">
        <v>1366</v>
      </c>
      <c r="D7" s="525" t="s">
        <v>1367</v>
      </c>
      <c r="E7" s="525" t="s">
        <v>417</v>
      </c>
      <c r="F7" s="525" t="s">
        <v>418</v>
      </c>
      <c r="G7" s="700"/>
      <c r="H7" s="706"/>
      <c r="I7" s="523"/>
    </row>
    <row r="8" spans="1:9" ht="54.95" customHeight="1">
      <c r="A8" s="712" t="s">
        <v>51</v>
      </c>
      <c r="B8" s="713"/>
      <c r="C8" s="526">
        <f>'일일업무보고 일일매치 작업용'!$D$14</f>
        <v>130194821</v>
      </c>
      <c r="D8" s="526">
        <f ca="1">'일일업무보고 일일매치 작업용'!$E$14</f>
        <v>592684247</v>
      </c>
      <c r="E8" s="526">
        <f ca="1">정리!$AI$36</f>
        <v>93977712</v>
      </c>
      <c r="F8" s="526">
        <f ca="1">정리!$AI$228+정리!$AI$239+정리!$AI$242+'매입부자재(구매)'!$BY$134+정리!$AI$57+정리!$AI$58+정리!$AI$59+정리!$AI$60</f>
        <v>426054239.64000005</v>
      </c>
      <c r="G8" s="527">
        <f ca="1">E8+F8</f>
        <v>520031951.64000005</v>
      </c>
      <c r="H8" s="528">
        <f ca="1">C8-D8+E8+F8</f>
        <v>57542525.640000045</v>
      </c>
      <c r="I8" s="523"/>
    </row>
    <row r="9" spans="1:9" ht="54.95" customHeight="1">
      <c r="A9" s="712" t="s">
        <v>42</v>
      </c>
      <c r="B9" s="713"/>
      <c r="C9" s="526">
        <f>'일일업무보고 일일매치 작업용'!$D$17</f>
        <v>54283418</v>
      </c>
      <c r="D9" s="526">
        <f ca="1">'일일업무보고 일일매치 작업용'!$E$17</f>
        <v>110426871</v>
      </c>
      <c r="E9" s="526">
        <f ca="1">정리!$AI$39</f>
        <v>15862713</v>
      </c>
      <c r="F9" s="526">
        <f ca="1">'매입부자재(구매)'!$BY$133+정리!$AI$55</f>
        <v>105866220.16</v>
      </c>
      <c r="G9" s="527">
        <f t="shared" ref="G9:G14" ca="1" si="0">E9+F9</f>
        <v>121728933.16</v>
      </c>
      <c r="H9" s="528">
        <f ca="1">C9-D9+E9+F9</f>
        <v>65585480.159999996</v>
      </c>
      <c r="I9" s="523"/>
    </row>
    <row r="10" spans="1:9" ht="54.95" customHeight="1">
      <c r="A10" s="712" t="s">
        <v>44</v>
      </c>
      <c r="B10" s="713"/>
      <c r="C10" s="526">
        <f>'일일업무보고 일일매치 작업용'!$D$21</f>
        <v>0</v>
      </c>
      <c r="D10" s="526">
        <f ca="1">'일일업무보고 일일매치 작업용'!$E$21</f>
        <v>38534557</v>
      </c>
      <c r="E10" s="526">
        <f ca="1">정리!$AI$43</f>
        <v>66798750</v>
      </c>
      <c r="F10" s="526">
        <f>[73]보고용!$N$22</f>
        <v>0</v>
      </c>
      <c r="G10" s="527">
        <f t="shared" ca="1" si="0"/>
        <v>66798750</v>
      </c>
      <c r="H10" s="528">
        <f t="shared" ref="H10:H13" ca="1" si="1">C10-D10+E10+F10</f>
        <v>28264193</v>
      </c>
      <c r="I10" s="523"/>
    </row>
    <row r="11" spans="1:9" ht="54.95" customHeight="1">
      <c r="A11" s="712" t="s">
        <v>6</v>
      </c>
      <c r="B11" s="713"/>
      <c r="C11" s="526">
        <f>'일일업무보고 일일매치 작업용'!$D$24</f>
        <v>30925974</v>
      </c>
      <c r="D11" s="526">
        <f ca="1">'일일업무보고 일일매치 작업용'!$E$24</f>
        <v>102761755</v>
      </c>
      <c r="E11" s="526">
        <f ca="1">정리!$AI$46</f>
        <v>52759634</v>
      </c>
      <c r="F11" s="526">
        <f ca="1">정리!$AI$56</f>
        <v>24889452</v>
      </c>
      <c r="G11" s="527">
        <f t="shared" ca="1" si="0"/>
        <v>77649086</v>
      </c>
      <c r="H11" s="528">
        <f ca="1">C11-D11+E11+F11</f>
        <v>5813305</v>
      </c>
      <c r="I11" s="523"/>
    </row>
    <row r="12" spans="1:9" ht="54.95" customHeight="1">
      <c r="A12" s="712" t="s">
        <v>425</v>
      </c>
      <c r="B12" s="713"/>
      <c r="C12" s="526">
        <f>'일일업무보고 일일매치 작업용'!$D$26</f>
        <v>311491526</v>
      </c>
      <c r="D12" s="526">
        <f ca="1">'일일업무보고 일일매치 작업용'!$E$26</f>
        <v>356453097</v>
      </c>
      <c r="E12" s="526">
        <f ca="1">정리!$AI$48</f>
        <v>192389730</v>
      </c>
      <c r="F12" s="526">
        <f ca="1">정리!$AI$229+정리!$AI$233+정리!$AI$237+정리!$AI$240+정리!$AI$243+'매입부자재(구매)'!$BY$132</f>
        <v>61469860</v>
      </c>
      <c r="G12" s="527">
        <f t="shared" ca="1" si="0"/>
        <v>253859590</v>
      </c>
      <c r="H12" s="528">
        <f t="shared" ca="1" si="1"/>
        <v>208898019</v>
      </c>
      <c r="I12" s="523"/>
    </row>
    <row r="13" spans="1:9" ht="54.95" customHeight="1">
      <c r="A13" s="712" t="s">
        <v>1381</v>
      </c>
      <c r="B13" s="713"/>
      <c r="C13" s="526">
        <f>'일일업무보고 일일매치 작업용'!$D$28</f>
        <v>35739840</v>
      </c>
      <c r="D13" s="526">
        <f ca="1">'일일업무보고 일일매치 작업용'!$E$28</f>
        <v>181162855</v>
      </c>
      <c r="E13" s="526">
        <f ca="1">정리!$AI$50</f>
        <v>192126880</v>
      </c>
      <c r="F13" s="526">
        <f>[73]보고용!$N$28</f>
        <v>0</v>
      </c>
      <c r="G13" s="527">
        <f t="shared" ca="1" si="0"/>
        <v>192126880</v>
      </c>
      <c r="H13" s="528">
        <f t="shared" ca="1" si="1"/>
        <v>46703865</v>
      </c>
      <c r="I13" s="523"/>
    </row>
    <row r="14" spans="1:9" ht="54.95" customHeight="1" thickBot="1">
      <c r="A14" s="710" t="s">
        <v>1368</v>
      </c>
      <c r="B14" s="711"/>
      <c r="C14" s="529">
        <f>'일일업무보고 일일매치 작업용'!$D$29</f>
        <v>562635579</v>
      </c>
      <c r="D14" s="529">
        <f ca="1">'일일업무보고 일일매치 작업용'!$E$29</f>
        <v>1382023382</v>
      </c>
      <c r="E14" s="529">
        <f ca="1">정리!$AI$51</f>
        <v>613915419</v>
      </c>
      <c r="F14" s="529">
        <f ca="1">SUM(F8:F13)</f>
        <v>618279771.80000007</v>
      </c>
      <c r="G14" s="529">
        <f t="shared" ca="1" si="0"/>
        <v>1232195190.8000002</v>
      </c>
      <c r="H14" s="530">
        <f t="shared" ref="H14" ca="1" si="2">SUM(H8:H13)</f>
        <v>412807387.80000007</v>
      </c>
      <c r="I14" s="523"/>
    </row>
    <row r="15" spans="1:9" ht="27" customHeight="1">
      <c r="A15" s="531"/>
      <c r="B15" s="532"/>
      <c r="C15" s="533"/>
      <c r="D15" s="531"/>
      <c r="E15" s="531"/>
      <c r="F15" s="531"/>
      <c r="G15" s="531"/>
      <c r="H15" s="531"/>
      <c r="I15" s="523"/>
    </row>
    <row r="16" spans="1:9" ht="27" customHeight="1">
      <c r="B16" s="534"/>
      <c r="C16" s="535"/>
    </row>
    <row r="17" spans="1:1" ht="27" customHeight="1">
      <c r="A17" s="536"/>
    </row>
    <row r="18" spans="1:1" ht="27" customHeight="1">
      <c r="A18" s="536"/>
    </row>
    <row r="19" spans="1:1" ht="27" customHeight="1"/>
    <row r="20" spans="1:1" ht="27" customHeight="1"/>
  </sheetData>
  <mergeCells count="14">
    <mergeCell ref="A14:B14"/>
    <mergeCell ref="A8:B8"/>
    <mergeCell ref="A9:B9"/>
    <mergeCell ref="A10:B10"/>
    <mergeCell ref="A11:B11"/>
    <mergeCell ref="A12:B12"/>
    <mergeCell ref="A13:B13"/>
    <mergeCell ref="A2:E2"/>
    <mergeCell ref="A5:B7"/>
    <mergeCell ref="C5:C6"/>
    <mergeCell ref="E5:G5"/>
    <mergeCell ref="H5:H7"/>
    <mergeCell ref="E6:F6"/>
    <mergeCell ref="G6:G7"/>
  </mergeCells>
  <phoneticPr fontId="2" type="noConversion"/>
  <conditionalFormatting sqref="A2 F2:XFD2 A4:XFD4 A5 I5:XFD14 G6 C7:F8 A8 G8:H12 A9:F12 A13:H14 A15:G15 H15:XFD1048576 B16:G18 A17:A18 A19:G1048576">
    <cfRule type="cellIs" dxfId="12" priority="1" operator="lessThan">
      <formula>0</formula>
    </cfRule>
  </conditionalFormatting>
  <pageMargins left="0.25" right="0.25" top="0.75" bottom="0.75" header="0.3" footer="0.3"/>
  <pageSetup paperSize="9" scale="80" orientation="portrait" r:id="rId1"/>
  <drawing r:id="rId2"/>
</worksheet>
</file>

<file path=xl/worksheets/sheet15.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E1F2C1A-E571-4BA2-83B0-12C505624E0D}">
  <sheetPr codeName="Sheet8">
    <tabColor rgb="FFFFC000"/>
    <pageSetUpPr fitToPage="1"/>
  </sheetPr>
  <dimension ref="A1:DB568"/>
  <sheetViews>
    <sheetView zoomScale="70" zoomScaleNormal="70" workbookViewId="0">
      <pane xSplit="5" ySplit="2" topLeftCell="L503" activePane="bottomRight" state="frozen"/>
      <selection activeCell="O2" sqref="O2"/>
      <selection pane="topRight" activeCell="O2" sqref="O2"/>
      <selection pane="bottomLeft" activeCell="O2" sqref="O2"/>
      <selection pane="bottomRight" activeCell="O2" sqref="O2"/>
    </sheetView>
  </sheetViews>
  <sheetFormatPr defaultRowHeight="16.5"/>
  <cols>
    <col min="1" max="1" width="14.125" style="70" customWidth="1"/>
    <col min="2" max="2" width="11.375" style="77" customWidth="1"/>
    <col min="3" max="3" width="17.5" style="78" bestFit="1" customWidth="1"/>
    <col min="4" max="4" width="43.875" style="77" customWidth="1"/>
    <col min="5" max="5" width="13.25" style="77" bestFit="1" customWidth="1"/>
    <col min="6" max="6" width="13.125" style="77" customWidth="1"/>
    <col min="7" max="38" width="15.625" style="79" customWidth="1"/>
    <col min="39" max="106" width="9" style="31"/>
    <col min="107" max="16384" width="9" style="30"/>
  </cols>
  <sheetData>
    <row r="1" spans="1:106" ht="26.25" thickBot="1">
      <c r="B1" s="661" t="s">
        <v>707</v>
      </c>
      <c r="C1" s="662"/>
      <c r="D1" s="662"/>
      <c r="E1" s="662"/>
      <c r="F1" s="88">
        <v>3</v>
      </c>
      <c r="G1" s="71">
        <v>4</v>
      </c>
      <c r="H1" s="71">
        <v>5</v>
      </c>
      <c r="I1" s="71">
        <v>6</v>
      </c>
      <c r="J1" s="71">
        <v>7</v>
      </c>
      <c r="K1" s="71">
        <v>8</v>
      </c>
      <c r="L1" s="71">
        <v>9</v>
      </c>
      <c r="M1" s="71">
        <v>10</v>
      </c>
      <c r="N1" s="71">
        <v>11</v>
      </c>
      <c r="O1" s="71">
        <v>12</v>
      </c>
      <c r="P1" s="71">
        <v>13</v>
      </c>
      <c r="Q1" s="71">
        <v>14</v>
      </c>
      <c r="R1" s="71">
        <v>15</v>
      </c>
      <c r="S1" s="71">
        <v>16</v>
      </c>
      <c r="T1" s="71">
        <v>17</v>
      </c>
      <c r="U1" s="71">
        <v>18</v>
      </c>
      <c r="V1" s="71">
        <v>19</v>
      </c>
      <c r="W1" s="71">
        <v>20</v>
      </c>
      <c r="X1" s="71">
        <v>21</v>
      </c>
      <c r="Y1" s="71">
        <v>22</v>
      </c>
      <c r="Z1" s="71">
        <v>23</v>
      </c>
      <c r="AA1" s="71">
        <v>24</v>
      </c>
      <c r="AB1" s="71">
        <v>25</v>
      </c>
      <c r="AC1" s="71">
        <v>26</v>
      </c>
      <c r="AD1" s="71">
        <v>27</v>
      </c>
      <c r="AE1" s="71">
        <v>28</v>
      </c>
      <c r="AF1" s="71">
        <v>29</v>
      </c>
      <c r="AG1" s="71">
        <v>30</v>
      </c>
      <c r="AH1" s="71">
        <v>31</v>
      </c>
      <c r="AI1" s="71">
        <v>32</v>
      </c>
      <c r="AJ1" s="71">
        <v>33</v>
      </c>
      <c r="AK1" s="71">
        <v>34</v>
      </c>
      <c r="AL1" s="71"/>
    </row>
    <row r="2" spans="1:106" s="60" customFormat="1" ht="33" customHeight="1">
      <c r="A2" s="70"/>
      <c r="B2" s="72" t="s">
        <v>628</v>
      </c>
      <c r="C2" s="73" t="s">
        <v>629</v>
      </c>
      <c r="D2" s="72" t="s">
        <v>630</v>
      </c>
      <c r="E2" s="72" t="s">
        <v>631</v>
      </c>
      <c r="F2" s="72" t="s">
        <v>416</v>
      </c>
      <c r="G2" s="72" t="s">
        <v>178</v>
      </c>
      <c r="H2" s="72" t="s">
        <v>179</v>
      </c>
      <c r="I2" s="72" t="s">
        <v>180</v>
      </c>
      <c r="J2" s="72" t="s">
        <v>181</v>
      </c>
      <c r="K2" s="72" t="s">
        <v>182</v>
      </c>
      <c r="L2" s="72" t="s">
        <v>183</v>
      </c>
      <c r="M2" s="72" t="s">
        <v>184</v>
      </c>
      <c r="N2" s="72" t="s">
        <v>185</v>
      </c>
      <c r="O2" s="72" t="s">
        <v>186</v>
      </c>
      <c r="P2" s="72" t="s">
        <v>187</v>
      </c>
      <c r="Q2" s="72" t="s">
        <v>188</v>
      </c>
      <c r="R2" s="72" t="s">
        <v>189</v>
      </c>
      <c r="S2" s="72" t="s">
        <v>190</v>
      </c>
      <c r="T2" s="72" t="s">
        <v>191</v>
      </c>
      <c r="U2" s="72" t="s">
        <v>192</v>
      </c>
      <c r="V2" s="72" t="s">
        <v>193</v>
      </c>
      <c r="W2" s="72" t="s">
        <v>194</v>
      </c>
      <c r="X2" s="72" t="s">
        <v>195</v>
      </c>
      <c r="Y2" s="72" t="s">
        <v>196</v>
      </c>
      <c r="Z2" s="72" t="s">
        <v>197</v>
      </c>
      <c r="AA2" s="72" t="s">
        <v>198</v>
      </c>
      <c r="AB2" s="72" t="s">
        <v>199</v>
      </c>
      <c r="AC2" s="72" t="s">
        <v>200</v>
      </c>
      <c r="AD2" s="72" t="s">
        <v>201</v>
      </c>
      <c r="AE2" s="72" t="s">
        <v>202</v>
      </c>
      <c r="AF2" s="72" t="s">
        <v>203</v>
      </c>
      <c r="AG2" s="72" t="s">
        <v>204</v>
      </c>
      <c r="AH2" s="72" t="s">
        <v>205</v>
      </c>
      <c r="AI2" s="72" t="s">
        <v>206</v>
      </c>
      <c r="AJ2" s="72" t="s">
        <v>207</v>
      </c>
      <c r="AK2" s="72" t="s">
        <v>208</v>
      </c>
      <c r="AL2" s="72" t="s">
        <v>505</v>
      </c>
      <c r="AM2" s="61"/>
      <c r="AN2" s="61"/>
      <c r="AO2" s="61"/>
      <c r="AP2" s="61"/>
      <c r="AQ2" s="61"/>
      <c r="AR2" s="61"/>
      <c r="AS2" s="61"/>
      <c r="AT2" s="61"/>
      <c r="AU2" s="61"/>
      <c r="AV2" s="61"/>
      <c r="AW2" s="61"/>
      <c r="AX2" s="61"/>
      <c r="AY2" s="61"/>
      <c r="AZ2" s="61"/>
      <c r="BA2" s="61"/>
      <c r="BB2" s="61"/>
      <c r="BC2" s="61"/>
      <c r="BD2" s="61"/>
      <c r="BE2" s="61"/>
      <c r="BF2" s="61"/>
      <c r="BG2" s="61"/>
      <c r="BH2" s="61"/>
      <c r="BI2" s="61"/>
      <c r="BJ2" s="61"/>
      <c r="BK2" s="61"/>
      <c r="BL2" s="61"/>
      <c r="BM2" s="61"/>
      <c r="BN2" s="61"/>
      <c r="BO2" s="61"/>
      <c r="BP2" s="61"/>
      <c r="BQ2" s="61"/>
      <c r="BR2" s="61"/>
      <c r="BS2" s="61"/>
      <c r="BT2" s="61"/>
      <c r="BU2" s="61"/>
      <c r="BV2" s="61"/>
      <c r="BW2" s="61"/>
      <c r="BX2" s="61"/>
      <c r="BY2" s="61"/>
      <c r="BZ2" s="61"/>
      <c r="CA2" s="61"/>
      <c r="CB2" s="61"/>
      <c r="CC2" s="61"/>
      <c r="CD2" s="61"/>
      <c r="CE2" s="61"/>
      <c r="CF2" s="61"/>
      <c r="CG2" s="61"/>
      <c r="CH2" s="61"/>
      <c r="CI2" s="61"/>
      <c r="CJ2" s="61"/>
      <c r="CK2" s="61"/>
      <c r="CL2" s="61"/>
      <c r="CM2" s="61"/>
      <c r="CN2" s="61"/>
      <c r="CO2" s="61"/>
      <c r="CP2" s="61"/>
      <c r="CQ2" s="61"/>
      <c r="CR2" s="61"/>
      <c r="CS2" s="61"/>
      <c r="CT2" s="61"/>
      <c r="CU2" s="61"/>
      <c r="CV2" s="61"/>
      <c r="CW2" s="61"/>
      <c r="CX2" s="61"/>
      <c r="CY2" s="61"/>
      <c r="CZ2" s="61"/>
      <c r="DA2" s="61"/>
      <c r="DB2" s="61"/>
    </row>
    <row r="3" spans="1:106" s="58" customFormat="1" ht="16.5" customHeight="1">
      <c r="A3" s="70" t="s">
        <v>436</v>
      </c>
      <c r="B3" s="776" t="s">
        <v>51</v>
      </c>
      <c r="C3" s="769" t="s">
        <v>447</v>
      </c>
      <c r="D3" s="771" t="s">
        <v>470</v>
      </c>
      <c r="E3" s="771" t="s">
        <v>500</v>
      </c>
      <c r="F3" s="771">
        <f>VLOOKUP(C3,'[72]납품수량(영업)'!$C$3:$F$260,4,FALSE)</f>
        <v>7997</v>
      </c>
      <c r="G3" s="74">
        <f>VLOOKUP($C$3,[74]납품수량!$B$3:$AI$51,G1,0)</f>
        <v>0</v>
      </c>
      <c r="H3" s="74">
        <f>VLOOKUP($C$3,[74]납품수량!$B$3:$AI$51,H1,0)</f>
        <v>324</v>
      </c>
      <c r="I3" s="74">
        <f>VLOOKUP($C$3,[74]납품수량!$B$3:$AI$51,I1,0)</f>
        <v>0</v>
      </c>
      <c r="J3" s="74">
        <f>VLOOKUP($C$3,[74]납품수량!$B$3:$AI$51,J1,0)</f>
        <v>0</v>
      </c>
      <c r="K3" s="74">
        <f>VLOOKUP($C$3,[74]납품수량!$B$3:$AI$51,K1,0)</f>
        <v>0</v>
      </c>
      <c r="L3" s="74">
        <f>VLOOKUP($C$3,[74]납품수량!$B$3:$AI$51,L1,0)</f>
        <v>0</v>
      </c>
      <c r="M3" s="74">
        <f>VLOOKUP($C$3,[74]납품수량!$B$3:$AI$51,M1,0)</f>
        <v>324</v>
      </c>
      <c r="N3" s="74">
        <f>VLOOKUP($C$3,[74]납품수량!$B$3:$AI$51,N1,0)</f>
        <v>378</v>
      </c>
      <c r="O3" s="74">
        <f>VLOOKUP($C$3,[74]납품수량!$B$3:$AI$51,O1,0)</f>
        <v>378</v>
      </c>
      <c r="P3" s="74">
        <f>VLOOKUP($C$3,[74]납품수량!$B$3:$AI$51,P1,0)</f>
        <v>0</v>
      </c>
      <c r="Q3" s="74">
        <f>VLOOKUP($C$3,[74]납품수량!$B$3:$AI$51,Q1,0)</f>
        <v>0</v>
      </c>
      <c r="R3" s="74">
        <f>VLOOKUP($C$3,[74]납품수량!$B$3:$AI$51,R1,0)</f>
        <v>540</v>
      </c>
      <c r="S3" s="74">
        <f>VLOOKUP($C$3,[74]납품수량!$B$3:$AI$51,S1,0)</f>
        <v>432</v>
      </c>
      <c r="T3" s="74">
        <f>VLOOKUP($C$3,[74]납품수량!$B$3:$AI$51,T1,0)</f>
        <v>432</v>
      </c>
      <c r="U3" s="74">
        <f>VLOOKUP($C$3,[74]납품수량!$B$3:$AI$51,U1,0)</f>
        <v>432</v>
      </c>
      <c r="V3" s="74">
        <f>VLOOKUP($C$3,[74]납품수량!$B$3:$AI$51,V1,0)</f>
        <v>540</v>
      </c>
      <c r="W3" s="74">
        <f>VLOOKUP($C$3,[74]납품수량!$B$3:$AI$51,W1,0)</f>
        <v>0</v>
      </c>
      <c r="X3" s="74">
        <f>VLOOKUP($C$3,[74]납품수량!$B$3:$AI$51,X1,0)</f>
        <v>0</v>
      </c>
      <c r="Y3" s="74">
        <f>VLOOKUP($C$3,[74]납품수량!$B$3:$AI$51,Y1,0)</f>
        <v>594</v>
      </c>
      <c r="Z3" s="74">
        <f>VLOOKUP($C$3,[74]납품수량!$B$3:$AI$51,Z1,0)</f>
        <v>486</v>
      </c>
      <c r="AA3" s="74">
        <f>VLOOKUP($C$3,[74]납품수량!$B$3:$AI$51,AA1,0)</f>
        <v>540</v>
      </c>
      <c r="AB3" s="74">
        <f>VLOOKUP($C$3,[74]납품수량!$B$3:$AI$51,AB1,0)</f>
        <v>540</v>
      </c>
      <c r="AC3" s="74">
        <f>VLOOKUP($C$3,[74]납품수량!$B$3:$AI$51,AC1,0)</f>
        <v>594</v>
      </c>
      <c r="AD3" s="74">
        <f>VLOOKUP($C$3,[74]납품수량!$B$3:$AI$51,AD1,0)</f>
        <v>0</v>
      </c>
      <c r="AE3" s="74">
        <f>VLOOKUP($C$3,[74]납품수량!$B$3:$AI$51,AE1,0)</f>
        <v>0</v>
      </c>
      <c r="AF3" s="74">
        <f>VLOOKUP($C$3,[74]납품수량!$B$3:$AI$51,AF1,0)</f>
        <v>378</v>
      </c>
      <c r="AG3" s="74">
        <f>VLOOKUP($C$3,[74]납품수량!$B$3:$AI$51,AG1,0)</f>
        <v>486</v>
      </c>
      <c r="AH3" s="74">
        <f>VLOOKUP($C$3,[74]납품수량!$B$3:$AI$51,AH1,0)</f>
        <v>540</v>
      </c>
      <c r="AI3" s="74">
        <f>VLOOKUP($C$3,[74]납품수량!$B$3:$AI$51,AI1,0)</f>
        <v>540</v>
      </c>
      <c r="AJ3" s="74">
        <f>VLOOKUP($C$3,[74]납품수량!$B$3:$AI$51,AJ1,0)</f>
        <v>0</v>
      </c>
      <c r="AK3" s="74">
        <f>VLOOKUP($C$3,[74]납품수량!$B$3:$AI$51,AK1,0)</f>
        <v>0</v>
      </c>
      <c r="AL3" s="74">
        <f>SUM(G3:AK3)</f>
        <v>8478</v>
      </c>
      <c r="AM3" s="61"/>
      <c r="AN3" s="61"/>
      <c r="AO3" s="61"/>
      <c r="AP3" s="61"/>
      <c r="AQ3" s="61"/>
      <c r="AR3" s="61"/>
      <c r="AS3" s="61"/>
      <c r="AT3" s="61"/>
      <c r="AU3" s="61"/>
      <c r="AV3" s="61"/>
      <c r="AW3" s="61"/>
      <c r="AX3" s="61"/>
      <c r="AY3" s="61"/>
      <c r="AZ3" s="61"/>
      <c r="BA3" s="61"/>
      <c r="BB3" s="61"/>
      <c r="BC3" s="61"/>
      <c r="BD3" s="61"/>
      <c r="BE3" s="61"/>
      <c r="BF3" s="61"/>
      <c r="BG3" s="61"/>
      <c r="BH3" s="61"/>
      <c r="BI3" s="61"/>
      <c r="BJ3" s="61"/>
      <c r="BK3" s="61"/>
      <c r="BL3" s="61"/>
      <c r="BM3" s="61"/>
      <c r="BN3" s="61"/>
      <c r="BO3" s="61"/>
      <c r="BP3" s="61"/>
      <c r="BQ3" s="61"/>
      <c r="BR3" s="61"/>
      <c r="BS3" s="61"/>
      <c r="BT3" s="61"/>
      <c r="BU3" s="61"/>
      <c r="BV3" s="61"/>
      <c r="BW3" s="61"/>
      <c r="BX3" s="61"/>
      <c r="BY3" s="61"/>
      <c r="BZ3" s="61"/>
      <c r="CA3" s="61"/>
      <c r="CB3" s="61"/>
      <c r="CC3" s="61"/>
      <c r="CD3" s="61"/>
      <c r="CE3" s="61"/>
      <c r="CF3" s="61"/>
      <c r="CG3" s="61"/>
      <c r="CH3" s="61"/>
      <c r="CI3" s="61"/>
      <c r="CJ3" s="61"/>
      <c r="CK3" s="61"/>
      <c r="CL3" s="61"/>
      <c r="CM3" s="61"/>
      <c r="CN3" s="61"/>
      <c r="CO3" s="61"/>
      <c r="CP3" s="61"/>
      <c r="CQ3" s="61"/>
      <c r="CR3" s="61"/>
      <c r="CS3" s="61"/>
      <c r="CT3" s="61"/>
      <c r="CU3" s="61"/>
      <c r="CV3" s="61"/>
      <c r="CW3" s="61"/>
      <c r="CX3" s="61"/>
      <c r="CY3" s="61"/>
      <c r="CZ3" s="61"/>
      <c r="DA3" s="61"/>
      <c r="DB3" s="61"/>
    </row>
    <row r="4" spans="1:106" s="58" customFormat="1" ht="16.5" customHeight="1">
      <c r="A4" s="70"/>
      <c r="B4" s="777"/>
      <c r="C4" s="770"/>
      <c r="D4" s="772"/>
      <c r="E4" s="772"/>
      <c r="F4" s="772"/>
      <c r="G4" s="74">
        <f>$F$3*G3</f>
        <v>0</v>
      </c>
      <c r="H4" s="74">
        <f t="shared" ref="H4:AK4" si="0">$F$3*H3</f>
        <v>2591028</v>
      </c>
      <c r="I4" s="74">
        <f t="shared" si="0"/>
        <v>0</v>
      </c>
      <c r="J4" s="74">
        <f t="shared" si="0"/>
        <v>0</v>
      </c>
      <c r="K4" s="74">
        <f t="shared" si="0"/>
        <v>0</v>
      </c>
      <c r="L4" s="74">
        <f t="shared" si="0"/>
        <v>0</v>
      </c>
      <c r="M4" s="74">
        <f t="shared" si="0"/>
        <v>2591028</v>
      </c>
      <c r="N4" s="74">
        <f t="shared" si="0"/>
        <v>3022866</v>
      </c>
      <c r="O4" s="74">
        <f t="shared" si="0"/>
        <v>3022866</v>
      </c>
      <c r="P4" s="74">
        <f t="shared" si="0"/>
        <v>0</v>
      </c>
      <c r="Q4" s="74">
        <f t="shared" si="0"/>
        <v>0</v>
      </c>
      <c r="R4" s="74">
        <f t="shared" si="0"/>
        <v>4318380</v>
      </c>
      <c r="S4" s="74">
        <f t="shared" si="0"/>
        <v>3454704</v>
      </c>
      <c r="T4" s="74">
        <f t="shared" si="0"/>
        <v>3454704</v>
      </c>
      <c r="U4" s="74">
        <f t="shared" si="0"/>
        <v>3454704</v>
      </c>
      <c r="V4" s="74">
        <f t="shared" si="0"/>
        <v>4318380</v>
      </c>
      <c r="W4" s="74">
        <f t="shared" si="0"/>
        <v>0</v>
      </c>
      <c r="X4" s="74">
        <f t="shared" si="0"/>
        <v>0</v>
      </c>
      <c r="Y4" s="74">
        <f t="shared" si="0"/>
        <v>4750218</v>
      </c>
      <c r="Z4" s="74">
        <f t="shared" si="0"/>
        <v>3886542</v>
      </c>
      <c r="AA4" s="74">
        <f t="shared" si="0"/>
        <v>4318380</v>
      </c>
      <c r="AB4" s="74">
        <f t="shared" si="0"/>
        <v>4318380</v>
      </c>
      <c r="AC4" s="74">
        <f t="shared" si="0"/>
        <v>4750218</v>
      </c>
      <c r="AD4" s="74">
        <f t="shared" si="0"/>
        <v>0</v>
      </c>
      <c r="AE4" s="74">
        <f t="shared" si="0"/>
        <v>0</v>
      </c>
      <c r="AF4" s="74">
        <f t="shared" si="0"/>
        <v>3022866</v>
      </c>
      <c r="AG4" s="74">
        <f t="shared" si="0"/>
        <v>3886542</v>
      </c>
      <c r="AH4" s="74">
        <f t="shared" si="0"/>
        <v>4318380</v>
      </c>
      <c r="AI4" s="74">
        <f t="shared" si="0"/>
        <v>4318380</v>
      </c>
      <c r="AJ4" s="74">
        <f t="shared" si="0"/>
        <v>0</v>
      </c>
      <c r="AK4" s="74">
        <f t="shared" si="0"/>
        <v>0</v>
      </c>
      <c r="AL4" s="74">
        <f>F3*AL3</f>
        <v>67798566</v>
      </c>
      <c r="AM4" s="61"/>
      <c r="AN4" s="61"/>
      <c r="AO4" s="61"/>
      <c r="AP4" s="61"/>
      <c r="AQ4" s="61"/>
      <c r="AR4" s="61"/>
      <c r="AS4" s="61"/>
      <c r="AT4" s="61"/>
      <c r="AU4" s="61"/>
      <c r="AV4" s="61"/>
      <c r="AW4" s="61"/>
      <c r="AX4" s="61"/>
      <c r="AY4" s="61"/>
      <c r="AZ4" s="61"/>
      <c r="BA4" s="61"/>
      <c r="BB4" s="61"/>
      <c r="BC4" s="61"/>
      <c r="BD4" s="61"/>
      <c r="BE4" s="61"/>
      <c r="BF4" s="61"/>
      <c r="BG4" s="61"/>
      <c r="BH4" s="61"/>
      <c r="BI4" s="61"/>
      <c r="BJ4" s="61"/>
      <c r="BK4" s="61"/>
      <c r="BL4" s="61"/>
      <c r="BM4" s="61"/>
      <c r="BN4" s="61"/>
      <c r="BO4" s="61"/>
      <c r="BP4" s="61"/>
      <c r="BQ4" s="61"/>
      <c r="BR4" s="61"/>
      <c r="BS4" s="61"/>
      <c r="BT4" s="61"/>
      <c r="BU4" s="61"/>
      <c r="BV4" s="61"/>
      <c r="BW4" s="61"/>
      <c r="BX4" s="61"/>
      <c r="BY4" s="61"/>
      <c r="BZ4" s="61"/>
      <c r="CA4" s="61"/>
      <c r="CB4" s="61"/>
      <c r="CC4" s="61"/>
      <c r="CD4" s="61"/>
      <c r="CE4" s="61"/>
      <c r="CF4" s="61"/>
      <c r="CG4" s="61"/>
      <c r="CH4" s="61"/>
      <c r="CI4" s="61"/>
      <c r="CJ4" s="61"/>
      <c r="CK4" s="61"/>
      <c r="CL4" s="61"/>
      <c r="CM4" s="61"/>
      <c r="CN4" s="61"/>
      <c r="CO4" s="61"/>
      <c r="CP4" s="61"/>
      <c r="CQ4" s="61"/>
      <c r="CR4" s="61"/>
      <c r="CS4" s="61"/>
      <c r="CT4" s="61"/>
      <c r="CU4" s="61"/>
      <c r="CV4" s="61"/>
      <c r="CW4" s="61"/>
      <c r="CX4" s="61"/>
      <c r="CY4" s="61"/>
      <c r="CZ4" s="61"/>
      <c r="DA4" s="61"/>
      <c r="DB4" s="61"/>
    </row>
    <row r="5" spans="1:106" s="58" customFormat="1" ht="16.5" customHeight="1">
      <c r="A5" s="70" t="s">
        <v>436</v>
      </c>
      <c r="B5" s="777"/>
      <c r="C5" s="769" t="s">
        <v>448</v>
      </c>
      <c r="D5" s="771" t="s">
        <v>471</v>
      </c>
      <c r="E5" s="771" t="s">
        <v>500</v>
      </c>
      <c r="F5" s="771">
        <f>VLOOKUP(C5,'[72]납품수량(영업)'!$C$3:$F$260,4,FALSE)</f>
        <v>8948</v>
      </c>
      <c r="G5" s="74">
        <f>VLOOKUP($C$5,[74]납품수량!$B$3:$AI$51,G1,0)</f>
        <v>0</v>
      </c>
      <c r="H5" s="74">
        <f>VLOOKUP($C$5,[74]납품수량!$B$3:$AI$51,H1,0)</f>
        <v>108</v>
      </c>
      <c r="I5" s="74">
        <f>VLOOKUP($C$5,[74]납품수량!$B$3:$AI$51,I1,0)</f>
        <v>0</v>
      </c>
      <c r="J5" s="74">
        <f>VLOOKUP($C$5,[74]납품수량!$B$3:$AI$51,J1,0)</f>
        <v>0</v>
      </c>
      <c r="K5" s="74">
        <f>VLOOKUP($C$5,[74]납품수량!$B$3:$AI$51,K1,0)</f>
        <v>0</v>
      </c>
      <c r="L5" s="74">
        <f>VLOOKUP($C$5,[74]납품수량!$B$3:$AI$51,L1,0)</f>
        <v>0</v>
      </c>
      <c r="M5" s="74">
        <f>VLOOKUP($C$5,[74]납품수량!$B$3:$AI$51,M1,0)</f>
        <v>108</v>
      </c>
      <c r="N5" s="74">
        <f>VLOOKUP($C$5,[74]납품수량!$B$3:$AI$51,N1,0)</f>
        <v>162</v>
      </c>
      <c r="O5" s="74">
        <f>VLOOKUP($C$5,[74]납품수량!$B$3:$AI$51,O1,0)</f>
        <v>108</v>
      </c>
      <c r="P5" s="74">
        <f>VLOOKUP($C$5,[74]납품수량!$B$3:$AI$51,P1,0)</f>
        <v>0</v>
      </c>
      <c r="Q5" s="74">
        <f>VLOOKUP($C$5,[74]납품수량!$B$3:$AI$51,Q1,0)</f>
        <v>0</v>
      </c>
      <c r="R5" s="74">
        <f>VLOOKUP($C$5,[74]납품수량!$B$3:$AI$51,R1,0)</f>
        <v>108</v>
      </c>
      <c r="S5" s="74">
        <f>VLOOKUP($C$5,[74]납품수량!$B$3:$AI$51,S1,0)</f>
        <v>108</v>
      </c>
      <c r="T5" s="74">
        <f>VLOOKUP($C$5,[74]납품수량!$B$3:$AI$51,T1,0)</f>
        <v>216</v>
      </c>
      <c r="U5" s="74">
        <f>VLOOKUP($C$5,[74]납품수량!$B$3:$AI$51,U1,0)</f>
        <v>0</v>
      </c>
      <c r="V5" s="74">
        <f>VLOOKUP($C$5,[74]납품수량!$B$3:$AI$51,V1,0)</f>
        <v>0</v>
      </c>
      <c r="W5" s="74">
        <f>VLOOKUP($C$5,[74]납품수량!$B$3:$AI$51,W1,0)</f>
        <v>0</v>
      </c>
      <c r="X5" s="74">
        <f>VLOOKUP($C$5,[74]납품수량!$B$3:$AI$51,X1,0)</f>
        <v>0</v>
      </c>
      <c r="Y5" s="74">
        <f>VLOOKUP($C$5,[74]납품수량!$B$3:$AI$51,Y1,0)</f>
        <v>54</v>
      </c>
      <c r="Z5" s="74">
        <f>VLOOKUP($C$5,[74]납품수량!$B$3:$AI$51,Z1,0)</f>
        <v>54</v>
      </c>
      <c r="AA5" s="74">
        <f>VLOOKUP($C$5,[74]납품수량!$B$3:$AI$51,AA1,0)</f>
        <v>108</v>
      </c>
      <c r="AB5" s="74">
        <f>VLOOKUP($C$5,[74]납품수량!$B$3:$AI$51,AB1,0)</f>
        <v>108</v>
      </c>
      <c r="AC5" s="74">
        <f>VLOOKUP($C$5,[74]납품수량!$B$3:$AI$51,AC1,0)</f>
        <v>0</v>
      </c>
      <c r="AD5" s="74">
        <f>VLOOKUP($C$5,[74]납품수량!$B$3:$AI$51,AD1,0)</f>
        <v>0</v>
      </c>
      <c r="AE5" s="74">
        <f>VLOOKUP($C$5,[74]납품수량!$B$3:$AI$51,AE1,0)</f>
        <v>0</v>
      </c>
      <c r="AF5" s="74">
        <f>VLOOKUP($C$5,[74]납품수량!$B$3:$AI$51,AF1,0)</f>
        <v>0</v>
      </c>
      <c r="AG5" s="74">
        <f>VLOOKUP($C$5,[74]납품수량!$B$3:$AI$51,AG1,0)</f>
        <v>108</v>
      </c>
      <c r="AH5" s="74">
        <f>VLOOKUP($C$5,[74]납품수량!$B$3:$AI$51,AH1,0)</f>
        <v>54</v>
      </c>
      <c r="AI5" s="74">
        <f>VLOOKUP($C$5,[74]납품수량!$B$3:$AI$51,AI1,0)</f>
        <v>0</v>
      </c>
      <c r="AJ5" s="74">
        <f>VLOOKUP($C$5,[74]납품수량!$B$3:$AI$51,AJ1,0)</f>
        <v>0</v>
      </c>
      <c r="AK5" s="74">
        <f>VLOOKUP($C$5,[74]납품수량!$B$3:$AI$51,AK1,0)</f>
        <v>0</v>
      </c>
      <c r="AL5" s="74">
        <f>SUM(G5:AK5)</f>
        <v>1404</v>
      </c>
      <c r="AM5" s="61"/>
      <c r="AN5" s="61"/>
      <c r="AO5" s="61"/>
      <c r="AP5" s="61"/>
      <c r="AQ5" s="61"/>
      <c r="AR5" s="61"/>
      <c r="AS5" s="61"/>
      <c r="AT5" s="61"/>
      <c r="AU5" s="61"/>
      <c r="AV5" s="61"/>
      <c r="AW5" s="61"/>
      <c r="AX5" s="61"/>
      <c r="AY5" s="61"/>
      <c r="AZ5" s="61"/>
      <c r="BA5" s="61"/>
      <c r="BB5" s="61"/>
      <c r="BC5" s="61"/>
      <c r="BD5" s="61"/>
      <c r="BE5" s="61"/>
      <c r="BF5" s="61"/>
      <c r="BG5" s="61"/>
      <c r="BH5" s="61"/>
      <c r="BI5" s="61"/>
      <c r="BJ5" s="61"/>
      <c r="BK5" s="61"/>
      <c r="BL5" s="61"/>
      <c r="BM5" s="61"/>
      <c r="BN5" s="61"/>
      <c r="BO5" s="61"/>
      <c r="BP5" s="61"/>
      <c r="BQ5" s="61"/>
      <c r="BR5" s="61"/>
      <c r="BS5" s="61"/>
      <c r="BT5" s="61"/>
      <c r="BU5" s="61"/>
      <c r="BV5" s="61"/>
      <c r="BW5" s="61"/>
      <c r="BX5" s="61"/>
      <c r="BY5" s="61"/>
      <c r="BZ5" s="61"/>
      <c r="CA5" s="61"/>
      <c r="CB5" s="61"/>
      <c r="CC5" s="61"/>
      <c r="CD5" s="61"/>
      <c r="CE5" s="61"/>
      <c r="CF5" s="61"/>
      <c r="CG5" s="61"/>
      <c r="CH5" s="61"/>
      <c r="CI5" s="61"/>
      <c r="CJ5" s="61"/>
      <c r="CK5" s="61"/>
      <c r="CL5" s="61"/>
      <c r="CM5" s="61"/>
      <c r="CN5" s="61"/>
      <c r="CO5" s="61"/>
      <c r="CP5" s="61"/>
      <c r="CQ5" s="61"/>
      <c r="CR5" s="61"/>
      <c r="CS5" s="61"/>
      <c r="CT5" s="61"/>
      <c r="CU5" s="61"/>
      <c r="CV5" s="61"/>
      <c r="CW5" s="61"/>
      <c r="CX5" s="61"/>
      <c r="CY5" s="61"/>
      <c r="CZ5" s="61"/>
      <c r="DA5" s="61"/>
      <c r="DB5" s="61"/>
    </row>
    <row r="6" spans="1:106" s="58" customFormat="1" ht="16.5" customHeight="1">
      <c r="A6" s="70"/>
      <c r="B6" s="777"/>
      <c r="C6" s="770"/>
      <c r="D6" s="772"/>
      <c r="E6" s="772"/>
      <c r="F6" s="772"/>
      <c r="G6" s="74">
        <f>$F$5*G5</f>
        <v>0</v>
      </c>
      <c r="H6" s="74">
        <f t="shared" ref="H6:AK6" si="1">$F$5*H5</f>
        <v>966384</v>
      </c>
      <c r="I6" s="74">
        <f t="shared" si="1"/>
        <v>0</v>
      </c>
      <c r="J6" s="74">
        <f t="shared" si="1"/>
        <v>0</v>
      </c>
      <c r="K6" s="74">
        <f t="shared" si="1"/>
        <v>0</v>
      </c>
      <c r="L6" s="74">
        <f t="shared" si="1"/>
        <v>0</v>
      </c>
      <c r="M6" s="74">
        <f t="shared" si="1"/>
        <v>966384</v>
      </c>
      <c r="N6" s="74">
        <f t="shared" si="1"/>
        <v>1449576</v>
      </c>
      <c r="O6" s="74">
        <f t="shared" si="1"/>
        <v>966384</v>
      </c>
      <c r="P6" s="74">
        <f t="shared" si="1"/>
        <v>0</v>
      </c>
      <c r="Q6" s="74">
        <f t="shared" si="1"/>
        <v>0</v>
      </c>
      <c r="R6" s="74">
        <f t="shared" si="1"/>
        <v>966384</v>
      </c>
      <c r="S6" s="74">
        <f t="shared" si="1"/>
        <v>966384</v>
      </c>
      <c r="T6" s="74">
        <f t="shared" si="1"/>
        <v>1932768</v>
      </c>
      <c r="U6" s="74">
        <f t="shared" si="1"/>
        <v>0</v>
      </c>
      <c r="V6" s="74">
        <f t="shared" si="1"/>
        <v>0</v>
      </c>
      <c r="W6" s="74">
        <f t="shared" si="1"/>
        <v>0</v>
      </c>
      <c r="X6" s="74">
        <f t="shared" si="1"/>
        <v>0</v>
      </c>
      <c r="Y6" s="74">
        <f t="shared" si="1"/>
        <v>483192</v>
      </c>
      <c r="Z6" s="74">
        <f t="shared" si="1"/>
        <v>483192</v>
      </c>
      <c r="AA6" s="74">
        <f t="shared" si="1"/>
        <v>966384</v>
      </c>
      <c r="AB6" s="74">
        <f t="shared" si="1"/>
        <v>966384</v>
      </c>
      <c r="AC6" s="74">
        <f t="shared" si="1"/>
        <v>0</v>
      </c>
      <c r="AD6" s="74">
        <f t="shared" si="1"/>
        <v>0</v>
      </c>
      <c r="AE6" s="74">
        <f t="shared" si="1"/>
        <v>0</v>
      </c>
      <c r="AF6" s="74">
        <f t="shared" si="1"/>
        <v>0</v>
      </c>
      <c r="AG6" s="74">
        <f t="shared" si="1"/>
        <v>966384</v>
      </c>
      <c r="AH6" s="74">
        <f t="shared" si="1"/>
        <v>483192</v>
      </c>
      <c r="AI6" s="74">
        <f t="shared" si="1"/>
        <v>0</v>
      </c>
      <c r="AJ6" s="74">
        <f t="shared" si="1"/>
        <v>0</v>
      </c>
      <c r="AK6" s="74">
        <f t="shared" si="1"/>
        <v>0</v>
      </c>
      <c r="AL6" s="74">
        <f>F5*AL5</f>
        <v>12562992</v>
      </c>
      <c r="AM6" s="61"/>
      <c r="AN6" s="61"/>
      <c r="AO6" s="61"/>
      <c r="AP6" s="61"/>
      <c r="AQ6" s="61"/>
      <c r="AR6" s="61"/>
      <c r="AS6" s="61"/>
      <c r="AT6" s="61"/>
      <c r="AU6" s="61"/>
      <c r="AV6" s="61"/>
      <c r="AW6" s="61"/>
      <c r="AX6" s="61"/>
      <c r="AY6" s="61"/>
      <c r="AZ6" s="61"/>
      <c r="BA6" s="61"/>
      <c r="BB6" s="61"/>
      <c r="BC6" s="61"/>
      <c r="BD6" s="61"/>
      <c r="BE6" s="61"/>
      <c r="BF6" s="61"/>
      <c r="BG6" s="61"/>
      <c r="BH6" s="61"/>
      <c r="BI6" s="61"/>
      <c r="BJ6" s="61"/>
      <c r="BK6" s="61"/>
      <c r="BL6" s="61"/>
      <c r="BM6" s="61"/>
      <c r="BN6" s="61"/>
      <c r="BO6" s="61"/>
      <c r="BP6" s="61"/>
      <c r="BQ6" s="61"/>
      <c r="BR6" s="61"/>
      <c r="BS6" s="61"/>
      <c r="BT6" s="61"/>
      <c r="BU6" s="61"/>
      <c r="BV6" s="61"/>
      <c r="BW6" s="61"/>
      <c r="BX6" s="61"/>
      <c r="BY6" s="61"/>
      <c r="BZ6" s="61"/>
      <c r="CA6" s="61"/>
      <c r="CB6" s="61"/>
      <c r="CC6" s="61"/>
      <c r="CD6" s="61"/>
      <c r="CE6" s="61"/>
      <c r="CF6" s="61"/>
      <c r="CG6" s="61"/>
      <c r="CH6" s="61"/>
      <c r="CI6" s="61"/>
      <c r="CJ6" s="61"/>
      <c r="CK6" s="61"/>
      <c r="CL6" s="61"/>
      <c r="CM6" s="61"/>
      <c r="CN6" s="61"/>
      <c r="CO6" s="61"/>
      <c r="CP6" s="61"/>
      <c r="CQ6" s="61"/>
      <c r="CR6" s="61"/>
      <c r="CS6" s="61"/>
      <c r="CT6" s="61"/>
      <c r="CU6" s="61"/>
      <c r="CV6" s="61"/>
      <c r="CW6" s="61"/>
      <c r="CX6" s="61"/>
      <c r="CY6" s="61"/>
      <c r="CZ6" s="61"/>
      <c r="DA6" s="61"/>
      <c r="DB6" s="61"/>
    </row>
    <row r="7" spans="1:106" s="58" customFormat="1" ht="16.5" customHeight="1">
      <c r="A7" s="70" t="s">
        <v>437</v>
      </c>
      <c r="B7" s="777"/>
      <c r="C7" s="769" t="s">
        <v>513</v>
      </c>
      <c r="D7" s="771" t="s">
        <v>472</v>
      </c>
      <c r="E7" s="771" t="s">
        <v>501</v>
      </c>
      <c r="F7" s="771">
        <f>VLOOKUP(C7,'[72]납품수량(영업)'!$C$3:$F$260,4,FALSE)</f>
        <v>7328</v>
      </c>
      <c r="G7" s="74">
        <f>VLOOKUP($C$7,[74]납품수량!$B$3:$AI$51,G1,0)</f>
        <v>0</v>
      </c>
      <c r="H7" s="74">
        <f>VLOOKUP($C$7,[74]납품수량!$B$3:$AI$51,H1,0)</f>
        <v>108</v>
      </c>
      <c r="I7" s="74">
        <f>VLOOKUP($C$7,[74]납품수량!$B$3:$AI$51,I1,0)</f>
        <v>0</v>
      </c>
      <c r="J7" s="74">
        <f>VLOOKUP($C$7,[74]납품수량!$B$3:$AI$51,J1,0)</f>
        <v>0</v>
      </c>
      <c r="K7" s="74">
        <f>VLOOKUP($C$7,[74]납품수량!$B$3:$AI$51,K1,0)</f>
        <v>0</v>
      </c>
      <c r="L7" s="74">
        <f>VLOOKUP($C$7,[74]납품수량!$B$3:$AI$51,L1,0)</f>
        <v>0</v>
      </c>
      <c r="M7" s="74">
        <f>VLOOKUP($C$7,[74]납품수량!$B$3:$AI$51,M1,0)</f>
        <v>108</v>
      </c>
      <c r="N7" s="74">
        <f>VLOOKUP($C$7,[74]납품수량!$B$3:$AI$51,N1,0)</f>
        <v>108</v>
      </c>
      <c r="O7" s="74">
        <f>VLOOKUP($C$7,[74]납품수량!$B$3:$AI$51,O1,0)</f>
        <v>108</v>
      </c>
      <c r="P7" s="74">
        <f>VLOOKUP($C$7,[74]납품수량!$B$3:$AI$51,P1,0)</f>
        <v>0</v>
      </c>
      <c r="Q7" s="74">
        <f>VLOOKUP($C$7,[74]납품수량!$B$3:$AI$51,Q1,0)</f>
        <v>0</v>
      </c>
      <c r="R7" s="74">
        <f>VLOOKUP($C$7,[74]납품수량!$B$3:$AI$51,R1,0)</f>
        <v>54</v>
      </c>
      <c r="S7" s="74">
        <f>VLOOKUP($C$7,[74]납품수량!$B$3:$AI$51,S1,0)</f>
        <v>108</v>
      </c>
      <c r="T7" s="74">
        <f>VLOOKUP($C$7,[74]납품수량!$B$3:$AI$51,T1,0)</f>
        <v>54</v>
      </c>
      <c r="U7" s="74">
        <f>VLOOKUP($C$7,[74]납품수량!$B$3:$AI$51,U1,0)</f>
        <v>108</v>
      </c>
      <c r="V7" s="74">
        <f>VLOOKUP($C$7,[74]납품수량!$B$3:$AI$51,V1,0)</f>
        <v>216</v>
      </c>
      <c r="W7" s="74">
        <f>VLOOKUP($C$7,[74]납품수량!$B$3:$AI$51,W1,0)</f>
        <v>0</v>
      </c>
      <c r="X7" s="74">
        <f>VLOOKUP($C$7,[74]납품수량!$B$3:$AI$51,X1,0)</f>
        <v>0</v>
      </c>
      <c r="Y7" s="74">
        <f>VLOOKUP($C$7,[74]납품수량!$B$3:$AI$51,Y1,0)</f>
        <v>108</v>
      </c>
      <c r="Z7" s="74">
        <f>VLOOKUP($C$7,[74]납품수량!$B$3:$AI$51,Z1,0)</f>
        <v>162</v>
      </c>
      <c r="AA7" s="74">
        <f>VLOOKUP($C$7,[74]납품수량!$B$3:$AI$51,AA1,0)</f>
        <v>108</v>
      </c>
      <c r="AB7" s="74">
        <f>VLOOKUP($C$7,[74]납품수량!$B$3:$AI$51,AB1,0)</f>
        <v>0</v>
      </c>
      <c r="AC7" s="74">
        <f>VLOOKUP($C$7,[74]납품수량!$B$3:$AI$51,AC1,0)</f>
        <v>108</v>
      </c>
      <c r="AD7" s="74">
        <f>VLOOKUP($C$7,[74]납품수량!$B$3:$AI$51,AD1,0)</f>
        <v>0</v>
      </c>
      <c r="AE7" s="74">
        <f>VLOOKUP($C$7,[74]납품수량!$B$3:$AI$51,AE1,0)</f>
        <v>0</v>
      </c>
      <c r="AF7" s="74">
        <f>VLOOKUP($C$7,[74]납품수량!$B$3:$AI$51,AF1,0)</f>
        <v>162</v>
      </c>
      <c r="AG7" s="74">
        <f>VLOOKUP($C$7,[74]납품수량!$B$3:$AI$51,AG1,0)</f>
        <v>108</v>
      </c>
      <c r="AH7" s="74">
        <f>VLOOKUP($C$7,[74]납품수량!$B$3:$AI$51,AH1,0)</f>
        <v>54</v>
      </c>
      <c r="AI7" s="74">
        <f>VLOOKUP($C$7,[74]납품수량!$B$3:$AI$51,AI1,0)</f>
        <v>108</v>
      </c>
      <c r="AJ7" s="74">
        <f>VLOOKUP($C$7,[74]납품수량!$B$3:$AI$51,AJ1,0)</f>
        <v>0</v>
      </c>
      <c r="AK7" s="74">
        <f>VLOOKUP($C$7,[74]납품수량!$B$3:$AI$51,AK1,0)</f>
        <v>0</v>
      </c>
      <c r="AL7" s="74">
        <f>SUM(G7:AK7)</f>
        <v>1890</v>
      </c>
      <c r="AM7" s="61"/>
      <c r="AN7" s="61"/>
      <c r="AO7" s="61"/>
      <c r="AP7" s="61"/>
      <c r="AQ7" s="61"/>
      <c r="AR7" s="61"/>
      <c r="AS7" s="61"/>
      <c r="AT7" s="61"/>
      <c r="AU7" s="61"/>
      <c r="AV7" s="61"/>
      <c r="AW7" s="61"/>
      <c r="AX7" s="61"/>
      <c r="AY7" s="61"/>
      <c r="AZ7" s="61"/>
      <c r="BA7" s="61"/>
      <c r="BB7" s="61"/>
      <c r="BC7" s="61"/>
      <c r="BD7" s="61"/>
      <c r="BE7" s="61"/>
      <c r="BF7" s="61"/>
      <c r="BG7" s="61"/>
      <c r="BH7" s="61"/>
      <c r="BI7" s="61"/>
      <c r="BJ7" s="61"/>
      <c r="BK7" s="61"/>
      <c r="BL7" s="61"/>
      <c r="BM7" s="61"/>
      <c r="BN7" s="61"/>
      <c r="BO7" s="61"/>
      <c r="BP7" s="61"/>
      <c r="BQ7" s="61"/>
      <c r="BR7" s="61"/>
      <c r="BS7" s="61"/>
      <c r="BT7" s="61"/>
      <c r="BU7" s="61"/>
      <c r="BV7" s="61"/>
      <c r="BW7" s="61"/>
      <c r="BX7" s="61"/>
      <c r="BY7" s="61"/>
      <c r="BZ7" s="61"/>
      <c r="CA7" s="61"/>
      <c r="CB7" s="61"/>
      <c r="CC7" s="61"/>
      <c r="CD7" s="61"/>
      <c r="CE7" s="61"/>
      <c r="CF7" s="61"/>
      <c r="CG7" s="61"/>
      <c r="CH7" s="61"/>
      <c r="CI7" s="61"/>
      <c r="CJ7" s="61"/>
      <c r="CK7" s="61"/>
      <c r="CL7" s="61"/>
      <c r="CM7" s="61"/>
      <c r="CN7" s="61"/>
      <c r="CO7" s="61"/>
      <c r="CP7" s="61"/>
      <c r="CQ7" s="61"/>
      <c r="CR7" s="61"/>
      <c r="CS7" s="61"/>
      <c r="CT7" s="61"/>
      <c r="CU7" s="61"/>
      <c r="CV7" s="61"/>
      <c r="CW7" s="61"/>
      <c r="CX7" s="61"/>
      <c r="CY7" s="61"/>
      <c r="CZ7" s="61"/>
      <c r="DA7" s="61"/>
      <c r="DB7" s="61"/>
    </row>
    <row r="8" spans="1:106" s="58" customFormat="1" ht="16.5" customHeight="1">
      <c r="A8" s="70"/>
      <c r="B8" s="777"/>
      <c r="C8" s="770"/>
      <c r="D8" s="772"/>
      <c r="E8" s="772"/>
      <c r="F8" s="772"/>
      <c r="G8" s="74">
        <f>$F$7*G7</f>
        <v>0</v>
      </c>
      <c r="H8" s="74">
        <f t="shared" ref="H8:AK8" si="2">$F$7*H7</f>
        <v>791424</v>
      </c>
      <c r="I8" s="74">
        <f t="shared" si="2"/>
        <v>0</v>
      </c>
      <c r="J8" s="74">
        <f t="shared" si="2"/>
        <v>0</v>
      </c>
      <c r="K8" s="74">
        <f t="shared" si="2"/>
        <v>0</v>
      </c>
      <c r="L8" s="74">
        <f t="shared" si="2"/>
        <v>0</v>
      </c>
      <c r="M8" s="74">
        <f t="shared" si="2"/>
        <v>791424</v>
      </c>
      <c r="N8" s="74">
        <f t="shared" si="2"/>
        <v>791424</v>
      </c>
      <c r="O8" s="74">
        <f t="shared" si="2"/>
        <v>791424</v>
      </c>
      <c r="P8" s="74">
        <f t="shared" si="2"/>
        <v>0</v>
      </c>
      <c r="Q8" s="74">
        <f t="shared" si="2"/>
        <v>0</v>
      </c>
      <c r="R8" s="74">
        <f t="shared" si="2"/>
        <v>395712</v>
      </c>
      <c r="S8" s="74">
        <f t="shared" si="2"/>
        <v>791424</v>
      </c>
      <c r="T8" s="74">
        <f t="shared" si="2"/>
        <v>395712</v>
      </c>
      <c r="U8" s="74">
        <f t="shared" si="2"/>
        <v>791424</v>
      </c>
      <c r="V8" s="74">
        <f t="shared" si="2"/>
        <v>1582848</v>
      </c>
      <c r="W8" s="74">
        <f t="shared" si="2"/>
        <v>0</v>
      </c>
      <c r="X8" s="74">
        <f t="shared" si="2"/>
        <v>0</v>
      </c>
      <c r="Y8" s="74">
        <f t="shared" si="2"/>
        <v>791424</v>
      </c>
      <c r="Z8" s="74">
        <f t="shared" si="2"/>
        <v>1187136</v>
      </c>
      <c r="AA8" s="74">
        <f t="shared" si="2"/>
        <v>791424</v>
      </c>
      <c r="AB8" s="74">
        <f t="shared" si="2"/>
        <v>0</v>
      </c>
      <c r="AC8" s="74">
        <f t="shared" si="2"/>
        <v>791424</v>
      </c>
      <c r="AD8" s="74">
        <f t="shared" si="2"/>
        <v>0</v>
      </c>
      <c r="AE8" s="74">
        <f t="shared" si="2"/>
        <v>0</v>
      </c>
      <c r="AF8" s="74">
        <f t="shared" si="2"/>
        <v>1187136</v>
      </c>
      <c r="AG8" s="74">
        <f t="shared" si="2"/>
        <v>791424</v>
      </c>
      <c r="AH8" s="74">
        <f t="shared" si="2"/>
        <v>395712</v>
      </c>
      <c r="AI8" s="74">
        <f t="shared" si="2"/>
        <v>791424</v>
      </c>
      <c r="AJ8" s="74">
        <f t="shared" si="2"/>
        <v>0</v>
      </c>
      <c r="AK8" s="74">
        <f t="shared" si="2"/>
        <v>0</v>
      </c>
      <c r="AL8" s="74">
        <f>F7*AL7</f>
        <v>13849920</v>
      </c>
      <c r="AM8" s="61"/>
      <c r="AN8" s="61"/>
      <c r="AO8" s="61"/>
      <c r="AP8" s="61"/>
      <c r="AQ8" s="61"/>
      <c r="AR8" s="61"/>
      <c r="AS8" s="61"/>
      <c r="AT8" s="61"/>
      <c r="AU8" s="61"/>
      <c r="AV8" s="61"/>
      <c r="AW8" s="61"/>
      <c r="AX8" s="61"/>
      <c r="AY8" s="61"/>
      <c r="AZ8" s="61"/>
      <c r="BA8" s="61"/>
      <c r="BB8" s="61"/>
      <c r="BC8" s="61"/>
      <c r="BD8" s="61"/>
      <c r="BE8" s="61"/>
      <c r="BF8" s="61"/>
      <c r="BG8" s="61"/>
      <c r="BH8" s="61"/>
      <c r="BI8" s="61"/>
      <c r="BJ8" s="61"/>
      <c r="BK8" s="61"/>
      <c r="BL8" s="61"/>
      <c r="BM8" s="61"/>
      <c r="BN8" s="61"/>
      <c r="BO8" s="61"/>
      <c r="BP8" s="61"/>
      <c r="BQ8" s="61"/>
      <c r="BR8" s="61"/>
      <c r="BS8" s="61"/>
      <c r="BT8" s="61"/>
      <c r="BU8" s="61"/>
      <c r="BV8" s="61"/>
      <c r="BW8" s="61"/>
      <c r="BX8" s="61"/>
      <c r="BY8" s="61"/>
      <c r="BZ8" s="61"/>
      <c r="CA8" s="61"/>
      <c r="CB8" s="61"/>
      <c r="CC8" s="61"/>
      <c r="CD8" s="61"/>
      <c r="CE8" s="61"/>
      <c r="CF8" s="61"/>
      <c r="CG8" s="61"/>
      <c r="CH8" s="61"/>
      <c r="CI8" s="61"/>
      <c r="CJ8" s="61"/>
      <c r="CK8" s="61"/>
      <c r="CL8" s="61"/>
      <c r="CM8" s="61"/>
      <c r="CN8" s="61"/>
      <c r="CO8" s="61"/>
      <c r="CP8" s="61"/>
      <c r="CQ8" s="61"/>
      <c r="CR8" s="61"/>
      <c r="CS8" s="61"/>
      <c r="CT8" s="61"/>
      <c r="CU8" s="61"/>
      <c r="CV8" s="61"/>
      <c r="CW8" s="61"/>
      <c r="CX8" s="61"/>
      <c r="CY8" s="61"/>
      <c r="CZ8" s="61"/>
      <c r="DA8" s="61"/>
      <c r="DB8" s="61"/>
    </row>
    <row r="9" spans="1:106" s="58" customFormat="1" ht="16.5" customHeight="1">
      <c r="A9" s="70" t="s">
        <v>437</v>
      </c>
      <c r="B9" s="777"/>
      <c r="C9" s="769" t="s">
        <v>514</v>
      </c>
      <c r="D9" s="771" t="s">
        <v>473</v>
      </c>
      <c r="E9" s="771" t="s">
        <v>501</v>
      </c>
      <c r="F9" s="771">
        <f>VLOOKUP(C9,'[72]납품수량(영업)'!$C$3:$F$260,4,FALSE)</f>
        <v>7433</v>
      </c>
      <c r="G9" s="74">
        <f>VLOOKUP($C$9,[74]납품수량!$B$3:$AI$51,G1,0)</f>
        <v>0</v>
      </c>
      <c r="H9" s="74">
        <f>VLOOKUP($C$9,[74]납품수량!$B$3:$AI$51,H1,0)</f>
        <v>0</v>
      </c>
      <c r="I9" s="74">
        <f>VLOOKUP($C$9,[74]납품수량!$B$3:$AI$51,I1,0)</f>
        <v>0</v>
      </c>
      <c r="J9" s="74">
        <f>VLOOKUP($C$9,[74]납품수량!$B$3:$AI$51,J1,0)</f>
        <v>0</v>
      </c>
      <c r="K9" s="74">
        <f>VLOOKUP($C$9,[74]납품수량!$B$3:$AI$51,K1,0)</f>
        <v>0</v>
      </c>
      <c r="L9" s="74">
        <f>VLOOKUP($C$9,[74]납품수량!$B$3:$AI$51,L1,0)</f>
        <v>0</v>
      </c>
      <c r="M9" s="74">
        <f>VLOOKUP($C$9,[74]납품수량!$B$3:$AI$51,M1,0)</f>
        <v>0</v>
      </c>
      <c r="N9" s="74">
        <f>VLOOKUP($C$9,[74]납품수량!$B$3:$AI$51,N1,0)</f>
        <v>0</v>
      </c>
      <c r="O9" s="74">
        <f>VLOOKUP($C$9,[74]납품수량!$B$3:$AI$51,O1,0)</f>
        <v>0</v>
      </c>
      <c r="P9" s="74">
        <f>VLOOKUP($C$9,[74]납품수량!$B$3:$AI$51,P1,0)</f>
        <v>0</v>
      </c>
      <c r="Q9" s="74">
        <f>VLOOKUP($C$9,[74]납품수량!$B$3:$AI$51,Q1,0)</f>
        <v>0</v>
      </c>
      <c r="R9" s="74">
        <f>VLOOKUP($C$9,[74]납품수량!$B$3:$AI$51,R1,0)</f>
        <v>0</v>
      </c>
      <c r="S9" s="74">
        <f>VLOOKUP($C$9,[74]납품수량!$B$3:$AI$51,S1,0)</f>
        <v>0</v>
      </c>
      <c r="T9" s="74">
        <f>VLOOKUP($C$9,[74]납품수량!$B$3:$AI$51,T1,0)</f>
        <v>0</v>
      </c>
      <c r="U9" s="74">
        <f>VLOOKUP($C$9,[74]납품수량!$B$3:$AI$51,U1,0)</f>
        <v>0</v>
      </c>
      <c r="V9" s="74">
        <f>VLOOKUP($C$9,[74]납품수량!$B$3:$AI$51,V1,0)</f>
        <v>0</v>
      </c>
      <c r="W9" s="74">
        <f>VLOOKUP($C$9,[74]납품수량!$B$3:$AI$51,W1,0)</f>
        <v>0</v>
      </c>
      <c r="X9" s="74">
        <f>VLOOKUP($C$9,[74]납품수량!$B$3:$AI$51,X1,0)</f>
        <v>0</v>
      </c>
      <c r="Y9" s="74">
        <f>VLOOKUP($C$9,[74]납품수량!$B$3:$AI$51,Y1,0)</f>
        <v>0</v>
      </c>
      <c r="Z9" s="74">
        <f>VLOOKUP($C$9,[74]납품수량!$B$3:$AI$51,Z1,0)</f>
        <v>0</v>
      </c>
      <c r="AA9" s="74">
        <f>VLOOKUP($C$9,[74]납품수량!$B$3:$AI$51,AA1,0)</f>
        <v>0</v>
      </c>
      <c r="AB9" s="74">
        <f>VLOOKUP($C$9,[74]납품수량!$B$3:$AI$51,AB1,0)</f>
        <v>0</v>
      </c>
      <c r="AC9" s="74">
        <f>VLOOKUP($C$9,[74]납품수량!$B$3:$AI$51,AC1,0)</f>
        <v>0</v>
      </c>
      <c r="AD9" s="74">
        <f>VLOOKUP($C$9,[74]납품수량!$B$3:$AI$51,AD1,0)</f>
        <v>0</v>
      </c>
      <c r="AE9" s="74">
        <f>VLOOKUP($C$9,[74]납품수량!$B$3:$AI$51,AE1,0)</f>
        <v>0</v>
      </c>
      <c r="AF9" s="74">
        <f>VLOOKUP($C$9,[74]납품수량!$B$3:$AI$51,AF1,0)</f>
        <v>0</v>
      </c>
      <c r="AG9" s="74">
        <f>VLOOKUP($C$9,[74]납품수량!$B$3:$AI$51,AG1,0)</f>
        <v>0</v>
      </c>
      <c r="AH9" s="74">
        <f>VLOOKUP($C$9,[74]납품수량!$B$3:$AI$51,AH1,0)</f>
        <v>42</v>
      </c>
      <c r="AI9" s="74">
        <f>VLOOKUP($C$9,[74]납품수량!$B$3:$AI$51,AI1,0)</f>
        <v>0</v>
      </c>
      <c r="AJ9" s="74">
        <f>VLOOKUP($C$9,[74]납품수량!$B$3:$AI$51,AJ1,0)</f>
        <v>0</v>
      </c>
      <c r="AK9" s="74">
        <f>VLOOKUP($C$9,[74]납품수량!$B$3:$AI$51,AK1,0)</f>
        <v>0</v>
      </c>
      <c r="AL9" s="74">
        <f>SUM(G9:AK9)</f>
        <v>42</v>
      </c>
      <c r="AM9" s="61"/>
      <c r="AN9" s="61"/>
      <c r="AO9" s="61"/>
      <c r="AP9" s="61"/>
      <c r="AQ9" s="61"/>
      <c r="AR9" s="61"/>
      <c r="AS9" s="61"/>
      <c r="AT9" s="61"/>
      <c r="AU9" s="61"/>
      <c r="AV9" s="61"/>
      <c r="AW9" s="61"/>
      <c r="AX9" s="61"/>
      <c r="AY9" s="61"/>
      <c r="AZ9" s="61"/>
      <c r="BA9" s="61"/>
      <c r="BB9" s="61"/>
      <c r="BC9" s="61"/>
      <c r="BD9" s="61"/>
      <c r="BE9" s="61"/>
      <c r="BF9" s="61"/>
      <c r="BG9" s="61"/>
      <c r="BH9" s="61"/>
      <c r="BI9" s="61"/>
      <c r="BJ9" s="61"/>
      <c r="BK9" s="61"/>
      <c r="BL9" s="61"/>
      <c r="BM9" s="61"/>
      <c r="BN9" s="61"/>
      <c r="BO9" s="61"/>
      <c r="BP9" s="61"/>
      <c r="BQ9" s="61"/>
      <c r="BR9" s="61"/>
      <c r="BS9" s="61"/>
      <c r="BT9" s="61"/>
      <c r="BU9" s="61"/>
      <c r="BV9" s="61"/>
      <c r="BW9" s="61"/>
      <c r="BX9" s="61"/>
      <c r="BY9" s="61"/>
      <c r="BZ9" s="61"/>
      <c r="CA9" s="61"/>
      <c r="CB9" s="61"/>
      <c r="CC9" s="61"/>
      <c r="CD9" s="61"/>
      <c r="CE9" s="61"/>
      <c r="CF9" s="61"/>
      <c r="CG9" s="61"/>
      <c r="CH9" s="61"/>
      <c r="CI9" s="61"/>
      <c r="CJ9" s="61"/>
      <c r="CK9" s="61"/>
      <c r="CL9" s="61"/>
      <c r="CM9" s="61"/>
      <c r="CN9" s="61"/>
      <c r="CO9" s="61"/>
      <c r="CP9" s="61"/>
      <c r="CQ9" s="61"/>
      <c r="CR9" s="61"/>
      <c r="CS9" s="61"/>
      <c r="CT9" s="61"/>
      <c r="CU9" s="61"/>
      <c r="CV9" s="61"/>
      <c r="CW9" s="61"/>
      <c r="CX9" s="61"/>
      <c r="CY9" s="61"/>
      <c r="CZ9" s="61"/>
      <c r="DA9" s="61"/>
      <c r="DB9" s="61"/>
    </row>
    <row r="10" spans="1:106" s="58" customFormat="1" ht="16.5" customHeight="1">
      <c r="A10" s="70"/>
      <c r="B10" s="777"/>
      <c r="C10" s="770"/>
      <c r="D10" s="772"/>
      <c r="E10" s="772"/>
      <c r="F10" s="772"/>
      <c r="G10" s="74">
        <f>$F$9*G9</f>
        <v>0</v>
      </c>
      <c r="H10" s="74">
        <f t="shared" ref="H10:AK10" si="3">$F$9*H9</f>
        <v>0</v>
      </c>
      <c r="I10" s="74">
        <f t="shared" si="3"/>
        <v>0</v>
      </c>
      <c r="J10" s="74">
        <f t="shared" si="3"/>
        <v>0</v>
      </c>
      <c r="K10" s="74">
        <f t="shared" si="3"/>
        <v>0</v>
      </c>
      <c r="L10" s="74">
        <f t="shared" si="3"/>
        <v>0</v>
      </c>
      <c r="M10" s="74">
        <f t="shared" si="3"/>
        <v>0</v>
      </c>
      <c r="N10" s="74">
        <f t="shared" si="3"/>
        <v>0</v>
      </c>
      <c r="O10" s="74">
        <f t="shared" si="3"/>
        <v>0</v>
      </c>
      <c r="P10" s="74">
        <f t="shared" si="3"/>
        <v>0</v>
      </c>
      <c r="Q10" s="74">
        <f t="shared" si="3"/>
        <v>0</v>
      </c>
      <c r="R10" s="74">
        <f t="shared" si="3"/>
        <v>0</v>
      </c>
      <c r="S10" s="74">
        <f t="shared" si="3"/>
        <v>0</v>
      </c>
      <c r="T10" s="74">
        <f t="shared" si="3"/>
        <v>0</v>
      </c>
      <c r="U10" s="74">
        <f t="shared" si="3"/>
        <v>0</v>
      </c>
      <c r="V10" s="74">
        <f t="shared" si="3"/>
        <v>0</v>
      </c>
      <c r="W10" s="74">
        <f t="shared" si="3"/>
        <v>0</v>
      </c>
      <c r="X10" s="74">
        <f t="shared" si="3"/>
        <v>0</v>
      </c>
      <c r="Y10" s="74">
        <f t="shared" si="3"/>
        <v>0</v>
      </c>
      <c r="Z10" s="74">
        <f t="shared" si="3"/>
        <v>0</v>
      </c>
      <c r="AA10" s="74">
        <f t="shared" si="3"/>
        <v>0</v>
      </c>
      <c r="AB10" s="74">
        <f t="shared" si="3"/>
        <v>0</v>
      </c>
      <c r="AC10" s="74">
        <f t="shared" si="3"/>
        <v>0</v>
      </c>
      <c r="AD10" s="74">
        <f t="shared" si="3"/>
        <v>0</v>
      </c>
      <c r="AE10" s="74">
        <f t="shared" si="3"/>
        <v>0</v>
      </c>
      <c r="AF10" s="74">
        <f t="shared" si="3"/>
        <v>0</v>
      </c>
      <c r="AG10" s="74">
        <f t="shared" si="3"/>
        <v>0</v>
      </c>
      <c r="AH10" s="74">
        <f t="shared" si="3"/>
        <v>312186</v>
      </c>
      <c r="AI10" s="74">
        <f t="shared" si="3"/>
        <v>0</v>
      </c>
      <c r="AJ10" s="74">
        <f t="shared" si="3"/>
        <v>0</v>
      </c>
      <c r="AK10" s="74">
        <f t="shared" si="3"/>
        <v>0</v>
      </c>
      <c r="AL10" s="74">
        <f>F9*AL9</f>
        <v>312186</v>
      </c>
      <c r="AM10" s="61"/>
      <c r="AN10" s="61"/>
      <c r="AO10" s="61"/>
      <c r="AP10" s="61"/>
      <c r="AQ10" s="61"/>
      <c r="AR10" s="61"/>
      <c r="AS10" s="61"/>
      <c r="AT10" s="61"/>
      <c r="AU10" s="61"/>
      <c r="AV10" s="61"/>
      <c r="AW10" s="61"/>
      <c r="AX10" s="61"/>
      <c r="AY10" s="61"/>
      <c r="AZ10" s="61"/>
      <c r="BA10" s="61"/>
      <c r="BB10" s="61"/>
      <c r="BC10" s="61"/>
      <c r="BD10" s="61"/>
      <c r="BE10" s="61"/>
      <c r="BF10" s="61"/>
      <c r="BG10" s="61"/>
      <c r="BH10" s="61"/>
      <c r="BI10" s="61"/>
      <c r="BJ10" s="61"/>
      <c r="BK10" s="61"/>
      <c r="BL10" s="61"/>
      <c r="BM10" s="61"/>
      <c r="BN10" s="61"/>
      <c r="BO10" s="61"/>
      <c r="BP10" s="61"/>
      <c r="BQ10" s="61"/>
      <c r="BR10" s="61"/>
      <c r="BS10" s="61"/>
      <c r="BT10" s="61"/>
      <c r="BU10" s="61"/>
      <c r="BV10" s="61"/>
      <c r="BW10" s="61"/>
      <c r="BX10" s="61"/>
      <c r="BY10" s="61"/>
      <c r="BZ10" s="61"/>
      <c r="CA10" s="61"/>
      <c r="CB10" s="61"/>
      <c r="CC10" s="61"/>
      <c r="CD10" s="61"/>
      <c r="CE10" s="61"/>
      <c r="CF10" s="61"/>
      <c r="CG10" s="61"/>
      <c r="CH10" s="61"/>
      <c r="CI10" s="61"/>
      <c r="CJ10" s="61"/>
      <c r="CK10" s="61"/>
      <c r="CL10" s="61"/>
      <c r="CM10" s="61"/>
      <c r="CN10" s="61"/>
      <c r="CO10" s="61"/>
      <c r="CP10" s="61"/>
      <c r="CQ10" s="61"/>
      <c r="CR10" s="61"/>
      <c r="CS10" s="61"/>
      <c r="CT10" s="61"/>
      <c r="CU10" s="61"/>
      <c r="CV10" s="61"/>
      <c r="CW10" s="61"/>
      <c r="CX10" s="61"/>
      <c r="CY10" s="61"/>
      <c r="CZ10" s="61"/>
      <c r="DA10" s="61"/>
      <c r="DB10" s="61"/>
    </row>
    <row r="11" spans="1:106" s="58" customFormat="1" ht="16.5" customHeight="1">
      <c r="A11" s="70" t="s">
        <v>436</v>
      </c>
      <c r="B11" s="777"/>
      <c r="C11" s="769" t="s">
        <v>449</v>
      </c>
      <c r="D11" s="771" t="s">
        <v>474</v>
      </c>
      <c r="E11" s="771" t="s">
        <v>500</v>
      </c>
      <c r="F11" s="771">
        <f>VLOOKUP(C11,'[72]납품수량(영업)'!$C$3:$F$260,4,FALSE)</f>
        <v>4350</v>
      </c>
      <c r="G11" s="74">
        <f>VLOOKUP($C$11,[74]납품수량!$B$3:$AI$51,G1,0)</f>
        <v>0</v>
      </c>
      <c r="H11" s="74">
        <f>VLOOKUP($C$11,[74]납품수량!$B$3:$AI$51,H1,0)</f>
        <v>480</v>
      </c>
      <c r="I11" s="74">
        <f>VLOOKUP($C$11,[74]납품수량!$B$3:$AI$51,I1,0)</f>
        <v>0</v>
      </c>
      <c r="J11" s="74">
        <f>VLOOKUP($C$11,[74]납품수량!$B$3:$AI$51,J1,0)</f>
        <v>0</v>
      </c>
      <c r="K11" s="74">
        <f>VLOOKUP($C$11,[74]납품수량!$B$3:$AI$51,K1,0)</f>
        <v>0</v>
      </c>
      <c r="L11" s="74">
        <f>VLOOKUP($C$11,[74]납품수량!$B$3:$AI$51,L1,0)</f>
        <v>0</v>
      </c>
      <c r="M11" s="74">
        <f>VLOOKUP($C$11,[74]납품수량!$B$3:$AI$51,M1,0)</f>
        <v>480</v>
      </c>
      <c r="N11" s="74">
        <f>VLOOKUP($C$11,[74]납품수량!$B$3:$AI$51,N1,0)</f>
        <v>480</v>
      </c>
      <c r="O11" s="74">
        <f>VLOOKUP($C$11,[74]납품수량!$B$3:$AI$51,O1,0)</f>
        <v>480</v>
      </c>
      <c r="P11" s="74">
        <f>VLOOKUP($C$11,[74]납품수량!$B$3:$AI$51,P1,0)</f>
        <v>0</v>
      </c>
      <c r="Q11" s="74">
        <f>VLOOKUP($C$11,[74]납품수량!$B$3:$AI$51,Q1,0)</f>
        <v>0</v>
      </c>
      <c r="R11" s="74">
        <f>VLOOKUP($C$11,[74]납품수량!$B$3:$AI$51,R1,0)</f>
        <v>640</v>
      </c>
      <c r="S11" s="74">
        <f>VLOOKUP($C$11,[74]납품수량!$B$3:$AI$51,S1,0)</f>
        <v>480</v>
      </c>
      <c r="T11" s="74">
        <f>VLOOKUP($C$11,[74]납품수량!$B$3:$AI$51,T1,0)</f>
        <v>720</v>
      </c>
      <c r="U11" s="74">
        <f>VLOOKUP($C$11,[74]납품수량!$B$3:$AI$51,U1,0)</f>
        <v>480</v>
      </c>
      <c r="V11" s="74">
        <f>VLOOKUP($C$11,[74]납품수량!$B$3:$AI$51,V1,0)</f>
        <v>480</v>
      </c>
      <c r="W11" s="74">
        <f>VLOOKUP($C$11,[74]납품수량!$B$3:$AI$51,W1,0)</f>
        <v>0</v>
      </c>
      <c r="X11" s="74">
        <f>VLOOKUP($C$11,[74]납품수량!$B$3:$AI$51,X1,0)</f>
        <v>0</v>
      </c>
      <c r="Y11" s="74">
        <f>VLOOKUP($C$11,[74]납품수량!$B$3:$AI$51,Y1,0)</f>
        <v>640</v>
      </c>
      <c r="Z11" s="74">
        <f>VLOOKUP($C$11,[74]납품수량!$B$3:$AI$51,Z1,0)</f>
        <v>480</v>
      </c>
      <c r="AA11" s="74">
        <f>VLOOKUP($C$11,[74]납품수량!$B$3:$AI$51,AA1,0)</f>
        <v>480</v>
      </c>
      <c r="AB11" s="74">
        <f>VLOOKUP($C$11,[74]납품수량!$B$3:$AI$51,AB1,0)</f>
        <v>720</v>
      </c>
      <c r="AC11" s="74">
        <f>VLOOKUP($C$11,[74]납품수량!$B$3:$AI$51,AC1,0)</f>
        <v>640</v>
      </c>
      <c r="AD11" s="74">
        <f>VLOOKUP($C$11,[74]납품수량!$B$3:$AI$51,AD1,0)</f>
        <v>0</v>
      </c>
      <c r="AE11" s="74">
        <f>VLOOKUP($C$11,[74]납품수량!$B$3:$AI$51,AE1,0)</f>
        <v>0</v>
      </c>
      <c r="AF11" s="74">
        <f>VLOOKUP($C$11,[74]납품수량!$B$3:$AI$51,AF1,0)</f>
        <v>640</v>
      </c>
      <c r="AG11" s="74">
        <f>VLOOKUP($C$11,[74]납품수량!$B$3:$AI$51,AG1,0)</f>
        <v>640</v>
      </c>
      <c r="AH11" s="74">
        <f>VLOOKUP($C$11,[74]납품수량!$B$3:$AI$51,AH1,0)</f>
        <v>480</v>
      </c>
      <c r="AI11" s="74">
        <f>VLOOKUP($C$11,[74]납품수량!$B$3:$AI$51,AI1,0)</f>
        <v>640</v>
      </c>
      <c r="AJ11" s="74">
        <f>VLOOKUP($C$11,[74]납품수량!$B$3:$AI$51,AJ1,0)</f>
        <v>0</v>
      </c>
      <c r="AK11" s="74">
        <f>VLOOKUP($C$11,[74]납품수량!$B$3:$AI$51,AK1,0)</f>
        <v>0</v>
      </c>
      <c r="AL11" s="74">
        <f>SUM(G11:AK11)</f>
        <v>10080</v>
      </c>
      <c r="AM11" s="61"/>
      <c r="AN11" s="61"/>
      <c r="AO11" s="61"/>
      <c r="AP11" s="61"/>
      <c r="AQ11" s="61"/>
      <c r="AR11" s="61"/>
      <c r="AS11" s="61"/>
      <c r="AT11" s="61"/>
      <c r="AU11" s="61"/>
      <c r="AV11" s="61"/>
      <c r="AW11" s="61"/>
      <c r="AX11" s="61"/>
      <c r="AY11" s="61"/>
      <c r="AZ11" s="61"/>
      <c r="BA11" s="61"/>
      <c r="BB11" s="61"/>
      <c r="BC11" s="61"/>
      <c r="BD11" s="61"/>
      <c r="BE11" s="61"/>
      <c r="BF11" s="61"/>
      <c r="BG11" s="61"/>
      <c r="BH11" s="61"/>
      <c r="BI11" s="61"/>
      <c r="BJ11" s="61"/>
      <c r="BK11" s="61"/>
      <c r="BL11" s="61"/>
      <c r="BM11" s="61"/>
      <c r="BN11" s="61"/>
      <c r="BO11" s="61"/>
      <c r="BP11" s="61"/>
      <c r="BQ11" s="61"/>
      <c r="BR11" s="61"/>
      <c r="BS11" s="61"/>
      <c r="BT11" s="61"/>
      <c r="BU11" s="61"/>
      <c r="BV11" s="61"/>
      <c r="BW11" s="61"/>
      <c r="BX11" s="61"/>
      <c r="BY11" s="61"/>
      <c r="BZ11" s="61"/>
      <c r="CA11" s="61"/>
      <c r="CB11" s="61"/>
      <c r="CC11" s="61"/>
      <c r="CD11" s="61"/>
      <c r="CE11" s="61"/>
      <c r="CF11" s="61"/>
      <c r="CG11" s="61"/>
      <c r="CH11" s="61"/>
      <c r="CI11" s="61"/>
      <c r="CJ11" s="61"/>
      <c r="CK11" s="61"/>
      <c r="CL11" s="61"/>
      <c r="CM11" s="61"/>
      <c r="CN11" s="61"/>
      <c r="CO11" s="61"/>
      <c r="CP11" s="61"/>
      <c r="CQ11" s="61"/>
      <c r="CR11" s="61"/>
      <c r="CS11" s="61"/>
      <c r="CT11" s="61"/>
      <c r="CU11" s="61"/>
      <c r="CV11" s="61"/>
      <c r="CW11" s="61"/>
      <c r="CX11" s="61"/>
      <c r="CY11" s="61"/>
      <c r="CZ11" s="61"/>
      <c r="DA11" s="61"/>
      <c r="DB11" s="61"/>
    </row>
    <row r="12" spans="1:106" s="58" customFormat="1" ht="16.5" customHeight="1">
      <c r="A12" s="70"/>
      <c r="B12" s="777"/>
      <c r="C12" s="770"/>
      <c r="D12" s="772"/>
      <c r="E12" s="772"/>
      <c r="F12" s="772"/>
      <c r="G12" s="74">
        <f>$F$11*G11</f>
        <v>0</v>
      </c>
      <c r="H12" s="74">
        <f t="shared" ref="H12:AK12" si="4">$F$11*H11</f>
        <v>2088000</v>
      </c>
      <c r="I12" s="74">
        <f t="shared" si="4"/>
        <v>0</v>
      </c>
      <c r="J12" s="74">
        <f t="shared" si="4"/>
        <v>0</v>
      </c>
      <c r="K12" s="74">
        <f t="shared" si="4"/>
        <v>0</v>
      </c>
      <c r="L12" s="74">
        <f t="shared" si="4"/>
        <v>0</v>
      </c>
      <c r="M12" s="74">
        <f t="shared" si="4"/>
        <v>2088000</v>
      </c>
      <c r="N12" s="74">
        <f t="shared" si="4"/>
        <v>2088000</v>
      </c>
      <c r="O12" s="74">
        <f t="shared" si="4"/>
        <v>2088000</v>
      </c>
      <c r="P12" s="74">
        <f t="shared" si="4"/>
        <v>0</v>
      </c>
      <c r="Q12" s="74">
        <f t="shared" si="4"/>
        <v>0</v>
      </c>
      <c r="R12" s="74">
        <f t="shared" si="4"/>
        <v>2784000</v>
      </c>
      <c r="S12" s="74">
        <f t="shared" si="4"/>
        <v>2088000</v>
      </c>
      <c r="T12" s="74">
        <f t="shared" si="4"/>
        <v>3132000</v>
      </c>
      <c r="U12" s="74">
        <f t="shared" si="4"/>
        <v>2088000</v>
      </c>
      <c r="V12" s="74">
        <f t="shared" si="4"/>
        <v>2088000</v>
      </c>
      <c r="W12" s="74">
        <f t="shared" si="4"/>
        <v>0</v>
      </c>
      <c r="X12" s="74">
        <f t="shared" si="4"/>
        <v>0</v>
      </c>
      <c r="Y12" s="74">
        <f t="shared" si="4"/>
        <v>2784000</v>
      </c>
      <c r="Z12" s="74">
        <f t="shared" si="4"/>
        <v>2088000</v>
      </c>
      <c r="AA12" s="74">
        <f t="shared" si="4"/>
        <v>2088000</v>
      </c>
      <c r="AB12" s="74">
        <f t="shared" si="4"/>
        <v>3132000</v>
      </c>
      <c r="AC12" s="74">
        <f t="shared" si="4"/>
        <v>2784000</v>
      </c>
      <c r="AD12" s="74">
        <f t="shared" si="4"/>
        <v>0</v>
      </c>
      <c r="AE12" s="74">
        <f t="shared" si="4"/>
        <v>0</v>
      </c>
      <c r="AF12" s="74">
        <f t="shared" si="4"/>
        <v>2784000</v>
      </c>
      <c r="AG12" s="74">
        <f t="shared" si="4"/>
        <v>2784000</v>
      </c>
      <c r="AH12" s="74">
        <f t="shared" si="4"/>
        <v>2088000</v>
      </c>
      <c r="AI12" s="74">
        <f t="shared" si="4"/>
        <v>2784000</v>
      </c>
      <c r="AJ12" s="74">
        <f t="shared" si="4"/>
        <v>0</v>
      </c>
      <c r="AK12" s="74">
        <f t="shared" si="4"/>
        <v>0</v>
      </c>
      <c r="AL12" s="74">
        <f>F11*AL11</f>
        <v>43848000</v>
      </c>
      <c r="AM12" s="61"/>
      <c r="AN12" s="61"/>
      <c r="AO12" s="61"/>
      <c r="AP12" s="61"/>
      <c r="AQ12" s="61"/>
      <c r="AR12" s="61"/>
      <c r="AS12" s="61"/>
      <c r="AT12" s="61"/>
      <c r="AU12" s="61"/>
      <c r="AV12" s="61"/>
      <c r="AW12" s="61"/>
      <c r="AX12" s="61"/>
      <c r="AY12" s="61"/>
      <c r="AZ12" s="61"/>
      <c r="BA12" s="61"/>
      <c r="BB12" s="61"/>
      <c r="BC12" s="61"/>
      <c r="BD12" s="61"/>
      <c r="BE12" s="61"/>
      <c r="BF12" s="61"/>
      <c r="BG12" s="61"/>
      <c r="BH12" s="61"/>
      <c r="BI12" s="61"/>
      <c r="BJ12" s="61"/>
      <c r="BK12" s="61"/>
      <c r="BL12" s="61"/>
      <c r="BM12" s="61"/>
      <c r="BN12" s="61"/>
      <c r="BO12" s="61"/>
      <c r="BP12" s="61"/>
      <c r="BQ12" s="61"/>
      <c r="BR12" s="61"/>
      <c r="BS12" s="61"/>
      <c r="BT12" s="61"/>
      <c r="BU12" s="61"/>
      <c r="BV12" s="61"/>
      <c r="BW12" s="61"/>
      <c r="BX12" s="61"/>
      <c r="BY12" s="61"/>
      <c r="BZ12" s="61"/>
      <c r="CA12" s="61"/>
      <c r="CB12" s="61"/>
      <c r="CC12" s="61"/>
      <c r="CD12" s="61"/>
      <c r="CE12" s="61"/>
      <c r="CF12" s="61"/>
      <c r="CG12" s="61"/>
      <c r="CH12" s="61"/>
      <c r="CI12" s="61"/>
      <c r="CJ12" s="61"/>
      <c r="CK12" s="61"/>
      <c r="CL12" s="61"/>
      <c r="CM12" s="61"/>
      <c r="CN12" s="61"/>
      <c r="CO12" s="61"/>
      <c r="CP12" s="61"/>
      <c r="CQ12" s="61"/>
      <c r="CR12" s="61"/>
      <c r="CS12" s="61"/>
      <c r="CT12" s="61"/>
      <c r="CU12" s="61"/>
      <c r="CV12" s="61"/>
      <c r="CW12" s="61"/>
      <c r="CX12" s="61"/>
      <c r="CY12" s="61"/>
      <c r="CZ12" s="61"/>
      <c r="DA12" s="61"/>
      <c r="DB12" s="61"/>
    </row>
    <row r="13" spans="1:106" s="58" customFormat="1" ht="16.5" customHeight="1">
      <c r="A13" s="70" t="s">
        <v>436</v>
      </c>
      <c r="B13" s="777"/>
      <c r="C13" s="769" t="s">
        <v>450</v>
      </c>
      <c r="D13" s="771" t="s">
        <v>475</v>
      </c>
      <c r="E13" s="771" t="s">
        <v>500</v>
      </c>
      <c r="F13" s="771">
        <f>VLOOKUP(C13,'[72]납품수량(영업)'!$C$3:$F$260,4,FALSE)</f>
        <v>4431</v>
      </c>
      <c r="G13" s="74">
        <f>VLOOKUP($C$13,[74]납품수량!$B$3:$AI$51,G1,0)</f>
        <v>0</v>
      </c>
      <c r="H13" s="74">
        <f>VLOOKUP($C$13,[74]납품수량!$B$3:$AI$51,H1,0)</f>
        <v>480</v>
      </c>
      <c r="I13" s="74">
        <f>VLOOKUP($C$13,[74]납품수량!$B$3:$AI$51,I1,0)</f>
        <v>0</v>
      </c>
      <c r="J13" s="74">
        <f>VLOOKUP($C$13,[74]납품수량!$B$3:$AI$51,J1,0)</f>
        <v>0</v>
      </c>
      <c r="K13" s="74">
        <f>VLOOKUP($C$13,[74]납품수량!$B$3:$AI$51,K1,0)</f>
        <v>0</v>
      </c>
      <c r="L13" s="74">
        <f>VLOOKUP($C$13,[74]납품수량!$B$3:$AI$51,L1,0)</f>
        <v>0</v>
      </c>
      <c r="M13" s="74">
        <f>VLOOKUP($C$13,[74]납품수량!$B$3:$AI$51,M1,0)</f>
        <v>480</v>
      </c>
      <c r="N13" s="74">
        <f>VLOOKUP($C$13,[74]납품수량!$B$3:$AI$51,N1,0)</f>
        <v>480</v>
      </c>
      <c r="O13" s="74">
        <f>VLOOKUP($C$13,[74]납품수량!$B$3:$AI$51,O1,0)</f>
        <v>480</v>
      </c>
      <c r="P13" s="74">
        <f>VLOOKUP($C$13,[74]납품수량!$B$3:$AI$51,P1,0)</f>
        <v>0</v>
      </c>
      <c r="Q13" s="74">
        <f>VLOOKUP($C$13,[74]납품수량!$B$3:$AI$51,Q1,0)</f>
        <v>0</v>
      </c>
      <c r="R13" s="74">
        <f>VLOOKUP($C$13,[74]납품수량!$B$3:$AI$51,R1,0)</f>
        <v>640</v>
      </c>
      <c r="S13" s="74">
        <f>VLOOKUP($C$13,[74]납품수량!$B$3:$AI$51,S1,0)</f>
        <v>480</v>
      </c>
      <c r="T13" s="74">
        <f>VLOOKUP($C$13,[74]납품수량!$B$3:$AI$51,T1,0)</f>
        <v>720</v>
      </c>
      <c r="U13" s="74">
        <f>VLOOKUP($C$13,[74]납품수량!$B$3:$AI$51,U1,0)</f>
        <v>480</v>
      </c>
      <c r="V13" s="74">
        <f>VLOOKUP($C$13,[74]납품수량!$B$3:$AI$51,V1,0)</f>
        <v>480</v>
      </c>
      <c r="W13" s="74">
        <f>VLOOKUP($C$13,[74]납품수량!$B$3:$AI$51,W1,0)</f>
        <v>0</v>
      </c>
      <c r="X13" s="74">
        <f>VLOOKUP($C$13,[74]납품수량!$B$3:$AI$51,X1,0)</f>
        <v>0</v>
      </c>
      <c r="Y13" s="74">
        <f>VLOOKUP($C$13,[74]납품수량!$B$3:$AI$51,Y1,0)</f>
        <v>640</v>
      </c>
      <c r="Z13" s="74">
        <f>VLOOKUP($C$13,[74]납품수량!$B$3:$AI$51,Z1,0)</f>
        <v>480</v>
      </c>
      <c r="AA13" s="74">
        <f>VLOOKUP($C$13,[74]납품수량!$B$3:$AI$51,AA1,0)</f>
        <v>480</v>
      </c>
      <c r="AB13" s="74">
        <f>VLOOKUP($C$13,[74]납품수량!$B$3:$AI$51,AB1,0)</f>
        <v>720</v>
      </c>
      <c r="AC13" s="74">
        <f>VLOOKUP($C$13,[74]납품수량!$B$3:$AI$51,AC1,0)</f>
        <v>640</v>
      </c>
      <c r="AD13" s="74">
        <f>VLOOKUP($C$13,[74]납품수량!$B$3:$AI$51,AD1,0)</f>
        <v>0</v>
      </c>
      <c r="AE13" s="74">
        <f>VLOOKUP($C$13,[74]납품수량!$B$3:$AI$51,AE1,0)</f>
        <v>0</v>
      </c>
      <c r="AF13" s="74">
        <f>VLOOKUP($C$13,[74]납품수량!$B$3:$AI$51,AF1,0)</f>
        <v>640</v>
      </c>
      <c r="AG13" s="74">
        <f>VLOOKUP($C$13,[74]납품수량!$B$3:$AI$51,AG1,0)</f>
        <v>640</v>
      </c>
      <c r="AH13" s="74">
        <f>VLOOKUP($C$13,[74]납품수량!$B$3:$AI$51,AH1,0)</f>
        <v>480</v>
      </c>
      <c r="AI13" s="74">
        <f>VLOOKUP($C$13,[74]납품수량!$B$3:$AI$51,AI1,0)</f>
        <v>640</v>
      </c>
      <c r="AJ13" s="74">
        <f>VLOOKUP($C$13,[74]납품수량!$B$3:$AI$51,AJ1,0)</f>
        <v>0</v>
      </c>
      <c r="AK13" s="74">
        <f>VLOOKUP($C$13,[74]납품수량!$B$3:$AI$51,AK1,0)</f>
        <v>0</v>
      </c>
      <c r="AL13" s="74">
        <f>SUM(G13:AK13)</f>
        <v>10080</v>
      </c>
      <c r="AM13" s="61"/>
      <c r="AN13" s="61"/>
      <c r="AO13" s="61"/>
      <c r="AP13" s="61"/>
      <c r="AQ13" s="61"/>
      <c r="AR13" s="61"/>
      <c r="AS13" s="61"/>
      <c r="AT13" s="61"/>
      <c r="AU13" s="61"/>
      <c r="AV13" s="61"/>
      <c r="AW13" s="61"/>
      <c r="AX13" s="61"/>
      <c r="AY13" s="61"/>
      <c r="AZ13" s="61"/>
      <c r="BA13" s="61"/>
      <c r="BB13" s="61"/>
      <c r="BC13" s="61"/>
      <c r="BD13" s="61"/>
      <c r="BE13" s="61"/>
      <c r="BF13" s="61"/>
      <c r="BG13" s="61"/>
      <c r="BH13" s="61"/>
      <c r="BI13" s="61"/>
      <c r="BJ13" s="61"/>
      <c r="BK13" s="61"/>
      <c r="BL13" s="61"/>
      <c r="BM13" s="61"/>
      <c r="BN13" s="61"/>
      <c r="BO13" s="61"/>
      <c r="BP13" s="61"/>
      <c r="BQ13" s="61"/>
      <c r="BR13" s="61"/>
      <c r="BS13" s="61"/>
      <c r="BT13" s="61"/>
      <c r="BU13" s="61"/>
      <c r="BV13" s="61"/>
      <c r="BW13" s="61"/>
      <c r="BX13" s="61"/>
      <c r="BY13" s="61"/>
      <c r="BZ13" s="61"/>
      <c r="CA13" s="61"/>
      <c r="CB13" s="61"/>
      <c r="CC13" s="61"/>
      <c r="CD13" s="61"/>
      <c r="CE13" s="61"/>
      <c r="CF13" s="61"/>
      <c r="CG13" s="61"/>
      <c r="CH13" s="61"/>
      <c r="CI13" s="61"/>
      <c r="CJ13" s="61"/>
      <c r="CK13" s="61"/>
      <c r="CL13" s="61"/>
      <c r="CM13" s="61"/>
      <c r="CN13" s="61"/>
      <c r="CO13" s="61"/>
      <c r="CP13" s="61"/>
      <c r="CQ13" s="61"/>
      <c r="CR13" s="61"/>
      <c r="CS13" s="61"/>
      <c r="CT13" s="61"/>
      <c r="CU13" s="61"/>
      <c r="CV13" s="61"/>
      <c r="CW13" s="61"/>
      <c r="CX13" s="61"/>
      <c r="CY13" s="61"/>
      <c r="CZ13" s="61"/>
      <c r="DA13" s="61"/>
      <c r="DB13" s="61"/>
    </row>
    <row r="14" spans="1:106" s="58" customFormat="1" ht="16.5" customHeight="1">
      <c r="A14" s="70"/>
      <c r="B14" s="777"/>
      <c r="C14" s="770"/>
      <c r="D14" s="772"/>
      <c r="E14" s="772"/>
      <c r="F14" s="772"/>
      <c r="G14" s="74">
        <f>$F$13*G13</f>
        <v>0</v>
      </c>
      <c r="H14" s="74">
        <f t="shared" ref="H14:AK14" si="5">$F$13*H13</f>
        <v>2126880</v>
      </c>
      <c r="I14" s="74">
        <f t="shared" si="5"/>
        <v>0</v>
      </c>
      <c r="J14" s="74">
        <f t="shared" si="5"/>
        <v>0</v>
      </c>
      <c r="K14" s="74">
        <f t="shared" si="5"/>
        <v>0</v>
      </c>
      <c r="L14" s="74">
        <f t="shared" si="5"/>
        <v>0</v>
      </c>
      <c r="M14" s="74">
        <f t="shared" si="5"/>
        <v>2126880</v>
      </c>
      <c r="N14" s="74">
        <f t="shared" si="5"/>
        <v>2126880</v>
      </c>
      <c r="O14" s="74">
        <f t="shared" si="5"/>
        <v>2126880</v>
      </c>
      <c r="P14" s="74">
        <f t="shared" si="5"/>
        <v>0</v>
      </c>
      <c r="Q14" s="74">
        <f t="shared" si="5"/>
        <v>0</v>
      </c>
      <c r="R14" s="74">
        <f t="shared" si="5"/>
        <v>2835840</v>
      </c>
      <c r="S14" s="74">
        <f t="shared" si="5"/>
        <v>2126880</v>
      </c>
      <c r="T14" s="74">
        <f t="shared" si="5"/>
        <v>3190320</v>
      </c>
      <c r="U14" s="74">
        <f t="shared" si="5"/>
        <v>2126880</v>
      </c>
      <c r="V14" s="74">
        <f t="shared" si="5"/>
        <v>2126880</v>
      </c>
      <c r="W14" s="74">
        <f t="shared" si="5"/>
        <v>0</v>
      </c>
      <c r="X14" s="74">
        <f t="shared" si="5"/>
        <v>0</v>
      </c>
      <c r="Y14" s="74">
        <f t="shared" si="5"/>
        <v>2835840</v>
      </c>
      <c r="Z14" s="74">
        <f t="shared" si="5"/>
        <v>2126880</v>
      </c>
      <c r="AA14" s="74">
        <f t="shared" si="5"/>
        <v>2126880</v>
      </c>
      <c r="AB14" s="74">
        <f t="shared" si="5"/>
        <v>3190320</v>
      </c>
      <c r="AC14" s="74">
        <f t="shared" si="5"/>
        <v>2835840</v>
      </c>
      <c r="AD14" s="74">
        <f t="shared" si="5"/>
        <v>0</v>
      </c>
      <c r="AE14" s="74">
        <f t="shared" si="5"/>
        <v>0</v>
      </c>
      <c r="AF14" s="74">
        <f t="shared" si="5"/>
        <v>2835840</v>
      </c>
      <c r="AG14" s="74">
        <f t="shared" si="5"/>
        <v>2835840</v>
      </c>
      <c r="AH14" s="74">
        <f t="shared" si="5"/>
        <v>2126880</v>
      </c>
      <c r="AI14" s="74">
        <f t="shared" si="5"/>
        <v>2835840</v>
      </c>
      <c r="AJ14" s="74">
        <f t="shared" si="5"/>
        <v>0</v>
      </c>
      <c r="AK14" s="74">
        <f t="shared" si="5"/>
        <v>0</v>
      </c>
      <c r="AL14" s="74">
        <f>F13*AL13</f>
        <v>44664480</v>
      </c>
      <c r="AM14" s="61"/>
      <c r="AN14" s="61"/>
      <c r="AO14" s="61"/>
      <c r="AP14" s="61"/>
      <c r="AQ14" s="61"/>
      <c r="AR14" s="61"/>
      <c r="AS14" s="61"/>
      <c r="AT14" s="61"/>
      <c r="AU14" s="61"/>
      <c r="AV14" s="61"/>
      <c r="AW14" s="61"/>
      <c r="AX14" s="61"/>
      <c r="AY14" s="61"/>
      <c r="AZ14" s="61"/>
      <c r="BA14" s="61"/>
      <c r="BB14" s="61"/>
      <c r="BC14" s="61"/>
      <c r="BD14" s="61"/>
      <c r="BE14" s="61"/>
      <c r="BF14" s="61"/>
      <c r="BG14" s="61"/>
      <c r="BH14" s="61"/>
      <c r="BI14" s="61"/>
      <c r="BJ14" s="61"/>
      <c r="BK14" s="61"/>
      <c r="BL14" s="61"/>
      <c r="BM14" s="61"/>
      <c r="BN14" s="61"/>
      <c r="BO14" s="61"/>
      <c r="BP14" s="61"/>
      <c r="BQ14" s="61"/>
      <c r="BR14" s="61"/>
      <c r="BS14" s="61"/>
      <c r="BT14" s="61"/>
      <c r="BU14" s="61"/>
      <c r="BV14" s="61"/>
      <c r="BW14" s="61"/>
      <c r="BX14" s="61"/>
      <c r="BY14" s="61"/>
      <c r="BZ14" s="61"/>
      <c r="CA14" s="61"/>
      <c r="CB14" s="61"/>
      <c r="CC14" s="61"/>
      <c r="CD14" s="61"/>
      <c r="CE14" s="61"/>
      <c r="CF14" s="61"/>
      <c r="CG14" s="61"/>
      <c r="CH14" s="61"/>
      <c r="CI14" s="61"/>
      <c r="CJ14" s="61"/>
      <c r="CK14" s="61"/>
      <c r="CL14" s="61"/>
      <c r="CM14" s="61"/>
      <c r="CN14" s="61"/>
      <c r="CO14" s="61"/>
      <c r="CP14" s="61"/>
      <c r="CQ14" s="61"/>
      <c r="CR14" s="61"/>
      <c r="CS14" s="61"/>
      <c r="CT14" s="61"/>
      <c r="CU14" s="61"/>
      <c r="CV14" s="61"/>
      <c r="CW14" s="61"/>
      <c r="CX14" s="61"/>
      <c r="CY14" s="61"/>
      <c r="CZ14" s="61"/>
      <c r="DA14" s="61"/>
      <c r="DB14" s="61"/>
    </row>
    <row r="15" spans="1:106" s="58" customFormat="1" ht="16.5" customHeight="1">
      <c r="A15" s="70" t="s">
        <v>436</v>
      </c>
      <c r="B15" s="777"/>
      <c r="C15" s="769" t="s">
        <v>451</v>
      </c>
      <c r="D15" s="771" t="s">
        <v>476</v>
      </c>
      <c r="E15" s="771" t="s">
        <v>500</v>
      </c>
      <c r="F15" s="771">
        <f>VLOOKUP(C15,'[72]납품수량(영업)'!$C$3:$F$260,4,FALSE)</f>
        <v>6074</v>
      </c>
      <c r="G15" s="74">
        <f>VLOOKUP($C$15,[74]납품수량!$B$3:$AI$51,G1,0)</f>
        <v>0</v>
      </c>
      <c r="H15" s="74">
        <f>VLOOKUP($C$15,[74]납품수량!$B$3:$AI$51,H1,0)</f>
        <v>480</v>
      </c>
      <c r="I15" s="74">
        <f>VLOOKUP($C$15,[74]납품수량!$B$3:$AI$51,I1,0)</f>
        <v>0</v>
      </c>
      <c r="J15" s="74">
        <f>VLOOKUP($C$15,[74]납품수량!$B$3:$AI$51,J1,0)</f>
        <v>0</v>
      </c>
      <c r="K15" s="74">
        <f>VLOOKUP($C$15,[74]납품수량!$B$3:$AI$51,K1,0)</f>
        <v>0</v>
      </c>
      <c r="L15" s="74">
        <f>VLOOKUP($C$15,[74]납품수량!$B$3:$AI$51,L1,0)</f>
        <v>0</v>
      </c>
      <c r="M15" s="74">
        <f>VLOOKUP($C$15,[74]납품수량!$B$3:$AI$51,M1,0)</f>
        <v>440</v>
      </c>
      <c r="N15" s="74">
        <f>VLOOKUP($C$15,[74]납품수량!$B$3:$AI$51,N1,0)</f>
        <v>480</v>
      </c>
      <c r="O15" s="74">
        <f>VLOOKUP($C$15,[74]납품수량!$B$3:$AI$51,O1,0)</f>
        <v>480</v>
      </c>
      <c r="P15" s="74">
        <f>VLOOKUP($C$15,[74]납품수량!$B$3:$AI$51,P1,0)</f>
        <v>0</v>
      </c>
      <c r="Q15" s="74">
        <f>VLOOKUP($C$15,[74]납품수량!$B$3:$AI$51,Q1,0)</f>
        <v>0</v>
      </c>
      <c r="R15" s="74">
        <f>VLOOKUP($C$15,[74]납품수량!$B$3:$AI$51,R1,0)</f>
        <v>640</v>
      </c>
      <c r="S15" s="74">
        <f>VLOOKUP($C$15,[74]납품수량!$B$3:$AI$51,S1,0)</f>
        <v>480</v>
      </c>
      <c r="T15" s="74">
        <f>VLOOKUP($C$15,[74]납품수량!$B$3:$AI$51,T1,0)</f>
        <v>640</v>
      </c>
      <c r="U15" s="74">
        <f>VLOOKUP($C$15,[74]납품수량!$B$3:$AI$51,U1,0)</f>
        <v>440</v>
      </c>
      <c r="V15" s="74">
        <f>VLOOKUP($C$15,[74]납품수량!$B$3:$AI$51,V1,0)</f>
        <v>560</v>
      </c>
      <c r="W15" s="74">
        <f>VLOOKUP($C$15,[74]납품수량!$B$3:$AI$51,W1,0)</f>
        <v>0</v>
      </c>
      <c r="X15" s="74">
        <f>VLOOKUP($C$15,[74]납품수량!$B$3:$AI$51,X1,0)</f>
        <v>0</v>
      </c>
      <c r="Y15" s="74">
        <f>VLOOKUP($C$15,[74]납품수량!$B$3:$AI$51,Y1,0)</f>
        <v>520</v>
      </c>
      <c r="Z15" s="74">
        <f>VLOOKUP($C$15,[74]납품수량!$B$3:$AI$51,Z1,0)</f>
        <v>520</v>
      </c>
      <c r="AA15" s="74">
        <f>VLOOKUP($C$15,[74]납품수량!$B$3:$AI$51,AA1,0)</f>
        <v>520</v>
      </c>
      <c r="AB15" s="74">
        <f>VLOOKUP($C$15,[74]납품수량!$B$3:$AI$51,AB1,0)</f>
        <v>520</v>
      </c>
      <c r="AC15" s="74">
        <f>VLOOKUP($C$15,[74]납품수량!$B$3:$AI$51,AC1,0)</f>
        <v>680</v>
      </c>
      <c r="AD15" s="74">
        <f>VLOOKUP($C$15,[74]납품수량!$B$3:$AI$51,AD1,0)</f>
        <v>0</v>
      </c>
      <c r="AE15" s="74">
        <f>VLOOKUP($C$15,[74]납품수량!$B$3:$AI$51,AE1,0)</f>
        <v>0</v>
      </c>
      <c r="AF15" s="74">
        <f>VLOOKUP($C$15,[74]납품수량!$B$3:$AI$51,AF1,0)</f>
        <v>720</v>
      </c>
      <c r="AG15" s="74">
        <f>VLOOKUP($C$15,[74]납품수량!$B$3:$AI$51,AG1,0)</f>
        <v>600</v>
      </c>
      <c r="AH15" s="74">
        <f>VLOOKUP($C$15,[74]납품수량!$B$3:$AI$51,AH1,0)</f>
        <v>640</v>
      </c>
      <c r="AI15" s="74">
        <f>VLOOKUP($C$15,[74]납품수량!$B$3:$AI$51,AI1,0)</f>
        <v>640</v>
      </c>
      <c r="AJ15" s="74">
        <f>VLOOKUP($C$15,[74]납품수량!$B$3:$AI$51,AJ1,0)</f>
        <v>0</v>
      </c>
      <c r="AK15" s="74">
        <f>VLOOKUP($C$15,[74]납품수량!$B$3:$AI$51,AK1,0)</f>
        <v>0</v>
      </c>
      <c r="AL15" s="74">
        <f>SUM(G15:AK15)</f>
        <v>10000</v>
      </c>
      <c r="AM15" s="61"/>
      <c r="AN15" s="61"/>
      <c r="AO15" s="61"/>
      <c r="AP15" s="61"/>
      <c r="AQ15" s="61"/>
      <c r="AR15" s="61"/>
      <c r="AS15" s="61"/>
      <c r="AT15" s="61"/>
      <c r="AU15" s="61"/>
      <c r="AV15" s="61"/>
      <c r="AW15" s="61"/>
      <c r="AX15" s="61"/>
      <c r="AY15" s="61"/>
      <c r="AZ15" s="61"/>
      <c r="BA15" s="61"/>
      <c r="BB15" s="61"/>
      <c r="BC15" s="61"/>
      <c r="BD15" s="61"/>
      <c r="BE15" s="61"/>
      <c r="BF15" s="61"/>
      <c r="BG15" s="61"/>
      <c r="BH15" s="61"/>
      <c r="BI15" s="61"/>
      <c r="BJ15" s="61"/>
      <c r="BK15" s="61"/>
      <c r="BL15" s="61"/>
      <c r="BM15" s="61"/>
      <c r="BN15" s="61"/>
      <c r="BO15" s="61"/>
      <c r="BP15" s="61"/>
      <c r="BQ15" s="61"/>
      <c r="BR15" s="61"/>
      <c r="BS15" s="61"/>
      <c r="BT15" s="61"/>
      <c r="BU15" s="61"/>
      <c r="BV15" s="61"/>
      <c r="BW15" s="61"/>
      <c r="BX15" s="61"/>
      <c r="BY15" s="61"/>
      <c r="BZ15" s="61"/>
      <c r="CA15" s="61"/>
      <c r="CB15" s="61"/>
      <c r="CC15" s="61"/>
      <c r="CD15" s="61"/>
      <c r="CE15" s="61"/>
      <c r="CF15" s="61"/>
      <c r="CG15" s="61"/>
      <c r="CH15" s="61"/>
      <c r="CI15" s="61"/>
      <c r="CJ15" s="61"/>
      <c r="CK15" s="61"/>
      <c r="CL15" s="61"/>
      <c r="CM15" s="61"/>
      <c r="CN15" s="61"/>
      <c r="CO15" s="61"/>
      <c r="CP15" s="61"/>
      <c r="CQ15" s="61"/>
      <c r="CR15" s="61"/>
      <c r="CS15" s="61"/>
      <c r="CT15" s="61"/>
      <c r="CU15" s="61"/>
      <c r="CV15" s="61"/>
      <c r="CW15" s="61"/>
      <c r="CX15" s="61"/>
      <c r="CY15" s="61"/>
      <c r="CZ15" s="61"/>
      <c r="DA15" s="61"/>
      <c r="DB15" s="61"/>
    </row>
    <row r="16" spans="1:106" s="58" customFormat="1" ht="16.5" customHeight="1">
      <c r="A16" s="70"/>
      <c r="B16" s="777"/>
      <c r="C16" s="770"/>
      <c r="D16" s="772"/>
      <c r="E16" s="772"/>
      <c r="F16" s="772"/>
      <c r="G16" s="74">
        <f>$F$15*G15</f>
        <v>0</v>
      </c>
      <c r="H16" s="74">
        <f t="shared" ref="H16:AK16" si="6">$F$15*H15</f>
        <v>2915520</v>
      </c>
      <c r="I16" s="74">
        <f t="shared" si="6"/>
        <v>0</v>
      </c>
      <c r="J16" s="74">
        <f t="shared" si="6"/>
        <v>0</v>
      </c>
      <c r="K16" s="74">
        <f t="shared" si="6"/>
        <v>0</v>
      </c>
      <c r="L16" s="74">
        <f t="shared" si="6"/>
        <v>0</v>
      </c>
      <c r="M16" s="74">
        <f t="shared" si="6"/>
        <v>2672560</v>
      </c>
      <c r="N16" s="74">
        <f t="shared" si="6"/>
        <v>2915520</v>
      </c>
      <c r="O16" s="74">
        <f t="shared" si="6"/>
        <v>2915520</v>
      </c>
      <c r="P16" s="74">
        <f t="shared" si="6"/>
        <v>0</v>
      </c>
      <c r="Q16" s="74">
        <f t="shared" si="6"/>
        <v>0</v>
      </c>
      <c r="R16" s="74">
        <f t="shared" si="6"/>
        <v>3887360</v>
      </c>
      <c r="S16" s="74">
        <f t="shared" si="6"/>
        <v>2915520</v>
      </c>
      <c r="T16" s="74">
        <f t="shared" si="6"/>
        <v>3887360</v>
      </c>
      <c r="U16" s="74">
        <f t="shared" si="6"/>
        <v>2672560</v>
      </c>
      <c r="V16" s="74">
        <f t="shared" si="6"/>
        <v>3401440</v>
      </c>
      <c r="W16" s="74">
        <f t="shared" si="6"/>
        <v>0</v>
      </c>
      <c r="X16" s="74">
        <f t="shared" si="6"/>
        <v>0</v>
      </c>
      <c r="Y16" s="74">
        <f t="shared" si="6"/>
        <v>3158480</v>
      </c>
      <c r="Z16" s="74">
        <f t="shared" si="6"/>
        <v>3158480</v>
      </c>
      <c r="AA16" s="74">
        <f t="shared" si="6"/>
        <v>3158480</v>
      </c>
      <c r="AB16" s="74">
        <f t="shared" si="6"/>
        <v>3158480</v>
      </c>
      <c r="AC16" s="74">
        <f t="shared" si="6"/>
        <v>4130320</v>
      </c>
      <c r="AD16" s="74">
        <f t="shared" si="6"/>
        <v>0</v>
      </c>
      <c r="AE16" s="74">
        <f t="shared" si="6"/>
        <v>0</v>
      </c>
      <c r="AF16" s="74">
        <f t="shared" si="6"/>
        <v>4373280</v>
      </c>
      <c r="AG16" s="74">
        <f t="shared" si="6"/>
        <v>3644400</v>
      </c>
      <c r="AH16" s="74">
        <f t="shared" si="6"/>
        <v>3887360</v>
      </c>
      <c r="AI16" s="74">
        <f t="shared" si="6"/>
        <v>3887360</v>
      </c>
      <c r="AJ16" s="74">
        <f t="shared" si="6"/>
        <v>0</v>
      </c>
      <c r="AK16" s="74">
        <f t="shared" si="6"/>
        <v>0</v>
      </c>
      <c r="AL16" s="74">
        <f>F15*AL15</f>
        <v>60740000</v>
      </c>
      <c r="AM16" s="61"/>
      <c r="AN16" s="61"/>
      <c r="AO16" s="61"/>
      <c r="AP16" s="61"/>
      <c r="AQ16" s="61"/>
      <c r="AR16" s="61"/>
      <c r="AS16" s="61"/>
      <c r="AT16" s="61"/>
      <c r="AU16" s="61"/>
      <c r="AV16" s="61"/>
      <c r="AW16" s="61"/>
      <c r="AX16" s="61"/>
      <c r="AY16" s="61"/>
      <c r="AZ16" s="61"/>
      <c r="BA16" s="61"/>
      <c r="BB16" s="61"/>
      <c r="BC16" s="61"/>
      <c r="BD16" s="61"/>
      <c r="BE16" s="61"/>
      <c r="BF16" s="61"/>
      <c r="BG16" s="61"/>
      <c r="BH16" s="61"/>
      <c r="BI16" s="61"/>
      <c r="BJ16" s="61"/>
      <c r="BK16" s="61"/>
      <c r="BL16" s="61"/>
      <c r="BM16" s="61"/>
      <c r="BN16" s="61"/>
      <c r="BO16" s="61"/>
      <c r="BP16" s="61"/>
      <c r="BQ16" s="61"/>
      <c r="BR16" s="61"/>
      <c r="BS16" s="61"/>
      <c r="BT16" s="61"/>
      <c r="BU16" s="61"/>
      <c r="BV16" s="61"/>
      <c r="BW16" s="61"/>
      <c r="BX16" s="61"/>
      <c r="BY16" s="61"/>
      <c r="BZ16" s="61"/>
      <c r="CA16" s="61"/>
      <c r="CB16" s="61"/>
      <c r="CC16" s="61"/>
      <c r="CD16" s="61"/>
      <c r="CE16" s="61"/>
      <c r="CF16" s="61"/>
      <c r="CG16" s="61"/>
      <c r="CH16" s="61"/>
      <c r="CI16" s="61"/>
      <c r="CJ16" s="61"/>
      <c r="CK16" s="61"/>
      <c r="CL16" s="61"/>
      <c r="CM16" s="61"/>
      <c r="CN16" s="61"/>
      <c r="CO16" s="61"/>
      <c r="CP16" s="61"/>
      <c r="CQ16" s="61"/>
      <c r="CR16" s="61"/>
      <c r="CS16" s="61"/>
      <c r="CT16" s="61"/>
      <c r="CU16" s="61"/>
      <c r="CV16" s="61"/>
      <c r="CW16" s="61"/>
      <c r="CX16" s="61"/>
      <c r="CY16" s="61"/>
      <c r="CZ16" s="61"/>
      <c r="DA16" s="61"/>
      <c r="DB16" s="61"/>
    </row>
    <row r="17" spans="1:106" s="58" customFormat="1" ht="16.5" customHeight="1">
      <c r="A17" s="70" t="s">
        <v>436</v>
      </c>
      <c r="B17" s="777"/>
      <c r="C17" s="769" t="s">
        <v>452</v>
      </c>
      <c r="D17" s="771" t="s">
        <v>477</v>
      </c>
      <c r="E17" s="771" t="s">
        <v>500</v>
      </c>
      <c r="F17" s="771">
        <f>VLOOKUP(C17,'[72]납품수량(영업)'!$C$3:$F$260,4,FALSE)</f>
        <v>6074</v>
      </c>
      <c r="G17" s="74">
        <f>VLOOKUP($C$17,[74]납품수량!$B$3:$AI$51,G1,0)</f>
        <v>0</v>
      </c>
      <c r="H17" s="74">
        <f>VLOOKUP($C$17,[74]납품수량!$B$3:$AI$51,H1,0)</f>
        <v>480</v>
      </c>
      <c r="I17" s="74">
        <f>VLOOKUP($C$17,[74]납품수량!$B$3:$AI$51,I1,0)</f>
        <v>0</v>
      </c>
      <c r="J17" s="74">
        <f>VLOOKUP($C$17,[74]납품수량!$B$3:$AI$51,J1,0)</f>
        <v>0</v>
      </c>
      <c r="K17" s="74">
        <f>VLOOKUP($C$17,[74]납품수량!$B$3:$AI$51,K1,0)</f>
        <v>0</v>
      </c>
      <c r="L17" s="74">
        <f>VLOOKUP($C$17,[74]납품수량!$B$3:$AI$51,L1,0)</f>
        <v>0</v>
      </c>
      <c r="M17" s="74">
        <f>VLOOKUP($C$17,[74]납품수량!$B$3:$AI$51,M1,0)</f>
        <v>440</v>
      </c>
      <c r="N17" s="74">
        <f>VLOOKUP($C$17,[74]납품수량!$B$3:$AI$51,N1,0)</f>
        <v>480</v>
      </c>
      <c r="O17" s="74">
        <f>VLOOKUP($C$17,[74]납품수량!$B$3:$AI$51,O1,0)</f>
        <v>480</v>
      </c>
      <c r="P17" s="74">
        <f>VLOOKUP($C$17,[74]납품수량!$B$3:$AI$51,P1,0)</f>
        <v>0</v>
      </c>
      <c r="Q17" s="74">
        <f>VLOOKUP($C$17,[74]납품수량!$B$3:$AI$51,Q1,0)</f>
        <v>0</v>
      </c>
      <c r="R17" s="74">
        <f>VLOOKUP($C$17,[74]납품수량!$B$3:$AI$51,R1,0)</f>
        <v>640</v>
      </c>
      <c r="S17" s="74">
        <f>VLOOKUP($C$17,[74]납품수량!$B$3:$AI$51,S1,0)</f>
        <v>480</v>
      </c>
      <c r="T17" s="74">
        <f>VLOOKUP($C$17,[74]납품수량!$B$3:$AI$51,T1,0)</f>
        <v>640</v>
      </c>
      <c r="U17" s="74">
        <f>VLOOKUP($C$17,[74]납품수량!$B$3:$AI$51,U1,0)</f>
        <v>440</v>
      </c>
      <c r="V17" s="74">
        <f>VLOOKUP($C$17,[74]납품수량!$B$3:$AI$51,V1,0)</f>
        <v>560</v>
      </c>
      <c r="W17" s="74">
        <f>VLOOKUP($C$17,[74]납품수량!$B$3:$AI$51,W1,0)</f>
        <v>0</v>
      </c>
      <c r="X17" s="74">
        <f>VLOOKUP($C$17,[74]납품수량!$B$3:$AI$51,X1,0)</f>
        <v>0</v>
      </c>
      <c r="Y17" s="74">
        <f>VLOOKUP($C$17,[74]납품수량!$B$3:$AI$51,Y1,0)</f>
        <v>520</v>
      </c>
      <c r="Z17" s="74">
        <f>VLOOKUP($C$17,[74]납품수량!$B$3:$AI$51,Z1,0)</f>
        <v>520</v>
      </c>
      <c r="AA17" s="74">
        <f>VLOOKUP($C$17,[74]납품수량!$B$3:$AI$51,AA1,0)</f>
        <v>520</v>
      </c>
      <c r="AB17" s="74">
        <f>VLOOKUP($C$17,[74]납품수량!$B$3:$AI$51,AB1,0)</f>
        <v>520</v>
      </c>
      <c r="AC17" s="74">
        <f>VLOOKUP($C$17,[74]납품수량!$B$3:$AI$51,AC1,0)</f>
        <v>680</v>
      </c>
      <c r="AD17" s="74">
        <f>VLOOKUP($C$17,[74]납품수량!$B$3:$AI$51,AD1,0)</f>
        <v>0</v>
      </c>
      <c r="AE17" s="74">
        <f>VLOOKUP($C$17,[74]납품수량!$B$3:$AI$51,AE1,0)</f>
        <v>0</v>
      </c>
      <c r="AF17" s="74">
        <f>VLOOKUP($C$17,[74]납품수량!$B$3:$AI$51,AF1,0)</f>
        <v>720</v>
      </c>
      <c r="AG17" s="74">
        <f>VLOOKUP($C$17,[74]납품수량!$B$3:$AI$51,AG1,0)</f>
        <v>600</v>
      </c>
      <c r="AH17" s="74">
        <f>VLOOKUP($C$17,[74]납품수량!$B$3:$AI$51,AH1,0)</f>
        <v>640</v>
      </c>
      <c r="AI17" s="74">
        <f>VLOOKUP($C$17,[74]납품수량!$B$3:$AI$51,AI1,0)</f>
        <v>640</v>
      </c>
      <c r="AJ17" s="74">
        <f>VLOOKUP($C$17,[74]납품수량!$B$3:$AI$51,AJ1,0)</f>
        <v>0</v>
      </c>
      <c r="AK17" s="74">
        <f>VLOOKUP($C$17,[74]납품수량!$B$3:$AI$51,AK1,0)</f>
        <v>0</v>
      </c>
      <c r="AL17" s="74">
        <f>SUM(G17:AK17)</f>
        <v>10000</v>
      </c>
      <c r="AM17" s="61"/>
      <c r="AN17" s="61"/>
      <c r="AO17" s="61"/>
      <c r="AP17" s="61"/>
      <c r="AQ17" s="61"/>
      <c r="AR17" s="61"/>
      <c r="AS17" s="61"/>
      <c r="AT17" s="61"/>
      <c r="AU17" s="61"/>
      <c r="AV17" s="61"/>
      <c r="AW17" s="61"/>
      <c r="AX17" s="61"/>
      <c r="AY17" s="61"/>
      <c r="AZ17" s="61"/>
      <c r="BA17" s="61"/>
      <c r="BB17" s="61"/>
      <c r="BC17" s="61"/>
      <c r="BD17" s="61"/>
      <c r="BE17" s="61"/>
      <c r="BF17" s="61"/>
      <c r="BG17" s="61"/>
      <c r="BH17" s="61"/>
      <c r="BI17" s="61"/>
      <c r="BJ17" s="61"/>
      <c r="BK17" s="61"/>
      <c r="BL17" s="61"/>
      <c r="BM17" s="61"/>
      <c r="BN17" s="61"/>
      <c r="BO17" s="61"/>
      <c r="BP17" s="61"/>
      <c r="BQ17" s="61"/>
      <c r="BR17" s="61"/>
      <c r="BS17" s="61"/>
      <c r="BT17" s="61"/>
      <c r="BU17" s="61"/>
      <c r="BV17" s="61"/>
      <c r="BW17" s="61"/>
      <c r="BX17" s="61"/>
      <c r="BY17" s="61"/>
      <c r="BZ17" s="61"/>
      <c r="CA17" s="61"/>
      <c r="CB17" s="61"/>
      <c r="CC17" s="61"/>
      <c r="CD17" s="61"/>
      <c r="CE17" s="61"/>
      <c r="CF17" s="61"/>
      <c r="CG17" s="61"/>
      <c r="CH17" s="61"/>
      <c r="CI17" s="61"/>
      <c r="CJ17" s="61"/>
      <c r="CK17" s="61"/>
      <c r="CL17" s="61"/>
      <c r="CM17" s="61"/>
      <c r="CN17" s="61"/>
      <c r="CO17" s="61"/>
      <c r="CP17" s="61"/>
      <c r="CQ17" s="61"/>
      <c r="CR17" s="61"/>
      <c r="CS17" s="61"/>
      <c r="CT17" s="61"/>
      <c r="CU17" s="61"/>
      <c r="CV17" s="61"/>
      <c r="CW17" s="61"/>
      <c r="CX17" s="61"/>
      <c r="CY17" s="61"/>
      <c r="CZ17" s="61"/>
      <c r="DA17" s="61"/>
      <c r="DB17" s="61"/>
    </row>
    <row r="18" spans="1:106" s="58" customFormat="1" ht="16.5" customHeight="1">
      <c r="A18" s="70"/>
      <c r="B18" s="777"/>
      <c r="C18" s="770"/>
      <c r="D18" s="772"/>
      <c r="E18" s="772"/>
      <c r="F18" s="772"/>
      <c r="G18" s="74">
        <f>$F$17*G17</f>
        <v>0</v>
      </c>
      <c r="H18" s="74">
        <f t="shared" ref="H18:AK18" si="7">$F$17*H17</f>
        <v>2915520</v>
      </c>
      <c r="I18" s="74">
        <f t="shared" si="7"/>
        <v>0</v>
      </c>
      <c r="J18" s="74">
        <f t="shared" si="7"/>
        <v>0</v>
      </c>
      <c r="K18" s="74">
        <f t="shared" si="7"/>
        <v>0</v>
      </c>
      <c r="L18" s="74">
        <f t="shared" si="7"/>
        <v>0</v>
      </c>
      <c r="M18" s="74">
        <f t="shared" si="7"/>
        <v>2672560</v>
      </c>
      <c r="N18" s="74">
        <f t="shared" si="7"/>
        <v>2915520</v>
      </c>
      <c r="O18" s="74">
        <f t="shared" si="7"/>
        <v>2915520</v>
      </c>
      <c r="P18" s="74">
        <f t="shared" si="7"/>
        <v>0</v>
      </c>
      <c r="Q18" s="74">
        <f t="shared" si="7"/>
        <v>0</v>
      </c>
      <c r="R18" s="74">
        <f t="shared" si="7"/>
        <v>3887360</v>
      </c>
      <c r="S18" s="74">
        <f t="shared" si="7"/>
        <v>2915520</v>
      </c>
      <c r="T18" s="74">
        <f t="shared" si="7"/>
        <v>3887360</v>
      </c>
      <c r="U18" s="74">
        <f t="shared" si="7"/>
        <v>2672560</v>
      </c>
      <c r="V18" s="74">
        <f t="shared" si="7"/>
        <v>3401440</v>
      </c>
      <c r="W18" s="74">
        <f t="shared" si="7"/>
        <v>0</v>
      </c>
      <c r="X18" s="74">
        <f t="shared" si="7"/>
        <v>0</v>
      </c>
      <c r="Y18" s="74">
        <f t="shared" si="7"/>
        <v>3158480</v>
      </c>
      <c r="Z18" s="74">
        <f t="shared" si="7"/>
        <v>3158480</v>
      </c>
      <c r="AA18" s="74">
        <f t="shared" si="7"/>
        <v>3158480</v>
      </c>
      <c r="AB18" s="74">
        <f t="shared" si="7"/>
        <v>3158480</v>
      </c>
      <c r="AC18" s="74">
        <f t="shared" si="7"/>
        <v>4130320</v>
      </c>
      <c r="AD18" s="74">
        <f t="shared" si="7"/>
        <v>0</v>
      </c>
      <c r="AE18" s="74">
        <f t="shared" si="7"/>
        <v>0</v>
      </c>
      <c r="AF18" s="74">
        <f t="shared" si="7"/>
        <v>4373280</v>
      </c>
      <c r="AG18" s="74">
        <f t="shared" si="7"/>
        <v>3644400</v>
      </c>
      <c r="AH18" s="74">
        <f t="shared" si="7"/>
        <v>3887360</v>
      </c>
      <c r="AI18" s="74">
        <f t="shared" si="7"/>
        <v>3887360</v>
      </c>
      <c r="AJ18" s="74">
        <f t="shared" si="7"/>
        <v>0</v>
      </c>
      <c r="AK18" s="74">
        <f t="shared" si="7"/>
        <v>0</v>
      </c>
      <c r="AL18" s="74">
        <f>F17*AL17</f>
        <v>60740000</v>
      </c>
      <c r="AM18" s="61"/>
      <c r="AN18" s="61"/>
      <c r="AO18" s="61"/>
      <c r="AP18" s="61"/>
      <c r="AQ18" s="61"/>
      <c r="AR18" s="61"/>
      <c r="AS18" s="61"/>
      <c r="AT18" s="61"/>
      <c r="AU18" s="61"/>
      <c r="AV18" s="61"/>
      <c r="AW18" s="61"/>
      <c r="AX18" s="61"/>
      <c r="AY18" s="61"/>
      <c r="AZ18" s="61"/>
      <c r="BA18" s="61"/>
      <c r="BB18" s="61"/>
      <c r="BC18" s="61"/>
      <c r="BD18" s="61"/>
      <c r="BE18" s="61"/>
      <c r="BF18" s="61"/>
      <c r="BG18" s="61"/>
      <c r="BH18" s="61"/>
      <c r="BI18" s="61"/>
      <c r="BJ18" s="61"/>
      <c r="BK18" s="61"/>
      <c r="BL18" s="61"/>
      <c r="BM18" s="61"/>
      <c r="BN18" s="61"/>
      <c r="BO18" s="61"/>
      <c r="BP18" s="61"/>
      <c r="BQ18" s="61"/>
      <c r="BR18" s="61"/>
      <c r="BS18" s="61"/>
      <c r="BT18" s="61"/>
      <c r="BU18" s="61"/>
      <c r="BV18" s="61"/>
      <c r="BW18" s="61"/>
      <c r="BX18" s="61"/>
      <c r="BY18" s="61"/>
      <c r="BZ18" s="61"/>
      <c r="CA18" s="61"/>
      <c r="CB18" s="61"/>
      <c r="CC18" s="61"/>
      <c r="CD18" s="61"/>
      <c r="CE18" s="61"/>
      <c r="CF18" s="61"/>
      <c r="CG18" s="61"/>
      <c r="CH18" s="61"/>
      <c r="CI18" s="61"/>
      <c r="CJ18" s="61"/>
      <c r="CK18" s="61"/>
      <c r="CL18" s="61"/>
      <c r="CM18" s="61"/>
      <c r="CN18" s="61"/>
      <c r="CO18" s="61"/>
      <c r="CP18" s="61"/>
      <c r="CQ18" s="61"/>
      <c r="CR18" s="61"/>
      <c r="CS18" s="61"/>
      <c r="CT18" s="61"/>
      <c r="CU18" s="61"/>
      <c r="CV18" s="61"/>
      <c r="CW18" s="61"/>
      <c r="CX18" s="61"/>
      <c r="CY18" s="61"/>
      <c r="CZ18" s="61"/>
      <c r="DA18" s="61"/>
      <c r="DB18" s="61"/>
    </row>
    <row r="19" spans="1:106" s="58" customFormat="1" ht="16.5" customHeight="1">
      <c r="A19" s="70" t="s">
        <v>437</v>
      </c>
      <c r="B19" s="777"/>
      <c r="C19" s="769" t="s">
        <v>453</v>
      </c>
      <c r="D19" s="771" t="s">
        <v>474</v>
      </c>
      <c r="E19" s="771" t="s">
        <v>501</v>
      </c>
      <c r="F19" s="771">
        <f>VLOOKUP(C19,'[72]납품수량(영업)'!$C$3:$F$260,4,FALSE)</f>
        <v>4366</v>
      </c>
      <c r="G19" s="74">
        <f>VLOOKUP($C$19,[74]납품수량!$B$3:$AI$51,G1,0)</f>
        <v>0</v>
      </c>
      <c r="H19" s="74">
        <f>VLOOKUP($C$19,[74]납품수량!$B$3:$AI$51,H1,0)</f>
        <v>0</v>
      </c>
      <c r="I19" s="74">
        <f>VLOOKUP($C$19,[74]납품수량!$B$3:$AI$51,I1,0)</f>
        <v>0</v>
      </c>
      <c r="J19" s="74">
        <f>VLOOKUP($C$19,[74]납품수량!$B$3:$AI$51,J1,0)</f>
        <v>0</v>
      </c>
      <c r="K19" s="74">
        <f>VLOOKUP($C$19,[74]납품수량!$B$3:$AI$51,K1,0)</f>
        <v>0</v>
      </c>
      <c r="L19" s="74">
        <f>VLOOKUP($C$19,[74]납품수량!$B$3:$AI$51,L1,0)</f>
        <v>0</v>
      </c>
      <c r="M19" s="74">
        <f>VLOOKUP($C$19,[74]납품수량!$B$3:$AI$51,M1,0)</f>
        <v>240</v>
      </c>
      <c r="N19" s="74">
        <f>VLOOKUP($C$19,[74]납품수량!$B$3:$AI$51,N1,0)</f>
        <v>0</v>
      </c>
      <c r="O19" s="74">
        <f>VLOOKUP($C$19,[74]납품수량!$B$3:$AI$51,O1,0)</f>
        <v>160</v>
      </c>
      <c r="P19" s="74">
        <f>VLOOKUP($C$19,[74]납품수량!$B$3:$AI$51,P1,0)</f>
        <v>0</v>
      </c>
      <c r="Q19" s="74">
        <f>VLOOKUP($C$19,[74]납품수량!$B$3:$AI$51,Q1,0)</f>
        <v>0</v>
      </c>
      <c r="R19" s="74">
        <f>VLOOKUP($C$19,[74]납품수량!$B$3:$AI$51,R1,0)</f>
        <v>0</v>
      </c>
      <c r="S19" s="74">
        <f>VLOOKUP($C$19,[74]납품수량!$B$3:$AI$51,S1,0)</f>
        <v>160</v>
      </c>
      <c r="T19" s="74">
        <f>VLOOKUP($C$19,[74]납품수량!$B$3:$AI$51,T1,0)</f>
        <v>320</v>
      </c>
      <c r="U19" s="74">
        <f>VLOOKUP($C$19,[74]납품수량!$B$3:$AI$51,U1,0)</f>
        <v>160</v>
      </c>
      <c r="V19" s="74">
        <f>VLOOKUP($C$19,[74]납품수량!$B$3:$AI$51,V1,0)</f>
        <v>0</v>
      </c>
      <c r="W19" s="74">
        <f>VLOOKUP($C$19,[74]납품수량!$B$3:$AI$51,W1,0)</f>
        <v>0</v>
      </c>
      <c r="X19" s="74">
        <f>VLOOKUP($C$19,[74]납품수량!$B$3:$AI$51,X1,0)</f>
        <v>0</v>
      </c>
      <c r="Y19" s="74">
        <f>VLOOKUP($C$19,[74]납품수량!$B$3:$AI$51,Y1,0)</f>
        <v>0</v>
      </c>
      <c r="Z19" s="74">
        <f>VLOOKUP($C$19,[74]납품수량!$B$3:$AI$51,Z1,0)</f>
        <v>160</v>
      </c>
      <c r="AA19" s="74">
        <f>VLOOKUP($C$19,[74]납품수량!$B$3:$AI$51,AA1,0)</f>
        <v>160</v>
      </c>
      <c r="AB19" s="74">
        <f>VLOOKUP($C$19,[74]납품수량!$B$3:$AI$51,AB1,0)</f>
        <v>160</v>
      </c>
      <c r="AC19" s="74">
        <f>VLOOKUP($C$19,[74]납품수량!$B$3:$AI$51,AC1,0)</f>
        <v>160</v>
      </c>
      <c r="AD19" s="74">
        <f>VLOOKUP($C$19,[74]납품수량!$B$3:$AI$51,AD1,0)</f>
        <v>0</v>
      </c>
      <c r="AE19" s="74">
        <f>VLOOKUP($C$19,[74]납품수량!$B$3:$AI$51,AE1,0)</f>
        <v>0</v>
      </c>
      <c r="AF19" s="74">
        <f>VLOOKUP($C$19,[74]납품수량!$B$3:$AI$51,AF1,0)</f>
        <v>160</v>
      </c>
      <c r="AG19" s="74">
        <f>VLOOKUP($C$19,[74]납품수량!$B$3:$AI$51,AG1,0)</f>
        <v>0</v>
      </c>
      <c r="AH19" s="74">
        <f>VLOOKUP($C$19,[74]납품수량!$B$3:$AI$51,AH1,0)</f>
        <v>160</v>
      </c>
      <c r="AI19" s="74">
        <f>VLOOKUP($C$19,[74]납품수량!$B$3:$AI$51,AI1,0)</f>
        <v>0</v>
      </c>
      <c r="AJ19" s="74">
        <f>VLOOKUP($C$19,[74]납품수량!$B$3:$AI$51,AJ1,0)</f>
        <v>0</v>
      </c>
      <c r="AK19" s="74">
        <f>VLOOKUP($C$19,[74]납품수량!$B$3:$AI$51,AK1,0)</f>
        <v>0</v>
      </c>
      <c r="AL19" s="74">
        <f>SUM(G19:AK19)</f>
        <v>2000</v>
      </c>
      <c r="AM19" s="61"/>
      <c r="AN19" s="61"/>
      <c r="AO19" s="61"/>
      <c r="AP19" s="61"/>
      <c r="AQ19" s="61"/>
      <c r="AR19" s="61"/>
      <c r="AS19" s="61"/>
      <c r="AT19" s="61"/>
      <c r="AU19" s="61"/>
      <c r="AV19" s="61"/>
      <c r="AW19" s="61"/>
      <c r="AX19" s="61"/>
      <c r="AY19" s="61"/>
      <c r="AZ19" s="61"/>
      <c r="BA19" s="61"/>
      <c r="BB19" s="61"/>
      <c r="BC19" s="61"/>
      <c r="BD19" s="61"/>
      <c r="BE19" s="61"/>
      <c r="BF19" s="61"/>
      <c r="BG19" s="61"/>
      <c r="BH19" s="61"/>
      <c r="BI19" s="61"/>
      <c r="BJ19" s="61"/>
      <c r="BK19" s="61"/>
      <c r="BL19" s="61"/>
      <c r="BM19" s="61"/>
      <c r="BN19" s="61"/>
      <c r="BO19" s="61"/>
      <c r="BP19" s="61"/>
      <c r="BQ19" s="61"/>
      <c r="BR19" s="61"/>
      <c r="BS19" s="61"/>
      <c r="BT19" s="61"/>
      <c r="BU19" s="61"/>
      <c r="BV19" s="61"/>
      <c r="BW19" s="61"/>
      <c r="BX19" s="61"/>
      <c r="BY19" s="61"/>
      <c r="BZ19" s="61"/>
      <c r="CA19" s="61"/>
      <c r="CB19" s="61"/>
      <c r="CC19" s="61"/>
      <c r="CD19" s="61"/>
      <c r="CE19" s="61"/>
      <c r="CF19" s="61"/>
      <c r="CG19" s="61"/>
      <c r="CH19" s="61"/>
      <c r="CI19" s="61"/>
      <c r="CJ19" s="61"/>
      <c r="CK19" s="61"/>
      <c r="CL19" s="61"/>
      <c r="CM19" s="61"/>
      <c r="CN19" s="61"/>
      <c r="CO19" s="61"/>
      <c r="CP19" s="61"/>
      <c r="CQ19" s="61"/>
      <c r="CR19" s="61"/>
      <c r="CS19" s="61"/>
      <c r="CT19" s="61"/>
      <c r="CU19" s="61"/>
      <c r="CV19" s="61"/>
      <c r="CW19" s="61"/>
      <c r="CX19" s="61"/>
      <c r="CY19" s="61"/>
      <c r="CZ19" s="61"/>
      <c r="DA19" s="61"/>
      <c r="DB19" s="61"/>
    </row>
    <row r="20" spans="1:106" s="58" customFormat="1" ht="16.5" customHeight="1">
      <c r="A20" s="70"/>
      <c r="B20" s="777"/>
      <c r="C20" s="770"/>
      <c r="D20" s="772"/>
      <c r="E20" s="772"/>
      <c r="F20" s="772"/>
      <c r="G20" s="74">
        <f>$F$19*G19</f>
        <v>0</v>
      </c>
      <c r="H20" s="74">
        <f t="shared" ref="H20:AK20" si="8">$F$19*H19</f>
        <v>0</v>
      </c>
      <c r="I20" s="74">
        <f t="shared" si="8"/>
        <v>0</v>
      </c>
      <c r="J20" s="74">
        <f t="shared" si="8"/>
        <v>0</v>
      </c>
      <c r="K20" s="74">
        <f t="shared" si="8"/>
        <v>0</v>
      </c>
      <c r="L20" s="74">
        <f t="shared" si="8"/>
        <v>0</v>
      </c>
      <c r="M20" s="74">
        <f t="shared" si="8"/>
        <v>1047840</v>
      </c>
      <c r="N20" s="74">
        <f t="shared" si="8"/>
        <v>0</v>
      </c>
      <c r="O20" s="74">
        <f t="shared" si="8"/>
        <v>698560</v>
      </c>
      <c r="P20" s="74">
        <f t="shared" si="8"/>
        <v>0</v>
      </c>
      <c r="Q20" s="74">
        <f t="shared" si="8"/>
        <v>0</v>
      </c>
      <c r="R20" s="74">
        <f t="shared" si="8"/>
        <v>0</v>
      </c>
      <c r="S20" s="74">
        <f t="shared" si="8"/>
        <v>698560</v>
      </c>
      <c r="T20" s="74">
        <f t="shared" si="8"/>
        <v>1397120</v>
      </c>
      <c r="U20" s="74">
        <f t="shared" si="8"/>
        <v>698560</v>
      </c>
      <c r="V20" s="74">
        <f t="shared" si="8"/>
        <v>0</v>
      </c>
      <c r="W20" s="74">
        <f t="shared" si="8"/>
        <v>0</v>
      </c>
      <c r="X20" s="74">
        <f t="shared" si="8"/>
        <v>0</v>
      </c>
      <c r="Y20" s="74">
        <f t="shared" si="8"/>
        <v>0</v>
      </c>
      <c r="Z20" s="74">
        <f t="shared" si="8"/>
        <v>698560</v>
      </c>
      <c r="AA20" s="74">
        <f t="shared" si="8"/>
        <v>698560</v>
      </c>
      <c r="AB20" s="74">
        <f t="shared" si="8"/>
        <v>698560</v>
      </c>
      <c r="AC20" s="74">
        <f t="shared" si="8"/>
        <v>698560</v>
      </c>
      <c r="AD20" s="74">
        <f t="shared" si="8"/>
        <v>0</v>
      </c>
      <c r="AE20" s="74">
        <f t="shared" si="8"/>
        <v>0</v>
      </c>
      <c r="AF20" s="74">
        <f t="shared" si="8"/>
        <v>698560</v>
      </c>
      <c r="AG20" s="74">
        <f t="shared" si="8"/>
        <v>0</v>
      </c>
      <c r="AH20" s="74">
        <f t="shared" si="8"/>
        <v>698560</v>
      </c>
      <c r="AI20" s="74">
        <f t="shared" si="8"/>
        <v>0</v>
      </c>
      <c r="AJ20" s="74">
        <f t="shared" si="8"/>
        <v>0</v>
      </c>
      <c r="AK20" s="74">
        <f t="shared" si="8"/>
        <v>0</v>
      </c>
      <c r="AL20" s="74">
        <f>F19*AL19</f>
        <v>8732000</v>
      </c>
      <c r="AM20" s="61"/>
      <c r="AN20" s="61"/>
      <c r="AO20" s="61"/>
      <c r="AP20" s="61"/>
      <c r="AQ20" s="61"/>
      <c r="AR20" s="61"/>
      <c r="AS20" s="61"/>
      <c r="AT20" s="61"/>
      <c r="AU20" s="61"/>
      <c r="AV20" s="61"/>
      <c r="AW20" s="61"/>
      <c r="AX20" s="61"/>
      <c r="AY20" s="61"/>
      <c r="AZ20" s="61"/>
      <c r="BA20" s="61"/>
      <c r="BB20" s="61"/>
      <c r="BC20" s="61"/>
      <c r="BD20" s="61"/>
      <c r="BE20" s="61"/>
      <c r="BF20" s="61"/>
      <c r="BG20" s="61"/>
      <c r="BH20" s="61"/>
      <c r="BI20" s="61"/>
      <c r="BJ20" s="61"/>
      <c r="BK20" s="61"/>
      <c r="BL20" s="61"/>
      <c r="BM20" s="61"/>
      <c r="BN20" s="61"/>
      <c r="BO20" s="61"/>
      <c r="BP20" s="61"/>
      <c r="BQ20" s="61"/>
      <c r="BR20" s="61"/>
      <c r="BS20" s="61"/>
      <c r="BT20" s="61"/>
      <c r="BU20" s="61"/>
      <c r="BV20" s="61"/>
      <c r="BW20" s="61"/>
      <c r="BX20" s="61"/>
      <c r="BY20" s="61"/>
      <c r="BZ20" s="61"/>
      <c r="CA20" s="61"/>
      <c r="CB20" s="61"/>
      <c r="CC20" s="61"/>
      <c r="CD20" s="61"/>
      <c r="CE20" s="61"/>
      <c r="CF20" s="61"/>
      <c r="CG20" s="61"/>
      <c r="CH20" s="61"/>
      <c r="CI20" s="61"/>
      <c r="CJ20" s="61"/>
      <c r="CK20" s="61"/>
      <c r="CL20" s="61"/>
      <c r="CM20" s="61"/>
      <c r="CN20" s="61"/>
      <c r="CO20" s="61"/>
      <c r="CP20" s="61"/>
      <c r="CQ20" s="61"/>
      <c r="CR20" s="61"/>
      <c r="CS20" s="61"/>
      <c r="CT20" s="61"/>
      <c r="CU20" s="61"/>
      <c r="CV20" s="61"/>
      <c r="CW20" s="61"/>
      <c r="CX20" s="61"/>
      <c r="CY20" s="61"/>
      <c r="CZ20" s="61"/>
      <c r="DA20" s="61"/>
      <c r="DB20" s="61"/>
    </row>
    <row r="21" spans="1:106" s="58" customFormat="1" ht="16.5" customHeight="1">
      <c r="A21" s="70" t="s">
        <v>437</v>
      </c>
      <c r="B21" s="777"/>
      <c r="C21" s="769" t="s">
        <v>454</v>
      </c>
      <c r="D21" s="771" t="s">
        <v>475</v>
      </c>
      <c r="E21" s="771" t="s">
        <v>501</v>
      </c>
      <c r="F21" s="771">
        <f>VLOOKUP(C21,'[72]납품수량(영업)'!$C$3:$F$260,4,FALSE)</f>
        <v>3991</v>
      </c>
      <c r="G21" s="74">
        <f>VLOOKUP($C$21,[74]납품수량!$B$3:$AI$51,G1,0)</f>
        <v>0</v>
      </c>
      <c r="H21" s="74">
        <f>VLOOKUP($C$21,[74]납품수량!$B$3:$AI$51,H1,0)</f>
        <v>0</v>
      </c>
      <c r="I21" s="74">
        <f>VLOOKUP($C$21,[74]납품수량!$B$3:$AI$51,I1,0)</f>
        <v>0</v>
      </c>
      <c r="J21" s="74">
        <f>VLOOKUP($C$21,[74]납품수량!$B$3:$AI$51,J1,0)</f>
        <v>0</v>
      </c>
      <c r="K21" s="74">
        <f>VLOOKUP($C$21,[74]납품수량!$B$3:$AI$51,K1,0)</f>
        <v>0</v>
      </c>
      <c r="L21" s="74">
        <f>VLOOKUP($C$21,[74]납품수량!$B$3:$AI$51,L1,0)</f>
        <v>0</v>
      </c>
      <c r="M21" s="74">
        <f>VLOOKUP($C$21,[74]납품수량!$B$3:$AI$51,M1,0)</f>
        <v>240</v>
      </c>
      <c r="N21" s="74">
        <f>VLOOKUP($C$21,[74]납품수량!$B$3:$AI$51,N1,0)</f>
        <v>0</v>
      </c>
      <c r="O21" s="74">
        <f>VLOOKUP($C$21,[74]납품수량!$B$3:$AI$51,O1,0)</f>
        <v>160</v>
      </c>
      <c r="P21" s="74">
        <f>VLOOKUP($C$21,[74]납품수량!$B$3:$AI$51,P1,0)</f>
        <v>0</v>
      </c>
      <c r="Q21" s="74">
        <f>VLOOKUP($C$21,[74]납품수량!$B$3:$AI$51,Q1,0)</f>
        <v>0</v>
      </c>
      <c r="R21" s="74">
        <f>VLOOKUP($C$21,[74]납품수량!$B$3:$AI$51,R1,0)</f>
        <v>0</v>
      </c>
      <c r="S21" s="74">
        <f>VLOOKUP($C$21,[74]납품수량!$B$3:$AI$51,S1,0)</f>
        <v>160</v>
      </c>
      <c r="T21" s="74">
        <f>VLOOKUP($C$21,[74]납품수량!$B$3:$AI$51,T1,0)</f>
        <v>320</v>
      </c>
      <c r="U21" s="74">
        <f>VLOOKUP($C$21,[74]납품수량!$B$3:$AI$51,U1,0)</f>
        <v>160</v>
      </c>
      <c r="V21" s="74">
        <f>VLOOKUP($C$21,[74]납품수량!$B$3:$AI$51,V1,0)</f>
        <v>0</v>
      </c>
      <c r="W21" s="74">
        <f>VLOOKUP($C$21,[74]납품수량!$B$3:$AI$51,W1,0)</f>
        <v>0</v>
      </c>
      <c r="X21" s="74">
        <f>VLOOKUP($C$21,[74]납품수량!$B$3:$AI$51,X1,0)</f>
        <v>0</v>
      </c>
      <c r="Y21" s="74">
        <f>VLOOKUP($C$21,[74]납품수량!$B$3:$AI$51,Y1,0)</f>
        <v>0</v>
      </c>
      <c r="Z21" s="74">
        <f>VLOOKUP($C$21,[74]납품수량!$B$3:$AI$51,Z1,0)</f>
        <v>160</v>
      </c>
      <c r="AA21" s="74">
        <f>VLOOKUP($C$21,[74]납품수량!$B$3:$AI$51,AA1,0)</f>
        <v>160</v>
      </c>
      <c r="AB21" s="74">
        <f>VLOOKUP($C$21,[74]납품수량!$B$3:$AI$51,AB1,0)</f>
        <v>160</v>
      </c>
      <c r="AC21" s="74">
        <f>VLOOKUP($C$21,[74]납품수량!$B$3:$AI$51,AC1,0)</f>
        <v>160</v>
      </c>
      <c r="AD21" s="74">
        <f>VLOOKUP($C$21,[74]납품수량!$B$3:$AI$51,AD1,0)</f>
        <v>0</v>
      </c>
      <c r="AE21" s="74">
        <f>VLOOKUP($C$21,[74]납품수량!$B$3:$AI$51,AE1,0)</f>
        <v>0</v>
      </c>
      <c r="AF21" s="74">
        <f>VLOOKUP($C$21,[74]납품수량!$B$3:$AI$51,AF1,0)</f>
        <v>160</v>
      </c>
      <c r="AG21" s="74">
        <f>VLOOKUP($C$21,[74]납품수량!$B$3:$AI$51,AG1,0)</f>
        <v>0</v>
      </c>
      <c r="AH21" s="74">
        <f>VLOOKUP($C$21,[74]납품수량!$B$3:$AI$51,AH1,0)</f>
        <v>160</v>
      </c>
      <c r="AI21" s="74">
        <f>VLOOKUP($C$21,[74]납품수량!$B$3:$AI$51,AI1,0)</f>
        <v>0</v>
      </c>
      <c r="AJ21" s="74">
        <f>VLOOKUP($C$21,[74]납품수량!$B$3:$AI$51,AJ1,0)</f>
        <v>0</v>
      </c>
      <c r="AK21" s="74">
        <f>VLOOKUP($C$21,[74]납품수량!$B$3:$AI$51,AK1,0)</f>
        <v>0</v>
      </c>
      <c r="AL21" s="74">
        <f>SUM(G21:AK21)</f>
        <v>2000</v>
      </c>
      <c r="AM21" s="61"/>
      <c r="AN21" s="61"/>
      <c r="AO21" s="61"/>
      <c r="AP21" s="61"/>
      <c r="AQ21" s="61"/>
      <c r="AR21" s="61"/>
      <c r="AS21" s="61"/>
      <c r="AT21" s="61"/>
      <c r="AU21" s="61"/>
      <c r="AV21" s="61"/>
      <c r="AW21" s="61"/>
      <c r="AX21" s="61"/>
      <c r="AY21" s="61"/>
      <c r="AZ21" s="61"/>
      <c r="BA21" s="61"/>
      <c r="BB21" s="61"/>
      <c r="BC21" s="61"/>
      <c r="BD21" s="61"/>
      <c r="BE21" s="61"/>
      <c r="BF21" s="61"/>
      <c r="BG21" s="61"/>
      <c r="BH21" s="61"/>
      <c r="BI21" s="61"/>
      <c r="BJ21" s="61"/>
      <c r="BK21" s="61"/>
      <c r="BL21" s="61"/>
      <c r="BM21" s="61"/>
      <c r="BN21" s="61"/>
      <c r="BO21" s="61"/>
      <c r="BP21" s="61"/>
      <c r="BQ21" s="61"/>
      <c r="BR21" s="61"/>
      <c r="BS21" s="61"/>
      <c r="BT21" s="61"/>
      <c r="BU21" s="61"/>
      <c r="BV21" s="61"/>
      <c r="BW21" s="61"/>
      <c r="BX21" s="61"/>
      <c r="BY21" s="61"/>
      <c r="BZ21" s="61"/>
      <c r="CA21" s="61"/>
      <c r="CB21" s="61"/>
      <c r="CC21" s="61"/>
      <c r="CD21" s="61"/>
      <c r="CE21" s="61"/>
      <c r="CF21" s="61"/>
      <c r="CG21" s="61"/>
      <c r="CH21" s="61"/>
      <c r="CI21" s="61"/>
      <c r="CJ21" s="61"/>
      <c r="CK21" s="61"/>
      <c r="CL21" s="61"/>
      <c r="CM21" s="61"/>
      <c r="CN21" s="61"/>
      <c r="CO21" s="61"/>
      <c r="CP21" s="61"/>
      <c r="CQ21" s="61"/>
      <c r="CR21" s="61"/>
      <c r="CS21" s="61"/>
      <c r="CT21" s="61"/>
      <c r="CU21" s="61"/>
      <c r="CV21" s="61"/>
      <c r="CW21" s="61"/>
      <c r="CX21" s="61"/>
      <c r="CY21" s="61"/>
      <c r="CZ21" s="61"/>
      <c r="DA21" s="61"/>
      <c r="DB21" s="61"/>
    </row>
    <row r="22" spans="1:106" s="58" customFormat="1" ht="16.5" customHeight="1">
      <c r="A22" s="70"/>
      <c r="B22" s="777"/>
      <c r="C22" s="770"/>
      <c r="D22" s="772"/>
      <c r="E22" s="772"/>
      <c r="F22" s="772"/>
      <c r="G22" s="74">
        <f>$F$21*G21</f>
        <v>0</v>
      </c>
      <c r="H22" s="74">
        <f t="shared" ref="H22:AK22" si="9">$F$21*H21</f>
        <v>0</v>
      </c>
      <c r="I22" s="74">
        <f t="shared" si="9"/>
        <v>0</v>
      </c>
      <c r="J22" s="74">
        <f t="shared" si="9"/>
        <v>0</v>
      </c>
      <c r="K22" s="74">
        <f t="shared" si="9"/>
        <v>0</v>
      </c>
      <c r="L22" s="74">
        <f t="shared" si="9"/>
        <v>0</v>
      </c>
      <c r="M22" s="74">
        <f t="shared" si="9"/>
        <v>957840</v>
      </c>
      <c r="N22" s="74">
        <f t="shared" si="9"/>
        <v>0</v>
      </c>
      <c r="O22" s="74">
        <f t="shared" si="9"/>
        <v>638560</v>
      </c>
      <c r="P22" s="74">
        <f t="shared" si="9"/>
        <v>0</v>
      </c>
      <c r="Q22" s="74">
        <f t="shared" si="9"/>
        <v>0</v>
      </c>
      <c r="R22" s="74">
        <f t="shared" si="9"/>
        <v>0</v>
      </c>
      <c r="S22" s="74">
        <f t="shared" si="9"/>
        <v>638560</v>
      </c>
      <c r="T22" s="74">
        <f t="shared" si="9"/>
        <v>1277120</v>
      </c>
      <c r="U22" s="74">
        <f t="shared" si="9"/>
        <v>638560</v>
      </c>
      <c r="V22" s="74">
        <f t="shared" si="9"/>
        <v>0</v>
      </c>
      <c r="W22" s="74">
        <f t="shared" si="9"/>
        <v>0</v>
      </c>
      <c r="X22" s="74">
        <f t="shared" si="9"/>
        <v>0</v>
      </c>
      <c r="Y22" s="74">
        <f t="shared" si="9"/>
        <v>0</v>
      </c>
      <c r="Z22" s="74">
        <f t="shared" si="9"/>
        <v>638560</v>
      </c>
      <c r="AA22" s="74">
        <f t="shared" si="9"/>
        <v>638560</v>
      </c>
      <c r="AB22" s="74">
        <f t="shared" si="9"/>
        <v>638560</v>
      </c>
      <c r="AC22" s="74">
        <f t="shared" si="9"/>
        <v>638560</v>
      </c>
      <c r="AD22" s="74">
        <f t="shared" si="9"/>
        <v>0</v>
      </c>
      <c r="AE22" s="74">
        <f t="shared" si="9"/>
        <v>0</v>
      </c>
      <c r="AF22" s="74">
        <f t="shared" si="9"/>
        <v>638560</v>
      </c>
      <c r="AG22" s="74">
        <f t="shared" si="9"/>
        <v>0</v>
      </c>
      <c r="AH22" s="74">
        <f t="shared" si="9"/>
        <v>638560</v>
      </c>
      <c r="AI22" s="74">
        <f t="shared" si="9"/>
        <v>0</v>
      </c>
      <c r="AJ22" s="74">
        <f t="shared" si="9"/>
        <v>0</v>
      </c>
      <c r="AK22" s="74">
        <f t="shared" si="9"/>
        <v>0</v>
      </c>
      <c r="AL22" s="74">
        <f>F21*AL21</f>
        <v>7982000</v>
      </c>
      <c r="AM22" s="61"/>
      <c r="AN22" s="61"/>
      <c r="AO22" s="61"/>
      <c r="AP22" s="61"/>
      <c r="AQ22" s="61"/>
      <c r="AR22" s="61"/>
      <c r="AS22" s="61"/>
      <c r="AT22" s="61"/>
      <c r="AU22" s="61"/>
      <c r="AV22" s="61"/>
      <c r="AW22" s="61"/>
      <c r="AX22" s="61"/>
      <c r="AY22" s="61"/>
      <c r="AZ22" s="61"/>
      <c r="BA22" s="61"/>
      <c r="BB22" s="61"/>
      <c r="BC22" s="61"/>
      <c r="BD22" s="61"/>
      <c r="BE22" s="61"/>
      <c r="BF22" s="61"/>
      <c r="BG22" s="61"/>
      <c r="BH22" s="61"/>
      <c r="BI22" s="61"/>
      <c r="BJ22" s="61"/>
      <c r="BK22" s="61"/>
      <c r="BL22" s="61"/>
      <c r="BM22" s="61"/>
      <c r="BN22" s="61"/>
      <c r="BO22" s="61"/>
      <c r="BP22" s="61"/>
      <c r="BQ22" s="61"/>
      <c r="BR22" s="61"/>
      <c r="BS22" s="61"/>
      <c r="BT22" s="61"/>
      <c r="BU22" s="61"/>
      <c r="BV22" s="61"/>
      <c r="BW22" s="61"/>
      <c r="BX22" s="61"/>
      <c r="BY22" s="61"/>
      <c r="BZ22" s="61"/>
      <c r="CA22" s="61"/>
      <c r="CB22" s="61"/>
      <c r="CC22" s="61"/>
      <c r="CD22" s="61"/>
      <c r="CE22" s="61"/>
      <c r="CF22" s="61"/>
      <c r="CG22" s="61"/>
      <c r="CH22" s="61"/>
      <c r="CI22" s="61"/>
      <c r="CJ22" s="61"/>
      <c r="CK22" s="61"/>
      <c r="CL22" s="61"/>
      <c r="CM22" s="61"/>
      <c r="CN22" s="61"/>
      <c r="CO22" s="61"/>
      <c r="CP22" s="61"/>
      <c r="CQ22" s="61"/>
      <c r="CR22" s="61"/>
      <c r="CS22" s="61"/>
      <c r="CT22" s="61"/>
      <c r="CU22" s="61"/>
      <c r="CV22" s="61"/>
      <c r="CW22" s="61"/>
      <c r="CX22" s="61"/>
      <c r="CY22" s="61"/>
      <c r="CZ22" s="61"/>
      <c r="DA22" s="61"/>
      <c r="DB22" s="61"/>
    </row>
    <row r="23" spans="1:106" s="58" customFormat="1" ht="16.5" customHeight="1">
      <c r="A23" s="70" t="s">
        <v>437</v>
      </c>
      <c r="B23" s="777"/>
      <c r="C23" s="769" t="s">
        <v>455</v>
      </c>
      <c r="D23" s="771" t="s">
        <v>478</v>
      </c>
      <c r="E23" s="771" t="s">
        <v>501</v>
      </c>
      <c r="F23" s="771">
        <f>VLOOKUP(C23,'[72]납품수량(영업)'!$C$3:$F$260,4,FALSE)</f>
        <v>5426</v>
      </c>
      <c r="G23" s="74">
        <f>VLOOKUP($C$23,[74]납품수량!$B$3:$AI$51,G1,0)</f>
        <v>0</v>
      </c>
      <c r="H23" s="74">
        <f>VLOOKUP($C$23,[74]납품수량!$B$3:$AI$51,H1,0)</f>
        <v>80</v>
      </c>
      <c r="I23" s="74">
        <f>VLOOKUP($C$23,[74]납품수량!$B$3:$AI$51,I1,0)</f>
        <v>0</v>
      </c>
      <c r="J23" s="74">
        <f>VLOOKUP($C$23,[74]납품수량!$B$3:$AI$51,J1,0)</f>
        <v>0</v>
      </c>
      <c r="K23" s="74">
        <f>VLOOKUP($C$23,[74]납품수량!$B$3:$AI$51,K1,0)</f>
        <v>0</v>
      </c>
      <c r="L23" s="74">
        <f>VLOOKUP($C$23,[74]납품수량!$B$3:$AI$51,L1,0)</f>
        <v>0</v>
      </c>
      <c r="M23" s="74">
        <f>VLOOKUP($C$23,[74]납품수량!$B$3:$AI$51,M1,0)</f>
        <v>160</v>
      </c>
      <c r="N23" s="74">
        <f>VLOOKUP($C$23,[74]납품수량!$B$3:$AI$51,N1,0)</f>
        <v>80</v>
      </c>
      <c r="O23" s="74">
        <f>VLOOKUP($C$23,[74]납품수량!$B$3:$AI$51,O1,0)</f>
        <v>160</v>
      </c>
      <c r="P23" s="74">
        <f>VLOOKUP($C$23,[74]납품수량!$B$3:$AI$51,P1,0)</f>
        <v>0</v>
      </c>
      <c r="Q23" s="74">
        <f>VLOOKUP($C$23,[74]납품수량!$B$3:$AI$51,Q1,0)</f>
        <v>0</v>
      </c>
      <c r="R23" s="74">
        <f>VLOOKUP($C$23,[74]납품수량!$B$3:$AI$51,R1,0)</f>
        <v>40</v>
      </c>
      <c r="S23" s="74">
        <f>VLOOKUP($C$23,[74]납품수량!$B$3:$AI$51,S1,0)</f>
        <v>160</v>
      </c>
      <c r="T23" s="74">
        <f>VLOOKUP($C$23,[74]납품수량!$B$3:$AI$51,T1,0)</f>
        <v>160</v>
      </c>
      <c r="U23" s="74">
        <f>VLOOKUP($C$23,[74]납품수량!$B$3:$AI$51,U1,0)</f>
        <v>240</v>
      </c>
      <c r="V23" s="74">
        <f>VLOOKUP($C$23,[74]납품수량!$B$3:$AI$51,V1,0)</f>
        <v>0</v>
      </c>
      <c r="W23" s="74">
        <f>VLOOKUP($C$23,[74]납품수량!$B$3:$AI$51,W1,0)</f>
        <v>0</v>
      </c>
      <c r="X23" s="74">
        <f>VLOOKUP($C$23,[74]납품수량!$B$3:$AI$51,X1,0)</f>
        <v>0</v>
      </c>
      <c r="Y23" s="74">
        <f>VLOOKUP($C$23,[74]납품수량!$B$3:$AI$51,Y1,0)</f>
        <v>160</v>
      </c>
      <c r="Z23" s="74">
        <f>VLOOKUP($C$23,[74]납품수량!$B$3:$AI$51,Z1,0)</f>
        <v>160</v>
      </c>
      <c r="AA23" s="74">
        <f>VLOOKUP($C$23,[74]납품수량!$B$3:$AI$51,AA1,0)</f>
        <v>80</v>
      </c>
      <c r="AB23" s="74">
        <f>VLOOKUP($C$23,[74]납품수량!$B$3:$AI$51,AB1,0)</f>
        <v>160</v>
      </c>
      <c r="AC23" s="74">
        <f>VLOOKUP($C$23,[74]납품수량!$B$3:$AI$51,AC1,0)</f>
        <v>80</v>
      </c>
      <c r="AD23" s="74">
        <f>VLOOKUP($C$23,[74]납품수량!$B$3:$AI$51,AD1,0)</f>
        <v>0</v>
      </c>
      <c r="AE23" s="74">
        <f>VLOOKUP($C$23,[74]납품수량!$B$3:$AI$51,AE1,0)</f>
        <v>0</v>
      </c>
      <c r="AF23" s="74">
        <f>VLOOKUP($C$23,[74]납품수량!$B$3:$AI$51,AF1,0)</f>
        <v>0</v>
      </c>
      <c r="AG23" s="74">
        <f>VLOOKUP($C$23,[74]납품수량!$B$3:$AI$51,AG1,0)</f>
        <v>0</v>
      </c>
      <c r="AH23" s="74">
        <f>VLOOKUP($C$23,[74]납품수량!$B$3:$AI$51,AH1,0)</f>
        <v>80</v>
      </c>
      <c r="AI23" s="74">
        <f>VLOOKUP($C$23,[74]납품수량!$B$3:$AI$51,AI1,0)</f>
        <v>80</v>
      </c>
      <c r="AJ23" s="74">
        <f>VLOOKUP($C$23,[74]납품수량!$B$3:$AI$51,AJ1,0)</f>
        <v>0</v>
      </c>
      <c r="AK23" s="74">
        <f>VLOOKUP($C$23,[74]납품수량!$B$3:$AI$51,AK1,0)</f>
        <v>0</v>
      </c>
      <c r="AL23" s="74">
        <f>SUM(G23:AK23)</f>
        <v>1880</v>
      </c>
      <c r="AM23" s="61"/>
      <c r="AN23" s="61"/>
      <c r="AO23" s="61"/>
      <c r="AP23" s="61"/>
      <c r="AQ23" s="61"/>
      <c r="AR23" s="61"/>
      <c r="AS23" s="61"/>
      <c r="AT23" s="61"/>
      <c r="AU23" s="61"/>
      <c r="AV23" s="61"/>
      <c r="AW23" s="61"/>
      <c r="AX23" s="61"/>
      <c r="AY23" s="61"/>
      <c r="AZ23" s="61"/>
      <c r="BA23" s="61"/>
      <c r="BB23" s="61"/>
      <c r="BC23" s="61"/>
      <c r="BD23" s="61"/>
      <c r="BE23" s="61"/>
      <c r="BF23" s="61"/>
      <c r="BG23" s="61"/>
      <c r="BH23" s="61"/>
      <c r="BI23" s="61"/>
      <c r="BJ23" s="61"/>
      <c r="BK23" s="61"/>
      <c r="BL23" s="61"/>
      <c r="BM23" s="61"/>
      <c r="BN23" s="61"/>
      <c r="BO23" s="61"/>
      <c r="BP23" s="61"/>
      <c r="BQ23" s="61"/>
      <c r="BR23" s="61"/>
      <c r="BS23" s="61"/>
      <c r="BT23" s="61"/>
      <c r="BU23" s="61"/>
      <c r="BV23" s="61"/>
      <c r="BW23" s="61"/>
      <c r="BX23" s="61"/>
      <c r="BY23" s="61"/>
      <c r="BZ23" s="61"/>
      <c r="CA23" s="61"/>
      <c r="CB23" s="61"/>
      <c r="CC23" s="61"/>
      <c r="CD23" s="61"/>
      <c r="CE23" s="61"/>
      <c r="CF23" s="61"/>
      <c r="CG23" s="61"/>
      <c r="CH23" s="61"/>
      <c r="CI23" s="61"/>
      <c r="CJ23" s="61"/>
      <c r="CK23" s="61"/>
      <c r="CL23" s="61"/>
      <c r="CM23" s="61"/>
      <c r="CN23" s="61"/>
      <c r="CO23" s="61"/>
      <c r="CP23" s="61"/>
      <c r="CQ23" s="61"/>
      <c r="CR23" s="61"/>
      <c r="CS23" s="61"/>
      <c r="CT23" s="61"/>
      <c r="CU23" s="61"/>
      <c r="CV23" s="61"/>
      <c r="CW23" s="61"/>
      <c r="CX23" s="61"/>
      <c r="CY23" s="61"/>
      <c r="CZ23" s="61"/>
      <c r="DA23" s="61"/>
      <c r="DB23" s="61"/>
    </row>
    <row r="24" spans="1:106" s="58" customFormat="1" ht="16.5" customHeight="1">
      <c r="A24" s="70"/>
      <c r="B24" s="777"/>
      <c r="C24" s="770"/>
      <c r="D24" s="772"/>
      <c r="E24" s="772"/>
      <c r="F24" s="772"/>
      <c r="G24" s="74">
        <f>$F$23*G23</f>
        <v>0</v>
      </c>
      <c r="H24" s="74">
        <f t="shared" ref="H24:AK24" si="10">$F$23*H23</f>
        <v>434080</v>
      </c>
      <c r="I24" s="74">
        <f t="shared" si="10"/>
        <v>0</v>
      </c>
      <c r="J24" s="74">
        <f t="shared" si="10"/>
        <v>0</v>
      </c>
      <c r="K24" s="74">
        <f t="shared" si="10"/>
        <v>0</v>
      </c>
      <c r="L24" s="74">
        <f t="shared" si="10"/>
        <v>0</v>
      </c>
      <c r="M24" s="74">
        <f t="shared" si="10"/>
        <v>868160</v>
      </c>
      <c r="N24" s="74">
        <f t="shared" si="10"/>
        <v>434080</v>
      </c>
      <c r="O24" s="74">
        <f t="shared" si="10"/>
        <v>868160</v>
      </c>
      <c r="P24" s="74">
        <f t="shared" si="10"/>
        <v>0</v>
      </c>
      <c r="Q24" s="74">
        <f t="shared" si="10"/>
        <v>0</v>
      </c>
      <c r="R24" s="74">
        <f t="shared" si="10"/>
        <v>217040</v>
      </c>
      <c r="S24" s="74">
        <f t="shared" si="10"/>
        <v>868160</v>
      </c>
      <c r="T24" s="74">
        <f t="shared" si="10"/>
        <v>868160</v>
      </c>
      <c r="U24" s="74">
        <f t="shared" si="10"/>
        <v>1302240</v>
      </c>
      <c r="V24" s="74">
        <f t="shared" si="10"/>
        <v>0</v>
      </c>
      <c r="W24" s="74">
        <f t="shared" si="10"/>
        <v>0</v>
      </c>
      <c r="X24" s="74">
        <f t="shared" si="10"/>
        <v>0</v>
      </c>
      <c r="Y24" s="74">
        <f t="shared" si="10"/>
        <v>868160</v>
      </c>
      <c r="Z24" s="74">
        <f t="shared" si="10"/>
        <v>868160</v>
      </c>
      <c r="AA24" s="74">
        <f t="shared" si="10"/>
        <v>434080</v>
      </c>
      <c r="AB24" s="74">
        <f t="shared" si="10"/>
        <v>868160</v>
      </c>
      <c r="AC24" s="74">
        <f t="shared" si="10"/>
        <v>434080</v>
      </c>
      <c r="AD24" s="74">
        <f t="shared" si="10"/>
        <v>0</v>
      </c>
      <c r="AE24" s="74">
        <f t="shared" si="10"/>
        <v>0</v>
      </c>
      <c r="AF24" s="74">
        <f t="shared" si="10"/>
        <v>0</v>
      </c>
      <c r="AG24" s="74">
        <f t="shared" si="10"/>
        <v>0</v>
      </c>
      <c r="AH24" s="74">
        <f t="shared" si="10"/>
        <v>434080</v>
      </c>
      <c r="AI24" s="74">
        <f t="shared" si="10"/>
        <v>434080</v>
      </c>
      <c r="AJ24" s="74">
        <f t="shared" si="10"/>
        <v>0</v>
      </c>
      <c r="AK24" s="74">
        <f t="shared" si="10"/>
        <v>0</v>
      </c>
      <c r="AL24" s="74">
        <f>F23*AL23</f>
        <v>10200880</v>
      </c>
      <c r="AM24" s="61"/>
      <c r="AN24" s="61"/>
      <c r="AO24" s="61"/>
      <c r="AP24" s="61"/>
      <c r="AQ24" s="61"/>
      <c r="AR24" s="61"/>
      <c r="AS24" s="61"/>
      <c r="AT24" s="61"/>
      <c r="AU24" s="61"/>
      <c r="AV24" s="61"/>
      <c r="AW24" s="61"/>
      <c r="AX24" s="61"/>
      <c r="AY24" s="61"/>
      <c r="AZ24" s="61"/>
      <c r="BA24" s="61"/>
      <c r="BB24" s="61"/>
      <c r="BC24" s="61"/>
      <c r="BD24" s="61"/>
      <c r="BE24" s="61"/>
      <c r="BF24" s="61"/>
      <c r="BG24" s="61"/>
      <c r="BH24" s="61"/>
      <c r="BI24" s="61"/>
      <c r="BJ24" s="61"/>
      <c r="BK24" s="61"/>
      <c r="BL24" s="61"/>
      <c r="BM24" s="61"/>
      <c r="BN24" s="61"/>
      <c r="BO24" s="61"/>
      <c r="BP24" s="61"/>
      <c r="BQ24" s="61"/>
      <c r="BR24" s="61"/>
      <c r="BS24" s="61"/>
      <c r="BT24" s="61"/>
      <c r="BU24" s="61"/>
      <c r="BV24" s="61"/>
      <c r="BW24" s="61"/>
      <c r="BX24" s="61"/>
      <c r="BY24" s="61"/>
      <c r="BZ24" s="61"/>
      <c r="CA24" s="61"/>
      <c r="CB24" s="61"/>
      <c r="CC24" s="61"/>
      <c r="CD24" s="61"/>
      <c r="CE24" s="61"/>
      <c r="CF24" s="61"/>
      <c r="CG24" s="61"/>
      <c r="CH24" s="61"/>
      <c r="CI24" s="61"/>
      <c r="CJ24" s="61"/>
      <c r="CK24" s="61"/>
      <c r="CL24" s="61"/>
      <c r="CM24" s="61"/>
      <c r="CN24" s="61"/>
      <c r="CO24" s="61"/>
      <c r="CP24" s="61"/>
      <c r="CQ24" s="61"/>
      <c r="CR24" s="61"/>
      <c r="CS24" s="61"/>
      <c r="CT24" s="61"/>
      <c r="CU24" s="61"/>
      <c r="CV24" s="61"/>
      <c r="CW24" s="61"/>
      <c r="CX24" s="61"/>
      <c r="CY24" s="61"/>
      <c r="CZ24" s="61"/>
      <c r="DA24" s="61"/>
      <c r="DB24" s="61"/>
    </row>
    <row r="25" spans="1:106" s="58" customFormat="1" ht="16.5" customHeight="1">
      <c r="A25" s="70" t="s">
        <v>437</v>
      </c>
      <c r="B25" s="777"/>
      <c r="C25" s="769" t="s">
        <v>456</v>
      </c>
      <c r="D25" s="771" t="s">
        <v>479</v>
      </c>
      <c r="E25" s="771" t="s">
        <v>501</v>
      </c>
      <c r="F25" s="771">
        <f>VLOOKUP(C25,'[72]납품수량(영업)'!$C$3:$F$260,4,FALSE)</f>
        <v>5425</v>
      </c>
      <c r="G25" s="74">
        <f>VLOOKUP($C$25,[74]납품수량!$B$3:$AI$51,G1,0)</f>
        <v>0</v>
      </c>
      <c r="H25" s="74">
        <f>VLOOKUP($C$25,[74]납품수량!$B$3:$AI$51,H1,0)</f>
        <v>80</v>
      </c>
      <c r="I25" s="74">
        <f>VLOOKUP($C$25,[74]납품수량!$B$3:$AI$51,I1,0)</f>
        <v>0</v>
      </c>
      <c r="J25" s="74">
        <f>VLOOKUP($C$25,[74]납품수량!$B$3:$AI$51,J1,0)</f>
        <v>0</v>
      </c>
      <c r="K25" s="74">
        <f>VLOOKUP($C$25,[74]납품수량!$B$3:$AI$51,K1,0)</f>
        <v>0</v>
      </c>
      <c r="L25" s="74">
        <f>VLOOKUP($C$25,[74]납품수량!$B$3:$AI$51,L1,0)</f>
        <v>0</v>
      </c>
      <c r="M25" s="74">
        <f>VLOOKUP($C$25,[74]납품수량!$B$3:$AI$51,M1,0)</f>
        <v>160</v>
      </c>
      <c r="N25" s="74">
        <f>VLOOKUP($C$25,[74]납품수량!$B$3:$AI$51,N1,0)</f>
        <v>80</v>
      </c>
      <c r="O25" s="74">
        <f>VLOOKUP($C$25,[74]납품수량!$B$3:$AI$51,O1,0)</f>
        <v>160</v>
      </c>
      <c r="P25" s="74">
        <f>VLOOKUP($C$25,[74]납품수량!$B$3:$AI$51,P1,0)</f>
        <v>0</v>
      </c>
      <c r="Q25" s="74">
        <f>VLOOKUP($C$25,[74]납품수량!$B$3:$AI$51,Q1,0)</f>
        <v>0</v>
      </c>
      <c r="R25" s="74">
        <f>VLOOKUP($C$25,[74]납품수량!$B$3:$AI$51,R1,0)</f>
        <v>40</v>
      </c>
      <c r="S25" s="74">
        <f>VLOOKUP($C$25,[74]납품수량!$B$3:$AI$51,S1,0)</f>
        <v>160</v>
      </c>
      <c r="T25" s="74">
        <f>VLOOKUP($C$25,[74]납품수량!$B$3:$AI$51,T1,0)</f>
        <v>160</v>
      </c>
      <c r="U25" s="74">
        <f>VLOOKUP($C$25,[74]납품수량!$B$3:$AI$51,U1,0)</f>
        <v>240</v>
      </c>
      <c r="V25" s="74">
        <f>VLOOKUP($C$25,[74]납품수량!$B$3:$AI$51,V1,0)</f>
        <v>0</v>
      </c>
      <c r="W25" s="74">
        <f>VLOOKUP($C$25,[74]납품수량!$B$3:$AI$51,W1,0)</f>
        <v>0</v>
      </c>
      <c r="X25" s="74">
        <f>VLOOKUP($C$25,[74]납품수량!$B$3:$AI$51,X1,0)</f>
        <v>0</v>
      </c>
      <c r="Y25" s="74">
        <f>VLOOKUP($C$25,[74]납품수량!$B$3:$AI$51,Y1,0)</f>
        <v>160</v>
      </c>
      <c r="Z25" s="74">
        <f>VLOOKUP($C$25,[74]납품수량!$B$3:$AI$51,Z1,0)</f>
        <v>160</v>
      </c>
      <c r="AA25" s="74">
        <f>VLOOKUP($C$25,[74]납품수량!$B$3:$AI$51,AA1,0)</f>
        <v>80</v>
      </c>
      <c r="AB25" s="74">
        <f>VLOOKUP($C$25,[74]납품수량!$B$3:$AI$51,AB1,0)</f>
        <v>160</v>
      </c>
      <c r="AC25" s="74">
        <f>VLOOKUP($C$25,[74]납품수량!$B$3:$AI$51,AC1,0)</f>
        <v>80</v>
      </c>
      <c r="AD25" s="74">
        <f>VLOOKUP($C$25,[74]납품수량!$B$3:$AI$51,AD1,0)</f>
        <v>0</v>
      </c>
      <c r="AE25" s="74">
        <f>VLOOKUP($C$25,[74]납품수량!$B$3:$AI$51,AE1,0)</f>
        <v>0</v>
      </c>
      <c r="AF25" s="74">
        <f>VLOOKUP($C$25,[74]납품수량!$B$3:$AI$51,AF1,0)</f>
        <v>0</v>
      </c>
      <c r="AG25" s="74">
        <f>VLOOKUP($C$25,[74]납품수량!$B$3:$AI$51,AG1,0)</f>
        <v>0</v>
      </c>
      <c r="AH25" s="74">
        <f>VLOOKUP($C$25,[74]납품수량!$B$3:$AI$51,AH1,0)</f>
        <v>80</v>
      </c>
      <c r="AI25" s="74">
        <f>VLOOKUP($C$25,[74]납품수량!$B$3:$AI$51,AI1,0)</f>
        <v>80</v>
      </c>
      <c r="AJ25" s="74">
        <f>VLOOKUP($C$25,[74]납품수량!$B$3:$AI$51,AJ1,0)</f>
        <v>0</v>
      </c>
      <c r="AK25" s="74">
        <f>VLOOKUP($C$25,[74]납품수량!$B$3:$AI$51,AK1,0)</f>
        <v>0</v>
      </c>
      <c r="AL25" s="74">
        <f>SUM(G25:AK25)</f>
        <v>1880</v>
      </c>
      <c r="AM25" s="61"/>
      <c r="AN25" s="61"/>
      <c r="AO25" s="61"/>
      <c r="AP25" s="61"/>
      <c r="AQ25" s="61"/>
      <c r="AR25" s="61"/>
      <c r="AS25" s="61"/>
      <c r="AT25" s="61"/>
      <c r="AU25" s="61"/>
      <c r="AV25" s="61"/>
      <c r="AW25" s="61"/>
      <c r="AX25" s="61"/>
      <c r="AY25" s="61"/>
      <c r="AZ25" s="61"/>
      <c r="BA25" s="61"/>
      <c r="BB25" s="61"/>
      <c r="BC25" s="61"/>
      <c r="BD25" s="61"/>
      <c r="BE25" s="61"/>
      <c r="BF25" s="61"/>
      <c r="BG25" s="61"/>
      <c r="BH25" s="61"/>
      <c r="BI25" s="61"/>
      <c r="BJ25" s="61"/>
      <c r="BK25" s="61"/>
      <c r="BL25" s="61"/>
      <c r="BM25" s="61"/>
      <c r="BN25" s="61"/>
      <c r="BO25" s="61"/>
      <c r="BP25" s="61"/>
      <c r="BQ25" s="61"/>
      <c r="BR25" s="61"/>
      <c r="BS25" s="61"/>
      <c r="BT25" s="61"/>
      <c r="BU25" s="61"/>
      <c r="BV25" s="61"/>
      <c r="BW25" s="61"/>
      <c r="BX25" s="61"/>
      <c r="BY25" s="61"/>
      <c r="BZ25" s="61"/>
      <c r="CA25" s="61"/>
      <c r="CB25" s="61"/>
      <c r="CC25" s="61"/>
      <c r="CD25" s="61"/>
      <c r="CE25" s="61"/>
      <c r="CF25" s="61"/>
      <c r="CG25" s="61"/>
      <c r="CH25" s="61"/>
      <c r="CI25" s="61"/>
      <c r="CJ25" s="61"/>
      <c r="CK25" s="61"/>
      <c r="CL25" s="61"/>
      <c r="CM25" s="61"/>
      <c r="CN25" s="61"/>
      <c r="CO25" s="61"/>
      <c r="CP25" s="61"/>
      <c r="CQ25" s="61"/>
      <c r="CR25" s="61"/>
      <c r="CS25" s="61"/>
      <c r="CT25" s="61"/>
      <c r="CU25" s="61"/>
      <c r="CV25" s="61"/>
      <c r="CW25" s="61"/>
      <c r="CX25" s="61"/>
      <c r="CY25" s="61"/>
      <c r="CZ25" s="61"/>
      <c r="DA25" s="61"/>
      <c r="DB25" s="61"/>
    </row>
    <row r="26" spans="1:106" s="58" customFormat="1" ht="16.5" customHeight="1">
      <c r="A26" s="70"/>
      <c r="B26" s="777"/>
      <c r="C26" s="770"/>
      <c r="D26" s="772"/>
      <c r="E26" s="772"/>
      <c r="F26" s="772"/>
      <c r="G26" s="74">
        <f>$F$25*G25</f>
        <v>0</v>
      </c>
      <c r="H26" s="74">
        <f t="shared" ref="H26:AK26" si="11">$F$25*H25</f>
        <v>434000</v>
      </c>
      <c r="I26" s="74">
        <f t="shared" si="11"/>
        <v>0</v>
      </c>
      <c r="J26" s="74">
        <f t="shared" si="11"/>
        <v>0</v>
      </c>
      <c r="K26" s="74">
        <f t="shared" si="11"/>
        <v>0</v>
      </c>
      <c r="L26" s="74">
        <f t="shared" si="11"/>
        <v>0</v>
      </c>
      <c r="M26" s="74">
        <f t="shared" si="11"/>
        <v>868000</v>
      </c>
      <c r="N26" s="74">
        <f t="shared" si="11"/>
        <v>434000</v>
      </c>
      <c r="O26" s="74">
        <f t="shared" si="11"/>
        <v>868000</v>
      </c>
      <c r="P26" s="74">
        <f t="shared" si="11"/>
        <v>0</v>
      </c>
      <c r="Q26" s="74">
        <f t="shared" si="11"/>
        <v>0</v>
      </c>
      <c r="R26" s="74">
        <f t="shared" si="11"/>
        <v>217000</v>
      </c>
      <c r="S26" s="74">
        <f t="shared" si="11"/>
        <v>868000</v>
      </c>
      <c r="T26" s="74">
        <f t="shared" si="11"/>
        <v>868000</v>
      </c>
      <c r="U26" s="74">
        <f t="shared" si="11"/>
        <v>1302000</v>
      </c>
      <c r="V26" s="74">
        <f t="shared" si="11"/>
        <v>0</v>
      </c>
      <c r="W26" s="74">
        <f t="shared" si="11"/>
        <v>0</v>
      </c>
      <c r="X26" s="74">
        <f t="shared" si="11"/>
        <v>0</v>
      </c>
      <c r="Y26" s="74">
        <f t="shared" si="11"/>
        <v>868000</v>
      </c>
      <c r="Z26" s="74">
        <f t="shared" si="11"/>
        <v>868000</v>
      </c>
      <c r="AA26" s="74">
        <f t="shared" si="11"/>
        <v>434000</v>
      </c>
      <c r="AB26" s="74">
        <f t="shared" si="11"/>
        <v>868000</v>
      </c>
      <c r="AC26" s="74">
        <f t="shared" si="11"/>
        <v>434000</v>
      </c>
      <c r="AD26" s="74">
        <f t="shared" si="11"/>
        <v>0</v>
      </c>
      <c r="AE26" s="74">
        <f t="shared" si="11"/>
        <v>0</v>
      </c>
      <c r="AF26" s="74">
        <f t="shared" si="11"/>
        <v>0</v>
      </c>
      <c r="AG26" s="74">
        <f t="shared" si="11"/>
        <v>0</v>
      </c>
      <c r="AH26" s="74">
        <f t="shared" si="11"/>
        <v>434000</v>
      </c>
      <c r="AI26" s="74">
        <f t="shared" si="11"/>
        <v>434000</v>
      </c>
      <c r="AJ26" s="74">
        <f t="shared" si="11"/>
        <v>0</v>
      </c>
      <c r="AK26" s="74">
        <f t="shared" si="11"/>
        <v>0</v>
      </c>
      <c r="AL26" s="74">
        <f>F25*AL25</f>
        <v>10199000</v>
      </c>
      <c r="AM26" s="61"/>
      <c r="AN26" s="61"/>
      <c r="AO26" s="61"/>
      <c r="AP26" s="61"/>
      <c r="AQ26" s="61"/>
      <c r="AR26" s="61"/>
      <c r="AS26" s="61"/>
      <c r="AT26" s="61"/>
      <c r="AU26" s="61"/>
      <c r="AV26" s="61"/>
      <c r="AW26" s="61"/>
      <c r="AX26" s="61"/>
      <c r="AY26" s="61"/>
      <c r="AZ26" s="61"/>
      <c r="BA26" s="61"/>
      <c r="BB26" s="61"/>
      <c r="BC26" s="61"/>
      <c r="BD26" s="61"/>
      <c r="BE26" s="61"/>
      <c r="BF26" s="61"/>
      <c r="BG26" s="61"/>
      <c r="BH26" s="61"/>
      <c r="BI26" s="61"/>
      <c r="BJ26" s="61"/>
      <c r="BK26" s="61"/>
      <c r="BL26" s="61"/>
      <c r="BM26" s="61"/>
      <c r="BN26" s="61"/>
      <c r="BO26" s="61"/>
      <c r="BP26" s="61"/>
      <c r="BQ26" s="61"/>
      <c r="BR26" s="61"/>
      <c r="BS26" s="61"/>
      <c r="BT26" s="61"/>
      <c r="BU26" s="61"/>
      <c r="BV26" s="61"/>
      <c r="BW26" s="61"/>
      <c r="BX26" s="61"/>
      <c r="BY26" s="61"/>
      <c r="BZ26" s="61"/>
      <c r="CA26" s="61"/>
      <c r="CB26" s="61"/>
      <c r="CC26" s="61"/>
      <c r="CD26" s="61"/>
      <c r="CE26" s="61"/>
      <c r="CF26" s="61"/>
      <c r="CG26" s="61"/>
      <c r="CH26" s="61"/>
      <c r="CI26" s="61"/>
      <c r="CJ26" s="61"/>
      <c r="CK26" s="61"/>
      <c r="CL26" s="61"/>
      <c r="CM26" s="61"/>
      <c r="CN26" s="61"/>
      <c r="CO26" s="61"/>
      <c r="CP26" s="61"/>
      <c r="CQ26" s="61"/>
      <c r="CR26" s="61"/>
      <c r="CS26" s="61"/>
      <c r="CT26" s="61"/>
      <c r="CU26" s="61"/>
      <c r="CV26" s="61"/>
      <c r="CW26" s="61"/>
      <c r="CX26" s="61"/>
      <c r="CY26" s="61"/>
      <c r="CZ26" s="61"/>
      <c r="DA26" s="61"/>
      <c r="DB26" s="61"/>
    </row>
    <row r="27" spans="1:106" s="58" customFormat="1" ht="16.5" customHeight="1">
      <c r="A27" s="70" t="s">
        <v>436</v>
      </c>
      <c r="B27" s="777"/>
      <c r="C27" s="769" t="s">
        <v>457</v>
      </c>
      <c r="D27" s="771" t="s">
        <v>273</v>
      </c>
      <c r="E27" s="771" t="s">
        <v>502</v>
      </c>
      <c r="F27" s="771">
        <f>VLOOKUP(C27,'[72]납품수량(영업)'!$C$3:$F$260,4,FALSE)</f>
        <v>2335</v>
      </c>
      <c r="G27" s="74">
        <f>VLOOKUP($C$27,[74]납품수량!$B$3:$AI$51,G1,0)</f>
        <v>0</v>
      </c>
      <c r="H27" s="74">
        <f>VLOOKUP($C$27,[74]납품수량!$B$3:$AI$51,H1,0)</f>
        <v>0</v>
      </c>
      <c r="I27" s="74">
        <f>VLOOKUP($C$27,[74]납품수량!$B$3:$AI$51,I1,0)</f>
        <v>0</v>
      </c>
      <c r="J27" s="74">
        <f>VLOOKUP($C$27,[74]납품수량!$B$3:$AI$51,J1,0)</f>
        <v>0</v>
      </c>
      <c r="K27" s="74">
        <f>VLOOKUP($C$27,[74]납품수량!$B$3:$AI$51,K1,0)</f>
        <v>0</v>
      </c>
      <c r="L27" s="74">
        <f>VLOOKUP($C$27,[74]납품수량!$B$3:$AI$51,L1,0)</f>
        <v>0</v>
      </c>
      <c r="M27" s="74">
        <f>VLOOKUP($C$27,[74]납품수량!$B$3:$AI$51,M1,0)</f>
        <v>0</v>
      </c>
      <c r="N27" s="74">
        <f>VLOOKUP($C$27,[74]납품수량!$B$3:$AI$51,N1,0)</f>
        <v>200</v>
      </c>
      <c r="O27" s="74">
        <f>VLOOKUP($C$27,[74]납품수량!$B$3:$AI$51,O1,0)</f>
        <v>0</v>
      </c>
      <c r="P27" s="74">
        <f>VLOOKUP($C$27,[74]납품수량!$B$3:$AI$51,P1,0)</f>
        <v>0</v>
      </c>
      <c r="Q27" s="74">
        <f>VLOOKUP($C$27,[74]납품수량!$B$3:$AI$51,Q1,0)</f>
        <v>0</v>
      </c>
      <c r="R27" s="74">
        <f>VLOOKUP($C$27,[74]납품수량!$B$3:$AI$51,R1,0)</f>
        <v>130</v>
      </c>
      <c r="S27" s="74">
        <f>VLOOKUP($C$27,[74]납품수량!$B$3:$AI$51,S1,0)</f>
        <v>150</v>
      </c>
      <c r="T27" s="74">
        <f>VLOOKUP($C$27,[74]납품수량!$B$3:$AI$51,T1,0)</f>
        <v>170</v>
      </c>
      <c r="U27" s="74">
        <f>VLOOKUP($C$27,[74]납품수량!$B$3:$AI$51,U1,0)</f>
        <v>160</v>
      </c>
      <c r="V27" s="74">
        <f>VLOOKUP($C$27,[74]납품수량!$B$3:$AI$51,V1,0)</f>
        <v>0</v>
      </c>
      <c r="W27" s="74">
        <f>VLOOKUP($C$27,[74]납품수량!$B$3:$AI$51,W1,0)</f>
        <v>0</v>
      </c>
      <c r="X27" s="74">
        <f>VLOOKUP($C$27,[74]납품수량!$B$3:$AI$51,X1,0)</f>
        <v>0</v>
      </c>
      <c r="Y27" s="74">
        <f>VLOOKUP($C$27,[74]납품수량!$B$3:$AI$51,Y1,0)</f>
        <v>200</v>
      </c>
      <c r="Z27" s="74">
        <f>VLOOKUP($C$27,[74]납품수량!$B$3:$AI$51,Z1,0)</f>
        <v>0</v>
      </c>
      <c r="AA27" s="74">
        <f>VLOOKUP($C$27,[74]납품수량!$B$3:$AI$51,AA1,0)</f>
        <v>100</v>
      </c>
      <c r="AB27" s="74">
        <f>VLOOKUP($C$27,[74]납품수량!$B$3:$AI$51,AB1,0)</f>
        <v>0</v>
      </c>
      <c r="AC27" s="74">
        <f>VLOOKUP($C$27,[74]납품수량!$B$3:$AI$51,AC1,0)</f>
        <v>0</v>
      </c>
      <c r="AD27" s="74">
        <f>VLOOKUP($C$27,[74]납품수량!$B$3:$AI$51,AD1,0)</f>
        <v>0</v>
      </c>
      <c r="AE27" s="74">
        <f>VLOOKUP($C$27,[74]납품수량!$B$3:$AI$51,AE1,0)</f>
        <v>0</v>
      </c>
      <c r="AF27" s="74">
        <f>VLOOKUP($C$27,[74]납품수량!$B$3:$AI$51,AF1,0)</f>
        <v>0</v>
      </c>
      <c r="AG27" s="74">
        <f>VLOOKUP($C$27,[74]납품수량!$B$3:$AI$51,AG1,0)</f>
        <v>0</v>
      </c>
      <c r="AH27" s="74">
        <f>VLOOKUP($C$27,[74]납품수량!$B$3:$AI$51,AH1,0)</f>
        <v>0</v>
      </c>
      <c r="AI27" s="74">
        <f>VLOOKUP($C$27,[74]납품수량!$B$3:$AI$51,AI1,0)</f>
        <v>200</v>
      </c>
      <c r="AJ27" s="74">
        <f>VLOOKUP($C$27,[74]납품수량!$B$3:$AI$51,AJ1,0)</f>
        <v>0</v>
      </c>
      <c r="AK27" s="74">
        <f>VLOOKUP($C$27,[74]납품수량!$B$3:$AI$51,AK1,0)</f>
        <v>0</v>
      </c>
      <c r="AL27" s="74">
        <f>SUM(G27:AK27)</f>
        <v>1310</v>
      </c>
      <c r="AM27" s="61"/>
      <c r="AN27" s="61"/>
      <c r="AO27" s="61"/>
      <c r="AP27" s="61"/>
      <c r="AQ27" s="61"/>
      <c r="AR27" s="61"/>
      <c r="AS27" s="61"/>
      <c r="AT27" s="61"/>
      <c r="AU27" s="61"/>
      <c r="AV27" s="61"/>
      <c r="AW27" s="61"/>
      <c r="AX27" s="61"/>
      <c r="AY27" s="61"/>
      <c r="AZ27" s="61"/>
      <c r="BA27" s="61"/>
      <c r="BB27" s="61"/>
      <c r="BC27" s="61"/>
      <c r="BD27" s="61"/>
      <c r="BE27" s="61"/>
      <c r="BF27" s="61"/>
      <c r="BG27" s="61"/>
      <c r="BH27" s="61"/>
      <c r="BI27" s="61"/>
      <c r="BJ27" s="61"/>
      <c r="BK27" s="61"/>
      <c r="BL27" s="61"/>
      <c r="BM27" s="61"/>
      <c r="BN27" s="61"/>
      <c r="BO27" s="61"/>
      <c r="BP27" s="61"/>
      <c r="BQ27" s="61"/>
      <c r="BR27" s="61"/>
      <c r="BS27" s="61"/>
      <c r="BT27" s="61"/>
      <c r="BU27" s="61"/>
      <c r="BV27" s="61"/>
      <c r="BW27" s="61"/>
      <c r="BX27" s="61"/>
      <c r="BY27" s="61"/>
      <c r="BZ27" s="61"/>
      <c r="CA27" s="61"/>
      <c r="CB27" s="61"/>
      <c r="CC27" s="61"/>
      <c r="CD27" s="61"/>
      <c r="CE27" s="61"/>
      <c r="CF27" s="61"/>
      <c r="CG27" s="61"/>
      <c r="CH27" s="61"/>
      <c r="CI27" s="61"/>
      <c r="CJ27" s="61"/>
      <c r="CK27" s="61"/>
      <c r="CL27" s="61"/>
      <c r="CM27" s="61"/>
      <c r="CN27" s="61"/>
      <c r="CO27" s="61"/>
      <c r="CP27" s="61"/>
      <c r="CQ27" s="61"/>
      <c r="CR27" s="61"/>
      <c r="CS27" s="61"/>
      <c r="CT27" s="61"/>
      <c r="CU27" s="61"/>
      <c r="CV27" s="61"/>
      <c r="CW27" s="61"/>
      <c r="CX27" s="61"/>
      <c r="CY27" s="61"/>
      <c r="CZ27" s="61"/>
      <c r="DA27" s="61"/>
      <c r="DB27" s="61"/>
    </row>
    <row r="28" spans="1:106" s="58" customFormat="1" ht="16.5" customHeight="1">
      <c r="A28" s="70"/>
      <c r="B28" s="777"/>
      <c r="C28" s="770"/>
      <c r="D28" s="772"/>
      <c r="E28" s="772"/>
      <c r="F28" s="772"/>
      <c r="G28" s="74">
        <f>$F$27*G27</f>
        <v>0</v>
      </c>
      <c r="H28" s="74">
        <f t="shared" ref="H28:AK28" si="12">$F$27*H27</f>
        <v>0</v>
      </c>
      <c r="I28" s="74">
        <f t="shared" si="12"/>
        <v>0</v>
      </c>
      <c r="J28" s="74">
        <f t="shared" si="12"/>
        <v>0</v>
      </c>
      <c r="K28" s="74">
        <f t="shared" si="12"/>
        <v>0</v>
      </c>
      <c r="L28" s="74">
        <f t="shared" si="12"/>
        <v>0</v>
      </c>
      <c r="M28" s="74">
        <f t="shared" si="12"/>
        <v>0</v>
      </c>
      <c r="N28" s="74">
        <f t="shared" si="12"/>
        <v>467000</v>
      </c>
      <c r="O28" s="74">
        <f t="shared" si="12"/>
        <v>0</v>
      </c>
      <c r="P28" s="74">
        <f t="shared" si="12"/>
        <v>0</v>
      </c>
      <c r="Q28" s="74">
        <f t="shared" si="12"/>
        <v>0</v>
      </c>
      <c r="R28" s="74">
        <f t="shared" si="12"/>
        <v>303550</v>
      </c>
      <c r="S28" s="74">
        <f t="shared" si="12"/>
        <v>350250</v>
      </c>
      <c r="T28" s="74">
        <f t="shared" si="12"/>
        <v>396950</v>
      </c>
      <c r="U28" s="74">
        <f t="shared" si="12"/>
        <v>373600</v>
      </c>
      <c r="V28" s="74">
        <f t="shared" si="12"/>
        <v>0</v>
      </c>
      <c r="W28" s="74">
        <f t="shared" si="12"/>
        <v>0</v>
      </c>
      <c r="X28" s="74">
        <f t="shared" si="12"/>
        <v>0</v>
      </c>
      <c r="Y28" s="74">
        <f t="shared" si="12"/>
        <v>467000</v>
      </c>
      <c r="Z28" s="74">
        <f t="shared" si="12"/>
        <v>0</v>
      </c>
      <c r="AA28" s="74">
        <f t="shared" si="12"/>
        <v>233500</v>
      </c>
      <c r="AB28" s="74">
        <f t="shared" si="12"/>
        <v>0</v>
      </c>
      <c r="AC28" s="74">
        <f t="shared" si="12"/>
        <v>0</v>
      </c>
      <c r="AD28" s="74">
        <f t="shared" si="12"/>
        <v>0</v>
      </c>
      <c r="AE28" s="74">
        <f t="shared" si="12"/>
        <v>0</v>
      </c>
      <c r="AF28" s="74">
        <f t="shared" si="12"/>
        <v>0</v>
      </c>
      <c r="AG28" s="74">
        <f t="shared" si="12"/>
        <v>0</v>
      </c>
      <c r="AH28" s="74">
        <f t="shared" si="12"/>
        <v>0</v>
      </c>
      <c r="AI28" s="74">
        <f t="shared" si="12"/>
        <v>467000</v>
      </c>
      <c r="AJ28" s="74">
        <f t="shared" si="12"/>
        <v>0</v>
      </c>
      <c r="AK28" s="74">
        <f t="shared" si="12"/>
        <v>0</v>
      </c>
      <c r="AL28" s="74">
        <f>F27*AL27</f>
        <v>3058850</v>
      </c>
      <c r="AM28" s="61"/>
      <c r="AN28" s="61"/>
      <c r="AO28" s="61"/>
      <c r="AP28" s="61"/>
      <c r="AQ28" s="61"/>
      <c r="AR28" s="61"/>
      <c r="AS28" s="61"/>
      <c r="AT28" s="61"/>
      <c r="AU28" s="61"/>
      <c r="AV28" s="61"/>
      <c r="AW28" s="61"/>
      <c r="AX28" s="61"/>
      <c r="AY28" s="61"/>
      <c r="AZ28" s="61"/>
      <c r="BA28" s="61"/>
      <c r="BB28" s="61"/>
      <c r="BC28" s="61"/>
      <c r="BD28" s="61"/>
      <c r="BE28" s="61"/>
      <c r="BF28" s="61"/>
      <c r="BG28" s="61"/>
      <c r="BH28" s="61"/>
      <c r="BI28" s="61"/>
      <c r="BJ28" s="61"/>
      <c r="BK28" s="61"/>
      <c r="BL28" s="61"/>
      <c r="BM28" s="61"/>
      <c r="BN28" s="61"/>
      <c r="BO28" s="61"/>
      <c r="BP28" s="61"/>
      <c r="BQ28" s="61"/>
      <c r="BR28" s="61"/>
      <c r="BS28" s="61"/>
      <c r="BT28" s="61"/>
      <c r="BU28" s="61"/>
      <c r="BV28" s="61"/>
      <c r="BW28" s="61"/>
      <c r="BX28" s="61"/>
      <c r="BY28" s="61"/>
      <c r="BZ28" s="61"/>
      <c r="CA28" s="61"/>
      <c r="CB28" s="61"/>
      <c r="CC28" s="61"/>
      <c r="CD28" s="61"/>
      <c r="CE28" s="61"/>
      <c r="CF28" s="61"/>
      <c r="CG28" s="61"/>
      <c r="CH28" s="61"/>
      <c r="CI28" s="61"/>
      <c r="CJ28" s="61"/>
      <c r="CK28" s="61"/>
      <c r="CL28" s="61"/>
      <c r="CM28" s="61"/>
      <c r="CN28" s="61"/>
      <c r="CO28" s="61"/>
      <c r="CP28" s="61"/>
      <c r="CQ28" s="61"/>
      <c r="CR28" s="61"/>
      <c r="CS28" s="61"/>
      <c r="CT28" s="61"/>
      <c r="CU28" s="61"/>
      <c r="CV28" s="61"/>
      <c r="CW28" s="61"/>
      <c r="CX28" s="61"/>
      <c r="CY28" s="61"/>
      <c r="CZ28" s="61"/>
      <c r="DA28" s="61"/>
      <c r="DB28" s="61"/>
    </row>
    <row r="29" spans="1:106" s="58" customFormat="1" ht="16.5" customHeight="1">
      <c r="A29" s="70" t="s">
        <v>436</v>
      </c>
      <c r="B29" s="777"/>
      <c r="C29" s="769" t="s">
        <v>458</v>
      </c>
      <c r="D29" s="771" t="s">
        <v>274</v>
      </c>
      <c r="E29" s="771" t="s">
        <v>502</v>
      </c>
      <c r="F29" s="771">
        <f>VLOOKUP(C29,'[72]납품수량(영업)'!$C$3:$F$260,4,FALSE)</f>
        <v>2271</v>
      </c>
      <c r="G29" s="74">
        <f>VLOOKUP($C$29,[74]납품수량!$B$3:$AI$51,G1,0)</f>
        <v>0</v>
      </c>
      <c r="H29" s="74">
        <f>VLOOKUP($C$29,[74]납품수량!$B$3:$AI$51,H1,0)</f>
        <v>0</v>
      </c>
      <c r="I29" s="74">
        <f>VLOOKUP($C$29,[74]납품수량!$B$3:$AI$51,I1,0)</f>
        <v>0</v>
      </c>
      <c r="J29" s="74">
        <f>VLOOKUP($C$29,[74]납품수량!$B$3:$AI$51,J1,0)</f>
        <v>0</v>
      </c>
      <c r="K29" s="74">
        <f>VLOOKUP($C$29,[74]납품수량!$B$3:$AI$51,K1,0)</f>
        <v>0</v>
      </c>
      <c r="L29" s="74">
        <f>VLOOKUP($C$29,[74]납품수량!$B$3:$AI$51,L1,0)</f>
        <v>0</v>
      </c>
      <c r="M29" s="74">
        <f>VLOOKUP($C$29,[74]납품수량!$B$3:$AI$51,M1,0)</f>
        <v>0</v>
      </c>
      <c r="N29" s="74">
        <f>VLOOKUP($C$29,[74]납품수량!$B$3:$AI$51,N1,0)</f>
        <v>200</v>
      </c>
      <c r="O29" s="74">
        <f>VLOOKUP($C$29,[74]납품수량!$B$3:$AI$51,O1,0)</f>
        <v>0</v>
      </c>
      <c r="P29" s="74">
        <f>VLOOKUP($C$29,[74]납품수량!$B$3:$AI$51,P1,0)</f>
        <v>0</v>
      </c>
      <c r="Q29" s="74">
        <f>VLOOKUP($C$29,[74]납품수량!$B$3:$AI$51,Q1,0)</f>
        <v>0</v>
      </c>
      <c r="R29" s="74">
        <f>VLOOKUP($C$29,[74]납품수량!$B$3:$AI$51,R1,0)</f>
        <v>130</v>
      </c>
      <c r="S29" s="74">
        <f>VLOOKUP($C$29,[74]납품수량!$B$3:$AI$51,S1,0)</f>
        <v>150</v>
      </c>
      <c r="T29" s="74">
        <f>VLOOKUP($C$29,[74]납품수량!$B$3:$AI$51,T1,0)</f>
        <v>170</v>
      </c>
      <c r="U29" s="74">
        <f>VLOOKUP($C$29,[74]납품수량!$B$3:$AI$51,U1,0)</f>
        <v>160</v>
      </c>
      <c r="V29" s="74">
        <f>VLOOKUP($C$29,[74]납품수량!$B$3:$AI$51,V1,0)</f>
        <v>0</v>
      </c>
      <c r="W29" s="74">
        <f>VLOOKUP($C$29,[74]납품수량!$B$3:$AI$51,W1,0)</f>
        <v>0</v>
      </c>
      <c r="X29" s="74">
        <f>VLOOKUP($C$29,[74]납품수량!$B$3:$AI$51,X1,0)</f>
        <v>0</v>
      </c>
      <c r="Y29" s="74">
        <f>VLOOKUP($C$29,[74]납품수량!$B$3:$AI$51,Y1,0)</f>
        <v>200</v>
      </c>
      <c r="Z29" s="74">
        <f>VLOOKUP($C$29,[74]납품수량!$B$3:$AI$51,Z1,0)</f>
        <v>0</v>
      </c>
      <c r="AA29" s="74">
        <f>VLOOKUP($C$29,[74]납품수량!$B$3:$AI$51,AA1,0)</f>
        <v>100</v>
      </c>
      <c r="AB29" s="74">
        <f>VLOOKUP($C$29,[74]납품수량!$B$3:$AI$51,AB1,0)</f>
        <v>0</v>
      </c>
      <c r="AC29" s="74">
        <f>VLOOKUP($C$29,[74]납품수량!$B$3:$AI$51,AC1,0)</f>
        <v>0</v>
      </c>
      <c r="AD29" s="74">
        <f>VLOOKUP($C$29,[74]납품수량!$B$3:$AI$51,AD1,0)</f>
        <v>0</v>
      </c>
      <c r="AE29" s="74">
        <f>VLOOKUP($C$29,[74]납품수량!$B$3:$AI$51,AE1,0)</f>
        <v>0</v>
      </c>
      <c r="AF29" s="74">
        <f>VLOOKUP($C$29,[74]납품수량!$B$3:$AI$51,AF1,0)</f>
        <v>0</v>
      </c>
      <c r="AG29" s="74">
        <f>VLOOKUP($C$29,[74]납품수량!$B$3:$AI$51,AG1,0)</f>
        <v>0</v>
      </c>
      <c r="AH29" s="74">
        <f>VLOOKUP($C$29,[74]납품수량!$B$3:$AI$51,AH1,0)</f>
        <v>0</v>
      </c>
      <c r="AI29" s="74">
        <f>VLOOKUP($C$29,[74]납품수량!$B$3:$AI$51,AI1,0)</f>
        <v>200</v>
      </c>
      <c r="AJ29" s="74">
        <f>VLOOKUP($C$29,[74]납품수량!$B$3:$AI$51,AJ1,0)</f>
        <v>0</v>
      </c>
      <c r="AK29" s="74">
        <f>VLOOKUP($C$29,[74]납품수량!$B$3:$AI$51,AK1,0)</f>
        <v>0</v>
      </c>
      <c r="AL29" s="74">
        <f>SUM(G29:AK29)</f>
        <v>1310</v>
      </c>
      <c r="AM29" s="61"/>
      <c r="AN29" s="61"/>
      <c r="AO29" s="61"/>
      <c r="AP29" s="61"/>
      <c r="AQ29" s="61"/>
      <c r="AR29" s="61"/>
      <c r="AS29" s="61"/>
      <c r="AT29" s="61"/>
      <c r="AU29" s="61"/>
      <c r="AV29" s="61"/>
      <c r="AW29" s="61"/>
      <c r="AX29" s="61"/>
      <c r="AY29" s="61"/>
      <c r="AZ29" s="61"/>
      <c r="BA29" s="61"/>
      <c r="BB29" s="61"/>
      <c r="BC29" s="61"/>
      <c r="BD29" s="61"/>
      <c r="BE29" s="61"/>
      <c r="BF29" s="61"/>
      <c r="BG29" s="61"/>
      <c r="BH29" s="61"/>
      <c r="BI29" s="61"/>
      <c r="BJ29" s="61"/>
      <c r="BK29" s="61"/>
      <c r="BL29" s="61"/>
      <c r="BM29" s="61"/>
      <c r="BN29" s="61"/>
      <c r="BO29" s="61"/>
      <c r="BP29" s="61"/>
      <c r="BQ29" s="61"/>
      <c r="BR29" s="61"/>
      <c r="BS29" s="61"/>
      <c r="BT29" s="61"/>
      <c r="BU29" s="61"/>
      <c r="BV29" s="61"/>
      <c r="BW29" s="61"/>
      <c r="BX29" s="61"/>
      <c r="BY29" s="61"/>
      <c r="BZ29" s="61"/>
      <c r="CA29" s="61"/>
      <c r="CB29" s="61"/>
      <c r="CC29" s="61"/>
      <c r="CD29" s="61"/>
      <c r="CE29" s="61"/>
      <c r="CF29" s="61"/>
      <c r="CG29" s="61"/>
      <c r="CH29" s="61"/>
      <c r="CI29" s="61"/>
      <c r="CJ29" s="61"/>
      <c r="CK29" s="61"/>
      <c r="CL29" s="61"/>
      <c r="CM29" s="61"/>
      <c r="CN29" s="61"/>
      <c r="CO29" s="61"/>
      <c r="CP29" s="61"/>
      <c r="CQ29" s="61"/>
      <c r="CR29" s="61"/>
      <c r="CS29" s="61"/>
      <c r="CT29" s="61"/>
      <c r="CU29" s="61"/>
      <c r="CV29" s="61"/>
      <c r="CW29" s="61"/>
      <c r="CX29" s="61"/>
      <c r="CY29" s="61"/>
      <c r="CZ29" s="61"/>
      <c r="DA29" s="61"/>
      <c r="DB29" s="61"/>
    </row>
    <row r="30" spans="1:106" s="58" customFormat="1" ht="16.5" customHeight="1">
      <c r="A30" s="70"/>
      <c r="B30" s="777"/>
      <c r="C30" s="770"/>
      <c r="D30" s="772"/>
      <c r="E30" s="772"/>
      <c r="F30" s="772"/>
      <c r="G30" s="74">
        <f>$F$29*G29</f>
        <v>0</v>
      </c>
      <c r="H30" s="74">
        <f t="shared" ref="H30:AK30" si="13">$F$29*H29</f>
        <v>0</v>
      </c>
      <c r="I30" s="74">
        <f t="shared" si="13"/>
        <v>0</v>
      </c>
      <c r="J30" s="74">
        <f t="shared" si="13"/>
        <v>0</v>
      </c>
      <c r="K30" s="74">
        <f t="shared" si="13"/>
        <v>0</v>
      </c>
      <c r="L30" s="74">
        <f t="shared" si="13"/>
        <v>0</v>
      </c>
      <c r="M30" s="74">
        <f t="shared" si="13"/>
        <v>0</v>
      </c>
      <c r="N30" s="74">
        <f t="shared" si="13"/>
        <v>454200</v>
      </c>
      <c r="O30" s="74">
        <f t="shared" si="13"/>
        <v>0</v>
      </c>
      <c r="P30" s="74">
        <f t="shared" si="13"/>
        <v>0</v>
      </c>
      <c r="Q30" s="74">
        <f t="shared" si="13"/>
        <v>0</v>
      </c>
      <c r="R30" s="74">
        <f t="shared" si="13"/>
        <v>295230</v>
      </c>
      <c r="S30" s="74">
        <f t="shared" si="13"/>
        <v>340650</v>
      </c>
      <c r="T30" s="74">
        <f t="shared" si="13"/>
        <v>386070</v>
      </c>
      <c r="U30" s="74">
        <f t="shared" si="13"/>
        <v>363360</v>
      </c>
      <c r="V30" s="74">
        <f t="shared" si="13"/>
        <v>0</v>
      </c>
      <c r="W30" s="74">
        <f t="shared" si="13"/>
        <v>0</v>
      </c>
      <c r="X30" s="74">
        <f t="shared" si="13"/>
        <v>0</v>
      </c>
      <c r="Y30" s="74">
        <f t="shared" si="13"/>
        <v>454200</v>
      </c>
      <c r="Z30" s="74">
        <f t="shared" si="13"/>
        <v>0</v>
      </c>
      <c r="AA30" s="74">
        <f t="shared" si="13"/>
        <v>227100</v>
      </c>
      <c r="AB30" s="74">
        <f t="shared" si="13"/>
        <v>0</v>
      </c>
      <c r="AC30" s="74">
        <f t="shared" si="13"/>
        <v>0</v>
      </c>
      <c r="AD30" s="74">
        <f t="shared" si="13"/>
        <v>0</v>
      </c>
      <c r="AE30" s="74">
        <f t="shared" si="13"/>
        <v>0</v>
      </c>
      <c r="AF30" s="74">
        <f t="shared" si="13"/>
        <v>0</v>
      </c>
      <c r="AG30" s="74">
        <f t="shared" si="13"/>
        <v>0</v>
      </c>
      <c r="AH30" s="74">
        <f t="shared" si="13"/>
        <v>0</v>
      </c>
      <c r="AI30" s="74">
        <f t="shared" si="13"/>
        <v>454200</v>
      </c>
      <c r="AJ30" s="74">
        <f t="shared" si="13"/>
        <v>0</v>
      </c>
      <c r="AK30" s="74">
        <f t="shared" si="13"/>
        <v>0</v>
      </c>
      <c r="AL30" s="74">
        <f>F29*AL29</f>
        <v>2975010</v>
      </c>
      <c r="AM30" s="61"/>
      <c r="AN30" s="61"/>
      <c r="AO30" s="61"/>
      <c r="AP30" s="61"/>
      <c r="AQ30" s="61"/>
      <c r="AR30" s="61"/>
      <c r="AS30" s="61"/>
      <c r="AT30" s="61"/>
      <c r="AU30" s="61"/>
      <c r="AV30" s="61"/>
      <c r="AW30" s="61"/>
      <c r="AX30" s="61"/>
      <c r="AY30" s="61"/>
      <c r="AZ30" s="61"/>
      <c r="BA30" s="61"/>
      <c r="BB30" s="61"/>
      <c r="BC30" s="61"/>
      <c r="BD30" s="61"/>
      <c r="BE30" s="61"/>
      <c r="BF30" s="61"/>
      <c r="BG30" s="61"/>
      <c r="BH30" s="61"/>
      <c r="BI30" s="61"/>
      <c r="BJ30" s="61"/>
      <c r="BK30" s="61"/>
      <c r="BL30" s="61"/>
      <c r="BM30" s="61"/>
      <c r="BN30" s="61"/>
      <c r="BO30" s="61"/>
      <c r="BP30" s="61"/>
      <c r="BQ30" s="61"/>
      <c r="BR30" s="61"/>
      <c r="BS30" s="61"/>
      <c r="BT30" s="61"/>
      <c r="BU30" s="61"/>
      <c r="BV30" s="61"/>
      <c r="BW30" s="61"/>
      <c r="BX30" s="61"/>
      <c r="BY30" s="61"/>
      <c r="BZ30" s="61"/>
      <c r="CA30" s="61"/>
      <c r="CB30" s="61"/>
      <c r="CC30" s="61"/>
      <c r="CD30" s="61"/>
      <c r="CE30" s="61"/>
      <c r="CF30" s="61"/>
      <c r="CG30" s="61"/>
      <c r="CH30" s="61"/>
      <c r="CI30" s="61"/>
      <c r="CJ30" s="61"/>
      <c r="CK30" s="61"/>
      <c r="CL30" s="61"/>
      <c r="CM30" s="61"/>
      <c r="CN30" s="61"/>
      <c r="CO30" s="61"/>
      <c r="CP30" s="61"/>
      <c r="CQ30" s="61"/>
      <c r="CR30" s="61"/>
      <c r="CS30" s="61"/>
      <c r="CT30" s="61"/>
      <c r="CU30" s="61"/>
      <c r="CV30" s="61"/>
      <c r="CW30" s="61"/>
      <c r="CX30" s="61"/>
      <c r="CY30" s="61"/>
      <c r="CZ30" s="61"/>
      <c r="DA30" s="61"/>
      <c r="DB30" s="61"/>
    </row>
    <row r="31" spans="1:106" s="58" customFormat="1" ht="16.5" customHeight="1">
      <c r="A31" s="70" t="s">
        <v>436</v>
      </c>
      <c r="B31" s="777"/>
      <c r="C31" s="769" t="s">
        <v>460</v>
      </c>
      <c r="D31" s="771" t="s">
        <v>489</v>
      </c>
      <c r="E31" s="771" t="s">
        <v>500</v>
      </c>
      <c r="F31" s="771">
        <f>VLOOKUP(C31,'[72]납품수량(영업)'!$C$3:$F$260,4,FALSE)</f>
        <v>12596</v>
      </c>
      <c r="G31" s="74">
        <f>VLOOKUP($C$31,[74]납품수량!$B$3:$AI$51,G1,0)</f>
        <v>0</v>
      </c>
      <c r="H31" s="74">
        <f>VLOOKUP($C$31,[74]납품수량!$B$3:$AI$51,H1,0)</f>
        <v>525</v>
      </c>
      <c r="I31" s="74">
        <f>VLOOKUP($C$31,[74]납품수량!$B$3:$AI$51,I1,0)</f>
        <v>0</v>
      </c>
      <c r="J31" s="74">
        <f>VLOOKUP($C$31,[74]납품수량!$B$3:$AI$51,J1,0)</f>
        <v>0</v>
      </c>
      <c r="K31" s="74">
        <f>VLOOKUP($C$31,[74]납품수량!$B$3:$AI$51,K1,0)</f>
        <v>0</v>
      </c>
      <c r="L31" s="74">
        <f>VLOOKUP($C$31,[74]납품수량!$B$3:$AI$51,L1,0)</f>
        <v>0</v>
      </c>
      <c r="M31" s="74">
        <f>VLOOKUP($C$31,[74]납품수량!$B$3:$AI$51,M1,0)</f>
        <v>500</v>
      </c>
      <c r="N31" s="74">
        <f>VLOOKUP($C$31,[74]납품수량!$B$3:$AI$51,N1,0)</f>
        <v>475</v>
      </c>
      <c r="O31" s="74">
        <f>VLOOKUP($C$31,[74]납품수량!$B$3:$AI$51,O1,0)</f>
        <v>600</v>
      </c>
      <c r="P31" s="74">
        <f>VLOOKUP($C$31,[74]납품수량!$B$3:$AI$51,P1,0)</f>
        <v>0</v>
      </c>
      <c r="Q31" s="74">
        <f>VLOOKUP($C$31,[74]납품수량!$B$3:$AI$51,Q1,0)</f>
        <v>0</v>
      </c>
      <c r="R31" s="74">
        <f>VLOOKUP($C$31,[74]납품수량!$B$3:$AI$51,R1,0)</f>
        <v>575</v>
      </c>
      <c r="S31" s="74">
        <f>VLOOKUP($C$31,[74]납품수량!$B$3:$AI$51,S1,0)</f>
        <v>575</v>
      </c>
      <c r="T31" s="74">
        <f>VLOOKUP($C$31,[74]납품수량!$B$3:$AI$51,T1,0)</f>
        <v>550</v>
      </c>
      <c r="U31" s="74">
        <f>VLOOKUP($C$31,[74]납품수량!$B$3:$AI$51,U1,0)</f>
        <v>550</v>
      </c>
      <c r="V31" s="74">
        <f>VLOOKUP($C$31,[74]납품수량!$B$3:$AI$51,V1,0)</f>
        <v>550</v>
      </c>
      <c r="W31" s="74">
        <f>VLOOKUP($C$31,[74]납품수량!$B$3:$AI$51,W1,0)</f>
        <v>0</v>
      </c>
      <c r="X31" s="74">
        <f>VLOOKUP($C$31,[74]납품수량!$B$3:$AI$51,X1,0)</f>
        <v>0</v>
      </c>
      <c r="Y31" s="74">
        <f>VLOOKUP($C$31,[74]납품수량!$B$3:$AI$51,Y1,0)</f>
        <v>625</v>
      </c>
      <c r="Z31" s="74">
        <f>VLOOKUP($C$31,[74]납품수량!$B$3:$AI$51,Z1,0)</f>
        <v>475</v>
      </c>
      <c r="AA31" s="74">
        <f>VLOOKUP($C$31,[74]납품수량!$B$3:$AI$51,AA1,0)</f>
        <v>600</v>
      </c>
      <c r="AB31" s="74">
        <f>VLOOKUP($C$31,[74]납품수량!$B$3:$AI$51,AB1,0)</f>
        <v>575</v>
      </c>
      <c r="AC31" s="74">
        <f>VLOOKUP($C$31,[74]납품수량!$B$3:$AI$51,AC1,0)</f>
        <v>625</v>
      </c>
      <c r="AD31" s="74">
        <f>VLOOKUP($C$31,[74]납품수량!$B$3:$AI$51,AD1,0)</f>
        <v>0</v>
      </c>
      <c r="AE31" s="74">
        <f>VLOOKUP($C$31,[74]납품수량!$B$3:$AI$51,AE1,0)</f>
        <v>0</v>
      </c>
      <c r="AF31" s="74">
        <f>VLOOKUP($C$31,[74]납품수량!$B$3:$AI$51,AF1,0)</f>
        <v>550</v>
      </c>
      <c r="AG31" s="74">
        <f>VLOOKUP($C$31,[74]납품수량!$B$3:$AI$51,AG1,0)</f>
        <v>550</v>
      </c>
      <c r="AH31" s="74">
        <f>VLOOKUP($C$31,[74]납품수량!$B$3:$AI$51,AH1,0)</f>
        <v>225</v>
      </c>
      <c r="AI31" s="74">
        <f>VLOOKUP($C$31,[74]납품수량!$B$3:$AI$51,AI1,0)</f>
        <v>0</v>
      </c>
      <c r="AJ31" s="74">
        <f>VLOOKUP($C$31,[74]납품수량!$B$3:$AI$51,AJ1,0)</f>
        <v>0</v>
      </c>
      <c r="AK31" s="74">
        <f>VLOOKUP($C$31,[74]납품수량!$B$3:$AI$51,AK1,0)</f>
        <v>0</v>
      </c>
      <c r="AL31" s="74">
        <f>SUM(G31:AK31)</f>
        <v>9125</v>
      </c>
      <c r="AM31" s="61"/>
      <c r="AN31" s="61"/>
      <c r="AO31" s="61"/>
      <c r="AP31" s="61"/>
      <c r="AQ31" s="61"/>
      <c r="AR31" s="61"/>
      <c r="AS31" s="61"/>
      <c r="AT31" s="61"/>
      <c r="AU31" s="61"/>
      <c r="AV31" s="61"/>
      <c r="AW31" s="61"/>
      <c r="AX31" s="61"/>
      <c r="AY31" s="61"/>
      <c r="AZ31" s="61"/>
      <c r="BA31" s="61"/>
      <c r="BB31" s="61"/>
      <c r="BC31" s="61"/>
      <c r="BD31" s="61"/>
      <c r="BE31" s="61"/>
      <c r="BF31" s="61"/>
      <c r="BG31" s="61"/>
      <c r="BH31" s="61"/>
      <c r="BI31" s="61"/>
      <c r="BJ31" s="61"/>
      <c r="BK31" s="61"/>
      <c r="BL31" s="61"/>
      <c r="BM31" s="61"/>
      <c r="BN31" s="61"/>
      <c r="BO31" s="61"/>
      <c r="BP31" s="61"/>
      <c r="BQ31" s="61"/>
      <c r="BR31" s="61"/>
      <c r="BS31" s="61"/>
      <c r="BT31" s="61"/>
      <c r="BU31" s="61"/>
      <c r="BV31" s="61"/>
      <c r="BW31" s="61"/>
      <c r="BX31" s="61"/>
      <c r="BY31" s="61"/>
      <c r="BZ31" s="61"/>
      <c r="CA31" s="61"/>
      <c r="CB31" s="61"/>
      <c r="CC31" s="61"/>
      <c r="CD31" s="61"/>
      <c r="CE31" s="61"/>
      <c r="CF31" s="61"/>
      <c r="CG31" s="61"/>
      <c r="CH31" s="61"/>
      <c r="CI31" s="61"/>
      <c r="CJ31" s="61"/>
      <c r="CK31" s="61"/>
      <c r="CL31" s="61"/>
      <c r="CM31" s="61"/>
      <c r="CN31" s="61"/>
      <c r="CO31" s="61"/>
      <c r="CP31" s="61"/>
      <c r="CQ31" s="61"/>
      <c r="CR31" s="61"/>
      <c r="CS31" s="61"/>
      <c r="CT31" s="61"/>
      <c r="CU31" s="61"/>
      <c r="CV31" s="61"/>
      <c r="CW31" s="61"/>
      <c r="CX31" s="61"/>
      <c r="CY31" s="61"/>
      <c r="CZ31" s="61"/>
      <c r="DA31" s="61"/>
      <c r="DB31" s="61"/>
    </row>
    <row r="32" spans="1:106" s="58" customFormat="1" ht="16.5" customHeight="1">
      <c r="A32" s="70"/>
      <c r="B32" s="777"/>
      <c r="C32" s="770"/>
      <c r="D32" s="772"/>
      <c r="E32" s="772"/>
      <c r="F32" s="772"/>
      <c r="G32" s="74">
        <f>$F$31*G31</f>
        <v>0</v>
      </c>
      <c r="H32" s="74">
        <f t="shared" ref="H32:AK32" si="14">$F$31*H31</f>
        <v>6612900</v>
      </c>
      <c r="I32" s="74">
        <f t="shared" si="14"/>
        <v>0</v>
      </c>
      <c r="J32" s="74">
        <f t="shared" si="14"/>
        <v>0</v>
      </c>
      <c r="K32" s="74">
        <f t="shared" si="14"/>
        <v>0</v>
      </c>
      <c r="L32" s="74">
        <f t="shared" si="14"/>
        <v>0</v>
      </c>
      <c r="M32" s="74">
        <f t="shared" si="14"/>
        <v>6298000</v>
      </c>
      <c r="N32" s="74">
        <f t="shared" si="14"/>
        <v>5983100</v>
      </c>
      <c r="O32" s="74">
        <f t="shared" si="14"/>
        <v>7557600</v>
      </c>
      <c r="P32" s="74">
        <f t="shared" si="14"/>
        <v>0</v>
      </c>
      <c r="Q32" s="74">
        <f t="shared" si="14"/>
        <v>0</v>
      </c>
      <c r="R32" s="74">
        <f t="shared" si="14"/>
        <v>7242700</v>
      </c>
      <c r="S32" s="74">
        <f t="shared" si="14"/>
        <v>7242700</v>
      </c>
      <c r="T32" s="74">
        <f t="shared" si="14"/>
        <v>6927800</v>
      </c>
      <c r="U32" s="74">
        <f t="shared" si="14"/>
        <v>6927800</v>
      </c>
      <c r="V32" s="74">
        <f t="shared" si="14"/>
        <v>6927800</v>
      </c>
      <c r="W32" s="74">
        <f t="shared" si="14"/>
        <v>0</v>
      </c>
      <c r="X32" s="74">
        <f t="shared" si="14"/>
        <v>0</v>
      </c>
      <c r="Y32" s="74">
        <f t="shared" si="14"/>
        <v>7872500</v>
      </c>
      <c r="Z32" s="74">
        <f t="shared" si="14"/>
        <v>5983100</v>
      </c>
      <c r="AA32" s="74">
        <f t="shared" si="14"/>
        <v>7557600</v>
      </c>
      <c r="AB32" s="74">
        <f t="shared" si="14"/>
        <v>7242700</v>
      </c>
      <c r="AC32" s="74">
        <f t="shared" si="14"/>
        <v>7872500</v>
      </c>
      <c r="AD32" s="74">
        <f t="shared" si="14"/>
        <v>0</v>
      </c>
      <c r="AE32" s="74">
        <f t="shared" si="14"/>
        <v>0</v>
      </c>
      <c r="AF32" s="74">
        <f t="shared" si="14"/>
        <v>6927800</v>
      </c>
      <c r="AG32" s="74">
        <f t="shared" si="14"/>
        <v>6927800</v>
      </c>
      <c r="AH32" s="74">
        <f t="shared" si="14"/>
        <v>2834100</v>
      </c>
      <c r="AI32" s="74">
        <f t="shared" si="14"/>
        <v>0</v>
      </c>
      <c r="AJ32" s="74">
        <f t="shared" si="14"/>
        <v>0</v>
      </c>
      <c r="AK32" s="74">
        <f t="shared" si="14"/>
        <v>0</v>
      </c>
      <c r="AL32" s="74">
        <f>F31*AL31</f>
        <v>114938500</v>
      </c>
      <c r="AM32" s="61"/>
      <c r="AN32" s="61"/>
      <c r="AO32" s="61"/>
      <c r="AP32" s="61"/>
      <c r="AQ32" s="61"/>
      <c r="AR32" s="61"/>
      <c r="AS32" s="61"/>
      <c r="AT32" s="61"/>
      <c r="AU32" s="61"/>
      <c r="AV32" s="61"/>
      <c r="AW32" s="61"/>
      <c r="AX32" s="61"/>
      <c r="AY32" s="61"/>
      <c r="AZ32" s="61"/>
      <c r="BA32" s="61"/>
      <c r="BB32" s="61"/>
      <c r="BC32" s="61"/>
      <c r="BD32" s="61"/>
      <c r="BE32" s="61"/>
      <c r="BF32" s="61"/>
      <c r="BG32" s="61"/>
      <c r="BH32" s="61"/>
      <c r="BI32" s="61"/>
      <c r="BJ32" s="61"/>
      <c r="BK32" s="61"/>
      <c r="BL32" s="61"/>
      <c r="BM32" s="61"/>
      <c r="BN32" s="61"/>
      <c r="BO32" s="61"/>
      <c r="BP32" s="61"/>
      <c r="BQ32" s="61"/>
      <c r="BR32" s="61"/>
      <c r="BS32" s="61"/>
      <c r="BT32" s="61"/>
      <c r="BU32" s="61"/>
      <c r="BV32" s="61"/>
      <c r="BW32" s="61"/>
      <c r="BX32" s="61"/>
      <c r="BY32" s="61"/>
      <c r="BZ32" s="61"/>
      <c r="CA32" s="61"/>
      <c r="CB32" s="61"/>
      <c r="CC32" s="61"/>
      <c r="CD32" s="61"/>
      <c r="CE32" s="61"/>
      <c r="CF32" s="61"/>
      <c r="CG32" s="61"/>
      <c r="CH32" s="61"/>
      <c r="CI32" s="61"/>
      <c r="CJ32" s="61"/>
      <c r="CK32" s="61"/>
      <c r="CL32" s="61"/>
      <c r="CM32" s="61"/>
      <c r="CN32" s="61"/>
      <c r="CO32" s="61"/>
      <c r="CP32" s="61"/>
      <c r="CQ32" s="61"/>
      <c r="CR32" s="61"/>
      <c r="CS32" s="61"/>
      <c r="CT32" s="61"/>
      <c r="CU32" s="61"/>
      <c r="CV32" s="61"/>
      <c r="CW32" s="61"/>
      <c r="CX32" s="61"/>
      <c r="CY32" s="61"/>
      <c r="CZ32" s="61"/>
      <c r="DA32" s="61"/>
      <c r="DB32" s="61"/>
    </row>
    <row r="33" spans="1:106" s="58" customFormat="1" ht="16.5" customHeight="1">
      <c r="A33" s="70" t="s">
        <v>436</v>
      </c>
      <c r="B33" s="777"/>
      <c r="C33" s="769" t="s">
        <v>461</v>
      </c>
      <c r="D33" s="771" t="s">
        <v>490</v>
      </c>
      <c r="E33" s="771" t="s">
        <v>500</v>
      </c>
      <c r="F33" s="771">
        <f>VLOOKUP(C33,'[72]납품수량(영업)'!$C$3:$F$260,4,FALSE)</f>
        <v>12595</v>
      </c>
      <c r="G33" s="74">
        <f>VLOOKUP($C$33,[74]납품수량!$B$3:$AI$51,G1,0)</f>
        <v>0</v>
      </c>
      <c r="H33" s="74">
        <f>VLOOKUP($C$33,[74]납품수량!$B$3:$AI$51,H1,0)</f>
        <v>525</v>
      </c>
      <c r="I33" s="74">
        <f>VLOOKUP($C$33,[74]납품수량!$B$3:$AI$51,I1,0)</f>
        <v>0</v>
      </c>
      <c r="J33" s="74">
        <f>VLOOKUP($C$33,[74]납품수량!$B$3:$AI$51,J1,0)</f>
        <v>0</v>
      </c>
      <c r="K33" s="74">
        <f>VLOOKUP($C$33,[74]납품수량!$B$3:$AI$51,K1,0)</f>
        <v>0</v>
      </c>
      <c r="L33" s="74">
        <f>VLOOKUP($C$33,[74]납품수량!$B$3:$AI$51,L1,0)</f>
        <v>0</v>
      </c>
      <c r="M33" s="74">
        <f>VLOOKUP($C$33,[74]납품수량!$B$3:$AI$51,M1,0)</f>
        <v>500</v>
      </c>
      <c r="N33" s="74">
        <f>VLOOKUP($C$33,[74]납품수량!$B$3:$AI$51,N1,0)</f>
        <v>475</v>
      </c>
      <c r="O33" s="74">
        <f>VLOOKUP($C$33,[74]납품수량!$B$3:$AI$51,O1,0)</f>
        <v>600</v>
      </c>
      <c r="P33" s="74">
        <f>VLOOKUP($C$33,[74]납품수량!$B$3:$AI$51,P1,0)</f>
        <v>0</v>
      </c>
      <c r="Q33" s="74">
        <f>VLOOKUP($C$33,[74]납품수량!$B$3:$AI$51,Q1,0)</f>
        <v>0</v>
      </c>
      <c r="R33" s="74">
        <f>VLOOKUP($C$33,[74]납품수량!$B$3:$AI$51,R1,0)</f>
        <v>575</v>
      </c>
      <c r="S33" s="74">
        <f>VLOOKUP($C$33,[74]납품수량!$B$3:$AI$51,S1,0)</f>
        <v>575</v>
      </c>
      <c r="T33" s="74">
        <f>VLOOKUP($C$33,[74]납품수량!$B$3:$AI$51,T1,0)</f>
        <v>550</v>
      </c>
      <c r="U33" s="74">
        <f>VLOOKUP($C$33,[74]납품수량!$B$3:$AI$51,U1,0)</f>
        <v>550</v>
      </c>
      <c r="V33" s="74">
        <f>VLOOKUP($C$33,[74]납품수량!$B$3:$AI$51,V1,0)</f>
        <v>550</v>
      </c>
      <c r="W33" s="74">
        <f>VLOOKUP($C$33,[74]납품수량!$B$3:$AI$51,W1,0)</f>
        <v>0</v>
      </c>
      <c r="X33" s="74">
        <f>VLOOKUP($C$33,[74]납품수량!$B$3:$AI$51,X1,0)</f>
        <v>0</v>
      </c>
      <c r="Y33" s="74">
        <f>VLOOKUP($C$33,[74]납품수량!$B$3:$AI$51,Y1,0)</f>
        <v>625</v>
      </c>
      <c r="Z33" s="74">
        <f>VLOOKUP($C$33,[74]납품수량!$B$3:$AI$51,Z1,0)</f>
        <v>475</v>
      </c>
      <c r="AA33" s="74">
        <f>VLOOKUP($C$33,[74]납품수량!$B$3:$AI$51,AA1,0)</f>
        <v>600</v>
      </c>
      <c r="AB33" s="74">
        <f>VLOOKUP($C$33,[74]납품수량!$B$3:$AI$51,AB1,0)</f>
        <v>575</v>
      </c>
      <c r="AC33" s="74">
        <f>VLOOKUP($C$33,[74]납품수량!$B$3:$AI$51,AC1,0)</f>
        <v>625</v>
      </c>
      <c r="AD33" s="74">
        <f>VLOOKUP($C$33,[74]납품수량!$B$3:$AI$51,AD1,0)</f>
        <v>0</v>
      </c>
      <c r="AE33" s="74">
        <f>VLOOKUP($C$33,[74]납품수량!$B$3:$AI$51,AE1,0)</f>
        <v>0</v>
      </c>
      <c r="AF33" s="74">
        <f>VLOOKUP($C$33,[74]납품수량!$B$3:$AI$51,AF1,0)</f>
        <v>550</v>
      </c>
      <c r="AG33" s="74">
        <f>VLOOKUP($C$33,[74]납품수량!$B$3:$AI$51,AG1,0)</f>
        <v>550</v>
      </c>
      <c r="AH33" s="74">
        <f>VLOOKUP($C$33,[74]납품수량!$B$3:$AI$51,AH1,0)</f>
        <v>225</v>
      </c>
      <c r="AI33" s="74">
        <f>VLOOKUP($C$33,[74]납품수량!$B$3:$AI$51,AI1,0)</f>
        <v>0</v>
      </c>
      <c r="AJ33" s="74">
        <f>VLOOKUP($C$33,[74]납품수량!$B$3:$AI$51,AJ1,0)</f>
        <v>0</v>
      </c>
      <c r="AK33" s="74">
        <f>VLOOKUP($C$33,[74]납품수량!$B$3:$AI$51,AK1,0)</f>
        <v>0</v>
      </c>
      <c r="AL33" s="74">
        <f>SUM(G33:AK33)</f>
        <v>9125</v>
      </c>
      <c r="AM33" s="61"/>
      <c r="AN33" s="61"/>
      <c r="AO33" s="61"/>
      <c r="AP33" s="61"/>
      <c r="AQ33" s="61"/>
      <c r="AR33" s="61"/>
      <c r="AS33" s="61"/>
      <c r="AT33" s="61"/>
      <c r="AU33" s="61"/>
      <c r="AV33" s="61"/>
      <c r="AW33" s="61"/>
      <c r="AX33" s="61"/>
      <c r="AY33" s="61"/>
      <c r="AZ33" s="61"/>
      <c r="BA33" s="61"/>
      <c r="BB33" s="61"/>
      <c r="BC33" s="61"/>
      <c r="BD33" s="61"/>
      <c r="BE33" s="61"/>
      <c r="BF33" s="61"/>
      <c r="BG33" s="61"/>
      <c r="BH33" s="61"/>
      <c r="BI33" s="61"/>
      <c r="BJ33" s="61"/>
      <c r="BK33" s="61"/>
      <c r="BL33" s="61"/>
      <c r="BM33" s="61"/>
      <c r="BN33" s="61"/>
      <c r="BO33" s="61"/>
      <c r="BP33" s="61"/>
      <c r="BQ33" s="61"/>
      <c r="BR33" s="61"/>
      <c r="BS33" s="61"/>
      <c r="BT33" s="61"/>
      <c r="BU33" s="61"/>
      <c r="BV33" s="61"/>
      <c r="BW33" s="61"/>
      <c r="BX33" s="61"/>
      <c r="BY33" s="61"/>
      <c r="BZ33" s="61"/>
      <c r="CA33" s="61"/>
      <c r="CB33" s="61"/>
      <c r="CC33" s="61"/>
      <c r="CD33" s="61"/>
      <c r="CE33" s="61"/>
      <c r="CF33" s="61"/>
      <c r="CG33" s="61"/>
      <c r="CH33" s="61"/>
      <c r="CI33" s="61"/>
      <c r="CJ33" s="61"/>
      <c r="CK33" s="61"/>
      <c r="CL33" s="61"/>
      <c r="CM33" s="61"/>
      <c r="CN33" s="61"/>
      <c r="CO33" s="61"/>
      <c r="CP33" s="61"/>
      <c r="CQ33" s="61"/>
      <c r="CR33" s="61"/>
      <c r="CS33" s="61"/>
      <c r="CT33" s="61"/>
      <c r="CU33" s="61"/>
      <c r="CV33" s="61"/>
      <c r="CW33" s="61"/>
      <c r="CX33" s="61"/>
      <c r="CY33" s="61"/>
      <c r="CZ33" s="61"/>
      <c r="DA33" s="61"/>
      <c r="DB33" s="61"/>
    </row>
    <row r="34" spans="1:106" s="58" customFormat="1" ht="16.5" customHeight="1">
      <c r="A34" s="70"/>
      <c r="B34" s="777"/>
      <c r="C34" s="770"/>
      <c r="D34" s="772"/>
      <c r="E34" s="772"/>
      <c r="F34" s="772"/>
      <c r="G34" s="74">
        <f>$F$33*G33</f>
        <v>0</v>
      </c>
      <c r="H34" s="74">
        <f t="shared" ref="H34:AK34" si="15">$F$33*H33</f>
        <v>6612375</v>
      </c>
      <c r="I34" s="74">
        <f t="shared" si="15"/>
        <v>0</v>
      </c>
      <c r="J34" s="74">
        <f t="shared" si="15"/>
        <v>0</v>
      </c>
      <c r="K34" s="74">
        <f t="shared" si="15"/>
        <v>0</v>
      </c>
      <c r="L34" s="74">
        <f t="shared" si="15"/>
        <v>0</v>
      </c>
      <c r="M34" s="74">
        <f t="shared" si="15"/>
        <v>6297500</v>
      </c>
      <c r="N34" s="74">
        <f t="shared" si="15"/>
        <v>5982625</v>
      </c>
      <c r="O34" s="74">
        <f t="shared" si="15"/>
        <v>7557000</v>
      </c>
      <c r="P34" s="74">
        <f t="shared" si="15"/>
        <v>0</v>
      </c>
      <c r="Q34" s="74">
        <f t="shared" si="15"/>
        <v>0</v>
      </c>
      <c r="R34" s="74">
        <f t="shared" si="15"/>
        <v>7242125</v>
      </c>
      <c r="S34" s="74">
        <f t="shared" si="15"/>
        <v>7242125</v>
      </c>
      <c r="T34" s="74">
        <f t="shared" si="15"/>
        <v>6927250</v>
      </c>
      <c r="U34" s="74">
        <f t="shared" si="15"/>
        <v>6927250</v>
      </c>
      <c r="V34" s="74">
        <f t="shared" si="15"/>
        <v>6927250</v>
      </c>
      <c r="W34" s="74">
        <f t="shared" si="15"/>
        <v>0</v>
      </c>
      <c r="X34" s="74">
        <f t="shared" si="15"/>
        <v>0</v>
      </c>
      <c r="Y34" s="74">
        <f t="shared" si="15"/>
        <v>7871875</v>
      </c>
      <c r="Z34" s="74">
        <f t="shared" si="15"/>
        <v>5982625</v>
      </c>
      <c r="AA34" s="74">
        <f t="shared" si="15"/>
        <v>7557000</v>
      </c>
      <c r="AB34" s="74">
        <f t="shared" si="15"/>
        <v>7242125</v>
      </c>
      <c r="AC34" s="74">
        <f t="shared" si="15"/>
        <v>7871875</v>
      </c>
      <c r="AD34" s="74">
        <f t="shared" si="15"/>
        <v>0</v>
      </c>
      <c r="AE34" s="74">
        <f t="shared" si="15"/>
        <v>0</v>
      </c>
      <c r="AF34" s="74">
        <f t="shared" si="15"/>
        <v>6927250</v>
      </c>
      <c r="AG34" s="74">
        <f t="shared" si="15"/>
        <v>6927250</v>
      </c>
      <c r="AH34" s="74">
        <f t="shared" si="15"/>
        <v>2833875</v>
      </c>
      <c r="AI34" s="74">
        <f t="shared" si="15"/>
        <v>0</v>
      </c>
      <c r="AJ34" s="74">
        <f t="shared" si="15"/>
        <v>0</v>
      </c>
      <c r="AK34" s="74">
        <f t="shared" si="15"/>
        <v>0</v>
      </c>
      <c r="AL34" s="74">
        <f>F33*AL33</f>
        <v>114929375</v>
      </c>
      <c r="AM34" s="61"/>
      <c r="AN34" s="61"/>
      <c r="AO34" s="61"/>
      <c r="AP34" s="61"/>
      <c r="AQ34" s="61"/>
      <c r="AR34" s="61"/>
      <c r="AS34" s="61"/>
      <c r="AT34" s="61"/>
      <c r="AU34" s="61"/>
      <c r="AV34" s="61"/>
      <c r="AW34" s="61"/>
      <c r="AX34" s="61"/>
      <c r="AY34" s="61"/>
      <c r="AZ34" s="61"/>
      <c r="BA34" s="61"/>
      <c r="BB34" s="61"/>
      <c r="BC34" s="61"/>
      <c r="BD34" s="61"/>
      <c r="BE34" s="61"/>
      <c r="BF34" s="61"/>
      <c r="BG34" s="61"/>
      <c r="BH34" s="61"/>
      <c r="BI34" s="61"/>
      <c r="BJ34" s="61"/>
      <c r="BK34" s="61"/>
      <c r="BL34" s="61"/>
      <c r="BM34" s="61"/>
      <c r="BN34" s="61"/>
      <c r="BO34" s="61"/>
      <c r="BP34" s="61"/>
      <c r="BQ34" s="61"/>
      <c r="BR34" s="61"/>
      <c r="BS34" s="61"/>
      <c r="BT34" s="61"/>
      <c r="BU34" s="61"/>
      <c r="BV34" s="61"/>
      <c r="BW34" s="61"/>
      <c r="BX34" s="61"/>
      <c r="BY34" s="61"/>
      <c r="BZ34" s="61"/>
      <c r="CA34" s="61"/>
      <c r="CB34" s="61"/>
      <c r="CC34" s="61"/>
      <c r="CD34" s="61"/>
      <c r="CE34" s="61"/>
      <c r="CF34" s="61"/>
      <c r="CG34" s="61"/>
      <c r="CH34" s="61"/>
      <c r="CI34" s="61"/>
      <c r="CJ34" s="61"/>
      <c r="CK34" s="61"/>
      <c r="CL34" s="61"/>
      <c r="CM34" s="61"/>
      <c r="CN34" s="61"/>
      <c r="CO34" s="61"/>
      <c r="CP34" s="61"/>
      <c r="CQ34" s="61"/>
      <c r="CR34" s="61"/>
      <c r="CS34" s="61"/>
      <c r="CT34" s="61"/>
      <c r="CU34" s="61"/>
      <c r="CV34" s="61"/>
      <c r="CW34" s="61"/>
      <c r="CX34" s="61"/>
      <c r="CY34" s="61"/>
      <c r="CZ34" s="61"/>
      <c r="DA34" s="61"/>
      <c r="DB34" s="61"/>
    </row>
    <row r="35" spans="1:106" s="58" customFormat="1" ht="16.5" customHeight="1">
      <c r="A35" s="70" t="s">
        <v>437</v>
      </c>
      <c r="B35" s="777"/>
      <c r="C35" s="769" t="s">
        <v>462</v>
      </c>
      <c r="D35" s="771" t="s">
        <v>489</v>
      </c>
      <c r="E35" s="771" t="s">
        <v>501</v>
      </c>
      <c r="F35" s="771">
        <f>VLOOKUP(C35,'[72]납품수량(영업)'!$C$3:$F$260,4,FALSE)</f>
        <v>14077</v>
      </c>
      <c r="G35" s="74">
        <f>VLOOKUP($C$35,[74]납품수량!$B$3:$AI$51,G1,0)</f>
        <v>0</v>
      </c>
      <c r="H35" s="74">
        <f>VLOOKUP($C$35,[74]납품수량!$B$3:$AI$51,H1,0)</f>
        <v>100</v>
      </c>
      <c r="I35" s="74">
        <f>VLOOKUP($C$35,[74]납품수량!$B$3:$AI$51,I1,0)</f>
        <v>0</v>
      </c>
      <c r="J35" s="74">
        <f>VLOOKUP($C$35,[74]납품수량!$B$3:$AI$51,J1,0)</f>
        <v>0</v>
      </c>
      <c r="K35" s="74">
        <f>VLOOKUP($C$35,[74]납품수량!$B$3:$AI$51,K1,0)</f>
        <v>0</v>
      </c>
      <c r="L35" s="74">
        <f>VLOOKUP($C$35,[74]납품수량!$B$3:$AI$51,L1,0)</f>
        <v>0</v>
      </c>
      <c r="M35" s="74">
        <f>VLOOKUP($C$35,[74]납품수량!$B$3:$AI$51,M1,0)</f>
        <v>100</v>
      </c>
      <c r="N35" s="74">
        <f>VLOOKUP($C$35,[74]납품수량!$B$3:$AI$51,N1,0)</f>
        <v>100</v>
      </c>
      <c r="O35" s="74">
        <f>VLOOKUP($C$35,[74]납품수량!$B$3:$AI$51,O1,0)</f>
        <v>100</v>
      </c>
      <c r="P35" s="74">
        <f>VLOOKUP($C$35,[74]납품수량!$B$3:$AI$51,P1,0)</f>
        <v>0</v>
      </c>
      <c r="Q35" s="74">
        <f>VLOOKUP($C$35,[74]납품수량!$B$3:$AI$51,Q1,0)</f>
        <v>0</v>
      </c>
      <c r="R35" s="74">
        <f>VLOOKUP($C$35,[74]납품수량!$B$3:$AI$51,R1,0)</f>
        <v>75</v>
      </c>
      <c r="S35" s="74">
        <f>VLOOKUP($C$35,[74]납품수량!$B$3:$AI$51,S1,0)</f>
        <v>125</v>
      </c>
      <c r="T35" s="74">
        <f>VLOOKUP($C$35,[74]납품수량!$B$3:$AI$51,T1,0)</f>
        <v>100</v>
      </c>
      <c r="U35" s="74">
        <f>VLOOKUP($C$35,[74]납품수량!$B$3:$AI$51,U1,0)</f>
        <v>150</v>
      </c>
      <c r="V35" s="74">
        <f>VLOOKUP($C$35,[74]납품수량!$B$3:$AI$51,V1,0)</f>
        <v>75</v>
      </c>
      <c r="W35" s="74">
        <f>VLOOKUP($C$35,[74]납품수량!$B$3:$AI$51,W1,0)</f>
        <v>0</v>
      </c>
      <c r="X35" s="74">
        <f>VLOOKUP($C$35,[74]납품수량!$B$3:$AI$51,X1,0)</f>
        <v>0</v>
      </c>
      <c r="Y35" s="74">
        <f>VLOOKUP($C$35,[74]납품수량!$B$3:$AI$51,Y1,0)</f>
        <v>125</v>
      </c>
      <c r="Z35" s="74">
        <f>VLOOKUP($C$35,[74]납품수량!$B$3:$AI$51,Z1,0)</f>
        <v>100</v>
      </c>
      <c r="AA35" s="74">
        <f>VLOOKUP($C$35,[74]납품수량!$B$3:$AI$51,AA1,0)</f>
        <v>100</v>
      </c>
      <c r="AB35" s="74">
        <f>VLOOKUP($C$35,[74]납품수량!$B$3:$AI$51,AB1,0)</f>
        <v>100</v>
      </c>
      <c r="AC35" s="74">
        <f>VLOOKUP($C$35,[74]납품수량!$B$3:$AI$51,AC1,0)</f>
        <v>125</v>
      </c>
      <c r="AD35" s="74">
        <f>VLOOKUP($C$35,[74]납품수량!$B$3:$AI$51,AD1,0)</f>
        <v>0</v>
      </c>
      <c r="AE35" s="74">
        <f>VLOOKUP($C$35,[74]납품수량!$B$3:$AI$51,AE1,0)</f>
        <v>0</v>
      </c>
      <c r="AF35" s="74">
        <f>VLOOKUP($C$35,[74]납품수량!$B$3:$AI$51,AF1,0)</f>
        <v>100</v>
      </c>
      <c r="AG35" s="74">
        <f>VLOOKUP($C$35,[74]납품수량!$B$3:$AI$51,AG1,0)</f>
        <v>100</v>
      </c>
      <c r="AH35" s="74">
        <f>VLOOKUP($C$35,[74]납품수량!$B$3:$AI$51,AH1,0)</f>
        <v>25</v>
      </c>
      <c r="AI35" s="74">
        <f>VLOOKUP($C$35,[74]납품수량!$B$3:$AI$51,AI1,0)</f>
        <v>0</v>
      </c>
      <c r="AJ35" s="74">
        <f>VLOOKUP($C$35,[74]납품수량!$B$3:$AI$51,AJ1,0)</f>
        <v>0</v>
      </c>
      <c r="AK35" s="74">
        <f>VLOOKUP($C$35,[74]납품수량!$B$3:$AI$51,AK1,0)</f>
        <v>0</v>
      </c>
      <c r="AL35" s="74">
        <f>SUM(G35:AK35)</f>
        <v>1700</v>
      </c>
      <c r="AM35" s="61"/>
      <c r="AN35" s="61"/>
      <c r="AO35" s="61"/>
      <c r="AP35" s="61"/>
      <c r="AQ35" s="61"/>
      <c r="AR35" s="61"/>
      <c r="AS35" s="61"/>
      <c r="AT35" s="61"/>
      <c r="AU35" s="61"/>
      <c r="AV35" s="61"/>
      <c r="AW35" s="61"/>
      <c r="AX35" s="61"/>
      <c r="AY35" s="61"/>
      <c r="AZ35" s="61"/>
      <c r="BA35" s="61"/>
      <c r="BB35" s="61"/>
      <c r="BC35" s="61"/>
      <c r="BD35" s="61"/>
      <c r="BE35" s="61"/>
      <c r="BF35" s="61"/>
      <c r="BG35" s="61"/>
      <c r="BH35" s="61"/>
      <c r="BI35" s="61"/>
      <c r="BJ35" s="61"/>
      <c r="BK35" s="61"/>
      <c r="BL35" s="61"/>
      <c r="BM35" s="61"/>
      <c r="BN35" s="61"/>
      <c r="BO35" s="61"/>
      <c r="BP35" s="61"/>
      <c r="BQ35" s="61"/>
      <c r="BR35" s="61"/>
      <c r="BS35" s="61"/>
      <c r="BT35" s="61"/>
      <c r="BU35" s="61"/>
      <c r="BV35" s="61"/>
      <c r="BW35" s="61"/>
      <c r="BX35" s="61"/>
      <c r="BY35" s="61"/>
      <c r="BZ35" s="61"/>
      <c r="CA35" s="61"/>
      <c r="CB35" s="61"/>
      <c r="CC35" s="61"/>
      <c r="CD35" s="61"/>
      <c r="CE35" s="61"/>
      <c r="CF35" s="61"/>
      <c r="CG35" s="61"/>
      <c r="CH35" s="61"/>
      <c r="CI35" s="61"/>
      <c r="CJ35" s="61"/>
      <c r="CK35" s="61"/>
      <c r="CL35" s="61"/>
      <c r="CM35" s="61"/>
      <c r="CN35" s="61"/>
      <c r="CO35" s="61"/>
      <c r="CP35" s="61"/>
      <c r="CQ35" s="61"/>
      <c r="CR35" s="61"/>
      <c r="CS35" s="61"/>
      <c r="CT35" s="61"/>
      <c r="CU35" s="61"/>
      <c r="CV35" s="61"/>
      <c r="CW35" s="61"/>
      <c r="CX35" s="61"/>
      <c r="CY35" s="61"/>
      <c r="CZ35" s="61"/>
      <c r="DA35" s="61"/>
      <c r="DB35" s="61"/>
    </row>
    <row r="36" spans="1:106" s="58" customFormat="1" ht="16.5" customHeight="1">
      <c r="A36" s="70"/>
      <c r="B36" s="777"/>
      <c r="C36" s="770"/>
      <c r="D36" s="772"/>
      <c r="E36" s="772"/>
      <c r="F36" s="772"/>
      <c r="G36" s="74">
        <f>$F$35*G35</f>
        <v>0</v>
      </c>
      <c r="H36" s="74">
        <f t="shared" ref="H36:AK36" si="16">$F$35*H35</f>
        <v>1407700</v>
      </c>
      <c r="I36" s="74">
        <f t="shared" si="16"/>
        <v>0</v>
      </c>
      <c r="J36" s="74">
        <f t="shared" si="16"/>
        <v>0</v>
      </c>
      <c r="K36" s="74">
        <f t="shared" si="16"/>
        <v>0</v>
      </c>
      <c r="L36" s="74">
        <f t="shared" si="16"/>
        <v>0</v>
      </c>
      <c r="M36" s="74">
        <f t="shared" si="16"/>
        <v>1407700</v>
      </c>
      <c r="N36" s="74">
        <f t="shared" si="16"/>
        <v>1407700</v>
      </c>
      <c r="O36" s="74">
        <f t="shared" si="16"/>
        <v>1407700</v>
      </c>
      <c r="P36" s="74">
        <f t="shared" si="16"/>
        <v>0</v>
      </c>
      <c r="Q36" s="74">
        <f t="shared" si="16"/>
        <v>0</v>
      </c>
      <c r="R36" s="74">
        <f t="shared" si="16"/>
        <v>1055775</v>
      </c>
      <c r="S36" s="74">
        <f t="shared" si="16"/>
        <v>1759625</v>
      </c>
      <c r="T36" s="74">
        <f t="shared" si="16"/>
        <v>1407700</v>
      </c>
      <c r="U36" s="74">
        <f t="shared" si="16"/>
        <v>2111550</v>
      </c>
      <c r="V36" s="74">
        <f t="shared" si="16"/>
        <v>1055775</v>
      </c>
      <c r="W36" s="74">
        <f t="shared" si="16"/>
        <v>0</v>
      </c>
      <c r="X36" s="74">
        <f t="shared" si="16"/>
        <v>0</v>
      </c>
      <c r="Y36" s="74">
        <f t="shared" si="16"/>
        <v>1759625</v>
      </c>
      <c r="Z36" s="74">
        <f t="shared" si="16"/>
        <v>1407700</v>
      </c>
      <c r="AA36" s="74">
        <f t="shared" si="16"/>
        <v>1407700</v>
      </c>
      <c r="AB36" s="74">
        <f t="shared" si="16"/>
        <v>1407700</v>
      </c>
      <c r="AC36" s="74">
        <f t="shared" si="16"/>
        <v>1759625</v>
      </c>
      <c r="AD36" s="74">
        <f t="shared" si="16"/>
        <v>0</v>
      </c>
      <c r="AE36" s="74">
        <f t="shared" si="16"/>
        <v>0</v>
      </c>
      <c r="AF36" s="74">
        <f t="shared" si="16"/>
        <v>1407700</v>
      </c>
      <c r="AG36" s="74">
        <f t="shared" si="16"/>
        <v>1407700</v>
      </c>
      <c r="AH36" s="74">
        <f t="shared" si="16"/>
        <v>351925</v>
      </c>
      <c r="AI36" s="74">
        <f t="shared" si="16"/>
        <v>0</v>
      </c>
      <c r="AJ36" s="74">
        <f t="shared" si="16"/>
        <v>0</v>
      </c>
      <c r="AK36" s="74">
        <f t="shared" si="16"/>
        <v>0</v>
      </c>
      <c r="AL36" s="74">
        <f>F35*AL35</f>
        <v>23930900</v>
      </c>
      <c r="AM36" s="61"/>
      <c r="AN36" s="61"/>
      <c r="AO36" s="61"/>
      <c r="AP36" s="61"/>
      <c r="AQ36" s="61"/>
      <c r="AR36" s="61"/>
      <c r="AS36" s="61"/>
      <c r="AT36" s="61"/>
      <c r="AU36" s="61"/>
      <c r="AV36" s="61"/>
      <c r="AW36" s="61"/>
      <c r="AX36" s="61"/>
      <c r="AY36" s="61"/>
      <c r="AZ36" s="61"/>
      <c r="BA36" s="61"/>
      <c r="BB36" s="61"/>
      <c r="BC36" s="61"/>
      <c r="BD36" s="61"/>
      <c r="BE36" s="61"/>
      <c r="BF36" s="61"/>
      <c r="BG36" s="61"/>
      <c r="BH36" s="61"/>
      <c r="BI36" s="61"/>
      <c r="BJ36" s="61"/>
      <c r="BK36" s="61"/>
      <c r="BL36" s="61"/>
      <c r="BM36" s="61"/>
      <c r="BN36" s="61"/>
      <c r="BO36" s="61"/>
      <c r="BP36" s="61"/>
      <c r="BQ36" s="61"/>
      <c r="BR36" s="61"/>
      <c r="BS36" s="61"/>
      <c r="BT36" s="61"/>
      <c r="BU36" s="61"/>
      <c r="BV36" s="61"/>
      <c r="BW36" s="61"/>
      <c r="BX36" s="61"/>
      <c r="BY36" s="61"/>
      <c r="BZ36" s="61"/>
      <c r="CA36" s="61"/>
      <c r="CB36" s="61"/>
      <c r="CC36" s="61"/>
      <c r="CD36" s="61"/>
      <c r="CE36" s="61"/>
      <c r="CF36" s="61"/>
      <c r="CG36" s="61"/>
      <c r="CH36" s="61"/>
      <c r="CI36" s="61"/>
      <c r="CJ36" s="61"/>
      <c r="CK36" s="61"/>
      <c r="CL36" s="61"/>
      <c r="CM36" s="61"/>
      <c r="CN36" s="61"/>
      <c r="CO36" s="61"/>
      <c r="CP36" s="61"/>
      <c r="CQ36" s="61"/>
      <c r="CR36" s="61"/>
      <c r="CS36" s="61"/>
      <c r="CT36" s="61"/>
      <c r="CU36" s="61"/>
      <c r="CV36" s="61"/>
      <c r="CW36" s="61"/>
      <c r="CX36" s="61"/>
      <c r="CY36" s="61"/>
      <c r="CZ36" s="61"/>
      <c r="DA36" s="61"/>
      <c r="DB36" s="61"/>
    </row>
    <row r="37" spans="1:106" s="58" customFormat="1" ht="16.5" customHeight="1">
      <c r="A37" s="70" t="s">
        <v>437</v>
      </c>
      <c r="B37" s="777"/>
      <c r="C37" s="769" t="s">
        <v>463</v>
      </c>
      <c r="D37" s="771" t="s">
        <v>490</v>
      </c>
      <c r="E37" s="771" t="s">
        <v>501</v>
      </c>
      <c r="F37" s="771">
        <f>VLOOKUP(C37,'[72]납품수량(영업)'!$C$3:$F$260,4,FALSE)</f>
        <v>14077</v>
      </c>
      <c r="G37" s="74">
        <f>VLOOKUP($C$37,[74]납품수량!$B$3:$AI$51,G1,0)</f>
        <v>0</v>
      </c>
      <c r="H37" s="74">
        <f>VLOOKUP($C$37,[74]납품수량!$B$3:$AI$51,H1,0)</f>
        <v>100</v>
      </c>
      <c r="I37" s="74">
        <f>VLOOKUP($C$37,[74]납품수량!$B$3:$AI$51,I1,0)</f>
        <v>0</v>
      </c>
      <c r="J37" s="74">
        <f>VLOOKUP($C$37,[74]납품수량!$B$3:$AI$51,J1,0)</f>
        <v>0</v>
      </c>
      <c r="K37" s="74">
        <f>VLOOKUP($C$37,[74]납품수량!$B$3:$AI$51,K1,0)</f>
        <v>0</v>
      </c>
      <c r="L37" s="74">
        <f>VLOOKUP($C$37,[74]납품수량!$B$3:$AI$51,L1,0)</f>
        <v>0</v>
      </c>
      <c r="M37" s="74">
        <f>VLOOKUP($C$37,[74]납품수량!$B$3:$AI$51,M1,0)</f>
        <v>100</v>
      </c>
      <c r="N37" s="74">
        <f>VLOOKUP($C$37,[74]납품수량!$B$3:$AI$51,N1,0)</f>
        <v>100</v>
      </c>
      <c r="O37" s="74">
        <f>VLOOKUP($C$37,[74]납품수량!$B$3:$AI$51,O1,0)</f>
        <v>100</v>
      </c>
      <c r="P37" s="74">
        <f>VLOOKUP($C$37,[74]납품수량!$B$3:$AI$51,P1,0)</f>
        <v>0</v>
      </c>
      <c r="Q37" s="74">
        <f>VLOOKUP($C$37,[74]납품수량!$B$3:$AI$51,Q1,0)</f>
        <v>0</v>
      </c>
      <c r="R37" s="74">
        <f>VLOOKUP($C$37,[74]납품수량!$B$3:$AI$51,R1,0)</f>
        <v>75</v>
      </c>
      <c r="S37" s="74">
        <f>VLOOKUP($C$37,[74]납품수량!$B$3:$AI$51,S1,0)</f>
        <v>125</v>
      </c>
      <c r="T37" s="74">
        <f>VLOOKUP($C$37,[74]납품수량!$B$3:$AI$51,T1,0)</f>
        <v>100</v>
      </c>
      <c r="U37" s="74">
        <f>VLOOKUP($C$37,[74]납품수량!$B$3:$AI$51,U1,0)</f>
        <v>150</v>
      </c>
      <c r="V37" s="74">
        <f>VLOOKUP($C$37,[74]납품수량!$B$3:$AI$51,V1,0)</f>
        <v>75</v>
      </c>
      <c r="W37" s="74">
        <f>VLOOKUP($C$37,[74]납품수량!$B$3:$AI$51,W1,0)</f>
        <v>0</v>
      </c>
      <c r="X37" s="74">
        <f>VLOOKUP($C$37,[74]납품수량!$B$3:$AI$51,X1,0)</f>
        <v>0</v>
      </c>
      <c r="Y37" s="74">
        <f>VLOOKUP($C$37,[74]납품수량!$B$3:$AI$51,Y1,0)</f>
        <v>125</v>
      </c>
      <c r="Z37" s="74">
        <f>VLOOKUP($C$37,[74]납품수량!$B$3:$AI$51,Z1,0)</f>
        <v>100</v>
      </c>
      <c r="AA37" s="74">
        <f>VLOOKUP($C$37,[74]납품수량!$B$3:$AI$51,AA1,0)</f>
        <v>100</v>
      </c>
      <c r="AB37" s="74">
        <f>VLOOKUP($C$37,[74]납품수량!$B$3:$AI$51,AB1,0)</f>
        <v>100</v>
      </c>
      <c r="AC37" s="74">
        <f>VLOOKUP($C$37,[74]납품수량!$B$3:$AI$51,AC1,0)</f>
        <v>125</v>
      </c>
      <c r="AD37" s="74">
        <f>VLOOKUP($C$37,[74]납품수량!$B$3:$AI$51,AD1,0)</f>
        <v>0</v>
      </c>
      <c r="AE37" s="74">
        <f>VLOOKUP($C$37,[74]납품수량!$B$3:$AI$51,AE1,0)</f>
        <v>0</v>
      </c>
      <c r="AF37" s="74">
        <f>VLOOKUP($C$37,[74]납품수량!$B$3:$AI$51,AF1,0)</f>
        <v>100</v>
      </c>
      <c r="AG37" s="74">
        <f>VLOOKUP($C$37,[74]납품수량!$B$3:$AI$51,AG1,0)</f>
        <v>100</v>
      </c>
      <c r="AH37" s="74">
        <f>VLOOKUP($C$37,[74]납품수량!$B$3:$AI$51,AH1,0)</f>
        <v>25</v>
      </c>
      <c r="AI37" s="74">
        <f>VLOOKUP($C$37,[74]납품수량!$B$3:$AI$51,AI1,0)</f>
        <v>0</v>
      </c>
      <c r="AJ37" s="74">
        <f>VLOOKUP($C$37,[74]납품수량!$B$3:$AI$51,AJ1,0)</f>
        <v>0</v>
      </c>
      <c r="AK37" s="74">
        <f>VLOOKUP($C$37,[74]납품수량!$B$3:$AI$51,AK1,0)</f>
        <v>0</v>
      </c>
      <c r="AL37" s="74">
        <f>SUM(G37:AK37)</f>
        <v>1700</v>
      </c>
      <c r="AM37" s="61"/>
      <c r="AN37" s="61"/>
      <c r="AO37" s="61"/>
      <c r="AP37" s="61"/>
      <c r="AQ37" s="61"/>
      <c r="AR37" s="61"/>
      <c r="AS37" s="61"/>
      <c r="AT37" s="61"/>
      <c r="AU37" s="61"/>
      <c r="AV37" s="61"/>
      <c r="AW37" s="61"/>
      <c r="AX37" s="61"/>
      <c r="AY37" s="61"/>
      <c r="AZ37" s="61"/>
      <c r="BA37" s="61"/>
      <c r="BB37" s="61"/>
      <c r="BC37" s="61"/>
      <c r="BD37" s="61"/>
      <c r="BE37" s="61"/>
      <c r="BF37" s="61"/>
      <c r="BG37" s="61"/>
      <c r="BH37" s="61"/>
      <c r="BI37" s="61"/>
      <c r="BJ37" s="61"/>
      <c r="BK37" s="61"/>
      <c r="BL37" s="61"/>
      <c r="BM37" s="61"/>
      <c r="BN37" s="61"/>
      <c r="BO37" s="61"/>
      <c r="BP37" s="61"/>
      <c r="BQ37" s="61"/>
      <c r="BR37" s="61"/>
      <c r="BS37" s="61"/>
      <c r="BT37" s="61"/>
      <c r="BU37" s="61"/>
      <c r="BV37" s="61"/>
      <c r="BW37" s="61"/>
      <c r="BX37" s="61"/>
      <c r="BY37" s="61"/>
      <c r="BZ37" s="61"/>
      <c r="CA37" s="61"/>
      <c r="CB37" s="61"/>
      <c r="CC37" s="61"/>
      <c r="CD37" s="61"/>
      <c r="CE37" s="61"/>
      <c r="CF37" s="61"/>
      <c r="CG37" s="61"/>
      <c r="CH37" s="61"/>
      <c r="CI37" s="61"/>
      <c r="CJ37" s="61"/>
      <c r="CK37" s="61"/>
      <c r="CL37" s="61"/>
      <c r="CM37" s="61"/>
      <c r="CN37" s="61"/>
      <c r="CO37" s="61"/>
      <c r="CP37" s="61"/>
      <c r="CQ37" s="61"/>
      <c r="CR37" s="61"/>
      <c r="CS37" s="61"/>
      <c r="CT37" s="61"/>
      <c r="CU37" s="61"/>
      <c r="CV37" s="61"/>
      <c r="CW37" s="61"/>
      <c r="CX37" s="61"/>
      <c r="CY37" s="61"/>
      <c r="CZ37" s="61"/>
      <c r="DA37" s="61"/>
      <c r="DB37" s="61"/>
    </row>
    <row r="38" spans="1:106" s="58" customFormat="1" ht="16.5" customHeight="1">
      <c r="A38" s="70"/>
      <c r="B38" s="777"/>
      <c r="C38" s="770"/>
      <c r="D38" s="772"/>
      <c r="E38" s="772"/>
      <c r="F38" s="772"/>
      <c r="G38" s="74">
        <f>$F$37*G37</f>
        <v>0</v>
      </c>
      <c r="H38" s="74">
        <f t="shared" ref="H38:AK38" si="17">$F$37*H37</f>
        <v>1407700</v>
      </c>
      <c r="I38" s="74">
        <f t="shared" si="17"/>
        <v>0</v>
      </c>
      <c r="J38" s="74">
        <f t="shared" si="17"/>
        <v>0</v>
      </c>
      <c r="K38" s="74">
        <f t="shared" si="17"/>
        <v>0</v>
      </c>
      <c r="L38" s="74">
        <f t="shared" si="17"/>
        <v>0</v>
      </c>
      <c r="M38" s="74">
        <f t="shared" si="17"/>
        <v>1407700</v>
      </c>
      <c r="N38" s="74">
        <f t="shared" si="17"/>
        <v>1407700</v>
      </c>
      <c r="O38" s="74">
        <f t="shared" si="17"/>
        <v>1407700</v>
      </c>
      <c r="P38" s="74">
        <f t="shared" si="17"/>
        <v>0</v>
      </c>
      <c r="Q38" s="74">
        <f t="shared" si="17"/>
        <v>0</v>
      </c>
      <c r="R38" s="74">
        <f t="shared" si="17"/>
        <v>1055775</v>
      </c>
      <c r="S38" s="74">
        <f t="shared" si="17"/>
        <v>1759625</v>
      </c>
      <c r="T38" s="74">
        <f t="shared" si="17"/>
        <v>1407700</v>
      </c>
      <c r="U38" s="74">
        <f t="shared" si="17"/>
        <v>2111550</v>
      </c>
      <c r="V38" s="74">
        <f t="shared" si="17"/>
        <v>1055775</v>
      </c>
      <c r="W38" s="74">
        <f t="shared" si="17"/>
        <v>0</v>
      </c>
      <c r="X38" s="74">
        <f t="shared" si="17"/>
        <v>0</v>
      </c>
      <c r="Y38" s="74">
        <f t="shared" si="17"/>
        <v>1759625</v>
      </c>
      <c r="Z38" s="74">
        <f t="shared" si="17"/>
        <v>1407700</v>
      </c>
      <c r="AA38" s="74">
        <f t="shared" si="17"/>
        <v>1407700</v>
      </c>
      <c r="AB38" s="74">
        <f t="shared" si="17"/>
        <v>1407700</v>
      </c>
      <c r="AC38" s="74">
        <f t="shared" si="17"/>
        <v>1759625</v>
      </c>
      <c r="AD38" s="74">
        <f t="shared" si="17"/>
        <v>0</v>
      </c>
      <c r="AE38" s="74">
        <f t="shared" si="17"/>
        <v>0</v>
      </c>
      <c r="AF38" s="74">
        <f t="shared" si="17"/>
        <v>1407700</v>
      </c>
      <c r="AG38" s="74">
        <f t="shared" si="17"/>
        <v>1407700</v>
      </c>
      <c r="AH38" s="74">
        <f t="shared" si="17"/>
        <v>351925</v>
      </c>
      <c r="AI38" s="74">
        <f t="shared" si="17"/>
        <v>0</v>
      </c>
      <c r="AJ38" s="74">
        <f t="shared" si="17"/>
        <v>0</v>
      </c>
      <c r="AK38" s="74">
        <f t="shared" si="17"/>
        <v>0</v>
      </c>
      <c r="AL38" s="74">
        <f>F37*AL37</f>
        <v>23930900</v>
      </c>
      <c r="AM38" s="61"/>
      <c r="AN38" s="61"/>
      <c r="AO38" s="61"/>
      <c r="AP38" s="61"/>
      <c r="AQ38" s="61"/>
      <c r="AR38" s="61"/>
      <c r="AS38" s="61"/>
      <c r="AT38" s="61"/>
      <c r="AU38" s="61"/>
      <c r="AV38" s="61"/>
      <c r="AW38" s="61"/>
      <c r="AX38" s="61"/>
      <c r="AY38" s="61"/>
      <c r="AZ38" s="61"/>
      <c r="BA38" s="61"/>
      <c r="BB38" s="61"/>
      <c r="BC38" s="61"/>
      <c r="BD38" s="61"/>
      <c r="BE38" s="61"/>
      <c r="BF38" s="61"/>
      <c r="BG38" s="61"/>
      <c r="BH38" s="61"/>
      <c r="BI38" s="61"/>
      <c r="BJ38" s="61"/>
      <c r="BK38" s="61"/>
      <c r="BL38" s="61"/>
      <c r="BM38" s="61"/>
      <c r="BN38" s="61"/>
      <c r="BO38" s="61"/>
      <c r="BP38" s="61"/>
      <c r="BQ38" s="61"/>
      <c r="BR38" s="61"/>
      <c r="BS38" s="61"/>
      <c r="BT38" s="61"/>
      <c r="BU38" s="61"/>
      <c r="BV38" s="61"/>
      <c r="BW38" s="61"/>
      <c r="BX38" s="61"/>
      <c r="BY38" s="61"/>
      <c r="BZ38" s="61"/>
      <c r="CA38" s="61"/>
      <c r="CB38" s="61"/>
      <c r="CC38" s="61"/>
      <c r="CD38" s="61"/>
      <c r="CE38" s="61"/>
      <c r="CF38" s="61"/>
      <c r="CG38" s="61"/>
      <c r="CH38" s="61"/>
      <c r="CI38" s="61"/>
      <c r="CJ38" s="61"/>
      <c r="CK38" s="61"/>
      <c r="CL38" s="61"/>
      <c r="CM38" s="61"/>
      <c r="CN38" s="61"/>
      <c r="CO38" s="61"/>
      <c r="CP38" s="61"/>
      <c r="CQ38" s="61"/>
      <c r="CR38" s="61"/>
      <c r="CS38" s="61"/>
      <c r="CT38" s="61"/>
      <c r="CU38" s="61"/>
      <c r="CV38" s="61"/>
      <c r="CW38" s="61"/>
      <c r="CX38" s="61"/>
      <c r="CY38" s="61"/>
      <c r="CZ38" s="61"/>
      <c r="DA38" s="61"/>
      <c r="DB38" s="61"/>
    </row>
    <row r="39" spans="1:106" s="58" customFormat="1" ht="16.5" customHeight="1">
      <c r="A39" s="70" t="s">
        <v>442</v>
      </c>
      <c r="B39" s="777"/>
      <c r="C39" s="769" t="s">
        <v>511</v>
      </c>
      <c r="D39" s="771" t="s">
        <v>480</v>
      </c>
      <c r="E39" s="771" t="s">
        <v>328</v>
      </c>
      <c r="F39" s="771">
        <f>VLOOKUP(C39,'[72]납품수량(영업)'!$C$3:$F$260,4,FALSE)</f>
        <v>656</v>
      </c>
      <c r="G39" s="74">
        <f>VLOOKUP($C$39,[74]납품수량!$B$3:$AI$51,G1,0)</f>
        <v>0</v>
      </c>
      <c r="H39" s="74">
        <f>VLOOKUP($C$39,[74]납품수량!$B$3:$AI$51,H1,0)</f>
        <v>2000</v>
      </c>
      <c r="I39" s="74">
        <f>VLOOKUP($C$39,[74]납품수량!$B$3:$AI$51,I1,0)</f>
        <v>0</v>
      </c>
      <c r="J39" s="74">
        <f>VLOOKUP($C$39,[74]납품수량!$B$3:$AI$51,J1,0)</f>
        <v>0</v>
      </c>
      <c r="K39" s="74">
        <f>VLOOKUP($C$39,[74]납품수량!$B$3:$AI$51,K1,0)</f>
        <v>0</v>
      </c>
      <c r="L39" s="74">
        <f>VLOOKUP($C$39,[74]납품수량!$B$3:$AI$51,L1,0)</f>
        <v>0</v>
      </c>
      <c r="M39" s="74">
        <f>VLOOKUP($C$39,[74]납품수량!$B$3:$AI$51,M1,0)</f>
        <v>0</v>
      </c>
      <c r="N39" s="74">
        <f>VLOOKUP($C$39,[74]납품수량!$B$3:$AI$51,N1,0)</f>
        <v>1000</v>
      </c>
      <c r="O39" s="74">
        <f>VLOOKUP($C$39,[74]납품수량!$B$3:$AI$51,O1,0)</f>
        <v>1000</v>
      </c>
      <c r="P39" s="74">
        <f>VLOOKUP($C$39,[74]납품수량!$B$3:$AI$51,P1,0)</f>
        <v>0</v>
      </c>
      <c r="Q39" s="74">
        <f>VLOOKUP($C$39,[74]납품수량!$B$3:$AI$51,Q1,0)</f>
        <v>0</v>
      </c>
      <c r="R39" s="74">
        <f>VLOOKUP($C$39,[74]납품수량!$B$3:$AI$51,R1,0)</f>
        <v>1000</v>
      </c>
      <c r="S39" s="74">
        <f>VLOOKUP($C$39,[74]납품수량!$B$3:$AI$51,S1,0)</f>
        <v>0</v>
      </c>
      <c r="T39" s="74">
        <f>VLOOKUP($C$39,[74]납품수량!$B$3:$AI$51,T1,0)</f>
        <v>1000</v>
      </c>
      <c r="U39" s="74">
        <f>VLOOKUP($C$39,[74]납품수량!$B$3:$AI$51,U1,0)</f>
        <v>1000</v>
      </c>
      <c r="V39" s="74">
        <f>VLOOKUP($C$39,[74]납품수량!$B$3:$AI$51,V1,0)</f>
        <v>1000</v>
      </c>
      <c r="W39" s="74">
        <f>VLOOKUP($C$39,[74]납품수량!$B$3:$AI$51,W1,0)</f>
        <v>0</v>
      </c>
      <c r="X39" s="74">
        <f>VLOOKUP($C$39,[74]납품수량!$B$3:$AI$51,X1,0)</f>
        <v>0</v>
      </c>
      <c r="Y39" s="74">
        <f>VLOOKUP($C$39,[74]납품수량!$B$3:$AI$51,Y1,0)</f>
        <v>1000</v>
      </c>
      <c r="Z39" s="74">
        <f>VLOOKUP($C$39,[74]납품수량!$B$3:$AI$51,Z1,0)</f>
        <v>1000</v>
      </c>
      <c r="AA39" s="74">
        <f>VLOOKUP($C$39,[74]납품수량!$B$3:$AI$51,AA1,0)</f>
        <v>0</v>
      </c>
      <c r="AB39" s="74">
        <f>VLOOKUP($C$39,[74]납품수량!$B$3:$AI$51,AB1,0)</f>
        <v>1000</v>
      </c>
      <c r="AC39" s="74">
        <f>VLOOKUP($C$39,[74]납품수량!$B$3:$AI$51,AC1,0)</f>
        <v>1000</v>
      </c>
      <c r="AD39" s="74">
        <f>VLOOKUP($C$39,[74]납품수량!$B$3:$AI$51,AD1,0)</f>
        <v>0</v>
      </c>
      <c r="AE39" s="74">
        <f>VLOOKUP($C$39,[74]납품수량!$B$3:$AI$51,AE1,0)</f>
        <v>0</v>
      </c>
      <c r="AF39" s="74">
        <f>VLOOKUP($C$39,[74]납품수량!$B$3:$AI$51,AF1,0)</f>
        <v>0</v>
      </c>
      <c r="AG39" s="74">
        <f>VLOOKUP($C$39,[74]납품수량!$B$3:$AI$51,AG1,0)</f>
        <v>1000</v>
      </c>
      <c r="AH39" s="74">
        <f>VLOOKUP($C$39,[74]납품수량!$B$3:$AI$51,AH1,0)</f>
        <v>1000</v>
      </c>
      <c r="AI39" s="74">
        <f>VLOOKUP($C$39,[74]납품수량!$B$3:$AI$51,AI1,0)</f>
        <v>1000</v>
      </c>
      <c r="AJ39" s="74">
        <f>VLOOKUP($C$39,[74]납품수량!$B$3:$AI$51,AJ1,0)</f>
        <v>0</v>
      </c>
      <c r="AK39" s="74">
        <f>VLOOKUP($C$39,[74]납품수량!$B$3:$AI$51,AK1,0)</f>
        <v>0</v>
      </c>
      <c r="AL39" s="74">
        <f>SUM(G39:AK39)</f>
        <v>15000</v>
      </c>
      <c r="AM39" s="61"/>
      <c r="AN39" s="61"/>
      <c r="AO39" s="61"/>
      <c r="AP39" s="61"/>
      <c r="AQ39" s="61"/>
      <c r="AR39" s="61"/>
      <c r="AS39" s="61"/>
      <c r="AT39" s="61"/>
      <c r="AU39" s="61"/>
      <c r="AV39" s="61"/>
      <c r="AW39" s="61"/>
      <c r="AX39" s="61"/>
      <c r="AY39" s="61"/>
      <c r="AZ39" s="61"/>
      <c r="BA39" s="61"/>
      <c r="BB39" s="61"/>
      <c r="BC39" s="61"/>
      <c r="BD39" s="61"/>
      <c r="BE39" s="61"/>
      <c r="BF39" s="61"/>
      <c r="BG39" s="61"/>
      <c r="BH39" s="61"/>
      <c r="BI39" s="61"/>
      <c r="BJ39" s="61"/>
      <c r="BK39" s="61"/>
      <c r="BL39" s="61"/>
      <c r="BM39" s="61"/>
      <c r="BN39" s="61"/>
      <c r="BO39" s="61"/>
      <c r="BP39" s="61"/>
      <c r="BQ39" s="61"/>
      <c r="BR39" s="61"/>
      <c r="BS39" s="61"/>
      <c r="BT39" s="61"/>
      <c r="BU39" s="61"/>
      <c r="BV39" s="61"/>
      <c r="BW39" s="61"/>
      <c r="BX39" s="61"/>
      <c r="BY39" s="61"/>
      <c r="BZ39" s="61"/>
      <c r="CA39" s="61"/>
      <c r="CB39" s="61"/>
      <c r="CC39" s="61"/>
      <c r="CD39" s="61"/>
      <c r="CE39" s="61"/>
      <c r="CF39" s="61"/>
      <c r="CG39" s="61"/>
      <c r="CH39" s="61"/>
      <c r="CI39" s="61"/>
      <c r="CJ39" s="61"/>
      <c r="CK39" s="61"/>
      <c r="CL39" s="61"/>
      <c r="CM39" s="61"/>
      <c r="CN39" s="61"/>
      <c r="CO39" s="61"/>
      <c r="CP39" s="61"/>
      <c r="CQ39" s="61"/>
      <c r="CR39" s="61"/>
      <c r="CS39" s="61"/>
      <c r="CT39" s="61"/>
      <c r="CU39" s="61"/>
      <c r="CV39" s="61"/>
      <c r="CW39" s="61"/>
      <c r="CX39" s="61"/>
      <c r="CY39" s="61"/>
      <c r="CZ39" s="61"/>
      <c r="DA39" s="61"/>
      <c r="DB39" s="61"/>
    </row>
    <row r="40" spans="1:106" s="58" customFormat="1" ht="16.5" customHeight="1">
      <c r="A40" s="70"/>
      <c r="B40" s="777"/>
      <c r="C40" s="770"/>
      <c r="D40" s="772"/>
      <c r="E40" s="772"/>
      <c r="F40" s="772"/>
      <c r="G40" s="74">
        <f>$F$39*G39</f>
        <v>0</v>
      </c>
      <c r="H40" s="74">
        <f t="shared" ref="H40:AK40" si="18">$F$39*H39</f>
        <v>1312000</v>
      </c>
      <c r="I40" s="74">
        <f t="shared" si="18"/>
        <v>0</v>
      </c>
      <c r="J40" s="74">
        <f t="shared" si="18"/>
        <v>0</v>
      </c>
      <c r="K40" s="74">
        <f t="shared" si="18"/>
        <v>0</v>
      </c>
      <c r="L40" s="74">
        <f t="shared" si="18"/>
        <v>0</v>
      </c>
      <c r="M40" s="74">
        <f t="shared" si="18"/>
        <v>0</v>
      </c>
      <c r="N40" s="74">
        <f t="shared" si="18"/>
        <v>656000</v>
      </c>
      <c r="O40" s="74">
        <f t="shared" si="18"/>
        <v>656000</v>
      </c>
      <c r="P40" s="74">
        <f t="shared" si="18"/>
        <v>0</v>
      </c>
      <c r="Q40" s="74">
        <f t="shared" si="18"/>
        <v>0</v>
      </c>
      <c r="R40" s="74">
        <f t="shared" si="18"/>
        <v>656000</v>
      </c>
      <c r="S40" s="74">
        <f t="shared" si="18"/>
        <v>0</v>
      </c>
      <c r="T40" s="74">
        <f t="shared" si="18"/>
        <v>656000</v>
      </c>
      <c r="U40" s="74">
        <f t="shared" si="18"/>
        <v>656000</v>
      </c>
      <c r="V40" s="74">
        <f t="shared" si="18"/>
        <v>656000</v>
      </c>
      <c r="W40" s="74">
        <f t="shared" si="18"/>
        <v>0</v>
      </c>
      <c r="X40" s="74">
        <f t="shared" si="18"/>
        <v>0</v>
      </c>
      <c r="Y40" s="74">
        <f t="shared" si="18"/>
        <v>656000</v>
      </c>
      <c r="Z40" s="74">
        <f t="shared" si="18"/>
        <v>656000</v>
      </c>
      <c r="AA40" s="74">
        <f t="shared" si="18"/>
        <v>0</v>
      </c>
      <c r="AB40" s="74">
        <f t="shared" si="18"/>
        <v>656000</v>
      </c>
      <c r="AC40" s="74">
        <f t="shared" si="18"/>
        <v>656000</v>
      </c>
      <c r="AD40" s="74">
        <f t="shared" si="18"/>
        <v>0</v>
      </c>
      <c r="AE40" s="74">
        <f t="shared" si="18"/>
        <v>0</v>
      </c>
      <c r="AF40" s="74">
        <f t="shared" si="18"/>
        <v>0</v>
      </c>
      <c r="AG40" s="74">
        <f t="shared" si="18"/>
        <v>656000</v>
      </c>
      <c r="AH40" s="74">
        <f t="shared" si="18"/>
        <v>656000</v>
      </c>
      <c r="AI40" s="74">
        <f t="shared" si="18"/>
        <v>656000</v>
      </c>
      <c r="AJ40" s="74">
        <f t="shared" si="18"/>
        <v>0</v>
      </c>
      <c r="AK40" s="74">
        <f t="shared" si="18"/>
        <v>0</v>
      </c>
      <c r="AL40" s="74">
        <f>F39*AL39</f>
        <v>9840000</v>
      </c>
      <c r="AM40" s="61"/>
      <c r="AN40" s="61"/>
      <c r="AO40" s="61"/>
      <c r="AP40" s="61"/>
      <c r="AQ40" s="61"/>
      <c r="AR40" s="61"/>
      <c r="AS40" s="61"/>
      <c r="AT40" s="61"/>
      <c r="AU40" s="61"/>
      <c r="AV40" s="61"/>
      <c r="AW40" s="61"/>
      <c r="AX40" s="61"/>
      <c r="AY40" s="61"/>
      <c r="AZ40" s="61"/>
      <c r="BA40" s="61"/>
      <c r="BB40" s="61"/>
      <c r="BC40" s="61"/>
      <c r="BD40" s="61"/>
      <c r="BE40" s="61"/>
      <c r="BF40" s="61"/>
      <c r="BG40" s="61"/>
      <c r="BH40" s="61"/>
      <c r="BI40" s="61"/>
      <c r="BJ40" s="61"/>
      <c r="BK40" s="61"/>
      <c r="BL40" s="61"/>
      <c r="BM40" s="61"/>
      <c r="BN40" s="61"/>
      <c r="BO40" s="61"/>
      <c r="BP40" s="61"/>
      <c r="BQ40" s="61"/>
      <c r="BR40" s="61"/>
      <c r="BS40" s="61"/>
      <c r="BT40" s="61"/>
      <c r="BU40" s="61"/>
      <c r="BV40" s="61"/>
      <c r="BW40" s="61"/>
      <c r="BX40" s="61"/>
      <c r="BY40" s="61"/>
      <c r="BZ40" s="61"/>
      <c r="CA40" s="61"/>
      <c r="CB40" s="61"/>
      <c r="CC40" s="61"/>
      <c r="CD40" s="61"/>
      <c r="CE40" s="61"/>
      <c r="CF40" s="61"/>
      <c r="CG40" s="61"/>
      <c r="CH40" s="61"/>
      <c r="CI40" s="61"/>
      <c r="CJ40" s="61"/>
      <c r="CK40" s="61"/>
      <c r="CL40" s="61"/>
      <c r="CM40" s="61"/>
      <c r="CN40" s="61"/>
      <c r="CO40" s="61"/>
      <c r="CP40" s="61"/>
      <c r="CQ40" s="61"/>
      <c r="CR40" s="61"/>
      <c r="CS40" s="61"/>
      <c r="CT40" s="61"/>
      <c r="CU40" s="61"/>
      <c r="CV40" s="61"/>
      <c r="CW40" s="61"/>
      <c r="CX40" s="61"/>
      <c r="CY40" s="61"/>
      <c r="CZ40" s="61"/>
      <c r="DA40" s="61"/>
      <c r="DB40" s="61"/>
    </row>
    <row r="41" spans="1:106" s="58" customFormat="1" ht="16.5" customHeight="1">
      <c r="A41" s="70" t="s">
        <v>442</v>
      </c>
      <c r="B41" s="777"/>
      <c r="C41" s="769" t="s">
        <v>512</v>
      </c>
      <c r="D41" s="771" t="s">
        <v>481</v>
      </c>
      <c r="E41" s="771" t="s">
        <v>328</v>
      </c>
      <c r="F41" s="771">
        <f>VLOOKUP(C41,'[72]납품수량(영업)'!$C$3:$F$260,4,FALSE)</f>
        <v>656</v>
      </c>
      <c r="G41" s="74">
        <f>VLOOKUP($C$41,[74]납품수량!$B$3:$AI$51,G1,0)</f>
        <v>0</v>
      </c>
      <c r="H41" s="74">
        <f>VLOOKUP($C$41,[74]납품수량!$B$3:$AI$51,H1,0)</f>
        <v>2000</v>
      </c>
      <c r="I41" s="74">
        <f>VLOOKUP($C$41,[74]납품수량!$B$3:$AI$51,I1,0)</f>
        <v>0</v>
      </c>
      <c r="J41" s="74">
        <f>VLOOKUP($C$41,[74]납품수량!$B$3:$AI$51,J1,0)</f>
        <v>0</v>
      </c>
      <c r="K41" s="74">
        <f>VLOOKUP($C$41,[74]납품수량!$B$3:$AI$51,K1,0)</f>
        <v>0</v>
      </c>
      <c r="L41" s="74">
        <f>VLOOKUP($C$41,[74]납품수량!$B$3:$AI$51,L1,0)</f>
        <v>0</v>
      </c>
      <c r="M41" s="74">
        <f>VLOOKUP($C$41,[74]납품수량!$B$3:$AI$51,M1,0)</f>
        <v>0</v>
      </c>
      <c r="N41" s="74">
        <f>VLOOKUP($C$41,[74]납품수량!$B$3:$AI$51,N1,0)</f>
        <v>1000</v>
      </c>
      <c r="O41" s="74">
        <f>VLOOKUP($C$41,[74]납품수량!$B$3:$AI$51,O1,0)</f>
        <v>1000</v>
      </c>
      <c r="P41" s="74">
        <f>VLOOKUP($C$41,[74]납품수량!$B$3:$AI$51,P1,0)</f>
        <v>0</v>
      </c>
      <c r="Q41" s="74">
        <f>VLOOKUP($C$41,[74]납품수량!$B$3:$AI$51,Q1,0)</f>
        <v>0</v>
      </c>
      <c r="R41" s="74">
        <f>VLOOKUP($C$41,[74]납품수량!$B$3:$AI$51,R1,0)</f>
        <v>1000</v>
      </c>
      <c r="S41" s="74">
        <f>VLOOKUP($C$41,[74]납품수량!$B$3:$AI$51,S1,0)</f>
        <v>0</v>
      </c>
      <c r="T41" s="74">
        <f>VLOOKUP($C$41,[74]납품수량!$B$3:$AI$51,T1,0)</f>
        <v>1000</v>
      </c>
      <c r="U41" s="74">
        <f>VLOOKUP($C$41,[74]납품수량!$B$3:$AI$51,U1,0)</f>
        <v>1000</v>
      </c>
      <c r="V41" s="74">
        <f>VLOOKUP($C$41,[74]납품수량!$B$3:$AI$51,V1,0)</f>
        <v>0</v>
      </c>
      <c r="W41" s="74">
        <f>VLOOKUP($C$41,[74]납품수량!$B$3:$AI$51,W1,0)</f>
        <v>1000</v>
      </c>
      <c r="X41" s="74">
        <f>VLOOKUP($C$41,[74]납품수량!$B$3:$AI$51,X1,0)</f>
        <v>0</v>
      </c>
      <c r="Y41" s="74">
        <f>VLOOKUP($C$41,[74]납품수량!$B$3:$AI$51,Y1,0)</f>
        <v>1000</v>
      </c>
      <c r="Z41" s="74">
        <f>VLOOKUP($C$41,[74]납품수량!$B$3:$AI$51,Z1,0)</f>
        <v>1000</v>
      </c>
      <c r="AA41" s="74">
        <f>VLOOKUP($C$41,[74]납품수량!$B$3:$AI$51,AA1,0)</f>
        <v>0</v>
      </c>
      <c r="AB41" s="74">
        <f>VLOOKUP($C$41,[74]납품수량!$B$3:$AI$51,AB1,0)</f>
        <v>1000</v>
      </c>
      <c r="AC41" s="74">
        <f>VLOOKUP($C$41,[74]납품수량!$B$3:$AI$51,AC1,0)</f>
        <v>1000</v>
      </c>
      <c r="AD41" s="74">
        <f>VLOOKUP($C$41,[74]납품수량!$B$3:$AI$51,AD1,0)</f>
        <v>0</v>
      </c>
      <c r="AE41" s="74">
        <f>VLOOKUP($C$41,[74]납품수량!$B$3:$AI$51,AE1,0)</f>
        <v>0</v>
      </c>
      <c r="AF41" s="74">
        <f>VLOOKUP($C$41,[74]납품수량!$B$3:$AI$51,AF1,0)</f>
        <v>0</v>
      </c>
      <c r="AG41" s="74">
        <f>VLOOKUP($C$41,[74]납품수량!$B$3:$AI$51,AG1,0)</f>
        <v>1000</v>
      </c>
      <c r="AH41" s="74">
        <f>VLOOKUP($C$41,[74]납품수량!$B$3:$AI$51,AH1,0)</f>
        <v>1000</v>
      </c>
      <c r="AI41" s="74">
        <f>VLOOKUP($C$41,[74]납품수량!$B$3:$AI$51,AI1,0)</f>
        <v>1000</v>
      </c>
      <c r="AJ41" s="74">
        <f>VLOOKUP($C$41,[74]납품수량!$B$3:$AI$51,AJ1,0)</f>
        <v>0</v>
      </c>
      <c r="AK41" s="74">
        <f>VLOOKUP($C$41,[74]납품수량!$B$3:$AI$51,AK1,0)</f>
        <v>0</v>
      </c>
      <c r="AL41" s="74">
        <f>SUM(G41:AK41)</f>
        <v>15000</v>
      </c>
      <c r="AM41" s="61"/>
      <c r="AN41" s="61"/>
      <c r="AO41" s="61"/>
      <c r="AP41" s="61"/>
      <c r="AQ41" s="61"/>
      <c r="AR41" s="61"/>
      <c r="AS41" s="61"/>
      <c r="AT41" s="61"/>
      <c r="AU41" s="61"/>
      <c r="AV41" s="61"/>
      <c r="AW41" s="61"/>
      <c r="AX41" s="61"/>
      <c r="AY41" s="61"/>
      <c r="AZ41" s="61"/>
      <c r="BA41" s="61"/>
      <c r="BB41" s="61"/>
      <c r="BC41" s="61"/>
      <c r="BD41" s="61"/>
      <c r="BE41" s="61"/>
      <c r="BF41" s="61"/>
      <c r="BG41" s="61"/>
      <c r="BH41" s="61"/>
      <c r="BI41" s="61"/>
      <c r="BJ41" s="61"/>
      <c r="BK41" s="61"/>
      <c r="BL41" s="61"/>
      <c r="BM41" s="61"/>
      <c r="BN41" s="61"/>
      <c r="BO41" s="61"/>
      <c r="BP41" s="61"/>
      <c r="BQ41" s="61"/>
      <c r="BR41" s="61"/>
      <c r="BS41" s="61"/>
      <c r="BT41" s="61"/>
      <c r="BU41" s="61"/>
      <c r="BV41" s="61"/>
      <c r="BW41" s="61"/>
      <c r="BX41" s="61"/>
      <c r="BY41" s="61"/>
      <c r="BZ41" s="61"/>
      <c r="CA41" s="61"/>
      <c r="CB41" s="61"/>
      <c r="CC41" s="61"/>
      <c r="CD41" s="61"/>
      <c r="CE41" s="61"/>
      <c r="CF41" s="61"/>
      <c r="CG41" s="61"/>
      <c r="CH41" s="61"/>
      <c r="CI41" s="61"/>
      <c r="CJ41" s="61"/>
      <c r="CK41" s="61"/>
      <c r="CL41" s="61"/>
      <c r="CM41" s="61"/>
      <c r="CN41" s="61"/>
      <c r="CO41" s="61"/>
      <c r="CP41" s="61"/>
      <c r="CQ41" s="61"/>
      <c r="CR41" s="61"/>
      <c r="CS41" s="61"/>
      <c r="CT41" s="61"/>
      <c r="CU41" s="61"/>
      <c r="CV41" s="61"/>
      <c r="CW41" s="61"/>
      <c r="CX41" s="61"/>
      <c r="CY41" s="61"/>
      <c r="CZ41" s="61"/>
      <c r="DA41" s="61"/>
      <c r="DB41" s="61"/>
    </row>
    <row r="42" spans="1:106" s="58" customFormat="1" ht="16.5" customHeight="1">
      <c r="A42" s="70"/>
      <c r="B42" s="777"/>
      <c r="C42" s="770"/>
      <c r="D42" s="772"/>
      <c r="E42" s="772"/>
      <c r="F42" s="772"/>
      <c r="G42" s="74">
        <f>$F$41*G41</f>
        <v>0</v>
      </c>
      <c r="H42" s="74">
        <f t="shared" ref="H42:AK42" si="19">$F$41*H41</f>
        <v>1312000</v>
      </c>
      <c r="I42" s="74">
        <f t="shared" si="19"/>
        <v>0</v>
      </c>
      <c r="J42" s="74">
        <f t="shared" si="19"/>
        <v>0</v>
      </c>
      <c r="K42" s="74">
        <f t="shared" si="19"/>
        <v>0</v>
      </c>
      <c r="L42" s="74">
        <f t="shared" si="19"/>
        <v>0</v>
      </c>
      <c r="M42" s="74">
        <f t="shared" si="19"/>
        <v>0</v>
      </c>
      <c r="N42" s="74">
        <f t="shared" si="19"/>
        <v>656000</v>
      </c>
      <c r="O42" s="74">
        <f t="shared" si="19"/>
        <v>656000</v>
      </c>
      <c r="P42" s="74">
        <f t="shared" si="19"/>
        <v>0</v>
      </c>
      <c r="Q42" s="74">
        <f t="shared" si="19"/>
        <v>0</v>
      </c>
      <c r="R42" s="74">
        <f t="shared" si="19"/>
        <v>656000</v>
      </c>
      <c r="S42" s="74">
        <f t="shared" si="19"/>
        <v>0</v>
      </c>
      <c r="T42" s="74">
        <f t="shared" si="19"/>
        <v>656000</v>
      </c>
      <c r="U42" s="74">
        <f t="shared" si="19"/>
        <v>656000</v>
      </c>
      <c r="V42" s="74">
        <f t="shared" si="19"/>
        <v>0</v>
      </c>
      <c r="W42" s="74">
        <f t="shared" si="19"/>
        <v>656000</v>
      </c>
      <c r="X42" s="74">
        <f t="shared" si="19"/>
        <v>0</v>
      </c>
      <c r="Y42" s="74">
        <f t="shared" si="19"/>
        <v>656000</v>
      </c>
      <c r="Z42" s="74">
        <f t="shared" si="19"/>
        <v>656000</v>
      </c>
      <c r="AA42" s="74">
        <f t="shared" si="19"/>
        <v>0</v>
      </c>
      <c r="AB42" s="74">
        <f t="shared" si="19"/>
        <v>656000</v>
      </c>
      <c r="AC42" s="74">
        <f t="shared" si="19"/>
        <v>656000</v>
      </c>
      <c r="AD42" s="74">
        <f t="shared" si="19"/>
        <v>0</v>
      </c>
      <c r="AE42" s="74">
        <f t="shared" si="19"/>
        <v>0</v>
      </c>
      <c r="AF42" s="74">
        <f t="shared" si="19"/>
        <v>0</v>
      </c>
      <c r="AG42" s="74">
        <f t="shared" si="19"/>
        <v>656000</v>
      </c>
      <c r="AH42" s="74">
        <f t="shared" si="19"/>
        <v>656000</v>
      </c>
      <c r="AI42" s="74">
        <f t="shared" si="19"/>
        <v>656000</v>
      </c>
      <c r="AJ42" s="74">
        <f t="shared" si="19"/>
        <v>0</v>
      </c>
      <c r="AK42" s="74">
        <f t="shared" si="19"/>
        <v>0</v>
      </c>
      <c r="AL42" s="74">
        <f>F41*AL41</f>
        <v>9840000</v>
      </c>
      <c r="AM42" s="61"/>
      <c r="AN42" s="61"/>
      <c r="AO42" s="61"/>
      <c r="AP42" s="61"/>
      <c r="AQ42" s="61"/>
      <c r="AR42" s="61"/>
      <c r="AS42" s="61"/>
      <c r="AT42" s="61"/>
      <c r="AU42" s="61"/>
      <c r="AV42" s="61"/>
      <c r="AW42" s="61"/>
      <c r="AX42" s="61"/>
      <c r="AY42" s="61"/>
      <c r="AZ42" s="61"/>
      <c r="BA42" s="61"/>
      <c r="BB42" s="61"/>
      <c r="BC42" s="61"/>
      <c r="BD42" s="61"/>
      <c r="BE42" s="61"/>
      <c r="BF42" s="61"/>
      <c r="BG42" s="61"/>
      <c r="BH42" s="61"/>
      <c r="BI42" s="61"/>
      <c r="BJ42" s="61"/>
      <c r="BK42" s="61"/>
      <c r="BL42" s="61"/>
      <c r="BM42" s="61"/>
      <c r="BN42" s="61"/>
      <c r="BO42" s="61"/>
      <c r="BP42" s="61"/>
      <c r="BQ42" s="61"/>
      <c r="BR42" s="61"/>
      <c r="BS42" s="61"/>
      <c r="BT42" s="61"/>
      <c r="BU42" s="61"/>
      <c r="BV42" s="61"/>
      <c r="BW42" s="61"/>
      <c r="BX42" s="61"/>
      <c r="BY42" s="61"/>
      <c r="BZ42" s="61"/>
      <c r="CA42" s="61"/>
      <c r="CB42" s="61"/>
      <c r="CC42" s="61"/>
      <c r="CD42" s="61"/>
      <c r="CE42" s="61"/>
      <c r="CF42" s="61"/>
      <c r="CG42" s="61"/>
      <c r="CH42" s="61"/>
      <c r="CI42" s="61"/>
      <c r="CJ42" s="61"/>
      <c r="CK42" s="61"/>
      <c r="CL42" s="61"/>
      <c r="CM42" s="61"/>
      <c r="CN42" s="61"/>
      <c r="CO42" s="61"/>
      <c r="CP42" s="61"/>
      <c r="CQ42" s="61"/>
      <c r="CR42" s="61"/>
      <c r="CS42" s="61"/>
      <c r="CT42" s="61"/>
      <c r="CU42" s="61"/>
      <c r="CV42" s="61"/>
      <c r="CW42" s="61"/>
      <c r="CX42" s="61"/>
      <c r="CY42" s="61"/>
      <c r="CZ42" s="61"/>
      <c r="DA42" s="61"/>
      <c r="DB42" s="61"/>
    </row>
    <row r="43" spans="1:106" s="58" customFormat="1" ht="16.5" customHeight="1">
      <c r="A43" s="70" t="s">
        <v>442</v>
      </c>
      <c r="B43" s="777"/>
      <c r="C43" s="769" t="s">
        <v>316</v>
      </c>
      <c r="D43" s="771" t="s">
        <v>482</v>
      </c>
      <c r="E43" s="771" t="s">
        <v>328</v>
      </c>
      <c r="F43" s="771">
        <f>VLOOKUP(C43,'[72]납품수량(영업)'!$C$3:$F$260,4,FALSE)</f>
        <v>710</v>
      </c>
      <c r="G43" s="74">
        <f>VLOOKUP($C$43,[74]납품수량!$B$3:$AI$51,G1,0)</f>
        <v>0</v>
      </c>
      <c r="H43" s="74">
        <f>VLOOKUP($C$43,[74]납품수량!$B$3:$AI$51,H1,0)</f>
        <v>1500</v>
      </c>
      <c r="I43" s="74">
        <f>VLOOKUP($C$43,[74]납품수량!$B$3:$AI$51,I1,0)</f>
        <v>0</v>
      </c>
      <c r="J43" s="74">
        <f>VLOOKUP($C$43,[74]납품수량!$B$3:$AI$51,J1,0)</f>
        <v>0</v>
      </c>
      <c r="K43" s="74">
        <f>VLOOKUP($C$43,[74]납품수량!$B$3:$AI$51,K1,0)</f>
        <v>0</v>
      </c>
      <c r="L43" s="74">
        <f>VLOOKUP($C$43,[74]납품수량!$B$3:$AI$51,L1,0)</f>
        <v>0</v>
      </c>
      <c r="M43" s="74">
        <f>VLOOKUP($C$43,[74]납품수량!$B$3:$AI$51,M1,0)</f>
        <v>0</v>
      </c>
      <c r="N43" s="74">
        <f>VLOOKUP($C$43,[74]납품수량!$B$3:$AI$51,N1,0)</f>
        <v>0</v>
      </c>
      <c r="O43" s="74">
        <f>VLOOKUP($C$43,[74]납품수량!$B$3:$AI$51,O1,0)</f>
        <v>1500</v>
      </c>
      <c r="P43" s="74">
        <f>VLOOKUP($C$43,[74]납품수량!$B$3:$AI$51,P1,0)</f>
        <v>0</v>
      </c>
      <c r="Q43" s="74">
        <f>VLOOKUP($C$43,[74]납품수량!$B$3:$AI$51,Q1,0)</f>
        <v>0</v>
      </c>
      <c r="R43" s="74">
        <f>VLOOKUP($C$43,[74]납품수량!$B$3:$AI$51,R1,0)</f>
        <v>1500</v>
      </c>
      <c r="S43" s="74">
        <f>VLOOKUP($C$43,[74]납품수량!$B$3:$AI$51,S1,0)</f>
        <v>1500</v>
      </c>
      <c r="T43" s="74">
        <f>VLOOKUP($C$43,[74]납품수량!$B$3:$AI$51,T1,0)</f>
        <v>0</v>
      </c>
      <c r="U43" s="74">
        <f>VLOOKUP($C$43,[74]납품수량!$B$3:$AI$51,U1,0)</f>
        <v>1500</v>
      </c>
      <c r="V43" s="74">
        <f>VLOOKUP($C$43,[74]납품수량!$B$3:$AI$51,V1,0)</f>
        <v>1500</v>
      </c>
      <c r="W43" s="74">
        <f>VLOOKUP($C$43,[74]납품수량!$B$3:$AI$51,W1,0)</f>
        <v>0</v>
      </c>
      <c r="X43" s="74">
        <f>VLOOKUP($C$43,[74]납품수량!$B$3:$AI$51,X1,0)</f>
        <v>0</v>
      </c>
      <c r="Y43" s="74">
        <f>VLOOKUP($C$43,[74]납품수량!$B$3:$AI$51,Y1,0)</f>
        <v>0</v>
      </c>
      <c r="Z43" s="74">
        <f>VLOOKUP($C$43,[74]납품수량!$B$3:$AI$51,Z1,0)</f>
        <v>1500</v>
      </c>
      <c r="AA43" s="74">
        <f>VLOOKUP($C$43,[74]납품수량!$B$3:$AI$51,AA1,0)</f>
        <v>0</v>
      </c>
      <c r="AB43" s="74">
        <f>VLOOKUP($C$43,[74]납품수량!$B$3:$AI$51,AB1,0)</f>
        <v>1500</v>
      </c>
      <c r="AC43" s="74">
        <f>VLOOKUP($C$43,[74]납품수량!$B$3:$AI$51,AC1,0)</f>
        <v>1500</v>
      </c>
      <c r="AD43" s="74">
        <f>VLOOKUP($C$43,[74]납품수량!$B$3:$AI$51,AD1,0)</f>
        <v>0</v>
      </c>
      <c r="AE43" s="74">
        <f>VLOOKUP($C$43,[74]납품수량!$B$3:$AI$51,AE1,0)</f>
        <v>0</v>
      </c>
      <c r="AF43" s="74">
        <f>VLOOKUP($C$43,[74]납품수량!$B$3:$AI$51,AF1,0)</f>
        <v>0</v>
      </c>
      <c r="AG43" s="74">
        <f>VLOOKUP($C$43,[74]납품수량!$B$3:$AI$51,AG1,0)</f>
        <v>1500</v>
      </c>
      <c r="AH43" s="74">
        <f>VLOOKUP($C$43,[74]납품수량!$B$3:$AI$51,AH1,0)</f>
        <v>0</v>
      </c>
      <c r="AI43" s="74">
        <f>VLOOKUP($C$43,[74]납품수량!$B$3:$AI$51,AI1,0)</f>
        <v>0</v>
      </c>
      <c r="AJ43" s="74">
        <f>VLOOKUP($C$43,[74]납품수량!$B$3:$AI$51,AJ1,0)</f>
        <v>0</v>
      </c>
      <c r="AK43" s="74">
        <f>VLOOKUP($C$43,[74]납품수량!$B$3:$AI$51,AK1,0)</f>
        <v>0</v>
      </c>
      <c r="AL43" s="74">
        <f>SUM(G43:AK43)</f>
        <v>15000</v>
      </c>
      <c r="AM43" s="61"/>
      <c r="AN43" s="61"/>
      <c r="AO43" s="61"/>
      <c r="AP43" s="61"/>
      <c r="AQ43" s="61"/>
      <c r="AR43" s="61"/>
      <c r="AS43" s="61"/>
      <c r="AT43" s="61"/>
      <c r="AU43" s="61"/>
      <c r="AV43" s="61"/>
      <c r="AW43" s="61"/>
      <c r="AX43" s="61"/>
      <c r="AY43" s="61"/>
      <c r="AZ43" s="61"/>
      <c r="BA43" s="61"/>
      <c r="BB43" s="61"/>
      <c r="BC43" s="61"/>
      <c r="BD43" s="61"/>
      <c r="BE43" s="61"/>
      <c r="BF43" s="61"/>
      <c r="BG43" s="61"/>
      <c r="BH43" s="61"/>
      <c r="BI43" s="61"/>
      <c r="BJ43" s="61"/>
      <c r="BK43" s="61"/>
      <c r="BL43" s="61"/>
      <c r="BM43" s="61"/>
      <c r="BN43" s="61"/>
      <c r="BO43" s="61"/>
      <c r="BP43" s="61"/>
      <c r="BQ43" s="61"/>
      <c r="BR43" s="61"/>
      <c r="BS43" s="61"/>
      <c r="BT43" s="61"/>
      <c r="BU43" s="61"/>
      <c r="BV43" s="61"/>
      <c r="BW43" s="61"/>
      <c r="BX43" s="61"/>
      <c r="BY43" s="61"/>
      <c r="BZ43" s="61"/>
      <c r="CA43" s="61"/>
      <c r="CB43" s="61"/>
      <c r="CC43" s="61"/>
      <c r="CD43" s="61"/>
      <c r="CE43" s="61"/>
      <c r="CF43" s="61"/>
      <c r="CG43" s="61"/>
      <c r="CH43" s="61"/>
      <c r="CI43" s="61"/>
      <c r="CJ43" s="61"/>
      <c r="CK43" s="61"/>
      <c r="CL43" s="61"/>
      <c r="CM43" s="61"/>
      <c r="CN43" s="61"/>
      <c r="CO43" s="61"/>
      <c r="CP43" s="61"/>
      <c r="CQ43" s="61"/>
      <c r="CR43" s="61"/>
      <c r="CS43" s="61"/>
      <c r="CT43" s="61"/>
      <c r="CU43" s="61"/>
      <c r="CV43" s="61"/>
      <c r="CW43" s="61"/>
      <c r="CX43" s="61"/>
      <c r="CY43" s="61"/>
      <c r="CZ43" s="61"/>
      <c r="DA43" s="61"/>
      <c r="DB43" s="61"/>
    </row>
    <row r="44" spans="1:106" s="58" customFormat="1" ht="16.5" customHeight="1">
      <c r="A44" s="70"/>
      <c r="B44" s="777"/>
      <c r="C44" s="770"/>
      <c r="D44" s="772"/>
      <c r="E44" s="772"/>
      <c r="F44" s="772"/>
      <c r="G44" s="74">
        <f>$F$43*G43</f>
        <v>0</v>
      </c>
      <c r="H44" s="74">
        <f t="shared" ref="H44:AK44" si="20">$F$43*H43</f>
        <v>1065000</v>
      </c>
      <c r="I44" s="74">
        <f t="shared" si="20"/>
        <v>0</v>
      </c>
      <c r="J44" s="74">
        <f t="shared" si="20"/>
        <v>0</v>
      </c>
      <c r="K44" s="74">
        <f t="shared" si="20"/>
        <v>0</v>
      </c>
      <c r="L44" s="74">
        <f t="shared" si="20"/>
        <v>0</v>
      </c>
      <c r="M44" s="74">
        <f t="shared" si="20"/>
        <v>0</v>
      </c>
      <c r="N44" s="74">
        <f t="shared" si="20"/>
        <v>0</v>
      </c>
      <c r="O44" s="74">
        <f t="shared" si="20"/>
        <v>1065000</v>
      </c>
      <c r="P44" s="74">
        <f t="shared" si="20"/>
        <v>0</v>
      </c>
      <c r="Q44" s="74">
        <f t="shared" si="20"/>
        <v>0</v>
      </c>
      <c r="R44" s="74">
        <f t="shared" si="20"/>
        <v>1065000</v>
      </c>
      <c r="S44" s="74">
        <f t="shared" si="20"/>
        <v>1065000</v>
      </c>
      <c r="T44" s="74">
        <f t="shared" si="20"/>
        <v>0</v>
      </c>
      <c r="U44" s="74">
        <f t="shared" si="20"/>
        <v>1065000</v>
      </c>
      <c r="V44" s="74">
        <f t="shared" si="20"/>
        <v>1065000</v>
      </c>
      <c r="W44" s="74">
        <f t="shared" si="20"/>
        <v>0</v>
      </c>
      <c r="X44" s="74">
        <f t="shared" si="20"/>
        <v>0</v>
      </c>
      <c r="Y44" s="74">
        <f t="shared" si="20"/>
        <v>0</v>
      </c>
      <c r="Z44" s="74">
        <f t="shared" si="20"/>
        <v>1065000</v>
      </c>
      <c r="AA44" s="74">
        <f t="shared" si="20"/>
        <v>0</v>
      </c>
      <c r="AB44" s="74">
        <f t="shared" si="20"/>
        <v>1065000</v>
      </c>
      <c r="AC44" s="74">
        <f t="shared" si="20"/>
        <v>1065000</v>
      </c>
      <c r="AD44" s="74">
        <f t="shared" si="20"/>
        <v>0</v>
      </c>
      <c r="AE44" s="74">
        <f t="shared" si="20"/>
        <v>0</v>
      </c>
      <c r="AF44" s="74">
        <f t="shared" si="20"/>
        <v>0</v>
      </c>
      <c r="AG44" s="74">
        <f t="shared" si="20"/>
        <v>1065000</v>
      </c>
      <c r="AH44" s="74">
        <f t="shared" si="20"/>
        <v>0</v>
      </c>
      <c r="AI44" s="74">
        <f t="shared" si="20"/>
        <v>0</v>
      </c>
      <c r="AJ44" s="74">
        <f t="shared" si="20"/>
        <v>0</v>
      </c>
      <c r="AK44" s="74">
        <f t="shared" si="20"/>
        <v>0</v>
      </c>
      <c r="AL44" s="74">
        <f>F43*AL43</f>
        <v>10650000</v>
      </c>
      <c r="AM44" s="61"/>
      <c r="AN44" s="61"/>
      <c r="AO44" s="61"/>
      <c r="AP44" s="61"/>
      <c r="AQ44" s="61"/>
      <c r="AR44" s="61"/>
      <c r="AS44" s="61"/>
      <c r="AT44" s="61"/>
      <c r="AU44" s="61"/>
      <c r="AV44" s="61"/>
      <c r="AW44" s="61"/>
      <c r="AX44" s="61"/>
      <c r="AY44" s="61"/>
      <c r="AZ44" s="61"/>
      <c r="BA44" s="61"/>
      <c r="BB44" s="61"/>
      <c r="BC44" s="61"/>
      <c r="BD44" s="61"/>
      <c r="BE44" s="61"/>
      <c r="BF44" s="61"/>
      <c r="BG44" s="61"/>
      <c r="BH44" s="61"/>
      <c r="BI44" s="61"/>
      <c r="BJ44" s="61"/>
      <c r="BK44" s="61"/>
      <c r="BL44" s="61"/>
      <c r="BM44" s="61"/>
      <c r="BN44" s="61"/>
      <c r="BO44" s="61"/>
      <c r="BP44" s="61"/>
      <c r="BQ44" s="61"/>
      <c r="BR44" s="61"/>
      <c r="BS44" s="61"/>
      <c r="BT44" s="61"/>
      <c r="BU44" s="61"/>
      <c r="BV44" s="61"/>
      <c r="BW44" s="61"/>
      <c r="BX44" s="61"/>
      <c r="BY44" s="61"/>
      <c r="BZ44" s="61"/>
      <c r="CA44" s="61"/>
      <c r="CB44" s="61"/>
      <c r="CC44" s="61"/>
      <c r="CD44" s="61"/>
      <c r="CE44" s="61"/>
      <c r="CF44" s="61"/>
      <c r="CG44" s="61"/>
      <c r="CH44" s="61"/>
      <c r="CI44" s="61"/>
      <c r="CJ44" s="61"/>
      <c r="CK44" s="61"/>
      <c r="CL44" s="61"/>
      <c r="CM44" s="61"/>
      <c r="CN44" s="61"/>
      <c r="CO44" s="61"/>
      <c r="CP44" s="61"/>
      <c r="CQ44" s="61"/>
      <c r="CR44" s="61"/>
      <c r="CS44" s="61"/>
      <c r="CT44" s="61"/>
      <c r="CU44" s="61"/>
      <c r="CV44" s="61"/>
      <c r="CW44" s="61"/>
      <c r="CX44" s="61"/>
      <c r="CY44" s="61"/>
      <c r="CZ44" s="61"/>
      <c r="DA44" s="61"/>
      <c r="DB44" s="61"/>
    </row>
    <row r="45" spans="1:106" s="58" customFormat="1" ht="16.5" customHeight="1">
      <c r="A45" s="70" t="s">
        <v>442</v>
      </c>
      <c r="B45" s="777"/>
      <c r="C45" s="769" t="s">
        <v>318</v>
      </c>
      <c r="D45" s="771" t="s">
        <v>483</v>
      </c>
      <c r="E45" s="771" t="s">
        <v>328</v>
      </c>
      <c r="F45" s="771">
        <f>VLOOKUP(C45,'[72]납품수량(영업)'!$C$3:$F$260,4,FALSE)</f>
        <v>710</v>
      </c>
      <c r="G45" s="74">
        <f>VLOOKUP($C$45,[74]납품수량!$B$3:$AI$51,G1,0)</f>
        <v>0</v>
      </c>
      <c r="H45" s="74">
        <f>VLOOKUP($C$45,[74]납품수량!$B$3:$AI$51,H1,0)</f>
        <v>1500</v>
      </c>
      <c r="I45" s="74">
        <f>VLOOKUP($C$45,[74]납품수량!$B$3:$AI$51,I1,0)</f>
        <v>0</v>
      </c>
      <c r="J45" s="74">
        <f>VLOOKUP($C$45,[74]납품수량!$B$3:$AI$51,J1,0)</f>
        <v>0</v>
      </c>
      <c r="K45" s="74">
        <f>VLOOKUP($C$45,[74]납품수량!$B$3:$AI$51,K1,0)</f>
        <v>0</v>
      </c>
      <c r="L45" s="74">
        <f>VLOOKUP($C$45,[74]납품수량!$B$3:$AI$51,L1,0)</f>
        <v>0</v>
      </c>
      <c r="M45" s="74">
        <f>VLOOKUP($C$45,[74]납품수량!$B$3:$AI$51,M1,0)</f>
        <v>0</v>
      </c>
      <c r="N45" s="74">
        <f>VLOOKUP($C$45,[74]납품수량!$B$3:$AI$51,N1,0)</f>
        <v>0</v>
      </c>
      <c r="O45" s="74">
        <f>VLOOKUP($C$45,[74]납품수량!$B$3:$AI$51,O1,0)</f>
        <v>1500</v>
      </c>
      <c r="P45" s="74">
        <f>VLOOKUP($C$45,[74]납품수량!$B$3:$AI$51,P1,0)</f>
        <v>0</v>
      </c>
      <c r="Q45" s="74">
        <f>VLOOKUP($C$45,[74]납품수량!$B$3:$AI$51,Q1,0)</f>
        <v>0</v>
      </c>
      <c r="R45" s="74">
        <f>VLOOKUP($C$45,[74]납품수량!$B$3:$AI$51,R1,0)</f>
        <v>1500</v>
      </c>
      <c r="S45" s="74">
        <f>VLOOKUP($C$45,[74]납품수량!$B$3:$AI$51,S1,0)</f>
        <v>1500</v>
      </c>
      <c r="T45" s="74">
        <f>VLOOKUP($C$45,[74]납품수량!$B$3:$AI$51,T1,0)</f>
        <v>0</v>
      </c>
      <c r="U45" s="74">
        <f>VLOOKUP($C$45,[74]납품수량!$B$3:$AI$51,U1,0)</f>
        <v>1500</v>
      </c>
      <c r="V45" s="74">
        <f>VLOOKUP($C$45,[74]납품수량!$B$3:$AI$51,V1,0)</f>
        <v>1500</v>
      </c>
      <c r="W45" s="74">
        <f>VLOOKUP($C$45,[74]납품수량!$B$3:$AI$51,W1,0)</f>
        <v>0</v>
      </c>
      <c r="X45" s="74">
        <f>VLOOKUP($C$45,[74]납품수량!$B$3:$AI$51,X1,0)</f>
        <v>0</v>
      </c>
      <c r="Y45" s="74">
        <f>VLOOKUP($C$45,[74]납품수량!$B$3:$AI$51,Y1,0)</f>
        <v>0</v>
      </c>
      <c r="Z45" s="74">
        <f>VLOOKUP($C$45,[74]납품수량!$B$3:$AI$51,Z1,0)</f>
        <v>1500</v>
      </c>
      <c r="AA45" s="74">
        <f>VLOOKUP($C$45,[74]납품수량!$B$3:$AI$51,AA1,0)</f>
        <v>0</v>
      </c>
      <c r="AB45" s="74">
        <f>VLOOKUP($C$45,[74]납품수량!$B$3:$AI$51,AB1,0)</f>
        <v>1500</v>
      </c>
      <c r="AC45" s="74">
        <f>VLOOKUP($C$45,[74]납품수량!$B$3:$AI$51,AC1,0)</f>
        <v>1500</v>
      </c>
      <c r="AD45" s="74">
        <f>VLOOKUP($C$45,[74]납품수량!$B$3:$AI$51,AD1,0)</f>
        <v>0</v>
      </c>
      <c r="AE45" s="74">
        <f>VLOOKUP($C$45,[74]납품수량!$B$3:$AI$51,AE1,0)</f>
        <v>0</v>
      </c>
      <c r="AF45" s="74">
        <f>VLOOKUP($C$45,[74]납품수량!$B$3:$AI$51,AF1,0)</f>
        <v>0</v>
      </c>
      <c r="AG45" s="74">
        <f>VLOOKUP($C$45,[74]납품수량!$B$3:$AI$51,AG1,0)</f>
        <v>1500</v>
      </c>
      <c r="AH45" s="74">
        <f>VLOOKUP($C$45,[74]납품수량!$B$3:$AI$51,AH1,0)</f>
        <v>0</v>
      </c>
      <c r="AI45" s="74">
        <f>VLOOKUP($C$45,[74]납품수량!$B$3:$AI$51,AI1,0)</f>
        <v>0</v>
      </c>
      <c r="AJ45" s="74">
        <f>VLOOKUP($C$45,[74]납품수량!$B$3:$AI$51,AJ1,0)</f>
        <v>0</v>
      </c>
      <c r="AK45" s="74">
        <f>VLOOKUP($C$45,[74]납품수량!$B$3:$AI$51,AK1,0)</f>
        <v>0</v>
      </c>
      <c r="AL45" s="74">
        <f>SUM(G45:AK45)</f>
        <v>15000</v>
      </c>
      <c r="AM45" s="61"/>
      <c r="AN45" s="61"/>
      <c r="AO45" s="61"/>
      <c r="AP45" s="61"/>
      <c r="AQ45" s="61"/>
      <c r="AR45" s="61"/>
      <c r="AS45" s="61"/>
      <c r="AT45" s="61"/>
      <c r="AU45" s="61"/>
      <c r="AV45" s="61"/>
      <c r="AW45" s="61"/>
      <c r="AX45" s="61"/>
      <c r="AY45" s="61"/>
      <c r="AZ45" s="61"/>
      <c r="BA45" s="61"/>
      <c r="BB45" s="61"/>
      <c r="BC45" s="61"/>
      <c r="BD45" s="61"/>
      <c r="BE45" s="61"/>
      <c r="BF45" s="61"/>
      <c r="BG45" s="61"/>
      <c r="BH45" s="61"/>
      <c r="BI45" s="61"/>
      <c r="BJ45" s="61"/>
      <c r="BK45" s="61"/>
      <c r="BL45" s="61"/>
      <c r="BM45" s="61"/>
      <c r="BN45" s="61"/>
      <c r="BO45" s="61"/>
      <c r="BP45" s="61"/>
      <c r="BQ45" s="61"/>
      <c r="BR45" s="61"/>
      <c r="BS45" s="61"/>
      <c r="BT45" s="61"/>
      <c r="BU45" s="61"/>
      <c r="BV45" s="61"/>
      <c r="BW45" s="61"/>
      <c r="BX45" s="61"/>
      <c r="BY45" s="61"/>
      <c r="BZ45" s="61"/>
      <c r="CA45" s="61"/>
      <c r="CB45" s="61"/>
      <c r="CC45" s="61"/>
      <c r="CD45" s="61"/>
      <c r="CE45" s="61"/>
      <c r="CF45" s="61"/>
      <c r="CG45" s="61"/>
      <c r="CH45" s="61"/>
      <c r="CI45" s="61"/>
      <c r="CJ45" s="61"/>
      <c r="CK45" s="61"/>
      <c r="CL45" s="61"/>
      <c r="CM45" s="61"/>
      <c r="CN45" s="61"/>
      <c r="CO45" s="61"/>
      <c r="CP45" s="61"/>
      <c r="CQ45" s="61"/>
      <c r="CR45" s="61"/>
      <c r="CS45" s="61"/>
      <c r="CT45" s="61"/>
      <c r="CU45" s="61"/>
      <c r="CV45" s="61"/>
      <c r="CW45" s="61"/>
      <c r="CX45" s="61"/>
      <c r="CY45" s="61"/>
      <c r="CZ45" s="61"/>
      <c r="DA45" s="61"/>
      <c r="DB45" s="61"/>
    </row>
    <row r="46" spans="1:106" s="58" customFormat="1" ht="16.5" customHeight="1">
      <c r="A46" s="70"/>
      <c r="B46" s="777"/>
      <c r="C46" s="770"/>
      <c r="D46" s="772"/>
      <c r="E46" s="772"/>
      <c r="F46" s="772"/>
      <c r="G46" s="74">
        <f>$F$45*G45</f>
        <v>0</v>
      </c>
      <c r="H46" s="74">
        <f t="shared" ref="H46:AK46" si="21">$F$45*H45</f>
        <v>1065000</v>
      </c>
      <c r="I46" s="74">
        <f t="shared" si="21"/>
        <v>0</v>
      </c>
      <c r="J46" s="74">
        <f t="shared" si="21"/>
        <v>0</v>
      </c>
      <c r="K46" s="74">
        <f t="shared" si="21"/>
        <v>0</v>
      </c>
      <c r="L46" s="74">
        <f t="shared" si="21"/>
        <v>0</v>
      </c>
      <c r="M46" s="74">
        <f t="shared" si="21"/>
        <v>0</v>
      </c>
      <c r="N46" s="74">
        <f t="shared" si="21"/>
        <v>0</v>
      </c>
      <c r="O46" s="74">
        <f t="shared" si="21"/>
        <v>1065000</v>
      </c>
      <c r="P46" s="74">
        <f t="shared" si="21"/>
        <v>0</v>
      </c>
      <c r="Q46" s="74">
        <f t="shared" si="21"/>
        <v>0</v>
      </c>
      <c r="R46" s="74">
        <f t="shared" si="21"/>
        <v>1065000</v>
      </c>
      <c r="S46" s="74">
        <f t="shared" si="21"/>
        <v>1065000</v>
      </c>
      <c r="T46" s="74">
        <f t="shared" si="21"/>
        <v>0</v>
      </c>
      <c r="U46" s="74">
        <f t="shared" si="21"/>
        <v>1065000</v>
      </c>
      <c r="V46" s="74">
        <f t="shared" si="21"/>
        <v>1065000</v>
      </c>
      <c r="W46" s="74">
        <f t="shared" si="21"/>
        <v>0</v>
      </c>
      <c r="X46" s="74">
        <f t="shared" si="21"/>
        <v>0</v>
      </c>
      <c r="Y46" s="74">
        <f t="shared" si="21"/>
        <v>0</v>
      </c>
      <c r="Z46" s="74">
        <f t="shared" si="21"/>
        <v>1065000</v>
      </c>
      <c r="AA46" s="74">
        <f t="shared" si="21"/>
        <v>0</v>
      </c>
      <c r="AB46" s="74">
        <f t="shared" si="21"/>
        <v>1065000</v>
      </c>
      <c r="AC46" s="74">
        <f t="shared" si="21"/>
        <v>1065000</v>
      </c>
      <c r="AD46" s="74">
        <f t="shared" si="21"/>
        <v>0</v>
      </c>
      <c r="AE46" s="74">
        <f t="shared" si="21"/>
        <v>0</v>
      </c>
      <c r="AF46" s="74">
        <f t="shared" si="21"/>
        <v>0</v>
      </c>
      <c r="AG46" s="74">
        <f t="shared" si="21"/>
        <v>1065000</v>
      </c>
      <c r="AH46" s="74">
        <f t="shared" si="21"/>
        <v>0</v>
      </c>
      <c r="AI46" s="74">
        <f t="shared" si="21"/>
        <v>0</v>
      </c>
      <c r="AJ46" s="74">
        <f t="shared" si="21"/>
        <v>0</v>
      </c>
      <c r="AK46" s="74">
        <f t="shared" si="21"/>
        <v>0</v>
      </c>
      <c r="AL46" s="74">
        <f>F45*AL45</f>
        <v>10650000</v>
      </c>
      <c r="AM46" s="61"/>
      <c r="AN46" s="61"/>
      <c r="AO46" s="61"/>
      <c r="AP46" s="61"/>
      <c r="AQ46" s="61"/>
      <c r="AR46" s="61"/>
      <c r="AS46" s="61"/>
      <c r="AT46" s="61"/>
      <c r="AU46" s="61"/>
      <c r="AV46" s="61"/>
      <c r="AW46" s="61"/>
      <c r="AX46" s="61"/>
      <c r="AY46" s="61"/>
      <c r="AZ46" s="61"/>
      <c r="BA46" s="61"/>
      <c r="BB46" s="61"/>
      <c r="BC46" s="61"/>
      <c r="BD46" s="61"/>
      <c r="BE46" s="61"/>
      <c r="BF46" s="61"/>
      <c r="BG46" s="61"/>
      <c r="BH46" s="61"/>
      <c r="BI46" s="61"/>
      <c r="BJ46" s="61"/>
      <c r="BK46" s="61"/>
      <c r="BL46" s="61"/>
      <c r="BM46" s="61"/>
      <c r="BN46" s="61"/>
      <c r="BO46" s="61"/>
      <c r="BP46" s="61"/>
      <c r="BQ46" s="61"/>
      <c r="BR46" s="61"/>
      <c r="BS46" s="61"/>
      <c r="BT46" s="61"/>
      <c r="BU46" s="61"/>
      <c r="BV46" s="61"/>
      <c r="BW46" s="61"/>
      <c r="BX46" s="61"/>
      <c r="BY46" s="61"/>
      <c r="BZ46" s="61"/>
      <c r="CA46" s="61"/>
      <c r="CB46" s="61"/>
      <c r="CC46" s="61"/>
      <c r="CD46" s="61"/>
      <c r="CE46" s="61"/>
      <c r="CF46" s="61"/>
      <c r="CG46" s="61"/>
      <c r="CH46" s="61"/>
      <c r="CI46" s="61"/>
      <c r="CJ46" s="61"/>
      <c r="CK46" s="61"/>
      <c r="CL46" s="61"/>
      <c r="CM46" s="61"/>
      <c r="CN46" s="61"/>
      <c r="CO46" s="61"/>
      <c r="CP46" s="61"/>
      <c r="CQ46" s="61"/>
      <c r="CR46" s="61"/>
      <c r="CS46" s="61"/>
      <c r="CT46" s="61"/>
      <c r="CU46" s="61"/>
      <c r="CV46" s="61"/>
      <c r="CW46" s="61"/>
      <c r="CX46" s="61"/>
      <c r="CY46" s="61"/>
      <c r="CZ46" s="61"/>
      <c r="DA46" s="61"/>
      <c r="DB46" s="61"/>
    </row>
    <row r="47" spans="1:106" s="58" customFormat="1" ht="16.5" customHeight="1">
      <c r="A47" s="70" t="s">
        <v>442</v>
      </c>
      <c r="B47" s="777"/>
      <c r="C47" s="769" t="s">
        <v>507</v>
      </c>
      <c r="D47" s="771" t="s">
        <v>484</v>
      </c>
      <c r="E47" s="771" t="s">
        <v>328</v>
      </c>
      <c r="F47" s="771">
        <f>VLOOKUP(C47,'[72]납품수량(영업)'!$C$3:$F$260,4,FALSE)</f>
        <v>623</v>
      </c>
      <c r="G47" s="74">
        <f>VLOOKUP($C$47,[74]납품수량!$B$3:$AI$51,G1,0)</f>
        <v>0</v>
      </c>
      <c r="H47" s="74">
        <f>VLOOKUP($C$47,[74]납품수량!$B$3:$AI$51,H1,0)</f>
        <v>300</v>
      </c>
      <c r="I47" s="74">
        <f>VLOOKUP($C$47,[74]납품수량!$B$3:$AI$51,I1,0)</f>
        <v>0</v>
      </c>
      <c r="J47" s="74">
        <f>VLOOKUP($C$47,[74]납품수량!$B$3:$AI$51,J1,0)</f>
        <v>0</v>
      </c>
      <c r="K47" s="74">
        <f>VLOOKUP($C$47,[74]납품수량!$B$3:$AI$51,K1,0)</f>
        <v>0</v>
      </c>
      <c r="L47" s="74">
        <f>VLOOKUP($C$47,[74]납품수량!$B$3:$AI$51,L1,0)</f>
        <v>0</v>
      </c>
      <c r="M47" s="74">
        <f>VLOOKUP($C$47,[74]납품수량!$B$3:$AI$51,M1,0)</f>
        <v>0</v>
      </c>
      <c r="N47" s="74">
        <f>VLOOKUP($C$47,[74]납품수량!$B$3:$AI$51,N1,0)</f>
        <v>0</v>
      </c>
      <c r="O47" s="74">
        <f>VLOOKUP($C$47,[74]납품수량!$B$3:$AI$51,O1,0)</f>
        <v>0</v>
      </c>
      <c r="P47" s="74">
        <f>VLOOKUP($C$47,[74]납품수량!$B$3:$AI$51,P1,0)</f>
        <v>0</v>
      </c>
      <c r="Q47" s="74">
        <f>VLOOKUP($C$47,[74]납품수량!$B$3:$AI$51,Q1,0)</f>
        <v>0</v>
      </c>
      <c r="R47" s="74">
        <f>VLOOKUP($C$47,[74]납품수량!$B$3:$AI$51,R1,0)</f>
        <v>0</v>
      </c>
      <c r="S47" s="74">
        <f>VLOOKUP($C$47,[74]납품수량!$B$3:$AI$51,S1,0)</f>
        <v>300</v>
      </c>
      <c r="T47" s="74">
        <f>VLOOKUP($C$47,[74]납품수량!$B$3:$AI$51,T1,0)</f>
        <v>0</v>
      </c>
      <c r="U47" s="74">
        <f>VLOOKUP($C$47,[74]납품수량!$B$3:$AI$51,U1,0)</f>
        <v>0</v>
      </c>
      <c r="V47" s="74">
        <f>VLOOKUP($C$47,[74]납품수량!$B$3:$AI$51,V1,0)</f>
        <v>300</v>
      </c>
      <c r="W47" s="74">
        <f>VLOOKUP($C$47,[74]납품수량!$B$3:$AI$51,W1,0)</f>
        <v>0</v>
      </c>
      <c r="X47" s="74">
        <f>VLOOKUP($C$47,[74]납품수량!$B$3:$AI$51,X1,0)</f>
        <v>0</v>
      </c>
      <c r="Y47" s="74">
        <f>VLOOKUP($C$47,[74]납품수량!$B$3:$AI$51,Y1,0)</f>
        <v>0</v>
      </c>
      <c r="Z47" s="74">
        <f>VLOOKUP($C$47,[74]납품수량!$B$3:$AI$51,Z1,0)</f>
        <v>300</v>
      </c>
      <c r="AA47" s="74">
        <f>VLOOKUP($C$47,[74]납품수량!$B$3:$AI$51,AA1,0)</f>
        <v>0</v>
      </c>
      <c r="AB47" s="74">
        <f>VLOOKUP($C$47,[74]납품수량!$B$3:$AI$51,AB1,0)</f>
        <v>0</v>
      </c>
      <c r="AC47" s="74">
        <f>VLOOKUP($C$47,[74]납품수량!$B$3:$AI$51,AC1,0)</f>
        <v>600</v>
      </c>
      <c r="AD47" s="74">
        <f>VLOOKUP($C$47,[74]납품수량!$B$3:$AI$51,AD1,0)</f>
        <v>0</v>
      </c>
      <c r="AE47" s="74">
        <f>VLOOKUP($C$47,[74]납품수량!$B$3:$AI$51,AE1,0)</f>
        <v>0</v>
      </c>
      <c r="AF47" s="74">
        <f>VLOOKUP($C$47,[74]납품수량!$B$3:$AI$51,AF1,0)</f>
        <v>0</v>
      </c>
      <c r="AG47" s="74">
        <f>VLOOKUP($C$47,[74]납품수량!$B$3:$AI$51,AG1,0)</f>
        <v>900</v>
      </c>
      <c r="AH47" s="74">
        <f>VLOOKUP($C$47,[74]납품수량!$B$3:$AI$51,AH1,0)</f>
        <v>0</v>
      </c>
      <c r="AI47" s="74">
        <f>VLOOKUP($C$47,[74]납품수량!$B$3:$AI$51,AI1,0)</f>
        <v>0</v>
      </c>
      <c r="AJ47" s="74">
        <f>VLOOKUP($C$47,[74]납품수량!$B$3:$AI$51,AJ1,0)</f>
        <v>0</v>
      </c>
      <c r="AK47" s="74">
        <f>VLOOKUP($C$47,[74]납품수량!$B$3:$AI$51,AK1,0)</f>
        <v>0</v>
      </c>
      <c r="AL47" s="74">
        <f>SUM(G47:AK47)</f>
        <v>2700</v>
      </c>
      <c r="AM47" s="61"/>
      <c r="AN47" s="61"/>
      <c r="AO47" s="61"/>
      <c r="AP47" s="61"/>
      <c r="AQ47" s="61"/>
      <c r="AR47" s="61"/>
      <c r="AS47" s="61"/>
      <c r="AT47" s="61"/>
      <c r="AU47" s="61"/>
      <c r="AV47" s="61"/>
      <c r="AW47" s="61"/>
      <c r="AX47" s="61"/>
      <c r="AY47" s="61"/>
      <c r="AZ47" s="61"/>
      <c r="BA47" s="61"/>
      <c r="BB47" s="61"/>
      <c r="BC47" s="61"/>
      <c r="BD47" s="61"/>
      <c r="BE47" s="61"/>
      <c r="BF47" s="61"/>
      <c r="BG47" s="61"/>
      <c r="BH47" s="61"/>
      <c r="BI47" s="61"/>
      <c r="BJ47" s="61"/>
      <c r="BK47" s="61"/>
      <c r="BL47" s="61"/>
      <c r="BM47" s="61"/>
      <c r="BN47" s="61"/>
      <c r="BO47" s="61"/>
      <c r="BP47" s="61"/>
      <c r="BQ47" s="61"/>
      <c r="BR47" s="61"/>
      <c r="BS47" s="61"/>
      <c r="BT47" s="61"/>
      <c r="BU47" s="61"/>
      <c r="BV47" s="61"/>
      <c r="BW47" s="61"/>
      <c r="BX47" s="61"/>
      <c r="BY47" s="61"/>
      <c r="BZ47" s="61"/>
      <c r="CA47" s="61"/>
      <c r="CB47" s="61"/>
      <c r="CC47" s="61"/>
      <c r="CD47" s="61"/>
      <c r="CE47" s="61"/>
      <c r="CF47" s="61"/>
      <c r="CG47" s="61"/>
      <c r="CH47" s="61"/>
      <c r="CI47" s="61"/>
      <c r="CJ47" s="61"/>
      <c r="CK47" s="61"/>
      <c r="CL47" s="61"/>
      <c r="CM47" s="61"/>
      <c r="CN47" s="61"/>
      <c r="CO47" s="61"/>
      <c r="CP47" s="61"/>
      <c r="CQ47" s="61"/>
      <c r="CR47" s="61"/>
      <c r="CS47" s="61"/>
      <c r="CT47" s="61"/>
      <c r="CU47" s="61"/>
      <c r="CV47" s="61"/>
      <c r="CW47" s="61"/>
      <c r="CX47" s="61"/>
      <c r="CY47" s="61"/>
      <c r="CZ47" s="61"/>
      <c r="DA47" s="61"/>
      <c r="DB47" s="61"/>
    </row>
    <row r="48" spans="1:106" s="58" customFormat="1" ht="16.5" customHeight="1">
      <c r="A48" s="70"/>
      <c r="B48" s="777"/>
      <c r="C48" s="770"/>
      <c r="D48" s="772"/>
      <c r="E48" s="772"/>
      <c r="F48" s="772"/>
      <c r="G48" s="74">
        <f>$F$47*G47</f>
        <v>0</v>
      </c>
      <c r="H48" s="74">
        <f t="shared" ref="H48:AK48" si="22">$F$47*H47</f>
        <v>186900</v>
      </c>
      <c r="I48" s="74">
        <f t="shared" si="22"/>
        <v>0</v>
      </c>
      <c r="J48" s="74">
        <f t="shared" si="22"/>
        <v>0</v>
      </c>
      <c r="K48" s="74">
        <f t="shared" si="22"/>
        <v>0</v>
      </c>
      <c r="L48" s="74">
        <f t="shared" si="22"/>
        <v>0</v>
      </c>
      <c r="M48" s="74">
        <f t="shared" si="22"/>
        <v>0</v>
      </c>
      <c r="N48" s="74">
        <f t="shared" si="22"/>
        <v>0</v>
      </c>
      <c r="O48" s="74">
        <f t="shared" si="22"/>
        <v>0</v>
      </c>
      <c r="P48" s="74">
        <f t="shared" si="22"/>
        <v>0</v>
      </c>
      <c r="Q48" s="74">
        <f t="shared" si="22"/>
        <v>0</v>
      </c>
      <c r="R48" s="74">
        <f t="shared" si="22"/>
        <v>0</v>
      </c>
      <c r="S48" s="74">
        <f t="shared" si="22"/>
        <v>186900</v>
      </c>
      <c r="T48" s="74">
        <f t="shared" si="22"/>
        <v>0</v>
      </c>
      <c r="U48" s="74">
        <f t="shared" si="22"/>
        <v>0</v>
      </c>
      <c r="V48" s="74">
        <f t="shared" si="22"/>
        <v>186900</v>
      </c>
      <c r="W48" s="74">
        <f t="shared" si="22"/>
        <v>0</v>
      </c>
      <c r="X48" s="74">
        <f t="shared" si="22"/>
        <v>0</v>
      </c>
      <c r="Y48" s="74">
        <f t="shared" si="22"/>
        <v>0</v>
      </c>
      <c r="Z48" s="74">
        <f t="shared" si="22"/>
        <v>186900</v>
      </c>
      <c r="AA48" s="74">
        <f t="shared" si="22"/>
        <v>0</v>
      </c>
      <c r="AB48" s="74">
        <f t="shared" si="22"/>
        <v>0</v>
      </c>
      <c r="AC48" s="74">
        <f t="shared" si="22"/>
        <v>373800</v>
      </c>
      <c r="AD48" s="74">
        <f t="shared" si="22"/>
        <v>0</v>
      </c>
      <c r="AE48" s="74">
        <f t="shared" si="22"/>
        <v>0</v>
      </c>
      <c r="AF48" s="74">
        <f t="shared" si="22"/>
        <v>0</v>
      </c>
      <c r="AG48" s="74">
        <f t="shared" si="22"/>
        <v>560700</v>
      </c>
      <c r="AH48" s="74">
        <f t="shared" si="22"/>
        <v>0</v>
      </c>
      <c r="AI48" s="74">
        <f t="shared" si="22"/>
        <v>0</v>
      </c>
      <c r="AJ48" s="74">
        <f t="shared" si="22"/>
        <v>0</v>
      </c>
      <c r="AK48" s="74">
        <f t="shared" si="22"/>
        <v>0</v>
      </c>
      <c r="AL48" s="74">
        <f>F47*AL47</f>
        <v>1682100</v>
      </c>
      <c r="AM48" s="61"/>
      <c r="AN48" s="61"/>
      <c r="AO48" s="61"/>
      <c r="AP48" s="61"/>
      <c r="AQ48" s="61"/>
      <c r="AR48" s="61"/>
      <c r="AS48" s="61"/>
      <c r="AT48" s="61"/>
      <c r="AU48" s="61"/>
      <c r="AV48" s="61"/>
      <c r="AW48" s="61"/>
      <c r="AX48" s="61"/>
      <c r="AY48" s="61"/>
      <c r="AZ48" s="61"/>
      <c r="BA48" s="61"/>
      <c r="BB48" s="61"/>
      <c r="BC48" s="61"/>
      <c r="BD48" s="61"/>
      <c r="BE48" s="61"/>
      <c r="BF48" s="61"/>
      <c r="BG48" s="61"/>
      <c r="BH48" s="61"/>
      <c r="BI48" s="61"/>
      <c r="BJ48" s="61"/>
      <c r="BK48" s="61"/>
      <c r="BL48" s="61"/>
      <c r="BM48" s="61"/>
      <c r="BN48" s="61"/>
      <c r="BO48" s="61"/>
      <c r="BP48" s="61"/>
      <c r="BQ48" s="61"/>
      <c r="BR48" s="61"/>
      <c r="BS48" s="61"/>
      <c r="BT48" s="61"/>
      <c r="BU48" s="61"/>
      <c r="BV48" s="61"/>
      <c r="BW48" s="61"/>
      <c r="BX48" s="61"/>
      <c r="BY48" s="61"/>
      <c r="BZ48" s="61"/>
      <c r="CA48" s="61"/>
      <c r="CB48" s="61"/>
      <c r="CC48" s="61"/>
      <c r="CD48" s="61"/>
      <c r="CE48" s="61"/>
      <c r="CF48" s="61"/>
      <c r="CG48" s="61"/>
      <c r="CH48" s="61"/>
      <c r="CI48" s="61"/>
      <c r="CJ48" s="61"/>
      <c r="CK48" s="61"/>
      <c r="CL48" s="61"/>
      <c r="CM48" s="61"/>
      <c r="CN48" s="61"/>
      <c r="CO48" s="61"/>
      <c r="CP48" s="61"/>
      <c r="CQ48" s="61"/>
      <c r="CR48" s="61"/>
      <c r="CS48" s="61"/>
      <c r="CT48" s="61"/>
      <c r="CU48" s="61"/>
      <c r="CV48" s="61"/>
      <c r="CW48" s="61"/>
      <c r="CX48" s="61"/>
      <c r="CY48" s="61"/>
      <c r="CZ48" s="61"/>
      <c r="DA48" s="61"/>
      <c r="DB48" s="61"/>
    </row>
    <row r="49" spans="1:106" s="58" customFormat="1" ht="16.5" customHeight="1">
      <c r="A49" s="70" t="s">
        <v>442</v>
      </c>
      <c r="B49" s="777"/>
      <c r="C49" s="769" t="s">
        <v>508</v>
      </c>
      <c r="D49" s="771" t="s">
        <v>485</v>
      </c>
      <c r="E49" s="771" t="s">
        <v>328</v>
      </c>
      <c r="F49" s="771">
        <f>VLOOKUP(C49,'[72]납품수량(영업)'!$C$3:$F$260,4,FALSE)</f>
        <v>623</v>
      </c>
      <c r="G49" s="74">
        <f>VLOOKUP($C$49,[74]납품수량!$B$3:$AI$51,G1,0)</f>
        <v>0</v>
      </c>
      <c r="H49" s="74">
        <f>VLOOKUP($C$49,[74]납품수량!$B$3:$AI$51,H1,0)</f>
        <v>300</v>
      </c>
      <c r="I49" s="74">
        <f>VLOOKUP($C$49,[74]납품수량!$B$3:$AI$51,I1,0)</f>
        <v>0</v>
      </c>
      <c r="J49" s="74">
        <f>VLOOKUP($C$49,[74]납품수량!$B$3:$AI$51,J1,0)</f>
        <v>0</v>
      </c>
      <c r="K49" s="74">
        <f>VLOOKUP($C$49,[74]납품수량!$B$3:$AI$51,K1,0)</f>
        <v>0</v>
      </c>
      <c r="L49" s="74">
        <f>VLOOKUP($C$49,[74]납품수량!$B$3:$AI$51,L1,0)</f>
        <v>0</v>
      </c>
      <c r="M49" s="74">
        <f>VLOOKUP($C$49,[74]납품수량!$B$3:$AI$51,M1,0)</f>
        <v>0</v>
      </c>
      <c r="N49" s="74">
        <f>VLOOKUP($C$49,[74]납품수량!$B$3:$AI$51,N1,0)</f>
        <v>0</v>
      </c>
      <c r="O49" s="74">
        <f>VLOOKUP($C$49,[74]납품수량!$B$3:$AI$51,O1,0)</f>
        <v>0</v>
      </c>
      <c r="P49" s="74">
        <f>VLOOKUP($C$49,[74]납품수량!$B$3:$AI$51,P1,0)</f>
        <v>0</v>
      </c>
      <c r="Q49" s="74">
        <f>VLOOKUP($C$49,[74]납품수량!$B$3:$AI$51,Q1,0)</f>
        <v>0</v>
      </c>
      <c r="R49" s="74">
        <f>VLOOKUP($C$49,[74]납품수량!$B$3:$AI$51,R1,0)</f>
        <v>0</v>
      </c>
      <c r="S49" s="74">
        <f>VLOOKUP($C$49,[74]납품수량!$B$3:$AI$51,S1,0)</f>
        <v>300</v>
      </c>
      <c r="T49" s="74">
        <f>VLOOKUP($C$49,[74]납품수량!$B$3:$AI$51,T1,0)</f>
        <v>0</v>
      </c>
      <c r="U49" s="74">
        <f>VLOOKUP($C$49,[74]납품수량!$B$3:$AI$51,U1,0)</f>
        <v>0</v>
      </c>
      <c r="V49" s="74">
        <f>VLOOKUP($C$49,[74]납품수량!$B$3:$AI$51,V1,0)</f>
        <v>300</v>
      </c>
      <c r="W49" s="74">
        <f>VLOOKUP($C$49,[74]납품수량!$B$3:$AI$51,W1,0)</f>
        <v>0</v>
      </c>
      <c r="X49" s="74">
        <f>VLOOKUP($C$49,[74]납품수량!$B$3:$AI$51,X1,0)</f>
        <v>0</v>
      </c>
      <c r="Y49" s="74">
        <f>VLOOKUP($C$49,[74]납품수량!$B$3:$AI$51,Y1,0)</f>
        <v>0</v>
      </c>
      <c r="Z49" s="74">
        <f>VLOOKUP($C$49,[74]납품수량!$B$3:$AI$51,Z1,0)</f>
        <v>300</v>
      </c>
      <c r="AA49" s="74">
        <f>VLOOKUP($C$49,[74]납품수량!$B$3:$AI$51,AA1,0)</f>
        <v>0</v>
      </c>
      <c r="AB49" s="74">
        <f>VLOOKUP($C$49,[74]납품수량!$B$3:$AI$51,AB1,0)</f>
        <v>0</v>
      </c>
      <c r="AC49" s="74">
        <f>VLOOKUP($C$49,[74]납품수량!$B$3:$AI$51,AC1,0)</f>
        <v>600</v>
      </c>
      <c r="AD49" s="74">
        <f>VLOOKUP($C$49,[74]납품수량!$B$3:$AI$51,AD1,0)</f>
        <v>0</v>
      </c>
      <c r="AE49" s="74">
        <f>VLOOKUP($C$49,[74]납품수량!$B$3:$AI$51,AE1,0)</f>
        <v>0</v>
      </c>
      <c r="AF49" s="74">
        <f>VLOOKUP($C$49,[74]납품수량!$B$3:$AI$51,AF1,0)</f>
        <v>0</v>
      </c>
      <c r="AG49" s="74">
        <f>VLOOKUP($C$49,[74]납품수량!$B$3:$AI$51,AG1,0)</f>
        <v>900</v>
      </c>
      <c r="AH49" s="74">
        <f>VLOOKUP($C$49,[74]납품수량!$B$3:$AI$51,AH1,0)</f>
        <v>0</v>
      </c>
      <c r="AI49" s="74">
        <f>VLOOKUP($C$49,[74]납품수량!$B$3:$AI$51,AI1,0)</f>
        <v>0</v>
      </c>
      <c r="AJ49" s="74">
        <f>VLOOKUP($C$49,[74]납품수량!$B$3:$AI$51,AJ1,0)</f>
        <v>0</v>
      </c>
      <c r="AK49" s="74">
        <f>VLOOKUP($C$49,[74]납품수량!$B$3:$AI$51,AK1,0)</f>
        <v>0</v>
      </c>
      <c r="AL49" s="74">
        <f>SUM(G49:AK49)</f>
        <v>2700</v>
      </c>
      <c r="AM49" s="61"/>
      <c r="AN49" s="61"/>
      <c r="AO49" s="61"/>
      <c r="AP49" s="61"/>
      <c r="AQ49" s="61"/>
      <c r="AR49" s="61"/>
      <c r="AS49" s="61"/>
      <c r="AT49" s="61"/>
      <c r="AU49" s="61"/>
      <c r="AV49" s="61"/>
      <c r="AW49" s="61"/>
      <c r="AX49" s="61"/>
      <c r="AY49" s="61"/>
      <c r="AZ49" s="61"/>
      <c r="BA49" s="61"/>
      <c r="BB49" s="61"/>
      <c r="BC49" s="61"/>
      <c r="BD49" s="61"/>
      <c r="BE49" s="61"/>
      <c r="BF49" s="61"/>
      <c r="BG49" s="61"/>
      <c r="BH49" s="61"/>
      <c r="BI49" s="61"/>
      <c r="BJ49" s="61"/>
      <c r="BK49" s="61"/>
      <c r="BL49" s="61"/>
      <c r="BM49" s="61"/>
      <c r="BN49" s="61"/>
      <c r="BO49" s="61"/>
      <c r="BP49" s="61"/>
      <c r="BQ49" s="61"/>
      <c r="BR49" s="61"/>
      <c r="BS49" s="61"/>
      <c r="BT49" s="61"/>
      <c r="BU49" s="61"/>
      <c r="BV49" s="61"/>
      <c r="BW49" s="61"/>
      <c r="BX49" s="61"/>
      <c r="BY49" s="61"/>
      <c r="BZ49" s="61"/>
      <c r="CA49" s="61"/>
      <c r="CB49" s="61"/>
      <c r="CC49" s="61"/>
      <c r="CD49" s="61"/>
      <c r="CE49" s="61"/>
      <c r="CF49" s="61"/>
      <c r="CG49" s="61"/>
      <c r="CH49" s="61"/>
      <c r="CI49" s="61"/>
      <c r="CJ49" s="61"/>
      <c r="CK49" s="61"/>
      <c r="CL49" s="61"/>
      <c r="CM49" s="61"/>
      <c r="CN49" s="61"/>
      <c r="CO49" s="61"/>
      <c r="CP49" s="61"/>
      <c r="CQ49" s="61"/>
      <c r="CR49" s="61"/>
      <c r="CS49" s="61"/>
      <c r="CT49" s="61"/>
      <c r="CU49" s="61"/>
      <c r="CV49" s="61"/>
      <c r="CW49" s="61"/>
      <c r="CX49" s="61"/>
      <c r="CY49" s="61"/>
      <c r="CZ49" s="61"/>
      <c r="DA49" s="61"/>
      <c r="DB49" s="61"/>
    </row>
    <row r="50" spans="1:106" s="58" customFormat="1" ht="16.5" customHeight="1">
      <c r="A50" s="70"/>
      <c r="B50" s="777"/>
      <c r="C50" s="770"/>
      <c r="D50" s="772"/>
      <c r="E50" s="772"/>
      <c r="F50" s="772"/>
      <c r="G50" s="74">
        <f>$F$49*G49</f>
        <v>0</v>
      </c>
      <c r="H50" s="74">
        <f t="shared" ref="H50:AK50" si="23">$F$49*H49</f>
        <v>186900</v>
      </c>
      <c r="I50" s="74">
        <f t="shared" si="23"/>
        <v>0</v>
      </c>
      <c r="J50" s="74">
        <f t="shared" si="23"/>
        <v>0</v>
      </c>
      <c r="K50" s="74">
        <f t="shared" si="23"/>
        <v>0</v>
      </c>
      <c r="L50" s="74">
        <f t="shared" si="23"/>
        <v>0</v>
      </c>
      <c r="M50" s="74">
        <f t="shared" si="23"/>
        <v>0</v>
      </c>
      <c r="N50" s="74">
        <f t="shared" si="23"/>
        <v>0</v>
      </c>
      <c r="O50" s="74">
        <f t="shared" si="23"/>
        <v>0</v>
      </c>
      <c r="P50" s="74">
        <f t="shared" si="23"/>
        <v>0</v>
      </c>
      <c r="Q50" s="74">
        <f t="shared" si="23"/>
        <v>0</v>
      </c>
      <c r="R50" s="74">
        <f t="shared" si="23"/>
        <v>0</v>
      </c>
      <c r="S50" s="74">
        <f t="shared" si="23"/>
        <v>186900</v>
      </c>
      <c r="T50" s="74">
        <f t="shared" si="23"/>
        <v>0</v>
      </c>
      <c r="U50" s="74">
        <f t="shared" si="23"/>
        <v>0</v>
      </c>
      <c r="V50" s="74">
        <f t="shared" si="23"/>
        <v>186900</v>
      </c>
      <c r="W50" s="74">
        <f t="shared" si="23"/>
        <v>0</v>
      </c>
      <c r="X50" s="74">
        <f t="shared" si="23"/>
        <v>0</v>
      </c>
      <c r="Y50" s="74">
        <f t="shared" si="23"/>
        <v>0</v>
      </c>
      <c r="Z50" s="74">
        <f t="shared" si="23"/>
        <v>186900</v>
      </c>
      <c r="AA50" s="74">
        <f t="shared" si="23"/>
        <v>0</v>
      </c>
      <c r="AB50" s="74">
        <f t="shared" si="23"/>
        <v>0</v>
      </c>
      <c r="AC50" s="74">
        <f t="shared" si="23"/>
        <v>373800</v>
      </c>
      <c r="AD50" s="74">
        <f t="shared" si="23"/>
        <v>0</v>
      </c>
      <c r="AE50" s="74">
        <f t="shared" si="23"/>
        <v>0</v>
      </c>
      <c r="AF50" s="74">
        <f t="shared" si="23"/>
        <v>0</v>
      </c>
      <c r="AG50" s="74">
        <f t="shared" si="23"/>
        <v>560700</v>
      </c>
      <c r="AH50" s="74">
        <f t="shared" si="23"/>
        <v>0</v>
      </c>
      <c r="AI50" s="74">
        <f t="shared" si="23"/>
        <v>0</v>
      </c>
      <c r="AJ50" s="74">
        <f t="shared" si="23"/>
        <v>0</v>
      </c>
      <c r="AK50" s="74">
        <f t="shared" si="23"/>
        <v>0</v>
      </c>
      <c r="AL50" s="74">
        <f>F49*AL49</f>
        <v>1682100</v>
      </c>
      <c r="AM50" s="61"/>
      <c r="AN50" s="61"/>
      <c r="AO50" s="61"/>
      <c r="AP50" s="61"/>
      <c r="AQ50" s="61"/>
      <c r="AR50" s="61"/>
      <c r="AS50" s="61"/>
      <c r="AT50" s="61"/>
      <c r="AU50" s="61"/>
      <c r="AV50" s="61"/>
      <c r="AW50" s="61"/>
      <c r="AX50" s="61"/>
      <c r="AY50" s="61"/>
      <c r="AZ50" s="61"/>
      <c r="BA50" s="61"/>
      <c r="BB50" s="61"/>
      <c r="BC50" s="61"/>
      <c r="BD50" s="61"/>
      <c r="BE50" s="61"/>
      <c r="BF50" s="61"/>
      <c r="BG50" s="61"/>
      <c r="BH50" s="61"/>
      <c r="BI50" s="61"/>
      <c r="BJ50" s="61"/>
      <c r="BK50" s="61"/>
      <c r="BL50" s="61"/>
      <c r="BM50" s="61"/>
      <c r="BN50" s="61"/>
      <c r="BO50" s="61"/>
      <c r="BP50" s="61"/>
      <c r="BQ50" s="61"/>
      <c r="BR50" s="61"/>
      <c r="BS50" s="61"/>
      <c r="BT50" s="61"/>
      <c r="BU50" s="61"/>
      <c r="BV50" s="61"/>
      <c r="BW50" s="61"/>
      <c r="BX50" s="61"/>
      <c r="BY50" s="61"/>
      <c r="BZ50" s="61"/>
      <c r="CA50" s="61"/>
      <c r="CB50" s="61"/>
      <c r="CC50" s="61"/>
      <c r="CD50" s="61"/>
      <c r="CE50" s="61"/>
      <c r="CF50" s="61"/>
      <c r="CG50" s="61"/>
      <c r="CH50" s="61"/>
      <c r="CI50" s="61"/>
      <c r="CJ50" s="61"/>
      <c r="CK50" s="61"/>
      <c r="CL50" s="61"/>
      <c r="CM50" s="61"/>
      <c r="CN50" s="61"/>
      <c r="CO50" s="61"/>
      <c r="CP50" s="61"/>
      <c r="CQ50" s="61"/>
      <c r="CR50" s="61"/>
      <c r="CS50" s="61"/>
      <c r="CT50" s="61"/>
      <c r="CU50" s="61"/>
      <c r="CV50" s="61"/>
      <c r="CW50" s="61"/>
      <c r="CX50" s="61"/>
      <c r="CY50" s="61"/>
      <c r="CZ50" s="61"/>
      <c r="DA50" s="61"/>
      <c r="DB50" s="61"/>
    </row>
    <row r="51" spans="1:106" s="58" customFormat="1" ht="16.5" customHeight="1">
      <c r="A51" s="70" t="s">
        <v>442</v>
      </c>
      <c r="B51" s="777"/>
      <c r="C51" s="769" t="s">
        <v>509</v>
      </c>
      <c r="D51" s="771" t="s">
        <v>486</v>
      </c>
      <c r="E51" s="771" t="s">
        <v>328</v>
      </c>
      <c r="F51" s="771">
        <f>VLOOKUP(C51,'[72]납품수량(영업)'!$C$3:$F$260,4,FALSE)</f>
        <v>684</v>
      </c>
      <c r="G51" s="74">
        <f>VLOOKUP($C$51,[74]납품수량!$B$3:$AI$51,G1,0)</f>
        <v>0</v>
      </c>
      <c r="H51" s="74">
        <f>VLOOKUP($C$51,[74]납품수량!$B$3:$AI$51,H1,0)</f>
        <v>2100</v>
      </c>
      <c r="I51" s="74">
        <f>VLOOKUP($C$51,[74]납품수량!$B$3:$AI$51,I1,0)</f>
        <v>0</v>
      </c>
      <c r="J51" s="74">
        <f>VLOOKUP($C$51,[74]납품수량!$B$3:$AI$51,J1,0)</f>
        <v>0</v>
      </c>
      <c r="K51" s="74">
        <f>VLOOKUP($C$51,[74]납품수량!$B$3:$AI$51,K1,0)</f>
        <v>0</v>
      </c>
      <c r="L51" s="74">
        <f>VLOOKUP($C$51,[74]납품수량!$B$3:$AI$51,L1,0)</f>
        <v>0</v>
      </c>
      <c r="M51" s="74">
        <f>VLOOKUP($C$51,[74]납품수량!$B$3:$AI$51,M1,0)</f>
        <v>0</v>
      </c>
      <c r="N51" s="74">
        <f>VLOOKUP($C$51,[74]납품수량!$B$3:$AI$51,N1,0)</f>
        <v>0</v>
      </c>
      <c r="O51" s="74">
        <f>VLOOKUP($C$51,[74]납품수량!$B$3:$AI$51,O1,0)</f>
        <v>1200</v>
      </c>
      <c r="P51" s="74">
        <f>VLOOKUP($C$51,[74]납품수량!$B$3:$AI$51,P1,0)</f>
        <v>0</v>
      </c>
      <c r="Q51" s="74">
        <f>VLOOKUP($C$51,[74]납품수량!$B$3:$AI$51,Q1,0)</f>
        <v>0</v>
      </c>
      <c r="R51" s="74">
        <f>VLOOKUP($C$51,[74]납품수량!$B$3:$AI$51,R1,0)</f>
        <v>900</v>
      </c>
      <c r="S51" s="74">
        <f>VLOOKUP($C$51,[74]납품수량!$B$3:$AI$51,S1,0)</f>
        <v>900</v>
      </c>
      <c r="T51" s="74">
        <f>VLOOKUP($C$51,[74]납품수량!$B$3:$AI$51,T1,0)</f>
        <v>0</v>
      </c>
      <c r="U51" s="74">
        <f>VLOOKUP($C$51,[74]납품수량!$B$3:$AI$51,U1,0)</f>
        <v>0</v>
      </c>
      <c r="V51" s="74">
        <f>VLOOKUP($C$51,[74]납품수량!$B$3:$AI$51,V1,0)</f>
        <v>0</v>
      </c>
      <c r="W51" s="74">
        <f>VLOOKUP($C$51,[74]납품수량!$B$3:$AI$51,W1,0)</f>
        <v>900</v>
      </c>
      <c r="X51" s="74">
        <f>VLOOKUP($C$51,[74]납품수량!$B$3:$AI$51,X1,0)</f>
        <v>0</v>
      </c>
      <c r="Y51" s="74">
        <f>VLOOKUP($C$51,[74]납품수량!$B$3:$AI$51,Y1,0)</f>
        <v>900</v>
      </c>
      <c r="Z51" s="74">
        <f>VLOOKUP($C$51,[74]납품수량!$B$3:$AI$51,Z1,0)</f>
        <v>900</v>
      </c>
      <c r="AA51" s="74">
        <f>VLOOKUP($C$51,[74]납품수량!$B$3:$AI$51,AA1,0)</f>
        <v>900</v>
      </c>
      <c r="AB51" s="74">
        <f>VLOOKUP($C$51,[74]납품수량!$B$3:$AI$51,AB1,0)</f>
        <v>900</v>
      </c>
      <c r="AC51" s="74">
        <f>VLOOKUP($C$51,[74]납품수량!$B$3:$AI$51,AC1,0)</f>
        <v>600</v>
      </c>
      <c r="AD51" s="74">
        <f>VLOOKUP($C$51,[74]납품수량!$B$3:$AI$51,AD1,0)</f>
        <v>0</v>
      </c>
      <c r="AE51" s="74">
        <f>VLOOKUP($C$51,[74]납품수량!$B$3:$AI$51,AE1,0)</f>
        <v>0</v>
      </c>
      <c r="AF51" s="74">
        <f>VLOOKUP($C$51,[74]납품수량!$B$3:$AI$51,AF1,0)</f>
        <v>900</v>
      </c>
      <c r="AG51" s="74">
        <f>VLOOKUP($C$51,[74]납품수량!$B$3:$AI$51,AG1,0)</f>
        <v>900</v>
      </c>
      <c r="AH51" s="74">
        <f>VLOOKUP($C$51,[74]납품수량!$B$3:$AI$51,AH1,0)</f>
        <v>0</v>
      </c>
      <c r="AI51" s="74">
        <f>VLOOKUP($C$51,[74]납품수량!$B$3:$AI$51,AI1,0)</f>
        <v>900</v>
      </c>
      <c r="AJ51" s="74">
        <f>VLOOKUP($C$51,[74]납품수량!$B$3:$AI$51,AJ1,0)</f>
        <v>0</v>
      </c>
      <c r="AK51" s="74">
        <f>VLOOKUP($C$51,[74]납품수량!$B$3:$AI$51,AK1,0)</f>
        <v>0</v>
      </c>
      <c r="AL51" s="74">
        <f>SUM(G51:AK51)</f>
        <v>12900</v>
      </c>
      <c r="AM51" s="61"/>
      <c r="AN51" s="61"/>
      <c r="AO51" s="61"/>
      <c r="AP51" s="61"/>
      <c r="AQ51" s="61"/>
      <c r="AR51" s="61"/>
      <c r="AS51" s="61"/>
      <c r="AT51" s="61"/>
      <c r="AU51" s="61"/>
      <c r="AV51" s="61"/>
      <c r="AW51" s="61"/>
      <c r="AX51" s="61"/>
      <c r="AY51" s="61"/>
      <c r="AZ51" s="61"/>
      <c r="BA51" s="61"/>
      <c r="BB51" s="61"/>
      <c r="BC51" s="61"/>
      <c r="BD51" s="61"/>
      <c r="BE51" s="61"/>
      <c r="BF51" s="61"/>
      <c r="BG51" s="61"/>
      <c r="BH51" s="61"/>
      <c r="BI51" s="61"/>
      <c r="BJ51" s="61"/>
      <c r="BK51" s="61"/>
      <c r="BL51" s="61"/>
      <c r="BM51" s="61"/>
      <c r="BN51" s="61"/>
      <c r="BO51" s="61"/>
      <c r="BP51" s="61"/>
      <c r="BQ51" s="61"/>
      <c r="BR51" s="61"/>
      <c r="BS51" s="61"/>
      <c r="BT51" s="61"/>
      <c r="BU51" s="61"/>
      <c r="BV51" s="61"/>
      <c r="BW51" s="61"/>
      <c r="BX51" s="61"/>
      <c r="BY51" s="61"/>
      <c r="BZ51" s="61"/>
      <c r="CA51" s="61"/>
      <c r="CB51" s="61"/>
      <c r="CC51" s="61"/>
      <c r="CD51" s="61"/>
      <c r="CE51" s="61"/>
      <c r="CF51" s="61"/>
      <c r="CG51" s="61"/>
      <c r="CH51" s="61"/>
      <c r="CI51" s="61"/>
      <c r="CJ51" s="61"/>
      <c r="CK51" s="61"/>
      <c r="CL51" s="61"/>
      <c r="CM51" s="61"/>
      <c r="CN51" s="61"/>
      <c r="CO51" s="61"/>
      <c r="CP51" s="61"/>
      <c r="CQ51" s="61"/>
      <c r="CR51" s="61"/>
      <c r="CS51" s="61"/>
      <c r="CT51" s="61"/>
      <c r="CU51" s="61"/>
      <c r="CV51" s="61"/>
      <c r="CW51" s="61"/>
      <c r="CX51" s="61"/>
      <c r="CY51" s="61"/>
      <c r="CZ51" s="61"/>
      <c r="DA51" s="61"/>
      <c r="DB51" s="61"/>
    </row>
    <row r="52" spans="1:106" s="58" customFormat="1" ht="16.5" customHeight="1">
      <c r="A52" s="70"/>
      <c r="B52" s="777"/>
      <c r="C52" s="770"/>
      <c r="D52" s="772"/>
      <c r="E52" s="772"/>
      <c r="F52" s="772"/>
      <c r="G52" s="74">
        <f>$F$51*G51</f>
        <v>0</v>
      </c>
      <c r="H52" s="74">
        <f t="shared" ref="H52:AK52" si="24">$F$51*H51</f>
        <v>1436400</v>
      </c>
      <c r="I52" s="74">
        <f t="shared" si="24"/>
        <v>0</v>
      </c>
      <c r="J52" s="74">
        <f t="shared" si="24"/>
        <v>0</v>
      </c>
      <c r="K52" s="74">
        <f t="shared" si="24"/>
        <v>0</v>
      </c>
      <c r="L52" s="74">
        <f t="shared" si="24"/>
        <v>0</v>
      </c>
      <c r="M52" s="74">
        <f t="shared" si="24"/>
        <v>0</v>
      </c>
      <c r="N52" s="74">
        <f t="shared" si="24"/>
        <v>0</v>
      </c>
      <c r="O52" s="74">
        <f t="shared" si="24"/>
        <v>820800</v>
      </c>
      <c r="P52" s="74">
        <f t="shared" si="24"/>
        <v>0</v>
      </c>
      <c r="Q52" s="74">
        <f t="shared" si="24"/>
        <v>0</v>
      </c>
      <c r="R52" s="74">
        <f t="shared" si="24"/>
        <v>615600</v>
      </c>
      <c r="S52" s="74">
        <f t="shared" si="24"/>
        <v>615600</v>
      </c>
      <c r="T52" s="74">
        <f t="shared" si="24"/>
        <v>0</v>
      </c>
      <c r="U52" s="74">
        <f t="shared" si="24"/>
        <v>0</v>
      </c>
      <c r="V52" s="74">
        <f t="shared" si="24"/>
        <v>0</v>
      </c>
      <c r="W52" s="74">
        <f t="shared" si="24"/>
        <v>615600</v>
      </c>
      <c r="X52" s="74">
        <f t="shared" si="24"/>
        <v>0</v>
      </c>
      <c r="Y52" s="74">
        <f t="shared" si="24"/>
        <v>615600</v>
      </c>
      <c r="Z52" s="74">
        <f t="shared" si="24"/>
        <v>615600</v>
      </c>
      <c r="AA52" s="74">
        <f t="shared" si="24"/>
        <v>615600</v>
      </c>
      <c r="AB52" s="74">
        <f t="shared" si="24"/>
        <v>615600</v>
      </c>
      <c r="AC52" s="74">
        <f t="shared" si="24"/>
        <v>410400</v>
      </c>
      <c r="AD52" s="74">
        <f t="shared" si="24"/>
        <v>0</v>
      </c>
      <c r="AE52" s="74">
        <f t="shared" si="24"/>
        <v>0</v>
      </c>
      <c r="AF52" s="74">
        <f t="shared" si="24"/>
        <v>615600</v>
      </c>
      <c r="AG52" s="74">
        <f t="shared" si="24"/>
        <v>615600</v>
      </c>
      <c r="AH52" s="74">
        <f t="shared" si="24"/>
        <v>0</v>
      </c>
      <c r="AI52" s="74">
        <f t="shared" si="24"/>
        <v>615600</v>
      </c>
      <c r="AJ52" s="74">
        <f t="shared" si="24"/>
        <v>0</v>
      </c>
      <c r="AK52" s="74">
        <f t="shared" si="24"/>
        <v>0</v>
      </c>
      <c r="AL52" s="74">
        <f>F51*AL51</f>
        <v>8823600</v>
      </c>
      <c r="AM52" s="61"/>
      <c r="AN52" s="61"/>
      <c r="AO52" s="61"/>
      <c r="AP52" s="61"/>
      <c r="AQ52" s="61"/>
      <c r="AR52" s="61"/>
      <c r="AS52" s="61"/>
      <c r="AT52" s="61"/>
      <c r="AU52" s="61"/>
      <c r="AV52" s="61"/>
      <c r="AW52" s="61"/>
      <c r="AX52" s="61"/>
      <c r="AY52" s="61"/>
      <c r="AZ52" s="61"/>
      <c r="BA52" s="61"/>
      <c r="BB52" s="61"/>
      <c r="BC52" s="61"/>
      <c r="BD52" s="61"/>
      <c r="BE52" s="61"/>
      <c r="BF52" s="61"/>
      <c r="BG52" s="61"/>
      <c r="BH52" s="61"/>
      <c r="BI52" s="61"/>
      <c r="BJ52" s="61"/>
      <c r="BK52" s="61"/>
      <c r="BL52" s="61"/>
      <c r="BM52" s="61"/>
      <c r="BN52" s="61"/>
      <c r="BO52" s="61"/>
      <c r="BP52" s="61"/>
      <c r="BQ52" s="61"/>
      <c r="BR52" s="61"/>
      <c r="BS52" s="61"/>
      <c r="BT52" s="61"/>
      <c r="BU52" s="61"/>
      <c r="BV52" s="61"/>
      <c r="BW52" s="61"/>
      <c r="BX52" s="61"/>
      <c r="BY52" s="61"/>
      <c r="BZ52" s="61"/>
      <c r="CA52" s="61"/>
      <c r="CB52" s="61"/>
      <c r="CC52" s="61"/>
      <c r="CD52" s="61"/>
      <c r="CE52" s="61"/>
      <c r="CF52" s="61"/>
      <c r="CG52" s="61"/>
      <c r="CH52" s="61"/>
      <c r="CI52" s="61"/>
      <c r="CJ52" s="61"/>
      <c r="CK52" s="61"/>
      <c r="CL52" s="61"/>
      <c r="CM52" s="61"/>
      <c r="CN52" s="61"/>
      <c r="CO52" s="61"/>
      <c r="CP52" s="61"/>
      <c r="CQ52" s="61"/>
      <c r="CR52" s="61"/>
      <c r="CS52" s="61"/>
      <c r="CT52" s="61"/>
      <c r="CU52" s="61"/>
      <c r="CV52" s="61"/>
      <c r="CW52" s="61"/>
      <c r="CX52" s="61"/>
      <c r="CY52" s="61"/>
      <c r="CZ52" s="61"/>
      <c r="DA52" s="61"/>
      <c r="DB52" s="61"/>
    </row>
    <row r="53" spans="1:106" s="58" customFormat="1" ht="16.5" customHeight="1">
      <c r="A53" s="70" t="s">
        <v>442</v>
      </c>
      <c r="B53" s="777"/>
      <c r="C53" s="769" t="s">
        <v>510</v>
      </c>
      <c r="D53" s="771" t="s">
        <v>487</v>
      </c>
      <c r="E53" s="771" t="s">
        <v>328</v>
      </c>
      <c r="F53" s="771">
        <f>VLOOKUP(C53,'[72]납품수량(영업)'!$C$3:$F$260,4,FALSE)</f>
        <v>684</v>
      </c>
      <c r="G53" s="74">
        <f>VLOOKUP($C$53,[74]납품수량!$B$3:$AI$51,G1,0)</f>
        <v>0</v>
      </c>
      <c r="H53" s="74">
        <f>VLOOKUP($C$53,[74]납품수량!$B$3:$AI$51,H1,0)</f>
        <v>2100</v>
      </c>
      <c r="I53" s="74">
        <f>VLOOKUP($C$53,[74]납품수량!$B$3:$AI$51,I1,0)</f>
        <v>0</v>
      </c>
      <c r="J53" s="74">
        <f>VLOOKUP($C$53,[74]납품수량!$B$3:$AI$51,J1,0)</f>
        <v>0</v>
      </c>
      <c r="K53" s="74">
        <f>VLOOKUP($C$53,[74]납품수량!$B$3:$AI$51,K1,0)</f>
        <v>0</v>
      </c>
      <c r="L53" s="74">
        <f>VLOOKUP($C$53,[74]납품수량!$B$3:$AI$51,L1,0)</f>
        <v>0</v>
      </c>
      <c r="M53" s="74">
        <f>VLOOKUP($C$53,[74]납품수량!$B$3:$AI$51,M1,0)</f>
        <v>0</v>
      </c>
      <c r="N53" s="74">
        <f>VLOOKUP($C$53,[74]납품수량!$B$3:$AI$51,N1,0)</f>
        <v>0</v>
      </c>
      <c r="O53" s="74">
        <f>VLOOKUP($C$53,[74]납품수량!$B$3:$AI$51,O1,0)</f>
        <v>1200</v>
      </c>
      <c r="P53" s="74">
        <f>VLOOKUP($C$53,[74]납품수량!$B$3:$AI$51,P1,0)</f>
        <v>0</v>
      </c>
      <c r="Q53" s="74">
        <f>VLOOKUP($C$53,[74]납품수량!$B$3:$AI$51,Q1,0)</f>
        <v>0</v>
      </c>
      <c r="R53" s="74">
        <f>VLOOKUP($C$53,[74]납품수량!$B$3:$AI$51,R1,0)</f>
        <v>900</v>
      </c>
      <c r="S53" s="74">
        <f>VLOOKUP($C$53,[74]납품수량!$B$3:$AI$51,S1,0)</f>
        <v>900</v>
      </c>
      <c r="T53" s="74">
        <f>VLOOKUP($C$53,[74]납품수량!$B$3:$AI$51,T1,0)</f>
        <v>0</v>
      </c>
      <c r="U53" s="74">
        <f>VLOOKUP($C$53,[74]납품수량!$B$3:$AI$51,U1,0)</f>
        <v>0</v>
      </c>
      <c r="V53" s="74">
        <f>VLOOKUP($C$53,[74]납품수량!$B$3:$AI$51,V1,0)</f>
        <v>0</v>
      </c>
      <c r="W53" s="74">
        <f>VLOOKUP($C$53,[74]납품수량!$B$3:$AI$51,W1,0)</f>
        <v>900</v>
      </c>
      <c r="X53" s="74">
        <f>VLOOKUP($C$53,[74]납품수량!$B$3:$AI$51,X1,0)</f>
        <v>0</v>
      </c>
      <c r="Y53" s="74">
        <f>VLOOKUP($C$53,[74]납품수량!$B$3:$AI$51,Y1,0)</f>
        <v>900</v>
      </c>
      <c r="Z53" s="74">
        <f>VLOOKUP($C$53,[74]납품수량!$B$3:$AI$51,Z1,0)</f>
        <v>900</v>
      </c>
      <c r="AA53" s="74">
        <f>VLOOKUP($C$53,[74]납품수량!$B$3:$AI$51,AA1,0)</f>
        <v>900</v>
      </c>
      <c r="AB53" s="74">
        <f>VLOOKUP($C$53,[74]납품수량!$B$3:$AI$51,AB1,0)</f>
        <v>900</v>
      </c>
      <c r="AC53" s="74">
        <f>VLOOKUP($C$53,[74]납품수량!$B$3:$AI$51,AC1,0)</f>
        <v>600</v>
      </c>
      <c r="AD53" s="74">
        <f>VLOOKUP($C$53,[74]납품수량!$B$3:$AI$51,AD1,0)</f>
        <v>0</v>
      </c>
      <c r="AE53" s="74">
        <f>VLOOKUP($C$53,[74]납품수량!$B$3:$AI$51,AE1,0)</f>
        <v>0</v>
      </c>
      <c r="AF53" s="74">
        <f>VLOOKUP($C$53,[74]납품수량!$B$3:$AI$51,AF1,0)</f>
        <v>900</v>
      </c>
      <c r="AG53" s="74">
        <f>VLOOKUP($C$53,[74]납품수량!$B$3:$AI$51,AG1,0)</f>
        <v>900</v>
      </c>
      <c r="AH53" s="74">
        <f>VLOOKUP($C$53,[74]납품수량!$B$3:$AI$51,AH1,0)</f>
        <v>0</v>
      </c>
      <c r="AI53" s="74">
        <f>VLOOKUP($C$53,[74]납품수량!$B$3:$AI$51,AI1,0)</f>
        <v>900</v>
      </c>
      <c r="AJ53" s="74">
        <f>VLOOKUP($C$53,[74]납품수량!$B$3:$AI$51,AJ1,0)</f>
        <v>0</v>
      </c>
      <c r="AK53" s="74">
        <f>VLOOKUP($C$53,[74]납품수량!$B$3:$AI$51,AK1,0)</f>
        <v>0</v>
      </c>
      <c r="AL53" s="74">
        <f>SUM(G53:AK53)</f>
        <v>12900</v>
      </c>
      <c r="AM53" s="61"/>
      <c r="AN53" s="61"/>
      <c r="AO53" s="61"/>
      <c r="AP53" s="61"/>
      <c r="AQ53" s="61"/>
      <c r="AR53" s="61"/>
      <c r="AS53" s="61"/>
      <c r="AT53" s="61"/>
      <c r="AU53" s="61"/>
      <c r="AV53" s="61"/>
      <c r="AW53" s="61"/>
      <c r="AX53" s="61"/>
      <c r="AY53" s="61"/>
      <c r="AZ53" s="61"/>
      <c r="BA53" s="61"/>
      <c r="BB53" s="61"/>
      <c r="BC53" s="61"/>
      <c r="BD53" s="61"/>
      <c r="BE53" s="61"/>
      <c r="BF53" s="61"/>
      <c r="BG53" s="61"/>
      <c r="BH53" s="61"/>
      <c r="BI53" s="61"/>
      <c r="BJ53" s="61"/>
      <c r="BK53" s="61"/>
      <c r="BL53" s="61"/>
      <c r="BM53" s="61"/>
      <c r="BN53" s="61"/>
      <c r="BO53" s="61"/>
      <c r="BP53" s="61"/>
      <c r="BQ53" s="61"/>
      <c r="BR53" s="61"/>
      <c r="BS53" s="61"/>
      <c r="BT53" s="61"/>
      <c r="BU53" s="61"/>
      <c r="BV53" s="61"/>
      <c r="BW53" s="61"/>
      <c r="BX53" s="61"/>
      <c r="BY53" s="61"/>
      <c r="BZ53" s="61"/>
      <c r="CA53" s="61"/>
      <c r="CB53" s="61"/>
      <c r="CC53" s="61"/>
      <c r="CD53" s="61"/>
      <c r="CE53" s="61"/>
      <c r="CF53" s="61"/>
      <c r="CG53" s="61"/>
      <c r="CH53" s="61"/>
      <c r="CI53" s="61"/>
      <c r="CJ53" s="61"/>
      <c r="CK53" s="61"/>
      <c r="CL53" s="61"/>
      <c r="CM53" s="61"/>
      <c r="CN53" s="61"/>
      <c r="CO53" s="61"/>
      <c r="CP53" s="61"/>
      <c r="CQ53" s="61"/>
      <c r="CR53" s="61"/>
      <c r="CS53" s="61"/>
      <c r="CT53" s="61"/>
      <c r="CU53" s="61"/>
      <c r="CV53" s="61"/>
      <c r="CW53" s="61"/>
      <c r="CX53" s="61"/>
      <c r="CY53" s="61"/>
      <c r="CZ53" s="61"/>
      <c r="DA53" s="61"/>
      <c r="DB53" s="61"/>
    </row>
    <row r="54" spans="1:106" s="58" customFormat="1" ht="16.5" customHeight="1">
      <c r="A54" s="70"/>
      <c r="B54" s="777"/>
      <c r="C54" s="770"/>
      <c r="D54" s="772"/>
      <c r="E54" s="772"/>
      <c r="F54" s="772"/>
      <c r="G54" s="74">
        <f>$F$53*G53</f>
        <v>0</v>
      </c>
      <c r="H54" s="74">
        <f t="shared" ref="H54:AK54" si="25">$F$53*H53</f>
        <v>1436400</v>
      </c>
      <c r="I54" s="74">
        <f t="shared" si="25"/>
        <v>0</v>
      </c>
      <c r="J54" s="74">
        <f t="shared" si="25"/>
        <v>0</v>
      </c>
      <c r="K54" s="74">
        <f t="shared" si="25"/>
        <v>0</v>
      </c>
      <c r="L54" s="74">
        <f t="shared" si="25"/>
        <v>0</v>
      </c>
      <c r="M54" s="74">
        <f t="shared" si="25"/>
        <v>0</v>
      </c>
      <c r="N54" s="74">
        <f t="shared" si="25"/>
        <v>0</v>
      </c>
      <c r="O54" s="74">
        <f t="shared" si="25"/>
        <v>820800</v>
      </c>
      <c r="P54" s="74">
        <f t="shared" si="25"/>
        <v>0</v>
      </c>
      <c r="Q54" s="74">
        <f t="shared" si="25"/>
        <v>0</v>
      </c>
      <c r="R54" s="74">
        <f t="shared" si="25"/>
        <v>615600</v>
      </c>
      <c r="S54" s="74">
        <f t="shared" si="25"/>
        <v>615600</v>
      </c>
      <c r="T54" s="74">
        <f t="shared" si="25"/>
        <v>0</v>
      </c>
      <c r="U54" s="74">
        <f t="shared" si="25"/>
        <v>0</v>
      </c>
      <c r="V54" s="74">
        <f t="shared" si="25"/>
        <v>0</v>
      </c>
      <c r="W54" s="74">
        <f t="shared" si="25"/>
        <v>615600</v>
      </c>
      <c r="X54" s="74">
        <f t="shared" si="25"/>
        <v>0</v>
      </c>
      <c r="Y54" s="74">
        <f t="shared" si="25"/>
        <v>615600</v>
      </c>
      <c r="Z54" s="74">
        <f t="shared" si="25"/>
        <v>615600</v>
      </c>
      <c r="AA54" s="74">
        <f t="shared" si="25"/>
        <v>615600</v>
      </c>
      <c r="AB54" s="74">
        <f t="shared" si="25"/>
        <v>615600</v>
      </c>
      <c r="AC54" s="74">
        <f t="shared" si="25"/>
        <v>410400</v>
      </c>
      <c r="AD54" s="74">
        <f t="shared" si="25"/>
        <v>0</v>
      </c>
      <c r="AE54" s="74">
        <f t="shared" si="25"/>
        <v>0</v>
      </c>
      <c r="AF54" s="74">
        <f t="shared" si="25"/>
        <v>615600</v>
      </c>
      <c r="AG54" s="74">
        <f t="shared" si="25"/>
        <v>615600</v>
      </c>
      <c r="AH54" s="74">
        <f t="shared" si="25"/>
        <v>0</v>
      </c>
      <c r="AI54" s="74">
        <f t="shared" si="25"/>
        <v>615600</v>
      </c>
      <c r="AJ54" s="74">
        <f t="shared" si="25"/>
        <v>0</v>
      </c>
      <c r="AK54" s="74">
        <f t="shared" si="25"/>
        <v>0</v>
      </c>
      <c r="AL54" s="74">
        <f>F53*AL53</f>
        <v>8823600</v>
      </c>
      <c r="AM54" s="61"/>
      <c r="AN54" s="61"/>
      <c r="AO54" s="61"/>
      <c r="AP54" s="61"/>
      <c r="AQ54" s="61"/>
      <c r="AR54" s="61"/>
      <c r="AS54" s="61"/>
      <c r="AT54" s="61"/>
      <c r="AU54" s="61"/>
      <c r="AV54" s="61"/>
      <c r="AW54" s="61"/>
      <c r="AX54" s="61"/>
      <c r="AY54" s="61"/>
      <c r="AZ54" s="61"/>
      <c r="BA54" s="61"/>
      <c r="BB54" s="61"/>
      <c r="BC54" s="61"/>
      <c r="BD54" s="61"/>
      <c r="BE54" s="61"/>
      <c r="BF54" s="61"/>
      <c r="BG54" s="61"/>
      <c r="BH54" s="61"/>
      <c r="BI54" s="61"/>
      <c r="BJ54" s="61"/>
      <c r="BK54" s="61"/>
      <c r="BL54" s="61"/>
      <c r="BM54" s="61"/>
      <c r="BN54" s="61"/>
      <c r="BO54" s="61"/>
      <c r="BP54" s="61"/>
      <c r="BQ54" s="61"/>
      <c r="BR54" s="61"/>
      <c r="BS54" s="61"/>
      <c r="BT54" s="61"/>
      <c r="BU54" s="61"/>
      <c r="BV54" s="61"/>
      <c r="BW54" s="61"/>
      <c r="BX54" s="61"/>
      <c r="BY54" s="61"/>
      <c r="BZ54" s="61"/>
      <c r="CA54" s="61"/>
      <c r="CB54" s="61"/>
      <c r="CC54" s="61"/>
      <c r="CD54" s="61"/>
      <c r="CE54" s="61"/>
      <c r="CF54" s="61"/>
      <c r="CG54" s="61"/>
      <c r="CH54" s="61"/>
      <c r="CI54" s="61"/>
      <c r="CJ54" s="61"/>
      <c r="CK54" s="61"/>
      <c r="CL54" s="61"/>
      <c r="CM54" s="61"/>
      <c r="CN54" s="61"/>
      <c r="CO54" s="61"/>
      <c r="CP54" s="61"/>
      <c r="CQ54" s="61"/>
      <c r="CR54" s="61"/>
      <c r="CS54" s="61"/>
      <c r="CT54" s="61"/>
      <c r="CU54" s="61"/>
      <c r="CV54" s="61"/>
      <c r="CW54" s="61"/>
      <c r="CX54" s="61"/>
      <c r="CY54" s="61"/>
      <c r="CZ54" s="61"/>
      <c r="DA54" s="61"/>
      <c r="DB54" s="61"/>
    </row>
    <row r="55" spans="1:106" s="58" customFormat="1" ht="16.5" customHeight="1">
      <c r="A55" s="70" t="s">
        <v>441</v>
      </c>
      <c r="B55" s="777"/>
      <c r="C55" s="769" t="s">
        <v>459</v>
      </c>
      <c r="D55" s="771" t="s">
        <v>488</v>
      </c>
      <c r="E55" s="771" t="s">
        <v>503</v>
      </c>
      <c r="F55" s="771">
        <f>VLOOKUP(C55,'[72]납품수량(영업)'!$C$3:$F$260,4,FALSE)</f>
        <v>13151</v>
      </c>
      <c r="G55" s="74">
        <f>VLOOKUP($C$55,[74]납품수량!$B$3:$AI$51,G1,0)</f>
        <v>0</v>
      </c>
      <c r="H55" s="74">
        <f>VLOOKUP($C$55,[74]납품수량!$B$3:$AI$51,H1,0)</f>
        <v>480</v>
      </c>
      <c r="I55" s="74">
        <f>VLOOKUP($C$55,[74]납품수량!$B$3:$AI$51,I1,0)</f>
        <v>0</v>
      </c>
      <c r="J55" s="74">
        <f>VLOOKUP($C$55,[74]납품수량!$B$3:$AI$51,J1,0)</f>
        <v>0</v>
      </c>
      <c r="K55" s="74">
        <f>VLOOKUP($C$55,[74]납품수량!$B$3:$AI$51,K1,0)</f>
        <v>0</v>
      </c>
      <c r="L55" s="74">
        <f>VLOOKUP($C$55,[74]납품수량!$B$3:$AI$51,L1,0)</f>
        <v>0</v>
      </c>
      <c r="M55" s="74">
        <f>VLOOKUP($C$55,[74]납품수량!$B$3:$AI$51,M1,0)</f>
        <v>448</v>
      </c>
      <c r="N55" s="74">
        <f>VLOOKUP($C$55,[74]납품수량!$B$3:$AI$51,N1,0)</f>
        <v>384</v>
      </c>
      <c r="O55" s="74">
        <f>VLOOKUP($C$55,[74]납품수량!$B$3:$AI$51,O1,0)</f>
        <v>384</v>
      </c>
      <c r="P55" s="74">
        <f>VLOOKUP($C$55,[74]납품수량!$B$3:$AI$51,P1,0)</f>
        <v>0</v>
      </c>
      <c r="Q55" s="74">
        <f>VLOOKUP($C$55,[74]납품수량!$B$3:$AI$51,Q1,0)</f>
        <v>0</v>
      </c>
      <c r="R55" s="74">
        <f>VLOOKUP($C$55,[74]납품수량!$B$3:$AI$51,R1,0)</f>
        <v>384</v>
      </c>
      <c r="S55" s="74">
        <f>VLOOKUP($C$55,[74]납품수량!$B$3:$AI$51,S1,0)</f>
        <v>608</v>
      </c>
      <c r="T55" s="74">
        <f>VLOOKUP($C$55,[74]납품수량!$B$3:$AI$51,T1,0)</f>
        <v>576</v>
      </c>
      <c r="U55" s="74">
        <f>VLOOKUP($C$55,[74]납품수량!$B$3:$AI$51,U1,0)</f>
        <v>336</v>
      </c>
      <c r="V55" s="74">
        <f>VLOOKUP($C$55,[74]납품수량!$B$3:$AI$51,V1,0)</f>
        <v>384</v>
      </c>
      <c r="W55" s="74">
        <f>VLOOKUP($C$55,[74]납품수량!$B$3:$AI$51,W1,0)</f>
        <v>0</v>
      </c>
      <c r="X55" s="74">
        <f>VLOOKUP($C$55,[74]납품수량!$B$3:$AI$51,X1,0)</f>
        <v>0</v>
      </c>
      <c r="Y55" s="74">
        <f>VLOOKUP($C$55,[74]납품수량!$B$3:$AI$51,Y1,0)</f>
        <v>352</v>
      </c>
      <c r="Z55" s="74">
        <f>VLOOKUP($C$55,[74]납품수량!$B$3:$AI$51,Z1,0)</f>
        <v>352</v>
      </c>
      <c r="AA55" s="74">
        <f>VLOOKUP($C$55,[74]납품수량!$B$3:$AI$51,AA1,0)</f>
        <v>496</v>
      </c>
      <c r="AB55" s="74">
        <f>VLOOKUP($C$55,[74]납품수량!$B$3:$AI$51,AB1,0)</f>
        <v>384</v>
      </c>
      <c r="AC55" s="74">
        <f>VLOOKUP($C$55,[74]납품수량!$B$3:$AI$51,AC1,0)</f>
        <v>256</v>
      </c>
      <c r="AD55" s="74">
        <f>VLOOKUP($C$55,[74]납품수량!$B$3:$AI$51,AD1,0)</f>
        <v>0</v>
      </c>
      <c r="AE55" s="74">
        <f>VLOOKUP($C$55,[74]납품수량!$B$3:$AI$51,AE1,0)</f>
        <v>0</v>
      </c>
      <c r="AF55" s="74">
        <f>VLOOKUP($C$55,[74]납품수량!$B$3:$AI$51,AF1,0)</f>
        <v>0</v>
      </c>
      <c r="AG55" s="74">
        <f>VLOOKUP($C$55,[74]납품수량!$B$3:$AI$51,AG1,0)</f>
        <v>272</v>
      </c>
      <c r="AH55" s="74">
        <f>VLOOKUP($C$55,[74]납품수량!$B$3:$AI$51,AH1,0)</f>
        <v>0</v>
      </c>
      <c r="AI55" s="74">
        <f>VLOOKUP($C$55,[74]납품수량!$B$3:$AI$51,AI1,0)</f>
        <v>2</v>
      </c>
      <c r="AJ55" s="74">
        <f>VLOOKUP($C$55,[74]납품수량!$B$3:$AI$51,AJ1,0)</f>
        <v>0</v>
      </c>
      <c r="AK55" s="74">
        <f>VLOOKUP($C$55,[74]납품수량!$B$3:$AI$51,AK1,0)</f>
        <v>0</v>
      </c>
      <c r="AL55" s="74">
        <f>SUM(G55:AK55)</f>
        <v>6098</v>
      </c>
      <c r="AM55" s="61"/>
      <c r="AN55" s="61"/>
      <c r="AO55" s="61"/>
      <c r="AP55" s="61"/>
      <c r="AQ55" s="61"/>
      <c r="AR55" s="61"/>
      <c r="AS55" s="61"/>
      <c r="AT55" s="61"/>
      <c r="AU55" s="61"/>
      <c r="AV55" s="61"/>
      <c r="AW55" s="61"/>
      <c r="AX55" s="61"/>
      <c r="AY55" s="61"/>
      <c r="AZ55" s="61"/>
      <c r="BA55" s="61"/>
      <c r="BB55" s="61"/>
      <c r="BC55" s="61"/>
      <c r="BD55" s="61"/>
      <c r="BE55" s="61"/>
      <c r="BF55" s="61"/>
      <c r="BG55" s="61"/>
      <c r="BH55" s="61"/>
      <c r="BI55" s="61"/>
      <c r="BJ55" s="61"/>
      <c r="BK55" s="61"/>
      <c r="BL55" s="61"/>
      <c r="BM55" s="61"/>
      <c r="BN55" s="61"/>
      <c r="BO55" s="61"/>
      <c r="BP55" s="61"/>
      <c r="BQ55" s="61"/>
      <c r="BR55" s="61"/>
      <c r="BS55" s="61"/>
      <c r="BT55" s="61"/>
      <c r="BU55" s="61"/>
      <c r="BV55" s="61"/>
      <c r="BW55" s="61"/>
      <c r="BX55" s="61"/>
      <c r="BY55" s="61"/>
      <c r="BZ55" s="61"/>
      <c r="CA55" s="61"/>
      <c r="CB55" s="61"/>
      <c r="CC55" s="61"/>
      <c r="CD55" s="61"/>
      <c r="CE55" s="61"/>
      <c r="CF55" s="61"/>
      <c r="CG55" s="61"/>
      <c r="CH55" s="61"/>
      <c r="CI55" s="61"/>
      <c r="CJ55" s="61"/>
      <c r="CK55" s="61"/>
      <c r="CL55" s="61"/>
      <c r="CM55" s="61"/>
      <c r="CN55" s="61"/>
      <c r="CO55" s="61"/>
      <c r="CP55" s="61"/>
      <c r="CQ55" s="61"/>
      <c r="CR55" s="61"/>
      <c r="CS55" s="61"/>
      <c r="CT55" s="61"/>
      <c r="CU55" s="61"/>
      <c r="CV55" s="61"/>
      <c r="CW55" s="61"/>
      <c r="CX55" s="61"/>
      <c r="CY55" s="61"/>
      <c r="CZ55" s="61"/>
      <c r="DA55" s="61"/>
      <c r="DB55" s="61"/>
    </row>
    <row r="56" spans="1:106" s="58" customFormat="1" ht="16.5" customHeight="1">
      <c r="A56" s="70"/>
      <c r="B56" s="777"/>
      <c r="C56" s="770"/>
      <c r="D56" s="772"/>
      <c r="E56" s="772"/>
      <c r="F56" s="772"/>
      <c r="G56" s="74">
        <f>$F$55*G55</f>
        <v>0</v>
      </c>
      <c r="H56" s="74">
        <f t="shared" ref="H56:AK56" si="26">$F$55*H55</f>
        <v>6312480</v>
      </c>
      <c r="I56" s="74">
        <f t="shared" si="26"/>
        <v>0</v>
      </c>
      <c r="J56" s="74">
        <f t="shared" si="26"/>
        <v>0</v>
      </c>
      <c r="K56" s="74">
        <f t="shared" si="26"/>
        <v>0</v>
      </c>
      <c r="L56" s="74">
        <f t="shared" si="26"/>
        <v>0</v>
      </c>
      <c r="M56" s="74">
        <f t="shared" si="26"/>
        <v>5891648</v>
      </c>
      <c r="N56" s="74">
        <f t="shared" si="26"/>
        <v>5049984</v>
      </c>
      <c r="O56" s="74">
        <f t="shared" si="26"/>
        <v>5049984</v>
      </c>
      <c r="P56" s="74">
        <f t="shared" si="26"/>
        <v>0</v>
      </c>
      <c r="Q56" s="74">
        <f t="shared" si="26"/>
        <v>0</v>
      </c>
      <c r="R56" s="74">
        <f t="shared" si="26"/>
        <v>5049984</v>
      </c>
      <c r="S56" s="74">
        <f t="shared" si="26"/>
        <v>7995808</v>
      </c>
      <c r="T56" s="74">
        <f t="shared" si="26"/>
        <v>7574976</v>
      </c>
      <c r="U56" s="74">
        <f t="shared" si="26"/>
        <v>4418736</v>
      </c>
      <c r="V56" s="74">
        <f t="shared" si="26"/>
        <v>5049984</v>
      </c>
      <c r="W56" s="74">
        <f t="shared" si="26"/>
        <v>0</v>
      </c>
      <c r="X56" s="74">
        <f t="shared" si="26"/>
        <v>0</v>
      </c>
      <c r="Y56" s="74">
        <f t="shared" si="26"/>
        <v>4629152</v>
      </c>
      <c r="Z56" s="74">
        <f t="shared" si="26"/>
        <v>4629152</v>
      </c>
      <c r="AA56" s="74">
        <f t="shared" si="26"/>
        <v>6522896</v>
      </c>
      <c r="AB56" s="74">
        <f t="shared" si="26"/>
        <v>5049984</v>
      </c>
      <c r="AC56" s="74">
        <f t="shared" si="26"/>
        <v>3366656</v>
      </c>
      <c r="AD56" s="74">
        <f t="shared" si="26"/>
        <v>0</v>
      </c>
      <c r="AE56" s="74">
        <f t="shared" si="26"/>
        <v>0</v>
      </c>
      <c r="AF56" s="74">
        <f t="shared" si="26"/>
        <v>0</v>
      </c>
      <c r="AG56" s="74">
        <f t="shared" si="26"/>
        <v>3577072</v>
      </c>
      <c r="AH56" s="74">
        <f t="shared" si="26"/>
        <v>0</v>
      </c>
      <c r="AI56" s="74">
        <f t="shared" si="26"/>
        <v>26302</v>
      </c>
      <c r="AJ56" s="74">
        <f t="shared" si="26"/>
        <v>0</v>
      </c>
      <c r="AK56" s="74">
        <f t="shared" si="26"/>
        <v>0</v>
      </c>
      <c r="AL56" s="74">
        <f>F55*AL55</f>
        <v>80194798</v>
      </c>
      <c r="AM56" s="61"/>
      <c r="AN56" s="61"/>
      <c r="AO56" s="61"/>
      <c r="AP56" s="61"/>
      <c r="AQ56" s="61"/>
      <c r="AR56" s="61"/>
      <c r="AS56" s="61"/>
      <c r="AT56" s="61"/>
      <c r="AU56" s="61"/>
      <c r="AV56" s="61"/>
      <c r="AW56" s="61"/>
      <c r="AX56" s="61"/>
      <c r="AY56" s="61"/>
      <c r="AZ56" s="61"/>
      <c r="BA56" s="61"/>
      <c r="BB56" s="61"/>
      <c r="BC56" s="61"/>
      <c r="BD56" s="61"/>
      <c r="BE56" s="61"/>
      <c r="BF56" s="61"/>
      <c r="BG56" s="61"/>
      <c r="BH56" s="61"/>
      <c r="BI56" s="61"/>
      <c r="BJ56" s="61"/>
      <c r="BK56" s="61"/>
      <c r="BL56" s="61"/>
      <c r="BM56" s="61"/>
      <c r="BN56" s="61"/>
      <c r="BO56" s="61"/>
      <c r="BP56" s="61"/>
      <c r="BQ56" s="61"/>
      <c r="BR56" s="61"/>
      <c r="BS56" s="61"/>
      <c r="BT56" s="61"/>
      <c r="BU56" s="61"/>
      <c r="BV56" s="61"/>
      <c r="BW56" s="61"/>
      <c r="BX56" s="61"/>
      <c r="BY56" s="61"/>
      <c r="BZ56" s="61"/>
      <c r="CA56" s="61"/>
      <c r="CB56" s="61"/>
      <c r="CC56" s="61"/>
      <c r="CD56" s="61"/>
      <c r="CE56" s="61"/>
      <c r="CF56" s="61"/>
      <c r="CG56" s="61"/>
      <c r="CH56" s="61"/>
      <c r="CI56" s="61"/>
      <c r="CJ56" s="61"/>
      <c r="CK56" s="61"/>
      <c r="CL56" s="61"/>
      <c r="CM56" s="61"/>
      <c r="CN56" s="61"/>
      <c r="CO56" s="61"/>
      <c r="CP56" s="61"/>
      <c r="CQ56" s="61"/>
      <c r="CR56" s="61"/>
      <c r="CS56" s="61"/>
      <c r="CT56" s="61"/>
      <c r="CU56" s="61"/>
      <c r="CV56" s="61"/>
      <c r="CW56" s="61"/>
      <c r="CX56" s="61"/>
      <c r="CY56" s="61"/>
      <c r="CZ56" s="61"/>
      <c r="DA56" s="61"/>
      <c r="DB56" s="61"/>
    </row>
    <row r="57" spans="1:106" s="58" customFormat="1" ht="16.5" customHeight="1">
      <c r="A57" s="70" t="s">
        <v>444</v>
      </c>
      <c r="B57" s="777"/>
      <c r="C57" s="769" t="s">
        <v>265</v>
      </c>
      <c r="D57" s="771" t="s">
        <v>491</v>
      </c>
      <c r="E57" s="771" t="s">
        <v>506</v>
      </c>
      <c r="F57" s="771">
        <f>VLOOKUP(C57,'[72]납품수량(영업)'!$C$3:$F$260,4,FALSE)</f>
        <v>629</v>
      </c>
      <c r="G57" s="74">
        <f>VLOOKUP($C$57,[74]납품수량!$B$3:$AI$51,G1,0)</f>
        <v>0</v>
      </c>
      <c r="H57" s="74">
        <f>VLOOKUP($C$57,[74]납품수량!$B$3:$AI$51,H1,0)</f>
        <v>0</v>
      </c>
      <c r="I57" s="74">
        <f>VLOOKUP($C$57,[74]납품수량!$B$3:$AI$51,I1,0)</f>
        <v>0</v>
      </c>
      <c r="J57" s="74">
        <f>VLOOKUP($C$57,[74]납품수량!$B$3:$AI$51,J1,0)</f>
        <v>0</v>
      </c>
      <c r="K57" s="74">
        <f>VLOOKUP($C$57,[74]납품수량!$B$3:$AI$51,K1,0)</f>
        <v>0</v>
      </c>
      <c r="L57" s="74">
        <f>VLOOKUP($C$57,[74]납품수량!$B$3:$AI$51,L1,0)</f>
        <v>0</v>
      </c>
      <c r="M57" s="74">
        <f>VLOOKUP($C$57,[74]납품수량!$B$3:$AI$51,M1,0)</f>
        <v>0</v>
      </c>
      <c r="N57" s="74">
        <f>VLOOKUP($C$57,[74]납품수량!$B$3:$AI$51,N1,0)</f>
        <v>0</v>
      </c>
      <c r="O57" s="74">
        <f>VLOOKUP($C$57,[74]납품수량!$B$3:$AI$51,O1,0)</f>
        <v>0</v>
      </c>
      <c r="P57" s="74">
        <f>VLOOKUP($C$57,[74]납품수량!$B$3:$AI$51,P1,0)</f>
        <v>0</v>
      </c>
      <c r="Q57" s="74">
        <f>VLOOKUP($C$57,[74]납품수량!$B$3:$AI$51,Q1,0)</f>
        <v>0</v>
      </c>
      <c r="R57" s="74">
        <f>VLOOKUP($C$57,[74]납품수량!$B$3:$AI$51,R1,0)</f>
        <v>0</v>
      </c>
      <c r="S57" s="74">
        <f>VLOOKUP($C$57,[74]납품수량!$B$3:$AI$51,S1,0)</f>
        <v>0</v>
      </c>
      <c r="T57" s="74">
        <f>VLOOKUP($C$57,[74]납품수량!$B$3:$AI$51,T1,0)</f>
        <v>4000</v>
      </c>
      <c r="U57" s="74">
        <f>VLOOKUP($C$57,[74]납품수량!$B$3:$AI$51,U1,0)</f>
        <v>0</v>
      </c>
      <c r="V57" s="74">
        <f>VLOOKUP($C$57,[74]납품수량!$B$3:$AI$51,V1,0)</f>
        <v>0</v>
      </c>
      <c r="W57" s="74">
        <f>VLOOKUP($C$57,[74]납품수량!$B$3:$AI$51,W1,0)</f>
        <v>0</v>
      </c>
      <c r="X57" s="74">
        <f>VLOOKUP($C$57,[74]납품수량!$B$3:$AI$51,X1,0)</f>
        <v>0</v>
      </c>
      <c r="Y57" s="74">
        <f>VLOOKUP($C$57,[74]납품수량!$B$3:$AI$51,Y1,0)</f>
        <v>0</v>
      </c>
      <c r="Z57" s="74">
        <f>VLOOKUP($C$57,[74]납품수량!$B$3:$AI$51,Z1,0)</f>
        <v>0</v>
      </c>
      <c r="AA57" s="74">
        <f>VLOOKUP($C$57,[74]납품수량!$B$3:$AI$51,AA1,0)</f>
        <v>0</v>
      </c>
      <c r="AB57" s="74">
        <f>VLOOKUP($C$57,[74]납품수량!$B$3:$AI$51,AB1,0)</f>
        <v>2000</v>
      </c>
      <c r="AC57" s="74">
        <f>VLOOKUP($C$57,[74]납품수량!$B$3:$AI$51,AC1,0)</f>
        <v>0</v>
      </c>
      <c r="AD57" s="74">
        <f>VLOOKUP($C$57,[74]납품수량!$B$3:$AI$51,AD1,0)</f>
        <v>0</v>
      </c>
      <c r="AE57" s="74">
        <f>VLOOKUP($C$57,[74]납품수량!$B$3:$AI$51,AE1,0)</f>
        <v>0</v>
      </c>
      <c r="AF57" s="74">
        <f>VLOOKUP($C$57,[74]납품수량!$B$3:$AI$51,AF1,0)</f>
        <v>0</v>
      </c>
      <c r="AG57" s="74">
        <f>VLOOKUP($C$57,[74]납품수량!$B$3:$AI$51,AG1,0)</f>
        <v>0</v>
      </c>
      <c r="AH57" s="74">
        <f>VLOOKUP($C$57,[74]납품수량!$B$3:$AI$51,AH1,0)</f>
        <v>0</v>
      </c>
      <c r="AI57" s="74">
        <f>VLOOKUP($C$57,[74]납품수량!$B$3:$AI$51,AI1,0)</f>
        <v>2000</v>
      </c>
      <c r="AJ57" s="74">
        <f>VLOOKUP($C$57,[74]납품수량!$B$3:$AI$51,AJ1,0)</f>
        <v>0</v>
      </c>
      <c r="AK57" s="74">
        <f>VLOOKUP($C$57,[74]납품수량!$B$3:$AI$51,AK1,0)</f>
        <v>0</v>
      </c>
      <c r="AL57" s="74">
        <f>SUM(G57:AK57)</f>
        <v>8000</v>
      </c>
      <c r="AM57" s="61"/>
      <c r="AN57" s="61"/>
      <c r="AO57" s="61"/>
      <c r="AP57" s="61"/>
      <c r="AQ57" s="61"/>
      <c r="AR57" s="61"/>
      <c r="AS57" s="61"/>
      <c r="AT57" s="61"/>
      <c r="AU57" s="61"/>
      <c r="AV57" s="61"/>
      <c r="AW57" s="61"/>
      <c r="AX57" s="61"/>
      <c r="AY57" s="61"/>
      <c r="AZ57" s="61"/>
      <c r="BA57" s="61"/>
      <c r="BB57" s="61"/>
      <c r="BC57" s="61"/>
      <c r="BD57" s="61"/>
      <c r="BE57" s="61"/>
      <c r="BF57" s="61"/>
      <c r="BG57" s="61"/>
      <c r="BH57" s="61"/>
      <c r="BI57" s="61"/>
      <c r="BJ57" s="61"/>
      <c r="BK57" s="61"/>
      <c r="BL57" s="61"/>
      <c r="BM57" s="61"/>
      <c r="BN57" s="61"/>
      <c r="BO57" s="61"/>
      <c r="BP57" s="61"/>
      <c r="BQ57" s="61"/>
      <c r="BR57" s="61"/>
      <c r="BS57" s="61"/>
      <c r="BT57" s="61"/>
      <c r="BU57" s="61"/>
      <c r="BV57" s="61"/>
      <c r="BW57" s="61"/>
      <c r="BX57" s="61"/>
      <c r="BY57" s="61"/>
      <c r="BZ57" s="61"/>
      <c r="CA57" s="61"/>
      <c r="CB57" s="61"/>
      <c r="CC57" s="61"/>
      <c r="CD57" s="61"/>
      <c r="CE57" s="61"/>
      <c r="CF57" s="61"/>
      <c r="CG57" s="61"/>
      <c r="CH57" s="61"/>
      <c r="CI57" s="61"/>
      <c r="CJ57" s="61"/>
      <c r="CK57" s="61"/>
      <c r="CL57" s="61"/>
      <c r="CM57" s="61"/>
      <c r="CN57" s="61"/>
      <c r="CO57" s="61"/>
      <c r="CP57" s="61"/>
      <c r="CQ57" s="61"/>
      <c r="CR57" s="61"/>
      <c r="CS57" s="61"/>
      <c r="CT57" s="61"/>
      <c r="CU57" s="61"/>
      <c r="CV57" s="61"/>
      <c r="CW57" s="61"/>
      <c r="CX57" s="61"/>
      <c r="CY57" s="61"/>
      <c r="CZ57" s="61"/>
      <c r="DA57" s="61"/>
      <c r="DB57" s="61"/>
    </row>
    <row r="58" spans="1:106" s="58" customFormat="1" ht="16.5" customHeight="1">
      <c r="A58" s="70"/>
      <c r="B58" s="777"/>
      <c r="C58" s="770"/>
      <c r="D58" s="772"/>
      <c r="E58" s="772"/>
      <c r="F58" s="772"/>
      <c r="G58" s="74">
        <f>$F$57*G57</f>
        <v>0</v>
      </c>
      <c r="H58" s="74">
        <f t="shared" ref="H58:AK58" si="27">$F$57*H57</f>
        <v>0</v>
      </c>
      <c r="I58" s="74">
        <f t="shared" si="27"/>
        <v>0</v>
      </c>
      <c r="J58" s="74">
        <f t="shared" si="27"/>
        <v>0</v>
      </c>
      <c r="K58" s="74">
        <f t="shared" si="27"/>
        <v>0</v>
      </c>
      <c r="L58" s="74">
        <f t="shared" si="27"/>
        <v>0</v>
      </c>
      <c r="M58" s="74">
        <f t="shared" si="27"/>
        <v>0</v>
      </c>
      <c r="N58" s="74">
        <f t="shared" si="27"/>
        <v>0</v>
      </c>
      <c r="O58" s="74">
        <f t="shared" si="27"/>
        <v>0</v>
      </c>
      <c r="P58" s="74">
        <f t="shared" si="27"/>
        <v>0</v>
      </c>
      <c r="Q58" s="74">
        <f t="shared" si="27"/>
        <v>0</v>
      </c>
      <c r="R58" s="74">
        <f t="shared" si="27"/>
        <v>0</v>
      </c>
      <c r="S58" s="74">
        <f t="shared" si="27"/>
        <v>0</v>
      </c>
      <c r="T58" s="74">
        <f t="shared" si="27"/>
        <v>2516000</v>
      </c>
      <c r="U58" s="74">
        <f t="shared" si="27"/>
        <v>0</v>
      </c>
      <c r="V58" s="74">
        <f t="shared" si="27"/>
        <v>0</v>
      </c>
      <c r="W58" s="74">
        <f t="shared" si="27"/>
        <v>0</v>
      </c>
      <c r="X58" s="74">
        <f t="shared" si="27"/>
        <v>0</v>
      </c>
      <c r="Y58" s="74">
        <f t="shared" si="27"/>
        <v>0</v>
      </c>
      <c r="Z58" s="74">
        <f t="shared" si="27"/>
        <v>0</v>
      </c>
      <c r="AA58" s="74">
        <f t="shared" si="27"/>
        <v>0</v>
      </c>
      <c r="AB58" s="74">
        <f t="shared" si="27"/>
        <v>1258000</v>
      </c>
      <c r="AC58" s="74">
        <f t="shared" si="27"/>
        <v>0</v>
      </c>
      <c r="AD58" s="74">
        <f t="shared" si="27"/>
        <v>0</v>
      </c>
      <c r="AE58" s="74">
        <f t="shared" si="27"/>
        <v>0</v>
      </c>
      <c r="AF58" s="74">
        <f t="shared" si="27"/>
        <v>0</v>
      </c>
      <c r="AG58" s="74">
        <f t="shared" si="27"/>
        <v>0</v>
      </c>
      <c r="AH58" s="74">
        <f t="shared" si="27"/>
        <v>0</v>
      </c>
      <c r="AI58" s="74">
        <f t="shared" si="27"/>
        <v>1258000</v>
      </c>
      <c r="AJ58" s="74">
        <f t="shared" si="27"/>
        <v>0</v>
      </c>
      <c r="AK58" s="74">
        <f t="shared" si="27"/>
        <v>0</v>
      </c>
      <c r="AL58" s="74">
        <f>F57*AL57</f>
        <v>5032000</v>
      </c>
      <c r="AM58" s="61"/>
      <c r="AN58" s="61"/>
      <c r="AO58" s="61"/>
      <c r="AP58" s="61"/>
      <c r="AQ58" s="61"/>
      <c r="AR58" s="61"/>
      <c r="AS58" s="61"/>
      <c r="AT58" s="61"/>
      <c r="AU58" s="61"/>
      <c r="AV58" s="61"/>
      <c r="AW58" s="61"/>
      <c r="AX58" s="61"/>
      <c r="AY58" s="61"/>
      <c r="AZ58" s="61"/>
      <c r="BA58" s="61"/>
      <c r="BB58" s="61"/>
      <c r="BC58" s="61"/>
      <c r="BD58" s="61"/>
      <c r="BE58" s="61"/>
      <c r="BF58" s="61"/>
      <c r="BG58" s="61"/>
      <c r="BH58" s="61"/>
      <c r="BI58" s="61"/>
      <c r="BJ58" s="61"/>
      <c r="BK58" s="61"/>
      <c r="BL58" s="61"/>
      <c r="BM58" s="61"/>
      <c r="BN58" s="61"/>
      <c r="BO58" s="61"/>
      <c r="BP58" s="61"/>
      <c r="BQ58" s="61"/>
      <c r="BR58" s="61"/>
      <c r="BS58" s="61"/>
      <c r="BT58" s="61"/>
      <c r="BU58" s="61"/>
      <c r="BV58" s="61"/>
      <c r="BW58" s="61"/>
      <c r="BX58" s="61"/>
      <c r="BY58" s="61"/>
      <c r="BZ58" s="61"/>
      <c r="CA58" s="61"/>
      <c r="CB58" s="61"/>
      <c r="CC58" s="61"/>
      <c r="CD58" s="61"/>
      <c r="CE58" s="61"/>
      <c r="CF58" s="61"/>
      <c r="CG58" s="61"/>
      <c r="CH58" s="61"/>
      <c r="CI58" s="61"/>
      <c r="CJ58" s="61"/>
      <c r="CK58" s="61"/>
      <c r="CL58" s="61"/>
      <c r="CM58" s="61"/>
      <c r="CN58" s="61"/>
      <c r="CO58" s="61"/>
      <c r="CP58" s="61"/>
      <c r="CQ58" s="61"/>
      <c r="CR58" s="61"/>
      <c r="CS58" s="61"/>
      <c r="CT58" s="61"/>
      <c r="CU58" s="61"/>
      <c r="CV58" s="61"/>
      <c r="CW58" s="61"/>
      <c r="CX58" s="61"/>
      <c r="CY58" s="61"/>
      <c r="CZ58" s="61"/>
      <c r="DA58" s="61"/>
      <c r="DB58" s="61"/>
    </row>
    <row r="59" spans="1:106" s="58" customFormat="1" ht="16.5" customHeight="1">
      <c r="A59" s="70" t="s">
        <v>444</v>
      </c>
      <c r="B59" s="777"/>
      <c r="C59" s="769" t="s">
        <v>267</v>
      </c>
      <c r="D59" s="771" t="s">
        <v>492</v>
      </c>
      <c r="E59" s="771" t="s">
        <v>506</v>
      </c>
      <c r="F59" s="771">
        <f>VLOOKUP(C59,'[72]납품수량(영업)'!$C$3:$F$260,4,FALSE)</f>
        <v>455</v>
      </c>
      <c r="G59" s="74">
        <f>VLOOKUP($C$59,[74]납품수량!$B$3:$AI$51,G1,0)</f>
        <v>0</v>
      </c>
      <c r="H59" s="74">
        <f>VLOOKUP($C$59,[74]납품수량!$B$3:$AI$51,H1,0)</f>
        <v>0</v>
      </c>
      <c r="I59" s="74">
        <f>VLOOKUP($C$59,[74]납품수량!$B$3:$AI$51,I1,0)</f>
        <v>0</v>
      </c>
      <c r="J59" s="74">
        <f>VLOOKUP($C$59,[74]납품수량!$B$3:$AI$51,J1,0)</f>
        <v>0</v>
      </c>
      <c r="K59" s="74">
        <f>VLOOKUP($C$59,[74]납품수량!$B$3:$AI$51,K1,0)</f>
        <v>0</v>
      </c>
      <c r="L59" s="74">
        <f>VLOOKUP($C$59,[74]납품수량!$B$3:$AI$51,L1,0)</f>
        <v>0</v>
      </c>
      <c r="M59" s="74">
        <f>VLOOKUP($C$59,[74]납품수량!$B$3:$AI$51,M1,0)</f>
        <v>0</v>
      </c>
      <c r="N59" s="74">
        <f>VLOOKUP($C$59,[74]납품수량!$B$3:$AI$51,N1,0)</f>
        <v>0</v>
      </c>
      <c r="O59" s="74">
        <f>VLOOKUP($C$59,[74]납품수량!$B$3:$AI$51,O1,0)</f>
        <v>0</v>
      </c>
      <c r="P59" s="74">
        <f>VLOOKUP($C$59,[74]납품수량!$B$3:$AI$51,P1,0)</f>
        <v>0</v>
      </c>
      <c r="Q59" s="74">
        <f>VLOOKUP($C$59,[74]납품수량!$B$3:$AI$51,Q1,0)</f>
        <v>0</v>
      </c>
      <c r="R59" s="74">
        <f>VLOOKUP($C$59,[74]납품수량!$B$3:$AI$51,R1,0)</f>
        <v>0</v>
      </c>
      <c r="S59" s="74">
        <f>VLOOKUP($C$59,[74]납품수량!$B$3:$AI$51,S1,0)</f>
        <v>0</v>
      </c>
      <c r="T59" s="74">
        <f>VLOOKUP($C$59,[74]납품수량!$B$3:$AI$51,T1,0)</f>
        <v>1900</v>
      </c>
      <c r="U59" s="74">
        <f>VLOOKUP($C$59,[74]납품수량!$B$3:$AI$51,U1,0)</f>
        <v>0</v>
      </c>
      <c r="V59" s="74">
        <f>VLOOKUP($C$59,[74]납품수량!$B$3:$AI$51,V1,0)</f>
        <v>0</v>
      </c>
      <c r="W59" s="74">
        <f>VLOOKUP($C$59,[74]납품수량!$B$3:$AI$51,W1,0)</f>
        <v>0</v>
      </c>
      <c r="X59" s="74">
        <f>VLOOKUP($C$59,[74]납품수량!$B$3:$AI$51,X1,0)</f>
        <v>0</v>
      </c>
      <c r="Y59" s="74">
        <f>VLOOKUP($C$59,[74]납품수량!$B$3:$AI$51,Y1,0)</f>
        <v>0</v>
      </c>
      <c r="Z59" s="74">
        <f>VLOOKUP($C$59,[74]납품수량!$B$3:$AI$51,Z1,0)</f>
        <v>0</v>
      </c>
      <c r="AA59" s="74">
        <f>VLOOKUP($C$59,[74]납품수량!$B$3:$AI$51,AA1,0)</f>
        <v>0</v>
      </c>
      <c r="AB59" s="74">
        <f>VLOOKUP($C$59,[74]납품수량!$B$3:$AI$51,AB1,0)</f>
        <v>1800</v>
      </c>
      <c r="AC59" s="74">
        <f>VLOOKUP($C$59,[74]납품수량!$B$3:$AI$51,AC1,0)</f>
        <v>0</v>
      </c>
      <c r="AD59" s="74">
        <f>VLOOKUP($C$59,[74]납품수량!$B$3:$AI$51,AD1,0)</f>
        <v>0</v>
      </c>
      <c r="AE59" s="74">
        <f>VLOOKUP($C$59,[74]납품수량!$B$3:$AI$51,AE1,0)</f>
        <v>0</v>
      </c>
      <c r="AF59" s="74">
        <f>VLOOKUP($C$59,[74]납품수량!$B$3:$AI$51,AF1,0)</f>
        <v>0</v>
      </c>
      <c r="AG59" s="74">
        <f>VLOOKUP($C$59,[74]납품수량!$B$3:$AI$51,AG1,0)</f>
        <v>0</v>
      </c>
      <c r="AH59" s="74">
        <f>VLOOKUP($C$59,[74]납품수량!$B$3:$AI$51,AH1,0)</f>
        <v>0</v>
      </c>
      <c r="AI59" s="74">
        <f>VLOOKUP($C$59,[74]납품수량!$B$3:$AI$51,AI1,0)</f>
        <v>2000</v>
      </c>
      <c r="AJ59" s="74">
        <f>VLOOKUP($C$59,[74]납품수량!$B$3:$AI$51,AJ1,0)</f>
        <v>0</v>
      </c>
      <c r="AK59" s="74">
        <f>VLOOKUP($C$59,[74]납품수량!$B$3:$AI$51,AK1,0)</f>
        <v>0</v>
      </c>
      <c r="AL59" s="74">
        <f>SUM(G59:AK59)</f>
        <v>5700</v>
      </c>
      <c r="AM59" s="61"/>
      <c r="AN59" s="61"/>
      <c r="AO59" s="61"/>
      <c r="AP59" s="61"/>
      <c r="AQ59" s="61"/>
      <c r="AR59" s="61"/>
      <c r="AS59" s="61"/>
      <c r="AT59" s="61"/>
      <c r="AU59" s="61"/>
      <c r="AV59" s="61"/>
      <c r="AW59" s="61"/>
      <c r="AX59" s="61"/>
      <c r="AY59" s="61"/>
      <c r="AZ59" s="61"/>
      <c r="BA59" s="61"/>
      <c r="BB59" s="61"/>
      <c r="BC59" s="61"/>
      <c r="BD59" s="61"/>
      <c r="BE59" s="61"/>
      <c r="BF59" s="61"/>
      <c r="BG59" s="61"/>
      <c r="BH59" s="61"/>
      <c r="BI59" s="61"/>
      <c r="BJ59" s="61"/>
      <c r="BK59" s="61"/>
      <c r="BL59" s="61"/>
      <c r="BM59" s="61"/>
      <c r="BN59" s="61"/>
      <c r="BO59" s="61"/>
      <c r="BP59" s="61"/>
      <c r="BQ59" s="61"/>
      <c r="BR59" s="61"/>
      <c r="BS59" s="61"/>
      <c r="BT59" s="61"/>
      <c r="BU59" s="61"/>
      <c r="BV59" s="61"/>
      <c r="BW59" s="61"/>
      <c r="BX59" s="61"/>
      <c r="BY59" s="61"/>
      <c r="BZ59" s="61"/>
      <c r="CA59" s="61"/>
      <c r="CB59" s="61"/>
      <c r="CC59" s="61"/>
      <c r="CD59" s="61"/>
      <c r="CE59" s="61"/>
      <c r="CF59" s="61"/>
      <c r="CG59" s="61"/>
      <c r="CH59" s="61"/>
      <c r="CI59" s="61"/>
      <c r="CJ59" s="61"/>
      <c r="CK59" s="61"/>
      <c r="CL59" s="61"/>
      <c r="CM59" s="61"/>
      <c r="CN59" s="61"/>
      <c r="CO59" s="61"/>
      <c r="CP59" s="61"/>
      <c r="CQ59" s="61"/>
      <c r="CR59" s="61"/>
      <c r="CS59" s="61"/>
      <c r="CT59" s="61"/>
      <c r="CU59" s="61"/>
      <c r="CV59" s="61"/>
      <c r="CW59" s="61"/>
      <c r="CX59" s="61"/>
      <c r="CY59" s="61"/>
      <c r="CZ59" s="61"/>
      <c r="DA59" s="61"/>
      <c r="DB59" s="61"/>
    </row>
    <row r="60" spans="1:106" s="58" customFormat="1" ht="16.5" customHeight="1">
      <c r="A60" s="70"/>
      <c r="B60" s="777"/>
      <c r="C60" s="770"/>
      <c r="D60" s="772"/>
      <c r="E60" s="772"/>
      <c r="F60" s="772"/>
      <c r="G60" s="74">
        <f>$F$59*G59</f>
        <v>0</v>
      </c>
      <c r="H60" s="74">
        <f t="shared" ref="H60:AK60" si="28">$F$59*H59</f>
        <v>0</v>
      </c>
      <c r="I60" s="74">
        <f t="shared" si="28"/>
        <v>0</v>
      </c>
      <c r="J60" s="74">
        <f t="shared" si="28"/>
        <v>0</v>
      </c>
      <c r="K60" s="74">
        <f t="shared" si="28"/>
        <v>0</v>
      </c>
      <c r="L60" s="74">
        <f t="shared" si="28"/>
        <v>0</v>
      </c>
      <c r="M60" s="74">
        <f t="shared" si="28"/>
        <v>0</v>
      </c>
      <c r="N60" s="74">
        <f t="shared" si="28"/>
        <v>0</v>
      </c>
      <c r="O60" s="74">
        <f t="shared" si="28"/>
        <v>0</v>
      </c>
      <c r="P60" s="74">
        <f t="shared" si="28"/>
        <v>0</v>
      </c>
      <c r="Q60" s="74">
        <f t="shared" si="28"/>
        <v>0</v>
      </c>
      <c r="R60" s="74">
        <f t="shared" si="28"/>
        <v>0</v>
      </c>
      <c r="S60" s="74">
        <f t="shared" si="28"/>
        <v>0</v>
      </c>
      <c r="T60" s="74">
        <f t="shared" si="28"/>
        <v>864500</v>
      </c>
      <c r="U60" s="74">
        <f t="shared" si="28"/>
        <v>0</v>
      </c>
      <c r="V60" s="74">
        <f t="shared" si="28"/>
        <v>0</v>
      </c>
      <c r="W60" s="74">
        <f t="shared" si="28"/>
        <v>0</v>
      </c>
      <c r="X60" s="74">
        <f t="shared" si="28"/>
        <v>0</v>
      </c>
      <c r="Y60" s="74">
        <f t="shared" si="28"/>
        <v>0</v>
      </c>
      <c r="Z60" s="74">
        <f t="shared" si="28"/>
        <v>0</v>
      </c>
      <c r="AA60" s="74">
        <f t="shared" si="28"/>
        <v>0</v>
      </c>
      <c r="AB60" s="74">
        <f t="shared" si="28"/>
        <v>819000</v>
      </c>
      <c r="AC60" s="74">
        <f t="shared" si="28"/>
        <v>0</v>
      </c>
      <c r="AD60" s="74">
        <f t="shared" si="28"/>
        <v>0</v>
      </c>
      <c r="AE60" s="74">
        <f t="shared" si="28"/>
        <v>0</v>
      </c>
      <c r="AF60" s="74">
        <f t="shared" si="28"/>
        <v>0</v>
      </c>
      <c r="AG60" s="74">
        <f t="shared" si="28"/>
        <v>0</v>
      </c>
      <c r="AH60" s="74">
        <f t="shared" si="28"/>
        <v>0</v>
      </c>
      <c r="AI60" s="74">
        <f t="shared" si="28"/>
        <v>910000</v>
      </c>
      <c r="AJ60" s="74">
        <f t="shared" si="28"/>
        <v>0</v>
      </c>
      <c r="AK60" s="74">
        <f t="shared" si="28"/>
        <v>0</v>
      </c>
      <c r="AL60" s="74">
        <f>F59*AL59</f>
        <v>2593500</v>
      </c>
      <c r="AM60" s="61"/>
      <c r="AN60" s="61"/>
      <c r="AO60" s="61"/>
      <c r="AP60" s="61"/>
      <c r="AQ60" s="61"/>
      <c r="AR60" s="61"/>
      <c r="AS60" s="61"/>
      <c r="AT60" s="61"/>
      <c r="AU60" s="61"/>
      <c r="AV60" s="61"/>
      <c r="AW60" s="61"/>
      <c r="AX60" s="61"/>
      <c r="AY60" s="61"/>
      <c r="AZ60" s="61"/>
      <c r="BA60" s="61"/>
      <c r="BB60" s="61"/>
      <c r="BC60" s="61"/>
      <c r="BD60" s="61"/>
      <c r="BE60" s="61"/>
      <c r="BF60" s="61"/>
      <c r="BG60" s="61"/>
      <c r="BH60" s="61"/>
      <c r="BI60" s="61"/>
      <c r="BJ60" s="61"/>
      <c r="BK60" s="61"/>
      <c r="BL60" s="61"/>
      <c r="BM60" s="61"/>
      <c r="BN60" s="61"/>
      <c r="BO60" s="61"/>
      <c r="BP60" s="61"/>
      <c r="BQ60" s="61"/>
      <c r="BR60" s="61"/>
      <c r="BS60" s="61"/>
      <c r="BT60" s="61"/>
      <c r="BU60" s="61"/>
      <c r="BV60" s="61"/>
      <c r="BW60" s="61"/>
      <c r="BX60" s="61"/>
      <c r="BY60" s="61"/>
      <c r="BZ60" s="61"/>
      <c r="CA60" s="61"/>
      <c r="CB60" s="61"/>
      <c r="CC60" s="61"/>
      <c r="CD60" s="61"/>
      <c r="CE60" s="61"/>
      <c r="CF60" s="61"/>
      <c r="CG60" s="61"/>
      <c r="CH60" s="61"/>
      <c r="CI60" s="61"/>
      <c r="CJ60" s="61"/>
      <c r="CK60" s="61"/>
      <c r="CL60" s="61"/>
      <c r="CM60" s="61"/>
      <c r="CN60" s="61"/>
      <c r="CO60" s="61"/>
      <c r="CP60" s="61"/>
      <c r="CQ60" s="61"/>
      <c r="CR60" s="61"/>
      <c r="CS60" s="61"/>
      <c r="CT60" s="61"/>
      <c r="CU60" s="61"/>
      <c r="CV60" s="61"/>
      <c r="CW60" s="61"/>
      <c r="CX60" s="61"/>
      <c r="CY60" s="61"/>
      <c r="CZ60" s="61"/>
      <c r="DA60" s="61"/>
      <c r="DB60" s="61"/>
    </row>
    <row r="61" spans="1:106" s="58" customFormat="1" ht="16.5" customHeight="1">
      <c r="A61" s="70" t="s">
        <v>444</v>
      </c>
      <c r="B61" s="777"/>
      <c r="C61" s="769" t="s">
        <v>464</v>
      </c>
      <c r="D61" s="771" t="s">
        <v>493</v>
      </c>
      <c r="E61" s="771" t="s">
        <v>506</v>
      </c>
      <c r="F61" s="771">
        <f>VLOOKUP(C61,'[72]납품수량(영업)'!$C$3:$F$260,4,FALSE)</f>
        <v>319</v>
      </c>
      <c r="G61" s="74">
        <f>VLOOKUP($C$61,[74]납품수량!$B$3:$AI$51,G1,0)</f>
        <v>0</v>
      </c>
      <c r="H61" s="74">
        <f>VLOOKUP($C$61,[74]납품수량!$B$3:$AI$51,H1,0)</f>
        <v>0</v>
      </c>
      <c r="I61" s="74">
        <f>VLOOKUP($C$61,[74]납품수량!$B$3:$AI$51,I1,0)</f>
        <v>0</v>
      </c>
      <c r="J61" s="74">
        <f>VLOOKUP($C$61,[74]납품수량!$B$3:$AI$51,J1,0)</f>
        <v>0</v>
      </c>
      <c r="K61" s="74">
        <f>VLOOKUP($C$61,[74]납품수량!$B$3:$AI$51,K1,0)</f>
        <v>0</v>
      </c>
      <c r="L61" s="74">
        <f>VLOOKUP($C$61,[74]납품수량!$B$3:$AI$51,L1,0)</f>
        <v>0</v>
      </c>
      <c r="M61" s="74">
        <f>VLOOKUP($C$61,[74]납품수량!$B$3:$AI$51,M1,0)</f>
        <v>0</v>
      </c>
      <c r="N61" s="74">
        <f>VLOOKUP($C$61,[74]납품수량!$B$3:$AI$51,N1,0)</f>
        <v>0</v>
      </c>
      <c r="O61" s="74">
        <f>VLOOKUP($C$61,[74]납품수량!$B$3:$AI$51,O1,0)</f>
        <v>0</v>
      </c>
      <c r="P61" s="74">
        <f>VLOOKUP($C$61,[74]납품수량!$B$3:$AI$51,P1,0)</f>
        <v>0</v>
      </c>
      <c r="Q61" s="74">
        <f>VLOOKUP($C$61,[74]납품수량!$B$3:$AI$51,Q1,0)</f>
        <v>0</v>
      </c>
      <c r="R61" s="74">
        <f>VLOOKUP($C$61,[74]납품수량!$B$3:$AI$51,R1,0)</f>
        <v>0</v>
      </c>
      <c r="S61" s="74">
        <f>VLOOKUP($C$61,[74]납품수량!$B$3:$AI$51,S1,0)</f>
        <v>0</v>
      </c>
      <c r="T61" s="74">
        <f>VLOOKUP($C$61,[74]납품수량!$B$3:$AI$51,T1,0)</f>
        <v>3405</v>
      </c>
      <c r="U61" s="74">
        <f>VLOOKUP($C$61,[74]납품수량!$B$3:$AI$51,U1,0)</f>
        <v>0</v>
      </c>
      <c r="V61" s="74">
        <f>VLOOKUP($C$61,[74]납품수량!$B$3:$AI$51,V1,0)</f>
        <v>0</v>
      </c>
      <c r="W61" s="74">
        <f>VLOOKUP($C$61,[74]납품수량!$B$3:$AI$51,W1,0)</f>
        <v>0</v>
      </c>
      <c r="X61" s="74">
        <f>VLOOKUP($C$61,[74]납품수량!$B$3:$AI$51,X1,0)</f>
        <v>0</v>
      </c>
      <c r="Y61" s="74">
        <f>VLOOKUP($C$61,[74]납품수량!$B$3:$AI$51,Y1,0)</f>
        <v>0</v>
      </c>
      <c r="Z61" s="74">
        <f>VLOOKUP($C$61,[74]납품수량!$B$3:$AI$51,Z1,0)</f>
        <v>0</v>
      </c>
      <c r="AA61" s="74">
        <f>VLOOKUP($C$61,[74]납품수량!$B$3:$AI$51,AA1,0)</f>
        <v>0</v>
      </c>
      <c r="AB61" s="74">
        <f>VLOOKUP($C$61,[74]납품수량!$B$3:$AI$51,AB1,0)</f>
        <v>3000</v>
      </c>
      <c r="AC61" s="74">
        <f>VLOOKUP($C$61,[74]납품수량!$B$3:$AI$51,AC1,0)</f>
        <v>0</v>
      </c>
      <c r="AD61" s="74">
        <f>VLOOKUP($C$61,[74]납품수량!$B$3:$AI$51,AD1,0)</f>
        <v>0</v>
      </c>
      <c r="AE61" s="74">
        <f>VLOOKUP($C$61,[74]납품수량!$B$3:$AI$51,AE1,0)</f>
        <v>0</v>
      </c>
      <c r="AF61" s="74">
        <f>VLOOKUP($C$61,[74]납품수량!$B$3:$AI$51,AF1,0)</f>
        <v>0</v>
      </c>
      <c r="AG61" s="74">
        <f>VLOOKUP($C$61,[74]납품수량!$B$3:$AI$51,AG1,0)</f>
        <v>0</v>
      </c>
      <c r="AH61" s="74">
        <f>VLOOKUP($C$61,[74]납품수량!$B$3:$AI$51,AH1,0)</f>
        <v>0</v>
      </c>
      <c r="AI61" s="74">
        <f>VLOOKUP($C$61,[74]납품수량!$B$3:$AI$51,AI1,0)</f>
        <v>0</v>
      </c>
      <c r="AJ61" s="74">
        <f>VLOOKUP($C$61,[74]납품수량!$B$3:$AI$51,AJ1,0)</f>
        <v>0</v>
      </c>
      <c r="AK61" s="74">
        <f>VLOOKUP($C$61,[74]납품수량!$B$3:$AI$51,AK1,0)</f>
        <v>0</v>
      </c>
      <c r="AL61" s="74">
        <f>SUM(G61:AK61)</f>
        <v>6405</v>
      </c>
      <c r="AM61" s="61"/>
      <c r="AN61" s="61"/>
      <c r="AO61" s="61"/>
      <c r="AP61" s="61"/>
      <c r="AQ61" s="61"/>
      <c r="AR61" s="61"/>
      <c r="AS61" s="61"/>
      <c r="AT61" s="61"/>
      <c r="AU61" s="61"/>
      <c r="AV61" s="61"/>
      <c r="AW61" s="61"/>
      <c r="AX61" s="61"/>
      <c r="AY61" s="61"/>
      <c r="AZ61" s="61"/>
      <c r="BA61" s="61"/>
      <c r="BB61" s="61"/>
      <c r="BC61" s="61"/>
      <c r="BD61" s="61"/>
      <c r="BE61" s="61"/>
      <c r="BF61" s="61"/>
      <c r="BG61" s="61"/>
      <c r="BH61" s="61"/>
      <c r="BI61" s="61"/>
      <c r="BJ61" s="61"/>
      <c r="BK61" s="61"/>
      <c r="BL61" s="61"/>
      <c r="BM61" s="61"/>
      <c r="BN61" s="61"/>
      <c r="BO61" s="61"/>
      <c r="BP61" s="61"/>
      <c r="BQ61" s="61"/>
      <c r="BR61" s="61"/>
      <c r="BS61" s="61"/>
      <c r="BT61" s="61"/>
      <c r="BU61" s="61"/>
      <c r="BV61" s="61"/>
      <c r="BW61" s="61"/>
      <c r="BX61" s="61"/>
      <c r="BY61" s="61"/>
      <c r="BZ61" s="61"/>
      <c r="CA61" s="61"/>
      <c r="CB61" s="61"/>
      <c r="CC61" s="61"/>
      <c r="CD61" s="61"/>
      <c r="CE61" s="61"/>
      <c r="CF61" s="61"/>
      <c r="CG61" s="61"/>
      <c r="CH61" s="61"/>
      <c r="CI61" s="61"/>
      <c r="CJ61" s="61"/>
      <c r="CK61" s="61"/>
      <c r="CL61" s="61"/>
      <c r="CM61" s="61"/>
      <c r="CN61" s="61"/>
      <c r="CO61" s="61"/>
      <c r="CP61" s="61"/>
      <c r="CQ61" s="61"/>
      <c r="CR61" s="61"/>
      <c r="CS61" s="61"/>
      <c r="CT61" s="61"/>
      <c r="CU61" s="61"/>
      <c r="CV61" s="61"/>
      <c r="CW61" s="61"/>
      <c r="CX61" s="61"/>
      <c r="CY61" s="61"/>
      <c r="CZ61" s="61"/>
      <c r="DA61" s="61"/>
      <c r="DB61" s="61"/>
    </row>
    <row r="62" spans="1:106" s="58" customFormat="1" ht="16.5" customHeight="1">
      <c r="A62" s="70"/>
      <c r="B62" s="777"/>
      <c r="C62" s="770"/>
      <c r="D62" s="772"/>
      <c r="E62" s="772"/>
      <c r="F62" s="772"/>
      <c r="G62" s="74">
        <f>$F$61*G61</f>
        <v>0</v>
      </c>
      <c r="H62" s="74">
        <f t="shared" ref="H62:AK62" si="29">$F$61*H61</f>
        <v>0</v>
      </c>
      <c r="I62" s="74">
        <f t="shared" si="29"/>
        <v>0</v>
      </c>
      <c r="J62" s="74">
        <f t="shared" si="29"/>
        <v>0</v>
      </c>
      <c r="K62" s="74">
        <f t="shared" si="29"/>
        <v>0</v>
      </c>
      <c r="L62" s="74">
        <f t="shared" si="29"/>
        <v>0</v>
      </c>
      <c r="M62" s="74">
        <f t="shared" si="29"/>
        <v>0</v>
      </c>
      <c r="N62" s="74">
        <f t="shared" si="29"/>
        <v>0</v>
      </c>
      <c r="O62" s="74">
        <f t="shared" si="29"/>
        <v>0</v>
      </c>
      <c r="P62" s="74">
        <f t="shared" si="29"/>
        <v>0</v>
      </c>
      <c r="Q62" s="74">
        <f t="shared" si="29"/>
        <v>0</v>
      </c>
      <c r="R62" s="74">
        <f t="shared" si="29"/>
        <v>0</v>
      </c>
      <c r="S62" s="74">
        <f t="shared" si="29"/>
        <v>0</v>
      </c>
      <c r="T62" s="74">
        <f t="shared" si="29"/>
        <v>1086195</v>
      </c>
      <c r="U62" s="74">
        <f t="shared" si="29"/>
        <v>0</v>
      </c>
      <c r="V62" s="74">
        <f t="shared" si="29"/>
        <v>0</v>
      </c>
      <c r="W62" s="74">
        <f t="shared" si="29"/>
        <v>0</v>
      </c>
      <c r="X62" s="74">
        <f t="shared" si="29"/>
        <v>0</v>
      </c>
      <c r="Y62" s="74">
        <f t="shared" si="29"/>
        <v>0</v>
      </c>
      <c r="Z62" s="74">
        <f t="shared" si="29"/>
        <v>0</v>
      </c>
      <c r="AA62" s="74">
        <f t="shared" si="29"/>
        <v>0</v>
      </c>
      <c r="AB62" s="74">
        <f t="shared" si="29"/>
        <v>957000</v>
      </c>
      <c r="AC62" s="74">
        <f t="shared" si="29"/>
        <v>0</v>
      </c>
      <c r="AD62" s="74">
        <f t="shared" si="29"/>
        <v>0</v>
      </c>
      <c r="AE62" s="74">
        <f t="shared" si="29"/>
        <v>0</v>
      </c>
      <c r="AF62" s="74">
        <f t="shared" si="29"/>
        <v>0</v>
      </c>
      <c r="AG62" s="74">
        <f t="shared" si="29"/>
        <v>0</v>
      </c>
      <c r="AH62" s="74">
        <f t="shared" si="29"/>
        <v>0</v>
      </c>
      <c r="AI62" s="74">
        <f t="shared" si="29"/>
        <v>0</v>
      </c>
      <c r="AJ62" s="74">
        <f t="shared" si="29"/>
        <v>0</v>
      </c>
      <c r="AK62" s="74">
        <f t="shared" si="29"/>
        <v>0</v>
      </c>
      <c r="AL62" s="74">
        <f>F61*AL61</f>
        <v>2043195</v>
      </c>
      <c r="AM62" s="61"/>
      <c r="AN62" s="61"/>
      <c r="AO62" s="61"/>
      <c r="AP62" s="61"/>
      <c r="AQ62" s="61"/>
      <c r="AR62" s="61"/>
      <c r="AS62" s="61"/>
      <c r="AT62" s="61"/>
      <c r="AU62" s="61"/>
      <c r="AV62" s="61"/>
      <c r="AW62" s="61"/>
      <c r="AX62" s="61"/>
      <c r="AY62" s="61"/>
      <c r="AZ62" s="61"/>
      <c r="BA62" s="61"/>
      <c r="BB62" s="61"/>
      <c r="BC62" s="61"/>
      <c r="BD62" s="61"/>
      <c r="BE62" s="61"/>
      <c r="BF62" s="61"/>
      <c r="BG62" s="61"/>
      <c r="BH62" s="61"/>
      <c r="BI62" s="61"/>
      <c r="BJ62" s="61"/>
      <c r="BK62" s="61"/>
      <c r="BL62" s="61"/>
      <c r="BM62" s="61"/>
      <c r="BN62" s="61"/>
      <c r="BO62" s="61"/>
      <c r="BP62" s="61"/>
      <c r="BQ62" s="61"/>
      <c r="BR62" s="61"/>
      <c r="BS62" s="61"/>
      <c r="BT62" s="61"/>
      <c r="BU62" s="61"/>
      <c r="BV62" s="61"/>
      <c r="BW62" s="61"/>
      <c r="BX62" s="61"/>
      <c r="BY62" s="61"/>
      <c r="BZ62" s="61"/>
      <c r="CA62" s="61"/>
      <c r="CB62" s="61"/>
      <c r="CC62" s="61"/>
      <c r="CD62" s="61"/>
      <c r="CE62" s="61"/>
      <c r="CF62" s="61"/>
      <c r="CG62" s="61"/>
      <c r="CH62" s="61"/>
      <c r="CI62" s="61"/>
      <c r="CJ62" s="61"/>
      <c r="CK62" s="61"/>
      <c r="CL62" s="61"/>
      <c r="CM62" s="61"/>
      <c r="CN62" s="61"/>
      <c r="CO62" s="61"/>
      <c r="CP62" s="61"/>
      <c r="CQ62" s="61"/>
      <c r="CR62" s="61"/>
      <c r="CS62" s="61"/>
      <c r="CT62" s="61"/>
      <c r="CU62" s="61"/>
      <c r="CV62" s="61"/>
      <c r="CW62" s="61"/>
      <c r="CX62" s="61"/>
      <c r="CY62" s="61"/>
      <c r="CZ62" s="61"/>
      <c r="DA62" s="61"/>
      <c r="DB62" s="61"/>
    </row>
    <row r="63" spans="1:106" s="58" customFormat="1" ht="16.5" customHeight="1">
      <c r="A63" s="70" t="s">
        <v>444</v>
      </c>
      <c r="B63" s="777"/>
      <c r="C63" s="769" t="s">
        <v>465</v>
      </c>
      <c r="D63" s="771" t="s">
        <v>494</v>
      </c>
      <c r="E63" s="771" t="s">
        <v>506</v>
      </c>
      <c r="F63" s="771">
        <f>VLOOKUP(C63,'[72]납품수량(영업)'!$C$3:$F$260,4,FALSE)</f>
        <v>313</v>
      </c>
      <c r="G63" s="74">
        <f>VLOOKUP($C$63,[74]납품수량!$B$3:$AI$51,G1,0)</f>
        <v>0</v>
      </c>
      <c r="H63" s="74">
        <f>VLOOKUP($C$63,[74]납품수량!$B$3:$AI$51,H1,0)</f>
        <v>0</v>
      </c>
      <c r="I63" s="74">
        <f>VLOOKUP($C$63,[74]납품수량!$B$3:$AI$51,I1,0)</f>
        <v>0</v>
      </c>
      <c r="J63" s="74">
        <f>VLOOKUP($C$63,[74]납품수량!$B$3:$AI$51,J1,0)</f>
        <v>0</v>
      </c>
      <c r="K63" s="74">
        <f>VLOOKUP($C$63,[74]납품수량!$B$3:$AI$51,K1,0)</f>
        <v>0</v>
      </c>
      <c r="L63" s="74">
        <f>VLOOKUP($C$63,[74]납품수량!$B$3:$AI$51,L1,0)</f>
        <v>0</v>
      </c>
      <c r="M63" s="74">
        <f>VLOOKUP($C$63,[74]납품수량!$B$3:$AI$51,M1,0)</f>
        <v>0</v>
      </c>
      <c r="N63" s="74">
        <f>VLOOKUP($C$63,[74]납품수량!$B$3:$AI$51,N1,0)</f>
        <v>0</v>
      </c>
      <c r="O63" s="74">
        <f>VLOOKUP($C$63,[74]납품수량!$B$3:$AI$51,O1,0)</f>
        <v>0</v>
      </c>
      <c r="P63" s="74">
        <f>VLOOKUP($C$63,[74]납품수량!$B$3:$AI$51,P1,0)</f>
        <v>0</v>
      </c>
      <c r="Q63" s="74">
        <f>VLOOKUP($C$63,[74]납품수량!$B$3:$AI$51,Q1,0)</f>
        <v>0</v>
      </c>
      <c r="R63" s="74">
        <f>VLOOKUP($C$63,[74]납품수량!$B$3:$AI$51,R1,0)</f>
        <v>0</v>
      </c>
      <c r="S63" s="74">
        <f>VLOOKUP($C$63,[74]납품수량!$B$3:$AI$51,S1,0)</f>
        <v>0</v>
      </c>
      <c r="T63" s="74">
        <f>VLOOKUP($C$63,[74]납품수량!$B$3:$AI$51,T1,0)</f>
        <v>3405</v>
      </c>
      <c r="U63" s="74">
        <f>VLOOKUP($C$63,[74]납품수량!$B$3:$AI$51,U1,0)</f>
        <v>0</v>
      </c>
      <c r="V63" s="74">
        <f>VLOOKUP($C$63,[74]납품수량!$B$3:$AI$51,V1,0)</f>
        <v>0</v>
      </c>
      <c r="W63" s="74">
        <f>VLOOKUP($C$63,[74]납품수량!$B$3:$AI$51,W1,0)</f>
        <v>0</v>
      </c>
      <c r="X63" s="74">
        <f>VLOOKUP($C$63,[74]납품수량!$B$3:$AI$51,X1,0)</f>
        <v>0</v>
      </c>
      <c r="Y63" s="74">
        <f>VLOOKUP($C$63,[74]납품수량!$B$3:$AI$51,Y1,0)</f>
        <v>0</v>
      </c>
      <c r="Z63" s="74">
        <f>VLOOKUP($C$63,[74]납품수량!$B$3:$AI$51,Z1,0)</f>
        <v>0</v>
      </c>
      <c r="AA63" s="74">
        <f>VLOOKUP($C$63,[74]납품수량!$B$3:$AI$51,AA1,0)</f>
        <v>0</v>
      </c>
      <c r="AB63" s="74">
        <f>VLOOKUP($C$63,[74]납품수량!$B$3:$AI$51,AB1,0)</f>
        <v>3000</v>
      </c>
      <c r="AC63" s="74">
        <f>VLOOKUP($C$63,[74]납품수량!$B$3:$AI$51,AC1,0)</f>
        <v>0</v>
      </c>
      <c r="AD63" s="74">
        <f>VLOOKUP($C$63,[74]납품수량!$B$3:$AI$51,AD1,0)</f>
        <v>0</v>
      </c>
      <c r="AE63" s="74">
        <f>VLOOKUP($C$63,[74]납품수량!$B$3:$AI$51,AE1,0)</f>
        <v>0</v>
      </c>
      <c r="AF63" s="74">
        <f>VLOOKUP($C$63,[74]납품수량!$B$3:$AI$51,AF1,0)</f>
        <v>0</v>
      </c>
      <c r="AG63" s="74">
        <f>VLOOKUP($C$63,[74]납품수량!$B$3:$AI$51,AG1,0)</f>
        <v>0</v>
      </c>
      <c r="AH63" s="74">
        <f>VLOOKUP($C$63,[74]납품수량!$B$3:$AI$51,AH1,0)</f>
        <v>0</v>
      </c>
      <c r="AI63" s="74">
        <f>VLOOKUP($C$63,[74]납품수량!$B$3:$AI$51,AI1,0)</f>
        <v>0</v>
      </c>
      <c r="AJ63" s="74">
        <f>VLOOKUP($C$63,[74]납품수량!$B$3:$AI$51,AJ1,0)</f>
        <v>0</v>
      </c>
      <c r="AK63" s="74">
        <f>VLOOKUP($C$63,[74]납품수량!$B$3:$AI$51,AK1,0)</f>
        <v>0</v>
      </c>
      <c r="AL63" s="74">
        <f>SUM(G63:AK63)</f>
        <v>6405</v>
      </c>
      <c r="AM63" s="61"/>
      <c r="AN63" s="61"/>
      <c r="AO63" s="61"/>
      <c r="AP63" s="61"/>
      <c r="AQ63" s="61"/>
      <c r="AR63" s="61"/>
      <c r="AS63" s="61"/>
      <c r="AT63" s="61"/>
      <c r="AU63" s="61"/>
      <c r="AV63" s="61"/>
      <c r="AW63" s="61"/>
      <c r="AX63" s="61"/>
      <c r="AY63" s="61"/>
      <c r="AZ63" s="61"/>
      <c r="BA63" s="61"/>
      <c r="BB63" s="61"/>
      <c r="BC63" s="61"/>
      <c r="BD63" s="61"/>
      <c r="BE63" s="61"/>
      <c r="BF63" s="61"/>
      <c r="BG63" s="61"/>
      <c r="BH63" s="61"/>
      <c r="BI63" s="61"/>
      <c r="BJ63" s="61"/>
      <c r="BK63" s="61"/>
      <c r="BL63" s="61"/>
      <c r="BM63" s="61"/>
      <c r="BN63" s="61"/>
      <c r="BO63" s="61"/>
      <c r="BP63" s="61"/>
      <c r="BQ63" s="61"/>
      <c r="BR63" s="61"/>
      <c r="BS63" s="61"/>
      <c r="BT63" s="61"/>
      <c r="BU63" s="61"/>
      <c r="BV63" s="61"/>
      <c r="BW63" s="61"/>
      <c r="BX63" s="61"/>
      <c r="BY63" s="61"/>
      <c r="BZ63" s="61"/>
      <c r="CA63" s="61"/>
      <c r="CB63" s="61"/>
      <c r="CC63" s="61"/>
      <c r="CD63" s="61"/>
      <c r="CE63" s="61"/>
      <c r="CF63" s="61"/>
      <c r="CG63" s="61"/>
      <c r="CH63" s="61"/>
      <c r="CI63" s="61"/>
      <c r="CJ63" s="61"/>
      <c r="CK63" s="61"/>
      <c r="CL63" s="61"/>
      <c r="CM63" s="61"/>
      <c r="CN63" s="61"/>
      <c r="CO63" s="61"/>
      <c r="CP63" s="61"/>
      <c r="CQ63" s="61"/>
      <c r="CR63" s="61"/>
      <c r="CS63" s="61"/>
      <c r="CT63" s="61"/>
      <c r="CU63" s="61"/>
      <c r="CV63" s="61"/>
      <c r="CW63" s="61"/>
      <c r="CX63" s="61"/>
      <c r="CY63" s="61"/>
      <c r="CZ63" s="61"/>
      <c r="DA63" s="61"/>
      <c r="DB63" s="61"/>
    </row>
    <row r="64" spans="1:106" s="58" customFormat="1" ht="16.5" customHeight="1">
      <c r="A64" s="70"/>
      <c r="B64" s="777"/>
      <c r="C64" s="770"/>
      <c r="D64" s="772"/>
      <c r="E64" s="772"/>
      <c r="F64" s="772"/>
      <c r="G64" s="74">
        <f>$F$63*G63</f>
        <v>0</v>
      </c>
      <c r="H64" s="74">
        <f t="shared" ref="H64:AK64" si="30">$F$63*H63</f>
        <v>0</v>
      </c>
      <c r="I64" s="74">
        <f t="shared" si="30"/>
        <v>0</v>
      </c>
      <c r="J64" s="74">
        <f t="shared" si="30"/>
        <v>0</v>
      </c>
      <c r="K64" s="74">
        <f t="shared" si="30"/>
        <v>0</v>
      </c>
      <c r="L64" s="74">
        <f t="shared" si="30"/>
        <v>0</v>
      </c>
      <c r="M64" s="74">
        <f t="shared" si="30"/>
        <v>0</v>
      </c>
      <c r="N64" s="74">
        <f t="shared" si="30"/>
        <v>0</v>
      </c>
      <c r="O64" s="74">
        <f t="shared" si="30"/>
        <v>0</v>
      </c>
      <c r="P64" s="74">
        <f t="shared" si="30"/>
        <v>0</v>
      </c>
      <c r="Q64" s="74">
        <f t="shared" si="30"/>
        <v>0</v>
      </c>
      <c r="R64" s="74">
        <f t="shared" si="30"/>
        <v>0</v>
      </c>
      <c r="S64" s="74">
        <f t="shared" si="30"/>
        <v>0</v>
      </c>
      <c r="T64" s="74">
        <f t="shared" si="30"/>
        <v>1065765</v>
      </c>
      <c r="U64" s="74">
        <f t="shared" si="30"/>
        <v>0</v>
      </c>
      <c r="V64" s="74">
        <f t="shared" si="30"/>
        <v>0</v>
      </c>
      <c r="W64" s="74">
        <f t="shared" si="30"/>
        <v>0</v>
      </c>
      <c r="X64" s="74">
        <f t="shared" si="30"/>
        <v>0</v>
      </c>
      <c r="Y64" s="74">
        <f t="shared" si="30"/>
        <v>0</v>
      </c>
      <c r="Z64" s="74">
        <f t="shared" si="30"/>
        <v>0</v>
      </c>
      <c r="AA64" s="74">
        <f t="shared" si="30"/>
        <v>0</v>
      </c>
      <c r="AB64" s="74">
        <f t="shared" si="30"/>
        <v>939000</v>
      </c>
      <c r="AC64" s="74">
        <f t="shared" si="30"/>
        <v>0</v>
      </c>
      <c r="AD64" s="74">
        <f t="shared" si="30"/>
        <v>0</v>
      </c>
      <c r="AE64" s="74">
        <f t="shared" si="30"/>
        <v>0</v>
      </c>
      <c r="AF64" s="74">
        <f t="shared" si="30"/>
        <v>0</v>
      </c>
      <c r="AG64" s="74">
        <f t="shared" si="30"/>
        <v>0</v>
      </c>
      <c r="AH64" s="74">
        <f t="shared" si="30"/>
        <v>0</v>
      </c>
      <c r="AI64" s="74">
        <f t="shared" si="30"/>
        <v>0</v>
      </c>
      <c r="AJ64" s="74">
        <f t="shared" si="30"/>
        <v>0</v>
      </c>
      <c r="AK64" s="74">
        <f t="shared" si="30"/>
        <v>0</v>
      </c>
      <c r="AL64" s="74">
        <f>F63*AL63</f>
        <v>2004765</v>
      </c>
      <c r="AM64" s="61"/>
      <c r="AN64" s="61"/>
      <c r="AO64" s="61"/>
      <c r="AP64" s="61"/>
      <c r="AQ64" s="61"/>
      <c r="AR64" s="61"/>
      <c r="AS64" s="61"/>
      <c r="AT64" s="61"/>
      <c r="AU64" s="61"/>
      <c r="AV64" s="61"/>
      <c r="AW64" s="61"/>
      <c r="AX64" s="61"/>
      <c r="AY64" s="61"/>
      <c r="AZ64" s="61"/>
      <c r="BA64" s="61"/>
      <c r="BB64" s="61"/>
      <c r="BC64" s="61"/>
      <c r="BD64" s="61"/>
      <c r="BE64" s="61"/>
      <c r="BF64" s="61"/>
      <c r="BG64" s="61"/>
      <c r="BH64" s="61"/>
      <c r="BI64" s="61"/>
      <c r="BJ64" s="61"/>
      <c r="BK64" s="61"/>
      <c r="BL64" s="61"/>
      <c r="BM64" s="61"/>
      <c r="BN64" s="61"/>
      <c r="BO64" s="61"/>
      <c r="BP64" s="61"/>
      <c r="BQ64" s="61"/>
      <c r="BR64" s="61"/>
      <c r="BS64" s="61"/>
      <c r="BT64" s="61"/>
      <c r="BU64" s="61"/>
      <c r="BV64" s="61"/>
      <c r="BW64" s="61"/>
      <c r="BX64" s="61"/>
      <c r="BY64" s="61"/>
      <c r="BZ64" s="61"/>
      <c r="CA64" s="61"/>
      <c r="CB64" s="61"/>
      <c r="CC64" s="61"/>
      <c r="CD64" s="61"/>
      <c r="CE64" s="61"/>
      <c r="CF64" s="61"/>
      <c r="CG64" s="61"/>
      <c r="CH64" s="61"/>
      <c r="CI64" s="61"/>
      <c r="CJ64" s="61"/>
      <c r="CK64" s="61"/>
      <c r="CL64" s="61"/>
      <c r="CM64" s="61"/>
      <c r="CN64" s="61"/>
      <c r="CO64" s="61"/>
      <c r="CP64" s="61"/>
      <c r="CQ64" s="61"/>
      <c r="CR64" s="61"/>
      <c r="CS64" s="61"/>
      <c r="CT64" s="61"/>
      <c r="CU64" s="61"/>
      <c r="CV64" s="61"/>
      <c r="CW64" s="61"/>
      <c r="CX64" s="61"/>
      <c r="CY64" s="61"/>
      <c r="CZ64" s="61"/>
      <c r="DA64" s="61"/>
      <c r="DB64" s="61"/>
    </row>
    <row r="65" spans="1:106" s="58" customFormat="1" ht="16.5" customHeight="1">
      <c r="A65" s="70" t="s">
        <v>444</v>
      </c>
      <c r="B65" s="777"/>
      <c r="C65" s="769" t="s">
        <v>271</v>
      </c>
      <c r="D65" s="771" t="s">
        <v>495</v>
      </c>
      <c r="E65" s="771" t="s">
        <v>506</v>
      </c>
      <c r="F65" s="771">
        <f>VLOOKUP(C65,'[72]납품수량(영업)'!$C$3:$F$260,4,FALSE)</f>
        <v>235</v>
      </c>
      <c r="G65" s="74">
        <f>VLOOKUP($C$65,[74]납품수량!$B$3:$AI$51,G1,0)</f>
        <v>0</v>
      </c>
      <c r="H65" s="74">
        <f>VLOOKUP($C$65,[74]납품수량!$B$3:$AI$51,H1,0)</f>
        <v>0</v>
      </c>
      <c r="I65" s="74">
        <f>VLOOKUP($C$65,[74]납품수량!$B$3:$AI$51,I1,0)</f>
        <v>0</v>
      </c>
      <c r="J65" s="74">
        <f>VLOOKUP($C$65,[74]납품수량!$B$3:$AI$51,J1,0)</f>
        <v>0</v>
      </c>
      <c r="K65" s="74">
        <f>VLOOKUP($C$65,[74]납품수량!$B$3:$AI$51,K1,0)</f>
        <v>0</v>
      </c>
      <c r="L65" s="74">
        <f>VLOOKUP($C$65,[74]납품수량!$B$3:$AI$51,L1,0)</f>
        <v>0</v>
      </c>
      <c r="M65" s="74">
        <f>VLOOKUP($C$65,[74]납품수량!$B$3:$AI$51,M1,0)</f>
        <v>0</v>
      </c>
      <c r="N65" s="74">
        <f>VLOOKUP($C$65,[74]납품수량!$B$3:$AI$51,N1,0)</f>
        <v>0</v>
      </c>
      <c r="O65" s="74">
        <f>VLOOKUP($C$65,[74]납품수량!$B$3:$AI$51,O1,0)</f>
        <v>0</v>
      </c>
      <c r="P65" s="74">
        <f>VLOOKUP($C$65,[74]납품수량!$B$3:$AI$51,P1,0)</f>
        <v>0</v>
      </c>
      <c r="Q65" s="74">
        <f>VLOOKUP($C$65,[74]납품수량!$B$3:$AI$51,Q1,0)</f>
        <v>0</v>
      </c>
      <c r="R65" s="74">
        <f>VLOOKUP($C$65,[74]납품수량!$B$3:$AI$51,R1,0)</f>
        <v>0</v>
      </c>
      <c r="S65" s="74">
        <f>VLOOKUP($C$65,[74]납품수량!$B$3:$AI$51,S1,0)</f>
        <v>0</v>
      </c>
      <c r="T65" s="74">
        <f>VLOOKUP($C$65,[74]납품수량!$B$3:$AI$51,T1,0)</f>
        <v>4412</v>
      </c>
      <c r="U65" s="74">
        <f>VLOOKUP($C$65,[74]납품수량!$B$3:$AI$51,U1,0)</f>
        <v>0</v>
      </c>
      <c r="V65" s="74">
        <f>VLOOKUP($C$65,[74]납품수량!$B$3:$AI$51,V1,0)</f>
        <v>0</v>
      </c>
      <c r="W65" s="74">
        <f>VLOOKUP($C$65,[74]납품수량!$B$3:$AI$51,W1,0)</f>
        <v>0</v>
      </c>
      <c r="X65" s="74">
        <f>VLOOKUP($C$65,[74]납품수량!$B$3:$AI$51,X1,0)</f>
        <v>0</v>
      </c>
      <c r="Y65" s="74">
        <f>VLOOKUP($C$65,[74]납품수량!$B$3:$AI$51,Y1,0)</f>
        <v>0</v>
      </c>
      <c r="Z65" s="74">
        <f>VLOOKUP($C$65,[74]납품수량!$B$3:$AI$51,Z1,0)</f>
        <v>0</v>
      </c>
      <c r="AA65" s="74">
        <f>VLOOKUP($C$65,[74]납품수량!$B$3:$AI$51,AA1,0)</f>
        <v>0</v>
      </c>
      <c r="AB65" s="74">
        <f>VLOOKUP($C$65,[74]납품수량!$B$3:$AI$51,AB1,0)</f>
        <v>3830</v>
      </c>
      <c r="AC65" s="74">
        <f>VLOOKUP($C$65,[74]납품수량!$B$3:$AI$51,AC1,0)</f>
        <v>0</v>
      </c>
      <c r="AD65" s="74">
        <f>VLOOKUP($C$65,[74]납품수량!$B$3:$AI$51,AD1,0)</f>
        <v>0</v>
      </c>
      <c r="AE65" s="74">
        <f>VLOOKUP($C$65,[74]납품수량!$B$3:$AI$51,AE1,0)</f>
        <v>0</v>
      </c>
      <c r="AF65" s="74">
        <f>VLOOKUP($C$65,[74]납품수량!$B$3:$AI$51,AF1,0)</f>
        <v>0</v>
      </c>
      <c r="AG65" s="74">
        <f>VLOOKUP($C$65,[74]납품수량!$B$3:$AI$51,AG1,0)</f>
        <v>0</v>
      </c>
      <c r="AH65" s="74">
        <f>VLOOKUP($C$65,[74]납품수량!$B$3:$AI$51,AH1,0)</f>
        <v>0</v>
      </c>
      <c r="AI65" s="74">
        <f>VLOOKUP($C$65,[74]납품수량!$B$3:$AI$51,AI1,0)</f>
        <v>0</v>
      </c>
      <c r="AJ65" s="74">
        <f>VLOOKUP($C$65,[74]납품수량!$B$3:$AI$51,AJ1,0)</f>
        <v>0</v>
      </c>
      <c r="AK65" s="74">
        <f>VLOOKUP($C$65,[74]납품수량!$B$3:$AI$51,AK1,0)</f>
        <v>0</v>
      </c>
      <c r="AL65" s="74">
        <f>SUM(G65:AK65)</f>
        <v>8242</v>
      </c>
      <c r="AM65" s="61"/>
      <c r="AN65" s="61"/>
      <c r="AO65" s="61"/>
      <c r="AP65" s="61"/>
      <c r="AQ65" s="61"/>
      <c r="AR65" s="61"/>
      <c r="AS65" s="61"/>
      <c r="AT65" s="61"/>
      <c r="AU65" s="61"/>
      <c r="AV65" s="61"/>
      <c r="AW65" s="61"/>
      <c r="AX65" s="61"/>
      <c r="AY65" s="61"/>
      <c r="AZ65" s="61"/>
      <c r="BA65" s="61"/>
      <c r="BB65" s="61"/>
      <c r="BC65" s="61"/>
      <c r="BD65" s="61"/>
      <c r="BE65" s="61"/>
      <c r="BF65" s="61"/>
      <c r="BG65" s="61"/>
      <c r="BH65" s="61"/>
      <c r="BI65" s="61"/>
      <c r="BJ65" s="61"/>
      <c r="BK65" s="61"/>
      <c r="BL65" s="61"/>
      <c r="BM65" s="61"/>
      <c r="BN65" s="61"/>
      <c r="BO65" s="61"/>
      <c r="BP65" s="61"/>
      <c r="BQ65" s="61"/>
      <c r="BR65" s="61"/>
      <c r="BS65" s="61"/>
      <c r="BT65" s="61"/>
      <c r="BU65" s="61"/>
      <c r="BV65" s="61"/>
      <c r="BW65" s="61"/>
      <c r="BX65" s="61"/>
      <c r="BY65" s="61"/>
      <c r="BZ65" s="61"/>
      <c r="CA65" s="61"/>
      <c r="CB65" s="61"/>
      <c r="CC65" s="61"/>
      <c r="CD65" s="61"/>
      <c r="CE65" s="61"/>
      <c r="CF65" s="61"/>
      <c r="CG65" s="61"/>
      <c r="CH65" s="61"/>
      <c r="CI65" s="61"/>
      <c r="CJ65" s="61"/>
      <c r="CK65" s="61"/>
      <c r="CL65" s="61"/>
      <c r="CM65" s="61"/>
      <c r="CN65" s="61"/>
      <c r="CO65" s="61"/>
      <c r="CP65" s="61"/>
      <c r="CQ65" s="61"/>
      <c r="CR65" s="61"/>
      <c r="CS65" s="61"/>
      <c r="CT65" s="61"/>
      <c r="CU65" s="61"/>
      <c r="CV65" s="61"/>
      <c r="CW65" s="61"/>
      <c r="CX65" s="61"/>
      <c r="CY65" s="61"/>
      <c r="CZ65" s="61"/>
      <c r="DA65" s="61"/>
      <c r="DB65" s="61"/>
    </row>
    <row r="66" spans="1:106" s="58" customFormat="1" ht="16.5" customHeight="1">
      <c r="A66" s="70"/>
      <c r="B66" s="777"/>
      <c r="C66" s="770"/>
      <c r="D66" s="772"/>
      <c r="E66" s="772"/>
      <c r="F66" s="772"/>
      <c r="G66" s="74">
        <f>$F$65*G65</f>
        <v>0</v>
      </c>
      <c r="H66" s="74">
        <f t="shared" ref="H66:AK66" si="31">$F$65*H65</f>
        <v>0</v>
      </c>
      <c r="I66" s="74">
        <f t="shared" si="31"/>
        <v>0</v>
      </c>
      <c r="J66" s="74">
        <f t="shared" si="31"/>
        <v>0</v>
      </c>
      <c r="K66" s="74">
        <f t="shared" si="31"/>
        <v>0</v>
      </c>
      <c r="L66" s="74">
        <f t="shared" si="31"/>
        <v>0</v>
      </c>
      <c r="M66" s="74">
        <f t="shared" si="31"/>
        <v>0</v>
      </c>
      <c r="N66" s="74">
        <f t="shared" si="31"/>
        <v>0</v>
      </c>
      <c r="O66" s="74">
        <f t="shared" si="31"/>
        <v>0</v>
      </c>
      <c r="P66" s="74">
        <f t="shared" si="31"/>
        <v>0</v>
      </c>
      <c r="Q66" s="74">
        <f t="shared" si="31"/>
        <v>0</v>
      </c>
      <c r="R66" s="74">
        <f t="shared" si="31"/>
        <v>0</v>
      </c>
      <c r="S66" s="74">
        <f t="shared" si="31"/>
        <v>0</v>
      </c>
      <c r="T66" s="74">
        <f t="shared" si="31"/>
        <v>1036820</v>
      </c>
      <c r="U66" s="74">
        <f t="shared" si="31"/>
        <v>0</v>
      </c>
      <c r="V66" s="74">
        <f t="shared" si="31"/>
        <v>0</v>
      </c>
      <c r="W66" s="74">
        <f t="shared" si="31"/>
        <v>0</v>
      </c>
      <c r="X66" s="74">
        <f t="shared" si="31"/>
        <v>0</v>
      </c>
      <c r="Y66" s="74">
        <f t="shared" si="31"/>
        <v>0</v>
      </c>
      <c r="Z66" s="74">
        <f t="shared" si="31"/>
        <v>0</v>
      </c>
      <c r="AA66" s="74">
        <f t="shared" si="31"/>
        <v>0</v>
      </c>
      <c r="AB66" s="74">
        <f t="shared" si="31"/>
        <v>900050</v>
      </c>
      <c r="AC66" s="74">
        <f t="shared" si="31"/>
        <v>0</v>
      </c>
      <c r="AD66" s="74">
        <f t="shared" si="31"/>
        <v>0</v>
      </c>
      <c r="AE66" s="74">
        <f t="shared" si="31"/>
        <v>0</v>
      </c>
      <c r="AF66" s="74">
        <f t="shared" si="31"/>
        <v>0</v>
      </c>
      <c r="AG66" s="74">
        <f t="shared" si="31"/>
        <v>0</v>
      </c>
      <c r="AH66" s="74">
        <f t="shared" si="31"/>
        <v>0</v>
      </c>
      <c r="AI66" s="74">
        <f t="shared" si="31"/>
        <v>0</v>
      </c>
      <c r="AJ66" s="74">
        <f t="shared" si="31"/>
        <v>0</v>
      </c>
      <c r="AK66" s="74">
        <f t="shared" si="31"/>
        <v>0</v>
      </c>
      <c r="AL66" s="74">
        <f>F65*AL65</f>
        <v>1936870</v>
      </c>
      <c r="AM66" s="61"/>
      <c r="AN66" s="61"/>
      <c r="AO66" s="61"/>
      <c r="AP66" s="61"/>
      <c r="AQ66" s="61"/>
      <c r="AR66" s="61"/>
      <c r="AS66" s="61"/>
      <c r="AT66" s="61"/>
      <c r="AU66" s="61"/>
      <c r="AV66" s="61"/>
      <c r="AW66" s="61"/>
      <c r="AX66" s="61"/>
      <c r="AY66" s="61"/>
      <c r="AZ66" s="61"/>
      <c r="BA66" s="61"/>
      <c r="BB66" s="61"/>
      <c r="BC66" s="61"/>
      <c r="BD66" s="61"/>
      <c r="BE66" s="61"/>
      <c r="BF66" s="61"/>
      <c r="BG66" s="61"/>
      <c r="BH66" s="61"/>
      <c r="BI66" s="61"/>
      <c r="BJ66" s="61"/>
      <c r="BK66" s="61"/>
      <c r="BL66" s="61"/>
      <c r="BM66" s="61"/>
      <c r="BN66" s="61"/>
      <c r="BO66" s="61"/>
      <c r="BP66" s="61"/>
      <c r="BQ66" s="61"/>
      <c r="BR66" s="61"/>
      <c r="BS66" s="61"/>
      <c r="BT66" s="61"/>
      <c r="BU66" s="61"/>
      <c r="BV66" s="61"/>
      <c r="BW66" s="61"/>
      <c r="BX66" s="61"/>
      <c r="BY66" s="61"/>
      <c r="BZ66" s="61"/>
      <c r="CA66" s="61"/>
      <c r="CB66" s="61"/>
      <c r="CC66" s="61"/>
      <c r="CD66" s="61"/>
      <c r="CE66" s="61"/>
      <c r="CF66" s="61"/>
      <c r="CG66" s="61"/>
      <c r="CH66" s="61"/>
      <c r="CI66" s="61"/>
      <c r="CJ66" s="61"/>
      <c r="CK66" s="61"/>
      <c r="CL66" s="61"/>
      <c r="CM66" s="61"/>
      <c r="CN66" s="61"/>
      <c r="CO66" s="61"/>
      <c r="CP66" s="61"/>
      <c r="CQ66" s="61"/>
      <c r="CR66" s="61"/>
      <c r="CS66" s="61"/>
      <c r="CT66" s="61"/>
      <c r="CU66" s="61"/>
      <c r="CV66" s="61"/>
      <c r="CW66" s="61"/>
      <c r="CX66" s="61"/>
      <c r="CY66" s="61"/>
      <c r="CZ66" s="61"/>
      <c r="DA66" s="61"/>
      <c r="DB66" s="61"/>
    </row>
    <row r="67" spans="1:106" s="58" customFormat="1" ht="16.5" customHeight="1">
      <c r="A67" s="70" t="s">
        <v>444</v>
      </c>
      <c r="B67" s="777"/>
      <c r="C67" s="769" t="s">
        <v>465</v>
      </c>
      <c r="D67" s="771" t="s">
        <v>494</v>
      </c>
      <c r="E67" s="771" t="s">
        <v>506</v>
      </c>
      <c r="F67" s="771">
        <f>VLOOKUP(C67,'[72]납품수량(영업)'!$C$3:$F$260,4,FALSE)</f>
        <v>313</v>
      </c>
      <c r="G67" s="74">
        <f>VLOOKUP($C$67,[74]납품수량!$B$3:$AI$51,G1,0)</f>
        <v>0</v>
      </c>
      <c r="H67" s="74">
        <f>VLOOKUP($C$67,[74]납품수량!$B$3:$AI$51,H1,0)</f>
        <v>0</v>
      </c>
      <c r="I67" s="74">
        <f>VLOOKUP($C$67,[74]납품수량!$B$3:$AI$51,I1,0)</f>
        <v>0</v>
      </c>
      <c r="J67" s="74">
        <f>VLOOKUP($C$67,[74]납품수량!$B$3:$AI$51,J1,0)</f>
        <v>0</v>
      </c>
      <c r="K67" s="74">
        <f>VLOOKUP($C$67,[74]납품수량!$B$3:$AI$51,K1,0)</f>
        <v>0</v>
      </c>
      <c r="L67" s="74">
        <f>VLOOKUP($C$67,[74]납품수량!$B$3:$AI$51,L1,0)</f>
        <v>0</v>
      </c>
      <c r="M67" s="74">
        <f>VLOOKUP($C$67,[74]납품수량!$B$3:$AI$51,M1,0)</f>
        <v>0</v>
      </c>
      <c r="N67" s="74">
        <f>VLOOKUP($C$67,[74]납품수량!$B$3:$AI$51,N1,0)</f>
        <v>0</v>
      </c>
      <c r="O67" s="74">
        <f>VLOOKUP($C$67,[74]납품수량!$B$3:$AI$51,O1,0)</f>
        <v>0</v>
      </c>
      <c r="P67" s="74">
        <f>VLOOKUP($C$67,[74]납품수량!$B$3:$AI$51,P1,0)</f>
        <v>0</v>
      </c>
      <c r="Q67" s="74">
        <f>VLOOKUP($C$67,[74]납품수량!$B$3:$AI$51,Q1,0)</f>
        <v>0</v>
      </c>
      <c r="R67" s="74">
        <f>VLOOKUP($C$67,[74]납품수량!$B$3:$AI$51,R1,0)</f>
        <v>0</v>
      </c>
      <c r="S67" s="74">
        <f>VLOOKUP($C$67,[74]납품수량!$B$3:$AI$51,S1,0)</f>
        <v>0</v>
      </c>
      <c r="T67" s="74">
        <f>VLOOKUP($C$67,[74]납품수량!$B$3:$AI$51,T1,0)</f>
        <v>3405</v>
      </c>
      <c r="U67" s="74">
        <f>VLOOKUP($C$67,[74]납품수량!$B$3:$AI$51,U1,0)</f>
        <v>0</v>
      </c>
      <c r="V67" s="74">
        <f>VLOOKUP($C$67,[74]납품수량!$B$3:$AI$51,V1,0)</f>
        <v>0</v>
      </c>
      <c r="W67" s="74">
        <f>VLOOKUP($C$67,[74]납품수량!$B$3:$AI$51,W1,0)</f>
        <v>0</v>
      </c>
      <c r="X67" s="74">
        <f>VLOOKUP($C$67,[74]납품수량!$B$3:$AI$51,X1,0)</f>
        <v>0</v>
      </c>
      <c r="Y67" s="74">
        <f>VLOOKUP($C$67,[74]납품수량!$B$3:$AI$51,Y1,0)</f>
        <v>0</v>
      </c>
      <c r="Z67" s="74">
        <f>VLOOKUP($C$67,[74]납품수량!$B$3:$AI$51,Z1,0)</f>
        <v>0</v>
      </c>
      <c r="AA67" s="74">
        <f>VLOOKUP($C$67,[74]납품수량!$B$3:$AI$51,AA1,0)</f>
        <v>0</v>
      </c>
      <c r="AB67" s="74">
        <f>VLOOKUP($C$67,[74]납품수량!$B$3:$AI$51,AB1,0)</f>
        <v>3000</v>
      </c>
      <c r="AC67" s="74">
        <f>VLOOKUP($C$67,[74]납품수량!$B$3:$AI$51,AC1,0)</f>
        <v>0</v>
      </c>
      <c r="AD67" s="74">
        <f>VLOOKUP($C$67,[74]납품수량!$B$3:$AI$51,AD1,0)</f>
        <v>0</v>
      </c>
      <c r="AE67" s="74">
        <f>VLOOKUP($C$67,[74]납품수량!$B$3:$AI$51,AE1,0)</f>
        <v>0</v>
      </c>
      <c r="AF67" s="74">
        <f>VLOOKUP($C$67,[74]납품수량!$B$3:$AI$51,AF1,0)</f>
        <v>0</v>
      </c>
      <c r="AG67" s="74">
        <f>VLOOKUP($C$67,[74]납품수량!$B$3:$AI$51,AG1,0)</f>
        <v>0</v>
      </c>
      <c r="AH67" s="74">
        <f>VLOOKUP($C$67,[74]납품수량!$B$3:$AI$51,AH1,0)</f>
        <v>0</v>
      </c>
      <c r="AI67" s="74">
        <f>VLOOKUP($C$67,[74]납품수량!$B$3:$AI$51,AI1,0)</f>
        <v>0</v>
      </c>
      <c r="AJ67" s="74">
        <f>VLOOKUP($C$67,[74]납품수량!$B$3:$AI$51,AJ1,0)</f>
        <v>0</v>
      </c>
      <c r="AK67" s="74">
        <f>VLOOKUP($C$67,[74]납품수량!$B$3:$AI$51,AK1,0)</f>
        <v>0</v>
      </c>
      <c r="AL67" s="74">
        <f>SUM(G67:AK67)</f>
        <v>6405</v>
      </c>
      <c r="AM67" s="61"/>
      <c r="AN67" s="61"/>
      <c r="AO67" s="61"/>
      <c r="AP67" s="61"/>
      <c r="AQ67" s="61"/>
      <c r="AR67" s="61"/>
      <c r="AS67" s="61"/>
      <c r="AT67" s="61"/>
      <c r="AU67" s="61"/>
      <c r="AV67" s="61"/>
      <c r="AW67" s="61"/>
      <c r="AX67" s="61"/>
      <c r="AY67" s="61"/>
      <c r="AZ67" s="61"/>
      <c r="BA67" s="61"/>
      <c r="BB67" s="61"/>
      <c r="BC67" s="61"/>
      <c r="BD67" s="61"/>
      <c r="BE67" s="61"/>
      <c r="BF67" s="61"/>
      <c r="BG67" s="61"/>
      <c r="BH67" s="61"/>
      <c r="BI67" s="61"/>
      <c r="BJ67" s="61"/>
      <c r="BK67" s="61"/>
      <c r="BL67" s="61"/>
      <c r="BM67" s="61"/>
      <c r="BN67" s="61"/>
      <c r="BO67" s="61"/>
      <c r="BP67" s="61"/>
      <c r="BQ67" s="61"/>
      <c r="BR67" s="61"/>
      <c r="BS67" s="61"/>
      <c r="BT67" s="61"/>
      <c r="BU67" s="61"/>
      <c r="BV67" s="61"/>
      <c r="BW67" s="61"/>
      <c r="BX67" s="61"/>
      <c r="BY67" s="61"/>
      <c r="BZ67" s="61"/>
      <c r="CA67" s="61"/>
      <c r="CB67" s="61"/>
      <c r="CC67" s="61"/>
      <c r="CD67" s="61"/>
      <c r="CE67" s="61"/>
      <c r="CF67" s="61"/>
      <c r="CG67" s="61"/>
      <c r="CH67" s="61"/>
      <c r="CI67" s="61"/>
      <c r="CJ67" s="61"/>
      <c r="CK67" s="61"/>
      <c r="CL67" s="61"/>
      <c r="CM67" s="61"/>
      <c r="CN67" s="61"/>
      <c r="CO67" s="61"/>
      <c r="CP67" s="61"/>
      <c r="CQ67" s="61"/>
      <c r="CR67" s="61"/>
      <c r="CS67" s="61"/>
      <c r="CT67" s="61"/>
      <c r="CU67" s="61"/>
      <c r="CV67" s="61"/>
      <c r="CW67" s="61"/>
      <c r="CX67" s="61"/>
      <c r="CY67" s="61"/>
      <c r="CZ67" s="61"/>
      <c r="DA67" s="61"/>
      <c r="DB67" s="61"/>
    </row>
    <row r="68" spans="1:106" s="58" customFormat="1" ht="16.5" customHeight="1">
      <c r="A68" s="70"/>
      <c r="B68" s="777"/>
      <c r="C68" s="770"/>
      <c r="D68" s="772"/>
      <c r="E68" s="772"/>
      <c r="F68" s="772"/>
      <c r="G68" s="74">
        <f>$F$67*G67</f>
        <v>0</v>
      </c>
      <c r="H68" s="74">
        <f t="shared" ref="H68:AK68" si="32">$F$67*H67</f>
        <v>0</v>
      </c>
      <c r="I68" s="74">
        <f t="shared" si="32"/>
        <v>0</v>
      </c>
      <c r="J68" s="74">
        <f t="shared" si="32"/>
        <v>0</v>
      </c>
      <c r="K68" s="74">
        <f t="shared" si="32"/>
        <v>0</v>
      </c>
      <c r="L68" s="74">
        <f t="shared" si="32"/>
        <v>0</v>
      </c>
      <c r="M68" s="74">
        <f t="shared" si="32"/>
        <v>0</v>
      </c>
      <c r="N68" s="74">
        <f t="shared" si="32"/>
        <v>0</v>
      </c>
      <c r="O68" s="74">
        <f t="shared" si="32"/>
        <v>0</v>
      </c>
      <c r="P68" s="74">
        <f t="shared" si="32"/>
        <v>0</v>
      </c>
      <c r="Q68" s="74">
        <f t="shared" si="32"/>
        <v>0</v>
      </c>
      <c r="R68" s="74">
        <f t="shared" si="32"/>
        <v>0</v>
      </c>
      <c r="S68" s="74">
        <f t="shared" si="32"/>
        <v>0</v>
      </c>
      <c r="T68" s="74">
        <f t="shared" si="32"/>
        <v>1065765</v>
      </c>
      <c r="U68" s="74">
        <f t="shared" si="32"/>
        <v>0</v>
      </c>
      <c r="V68" s="74">
        <f t="shared" si="32"/>
        <v>0</v>
      </c>
      <c r="W68" s="74">
        <f t="shared" si="32"/>
        <v>0</v>
      </c>
      <c r="X68" s="74">
        <f t="shared" si="32"/>
        <v>0</v>
      </c>
      <c r="Y68" s="74">
        <f t="shared" si="32"/>
        <v>0</v>
      </c>
      <c r="Z68" s="74">
        <f t="shared" si="32"/>
        <v>0</v>
      </c>
      <c r="AA68" s="74">
        <f t="shared" si="32"/>
        <v>0</v>
      </c>
      <c r="AB68" s="74">
        <f t="shared" si="32"/>
        <v>939000</v>
      </c>
      <c r="AC68" s="74">
        <f t="shared" si="32"/>
        <v>0</v>
      </c>
      <c r="AD68" s="74">
        <f t="shared" si="32"/>
        <v>0</v>
      </c>
      <c r="AE68" s="74">
        <f t="shared" si="32"/>
        <v>0</v>
      </c>
      <c r="AF68" s="74">
        <f t="shared" si="32"/>
        <v>0</v>
      </c>
      <c r="AG68" s="74">
        <f t="shared" si="32"/>
        <v>0</v>
      </c>
      <c r="AH68" s="74">
        <f t="shared" si="32"/>
        <v>0</v>
      </c>
      <c r="AI68" s="74">
        <f t="shared" si="32"/>
        <v>0</v>
      </c>
      <c r="AJ68" s="74">
        <f t="shared" si="32"/>
        <v>0</v>
      </c>
      <c r="AK68" s="74">
        <f t="shared" si="32"/>
        <v>0</v>
      </c>
      <c r="AL68" s="74">
        <f>F67*AL67</f>
        <v>2004765</v>
      </c>
      <c r="AM68" s="61"/>
      <c r="AN68" s="61"/>
      <c r="AO68" s="61"/>
      <c r="AP68" s="61"/>
      <c r="AQ68" s="61"/>
      <c r="AR68" s="61"/>
      <c r="AS68" s="61"/>
      <c r="AT68" s="61"/>
      <c r="AU68" s="61"/>
      <c r="AV68" s="61"/>
      <c r="AW68" s="61"/>
      <c r="AX68" s="61"/>
      <c r="AY68" s="61"/>
      <c r="AZ68" s="61"/>
      <c r="BA68" s="61"/>
      <c r="BB68" s="61"/>
      <c r="BC68" s="61"/>
      <c r="BD68" s="61"/>
      <c r="BE68" s="61"/>
      <c r="BF68" s="61"/>
      <c r="BG68" s="61"/>
      <c r="BH68" s="61"/>
      <c r="BI68" s="61"/>
      <c r="BJ68" s="61"/>
      <c r="BK68" s="61"/>
      <c r="BL68" s="61"/>
      <c r="BM68" s="61"/>
      <c r="BN68" s="61"/>
      <c r="BO68" s="61"/>
      <c r="BP68" s="61"/>
      <c r="BQ68" s="61"/>
      <c r="BR68" s="61"/>
      <c r="BS68" s="61"/>
      <c r="BT68" s="61"/>
      <c r="BU68" s="61"/>
      <c r="BV68" s="61"/>
      <c r="BW68" s="61"/>
      <c r="BX68" s="61"/>
      <c r="BY68" s="61"/>
      <c r="BZ68" s="61"/>
      <c r="CA68" s="61"/>
      <c r="CB68" s="61"/>
      <c r="CC68" s="61"/>
      <c r="CD68" s="61"/>
      <c r="CE68" s="61"/>
      <c r="CF68" s="61"/>
      <c r="CG68" s="61"/>
      <c r="CH68" s="61"/>
      <c r="CI68" s="61"/>
      <c r="CJ68" s="61"/>
      <c r="CK68" s="61"/>
      <c r="CL68" s="61"/>
      <c r="CM68" s="61"/>
      <c r="CN68" s="61"/>
      <c r="CO68" s="61"/>
      <c r="CP68" s="61"/>
      <c r="CQ68" s="61"/>
      <c r="CR68" s="61"/>
      <c r="CS68" s="61"/>
      <c r="CT68" s="61"/>
      <c r="CU68" s="61"/>
      <c r="CV68" s="61"/>
      <c r="CW68" s="61"/>
      <c r="CX68" s="61"/>
      <c r="CY68" s="61"/>
      <c r="CZ68" s="61"/>
      <c r="DA68" s="61"/>
      <c r="DB68" s="61"/>
    </row>
    <row r="69" spans="1:106" s="58" customFormat="1" ht="16.5" customHeight="1">
      <c r="A69" s="70" t="s">
        <v>444</v>
      </c>
      <c r="B69" s="777"/>
      <c r="C69" s="769" t="s">
        <v>271</v>
      </c>
      <c r="D69" s="771" t="s">
        <v>495</v>
      </c>
      <c r="E69" s="771" t="s">
        <v>506</v>
      </c>
      <c r="F69" s="771">
        <f>VLOOKUP(C69,'[72]납품수량(영업)'!$C$3:$F$260,4,FALSE)</f>
        <v>235</v>
      </c>
      <c r="G69" s="74">
        <f>VLOOKUP($C$69,[74]납품수량!$B$3:$AI$51,G1,0)</f>
        <v>0</v>
      </c>
      <c r="H69" s="74">
        <f>VLOOKUP($C$69,[74]납품수량!$B$3:$AI$51,H1,0)</f>
        <v>0</v>
      </c>
      <c r="I69" s="74">
        <f>VLOOKUP($C$69,[74]납품수량!$B$3:$AI$51,I1,0)</f>
        <v>0</v>
      </c>
      <c r="J69" s="74">
        <f>VLOOKUP($C$69,[74]납품수량!$B$3:$AI$51,J1,0)</f>
        <v>0</v>
      </c>
      <c r="K69" s="74">
        <f>VLOOKUP($C$69,[74]납품수량!$B$3:$AI$51,K1,0)</f>
        <v>0</v>
      </c>
      <c r="L69" s="74">
        <f>VLOOKUP($C$69,[74]납품수량!$B$3:$AI$51,L1,0)</f>
        <v>0</v>
      </c>
      <c r="M69" s="74">
        <f>VLOOKUP($C$69,[74]납품수량!$B$3:$AI$51,M1,0)</f>
        <v>0</v>
      </c>
      <c r="N69" s="74">
        <f>VLOOKUP($C$69,[74]납품수량!$B$3:$AI$51,N1,0)</f>
        <v>0</v>
      </c>
      <c r="O69" s="74">
        <f>VLOOKUP($C$69,[74]납품수량!$B$3:$AI$51,O1,0)</f>
        <v>0</v>
      </c>
      <c r="P69" s="74">
        <f>VLOOKUP($C$69,[74]납품수량!$B$3:$AI$51,P1,0)</f>
        <v>0</v>
      </c>
      <c r="Q69" s="74">
        <f>VLOOKUP($C$69,[74]납품수량!$B$3:$AI$51,Q1,0)</f>
        <v>0</v>
      </c>
      <c r="R69" s="74">
        <f>VLOOKUP($C$69,[74]납품수량!$B$3:$AI$51,R1,0)</f>
        <v>0</v>
      </c>
      <c r="S69" s="74">
        <f>VLOOKUP($C$69,[74]납품수량!$B$3:$AI$51,S1,0)</f>
        <v>0</v>
      </c>
      <c r="T69" s="74">
        <f>VLOOKUP($C$69,[74]납품수량!$B$3:$AI$51,T1,0)</f>
        <v>4412</v>
      </c>
      <c r="U69" s="74">
        <f>VLOOKUP($C$69,[74]납품수량!$B$3:$AI$51,U1,0)</f>
        <v>0</v>
      </c>
      <c r="V69" s="74">
        <f>VLOOKUP($C$69,[74]납품수량!$B$3:$AI$51,V1,0)</f>
        <v>0</v>
      </c>
      <c r="W69" s="74">
        <f>VLOOKUP($C$69,[74]납품수량!$B$3:$AI$51,W1,0)</f>
        <v>0</v>
      </c>
      <c r="X69" s="74">
        <f>VLOOKUP($C$69,[74]납품수량!$B$3:$AI$51,X1,0)</f>
        <v>0</v>
      </c>
      <c r="Y69" s="74">
        <f>VLOOKUP($C$69,[74]납품수량!$B$3:$AI$51,Y1,0)</f>
        <v>0</v>
      </c>
      <c r="Z69" s="74">
        <f>VLOOKUP($C$69,[74]납품수량!$B$3:$AI$51,Z1,0)</f>
        <v>0</v>
      </c>
      <c r="AA69" s="74">
        <f>VLOOKUP($C$69,[74]납품수량!$B$3:$AI$51,AA1,0)</f>
        <v>0</v>
      </c>
      <c r="AB69" s="74">
        <f>VLOOKUP($C$69,[74]납품수량!$B$3:$AI$51,AB1,0)</f>
        <v>3830</v>
      </c>
      <c r="AC69" s="74">
        <f>VLOOKUP($C$69,[74]납품수량!$B$3:$AI$51,AC1,0)</f>
        <v>0</v>
      </c>
      <c r="AD69" s="74">
        <f>VLOOKUP($C$69,[74]납품수량!$B$3:$AI$51,AD1,0)</f>
        <v>0</v>
      </c>
      <c r="AE69" s="74">
        <f>VLOOKUP($C$69,[74]납품수량!$B$3:$AI$51,AE1,0)</f>
        <v>0</v>
      </c>
      <c r="AF69" s="74">
        <f>VLOOKUP($C$69,[74]납품수량!$B$3:$AI$51,AF1,0)</f>
        <v>0</v>
      </c>
      <c r="AG69" s="74">
        <f>VLOOKUP($C$69,[74]납품수량!$B$3:$AI$51,AG1,0)</f>
        <v>0</v>
      </c>
      <c r="AH69" s="74">
        <f>VLOOKUP($C$69,[74]납품수량!$B$3:$AI$51,AH1,0)</f>
        <v>0</v>
      </c>
      <c r="AI69" s="74">
        <f>VLOOKUP($C$69,[74]납품수량!$B$3:$AI$51,AI1,0)</f>
        <v>0</v>
      </c>
      <c r="AJ69" s="74">
        <f>VLOOKUP($C$69,[74]납품수량!$B$3:$AI$51,AJ1,0)</f>
        <v>0</v>
      </c>
      <c r="AK69" s="74">
        <f>VLOOKUP($C$69,[74]납품수량!$B$3:$AI$51,AK1,0)</f>
        <v>0</v>
      </c>
      <c r="AL69" s="74">
        <f>SUM(G69:AK69)</f>
        <v>8242</v>
      </c>
      <c r="AM69" s="61"/>
      <c r="AN69" s="61"/>
      <c r="AO69" s="61"/>
      <c r="AP69" s="61"/>
      <c r="AQ69" s="61"/>
      <c r="AR69" s="61"/>
      <c r="AS69" s="61"/>
      <c r="AT69" s="61"/>
      <c r="AU69" s="61"/>
      <c r="AV69" s="61"/>
      <c r="AW69" s="61"/>
      <c r="AX69" s="61"/>
      <c r="AY69" s="61"/>
      <c r="AZ69" s="61"/>
      <c r="BA69" s="61"/>
      <c r="BB69" s="61"/>
      <c r="BC69" s="61"/>
      <c r="BD69" s="61"/>
      <c r="BE69" s="61"/>
      <c r="BF69" s="61"/>
      <c r="BG69" s="61"/>
      <c r="BH69" s="61"/>
      <c r="BI69" s="61"/>
      <c r="BJ69" s="61"/>
      <c r="BK69" s="61"/>
      <c r="BL69" s="61"/>
      <c r="BM69" s="61"/>
      <c r="BN69" s="61"/>
      <c r="BO69" s="61"/>
      <c r="BP69" s="61"/>
      <c r="BQ69" s="61"/>
      <c r="BR69" s="61"/>
      <c r="BS69" s="61"/>
      <c r="BT69" s="61"/>
      <c r="BU69" s="61"/>
      <c r="BV69" s="61"/>
      <c r="BW69" s="61"/>
      <c r="BX69" s="61"/>
      <c r="BY69" s="61"/>
      <c r="BZ69" s="61"/>
      <c r="CA69" s="61"/>
      <c r="CB69" s="61"/>
      <c r="CC69" s="61"/>
      <c r="CD69" s="61"/>
      <c r="CE69" s="61"/>
      <c r="CF69" s="61"/>
      <c r="CG69" s="61"/>
      <c r="CH69" s="61"/>
      <c r="CI69" s="61"/>
      <c r="CJ69" s="61"/>
      <c r="CK69" s="61"/>
      <c r="CL69" s="61"/>
      <c r="CM69" s="61"/>
      <c r="CN69" s="61"/>
      <c r="CO69" s="61"/>
      <c r="CP69" s="61"/>
      <c r="CQ69" s="61"/>
      <c r="CR69" s="61"/>
      <c r="CS69" s="61"/>
      <c r="CT69" s="61"/>
      <c r="CU69" s="61"/>
      <c r="CV69" s="61"/>
      <c r="CW69" s="61"/>
      <c r="CX69" s="61"/>
      <c r="CY69" s="61"/>
      <c r="CZ69" s="61"/>
      <c r="DA69" s="61"/>
      <c r="DB69" s="61"/>
    </row>
    <row r="70" spans="1:106" s="58" customFormat="1" ht="16.5" customHeight="1">
      <c r="A70" s="70"/>
      <c r="B70" s="777"/>
      <c r="C70" s="770"/>
      <c r="D70" s="772"/>
      <c r="E70" s="772"/>
      <c r="F70" s="772"/>
      <c r="G70" s="74">
        <f>$F$69*G69</f>
        <v>0</v>
      </c>
      <c r="H70" s="74">
        <f t="shared" ref="H70:AK70" si="33">$F$69*H69</f>
        <v>0</v>
      </c>
      <c r="I70" s="74">
        <f t="shared" si="33"/>
        <v>0</v>
      </c>
      <c r="J70" s="74">
        <f t="shared" si="33"/>
        <v>0</v>
      </c>
      <c r="K70" s="74">
        <f t="shared" si="33"/>
        <v>0</v>
      </c>
      <c r="L70" s="74">
        <f t="shared" si="33"/>
        <v>0</v>
      </c>
      <c r="M70" s="74">
        <f t="shared" si="33"/>
        <v>0</v>
      </c>
      <c r="N70" s="74">
        <f t="shared" si="33"/>
        <v>0</v>
      </c>
      <c r="O70" s="74">
        <f t="shared" si="33"/>
        <v>0</v>
      </c>
      <c r="P70" s="74">
        <f t="shared" si="33"/>
        <v>0</v>
      </c>
      <c r="Q70" s="74">
        <f t="shared" si="33"/>
        <v>0</v>
      </c>
      <c r="R70" s="74">
        <f t="shared" si="33"/>
        <v>0</v>
      </c>
      <c r="S70" s="74">
        <f t="shared" si="33"/>
        <v>0</v>
      </c>
      <c r="T70" s="74">
        <f t="shared" si="33"/>
        <v>1036820</v>
      </c>
      <c r="U70" s="74">
        <f t="shared" si="33"/>
        <v>0</v>
      </c>
      <c r="V70" s="74">
        <f t="shared" si="33"/>
        <v>0</v>
      </c>
      <c r="W70" s="74">
        <f t="shared" si="33"/>
        <v>0</v>
      </c>
      <c r="X70" s="74">
        <f t="shared" si="33"/>
        <v>0</v>
      </c>
      <c r="Y70" s="74">
        <f t="shared" si="33"/>
        <v>0</v>
      </c>
      <c r="Z70" s="74">
        <f t="shared" si="33"/>
        <v>0</v>
      </c>
      <c r="AA70" s="74">
        <f t="shared" si="33"/>
        <v>0</v>
      </c>
      <c r="AB70" s="74">
        <f t="shared" si="33"/>
        <v>900050</v>
      </c>
      <c r="AC70" s="74">
        <f t="shared" si="33"/>
        <v>0</v>
      </c>
      <c r="AD70" s="74">
        <f t="shared" si="33"/>
        <v>0</v>
      </c>
      <c r="AE70" s="74">
        <f t="shared" si="33"/>
        <v>0</v>
      </c>
      <c r="AF70" s="74">
        <f t="shared" si="33"/>
        <v>0</v>
      </c>
      <c r="AG70" s="74">
        <f t="shared" si="33"/>
        <v>0</v>
      </c>
      <c r="AH70" s="74">
        <f t="shared" si="33"/>
        <v>0</v>
      </c>
      <c r="AI70" s="74">
        <f t="shared" si="33"/>
        <v>0</v>
      </c>
      <c r="AJ70" s="74">
        <f t="shared" si="33"/>
        <v>0</v>
      </c>
      <c r="AK70" s="74">
        <f t="shared" si="33"/>
        <v>0</v>
      </c>
      <c r="AL70" s="74">
        <f>F69*AL69</f>
        <v>1936870</v>
      </c>
      <c r="AM70" s="61"/>
      <c r="AN70" s="61"/>
      <c r="AO70" s="61"/>
      <c r="AP70" s="61"/>
      <c r="AQ70" s="61"/>
      <c r="AR70" s="61"/>
      <c r="AS70" s="61"/>
      <c r="AT70" s="61"/>
      <c r="AU70" s="61"/>
      <c r="AV70" s="61"/>
      <c r="AW70" s="61"/>
      <c r="AX70" s="61"/>
      <c r="AY70" s="61"/>
      <c r="AZ70" s="61"/>
      <c r="BA70" s="61"/>
      <c r="BB70" s="61"/>
      <c r="BC70" s="61"/>
      <c r="BD70" s="61"/>
      <c r="BE70" s="61"/>
      <c r="BF70" s="61"/>
      <c r="BG70" s="61"/>
      <c r="BH70" s="61"/>
      <c r="BI70" s="61"/>
      <c r="BJ70" s="61"/>
      <c r="BK70" s="61"/>
      <c r="BL70" s="61"/>
      <c r="BM70" s="61"/>
      <c r="BN70" s="61"/>
      <c r="BO70" s="61"/>
      <c r="BP70" s="61"/>
      <c r="BQ70" s="61"/>
      <c r="BR70" s="61"/>
      <c r="BS70" s="61"/>
      <c r="BT70" s="61"/>
      <c r="BU70" s="61"/>
      <c r="BV70" s="61"/>
      <c r="BW70" s="61"/>
      <c r="BX70" s="61"/>
      <c r="BY70" s="61"/>
      <c r="BZ70" s="61"/>
      <c r="CA70" s="61"/>
      <c r="CB70" s="61"/>
      <c r="CC70" s="61"/>
      <c r="CD70" s="61"/>
      <c r="CE70" s="61"/>
      <c r="CF70" s="61"/>
      <c r="CG70" s="61"/>
      <c r="CH70" s="61"/>
      <c r="CI70" s="61"/>
      <c r="CJ70" s="61"/>
      <c r="CK70" s="61"/>
      <c r="CL70" s="61"/>
      <c r="CM70" s="61"/>
      <c r="CN70" s="61"/>
      <c r="CO70" s="61"/>
      <c r="CP70" s="61"/>
      <c r="CQ70" s="61"/>
      <c r="CR70" s="61"/>
      <c r="CS70" s="61"/>
      <c r="CT70" s="61"/>
      <c r="CU70" s="61"/>
      <c r="CV70" s="61"/>
      <c r="CW70" s="61"/>
      <c r="CX70" s="61"/>
      <c r="CY70" s="61"/>
      <c r="CZ70" s="61"/>
      <c r="DA70" s="61"/>
      <c r="DB70" s="61"/>
    </row>
    <row r="71" spans="1:106" s="58" customFormat="1" ht="16.5" customHeight="1">
      <c r="A71" s="70" t="s">
        <v>439</v>
      </c>
      <c r="B71" s="777"/>
      <c r="C71" s="769" t="s">
        <v>466</v>
      </c>
      <c r="D71" s="771" t="s">
        <v>488</v>
      </c>
      <c r="E71" s="771" t="s">
        <v>504</v>
      </c>
      <c r="F71" s="771">
        <f>VLOOKUP(C71,'[72]납품수량(영업)'!$C$3:$F$260,4,FALSE)</f>
        <v>26831</v>
      </c>
      <c r="G71" s="74">
        <f>VLOOKUP($C$71,[74]납품수량!$B$3:$AI$51,G1,0)+VLOOKUP($C$71,[75]납품수량!$B$33:$AI$33,G1,FALSE)</f>
        <v>0</v>
      </c>
      <c r="H71" s="74">
        <f>VLOOKUP($C$71,[74]납품수량!$B$3:$AI$51,H1,0)+VLOOKUP($C$71,[75]납품수량!$B$33:$AI$33,H1,FALSE)</f>
        <v>144</v>
      </c>
      <c r="I71" s="74">
        <f>VLOOKUP($C$71,[74]납품수량!$B$3:$AI$51,I1,0)+VLOOKUP($C$71,[75]납품수량!$B$33:$AI$33,I1,FALSE)</f>
        <v>0</v>
      </c>
      <c r="J71" s="74">
        <f>VLOOKUP($C$71,[74]납품수량!$B$3:$AI$51,J1,0)+VLOOKUP($C$71,[75]납품수량!$B$33:$AI$33,J1,FALSE)</f>
        <v>0</v>
      </c>
      <c r="K71" s="74">
        <f>VLOOKUP($C$71,[74]납품수량!$B$3:$AI$51,K1,0)+VLOOKUP($C$71,[75]납품수량!$B$33:$AI$33,K1,FALSE)</f>
        <v>0</v>
      </c>
      <c r="L71" s="74">
        <f>VLOOKUP($C$71,[74]납품수량!$B$3:$AI$51,L1,0)+VLOOKUP($C$71,[75]납품수량!$B$33:$AI$33,L1,FALSE)</f>
        <v>0</v>
      </c>
      <c r="M71" s="74">
        <f>VLOOKUP($C$71,[74]납품수량!$B$3:$AI$51,M1,0)+VLOOKUP($C$71,[75]납품수량!$B$33:$AI$33,M1,FALSE)</f>
        <v>72</v>
      </c>
      <c r="N71" s="74">
        <f>VLOOKUP($C$71,[74]납품수량!$B$3:$AI$51,N1,0)+VLOOKUP($C$71,[75]납품수량!$B$33:$AI$33,N1,FALSE)</f>
        <v>72</v>
      </c>
      <c r="O71" s="74">
        <f>VLOOKUP($C$71,[74]납품수량!$B$3:$AI$51,O1,0)+VLOOKUP($C$71,[75]납품수량!$B$33:$AI$33,O1,FALSE)</f>
        <v>72</v>
      </c>
      <c r="P71" s="74">
        <f>VLOOKUP($C$71,[74]납품수량!$B$3:$AI$51,P1,0)+VLOOKUP($C$71,[75]납품수량!$B$33:$AI$33,P1,FALSE)</f>
        <v>0</v>
      </c>
      <c r="Q71" s="74">
        <f>VLOOKUP($C$71,[74]납품수량!$B$3:$AI$51,Q1,0)+VLOOKUP($C$71,[75]납품수량!$B$33:$AI$33,Q1,FALSE)</f>
        <v>0</v>
      </c>
      <c r="R71" s="74">
        <f>VLOOKUP($C$71,[74]납품수량!$B$3:$AI$51,R1,0)+VLOOKUP($C$71,[75]납품수량!$B$33:$AI$33,R1,FALSE)</f>
        <v>0</v>
      </c>
      <c r="S71" s="74">
        <f>VLOOKUP($C$71,[74]납품수량!$B$3:$AI$51,S1,0)+VLOOKUP($C$71,[75]납품수량!$B$33:$AI$33,S1,FALSE)</f>
        <v>0</v>
      </c>
      <c r="T71" s="74">
        <f>VLOOKUP($C$71,[74]납품수량!$B$3:$AI$51,T1,0)+VLOOKUP($C$71,[75]납품수량!$B$33:$AI$33,T1,FALSE)</f>
        <v>0</v>
      </c>
      <c r="U71" s="74">
        <f>VLOOKUP($C$71,[74]납품수량!$B$3:$AI$51,U1,0)+VLOOKUP($C$71,[75]납품수량!$B$33:$AI$33,U1,FALSE)</f>
        <v>72</v>
      </c>
      <c r="V71" s="74">
        <f>VLOOKUP($C$71,[74]납품수량!$B$3:$AI$51,V1,0)+VLOOKUP($C$71,[75]납품수량!$B$33:$AI$33,V1,FALSE)</f>
        <v>72</v>
      </c>
      <c r="W71" s="74">
        <f>VLOOKUP($C$71,[74]납품수량!$B$3:$AI$51,W1,0)+VLOOKUP($C$71,[75]납품수량!$B$33:$AI$33,W1,FALSE)</f>
        <v>0</v>
      </c>
      <c r="X71" s="74">
        <f>VLOOKUP($C$71,[74]납품수량!$B$3:$AI$51,X1,0)+VLOOKUP($C$71,[75]납품수량!$B$33:$AI$33,X1,FALSE)</f>
        <v>0</v>
      </c>
      <c r="Y71" s="74">
        <f>VLOOKUP($C$71,[74]납품수량!$B$3:$AI$51,Y1,0)+VLOOKUP($C$71,[75]납품수량!$B$33:$AI$33,Y1,FALSE)</f>
        <v>72</v>
      </c>
      <c r="Z71" s="74">
        <f>VLOOKUP($C$71,[74]납품수량!$B$3:$AI$51,Z1,0)+VLOOKUP($C$71,[75]납품수량!$B$33:$AI$33,Z1,FALSE)</f>
        <v>144</v>
      </c>
      <c r="AA71" s="74">
        <f>VLOOKUP($C$71,[74]납품수량!$B$3:$AI$51,AA1,0)+VLOOKUP($C$71,[75]납품수량!$B$33:$AI$33,AA1,FALSE)</f>
        <v>144</v>
      </c>
      <c r="AB71" s="74">
        <f>VLOOKUP($C$71,[74]납품수량!$B$3:$AI$51,AB1,0)+VLOOKUP($C$71,[75]납품수량!$B$33:$AI$33,AB1,FALSE)</f>
        <v>0</v>
      </c>
      <c r="AC71" s="74">
        <f>VLOOKUP($C$71,[74]납품수량!$B$3:$AI$51,AC1,0)+VLOOKUP($C$71,[75]납품수량!$B$33:$AI$33,AC1,FALSE)</f>
        <v>144</v>
      </c>
      <c r="AD71" s="74">
        <f>VLOOKUP($C$71,[74]납품수량!$B$3:$AI$51,AD1,0)+VLOOKUP($C$71,[75]납품수량!$B$33:$AI$33,AD1,FALSE)</f>
        <v>0</v>
      </c>
      <c r="AE71" s="74">
        <f>VLOOKUP($C$71,[74]납품수량!$B$3:$AI$51,AE1,0)+VLOOKUP($C$71,[75]납품수량!$B$33:$AI$33,AE1,FALSE)</f>
        <v>0</v>
      </c>
      <c r="AF71" s="74">
        <f>VLOOKUP($C$71,[74]납품수량!$B$3:$AI$51,AF1,0)+VLOOKUP($C$71,[75]납품수량!$B$33:$AI$33,AF1,FALSE)</f>
        <v>72</v>
      </c>
      <c r="AG71" s="74">
        <f>VLOOKUP($C$71,[74]납품수량!$B$3:$AI$51,AG1,0)+VLOOKUP($C$71,[75]납품수량!$B$33:$AI$33,AG1,FALSE)</f>
        <v>72</v>
      </c>
      <c r="AH71" s="74">
        <f>VLOOKUP($C$71,[74]납품수량!$B$3:$AI$51,AH1,0)+VLOOKUP($C$71,[75]납품수량!$B$33:$AI$33,AH1,FALSE)</f>
        <v>24</v>
      </c>
      <c r="AI71" s="74">
        <f>VLOOKUP($C$71,[74]납품수량!$B$3:$AI$51,AI1,0)+VLOOKUP($C$71,[75]납품수량!$B$33:$AI$33,AI1,FALSE)</f>
        <v>0</v>
      </c>
      <c r="AJ71" s="74">
        <f>VLOOKUP($C$71,[74]납품수량!$B$3:$AI$51,AJ1,0)+VLOOKUP($C$71,[75]납품수량!$B$33:$AI$33,AJ1,FALSE)</f>
        <v>72</v>
      </c>
      <c r="AK71" s="74">
        <f>VLOOKUP($C$71,[74]납품수량!$B$3:$AI$51,AK1,0)+VLOOKUP($C$71,[75]납품수량!$B$33:$AI$33,AK1,FALSE)</f>
        <v>0</v>
      </c>
      <c r="AL71" s="74">
        <f>SUM(G71:AK71)</f>
        <v>1248</v>
      </c>
      <c r="AM71" s="61"/>
      <c r="AN71" s="61"/>
      <c r="AO71" s="61"/>
      <c r="AP71" s="61"/>
      <c r="AQ71" s="61"/>
      <c r="AR71" s="61"/>
      <c r="AS71" s="61"/>
      <c r="AT71" s="61"/>
      <c r="AU71" s="61"/>
      <c r="AV71" s="61"/>
      <c r="AW71" s="61"/>
      <c r="AX71" s="61"/>
      <c r="AY71" s="61"/>
      <c r="AZ71" s="61"/>
      <c r="BA71" s="61"/>
      <c r="BB71" s="61"/>
      <c r="BC71" s="61"/>
      <c r="BD71" s="61"/>
      <c r="BE71" s="61"/>
      <c r="BF71" s="61"/>
      <c r="BG71" s="61"/>
      <c r="BH71" s="61"/>
      <c r="BI71" s="61"/>
      <c r="BJ71" s="61"/>
      <c r="BK71" s="61"/>
      <c r="BL71" s="61"/>
      <c r="BM71" s="61"/>
      <c r="BN71" s="61"/>
      <c r="BO71" s="61"/>
      <c r="BP71" s="61"/>
      <c r="BQ71" s="61"/>
      <c r="BR71" s="61"/>
      <c r="BS71" s="61"/>
      <c r="BT71" s="61"/>
      <c r="BU71" s="61"/>
      <c r="BV71" s="61"/>
      <c r="BW71" s="61"/>
      <c r="BX71" s="61"/>
      <c r="BY71" s="61"/>
      <c r="BZ71" s="61"/>
      <c r="CA71" s="61"/>
      <c r="CB71" s="61"/>
      <c r="CC71" s="61"/>
      <c r="CD71" s="61"/>
      <c r="CE71" s="61"/>
      <c r="CF71" s="61"/>
      <c r="CG71" s="61"/>
      <c r="CH71" s="61"/>
      <c r="CI71" s="61"/>
      <c r="CJ71" s="61"/>
      <c r="CK71" s="61"/>
      <c r="CL71" s="61"/>
      <c r="CM71" s="61"/>
      <c r="CN71" s="61"/>
      <c r="CO71" s="61"/>
      <c r="CP71" s="61"/>
      <c r="CQ71" s="61"/>
      <c r="CR71" s="61"/>
      <c r="CS71" s="61"/>
      <c r="CT71" s="61"/>
      <c r="CU71" s="61"/>
      <c r="CV71" s="61"/>
      <c r="CW71" s="61"/>
      <c r="CX71" s="61"/>
      <c r="CY71" s="61"/>
      <c r="CZ71" s="61"/>
      <c r="DA71" s="61"/>
      <c r="DB71" s="61"/>
    </row>
    <row r="72" spans="1:106" s="58" customFormat="1" ht="16.5" customHeight="1">
      <c r="A72" s="70"/>
      <c r="B72" s="777"/>
      <c r="C72" s="770"/>
      <c r="D72" s="772"/>
      <c r="E72" s="772"/>
      <c r="F72" s="772"/>
      <c r="G72" s="74">
        <f>$F$71*G71</f>
        <v>0</v>
      </c>
      <c r="H72" s="74">
        <f t="shared" ref="H72:AK72" si="34">$F$71*H71</f>
        <v>3863664</v>
      </c>
      <c r="I72" s="74">
        <f t="shared" si="34"/>
        <v>0</v>
      </c>
      <c r="J72" s="74">
        <f t="shared" si="34"/>
        <v>0</v>
      </c>
      <c r="K72" s="74">
        <f t="shared" si="34"/>
        <v>0</v>
      </c>
      <c r="L72" s="74">
        <f t="shared" si="34"/>
        <v>0</v>
      </c>
      <c r="M72" s="74">
        <f t="shared" si="34"/>
        <v>1931832</v>
      </c>
      <c r="N72" s="74">
        <f t="shared" si="34"/>
        <v>1931832</v>
      </c>
      <c r="O72" s="74">
        <f t="shared" si="34"/>
        <v>1931832</v>
      </c>
      <c r="P72" s="74">
        <f t="shared" si="34"/>
        <v>0</v>
      </c>
      <c r="Q72" s="74">
        <f t="shared" si="34"/>
        <v>0</v>
      </c>
      <c r="R72" s="74">
        <f t="shared" si="34"/>
        <v>0</v>
      </c>
      <c r="S72" s="74">
        <f t="shared" si="34"/>
        <v>0</v>
      </c>
      <c r="T72" s="74">
        <f t="shared" si="34"/>
        <v>0</v>
      </c>
      <c r="U72" s="74">
        <f t="shared" si="34"/>
        <v>1931832</v>
      </c>
      <c r="V72" s="74">
        <f t="shared" si="34"/>
        <v>1931832</v>
      </c>
      <c r="W72" s="74">
        <f t="shared" si="34"/>
        <v>0</v>
      </c>
      <c r="X72" s="74">
        <f t="shared" si="34"/>
        <v>0</v>
      </c>
      <c r="Y72" s="74">
        <f t="shared" si="34"/>
        <v>1931832</v>
      </c>
      <c r="Z72" s="74">
        <f t="shared" si="34"/>
        <v>3863664</v>
      </c>
      <c r="AA72" s="74">
        <f t="shared" si="34"/>
        <v>3863664</v>
      </c>
      <c r="AB72" s="74">
        <f t="shared" si="34"/>
        <v>0</v>
      </c>
      <c r="AC72" s="74">
        <f t="shared" si="34"/>
        <v>3863664</v>
      </c>
      <c r="AD72" s="74">
        <f t="shared" si="34"/>
        <v>0</v>
      </c>
      <c r="AE72" s="74">
        <f t="shared" si="34"/>
        <v>0</v>
      </c>
      <c r="AF72" s="74">
        <f t="shared" si="34"/>
        <v>1931832</v>
      </c>
      <c r="AG72" s="74">
        <f t="shared" si="34"/>
        <v>1931832</v>
      </c>
      <c r="AH72" s="74">
        <f t="shared" si="34"/>
        <v>643944</v>
      </c>
      <c r="AI72" s="74">
        <f t="shared" si="34"/>
        <v>0</v>
      </c>
      <c r="AJ72" s="74">
        <f t="shared" si="34"/>
        <v>1931832</v>
      </c>
      <c r="AK72" s="74">
        <f t="shared" si="34"/>
        <v>0</v>
      </c>
      <c r="AL72" s="74">
        <f>F71*AL71</f>
        <v>33485088</v>
      </c>
      <c r="AM72" s="61"/>
      <c r="AN72" s="61"/>
      <c r="AO72" s="61"/>
      <c r="AP72" s="61"/>
      <c r="AQ72" s="61"/>
      <c r="AR72" s="61"/>
      <c r="AS72" s="61"/>
      <c r="AT72" s="61"/>
      <c r="AU72" s="61"/>
      <c r="AV72" s="61"/>
      <c r="AW72" s="61"/>
      <c r="AX72" s="61"/>
      <c r="AY72" s="61"/>
      <c r="AZ72" s="61"/>
      <c r="BA72" s="61"/>
      <c r="BB72" s="61"/>
      <c r="BC72" s="61"/>
      <c r="BD72" s="61"/>
      <c r="BE72" s="61"/>
      <c r="BF72" s="61"/>
      <c r="BG72" s="61"/>
      <c r="BH72" s="61"/>
      <c r="BI72" s="61"/>
      <c r="BJ72" s="61"/>
      <c r="BK72" s="61"/>
      <c r="BL72" s="61"/>
      <c r="BM72" s="61"/>
      <c r="BN72" s="61"/>
      <c r="BO72" s="61"/>
      <c r="BP72" s="61"/>
      <c r="BQ72" s="61"/>
      <c r="BR72" s="61"/>
      <c r="BS72" s="61"/>
      <c r="BT72" s="61"/>
      <c r="BU72" s="61"/>
      <c r="BV72" s="61"/>
      <c r="BW72" s="61"/>
      <c r="BX72" s="61"/>
      <c r="BY72" s="61"/>
      <c r="BZ72" s="61"/>
      <c r="CA72" s="61"/>
      <c r="CB72" s="61"/>
      <c r="CC72" s="61"/>
      <c r="CD72" s="61"/>
      <c r="CE72" s="61"/>
      <c r="CF72" s="61"/>
      <c r="CG72" s="61"/>
      <c r="CH72" s="61"/>
      <c r="CI72" s="61"/>
      <c r="CJ72" s="61"/>
      <c r="CK72" s="61"/>
      <c r="CL72" s="61"/>
      <c r="CM72" s="61"/>
      <c r="CN72" s="61"/>
      <c r="CO72" s="61"/>
      <c r="CP72" s="61"/>
      <c r="CQ72" s="61"/>
      <c r="CR72" s="61"/>
      <c r="CS72" s="61"/>
      <c r="CT72" s="61"/>
      <c r="CU72" s="61"/>
      <c r="CV72" s="61"/>
      <c r="CW72" s="61"/>
      <c r="CX72" s="61"/>
      <c r="CY72" s="61"/>
      <c r="CZ72" s="61"/>
      <c r="DA72" s="61"/>
      <c r="DB72" s="61"/>
    </row>
    <row r="73" spans="1:106" s="58" customFormat="1" ht="16.5" customHeight="1">
      <c r="A73" s="70" t="s">
        <v>439</v>
      </c>
      <c r="B73" s="777"/>
      <c r="C73" s="769" t="s">
        <v>304</v>
      </c>
      <c r="D73" s="771" t="s">
        <v>305</v>
      </c>
      <c r="E73" s="771" t="s">
        <v>504</v>
      </c>
      <c r="F73" s="771">
        <f>VLOOKUP(C73,'[72]납품수량(영업)'!$C$3:$F$260,4,FALSE)</f>
        <v>481</v>
      </c>
      <c r="G73" s="74">
        <f>VLOOKUP($C$73,[74]납품수량!$B$3:$AI$51,G1,0)</f>
        <v>0</v>
      </c>
      <c r="H73" s="74">
        <f>VLOOKUP($C$73,[74]납품수량!$B$3:$AI$51,H1,0)</f>
        <v>0</v>
      </c>
      <c r="I73" s="74">
        <f>VLOOKUP($C$73,[74]납품수량!$B$3:$AI$51,I1,0)</f>
        <v>0</v>
      </c>
      <c r="J73" s="74">
        <f>VLOOKUP($C$73,[74]납품수량!$B$3:$AI$51,J1,0)</f>
        <v>0</v>
      </c>
      <c r="K73" s="74">
        <f>VLOOKUP($C$73,[74]납품수량!$B$3:$AI$51,K1,0)</f>
        <v>0</v>
      </c>
      <c r="L73" s="74">
        <f>VLOOKUP($C$73,[74]납품수량!$B$3:$AI$51,L1,0)</f>
        <v>0</v>
      </c>
      <c r="M73" s="74">
        <f>VLOOKUP($C$73,[74]납품수량!$B$3:$AI$51,M1,0)</f>
        <v>0</v>
      </c>
      <c r="N73" s="74">
        <f>VLOOKUP($C$73,[74]납품수량!$B$3:$AI$51,N1,0)</f>
        <v>0</v>
      </c>
      <c r="O73" s="74">
        <f>VLOOKUP($C$73,[74]납품수량!$B$3:$AI$51,O1,0)</f>
        <v>0</v>
      </c>
      <c r="P73" s="74">
        <f>VLOOKUP($C$73,[74]납품수량!$B$3:$AI$51,P1,0)</f>
        <v>0</v>
      </c>
      <c r="Q73" s="74">
        <f>VLOOKUP($C$73,[74]납품수량!$B$3:$AI$51,Q1,0)</f>
        <v>0</v>
      </c>
      <c r="R73" s="74">
        <f>VLOOKUP($C$73,[74]납품수량!$B$3:$AI$51,R1,0)</f>
        <v>0</v>
      </c>
      <c r="S73" s="74">
        <f>VLOOKUP($C$73,[74]납품수량!$B$3:$AI$51,S1,0)</f>
        <v>0</v>
      </c>
      <c r="T73" s="74">
        <f>VLOOKUP($C$73,[74]납품수량!$B$3:$AI$51,T1,0)</f>
        <v>0</v>
      </c>
      <c r="U73" s="74">
        <f>VLOOKUP($C$73,[74]납품수량!$B$3:$AI$51,U1,0)</f>
        <v>0</v>
      </c>
      <c r="V73" s="74">
        <f>VLOOKUP($C$73,[74]납품수량!$B$3:$AI$51,V1,0)</f>
        <v>0</v>
      </c>
      <c r="W73" s="74">
        <f>VLOOKUP($C$73,[74]납품수량!$B$3:$AI$51,W1,0)</f>
        <v>0</v>
      </c>
      <c r="X73" s="74">
        <f>VLOOKUP($C$73,[74]납품수량!$B$3:$AI$51,X1,0)</f>
        <v>0</v>
      </c>
      <c r="Y73" s="74">
        <f>VLOOKUP($C$73,[74]납품수량!$B$3:$AI$51,Y1,0)</f>
        <v>0</v>
      </c>
      <c r="Z73" s="74">
        <f>VLOOKUP($C$73,[74]납품수량!$B$3:$AI$51,Z1,0)</f>
        <v>0</v>
      </c>
      <c r="AA73" s="74">
        <f>VLOOKUP($C$73,[74]납품수량!$B$3:$AI$51,AA1,0)</f>
        <v>0</v>
      </c>
      <c r="AB73" s="74">
        <f>VLOOKUP($C$73,[74]납품수량!$B$3:$AI$51,AB1,0)</f>
        <v>0</v>
      </c>
      <c r="AC73" s="74">
        <f>VLOOKUP($C$73,[74]납품수량!$B$3:$AI$51,AC1,0)</f>
        <v>0</v>
      </c>
      <c r="AD73" s="74">
        <f>VLOOKUP($C$73,[74]납품수량!$B$3:$AI$51,AD1,0)</f>
        <v>0</v>
      </c>
      <c r="AE73" s="74">
        <f>VLOOKUP($C$73,[74]납품수량!$B$3:$AI$51,AE1,0)</f>
        <v>0</v>
      </c>
      <c r="AF73" s="74">
        <f>VLOOKUP($C$73,[74]납품수량!$B$3:$AI$51,AF1,0)</f>
        <v>0</v>
      </c>
      <c r="AG73" s="74">
        <f>VLOOKUP($C$73,[74]납품수량!$B$3:$AI$51,AG1,0)</f>
        <v>0</v>
      </c>
      <c r="AH73" s="74">
        <f>VLOOKUP($C$73,[74]납품수량!$B$3:$AI$51,AH1,0)</f>
        <v>0</v>
      </c>
      <c r="AI73" s="74">
        <f>VLOOKUP($C$73,[74]납품수량!$B$3:$AI$51,AI1,0)</f>
        <v>0</v>
      </c>
      <c r="AJ73" s="74">
        <f>VLOOKUP($C$73,[74]납품수량!$B$3:$AI$51,AJ1,0)</f>
        <v>0</v>
      </c>
      <c r="AK73" s="74">
        <f>VLOOKUP($C$73,[74]납품수량!$B$3:$AI$51,AK1,0)</f>
        <v>0</v>
      </c>
      <c r="AL73" s="74">
        <f>SUM(G73:AK73)</f>
        <v>0</v>
      </c>
      <c r="AM73" s="61"/>
      <c r="AN73" s="61"/>
      <c r="AO73" s="61"/>
      <c r="AP73" s="61"/>
      <c r="AQ73" s="61"/>
      <c r="AR73" s="61"/>
      <c r="AS73" s="61"/>
      <c r="AT73" s="61"/>
      <c r="AU73" s="61"/>
      <c r="AV73" s="61"/>
      <c r="AW73" s="61"/>
      <c r="AX73" s="61"/>
      <c r="AY73" s="61"/>
      <c r="AZ73" s="61"/>
      <c r="BA73" s="61"/>
      <c r="BB73" s="61"/>
      <c r="BC73" s="61"/>
      <c r="BD73" s="61"/>
      <c r="BE73" s="61"/>
      <c r="BF73" s="61"/>
      <c r="BG73" s="61"/>
      <c r="BH73" s="61"/>
      <c r="BI73" s="61"/>
      <c r="BJ73" s="61"/>
      <c r="BK73" s="61"/>
      <c r="BL73" s="61"/>
      <c r="BM73" s="61"/>
      <c r="BN73" s="61"/>
      <c r="BO73" s="61"/>
      <c r="BP73" s="61"/>
      <c r="BQ73" s="61"/>
      <c r="BR73" s="61"/>
      <c r="BS73" s="61"/>
      <c r="BT73" s="61"/>
      <c r="BU73" s="61"/>
      <c r="BV73" s="61"/>
      <c r="BW73" s="61"/>
      <c r="BX73" s="61"/>
      <c r="BY73" s="61"/>
      <c r="BZ73" s="61"/>
      <c r="CA73" s="61"/>
      <c r="CB73" s="61"/>
      <c r="CC73" s="61"/>
      <c r="CD73" s="61"/>
      <c r="CE73" s="61"/>
      <c r="CF73" s="61"/>
      <c r="CG73" s="61"/>
      <c r="CH73" s="61"/>
      <c r="CI73" s="61"/>
      <c r="CJ73" s="61"/>
      <c r="CK73" s="61"/>
      <c r="CL73" s="61"/>
      <c r="CM73" s="61"/>
      <c r="CN73" s="61"/>
      <c r="CO73" s="61"/>
      <c r="CP73" s="61"/>
      <c r="CQ73" s="61"/>
      <c r="CR73" s="61"/>
      <c r="CS73" s="61"/>
      <c r="CT73" s="61"/>
      <c r="CU73" s="61"/>
      <c r="CV73" s="61"/>
      <c r="CW73" s="61"/>
      <c r="CX73" s="61"/>
      <c r="CY73" s="61"/>
      <c r="CZ73" s="61"/>
      <c r="DA73" s="61"/>
      <c r="DB73" s="61"/>
    </row>
    <row r="74" spans="1:106" s="58" customFormat="1" ht="16.5" customHeight="1">
      <c r="A74" s="70"/>
      <c r="B74" s="777"/>
      <c r="C74" s="770"/>
      <c r="D74" s="772"/>
      <c r="E74" s="772"/>
      <c r="F74" s="772"/>
      <c r="G74" s="74">
        <f>$F$73*G73</f>
        <v>0</v>
      </c>
      <c r="H74" s="74">
        <f t="shared" ref="H74:AK74" si="35">$F$73*H73</f>
        <v>0</v>
      </c>
      <c r="I74" s="74">
        <f t="shared" si="35"/>
        <v>0</v>
      </c>
      <c r="J74" s="74">
        <f t="shared" si="35"/>
        <v>0</v>
      </c>
      <c r="K74" s="74">
        <f t="shared" si="35"/>
        <v>0</v>
      </c>
      <c r="L74" s="74">
        <f t="shared" si="35"/>
        <v>0</v>
      </c>
      <c r="M74" s="74">
        <f t="shared" si="35"/>
        <v>0</v>
      </c>
      <c r="N74" s="74">
        <f t="shared" si="35"/>
        <v>0</v>
      </c>
      <c r="O74" s="74">
        <f t="shared" si="35"/>
        <v>0</v>
      </c>
      <c r="P74" s="74">
        <f t="shared" si="35"/>
        <v>0</v>
      </c>
      <c r="Q74" s="74">
        <f t="shared" si="35"/>
        <v>0</v>
      </c>
      <c r="R74" s="74">
        <f t="shared" si="35"/>
        <v>0</v>
      </c>
      <c r="S74" s="74">
        <f t="shared" si="35"/>
        <v>0</v>
      </c>
      <c r="T74" s="74">
        <f t="shared" si="35"/>
        <v>0</v>
      </c>
      <c r="U74" s="74">
        <f t="shared" si="35"/>
        <v>0</v>
      </c>
      <c r="V74" s="74">
        <f t="shared" si="35"/>
        <v>0</v>
      </c>
      <c r="W74" s="74">
        <f t="shared" si="35"/>
        <v>0</v>
      </c>
      <c r="X74" s="74">
        <f t="shared" si="35"/>
        <v>0</v>
      </c>
      <c r="Y74" s="74">
        <f t="shared" si="35"/>
        <v>0</v>
      </c>
      <c r="Z74" s="74">
        <f t="shared" si="35"/>
        <v>0</v>
      </c>
      <c r="AA74" s="74">
        <f t="shared" si="35"/>
        <v>0</v>
      </c>
      <c r="AB74" s="74">
        <f t="shared" si="35"/>
        <v>0</v>
      </c>
      <c r="AC74" s="74">
        <f t="shared" si="35"/>
        <v>0</v>
      </c>
      <c r="AD74" s="74">
        <f t="shared" si="35"/>
        <v>0</v>
      </c>
      <c r="AE74" s="74">
        <f t="shared" si="35"/>
        <v>0</v>
      </c>
      <c r="AF74" s="74">
        <f t="shared" si="35"/>
        <v>0</v>
      </c>
      <c r="AG74" s="74">
        <f t="shared" si="35"/>
        <v>0</v>
      </c>
      <c r="AH74" s="74">
        <f t="shared" si="35"/>
        <v>0</v>
      </c>
      <c r="AI74" s="74">
        <f t="shared" si="35"/>
        <v>0</v>
      </c>
      <c r="AJ74" s="74">
        <f t="shared" si="35"/>
        <v>0</v>
      </c>
      <c r="AK74" s="74">
        <f t="shared" si="35"/>
        <v>0</v>
      </c>
      <c r="AL74" s="74">
        <f>F73*AL73</f>
        <v>0</v>
      </c>
      <c r="AM74" s="61"/>
      <c r="AN74" s="61"/>
      <c r="AO74" s="61"/>
      <c r="AP74" s="61"/>
      <c r="AQ74" s="61"/>
      <c r="AR74" s="61"/>
      <c r="AS74" s="61"/>
      <c r="AT74" s="61"/>
      <c r="AU74" s="61"/>
      <c r="AV74" s="61"/>
      <c r="AW74" s="61"/>
      <c r="AX74" s="61"/>
      <c r="AY74" s="61"/>
      <c r="AZ74" s="61"/>
      <c r="BA74" s="61"/>
      <c r="BB74" s="61"/>
      <c r="BC74" s="61"/>
      <c r="BD74" s="61"/>
      <c r="BE74" s="61"/>
      <c r="BF74" s="61"/>
      <c r="BG74" s="61"/>
      <c r="BH74" s="61"/>
      <c r="BI74" s="61"/>
      <c r="BJ74" s="61"/>
      <c r="BK74" s="61"/>
      <c r="BL74" s="61"/>
      <c r="BM74" s="61"/>
      <c r="BN74" s="61"/>
      <c r="BO74" s="61"/>
      <c r="BP74" s="61"/>
      <c r="BQ74" s="61"/>
      <c r="BR74" s="61"/>
      <c r="BS74" s="61"/>
      <c r="BT74" s="61"/>
      <c r="BU74" s="61"/>
      <c r="BV74" s="61"/>
      <c r="BW74" s="61"/>
      <c r="BX74" s="61"/>
      <c r="BY74" s="61"/>
      <c r="BZ74" s="61"/>
      <c r="CA74" s="61"/>
      <c r="CB74" s="61"/>
      <c r="CC74" s="61"/>
      <c r="CD74" s="61"/>
      <c r="CE74" s="61"/>
      <c r="CF74" s="61"/>
      <c r="CG74" s="61"/>
      <c r="CH74" s="61"/>
      <c r="CI74" s="61"/>
      <c r="CJ74" s="61"/>
      <c r="CK74" s="61"/>
      <c r="CL74" s="61"/>
      <c r="CM74" s="61"/>
      <c r="CN74" s="61"/>
      <c r="CO74" s="61"/>
      <c r="CP74" s="61"/>
      <c r="CQ74" s="61"/>
      <c r="CR74" s="61"/>
      <c r="CS74" s="61"/>
      <c r="CT74" s="61"/>
      <c r="CU74" s="61"/>
      <c r="CV74" s="61"/>
      <c r="CW74" s="61"/>
      <c r="CX74" s="61"/>
      <c r="CY74" s="61"/>
      <c r="CZ74" s="61"/>
      <c r="DA74" s="61"/>
      <c r="DB74" s="61"/>
    </row>
    <row r="75" spans="1:106" s="58" customFormat="1" ht="16.5" customHeight="1">
      <c r="A75" s="70" t="s">
        <v>439</v>
      </c>
      <c r="B75" s="777"/>
      <c r="C75" s="769" t="s">
        <v>306</v>
      </c>
      <c r="D75" s="771" t="s">
        <v>307</v>
      </c>
      <c r="E75" s="771" t="s">
        <v>504</v>
      </c>
      <c r="F75" s="771">
        <f>VLOOKUP(C75,'[72]납품수량(영업)'!$C$3:$F$260,4,FALSE)</f>
        <v>481</v>
      </c>
      <c r="G75" s="74">
        <f>VLOOKUP($C$75,[74]납품수량!$B$3:$AI$51,G1,0)</f>
        <v>0</v>
      </c>
      <c r="H75" s="74">
        <f>VLOOKUP($C$75,[74]납품수량!$B$3:$AI$51,H1,0)</f>
        <v>0</v>
      </c>
      <c r="I75" s="74">
        <f>VLOOKUP($C$75,[74]납품수량!$B$3:$AI$51,I1,0)</f>
        <v>0</v>
      </c>
      <c r="J75" s="74">
        <f>VLOOKUP($C$75,[74]납품수량!$B$3:$AI$51,J1,0)</f>
        <v>0</v>
      </c>
      <c r="K75" s="74">
        <f>VLOOKUP($C$75,[74]납품수량!$B$3:$AI$51,K1,0)</f>
        <v>0</v>
      </c>
      <c r="L75" s="74">
        <f>VLOOKUP($C$75,[74]납품수량!$B$3:$AI$51,L1,0)</f>
        <v>0</v>
      </c>
      <c r="M75" s="74">
        <f>VLOOKUP($C$75,[74]납품수량!$B$3:$AI$51,M1,0)</f>
        <v>0</v>
      </c>
      <c r="N75" s="74">
        <f>VLOOKUP($C$75,[74]납품수량!$B$3:$AI$51,N1,0)</f>
        <v>0</v>
      </c>
      <c r="O75" s="74">
        <f>VLOOKUP($C$75,[74]납품수량!$B$3:$AI$51,O1,0)</f>
        <v>0</v>
      </c>
      <c r="P75" s="74">
        <f>VLOOKUP($C$75,[74]납품수량!$B$3:$AI$51,P1,0)</f>
        <v>0</v>
      </c>
      <c r="Q75" s="74">
        <f>VLOOKUP($C$75,[74]납품수량!$B$3:$AI$51,Q1,0)</f>
        <v>0</v>
      </c>
      <c r="R75" s="74">
        <f>VLOOKUP($C$75,[74]납품수량!$B$3:$AI$51,R1,0)</f>
        <v>0</v>
      </c>
      <c r="S75" s="74">
        <f>VLOOKUP($C$75,[74]납품수량!$B$3:$AI$51,S1,0)</f>
        <v>0</v>
      </c>
      <c r="T75" s="74">
        <f>VLOOKUP($C$75,[74]납품수량!$B$3:$AI$51,T1,0)</f>
        <v>0</v>
      </c>
      <c r="U75" s="74">
        <f>VLOOKUP($C$75,[74]납품수량!$B$3:$AI$51,U1,0)</f>
        <v>0</v>
      </c>
      <c r="V75" s="74">
        <f>VLOOKUP($C$75,[74]납품수량!$B$3:$AI$51,V1,0)</f>
        <v>0</v>
      </c>
      <c r="W75" s="74">
        <f>VLOOKUP($C$75,[74]납품수량!$B$3:$AI$51,W1,0)</f>
        <v>0</v>
      </c>
      <c r="X75" s="74">
        <f>VLOOKUP($C$75,[74]납품수량!$B$3:$AI$51,X1,0)</f>
        <v>0</v>
      </c>
      <c r="Y75" s="74">
        <f>VLOOKUP($C$75,[74]납품수량!$B$3:$AI$51,Y1,0)</f>
        <v>0</v>
      </c>
      <c r="Z75" s="74">
        <f>VLOOKUP($C$75,[74]납품수량!$B$3:$AI$51,Z1,0)</f>
        <v>0</v>
      </c>
      <c r="AA75" s="74">
        <f>VLOOKUP($C$75,[74]납품수량!$B$3:$AI$51,AA1,0)</f>
        <v>0</v>
      </c>
      <c r="AB75" s="74">
        <f>VLOOKUP($C$75,[74]납품수량!$B$3:$AI$51,AB1,0)</f>
        <v>0</v>
      </c>
      <c r="AC75" s="74">
        <f>VLOOKUP($C$75,[74]납품수량!$B$3:$AI$51,AC1,0)</f>
        <v>0</v>
      </c>
      <c r="AD75" s="74">
        <f>VLOOKUP($C$75,[74]납품수량!$B$3:$AI$51,AD1,0)</f>
        <v>0</v>
      </c>
      <c r="AE75" s="74">
        <f>VLOOKUP($C$75,[74]납품수량!$B$3:$AI$51,AE1,0)</f>
        <v>0</v>
      </c>
      <c r="AF75" s="74">
        <f>VLOOKUP($C$75,[74]납품수량!$B$3:$AI$51,AF1,0)</f>
        <v>0</v>
      </c>
      <c r="AG75" s="74">
        <f>VLOOKUP($C$75,[74]납품수량!$B$3:$AI$51,AG1,0)</f>
        <v>0</v>
      </c>
      <c r="AH75" s="74">
        <f>VLOOKUP($C$75,[74]납품수량!$B$3:$AI$51,AH1,0)</f>
        <v>0</v>
      </c>
      <c r="AI75" s="74">
        <f>VLOOKUP($C$75,[74]납품수량!$B$3:$AI$51,AI1,0)</f>
        <v>0</v>
      </c>
      <c r="AJ75" s="74">
        <f>VLOOKUP($C$75,[74]납품수량!$B$3:$AI$51,AJ1,0)</f>
        <v>0</v>
      </c>
      <c r="AK75" s="74">
        <f>VLOOKUP($C$75,[74]납품수량!$B$3:$AI$51,AK1,0)</f>
        <v>0</v>
      </c>
      <c r="AL75" s="74">
        <f>SUM(G75:AK75)</f>
        <v>0</v>
      </c>
      <c r="AM75" s="61"/>
      <c r="AN75" s="61"/>
      <c r="AO75" s="61"/>
      <c r="AP75" s="61"/>
      <c r="AQ75" s="61"/>
      <c r="AR75" s="61"/>
      <c r="AS75" s="61"/>
      <c r="AT75" s="61"/>
      <c r="AU75" s="61"/>
      <c r="AV75" s="61"/>
      <c r="AW75" s="61"/>
      <c r="AX75" s="61"/>
      <c r="AY75" s="61"/>
      <c r="AZ75" s="61"/>
      <c r="BA75" s="61"/>
      <c r="BB75" s="61"/>
      <c r="BC75" s="61"/>
      <c r="BD75" s="61"/>
      <c r="BE75" s="61"/>
      <c r="BF75" s="61"/>
      <c r="BG75" s="61"/>
      <c r="BH75" s="61"/>
      <c r="BI75" s="61"/>
      <c r="BJ75" s="61"/>
      <c r="BK75" s="61"/>
      <c r="BL75" s="61"/>
      <c r="BM75" s="61"/>
      <c r="BN75" s="61"/>
      <c r="BO75" s="61"/>
      <c r="BP75" s="61"/>
      <c r="BQ75" s="61"/>
      <c r="BR75" s="61"/>
      <c r="BS75" s="61"/>
      <c r="BT75" s="61"/>
      <c r="BU75" s="61"/>
      <c r="BV75" s="61"/>
      <c r="BW75" s="61"/>
      <c r="BX75" s="61"/>
      <c r="BY75" s="61"/>
      <c r="BZ75" s="61"/>
      <c r="CA75" s="61"/>
      <c r="CB75" s="61"/>
      <c r="CC75" s="61"/>
      <c r="CD75" s="61"/>
      <c r="CE75" s="61"/>
      <c r="CF75" s="61"/>
      <c r="CG75" s="61"/>
      <c r="CH75" s="61"/>
      <c r="CI75" s="61"/>
      <c r="CJ75" s="61"/>
      <c r="CK75" s="61"/>
      <c r="CL75" s="61"/>
      <c r="CM75" s="61"/>
      <c r="CN75" s="61"/>
      <c r="CO75" s="61"/>
      <c r="CP75" s="61"/>
      <c r="CQ75" s="61"/>
      <c r="CR75" s="61"/>
      <c r="CS75" s="61"/>
      <c r="CT75" s="61"/>
      <c r="CU75" s="61"/>
      <c r="CV75" s="61"/>
      <c r="CW75" s="61"/>
      <c r="CX75" s="61"/>
      <c r="CY75" s="61"/>
      <c r="CZ75" s="61"/>
      <c r="DA75" s="61"/>
      <c r="DB75" s="61"/>
    </row>
    <row r="76" spans="1:106" s="58" customFormat="1" ht="16.5" customHeight="1">
      <c r="A76" s="70"/>
      <c r="B76" s="777"/>
      <c r="C76" s="770"/>
      <c r="D76" s="772"/>
      <c r="E76" s="772"/>
      <c r="F76" s="772"/>
      <c r="G76" s="74">
        <f>$F$75*G75</f>
        <v>0</v>
      </c>
      <c r="H76" s="74">
        <f t="shared" ref="H76:AK76" si="36">$F$75*H75</f>
        <v>0</v>
      </c>
      <c r="I76" s="74">
        <f t="shared" si="36"/>
        <v>0</v>
      </c>
      <c r="J76" s="74">
        <f t="shared" si="36"/>
        <v>0</v>
      </c>
      <c r="K76" s="74">
        <f t="shared" si="36"/>
        <v>0</v>
      </c>
      <c r="L76" s="74">
        <f t="shared" si="36"/>
        <v>0</v>
      </c>
      <c r="M76" s="74">
        <f t="shared" si="36"/>
        <v>0</v>
      </c>
      <c r="N76" s="74">
        <f t="shared" si="36"/>
        <v>0</v>
      </c>
      <c r="O76" s="74">
        <f t="shared" si="36"/>
        <v>0</v>
      </c>
      <c r="P76" s="74">
        <f t="shared" si="36"/>
        <v>0</v>
      </c>
      <c r="Q76" s="74">
        <f t="shared" si="36"/>
        <v>0</v>
      </c>
      <c r="R76" s="74">
        <f t="shared" si="36"/>
        <v>0</v>
      </c>
      <c r="S76" s="74">
        <f t="shared" si="36"/>
        <v>0</v>
      </c>
      <c r="T76" s="74">
        <f t="shared" si="36"/>
        <v>0</v>
      </c>
      <c r="U76" s="74">
        <f t="shared" si="36"/>
        <v>0</v>
      </c>
      <c r="V76" s="74">
        <f t="shared" si="36"/>
        <v>0</v>
      </c>
      <c r="W76" s="74">
        <f t="shared" si="36"/>
        <v>0</v>
      </c>
      <c r="X76" s="74">
        <f t="shared" si="36"/>
        <v>0</v>
      </c>
      <c r="Y76" s="74">
        <f t="shared" si="36"/>
        <v>0</v>
      </c>
      <c r="Z76" s="74">
        <f t="shared" si="36"/>
        <v>0</v>
      </c>
      <c r="AA76" s="74">
        <f t="shared" si="36"/>
        <v>0</v>
      </c>
      <c r="AB76" s="74">
        <f t="shared" si="36"/>
        <v>0</v>
      </c>
      <c r="AC76" s="74">
        <f t="shared" si="36"/>
        <v>0</v>
      </c>
      <c r="AD76" s="74">
        <f t="shared" si="36"/>
        <v>0</v>
      </c>
      <c r="AE76" s="74">
        <f t="shared" si="36"/>
        <v>0</v>
      </c>
      <c r="AF76" s="74">
        <f t="shared" si="36"/>
        <v>0</v>
      </c>
      <c r="AG76" s="74">
        <f t="shared" si="36"/>
        <v>0</v>
      </c>
      <c r="AH76" s="74">
        <f t="shared" si="36"/>
        <v>0</v>
      </c>
      <c r="AI76" s="74">
        <f t="shared" si="36"/>
        <v>0</v>
      </c>
      <c r="AJ76" s="74">
        <f t="shared" si="36"/>
        <v>0</v>
      </c>
      <c r="AK76" s="74">
        <f t="shared" si="36"/>
        <v>0</v>
      </c>
      <c r="AL76" s="74">
        <f>F75*AL75</f>
        <v>0</v>
      </c>
      <c r="AM76" s="61"/>
      <c r="AN76" s="61"/>
      <c r="AO76" s="61"/>
      <c r="AP76" s="61"/>
      <c r="AQ76" s="61"/>
      <c r="AR76" s="61"/>
      <c r="AS76" s="61"/>
      <c r="AT76" s="61"/>
      <c r="AU76" s="61"/>
      <c r="AV76" s="61"/>
      <c r="AW76" s="61"/>
      <c r="AX76" s="61"/>
      <c r="AY76" s="61"/>
      <c r="AZ76" s="61"/>
      <c r="BA76" s="61"/>
      <c r="BB76" s="61"/>
      <c r="BC76" s="61"/>
      <c r="BD76" s="61"/>
      <c r="BE76" s="61"/>
      <c r="BF76" s="61"/>
      <c r="BG76" s="61"/>
      <c r="BH76" s="61"/>
      <c r="BI76" s="61"/>
      <c r="BJ76" s="61"/>
      <c r="BK76" s="61"/>
      <c r="BL76" s="61"/>
      <c r="BM76" s="61"/>
      <c r="BN76" s="61"/>
      <c r="BO76" s="61"/>
      <c r="BP76" s="61"/>
      <c r="BQ76" s="61"/>
      <c r="BR76" s="61"/>
      <c r="BS76" s="61"/>
      <c r="BT76" s="61"/>
      <c r="BU76" s="61"/>
      <c r="BV76" s="61"/>
      <c r="BW76" s="61"/>
      <c r="BX76" s="61"/>
      <c r="BY76" s="61"/>
      <c r="BZ76" s="61"/>
      <c r="CA76" s="61"/>
      <c r="CB76" s="61"/>
      <c r="CC76" s="61"/>
      <c r="CD76" s="61"/>
      <c r="CE76" s="61"/>
      <c r="CF76" s="61"/>
      <c r="CG76" s="61"/>
      <c r="CH76" s="61"/>
      <c r="CI76" s="61"/>
      <c r="CJ76" s="61"/>
      <c r="CK76" s="61"/>
      <c r="CL76" s="61"/>
      <c r="CM76" s="61"/>
      <c r="CN76" s="61"/>
      <c r="CO76" s="61"/>
      <c r="CP76" s="61"/>
      <c r="CQ76" s="61"/>
      <c r="CR76" s="61"/>
      <c r="CS76" s="61"/>
      <c r="CT76" s="61"/>
      <c r="CU76" s="61"/>
      <c r="CV76" s="61"/>
      <c r="CW76" s="61"/>
      <c r="CX76" s="61"/>
      <c r="CY76" s="61"/>
      <c r="CZ76" s="61"/>
      <c r="DA76" s="61"/>
      <c r="DB76" s="61"/>
    </row>
    <row r="77" spans="1:106" s="58" customFormat="1" ht="16.5" customHeight="1">
      <c r="A77" s="70" t="s">
        <v>439</v>
      </c>
      <c r="B77" s="777"/>
      <c r="C77" s="769" t="s">
        <v>302</v>
      </c>
      <c r="D77" s="771" t="s">
        <v>303</v>
      </c>
      <c r="E77" s="771" t="s">
        <v>504</v>
      </c>
      <c r="F77" s="771">
        <f>VLOOKUP(C77,'[72]납품수량(영업)'!$C$3:$F$260,4,FALSE)</f>
        <v>174</v>
      </c>
      <c r="G77" s="74">
        <f>VLOOKUP($C$77,[74]납품수량!$B$3:$AI$51,G1,0)</f>
        <v>0</v>
      </c>
      <c r="H77" s="74">
        <f>VLOOKUP($C$77,[74]납품수량!$B$3:$AI$51,H1,0)</f>
        <v>0</v>
      </c>
      <c r="I77" s="74">
        <f>VLOOKUP($C$77,[74]납품수량!$B$3:$AI$51,I1,0)</f>
        <v>0</v>
      </c>
      <c r="J77" s="74">
        <f>VLOOKUP($C$77,[74]납품수량!$B$3:$AI$51,J1,0)</f>
        <v>0</v>
      </c>
      <c r="K77" s="74">
        <f>VLOOKUP($C$77,[74]납품수량!$B$3:$AI$51,K1,0)</f>
        <v>0</v>
      </c>
      <c r="L77" s="74">
        <f>VLOOKUP($C$77,[74]납품수량!$B$3:$AI$51,L1,0)</f>
        <v>0</v>
      </c>
      <c r="M77" s="74">
        <f>VLOOKUP($C$77,[74]납품수량!$B$3:$AI$51,M1,0)</f>
        <v>0</v>
      </c>
      <c r="N77" s="74">
        <f>VLOOKUP($C$77,[74]납품수량!$B$3:$AI$51,N1,0)</f>
        <v>0</v>
      </c>
      <c r="O77" s="74">
        <f>VLOOKUP($C$77,[74]납품수량!$B$3:$AI$51,O1,0)</f>
        <v>0</v>
      </c>
      <c r="P77" s="74">
        <f>VLOOKUP($C$77,[74]납품수량!$B$3:$AI$51,P1,0)</f>
        <v>0</v>
      </c>
      <c r="Q77" s="74">
        <f>VLOOKUP($C$77,[74]납품수량!$B$3:$AI$51,Q1,0)</f>
        <v>0</v>
      </c>
      <c r="R77" s="74">
        <f>VLOOKUP($C$77,[74]납품수량!$B$3:$AI$51,R1,0)</f>
        <v>0</v>
      </c>
      <c r="S77" s="74">
        <f>VLOOKUP($C$77,[74]납품수량!$B$3:$AI$51,S1,0)</f>
        <v>0</v>
      </c>
      <c r="T77" s="74">
        <f>VLOOKUP($C$77,[74]납품수량!$B$3:$AI$51,T1,0)</f>
        <v>0</v>
      </c>
      <c r="U77" s="74">
        <f>VLOOKUP($C$77,[74]납품수량!$B$3:$AI$51,U1,0)</f>
        <v>0</v>
      </c>
      <c r="V77" s="74">
        <f>VLOOKUP($C$77,[74]납품수량!$B$3:$AI$51,V1,0)</f>
        <v>0</v>
      </c>
      <c r="W77" s="74">
        <f>VLOOKUP($C$77,[74]납품수량!$B$3:$AI$51,W1,0)</f>
        <v>0</v>
      </c>
      <c r="X77" s="74">
        <f>VLOOKUP($C$77,[74]납품수량!$B$3:$AI$51,X1,0)</f>
        <v>0</v>
      </c>
      <c r="Y77" s="74">
        <f>VLOOKUP($C$77,[74]납품수량!$B$3:$AI$51,Y1,0)</f>
        <v>0</v>
      </c>
      <c r="Z77" s="74">
        <f>VLOOKUP($C$77,[74]납품수량!$B$3:$AI$51,Z1,0)</f>
        <v>0</v>
      </c>
      <c r="AA77" s="74">
        <f>VLOOKUP($C$77,[74]납품수량!$B$3:$AI$51,AA1,0)</f>
        <v>0</v>
      </c>
      <c r="AB77" s="74">
        <f>VLOOKUP($C$77,[74]납품수량!$B$3:$AI$51,AB1,0)</f>
        <v>0</v>
      </c>
      <c r="AC77" s="74">
        <f>VLOOKUP($C$77,[74]납품수량!$B$3:$AI$51,AC1,0)</f>
        <v>0</v>
      </c>
      <c r="AD77" s="74">
        <f>VLOOKUP($C$77,[74]납품수량!$B$3:$AI$51,AD1,0)</f>
        <v>0</v>
      </c>
      <c r="AE77" s="74">
        <f>VLOOKUP($C$77,[74]납품수량!$B$3:$AI$51,AE1,0)</f>
        <v>0</v>
      </c>
      <c r="AF77" s="74">
        <f>VLOOKUP($C$77,[74]납품수량!$B$3:$AI$51,AF1,0)</f>
        <v>0</v>
      </c>
      <c r="AG77" s="74">
        <f>VLOOKUP($C$77,[74]납품수량!$B$3:$AI$51,AG1,0)</f>
        <v>0</v>
      </c>
      <c r="AH77" s="74">
        <f>VLOOKUP($C$77,[74]납품수량!$B$3:$AI$51,AH1,0)</f>
        <v>0</v>
      </c>
      <c r="AI77" s="74">
        <f>VLOOKUP($C$77,[74]납품수량!$B$3:$AI$51,AI1,0)</f>
        <v>0</v>
      </c>
      <c r="AJ77" s="74">
        <f>VLOOKUP($C$77,[74]납품수량!$B$3:$AI$51,AJ1,0)</f>
        <v>0</v>
      </c>
      <c r="AK77" s="74">
        <f>VLOOKUP($C$77,[74]납품수량!$B$3:$AI$51,AK1,0)</f>
        <v>0</v>
      </c>
      <c r="AL77" s="74">
        <f>SUM(G77:AK77)</f>
        <v>0</v>
      </c>
      <c r="AM77" s="61"/>
      <c r="AN77" s="61"/>
      <c r="AO77" s="61"/>
      <c r="AP77" s="61"/>
      <c r="AQ77" s="61"/>
      <c r="AR77" s="61"/>
      <c r="AS77" s="61"/>
      <c r="AT77" s="61"/>
      <c r="AU77" s="61"/>
      <c r="AV77" s="61"/>
      <c r="AW77" s="61"/>
      <c r="AX77" s="61"/>
      <c r="AY77" s="61"/>
      <c r="AZ77" s="61"/>
      <c r="BA77" s="61"/>
      <c r="BB77" s="61"/>
      <c r="BC77" s="61"/>
      <c r="BD77" s="61"/>
      <c r="BE77" s="61"/>
      <c r="BF77" s="61"/>
      <c r="BG77" s="61"/>
      <c r="BH77" s="61"/>
      <c r="BI77" s="61"/>
      <c r="BJ77" s="61"/>
      <c r="BK77" s="61"/>
      <c r="BL77" s="61"/>
      <c r="BM77" s="61"/>
      <c r="BN77" s="61"/>
      <c r="BO77" s="61"/>
      <c r="BP77" s="61"/>
      <c r="BQ77" s="61"/>
      <c r="BR77" s="61"/>
      <c r="BS77" s="61"/>
      <c r="BT77" s="61"/>
      <c r="BU77" s="61"/>
      <c r="BV77" s="61"/>
      <c r="BW77" s="61"/>
      <c r="BX77" s="61"/>
      <c r="BY77" s="61"/>
      <c r="BZ77" s="61"/>
      <c r="CA77" s="61"/>
      <c r="CB77" s="61"/>
      <c r="CC77" s="61"/>
      <c r="CD77" s="61"/>
      <c r="CE77" s="61"/>
      <c r="CF77" s="61"/>
      <c r="CG77" s="61"/>
      <c r="CH77" s="61"/>
      <c r="CI77" s="61"/>
      <c r="CJ77" s="61"/>
      <c r="CK77" s="61"/>
      <c r="CL77" s="61"/>
      <c r="CM77" s="61"/>
      <c r="CN77" s="61"/>
      <c r="CO77" s="61"/>
      <c r="CP77" s="61"/>
      <c r="CQ77" s="61"/>
      <c r="CR77" s="61"/>
      <c r="CS77" s="61"/>
      <c r="CT77" s="61"/>
      <c r="CU77" s="61"/>
      <c r="CV77" s="61"/>
      <c r="CW77" s="61"/>
      <c r="CX77" s="61"/>
      <c r="CY77" s="61"/>
      <c r="CZ77" s="61"/>
      <c r="DA77" s="61"/>
      <c r="DB77" s="61"/>
    </row>
    <row r="78" spans="1:106" s="58" customFormat="1" ht="16.5" customHeight="1">
      <c r="A78" s="70"/>
      <c r="B78" s="777"/>
      <c r="C78" s="770"/>
      <c r="D78" s="772"/>
      <c r="E78" s="772"/>
      <c r="F78" s="772"/>
      <c r="G78" s="74">
        <f>$F$77*G77</f>
        <v>0</v>
      </c>
      <c r="H78" s="74">
        <f t="shared" ref="H78:AK78" si="37">$F$77*H77</f>
        <v>0</v>
      </c>
      <c r="I78" s="74">
        <f t="shared" si="37"/>
        <v>0</v>
      </c>
      <c r="J78" s="74">
        <f t="shared" si="37"/>
        <v>0</v>
      </c>
      <c r="K78" s="74">
        <f t="shared" si="37"/>
        <v>0</v>
      </c>
      <c r="L78" s="74">
        <f t="shared" si="37"/>
        <v>0</v>
      </c>
      <c r="M78" s="74">
        <f t="shared" si="37"/>
        <v>0</v>
      </c>
      <c r="N78" s="74">
        <f t="shared" si="37"/>
        <v>0</v>
      </c>
      <c r="O78" s="74">
        <f t="shared" si="37"/>
        <v>0</v>
      </c>
      <c r="P78" s="74">
        <f t="shared" si="37"/>
        <v>0</v>
      </c>
      <c r="Q78" s="74">
        <f t="shared" si="37"/>
        <v>0</v>
      </c>
      <c r="R78" s="74">
        <f t="shared" si="37"/>
        <v>0</v>
      </c>
      <c r="S78" s="74">
        <f t="shared" si="37"/>
        <v>0</v>
      </c>
      <c r="T78" s="74">
        <f t="shared" si="37"/>
        <v>0</v>
      </c>
      <c r="U78" s="74">
        <f t="shared" si="37"/>
        <v>0</v>
      </c>
      <c r="V78" s="74">
        <f t="shared" si="37"/>
        <v>0</v>
      </c>
      <c r="W78" s="74">
        <f t="shared" si="37"/>
        <v>0</v>
      </c>
      <c r="X78" s="74">
        <f t="shared" si="37"/>
        <v>0</v>
      </c>
      <c r="Y78" s="74">
        <f t="shared" si="37"/>
        <v>0</v>
      </c>
      <c r="Z78" s="74">
        <f t="shared" si="37"/>
        <v>0</v>
      </c>
      <c r="AA78" s="74">
        <f t="shared" si="37"/>
        <v>0</v>
      </c>
      <c r="AB78" s="74">
        <f t="shared" si="37"/>
        <v>0</v>
      </c>
      <c r="AC78" s="74">
        <f t="shared" si="37"/>
        <v>0</v>
      </c>
      <c r="AD78" s="74">
        <f t="shared" si="37"/>
        <v>0</v>
      </c>
      <c r="AE78" s="74">
        <f t="shared" si="37"/>
        <v>0</v>
      </c>
      <c r="AF78" s="74">
        <f t="shared" si="37"/>
        <v>0</v>
      </c>
      <c r="AG78" s="74">
        <f t="shared" si="37"/>
        <v>0</v>
      </c>
      <c r="AH78" s="74">
        <f t="shared" si="37"/>
        <v>0</v>
      </c>
      <c r="AI78" s="74">
        <f t="shared" si="37"/>
        <v>0</v>
      </c>
      <c r="AJ78" s="74">
        <f t="shared" si="37"/>
        <v>0</v>
      </c>
      <c r="AK78" s="74">
        <f t="shared" si="37"/>
        <v>0</v>
      </c>
      <c r="AL78" s="74">
        <f>F77*AL77</f>
        <v>0</v>
      </c>
      <c r="AM78" s="61"/>
      <c r="AN78" s="61"/>
      <c r="AO78" s="61"/>
      <c r="AP78" s="61"/>
      <c r="AQ78" s="61"/>
      <c r="AR78" s="61"/>
      <c r="AS78" s="61"/>
      <c r="AT78" s="61"/>
      <c r="AU78" s="61"/>
      <c r="AV78" s="61"/>
      <c r="AW78" s="61"/>
      <c r="AX78" s="61"/>
      <c r="AY78" s="61"/>
      <c r="AZ78" s="61"/>
      <c r="BA78" s="61"/>
      <c r="BB78" s="61"/>
      <c r="BC78" s="61"/>
      <c r="BD78" s="61"/>
      <c r="BE78" s="61"/>
      <c r="BF78" s="61"/>
      <c r="BG78" s="61"/>
      <c r="BH78" s="61"/>
      <c r="BI78" s="61"/>
      <c r="BJ78" s="61"/>
      <c r="BK78" s="61"/>
      <c r="BL78" s="61"/>
      <c r="BM78" s="61"/>
      <c r="BN78" s="61"/>
      <c r="BO78" s="61"/>
      <c r="BP78" s="61"/>
      <c r="BQ78" s="61"/>
      <c r="BR78" s="61"/>
      <c r="BS78" s="61"/>
      <c r="BT78" s="61"/>
      <c r="BU78" s="61"/>
      <c r="BV78" s="61"/>
      <c r="BW78" s="61"/>
      <c r="BX78" s="61"/>
      <c r="BY78" s="61"/>
      <c r="BZ78" s="61"/>
      <c r="CA78" s="61"/>
      <c r="CB78" s="61"/>
      <c r="CC78" s="61"/>
      <c r="CD78" s="61"/>
      <c r="CE78" s="61"/>
      <c r="CF78" s="61"/>
      <c r="CG78" s="61"/>
      <c r="CH78" s="61"/>
      <c r="CI78" s="61"/>
      <c r="CJ78" s="61"/>
      <c r="CK78" s="61"/>
      <c r="CL78" s="61"/>
      <c r="CM78" s="61"/>
      <c r="CN78" s="61"/>
      <c r="CO78" s="61"/>
      <c r="CP78" s="61"/>
      <c r="CQ78" s="61"/>
      <c r="CR78" s="61"/>
      <c r="CS78" s="61"/>
      <c r="CT78" s="61"/>
      <c r="CU78" s="61"/>
      <c r="CV78" s="61"/>
      <c r="CW78" s="61"/>
      <c r="CX78" s="61"/>
      <c r="CY78" s="61"/>
      <c r="CZ78" s="61"/>
      <c r="DA78" s="61"/>
      <c r="DB78" s="61"/>
    </row>
    <row r="79" spans="1:106" s="58" customFormat="1" ht="16.5" customHeight="1">
      <c r="A79" s="70" t="s">
        <v>439</v>
      </c>
      <c r="B79" s="777"/>
      <c r="C79" s="769" t="s">
        <v>298</v>
      </c>
      <c r="D79" s="771" t="s">
        <v>299</v>
      </c>
      <c r="E79" s="771" t="s">
        <v>504</v>
      </c>
      <c r="F79" s="771">
        <f>VLOOKUP(C79,'[72]납품수량(영업)'!$C$3:$F$260,4,FALSE)</f>
        <v>284</v>
      </c>
      <c r="G79" s="74">
        <f>VLOOKUP($C$79,[74]납품수량!$B$3:$AI$51,G1,0)</f>
        <v>0</v>
      </c>
      <c r="H79" s="74">
        <f>VLOOKUP($C$79,[74]납품수량!$B$3:$AI$51,H1,0)</f>
        <v>0</v>
      </c>
      <c r="I79" s="74">
        <f>VLOOKUP($C$79,[74]납품수량!$B$3:$AI$51,I1,0)</f>
        <v>0</v>
      </c>
      <c r="J79" s="74">
        <f>VLOOKUP($C$79,[74]납품수량!$B$3:$AI$51,J1,0)</f>
        <v>0</v>
      </c>
      <c r="K79" s="74">
        <f>VLOOKUP($C$79,[74]납품수량!$B$3:$AI$51,K1,0)</f>
        <v>0</v>
      </c>
      <c r="L79" s="74">
        <f>VLOOKUP($C$79,[74]납품수량!$B$3:$AI$51,L1,0)</f>
        <v>0</v>
      </c>
      <c r="M79" s="74">
        <f>VLOOKUP($C$79,[74]납품수량!$B$3:$AI$51,M1,0)</f>
        <v>0</v>
      </c>
      <c r="N79" s="74">
        <f>VLOOKUP($C$79,[74]납품수량!$B$3:$AI$51,N1,0)</f>
        <v>0</v>
      </c>
      <c r="O79" s="74">
        <f>VLOOKUP($C$79,[74]납품수량!$B$3:$AI$51,O1,0)</f>
        <v>0</v>
      </c>
      <c r="P79" s="74">
        <f>VLOOKUP($C$79,[74]납품수량!$B$3:$AI$51,P1,0)</f>
        <v>0</v>
      </c>
      <c r="Q79" s="74">
        <f>VLOOKUP($C$79,[74]납품수량!$B$3:$AI$51,Q1,0)</f>
        <v>0</v>
      </c>
      <c r="R79" s="74">
        <f>VLOOKUP($C$79,[74]납품수량!$B$3:$AI$51,R1,0)</f>
        <v>0</v>
      </c>
      <c r="S79" s="74">
        <f>VLOOKUP($C$79,[74]납품수량!$B$3:$AI$51,S1,0)</f>
        <v>0</v>
      </c>
      <c r="T79" s="74">
        <f>VLOOKUP($C$79,[74]납품수량!$B$3:$AI$51,T1,0)</f>
        <v>0</v>
      </c>
      <c r="U79" s="74">
        <f>VLOOKUP($C$79,[74]납품수량!$B$3:$AI$51,U1,0)</f>
        <v>0</v>
      </c>
      <c r="V79" s="74">
        <f>VLOOKUP($C$79,[74]납품수량!$B$3:$AI$51,V1,0)</f>
        <v>0</v>
      </c>
      <c r="W79" s="74">
        <f>VLOOKUP($C$79,[74]납품수량!$B$3:$AI$51,W1,0)</f>
        <v>0</v>
      </c>
      <c r="X79" s="74">
        <f>VLOOKUP($C$79,[74]납품수량!$B$3:$AI$51,X1,0)</f>
        <v>0</v>
      </c>
      <c r="Y79" s="74">
        <f>VLOOKUP($C$79,[74]납품수량!$B$3:$AI$51,Y1,0)</f>
        <v>0</v>
      </c>
      <c r="Z79" s="74">
        <f>VLOOKUP($C$79,[74]납품수량!$B$3:$AI$51,Z1,0)</f>
        <v>0</v>
      </c>
      <c r="AA79" s="74">
        <f>VLOOKUP($C$79,[74]납품수량!$B$3:$AI$51,AA1,0)</f>
        <v>0</v>
      </c>
      <c r="AB79" s="74">
        <f>VLOOKUP($C$79,[74]납품수량!$B$3:$AI$51,AB1,0)</f>
        <v>0</v>
      </c>
      <c r="AC79" s="74">
        <f>VLOOKUP($C$79,[74]납품수량!$B$3:$AI$51,AC1,0)</f>
        <v>0</v>
      </c>
      <c r="AD79" s="74">
        <f>VLOOKUP($C$79,[74]납품수량!$B$3:$AI$51,AD1,0)</f>
        <v>0</v>
      </c>
      <c r="AE79" s="74">
        <f>VLOOKUP($C$79,[74]납품수량!$B$3:$AI$51,AE1,0)</f>
        <v>0</v>
      </c>
      <c r="AF79" s="74">
        <f>VLOOKUP($C$79,[74]납품수량!$B$3:$AI$51,AF1,0)</f>
        <v>0</v>
      </c>
      <c r="AG79" s="74">
        <f>VLOOKUP($C$79,[74]납품수량!$B$3:$AI$51,AG1,0)</f>
        <v>0</v>
      </c>
      <c r="AH79" s="74">
        <f>VLOOKUP($C$79,[74]납품수량!$B$3:$AI$51,AH1,0)</f>
        <v>0</v>
      </c>
      <c r="AI79" s="74">
        <f>VLOOKUP($C$79,[74]납품수량!$B$3:$AI$51,AI1,0)</f>
        <v>0</v>
      </c>
      <c r="AJ79" s="74">
        <f>VLOOKUP($C$79,[74]납품수량!$B$3:$AI$51,AJ1,0)</f>
        <v>0</v>
      </c>
      <c r="AK79" s="74">
        <f>VLOOKUP($C$79,[74]납품수량!$B$3:$AI$51,AK1,0)</f>
        <v>0</v>
      </c>
      <c r="AL79" s="74">
        <f>SUM(G79:AK79)</f>
        <v>0</v>
      </c>
      <c r="AM79" s="61"/>
      <c r="AN79" s="61"/>
      <c r="AO79" s="61"/>
      <c r="AP79" s="61"/>
      <c r="AQ79" s="61"/>
      <c r="AR79" s="61"/>
      <c r="AS79" s="61"/>
      <c r="AT79" s="61"/>
      <c r="AU79" s="61"/>
      <c r="AV79" s="61"/>
      <c r="AW79" s="61"/>
      <c r="AX79" s="61"/>
      <c r="AY79" s="61"/>
      <c r="AZ79" s="61"/>
      <c r="BA79" s="61"/>
      <c r="BB79" s="61"/>
      <c r="BC79" s="61"/>
      <c r="BD79" s="61"/>
      <c r="BE79" s="61"/>
      <c r="BF79" s="61"/>
      <c r="BG79" s="61"/>
      <c r="BH79" s="61"/>
      <c r="BI79" s="61"/>
      <c r="BJ79" s="61"/>
      <c r="BK79" s="61"/>
      <c r="BL79" s="61"/>
      <c r="BM79" s="61"/>
      <c r="BN79" s="61"/>
      <c r="BO79" s="61"/>
      <c r="BP79" s="61"/>
      <c r="BQ79" s="61"/>
      <c r="BR79" s="61"/>
      <c r="BS79" s="61"/>
      <c r="BT79" s="61"/>
      <c r="BU79" s="61"/>
      <c r="BV79" s="61"/>
      <c r="BW79" s="61"/>
      <c r="BX79" s="61"/>
      <c r="BY79" s="61"/>
      <c r="BZ79" s="61"/>
      <c r="CA79" s="61"/>
      <c r="CB79" s="61"/>
      <c r="CC79" s="61"/>
      <c r="CD79" s="61"/>
      <c r="CE79" s="61"/>
      <c r="CF79" s="61"/>
      <c r="CG79" s="61"/>
      <c r="CH79" s="61"/>
      <c r="CI79" s="61"/>
      <c r="CJ79" s="61"/>
      <c r="CK79" s="61"/>
      <c r="CL79" s="61"/>
      <c r="CM79" s="61"/>
      <c r="CN79" s="61"/>
      <c r="CO79" s="61"/>
      <c r="CP79" s="61"/>
      <c r="CQ79" s="61"/>
      <c r="CR79" s="61"/>
      <c r="CS79" s="61"/>
      <c r="CT79" s="61"/>
      <c r="CU79" s="61"/>
      <c r="CV79" s="61"/>
      <c r="CW79" s="61"/>
      <c r="CX79" s="61"/>
      <c r="CY79" s="61"/>
      <c r="CZ79" s="61"/>
      <c r="DA79" s="61"/>
      <c r="DB79" s="61"/>
    </row>
    <row r="80" spans="1:106" s="58" customFormat="1" ht="16.5" customHeight="1">
      <c r="A80" s="70"/>
      <c r="B80" s="777"/>
      <c r="C80" s="770"/>
      <c r="D80" s="772"/>
      <c r="E80" s="772"/>
      <c r="F80" s="772"/>
      <c r="G80" s="74">
        <f>$F$79*G79</f>
        <v>0</v>
      </c>
      <c r="H80" s="74">
        <f t="shared" ref="H80:AK80" si="38">$F$79*H79</f>
        <v>0</v>
      </c>
      <c r="I80" s="74">
        <f t="shared" si="38"/>
        <v>0</v>
      </c>
      <c r="J80" s="74">
        <f t="shared" si="38"/>
        <v>0</v>
      </c>
      <c r="K80" s="74">
        <f t="shared" si="38"/>
        <v>0</v>
      </c>
      <c r="L80" s="74">
        <f t="shared" si="38"/>
        <v>0</v>
      </c>
      <c r="M80" s="74">
        <f t="shared" si="38"/>
        <v>0</v>
      </c>
      <c r="N80" s="74">
        <f t="shared" si="38"/>
        <v>0</v>
      </c>
      <c r="O80" s="74">
        <f t="shared" si="38"/>
        <v>0</v>
      </c>
      <c r="P80" s="74">
        <f t="shared" si="38"/>
        <v>0</v>
      </c>
      <c r="Q80" s="74">
        <f t="shared" si="38"/>
        <v>0</v>
      </c>
      <c r="R80" s="74">
        <f t="shared" si="38"/>
        <v>0</v>
      </c>
      <c r="S80" s="74">
        <f t="shared" si="38"/>
        <v>0</v>
      </c>
      <c r="T80" s="74">
        <f t="shared" si="38"/>
        <v>0</v>
      </c>
      <c r="U80" s="74">
        <f t="shared" si="38"/>
        <v>0</v>
      </c>
      <c r="V80" s="74">
        <f t="shared" si="38"/>
        <v>0</v>
      </c>
      <c r="W80" s="74">
        <f t="shared" si="38"/>
        <v>0</v>
      </c>
      <c r="X80" s="74">
        <f t="shared" si="38"/>
        <v>0</v>
      </c>
      <c r="Y80" s="74">
        <f t="shared" si="38"/>
        <v>0</v>
      </c>
      <c r="Z80" s="74">
        <f t="shared" si="38"/>
        <v>0</v>
      </c>
      <c r="AA80" s="74">
        <f t="shared" si="38"/>
        <v>0</v>
      </c>
      <c r="AB80" s="74">
        <f t="shared" si="38"/>
        <v>0</v>
      </c>
      <c r="AC80" s="74">
        <f t="shared" si="38"/>
        <v>0</v>
      </c>
      <c r="AD80" s="74">
        <f t="shared" si="38"/>
        <v>0</v>
      </c>
      <c r="AE80" s="74">
        <f t="shared" si="38"/>
        <v>0</v>
      </c>
      <c r="AF80" s="74">
        <f t="shared" si="38"/>
        <v>0</v>
      </c>
      <c r="AG80" s="74">
        <f t="shared" si="38"/>
        <v>0</v>
      </c>
      <c r="AH80" s="74">
        <f t="shared" si="38"/>
        <v>0</v>
      </c>
      <c r="AI80" s="74">
        <f t="shared" si="38"/>
        <v>0</v>
      </c>
      <c r="AJ80" s="74">
        <f t="shared" si="38"/>
        <v>0</v>
      </c>
      <c r="AK80" s="74">
        <f t="shared" si="38"/>
        <v>0</v>
      </c>
      <c r="AL80" s="74">
        <f>F79*AL79</f>
        <v>0</v>
      </c>
      <c r="AM80" s="61"/>
      <c r="AN80" s="61"/>
      <c r="AO80" s="61"/>
      <c r="AP80" s="61"/>
      <c r="AQ80" s="61"/>
      <c r="AR80" s="61"/>
      <c r="AS80" s="61"/>
      <c r="AT80" s="61"/>
      <c r="AU80" s="61"/>
      <c r="AV80" s="61"/>
      <c r="AW80" s="61"/>
      <c r="AX80" s="61"/>
      <c r="AY80" s="61"/>
      <c r="AZ80" s="61"/>
      <c r="BA80" s="61"/>
      <c r="BB80" s="61"/>
      <c r="BC80" s="61"/>
      <c r="BD80" s="61"/>
      <c r="BE80" s="61"/>
      <c r="BF80" s="61"/>
      <c r="BG80" s="61"/>
      <c r="BH80" s="61"/>
      <c r="BI80" s="61"/>
      <c r="BJ80" s="61"/>
      <c r="BK80" s="61"/>
      <c r="BL80" s="61"/>
      <c r="BM80" s="61"/>
      <c r="BN80" s="61"/>
      <c r="BO80" s="61"/>
      <c r="BP80" s="61"/>
      <c r="BQ80" s="61"/>
      <c r="BR80" s="61"/>
      <c r="BS80" s="61"/>
      <c r="BT80" s="61"/>
      <c r="BU80" s="61"/>
      <c r="BV80" s="61"/>
      <c r="BW80" s="61"/>
      <c r="BX80" s="61"/>
      <c r="BY80" s="61"/>
      <c r="BZ80" s="61"/>
      <c r="CA80" s="61"/>
      <c r="CB80" s="61"/>
      <c r="CC80" s="61"/>
      <c r="CD80" s="61"/>
      <c r="CE80" s="61"/>
      <c r="CF80" s="61"/>
      <c r="CG80" s="61"/>
      <c r="CH80" s="61"/>
      <c r="CI80" s="61"/>
      <c r="CJ80" s="61"/>
      <c r="CK80" s="61"/>
      <c r="CL80" s="61"/>
      <c r="CM80" s="61"/>
      <c r="CN80" s="61"/>
      <c r="CO80" s="61"/>
      <c r="CP80" s="61"/>
      <c r="CQ80" s="61"/>
      <c r="CR80" s="61"/>
      <c r="CS80" s="61"/>
      <c r="CT80" s="61"/>
      <c r="CU80" s="61"/>
      <c r="CV80" s="61"/>
      <c r="CW80" s="61"/>
      <c r="CX80" s="61"/>
      <c r="CY80" s="61"/>
      <c r="CZ80" s="61"/>
      <c r="DA80" s="61"/>
      <c r="DB80" s="61"/>
    </row>
    <row r="81" spans="1:106" s="58" customFormat="1" ht="16.5" customHeight="1">
      <c r="A81" s="70" t="s">
        <v>439</v>
      </c>
      <c r="B81" s="777"/>
      <c r="C81" s="769" t="s">
        <v>300</v>
      </c>
      <c r="D81" s="771" t="s">
        <v>301</v>
      </c>
      <c r="E81" s="771" t="s">
        <v>504</v>
      </c>
      <c r="F81" s="771">
        <f>VLOOKUP(C81,'[72]납품수량(영업)'!$C$3:$F$260,4,FALSE)</f>
        <v>284</v>
      </c>
      <c r="G81" s="74">
        <f>VLOOKUP($C$81,[74]납품수량!$B$3:$AI$51,G1,0)</f>
        <v>0</v>
      </c>
      <c r="H81" s="74">
        <f>VLOOKUP($C$81,[74]납품수량!$B$3:$AI$51,H1,0)</f>
        <v>0</v>
      </c>
      <c r="I81" s="74">
        <f>VLOOKUP($C$81,[74]납품수량!$B$3:$AI$51,I1,0)</f>
        <v>0</v>
      </c>
      <c r="J81" s="74">
        <f>VLOOKUP($C$81,[74]납품수량!$B$3:$AI$51,J1,0)</f>
        <v>0</v>
      </c>
      <c r="K81" s="74">
        <f>VLOOKUP($C$81,[74]납품수량!$B$3:$AI$51,K1,0)</f>
        <v>0</v>
      </c>
      <c r="L81" s="74">
        <f>VLOOKUP($C$81,[74]납품수량!$B$3:$AI$51,L1,0)</f>
        <v>0</v>
      </c>
      <c r="M81" s="74">
        <f>VLOOKUP($C$81,[74]납품수량!$B$3:$AI$51,M1,0)</f>
        <v>0</v>
      </c>
      <c r="N81" s="74">
        <f>VLOOKUP($C$81,[74]납품수량!$B$3:$AI$51,N1,0)</f>
        <v>0</v>
      </c>
      <c r="O81" s="74">
        <f>VLOOKUP($C$81,[74]납품수량!$B$3:$AI$51,O1,0)</f>
        <v>0</v>
      </c>
      <c r="P81" s="74">
        <f>VLOOKUP($C$81,[74]납품수량!$B$3:$AI$51,P1,0)</f>
        <v>0</v>
      </c>
      <c r="Q81" s="74">
        <f>VLOOKUP($C$81,[74]납품수량!$B$3:$AI$51,Q1,0)</f>
        <v>0</v>
      </c>
      <c r="R81" s="74">
        <f>VLOOKUP($C$81,[74]납품수량!$B$3:$AI$51,R1,0)</f>
        <v>0</v>
      </c>
      <c r="S81" s="74">
        <f>VLOOKUP($C$81,[74]납품수량!$B$3:$AI$51,S1,0)</f>
        <v>0</v>
      </c>
      <c r="T81" s="74">
        <f>VLOOKUP($C$81,[74]납품수량!$B$3:$AI$51,T1,0)</f>
        <v>0</v>
      </c>
      <c r="U81" s="74">
        <f>VLOOKUP($C$81,[74]납품수량!$B$3:$AI$51,U1,0)</f>
        <v>0</v>
      </c>
      <c r="V81" s="74">
        <f>VLOOKUP($C$81,[74]납품수량!$B$3:$AI$51,V1,0)</f>
        <v>0</v>
      </c>
      <c r="W81" s="74">
        <f>VLOOKUP($C$81,[74]납품수량!$B$3:$AI$51,W1,0)</f>
        <v>0</v>
      </c>
      <c r="X81" s="74">
        <f>VLOOKUP($C$81,[74]납품수량!$B$3:$AI$51,X1,0)</f>
        <v>0</v>
      </c>
      <c r="Y81" s="74">
        <f>VLOOKUP($C$81,[74]납품수량!$B$3:$AI$51,Y1,0)</f>
        <v>0</v>
      </c>
      <c r="Z81" s="74">
        <f>VLOOKUP($C$81,[74]납품수량!$B$3:$AI$51,Z1,0)</f>
        <v>0</v>
      </c>
      <c r="AA81" s="74">
        <f>VLOOKUP($C$81,[74]납품수량!$B$3:$AI$51,AA1,0)</f>
        <v>0</v>
      </c>
      <c r="AB81" s="74">
        <f>VLOOKUP($C$81,[74]납품수량!$B$3:$AI$51,AB1,0)</f>
        <v>0</v>
      </c>
      <c r="AC81" s="74">
        <f>VLOOKUP($C$81,[74]납품수량!$B$3:$AI$51,AC1,0)</f>
        <v>0</v>
      </c>
      <c r="AD81" s="74">
        <f>VLOOKUP($C$81,[74]납품수량!$B$3:$AI$51,AD1,0)</f>
        <v>0</v>
      </c>
      <c r="AE81" s="74">
        <f>VLOOKUP($C$81,[74]납품수량!$B$3:$AI$51,AE1,0)</f>
        <v>0</v>
      </c>
      <c r="AF81" s="74">
        <f>VLOOKUP($C$81,[74]납품수량!$B$3:$AI$51,AF1,0)</f>
        <v>0</v>
      </c>
      <c r="AG81" s="74">
        <f>VLOOKUP($C$81,[74]납품수량!$B$3:$AI$51,AG1,0)</f>
        <v>0</v>
      </c>
      <c r="AH81" s="74">
        <f>VLOOKUP($C$81,[74]납품수량!$B$3:$AI$51,AH1,0)</f>
        <v>0</v>
      </c>
      <c r="AI81" s="74">
        <f>VLOOKUP($C$81,[74]납품수량!$B$3:$AI$51,AI1,0)</f>
        <v>0</v>
      </c>
      <c r="AJ81" s="74">
        <f>VLOOKUP($C$81,[74]납품수량!$B$3:$AI$51,AJ1,0)</f>
        <v>0</v>
      </c>
      <c r="AK81" s="74">
        <f>VLOOKUP($C$81,[74]납품수량!$B$3:$AI$51,AK1,0)</f>
        <v>0</v>
      </c>
      <c r="AL81" s="74">
        <f>SUM(G81:AK81)</f>
        <v>0</v>
      </c>
      <c r="AM81" s="61"/>
      <c r="AN81" s="61"/>
      <c r="AO81" s="61"/>
      <c r="AP81" s="61"/>
      <c r="AQ81" s="61"/>
      <c r="AR81" s="61"/>
      <c r="AS81" s="61"/>
      <c r="AT81" s="61"/>
      <c r="AU81" s="61"/>
      <c r="AV81" s="61"/>
      <c r="AW81" s="61"/>
      <c r="AX81" s="61"/>
      <c r="AY81" s="61"/>
      <c r="AZ81" s="61"/>
      <c r="BA81" s="61"/>
      <c r="BB81" s="61"/>
      <c r="BC81" s="61"/>
      <c r="BD81" s="61"/>
      <c r="BE81" s="61"/>
      <c r="BF81" s="61"/>
      <c r="BG81" s="61"/>
      <c r="BH81" s="61"/>
      <c r="BI81" s="61"/>
      <c r="BJ81" s="61"/>
      <c r="BK81" s="61"/>
      <c r="BL81" s="61"/>
      <c r="BM81" s="61"/>
      <c r="BN81" s="61"/>
      <c r="BO81" s="61"/>
      <c r="BP81" s="61"/>
      <c r="BQ81" s="61"/>
      <c r="BR81" s="61"/>
      <c r="BS81" s="61"/>
      <c r="BT81" s="61"/>
      <c r="BU81" s="61"/>
      <c r="BV81" s="61"/>
      <c r="BW81" s="61"/>
      <c r="BX81" s="61"/>
      <c r="BY81" s="61"/>
      <c r="BZ81" s="61"/>
      <c r="CA81" s="61"/>
      <c r="CB81" s="61"/>
      <c r="CC81" s="61"/>
      <c r="CD81" s="61"/>
      <c r="CE81" s="61"/>
      <c r="CF81" s="61"/>
      <c r="CG81" s="61"/>
      <c r="CH81" s="61"/>
      <c r="CI81" s="61"/>
      <c r="CJ81" s="61"/>
      <c r="CK81" s="61"/>
      <c r="CL81" s="61"/>
      <c r="CM81" s="61"/>
      <c r="CN81" s="61"/>
      <c r="CO81" s="61"/>
      <c r="CP81" s="61"/>
      <c r="CQ81" s="61"/>
      <c r="CR81" s="61"/>
      <c r="CS81" s="61"/>
      <c r="CT81" s="61"/>
      <c r="CU81" s="61"/>
      <c r="CV81" s="61"/>
      <c r="CW81" s="61"/>
      <c r="CX81" s="61"/>
      <c r="CY81" s="61"/>
      <c r="CZ81" s="61"/>
      <c r="DA81" s="61"/>
      <c r="DB81" s="61"/>
    </row>
    <row r="82" spans="1:106" s="58" customFormat="1" ht="16.5" customHeight="1">
      <c r="A82" s="70"/>
      <c r="B82" s="777"/>
      <c r="C82" s="770"/>
      <c r="D82" s="772"/>
      <c r="E82" s="772"/>
      <c r="F82" s="772"/>
      <c r="G82" s="74">
        <f>$F$81*G81</f>
        <v>0</v>
      </c>
      <c r="H82" s="74">
        <f t="shared" ref="H82:AK82" si="39">$F$81*H81</f>
        <v>0</v>
      </c>
      <c r="I82" s="74">
        <f t="shared" si="39"/>
        <v>0</v>
      </c>
      <c r="J82" s="74">
        <f t="shared" si="39"/>
        <v>0</v>
      </c>
      <c r="K82" s="74">
        <f t="shared" si="39"/>
        <v>0</v>
      </c>
      <c r="L82" s="74">
        <f t="shared" si="39"/>
        <v>0</v>
      </c>
      <c r="M82" s="74">
        <f t="shared" si="39"/>
        <v>0</v>
      </c>
      <c r="N82" s="74">
        <f t="shared" si="39"/>
        <v>0</v>
      </c>
      <c r="O82" s="74">
        <f t="shared" si="39"/>
        <v>0</v>
      </c>
      <c r="P82" s="74">
        <f t="shared" si="39"/>
        <v>0</v>
      </c>
      <c r="Q82" s="74">
        <f t="shared" si="39"/>
        <v>0</v>
      </c>
      <c r="R82" s="74">
        <f t="shared" si="39"/>
        <v>0</v>
      </c>
      <c r="S82" s="74">
        <f t="shared" si="39"/>
        <v>0</v>
      </c>
      <c r="T82" s="74">
        <f t="shared" si="39"/>
        <v>0</v>
      </c>
      <c r="U82" s="74">
        <f t="shared" si="39"/>
        <v>0</v>
      </c>
      <c r="V82" s="74">
        <f t="shared" si="39"/>
        <v>0</v>
      </c>
      <c r="W82" s="74">
        <f t="shared" si="39"/>
        <v>0</v>
      </c>
      <c r="X82" s="74">
        <f t="shared" si="39"/>
        <v>0</v>
      </c>
      <c r="Y82" s="74">
        <f t="shared" si="39"/>
        <v>0</v>
      </c>
      <c r="Z82" s="74">
        <f t="shared" si="39"/>
        <v>0</v>
      </c>
      <c r="AA82" s="74">
        <f t="shared" si="39"/>
        <v>0</v>
      </c>
      <c r="AB82" s="74">
        <f t="shared" si="39"/>
        <v>0</v>
      </c>
      <c r="AC82" s="74">
        <f t="shared" si="39"/>
        <v>0</v>
      </c>
      <c r="AD82" s="74">
        <f t="shared" si="39"/>
        <v>0</v>
      </c>
      <c r="AE82" s="74">
        <f t="shared" si="39"/>
        <v>0</v>
      </c>
      <c r="AF82" s="74">
        <f t="shared" si="39"/>
        <v>0</v>
      </c>
      <c r="AG82" s="74">
        <f t="shared" si="39"/>
        <v>0</v>
      </c>
      <c r="AH82" s="74">
        <f t="shared" si="39"/>
        <v>0</v>
      </c>
      <c r="AI82" s="74">
        <f t="shared" si="39"/>
        <v>0</v>
      </c>
      <c r="AJ82" s="74">
        <f t="shared" si="39"/>
        <v>0</v>
      </c>
      <c r="AK82" s="74">
        <f t="shared" si="39"/>
        <v>0</v>
      </c>
      <c r="AL82" s="74">
        <f>F81*AL81</f>
        <v>0</v>
      </c>
      <c r="AM82" s="61"/>
      <c r="AN82" s="61"/>
      <c r="AO82" s="61"/>
      <c r="AP82" s="61"/>
      <c r="AQ82" s="61"/>
      <c r="AR82" s="61"/>
      <c r="AS82" s="61"/>
      <c r="AT82" s="61"/>
      <c r="AU82" s="61"/>
      <c r="AV82" s="61"/>
      <c r="AW82" s="61"/>
      <c r="AX82" s="61"/>
      <c r="AY82" s="61"/>
      <c r="AZ82" s="61"/>
      <c r="BA82" s="61"/>
      <c r="BB82" s="61"/>
      <c r="BC82" s="61"/>
      <c r="BD82" s="61"/>
      <c r="BE82" s="61"/>
      <c r="BF82" s="61"/>
      <c r="BG82" s="61"/>
      <c r="BH82" s="61"/>
      <c r="BI82" s="61"/>
      <c r="BJ82" s="61"/>
      <c r="BK82" s="61"/>
      <c r="BL82" s="61"/>
      <c r="BM82" s="61"/>
      <c r="BN82" s="61"/>
      <c r="BO82" s="61"/>
      <c r="BP82" s="61"/>
      <c r="BQ82" s="61"/>
      <c r="BR82" s="61"/>
      <c r="BS82" s="61"/>
      <c r="BT82" s="61"/>
      <c r="BU82" s="61"/>
      <c r="BV82" s="61"/>
      <c r="BW82" s="61"/>
      <c r="BX82" s="61"/>
      <c r="BY82" s="61"/>
      <c r="BZ82" s="61"/>
      <c r="CA82" s="61"/>
      <c r="CB82" s="61"/>
      <c r="CC82" s="61"/>
      <c r="CD82" s="61"/>
      <c r="CE82" s="61"/>
      <c r="CF82" s="61"/>
      <c r="CG82" s="61"/>
      <c r="CH82" s="61"/>
      <c r="CI82" s="61"/>
      <c r="CJ82" s="61"/>
      <c r="CK82" s="61"/>
      <c r="CL82" s="61"/>
      <c r="CM82" s="61"/>
      <c r="CN82" s="61"/>
      <c r="CO82" s="61"/>
      <c r="CP82" s="61"/>
      <c r="CQ82" s="61"/>
      <c r="CR82" s="61"/>
      <c r="CS82" s="61"/>
      <c r="CT82" s="61"/>
      <c r="CU82" s="61"/>
      <c r="CV82" s="61"/>
      <c r="CW82" s="61"/>
      <c r="CX82" s="61"/>
      <c r="CY82" s="61"/>
      <c r="CZ82" s="61"/>
      <c r="DA82" s="61"/>
      <c r="DB82" s="61"/>
    </row>
    <row r="83" spans="1:106" s="58" customFormat="1" ht="16.5" customHeight="1">
      <c r="A83" s="70" t="s">
        <v>635</v>
      </c>
      <c r="B83" s="777"/>
      <c r="C83" s="769" t="s">
        <v>467</v>
      </c>
      <c r="D83" s="771" t="s">
        <v>289</v>
      </c>
      <c r="E83" s="771" t="s">
        <v>168</v>
      </c>
      <c r="F83" s="771">
        <f>VLOOKUP(C83,'[72]납품수량(영업)'!$C$3:$F$260,4,FALSE)</f>
        <v>0</v>
      </c>
      <c r="G83" s="74">
        <f>VLOOKUP($C$83,[74]납품수량!$B$3:$AI$51,G1,0)</f>
        <v>0</v>
      </c>
      <c r="H83" s="74">
        <f>VLOOKUP($C$83,[74]납품수량!$B$3:$AI$51,H1,0)</f>
        <v>0</v>
      </c>
      <c r="I83" s="74">
        <f>VLOOKUP($C$83,[74]납품수량!$B$3:$AI$51,I1,0)</f>
        <v>0</v>
      </c>
      <c r="J83" s="74">
        <f>VLOOKUP($C$83,[74]납품수량!$B$3:$AI$51,J1,0)</f>
        <v>0</v>
      </c>
      <c r="K83" s="74">
        <f>VLOOKUP($C$83,[74]납품수량!$B$3:$AI$51,K1,0)</f>
        <v>0</v>
      </c>
      <c r="L83" s="74">
        <f>VLOOKUP($C$83,[74]납품수량!$B$3:$AI$51,L1,0)</f>
        <v>0</v>
      </c>
      <c r="M83" s="74">
        <f>VLOOKUP($C$83,[74]납품수량!$B$3:$AI$51,M1,0)</f>
        <v>0</v>
      </c>
      <c r="N83" s="74">
        <f>VLOOKUP($C$83,[74]납품수량!$B$3:$AI$51,N1,0)</f>
        <v>0</v>
      </c>
      <c r="O83" s="74">
        <f>VLOOKUP($C$83,[74]납품수량!$B$3:$AI$51,O1,0)</f>
        <v>0</v>
      </c>
      <c r="P83" s="74">
        <f>VLOOKUP($C$83,[74]납품수량!$B$3:$AI$51,P1,0)</f>
        <v>0</v>
      </c>
      <c r="Q83" s="74">
        <f>VLOOKUP($C$83,[74]납품수량!$B$3:$AI$51,Q1,0)</f>
        <v>0</v>
      </c>
      <c r="R83" s="74">
        <f>VLOOKUP($C$83,[74]납품수량!$B$3:$AI$51,R1,0)</f>
        <v>0</v>
      </c>
      <c r="S83" s="74">
        <f>VLOOKUP($C$83,[74]납품수량!$B$3:$AI$51,S1,0)</f>
        <v>0</v>
      </c>
      <c r="T83" s="74">
        <f>VLOOKUP($C$83,[74]납품수량!$B$3:$AI$51,T1,0)</f>
        <v>0</v>
      </c>
      <c r="U83" s="74">
        <f>VLOOKUP($C$83,[74]납품수량!$B$3:$AI$51,U1,0)</f>
        <v>0</v>
      </c>
      <c r="V83" s="74">
        <f>VLOOKUP($C$83,[74]납품수량!$B$3:$AI$51,V1,0)</f>
        <v>0</v>
      </c>
      <c r="W83" s="74">
        <f>VLOOKUP($C$83,[74]납품수량!$B$3:$AI$51,W1,0)</f>
        <v>0</v>
      </c>
      <c r="X83" s="74">
        <f>VLOOKUP($C$83,[74]납품수량!$B$3:$AI$51,X1,0)</f>
        <v>0</v>
      </c>
      <c r="Y83" s="74">
        <f>VLOOKUP($C$83,[74]납품수량!$B$3:$AI$51,Y1,0)</f>
        <v>0</v>
      </c>
      <c r="Z83" s="74">
        <f>VLOOKUP($C$83,[74]납품수량!$B$3:$AI$51,Z1,0)</f>
        <v>0</v>
      </c>
      <c r="AA83" s="74">
        <f>VLOOKUP($C$83,[74]납품수량!$B$3:$AI$51,AA1,0)</f>
        <v>0</v>
      </c>
      <c r="AB83" s="74">
        <f>VLOOKUP($C$83,[74]납품수량!$B$3:$AI$51,AB1,0)</f>
        <v>0</v>
      </c>
      <c r="AC83" s="74">
        <f>VLOOKUP($C$83,[74]납품수량!$B$3:$AI$51,AC1,0)</f>
        <v>0</v>
      </c>
      <c r="AD83" s="74">
        <f>VLOOKUP($C$83,[74]납품수량!$B$3:$AI$51,AD1,0)</f>
        <v>0</v>
      </c>
      <c r="AE83" s="74">
        <f>VLOOKUP($C$83,[74]납품수량!$B$3:$AI$51,AE1,0)</f>
        <v>0</v>
      </c>
      <c r="AF83" s="74">
        <f>VLOOKUP($C$83,[74]납품수량!$B$3:$AI$51,AF1,0)</f>
        <v>0</v>
      </c>
      <c r="AG83" s="74">
        <f>VLOOKUP($C$83,[74]납품수량!$B$3:$AI$51,AG1,0)</f>
        <v>0</v>
      </c>
      <c r="AH83" s="74">
        <f>VLOOKUP($C$83,[74]납품수량!$B$3:$AI$51,AH1,0)</f>
        <v>0</v>
      </c>
      <c r="AI83" s="74">
        <f>VLOOKUP($C$83,[74]납품수량!$B$3:$AI$51,AI1,0)</f>
        <v>0</v>
      </c>
      <c r="AJ83" s="74">
        <f>VLOOKUP($C$83,[74]납품수량!$B$3:$AI$51,AJ1,0)</f>
        <v>0</v>
      </c>
      <c r="AK83" s="74">
        <f>VLOOKUP($C$83,[74]납품수량!$B$3:$AI$51,AK1,0)</f>
        <v>0</v>
      </c>
      <c r="AL83" s="74">
        <f>SUM(G83:AK83)</f>
        <v>0</v>
      </c>
      <c r="AM83" s="61"/>
      <c r="AN83" s="61"/>
      <c r="AO83" s="61"/>
      <c r="AP83" s="61"/>
      <c r="AQ83" s="61"/>
      <c r="AR83" s="61"/>
      <c r="AS83" s="61"/>
      <c r="AT83" s="61"/>
      <c r="AU83" s="61"/>
      <c r="AV83" s="61"/>
      <c r="AW83" s="61"/>
      <c r="AX83" s="61"/>
      <c r="AY83" s="61"/>
      <c r="AZ83" s="61"/>
      <c r="BA83" s="61"/>
      <c r="BB83" s="61"/>
      <c r="BC83" s="61"/>
      <c r="BD83" s="61"/>
      <c r="BE83" s="61"/>
      <c r="BF83" s="61"/>
      <c r="BG83" s="61"/>
      <c r="BH83" s="61"/>
      <c r="BI83" s="61"/>
      <c r="BJ83" s="61"/>
      <c r="BK83" s="61"/>
      <c r="BL83" s="61"/>
      <c r="BM83" s="61"/>
      <c r="BN83" s="61"/>
      <c r="BO83" s="61"/>
      <c r="BP83" s="61"/>
      <c r="BQ83" s="61"/>
      <c r="BR83" s="61"/>
      <c r="BS83" s="61"/>
      <c r="BT83" s="61"/>
      <c r="BU83" s="61"/>
      <c r="BV83" s="61"/>
      <c r="BW83" s="61"/>
      <c r="BX83" s="61"/>
      <c r="BY83" s="61"/>
      <c r="BZ83" s="61"/>
      <c r="CA83" s="61"/>
      <c r="CB83" s="61"/>
      <c r="CC83" s="61"/>
      <c r="CD83" s="61"/>
      <c r="CE83" s="61"/>
      <c r="CF83" s="61"/>
      <c r="CG83" s="61"/>
      <c r="CH83" s="61"/>
      <c r="CI83" s="61"/>
      <c r="CJ83" s="61"/>
      <c r="CK83" s="61"/>
      <c r="CL83" s="61"/>
      <c r="CM83" s="61"/>
      <c r="CN83" s="61"/>
      <c r="CO83" s="61"/>
      <c r="CP83" s="61"/>
      <c r="CQ83" s="61"/>
      <c r="CR83" s="61"/>
      <c r="CS83" s="61"/>
      <c r="CT83" s="61"/>
      <c r="CU83" s="61"/>
      <c r="CV83" s="61"/>
      <c r="CW83" s="61"/>
      <c r="CX83" s="61"/>
      <c r="CY83" s="61"/>
      <c r="CZ83" s="61"/>
      <c r="DA83" s="61"/>
      <c r="DB83" s="61"/>
    </row>
    <row r="84" spans="1:106" s="58" customFormat="1" ht="16.5" customHeight="1">
      <c r="A84" s="70"/>
      <c r="B84" s="777"/>
      <c r="C84" s="770"/>
      <c r="D84" s="772"/>
      <c r="E84" s="772"/>
      <c r="F84" s="772"/>
      <c r="G84" s="74">
        <f>$F$83*G83</f>
        <v>0</v>
      </c>
      <c r="H84" s="74">
        <f t="shared" ref="H84:AK84" si="40">$F$83*H83</f>
        <v>0</v>
      </c>
      <c r="I84" s="74">
        <f t="shared" si="40"/>
        <v>0</v>
      </c>
      <c r="J84" s="74">
        <f t="shared" si="40"/>
        <v>0</v>
      </c>
      <c r="K84" s="74">
        <f t="shared" si="40"/>
        <v>0</v>
      </c>
      <c r="L84" s="74">
        <f t="shared" si="40"/>
        <v>0</v>
      </c>
      <c r="M84" s="74">
        <f t="shared" si="40"/>
        <v>0</v>
      </c>
      <c r="N84" s="74">
        <f t="shared" si="40"/>
        <v>0</v>
      </c>
      <c r="O84" s="74">
        <f t="shared" si="40"/>
        <v>0</v>
      </c>
      <c r="P84" s="74">
        <f t="shared" si="40"/>
        <v>0</v>
      </c>
      <c r="Q84" s="74">
        <f t="shared" si="40"/>
        <v>0</v>
      </c>
      <c r="R84" s="74">
        <f t="shared" si="40"/>
        <v>0</v>
      </c>
      <c r="S84" s="74">
        <f t="shared" si="40"/>
        <v>0</v>
      </c>
      <c r="T84" s="74">
        <f t="shared" si="40"/>
        <v>0</v>
      </c>
      <c r="U84" s="74">
        <f t="shared" si="40"/>
        <v>0</v>
      </c>
      <c r="V84" s="74">
        <f t="shared" si="40"/>
        <v>0</v>
      </c>
      <c r="W84" s="74">
        <f t="shared" si="40"/>
        <v>0</v>
      </c>
      <c r="X84" s="74">
        <f t="shared" si="40"/>
        <v>0</v>
      </c>
      <c r="Y84" s="74">
        <f t="shared" si="40"/>
        <v>0</v>
      </c>
      <c r="Z84" s="74">
        <f t="shared" si="40"/>
        <v>0</v>
      </c>
      <c r="AA84" s="74">
        <f t="shared" si="40"/>
        <v>0</v>
      </c>
      <c r="AB84" s="74">
        <f t="shared" si="40"/>
        <v>0</v>
      </c>
      <c r="AC84" s="74">
        <f t="shared" si="40"/>
        <v>0</v>
      </c>
      <c r="AD84" s="74">
        <f t="shared" si="40"/>
        <v>0</v>
      </c>
      <c r="AE84" s="74">
        <f t="shared" si="40"/>
        <v>0</v>
      </c>
      <c r="AF84" s="74">
        <f t="shared" si="40"/>
        <v>0</v>
      </c>
      <c r="AG84" s="74">
        <f t="shared" si="40"/>
        <v>0</v>
      </c>
      <c r="AH84" s="74">
        <f t="shared" si="40"/>
        <v>0</v>
      </c>
      <c r="AI84" s="74">
        <f t="shared" si="40"/>
        <v>0</v>
      </c>
      <c r="AJ84" s="74">
        <f t="shared" si="40"/>
        <v>0</v>
      </c>
      <c r="AK84" s="74">
        <f t="shared" si="40"/>
        <v>0</v>
      </c>
      <c r="AL84" s="74">
        <f>F83*AL83</f>
        <v>0</v>
      </c>
      <c r="AM84" s="61"/>
      <c r="AN84" s="61"/>
      <c r="AO84" s="61"/>
      <c r="AP84" s="61"/>
      <c r="AQ84" s="61"/>
      <c r="AR84" s="61"/>
      <c r="AS84" s="61"/>
      <c r="AT84" s="61"/>
      <c r="AU84" s="61"/>
      <c r="AV84" s="61"/>
      <c r="AW84" s="61"/>
      <c r="AX84" s="61"/>
      <c r="AY84" s="61"/>
      <c r="AZ84" s="61"/>
      <c r="BA84" s="61"/>
      <c r="BB84" s="61"/>
      <c r="BC84" s="61"/>
      <c r="BD84" s="61"/>
      <c r="BE84" s="61"/>
      <c r="BF84" s="61"/>
      <c r="BG84" s="61"/>
      <c r="BH84" s="61"/>
      <c r="BI84" s="61"/>
      <c r="BJ84" s="61"/>
      <c r="BK84" s="61"/>
      <c r="BL84" s="61"/>
      <c r="BM84" s="61"/>
      <c r="BN84" s="61"/>
      <c r="BO84" s="61"/>
      <c r="BP84" s="61"/>
      <c r="BQ84" s="61"/>
      <c r="BR84" s="61"/>
      <c r="BS84" s="61"/>
      <c r="BT84" s="61"/>
      <c r="BU84" s="61"/>
      <c r="BV84" s="61"/>
      <c r="BW84" s="61"/>
      <c r="BX84" s="61"/>
      <c r="BY84" s="61"/>
      <c r="BZ84" s="61"/>
      <c r="CA84" s="61"/>
      <c r="CB84" s="61"/>
      <c r="CC84" s="61"/>
      <c r="CD84" s="61"/>
      <c r="CE84" s="61"/>
      <c r="CF84" s="61"/>
      <c r="CG84" s="61"/>
      <c r="CH84" s="61"/>
      <c r="CI84" s="61"/>
      <c r="CJ84" s="61"/>
      <c r="CK84" s="61"/>
      <c r="CL84" s="61"/>
      <c r="CM84" s="61"/>
      <c r="CN84" s="61"/>
      <c r="CO84" s="61"/>
      <c r="CP84" s="61"/>
      <c r="CQ84" s="61"/>
      <c r="CR84" s="61"/>
      <c r="CS84" s="61"/>
      <c r="CT84" s="61"/>
      <c r="CU84" s="61"/>
      <c r="CV84" s="61"/>
      <c r="CW84" s="61"/>
      <c r="CX84" s="61"/>
      <c r="CY84" s="61"/>
      <c r="CZ84" s="61"/>
      <c r="DA84" s="61"/>
      <c r="DB84" s="61"/>
    </row>
    <row r="85" spans="1:106" s="58" customFormat="1" ht="16.5" customHeight="1">
      <c r="A85" s="70" t="s">
        <v>635</v>
      </c>
      <c r="B85" s="777"/>
      <c r="C85" s="769" t="s">
        <v>468</v>
      </c>
      <c r="D85" s="771" t="s">
        <v>496</v>
      </c>
      <c r="E85" s="771" t="s">
        <v>168</v>
      </c>
      <c r="F85" s="771">
        <f>VLOOKUP(C85,'[72]납품수량(영업)'!$C$3:$F$260,4,FALSE)</f>
        <v>0</v>
      </c>
      <c r="G85" s="74">
        <f>VLOOKUP($C$85,[74]납품수량!$B$3:$AI$51,G1,0)</f>
        <v>0</v>
      </c>
      <c r="H85" s="74">
        <f>VLOOKUP($C$85,[74]납품수량!$B$3:$AI$51,H1,0)</f>
        <v>0</v>
      </c>
      <c r="I85" s="74">
        <f>VLOOKUP($C$85,[74]납품수량!$B$3:$AI$51,I1,0)</f>
        <v>0</v>
      </c>
      <c r="J85" s="74">
        <f>VLOOKUP($C$85,[74]납품수량!$B$3:$AI$51,J1,0)</f>
        <v>0</v>
      </c>
      <c r="K85" s="74">
        <f>VLOOKUP($C$85,[74]납품수량!$B$3:$AI$51,K1,0)</f>
        <v>0</v>
      </c>
      <c r="L85" s="74">
        <f>VLOOKUP($C$85,[74]납품수량!$B$3:$AI$51,L1,0)</f>
        <v>0</v>
      </c>
      <c r="M85" s="74">
        <f>VLOOKUP($C$85,[74]납품수량!$B$3:$AI$51,M1,0)</f>
        <v>0</v>
      </c>
      <c r="N85" s="74">
        <f>VLOOKUP($C$85,[74]납품수량!$B$3:$AI$51,N1,0)</f>
        <v>0</v>
      </c>
      <c r="O85" s="74">
        <f>VLOOKUP($C$85,[74]납품수량!$B$3:$AI$51,O1,0)</f>
        <v>0</v>
      </c>
      <c r="P85" s="74">
        <f>VLOOKUP($C$85,[74]납품수량!$B$3:$AI$51,P1,0)</f>
        <v>0</v>
      </c>
      <c r="Q85" s="74">
        <f>VLOOKUP($C$85,[74]납품수량!$B$3:$AI$51,Q1,0)</f>
        <v>0</v>
      </c>
      <c r="R85" s="74">
        <f>VLOOKUP($C$85,[74]납품수량!$B$3:$AI$51,R1,0)</f>
        <v>0</v>
      </c>
      <c r="S85" s="74">
        <f>VLOOKUP($C$85,[74]납품수량!$B$3:$AI$51,S1,0)</f>
        <v>0</v>
      </c>
      <c r="T85" s="74">
        <f>VLOOKUP($C$85,[74]납품수량!$B$3:$AI$51,T1,0)</f>
        <v>0</v>
      </c>
      <c r="U85" s="74">
        <f>VLOOKUP($C$85,[74]납품수량!$B$3:$AI$51,U1,0)</f>
        <v>0</v>
      </c>
      <c r="V85" s="74">
        <f>VLOOKUP($C$85,[74]납품수량!$B$3:$AI$51,V1,0)</f>
        <v>0</v>
      </c>
      <c r="W85" s="74">
        <f>VLOOKUP($C$85,[74]납품수량!$B$3:$AI$51,W1,0)</f>
        <v>0</v>
      </c>
      <c r="X85" s="74">
        <f>VLOOKUP($C$85,[74]납품수량!$B$3:$AI$51,X1,0)</f>
        <v>0</v>
      </c>
      <c r="Y85" s="74">
        <f>VLOOKUP($C$85,[74]납품수량!$B$3:$AI$51,Y1,0)</f>
        <v>0</v>
      </c>
      <c r="Z85" s="74">
        <f>VLOOKUP($C$85,[74]납품수량!$B$3:$AI$51,Z1,0)</f>
        <v>0</v>
      </c>
      <c r="AA85" s="74">
        <f>VLOOKUP($C$85,[74]납품수량!$B$3:$AI$51,AA1,0)</f>
        <v>0</v>
      </c>
      <c r="AB85" s="74">
        <f>VLOOKUP($C$85,[74]납품수량!$B$3:$AI$51,AB1,0)</f>
        <v>0</v>
      </c>
      <c r="AC85" s="74">
        <f>VLOOKUP($C$85,[74]납품수량!$B$3:$AI$51,AC1,0)</f>
        <v>0</v>
      </c>
      <c r="AD85" s="74">
        <f>VLOOKUP($C$85,[74]납품수량!$B$3:$AI$51,AD1,0)</f>
        <v>0</v>
      </c>
      <c r="AE85" s="74">
        <f>VLOOKUP($C$85,[74]납품수량!$B$3:$AI$51,AE1,0)</f>
        <v>0</v>
      </c>
      <c r="AF85" s="74">
        <f>VLOOKUP($C$85,[74]납품수량!$B$3:$AI$51,AF1,0)</f>
        <v>0</v>
      </c>
      <c r="AG85" s="74">
        <f>VLOOKUP($C$85,[74]납품수량!$B$3:$AI$51,AG1,0)</f>
        <v>0</v>
      </c>
      <c r="AH85" s="74">
        <f>VLOOKUP($C$85,[74]납품수량!$B$3:$AI$51,AH1,0)</f>
        <v>0</v>
      </c>
      <c r="AI85" s="74">
        <f>VLOOKUP($C$85,[74]납품수량!$B$3:$AI$51,AI1,0)</f>
        <v>0</v>
      </c>
      <c r="AJ85" s="74">
        <f>VLOOKUP($C$85,[74]납품수량!$B$3:$AI$51,AJ1,0)</f>
        <v>0</v>
      </c>
      <c r="AK85" s="74">
        <f>VLOOKUP($C$85,[74]납품수량!$B$3:$AI$51,AK1,0)</f>
        <v>0</v>
      </c>
      <c r="AL85" s="74">
        <f>SUM(G85:AK85)</f>
        <v>0</v>
      </c>
      <c r="AM85" s="61"/>
      <c r="AN85" s="61"/>
      <c r="AO85" s="61"/>
      <c r="AP85" s="61"/>
      <c r="AQ85" s="61"/>
      <c r="AR85" s="61"/>
      <c r="AS85" s="61"/>
      <c r="AT85" s="61"/>
      <c r="AU85" s="61"/>
      <c r="AV85" s="61"/>
      <c r="AW85" s="61"/>
      <c r="AX85" s="61"/>
      <c r="AY85" s="61"/>
      <c r="AZ85" s="61"/>
      <c r="BA85" s="61"/>
      <c r="BB85" s="61"/>
      <c r="BC85" s="61"/>
      <c r="BD85" s="61"/>
      <c r="BE85" s="61"/>
      <c r="BF85" s="61"/>
      <c r="BG85" s="61"/>
      <c r="BH85" s="61"/>
      <c r="BI85" s="61"/>
      <c r="BJ85" s="61"/>
      <c r="BK85" s="61"/>
      <c r="BL85" s="61"/>
      <c r="BM85" s="61"/>
      <c r="BN85" s="61"/>
      <c r="BO85" s="61"/>
      <c r="BP85" s="61"/>
      <c r="BQ85" s="61"/>
      <c r="BR85" s="61"/>
      <c r="BS85" s="61"/>
      <c r="BT85" s="61"/>
      <c r="BU85" s="61"/>
      <c r="BV85" s="61"/>
      <c r="BW85" s="61"/>
      <c r="BX85" s="61"/>
      <c r="BY85" s="61"/>
      <c r="BZ85" s="61"/>
      <c r="CA85" s="61"/>
      <c r="CB85" s="61"/>
      <c r="CC85" s="61"/>
      <c r="CD85" s="61"/>
      <c r="CE85" s="61"/>
      <c r="CF85" s="61"/>
      <c r="CG85" s="61"/>
      <c r="CH85" s="61"/>
      <c r="CI85" s="61"/>
      <c r="CJ85" s="61"/>
      <c r="CK85" s="61"/>
      <c r="CL85" s="61"/>
      <c r="CM85" s="61"/>
      <c r="CN85" s="61"/>
      <c r="CO85" s="61"/>
      <c r="CP85" s="61"/>
      <c r="CQ85" s="61"/>
      <c r="CR85" s="61"/>
      <c r="CS85" s="61"/>
      <c r="CT85" s="61"/>
      <c r="CU85" s="61"/>
      <c r="CV85" s="61"/>
      <c r="CW85" s="61"/>
      <c r="CX85" s="61"/>
      <c r="CY85" s="61"/>
      <c r="CZ85" s="61"/>
      <c r="DA85" s="61"/>
      <c r="DB85" s="61"/>
    </row>
    <row r="86" spans="1:106" s="58" customFormat="1" ht="16.5" customHeight="1">
      <c r="A86" s="70"/>
      <c r="B86" s="777"/>
      <c r="C86" s="770"/>
      <c r="D86" s="772"/>
      <c r="E86" s="772"/>
      <c r="F86" s="772"/>
      <c r="G86" s="74">
        <f>$F$85*G85</f>
        <v>0</v>
      </c>
      <c r="H86" s="74">
        <f t="shared" ref="H86:AK86" si="41">$F$85*H85</f>
        <v>0</v>
      </c>
      <c r="I86" s="74">
        <f t="shared" si="41"/>
        <v>0</v>
      </c>
      <c r="J86" s="74">
        <f t="shared" si="41"/>
        <v>0</v>
      </c>
      <c r="K86" s="74">
        <f t="shared" si="41"/>
        <v>0</v>
      </c>
      <c r="L86" s="74">
        <f t="shared" si="41"/>
        <v>0</v>
      </c>
      <c r="M86" s="74">
        <f t="shared" si="41"/>
        <v>0</v>
      </c>
      <c r="N86" s="74">
        <f t="shared" si="41"/>
        <v>0</v>
      </c>
      <c r="O86" s="74">
        <f t="shared" si="41"/>
        <v>0</v>
      </c>
      <c r="P86" s="74">
        <f t="shared" si="41"/>
        <v>0</v>
      </c>
      <c r="Q86" s="74">
        <f t="shared" si="41"/>
        <v>0</v>
      </c>
      <c r="R86" s="74">
        <f t="shared" si="41"/>
        <v>0</v>
      </c>
      <c r="S86" s="74">
        <f t="shared" si="41"/>
        <v>0</v>
      </c>
      <c r="T86" s="74">
        <f t="shared" si="41"/>
        <v>0</v>
      </c>
      <c r="U86" s="74">
        <f t="shared" si="41"/>
        <v>0</v>
      </c>
      <c r="V86" s="74">
        <f t="shared" si="41"/>
        <v>0</v>
      </c>
      <c r="W86" s="74">
        <f t="shared" si="41"/>
        <v>0</v>
      </c>
      <c r="X86" s="74">
        <f t="shared" si="41"/>
        <v>0</v>
      </c>
      <c r="Y86" s="74">
        <f t="shared" si="41"/>
        <v>0</v>
      </c>
      <c r="Z86" s="74">
        <f t="shared" si="41"/>
        <v>0</v>
      </c>
      <c r="AA86" s="74">
        <f t="shared" si="41"/>
        <v>0</v>
      </c>
      <c r="AB86" s="74">
        <f t="shared" si="41"/>
        <v>0</v>
      </c>
      <c r="AC86" s="74">
        <f t="shared" si="41"/>
        <v>0</v>
      </c>
      <c r="AD86" s="74">
        <f t="shared" si="41"/>
        <v>0</v>
      </c>
      <c r="AE86" s="74">
        <f t="shared" si="41"/>
        <v>0</v>
      </c>
      <c r="AF86" s="74">
        <f t="shared" si="41"/>
        <v>0</v>
      </c>
      <c r="AG86" s="74">
        <f t="shared" si="41"/>
        <v>0</v>
      </c>
      <c r="AH86" s="74">
        <f t="shared" si="41"/>
        <v>0</v>
      </c>
      <c r="AI86" s="74">
        <f t="shared" si="41"/>
        <v>0</v>
      </c>
      <c r="AJ86" s="74">
        <f t="shared" si="41"/>
        <v>0</v>
      </c>
      <c r="AK86" s="74">
        <f t="shared" si="41"/>
        <v>0</v>
      </c>
      <c r="AL86" s="74">
        <f>F85*AL85</f>
        <v>0</v>
      </c>
      <c r="AM86" s="61"/>
      <c r="AN86" s="61"/>
      <c r="AO86" s="61"/>
      <c r="AP86" s="61"/>
      <c r="AQ86" s="61"/>
      <c r="AR86" s="61"/>
      <c r="AS86" s="61"/>
      <c r="AT86" s="61"/>
      <c r="AU86" s="61"/>
      <c r="AV86" s="61"/>
      <c r="AW86" s="61"/>
      <c r="AX86" s="61"/>
      <c r="AY86" s="61"/>
      <c r="AZ86" s="61"/>
      <c r="BA86" s="61"/>
      <c r="BB86" s="61"/>
      <c r="BC86" s="61"/>
      <c r="BD86" s="61"/>
      <c r="BE86" s="61"/>
      <c r="BF86" s="61"/>
      <c r="BG86" s="61"/>
      <c r="BH86" s="61"/>
      <c r="BI86" s="61"/>
      <c r="BJ86" s="61"/>
      <c r="BK86" s="61"/>
      <c r="BL86" s="61"/>
      <c r="BM86" s="61"/>
      <c r="BN86" s="61"/>
      <c r="BO86" s="61"/>
      <c r="BP86" s="61"/>
      <c r="BQ86" s="61"/>
      <c r="BR86" s="61"/>
      <c r="BS86" s="61"/>
      <c r="BT86" s="61"/>
      <c r="BU86" s="61"/>
      <c r="BV86" s="61"/>
      <c r="BW86" s="61"/>
      <c r="BX86" s="61"/>
      <c r="BY86" s="61"/>
      <c r="BZ86" s="61"/>
      <c r="CA86" s="61"/>
      <c r="CB86" s="61"/>
      <c r="CC86" s="61"/>
      <c r="CD86" s="61"/>
      <c r="CE86" s="61"/>
      <c r="CF86" s="61"/>
      <c r="CG86" s="61"/>
      <c r="CH86" s="61"/>
      <c r="CI86" s="61"/>
      <c r="CJ86" s="61"/>
      <c r="CK86" s="61"/>
      <c r="CL86" s="61"/>
      <c r="CM86" s="61"/>
      <c r="CN86" s="61"/>
      <c r="CO86" s="61"/>
      <c r="CP86" s="61"/>
      <c r="CQ86" s="61"/>
      <c r="CR86" s="61"/>
      <c r="CS86" s="61"/>
      <c r="CT86" s="61"/>
      <c r="CU86" s="61"/>
      <c r="CV86" s="61"/>
      <c r="CW86" s="61"/>
      <c r="CX86" s="61"/>
      <c r="CY86" s="61"/>
      <c r="CZ86" s="61"/>
      <c r="DA86" s="61"/>
      <c r="DB86" s="61"/>
    </row>
    <row r="87" spans="1:106" s="58" customFormat="1" ht="16.5" customHeight="1">
      <c r="A87" s="70" t="s">
        <v>441</v>
      </c>
      <c r="B87" s="777"/>
      <c r="C87" s="769" t="s">
        <v>469</v>
      </c>
      <c r="D87" s="771" t="s">
        <v>497</v>
      </c>
      <c r="E87" s="771" t="s">
        <v>503</v>
      </c>
      <c r="F87" s="771">
        <f>VLOOKUP(C87,'[72]납품수량(영업)'!$C$3:$F$260,4,FALSE)</f>
        <v>0</v>
      </c>
      <c r="G87" s="74">
        <f>VLOOKUP($C$87,[74]납품수량!$B$3:$AI$51,G1,0)</f>
        <v>0</v>
      </c>
      <c r="H87" s="74">
        <f>VLOOKUP($C$87,[74]납품수량!$B$3:$AI$51,H1,0)</f>
        <v>0</v>
      </c>
      <c r="I87" s="74">
        <f>VLOOKUP($C$87,[74]납품수량!$B$3:$AI$51,I1,0)</f>
        <v>0</v>
      </c>
      <c r="J87" s="74">
        <f>VLOOKUP($C$87,[74]납품수량!$B$3:$AI$51,J1,0)</f>
        <v>0</v>
      </c>
      <c r="K87" s="74">
        <f>VLOOKUP($C$87,[74]납품수량!$B$3:$AI$51,K1,0)</f>
        <v>0</v>
      </c>
      <c r="L87" s="74">
        <f>VLOOKUP($C$87,[74]납품수량!$B$3:$AI$51,L1,0)</f>
        <v>0</v>
      </c>
      <c r="M87" s="74">
        <f>VLOOKUP($C$87,[74]납품수량!$B$3:$AI$51,M1,0)</f>
        <v>0</v>
      </c>
      <c r="N87" s="74">
        <f>VLOOKUP($C$87,[74]납품수량!$B$3:$AI$51,N1,0)</f>
        <v>0</v>
      </c>
      <c r="O87" s="74">
        <f>VLOOKUP($C$87,[74]납품수량!$B$3:$AI$51,O1,0)</f>
        <v>0</v>
      </c>
      <c r="P87" s="74">
        <f>VLOOKUP($C$87,[74]납품수량!$B$3:$AI$51,P1,0)</f>
        <v>0</v>
      </c>
      <c r="Q87" s="74">
        <f>VLOOKUP($C$87,[74]납품수량!$B$3:$AI$51,Q1,0)</f>
        <v>0</v>
      </c>
      <c r="R87" s="74">
        <f>VLOOKUP($C$87,[74]납품수량!$B$3:$AI$51,R1,0)</f>
        <v>0</v>
      </c>
      <c r="S87" s="74">
        <f>VLOOKUP($C$87,[74]납품수량!$B$3:$AI$51,S1,0)</f>
        <v>0</v>
      </c>
      <c r="T87" s="74">
        <f>VLOOKUP($C$87,[74]납품수량!$B$3:$AI$51,T1,0)</f>
        <v>0</v>
      </c>
      <c r="U87" s="74">
        <f>VLOOKUP($C$87,[74]납품수량!$B$3:$AI$51,U1,0)</f>
        <v>0</v>
      </c>
      <c r="V87" s="74">
        <f>VLOOKUP($C$87,[74]납품수량!$B$3:$AI$51,V1,0)</f>
        <v>0</v>
      </c>
      <c r="W87" s="74">
        <f>VLOOKUP($C$87,[74]납품수량!$B$3:$AI$51,W1,0)</f>
        <v>0</v>
      </c>
      <c r="X87" s="74">
        <f>VLOOKUP($C$87,[74]납품수량!$B$3:$AI$51,X1,0)</f>
        <v>0</v>
      </c>
      <c r="Y87" s="74">
        <f>VLOOKUP($C$87,[74]납품수량!$B$3:$AI$51,Y1,0)</f>
        <v>0</v>
      </c>
      <c r="Z87" s="74">
        <f>VLOOKUP($C$87,[74]납품수량!$B$3:$AI$51,Z1,0)</f>
        <v>0</v>
      </c>
      <c r="AA87" s="74">
        <f>VLOOKUP($C$87,[74]납품수량!$B$3:$AI$51,AA1,0)</f>
        <v>0</v>
      </c>
      <c r="AB87" s="74">
        <f>VLOOKUP($C$87,[74]납품수량!$B$3:$AI$51,AB1,0)</f>
        <v>0</v>
      </c>
      <c r="AC87" s="74">
        <f>VLOOKUP($C$87,[74]납품수량!$B$3:$AI$51,AC1,0)</f>
        <v>0</v>
      </c>
      <c r="AD87" s="74">
        <f>VLOOKUP($C$87,[74]납품수량!$B$3:$AI$51,AD1,0)</f>
        <v>0</v>
      </c>
      <c r="AE87" s="74">
        <f>VLOOKUP($C$87,[74]납품수량!$B$3:$AI$51,AE1,0)</f>
        <v>0</v>
      </c>
      <c r="AF87" s="74">
        <f>VLOOKUP($C$87,[74]납품수량!$B$3:$AI$51,AF1,0)</f>
        <v>0</v>
      </c>
      <c r="AG87" s="74">
        <f>VLOOKUP($C$87,[74]납품수량!$B$3:$AI$51,AG1,0)</f>
        <v>0</v>
      </c>
      <c r="AH87" s="74">
        <f>VLOOKUP($C$87,[74]납품수량!$B$3:$AI$51,AH1,0)</f>
        <v>0</v>
      </c>
      <c r="AI87" s="74">
        <f>VLOOKUP($C$87,[74]납품수량!$B$3:$AI$51,AI1,0)</f>
        <v>0</v>
      </c>
      <c r="AJ87" s="74">
        <f>VLOOKUP($C$87,[74]납품수량!$B$3:$AI$51,AJ1,0)</f>
        <v>0</v>
      </c>
      <c r="AK87" s="74">
        <f>VLOOKUP($C$87,[74]납품수량!$B$3:$AI$51,AK1,0)</f>
        <v>0</v>
      </c>
      <c r="AL87" s="74">
        <f>SUM(G87:AK87)</f>
        <v>0</v>
      </c>
      <c r="AM87" s="61"/>
      <c r="AN87" s="61"/>
      <c r="AO87" s="61"/>
      <c r="AP87" s="61"/>
      <c r="AQ87" s="61"/>
      <c r="AR87" s="61"/>
      <c r="AS87" s="61"/>
      <c r="AT87" s="61"/>
      <c r="AU87" s="61"/>
      <c r="AV87" s="61"/>
      <c r="AW87" s="61"/>
      <c r="AX87" s="61"/>
      <c r="AY87" s="61"/>
      <c r="AZ87" s="61"/>
      <c r="BA87" s="61"/>
      <c r="BB87" s="61"/>
      <c r="BC87" s="61"/>
      <c r="BD87" s="61"/>
      <c r="BE87" s="61"/>
      <c r="BF87" s="61"/>
      <c r="BG87" s="61"/>
      <c r="BH87" s="61"/>
      <c r="BI87" s="61"/>
      <c r="BJ87" s="61"/>
      <c r="BK87" s="61"/>
      <c r="BL87" s="61"/>
      <c r="BM87" s="61"/>
      <c r="BN87" s="61"/>
      <c r="BO87" s="61"/>
      <c r="BP87" s="61"/>
      <c r="BQ87" s="61"/>
      <c r="BR87" s="61"/>
      <c r="BS87" s="61"/>
      <c r="BT87" s="61"/>
      <c r="BU87" s="61"/>
      <c r="BV87" s="61"/>
      <c r="BW87" s="61"/>
      <c r="BX87" s="61"/>
      <c r="BY87" s="61"/>
      <c r="BZ87" s="61"/>
      <c r="CA87" s="61"/>
      <c r="CB87" s="61"/>
      <c r="CC87" s="61"/>
      <c r="CD87" s="61"/>
      <c r="CE87" s="61"/>
      <c r="CF87" s="61"/>
      <c r="CG87" s="61"/>
      <c r="CH87" s="61"/>
      <c r="CI87" s="61"/>
      <c r="CJ87" s="61"/>
      <c r="CK87" s="61"/>
      <c r="CL87" s="61"/>
      <c r="CM87" s="61"/>
      <c r="CN87" s="61"/>
      <c r="CO87" s="61"/>
      <c r="CP87" s="61"/>
      <c r="CQ87" s="61"/>
      <c r="CR87" s="61"/>
      <c r="CS87" s="61"/>
      <c r="CT87" s="61"/>
      <c r="CU87" s="61"/>
      <c r="CV87" s="61"/>
      <c r="CW87" s="61"/>
      <c r="CX87" s="61"/>
      <c r="CY87" s="61"/>
      <c r="CZ87" s="61"/>
      <c r="DA87" s="61"/>
      <c r="DB87" s="61"/>
    </row>
    <row r="88" spans="1:106" s="58" customFormat="1" ht="16.5" customHeight="1">
      <c r="A88" s="70"/>
      <c r="B88" s="777"/>
      <c r="C88" s="770"/>
      <c r="D88" s="772"/>
      <c r="E88" s="772"/>
      <c r="F88" s="772"/>
      <c r="G88" s="74">
        <f>$F$87*G87</f>
        <v>0</v>
      </c>
      <c r="H88" s="74">
        <f t="shared" ref="H88:AK88" si="42">$F$87*H87</f>
        <v>0</v>
      </c>
      <c r="I88" s="74">
        <f t="shared" si="42"/>
        <v>0</v>
      </c>
      <c r="J88" s="74">
        <f t="shared" si="42"/>
        <v>0</v>
      </c>
      <c r="K88" s="74">
        <f t="shared" si="42"/>
        <v>0</v>
      </c>
      <c r="L88" s="74">
        <f t="shared" si="42"/>
        <v>0</v>
      </c>
      <c r="M88" s="74">
        <f t="shared" si="42"/>
        <v>0</v>
      </c>
      <c r="N88" s="74">
        <f t="shared" si="42"/>
        <v>0</v>
      </c>
      <c r="O88" s="74">
        <f t="shared" si="42"/>
        <v>0</v>
      </c>
      <c r="P88" s="74">
        <f t="shared" si="42"/>
        <v>0</v>
      </c>
      <c r="Q88" s="74">
        <f t="shared" si="42"/>
        <v>0</v>
      </c>
      <c r="R88" s="74">
        <f t="shared" si="42"/>
        <v>0</v>
      </c>
      <c r="S88" s="74">
        <f t="shared" si="42"/>
        <v>0</v>
      </c>
      <c r="T88" s="74">
        <f t="shared" si="42"/>
        <v>0</v>
      </c>
      <c r="U88" s="74">
        <f t="shared" si="42"/>
        <v>0</v>
      </c>
      <c r="V88" s="74">
        <f t="shared" si="42"/>
        <v>0</v>
      </c>
      <c r="W88" s="74">
        <f t="shared" si="42"/>
        <v>0</v>
      </c>
      <c r="X88" s="74">
        <f t="shared" si="42"/>
        <v>0</v>
      </c>
      <c r="Y88" s="74">
        <f t="shared" si="42"/>
        <v>0</v>
      </c>
      <c r="Z88" s="74">
        <f t="shared" si="42"/>
        <v>0</v>
      </c>
      <c r="AA88" s="74">
        <f t="shared" si="42"/>
        <v>0</v>
      </c>
      <c r="AB88" s="74">
        <f t="shared" si="42"/>
        <v>0</v>
      </c>
      <c r="AC88" s="74">
        <f t="shared" si="42"/>
        <v>0</v>
      </c>
      <c r="AD88" s="74">
        <f t="shared" si="42"/>
        <v>0</v>
      </c>
      <c r="AE88" s="74">
        <f t="shared" si="42"/>
        <v>0</v>
      </c>
      <c r="AF88" s="74">
        <f t="shared" si="42"/>
        <v>0</v>
      </c>
      <c r="AG88" s="74">
        <f t="shared" si="42"/>
        <v>0</v>
      </c>
      <c r="AH88" s="74">
        <f t="shared" si="42"/>
        <v>0</v>
      </c>
      <c r="AI88" s="74">
        <f t="shared" si="42"/>
        <v>0</v>
      </c>
      <c r="AJ88" s="74">
        <f t="shared" si="42"/>
        <v>0</v>
      </c>
      <c r="AK88" s="74">
        <f t="shared" si="42"/>
        <v>0</v>
      </c>
      <c r="AL88" s="74">
        <f>F87*AL87</f>
        <v>0</v>
      </c>
      <c r="AM88" s="61"/>
      <c r="AN88" s="61"/>
      <c r="AO88" s="61"/>
      <c r="AP88" s="61"/>
      <c r="AQ88" s="61"/>
      <c r="AR88" s="61"/>
      <c r="AS88" s="61"/>
      <c r="AT88" s="61"/>
      <c r="AU88" s="61"/>
      <c r="AV88" s="61"/>
      <c r="AW88" s="61"/>
      <c r="AX88" s="61"/>
      <c r="AY88" s="61"/>
      <c r="AZ88" s="61"/>
      <c r="BA88" s="61"/>
      <c r="BB88" s="61"/>
      <c r="BC88" s="61"/>
      <c r="BD88" s="61"/>
      <c r="BE88" s="61"/>
      <c r="BF88" s="61"/>
      <c r="BG88" s="61"/>
      <c r="BH88" s="61"/>
      <c r="BI88" s="61"/>
      <c r="BJ88" s="61"/>
      <c r="BK88" s="61"/>
      <c r="BL88" s="61"/>
      <c r="BM88" s="61"/>
      <c r="BN88" s="61"/>
      <c r="BO88" s="61"/>
      <c r="BP88" s="61"/>
      <c r="BQ88" s="61"/>
      <c r="BR88" s="61"/>
      <c r="BS88" s="61"/>
      <c r="BT88" s="61"/>
      <c r="BU88" s="61"/>
      <c r="BV88" s="61"/>
      <c r="BW88" s="61"/>
      <c r="BX88" s="61"/>
      <c r="BY88" s="61"/>
      <c r="BZ88" s="61"/>
      <c r="CA88" s="61"/>
      <c r="CB88" s="61"/>
      <c r="CC88" s="61"/>
      <c r="CD88" s="61"/>
      <c r="CE88" s="61"/>
      <c r="CF88" s="61"/>
      <c r="CG88" s="61"/>
      <c r="CH88" s="61"/>
      <c r="CI88" s="61"/>
      <c r="CJ88" s="61"/>
      <c r="CK88" s="61"/>
      <c r="CL88" s="61"/>
      <c r="CM88" s="61"/>
      <c r="CN88" s="61"/>
      <c r="CO88" s="61"/>
      <c r="CP88" s="61"/>
      <c r="CQ88" s="61"/>
      <c r="CR88" s="61"/>
      <c r="CS88" s="61"/>
      <c r="CT88" s="61"/>
      <c r="CU88" s="61"/>
      <c r="CV88" s="61"/>
      <c r="CW88" s="61"/>
      <c r="CX88" s="61"/>
      <c r="CY88" s="61"/>
      <c r="CZ88" s="61"/>
      <c r="DA88" s="61"/>
      <c r="DB88" s="61"/>
    </row>
    <row r="89" spans="1:106" s="58" customFormat="1" ht="16.5" customHeight="1">
      <c r="A89" s="70" t="s">
        <v>441</v>
      </c>
      <c r="B89" s="777"/>
      <c r="C89" s="769" t="s">
        <v>320</v>
      </c>
      <c r="D89" s="771" t="s">
        <v>331</v>
      </c>
      <c r="E89" s="771" t="s">
        <v>503</v>
      </c>
      <c r="F89" s="771">
        <f>VLOOKUP(C89,'[72]납품수량(영업)'!$C$3:$F$260,4,FALSE)</f>
        <v>0</v>
      </c>
      <c r="G89" s="74">
        <f>VLOOKUP($C$89,[74]납품수량!$B$3:$AI$51,G1,0)</f>
        <v>0</v>
      </c>
      <c r="H89" s="74">
        <f>VLOOKUP($C$89,[74]납품수량!$B$3:$AI$51,H1,0)</f>
        <v>0</v>
      </c>
      <c r="I89" s="74">
        <f>VLOOKUP($C$89,[74]납품수량!$B$3:$AI$51,I1,0)</f>
        <v>0</v>
      </c>
      <c r="J89" s="74">
        <f>VLOOKUP($C$89,[74]납품수량!$B$3:$AI$51,J1,0)</f>
        <v>0</v>
      </c>
      <c r="K89" s="74">
        <f>VLOOKUP($C$89,[74]납품수량!$B$3:$AI$51,K1,0)</f>
        <v>0</v>
      </c>
      <c r="L89" s="74">
        <f>VLOOKUP($C$89,[74]납품수량!$B$3:$AI$51,L1,0)</f>
        <v>0</v>
      </c>
      <c r="M89" s="74">
        <f>VLOOKUP($C$89,[74]납품수량!$B$3:$AI$51,M1,0)</f>
        <v>0</v>
      </c>
      <c r="N89" s="74">
        <f>VLOOKUP($C$89,[74]납품수량!$B$3:$AI$51,N1,0)</f>
        <v>0</v>
      </c>
      <c r="O89" s="74">
        <f>VLOOKUP($C$89,[74]납품수량!$B$3:$AI$51,O1,0)</f>
        <v>0</v>
      </c>
      <c r="P89" s="74">
        <f>VLOOKUP($C$89,[74]납품수량!$B$3:$AI$51,P1,0)</f>
        <v>0</v>
      </c>
      <c r="Q89" s="74">
        <f>VLOOKUP($C$89,[74]납품수량!$B$3:$AI$51,Q1,0)</f>
        <v>0</v>
      </c>
      <c r="R89" s="74">
        <f>VLOOKUP($C$89,[74]납품수량!$B$3:$AI$51,R1,0)</f>
        <v>0</v>
      </c>
      <c r="S89" s="74">
        <f>VLOOKUP($C$89,[74]납품수량!$B$3:$AI$51,S1,0)</f>
        <v>0</v>
      </c>
      <c r="T89" s="74">
        <f>VLOOKUP($C$89,[74]납품수량!$B$3:$AI$51,T1,0)</f>
        <v>0</v>
      </c>
      <c r="U89" s="74">
        <f>VLOOKUP($C$89,[74]납품수량!$B$3:$AI$51,U1,0)</f>
        <v>0</v>
      </c>
      <c r="V89" s="74">
        <f>VLOOKUP($C$89,[74]납품수량!$B$3:$AI$51,V1,0)</f>
        <v>0</v>
      </c>
      <c r="W89" s="74">
        <f>VLOOKUP($C$89,[74]납품수량!$B$3:$AI$51,W1,0)</f>
        <v>0</v>
      </c>
      <c r="X89" s="74">
        <f>VLOOKUP($C$89,[74]납품수량!$B$3:$AI$51,X1,0)</f>
        <v>0</v>
      </c>
      <c r="Y89" s="74">
        <f>VLOOKUP($C$89,[74]납품수량!$B$3:$AI$51,Y1,0)</f>
        <v>0</v>
      </c>
      <c r="Z89" s="74">
        <f>VLOOKUP($C$89,[74]납품수량!$B$3:$AI$51,Z1,0)</f>
        <v>0</v>
      </c>
      <c r="AA89" s="74">
        <f>VLOOKUP($C$89,[74]납품수량!$B$3:$AI$51,AA1,0)</f>
        <v>0</v>
      </c>
      <c r="AB89" s="74">
        <f>VLOOKUP($C$89,[74]납품수량!$B$3:$AI$51,AB1,0)</f>
        <v>0</v>
      </c>
      <c r="AC89" s="74">
        <f>VLOOKUP($C$89,[74]납품수량!$B$3:$AI$51,AC1,0)</f>
        <v>0</v>
      </c>
      <c r="AD89" s="74">
        <f>VLOOKUP($C$89,[74]납품수량!$B$3:$AI$51,AD1,0)</f>
        <v>0</v>
      </c>
      <c r="AE89" s="74">
        <f>VLOOKUP($C$89,[74]납품수량!$B$3:$AI$51,AE1,0)</f>
        <v>0</v>
      </c>
      <c r="AF89" s="74">
        <f>VLOOKUP($C$89,[74]납품수량!$B$3:$AI$51,AF1,0)</f>
        <v>0</v>
      </c>
      <c r="AG89" s="74">
        <f>VLOOKUP($C$89,[74]납품수량!$B$3:$AI$51,AG1,0)</f>
        <v>0</v>
      </c>
      <c r="AH89" s="74">
        <f>VLOOKUP($C$89,[74]납품수량!$B$3:$AI$51,AH1,0)</f>
        <v>0</v>
      </c>
      <c r="AI89" s="74">
        <f>VLOOKUP($C$89,[74]납품수량!$B$3:$AI$51,AI1,0)</f>
        <v>0</v>
      </c>
      <c r="AJ89" s="74">
        <f>VLOOKUP($C$89,[74]납품수량!$B$3:$AI$51,AJ1,0)</f>
        <v>0</v>
      </c>
      <c r="AK89" s="74">
        <f>VLOOKUP($C$89,[74]납품수량!$B$3:$AI$51,AK1,0)</f>
        <v>0</v>
      </c>
      <c r="AL89" s="74">
        <f>SUM(G89:AK89)</f>
        <v>0</v>
      </c>
      <c r="AM89" s="61"/>
      <c r="AN89" s="61"/>
      <c r="AO89" s="61"/>
      <c r="AP89" s="61"/>
      <c r="AQ89" s="61"/>
      <c r="AR89" s="61"/>
      <c r="AS89" s="61"/>
      <c r="AT89" s="61"/>
      <c r="AU89" s="61"/>
      <c r="AV89" s="61"/>
      <c r="AW89" s="61"/>
      <c r="AX89" s="61"/>
      <c r="AY89" s="61"/>
      <c r="AZ89" s="61"/>
      <c r="BA89" s="61"/>
      <c r="BB89" s="61"/>
      <c r="BC89" s="61"/>
      <c r="BD89" s="61"/>
      <c r="BE89" s="61"/>
      <c r="BF89" s="61"/>
      <c r="BG89" s="61"/>
      <c r="BH89" s="61"/>
      <c r="BI89" s="61"/>
      <c r="BJ89" s="61"/>
      <c r="BK89" s="61"/>
      <c r="BL89" s="61"/>
      <c r="BM89" s="61"/>
      <c r="BN89" s="61"/>
      <c r="BO89" s="61"/>
      <c r="BP89" s="61"/>
      <c r="BQ89" s="61"/>
      <c r="BR89" s="61"/>
      <c r="BS89" s="61"/>
      <c r="BT89" s="61"/>
      <c r="BU89" s="61"/>
      <c r="BV89" s="61"/>
      <c r="BW89" s="61"/>
      <c r="BX89" s="61"/>
      <c r="BY89" s="61"/>
      <c r="BZ89" s="61"/>
      <c r="CA89" s="61"/>
      <c r="CB89" s="61"/>
      <c r="CC89" s="61"/>
      <c r="CD89" s="61"/>
      <c r="CE89" s="61"/>
      <c r="CF89" s="61"/>
      <c r="CG89" s="61"/>
      <c r="CH89" s="61"/>
      <c r="CI89" s="61"/>
      <c r="CJ89" s="61"/>
      <c r="CK89" s="61"/>
      <c r="CL89" s="61"/>
      <c r="CM89" s="61"/>
      <c r="CN89" s="61"/>
      <c r="CO89" s="61"/>
      <c r="CP89" s="61"/>
      <c r="CQ89" s="61"/>
      <c r="CR89" s="61"/>
      <c r="CS89" s="61"/>
      <c r="CT89" s="61"/>
      <c r="CU89" s="61"/>
      <c r="CV89" s="61"/>
      <c r="CW89" s="61"/>
      <c r="CX89" s="61"/>
      <c r="CY89" s="61"/>
      <c r="CZ89" s="61"/>
      <c r="DA89" s="61"/>
      <c r="DB89" s="61"/>
    </row>
    <row r="90" spans="1:106" s="58" customFormat="1" ht="16.5" customHeight="1">
      <c r="A90" s="70"/>
      <c r="B90" s="777"/>
      <c r="C90" s="770"/>
      <c r="D90" s="772"/>
      <c r="E90" s="772"/>
      <c r="F90" s="772"/>
      <c r="G90" s="74">
        <f>$F$89*G89</f>
        <v>0</v>
      </c>
      <c r="H90" s="74">
        <f t="shared" ref="H90:AK90" si="43">$F$89*H89</f>
        <v>0</v>
      </c>
      <c r="I90" s="74">
        <f t="shared" si="43"/>
        <v>0</v>
      </c>
      <c r="J90" s="74">
        <f t="shared" si="43"/>
        <v>0</v>
      </c>
      <c r="K90" s="74">
        <f t="shared" si="43"/>
        <v>0</v>
      </c>
      <c r="L90" s="74">
        <f t="shared" si="43"/>
        <v>0</v>
      </c>
      <c r="M90" s="74">
        <f t="shared" si="43"/>
        <v>0</v>
      </c>
      <c r="N90" s="74">
        <f t="shared" si="43"/>
        <v>0</v>
      </c>
      <c r="O90" s="74">
        <f t="shared" si="43"/>
        <v>0</v>
      </c>
      <c r="P90" s="74">
        <f t="shared" si="43"/>
        <v>0</v>
      </c>
      <c r="Q90" s="74">
        <f t="shared" si="43"/>
        <v>0</v>
      </c>
      <c r="R90" s="74">
        <f t="shared" si="43"/>
        <v>0</v>
      </c>
      <c r="S90" s="74">
        <f t="shared" si="43"/>
        <v>0</v>
      </c>
      <c r="T90" s="74">
        <f t="shared" si="43"/>
        <v>0</v>
      </c>
      <c r="U90" s="74">
        <f t="shared" si="43"/>
        <v>0</v>
      </c>
      <c r="V90" s="74">
        <f t="shared" si="43"/>
        <v>0</v>
      </c>
      <c r="W90" s="74">
        <f t="shared" si="43"/>
        <v>0</v>
      </c>
      <c r="X90" s="74">
        <f t="shared" si="43"/>
        <v>0</v>
      </c>
      <c r="Y90" s="74">
        <f t="shared" si="43"/>
        <v>0</v>
      </c>
      <c r="Z90" s="74">
        <f t="shared" si="43"/>
        <v>0</v>
      </c>
      <c r="AA90" s="74">
        <f t="shared" si="43"/>
        <v>0</v>
      </c>
      <c r="AB90" s="74">
        <f t="shared" si="43"/>
        <v>0</v>
      </c>
      <c r="AC90" s="74">
        <f t="shared" si="43"/>
        <v>0</v>
      </c>
      <c r="AD90" s="74">
        <f t="shared" si="43"/>
        <v>0</v>
      </c>
      <c r="AE90" s="74">
        <f t="shared" si="43"/>
        <v>0</v>
      </c>
      <c r="AF90" s="74">
        <f t="shared" si="43"/>
        <v>0</v>
      </c>
      <c r="AG90" s="74">
        <f t="shared" si="43"/>
        <v>0</v>
      </c>
      <c r="AH90" s="74">
        <f t="shared" si="43"/>
        <v>0</v>
      </c>
      <c r="AI90" s="74">
        <f t="shared" si="43"/>
        <v>0</v>
      </c>
      <c r="AJ90" s="74">
        <f t="shared" si="43"/>
        <v>0</v>
      </c>
      <c r="AK90" s="74">
        <f t="shared" si="43"/>
        <v>0</v>
      </c>
      <c r="AL90" s="74">
        <f>F89*AL89</f>
        <v>0</v>
      </c>
      <c r="AM90" s="61"/>
      <c r="AN90" s="61"/>
      <c r="AO90" s="61"/>
      <c r="AP90" s="61"/>
      <c r="AQ90" s="61"/>
      <c r="AR90" s="61"/>
      <c r="AS90" s="61"/>
      <c r="AT90" s="61"/>
      <c r="AU90" s="61"/>
      <c r="AV90" s="61"/>
      <c r="AW90" s="61"/>
      <c r="AX90" s="61"/>
      <c r="AY90" s="61"/>
      <c r="AZ90" s="61"/>
      <c r="BA90" s="61"/>
      <c r="BB90" s="61"/>
      <c r="BC90" s="61"/>
      <c r="BD90" s="61"/>
      <c r="BE90" s="61"/>
      <c r="BF90" s="61"/>
      <c r="BG90" s="61"/>
      <c r="BH90" s="61"/>
      <c r="BI90" s="61"/>
      <c r="BJ90" s="61"/>
      <c r="BK90" s="61"/>
      <c r="BL90" s="61"/>
      <c r="BM90" s="61"/>
      <c r="BN90" s="61"/>
      <c r="BO90" s="61"/>
      <c r="BP90" s="61"/>
      <c r="BQ90" s="61"/>
      <c r="BR90" s="61"/>
      <c r="BS90" s="61"/>
      <c r="BT90" s="61"/>
      <c r="BU90" s="61"/>
      <c r="BV90" s="61"/>
      <c r="BW90" s="61"/>
      <c r="BX90" s="61"/>
      <c r="BY90" s="61"/>
      <c r="BZ90" s="61"/>
      <c r="CA90" s="61"/>
      <c r="CB90" s="61"/>
      <c r="CC90" s="61"/>
      <c r="CD90" s="61"/>
      <c r="CE90" s="61"/>
      <c r="CF90" s="61"/>
      <c r="CG90" s="61"/>
      <c r="CH90" s="61"/>
      <c r="CI90" s="61"/>
      <c r="CJ90" s="61"/>
      <c r="CK90" s="61"/>
      <c r="CL90" s="61"/>
      <c r="CM90" s="61"/>
      <c r="CN90" s="61"/>
      <c r="CO90" s="61"/>
      <c r="CP90" s="61"/>
      <c r="CQ90" s="61"/>
      <c r="CR90" s="61"/>
      <c r="CS90" s="61"/>
      <c r="CT90" s="61"/>
      <c r="CU90" s="61"/>
      <c r="CV90" s="61"/>
      <c r="CW90" s="61"/>
      <c r="CX90" s="61"/>
      <c r="CY90" s="61"/>
      <c r="CZ90" s="61"/>
      <c r="DA90" s="61"/>
      <c r="DB90" s="61"/>
    </row>
    <row r="91" spans="1:106" s="58" customFormat="1" ht="16.5" customHeight="1">
      <c r="A91" s="70" t="s">
        <v>441</v>
      </c>
      <c r="B91" s="777"/>
      <c r="C91" s="769" t="s">
        <v>324</v>
      </c>
      <c r="D91" s="771" t="s">
        <v>498</v>
      </c>
      <c r="E91" s="771" t="s">
        <v>503</v>
      </c>
      <c r="F91" s="771">
        <f>VLOOKUP(C91,'[72]납품수량(영업)'!$C$3:$F$260,4,FALSE)</f>
        <v>0</v>
      </c>
      <c r="G91" s="74">
        <f>VLOOKUP($C$91,[74]납품수량!$B$3:$AI$51,G1,0)</f>
        <v>0</v>
      </c>
      <c r="H91" s="74">
        <f>VLOOKUP($C$91,[74]납품수량!$B$3:$AI$51,H1,0)</f>
        <v>0</v>
      </c>
      <c r="I91" s="74">
        <f>VLOOKUP($C$91,[74]납품수량!$B$3:$AI$51,I1,0)</f>
        <v>0</v>
      </c>
      <c r="J91" s="74">
        <f>VLOOKUP($C$91,[74]납품수량!$B$3:$AI$51,J1,0)</f>
        <v>0</v>
      </c>
      <c r="K91" s="74">
        <f>VLOOKUP($C$91,[74]납품수량!$B$3:$AI$51,K1,0)</f>
        <v>0</v>
      </c>
      <c r="L91" s="74">
        <f>VLOOKUP($C$91,[74]납품수량!$B$3:$AI$51,L1,0)</f>
        <v>0</v>
      </c>
      <c r="M91" s="74">
        <f>VLOOKUP($C$91,[74]납품수량!$B$3:$AI$51,M1,0)</f>
        <v>0</v>
      </c>
      <c r="N91" s="74">
        <f>VLOOKUP($C$91,[74]납품수량!$B$3:$AI$51,N1,0)</f>
        <v>0</v>
      </c>
      <c r="O91" s="74">
        <f>VLOOKUP($C$91,[74]납품수량!$B$3:$AI$51,O1,0)</f>
        <v>0</v>
      </c>
      <c r="P91" s="74">
        <f>VLOOKUP($C$91,[74]납품수량!$B$3:$AI$51,P1,0)</f>
        <v>0</v>
      </c>
      <c r="Q91" s="74">
        <f>VLOOKUP($C$91,[74]납품수량!$B$3:$AI$51,Q1,0)</f>
        <v>0</v>
      </c>
      <c r="R91" s="74">
        <f>VLOOKUP($C$91,[74]납품수량!$B$3:$AI$51,R1,0)</f>
        <v>0</v>
      </c>
      <c r="S91" s="74">
        <f>VLOOKUP($C$91,[74]납품수량!$B$3:$AI$51,S1,0)</f>
        <v>0</v>
      </c>
      <c r="T91" s="74">
        <f>VLOOKUP($C$91,[74]납품수량!$B$3:$AI$51,T1,0)</f>
        <v>0</v>
      </c>
      <c r="U91" s="74">
        <f>VLOOKUP($C$91,[74]납품수량!$B$3:$AI$51,U1,0)</f>
        <v>0</v>
      </c>
      <c r="V91" s="74">
        <f>VLOOKUP($C$91,[74]납품수량!$B$3:$AI$51,V1,0)</f>
        <v>0</v>
      </c>
      <c r="W91" s="74">
        <f>VLOOKUP($C$91,[74]납품수량!$B$3:$AI$51,W1,0)</f>
        <v>0</v>
      </c>
      <c r="X91" s="74">
        <f>VLOOKUP($C$91,[74]납품수량!$B$3:$AI$51,X1,0)</f>
        <v>0</v>
      </c>
      <c r="Y91" s="74">
        <f>VLOOKUP($C$91,[74]납품수량!$B$3:$AI$51,Y1,0)</f>
        <v>0</v>
      </c>
      <c r="Z91" s="74">
        <f>VLOOKUP($C$91,[74]납품수량!$B$3:$AI$51,Z1,0)</f>
        <v>0</v>
      </c>
      <c r="AA91" s="74">
        <f>VLOOKUP($C$91,[74]납품수량!$B$3:$AI$51,AA1,0)</f>
        <v>0</v>
      </c>
      <c r="AB91" s="74">
        <f>VLOOKUP($C$91,[74]납품수량!$B$3:$AI$51,AB1,0)</f>
        <v>0</v>
      </c>
      <c r="AC91" s="74">
        <f>VLOOKUP($C$91,[74]납품수량!$B$3:$AI$51,AC1,0)</f>
        <v>0</v>
      </c>
      <c r="AD91" s="74">
        <f>VLOOKUP($C$91,[74]납품수량!$B$3:$AI$51,AD1,0)</f>
        <v>0</v>
      </c>
      <c r="AE91" s="74">
        <f>VLOOKUP($C$91,[74]납품수량!$B$3:$AI$51,AE1,0)</f>
        <v>0</v>
      </c>
      <c r="AF91" s="74">
        <f>VLOOKUP($C$91,[74]납품수량!$B$3:$AI$51,AF1,0)</f>
        <v>0</v>
      </c>
      <c r="AG91" s="74">
        <f>VLOOKUP($C$91,[74]납품수량!$B$3:$AI$51,AG1,0)</f>
        <v>0</v>
      </c>
      <c r="AH91" s="74">
        <f>VLOOKUP($C$91,[74]납품수량!$B$3:$AI$51,AH1,0)</f>
        <v>0</v>
      </c>
      <c r="AI91" s="74">
        <f>VLOOKUP($C$91,[74]납품수량!$B$3:$AI$51,AI1,0)</f>
        <v>0</v>
      </c>
      <c r="AJ91" s="74">
        <f>VLOOKUP($C$91,[74]납품수량!$B$3:$AI$51,AJ1,0)</f>
        <v>0</v>
      </c>
      <c r="AK91" s="74">
        <f>VLOOKUP($C$91,[74]납품수량!$B$3:$AI$51,AK1,0)</f>
        <v>0</v>
      </c>
      <c r="AL91" s="74">
        <f>SUM(G91:AK91)</f>
        <v>0</v>
      </c>
      <c r="AM91" s="61"/>
      <c r="AN91" s="61"/>
      <c r="AO91" s="61"/>
      <c r="AP91" s="61"/>
      <c r="AQ91" s="61"/>
      <c r="AR91" s="61"/>
      <c r="AS91" s="61"/>
      <c r="AT91" s="61"/>
      <c r="AU91" s="61"/>
      <c r="AV91" s="61"/>
      <c r="AW91" s="61"/>
      <c r="AX91" s="61"/>
      <c r="AY91" s="61"/>
      <c r="AZ91" s="61"/>
      <c r="BA91" s="61"/>
      <c r="BB91" s="61"/>
      <c r="BC91" s="61"/>
      <c r="BD91" s="61"/>
      <c r="BE91" s="61"/>
      <c r="BF91" s="61"/>
      <c r="BG91" s="61"/>
      <c r="BH91" s="61"/>
      <c r="BI91" s="61"/>
      <c r="BJ91" s="61"/>
      <c r="BK91" s="61"/>
      <c r="BL91" s="61"/>
      <c r="BM91" s="61"/>
      <c r="BN91" s="61"/>
      <c r="BO91" s="61"/>
      <c r="BP91" s="61"/>
      <c r="BQ91" s="61"/>
      <c r="BR91" s="61"/>
      <c r="BS91" s="61"/>
      <c r="BT91" s="61"/>
      <c r="BU91" s="61"/>
      <c r="BV91" s="61"/>
      <c r="BW91" s="61"/>
      <c r="BX91" s="61"/>
      <c r="BY91" s="61"/>
      <c r="BZ91" s="61"/>
      <c r="CA91" s="61"/>
      <c r="CB91" s="61"/>
      <c r="CC91" s="61"/>
      <c r="CD91" s="61"/>
      <c r="CE91" s="61"/>
      <c r="CF91" s="61"/>
      <c r="CG91" s="61"/>
      <c r="CH91" s="61"/>
      <c r="CI91" s="61"/>
      <c r="CJ91" s="61"/>
      <c r="CK91" s="61"/>
      <c r="CL91" s="61"/>
      <c r="CM91" s="61"/>
      <c r="CN91" s="61"/>
      <c r="CO91" s="61"/>
      <c r="CP91" s="61"/>
      <c r="CQ91" s="61"/>
      <c r="CR91" s="61"/>
      <c r="CS91" s="61"/>
      <c r="CT91" s="61"/>
      <c r="CU91" s="61"/>
      <c r="CV91" s="61"/>
      <c r="CW91" s="61"/>
      <c r="CX91" s="61"/>
      <c r="CY91" s="61"/>
      <c r="CZ91" s="61"/>
      <c r="DA91" s="61"/>
      <c r="DB91" s="61"/>
    </row>
    <row r="92" spans="1:106" s="58" customFormat="1" ht="16.5" customHeight="1">
      <c r="A92" s="70"/>
      <c r="B92" s="777"/>
      <c r="C92" s="770"/>
      <c r="D92" s="772"/>
      <c r="E92" s="772"/>
      <c r="F92" s="772"/>
      <c r="G92" s="74">
        <f>$F$91*G91</f>
        <v>0</v>
      </c>
      <c r="H92" s="74">
        <f t="shared" ref="H92:AK92" si="44">$F$91*H91</f>
        <v>0</v>
      </c>
      <c r="I92" s="74">
        <f t="shared" si="44"/>
        <v>0</v>
      </c>
      <c r="J92" s="74">
        <f t="shared" si="44"/>
        <v>0</v>
      </c>
      <c r="K92" s="74">
        <f t="shared" si="44"/>
        <v>0</v>
      </c>
      <c r="L92" s="74">
        <f t="shared" si="44"/>
        <v>0</v>
      </c>
      <c r="M92" s="74">
        <f t="shared" si="44"/>
        <v>0</v>
      </c>
      <c r="N92" s="74">
        <f t="shared" si="44"/>
        <v>0</v>
      </c>
      <c r="O92" s="74">
        <f t="shared" si="44"/>
        <v>0</v>
      </c>
      <c r="P92" s="74">
        <f t="shared" si="44"/>
        <v>0</v>
      </c>
      <c r="Q92" s="74">
        <f t="shared" si="44"/>
        <v>0</v>
      </c>
      <c r="R92" s="74">
        <f t="shared" si="44"/>
        <v>0</v>
      </c>
      <c r="S92" s="74">
        <f t="shared" si="44"/>
        <v>0</v>
      </c>
      <c r="T92" s="74">
        <f t="shared" si="44"/>
        <v>0</v>
      </c>
      <c r="U92" s="74">
        <f t="shared" si="44"/>
        <v>0</v>
      </c>
      <c r="V92" s="74">
        <f t="shared" si="44"/>
        <v>0</v>
      </c>
      <c r="W92" s="74">
        <f t="shared" si="44"/>
        <v>0</v>
      </c>
      <c r="X92" s="74">
        <f t="shared" si="44"/>
        <v>0</v>
      </c>
      <c r="Y92" s="74">
        <f t="shared" si="44"/>
        <v>0</v>
      </c>
      <c r="Z92" s="74">
        <f t="shared" si="44"/>
        <v>0</v>
      </c>
      <c r="AA92" s="74">
        <f t="shared" si="44"/>
        <v>0</v>
      </c>
      <c r="AB92" s="74">
        <f t="shared" si="44"/>
        <v>0</v>
      </c>
      <c r="AC92" s="74">
        <f t="shared" si="44"/>
        <v>0</v>
      </c>
      <c r="AD92" s="74">
        <f t="shared" si="44"/>
        <v>0</v>
      </c>
      <c r="AE92" s="74">
        <f t="shared" si="44"/>
        <v>0</v>
      </c>
      <c r="AF92" s="74">
        <f t="shared" si="44"/>
        <v>0</v>
      </c>
      <c r="AG92" s="74">
        <f t="shared" si="44"/>
        <v>0</v>
      </c>
      <c r="AH92" s="74">
        <f t="shared" si="44"/>
        <v>0</v>
      </c>
      <c r="AI92" s="74">
        <f t="shared" si="44"/>
        <v>0</v>
      </c>
      <c r="AJ92" s="74">
        <f t="shared" si="44"/>
        <v>0</v>
      </c>
      <c r="AK92" s="74">
        <f t="shared" si="44"/>
        <v>0</v>
      </c>
      <c r="AL92" s="74">
        <f>F91*AL91</f>
        <v>0</v>
      </c>
      <c r="AM92" s="61"/>
      <c r="AN92" s="61"/>
      <c r="AO92" s="61"/>
      <c r="AP92" s="61"/>
      <c r="AQ92" s="61"/>
      <c r="AR92" s="61"/>
      <c r="AS92" s="61"/>
      <c r="AT92" s="61"/>
      <c r="AU92" s="61"/>
      <c r="AV92" s="61"/>
      <c r="AW92" s="61"/>
      <c r="AX92" s="61"/>
      <c r="AY92" s="61"/>
      <c r="AZ92" s="61"/>
      <c r="BA92" s="61"/>
      <c r="BB92" s="61"/>
      <c r="BC92" s="61"/>
      <c r="BD92" s="61"/>
      <c r="BE92" s="61"/>
      <c r="BF92" s="61"/>
      <c r="BG92" s="61"/>
      <c r="BH92" s="61"/>
      <c r="BI92" s="61"/>
      <c r="BJ92" s="61"/>
      <c r="BK92" s="61"/>
      <c r="BL92" s="61"/>
      <c r="BM92" s="61"/>
      <c r="BN92" s="61"/>
      <c r="BO92" s="61"/>
      <c r="BP92" s="61"/>
      <c r="BQ92" s="61"/>
      <c r="BR92" s="61"/>
      <c r="BS92" s="61"/>
      <c r="BT92" s="61"/>
      <c r="BU92" s="61"/>
      <c r="BV92" s="61"/>
      <c r="BW92" s="61"/>
      <c r="BX92" s="61"/>
      <c r="BY92" s="61"/>
      <c r="BZ92" s="61"/>
      <c r="CA92" s="61"/>
      <c r="CB92" s="61"/>
      <c r="CC92" s="61"/>
      <c r="CD92" s="61"/>
      <c r="CE92" s="61"/>
      <c r="CF92" s="61"/>
      <c r="CG92" s="61"/>
      <c r="CH92" s="61"/>
      <c r="CI92" s="61"/>
      <c r="CJ92" s="61"/>
      <c r="CK92" s="61"/>
      <c r="CL92" s="61"/>
      <c r="CM92" s="61"/>
      <c r="CN92" s="61"/>
      <c r="CO92" s="61"/>
      <c r="CP92" s="61"/>
      <c r="CQ92" s="61"/>
      <c r="CR92" s="61"/>
      <c r="CS92" s="61"/>
      <c r="CT92" s="61"/>
      <c r="CU92" s="61"/>
      <c r="CV92" s="61"/>
      <c r="CW92" s="61"/>
      <c r="CX92" s="61"/>
      <c r="CY92" s="61"/>
      <c r="CZ92" s="61"/>
      <c r="DA92" s="61"/>
      <c r="DB92" s="61"/>
    </row>
    <row r="93" spans="1:106" s="58" customFormat="1" ht="16.5" customHeight="1">
      <c r="A93" s="70" t="s">
        <v>441</v>
      </c>
      <c r="B93" s="777"/>
      <c r="C93" s="769" t="s">
        <v>326</v>
      </c>
      <c r="D93" s="771" t="s">
        <v>499</v>
      </c>
      <c r="E93" s="771" t="s">
        <v>503</v>
      </c>
      <c r="F93" s="771">
        <f>VLOOKUP(C93,'[72]납품수량(영업)'!$C$3:$F$260,4,FALSE)</f>
        <v>0</v>
      </c>
      <c r="G93" s="74">
        <f>VLOOKUP($C$93,[74]납품수량!$B$3:$AI$51,G1,0)</f>
        <v>0</v>
      </c>
      <c r="H93" s="74">
        <f>VLOOKUP($C$93,[74]납품수량!$B$3:$AI$51,H1,0)</f>
        <v>0</v>
      </c>
      <c r="I93" s="74">
        <f>VLOOKUP($C$93,[74]납품수량!$B$3:$AI$51,I1,0)</f>
        <v>0</v>
      </c>
      <c r="J93" s="74">
        <f>VLOOKUP($C$93,[74]납품수량!$B$3:$AI$51,J1,0)</f>
        <v>0</v>
      </c>
      <c r="K93" s="74">
        <f>VLOOKUP($C$93,[74]납품수량!$B$3:$AI$51,K1,0)</f>
        <v>0</v>
      </c>
      <c r="L93" s="74">
        <f>VLOOKUP($C$93,[74]납품수량!$B$3:$AI$51,L1,0)</f>
        <v>0</v>
      </c>
      <c r="M93" s="74">
        <f>VLOOKUP($C$93,[74]납품수량!$B$3:$AI$51,M1,0)</f>
        <v>0</v>
      </c>
      <c r="N93" s="74">
        <f>VLOOKUP($C$93,[74]납품수량!$B$3:$AI$51,N1,0)</f>
        <v>0</v>
      </c>
      <c r="O93" s="74">
        <f>VLOOKUP($C$93,[74]납품수량!$B$3:$AI$51,O1,0)</f>
        <v>0</v>
      </c>
      <c r="P93" s="74">
        <f>VLOOKUP($C$93,[74]납품수량!$B$3:$AI$51,P1,0)</f>
        <v>0</v>
      </c>
      <c r="Q93" s="74">
        <f>VLOOKUP($C$93,[74]납품수량!$B$3:$AI$51,Q1,0)</f>
        <v>0</v>
      </c>
      <c r="R93" s="74">
        <f>VLOOKUP($C$93,[74]납품수량!$B$3:$AI$51,R1,0)</f>
        <v>0</v>
      </c>
      <c r="S93" s="74">
        <f>VLOOKUP($C$93,[74]납품수량!$B$3:$AI$51,S1,0)</f>
        <v>0</v>
      </c>
      <c r="T93" s="74">
        <f>VLOOKUP($C$93,[74]납품수량!$B$3:$AI$51,T1,0)</f>
        <v>0</v>
      </c>
      <c r="U93" s="74">
        <f>VLOOKUP($C$93,[74]납품수량!$B$3:$AI$51,U1,0)</f>
        <v>0</v>
      </c>
      <c r="V93" s="74">
        <f>VLOOKUP($C$93,[74]납품수량!$B$3:$AI$51,V1,0)</f>
        <v>0</v>
      </c>
      <c r="W93" s="74">
        <f>VLOOKUP($C$93,[74]납품수량!$B$3:$AI$51,W1,0)</f>
        <v>0</v>
      </c>
      <c r="X93" s="74">
        <f>VLOOKUP($C$93,[74]납품수량!$B$3:$AI$51,X1,0)</f>
        <v>0</v>
      </c>
      <c r="Y93" s="74">
        <f>VLOOKUP($C$93,[74]납품수량!$B$3:$AI$51,Y1,0)</f>
        <v>0</v>
      </c>
      <c r="Z93" s="74">
        <f>VLOOKUP($C$93,[74]납품수량!$B$3:$AI$51,Z1,0)</f>
        <v>0</v>
      </c>
      <c r="AA93" s="74">
        <f>VLOOKUP($C$93,[74]납품수량!$B$3:$AI$51,AA1,0)</f>
        <v>0</v>
      </c>
      <c r="AB93" s="74">
        <f>VLOOKUP($C$93,[74]납품수량!$B$3:$AI$51,AB1,0)</f>
        <v>0</v>
      </c>
      <c r="AC93" s="74">
        <f>VLOOKUP($C$93,[74]납품수량!$B$3:$AI$51,AC1,0)</f>
        <v>0</v>
      </c>
      <c r="AD93" s="74">
        <f>VLOOKUP($C$93,[74]납품수량!$B$3:$AI$51,AD1,0)</f>
        <v>0</v>
      </c>
      <c r="AE93" s="74">
        <f>VLOOKUP($C$93,[74]납품수량!$B$3:$AI$51,AE1,0)</f>
        <v>0</v>
      </c>
      <c r="AF93" s="74">
        <f>VLOOKUP($C$93,[74]납품수량!$B$3:$AI$51,AF1,0)</f>
        <v>0</v>
      </c>
      <c r="AG93" s="74">
        <f>VLOOKUP($C$93,[74]납품수량!$B$3:$AI$51,AG1,0)</f>
        <v>0</v>
      </c>
      <c r="AH93" s="74">
        <f>VLOOKUP($C$93,[74]납품수량!$B$3:$AI$51,AH1,0)</f>
        <v>0</v>
      </c>
      <c r="AI93" s="74">
        <f>VLOOKUP($C$93,[74]납품수량!$B$3:$AI$51,AI1,0)</f>
        <v>0</v>
      </c>
      <c r="AJ93" s="74">
        <f>VLOOKUP($C$93,[74]납품수량!$B$3:$AI$51,AJ1,0)</f>
        <v>0</v>
      </c>
      <c r="AK93" s="74">
        <f>VLOOKUP($C$93,[74]납품수량!$B$3:$AI$51,AK1,0)</f>
        <v>0</v>
      </c>
      <c r="AL93" s="74">
        <f>SUM(G93:AK93)</f>
        <v>0</v>
      </c>
      <c r="AM93" s="61"/>
      <c r="AN93" s="61"/>
      <c r="AO93" s="61"/>
      <c r="AP93" s="61"/>
      <c r="AQ93" s="61"/>
      <c r="AR93" s="61"/>
      <c r="AS93" s="61"/>
      <c r="AT93" s="61"/>
      <c r="AU93" s="61"/>
      <c r="AV93" s="61"/>
      <c r="AW93" s="61"/>
      <c r="AX93" s="61"/>
      <c r="AY93" s="61"/>
      <c r="AZ93" s="61"/>
      <c r="BA93" s="61"/>
      <c r="BB93" s="61"/>
      <c r="BC93" s="61"/>
      <c r="BD93" s="61"/>
      <c r="BE93" s="61"/>
      <c r="BF93" s="61"/>
      <c r="BG93" s="61"/>
      <c r="BH93" s="61"/>
      <c r="BI93" s="61"/>
      <c r="BJ93" s="61"/>
      <c r="BK93" s="61"/>
      <c r="BL93" s="61"/>
      <c r="BM93" s="61"/>
      <c r="BN93" s="61"/>
      <c r="BO93" s="61"/>
      <c r="BP93" s="61"/>
      <c r="BQ93" s="61"/>
      <c r="BR93" s="61"/>
      <c r="BS93" s="61"/>
      <c r="BT93" s="61"/>
      <c r="BU93" s="61"/>
      <c r="BV93" s="61"/>
      <c r="BW93" s="61"/>
      <c r="BX93" s="61"/>
      <c r="BY93" s="61"/>
      <c r="BZ93" s="61"/>
      <c r="CA93" s="61"/>
      <c r="CB93" s="61"/>
      <c r="CC93" s="61"/>
      <c r="CD93" s="61"/>
      <c r="CE93" s="61"/>
      <c r="CF93" s="61"/>
      <c r="CG93" s="61"/>
      <c r="CH93" s="61"/>
      <c r="CI93" s="61"/>
      <c r="CJ93" s="61"/>
      <c r="CK93" s="61"/>
      <c r="CL93" s="61"/>
      <c r="CM93" s="61"/>
      <c r="CN93" s="61"/>
      <c r="CO93" s="61"/>
      <c r="CP93" s="61"/>
      <c r="CQ93" s="61"/>
      <c r="CR93" s="61"/>
      <c r="CS93" s="61"/>
      <c r="CT93" s="61"/>
      <c r="CU93" s="61"/>
      <c r="CV93" s="61"/>
      <c r="CW93" s="61"/>
      <c r="CX93" s="61"/>
      <c r="CY93" s="61"/>
      <c r="CZ93" s="61"/>
      <c r="DA93" s="61"/>
      <c r="DB93" s="61"/>
    </row>
    <row r="94" spans="1:106" s="58" customFormat="1" ht="16.5" customHeight="1">
      <c r="A94" s="70"/>
      <c r="B94" s="777"/>
      <c r="C94" s="770"/>
      <c r="D94" s="772"/>
      <c r="E94" s="772"/>
      <c r="F94" s="772"/>
      <c r="G94" s="74">
        <f>$F$93*G93</f>
        <v>0</v>
      </c>
      <c r="H94" s="74">
        <f t="shared" ref="H94:AK94" si="45">$F$93*H93</f>
        <v>0</v>
      </c>
      <c r="I94" s="74">
        <f t="shared" si="45"/>
        <v>0</v>
      </c>
      <c r="J94" s="74">
        <f t="shared" si="45"/>
        <v>0</v>
      </c>
      <c r="K94" s="74">
        <f t="shared" si="45"/>
        <v>0</v>
      </c>
      <c r="L94" s="74">
        <f t="shared" si="45"/>
        <v>0</v>
      </c>
      <c r="M94" s="74">
        <f t="shared" si="45"/>
        <v>0</v>
      </c>
      <c r="N94" s="74">
        <f t="shared" si="45"/>
        <v>0</v>
      </c>
      <c r="O94" s="74">
        <f t="shared" si="45"/>
        <v>0</v>
      </c>
      <c r="P94" s="74">
        <f t="shared" si="45"/>
        <v>0</v>
      </c>
      <c r="Q94" s="74">
        <f t="shared" si="45"/>
        <v>0</v>
      </c>
      <c r="R94" s="74">
        <f t="shared" si="45"/>
        <v>0</v>
      </c>
      <c r="S94" s="74">
        <f t="shared" si="45"/>
        <v>0</v>
      </c>
      <c r="T94" s="74">
        <f t="shared" si="45"/>
        <v>0</v>
      </c>
      <c r="U94" s="74">
        <f t="shared" si="45"/>
        <v>0</v>
      </c>
      <c r="V94" s="74">
        <f t="shared" si="45"/>
        <v>0</v>
      </c>
      <c r="W94" s="74">
        <f t="shared" si="45"/>
        <v>0</v>
      </c>
      <c r="X94" s="74">
        <f t="shared" si="45"/>
        <v>0</v>
      </c>
      <c r="Y94" s="74">
        <f t="shared" si="45"/>
        <v>0</v>
      </c>
      <c r="Z94" s="74">
        <f t="shared" si="45"/>
        <v>0</v>
      </c>
      <c r="AA94" s="74">
        <f t="shared" si="45"/>
        <v>0</v>
      </c>
      <c r="AB94" s="74">
        <f t="shared" si="45"/>
        <v>0</v>
      </c>
      <c r="AC94" s="74">
        <f t="shared" si="45"/>
        <v>0</v>
      </c>
      <c r="AD94" s="74">
        <f t="shared" si="45"/>
        <v>0</v>
      </c>
      <c r="AE94" s="74">
        <f t="shared" si="45"/>
        <v>0</v>
      </c>
      <c r="AF94" s="74">
        <f t="shared" si="45"/>
        <v>0</v>
      </c>
      <c r="AG94" s="74">
        <f t="shared" si="45"/>
        <v>0</v>
      </c>
      <c r="AH94" s="74">
        <f t="shared" si="45"/>
        <v>0</v>
      </c>
      <c r="AI94" s="74">
        <f t="shared" si="45"/>
        <v>0</v>
      </c>
      <c r="AJ94" s="74">
        <f t="shared" si="45"/>
        <v>0</v>
      </c>
      <c r="AK94" s="74">
        <f t="shared" si="45"/>
        <v>0</v>
      </c>
      <c r="AL94" s="74">
        <f>F93*AL93</f>
        <v>0</v>
      </c>
      <c r="AM94" s="61"/>
      <c r="AN94" s="61"/>
      <c r="AO94" s="61"/>
      <c r="AP94" s="61"/>
      <c r="AQ94" s="61"/>
      <c r="AR94" s="61"/>
      <c r="AS94" s="61"/>
      <c r="AT94" s="61"/>
      <c r="AU94" s="61"/>
      <c r="AV94" s="61"/>
      <c r="AW94" s="61"/>
      <c r="AX94" s="61"/>
      <c r="AY94" s="61"/>
      <c r="AZ94" s="61"/>
      <c r="BA94" s="61"/>
      <c r="BB94" s="61"/>
      <c r="BC94" s="61"/>
      <c r="BD94" s="61"/>
      <c r="BE94" s="61"/>
      <c r="BF94" s="61"/>
      <c r="BG94" s="61"/>
      <c r="BH94" s="61"/>
      <c r="BI94" s="61"/>
      <c r="BJ94" s="61"/>
      <c r="BK94" s="61"/>
      <c r="BL94" s="61"/>
      <c r="BM94" s="61"/>
      <c r="BN94" s="61"/>
      <c r="BO94" s="61"/>
      <c r="BP94" s="61"/>
      <c r="BQ94" s="61"/>
      <c r="BR94" s="61"/>
      <c r="BS94" s="61"/>
      <c r="BT94" s="61"/>
      <c r="BU94" s="61"/>
      <c r="BV94" s="61"/>
      <c r="BW94" s="61"/>
      <c r="BX94" s="61"/>
      <c r="BY94" s="61"/>
      <c r="BZ94" s="61"/>
      <c r="CA94" s="61"/>
      <c r="CB94" s="61"/>
      <c r="CC94" s="61"/>
      <c r="CD94" s="61"/>
      <c r="CE94" s="61"/>
      <c r="CF94" s="61"/>
      <c r="CG94" s="61"/>
      <c r="CH94" s="61"/>
      <c r="CI94" s="61"/>
      <c r="CJ94" s="61"/>
      <c r="CK94" s="61"/>
      <c r="CL94" s="61"/>
      <c r="CM94" s="61"/>
      <c r="CN94" s="61"/>
      <c r="CO94" s="61"/>
      <c r="CP94" s="61"/>
      <c r="CQ94" s="61"/>
      <c r="CR94" s="61"/>
      <c r="CS94" s="61"/>
      <c r="CT94" s="61"/>
      <c r="CU94" s="61"/>
      <c r="CV94" s="61"/>
      <c r="CW94" s="61"/>
      <c r="CX94" s="61"/>
      <c r="CY94" s="61"/>
      <c r="CZ94" s="61"/>
      <c r="DA94" s="61"/>
      <c r="DB94" s="61"/>
    </row>
    <row r="95" spans="1:106" s="58" customFormat="1" ht="16.5" customHeight="1">
      <c r="A95" s="70" t="s">
        <v>441</v>
      </c>
      <c r="B95" s="777"/>
      <c r="C95" s="769" t="s">
        <v>322</v>
      </c>
      <c r="D95" s="771" t="s">
        <v>323</v>
      </c>
      <c r="E95" s="771" t="s">
        <v>503</v>
      </c>
      <c r="F95" s="771">
        <f>VLOOKUP(C95,'[72]납품수량(영업)'!$C$3:$F$260,4,FALSE)</f>
        <v>0</v>
      </c>
      <c r="G95" s="74">
        <f>VLOOKUP($C$95,[74]납품수량!$B$3:$AI$51,G1,0)</f>
        <v>0</v>
      </c>
      <c r="H95" s="74">
        <f>VLOOKUP($C$95,[74]납품수량!$B$3:$AI$51,H1,0)</f>
        <v>0</v>
      </c>
      <c r="I95" s="74">
        <f>VLOOKUP($C$95,[74]납품수량!$B$3:$AI$51,I1,0)</f>
        <v>0</v>
      </c>
      <c r="J95" s="74">
        <f>VLOOKUP($C$95,[74]납품수량!$B$3:$AI$51,J1,0)</f>
        <v>0</v>
      </c>
      <c r="K95" s="74">
        <f>VLOOKUP($C$95,[74]납품수량!$B$3:$AI$51,K1,0)</f>
        <v>0</v>
      </c>
      <c r="L95" s="74">
        <f>VLOOKUP($C$95,[74]납품수량!$B$3:$AI$51,L1,0)</f>
        <v>0</v>
      </c>
      <c r="M95" s="74">
        <f>VLOOKUP($C$95,[74]납품수량!$B$3:$AI$51,M1,0)</f>
        <v>0</v>
      </c>
      <c r="N95" s="74">
        <f>VLOOKUP($C$95,[74]납품수량!$B$3:$AI$51,N1,0)</f>
        <v>0</v>
      </c>
      <c r="O95" s="74">
        <f>VLOOKUP($C$95,[74]납품수량!$B$3:$AI$51,O1,0)</f>
        <v>0</v>
      </c>
      <c r="P95" s="74">
        <f>VLOOKUP($C$95,[74]납품수량!$B$3:$AI$51,P1,0)</f>
        <v>0</v>
      </c>
      <c r="Q95" s="74">
        <f>VLOOKUP($C$95,[74]납품수량!$B$3:$AI$51,Q1,0)</f>
        <v>0</v>
      </c>
      <c r="R95" s="74">
        <f>VLOOKUP($C$95,[74]납품수량!$B$3:$AI$51,R1,0)</f>
        <v>0</v>
      </c>
      <c r="S95" s="74">
        <f>VLOOKUP($C$95,[74]납품수량!$B$3:$AI$51,S1,0)</f>
        <v>0</v>
      </c>
      <c r="T95" s="74">
        <f>VLOOKUP($C$95,[74]납품수량!$B$3:$AI$51,T1,0)</f>
        <v>0</v>
      </c>
      <c r="U95" s="74">
        <f>VLOOKUP($C$95,[74]납품수량!$B$3:$AI$51,U1,0)</f>
        <v>0</v>
      </c>
      <c r="V95" s="74">
        <f>VLOOKUP($C$95,[74]납품수량!$B$3:$AI$51,V1,0)</f>
        <v>0</v>
      </c>
      <c r="W95" s="74">
        <f>VLOOKUP($C$95,[74]납품수량!$B$3:$AI$51,W1,0)</f>
        <v>0</v>
      </c>
      <c r="X95" s="74">
        <f>VLOOKUP($C$95,[74]납품수량!$B$3:$AI$51,X1,0)</f>
        <v>0</v>
      </c>
      <c r="Y95" s="74">
        <f>VLOOKUP($C$95,[74]납품수량!$B$3:$AI$51,Y1,0)</f>
        <v>0</v>
      </c>
      <c r="Z95" s="74">
        <f>VLOOKUP($C$95,[74]납품수량!$B$3:$AI$51,Z1,0)</f>
        <v>0</v>
      </c>
      <c r="AA95" s="74">
        <f>VLOOKUP($C$95,[74]납품수량!$B$3:$AI$51,AA1,0)</f>
        <v>0</v>
      </c>
      <c r="AB95" s="74">
        <f>VLOOKUP($C$95,[74]납품수량!$B$3:$AI$51,AB1,0)</f>
        <v>0</v>
      </c>
      <c r="AC95" s="74">
        <f>VLOOKUP($C$95,[74]납품수량!$B$3:$AI$51,AC1,0)</f>
        <v>0</v>
      </c>
      <c r="AD95" s="74">
        <f>VLOOKUP($C$95,[74]납품수량!$B$3:$AI$51,AD1,0)</f>
        <v>0</v>
      </c>
      <c r="AE95" s="74">
        <f>VLOOKUP($C$95,[74]납품수량!$B$3:$AI$51,AE1,0)</f>
        <v>0</v>
      </c>
      <c r="AF95" s="74">
        <f>VLOOKUP($C$95,[74]납품수량!$B$3:$AI$51,AF1,0)</f>
        <v>0</v>
      </c>
      <c r="AG95" s="74">
        <f>VLOOKUP($C$95,[74]납품수량!$B$3:$AI$51,AG1,0)</f>
        <v>0</v>
      </c>
      <c r="AH95" s="74">
        <f>VLOOKUP($C$95,[74]납품수량!$B$3:$AI$51,AH1,0)</f>
        <v>0</v>
      </c>
      <c r="AI95" s="74">
        <f>VLOOKUP($C$95,[74]납품수량!$B$3:$AI$51,AI1,0)</f>
        <v>0</v>
      </c>
      <c r="AJ95" s="74">
        <f>VLOOKUP($C$95,[74]납품수량!$B$3:$AI$51,AJ1,0)</f>
        <v>0</v>
      </c>
      <c r="AK95" s="74">
        <f>VLOOKUP($C$95,[74]납품수량!$B$3:$AI$51,AK1,0)</f>
        <v>0</v>
      </c>
      <c r="AL95" s="74">
        <f>SUM(G95:AK95)</f>
        <v>0</v>
      </c>
      <c r="AM95" s="61"/>
      <c r="AN95" s="61"/>
      <c r="AO95" s="61"/>
      <c r="AP95" s="61"/>
      <c r="AQ95" s="61"/>
      <c r="AR95" s="61"/>
      <c r="AS95" s="61"/>
      <c r="AT95" s="61"/>
      <c r="AU95" s="61"/>
      <c r="AV95" s="61"/>
      <c r="AW95" s="61"/>
      <c r="AX95" s="61"/>
      <c r="AY95" s="61"/>
      <c r="AZ95" s="61"/>
      <c r="BA95" s="61"/>
      <c r="BB95" s="61"/>
      <c r="BC95" s="61"/>
      <c r="BD95" s="61"/>
      <c r="BE95" s="61"/>
      <c r="BF95" s="61"/>
      <c r="BG95" s="61"/>
      <c r="BH95" s="61"/>
      <c r="BI95" s="61"/>
      <c r="BJ95" s="61"/>
      <c r="BK95" s="61"/>
      <c r="BL95" s="61"/>
      <c r="BM95" s="61"/>
      <c r="BN95" s="61"/>
      <c r="BO95" s="61"/>
      <c r="BP95" s="61"/>
      <c r="BQ95" s="61"/>
      <c r="BR95" s="61"/>
      <c r="BS95" s="61"/>
      <c r="BT95" s="61"/>
      <c r="BU95" s="61"/>
      <c r="BV95" s="61"/>
      <c r="BW95" s="61"/>
      <c r="BX95" s="61"/>
      <c r="BY95" s="61"/>
      <c r="BZ95" s="61"/>
      <c r="CA95" s="61"/>
      <c r="CB95" s="61"/>
      <c r="CC95" s="61"/>
      <c r="CD95" s="61"/>
      <c r="CE95" s="61"/>
      <c r="CF95" s="61"/>
      <c r="CG95" s="61"/>
      <c r="CH95" s="61"/>
      <c r="CI95" s="61"/>
      <c r="CJ95" s="61"/>
      <c r="CK95" s="61"/>
      <c r="CL95" s="61"/>
      <c r="CM95" s="61"/>
      <c r="CN95" s="61"/>
      <c r="CO95" s="61"/>
      <c r="CP95" s="61"/>
      <c r="CQ95" s="61"/>
      <c r="CR95" s="61"/>
      <c r="CS95" s="61"/>
      <c r="CT95" s="61"/>
      <c r="CU95" s="61"/>
      <c r="CV95" s="61"/>
      <c r="CW95" s="61"/>
      <c r="CX95" s="61"/>
      <c r="CY95" s="61"/>
      <c r="CZ95" s="61"/>
      <c r="DA95" s="61"/>
      <c r="DB95" s="61"/>
    </row>
    <row r="96" spans="1:106" s="58" customFormat="1" ht="16.5" customHeight="1">
      <c r="A96" s="70"/>
      <c r="B96" s="778"/>
      <c r="C96" s="770"/>
      <c r="D96" s="772"/>
      <c r="E96" s="772"/>
      <c r="F96" s="772"/>
      <c r="G96" s="74">
        <f>$F$95*G95</f>
        <v>0</v>
      </c>
      <c r="H96" s="74">
        <f t="shared" ref="H96:AK96" si="46">$F$95*H95</f>
        <v>0</v>
      </c>
      <c r="I96" s="74">
        <f t="shared" si="46"/>
        <v>0</v>
      </c>
      <c r="J96" s="74">
        <f t="shared" si="46"/>
        <v>0</v>
      </c>
      <c r="K96" s="74">
        <f t="shared" si="46"/>
        <v>0</v>
      </c>
      <c r="L96" s="74">
        <f t="shared" si="46"/>
        <v>0</v>
      </c>
      <c r="M96" s="74">
        <f t="shared" si="46"/>
        <v>0</v>
      </c>
      <c r="N96" s="74">
        <f t="shared" si="46"/>
        <v>0</v>
      </c>
      <c r="O96" s="74">
        <f t="shared" si="46"/>
        <v>0</v>
      </c>
      <c r="P96" s="74">
        <f t="shared" si="46"/>
        <v>0</v>
      </c>
      <c r="Q96" s="74">
        <f t="shared" si="46"/>
        <v>0</v>
      </c>
      <c r="R96" s="74">
        <f t="shared" si="46"/>
        <v>0</v>
      </c>
      <c r="S96" s="74">
        <f t="shared" si="46"/>
        <v>0</v>
      </c>
      <c r="T96" s="74">
        <f t="shared" si="46"/>
        <v>0</v>
      </c>
      <c r="U96" s="74">
        <f t="shared" si="46"/>
        <v>0</v>
      </c>
      <c r="V96" s="74">
        <f t="shared" si="46"/>
        <v>0</v>
      </c>
      <c r="W96" s="74">
        <f t="shared" si="46"/>
        <v>0</v>
      </c>
      <c r="X96" s="74">
        <f t="shared" si="46"/>
        <v>0</v>
      </c>
      <c r="Y96" s="74">
        <f t="shared" si="46"/>
        <v>0</v>
      </c>
      <c r="Z96" s="74">
        <f t="shared" si="46"/>
        <v>0</v>
      </c>
      <c r="AA96" s="74">
        <f t="shared" si="46"/>
        <v>0</v>
      </c>
      <c r="AB96" s="74">
        <f t="shared" si="46"/>
        <v>0</v>
      </c>
      <c r="AC96" s="74">
        <f t="shared" si="46"/>
        <v>0</v>
      </c>
      <c r="AD96" s="74">
        <f t="shared" si="46"/>
        <v>0</v>
      </c>
      <c r="AE96" s="74">
        <f t="shared" si="46"/>
        <v>0</v>
      </c>
      <c r="AF96" s="74">
        <f t="shared" si="46"/>
        <v>0</v>
      </c>
      <c r="AG96" s="74">
        <f t="shared" si="46"/>
        <v>0</v>
      </c>
      <c r="AH96" s="74">
        <f t="shared" si="46"/>
        <v>0</v>
      </c>
      <c r="AI96" s="74">
        <f t="shared" si="46"/>
        <v>0</v>
      </c>
      <c r="AJ96" s="74">
        <f t="shared" si="46"/>
        <v>0</v>
      </c>
      <c r="AK96" s="74">
        <f t="shared" si="46"/>
        <v>0</v>
      </c>
      <c r="AL96" s="74">
        <f>F95*AL95</f>
        <v>0</v>
      </c>
      <c r="AM96" s="61"/>
      <c r="AN96" s="61"/>
      <c r="AO96" s="61"/>
      <c r="AP96" s="61"/>
      <c r="AQ96" s="61"/>
      <c r="AR96" s="61"/>
      <c r="AS96" s="61"/>
      <c r="AT96" s="61"/>
      <c r="AU96" s="61"/>
      <c r="AV96" s="61"/>
      <c r="AW96" s="61"/>
      <c r="AX96" s="61"/>
      <c r="AY96" s="61"/>
      <c r="AZ96" s="61"/>
      <c r="BA96" s="61"/>
      <c r="BB96" s="61"/>
      <c r="BC96" s="61"/>
      <c r="BD96" s="61"/>
      <c r="BE96" s="61"/>
      <c r="BF96" s="61"/>
      <c r="BG96" s="61"/>
      <c r="BH96" s="61"/>
      <c r="BI96" s="61"/>
      <c r="BJ96" s="61"/>
      <c r="BK96" s="61"/>
      <c r="BL96" s="61"/>
      <c r="BM96" s="61"/>
      <c r="BN96" s="61"/>
      <c r="BO96" s="61"/>
      <c r="BP96" s="61"/>
      <c r="BQ96" s="61"/>
      <c r="BR96" s="61"/>
      <c r="BS96" s="61"/>
      <c r="BT96" s="61"/>
      <c r="BU96" s="61"/>
      <c r="BV96" s="61"/>
      <c r="BW96" s="61"/>
      <c r="BX96" s="61"/>
      <c r="BY96" s="61"/>
      <c r="BZ96" s="61"/>
      <c r="CA96" s="61"/>
      <c r="CB96" s="61"/>
      <c r="CC96" s="61"/>
      <c r="CD96" s="61"/>
      <c r="CE96" s="61"/>
      <c r="CF96" s="61"/>
      <c r="CG96" s="61"/>
      <c r="CH96" s="61"/>
      <c r="CI96" s="61"/>
      <c r="CJ96" s="61"/>
      <c r="CK96" s="61"/>
      <c r="CL96" s="61"/>
      <c r="CM96" s="61"/>
      <c r="CN96" s="61"/>
      <c r="CO96" s="61"/>
      <c r="CP96" s="61"/>
      <c r="CQ96" s="61"/>
      <c r="CR96" s="61"/>
      <c r="CS96" s="61"/>
      <c r="CT96" s="61"/>
      <c r="CU96" s="61"/>
      <c r="CV96" s="61"/>
      <c r="CW96" s="61"/>
      <c r="CX96" s="61"/>
      <c r="CY96" s="61"/>
      <c r="CZ96" s="61"/>
      <c r="DA96" s="61"/>
      <c r="DB96" s="61"/>
    </row>
    <row r="97" spans="1:106" s="58" customFormat="1" ht="16.5" customHeight="1">
      <c r="A97" s="720" t="s">
        <v>666</v>
      </c>
      <c r="B97" s="720"/>
      <c r="C97" s="720"/>
      <c r="D97" s="720"/>
      <c r="E97" s="720"/>
      <c r="F97" s="721"/>
      <c r="G97" s="714">
        <f>SUMPRODUCT((MOD(ROW(G3:G95),2)=1)*G4:G96)</f>
        <v>0</v>
      </c>
      <c r="H97" s="714">
        <f t="shared" ref="H97:AK97" si="47">SUMPRODUCT((MOD(ROW(H3:H95),2)=1)*H4:H96)</f>
        <v>49480255</v>
      </c>
      <c r="I97" s="714">
        <f t="shared" si="47"/>
        <v>0</v>
      </c>
      <c r="J97" s="714">
        <f t="shared" si="47"/>
        <v>0</v>
      </c>
      <c r="K97" s="714">
        <f t="shared" si="47"/>
        <v>0</v>
      </c>
      <c r="L97" s="714">
        <f t="shared" si="47"/>
        <v>0</v>
      </c>
      <c r="M97" s="714">
        <f t="shared" si="47"/>
        <v>40885056</v>
      </c>
      <c r="N97" s="714">
        <f t="shared" si="47"/>
        <v>40174007</v>
      </c>
      <c r="O97" s="714">
        <f t="shared" si="47"/>
        <v>47895290</v>
      </c>
      <c r="P97" s="714">
        <f t="shared" si="47"/>
        <v>0</v>
      </c>
      <c r="Q97" s="714">
        <f t="shared" si="47"/>
        <v>0</v>
      </c>
      <c r="R97" s="714">
        <f t="shared" si="47"/>
        <v>46427415</v>
      </c>
      <c r="S97" s="714">
        <f t="shared" si="47"/>
        <v>48757495</v>
      </c>
      <c r="T97" s="714">
        <f t="shared" si="47"/>
        <v>59302935</v>
      </c>
      <c r="U97" s="714">
        <f t="shared" si="47"/>
        <v>46355166</v>
      </c>
      <c r="V97" s="714">
        <f t="shared" si="47"/>
        <v>43027204</v>
      </c>
      <c r="W97" s="714">
        <f t="shared" si="47"/>
        <v>1887200</v>
      </c>
      <c r="X97" s="714">
        <f t="shared" si="47"/>
        <v>0</v>
      </c>
      <c r="Y97" s="714">
        <f t="shared" si="47"/>
        <v>48986803</v>
      </c>
      <c r="Z97" s="714">
        <f t="shared" si="47"/>
        <v>47482931</v>
      </c>
      <c r="AA97" s="714">
        <f t="shared" si="47"/>
        <v>48821588</v>
      </c>
      <c r="AB97" s="714">
        <f t="shared" si="47"/>
        <v>54732833</v>
      </c>
      <c r="AC97" s="714">
        <f t="shared" si="47"/>
        <v>53131667</v>
      </c>
      <c r="AD97" s="714">
        <f t="shared" si="47"/>
        <v>0</v>
      </c>
      <c r="AE97" s="714">
        <f t="shared" si="47"/>
        <v>0</v>
      </c>
      <c r="AF97" s="714">
        <f t="shared" si="47"/>
        <v>39747004</v>
      </c>
      <c r="AG97" s="714">
        <f t="shared" si="47"/>
        <v>46526944</v>
      </c>
      <c r="AH97" s="714">
        <f t="shared" si="47"/>
        <v>28032039</v>
      </c>
      <c r="AI97" s="714">
        <f t="shared" si="47"/>
        <v>25031146</v>
      </c>
      <c r="AJ97" s="714">
        <f t="shared" si="47"/>
        <v>1931832</v>
      </c>
      <c r="AK97" s="714">
        <f t="shared" si="47"/>
        <v>0</v>
      </c>
      <c r="AL97" s="714">
        <f>SUM(G97:AK97)</f>
        <v>818616810</v>
      </c>
      <c r="AM97" s="61"/>
      <c r="AN97" s="61"/>
      <c r="AO97" s="61"/>
      <c r="AP97" s="61"/>
      <c r="AQ97" s="61"/>
      <c r="AR97" s="61"/>
      <c r="AS97" s="61"/>
      <c r="AT97" s="61"/>
      <c r="AU97" s="61"/>
      <c r="AV97" s="61"/>
      <c r="AW97" s="61"/>
      <c r="AX97" s="61"/>
      <c r="AY97" s="61"/>
      <c r="AZ97" s="61"/>
      <c r="BA97" s="61"/>
      <c r="BB97" s="61"/>
      <c r="BC97" s="61"/>
      <c r="BD97" s="61"/>
      <c r="BE97" s="61"/>
      <c r="BF97" s="61"/>
      <c r="BG97" s="61"/>
      <c r="BH97" s="61"/>
      <c r="BI97" s="61"/>
      <c r="BJ97" s="61"/>
      <c r="BK97" s="61"/>
      <c r="BL97" s="61"/>
      <c r="BM97" s="61"/>
      <c r="BN97" s="61"/>
      <c r="BO97" s="61"/>
      <c r="BP97" s="61"/>
      <c r="BQ97" s="61"/>
    </row>
    <row r="98" spans="1:106" s="58" customFormat="1" ht="16.5" customHeight="1">
      <c r="A98" s="720"/>
      <c r="B98" s="720"/>
      <c r="C98" s="720"/>
      <c r="D98" s="720"/>
      <c r="E98" s="720"/>
      <c r="F98" s="721"/>
      <c r="G98" s="715"/>
      <c r="H98" s="715"/>
      <c r="I98" s="715"/>
      <c r="J98" s="715"/>
      <c r="K98" s="715"/>
      <c r="L98" s="715"/>
      <c r="M98" s="715"/>
      <c r="N98" s="715"/>
      <c r="O98" s="715"/>
      <c r="P98" s="715"/>
      <c r="Q98" s="715"/>
      <c r="R98" s="715"/>
      <c r="S98" s="715"/>
      <c r="T98" s="715"/>
      <c r="U98" s="715"/>
      <c r="V98" s="715"/>
      <c r="W98" s="715"/>
      <c r="X98" s="715"/>
      <c r="Y98" s="715"/>
      <c r="Z98" s="715"/>
      <c r="AA98" s="715"/>
      <c r="AB98" s="715"/>
      <c r="AC98" s="715"/>
      <c r="AD98" s="715"/>
      <c r="AE98" s="715"/>
      <c r="AF98" s="715"/>
      <c r="AG98" s="715"/>
      <c r="AH98" s="715"/>
      <c r="AI98" s="715"/>
      <c r="AJ98" s="715"/>
      <c r="AK98" s="715"/>
      <c r="AL98" s="715">
        <f>F97*AL97</f>
        <v>0</v>
      </c>
      <c r="AM98" s="61"/>
      <c r="AN98" s="61"/>
      <c r="AO98" s="61"/>
      <c r="AP98" s="61"/>
      <c r="AQ98" s="61"/>
      <c r="AR98" s="61"/>
      <c r="AS98" s="61"/>
      <c r="AT98" s="61"/>
      <c r="AU98" s="61"/>
      <c r="AV98" s="61"/>
      <c r="AW98" s="61"/>
      <c r="AX98" s="61"/>
      <c r="AY98" s="61"/>
      <c r="AZ98" s="61"/>
      <c r="BA98" s="61"/>
      <c r="BB98" s="61"/>
      <c r="BC98" s="61"/>
      <c r="BD98" s="61"/>
      <c r="BE98" s="61"/>
      <c r="BF98" s="61"/>
      <c r="BG98" s="61"/>
      <c r="BH98" s="61"/>
      <c r="BI98" s="61"/>
      <c r="BJ98" s="61"/>
      <c r="BK98" s="61"/>
      <c r="BL98" s="61"/>
      <c r="BM98" s="61"/>
      <c r="BN98" s="61"/>
      <c r="BO98" s="61"/>
      <c r="BP98" s="61"/>
      <c r="BQ98" s="61"/>
    </row>
    <row r="99" spans="1:106" s="58" customFormat="1" ht="16.5" customHeight="1">
      <c r="A99" s="70" t="s">
        <v>6</v>
      </c>
      <c r="B99" s="776" t="s">
        <v>6</v>
      </c>
      <c r="C99" s="769" t="s">
        <v>53</v>
      </c>
      <c r="D99" s="771" t="s">
        <v>515</v>
      </c>
      <c r="E99" s="771" t="s">
        <v>422</v>
      </c>
      <c r="F99" s="771">
        <f>VLOOKUP(C99,'[72]납품수량(영업)'!$C$3:$F$260,4,FALSE)</f>
        <v>6715</v>
      </c>
      <c r="G99" s="75">
        <f>VLOOKUP($C$99,[75]납품수량!$B$3:$AI$68,G1,FALSE)</f>
        <v>220</v>
      </c>
      <c r="H99" s="75">
        <f>VLOOKUP($C$99,[75]납품수량!$B$3:$AI$68,H1,FALSE)</f>
        <v>220</v>
      </c>
      <c r="I99" s="75">
        <f>VLOOKUP($C$99,[75]납품수량!$B$3:$AI$68,I1,FALSE)</f>
        <v>0</v>
      </c>
      <c r="J99" s="75">
        <f>VLOOKUP($C$99,[75]납품수량!$B$3:$AI$68,J1,FALSE)</f>
        <v>0</v>
      </c>
      <c r="K99" s="75">
        <f>VLOOKUP($C$99,[75]납품수량!$B$3:$AI$68,K1,FALSE)</f>
        <v>0</v>
      </c>
      <c r="L99" s="75">
        <f>VLOOKUP($C$99,[75]납품수량!$B$3:$AI$68,L1,FALSE)</f>
        <v>220</v>
      </c>
      <c r="M99" s="75">
        <f>VLOOKUP($C$99,[75]납품수량!$B$3:$AI$68,M1,FALSE)</f>
        <v>0</v>
      </c>
      <c r="N99" s="75">
        <f>VLOOKUP($C$99,[75]납품수량!$B$3:$AI$68,N1,FALSE)</f>
        <v>165</v>
      </c>
      <c r="O99" s="75">
        <f>VLOOKUP($C$99,[75]납품수량!$B$3:$AI$68,O1,FALSE)</f>
        <v>275</v>
      </c>
      <c r="P99" s="75">
        <f>VLOOKUP($C$99,[75]납품수량!$B$3:$AI$68,P1,FALSE)</f>
        <v>0</v>
      </c>
      <c r="Q99" s="75">
        <f>VLOOKUP($C$99,[75]납품수량!$B$3:$AI$68,Q1,FALSE)</f>
        <v>0</v>
      </c>
      <c r="R99" s="75">
        <f>VLOOKUP($C$99,[75]납품수량!$B$3:$AI$68,R1,FALSE)</f>
        <v>0</v>
      </c>
      <c r="S99" s="75">
        <f>VLOOKUP($C$99,[75]납품수량!$B$3:$AI$68,S1,FALSE)</f>
        <v>0</v>
      </c>
      <c r="T99" s="75">
        <f>VLOOKUP($C$99,[75]납품수량!$B$3:$AI$68,T1,FALSE)</f>
        <v>0</v>
      </c>
      <c r="U99" s="75">
        <f>VLOOKUP($C$99,[75]납품수량!$B$3:$AI$68,U1,FALSE)</f>
        <v>220</v>
      </c>
      <c r="V99" s="75">
        <f>VLOOKUP($C$99,[75]납품수량!$B$3:$AI$68,V1,FALSE)</f>
        <v>165</v>
      </c>
      <c r="W99" s="75">
        <f>VLOOKUP($C$99,[75]납품수량!$B$3:$AI$68,W1,FALSE)</f>
        <v>55</v>
      </c>
      <c r="X99" s="75">
        <f>VLOOKUP($C$99,[75]납품수량!$B$3:$AI$68,X1,FALSE)</f>
        <v>0</v>
      </c>
      <c r="Y99" s="75">
        <f>VLOOKUP($C$99,[75]납품수량!$B$3:$AI$68,Y1,FALSE)</f>
        <v>165</v>
      </c>
      <c r="Z99" s="75">
        <f>VLOOKUP($C$99,[75]납품수량!$B$3:$AI$68,Z1,FALSE)</f>
        <v>110</v>
      </c>
      <c r="AA99" s="75">
        <f>VLOOKUP($C$99,[75]납품수량!$B$3:$AI$68,AA1,FALSE)</f>
        <v>165</v>
      </c>
      <c r="AB99" s="75">
        <f>VLOOKUP($C$99,[75]납품수량!$B$3:$AI$68,AB1,FALSE)</f>
        <v>165</v>
      </c>
      <c r="AC99" s="75">
        <f>VLOOKUP($C$99,[75]납품수량!$B$3:$AI$68,AC1,FALSE)</f>
        <v>165</v>
      </c>
      <c r="AD99" s="75">
        <f>VLOOKUP($C$99,[75]납품수량!$B$3:$AI$68,AD1,FALSE)</f>
        <v>0</v>
      </c>
      <c r="AE99" s="75">
        <f>VLOOKUP($C$99,[75]납품수량!$B$3:$AI$68,AE1,FALSE)</f>
        <v>0</v>
      </c>
      <c r="AF99" s="75">
        <f>VLOOKUP($C$99,[75]납품수량!$B$3:$AI$68,AF1,FALSE)</f>
        <v>55</v>
      </c>
      <c r="AG99" s="75">
        <f>VLOOKUP($C$99,[75]납품수량!$B$3:$AI$68,AG1,FALSE)</f>
        <v>0</v>
      </c>
      <c r="AH99" s="75">
        <f>VLOOKUP($C$99,[75]납품수량!$B$3:$AI$68,AH1,FALSE)</f>
        <v>0</v>
      </c>
      <c r="AI99" s="75">
        <f>VLOOKUP($C$99,[75]납품수량!$B$3:$AI$68,AI1,FALSE)</f>
        <v>110</v>
      </c>
      <c r="AJ99" s="75">
        <f>VLOOKUP($C$99,[75]납품수량!$B$3:$AI$68,AJ1,FALSE)</f>
        <v>110</v>
      </c>
      <c r="AK99" s="75">
        <f>VLOOKUP($C$99,[75]납품수량!$B$3:$AI$68,33,FALSE)</f>
        <v>110</v>
      </c>
      <c r="AL99" s="75">
        <f>SUM(G99:AK99)</f>
        <v>2695</v>
      </c>
      <c r="AM99" s="61"/>
      <c r="AN99" s="61"/>
      <c r="AO99" s="61"/>
      <c r="AP99" s="61"/>
      <c r="AQ99" s="61"/>
      <c r="AR99" s="61"/>
      <c r="AS99" s="61"/>
      <c r="AT99" s="61"/>
      <c r="AU99" s="61"/>
      <c r="AV99" s="61"/>
      <c r="AW99" s="61"/>
      <c r="AX99" s="61"/>
      <c r="AY99" s="61"/>
      <c r="AZ99" s="61"/>
      <c r="BA99" s="61"/>
      <c r="BB99" s="61"/>
      <c r="BC99" s="61"/>
      <c r="BD99" s="61"/>
      <c r="BE99" s="61"/>
      <c r="BF99" s="61"/>
      <c r="BG99" s="61"/>
      <c r="BH99" s="61"/>
      <c r="BI99" s="61"/>
      <c r="BJ99" s="61"/>
      <c r="BK99" s="61"/>
      <c r="BL99" s="61"/>
      <c r="BM99" s="61"/>
      <c r="BN99" s="61"/>
      <c r="BO99" s="61"/>
      <c r="BP99" s="61"/>
      <c r="BQ99" s="61"/>
      <c r="BR99" s="61"/>
      <c r="BS99" s="61"/>
      <c r="BT99" s="61"/>
      <c r="BU99" s="61"/>
      <c r="BV99" s="61"/>
      <c r="BW99" s="61"/>
      <c r="BX99" s="61"/>
      <c r="BY99" s="61"/>
      <c r="BZ99" s="61"/>
      <c r="CA99" s="61"/>
      <c r="CB99" s="61"/>
      <c r="CC99" s="61"/>
      <c r="CD99" s="61"/>
      <c r="CE99" s="61"/>
      <c r="CF99" s="61"/>
      <c r="CG99" s="61"/>
      <c r="CH99" s="61"/>
      <c r="CI99" s="61"/>
      <c r="CJ99" s="61"/>
      <c r="CK99" s="61"/>
      <c r="CL99" s="61"/>
      <c r="CM99" s="61"/>
      <c r="CN99" s="61"/>
      <c r="CO99" s="61"/>
      <c r="CP99" s="61"/>
      <c r="CQ99" s="61"/>
      <c r="CR99" s="61"/>
      <c r="CS99" s="61"/>
      <c r="CT99" s="61"/>
      <c r="CU99" s="61"/>
      <c r="CV99" s="61"/>
      <c r="CW99" s="61"/>
      <c r="CX99" s="61"/>
      <c r="CY99" s="61"/>
      <c r="CZ99" s="61"/>
      <c r="DA99" s="61"/>
      <c r="DB99" s="61"/>
    </row>
    <row r="100" spans="1:106" s="58" customFormat="1" ht="16.5" customHeight="1">
      <c r="A100" s="70"/>
      <c r="B100" s="777"/>
      <c r="C100" s="770"/>
      <c r="D100" s="772"/>
      <c r="E100" s="772"/>
      <c r="F100" s="772"/>
      <c r="G100" s="74">
        <f>$F$99*G99</f>
        <v>1477300</v>
      </c>
      <c r="H100" s="74">
        <f t="shared" ref="H100:AK100" si="48">$F$99*H99</f>
        <v>1477300</v>
      </c>
      <c r="I100" s="74">
        <f t="shared" si="48"/>
        <v>0</v>
      </c>
      <c r="J100" s="74">
        <f t="shared" si="48"/>
        <v>0</v>
      </c>
      <c r="K100" s="74">
        <f t="shared" si="48"/>
        <v>0</v>
      </c>
      <c r="L100" s="74">
        <f t="shared" si="48"/>
        <v>1477300</v>
      </c>
      <c r="M100" s="74">
        <f t="shared" si="48"/>
        <v>0</v>
      </c>
      <c r="N100" s="74">
        <f t="shared" si="48"/>
        <v>1107975</v>
      </c>
      <c r="O100" s="74">
        <f t="shared" si="48"/>
        <v>1846625</v>
      </c>
      <c r="P100" s="74">
        <f t="shared" si="48"/>
        <v>0</v>
      </c>
      <c r="Q100" s="74">
        <f t="shared" si="48"/>
        <v>0</v>
      </c>
      <c r="R100" s="74">
        <f t="shared" si="48"/>
        <v>0</v>
      </c>
      <c r="S100" s="74">
        <f t="shared" si="48"/>
        <v>0</v>
      </c>
      <c r="T100" s="74">
        <f t="shared" si="48"/>
        <v>0</v>
      </c>
      <c r="U100" s="74">
        <f t="shared" si="48"/>
        <v>1477300</v>
      </c>
      <c r="V100" s="74">
        <f t="shared" si="48"/>
        <v>1107975</v>
      </c>
      <c r="W100" s="74">
        <f t="shared" si="48"/>
        <v>369325</v>
      </c>
      <c r="X100" s="74">
        <f t="shared" si="48"/>
        <v>0</v>
      </c>
      <c r="Y100" s="74">
        <f t="shared" si="48"/>
        <v>1107975</v>
      </c>
      <c r="Z100" s="74">
        <f t="shared" si="48"/>
        <v>738650</v>
      </c>
      <c r="AA100" s="74">
        <f t="shared" si="48"/>
        <v>1107975</v>
      </c>
      <c r="AB100" s="74">
        <f t="shared" si="48"/>
        <v>1107975</v>
      </c>
      <c r="AC100" s="74">
        <f t="shared" si="48"/>
        <v>1107975</v>
      </c>
      <c r="AD100" s="74">
        <f t="shared" si="48"/>
        <v>0</v>
      </c>
      <c r="AE100" s="74">
        <f t="shared" si="48"/>
        <v>0</v>
      </c>
      <c r="AF100" s="74">
        <f t="shared" si="48"/>
        <v>369325</v>
      </c>
      <c r="AG100" s="74">
        <f t="shared" si="48"/>
        <v>0</v>
      </c>
      <c r="AH100" s="74">
        <f t="shared" si="48"/>
        <v>0</v>
      </c>
      <c r="AI100" s="74">
        <f t="shared" si="48"/>
        <v>738650</v>
      </c>
      <c r="AJ100" s="74">
        <f t="shared" si="48"/>
        <v>738650</v>
      </c>
      <c r="AK100" s="74">
        <f t="shared" si="48"/>
        <v>738650</v>
      </c>
      <c r="AL100" s="74">
        <f>F99*AL99</f>
        <v>18096925</v>
      </c>
      <c r="AM100" s="61"/>
      <c r="AN100" s="61"/>
      <c r="AO100" s="61"/>
      <c r="AP100" s="61"/>
      <c r="AQ100" s="61"/>
      <c r="AR100" s="61"/>
      <c r="AS100" s="61"/>
      <c r="AT100" s="61"/>
      <c r="AU100" s="61"/>
      <c r="AV100" s="61"/>
      <c r="AW100" s="61"/>
      <c r="AX100" s="61"/>
      <c r="AY100" s="61"/>
      <c r="AZ100" s="61"/>
      <c r="BA100" s="61"/>
      <c r="BB100" s="61"/>
      <c r="BC100" s="61"/>
      <c r="BD100" s="61"/>
      <c r="BE100" s="61"/>
      <c r="BF100" s="61"/>
      <c r="BG100" s="61"/>
      <c r="BH100" s="61"/>
      <c r="BI100" s="61"/>
      <c r="BJ100" s="61"/>
      <c r="BK100" s="61"/>
      <c r="BL100" s="61"/>
      <c r="BM100" s="61"/>
      <c r="BN100" s="61"/>
      <c r="BO100" s="61"/>
      <c r="BP100" s="61"/>
      <c r="BQ100" s="61"/>
      <c r="BR100" s="61"/>
      <c r="BS100" s="61"/>
      <c r="BT100" s="61"/>
      <c r="BU100" s="61"/>
      <c r="BV100" s="61"/>
      <c r="BW100" s="61"/>
      <c r="BX100" s="61"/>
      <c r="BY100" s="61"/>
      <c r="BZ100" s="61"/>
      <c r="CA100" s="61"/>
      <c r="CB100" s="61"/>
      <c r="CC100" s="61"/>
      <c r="CD100" s="61"/>
      <c r="CE100" s="61"/>
      <c r="CF100" s="61"/>
      <c r="CG100" s="61"/>
      <c r="CH100" s="61"/>
      <c r="CI100" s="61"/>
      <c r="CJ100" s="61"/>
      <c r="CK100" s="61"/>
      <c r="CL100" s="61"/>
      <c r="CM100" s="61"/>
      <c r="CN100" s="61"/>
      <c r="CO100" s="61"/>
      <c r="CP100" s="61"/>
      <c r="CQ100" s="61"/>
      <c r="CR100" s="61"/>
      <c r="CS100" s="61"/>
      <c r="CT100" s="61"/>
      <c r="CU100" s="61"/>
      <c r="CV100" s="61"/>
      <c r="CW100" s="61"/>
      <c r="CX100" s="61"/>
      <c r="CY100" s="61"/>
      <c r="CZ100" s="61"/>
      <c r="DA100" s="61"/>
      <c r="DB100" s="61"/>
    </row>
    <row r="101" spans="1:106" s="58" customFormat="1" ht="16.5" customHeight="1">
      <c r="A101" s="70" t="s">
        <v>6</v>
      </c>
      <c r="B101" s="777"/>
      <c r="C101" s="769" t="s">
        <v>516</v>
      </c>
      <c r="D101" s="771" t="s">
        <v>517</v>
      </c>
      <c r="E101" s="771" t="s">
        <v>422</v>
      </c>
      <c r="F101" s="771">
        <f>VLOOKUP(C101,'[72]납품수량(영업)'!$C$3:$F$260,4,FALSE)</f>
        <v>5881</v>
      </c>
      <c r="G101" s="75">
        <f>VLOOKUP($C$101,[75]납품수량!$B$3:$AI$68,G1,FALSE)</f>
        <v>170</v>
      </c>
      <c r="H101" s="75">
        <f>VLOOKUP($C$101,[75]납품수량!$B$3:$AI$68,H1,FALSE)</f>
        <v>170</v>
      </c>
      <c r="I101" s="75">
        <f>VLOOKUP($C$101,[75]납품수량!$B$3:$AI$68,I1,FALSE)</f>
        <v>0</v>
      </c>
      <c r="J101" s="75">
        <f>VLOOKUP($C$101,[75]납품수량!$B$3:$AI$68,J1,FALSE)</f>
        <v>0</v>
      </c>
      <c r="K101" s="75">
        <f>VLOOKUP($C$101,[75]납품수량!$B$3:$AI$68,K1,FALSE)</f>
        <v>0</v>
      </c>
      <c r="L101" s="75">
        <f>VLOOKUP($C$101,[75]납품수량!$B$3:$AI$68,L1,FALSE)</f>
        <v>170</v>
      </c>
      <c r="M101" s="75">
        <f>VLOOKUP($C$101,[75]납품수량!$B$3:$AI$68,M1,FALSE)</f>
        <v>85</v>
      </c>
      <c r="N101" s="75">
        <f>VLOOKUP($C$101,[75]납품수량!$B$3:$AI$68,N1,FALSE)</f>
        <v>255</v>
      </c>
      <c r="O101" s="75">
        <f>VLOOKUP($C$101,[75]납품수량!$B$3:$AI$68,O1,FALSE)</f>
        <v>85</v>
      </c>
      <c r="P101" s="75">
        <f>VLOOKUP($C$101,[75]납품수량!$B$3:$AI$68,P1,FALSE)</f>
        <v>0</v>
      </c>
      <c r="Q101" s="75">
        <f>VLOOKUP($C$101,[75]납품수량!$B$3:$AI$68,Q1,FALSE)</f>
        <v>0</v>
      </c>
      <c r="R101" s="75">
        <f>VLOOKUP($C$101,[75]납품수량!$B$3:$AI$68,R1,FALSE)</f>
        <v>0</v>
      </c>
      <c r="S101" s="75">
        <f>VLOOKUP($C$101,[75]납품수량!$B$3:$AI$68,S1,FALSE)</f>
        <v>0</v>
      </c>
      <c r="T101" s="75">
        <f>VLOOKUP($C$101,[75]납품수량!$B$3:$AI$68,T1,FALSE)</f>
        <v>0</v>
      </c>
      <c r="U101" s="75">
        <f>VLOOKUP($C$101,[75]납품수량!$B$3:$AI$68,U1,FALSE)</f>
        <v>255</v>
      </c>
      <c r="V101" s="75">
        <f>VLOOKUP($C$101,[75]납품수량!$B$3:$AI$68,V1,FALSE)</f>
        <v>170</v>
      </c>
      <c r="W101" s="75">
        <f>VLOOKUP($C$101,[75]납품수량!$B$3:$AI$68,W1,FALSE)</f>
        <v>170</v>
      </c>
      <c r="X101" s="75">
        <f>VLOOKUP($C$101,[75]납품수량!$B$3:$AI$68,X1,FALSE)</f>
        <v>0</v>
      </c>
      <c r="Y101" s="75">
        <f>VLOOKUP($C$101,[75]납품수량!$B$3:$AI$68,Y1,FALSE)</f>
        <v>170</v>
      </c>
      <c r="Z101" s="75">
        <f>VLOOKUP($C$101,[75]납품수량!$B$3:$AI$68,Z1,FALSE)</f>
        <v>170</v>
      </c>
      <c r="AA101" s="75">
        <f>VLOOKUP($C$101,[75]납품수량!$B$3:$AI$68,AA1,FALSE)</f>
        <v>255</v>
      </c>
      <c r="AB101" s="75">
        <f>VLOOKUP($C$101,[75]납품수량!$B$3:$AI$68,AB1,FALSE)</f>
        <v>255</v>
      </c>
      <c r="AC101" s="75">
        <f>VLOOKUP($C$101,[75]납품수량!$B$3:$AI$68,AC1,FALSE)</f>
        <v>255</v>
      </c>
      <c r="AD101" s="75">
        <f>VLOOKUP($C$101,[75]납품수량!$B$3:$AI$68,AD1,FALSE)</f>
        <v>0</v>
      </c>
      <c r="AE101" s="75">
        <f>VLOOKUP($C$101,[75]납품수량!$B$3:$AI$68,AE1,FALSE)</f>
        <v>0</v>
      </c>
      <c r="AF101" s="75">
        <f>VLOOKUP($C$101,[75]납품수량!$B$3:$AI$68,AF1,FALSE)</f>
        <v>170</v>
      </c>
      <c r="AG101" s="75">
        <f>VLOOKUP($C$101,[75]납품수량!$B$3:$AI$68,AG1,FALSE)</f>
        <v>85</v>
      </c>
      <c r="AH101" s="75">
        <f>VLOOKUP($C$101,[75]납품수량!$B$3:$AI$68,AH1,FALSE)</f>
        <v>85</v>
      </c>
      <c r="AI101" s="75">
        <f>VLOOKUP($C$101,[75]납품수량!$B$3:$AI$68,AI1,FALSE)</f>
        <v>255</v>
      </c>
      <c r="AJ101" s="75">
        <f>VLOOKUP($C$101,[75]납품수량!$B$3:$AI$68,AJ1,FALSE)</f>
        <v>170</v>
      </c>
      <c r="AK101" s="75">
        <f>VLOOKUP($C$101,[75]납품수량!$B$3:$AI$68,AK1,FALSE)</f>
        <v>0</v>
      </c>
      <c r="AL101" s="75">
        <f>SUM(G101:AK101)</f>
        <v>3400</v>
      </c>
      <c r="AM101" s="61"/>
      <c r="AN101" s="61"/>
      <c r="AO101" s="61"/>
      <c r="AP101" s="61"/>
      <c r="AQ101" s="61"/>
      <c r="AR101" s="61"/>
      <c r="AS101" s="61"/>
      <c r="AT101" s="61"/>
      <c r="AU101" s="61"/>
      <c r="AV101" s="61"/>
      <c r="AW101" s="61"/>
      <c r="AX101" s="61"/>
      <c r="AY101" s="61"/>
      <c r="AZ101" s="61"/>
      <c r="BA101" s="61"/>
      <c r="BB101" s="61"/>
      <c r="BC101" s="61"/>
      <c r="BD101" s="61"/>
      <c r="BE101" s="61"/>
      <c r="BF101" s="61"/>
      <c r="BG101" s="61"/>
      <c r="BH101" s="61"/>
      <c r="BI101" s="61"/>
      <c r="BJ101" s="61"/>
      <c r="BK101" s="61"/>
      <c r="BL101" s="61"/>
      <c r="BM101" s="61"/>
      <c r="BN101" s="61"/>
      <c r="BO101" s="61"/>
      <c r="BP101" s="61"/>
      <c r="BQ101" s="61"/>
      <c r="BR101" s="61"/>
      <c r="BS101" s="61"/>
      <c r="BT101" s="61"/>
      <c r="BU101" s="61"/>
      <c r="BV101" s="61"/>
      <c r="BW101" s="61"/>
      <c r="BX101" s="61"/>
      <c r="BY101" s="61"/>
      <c r="BZ101" s="61"/>
      <c r="CA101" s="61"/>
      <c r="CB101" s="61"/>
      <c r="CC101" s="61"/>
      <c r="CD101" s="61"/>
      <c r="CE101" s="61"/>
      <c r="CF101" s="61"/>
      <c r="CG101" s="61"/>
      <c r="CH101" s="61"/>
      <c r="CI101" s="61"/>
      <c r="CJ101" s="61"/>
      <c r="CK101" s="61"/>
      <c r="CL101" s="61"/>
      <c r="CM101" s="61"/>
      <c r="CN101" s="61"/>
      <c r="CO101" s="61"/>
      <c r="CP101" s="61"/>
      <c r="CQ101" s="61"/>
      <c r="CR101" s="61"/>
      <c r="CS101" s="61"/>
      <c r="CT101" s="61"/>
      <c r="CU101" s="61"/>
      <c r="CV101" s="61"/>
      <c r="CW101" s="61"/>
      <c r="CX101" s="61"/>
      <c r="CY101" s="61"/>
      <c r="CZ101" s="61"/>
      <c r="DA101" s="61"/>
      <c r="DB101" s="61"/>
    </row>
    <row r="102" spans="1:106" s="58" customFormat="1" ht="16.5" customHeight="1">
      <c r="A102" s="70"/>
      <c r="B102" s="777"/>
      <c r="C102" s="770"/>
      <c r="D102" s="772"/>
      <c r="E102" s="772"/>
      <c r="F102" s="772"/>
      <c r="G102" s="74">
        <f>$F$101*G101</f>
        <v>999770</v>
      </c>
      <c r="H102" s="74">
        <f t="shared" ref="H102:AK102" si="49">$F$101*H101</f>
        <v>999770</v>
      </c>
      <c r="I102" s="74">
        <f t="shared" si="49"/>
        <v>0</v>
      </c>
      <c r="J102" s="74">
        <f t="shared" si="49"/>
        <v>0</v>
      </c>
      <c r="K102" s="74">
        <f t="shared" si="49"/>
        <v>0</v>
      </c>
      <c r="L102" s="74">
        <f t="shared" si="49"/>
        <v>999770</v>
      </c>
      <c r="M102" s="74">
        <f t="shared" si="49"/>
        <v>499885</v>
      </c>
      <c r="N102" s="74">
        <f t="shared" si="49"/>
        <v>1499655</v>
      </c>
      <c r="O102" s="74">
        <f t="shared" si="49"/>
        <v>499885</v>
      </c>
      <c r="P102" s="74">
        <f t="shared" si="49"/>
        <v>0</v>
      </c>
      <c r="Q102" s="74">
        <f t="shared" si="49"/>
        <v>0</v>
      </c>
      <c r="R102" s="74">
        <f t="shared" si="49"/>
        <v>0</v>
      </c>
      <c r="S102" s="74">
        <f t="shared" si="49"/>
        <v>0</v>
      </c>
      <c r="T102" s="74">
        <f t="shared" si="49"/>
        <v>0</v>
      </c>
      <c r="U102" s="74">
        <f t="shared" si="49"/>
        <v>1499655</v>
      </c>
      <c r="V102" s="74">
        <f t="shared" si="49"/>
        <v>999770</v>
      </c>
      <c r="W102" s="74">
        <f t="shared" si="49"/>
        <v>999770</v>
      </c>
      <c r="X102" s="74">
        <f t="shared" si="49"/>
        <v>0</v>
      </c>
      <c r="Y102" s="74">
        <f t="shared" si="49"/>
        <v>999770</v>
      </c>
      <c r="Z102" s="74">
        <f t="shared" si="49"/>
        <v>999770</v>
      </c>
      <c r="AA102" s="74">
        <f t="shared" si="49"/>
        <v>1499655</v>
      </c>
      <c r="AB102" s="74">
        <f t="shared" si="49"/>
        <v>1499655</v>
      </c>
      <c r="AC102" s="74">
        <f t="shared" si="49"/>
        <v>1499655</v>
      </c>
      <c r="AD102" s="74">
        <f t="shared" si="49"/>
        <v>0</v>
      </c>
      <c r="AE102" s="74">
        <f t="shared" si="49"/>
        <v>0</v>
      </c>
      <c r="AF102" s="74">
        <f t="shared" si="49"/>
        <v>999770</v>
      </c>
      <c r="AG102" s="74">
        <f t="shared" si="49"/>
        <v>499885</v>
      </c>
      <c r="AH102" s="74">
        <f t="shared" si="49"/>
        <v>499885</v>
      </c>
      <c r="AI102" s="74">
        <f t="shared" si="49"/>
        <v>1499655</v>
      </c>
      <c r="AJ102" s="74">
        <f t="shared" si="49"/>
        <v>999770</v>
      </c>
      <c r="AK102" s="74">
        <f t="shared" si="49"/>
        <v>0</v>
      </c>
      <c r="AL102" s="74">
        <f>F101*AL101</f>
        <v>19995400</v>
      </c>
      <c r="AM102" s="61"/>
      <c r="AN102" s="61"/>
      <c r="AO102" s="61"/>
      <c r="AP102" s="61"/>
      <c r="AQ102" s="61"/>
      <c r="AR102" s="61"/>
      <c r="AS102" s="61"/>
      <c r="AT102" s="61"/>
      <c r="AU102" s="61"/>
      <c r="AV102" s="61"/>
      <c r="AW102" s="61"/>
      <c r="AX102" s="61"/>
      <c r="AY102" s="61"/>
      <c r="AZ102" s="61"/>
      <c r="BA102" s="61"/>
      <c r="BB102" s="61"/>
      <c r="BC102" s="61"/>
      <c r="BD102" s="61"/>
      <c r="BE102" s="61"/>
      <c r="BF102" s="61"/>
      <c r="BG102" s="61"/>
      <c r="BH102" s="61"/>
      <c r="BI102" s="61"/>
      <c r="BJ102" s="61"/>
      <c r="BK102" s="61"/>
      <c r="BL102" s="61"/>
      <c r="BM102" s="61"/>
      <c r="BN102" s="61"/>
      <c r="BO102" s="61"/>
      <c r="BP102" s="61"/>
      <c r="BQ102" s="61"/>
      <c r="BR102" s="61"/>
      <c r="BS102" s="61"/>
      <c r="BT102" s="61"/>
      <c r="BU102" s="61"/>
      <c r="BV102" s="61"/>
      <c r="BW102" s="61"/>
      <c r="BX102" s="61"/>
      <c r="BY102" s="61"/>
      <c r="BZ102" s="61"/>
      <c r="CA102" s="61"/>
      <c r="CB102" s="61"/>
      <c r="CC102" s="61"/>
      <c r="CD102" s="61"/>
      <c r="CE102" s="61"/>
      <c r="CF102" s="61"/>
      <c r="CG102" s="61"/>
      <c r="CH102" s="61"/>
      <c r="CI102" s="61"/>
      <c r="CJ102" s="61"/>
      <c r="CK102" s="61"/>
      <c r="CL102" s="61"/>
      <c r="CM102" s="61"/>
      <c r="CN102" s="61"/>
      <c r="CO102" s="61"/>
      <c r="CP102" s="61"/>
      <c r="CQ102" s="61"/>
      <c r="CR102" s="61"/>
      <c r="CS102" s="61"/>
      <c r="CT102" s="61"/>
      <c r="CU102" s="61"/>
      <c r="CV102" s="61"/>
      <c r="CW102" s="61"/>
      <c r="CX102" s="61"/>
      <c r="CY102" s="61"/>
      <c r="CZ102" s="61"/>
      <c r="DA102" s="61"/>
      <c r="DB102" s="61"/>
    </row>
    <row r="103" spans="1:106" s="58" customFormat="1" ht="16.5" customHeight="1">
      <c r="A103" s="70" t="s">
        <v>6</v>
      </c>
      <c r="B103" s="777"/>
      <c r="C103" s="769" t="s">
        <v>518</v>
      </c>
      <c r="D103" s="771" t="s">
        <v>519</v>
      </c>
      <c r="E103" s="771" t="s">
        <v>422</v>
      </c>
      <c r="F103" s="771">
        <f>VLOOKUP(C103,'[72]납품수량(영업)'!$C$3:$F$260,4,FALSE)</f>
        <v>12282</v>
      </c>
      <c r="G103" s="75">
        <f>VLOOKUP($C$103,[75]납품수량!$B$3:$AI$68,G1,FALSE)</f>
        <v>120</v>
      </c>
      <c r="H103" s="75">
        <f>VLOOKUP($C$103,[75]납품수량!$B$3:$AI$68,H1,FALSE)</f>
        <v>200</v>
      </c>
      <c r="I103" s="75">
        <f>VLOOKUP($C$103,[75]납품수량!$B$3:$AI$68,I1,FALSE)</f>
        <v>0</v>
      </c>
      <c r="J103" s="75">
        <f>VLOOKUP($C$103,[75]납품수량!$B$3:$AI$68,J1,FALSE)</f>
        <v>0</v>
      </c>
      <c r="K103" s="75">
        <f>VLOOKUP($C$103,[75]납품수량!$B$3:$AI$68,K1,FALSE)</f>
        <v>0</v>
      </c>
      <c r="L103" s="75">
        <f>VLOOKUP($C$103,[75]납품수량!$B$3:$AI$68,L1,FALSE)</f>
        <v>160</v>
      </c>
      <c r="M103" s="75">
        <f>VLOOKUP($C$103,[75]납품수량!$B$3:$AI$68,M1,FALSE)</f>
        <v>120</v>
      </c>
      <c r="N103" s="75">
        <f>VLOOKUP($C$103,[75]납품수량!$B$3:$AI$68,N1,FALSE)</f>
        <v>160</v>
      </c>
      <c r="O103" s="75">
        <f>VLOOKUP($C$103,[75]납품수량!$B$3:$AI$68,O1,FALSE)</f>
        <v>200</v>
      </c>
      <c r="P103" s="75">
        <f>VLOOKUP($C$103,[75]납품수량!$B$3:$AI$68,P1,FALSE)</f>
        <v>0</v>
      </c>
      <c r="Q103" s="75">
        <f>VLOOKUP($C$103,[75]납품수량!$B$3:$AI$68,Q1,FALSE)</f>
        <v>0</v>
      </c>
      <c r="R103" s="75">
        <f>VLOOKUP($C$103,[75]납품수량!$B$3:$AI$68,R1,FALSE)</f>
        <v>0</v>
      </c>
      <c r="S103" s="75">
        <f>VLOOKUP($C$103,[75]납품수량!$B$3:$AI$68,S1,FALSE)</f>
        <v>0</v>
      </c>
      <c r="T103" s="75">
        <f>VLOOKUP($C$103,[75]납품수량!$B$3:$AI$68,T1,FALSE)</f>
        <v>0</v>
      </c>
      <c r="U103" s="75">
        <f>VLOOKUP($C$103,[75]납품수량!$B$3:$AI$68,U1,FALSE)</f>
        <v>220</v>
      </c>
      <c r="V103" s="75">
        <f>VLOOKUP($C$103,[75]납품수량!$B$3:$AI$68,V1,FALSE)</f>
        <v>120</v>
      </c>
      <c r="W103" s="75">
        <f>VLOOKUP($C$103,[75]납품수량!$B$3:$AI$68,W1,FALSE)</f>
        <v>0</v>
      </c>
      <c r="X103" s="75">
        <f>VLOOKUP($C$103,[75]납품수량!$B$3:$AI$68,X1,FALSE)</f>
        <v>0</v>
      </c>
      <c r="Y103" s="75">
        <f>VLOOKUP($C$103,[75]납품수량!$B$3:$AI$68,Y1,FALSE)</f>
        <v>120</v>
      </c>
      <c r="Z103" s="75">
        <f>VLOOKUP($C$103,[75]납품수량!$B$3:$AI$68,Z1,FALSE)</f>
        <v>120</v>
      </c>
      <c r="AA103" s="75">
        <f>VLOOKUP($C$103,[75]납품수량!$B$3:$AI$68,AA1,FALSE)</f>
        <v>140</v>
      </c>
      <c r="AB103" s="75">
        <f>VLOOKUP($C$103,[75]납품수량!$B$3:$AI$68,AB1,FALSE)</f>
        <v>120</v>
      </c>
      <c r="AC103" s="75">
        <f>VLOOKUP($C$103,[75]납품수량!$B$3:$AI$68,AC1,FALSE)</f>
        <v>160</v>
      </c>
      <c r="AD103" s="75">
        <f>VLOOKUP($C$103,[75]납품수량!$B$3:$AI$68,AD1,FALSE)</f>
        <v>0</v>
      </c>
      <c r="AE103" s="75">
        <f>VLOOKUP($C$103,[75]납품수량!$B$3:$AI$68,AE1,FALSE)</f>
        <v>0</v>
      </c>
      <c r="AF103" s="75">
        <f>VLOOKUP($C$103,[75]납품수량!$B$3:$AI$68,AF1,FALSE)</f>
        <v>0</v>
      </c>
      <c r="AG103" s="75">
        <f>VLOOKUP($C$103,[75]납품수량!$B$3:$AI$68,AG1,FALSE)</f>
        <v>80</v>
      </c>
      <c r="AH103" s="75">
        <f>VLOOKUP($C$103,[75]납품수량!$B$3:$AI$68,AH1,FALSE)</f>
        <v>0</v>
      </c>
      <c r="AI103" s="75">
        <f>VLOOKUP($C$103,[75]납품수량!$B$3:$AI$68,AI1,FALSE)</f>
        <v>40</v>
      </c>
      <c r="AJ103" s="75">
        <f>VLOOKUP($C$103,[75]납품수량!$B$3:$AI$68,AJ1,FALSE)</f>
        <v>120</v>
      </c>
      <c r="AK103" s="75">
        <f>VLOOKUP($C$103,[75]납품수량!$B$3:$AI$68,AK1,FALSE)</f>
        <v>0</v>
      </c>
      <c r="AL103" s="75">
        <f>SUM(G103:AK103)</f>
        <v>2200</v>
      </c>
      <c r="AM103" s="61"/>
      <c r="AN103" s="61"/>
      <c r="AO103" s="61"/>
      <c r="AP103" s="61"/>
      <c r="AQ103" s="61"/>
      <c r="AR103" s="61"/>
      <c r="AS103" s="61"/>
      <c r="AT103" s="61"/>
      <c r="AU103" s="61"/>
      <c r="AV103" s="61"/>
      <c r="AW103" s="61"/>
      <c r="AX103" s="61"/>
      <c r="AY103" s="61"/>
      <c r="AZ103" s="61"/>
      <c r="BA103" s="61"/>
      <c r="BB103" s="61"/>
      <c r="BC103" s="61"/>
      <c r="BD103" s="61"/>
      <c r="BE103" s="61"/>
      <c r="BF103" s="61"/>
      <c r="BG103" s="61"/>
      <c r="BH103" s="61"/>
      <c r="BI103" s="61"/>
      <c r="BJ103" s="61"/>
      <c r="BK103" s="61"/>
      <c r="BL103" s="61"/>
      <c r="BM103" s="61"/>
      <c r="BN103" s="61"/>
      <c r="BO103" s="61"/>
      <c r="BP103" s="61"/>
      <c r="BQ103" s="61"/>
      <c r="BR103" s="61"/>
      <c r="BS103" s="61"/>
      <c r="BT103" s="61"/>
      <c r="BU103" s="61"/>
      <c r="BV103" s="61"/>
      <c r="BW103" s="61"/>
      <c r="BX103" s="61"/>
      <c r="BY103" s="61"/>
      <c r="BZ103" s="61"/>
      <c r="CA103" s="61"/>
      <c r="CB103" s="61"/>
      <c r="CC103" s="61"/>
      <c r="CD103" s="61"/>
      <c r="CE103" s="61"/>
      <c r="CF103" s="61"/>
      <c r="CG103" s="61"/>
      <c r="CH103" s="61"/>
      <c r="CI103" s="61"/>
      <c r="CJ103" s="61"/>
      <c r="CK103" s="61"/>
      <c r="CL103" s="61"/>
      <c r="CM103" s="61"/>
      <c r="CN103" s="61"/>
      <c r="CO103" s="61"/>
      <c r="CP103" s="61"/>
      <c r="CQ103" s="61"/>
      <c r="CR103" s="61"/>
      <c r="CS103" s="61"/>
      <c r="CT103" s="61"/>
      <c r="CU103" s="61"/>
      <c r="CV103" s="61"/>
      <c r="CW103" s="61"/>
      <c r="CX103" s="61"/>
      <c r="CY103" s="61"/>
      <c r="CZ103" s="61"/>
      <c r="DA103" s="61"/>
      <c r="DB103" s="61"/>
    </row>
    <row r="104" spans="1:106" s="58" customFormat="1" ht="16.5" customHeight="1">
      <c r="A104" s="70"/>
      <c r="B104" s="777"/>
      <c r="C104" s="770"/>
      <c r="D104" s="772"/>
      <c r="E104" s="772"/>
      <c r="F104" s="772"/>
      <c r="G104" s="74">
        <f>$F$103*G103</f>
        <v>1473840</v>
      </c>
      <c r="H104" s="74">
        <f t="shared" ref="H104:AK104" si="50">$F$103*H103</f>
        <v>2456400</v>
      </c>
      <c r="I104" s="74">
        <f t="shared" si="50"/>
        <v>0</v>
      </c>
      <c r="J104" s="74">
        <f t="shared" si="50"/>
        <v>0</v>
      </c>
      <c r="K104" s="74">
        <f t="shared" si="50"/>
        <v>0</v>
      </c>
      <c r="L104" s="74">
        <f t="shared" si="50"/>
        <v>1965120</v>
      </c>
      <c r="M104" s="74">
        <f t="shared" si="50"/>
        <v>1473840</v>
      </c>
      <c r="N104" s="74">
        <f t="shared" si="50"/>
        <v>1965120</v>
      </c>
      <c r="O104" s="74">
        <f t="shared" si="50"/>
        <v>2456400</v>
      </c>
      <c r="P104" s="74">
        <f t="shared" si="50"/>
        <v>0</v>
      </c>
      <c r="Q104" s="74">
        <f t="shared" si="50"/>
        <v>0</v>
      </c>
      <c r="R104" s="74">
        <f t="shared" si="50"/>
        <v>0</v>
      </c>
      <c r="S104" s="74">
        <f t="shared" si="50"/>
        <v>0</v>
      </c>
      <c r="T104" s="74">
        <f t="shared" si="50"/>
        <v>0</v>
      </c>
      <c r="U104" s="74">
        <f t="shared" si="50"/>
        <v>2702040</v>
      </c>
      <c r="V104" s="74">
        <f t="shared" si="50"/>
        <v>1473840</v>
      </c>
      <c r="W104" s="74">
        <f t="shared" si="50"/>
        <v>0</v>
      </c>
      <c r="X104" s="74">
        <f t="shared" si="50"/>
        <v>0</v>
      </c>
      <c r="Y104" s="74">
        <f t="shared" si="50"/>
        <v>1473840</v>
      </c>
      <c r="Z104" s="74">
        <f t="shared" si="50"/>
        <v>1473840</v>
      </c>
      <c r="AA104" s="74">
        <f t="shared" si="50"/>
        <v>1719480</v>
      </c>
      <c r="AB104" s="74">
        <f t="shared" si="50"/>
        <v>1473840</v>
      </c>
      <c r="AC104" s="74">
        <f t="shared" si="50"/>
        <v>1965120</v>
      </c>
      <c r="AD104" s="74">
        <f t="shared" si="50"/>
        <v>0</v>
      </c>
      <c r="AE104" s="74">
        <f t="shared" si="50"/>
        <v>0</v>
      </c>
      <c r="AF104" s="74">
        <f t="shared" si="50"/>
        <v>0</v>
      </c>
      <c r="AG104" s="74">
        <f t="shared" si="50"/>
        <v>982560</v>
      </c>
      <c r="AH104" s="74">
        <f t="shared" si="50"/>
        <v>0</v>
      </c>
      <c r="AI104" s="74">
        <f t="shared" si="50"/>
        <v>491280</v>
      </c>
      <c r="AJ104" s="74">
        <f t="shared" si="50"/>
        <v>1473840</v>
      </c>
      <c r="AK104" s="74">
        <f t="shared" si="50"/>
        <v>0</v>
      </c>
      <c r="AL104" s="74">
        <f>F103*AL103</f>
        <v>27020400</v>
      </c>
      <c r="AM104" s="61"/>
      <c r="AN104" s="61"/>
      <c r="AO104" s="61"/>
      <c r="AP104" s="61"/>
      <c r="AQ104" s="61"/>
      <c r="AR104" s="61"/>
      <c r="AS104" s="61"/>
      <c r="AT104" s="61"/>
      <c r="AU104" s="61"/>
      <c r="AV104" s="61"/>
      <c r="AW104" s="61"/>
      <c r="AX104" s="61"/>
      <c r="AY104" s="61"/>
      <c r="AZ104" s="61"/>
      <c r="BA104" s="61"/>
      <c r="BB104" s="61"/>
      <c r="BC104" s="61"/>
      <c r="BD104" s="61"/>
      <c r="BE104" s="61"/>
      <c r="BF104" s="61"/>
      <c r="BG104" s="61"/>
      <c r="BH104" s="61"/>
      <c r="BI104" s="61"/>
      <c r="BJ104" s="61"/>
      <c r="BK104" s="61"/>
      <c r="BL104" s="61"/>
      <c r="BM104" s="61"/>
      <c r="BN104" s="61"/>
      <c r="BO104" s="61"/>
      <c r="BP104" s="61"/>
      <c r="BQ104" s="61"/>
      <c r="BR104" s="61"/>
      <c r="BS104" s="61"/>
      <c r="BT104" s="61"/>
      <c r="BU104" s="61"/>
      <c r="BV104" s="61"/>
      <c r="BW104" s="61"/>
      <c r="BX104" s="61"/>
      <c r="BY104" s="61"/>
      <c r="BZ104" s="61"/>
      <c r="CA104" s="61"/>
      <c r="CB104" s="61"/>
      <c r="CC104" s="61"/>
      <c r="CD104" s="61"/>
      <c r="CE104" s="61"/>
      <c r="CF104" s="61"/>
      <c r="CG104" s="61"/>
      <c r="CH104" s="61"/>
      <c r="CI104" s="61"/>
      <c r="CJ104" s="61"/>
      <c r="CK104" s="61"/>
      <c r="CL104" s="61"/>
      <c r="CM104" s="61"/>
      <c r="CN104" s="61"/>
      <c r="CO104" s="61"/>
      <c r="CP104" s="61"/>
      <c r="CQ104" s="61"/>
      <c r="CR104" s="61"/>
      <c r="CS104" s="61"/>
      <c r="CT104" s="61"/>
      <c r="CU104" s="61"/>
      <c r="CV104" s="61"/>
      <c r="CW104" s="61"/>
      <c r="CX104" s="61"/>
      <c r="CY104" s="61"/>
      <c r="CZ104" s="61"/>
      <c r="DA104" s="61"/>
      <c r="DB104" s="61"/>
    </row>
    <row r="105" spans="1:106" s="58" customFormat="1" ht="16.5" customHeight="1">
      <c r="A105" s="70" t="s">
        <v>6</v>
      </c>
      <c r="B105" s="777"/>
      <c r="C105" s="769" t="s">
        <v>7</v>
      </c>
      <c r="D105" s="771" t="s">
        <v>520</v>
      </c>
      <c r="E105" s="771" t="s">
        <v>422</v>
      </c>
      <c r="F105" s="771">
        <f>VLOOKUP(C105,'[72]납품수량(영업)'!$C$3:$F$260,4,FALSE)</f>
        <v>12605</v>
      </c>
      <c r="G105" s="75">
        <f>VLOOKUP($C$105,[75]납품수량!$B$3:$AI$68,G1,FALSE)</f>
        <v>40</v>
      </c>
      <c r="H105" s="75">
        <f>VLOOKUP($C$105,[75]납품수량!$B$3:$AI$68,H1,FALSE)</f>
        <v>40</v>
      </c>
      <c r="I105" s="75">
        <f>VLOOKUP($C$105,[75]납품수량!$B$3:$AI$68,I1,FALSE)</f>
        <v>0</v>
      </c>
      <c r="J105" s="75">
        <f>VLOOKUP($C$105,[75]납품수량!$B$3:$AI$68,J1,FALSE)</f>
        <v>0</v>
      </c>
      <c r="K105" s="75">
        <f>VLOOKUP($C$105,[75]납품수량!$B$3:$AI$68,K1,FALSE)</f>
        <v>0</v>
      </c>
      <c r="L105" s="75">
        <f>VLOOKUP($C$105,[75]납품수량!$B$3:$AI$68,L1,FALSE)</f>
        <v>60</v>
      </c>
      <c r="M105" s="75">
        <f>VLOOKUP($C$105,[75]납품수량!$B$3:$AI$68,M1,FALSE)</f>
        <v>0</v>
      </c>
      <c r="N105" s="75">
        <f>VLOOKUP($C$105,[75]납품수량!$B$3:$AI$68,N1,FALSE)</f>
        <v>40</v>
      </c>
      <c r="O105" s="75">
        <f>VLOOKUP($C$105,[75]납품수량!$B$3:$AI$68,O1,FALSE)</f>
        <v>60</v>
      </c>
      <c r="P105" s="75">
        <f>VLOOKUP($C$105,[75]납품수량!$B$3:$AI$68,P1,FALSE)</f>
        <v>0</v>
      </c>
      <c r="Q105" s="75">
        <f>VLOOKUP($C$105,[75]납품수량!$B$3:$AI$68,Q1,FALSE)</f>
        <v>0</v>
      </c>
      <c r="R105" s="75">
        <f>VLOOKUP($C$105,[75]납품수량!$B$3:$AI$68,R1,FALSE)</f>
        <v>0</v>
      </c>
      <c r="S105" s="75">
        <f>VLOOKUP($C$105,[75]납품수량!$B$3:$AI$68,S1,FALSE)</f>
        <v>0</v>
      </c>
      <c r="T105" s="75">
        <f>VLOOKUP($C$105,[75]납품수량!$B$3:$AI$68,T1,FALSE)</f>
        <v>0</v>
      </c>
      <c r="U105" s="75">
        <f>VLOOKUP($C$105,[75]납품수량!$B$3:$AI$68,U1,FALSE)</f>
        <v>20</v>
      </c>
      <c r="V105" s="75">
        <f>VLOOKUP($C$105,[75]납품수량!$B$3:$AI$68,V1,FALSE)</f>
        <v>0</v>
      </c>
      <c r="W105" s="75">
        <f>VLOOKUP($C$105,[75]납품수량!$B$3:$AI$68,W1,FALSE)</f>
        <v>0</v>
      </c>
      <c r="X105" s="75">
        <f>VLOOKUP($C$105,[75]납품수량!$B$3:$AI$68,X1,FALSE)</f>
        <v>0</v>
      </c>
      <c r="Y105" s="75">
        <f>VLOOKUP($C$105,[75]납품수량!$B$3:$AI$68,Y1,FALSE)</f>
        <v>40</v>
      </c>
      <c r="Z105" s="75">
        <f>VLOOKUP($C$105,[75]납품수량!$B$3:$AI$68,Z1,FALSE)</f>
        <v>60</v>
      </c>
      <c r="AA105" s="75">
        <f>VLOOKUP($C$105,[75]납품수량!$B$3:$AI$68,AA1,FALSE)</f>
        <v>0</v>
      </c>
      <c r="AB105" s="75">
        <f>VLOOKUP($C$105,[75]납품수량!$B$3:$AI$68,AB1,FALSE)</f>
        <v>20</v>
      </c>
      <c r="AC105" s="75">
        <f>VLOOKUP($C$105,[75]납품수량!$B$3:$AI$68,AC1,FALSE)</f>
        <v>0</v>
      </c>
      <c r="AD105" s="75">
        <f>VLOOKUP($C$105,[75]납품수량!$B$3:$AI$68,AD1,FALSE)</f>
        <v>0</v>
      </c>
      <c r="AE105" s="75">
        <f>VLOOKUP($C$105,[75]납품수량!$B$3:$AI$68,AE1,FALSE)</f>
        <v>0</v>
      </c>
      <c r="AF105" s="75">
        <f>VLOOKUP($C$105,[75]납품수량!$B$3:$AI$68,AF1,FALSE)</f>
        <v>0</v>
      </c>
      <c r="AG105" s="75">
        <f>VLOOKUP($C$105,[75]납품수량!$B$3:$AI$68,AG1,FALSE)</f>
        <v>40</v>
      </c>
      <c r="AH105" s="75">
        <f>VLOOKUP($C$105,[75]납품수량!$B$3:$AI$68,AH1,FALSE)</f>
        <v>0</v>
      </c>
      <c r="AI105" s="75">
        <f>VLOOKUP($C$105,[75]납품수량!$B$3:$AI$68,AI1,FALSE)</f>
        <v>0</v>
      </c>
      <c r="AJ105" s="75">
        <f>VLOOKUP($C$105,[75]납품수량!$B$3:$AI$68,AJ1,FALSE)</f>
        <v>0</v>
      </c>
      <c r="AK105" s="75">
        <f>VLOOKUP($C$105,[75]납품수량!$B$3:$AI$68,AK1,FALSE)</f>
        <v>0</v>
      </c>
      <c r="AL105" s="75">
        <f>SUM(G105:AK105)</f>
        <v>420</v>
      </c>
      <c r="AM105" s="61"/>
      <c r="AN105" s="61"/>
      <c r="AO105" s="61"/>
      <c r="AP105" s="61"/>
      <c r="AQ105" s="61"/>
      <c r="AR105" s="61"/>
      <c r="AS105" s="61"/>
      <c r="AT105" s="61"/>
      <c r="AU105" s="61"/>
      <c r="AV105" s="61"/>
      <c r="AW105" s="61"/>
      <c r="AX105" s="61"/>
      <c r="AY105" s="61"/>
      <c r="AZ105" s="61"/>
      <c r="BA105" s="61"/>
      <c r="BB105" s="61"/>
      <c r="BC105" s="61"/>
      <c r="BD105" s="61"/>
      <c r="BE105" s="61"/>
      <c r="BF105" s="61"/>
      <c r="BG105" s="61"/>
      <c r="BH105" s="61"/>
      <c r="BI105" s="61"/>
      <c r="BJ105" s="61"/>
      <c r="BK105" s="61"/>
      <c r="BL105" s="61"/>
      <c r="BM105" s="61"/>
      <c r="BN105" s="61"/>
      <c r="BO105" s="61"/>
      <c r="BP105" s="61"/>
      <c r="BQ105" s="61"/>
      <c r="BR105" s="61"/>
      <c r="BS105" s="61"/>
      <c r="BT105" s="61"/>
      <c r="BU105" s="61"/>
      <c r="BV105" s="61"/>
      <c r="BW105" s="61"/>
      <c r="BX105" s="61"/>
      <c r="BY105" s="61"/>
      <c r="BZ105" s="61"/>
      <c r="CA105" s="61"/>
      <c r="CB105" s="61"/>
      <c r="CC105" s="61"/>
      <c r="CD105" s="61"/>
      <c r="CE105" s="61"/>
      <c r="CF105" s="61"/>
      <c r="CG105" s="61"/>
      <c r="CH105" s="61"/>
      <c r="CI105" s="61"/>
      <c r="CJ105" s="61"/>
      <c r="CK105" s="61"/>
      <c r="CL105" s="61"/>
      <c r="CM105" s="61"/>
      <c r="CN105" s="61"/>
      <c r="CO105" s="61"/>
      <c r="CP105" s="61"/>
      <c r="CQ105" s="61"/>
      <c r="CR105" s="61"/>
      <c r="CS105" s="61"/>
      <c r="CT105" s="61"/>
      <c r="CU105" s="61"/>
      <c r="CV105" s="61"/>
      <c r="CW105" s="61"/>
      <c r="CX105" s="61"/>
      <c r="CY105" s="61"/>
      <c r="CZ105" s="61"/>
      <c r="DA105" s="61"/>
      <c r="DB105" s="61"/>
    </row>
    <row r="106" spans="1:106" s="58" customFormat="1" ht="16.5" customHeight="1">
      <c r="A106" s="70"/>
      <c r="B106" s="777"/>
      <c r="C106" s="770"/>
      <c r="D106" s="772"/>
      <c r="E106" s="772"/>
      <c r="F106" s="772"/>
      <c r="G106" s="74">
        <f>$F$105*G105</f>
        <v>504200</v>
      </c>
      <c r="H106" s="74">
        <f t="shared" ref="H106:AK106" si="51">$F$105*H105</f>
        <v>504200</v>
      </c>
      <c r="I106" s="74">
        <f t="shared" si="51"/>
        <v>0</v>
      </c>
      <c r="J106" s="74">
        <f t="shared" si="51"/>
        <v>0</v>
      </c>
      <c r="K106" s="74">
        <f t="shared" si="51"/>
        <v>0</v>
      </c>
      <c r="L106" s="74">
        <f t="shared" si="51"/>
        <v>756300</v>
      </c>
      <c r="M106" s="74">
        <f t="shared" si="51"/>
        <v>0</v>
      </c>
      <c r="N106" s="74">
        <f t="shared" si="51"/>
        <v>504200</v>
      </c>
      <c r="O106" s="74">
        <f t="shared" si="51"/>
        <v>756300</v>
      </c>
      <c r="P106" s="74">
        <f t="shared" si="51"/>
        <v>0</v>
      </c>
      <c r="Q106" s="74">
        <f t="shared" si="51"/>
        <v>0</v>
      </c>
      <c r="R106" s="74">
        <f t="shared" si="51"/>
        <v>0</v>
      </c>
      <c r="S106" s="74">
        <f t="shared" si="51"/>
        <v>0</v>
      </c>
      <c r="T106" s="74">
        <f t="shared" si="51"/>
        <v>0</v>
      </c>
      <c r="U106" s="74">
        <f t="shared" si="51"/>
        <v>252100</v>
      </c>
      <c r="V106" s="74">
        <f t="shared" si="51"/>
        <v>0</v>
      </c>
      <c r="W106" s="74">
        <f t="shared" si="51"/>
        <v>0</v>
      </c>
      <c r="X106" s="74">
        <f t="shared" si="51"/>
        <v>0</v>
      </c>
      <c r="Y106" s="74">
        <f t="shared" si="51"/>
        <v>504200</v>
      </c>
      <c r="Z106" s="74">
        <f t="shared" si="51"/>
        <v>756300</v>
      </c>
      <c r="AA106" s="74">
        <f t="shared" si="51"/>
        <v>0</v>
      </c>
      <c r="AB106" s="74">
        <f t="shared" si="51"/>
        <v>252100</v>
      </c>
      <c r="AC106" s="74">
        <f t="shared" si="51"/>
        <v>0</v>
      </c>
      <c r="AD106" s="74">
        <f t="shared" si="51"/>
        <v>0</v>
      </c>
      <c r="AE106" s="74">
        <f t="shared" si="51"/>
        <v>0</v>
      </c>
      <c r="AF106" s="74">
        <f t="shared" si="51"/>
        <v>0</v>
      </c>
      <c r="AG106" s="74">
        <f t="shared" si="51"/>
        <v>504200</v>
      </c>
      <c r="AH106" s="74">
        <f t="shared" si="51"/>
        <v>0</v>
      </c>
      <c r="AI106" s="74">
        <f t="shared" si="51"/>
        <v>0</v>
      </c>
      <c r="AJ106" s="74">
        <f t="shared" si="51"/>
        <v>0</v>
      </c>
      <c r="AK106" s="74">
        <f t="shared" si="51"/>
        <v>0</v>
      </c>
      <c r="AL106" s="74">
        <f>F105*AL105</f>
        <v>5294100</v>
      </c>
      <c r="AM106" s="61"/>
      <c r="AN106" s="61"/>
      <c r="AO106" s="61"/>
      <c r="AP106" s="61"/>
      <c r="AQ106" s="61"/>
      <c r="AR106" s="61"/>
      <c r="AS106" s="61"/>
      <c r="AT106" s="61"/>
      <c r="AU106" s="61"/>
      <c r="AV106" s="61"/>
      <c r="AW106" s="61"/>
      <c r="AX106" s="61"/>
      <c r="AY106" s="61"/>
      <c r="AZ106" s="61"/>
      <c r="BA106" s="61"/>
      <c r="BB106" s="61"/>
      <c r="BC106" s="61"/>
      <c r="BD106" s="61"/>
      <c r="BE106" s="61"/>
      <c r="BF106" s="61"/>
      <c r="BG106" s="61"/>
      <c r="BH106" s="61"/>
      <c r="BI106" s="61"/>
      <c r="BJ106" s="61"/>
      <c r="BK106" s="61"/>
      <c r="BL106" s="61"/>
      <c r="BM106" s="61"/>
      <c r="BN106" s="61"/>
      <c r="BO106" s="61"/>
      <c r="BP106" s="61"/>
      <c r="BQ106" s="61"/>
      <c r="BR106" s="61"/>
      <c r="BS106" s="61"/>
      <c r="BT106" s="61"/>
      <c r="BU106" s="61"/>
      <c r="BV106" s="61"/>
      <c r="BW106" s="61"/>
      <c r="BX106" s="61"/>
      <c r="BY106" s="61"/>
      <c r="BZ106" s="61"/>
      <c r="CA106" s="61"/>
      <c r="CB106" s="61"/>
      <c r="CC106" s="61"/>
      <c r="CD106" s="61"/>
      <c r="CE106" s="61"/>
      <c r="CF106" s="61"/>
      <c r="CG106" s="61"/>
      <c r="CH106" s="61"/>
      <c r="CI106" s="61"/>
      <c r="CJ106" s="61"/>
      <c r="CK106" s="61"/>
      <c r="CL106" s="61"/>
      <c r="CM106" s="61"/>
      <c r="CN106" s="61"/>
      <c r="CO106" s="61"/>
      <c r="CP106" s="61"/>
      <c r="CQ106" s="61"/>
      <c r="CR106" s="61"/>
      <c r="CS106" s="61"/>
      <c r="CT106" s="61"/>
      <c r="CU106" s="61"/>
      <c r="CV106" s="61"/>
      <c r="CW106" s="61"/>
      <c r="CX106" s="61"/>
      <c r="CY106" s="61"/>
      <c r="CZ106" s="61"/>
      <c r="DA106" s="61"/>
      <c r="DB106" s="61"/>
    </row>
    <row r="107" spans="1:106" s="58" customFormat="1" ht="16.5" customHeight="1">
      <c r="A107" s="70" t="s">
        <v>6</v>
      </c>
      <c r="B107" s="777"/>
      <c r="C107" s="769" t="s">
        <v>521</v>
      </c>
      <c r="D107" s="771" t="s">
        <v>522</v>
      </c>
      <c r="E107" s="771" t="s">
        <v>422</v>
      </c>
      <c r="F107" s="771">
        <f>VLOOKUP(C107,'[72]납품수량(영업)'!$C$3:$F$260,4,FALSE)</f>
        <v>6500</v>
      </c>
      <c r="G107" s="75">
        <f>VLOOKUP($C$107,[75]납품수량!$B$3:$AI$68,G1,FALSE)</f>
        <v>0</v>
      </c>
      <c r="H107" s="75">
        <f>VLOOKUP($C$107,[75]납품수량!$B$3:$AI$68,H1,FALSE)</f>
        <v>0</v>
      </c>
      <c r="I107" s="75">
        <f>VLOOKUP($C$107,[75]납품수량!$B$3:$AI$68,I1,FALSE)</f>
        <v>0</v>
      </c>
      <c r="J107" s="75">
        <f>VLOOKUP($C$107,[75]납품수량!$B$3:$AI$68,J1,FALSE)</f>
        <v>0</v>
      </c>
      <c r="K107" s="75">
        <f>VLOOKUP($C$107,[75]납품수량!$B$3:$AI$68,K1,FALSE)</f>
        <v>0</v>
      </c>
      <c r="L107" s="75">
        <f>VLOOKUP($C$107,[75]납품수량!$B$3:$AI$68,L1,FALSE)</f>
        <v>0</v>
      </c>
      <c r="M107" s="75">
        <f>VLOOKUP($C$107,[75]납품수량!$B$3:$AI$68,M1,FALSE)</f>
        <v>0</v>
      </c>
      <c r="N107" s="75">
        <f>VLOOKUP($C$107,[75]납품수량!$B$3:$AI$68,N1,FALSE)</f>
        <v>0</v>
      </c>
      <c r="O107" s="75">
        <f>VLOOKUP($C$107,[75]납품수량!$B$3:$AI$68,O1,FALSE)</f>
        <v>0</v>
      </c>
      <c r="P107" s="75">
        <f>VLOOKUP($C$107,[75]납품수량!$B$3:$AI$68,P1,FALSE)</f>
        <v>0</v>
      </c>
      <c r="Q107" s="75">
        <f>VLOOKUP($C$107,[75]납품수량!$B$3:$AI$68,Q1,FALSE)</f>
        <v>0</v>
      </c>
      <c r="R107" s="75">
        <f>VLOOKUP($C$107,[75]납품수량!$B$3:$AI$68,R1,FALSE)</f>
        <v>0</v>
      </c>
      <c r="S107" s="75">
        <f>VLOOKUP($C$107,[75]납품수량!$B$3:$AI$68,S1,FALSE)</f>
        <v>0</v>
      </c>
      <c r="T107" s="75">
        <f>VLOOKUP($C$107,[75]납품수량!$B$3:$AI$68,T1,FALSE)</f>
        <v>0</v>
      </c>
      <c r="U107" s="75">
        <f>VLOOKUP($C$107,[75]납품수량!$B$3:$AI$68,U1,FALSE)</f>
        <v>85</v>
      </c>
      <c r="V107" s="75">
        <f>VLOOKUP($C$107,[75]납품수량!$B$3:$AI$68,V1,FALSE)</f>
        <v>0</v>
      </c>
      <c r="W107" s="75">
        <f>VLOOKUP($C$107,[75]납품수량!$B$3:$AI$68,W1,FALSE)</f>
        <v>170</v>
      </c>
      <c r="X107" s="75">
        <f>VLOOKUP($C$107,[75]납품수량!$B$3:$AI$68,X1,FALSE)</f>
        <v>0</v>
      </c>
      <c r="Y107" s="75">
        <f>VLOOKUP($C$107,[75]납품수량!$B$3:$AI$68,Y1,FALSE)</f>
        <v>0</v>
      </c>
      <c r="Z107" s="75">
        <f>VLOOKUP($C$107,[75]납품수량!$B$3:$AI$68,Z1,FALSE)</f>
        <v>0</v>
      </c>
      <c r="AA107" s="75">
        <f>VLOOKUP($C$107,[75]납품수량!$B$3:$AI$68,AA1,FALSE)</f>
        <v>85</v>
      </c>
      <c r="AB107" s="75">
        <f>VLOOKUP($C$107,[75]납품수량!$B$3:$AI$68,AB1,FALSE)</f>
        <v>0</v>
      </c>
      <c r="AC107" s="75">
        <f>VLOOKUP($C$107,[75]납품수량!$B$3:$AI$68,AC1,FALSE)</f>
        <v>85</v>
      </c>
      <c r="AD107" s="75">
        <f>VLOOKUP($C$107,[75]납품수량!$B$3:$AI$68,AD1,FALSE)</f>
        <v>0</v>
      </c>
      <c r="AE107" s="75">
        <f>VLOOKUP($C$107,[75]납품수량!$B$3:$AI$68,AE1,FALSE)</f>
        <v>0</v>
      </c>
      <c r="AF107" s="75">
        <f>VLOOKUP($C$107,[75]납품수량!$B$3:$AI$68,AF1,FALSE)</f>
        <v>170</v>
      </c>
      <c r="AG107" s="75">
        <f>VLOOKUP($C$107,[75]납품수량!$B$3:$AI$68,AG1,FALSE)</f>
        <v>85</v>
      </c>
      <c r="AH107" s="75">
        <f>VLOOKUP($C$107,[75]납품수량!$B$3:$AI$68,AH1,FALSE)</f>
        <v>170</v>
      </c>
      <c r="AI107" s="75">
        <f>VLOOKUP($C$107,[75]납품수량!$B$3:$AI$68,AI1,FALSE)</f>
        <v>85</v>
      </c>
      <c r="AJ107" s="75">
        <f>VLOOKUP($C$107,[75]납품수량!$B$3:$AI$68,AJ1,FALSE)</f>
        <v>0</v>
      </c>
      <c r="AK107" s="75">
        <f>VLOOKUP($C$107,[75]납품수량!$B$3:$AI$68,AK1,FALSE)</f>
        <v>0</v>
      </c>
      <c r="AL107" s="75">
        <f>SUM(G107:AK107)</f>
        <v>935</v>
      </c>
      <c r="AM107" s="61"/>
      <c r="AN107" s="61"/>
      <c r="AO107" s="61"/>
      <c r="AP107" s="61"/>
      <c r="AQ107" s="61"/>
      <c r="AR107" s="61"/>
      <c r="AS107" s="61"/>
      <c r="AT107" s="61"/>
      <c r="AU107" s="61"/>
      <c r="AV107" s="61"/>
      <c r="AW107" s="61"/>
      <c r="AX107" s="61"/>
      <c r="AY107" s="61"/>
      <c r="AZ107" s="61"/>
      <c r="BA107" s="61"/>
      <c r="BB107" s="61"/>
      <c r="BC107" s="61"/>
      <c r="BD107" s="61"/>
      <c r="BE107" s="61"/>
      <c r="BF107" s="61"/>
      <c r="BG107" s="61"/>
      <c r="BH107" s="61"/>
      <c r="BI107" s="61"/>
      <c r="BJ107" s="61"/>
      <c r="BK107" s="61"/>
      <c r="BL107" s="61"/>
      <c r="BM107" s="61"/>
      <c r="BN107" s="61"/>
      <c r="BO107" s="61"/>
      <c r="BP107" s="61"/>
      <c r="BQ107" s="61"/>
      <c r="BR107" s="61"/>
      <c r="BS107" s="61"/>
      <c r="BT107" s="61"/>
      <c r="BU107" s="61"/>
      <c r="BV107" s="61"/>
      <c r="BW107" s="61"/>
      <c r="BX107" s="61"/>
      <c r="BY107" s="61"/>
      <c r="BZ107" s="61"/>
      <c r="CA107" s="61"/>
      <c r="CB107" s="61"/>
      <c r="CC107" s="61"/>
      <c r="CD107" s="61"/>
      <c r="CE107" s="61"/>
      <c r="CF107" s="61"/>
      <c r="CG107" s="61"/>
      <c r="CH107" s="61"/>
      <c r="CI107" s="61"/>
      <c r="CJ107" s="61"/>
      <c r="CK107" s="61"/>
      <c r="CL107" s="61"/>
      <c r="CM107" s="61"/>
      <c r="CN107" s="61"/>
      <c r="CO107" s="61"/>
      <c r="CP107" s="61"/>
      <c r="CQ107" s="61"/>
      <c r="CR107" s="61"/>
      <c r="CS107" s="61"/>
      <c r="CT107" s="61"/>
      <c r="CU107" s="61"/>
      <c r="CV107" s="61"/>
      <c r="CW107" s="61"/>
      <c r="CX107" s="61"/>
      <c r="CY107" s="61"/>
      <c r="CZ107" s="61"/>
      <c r="DA107" s="61"/>
      <c r="DB107" s="61"/>
    </row>
    <row r="108" spans="1:106" s="58" customFormat="1" ht="16.5" customHeight="1">
      <c r="A108" s="70"/>
      <c r="B108" s="777"/>
      <c r="C108" s="770"/>
      <c r="D108" s="772"/>
      <c r="E108" s="772"/>
      <c r="F108" s="772"/>
      <c r="G108" s="74">
        <f>$F$107*G107</f>
        <v>0</v>
      </c>
      <c r="H108" s="74">
        <f t="shared" ref="H108:AK108" si="52">$F$107*H107</f>
        <v>0</v>
      </c>
      <c r="I108" s="74">
        <f t="shared" si="52"/>
        <v>0</v>
      </c>
      <c r="J108" s="74">
        <f t="shared" si="52"/>
        <v>0</v>
      </c>
      <c r="K108" s="74">
        <f t="shared" si="52"/>
        <v>0</v>
      </c>
      <c r="L108" s="74">
        <f t="shared" si="52"/>
        <v>0</v>
      </c>
      <c r="M108" s="74">
        <f t="shared" si="52"/>
        <v>0</v>
      </c>
      <c r="N108" s="74">
        <f t="shared" si="52"/>
        <v>0</v>
      </c>
      <c r="O108" s="74">
        <f t="shared" si="52"/>
        <v>0</v>
      </c>
      <c r="P108" s="74">
        <f t="shared" si="52"/>
        <v>0</v>
      </c>
      <c r="Q108" s="74">
        <f t="shared" si="52"/>
        <v>0</v>
      </c>
      <c r="R108" s="74">
        <f t="shared" si="52"/>
        <v>0</v>
      </c>
      <c r="S108" s="74">
        <f t="shared" si="52"/>
        <v>0</v>
      </c>
      <c r="T108" s="74">
        <f t="shared" si="52"/>
        <v>0</v>
      </c>
      <c r="U108" s="74">
        <f t="shared" si="52"/>
        <v>552500</v>
      </c>
      <c r="V108" s="74">
        <f t="shared" si="52"/>
        <v>0</v>
      </c>
      <c r="W108" s="74">
        <f t="shared" si="52"/>
        <v>1105000</v>
      </c>
      <c r="X108" s="74">
        <f t="shared" si="52"/>
        <v>0</v>
      </c>
      <c r="Y108" s="74">
        <f t="shared" si="52"/>
        <v>0</v>
      </c>
      <c r="Z108" s="74">
        <f t="shared" si="52"/>
        <v>0</v>
      </c>
      <c r="AA108" s="74">
        <f t="shared" si="52"/>
        <v>552500</v>
      </c>
      <c r="AB108" s="74">
        <f t="shared" si="52"/>
        <v>0</v>
      </c>
      <c r="AC108" s="74">
        <f t="shared" si="52"/>
        <v>552500</v>
      </c>
      <c r="AD108" s="74">
        <f t="shared" si="52"/>
        <v>0</v>
      </c>
      <c r="AE108" s="74">
        <f t="shared" si="52"/>
        <v>0</v>
      </c>
      <c r="AF108" s="74">
        <f t="shared" si="52"/>
        <v>1105000</v>
      </c>
      <c r="AG108" s="74">
        <f t="shared" si="52"/>
        <v>552500</v>
      </c>
      <c r="AH108" s="74">
        <f t="shared" si="52"/>
        <v>1105000</v>
      </c>
      <c r="AI108" s="74">
        <f t="shared" si="52"/>
        <v>552500</v>
      </c>
      <c r="AJ108" s="74">
        <f t="shared" si="52"/>
        <v>0</v>
      </c>
      <c r="AK108" s="74">
        <f t="shared" si="52"/>
        <v>0</v>
      </c>
      <c r="AL108" s="74">
        <f>F107*AL107</f>
        <v>6077500</v>
      </c>
      <c r="AM108" s="61"/>
      <c r="AN108" s="61"/>
      <c r="AO108" s="61"/>
      <c r="AP108" s="61"/>
      <c r="AQ108" s="61"/>
      <c r="AR108" s="61"/>
      <c r="AS108" s="61"/>
      <c r="AT108" s="61"/>
      <c r="AU108" s="61"/>
      <c r="AV108" s="61"/>
      <c r="AW108" s="61"/>
      <c r="AX108" s="61"/>
      <c r="AY108" s="61"/>
      <c r="AZ108" s="61"/>
      <c r="BA108" s="61"/>
      <c r="BB108" s="61"/>
      <c r="BC108" s="61"/>
      <c r="BD108" s="61"/>
      <c r="BE108" s="61"/>
      <c r="BF108" s="61"/>
      <c r="BG108" s="61"/>
      <c r="BH108" s="61"/>
      <c r="BI108" s="61"/>
      <c r="BJ108" s="61"/>
      <c r="BK108" s="61"/>
      <c r="BL108" s="61"/>
      <c r="BM108" s="61"/>
      <c r="BN108" s="61"/>
      <c r="BO108" s="61"/>
      <c r="BP108" s="61"/>
      <c r="BQ108" s="61"/>
      <c r="BR108" s="61"/>
      <c r="BS108" s="61"/>
      <c r="BT108" s="61"/>
      <c r="BU108" s="61"/>
      <c r="BV108" s="61"/>
      <c r="BW108" s="61"/>
      <c r="BX108" s="61"/>
      <c r="BY108" s="61"/>
      <c r="BZ108" s="61"/>
      <c r="CA108" s="61"/>
      <c r="CB108" s="61"/>
      <c r="CC108" s="61"/>
      <c r="CD108" s="61"/>
      <c r="CE108" s="61"/>
      <c r="CF108" s="61"/>
      <c r="CG108" s="61"/>
      <c r="CH108" s="61"/>
      <c r="CI108" s="61"/>
      <c r="CJ108" s="61"/>
      <c r="CK108" s="61"/>
      <c r="CL108" s="61"/>
      <c r="CM108" s="61"/>
      <c r="CN108" s="61"/>
      <c r="CO108" s="61"/>
      <c r="CP108" s="61"/>
      <c r="CQ108" s="61"/>
      <c r="CR108" s="61"/>
      <c r="CS108" s="61"/>
      <c r="CT108" s="61"/>
      <c r="CU108" s="61"/>
      <c r="CV108" s="61"/>
      <c r="CW108" s="61"/>
      <c r="CX108" s="61"/>
      <c r="CY108" s="61"/>
      <c r="CZ108" s="61"/>
      <c r="DA108" s="61"/>
      <c r="DB108" s="61"/>
    </row>
    <row r="109" spans="1:106" s="58" customFormat="1" ht="16.5" customHeight="1">
      <c r="A109" s="70" t="s">
        <v>6</v>
      </c>
      <c r="B109" s="777"/>
      <c r="C109" s="769" t="s">
        <v>523</v>
      </c>
      <c r="D109" s="771" t="s">
        <v>524</v>
      </c>
      <c r="E109" s="771" t="s">
        <v>422</v>
      </c>
      <c r="F109" s="771">
        <f>VLOOKUP(C109,'[72]납품수량(영업)'!$C$3:$F$260,4,FALSE)</f>
        <v>13381</v>
      </c>
      <c r="G109" s="75">
        <f>VLOOKUP($C$109,[75]납품수량!$B$3:$AI$68,G1,FALSE)</f>
        <v>0</v>
      </c>
      <c r="H109" s="75">
        <f>VLOOKUP($C$109,[75]납품수량!$B$3:$AI$68,H1,FALSE)</f>
        <v>0</v>
      </c>
      <c r="I109" s="75">
        <f>VLOOKUP($C$109,[75]납품수량!$B$3:$AI$68,I1,FALSE)</f>
        <v>0</v>
      </c>
      <c r="J109" s="75">
        <f>VLOOKUP($C$109,[75]납품수량!$B$3:$AI$68,J1,FALSE)</f>
        <v>0</v>
      </c>
      <c r="K109" s="75">
        <f>VLOOKUP($C$109,[75]납품수량!$B$3:$AI$68,K1,FALSE)</f>
        <v>0</v>
      </c>
      <c r="L109" s="75">
        <f>VLOOKUP($C$109,[75]납품수량!$B$3:$AI$68,L1,FALSE)</f>
        <v>0</v>
      </c>
      <c r="M109" s="75">
        <f>VLOOKUP($C$109,[75]납품수량!$B$3:$AI$68,M1,FALSE)</f>
        <v>0</v>
      </c>
      <c r="N109" s="75">
        <f>VLOOKUP($C$109,[75]납품수량!$B$3:$AI$68,N1,FALSE)</f>
        <v>0</v>
      </c>
      <c r="O109" s="75">
        <f>VLOOKUP($C$109,[75]납품수량!$B$3:$AI$68,O1,FALSE)</f>
        <v>0</v>
      </c>
      <c r="P109" s="75">
        <f>VLOOKUP($C$109,[75]납품수량!$B$3:$AI$68,P1,FALSE)</f>
        <v>0</v>
      </c>
      <c r="Q109" s="75">
        <f>VLOOKUP($C$109,[75]납품수량!$B$3:$AI$68,Q1,FALSE)</f>
        <v>0</v>
      </c>
      <c r="R109" s="75">
        <f>VLOOKUP($C$109,[75]납품수량!$B$3:$AI$68,R1,FALSE)</f>
        <v>0</v>
      </c>
      <c r="S109" s="75">
        <f>VLOOKUP($C$109,[75]납품수량!$B$3:$AI$68,S1,FALSE)</f>
        <v>0</v>
      </c>
      <c r="T109" s="75">
        <f>VLOOKUP($C$109,[75]납품수량!$B$3:$AI$68,T1,FALSE)</f>
        <v>0</v>
      </c>
      <c r="U109" s="75">
        <f>VLOOKUP($C$109,[75]납품수량!$B$3:$AI$68,U1,FALSE)</f>
        <v>40</v>
      </c>
      <c r="V109" s="75">
        <f>VLOOKUP($C$109,[75]납품수량!$B$3:$AI$68,V1,FALSE)</f>
        <v>60</v>
      </c>
      <c r="W109" s="75">
        <f>VLOOKUP($C$109,[75]납품수량!$B$3:$AI$68,W1,FALSE)</f>
        <v>60</v>
      </c>
      <c r="X109" s="75">
        <f>VLOOKUP($C$109,[75]납품수량!$B$3:$AI$68,X1,FALSE)</f>
        <v>0</v>
      </c>
      <c r="Y109" s="75">
        <f>VLOOKUP($C$109,[75]납품수량!$B$3:$AI$68,Y1,FALSE)</f>
        <v>20</v>
      </c>
      <c r="Z109" s="75">
        <f>VLOOKUP($C$109,[75]납품수량!$B$3:$AI$68,Z1,FALSE)</f>
        <v>40</v>
      </c>
      <c r="AA109" s="75">
        <f>VLOOKUP($C$109,[75]납품수량!$B$3:$AI$68,AA1,FALSE)</f>
        <v>40</v>
      </c>
      <c r="AB109" s="75">
        <f>VLOOKUP($C$109,[75]납품수량!$B$3:$AI$68,AB1,FALSE)</f>
        <v>40</v>
      </c>
      <c r="AC109" s="75">
        <f>VLOOKUP($C$109,[75]납품수량!$B$3:$AI$68,AC1,FALSE)</f>
        <v>100</v>
      </c>
      <c r="AD109" s="75">
        <f>VLOOKUP($C$109,[75]납품수량!$B$3:$AI$68,AD1,FALSE)</f>
        <v>0</v>
      </c>
      <c r="AE109" s="75">
        <f>VLOOKUP($C$109,[75]납품수량!$B$3:$AI$68,AE1,FALSE)</f>
        <v>0</v>
      </c>
      <c r="AF109" s="75">
        <f>VLOOKUP($C$109,[75]납품수량!$B$3:$AI$68,AF1,FALSE)</f>
        <v>120</v>
      </c>
      <c r="AG109" s="75">
        <f>VLOOKUP($C$109,[75]납품수량!$B$3:$AI$68,AG1,FALSE)</f>
        <v>80</v>
      </c>
      <c r="AH109" s="75">
        <f>VLOOKUP($C$109,[75]납품수량!$B$3:$AI$68,AH1,FALSE)</f>
        <v>120</v>
      </c>
      <c r="AI109" s="75">
        <f>VLOOKUP($C$109,[75]납품수량!$B$3:$AI$68,AI1,FALSE)</f>
        <v>100</v>
      </c>
      <c r="AJ109" s="75">
        <f>VLOOKUP($C$109,[75]납품수량!$B$3:$AI$68,AJ1,FALSE)</f>
        <v>80</v>
      </c>
      <c r="AK109" s="75">
        <f>VLOOKUP($C$109,[75]납품수량!$B$3:$AI$68,AK1,FALSE)</f>
        <v>0</v>
      </c>
      <c r="AL109" s="75">
        <f>SUM(G109:AK109)</f>
        <v>900</v>
      </c>
      <c r="AM109" s="61"/>
      <c r="AN109" s="61"/>
      <c r="AO109" s="61"/>
      <c r="AP109" s="61"/>
      <c r="AQ109" s="61"/>
      <c r="AR109" s="61"/>
      <c r="AS109" s="61"/>
      <c r="AT109" s="61"/>
      <c r="AU109" s="61"/>
      <c r="AV109" s="61"/>
      <c r="AW109" s="61"/>
      <c r="AX109" s="61"/>
      <c r="AY109" s="61"/>
      <c r="AZ109" s="61"/>
      <c r="BA109" s="61"/>
      <c r="BB109" s="61"/>
      <c r="BC109" s="61"/>
      <c r="BD109" s="61"/>
      <c r="BE109" s="61"/>
      <c r="BF109" s="61"/>
      <c r="BG109" s="61"/>
      <c r="BH109" s="61"/>
      <c r="BI109" s="61"/>
      <c r="BJ109" s="61"/>
      <c r="BK109" s="61"/>
      <c r="BL109" s="61"/>
      <c r="BM109" s="61"/>
      <c r="BN109" s="61"/>
      <c r="BO109" s="61"/>
      <c r="BP109" s="61"/>
      <c r="BQ109" s="61"/>
      <c r="BR109" s="61"/>
      <c r="BS109" s="61"/>
      <c r="BT109" s="61"/>
      <c r="BU109" s="61"/>
      <c r="BV109" s="61"/>
      <c r="BW109" s="61"/>
      <c r="BX109" s="61"/>
      <c r="BY109" s="61"/>
      <c r="BZ109" s="61"/>
      <c r="CA109" s="61"/>
      <c r="CB109" s="61"/>
      <c r="CC109" s="61"/>
      <c r="CD109" s="61"/>
      <c r="CE109" s="61"/>
      <c r="CF109" s="61"/>
      <c r="CG109" s="61"/>
      <c r="CH109" s="61"/>
      <c r="CI109" s="61"/>
      <c r="CJ109" s="61"/>
      <c r="CK109" s="61"/>
      <c r="CL109" s="61"/>
      <c r="CM109" s="61"/>
      <c r="CN109" s="61"/>
      <c r="CO109" s="61"/>
      <c r="CP109" s="61"/>
      <c r="CQ109" s="61"/>
      <c r="CR109" s="61"/>
      <c r="CS109" s="61"/>
      <c r="CT109" s="61"/>
      <c r="CU109" s="61"/>
      <c r="CV109" s="61"/>
      <c r="CW109" s="61"/>
      <c r="CX109" s="61"/>
      <c r="CY109" s="61"/>
      <c r="CZ109" s="61"/>
      <c r="DA109" s="61"/>
      <c r="DB109" s="61"/>
    </row>
    <row r="110" spans="1:106" s="58" customFormat="1" ht="16.5" customHeight="1">
      <c r="A110" s="70"/>
      <c r="B110" s="777"/>
      <c r="C110" s="770"/>
      <c r="D110" s="772"/>
      <c r="E110" s="772"/>
      <c r="F110" s="772"/>
      <c r="G110" s="74">
        <f>$F$109*G109</f>
        <v>0</v>
      </c>
      <c r="H110" s="74">
        <f t="shared" ref="H110:AK110" si="53">$F$109*H109</f>
        <v>0</v>
      </c>
      <c r="I110" s="74">
        <f t="shared" si="53"/>
        <v>0</v>
      </c>
      <c r="J110" s="74">
        <f t="shared" si="53"/>
        <v>0</v>
      </c>
      <c r="K110" s="74">
        <f t="shared" si="53"/>
        <v>0</v>
      </c>
      <c r="L110" s="74">
        <f t="shared" si="53"/>
        <v>0</v>
      </c>
      <c r="M110" s="74">
        <f t="shared" si="53"/>
        <v>0</v>
      </c>
      <c r="N110" s="74">
        <f t="shared" si="53"/>
        <v>0</v>
      </c>
      <c r="O110" s="74">
        <f t="shared" si="53"/>
        <v>0</v>
      </c>
      <c r="P110" s="74">
        <f t="shared" si="53"/>
        <v>0</v>
      </c>
      <c r="Q110" s="74">
        <f t="shared" si="53"/>
        <v>0</v>
      </c>
      <c r="R110" s="74">
        <f t="shared" si="53"/>
        <v>0</v>
      </c>
      <c r="S110" s="74">
        <f t="shared" si="53"/>
        <v>0</v>
      </c>
      <c r="T110" s="74">
        <f t="shared" si="53"/>
        <v>0</v>
      </c>
      <c r="U110" s="74">
        <f t="shared" si="53"/>
        <v>535240</v>
      </c>
      <c r="V110" s="74">
        <f t="shared" si="53"/>
        <v>802860</v>
      </c>
      <c r="W110" s="74">
        <f t="shared" si="53"/>
        <v>802860</v>
      </c>
      <c r="X110" s="74">
        <f t="shared" si="53"/>
        <v>0</v>
      </c>
      <c r="Y110" s="74">
        <f t="shared" si="53"/>
        <v>267620</v>
      </c>
      <c r="Z110" s="74">
        <f t="shared" si="53"/>
        <v>535240</v>
      </c>
      <c r="AA110" s="74">
        <f t="shared" si="53"/>
        <v>535240</v>
      </c>
      <c r="AB110" s="74">
        <f t="shared" si="53"/>
        <v>535240</v>
      </c>
      <c r="AC110" s="74">
        <f t="shared" si="53"/>
        <v>1338100</v>
      </c>
      <c r="AD110" s="74">
        <f t="shared" si="53"/>
        <v>0</v>
      </c>
      <c r="AE110" s="74">
        <f t="shared" si="53"/>
        <v>0</v>
      </c>
      <c r="AF110" s="74">
        <f t="shared" si="53"/>
        <v>1605720</v>
      </c>
      <c r="AG110" s="74">
        <f t="shared" si="53"/>
        <v>1070480</v>
      </c>
      <c r="AH110" s="74">
        <f t="shared" si="53"/>
        <v>1605720</v>
      </c>
      <c r="AI110" s="74">
        <f t="shared" si="53"/>
        <v>1338100</v>
      </c>
      <c r="AJ110" s="74">
        <f t="shared" si="53"/>
        <v>1070480</v>
      </c>
      <c r="AK110" s="74">
        <f t="shared" si="53"/>
        <v>0</v>
      </c>
      <c r="AL110" s="74">
        <f>F109*AL109</f>
        <v>12042900</v>
      </c>
      <c r="AM110" s="61"/>
      <c r="AN110" s="61"/>
      <c r="AO110" s="61"/>
      <c r="AP110" s="61"/>
      <c r="AQ110" s="61"/>
      <c r="AR110" s="61"/>
      <c r="AS110" s="61"/>
      <c r="AT110" s="61"/>
      <c r="AU110" s="61"/>
      <c r="AV110" s="61"/>
      <c r="AW110" s="61"/>
      <c r="AX110" s="61"/>
      <c r="AY110" s="61"/>
      <c r="AZ110" s="61"/>
      <c r="BA110" s="61"/>
      <c r="BB110" s="61"/>
      <c r="BC110" s="61"/>
      <c r="BD110" s="61"/>
      <c r="BE110" s="61"/>
      <c r="BF110" s="61"/>
      <c r="BG110" s="61"/>
      <c r="BH110" s="61"/>
      <c r="BI110" s="61"/>
      <c r="BJ110" s="61"/>
      <c r="BK110" s="61"/>
      <c r="BL110" s="61"/>
      <c r="BM110" s="61"/>
      <c r="BN110" s="61"/>
      <c r="BO110" s="61"/>
      <c r="BP110" s="61"/>
      <c r="BQ110" s="61"/>
      <c r="BR110" s="61"/>
      <c r="BS110" s="61"/>
      <c r="BT110" s="61"/>
      <c r="BU110" s="61"/>
      <c r="BV110" s="61"/>
      <c r="BW110" s="61"/>
      <c r="BX110" s="61"/>
      <c r="BY110" s="61"/>
      <c r="BZ110" s="61"/>
      <c r="CA110" s="61"/>
      <c r="CB110" s="61"/>
      <c r="CC110" s="61"/>
      <c r="CD110" s="61"/>
      <c r="CE110" s="61"/>
      <c r="CF110" s="61"/>
      <c r="CG110" s="61"/>
      <c r="CH110" s="61"/>
      <c r="CI110" s="61"/>
      <c r="CJ110" s="61"/>
      <c r="CK110" s="61"/>
      <c r="CL110" s="61"/>
      <c r="CM110" s="61"/>
      <c r="CN110" s="61"/>
      <c r="CO110" s="61"/>
      <c r="CP110" s="61"/>
      <c r="CQ110" s="61"/>
      <c r="CR110" s="61"/>
      <c r="CS110" s="61"/>
      <c r="CT110" s="61"/>
      <c r="CU110" s="61"/>
      <c r="CV110" s="61"/>
      <c r="CW110" s="61"/>
      <c r="CX110" s="61"/>
      <c r="CY110" s="61"/>
      <c r="CZ110" s="61"/>
      <c r="DA110" s="61"/>
      <c r="DB110" s="61"/>
    </row>
    <row r="111" spans="1:106" s="58" customFormat="1" ht="16.5" customHeight="1">
      <c r="A111" s="70" t="s">
        <v>6</v>
      </c>
      <c r="B111" s="777"/>
      <c r="C111" s="769" t="s">
        <v>525</v>
      </c>
      <c r="D111" s="771" t="s">
        <v>526</v>
      </c>
      <c r="E111" s="771" t="s">
        <v>422</v>
      </c>
      <c r="F111" s="771">
        <f>VLOOKUP(C111,'[72]납품수량(영업)'!$C$3:$F$260,4,FALSE)</f>
        <v>13455</v>
      </c>
      <c r="G111" s="75">
        <f>VLOOKUP($C$111,[75]납품수량!$B$3:$AI$68,G1,FALSE)</f>
        <v>0</v>
      </c>
      <c r="H111" s="75">
        <f>VLOOKUP($C$111,[75]납품수량!$B$3:$AI$68,H1,FALSE)</f>
        <v>0</v>
      </c>
      <c r="I111" s="75">
        <f>VLOOKUP($C$111,[75]납품수량!$B$3:$AI$68,I1,FALSE)</f>
        <v>0</v>
      </c>
      <c r="J111" s="75">
        <f>VLOOKUP($C$111,[75]납품수량!$B$3:$AI$68,J1,FALSE)</f>
        <v>0</v>
      </c>
      <c r="K111" s="75">
        <f>VLOOKUP($C$111,[75]납품수량!$B$3:$AI$68,K1,FALSE)</f>
        <v>0</v>
      </c>
      <c r="L111" s="75">
        <f>VLOOKUP($C$111,[75]납품수량!$B$3:$AI$68,L1,FALSE)</f>
        <v>0</v>
      </c>
      <c r="M111" s="75">
        <f>VLOOKUP($C$111,[75]납품수량!$B$3:$AI$68,M1,FALSE)</f>
        <v>0</v>
      </c>
      <c r="N111" s="75">
        <f>VLOOKUP($C$111,[75]납품수량!$B$3:$AI$68,N1,FALSE)</f>
        <v>0</v>
      </c>
      <c r="O111" s="75">
        <f>VLOOKUP($C$111,[75]납품수량!$B$3:$AI$68,O1,FALSE)</f>
        <v>0</v>
      </c>
      <c r="P111" s="75">
        <f>VLOOKUP($C$111,[75]납품수량!$B$3:$AI$68,P1,FALSE)</f>
        <v>0</v>
      </c>
      <c r="Q111" s="75">
        <f>VLOOKUP($C$111,[75]납품수량!$B$3:$AI$68,Q1,FALSE)</f>
        <v>0</v>
      </c>
      <c r="R111" s="75">
        <f>VLOOKUP($C$111,[75]납품수량!$B$3:$AI$68,R1,FALSE)</f>
        <v>0</v>
      </c>
      <c r="S111" s="75">
        <f>VLOOKUP($C$111,[75]납품수량!$B$3:$AI$68,S1,FALSE)</f>
        <v>0</v>
      </c>
      <c r="T111" s="75">
        <f>VLOOKUP($C$111,[75]납품수량!$B$3:$AI$68,T1,FALSE)</f>
        <v>0</v>
      </c>
      <c r="U111" s="75">
        <f>VLOOKUP($C$111,[75]납품수량!$B$3:$AI$68,U1,FALSE)</f>
        <v>0</v>
      </c>
      <c r="V111" s="75">
        <f>VLOOKUP($C$111,[75]납품수량!$B$3:$AI$68,V1,FALSE)</f>
        <v>40</v>
      </c>
      <c r="W111" s="75">
        <f>VLOOKUP($C$111,[75]납품수량!$B$3:$AI$68,W1,FALSE)</f>
        <v>40</v>
      </c>
      <c r="X111" s="75">
        <f>VLOOKUP($C$111,[75]납품수량!$B$3:$AI$68,X1,FALSE)</f>
        <v>0</v>
      </c>
      <c r="Y111" s="75">
        <f>VLOOKUP($C$111,[75]납품수량!$B$3:$AI$68,Y1,FALSE)</f>
        <v>0</v>
      </c>
      <c r="Z111" s="75">
        <f>VLOOKUP($C$111,[75]납품수량!$B$3:$AI$68,Z1,FALSE)</f>
        <v>0</v>
      </c>
      <c r="AA111" s="75">
        <f>VLOOKUP($C$111,[75]납품수량!$B$3:$AI$68,AA1,FALSE)</f>
        <v>20</v>
      </c>
      <c r="AB111" s="75">
        <f>VLOOKUP($C$111,[75]납품수량!$B$3:$AI$68,AB1,FALSE)</f>
        <v>0</v>
      </c>
      <c r="AC111" s="75">
        <f>VLOOKUP($C$111,[75]납품수량!$B$3:$AI$68,AC1,FALSE)</f>
        <v>0</v>
      </c>
      <c r="AD111" s="75">
        <f>VLOOKUP($C$111,[75]납품수량!$B$3:$AI$68,AD1,FALSE)</f>
        <v>0</v>
      </c>
      <c r="AE111" s="75">
        <f>VLOOKUP($C$111,[75]납품수량!$B$3:$AI$68,AE1,FALSE)</f>
        <v>0</v>
      </c>
      <c r="AF111" s="75">
        <f>VLOOKUP($C$111,[75]납품수량!$B$3:$AI$68,AF1,FALSE)</f>
        <v>0</v>
      </c>
      <c r="AG111" s="75">
        <f>VLOOKUP($C$111,[75]납품수량!$B$3:$AI$68,AG1,FALSE)</f>
        <v>20</v>
      </c>
      <c r="AH111" s="75">
        <f>VLOOKUP($C$111,[75]납품수량!$B$3:$AI$68,AH1,FALSE)</f>
        <v>0</v>
      </c>
      <c r="AI111" s="75">
        <f>VLOOKUP($C$111,[75]납품수량!$B$3:$AI$68,AI1,FALSE)</f>
        <v>0</v>
      </c>
      <c r="AJ111" s="75">
        <f>VLOOKUP($C$111,[75]납품수량!$B$3:$AI$68,AJ1,FALSE)</f>
        <v>0</v>
      </c>
      <c r="AK111" s="75">
        <f>VLOOKUP($C$111,[75]납품수량!$B$3:$AI$68,AK1,FALSE)</f>
        <v>0</v>
      </c>
      <c r="AL111" s="75">
        <f>SUM(G111:AK111)</f>
        <v>120</v>
      </c>
      <c r="AM111" s="61"/>
      <c r="AN111" s="61"/>
      <c r="AO111" s="61"/>
      <c r="AP111" s="61"/>
      <c r="AQ111" s="61"/>
      <c r="AR111" s="61"/>
      <c r="AS111" s="61"/>
      <c r="AT111" s="61"/>
      <c r="AU111" s="61"/>
      <c r="AV111" s="61"/>
      <c r="AW111" s="61"/>
      <c r="AX111" s="61"/>
      <c r="AY111" s="61"/>
      <c r="AZ111" s="61"/>
      <c r="BA111" s="61"/>
      <c r="BB111" s="61"/>
      <c r="BC111" s="61"/>
      <c r="BD111" s="61"/>
      <c r="BE111" s="61"/>
      <c r="BF111" s="61"/>
      <c r="BG111" s="61"/>
      <c r="BH111" s="61"/>
      <c r="BI111" s="61"/>
      <c r="BJ111" s="61"/>
      <c r="BK111" s="61"/>
      <c r="BL111" s="61"/>
      <c r="BM111" s="61"/>
      <c r="BN111" s="61"/>
      <c r="BO111" s="61"/>
      <c r="BP111" s="61"/>
      <c r="BQ111" s="61"/>
      <c r="BR111" s="61"/>
      <c r="BS111" s="61"/>
      <c r="BT111" s="61"/>
      <c r="BU111" s="61"/>
      <c r="BV111" s="61"/>
      <c r="BW111" s="61"/>
      <c r="BX111" s="61"/>
      <c r="BY111" s="61"/>
      <c r="BZ111" s="61"/>
      <c r="CA111" s="61"/>
      <c r="CB111" s="61"/>
      <c r="CC111" s="61"/>
      <c r="CD111" s="61"/>
      <c r="CE111" s="61"/>
      <c r="CF111" s="61"/>
      <c r="CG111" s="61"/>
      <c r="CH111" s="61"/>
      <c r="CI111" s="61"/>
      <c r="CJ111" s="61"/>
      <c r="CK111" s="61"/>
      <c r="CL111" s="61"/>
      <c r="CM111" s="61"/>
      <c r="CN111" s="61"/>
      <c r="CO111" s="61"/>
      <c r="CP111" s="61"/>
      <c r="CQ111" s="61"/>
      <c r="CR111" s="61"/>
      <c r="CS111" s="61"/>
      <c r="CT111" s="61"/>
      <c r="CU111" s="61"/>
      <c r="CV111" s="61"/>
      <c r="CW111" s="61"/>
      <c r="CX111" s="61"/>
      <c r="CY111" s="61"/>
      <c r="CZ111" s="61"/>
      <c r="DA111" s="61"/>
      <c r="DB111" s="61"/>
    </row>
    <row r="112" spans="1:106" s="58" customFormat="1" ht="16.5" customHeight="1">
      <c r="A112" s="70"/>
      <c r="B112" s="777"/>
      <c r="C112" s="770"/>
      <c r="D112" s="772"/>
      <c r="E112" s="772"/>
      <c r="F112" s="772"/>
      <c r="G112" s="74">
        <f>$F$111*G111</f>
        <v>0</v>
      </c>
      <c r="H112" s="74">
        <f t="shared" ref="H112:AK112" si="54">$F$111*H111</f>
        <v>0</v>
      </c>
      <c r="I112" s="74">
        <f t="shared" si="54"/>
        <v>0</v>
      </c>
      <c r="J112" s="74">
        <f t="shared" si="54"/>
        <v>0</v>
      </c>
      <c r="K112" s="74">
        <f t="shared" si="54"/>
        <v>0</v>
      </c>
      <c r="L112" s="74">
        <f t="shared" si="54"/>
        <v>0</v>
      </c>
      <c r="M112" s="74">
        <f t="shared" si="54"/>
        <v>0</v>
      </c>
      <c r="N112" s="74">
        <f t="shared" si="54"/>
        <v>0</v>
      </c>
      <c r="O112" s="74">
        <f t="shared" si="54"/>
        <v>0</v>
      </c>
      <c r="P112" s="74">
        <f t="shared" si="54"/>
        <v>0</v>
      </c>
      <c r="Q112" s="74">
        <f t="shared" si="54"/>
        <v>0</v>
      </c>
      <c r="R112" s="74">
        <f t="shared" si="54"/>
        <v>0</v>
      </c>
      <c r="S112" s="74">
        <f t="shared" si="54"/>
        <v>0</v>
      </c>
      <c r="T112" s="74">
        <f t="shared" si="54"/>
        <v>0</v>
      </c>
      <c r="U112" s="74">
        <f t="shared" si="54"/>
        <v>0</v>
      </c>
      <c r="V112" s="74">
        <f t="shared" si="54"/>
        <v>538200</v>
      </c>
      <c r="W112" s="74">
        <f t="shared" si="54"/>
        <v>538200</v>
      </c>
      <c r="X112" s="74">
        <f t="shared" si="54"/>
        <v>0</v>
      </c>
      <c r="Y112" s="74">
        <f t="shared" si="54"/>
        <v>0</v>
      </c>
      <c r="Z112" s="74">
        <f t="shared" si="54"/>
        <v>0</v>
      </c>
      <c r="AA112" s="74">
        <f t="shared" si="54"/>
        <v>269100</v>
      </c>
      <c r="AB112" s="74">
        <f t="shared" si="54"/>
        <v>0</v>
      </c>
      <c r="AC112" s="74">
        <f t="shared" si="54"/>
        <v>0</v>
      </c>
      <c r="AD112" s="74">
        <f t="shared" si="54"/>
        <v>0</v>
      </c>
      <c r="AE112" s="74">
        <f t="shared" si="54"/>
        <v>0</v>
      </c>
      <c r="AF112" s="74">
        <f t="shared" si="54"/>
        <v>0</v>
      </c>
      <c r="AG112" s="74">
        <f t="shared" si="54"/>
        <v>269100</v>
      </c>
      <c r="AH112" s="74">
        <f t="shared" si="54"/>
        <v>0</v>
      </c>
      <c r="AI112" s="74">
        <f t="shared" si="54"/>
        <v>0</v>
      </c>
      <c r="AJ112" s="74">
        <f t="shared" si="54"/>
        <v>0</v>
      </c>
      <c r="AK112" s="74">
        <f t="shared" si="54"/>
        <v>0</v>
      </c>
      <c r="AL112" s="74">
        <f>F111*AL111</f>
        <v>1614600</v>
      </c>
      <c r="AM112" s="61"/>
      <c r="AN112" s="61"/>
      <c r="AO112" s="61"/>
      <c r="AP112" s="61"/>
      <c r="AQ112" s="61"/>
      <c r="AR112" s="61"/>
      <c r="AS112" s="61"/>
      <c r="AT112" s="61"/>
      <c r="AU112" s="61"/>
      <c r="AV112" s="61"/>
      <c r="AW112" s="61"/>
      <c r="AX112" s="61"/>
      <c r="AY112" s="61"/>
      <c r="AZ112" s="61"/>
      <c r="BA112" s="61"/>
      <c r="BB112" s="61"/>
      <c r="BC112" s="61"/>
      <c r="BD112" s="61"/>
      <c r="BE112" s="61"/>
      <c r="BF112" s="61"/>
      <c r="BG112" s="61"/>
      <c r="BH112" s="61"/>
      <c r="BI112" s="61"/>
      <c r="BJ112" s="61"/>
      <c r="BK112" s="61"/>
      <c r="BL112" s="61"/>
      <c r="BM112" s="61"/>
      <c r="BN112" s="61"/>
      <c r="BO112" s="61"/>
      <c r="BP112" s="61"/>
      <c r="BQ112" s="61"/>
      <c r="BR112" s="61"/>
      <c r="BS112" s="61"/>
      <c r="BT112" s="61"/>
      <c r="BU112" s="61"/>
      <c r="BV112" s="61"/>
      <c r="BW112" s="61"/>
      <c r="BX112" s="61"/>
      <c r="BY112" s="61"/>
      <c r="BZ112" s="61"/>
      <c r="CA112" s="61"/>
      <c r="CB112" s="61"/>
      <c r="CC112" s="61"/>
      <c r="CD112" s="61"/>
      <c r="CE112" s="61"/>
      <c r="CF112" s="61"/>
      <c r="CG112" s="61"/>
      <c r="CH112" s="61"/>
      <c r="CI112" s="61"/>
      <c r="CJ112" s="61"/>
      <c r="CK112" s="61"/>
      <c r="CL112" s="61"/>
      <c r="CM112" s="61"/>
      <c r="CN112" s="61"/>
      <c r="CO112" s="61"/>
      <c r="CP112" s="61"/>
      <c r="CQ112" s="61"/>
      <c r="CR112" s="61"/>
      <c r="CS112" s="61"/>
      <c r="CT112" s="61"/>
      <c r="CU112" s="61"/>
      <c r="CV112" s="61"/>
      <c r="CW112" s="61"/>
      <c r="CX112" s="61"/>
      <c r="CY112" s="61"/>
      <c r="CZ112" s="61"/>
      <c r="DA112" s="61"/>
      <c r="DB112" s="61"/>
    </row>
    <row r="113" spans="1:106" s="58" customFormat="1" ht="16.5" customHeight="1">
      <c r="A113" s="70" t="s">
        <v>6</v>
      </c>
      <c r="B113" s="777"/>
      <c r="C113" s="769" t="s">
        <v>610</v>
      </c>
      <c r="D113" s="771" t="s">
        <v>527</v>
      </c>
      <c r="E113" s="771" t="s">
        <v>422</v>
      </c>
      <c r="F113" s="771">
        <f>VLOOKUP(C113,'[72]납품수량(영업)'!$C$3:$F$260,4,FALSE)</f>
        <v>2907</v>
      </c>
      <c r="G113" s="75">
        <f>VLOOKUP($C$113,[75]납품수량!$B$3:$AI$68,G1,FALSE)</f>
        <v>0</v>
      </c>
      <c r="H113" s="75">
        <f>VLOOKUP($C$113,[75]납품수량!$B$3:$AI$68,H1,FALSE)</f>
        <v>0</v>
      </c>
      <c r="I113" s="75">
        <f>VLOOKUP($C$113,[75]납품수량!$B$3:$AI$68,I1,FALSE)</f>
        <v>0</v>
      </c>
      <c r="J113" s="75">
        <f>VLOOKUP($C$113,[75]납품수량!$B$3:$AI$68,J1,FALSE)</f>
        <v>0</v>
      </c>
      <c r="K113" s="75">
        <f>VLOOKUP($C$113,[75]납품수량!$B$3:$AI$68,K1,FALSE)</f>
        <v>0</v>
      </c>
      <c r="L113" s="75">
        <f>VLOOKUP($C$113,[75]납품수량!$B$3:$AI$68,L1,FALSE)</f>
        <v>0</v>
      </c>
      <c r="M113" s="75">
        <f>VLOOKUP($C$113,[75]납품수량!$B$3:$AI$68,M1,FALSE)</f>
        <v>300</v>
      </c>
      <c r="N113" s="75">
        <f>VLOOKUP($C$113,[75]납품수량!$B$3:$AI$68,N1,FALSE)</f>
        <v>0</v>
      </c>
      <c r="O113" s="75">
        <f>VLOOKUP($C$113,[75]납품수량!$B$3:$AI$68,O1,FALSE)</f>
        <v>0</v>
      </c>
      <c r="P113" s="75">
        <f>VLOOKUP($C$113,[75]납품수량!$B$3:$AI$68,P1,FALSE)</f>
        <v>0</v>
      </c>
      <c r="Q113" s="75">
        <f>VLOOKUP($C$113,[75]납품수량!$B$3:$AI$68,Q1,FALSE)</f>
        <v>0</v>
      </c>
      <c r="R113" s="75">
        <f>VLOOKUP($C$113,[75]납품수량!$B$3:$AI$68,R1,FALSE)</f>
        <v>0</v>
      </c>
      <c r="S113" s="75">
        <f>VLOOKUP($C$113,[75]납품수량!$B$3:$AI$68,S1,FALSE)</f>
        <v>0</v>
      </c>
      <c r="T113" s="75">
        <f>VLOOKUP($C$113,[75]납품수량!$B$3:$AI$68,T1,FALSE)</f>
        <v>0</v>
      </c>
      <c r="U113" s="75">
        <f>VLOOKUP($C$113,[75]납품수량!$B$3:$AI$68,U1,FALSE)</f>
        <v>0</v>
      </c>
      <c r="V113" s="75">
        <f>VLOOKUP($C$113,[75]납품수량!$B$3:$AI$68,V1,FALSE)</f>
        <v>300</v>
      </c>
      <c r="W113" s="75">
        <f>VLOOKUP($C$113,[75]납품수량!$B$3:$AI$68,W1,FALSE)</f>
        <v>0</v>
      </c>
      <c r="X113" s="75">
        <f>VLOOKUP($C$113,[75]납품수량!$B$3:$AI$68,X1,FALSE)</f>
        <v>0</v>
      </c>
      <c r="Y113" s="75">
        <f>VLOOKUP($C$113,[75]납품수량!$B$3:$AI$68,Y1,FALSE)</f>
        <v>0</v>
      </c>
      <c r="Z113" s="75">
        <f>VLOOKUP($C$113,[75]납품수량!$B$3:$AI$68,Z1,FALSE)</f>
        <v>0</v>
      </c>
      <c r="AA113" s="75">
        <f>VLOOKUP($C$113,[75]납품수량!$B$3:$AI$68,AA1,FALSE)</f>
        <v>300</v>
      </c>
      <c r="AB113" s="75">
        <f>VLOOKUP($C$113,[75]납품수량!$B$3:$AI$68,AB1,FALSE)</f>
        <v>0</v>
      </c>
      <c r="AC113" s="75">
        <f>VLOOKUP($C$113,[75]납품수량!$B$3:$AI$68,AC1,FALSE)</f>
        <v>0</v>
      </c>
      <c r="AD113" s="75">
        <f>VLOOKUP($C$113,[75]납품수량!$B$3:$AI$68,AD1,FALSE)</f>
        <v>0</v>
      </c>
      <c r="AE113" s="75">
        <f>VLOOKUP($C$113,[75]납품수량!$B$3:$AI$68,AE1,FALSE)</f>
        <v>0</v>
      </c>
      <c r="AF113" s="75">
        <f>VLOOKUP($C$113,[75]납품수량!$B$3:$AI$68,AF1,FALSE)</f>
        <v>0</v>
      </c>
      <c r="AG113" s="75">
        <f>VLOOKUP($C$113,[75]납품수량!$B$3:$AI$68,AG1,FALSE)</f>
        <v>0</v>
      </c>
      <c r="AH113" s="75">
        <f>VLOOKUP($C$113,[75]납품수량!$B$3:$AI$68,AH1,FALSE)</f>
        <v>300</v>
      </c>
      <c r="AI113" s="75">
        <f>VLOOKUP($C$113,[75]납품수량!$B$3:$AI$68,AI1,FALSE)</f>
        <v>0</v>
      </c>
      <c r="AJ113" s="75">
        <f>VLOOKUP($C$113,[75]납품수량!$B$3:$AI$68,AJ1,FALSE)</f>
        <v>0</v>
      </c>
      <c r="AK113" s="75">
        <f>VLOOKUP($C$113,[75]납품수량!$B$3:$AI$68,AK1,FALSE)</f>
        <v>0</v>
      </c>
      <c r="AL113" s="75">
        <f>SUM(G113:AK113)</f>
        <v>1200</v>
      </c>
      <c r="AM113" s="61"/>
      <c r="AN113" s="61"/>
      <c r="AO113" s="61"/>
      <c r="AP113" s="61"/>
      <c r="AQ113" s="61"/>
      <c r="AR113" s="61"/>
      <c r="AS113" s="61"/>
      <c r="AT113" s="61"/>
      <c r="AU113" s="61"/>
      <c r="AV113" s="61"/>
      <c r="AW113" s="61"/>
      <c r="AX113" s="61"/>
      <c r="AY113" s="61"/>
      <c r="AZ113" s="61"/>
      <c r="BA113" s="61"/>
      <c r="BB113" s="61"/>
      <c r="BC113" s="61"/>
      <c r="BD113" s="61"/>
      <c r="BE113" s="61"/>
      <c r="BF113" s="61"/>
      <c r="BG113" s="61"/>
      <c r="BH113" s="61"/>
      <c r="BI113" s="61"/>
      <c r="BJ113" s="61"/>
      <c r="BK113" s="61"/>
      <c r="BL113" s="61"/>
      <c r="BM113" s="61"/>
      <c r="BN113" s="61"/>
      <c r="BO113" s="61"/>
      <c r="BP113" s="61"/>
      <c r="BQ113" s="61"/>
      <c r="BR113" s="61"/>
      <c r="BS113" s="61"/>
      <c r="BT113" s="61"/>
      <c r="BU113" s="61"/>
      <c r="BV113" s="61"/>
      <c r="BW113" s="61"/>
      <c r="BX113" s="61"/>
      <c r="BY113" s="61"/>
      <c r="BZ113" s="61"/>
      <c r="CA113" s="61"/>
      <c r="CB113" s="61"/>
      <c r="CC113" s="61"/>
      <c r="CD113" s="61"/>
      <c r="CE113" s="61"/>
      <c r="CF113" s="61"/>
      <c r="CG113" s="61"/>
      <c r="CH113" s="61"/>
      <c r="CI113" s="61"/>
      <c r="CJ113" s="61"/>
      <c r="CK113" s="61"/>
      <c r="CL113" s="61"/>
      <c r="CM113" s="61"/>
      <c r="CN113" s="61"/>
      <c r="CO113" s="61"/>
      <c r="CP113" s="61"/>
      <c r="CQ113" s="61"/>
      <c r="CR113" s="61"/>
      <c r="CS113" s="61"/>
      <c r="CT113" s="61"/>
      <c r="CU113" s="61"/>
      <c r="CV113" s="61"/>
      <c r="CW113" s="61"/>
      <c r="CX113" s="61"/>
      <c r="CY113" s="61"/>
      <c r="CZ113" s="61"/>
      <c r="DA113" s="61"/>
      <c r="DB113" s="61"/>
    </row>
    <row r="114" spans="1:106" s="58" customFormat="1" ht="16.5" customHeight="1">
      <c r="A114" s="70"/>
      <c r="B114" s="777"/>
      <c r="C114" s="770"/>
      <c r="D114" s="772"/>
      <c r="E114" s="772"/>
      <c r="F114" s="772"/>
      <c r="G114" s="74">
        <f>$F$113*G113</f>
        <v>0</v>
      </c>
      <c r="H114" s="74">
        <f t="shared" ref="H114:AK114" si="55">$F$113*H113</f>
        <v>0</v>
      </c>
      <c r="I114" s="74">
        <f t="shared" si="55"/>
        <v>0</v>
      </c>
      <c r="J114" s="74">
        <f t="shared" si="55"/>
        <v>0</v>
      </c>
      <c r="K114" s="74">
        <f t="shared" si="55"/>
        <v>0</v>
      </c>
      <c r="L114" s="74">
        <f t="shared" si="55"/>
        <v>0</v>
      </c>
      <c r="M114" s="74">
        <f t="shared" si="55"/>
        <v>872100</v>
      </c>
      <c r="N114" s="74">
        <f t="shared" si="55"/>
        <v>0</v>
      </c>
      <c r="O114" s="74">
        <f t="shared" si="55"/>
        <v>0</v>
      </c>
      <c r="P114" s="74">
        <f t="shared" si="55"/>
        <v>0</v>
      </c>
      <c r="Q114" s="74">
        <f t="shared" si="55"/>
        <v>0</v>
      </c>
      <c r="R114" s="74">
        <f t="shared" si="55"/>
        <v>0</v>
      </c>
      <c r="S114" s="74">
        <f t="shared" si="55"/>
        <v>0</v>
      </c>
      <c r="T114" s="74">
        <f t="shared" si="55"/>
        <v>0</v>
      </c>
      <c r="U114" s="74">
        <f t="shared" si="55"/>
        <v>0</v>
      </c>
      <c r="V114" s="74">
        <f t="shared" si="55"/>
        <v>872100</v>
      </c>
      <c r="W114" s="74">
        <f t="shared" si="55"/>
        <v>0</v>
      </c>
      <c r="X114" s="74">
        <f t="shared" si="55"/>
        <v>0</v>
      </c>
      <c r="Y114" s="74">
        <f t="shared" si="55"/>
        <v>0</v>
      </c>
      <c r="Z114" s="74">
        <f t="shared" si="55"/>
        <v>0</v>
      </c>
      <c r="AA114" s="74">
        <f t="shared" si="55"/>
        <v>872100</v>
      </c>
      <c r="AB114" s="74">
        <f t="shared" si="55"/>
        <v>0</v>
      </c>
      <c r="AC114" s="74">
        <f t="shared" si="55"/>
        <v>0</v>
      </c>
      <c r="AD114" s="74">
        <f t="shared" si="55"/>
        <v>0</v>
      </c>
      <c r="AE114" s="74">
        <f t="shared" si="55"/>
        <v>0</v>
      </c>
      <c r="AF114" s="74">
        <f t="shared" si="55"/>
        <v>0</v>
      </c>
      <c r="AG114" s="74">
        <f t="shared" si="55"/>
        <v>0</v>
      </c>
      <c r="AH114" s="74">
        <f t="shared" si="55"/>
        <v>872100</v>
      </c>
      <c r="AI114" s="74">
        <f t="shared" si="55"/>
        <v>0</v>
      </c>
      <c r="AJ114" s="74">
        <f t="shared" si="55"/>
        <v>0</v>
      </c>
      <c r="AK114" s="74">
        <f t="shared" si="55"/>
        <v>0</v>
      </c>
      <c r="AL114" s="74">
        <f>F113*AL113</f>
        <v>3488400</v>
      </c>
      <c r="AM114" s="61"/>
      <c r="AN114" s="61"/>
      <c r="AO114" s="61"/>
      <c r="AP114" s="61"/>
      <c r="AQ114" s="61"/>
      <c r="AR114" s="61"/>
      <c r="AS114" s="61"/>
      <c r="AT114" s="61"/>
      <c r="AU114" s="61"/>
      <c r="AV114" s="61"/>
      <c r="AW114" s="61"/>
      <c r="AX114" s="61"/>
      <c r="AY114" s="61"/>
      <c r="AZ114" s="61"/>
      <c r="BA114" s="61"/>
      <c r="BB114" s="61"/>
      <c r="BC114" s="61"/>
      <c r="BD114" s="61"/>
      <c r="BE114" s="61"/>
      <c r="BF114" s="61"/>
      <c r="BG114" s="61"/>
      <c r="BH114" s="61"/>
      <c r="BI114" s="61"/>
      <c r="BJ114" s="61"/>
      <c r="BK114" s="61"/>
      <c r="BL114" s="61"/>
      <c r="BM114" s="61"/>
      <c r="BN114" s="61"/>
      <c r="BO114" s="61"/>
      <c r="BP114" s="61"/>
      <c r="BQ114" s="61"/>
      <c r="BR114" s="61"/>
      <c r="BS114" s="61"/>
      <c r="BT114" s="61"/>
      <c r="BU114" s="61"/>
      <c r="BV114" s="61"/>
      <c r="BW114" s="61"/>
      <c r="BX114" s="61"/>
      <c r="BY114" s="61"/>
      <c r="BZ114" s="61"/>
      <c r="CA114" s="61"/>
      <c r="CB114" s="61"/>
      <c r="CC114" s="61"/>
      <c r="CD114" s="61"/>
      <c r="CE114" s="61"/>
      <c r="CF114" s="61"/>
      <c r="CG114" s="61"/>
      <c r="CH114" s="61"/>
      <c r="CI114" s="61"/>
      <c r="CJ114" s="61"/>
      <c r="CK114" s="61"/>
      <c r="CL114" s="61"/>
      <c r="CM114" s="61"/>
      <c r="CN114" s="61"/>
      <c r="CO114" s="61"/>
      <c r="CP114" s="61"/>
      <c r="CQ114" s="61"/>
      <c r="CR114" s="61"/>
      <c r="CS114" s="61"/>
      <c r="CT114" s="61"/>
      <c r="CU114" s="61"/>
      <c r="CV114" s="61"/>
      <c r="CW114" s="61"/>
      <c r="CX114" s="61"/>
      <c r="CY114" s="61"/>
      <c r="CZ114" s="61"/>
      <c r="DA114" s="61"/>
      <c r="DB114" s="61"/>
    </row>
    <row r="115" spans="1:106" s="58" customFormat="1" ht="16.5" customHeight="1">
      <c r="A115" s="70" t="s">
        <v>6</v>
      </c>
      <c r="B115" s="777"/>
      <c r="C115" s="769" t="s">
        <v>611</v>
      </c>
      <c r="D115" s="771" t="s">
        <v>528</v>
      </c>
      <c r="E115" s="771" t="s">
        <v>422</v>
      </c>
      <c r="F115" s="771">
        <f>VLOOKUP(C115,'[72]납품수량(영업)'!$C$3:$F$260,4,FALSE)</f>
        <v>2907</v>
      </c>
      <c r="G115" s="75">
        <f>VLOOKUP($C$115,[75]납품수량!$B$3:$AI$68,G1,FALSE)</f>
        <v>0</v>
      </c>
      <c r="H115" s="75">
        <f>VLOOKUP($C$115,[75]납품수량!$B$3:$AI$68,H1,FALSE)</f>
        <v>0</v>
      </c>
      <c r="I115" s="75">
        <f>VLOOKUP($C$115,[75]납품수량!$B$3:$AI$68,I1,FALSE)</f>
        <v>0</v>
      </c>
      <c r="J115" s="75">
        <f>VLOOKUP($C$115,[75]납품수량!$B$3:$AI$68,J1,FALSE)</f>
        <v>0</v>
      </c>
      <c r="K115" s="75">
        <f>VLOOKUP($C$115,[75]납품수량!$B$3:$AI$68,K1,FALSE)</f>
        <v>0</v>
      </c>
      <c r="L115" s="75">
        <f>VLOOKUP($C$115,[75]납품수량!$B$3:$AI$68,L1,FALSE)</f>
        <v>0</v>
      </c>
      <c r="M115" s="75">
        <f>VLOOKUP($C$115,[75]납품수량!$B$3:$AI$68,M1,FALSE)</f>
        <v>300</v>
      </c>
      <c r="N115" s="75">
        <f>VLOOKUP($C$115,[75]납품수량!$B$3:$AI$68,N1,FALSE)</f>
        <v>0</v>
      </c>
      <c r="O115" s="75">
        <f>VLOOKUP($C$115,[75]납품수량!$B$3:$AI$68,O1,FALSE)</f>
        <v>0</v>
      </c>
      <c r="P115" s="75">
        <f>VLOOKUP($C$115,[75]납품수량!$B$3:$AI$68,P1,FALSE)</f>
        <v>0</v>
      </c>
      <c r="Q115" s="75">
        <f>VLOOKUP($C$115,[75]납품수량!$B$3:$AI$68,Q1,FALSE)</f>
        <v>0</v>
      </c>
      <c r="R115" s="75">
        <f>VLOOKUP($C$115,[75]납품수량!$B$3:$AI$68,R1,FALSE)</f>
        <v>0</v>
      </c>
      <c r="S115" s="75">
        <f>VLOOKUP($C$115,[75]납품수량!$B$3:$AI$68,S1,FALSE)</f>
        <v>0</v>
      </c>
      <c r="T115" s="75">
        <f>VLOOKUP($C$115,[75]납품수량!$B$3:$AI$68,T1,FALSE)</f>
        <v>0</v>
      </c>
      <c r="U115" s="75">
        <f>VLOOKUP($C$115,[75]납품수량!$B$3:$AI$68,U1,FALSE)</f>
        <v>0</v>
      </c>
      <c r="V115" s="75">
        <f>VLOOKUP($C$115,[75]납품수량!$B$3:$AI$68,V1,FALSE)</f>
        <v>300</v>
      </c>
      <c r="W115" s="75">
        <f>VLOOKUP($C$115,[75]납품수량!$B$3:$AI$68,W1,FALSE)</f>
        <v>0</v>
      </c>
      <c r="X115" s="75">
        <f>VLOOKUP($C$115,[75]납품수량!$B$3:$AI$68,X1,FALSE)</f>
        <v>0</v>
      </c>
      <c r="Y115" s="75">
        <f>VLOOKUP($C$115,[75]납품수량!$B$3:$AI$68,Y1,FALSE)</f>
        <v>0</v>
      </c>
      <c r="Z115" s="75">
        <f>VLOOKUP($C$115,[75]납품수량!$B$3:$AI$68,Z1,FALSE)</f>
        <v>0</v>
      </c>
      <c r="AA115" s="75">
        <f>VLOOKUP($C$115,[75]납품수량!$B$3:$AI$68,AA1,FALSE)</f>
        <v>300</v>
      </c>
      <c r="AB115" s="75">
        <f>VLOOKUP($C$115,[75]납품수량!$B$3:$AI$68,AB1,FALSE)</f>
        <v>0</v>
      </c>
      <c r="AC115" s="75">
        <f>VLOOKUP($C$115,[75]납품수량!$B$3:$AI$68,AC1,FALSE)</f>
        <v>0</v>
      </c>
      <c r="AD115" s="75">
        <f>VLOOKUP($C$115,[75]납품수량!$B$3:$AI$68,AD1,FALSE)</f>
        <v>0</v>
      </c>
      <c r="AE115" s="75">
        <f>VLOOKUP($C$115,[75]납품수량!$B$3:$AI$68,AE1,FALSE)</f>
        <v>0</v>
      </c>
      <c r="AF115" s="75">
        <f>VLOOKUP($C$115,[75]납품수량!$B$3:$AI$68,AF1,FALSE)</f>
        <v>0</v>
      </c>
      <c r="AG115" s="75">
        <f>VLOOKUP($C$115,[75]납품수량!$B$3:$AI$68,AG1,FALSE)</f>
        <v>0</v>
      </c>
      <c r="AH115" s="75">
        <f>VLOOKUP($C$115,[75]납품수량!$B$3:$AI$68,AH1,FALSE)</f>
        <v>300</v>
      </c>
      <c r="AI115" s="75">
        <f>VLOOKUP($C$115,[75]납품수량!$B$3:$AI$68,AI1,FALSE)</f>
        <v>0</v>
      </c>
      <c r="AJ115" s="75">
        <f>VLOOKUP($C$115,[75]납품수량!$B$3:$AI$68,AJ1,FALSE)</f>
        <v>0</v>
      </c>
      <c r="AK115" s="75">
        <f>VLOOKUP($C$115,[75]납품수량!$B$3:$AI$68,AK1,FALSE)</f>
        <v>0</v>
      </c>
      <c r="AL115" s="75">
        <f>SUM(G115:AK115)</f>
        <v>1200</v>
      </c>
      <c r="AM115" s="61"/>
      <c r="AN115" s="61"/>
      <c r="AO115" s="61"/>
      <c r="AP115" s="61"/>
      <c r="AQ115" s="61"/>
      <c r="AR115" s="61"/>
      <c r="AS115" s="61"/>
      <c r="AT115" s="61"/>
      <c r="AU115" s="61"/>
      <c r="AV115" s="61"/>
      <c r="AW115" s="61"/>
      <c r="AX115" s="61"/>
      <c r="AY115" s="61"/>
      <c r="AZ115" s="61"/>
      <c r="BA115" s="61"/>
      <c r="BB115" s="61"/>
      <c r="BC115" s="61"/>
      <c r="BD115" s="61"/>
      <c r="BE115" s="61"/>
      <c r="BF115" s="61"/>
      <c r="BG115" s="61"/>
      <c r="BH115" s="61"/>
      <c r="BI115" s="61"/>
      <c r="BJ115" s="61"/>
      <c r="BK115" s="61"/>
      <c r="BL115" s="61"/>
      <c r="BM115" s="61"/>
      <c r="BN115" s="61"/>
      <c r="BO115" s="61"/>
      <c r="BP115" s="61"/>
      <c r="BQ115" s="61"/>
      <c r="BR115" s="61"/>
      <c r="BS115" s="61"/>
      <c r="BT115" s="61"/>
      <c r="BU115" s="61"/>
      <c r="BV115" s="61"/>
      <c r="BW115" s="61"/>
      <c r="BX115" s="61"/>
      <c r="BY115" s="61"/>
      <c r="BZ115" s="61"/>
      <c r="CA115" s="61"/>
      <c r="CB115" s="61"/>
      <c r="CC115" s="61"/>
      <c r="CD115" s="61"/>
      <c r="CE115" s="61"/>
      <c r="CF115" s="61"/>
      <c r="CG115" s="61"/>
      <c r="CH115" s="61"/>
      <c r="CI115" s="61"/>
      <c r="CJ115" s="61"/>
      <c r="CK115" s="61"/>
      <c r="CL115" s="61"/>
      <c r="CM115" s="61"/>
      <c r="CN115" s="61"/>
      <c r="CO115" s="61"/>
      <c r="CP115" s="61"/>
      <c r="CQ115" s="61"/>
      <c r="CR115" s="61"/>
      <c r="CS115" s="61"/>
      <c r="CT115" s="61"/>
      <c r="CU115" s="61"/>
      <c r="CV115" s="61"/>
      <c r="CW115" s="61"/>
      <c r="CX115" s="61"/>
      <c r="CY115" s="61"/>
      <c r="CZ115" s="61"/>
      <c r="DA115" s="61"/>
      <c r="DB115" s="61"/>
    </row>
    <row r="116" spans="1:106" s="58" customFormat="1" ht="16.5" customHeight="1">
      <c r="A116" s="70"/>
      <c r="B116" s="778"/>
      <c r="C116" s="770"/>
      <c r="D116" s="772"/>
      <c r="E116" s="772"/>
      <c r="F116" s="772"/>
      <c r="G116" s="74">
        <f>$F$115*G115</f>
        <v>0</v>
      </c>
      <c r="H116" s="74">
        <f t="shared" ref="H116:AK116" si="56">$F$115*H115</f>
        <v>0</v>
      </c>
      <c r="I116" s="74">
        <f t="shared" si="56"/>
        <v>0</v>
      </c>
      <c r="J116" s="74">
        <f t="shared" si="56"/>
        <v>0</v>
      </c>
      <c r="K116" s="74">
        <f t="shared" si="56"/>
        <v>0</v>
      </c>
      <c r="L116" s="74">
        <f t="shared" si="56"/>
        <v>0</v>
      </c>
      <c r="M116" s="74">
        <f t="shared" si="56"/>
        <v>872100</v>
      </c>
      <c r="N116" s="74">
        <f t="shared" si="56"/>
        <v>0</v>
      </c>
      <c r="O116" s="74">
        <f t="shared" si="56"/>
        <v>0</v>
      </c>
      <c r="P116" s="74">
        <f t="shared" si="56"/>
        <v>0</v>
      </c>
      <c r="Q116" s="74">
        <f t="shared" si="56"/>
        <v>0</v>
      </c>
      <c r="R116" s="74">
        <f t="shared" si="56"/>
        <v>0</v>
      </c>
      <c r="S116" s="74">
        <f t="shared" si="56"/>
        <v>0</v>
      </c>
      <c r="T116" s="74">
        <f t="shared" si="56"/>
        <v>0</v>
      </c>
      <c r="U116" s="74">
        <f t="shared" si="56"/>
        <v>0</v>
      </c>
      <c r="V116" s="74">
        <f t="shared" si="56"/>
        <v>872100</v>
      </c>
      <c r="W116" s="74">
        <f t="shared" si="56"/>
        <v>0</v>
      </c>
      <c r="X116" s="74">
        <f t="shared" si="56"/>
        <v>0</v>
      </c>
      <c r="Y116" s="74">
        <f t="shared" si="56"/>
        <v>0</v>
      </c>
      <c r="Z116" s="74">
        <f t="shared" si="56"/>
        <v>0</v>
      </c>
      <c r="AA116" s="74">
        <f t="shared" si="56"/>
        <v>872100</v>
      </c>
      <c r="AB116" s="74">
        <f t="shared" si="56"/>
        <v>0</v>
      </c>
      <c r="AC116" s="74">
        <f t="shared" si="56"/>
        <v>0</v>
      </c>
      <c r="AD116" s="74">
        <f t="shared" si="56"/>
        <v>0</v>
      </c>
      <c r="AE116" s="74">
        <f t="shared" si="56"/>
        <v>0</v>
      </c>
      <c r="AF116" s="74">
        <f t="shared" si="56"/>
        <v>0</v>
      </c>
      <c r="AG116" s="74">
        <f t="shared" si="56"/>
        <v>0</v>
      </c>
      <c r="AH116" s="74">
        <f t="shared" si="56"/>
        <v>872100</v>
      </c>
      <c r="AI116" s="74">
        <f t="shared" si="56"/>
        <v>0</v>
      </c>
      <c r="AJ116" s="74">
        <f t="shared" si="56"/>
        <v>0</v>
      </c>
      <c r="AK116" s="74">
        <f t="shared" si="56"/>
        <v>0</v>
      </c>
      <c r="AL116" s="74">
        <f>F115*AL115</f>
        <v>3488400</v>
      </c>
      <c r="AM116" s="61"/>
      <c r="AN116" s="61"/>
      <c r="AO116" s="61"/>
      <c r="AP116" s="61"/>
      <c r="AQ116" s="61"/>
      <c r="AR116" s="61"/>
      <c r="AS116" s="61"/>
      <c r="AT116" s="61"/>
      <c r="AU116" s="61"/>
      <c r="AV116" s="61"/>
      <c r="AW116" s="61"/>
      <c r="AX116" s="61"/>
      <c r="AY116" s="61"/>
      <c r="AZ116" s="61"/>
      <c r="BA116" s="61"/>
      <c r="BB116" s="61"/>
      <c r="BC116" s="61"/>
      <c r="BD116" s="61"/>
      <c r="BE116" s="61"/>
      <c r="BF116" s="61"/>
      <c r="BG116" s="61"/>
      <c r="BH116" s="61"/>
      <c r="BI116" s="61"/>
      <c r="BJ116" s="61"/>
      <c r="BK116" s="61"/>
      <c r="BL116" s="61"/>
      <c r="BM116" s="61"/>
      <c r="BN116" s="61"/>
      <c r="BO116" s="61"/>
      <c r="BP116" s="61"/>
      <c r="BQ116" s="61"/>
      <c r="BR116" s="61"/>
      <c r="BS116" s="61"/>
      <c r="BT116" s="61"/>
      <c r="BU116" s="61"/>
      <c r="BV116" s="61"/>
      <c r="BW116" s="61"/>
      <c r="BX116" s="61"/>
      <c r="BY116" s="61"/>
      <c r="BZ116" s="61"/>
      <c r="CA116" s="61"/>
      <c r="CB116" s="61"/>
      <c r="CC116" s="61"/>
      <c r="CD116" s="61"/>
      <c r="CE116" s="61"/>
      <c r="CF116" s="61"/>
      <c r="CG116" s="61"/>
      <c r="CH116" s="61"/>
      <c r="CI116" s="61"/>
      <c r="CJ116" s="61"/>
      <c r="CK116" s="61"/>
      <c r="CL116" s="61"/>
      <c r="CM116" s="61"/>
      <c r="CN116" s="61"/>
      <c r="CO116" s="61"/>
      <c r="CP116" s="61"/>
      <c r="CQ116" s="61"/>
      <c r="CR116" s="61"/>
      <c r="CS116" s="61"/>
      <c r="CT116" s="61"/>
      <c r="CU116" s="61"/>
      <c r="CV116" s="61"/>
      <c r="CW116" s="61"/>
      <c r="CX116" s="61"/>
      <c r="CY116" s="61"/>
      <c r="CZ116" s="61"/>
      <c r="DA116" s="61"/>
      <c r="DB116" s="61"/>
    </row>
    <row r="117" spans="1:106" s="58" customFormat="1" ht="16.5" customHeight="1">
      <c r="A117" s="720" t="s">
        <v>667</v>
      </c>
      <c r="B117" s="720"/>
      <c r="C117" s="720"/>
      <c r="D117" s="720"/>
      <c r="E117" s="720"/>
      <c r="F117" s="721"/>
      <c r="G117" s="714">
        <f>SUMPRODUCT((MOD(ROW(G99:G115),2)=1)*G100:G116)</f>
        <v>4455110</v>
      </c>
      <c r="H117" s="714">
        <f t="shared" ref="H117:AK117" si="57">SUMPRODUCT((MOD(ROW(H99:H115),2)=1)*H100:H116)</f>
        <v>5437670</v>
      </c>
      <c r="I117" s="714">
        <f t="shared" si="57"/>
        <v>0</v>
      </c>
      <c r="J117" s="714">
        <f t="shared" si="57"/>
        <v>0</v>
      </c>
      <c r="K117" s="714">
        <f t="shared" si="57"/>
        <v>0</v>
      </c>
      <c r="L117" s="714">
        <f t="shared" si="57"/>
        <v>5198490</v>
      </c>
      <c r="M117" s="714">
        <f t="shared" si="57"/>
        <v>3717925</v>
      </c>
      <c r="N117" s="714">
        <f t="shared" si="57"/>
        <v>5076950</v>
      </c>
      <c r="O117" s="714">
        <f t="shared" si="57"/>
        <v>5559210</v>
      </c>
      <c r="P117" s="714">
        <f t="shared" si="57"/>
        <v>0</v>
      </c>
      <c r="Q117" s="714">
        <f t="shared" si="57"/>
        <v>0</v>
      </c>
      <c r="R117" s="714">
        <f t="shared" si="57"/>
        <v>0</v>
      </c>
      <c r="S117" s="714">
        <f t="shared" si="57"/>
        <v>0</v>
      </c>
      <c r="T117" s="714">
        <f t="shared" si="57"/>
        <v>0</v>
      </c>
      <c r="U117" s="714">
        <f t="shared" si="57"/>
        <v>7018835</v>
      </c>
      <c r="V117" s="714">
        <f t="shared" si="57"/>
        <v>6666845</v>
      </c>
      <c r="W117" s="714">
        <f t="shared" si="57"/>
        <v>3815155</v>
      </c>
      <c r="X117" s="714">
        <f t="shared" si="57"/>
        <v>0</v>
      </c>
      <c r="Y117" s="714">
        <f t="shared" si="57"/>
        <v>4353405</v>
      </c>
      <c r="Z117" s="714">
        <f t="shared" si="57"/>
        <v>4503800</v>
      </c>
      <c r="AA117" s="714">
        <f t="shared" si="57"/>
        <v>7428150</v>
      </c>
      <c r="AB117" s="714">
        <f t="shared" si="57"/>
        <v>4868810</v>
      </c>
      <c r="AC117" s="714">
        <f t="shared" si="57"/>
        <v>6463350</v>
      </c>
      <c r="AD117" s="714">
        <f t="shared" si="57"/>
        <v>0</v>
      </c>
      <c r="AE117" s="714">
        <f t="shared" si="57"/>
        <v>0</v>
      </c>
      <c r="AF117" s="714">
        <f t="shared" si="57"/>
        <v>4079815</v>
      </c>
      <c r="AG117" s="714">
        <f t="shared" si="57"/>
        <v>3878725</v>
      </c>
      <c r="AH117" s="714">
        <f t="shared" si="57"/>
        <v>4954805</v>
      </c>
      <c r="AI117" s="714">
        <f t="shared" si="57"/>
        <v>4620185</v>
      </c>
      <c r="AJ117" s="714">
        <f t="shared" si="57"/>
        <v>4282740</v>
      </c>
      <c r="AK117" s="714">
        <f t="shared" si="57"/>
        <v>738650</v>
      </c>
      <c r="AL117" s="714">
        <f>SUM(G117:AK117)</f>
        <v>97118625</v>
      </c>
      <c r="AM117" s="61"/>
      <c r="AN117" s="61"/>
      <c r="AO117" s="61"/>
      <c r="AP117" s="61"/>
      <c r="AQ117" s="61"/>
      <c r="AR117" s="61"/>
      <c r="AS117" s="61"/>
      <c r="AT117" s="61"/>
      <c r="AU117" s="61"/>
      <c r="AV117" s="61"/>
      <c r="AW117" s="61"/>
      <c r="AX117" s="61"/>
      <c r="AY117" s="61"/>
      <c r="AZ117" s="61"/>
      <c r="BA117" s="61"/>
      <c r="BB117" s="61"/>
      <c r="BC117" s="61"/>
      <c r="BD117" s="61"/>
      <c r="BE117" s="61"/>
      <c r="BF117" s="61"/>
      <c r="BG117" s="61"/>
      <c r="BH117" s="61"/>
      <c r="BI117" s="61"/>
      <c r="BJ117" s="61"/>
      <c r="BK117" s="61"/>
      <c r="BL117" s="61"/>
      <c r="BM117" s="61"/>
      <c r="BN117" s="61"/>
      <c r="BO117" s="61"/>
      <c r="BP117" s="61"/>
      <c r="BQ117" s="61"/>
    </row>
    <row r="118" spans="1:106" s="58" customFormat="1" ht="16.5" customHeight="1">
      <c r="A118" s="720"/>
      <c r="B118" s="720"/>
      <c r="C118" s="720"/>
      <c r="D118" s="720"/>
      <c r="E118" s="720"/>
      <c r="F118" s="721"/>
      <c r="G118" s="715"/>
      <c r="H118" s="715"/>
      <c r="I118" s="715"/>
      <c r="J118" s="715"/>
      <c r="K118" s="715"/>
      <c r="L118" s="715"/>
      <c r="M118" s="715"/>
      <c r="N118" s="715"/>
      <c r="O118" s="715"/>
      <c r="P118" s="715"/>
      <c r="Q118" s="715"/>
      <c r="R118" s="715"/>
      <c r="S118" s="715"/>
      <c r="T118" s="715"/>
      <c r="U118" s="715"/>
      <c r="V118" s="715"/>
      <c r="W118" s="715"/>
      <c r="X118" s="715"/>
      <c r="Y118" s="715"/>
      <c r="Z118" s="715"/>
      <c r="AA118" s="715"/>
      <c r="AB118" s="715"/>
      <c r="AC118" s="715"/>
      <c r="AD118" s="715"/>
      <c r="AE118" s="715"/>
      <c r="AF118" s="715"/>
      <c r="AG118" s="715"/>
      <c r="AH118" s="715"/>
      <c r="AI118" s="715"/>
      <c r="AJ118" s="715"/>
      <c r="AK118" s="715"/>
      <c r="AL118" s="715">
        <f>F117*AL117</f>
        <v>0</v>
      </c>
      <c r="AM118" s="61"/>
      <c r="AN118" s="61"/>
      <c r="AO118" s="61"/>
      <c r="AP118" s="61"/>
      <c r="AQ118" s="61"/>
      <c r="AR118" s="61"/>
      <c r="AS118" s="61"/>
      <c r="AT118" s="61"/>
      <c r="AU118" s="61"/>
      <c r="AV118" s="61"/>
      <c r="AW118" s="61"/>
      <c r="AX118" s="61"/>
      <c r="AY118" s="61"/>
      <c r="AZ118" s="61"/>
      <c r="BA118" s="61"/>
      <c r="BB118" s="61"/>
      <c r="BC118" s="61"/>
      <c r="BD118" s="61"/>
      <c r="BE118" s="61"/>
      <c r="BF118" s="61"/>
      <c r="BG118" s="61"/>
      <c r="BH118" s="61"/>
      <c r="BI118" s="61"/>
      <c r="BJ118" s="61"/>
      <c r="BK118" s="61"/>
      <c r="BL118" s="61"/>
      <c r="BM118" s="61"/>
      <c r="BN118" s="61"/>
      <c r="BO118" s="61"/>
      <c r="BP118" s="61"/>
      <c r="BQ118" s="61"/>
    </row>
    <row r="119" spans="1:106" s="58" customFormat="1" ht="16.5" customHeight="1">
      <c r="A119" s="70" t="s">
        <v>433</v>
      </c>
      <c r="B119" s="776" t="s">
        <v>42</v>
      </c>
      <c r="C119" s="769" t="s">
        <v>2</v>
      </c>
      <c r="D119" s="771" t="s">
        <v>529</v>
      </c>
      <c r="E119" s="771" t="s">
        <v>500</v>
      </c>
      <c r="F119" s="771">
        <f>VLOOKUP(C119,'[72]납품수량(영업)'!$C$3:$F$260,4,FALSE)</f>
        <v>13803</v>
      </c>
      <c r="G119" s="75">
        <f>VLOOKUP($C$119,[75]납품수량!$B$3:$AI$68,G1,FALSE)</f>
        <v>0</v>
      </c>
      <c r="H119" s="75">
        <f>VLOOKUP($C$119,[75]납품수량!$B$3:$AI$68,H1,FALSE)</f>
        <v>0</v>
      </c>
      <c r="I119" s="75">
        <f>VLOOKUP($C$119,[75]납품수량!$B$3:$AI$68,I1,FALSE)</f>
        <v>0</v>
      </c>
      <c r="J119" s="75">
        <f>VLOOKUP($C$119,[75]납품수량!$B$3:$AI$68,J1,FALSE)</f>
        <v>0</v>
      </c>
      <c r="K119" s="75">
        <f>VLOOKUP($C$119,[75]납품수량!$B$3:$AI$68,K1,FALSE)</f>
        <v>0</v>
      </c>
      <c r="L119" s="75">
        <f>VLOOKUP($C$119,[75]납품수량!$B$3:$AI$68,L1,FALSE)</f>
        <v>0</v>
      </c>
      <c r="M119" s="75">
        <f>VLOOKUP($C$119,[75]납품수량!$B$3:$AI$68,M1,FALSE)</f>
        <v>0</v>
      </c>
      <c r="N119" s="75">
        <f>VLOOKUP($C$119,[75]납품수량!$B$3:$AI$68,N1,FALSE)</f>
        <v>40</v>
      </c>
      <c r="O119" s="75">
        <f>VLOOKUP($C$119,[75]납품수량!$B$3:$AI$68,O1,FALSE)</f>
        <v>80</v>
      </c>
      <c r="P119" s="75">
        <f>VLOOKUP($C$119,[75]납품수량!$B$3:$AI$68,P1,FALSE)</f>
        <v>0</v>
      </c>
      <c r="Q119" s="75">
        <f>VLOOKUP($C$119,[75]납품수량!$B$3:$AI$68,Q1,FALSE)</f>
        <v>0</v>
      </c>
      <c r="R119" s="75">
        <f>VLOOKUP($C$119,[75]납품수량!$B$3:$AI$68,R1,FALSE)</f>
        <v>0</v>
      </c>
      <c r="S119" s="75">
        <f>VLOOKUP($C$119,[75]납품수량!$B$3:$AI$68,S1,FALSE)</f>
        <v>0</v>
      </c>
      <c r="T119" s="75">
        <f>VLOOKUP($C$119,[75]납품수량!$B$3:$AI$68,T1,FALSE)</f>
        <v>0</v>
      </c>
      <c r="U119" s="75">
        <f>VLOOKUP($C$119,[75]납품수량!$B$3:$AI$68,U1,FALSE)</f>
        <v>100</v>
      </c>
      <c r="V119" s="75">
        <f>VLOOKUP($C$119,[75]납품수량!$B$3:$AI$68,V1,FALSE)</f>
        <v>160</v>
      </c>
      <c r="W119" s="75">
        <f>VLOOKUP($C$119,[75]납품수량!$B$3:$AI$68,W1,FALSE)</f>
        <v>0</v>
      </c>
      <c r="X119" s="75">
        <f>VLOOKUP($C$119,[75]납품수량!$B$3:$AI$68,X1,FALSE)</f>
        <v>0</v>
      </c>
      <c r="Y119" s="75">
        <f>VLOOKUP($C$119,[75]납품수량!$B$3:$AI$68,Y1,FALSE)</f>
        <v>120</v>
      </c>
      <c r="Z119" s="75">
        <f>VLOOKUP($C$119,[75]납품수량!$B$3:$AI$68,Z1,FALSE)</f>
        <v>120</v>
      </c>
      <c r="AA119" s="75">
        <f>VLOOKUP($C$119,[75]납품수량!$B$3:$AI$68,AA1,FALSE)</f>
        <v>60</v>
      </c>
      <c r="AB119" s="75">
        <f>VLOOKUP($C$119,[75]납품수량!$B$3:$AI$68,AB1,FALSE)</f>
        <v>180</v>
      </c>
      <c r="AC119" s="75">
        <f>VLOOKUP($C$119,[75]납품수량!$B$3:$AI$68,AC1,FALSE)</f>
        <v>120</v>
      </c>
      <c r="AD119" s="75">
        <f>VLOOKUP($C$119,[75]납품수량!$B$3:$AI$68,AD1,FALSE)</f>
        <v>0</v>
      </c>
      <c r="AE119" s="75">
        <f>VLOOKUP($C$119,[75]납품수량!$B$3:$AI$68,AE1,FALSE)</f>
        <v>0</v>
      </c>
      <c r="AF119" s="75">
        <f>VLOOKUP($C$119,[75]납품수량!$B$3:$AI$68,AF1,FALSE)</f>
        <v>120</v>
      </c>
      <c r="AG119" s="75">
        <f>VLOOKUP($C$119,[75]납품수량!$B$3:$AI$68,AG1,FALSE)</f>
        <v>120</v>
      </c>
      <c r="AH119" s="75">
        <f>VLOOKUP($C$119,[75]납품수량!$B$3:$AI$68,AH1,FALSE)</f>
        <v>120</v>
      </c>
      <c r="AI119" s="75">
        <f>VLOOKUP($C$119,[75]납품수량!$B$3:$AI$68,AI1,FALSE)</f>
        <v>80</v>
      </c>
      <c r="AJ119" s="75">
        <f>VLOOKUP($C$119,[75]납품수량!$B$3:$AI$68,AJ1,FALSE)</f>
        <v>80</v>
      </c>
      <c r="AK119" s="75">
        <f>VLOOKUP($C$119,[75]납품수량!$B$3:$AI$68,AK1,FALSE)</f>
        <v>0</v>
      </c>
      <c r="AL119" s="75">
        <f>SUM(G119:AK119)</f>
        <v>1500</v>
      </c>
      <c r="AM119" s="61"/>
      <c r="AN119" s="61"/>
      <c r="AO119" s="61"/>
      <c r="AP119" s="61"/>
      <c r="AQ119" s="61"/>
      <c r="AR119" s="61"/>
      <c r="AS119" s="61"/>
      <c r="AT119" s="61"/>
      <c r="AU119" s="61"/>
      <c r="AV119" s="61"/>
      <c r="AW119" s="61"/>
      <c r="AX119" s="61"/>
      <c r="AY119" s="61"/>
      <c r="AZ119" s="61"/>
      <c r="BA119" s="61"/>
      <c r="BB119" s="61"/>
      <c r="BC119" s="61"/>
      <c r="BD119" s="61"/>
      <c r="BE119" s="61"/>
      <c r="BF119" s="61"/>
      <c r="BG119" s="61"/>
      <c r="BH119" s="61"/>
      <c r="BI119" s="61"/>
      <c r="BJ119" s="61"/>
      <c r="BK119" s="61"/>
      <c r="BL119" s="61"/>
      <c r="BM119" s="61"/>
      <c r="BN119" s="61"/>
      <c r="BO119" s="61"/>
      <c r="BP119" s="61"/>
      <c r="BQ119" s="61"/>
      <c r="BR119" s="61"/>
      <c r="BS119" s="61"/>
      <c r="BT119" s="61"/>
      <c r="BU119" s="61"/>
      <c r="BV119" s="61"/>
      <c r="BW119" s="61"/>
      <c r="BX119" s="61"/>
      <c r="BY119" s="61"/>
      <c r="BZ119" s="61"/>
      <c r="CA119" s="61"/>
      <c r="CB119" s="61"/>
      <c r="CC119" s="61"/>
      <c r="CD119" s="61"/>
      <c r="CE119" s="61"/>
      <c r="CF119" s="61"/>
      <c r="CG119" s="61"/>
      <c r="CH119" s="61"/>
      <c r="CI119" s="61"/>
      <c r="CJ119" s="61"/>
      <c r="CK119" s="61"/>
      <c r="CL119" s="61"/>
      <c r="CM119" s="61"/>
      <c r="CN119" s="61"/>
      <c r="CO119" s="61"/>
      <c r="CP119" s="61"/>
      <c r="CQ119" s="61"/>
      <c r="CR119" s="61"/>
      <c r="CS119" s="61"/>
      <c r="CT119" s="61"/>
      <c r="CU119" s="61"/>
      <c r="CV119" s="61"/>
      <c r="CW119" s="61"/>
      <c r="CX119" s="61"/>
      <c r="CY119" s="61"/>
      <c r="CZ119" s="61"/>
      <c r="DA119" s="61"/>
      <c r="DB119" s="61"/>
    </row>
    <row r="120" spans="1:106" s="58" customFormat="1" ht="16.5" customHeight="1">
      <c r="A120" s="70"/>
      <c r="B120" s="777"/>
      <c r="C120" s="770"/>
      <c r="D120" s="772"/>
      <c r="E120" s="772"/>
      <c r="F120" s="772"/>
      <c r="G120" s="74">
        <f>$F$119*G119</f>
        <v>0</v>
      </c>
      <c r="H120" s="74">
        <f t="shared" ref="H120:AK120" si="58">$F$119*H119</f>
        <v>0</v>
      </c>
      <c r="I120" s="74">
        <f t="shared" si="58"/>
        <v>0</v>
      </c>
      <c r="J120" s="74">
        <f t="shared" si="58"/>
        <v>0</v>
      </c>
      <c r="K120" s="74">
        <f t="shared" si="58"/>
        <v>0</v>
      </c>
      <c r="L120" s="74">
        <f t="shared" si="58"/>
        <v>0</v>
      </c>
      <c r="M120" s="74">
        <f t="shared" si="58"/>
        <v>0</v>
      </c>
      <c r="N120" s="74">
        <f t="shared" si="58"/>
        <v>552120</v>
      </c>
      <c r="O120" s="74">
        <f t="shared" si="58"/>
        <v>1104240</v>
      </c>
      <c r="P120" s="74">
        <f t="shared" si="58"/>
        <v>0</v>
      </c>
      <c r="Q120" s="74">
        <f t="shared" si="58"/>
        <v>0</v>
      </c>
      <c r="R120" s="74">
        <f t="shared" si="58"/>
        <v>0</v>
      </c>
      <c r="S120" s="74">
        <f t="shared" si="58"/>
        <v>0</v>
      </c>
      <c r="T120" s="74">
        <f t="shared" si="58"/>
        <v>0</v>
      </c>
      <c r="U120" s="74">
        <f t="shared" si="58"/>
        <v>1380300</v>
      </c>
      <c r="V120" s="74">
        <f t="shared" si="58"/>
        <v>2208480</v>
      </c>
      <c r="W120" s="74">
        <f t="shared" si="58"/>
        <v>0</v>
      </c>
      <c r="X120" s="74">
        <f t="shared" si="58"/>
        <v>0</v>
      </c>
      <c r="Y120" s="74">
        <f t="shared" si="58"/>
        <v>1656360</v>
      </c>
      <c r="Z120" s="74">
        <f t="shared" si="58"/>
        <v>1656360</v>
      </c>
      <c r="AA120" s="74">
        <f t="shared" si="58"/>
        <v>828180</v>
      </c>
      <c r="AB120" s="74">
        <f t="shared" si="58"/>
        <v>2484540</v>
      </c>
      <c r="AC120" s="74">
        <f t="shared" si="58"/>
        <v>1656360</v>
      </c>
      <c r="AD120" s="74">
        <f t="shared" si="58"/>
        <v>0</v>
      </c>
      <c r="AE120" s="74">
        <f t="shared" si="58"/>
        <v>0</v>
      </c>
      <c r="AF120" s="74">
        <f t="shared" si="58"/>
        <v>1656360</v>
      </c>
      <c r="AG120" s="74">
        <f t="shared" si="58"/>
        <v>1656360</v>
      </c>
      <c r="AH120" s="74">
        <f t="shared" si="58"/>
        <v>1656360</v>
      </c>
      <c r="AI120" s="74">
        <f t="shared" si="58"/>
        <v>1104240</v>
      </c>
      <c r="AJ120" s="74">
        <f t="shared" si="58"/>
        <v>1104240</v>
      </c>
      <c r="AK120" s="74">
        <f t="shared" si="58"/>
        <v>0</v>
      </c>
      <c r="AL120" s="74">
        <f>F119*AL119</f>
        <v>20704500</v>
      </c>
      <c r="AM120" s="61"/>
      <c r="AN120" s="61"/>
      <c r="AO120" s="61"/>
      <c r="AP120" s="61"/>
      <c r="AQ120" s="61"/>
      <c r="AR120" s="61"/>
      <c r="AS120" s="61"/>
      <c r="AT120" s="61"/>
      <c r="AU120" s="61"/>
      <c r="AV120" s="61"/>
      <c r="AW120" s="61"/>
      <c r="AX120" s="61"/>
      <c r="AY120" s="61"/>
      <c r="AZ120" s="61"/>
      <c r="BA120" s="61"/>
      <c r="BB120" s="61"/>
      <c r="BC120" s="61"/>
      <c r="BD120" s="61"/>
      <c r="BE120" s="61"/>
      <c r="BF120" s="61"/>
      <c r="BG120" s="61"/>
      <c r="BH120" s="61"/>
      <c r="BI120" s="61"/>
      <c r="BJ120" s="61"/>
      <c r="BK120" s="61"/>
      <c r="BL120" s="61"/>
      <c r="BM120" s="61"/>
      <c r="BN120" s="61"/>
      <c r="BO120" s="61"/>
      <c r="BP120" s="61"/>
      <c r="BQ120" s="61"/>
      <c r="BR120" s="61"/>
      <c r="BS120" s="61"/>
      <c r="BT120" s="61"/>
      <c r="BU120" s="61"/>
      <c r="BV120" s="61"/>
      <c r="BW120" s="61"/>
      <c r="BX120" s="61"/>
      <c r="BY120" s="61"/>
      <c r="BZ120" s="61"/>
      <c r="CA120" s="61"/>
      <c r="CB120" s="61"/>
      <c r="CC120" s="61"/>
      <c r="CD120" s="61"/>
      <c r="CE120" s="61"/>
      <c r="CF120" s="61"/>
      <c r="CG120" s="61"/>
      <c r="CH120" s="61"/>
      <c r="CI120" s="61"/>
      <c r="CJ120" s="61"/>
      <c r="CK120" s="61"/>
      <c r="CL120" s="61"/>
      <c r="CM120" s="61"/>
      <c r="CN120" s="61"/>
      <c r="CO120" s="61"/>
      <c r="CP120" s="61"/>
      <c r="CQ120" s="61"/>
      <c r="CR120" s="61"/>
      <c r="CS120" s="61"/>
      <c r="CT120" s="61"/>
      <c r="CU120" s="61"/>
      <c r="CV120" s="61"/>
      <c r="CW120" s="61"/>
      <c r="CX120" s="61"/>
      <c r="CY120" s="61"/>
      <c r="CZ120" s="61"/>
      <c r="DA120" s="61"/>
      <c r="DB120" s="61"/>
    </row>
    <row r="121" spans="1:106" s="58" customFormat="1" ht="16.5" customHeight="1">
      <c r="A121" s="70" t="s">
        <v>433</v>
      </c>
      <c r="B121" s="777"/>
      <c r="C121" s="769" t="s">
        <v>530</v>
      </c>
      <c r="D121" s="771" t="s">
        <v>531</v>
      </c>
      <c r="E121" s="771" t="s">
        <v>500</v>
      </c>
      <c r="F121" s="771">
        <f>VLOOKUP(C121,'[72]납품수량(영업)'!$C$3:$F$260,4,FALSE)</f>
        <v>13515</v>
      </c>
      <c r="G121" s="75">
        <f>VLOOKUP($C$121,[75]납품수량!$B$3:$AI$68,G1,FALSE)</f>
        <v>0</v>
      </c>
      <c r="H121" s="75">
        <f>VLOOKUP($C$121,[75]납품수량!$B$3:$AI$68,H1,FALSE)</f>
        <v>320</v>
      </c>
      <c r="I121" s="75">
        <f>VLOOKUP($C$121,[75]납품수량!$B$3:$AI$68,I1,FALSE)</f>
        <v>0</v>
      </c>
      <c r="J121" s="75">
        <f>VLOOKUP($C$121,[75]납품수량!$B$3:$AI$68,J1,FALSE)</f>
        <v>0</v>
      </c>
      <c r="K121" s="75">
        <f>VLOOKUP($C$121,[75]납품수량!$B$3:$AI$68,K1,FALSE)</f>
        <v>0</v>
      </c>
      <c r="L121" s="75">
        <f>VLOOKUP($C$121,[75]납품수량!$B$3:$AI$68,L1,FALSE)</f>
        <v>0</v>
      </c>
      <c r="M121" s="75">
        <f>VLOOKUP($C$121,[75]납품수량!$B$3:$AI$68,M1,FALSE)</f>
        <v>360</v>
      </c>
      <c r="N121" s="75">
        <f>VLOOKUP($C$121,[75]납품수량!$B$3:$AI$68,N1,FALSE)</f>
        <v>320</v>
      </c>
      <c r="O121" s="75">
        <f>VLOOKUP($C$121,[75]납품수량!$B$3:$AI$68,O1,FALSE)</f>
        <v>280</v>
      </c>
      <c r="P121" s="75">
        <f>VLOOKUP($C$121,[75]납품수량!$B$3:$AI$68,P1,FALSE)</f>
        <v>0</v>
      </c>
      <c r="Q121" s="75">
        <f>VLOOKUP($C$121,[75]납품수량!$B$3:$AI$68,Q1,FALSE)</f>
        <v>0</v>
      </c>
      <c r="R121" s="75">
        <f>VLOOKUP($C$121,[75]납품수량!$B$3:$AI$68,R1,FALSE)</f>
        <v>0</v>
      </c>
      <c r="S121" s="75">
        <f>VLOOKUP($C$121,[75]납품수량!$B$3:$AI$68,S1,FALSE)</f>
        <v>0</v>
      </c>
      <c r="T121" s="75">
        <f>VLOOKUP($C$121,[75]납품수량!$B$3:$AI$68,T1,FALSE)</f>
        <v>0</v>
      </c>
      <c r="U121" s="75">
        <f>VLOOKUP($C$121,[75]납품수량!$B$3:$AI$68,U1,FALSE)</f>
        <v>260</v>
      </c>
      <c r="V121" s="75">
        <f>VLOOKUP($C$121,[75]납품수량!$B$3:$AI$68,V1,FALSE)</f>
        <v>440</v>
      </c>
      <c r="W121" s="75">
        <f>VLOOKUP($C$121,[75]납품수량!$B$3:$AI$68,W1,FALSE)</f>
        <v>0</v>
      </c>
      <c r="X121" s="75">
        <f>VLOOKUP($C$121,[75]납품수량!$B$3:$AI$68,X1,FALSE)</f>
        <v>0</v>
      </c>
      <c r="Y121" s="75">
        <f>VLOOKUP($C$121,[75]납품수량!$B$3:$AI$68,Y1,FALSE)</f>
        <v>180</v>
      </c>
      <c r="Z121" s="75">
        <f>VLOOKUP($C$121,[75]납품수량!$B$3:$AI$68,Z1,FALSE)</f>
        <v>360</v>
      </c>
      <c r="AA121" s="75">
        <f>VLOOKUP($C$121,[75]납품수량!$B$3:$AI$68,AA1,FALSE)</f>
        <v>400</v>
      </c>
      <c r="AB121" s="75">
        <f>VLOOKUP($C$121,[75]납품수량!$B$3:$AI$68,AB1,FALSE)</f>
        <v>300</v>
      </c>
      <c r="AC121" s="75">
        <f>VLOOKUP($C$121,[75]납품수량!$B$3:$AI$68,AC1,FALSE)</f>
        <v>400</v>
      </c>
      <c r="AD121" s="75">
        <f>VLOOKUP($C$121,[75]납품수량!$B$3:$AI$68,AD1,FALSE)</f>
        <v>0</v>
      </c>
      <c r="AE121" s="75">
        <f>VLOOKUP($C$121,[75]납품수량!$B$3:$AI$68,AE1,FALSE)</f>
        <v>0</v>
      </c>
      <c r="AF121" s="75">
        <f>VLOOKUP($C$121,[75]납품수량!$B$3:$AI$68,AF1,FALSE)</f>
        <v>240</v>
      </c>
      <c r="AG121" s="75">
        <f>VLOOKUP($C$121,[75]납품수량!$B$3:$AI$68,AG1,FALSE)</f>
        <v>360</v>
      </c>
      <c r="AH121" s="75">
        <f>VLOOKUP($C$121,[75]납품수량!$B$3:$AI$68,AH1,FALSE)</f>
        <v>360</v>
      </c>
      <c r="AI121" s="75">
        <f>VLOOKUP($C$121,[75]납품수량!$B$3:$AI$68,AI1,FALSE)</f>
        <v>240</v>
      </c>
      <c r="AJ121" s="75">
        <f>VLOOKUP($C$121,[75]납품수량!$B$3:$AI$68,AJ1,FALSE)</f>
        <v>120</v>
      </c>
      <c r="AK121" s="75">
        <f>VLOOKUP($C$121,[75]납품수량!$B$3:$AI$68,AK1,FALSE)</f>
        <v>0</v>
      </c>
      <c r="AL121" s="75">
        <f>SUM(G121:AK121)</f>
        <v>4940</v>
      </c>
      <c r="AM121" s="61"/>
      <c r="AN121" s="61"/>
      <c r="AO121" s="61"/>
      <c r="AP121" s="61"/>
      <c r="AQ121" s="61"/>
      <c r="AR121" s="61"/>
      <c r="AS121" s="61"/>
      <c r="AT121" s="61"/>
      <c r="AU121" s="61"/>
      <c r="AV121" s="61"/>
      <c r="AW121" s="61"/>
      <c r="AX121" s="61"/>
      <c r="AY121" s="61"/>
      <c r="AZ121" s="61"/>
      <c r="BA121" s="61"/>
      <c r="BB121" s="61"/>
      <c r="BC121" s="61"/>
      <c r="BD121" s="61"/>
      <c r="BE121" s="61"/>
      <c r="BF121" s="61"/>
      <c r="BG121" s="61"/>
      <c r="BH121" s="61"/>
      <c r="BI121" s="61"/>
      <c r="BJ121" s="61"/>
      <c r="BK121" s="61"/>
      <c r="BL121" s="61"/>
      <c r="BM121" s="61"/>
      <c r="BN121" s="61"/>
      <c r="BO121" s="61"/>
      <c r="BP121" s="61"/>
      <c r="BQ121" s="61"/>
      <c r="BR121" s="61"/>
      <c r="BS121" s="61"/>
      <c r="BT121" s="61"/>
      <c r="BU121" s="61"/>
      <c r="BV121" s="61"/>
      <c r="BW121" s="61"/>
      <c r="BX121" s="61"/>
      <c r="BY121" s="61"/>
      <c r="BZ121" s="61"/>
      <c r="CA121" s="61"/>
      <c r="CB121" s="61"/>
      <c r="CC121" s="61"/>
      <c r="CD121" s="61"/>
      <c r="CE121" s="61"/>
      <c r="CF121" s="61"/>
      <c r="CG121" s="61"/>
      <c r="CH121" s="61"/>
      <c r="CI121" s="61"/>
      <c r="CJ121" s="61"/>
      <c r="CK121" s="61"/>
      <c r="CL121" s="61"/>
      <c r="CM121" s="61"/>
      <c r="CN121" s="61"/>
      <c r="CO121" s="61"/>
      <c r="CP121" s="61"/>
      <c r="CQ121" s="61"/>
      <c r="CR121" s="61"/>
      <c r="CS121" s="61"/>
      <c r="CT121" s="61"/>
      <c r="CU121" s="61"/>
      <c r="CV121" s="61"/>
      <c r="CW121" s="61"/>
      <c r="CX121" s="61"/>
      <c r="CY121" s="61"/>
      <c r="CZ121" s="61"/>
      <c r="DA121" s="61"/>
      <c r="DB121" s="61"/>
    </row>
    <row r="122" spans="1:106" s="58" customFormat="1" ht="16.5" customHeight="1">
      <c r="A122" s="70"/>
      <c r="B122" s="777"/>
      <c r="C122" s="770"/>
      <c r="D122" s="772"/>
      <c r="E122" s="772"/>
      <c r="F122" s="772"/>
      <c r="G122" s="74">
        <f>$F$121*G121</f>
        <v>0</v>
      </c>
      <c r="H122" s="74">
        <f t="shared" ref="H122:AK122" si="59">$F$121*H121</f>
        <v>4324800</v>
      </c>
      <c r="I122" s="74">
        <f t="shared" si="59"/>
        <v>0</v>
      </c>
      <c r="J122" s="74">
        <f t="shared" si="59"/>
        <v>0</v>
      </c>
      <c r="K122" s="74">
        <f t="shared" si="59"/>
        <v>0</v>
      </c>
      <c r="L122" s="74">
        <f t="shared" si="59"/>
        <v>0</v>
      </c>
      <c r="M122" s="74">
        <f t="shared" si="59"/>
        <v>4865400</v>
      </c>
      <c r="N122" s="74">
        <f t="shared" si="59"/>
        <v>4324800</v>
      </c>
      <c r="O122" s="74">
        <f t="shared" si="59"/>
        <v>3784200</v>
      </c>
      <c r="P122" s="74">
        <f t="shared" si="59"/>
        <v>0</v>
      </c>
      <c r="Q122" s="74">
        <f t="shared" si="59"/>
        <v>0</v>
      </c>
      <c r="R122" s="74">
        <f t="shared" si="59"/>
        <v>0</v>
      </c>
      <c r="S122" s="74">
        <f t="shared" si="59"/>
        <v>0</v>
      </c>
      <c r="T122" s="74">
        <f t="shared" si="59"/>
        <v>0</v>
      </c>
      <c r="U122" s="74">
        <f t="shared" si="59"/>
        <v>3513900</v>
      </c>
      <c r="V122" s="74">
        <f t="shared" si="59"/>
        <v>5946600</v>
      </c>
      <c r="W122" s="74">
        <f t="shared" si="59"/>
        <v>0</v>
      </c>
      <c r="X122" s="74">
        <f t="shared" si="59"/>
        <v>0</v>
      </c>
      <c r="Y122" s="74">
        <f t="shared" si="59"/>
        <v>2432700</v>
      </c>
      <c r="Z122" s="74">
        <f t="shared" si="59"/>
        <v>4865400</v>
      </c>
      <c r="AA122" s="74">
        <f t="shared" si="59"/>
        <v>5406000</v>
      </c>
      <c r="AB122" s="74">
        <f t="shared" si="59"/>
        <v>4054500</v>
      </c>
      <c r="AC122" s="74">
        <f t="shared" si="59"/>
        <v>5406000</v>
      </c>
      <c r="AD122" s="74">
        <f t="shared" si="59"/>
        <v>0</v>
      </c>
      <c r="AE122" s="74">
        <f t="shared" si="59"/>
        <v>0</v>
      </c>
      <c r="AF122" s="74">
        <f t="shared" si="59"/>
        <v>3243600</v>
      </c>
      <c r="AG122" s="74">
        <f t="shared" si="59"/>
        <v>4865400</v>
      </c>
      <c r="AH122" s="74">
        <f t="shared" si="59"/>
        <v>4865400</v>
      </c>
      <c r="AI122" s="74">
        <f t="shared" si="59"/>
        <v>3243600</v>
      </c>
      <c r="AJ122" s="74">
        <f t="shared" si="59"/>
        <v>1621800</v>
      </c>
      <c r="AK122" s="74">
        <f t="shared" si="59"/>
        <v>0</v>
      </c>
      <c r="AL122" s="74">
        <f>F121*AL121</f>
        <v>66764100</v>
      </c>
      <c r="AM122" s="61"/>
      <c r="AN122" s="61"/>
      <c r="AO122" s="61"/>
      <c r="AP122" s="61"/>
      <c r="AQ122" s="61"/>
      <c r="AR122" s="61"/>
      <c r="AS122" s="61"/>
      <c r="AT122" s="61"/>
      <c r="AU122" s="61"/>
      <c r="AV122" s="61"/>
      <c r="AW122" s="61"/>
      <c r="AX122" s="61"/>
      <c r="AY122" s="61"/>
      <c r="AZ122" s="61"/>
      <c r="BA122" s="61"/>
      <c r="BB122" s="61"/>
      <c r="BC122" s="61"/>
      <c r="BD122" s="61"/>
      <c r="BE122" s="61"/>
      <c r="BF122" s="61"/>
      <c r="BG122" s="61"/>
      <c r="BH122" s="61"/>
      <c r="BI122" s="61"/>
      <c r="BJ122" s="61"/>
      <c r="BK122" s="61"/>
      <c r="BL122" s="61"/>
      <c r="BM122" s="61"/>
      <c r="BN122" s="61"/>
      <c r="BO122" s="61"/>
      <c r="BP122" s="61"/>
      <c r="BQ122" s="61"/>
      <c r="BR122" s="61"/>
      <c r="BS122" s="61"/>
      <c r="BT122" s="61"/>
      <c r="BU122" s="61"/>
      <c r="BV122" s="61"/>
      <c r="BW122" s="61"/>
      <c r="BX122" s="61"/>
      <c r="BY122" s="61"/>
      <c r="BZ122" s="61"/>
      <c r="CA122" s="61"/>
      <c r="CB122" s="61"/>
      <c r="CC122" s="61"/>
      <c r="CD122" s="61"/>
      <c r="CE122" s="61"/>
      <c r="CF122" s="61"/>
      <c r="CG122" s="61"/>
      <c r="CH122" s="61"/>
      <c r="CI122" s="61"/>
      <c r="CJ122" s="61"/>
      <c r="CK122" s="61"/>
      <c r="CL122" s="61"/>
      <c r="CM122" s="61"/>
      <c r="CN122" s="61"/>
      <c r="CO122" s="61"/>
      <c r="CP122" s="61"/>
      <c r="CQ122" s="61"/>
      <c r="CR122" s="61"/>
      <c r="CS122" s="61"/>
      <c r="CT122" s="61"/>
      <c r="CU122" s="61"/>
      <c r="CV122" s="61"/>
      <c r="CW122" s="61"/>
      <c r="CX122" s="61"/>
      <c r="CY122" s="61"/>
      <c r="CZ122" s="61"/>
      <c r="DA122" s="61"/>
      <c r="DB122" s="61"/>
    </row>
    <row r="123" spans="1:106" s="58" customFormat="1" ht="16.5" customHeight="1">
      <c r="A123" s="70" t="s">
        <v>433</v>
      </c>
      <c r="B123" s="777"/>
      <c r="C123" s="769" t="s">
        <v>532</v>
      </c>
      <c r="D123" s="771" t="s">
        <v>533</v>
      </c>
      <c r="E123" s="771" t="s">
        <v>500</v>
      </c>
      <c r="F123" s="771">
        <f>VLOOKUP(C123,'[72]납품수량(영업)'!$C$3:$F$260,4,FALSE)</f>
        <v>13050</v>
      </c>
      <c r="G123" s="75">
        <f>VLOOKUP($C$123,[75]납품수량!$B$3:$AI$68,G1,FALSE)</f>
        <v>0</v>
      </c>
      <c r="H123" s="75">
        <f>VLOOKUP($C$123,[75]납품수량!$B$3:$AI$68,H1,FALSE)</f>
        <v>40</v>
      </c>
      <c r="I123" s="75">
        <f>VLOOKUP($C$123,[75]납품수량!$B$3:$AI$68,I1,FALSE)</f>
        <v>0</v>
      </c>
      <c r="J123" s="75">
        <f>VLOOKUP($C$123,[75]납품수량!$B$3:$AI$68,J1,FALSE)</f>
        <v>0</v>
      </c>
      <c r="K123" s="75">
        <f>VLOOKUP($C$123,[75]납품수량!$B$3:$AI$68,K1,FALSE)</f>
        <v>0</v>
      </c>
      <c r="L123" s="75">
        <f>VLOOKUP($C$123,[75]납품수량!$B$3:$AI$68,L1,FALSE)</f>
        <v>0</v>
      </c>
      <c r="M123" s="75">
        <f>VLOOKUP($C$123,[75]납품수량!$B$3:$AI$68,M1,FALSE)</f>
        <v>40</v>
      </c>
      <c r="N123" s="75">
        <f>VLOOKUP($C$123,[75]납품수량!$B$3:$AI$68,N1,FALSE)</f>
        <v>0</v>
      </c>
      <c r="O123" s="75">
        <f>VLOOKUP($C$123,[75]납품수량!$B$3:$AI$68,O1,FALSE)</f>
        <v>0</v>
      </c>
      <c r="P123" s="75">
        <f>VLOOKUP($C$123,[75]납품수량!$B$3:$AI$68,P1,FALSE)</f>
        <v>0</v>
      </c>
      <c r="Q123" s="75">
        <f>VLOOKUP($C$123,[75]납품수량!$B$3:$AI$68,Q1,FALSE)</f>
        <v>0</v>
      </c>
      <c r="R123" s="75">
        <f>VLOOKUP($C$123,[75]납품수량!$B$3:$AI$68,R1,FALSE)</f>
        <v>0</v>
      </c>
      <c r="S123" s="75">
        <f>VLOOKUP($C$123,[75]납품수량!$B$3:$AI$68,S1,FALSE)</f>
        <v>0</v>
      </c>
      <c r="T123" s="75">
        <f>VLOOKUP($C$123,[75]납품수량!$B$3:$AI$68,T1,FALSE)</f>
        <v>0</v>
      </c>
      <c r="U123" s="75">
        <f>VLOOKUP($C$123,[75]납품수량!$B$3:$AI$68,U1,FALSE)</f>
        <v>80</v>
      </c>
      <c r="V123" s="75">
        <f>VLOOKUP($C$123,[75]납품수량!$B$3:$AI$68,V1,FALSE)</f>
        <v>40</v>
      </c>
      <c r="W123" s="75">
        <f>VLOOKUP($C$123,[75]납품수량!$B$3:$AI$68,W1,FALSE)</f>
        <v>0</v>
      </c>
      <c r="X123" s="75">
        <f>VLOOKUP($C$123,[75]납품수량!$B$3:$AI$68,X1,FALSE)</f>
        <v>0</v>
      </c>
      <c r="Y123" s="75">
        <f>VLOOKUP($C$123,[75]납품수량!$B$3:$AI$68,Y1,FALSE)</f>
        <v>40</v>
      </c>
      <c r="Z123" s="75">
        <f>VLOOKUP($C$123,[75]납품수량!$B$3:$AI$68,Z1,FALSE)</f>
        <v>120</v>
      </c>
      <c r="AA123" s="75">
        <f>VLOOKUP($C$123,[75]납품수량!$B$3:$AI$68,AA1,FALSE)</f>
        <v>80</v>
      </c>
      <c r="AB123" s="75">
        <f>VLOOKUP($C$123,[75]납품수량!$B$3:$AI$68,AB1,FALSE)</f>
        <v>120</v>
      </c>
      <c r="AC123" s="75">
        <f>VLOOKUP($C$123,[75]납품수량!$B$3:$AI$68,AC1,FALSE)</f>
        <v>120</v>
      </c>
      <c r="AD123" s="75">
        <f>VLOOKUP($C$123,[75]납품수량!$B$3:$AI$68,AD1,FALSE)</f>
        <v>0</v>
      </c>
      <c r="AE123" s="75">
        <f>VLOOKUP($C$123,[75]납품수량!$B$3:$AI$68,AE1,FALSE)</f>
        <v>0</v>
      </c>
      <c r="AF123" s="75">
        <f>VLOOKUP($C$123,[75]납품수량!$B$3:$AI$68,AF1,FALSE)</f>
        <v>120</v>
      </c>
      <c r="AG123" s="75">
        <f>VLOOKUP($C$123,[75]납품수량!$B$3:$AI$68,AG1,FALSE)</f>
        <v>80</v>
      </c>
      <c r="AH123" s="75">
        <f>VLOOKUP($C$123,[75]납품수량!$B$3:$AI$68,AH1,FALSE)</f>
        <v>40</v>
      </c>
      <c r="AI123" s="75">
        <f>VLOOKUP($C$123,[75]납품수량!$B$3:$AI$68,AI1,FALSE)</f>
        <v>40</v>
      </c>
      <c r="AJ123" s="75">
        <f>VLOOKUP($C$123,[75]납품수량!$B$3:$AI$68,AJ1,FALSE)</f>
        <v>60</v>
      </c>
      <c r="AK123" s="75">
        <f>VLOOKUP($C$123,[75]납품수량!$B$3:$AI$68,AK1,FALSE)</f>
        <v>0</v>
      </c>
      <c r="AL123" s="75">
        <f>SUM(G123:AK123)</f>
        <v>1020</v>
      </c>
      <c r="AM123" s="61"/>
      <c r="AN123" s="61"/>
      <c r="AO123" s="61"/>
      <c r="AP123" s="61"/>
      <c r="AQ123" s="61"/>
      <c r="AR123" s="61"/>
      <c r="AS123" s="61"/>
      <c r="AT123" s="61"/>
      <c r="AU123" s="61"/>
      <c r="AV123" s="61"/>
      <c r="AW123" s="61"/>
      <c r="AX123" s="61"/>
      <c r="AY123" s="61"/>
      <c r="AZ123" s="61"/>
      <c r="BA123" s="61"/>
      <c r="BB123" s="61"/>
      <c r="BC123" s="61"/>
      <c r="BD123" s="61"/>
      <c r="BE123" s="61"/>
      <c r="BF123" s="61"/>
      <c r="BG123" s="61"/>
      <c r="BH123" s="61"/>
      <c r="BI123" s="61"/>
      <c r="BJ123" s="61"/>
      <c r="BK123" s="61"/>
      <c r="BL123" s="61"/>
      <c r="BM123" s="61"/>
      <c r="BN123" s="61"/>
      <c r="BO123" s="61"/>
      <c r="BP123" s="61"/>
      <c r="BQ123" s="61"/>
      <c r="BR123" s="61"/>
      <c r="BS123" s="61"/>
      <c r="BT123" s="61"/>
      <c r="BU123" s="61"/>
      <c r="BV123" s="61"/>
      <c r="BW123" s="61"/>
      <c r="BX123" s="61"/>
      <c r="BY123" s="61"/>
      <c r="BZ123" s="61"/>
      <c r="CA123" s="61"/>
      <c r="CB123" s="61"/>
      <c r="CC123" s="61"/>
      <c r="CD123" s="61"/>
      <c r="CE123" s="61"/>
      <c r="CF123" s="61"/>
      <c r="CG123" s="61"/>
      <c r="CH123" s="61"/>
      <c r="CI123" s="61"/>
      <c r="CJ123" s="61"/>
      <c r="CK123" s="61"/>
      <c r="CL123" s="61"/>
      <c r="CM123" s="61"/>
      <c r="CN123" s="61"/>
      <c r="CO123" s="61"/>
      <c r="CP123" s="61"/>
      <c r="CQ123" s="61"/>
      <c r="CR123" s="61"/>
      <c r="CS123" s="61"/>
      <c r="CT123" s="61"/>
      <c r="CU123" s="61"/>
      <c r="CV123" s="61"/>
      <c r="CW123" s="61"/>
      <c r="CX123" s="61"/>
      <c r="CY123" s="61"/>
      <c r="CZ123" s="61"/>
      <c r="DA123" s="61"/>
      <c r="DB123" s="61"/>
    </row>
    <row r="124" spans="1:106" s="58" customFormat="1" ht="16.5" customHeight="1">
      <c r="A124" s="70"/>
      <c r="B124" s="777"/>
      <c r="C124" s="770"/>
      <c r="D124" s="772"/>
      <c r="E124" s="772"/>
      <c r="F124" s="772"/>
      <c r="G124" s="74">
        <f>$F$123*G123</f>
        <v>0</v>
      </c>
      <c r="H124" s="74">
        <f t="shared" ref="H124:AK124" si="60">$F$123*H123</f>
        <v>522000</v>
      </c>
      <c r="I124" s="74">
        <f t="shared" si="60"/>
        <v>0</v>
      </c>
      <c r="J124" s="74">
        <f t="shared" si="60"/>
        <v>0</v>
      </c>
      <c r="K124" s="74">
        <f t="shared" si="60"/>
        <v>0</v>
      </c>
      <c r="L124" s="74">
        <f t="shared" si="60"/>
        <v>0</v>
      </c>
      <c r="M124" s="74">
        <f t="shared" si="60"/>
        <v>522000</v>
      </c>
      <c r="N124" s="74">
        <f t="shared" si="60"/>
        <v>0</v>
      </c>
      <c r="O124" s="74">
        <f t="shared" si="60"/>
        <v>0</v>
      </c>
      <c r="P124" s="74">
        <f t="shared" si="60"/>
        <v>0</v>
      </c>
      <c r="Q124" s="74">
        <f t="shared" si="60"/>
        <v>0</v>
      </c>
      <c r="R124" s="74">
        <f t="shared" si="60"/>
        <v>0</v>
      </c>
      <c r="S124" s="74">
        <f t="shared" si="60"/>
        <v>0</v>
      </c>
      <c r="T124" s="74">
        <f t="shared" si="60"/>
        <v>0</v>
      </c>
      <c r="U124" s="74">
        <f t="shared" si="60"/>
        <v>1044000</v>
      </c>
      <c r="V124" s="74">
        <f t="shared" si="60"/>
        <v>522000</v>
      </c>
      <c r="W124" s="74">
        <f t="shared" si="60"/>
        <v>0</v>
      </c>
      <c r="X124" s="74">
        <f t="shared" si="60"/>
        <v>0</v>
      </c>
      <c r="Y124" s="74">
        <f t="shared" si="60"/>
        <v>522000</v>
      </c>
      <c r="Z124" s="74">
        <f t="shared" si="60"/>
        <v>1566000</v>
      </c>
      <c r="AA124" s="74">
        <f t="shared" si="60"/>
        <v>1044000</v>
      </c>
      <c r="AB124" s="74">
        <f t="shared" si="60"/>
        <v>1566000</v>
      </c>
      <c r="AC124" s="74">
        <f t="shared" si="60"/>
        <v>1566000</v>
      </c>
      <c r="AD124" s="74">
        <f t="shared" si="60"/>
        <v>0</v>
      </c>
      <c r="AE124" s="74">
        <f t="shared" si="60"/>
        <v>0</v>
      </c>
      <c r="AF124" s="74">
        <f t="shared" si="60"/>
        <v>1566000</v>
      </c>
      <c r="AG124" s="74">
        <f t="shared" si="60"/>
        <v>1044000</v>
      </c>
      <c r="AH124" s="74">
        <f t="shared" si="60"/>
        <v>522000</v>
      </c>
      <c r="AI124" s="74">
        <f t="shared" si="60"/>
        <v>522000</v>
      </c>
      <c r="AJ124" s="74">
        <f t="shared" si="60"/>
        <v>783000</v>
      </c>
      <c r="AK124" s="74">
        <f t="shared" si="60"/>
        <v>0</v>
      </c>
      <c r="AL124" s="74">
        <f>F123*AL123</f>
        <v>13311000</v>
      </c>
      <c r="AM124" s="61"/>
      <c r="AN124" s="61"/>
      <c r="AO124" s="61"/>
      <c r="AP124" s="61"/>
      <c r="AQ124" s="61"/>
      <c r="AR124" s="61"/>
      <c r="AS124" s="61"/>
      <c r="AT124" s="61"/>
      <c r="AU124" s="61"/>
      <c r="AV124" s="61"/>
      <c r="AW124" s="61"/>
      <c r="AX124" s="61"/>
      <c r="AY124" s="61"/>
      <c r="AZ124" s="61"/>
      <c r="BA124" s="61"/>
      <c r="BB124" s="61"/>
      <c r="BC124" s="61"/>
      <c r="BD124" s="61"/>
      <c r="BE124" s="61"/>
      <c r="BF124" s="61"/>
      <c r="BG124" s="61"/>
      <c r="BH124" s="61"/>
      <c r="BI124" s="61"/>
      <c r="BJ124" s="61"/>
      <c r="BK124" s="61"/>
      <c r="BL124" s="61"/>
      <c r="BM124" s="61"/>
      <c r="BN124" s="61"/>
      <c r="BO124" s="61"/>
      <c r="BP124" s="61"/>
      <c r="BQ124" s="61"/>
      <c r="BR124" s="61"/>
      <c r="BS124" s="61"/>
      <c r="BT124" s="61"/>
      <c r="BU124" s="61"/>
      <c r="BV124" s="61"/>
      <c r="BW124" s="61"/>
      <c r="BX124" s="61"/>
      <c r="BY124" s="61"/>
      <c r="BZ124" s="61"/>
      <c r="CA124" s="61"/>
      <c r="CB124" s="61"/>
      <c r="CC124" s="61"/>
      <c r="CD124" s="61"/>
      <c r="CE124" s="61"/>
      <c r="CF124" s="61"/>
      <c r="CG124" s="61"/>
      <c r="CH124" s="61"/>
      <c r="CI124" s="61"/>
      <c r="CJ124" s="61"/>
      <c r="CK124" s="61"/>
      <c r="CL124" s="61"/>
      <c r="CM124" s="61"/>
      <c r="CN124" s="61"/>
      <c r="CO124" s="61"/>
      <c r="CP124" s="61"/>
      <c r="CQ124" s="61"/>
      <c r="CR124" s="61"/>
      <c r="CS124" s="61"/>
      <c r="CT124" s="61"/>
      <c r="CU124" s="61"/>
      <c r="CV124" s="61"/>
      <c r="CW124" s="61"/>
      <c r="CX124" s="61"/>
      <c r="CY124" s="61"/>
      <c r="CZ124" s="61"/>
      <c r="DA124" s="61"/>
      <c r="DB124" s="61"/>
    </row>
    <row r="125" spans="1:106" s="58" customFormat="1" ht="16.5" customHeight="1">
      <c r="A125" s="70" t="s">
        <v>433</v>
      </c>
      <c r="B125" s="777"/>
      <c r="C125" s="769" t="s">
        <v>3</v>
      </c>
      <c r="D125" s="771" t="s">
        <v>534</v>
      </c>
      <c r="E125" s="771" t="s">
        <v>500</v>
      </c>
      <c r="F125" s="771">
        <f>VLOOKUP(C125,'[72]납품수량(영업)'!$C$3:$F$260,4,FALSE)</f>
        <v>12497</v>
      </c>
      <c r="G125" s="75">
        <f>VLOOKUP($C$125,[75]납품수량!$B$3:$AI$68,G1,FALSE)</f>
        <v>0</v>
      </c>
      <c r="H125" s="75">
        <f>VLOOKUP($C$125,[75]납품수량!$B$3:$AI$68,H1,FALSE)</f>
        <v>120</v>
      </c>
      <c r="I125" s="75">
        <f>VLOOKUP($C$125,[75]납품수량!$B$3:$AI$68,I1,FALSE)</f>
        <v>0</v>
      </c>
      <c r="J125" s="75">
        <f>VLOOKUP($C$125,[75]납품수량!$B$3:$AI$68,J1,FALSE)</f>
        <v>0</v>
      </c>
      <c r="K125" s="75">
        <f>VLOOKUP($C$125,[75]납품수량!$B$3:$AI$68,K1,FALSE)</f>
        <v>0</v>
      </c>
      <c r="L125" s="75">
        <f>VLOOKUP($C$125,[75]납품수량!$B$3:$AI$68,L1,FALSE)</f>
        <v>0</v>
      </c>
      <c r="M125" s="75">
        <f>VLOOKUP($C$125,[75]납품수량!$B$3:$AI$68,M1,FALSE)</f>
        <v>0</v>
      </c>
      <c r="N125" s="75">
        <f>VLOOKUP($C$125,[75]납품수량!$B$3:$AI$68,N1,FALSE)</f>
        <v>80</v>
      </c>
      <c r="O125" s="75">
        <f>VLOOKUP($C$125,[75]납품수량!$B$3:$AI$68,O1,FALSE)</f>
        <v>80</v>
      </c>
      <c r="P125" s="75">
        <f>VLOOKUP($C$125,[75]납품수량!$B$3:$AI$68,P1,FALSE)</f>
        <v>0</v>
      </c>
      <c r="Q125" s="75">
        <f>VLOOKUP($C$125,[75]납품수량!$B$3:$AI$68,Q1,FALSE)</f>
        <v>0</v>
      </c>
      <c r="R125" s="75">
        <f>VLOOKUP($C$125,[75]납품수량!$B$3:$AI$68,R1,FALSE)</f>
        <v>0</v>
      </c>
      <c r="S125" s="75">
        <f>VLOOKUP($C$125,[75]납품수량!$B$3:$AI$68,S1,FALSE)</f>
        <v>0</v>
      </c>
      <c r="T125" s="75">
        <f>VLOOKUP($C$125,[75]납품수량!$B$3:$AI$68,T1,FALSE)</f>
        <v>0</v>
      </c>
      <c r="U125" s="75">
        <f>VLOOKUP($C$125,[75]납품수량!$B$3:$AI$68,U1,FALSE)</f>
        <v>80</v>
      </c>
      <c r="V125" s="75">
        <f>VLOOKUP($C$125,[75]납품수량!$B$3:$AI$68,V1,FALSE)</f>
        <v>0</v>
      </c>
      <c r="W125" s="75">
        <f>VLOOKUP($C$125,[75]납품수량!$B$3:$AI$68,W1,FALSE)</f>
        <v>0</v>
      </c>
      <c r="X125" s="75">
        <f>VLOOKUP($C$125,[75]납품수량!$B$3:$AI$68,X1,FALSE)</f>
        <v>0</v>
      </c>
      <c r="Y125" s="75">
        <f>VLOOKUP($C$125,[75]납품수량!$B$3:$AI$68,Y1,FALSE)</f>
        <v>60</v>
      </c>
      <c r="Z125" s="75">
        <f>VLOOKUP($C$125,[75]납품수량!$B$3:$AI$68,Z1,FALSE)</f>
        <v>140</v>
      </c>
      <c r="AA125" s="75">
        <f>VLOOKUP($C$125,[75]납품수량!$B$3:$AI$68,AA1,FALSE)</f>
        <v>20</v>
      </c>
      <c r="AB125" s="75">
        <f>VLOOKUP($C$125,[75]납품수량!$B$3:$AI$68,AB1,FALSE)</f>
        <v>20</v>
      </c>
      <c r="AC125" s="75">
        <f>VLOOKUP($C$125,[75]납품수량!$B$3:$AI$68,AC1,FALSE)</f>
        <v>80</v>
      </c>
      <c r="AD125" s="75">
        <f>VLOOKUP($C$125,[75]납품수량!$B$3:$AI$68,AD1,FALSE)</f>
        <v>0</v>
      </c>
      <c r="AE125" s="75">
        <f>VLOOKUP($C$125,[75]납품수량!$B$3:$AI$68,AE1,FALSE)</f>
        <v>0</v>
      </c>
      <c r="AF125" s="75">
        <f>VLOOKUP($C$125,[75]납품수량!$B$3:$AI$68,AF1,FALSE)</f>
        <v>80</v>
      </c>
      <c r="AG125" s="75">
        <f>VLOOKUP($C$125,[75]납품수량!$B$3:$AI$68,AG1,FALSE)</f>
        <v>80</v>
      </c>
      <c r="AH125" s="75">
        <f>VLOOKUP($C$125,[75]납품수량!$B$3:$AI$68,AH1,FALSE)</f>
        <v>80</v>
      </c>
      <c r="AI125" s="75">
        <f>VLOOKUP($C$125,[75]납품수량!$B$3:$AI$68,AI1,FALSE)</f>
        <v>120</v>
      </c>
      <c r="AJ125" s="75">
        <f>VLOOKUP($C$125,[75]납품수량!$B$3:$AI$68,AJ1,FALSE)</f>
        <v>60</v>
      </c>
      <c r="AK125" s="75">
        <f>VLOOKUP($C$125,[75]납품수량!$B$3:$AI$68,AK1,FALSE)</f>
        <v>0</v>
      </c>
      <c r="AL125" s="75">
        <f>SUM(G125:AK125)</f>
        <v>1100</v>
      </c>
      <c r="AM125" s="61"/>
      <c r="AN125" s="61"/>
      <c r="AO125" s="61"/>
      <c r="AP125" s="61"/>
      <c r="AQ125" s="61"/>
      <c r="AR125" s="61"/>
      <c r="AS125" s="61"/>
      <c r="AT125" s="61"/>
      <c r="AU125" s="61"/>
      <c r="AV125" s="61"/>
      <c r="AW125" s="61"/>
      <c r="AX125" s="61"/>
      <c r="AY125" s="61"/>
      <c r="AZ125" s="61"/>
      <c r="BA125" s="61"/>
      <c r="BB125" s="61"/>
      <c r="BC125" s="61"/>
      <c r="BD125" s="61"/>
      <c r="BE125" s="61"/>
      <c r="BF125" s="61"/>
      <c r="BG125" s="61"/>
      <c r="BH125" s="61"/>
      <c r="BI125" s="61"/>
      <c r="BJ125" s="61"/>
      <c r="BK125" s="61"/>
      <c r="BL125" s="61"/>
      <c r="BM125" s="61"/>
      <c r="BN125" s="61"/>
      <c r="BO125" s="61"/>
      <c r="BP125" s="61"/>
      <c r="BQ125" s="61"/>
      <c r="BR125" s="61"/>
      <c r="BS125" s="61"/>
      <c r="BT125" s="61"/>
      <c r="BU125" s="61"/>
      <c r="BV125" s="61"/>
      <c r="BW125" s="61"/>
      <c r="BX125" s="61"/>
      <c r="BY125" s="61"/>
      <c r="BZ125" s="61"/>
      <c r="CA125" s="61"/>
      <c r="CB125" s="61"/>
      <c r="CC125" s="61"/>
      <c r="CD125" s="61"/>
      <c r="CE125" s="61"/>
      <c r="CF125" s="61"/>
      <c r="CG125" s="61"/>
      <c r="CH125" s="61"/>
      <c r="CI125" s="61"/>
      <c r="CJ125" s="61"/>
      <c r="CK125" s="61"/>
      <c r="CL125" s="61"/>
      <c r="CM125" s="61"/>
      <c r="CN125" s="61"/>
      <c r="CO125" s="61"/>
      <c r="CP125" s="61"/>
      <c r="CQ125" s="61"/>
      <c r="CR125" s="61"/>
      <c r="CS125" s="61"/>
      <c r="CT125" s="61"/>
      <c r="CU125" s="61"/>
      <c r="CV125" s="61"/>
      <c r="CW125" s="61"/>
      <c r="CX125" s="61"/>
      <c r="CY125" s="61"/>
      <c r="CZ125" s="61"/>
      <c r="DA125" s="61"/>
      <c r="DB125" s="61"/>
    </row>
    <row r="126" spans="1:106" s="58" customFormat="1" ht="16.5" customHeight="1">
      <c r="A126" s="70"/>
      <c r="B126" s="777"/>
      <c r="C126" s="770"/>
      <c r="D126" s="772"/>
      <c r="E126" s="772"/>
      <c r="F126" s="772"/>
      <c r="G126" s="74">
        <f>$F$125*G125</f>
        <v>0</v>
      </c>
      <c r="H126" s="74">
        <f t="shared" ref="H126:AK126" si="61">$F$125*H125</f>
        <v>1499640</v>
      </c>
      <c r="I126" s="74">
        <f t="shared" si="61"/>
        <v>0</v>
      </c>
      <c r="J126" s="74">
        <f t="shared" si="61"/>
        <v>0</v>
      </c>
      <c r="K126" s="74">
        <f t="shared" si="61"/>
        <v>0</v>
      </c>
      <c r="L126" s="74">
        <f t="shared" si="61"/>
        <v>0</v>
      </c>
      <c r="M126" s="74">
        <f t="shared" si="61"/>
        <v>0</v>
      </c>
      <c r="N126" s="74">
        <f t="shared" si="61"/>
        <v>999760</v>
      </c>
      <c r="O126" s="74">
        <f t="shared" si="61"/>
        <v>999760</v>
      </c>
      <c r="P126" s="74">
        <f t="shared" si="61"/>
        <v>0</v>
      </c>
      <c r="Q126" s="74">
        <f t="shared" si="61"/>
        <v>0</v>
      </c>
      <c r="R126" s="74">
        <f t="shared" si="61"/>
        <v>0</v>
      </c>
      <c r="S126" s="74">
        <f t="shared" si="61"/>
        <v>0</v>
      </c>
      <c r="T126" s="74">
        <f t="shared" si="61"/>
        <v>0</v>
      </c>
      <c r="U126" s="74">
        <f t="shared" si="61"/>
        <v>999760</v>
      </c>
      <c r="V126" s="74">
        <f t="shared" si="61"/>
        <v>0</v>
      </c>
      <c r="W126" s="74">
        <f t="shared" si="61"/>
        <v>0</v>
      </c>
      <c r="X126" s="74">
        <f t="shared" si="61"/>
        <v>0</v>
      </c>
      <c r="Y126" s="74">
        <f t="shared" si="61"/>
        <v>749820</v>
      </c>
      <c r="Z126" s="74">
        <f t="shared" si="61"/>
        <v>1749580</v>
      </c>
      <c r="AA126" s="74">
        <f t="shared" si="61"/>
        <v>249940</v>
      </c>
      <c r="AB126" s="74">
        <f t="shared" si="61"/>
        <v>249940</v>
      </c>
      <c r="AC126" s="74">
        <f t="shared" si="61"/>
        <v>999760</v>
      </c>
      <c r="AD126" s="74">
        <f t="shared" si="61"/>
        <v>0</v>
      </c>
      <c r="AE126" s="74">
        <f t="shared" si="61"/>
        <v>0</v>
      </c>
      <c r="AF126" s="74">
        <f t="shared" si="61"/>
        <v>999760</v>
      </c>
      <c r="AG126" s="74">
        <f t="shared" si="61"/>
        <v>999760</v>
      </c>
      <c r="AH126" s="74">
        <f t="shared" si="61"/>
        <v>999760</v>
      </c>
      <c r="AI126" s="74">
        <f t="shared" si="61"/>
        <v>1499640</v>
      </c>
      <c r="AJ126" s="74">
        <f t="shared" si="61"/>
        <v>749820</v>
      </c>
      <c r="AK126" s="74">
        <f t="shared" si="61"/>
        <v>0</v>
      </c>
      <c r="AL126" s="74">
        <f>F125*AL125</f>
        <v>13746700</v>
      </c>
      <c r="AM126" s="61"/>
      <c r="AN126" s="61"/>
      <c r="AO126" s="61"/>
      <c r="AP126" s="61"/>
      <c r="AQ126" s="61"/>
      <c r="AR126" s="61"/>
      <c r="AS126" s="61"/>
      <c r="AT126" s="61"/>
      <c r="AU126" s="61"/>
      <c r="AV126" s="61"/>
      <c r="AW126" s="61"/>
      <c r="AX126" s="61"/>
      <c r="AY126" s="61"/>
      <c r="AZ126" s="61"/>
      <c r="BA126" s="61"/>
      <c r="BB126" s="61"/>
      <c r="BC126" s="61"/>
      <c r="BD126" s="61"/>
      <c r="BE126" s="61"/>
      <c r="BF126" s="61"/>
      <c r="BG126" s="61"/>
      <c r="BH126" s="61"/>
      <c r="BI126" s="61"/>
      <c r="BJ126" s="61"/>
      <c r="BK126" s="61"/>
      <c r="BL126" s="61"/>
      <c r="BM126" s="61"/>
      <c r="BN126" s="61"/>
      <c r="BO126" s="61"/>
      <c r="BP126" s="61"/>
      <c r="BQ126" s="61"/>
      <c r="BR126" s="61"/>
      <c r="BS126" s="61"/>
      <c r="BT126" s="61"/>
      <c r="BU126" s="61"/>
      <c r="BV126" s="61"/>
      <c r="BW126" s="61"/>
      <c r="BX126" s="61"/>
      <c r="BY126" s="61"/>
      <c r="BZ126" s="61"/>
      <c r="CA126" s="61"/>
      <c r="CB126" s="61"/>
      <c r="CC126" s="61"/>
      <c r="CD126" s="61"/>
      <c r="CE126" s="61"/>
      <c r="CF126" s="61"/>
      <c r="CG126" s="61"/>
      <c r="CH126" s="61"/>
      <c r="CI126" s="61"/>
      <c r="CJ126" s="61"/>
      <c r="CK126" s="61"/>
      <c r="CL126" s="61"/>
      <c r="CM126" s="61"/>
      <c r="CN126" s="61"/>
      <c r="CO126" s="61"/>
      <c r="CP126" s="61"/>
      <c r="CQ126" s="61"/>
      <c r="CR126" s="61"/>
      <c r="CS126" s="61"/>
      <c r="CT126" s="61"/>
      <c r="CU126" s="61"/>
      <c r="CV126" s="61"/>
      <c r="CW126" s="61"/>
      <c r="CX126" s="61"/>
      <c r="CY126" s="61"/>
      <c r="CZ126" s="61"/>
      <c r="DA126" s="61"/>
      <c r="DB126" s="61"/>
    </row>
    <row r="127" spans="1:106" s="58" customFormat="1" ht="16.5" customHeight="1">
      <c r="A127" s="70" t="s">
        <v>433</v>
      </c>
      <c r="B127" s="777"/>
      <c r="C127" s="769" t="s">
        <v>4</v>
      </c>
      <c r="D127" s="771" t="s">
        <v>535</v>
      </c>
      <c r="E127" s="771" t="s">
        <v>500</v>
      </c>
      <c r="F127" s="771">
        <f>VLOOKUP(C127,'[72]납품수량(영업)'!$C$3:$F$260,4,FALSE)</f>
        <v>12227</v>
      </c>
      <c r="G127" s="75">
        <f>VLOOKUP($C$127,[75]납품수량!$B$3:$AI$68,G1,FALSE)</f>
        <v>0</v>
      </c>
      <c r="H127" s="75">
        <f>VLOOKUP($C$127,[75]납품수량!$B$3:$AI$68,H1,FALSE)</f>
        <v>0</v>
      </c>
      <c r="I127" s="75">
        <f>VLOOKUP($C$127,[75]납품수량!$B$3:$AI$68,I1,FALSE)</f>
        <v>0</v>
      </c>
      <c r="J127" s="75">
        <f>VLOOKUP($C$127,[75]납품수량!$B$3:$AI$68,J1,FALSE)</f>
        <v>0</v>
      </c>
      <c r="K127" s="75">
        <f>VLOOKUP($C$127,[75]납품수량!$B$3:$AI$68,K1,FALSE)</f>
        <v>0</v>
      </c>
      <c r="L127" s="75">
        <f>VLOOKUP($C$127,[75]납품수량!$B$3:$AI$68,L1,FALSE)</f>
        <v>0</v>
      </c>
      <c r="M127" s="75">
        <f>VLOOKUP($C$127,[75]납품수량!$B$3:$AI$68,M1,FALSE)</f>
        <v>40</v>
      </c>
      <c r="N127" s="75">
        <f>VLOOKUP($C$127,[75]납품수량!$B$3:$AI$68,N1,FALSE)</f>
        <v>0</v>
      </c>
      <c r="O127" s="75">
        <f>VLOOKUP($C$127,[75]납품수량!$B$3:$AI$68,O1,FALSE)</f>
        <v>0</v>
      </c>
      <c r="P127" s="75">
        <f>VLOOKUP($C$127,[75]납품수량!$B$3:$AI$68,P1,FALSE)</f>
        <v>0</v>
      </c>
      <c r="Q127" s="75">
        <f>VLOOKUP($C$127,[75]납품수량!$B$3:$AI$68,Q1,FALSE)</f>
        <v>0</v>
      </c>
      <c r="R127" s="75">
        <f>VLOOKUP($C$127,[75]납품수량!$B$3:$AI$68,R1,FALSE)</f>
        <v>0</v>
      </c>
      <c r="S127" s="75">
        <f>VLOOKUP($C$127,[75]납품수량!$B$3:$AI$68,S1,FALSE)</f>
        <v>0</v>
      </c>
      <c r="T127" s="75">
        <f>VLOOKUP($C$127,[75]납품수량!$B$3:$AI$68,T1,FALSE)</f>
        <v>0</v>
      </c>
      <c r="U127" s="75">
        <f>VLOOKUP($C$127,[75]납품수량!$B$3:$AI$68,U1,FALSE)</f>
        <v>40</v>
      </c>
      <c r="V127" s="75">
        <f>VLOOKUP($C$127,[75]납품수량!$B$3:$AI$68,V1,FALSE)</f>
        <v>40</v>
      </c>
      <c r="W127" s="75">
        <f>VLOOKUP($C$127,[75]납품수량!$B$3:$AI$68,W1,FALSE)</f>
        <v>0</v>
      </c>
      <c r="X127" s="75">
        <f>VLOOKUP($C$127,[75]납품수량!$B$3:$AI$68,X1,FALSE)</f>
        <v>0</v>
      </c>
      <c r="Y127" s="75">
        <f>VLOOKUP($C$127,[75]납품수량!$B$3:$AI$68,Y1,FALSE)</f>
        <v>0</v>
      </c>
      <c r="Z127" s="75">
        <f>VLOOKUP($C$127,[75]납품수량!$B$3:$AI$68,Z1,FALSE)</f>
        <v>40</v>
      </c>
      <c r="AA127" s="75">
        <f>VLOOKUP($C$127,[75]납품수량!$B$3:$AI$68,AA1,FALSE)</f>
        <v>0</v>
      </c>
      <c r="AB127" s="75">
        <f>VLOOKUP($C$127,[75]납품수량!$B$3:$AI$68,AB1,FALSE)</f>
        <v>40</v>
      </c>
      <c r="AC127" s="75">
        <f>VLOOKUP($C$127,[75]납품수량!$B$3:$AI$68,AC1,FALSE)</f>
        <v>0</v>
      </c>
      <c r="AD127" s="75">
        <f>VLOOKUP($C$127,[75]납품수량!$B$3:$AI$68,AD1,FALSE)</f>
        <v>0</v>
      </c>
      <c r="AE127" s="75">
        <f>VLOOKUP($C$127,[75]납품수량!$B$3:$AI$68,AE1,FALSE)</f>
        <v>0</v>
      </c>
      <c r="AF127" s="75">
        <f>VLOOKUP($C$127,[75]납품수량!$B$3:$AI$68,AF1,FALSE)</f>
        <v>80</v>
      </c>
      <c r="AG127" s="75">
        <f>VLOOKUP($C$127,[75]납품수량!$B$3:$AI$68,AG1,FALSE)</f>
        <v>0</v>
      </c>
      <c r="AH127" s="75">
        <f>VLOOKUP($C$127,[75]납품수량!$B$3:$AI$68,AH1,FALSE)</f>
        <v>40</v>
      </c>
      <c r="AI127" s="75">
        <f>VLOOKUP($C$127,[75]납품수량!$B$3:$AI$68,AI1,FALSE)</f>
        <v>40</v>
      </c>
      <c r="AJ127" s="75">
        <f>VLOOKUP($C$127,[75]납품수량!$B$3:$AI$68,AJ1,FALSE)</f>
        <v>0</v>
      </c>
      <c r="AK127" s="75">
        <f>VLOOKUP($C$127,[75]납품수량!$B$3:$AI$68,AK1,FALSE)</f>
        <v>0</v>
      </c>
      <c r="AL127" s="75">
        <f>SUM(G127:AK127)</f>
        <v>360</v>
      </c>
      <c r="AM127" s="61"/>
      <c r="AN127" s="61"/>
      <c r="AO127" s="61"/>
      <c r="AP127" s="61"/>
      <c r="AQ127" s="61"/>
      <c r="AR127" s="61"/>
      <c r="AS127" s="61"/>
      <c r="AT127" s="61"/>
      <c r="AU127" s="61"/>
      <c r="AV127" s="61"/>
      <c r="AW127" s="61"/>
      <c r="AX127" s="61"/>
      <c r="AY127" s="61"/>
      <c r="AZ127" s="61"/>
      <c r="BA127" s="61"/>
      <c r="BB127" s="61"/>
      <c r="BC127" s="61"/>
      <c r="BD127" s="61"/>
      <c r="BE127" s="61"/>
      <c r="BF127" s="61"/>
      <c r="BG127" s="61"/>
      <c r="BH127" s="61"/>
      <c r="BI127" s="61"/>
      <c r="BJ127" s="61"/>
      <c r="BK127" s="61"/>
      <c r="BL127" s="61"/>
      <c r="BM127" s="61"/>
      <c r="BN127" s="61"/>
      <c r="BO127" s="61"/>
      <c r="BP127" s="61"/>
      <c r="BQ127" s="61"/>
      <c r="BR127" s="61"/>
      <c r="BS127" s="61"/>
      <c r="BT127" s="61"/>
      <c r="BU127" s="61"/>
      <c r="BV127" s="61"/>
      <c r="BW127" s="61"/>
      <c r="BX127" s="61"/>
      <c r="BY127" s="61"/>
      <c r="BZ127" s="61"/>
      <c r="CA127" s="61"/>
      <c r="CB127" s="61"/>
      <c r="CC127" s="61"/>
      <c r="CD127" s="61"/>
      <c r="CE127" s="61"/>
      <c r="CF127" s="61"/>
      <c r="CG127" s="61"/>
      <c r="CH127" s="61"/>
      <c r="CI127" s="61"/>
      <c r="CJ127" s="61"/>
      <c r="CK127" s="61"/>
      <c r="CL127" s="61"/>
      <c r="CM127" s="61"/>
      <c r="CN127" s="61"/>
      <c r="CO127" s="61"/>
      <c r="CP127" s="61"/>
      <c r="CQ127" s="61"/>
      <c r="CR127" s="61"/>
      <c r="CS127" s="61"/>
      <c r="CT127" s="61"/>
      <c r="CU127" s="61"/>
      <c r="CV127" s="61"/>
      <c r="CW127" s="61"/>
      <c r="CX127" s="61"/>
      <c r="CY127" s="61"/>
      <c r="CZ127" s="61"/>
      <c r="DA127" s="61"/>
      <c r="DB127" s="61"/>
    </row>
    <row r="128" spans="1:106" s="58" customFormat="1" ht="16.5" customHeight="1">
      <c r="A128" s="70"/>
      <c r="B128" s="777"/>
      <c r="C128" s="770"/>
      <c r="D128" s="772"/>
      <c r="E128" s="772"/>
      <c r="F128" s="772"/>
      <c r="G128" s="74">
        <f>$F$127*G127</f>
        <v>0</v>
      </c>
      <c r="H128" s="74">
        <f t="shared" ref="H128:AK128" si="62">$F$127*H127</f>
        <v>0</v>
      </c>
      <c r="I128" s="74">
        <f t="shared" si="62"/>
        <v>0</v>
      </c>
      <c r="J128" s="74">
        <f t="shared" si="62"/>
        <v>0</v>
      </c>
      <c r="K128" s="74">
        <f t="shared" si="62"/>
        <v>0</v>
      </c>
      <c r="L128" s="74">
        <f t="shared" si="62"/>
        <v>0</v>
      </c>
      <c r="M128" s="74">
        <f t="shared" si="62"/>
        <v>489080</v>
      </c>
      <c r="N128" s="74">
        <f t="shared" si="62"/>
        <v>0</v>
      </c>
      <c r="O128" s="74">
        <f t="shared" si="62"/>
        <v>0</v>
      </c>
      <c r="P128" s="74">
        <f t="shared" si="62"/>
        <v>0</v>
      </c>
      <c r="Q128" s="74">
        <f t="shared" si="62"/>
        <v>0</v>
      </c>
      <c r="R128" s="74">
        <f t="shared" si="62"/>
        <v>0</v>
      </c>
      <c r="S128" s="74">
        <f t="shared" si="62"/>
        <v>0</v>
      </c>
      <c r="T128" s="74">
        <f t="shared" si="62"/>
        <v>0</v>
      </c>
      <c r="U128" s="74">
        <f t="shared" si="62"/>
        <v>489080</v>
      </c>
      <c r="V128" s="74">
        <f t="shared" si="62"/>
        <v>489080</v>
      </c>
      <c r="W128" s="74">
        <f t="shared" si="62"/>
        <v>0</v>
      </c>
      <c r="X128" s="74">
        <f t="shared" si="62"/>
        <v>0</v>
      </c>
      <c r="Y128" s="74">
        <f t="shared" si="62"/>
        <v>0</v>
      </c>
      <c r="Z128" s="74">
        <f t="shared" si="62"/>
        <v>489080</v>
      </c>
      <c r="AA128" s="74">
        <f t="shared" si="62"/>
        <v>0</v>
      </c>
      <c r="AB128" s="74">
        <f t="shared" si="62"/>
        <v>489080</v>
      </c>
      <c r="AC128" s="74">
        <f t="shared" si="62"/>
        <v>0</v>
      </c>
      <c r="AD128" s="74">
        <f t="shared" si="62"/>
        <v>0</v>
      </c>
      <c r="AE128" s="74">
        <f t="shared" si="62"/>
        <v>0</v>
      </c>
      <c r="AF128" s="74">
        <f t="shared" si="62"/>
        <v>978160</v>
      </c>
      <c r="AG128" s="74">
        <f t="shared" si="62"/>
        <v>0</v>
      </c>
      <c r="AH128" s="74">
        <f t="shared" si="62"/>
        <v>489080</v>
      </c>
      <c r="AI128" s="74">
        <f t="shared" si="62"/>
        <v>489080</v>
      </c>
      <c r="AJ128" s="74">
        <f t="shared" si="62"/>
        <v>0</v>
      </c>
      <c r="AK128" s="74">
        <f t="shared" si="62"/>
        <v>0</v>
      </c>
      <c r="AL128" s="74">
        <f>F127*AL127</f>
        <v>4401720</v>
      </c>
      <c r="AM128" s="61"/>
      <c r="AN128" s="61"/>
      <c r="AO128" s="61"/>
      <c r="AP128" s="61"/>
      <c r="AQ128" s="61"/>
      <c r="AR128" s="61"/>
      <c r="AS128" s="61"/>
      <c r="AT128" s="61"/>
      <c r="AU128" s="61"/>
      <c r="AV128" s="61"/>
      <c r="AW128" s="61"/>
      <c r="AX128" s="61"/>
      <c r="AY128" s="61"/>
      <c r="AZ128" s="61"/>
      <c r="BA128" s="61"/>
      <c r="BB128" s="61"/>
      <c r="BC128" s="61"/>
      <c r="BD128" s="61"/>
      <c r="BE128" s="61"/>
      <c r="BF128" s="61"/>
      <c r="BG128" s="61"/>
      <c r="BH128" s="61"/>
      <c r="BI128" s="61"/>
      <c r="BJ128" s="61"/>
      <c r="BK128" s="61"/>
      <c r="BL128" s="61"/>
      <c r="BM128" s="61"/>
      <c r="BN128" s="61"/>
      <c r="BO128" s="61"/>
      <c r="BP128" s="61"/>
      <c r="BQ128" s="61"/>
      <c r="BR128" s="61"/>
      <c r="BS128" s="61"/>
      <c r="BT128" s="61"/>
      <c r="BU128" s="61"/>
      <c r="BV128" s="61"/>
      <c r="BW128" s="61"/>
      <c r="BX128" s="61"/>
      <c r="BY128" s="61"/>
      <c r="BZ128" s="61"/>
      <c r="CA128" s="61"/>
      <c r="CB128" s="61"/>
      <c r="CC128" s="61"/>
      <c r="CD128" s="61"/>
      <c r="CE128" s="61"/>
      <c r="CF128" s="61"/>
      <c r="CG128" s="61"/>
      <c r="CH128" s="61"/>
      <c r="CI128" s="61"/>
      <c r="CJ128" s="61"/>
      <c r="CK128" s="61"/>
      <c r="CL128" s="61"/>
      <c r="CM128" s="61"/>
      <c r="CN128" s="61"/>
      <c r="CO128" s="61"/>
      <c r="CP128" s="61"/>
      <c r="CQ128" s="61"/>
      <c r="CR128" s="61"/>
      <c r="CS128" s="61"/>
      <c r="CT128" s="61"/>
      <c r="CU128" s="61"/>
      <c r="CV128" s="61"/>
      <c r="CW128" s="61"/>
      <c r="CX128" s="61"/>
      <c r="CY128" s="61"/>
      <c r="CZ128" s="61"/>
      <c r="DA128" s="61"/>
      <c r="DB128" s="61"/>
    </row>
    <row r="129" spans="1:106" s="58" customFormat="1" ht="16.5" customHeight="1">
      <c r="A129" s="70" t="s">
        <v>433</v>
      </c>
      <c r="B129" s="777"/>
      <c r="C129" s="769" t="s">
        <v>59</v>
      </c>
      <c r="D129" s="771" t="s">
        <v>536</v>
      </c>
      <c r="E129" s="771" t="s">
        <v>501</v>
      </c>
      <c r="F129" s="771">
        <f>VLOOKUP(C129,'[72]납품수량(영업)'!$C$3:$F$260,4,FALSE)</f>
        <v>13540</v>
      </c>
      <c r="G129" s="75">
        <f>VLOOKUP($C$129,[75]납품수량!$B$3:$AI$68,G1,FALSE)</f>
        <v>0</v>
      </c>
      <c r="H129" s="75">
        <f>VLOOKUP($C$129,[75]납품수량!$B$3:$AI$68,H1,FALSE)</f>
        <v>0</v>
      </c>
      <c r="I129" s="75">
        <f>VLOOKUP($C$129,[75]납품수량!$B$3:$AI$68,I1,FALSE)</f>
        <v>0</v>
      </c>
      <c r="J129" s="75">
        <f>VLOOKUP($C$129,[75]납품수량!$B$3:$AI$68,J1,FALSE)</f>
        <v>0</v>
      </c>
      <c r="K129" s="75">
        <f>VLOOKUP($C$129,[75]납품수량!$B$3:$AI$68,K1,FALSE)</f>
        <v>0</v>
      </c>
      <c r="L129" s="75">
        <f>VLOOKUP($C$129,[75]납품수량!$B$3:$AI$68,L1,FALSE)</f>
        <v>0</v>
      </c>
      <c r="M129" s="75">
        <f>VLOOKUP($C$129,[75]납품수량!$B$3:$AI$68,M1,FALSE)</f>
        <v>0</v>
      </c>
      <c r="N129" s="75">
        <f>VLOOKUP($C$129,[75]납품수량!$B$3:$AI$68,N1,FALSE)</f>
        <v>20</v>
      </c>
      <c r="O129" s="75">
        <f>VLOOKUP($C$129,[75]납품수량!$B$3:$AI$68,O1,FALSE)</f>
        <v>0</v>
      </c>
      <c r="P129" s="75">
        <f>VLOOKUP($C$129,[75]납품수량!$B$3:$AI$68,P1,FALSE)</f>
        <v>0</v>
      </c>
      <c r="Q129" s="75">
        <f>VLOOKUP($C$129,[75]납품수량!$B$3:$AI$68,Q1,FALSE)</f>
        <v>0</v>
      </c>
      <c r="R129" s="75">
        <f>VLOOKUP($C$129,[75]납품수량!$B$3:$AI$68,R1,FALSE)</f>
        <v>0</v>
      </c>
      <c r="S129" s="75">
        <f>VLOOKUP($C$129,[75]납품수량!$B$3:$AI$68,S1,FALSE)</f>
        <v>0</v>
      </c>
      <c r="T129" s="75">
        <f>VLOOKUP($C$129,[75]납품수량!$B$3:$AI$68,T1,FALSE)</f>
        <v>0</v>
      </c>
      <c r="U129" s="75">
        <f>VLOOKUP($C$129,[75]납품수량!$B$3:$AI$68,U1,FALSE)</f>
        <v>0</v>
      </c>
      <c r="V129" s="75">
        <f>VLOOKUP($C$129,[75]납품수량!$B$3:$AI$68,V1,FALSE)</f>
        <v>0</v>
      </c>
      <c r="W129" s="75">
        <f>VLOOKUP($C$129,[75]납품수량!$B$3:$AI$68,W1,FALSE)</f>
        <v>0</v>
      </c>
      <c r="X129" s="75">
        <f>VLOOKUP($C$129,[75]납품수량!$B$3:$AI$68,X1,FALSE)</f>
        <v>0</v>
      </c>
      <c r="Y129" s="75">
        <f>VLOOKUP($C$129,[75]납품수량!$B$3:$AI$68,Y1,FALSE)</f>
        <v>20</v>
      </c>
      <c r="Z129" s="75">
        <f>VLOOKUP($C$129,[75]납품수량!$B$3:$AI$68,Z1,FALSE)</f>
        <v>20</v>
      </c>
      <c r="AA129" s="75">
        <f>VLOOKUP($C$129,[75]납품수량!$B$3:$AI$68,AA1,FALSE)</f>
        <v>0</v>
      </c>
      <c r="AB129" s="75">
        <f>VLOOKUP($C$129,[75]납품수량!$B$3:$AI$68,AB1,FALSE)</f>
        <v>0</v>
      </c>
      <c r="AC129" s="75">
        <f>VLOOKUP($C$129,[75]납품수량!$B$3:$AI$68,AC1,FALSE)</f>
        <v>0</v>
      </c>
      <c r="AD129" s="75">
        <f>VLOOKUP($C$129,[75]납품수량!$B$3:$AI$68,AD1,FALSE)</f>
        <v>0</v>
      </c>
      <c r="AE129" s="75">
        <f>VLOOKUP($C$129,[75]납품수량!$B$3:$AI$68,AE1,FALSE)</f>
        <v>0</v>
      </c>
      <c r="AF129" s="75">
        <f>VLOOKUP($C$129,[75]납품수량!$B$3:$AI$68,AF1,FALSE)</f>
        <v>0</v>
      </c>
      <c r="AG129" s="75">
        <f>VLOOKUP($C$129,[75]납품수량!$B$3:$AI$68,AG1,FALSE)</f>
        <v>0</v>
      </c>
      <c r="AH129" s="75">
        <f>VLOOKUP($C$129,[75]납품수량!$B$3:$AI$68,AH1,FALSE)</f>
        <v>0</v>
      </c>
      <c r="AI129" s="75">
        <f>VLOOKUP($C$129,[75]납품수량!$B$3:$AI$68,AI1,FALSE)</f>
        <v>0</v>
      </c>
      <c r="AJ129" s="75">
        <f>VLOOKUP($C$129,[75]납품수량!$B$3:$AI$68,AJ1,FALSE)</f>
        <v>0</v>
      </c>
      <c r="AK129" s="75">
        <f>VLOOKUP($C$129,[75]납품수량!$B$3:$AI$68,AK1,FALSE)</f>
        <v>0</v>
      </c>
      <c r="AL129" s="75">
        <f>SUM(G129:AK129)</f>
        <v>60</v>
      </c>
      <c r="AM129" s="61"/>
      <c r="AN129" s="61"/>
      <c r="AO129" s="61"/>
      <c r="AP129" s="61"/>
      <c r="AQ129" s="61"/>
      <c r="AR129" s="61"/>
      <c r="AS129" s="61"/>
      <c r="AT129" s="61"/>
      <c r="AU129" s="61"/>
      <c r="AV129" s="61"/>
      <c r="AW129" s="61"/>
      <c r="AX129" s="61"/>
      <c r="AY129" s="61"/>
      <c r="AZ129" s="61"/>
      <c r="BA129" s="61"/>
      <c r="BB129" s="61"/>
      <c r="BC129" s="61"/>
      <c r="BD129" s="61"/>
      <c r="BE129" s="61"/>
      <c r="BF129" s="61"/>
      <c r="BG129" s="61"/>
      <c r="BH129" s="61"/>
      <c r="BI129" s="61"/>
      <c r="BJ129" s="61"/>
      <c r="BK129" s="61"/>
      <c r="BL129" s="61"/>
      <c r="BM129" s="61"/>
      <c r="BN129" s="61"/>
      <c r="BO129" s="61"/>
      <c r="BP129" s="61"/>
      <c r="BQ129" s="61"/>
      <c r="BR129" s="61"/>
      <c r="BS129" s="61"/>
      <c r="BT129" s="61"/>
      <c r="BU129" s="61"/>
      <c r="BV129" s="61"/>
      <c r="BW129" s="61"/>
      <c r="BX129" s="61"/>
      <c r="BY129" s="61"/>
      <c r="BZ129" s="61"/>
      <c r="CA129" s="61"/>
      <c r="CB129" s="61"/>
      <c r="CC129" s="61"/>
      <c r="CD129" s="61"/>
      <c r="CE129" s="61"/>
      <c r="CF129" s="61"/>
      <c r="CG129" s="61"/>
      <c r="CH129" s="61"/>
      <c r="CI129" s="61"/>
      <c r="CJ129" s="61"/>
      <c r="CK129" s="61"/>
      <c r="CL129" s="61"/>
      <c r="CM129" s="61"/>
      <c r="CN129" s="61"/>
      <c r="CO129" s="61"/>
      <c r="CP129" s="61"/>
      <c r="CQ129" s="61"/>
      <c r="CR129" s="61"/>
      <c r="CS129" s="61"/>
      <c r="CT129" s="61"/>
      <c r="CU129" s="61"/>
      <c r="CV129" s="61"/>
      <c r="CW129" s="61"/>
      <c r="CX129" s="61"/>
      <c r="CY129" s="61"/>
      <c r="CZ129" s="61"/>
      <c r="DA129" s="61"/>
      <c r="DB129" s="61"/>
    </row>
    <row r="130" spans="1:106" s="58" customFormat="1" ht="16.5" customHeight="1">
      <c r="A130" s="70"/>
      <c r="B130" s="777"/>
      <c r="C130" s="770"/>
      <c r="D130" s="772"/>
      <c r="E130" s="772"/>
      <c r="F130" s="772"/>
      <c r="G130" s="74">
        <f>$F$129*G129</f>
        <v>0</v>
      </c>
      <c r="H130" s="74">
        <f t="shared" ref="H130:AK130" si="63">$F$129*H129</f>
        <v>0</v>
      </c>
      <c r="I130" s="74">
        <f t="shared" si="63"/>
        <v>0</v>
      </c>
      <c r="J130" s="74">
        <f t="shared" si="63"/>
        <v>0</v>
      </c>
      <c r="K130" s="74">
        <f t="shared" si="63"/>
        <v>0</v>
      </c>
      <c r="L130" s="74">
        <f t="shared" si="63"/>
        <v>0</v>
      </c>
      <c r="M130" s="74">
        <f t="shared" si="63"/>
        <v>0</v>
      </c>
      <c r="N130" s="74">
        <f t="shared" si="63"/>
        <v>270800</v>
      </c>
      <c r="O130" s="74">
        <f t="shared" si="63"/>
        <v>0</v>
      </c>
      <c r="P130" s="74">
        <f t="shared" si="63"/>
        <v>0</v>
      </c>
      <c r="Q130" s="74">
        <f t="shared" si="63"/>
        <v>0</v>
      </c>
      <c r="R130" s="74">
        <f t="shared" si="63"/>
        <v>0</v>
      </c>
      <c r="S130" s="74">
        <f t="shared" si="63"/>
        <v>0</v>
      </c>
      <c r="T130" s="74">
        <f t="shared" si="63"/>
        <v>0</v>
      </c>
      <c r="U130" s="74">
        <f t="shared" si="63"/>
        <v>0</v>
      </c>
      <c r="V130" s="74">
        <f t="shared" si="63"/>
        <v>0</v>
      </c>
      <c r="W130" s="74">
        <f t="shared" si="63"/>
        <v>0</v>
      </c>
      <c r="X130" s="74">
        <f t="shared" si="63"/>
        <v>0</v>
      </c>
      <c r="Y130" s="74">
        <f t="shared" si="63"/>
        <v>270800</v>
      </c>
      <c r="Z130" s="74">
        <f t="shared" si="63"/>
        <v>270800</v>
      </c>
      <c r="AA130" s="74">
        <f t="shared" si="63"/>
        <v>0</v>
      </c>
      <c r="AB130" s="74">
        <f t="shared" si="63"/>
        <v>0</v>
      </c>
      <c r="AC130" s="74">
        <f t="shared" si="63"/>
        <v>0</v>
      </c>
      <c r="AD130" s="74">
        <f t="shared" si="63"/>
        <v>0</v>
      </c>
      <c r="AE130" s="74">
        <f t="shared" si="63"/>
        <v>0</v>
      </c>
      <c r="AF130" s="74">
        <f t="shared" si="63"/>
        <v>0</v>
      </c>
      <c r="AG130" s="74">
        <f t="shared" si="63"/>
        <v>0</v>
      </c>
      <c r="AH130" s="74">
        <f t="shared" si="63"/>
        <v>0</v>
      </c>
      <c r="AI130" s="74">
        <f t="shared" si="63"/>
        <v>0</v>
      </c>
      <c r="AJ130" s="74">
        <f t="shared" si="63"/>
        <v>0</v>
      </c>
      <c r="AK130" s="74">
        <f t="shared" si="63"/>
        <v>0</v>
      </c>
      <c r="AL130" s="74">
        <f>F129*AL129</f>
        <v>812400</v>
      </c>
      <c r="AM130" s="61"/>
      <c r="AN130" s="61"/>
      <c r="AO130" s="61"/>
      <c r="AP130" s="61"/>
      <c r="AQ130" s="61"/>
      <c r="AR130" s="61"/>
      <c r="AS130" s="61"/>
      <c r="AT130" s="61"/>
      <c r="AU130" s="61"/>
      <c r="AV130" s="61"/>
      <c r="AW130" s="61"/>
      <c r="AX130" s="61"/>
      <c r="AY130" s="61"/>
      <c r="AZ130" s="61"/>
      <c r="BA130" s="61"/>
      <c r="BB130" s="61"/>
      <c r="BC130" s="61"/>
      <c r="BD130" s="61"/>
      <c r="BE130" s="61"/>
      <c r="BF130" s="61"/>
      <c r="BG130" s="61"/>
      <c r="BH130" s="61"/>
      <c r="BI130" s="61"/>
      <c r="BJ130" s="61"/>
      <c r="BK130" s="61"/>
      <c r="BL130" s="61"/>
      <c r="BM130" s="61"/>
      <c r="BN130" s="61"/>
      <c r="BO130" s="61"/>
      <c r="BP130" s="61"/>
      <c r="BQ130" s="61"/>
      <c r="BR130" s="61"/>
      <c r="BS130" s="61"/>
      <c r="BT130" s="61"/>
      <c r="BU130" s="61"/>
      <c r="BV130" s="61"/>
      <c r="BW130" s="61"/>
      <c r="BX130" s="61"/>
      <c r="BY130" s="61"/>
      <c r="BZ130" s="61"/>
      <c r="CA130" s="61"/>
      <c r="CB130" s="61"/>
      <c r="CC130" s="61"/>
      <c r="CD130" s="61"/>
      <c r="CE130" s="61"/>
      <c r="CF130" s="61"/>
      <c r="CG130" s="61"/>
      <c r="CH130" s="61"/>
      <c r="CI130" s="61"/>
      <c r="CJ130" s="61"/>
      <c r="CK130" s="61"/>
      <c r="CL130" s="61"/>
      <c r="CM130" s="61"/>
      <c r="CN130" s="61"/>
      <c r="CO130" s="61"/>
      <c r="CP130" s="61"/>
      <c r="CQ130" s="61"/>
      <c r="CR130" s="61"/>
      <c r="CS130" s="61"/>
      <c r="CT130" s="61"/>
      <c r="CU130" s="61"/>
      <c r="CV130" s="61"/>
      <c r="CW130" s="61"/>
      <c r="CX130" s="61"/>
      <c r="CY130" s="61"/>
      <c r="CZ130" s="61"/>
      <c r="DA130" s="61"/>
      <c r="DB130" s="61"/>
    </row>
    <row r="131" spans="1:106" s="58" customFormat="1" ht="16.5" customHeight="1">
      <c r="A131" s="70" t="s">
        <v>433</v>
      </c>
      <c r="B131" s="777"/>
      <c r="C131" s="769" t="s">
        <v>537</v>
      </c>
      <c r="D131" s="771" t="s">
        <v>538</v>
      </c>
      <c r="E131" s="771" t="s">
        <v>500</v>
      </c>
      <c r="F131" s="771">
        <f>VLOOKUP(C131,'[72]납품수량(영업)'!$C$3:$F$260,4,FALSE)</f>
        <v>11733</v>
      </c>
      <c r="G131" s="75">
        <f>VLOOKUP($C$131,[75]납품수량!$B$3:$AI$68,G1,FALSE)</f>
        <v>0</v>
      </c>
      <c r="H131" s="75">
        <f>VLOOKUP($C$131,[75]납품수량!$B$3:$AI$68,H1,FALSE)</f>
        <v>160</v>
      </c>
      <c r="I131" s="75">
        <f>VLOOKUP($C$131,[75]납품수량!$B$3:$AI$68,I1,FALSE)</f>
        <v>0</v>
      </c>
      <c r="J131" s="75">
        <f>VLOOKUP($C$131,[75]납품수량!$B$3:$AI$68,J1,FALSE)</f>
        <v>0</v>
      </c>
      <c r="K131" s="75">
        <f>VLOOKUP($C$131,[75]납품수량!$B$3:$AI$68,K1,FALSE)</f>
        <v>0</v>
      </c>
      <c r="L131" s="75">
        <f>VLOOKUP($C$131,[75]납품수량!$B$3:$AI$68,L1,FALSE)</f>
        <v>0</v>
      </c>
      <c r="M131" s="75">
        <f>VLOOKUP($C$131,[75]납품수량!$B$3:$AI$68,M1,FALSE)</f>
        <v>120</v>
      </c>
      <c r="N131" s="75">
        <f>VLOOKUP($C$131,[75]납품수량!$B$3:$AI$68,N1,FALSE)</f>
        <v>80</v>
      </c>
      <c r="O131" s="75">
        <f>VLOOKUP($C$131,[75]납품수량!$B$3:$AI$68,O1,FALSE)</f>
        <v>160</v>
      </c>
      <c r="P131" s="75">
        <f>VLOOKUP($C$131,[75]납품수량!$B$3:$AI$68,P1,FALSE)</f>
        <v>0</v>
      </c>
      <c r="Q131" s="75">
        <f>VLOOKUP($C$131,[75]납품수량!$B$3:$AI$68,Q1,FALSE)</f>
        <v>0</v>
      </c>
      <c r="R131" s="75">
        <f>VLOOKUP($C$131,[75]납품수량!$B$3:$AI$68,R1,FALSE)</f>
        <v>0</v>
      </c>
      <c r="S131" s="75">
        <f>VLOOKUP($C$131,[75]납품수량!$B$3:$AI$68,S1,FALSE)</f>
        <v>0</v>
      </c>
      <c r="T131" s="75">
        <f>VLOOKUP($C$131,[75]납품수량!$B$3:$AI$68,T1,FALSE)</f>
        <v>0</v>
      </c>
      <c r="U131" s="75">
        <f>VLOOKUP($C$131,[75]납품수량!$B$3:$AI$68,U1,FALSE)</f>
        <v>0</v>
      </c>
      <c r="V131" s="75">
        <f>VLOOKUP($C$131,[75]납품수량!$B$3:$AI$68,V1,FALSE)</f>
        <v>40</v>
      </c>
      <c r="W131" s="75">
        <f>VLOOKUP($C$131,[75]납품수량!$B$3:$AI$68,W1,FALSE)</f>
        <v>0</v>
      </c>
      <c r="X131" s="75">
        <f>VLOOKUP($C$131,[75]납품수량!$B$3:$AI$68,X1,FALSE)</f>
        <v>0</v>
      </c>
      <c r="Y131" s="75">
        <f>VLOOKUP($C$131,[75]납품수량!$B$3:$AI$68,Y1,FALSE)</f>
        <v>0</v>
      </c>
      <c r="Z131" s="75">
        <f>VLOOKUP($C$131,[75]납품수량!$B$3:$AI$68,Z1,FALSE)</f>
        <v>60</v>
      </c>
      <c r="AA131" s="75">
        <f>VLOOKUP($C$131,[75]납품수량!$B$3:$AI$68,AA1,FALSE)</f>
        <v>40</v>
      </c>
      <c r="AB131" s="75">
        <f>VLOOKUP($C$131,[75]납품수량!$B$3:$AI$68,AB1,FALSE)</f>
        <v>40</v>
      </c>
      <c r="AC131" s="75">
        <f>VLOOKUP($C$131,[75]납품수량!$B$3:$AI$68,AC1,FALSE)</f>
        <v>80</v>
      </c>
      <c r="AD131" s="75">
        <f>VLOOKUP($C$131,[75]납품수량!$B$3:$AI$68,AD1,FALSE)</f>
        <v>0</v>
      </c>
      <c r="AE131" s="75">
        <f>VLOOKUP($C$131,[75]납품수량!$B$3:$AI$68,AE1,FALSE)</f>
        <v>0</v>
      </c>
      <c r="AF131" s="75">
        <f>VLOOKUP($C$131,[75]납품수량!$B$3:$AI$68,AF1,FALSE)</f>
        <v>40</v>
      </c>
      <c r="AG131" s="75">
        <f>VLOOKUP($C$131,[75]납품수량!$B$3:$AI$68,AG1,FALSE)</f>
        <v>40</v>
      </c>
      <c r="AH131" s="75">
        <f>VLOOKUP($C$131,[75]납품수량!$B$3:$AI$68,AH1,FALSE)</f>
        <v>80</v>
      </c>
      <c r="AI131" s="75">
        <f>VLOOKUP($C$131,[75]납품수량!$B$3:$AI$68,AI1,FALSE)</f>
        <v>80</v>
      </c>
      <c r="AJ131" s="75">
        <f>VLOOKUP($C$131,[75]납품수량!$B$3:$AI$68,AJ1,FALSE)</f>
        <v>80</v>
      </c>
      <c r="AK131" s="75">
        <f>VLOOKUP($C$131,[75]납품수량!$B$3:$AI$68,AK1,FALSE)</f>
        <v>0</v>
      </c>
      <c r="AL131" s="75">
        <f>SUM(G131:AK131)</f>
        <v>1100</v>
      </c>
      <c r="AM131" s="61"/>
      <c r="AN131" s="61"/>
      <c r="AO131" s="61"/>
      <c r="AP131" s="61"/>
      <c r="AQ131" s="61"/>
      <c r="AR131" s="61"/>
      <c r="AS131" s="61"/>
      <c r="AT131" s="61"/>
      <c r="AU131" s="61"/>
      <c r="AV131" s="61"/>
      <c r="AW131" s="61"/>
      <c r="AX131" s="61"/>
      <c r="AY131" s="61"/>
      <c r="AZ131" s="61"/>
      <c r="BA131" s="61"/>
      <c r="BB131" s="61"/>
      <c r="BC131" s="61"/>
      <c r="BD131" s="61"/>
      <c r="BE131" s="61"/>
      <c r="BF131" s="61"/>
      <c r="BG131" s="61"/>
      <c r="BH131" s="61"/>
      <c r="BI131" s="61"/>
      <c r="BJ131" s="61"/>
      <c r="BK131" s="61"/>
      <c r="BL131" s="61"/>
      <c r="BM131" s="61"/>
      <c r="BN131" s="61"/>
      <c r="BO131" s="61"/>
      <c r="BP131" s="61"/>
      <c r="BQ131" s="61"/>
      <c r="BR131" s="61"/>
      <c r="BS131" s="61"/>
      <c r="BT131" s="61"/>
      <c r="BU131" s="61"/>
      <c r="BV131" s="61"/>
      <c r="BW131" s="61"/>
      <c r="BX131" s="61"/>
      <c r="BY131" s="61"/>
      <c r="BZ131" s="61"/>
      <c r="CA131" s="61"/>
      <c r="CB131" s="61"/>
      <c r="CC131" s="61"/>
      <c r="CD131" s="61"/>
      <c r="CE131" s="61"/>
      <c r="CF131" s="61"/>
      <c r="CG131" s="61"/>
      <c r="CH131" s="61"/>
      <c r="CI131" s="61"/>
      <c r="CJ131" s="61"/>
      <c r="CK131" s="61"/>
      <c r="CL131" s="61"/>
      <c r="CM131" s="61"/>
      <c r="CN131" s="61"/>
      <c r="CO131" s="61"/>
      <c r="CP131" s="61"/>
      <c r="CQ131" s="61"/>
      <c r="CR131" s="61"/>
      <c r="CS131" s="61"/>
      <c r="CT131" s="61"/>
      <c r="CU131" s="61"/>
      <c r="CV131" s="61"/>
      <c r="CW131" s="61"/>
      <c r="CX131" s="61"/>
      <c r="CY131" s="61"/>
      <c r="CZ131" s="61"/>
      <c r="DA131" s="61"/>
      <c r="DB131" s="61"/>
    </row>
    <row r="132" spans="1:106" s="58" customFormat="1" ht="16.5" customHeight="1">
      <c r="A132" s="70"/>
      <c r="B132" s="777"/>
      <c r="C132" s="770"/>
      <c r="D132" s="772"/>
      <c r="E132" s="772"/>
      <c r="F132" s="772"/>
      <c r="G132" s="74">
        <f>$F$131*G131</f>
        <v>0</v>
      </c>
      <c r="H132" s="74">
        <f t="shared" ref="H132:AK132" si="64">$F$131*H131</f>
        <v>1877280</v>
      </c>
      <c r="I132" s="74">
        <f t="shared" si="64"/>
        <v>0</v>
      </c>
      <c r="J132" s="74">
        <f t="shared" si="64"/>
        <v>0</v>
      </c>
      <c r="K132" s="74">
        <f t="shared" si="64"/>
        <v>0</v>
      </c>
      <c r="L132" s="74">
        <f t="shared" si="64"/>
        <v>0</v>
      </c>
      <c r="M132" s="74">
        <f t="shared" si="64"/>
        <v>1407960</v>
      </c>
      <c r="N132" s="74">
        <f t="shared" si="64"/>
        <v>938640</v>
      </c>
      <c r="O132" s="74">
        <f t="shared" si="64"/>
        <v>1877280</v>
      </c>
      <c r="P132" s="74">
        <f t="shared" si="64"/>
        <v>0</v>
      </c>
      <c r="Q132" s="74">
        <f t="shared" si="64"/>
        <v>0</v>
      </c>
      <c r="R132" s="74">
        <f t="shared" si="64"/>
        <v>0</v>
      </c>
      <c r="S132" s="74">
        <f t="shared" si="64"/>
        <v>0</v>
      </c>
      <c r="T132" s="74">
        <f t="shared" si="64"/>
        <v>0</v>
      </c>
      <c r="U132" s="74">
        <f t="shared" si="64"/>
        <v>0</v>
      </c>
      <c r="V132" s="74">
        <f t="shared" si="64"/>
        <v>469320</v>
      </c>
      <c r="W132" s="74">
        <f t="shared" si="64"/>
        <v>0</v>
      </c>
      <c r="X132" s="74">
        <f t="shared" si="64"/>
        <v>0</v>
      </c>
      <c r="Y132" s="74">
        <f t="shared" si="64"/>
        <v>0</v>
      </c>
      <c r="Z132" s="74">
        <f t="shared" si="64"/>
        <v>703980</v>
      </c>
      <c r="AA132" s="74">
        <f t="shared" si="64"/>
        <v>469320</v>
      </c>
      <c r="AB132" s="74">
        <f t="shared" si="64"/>
        <v>469320</v>
      </c>
      <c r="AC132" s="74">
        <f t="shared" si="64"/>
        <v>938640</v>
      </c>
      <c r="AD132" s="74">
        <f t="shared" si="64"/>
        <v>0</v>
      </c>
      <c r="AE132" s="74">
        <f t="shared" si="64"/>
        <v>0</v>
      </c>
      <c r="AF132" s="74">
        <f t="shared" si="64"/>
        <v>469320</v>
      </c>
      <c r="AG132" s="74">
        <f t="shared" si="64"/>
        <v>469320</v>
      </c>
      <c r="AH132" s="74">
        <f t="shared" si="64"/>
        <v>938640</v>
      </c>
      <c r="AI132" s="74">
        <f t="shared" si="64"/>
        <v>938640</v>
      </c>
      <c r="AJ132" s="74">
        <f t="shared" si="64"/>
        <v>938640</v>
      </c>
      <c r="AK132" s="74">
        <f t="shared" si="64"/>
        <v>0</v>
      </c>
      <c r="AL132" s="74">
        <f>F131*AL131</f>
        <v>12906300</v>
      </c>
      <c r="AM132" s="61"/>
      <c r="AN132" s="61"/>
      <c r="AO132" s="61"/>
      <c r="AP132" s="61"/>
      <c r="AQ132" s="61"/>
      <c r="AR132" s="61"/>
      <c r="AS132" s="61"/>
      <c r="AT132" s="61"/>
      <c r="AU132" s="61"/>
      <c r="AV132" s="61"/>
      <c r="AW132" s="61"/>
      <c r="AX132" s="61"/>
      <c r="AY132" s="61"/>
      <c r="AZ132" s="61"/>
      <c r="BA132" s="61"/>
      <c r="BB132" s="61"/>
      <c r="BC132" s="61"/>
      <c r="BD132" s="61"/>
      <c r="BE132" s="61"/>
      <c r="BF132" s="61"/>
      <c r="BG132" s="61"/>
      <c r="BH132" s="61"/>
      <c r="BI132" s="61"/>
      <c r="BJ132" s="61"/>
      <c r="BK132" s="61"/>
      <c r="BL132" s="61"/>
      <c r="BM132" s="61"/>
      <c r="BN132" s="61"/>
      <c r="BO132" s="61"/>
      <c r="BP132" s="61"/>
      <c r="BQ132" s="61"/>
      <c r="BR132" s="61"/>
      <c r="BS132" s="61"/>
      <c r="BT132" s="61"/>
      <c r="BU132" s="61"/>
      <c r="BV132" s="61"/>
      <c r="BW132" s="61"/>
      <c r="BX132" s="61"/>
      <c r="BY132" s="61"/>
      <c r="BZ132" s="61"/>
      <c r="CA132" s="61"/>
      <c r="CB132" s="61"/>
      <c r="CC132" s="61"/>
      <c r="CD132" s="61"/>
      <c r="CE132" s="61"/>
      <c r="CF132" s="61"/>
      <c r="CG132" s="61"/>
      <c r="CH132" s="61"/>
      <c r="CI132" s="61"/>
      <c r="CJ132" s="61"/>
      <c r="CK132" s="61"/>
      <c r="CL132" s="61"/>
      <c r="CM132" s="61"/>
      <c r="CN132" s="61"/>
      <c r="CO132" s="61"/>
      <c r="CP132" s="61"/>
      <c r="CQ132" s="61"/>
      <c r="CR132" s="61"/>
      <c r="CS132" s="61"/>
      <c r="CT132" s="61"/>
      <c r="CU132" s="61"/>
      <c r="CV132" s="61"/>
      <c r="CW132" s="61"/>
      <c r="CX132" s="61"/>
      <c r="CY132" s="61"/>
      <c r="CZ132" s="61"/>
      <c r="DA132" s="61"/>
      <c r="DB132" s="61"/>
    </row>
    <row r="133" spans="1:106" s="58" customFormat="1" ht="16.5" customHeight="1">
      <c r="A133" s="70" t="s">
        <v>433</v>
      </c>
      <c r="B133" s="777"/>
      <c r="C133" s="769" t="s">
        <v>539</v>
      </c>
      <c r="D133" s="771" t="s">
        <v>540</v>
      </c>
      <c r="E133" s="771" t="s">
        <v>541</v>
      </c>
      <c r="F133" s="771">
        <f>VLOOKUP(C133,'[72]납품수량(영업)'!$C$3:$F$260,4,FALSE)</f>
        <v>3051</v>
      </c>
      <c r="G133" s="75">
        <f>VLOOKUP($C$133,[75]납품수량!$B$3:$AI$68,G1,FALSE)</f>
        <v>0</v>
      </c>
      <c r="H133" s="75">
        <f>VLOOKUP($C$133,[75]납품수량!$B$3:$AI$68,H1,FALSE)</f>
        <v>0</v>
      </c>
      <c r="I133" s="75">
        <f>VLOOKUP($C$133,[75]납품수량!$B$3:$AI$68,I1,FALSE)</f>
        <v>0</v>
      </c>
      <c r="J133" s="75">
        <f>VLOOKUP($C$133,[75]납품수량!$B$3:$AI$68,J1,FALSE)</f>
        <v>0</v>
      </c>
      <c r="K133" s="75">
        <f>VLOOKUP($C$133,[75]납품수량!$B$3:$AI$68,K1,FALSE)</f>
        <v>0</v>
      </c>
      <c r="L133" s="75">
        <f>VLOOKUP($C$133,[75]납품수량!$B$3:$AI$68,L1,FALSE)</f>
        <v>0</v>
      </c>
      <c r="M133" s="75">
        <f>VLOOKUP($C$133,[75]납품수량!$B$3:$AI$68,M1,FALSE)</f>
        <v>0</v>
      </c>
      <c r="N133" s="75">
        <f>VLOOKUP($C$133,[75]납품수량!$B$3:$AI$68,N1,FALSE)</f>
        <v>0</v>
      </c>
      <c r="O133" s="75">
        <f>VLOOKUP($C$133,[75]납품수량!$B$3:$AI$68,O1,FALSE)</f>
        <v>-800</v>
      </c>
      <c r="P133" s="75">
        <f>VLOOKUP($C$133,[75]납품수량!$B$3:$AI$68,P1,FALSE)</f>
        <v>0</v>
      </c>
      <c r="Q133" s="75">
        <f>VLOOKUP($C$133,[75]납품수량!$B$3:$AI$68,Q1,FALSE)</f>
        <v>0</v>
      </c>
      <c r="R133" s="75">
        <f>VLOOKUP($C$133,[75]납품수량!$B$3:$AI$68,R1,FALSE)</f>
        <v>0</v>
      </c>
      <c r="S133" s="75">
        <f>VLOOKUP($C$133,[75]납품수량!$B$3:$AI$68,S1,FALSE)</f>
        <v>0</v>
      </c>
      <c r="T133" s="75">
        <f>VLOOKUP($C$133,[75]납품수량!$B$3:$AI$68,T1,FALSE)</f>
        <v>0</v>
      </c>
      <c r="U133" s="75">
        <f>VLOOKUP($C$133,[75]납품수량!$B$3:$AI$68,U1,FALSE)</f>
        <v>0</v>
      </c>
      <c r="V133" s="75">
        <f>VLOOKUP($C$133,[75]납품수량!$B$3:$AI$68,V1,FALSE)</f>
        <v>0</v>
      </c>
      <c r="W133" s="75">
        <f>VLOOKUP($C$133,[75]납품수량!$B$3:$AI$68,W1,FALSE)</f>
        <v>0</v>
      </c>
      <c r="X133" s="75">
        <f>VLOOKUP($C$133,[75]납품수량!$B$3:$AI$68,X1,FALSE)</f>
        <v>0</v>
      </c>
      <c r="Y133" s="75">
        <f>VLOOKUP($C$133,[75]납품수량!$B$3:$AI$68,Y1,FALSE)</f>
        <v>0</v>
      </c>
      <c r="Z133" s="75">
        <f>VLOOKUP($C$133,[75]납품수량!$B$3:$AI$68,Z1,FALSE)</f>
        <v>0</v>
      </c>
      <c r="AA133" s="75">
        <f>VLOOKUP($C$133,[75]납품수량!$B$3:$AI$68,AA1,FALSE)</f>
        <v>0</v>
      </c>
      <c r="AB133" s="75">
        <f>VLOOKUP($C$133,[75]납품수량!$B$3:$AI$68,AB1,FALSE)</f>
        <v>0</v>
      </c>
      <c r="AC133" s="75">
        <f>VLOOKUP($C$133,[75]납품수량!$B$3:$AI$68,AC1,FALSE)</f>
        <v>0</v>
      </c>
      <c r="AD133" s="75">
        <f>VLOOKUP($C$133,[75]납품수량!$B$3:$AI$68,AD1,FALSE)</f>
        <v>0</v>
      </c>
      <c r="AE133" s="75">
        <f>VLOOKUP($C$133,[75]납품수량!$B$3:$AI$68,AE1,FALSE)</f>
        <v>0</v>
      </c>
      <c r="AF133" s="75">
        <f>VLOOKUP($C$133,[75]납품수량!$B$3:$AI$68,AF1,FALSE)</f>
        <v>0</v>
      </c>
      <c r="AG133" s="75">
        <f>VLOOKUP($C$133,[75]납품수량!$B$3:$AI$68,AG1,FALSE)</f>
        <v>0</v>
      </c>
      <c r="AH133" s="75">
        <f>VLOOKUP($C$133,[75]납품수량!$B$3:$AI$68,AH1,FALSE)</f>
        <v>0</v>
      </c>
      <c r="AI133" s="75">
        <f>VLOOKUP($C$133,[75]납품수량!$B$3:$AI$68,AI1,FALSE)</f>
        <v>0</v>
      </c>
      <c r="AJ133" s="75">
        <f>VLOOKUP($C$133,[75]납품수량!$B$3:$AI$68,AJ1,FALSE)</f>
        <v>0</v>
      </c>
      <c r="AK133" s="75">
        <f>VLOOKUP($C$133,[75]납품수량!$B$3:$AI$68,AK1,FALSE)</f>
        <v>0</v>
      </c>
      <c r="AL133" s="75">
        <f>SUM(G133:AK133)</f>
        <v>-800</v>
      </c>
      <c r="AM133" s="61"/>
      <c r="AN133" s="61"/>
      <c r="AO133" s="61"/>
      <c r="AP133" s="61"/>
      <c r="AQ133" s="61"/>
      <c r="AR133" s="61"/>
      <c r="AS133" s="61"/>
      <c r="AT133" s="61"/>
      <c r="AU133" s="61"/>
      <c r="AV133" s="61"/>
      <c r="AW133" s="61"/>
      <c r="AX133" s="61"/>
      <c r="AY133" s="61"/>
      <c r="AZ133" s="61"/>
      <c r="BA133" s="61"/>
      <c r="BB133" s="61"/>
      <c r="BC133" s="61"/>
      <c r="BD133" s="61"/>
      <c r="BE133" s="61"/>
      <c r="BF133" s="61"/>
      <c r="BG133" s="61"/>
      <c r="BH133" s="61"/>
      <c r="BI133" s="61"/>
      <c r="BJ133" s="61"/>
      <c r="BK133" s="61"/>
      <c r="BL133" s="61"/>
      <c r="BM133" s="61"/>
      <c r="BN133" s="61"/>
      <c r="BO133" s="61"/>
      <c r="BP133" s="61"/>
      <c r="BQ133" s="61"/>
      <c r="BR133" s="61"/>
      <c r="BS133" s="61"/>
      <c r="BT133" s="61"/>
      <c r="BU133" s="61"/>
      <c r="BV133" s="61"/>
      <c r="BW133" s="61"/>
      <c r="BX133" s="61"/>
      <c r="BY133" s="61"/>
      <c r="BZ133" s="61"/>
      <c r="CA133" s="61"/>
      <c r="CB133" s="61"/>
      <c r="CC133" s="61"/>
      <c r="CD133" s="61"/>
      <c r="CE133" s="61"/>
      <c r="CF133" s="61"/>
      <c r="CG133" s="61"/>
      <c r="CH133" s="61"/>
      <c r="CI133" s="61"/>
      <c r="CJ133" s="61"/>
      <c r="CK133" s="61"/>
      <c r="CL133" s="61"/>
      <c r="CM133" s="61"/>
      <c r="CN133" s="61"/>
      <c r="CO133" s="61"/>
      <c r="CP133" s="61"/>
      <c r="CQ133" s="61"/>
      <c r="CR133" s="61"/>
      <c r="CS133" s="61"/>
      <c r="CT133" s="61"/>
      <c r="CU133" s="61"/>
      <c r="CV133" s="61"/>
      <c r="CW133" s="61"/>
      <c r="CX133" s="61"/>
      <c r="CY133" s="61"/>
      <c r="CZ133" s="61"/>
      <c r="DA133" s="61"/>
      <c r="DB133" s="61"/>
    </row>
    <row r="134" spans="1:106" s="58" customFormat="1" ht="16.5" customHeight="1">
      <c r="A134" s="70"/>
      <c r="B134" s="777"/>
      <c r="C134" s="770"/>
      <c r="D134" s="772"/>
      <c r="E134" s="772"/>
      <c r="F134" s="772"/>
      <c r="G134" s="74">
        <f>$F$133*G133</f>
        <v>0</v>
      </c>
      <c r="H134" s="74">
        <f t="shared" ref="H134:AK134" si="65">$F$133*H133</f>
        <v>0</v>
      </c>
      <c r="I134" s="74">
        <f t="shared" si="65"/>
        <v>0</v>
      </c>
      <c r="J134" s="74">
        <f t="shared" si="65"/>
        <v>0</v>
      </c>
      <c r="K134" s="74">
        <f t="shared" si="65"/>
        <v>0</v>
      </c>
      <c r="L134" s="74">
        <f t="shared" si="65"/>
        <v>0</v>
      </c>
      <c r="M134" s="74">
        <f t="shared" si="65"/>
        <v>0</v>
      </c>
      <c r="N134" s="74">
        <f t="shared" si="65"/>
        <v>0</v>
      </c>
      <c r="O134" s="74">
        <f t="shared" si="65"/>
        <v>-2440800</v>
      </c>
      <c r="P134" s="74">
        <f t="shared" si="65"/>
        <v>0</v>
      </c>
      <c r="Q134" s="74">
        <f t="shared" si="65"/>
        <v>0</v>
      </c>
      <c r="R134" s="74">
        <f t="shared" si="65"/>
        <v>0</v>
      </c>
      <c r="S134" s="74">
        <f t="shared" si="65"/>
        <v>0</v>
      </c>
      <c r="T134" s="74">
        <f t="shared" si="65"/>
        <v>0</v>
      </c>
      <c r="U134" s="74">
        <f t="shared" si="65"/>
        <v>0</v>
      </c>
      <c r="V134" s="74">
        <f t="shared" si="65"/>
        <v>0</v>
      </c>
      <c r="W134" s="74">
        <f t="shared" si="65"/>
        <v>0</v>
      </c>
      <c r="X134" s="74">
        <f t="shared" si="65"/>
        <v>0</v>
      </c>
      <c r="Y134" s="74">
        <f t="shared" si="65"/>
        <v>0</v>
      </c>
      <c r="Z134" s="74">
        <f t="shared" si="65"/>
        <v>0</v>
      </c>
      <c r="AA134" s="74">
        <f t="shared" si="65"/>
        <v>0</v>
      </c>
      <c r="AB134" s="74">
        <f t="shared" si="65"/>
        <v>0</v>
      </c>
      <c r="AC134" s="74">
        <f t="shared" si="65"/>
        <v>0</v>
      </c>
      <c r="AD134" s="74">
        <f t="shared" si="65"/>
        <v>0</v>
      </c>
      <c r="AE134" s="74">
        <f t="shared" si="65"/>
        <v>0</v>
      </c>
      <c r="AF134" s="74">
        <f t="shared" si="65"/>
        <v>0</v>
      </c>
      <c r="AG134" s="74">
        <f t="shared" si="65"/>
        <v>0</v>
      </c>
      <c r="AH134" s="74">
        <f t="shared" si="65"/>
        <v>0</v>
      </c>
      <c r="AI134" s="74">
        <f t="shared" si="65"/>
        <v>0</v>
      </c>
      <c r="AJ134" s="74">
        <f t="shared" si="65"/>
        <v>0</v>
      </c>
      <c r="AK134" s="74">
        <f t="shared" si="65"/>
        <v>0</v>
      </c>
      <c r="AL134" s="74">
        <f>F133*AL133</f>
        <v>-2440800</v>
      </c>
      <c r="AM134" s="61"/>
      <c r="AN134" s="61"/>
      <c r="AO134" s="61"/>
      <c r="AP134" s="61"/>
      <c r="AQ134" s="61"/>
      <c r="AR134" s="61"/>
      <c r="AS134" s="61"/>
      <c r="AT134" s="61"/>
      <c r="AU134" s="61"/>
      <c r="AV134" s="61"/>
      <c r="AW134" s="61"/>
      <c r="AX134" s="61"/>
      <c r="AY134" s="61"/>
      <c r="AZ134" s="61"/>
      <c r="BA134" s="61"/>
      <c r="BB134" s="61"/>
      <c r="BC134" s="61"/>
      <c r="BD134" s="61"/>
      <c r="BE134" s="61"/>
      <c r="BF134" s="61"/>
      <c r="BG134" s="61"/>
      <c r="BH134" s="61"/>
      <c r="BI134" s="61"/>
      <c r="BJ134" s="61"/>
      <c r="BK134" s="61"/>
      <c r="BL134" s="61"/>
      <c r="BM134" s="61"/>
      <c r="BN134" s="61"/>
      <c r="BO134" s="61"/>
      <c r="BP134" s="61"/>
      <c r="BQ134" s="61"/>
      <c r="BR134" s="61"/>
      <c r="BS134" s="61"/>
      <c r="BT134" s="61"/>
      <c r="BU134" s="61"/>
      <c r="BV134" s="61"/>
      <c r="BW134" s="61"/>
      <c r="BX134" s="61"/>
      <c r="BY134" s="61"/>
      <c r="BZ134" s="61"/>
      <c r="CA134" s="61"/>
      <c r="CB134" s="61"/>
      <c r="CC134" s="61"/>
      <c r="CD134" s="61"/>
      <c r="CE134" s="61"/>
      <c r="CF134" s="61"/>
      <c r="CG134" s="61"/>
      <c r="CH134" s="61"/>
      <c r="CI134" s="61"/>
      <c r="CJ134" s="61"/>
      <c r="CK134" s="61"/>
      <c r="CL134" s="61"/>
      <c r="CM134" s="61"/>
      <c r="CN134" s="61"/>
      <c r="CO134" s="61"/>
      <c r="CP134" s="61"/>
      <c r="CQ134" s="61"/>
      <c r="CR134" s="61"/>
      <c r="CS134" s="61"/>
      <c r="CT134" s="61"/>
      <c r="CU134" s="61"/>
      <c r="CV134" s="61"/>
      <c r="CW134" s="61"/>
      <c r="CX134" s="61"/>
      <c r="CY134" s="61"/>
      <c r="CZ134" s="61"/>
      <c r="DA134" s="61"/>
      <c r="DB134" s="61"/>
    </row>
    <row r="135" spans="1:106" s="58" customFormat="1" ht="16.5" customHeight="1">
      <c r="A135" s="70" t="s">
        <v>433</v>
      </c>
      <c r="B135" s="777"/>
      <c r="C135" s="769" t="s">
        <v>542</v>
      </c>
      <c r="D135" s="771" t="s">
        <v>543</v>
      </c>
      <c r="E135" s="771" t="s">
        <v>501</v>
      </c>
      <c r="F135" s="771">
        <f>VLOOKUP(C135,'[72]납품수량(영업)'!$C$3:$F$260,4,FALSE)</f>
        <v>5471</v>
      </c>
      <c r="G135" s="75">
        <f>VLOOKUP($C$135,[75]납품수량!$B$3:$AI$68,G1,FALSE)</f>
        <v>0</v>
      </c>
      <c r="H135" s="75">
        <f>VLOOKUP($C$135,[75]납품수량!$B$3:$AI$68,H1,FALSE)</f>
        <v>0</v>
      </c>
      <c r="I135" s="75">
        <f>VLOOKUP($C$135,[75]납품수량!$B$3:$AI$68,I1,FALSE)</f>
        <v>0</v>
      </c>
      <c r="J135" s="75">
        <f>VLOOKUP($C$135,[75]납품수량!$B$3:$AI$68,J1,FALSE)</f>
        <v>0</v>
      </c>
      <c r="K135" s="75">
        <f>VLOOKUP($C$135,[75]납품수량!$B$3:$AI$68,K1,FALSE)</f>
        <v>0</v>
      </c>
      <c r="L135" s="75">
        <f>VLOOKUP($C$135,[75]납품수량!$B$3:$AI$68,L1,FALSE)</f>
        <v>0</v>
      </c>
      <c r="M135" s="75">
        <f>VLOOKUP($C$135,[75]납품수량!$B$3:$AI$68,M1,FALSE)</f>
        <v>0</v>
      </c>
      <c r="N135" s="75">
        <f>VLOOKUP($C$135,[75]납품수량!$B$3:$AI$68,N1,FALSE)</f>
        <v>0</v>
      </c>
      <c r="O135" s="75">
        <f>VLOOKUP($C$135,[75]납품수량!$B$3:$AI$68,O1,FALSE)</f>
        <v>900</v>
      </c>
      <c r="P135" s="75">
        <f>VLOOKUP($C$135,[75]납품수량!$B$3:$AI$68,P1,FALSE)</f>
        <v>0</v>
      </c>
      <c r="Q135" s="75">
        <f>VLOOKUP($C$135,[75]납품수량!$B$3:$AI$68,Q1,FALSE)</f>
        <v>0</v>
      </c>
      <c r="R135" s="75">
        <f>VLOOKUP($C$135,[75]납품수량!$B$3:$AI$68,R1,FALSE)</f>
        <v>0</v>
      </c>
      <c r="S135" s="75">
        <f>VLOOKUP($C$135,[75]납품수량!$B$3:$AI$68,S1,FALSE)</f>
        <v>0</v>
      </c>
      <c r="T135" s="75">
        <f>VLOOKUP($C$135,[75]납품수량!$B$3:$AI$68,T1,FALSE)</f>
        <v>0</v>
      </c>
      <c r="U135" s="75">
        <f>VLOOKUP($C$135,[75]납품수량!$B$3:$AI$68,U1,FALSE)</f>
        <v>0</v>
      </c>
      <c r="V135" s="75">
        <f>VLOOKUP($C$135,[75]납품수량!$B$3:$AI$68,V1,FALSE)</f>
        <v>0</v>
      </c>
      <c r="W135" s="75">
        <f>VLOOKUP($C$135,[75]납품수량!$B$3:$AI$68,W1,FALSE)</f>
        <v>0</v>
      </c>
      <c r="X135" s="75">
        <f>VLOOKUP($C$135,[75]납품수량!$B$3:$AI$68,X1,FALSE)</f>
        <v>0</v>
      </c>
      <c r="Y135" s="75">
        <f>VLOOKUP($C$135,[75]납품수량!$B$3:$AI$68,Y1,FALSE)</f>
        <v>0</v>
      </c>
      <c r="Z135" s="75">
        <f>VLOOKUP($C$135,[75]납품수량!$B$3:$AI$68,Z1,FALSE)</f>
        <v>0</v>
      </c>
      <c r="AA135" s="75">
        <f>VLOOKUP($C$135,[75]납품수량!$B$3:$AI$68,AA1,FALSE)</f>
        <v>0</v>
      </c>
      <c r="AB135" s="75">
        <f>VLOOKUP($C$135,[75]납품수량!$B$3:$AI$68,AB1,FALSE)</f>
        <v>0</v>
      </c>
      <c r="AC135" s="75">
        <f>VLOOKUP($C$135,[75]납품수량!$B$3:$AI$68,AC1,FALSE)</f>
        <v>881</v>
      </c>
      <c r="AD135" s="75">
        <f>VLOOKUP($C$135,[75]납품수량!$B$3:$AI$68,AD1,FALSE)</f>
        <v>0</v>
      </c>
      <c r="AE135" s="75">
        <f>VLOOKUP($C$135,[75]납품수량!$B$3:$AI$68,AE1,FALSE)</f>
        <v>0</v>
      </c>
      <c r="AF135" s="75">
        <f>VLOOKUP($C$135,[75]납품수량!$B$3:$AI$68,AF1,FALSE)</f>
        <v>0</v>
      </c>
      <c r="AG135" s="75">
        <f>VLOOKUP($C$135,[75]납품수량!$B$3:$AI$68,AG1,FALSE)</f>
        <v>0</v>
      </c>
      <c r="AH135" s="75">
        <f>VLOOKUP($C$135,[75]납품수량!$B$3:$AI$68,AH1,FALSE)</f>
        <v>0</v>
      </c>
      <c r="AI135" s="75">
        <f>VLOOKUP($C$135,[75]납품수량!$B$3:$AI$68,AI1,FALSE)</f>
        <v>0</v>
      </c>
      <c r="AJ135" s="75">
        <f>VLOOKUP($C$135,[75]납품수량!$B$3:$AI$68,AJ1,FALSE)</f>
        <v>0</v>
      </c>
      <c r="AK135" s="75">
        <f>VLOOKUP($C$135,[75]납품수량!$B$3:$AI$68,AK1,FALSE)</f>
        <v>0</v>
      </c>
      <c r="AL135" s="75">
        <f>SUM(G135:AK135)</f>
        <v>1781</v>
      </c>
      <c r="AM135" s="61"/>
      <c r="AN135" s="61"/>
      <c r="AO135" s="61"/>
      <c r="AP135" s="61"/>
      <c r="AQ135" s="61"/>
      <c r="AR135" s="61"/>
      <c r="AS135" s="61"/>
      <c r="AT135" s="61"/>
      <c r="AU135" s="61"/>
      <c r="AV135" s="61"/>
      <c r="AW135" s="61"/>
      <c r="AX135" s="61"/>
      <c r="AY135" s="61"/>
      <c r="AZ135" s="61"/>
      <c r="BA135" s="61"/>
      <c r="BB135" s="61"/>
      <c r="BC135" s="61"/>
      <c r="BD135" s="61"/>
      <c r="BE135" s="61"/>
      <c r="BF135" s="61"/>
      <c r="BG135" s="61"/>
      <c r="BH135" s="61"/>
      <c r="BI135" s="61"/>
      <c r="BJ135" s="61"/>
      <c r="BK135" s="61"/>
      <c r="BL135" s="61"/>
      <c r="BM135" s="61"/>
      <c r="BN135" s="61"/>
      <c r="BO135" s="61"/>
      <c r="BP135" s="61"/>
      <c r="BQ135" s="61"/>
      <c r="BR135" s="61"/>
      <c r="BS135" s="61"/>
      <c r="BT135" s="61"/>
      <c r="BU135" s="61"/>
      <c r="BV135" s="61"/>
      <c r="BW135" s="61"/>
      <c r="BX135" s="61"/>
      <c r="BY135" s="61"/>
      <c r="BZ135" s="61"/>
      <c r="CA135" s="61"/>
      <c r="CB135" s="61"/>
      <c r="CC135" s="61"/>
      <c r="CD135" s="61"/>
      <c r="CE135" s="61"/>
      <c r="CF135" s="61"/>
      <c r="CG135" s="61"/>
      <c r="CH135" s="61"/>
      <c r="CI135" s="61"/>
      <c r="CJ135" s="61"/>
      <c r="CK135" s="61"/>
      <c r="CL135" s="61"/>
      <c r="CM135" s="61"/>
      <c r="CN135" s="61"/>
      <c r="CO135" s="61"/>
      <c r="CP135" s="61"/>
      <c r="CQ135" s="61"/>
      <c r="CR135" s="61"/>
      <c r="CS135" s="61"/>
      <c r="CT135" s="61"/>
      <c r="CU135" s="61"/>
      <c r="CV135" s="61"/>
      <c r="CW135" s="61"/>
      <c r="CX135" s="61"/>
      <c r="CY135" s="61"/>
      <c r="CZ135" s="61"/>
      <c r="DA135" s="61"/>
      <c r="DB135" s="61"/>
    </row>
    <row r="136" spans="1:106" s="58" customFormat="1" ht="16.5" customHeight="1">
      <c r="A136" s="70"/>
      <c r="B136" s="777"/>
      <c r="C136" s="770"/>
      <c r="D136" s="772"/>
      <c r="E136" s="772"/>
      <c r="F136" s="772"/>
      <c r="G136" s="74">
        <f>$F$135*G135</f>
        <v>0</v>
      </c>
      <c r="H136" s="74">
        <f t="shared" ref="H136:AK136" si="66">$F$135*H135</f>
        <v>0</v>
      </c>
      <c r="I136" s="74">
        <f t="shared" si="66"/>
        <v>0</v>
      </c>
      <c r="J136" s="74">
        <f t="shared" si="66"/>
        <v>0</v>
      </c>
      <c r="K136" s="74">
        <f t="shared" si="66"/>
        <v>0</v>
      </c>
      <c r="L136" s="74">
        <f t="shared" si="66"/>
        <v>0</v>
      </c>
      <c r="M136" s="74">
        <f t="shared" si="66"/>
        <v>0</v>
      </c>
      <c r="N136" s="74">
        <f t="shared" si="66"/>
        <v>0</v>
      </c>
      <c r="O136" s="74">
        <f t="shared" si="66"/>
        <v>4923900</v>
      </c>
      <c r="P136" s="74">
        <f t="shared" si="66"/>
        <v>0</v>
      </c>
      <c r="Q136" s="74">
        <f t="shared" si="66"/>
        <v>0</v>
      </c>
      <c r="R136" s="74">
        <f t="shared" si="66"/>
        <v>0</v>
      </c>
      <c r="S136" s="74">
        <f t="shared" si="66"/>
        <v>0</v>
      </c>
      <c r="T136" s="74">
        <f t="shared" si="66"/>
        <v>0</v>
      </c>
      <c r="U136" s="74">
        <f t="shared" si="66"/>
        <v>0</v>
      </c>
      <c r="V136" s="74">
        <f t="shared" si="66"/>
        <v>0</v>
      </c>
      <c r="W136" s="74">
        <f t="shared" si="66"/>
        <v>0</v>
      </c>
      <c r="X136" s="74">
        <f t="shared" si="66"/>
        <v>0</v>
      </c>
      <c r="Y136" s="74">
        <f t="shared" si="66"/>
        <v>0</v>
      </c>
      <c r="Z136" s="74">
        <f t="shared" si="66"/>
        <v>0</v>
      </c>
      <c r="AA136" s="74">
        <f t="shared" si="66"/>
        <v>0</v>
      </c>
      <c r="AB136" s="74">
        <f t="shared" si="66"/>
        <v>0</v>
      </c>
      <c r="AC136" s="74">
        <f t="shared" si="66"/>
        <v>4819951</v>
      </c>
      <c r="AD136" s="74">
        <f t="shared" si="66"/>
        <v>0</v>
      </c>
      <c r="AE136" s="74">
        <f t="shared" si="66"/>
        <v>0</v>
      </c>
      <c r="AF136" s="74">
        <f t="shared" si="66"/>
        <v>0</v>
      </c>
      <c r="AG136" s="74">
        <f t="shared" si="66"/>
        <v>0</v>
      </c>
      <c r="AH136" s="74">
        <f t="shared" si="66"/>
        <v>0</v>
      </c>
      <c r="AI136" s="74">
        <f t="shared" si="66"/>
        <v>0</v>
      </c>
      <c r="AJ136" s="74">
        <f t="shared" si="66"/>
        <v>0</v>
      </c>
      <c r="AK136" s="74">
        <f t="shared" si="66"/>
        <v>0</v>
      </c>
      <c r="AL136" s="74">
        <f>F135*AL135</f>
        <v>9743851</v>
      </c>
      <c r="AM136" s="61"/>
      <c r="AN136" s="61"/>
      <c r="AO136" s="61"/>
      <c r="AP136" s="61"/>
      <c r="AQ136" s="61"/>
      <c r="AR136" s="61"/>
      <c r="AS136" s="61"/>
      <c r="AT136" s="61"/>
      <c r="AU136" s="61"/>
      <c r="AV136" s="61"/>
      <c r="AW136" s="61"/>
      <c r="AX136" s="61"/>
      <c r="AY136" s="61"/>
      <c r="AZ136" s="61"/>
      <c r="BA136" s="61"/>
      <c r="BB136" s="61"/>
      <c r="BC136" s="61"/>
      <c r="BD136" s="61"/>
      <c r="BE136" s="61"/>
      <c r="BF136" s="61"/>
      <c r="BG136" s="61"/>
      <c r="BH136" s="61"/>
      <c r="BI136" s="61"/>
      <c r="BJ136" s="61"/>
      <c r="BK136" s="61"/>
      <c r="BL136" s="61"/>
      <c r="BM136" s="61"/>
      <c r="BN136" s="61"/>
      <c r="BO136" s="61"/>
      <c r="BP136" s="61"/>
      <c r="BQ136" s="61"/>
      <c r="BR136" s="61"/>
      <c r="BS136" s="61"/>
      <c r="BT136" s="61"/>
      <c r="BU136" s="61"/>
      <c r="BV136" s="61"/>
      <c r="BW136" s="61"/>
      <c r="BX136" s="61"/>
      <c r="BY136" s="61"/>
      <c r="BZ136" s="61"/>
      <c r="CA136" s="61"/>
      <c r="CB136" s="61"/>
      <c r="CC136" s="61"/>
      <c r="CD136" s="61"/>
      <c r="CE136" s="61"/>
      <c r="CF136" s="61"/>
      <c r="CG136" s="61"/>
      <c r="CH136" s="61"/>
      <c r="CI136" s="61"/>
      <c r="CJ136" s="61"/>
      <c r="CK136" s="61"/>
      <c r="CL136" s="61"/>
      <c r="CM136" s="61"/>
      <c r="CN136" s="61"/>
      <c r="CO136" s="61"/>
      <c r="CP136" s="61"/>
      <c r="CQ136" s="61"/>
      <c r="CR136" s="61"/>
      <c r="CS136" s="61"/>
      <c r="CT136" s="61"/>
      <c r="CU136" s="61"/>
      <c r="CV136" s="61"/>
      <c r="CW136" s="61"/>
      <c r="CX136" s="61"/>
      <c r="CY136" s="61"/>
      <c r="CZ136" s="61"/>
      <c r="DA136" s="61"/>
      <c r="DB136" s="61"/>
    </row>
    <row r="137" spans="1:106" s="58" customFormat="1" ht="16.5" customHeight="1">
      <c r="A137" s="70" t="s">
        <v>636</v>
      </c>
      <c r="B137" s="777"/>
      <c r="C137" s="769" t="s">
        <v>544</v>
      </c>
      <c r="D137" s="771" t="s">
        <v>545</v>
      </c>
      <c r="E137" s="771" t="s">
        <v>546</v>
      </c>
      <c r="F137" s="771">
        <f>VLOOKUP(C137,'[72]납품수량(영업)'!$C$3:$F$260,4,FALSE)</f>
        <v>0</v>
      </c>
      <c r="G137" s="75">
        <f>VLOOKUP($C$137,[75]납품수량!$B$3:$AI$68,G1,FALSE)</f>
        <v>0</v>
      </c>
      <c r="H137" s="75">
        <f>VLOOKUP($C$137,[75]납품수량!$B$3:$AI$68,H1,FALSE)</f>
        <v>0</v>
      </c>
      <c r="I137" s="75">
        <f>VLOOKUP($C$137,[75]납품수량!$B$3:$AI$68,I1,FALSE)</f>
        <v>0</v>
      </c>
      <c r="J137" s="75">
        <f>VLOOKUP($C$137,[75]납품수량!$B$3:$AI$68,J1,FALSE)</f>
        <v>0</v>
      </c>
      <c r="K137" s="75">
        <f>VLOOKUP($C$137,[75]납품수량!$B$3:$AI$68,K1,FALSE)</f>
        <v>0</v>
      </c>
      <c r="L137" s="75">
        <f>VLOOKUP($C$137,[75]납품수량!$B$3:$AI$68,L1,FALSE)</f>
        <v>0</v>
      </c>
      <c r="M137" s="75">
        <f>VLOOKUP($C$137,[75]납품수량!$B$3:$AI$68,M1,FALSE)</f>
        <v>0</v>
      </c>
      <c r="N137" s="75">
        <f>VLOOKUP($C$137,[75]납품수량!$B$3:$AI$68,N1,FALSE)</f>
        <v>0</v>
      </c>
      <c r="O137" s="75">
        <f>VLOOKUP($C$137,[75]납품수량!$B$3:$AI$68,O1,FALSE)</f>
        <v>0</v>
      </c>
      <c r="P137" s="75">
        <f>VLOOKUP($C$137,[75]납품수량!$B$3:$AI$68,P1,FALSE)</f>
        <v>0</v>
      </c>
      <c r="Q137" s="75">
        <f>VLOOKUP($C$137,[75]납품수량!$B$3:$AI$68,Q1,FALSE)</f>
        <v>0</v>
      </c>
      <c r="R137" s="75">
        <f>VLOOKUP($C$137,[75]납품수량!$B$3:$AI$68,R1,FALSE)</f>
        <v>0</v>
      </c>
      <c r="S137" s="75">
        <f>VLOOKUP($C$137,[75]납품수량!$B$3:$AI$68,S1,FALSE)</f>
        <v>0</v>
      </c>
      <c r="T137" s="75">
        <f>VLOOKUP($C$137,[75]납품수량!$B$3:$AI$68,T1,FALSE)</f>
        <v>0</v>
      </c>
      <c r="U137" s="75">
        <f>VLOOKUP($C$137,[75]납품수량!$B$3:$AI$68,U1,FALSE)</f>
        <v>0</v>
      </c>
      <c r="V137" s="75">
        <f>VLOOKUP($C$137,[75]납품수량!$B$3:$AI$68,V1,FALSE)</f>
        <v>0</v>
      </c>
      <c r="W137" s="75">
        <f>VLOOKUP($C$137,[75]납품수량!$B$3:$AI$68,W1,FALSE)</f>
        <v>0</v>
      </c>
      <c r="X137" s="75">
        <f>VLOOKUP($C$137,[75]납품수량!$B$3:$AI$68,X1,FALSE)</f>
        <v>0</v>
      </c>
      <c r="Y137" s="75">
        <f>VLOOKUP($C$137,[75]납품수량!$B$3:$AI$68,Y1,FALSE)</f>
        <v>0</v>
      </c>
      <c r="Z137" s="75">
        <f>VLOOKUP($C$137,[75]납품수량!$B$3:$AI$68,Z1,FALSE)</f>
        <v>0</v>
      </c>
      <c r="AA137" s="75">
        <f>VLOOKUP($C$137,[75]납품수량!$B$3:$AI$68,AA1,FALSE)</f>
        <v>0</v>
      </c>
      <c r="AB137" s="75">
        <f>VLOOKUP($C$137,[75]납품수량!$B$3:$AI$68,AB1,FALSE)</f>
        <v>0</v>
      </c>
      <c r="AC137" s="75">
        <f>VLOOKUP($C$137,[75]납품수량!$B$3:$AI$68,AC1,FALSE)</f>
        <v>0</v>
      </c>
      <c r="AD137" s="75">
        <f>VLOOKUP($C$137,[75]납품수량!$B$3:$AI$68,AD1,FALSE)</f>
        <v>0</v>
      </c>
      <c r="AE137" s="75">
        <f>VLOOKUP($C$137,[75]납품수량!$B$3:$AI$68,AE1,FALSE)</f>
        <v>0</v>
      </c>
      <c r="AF137" s="75">
        <f>VLOOKUP($C$137,[75]납품수량!$B$3:$AI$68,AF1,FALSE)</f>
        <v>0</v>
      </c>
      <c r="AG137" s="75">
        <f>VLOOKUP($C$137,[75]납품수량!$B$3:$AI$68,AG1,FALSE)</f>
        <v>0</v>
      </c>
      <c r="AH137" s="75">
        <f>VLOOKUP($C$137,[75]납품수량!$B$3:$AI$68,AH1,FALSE)</f>
        <v>0</v>
      </c>
      <c r="AI137" s="75">
        <f>VLOOKUP($C$137,[75]납품수량!$B$3:$AI$68,AI1,FALSE)</f>
        <v>0</v>
      </c>
      <c r="AJ137" s="75">
        <f>VLOOKUP($C$137,[75]납품수량!$B$3:$AI$68,AJ1,FALSE)</f>
        <v>0</v>
      </c>
      <c r="AK137" s="75">
        <f>VLOOKUP($C$137,[75]납품수량!$B$3:$AI$68,AK1,FALSE)</f>
        <v>0</v>
      </c>
      <c r="AL137" s="75">
        <f>SUM(G137:AK137)</f>
        <v>0</v>
      </c>
      <c r="AM137" s="61"/>
      <c r="AN137" s="61"/>
      <c r="AO137" s="61"/>
      <c r="AP137" s="61"/>
      <c r="AQ137" s="61"/>
      <c r="AR137" s="61"/>
      <c r="AS137" s="61"/>
      <c r="AT137" s="61"/>
      <c r="AU137" s="61"/>
      <c r="AV137" s="61"/>
      <c r="AW137" s="61"/>
      <c r="AX137" s="61"/>
      <c r="AY137" s="61"/>
      <c r="AZ137" s="61"/>
      <c r="BA137" s="61"/>
      <c r="BB137" s="61"/>
      <c r="BC137" s="61"/>
      <c r="BD137" s="61"/>
      <c r="BE137" s="61"/>
      <c r="BF137" s="61"/>
      <c r="BG137" s="61"/>
      <c r="BH137" s="61"/>
      <c r="BI137" s="61"/>
      <c r="BJ137" s="61"/>
      <c r="BK137" s="61"/>
      <c r="BL137" s="61"/>
      <c r="BM137" s="61"/>
      <c r="BN137" s="61"/>
      <c r="BO137" s="61"/>
      <c r="BP137" s="61"/>
      <c r="BQ137" s="61"/>
      <c r="BR137" s="61"/>
      <c r="BS137" s="61"/>
      <c r="BT137" s="61"/>
      <c r="BU137" s="61"/>
      <c r="BV137" s="61"/>
      <c r="BW137" s="61"/>
      <c r="BX137" s="61"/>
      <c r="BY137" s="61"/>
      <c r="BZ137" s="61"/>
      <c r="CA137" s="61"/>
      <c r="CB137" s="61"/>
      <c r="CC137" s="61"/>
      <c r="CD137" s="61"/>
      <c r="CE137" s="61"/>
      <c r="CF137" s="61"/>
      <c r="CG137" s="61"/>
      <c r="CH137" s="61"/>
      <c r="CI137" s="61"/>
      <c r="CJ137" s="61"/>
      <c r="CK137" s="61"/>
      <c r="CL137" s="61"/>
      <c r="CM137" s="61"/>
      <c r="CN137" s="61"/>
      <c r="CO137" s="61"/>
      <c r="CP137" s="61"/>
      <c r="CQ137" s="61"/>
      <c r="CR137" s="61"/>
      <c r="CS137" s="61"/>
      <c r="CT137" s="61"/>
      <c r="CU137" s="61"/>
      <c r="CV137" s="61"/>
      <c r="CW137" s="61"/>
      <c r="CX137" s="61"/>
      <c r="CY137" s="61"/>
      <c r="CZ137" s="61"/>
      <c r="DA137" s="61"/>
      <c r="DB137" s="61"/>
    </row>
    <row r="138" spans="1:106" s="58" customFormat="1" ht="16.5" customHeight="1">
      <c r="A138" s="70"/>
      <c r="B138" s="777"/>
      <c r="C138" s="770"/>
      <c r="D138" s="772"/>
      <c r="E138" s="772"/>
      <c r="F138" s="772"/>
      <c r="G138" s="74">
        <f>$F$137*G137</f>
        <v>0</v>
      </c>
      <c r="H138" s="74">
        <f t="shared" ref="H138:AK138" si="67">$F$137*H137</f>
        <v>0</v>
      </c>
      <c r="I138" s="74">
        <f t="shared" si="67"/>
        <v>0</v>
      </c>
      <c r="J138" s="74">
        <f t="shared" si="67"/>
        <v>0</v>
      </c>
      <c r="K138" s="74">
        <f t="shared" si="67"/>
        <v>0</v>
      </c>
      <c r="L138" s="74">
        <f t="shared" si="67"/>
        <v>0</v>
      </c>
      <c r="M138" s="74">
        <f t="shared" si="67"/>
        <v>0</v>
      </c>
      <c r="N138" s="74">
        <f t="shared" si="67"/>
        <v>0</v>
      </c>
      <c r="O138" s="74">
        <f t="shared" si="67"/>
        <v>0</v>
      </c>
      <c r="P138" s="74">
        <f t="shared" si="67"/>
        <v>0</v>
      </c>
      <c r="Q138" s="74">
        <f t="shared" si="67"/>
        <v>0</v>
      </c>
      <c r="R138" s="74">
        <f t="shared" si="67"/>
        <v>0</v>
      </c>
      <c r="S138" s="74">
        <f t="shared" si="67"/>
        <v>0</v>
      </c>
      <c r="T138" s="74">
        <f t="shared" si="67"/>
        <v>0</v>
      </c>
      <c r="U138" s="74">
        <f t="shared" si="67"/>
        <v>0</v>
      </c>
      <c r="V138" s="74">
        <f t="shared" si="67"/>
        <v>0</v>
      </c>
      <c r="W138" s="74">
        <f t="shared" si="67"/>
        <v>0</v>
      </c>
      <c r="X138" s="74">
        <f t="shared" si="67"/>
        <v>0</v>
      </c>
      <c r="Y138" s="74">
        <f t="shared" si="67"/>
        <v>0</v>
      </c>
      <c r="Z138" s="74">
        <f t="shared" si="67"/>
        <v>0</v>
      </c>
      <c r="AA138" s="74">
        <f t="shared" si="67"/>
        <v>0</v>
      </c>
      <c r="AB138" s="74">
        <f t="shared" si="67"/>
        <v>0</v>
      </c>
      <c r="AC138" s="74">
        <f t="shared" si="67"/>
        <v>0</v>
      </c>
      <c r="AD138" s="74">
        <f t="shared" si="67"/>
        <v>0</v>
      </c>
      <c r="AE138" s="74">
        <f t="shared" si="67"/>
        <v>0</v>
      </c>
      <c r="AF138" s="74">
        <f t="shared" si="67"/>
        <v>0</v>
      </c>
      <c r="AG138" s="74">
        <f t="shared" si="67"/>
        <v>0</v>
      </c>
      <c r="AH138" s="74">
        <f t="shared" si="67"/>
        <v>0</v>
      </c>
      <c r="AI138" s="74">
        <f t="shared" si="67"/>
        <v>0</v>
      </c>
      <c r="AJ138" s="74">
        <f t="shared" si="67"/>
        <v>0</v>
      </c>
      <c r="AK138" s="74">
        <f t="shared" si="67"/>
        <v>0</v>
      </c>
      <c r="AL138" s="74">
        <f>F137*AL137</f>
        <v>0</v>
      </c>
      <c r="AM138" s="61"/>
      <c r="AN138" s="61"/>
      <c r="AO138" s="61"/>
      <c r="AP138" s="61"/>
      <c r="AQ138" s="61"/>
      <c r="AR138" s="61"/>
      <c r="AS138" s="61"/>
      <c r="AT138" s="61"/>
      <c r="AU138" s="61"/>
      <c r="AV138" s="61"/>
      <c r="AW138" s="61"/>
      <c r="AX138" s="61"/>
      <c r="AY138" s="61"/>
      <c r="AZ138" s="61"/>
      <c r="BA138" s="61"/>
      <c r="BB138" s="61"/>
      <c r="BC138" s="61"/>
      <c r="BD138" s="61"/>
      <c r="BE138" s="61"/>
      <c r="BF138" s="61"/>
      <c r="BG138" s="61"/>
      <c r="BH138" s="61"/>
      <c r="BI138" s="61"/>
      <c r="BJ138" s="61"/>
      <c r="BK138" s="61"/>
      <c r="BL138" s="61"/>
      <c r="BM138" s="61"/>
      <c r="BN138" s="61"/>
      <c r="BO138" s="61"/>
      <c r="BP138" s="61"/>
      <c r="BQ138" s="61"/>
      <c r="BR138" s="61"/>
      <c r="BS138" s="61"/>
      <c r="BT138" s="61"/>
      <c r="BU138" s="61"/>
      <c r="BV138" s="61"/>
      <c r="BW138" s="61"/>
      <c r="BX138" s="61"/>
      <c r="BY138" s="61"/>
      <c r="BZ138" s="61"/>
      <c r="CA138" s="61"/>
      <c r="CB138" s="61"/>
      <c r="CC138" s="61"/>
      <c r="CD138" s="61"/>
      <c r="CE138" s="61"/>
      <c r="CF138" s="61"/>
      <c r="CG138" s="61"/>
      <c r="CH138" s="61"/>
      <c r="CI138" s="61"/>
      <c r="CJ138" s="61"/>
      <c r="CK138" s="61"/>
      <c r="CL138" s="61"/>
      <c r="CM138" s="61"/>
      <c r="CN138" s="61"/>
      <c r="CO138" s="61"/>
      <c r="CP138" s="61"/>
      <c r="CQ138" s="61"/>
      <c r="CR138" s="61"/>
      <c r="CS138" s="61"/>
      <c r="CT138" s="61"/>
      <c r="CU138" s="61"/>
      <c r="CV138" s="61"/>
      <c r="CW138" s="61"/>
      <c r="CX138" s="61"/>
      <c r="CY138" s="61"/>
      <c r="CZ138" s="61"/>
      <c r="DA138" s="61"/>
      <c r="DB138" s="61"/>
    </row>
    <row r="139" spans="1:106" s="58" customFormat="1" ht="16.5" customHeight="1">
      <c r="A139" s="70" t="s">
        <v>636</v>
      </c>
      <c r="B139" s="777"/>
      <c r="C139" s="769" t="s">
        <v>547</v>
      </c>
      <c r="D139" s="771" t="s">
        <v>548</v>
      </c>
      <c r="E139" s="771" t="s">
        <v>546</v>
      </c>
      <c r="F139" s="771">
        <f>VLOOKUP(C139,'[72]납품수량(영업)'!$C$3:$F$260,4,FALSE)</f>
        <v>0</v>
      </c>
      <c r="G139" s="75">
        <f>VLOOKUP($C$139,[75]납품수량!$B$3:$AI$68,G1,FALSE)</f>
        <v>0</v>
      </c>
      <c r="H139" s="75">
        <f>VLOOKUP($C$139,[75]납품수량!$B$3:$AI$68,H1,FALSE)</f>
        <v>0</v>
      </c>
      <c r="I139" s="75">
        <f>VLOOKUP($C$139,[75]납품수량!$B$3:$AI$68,I1,FALSE)</f>
        <v>0</v>
      </c>
      <c r="J139" s="75">
        <f>VLOOKUP($C$139,[75]납품수량!$B$3:$AI$68,J1,FALSE)</f>
        <v>0</v>
      </c>
      <c r="K139" s="75">
        <f>VLOOKUP($C$139,[75]납품수량!$B$3:$AI$68,K1,FALSE)</f>
        <v>0</v>
      </c>
      <c r="L139" s="75">
        <f>VLOOKUP($C$139,[75]납품수량!$B$3:$AI$68,L1,FALSE)</f>
        <v>0</v>
      </c>
      <c r="M139" s="75">
        <f>VLOOKUP($C$139,[75]납품수량!$B$3:$AI$68,M1,FALSE)</f>
        <v>0</v>
      </c>
      <c r="N139" s="75">
        <f>VLOOKUP($C$139,[75]납품수량!$B$3:$AI$68,N1,FALSE)</f>
        <v>0</v>
      </c>
      <c r="O139" s="75">
        <f>VLOOKUP($C$139,[75]납품수량!$B$3:$AI$68,O1,FALSE)</f>
        <v>0</v>
      </c>
      <c r="P139" s="75">
        <f>VLOOKUP($C$139,[75]납품수량!$B$3:$AI$68,P1,FALSE)</f>
        <v>0</v>
      </c>
      <c r="Q139" s="75">
        <f>VLOOKUP($C$139,[75]납품수량!$B$3:$AI$68,Q1,FALSE)</f>
        <v>0</v>
      </c>
      <c r="R139" s="75">
        <f>VLOOKUP($C$139,[75]납품수량!$B$3:$AI$68,R1,FALSE)</f>
        <v>0</v>
      </c>
      <c r="S139" s="75">
        <f>VLOOKUP($C$139,[75]납품수량!$B$3:$AI$68,S1,FALSE)</f>
        <v>0</v>
      </c>
      <c r="T139" s="75">
        <f>VLOOKUP($C$139,[75]납품수량!$B$3:$AI$68,T1,FALSE)</f>
        <v>0</v>
      </c>
      <c r="U139" s="75">
        <f>VLOOKUP($C$139,[75]납품수량!$B$3:$AI$68,U1,FALSE)</f>
        <v>0</v>
      </c>
      <c r="V139" s="75">
        <f>VLOOKUP($C$139,[75]납품수량!$B$3:$AI$68,V1,FALSE)</f>
        <v>0</v>
      </c>
      <c r="W139" s="75">
        <f>VLOOKUP($C$139,[75]납품수량!$B$3:$AI$68,W1,FALSE)</f>
        <v>0</v>
      </c>
      <c r="X139" s="75">
        <f>VLOOKUP($C$139,[75]납품수량!$B$3:$AI$68,X1,FALSE)</f>
        <v>0</v>
      </c>
      <c r="Y139" s="75">
        <f>VLOOKUP($C$139,[75]납품수량!$B$3:$AI$68,Y1,FALSE)</f>
        <v>0</v>
      </c>
      <c r="Z139" s="75">
        <f>VLOOKUP($C$139,[75]납품수량!$B$3:$AI$68,Z1,FALSE)</f>
        <v>0</v>
      </c>
      <c r="AA139" s="75">
        <f>VLOOKUP($C$139,[75]납품수량!$B$3:$AI$68,AA1,FALSE)</f>
        <v>0</v>
      </c>
      <c r="AB139" s="75">
        <f>VLOOKUP($C$139,[75]납품수량!$B$3:$AI$68,AB1,FALSE)</f>
        <v>0</v>
      </c>
      <c r="AC139" s="75">
        <f>VLOOKUP($C$139,[75]납품수량!$B$3:$AI$68,AC1,FALSE)</f>
        <v>0</v>
      </c>
      <c r="AD139" s="75">
        <f>VLOOKUP($C$139,[75]납품수량!$B$3:$AI$68,AD1,FALSE)</f>
        <v>0</v>
      </c>
      <c r="AE139" s="75">
        <f>VLOOKUP($C$139,[75]납품수량!$B$3:$AI$68,AE1,FALSE)</f>
        <v>0</v>
      </c>
      <c r="AF139" s="75">
        <f>VLOOKUP($C$139,[75]납품수량!$B$3:$AI$68,AF1,FALSE)</f>
        <v>0</v>
      </c>
      <c r="AG139" s="75">
        <f>VLOOKUP($C$139,[75]납품수량!$B$3:$AI$68,AG1,FALSE)</f>
        <v>0</v>
      </c>
      <c r="AH139" s="75">
        <f>VLOOKUP($C$139,[75]납품수량!$B$3:$AI$68,AH1,FALSE)</f>
        <v>0</v>
      </c>
      <c r="AI139" s="75">
        <f>VLOOKUP($C$139,[75]납품수량!$B$3:$AI$68,AI1,FALSE)</f>
        <v>0</v>
      </c>
      <c r="AJ139" s="75">
        <f>VLOOKUP($C$139,[75]납품수량!$B$3:$AI$68,AJ1,FALSE)</f>
        <v>0</v>
      </c>
      <c r="AK139" s="75">
        <f>VLOOKUP($C$139,[75]납품수량!$B$3:$AI$68,AK1,FALSE)</f>
        <v>0</v>
      </c>
      <c r="AL139" s="75">
        <f>SUM(G139:AK139)</f>
        <v>0</v>
      </c>
      <c r="AM139" s="61"/>
      <c r="AN139" s="61"/>
      <c r="AO139" s="61"/>
      <c r="AP139" s="61"/>
      <c r="AQ139" s="61"/>
      <c r="AR139" s="61"/>
      <c r="AS139" s="61"/>
      <c r="AT139" s="61"/>
      <c r="AU139" s="61"/>
      <c r="AV139" s="61"/>
      <c r="AW139" s="61"/>
      <c r="AX139" s="61"/>
      <c r="AY139" s="61"/>
      <c r="AZ139" s="61"/>
      <c r="BA139" s="61"/>
      <c r="BB139" s="61"/>
      <c r="BC139" s="61"/>
      <c r="BD139" s="61"/>
      <c r="BE139" s="61"/>
      <c r="BF139" s="61"/>
      <c r="BG139" s="61"/>
      <c r="BH139" s="61"/>
      <c r="BI139" s="61"/>
      <c r="BJ139" s="61"/>
      <c r="BK139" s="61"/>
      <c r="BL139" s="61"/>
      <c r="BM139" s="61"/>
      <c r="BN139" s="61"/>
      <c r="BO139" s="61"/>
      <c r="BP139" s="61"/>
      <c r="BQ139" s="61"/>
      <c r="BR139" s="61"/>
      <c r="BS139" s="61"/>
      <c r="BT139" s="61"/>
      <c r="BU139" s="61"/>
      <c r="BV139" s="61"/>
      <c r="BW139" s="61"/>
      <c r="BX139" s="61"/>
      <c r="BY139" s="61"/>
      <c r="BZ139" s="61"/>
      <c r="CA139" s="61"/>
      <c r="CB139" s="61"/>
      <c r="CC139" s="61"/>
      <c r="CD139" s="61"/>
      <c r="CE139" s="61"/>
      <c r="CF139" s="61"/>
      <c r="CG139" s="61"/>
      <c r="CH139" s="61"/>
      <c r="CI139" s="61"/>
      <c r="CJ139" s="61"/>
      <c r="CK139" s="61"/>
      <c r="CL139" s="61"/>
      <c r="CM139" s="61"/>
      <c r="CN139" s="61"/>
      <c r="CO139" s="61"/>
      <c r="CP139" s="61"/>
      <c r="CQ139" s="61"/>
      <c r="CR139" s="61"/>
      <c r="CS139" s="61"/>
      <c r="CT139" s="61"/>
      <c r="CU139" s="61"/>
      <c r="CV139" s="61"/>
      <c r="CW139" s="61"/>
      <c r="CX139" s="61"/>
      <c r="CY139" s="61"/>
      <c r="CZ139" s="61"/>
      <c r="DA139" s="61"/>
      <c r="DB139" s="61"/>
    </row>
    <row r="140" spans="1:106" s="58" customFormat="1" ht="16.5" customHeight="1">
      <c r="A140" s="70"/>
      <c r="B140" s="777"/>
      <c r="C140" s="770"/>
      <c r="D140" s="772"/>
      <c r="E140" s="772"/>
      <c r="F140" s="772"/>
      <c r="G140" s="74">
        <f>$F$139*G139</f>
        <v>0</v>
      </c>
      <c r="H140" s="74">
        <f t="shared" ref="H140:AK140" si="68">$F$139*H139</f>
        <v>0</v>
      </c>
      <c r="I140" s="74">
        <f t="shared" si="68"/>
        <v>0</v>
      </c>
      <c r="J140" s="74">
        <f t="shared" si="68"/>
        <v>0</v>
      </c>
      <c r="K140" s="74">
        <f t="shared" si="68"/>
        <v>0</v>
      </c>
      <c r="L140" s="74">
        <f t="shared" si="68"/>
        <v>0</v>
      </c>
      <c r="M140" s="74">
        <f t="shared" si="68"/>
        <v>0</v>
      </c>
      <c r="N140" s="74">
        <f t="shared" si="68"/>
        <v>0</v>
      </c>
      <c r="O140" s="74">
        <f t="shared" si="68"/>
        <v>0</v>
      </c>
      <c r="P140" s="74">
        <f t="shared" si="68"/>
        <v>0</v>
      </c>
      <c r="Q140" s="74">
        <f t="shared" si="68"/>
        <v>0</v>
      </c>
      <c r="R140" s="74">
        <f t="shared" si="68"/>
        <v>0</v>
      </c>
      <c r="S140" s="74">
        <f t="shared" si="68"/>
        <v>0</v>
      </c>
      <c r="T140" s="74">
        <f t="shared" si="68"/>
        <v>0</v>
      </c>
      <c r="U140" s="74">
        <f t="shared" si="68"/>
        <v>0</v>
      </c>
      <c r="V140" s="74">
        <f t="shared" si="68"/>
        <v>0</v>
      </c>
      <c r="W140" s="74">
        <f t="shared" si="68"/>
        <v>0</v>
      </c>
      <c r="X140" s="74">
        <f t="shared" si="68"/>
        <v>0</v>
      </c>
      <c r="Y140" s="74">
        <f t="shared" si="68"/>
        <v>0</v>
      </c>
      <c r="Z140" s="74">
        <f t="shared" si="68"/>
        <v>0</v>
      </c>
      <c r="AA140" s="74">
        <f t="shared" si="68"/>
        <v>0</v>
      </c>
      <c r="AB140" s="74">
        <f t="shared" si="68"/>
        <v>0</v>
      </c>
      <c r="AC140" s="74">
        <f t="shared" si="68"/>
        <v>0</v>
      </c>
      <c r="AD140" s="74">
        <f t="shared" si="68"/>
        <v>0</v>
      </c>
      <c r="AE140" s="74">
        <f t="shared" si="68"/>
        <v>0</v>
      </c>
      <c r="AF140" s="74">
        <f t="shared" si="68"/>
        <v>0</v>
      </c>
      <c r="AG140" s="74">
        <f t="shared" si="68"/>
        <v>0</v>
      </c>
      <c r="AH140" s="74">
        <f t="shared" si="68"/>
        <v>0</v>
      </c>
      <c r="AI140" s="74">
        <f t="shared" si="68"/>
        <v>0</v>
      </c>
      <c r="AJ140" s="74">
        <f t="shared" si="68"/>
        <v>0</v>
      </c>
      <c r="AK140" s="74">
        <f t="shared" si="68"/>
        <v>0</v>
      </c>
      <c r="AL140" s="74">
        <f>F139*AL139</f>
        <v>0</v>
      </c>
      <c r="AM140" s="61"/>
      <c r="AN140" s="61"/>
      <c r="AO140" s="61"/>
      <c r="AP140" s="61"/>
      <c r="AQ140" s="61"/>
      <c r="AR140" s="61"/>
      <c r="AS140" s="61"/>
      <c r="AT140" s="61"/>
      <c r="AU140" s="61"/>
      <c r="AV140" s="61"/>
      <c r="AW140" s="61"/>
      <c r="AX140" s="61"/>
      <c r="AY140" s="61"/>
      <c r="AZ140" s="61"/>
      <c r="BA140" s="61"/>
      <c r="BB140" s="61"/>
      <c r="BC140" s="61"/>
      <c r="BD140" s="61"/>
      <c r="BE140" s="61"/>
      <c r="BF140" s="61"/>
      <c r="BG140" s="61"/>
      <c r="BH140" s="61"/>
      <c r="BI140" s="61"/>
      <c r="BJ140" s="61"/>
      <c r="BK140" s="61"/>
      <c r="BL140" s="61"/>
      <c r="BM140" s="61"/>
      <c r="BN140" s="61"/>
      <c r="BO140" s="61"/>
      <c r="BP140" s="61"/>
      <c r="BQ140" s="61"/>
      <c r="BR140" s="61"/>
      <c r="BS140" s="61"/>
      <c r="BT140" s="61"/>
      <c r="BU140" s="61"/>
      <c r="BV140" s="61"/>
      <c r="BW140" s="61"/>
      <c r="BX140" s="61"/>
      <c r="BY140" s="61"/>
      <c r="BZ140" s="61"/>
      <c r="CA140" s="61"/>
      <c r="CB140" s="61"/>
      <c r="CC140" s="61"/>
      <c r="CD140" s="61"/>
      <c r="CE140" s="61"/>
      <c r="CF140" s="61"/>
      <c r="CG140" s="61"/>
      <c r="CH140" s="61"/>
      <c r="CI140" s="61"/>
      <c r="CJ140" s="61"/>
      <c r="CK140" s="61"/>
      <c r="CL140" s="61"/>
      <c r="CM140" s="61"/>
      <c r="CN140" s="61"/>
      <c r="CO140" s="61"/>
      <c r="CP140" s="61"/>
      <c r="CQ140" s="61"/>
      <c r="CR140" s="61"/>
      <c r="CS140" s="61"/>
      <c r="CT140" s="61"/>
      <c r="CU140" s="61"/>
      <c r="CV140" s="61"/>
      <c r="CW140" s="61"/>
      <c r="CX140" s="61"/>
      <c r="CY140" s="61"/>
      <c r="CZ140" s="61"/>
      <c r="DA140" s="61"/>
      <c r="DB140" s="61"/>
    </row>
    <row r="141" spans="1:106" s="58" customFormat="1" ht="16.5" customHeight="1">
      <c r="A141" s="70" t="s">
        <v>636</v>
      </c>
      <c r="B141" s="777"/>
      <c r="C141" s="769" t="s">
        <v>549</v>
      </c>
      <c r="D141" s="771" t="s">
        <v>385</v>
      </c>
      <c r="E141" s="771" t="s">
        <v>546</v>
      </c>
      <c r="F141" s="771">
        <f>VLOOKUP(C141,'[72]납품수량(영업)'!$C$3:$F$260,4,FALSE)</f>
        <v>0</v>
      </c>
      <c r="G141" s="75">
        <f>VLOOKUP($C$141,[75]납품수량!$B$3:$AI$68,G1,FALSE)</f>
        <v>0</v>
      </c>
      <c r="H141" s="75">
        <f>VLOOKUP($C$141,[75]납품수량!$B$3:$AI$68,H1,FALSE)</f>
        <v>0</v>
      </c>
      <c r="I141" s="75">
        <f>VLOOKUP($C$141,[75]납품수량!$B$3:$AI$68,I1,FALSE)</f>
        <v>0</v>
      </c>
      <c r="J141" s="75">
        <f>VLOOKUP($C$141,[75]납품수량!$B$3:$AI$68,J1,FALSE)</f>
        <v>0</v>
      </c>
      <c r="K141" s="75">
        <f>VLOOKUP($C$141,[75]납품수량!$B$3:$AI$68,K1,FALSE)</f>
        <v>0</v>
      </c>
      <c r="L141" s="75">
        <f>VLOOKUP($C$141,[75]납품수량!$B$3:$AI$68,L1,FALSE)</f>
        <v>0</v>
      </c>
      <c r="M141" s="75">
        <f>VLOOKUP($C$141,[75]납품수량!$B$3:$AI$68,M1,FALSE)</f>
        <v>0</v>
      </c>
      <c r="N141" s="75">
        <f>VLOOKUP($C$141,[75]납품수량!$B$3:$AI$68,N1,FALSE)</f>
        <v>0</v>
      </c>
      <c r="O141" s="75">
        <f>VLOOKUP($C$141,[75]납품수량!$B$3:$AI$68,O1,FALSE)</f>
        <v>0</v>
      </c>
      <c r="P141" s="75">
        <f>VLOOKUP($C$141,[75]납품수량!$B$3:$AI$68,P1,FALSE)</f>
        <v>0</v>
      </c>
      <c r="Q141" s="75">
        <f>VLOOKUP($C$141,[75]납품수량!$B$3:$AI$68,Q1,FALSE)</f>
        <v>0</v>
      </c>
      <c r="R141" s="75">
        <f>VLOOKUP($C$141,[75]납품수량!$B$3:$AI$68,R1,FALSE)</f>
        <v>0</v>
      </c>
      <c r="S141" s="75">
        <f>VLOOKUP($C$141,[75]납품수량!$B$3:$AI$68,S1,FALSE)</f>
        <v>0</v>
      </c>
      <c r="T141" s="75">
        <f>VLOOKUP($C$141,[75]납품수량!$B$3:$AI$68,T1,FALSE)</f>
        <v>0</v>
      </c>
      <c r="U141" s="75">
        <f>VLOOKUP($C$141,[75]납품수량!$B$3:$AI$68,U1,FALSE)</f>
        <v>0</v>
      </c>
      <c r="V141" s="75">
        <f>VLOOKUP($C$141,[75]납품수량!$B$3:$AI$68,V1,FALSE)</f>
        <v>0</v>
      </c>
      <c r="W141" s="75">
        <f>VLOOKUP($C$141,[75]납품수량!$B$3:$AI$68,W1,FALSE)</f>
        <v>0</v>
      </c>
      <c r="X141" s="75">
        <f>VLOOKUP($C$141,[75]납품수량!$B$3:$AI$68,X1,FALSE)</f>
        <v>0</v>
      </c>
      <c r="Y141" s="75">
        <f>VLOOKUP($C$141,[75]납품수량!$B$3:$AI$68,Y1,FALSE)</f>
        <v>0</v>
      </c>
      <c r="Z141" s="75">
        <f>VLOOKUP($C$141,[75]납품수량!$B$3:$AI$68,Z1,FALSE)</f>
        <v>0</v>
      </c>
      <c r="AA141" s="75">
        <f>VLOOKUP($C$141,[75]납품수량!$B$3:$AI$68,AA1,FALSE)</f>
        <v>0</v>
      </c>
      <c r="AB141" s="75">
        <f>VLOOKUP($C$141,[75]납품수량!$B$3:$AI$68,AB1,FALSE)</f>
        <v>0</v>
      </c>
      <c r="AC141" s="75">
        <f>VLOOKUP($C$141,[75]납품수량!$B$3:$AI$68,AC1,FALSE)</f>
        <v>0</v>
      </c>
      <c r="AD141" s="75">
        <f>VLOOKUP($C$141,[75]납품수량!$B$3:$AI$68,AD1,FALSE)</f>
        <v>0</v>
      </c>
      <c r="AE141" s="75">
        <f>VLOOKUP($C$141,[75]납품수량!$B$3:$AI$68,AE1,FALSE)</f>
        <v>0</v>
      </c>
      <c r="AF141" s="75">
        <f>VLOOKUP($C$141,[75]납품수량!$B$3:$AI$68,AF1,FALSE)</f>
        <v>0</v>
      </c>
      <c r="AG141" s="75">
        <f>VLOOKUP($C$141,[75]납품수량!$B$3:$AI$68,AG1,FALSE)</f>
        <v>0</v>
      </c>
      <c r="AH141" s="75">
        <f>VLOOKUP($C$141,[75]납품수량!$B$3:$AI$68,AH1,FALSE)</f>
        <v>0</v>
      </c>
      <c r="AI141" s="75">
        <f>VLOOKUP($C$141,[75]납품수량!$B$3:$AI$68,AI1,FALSE)</f>
        <v>0</v>
      </c>
      <c r="AJ141" s="75">
        <f>VLOOKUP($C$141,[75]납품수량!$B$3:$AI$68,AJ1,FALSE)</f>
        <v>0</v>
      </c>
      <c r="AK141" s="75">
        <f>VLOOKUP($C$141,[75]납품수량!$B$3:$AI$68,AK1,FALSE)</f>
        <v>0</v>
      </c>
      <c r="AL141" s="75">
        <f>SUM(G141:AK141)</f>
        <v>0</v>
      </c>
      <c r="AM141" s="61"/>
      <c r="AN141" s="61"/>
      <c r="AO141" s="61"/>
      <c r="AP141" s="61"/>
      <c r="AQ141" s="61"/>
      <c r="AR141" s="61"/>
      <c r="AS141" s="61"/>
      <c r="AT141" s="61"/>
      <c r="AU141" s="61"/>
      <c r="AV141" s="61"/>
      <c r="AW141" s="61"/>
      <c r="AX141" s="61"/>
      <c r="AY141" s="61"/>
      <c r="AZ141" s="61"/>
      <c r="BA141" s="61"/>
      <c r="BB141" s="61"/>
      <c r="BC141" s="61"/>
      <c r="BD141" s="61"/>
      <c r="BE141" s="61"/>
      <c r="BF141" s="61"/>
      <c r="BG141" s="61"/>
      <c r="BH141" s="61"/>
      <c r="BI141" s="61"/>
      <c r="BJ141" s="61"/>
      <c r="BK141" s="61"/>
      <c r="BL141" s="61"/>
      <c r="BM141" s="61"/>
      <c r="BN141" s="61"/>
      <c r="BO141" s="61"/>
      <c r="BP141" s="61"/>
      <c r="BQ141" s="61"/>
      <c r="BR141" s="61"/>
      <c r="BS141" s="61"/>
      <c r="BT141" s="61"/>
      <c r="BU141" s="61"/>
      <c r="BV141" s="61"/>
      <c r="BW141" s="61"/>
      <c r="BX141" s="61"/>
      <c r="BY141" s="61"/>
      <c r="BZ141" s="61"/>
      <c r="CA141" s="61"/>
      <c r="CB141" s="61"/>
      <c r="CC141" s="61"/>
      <c r="CD141" s="61"/>
      <c r="CE141" s="61"/>
      <c r="CF141" s="61"/>
      <c r="CG141" s="61"/>
      <c r="CH141" s="61"/>
      <c r="CI141" s="61"/>
      <c r="CJ141" s="61"/>
      <c r="CK141" s="61"/>
      <c r="CL141" s="61"/>
      <c r="CM141" s="61"/>
      <c r="CN141" s="61"/>
      <c r="CO141" s="61"/>
      <c r="CP141" s="61"/>
      <c r="CQ141" s="61"/>
      <c r="CR141" s="61"/>
      <c r="CS141" s="61"/>
      <c r="CT141" s="61"/>
      <c r="CU141" s="61"/>
      <c r="CV141" s="61"/>
      <c r="CW141" s="61"/>
      <c r="CX141" s="61"/>
      <c r="CY141" s="61"/>
      <c r="CZ141" s="61"/>
      <c r="DA141" s="61"/>
      <c r="DB141" s="61"/>
    </row>
    <row r="142" spans="1:106" s="58" customFormat="1" ht="16.5" customHeight="1">
      <c r="A142" s="70"/>
      <c r="B142" s="777"/>
      <c r="C142" s="770"/>
      <c r="D142" s="772"/>
      <c r="E142" s="772"/>
      <c r="F142" s="772"/>
      <c r="G142" s="74">
        <f>$F$141*G141</f>
        <v>0</v>
      </c>
      <c r="H142" s="74">
        <f t="shared" ref="H142:AK142" si="69">$F$141*H141</f>
        <v>0</v>
      </c>
      <c r="I142" s="74">
        <f t="shared" si="69"/>
        <v>0</v>
      </c>
      <c r="J142" s="74">
        <f t="shared" si="69"/>
        <v>0</v>
      </c>
      <c r="K142" s="74">
        <f t="shared" si="69"/>
        <v>0</v>
      </c>
      <c r="L142" s="74">
        <f t="shared" si="69"/>
        <v>0</v>
      </c>
      <c r="M142" s="74">
        <f t="shared" si="69"/>
        <v>0</v>
      </c>
      <c r="N142" s="74">
        <f t="shared" si="69"/>
        <v>0</v>
      </c>
      <c r="O142" s="74">
        <f t="shared" si="69"/>
        <v>0</v>
      </c>
      <c r="P142" s="74">
        <f t="shared" si="69"/>
        <v>0</v>
      </c>
      <c r="Q142" s="74">
        <f t="shared" si="69"/>
        <v>0</v>
      </c>
      <c r="R142" s="74">
        <f t="shared" si="69"/>
        <v>0</v>
      </c>
      <c r="S142" s="74">
        <f t="shared" si="69"/>
        <v>0</v>
      </c>
      <c r="T142" s="74">
        <f t="shared" si="69"/>
        <v>0</v>
      </c>
      <c r="U142" s="74">
        <f t="shared" si="69"/>
        <v>0</v>
      </c>
      <c r="V142" s="74">
        <f t="shared" si="69"/>
        <v>0</v>
      </c>
      <c r="W142" s="74">
        <f t="shared" si="69"/>
        <v>0</v>
      </c>
      <c r="X142" s="74">
        <f t="shared" si="69"/>
        <v>0</v>
      </c>
      <c r="Y142" s="74">
        <f t="shared" si="69"/>
        <v>0</v>
      </c>
      <c r="Z142" s="74">
        <f t="shared" si="69"/>
        <v>0</v>
      </c>
      <c r="AA142" s="74">
        <f t="shared" si="69"/>
        <v>0</v>
      </c>
      <c r="AB142" s="74">
        <f t="shared" si="69"/>
        <v>0</v>
      </c>
      <c r="AC142" s="74">
        <f t="shared" si="69"/>
        <v>0</v>
      </c>
      <c r="AD142" s="74">
        <f t="shared" si="69"/>
        <v>0</v>
      </c>
      <c r="AE142" s="74">
        <f t="shared" si="69"/>
        <v>0</v>
      </c>
      <c r="AF142" s="74">
        <f t="shared" si="69"/>
        <v>0</v>
      </c>
      <c r="AG142" s="74">
        <f t="shared" si="69"/>
        <v>0</v>
      </c>
      <c r="AH142" s="74">
        <f t="shared" si="69"/>
        <v>0</v>
      </c>
      <c r="AI142" s="74">
        <f t="shared" si="69"/>
        <v>0</v>
      </c>
      <c r="AJ142" s="74">
        <f t="shared" si="69"/>
        <v>0</v>
      </c>
      <c r="AK142" s="74">
        <f t="shared" si="69"/>
        <v>0</v>
      </c>
      <c r="AL142" s="74">
        <f>F141*AL141</f>
        <v>0</v>
      </c>
      <c r="AM142" s="61"/>
      <c r="AN142" s="61"/>
      <c r="AO142" s="61"/>
      <c r="AP142" s="61"/>
      <c r="AQ142" s="61"/>
      <c r="AR142" s="61"/>
      <c r="AS142" s="61"/>
      <c r="AT142" s="61"/>
      <c r="AU142" s="61"/>
      <c r="AV142" s="61"/>
      <c r="AW142" s="61"/>
      <c r="AX142" s="61"/>
      <c r="AY142" s="61"/>
      <c r="AZ142" s="61"/>
      <c r="BA142" s="61"/>
      <c r="BB142" s="61"/>
      <c r="BC142" s="61"/>
      <c r="BD142" s="61"/>
      <c r="BE142" s="61"/>
      <c r="BF142" s="61"/>
      <c r="BG142" s="61"/>
      <c r="BH142" s="61"/>
      <c r="BI142" s="61"/>
      <c r="BJ142" s="61"/>
      <c r="BK142" s="61"/>
      <c r="BL142" s="61"/>
      <c r="BM142" s="61"/>
      <c r="BN142" s="61"/>
      <c r="BO142" s="61"/>
      <c r="BP142" s="61"/>
      <c r="BQ142" s="61"/>
      <c r="BR142" s="61"/>
      <c r="BS142" s="61"/>
      <c r="BT142" s="61"/>
      <c r="BU142" s="61"/>
      <c r="BV142" s="61"/>
      <c r="BW142" s="61"/>
      <c r="BX142" s="61"/>
      <c r="BY142" s="61"/>
      <c r="BZ142" s="61"/>
      <c r="CA142" s="61"/>
      <c r="CB142" s="61"/>
      <c r="CC142" s="61"/>
      <c r="CD142" s="61"/>
      <c r="CE142" s="61"/>
      <c r="CF142" s="61"/>
      <c r="CG142" s="61"/>
      <c r="CH142" s="61"/>
      <c r="CI142" s="61"/>
      <c r="CJ142" s="61"/>
      <c r="CK142" s="61"/>
      <c r="CL142" s="61"/>
      <c r="CM142" s="61"/>
      <c r="CN142" s="61"/>
      <c r="CO142" s="61"/>
      <c r="CP142" s="61"/>
      <c r="CQ142" s="61"/>
      <c r="CR142" s="61"/>
      <c r="CS142" s="61"/>
      <c r="CT142" s="61"/>
      <c r="CU142" s="61"/>
      <c r="CV142" s="61"/>
      <c r="CW142" s="61"/>
      <c r="CX142" s="61"/>
      <c r="CY142" s="61"/>
      <c r="CZ142" s="61"/>
      <c r="DA142" s="61"/>
      <c r="DB142" s="61"/>
    </row>
    <row r="143" spans="1:106" s="58" customFormat="1" ht="16.5" customHeight="1">
      <c r="A143" s="70" t="s">
        <v>636</v>
      </c>
      <c r="B143" s="777"/>
      <c r="C143" s="769" t="s">
        <v>550</v>
      </c>
      <c r="D143" s="771" t="s">
        <v>551</v>
      </c>
      <c r="E143" s="771" t="s">
        <v>546</v>
      </c>
      <c r="F143" s="771">
        <f>VLOOKUP(C143,'[72]납품수량(영업)'!$C$3:$F$260,4,FALSE)</f>
        <v>0</v>
      </c>
      <c r="G143" s="75">
        <f>VLOOKUP($C$143,[75]납품수량!$B$3:$AI$68,G1,FALSE)</f>
        <v>0</v>
      </c>
      <c r="H143" s="75">
        <f>VLOOKUP($C$143,[75]납품수량!$B$3:$AI$68,H1,FALSE)</f>
        <v>0</v>
      </c>
      <c r="I143" s="75">
        <f>VLOOKUP($C$143,[75]납품수량!$B$3:$AI$68,I1,FALSE)</f>
        <v>0</v>
      </c>
      <c r="J143" s="75">
        <f>VLOOKUP($C$143,[75]납품수량!$B$3:$AI$68,J1,FALSE)</f>
        <v>0</v>
      </c>
      <c r="K143" s="75">
        <f>VLOOKUP($C$143,[75]납품수량!$B$3:$AI$68,K1,FALSE)</f>
        <v>0</v>
      </c>
      <c r="L143" s="75">
        <f>VLOOKUP($C$143,[75]납품수량!$B$3:$AI$68,L1,FALSE)</f>
        <v>0</v>
      </c>
      <c r="M143" s="75">
        <f>VLOOKUP($C$143,[75]납품수량!$B$3:$AI$68,M1,FALSE)</f>
        <v>0</v>
      </c>
      <c r="N143" s="75">
        <f>VLOOKUP($C$143,[75]납품수량!$B$3:$AI$68,N1,FALSE)</f>
        <v>0</v>
      </c>
      <c r="O143" s="75">
        <f>VLOOKUP($C$143,[75]납품수량!$B$3:$AI$68,O1,FALSE)</f>
        <v>0</v>
      </c>
      <c r="P143" s="75">
        <f>VLOOKUP($C$143,[75]납품수량!$B$3:$AI$68,P1,FALSE)</f>
        <v>0</v>
      </c>
      <c r="Q143" s="75">
        <f>VLOOKUP($C$143,[75]납품수량!$B$3:$AI$68,Q1,FALSE)</f>
        <v>0</v>
      </c>
      <c r="R143" s="75">
        <f>VLOOKUP($C$143,[75]납품수량!$B$3:$AI$68,R1,FALSE)</f>
        <v>0</v>
      </c>
      <c r="S143" s="75">
        <f>VLOOKUP($C$143,[75]납품수량!$B$3:$AI$68,S1,FALSE)</f>
        <v>0</v>
      </c>
      <c r="T143" s="75">
        <f>VLOOKUP($C$143,[75]납품수량!$B$3:$AI$68,T1,FALSE)</f>
        <v>0</v>
      </c>
      <c r="U143" s="75">
        <f>VLOOKUP($C$143,[75]납품수량!$B$3:$AI$68,U1,FALSE)</f>
        <v>0</v>
      </c>
      <c r="V143" s="75">
        <f>VLOOKUP($C$143,[75]납품수량!$B$3:$AI$68,V1,FALSE)</f>
        <v>0</v>
      </c>
      <c r="W143" s="75">
        <f>VLOOKUP($C$143,[75]납품수량!$B$3:$AI$68,W1,FALSE)</f>
        <v>0</v>
      </c>
      <c r="X143" s="75">
        <f>VLOOKUP($C$143,[75]납품수량!$B$3:$AI$68,X1,FALSE)</f>
        <v>0</v>
      </c>
      <c r="Y143" s="75">
        <f>VLOOKUP($C$143,[75]납품수량!$B$3:$AI$68,Y1,FALSE)</f>
        <v>0</v>
      </c>
      <c r="Z143" s="75">
        <f>VLOOKUP($C$143,[75]납품수량!$B$3:$AI$68,Z1,FALSE)</f>
        <v>0</v>
      </c>
      <c r="AA143" s="75">
        <f>VLOOKUP($C$143,[75]납품수량!$B$3:$AI$68,AA1,FALSE)</f>
        <v>0</v>
      </c>
      <c r="AB143" s="75">
        <f>VLOOKUP($C$143,[75]납품수량!$B$3:$AI$68,AB1,FALSE)</f>
        <v>0</v>
      </c>
      <c r="AC143" s="75">
        <f>VLOOKUP($C$143,[75]납품수량!$B$3:$AI$68,AC1,FALSE)</f>
        <v>0</v>
      </c>
      <c r="AD143" s="75">
        <f>VLOOKUP($C$143,[75]납품수량!$B$3:$AI$68,AD1,FALSE)</f>
        <v>0</v>
      </c>
      <c r="AE143" s="75">
        <f>VLOOKUP($C$143,[75]납품수량!$B$3:$AI$68,AE1,FALSE)</f>
        <v>0</v>
      </c>
      <c r="AF143" s="75">
        <f>VLOOKUP($C$143,[75]납품수량!$B$3:$AI$68,AF1,FALSE)</f>
        <v>0</v>
      </c>
      <c r="AG143" s="75">
        <f>VLOOKUP($C$143,[75]납품수량!$B$3:$AI$68,AG1,FALSE)</f>
        <v>0</v>
      </c>
      <c r="AH143" s="75">
        <f>VLOOKUP($C$143,[75]납품수량!$B$3:$AI$68,AH1,FALSE)</f>
        <v>0</v>
      </c>
      <c r="AI143" s="75">
        <f>VLOOKUP($C$143,[75]납품수량!$B$3:$AI$68,AI1,FALSE)</f>
        <v>0</v>
      </c>
      <c r="AJ143" s="75">
        <f>VLOOKUP($C$143,[75]납품수량!$B$3:$AI$68,AJ1,FALSE)</f>
        <v>0</v>
      </c>
      <c r="AK143" s="75">
        <f>VLOOKUP($C$143,[75]납품수량!$B$3:$AI$68,AK1,FALSE)</f>
        <v>0</v>
      </c>
      <c r="AL143" s="75">
        <f>SUM(G143:AK143)</f>
        <v>0</v>
      </c>
      <c r="AM143" s="61"/>
      <c r="AN143" s="61"/>
      <c r="AO143" s="61"/>
      <c r="AP143" s="61"/>
      <c r="AQ143" s="61"/>
      <c r="AR143" s="61"/>
      <c r="AS143" s="61"/>
      <c r="AT143" s="61"/>
      <c r="AU143" s="61"/>
      <c r="AV143" s="61"/>
      <c r="AW143" s="61"/>
      <c r="AX143" s="61"/>
      <c r="AY143" s="61"/>
      <c r="AZ143" s="61"/>
      <c r="BA143" s="61"/>
      <c r="BB143" s="61"/>
      <c r="BC143" s="61"/>
      <c r="BD143" s="61"/>
      <c r="BE143" s="61"/>
      <c r="BF143" s="61"/>
      <c r="BG143" s="61"/>
      <c r="BH143" s="61"/>
      <c r="BI143" s="61"/>
      <c r="BJ143" s="61"/>
      <c r="BK143" s="61"/>
      <c r="BL143" s="61"/>
      <c r="BM143" s="61"/>
      <c r="BN143" s="61"/>
      <c r="BO143" s="61"/>
      <c r="BP143" s="61"/>
      <c r="BQ143" s="61"/>
      <c r="BR143" s="61"/>
      <c r="BS143" s="61"/>
      <c r="BT143" s="61"/>
      <c r="BU143" s="61"/>
      <c r="BV143" s="61"/>
      <c r="BW143" s="61"/>
      <c r="BX143" s="61"/>
      <c r="BY143" s="61"/>
      <c r="BZ143" s="61"/>
      <c r="CA143" s="61"/>
      <c r="CB143" s="61"/>
      <c r="CC143" s="61"/>
      <c r="CD143" s="61"/>
      <c r="CE143" s="61"/>
      <c r="CF143" s="61"/>
      <c r="CG143" s="61"/>
      <c r="CH143" s="61"/>
      <c r="CI143" s="61"/>
      <c r="CJ143" s="61"/>
      <c r="CK143" s="61"/>
      <c r="CL143" s="61"/>
      <c r="CM143" s="61"/>
      <c r="CN143" s="61"/>
      <c r="CO143" s="61"/>
      <c r="CP143" s="61"/>
      <c r="CQ143" s="61"/>
      <c r="CR143" s="61"/>
      <c r="CS143" s="61"/>
      <c r="CT143" s="61"/>
      <c r="CU143" s="61"/>
      <c r="CV143" s="61"/>
      <c r="CW143" s="61"/>
      <c r="CX143" s="61"/>
      <c r="CY143" s="61"/>
      <c r="CZ143" s="61"/>
      <c r="DA143" s="61"/>
      <c r="DB143" s="61"/>
    </row>
    <row r="144" spans="1:106" s="58" customFormat="1" ht="16.5" customHeight="1">
      <c r="A144" s="70"/>
      <c r="B144" s="777"/>
      <c r="C144" s="770"/>
      <c r="D144" s="772"/>
      <c r="E144" s="772"/>
      <c r="F144" s="772"/>
      <c r="G144" s="74">
        <f>$F$143*G143</f>
        <v>0</v>
      </c>
      <c r="H144" s="74">
        <f t="shared" ref="H144:AK144" si="70">$F$143*H143</f>
        <v>0</v>
      </c>
      <c r="I144" s="74">
        <f t="shared" si="70"/>
        <v>0</v>
      </c>
      <c r="J144" s="74">
        <f t="shared" si="70"/>
        <v>0</v>
      </c>
      <c r="K144" s="74">
        <f t="shared" si="70"/>
        <v>0</v>
      </c>
      <c r="L144" s="74">
        <f t="shared" si="70"/>
        <v>0</v>
      </c>
      <c r="M144" s="74">
        <f t="shared" si="70"/>
        <v>0</v>
      </c>
      <c r="N144" s="74">
        <f t="shared" si="70"/>
        <v>0</v>
      </c>
      <c r="O144" s="74">
        <f t="shared" si="70"/>
        <v>0</v>
      </c>
      <c r="P144" s="74">
        <f t="shared" si="70"/>
        <v>0</v>
      </c>
      <c r="Q144" s="74">
        <f t="shared" si="70"/>
        <v>0</v>
      </c>
      <c r="R144" s="74">
        <f t="shared" si="70"/>
        <v>0</v>
      </c>
      <c r="S144" s="74">
        <f t="shared" si="70"/>
        <v>0</v>
      </c>
      <c r="T144" s="74">
        <f t="shared" si="70"/>
        <v>0</v>
      </c>
      <c r="U144" s="74">
        <f t="shared" si="70"/>
        <v>0</v>
      </c>
      <c r="V144" s="74">
        <f t="shared" si="70"/>
        <v>0</v>
      </c>
      <c r="W144" s="74">
        <f t="shared" si="70"/>
        <v>0</v>
      </c>
      <c r="X144" s="74">
        <f t="shared" si="70"/>
        <v>0</v>
      </c>
      <c r="Y144" s="74">
        <f t="shared" si="70"/>
        <v>0</v>
      </c>
      <c r="Z144" s="74">
        <f t="shared" si="70"/>
        <v>0</v>
      </c>
      <c r="AA144" s="74">
        <f t="shared" si="70"/>
        <v>0</v>
      </c>
      <c r="AB144" s="74">
        <f t="shared" si="70"/>
        <v>0</v>
      </c>
      <c r="AC144" s="74">
        <f t="shared" si="70"/>
        <v>0</v>
      </c>
      <c r="AD144" s="74">
        <f t="shared" si="70"/>
        <v>0</v>
      </c>
      <c r="AE144" s="74">
        <f t="shared" si="70"/>
        <v>0</v>
      </c>
      <c r="AF144" s="74">
        <f t="shared" si="70"/>
        <v>0</v>
      </c>
      <c r="AG144" s="74">
        <f t="shared" si="70"/>
        <v>0</v>
      </c>
      <c r="AH144" s="74">
        <f t="shared" si="70"/>
        <v>0</v>
      </c>
      <c r="AI144" s="74">
        <f t="shared" si="70"/>
        <v>0</v>
      </c>
      <c r="AJ144" s="74">
        <f t="shared" si="70"/>
        <v>0</v>
      </c>
      <c r="AK144" s="74">
        <f t="shared" si="70"/>
        <v>0</v>
      </c>
      <c r="AL144" s="74">
        <f>F143*AL143</f>
        <v>0</v>
      </c>
      <c r="AM144" s="61"/>
      <c r="AN144" s="61"/>
      <c r="AO144" s="61"/>
      <c r="AP144" s="61"/>
      <c r="AQ144" s="61"/>
      <c r="AR144" s="61"/>
      <c r="AS144" s="61"/>
      <c r="AT144" s="61"/>
      <c r="AU144" s="61"/>
      <c r="AV144" s="61"/>
      <c r="AW144" s="61"/>
      <c r="AX144" s="61"/>
      <c r="AY144" s="61"/>
      <c r="AZ144" s="61"/>
      <c r="BA144" s="61"/>
      <c r="BB144" s="61"/>
      <c r="BC144" s="61"/>
      <c r="BD144" s="61"/>
      <c r="BE144" s="61"/>
      <c r="BF144" s="61"/>
      <c r="BG144" s="61"/>
      <c r="BH144" s="61"/>
      <c r="BI144" s="61"/>
      <c r="BJ144" s="61"/>
      <c r="BK144" s="61"/>
      <c r="BL144" s="61"/>
      <c r="BM144" s="61"/>
      <c r="BN144" s="61"/>
      <c r="BO144" s="61"/>
      <c r="BP144" s="61"/>
      <c r="BQ144" s="61"/>
      <c r="BR144" s="61"/>
      <c r="BS144" s="61"/>
      <c r="BT144" s="61"/>
      <c r="BU144" s="61"/>
      <c r="BV144" s="61"/>
      <c r="BW144" s="61"/>
      <c r="BX144" s="61"/>
      <c r="BY144" s="61"/>
      <c r="BZ144" s="61"/>
      <c r="CA144" s="61"/>
      <c r="CB144" s="61"/>
      <c r="CC144" s="61"/>
      <c r="CD144" s="61"/>
      <c r="CE144" s="61"/>
      <c r="CF144" s="61"/>
      <c r="CG144" s="61"/>
      <c r="CH144" s="61"/>
      <c r="CI144" s="61"/>
      <c r="CJ144" s="61"/>
      <c r="CK144" s="61"/>
      <c r="CL144" s="61"/>
      <c r="CM144" s="61"/>
      <c r="CN144" s="61"/>
      <c r="CO144" s="61"/>
      <c r="CP144" s="61"/>
      <c r="CQ144" s="61"/>
      <c r="CR144" s="61"/>
      <c r="CS144" s="61"/>
      <c r="CT144" s="61"/>
      <c r="CU144" s="61"/>
      <c r="CV144" s="61"/>
      <c r="CW144" s="61"/>
      <c r="CX144" s="61"/>
      <c r="CY144" s="61"/>
      <c r="CZ144" s="61"/>
      <c r="DA144" s="61"/>
      <c r="DB144" s="61"/>
    </row>
    <row r="145" spans="1:106" s="58" customFormat="1" ht="16.5" customHeight="1">
      <c r="A145" s="70" t="s">
        <v>636</v>
      </c>
      <c r="B145" s="777"/>
      <c r="C145" s="769" t="s">
        <v>552</v>
      </c>
      <c r="D145" s="771" t="s">
        <v>553</v>
      </c>
      <c r="E145" s="771" t="s">
        <v>554</v>
      </c>
      <c r="F145" s="771">
        <f>VLOOKUP(C145,'[72]납품수량(영업)'!$C$3:$F$260,4,FALSE)</f>
        <v>0</v>
      </c>
      <c r="G145" s="75">
        <f>VLOOKUP($C$145,[75]납품수량!$B$3:$AI$68,G1,FALSE)</f>
        <v>0</v>
      </c>
      <c r="H145" s="75">
        <f>VLOOKUP($C$145,[75]납품수량!$B$3:$AI$68,H1,FALSE)</f>
        <v>0</v>
      </c>
      <c r="I145" s="75">
        <f>VLOOKUP($C$145,[75]납품수량!$B$3:$AI$68,I1,FALSE)</f>
        <v>0</v>
      </c>
      <c r="J145" s="75">
        <f>VLOOKUP($C$145,[75]납품수량!$B$3:$AI$68,J1,FALSE)</f>
        <v>0</v>
      </c>
      <c r="K145" s="75">
        <f>VLOOKUP($C$145,[75]납품수량!$B$3:$AI$68,K1,FALSE)</f>
        <v>0</v>
      </c>
      <c r="L145" s="75">
        <f>VLOOKUP($C$145,[75]납품수량!$B$3:$AI$68,L1,FALSE)</f>
        <v>0</v>
      </c>
      <c r="M145" s="75">
        <f>VLOOKUP($C$145,[75]납품수량!$B$3:$AI$68,M1,FALSE)</f>
        <v>0</v>
      </c>
      <c r="N145" s="75">
        <f>VLOOKUP($C$145,[75]납품수량!$B$3:$AI$68,N1,FALSE)</f>
        <v>0</v>
      </c>
      <c r="O145" s="75">
        <f>VLOOKUP($C$145,[75]납품수량!$B$3:$AI$68,O1,FALSE)</f>
        <v>0</v>
      </c>
      <c r="P145" s="75">
        <f>VLOOKUP($C$145,[75]납품수량!$B$3:$AI$68,P1,FALSE)</f>
        <v>0</v>
      </c>
      <c r="Q145" s="75">
        <f>VLOOKUP($C$145,[75]납품수량!$B$3:$AI$68,Q1,FALSE)</f>
        <v>0</v>
      </c>
      <c r="R145" s="75">
        <f>VLOOKUP($C$145,[75]납품수량!$B$3:$AI$68,R1,FALSE)</f>
        <v>0</v>
      </c>
      <c r="S145" s="75">
        <f>VLOOKUP($C$145,[75]납품수량!$B$3:$AI$68,S1,FALSE)</f>
        <v>0</v>
      </c>
      <c r="T145" s="75">
        <f>VLOOKUP($C$145,[75]납품수량!$B$3:$AI$68,T1,FALSE)</f>
        <v>0</v>
      </c>
      <c r="U145" s="75">
        <f>VLOOKUP($C$145,[75]납품수량!$B$3:$AI$68,U1,FALSE)</f>
        <v>0</v>
      </c>
      <c r="V145" s="75">
        <f>VLOOKUP($C$145,[75]납품수량!$B$3:$AI$68,V1,FALSE)</f>
        <v>0</v>
      </c>
      <c r="W145" s="75">
        <f>VLOOKUP($C$145,[75]납품수량!$B$3:$AI$68,W1,FALSE)</f>
        <v>0</v>
      </c>
      <c r="X145" s="75">
        <f>VLOOKUP($C$145,[75]납품수량!$B$3:$AI$68,X1,FALSE)</f>
        <v>0</v>
      </c>
      <c r="Y145" s="75">
        <f>VLOOKUP($C$145,[75]납품수량!$B$3:$AI$68,Y1,FALSE)</f>
        <v>0</v>
      </c>
      <c r="Z145" s="75">
        <f>VLOOKUP($C$145,[75]납품수량!$B$3:$AI$68,Z1,FALSE)</f>
        <v>0</v>
      </c>
      <c r="AA145" s="75">
        <f>VLOOKUP($C$145,[75]납품수량!$B$3:$AI$68,AA1,FALSE)</f>
        <v>0</v>
      </c>
      <c r="AB145" s="75">
        <f>VLOOKUP($C$145,[75]납품수량!$B$3:$AI$68,AB1,FALSE)</f>
        <v>0</v>
      </c>
      <c r="AC145" s="75">
        <f>VLOOKUP($C$145,[75]납품수량!$B$3:$AI$68,AC1,FALSE)</f>
        <v>0</v>
      </c>
      <c r="AD145" s="75">
        <f>VLOOKUP($C$145,[75]납품수량!$B$3:$AI$68,AD1,FALSE)</f>
        <v>0</v>
      </c>
      <c r="AE145" s="75">
        <f>VLOOKUP($C$145,[75]납품수량!$B$3:$AI$68,AE1,FALSE)</f>
        <v>0</v>
      </c>
      <c r="AF145" s="75">
        <f>VLOOKUP($C$145,[75]납품수량!$B$3:$AI$68,AF1,FALSE)</f>
        <v>0</v>
      </c>
      <c r="AG145" s="75">
        <f>VLOOKUP($C$145,[75]납품수량!$B$3:$AI$68,AG1,FALSE)</f>
        <v>0</v>
      </c>
      <c r="AH145" s="75">
        <f>VLOOKUP($C$145,[75]납품수량!$B$3:$AI$68,AH1,FALSE)</f>
        <v>0</v>
      </c>
      <c r="AI145" s="75">
        <f>VLOOKUP($C$145,[75]납품수량!$B$3:$AI$68,AI1,FALSE)</f>
        <v>0</v>
      </c>
      <c r="AJ145" s="75">
        <f>VLOOKUP($C$145,[75]납품수량!$B$3:$AI$68,AJ1,FALSE)</f>
        <v>0</v>
      </c>
      <c r="AK145" s="75">
        <f>VLOOKUP($C$145,[75]납품수량!$B$3:$AI$68,AK1,FALSE)</f>
        <v>0</v>
      </c>
      <c r="AL145" s="75">
        <f>SUM(G145:AK145)</f>
        <v>0</v>
      </c>
      <c r="AM145" s="61"/>
      <c r="AN145" s="61"/>
      <c r="AO145" s="61"/>
      <c r="AP145" s="61"/>
      <c r="AQ145" s="61"/>
      <c r="AR145" s="61"/>
      <c r="AS145" s="61"/>
      <c r="AT145" s="61"/>
      <c r="AU145" s="61"/>
      <c r="AV145" s="61"/>
      <c r="AW145" s="61"/>
      <c r="AX145" s="61"/>
      <c r="AY145" s="61"/>
      <c r="AZ145" s="61"/>
      <c r="BA145" s="61"/>
      <c r="BB145" s="61"/>
      <c r="BC145" s="61"/>
      <c r="BD145" s="61"/>
      <c r="BE145" s="61"/>
      <c r="BF145" s="61"/>
      <c r="BG145" s="61"/>
      <c r="BH145" s="61"/>
      <c r="BI145" s="61"/>
      <c r="BJ145" s="61"/>
      <c r="BK145" s="61"/>
      <c r="BL145" s="61"/>
      <c r="BM145" s="61"/>
      <c r="BN145" s="61"/>
      <c r="BO145" s="61"/>
      <c r="BP145" s="61"/>
      <c r="BQ145" s="61"/>
      <c r="BR145" s="61"/>
      <c r="BS145" s="61"/>
      <c r="BT145" s="61"/>
      <c r="BU145" s="61"/>
      <c r="BV145" s="61"/>
      <c r="BW145" s="61"/>
      <c r="BX145" s="61"/>
      <c r="BY145" s="61"/>
      <c r="BZ145" s="61"/>
      <c r="CA145" s="61"/>
      <c r="CB145" s="61"/>
      <c r="CC145" s="61"/>
      <c r="CD145" s="61"/>
      <c r="CE145" s="61"/>
      <c r="CF145" s="61"/>
      <c r="CG145" s="61"/>
      <c r="CH145" s="61"/>
      <c r="CI145" s="61"/>
      <c r="CJ145" s="61"/>
      <c r="CK145" s="61"/>
      <c r="CL145" s="61"/>
      <c r="CM145" s="61"/>
      <c r="CN145" s="61"/>
      <c r="CO145" s="61"/>
      <c r="CP145" s="61"/>
      <c r="CQ145" s="61"/>
      <c r="CR145" s="61"/>
      <c r="CS145" s="61"/>
      <c r="CT145" s="61"/>
      <c r="CU145" s="61"/>
      <c r="CV145" s="61"/>
      <c r="CW145" s="61"/>
      <c r="CX145" s="61"/>
      <c r="CY145" s="61"/>
      <c r="CZ145" s="61"/>
      <c r="DA145" s="61"/>
      <c r="DB145" s="61"/>
    </row>
    <row r="146" spans="1:106" s="58" customFormat="1" ht="16.5" customHeight="1">
      <c r="A146" s="70"/>
      <c r="B146" s="777"/>
      <c r="C146" s="770"/>
      <c r="D146" s="772"/>
      <c r="E146" s="772"/>
      <c r="F146" s="772"/>
      <c r="G146" s="74">
        <f>$F$145*G145</f>
        <v>0</v>
      </c>
      <c r="H146" s="74">
        <f t="shared" ref="H146:AK146" si="71">$F$145*H145</f>
        <v>0</v>
      </c>
      <c r="I146" s="74">
        <f t="shared" si="71"/>
        <v>0</v>
      </c>
      <c r="J146" s="74">
        <f t="shared" si="71"/>
        <v>0</v>
      </c>
      <c r="K146" s="74">
        <f t="shared" si="71"/>
        <v>0</v>
      </c>
      <c r="L146" s="74">
        <f t="shared" si="71"/>
        <v>0</v>
      </c>
      <c r="M146" s="74">
        <f t="shared" si="71"/>
        <v>0</v>
      </c>
      <c r="N146" s="74">
        <f t="shared" si="71"/>
        <v>0</v>
      </c>
      <c r="O146" s="74">
        <f t="shared" si="71"/>
        <v>0</v>
      </c>
      <c r="P146" s="74">
        <f t="shared" si="71"/>
        <v>0</v>
      </c>
      <c r="Q146" s="74">
        <f t="shared" si="71"/>
        <v>0</v>
      </c>
      <c r="R146" s="74">
        <f t="shared" si="71"/>
        <v>0</v>
      </c>
      <c r="S146" s="74">
        <f t="shared" si="71"/>
        <v>0</v>
      </c>
      <c r="T146" s="74">
        <f t="shared" si="71"/>
        <v>0</v>
      </c>
      <c r="U146" s="74">
        <f t="shared" si="71"/>
        <v>0</v>
      </c>
      <c r="V146" s="74">
        <f t="shared" si="71"/>
        <v>0</v>
      </c>
      <c r="W146" s="74">
        <f t="shared" si="71"/>
        <v>0</v>
      </c>
      <c r="X146" s="74">
        <f t="shared" si="71"/>
        <v>0</v>
      </c>
      <c r="Y146" s="74">
        <f t="shared" si="71"/>
        <v>0</v>
      </c>
      <c r="Z146" s="74">
        <f t="shared" si="71"/>
        <v>0</v>
      </c>
      <c r="AA146" s="74">
        <f t="shared" si="71"/>
        <v>0</v>
      </c>
      <c r="AB146" s="74">
        <f t="shared" si="71"/>
        <v>0</v>
      </c>
      <c r="AC146" s="74">
        <f t="shared" si="71"/>
        <v>0</v>
      </c>
      <c r="AD146" s="74">
        <f t="shared" si="71"/>
        <v>0</v>
      </c>
      <c r="AE146" s="74">
        <f t="shared" si="71"/>
        <v>0</v>
      </c>
      <c r="AF146" s="74">
        <f t="shared" si="71"/>
        <v>0</v>
      </c>
      <c r="AG146" s="74">
        <f t="shared" si="71"/>
        <v>0</v>
      </c>
      <c r="AH146" s="74">
        <f t="shared" si="71"/>
        <v>0</v>
      </c>
      <c r="AI146" s="74">
        <f t="shared" si="71"/>
        <v>0</v>
      </c>
      <c r="AJ146" s="74">
        <f t="shared" si="71"/>
        <v>0</v>
      </c>
      <c r="AK146" s="74">
        <f t="shared" si="71"/>
        <v>0</v>
      </c>
      <c r="AL146" s="74">
        <f>F145*AL145</f>
        <v>0</v>
      </c>
      <c r="AM146" s="61"/>
      <c r="AN146" s="61"/>
      <c r="AO146" s="61"/>
      <c r="AP146" s="61"/>
      <c r="AQ146" s="61"/>
      <c r="AR146" s="61"/>
      <c r="AS146" s="61"/>
      <c r="AT146" s="61"/>
      <c r="AU146" s="61"/>
      <c r="AV146" s="61"/>
      <c r="AW146" s="61"/>
      <c r="AX146" s="61"/>
      <c r="AY146" s="61"/>
      <c r="AZ146" s="61"/>
      <c r="BA146" s="61"/>
      <c r="BB146" s="61"/>
      <c r="BC146" s="61"/>
      <c r="BD146" s="61"/>
      <c r="BE146" s="61"/>
      <c r="BF146" s="61"/>
      <c r="BG146" s="61"/>
      <c r="BH146" s="61"/>
      <c r="BI146" s="61"/>
      <c r="BJ146" s="61"/>
      <c r="BK146" s="61"/>
      <c r="BL146" s="61"/>
      <c r="BM146" s="61"/>
      <c r="BN146" s="61"/>
      <c r="BO146" s="61"/>
      <c r="BP146" s="61"/>
      <c r="BQ146" s="61"/>
      <c r="BR146" s="61"/>
      <c r="BS146" s="61"/>
      <c r="BT146" s="61"/>
      <c r="BU146" s="61"/>
      <c r="BV146" s="61"/>
      <c r="BW146" s="61"/>
      <c r="BX146" s="61"/>
      <c r="BY146" s="61"/>
      <c r="BZ146" s="61"/>
      <c r="CA146" s="61"/>
      <c r="CB146" s="61"/>
      <c r="CC146" s="61"/>
      <c r="CD146" s="61"/>
      <c r="CE146" s="61"/>
      <c r="CF146" s="61"/>
      <c r="CG146" s="61"/>
      <c r="CH146" s="61"/>
      <c r="CI146" s="61"/>
      <c r="CJ146" s="61"/>
      <c r="CK146" s="61"/>
      <c r="CL146" s="61"/>
      <c r="CM146" s="61"/>
      <c r="CN146" s="61"/>
      <c r="CO146" s="61"/>
      <c r="CP146" s="61"/>
      <c r="CQ146" s="61"/>
      <c r="CR146" s="61"/>
      <c r="CS146" s="61"/>
      <c r="CT146" s="61"/>
      <c r="CU146" s="61"/>
      <c r="CV146" s="61"/>
      <c r="CW146" s="61"/>
      <c r="CX146" s="61"/>
      <c r="CY146" s="61"/>
      <c r="CZ146" s="61"/>
      <c r="DA146" s="61"/>
      <c r="DB146" s="61"/>
    </row>
    <row r="147" spans="1:106" s="58" customFormat="1" ht="16.5" customHeight="1">
      <c r="A147" s="70" t="s">
        <v>636</v>
      </c>
      <c r="B147" s="777"/>
      <c r="C147" s="769" t="s">
        <v>555</v>
      </c>
      <c r="D147" s="771" t="s">
        <v>556</v>
      </c>
      <c r="E147" s="771" t="s">
        <v>554</v>
      </c>
      <c r="F147" s="771">
        <f>VLOOKUP(C147,'[72]납품수량(영업)'!$C$3:$F$260,4,FALSE)</f>
        <v>0</v>
      </c>
      <c r="G147" s="75">
        <f>VLOOKUP($C$147,[75]납품수량!$B$3:$AI$68,G1,FALSE)</f>
        <v>0</v>
      </c>
      <c r="H147" s="75">
        <f>VLOOKUP($C$147,[75]납품수량!$B$3:$AI$68,H1,FALSE)</f>
        <v>0</v>
      </c>
      <c r="I147" s="75">
        <f>VLOOKUP($C$147,[75]납품수량!$B$3:$AI$68,I1,FALSE)</f>
        <v>0</v>
      </c>
      <c r="J147" s="75">
        <f>VLOOKUP($C$147,[75]납품수량!$B$3:$AI$68,J1,FALSE)</f>
        <v>0</v>
      </c>
      <c r="K147" s="75">
        <f>VLOOKUP($C$147,[75]납품수량!$B$3:$AI$68,K1,FALSE)</f>
        <v>0</v>
      </c>
      <c r="L147" s="75">
        <f>VLOOKUP($C$147,[75]납품수량!$B$3:$AI$68,L1,FALSE)</f>
        <v>0</v>
      </c>
      <c r="M147" s="75">
        <f>VLOOKUP($C$147,[75]납품수량!$B$3:$AI$68,M1,FALSE)</f>
        <v>0</v>
      </c>
      <c r="N147" s="75">
        <f>VLOOKUP($C$147,[75]납품수량!$B$3:$AI$68,N1,FALSE)</f>
        <v>0</v>
      </c>
      <c r="O147" s="75">
        <f>VLOOKUP($C$147,[75]납품수량!$B$3:$AI$68,O1,FALSE)</f>
        <v>0</v>
      </c>
      <c r="P147" s="75">
        <f>VLOOKUP($C$147,[75]납품수량!$B$3:$AI$68,P1,FALSE)</f>
        <v>0</v>
      </c>
      <c r="Q147" s="75">
        <f>VLOOKUP($C$147,[75]납품수량!$B$3:$AI$68,Q1,FALSE)</f>
        <v>0</v>
      </c>
      <c r="R147" s="75">
        <f>VLOOKUP($C$147,[75]납품수량!$B$3:$AI$68,R1,FALSE)</f>
        <v>0</v>
      </c>
      <c r="S147" s="75">
        <f>VLOOKUP($C$147,[75]납품수량!$B$3:$AI$68,S1,FALSE)</f>
        <v>0</v>
      </c>
      <c r="T147" s="75">
        <f>VLOOKUP($C$147,[75]납품수량!$B$3:$AI$68,T1,FALSE)</f>
        <v>0</v>
      </c>
      <c r="U147" s="75">
        <f>VLOOKUP($C$147,[75]납품수량!$B$3:$AI$68,U1,FALSE)</f>
        <v>0</v>
      </c>
      <c r="V147" s="75">
        <f>VLOOKUP($C$147,[75]납품수량!$B$3:$AI$68,V1,FALSE)</f>
        <v>0</v>
      </c>
      <c r="W147" s="75">
        <f>VLOOKUP($C$147,[75]납품수량!$B$3:$AI$68,W1,FALSE)</f>
        <v>0</v>
      </c>
      <c r="X147" s="75">
        <f>VLOOKUP($C$147,[75]납품수량!$B$3:$AI$68,X1,FALSE)</f>
        <v>0</v>
      </c>
      <c r="Y147" s="75">
        <f>VLOOKUP($C$147,[75]납품수량!$B$3:$AI$68,Y1,FALSE)</f>
        <v>0</v>
      </c>
      <c r="Z147" s="75">
        <f>VLOOKUP($C$147,[75]납품수량!$B$3:$AI$68,Z1,FALSE)</f>
        <v>0</v>
      </c>
      <c r="AA147" s="75">
        <f>VLOOKUP($C$147,[75]납품수량!$B$3:$AI$68,AA1,FALSE)</f>
        <v>0</v>
      </c>
      <c r="AB147" s="75">
        <f>VLOOKUP($C$147,[75]납품수량!$B$3:$AI$68,AB1,FALSE)</f>
        <v>0</v>
      </c>
      <c r="AC147" s="75">
        <f>VLOOKUP($C$147,[75]납품수량!$B$3:$AI$68,AC1,FALSE)</f>
        <v>0</v>
      </c>
      <c r="AD147" s="75">
        <f>VLOOKUP($C$147,[75]납품수량!$B$3:$AI$68,AD1,FALSE)</f>
        <v>0</v>
      </c>
      <c r="AE147" s="75">
        <f>VLOOKUP($C$147,[75]납품수량!$B$3:$AI$68,AE1,FALSE)</f>
        <v>0</v>
      </c>
      <c r="AF147" s="75">
        <f>VLOOKUP($C$147,[75]납품수량!$B$3:$AI$68,AF1,FALSE)</f>
        <v>0</v>
      </c>
      <c r="AG147" s="75">
        <f>VLOOKUP($C$147,[75]납품수량!$B$3:$AI$68,AG1,FALSE)</f>
        <v>0</v>
      </c>
      <c r="AH147" s="75">
        <f>VLOOKUP($C$147,[75]납품수량!$B$3:$AI$68,AH1,FALSE)</f>
        <v>0</v>
      </c>
      <c r="AI147" s="75">
        <f>VLOOKUP($C$147,[75]납품수량!$B$3:$AI$68,AI1,FALSE)</f>
        <v>0</v>
      </c>
      <c r="AJ147" s="75">
        <f>VLOOKUP($C$147,[75]납품수량!$B$3:$AI$68,AJ1,FALSE)</f>
        <v>0</v>
      </c>
      <c r="AK147" s="75">
        <f>VLOOKUP($C$147,[75]납품수량!$B$3:$AI$68,AK1,FALSE)</f>
        <v>0</v>
      </c>
      <c r="AL147" s="75">
        <f>SUM(G147:AK147)</f>
        <v>0</v>
      </c>
      <c r="AM147" s="61"/>
      <c r="AN147" s="61"/>
      <c r="AO147" s="61"/>
      <c r="AP147" s="61"/>
      <c r="AQ147" s="61"/>
      <c r="AR147" s="61"/>
      <c r="AS147" s="61"/>
      <c r="AT147" s="61"/>
      <c r="AU147" s="61"/>
      <c r="AV147" s="61"/>
      <c r="AW147" s="61"/>
      <c r="AX147" s="61"/>
      <c r="AY147" s="61"/>
      <c r="AZ147" s="61"/>
      <c r="BA147" s="61"/>
      <c r="BB147" s="61"/>
      <c r="BC147" s="61"/>
      <c r="BD147" s="61"/>
      <c r="BE147" s="61"/>
      <c r="BF147" s="61"/>
      <c r="BG147" s="61"/>
      <c r="BH147" s="61"/>
      <c r="BI147" s="61"/>
      <c r="BJ147" s="61"/>
      <c r="BK147" s="61"/>
      <c r="BL147" s="61"/>
      <c r="BM147" s="61"/>
      <c r="BN147" s="61"/>
      <c r="BO147" s="61"/>
      <c r="BP147" s="61"/>
      <c r="BQ147" s="61"/>
      <c r="BR147" s="61"/>
      <c r="BS147" s="61"/>
      <c r="BT147" s="61"/>
      <c r="BU147" s="61"/>
      <c r="BV147" s="61"/>
      <c r="BW147" s="61"/>
      <c r="BX147" s="61"/>
      <c r="BY147" s="61"/>
      <c r="BZ147" s="61"/>
      <c r="CA147" s="61"/>
      <c r="CB147" s="61"/>
      <c r="CC147" s="61"/>
      <c r="CD147" s="61"/>
      <c r="CE147" s="61"/>
      <c r="CF147" s="61"/>
      <c r="CG147" s="61"/>
      <c r="CH147" s="61"/>
      <c r="CI147" s="61"/>
      <c r="CJ147" s="61"/>
      <c r="CK147" s="61"/>
      <c r="CL147" s="61"/>
      <c r="CM147" s="61"/>
      <c r="CN147" s="61"/>
      <c r="CO147" s="61"/>
      <c r="CP147" s="61"/>
      <c r="CQ147" s="61"/>
      <c r="CR147" s="61"/>
      <c r="CS147" s="61"/>
      <c r="CT147" s="61"/>
      <c r="CU147" s="61"/>
      <c r="CV147" s="61"/>
      <c r="CW147" s="61"/>
      <c r="CX147" s="61"/>
      <c r="CY147" s="61"/>
      <c r="CZ147" s="61"/>
      <c r="DA147" s="61"/>
      <c r="DB147" s="61"/>
    </row>
    <row r="148" spans="1:106" s="58" customFormat="1" ht="16.5" customHeight="1">
      <c r="A148" s="70"/>
      <c r="B148" s="777"/>
      <c r="C148" s="770"/>
      <c r="D148" s="772"/>
      <c r="E148" s="772"/>
      <c r="F148" s="772"/>
      <c r="G148" s="74">
        <f>$F$147*G147</f>
        <v>0</v>
      </c>
      <c r="H148" s="74">
        <f t="shared" ref="H148:AK148" si="72">$F$147*H147</f>
        <v>0</v>
      </c>
      <c r="I148" s="74">
        <f t="shared" si="72"/>
        <v>0</v>
      </c>
      <c r="J148" s="74">
        <f t="shared" si="72"/>
        <v>0</v>
      </c>
      <c r="K148" s="74">
        <f t="shared" si="72"/>
        <v>0</v>
      </c>
      <c r="L148" s="74">
        <f t="shared" si="72"/>
        <v>0</v>
      </c>
      <c r="M148" s="74">
        <f t="shared" si="72"/>
        <v>0</v>
      </c>
      <c r="N148" s="74">
        <f t="shared" si="72"/>
        <v>0</v>
      </c>
      <c r="O148" s="74">
        <f t="shared" si="72"/>
        <v>0</v>
      </c>
      <c r="P148" s="74">
        <f t="shared" si="72"/>
        <v>0</v>
      </c>
      <c r="Q148" s="74">
        <f t="shared" si="72"/>
        <v>0</v>
      </c>
      <c r="R148" s="74">
        <f t="shared" si="72"/>
        <v>0</v>
      </c>
      <c r="S148" s="74">
        <f t="shared" si="72"/>
        <v>0</v>
      </c>
      <c r="T148" s="74">
        <f t="shared" si="72"/>
        <v>0</v>
      </c>
      <c r="U148" s="74">
        <f t="shared" si="72"/>
        <v>0</v>
      </c>
      <c r="V148" s="74">
        <f t="shared" si="72"/>
        <v>0</v>
      </c>
      <c r="W148" s="74">
        <f t="shared" si="72"/>
        <v>0</v>
      </c>
      <c r="X148" s="74">
        <f t="shared" si="72"/>
        <v>0</v>
      </c>
      <c r="Y148" s="74">
        <f t="shared" si="72"/>
        <v>0</v>
      </c>
      <c r="Z148" s="74">
        <f t="shared" si="72"/>
        <v>0</v>
      </c>
      <c r="AA148" s="74">
        <f t="shared" si="72"/>
        <v>0</v>
      </c>
      <c r="AB148" s="74">
        <f t="shared" si="72"/>
        <v>0</v>
      </c>
      <c r="AC148" s="74">
        <f t="shared" si="72"/>
        <v>0</v>
      </c>
      <c r="AD148" s="74">
        <f t="shared" si="72"/>
        <v>0</v>
      </c>
      <c r="AE148" s="74">
        <f t="shared" si="72"/>
        <v>0</v>
      </c>
      <c r="AF148" s="74">
        <f t="shared" si="72"/>
        <v>0</v>
      </c>
      <c r="AG148" s="74">
        <f t="shared" si="72"/>
        <v>0</v>
      </c>
      <c r="AH148" s="74">
        <f t="shared" si="72"/>
        <v>0</v>
      </c>
      <c r="AI148" s="74">
        <f t="shared" si="72"/>
        <v>0</v>
      </c>
      <c r="AJ148" s="74">
        <f t="shared" si="72"/>
        <v>0</v>
      </c>
      <c r="AK148" s="74">
        <f t="shared" si="72"/>
        <v>0</v>
      </c>
      <c r="AL148" s="74">
        <f>F147*AL147</f>
        <v>0</v>
      </c>
      <c r="AM148" s="61"/>
      <c r="AN148" s="61"/>
      <c r="AO148" s="61"/>
      <c r="AP148" s="61"/>
      <c r="AQ148" s="61"/>
      <c r="AR148" s="61"/>
      <c r="AS148" s="61"/>
      <c r="AT148" s="61"/>
      <c r="AU148" s="61"/>
      <c r="AV148" s="61"/>
      <c r="AW148" s="61"/>
      <c r="AX148" s="61"/>
      <c r="AY148" s="61"/>
      <c r="AZ148" s="61"/>
      <c r="BA148" s="61"/>
      <c r="BB148" s="61"/>
      <c r="BC148" s="61"/>
      <c r="BD148" s="61"/>
      <c r="BE148" s="61"/>
      <c r="BF148" s="61"/>
      <c r="BG148" s="61"/>
      <c r="BH148" s="61"/>
      <c r="BI148" s="61"/>
      <c r="BJ148" s="61"/>
      <c r="BK148" s="61"/>
      <c r="BL148" s="61"/>
      <c r="BM148" s="61"/>
      <c r="BN148" s="61"/>
      <c r="BO148" s="61"/>
      <c r="BP148" s="61"/>
      <c r="BQ148" s="61"/>
      <c r="BR148" s="61"/>
      <c r="BS148" s="61"/>
      <c r="BT148" s="61"/>
      <c r="BU148" s="61"/>
      <c r="BV148" s="61"/>
      <c r="BW148" s="61"/>
      <c r="BX148" s="61"/>
      <c r="BY148" s="61"/>
      <c r="BZ148" s="61"/>
      <c r="CA148" s="61"/>
      <c r="CB148" s="61"/>
      <c r="CC148" s="61"/>
      <c r="CD148" s="61"/>
      <c r="CE148" s="61"/>
      <c r="CF148" s="61"/>
      <c r="CG148" s="61"/>
      <c r="CH148" s="61"/>
      <c r="CI148" s="61"/>
      <c r="CJ148" s="61"/>
      <c r="CK148" s="61"/>
      <c r="CL148" s="61"/>
      <c r="CM148" s="61"/>
      <c r="CN148" s="61"/>
      <c r="CO148" s="61"/>
      <c r="CP148" s="61"/>
      <c r="CQ148" s="61"/>
      <c r="CR148" s="61"/>
      <c r="CS148" s="61"/>
      <c r="CT148" s="61"/>
      <c r="CU148" s="61"/>
      <c r="CV148" s="61"/>
      <c r="CW148" s="61"/>
      <c r="CX148" s="61"/>
      <c r="CY148" s="61"/>
      <c r="CZ148" s="61"/>
      <c r="DA148" s="61"/>
      <c r="DB148" s="61"/>
    </row>
    <row r="149" spans="1:106" s="58" customFormat="1" ht="16.5" customHeight="1">
      <c r="A149" s="70" t="s">
        <v>636</v>
      </c>
      <c r="B149" s="777"/>
      <c r="C149" s="769" t="s">
        <v>557</v>
      </c>
      <c r="D149" s="771" t="s">
        <v>558</v>
      </c>
      <c r="E149" s="771" t="s">
        <v>169</v>
      </c>
      <c r="F149" s="771">
        <f>VLOOKUP(C149,'[72]납품수량(영업)'!$C$3:$F$260,4,FALSE)</f>
        <v>0</v>
      </c>
      <c r="G149" s="75">
        <f>VLOOKUP($C$149,[75]납품수량!$B$3:$AI$68,G1,FALSE)</f>
        <v>0</v>
      </c>
      <c r="H149" s="75">
        <f>VLOOKUP($C$149,[75]납품수량!$B$3:$AI$68,H1,FALSE)</f>
        <v>0</v>
      </c>
      <c r="I149" s="75">
        <f>VLOOKUP($C$149,[75]납품수량!$B$3:$AI$68,I1,FALSE)</f>
        <v>0</v>
      </c>
      <c r="J149" s="75">
        <f>VLOOKUP($C$149,[75]납품수량!$B$3:$AI$68,J1,FALSE)</f>
        <v>0</v>
      </c>
      <c r="K149" s="75">
        <f>VLOOKUP($C$149,[75]납품수량!$B$3:$AI$68,K1,FALSE)</f>
        <v>0</v>
      </c>
      <c r="L149" s="75">
        <f>VLOOKUP($C$149,[75]납품수량!$B$3:$AI$68,L1,FALSE)</f>
        <v>0</v>
      </c>
      <c r="M149" s="75">
        <f>VLOOKUP($C$149,[75]납품수량!$B$3:$AI$68,M1,FALSE)</f>
        <v>0</v>
      </c>
      <c r="N149" s="75">
        <f>VLOOKUP($C$149,[75]납품수량!$B$3:$AI$68,N1,FALSE)</f>
        <v>0</v>
      </c>
      <c r="O149" s="75">
        <f>VLOOKUP($C$149,[75]납품수량!$B$3:$AI$68,O1,FALSE)</f>
        <v>0</v>
      </c>
      <c r="P149" s="75">
        <f>VLOOKUP($C$149,[75]납품수량!$B$3:$AI$68,P1,FALSE)</f>
        <v>0</v>
      </c>
      <c r="Q149" s="75">
        <f>VLOOKUP($C$149,[75]납품수량!$B$3:$AI$68,Q1,FALSE)</f>
        <v>0</v>
      </c>
      <c r="R149" s="75">
        <f>VLOOKUP($C$149,[75]납품수량!$B$3:$AI$68,R1,FALSE)</f>
        <v>0</v>
      </c>
      <c r="S149" s="75">
        <f>VLOOKUP($C$149,[75]납품수량!$B$3:$AI$68,S1,FALSE)</f>
        <v>0</v>
      </c>
      <c r="T149" s="75">
        <f>VLOOKUP($C$149,[75]납품수량!$B$3:$AI$68,T1,FALSE)</f>
        <v>0</v>
      </c>
      <c r="U149" s="75">
        <f>VLOOKUP($C$149,[75]납품수량!$B$3:$AI$68,U1,FALSE)</f>
        <v>0</v>
      </c>
      <c r="V149" s="75">
        <f>VLOOKUP($C$149,[75]납품수량!$B$3:$AI$68,V1,FALSE)</f>
        <v>0</v>
      </c>
      <c r="W149" s="75">
        <f>VLOOKUP($C$149,[75]납품수량!$B$3:$AI$68,W1,FALSE)</f>
        <v>0</v>
      </c>
      <c r="X149" s="75">
        <f>VLOOKUP($C$149,[75]납품수량!$B$3:$AI$68,X1,FALSE)</f>
        <v>0</v>
      </c>
      <c r="Y149" s="75">
        <f>VLOOKUP($C$149,[75]납품수량!$B$3:$AI$68,Y1,FALSE)</f>
        <v>0</v>
      </c>
      <c r="Z149" s="75">
        <f>VLOOKUP($C$149,[75]납품수량!$B$3:$AI$68,Z1,FALSE)</f>
        <v>0</v>
      </c>
      <c r="AA149" s="75">
        <f>VLOOKUP($C$149,[75]납품수량!$B$3:$AI$68,AA1,FALSE)</f>
        <v>0</v>
      </c>
      <c r="AB149" s="75">
        <f>VLOOKUP($C$149,[75]납품수량!$B$3:$AI$68,AB1,FALSE)</f>
        <v>0</v>
      </c>
      <c r="AC149" s="75">
        <f>VLOOKUP($C$149,[75]납품수량!$B$3:$AI$68,AC1,FALSE)</f>
        <v>0</v>
      </c>
      <c r="AD149" s="75">
        <f>VLOOKUP($C$149,[75]납품수량!$B$3:$AI$68,AD1,FALSE)</f>
        <v>0</v>
      </c>
      <c r="AE149" s="75">
        <f>VLOOKUP($C$149,[75]납품수량!$B$3:$AI$68,AE1,FALSE)</f>
        <v>0</v>
      </c>
      <c r="AF149" s="75">
        <f>VLOOKUP($C$149,[75]납품수량!$B$3:$AI$68,AF1,FALSE)</f>
        <v>0</v>
      </c>
      <c r="AG149" s="75">
        <f>VLOOKUP($C$149,[75]납품수량!$B$3:$AI$68,AG1,FALSE)</f>
        <v>0</v>
      </c>
      <c r="AH149" s="75">
        <f>VLOOKUP($C$149,[75]납품수량!$B$3:$AI$68,AH1,FALSE)</f>
        <v>0</v>
      </c>
      <c r="AI149" s="75">
        <f>VLOOKUP($C$149,[75]납품수량!$B$3:$AI$68,AI1,FALSE)</f>
        <v>0</v>
      </c>
      <c r="AJ149" s="75">
        <f>VLOOKUP($C$149,[75]납품수량!$B$3:$AI$68,AJ1,FALSE)</f>
        <v>0</v>
      </c>
      <c r="AK149" s="75">
        <f>VLOOKUP($C$149,[75]납품수량!$B$3:$AI$68,AK1,FALSE)</f>
        <v>0</v>
      </c>
      <c r="AL149" s="75">
        <f>SUM(G149:AK149)</f>
        <v>0</v>
      </c>
      <c r="AM149" s="61"/>
      <c r="AN149" s="61"/>
      <c r="AO149" s="61"/>
      <c r="AP149" s="61"/>
      <c r="AQ149" s="61"/>
      <c r="AR149" s="61"/>
      <c r="AS149" s="61"/>
      <c r="AT149" s="61"/>
      <c r="AU149" s="61"/>
      <c r="AV149" s="61"/>
      <c r="AW149" s="61"/>
      <c r="AX149" s="61"/>
      <c r="AY149" s="61"/>
      <c r="AZ149" s="61"/>
      <c r="BA149" s="61"/>
      <c r="BB149" s="61"/>
      <c r="BC149" s="61"/>
      <c r="BD149" s="61"/>
      <c r="BE149" s="61"/>
      <c r="BF149" s="61"/>
      <c r="BG149" s="61"/>
      <c r="BH149" s="61"/>
      <c r="BI149" s="61"/>
      <c r="BJ149" s="61"/>
      <c r="BK149" s="61"/>
      <c r="BL149" s="61"/>
      <c r="BM149" s="61"/>
      <c r="BN149" s="61"/>
      <c r="BO149" s="61"/>
      <c r="BP149" s="61"/>
      <c r="BQ149" s="61"/>
      <c r="BR149" s="61"/>
      <c r="BS149" s="61"/>
      <c r="BT149" s="61"/>
      <c r="BU149" s="61"/>
      <c r="BV149" s="61"/>
      <c r="BW149" s="61"/>
      <c r="BX149" s="61"/>
      <c r="BY149" s="61"/>
      <c r="BZ149" s="61"/>
      <c r="CA149" s="61"/>
      <c r="CB149" s="61"/>
      <c r="CC149" s="61"/>
      <c r="CD149" s="61"/>
      <c r="CE149" s="61"/>
      <c r="CF149" s="61"/>
      <c r="CG149" s="61"/>
      <c r="CH149" s="61"/>
      <c r="CI149" s="61"/>
      <c r="CJ149" s="61"/>
      <c r="CK149" s="61"/>
      <c r="CL149" s="61"/>
      <c r="CM149" s="61"/>
      <c r="CN149" s="61"/>
      <c r="CO149" s="61"/>
      <c r="CP149" s="61"/>
      <c r="CQ149" s="61"/>
      <c r="CR149" s="61"/>
      <c r="CS149" s="61"/>
      <c r="CT149" s="61"/>
      <c r="CU149" s="61"/>
      <c r="CV149" s="61"/>
      <c r="CW149" s="61"/>
      <c r="CX149" s="61"/>
      <c r="CY149" s="61"/>
      <c r="CZ149" s="61"/>
      <c r="DA149" s="61"/>
      <c r="DB149" s="61"/>
    </row>
    <row r="150" spans="1:106" s="58" customFormat="1" ht="16.5" customHeight="1">
      <c r="A150" s="70"/>
      <c r="B150" s="777"/>
      <c r="C150" s="770"/>
      <c r="D150" s="772"/>
      <c r="E150" s="772"/>
      <c r="F150" s="772"/>
      <c r="G150" s="74">
        <f>$F$149*G149</f>
        <v>0</v>
      </c>
      <c r="H150" s="74">
        <f t="shared" ref="H150:AK150" si="73">$F$149*H149</f>
        <v>0</v>
      </c>
      <c r="I150" s="74">
        <f t="shared" si="73"/>
        <v>0</v>
      </c>
      <c r="J150" s="74">
        <f t="shared" si="73"/>
        <v>0</v>
      </c>
      <c r="K150" s="74">
        <f t="shared" si="73"/>
        <v>0</v>
      </c>
      <c r="L150" s="74">
        <f t="shared" si="73"/>
        <v>0</v>
      </c>
      <c r="M150" s="74">
        <f t="shared" si="73"/>
        <v>0</v>
      </c>
      <c r="N150" s="74">
        <f t="shared" si="73"/>
        <v>0</v>
      </c>
      <c r="O150" s="74">
        <f t="shared" si="73"/>
        <v>0</v>
      </c>
      <c r="P150" s="74">
        <f t="shared" si="73"/>
        <v>0</v>
      </c>
      <c r="Q150" s="74">
        <f t="shared" si="73"/>
        <v>0</v>
      </c>
      <c r="R150" s="74">
        <f t="shared" si="73"/>
        <v>0</v>
      </c>
      <c r="S150" s="74">
        <f t="shared" si="73"/>
        <v>0</v>
      </c>
      <c r="T150" s="74">
        <f t="shared" si="73"/>
        <v>0</v>
      </c>
      <c r="U150" s="74">
        <f t="shared" si="73"/>
        <v>0</v>
      </c>
      <c r="V150" s="74">
        <f t="shared" si="73"/>
        <v>0</v>
      </c>
      <c r="W150" s="74">
        <f t="shared" si="73"/>
        <v>0</v>
      </c>
      <c r="X150" s="74">
        <f t="shared" si="73"/>
        <v>0</v>
      </c>
      <c r="Y150" s="74">
        <f t="shared" si="73"/>
        <v>0</v>
      </c>
      <c r="Z150" s="74">
        <f t="shared" si="73"/>
        <v>0</v>
      </c>
      <c r="AA150" s="74">
        <f t="shared" si="73"/>
        <v>0</v>
      </c>
      <c r="AB150" s="74">
        <f t="shared" si="73"/>
        <v>0</v>
      </c>
      <c r="AC150" s="74">
        <f t="shared" si="73"/>
        <v>0</v>
      </c>
      <c r="AD150" s="74">
        <f t="shared" si="73"/>
        <v>0</v>
      </c>
      <c r="AE150" s="74">
        <f t="shared" si="73"/>
        <v>0</v>
      </c>
      <c r="AF150" s="74">
        <f t="shared" si="73"/>
        <v>0</v>
      </c>
      <c r="AG150" s="74">
        <f t="shared" si="73"/>
        <v>0</v>
      </c>
      <c r="AH150" s="74">
        <f t="shared" si="73"/>
        <v>0</v>
      </c>
      <c r="AI150" s="74">
        <f t="shared" si="73"/>
        <v>0</v>
      </c>
      <c r="AJ150" s="74">
        <f t="shared" si="73"/>
        <v>0</v>
      </c>
      <c r="AK150" s="74">
        <f t="shared" si="73"/>
        <v>0</v>
      </c>
      <c r="AL150" s="74">
        <f>F149*AL149</f>
        <v>0</v>
      </c>
      <c r="AM150" s="61"/>
      <c r="AN150" s="61"/>
      <c r="AO150" s="61"/>
      <c r="AP150" s="61"/>
      <c r="AQ150" s="61"/>
      <c r="AR150" s="61"/>
      <c r="AS150" s="61"/>
      <c r="AT150" s="61"/>
      <c r="AU150" s="61"/>
      <c r="AV150" s="61"/>
      <c r="AW150" s="61"/>
      <c r="AX150" s="61"/>
      <c r="AY150" s="61"/>
      <c r="AZ150" s="61"/>
      <c r="BA150" s="61"/>
      <c r="BB150" s="61"/>
      <c r="BC150" s="61"/>
      <c r="BD150" s="61"/>
      <c r="BE150" s="61"/>
      <c r="BF150" s="61"/>
      <c r="BG150" s="61"/>
      <c r="BH150" s="61"/>
      <c r="BI150" s="61"/>
      <c r="BJ150" s="61"/>
      <c r="BK150" s="61"/>
      <c r="BL150" s="61"/>
      <c r="BM150" s="61"/>
      <c r="BN150" s="61"/>
      <c r="BO150" s="61"/>
      <c r="BP150" s="61"/>
      <c r="BQ150" s="61"/>
      <c r="BR150" s="61"/>
      <c r="BS150" s="61"/>
      <c r="BT150" s="61"/>
      <c r="BU150" s="61"/>
      <c r="BV150" s="61"/>
      <c r="BW150" s="61"/>
      <c r="BX150" s="61"/>
      <c r="BY150" s="61"/>
      <c r="BZ150" s="61"/>
      <c r="CA150" s="61"/>
      <c r="CB150" s="61"/>
      <c r="CC150" s="61"/>
      <c r="CD150" s="61"/>
      <c r="CE150" s="61"/>
      <c r="CF150" s="61"/>
      <c r="CG150" s="61"/>
      <c r="CH150" s="61"/>
      <c r="CI150" s="61"/>
      <c r="CJ150" s="61"/>
      <c r="CK150" s="61"/>
      <c r="CL150" s="61"/>
      <c r="CM150" s="61"/>
      <c r="CN150" s="61"/>
      <c r="CO150" s="61"/>
      <c r="CP150" s="61"/>
      <c r="CQ150" s="61"/>
      <c r="CR150" s="61"/>
      <c r="CS150" s="61"/>
      <c r="CT150" s="61"/>
      <c r="CU150" s="61"/>
      <c r="CV150" s="61"/>
      <c r="CW150" s="61"/>
      <c r="CX150" s="61"/>
      <c r="CY150" s="61"/>
      <c r="CZ150" s="61"/>
      <c r="DA150" s="61"/>
      <c r="DB150" s="61"/>
    </row>
    <row r="151" spans="1:106" s="58" customFormat="1" ht="16.5" customHeight="1">
      <c r="A151" s="70" t="s">
        <v>636</v>
      </c>
      <c r="B151" s="777"/>
      <c r="C151" s="769" t="s">
        <v>559</v>
      </c>
      <c r="D151" s="771" t="s">
        <v>560</v>
      </c>
      <c r="E151" s="771" t="s">
        <v>169</v>
      </c>
      <c r="F151" s="771">
        <f>VLOOKUP(C151,'[72]납품수량(영업)'!$C$3:$F$260,4,FALSE)</f>
        <v>0</v>
      </c>
      <c r="G151" s="75">
        <f>VLOOKUP($C$151,[75]납품수량!$B$3:$AI$68,G1,FALSE)</f>
        <v>0</v>
      </c>
      <c r="H151" s="75">
        <f>VLOOKUP($C$151,[75]납품수량!$B$3:$AI$68,H1,FALSE)</f>
        <v>0</v>
      </c>
      <c r="I151" s="75">
        <f>VLOOKUP($C$151,[75]납품수량!$B$3:$AI$68,I1,FALSE)</f>
        <v>0</v>
      </c>
      <c r="J151" s="75">
        <f>VLOOKUP($C$151,[75]납품수량!$B$3:$AI$68,J1,FALSE)</f>
        <v>0</v>
      </c>
      <c r="K151" s="75">
        <f>VLOOKUP($C$151,[75]납품수량!$B$3:$AI$68,K1,FALSE)</f>
        <v>0</v>
      </c>
      <c r="L151" s="75">
        <f>VLOOKUP($C$151,[75]납품수량!$B$3:$AI$68,L1,FALSE)</f>
        <v>0</v>
      </c>
      <c r="M151" s="75">
        <f>VLOOKUP($C$151,[75]납품수량!$B$3:$AI$68,M1,FALSE)</f>
        <v>0</v>
      </c>
      <c r="N151" s="75">
        <f>VLOOKUP($C$151,[75]납품수량!$B$3:$AI$68,N1,FALSE)</f>
        <v>0</v>
      </c>
      <c r="O151" s="75">
        <f>VLOOKUP($C$151,[75]납품수량!$B$3:$AI$68,O1,FALSE)</f>
        <v>0</v>
      </c>
      <c r="P151" s="75">
        <f>VLOOKUP($C$151,[75]납품수량!$B$3:$AI$68,P1,FALSE)</f>
        <v>0</v>
      </c>
      <c r="Q151" s="75">
        <f>VLOOKUP($C$151,[75]납품수량!$B$3:$AI$68,Q1,FALSE)</f>
        <v>0</v>
      </c>
      <c r="R151" s="75">
        <f>VLOOKUP($C$151,[75]납품수량!$B$3:$AI$68,R1,FALSE)</f>
        <v>0</v>
      </c>
      <c r="S151" s="75">
        <f>VLOOKUP($C$151,[75]납품수량!$B$3:$AI$68,S1,FALSE)</f>
        <v>0</v>
      </c>
      <c r="T151" s="75">
        <f>VLOOKUP($C$151,[75]납품수량!$B$3:$AI$68,T1,FALSE)</f>
        <v>0</v>
      </c>
      <c r="U151" s="75">
        <f>VLOOKUP($C$151,[75]납품수량!$B$3:$AI$68,U1,FALSE)</f>
        <v>0</v>
      </c>
      <c r="V151" s="75">
        <f>VLOOKUP($C$151,[75]납품수량!$B$3:$AI$68,V1,FALSE)</f>
        <v>0</v>
      </c>
      <c r="W151" s="75">
        <f>VLOOKUP($C$151,[75]납품수량!$B$3:$AI$68,W1,FALSE)</f>
        <v>0</v>
      </c>
      <c r="X151" s="75">
        <f>VLOOKUP($C$151,[75]납품수량!$B$3:$AI$68,X1,FALSE)</f>
        <v>0</v>
      </c>
      <c r="Y151" s="75">
        <f>VLOOKUP($C$151,[75]납품수량!$B$3:$AI$68,Y1,FALSE)</f>
        <v>0</v>
      </c>
      <c r="Z151" s="75">
        <f>VLOOKUP($C$151,[75]납품수량!$B$3:$AI$68,Z1,FALSE)</f>
        <v>0</v>
      </c>
      <c r="AA151" s="75">
        <f>VLOOKUP($C$151,[75]납품수량!$B$3:$AI$68,AA1,FALSE)</f>
        <v>0</v>
      </c>
      <c r="AB151" s="75">
        <f>VLOOKUP($C$151,[75]납품수량!$B$3:$AI$68,AB1,FALSE)</f>
        <v>0</v>
      </c>
      <c r="AC151" s="75">
        <f>VLOOKUP($C$151,[75]납품수량!$B$3:$AI$68,AC1,FALSE)</f>
        <v>0</v>
      </c>
      <c r="AD151" s="75">
        <f>VLOOKUP($C$151,[75]납품수량!$B$3:$AI$68,AD1,FALSE)</f>
        <v>0</v>
      </c>
      <c r="AE151" s="75">
        <f>VLOOKUP($C$151,[75]납품수량!$B$3:$AI$68,AE1,FALSE)</f>
        <v>0</v>
      </c>
      <c r="AF151" s="75">
        <f>VLOOKUP($C$151,[75]납품수량!$B$3:$AI$68,AF1,FALSE)</f>
        <v>0</v>
      </c>
      <c r="AG151" s="75">
        <f>VLOOKUP($C$151,[75]납품수량!$B$3:$AI$68,AG1,FALSE)</f>
        <v>0</v>
      </c>
      <c r="AH151" s="75">
        <f>VLOOKUP($C$151,[75]납품수량!$B$3:$AI$68,AH1,FALSE)</f>
        <v>0</v>
      </c>
      <c r="AI151" s="75">
        <f>VLOOKUP($C$151,[75]납품수량!$B$3:$AI$68,AI1,FALSE)</f>
        <v>0</v>
      </c>
      <c r="AJ151" s="75">
        <f>VLOOKUP($C$151,[75]납품수량!$B$3:$AI$68,AJ1,FALSE)</f>
        <v>0</v>
      </c>
      <c r="AK151" s="75">
        <f>VLOOKUP($C$151,[75]납품수량!$B$3:$AI$68,AK1,FALSE)</f>
        <v>0</v>
      </c>
      <c r="AL151" s="75">
        <f>SUM(G151:AK151)</f>
        <v>0</v>
      </c>
      <c r="AM151" s="61"/>
      <c r="AN151" s="61"/>
      <c r="AO151" s="61"/>
      <c r="AP151" s="61"/>
      <c r="AQ151" s="61"/>
      <c r="AR151" s="61"/>
      <c r="AS151" s="61"/>
      <c r="AT151" s="61"/>
      <c r="AU151" s="61"/>
      <c r="AV151" s="61"/>
      <c r="AW151" s="61"/>
      <c r="AX151" s="61"/>
      <c r="AY151" s="61"/>
      <c r="AZ151" s="61"/>
      <c r="BA151" s="61"/>
      <c r="BB151" s="61"/>
      <c r="BC151" s="61"/>
      <c r="BD151" s="61"/>
      <c r="BE151" s="61"/>
      <c r="BF151" s="61"/>
      <c r="BG151" s="61"/>
      <c r="BH151" s="61"/>
      <c r="BI151" s="61"/>
      <c r="BJ151" s="61"/>
      <c r="BK151" s="61"/>
      <c r="BL151" s="61"/>
      <c r="BM151" s="61"/>
      <c r="BN151" s="61"/>
      <c r="BO151" s="61"/>
      <c r="BP151" s="61"/>
      <c r="BQ151" s="61"/>
      <c r="BR151" s="61"/>
      <c r="BS151" s="61"/>
      <c r="BT151" s="61"/>
      <c r="BU151" s="61"/>
      <c r="BV151" s="61"/>
      <c r="BW151" s="61"/>
      <c r="BX151" s="61"/>
      <c r="BY151" s="61"/>
      <c r="BZ151" s="61"/>
      <c r="CA151" s="61"/>
      <c r="CB151" s="61"/>
      <c r="CC151" s="61"/>
      <c r="CD151" s="61"/>
      <c r="CE151" s="61"/>
      <c r="CF151" s="61"/>
      <c r="CG151" s="61"/>
      <c r="CH151" s="61"/>
      <c r="CI151" s="61"/>
      <c r="CJ151" s="61"/>
      <c r="CK151" s="61"/>
      <c r="CL151" s="61"/>
      <c r="CM151" s="61"/>
      <c r="CN151" s="61"/>
      <c r="CO151" s="61"/>
      <c r="CP151" s="61"/>
      <c r="CQ151" s="61"/>
      <c r="CR151" s="61"/>
      <c r="CS151" s="61"/>
      <c r="CT151" s="61"/>
      <c r="CU151" s="61"/>
      <c r="CV151" s="61"/>
      <c r="CW151" s="61"/>
      <c r="CX151" s="61"/>
      <c r="CY151" s="61"/>
      <c r="CZ151" s="61"/>
      <c r="DA151" s="61"/>
      <c r="DB151" s="61"/>
    </row>
    <row r="152" spans="1:106" s="58" customFormat="1" ht="16.5" customHeight="1">
      <c r="A152" s="70"/>
      <c r="B152" s="777"/>
      <c r="C152" s="770"/>
      <c r="D152" s="772"/>
      <c r="E152" s="772"/>
      <c r="F152" s="772"/>
      <c r="G152" s="74">
        <f>$F$151*G151</f>
        <v>0</v>
      </c>
      <c r="H152" s="74">
        <f t="shared" ref="H152:AK152" si="74">$F$151*H151</f>
        <v>0</v>
      </c>
      <c r="I152" s="74">
        <f t="shared" si="74"/>
        <v>0</v>
      </c>
      <c r="J152" s="74">
        <f t="shared" si="74"/>
        <v>0</v>
      </c>
      <c r="K152" s="74">
        <f t="shared" si="74"/>
        <v>0</v>
      </c>
      <c r="L152" s="74">
        <f t="shared" si="74"/>
        <v>0</v>
      </c>
      <c r="M152" s="74">
        <f t="shared" si="74"/>
        <v>0</v>
      </c>
      <c r="N152" s="74">
        <f t="shared" si="74"/>
        <v>0</v>
      </c>
      <c r="O152" s="74">
        <f t="shared" si="74"/>
        <v>0</v>
      </c>
      <c r="P152" s="74">
        <f t="shared" si="74"/>
        <v>0</v>
      </c>
      <c r="Q152" s="74">
        <f t="shared" si="74"/>
        <v>0</v>
      </c>
      <c r="R152" s="74">
        <f t="shared" si="74"/>
        <v>0</v>
      </c>
      <c r="S152" s="74">
        <f t="shared" si="74"/>
        <v>0</v>
      </c>
      <c r="T152" s="74">
        <f t="shared" si="74"/>
        <v>0</v>
      </c>
      <c r="U152" s="74">
        <f t="shared" si="74"/>
        <v>0</v>
      </c>
      <c r="V152" s="74">
        <f t="shared" si="74"/>
        <v>0</v>
      </c>
      <c r="W152" s="74">
        <f t="shared" si="74"/>
        <v>0</v>
      </c>
      <c r="X152" s="74">
        <f t="shared" si="74"/>
        <v>0</v>
      </c>
      <c r="Y152" s="74">
        <f t="shared" si="74"/>
        <v>0</v>
      </c>
      <c r="Z152" s="74">
        <f t="shared" si="74"/>
        <v>0</v>
      </c>
      <c r="AA152" s="74">
        <f t="shared" si="74"/>
        <v>0</v>
      </c>
      <c r="AB152" s="74">
        <f t="shared" si="74"/>
        <v>0</v>
      </c>
      <c r="AC152" s="74">
        <f t="shared" si="74"/>
        <v>0</v>
      </c>
      <c r="AD152" s="74">
        <f t="shared" si="74"/>
        <v>0</v>
      </c>
      <c r="AE152" s="74">
        <f t="shared" si="74"/>
        <v>0</v>
      </c>
      <c r="AF152" s="74">
        <f t="shared" si="74"/>
        <v>0</v>
      </c>
      <c r="AG152" s="74">
        <f t="shared" si="74"/>
        <v>0</v>
      </c>
      <c r="AH152" s="74">
        <f t="shared" si="74"/>
        <v>0</v>
      </c>
      <c r="AI152" s="74">
        <f t="shared" si="74"/>
        <v>0</v>
      </c>
      <c r="AJ152" s="74">
        <f t="shared" si="74"/>
        <v>0</v>
      </c>
      <c r="AK152" s="74">
        <f t="shared" si="74"/>
        <v>0</v>
      </c>
      <c r="AL152" s="74">
        <f>F151*AL151</f>
        <v>0</v>
      </c>
      <c r="AM152" s="61"/>
      <c r="AN152" s="61"/>
      <c r="AO152" s="61"/>
      <c r="AP152" s="61"/>
      <c r="AQ152" s="61"/>
      <c r="AR152" s="61"/>
      <c r="AS152" s="61"/>
      <c r="AT152" s="61"/>
      <c r="AU152" s="61"/>
      <c r="AV152" s="61"/>
      <c r="AW152" s="61"/>
      <c r="AX152" s="61"/>
      <c r="AY152" s="61"/>
      <c r="AZ152" s="61"/>
      <c r="BA152" s="61"/>
      <c r="BB152" s="61"/>
      <c r="BC152" s="61"/>
      <c r="BD152" s="61"/>
      <c r="BE152" s="61"/>
      <c r="BF152" s="61"/>
      <c r="BG152" s="61"/>
      <c r="BH152" s="61"/>
      <c r="BI152" s="61"/>
      <c r="BJ152" s="61"/>
      <c r="BK152" s="61"/>
      <c r="BL152" s="61"/>
      <c r="BM152" s="61"/>
      <c r="BN152" s="61"/>
      <c r="BO152" s="61"/>
      <c r="BP152" s="61"/>
      <c r="BQ152" s="61"/>
      <c r="BR152" s="61"/>
      <c r="BS152" s="61"/>
      <c r="BT152" s="61"/>
      <c r="BU152" s="61"/>
      <c r="BV152" s="61"/>
      <c r="BW152" s="61"/>
      <c r="BX152" s="61"/>
      <c r="BY152" s="61"/>
      <c r="BZ152" s="61"/>
      <c r="CA152" s="61"/>
      <c r="CB152" s="61"/>
      <c r="CC152" s="61"/>
      <c r="CD152" s="61"/>
      <c r="CE152" s="61"/>
      <c r="CF152" s="61"/>
      <c r="CG152" s="61"/>
      <c r="CH152" s="61"/>
      <c r="CI152" s="61"/>
      <c r="CJ152" s="61"/>
      <c r="CK152" s="61"/>
      <c r="CL152" s="61"/>
      <c r="CM152" s="61"/>
      <c r="CN152" s="61"/>
      <c r="CO152" s="61"/>
      <c r="CP152" s="61"/>
      <c r="CQ152" s="61"/>
      <c r="CR152" s="61"/>
      <c r="CS152" s="61"/>
      <c r="CT152" s="61"/>
      <c r="CU152" s="61"/>
      <c r="CV152" s="61"/>
      <c r="CW152" s="61"/>
      <c r="CX152" s="61"/>
      <c r="CY152" s="61"/>
      <c r="CZ152" s="61"/>
      <c r="DA152" s="61"/>
      <c r="DB152" s="61"/>
    </row>
    <row r="153" spans="1:106" s="58" customFormat="1" ht="16.5" customHeight="1">
      <c r="A153" s="70" t="s">
        <v>636</v>
      </c>
      <c r="B153" s="777"/>
      <c r="C153" s="769" t="s">
        <v>596</v>
      </c>
      <c r="D153" s="771" t="s">
        <v>597</v>
      </c>
      <c r="E153" s="771" t="s">
        <v>598</v>
      </c>
      <c r="F153" s="771">
        <f>VLOOKUP(C153,'[72]납품수량(영업)'!$C$3:$F$260,4,FALSE)</f>
        <v>0</v>
      </c>
      <c r="G153" s="75">
        <f>VLOOKUP($C$153,[75]납품수량!$B$3:$AI$68,G1,FALSE)</f>
        <v>0</v>
      </c>
      <c r="H153" s="75">
        <f>VLOOKUP($C$153,[75]납품수량!$B$3:$AI$68,H1,FALSE)</f>
        <v>0</v>
      </c>
      <c r="I153" s="75">
        <f>VLOOKUP($C$153,[75]납품수량!$B$3:$AI$68,I1,FALSE)</f>
        <v>0</v>
      </c>
      <c r="J153" s="75">
        <f>VLOOKUP($C$153,[75]납품수량!$B$3:$AI$68,J1,FALSE)</f>
        <v>0</v>
      </c>
      <c r="K153" s="75">
        <f>VLOOKUP($C$153,[75]납품수량!$B$3:$AI$68,K1,FALSE)</f>
        <v>0</v>
      </c>
      <c r="L153" s="75">
        <f>VLOOKUP($C$153,[75]납품수량!$B$3:$AI$68,L1,FALSE)</f>
        <v>0</v>
      </c>
      <c r="M153" s="75">
        <f>VLOOKUP($C$153,[75]납품수량!$B$3:$AI$68,M1,FALSE)</f>
        <v>0</v>
      </c>
      <c r="N153" s="75">
        <f>VLOOKUP($C$153,[75]납품수량!$B$3:$AI$68,N1,FALSE)</f>
        <v>0</v>
      </c>
      <c r="O153" s="75">
        <f>VLOOKUP($C$153,[75]납품수량!$B$3:$AI$68,O1,FALSE)</f>
        <v>0</v>
      </c>
      <c r="P153" s="75">
        <f>VLOOKUP($C$153,[75]납품수량!$B$3:$AI$68,P1,FALSE)</f>
        <v>0</v>
      </c>
      <c r="Q153" s="75">
        <f>VLOOKUP($C$153,[75]납품수량!$B$3:$AI$68,Q1,FALSE)</f>
        <v>0</v>
      </c>
      <c r="R153" s="75">
        <f>VLOOKUP($C$153,[75]납품수량!$B$3:$AI$68,R1,FALSE)</f>
        <v>0</v>
      </c>
      <c r="S153" s="75">
        <f>VLOOKUP($C$153,[75]납품수량!$B$3:$AI$68,S1,FALSE)</f>
        <v>0</v>
      </c>
      <c r="T153" s="75">
        <f>VLOOKUP($C$153,[75]납품수량!$B$3:$AI$68,T1,FALSE)</f>
        <v>0</v>
      </c>
      <c r="U153" s="75">
        <f>VLOOKUP($C$153,[75]납품수량!$B$3:$AI$68,U1,FALSE)</f>
        <v>0</v>
      </c>
      <c r="V153" s="75">
        <f>VLOOKUP($C$153,[75]납품수량!$B$3:$AI$68,V1,FALSE)</f>
        <v>0</v>
      </c>
      <c r="W153" s="75">
        <f>VLOOKUP($C$153,[75]납품수량!$B$3:$AI$68,W1,FALSE)</f>
        <v>0</v>
      </c>
      <c r="X153" s="75">
        <f>VLOOKUP($C$153,[75]납품수량!$B$3:$AI$68,X1,FALSE)</f>
        <v>0</v>
      </c>
      <c r="Y153" s="75">
        <f>VLOOKUP($C$153,[75]납품수량!$B$3:$AI$68,Y1,FALSE)</f>
        <v>0</v>
      </c>
      <c r="Z153" s="75">
        <f>VLOOKUP($C$153,[75]납품수량!$B$3:$AI$68,Z1,FALSE)</f>
        <v>0</v>
      </c>
      <c r="AA153" s="75">
        <f>VLOOKUP($C$153,[75]납품수량!$B$3:$AI$68,AA1,FALSE)</f>
        <v>0</v>
      </c>
      <c r="AB153" s="75">
        <f>VLOOKUP($C$153,[75]납품수량!$B$3:$AI$68,AB1,FALSE)</f>
        <v>0</v>
      </c>
      <c r="AC153" s="75">
        <f>VLOOKUP($C$153,[75]납품수량!$B$3:$AI$68,AC1,FALSE)</f>
        <v>0</v>
      </c>
      <c r="AD153" s="75">
        <f>VLOOKUP($C$153,[75]납품수량!$B$3:$AI$68,AD1,FALSE)</f>
        <v>0</v>
      </c>
      <c r="AE153" s="75">
        <f>VLOOKUP($C$153,[75]납품수량!$B$3:$AI$68,AE1,FALSE)</f>
        <v>0</v>
      </c>
      <c r="AF153" s="75">
        <f>VLOOKUP($C$153,[75]납품수량!$B$3:$AI$68,AF1,FALSE)</f>
        <v>0</v>
      </c>
      <c r="AG153" s="75">
        <f>VLOOKUP($C$153,[75]납품수량!$B$3:$AI$68,AG1,FALSE)</f>
        <v>0</v>
      </c>
      <c r="AH153" s="75">
        <f>VLOOKUP($C$153,[75]납품수량!$B$3:$AI$68,AH1,FALSE)</f>
        <v>0</v>
      </c>
      <c r="AI153" s="75">
        <f>VLOOKUP($C$153,[75]납품수량!$B$3:$AI$68,AI1,FALSE)</f>
        <v>0</v>
      </c>
      <c r="AJ153" s="75">
        <f>VLOOKUP($C$153,[75]납품수량!$B$3:$AI$68,AJ1,FALSE)</f>
        <v>0</v>
      </c>
      <c r="AK153" s="75">
        <f>VLOOKUP($C$153,[75]납품수량!$B$3:$AI$68,AK1,FALSE)</f>
        <v>0</v>
      </c>
      <c r="AL153" s="75">
        <f>SUM(G153:AK153)</f>
        <v>0</v>
      </c>
      <c r="AM153" s="61"/>
      <c r="AN153" s="61"/>
      <c r="AO153" s="61"/>
      <c r="AP153" s="61"/>
      <c r="AQ153" s="61"/>
      <c r="AR153" s="61"/>
      <c r="AS153" s="61"/>
      <c r="AT153" s="61"/>
      <c r="AU153" s="61"/>
      <c r="AV153" s="61"/>
      <c r="AW153" s="61"/>
      <c r="AX153" s="61"/>
      <c r="AY153" s="61"/>
      <c r="AZ153" s="61"/>
      <c r="BA153" s="61"/>
      <c r="BB153" s="61"/>
      <c r="BC153" s="61"/>
      <c r="BD153" s="61"/>
      <c r="BE153" s="61"/>
      <c r="BF153" s="61"/>
      <c r="BG153" s="61"/>
      <c r="BH153" s="61"/>
      <c r="BI153" s="61"/>
      <c r="BJ153" s="61"/>
      <c r="BK153" s="61"/>
      <c r="BL153" s="61"/>
      <c r="BM153" s="61"/>
      <c r="BN153" s="61"/>
      <c r="BO153" s="61"/>
      <c r="BP153" s="61"/>
      <c r="BQ153" s="61"/>
      <c r="BR153" s="61"/>
      <c r="BS153" s="61"/>
      <c r="BT153" s="61"/>
      <c r="BU153" s="61"/>
      <c r="BV153" s="61"/>
      <c r="BW153" s="61"/>
      <c r="BX153" s="61"/>
      <c r="BY153" s="61"/>
      <c r="BZ153" s="61"/>
      <c r="CA153" s="61"/>
      <c r="CB153" s="61"/>
      <c r="CC153" s="61"/>
      <c r="CD153" s="61"/>
      <c r="CE153" s="61"/>
      <c r="CF153" s="61"/>
      <c r="CG153" s="61"/>
      <c r="CH153" s="61"/>
      <c r="CI153" s="61"/>
      <c r="CJ153" s="61"/>
      <c r="CK153" s="61"/>
      <c r="CL153" s="61"/>
      <c r="CM153" s="61"/>
      <c r="CN153" s="61"/>
      <c r="CO153" s="61"/>
      <c r="CP153" s="61"/>
      <c r="CQ153" s="61"/>
      <c r="CR153" s="61"/>
      <c r="CS153" s="61"/>
      <c r="CT153" s="61"/>
      <c r="CU153" s="61"/>
      <c r="CV153" s="61"/>
      <c r="CW153" s="61"/>
      <c r="CX153" s="61"/>
      <c r="CY153" s="61"/>
      <c r="CZ153" s="61"/>
      <c r="DA153" s="61"/>
      <c r="DB153" s="61"/>
    </row>
    <row r="154" spans="1:106" s="58" customFormat="1" ht="16.5" customHeight="1">
      <c r="A154" s="70"/>
      <c r="B154" s="777"/>
      <c r="C154" s="770"/>
      <c r="D154" s="772"/>
      <c r="E154" s="772"/>
      <c r="F154" s="772"/>
      <c r="G154" s="74">
        <f>$F$153*G153</f>
        <v>0</v>
      </c>
      <c r="H154" s="74">
        <f t="shared" ref="H154:AK154" si="75">$F$153*H153</f>
        <v>0</v>
      </c>
      <c r="I154" s="74">
        <f t="shared" si="75"/>
        <v>0</v>
      </c>
      <c r="J154" s="74">
        <f t="shared" si="75"/>
        <v>0</v>
      </c>
      <c r="K154" s="74">
        <f t="shared" si="75"/>
        <v>0</v>
      </c>
      <c r="L154" s="74">
        <f t="shared" si="75"/>
        <v>0</v>
      </c>
      <c r="M154" s="74">
        <f t="shared" si="75"/>
        <v>0</v>
      </c>
      <c r="N154" s="74">
        <f t="shared" si="75"/>
        <v>0</v>
      </c>
      <c r="O154" s="74">
        <f t="shared" si="75"/>
        <v>0</v>
      </c>
      <c r="P154" s="74">
        <f t="shared" si="75"/>
        <v>0</v>
      </c>
      <c r="Q154" s="74">
        <f t="shared" si="75"/>
        <v>0</v>
      </c>
      <c r="R154" s="74">
        <f t="shared" si="75"/>
        <v>0</v>
      </c>
      <c r="S154" s="74">
        <f t="shared" si="75"/>
        <v>0</v>
      </c>
      <c r="T154" s="74">
        <f t="shared" si="75"/>
        <v>0</v>
      </c>
      <c r="U154" s="74">
        <f t="shared" si="75"/>
        <v>0</v>
      </c>
      <c r="V154" s="74">
        <f t="shared" si="75"/>
        <v>0</v>
      </c>
      <c r="W154" s="74">
        <f t="shared" si="75"/>
        <v>0</v>
      </c>
      <c r="X154" s="74">
        <f t="shared" si="75"/>
        <v>0</v>
      </c>
      <c r="Y154" s="74">
        <f t="shared" si="75"/>
        <v>0</v>
      </c>
      <c r="Z154" s="74">
        <f t="shared" si="75"/>
        <v>0</v>
      </c>
      <c r="AA154" s="74">
        <f t="shared" si="75"/>
        <v>0</v>
      </c>
      <c r="AB154" s="74">
        <f t="shared" si="75"/>
        <v>0</v>
      </c>
      <c r="AC154" s="74">
        <f t="shared" si="75"/>
        <v>0</v>
      </c>
      <c r="AD154" s="74">
        <f t="shared" si="75"/>
        <v>0</v>
      </c>
      <c r="AE154" s="74">
        <f t="shared" si="75"/>
        <v>0</v>
      </c>
      <c r="AF154" s="74">
        <f t="shared" si="75"/>
        <v>0</v>
      </c>
      <c r="AG154" s="74">
        <f t="shared" si="75"/>
        <v>0</v>
      </c>
      <c r="AH154" s="74">
        <f t="shared" si="75"/>
        <v>0</v>
      </c>
      <c r="AI154" s="74">
        <f t="shared" si="75"/>
        <v>0</v>
      </c>
      <c r="AJ154" s="74">
        <f t="shared" si="75"/>
        <v>0</v>
      </c>
      <c r="AK154" s="74">
        <f t="shared" si="75"/>
        <v>0</v>
      </c>
      <c r="AL154" s="74">
        <f>F153*AL153</f>
        <v>0</v>
      </c>
      <c r="AM154" s="61"/>
      <c r="AN154" s="61"/>
      <c r="AO154" s="61"/>
      <c r="AP154" s="61"/>
      <c r="AQ154" s="61"/>
      <c r="AR154" s="61"/>
      <c r="AS154" s="61"/>
      <c r="AT154" s="61"/>
      <c r="AU154" s="61"/>
      <c r="AV154" s="61"/>
      <c r="AW154" s="61"/>
      <c r="AX154" s="61"/>
      <c r="AY154" s="61"/>
      <c r="AZ154" s="61"/>
      <c r="BA154" s="61"/>
      <c r="BB154" s="61"/>
      <c r="BC154" s="61"/>
      <c r="BD154" s="61"/>
      <c r="BE154" s="61"/>
      <c r="BF154" s="61"/>
      <c r="BG154" s="61"/>
      <c r="BH154" s="61"/>
      <c r="BI154" s="61"/>
      <c r="BJ154" s="61"/>
      <c r="BK154" s="61"/>
      <c r="BL154" s="61"/>
      <c r="BM154" s="61"/>
      <c r="BN154" s="61"/>
      <c r="BO154" s="61"/>
      <c r="BP154" s="61"/>
      <c r="BQ154" s="61"/>
      <c r="BR154" s="61"/>
      <c r="BS154" s="61"/>
      <c r="BT154" s="61"/>
      <c r="BU154" s="61"/>
      <c r="BV154" s="61"/>
      <c r="BW154" s="61"/>
      <c r="BX154" s="61"/>
      <c r="BY154" s="61"/>
      <c r="BZ154" s="61"/>
      <c r="CA154" s="61"/>
      <c r="CB154" s="61"/>
      <c r="CC154" s="61"/>
      <c r="CD154" s="61"/>
      <c r="CE154" s="61"/>
      <c r="CF154" s="61"/>
      <c r="CG154" s="61"/>
      <c r="CH154" s="61"/>
      <c r="CI154" s="61"/>
      <c r="CJ154" s="61"/>
      <c r="CK154" s="61"/>
      <c r="CL154" s="61"/>
      <c r="CM154" s="61"/>
      <c r="CN154" s="61"/>
      <c r="CO154" s="61"/>
      <c r="CP154" s="61"/>
      <c r="CQ154" s="61"/>
      <c r="CR154" s="61"/>
      <c r="CS154" s="61"/>
      <c r="CT154" s="61"/>
      <c r="CU154" s="61"/>
      <c r="CV154" s="61"/>
      <c r="CW154" s="61"/>
      <c r="CX154" s="61"/>
      <c r="CY154" s="61"/>
      <c r="CZ154" s="61"/>
      <c r="DA154" s="61"/>
      <c r="DB154" s="61"/>
    </row>
    <row r="155" spans="1:106" s="58" customFormat="1" ht="16.5" customHeight="1">
      <c r="A155" s="70" t="s">
        <v>636</v>
      </c>
      <c r="B155" s="777"/>
      <c r="C155" s="769" t="s">
        <v>599</v>
      </c>
      <c r="D155" s="771" t="s">
        <v>600</v>
      </c>
      <c r="E155" s="771" t="s">
        <v>598</v>
      </c>
      <c r="F155" s="771">
        <f>VLOOKUP(C155,'[72]납품수량(영업)'!$C$3:$F$260,4,FALSE)</f>
        <v>0</v>
      </c>
      <c r="G155" s="75">
        <f>VLOOKUP($C$155,[75]납품수량!$B$3:$AI$68,G1,FALSE)</f>
        <v>0</v>
      </c>
      <c r="H155" s="75">
        <f>VLOOKUP($C$155,[75]납품수량!$B$3:$AI$68,H1,FALSE)</f>
        <v>0</v>
      </c>
      <c r="I155" s="75">
        <f>VLOOKUP($C$155,[75]납품수량!$B$3:$AI$68,I1,FALSE)</f>
        <v>0</v>
      </c>
      <c r="J155" s="75">
        <f>VLOOKUP($C$155,[75]납품수량!$B$3:$AI$68,J1,FALSE)</f>
        <v>0</v>
      </c>
      <c r="K155" s="75">
        <f>VLOOKUP($C$155,[75]납품수량!$B$3:$AI$68,K1,FALSE)</f>
        <v>0</v>
      </c>
      <c r="L155" s="75">
        <f>VLOOKUP($C$155,[75]납품수량!$B$3:$AI$68,L1,FALSE)</f>
        <v>0</v>
      </c>
      <c r="M155" s="75">
        <f>VLOOKUP($C$155,[75]납품수량!$B$3:$AI$68,M1,FALSE)</f>
        <v>0</v>
      </c>
      <c r="N155" s="75">
        <f>VLOOKUP($C$155,[75]납품수량!$B$3:$AI$68,N1,FALSE)</f>
        <v>0</v>
      </c>
      <c r="O155" s="75">
        <f>VLOOKUP($C$155,[75]납품수량!$B$3:$AI$68,O1,FALSE)</f>
        <v>0</v>
      </c>
      <c r="P155" s="75">
        <f>VLOOKUP($C$155,[75]납품수량!$B$3:$AI$68,P1,FALSE)</f>
        <v>0</v>
      </c>
      <c r="Q155" s="75">
        <f>VLOOKUP($C$155,[75]납품수량!$B$3:$AI$68,Q1,FALSE)</f>
        <v>0</v>
      </c>
      <c r="R155" s="75">
        <f>VLOOKUP($C$155,[75]납품수량!$B$3:$AI$68,R1,FALSE)</f>
        <v>0</v>
      </c>
      <c r="S155" s="75">
        <f>VLOOKUP($C$155,[75]납품수량!$B$3:$AI$68,S1,FALSE)</f>
        <v>0</v>
      </c>
      <c r="T155" s="75">
        <f>VLOOKUP($C$155,[75]납품수량!$B$3:$AI$68,T1,FALSE)</f>
        <v>0</v>
      </c>
      <c r="U155" s="75">
        <f>VLOOKUP($C$155,[75]납품수량!$B$3:$AI$68,U1,FALSE)</f>
        <v>0</v>
      </c>
      <c r="V155" s="75">
        <f>VLOOKUP($C$155,[75]납품수량!$B$3:$AI$68,V1,FALSE)</f>
        <v>0</v>
      </c>
      <c r="W155" s="75">
        <f>VLOOKUP($C$155,[75]납품수량!$B$3:$AI$68,W1,FALSE)</f>
        <v>0</v>
      </c>
      <c r="X155" s="75">
        <f>VLOOKUP($C$155,[75]납품수량!$B$3:$AI$68,X1,FALSE)</f>
        <v>0</v>
      </c>
      <c r="Y155" s="75">
        <f>VLOOKUP($C$155,[75]납품수량!$B$3:$AI$68,Y1,FALSE)</f>
        <v>0</v>
      </c>
      <c r="Z155" s="75">
        <f>VLOOKUP($C$155,[75]납품수량!$B$3:$AI$68,Z1,FALSE)</f>
        <v>0</v>
      </c>
      <c r="AA155" s="75">
        <f>VLOOKUP($C$155,[75]납품수량!$B$3:$AI$68,AA1,FALSE)</f>
        <v>0</v>
      </c>
      <c r="AB155" s="75">
        <f>VLOOKUP($C$155,[75]납품수량!$B$3:$AI$68,AB1,FALSE)</f>
        <v>0</v>
      </c>
      <c r="AC155" s="75">
        <f>VLOOKUP($C$155,[75]납품수량!$B$3:$AI$68,AC1,FALSE)</f>
        <v>0</v>
      </c>
      <c r="AD155" s="75">
        <f>VLOOKUP($C$155,[75]납품수량!$B$3:$AI$68,AD1,FALSE)</f>
        <v>0</v>
      </c>
      <c r="AE155" s="75">
        <f>VLOOKUP($C$155,[75]납품수량!$B$3:$AI$68,AE1,FALSE)</f>
        <v>0</v>
      </c>
      <c r="AF155" s="75">
        <f>VLOOKUP($C$155,[75]납품수량!$B$3:$AI$68,AF1,FALSE)</f>
        <v>0</v>
      </c>
      <c r="AG155" s="75">
        <f>VLOOKUP($C$155,[75]납품수량!$B$3:$AI$68,AG1,FALSE)</f>
        <v>0</v>
      </c>
      <c r="AH155" s="75">
        <f>VLOOKUP($C$155,[75]납품수량!$B$3:$AI$68,AH1,FALSE)</f>
        <v>0</v>
      </c>
      <c r="AI155" s="75">
        <f>VLOOKUP($C$155,[75]납품수량!$B$3:$AI$68,AI1,FALSE)</f>
        <v>0</v>
      </c>
      <c r="AJ155" s="75">
        <f>VLOOKUP($C$155,[75]납품수량!$B$3:$AI$68,AJ1,FALSE)</f>
        <v>0</v>
      </c>
      <c r="AK155" s="75">
        <f>VLOOKUP($C$155,[75]납품수량!$B$3:$AI$68,AK1,FALSE)</f>
        <v>0</v>
      </c>
      <c r="AL155" s="75">
        <f>SUM(G155:AK155)</f>
        <v>0</v>
      </c>
      <c r="AM155" s="61"/>
      <c r="AN155" s="61"/>
      <c r="AO155" s="61"/>
      <c r="AP155" s="61"/>
      <c r="AQ155" s="61"/>
      <c r="AR155" s="61"/>
      <c r="AS155" s="61"/>
      <c r="AT155" s="61"/>
      <c r="AU155" s="61"/>
      <c r="AV155" s="61"/>
      <c r="AW155" s="61"/>
      <c r="AX155" s="61"/>
      <c r="AY155" s="61"/>
      <c r="AZ155" s="61"/>
      <c r="BA155" s="61"/>
      <c r="BB155" s="61"/>
      <c r="BC155" s="61"/>
      <c r="BD155" s="61"/>
      <c r="BE155" s="61"/>
      <c r="BF155" s="61"/>
      <c r="BG155" s="61"/>
      <c r="BH155" s="61"/>
      <c r="BI155" s="61"/>
      <c r="BJ155" s="61"/>
      <c r="BK155" s="61"/>
      <c r="BL155" s="61"/>
      <c r="BM155" s="61"/>
      <c r="BN155" s="61"/>
      <c r="BO155" s="61"/>
      <c r="BP155" s="61"/>
      <c r="BQ155" s="61"/>
      <c r="BR155" s="61"/>
      <c r="BS155" s="61"/>
      <c r="BT155" s="61"/>
      <c r="BU155" s="61"/>
      <c r="BV155" s="61"/>
      <c r="BW155" s="61"/>
      <c r="BX155" s="61"/>
      <c r="BY155" s="61"/>
      <c r="BZ155" s="61"/>
      <c r="CA155" s="61"/>
      <c r="CB155" s="61"/>
      <c r="CC155" s="61"/>
      <c r="CD155" s="61"/>
      <c r="CE155" s="61"/>
      <c r="CF155" s="61"/>
      <c r="CG155" s="61"/>
      <c r="CH155" s="61"/>
      <c r="CI155" s="61"/>
      <c r="CJ155" s="61"/>
      <c r="CK155" s="61"/>
      <c r="CL155" s="61"/>
      <c r="CM155" s="61"/>
      <c r="CN155" s="61"/>
      <c r="CO155" s="61"/>
      <c r="CP155" s="61"/>
      <c r="CQ155" s="61"/>
      <c r="CR155" s="61"/>
      <c r="CS155" s="61"/>
      <c r="CT155" s="61"/>
      <c r="CU155" s="61"/>
      <c r="CV155" s="61"/>
      <c r="CW155" s="61"/>
      <c r="CX155" s="61"/>
      <c r="CY155" s="61"/>
      <c r="CZ155" s="61"/>
      <c r="DA155" s="61"/>
      <c r="DB155" s="61"/>
    </row>
    <row r="156" spans="1:106" s="58" customFormat="1" ht="16.5" customHeight="1">
      <c r="A156" s="70"/>
      <c r="B156" s="777"/>
      <c r="C156" s="770"/>
      <c r="D156" s="772"/>
      <c r="E156" s="772"/>
      <c r="F156" s="772"/>
      <c r="G156" s="74">
        <f>$F$155*G155</f>
        <v>0</v>
      </c>
      <c r="H156" s="74">
        <f t="shared" ref="H156:AK156" si="76">$F$155*H155</f>
        <v>0</v>
      </c>
      <c r="I156" s="74">
        <f t="shared" si="76"/>
        <v>0</v>
      </c>
      <c r="J156" s="74">
        <f t="shared" si="76"/>
        <v>0</v>
      </c>
      <c r="K156" s="74">
        <f t="shared" si="76"/>
        <v>0</v>
      </c>
      <c r="L156" s="74">
        <f t="shared" si="76"/>
        <v>0</v>
      </c>
      <c r="M156" s="74">
        <f t="shared" si="76"/>
        <v>0</v>
      </c>
      <c r="N156" s="74">
        <f t="shared" si="76"/>
        <v>0</v>
      </c>
      <c r="O156" s="74">
        <f t="shared" si="76"/>
        <v>0</v>
      </c>
      <c r="P156" s="74">
        <f t="shared" si="76"/>
        <v>0</v>
      </c>
      <c r="Q156" s="74">
        <f t="shared" si="76"/>
        <v>0</v>
      </c>
      <c r="R156" s="74">
        <f t="shared" si="76"/>
        <v>0</v>
      </c>
      <c r="S156" s="74">
        <f t="shared" si="76"/>
        <v>0</v>
      </c>
      <c r="T156" s="74">
        <f t="shared" si="76"/>
        <v>0</v>
      </c>
      <c r="U156" s="74">
        <f t="shared" si="76"/>
        <v>0</v>
      </c>
      <c r="V156" s="74">
        <f t="shared" si="76"/>
        <v>0</v>
      </c>
      <c r="W156" s="74">
        <f t="shared" si="76"/>
        <v>0</v>
      </c>
      <c r="X156" s="74">
        <f t="shared" si="76"/>
        <v>0</v>
      </c>
      <c r="Y156" s="74">
        <f t="shared" si="76"/>
        <v>0</v>
      </c>
      <c r="Z156" s="74">
        <f t="shared" si="76"/>
        <v>0</v>
      </c>
      <c r="AA156" s="74">
        <f t="shared" si="76"/>
        <v>0</v>
      </c>
      <c r="AB156" s="74">
        <f t="shared" si="76"/>
        <v>0</v>
      </c>
      <c r="AC156" s="74">
        <f t="shared" si="76"/>
        <v>0</v>
      </c>
      <c r="AD156" s="74">
        <f t="shared" si="76"/>
        <v>0</v>
      </c>
      <c r="AE156" s="74">
        <f t="shared" si="76"/>
        <v>0</v>
      </c>
      <c r="AF156" s="74">
        <f t="shared" si="76"/>
        <v>0</v>
      </c>
      <c r="AG156" s="74">
        <f t="shared" si="76"/>
        <v>0</v>
      </c>
      <c r="AH156" s="74">
        <f t="shared" si="76"/>
        <v>0</v>
      </c>
      <c r="AI156" s="74">
        <f t="shared" si="76"/>
        <v>0</v>
      </c>
      <c r="AJ156" s="74">
        <f t="shared" si="76"/>
        <v>0</v>
      </c>
      <c r="AK156" s="74">
        <f t="shared" si="76"/>
        <v>0</v>
      </c>
      <c r="AL156" s="74">
        <f>F155*AL155</f>
        <v>0</v>
      </c>
      <c r="AM156" s="61"/>
      <c r="AN156" s="61"/>
      <c r="AO156" s="61"/>
      <c r="AP156" s="61"/>
      <c r="AQ156" s="61"/>
      <c r="AR156" s="61"/>
      <c r="AS156" s="61"/>
      <c r="AT156" s="61"/>
      <c r="AU156" s="61"/>
      <c r="AV156" s="61"/>
      <c r="AW156" s="61"/>
      <c r="AX156" s="61"/>
      <c r="AY156" s="61"/>
      <c r="AZ156" s="61"/>
      <c r="BA156" s="61"/>
      <c r="BB156" s="61"/>
      <c r="BC156" s="61"/>
      <c r="BD156" s="61"/>
      <c r="BE156" s="61"/>
      <c r="BF156" s="61"/>
      <c r="BG156" s="61"/>
      <c r="BH156" s="61"/>
      <c r="BI156" s="61"/>
      <c r="BJ156" s="61"/>
      <c r="BK156" s="61"/>
      <c r="BL156" s="61"/>
      <c r="BM156" s="61"/>
      <c r="BN156" s="61"/>
      <c r="BO156" s="61"/>
      <c r="BP156" s="61"/>
      <c r="BQ156" s="61"/>
      <c r="BR156" s="61"/>
      <c r="BS156" s="61"/>
      <c r="BT156" s="61"/>
      <c r="BU156" s="61"/>
      <c r="BV156" s="61"/>
      <c r="BW156" s="61"/>
      <c r="BX156" s="61"/>
      <c r="BY156" s="61"/>
      <c r="BZ156" s="61"/>
      <c r="CA156" s="61"/>
      <c r="CB156" s="61"/>
      <c r="CC156" s="61"/>
      <c r="CD156" s="61"/>
      <c r="CE156" s="61"/>
      <c r="CF156" s="61"/>
      <c r="CG156" s="61"/>
      <c r="CH156" s="61"/>
      <c r="CI156" s="61"/>
      <c r="CJ156" s="61"/>
      <c r="CK156" s="61"/>
      <c r="CL156" s="61"/>
      <c r="CM156" s="61"/>
      <c r="CN156" s="61"/>
      <c r="CO156" s="61"/>
      <c r="CP156" s="61"/>
      <c r="CQ156" s="61"/>
      <c r="CR156" s="61"/>
      <c r="CS156" s="61"/>
      <c r="CT156" s="61"/>
      <c r="CU156" s="61"/>
      <c r="CV156" s="61"/>
      <c r="CW156" s="61"/>
      <c r="CX156" s="61"/>
      <c r="CY156" s="61"/>
      <c r="CZ156" s="61"/>
      <c r="DA156" s="61"/>
      <c r="DB156" s="61"/>
    </row>
    <row r="157" spans="1:106" s="58" customFormat="1" ht="16.5" customHeight="1">
      <c r="A157" s="70" t="s">
        <v>636</v>
      </c>
      <c r="B157" s="777"/>
      <c r="C157" s="769" t="s">
        <v>601</v>
      </c>
      <c r="D157" s="771" t="s">
        <v>602</v>
      </c>
      <c r="E157" s="771" t="s">
        <v>598</v>
      </c>
      <c r="F157" s="771">
        <f>VLOOKUP(C157,'[72]납품수량(영업)'!$C$3:$F$260,4,FALSE)</f>
        <v>0</v>
      </c>
      <c r="G157" s="75">
        <f>VLOOKUP($C$157,[75]납품수량!$B$3:$AI$68,G1,FALSE)</f>
        <v>0</v>
      </c>
      <c r="H157" s="75">
        <f>VLOOKUP($C$157,[75]납품수량!$B$3:$AI$68,H1,FALSE)</f>
        <v>0</v>
      </c>
      <c r="I157" s="75">
        <f>VLOOKUP($C$157,[75]납품수량!$B$3:$AI$68,I1,FALSE)</f>
        <v>0</v>
      </c>
      <c r="J157" s="75">
        <f>VLOOKUP($C$157,[75]납품수량!$B$3:$AI$68,J1,FALSE)</f>
        <v>0</v>
      </c>
      <c r="K157" s="75">
        <f>VLOOKUP($C$157,[75]납품수량!$B$3:$AI$68,K1,FALSE)</f>
        <v>0</v>
      </c>
      <c r="L157" s="75">
        <f>VLOOKUP($C$157,[75]납품수량!$B$3:$AI$68,L1,FALSE)</f>
        <v>0</v>
      </c>
      <c r="M157" s="75">
        <f>VLOOKUP($C$157,[75]납품수량!$B$3:$AI$68,M1,FALSE)</f>
        <v>0</v>
      </c>
      <c r="N157" s="75">
        <f>VLOOKUP($C$157,[75]납품수량!$B$3:$AI$68,N1,FALSE)</f>
        <v>0</v>
      </c>
      <c r="O157" s="75">
        <f>VLOOKUP($C$157,[75]납품수량!$B$3:$AI$68,O1,FALSE)</f>
        <v>0</v>
      </c>
      <c r="P157" s="75">
        <f>VLOOKUP($C$157,[75]납품수량!$B$3:$AI$68,P1,FALSE)</f>
        <v>0</v>
      </c>
      <c r="Q157" s="75">
        <f>VLOOKUP($C$157,[75]납품수량!$B$3:$AI$68,Q1,FALSE)</f>
        <v>0</v>
      </c>
      <c r="R157" s="75">
        <f>VLOOKUP($C$157,[75]납품수량!$B$3:$AI$68,R1,FALSE)</f>
        <v>0</v>
      </c>
      <c r="S157" s="75">
        <f>VLOOKUP($C$157,[75]납품수량!$B$3:$AI$68,S1,FALSE)</f>
        <v>0</v>
      </c>
      <c r="T157" s="75">
        <f>VLOOKUP($C$157,[75]납품수량!$B$3:$AI$68,T1,FALSE)</f>
        <v>0</v>
      </c>
      <c r="U157" s="75">
        <f>VLOOKUP($C$157,[75]납품수량!$B$3:$AI$68,U1,FALSE)</f>
        <v>0</v>
      </c>
      <c r="V157" s="75">
        <f>VLOOKUP($C$157,[75]납품수량!$B$3:$AI$68,V1,FALSE)</f>
        <v>0</v>
      </c>
      <c r="W157" s="75">
        <f>VLOOKUP($C$157,[75]납품수량!$B$3:$AI$68,W1,FALSE)</f>
        <v>0</v>
      </c>
      <c r="X157" s="75">
        <f>VLOOKUP($C$157,[75]납품수량!$B$3:$AI$68,X1,FALSE)</f>
        <v>0</v>
      </c>
      <c r="Y157" s="75">
        <f>VLOOKUP($C$157,[75]납품수량!$B$3:$AI$68,Y1,FALSE)</f>
        <v>0</v>
      </c>
      <c r="Z157" s="75">
        <f>VLOOKUP($C$157,[75]납품수량!$B$3:$AI$68,Z1,FALSE)</f>
        <v>0</v>
      </c>
      <c r="AA157" s="75">
        <f>VLOOKUP($C$157,[75]납품수량!$B$3:$AI$68,AA1,FALSE)</f>
        <v>0</v>
      </c>
      <c r="AB157" s="75">
        <f>VLOOKUP($C$157,[75]납품수량!$B$3:$AI$68,AB1,FALSE)</f>
        <v>0</v>
      </c>
      <c r="AC157" s="75">
        <f>VLOOKUP($C$157,[75]납품수량!$B$3:$AI$68,AC1,FALSE)</f>
        <v>0</v>
      </c>
      <c r="AD157" s="75">
        <f>VLOOKUP($C$157,[75]납품수량!$B$3:$AI$68,AD1,FALSE)</f>
        <v>0</v>
      </c>
      <c r="AE157" s="75">
        <f>VLOOKUP($C$157,[75]납품수량!$B$3:$AI$68,AE1,FALSE)</f>
        <v>0</v>
      </c>
      <c r="AF157" s="75">
        <f>VLOOKUP($C$157,[75]납품수량!$B$3:$AI$68,AF1,FALSE)</f>
        <v>0</v>
      </c>
      <c r="AG157" s="75">
        <f>VLOOKUP($C$157,[75]납품수량!$B$3:$AI$68,AG1,FALSE)</f>
        <v>0</v>
      </c>
      <c r="AH157" s="75">
        <f>VLOOKUP($C$157,[75]납품수량!$B$3:$AI$68,AH1,FALSE)</f>
        <v>0</v>
      </c>
      <c r="AI157" s="75">
        <f>VLOOKUP($C$157,[75]납품수량!$B$3:$AI$68,AI1,FALSE)</f>
        <v>0</v>
      </c>
      <c r="AJ157" s="75">
        <f>VLOOKUP($C$157,[75]납품수량!$B$3:$AI$68,AJ1,FALSE)</f>
        <v>0</v>
      </c>
      <c r="AK157" s="75">
        <f>VLOOKUP($C$157,[75]납품수량!$B$3:$AI$68,AK1,FALSE)</f>
        <v>0</v>
      </c>
      <c r="AL157" s="75">
        <f>SUM(G157:AK157)</f>
        <v>0</v>
      </c>
      <c r="AM157" s="61"/>
      <c r="AN157" s="61"/>
      <c r="AO157" s="61"/>
      <c r="AP157" s="61"/>
      <c r="AQ157" s="61"/>
      <c r="AR157" s="61"/>
      <c r="AS157" s="61"/>
      <c r="AT157" s="61"/>
      <c r="AU157" s="61"/>
      <c r="AV157" s="61"/>
      <c r="AW157" s="61"/>
      <c r="AX157" s="61"/>
      <c r="AY157" s="61"/>
      <c r="AZ157" s="61"/>
      <c r="BA157" s="61"/>
      <c r="BB157" s="61"/>
      <c r="BC157" s="61"/>
      <c r="BD157" s="61"/>
      <c r="BE157" s="61"/>
      <c r="BF157" s="61"/>
      <c r="BG157" s="61"/>
      <c r="BH157" s="61"/>
      <c r="BI157" s="61"/>
      <c r="BJ157" s="61"/>
      <c r="BK157" s="61"/>
      <c r="BL157" s="61"/>
      <c r="BM157" s="61"/>
      <c r="BN157" s="61"/>
      <c r="BO157" s="61"/>
      <c r="BP157" s="61"/>
      <c r="BQ157" s="61"/>
      <c r="BR157" s="61"/>
      <c r="BS157" s="61"/>
      <c r="BT157" s="61"/>
      <c r="BU157" s="61"/>
      <c r="BV157" s="61"/>
      <c r="BW157" s="61"/>
      <c r="BX157" s="61"/>
      <c r="BY157" s="61"/>
      <c r="BZ157" s="61"/>
      <c r="CA157" s="61"/>
      <c r="CB157" s="61"/>
      <c r="CC157" s="61"/>
      <c r="CD157" s="61"/>
      <c r="CE157" s="61"/>
      <c r="CF157" s="61"/>
      <c r="CG157" s="61"/>
      <c r="CH157" s="61"/>
      <c r="CI157" s="61"/>
      <c r="CJ157" s="61"/>
      <c r="CK157" s="61"/>
      <c r="CL157" s="61"/>
      <c r="CM157" s="61"/>
      <c r="CN157" s="61"/>
      <c r="CO157" s="61"/>
      <c r="CP157" s="61"/>
      <c r="CQ157" s="61"/>
      <c r="CR157" s="61"/>
      <c r="CS157" s="61"/>
      <c r="CT157" s="61"/>
      <c r="CU157" s="61"/>
      <c r="CV157" s="61"/>
      <c r="CW157" s="61"/>
      <c r="CX157" s="61"/>
      <c r="CY157" s="61"/>
      <c r="CZ157" s="61"/>
      <c r="DA157" s="61"/>
      <c r="DB157" s="61"/>
    </row>
    <row r="158" spans="1:106" s="58" customFormat="1" ht="16.5" customHeight="1">
      <c r="A158" s="70"/>
      <c r="B158" s="777"/>
      <c r="C158" s="770"/>
      <c r="D158" s="772"/>
      <c r="E158" s="772"/>
      <c r="F158" s="772"/>
      <c r="G158" s="74">
        <f>$F$157*G157</f>
        <v>0</v>
      </c>
      <c r="H158" s="74">
        <f t="shared" ref="H158:AK158" si="77">$F$157*H157</f>
        <v>0</v>
      </c>
      <c r="I158" s="74">
        <f t="shared" si="77"/>
        <v>0</v>
      </c>
      <c r="J158" s="74">
        <f t="shared" si="77"/>
        <v>0</v>
      </c>
      <c r="K158" s="74">
        <f t="shared" si="77"/>
        <v>0</v>
      </c>
      <c r="L158" s="74">
        <f t="shared" si="77"/>
        <v>0</v>
      </c>
      <c r="M158" s="74">
        <f t="shared" si="77"/>
        <v>0</v>
      </c>
      <c r="N158" s="74">
        <f t="shared" si="77"/>
        <v>0</v>
      </c>
      <c r="O158" s="74">
        <f t="shared" si="77"/>
        <v>0</v>
      </c>
      <c r="P158" s="74">
        <f t="shared" si="77"/>
        <v>0</v>
      </c>
      <c r="Q158" s="74">
        <f t="shared" si="77"/>
        <v>0</v>
      </c>
      <c r="R158" s="74">
        <f t="shared" si="77"/>
        <v>0</v>
      </c>
      <c r="S158" s="74">
        <f t="shared" si="77"/>
        <v>0</v>
      </c>
      <c r="T158" s="74">
        <f t="shared" si="77"/>
        <v>0</v>
      </c>
      <c r="U158" s="74">
        <f t="shared" si="77"/>
        <v>0</v>
      </c>
      <c r="V158" s="74">
        <f t="shared" si="77"/>
        <v>0</v>
      </c>
      <c r="W158" s="74">
        <f t="shared" si="77"/>
        <v>0</v>
      </c>
      <c r="X158" s="74">
        <f t="shared" si="77"/>
        <v>0</v>
      </c>
      <c r="Y158" s="74">
        <f t="shared" si="77"/>
        <v>0</v>
      </c>
      <c r="Z158" s="74">
        <f t="shared" si="77"/>
        <v>0</v>
      </c>
      <c r="AA158" s="74">
        <f t="shared" si="77"/>
        <v>0</v>
      </c>
      <c r="AB158" s="74">
        <f t="shared" si="77"/>
        <v>0</v>
      </c>
      <c r="AC158" s="74">
        <f t="shared" si="77"/>
        <v>0</v>
      </c>
      <c r="AD158" s="74">
        <f t="shared" si="77"/>
        <v>0</v>
      </c>
      <c r="AE158" s="74">
        <f t="shared" si="77"/>
        <v>0</v>
      </c>
      <c r="AF158" s="74">
        <f t="shared" si="77"/>
        <v>0</v>
      </c>
      <c r="AG158" s="74">
        <f t="shared" si="77"/>
        <v>0</v>
      </c>
      <c r="AH158" s="74">
        <f t="shared" si="77"/>
        <v>0</v>
      </c>
      <c r="AI158" s="74">
        <f t="shared" si="77"/>
        <v>0</v>
      </c>
      <c r="AJ158" s="74">
        <f t="shared" si="77"/>
        <v>0</v>
      </c>
      <c r="AK158" s="74">
        <f t="shared" si="77"/>
        <v>0</v>
      </c>
      <c r="AL158" s="74">
        <f>F157*AL157</f>
        <v>0</v>
      </c>
      <c r="AM158" s="61"/>
      <c r="AN158" s="61"/>
      <c r="AO158" s="61"/>
      <c r="AP158" s="61"/>
      <c r="AQ158" s="61"/>
      <c r="AR158" s="61"/>
      <c r="AS158" s="61"/>
      <c r="AT158" s="61"/>
      <c r="AU158" s="61"/>
      <c r="AV158" s="61"/>
      <c r="AW158" s="61"/>
      <c r="AX158" s="61"/>
      <c r="AY158" s="61"/>
      <c r="AZ158" s="61"/>
      <c r="BA158" s="61"/>
      <c r="BB158" s="61"/>
      <c r="BC158" s="61"/>
      <c r="BD158" s="61"/>
      <c r="BE158" s="61"/>
      <c r="BF158" s="61"/>
      <c r="BG158" s="61"/>
      <c r="BH158" s="61"/>
      <c r="BI158" s="61"/>
      <c r="BJ158" s="61"/>
      <c r="BK158" s="61"/>
      <c r="BL158" s="61"/>
      <c r="BM158" s="61"/>
      <c r="BN158" s="61"/>
      <c r="BO158" s="61"/>
      <c r="BP158" s="61"/>
      <c r="BQ158" s="61"/>
      <c r="BR158" s="61"/>
      <c r="BS158" s="61"/>
      <c r="BT158" s="61"/>
      <c r="BU158" s="61"/>
      <c r="BV158" s="61"/>
      <c r="BW158" s="61"/>
      <c r="BX158" s="61"/>
      <c r="BY158" s="61"/>
      <c r="BZ158" s="61"/>
      <c r="CA158" s="61"/>
      <c r="CB158" s="61"/>
      <c r="CC158" s="61"/>
      <c r="CD158" s="61"/>
      <c r="CE158" s="61"/>
      <c r="CF158" s="61"/>
      <c r="CG158" s="61"/>
      <c r="CH158" s="61"/>
      <c r="CI158" s="61"/>
      <c r="CJ158" s="61"/>
      <c r="CK158" s="61"/>
      <c r="CL158" s="61"/>
      <c r="CM158" s="61"/>
      <c r="CN158" s="61"/>
      <c r="CO158" s="61"/>
      <c r="CP158" s="61"/>
      <c r="CQ158" s="61"/>
      <c r="CR158" s="61"/>
      <c r="CS158" s="61"/>
      <c r="CT158" s="61"/>
      <c r="CU158" s="61"/>
      <c r="CV158" s="61"/>
      <c r="CW158" s="61"/>
      <c r="CX158" s="61"/>
      <c r="CY158" s="61"/>
      <c r="CZ158" s="61"/>
      <c r="DA158" s="61"/>
      <c r="DB158" s="61"/>
    </row>
    <row r="159" spans="1:106" s="58" customFormat="1" ht="16.5" customHeight="1">
      <c r="A159" s="70" t="s">
        <v>636</v>
      </c>
      <c r="B159" s="777"/>
      <c r="C159" s="769" t="s">
        <v>603</v>
      </c>
      <c r="D159" s="771" t="s">
        <v>602</v>
      </c>
      <c r="E159" s="771" t="s">
        <v>598</v>
      </c>
      <c r="F159" s="771">
        <f>VLOOKUP(C159,'[72]납품수량(영업)'!$C$3:$F$260,4,FALSE)</f>
        <v>0</v>
      </c>
      <c r="G159" s="75">
        <f>VLOOKUP($C$159,[75]납품수량!$B$3:$AI$68,G1,FALSE)</f>
        <v>0</v>
      </c>
      <c r="H159" s="75">
        <f>VLOOKUP(C159,[75]납품수량!$B$3:$AI$68,H1,FALSE)</f>
        <v>0</v>
      </c>
      <c r="I159" s="75">
        <f>VLOOKUP($C$159,[75]납품수량!$B$3:$AI$68,I1,FALSE)</f>
        <v>0</v>
      </c>
      <c r="J159" s="75">
        <f>VLOOKUP($C$159,[75]납품수량!$B$3:$AI$68,J1,FALSE)</f>
        <v>0</v>
      </c>
      <c r="K159" s="75">
        <f>VLOOKUP($C$159,[75]납품수량!$B$3:$AI$68,K1,FALSE)</f>
        <v>0</v>
      </c>
      <c r="L159" s="75">
        <f>VLOOKUP($C$159,[75]납품수량!$B$3:$AI$68,L1,FALSE)</f>
        <v>0</v>
      </c>
      <c r="M159" s="75">
        <f>VLOOKUP($C$159,[75]납품수량!$B$3:$AI$68,M1,FALSE)</f>
        <v>0</v>
      </c>
      <c r="N159" s="75">
        <f>VLOOKUP($C$159,[75]납품수량!$B$3:$AI$68,N1,FALSE)</f>
        <v>0</v>
      </c>
      <c r="O159" s="75">
        <f>VLOOKUP($C$159,[75]납품수량!$B$3:$AI$68,O1,FALSE)</f>
        <v>0</v>
      </c>
      <c r="P159" s="75">
        <f>VLOOKUP($C$159,[75]납품수량!$B$3:$AI$68,P1,FALSE)</f>
        <v>0</v>
      </c>
      <c r="Q159" s="75">
        <f>VLOOKUP($C$159,[75]납품수량!$B$3:$AI$68,Q1,FALSE)</f>
        <v>0</v>
      </c>
      <c r="R159" s="75">
        <f>VLOOKUP($C$159,[75]납품수량!$B$3:$AI$68,R1,FALSE)</f>
        <v>0</v>
      </c>
      <c r="S159" s="75">
        <f>VLOOKUP($C$159,[75]납품수량!$B$3:$AI$68,S1,FALSE)</f>
        <v>0</v>
      </c>
      <c r="T159" s="75">
        <f>VLOOKUP($C$159,[75]납품수량!$B$3:$AI$68,T1,FALSE)</f>
        <v>0</v>
      </c>
      <c r="U159" s="75">
        <f>VLOOKUP($C$159,[75]납품수량!$B$3:$AI$68,U1,FALSE)</f>
        <v>0</v>
      </c>
      <c r="V159" s="75">
        <f>VLOOKUP($C$159,[75]납품수량!$B$3:$AI$68,V1,FALSE)</f>
        <v>0</v>
      </c>
      <c r="W159" s="75">
        <f>VLOOKUP($C$159,[75]납품수량!$B$3:$AI$68,W1,FALSE)</f>
        <v>0</v>
      </c>
      <c r="X159" s="75">
        <f>VLOOKUP($C$159,[75]납품수량!$B$3:$AI$68,X1,FALSE)</f>
        <v>0</v>
      </c>
      <c r="Y159" s="75">
        <f>VLOOKUP($C$159,[75]납품수량!$B$3:$AI$68,Y1,FALSE)</f>
        <v>0</v>
      </c>
      <c r="Z159" s="75">
        <f>VLOOKUP($C$159,[75]납품수량!$B$3:$AI$68,Z1,FALSE)</f>
        <v>0</v>
      </c>
      <c r="AA159" s="75">
        <f>VLOOKUP($C$159,[75]납품수량!$B$3:$AI$68,AA1,FALSE)</f>
        <v>0</v>
      </c>
      <c r="AB159" s="75">
        <f>VLOOKUP($C$159,[75]납품수량!$B$3:$AI$68,AB1,FALSE)</f>
        <v>0</v>
      </c>
      <c r="AC159" s="75">
        <f>VLOOKUP($C$159,[75]납품수량!$B$3:$AI$68,AC1,FALSE)</f>
        <v>0</v>
      </c>
      <c r="AD159" s="75">
        <f>VLOOKUP($C$159,[75]납품수량!$B$3:$AI$68,AD1,FALSE)</f>
        <v>0</v>
      </c>
      <c r="AE159" s="75">
        <f>VLOOKUP($C$159,[75]납품수량!$B$3:$AI$68,AE1,FALSE)</f>
        <v>0</v>
      </c>
      <c r="AF159" s="75">
        <f>VLOOKUP($C$159,[75]납품수량!$B$3:$AI$68,AF1,FALSE)</f>
        <v>0</v>
      </c>
      <c r="AG159" s="75">
        <f>VLOOKUP($C$159,[75]납품수량!$B$3:$AI$68,AG1,FALSE)</f>
        <v>0</v>
      </c>
      <c r="AH159" s="75">
        <f>VLOOKUP($C$159,[75]납품수량!$B$3:$AI$68,AH1,FALSE)</f>
        <v>0</v>
      </c>
      <c r="AI159" s="75">
        <f>VLOOKUP($C$159,[75]납품수량!$B$3:$AI$68,AI1,FALSE)</f>
        <v>0</v>
      </c>
      <c r="AJ159" s="75">
        <f>VLOOKUP($C$159,[75]납품수량!$B$3:$AI$68,AJ1,FALSE)</f>
        <v>0</v>
      </c>
      <c r="AK159" s="75">
        <f>VLOOKUP($C$159,[75]납품수량!$B$3:$AI$68,AK1,FALSE)</f>
        <v>0</v>
      </c>
      <c r="AL159" s="75">
        <f>SUM(G159:AK159)</f>
        <v>0</v>
      </c>
      <c r="AM159" s="61"/>
      <c r="AN159" s="61"/>
      <c r="AO159" s="61"/>
      <c r="AP159" s="61"/>
      <c r="AQ159" s="61"/>
      <c r="AR159" s="61"/>
      <c r="AS159" s="61"/>
      <c r="AT159" s="61"/>
      <c r="AU159" s="61"/>
      <c r="AV159" s="61"/>
      <c r="AW159" s="61"/>
      <c r="AX159" s="61"/>
      <c r="AY159" s="61"/>
      <c r="AZ159" s="61"/>
      <c r="BA159" s="61"/>
      <c r="BB159" s="61"/>
      <c r="BC159" s="61"/>
      <c r="BD159" s="61"/>
      <c r="BE159" s="61"/>
      <c r="BF159" s="61"/>
      <c r="BG159" s="61"/>
      <c r="BH159" s="61"/>
      <c r="BI159" s="61"/>
      <c r="BJ159" s="61"/>
      <c r="BK159" s="61"/>
      <c r="BL159" s="61"/>
      <c r="BM159" s="61"/>
      <c r="BN159" s="61"/>
      <c r="BO159" s="61"/>
      <c r="BP159" s="61"/>
      <c r="BQ159" s="61"/>
      <c r="BR159" s="61"/>
      <c r="BS159" s="61"/>
      <c r="BT159" s="61"/>
      <c r="BU159" s="61"/>
      <c r="BV159" s="61"/>
      <c r="BW159" s="61"/>
      <c r="BX159" s="61"/>
      <c r="BY159" s="61"/>
      <c r="BZ159" s="61"/>
      <c r="CA159" s="61"/>
      <c r="CB159" s="61"/>
      <c r="CC159" s="61"/>
      <c r="CD159" s="61"/>
      <c r="CE159" s="61"/>
      <c r="CF159" s="61"/>
      <c r="CG159" s="61"/>
      <c r="CH159" s="61"/>
      <c r="CI159" s="61"/>
      <c r="CJ159" s="61"/>
      <c r="CK159" s="61"/>
      <c r="CL159" s="61"/>
      <c r="CM159" s="61"/>
      <c r="CN159" s="61"/>
      <c r="CO159" s="61"/>
      <c r="CP159" s="61"/>
      <c r="CQ159" s="61"/>
      <c r="CR159" s="61"/>
      <c r="CS159" s="61"/>
      <c r="CT159" s="61"/>
      <c r="CU159" s="61"/>
      <c r="CV159" s="61"/>
      <c r="CW159" s="61"/>
      <c r="CX159" s="61"/>
      <c r="CY159" s="61"/>
      <c r="CZ159" s="61"/>
      <c r="DA159" s="61"/>
      <c r="DB159" s="61"/>
    </row>
    <row r="160" spans="1:106" s="58" customFormat="1" ht="16.5" customHeight="1">
      <c r="A160" s="70"/>
      <c r="B160" s="778"/>
      <c r="C160" s="770"/>
      <c r="D160" s="772"/>
      <c r="E160" s="772"/>
      <c r="F160" s="772"/>
      <c r="G160" s="74">
        <f>$F$159*G159</f>
        <v>0</v>
      </c>
      <c r="H160" s="74">
        <f t="shared" ref="H160:AK160" si="78">$F$159*H159</f>
        <v>0</v>
      </c>
      <c r="I160" s="74">
        <f t="shared" si="78"/>
        <v>0</v>
      </c>
      <c r="J160" s="74">
        <f t="shared" si="78"/>
        <v>0</v>
      </c>
      <c r="K160" s="74">
        <f t="shared" si="78"/>
        <v>0</v>
      </c>
      <c r="L160" s="74">
        <f t="shared" si="78"/>
        <v>0</v>
      </c>
      <c r="M160" s="74">
        <f t="shared" si="78"/>
        <v>0</v>
      </c>
      <c r="N160" s="74">
        <f t="shared" si="78"/>
        <v>0</v>
      </c>
      <c r="O160" s="74">
        <f t="shared" si="78"/>
        <v>0</v>
      </c>
      <c r="P160" s="74">
        <f t="shared" si="78"/>
        <v>0</v>
      </c>
      <c r="Q160" s="74">
        <f t="shared" si="78"/>
        <v>0</v>
      </c>
      <c r="R160" s="74">
        <f t="shared" si="78"/>
        <v>0</v>
      </c>
      <c r="S160" s="74">
        <f t="shared" si="78"/>
        <v>0</v>
      </c>
      <c r="T160" s="74">
        <f t="shared" si="78"/>
        <v>0</v>
      </c>
      <c r="U160" s="74">
        <f t="shared" si="78"/>
        <v>0</v>
      </c>
      <c r="V160" s="74">
        <f t="shared" si="78"/>
        <v>0</v>
      </c>
      <c r="W160" s="74">
        <f t="shared" si="78"/>
        <v>0</v>
      </c>
      <c r="X160" s="74">
        <f t="shared" si="78"/>
        <v>0</v>
      </c>
      <c r="Y160" s="74">
        <f t="shared" si="78"/>
        <v>0</v>
      </c>
      <c r="Z160" s="74">
        <f t="shared" si="78"/>
        <v>0</v>
      </c>
      <c r="AA160" s="74">
        <f t="shared" si="78"/>
        <v>0</v>
      </c>
      <c r="AB160" s="74">
        <f t="shared" si="78"/>
        <v>0</v>
      </c>
      <c r="AC160" s="74">
        <f t="shared" si="78"/>
        <v>0</v>
      </c>
      <c r="AD160" s="74">
        <f t="shared" si="78"/>
        <v>0</v>
      </c>
      <c r="AE160" s="74">
        <f t="shared" si="78"/>
        <v>0</v>
      </c>
      <c r="AF160" s="74">
        <f t="shared" si="78"/>
        <v>0</v>
      </c>
      <c r="AG160" s="74">
        <f t="shared" si="78"/>
        <v>0</v>
      </c>
      <c r="AH160" s="74">
        <f t="shared" si="78"/>
        <v>0</v>
      </c>
      <c r="AI160" s="74">
        <f t="shared" si="78"/>
        <v>0</v>
      </c>
      <c r="AJ160" s="74">
        <f t="shared" si="78"/>
        <v>0</v>
      </c>
      <c r="AK160" s="74">
        <f t="shared" si="78"/>
        <v>0</v>
      </c>
      <c r="AL160" s="74">
        <f>F159*AL159</f>
        <v>0</v>
      </c>
      <c r="AM160" s="61"/>
      <c r="AN160" s="61"/>
      <c r="AO160" s="61"/>
      <c r="AP160" s="61"/>
      <c r="AQ160" s="61"/>
      <c r="AR160" s="61"/>
      <c r="AS160" s="61"/>
      <c r="AT160" s="61"/>
      <c r="AU160" s="61"/>
      <c r="AV160" s="61"/>
      <c r="AW160" s="61"/>
      <c r="AX160" s="61"/>
      <c r="AY160" s="61"/>
      <c r="AZ160" s="61"/>
      <c r="BA160" s="61"/>
      <c r="BB160" s="61"/>
      <c r="BC160" s="61"/>
      <c r="BD160" s="61"/>
      <c r="BE160" s="61"/>
      <c r="BF160" s="61"/>
      <c r="BG160" s="61"/>
      <c r="BH160" s="61"/>
      <c r="BI160" s="61"/>
      <c r="BJ160" s="61"/>
      <c r="BK160" s="61"/>
      <c r="BL160" s="61"/>
      <c r="BM160" s="61"/>
      <c r="BN160" s="61"/>
      <c r="BO160" s="61"/>
      <c r="BP160" s="61"/>
      <c r="BQ160" s="61"/>
      <c r="BR160" s="61"/>
      <c r="BS160" s="61"/>
      <c r="BT160" s="61"/>
      <c r="BU160" s="61"/>
      <c r="BV160" s="61"/>
      <c r="BW160" s="61"/>
      <c r="BX160" s="61"/>
      <c r="BY160" s="61"/>
      <c r="BZ160" s="61"/>
      <c r="CA160" s="61"/>
      <c r="CB160" s="61"/>
      <c r="CC160" s="61"/>
      <c r="CD160" s="61"/>
      <c r="CE160" s="61"/>
      <c r="CF160" s="61"/>
      <c r="CG160" s="61"/>
      <c r="CH160" s="61"/>
      <c r="CI160" s="61"/>
      <c r="CJ160" s="61"/>
      <c r="CK160" s="61"/>
      <c r="CL160" s="61"/>
      <c r="CM160" s="61"/>
      <c r="CN160" s="61"/>
      <c r="CO160" s="61"/>
      <c r="CP160" s="61"/>
      <c r="CQ160" s="61"/>
      <c r="CR160" s="61"/>
      <c r="CS160" s="61"/>
      <c r="CT160" s="61"/>
      <c r="CU160" s="61"/>
      <c r="CV160" s="61"/>
      <c r="CW160" s="61"/>
      <c r="CX160" s="61"/>
      <c r="CY160" s="61"/>
      <c r="CZ160" s="61"/>
      <c r="DA160" s="61"/>
      <c r="DB160" s="61"/>
    </row>
    <row r="161" spans="1:106" s="58" customFormat="1" ht="16.5" customHeight="1">
      <c r="A161" s="720" t="s">
        <v>668</v>
      </c>
      <c r="B161" s="720"/>
      <c r="C161" s="720"/>
      <c r="D161" s="720"/>
      <c r="E161" s="720"/>
      <c r="F161" s="721"/>
      <c r="G161" s="714">
        <f>SUMPRODUCT((MOD(ROW(G119:G159),2)=1)*G120:G160)</f>
        <v>0</v>
      </c>
      <c r="H161" s="714">
        <f t="shared" ref="H161:AK161" si="79">SUMPRODUCT((MOD(ROW(H119:H159),2)=1)*H120:H160)</f>
        <v>8223720</v>
      </c>
      <c r="I161" s="714">
        <f t="shared" si="79"/>
        <v>0</v>
      </c>
      <c r="J161" s="714">
        <f t="shared" si="79"/>
        <v>0</v>
      </c>
      <c r="K161" s="714">
        <f t="shared" si="79"/>
        <v>0</v>
      </c>
      <c r="L161" s="714">
        <f t="shared" si="79"/>
        <v>0</v>
      </c>
      <c r="M161" s="714">
        <f t="shared" si="79"/>
        <v>7284440</v>
      </c>
      <c r="N161" s="714">
        <f t="shared" si="79"/>
        <v>7086120</v>
      </c>
      <c r="O161" s="714">
        <f t="shared" si="79"/>
        <v>10248580</v>
      </c>
      <c r="P161" s="714">
        <f t="shared" si="79"/>
        <v>0</v>
      </c>
      <c r="Q161" s="714">
        <f t="shared" si="79"/>
        <v>0</v>
      </c>
      <c r="R161" s="714">
        <f t="shared" si="79"/>
        <v>0</v>
      </c>
      <c r="S161" s="714">
        <f t="shared" si="79"/>
        <v>0</v>
      </c>
      <c r="T161" s="714">
        <f t="shared" si="79"/>
        <v>0</v>
      </c>
      <c r="U161" s="714">
        <f t="shared" si="79"/>
        <v>7427040</v>
      </c>
      <c r="V161" s="714">
        <f t="shared" si="79"/>
        <v>9635480</v>
      </c>
      <c r="W161" s="714">
        <f t="shared" si="79"/>
        <v>0</v>
      </c>
      <c r="X161" s="714">
        <f t="shared" si="79"/>
        <v>0</v>
      </c>
      <c r="Y161" s="714">
        <f t="shared" si="79"/>
        <v>5631680</v>
      </c>
      <c r="Z161" s="714">
        <f t="shared" si="79"/>
        <v>11301200</v>
      </c>
      <c r="AA161" s="714">
        <f t="shared" si="79"/>
        <v>7997440</v>
      </c>
      <c r="AB161" s="714">
        <f t="shared" si="79"/>
        <v>9313380</v>
      </c>
      <c r="AC161" s="714">
        <f t="shared" si="79"/>
        <v>15386711</v>
      </c>
      <c r="AD161" s="714">
        <f t="shared" si="79"/>
        <v>0</v>
      </c>
      <c r="AE161" s="714">
        <f t="shared" si="79"/>
        <v>0</v>
      </c>
      <c r="AF161" s="714">
        <f t="shared" si="79"/>
        <v>8913200</v>
      </c>
      <c r="AG161" s="714">
        <f t="shared" si="79"/>
        <v>9034840</v>
      </c>
      <c r="AH161" s="714">
        <f t="shared" si="79"/>
        <v>9471240</v>
      </c>
      <c r="AI161" s="714">
        <f t="shared" si="79"/>
        <v>7797200</v>
      </c>
      <c r="AJ161" s="714">
        <f t="shared" si="79"/>
        <v>5197500</v>
      </c>
      <c r="AK161" s="714">
        <f t="shared" si="79"/>
        <v>0</v>
      </c>
      <c r="AL161" s="714">
        <f>SUM(G161:AK161)</f>
        <v>139949771</v>
      </c>
      <c r="AM161" s="61"/>
      <c r="AN161" s="61"/>
      <c r="AO161" s="61"/>
      <c r="AP161" s="61"/>
      <c r="AQ161" s="61"/>
      <c r="AR161" s="61"/>
      <c r="AS161" s="61"/>
      <c r="AT161" s="61"/>
      <c r="AU161" s="61"/>
      <c r="AV161" s="61"/>
      <c r="AW161" s="61"/>
      <c r="AX161" s="61"/>
      <c r="AY161" s="61"/>
      <c r="AZ161" s="61"/>
      <c r="BA161" s="61"/>
      <c r="BB161" s="61"/>
      <c r="BC161" s="61"/>
      <c r="BD161" s="61"/>
      <c r="BE161" s="61"/>
      <c r="BF161" s="61"/>
      <c r="BG161" s="61"/>
      <c r="BH161" s="61"/>
      <c r="BI161" s="61"/>
      <c r="BJ161" s="61"/>
      <c r="BK161" s="61"/>
      <c r="BL161" s="61"/>
      <c r="BM161" s="61"/>
      <c r="BN161" s="61"/>
      <c r="BO161" s="61"/>
      <c r="BP161" s="61"/>
      <c r="BQ161" s="61"/>
    </row>
    <row r="162" spans="1:106" s="58" customFormat="1" ht="16.5" customHeight="1">
      <c r="A162" s="720"/>
      <c r="B162" s="720"/>
      <c r="C162" s="720"/>
      <c r="D162" s="720"/>
      <c r="E162" s="720"/>
      <c r="F162" s="721"/>
      <c r="G162" s="715"/>
      <c r="H162" s="715"/>
      <c r="I162" s="715"/>
      <c r="J162" s="715"/>
      <c r="K162" s="715"/>
      <c r="L162" s="715"/>
      <c r="M162" s="715"/>
      <c r="N162" s="715"/>
      <c r="O162" s="715"/>
      <c r="P162" s="715"/>
      <c r="Q162" s="715"/>
      <c r="R162" s="715"/>
      <c r="S162" s="715"/>
      <c r="T162" s="715"/>
      <c r="U162" s="715"/>
      <c r="V162" s="715"/>
      <c r="W162" s="715"/>
      <c r="X162" s="715"/>
      <c r="Y162" s="715"/>
      <c r="Z162" s="715"/>
      <c r="AA162" s="715"/>
      <c r="AB162" s="715"/>
      <c r="AC162" s="715"/>
      <c r="AD162" s="715"/>
      <c r="AE162" s="715"/>
      <c r="AF162" s="715"/>
      <c r="AG162" s="715"/>
      <c r="AH162" s="715"/>
      <c r="AI162" s="715"/>
      <c r="AJ162" s="715"/>
      <c r="AK162" s="715"/>
      <c r="AL162" s="715">
        <f>F161*AL161</f>
        <v>0</v>
      </c>
      <c r="AM162" s="61"/>
      <c r="AN162" s="61"/>
      <c r="AO162" s="61"/>
      <c r="AP162" s="61"/>
      <c r="AQ162" s="61"/>
      <c r="AR162" s="61"/>
      <c r="AS162" s="61"/>
      <c r="AT162" s="61"/>
      <c r="AU162" s="61"/>
      <c r="AV162" s="61"/>
      <c r="AW162" s="61"/>
      <c r="AX162" s="61"/>
      <c r="AY162" s="61"/>
      <c r="AZ162" s="61"/>
      <c r="BA162" s="61"/>
      <c r="BB162" s="61"/>
      <c r="BC162" s="61"/>
      <c r="BD162" s="61"/>
      <c r="BE162" s="61"/>
      <c r="BF162" s="61"/>
      <c r="BG162" s="61"/>
      <c r="BH162" s="61"/>
      <c r="BI162" s="61"/>
      <c r="BJ162" s="61"/>
      <c r="BK162" s="61"/>
      <c r="BL162" s="61"/>
      <c r="BM162" s="61"/>
      <c r="BN162" s="61"/>
      <c r="BO162" s="61"/>
      <c r="BP162" s="61"/>
      <c r="BQ162" s="61"/>
    </row>
    <row r="163" spans="1:106" s="58" customFormat="1" ht="16.5" customHeight="1">
      <c r="A163" s="70" t="s">
        <v>633</v>
      </c>
      <c r="B163" s="773" t="s">
        <v>44</v>
      </c>
      <c r="C163" s="769" t="s">
        <v>561</v>
      </c>
      <c r="D163" s="771" t="s">
        <v>562</v>
      </c>
      <c r="E163" s="771" t="s">
        <v>563</v>
      </c>
      <c r="F163" s="771">
        <f>VLOOKUP(C163,'[72]납품수량(영업)'!$C$3:$F$260,4,FALSE)</f>
        <v>4934</v>
      </c>
      <c r="G163" s="75">
        <f>VLOOKUP(C163,[75]납품수량!$B$3:$AI$68,G1,FALSE)</f>
        <v>0</v>
      </c>
      <c r="H163" s="75">
        <f>VLOOKUP($C$163,[75]납품수량!$B$3:$AI$68,H1,FALSE)</f>
        <v>0</v>
      </c>
      <c r="I163" s="75">
        <f>VLOOKUP($C$163,[75]납품수량!$B$3:$AI$68,I1,FALSE)</f>
        <v>0</v>
      </c>
      <c r="J163" s="75">
        <f>VLOOKUP($C$163,[75]납품수량!$B$3:$AI$68,J1,FALSE)</f>
        <v>0</v>
      </c>
      <c r="K163" s="75">
        <f>VLOOKUP($C$163,[75]납품수량!$B$3:$AI$68,K1,FALSE)</f>
        <v>0</v>
      </c>
      <c r="L163" s="75">
        <f>VLOOKUP($C$163,[75]납품수량!$B$3:$AI$68,L1,FALSE)</f>
        <v>0</v>
      </c>
      <c r="M163" s="75">
        <f>VLOOKUP($C$163,[75]납품수량!$B$3:$AI$68,M1,FALSE)</f>
        <v>0</v>
      </c>
      <c r="N163" s="75">
        <f>VLOOKUP($C$163,[75]납품수량!$B$3:$AI$68,N1,FALSE)</f>
        <v>0</v>
      </c>
      <c r="O163" s="75">
        <f>VLOOKUP($C$163,[75]납품수량!$B$3:$AI$68,O1,FALSE)</f>
        <v>0</v>
      </c>
      <c r="P163" s="75">
        <f>VLOOKUP($C$163,[75]납품수량!$B$3:$AI$68,P1,FALSE)</f>
        <v>0</v>
      </c>
      <c r="Q163" s="75">
        <f>VLOOKUP($C$163,[75]납품수량!$B$3:$AI$68,Q1,FALSE)</f>
        <v>0</v>
      </c>
      <c r="R163" s="75">
        <f>VLOOKUP($C$163,[75]납품수량!$B$3:$AI$68,R1,FALSE)</f>
        <v>0</v>
      </c>
      <c r="S163" s="75">
        <f>VLOOKUP($C$163,[75]납품수량!$B$3:$AI$68,S1,FALSE)</f>
        <v>0</v>
      </c>
      <c r="T163" s="75">
        <f>VLOOKUP($C$163,[75]납품수량!$B$3:$AI$68,T1,FALSE)</f>
        <v>0</v>
      </c>
      <c r="U163" s="75">
        <f>VLOOKUP($C$163,[75]납품수량!$B$3:$AI$68,U1,FALSE)</f>
        <v>0</v>
      </c>
      <c r="V163" s="75">
        <f>VLOOKUP($C$163,[75]납품수량!$B$3:$AI$68,V1,FALSE)</f>
        <v>0</v>
      </c>
      <c r="W163" s="75">
        <f>VLOOKUP($C$163,[75]납품수량!$B$3:$AI$68,W1,FALSE)</f>
        <v>0</v>
      </c>
      <c r="X163" s="75">
        <f>VLOOKUP($C$163,[75]납품수량!$B$3:$AI$68,X1,FALSE)</f>
        <v>0</v>
      </c>
      <c r="Y163" s="75">
        <f>VLOOKUP($C$163,[75]납품수량!$B$3:$AI$68,Y1,FALSE)</f>
        <v>0</v>
      </c>
      <c r="Z163" s="75">
        <f>VLOOKUP($C$163,[75]납품수량!$B$3:$AI$68,Z1,FALSE)</f>
        <v>1000</v>
      </c>
      <c r="AA163" s="75">
        <f>VLOOKUP($C$163,[75]납품수량!$B$3:$AI$68,AA1,FALSE)</f>
        <v>0</v>
      </c>
      <c r="AB163" s="75">
        <f>VLOOKUP($C$163,[75]납품수량!$B$3:$AI$68,AB1,FALSE)</f>
        <v>0</v>
      </c>
      <c r="AC163" s="75">
        <f>VLOOKUP($C$163,[75]납품수량!$B$3:$AI$68,AC1,FALSE)</f>
        <v>1000</v>
      </c>
      <c r="AD163" s="75">
        <f>VLOOKUP($C$163,[75]납품수량!$B$3:$AI$68,AD1,FALSE)</f>
        <v>0</v>
      </c>
      <c r="AE163" s="75">
        <f>VLOOKUP($C$163,[75]납품수량!$B$3:$AI$68,AE1,FALSE)</f>
        <v>0</v>
      </c>
      <c r="AF163" s="75">
        <f>VLOOKUP($C$163,[75]납품수량!$B$3:$AI$68,AF1,FALSE)</f>
        <v>0</v>
      </c>
      <c r="AG163" s="75">
        <f>VLOOKUP($C$163,[75]납품수량!$B$3:$AI$68,AG1,FALSE)</f>
        <v>0</v>
      </c>
      <c r="AH163" s="75">
        <f>VLOOKUP($C$163,[75]납품수량!$B$3:$AI$68,AH1,FALSE)</f>
        <v>2000</v>
      </c>
      <c r="AI163" s="75">
        <f>VLOOKUP($C$163,[75]납품수량!$B$3:$AI$68,AI1,FALSE)</f>
        <v>0</v>
      </c>
      <c r="AJ163" s="75">
        <f>VLOOKUP($C$163,[75]납품수량!$B$3:$AI$68,AJ1,FALSE)</f>
        <v>0</v>
      </c>
      <c r="AK163" s="75">
        <f>VLOOKUP($C$163,[75]납품수량!$B$3:$AI$68,AK1,FALSE)</f>
        <v>0</v>
      </c>
      <c r="AL163" s="75">
        <f>SUM(G163:AK163)</f>
        <v>4000</v>
      </c>
      <c r="AM163" s="61"/>
      <c r="AN163" s="61"/>
      <c r="AO163" s="61"/>
      <c r="AP163" s="61"/>
      <c r="AQ163" s="61"/>
      <c r="AR163" s="61"/>
      <c r="AS163" s="61"/>
      <c r="AT163" s="61"/>
      <c r="AU163" s="61"/>
      <c r="AV163" s="61"/>
      <c r="AW163" s="61"/>
      <c r="AX163" s="61"/>
      <c r="AY163" s="61"/>
      <c r="AZ163" s="61"/>
      <c r="BA163" s="61"/>
      <c r="BB163" s="61"/>
      <c r="BC163" s="61"/>
      <c r="BD163" s="61"/>
      <c r="BE163" s="61"/>
      <c r="BF163" s="61"/>
      <c r="BG163" s="61"/>
      <c r="BH163" s="61"/>
      <c r="BI163" s="61"/>
      <c r="BJ163" s="61"/>
      <c r="BK163" s="61"/>
      <c r="BL163" s="61"/>
      <c r="BM163" s="61"/>
      <c r="BN163" s="61"/>
      <c r="BO163" s="61"/>
      <c r="BP163" s="61"/>
      <c r="BQ163" s="61"/>
      <c r="BR163" s="61"/>
      <c r="BS163" s="61"/>
      <c r="BT163" s="61"/>
      <c r="BU163" s="61"/>
      <c r="BV163" s="61"/>
      <c r="BW163" s="61"/>
      <c r="BX163" s="61"/>
      <c r="BY163" s="61"/>
      <c r="BZ163" s="61"/>
      <c r="CA163" s="61"/>
      <c r="CB163" s="61"/>
      <c r="CC163" s="61"/>
      <c r="CD163" s="61"/>
      <c r="CE163" s="61"/>
      <c r="CF163" s="61"/>
      <c r="CG163" s="61"/>
      <c r="CH163" s="61"/>
      <c r="CI163" s="61"/>
      <c r="CJ163" s="61"/>
      <c r="CK163" s="61"/>
      <c r="CL163" s="61"/>
      <c r="CM163" s="61"/>
      <c r="CN163" s="61"/>
      <c r="CO163" s="61"/>
      <c r="CP163" s="61"/>
      <c r="CQ163" s="61"/>
      <c r="CR163" s="61"/>
      <c r="CS163" s="61"/>
      <c r="CT163" s="61"/>
      <c r="CU163" s="61"/>
      <c r="CV163" s="61"/>
      <c r="CW163" s="61"/>
      <c r="CX163" s="61"/>
      <c r="CY163" s="61"/>
      <c r="CZ163" s="61"/>
      <c r="DA163" s="61"/>
      <c r="DB163" s="61"/>
    </row>
    <row r="164" spans="1:106" s="58" customFormat="1" ht="16.5" customHeight="1">
      <c r="A164" s="70"/>
      <c r="B164" s="774"/>
      <c r="C164" s="770"/>
      <c r="D164" s="772"/>
      <c r="E164" s="772"/>
      <c r="F164" s="772"/>
      <c r="G164" s="74">
        <f>$F$163*G163</f>
        <v>0</v>
      </c>
      <c r="H164" s="74">
        <f t="shared" ref="H164:AK164" si="80">$F$163*H163</f>
        <v>0</v>
      </c>
      <c r="I164" s="74">
        <f t="shared" si="80"/>
        <v>0</v>
      </c>
      <c r="J164" s="74">
        <f t="shared" si="80"/>
        <v>0</v>
      </c>
      <c r="K164" s="74">
        <f t="shared" si="80"/>
        <v>0</v>
      </c>
      <c r="L164" s="74">
        <f t="shared" si="80"/>
        <v>0</v>
      </c>
      <c r="M164" s="74">
        <f t="shared" si="80"/>
        <v>0</v>
      </c>
      <c r="N164" s="74">
        <f t="shared" si="80"/>
        <v>0</v>
      </c>
      <c r="O164" s="74">
        <f t="shared" si="80"/>
        <v>0</v>
      </c>
      <c r="P164" s="74">
        <f t="shared" si="80"/>
        <v>0</v>
      </c>
      <c r="Q164" s="74">
        <f t="shared" si="80"/>
        <v>0</v>
      </c>
      <c r="R164" s="74">
        <f t="shared" si="80"/>
        <v>0</v>
      </c>
      <c r="S164" s="74">
        <f t="shared" si="80"/>
        <v>0</v>
      </c>
      <c r="T164" s="74">
        <f t="shared" si="80"/>
        <v>0</v>
      </c>
      <c r="U164" s="74">
        <f t="shared" si="80"/>
        <v>0</v>
      </c>
      <c r="V164" s="74">
        <f t="shared" si="80"/>
        <v>0</v>
      </c>
      <c r="W164" s="74">
        <f t="shared" si="80"/>
        <v>0</v>
      </c>
      <c r="X164" s="74">
        <f t="shared" si="80"/>
        <v>0</v>
      </c>
      <c r="Y164" s="74">
        <f t="shared" si="80"/>
        <v>0</v>
      </c>
      <c r="Z164" s="74">
        <f t="shared" si="80"/>
        <v>4934000</v>
      </c>
      <c r="AA164" s="74">
        <f t="shared" si="80"/>
        <v>0</v>
      </c>
      <c r="AB164" s="74">
        <f t="shared" si="80"/>
        <v>0</v>
      </c>
      <c r="AC164" s="74">
        <f t="shared" si="80"/>
        <v>4934000</v>
      </c>
      <c r="AD164" s="74">
        <f t="shared" si="80"/>
        <v>0</v>
      </c>
      <c r="AE164" s="74">
        <f t="shared" si="80"/>
        <v>0</v>
      </c>
      <c r="AF164" s="74">
        <f t="shared" si="80"/>
        <v>0</v>
      </c>
      <c r="AG164" s="74">
        <f t="shared" si="80"/>
        <v>0</v>
      </c>
      <c r="AH164" s="74">
        <f t="shared" si="80"/>
        <v>9868000</v>
      </c>
      <c r="AI164" s="74">
        <f t="shared" si="80"/>
        <v>0</v>
      </c>
      <c r="AJ164" s="74">
        <f t="shared" si="80"/>
        <v>0</v>
      </c>
      <c r="AK164" s="74">
        <f t="shared" si="80"/>
        <v>0</v>
      </c>
      <c r="AL164" s="74">
        <f>F163*AL163</f>
        <v>19736000</v>
      </c>
      <c r="AM164" s="61"/>
      <c r="AN164" s="61"/>
      <c r="AO164" s="61"/>
      <c r="AP164" s="61"/>
      <c r="AQ164" s="61"/>
      <c r="AR164" s="61"/>
      <c r="AS164" s="61"/>
      <c r="AT164" s="61"/>
      <c r="AU164" s="61"/>
      <c r="AV164" s="61"/>
      <c r="AW164" s="61"/>
      <c r="AX164" s="61"/>
      <c r="AY164" s="61"/>
      <c r="AZ164" s="61"/>
      <c r="BA164" s="61"/>
      <c r="BB164" s="61"/>
      <c r="BC164" s="61"/>
      <c r="BD164" s="61"/>
      <c r="BE164" s="61"/>
      <c r="BF164" s="61"/>
      <c r="BG164" s="61"/>
      <c r="BH164" s="61"/>
      <c r="BI164" s="61"/>
      <c r="BJ164" s="61"/>
      <c r="BK164" s="61"/>
      <c r="BL164" s="61"/>
      <c r="BM164" s="61"/>
      <c r="BN164" s="61"/>
      <c r="BO164" s="61"/>
      <c r="BP164" s="61"/>
      <c r="BQ164" s="61"/>
      <c r="BR164" s="61"/>
      <c r="BS164" s="61"/>
      <c r="BT164" s="61"/>
      <c r="BU164" s="61"/>
      <c r="BV164" s="61"/>
      <c r="BW164" s="61"/>
      <c r="BX164" s="61"/>
      <c r="BY164" s="61"/>
      <c r="BZ164" s="61"/>
      <c r="CA164" s="61"/>
      <c r="CB164" s="61"/>
      <c r="CC164" s="61"/>
      <c r="CD164" s="61"/>
      <c r="CE164" s="61"/>
      <c r="CF164" s="61"/>
      <c r="CG164" s="61"/>
      <c r="CH164" s="61"/>
      <c r="CI164" s="61"/>
      <c r="CJ164" s="61"/>
      <c r="CK164" s="61"/>
      <c r="CL164" s="61"/>
      <c r="CM164" s="61"/>
      <c r="CN164" s="61"/>
      <c r="CO164" s="61"/>
      <c r="CP164" s="61"/>
      <c r="CQ164" s="61"/>
      <c r="CR164" s="61"/>
      <c r="CS164" s="61"/>
      <c r="CT164" s="61"/>
      <c r="CU164" s="61"/>
      <c r="CV164" s="61"/>
      <c r="CW164" s="61"/>
      <c r="CX164" s="61"/>
      <c r="CY164" s="61"/>
      <c r="CZ164" s="61"/>
      <c r="DA164" s="61"/>
      <c r="DB164" s="61"/>
    </row>
    <row r="165" spans="1:106" s="58" customFormat="1" ht="16.5" customHeight="1">
      <c r="A165" s="70" t="s">
        <v>632</v>
      </c>
      <c r="B165" s="774"/>
      <c r="C165" s="769" t="s">
        <v>564</v>
      </c>
      <c r="D165" s="771" t="s">
        <v>565</v>
      </c>
      <c r="E165" s="771" t="s">
        <v>566</v>
      </c>
      <c r="F165" s="771">
        <f>VLOOKUP(C165,'[72]납품수량(영업)'!$C$3:$F$260,4,FALSE)</f>
        <v>5257</v>
      </c>
      <c r="G165" s="75">
        <f>VLOOKUP(C165,[75]납품수량!$B$3:$AI$68,G1,FALSE)</f>
        <v>0</v>
      </c>
      <c r="H165" s="75">
        <f>VLOOKUP($C$165,[75]납품수량!$B$3:$AI$68,H1,FALSE)</f>
        <v>0</v>
      </c>
      <c r="I165" s="75">
        <f>VLOOKUP($C$165,[75]납품수량!$B$3:$AI$68,I1,FALSE)</f>
        <v>0</v>
      </c>
      <c r="J165" s="75">
        <f>VLOOKUP($C$165,[75]납품수량!$B$3:$AI$68,J1,FALSE)</f>
        <v>0</v>
      </c>
      <c r="K165" s="75">
        <f>VLOOKUP($C$165,[75]납품수량!$B$3:$AI$68,K1,FALSE)</f>
        <v>0</v>
      </c>
      <c r="L165" s="75">
        <f>VLOOKUP($C$165,[75]납품수량!$B$3:$AI$68,L1,FALSE)</f>
        <v>0</v>
      </c>
      <c r="M165" s="75">
        <f>VLOOKUP($C$165,[75]납품수량!$B$3:$AI$68,M1,FALSE)</f>
        <v>0</v>
      </c>
      <c r="N165" s="75">
        <f>VLOOKUP($C$165,[75]납품수량!$B$3:$AI$68,N1,FALSE)</f>
        <v>0</v>
      </c>
      <c r="O165" s="75">
        <f>VLOOKUP($C$165,[75]납품수량!$B$3:$AI$68,O1,FALSE)</f>
        <v>0</v>
      </c>
      <c r="P165" s="75">
        <f>VLOOKUP($C$165,[75]납품수량!$B$3:$AI$68,P1,FALSE)</f>
        <v>0</v>
      </c>
      <c r="Q165" s="75">
        <f>VLOOKUP($C$165,[75]납품수량!$B$3:$AI$68,Q1,FALSE)</f>
        <v>0</v>
      </c>
      <c r="R165" s="75">
        <f>VLOOKUP($C$165,[75]납품수량!$B$3:$AI$68,R1,FALSE)</f>
        <v>0</v>
      </c>
      <c r="S165" s="75">
        <f>VLOOKUP($C$165,[75]납품수량!$B$3:$AI$68,S1,FALSE)</f>
        <v>0</v>
      </c>
      <c r="T165" s="75">
        <f>VLOOKUP($C$165,[75]납품수량!$B$3:$AI$68,T1,FALSE)</f>
        <v>0</v>
      </c>
      <c r="U165" s="75">
        <f>VLOOKUP($C$165,[75]납품수량!$B$3:$AI$68,U1,FALSE)</f>
        <v>0</v>
      </c>
      <c r="V165" s="75">
        <f>VLOOKUP($C$165,[75]납품수량!$B$3:$AI$68,V1,FALSE)</f>
        <v>0</v>
      </c>
      <c r="W165" s="75">
        <f>VLOOKUP($C$165,[75]납품수량!$B$3:$AI$68,W1,FALSE)</f>
        <v>0</v>
      </c>
      <c r="X165" s="75">
        <f>VLOOKUP($C$165,[75]납품수량!$B$3:$AI$68,X1,FALSE)</f>
        <v>0</v>
      </c>
      <c r="Y165" s="75">
        <f>VLOOKUP($C$165,[75]납품수량!$B$3:$AI$68,Y1,FALSE)</f>
        <v>0</v>
      </c>
      <c r="Z165" s="75">
        <f>VLOOKUP($C$165,[75]납품수량!$B$3:$AI$68,Z1,FALSE)</f>
        <v>1800</v>
      </c>
      <c r="AA165" s="75">
        <f>VLOOKUP($C$165,[75]납품수량!$B$3:$AI$68,AA1,FALSE)</f>
        <v>0</v>
      </c>
      <c r="AB165" s="75">
        <f>VLOOKUP($C$165,[75]납품수량!$B$3:$AI$68,AB1,FALSE)</f>
        <v>0</v>
      </c>
      <c r="AC165" s="75">
        <f>VLOOKUP($C$165,[75]납품수량!$B$3:$AI$68,AC1,FALSE)</f>
        <v>0</v>
      </c>
      <c r="AD165" s="75">
        <f>VLOOKUP($C$165,[75]납품수량!$B$3:$AI$68,AD1,FALSE)</f>
        <v>0</v>
      </c>
      <c r="AE165" s="75">
        <f>VLOOKUP($C$165,[75]납품수량!$B$3:$AI$68,AE1,FALSE)</f>
        <v>0</v>
      </c>
      <c r="AF165" s="75">
        <f>VLOOKUP($C$165,[75]납품수량!$B$3:$AI$68,AF1,FALSE)</f>
        <v>0</v>
      </c>
      <c r="AG165" s="75">
        <f>VLOOKUP($C$165,[75]납품수량!$B$3:$AI$68,AG1,FALSE)</f>
        <v>0</v>
      </c>
      <c r="AH165" s="75">
        <f>VLOOKUP($C$165,[75]납품수량!$B$3:$AI$68,AH1,FALSE)</f>
        <v>1267</v>
      </c>
      <c r="AI165" s="75">
        <f>VLOOKUP($C$165,[75]납품수량!$B$3:$AI$68,AI1,FALSE)</f>
        <v>0</v>
      </c>
      <c r="AJ165" s="75">
        <f>VLOOKUP($C$165,[75]납품수량!$B$3:$AI$68,AJ1,FALSE)</f>
        <v>0</v>
      </c>
      <c r="AK165" s="75">
        <f>VLOOKUP($C$165,[75]납품수량!$B$3:$AI$68,AK1,FALSE)</f>
        <v>0</v>
      </c>
      <c r="AL165" s="75">
        <f>SUM(G165:AK165)</f>
        <v>3067</v>
      </c>
      <c r="AM165" s="61"/>
      <c r="AN165" s="61"/>
      <c r="AO165" s="61"/>
      <c r="AP165" s="61"/>
      <c r="AQ165" s="61"/>
      <c r="AR165" s="61"/>
      <c r="AS165" s="61"/>
      <c r="AT165" s="61"/>
      <c r="AU165" s="61"/>
      <c r="AV165" s="61"/>
      <c r="AW165" s="61"/>
      <c r="AX165" s="61"/>
      <c r="AY165" s="61"/>
      <c r="AZ165" s="61"/>
      <c r="BA165" s="61"/>
      <c r="BB165" s="61"/>
      <c r="BC165" s="61"/>
      <c r="BD165" s="61"/>
      <c r="BE165" s="61"/>
      <c r="BF165" s="61"/>
      <c r="BG165" s="61"/>
      <c r="BH165" s="61"/>
      <c r="BI165" s="61"/>
      <c r="BJ165" s="61"/>
      <c r="BK165" s="61"/>
      <c r="BL165" s="61"/>
      <c r="BM165" s="61"/>
      <c r="BN165" s="61"/>
      <c r="BO165" s="61"/>
      <c r="BP165" s="61"/>
      <c r="BQ165" s="61"/>
      <c r="BR165" s="61"/>
      <c r="BS165" s="61"/>
      <c r="BT165" s="61"/>
      <c r="BU165" s="61"/>
      <c r="BV165" s="61"/>
      <c r="BW165" s="61"/>
      <c r="BX165" s="61"/>
      <c r="BY165" s="61"/>
      <c r="BZ165" s="61"/>
      <c r="CA165" s="61"/>
      <c r="CB165" s="61"/>
      <c r="CC165" s="61"/>
      <c r="CD165" s="61"/>
      <c r="CE165" s="61"/>
      <c r="CF165" s="61"/>
      <c r="CG165" s="61"/>
      <c r="CH165" s="61"/>
      <c r="CI165" s="61"/>
      <c r="CJ165" s="61"/>
      <c r="CK165" s="61"/>
      <c r="CL165" s="61"/>
      <c r="CM165" s="61"/>
      <c r="CN165" s="61"/>
      <c r="CO165" s="61"/>
      <c r="CP165" s="61"/>
      <c r="CQ165" s="61"/>
      <c r="CR165" s="61"/>
      <c r="CS165" s="61"/>
      <c r="CT165" s="61"/>
      <c r="CU165" s="61"/>
      <c r="CV165" s="61"/>
      <c r="CW165" s="61"/>
      <c r="CX165" s="61"/>
      <c r="CY165" s="61"/>
      <c r="CZ165" s="61"/>
      <c r="DA165" s="61"/>
      <c r="DB165" s="61"/>
    </row>
    <row r="166" spans="1:106" s="58" customFormat="1" ht="16.5" customHeight="1">
      <c r="A166" s="70"/>
      <c r="B166" s="774"/>
      <c r="C166" s="770"/>
      <c r="D166" s="772"/>
      <c r="E166" s="772"/>
      <c r="F166" s="772"/>
      <c r="G166" s="74">
        <f>$F$165*G165</f>
        <v>0</v>
      </c>
      <c r="H166" s="74">
        <f t="shared" ref="H166:AK166" si="81">$F$165*H165</f>
        <v>0</v>
      </c>
      <c r="I166" s="74">
        <f t="shared" si="81"/>
        <v>0</v>
      </c>
      <c r="J166" s="74">
        <f t="shared" si="81"/>
        <v>0</v>
      </c>
      <c r="K166" s="74">
        <f t="shared" si="81"/>
        <v>0</v>
      </c>
      <c r="L166" s="74">
        <f t="shared" si="81"/>
        <v>0</v>
      </c>
      <c r="M166" s="74">
        <f t="shared" si="81"/>
        <v>0</v>
      </c>
      <c r="N166" s="74">
        <f t="shared" si="81"/>
        <v>0</v>
      </c>
      <c r="O166" s="74">
        <f t="shared" si="81"/>
        <v>0</v>
      </c>
      <c r="P166" s="74">
        <f t="shared" si="81"/>
        <v>0</v>
      </c>
      <c r="Q166" s="74">
        <f t="shared" si="81"/>
        <v>0</v>
      </c>
      <c r="R166" s="74">
        <f t="shared" si="81"/>
        <v>0</v>
      </c>
      <c r="S166" s="74">
        <f t="shared" si="81"/>
        <v>0</v>
      </c>
      <c r="T166" s="74">
        <f t="shared" si="81"/>
        <v>0</v>
      </c>
      <c r="U166" s="74">
        <f t="shared" si="81"/>
        <v>0</v>
      </c>
      <c r="V166" s="74">
        <f t="shared" si="81"/>
        <v>0</v>
      </c>
      <c r="W166" s="74">
        <f t="shared" si="81"/>
        <v>0</v>
      </c>
      <c r="X166" s="74">
        <f t="shared" si="81"/>
        <v>0</v>
      </c>
      <c r="Y166" s="74">
        <f t="shared" si="81"/>
        <v>0</v>
      </c>
      <c r="Z166" s="74">
        <f t="shared" si="81"/>
        <v>9462600</v>
      </c>
      <c r="AA166" s="74">
        <f t="shared" si="81"/>
        <v>0</v>
      </c>
      <c r="AB166" s="74">
        <f t="shared" si="81"/>
        <v>0</v>
      </c>
      <c r="AC166" s="74">
        <f t="shared" si="81"/>
        <v>0</v>
      </c>
      <c r="AD166" s="74">
        <f t="shared" si="81"/>
        <v>0</v>
      </c>
      <c r="AE166" s="74">
        <f t="shared" si="81"/>
        <v>0</v>
      </c>
      <c r="AF166" s="74">
        <f t="shared" si="81"/>
        <v>0</v>
      </c>
      <c r="AG166" s="74">
        <f t="shared" si="81"/>
        <v>0</v>
      </c>
      <c r="AH166" s="74">
        <f t="shared" si="81"/>
        <v>6660619</v>
      </c>
      <c r="AI166" s="74">
        <f t="shared" si="81"/>
        <v>0</v>
      </c>
      <c r="AJ166" s="74">
        <f t="shared" si="81"/>
        <v>0</v>
      </c>
      <c r="AK166" s="74">
        <f t="shared" si="81"/>
        <v>0</v>
      </c>
      <c r="AL166" s="74">
        <f>F165*AL165</f>
        <v>16123219</v>
      </c>
      <c r="AM166" s="61"/>
      <c r="AN166" s="61"/>
      <c r="AO166" s="61"/>
      <c r="AP166" s="61"/>
      <c r="AQ166" s="61"/>
      <c r="AR166" s="61"/>
      <c r="AS166" s="61"/>
      <c r="AT166" s="61"/>
      <c r="AU166" s="61"/>
      <c r="AV166" s="61"/>
      <c r="AW166" s="61"/>
      <c r="AX166" s="61"/>
      <c r="AY166" s="61"/>
      <c r="AZ166" s="61"/>
      <c r="BA166" s="61"/>
      <c r="BB166" s="61"/>
      <c r="BC166" s="61"/>
      <c r="BD166" s="61"/>
      <c r="BE166" s="61"/>
      <c r="BF166" s="61"/>
      <c r="BG166" s="61"/>
      <c r="BH166" s="61"/>
      <c r="BI166" s="61"/>
      <c r="BJ166" s="61"/>
      <c r="BK166" s="61"/>
      <c r="BL166" s="61"/>
      <c r="BM166" s="61"/>
      <c r="BN166" s="61"/>
      <c r="BO166" s="61"/>
      <c r="BP166" s="61"/>
      <c r="BQ166" s="61"/>
      <c r="BR166" s="61"/>
      <c r="BS166" s="61"/>
      <c r="BT166" s="61"/>
      <c r="BU166" s="61"/>
      <c r="BV166" s="61"/>
      <c r="BW166" s="61"/>
      <c r="BX166" s="61"/>
      <c r="BY166" s="61"/>
      <c r="BZ166" s="61"/>
      <c r="CA166" s="61"/>
      <c r="CB166" s="61"/>
      <c r="CC166" s="61"/>
      <c r="CD166" s="61"/>
      <c r="CE166" s="61"/>
      <c r="CF166" s="61"/>
      <c r="CG166" s="61"/>
      <c r="CH166" s="61"/>
      <c r="CI166" s="61"/>
      <c r="CJ166" s="61"/>
      <c r="CK166" s="61"/>
      <c r="CL166" s="61"/>
      <c r="CM166" s="61"/>
      <c r="CN166" s="61"/>
      <c r="CO166" s="61"/>
      <c r="CP166" s="61"/>
      <c r="CQ166" s="61"/>
      <c r="CR166" s="61"/>
      <c r="CS166" s="61"/>
      <c r="CT166" s="61"/>
      <c r="CU166" s="61"/>
      <c r="CV166" s="61"/>
      <c r="CW166" s="61"/>
      <c r="CX166" s="61"/>
      <c r="CY166" s="61"/>
      <c r="CZ166" s="61"/>
      <c r="DA166" s="61"/>
      <c r="DB166" s="61"/>
    </row>
    <row r="167" spans="1:106" s="58" customFormat="1" ht="16.5" customHeight="1">
      <c r="A167" s="70" t="s">
        <v>637</v>
      </c>
      <c r="B167" s="774"/>
      <c r="C167" s="769" t="s">
        <v>567</v>
      </c>
      <c r="D167" s="771" t="s">
        <v>568</v>
      </c>
      <c r="E167" s="771" t="s">
        <v>569</v>
      </c>
      <c r="F167" s="771">
        <f>VLOOKUP(C167,'[72]납품수량(영업)'!$C$3:$F$260,4,FALSE)</f>
        <v>0</v>
      </c>
      <c r="G167" s="75">
        <f>VLOOKUP(C167,[75]납품수량!$B$3:$AI$68,G1,FALSE)</f>
        <v>0</v>
      </c>
      <c r="H167" s="75">
        <f>VLOOKUP($C$167,[75]납품수량!$B$3:$AI$68,H1,FALSE)</f>
        <v>0</v>
      </c>
      <c r="I167" s="75">
        <f>VLOOKUP($C$167,[75]납품수량!$B$3:$AI$68,I1,FALSE)</f>
        <v>0</v>
      </c>
      <c r="J167" s="75">
        <f>VLOOKUP($C$167,[75]납품수량!$B$3:$AI$68,J1,FALSE)</f>
        <v>0</v>
      </c>
      <c r="K167" s="75">
        <f>VLOOKUP($C$167,[75]납품수량!$B$3:$AI$68,K1,FALSE)</f>
        <v>0</v>
      </c>
      <c r="L167" s="75">
        <f>VLOOKUP($C$167,[75]납품수량!$B$3:$AI$68,L1,FALSE)</f>
        <v>0</v>
      </c>
      <c r="M167" s="75">
        <f>VLOOKUP($C$167,[75]납품수량!$B$3:$AI$68,M1,FALSE)</f>
        <v>0</v>
      </c>
      <c r="N167" s="75">
        <f>VLOOKUP($C$167,[75]납품수량!$B$3:$AI$68,N1,FALSE)</f>
        <v>0</v>
      </c>
      <c r="O167" s="75">
        <f>VLOOKUP($C$167,[75]납품수량!$B$3:$AI$68,O1,FALSE)</f>
        <v>0</v>
      </c>
      <c r="P167" s="75">
        <f>VLOOKUP($C$167,[75]납품수량!$B$3:$AI$68,P1,FALSE)</f>
        <v>0</v>
      </c>
      <c r="Q167" s="75">
        <f>VLOOKUP($C$167,[75]납품수량!$B$3:$AI$68,Q1,FALSE)</f>
        <v>0</v>
      </c>
      <c r="R167" s="75">
        <f>VLOOKUP($C$167,[75]납품수량!$B$3:$AI$68,R1,FALSE)</f>
        <v>0</v>
      </c>
      <c r="S167" s="75">
        <f>VLOOKUP($C$167,[75]납품수량!$B$3:$AI$68,S1,FALSE)</f>
        <v>0</v>
      </c>
      <c r="T167" s="75">
        <f>VLOOKUP($C$167,[75]납품수량!$B$3:$AI$68,T1,FALSE)</f>
        <v>0</v>
      </c>
      <c r="U167" s="75">
        <f>VLOOKUP($C$167,[75]납품수량!$B$3:$AI$68,U1,FALSE)</f>
        <v>0</v>
      </c>
      <c r="V167" s="75">
        <f>VLOOKUP($C$167,[75]납품수량!$B$3:$AI$68,V1,FALSE)</f>
        <v>0</v>
      </c>
      <c r="W167" s="75">
        <f>VLOOKUP($C$167,[75]납품수량!$B$3:$AI$68,W1,FALSE)</f>
        <v>0</v>
      </c>
      <c r="X167" s="75">
        <f>VLOOKUP($C$167,[75]납품수량!$B$3:$AI$68,X1,FALSE)</f>
        <v>0</v>
      </c>
      <c r="Y167" s="75">
        <f>VLOOKUP($C$167,[75]납품수량!$B$3:$AI$68,Y1,FALSE)</f>
        <v>0</v>
      </c>
      <c r="Z167" s="75">
        <f>VLOOKUP($C$167,[75]납품수량!$B$3:$AI$68,Z1,FALSE)</f>
        <v>0</v>
      </c>
      <c r="AA167" s="75">
        <f>VLOOKUP($C$167,[75]납품수량!$B$3:$AI$68,AA1,FALSE)</f>
        <v>0</v>
      </c>
      <c r="AB167" s="75">
        <f>VLOOKUP($C$167,[75]납품수량!$B$3:$AI$68,AB1,FALSE)</f>
        <v>0</v>
      </c>
      <c r="AC167" s="75">
        <f>VLOOKUP($C$167,[75]납품수량!$B$3:$AI$68,AC1,FALSE)</f>
        <v>0</v>
      </c>
      <c r="AD167" s="75">
        <f>VLOOKUP($C$167,[75]납품수량!$B$3:$AI$68,AD1,FALSE)</f>
        <v>0</v>
      </c>
      <c r="AE167" s="75">
        <f>VLOOKUP($C$167,[75]납품수량!$B$3:$AI$68,AE1,FALSE)</f>
        <v>0</v>
      </c>
      <c r="AF167" s="75">
        <f>VLOOKUP($C$167,[75]납품수량!$B$3:$AI$68,AF1,FALSE)</f>
        <v>0</v>
      </c>
      <c r="AG167" s="75">
        <f>VLOOKUP($C$167,[75]납품수량!$B$3:$AI$68,AG1,FALSE)</f>
        <v>0</v>
      </c>
      <c r="AH167" s="75">
        <f>VLOOKUP($C$167,[75]납품수량!$B$3:$AI$68,AH1,FALSE)</f>
        <v>0</v>
      </c>
      <c r="AI167" s="75">
        <f>VLOOKUP($C$167,[75]납품수량!$B$3:$AI$68,AI1,FALSE)</f>
        <v>0</v>
      </c>
      <c r="AJ167" s="75">
        <f>VLOOKUP($C$167,[75]납품수량!$B$3:$AI$68,AJ1,FALSE)</f>
        <v>0</v>
      </c>
      <c r="AK167" s="75">
        <f>VLOOKUP($C$167,[75]납품수량!$B$3:$AI$68,AK1,FALSE)</f>
        <v>0</v>
      </c>
      <c r="AL167" s="75">
        <f>SUM(G167:AK167)</f>
        <v>0</v>
      </c>
      <c r="AM167" s="61"/>
      <c r="AN167" s="61"/>
      <c r="AO167" s="61"/>
      <c r="AP167" s="61"/>
      <c r="AQ167" s="61"/>
      <c r="AR167" s="61"/>
      <c r="AS167" s="61"/>
      <c r="AT167" s="61"/>
      <c r="AU167" s="61"/>
      <c r="AV167" s="61"/>
      <c r="AW167" s="61"/>
      <c r="AX167" s="61"/>
      <c r="AY167" s="61"/>
      <c r="AZ167" s="61"/>
      <c r="BA167" s="61"/>
      <c r="BB167" s="61"/>
      <c r="BC167" s="61"/>
      <c r="BD167" s="61"/>
      <c r="BE167" s="61"/>
      <c r="BF167" s="61"/>
      <c r="BG167" s="61"/>
      <c r="BH167" s="61"/>
      <c r="BI167" s="61"/>
      <c r="BJ167" s="61"/>
      <c r="BK167" s="61"/>
      <c r="BL167" s="61"/>
      <c r="BM167" s="61"/>
      <c r="BN167" s="61"/>
      <c r="BO167" s="61"/>
      <c r="BP167" s="61"/>
      <c r="BQ167" s="61"/>
      <c r="BR167" s="61"/>
      <c r="BS167" s="61"/>
      <c r="BT167" s="61"/>
      <c r="BU167" s="61"/>
      <c r="BV167" s="61"/>
      <c r="BW167" s="61"/>
      <c r="BX167" s="61"/>
      <c r="BY167" s="61"/>
      <c r="BZ167" s="61"/>
      <c r="CA167" s="61"/>
      <c r="CB167" s="61"/>
      <c r="CC167" s="61"/>
      <c r="CD167" s="61"/>
      <c r="CE167" s="61"/>
      <c r="CF167" s="61"/>
      <c r="CG167" s="61"/>
      <c r="CH167" s="61"/>
      <c r="CI167" s="61"/>
      <c r="CJ167" s="61"/>
      <c r="CK167" s="61"/>
      <c r="CL167" s="61"/>
      <c r="CM167" s="61"/>
      <c r="CN167" s="61"/>
      <c r="CO167" s="61"/>
      <c r="CP167" s="61"/>
      <c r="CQ167" s="61"/>
      <c r="CR167" s="61"/>
      <c r="CS167" s="61"/>
      <c r="CT167" s="61"/>
      <c r="CU167" s="61"/>
      <c r="CV167" s="61"/>
      <c r="CW167" s="61"/>
      <c r="CX167" s="61"/>
      <c r="CY167" s="61"/>
      <c r="CZ167" s="61"/>
      <c r="DA167" s="61"/>
      <c r="DB167" s="61"/>
    </row>
    <row r="168" spans="1:106" s="58" customFormat="1" ht="16.5" customHeight="1">
      <c r="A168" s="70"/>
      <c r="B168" s="774"/>
      <c r="C168" s="770"/>
      <c r="D168" s="772"/>
      <c r="E168" s="772"/>
      <c r="F168" s="772"/>
      <c r="G168" s="74">
        <f>$F$167*G167</f>
        <v>0</v>
      </c>
      <c r="H168" s="74">
        <f t="shared" ref="H168:AK168" si="82">$F$167*H167</f>
        <v>0</v>
      </c>
      <c r="I168" s="74">
        <f t="shared" si="82"/>
        <v>0</v>
      </c>
      <c r="J168" s="74">
        <f t="shared" si="82"/>
        <v>0</v>
      </c>
      <c r="K168" s="74">
        <f t="shared" si="82"/>
        <v>0</v>
      </c>
      <c r="L168" s="74">
        <f t="shared" si="82"/>
        <v>0</v>
      </c>
      <c r="M168" s="74">
        <f t="shared" si="82"/>
        <v>0</v>
      </c>
      <c r="N168" s="74">
        <f t="shared" si="82"/>
        <v>0</v>
      </c>
      <c r="O168" s="74">
        <f t="shared" si="82"/>
        <v>0</v>
      </c>
      <c r="P168" s="74">
        <f t="shared" si="82"/>
        <v>0</v>
      </c>
      <c r="Q168" s="74">
        <f t="shared" si="82"/>
        <v>0</v>
      </c>
      <c r="R168" s="74">
        <f t="shared" si="82"/>
        <v>0</v>
      </c>
      <c r="S168" s="74">
        <f t="shared" si="82"/>
        <v>0</v>
      </c>
      <c r="T168" s="74">
        <f t="shared" si="82"/>
        <v>0</v>
      </c>
      <c r="U168" s="74">
        <f t="shared" si="82"/>
        <v>0</v>
      </c>
      <c r="V168" s="74">
        <f t="shared" si="82"/>
        <v>0</v>
      </c>
      <c r="W168" s="74">
        <f t="shared" si="82"/>
        <v>0</v>
      </c>
      <c r="X168" s="74">
        <f t="shared" si="82"/>
        <v>0</v>
      </c>
      <c r="Y168" s="74">
        <f t="shared" si="82"/>
        <v>0</v>
      </c>
      <c r="Z168" s="74">
        <f t="shared" si="82"/>
        <v>0</v>
      </c>
      <c r="AA168" s="74">
        <f t="shared" si="82"/>
        <v>0</v>
      </c>
      <c r="AB168" s="74">
        <f t="shared" si="82"/>
        <v>0</v>
      </c>
      <c r="AC168" s="74">
        <f t="shared" si="82"/>
        <v>0</v>
      </c>
      <c r="AD168" s="74">
        <f t="shared" si="82"/>
        <v>0</v>
      </c>
      <c r="AE168" s="74">
        <f t="shared" si="82"/>
        <v>0</v>
      </c>
      <c r="AF168" s="74">
        <f t="shared" si="82"/>
        <v>0</v>
      </c>
      <c r="AG168" s="74">
        <f t="shared" si="82"/>
        <v>0</v>
      </c>
      <c r="AH168" s="74">
        <f t="shared" si="82"/>
        <v>0</v>
      </c>
      <c r="AI168" s="74">
        <f t="shared" si="82"/>
        <v>0</v>
      </c>
      <c r="AJ168" s="74">
        <f t="shared" si="82"/>
        <v>0</v>
      </c>
      <c r="AK168" s="74">
        <f t="shared" si="82"/>
        <v>0</v>
      </c>
      <c r="AL168" s="74">
        <f>F167*AL167</f>
        <v>0</v>
      </c>
      <c r="AM168" s="61"/>
      <c r="AN168" s="61"/>
      <c r="AO168" s="61"/>
      <c r="AP168" s="61"/>
      <c r="AQ168" s="61"/>
      <c r="AR168" s="61"/>
      <c r="AS168" s="61"/>
      <c r="AT168" s="61"/>
      <c r="AU168" s="61"/>
      <c r="AV168" s="61"/>
      <c r="AW168" s="61"/>
      <c r="AX168" s="61"/>
      <c r="AY168" s="61"/>
      <c r="AZ168" s="61"/>
      <c r="BA168" s="61"/>
      <c r="BB168" s="61"/>
      <c r="BC168" s="61"/>
      <c r="BD168" s="61"/>
      <c r="BE168" s="61"/>
      <c r="BF168" s="61"/>
      <c r="BG168" s="61"/>
      <c r="BH168" s="61"/>
      <c r="BI168" s="61"/>
      <c r="BJ168" s="61"/>
      <c r="BK168" s="61"/>
      <c r="BL168" s="61"/>
      <c r="BM168" s="61"/>
      <c r="BN168" s="61"/>
      <c r="BO168" s="61"/>
      <c r="BP168" s="61"/>
      <c r="BQ168" s="61"/>
      <c r="BR168" s="61"/>
      <c r="BS168" s="61"/>
      <c r="BT168" s="61"/>
      <c r="BU168" s="61"/>
      <c r="BV168" s="61"/>
      <c r="BW168" s="61"/>
      <c r="BX168" s="61"/>
      <c r="BY168" s="61"/>
      <c r="BZ168" s="61"/>
      <c r="CA168" s="61"/>
      <c r="CB168" s="61"/>
      <c r="CC168" s="61"/>
      <c r="CD168" s="61"/>
      <c r="CE168" s="61"/>
      <c r="CF168" s="61"/>
      <c r="CG168" s="61"/>
      <c r="CH168" s="61"/>
      <c r="CI168" s="61"/>
      <c r="CJ168" s="61"/>
      <c r="CK168" s="61"/>
      <c r="CL168" s="61"/>
      <c r="CM168" s="61"/>
      <c r="CN168" s="61"/>
      <c r="CO168" s="61"/>
      <c r="CP168" s="61"/>
      <c r="CQ168" s="61"/>
      <c r="CR168" s="61"/>
      <c r="CS168" s="61"/>
      <c r="CT168" s="61"/>
      <c r="CU168" s="61"/>
      <c r="CV168" s="61"/>
      <c r="CW168" s="61"/>
      <c r="CX168" s="61"/>
      <c r="CY168" s="61"/>
      <c r="CZ168" s="61"/>
      <c r="DA168" s="61"/>
      <c r="DB168" s="61"/>
    </row>
    <row r="169" spans="1:106" s="58" customFormat="1" ht="16.5" customHeight="1">
      <c r="A169" s="70" t="s">
        <v>637</v>
      </c>
      <c r="B169" s="774"/>
      <c r="C169" s="769" t="s">
        <v>570</v>
      </c>
      <c r="D169" s="771" t="s">
        <v>571</v>
      </c>
      <c r="E169" s="771" t="s">
        <v>569</v>
      </c>
      <c r="F169" s="771">
        <f>VLOOKUP(C169,'[72]납품수량(영업)'!$C$3:$F$260,4,FALSE)</f>
        <v>0</v>
      </c>
      <c r="G169" s="75">
        <f>VLOOKUP(C169,[75]납품수량!$B$3:$AI$68,G1,FALSE)</f>
        <v>0</v>
      </c>
      <c r="H169" s="75">
        <f>VLOOKUP($C$169,[75]납품수량!$B$3:$AI$68,H1,FALSE)</f>
        <v>0</v>
      </c>
      <c r="I169" s="75">
        <f>VLOOKUP($C$169,[75]납품수량!$B$3:$AI$68,I1,FALSE)</f>
        <v>0</v>
      </c>
      <c r="J169" s="75">
        <f>VLOOKUP($C$169,[75]납품수량!$B$3:$AI$68,J1,FALSE)</f>
        <v>0</v>
      </c>
      <c r="K169" s="75">
        <f>VLOOKUP($C$169,[75]납품수량!$B$3:$AI$68,K1,FALSE)</f>
        <v>0</v>
      </c>
      <c r="L169" s="75">
        <f>VLOOKUP($C$169,[75]납품수량!$B$3:$AI$68,L1,FALSE)</f>
        <v>0</v>
      </c>
      <c r="M169" s="75">
        <f>VLOOKUP($C$169,[75]납품수량!$B$3:$AI$68,M1,FALSE)</f>
        <v>0</v>
      </c>
      <c r="N169" s="75">
        <f>VLOOKUP($C$169,[75]납품수량!$B$3:$AI$68,N1,FALSE)</f>
        <v>0</v>
      </c>
      <c r="O169" s="75">
        <f>VLOOKUP($C$169,[75]납품수량!$B$3:$AI$68,O1,FALSE)</f>
        <v>0</v>
      </c>
      <c r="P169" s="75">
        <f>VLOOKUP($C$169,[75]납품수량!$B$3:$AI$68,P1,FALSE)</f>
        <v>0</v>
      </c>
      <c r="Q169" s="75">
        <f>VLOOKUP($C$169,[75]납품수량!$B$3:$AI$68,Q1,FALSE)</f>
        <v>0</v>
      </c>
      <c r="R169" s="75">
        <f>VLOOKUP($C$169,[75]납품수량!$B$3:$AI$68,R1,FALSE)</f>
        <v>0</v>
      </c>
      <c r="S169" s="75">
        <f>VLOOKUP($C$169,[75]납품수량!$B$3:$AI$68,S1,FALSE)</f>
        <v>0</v>
      </c>
      <c r="T169" s="75">
        <f>VLOOKUP($C$169,[75]납품수량!$B$3:$AI$68,T1,FALSE)</f>
        <v>0</v>
      </c>
      <c r="U169" s="75">
        <f>VLOOKUP($C$169,[75]납품수량!$B$3:$AI$68,U1,FALSE)</f>
        <v>0</v>
      </c>
      <c r="V169" s="75">
        <f>VLOOKUP($C$169,[75]납품수량!$B$3:$AI$68,V1,FALSE)</f>
        <v>0</v>
      </c>
      <c r="W169" s="75">
        <f>VLOOKUP($C$169,[75]납품수량!$B$3:$AI$68,W1,FALSE)</f>
        <v>0</v>
      </c>
      <c r="X169" s="75">
        <f>VLOOKUP($C$169,[75]납품수량!$B$3:$AI$68,X1,FALSE)</f>
        <v>0</v>
      </c>
      <c r="Y169" s="75">
        <f>VLOOKUP($C$169,[75]납품수량!$B$3:$AI$68,Y1,FALSE)</f>
        <v>0</v>
      </c>
      <c r="Z169" s="75">
        <f>VLOOKUP($C$169,[75]납품수량!$B$3:$AI$68,Z1,FALSE)</f>
        <v>0</v>
      </c>
      <c r="AA169" s="75">
        <f>VLOOKUP($C$169,[75]납품수량!$B$3:$AI$68,AA1,FALSE)</f>
        <v>0</v>
      </c>
      <c r="AB169" s="75">
        <f>VLOOKUP($C$169,[75]납품수량!$B$3:$AI$68,AB1,FALSE)</f>
        <v>0</v>
      </c>
      <c r="AC169" s="75">
        <f>VLOOKUP($C$169,[75]납품수량!$B$3:$AI$68,AC1,FALSE)</f>
        <v>0</v>
      </c>
      <c r="AD169" s="75">
        <f>VLOOKUP($C$169,[75]납품수량!$B$3:$AI$68,AD1,FALSE)</f>
        <v>0</v>
      </c>
      <c r="AE169" s="75">
        <f>VLOOKUP($C$169,[75]납품수량!$B$3:$AI$68,AE1,FALSE)</f>
        <v>0</v>
      </c>
      <c r="AF169" s="75">
        <f>VLOOKUP($C$169,[75]납품수량!$B$3:$AI$68,AF1,FALSE)</f>
        <v>0</v>
      </c>
      <c r="AG169" s="75">
        <f>VLOOKUP($C$169,[75]납품수량!$B$3:$AI$68,AG1,FALSE)</f>
        <v>0</v>
      </c>
      <c r="AH169" s="75">
        <f>VLOOKUP($C$169,[75]납품수량!$B$3:$AI$68,AH1,FALSE)</f>
        <v>0</v>
      </c>
      <c r="AI169" s="75">
        <f>VLOOKUP($C$169,[75]납품수량!$B$3:$AI$68,AI1,FALSE)</f>
        <v>0</v>
      </c>
      <c r="AJ169" s="75">
        <f>VLOOKUP($C$169,[75]납품수량!$B$3:$AI$68,AJ1,FALSE)</f>
        <v>0</v>
      </c>
      <c r="AK169" s="75">
        <f>VLOOKUP($C$169,[75]납품수량!$B$3:$AI$68,AK1,FALSE)</f>
        <v>0</v>
      </c>
      <c r="AL169" s="75">
        <f>SUM(G169:AK169)</f>
        <v>0</v>
      </c>
      <c r="AM169" s="61"/>
      <c r="AN169" s="61"/>
      <c r="AO169" s="61"/>
      <c r="AP169" s="61"/>
      <c r="AQ169" s="61"/>
      <c r="AR169" s="61"/>
      <c r="AS169" s="61"/>
      <c r="AT169" s="61"/>
      <c r="AU169" s="61"/>
      <c r="AV169" s="61"/>
      <c r="AW169" s="61"/>
      <c r="AX169" s="61"/>
      <c r="AY169" s="61"/>
      <c r="AZ169" s="61"/>
      <c r="BA169" s="61"/>
      <c r="BB169" s="61"/>
      <c r="BC169" s="61"/>
      <c r="BD169" s="61"/>
      <c r="BE169" s="61"/>
      <c r="BF169" s="61"/>
      <c r="BG169" s="61"/>
      <c r="BH169" s="61"/>
      <c r="BI169" s="61"/>
      <c r="BJ169" s="61"/>
      <c r="BK169" s="61"/>
      <c r="BL169" s="61"/>
      <c r="BM169" s="61"/>
      <c r="BN169" s="61"/>
      <c r="BO169" s="61"/>
      <c r="BP169" s="61"/>
      <c r="BQ169" s="61"/>
      <c r="BR169" s="61"/>
      <c r="BS169" s="61"/>
      <c r="BT169" s="61"/>
      <c r="BU169" s="61"/>
      <c r="BV169" s="61"/>
      <c r="BW169" s="61"/>
      <c r="BX169" s="61"/>
      <c r="BY169" s="61"/>
      <c r="BZ169" s="61"/>
      <c r="CA169" s="61"/>
      <c r="CB169" s="61"/>
      <c r="CC169" s="61"/>
      <c r="CD169" s="61"/>
      <c r="CE169" s="61"/>
      <c r="CF169" s="61"/>
      <c r="CG169" s="61"/>
      <c r="CH169" s="61"/>
      <c r="CI169" s="61"/>
      <c r="CJ169" s="61"/>
      <c r="CK169" s="61"/>
      <c r="CL169" s="61"/>
      <c r="CM169" s="61"/>
      <c r="CN169" s="61"/>
      <c r="CO169" s="61"/>
      <c r="CP169" s="61"/>
      <c r="CQ169" s="61"/>
      <c r="CR169" s="61"/>
      <c r="CS169" s="61"/>
      <c r="CT169" s="61"/>
      <c r="CU169" s="61"/>
      <c r="CV169" s="61"/>
      <c r="CW169" s="61"/>
      <c r="CX169" s="61"/>
      <c r="CY169" s="61"/>
      <c r="CZ169" s="61"/>
      <c r="DA169" s="61"/>
      <c r="DB169" s="61"/>
    </row>
    <row r="170" spans="1:106" s="58" customFormat="1" ht="16.5" customHeight="1">
      <c r="A170" s="70"/>
      <c r="B170" s="774"/>
      <c r="C170" s="770"/>
      <c r="D170" s="772"/>
      <c r="E170" s="772"/>
      <c r="F170" s="772"/>
      <c r="G170" s="74">
        <f>$F$169*G169</f>
        <v>0</v>
      </c>
      <c r="H170" s="74">
        <f t="shared" ref="H170:AK170" si="83">$F$169*H169</f>
        <v>0</v>
      </c>
      <c r="I170" s="74">
        <f t="shared" si="83"/>
        <v>0</v>
      </c>
      <c r="J170" s="74">
        <f t="shared" si="83"/>
        <v>0</v>
      </c>
      <c r="K170" s="74">
        <f t="shared" si="83"/>
        <v>0</v>
      </c>
      <c r="L170" s="74">
        <f t="shared" si="83"/>
        <v>0</v>
      </c>
      <c r="M170" s="74">
        <f t="shared" si="83"/>
        <v>0</v>
      </c>
      <c r="N170" s="74">
        <f t="shared" si="83"/>
        <v>0</v>
      </c>
      <c r="O170" s="74">
        <f t="shared" si="83"/>
        <v>0</v>
      </c>
      <c r="P170" s="74">
        <f t="shared" si="83"/>
        <v>0</v>
      </c>
      <c r="Q170" s="74">
        <f t="shared" si="83"/>
        <v>0</v>
      </c>
      <c r="R170" s="74">
        <f t="shared" si="83"/>
        <v>0</v>
      </c>
      <c r="S170" s="74">
        <f t="shared" si="83"/>
        <v>0</v>
      </c>
      <c r="T170" s="74">
        <f t="shared" si="83"/>
        <v>0</v>
      </c>
      <c r="U170" s="74">
        <f t="shared" si="83"/>
        <v>0</v>
      </c>
      <c r="V170" s="74">
        <f t="shared" si="83"/>
        <v>0</v>
      </c>
      <c r="W170" s="74">
        <f t="shared" si="83"/>
        <v>0</v>
      </c>
      <c r="X170" s="74">
        <f t="shared" si="83"/>
        <v>0</v>
      </c>
      <c r="Y170" s="74">
        <f t="shared" si="83"/>
        <v>0</v>
      </c>
      <c r="Z170" s="74">
        <f t="shared" si="83"/>
        <v>0</v>
      </c>
      <c r="AA170" s="74">
        <f t="shared" si="83"/>
        <v>0</v>
      </c>
      <c r="AB170" s="74">
        <f t="shared" si="83"/>
        <v>0</v>
      </c>
      <c r="AC170" s="74">
        <f t="shared" si="83"/>
        <v>0</v>
      </c>
      <c r="AD170" s="74">
        <f t="shared" si="83"/>
        <v>0</v>
      </c>
      <c r="AE170" s="74">
        <f t="shared" si="83"/>
        <v>0</v>
      </c>
      <c r="AF170" s="74">
        <f t="shared" si="83"/>
        <v>0</v>
      </c>
      <c r="AG170" s="74">
        <f t="shared" si="83"/>
        <v>0</v>
      </c>
      <c r="AH170" s="74">
        <f t="shared" si="83"/>
        <v>0</v>
      </c>
      <c r="AI170" s="74">
        <f t="shared" si="83"/>
        <v>0</v>
      </c>
      <c r="AJ170" s="74">
        <f t="shared" si="83"/>
        <v>0</v>
      </c>
      <c r="AK170" s="74">
        <f t="shared" si="83"/>
        <v>0</v>
      </c>
      <c r="AL170" s="74">
        <f>F169*AL169</f>
        <v>0</v>
      </c>
      <c r="AM170" s="61"/>
      <c r="AN170" s="61"/>
      <c r="AO170" s="61"/>
      <c r="AP170" s="61"/>
      <c r="AQ170" s="61"/>
      <c r="AR170" s="61"/>
      <c r="AS170" s="61"/>
      <c r="AT170" s="61"/>
      <c r="AU170" s="61"/>
      <c r="AV170" s="61"/>
      <c r="AW170" s="61"/>
      <c r="AX170" s="61"/>
      <c r="AY170" s="61"/>
      <c r="AZ170" s="61"/>
      <c r="BA170" s="61"/>
      <c r="BB170" s="61"/>
      <c r="BC170" s="61"/>
      <c r="BD170" s="61"/>
      <c r="BE170" s="61"/>
      <c r="BF170" s="61"/>
      <c r="BG170" s="61"/>
      <c r="BH170" s="61"/>
      <c r="BI170" s="61"/>
      <c r="BJ170" s="61"/>
      <c r="BK170" s="61"/>
      <c r="BL170" s="61"/>
      <c r="BM170" s="61"/>
      <c r="BN170" s="61"/>
      <c r="BO170" s="61"/>
      <c r="BP170" s="61"/>
      <c r="BQ170" s="61"/>
      <c r="BR170" s="61"/>
      <c r="BS170" s="61"/>
      <c r="BT170" s="61"/>
      <c r="BU170" s="61"/>
      <c r="BV170" s="61"/>
      <c r="BW170" s="61"/>
      <c r="BX170" s="61"/>
      <c r="BY170" s="61"/>
      <c r="BZ170" s="61"/>
      <c r="CA170" s="61"/>
      <c r="CB170" s="61"/>
      <c r="CC170" s="61"/>
      <c r="CD170" s="61"/>
      <c r="CE170" s="61"/>
      <c r="CF170" s="61"/>
      <c r="CG170" s="61"/>
      <c r="CH170" s="61"/>
      <c r="CI170" s="61"/>
      <c r="CJ170" s="61"/>
      <c r="CK170" s="61"/>
      <c r="CL170" s="61"/>
      <c r="CM170" s="61"/>
      <c r="CN170" s="61"/>
      <c r="CO170" s="61"/>
      <c r="CP170" s="61"/>
      <c r="CQ170" s="61"/>
      <c r="CR170" s="61"/>
      <c r="CS170" s="61"/>
      <c r="CT170" s="61"/>
      <c r="CU170" s="61"/>
      <c r="CV170" s="61"/>
      <c r="CW170" s="61"/>
      <c r="CX170" s="61"/>
      <c r="CY170" s="61"/>
      <c r="CZ170" s="61"/>
      <c r="DA170" s="61"/>
      <c r="DB170" s="61"/>
    </row>
    <row r="171" spans="1:106" s="58" customFormat="1" ht="16.5" customHeight="1">
      <c r="A171" s="70" t="s">
        <v>637</v>
      </c>
      <c r="B171" s="774"/>
      <c r="C171" s="769" t="s">
        <v>572</v>
      </c>
      <c r="D171" s="771" t="s">
        <v>573</v>
      </c>
      <c r="E171" s="771" t="s">
        <v>569</v>
      </c>
      <c r="F171" s="771">
        <f>VLOOKUP(C171,'[72]납품수량(영업)'!$C$3:$F$260,4,FALSE)</f>
        <v>0</v>
      </c>
      <c r="G171" s="75">
        <f>VLOOKUP(C171,[75]납품수량!$B$3:$AI$68,G1,FALSE)</f>
        <v>0</v>
      </c>
      <c r="H171" s="75">
        <f>VLOOKUP($C$171,[75]납품수량!$B$3:$AI$68,H1,FALSE)</f>
        <v>0</v>
      </c>
      <c r="I171" s="75">
        <f>VLOOKUP($C$171,[75]납품수량!$B$3:$AI$68,I1,FALSE)</f>
        <v>0</v>
      </c>
      <c r="J171" s="75">
        <f>VLOOKUP($C$171,[75]납품수량!$B$3:$AI$68,J1,FALSE)</f>
        <v>0</v>
      </c>
      <c r="K171" s="75">
        <f>VLOOKUP($C$171,[75]납품수량!$B$3:$AI$68,K1,FALSE)</f>
        <v>0</v>
      </c>
      <c r="L171" s="75">
        <f>VLOOKUP($C$171,[75]납품수량!$B$3:$AI$68,L1,FALSE)</f>
        <v>0</v>
      </c>
      <c r="M171" s="75">
        <f>VLOOKUP($C$171,[75]납품수량!$B$3:$AI$68,M1,FALSE)</f>
        <v>0</v>
      </c>
      <c r="N171" s="75">
        <f>VLOOKUP($C$171,[75]납품수량!$B$3:$AI$68,N1,FALSE)</f>
        <v>0</v>
      </c>
      <c r="O171" s="75">
        <f>VLOOKUP($C$171,[75]납품수량!$B$3:$AI$68,O1,FALSE)</f>
        <v>0</v>
      </c>
      <c r="P171" s="75">
        <f>VLOOKUP($C$171,[75]납품수량!$B$3:$AI$68,P1,FALSE)</f>
        <v>0</v>
      </c>
      <c r="Q171" s="75">
        <f>VLOOKUP($C$171,[75]납품수량!$B$3:$AI$68,Q1,FALSE)</f>
        <v>0</v>
      </c>
      <c r="R171" s="75">
        <f>VLOOKUP($C$171,[75]납품수량!$B$3:$AI$68,R1,FALSE)</f>
        <v>0</v>
      </c>
      <c r="S171" s="75">
        <f>VLOOKUP($C$171,[75]납품수량!$B$3:$AI$68,S1,FALSE)</f>
        <v>0</v>
      </c>
      <c r="T171" s="75">
        <f>VLOOKUP($C$171,[75]납품수량!$B$3:$AI$68,T1,FALSE)</f>
        <v>0</v>
      </c>
      <c r="U171" s="75">
        <f>VLOOKUP($C$171,[75]납품수량!$B$3:$AI$68,U1,FALSE)</f>
        <v>0</v>
      </c>
      <c r="V171" s="75">
        <f>VLOOKUP($C$171,[75]납품수량!$B$3:$AI$68,V1,FALSE)</f>
        <v>0</v>
      </c>
      <c r="W171" s="75">
        <f>VLOOKUP($C$171,[75]납품수량!$B$3:$AI$68,W1,FALSE)</f>
        <v>0</v>
      </c>
      <c r="X171" s="75">
        <f>VLOOKUP($C$171,[75]납품수량!$B$3:$AI$68,X1,FALSE)</f>
        <v>0</v>
      </c>
      <c r="Y171" s="75">
        <f>VLOOKUP($C$171,[75]납품수량!$B$3:$AI$68,Y1,FALSE)</f>
        <v>0</v>
      </c>
      <c r="Z171" s="75">
        <f>VLOOKUP($C$171,[75]납품수량!$B$3:$AI$68,Z1,FALSE)</f>
        <v>0</v>
      </c>
      <c r="AA171" s="75">
        <f>VLOOKUP($C$171,[75]납품수량!$B$3:$AI$68,AA1,FALSE)</f>
        <v>0</v>
      </c>
      <c r="AB171" s="75">
        <f>VLOOKUP($C$171,[75]납품수량!$B$3:$AI$68,AB1,FALSE)</f>
        <v>0</v>
      </c>
      <c r="AC171" s="75">
        <f>VLOOKUP($C$171,[75]납품수량!$B$3:$AI$68,AC1,FALSE)</f>
        <v>0</v>
      </c>
      <c r="AD171" s="75">
        <f>VLOOKUP($C$171,[75]납품수량!$B$3:$AI$68,AD1,FALSE)</f>
        <v>0</v>
      </c>
      <c r="AE171" s="75">
        <f>VLOOKUP($C$171,[75]납품수량!$B$3:$AI$68,AE1,FALSE)</f>
        <v>0</v>
      </c>
      <c r="AF171" s="75">
        <f>VLOOKUP($C$171,[75]납품수량!$B$3:$AI$68,AF1,FALSE)</f>
        <v>0</v>
      </c>
      <c r="AG171" s="75">
        <f>VLOOKUP($C$171,[75]납품수량!$B$3:$AI$68,AG1,FALSE)</f>
        <v>0</v>
      </c>
      <c r="AH171" s="75">
        <f>VLOOKUP($C$171,[75]납품수량!$B$3:$AI$68,AH1,FALSE)</f>
        <v>0</v>
      </c>
      <c r="AI171" s="75">
        <f>VLOOKUP($C$171,[75]납품수량!$B$3:$AI$68,AI1,FALSE)</f>
        <v>0</v>
      </c>
      <c r="AJ171" s="75">
        <f>VLOOKUP($C$171,[75]납품수량!$B$3:$AI$68,AJ1,FALSE)</f>
        <v>0</v>
      </c>
      <c r="AK171" s="75">
        <f>VLOOKUP($C$171,[75]납품수량!$B$3:$AI$68,AK1,FALSE)</f>
        <v>0</v>
      </c>
      <c r="AL171" s="75">
        <f>SUM(G171:AK171)</f>
        <v>0</v>
      </c>
      <c r="AM171" s="61"/>
      <c r="AN171" s="61"/>
      <c r="AO171" s="61"/>
      <c r="AP171" s="61"/>
      <c r="AQ171" s="61"/>
      <c r="AR171" s="61"/>
      <c r="AS171" s="61"/>
      <c r="AT171" s="61"/>
      <c r="AU171" s="61"/>
      <c r="AV171" s="61"/>
      <c r="AW171" s="61"/>
      <c r="AX171" s="61"/>
      <c r="AY171" s="61"/>
      <c r="AZ171" s="61"/>
      <c r="BA171" s="61"/>
      <c r="BB171" s="61"/>
      <c r="BC171" s="61"/>
      <c r="BD171" s="61"/>
      <c r="BE171" s="61"/>
      <c r="BF171" s="61"/>
      <c r="BG171" s="61"/>
      <c r="BH171" s="61"/>
      <c r="BI171" s="61"/>
      <c r="BJ171" s="61"/>
      <c r="BK171" s="61"/>
      <c r="BL171" s="61"/>
      <c r="BM171" s="61"/>
      <c r="BN171" s="61"/>
      <c r="BO171" s="61"/>
      <c r="BP171" s="61"/>
      <c r="BQ171" s="61"/>
      <c r="BR171" s="61"/>
      <c r="BS171" s="61"/>
      <c r="BT171" s="61"/>
      <c r="BU171" s="61"/>
      <c r="BV171" s="61"/>
      <c r="BW171" s="61"/>
      <c r="BX171" s="61"/>
      <c r="BY171" s="61"/>
      <c r="BZ171" s="61"/>
      <c r="CA171" s="61"/>
      <c r="CB171" s="61"/>
      <c r="CC171" s="61"/>
      <c r="CD171" s="61"/>
      <c r="CE171" s="61"/>
      <c r="CF171" s="61"/>
      <c r="CG171" s="61"/>
      <c r="CH171" s="61"/>
      <c r="CI171" s="61"/>
      <c r="CJ171" s="61"/>
      <c r="CK171" s="61"/>
      <c r="CL171" s="61"/>
      <c r="CM171" s="61"/>
      <c r="CN171" s="61"/>
      <c r="CO171" s="61"/>
      <c r="CP171" s="61"/>
      <c r="CQ171" s="61"/>
      <c r="CR171" s="61"/>
      <c r="CS171" s="61"/>
      <c r="CT171" s="61"/>
      <c r="CU171" s="61"/>
      <c r="CV171" s="61"/>
      <c r="CW171" s="61"/>
      <c r="CX171" s="61"/>
      <c r="CY171" s="61"/>
      <c r="CZ171" s="61"/>
      <c r="DA171" s="61"/>
      <c r="DB171" s="61"/>
    </row>
    <row r="172" spans="1:106" s="58" customFormat="1" ht="16.5" customHeight="1">
      <c r="A172" s="70"/>
      <c r="B172" s="774"/>
      <c r="C172" s="770"/>
      <c r="D172" s="772"/>
      <c r="E172" s="772"/>
      <c r="F172" s="772"/>
      <c r="G172" s="74">
        <f>$F$171*G171</f>
        <v>0</v>
      </c>
      <c r="H172" s="74">
        <f t="shared" ref="H172:AK172" si="84">$F$171*H171</f>
        <v>0</v>
      </c>
      <c r="I172" s="74">
        <f t="shared" si="84"/>
        <v>0</v>
      </c>
      <c r="J172" s="74">
        <f t="shared" si="84"/>
        <v>0</v>
      </c>
      <c r="K172" s="74">
        <f t="shared" si="84"/>
        <v>0</v>
      </c>
      <c r="L172" s="74">
        <f t="shared" si="84"/>
        <v>0</v>
      </c>
      <c r="M172" s="74">
        <f t="shared" si="84"/>
        <v>0</v>
      </c>
      <c r="N172" s="74">
        <f t="shared" si="84"/>
        <v>0</v>
      </c>
      <c r="O172" s="74">
        <f t="shared" si="84"/>
        <v>0</v>
      </c>
      <c r="P172" s="74">
        <f t="shared" si="84"/>
        <v>0</v>
      </c>
      <c r="Q172" s="74">
        <f t="shared" si="84"/>
        <v>0</v>
      </c>
      <c r="R172" s="74">
        <f t="shared" si="84"/>
        <v>0</v>
      </c>
      <c r="S172" s="74">
        <f t="shared" si="84"/>
        <v>0</v>
      </c>
      <c r="T172" s="74">
        <f t="shared" si="84"/>
        <v>0</v>
      </c>
      <c r="U172" s="74">
        <f t="shared" si="84"/>
        <v>0</v>
      </c>
      <c r="V172" s="74">
        <f t="shared" si="84"/>
        <v>0</v>
      </c>
      <c r="W172" s="74">
        <f t="shared" si="84"/>
        <v>0</v>
      </c>
      <c r="X172" s="74">
        <f t="shared" si="84"/>
        <v>0</v>
      </c>
      <c r="Y172" s="74">
        <f t="shared" si="84"/>
        <v>0</v>
      </c>
      <c r="Z172" s="74">
        <f t="shared" si="84"/>
        <v>0</v>
      </c>
      <c r="AA172" s="74">
        <f t="shared" si="84"/>
        <v>0</v>
      </c>
      <c r="AB172" s="74">
        <f t="shared" si="84"/>
        <v>0</v>
      </c>
      <c r="AC172" s="74">
        <f t="shared" si="84"/>
        <v>0</v>
      </c>
      <c r="AD172" s="74">
        <f t="shared" si="84"/>
        <v>0</v>
      </c>
      <c r="AE172" s="74">
        <f t="shared" si="84"/>
        <v>0</v>
      </c>
      <c r="AF172" s="74">
        <f t="shared" si="84"/>
        <v>0</v>
      </c>
      <c r="AG172" s="74">
        <f t="shared" si="84"/>
        <v>0</v>
      </c>
      <c r="AH172" s="74">
        <f t="shared" si="84"/>
        <v>0</v>
      </c>
      <c r="AI172" s="74">
        <f t="shared" si="84"/>
        <v>0</v>
      </c>
      <c r="AJ172" s="74">
        <f t="shared" si="84"/>
        <v>0</v>
      </c>
      <c r="AK172" s="74">
        <f t="shared" si="84"/>
        <v>0</v>
      </c>
      <c r="AL172" s="74">
        <f>F171*AL171</f>
        <v>0</v>
      </c>
      <c r="AM172" s="61"/>
      <c r="AN172" s="61"/>
      <c r="AO172" s="61"/>
      <c r="AP172" s="61"/>
      <c r="AQ172" s="61"/>
      <c r="AR172" s="61"/>
      <c r="AS172" s="61"/>
      <c r="AT172" s="61"/>
      <c r="AU172" s="61"/>
      <c r="AV172" s="61"/>
      <c r="AW172" s="61"/>
      <c r="AX172" s="61"/>
      <c r="AY172" s="61"/>
      <c r="AZ172" s="61"/>
      <c r="BA172" s="61"/>
      <c r="BB172" s="61"/>
      <c r="BC172" s="61"/>
      <c r="BD172" s="61"/>
      <c r="BE172" s="61"/>
      <c r="BF172" s="61"/>
      <c r="BG172" s="61"/>
      <c r="BH172" s="61"/>
      <c r="BI172" s="61"/>
      <c r="BJ172" s="61"/>
      <c r="BK172" s="61"/>
      <c r="BL172" s="61"/>
      <c r="BM172" s="61"/>
      <c r="BN172" s="61"/>
      <c r="BO172" s="61"/>
      <c r="BP172" s="61"/>
      <c r="BQ172" s="61"/>
      <c r="BR172" s="61"/>
      <c r="BS172" s="61"/>
      <c r="BT172" s="61"/>
      <c r="BU172" s="61"/>
      <c r="BV172" s="61"/>
      <c r="BW172" s="61"/>
      <c r="BX172" s="61"/>
      <c r="BY172" s="61"/>
      <c r="BZ172" s="61"/>
      <c r="CA172" s="61"/>
      <c r="CB172" s="61"/>
      <c r="CC172" s="61"/>
      <c r="CD172" s="61"/>
      <c r="CE172" s="61"/>
      <c r="CF172" s="61"/>
      <c r="CG172" s="61"/>
      <c r="CH172" s="61"/>
      <c r="CI172" s="61"/>
      <c r="CJ172" s="61"/>
      <c r="CK172" s="61"/>
      <c r="CL172" s="61"/>
      <c r="CM172" s="61"/>
      <c r="CN172" s="61"/>
      <c r="CO172" s="61"/>
      <c r="CP172" s="61"/>
      <c r="CQ172" s="61"/>
      <c r="CR172" s="61"/>
      <c r="CS172" s="61"/>
      <c r="CT172" s="61"/>
      <c r="CU172" s="61"/>
      <c r="CV172" s="61"/>
      <c r="CW172" s="61"/>
      <c r="CX172" s="61"/>
      <c r="CY172" s="61"/>
      <c r="CZ172" s="61"/>
      <c r="DA172" s="61"/>
      <c r="DB172" s="61"/>
    </row>
    <row r="173" spans="1:106" s="58" customFormat="1" ht="16.5" customHeight="1">
      <c r="A173" s="70" t="s">
        <v>637</v>
      </c>
      <c r="B173" s="774"/>
      <c r="C173" s="769" t="s">
        <v>574</v>
      </c>
      <c r="D173" s="771" t="s">
        <v>575</v>
      </c>
      <c r="E173" s="771" t="s">
        <v>569</v>
      </c>
      <c r="F173" s="771">
        <f>VLOOKUP(C173,'[72]납품수량(영업)'!$C$3:$F$260,4,FALSE)</f>
        <v>0</v>
      </c>
      <c r="G173" s="75">
        <f>VLOOKUP(C173,[75]납품수량!$B$3:$AI$68,G1,FALSE)</f>
        <v>0</v>
      </c>
      <c r="H173" s="75">
        <f>VLOOKUP($C$173,[75]납품수량!$B$3:$AI$68,H1,FALSE)</f>
        <v>0</v>
      </c>
      <c r="I173" s="75">
        <f>VLOOKUP($C$173,[75]납품수량!$B$3:$AI$68,I1,FALSE)</f>
        <v>0</v>
      </c>
      <c r="J173" s="75">
        <f>VLOOKUP($C$173,[75]납품수량!$B$3:$AI$68,J1,FALSE)</f>
        <v>0</v>
      </c>
      <c r="K173" s="75">
        <f>VLOOKUP($C$173,[75]납품수량!$B$3:$AI$68,K1,FALSE)</f>
        <v>0</v>
      </c>
      <c r="L173" s="75">
        <f>VLOOKUP($C$173,[75]납품수량!$B$3:$AI$68,L1,FALSE)</f>
        <v>0</v>
      </c>
      <c r="M173" s="75">
        <f>VLOOKUP($C$173,[75]납품수량!$B$3:$AI$68,M1,FALSE)</f>
        <v>0</v>
      </c>
      <c r="N173" s="75">
        <f>VLOOKUP($C$173,[75]납품수량!$B$3:$AI$68,N1,FALSE)</f>
        <v>0</v>
      </c>
      <c r="O173" s="75">
        <f>VLOOKUP($C$173,[75]납품수량!$B$3:$AI$68,O1,FALSE)</f>
        <v>0</v>
      </c>
      <c r="P173" s="75">
        <f>VLOOKUP($C$173,[75]납품수량!$B$3:$AI$68,P1,FALSE)</f>
        <v>0</v>
      </c>
      <c r="Q173" s="75">
        <f>VLOOKUP($C$173,[75]납품수량!$B$3:$AI$68,Q1,FALSE)</f>
        <v>0</v>
      </c>
      <c r="R173" s="75">
        <f>VLOOKUP($C$173,[75]납품수량!$B$3:$AI$68,R1,FALSE)</f>
        <v>0</v>
      </c>
      <c r="S173" s="75">
        <f>VLOOKUP($C$173,[75]납품수량!$B$3:$AI$68,S1,FALSE)</f>
        <v>0</v>
      </c>
      <c r="T173" s="75">
        <f>VLOOKUP($C$173,[75]납품수량!$B$3:$AI$68,T1,FALSE)</f>
        <v>0</v>
      </c>
      <c r="U173" s="75">
        <f>VLOOKUP($C$173,[75]납품수량!$B$3:$AI$68,U1,FALSE)</f>
        <v>0</v>
      </c>
      <c r="V173" s="75">
        <f>VLOOKUP($C$173,[75]납품수량!$B$3:$AI$68,V1,FALSE)</f>
        <v>0</v>
      </c>
      <c r="W173" s="75">
        <f>VLOOKUP($C$173,[75]납품수량!$B$3:$AI$68,W1,FALSE)</f>
        <v>0</v>
      </c>
      <c r="X173" s="75">
        <f>VLOOKUP($C$173,[75]납품수량!$B$3:$AI$68,X1,FALSE)</f>
        <v>0</v>
      </c>
      <c r="Y173" s="75">
        <f>VLOOKUP($C$173,[75]납품수량!$B$3:$AI$68,Y1,FALSE)</f>
        <v>0</v>
      </c>
      <c r="Z173" s="75">
        <f>VLOOKUP($C$173,[75]납품수량!$B$3:$AI$68,Z1,FALSE)</f>
        <v>0</v>
      </c>
      <c r="AA173" s="75">
        <f>VLOOKUP($C$173,[75]납품수량!$B$3:$AI$68,AA1,FALSE)</f>
        <v>0</v>
      </c>
      <c r="AB173" s="75">
        <f>VLOOKUP($C$173,[75]납품수량!$B$3:$AI$68,AB1,FALSE)</f>
        <v>0</v>
      </c>
      <c r="AC173" s="75">
        <f>VLOOKUP($C$173,[75]납품수량!$B$3:$AI$68,AC1,FALSE)</f>
        <v>0</v>
      </c>
      <c r="AD173" s="75">
        <f>VLOOKUP($C$173,[75]납품수량!$B$3:$AI$68,AD1,FALSE)</f>
        <v>0</v>
      </c>
      <c r="AE173" s="75">
        <f>VLOOKUP($C$173,[75]납품수량!$B$3:$AI$68,AE1,FALSE)</f>
        <v>0</v>
      </c>
      <c r="AF173" s="75">
        <f>VLOOKUP($C$173,[75]납품수량!$B$3:$AI$68,AF1,FALSE)</f>
        <v>0</v>
      </c>
      <c r="AG173" s="75">
        <f>VLOOKUP($C$173,[75]납품수량!$B$3:$AI$68,AG1,FALSE)</f>
        <v>0</v>
      </c>
      <c r="AH173" s="75">
        <f>VLOOKUP($C$173,[75]납품수량!$B$3:$AI$68,AH1,FALSE)</f>
        <v>0</v>
      </c>
      <c r="AI173" s="75">
        <f>VLOOKUP($C$173,[75]납품수량!$B$3:$AI$68,AI1,FALSE)</f>
        <v>0</v>
      </c>
      <c r="AJ173" s="75">
        <f>VLOOKUP($C$173,[75]납품수량!$B$3:$AI$68,AJ1,FALSE)</f>
        <v>0</v>
      </c>
      <c r="AK173" s="75">
        <f>VLOOKUP($C$173,[75]납품수량!$B$3:$AI$68,AK1,FALSE)</f>
        <v>0</v>
      </c>
      <c r="AL173" s="75">
        <f>SUM(G173:AK173)</f>
        <v>0</v>
      </c>
      <c r="AM173" s="61"/>
      <c r="AN173" s="61"/>
      <c r="AO173" s="61"/>
      <c r="AP173" s="61"/>
      <c r="AQ173" s="61"/>
      <c r="AR173" s="61"/>
      <c r="AS173" s="61"/>
      <c r="AT173" s="61"/>
      <c r="AU173" s="61"/>
      <c r="AV173" s="61"/>
      <c r="AW173" s="61"/>
      <c r="AX173" s="61"/>
      <c r="AY173" s="61"/>
      <c r="AZ173" s="61"/>
      <c r="BA173" s="61"/>
      <c r="BB173" s="61"/>
      <c r="BC173" s="61"/>
      <c r="BD173" s="61"/>
      <c r="BE173" s="61"/>
      <c r="BF173" s="61"/>
      <c r="BG173" s="61"/>
      <c r="BH173" s="61"/>
      <c r="BI173" s="61"/>
      <c r="BJ173" s="61"/>
      <c r="BK173" s="61"/>
      <c r="BL173" s="61"/>
      <c r="BM173" s="61"/>
      <c r="BN173" s="61"/>
      <c r="BO173" s="61"/>
      <c r="BP173" s="61"/>
      <c r="BQ173" s="61"/>
      <c r="BR173" s="61"/>
      <c r="BS173" s="61"/>
      <c r="BT173" s="61"/>
      <c r="BU173" s="61"/>
      <c r="BV173" s="61"/>
      <c r="BW173" s="61"/>
      <c r="BX173" s="61"/>
      <c r="BY173" s="61"/>
      <c r="BZ173" s="61"/>
      <c r="CA173" s="61"/>
      <c r="CB173" s="61"/>
      <c r="CC173" s="61"/>
      <c r="CD173" s="61"/>
      <c r="CE173" s="61"/>
      <c r="CF173" s="61"/>
      <c r="CG173" s="61"/>
      <c r="CH173" s="61"/>
      <c r="CI173" s="61"/>
      <c r="CJ173" s="61"/>
      <c r="CK173" s="61"/>
      <c r="CL173" s="61"/>
      <c r="CM173" s="61"/>
      <c r="CN173" s="61"/>
      <c r="CO173" s="61"/>
      <c r="CP173" s="61"/>
      <c r="CQ173" s="61"/>
      <c r="CR173" s="61"/>
      <c r="CS173" s="61"/>
      <c r="CT173" s="61"/>
      <c r="CU173" s="61"/>
      <c r="CV173" s="61"/>
      <c r="CW173" s="61"/>
      <c r="CX173" s="61"/>
      <c r="CY173" s="61"/>
      <c r="CZ173" s="61"/>
      <c r="DA173" s="61"/>
      <c r="DB173" s="61"/>
    </row>
    <row r="174" spans="1:106" s="58" customFormat="1" ht="16.5" customHeight="1">
      <c r="A174" s="70"/>
      <c r="B174" s="774"/>
      <c r="C174" s="770"/>
      <c r="D174" s="772"/>
      <c r="E174" s="772"/>
      <c r="F174" s="772"/>
      <c r="G174" s="74">
        <f>$F$173*G173</f>
        <v>0</v>
      </c>
      <c r="H174" s="74">
        <f t="shared" ref="H174:AK174" si="85">$F$173*H173</f>
        <v>0</v>
      </c>
      <c r="I174" s="74">
        <f t="shared" si="85"/>
        <v>0</v>
      </c>
      <c r="J174" s="74">
        <f t="shared" si="85"/>
        <v>0</v>
      </c>
      <c r="K174" s="74">
        <f t="shared" si="85"/>
        <v>0</v>
      </c>
      <c r="L174" s="74">
        <f t="shared" si="85"/>
        <v>0</v>
      </c>
      <c r="M174" s="74">
        <f t="shared" si="85"/>
        <v>0</v>
      </c>
      <c r="N174" s="74">
        <f t="shared" si="85"/>
        <v>0</v>
      </c>
      <c r="O174" s="74">
        <f t="shared" si="85"/>
        <v>0</v>
      </c>
      <c r="P174" s="74">
        <f t="shared" si="85"/>
        <v>0</v>
      </c>
      <c r="Q174" s="74">
        <f t="shared" si="85"/>
        <v>0</v>
      </c>
      <c r="R174" s="74">
        <f t="shared" si="85"/>
        <v>0</v>
      </c>
      <c r="S174" s="74">
        <f t="shared" si="85"/>
        <v>0</v>
      </c>
      <c r="T174" s="74">
        <f t="shared" si="85"/>
        <v>0</v>
      </c>
      <c r="U174" s="74">
        <f t="shared" si="85"/>
        <v>0</v>
      </c>
      <c r="V174" s="74">
        <f t="shared" si="85"/>
        <v>0</v>
      </c>
      <c r="W174" s="74">
        <f t="shared" si="85"/>
        <v>0</v>
      </c>
      <c r="X174" s="74">
        <f t="shared" si="85"/>
        <v>0</v>
      </c>
      <c r="Y174" s="74">
        <f t="shared" si="85"/>
        <v>0</v>
      </c>
      <c r="Z174" s="74">
        <f t="shared" si="85"/>
        <v>0</v>
      </c>
      <c r="AA174" s="74">
        <f t="shared" si="85"/>
        <v>0</v>
      </c>
      <c r="AB174" s="74">
        <f t="shared" si="85"/>
        <v>0</v>
      </c>
      <c r="AC174" s="74">
        <f t="shared" si="85"/>
        <v>0</v>
      </c>
      <c r="AD174" s="74">
        <f t="shared" si="85"/>
        <v>0</v>
      </c>
      <c r="AE174" s="74">
        <f t="shared" si="85"/>
        <v>0</v>
      </c>
      <c r="AF174" s="74">
        <f t="shared" si="85"/>
        <v>0</v>
      </c>
      <c r="AG174" s="74">
        <f t="shared" si="85"/>
        <v>0</v>
      </c>
      <c r="AH174" s="74">
        <f t="shared" si="85"/>
        <v>0</v>
      </c>
      <c r="AI174" s="74">
        <f t="shared" si="85"/>
        <v>0</v>
      </c>
      <c r="AJ174" s="74">
        <f t="shared" si="85"/>
        <v>0</v>
      </c>
      <c r="AK174" s="74">
        <f t="shared" si="85"/>
        <v>0</v>
      </c>
      <c r="AL174" s="74">
        <f>F173*AL173</f>
        <v>0</v>
      </c>
      <c r="AM174" s="61"/>
      <c r="AN174" s="61"/>
      <c r="AO174" s="61"/>
      <c r="AP174" s="61"/>
      <c r="AQ174" s="61"/>
      <c r="AR174" s="61"/>
      <c r="AS174" s="61"/>
      <c r="AT174" s="61"/>
      <c r="AU174" s="61"/>
      <c r="AV174" s="61"/>
      <c r="AW174" s="61"/>
      <c r="AX174" s="61"/>
      <c r="AY174" s="61"/>
      <c r="AZ174" s="61"/>
      <c r="BA174" s="61"/>
      <c r="BB174" s="61"/>
      <c r="BC174" s="61"/>
      <c r="BD174" s="61"/>
      <c r="BE174" s="61"/>
      <c r="BF174" s="61"/>
      <c r="BG174" s="61"/>
      <c r="BH174" s="61"/>
      <c r="BI174" s="61"/>
      <c r="BJ174" s="61"/>
      <c r="BK174" s="61"/>
      <c r="BL174" s="61"/>
      <c r="BM174" s="61"/>
      <c r="BN174" s="61"/>
      <c r="BO174" s="61"/>
      <c r="BP174" s="61"/>
      <c r="BQ174" s="61"/>
      <c r="BR174" s="61"/>
      <c r="BS174" s="61"/>
      <c r="BT174" s="61"/>
      <c r="BU174" s="61"/>
      <c r="BV174" s="61"/>
      <c r="BW174" s="61"/>
      <c r="BX174" s="61"/>
      <c r="BY174" s="61"/>
      <c r="BZ174" s="61"/>
      <c r="CA174" s="61"/>
      <c r="CB174" s="61"/>
      <c r="CC174" s="61"/>
      <c r="CD174" s="61"/>
      <c r="CE174" s="61"/>
      <c r="CF174" s="61"/>
      <c r="CG174" s="61"/>
      <c r="CH174" s="61"/>
      <c r="CI174" s="61"/>
      <c r="CJ174" s="61"/>
      <c r="CK174" s="61"/>
      <c r="CL174" s="61"/>
      <c r="CM174" s="61"/>
      <c r="CN174" s="61"/>
      <c r="CO174" s="61"/>
      <c r="CP174" s="61"/>
      <c r="CQ174" s="61"/>
      <c r="CR174" s="61"/>
      <c r="CS174" s="61"/>
      <c r="CT174" s="61"/>
      <c r="CU174" s="61"/>
      <c r="CV174" s="61"/>
      <c r="CW174" s="61"/>
      <c r="CX174" s="61"/>
      <c r="CY174" s="61"/>
      <c r="CZ174" s="61"/>
      <c r="DA174" s="61"/>
      <c r="DB174" s="61"/>
    </row>
    <row r="175" spans="1:106" s="58" customFormat="1" ht="16.5" customHeight="1">
      <c r="A175" s="70" t="s">
        <v>637</v>
      </c>
      <c r="B175" s="774"/>
      <c r="C175" s="769" t="s">
        <v>576</v>
      </c>
      <c r="D175" s="771" t="s">
        <v>577</v>
      </c>
      <c r="E175" s="771" t="s">
        <v>569</v>
      </c>
      <c r="F175" s="771">
        <f>VLOOKUP(C175,'[72]납품수량(영업)'!$C$3:$F$260,4,FALSE)</f>
        <v>0</v>
      </c>
      <c r="G175" s="75">
        <f>VLOOKUP(C175,[75]납품수량!$B$3:$AI$68,G1,FALSE)</f>
        <v>0</v>
      </c>
      <c r="H175" s="75">
        <f>VLOOKUP($C$175,[75]납품수량!$B$3:$AI$68,H1,FALSE)</f>
        <v>0</v>
      </c>
      <c r="I175" s="75">
        <f>VLOOKUP($C$175,[75]납품수량!$B$3:$AI$68,I1,FALSE)</f>
        <v>0</v>
      </c>
      <c r="J175" s="75">
        <f>VLOOKUP($C$175,[75]납품수량!$B$3:$AI$68,J1,FALSE)</f>
        <v>0</v>
      </c>
      <c r="K175" s="75">
        <f>VLOOKUP($C$175,[75]납품수량!$B$3:$AI$68,K1,FALSE)</f>
        <v>0</v>
      </c>
      <c r="L175" s="75">
        <f>VLOOKUP($C$175,[75]납품수량!$B$3:$AI$68,L1,FALSE)</f>
        <v>0</v>
      </c>
      <c r="M175" s="75">
        <f>VLOOKUP($C$175,[75]납품수량!$B$3:$AI$68,M1,FALSE)</f>
        <v>0</v>
      </c>
      <c r="N175" s="75">
        <f>VLOOKUP($C$175,[75]납품수량!$B$3:$AI$68,N1,FALSE)</f>
        <v>0</v>
      </c>
      <c r="O175" s="75">
        <f>VLOOKUP($C$175,[75]납품수량!$B$3:$AI$68,O1,FALSE)</f>
        <v>0</v>
      </c>
      <c r="P175" s="75">
        <f>VLOOKUP($C$175,[75]납품수량!$B$3:$AI$68,P1,FALSE)</f>
        <v>0</v>
      </c>
      <c r="Q175" s="75">
        <f>VLOOKUP($C$175,[75]납품수량!$B$3:$AI$68,Q1,FALSE)</f>
        <v>0</v>
      </c>
      <c r="R175" s="75">
        <f>VLOOKUP($C$175,[75]납품수량!$B$3:$AI$68,R1,FALSE)</f>
        <v>0</v>
      </c>
      <c r="S175" s="75">
        <f>VLOOKUP($C$175,[75]납품수량!$B$3:$AI$68,S1,FALSE)</f>
        <v>0</v>
      </c>
      <c r="T175" s="75">
        <f>VLOOKUP($C$175,[75]납품수량!$B$3:$AI$68,T1,FALSE)</f>
        <v>0</v>
      </c>
      <c r="U175" s="75">
        <f>VLOOKUP($C$175,[75]납품수량!$B$3:$AI$68,U1,FALSE)</f>
        <v>0</v>
      </c>
      <c r="V175" s="75">
        <f>VLOOKUP($C$175,[75]납품수량!$B$3:$AI$68,V1,FALSE)</f>
        <v>0</v>
      </c>
      <c r="W175" s="75">
        <f>VLOOKUP($C$175,[75]납품수량!$B$3:$AI$68,W1,FALSE)</f>
        <v>0</v>
      </c>
      <c r="X175" s="75">
        <f>VLOOKUP($C$175,[75]납품수량!$B$3:$AI$68,X1,FALSE)</f>
        <v>0</v>
      </c>
      <c r="Y175" s="75">
        <f>VLOOKUP($C$175,[75]납품수량!$B$3:$AI$68,Y1,FALSE)</f>
        <v>0</v>
      </c>
      <c r="Z175" s="75">
        <f>VLOOKUP($C$175,[75]납품수량!$B$3:$AI$68,Z1,FALSE)</f>
        <v>0</v>
      </c>
      <c r="AA175" s="75">
        <f>VLOOKUP($C$175,[75]납품수량!$B$3:$AI$68,AA1,FALSE)</f>
        <v>0</v>
      </c>
      <c r="AB175" s="75">
        <f>VLOOKUP($C$175,[75]납품수량!$B$3:$AI$68,AB1,FALSE)</f>
        <v>0</v>
      </c>
      <c r="AC175" s="75">
        <f>VLOOKUP($C$175,[75]납품수량!$B$3:$AI$68,AC1,FALSE)</f>
        <v>0</v>
      </c>
      <c r="AD175" s="75">
        <f>VLOOKUP($C$175,[75]납품수량!$B$3:$AI$68,AD1,FALSE)</f>
        <v>0</v>
      </c>
      <c r="AE175" s="75">
        <f>VLOOKUP($C$175,[75]납품수량!$B$3:$AI$68,AE1,FALSE)</f>
        <v>0</v>
      </c>
      <c r="AF175" s="75">
        <f>VLOOKUP($C$175,[75]납품수량!$B$3:$AI$68,AF1,FALSE)</f>
        <v>0</v>
      </c>
      <c r="AG175" s="75">
        <f>VLOOKUP($C$175,[75]납품수량!$B$3:$AI$68,AG1,FALSE)</f>
        <v>0</v>
      </c>
      <c r="AH175" s="75">
        <f>VLOOKUP($C$175,[75]납품수량!$B$3:$AI$68,AH1,FALSE)</f>
        <v>0</v>
      </c>
      <c r="AI175" s="75">
        <f>VLOOKUP($C$175,[75]납품수량!$B$3:$AI$68,AI1,FALSE)</f>
        <v>0</v>
      </c>
      <c r="AJ175" s="75">
        <f>VLOOKUP($C$175,[75]납품수량!$B$3:$AI$68,AJ1,FALSE)</f>
        <v>0</v>
      </c>
      <c r="AK175" s="75">
        <f>VLOOKUP($C$175,[75]납품수량!$B$3:$AI$68,AK1,FALSE)</f>
        <v>0</v>
      </c>
      <c r="AL175" s="75">
        <f>SUM(G175:AK175)</f>
        <v>0</v>
      </c>
      <c r="AM175" s="61"/>
      <c r="AN175" s="61"/>
      <c r="AO175" s="61"/>
      <c r="AP175" s="61"/>
      <c r="AQ175" s="61"/>
      <c r="AR175" s="61"/>
      <c r="AS175" s="61"/>
      <c r="AT175" s="61"/>
      <c r="AU175" s="61"/>
      <c r="AV175" s="61"/>
      <c r="AW175" s="61"/>
      <c r="AX175" s="61"/>
      <c r="AY175" s="61"/>
      <c r="AZ175" s="61"/>
      <c r="BA175" s="61"/>
      <c r="BB175" s="61"/>
      <c r="BC175" s="61"/>
      <c r="BD175" s="61"/>
      <c r="BE175" s="61"/>
      <c r="BF175" s="61"/>
      <c r="BG175" s="61"/>
      <c r="BH175" s="61"/>
      <c r="BI175" s="61"/>
      <c r="BJ175" s="61"/>
      <c r="BK175" s="61"/>
      <c r="BL175" s="61"/>
      <c r="BM175" s="61"/>
      <c r="BN175" s="61"/>
      <c r="BO175" s="61"/>
      <c r="BP175" s="61"/>
      <c r="BQ175" s="61"/>
      <c r="BR175" s="61"/>
      <c r="BS175" s="61"/>
      <c r="BT175" s="61"/>
      <c r="BU175" s="61"/>
      <c r="BV175" s="61"/>
      <c r="BW175" s="61"/>
      <c r="BX175" s="61"/>
      <c r="BY175" s="61"/>
      <c r="BZ175" s="61"/>
      <c r="CA175" s="61"/>
      <c r="CB175" s="61"/>
      <c r="CC175" s="61"/>
      <c r="CD175" s="61"/>
      <c r="CE175" s="61"/>
      <c r="CF175" s="61"/>
      <c r="CG175" s="61"/>
      <c r="CH175" s="61"/>
      <c r="CI175" s="61"/>
      <c r="CJ175" s="61"/>
      <c r="CK175" s="61"/>
      <c r="CL175" s="61"/>
      <c r="CM175" s="61"/>
      <c r="CN175" s="61"/>
      <c r="CO175" s="61"/>
      <c r="CP175" s="61"/>
      <c r="CQ175" s="61"/>
      <c r="CR175" s="61"/>
      <c r="CS175" s="61"/>
      <c r="CT175" s="61"/>
      <c r="CU175" s="61"/>
      <c r="CV175" s="61"/>
      <c r="CW175" s="61"/>
      <c r="CX175" s="61"/>
      <c r="CY175" s="61"/>
      <c r="CZ175" s="61"/>
      <c r="DA175" s="61"/>
      <c r="DB175" s="61"/>
    </row>
    <row r="176" spans="1:106" s="58" customFormat="1" ht="16.5" customHeight="1">
      <c r="A176" s="70"/>
      <c r="B176" s="774"/>
      <c r="C176" s="770"/>
      <c r="D176" s="772"/>
      <c r="E176" s="772"/>
      <c r="F176" s="772"/>
      <c r="G176" s="74">
        <f>$F$175*G175</f>
        <v>0</v>
      </c>
      <c r="H176" s="74">
        <f t="shared" ref="H176:AK176" si="86">$F$175*H175</f>
        <v>0</v>
      </c>
      <c r="I176" s="74">
        <f t="shared" si="86"/>
        <v>0</v>
      </c>
      <c r="J176" s="74">
        <f t="shared" si="86"/>
        <v>0</v>
      </c>
      <c r="K176" s="74">
        <f t="shared" si="86"/>
        <v>0</v>
      </c>
      <c r="L176" s="74">
        <f t="shared" si="86"/>
        <v>0</v>
      </c>
      <c r="M176" s="74">
        <f t="shared" si="86"/>
        <v>0</v>
      </c>
      <c r="N176" s="74">
        <f t="shared" si="86"/>
        <v>0</v>
      </c>
      <c r="O176" s="74">
        <f t="shared" si="86"/>
        <v>0</v>
      </c>
      <c r="P176" s="74">
        <f t="shared" si="86"/>
        <v>0</v>
      </c>
      <c r="Q176" s="74">
        <f t="shared" si="86"/>
        <v>0</v>
      </c>
      <c r="R176" s="74">
        <f t="shared" si="86"/>
        <v>0</v>
      </c>
      <c r="S176" s="74">
        <f t="shared" si="86"/>
        <v>0</v>
      </c>
      <c r="T176" s="74">
        <f t="shared" si="86"/>
        <v>0</v>
      </c>
      <c r="U176" s="74">
        <f t="shared" si="86"/>
        <v>0</v>
      </c>
      <c r="V176" s="74">
        <f t="shared" si="86"/>
        <v>0</v>
      </c>
      <c r="W176" s="74">
        <f t="shared" si="86"/>
        <v>0</v>
      </c>
      <c r="X176" s="74">
        <f t="shared" si="86"/>
        <v>0</v>
      </c>
      <c r="Y176" s="74">
        <f t="shared" si="86"/>
        <v>0</v>
      </c>
      <c r="Z176" s="74">
        <f t="shared" si="86"/>
        <v>0</v>
      </c>
      <c r="AA176" s="74">
        <f t="shared" si="86"/>
        <v>0</v>
      </c>
      <c r="AB176" s="74">
        <f t="shared" si="86"/>
        <v>0</v>
      </c>
      <c r="AC176" s="74">
        <f t="shared" si="86"/>
        <v>0</v>
      </c>
      <c r="AD176" s="74">
        <f t="shared" si="86"/>
        <v>0</v>
      </c>
      <c r="AE176" s="74">
        <f t="shared" si="86"/>
        <v>0</v>
      </c>
      <c r="AF176" s="74">
        <f t="shared" si="86"/>
        <v>0</v>
      </c>
      <c r="AG176" s="74">
        <f t="shared" si="86"/>
        <v>0</v>
      </c>
      <c r="AH176" s="74">
        <f t="shared" si="86"/>
        <v>0</v>
      </c>
      <c r="AI176" s="74">
        <f t="shared" si="86"/>
        <v>0</v>
      </c>
      <c r="AJ176" s="74">
        <f t="shared" si="86"/>
        <v>0</v>
      </c>
      <c r="AK176" s="74">
        <f t="shared" si="86"/>
        <v>0</v>
      </c>
      <c r="AL176" s="74">
        <f>F175*AL175</f>
        <v>0</v>
      </c>
      <c r="AM176" s="61"/>
      <c r="AN176" s="61"/>
      <c r="AO176" s="61"/>
      <c r="AP176" s="61"/>
      <c r="AQ176" s="61"/>
      <c r="AR176" s="61"/>
      <c r="AS176" s="61"/>
      <c r="AT176" s="61"/>
      <c r="AU176" s="61"/>
      <c r="AV176" s="61"/>
      <c r="AW176" s="61"/>
      <c r="AX176" s="61"/>
      <c r="AY176" s="61"/>
      <c r="AZ176" s="61"/>
      <c r="BA176" s="61"/>
      <c r="BB176" s="61"/>
      <c r="BC176" s="61"/>
      <c r="BD176" s="61"/>
      <c r="BE176" s="61"/>
      <c r="BF176" s="61"/>
      <c r="BG176" s="61"/>
      <c r="BH176" s="61"/>
      <c r="BI176" s="61"/>
      <c r="BJ176" s="61"/>
      <c r="BK176" s="61"/>
      <c r="BL176" s="61"/>
      <c r="BM176" s="61"/>
      <c r="BN176" s="61"/>
      <c r="BO176" s="61"/>
      <c r="BP176" s="61"/>
      <c r="BQ176" s="61"/>
      <c r="BR176" s="61"/>
      <c r="BS176" s="61"/>
      <c r="BT176" s="61"/>
      <c r="BU176" s="61"/>
      <c r="BV176" s="61"/>
      <c r="BW176" s="61"/>
      <c r="BX176" s="61"/>
      <c r="BY176" s="61"/>
      <c r="BZ176" s="61"/>
      <c r="CA176" s="61"/>
      <c r="CB176" s="61"/>
      <c r="CC176" s="61"/>
      <c r="CD176" s="61"/>
      <c r="CE176" s="61"/>
      <c r="CF176" s="61"/>
      <c r="CG176" s="61"/>
      <c r="CH176" s="61"/>
      <c r="CI176" s="61"/>
      <c r="CJ176" s="61"/>
      <c r="CK176" s="61"/>
      <c r="CL176" s="61"/>
      <c r="CM176" s="61"/>
      <c r="CN176" s="61"/>
      <c r="CO176" s="61"/>
      <c r="CP176" s="61"/>
      <c r="CQ176" s="61"/>
      <c r="CR176" s="61"/>
      <c r="CS176" s="61"/>
      <c r="CT176" s="61"/>
      <c r="CU176" s="61"/>
      <c r="CV176" s="61"/>
      <c r="CW176" s="61"/>
      <c r="CX176" s="61"/>
      <c r="CY176" s="61"/>
      <c r="CZ176" s="61"/>
      <c r="DA176" s="61"/>
      <c r="DB176" s="61"/>
    </row>
    <row r="177" spans="1:106" s="58" customFormat="1" ht="16.5" customHeight="1">
      <c r="A177" s="70" t="s">
        <v>637</v>
      </c>
      <c r="B177" s="774"/>
      <c r="C177" s="769" t="s">
        <v>578</v>
      </c>
      <c r="D177" s="771" t="s">
        <v>579</v>
      </c>
      <c r="E177" s="771" t="s">
        <v>569</v>
      </c>
      <c r="F177" s="771">
        <f>VLOOKUP(C177,'[72]납품수량(영업)'!$C$3:$F$260,4,FALSE)</f>
        <v>0</v>
      </c>
      <c r="G177" s="75">
        <f>VLOOKUP(C177,[75]납품수량!$B$3:$AI$68,G1,FALSE)</f>
        <v>0</v>
      </c>
      <c r="H177" s="75">
        <f>VLOOKUP($C$177,[75]납품수량!$B$3:$AI$68,H1,FALSE)</f>
        <v>0</v>
      </c>
      <c r="I177" s="75">
        <f>VLOOKUP($C$177,[75]납품수량!$B$3:$AI$68,I1,FALSE)</f>
        <v>0</v>
      </c>
      <c r="J177" s="75">
        <f>VLOOKUP($C$177,[75]납품수량!$B$3:$AI$68,J1,FALSE)</f>
        <v>0</v>
      </c>
      <c r="K177" s="75">
        <f>VLOOKUP($C$177,[75]납품수량!$B$3:$AI$68,K1,FALSE)</f>
        <v>0</v>
      </c>
      <c r="L177" s="75">
        <f>VLOOKUP($C$177,[75]납품수량!$B$3:$AI$68,L1,FALSE)</f>
        <v>0</v>
      </c>
      <c r="M177" s="75">
        <f>VLOOKUP($C$177,[75]납품수량!$B$3:$AI$68,M1,FALSE)</f>
        <v>0</v>
      </c>
      <c r="N177" s="75">
        <f>VLOOKUP($C$177,[75]납품수량!$B$3:$AI$68,N1,FALSE)</f>
        <v>0</v>
      </c>
      <c r="O177" s="75">
        <f>VLOOKUP($C$177,[75]납품수량!$B$3:$AI$68,O1,FALSE)</f>
        <v>0</v>
      </c>
      <c r="P177" s="75">
        <f>VLOOKUP($C$177,[75]납품수량!$B$3:$AI$68,P1,FALSE)</f>
        <v>0</v>
      </c>
      <c r="Q177" s="75">
        <f>VLOOKUP($C$177,[75]납품수량!$B$3:$AI$68,Q1,FALSE)</f>
        <v>0</v>
      </c>
      <c r="R177" s="75">
        <f>VLOOKUP($C$177,[75]납품수량!$B$3:$AI$68,R1,FALSE)</f>
        <v>0</v>
      </c>
      <c r="S177" s="75">
        <f>VLOOKUP($C$177,[75]납품수량!$B$3:$AI$68,S1,FALSE)</f>
        <v>0</v>
      </c>
      <c r="T177" s="75">
        <f>VLOOKUP($C$177,[75]납품수량!$B$3:$AI$68,T1,FALSE)</f>
        <v>0</v>
      </c>
      <c r="U177" s="75">
        <f>VLOOKUP($C$177,[75]납품수량!$B$3:$AI$68,U1,FALSE)</f>
        <v>0</v>
      </c>
      <c r="V177" s="75">
        <f>VLOOKUP($C$177,[75]납품수량!$B$3:$AI$68,V1,FALSE)</f>
        <v>0</v>
      </c>
      <c r="W177" s="75">
        <f>VLOOKUP($C$177,[75]납품수량!$B$3:$AI$68,W1,FALSE)</f>
        <v>0</v>
      </c>
      <c r="X177" s="75">
        <f>VLOOKUP($C$177,[75]납품수량!$B$3:$AI$68,X1,FALSE)</f>
        <v>0</v>
      </c>
      <c r="Y177" s="75">
        <f>VLOOKUP($C$177,[75]납품수량!$B$3:$AI$68,Y1,FALSE)</f>
        <v>0</v>
      </c>
      <c r="Z177" s="75">
        <f>VLOOKUP($C$177,[75]납품수량!$B$3:$AI$68,Z1,FALSE)</f>
        <v>0</v>
      </c>
      <c r="AA177" s="75">
        <f>VLOOKUP($C$177,[75]납품수량!$B$3:$AI$68,AA1,FALSE)</f>
        <v>0</v>
      </c>
      <c r="AB177" s="75">
        <f>VLOOKUP($C$177,[75]납품수량!$B$3:$AI$68,AB1,FALSE)</f>
        <v>0</v>
      </c>
      <c r="AC177" s="75">
        <f>VLOOKUP($C$177,[75]납품수량!$B$3:$AI$68,AC1,FALSE)</f>
        <v>0</v>
      </c>
      <c r="AD177" s="75">
        <f>VLOOKUP($C$177,[75]납품수량!$B$3:$AI$68,AD1,FALSE)</f>
        <v>0</v>
      </c>
      <c r="AE177" s="75">
        <f>VLOOKUP($C$177,[75]납품수량!$B$3:$AI$68,AE1,FALSE)</f>
        <v>0</v>
      </c>
      <c r="AF177" s="75">
        <f>VLOOKUP($C$177,[75]납품수량!$B$3:$AI$68,AF1,FALSE)</f>
        <v>0</v>
      </c>
      <c r="AG177" s="75">
        <f>VLOOKUP($C$177,[75]납품수량!$B$3:$AI$68,AG1,FALSE)</f>
        <v>0</v>
      </c>
      <c r="AH177" s="75">
        <f>VLOOKUP($C$177,[75]납품수량!$B$3:$AI$68,AH1,FALSE)</f>
        <v>0</v>
      </c>
      <c r="AI177" s="75">
        <f>VLOOKUP($C$177,[75]납품수량!$B$3:$AI$68,AI1,FALSE)</f>
        <v>0</v>
      </c>
      <c r="AJ177" s="75">
        <f>VLOOKUP($C$177,[75]납품수량!$B$3:$AI$68,AJ1,FALSE)</f>
        <v>0</v>
      </c>
      <c r="AK177" s="75">
        <f>VLOOKUP($C$177,[75]납품수량!$B$3:$AI$68,AK1,FALSE)</f>
        <v>0</v>
      </c>
      <c r="AL177" s="75">
        <f>SUM(G177:AK177)</f>
        <v>0</v>
      </c>
      <c r="AM177" s="61"/>
      <c r="AN177" s="61"/>
      <c r="AO177" s="61"/>
      <c r="AP177" s="61"/>
      <c r="AQ177" s="61"/>
      <c r="AR177" s="61"/>
      <c r="AS177" s="61"/>
      <c r="AT177" s="61"/>
      <c r="AU177" s="61"/>
      <c r="AV177" s="61"/>
      <c r="AW177" s="61"/>
      <c r="AX177" s="61"/>
      <c r="AY177" s="61"/>
      <c r="AZ177" s="61"/>
      <c r="BA177" s="61"/>
      <c r="BB177" s="61"/>
      <c r="BC177" s="61"/>
      <c r="BD177" s="61"/>
      <c r="BE177" s="61"/>
      <c r="BF177" s="61"/>
      <c r="BG177" s="61"/>
      <c r="BH177" s="61"/>
      <c r="BI177" s="61"/>
      <c r="BJ177" s="61"/>
      <c r="BK177" s="61"/>
      <c r="BL177" s="61"/>
      <c r="BM177" s="61"/>
      <c r="BN177" s="61"/>
      <c r="BO177" s="61"/>
      <c r="BP177" s="61"/>
      <c r="BQ177" s="61"/>
      <c r="BR177" s="61"/>
      <c r="BS177" s="61"/>
      <c r="BT177" s="61"/>
      <c r="BU177" s="61"/>
      <c r="BV177" s="61"/>
      <c r="BW177" s="61"/>
      <c r="BX177" s="61"/>
      <c r="BY177" s="61"/>
      <c r="BZ177" s="61"/>
      <c r="CA177" s="61"/>
      <c r="CB177" s="61"/>
      <c r="CC177" s="61"/>
      <c r="CD177" s="61"/>
      <c r="CE177" s="61"/>
      <c r="CF177" s="61"/>
      <c r="CG177" s="61"/>
      <c r="CH177" s="61"/>
      <c r="CI177" s="61"/>
      <c r="CJ177" s="61"/>
      <c r="CK177" s="61"/>
      <c r="CL177" s="61"/>
      <c r="CM177" s="61"/>
      <c r="CN177" s="61"/>
      <c r="CO177" s="61"/>
      <c r="CP177" s="61"/>
      <c r="CQ177" s="61"/>
      <c r="CR177" s="61"/>
      <c r="CS177" s="61"/>
      <c r="CT177" s="61"/>
      <c r="CU177" s="61"/>
      <c r="CV177" s="61"/>
      <c r="CW177" s="61"/>
      <c r="CX177" s="61"/>
      <c r="CY177" s="61"/>
      <c r="CZ177" s="61"/>
      <c r="DA177" s="61"/>
      <c r="DB177" s="61"/>
    </row>
    <row r="178" spans="1:106" s="58" customFormat="1" ht="16.5" customHeight="1">
      <c r="A178" s="70"/>
      <c r="B178" s="774"/>
      <c r="C178" s="770"/>
      <c r="D178" s="772"/>
      <c r="E178" s="772"/>
      <c r="F178" s="772"/>
      <c r="G178" s="74">
        <f>$F$177*G177</f>
        <v>0</v>
      </c>
      <c r="H178" s="74">
        <f t="shared" ref="H178:AK178" si="87">$F$177*H177</f>
        <v>0</v>
      </c>
      <c r="I178" s="74">
        <f t="shared" si="87"/>
        <v>0</v>
      </c>
      <c r="J178" s="74">
        <f t="shared" si="87"/>
        <v>0</v>
      </c>
      <c r="K178" s="74">
        <f t="shared" si="87"/>
        <v>0</v>
      </c>
      <c r="L178" s="74">
        <f t="shared" si="87"/>
        <v>0</v>
      </c>
      <c r="M178" s="74">
        <f t="shared" si="87"/>
        <v>0</v>
      </c>
      <c r="N178" s="74">
        <f t="shared" si="87"/>
        <v>0</v>
      </c>
      <c r="O178" s="74">
        <f t="shared" si="87"/>
        <v>0</v>
      </c>
      <c r="P178" s="74">
        <f t="shared" si="87"/>
        <v>0</v>
      </c>
      <c r="Q178" s="74">
        <f t="shared" si="87"/>
        <v>0</v>
      </c>
      <c r="R178" s="74">
        <f t="shared" si="87"/>
        <v>0</v>
      </c>
      <c r="S178" s="74">
        <f t="shared" si="87"/>
        <v>0</v>
      </c>
      <c r="T178" s="74">
        <f t="shared" si="87"/>
        <v>0</v>
      </c>
      <c r="U178" s="74">
        <f t="shared" si="87"/>
        <v>0</v>
      </c>
      <c r="V178" s="74">
        <f t="shared" si="87"/>
        <v>0</v>
      </c>
      <c r="W178" s="74">
        <f t="shared" si="87"/>
        <v>0</v>
      </c>
      <c r="X178" s="74">
        <f t="shared" si="87"/>
        <v>0</v>
      </c>
      <c r="Y178" s="74">
        <f t="shared" si="87"/>
        <v>0</v>
      </c>
      <c r="Z178" s="74">
        <f t="shared" si="87"/>
        <v>0</v>
      </c>
      <c r="AA178" s="74">
        <f t="shared" si="87"/>
        <v>0</v>
      </c>
      <c r="AB178" s="74">
        <f t="shared" si="87"/>
        <v>0</v>
      </c>
      <c r="AC178" s="74">
        <f t="shared" si="87"/>
        <v>0</v>
      </c>
      <c r="AD178" s="74">
        <f t="shared" si="87"/>
        <v>0</v>
      </c>
      <c r="AE178" s="74">
        <f t="shared" si="87"/>
        <v>0</v>
      </c>
      <c r="AF178" s="74">
        <f t="shared" si="87"/>
        <v>0</v>
      </c>
      <c r="AG178" s="74">
        <f t="shared" si="87"/>
        <v>0</v>
      </c>
      <c r="AH178" s="74">
        <f t="shared" si="87"/>
        <v>0</v>
      </c>
      <c r="AI178" s="74">
        <f t="shared" si="87"/>
        <v>0</v>
      </c>
      <c r="AJ178" s="74">
        <f t="shared" si="87"/>
        <v>0</v>
      </c>
      <c r="AK178" s="74">
        <f t="shared" si="87"/>
        <v>0</v>
      </c>
      <c r="AL178" s="74">
        <f>F177*AL177</f>
        <v>0</v>
      </c>
      <c r="AM178" s="61"/>
      <c r="AN178" s="61"/>
      <c r="AO178" s="61"/>
      <c r="AP178" s="61"/>
      <c r="AQ178" s="61"/>
      <c r="AR178" s="61"/>
      <c r="AS178" s="61"/>
      <c r="AT178" s="61"/>
      <c r="AU178" s="61"/>
      <c r="AV178" s="61"/>
      <c r="AW178" s="61"/>
      <c r="AX178" s="61"/>
      <c r="AY178" s="61"/>
      <c r="AZ178" s="61"/>
      <c r="BA178" s="61"/>
      <c r="BB178" s="61"/>
      <c r="BC178" s="61"/>
      <c r="BD178" s="61"/>
      <c r="BE178" s="61"/>
      <c r="BF178" s="61"/>
      <c r="BG178" s="61"/>
      <c r="BH178" s="61"/>
      <c r="BI178" s="61"/>
      <c r="BJ178" s="61"/>
      <c r="BK178" s="61"/>
      <c r="BL178" s="61"/>
      <c r="BM178" s="61"/>
      <c r="BN178" s="61"/>
      <c r="BO178" s="61"/>
      <c r="BP178" s="61"/>
      <c r="BQ178" s="61"/>
      <c r="BR178" s="61"/>
      <c r="BS178" s="61"/>
      <c r="BT178" s="61"/>
      <c r="BU178" s="61"/>
      <c r="BV178" s="61"/>
      <c r="BW178" s="61"/>
      <c r="BX178" s="61"/>
      <c r="BY178" s="61"/>
      <c r="BZ178" s="61"/>
      <c r="CA178" s="61"/>
      <c r="CB178" s="61"/>
      <c r="CC178" s="61"/>
      <c r="CD178" s="61"/>
      <c r="CE178" s="61"/>
      <c r="CF178" s="61"/>
      <c r="CG178" s="61"/>
      <c r="CH178" s="61"/>
      <c r="CI178" s="61"/>
      <c r="CJ178" s="61"/>
      <c r="CK178" s="61"/>
      <c r="CL178" s="61"/>
      <c r="CM178" s="61"/>
      <c r="CN178" s="61"/>
      <c r="CO178" s="61"/>
      <c r="CP178" s="61"/>
      <c r="CQ178" s="61"/>
      <c r="CR178" s="61"/>
      <c r="CS178" s="61"/>
      <c r="CT178" s="61"/>
      <c r="CU178" s="61"/>
      <c r="CV178" s="61"/>
      <c r="CW178" s="61"/>
      <c r="CX178" s="61"/>
      <c r="CY178" s="61"/>
      <c r="CZ178" s="61"/>
      <c r="DA178" s="61"/>
      <c r="DB178" s="61"/>
    </row>
    <row r="179" spans="1:106" s="58" customFormat="1" ht="16.5" customHeight="1">
      <c r="A179" s="70" t="s">
        <v>637</v>
      </c>
      <c r="B179" s="774"/>
      <c r="C179" s="769" t="s">
        <v>580</v>
      </c>
      <c r="D179" s="771" t="s">
        <v>581</v>
      </c>
      <c r="E179" s="771" t="s">
        <v>569</v>
      </c>
      <c r="F179" s="771">
        <f>VLOOKUP(C179,'[72]납품수량(영업)'!$C$3:$F$260,4,FALSE)</f>
        <v>0</v>
      </c>
      <c r="G179" s="75">
        <f>VLOOKUP(C179,[75]납품수량!$B$3:$AI$68,G1,FALSE)</f>
        <v>0</v>
      </c>
      <c r="H179" s="75">
        <f>VLOOKUP($C$179,[75]납품수량!$B$3:$AI$68,H1,FALSE)</f>
        <v>0</v>
      </c>
      <c r="I179" s="75">
        <f>VLOOKUP($C$179,[75]납품수량!$B$3:$AI$68,I1,FALSE)</f>
        <v>0</v>
      </c>
      <c r="J179" s="75">
        <f>VLOOKUP($C$179,[75]납품수량!$B$3:$AI$68,J1,FALSE)</f>
        <v>0</v>
      </c>
      <c r="K179" s="75">
        <f>VLOOKUP($C$179,[75]납품수량!$B$3:$AI$68,K1,FALSE)</f>
        <v>0</v>
      </c>
      <c r="L179" s="75">
        <f>VLOOKUP($C$179,[75]납품수량!$B$3:$AI$68,L1,FALSE)</f>
        <v>0</v>
      </c>
      <c r="M179" s="75">
        <f>VLOOKUP($C$179,[75]납품수량!$B$3:$AI$68,M1,FALSE)</f>
        <v>0</v>
      </c>
      <c r="N179" s="75">
        <f>VLOOKUP($C$179,[75]납품수량!$B$3:$AI$68,N1,FALSE)</f>
        <v>0</v>
      </c>
      <c r="O179" s="75">
        <f>VLOOKUP($C$179,[75]납품수량!$B$3:$AI$68,O1,FALSE)</f>
        <v>0</v>
      </c>
      <c r="P179" s="75">
        <f>VLOOKUP($C$179,[75]납품수량!$B$3:$AI$68,P1,FALSE)</f>
        <v>0</v>
      </c>
      <c r="Q179" s="75">
        <f>VLOOKUP($C$179,[75]납품수량!$B$3:$AI$68,Q1,FALSE)</f>
        <v>0</v>
      </c>
      <c r="R179" s="75">
        <f>VLOOKUP($C$179,[75]납품수량!$B$3:$AI$68,R1,FALSE)</f>
        <v>0</v>
      </c>
      <c r="S179" s="75">
        <f>VLOOKUP($C$179,[75]납품수량!$B$3:$AI$68,S1,FALSE)</f>
        <v>0</v>
      </c>
      <c r="T179" s="75">
        <f>VLOOKUP($C$179,[75]납품수량!$B$3:$AI$68,T1,FALSE)</f>
        <v>0</v>
      </c>
      <c r="U179" s="75">
        <f>VLOOKUP($C$179,[75]납품수량!$B$3:$AI$68,U1,FALSE)</f>
        <v>0</v>
      </c>
      <c r="V179" s="75">
        <f>VLOOKUP($C$179,[75]납품수량!$B$3:$AI$68,V1,FALSE)</f>
        <v>0</v>
      </c>
      <c r="W179" s="75">
        <f>VLOOKUP($C$179,[75]납품수량!$B$3:$AI$68,W1,FALSE)</f>
        <v>0</v>
      </c>
      <c r="X179" s="75">
        <f>VLOOKUP($C$179,[75]납품수량!$B$3:$AI$68,X1,FALSE)</f>
        <v>0</v>
      </c>
      <c r="Y179" s="75">
        <f>VLOOKUP($C$179,[75]납품수량!$B$3:$AI$68,Y1,FALSE)</f>
        <v>0</v>
      </c>
      <c r="Z179" s="75">
        <f>VLOOKUP($C$179,[75]납품수량!$B$3:$AI$68,Z1,FALSE)</f>
        <v>0</v>
      </c>
      <c r="AA179" s="75">
        <f>VLOOKUP($C$179,[75]납품수량!$B$3:$AI$68,AA1,FALSE)</f>
        <v>0</v>
      </c>
      <c r="AB179" s="75">
        <f>VLOOKUP($C$179,[75]납품수량!$B$3:$AI$68,AB1,FALSE)</f>
        <v>0</v>
      </c>
      <c r="AC179" s="75">
        <f>VLOOKUP($C$179,[75]납품수량!$B$3:$AI$68,AC1,FALSE)</f>
        <v>0</v>
      </c>
      <c r="AD179" s="75">
        <f>VLOOKUP($C$179,[75]납품수량!$B$3:$AI$68,AD1,FALSE)</f>
        <v>0</v>
      </c>
      <c r="AE179" s="75">
        <f>VLOOKUP($C$179,[75]납품수량!$B$3:$AI$68,AE1,FALSE)</f>
        <v>0</v>
      </c>
      <c r="AF179" s="75">
        <f>VLOOKUP($C$179,[75]납품수량!$B$3:$AI$68,AF1,FALSE)</f>
        <v>0</v>
      </c>
      <c r="AG179" s="75">
        <f>VLOOKUP($C$179,[75]납품수량!$B$3:$AI$68,AG1,FALSE)</f>
        <v>0</v>
      </c>
      <c r="AH179" s="75">
        <f>VLOOKUP($C$179,[75]납품수량!$B$3:$AI$68,AH1,FALSE)</f>
        <v>0</v>
      </c>
      <c r="AI179" s="75">
        <f>VLOOKUP($C$179,[75]납품수량!$B$3:$AI$68,AI1,FALSE)</f>
        <v>0</v>
      </c>
      <c r="AJ179" s="75">
        <f>VLOOKUP($C$179,[75]납품수량!$B$3:$AI$68,AJ1,FALSE)</f>
        <v>0</v>
      </c>
      <c r="AK179" s="75">
        <f>VLOOKUP($C$179,[75]납품수량!$B$3:$AI$68,AK1,FALSE)</f>
        <v>0</v>
      </c>
      <c r="AL179" s="75">
        <f>SUM(G179:AK179)</f>
        <v>0</v>
      </c>
      <c r="AM179" s="61"/>
      <c r="AN179" s="61"/>
      <c r="AO179" s="61"/>
      <c r="AP179" s="61"/>
      <c r="AQ179" s="61"/>
      <c r="AR179" s="61"/>
      <c r="AS179" s="61"/>
      <c r="AT179" s="61"/>
      <c r="AU179" s="61"/>
      <c r="AV179" s="61"/>
      <c r="AW179" s="61"/>
      <c r="AX179" s="61"/>
      <c r="AY179" s="61"/>
      <c r="AZ179" s="61"/>
      <c r="BA179" s="61"/>
      <c r="BB179" s="61"/>
      <c r="BC179" s="61"/>
      <c r="BD179" s="61"/>
      <c r="BE179" s="61"/>
      <c r="BF179" s="61"/>
      <c r="BG179" s="61"/>
      <c r="BH179" s="61"/>
      <c r="BI179" s="61"/>
      <c r="BJ179" s="61"/>
      <c r="BK179" s="61"/>
      <c r="BL179" s="61"/>
      <c r="BM179" s="61"/>
      <c r="BN179" s="61"/>
      <c r="BO179" s="61"/>
      <c r="BP179" s="61"/>
      <c r="BQ179" s="61"/>
      <c r="BR179" s="61"/>
      <c r="BS179" s="61"/>
      <c r="BT179" s="61"/>
      <c r="BU179" s="61"/>
      <c r="BV179" s="61"/>
      <c r="BW179" s="61"/>
      <c r="BX179" s="61"/>
      <c r="BY179" s="61"/>
      <c r="BZ179" s="61"/>
      <c r="CA179" s="61"/>
      <c r="CB179" s="61"/>
      <c r="CC179" s="61"/>
      <c r="CD179" s="61"/>
      <c r="CE179" s="61"/>
      <c r="CF179" s="61"/>
      <c r="CG179" s="61"/>
      <c r="CH179" s="61"/>
      <c r="CI179" s="61"/>
      <c r="CJ179" s="61"/>
      <c r="CK179" s="61"/>
      <c r="CL179" s="61"/>
      <c r="CM179" s="61"/>
      <c r="CN179" s="61"/>
      <c r="CO179" s="61"/>
      <c r="CP179" s="61"/>
      <c r="CQ179" s="61"/>
      <c r="CR179" s="61"/>
      <c r="CS179" s="61"/>
      <c r="CT179" s="61"/>
      <c r="CU179" s="61"/>
      <c r="CV179" s="61"/>
      <c r="CW179" s="61"/>
      <c r="CX179" s="61"/>
      <c r="CY179" s="61"/>
      <c r="CZ179" s="61"/>
      <c r="DA179" s="61"/>
      <c r="DB179" s="61"/>
    </row>
    <row r="180" spans="1:106" s="58" customFormat="1" ht="16.5" customHeight="1">
      <c r="A180" s="70"/>
      <c r="B180" s="774"/>
      <c r="C180" s="770"/>
      <c r="D180" s="772"/>
      <c r="E180" s="772"/>
      <c r="F180" s="772"/>
      <c r="G180" s="74">
        <f>$F$179*G179</f>
        <v>0</v>
      </c>
      <c r="H180" s="74">
        <f t="shared" ref="H180:AK180" si="88">$F$179*H179</f>
        <v>0</v>
      </c>
      <c r="I180" s="74">
        <f t="shared" si="88"/>
        <v>0</v>
      </c>
      <c r="J180" s="74">
        <f t="shared" si="88"/>
        <v>0</v>
      </c>
      <c r="K180" s="74">
        <f t="shared" si="88"/>
        <v>0</v>
      </c>
      <c r="L180" s="74">
        <f t="shared" si="88"/>
        <v>0</v>
      </c>
      <c r="M180" s="74">
        <f t="shared" si="88"/>
        <v>0</v>
      </c>
      <c r="N180" s="74">
        <f t="shared" si="88"/>
        <v>0</v>
      </c>
      <c r="O180" s="74">
        <f t="shared" si="88"/>
        <v>0</v>
      </c>
      <c r="P180" s="74">
        <f t="shared" si="88"/>
        <v>0</v>
      </c>
      <c r="Q180" s="74">
        <f t="shared" si="88"/>
        <v>0</v>
      </c>
      <c r="R180" s="74">
        <f t="shared" si="88"/>
        <v>0</v>
      </c>
      <c r="S180" s="74">
        <f t="shared" si="88"/>
        <v>0</v>
      </c>
      <c r="T180" s="74">
        <f t="shared" si="88"/>
        <v>0</v>
      </c>
      <c r="U180" s="74">
        <f t="shared" si="88"/>
        <v>0</v>
      </c>
      <c r="V180" s="74">
        <f t="shared" si="88"/>
        <v>0</v>
      </c>
      <c r="W180" s="74">
        <f t="shared" si="88"/>
        <v>0</v>
      </c>
      <c r="X180" s="74">
        <f t="shared" si="88"/>
        <v>0</v>
      </c>
      <c r="Y180" s="74">
        <f t="shared" si="88"/>
        <v>0</v>
      </c>
      <c r="Z180" s="74">
        <f t="shared" si="88"/>
        <v>0</v>
      </c>
      <c r="AA180" s="74">
        <f t="shared" si="88"/>
        <v>0</v>
      </c>
      <c r="AB180" s="74">
        <f t="shared" si="88"/>
        <v>0</v>
      </c>
      <c r="AC180" s="74">
        <f t="shared" si="88"/>
        <v>0</v>
      </c>
      <c r="AD180" s="74">
        <f t="shared" si="88"/>
        <v>0</v>
      </c>
      <c r="AE180" s="74">
        <f t="shared" si="88"/>
        <v>0</v>
      </c>
      <c r="AF180" s="74">
        <f t="shared" si="88"/>
        <v>0</v>
      </c>
      <c r="AG180" s="74">
        <f t="shared" si="88"/>
        <v>0</v>
      </c>
      <c r="AH180" s="74">
        <f t="shared" si="88"/>
        <v>0</v>
      </c>
      <c r="AI180" s="74">
        <f t="shared" si="88"/>
        <v>0</v>
      </c>
      <c r="AJ180" s="74">
        <f t="shared" si="88"/>
        <v>0</v>
      </c>
      <c r="AK180" s="74">
        <f t="shared" si="88"/>
        <v>0</v>
      </c>
      <c r="AL180" s="74">
        <f>F179*AL179</f>
        <v>0</v>
      </c>
      <c r="AM180" s="61"/>
      <c r="AN180" s="61"/>
      <c r="AO180" s="61"/>
      <c r="AP180" s="61"/>
      <c r="AQ180" s="61"/>
      <c r="AR180" s="61"/>
      <c r="AS180" s="61"/>
      <c r="AT180" s="61"/>
      <c r="AU180" s="61"/>
      <c r="AV180" s="61"/>
      <c r="AW180" s="61"/>
      <c r="AX180" s="61"/>
      <c r="AY180" s="61"/>
      <c r="AZ180" s="61"/>
      <c r="BA180" s="61"/>
      <c r="BB180" s="61"/>
      <c r="BC180" s="61"/>
      <c r="BD180" s="61"/>
      <c r="BE180" s="61"/>
      <c r="BF180" s="61"/>
      <c r="BG180" s="61"/>
      <c r="BH180" s="61"/>
      <c r="BI180" s="61"/>
      <c r="BJ180" s="61"/>
      <c r="BK180" s="61"/>
      <c r="BL180" s="61"/>
      <c r="BM180" s="61"/>
      <c r="BN180" s="61"/>
      <c r="BO180" s="61"/>
      <c r="BP180" s="61"/>
      <c r="BQ180" s="61"/>
      <c r="BR180" s="61"/>
      <c r="BS180" s="61"/>
      <c r="BT180" s="61"/>
      <c r="BU180" s="61"/>
      <c r="BV180" s="61"/>
      <c r="BW180" s="61"/>
      <c r="BX180" s="61"/>
      <c r="BY180" s="61"/>
      <c r="BZ180" s="61"/>
      <c r="CA180" s="61"/>
      <c r="CB180" s="61"/>
      <c r="CC180" s="61"/>
      <c r="CD180" s="61"/>
      <c r="CE180" s="61"/>
      <c r="CF180" s="61"/>
      <c r="CG180" s="61"/>
      <c r="CH180" s="61"/>
      <c r="CI180" s="61"/>
      <c r="CJ180" s="61"/>
      <c r="CK180" s="61"/>
      <c r="CL180" s="61"/>
      <c r="CM180" s="61"/>
      <c r="CN180" s="61"/>
      <c r="CO180" s="61"/>
      <c r="CP180" s="61"/>
      <c r="CQ180" s="61"/>
      <c r="CR180" s="61"/>
      <c r="CS180" s="61"/>
      <c r="CT180" s="61"/>
      <c r="CU180" s="61"/>
      <c r="CV180" s="61"/>
      <c r="CW180" s="61"/>
      <c r="CX180" s="61"/>
      <c r="CY180" s="61"/>
      <c r="CZ180" s="61"/>
      <c r="DA180" s="61"/>
      <c r="DB180" s="61"/>
    </row>
    <row r="181" spans="1:106" s="58" customFormat="1" ht="16.5" customHeight="1">
      <c r="A181" s="70" t="s">
        <v>637</v>
      </c>
      <c r="B181" s="774"/>
      <c r="C181" s="769" t="s">
        <v>582</v>
      </c>
      <c r="D181" s="771" t="s">
        <v>583</v>
      </c>
      <c r="E181" s="771" t="s">
        <v>584</v>
      </c>
      <c r="F181" s="771">
        <f>VLOOKUP(C181,'[72]납품수량(영업)'!$C$3:$F$260,4,FALSE)</f>
        <v>0</v>
      </c>
      <c r="G181" s="75">
        <f>VLOOKUP(C181,[75]납품수량!$B$3:$AI$68,G1,FALSE)</f>
        <v>0</v>
      </c>
      <c r="H181" s="75">
        <f>VLOOKUP($C$181,[75]납품수량!$B$3:$AI$68,H1,FALSE)</f>
        <v>0</v>
      </c>
      <c r="I181" s="75">
        <f>VLOOKUP($C$181,[75]납품수량!$B$3:$AI$68,I1,FALSE)</f>
        <v>0</v>
      </c>
      <c r="J181" s="75">
        <f>VLOOKUP($C$181,[75]납품수량!$B$3:$AI$68,J1,FALSE)</f>
        <v>0</v>
      </c>
      <c r="K181" s="75">
        <f>VLOOKUP($C$181,[75]납품수량!$B$3:$AI$68,K1,FALSE)</f>
        <v>0</v>
      </c>
      <c r="L181" s="75">
        <f>VLOOKUP($C$181,[75]납품수량!$B$3:$AI$68,L1,FALSE)</f>
        <v>0</v>
      </c>
      <c r="M181" s="75">
        <f>VLOOKUP($C$181,[75]납품수량!$B$3:$AI$68,M1,FALSE)</f>
        <v>0</v>
      </c>
      <c r="N181" s="75">
        <f>VLOOKUP($C$181,[75]납품수량!$B$3:$AI$68,N1,FALSE)</f>
        <v>0</v>
      </c>
      <c r="O181" s="75">
        <f>VLOOKUP($C$181,[75]납품수량!$B$3:$AI$68,O1,FALSE)</f>
        <v>0</v>
      </c>
      <c r="P181" s="75">
        <f>VLOOKUP($C$181,[75]납품수량!$B$3:$AI$68,P1,FALSE)</f>
        <v>0</v>
      </c>
      <c r="Q181" s="75">
        <f>VLOOKUP($C$181,[75]납품수량!$B$3:$AI$68,Q1,FALSE)</f>
        <v>0</v>
      </c>
      <c r="R181" s="75">
        <f>VLOOKUP($C$181,[75]납품수량!$B$3:$AI$68,R1,FALSE)</f>
        <v>0</v>
      </c>
      <c r="S181" s="75">
        <f>VLOOKUP($C$181,[75]납품수량!$B$3:$AI$68,S1,FALSE)</f>
        <v>0</v>
      </c>
      <c r="T181" s="75">
        <f>VLOOKUP($C$181,[75]납품수량!$B$3:$AI$68,T1,FALSE)</f>
        <v>0</v>
      </c>
      <c r="U181" s="75">
        <f>VLOOKUP($C$181,[75]납품수량!$B$3:$AI$68,U1,FALSE)</f>
        <v>0</v>
      </c>
      <c r="V181" s="75">
        <f>VLOOKUP($C$181,[75]납품수량!$B$3:$AI$68,V1,FALSE)</f>
        <v>0</v>
      </c>
      <c r="W181" s="75">
        <f>VLOOKUP($C$181,[75]납품수량!$B$3:$AI$68,W1,FALSE)</f>
        <v>0</v>
      </c>
      <c r="X181" s="75">
        <f>VLOOKUP($C$181,[75]납품수량!$B$3:$AI$68,X1,FALSE)</f>
        <v>0</v>
      </c>
      <c r="Y181" s="75">
        <f>VLOOKUP($C$181,[75]납품수량!$B$3:$AI$68,Y1,FALSE)</f>
        <v>0</v>
      </c>
      <c r="Z181" s="75">
        <f>VLOOKUP($C$181,[75]납품수량!$B$3:$AI$68,Z1,FALSE)</f>
        <v>0</v>
      </c>
      <c r="AA181" s="75">
        <f>VLOOKUP($C$181,[75]납품수량!$B$3:$AI$68,AA1,FALSE)</f>
        <v>0</v>
      </c>
      <c r="AB181" s="75">
        <f>VLOOKUP($C$181,[75]납품수량!$B$3:$AI$68,AB1,FALSE)</f>
        <v>0</v>
      </c>
      <c r="AC181" s="75">
        <f>VLOOKUP($C$181,[75]납품수량!$B$3:$AI$68,AC1,FALSE)</f>
        <v>0</v>
      </c>
      <c r="AD181" s="75">
        <f>VLOOKUP($C$181,[75]납품수량!$B$3:$AI$68,AD1,FALSE)</f>
        <v>0</v>
      </c>
      <c r="AE181" s="75">
        <f>VLOOKUP($C$181,[75]납품수량!$B$3:$AI$68,AE1,FALSE)</f>
        <v>0</v>
      </c>
      <c r="AF181" s="75">
        <f>VLOOKUP($C$181,[75]납품수량!$B$3:$AI$68,AF1,FALSE)</f>
        <v>0</v>
      </c>
      <c r="AG181" s="75">
        <f>VLOOKUP($C$181,[75]납품수량!$B$3:$AI$68,AG1,FALSE)</f>
        <v>0</v>
      </c>
      <c r="AH181" s="75">
        <f>VLOOKUP($C$181,[75]납품수량!$B$3:$AI$68,AH1,FALSE)</f>
        <v>0</v>
      </c>
      <c r="AI181" s="75">
        <f>VLOOKUP($C$181,[75]납품수량!$B$3:$AI$68,AI1,FALSE)</f>
        <v>0</v>
      </c>
      <c r="AJ181" s="75">
        <f>VLOOKUP($C$181,[75]납품수량!$B$3:$AI$68,AJ1,FALSE)</f>
        <v>0</v>
      </c>
      <c r="AK181" s="75">
        <f>VLOOKUP($C$181,[75]납품수량!$B$3:$AI$68,AK1,FALSE)</f>
        <v>0</v>
      </c>
      <c r="AL181" s="75">
        <f>SUM(G181:AK181)</f>
        <v>0</v>
      </c>
      <c r="AM181" s="61"/>
      <c r="AN181" s="61"/>
      <c r="AO181" s="61"/>
      <c r="AP181" s="61"/>
      <c r="AQ181" s="61"/>
      <c r="AR181" s="61"/>
      <c r="AS181" s="61"/>
      <c r="AT181" s="61"/>
      <c r="AU181" s="61"/>
      <c r="AV181" s="61"/>
      <c r="AW181" s="61"/>
      <c r="AX181" s="61"/>
      <c r="AY181" s="61"/>
      <c r="AZ181" s="61"/>
      <c r="BA181" s="61"/>
      <c r="BB181" s="61"/>
      <c r="BC181" s="61"/>
      <c r="BD181" s="61"/>
      <c r="BE181" s="61"/>
      <c r="BF181" s="61"/>
      <c r="BG181" s="61"/>
      <c r="BH181" s="61"/>
      <c r="BI181" s="61"/>
      <c r="BJ181" s="61"/>
      <c r="BK181" s="61"/>
      <c r="BL181" s="61"/>
      <c r="BM181" s="61"/>
      <c r="BN181" s="61"/>
      <c r="BO181" s="61"/>
      <c r="BP181" s="61"/>
      <c r="BQ181" s="61"/>
      <c r="BR181" s="61"/>
      <c r="BS181" s="61"/>
      <c r="BT181" s="61"/>
      <c r="BU181" s="61"/>
      <c r="BV181" s="61"/>
      <c r="BW181" s="61"/>
      <c r="BX181" s="61"/>
      <c r="BY181" s="61"/>
      <c r="BZ181" s="61"/>
      <c r="CA181" s="61"/>
      <c r="CB181" s="61"/>
      <c r="CC181" s="61"/>
      <c r="CD181" s="61"/>
      <c r="CE181" s="61"/>
      <c r="CF181" s="61"/>
      <c r="CG181" s="61"/>
      <c r="CH181" s="61"/>
      <c r="CI181" s="61"/>
      <c r="CJ181" s="61"/>
      <c r="CK181" s="61"/>
      <c r="CL181" s="61"/>
      <c r="CM181" s="61"/>
      <c r="CN181" s="61"/>
      <c r="CO181" s="61"/>
      <c r="CP181" s="61"/>
      <c r="CQ181" s="61"/>
      <c r="CR181" s="61"/>
      <c r="CS181" s="61"/>
      <c r="CT181" s="61"/>
      <c r="CU181" s="61"/>
      <c r="CV181" s="61"/>
      <c r="CW181" s="61"/>
      <c r="CX181" s="61"/>
      <c r="CY181" s="61"/>
      <c r="CZ181" s="61"/>
      <c r="DA181" s="61"/>
      <c r="DB181" s="61"/>
    </row>
    <row r="182" spans="1:106" s="58" customFormat="1" ht="16.5" customHeight="1">
      <c r="A182" s="70"/>
      <c r="B182" s="774"/>
      <c r="C182" s="770"/>
      <c r="D182" s="772"/>
      <c r="E182" s="772"/>
      <c r="F182" s="772"/>
      <c r="G182" s="74">
        <f>$F$181*G181</f>
        <v>0</v>
      </c>
      <c r="H182" s="74">
        <f t="shared" ref="H182:AK182" si="89">$F$181*H181</f>
        <v>0</v>
      </c>
      <c r="I182" s="74">
        <f t="shared" si="89"/>
        <v>0</v>
      </c>
      <c r="J182" s="74">
        <f t="shared" si="89"/>
        <v>0</v>
      </c>
      <c r="K182" s="74">
        <f t="shared" si="89"/>
        <v>0</v>
      </c>
      <c r="L182" s="74">
        <f t="shared" si="89"/>
        <v>0</v>
      </c>
      <c r="M182" s="74">
        <f t="shared" si="89"/>
        <v>0</v>
      </c>
      <c r="N182" s="74">
        <f t="shared" si="89"/>
        <v>0</v>
      </c>
      <c r="O182" s="74">
        <f t="shared" si="89"/>
        <v>0</v>
      </c>
      <c r="P182" s="74">
        <f t="shared" si="89"/>
        <v>0</v>
      </c>
      <c r="Q182" s="74">
        <f t="shared" si="89"/>
        <v>0</v>
      </c>
      <c r="R182" s="74">
        <f t="shared" si="89"/>
        <v>0</v>
      </c>
      <c r="S182" s="74">
        <f t="shared" si="89"/>
        <v>0</v>
      </c>
      <c r="T182" s="74">
        <f t="shared" si="89"/>
        <v>0</v>
      </c>
      <c r="U182" s="74">
        <f t="shared" si="89"/>
        <v>0</v>
      </c>
      <c r="V182" s="74">
        <f t="shared" si="89"/>
        <v>0</v>
      </c>
      <c r="W182" s="74">
        <f t="shared" si="89"/>
        <v>0</v>
      </c>
      <c r="X182" s="74">
        <f t="shared" si="89"/>
        <v>0</v>
      </c>
      <c r="Y182" s="74">
        <f t="shared" si="89"/>
        <v>0</v>
      </c>
      <c r="Z182" s="74">
        <f t="shared" si="89"/>
        <v>0</v>
      </c>
      <c r="AA182" s="74">
        <f t="shared" si="89"/>
        <v>0</v>
      </c>
      <c r="AB182" s="74">
        <f t="shared" si="89"/>
        <v>0</v>
      </c>
      <c r="AC182" s="74">
        <f t="shared" si="89"/>
        <v>0</v>
      </c>
      <c r="AD182" s="74">
        <f t="shared" si="89"/>
        <v>0</v>
      </c>
      <c r="AE182" s="74">
        <f t="shared" si="89"/>
        <v>0</v>
      </c>
      <c r="AF182" s="74">
        <f t="shared" si="89"/>
        <v>0</v>
      </c>
      <c r="AG182" s="74">
        <f t="shared" si="89"/>
        <v>0</v>
      </c>
      <c r="AH182" s="74">
        <f t="shared" si="89"/>
        <v>0</v>
      </c>
      <c r="AI182" s="74">
        <f t="shared" si="89"/>
        <v>0</v>
      </c>
      <c r="AJ182" s="74">
        <f t="shared" si="89"/>
        <v>0</v>
      </c>
      <c r="AK182" s="74">
        <f t="shared" si="89"/>
        <v>0</v>
      </c>
      <c r="AL182" s="74">
        <f>F181*AL181</f>
        <v>0</v>
      </c>
      <c r="AM182" s="61"/>
      <c r="AN182" s="61"/>
      <c r="AO182" s="61"/>
      <c r="AP182" s="61"/>
      <c r="AQ182" s="61"/>
      <c r="AR182" s="61"/>
      <c r="AS182" s="61"/>
      <c r="AT182" s="61"/>
      <c r="AU182" s="61"/>
      <c r="AV182" s="61"/>
      <c r="AW182" s="61"/>
      <c r="AX182" s="61"/>
      <c r="AY182" s="61"/>
      <c r="AZ182" s="61"/>
      <c r="BA182" s="61"/>
      <c r="BB182" s="61"/>
      <c r="BC182" s="61"/>
      <c r="BD182" s="61"/>
      <c r="BE182" s="61"/>
      <c r="BF182" s="61"/>
      <c r="BG182" s="61"/>
      <c r="BH182" s="61"/>
      <c r="BI182" s="61"/>
      <c r="BJ182" s="61"/>
      <c r="BK182" s="61"/>
      <c r="BL182" s="61"/>
      <c r="BM182" s="61"/>
      <c r="BN182" s="61"/>
      <c r="BO182" s="61"/>
      <c r="BP182" s="61"/>
      <c r="BQ182" s="61"/>
      <c r="BR182" s="61"/>
      <c r="BS182" s="61"/>
      <c r="BT182" s="61"/>
      <c r="BU182" s="61"/>
      <c r="BV182" s="61"/>
      <c r="BW182" s="61"/>
      <c r="BX182" s="61"/>
      <c r="BY182" s="61"/>
      <c r="BZ182" s="61"/>
      <c r="CA182" s="61"/>
      <c r="CB182" s="61"/>
      <c r="CC182" s="61"/>
      <c r="CD182" s="61"/>
      <c r="CE182" s="61"/>
      <c r="CF182" s="61"/>
      <c r="CG182" s="61"/>
      <c r="CH182" s="61"/>
      <c r="CI182" s="61"/>
      <c r="CJ182" s="61"/>
      <c r="CK182" s="61"/>
      <c r="CL182" s="61"/>
      <c r="CM182" s="61"/>
      <c r="CN182" s="61"/>
      <c r="CO182" s="61"/>
      <c r="CP182" s="61"/>
      <c r="CQ182" s="61"/>
      <c r="CR182" s="61"/>
      <c r="CS182" s="61"/>
      <c r="CT182" s="61"/>
      <c r="CU182" s="61"/>
      <c r="CV182" s="61"/>
      <c r="CW182" s="61"/>
      <c r="CX182" s="61"/>
      <c r="CY182" s="61"/>
      <c r="CZ182" s="61"/>
      <c r="DA182" s="61"/>
      <c r="DB182" s="61"/>
    </row>
    <row r="183" spans="1:106" s="58" customFormat="1" ht="16.5" customHeight="1">
      <c r="A183" s="70" t="s">
        <v>637</v>
      </c>
      <c r="B183" s="774"/>
      <c r="C183" s="769" t="s">
        <v>585</v>
      </c>
      <c r="D183" s="771" t="s">
        <v>583</v>
      </c>
      <c r="E183" s="771" t="s">
        <v>584</v>
      </c>
      <c r="F183" s="771">
        <f>VLOOKUP(C183,'[72]납품수량(영업)'!$C$3:$F$260,4,FALSE)</f>
        <v>0</v>
      </c>
      <c r="G183" s="75">
        <f>VLOOKUP(C183,[75]납품수량!$B$3:$AI$68,G1,FALSE)</f>
        <v>0</v>
      </c>
      <c r="H183" s="75">
        <f>VLOOKUP($C$183,[75]납품수량!$B$3:$AI$68,H1,FALSE)</f>
        <v>0</v>
      </c>
      <c r="I183" s="75">
        <f>VLOOKUP($C$183,[75]납품수량!$B$3:$AI$68,I1,FALSE)</f>
        <v>0</v>
      </c>
      <c r="J183" s="75">
        <f>VLOOKUP($C$183,[75]납품수량!$B$3:$AI$68,J1,FALSE)</f>
        <v>0</v>
      </c>
      <c r="K183" s="75">
        <f>VLOOKUP($C$183,[75]납품수량!$B$3:$AI$68,K1,FALSE)</f>
        <v>0</v>
      </c>
      <c r="L183" s="75">
        <f>VLOOKUP($C$183,[75]납품수량!$B$3:$AI$68,L1,FALSE)</f>
        <v>0</v>
      </c>
      <c r="M183" s="75">
        <f>VLOOKUP($C$183,[75]납품수량!$B$3:$AI$68,M1,FALSE)</f>
        <v>0</v>
      </c>
      <c r="N183" s="75">
        <f>VLOOKUP($C$183,[75]납품수량!$B$3:$AI$68,N1,FALSE)</f>
        <v>0</v>
      </c>
      <c r="O183" s="75">
        <f>VLOOKUP($C$183,[75]납품수량!$B$3:$AI$68,O1,FALSE)</f>
        <v>0</v>
      </c>
      <c r="P183" s="75">
        <f>VLOOKUP($C$183,[75]납품수량!$B$3:$AI$68,P1,FALSE)</f>
        <v>0</v>
      </c>
      <c r="Q183" s="75">
        <f>VLOOKUP($C$183,[75]납품수량!$B$3:$AI$68,Q1,FALSE)</f>
        <v>0</v>
      </c>
      <c r="R183" s="75">
        <f>VLOOKUP($C$183,[75]납품수량!$B$3:$AI$68,R1,FALSE)</f>
        <v>0</v>
      </c>
      <c r="S183" s="75">
        <f>VLOOKUP($C$183,[75]납품수량!$B$3:$AI$68,S1,FALSE)</f>
        <v>0</v>
      </c>
      <c r="T183" s="75">
        <f>VLOOKUP($C$183,[75]납품수량!$B$3:$AI$68,T1,FALSE)</f>
        <v>0</v>
      </c>
      <c r="U183" s="75">
        <f>VLOOKUP($C$183,[75]납품수량!$B$3:$AI$68,U1,FALSE)</f>
        <v>0</v>
      </c>
      <c r="V183" s="75">
        <f>VLOOKUP($C$183,[75]납품수량!$B$3:$AI$68,V1,FALSE)</f>
        <v>0</v>
      </c>
      <c r="W183" s="75">
        <f>VLOOKUP($C$183,[75]납품수량!$B$3:$AI$68,W1,FALSE)</f>
        <v>0</v>
      </c>
      <c r="X183" s="75">
        <f>VLOOKUP($C$183,[75]납품수량!$B$3:$AI$68,X1,FALSE)</f>
        <v>0</v>
      </c>
      <c r="Y183" s="75">
        <f>VLOOKUP($C$183,[75]납품수량!$B$3:$AI$68,Y1,FALSE)</f>
        <v>0</v>
      </c>
      <c r="Z183" s="75">
        <f>VLOOKUP($C$183,[75]납품수량!$B$3:$AI$68,Z1,FALSE)</f>
        <v>0</v>
      </c>
      <c r="AA183" s="75">
        <f>VLOOKUP($C$183,[75]납품수량!$B$3:$AI$68,AA1,FALSE)</f>
        <v>0</v>
      </c>
      <c r="AB183" s="75">
        <f>VLOOKUP($C$183,[75]납품수량!$B$3:$AI$68,AB1,FALSE)</f>
        <v>0</v>
      </c>
      <c r="AC183" s="75">
        <f>VLOOKUP($C$183,[75]납품수량!$B$3:$AI$68,AC1,FALSE)</f>
        <v>0</v>
      </c>
      <c r="AD183" s="75">
        <f>VLOOKUP($C$183,[75]납품수량!$B$3:$AI$68,AD1,FALSE)</f>
        <v>0</v>
      </c>
      <c r="AE183" s="75">
        <f>VLOOKUP($C$183,[75]납품수량!$B$3:$AI$68,AE1,FALSE)</f>
        <v>0</v>
      </c>
      <c r="AF183" s="75">
        <f>VLOOKUP($C$183,[75]납품수량!$B$3:$AI$68,AF1,FALSE)</f>
        <v>0</v>
      </c>
      <c r="AG183" s="75">
        <f>VLOOKUP($C$183,[75]납품수량!$B$3:$AI$68,AG1,FALSE)</f>
        <v>0</v>
      </c>
      <c r="AH183" s="75">
        <f>VLOOKUP($C$183,[75]납품수량!$B$3:$AI$68,AH1,FALSE)</f>
        <v>0</v>
      </c>
      <c r="AI183" s="75">
        <f>VLOOKUP($C$183,[75]납품수량!$B$3:$AI$68,AI1,FALSE)</f>
        <v>0</v>
      </c>
      <c r="AJ183" s="75">
        <f>VLOOKUP($C$183,[75]납품수량!$B$3:$AI$68,AJ1,FALSE)</f>
        <v>0</v>
      </c>
      <c r="AK183" s="75">
        <f>VLOOKUP($C$183,[75]납품수량!$B$3:$AI$68,AK1,FALSE)</f>
        <v>0</v>
      </c>
      <c r="AL183" s="75">
        <f>SUM(G183:AK183)</f>
        <v>0</v>
      </c>
      <c r="AM183" s="61"/>
      <c r="AN183" s="61"/>
      <c r="AO183" s="61"/>
      <c r="AP183" s="61"/>
      <c r="AQ183" s="61"/>
      <c r="AR183" s="61"/>
      <c r="AS183" s="61"/>
      <c r="AT183" s="61"/>
      <c r="AU183" s="61"/>
      <c r="AV183" s="61"/>
      <c r="AW183" s="61"/>
      <c r="AX183" s="61"/>
      <c r="AY183" s="61"/>
      <c r="AZ183" s="61"/>
      <c r="BA183" s="61"/>
      <c r="BB183" s="61"/>
      <c r="BC183" s="61"/>
      <c r="BD183" s="61"/>
      <c r="BE183" s="61"/>
      <c r="BF183" s="61"/>
      <c r="BG183" s="61"/>
      <c r="BH183" s="61"/>
      <c r="BI183" s="61"/>
      <c r="BJ183" s="61"/>
      <c r="BK183" s="61"/>
      <c r="BL183" s="61"/>
      <c r="BM183" s="61"/>
      <c r="BN183" s="61"/>
      <c r="BO183" s="61"/>
      <c r="BP183" s="61"/>
      <c r="BQ183" s="61"/>
      <c r="BR183" s="61"/>
      <c r="BS183" s="61"/>
      <c r="BT183" s="61"/>
      <c r="BU183" s="61"/>
      <c r="BV183" s="61"/>
      <c r="BW183" s="61"/>
      <c r="BX183" s="61"/>
      <c r="BY183" s="61"/>
      <c r="BZ183" s="61"/>
      <c r="CA183" s="61"/>
      <c r="CB183" s="61"/>
      <c r="CC183" s="61"/>
      <c r="CD183" s="61"/>
      <c r="CE183" s="61"/>
      <c r="CF183" s="61"/>
      <c r="CG183" s="61"/>
      <c r="CH183" s="61"/>
      <c r="CI183" s="61"/>
      <c r="CJ183" s="61"/>
      <c r="CK183" s="61"/>
      <c r="CL183" s="61"/>
      <c r="CM183" s="61"/>
      <c r="CN183" s="61"/>
      <c r="CO183" s="61"/>
      <c r="CP183" s="61"/>
      <c r="CQ183" s="61"/>
      <c r="CR183" s="61"/>
      <c r="CS183" s="61"/>
      <c r="CT183" s="61"/>
      <c r="CU183" s="61"/>
      <c r="CV183" s="61"/>
      <c r="CW183" s="61"/>
      <c r="CX183" s="61"/>
      <c r="CY183" s="61"/>
      <c r="CZ183" s="61"/>
      <c r="DA183" s="61"/>
      <c r="DB183" s="61"/>
    </row>
    <row r="184" spans="1:106" s="58" customFormat="1" ht="16.5" customHeight="1">
      <c r="A184" s="70"/>
      <c r="B184" s="774"/>
      <c r="C184" s="770"/>
      <c r="D184" s="772"/>
      <c r="E184" s="772"/>
      <c r="F184" s="772"/>
      <c r="G184" s="74">
        <f>$F$183*G183</f>
        <v>0</v>
      </c>
      <c r="H184" s="74">
        <f t="shared" ref="H184:AK184" si="90">$F$183*H183</f>
        <v>0</v>
      </c>
      <c r="I184" s="74">
        <f t="shared" si="90"/>
        <v>0</v>
      </c>
      <c r="J184" s="74">
        <f t="shared" si="90"/>
        <v>0</v>
      </c>
      <c r="K184" s="74">
        <f t="shared" si="90"/>
        <v>0</v>
      </c>
      <c r="L184" s="74">
        <f t="shared" si="90"/>
        <v>0</v>
      </c>
      <c r="M184" s="74">
        <f t="shared" si="90"/>
        <v>0</v>
      </c>
      <c r="N184" s="74">
        <f t="shared" si="90"/>
        <v>0</v>
      </c>
      <c r="O184" s="74">
        <f t="shared" si="90"/>
        <v>0</v>
      </c>
      <c r="P184" s="74">
        <f t="shared" si="90"/>
        <v>0</v>
      </c>
      <c r="Q184" s="74">
        <f t="shared" si="90"/>
        <v>0</v>
      </c>
      <c r="R184" s="74">
        <f t="shared" si="90"/>
        <v>0</v>
      </c>
      <c r="S184" s="74">
        <f t="shared" si="90"/>
        <v>0</v>
      </c>
      <c r="T184" s="74">
        <f t="shared" si="90"/>
        <v>0</v>
      </c>
      <c r="U184" s="74">
        <f t="shared" si="90"/>
        <v>0</v>
      </c>
      <c r="V184" s="74">
        <f t="shared" si="90"/>
        <v>0</v>
      </c>
      <c r="W184" s="74">
        <f t="shared" si="90"/>
        <v>0</v>
      </c>
      <c r="X184" s="74">
        <f t="shared" si="90"/>
        <v>0</v>
      </c>
      <c r="Y184" s="74">
        <f t="shared" si="90"/>
        <v>0</v>
      </c>
      <c r="Z184" s="74">
        <f t="shared" si="90"/>
        <v>0</v>
      </c>
      <c r="AA184" s="74">
        <f t="shared" si="90"/>
        <v>0</v>
      </c>
      <c r="AB184" s="74">
        <f t="shared" si="90"/>
        <v>0</v>
      </c>
      <c r="AC184" s="74">
        <f t="shared" si="90"/>
        <v>0</v>
      </c>
      <c r="AD184" s="74">
        <f t="shared" si="90"/>
        <v>0</v>
      </c>
      <c r="AE184" s="74">
        <f t="shared" si="90"/>
        <v>0</v>
      </c>
      <c r="AF184" s="74">
        <f t="shared" si="90"/>
        <v>0</v>
      </c>
      <c r="AG184" s="74">
        <f t="shared" si="90"/>
        <v>0</v>
      </c>
      <c r="AH184" s="74">
        <f t="shared" si="90"/>
        <v>0</v>
      </c>
      <c r="AI184" s="74">
        <f t="shared" si="90"/>
        <v>0</v>
      </c>
      <c r="AJ184" s="74">
        <f t="shared" si="90"/>
        <v>0</v>
      </c>
      <c r="AK184" s="74">
        <f t="shared" si="90"/>
        <v>0</v>
      </c>
      <c r="AL184" s="74">
        <f>F183*AL183</f>
        <v>0</v>
      </c>
      <c r="AM184" s="61"/>
      <c r="AN184" s="61"/>
      <c r="AO184" s="61"/>
      <c r="AP184" s="61"/>
      <c r="AQ184" s="61"/>
      <c r="AR184" s="61"/>
      <c r="AS184" s="61"/>
      <c r="AT184" s="61"/>
      <c r="AU184" s="61"/>
      <c r="AV184" s="61"/>
      <c r="AW184" s="61"/>
      <c r="AX184" s="61"/>
      <c r="AY184" s="61"/>
      <c r="AZ184" s="61"/>
      <c r="BA184" s="61"/>
      <c r="BB184" s="61"/>
      <c r="BC184" s="61"/>
      <c r="BD184" s="61"/>
      <c r="BE184" s="61"/>
      <c r="BF184" s="61"/>
      <c r="BG184" s="61"/>
      <c r="BH184" s="61"/>
      <c r="BI184" s="61"/>
      <c r="BJ184" s="61"/>
      <c r="BK184" s="61"/>
      <c r="BL184" s="61"/>
      <c r="BM184" s="61"/>
      <c r="BN184" s="61"/>
      <c r="BO184" s="61"/>
      <c r="BP184" s="61"/>
      <c r="BQ184" s="61"/>
      <c r="BR184" s="61"/>
      <c r="BS184" s="61"/>
      <c r="BT184" s="61"/>
      <c r="BU184" s="61"/>
      <c r="BV184" s="61"/>
      <c r="BW184" s="61"/>
      <c r="BX184" s="61"/>
      <c r="BY184" s="61"/>
      <c r="BZ184" s="61"/>
      <c r="CA184" s="61"/>
      <c r="CB184" s="61"/>
      <c r="CC184" s="61"/>
      <c r="CD184" s="61"/>
      <c r="CE184" s="61"/>
      <c r="CF184" s="61"/>
      <c r="CG184" s="61"/>
      <c r="CH184" s="61"/>
      <c r="CI184" s="61"/>
      <c r="CJ184" s="61"/>
      <c r="CK184" s="61"/>
      <c r="CL184" s="61"/>
      <c r="CM184" s="61"/>
      <c r="CN184" s="61"/>
      <c r="CO184" s="61"/>
      <c r="CP184" s="61"/>
      <c r="CQ184" s="61"/>
      <c r="CR184" s="61"/>
      <c r="CS184" s="61"/>
      <c r="CT184" s="61"/>
      <c r="CU184" s="61"/>
      <c r="CV184" s="61"/>
      <c r="CW184" s="61"/>
      <c r="CX184" s="61"/>
      <c r="CY184" s="61"/>
      <c r="CZ184" s="61"/>
      <c r="DA184" s="61"/>
      <c r="DB184" s="61"/>
    </row>
    <row r="185" spans="1:106" s="58" customFormat="1" ht="16.5" customHeight="1">
      <c r="A185" s="70" t="s">
        <v>637</v>
      </c>
      <c r="B185" s="774"/>
      <c r="C185" s="769" t="s">
        <v>586</v>
      </c>
      <c r="D185" s="771" t="s">
        <v>583</v>
      </c>
      <c r="E185" s="771" t="s">
        <v>584</v>
      </c>
      <c r="F185" s="771">
        <f>VLOOKUP(C185,'[72]납품수량(영업)'!$C$3:$F$260,4,FALSE)</f>
        <v>0</v>
      </c>
      <c r="G185" s="75">
        <f>VLOOKUP(C185,[75]납품수량!$B$3:$AI$68,G1,FALSE)</f>
        <v>0</v>
      </c>
      <c r="H185" s="75">
        <f>VLOOKUP($C$185,[75]납품수량!$B$3:$AI$68,H1,FALSE)</f>
        <v>0</v>
      </c>
      <c r="I185" s="75">
        <f>VLOOKUP($C$185,[75]납품수량!$B$3:$AI$68,I1,FALSE)</f>
        <v>0</v>
      </c>
      <c r="J185" s="75">
        <f>VLOOKUP($C$185,[75]납품수량!$B$3:$AI$68,J1,FALSE)</f>
        <v>0</v>
      </c>
      <c r="K185" s="75">
        <f>VLOOKUP($C$185,[75]납품수량!$B$3:$AI$68,K1,FALSE)</f>
        <v>0</v>
      </c>
      <c r="L185" s="75">
        <f>VLOOKUP($C$185,[75]납품수량!$B$3:$AI$68,L1,FALSE)</f>
        <v>0</v>
      </c>
      <c r="M185" s="75">
        <f>VLOOKUP($C$185,[75]납품수량!$B$3:$AI$68,M1,FALSE)</f>
        <v>0</v>
      </c>
      <c r="N185" s="75">
        <f>VLOOKUP($C$185,[75]납품수량!$B$3:$AI$68,N1,FALSE)</f>
        <v>0</v>
      </c>
      <c r="O185" s="75">
        <f>VLOOKUP($C$185,[75]납품수량!$B$3:$AI$68,O1,FALSE)</f>
        <v>0</v>
      </c>
      <c r="P185" s="75">
        <f>VLOOKUP($C$185,[75]납품수량!$B$3:$AI$68,P1,FALSE)</f>
        <v>0</v>
      </c>
      <c r="Q185" s="75">
        <f>VLOOKUP($C$185,[75]납품수량!$B$3:$AI$68,Q1,FALSE)</f>
        <v>0</v>
      </c>
      <c r="R185" s="75">
        <f>VLOOKUP($C$185,[75]납품수량!$B$3:$AI$68,R1,FALSE)</f>
        <v>0</v>
      </c>
      <c r="S185" s="75">
        <f>VLOOKUP($C$185,[75]납품수량!$B$3:$AI$68,S1,FALSE)</f>
        <v>0</v>
      </c>
      <c r="T185" s="75">
        <f>VLOOKUP($C$185,[75]납품수량!$B$3:$AI$68,T1,FALSE)</f>
        <v>0</v>
      </c>
      <c r="U185" s="75">
        <f>VLOOKUP($C$185,[75]납품수량!$B$3:$AI$68,U1,FALSE)</f>
        <v>0</v>
      </c>
      <c r="V185" s="75">
        <f>VLOOKUP($C$185,[75]납품수량!$B$3:$AI$68,V1,FALSE)</f>
        <v>0</v>
      </c>
      <c r="W185" s="75">
        <f>VLOOKUP($C$185,[75]납품수량!$B$3:$AI$68,W1,FALSE)</f>
        <v>0</v>
      </c>
      <c r="X185" s="75">
        <f>VLOOKUP($C$185,[75]납품수량!$B$3:$AI$68,X1,FALSE)</f>
        <v>0</v>
      </c>
      <c r="Y185" s="75">
        <f>VLOOKUP($C$185,[75]납품수량!$B$3:$AI$68,Y1,FALSE)</f>
        <v>0</v>
      </c>
      <c r="Z185" s="75">
        <f>VLOOKUP($C$185,[75]납품수량!$B$3:$AI$68,Z1,FALSE)</f>
        <v>0</v>
      </c>
      <c r="AA185" s="75">
        <f>VLOOKUP($C$185,[75]납품수량!$B$3:$AI$68,AA1,FALSE)</f>
        <v>0</v>
      </c>
      <c r="AB185" s="75">
        <f>VLOOKUP($C$185,[75]납품수량!$B$3:$AI$68,AB1,FALSE)</f>
        <v>0</v>
      </c>
      <c r="AC185" s="75">
        <f>VLOOKUP($C$185,[75]납품수량!$B$3:$AI$68,AC1,FALSE)</f>
        <v>0</v>
      </c>
      <c r="AD185" s="75">
        <f>VLOOKUP($C$185,[75]납품수량!$B$3:$AI$68,AD1,FALSE)</f>
        <v>0</v>
      </c>
      <c r="AE185" s="75">
        <f>VLOOKUP($C$185,[75]납품수량!$B$3:$AI$68,AE1,FALSE)</f>
        <v>0</v>
      </c>
      <c r="AF185" s="75">
        <f>VLOOKUP($C$185,[75]납품수량!$B$3:$AI$68,AF1,FALSE)</f>
        <v>0</v>
      </c>
      <c r="AG185" s="75">
        <f>VLOOKUP($C$185,[75]납품수량!$B$3:$AI$68,AG1,FALSE)</f>
        <v>0</v>
      </c>
      <c r="AH185" s="75">
        <f>VLOOKUP($C$185,[75]납품수량!$B$3:$AI$68,AH1,FALSE)</f>
        <v>0</v>
      </c>
      <c r="AI185" s="75">
        <f>VLOOKUP($C$185,[75]납품수량!$B$3:$AI$68,AI1,FALSE)</f>
        <v>0</v>
      </c>
      <c r="AJ185" s="75">
        <f>VLOOKUP($C$185,[75]납품수량!$B$3:$AI$68,AJ1,FALSE)</f>
        <v>0</v>
      </c>
      <c r="AK185" s="75">
        <f>VLOOKUP($C$185,[75]납품수량!$B$3:$AI$68,AK1,FALSE)</f>
        <v>0</v>
      </c>
      <c r="AL185" s="75">
        <f>SUM(G185:AK185)</f>
        <v>0</v>
      </c>
      <c r="AM185" s="61"/>
      <c r="AN185" s="61"/>
      <c r="AO185" s="61"/>
      <c r="AP185" s="61"/>
      <c r="AQ185" s="61"/>
      <c r="AR185" s="61"/>
      <c r="AS185" s="61"/>
      <c r="AT185" s="61"/>
      <c r="AU185" s="61"/>
      <c r="AV185" s="61"/>
      <c r="AW185" s="61"/>
      <c r="AX185" s="61"/>
      <c r="AY185" s="61"/>
      <c r="AZ185" s="61"/>
      <c r="BA185" s="61"/>
      <c r="BB185" s="61"/>
      <c r="BC185" s="61"/>
      <c r="BD185" s="61"/>
      <c r="BE185" s="61"/>
      <c r="BF185" s="61"/>
      <c r="BG185" s="61"/>
      <c r="BH185" s="61"/>
      <c r="BI185" s="61"/>
      <c r="BJ185" s="61"/>
      <c r="BK185" s="61"/>
      <c r="BL185" s="61"/>
      <c r="BM185" s="61"/>
      <c r="BN185" s="61"/>
      <c r="BO185" s="61"/>
      <c r="BP185" s="61"/>
      <c r="BQ185" s="61"/>
      <c r="BR185" s="61"/>
      <c r="BS185" s="61"/>
      <c r="BT185" s="61"/>
      <c r="BU185" s="61"/>
      <c r="BV185" s="61"/>
      <c r="BW185" s="61"/>
      <c r="BX185" s="61"/>
      <c r="BY185" s="61"/>
      <c r="BZ185" s="61"/>
      <c r="CA185" s="61"/>
      <c r="CB185" s="61"/>
      <c r="CC185" s="61"/>
      <c r="CD185" s="61"/>
      <c r="CE185" s="61"/>
      <c r="CF185" s="61"/>
      <c r="CG185" s="61"/>
      <c r="CH185" s="61"/>
      <c r="CI185" s="61"/>
      <c r="CJ185" s="61"/>
      <c r="CK185" s="61"/>
      <c r="CL185" s="61"/>
      <c r="CM185" s="61"/>
      <c r="CN185" s="61"/>
      <c r="CO185" s="61"/>
      <c r="CP185" s="61"/>
      <c r="CQ185" s="61"/>
      <c r="CR185" s="61"/>
      <c r="CS185" s="61"/>
      <c r="CT185" s="61"/>
      <c r="CU185" s="61"/>
      <c r="CV185" s="61"/>
      <c r="CW185" s="61"/>
      <c r="CX185" s="61"/>
      <c r="CY185" s="61"/>
      <c r="CZ185" s="61"/>
      <c r="DA185" s="61"/>
      <c r="DB185" s="61"/>
    </row>
    <row r="186" spans="1:106" s="58" customFormat="1" ht="16.5" customHeight="1">
      <c r="A186" s="70"/>
      <c r="B186" s="774"/>
      <c r="C186" s="770"/>
      <c r="D186" s="772"/>
      <c r="E186" s="772"/>
      <c r="F186" s="772"/>
      <c r="G186" s="74">
        <f>$F$185*G185</f>
        <v>0</v>
      </c>
      <c r="H186" s="74">
        <f t="shared" ref="H186:AK186" si="91">$F$185*H185</f>
        <v>0</v>
      </c>
      <c r="I186" s="74">
        <f t="shared" si="91"/>
        <v>0</v>
      </c>
      <c r="J186" s="74">
        <f t="shared" si="91"/>
        <v>0</v>
      </c>
      <c r="K186" s="74">
        <f t="shared" si="91"/>
        <v>0</v>
      </c>
      <c r="L186" s="74">
        <f t="shared" si="91"/>
        <v>0</v>
      </c>
      <c r="M186" s="74">
        <f t="shared" si="91"/>
        <v>0</v>
      </c>
      <c r="N186" s="74">
        <f t="shared" si="91"/>
        <v>0</v>
      </c>
      <c r="O186" s="74">
        <f t="shared" si="91"/>
        <v>0</v>
      </c>
      <c r="P186" s="74">
        <f t="shared" si="91"/>
        <v>0</v>
      </c>
      <c r="Q186" s="74">
        <f t="shared" si="91"/>
        <v>0</v>
      </c>
      <c r="R186" s="74">
        <f t="shared" si="91"/>
        <v>0</v>
      </c>
      <c r="S186" s="74">
        <f t="shared" si="91"/>
        <v>0</v>
      </c>
      <c r="T186" s="74">
        <f t="shared" si="91"/>
        <v>0</v>
      </c>
      <c r="U186" s="74">
        <f t="shared" si="91"/>
        <v>0</v>
      </c>
      <c r="V186" s="74">
        <f t="shared" si="91"/>
        <v>0</v>
      </c>
      <c r="W186" s="74">
        <f t="shared" si="91"/>
        <v>0</v>
      </c>
      <c r="X186" s="74">
        <f t="shared" si="91"/>
        <v>0</v>
      </c>
      <c r="Y186" s="74">
        <f t="shared" si="91"/>
        <v>0</v>
      </c>
      <c r="Z186" s="74">
        <f t="shared" si="91"/>
        <v>0</v>
      </c>
      <c r="AA186" s="74">
        <f t="shared" si="91"/>
        <v>0</v>
      </c>
      <c r="AB186" s="74">
        <f t="shared" si="91"/>
        <v>0</v>
      </c>
      <c r="AC186" s="74">
        <f t="shared" si="91"/>
        <v>0</v>
      </c>
      <c r="AD186" s="74">
        <f t="shared" si="91"/>
        <v>0</v>
      </c>
      <c r="AE186" s="74">
        <f t="shared" si="91"/>
        <v>0</v>
      </c>
      <c r="AF186" s="74">
        <f t="shared" si="91"/>
        <v>0</v>
      </c>
      <c r="AG186" s="74">
        <f t="shared" si="91"/>
        <v>0</v>
      </c>
      <c r="AH186" s="74">
        <f t="shared" si="91"/>
        <v>0</v>
      </c>
      <c r="AI186" s="74">
        <f t="shared" si="91"/>
        <v>0</v>
      </c>
      <c r="AJ186" s="74">
        <f t="shared" si="91"/>
        <v>0</v>
      </c>
      <c r="AK186" s="74">
        <f t="shared" si="91"/>
        <v>0</v>
      </c>
      <c r="AL186" s="74">
        <f>F185*AL185</f>
        <v>0</v>
      </c>
      <c r="AM186" s="61"/>
      <c r="AN186" s="61"/>
      <c r="AO186" s="61"/>
      <c r="AP186" s="61"/>
      <c r="AQ186" s="61"/>
      <c r="AR186" s="61"/>
      <c r="AS186" s="61"/>
      <c r="AT186" s="61"/>
      <c r="AU186" s="61"/>
      <c r="AV186" s="61"/>
      <c r="AW186" s="61"/>
      <c r="AX186" s="61"/>
      <c r="AY186" s="61"/>
      <c r="AZ186" s="61"/>
      <c r="BA186" s="61"/>
      <c r="BB186" s="61"/>
      <c r="BC186" s="61"/>
      <c r="BD186" s="61"/>
      <c r="BE186" s="61"/>
      <c r="BF186" s="61"/>
      <c r="BG186" s="61"/>
      <c r="BH186" s="61"/>
      <c r="BI186" s="61"/>
      <c r="BJ186" s="61"/>
      <c r="BK186" s="61"/>
      <c r="BL186" s="61"/>
      <c r="BM186" s="61"/>
      <c r="BN186" s="61"/>
      <c r="BO186" s="61"/>
      <c r="BP186" s="61"/>
      <c r="BQ186" s="61"/>
      <c r="BR186" s="61"/>
      <c r="BS186" s="61"/>
      <c r="BT186" s="61"/>
      <c r="BU186" s="61"/>
      <c r="BV186" s="61"/>
      <c r="BW186" s="61"/>
      <c r="BX186" s="61"/>
      <c r="BY186" s="61"/>
      <c r="BZ186" s="61"/>
      <c r="CA186" s="61"/>
      <c r="CB186" s="61"/>
      <c r="CC186" s="61"/>
      <c r="CD186" s="61"/>
      <c r="CE186" s="61"/>
      <c r="CF186" s="61"/>
      <c r="CG186" s="61"/>
      <c r="CH186" s="61"/>
      <c r="CI186" s="61"/>
      <c r="CJ186" s="61"/>
      <c r="CK186" s="61"/>
      <c r="CL186" s="61"/>
      <c r="CM186" s="61"/>
      <c r="CN186" s="61"/>
      <c r="CO186" s="61"/>
      <c r="CP186" s="61"/>
      <c r="CQ186" s="61"/>
      <c r="CR186" s="61"/>
      <c r="CS186" s="61"/>
      <c r="CT186" s="61"/>
      <c r="CU186" s="61"/>
      <c r="CV186" s="61"/>
      <c r="CW186" s="61"/>
      <c r="CX186" s="61"/>
      <c r="CY186" s="61"/>
      <c r="CZ186" s="61"/>
      <c r="DA186" s="61"/>
      <c r="DB186" s="61"/>
    </row>
    <row r="187" spans="1:106" s="58" customFormat="1" ht="16.5" customHeight="1">
      <c r="A187" s="70" t="s">
        <v>637</v>
      </c>
      <c r="B187" s="774"/>
      <c r="C187" s="769" t="s">
        <v>587</v>
      </c>
      <c r="D187" s="771" t="s">
        <v>575</v>
      </c>
      <c r="E187" s="771" t="s">
        <v>569</v>
      </c>
      <c r="F187" s="771">
        <f>VLOOKUP(C187,'[72]납품수량(영업)'!$C$3:$F$260,4,FALSE)</f>
        <v>0</v>
      </c>
      <c r="G187" s="75">
        <f>VLOOKUP(C187,[75]납품수량!$B$3:$AI$68,G1,FALSE)</f>
        <v>0</v>
      </c>
      <c r="H187" s="75">
        <f>VLOOKUP($C$187,[75]납품수량!$B$3:$AI$68,H1,FALSE)</f>
        <v>0</v>
      </c>
      <c r="I187" s="75">
        <f>VLOOKUP($C$187,[75]납품수량!$B$3:$AI$68,I1,FALSE)</f>
        <v>0</v>
      </c>
      <c r="J187" s="75">
        <f>VLOOKUP($C$187,[75]납품수량!$B$3:$AI$68,J1,FALSE)</f>
        <v>0</v>
      </c>
      <c r="K187" s="75">
        <f>VLOOKUP($C$187,[75]납품수량!$B$3:$AI$68,K1,FALSE)</f>
        <v>0</v>
      </c>
      <c r="L187" s="75">
        <f>VLOOKUP($C$187,[75]납품수량!$B$3:$AI$68,L1,FALSE)</f>
        <v>0</v>
      </c>
      <c r="M187" s="75">
        <f>VLOOKUP($C$187,[75]납품수량!$B$3:$AI$68,M1,FALSE)</f>
        <v>0</v>
      </c>
      <c r="N187" s="75">
        <f>VLOOKUP($C$187,[75]납품수량!$B$3:$AI$68,N1,FALSE)</f>
        <v>0</v>
      </c>
      <c r="O187" s="75">
        <f>VLOOKUP($C$187,[75]납품수량!$B$3:$AI$68,O1,FALSE)</f>
        <v>0</v>
      </c>
      <c r="P187" s="75">
        <f>VLOOKUP($C$187,[75]납품수량!$B$3:$AI$68,P1,FALSE)</f>
        <v>0</v>
      </c>
      <c r="Q187" s="75">
        <f>VLOOKUP($C$187,[75]납품수량!$B$3:$AI$68,Q1,FALSE)</f>
        <v>0</v>
      </c>
      <c r="R187" s="75">
        <f>VLOOKUP($C$187,[75]납품수량!$B$3:$AI$68,R1,FALSE)</f>
        <v>0</v>
      </c>
      <c r="S187" s="75">
        <f>VLOOKUP($C$187,[75]납품수량!$B$3:$AI$68,S1,FALSE)</f>
        <v>0</v>
      </c>
      <c r="T187" s="75">
        <f>VLOOKUP($C$187,[75]납품수량!$B$3:$AI$68,T1,FALSE)</f>
        <v>0</v>
      </c>
      <c r="U187" s="75">
        <f>VLOOKUP($C$187,[75]납품수량!$B$3:$AI$68,U1,FALSE)</f>
        <v>0</v>
      </c>
      <c r="V187" s="75">
        <f>VLOOKUP($C$187,[75]납품수량!$B$3:$AI$68,V1,FALSE)</f>
        <v>0</v>
      </c>
      <c r="W187" s="75">
        <f>VLOOKUP($C$187,[75]납품수량!$B$3:$AI$68,W1,FALSE)</f>
        <v>0</v>
      </c>
      <c r="X187" s="75">
        <f>VLOOKUP($C$187,[75]납품수량!$B$3:$AI$68,X1,FALSE)</f>
        <v>0</v>
      </c>
      <c r="Y187" s="75">
        <f>VLOOKUP($C$187,[75]납품수량!$B$3:$AI$68,Y1,FALSE)</f>
        <v>0</v>
      </c>
      <c r="Z187" s="75">
        <f>VLOOKUP($C$187,[75]납품수량!$B$3:$AI$68,Z1,FALSE)</f>
        <v>0</v>
      </c>
      <c r="AA187" s="75">
        <f>VLOOKUP($C$187,[75]납품수량!$B$3:$AI$68,AA1,FALSE)</f>
        <v>0</v>
      </c>
      <c r="AB187" s="75">
        <f>VLOOKUP($C$187,[75]납품수량!$B$3:$AI$68,AB1,FALSE)</f>
        <v>0</v>
      </c>
      <c r="AC187" s="75">
        <f>VLOOKUP($C$187,[75]납품수량!$B$3:$AI$68,AC1,FALSE)</f>
        <v>0</v>
      </c>
      <c r="AD187" s="75">
        <f>VLOOKUP($C$187,[75]납품수량!$B$3:$AI$68,AD1,FALSE)</f>
        <v>0</v>
      </c>
      <c r="AE187" s="75">
        <f>VLOOKUP($C$187,[75]납품수량!$B$3:$AI$68,AE1,FALSE)</f>
        <v>0</v>
      </c>
      <c r="AF187" s="75">
        <f>VLOOKUP($C$187,[75]납품수량!$B$3:$AI$68,AF1,FALSE)</f>
        <v>0</v>
      </c>
      <c r="AG187" s="75">
        <f>VLOOKUP($C$187,[75]납품수량!$B$3:$AI$68,AG1,FALSE)</f>
        <v>0</v>
      </c>
      <c r="AH187" s="75">
        <f>VLOOKUP($C$187,[75]납품수량!$B$3:$AI$68,AH1,FALSE)</f>
        <v>0</v>
      </c>
      <c r="AI187" s="75">
        <f>VLOOKUP($C$187,[75]납품수량!$B$3:$AI$68,AI1,FALSE)</f>
        <v>0</v>
      </c>
      <c r="AJ187" s="75">
        <f>VLOOKUP($C$187,[75]납품수량!$B$3:$AI$68,AJ1,FALSE)</f>
        <v>0</v>
      </c>
      <c r="AK187" s="75">
        <f>VLOOKUP($C$187,[75]납품수량!$B$3:$AI$68,AK1,FALSE)</f>
        <v>0</v>
      </c>
      <c r="AL187" s="75">
        <f>SUM(G187:AK187)</f>
        <v>0</v>
      </c>
      <c r="AM187" s="61"/>
      <c r="AN187" s="61"/>
      <c r="AO187" s="61"/>
      <c r="AP187" s="61"/>
      <c r="AQ187" s="61"/>
      <c r="AR187" s="61"/>
      <c r="AS187" s="61"/>
      <c r="AT187" s="61"/>
      <c r="AU187" s="61"/>
      <c r="AV187" s="61"/>
      <c r="AW187" s="61"/>
      <c r="AX187" s="61"/>
      <c r="AY187" s="61"/>
      <c r="AZ187" s="61"/>
      <c r="BA187" s="61"/>
      <c r="BB187" s="61"/>
      <c r="BC187" s="61"/>
      <c r="BD187" s="61"/>
      <c r="BE187" s="61"/>
      <c r="BF187" s="61"/>
      <c r="BG187" s="61"/>
      <c r="BH187" s="61"/>
      <c r="BI187" s="61"/>
      <c r="BJ187" s="61"/>
      <c r="BK187" s="61"/>
      <c r="BL187" s="61"/>
      <c r="BM187" s="61"/>
      <c r="BN187" s="61"/>
      <c r="BO187" s="61"/>
      <c r="BP187" s="61"/>
      <c r="BQ187" s="61"/>
      <c r="BR187" s="61"/>
      <c r="BS187" s="61"/>
      <c r="BT187" s="61"/>
      <c r="BU187" s="61"/>
      <c r="BV187" s="61"/>
      <c r="BW187" s="61"/>
      <c r="BX187" s="61"/>
      <c r="BY187" s="61"/>
      <c r="BZ187" s="61"/>
      <c r="CA187" s="61"/>
      <c r="CB187" s="61"/>
      <c r="CC187" s="61"/>
      <c r="CD187" s="61"/>
      <c r="CE187" s="61"/>
      <c r="CF187" s="61"/>
      <c r="CG187" s="61"/>
      <c r="CH187" s="61"/>
      <c r="CI187" s="61"/>
      <c r="CJ187" s="61"/>
      <c r="CK187" s="61"/>
      <c r="CL187" s="61"/>
      <c r="CM187" s="61"/>
      <c r="CN187" s="61"/>
      <c r="CO187" s="61"/>
      <c r="CP187" s="61"/>
      <c r="CQ187" s="61"/>
      <c r="CR187" s="61"/>
      <c r="CS187" s="61"/>
      <c r="CT187" s="61"/>
      <c r="CU187" s="61"/>
      <c r="CV187" s="61"/>
      <c r="CW187" s="61"/>
      <c r="CX187" s="61"/>
      <c r="CY187" s="61"/>
      <c r="CZ187" s="61"/>
      <c r="DA187" s="61"/>
      <c r="DB187" s="61"/>
    </row>
    <row r="188" spans="1:106" s="58" customFormat="1" ht="16.5" customHeight="1">
      <c r="A188" s="70"/>
      <c r="B188" s="774"/>
      <c r="C188" s="770"/>
      <c r="D188" s="772"/>
      <c r="E188" s="772"/>
      <c r="F188" s="772"/>
      <c r="G188" s="74">
        <f>$F$187*G187</f>
        <v>0</v>
      </c>
      <c r="H188" s="74">
        <f t="shared" ref="H188:AK188" si="92">$F$187*H187</f>
        <v>0</v>
      </c>
      <c r="I188" s="74">
        <f t="shared" si="92"/>
        <v>0</v>
      </c>
      <c r="J188" s="74">
        <f t="shared" si="92"/>
        <v>0</v>
      </c>
      <c r="K188" s="74">
        <f t="shared" si="92"/>
        <v>0</v>
      </c>
      <c r="L188" s="74">
        <f t="shared" si="92"/>
        <v>0</v>
      </c>
      <c r="M188" s="74">
        <f t="shared" si="92"/>
        <v>0</v>
      </c>
      <c r="N188" s="74">
        <f t="shared" si="92"/>
        <v>0</v>
      </c>
      <c r="O188" s="74">
        <f t="shared" si="92"/>
        <v>0</v>
      </c>
      <c r="P188" s="74">
        <f t="shared" si="92"/>
        <v>0</v>
      </c>
      <c r="Q188" s="74">
        <f t="shared" si="92"/>
        <v>0</v>
      </c>
      <c r="R188" s="74">
        <f t="shared" si="92"/>
        <v>0</v>
      </c>
      <c r="S188" s="74">
        <f t="shared" si="92"/>
        <v>0</v>
      </c>
      <c r="T188" s="74">
        <f t="shared" si="92"/>
        <v>0</v>
      </c>
      <c r="U188" s="74">
        <f t="shared" si="92"/>
        <v>0</v>
      </c>
      <c r="V188" s="74">
        <f t="shared" si="92"/>
        <v>0</v>
      </c>
      <c r="W188" s="74">
        <f t="shared" si="92"/>
        <v>0</v>
      </c>
      <c r="X188" s="74">
        <f t="shared" si="92"/>
        <v>0</v>
      </c>
      <c r="Y188" s="74">
        <f t="shared" si="92"/>
        <v>0</v>
      </c>
      <c r="Z188" s="74">
        <f t="shared" si="92"/>
        <v>0</v>
      </c>
      <c r="AA188" s="74">
        <f t="shared" si="92"/>
        <v>0</v>
      </c>
      <c r="AB188" s="74">
        <f t="shared" si="92"/>
        <v>0</v>
      </c>
      <c r="AC188" s="74">
        <f t="shared" si="92"/>
        <v>0</v>
      </c>
      <c r="AD188" s="74">
        <f t="shared" si="92"/>
        <v>0</v>
      </c>
      <c r="AE188" s="74">
        <f t="shared" si="92"/>
        <v>0</v>
      </c>
      <c r="AF188" s="74">
        <f t="shared" si="92"/>
        <v>0</v>
      </c>
      <c r="AG188" s="74">
        <f t="shared" si="92"/>
        <v>0</v>
      </c>
      <c r="AH188" s="74">
        <f t="shared" si="92"/>
        <v>0</v>
      </c>
      <c r="AI188" s="74">
        <f t="shared" si="92"/>
        <v>0</v>
      </c>
      <c r="AJ188" s="74">
        <f t="shared" si="92"/>
        <v>0</v>
      </c>
      <c r="AK188" s="74">
        <f t="shared" si="92"/>
        <v>0</v>
      </c>
      <c r="AL188" s="74">
        <f>F187*AL187</f>
        <v>0</v>
      </c>
      <c r="AM188" s="61"/>
      <c r="AN188" s="61"/>
      <c r="AO188" s="61"/>
      <c r="AP188" s="61"/>
      <c r="AQ188" s="61"/>
      <c r="AR188" s="61"/>
      <c r="AS188" s="61"/>
      <c r="AT188" s="61"/>
      <c r="AU188" s="61"/>
      <c r="AV188" s="61"/>
      <c r="AW188" s="61"/>
      <c r="AX188" s="61"/>
      <c r="AY188" s="61"/>
      <c r="AZ188" s="61"/>
      <c r="BA188" s="61"/>
      <c r="BB188" s="61"/>
      <c r="BC188" s="61"/>
      <c r="BD188" s="61"/>
      <c r="BE188" s="61"/>
      <c r="BF188" s="61"/>
      <c r="BG188" s="61"/>
      <c r="BH188" s="61"/>
      <c r="BI188" s="61"/>
      <c r="BJ188" s="61"/>
      <c r="BK188" s="61"/>
      <c r="BL188" s="61"/>
      <c r="BM188" s="61"/>
      <c r="BN188" s="61"/>
      <c r="BO188" s="61"/>
      <c r="BP188" s="61"/>
      <c r="BQ188" s="61"/>
      <c r="BR188" s="61"/>
      <c r="BS188" s="61"/>
      <c r="BT188" s="61"/>
      <c r="BU188" s="61"/>
      <c r="BV188" s="61"/>
      <c r="BW188" s="61"/>
      <c r="BX188" s="61"/>
      <c r="BY188" s="61"/>
      <c r="BZ188" s="61"/>
      <c r="CA188" s="61"/>
      <c r="CB188" s="61"/>
      <c r="CC188" s="61"/>
      <c r="CD188" s="61"/>
      <c r="CE188" s="61"/>
      <c r="CF188" s="61"/>
      <c r="CG188" s="61"/>
      <c r="CH188" s="61"/>
      <c r="CI188" s="61"/>
      <c r="CJ188" s="61"/>
      <c r="CK188" s="61"/>
      <c r="CL188" s="61"/>
      <c r="CM188" s="61"/>
      <c r="CN188" s="61"/>
      <c r="CO188" s="61"/>
      <c r="CP188" s="61"/>
      <c r="CQ188" s="61"/>
      <c r="CR188" s="61"/>
      <c r="CS188" s="61"/>
      <c r="CT188" s="61"/>
      <c r="CU188" s="61"/>
      <c r="CV188" s="61"/>
      <c r="CW188" s="61"/>
      <c r="CX188" s="61"/>
      <c r="CY188" s="61"/>
      <c r="CZ188" s="61"/>
      <c r="DA188" s="61"/>
      <c r="DB188" s="61"/>
    </row>
    <row r="189" spans="1:106" s="58" customFormat="1" ht="16.5" customHeight="1">
      <c r="A189" s="70" t="s">
        <v>637</v>
      </c>
      <c r="B189" s="774"/>
      <c r="C189" s="769" t="s">
        <v>588</v>
      </c>
      <c r="D189" s="771" t="s">
        <v>577</v>
      </c>
      <c r="E189" s="771" t="s">
        <v>569</v>
      </c>
      <c r="F189" s="771">
        <f>VLOOKUP(C189,'[72]납품수량(영업)'!$C$3:$F$260,4,FALSE)</f>
        <v>0</v>
      </c>
      <c r="G189" s="75">
        <f>VLOOKUP(C189,[75]납품수량!$B$3:$AI$68,G1,FALSE)</f>
        <v>0</v>
      </c>
      <c r="H189" s="75">
        <f>VLOOKUP($C$189,[75]납품수량!$B$3:$AI$68,H1,FALSE)</f>
        <v>0</v>
      </c>
      <c r="I189" s="75">
        <f>VLOOKUP($C$189,[75]납품수량!$B$3:$AI$68,I1,FALSE)</f>
        <v>0</v>
      </c>
      <c r="J189" s="75">
        <f>VLOOKUP($C$189,[75]납품수량!$B$3:$AI$68,J1,FALSE)</f>
        <v>0</v>
      </c>
      <c r="K189" s="75">
        <f>VLOOKUP($C$189,[75]납품수량!$B$3:$AI$68,K1,FALSE)</f>
        <v>0</v>
      </c>
      <c r="L189" s="75">
        <f>VLOOKUP($C$189,[75]납품수량!$B$3:$AI$68,L1,FALSE)</f>
        <v>0</v>
      </c>
      <c r="M189" s="75">
        <f>VLOOKUP($C$189,[75]납품수량!$B$3:$AI$68,M1,FALSE)</f>
        <v>0</v>
      </c>
      <c r="N189" s="75">
        <f>VLOOKUP($C$189,[75]납품수량!$B$3:$AI$68,N1,FALSE)</f>
        <v>0</v>
      </c>
      <c r="O189" s="75">
        <f>VLOOKUP($C$189,[75]납품수량!$B$3:$AI$68,O1,FALSE)</f>
        <v>0</v>
      </c>
      <c r="P189" s="75">
        <f>VLOOKUP($C$189,[75]납품수량!$B$3:$AI$68,P1,FALSE)</f>
        <v>0</v>
      </c>
      <c r="Q189" s="75">
        <f>VLOOKUP($C$189,[75]납품수량!$B$3:$AI$68,Q1,FALSE)</f>
        <v>0</v>
      </c>
      <c r="R189" s="75">
        <f>VLOOKUP($C$189,[75]납품수량!$B$3:$AI$68,R1,FALSE)</f>
        <v>0</v>
      </c>
      <c r="S189" s="75">
        <f>VLOOKUP($C$189,[75]납품수량!$B$3:$AI$68,S1,FALSE)</f>
        <v>0</v>
      </c>
      <c r="T189" s="75">
        <f>VLOOKUP($C$189,[75]납품수량!$B$3:$AI$68,T1,FALSE)</f>
        <v>0</v>
      </c>
      <c r="U189" s="75">
        <f>VLOOKUP($C$189,[75]납품수량!$B$3:$AI$68,U1,FALSE)</f>
        <v>0</v>
      </c>
      <c r="V189" s="75">
        <f>VLOOKUP($C$189,[75]납품수량!$B$3:$AI$68,V1,FALSE)</f>
        <v>0</v>
      </c>
      <c r="W189" s="75">
        <f>VLOOKUP($C$189,[75]납품수량!$B$3:$AI$68,W1,FALSE)</f>
        <v>0</v>
      </c>
      <c r="X189" s="75">
        <f>VLOOKUP($C$189,[75]납품수량!$B$3:$AI$68,X1,FALSE)</f>
        <v>0</v>
      </c>
      <c r="Y189" s="75">
        <f>VLOOKUP($C$189,[75]납품수량!$B$3:$AI$68,Y1,FALSE)</f>
        <v>0</v>
      </c>
      <c r="Z189" s="75">
        <f>VLOOKUP($C$189,[75]납품수량!$B$3:$AI$68,Z1,FALSE)</f>
        <v>0</v>
      </c>
      <c r="AA189" s="75">
        <f>VLOOKUP($C$189,[75]납품수량!$B$3:$AI$68,AA1,FALSE)</f>
        <v>0</v>
      </c>
      <c r="AB189" s="75">
        <f>VLOOKUP($C$189,[75]납품수량!$B$3:$AI$68,AB1,FALSE)</f>
        <v>0</v>
      </c>
      <c r="AC189" s="75">
        <f>VLOOKUP($C$189,[75]납품수량!$B$3:$AI$68,AC1,FALSE)</f>
        <v>0</v>
      </c>
      <c r="AD189" s="75">
        <f>VLOOKUP($C$189,[75]납품수량!$B$3:$AI$68,AD1,FALSE)</f>
        <v>0</v>
      </c>
      <c r="AE189" s="75">
        <f>VLOOKUP($C$189,[75]납품수량!$B$3:$AI$68,AE1,FALSE)</f>
        <v>0</v>
      </c>
      <c r="AF189" s="75">
        <f>VLOOKUP($C$189,[75]납품수량!$B$3:$AI$68,AF1,FALSE)</f>
        <v>0</v>
      </c>
      <c r="AG189" s="75">
        <f>VLOOKUP($C$189,[75]납품수량!$B$3:$AI$68,AG1,FALSE)</f>
        <v>0</v>
      </c>
      <c r="AH189" s="75">
        <f>VLOOKUP($C$189,[75]납품수량!$B$3:$AI$68,AH1,FALSE)</f>
        <v>0</v>
      </c>
      <c r="AI189" s="75">
        <f>VLOOKUP($C$189,[75]납품수량!$B$3:$AI$68,AI1,FALSE)</f>
        <v>0</v>
      </c>
      <c r="AJ189" s="75">
        <f>VLOOKUP($C$189,[75]납품수량!$B$3:$AI$68,AJ1,FALSE)</f>
        <v>0</v>
      </c>
      <c r="AK189" s="75">
        <f>VLOOKUP($C$189,[75]납품수량!$B$3:$AI$68,AK1,FALSE)</f>
        <v>0</v>
      </c>
      <c r="AL189" s="75">
        <f>SUM(G189:AK189)</f>
        <v>0</v>
      </c>
      <c r="AM189" s="61"/>
      <c r="AN189" s="61"/>
      <c r="AO189" s="61"/>
      <c r="AP189" s="61"/>
      <c r="AQ189" s="61"/>
      <c r="AR189" s="61"/>
      <c r="AS189" s="61"/>
      <c r="AT189" s="61"/>
      <c r="AU189" s="61"/>
      <c r="AV189" s="61"/>
      <c r="AW189" s="61"/>
      <c r="AX189" s="61"/>
      <c r="AY189" s="61"/>
      <c r="AZ189" s="61"/>
      <c r="BA189" s="61"/>
      <c r="BB189" s="61"/>
      <c r="BC189" s="61"/>
      <c r="BD189" s="61"/>
      <c r="BE189" s="61"/>
      <c r="BF189" s="61"/>
      <c r="BG189" s="61"/>
      <c r="BH189" s="61"/>
      <c r="BI189" s="61"/>
      <c r="BJ189" s="61"/>
      <c r="BK189" s="61"/>
      <c r="BL189" s="61"/>
      <c r="BM189" s="61"/>
      <c r="BN189" s="61"/>
      <c r="BO189" s="61"/>
      <c r="BP189" s="61"/>
      <c r="BQ189" s="61"/>
      <c r="BR189" s="61"/>
      <c r="BS189" s="61"/>
      <c r="BT189" s="61"/>
      <c r="BU189" s="61"/>
      <c r="BV189" s="61"/>
      <c r="BW189" s="61"/>
      <c r="BX189" s="61"/>
      <c r="BY189" s="61"/>
      <c r="BZ189" s="61"/>
      <c r="CA189" s="61"/>
      <c r="CB189" s="61"/>
      <c r="CC189" s="61"/>
      <c r="CD189" s="61"/>
      <c r="CE189" s="61"/>
      <c r="CF189" s="61"/>
      <c r="CG189" s="61"/>
      <c r="CH189" s="61"/>
      <c r="CI189" s="61"/>
      <c r="CJ189" s="61"/>
      <c r="CK189" s="61"/>
      <c r="CL189" s="61"/>
      <c r="CM189" s="61"/>
      <c r="CN189" s="61"/>
      <c r="CO189" s="61"/>
      <c r="CP189" s="61"/>
      <c r="CQ189" s="61"/>
      <c r="CR189" s="61"/>
      <c r="CS189" s="61"/>
      <c r="CT189" s="61"/>
      <c r="CU189" s="61"/>
      <c r="CV189" s="61"/>
      <c r="CW189" s="61"/>
      <c r="CX189" s="61"/>
      <c r="CY189" s="61"/>
      <c r="CZ189" s="61"/>
      <c r="DA189" s="61"/>
      <c r="DB189" s="61"/>
    </row>
    <row r="190" spans="1:106" s="58" customFormat="1" ht="16.5" customHeight="1">
      <c r="A190" s="70"/>
      <c r="B190" s="774"/>
      <c r="C190" s="770"/>
      <c r="D190" s="772"/>
      <c r="E190" s="772"/>
      <c r="F190" s="772"/>
      <c r="G190" s="74">
        <f>$F$189*G189</f>
        <v>0</v>
      </c>
      <c r="H190" s="74">
        <f t="shared" ref="H190:AK190" si="93">$F$189*H189</f>
        <v>0</v>
      </c>
      <c r="I190" s="74">
        <f t="shared" si="93"/>
        <v>0</v>
      </c>
      <c r="J190" s="74">
        <f t="shared" si="93"/>
        <v>0</v>
      </c>
      <c r="K190" s="74">
        <f t="shared" si="93"/>
        <v>0</v>
      </c>
      <c r="L190" s="74">
        <f t="shared" si="93"/>
        <v>0</v>
      </c>
      <c r="M190" s="74">
        <f t="shared" si="93"/>
        <v>0</v>
      </c>
      <c r="N190" s="74">
        <f t="shared" si="93"/>
        <v>0</v>
      </c>
      <c r="O190" s="74">
        <f t="shared" si="93"/>
        <v>0</v>
      </c>
      <c r="P190" s="74">
        <f t="shared" si="93"/>
        <v>0</v>
      </c>
      <c r="Q190" s="74">
        <f t="shared" si="93"/>
        <v>0</v>
      </c>
      <c r="R190" s="74">
        <f t="shared" si="93"/>
        <v>0</v>
      </c>
      <c r="S190" s="74">
        <f t="shared" si="93"/>
        <v>0</v>
      </c>
      <c r="T190" s="74">
        <f t="shared" si="93"/>
        <v>0</v>
      </c>
      <c r="U190" s="74">
        <f t="shared" si="93"/>
        <v>0</v>
      </c>
      <c r="V190" s="74">
        <f t="shared" si="93"/>
        <v>0</v>
      </c>
      <c r="W190" s="74">
        <f t="shared" si="93"/>
        <v>0</v>
      </c>
      <c r="X190" s="74">
        <f t="shared" si="93"/>
        <v>0</v>
      </c>
      <c r="Y190" s="74">
        <f t="shared" si="93"/>
        <v>0</v>
      </c>
      <c r="Z190" s="74">
        <f t="shared" si="93"/>
        <v>0</v>
      </c>
      <c r="AA190" s="74">
        <f t="shared" si="93"/>
        <v>0</v>
      </c>
      <c r="AB190" s="74">
        <f t="shared" si="93"/>
        <v>0</v>
      </c>
      <c r="AC190" s="74">
        <f t="shared" si="93"/>
        <v>0</v>
      </c>
      <c r="AD190" s="74">
        <f t="shared" si="93"/>
        <v>0</v>
      </c>
      <c r="AE190" s="74">
        <f t="shared" si="93"/>
        <v>0</v>
      </c>
      <c r="AF190" s="74">
        <f t="shared" si="93"/>
        <v>0</v>
      </c>
      <c r="AG190" s="74">
        <f t="shared" si="93"/>
        <v>0</v>
      </c>
      <c r="AH190" s="74">
        <f t="shared" si="93"/>
        <v>0</v>
      </c>
      <c r="AI190" s="74">
        <f t="shared" si="93"/>
        <v>0</v>
      </c>
      <c r="AJ190" s="74">
        <f t="shared" si="93"/>
        <v>0</v>
      </c>
      <c r="AK190" s="74">
        <f t="shared" si="93"/>
        <v>0</v>
      </c>
      <c r="AL190" s="74">
        <f>F189*AL189</f>
        <v>0</v>
      </c>
      <c r="AM190" s="61"/>
      <c r="AN190" s="61"/>
      <c r="AO190" s="61"/>
      <c r="AP190" s="61"/>
      <c r="AQ190" s="61"/>
      <c r="AR190" s="61"/>
      <c r="AS190" s="61"/>
      <c r="AT190" s="61"/>
      <c r="AU190" s="61"/>
      <c r="AV190" s="61"/>
      <c r="AW190" s="61"/>
      <c r="AX190" s="61"/>
      <c r="AY190" s="61"/>
      <c r="AZ190" s="61"/>
      <c r="BA190" s="61"/>
      <c r="BB190" s="61"/>
      <c r="BC190" s="61"/>
      <c r="BD190" s="61"/>
      <c r="BE190" s="61"/>
      <c r="BF190" s="61"/>
      <c r="BG190" s="61"/>
      <c r="BH190" s="61"/>
      <c r="BI190" s="61"/>
      <c r="BJ190" s="61"/>
      <c r="BK190" s="61"/>
      <c r="BL190" s="61"/>
      <c r="BM190" s="61"/>
      <c r="BN190" s="61"/>
      <c r="BO190" s="61"/>
      <c r="BP190" s="61"/>
      <c r="BQ190" s="61"/>
      <c r="BR190" s="61"/>
      <c r="BS190" s="61"/>
      <c r="BT190" s="61"/>
      <c r="BU190" s="61"/>
      <c r="BV190" s="61"/>
      <c r="BW190" s="61"/>
      <c r="BX190" s="61"/>
      <c r="BY190" s="61"/>
      <c r="BZ190" s="61"/>
      <c r="CA190" s="61"/>
      <c r="CB190" s="61"/>
      <c r="CC190" s="61"/>
      <c r="CD190" s="61"/>
      <c r="CE190" s="61"/>
      <c r="CF190" s="61"/>
      <c r="CG190" s="61"/>
      <c r="CH190" s="61"/>
      <c r="CI190" s="61"/>
      <c r="CJ190" s="61"/>
      <c r="CK190" s="61"/>
      <c r="CL190" s="61"/>
      <c r="CM190" s="61"/>
      <c r="CN190" s="61"/>
      <c r="CO190" s="61"/>
      <c r="CP190" s="61"/>
      <c r="CQ190" s="61"/>
      <c r="CR190" s="61"/>
      <c r="CS190" s="61"/>
      <c r="CT190" s="61"/>
      <c r="CU190" s="61"/>
      <c r="CV190" s="61"/>
      <c r="CW190" s="61"/>
      <c r="CX190" s="61"/>
      <c r="CY190" s="61"/>
      <c r="CZ190" s="61"/>
      <c r="DA190" s="61"/>
      <c r="DB190" s="61"/>
    </row>
    <row r="191" spans="1:106" s="58" customFormat="1" ht="16.5" customHeight="1">
      <c r="A191" s="70" t="s">
        <v>637</v>
      </c>
      <c r="B191" s="774"/>
      <c r="C191" s="769" t="s">
        <v>585</v>
      </c>
      <c r="D191" s="771" t="s">
        <v>589</v>
      </c>
      <c r="E191" s="771" t="s">
        <v>546</v>
      </c>
      <c r="F191" s="771">
        <f>VLOOKUP(C191,'[72]납품수량(영업)'!$C$3:$F$260,4,FALSE)</f>
        <v>0</v>
      </c>
      <c r="G191" s="75">
        <f>VLOOKUP(C191,[75]납품수량!$B$3:$AI$68,G1,FALSE)</f>
        <v>0</v>
      </c>
      <c r="H191" s="75">
        <f>VLOOKUP($C$191,[75]납품수량!$B$3:$AI$68,H1,FALSE)</f>
        <v>0</v>
      </c>
      <c r="I191" s="75">
        <f>VLOOKUP($C$191,[75]납품수량!$B$3:$AI$68,I1,FALSE)</f>
        <v>0</v>
      </c>
      <c r="J191" s="75">
        <f>VLOOKUP($C$191,[75]납품수량!$B$3:$AI$68,J1,FALSE)</f>
        <v>0</v>
      </c>
      <c r="K191" s="75">
        <f>VLOOKUP($C$191,[75]납품수량!$B$3:$AI$68,K1,FALSE)</f>
        <v>0</v>
      </c>
      <c r="L191" s="75">
        <f>VLOOKUP($C$191,[75]납품수량!$B$3:$AI$68,L1,FALSE)</f>
        <v>0</v>
      </c>
      <c r="M191" s="75">
        <f>VLOOKUP($C$191,[75]납품수량!$B$3:$AI$68,M1,FALSE)</f>
        <v>0</v>
      </c>
      <c r="N191" s="75">
        <f>VLOOKUP($C$191,[75]납품수량!$B$3:$AI$68,N1,FALSE)</f>
        <v>0</v>
      </c>
      <c r="O191" s="75">
        <f>VLOOKUP($C$191,[75]납품수량!$B$3:$AI$68,O1,FALSE)</f>
        <v>0</v>
      </c>
      <c r="P191" s="75">
        <f>VLOOKUP($C$191,[75]납품수량!$B$3:$AI$68,P1,FALSE)</f>
        <v>0</v>
      </c>
      <c r="Q191" s="75">
        <f>VLOOKUP($C$191,[75]납품수량!$B$3:$AI$68,Q1,FALSE)</f>
        <v>0</v>
      </c>
      <c r="R191" s="75">
        <f>VLOOKUP($C$191,[75]납품수량!$B$3:$AI$68,R1,FALSE)</f>
        <v>0</v>
      </c>
      <c r="S191" s="75">
        <f>VLOOKUP($C$191,[75]납품수량!$B$3:$AI$68,S1,FALSE)</f>
        <v>0</v>
      </c>
      <c r="T191" s="75">
        <f>VLOOKUP($C$191,[75]납품수량!$B$3:$AI$68,T1,FALSE)</f>
        <v>0</v>
      </c>
      <c r="U191" s="75">
        <f>VLOOKUP($C$191,[75]납품수량!$B$3:$AI$68,U1,FALSE)</f>
        <v>0</v>
      </c>
      <c r="V191" s="75">
        <f>VLOOKUP($C$191,[75]납품수량!$B$3:$AI$68,V1,FALSE)</f>
        <v>0</v>
      </c>
      <c r="W191" s="75">
        <f>VLOOKUP($C$191,[75]납품수량!$B$3:$AI$68,W1,FALSE)</f>
        <v>0</v>
      </c>
      <c r="X191" s="75">
        <f>VLOOKUP($C$191,[75]납품수량!$B$3:$AI$68,X1,FALSE)</f>
        <v>0</v>
      </c>
      <c r="Y191" s="75">
        <f>VLOOKUP($C$191,[75]납품수량!$B$3:$AI$68,Y1,FALSE)</f>
        <v>0</v>
      </c>
      <c r="Z191" s="75">
        <f>VLOOKUP($C$191,[75]납품수량!$B$3:$AI$68,Z1,FALSE)</f>
        <v>0</v>
      </c>
      <c r="AA191" s="75">
        <f>VLOOKUP($C$191,[75]납품수량!$B$3:$AI$68,AA1,FALSE)</f>
        <v>0</v>
      </c>
      <c r="AB191" s="75">
        <f>VLOOKUP($C$191,[75]납품수량!$B$3:$AI$68,AB1,FALSE)</f>
        <v>0</v>
      </c>
      <c r="AC191" s="75">
        <f>VLOOKUP($C$191,[75]납품수량!$B$3:$AI$68,AC1,FALSE)</f>
        <v>0</v>
      </c>
      <c r="AD191" s="75">
        <f>VLOOKUP($C$191,[75]납품수량!$B$3:$AI$68,AD1,FALSE)</f>
        <v>0</v>
      </c>
      <c r="AE191" s="75">
        <f>VLOOKUP($C$191,[75]납품수량!$B$3:$AI$68,AE1,FALSE)</f>
        <v>0</v>
      </c>
      <c r="AF191" s="75">
        <f>VLOOKUP($C$191,[75]납품수량!$B$3:$AI$68,AF1,FALSE)</f>
        <v>0</v>
      </c>
      <c r="AG191" s="75">
        <f>VLOOKUP($C$191,[75]납품수량!$B$3:$AI$68,AG1,FALSE)</f>
        <v>0</v>
      </c>
      <c r="AH191" s="75">
        <f>VLOOKUP($C$191,[75]납품수량!$B$3:$AI$68,AH1,FALSE)</f>
        <v>0</v>
      </c>
      <c r="AI191" s="75">
        <f>VLOOKUP($C$191,[75]납품수량!$B$3:$AI$68,AI1,FALSE)</f>
        <v>0</v>
      </c>
      <c r="AJ191" s="75">
        <f>VLOOKUP($C$191,[75]납품수량!$B$3:$AI$68,AJ1,FALSE)</f>
        <v>0</v>
      </c>
      <c r="AK191" s="75">
        <f>VLOOKUP($C$191,[75]납품수량!$B$3:$AI$68,AK1,FALSE)</f>
        <v>0</v>
      </c>
      <c r="AL191" s="75">
        <f>SUM(G191:AK191)</f>
        <v>0</v>
      </c>
      <c r="AM191" s="61"/>
      <c r="AN191" s="61"/>
      <c r="AO191" s="61"/>
      <c r="AP191" s="61"/>
      <c r="AQ191" s="61"/>
      <c r="AR191" s="61"/>
      <c r="AS191" s="61"/>
      <c r="AT191" s="61"/>
      <c r="AU191" s="61"/>
      <c r="AV191" s="61"/>
      <c r="AW191" s="61"/>
      <c r="AX191" s="61"/>
      <c r="AY191" s="61"/>
      <c r="AZ191" s="61"/>
      <c r="BA191" s="61"/>
      <c r="BB191" s="61"/>
      <c r="BC191" s="61"/>
      <c r="BD191" s="61"/>
      <c r="BE191" s="61"/>
      <c r="BF191" s="61"/>
      <c r="BG191" s="61"/>
      <c r="BH191" s="61"/>
      <c r="BI191" s="61"/>
      <c r="BJ191" s="61"/>
      <c r="BK191" s="61"/>
      <c r="BL191" s="61"/>
      <c r="BM191" s="61"/>
      <c r="BN191" s="61"/>
      <c r="BO191" s="61"/>
      <c r="BP191" s="61"/>
      <c r="BQ191" s="61"/>
      <c r="BR191" s="61"/>
      <c r="BS191" s="61"/>
      <c r="BT191" s="61"/>
      <c r="BU191" s="61"/>
      <c r="BV191" s="61"/>
      <c r="BW191" s="61"/>
      <c r="BX191" s="61"/>
      <c r="BY191" s="61"/>
      <c r="BZ191" s="61"/>
      <c r="CA191" s="61"/>
      <c r="CB191" s="61"/>
      <c r="CC191" s="61"/>
      <c r="CD191" s="61"/>
      <c r="CE191" s="61"/>
      <c r="CF191" s="61"/>
      <c r="CG191" s="61"/>
      <c r="CH191" s="61"/>
      <c r="CI191" s="61"/>
      <c r="CJ191" s="61"/>
      <c r="CK191" s="61"/>
      <c r="CL191" s="61"/>
      <c r="CM191" s="61"/>
      <c r="CN191" s="61"/>
      <c r="CO191" s="61"/>
      <c r="CP191" s="61"/>
      <c r="CQ191" s="61"/>
      <c r="CR191" s="61"/>
      <c r="CS191" s="61"/>
      <c r="CT191" s="61"/>
      <c r="CU191" s="61"/>
      <c r="CV191" s="61"/>
      <c r="CW191" s="61"/>
      <c r="CX191" s="61"/>
      <c r="CY191" s="61"/>
      <c r="CZ191" s="61"/>
      <c r="DA191" s="61"/>
      <c r="DB191" s="61"/>
    </row>
    <row r="192" spans="1:106" s="58" customFormat="1" ht="16.5" customHeight="1">
      <c r="A192" s="70"/>
      <c r="B192" s="774"/>
      <c r="C192" s="770"/>
      <c r="D192" s="772"/>
      <c r="E192" s="772"/>
      <c r="F192" s="772"/>
      <c r="G192" s="74">
        <f>$F$191*G191</f>
        <v>0</v>
      </c>
      <c r="H192" s="74">
        <f t="shared" ref="H192:AK192" si="94">$F$191*H191</f>
        <v>0</v>
      </c>
      <c r="I192" s="74">
        <f t="shared" si="94"/>
        <v>0</v>
      </c>
      <c r="J192" s="74">
        <f t="shared" si="94"/>
        <v>0</v>
      </c>
      <c r="K192" s="74">
        <f t="shared" si="94"/>
        <v>0</v>
      </c>
      <c r="L192" s="74">
        <f t="shared" si="94"/>
        <v>0</v>
      </c>
      <c r="M192" s="74">
        <f t="shared" si="94"/>
        <v>0</v>
      </c>
      <c r="N192" s="74">
        <f t="shared" si="94"/>
        <v>0</v>
      </c>
      <c r="O192" s="74">
        <f t="shared" si="94"/>
        <v>0</v>
      </c>
      <c r="P192" s="74">
        <f t="shared" si="94"/>
        <v>0</v>
      </c>
      <c r="Q192" s="74">
        <f t="shared" si="94"/>
        <v>0</v>
      </c>
      <c r="R192" s="74">
        <f t="shared" si="94"/>
        <v>0</v>
      </c>
      <c r="S192" s="74">
        <f t="shared" si="94"/>
        <v>0</v>
      </c>
      <c r="T192" s="74">
        <f t="shared" si="94"/>
        <v>0</v>
      </c>
      <c r="U192" s="74">
        <f t="shared" si="94"/>
        <v>0</v>
      </c>
      <c r="V192" s="74">
        <f t="shared" si="94"/>
        <v>0</v>
      </c>
      <c r="W192" s="74">
        <f t="shared" si="94"/>
        <v>0</v>
      </c>
      <c r="X192" s="74">
        <f t="shared" si="94"/>
        <v>0</v>
      </c>
      <c r="Y192" s="74">
        <f t="shared" si="94"/>
        <v>0</v>
      </c>
      <c r="Z192" s="74">
        <f t="shared" si="94"/>
        <v>0</v>
      </c>
      <c r="AA192" s="74">
        <f t="shared" si="94"/>
        <v>0</v>
      </c>
      <c r="AB192" s="74">
        <f t="shared" si="94"/>
        <v>0</v>
      </c>
      <c r="AC192" s="74">
        <f t="shared" si="94"/>
        <v>0</v>
      </c>
      <c r="AD192" s="74">
        <f t="shared" si="94"/>
        <v>0</v>
      </c>
      <c r="AE192" s="74">
        <f t="shared" si="94"/>
        <v>0</v>
      </c>
      <c r="AF192" s="74">
        <f t="shared" si="94"/>
        <v>0</v>
      </c>
      <c r="AG192" s="74">
        <f t="shared" si="94"/>
        <v>0</v>
      </c>
      <c r="AH192" s="74">
        <f t="shared" si="94"/>
        <v>0</v>
      </c>
      <c r="AI192" s="74">
        <f t="shared" si="94"/>
        <v>0</v>
      </c>
      <c r="AJ192" s="74">
        <f t="shared" si="94"/>
        <v>0</v>
      </c>
      <c r="AK192" s="74">
        <f t="shared" si="94"/>
        <v>0</v>
      </c>
      <c r="AL192" s="74">
        <f>F191*AL191</f>
        <v>0</v>
      </c>
      <c r="AM192" s="61"/>
      <c r="AN192" s="61"/>
      <c r="AO192" s="61"/>
      <c r="AP192" s="61"/>
      <c r="AQ192" s="61"/>
      <c r="AR192" s="61"/>
      <c r="AS192" s="61"/>
      <c r="AT192" s="61"/>
      <c r="AU192" s="61"/>
      <c r="AV192" s="61"/>
      <c r="AW192" s="61"/>
      <c r="AX192" s="61"/>
      <c r="AY192" s="61"/>
      <c r="AZ192" s="61"/>
      <c r="BA192" s="61"/>
      <c r="BB192" s="61"/>
      <c r="BC192" s="61"/>
      <c r="BD192" s="61"/>
      <c r="BE192" s="61"/>
      <c r="BF192" s="61"/>
      <c r="BG192" s="61"/>
      <c r="BH192" s="61"/>
      <c r="BI192" s="61"/>
      <c r="BJ192" s="61"/>
      <c r="BK192" s="61"/>
      <c r="BL192" s="61"/>
      <c r="BM192" s="61"/>
      <c r="BN192" s="61"/>
      <c r="BO192" s="61"/>
      <c r="BP192" s="61"/>
      <c r="BQ192" s="61"/>
      <c r="BR192" s="61"/>
      <c r="BS192" s="61"/>
      <c r="BT192" s="61"/>
      <c r="BU192" s="61"/>
      <c r="BV192" s="61"/>
      <c r="BW192" s="61"/>
      <c r="BX192" s="61"/>
      <c r="BY192" s="61"/>
      <c r="BZ192" s="61"/>
      <c r="CA192" s="61"/>
      <c r="CB192" s="61"/>
      <c r="CC192" s="61"/>
      <c r="CD192" s="61"/>
      <c r="CE192" s="61"/>
      <c r="CF192" s="61"/>
      <c r="CG192" s="61"/>
      <c r="CH192" s="61"/>
      <c r="CI192" s="61"/>
      <c r="CJ192" s="61"/>
      <c r="CK192" s="61"/>
      <c r="CL192" s="61"/>
      <c r="CM192" s="61"/>
      <c r="CN192" s="61"/>
      <c r="CO192" s="61"/>
      <c r="CP192" s="61"/>
      <c r="CQ192" s="61"/>
      <c r="CR192" s="61"/>
      <c r="CS192" s="61"/>
      <c r="CT192" s="61"/>
      <c r="CU192" s="61"/>
      <c r="CV192" s="61"/>
      <c r="CW192" s="61"/>
      <c r="CX192" s="61"/>
      <c r="CY192" s="61"/>
      <c r="CZ192" s="61"/>
      <c r="DA192" s="61"/>
      <c r="DB192" s="61"/>
    </row>
    <row r="193" spans="1:106" s="58" customFormat="1" ht="16.5" customHeight="1">
      <c r="A193" s="70" t="s">
        <v>637</v>
      </c>
      <c r="B193" s="774"/>
      <c r="C193" s="769" t="s">
        <v>590</v>
      </c>
      <c r="D193" s="771" t="s">
        <v>591</v>
      </c>
      <c r="E193" s="771" t="s">
        <v>0</v>
      </c>
      <c r="F193" s="771">
        <f>VLOOKUP(C193,'[72]납품수량(영업)'!$C$3:$F$260,4,FALSE)</f>
        <v>0</v>
      </c>
      <c r="G193" s="75">
        <f>VLOOKUP(C193,[75]납품수량!$B$3:$AI$68,G1,FALSE)</f>
        <v>0</v>
      </c>
      <c r="H193" s="75">
        <f>VLOOKUP($C$193,[75]납품수량!$B$3:$AI$68,H1,FALSE)</f>
        <v>0</v>
      </c>
      <c r="I193" s="75">
        <f>VLOOKUP($C$193,[75]납품수량!$B$3:$AI$68,I1,FALSE)</f>
        <v>0</v>
      </c>
      <c r="J193" s="75">
        <f>VLOOKUP($C$193,[75]납품수량!$B$3:$AI$68,J1,FALSE)</f>
        <v>0</v>
      </c>
      <c r="K193" s="75">
        <f>VLOOKUP($C$193,[75]납품수량!$B$3:$AI$68,K1,FALSE)</f>
        <v>0</v>
      </c>
      <c r="L193" s="75">
        <f>VLOOKUP($C$193,[75]납품수량!$B$3:$AI$68,L1,FALSE)</f>
        <v>0</v>
      </c>
      <c r="M193" s="75">
        <f>VLOOKUP($C$193,[75]납품수량!$B$3:$AI$68,M1,FALSE)</f>
        <v>0</v>
      </c>
      <c r="N193" s="75">
        <f>VLOOKUP($C$193,[75]납품수량!$B$3:$AI$68,N1,FALSE)</f>
        <v>0</v>
      </c>
      <c r="O193" s="75">
        <f>VLOOKUP($C$193,[75]납품수량!$B$3:$AI$68,O1,FALSE)</f>
        <v>0</v>
      </c>
      <c r="P193" s="75">
        <f>VLOOKUP($C$193,[75]납품수량!$B$3:$AI$68,P1,FALSE)</f>
        <v>0</v>
      </c>
      <c r="Q193" s="75">
        <f>VLOOKUP($C$193,[75]납품수량!$B$3:$AI$68,Q1,FALSE)</f>
        <v>0</v>
      </c>
      <c r="R193" s="75">
        <f>VLOOKUP($C$193,[75]납품수량!$B$3:$AI$68,R1,FALSE)</f>
        <v>0</v>
      </c>
      <c r="S193" s="75">
        <f>VLOOKUP($C$193,[75]납품수량!$B$3:$AI$68,S1,FALSE)</f>
        <v>0</v>
      </c>
      <c r="T193" s="75">
        <f>VLOOKUP($C$193,[75]납품수량!$B$3:$AI$68,T1,FALSE)</f>
        <v>0</v>
      </c>
      <c r="U193" s="75">
        <f>VLOOKUP($C$193,[75]납품수량!$B$3:$AI$68,U1,FALSE)</f>
        <v>0</v>
      </c>
      <c r="V193" s="75">
        <f>VLOOKUP($C$193,[75]납품수량!$B$3:$AI$68,V1,FALSE)</f>
        <v>0</v>
      </c>
      <c r="W193" s="75">
        <f>VLOOKUP($C$193,[75]납품수량!$B$3:$AI$68,W1,FALSE)</f>
        <v>0</v>
      </c>
      <c r="X193" s="75">
        <f>VLOOKUP($C$193,[75]납품수량!$B$3:$AI$68,X1,FALSE)</f>
        <v>0</v>
      </c>
      <c r="Y193" s="75">
        <f>VLOOKUP($C$193,[75]납품수량!$B$3:$AI$68,Y1,FALSE)</f>
        <v>0</v>
      </c>
      <c r="Z193" s="75">
        <f>VLOOKUP($C$193,[75]납품수량!$B$3:$AI$68,Z1,FALSE)</f>
        <v>0</v>
      </c>
      <c r="AA193" s="75">
        <f>VLOOKUP($C$193,[75]납품수량!$B$3:$AI$68,AA1,FALSE)</f>
        <v>0</v>
      </c>
      <c r="AB193" s="75">
        <f>VLOOKUP($C$193,[75]납품수량!$B$3:$AI$68,AB1,FALSE)</f>
        <v>0</v>
      </c>
      <c r="AC193" s="75">
        <f>VLOOKUP($C$193,[75]납품수량!$B$3:$AI$68,AC1,FALSE)</f>
        <v>0</v>
      </c>
      <c r="AD193" s="75">
        <f>VLOOKUP($C$193,[75]납품수량!$B$3:$AI$68,AD1,FALSE)</f>
        <v>0</v>
      </c>
      <c r="AE193" s="75">
        <f>VLOOKUP($C$193,[75]납품수량!$B$3:$AI$68,AE1,FALSE)</f>
        <v>0</v>
      </c>
      <c r="AF193" s="75">
        <f>VLOOKUP($C$193,[75]납품수량!$B$3:$AI$68,AF1,FALSE)</f>
        <v>0</v>
      </c>
      <c r="AG193" s="75">
        <f>VLOOKUP($C$193,[75]납품수량!$B$3:$AI$68,AG1,FALSE)</f>
        <v>0</v>
      </c>
      <c r="AH193" s="75">
        <f>VLOOKUP($C$193,[75]납품수량!$B$3:$AI$68,AH1,FALSE)</f>
        <v>0</v>
      </c>
      <c r="AI193" s="75">
        <f>VLOOKUP($C$193,[75]납품수량!$B$3:$AI$68,AI1,FALSE)</f>
        <v>0</v>
      </c>
      <c r="AJ193" s="75">
        <f>VLOOKUP($C$193,[75]납품수량!$B$3:$AI$68,AJ1,FALSE)</f>
        <v>0</v>
      </c>
      <c r="AK193" s="75">
        <f>VLOOKUP($C$193,[75]납품수량!$B$3:$AI$68,AK1,FALSE)</f>
        <v>0</v>
      </c>
      <c r="AL193" s="75">
        <f>SUM(G193:AK193)</f>
        <v>0</v>
      </c>
      <c r="AM193" s="61"/>
      <c r="AN193" s="61"/>
      <c r="AO193" s="61"/>
      <c r="AP193" s="61"/>
      <c r="AQ193" s="61"/>
      <c r="AR193" s="61"/>
      <c r="AS193" s="61"/>
      <c r="AT193" s="61"/>
      <c r="AU193" s="61"/>
      <c r="AV193" s="61"/>
      <c r="AW193" s="61"/>
      <c r="AX193" s="61"/>
      <c r="AY193" s="61"/>
      <c r="AZ193" s="61"/>
      <c r="BA193" s="61"/>
      <c r="BB193" s="61"/>
      <c r="BC193" s="61"/>
      <c r="BD193" s="61"/>
      <c r="BE193" s="61"/>
      <c r="BF193" s="61"/>
      <c r="BG193" s="61"/>
      <c r="BH193" s="61"/>
      <c r="BI193" s="61"/>
      <c r="BJ193" s="61"/>
      <c r="BK193" s="61"/>
      <c r="BL193" s="61"/>
      <c r="BM193" s="61"/>
      <c r="BN193" s="61"/>
      <c r="BO193" s="61"/>
      <c r="BP193" s="61"/>
      <c r="BQ193" s="61"/>
      <c r="BR193" s="61"/>
      <c r="BS193" s="61"/>
      <c r="BT193" s="61"/>
      <c r="BU193" s="61"/>
      <c r="BV193" s="61"/>
      <c r="BW193" s="61"/>
      <c r="BX193" s="61"/>
      <c r="BY193" s="61"/>
      <c r="BZ193" s="61"/>
      <c r="CA193" s="61"/>
      <c r="CB193" s="61"/>
      <c r="CC193" s="61"/>
      <c r="CD193" s="61"/>
      <c r="CE193" s="61"/>
      <c r="CF193" s="61"/>
      <c r="CG193" s="61"/>
      <c r="CH193" s="61"/>
      <c r="CI193" s="61"/>
      <c r="CJ193" s="61"/>
      <c r="CK193" s="61"/>
      <c r="CL193" s="61"/>
      <c r="CM193" s="61"/>
      <c r="CN193" s="61"/>
      <c r="CO193" s="61"/>
      <c r="CP193" s="61"/>
      <c r="CQ193" s="61"/>
      <c r="CR193" s="61"/>
      <c r="CS193" s="61"/>
      <c r="CT193" s="61"/>
      <c r="CU193" s="61"/>
      <c r="CV193" s="61"/>
      <c r="CW193" s="61"/>
      <c r="CX193" s="61"/>
      <c r="CY193" s="61"/>
      <c r="CZ193" s="61"/>
      <c r="DA193" s="61"/>
      <c r="DB193" s="61"/>
    </row>
    <row r="194" spans="1:106" s="58" customFormat="1" ht="16.5" customHeight="1">
      <c r="A194" s="70"/>
      <c r="B194" s="774"/>
      <c r="C194" s="770"/>
      <c r="D194" s="772"/>
      <c r="E194" s="772"/>
      <c r="F194" s="772"/>
      <c r="G194" s="74">
        <f>$F$193*G193</f>
        <v>0</v>
      </c>
      <c r="H194" s="74">
        <f t="shared" ref="H194:AK194" si="95">$F$193*H193</f>
        <v>0</v>
      </c>
      <c r="I194" s="74">
        <f t="shared" si="95"/>
        <v>0</v>
      </c>
      <c r="J194" s="74">
        <f t="shared" si="95"/>
        <v>0</v>
      </c>
      <c r="K194" s="74">
        <f t="shared" si="95"/>
        <v>0</v>
      </c>
      <c r="L194" s="74">
        <f t="shared" si="95"/>
        <v>0</v>
      </c>
      <c r="M194" s="74">
        <f t="shared" si="95"/>
        <v>0</v>
      </c>
      <c r="N194" s="74">
        <f t="shared" si="95"/>
        <v>0</v>
      </c>
      <c r="O194" s="74">
        <f t="shared" si="95"/>
        <v>0</v>
      </c>
      <c r="P194" s="74">
        <f t="shared" si="95"/>
        <v>0</v>
      </c>
      <c r="Q194" s="74">
        <f t="shared" si="95"/>
        <v>0</v>
      </c>
      <c r="R194" s="74">
        <f t="shared" si="95"/>
        <v>0</v>
      </c>
      <c r="S194" s="74">
        <f t="shared" si="95"/>
        <v>0</v>
      </c>
      <c r="T194" s="74">
        <f t="shared" si="95"/>
        <v>0</v>
      </c>
      <c r="U194" s="74">
        <f t="shared" si="95"/>
        <v>0</v>
      </c>
      <c r="V194" s="74">
        <f t="shared" si="95"/>
        <v>0</v>
      </c>
      <c r="W194" s="74">
        <f t="shared" si="95"/>
        <v>0</v>
      </c>
      <c r="X194" s="74">
        <f t="shared" si="95"/>
        <v>0</v>
      </c>
      <c r="Y194" s="74">
        <f t="shared" si="95"/>
        <v>0</v>
      </c>
      <c r="Z194" s="74">
        <f t="shared" si="95"/>
        <v>0</v>
      </c>
      <c r="AA194" s="74">
        <f t="shared" si="95"/>
        <v>0</v>
      </c>
      <c r="AB194" s="74">
        <f t="shared" si="95"/>
        <v>0</v>
      </c>
      <c r="AC194" s="74">
        <f t="shared" si="95"/>
        <v>0</v>
      </c>
      <c r="AD194" s="74">
        <f t="shared" si="95"/>
        <v>0</v>
      </c>
      <c r="AE194" s="74">
        <f t="shared" si="95"/>
        <v>0</v>
      </c>
      <c r="AF194" s="74">
        <f t="shared" si="95"/>
        <v>0</v>
      </c>
      <c r="AG194" s="74">
        <f t="shared" si="95"/>
        <v>0</v>
      </c>
      <c r="AH194" s="74">
        <f t="shared" si="95"/>
        <v>0</v>
      </c>
      <c r="AI194" s="74">
        <f t="shared" si="95"/>
        <v>0</v>
      </c>
      <c r="AJ194" s="74">
        <f t="shared" si="95"/>
        <v>0</v>
      </c>
      <c r="AK194" s="74">
        <f t="shared" si="95"/>
        <v>0</v>
      </c>
      <c r="AL194" s="74">
        <f>F193*AL193</f>
        <v>0</v>
      </c>
      <c r="AM194" s="61"/>
      <c r="AN194" s="61"/>
      <c r="AO194" s="61"/>
      <c r="AP194" s="61"/>
      <c r="AQ194" s="61"/>
      <c r="AR194" s="61"/>
      <c r="AS194" s="61"/>
      <c r="AT194" s="61"/>
      <c r="AU194" s="61"/>
      <c r="AV194" s="61"/>
      <c r="AW194" s="61"/>
      <c r="AX194" s="61"/>
      <c r="AY194" s="61"/>
      <c r="AZ194" s="61"/>
      <c r="BA194" s="61"/>
      <c r="BB194" s="61"/>
      <c r="BC194" s="61"/>
      <c r="BD194" s="61"/>
      <c r="BE194" s="61"/>
      <c r="BF194" s="61"/>
      <c r="BG194" s="61"/>
      <c r="BH194" s="61"/>
      <c r="BI194" s="61"/>
      <c r="BJ194" s="61"/>
      <c r="BK194" s="61"/>
      <c r="BL194" s="61"/>
      <c r="BM194" s="61"/>
      <c r="BN194" s="61"/>
      <c r="BO194" s="61"/>
      <c r="BP194" s="61"/>
      <c r="BQ194" s="61"/>
      <c r="BR194" s="61"/>
      <c r="BS194" s="61"/>
      <c r="BT194" s="61"/>
      <c r="BU194" s="61"/>
      <c r="BV194" s="61"/>
      <c r="BW194" s="61"/>
      <c r="BX194" s="61"/>
      <c r="BY194" s="61"/>
      <c r="BZ194" s="61"/>
      <c r="CA194" s="61"/>
      <c r="CB194" s="61"/>
      <c r="CC194" s="61"/>
      <c r="CD194" s="61"/>
      <c r="CE194" s="61"/>
      <c r="CF194" s="61"/>
      <c r="CG194" s="61"/>
      <c r="CH194" s="61"/>
      <c r="CI194" s="61"/>
      <c r="CJ194" s="61"/>
      <c r="CK194" s="61"/>
      <c r="CL194" s="61"/>
      <c r="CM194" s="61"/>
      <c r="CN194" s="61"/>
      <c r="CO194" s="61"/>
      <c r="CP194" s="61"/>
      <c r="CQ194" s="61"/>
      <c r="CR194" s="61"/>
      <c r="CS194" s="61"/>
      <c r="CT194" s="61"/>
      <c r="CU194" s="61"/>
      <c r="CV194" s="61"/>
      <c r="CW194" s="61"/>
      <c r="CX194" s="61"/>
      <c r="CY194" s="61"/>
      <c r="CZ194" s="61"/>
      <c r="DA194" s="61"/>
      <c r="DB194" s="61"/>
    </row>
    <row r="195" spans="1:106" s="58" customFormat="1" ht="16.5" customHeight="1">
      <c r="A195" s="70" t="s">
        <v>637</v>
      </c>
      <c r="B195" s="774"/>
      <c r="C195" s="769" t="s">
        <v>590</v>
      </c>
      <c r="D195" s="771" t="s">
        <v>592</v>
      </c>
      <c r="E195" s="771" t="s">
        <v>593</v>
      </c>
      <c r="F195" s="771">
        <f>VLOOKUP(C195,'[72]납품수량(영업)'!$C$3:$F$260,4,FALSE)</f>
        <v>0</v>
      </c>
      <c r="G195" s="75">
        <f>VLOOKUP(C195,[75]납품수량!$B$3:$AI$68,G1,FALSE)</f>
        <v>0</v>
      </c>
      <c r="H195" s="75">
        <f>VLOOKUP($C$195,[75]납품수량!$B$3:$AI$68,H1,FALSE)</f>
        <v>0</v>
      </c>
      <c r="I195" s="75">
        <f>VLOOKUP($C$195,[75]납품수량!$B$3:$AI$68,I1,FALSE)</f>
        <v>0</v>
      </c>
      <c r="J195" s="75">
        <f>VLOOKUP($C$195,[75]납품수량!$B$3:$AI$68,J1,FALSE)</f>
        <v>0</v>
      </c>
      <c r="K195" s="75">
        <f>VLOOKUP($C$195,[75]납품수량!$B$3:$AI$68,K1,FALSE)</f>
        <v>0</v>
      </c>
      <c r="L195" s="75">
        <f>VLOOKUP($C$195,[75]납품수량!$B$3:$AI$68,L1,FALSE)</f>
        <v>0</v>
      </c>
      <c r="M195" s="75">
        <f>VLOOKUP($C$195,[75]납품수량!$B$3:$AI$68,M1,FALSE)</f>
        <v>0</v>
      </c>
      <c r="N195" s="75">
        <f>VLOOKUP($C$195,[75]납품수량!$B$3:$AI$68,N1,FALSE)</f>
        <v>0</v>
      </c>
      <c r="O195" s="75">
        <f>VLOOKUP($C$195,[75]납품수량!$B$3:$AI$68,O1,FALSE)</f>
        <v>0</v>
      </c>
      <c r="P195" s="75">
        <f>VLOOKUP($C$195,[75]납품수량!$B$3:$AI$68,P1,FALSE)</f>
        <v>0</v>
      </c>
      <c r="Q195" s="75">
        <f>VLOOKUP($C$195,[75]납품수량!$B$3:$AI$68,Q1,FALSE)</f>
        <v>0</v>
      </c>
      <c r="R195" s="75">
        <f>VLOOKUP($C$195,[75]납품수량!$B$3:$AI$68,R1,FALSE)</f>
        <v>0</v>
      </c>
      <c r="S195" s="75">
        <f>VLOOKUP($C$195,[75]납품수량!$B$3:$AI$68,S1,FALSE)</f>
        <v>0</v>
      </c>
      <c r="T195" s="75">
        <f>VLOOKUP($C$195,[75]납품수량!$B$3:$AI$68,T1,FALSE)</f>
        <v>0</v>
      </c>
      <c r="U195" s="75">
        <f>VLOOKUP($C$195,[75]납품수량!$B$3:$AI$68,U1,FALSE)</f>
        <v>0</v>
      </c>
      <c r="V195" s="75">
        <f>VLOOKUP($C$195,[75]납품수량!$B$3:$AI$68,V1,FALSE)</f>
        <v>0</v>
      </c>
      <c r="W195" s="75">
        <f>VLOOKUP($C$195,[75]납품수량!$B$3:$AI$68,W1,FALSE)</f>
        <v>0</v>
      </c>
      <c r="X195" s="75">
        <f>VLOOKUP($C$195,[75]납품수량!$B$3:$AI$68,X1,FALSE)</f>
        <v>0</v>
      </c>
      <c r="Y195" s="75">
        <f>VLOOKUP($C$195,[75]납품수량!$B$3:$AI$68,Y1,FALSE)</f>
        <v>0</v>
      </c>
      <c r="Z195" s="75">
        <f>VLOOKUP($C$195,[75]납품수량!$B$3:$AI$68,Z1,FALSE)</f>
        <v>0</v>
      </c>
      <c r="AA195" s="75">
        <f>VLOOKUP($C$195,[75]납품수량!$B$3:$AI$68,AA1,FALSE)</f>
        <v>0</v>
      </c>
      <c r="AB195" s="75">
        <f>VLOOKUP($C$195,[75]납품수량!$B$3:$AI$68,AB1,FALSE)</f>
        <v>0</v>
      </c>
      <c r="AC195" s="75">
        <f>VLOOKUP($C$195,[75]납품수량!$B$3:$AI$68,AC1,FALSE)</f>
        <v>0</v>
      </c>
      <c r="AD195" s="75">
        <f>VLOOKUP($C$195,[75]납품수량!$B$3:$AI$68,AD1,FALSE)</f>
        <v>0</v>
      </c>
      <c r="AE195" s="75">
        <f>VLOOKUP($C$195,[75]납품수량!$B$3:$AI$68,AE1,FALSE)</f>
        <v>0</v>
      </c>
      <c r="AF195" s="75">
        <f>VLOOKUP($C$195,[75]납품수량!$B$3:$AI$68,AF1,FALSE)</f>
        <v>0</v>
      </c>
      <c r="AG195" s="75">
        <f>VLOOKUP($C$195,[75]납품수량!$B$3:$AI$68,AG1,FALSE)</f>
        <v>0</v>
      </c>
      <c r="AH195" s="75">
        <f>VLOOKUP($C$195,[75]납품수량!$B$3:$AI$68,AH1,FALSE)</f>
        <v>0</v>
      </c>
      <c r="AI195" s="75">
        <f>VLOOKUP($C$195,[75]납품수량!$B$3:$AI$68,AI1,FALSE)</f>
        <v>0</v>
      </c>
      <c r="AJ195" s="75">
        <f>VLOOKUP($C$195,[75]납품수량!$B$3:$AI$68,AJ1,FALSE)</f>
        <v>0</v>
      </c>
      <c r="AK195" s="75">
        <f>VLOOKUP($C$195,[75]납품수량!$B$3:$AI$68,AK1,FALSE)</f>
        <v>0</v>
      </c>
      <c r="AL195" s="75">
        <f>SUM(G195:AK195)</f>
        <v>0</v>
      </c>
      <c r="AM195" s="61"/>
      <c r="AN195" s="61"/>
      <c r="AO195" s="61"/>
      <c r="AP195" s="61"/>
      <c r="AQ195" s="61"/>
      <c r="AR195" s="61"/>
      <c r="AS195" s="61"/>
      <c r="AT195" s="61"/>
      <c r="AU195" s="61"/>
      <c r="AV195" s="61"/>
      <c r="AW195" s="61"/>
      <c r="AX195" s="61"/>
      <c r="AY195" s="61"/>
      <c r="AZ195" s="61"/>
      <c r="BA195" s="61"/>
      <c r="BB195" s="61"/>
      <c r="BC195" s="61"/>
      <c r="BD195" s="61"/>
      <c r="BE195" s="61"/>
      <c r="BF195" s="61"/>
      <c r="BG195" s="61"/>
      <c r="BH195" s="61"/>
      <c r="BI195" s="61"/>
      <c r="BJ195" s="61"/>
      <c r="BK195" s="61"/>
      <c r="BL195" s="61"/>
      <c r="BM195" s="61"/>
      <c r="BN195" s="61"/>
      <c r="BO195" s="61"/>
      <c r="BP195" s="61"/>
      <c r="BQ195" s="61"/>
      <c r="BR195" s="61"/>
      <c r="BS195" s="61"/>
      <c r="BT195" s="61"/>
      <c r="BU195" s="61"/>
      <c r="BV195" s="61"/>
      <c r="BW195" s="61"/>
      <c r="BX195" s="61"/>
      <c r="BY195" s="61"/>
      <c r="BZ195" s="61"/>
      <c r="CA195" s="61"/>
      <c r="CB195" s="61"/>
      <c r="CC195" s="61"/>
      <c r="CD195" s="61"/>
      <c r="CE195" s="61"/>
      <c r="CF195" s="61"/>
      <c r="CG195" s="61"/>
      <c r="CH195" s="61"/>
      <c r="CI195" s="61"/>
      <c r="CJ195" s="61"/>
      <c r="CK195" s="61"/>
      <c r="CL195" s="61"/>
      <c r="CM195" s="61"/>
      <c r="CN195" s="61"/>
      <c r="CO195" s="61"/>
      <c r="CP195" s="61"/>
      <c r="CQ195" s="61"/>
      <c r="CR195" s="61"/>
      <c r="CS195" s="61"/>
      <c r="CT195" s="61"/>
      <c r="CU195" s="61"/>
      <c r="CV195" s="61"/>
      <c r="CW195" s="61"/>
      <c r="CX195" s="61"/>
      <c r="CY195" s="61"/>
      <c r="CZ195" s="61"/>
      <c r="DA195" s="61"/>
      <c r="DB195" s="61"/>
    </row>
    <row r="196" spans="1:106" s="58" customFormat="1" ht="16.5" customHeight="1">
      <c r="A196" s="70"/>
      <c r="B196" s="774"/>
      <c r="C196" s="770"/>
      <c r="D196" s="772"/>
      <c r="E196" s="772"/>
      <c r="F196" s="772"/>
      <c r="G196" s="74">
        <f>$F$195*G195</f>
        <v>0</v>
      </c>
      <c r="H196" s="74">
        <f t="shared" ref="H196:AK196" si="96">$F$195*H195</f>
        <v>0</v>
      </c>
      <c r="I196" s="74">
        <f t="shared" si="96"/>
        <v>0</v>
      </c>
      <c r="J196" s="74">
        <f t="shared" si="96"/>
        <v>0</v>
      </c>
      <c r="K196" s="74">
        <f t="shared" si="96"/>
        <v>0</v>
      </c>
      <c r="L196" s="74">
        <f t="shared" si="96"/>
        <v>0</v>
      </c>
      <c r="M196" s="74">
        <f t="shared" si="96"/>
        <v>0</v>
      </c>
      <c r="N196" s="74">
        <f t="shared" si="96"/>
        <v>0</v>
      </c>
      <c r="O196" s="74">
        <f t="shared" si="96"/>
        <v>0</v>
      </c>
      <c r="P196" s="74">
        <f t="shared" si="96"/>
        <v>0</v>
      </c>
      <c r="Q196" s="74">
        <f t="shared" si="96"/>
        <v>0</v>
      </c>
      <c r="R196" s="74">
        <f t="shared" si="96"/>
        <v>0</v>
      </c>
      <c r="S196" s="74">
        <f t="shared" si="96"/>
        <v>0</v>
      </c>
      <c r="T196" s="74">
        <f t="shared" si="96"/>
        <v>0</v>
      </c>
      <c r="U196" s="74">
        <f t="shared" si="96"/>
        <v>0</v>
      </c>
      <c r="V196" s="74">
        <f t="shared" si="96"/>
        <v>0</v>
      </c>
      <c r="W196" s="74">
        <f t="shared" si="96"/>
        <v>0</v>
      </c>
      <c r="X196" s="74">
        <f t="shared" si="96"/>
        <v>0</v>
      </c>
      <c r="Y196" s="74">
        <f t="shared" si="96"/>
        <v>0</v>
      </c>
      <c r="Z196" s="74">
        <f t="shared" si="96"/>
        <v>0</v>
      </c>
      <c r="AA196" s="74">
        <f t="shared" si="96"/>
        <v>0</v>
      </c>
      <c r="AB196" s="74">
        <f t="shared" si="96"/>
        <v>0</v>
      </c>
      <c r="AC196" s="74">
        <f t="shared" si="96"/>
        <v>0</v>
      </c>
      <c r="AD196" s="74">
        <f t="shared" si="96"/>
        <v>0</v>
      </c>
      <c r="AE196" s="74">
        <f t="shared" si="96"/>
        <v>0</v>
      </c>
      <c r="AF196" s="74">
        <f t="shared" si="96"/>
        <v>0</v>
      </c>
      <c r="AG196" s="74">
        <f t="shared" si="96"/>
        <v>0</v>
      </c>
      <c r="AH196" s="74">
        <f t="shared" si="96"/>
        <v>0</v>
      </c>
      <c r="AI196" s="74">
        <f t="shared" si="96"/>
        <v>0</v>
      </c>
      <c r="AJ196" s="74">
        <f t="shared" si="96"/>
        <v>0</v>
      </c>
      <c r="AK196" s="74">
        <f t="shared" si="96"/>
        <v>0</v>
      </c>
      <c r="AL196" s="74">
        <f>F195*AL195</f>
        <v>0</v>
      </c>
      <c r="AM196" s="61"/>
      <c r="AN196" s="61"/>
      <c r="AO196" s="61"/>
      <c r="AP196" s="61"/>
      <c r="AQ196" s="61"/>
      <c r="AR196" s="61"/>
      <c r="AS196" s="61"/>
      <c r="AT196" s="61"/>
      <c r="AU196" s="61"/>
      <c r="AV196" s="61"/>
      <c r="AW196" s="61"/>
      <c r="AX196" s="61"/>
      <c r="AY196" s="61"/>
      <c r="AZ196" s="61"/>
      <c r="BA196" s="61"/>
      <c r="BB196" s="61"/>
      <c r="BC196" s="61"/>
      <c r="BD196" s="61"/>
      <c r="BE196" s="61"/>
      <c r="BF196" s="61"/>
      <c r="BG196" s="61"/>
      <c r="BH196" s="61"/>
      <c r="BI196" s="61"/>
      <c r="BJ196" s="61"/>
      <c r="BK196" s="61"/>
      <c r="BL196" s="61"/>
      <c r="BM196" s="61"/>
      <c r="BN196" s="61"/>
      <c r="BO196" s="61"/>
      <c r="BP196" s="61"/>
      <c r="BQ196" s="61"/>
      <c r="BR196" s="61"/>
      <c r="BS196" s="61"/>
      <c r="BT196" s="61"/>
      <c r="BU196" s="61"/>
      <c r="BV196" s="61"/>
      <c r="BW196" s="61"/>
      <c r="BX196" s="61"/>
      <c r="BY196" s="61"/>
      <c r="BZ196" s="61"/>
      <c r="CA196" s="61"/>
      <c r="CB196" s="61"/>
      <c r="CC196" s="61"/>
      <c r="CD196" s="61"/>
      <c r="CE196" s="61"/>
      <c r="CF196" s="61"/>
      <c r="CG196" s="61"/>
      <c r="CH196" s="61"/>
      <c r="CI196" s="61"/>
      <c r="CJ196" s="61"/>
      <c r="CK196" s="61"/>
      <c r="CL196" s="61"/>
      <c r="CM196" s="61"/>
      <c r="CN196" s="61"/>
      <c r="CO196" s="61"/>
      <c r="CP196" s="61"/>
      <c r="CQ196" s="61"/>
      <c r="CR196" s="61"/>
      <c r="CS196" s="61"/>
      <c r="CT196" s="61"/>
      <c r="CU196" s="61"/>
      <c r="CV196" s="61"/>
      <c r="CW196" s="61"/>
      <c r="CX196" s="61"/>
      <c r="CY196" s="61"/>
      <c r="CZ196" s="61"/>
      <c r="DA196" s="61"/>
      <c r="DB196" s="61"/>
    </row>
    <row r="197" spans="1:106" s="58" customFormat="1" ht="16.5" customHeight="1">
      <c r="A197" s="70" t="s">
        <v>637</v>
      </c>
      <c r="B197" s="774"/>
      <c r="C197" s="769" t="s">
        <v>594</v>
      </c>
      <c r="D197" s="771" t="s">
        <v>595</v>
      </c>
      <c r="E197" s="771" t="s">
        <v>593</v>
      </c>
      <c r="F197" s="771">
        <f>VLOOKUP(C197,'[72]납품수량(영업)'!$C$3:$F$260,4,FALSE)</f>
        <v>4481</v>
      </c>
      <c r="G197" s="75">
        <f>VLOOKUP(C197,[75]납품수량!$B$3:$AI$68,G1,FALSE)</f>
        <v>0</v>
      </c>
      <c r="H197" s="75">
        <f>VLOOKUP($C$197,[75]납품수량!$B$3:$AI$68,H1,FALSE)</f>
        <v>0</v>
      </c>
      <c r="I197" s="75">
        <f>VLOOKUP($C$197,[75]납품수량!$B$3:$AI$68,I1,FALSE)</f>
        <v>0</v>
      </c>
      <c r="J197" s="75">
        <f>VLOOKUP($C$197,[75]납품수량!$B$3:$AI$68,J1,FALSE)</f>
        <v>0</v>
      </c>
      <c r="K197" s="75">
        <f>VLOOKUP($C$197,[75]납품수량!$B$3:$AI$68,K1,FALSE)</f>
        <v>0</v>
      </c>
      <c r="L197" s="75">
        <f>VLOOKUP($C$197,[75]납품수량!$B$3:$AI$68,L1,FALSE)</f>
        <v>0</v>
      </c>
      <c r="M197" s="75">
        <f>VLOOKUP($C$197,[75]납품수량!$B$3:$AI$68,M1,FALSE)</f>
        <v>0</v>
      </c>
      <c r="N197" s="75">
        <f>VLOOKUP($C$197,[75]납품수량!$B$3:$AI$68,N1,FALSE)</f>
        <v>0</v>
      </c>
      <c r="O197" s="75">
        <f>VLOOKUP($C$197,[75]납품수량!$B$3:$AI$68,O1,FALSE)</f>
        <v>0</v>
      </c>
      <c r="P197" s="75">
        <f>VLOOKUP($C$197,[75]납품수량!$B$3:$AI$68,P1,FALSE)</f>
        <v>0</v>
      </c>
      <c r="Q197" s="75">
        <f>VLOOKUP($C$197,[75]납품수량!$B$3:$AI$68,Q1,FALSE)</f>
        <v>0</v>
      </c>
      <c r="R197" s="75">
        <f>VLOOKUP($C$197,[75]납품수량!$B$3:$AI$68,R1,FALSE)</f>
        <v>0</v>
      </c>
      <c r="S197" s="75">
        <f>VLOOKUP($C$197,[75]납품수량!$B$3:$AI$68,S1,FALSE)</f>
        <v>0</v>
      </c>
      <c r="T197" s="75">
        <f>VLOOKUP($C$197,[75]납품수량!$B$3:$AI$68,T1,FALSE)</f>
        <v>0</v>
      </c>
      <c r="U197" s="75">
        <f>VLOOKUP($C$197,[75]납품수량!$B$3:$AI$68,U1,FALSE)</f>
        <v>0</v>
      </c>
      <c r="V197" s="75">
        <f>VLOOKUP($C$197,[75]납품수량!$B$3:$AI$68,V1,FALSE)</f>
        <v>0</v>
      </c>
      <c r="W197" s="75">
        <f>VLOOKUP($C$197,[75]납품수량!$B$3:$AI$68,W1,FALSE)</f>
        <v>0</v>
      </c>
      <c r="X197" s="75">
        <f>VLOOKUP($C$197,[75]납품수량!$B$3:$AI$68,X1,FALSE)</f>
        <v>0</v>
      </c>
      <c r="Y197" s="75">
        <f>VLOOKUP($C$197,[75]납품수량!$B$3:$AI$68,Y1,FALSE)</f>
        <v>0</v>
      </c>
      <c r="Z197" s="75">
        <f>VLOOKUP($C$197,[75]납품수량!$B$3:$AI$68,Z1,FALSE)</f>
        <v>0</v>
      </c>
      <c r="AA197" s="75">
        <f>VLOOKUP($C$197,[75]납품수량!$B$3:$AI$68,AA1,FALSE)</f>
        <v>0</v>
      </c>
      <c r="AB197" s="75">
        <f>VLOOKUP($C$197,[75]납품수량!$B$3:$AI$68,AB1,FALSE)</f>
        <v>0</v>
      </c>
      <c r="AC197" s="75">
        <f>VLOOKUP($C$197,[75]납품수량!$B$3:$AI$68,AC1,FALSE)</f>
        <v>0</v>
      </c>
      <c r="AD197" s="75">
        <f>VLOOKUP($C$197,[75]납품수량!$B$3:$AI$68,AD1,FALSE)</f>
        <v>0</v>
      </c>
      <c r="AE197" s="75">
        <f>VLOOKUP($C$197,[75]납품수량!$B$3:$AI$68,AE1,FALSE)</f>
        <v>0</v>
      </c>
      <c r="AF197" s="75">
        <f>VLOOKUP($C$197,[75]납품수량!$B$3:$AI$68,AF1,FALSE)</f>
        <v>0</v>
      </c>
      <c r="AG197" s="75">
        <f>VLOOKUP($C$197,[75]납품수량!$B$3:$AI$68,AG1,FALSE)</f>
        <v>0</v>
      </c>
      <c r="AH197" s="75">
        <f>VLOOKUP($C$197,[75]납품수량!$B$3:$AI$68,AH1,FALSE)</f>
        <v>0</v>
      </c>
      <c r="AI197" s="75">
        <f>VLOOKUP($C$197,[75]납품수량!$B$3:$AI$68,AI1,FALSE)</f>
        <v>0</v>
      </c>
      <c r="AJ197" s="75">
        <f>VLOOKUP($C$197,[75]납품수량!$B$3:$AI$68,AJ1,FALSE)</f>
        <v>0</v>
      </c>
      <c r="AK197" s="75">
        <f>VLOOKUP($C$197,[75]납품수량!$B$3:$AI$68,AK1,FALSE)</f>
        <v>0</v>
      </c>
      <c r="AL197" s="75">
        <f>SUM(G197:AK197)</f>
        <v>0</v>
      </c>
      <c r="AM197" s="61"/>
      <c r="AN197" s="61"/>
      <c r="AO197" s="61"/>
      <c r="AP197" s="61"/>
      <c r="AQ197" s="61"/>
      <c r="AR197" s="61"/>
      <c r="AS197" s="61"/>
      <c r="AT197" s="61"/>
      <c r="AU197" s="61"/>
      <c r="AV197" s="61"/>
      <c r="AW197" s="61"/>
      <c r="AX197" s="61"/>
      <c r="AY197" s="61"/>
      <c r="AZ197" s="61"/>
      <c r="BA197" s="61"/>
      <c r="BB197" s="61"/>
      <c r="BC197" s="61"/>
      <c r="BD197" s="61"/>
      <c r="BE197" s="61"/>
      <c r="BF197" s="61"/>
      <c r="BG197" s="61"/>
      <c r="BH197" s="61"/>
      <c r="BI197" s="61"/>
      <c r="BJ197" s="61"/>
      <c r="BK197" s="61"/>
      <c r="BL197" s="61"/>
      <c r="BM197" s="61"/>
      <c r="BN197" s="61"/>
      <c r="BO197" s="61"/>
      <c r="BP197" s="61"/>
      <c r="BQ197" s="61"/>
      <c r="BR197" s="61"/>
      <c r="BS197" s="61"/>
      <c r="BT197" s="61"/>
      <c r="BU197" s="61"/>
      <c r="BV197" s="61"/>
      <c r="BW197" s="61"/>
      <c r="BX197" s="61"/>
      <c r="BY197" s="61"/>
      <c r="BZ197" s="61"/>
      <c r="CA197" s="61"/>
      <c r="CB197" s="61"/>
      <c r="CC197" s="61"/>
      <c r="CD197" s="61"/>
      <c r="CE197" s="61"/>
      <c r="CF197" s="61"/>
      <c r="CG197" s="61"/>
      <c r="CH197" s="61"/>
      <c r="CI197" s="61"/>
      <c r="CJ197" s="61"/>
      <c r="CK197" s="61"/>
      <c r="CL197" s="61"/>
      <c r="CM197" s="61"/>
      <c r="CN197" s="61"/>
      <c r="CO197" s="61"/>
      <c r="CP197" s="61"/>
      <c r="CQ197" s="61"/>
      <c r="CR197" s="61"/>
      <c r="CS197" s="61"/>
      <c r="CT197" s="61"/>
      <c r="CU197" s="61"/>
      <c r="CV197" s="61"/>
      <c r="CW197" s="61"/>
      <c r="CX197" s="61"/>
      <c r="CY197" s="61"/>
      <c r="CZ197" s="61"/>
      <c r="DA197" s="61"/>
      <c r="DB197" s="61"/>
    </row>
    <row r="198" spans="1:106" s="58" customFormat="1" ht="16.5" customHeight="1">
      <c r="A198" s="70"/>
      <c r="B198" s="774"/>
      <c r="C198" s="770"/>
      <c r="D198" s="772"/>
      <c r="E198" s="772"/>
      <c r="F198" s="772"/>
      <c r="G198" s="74">
        <f>$F$197*G197</f>
        <v>0</v>
      </c>
      <c r="H198" s="74">
        <f t="shared" ref="H198:AK198" si="97">$F$197*H197</f>
        <v>0</v>
      </c>
      <c r="I198" s="74">
        <f t="shared" si="97"/>
        <v>0</v>
      </c>
      <c r="J198" s="74">
        <f t="shared" si="97"/>
        <v>0</v>
      </c>
      <c r="K198" s="74">
        <f t="shared" si="97"/>
        <v>0</v>
      </c>
      <c r="L198" s="74">
        <f t="shared" si="97"/>
        <v>0</v>
      </c>
      <c r="M198" s="74">
        <f t="shared" si="97"/>
        <v>0</v>
      </c>
      <c r="N198" s="74">
        <f t="shared" si="97"/>
        <v>0</v>
      </c>
      <c r="O198" s="74">
        <f t="shared" si="97"/>
        <v>0</v>
      </c>
      <c r="P198" s="74">
        <f t="shared" si="97"/>
        <v>0</v>
      </c>
      <c r="Q198" s="74">
        <f t="shared" si="97"/>
        <v>0</v>
      </c>
      <c r="R198" s="74">
        <f t="shared" si="97"/>
        <v>0</v>
      </c>
      <c r="S198" s="74">
        <f t="shared" si="97"/>
        <v>0</v>
      </c>
      <c r="T198" s="74">
        <f t="shared" si="97"/>
        <v>0</v>
      </c>
      <c r="U198" s="74">
        <f t="shared" si="97"/>
        <v>0</v>
      </c>
      <c r="V198" s="74">
        <f t="shared" si="97"/>
        <v>0</v>
      </c>
      <c r="W198" s="74">
        <f t="shared" si="97"/>
        <v>0</v>
      </c>
      <c r="X198" s="74">
        <f t="shared" si="97"/>
        <v>0</v>
      </c>
      <c r="Y198" s="74">
        <f t="shared" si="97"/>
        <v>0</v>
      </c>
      <c r="Z198" s="74">
        <f t="shared" si="97"/>
        <v>0</v>
      </c>
      <c r="AA198" s="74">
        <f t="shared" si="97"/>
        <v>0</v>
      </c>
      <c r="AB198" s="74">
        <f t="shared" si="97"/>
        <v>0</v>
      </c>
      <c r="AC198" s="74">
        <f t="shared" si="97"/>
        <v>0</v>
      </c>
      <c r="AD198" s="74">
        <f t="shared" si="97"/>
        <v>0</v>
      </c>
      <c r="AE198" s="74">
        <f t="shared" si="97"/>
        <v>0</v>
      </c>
      <c r="AF198" s="74">
        <f t="shared" si="97"/>
        <v>0</v>
      </c>
      <c r="AG198" s="74">
        <f t="shared" si="97"/>
        <v>0</v>
      </c>
      <c r="AH198" s="74">
        <f t="shared" si="97"/>
        <v>0</v>
      </c>
      <c r="AI198" s="74">
        <f t="shared" si="97"/>
        <v>0</v>
      </c>
      <c r="AJ198" s="74">
        <f t="shared" si="97"/>
        <v>0</v>
      </c>
      <c r="AK198" s="74">
        <f t="shared" si="97"/>
        <v>0</v>
      </c>
      <c r="AL198" s="74">
        <f>F197*AL197</f>
        <v>0</v>
      </c>
      <c r="AM198" s="61"/>
      <c r="AN198" s="61"/>
      <c r="AO198" s="61"/>
      <c r="AP198" s="61"/>
      <c r="AQ198" s="61"/>
      <c r="AR198" s="61"/>
      <c r="AS198" s="61"/>
      <c r="AT198" s="61"/>
      <c r="AU198" s="61"/>
      <c r="AV198" s="61"/>
      <c r="AW198" s="61"/>
      <c r="AX198" s="61"/>
      <c r="AY198" s="61"/>
      <c r="AZ198" s="61"/>
      <c r="BA198" s="61"/>
      <c r="BB198" s="61"/>
      <c r="BC198" s="61"/>
      <c r="BD198" s="61"/>
      <c r="BE198" s="61"/>
      <c r="BF198" s="61"/>
      <c r="BG198" s="61"/>
      <c r="BH198" s="61"/>
      <c r="BI198" s="61"/>
      <c r="BJ198" s="61"/>
      <c r="BK198" s="61"/>
      <c r="BL198" s="61"/>
      <c r="BM198" s="61"/>
      <c r="BN198" s="61"/>
      <c r="BO198" s="61"/>
      <c r="BP198" s="61"/>
      <c r="BQ198" s="61"/>
      <c r="BR198" s="61"/>
      <c r="BS198" s="61"/>
      <c r="BT198" s="61"/>
      <c r="BU198" s="61"/>
      <c r="BV198" s="61"/>
      <c r="BW198" s="61"/>
      <c r="BX198" s="61"/>
      <c r="BY198" s="61"/>
      <c r="BZ198" s="61"/>
      <c r="CA198" s="61"/>
      <c r="CB198" s="61"/>
      <c r="CC198" s="61"/>
      <c r="CD198" s="61"/>
      <c r="CE198" s="61"/>
      <c r="CF198" s="61"/>
      <c r="CG198" s="61"/>
      <c r="CH198" s="61"/>
      <c r="CI198" s="61"/>
      <c r="CJ198" s="61"/>
      <c r="CK198" s="61"/>
      <c r="CL198" s="61"/>
      <c r="CM198" s="61"/>
      <c r="CN198" s="61"/>
      <c r="CO198" s="61"/>
      <c r="CP198" s="61"/>
      <c r="CQ198" s="61"/>
      <c r="CR198" s="61"/>
      <c r="CS198" s="61"/>
      <c r="CT198" s="61"/>
      <c r="CU198" s="61"/>
      <c r="CV198" s="61"/>
      <c r="CW198" s="61"/>
      <c r="CX198" s="61"/>
      <c r="CY198" s="61"/>
      <c r="CZ198" s="61"/>
      <c r="DA198" s="61"/>
      <c r="DB198" s="61"/>
    </row>
    <row r="199" spans="1:106" s="58" customFormat="1" ht="16.5" customHeight="1">
      <c r="A199" s="70" t="s">
        <v>637</v>
      </c>
      <c r="B199" s="774"/>
      <c r="C199" s="769" t="s">
        <v>604</v>
      </c>
      <c r="D199" s="771" t="s">
        <v>605</v>
      </c>
      <c r="E199" s="771" t="s">
        <v>0</v>
      </c>
      <c r="F199" s="771">
        <f>VLOOKUP(C199,'[72]납품수량(영업)'!$C$3:$F$260,4,FALSE)</f>
        <v>0</v>
      </c>
      <c r="G199" s="75">
        <f>VLOOKUP(C199,[75]납품수량!$B$3:$AI$68,G1,FALSE)</f>
        <v>0</v>
      </c>
      <c r="H199" s="75">
        <f>VLOOKUP($C$199,[75]납품수량!$B$3:$AI$68,H1,FALSE)</f>
        <v>0</v>
      </c>
      <c r="I199" s="75">
        <f>VLOOKUP($C$199,[75]납품수량!$B$3:$AI$68,I1,FALSE)</f>
        <v>0</v>
      </c>
      <c r="J199" s="75">
        <f>VLOOKUP($C$199,[75]납품수량!$B$3:$AI$68,J1,FALSE)</f>
        <v>0</v>
      </c>
      <c r="K199" s="75">
        <f>VLOOKUP($C$199,[75]납품수량!$B$3:$AI$68,K1,FALSE)</f>
        <v>0</v>
      </c>
      <c r="L199" s="75">
        <f>VLOOKUP($C$199,[75]납품수량!$B$3:$AI$68,L1,FALSE)</f>
        <v>0</v>
      </c>
      <c r="M199" s="75">
        <f>VLOOKUP($C$199,[75]납품수량!$B$3:$AI$68,M1,FALSE)</f>
        <v>0</v>
      </c>
      <c r="N199" s="75">
        <f>VLOOKUP($C$199,[75]납품수량!$B$3:$AI$68,N1,FALSE)</f>
        <v>0</v>
      </c>
      <c r="O199" s="75">
        <f>VLOOKUP($C$199,[75]납품수량!$B$3:$AI$68,O1,FALSE)</f>
        <v>0</v>
      </c>
      <c r="P199" s="75">
        <f>VLOOKUP($C$199,[75]납품수량!$B$3:$AI$68,P1,FALSE)</f>
        <v>0</v>
      </c>
      <c r="Q199" s="75">
        <f>VLOOKUP($C$199,[75]납품수량!$B$3:$AI$68,Q1,FALSE)</f>
        <v>0</v>
      </c>
      <c r="R199" s="75">
        <f>VLOOKUP($C$199,[75]납품수량!$B$3:$AI$68,R1,FALSE)</f>
        <v>0</v>
      </c>
      <c r="S199" s="75">
        <f>VLOOKUP($C$199,[75]납품수량!$B$3:$AI$68,S1,FALSE)</f>
        <v>0</v>
      </c>
      <c r="T199" s="75">
        <f>VLOOKUP($C$199,[75]납품수량!$B$3:$AI$68,T1,FALSE)</f>
        <v>0</v>
      </c>
      <c r="U199" s="75">
        <f>VLOOKUP($C$199,[75]납품수량!$B$3:$AI$68,U1,FALSE)</f>
        <v>0</v>
      </c>
      <c r="V199" s="75">
        <f>VLOOKUP($C$199,[75]납품수량!$B$3:$AI$68,V1,FALSE)</f>
        <v>0</v>
      </c>
      <c r="W199" s="75">
        <f>VLOOKUP($C$199,[75]납품수량!$B$3:$AI$68,W1,FALSE)</f>
        <v>0</v>
      </c>
      <c r="X199" s="75">
        <f>VLOOKUP($C$199,[75]납품수량!$B$3:$AI$68,X1,FALSE)</f>
        <v>0</v>
      </c>
      <c r="Y199" s="75">
        <f>VLOOKUP($C$199,[75]납품수량!$B$3:$AI$68,Y1,FALSE)</f>
        <v>0</v>
      </c>
      <c r="Z199" s="75">
        <f>VLOOKUP($C$199,[75]납품수량!$B$3:$AI$68,Z1,FALSE)</f>
        <v>0</v>
      </c>
      <c r="AA199" s="75">
        <f>VLOOKUP($C$199,[75]납품수량!$B$3:$AI$68,AA1,FALSE)</f>
        <v>0</v>
      </c>
      <c r="AB199" s="75">
        <f>VLOOKUP($C$199,[75]납품수량!$B$3:$AI$68,AB1,FALSE)</f>
        <v>0</v>
      </c>
      <c r="AC199" s="75">
        <f>VLOOKUP($C$199,[75]납품수량!$B$3:$AI$68,AC1,FALSE)</f>
        <v>0</v>
      </c>
      <c r="AD199" s="75">
        <f>VLOOKUP($C$199,[75]납품수량!$B$3:$AI$68,AD1,FALSE)</f>
        <v>0</v>
      </c>
      <c r="AE199" s="75">
        <f>VLOOKUP($C$199,[75]납품수량!$B$3:$AI$68,AE1,FALSE)</f>
        <v>0</v>
      </c>
      <c r="AF199" s="75">
        <f>VLOOKUP($C$199,[75]납품수량!$B$3:$AI$68,AF1,FALSE)</f>
        <v>0</v>
      </c>
      <c r="AG199" s="75">
        <f>VLOOKUP($C$199,[75]납품수량!$B$3:$AI$68,AG1,FALSE)</f>
        <v>0</v>
      </c>
      <c r="AH199" s="75">
        <f>VLOOKUP($C$199,[75]납품수량!$B$3:$AI$68,AH1,FALSE)</f>
        <v>0</v>
      </c>
      <c r="AI199" s="75">
        <f>VLOOKUP($C$199,[75]납품수량!$B$3:$AI$68,AI1,FALSE)</f>
        <v>0</v>
      </c>
      <c r="AJ199" s="75">
        <f>VLOOKUP($C$199,[75]납품수량!$B$3:$AI$68,AJ1,FALSE)</f>
        <v>0</v>
      </c>
      <c r="AK199" s="75">
        <f>VLOOKUP($C$199,[75]납품수량!$B$3:$AI$68,AK1,FALSE)</f>
        <v>0</v>
      </c>
      <c r="AL199" s="75">
        <f>SUM(G199:AK199)</f>
        <v>0</v>
      </c>
      <c r="AM199" s="61"/>
      <c r="AN199" s="61"/>
      <c r="AO199" s="61"/>
      <c r="AP199" s="61"/>
      <c r="AQ199" s="61"/>
      <c r="AR199" s="61"/>
      <c r="AS199" s="61"/>
      <c r="AT199" s="61"/>
      <c r="AU199" s="61"/>
      <c r="AV199" s="61"/>
      <c r="AW199" s="61"/>
      <c r="AX199" s="61"/>
      <c r="AY199" s="61"/>
      <c r="AZ199" s="61"/>
      <c r="BA199" s="61"/>
      <c r="BB199" s="61"/>
      <c r="BC199" s="61"/>
      <c r="BD199" s="61"/>
      <c r="BE199" s="61"/>
      <c r="BF199" s="61"/>
      <c r="BG199" s="61"/>
      <c r="BH199" s="61"/>
      <c r="BI199" s="61"/>
      <c r="BJ199" s="61"/>
      <c r="BK199" s="61"/>
      <c r="BL199" s="61"/>
      <c r="BM199" s="61"/>
      <c r="BN199" s="61"/>
      <c r="BO199" s="61"/>
      <c r="BP199" s="61"/>
      <c r="BQ199" s="61"/>
      <c r="BR199" s="61"/>
      <c r="BS199" s="61"/>
      <c r="BT199" s="61"/>
      <c r="BU199" s="61"/>
      <c r="BV199" s="61"/>
      <c r="BW199" s="61"/>
      <c r="BX199" s="61"/>
      <c r="BY199" s="61"/>
      <c r="BZ199" s="61"/>
      <c r="CA199" s="61"/>
      <c r="CB199" s="61"/>
      <c r="CC199" s="61"/>
      <c r="CD199" s="61"/>
      <c r="CE199" s="61"/>
      <c r="CF199" s="61"/>
      <c r="CG199" s="61"/>
      <c r="CH199" s="61"/>
      <c r="CI199" s="61"/>
      <c r="CJ199" s="61"/>
      <c r="CK199" s="61"/>
      <c r="CL199" s="61"/>
      <c r="CM199" s="61"/>
      <c r="CN199" s="61"/>
      <c r="CO199" s="61"/>
      <c r="CP199" s="61"/>
      <c r="CQ199" s="61"/>
      <c r="CR199" s="61"/>
      <c r="CS199" s="61"/>
      <c r="CT199" s="61"/>
      <c r="CU199" s="61"/>
      <c r="CV199" s="61"/>
      <c r="CW199" s="61"/>
      <c r="CX199" s="61"/>
      <c r="CY199" s="61"/>
      <c r="CZ199" s="61"/>
      <c r="DA199" s="61"/>
      <c r="DB199" s="61"/>
    </row>
    <row r="200" spans="1:106" s="58" customFormat="1" ht="16.5" customHeight="1">
      <c r="A200" s="70"/>
      <c r="B200" s="774"/>
      <c r="C200" s="770"/>
      <c r="D200" s="772"/>
      <c r="E200" s="772"/>
      <c r="F200" s="772"/>
      <c r="G200" s="74">
        <f>$F$199*G199</f>
        <v>0</v>
      </c>
      <c r="H200" s="74">
        <f t="shared" ref="H200:AK200" si="98">$F$199*H199</f>
        <v>0</v>
      </c>
      <c r="I200" s="74">
        <f t="shared" si="98"/>
        <v>0</v>
      </c>
      <c r="J200" s="74">
        <f t="shared" si="98"/>
        <v>0</v>
      </c>
      <c r="K200" s="74">
        <f t="shared" si="98"/>
        <v>0</v>
      </c>
      <c r="L200" s="74">
        <f t="shared" si="98"/>
        <v>0</v>
      </c>
      <c r="M200" s="74">
        <f t="shared" si="98"/>
        <v>0</v>
      </c>
      <c r="N200" s="74">
        <f t="shared" si="98"/>
        <v>0</v>
      </c>
      <c r="O200" s="74">
        <f t="shared" si="98"/>
        <v>0</v>
      </c>
      <c r="P200" s="74">
        <f t="shared" si="98"/>
        <v>0</v>
      </c>
      <c r="Q200" s="74">
        <f t="shared" si="98"/>
        <v>0</v>
      </c>
      <c r="R200" s="74">
        <f t="shared" si="98"/>
        <v>0</v>
      </c>
      <c r="S200" s="74">
        <f t="shared" si="98"/>
        <v>0</v>
      </c>
      <c r="T200" s="74">
        <f t="shared" si="98"/>
        <v>0</v>
      </c>
      <c r="U200" s="74">
        <f t="shared" si="98"/>
        <v>0</v>
      </c>
      <c r="V200" s="74">
        <f t="shared" si="98"/>
        <v>0</v>
      </c>
      <c r="W200" s="74">
        <f t="shared" si="98"/>
        <v>0</v>
      </c>
      <c r="X200" s="74">
        <f t="shared" si="98"/>
        <v>0</v>
      </c>
      <c r="Y200" s="74">
        <f t="shared" si="98"/>
        <v>0</v>
      </c>
      <c r="Z200" s="74">
        <f t="shared" si="98"/>
        <v>0</v>
      </c>
      <c r="AA200" s="74">
        <f t="shared" si="98"/>
        <v>0</v>
      </c>
      <c r="AB200" s="74">
        <f t="shared" si="98"/>
        <v>0</v>
      </c>
      <c r="AC200" s="74">
        <f t="shared" si="98"/>
        <v>0</v>
      </c>
      <c r="AD200" s="74">
        <f t="shared" si="98"/>
        <v>0</v>
      </c>
      <c r="AE200" s="74">
        <f t="shared" si="98"/>
        <v>0</v>
      </c>
      <c r="AF200" s="74">
        <f t="shared" si="98"/>
        <v>0</v>
      </c>
      <c r="AG200" s="74">
        <f t="shared" si="98"/>
        <v>0</v>
      </c>
      <c r="AH200" s="74">
        <f t="shared" si="98"/>
        <v>0</v>
      </c>
      <c r="AI200" s="74">
        <f t="shared" si="98"/>
        <v>0</v>
      </c>
      <c r="AJ200" s="74">
        <f t="shared" si="98"/>
        <v>0</v>
      </c>
      <c r="AK200" s="74">
        <f t="shared" si="98"/>
        <v>0</v>
      </c>
      <c r="AL200" s="74">
        <f>F199*AL199</f>
        <v>0</v>
      </c>
      <c r="AM200" s="61"/>
      <c r="AN200" s="61"/>
      <c r="AO200" s="61"/>
      <c r="AP200" s="61"/>
      <c r="AQ200" s="61"/>
      <c r="AR200" s="61"/>
      <c r="AS200" s="61"/>
      <c r="AT200" s="61"/>
      <c r="AU200" s="61"/>
      <c r="AV200" s="61"/>
      <c r="AW200" s="61"/>
      <c r="AX200" s="61"/>
      <c r="AY200" s="61"/>
      <c r="AZ200" s="61"/>
      <c r="BA200" s="61"/>
      <c r="BB200" s="61"/>
      <c r="BC200" s="61"/>
      <c r="BD200" s="61"/>
      <c r="BE200" s="61"/>
      <c r="BF200" s="61"/>
      <c r="BG200" s="61"/>
      <c r="BH200" s="61"/>
      <c r="BI200" s="61"/>
      <c r="BJ200" s="61"/>
      <c r="BK200" s="61"/>
      <c r="BL200" s="61"/>
      <c r="BM200" s="61"/>
      <c r="BN200" s="61"/>
      <c r="BO200" s="61"/>
      <c r="BP200" s="61"/>
      <c r="BQ200" s="61"/>
      <c r="BR200" s="61"/>
      <c r="BS200" s="61"/>
      <c r="BT200" s="61"/>
      <c r="BU200" s="61"/>
      <c r="BV200" s="61"/>
      <c r="BW200" s="61"/>
      <c r="BX200" s="61"/>
      <c r="BY200" s="61"/>
      <c r="BZ200" s="61"/>
      <c r="CA200" s="61"/>
      <c r="CB200" s="61"/>
      <c r="CC200" s="61"/>
      <c r="CD200" s="61"/>
      <c r="CE200" s="61"/>
      <c r="CF200" s="61"/>
      <c r="CG200" s="61"/>
      <c r="CH200" s="61"/>
      <c r="CI200" s="61"/>
      <c r="CJ200" s="61"/>
      <c r="CK200" s="61"/>
      <c r="CL200" s="61"/>
      <c r="CM200" s="61"/>
      <c r="CN200" s="61"/>
      <c r="CO200" s="61"/>
      <c r="CP200" s="61"/>
      <c r="CQ200" s="61"/>
      <c r="CR200" s="61"/>
      <c r="CS200" s="61"/>
      <c r="CT200" s="61"/>
      <c r="CU200" s="61"/>
      <c r="CV200" s="61"/>
      <c r="CW200" s="61"/>
      <c r="CX200" s="61"/>
      <c r="CY200" s="61"/>
      <c r="CZ200" s="61"/>
      <c r="DA200" s="61"/>
      <c r="DB200" s="61"/>
    </row>
    <row r="201" spans="1:106" s="58" customFormat="1" ht="16.5" customHeight="1">
      <c r="A201" s="70" t="s">
        <v>637</v>
      </c>
      <c r="B201" s="774"/>
      <c r="C201" s="769" t="s">
        <v>606</v>
      </c>
      <c r="D201" s="771" t="s">
        <v>591</v>
      </c>
      <c r="E201" s="771" t="s">
        <v>0</v>
      </c>
      <c r="F201" s="771">
        <f>VLOOKUP(C201,'[72]납품수량(영업)'!$C$3:$F$260,4,FALSE)</f>
        <v>0</v>
      </c>
      <c r="G201" s="75">
        <f>VLOOKUP(C201,[75]납품수량!$B$3:$AI$68,G1,FALSE)</f>
        <v>0</v>
      </c>
      <c r="H201" s="75">
        <f>VLOOKUP($C$201,[75]납품수량!$B$3:$AI$68,H1,FALSE)</f>
        <v>0</v>
      </c>
      <c r="I201" s="75">
        <f>VLOOKUP($C$201,[75]납품수량!$B$3:$AI$68,I1,FALSE)</f>
        <v>0</v>
      </c>
      <c r="J201" s="75">
        <f>VLOOKUP($C$201,[75]납품수량!$B$3:$AI$68,J1,FALSE)</f>
        <v>0</v>
      </c>
      <c r="K201" s="75">
        <f>VLOOKUP($C$201,[75]납품수량!$B$3:$AI$68,K1,FALSE)</f>
        <v>0</v>
      </c>
      <c r="L201" s="75">
        <f>VLOOKUP($C$201,[75]납품수량!$B$3:$AI$68,L1,FALSE)</f>
        <v>0</v>
      </c>
      <c r="M201" s="75">
        <f>VLOOKUP($C$201,[75]납품수량!$B$3:$AI$68,M1,FALSE)</f>
        <v>0</v>
      </c>
      <c r="N201" s="75">
        <f>VLOOKUP($C$201,[75]납품수량!$B$3:$AI$68,N1,FALSE)</f>
        <v>0</v>
      </c>
      <c r="O201" s="75">
        <f>VLOOKUP($C$201,[75]납품수량!$B$3:$AI$68,O1,FALSE)</f>
        <v>0</v>
      </c>
      <c r="P201" s="75">
        <f>VLOOKUP($C$201,[75]납품수량!$B$3:$AI$68,P1,FALSE)</f>
        <v>0</v>
      </c>
      <c r="Q201" s="75">
        <f>VLOOKUP($C$201,[75]납품수량!$B$3:$AI$68,Q1,FALSE)</f>
        <v>0</v>
      </c>
      <c r="R201" s="75">
        <f>VLOOKUP($C$201,[75]납품수량!$B$3:$AI$68,R1,FALSE)</f>
        <v>0</v>
      </c>
      <c r="S201" s="75">
        <f>VLOOKUP($C$201,[75]납품수량!$B$3:$AI$68,S1,FALSE)</f>
        <v>0</v>
      </c>
      <c r="T201" s="75">
        <f>VLOOKUP($C$201,[75]납품수량!$B$3:$AI$68,T1,FALSE)</f>
        <v>0</v>
      </c>
      <c r="U201" s="75">
        <f>VLOOKUP($C$201,[75]납품수량!$B$3:$AI$68,U1,FALSE)</f>
        <v>0</v>
      </c>
      <c r="V201" s="75">
        <f>VLOOKUP($C$201,[75]납품수량!$B$3:$AI$68,V1,FALSE)</f>
        <v>0</v>
      </c>
      <c r="W201" s="75">
        <f>VLOOKUP($C$201,[75]납품수량!$B$3:$AI$68,W1,FALSE)</f>
        <v>0</v>
      </c>
      <c r="X201" s="75">
        <f>VLOOKUP($C$201,[75]납품수량!$B$3:$AI$68,X1,FALSE)</f>
        <v>0</v>
      </c>
      <c r="Y201" s="75">
        <f>VLOOKUP($C$201,[75]납품수량!$B$3:$AI$68,Y1,FALSE)</f>
        <v>0</v>
      </c>
      <c r="Z201" s="75">
        <f>VLOOKUP($C$201,[75]납품수량!$B$3:$AI$68,Z1,FALSE)</f>
        <v>0</v>
      </c>
      <c r="AA201" s="75">
        <f>VLOOKUP($C$201,[75]납품수량!$B$3:$AI$68,AA1,FALSE)</f>
        <v>0</v>
      </c>
      <c r="AB201" s="75">
        <f>VLOOKUP($C$201,[75]납품수량!$B$3:$AI$68,AB1,FALSE)</f>
        <v>0</v>
      </c>
      <c r="AC201" s="75">
        <f>VLOOKUP($C$201,[75]납품수량!$B$3:$AI$68,AC1,FALSE)</f>
        <v>0</v>
      </c>
      <c r="AD201" s="75">
        <f>VLOOKUP($C$201,[75]납품수량!$B$3:$AI$68,AD1,FALSE)</f>
        <v>0</v>
      </c>
      <c r="AE201" s="75">
        <f>VLOOKUP($C$201,[75]납품수량!$B$3:$AI$68,AE1,FALSE)</f>
        <v>0</v>
      </c>
      <c r="AF201" s="75">
        <f>VLOOKUP($C$201,[75]납품수량!$B$3:$AI$68,AF1,FALSE)</f>
        <v>0</v>
      </c>
      <c r="AG201" s="75">
        <f>VLOOKUP($C$201,[75]납품수량!$B$3:$AI$68,AG1,FALSE)</f>
        <v>0</v>
      </c>
      <c r="AH201" s="75">
        <f>VLOOKUP($C$201,[75]납품수량!$B$3:$AI$68,AH1,FALSE)</f>
        <v>0</v>
      </c>
      <c r="AI201" s="75">
        <f>VLOOKUP($C$201,[75]납품수량!$B$3:$AI$68,AI1,FALSE)</f>
        <v>0</v>
      </c>
      <c r="AJ201" s="75">
        <f>VLOOKUP($C$201,[75]납품수량!$B$3:$AI$68,AJ1,FALSE)</f>
        <v>0</v>
      </c>
      <c r="AK201" s="75">
        <f>VLOOKUP($C$201,[75]납품수량!$B$3:$AI$68,AK1,FALSE)</f>
        <v>0</v>
      </c>
      <c r="AL201" s="75">
        <f>SUM(G201:AK201)</f>
        <v>0</v>
      </c>
      <c r="AM201" s="61"/>
      <c r="AN201" s="61"/>
      <c r="AO201" s="61"/>
      <c r="AP201" s="61"/>
      <c r="AQ201" s="61"/>
      <c r="AR201" s="61"/>
      <c r="AS201" s="61"/>
      <c r="AT201" s="61"/>
      <c r="AU201" s="61"/>
      <c r="AV201" s="61"/>
      <c r="AW201" s="61"/>
      <c r="AX201" s="61"/>
      <c r="AY201" s="61"/>
      <c r="AZ201" s="61"/>
      <c r="BA201" s="61"/>
      <c r="BB201" s="61"/>
      <c r="BC201" s="61"/>
      <c r="BD201" s="61"/>
      <c r="BE201" s="61"/>
      <c r="BF201" s="61"/>
      <c r="BG201" s="61"/>
      <c r="BH201" s="61"/>
      <c r="BI201" s="61"/>
      <c r="BJ201" s="61"/>
      <c r="BK201" s="61"/>
      <c r="BL201" s="61"/>
      <c r="BM201" s="61"/>
      <c r="BN201" s="61"/>
      <c r="BO201" s="61"/>
      <c r="BP201" s="61"/>
      <c r="BQ201" s="61"/>
      <c r="BR201" s="61"/>
      <c r="BS201" s="61"/>
      <c r="BT201" s="61"/>
      <c r="BU201" s="61"/>
      <c r="BV201" s="61"/>
      <c r="BW201" s="61"/>
      <c r="BX201" s="61"/>
      <c r="BY201" s="61"/>
      <c r="BZ201" s="61"/>
      <c r="CA201" s="61"/>
      <c r="CB201" s="61"/>
      <c r="CC201" s="61"/>
      <c r="CD201" s="61"/>
      <c r="CE201" s="61"/>
      <c r="CF201" s="61"/>
      <c r="CG201" s="61"/>
      <c r="CH201" s="61"/>
      <c r="CI201" s="61"/>
      <c r="CJ201" s="61"/>
      <c r="CK201" s="61"/>
      <c r="CL201" s="61"/>
      <c r="CM201" s="61"/>
      <c r="CN201" s="61"/>
      <c r="CO201" s="61"/>
      <c r="CP201" s="61"/>
      <c r="CQ201" s="61"/>
      <c r="CR201" s="61"/>
      <c r="CS201" s="61"/>
      <c r="CT201" s="61"/>
      <c r="CU201" s="61"/>
      <c r="CV201" s="61"/>
      <c r="CW201" s="61"/>
      <c r="CX201" s="61"/>
      <c r="CY201" s="61"/>
      <c r="CZ201" s="61"/>
      <c r="DA201" s="61"/>
      <c r="DB201" s="61"/>
    </row>
    <row r="202" spans="1:106" s="58" customFormat="1" ht="16.5" customHeight="1">
      <c r="A202" s="70"/>
      <c r="B202" s="774"/>
      <c r="C202" s="770"/>
      <c r="D202" s="772"/>
      <c r="E202" s="772"/>
      <c r="F202" s="772"/>
      <c r="G202" s="74">
        <f>$F$201*G201</f>
        <v>0</v>
      </c>
      <c r="H202" s="74">
        <f t="shared" ref="H202:AK202" si="99">$F$201*H201</f>
        <v>0</v>
      </c>
      <c r="I202" s="74">
        <f t="shared" si="99"/>
        <v>0</v>
      </c>
      <c r="J202" s="74">
        <f t="shared" si="99"/>
        <v>0</v>
      </c>
      <c r="K202" s="74">
        <f t="shared" si="99"/>
        <v>0</v>
      </c>
      <c r="L202" s="74">
        <f t="shared" si="99"/>
        <v>0</v>
      </c>
      <c r="M202" s="74">
        <f t="shared" si="99"/>
        <v>0</v>
      </c>
      <c r="N202" s="74">
        <f t="shared" si="99"/>
        <v>0</v>
      </c>
      <c r="O202" s="74">
        <f t="shared" si="99"/>
        <v>0</v>
      </c>
      <c r="P202" s="74">
        <f t="shared" si="99"/>
        <v>0</v>
      </c>
      <c r="Q202" s="74">
        <f t="shared" si="99"/>
        <v>0</v>
      </c>
      <c r="R202" s="74">
        <f t="shared" si="99"/>
        <v>0</v>
      </c>
      <c r="S202" s="74">
        <f t="shared" si="99"/>
        <v>0</v>
      </c>
      <c r="T202" s="74">
        <f t="shared" si="99"/>
        <v>0</v>
      </c>
      <c r="U202" s="74">
        <f t="shared" si="99"/>
        <v>0</v>
      </c>
      <c r="V202" s="74">
        <f t="shared" si="99"/>
        <v>0</v>
      </c>
      <c r="W202" s="74">
        <f t="shared" si="99"/>
        <v>0</v>
      </c>
      <c r="X202" s="74">
        <f t="shared" si="99"/>
        <v>0</v>
      </c>
      <c r="Y202" s="74">
        <f t="shared" si="99"/>
        <v>0</v>
      </c>
      <c r="Z202" s="74">
        <f t="shared" si="99"/>
        <v>0</v>
      </c>
      <c r="AA202" s="74">
        <f t="shared" si="99"/>
        <v>0</v>
      </c>
      <c r="AB202" s="74">
        <f t="shared" si="99"/>
        <v>0</v>
      </c>
      <c r="AC202" s="74">
        <f t="shared" si="99"/>
        <v>0</v>
      </c>
      <c r="AD202" s="74">
        <f t="shared" si="99"/>
        <v>0</v>
      </c>
      <c r="AE202" s="74">
        <f t="shared" si="99"/>
        <v>0</v>
      </c>
      <c r="AF202" s="74">
        <f t="shared" si="99"/>
        <v>0</v>
      </c>
      <c r="AG202" s="74">
        <f t="shared" si="99"/>
        <v>0</v>
      </c>
      <c r="AH202" s="74">
        <f t="shared" si="99"/>
        <v>0</v>
      </c>
      <c r="AI202" s="74">
        <f t="shared" si="99"/>
        <v>0</v>
      </c>
      <c r="AJ202" s="74">
        <f t="shared" si="99"/>
        <v>0</v>
      </c>
      <c r="AK202" s="74">
        <f t="shared" si="99"/>
        <v>0</v>
      </c>
      <c r="AL202" s="74">
        <f>F201*AL201</f>
        <v>0</v>
      </c>
      <c r="AM202" s="61"/>
      <c r="AN202" s="61"/>
      <c r="AO202" s="61"/>
      <c r="AP202" s="61"/>
      <c r="AQ202" s="61"/>
      <c r="AR202" s="61"/>
      <c r="AS202" s="61"/>
      <c r="AT202" s="61"/>
      <c r="AU202" s="61"/>
      <c r="AV202" s="61"/>
      <c r="AW202" s="61"/>
      <c r="AX202" s="61"/>
      <c r="AY202" s="61"/>
      <c r="AZ202" s="61"/>
      <c r="BA202" s="61"/>
      <c r="BB202" s="61"/>
      <c r="BC202" s="61"/>
      <c r="BD202" s="61"/>
      <c r="BE202" s="61"/>
      <c r="BF202" s="61"/>
      <c r="BG202" s="61"/>
      <c r="BH202" s="61"/>
      <c r="BI202" s="61"/>
      <c r="BJ202" s="61"/>
      <c r="BK202" s="61"/>
      <c r="BL202" s="61"/>
      <c r="BM202" s="61"/>
      <c r="BN202" s="61"/>
      <c r="BO202" s="61"/>
      <c r="BP202" s="61"/>
      <c r="BQ202" s="61"/>
      <c r="BR202" s="61"/>
      <c r="BS202" s="61"/>
      <c r="BT202" s="61"/>
      <c r="BU202" s="61"/>
      <c r="BV202" s="61"/>
      <c r="BW202" s="61"/>
      <c r="BX202" s="61"/>
      <c r="BY202" s="61"/>
      <c r="BZ202" s="61"/>
      <c r="CA202" s="61"/>
      <c r="CB202" s="61"/>
      <c r="CC202" s="61"/>
      <c r="CD202" s="61"/>
      <c r="CE202" s="61"/>
      <c r="CF202" s="61"/>
      <c r="CG202" s="61"/>
      <c r="CH202" s="61"/>
      <c r="CI202" s="61"/>
      <c r="CJ202" s="61"/>
      <c r="CK202" s="61"/>
      <c r="CL202" s="61"/>
      <c r="CM202" s="61"/>
      <c r="CN202" s="61"/>
      <c r="CO202" s="61"/>
      <c r="CP202" s="61"/>
      <c r="CQ202" s="61"/>
      <c r="CR202" s="61"/>
      <c r="CS202" s="61"/>
      <c r="CT202" s="61"/>
      <c r="CU202" s="61"/>
      <c r="CV202" s="61"/>
      <c r="CW202" s="61"/>
      <c r="CX202" s="61"/>
      <c r="CY202" s="61"/>
      <c r="CZ202" s="61"/>
      <c r="DA202" s="61"/>
      <c r="DB202" s="61"/>
    </row>
    <row r="203" spans="1:106" s="59" customFormat="1" ht="17.25" customHeight="1" thickBot="1">
      <c r="A203" s="70" t="s">
        <v>637</v>
      </c>
      <c r="B203" s="774"/>
      <c r="C203" s="769" t="s">
        <v>607</v>
      </c>
      <c r="D203" s="771" t="s">
        <v>591</v>
      </c>
      <c r="E203" s="771" t="s">
        <v>0</v>
      </c>
      <c r="F203" s="771">
        <f>VLOOKUP(C203,'[72]납품수량(영업)'!$C$3:$F$260,4,FALSE)</f>
        <v>0</v>
      </c>
      <c r="G203" s="75">
        <f>VLOOKUP(C203,[75]납품수량!$B$3:$AI$68,G1,FALSE)</f>
        <v>0</v>
      </c>
      <c r="H203" s="75">
        <f>VLOOKUP($C$203,[75]납품수량!$B$3:$AI$68,H1,FALSE)</f>
        <v>0</v>
      </c>
      <c r="I203" s="75">
        <f>VLOOKUP($C$203,[75]납품수량!$B$3:$AI$68,I1,FALSE)</f>
        <v>0</v>
      </c>
      <c r="J203" s="75">
        <f>VLOOKUP($C$203,[75]납품수량!$B$3:$AI$68,J1,FALSE)</f>
        <v>0</v>
      </c>
      <c r="K203" s="75">
        <f>VLOOKUP($C$203,[75]납품수량!$B$3:$AI$68,K1,FALSE)</f>
        <v>0</v>
      </c>
      <c r="L203" s="75">
        <f>VLOOKUP($C$203,[75]납품수량!$B$3:$AI$68,L1,FALSE)</f>
        <v>0</v>
      </c>
      <c r="M203" s="75">
        <f>VLOOKUP($C$203,[75]납품수량!$B$3:$AI$68,M1,FALSE)</f>
        <v>0</v>
      </c>
      <c r="N203" s="75">
        <f>VLOOKUP($C$203,[75]납품수량!$B$3:$AI$68,N1,FALSE)</f>
        <v>0</v>
      </c>
      <c r="O203" s="75">
        <f>VLOOKUP($C$203,[75]납품수량!$B$3:$AI$68,O1,FALSE)</f>
        <v>0</v>
      </c>
      <c r="P203" s="75">
        <f>VLOOKUP($C$203,[75]납품수량!$B$3:$AI$68,P1,FALSE)</f>
        <v>0</v>
      </c>
      <c r="Q203" s="75">
        <f>VLOOKUP($C$203,[75]납품수량!$B$3:$AI$68,Q1,FALSE)</f>
        <v>0</v>
      </c>
      <c r="R203" s="75">
        <f>VLOOKUP($C$203,[75]납품수량!$B$3:$AI$68,R1,FALSE)</f>
        <v>0</v>
      </c>
      <c r="S203" s="75">
        <f>VLOOKUP($C$203,[75]납품수량!$B$3:$AI$68,S1,FALSE)</f>
        <v>0</v>
      </c>
      <c r="T203" s="75">
        <f>VLOOKUP($C$203,[75]납품수량!$B$3:$AI$68,T1,FALSE)</f>
        <v>0</v>
      </c>
      <c r="U203" s="75">
        <f>VLOOKUP($C$203,[75]납품수량!$B$3:$AI$68,U1,FALSE)</f>
        <v>0</v>
      </c>
      <c r="V203" s="75">
        <f>VLOOKUP($C$203,[75]납품수량!$B$3:$AI$68,V1,FALSE)</f>
        <v>0</v>
      </c>
      <c r="W203" s="75">
        <f>VLOOKUP($C$203,[75]납품수량!$B$3:$AI$68,W1,FALSE)</f>
        <v>0</v>
      </c>
      <c r="X203" s="75">
        <f>VLOOKUP($C$203,[75]납품수량!$B$3:$AI$68,X1,FALSE)</f>
        <v>0</v>
      </c>
      <c r="Y203" s="75">
        <f>VLOOKUP($C$203,[75]납품수량!$B$3:$AI$68,Y1,FALSE)</f>
        <v>0</v>
      </c>
      <c r="Z203" s="75">
        <f>VLOOKUP($C$203,[75]납품수량!$B$3:$AI$68,Z1,FALSE)</f>
        <v>0</v>
      </c>
      <c r="AA203" s="75">
        <f>VLOOKUP($C$203,[75]납품수량!$B$3:$AI$68,AA1,FALSE)</f>
        <v>0</v>
      </c>
      <c r="AB203" s="75">
        <f>VLOOKUP($C$203,[75]납품수량!$B$3:$AI$68,AB1,FALSE)</f>
        <v>0</v>
      </c>
      <c r="AC203" s="75">
        <f>VLOOKUP($C$203,[75]납품수량!$B$3:$AI$68,AC1,FALSE)</f>
        <v>0</v>
      </c>
      <c r="AD203" s="75">
        <f>VLOOKUP($C$203,[75]납품수량!$B$3:$AI$68,AD1,FALSE)</f>
        <v>0</v>
      </c>
      <c r="AE203" s="75">
        <f>VLOOKUP($C$203,[75]납품수량!$B$3:$AI$68,AE1,FALSE)</f>
        <v>0</v>
      </c>
      <c r="AF203" s="75">
        <f>VLOOKUP($C$203,[75]납품수량!$B$3:$AI$68,AF1,FALSE)</f>
        <v>0</v>
      </c>
      <c r="AG203" s="75">
        <f>VLOOKUP($C$203,[75]납품수량!$B$3:$AI$68,AG1,FALSE)</f>
        <v>0</v>
      </c>
      <c r="AH203" s="75">
        <f>VLOOKUP($C$203,[75]납품수량!$B$3:$AI$68,AH1,FALSE)</f>
        <v>0</v>
      </c>
      <c r="AI203" s="75">
        <f>VLOOKUP($C$203,[75]납품수량!$B$3:$AI$68,AI1,FALSE)</f>
        <v>0</v>
      </c>
      <c r="AJ203" s="75">
        <f>VLOOKUP($C$203,[75]납품수량!$B$3:$AI$68,AJ1,FALSE)</f>
        <v>0</v>
      </c>
      <c r="AK203" s="75">
        <f>VLOOKUP($C$203,[75]납품수량!$B$3:$AI$68,AK1,FALSE)</f>
        <v>0</v>
      </c>
      <c r="AL203" s="75">
        <f>SUM(G203:AK203)</f>
        <v>0</v>
      </c>
      <c r="AM203" s="62"/>
      <c r="AN203" s="62"/>
      <c r="AO203" s="62"/>
      <c r="AP203" s="62"/>
      <c r="AQ203" s="62"/>
      <c r="AR203" s="62"/>
      <c r="AS203" s="62"/>
      <c r="AT203" s="62"/>
      <c r="AU203" s="62"/>
      <c r="AV203" s="62"/>
      <c r="AW203" s="62"/>
      <c r="AX203" s="62"/>
      <c r="AY203" s="62"/>
      <c r="AZ203" s="62"/>
      <c r="BA203" s="62"/>
      <c r="BB203" s="62"/>
      <c r="BC203" s="62"/>
      <c r="BD203" s="62"/>
      <c r="BE203" s="62"/>
      <c r="BF203" s="62"/>
      <c r="BG203" s="62"/>
      <c r="BH203" s="62"/>
      <c r="BI203" s="62"/>
      <c r="BJ203" s="62"/>
      <c r="BK203" s="62"/>
      <c r="BL203" s="62"/>
      <c r="BM203" s="62"/>
      <c r="BN203" s="62"/>
      <c r="BO203" s="62"/>
      <c r="BP203" s="62"/>
      <c r="BQ203" s="62"/>
      <c r="BR203" s="62"/>
      <c r="BS203" s="62"/>
      <c r="BT203" s="62"/>
      <c r="BU203" s="62"/>
      <c r="BV203" s="62"/>
      <c r="BW203" s="62"/>
      <c r="BX203" s="62"/>
      <c r="BY203" s="62"/>
      <c r="BZ203" s="62"/>
      <c r="CA203" s="62"/>
      <c r="CB203" s="62"/>
      <c r="CC203" s="62"/>
      <c r="CD203" s="62"/>
      <c r="CE203" s="62"/>
      <c r="CF203" s="62"/>
      <c r="CG203" s="62"/>
      <c r="CH203" s="62"/>
      <c r="CI203" s="62"/>
      <c r="CJ203" s="62"/>
      <c r="CK203" s="62"/>
      <c r="CL203" s="62"/>
      <c r="CM203" s="62"/>
      <c r="CN203" s="62"/>
      <c r="CO203" s="62"/>
      <c r="CP203" s="62"/>
      <c r="CQ203" s="62"/>
      <c r="CR203" s="62"/>
      <c r="CS203" s="62"/>
      <c r="CT203" s="62"/>
      <c r="CU203" s="62"/>
      <c r="CV203" s="62"/>
      <c r="CW203" s="62"/>
      <c r="CX203" s="62"/>
      <c r="CY203" s="62"/>
      <c r="CZ203" s="62"/>
      <c r="DA203" s="62"/>
      <c r="DB203" s="62"/>
    </row>
    <row r="204" spans="1:106" s="58" customFormat="1" ht="16.5" customHeight="1">
      <c r="A204" s="70"/>
      <c r="B204" s="774"/>
      <c r="C204" s="770"/>
      <c r="D204" s="772"/>
      <c r="E204" s="772"/>
      <c r="F204" s="772"/>
      <c r="G204" s="74">
        <f>$F$203*G203</f>
        <v>0</v>
      </c>
      <c r="H204" s="74">
        <f t="shared" ref="H204:AK204" si="100">$F$203*H203</f>
        <v>0</v>
      </c>
      <c r="I204" s="74">
        <f t="shared" si="100"/>
        <v>0</v>
      </c>
      <c r="J204" s="74">
        <f t="shared" si="100"/>
        <v>0</v>
      </c>
      <c r="K204" s="74">
        <f t="shared" si="100"/>
        <v>0</v>
      </c>
      <c r="L204" s="74">
        <f t="shared" si="100"/>
        <v>0</v>
      </c>
      <c r="M204" s="74">
        <f t="shared" si="100"/>
        <v>0</v>
      </c>
      <c r="N204" s="74">
        <f t="shared" si="100"/>
        <v>0</v>
      </c>
      <c r="O204" s="74">
        <f t="shared" si="100"/>
        <v>0</v>
      </c>
      <c r="P204" s="74">
        <f t="shared" si="100"/>
        <v>0</v>
      </c>
      <c r="Q204" s="74">
        <f t="shared" si="100"/>
        <v>0</v>
      </c>
      <c r="R204" s="74">
        <f t="shared" si="100"/>
        <v>0</v>
      </c>
      <c r="S204" s="74">
        <f t="shared" si="100"/>
        <v>0</v>
      </c>
      <c r="T204" s="74">
        <f t="shared" si="100"/>
        <v>0</v>
      </c>
      <c r="U204" s="74">
        <f t="shared" si="100"/>
        <v>0</v>
      </c>
      <c r="V204" s="74">
        <f t="shared" si="100"/>
        <v>0</v>
      </c>
      <c r="W204" s="74">
        <f t="shared" si="100"/>
        <v>0</v>
      </c>
      <c r="X204" s="74">
        <f t="shared" si="100"/>
        <v>0</v>
      </c>
      <c r="Y204" s="74">
        <f t="shared" si="100"/>
        <v>0</v>
      </c>
      <c r="Z204" s="74">
        <f t="shared" si="100"/>
        <v>0</v>
      </c>
      <c r="AA204" s="74">
        <f t="shared" si="100"/>
        <v>0</v>
      </c>
      <c r="AB204" s="74">
        <f t="shared" si="100"/>
        <v>0</v>
      </c>
      <c r="AC204" s="74">
        <f t="shared" si="100"/>
        <v>0</v>
      </c>
      <c r="AD204" s="74">
        <f t="shared" si="100"/>
        <v>0</v>
      </c>
      <c r="AE204" s="74">
        <f t="shared" si="100"/>
        <v>0</v>
      </c>
      <c r="AF204" s="74">
        <f t="shared" si="100"/>
        <v>0</v>
      </c>
      <c r="AG204" s="74">
        <f t="shared" si="100"/>
        <v>0</v>
      </c>
      <c r="AH204" s="74">
        <f t="shared" si="100"/>
        <v>0</v>
      </c>
      <c r="AI204" s="74">
        <f t="shared" si="100"/>
        <v>0</v>
      </c>
      <c r="AJ204" s="74">
        <f t="shared" si="100"/>
        <v>0</v>
      </c>
      <c r="AK204" s="74">
        <f t="shared" si="100"/>
        <v>0</v>
      </c>
      <c r="AL204" s="74">
        <f>F203*AL203</f>
        <v>0</v>
      </c>
      <c r="AM204" s="61"/>
      <c r="AN204" s="61"/>
      <c r="AO204" s="61"/>
      <c r="AP204" s="61"/>
      <c r="AQ204" s="61"/>
      <c r="AR204" s="61"/>
      <c r="AS204" s="61"/>
      <c r="AT204" s="61"/>
      <c r="AU204" s="61"/>
      <c r="AV204" s="61"/>
      <c r="AW204" s="61"/>
      <c r="AX204" s="61"/>
      <c r="AY204" s="61"/>
      <c r="AZ204" s="61"/>
      <c r="BA204" s="61"/>
      <c r="BB204" s="61"/>
      <c r="BC204" s="61"/>
      <c r="BD204" s="61"/>
      <c r="BE204" s="61"/>
      <c r="BF204" s="61"/>
      <c r="BG204" s="61"/>
      <c r="BH204" s="61"/>
      <c r="BI204" s="61"/>
      <c r="BJ204" s="61"/>
      <c r="BK204" s="61"/>
      <c r="BL204" s="61"/>
      <c r="BM204" s="61"/>
      <c r="BN204" s="61"/>
      <c r="BO204" s="61"/>
      <c r="BP204" s="61"/>
      <c r="BQ204" s="61"/>
      <c r="BR204" s="61"/>
      <c r="BS204" s="61"/>
      <c r="BT204" s="61"/>
      <c r="BU204" s="61"/>
      <c r="BV204" s="61"/>
      <c r="BW204" s="61"/>
      <c r="BX204" s="61"/>
      <c r="BY204" s="61"/>
      <c r="BZ204" s="61"/>
      <c r="CA204" s="61"/>
      <c r="CB204" s="61"/>
      <c r="CC204" s="61"/>
      <c r="CD204" s="61"/>
      <c r="CE204" s="61"/>
      <c r="CF204" s="61"/>
      <c r="CG204" s="61"/>
      <c r="CH204" s="61"/>
      <c r="CI204" s="61"/>
      <c r="CJ204" s="61"/>
      <c r="CK204" s="61"/>
      <c r="CL204" s="61"/>
      <c r="CM204" s="61"/>
      <c r="CN204" s="61"/>
      <c r="CO204" s="61"/>
      <c r="CP204" s="61"/>
      <c r="CQ204" s="61"/>
      <c r="CR204" s="61"/>
      <c r="CS204" s="61"/>
      <c r="CT204" s="61"/>
      <c r="CU204" s="61"/>
      <c r="CV204" s="61"/>
      <c r="CW204" s="61"/>
      <c r="CX204" s="61"/>
      <c r="CY204" s="61"/>
      <c r="CZ204" s="61"/>
      <c r="DA204" s="61"/>
      <c r="DB204" s="61"/>
    </row>
    <row r="205" spans="1:106" s="58" customFormat="1" ht="16.5" customHeight="1">
      <c r="A205" s="70" t="s">
        <v>637</v>
      </c>
      <c r="B205" s="774"/>
      <c r="C205" s="769" t="s">
        <v>608</v>
      </c>
      <c r="D205" s="771" t="s">
        <v>609</v>
      </c>
      <c r="E205" s="771" t="s">
        <v>569</v>
      </c>
      <c r="F205" s="771">
        <f>VLOOKUP(C205,'[72]납품수량(영업)'!$C$3:$F$260,4,FALSE)</f>
        <v>0</v>
      </c>
      <c r="G205" s="75">
        <f>VLOOKUP(C205,[75]납품수량!$B$3:$AI$68,G1,FALSE)</f>
        <v>0</v>
      </c>
      <c r="H205" s="75">
        <f>VLOOKUP($C$205,[75]납품수량!$B$3:$AI$68,H1,FALSE)</f>
        <v>0</v>
      </c>
      <c r="I205" s="75">
        <f>VLOOKUP($C$205,[75]납품수량!$B$3:$AI$68,I1,FALSE)</f>
        <v>0</v>
      </c>
      <c r="J205" s="75">
        <f>VLOOKUP($C$205,[75]납품수량!$B$3:$AI$68,J1,FALSE)</f>
        <v>0</v>
      </c>
      <c r="K205" s="75">
        <f>VLOOKUP($C$205,[75]납품수량!$B$3:$AI$68,K1,FALSE)</f>
        <v>0</v>
      </c>
      <c r="L205" s="75">
        <f>VLOOKUP($C$205,[75]납품수량!$B$3:$AI$68,L1,FALSE)</f>
        <v>0</v>
      </c>
      <c r="M205" s="75">
        <f>VLOOKUP($C$205,[75]납품수량!$B$3:$AI$68,M1,FALSE)</f>
        <v>0</v>
      </c>
      <c r="N205" s="75">
        <f>VLOOKUP($C$205,[75]납품수량!$B$3:$AI$68,N1,FALSE)</f>
        <v>0</v>
      </c>
      <c r="O205" s="75">
        <f>VLOOKUP($C$205,[75]납품수량!$B$3:$AI$68,O1,FALSE)</f>
        <v>0</v>
      </c>
      <c r="P205" s="75">
        <f>VLOOKUP($C$205,[75]납품수량!$B$3:$AI$68,P1,FALSE)</f>
        <v>0</v>
      </c>
      <c r="Q205" s="75">
        <f>VLOOKUP($C$205,[75]납품수량!$B$3:$AI$68,Q1,FALSE)</f>
        <v>0</v>
      </c>
      <c r="R205" s="75">
        <f>VLOOKUP($C$205,[75]납품수량!$B$3:$AI$68,R1,FALSE)</f>
        <v>0</v>
      </c>
      <c r="S205" s="75">
        <f>VLOOKUP($C$205,[75]납품수량!$B$3:$AI$68,S1,FALSE)</f>
        <v>0</v>
      </c>
      <c r="T205" s="75">
        <f>VLOOKUP($C$205,[75]납품수량!$B$3:$AI$68,T1,FALSE)</f>
        <v>0</v>
      </c>
      <c r="U205" s="75">
        <f>VLOOKUP($C$205,[75]납품수량!$B$3:$AI$68,U1,FALSE)</f>
        <v>0</v>
      </c>
      <c r="V205" s="75">
        <f>VLOOKUP($C$205,[75]납품수량!$B$3:$AI$68,V1,FALSE)</f>
        <v>0</v>
      </c>
      <c r="W205" s="75">
        <f>VLOOKUP($C$205,[75]납품수량!$B$3:$AI$68,W1,FALSE)</f>
        <v>0</v>
      </c>
      <c r="X205" s="75">
        <f>VLOOKUP($C$205,[75]납품수량!$B$3:$AI$68,X1,FALSE)</f>
        <v>0</v>
      </c>
      <c r="Y205" s="75">
        <f>VLOOKUP($C$205,[75]납품수량!$B$3:$AI$68,Y1,FALSE)</f>
        <v>0</v>
      </c>
      <c r="Z205" s="75">
        <f>VLOOKUP($C$205,[75]납품수량!$B$3:$AI$68,Z1,FALSE)</f>
        <v>0</v>
      </c>
      <c r="AA205" s="75">
        <f>VLOOKUP($C$205,[75]납품수량!$B$3:$AI$68,AA1,FALSE)</f>
        <v>0</v>
      </c>
      <c r="AB205" s="75">
        <f>VLOOKUP($C$205,[75]납품수량!$B$3:$AI$68,AB1,FALSE)</f>
        <v>0</v>
      </c>
      <c r="AC205" s="75">
        <f>VLOOKUP($C$205,[75]납품수량!$B$3:$AI$68,AC1,FALSE)</f>
        <v>0</v>
      </c>
      <c r="AD205" s="75">
        <f>VLOOKUP($C$205,[75]납품수량!$B$3:$AI$68,AD1,FALSE)</f>
        <v>0</v>
      </c>
      <c r="AE205" s="75">
        <f>VLOOKUP($C$205,[75]납품수량!$B$3:$AI$68,AE1,FALSE)</f>
        <v>0</v>
      </c>
      <c r="AF205" s="75">
        <f>VLOOKUP($C$205,[75]납품수량!$B$3:$AI$68,AF1,FALSE)</f>
        <v>0</v>
      </c>
      <c r="AG205" s="75">
        <f>VLOOKUP($C$205,[75]납품수량!$B$3:$AI$68,AG1,FALSE)</f>
        <v>0</v>
      </c>
      <c r="AH205" s="75">
        <f>VLOOKUP($C$205,[75]납품수량!$B$3:$AI$68,AH1,FALSE)</f>
        <v>0</v>
      </c>
      <c r="AI205" s="75">
        <f>VLOOKUP($C$205,[75]납품수량!$B$3:$AI$68,AI1,FALSE)</f>
        <v>0</v>
      </c>
      <c r="AJ205" s="75">
        <f>VLOOKUP($C$205,[75]납품수량!$B$3:$AI$68,AJ1,FALSE)</f>
        <v>0</v>
      </c>
      <c r="AK205" s="75">
        <f>VLOOKUP($C$205,[75]납품수량!$B$3:$AI$68,AK1,FALSE)</f>
        <v>0</v>
      </c>
      <c r="AL205" s="75">
        <f>SUM(G205:AK205)</f>
        <v>0</v>
      </c>
      <c r="AM205" s="61"/>
      <c r="AN205" s="61"/>
      <c r="AO205" s="61"/>
      <c r="AP205" s="61"/>
      <c r="AQ205" s="61"/>
      <c r="AR205" s="61"/>
      <c r="AS205" s="61"/>
      <c r="AT205" s="61"/>
      <c r="AU205" s="61"/>
      <c r="AV205" s="61"/>
      <c r="AW205" s="61"/>
      <c r="AX205" s="61"/>
      <c r="AY205" s="61"/>
      <c r="AZ205" s="61"/>
      <c r="BA205" s="61"/>
      <c r="BB205" s="61"/>
      <c r="BC205" s="61"/>
      <c r="BD205" s="61"/>
      <c r="BE205" s="61"/>
      <c r="BF205" s="61"/>
      <c r="BG205" s="61"/>
      <c r="BH205" s="61"/>
      <c r="BI205" s="61"/>
      <c r="BJ205" s="61"/>
      <c r="BK205" s="61"/>
      <c r="BL205" s="61"/>
      <c r="BM205" s="61"/>
      <c r="BN205" s="61"/>
      <c r="BO205" s="61"/>
      <c r="BP205" s="61"/>
      <c r="BQ205" s="61"/>
      <c r="BR205" s="61"/>
      <c r="BS205" s="61"/>
      <c r="BT205" s="61"/>
      <c r="BU205" s="61"/>
      <c r="BV205" s="61"/>
      <c r="BW205" s="61"/>
      <c r="BX205" s="61"/>
      <c r="BY205" s="61"/>
      <c r="BZ205" s="61"/>
      <c r="CA205" s="61"/>
      <c r="CB205" s="61"/>
      <c r="CC205" s="61"/>
      <c r="CD205" s="61"/>
      <c r="CE205" s="61"/>
      <c r="CF205" s="61"/>
      <c r="CG205" s="61"/>
      <c r="CH205" s="61"/>
      <c r="CI205" s="61"/>
      <c r="CJ205" s="61"/>
      <c r="CK205" s="61"/>
      <c r="CL205" s="61"/>
      <c r="CM205" s="61"/>
      <c r="CN205" s="61"/>
      <c r="CO205" s="61"/>
      <c r="CP205" s="61"/>
      <c r="CQ205" s="61"/>
      <c r="CR205" s="61"/>
      <c r="CS205" s="61"/>
      <c r="CT205" s="61"/>
      <c r="CU205" s="61"/>
      <c r="CV205" s="61"/>
      <c r="CW205" s="61"/>
      <c r="CX205" s="61"/>
      <c r="CY205" s="61"/>
      <c r="CZ205" s="61"/>
      <c r="DA205" s="61"/>
      <c r="DB205" s="61"/>
    </row>
    <row r="206" spans="1:106" s="58" customFormat="1" ht="16.5" customHeight="1">
      <c r="A206" s="70"/>
      <c r="B206" s="775"/>
      <c r="C206" s="770"/>
      <c r="D206" s="772"/>
      <c r="E206" s="772"/>
      <c r="F206" s="772"/>
      <c r="G206" s="74">
        <f>$F$205*G205</f>
        <v>0</v>
      </c>
      <c r="H206" s="74">
        <f t="shared" ref="H206:AK206" si="101">$F$205*H205</f>
        <v>0</v>
      </c>
      <c r="I206" s="74">
        <f t="shared" si="101"/>
        <v>0</v>
      </c>
      <c r="J206" s="74">
        <f t="shared" si="101"/>
        <v>0</v>
      </c>
      <c r="K206" s="74">
        <f t="shared" si="101"/>
        <v>0</v>
      </c>
      <c r="L206" s="74">
        <f t="shared" si="101"/>
        <v>0</v>
      </c>
      <c r="M206" s="74">
        <f t="shared" si="101"/>
        <v>0</v>
      </c>
      <c r="N206" s="74">
        <f t="shared" si="101"/>
        <v>0</v>
      </c>
      <c r="O206" s="74">
        <f t="shared" si="101"/>
        <v>0</v>
      </c>
      <c r="P206" s="74">
        <f t="shared" si="101"/>
        <v>0</v>
      </c>
      <c r="Q206" s="74">
        <f t="shared" si="101"/>
        <v>0</v>
      </c>
      <c r="R206" s="74">
        <f t="shared" si="101"/>
        <v>0</v>
      </c>
      <c r="S206" s="74">
        <f t="shared" si="101"/>
        <v>0</v>
      </c>
      <c r="T206" s="74">
        <f t="shared" si="101"/>
        <v>0</v>
      </c>
      <c r="U206" s="74">
        <f t="shared" si="101"/>
        <v>0</v>
      </c>
      <c r="V206" s="74">
        <f t="shared" si="101"/>
        <v>0</v>
      </c>
      <c r="W206" s="74">
        <f t="shared" si="101"/>
        <v>0</v>
      </c>
      <c r="X206" s="74">
        <f t="shared" si="101"/>
        <v>0</v>
      </c>
      <c r="Y206" s="74">
        <f t="shared" si="101"/>
        <v>0</v>
      </c>
      <c r="Z206" s="74">
        <f t="shared" si="101"/>
        <v>0</v>
      </c>
      <c r="AA206" s="74">
        <f t="shared" si="101"/>
        <v>0</v>
      </c>
      <c r="AB206" s="74">
        <f t="shared" si="101"/>
        <v>0</v>
      </c>
      <c r="AC206" s="74">
        <f t="shared" si="101"/>
        <v>0</v>
      </c>
      <c r="AD206" s="74">
        <f t="shared" si="101"/>
        <v>0</v>
      </c>
      <c r="AE206" s="74">
        <f t="shared" si="101"/>
        <v>0</v>
      </c>
      <c r="AF206" s="74">
        <f t="shared" si="101"/>
        <v>0</v>
      </c>
      <c r="AG206" s="74">
        <f t="shared" si="101"/>
        <v>0</v>
      </c>
      <c r="AH206" s="74">
        <f t="shared" si="101"/>
        <v>0</v>
      </c>
      <c r="AI206" s="74">
        <f t="shared" si="101"/>
        <v>0</v>
      </c>
      <c r="AJ206" s="74">
        <f t="shared" si="101"/>
        <v>0</v>
      </c>
      <c r="AK206" s="74">
        <f t="shared" si="101"/>
        <v>0</v>
      </c>
      <c r="AL206" s="74">
        <f>F205*AL205</f>
        <v>0</v>
      </c>
      <c r="AM206" s="61"/>
      <c r="AN206" s="61"/>
      <c r="AO206" s="61"/>
      <c r="AP206" s="61"/>
      <c r="AQ206" s="61"/>
      <c r="AR206" s="61"/>
      <c r="AS206" s="61"/>
      <c r="AT206" s="61"/>
      <c r="AU206" s="61"/>
      <c r="AV206" s="61"/>
      <c r="AW206" s="61"/>
      <c r="AX206" s="61"/>
      <c r="AY206" s="61"/>
      <c r="AZ206" s="61"/>
      <c r="BA206" s="61"/>
      <c r="BB206" s="61"/>
      <c r="BC206" s="61"/>
      <c r="BD206" s="61"/>
      <c r="BE206" s="61"/>
      <c r="BF206" s="61"/>
      <c r="BG206" s="61"/>
      <c r="BH206" s="61"/>
      <c r="BI206" s="61"/>
      <c r="BJ206" s="61"/>
      <c r="BK206" s="61"/>
      <c r="BL206" s="61"/>
      <c r="BM206" s="61"/>
      <c r="BN206" s="61"/>
      <c r="BO206" s="61"/>
      <c r="BP206" s="61"/>
      <c r="BQ206" s="61"/>
      <c r="BR206" s="61"/>
      <c r="BS206" s="61"/>
      <c r="BT206" s="61"/>
      <c r="BU206" s="61"/>
      <c r="BV206" s="61"/>
      <c r="BW206" s="61"/>
      <c r="BX206" s="61"/>
      <c r="BY206" s="61"/>
      <c r="BZ206" s="61"/>
      <c r="CA206" s="61"/>
      <c r="CB206" s="61"/>
      <c r="CC206" s="61"/>
      <c r="CD206" s="61"/>
      <c r="CE206" s="61"/>
      <c r="CF206" s="61"/>
      <c r="CG206" s="61"/>
      <c r="CH206" s="61"/>
      <c r="CI206" s="61"/>
      <c r="CJ206" s="61"/>
      <c r="CK206" s="61"/>
      <c r="CL206" s="61"/>
      <c r="CM206" s="61"/>
      <c r="CN206" s="61"/>
      <c r="CO206" s="61"/>
      <c r="CP206" s="61"/>
      <c r="CQ206" s="61"/>
      <c r="CR206" s="61"/>
      <c r="CS206" s="61"/>
      <c r="CT206" s="61"/>
      <c r="CU206" s="61"/>
      <c r="CV206" s="61"/>
      <c r="CW206" s="61"/>
      <c r="CX206" s="61"/>
      <c r="CY206" s="61"/>
      <c r="CZ206" s="61"/>
      <c r="DA206" s="61"/>
      <c r="DB206" s="61"/>
    </row>
    <row r="207" spans="1:106" s="58" customFormat="1" ht="16.5" customHeight="1">
      <c r="A207" s="720" t="s">
        <v>669</v>
      </c>
      <c r="B207" s="720"/>
      <c r="C207" s="720"/>
      <c r="D207" s="720"/>
      <c r="E207" s="720"/>
      <c r="F207" s="721"/>
      <c r="G207" s="714">
        <f>SUMPRODUCT((MOD(ROW(G163:G205),2)=1)*G164:G206)</f>
        <v>0</v>
      </c>
      <c r="H207" s="714">
        <f t="shared" ref="H207:AK207" si="102">SUMPRODUCT((MOD(ROW(H163:H205),2)=1)*H164:H206)</f>
        <v>0</v>
      </c>
      <c r="I207" s="714">
        <f t="shared" si="102"/>
        <v>0</v>
      </c>
      <c r="J207" s="714">
        <f t="shared" si="102"/>
        <v>0</v>
      </c>
      <c r="K207" s="714">
        <f t="shared" si="102"/>
        <v>0</v>
      </c>
      <c r="L207" s="714">
        <f t="shared" si="102"/>
        <v>0</v>
      </c>
      <c r="M207" s="714">
        <f t="shared" si="102"/>
        <v>0</v>
      </c>
      <c r="N207" s="714">
        <f t="shared" si="102"/>
        <v>0</v>
      </c>
      <c r="O207" s="714">
        <f t="shared" si="102"/>
        <v>0</v>
      </c>
      <c r="P207" s="714">
        <f t="shared" si="102"/>
        <v>0</v>
      </c>
      <c r="Q207" s="714">
        <f t="shared" si="102"/>
        <v>0</v>
      </c>
      <c r="R207" s="714">
        <f t="shared" si="102"/>
        <v>0</v>
      </c>
      <c r="S207" s="714">
        <f t="shared" si="102"/>
        <v>0</v>
      </c>
      <c r="T207" s="714">
        <f t="shared" si="102"/>
        <v>0</v>
      </c>
      <c r="U207" s="714">
        <f t="shared" si="102"/>
        <v>0</v>
      </c>
      <c r="V207" s="714">
        <f t="shared" si="102"/>
        <v>0</v>
      </c>
      <c r="W207" s="714">
        <f t="shared" si="102"/>
        <v>0</v>
      </c>
      <c r="X207" s="714">
        <f t="shared" si="102"/>
        <v>0</v>
      </c>
      <c r="Y207" s="714">
        <f t="shared" si="102"/>
        <v>0</v>
      </c>
      <c r="Z207" s="714">
        <f t="shared" si="102"/>
        <v>14396600</v>
      </c>
      <c r="AA207" s="714">
        <f t="shared" si="102"/>
        <v>0</v>
      </c>
      <c r="AB207" s="714">
        <f t="shared" si="102"/>
        <v>0</v>
      </c>
      <c r="AC207" s="714">
        <f t="shared" si="102"/>
        <v>4934000</v>
      </c>
      <c r="AD207" s="714">
        <f t="shared" si="102"/>
        <v>0</v>
      </c>
      <c r="AE207" s="714">
        <f t="shared" si="102"/>
        <v>0</v>
      </c>
      <c r="AF207" s="714">
        <f t="shared" si="102"/>
        <v>0</v>
      </c>
      <c r="AG207" s="714">
        <f t="shared" si="102"/>
        <v>0</v>
      </c>
      <c r="AH207" s="714">
        <f t="shared" si="102"/>
        <v>16528619</v>
      </c>
      <c r="AI207" s="714">
        <f t="shared" si="102"/>
        <v>0</v>
      </c>
      <c r="AJ207" s="714">
        <f t="shared" si="102"/>
        <v>0</v>
      </c>
      <c r="AK207" s="714">
        <f t="shared" si="102"/>
        <v>0</v>
      </c>
      <c r="AL207" s="714">
        <f>SUM(G207:AK207)</f>
        <v>35859219</v>
      </c>
      <c r="AM207" s="61"/>
      <c r="AN207" s="61"/>
      <c r="AO207" s="61"/>
      <c r="AP207" s="61"/>
      <c r="AQ207" s="61"/>
      <c r="AR207" s="61"/>
      <c r="AS207" s="61"/>
      <c r="AT207" s="61"/>
      <c r="AU207" s="61"/>
      <c r="AV207" s="61"/>
      <c r="AW207" s="61"/>
      <c r="AX207" s="61"/>
      <c r="AY207" s="61"/>
      <c r="AZ207" s="61"/>
      <c r="BA207" s="61"/>
      <c r="BB207" s="61"/>
      <c r="BC207" s="61"/>
      <c r="BD207" s="61"/>
      <c r="BE207" s="61"/>
      <c r="BF207" s="61"/>
      <c r="BG207" s="61"/>
      <c r="BH207" s="61"/>
      <c r="BI207" s="61"/>
      <c r="BJ207" s="61"/>
      <c r="BK207" s="61"/>
      <c r="BL207" s="61"/>
      <c r="BM207" s="61"/>
      <c r="BN207" s="61"/>
      <c r="BO207" s="61"/>
      <c r="BP207" s="61"/>
      <c r="BQ207" s="61"/>
    </row>
    <row r="208" spans="1:106" s="58" customFormat="1" ht="16.5" customHeight="1">
      <c r="A208" s="720"/>
      <c r="B208" s="720"/>
      <c r="C208" s="720"/>
      <c r="D208" s="720"/>
      <c r="E208" s="720"/>
      <c r="F208" s="721"/>
      <c r="G208" s="715"/>
      <c r="H208" s="715"/>
      <c r="I208" s="715"/>
      <c r="J208" s="715"/>
      <c r="K208" s="715"/>
      <c r="L208" s="715"/>
      <c r="M208" s="715"/>
      <c r="N208" s="715"/>
      <c r="O208" s="715"/>
      <c r="P208" s="715"/>
      <c r="Q208" s="715"/>
      <c r="R208" s="715"/>
      <c r="S208" s="715"/>
      <c r="T208" s="715"/>
      <c r="U208" s="715"/>
      <c r="V208" s="715"/>
      <c r="W208" s="715"/>
      <c r="X208" s="715"/>
      <c r="Y208" s="715"/>
      <c r="Z208" s="715"/>
      <c r="AA208" s="715"/>
      <c r="AB208" s="715"/>
      <c r="AC208" s="715"/>
      <c r="AD208" s="715"/>
      <c r="AE208" s="715"/>
      <c r="AF208" s="715"/>
      <c r="AG208" s="715"/>
      <c r="AH208" s="715"/>
      <c r="AI208" s="715"/>
      <c r="AJ208" s="715"/>
      <c r="AK208" s="715"/>
      <c r="AL208" s="715">
        <f>F207*AL207</f>
        <v>0</v>
      </c>
      <c r="AM208" s="61"/>
      <c r="AN208" s="61"/>
      <c r="AO208" s="61"/>
      <c r="AP208" s="61"/>
      <c r="AQ208" s="61"/>
      <c r="AR208" s="61"/>
      <c r="AS208" s="61"/>
      <c r="AT208" s="61"/>
      <c r="AU208" s="61"/>
      <c r="AV208" s="61"/>
      <c r="AW208" s="61"/>
      <c r="AX208" s="61"/>
      <c r="AY208" s="61"/>
      <c r="AZ208" s="61"/>
      <c r="BA208" s="61"/>
      <c r="BB208" s="61"/>
      <c r="BC208" s="61"/>
      <c r="BD208" s="61"/>
      <c r="BE208" s="61"/>
      <c r="BF208" s="61"/>
      <c r="BG208" s="61"/>
      <c r="BH208" s="61"/>
      <c r="BI208" s="61"/>
      <c r="BJ208" s="61"/>
      <c r="BK208" s="61"/>
      <c r="BL208" s="61"/>
      <c r="BM208" s="61"/>
      <c r="BN208" s="61"/>
      <c r="BO208" s="61"/>
      <c r="BP208" s="61"/>
      <c r="BQ208" s="61"/>
    </row>
    <row r="209" spans="1:106" s="58" customFormat="1" ht="16.5" customHeight="1">
      <c r="A209" s="70" t="s">
        <v>425</v>
      </c>
      <c r="B209" s="766" t="s">
        <v>425</v>
      </c>
      <c r="C209" s="724" t="s">
        <v>62</v>
      </c>
      <c r="D209" s="718" t="str">
        <f>[76]납품수량!C3</f>
        <v>DRAIN CHANNEL-SUB</v>
      </c>
      <c r="E209" s="718" t="str">
        <f>[76]납품수량!D3</f>
        <v>J100</v>
      </c>
      <c r="F209" s="718">
        <f>VLOOKUP(C209,'[72]납품수량(영업)'!$C$3:$F$260,4,FALSE)</f>
        <v>0</v>
      </c>
      <c r="G209" s="74">
        <f>VLOOKUP($C$209,[77]납품수량!$B$3:$AI$200,G1,FALSE)</f>
        <v>0</v>
      </c>
      <c r="H209" s="74">
        <f>VLOOKUP($C$209,[77]납품수량!$B$3:$AI$200,H1,FALSE)</f>
        <v>0</v>
      </c>
      <c r="I209" s="74">
        <f>VLOOKUP($C$209,[77]납품수량!$B$3:$AI$200,I1,FALSE)</f>
        <v>0</v>
      </c>
      <c r="J209" s="74">
        <f>VLOOKUP($C$209,[77]납품수량!$B$3:$AI$200,J1,FALSE)</f>
        <v>0</v>
      </c>
      <c r="K209" s="74">
        <f>VLOOKUP($C$209,[77]납품수량!$B$3:$AI$200,K1,FALSE)</f>
        <v>0</v>
      </c>
      <c r="L209" s="74">
        <f>VLOOKUP($C$209,[77]납품수량!$B$3:$AI$200,L1,FALSE)</f>
        <v>0</v>
      </c>
      <c r="M209" s="74">
        <f>VLOOKUP($C$209,[77]납품수량!$B$3:$AI$200,M1,FALSE)</f>
        <v>0</v>
      </c>
      <c r="N209" s="74">
        <f>VLOOKUP($C$209,[77]납품수량!$B$3:$AI$200,N1,FALSE)</f>
        <v>0</v>
      </c>
      <c r="O209" s="74">
        <f>VLOOKUP($C$209,[77]납품수량!$B$3:$AI$200,O1,FALSE)</f>
        <v>0</v>
      </c>
      <c r="P209" s="74">
        <f>VLOOKUP($C$209,[77]납품수량!$B$3:$AI$200,P1,FALSE)</f>
        <v>0</v>
      </c>
      <c r="Q209" s="74">
        <f>VLOOKUP($C$209,[77]납품수량!$B$3:$AI$200,Q1,FALSE)</f>
        <v>0</v>
      </c>
      <c r="R209" s="74">
        <f>VLOOKUP($C$209,[77]납품수량!$B$3:$AI$200,R1,FALSE)</f>
        <v>0</v>
      </c>
      <c r="S209" s="74">
        <f>VLOOKUP($C$209,[77]납품수량!$B$3:$AI$200,S1,FALSE)</f>
        <v>0</v>
      </c>
      <c r="T209" s="74">
        <f>VLOOKUP($C$209,[77]납품수량!$B$3:$AI$200,T1,FALSE)</f>
        <v>0</v>
      </c>
      <c r="U209" s="74">
        <f>VLOOKUP($C$209,[77]납품수량!$B$3:$AI$200,U1,FALSE)</f>
        <v>0</v>
      </c>
      <c r="V209" s="74">
        <f>VLOOKUP($C$209,[77]납품수량!$B$3:$AI$200,V1,FALSE)</f>
        <v>0</v>
      </c>
      <c r="W209" s="74">
        <f>VLOOKUP($C$209,[77]납품수량!$B$3:$AI$200,W1,FALSE)</f>
        <v>0</v>
      </c>
      <c r="X209" s="74">
        <f>VLOOKUP($C$209,[77]납품수량!$B$3:$AI$200,X1,FALSE)</f>
        <v>0</v>
      </c>
      <c r="Y209" s="74">
        <f>VLOOKUP($C$209,[77]납품수량!$B$3:$AI$200,Y1,FALSE)</f>
        <v>0</v>
      </c>
      <c r="Z209" s="74">
        <f>VLOOKUP($C$209,[77]납품수량!$B$3:$AI$200,Z1,FALSE)</f>
        <v>0</v>
      </c>
      <c r="AA209" s="74">
        <f>VLOOKUP($C$209,[77]납품수량!$B$3:$AI$200,AA1,FALSE)</f>
        <v>0</v>
      </c>
      <c r="AB209" s="74">
        <f>VLOOKUP($C$209,[77]납품수량!$B$3:$AI$200,AB1,FALSE)</f>
        <v>0</v>
      </c>
      <c r="AC209" s="74">
        <f>VLOOKUP($C$209,[77]납품수량!$B$3:$AI$200,AC1,FALSE)</f>
        <v>0</v>
      </c>
      <c r="AD209" s="74">
        <f>VLOOKUP($C$209,[77]납품수량!$B$3:$AI$200,AD1,FALSE)</f>
        <v>0</v>
      </c>
      <c r="AE209" s="74">
        <f>VLOOKUP($C$209,[77]납품수량!$B$3:$AI$200,AE1,FALSE)</f>
        <v>0</v>
      </c>
      <c r="AF209" s="74">
        <f>VLOOKUP($C$209,[77]납품수량!$B$3:$AI$200,AF1,FALSE)</f>
        <v>0</v>
      </c>
      <c r="AG209" s="74">
        <f>VLOOKUP($C$209,[77]납품수량!$B$3:$AI$200,AG1,FALSE)</f>
        <v>0</v>
      </c>
      <c r="AH209" s="74">
        <f>VLOOKUP($C$209,[77]납품수량!$B$3:$AI$200,AH1,FALSE)</f>
        <v>0</v>
      </c>
      <c r="AI209" s="74">
        <f>VLOOKUP($C$209,[77]납품수량!$B$3:$AI$200,AI1,FALSE)</f>
        <v>0</v>
      </c>
      <c r="AJ209" s="74">
        <f>VLOOKUP($C$209,[77]납품수량!$B$3:$AI$200,AJ1,FALSE)</f>
        <v>0</v>
      </c>
      <c r="AK209" s="74">
        <f>VLOOKUP($C$209,[77]납품수량!$B$3:$AI$200,AK1,FALSE)</f>
        <v>0</v>
      </c>
      <c r="AL209" s="74">
        <f>SUM(G209:AK209)</f>
        <v>0</v>
      </c>
      <c r="AM209" s="61"/>
      <c r="AN209" s="61"/>
      <c r="AO209" s="61"/>
      <c r="AP209" s="61"/>
      <c r="AQ209" s="61"/>
      <c r="AR209" s="61"/>
      <c r="AS209" s="61"/>
      <c r="AT209" s="61"/>
      <c r="AU209" s="61"/>
      <c r="AV209" s="61"/>
      <c r="AW209" s="61"/>
      <c r="AX209" s="61"/>
      <c r="AY209" s="61"/>
      <c r="AZ209" s="61"/>
      <c r="BA209" s="61"/>
      <c r="BB209" s="61"/>
      <c r="BC209" s="61"/>
      <c r="BD209" s="61"/>
      <c r="BE209" s="61"/>
      <c r="BF209" s="61"/>
      <c r="BG209" s="61"/>
      <c r="BH209" s="61"/>
      <c r="BI209" s="61"/>
      <c r="BJ209" s="61"/>
      <c r="BK209" s="61"/>
      <c r="BL209" s="61"/>
      <c r="BM209" s="61"/>
      <c r="BN209" s="61"/>
      <c r="BO209" s="61"/>
      <c r="BP209" s="61"/>
      <c r="BQ209" s="61"/>
      <c r="BR209" s="61"/>
      <c r="BS209" s="61"/>
      <c r="BT209" s="61"/>
      <c r="BU209" s="61"/>
      <c r="BV209" s="61"/>
      <c r="BW209" s="61"/>
      <c r="BX209" s="61"/>
      <c r="BY209" s="61"/>
      <c r="BZ209" s="61"/>
      <c r="CA209" s="61"/>
      <c r="CB209" s="61"/>
      <c r="CC209" s="61"/>
      <c r="CD209" s="61"/>
      <c r="CE209" s="61"/>
      <c r="CF209" s="61"/>
      <c r="CG209" s="61"/>
      <c r="CH209" s="61"/>
      <c r="CI209" s="61"/>
      <c r="CJ209" s="61"/>
      <c r="CK209" s="61"/>
      <c r="CL209" s="61"/>
      <c r="CM209" s="61"/>
      <c r="CN209" s="61"/>
      <c r="CO209" s="61"/>
      <c r="CP209" s="61"/>
      <c r="CQ209" s="61"/>
      <c r="CR209" s="61"/>
      <c r="CS209" s="61"/>
      <c r="CT209" s="61"/>
      <c r="CU209" s="61"/>
      <c r="CV209" s="61"/>
      <c r="CW209" s="61"/>
      <c r="CX209" s="61"/>
      <c r="CY209" s="61"/>
      <c r="CZ209" s="61"/>
      <c r="DA209" s="61"/>
      <c r="DB209" s="61"/>
    </row>
    <row r="210" spans="1:106" s="58" customFormat="1" ht="16.5" customHeight="1">
      <c r="A210" s="70"/>
      <c r="B210" s="767"/>
      <c r="C210" s="730"/>
      <c r="D210" s="719"/>
      <c r="E210" s="719"/>
      <c r="F210" s="719"/>
      <c r="G210" s="74">
        <f>$F$209*G209</f>
        <v>0</v>
      </c>
      <c r="H210" s="74">
        <f t="shared" ref="H210:AK210" si="103">$F$209*H209</f>
        <v>0</v>
      </c>
      <c r="I210" s="74">
        <f t="shared" si="103"/>
        <v>0</v>
      </c>
      <c r="J210" s="74">
        <f t="shared" si="103"/>
        <v>0</v>
      </c>
      <c r="K210" s="74">
        <f t="shared" si="103"/>
        <v>0</v>
      </c>
      <c r="L210" s="74">
        <f t="shared" si="103"/>
        <v>0</v>
      </c>
      <c r="M210" s="74">
        <f t="shared" si="103"/>
        <v>0</v>
      </c>
      <c r="N210" s="74">
        <f t="shared" si="103"/>
        <v>0</v>
      </c>
      <c r="O210" s="74">
        <f t="shared" si="103"/>
        <v>0</v>
      </c>
      <c r="P210" s="74">
        <f t="shared" si="103"/>
        <v>0</v>
      </c>
      <c r="Q210" s="74">
        <f t="shared" si="103"/>
        <v>0</v>
      </c>
      <c r="R210" s="74">
        <f t="shared" si="103"/>
        <v>0</v>
      </c>
      <c r="S210" s="74">
        <f t="shared" si="103"/>
        <v>0</v>
      </c>
      <c r="T210" s="74">
        <f t="shared" si="103"/>
        <v>0</v>
      </c>
      <c r="U210" s="74">
        <f t="shared" si="103"/>
        <v>0</v>
      </c>
      <c r="V210" s="74">
        <f t="shared" si="103"/>
        <v>0</v>
      </c>
      <c r="W210" s="74">
        <f t="shared" si="103"/>
        <v>0</v>
      </c>
      <c r="X210" s="74">
        <f t="shared" si="103"/>
        <v>0</v>
      </c>
      <c r="Y210" s="74">
        <f t="shared" si="103"/>
        <v>0</v>
      </c>
      <c r="Z210" s="74">
        <f t="shared" si="103"/>
        <v>0</v>
      </c>
      <c r="AA210" s="74">
        <f t="shared" si="103"/>
        <v>0</v>
      </c>
      <c r="AB210" s="74">
        <f t="shared" si="103"/>
        <v>0</v>
      </c>
      <c r="AC210" s="74">
        <f t="shared" si="103"/>
        <v>0</v>
      </c>
      <c r="AD210" s="74">
        <f t="shared" si="103"/>
        <v>0</v>
      </c>
      <c r="AE210" s="74">
        <f t="shared" si="103"/>
        <v>0</v>
      </c>
      <c r="AF210" s="74">
        <f t="shared" si="103"/>
        <v>0</v>
      </c>
      <c r="AG210" s="74">
        <f t="shared" si="103"/>
        <v>0</v>
      </c>
      <c r="AH210" s="74">
        <f t="shared" si="103"/>
        <v>0</v>
      </c>
      <c r="AI210" s="74">
        <f t="shared" si="103"/>
        <v>0</v>
      </c>
      <c r="AJ210" s="74">
        <f t="shared" si="103"/>
        <v>0</v>
      </c>
      <c r="AK210" s="74">
        <f t="shared" si="103"/>
        <v>0</v>
      </c>
      <c r="AL210" s="74">
        <f>F209*AL209</f>
        <v>0</v>
      </c>
      <c r="AM210" s="61"/>
      <c r="AN210" s="61"/>
      <c r="AO210" s="61"/>
      <c r="AP210" s="61"/>
      <c r="AQ210" s="61"/>
      <c r="AR210" s="61"/>
      <c r="AS210" s="61"/>
      <c r="AT210" s="61"/>
      <c r="AU210" s="61"/>
      <c r="AV210" s="61"/>
      <c r="AW210" s="61"/>
      <c r="AX210" s="61"/>
      <c r="AY210" s="61"/>
      <c r="AZ210" s="61"/>
      <c r="BA210" s="61"/>
      <c r="BB210" s="61"/>
      <c r="BC210" s="61"/>
      <c r="BD210" s="61"/>
      <c r="BE210" s="61"/>
      <c r="BF210" s="61"/>
      <c r="BG210" s="61"/>
      <c r="BH210" s="61"/>
      <c r="BI210" s="61"/>
      <c r="BJ210" s="61"/>
      <c r="BK210" s="61"/>
      <c r="BL210" s="61"/>
      <c r="BM210" s="61"/>
      <c r="BN210" s="61"/>
      <c r="BO210" s="61"/>
      <c r="BP210" s="61"/>
      <c r="BQ210" s="61"/>
      <c r="BR210" s="61"/>
      <c r="BS210" s="61"/>
      <c r="BT210" s="61"/>
      <c r="BU210" s="61"/>
      <c r="BV210" s="61"/>
      <c r="BW210" s="61"/>
      <c r="BX210" s="61"/>
      <c r="BY210" s="61"/>
      <c r="BZ210" s="61"/>
      <c r="CA210" s="61"/>
      <c r="CB210" s="61"/>
      <c r="CC210" s="61"/>
      <c r="CD210" s="61"/>
      <c r="CE210" s="61"/>
      <c r="CF210" s="61"/>
      <c r="CG210" s="61"/>
      <c r="CH210" s="61"/>
      <c r="CI210" s="61"/>
      <c r="CJ210" s="61"/>
      <c r="CK210" s="61"/>
      <c r="CL210" s="61"/>
      <c r="CM210" s="61"/>
      <c r="CN210" s="61"/>
      <c r="CO210" s="61"/>
      <c r="CP210" s="61"/>
      <c r="CQ210" s="61"/>
      <c r="CR210" s="61"/>
      <c r="CS210" s="61"/>
      <c r="CT210" s="61"/>
      <c r="CU210" s="61"/>
      <c r="CV210" s="61"/>
      <c r="CW210" s="61"/>
      <c r="CX210" s="61"/>
      <c r="CY210" s="61"/>
      <c r="CZ210" s="61"/>
      <c r="DA210" s="61"/>
      <c r="DB210" s="61"/>
    </row>
    <row r="211" spans="1:106" s="58" customFormat="1" ht="16.5" customHeight="1">
      <c r="A211" s="70" t="s">
        <v>425</v>
      </c>
      <c r="B211" s="767"/>
      <c r="C211" s="724" t="s">
        <v>101</v>
      </c>
      <c r="D211" s="718" t="str">
        <f>[76]납품수량!C4</f>
        <v>DRAIN CHANNEL-SUB</v>
      </c>
      <c r="E211" s="718" t="str">
        <f>[76]납품수량!D4</f>
        <v>T100</v>
      </c>
      <c r="F211" s="718">
        <f>VLOOKUP(C211,'[72]납품수량(영업)'!$C$3:$F$260,4,FALSE)</f>
        <v>0</v>
      </c>
      <c r="G211" s="74">
        <f>VLOOKUP($C$211,[77]납품수량!$B$3:$AI$200,G1,FALSE)</f>
        <v>0</v>
      </c>
      <c r="H211" s="74">
        <f>VLOOKUP($C$211,[77]납품수량!$B$3:$AI$200,H1,FALSE)</f>
        <v>0</v>
      </c>
      <c r="I211" s="74">
        <f>VLOOKUP($C$211,[77]납품수량!$B$3:$AI$200,I1,FALSE)</f>
        <v>0</v>
      </c>
      <c r="J211" s="74">
        <f>VLOOKUP($C$211,[77]납품수량!$B$3:$AI$200,J1,FALSE)</f>
        <v>0</v>
      </c>
      <c r="K211" s="74">
        <f>VLOOKUP($C$211,[77]납품수량!$B$3:$AI$200,K1,FALSE)</f>
        <v>0</v>
      </c>
      <c r="L211" s="74">
        <f>VLOOKUP($C$211,[77]납품수량!$B$3:$AI$200,L1,FALSE)</f>
        <v>0</v>
      </c>
      <c r="M211" s="74">
        <f>VLOOKUP($C$211,[77]납품수량!$B$3:$AI$200,M1,FALSE)</f>
        <v>0</v>
      </c>
      <c r="N211" s="74">
        <f>VLOOKUP($C$211,[77]납품수량!$B$3:$AI$200,N1,FALSE)</f>
        <v>0</v>
      </c>
      <c r="O211" s="74">
        <f>VLOOKUP($C$211,[77]납품수량!$B$3:$AI$200,O1,FALSE)</f>
        <v>0</v>
      </c>
      <c r="P211" s="74">
        <f>VLOOKUP($C$211,[77]납품수량!$B$3:$AI$200,P1,FALSE)</f>
        <v>0</v>
      </c>
      <c r="Q211" s="74">
        <f>VLOOKUP($C$211,[77]납품수량!$B$3:$AI$200,Q1,FALSE)</f>
        <v>0</v>
      </c>
      <c r="R211" s="74">
        <f>VLOOKUP($C$211,[77]납품수량!$B$3:$AI$200,R1,FALSE)</f>
        <v>0</v>
      </c>
      <c r="S211" s="74">
        <f>VLOOKUP($C$211,[77]납품수량!$B$3:$AI$200,S1,FALSE)</f>
        <v>0</v>
      </c>
      <c r="T211" s="74">
        <f>VLOOKUP($C$211,[77]납품수량!$B$3:$AI$200,T1,FALSE)</f>
        <v>0</v>
      </c>
      <c r="U211" s="74">
        <f>VLOOKUP($C$211,[77]납품수량!$B$3:$AI$200,U1,FALSE)</f>
        <v>0</v>
      </c>
      <c r="V211" s="74">
        <f>VLOOKUP($C$211,[77]납품수량!$B$3:$AI$200,V1,FALSE)</f>
        <v>0</v>
      </c>
      <c r="W211" s="74">
        <f>VLOOKUP($C$211,[77]납품수량!$B$3:$AI$200,W1,FALSE)</f>
        <v>0</v>
      </c>
      <c r="X211" s="74">
        <f>VLOOKUP($C$211,[77]납품수량!$B$3:$AI$200,X1,FALSE)</f>
        <v>0</v>
      </c>
      <c r="Y211" s="74">
        <f>VLOOKUP($C$211,[77]납품수량!$B$3:$AI$200,Y1,FALSE)</f>
        <v>0</v>
      </c>
      <c r="Z211" s="74">
        <f>VLOOKUP($C$211,[77]납품수량!$B$3:$AI$200,Z1,FALSE)</f>
        <v>0</v>
      </c>
      <c r="AA211" s="74">
        <f>VLOOKUP($C$211,[77]납품수량!$B$3:$AI$200,AA1,FALSE)</f>
        <v>0</v>
      </c>
      <c r="AB211" s="74">
        <f>VLOOKUP($C$211,[77]납품수량!$B$3:$AI$200,AB1,FALSE)</f>
        <v>0</v>
      </c>
      <c r="AC211" s="74">
        <f>VLOOKUP($C$211,[77]납품수량!$B$3:$AI$200,AC1,FALSE)</f>
        <v>0</v>
      </c>
      <c r="AD211" s="74">
        <f>VLOOKUP($C$211,[77]납품수량!$B$3:$AI$200,AD1,FALSE)</f>
        <v>0</v>
      </c>
      <c r="AE211" s="74">
        <f>VLOOKUP($C$211,[77]납품수량!$B$3:$AI$200,AE1,FALSE)</f>
        <v>0</v>
      </c>
      <c r="AF211" s="74">
        <f>VLOOKUP($C$211,[77]납품수량!$B$3:$AI$200,AF1,FALSE)</f>
        <v>0</v>
      </c>
      <c r="AG211" s="74">
        <f>VLOOKUP($C$211,[77]납품수량!$B$3:$AI$200,AG1,FALSE)</f>
        <v>0</v>
      </c>
      <c r="AH211" s="74">
        <f>VLOOKUP($C$211,[77]납품수량!$B$3:$AI$200,AH1,FALSE)</f>
        <v>0</v>
      </c>
      <c r="AI211" s="74">
        <f>VLOOKUP($C$211,[77]납품수량!$B$3:$AI$200,AI1,FALSE)</f>
        <v>0</v>
      </c>
      <c r="AJ211" s="74">
        <f>VLOOKUP($C$211,[77]납품수량!$B$3:$AI$200,AJ1,FALSE)</f>
        <v>0</v>
      </c>
      <c r="AK211" s="74">
        <f>VLOOKUP($C$211,[77]납품수량!$B$3:$AI$200,AK1,FALSE)</f>
        <v>0</v>
      </c>
      <c r="AL211" s="74">
        <f>SUM(G211:AK211)</f>
        <v>0</v>
      </c>
      <c r="AM211" s="61"/>
      <c r="AN211" s="61"/>
      <c r="AO211" s="61"/>
      <c r="AP211" s="61"/>
      <c r="AQ211" s="61"/>
      <c r="AR211" s="61"/>
      <c r="AS211" s="61"/>
      <c r="AT211" s="61"/>
      <c r="AU211" s="61"/>
      <c r="AV211" s="61"/>
      <c r="AW211" s="61"/>
      <c r="AX211" s="61"/>
      <c r="AY211" s="61"/>
      <c r="AZ211" s="61"/>
      <c r="BA211" s="61"/>
      <c r="BB211" s="61"/>
      <c r="BC211" s="61"/>
      <c r="BD211" s="61"/>
      <c r="BE211" s="61"/>
      <c r="BF211" s="61"/>
      <c r="BG211" s="61"/>
      <c r="BH211" s="61"/>
      <c r="BI211" s="61"/>
      <c r="BJ211" s="61"/>
      <c r="BK211" s="61"/>
      <c r="BL211" s="61"/>
      <c r="BM211" s="61"/>
      <c r="BN211" s="61"/>
      <c r="BO211" s="61"/>
      <c r="BP211" s="61"/>
      <c r="BQ211" s="61"/>
      <c r="BR211" s="61"/>
      <c r="BS211" s="61"/>
      <c r="BT211" s="61"/>
      <c r="BU211" s="61"/>
      <c r="BV211" s="61"/>
      <c r="BW211" s="61"/>
      <c r="BX211" s="61"/>
      <c r="BY211" s="61"/>
      <c r="BZ211" s="61"/>
      <c r="CA211" s="61"/>
      <c r="CB211" s="61"/>
      <c r="CC211" s="61"/>
      <c r="CD211" s="61"/>
      <c r="CE211" s="61"/>
      <c r="CF211" s="61"/>
      <c r="CG211" s="61"/>
      <c r="CH211" s="61"/>
      <c r="CI211" s="61"/>
      <c r="CJ211" s="61"/>
      <c r="CK211" s="61"/>
      <c r="CL211" s="61"/>
      <c r="CM211" s="61"/>
      <c r="CN211" s="61"/>
      <c r="CO211" s="61"/>
      <c r="CP211" s="61"/>
      <c r="CQ211" s="61"/>
      <c r="CR211" s="61"/>
      <c r="CS211" s="61"/>
      <c r="CT211" s="61"/>
      <c r="CU211" s="61"/>
      <c r="CV211" s="61"/>
      <c r="CW211" s="61"/>
      <c r="CX211" s="61"/>
      <c r="CY211" s="61"/>
      <c r="CZ211" s="61"/>
      <c r="DA211" s="61"/>
      <c r="DB211" s="61"/>
    </row>
    <row r="212" spans="1:106" s="58" customFormat="1" ht="16.5" customHeight="1">
      <c r="A212" s="70"/>
      <c r="B212" s="767"/>
      <c r="C212" s="730"/>
      <c r="D212" s="719"/>
      <c r="E212" s="719"/>
      <c r="F212" s="719"/>
      <c r="G212" s="74">
        <f>$F$211*G211</f>
        <v>0</v>
      </c>
      <c r="H212" s="74">
        <f t="shared" ref="H212:AK212" si="104">$F$211*H211</f>
        <v>0</v>
      </c>
      <c r="I212" s="74">
        <f t="shared" si="104"/>
        <v>0</v>
      </c>
      <c r="J212" s="74">
        <f t="shared" si="104"/>
        <v>0</v>
      </c>
      <c r="K212" s="74">
        <f t="shared" si="104"/>
        <v>0</v>
      </c>
      <c r="L212" s="74">
        <f t="shared" si="104"/>
        <v>0</v>
      </c>
      <c r="M212" s="74">
        <f t="shared" si="104"/>
        <v>0</v>
      </c>
      <c r="N212" s="74">
        <f t="shared" si="104"/>
        <v>0</v>
      </c>
      <c r="O212" s="74">
        <f t="shared" si="104"/>
        <v>0</v>
      </c>
      <c r="P212" s="74">
        <f t="shared" si="104"/>
        <v>0</v>
      </c>
      <c r="Q212" s="74">
        <f t="shared" si="104"/>
        <v>0</v>
      </c>
      <c r="R212" s="74">
        <f t="shared" si="104"/>
        <v>0</v>
      </c>
      <c r="S212" s="74">
        <f t="shared" si="104"/>
        <v>0</v>
      </c>
      <c r="T212" s="74">
        <f t="shared" si="104"/>
        <v>0</v>
      </c>
      <c r="U212" s="74">
        <f t="shared" si="104"/>
        <v>0</v>
      </c>
      <c r="V212" s="74">
        <f t="shared" si="104"/>
        <v>0</v>
      </c>
      <c r="W212" s="74">
        <f t="shared" si="104"/>
        <v>0</v>
      </c>
      <c r="X212" s="74">
        <f t="shared" si="104"/>
        <v>0</v>
      </c>
      <c r="Y212" s="74">
        <f t="shared" si="104"/>
        <v>0</v>
      </c>
      <c r="Z212" s="74">
        <f t="shared" si="104"/>
        <v>0</v>
      </c>
      <c r="AA212" s="74">
        <f t="shared" si="104"/>
        <v>0</v>
      </c>
      <c r="AB212" s="74">
        <f t="shared" si="104"/>
        <v>0</v>
      </c>
      <c r="AC212" s="74">
        <f t="shared" si="104"/>
        <v>0</v>
      </c>
      <c r="AD212" s="74">
        <f t="shared" si="104"/>
        <v>0</v>
      </c>
      <c r="AE212" s="74">
        <f t="shared" si="104"/>
        <v>0</v>
      </c>
      <c r="AF212" s="74">
        <f t="shared" si="104"/>
        <v>0</v>
      </c>
      <c r="AG212" s="74">
        <f t="shared" si="104"/>
        <v>0</v>
      </c>
      <c r="AH212" s="74">
        <f t="shared" si="104"/>
        <v>0</v>
      </c>
      <c r="AI212" s="74">
        <f t="shared" si="104"/>
        <v>0</v>
      </c>
      <c r="AJ212" s="74">
        <f t="shared" si="104"/>
        <v>0</v>
      </c>
      <c r="AK212" s="74">
        <f t="shared" si="104"/>
        <v>0</v>
      </c>
      <c r="AL212" s="74">
        <f>F211*AL211</f>
        <v>0</v>
      </c>
      <c r="AM212" s="61"/>
      <c r="AN212" s="61"/>
      <c r="AO212" s="61"/>
      <c r="AP212" s="61"/>
      <c r="AQ212" s="61"/>
      <c r="AR212" s="61"/>
      <c r="AS212" s="61"/>
      <c r="AT212" s="61"/>
      <c r="AU212" s="61"/>
      <c r="AV212" s="61"/>
      <c r="AW212" s="61"/>
      <c r="AX212" s="61"/>
      <c r="AY212" s="61"/>
      <c r="AZ212" s="61"/>
      <c r="BA212" s="61"/>
      <c r="BB212" s="61"/>
      <c r="BC212" s="61"/>
      <c r="BD212" s="61"/>
      <c r="BE212" s="61"/>
      <c r="BF212" s="61"/>
      <c r="BG212" s="61"/>
      <c r="BH212" s="61"/>
      <c r="BI212" s="61"/>
      <c r="BJ212" s="61"/>
      <c r="BK212" s="61"/>
      <c r="BL212" s="61"/>
      <c r="BM212" s="61"/>
      <c r="BN212" s="61"/>
      <c r="BO212" s="61"/>
      <c r="BP212" s="61"/>
      <c r="BQ212" s="61"/>
      <c r="BR212" s="61"/>
      <c r="BS212" s="61"/>
      <c r="BT212" s="61"/>
      <c r="BU212" s="61"/>
      <c r="BV212" s="61"/>
      <c r="BW212" s="61"/>
      <c r="BX212" s="61"/>
      <c r="BY212" s="61"/>
      <c r="BZ212" s="61"/>
      <c r="CA212" s="61"/>
      <c r="CB212" s="61"/>
      <c r="CC212" s="61"/>
      <c r="CD212" s="61"/>
      <c r="CE212" s="61"/>
      <c r="CF212" s="61"/>
      <c r="CG212" s="61"/>
      <c r="CH212" s="61"/>
      <c r="CI212" s="61"/>
      <c r="CJ212" s="61"/>
      <c r="CK212" s="61"/>
      <c r="CL212" s="61"/>
      <c r="CM212" s="61"/>
      <c r="CN212" s="61"/>
      <c r="CO212" s="61"/>
      <c r="CP212" s="61"/>
      <c r="CQ212" s="61"/>
      <c r="CR212" s="61"/>
      <c r="CS212" s="61"/>
      <c r="CT212" s="61"/>
      <c r="CU212" s="61"/>
      <c r="CV212" s="61"/>
      <c r="CW212" s="61"/>
      <c r="CX212" s="61"/>
      <c r="CY212" s="61"/>
      <c r="CZ212" s="61"/>
      <c r="DA212" s="61"/>
      <c r="DB212" s="61"/>
    </row>
    <row r="213" spans="1:106" s="58" customFormat="1" ht="16.5" customHeight="1">
      <c r="A213" s="70" t="s">
        <v>425</v>
      </c>
      <c r="B213" s="767"/>
      <c r="C213" s="724" t="s">
        <v>102</v>
      </c>
      <c r="D213" s="718" t="str">
        <f>[76]납품수량!C5</f>
        <v>DRAIN CHANNEL-SUB</v>
      </c>
      <c r="E213" s="718" t="str">
        <f>[76]납품수량!D5</f>
        <v>V210/V250</v>
      </c>
      <c r="F213" s="718">
        <f>VLOOKUP(C213,'[72]납품수량(영업)'!$C$3:$F$260,4,FALSE)</f>
        <v>0</v>
      </c>
      <c r="G213" s="74">
        <f>VLOOKUP($C$213,[77]납품수량!$B$3:$AI$200,G1,FALSE)</f>
        <v>0</v>
      </c>
      <c r="H213" s="74">
        <f>VLOOKUP($C$213,[77]납품수량!$B$3:$AI$200,H1,FALSE)</f>
        <v>0</v>
      </c>
      <c r="I213" s="74">
        <f>VLOOKUP($C$213,[77]납품수량!$B$3:$AI$200,I1,FALSE)</f>
        <v>0</v>
      </c>
      <c r="J213" s="74">
        <f>VLOOKUP($C$213,[77]납품수량!$B$3:$AI$200,J1,FALSE)</f>
        <v>0</v>
      </c>
      <c r="K213" s="74">
        <f>VLOOKUP($C$213,[77]납품수량!$B$3:$AI$200,K1,FALSE)</f>
        <v>0</v>
      </c>
      <c r="L213" s="74">
        <f>VLOOKUP($C$213,[77]납품수량!$B$3:$AI$200,L1,FALSE)</f>
        <v>0</v>
      </c>
      <c r="M213" s="74">
        <f>VLOOKUP($C$213,[77]납품수량!$B$3:$AI$200,M1,FALSE)</f>
        <v>0</v>
      </c>
      <c r="N213" s="74">
        <f>VLOOKUP($C$213,[77]납품수량!$B$3:$AI$200,N1,FALSE)</f>
        <v>0</v>
      </c>
      <c r="O213" s="74">
        <f>VLOOKUP($C$213,[77]납품수량!$B$3:$AI$200,O1,FALSE)</f>
        <v>0</v>
      </c>
      <c r="P213" s="74">
        <f>VLOOKUP($C$213,[77]납품수량!$B$3:$AI$200,P1,FALSE)</f>
        <v>0</v>
      </c>
      <c r="Q213" s="74">
        <f>VLOOKUP($C$213,[77]납품수량!$B$3:$AI$200,Q1,FALSE)</f>
        <v>0</v>
      </c>
      <c r="R213" s="74">
        <f>VLOOKUP($C$213,[77]납품수량!$B$3:$AI$200,R1,FALSE)</f>
        <v>0</v>
      </c>
      <c r="S213" s="74">
        <f>VLOOKUP($C$213,[77]납품수량!$B$3:$AI$200,S1,FALSE)</f>
        <v>0</v>
      </c>
      <c r="T213" s="74">
        <f>VLOOKUP($C$213,[77]납품수량!$B$3:$AI$200,T1,FALSE)</f>
        <v>0</v>
      </c>
      <c r="U213" s="74">
        <f>VLOOKUP($C$213,[77]납품수량!$B$3:$AI$200,U1,FALSE)</f>
        <v>0</v>
      </c>
      <c r="V213" s="74">
        <f>VLOOKUP($C$213,[77]납품수량!$B$3:$AI$200,V1,FALSE)</f>
        <v>0</v>
      </c>
      <c r="W213" s="74">
        <f>VLOOKUP($C$213,[77]납품수량!$B$3:$AI$200,W1,FALSE)</f>
        <v>0</v>
      </c>
      <c r="X213" s="74">
        <f>VLOOKUP($C$213,[77]납품수량!$B$3:$AI$200,X1,FALSE)</f>
        <v>0</v>
      </c>
      <c r="Y213" s="74">
        <f>VLOOKUP($C$213,[77]납품수량!$B$3:$AI$200,Y1,FALSE)</f>
        <v>0</v>
      </c>
      <c r="Z213" s="74">
        <f>VLOOKUP($C$213,[77]납품수량!$B$3:$AI$200,Z1,FALSE)</f>
        <v>0</v>
      </c>
      <c r="AA213" s="74">
        <f>VLOOKUP($C$213,[77]납품수량!$B$3:$AI$200,AA1,FALSE)</f>
        <v>0</v>
      </c>
      <c r="AB213" s="74">
        <f>VLOOKUP($C$213,[77]납품수량!$B$3:$AI$200,AB1,FALSE)</f>
        <v>0</v>
      </c>
      <c r="AC213" s="74">
        <f>VLOOKUP($C$213,[77]납품수량!$B$3:$AI$200,AC1,FALSE)</f>
        <v>0</v>
      </c>
      <c r="AD213" s="74">
        <f>VLOOKUP($C$213,[77]납품수량!$B$3:$AI$200,AD1,FALSE)</f>
        <v>0</v>
      </c>
      <c r="AE213" s="74">
        <f>VLOOKUP($C$213,[77]납품수량!$B$3:$AI$200,AE1,FALSE)</f>
        <v>0</v>
      </c>
      <c r="AF213" s="74">
        <f>VLOOKUP($C$213,[77]납품수량!$B$3:$AI$200,AF1,FALSE)</f>
        <v>0</v>
      </c>
      <c r="AG213" s="74">
        <f>VLOOKUP($C$213,[77]납품수량!$B$3:$AI$200,AG1,FALSE)</f>
        <v>0</v>
      </c>
      <c r="AH213" s="74">
        <f>VLOOKUP($C$213,[77]납품수량!$B$3:$AI$200,AH1,FALSE)</f>
        <v>0</v>
      </c>
      <c r="AI213" s="74">
        <f>VLOOKUP($C$213,[77]납품수량!$B$3:$AI$200,AI1,FALSE)</f>
        <v>0</v>
      </c>
      <c r="AJ213" s="74">
        <f>VLOOKUP($C$213,[77]납품수량!$B$3:$AI$200,AJ1,FALSE)</f>
        <v>0</v>
      </c>
      <c r="AK213" s="74">
        <f>VLOOKUP($C$213,[77]납품수량!$B$3:$AI$200,AK1,FALSE)</f>
        <v>0</v>
      </c>
      <c r="AL213" s="74">
        <f>SUM(G213:AK213)</f>
        <v>0</v>
      </c>
      <c r="AM213" s="61"/>
      <c r="AN213" s="61"/>
      <c r="AO213" s="61"/>
      <c r="AP213" s="61"/>
      <c r="AQ213" s="61"/>
      <c r="AR213" s="61"/>
      <c r="AS213" s="61"/>
      <c r="AT213" s="61"/>
      <c r="AU213" s="61"/>
      <c r="AV213" s="61"/>
      <c r="AW213" s="61"/>
      <c r="AX213" s="61"/>
      <c r="AY213" s="61"/>
      <c r="AZ213" s="61"/>
      <c r="BA213" s="61"/>
      <c r="BB213" s="61"/>
      <c r="BC213" s="61"/>
      <c r="BD213" s="61"/>
      <c r="BE213" s="61"/>
      <c r="BF213" s="61"/>
      <c r="BG213" s="61"/>
      <c r="BH213" s="61"/>
      <c r="BI213" s="61"/>
      <c r="BJ213" s="61"/>
      <c r="BK213" s="61"/>
      <c r="BL213" s="61"/>
      <c r="BM213" s="61"/>
      <c r="BN213" s="61"/>
      <c r="BO213" s="61"/>
      <c r="BP213" s="61"/>
      <c r="BQ213" s="61"/>
      <c r="BR213" s="61"/>
      <c r="BS213" s="61"/>
      <c r="BT213" s="61"/>
      <c r="BU213" s="61"/>
      <c r="BV213" s="61"/>
      <c r="BW213" s="61"/>
      <c r="BX213" s="61"/>
      <c r="BY213" s="61"/>
      <c r="BZ213" s="61"/>
      <c r="CA213" s="61"/>
      <c r="CB213" s="61"/>
      <c r="CC213" s="61"/>
      <c r="CD213" s="61"/>
      <c r="CE213" s="61"/>
      <c r="CF213" s="61"/>
      <c r="CG213" s="61"/>
      <c r="CH213" s="61"/>
      <c r="CI213" s="61"/>
      <c r="CJ213" s="61"/>
      <c r="CK213" s="61"/>
      <c r="CL213" s="61"/>
      <c r="CM213" s="61"/>
      <c r="CN213" s="61"/>
      <c r="CO213" s="61"/>
      <c r="CP213" s="61"/>
      <c r="CQ213" s="61"/>
      <c r="CR213" s="61"/>
      <c r="CS213" s="61"/>
      <c r="CT213" s="61"/>
      <c r="CU213" s="61"/>
      <c r="CV213" s="61"/>
      <c r="CW213" s="61"/>
      <c r="CX213" s="61"/>
      <c r="CY213" s="61"/>
      <c r="CZ213" s="61"/>
      <c r="DA213" s="61"/>
      <c r="DB213" s="61"/>
    </row>
    <row r="214" spans="1:106" s="58" customFormat="1" ht="16.5" customHeight="1">
      <c r="A214" s="70"/>
      <c r="B214" s="767"/>
      <c r="C214" s="730"/>
      <c r="D214" s="719"/>
      <c r="E214" s="719"/>
      <c r="F214" s="719"/>
      <c r="G214" s="74">
        <f>$F$213*G213</f>
        <v>0</v>
      </c>
      <c r="H214" s="74">
        <f t="shared" ref="H214:AK214" si="105">$F$213*H213</f>
        <v>0</v>
      </c>
      <c r="I214" s="74">
        <f t="shared" si="105"/>
        <v>0</v>
      </c>
      <c r="J214" s="74">
        <f t="shared" si="105"/>
        <v>0</v>
      </c>
      <c r="K214" s="74">
        <f t="shared" si="105"/>
        <v>0</v>
      </c>
      <c r="L214" s="74">
        <f t="shared" si="105"/>
        <v>0</v>
      </c>
      <c r="M214" s="74">
        <f t="shared" si="105"/>
        <v>0</v>
      </c>
      <c r="N214" s="74">
        <f t="shared" si="105"/>
        <v>0</v>
      </c>
      <c r="O214" s="74">
        <f t="shared" si="105"/>
        <v>0</v>
      </c>
      <c r="P214" s="74">
        <f t="shared" si="105"/>
        <v>0</v>
      </c>
      <c r="Q214" s="74">
        <f t="shared" si="105"/>
        <v>0</v>
      </c>
      <c r="R214" s="74">
        <f t="shared" si="105"/>
        <v>0</v>
      </c>
      <c r="S214" s="74">
        <f t="shared" si="105"/>
        <v>0</v>
      </c>
      <c r="T214" s="74">
        <f t="shared" si="105"/>
        <v>0</v>
      </c>
      <c r="U214" s="74">
        <f t="shared" si="105"/>
        <v>0</v>
      </c>
      <c r="V214" s="74">
        <f t="shared" si="105"/>
        <v>0</v>
      </c>
      <c r="W214" s="74">
        <f t="shared" si="105"/>
        <v>0</v>
      </c>
      <c r="X214" s="74">
        <f t="shared" si="105"/>
        <v>0</v>
      </c>
      <c r="Y214" s="74">
        <f t="shared" si="105"/>
        <v>0</v>
      </c>
      <c r="Z214" s="74">
        <f t="shared" si="105"/>
        <v>0</v>
      </c>
      <c r="AA214" s="74">
        <f t="shared" si="105"/>
        <v>0</v>
      </c>
      <c r="AB214" s="74">
        <f t="shared" si="105"/>
        <v>0</v>
      </c>
      <c r="AC214" s="74">
        <f t="shared" si="105"/>
        <v>0</v>
      </c>
      <c r="AD214" s="74">
        <f t="shared" si="105"/>
        <v>0</v>
      </c>
      <c r="AE214" s="74">
        <f t="shared" si="105"/>
        <v>0</v>
      </c>
      <c r="AF214" s="74">
        <f t="shared" si="105"/>
        <v>0</v>
      </c>
      <c r="AG214" s="74">
        <f t="shared" si="105"/>
        <v>0</v>
      </c>
      <c r="AH214" s="74">
        <f t="shared" si="105"/>
        <v>0</v>
      </c>
      <c r="AI214" s="74">
        <f t="shared" si="105"/>
        <v>0</v>
      </c>
      <c r="AJ214" s="74">
        <f t="shared" si="105"/>
        <v>0</v>
      </c>
      <c r="AK214" s="74">
        <f t="shared" si="105"/>
        <v>0</v>
      </c>
      <c r="AL214" s="74">
        <f>F213*AL213</f>
        <v>0</v>
      </c>
      <c r="AM214" s="61"/>
      <c r="AN214" s="61"/>
      <c r="AO214" s="61"/>
      <c r="AP214" s="61"/>
      <c r="AQ214" s="61"/>
      <c r="AR214" s="61"/>
      <c r="AS214" s="61"/>
      <c r="AT214" s="61"/>
      <c r="AU214" s="61"/>
      <c r="AV214" s="61"/>
      <c r="AW214" s="61"/>
      <c r="AX214" s="61"/>
      <c r="AY214" s="61"/>
      <c r="AZ214" s="61"/>
      <c r="BA214" s="61"/>
      <c r="BB214" s="61"/>
      <c r="BC214" s="61"/>
      <c r="BD214" s="61"/>
      <c r="BE214" s="61"/>
      <c r="BF214" s="61"/>
      <c r="BG214" s="61"/>
      <c r="BH214" s="61"/>
      <c r="BI214" s="61"/>
      <c r="BJ214" s="61"/>
      <c r="BK214" s="61"/>
      <c r="BL214" s="61"/>
      <c r="BM214" s="61"/>
      <c r="BN214" s="61"/>
      <c r="BO214" s="61"/>
      <c r="BP214" s="61"/>
      <c r="BQ214" s="61"/>
      <c r="BR214" s="61"/>
      <c r="BS214" s="61"/>
      <c r="BT214" s="61"/>
      <c r="BU214" s="61"/>
      <c r="BV214" s="61"/>
      <c r="BW214" s="61"/>
      <c r="BX214" s="61"/>
      <c r="BY214" s="61"/>
      <c r="BZ214" s="61"/>
      <c r="CA214" s="61"/>
      <c r="CB214" s="61"/>
      <c r="CC214" s="61"/>
      <c r="CD214" s="61"/>
      <c r="CE214" s="61"/>
      <c r="CF214" s="61"/>
      <c r="CG214" s="61"/>
      <c r="CH214" s="61"/>
      <c r="CI214" s="61"/>
      <c r="CJ214" s="61"/>
      <c r="CK214" s="61"/>
      <c r="CL214" s="61"/>
      <c r="CM214" s="61"/>
      <c r="CN214" s="61"/>
      <c r="CO214" s="61"/>
      <c r="CP214" s="61"/>
      <c r="CQ214" s="61"/>
      <c r="CR214" s="61"/>
      <c r="CS214" s="61"/>
      <c r="CT214" s="61"/>
      <c r="CU214" s="61"/>
      <c r="CV214" s="61"/>
      <c r="CW214" s="61"/>
      <c r="CX214" s="61"/>
      <c r="CY214" s="61"/>
      <c r="CZ214" s="61"/>
      <c r="DA214" s="61"/>
      <c r="DB214" s="61"/>
    </row>
    <row r="215" spans="1:106" s="58" customFormat="1" ht="16.5" customHeight="1">
      <c r="A215" s="70" t="s">
        <v>425</v>
      </c>
      <c r="B215" s="767"/>
      <c r="C215" s="724" t="s">
        <v>103</v>
      </c>
      <c r="D215" s="718" t="str">
        <f>[76]납품수량!C6</f>
        <v>DRAIN CHANNEL-SUB</v>
      </c>
      <c r="E215" s="718" t="str">
        <f>[76]납품수량!D6</f>
        <v>A100/A161</v>
      </c>
      <c r="F215" s="718">
        <f>VLOOKUP(C215,'[72]납품수량(영업)'!$C$3:$F$260,4,FALSE)</f>
        <v>0</v>
      </c>
      <c r="G215" s="74">
        <f>VLOOKUP($C$215,[77]납품수량!$B$3:$AI$200,G1,FALSE)</f>
        <v>0</v>
      </c>
      <c r="H215" s="74">
        <f>VLOOKUP($C$215,[77]납품수량!$B$3:$AI$200,H1,FALSE)</f>
        <v>0</v>
      </c>
      <c r="I215" s="74">
        <f>VLOOKUP($C$215,[77]납품수량!$B$3:$AI$200,I1,FALSE)</f>
        <v>0</v>
      </c>
      <c r="J215" s="74">
        <f>VLOOKUP($C$215,[77]납품수량!$B$3:$AI$200,J1,FALSE)</f>
        <v>0</v>
      </c>
      <c r="K215" s="74">
        <f>VLOOKUP($C$215,[77]납품수량!$B$3:$AI$200,K1,FALSE)</f>
        <v>0</v>
      </c>
      <c r="L215" s="74">
        <f>VLOOKUP($C$215,[77]납품수량!$B$3:$AI$200,L1,FALSE)</f>
        <v>0</v>
      </c>
      <c r="M215" s="74">
        <f>VLOOKUP($C$215,[77]납품수량!$B$3:$AI$200,M1,FALSE)</f>
        <v>0</v>
      </c>
      <c r="N215" s="74">
        <f>VLOOKUP($C$215,[77]납품수량!$B$3:$AI$200,N1,FALSE)</f>
        <v>0</v>
      </c>
      <c r="O215" s="74">
        <f>VLOOKUP($C$215,[77]납품수량!$B$3:$AI$200,O1,FALSE)</f>
        <v>0</v>
      </c>
      <c r="P215" s="74">
        <f>VLOOKUP($C$215,[77]납품수량!$B$3:$AI$200,P1,FALSE)</f>
        <v>0</v>
      </c>
      <c r="Q215" s="74">
        <f>VLOOKUP($C$215,[77]납품수량!$B$3:$AI$200,Q1,FALSE)</f>
        <v>0</v>
      </c>
      <c r="R215" s="74">
        <f>VLOOKUP($C$215,[77]납품수량!$B$3:$AI$200,R1,FALSE)</f>
        <v>0</v>
      </c>
      <c r="S215" s="74">
        <f>VLOOKUP($C$215,[77]납품수량!$B$3:$AI$200,S1,FALSE)</f>
        <v>0</v>
      </c>
      <c r="T215" s="74">
        <f>VLOOKUP($C$215,[77]납품수량!$B$3:$AI$200,T1,FALSE)</f>
        <v>0</v>
      </c>
      <c r="U215" s="74">
        <f>VLOOKUP($C$215,[77]납품수량!$B$3:$AI$200,U1,FALSE)</f>
        <v>0</v>
      </c>
      <c r="V215" s="74">
        <f>VLOOKUP($C$215,[77]납품수량!$B$3:$AI$200,V1,FALSE)</f>
        <v>0</v>
      </c>
      <c r="W215" s="74">
        <f>VLOOKUP($C$215,[77]납품수량!$B$3:$AI$200,W1,FALSE)</f>
        <v>0</v>
      </c>
      <c r="X215" s="74">
        <f>VLOOKUP($C$215,[77]납품수량!$B$3:$AI$200,X1,FALSE)</f>
        <v>0</v>
      </c>
      <c r="Y215" s="74">
        <f>VLOOKUP($C$215,[77]납품수량!$B$3:$AI$200,Y1,FALSE)</f>
        <v>0</v>
      </c>
      <c r="Z215" s="74">
        <f>VLOOKUP($C$215,[77]납품수량!$B$3:$AI$200,Z1,FALSE)</f>
        <v>0</v>
      </c>
      <c r="AA215" s="74">
        <f>VLOOKUP($C$215,[77]납품수량!$B$3:$AI$200,AA1,FALSE)</f>
        <v>0</v>
      </c>
      <c r="AB215" s="74">
        <f>VLOOKUP($C$215,[77]납품수량!$B$3:$AI$200,AB1,FALSE)</f>
        <v>0</v>
      </c>
      <c r="AC215" s="74">
        <f>VLOOKUP($C$215,[77]납품수량!$B$3:$AI$200,AC1,FALSE)</f>
        <v>0</v>
      </c>
      <c r="AD215" s="74">
        <f>VLOOKUP($C$215,[77]납품수량!$B$3:$AI$200,AD1,FALSE)</f>
        <v>0</v>
      </c>
      <c r="AE215" s="74">
        <f>VLOOKUP($C$215,[77]납품수량!$B$3:$AI$200,AE1,FALSE)</f>
        <v>0</v>
      </c>
      <c r="AF215" s="74">
        <f>VLOOKUP($C$215,[77]납품수량!$B$3:$AI$200,AF1,FALSE)</f>
        <v>0</v>
      </c>
      <c r="AG215" s="74">
        <f>VLOOKUP($C$215,[77]납품수량!$B$3:$AI$200,AG1,FALSE)</f>
        <v>0</v>
      </c>
      <c r="AH215" s="74">
        <f>VLOOKUP($C$215,[77]납품수량!$B$3:$AI$200,AH1,FALSE)</f>
        <v>0</v>
      </c>
      <c r="AI215" s="74">
        <f>VLOOKUP($C$215,[77]납품수량!$B$3:$AI$200,AI1,FALSE)</f>
        <v>0</v>
      </c>
      <c r="AJ215" s="74">
        <f>VLOOKUP($C$215,[77]납품수량!$B$3:$AI$200,AJ1,FALSE)</f>
        <v>0</v>
      </c>
      <c r="AK215" s="74">
        <f>VLOOKUP($C$215,[77]납품수량!$B$3:$AI$200,AK1,FALSE)</f>
        <v>0</v>
      </c>
      <c r="AL215" s="74">
        <f>SUM(G215:AK215)</f>
        <v>0</v>
      </c>
      <c r="AM215" s="61"/>
      <c r="AN215" s="61"/>
      <c r="AO215" s="61"/>
      <c r="AP215" s="61"/>
      <c r="AQ215" s="61"/>
      <c r="AR215" s="61"/>
      <c r="AS215" s="61"/>
      <c r="AT215" s="61"/>
      <c r="AU215" s="61"/>
      <c r="AV215" s="61"/>
      <c r="AW215" s="61"/>
      <c r="AX215" s="61"/>
      <c r="AY215" s="61"/>
      <c r="AZ215" s="61"/>
      <c r="BA215" s="61"/>
      <c r="BB215" s="61"/>
      <c r="BC215" s="61"/>
      <c r="BD215" s="61"/>
      <c r="BE215" s="61"/>
      <c r="BF215" s="61"/>
      <c r="BG215" s="61"/>
      <c r="BH215" s="61"/>
      <c r="BI215" s="61"/>
      <c r="BJ215" s="61"/>
      <c r="BK215" s="61"/>
      <c r="BL215" s="61"/>
      <c r="BM215" s="61"/>
      <c r="BN215" s="61"/>
      <c r="BO215" s="61"/>
      <c r="BP215" s="61"/>
      <c r="BQ215" s="61"/>
      <c r="BR215" s="61"/>
      <c r="BS215" s="61"/>
      <c r="BT215" s="61"/>
      <c r="BU215" s="61"/>
      <c r="BV215" s="61"/>
      <c r="BW215" s="61"/>
      <c r="BX215" s="61"/>
      <c r="BY215" s="61"/>
      <c r="BZ215" s="61"/>
      <c r="CA215" s="61"/>
      <c r="CB215" s="61"/>
      <c r="CC215" s="61"/>
      <c r="CD215" s="61"/>
      <c r="CE215" s="61"/>
      <c r="CF215" s="61"/>
      <c r="CG215" s="61"/>
      <c r="CH215" s="61"/>
      <c r="CI215" s="61"/>
      <c r="CJ215" s="61"/>
      <c r="CK215" s="61"/>
      <c r="CL215" s="61"/>
      <c r="CM215" s="61"/>
      <c r="CN215" s="61"/>
      <c r="CO215" s="61"/>
      <c r="CP215" s="61"/>
      <c r="CQ215" s="61"/>
      <c r="CR215" s="61"/>
      <c r="CS215" s="61"/>
      <c r="CT215" s="61"/>
      <c r="CU215" s="61"/>
      <c r="CV215" s="61"/>
      <c r="CW215" s="61"/>
      <c r="CX215" s="61"/>
      <c r="CY215" s="61"/>
      <c r="CZ215" s="61"/>
      <c r="DA215" s="61"/>
      <c r="DB215" s="61"/>
    </row>
    <row r="216" spans="1:106" s="58" customFormat="1" ht="16.5" customHeight="1">
      <c r="A216" s="70"/>
      <c r="B216" s="767"/>
      <c r="C216" s="730"/>
      <c r="D216" s="719"/>
      <c r="E216" s="719"/>
      <c r="F216" s="719"/>
      <c r="G216" s="74">
        <f>$F$215*G215</f>
        <v>0</v>
      </c>
      <c r="H216" s="74">
        <f t="shared" ref="H216:AK216" si="106">$F$215*H215</f>
        <v>0</v>
      </c>
      <c r="I216" s="74">
        <f t="shared" si="106"/>
        <v>0</v>
      </c>
      <c r="J216" s="74">
        <f t="shared" si="106"/>
        <v>0</v>
      </c>
      <c r="K216" s="74">
        <f t="shared" si="106"/>
        <v>0</v>
      </c>
      <c r="L216" s="74">
        <f t="shared" si="106"/>
        <v>0</v>
      </c>
      <c r="M216" s="74">
        <f t="shared" si="106"/>
        <v>0</v>
      </c>
      <c r="N216" s="74">
        <f t="shared" si="106"/>
        <v>0</v>
      </c>
      <c r="O216" s="74">
        <f t="shared" si="106"/>
        <v>0</v>
      </c>
      <c r="P216" s="74">
        <f t="shared" si="106"/>
        <v>0</v>
      </c>
      <c r="Q216" s="74">
        <f t="shared" si="106"/>
        <v>0</v>
      </c>
      <c r="R216" s="74">
        <f t="shared" si="106"/>
        <v>0</v>
      </c>
      <c r="S216" s="74">
        <f t="shared" si="106"/>
        <v>0</v>
      </c>
      <c r="T216" s="74">
        <f t="shared" si="106"/>
        <v>0</v>
      </c>
      <c r="U216" s="74">
        <f t="shared" si="106"/>
        <v>0</v>
      </c>
      <c r="V216" s="74">
        <f t="shared" si="106"/>
        <v>0</v>
      </c>
      <c r="W216" s="74">
        <f t="shared" si="106"/>
        <v>0</v>
      </c>
      <c r="X216" s="74">
        <f t="shared" si="106"/>
        <v>0</v>
      </c>
      <c r="Y216" s="74">
        <f t="shared" si="106"/>
        <v>0</v>
      </c>
      <c r="Z216" s="74">
        <f t="shared" si="106"/>
        <v>0</v>
      </c>
      <c r="AA216" s="74">
        <f t="shared" si="106"/>
        <v>0</v>
      </c>
      <c r="AB216" s="74">
        <f t="shared" si="106"/>
        <v>0</v>
      </c>
      <c r="AC216" s="74">
        <f t="shared" si="106"/>
        <v>0</v>
      </c>
      <c r="AD216" s="74">
        <f t="shared" si="106"/>
        <v>0</v>
      </c>
      <c r="AE216" s="74">
        <f t="shared" si="106"/>
        <v>0</v>
      </c>
      <c r="AF216" s="74">
        <f t="shared" si="106"/>
        <v>0</v>
      </c>
      <c r="AG216" s="74">
        <f t="shared" si="106"/>
        <v>0</v>
      </c>
      <c r="AH216" s="74">
        <f t="shared" si="106"/>
        <v>0</v>
      </c>
      <c r="AI216" s="74">
        <f t="shared" si="106"/>
        <v>0</v>
      </c>
      <c r="AJ216" s="74">
        <f t="shared" si="106"/>
        <v>0</v>
      </c>
      <c r="AK216" s="74">
        <f t="shared" si="106"/>
        <v>0</v>
      </c>
      <c r="AL216" s="74">
        <f>F215*AL215</f>
        <v>0</v>
      </c>
      <c r="AM216" s="61"/>
      <c r="AN216" s="61"/>
      <c r="AO216" s="61"/>
      <c r="AP216" s="61"/>
      <c r="AQ216" s="61"/>
      <c r="AR216" s="61"/>
      <c r="AS216" s="61"/>
      <c r="AT216" s="61"/>
      <c r="AU216" s="61"/>
      <c r="AV216" s="61"/>
      <c r="AW216" s="61"/>
      <c r="AX216" s="61"/>
      <c r="AY216" s="61"/>
      <c r="AZ216" s="61"/>
      <c r="BA216" s="61"/>
      <c r="BB216" s="61"/>
      <c r="BC216" s="61"/>
      <c r="BD216" s="61"/>
      <c r="BE216" s="61"/>
      <c r="BF216" s="61"/>
      <c r="BG216" s="61"/>
      <c r="BH216" s="61"/>
      <c r="BI216" s="61"/>
      <c r="BJ216" s="61"/>
      <c r="BK216" s="61"/>
      <c r="BL216" s="61"/>
      <c r="BM216" s="61"/>
      <c r="BN216" s="61"/>
      <c r="BO216" s="61"/>
      <c r="BP216" s="61"/>
      <c r="BQ216" s="61"/>
      <c r="BR216" s="61"/>
      <c r="BS216" s="61"/>
      <c r="BT216" s="61"/>
      <c r="BU216" s="61"/>
      <c r="BV216" s="61"/>
      <c r="BW216" s="61"/>
      <c r="BX216" s="61"/>
      <c r="BY216" s="61"/>
      <c r="BZ216" s="61"/>
      <c r="CA216" s="61"/>
      <c r="CB216" s="61"/>
      <c r="CC216" s="61"/>
      <c r="CD216" s="61"/>
      <c r="CE216" s="61"/>
      <c r="CF216" s="61"/>
      <c r="CG216" s="61"/>
      <c r="CH216" s="61"/>
      <c r="CI216" s="61"/>
      <c r="CJ216" s="61"/>
      <c r="CK216" s="61"/>
      <c r="CL216" s="61"/>
      <c r="CM216" s="61"/>
      <c r="CN216" s="61"/>
      <c r="CO216" s="61"/>
      <c r="CP216" s="61"/>
      <c r="CQ216" s="61"/>
      <c r="CR216" s="61"/>
      <c r="CS216" s="61"/>
      <c r="CT216" s="61"/>
      <c r="CU216" s="61"/>
      <c r="CV216" s="61"/>
      <c r="CW216" s="61"/>
      <c r="CX216" s="61"/>
      <c r="CY216" s="61"/>
      <c r="CZ216" s="61"/>
      <c r="DA216" s="61"/>
      <c r="DB216" s="61"/>
    </row>
    <row r="217" spans="1:106" s="58" customFormat="1" ht="16.5" customHeight="1">
      <c r="A217" s="70" t="s">
        <v>425</v>
      </c>
      <c r="B217" s="767"/>
      <c r="C217" s="724" t="s">
        <v>8</v>
      </c>
      <c r="D217" s="718" t="str">
        <f>[76]납품수량!C7</f>
        <v>FRONT BEAM</v>
      </c>
      <c r="E217" s="718" t="str">
        <f>[76]납품수량!D7</f>
        <v>J200</v>
      </c>
      <c r="F217" s="718">
        <f>VLOOKUP(C217,'[72]납품수량(영업)'!$C$3:$F$260,4,FALSE)</f>
        <v>0</v>
      </c>
      <c r="G217" s="74">
        <f>VLOOKUP($C$217,[77]납품수량!$B$3:$AI$200,G1,FALSE)</f>
        <v>0</v>
      </c>
      <c r="H217" s="74">
        <f>VLOOKUP($C$217,[77]납품수량!$B$3:$AI$200,H1,FALSE)</f>
        <v>0</v>
      </c>
      <c r="I217" s="74">
        <f>VLOOKUP($C$217,[77]납품수량!$B$3:$AI$200,I1,FALSE)</f>
        <v>0</v>
      </c>
      <c r="J217" s="74">
        <f>VLOOKUP($C$217,[77]납품수량!$B$3:$AI$200,J1,FALSE)</f>
        <v>0</v>
      </c>
      <c r="K217" s="74">
        <f>VLOOKUP($C$217,[77]납품수량!$B$3:$AI$200,K1,FALSE)</f>
        <v>0</v>
      </c>
      <c r="L217" s="74">
        <f>VLOOKUP($C$217,[77]납품수량!$B$3:$AI$200,L1,FALSE)</f>
        <v>0</v>
      </c>
      <c r="M217" s="74">
        <f>VLOOKUP($C$217,[77]납품수량!$B$3:$AI$200,M1,FALSE)</f>
        <v>0</v>
      </c>
      <c r="N217" s="74">
        <f>VLOOKUP($C$217,[77]납품수량!$B$3:$AI$200,N1,FALSE)</f>
        <v>0</v>
      </c>
      <c r="O217" s="74">
        <f>VLOOKUP($C$217,[77]납품수량!$B$3:$AI$200,O1,FALSE)</f>
        <v>0</v>
      </c>
      <c r="P217" s="74">
        <f>VLOOKUP($C$217,[77]납품수량!$B$3:$AI$200,P1,FALSE)</f>
        <v>0</v>
      </c>
      <c r="Q217" s="74">
        <f>VLOOKUP($C$217,[77]납품수량!$B$3:$AI$200,Q1,FALSE)</f>
        <v>0</v>
      </c>
      <c r="R217" s="74">
        <f>VLOOKUP($C$217,[77]납품수량!$B$3:$AI$200,R1,FALSE)</f>
        <v>0</v>
      </c>
      <c r="S217" s="74">
        <f>VLOOKUP($C$217,[77]납품수량!$B$3:$AI$200,S1,FALSE)</f>
        <v>0</v>
      </c>
      <c r="T217" s="74">
        <f>VLOOKUP($C$217,[77]납품수량!$B$3:$AI$200,T1,FALSE)</f>
        <v>0</v>
      </c>
      <c r="U217" s="74">
        <f>VLOOKUP($C$217,[77]납품수량!$B$3:$AI$200,U1,FALSE)</f>
        <v>0</v>
      </c>
      <c r="V217" s="74">
        <f>VLOOKUP($C$217,[77]납품수량!$B$3:$AI$200,V1,FALSE)</f>
        <v>0</v>
      </c>
      <c r="W217" s="74">
        <f>VLOOKUP($C$217,[77]납품수량!$B$3:$AI$200,W1,FALSE)</f>
        <v>0</v>
      </c>
      <c r="X217" s="74">
        <f>VLOOKUP($C$217,[77]납품수량!$B$3:$AI$200,X1,FALSE)</f>
        <v>0</v>
      </c>
      <c r="Y217" s="74">
        <f>VLOOKUP($C$217,[77]납품수량!$B$3:$AI$200,Y1,FALSE)</f>
        <v>0</v>
      </c>
      <c r="Z217" s="74">
        <f>VLOOKUP($C$217,[77]납품수량!$B$3:$AI$200,Z1,FALSE)</f>
        <v>0</v>
      </c>
      <c r="AA217" s="74">
        <f>VLOOKUP($C$217,[77]납품수량!$B$3:$AI$200,AA1,FALSE)</f>
        <v>0</v>
      </c>
      <c r="AB217" s="74">
        <f>VLOOKUP($C$217,[77]납품수량!$B$3:$AI$200,AB1,FALSE)</f>
        <v>0</v>
      </c>
      <c r="AC217" s="74">
        <f>VLOOKUP($C$217,[77]납품수량!$B$3:$AI$200,AC1,FALSE)</f>
        <v>0</v>
      </c>
      <c r="AD217" s="74">
        <f>VLOOKUP($C$217,[77]납품수량!$B$3:$AI$200,AD1,FALSE)</f>
        <v>0</v>
      </c>
      <c r="AE217" s="74">
        <f>VLOOKUP($C$217,[77]납품수량!$B$3:$AI$200,AE1,FALSE)</f>
        <v>0</v>
      </c>
      <c r="AF217" s="74">
        <f>VLOOKUP($C$217,[77]납품수량!$B$3:$AI$200,AF1,FALSE)</f>
        <v>0</v>
      </c>
      <c r="AG217" s="74">
        <f>VLOOKUP($C$217,[77]납품수량!$B$3:$AI$200,AG1,FALSE)</f>
        <v>0</v>
      </c>
      <c r="AH217" s="74">
        <f>VLOOKUP($C$217,[77]납품수량!$B$3:$AI$200,AH1,FALSE)</f>
        <v>0</v>
      </c>
      <c r="AI217" s="74">
        <f>VLOOKUP($C$217,[77]납품수량!$B$3:$AI$200,AI1,FALSE)</f>
        <v>0</v>
      </c>
      <c r="AJ217" s="74">
        <f>VLOOKUP($C$217,[77]납품수량!$B$3:$AI$200,AJ1,FALSE)</f>
        <v>0</v>
      </c>
      <c r="AK217" s="74">
        <f>VLOOKUP($C$217,[77]납품수량!$B$3:$AI$200,AK1,FALSE)</f>
        <v>0</v>
      </c>
      <c r="AL217" s="74">
        <f>SUM(G217:AK217)</f>
        <v>0</v>
      </c>
      <c r="AM217" s="61"/>
      <c r="AN217" s="61"/>
      <c r="AO217" s="61"/>
      <c r="AP217" s="61"/>
      <c r="AQ217" s="61"/>
      <c r="AR217" s="61"/>
      <c r="AS217" s="61"/>
      <c r="AT217" s="61"/>
      <c r="AU217" s="61"/>
      <c r="AV217" s="61"/>
      <c r="AW217" s="61"/>
      <c r="AX217" s="61"/>
      <c r="AY217" s="61"/>
      <c r="AZ217" s="61"/>
      <c r="BA217" s="61"/>
      <c r="BB217" s="61"/>
      <c r="BC217" s="61"/>
      <c r="BD217" s="61"/>
      <c r="BE217" s="61"/>
      <c r="BF217" s="61"/>
      <c r="BG217" s="61"/>
      <c r="BH217" s="61"/>
      <c r="BI217" s="61"/>
      <c r="BJ217" s="61"/>
      <c r="BK217" s="61"/>
      <c r="BL217" s="61"/>
      <c r="BM217" s="61"/>
      <c r="BN217" s="61"/>
      <c r="BO217" s="61"/>
      <c r="BP217" s="61"/>
      <c r="BQ217" s="61"/>
      <c r="BR217" s="61"/>
      <c r="BS217" s="61"/>
      <c r="BT217" s="61"/>
      <c r="BU217" s="61"/>
      <c r="BV217" s="61"/>
      <c r="BW217" s="61"/>
      <c r="BX217" s="61"/>
      <c r="BY217" s="61"/>
      <c r="BZ217" s="61"/>
      <c r="CA217" s="61"/>
      <c r="CB217" s="61"/>
      <c r="CC217" s="61"/>
      <c r="CD217" s="61"/>
      <c r="CE217" s="61"/>
      <c r="CF217" s="61"/>
      <c r="CG217" s="61"/>
      <c r="CH217" s="61"/>
      <c r="CI217" s="61"/>
      <c r="CJ217" s="61"/>
      <c r="CK217" s="61"/>
      <c r="CL217" s="61"/>
      <c r="CM217" s="61"/>
      <c r="CN217" s="61"/>
      <c r="CO217" s="61"/>
      <c r="CP217" s="61"/>
      <c r="CQ217" s="61"/>
      <c r="CR217" s="61"/>
      <c r="CS217" s="61"/>
      <c r="CT217" s="61"/>
      <c r="CU217" s="61"/>
      <c r="CV217" s="61"/>
      <c r="CW217" s="61"/>
      <c r="CX217" s="61"/>
      <c r="CY217" s="61"/>
      <c r="CZ217" s="61"/>
      <c r="DA217" s="61"/>
      <c r="DB217" s="61"/>
    </row>
    <row r="218" spans="1:106" s="58" customFormat="1" ht="16.5" customHeight="1">
      <c r="A218" s="70"/>
      <c r="B218" s="767"/>
      <c r="C218" s="730"/>
      <c r="D218" s="719"/>
      <c r="E218" s="719"/>
      <c r="F218" s="719"/>
      <c r="G218" s="74">
        <f>$F$217*G217</f>
        <v>0</v>
      </c>
      <c r="H218" s="74">
        <f t="shared" ref="H218:AK218" si="107">$F$217*H217</f>
        <v>0</v>
      </c>
      <c r="I218" s="74">
        <f t="shared" si="107"/>
        <v>0</v>
      </c>
      <c r="J218" s="74">
        <f t="shared" si="107"/>
        <v>0</v>
      </c>
      <c r="K218" s="74">
        <f t="shared" si="107"/>
        <v>0</v>
      </c>
      <c r="L218" s="74">
        <f t="shared" si="107"/>
        <v>0</v>
      </c>
      <c r="M218" s="74">
        <f t="shared" si="107"/>
        <v>0</v>
      </c>
      <c r="N218" s="74">
        <f t="shared" si="107"/>
        <v>0</v>
      </c>
      <c r="O218" s="74">
        <f t="shared" si="107"/>
        <v>0</v>
      </c>
      <c r="P218" s="74">
        <f t="shared" si="107"/>
        <v>0</v>
      </c>
      <c r="Q218" s="74">
        <f t="shared" si="107"/>
        <v>0</v>
      </c>
      <c r="R218" s="74">
        <f t="shared" si="107"/>
        <v>0</v>
      </c>
      <c r="S218" s="74">
        <f t="shared" si="107"/>
        <v>0</v>
      </c>
      <c r="T218" s="74">
        <f t="shared" si="107"/>
        <v>0</v>
      </c>
      <c r="U218" s="74">
        <f t="shared" si="107"/>
        <v>0</v>
      </c>
      <c r="V218" s="74">
        <f t="shared" si="107"/>
        <v>0</v>
      </c>
      <c r="W218" s="74">
        <f t="shared" si="107"/>
        <v>0</v>
      </c>
      <c r="X218" s="74">
        <f t="shared" si="107"/>
        <v>0</v>
      </c>
      <c r="Y218" s="74">
        <f t="shared" si="107"/>
        <v>0</v>
      </c>
      <c r="Z218" s="74">
        <f t="shared" si="107"/>
        <v>0</v>
      </c>
      <c r="AA218" s="74">
        <f t="shared" si="107"/>
        <v>0</v>
      </c>
      <c r="AB218" s="74">
        <f t="shared" si="107"/>
        <v>0</v>
      </c>
      <c r="AC218" s="74">
        <f t="shared" si="107"/>
        <v>0</v>
      </c>
      <c r="AD218" s="74">
        <f t="shared" si="107"/>
        <v>0</v>
      </c>
      <c r="AE218" s="74">
        <f t="shared" si="107"/>
        <v>0</v>
      </c>
      <c r="AF218" s="74">
        <f t="shared" si="107"/>
        <v>0</v>
      </c>
      <c r="AG218" s="74">
        <f t="shared" si="107"/>
        <v>0</v>
      </c>
      <c r="AH218" s="74">
        <f t="shared" si="107"/>
        <v>0</v>
      </c>
      <c r="AI218" s="74">
        <f t="shared" si="107"/>
        <v>0</v>
      </c>
      <c r="AJ218" s="74">
        <f t="shared" si="107"/>
        <v>0</v>
      </c>
      <c r="AK218" s="74">
        <f t="shared" si="107"/>
        <v>0</v>
      </c>
      <c r="AL218" s="74">
        <f>F217*AL217</f>
        <v>0</v>
      </c>
      <c r="AM218" s="61"/>
      <c r="AN218" s="61"/>
      <c r="AO218" s="61"/>
      <c r="AP218" s="61"/>
      <c r="AQ218" s="61"/>
      <c r="AR218" s="61"/>
      <c r="AS218" s="61"/>
      <c r="AT218" s="61"/>
      <c r="AU218" s="61"/>
      <c r="AV218" s="61"/>
      <c r="AW218" s="61"/>
      <c r="AX218" s="61"/>
      <c r="AY218" s="61"/>
      <c r="AZ218" s="61"/>
      <c r="BA218" s="61"/>
      <c r="BB218" s="61"/>
      <c r="BC218" s="61"/>
      <c r="BD218" s="61"/>
      <c r="BE218" s="61"/>
      <c r="BF218" s="61"/>
      <c r="BG218" s="61"/>
      <c r="BH218" s="61"/>
      <c r="BI218" s="61"/>
      <c r="BJ218" s="61"/>
      <c r="BK218" s="61"/>
      <c r="BL218" s="61"/>
      <c r="BM218" s="61"/>
      <c r="BN218" s="61"/>
      <c r="BO218" s="61"/>
      <c r="BP218" s="61"/>
      <c r="BQ218" s="61"/>
      <c r="BR218" s="61"/>
      <c r="BS218" s="61"/>
      <c r="BT218" s="61"/>
      <c r="BU218" s="61"/>
      <c r="BV218" s="61"/>
      <c r="BW218" s="61"/>
      <c r="BX218" s="61"/>
      <c r="BY218" s="61"/>
      <c r="BZ218" s="61"/>
      <c r="CA218" s="61"/>
      <c r="CB218" s="61"/>
      <c r="CC218" s="61"/>
      <c r="CD218" s="61"/>
      <c r="CE218" s="61"/>
      <c r="CF218" s="61"/>
      <c r="CG218" s="61"/>
      <c r="CH218" s="61"/>
      <c r="CI218" s="61"/>
      <c r="CJ218" s="61"/>
      <c r="CK218" s="61"/>
      <c r="CL218" s="61"/>
      <c r="CM218" s="61"/>
      <c r="CN218" s="61"/>
      <c r="CO218" s="61"/>
      <c r="CP218" s="61"/>
      <c r="CQ218" s="61"/>
      <c r="CR218" s="61"/>
      <c r="CS218" s="61"/>
      <c r="CT218" s="61"/>
      <c r="CU218" s="61"/>
      <c r="CV218" s="61"/>
      <c r="CW218" s="61"/>
      <c r="CX218" s="61"/>
      <c r="CY218" s="61"/>
      <c r="CZ218" s="61"/>
      <c r="DA218" s="61"/>
      <c r="DB218" s="61"/>
    </row>
    <row r="219" spans="1:106" s="58" customFormat="1" ht="16.5" customHeight="1">
      <c r="A219" s="70" t="s">
        <v>425</v>
      </c>
      <c r="B219" s="767"/>
      <c r="C219" s="724" t="s">
        <v>104</v>
      </c>
      <c r="D219" s="718" t="str">
        <f>[76]납품수량!C8</f>
        <v>FRONT BEAM</v>
      </c>
      <c r="E219" s="718" t="str">
        <f>[76]납품수량!D8</f>
        <v>T100</v>
      </c>
      <c r="F219" s="718">
        <f>VLOOKUP(C219,'[72]납품수량(영업)'!$C$3:$F$260,4,FALSE)</f>
        <v>0</v>
      </c>
      <c r="G219" s="74">
        <f>VLOOKUP($C$219,[77]납품수량!$B$3:$AI$200,G1,FALSE)</f>
        <v>0</v>
      </c>
      <c r="H219" s="74">
        <f>VLOOKUP($C$219,[77]납품수량!$B$3:$AI$200,H1,FALSE)</f>
        <v>0</v>
      </c>
      <c r="I219" s="74">
        <f>VLOOKUP($C$219,[77]납품수량!$B$3:$AI$200,I1,FALSE)</f>
        <v>0</v>
      </c>
      <c r="J219" s="74">
        <f>VLOOKUP($C$219,[77]납품수량!$B$3:$AI$200,J1,FALSE)</f>
        <v>0</v>
      </c>
      <c r="K219" s="74">
        <f>VLOOKUP($C$219,[77]납품수량!$B$3:$AI$200,K1,FALSE)</f>
        <v>0</v>
      </c>
      <c r="L219" s="74">
        <f>VLOOKUP($C$219,[77]납품수량!$B$3:$AI$200,L1,FALSE)</f>
        <v>0</v>
      </c>
      <c r="M219" s="74">
        <f>VLOOKUP($C$219,[77]납품수량!$B$3:$AI$200,M1,FALSE)</f>
        <v>0</v>
      </c>
      <c r="N219" s="74">
        <f>VLOOKUP($C$219,[77]납품수량!$B$3:$AI$200,N1,FALSE)</f>
        <v>0</v>
      </c>
      <c r="O219" s="74">
        <f>VLOOKUP($C$219,[77]납품수량!$B$3:$AI$200,O1,FALSE)</f>
        <v>0</v>
      </c>
      <c r="P219" s="74">
        <f>VLOOKUP($C$219,[77]납품수량!$B$3:$AI$200,P1,FALSE)</f>
        <v>0</v>
      </c>
      <c r="Q219" s="74">
        <f>VLOOKUP($C$219,[77]납품수량!$B$3:$AI$200,Q1,FALSE)</f>
        <v>0</v>
      </c>
      <c r="R219" s="74">
        <f>VLOOKUP($C$219,[77]납품수량!$B$3:$AI$200,R1,FALSE)</f>
        <v>0</v>
      </c>
      <c r="S219" s="74">
        <f>VLOOKUP($C$219,[77]납품수량!$B$3:$AI$200,S1,FALSE)</f>
        <v>0</v>
      </c>
      <c r="T219" s="74">
        <f>VLOOKUP($C$219,[77]납품수량!$B$3:$AI$200,T1,FALSE)</f>
        <v>0</v>
      </c>
      <c r="U219" s="74">
        <f>VLOOKUP($C$219,[77]납품수량!$B$3:$AI$200,U1,FALSE)</f>
        <v>0</v>
      </c>
      <c r="V219" s="74">
        <f>VLOOKUP($C$219,[77]납품수량!$B$3:$AI$200,V1,FALSE)</f>
        <v>0</v>
      </c>
      <c r="W219" s="74">
        <f>VLOOKUP($C$219,[77]납품수량!$B$3:$AI$200,W1,FALSE)</f>
        <v>0</v>
      </c>
      <c r="X219" s="74">
        <f>VLOOKUP($C$219,[77]납품수량!$B$3:$AI$200,X1,FALSE)</f>
        <v>0</v>
      </c>
      <c r="Y219" s="74">
        <f>VLOOKUP($C$219,[77]납품수량!$B$3:$AI$200,Y1,FALSE)</f>
        <v>0</v>
      </c>
      <c r="Z219" s="74">
        <f>VLOOKUP($C$219,[77]납품수량!$B$3:$AI$200,Z1,FALSE)</f>
        <v>0</v>
      </c>
      <c r="AA219" s="74">
        <f>VLOOKUP($C$219,[77]납품수량!$B$3:$AI$200,AA1,FALSE)</f>
        <v>0</v>
      </c>
      <c r="AB219" s="74">
        <f>VLOOKUP($C$219,[77]납품수량!$B$3:$AI$200,AB1,FALSE)</f>
        <v>0</v>
      </c>
      <c r="AC219" s="74">
        <f>VLOOKUP($C$219,[77]납품수량!$B$3:$AI$200,AC1,FALSE)</f>
        <v>0</v>
      </c>
      <c r="AD219" s="74">
        <f>VLOOKUP($C$219,[77]납품수량!$B$3:$AI$200,AD1,FALSE)</f>
        <v>0</v>
      </c>
      <c r="AE219" s="74">
        <f>VLOOKUP($C$219,[77]납품수량!$B$3:$AI$200,AE1,FALSE)</f>
        <v>0</v>
      </c>
      <c r="AF219" s="74">
        <f>VLOOKUP($C$219,[77]납품수량!$B$3:$AI$200,AF1,FALSE)</f>
        <v>0</v>
      </c>
      <c r="AG219" s="74">
        <f>VLOOKUP($C$219,[77]납품수량!$B$3:$AI$200,AG1,FALSE)</f>
        <v>0</v>
      </c>
      <c r="AH219" s="74">
        <f>VLOOKUP($C$219,[77]납품수량!$B$3:$AI$200,AH1,FALSE)</f>
        <v>0</v>
      </c>
      <c r="AI219" s="74">
        <f>VLOOKUP($C$219,[77]납품수량!$B$3:$AI$200,AI1,FALSE)</f>
        <v>0</v>
      </c>
      <c r="AJ219" s="74">
        <f>VLOOKUP($C$219,[77]납품수량!$B$3:$AI$200,AJ1,FALSE)</f>
        <v>0</v>
      </c>
      <c r="AK219" s="74">
        <f>VLOOKUP($C$219,[77]납품수량!$B$3:$AI$200,AK1,FALSE)</f>
        <v>0</v>
      </c>
      <c r="AL219" s="74">
        <f>SUM(G219:AK219)</f>
        <v>0</v>
      </c>
      <c r="AM219" s="61"/>
      <c r="AN219" s="61"/>
      <c r="AO219" s="61"/>
      <c r="AP219" s="61"/>
      <c r="AQ219" s="61"/>
      <c r="AR219" s="61"/>
      <c r="AS219" s="61"/>
      <c r="AT219" s="61"/>
      <c r="AU219" s="61"/>
      <c r="AV219" s="61"/>
      <c r="AW219" s="61"/>
      <c r="AX219" s="61"/>
      <c r="AY219" s="61"/>
      <c r="AZ219" s="61"/>
      <c r="BA219" s="61"/>
      <c r="BB219" s="61"/>
      <c r="BC219" s="61"/>
      <c r="BD219" s="61"/>
      <c r="BE219" s="61"/>
      <c r="BF219" s="61"/>
      <c r="BG219" s="61"/>
      <c r="BH219" s="61"/>
      <c r="BI219" s="61"/>
      <c r="BJ219" s="61"/>
      <c r="BK219" s="61"/>
      <c r="BL219" s="61"/>
      <c r="BM219" s="61"/>
      <c r="BN219" s="61"/>
      <c r="BO219" s="61"/>
      <c r="BP219" s="61"/>
      <c r="BQ219" s="61"/>
      <c r="BR219" s="61"/>
      <c r="BS219" s="61"/>
      <c r="BT219" s="61"/>
      <c r="BU219" s="61"/>
      <c r="BV219" s="61"/>
      <c r="BW219" s="61"/>
      <c r="BX219" s="61"/>
      <c r="BY219" s="61"/>
      <c r="BZ219" s="61"/>
      <c r="CA219" s="61"/>
      <c r="CB219" s="61"/>
      <c r="CC219" s="61"/>
      <c r="CD219" s="61"/>
      <c r="CE219" s="61"/>
      <c r="CF219" s="61"/>
      <c r="CG219" s="61"/>
      <c r="CH219" s="61"/>
      <c r="CI219" s="61"/>
      <c r="CJ219" s="61"/>
      <c r="CK219" s="61"/>
      <c r="CL219" s="61"/>
      <c r="CM219" s="61"/>
      <c r="CN219" s="61"/>
      <c r="CO219" s="61"/>
      <c r="CP219" s="61"/>
      <c r="CQ219" s="61"/>
      <c r="CR219" s="61"/>
      <c r="CS219" s="61"/>
      <c r="CT219" s="61"/>
      <c r="CU219" s="61"/>
      <c r="CV219" s="61"/>
      <c r="CW219" s="61"/>
      <c r="CX219" s="61"/>
      <c r="CY219" s="61"/>
      <c r="CZ219" s="61"/>
      <c r="DA219" s="61"/>
      <c r="DB219" s="61"/>
    </row>
    <row r="220" spans="1:106" s="58" customFormat="1" ht="16.5" customHeight="1">
      <c r="A220" s="70"/>
      <c r="B220" s="767"/>
      <c r="C220" s="730"/>
      <c r="D220" s="719"/>
      <c r="E220" s="719"/>
      <c r="F220" s="719"/>
      <c r="G220" s="74">
        <f>$F$219*G219</f>
        <v>0</v>
      </c>
      <c r="H220" s="74">
        <f t="shared" ref="H220:AK220" si="108">$F$219*H219</f>
        <v>0</v>
      </c>
      <c r="I220" s="74">
        <f t="shared" si="108"/>
        <v>0</v>
      </c>
      <c r="J220" s="74">
        <f t="shared" si="108"/>
        <v>0</v>
      </c>
      <c r="K220" s="74">
        <f t="shared" si="108"/>
        <v>0</v>
      </c>
      <c r="L220" s="74">
        <f t="shared" si="108"/>
        <v>0</v>
      </c>
      <c r="M220" s="74">
        <f t="shared" si="108"/>
        <v>0</v>
      </c>
      <c r="N220" s="74">
        <f t="shared" si="108"/>
        <v>0</v>
      </c>
      <c r="O220" s="74">
        <f t="shared" si="108"/>
        <v>0</v>
      </c>
      <c r="P220" s="74">
        <f t="shared" si="108"/>
        <v>0</v>
      </c>
      <c r="Q220" s="74">
        <f t="shared" si="108"/>
        <v>0</v>
      </c>
      <c r="R220" s="74">
        <f t="shared" si="108"/>
        <v>0</v>
      </c>
      <c r="S220" s="74">
        <f t="shared" si="108"/>
        <v>0</v>
      </c>
      <c r="T220" s="74">
        <f t="shared" si="108"/>
        <v>0</v>
      </c>
      <c r="U220" s="74">
        <f t="shared" si="108"/>
        <v>0</v>
      </c>
      <c r="V220" s="74">
        <f t="shared" si="108"/>
        <v>0</v>
      </c>
      <c r="W220" s="74">
        <f t="shared" si="108"/>
        <v>0</v>
      </c>
      <c r="X220" s="74">
        <f t="shared" si="108"/>
        <v>0</v>
      </c>
      <c r="Y220" s="74">
        <f t="shared" si="108"/>
        <v>0</v>
      </c>
      <c r="Z220" s="74">
        <f t="shared" si="108"/>
        <v>0</v>
      </c>
      <c r="AA220" s="74">
        <f t="shared" si="108"/>
        <v>0</v>
      </c>
      <c r="AB220" s="74">
        <f t="shared" si="108"/>
        <v>0</v>
      </c>
      <c r="AC220" s="74">
        <f t="shared" si="108"/>
        <v>0</v>
      </c>
      <c r="AD220" s="74">
        <f t="shared" si="108"/>
        <v>0</v>
      </c>
      <c r="AE220" s="74">
        <f t="shared" si="108"/>
        <v>0</v>
      </c>
      <c r="AF220" s="74">
        <f t="shared" si="108"/>
        <v>0</v>
      </c>
      <c r="AG220" s="74">
        <f t="shared" si="108"/>
        <v>0</v>
      </c>
      <c r="AH220" s="74">
        <f t="shared" si="108"/>
        <v>0</v>
      </c>
      <c r="AI220" s="74">
        <f t="shared" si="108"/>
        <v>0</v>
      </c>
      <c r="AJ220" s="74">
        <f t="shared" si="108"/>
        <v>0</v>
      </c>
      <c r="AK220" s="74">
        <f t="shared" si="108"/>
        <v>0</v>
      </c>
      <c r="AL220" s="74">
        <f>F219*AL219</f>
        <v>0</v>
      </c>
      <c r="AM220" s="61"/>
      <c r="AN220" s="61"/>
      <c r="AO220" s="61"/>
      <c r="AP220" s="61"/>
      <c r="AQ220" s="61"/>
      <c r="AR220" s="61"/>
      <c r="AS220" s="61"/>
      <c r="AT220" s="61"/>
      <c r="AU220" s="61"/>
      <c r="AV220" s="61"/>
      <c r="AW220" s="61"/>
      <c r="AX220" s="61"/>
      <c r="AY220" s="61"/>
      <c r="AZ220" s="61"/>
      <c r="BA220" s="61"/>
      <c r="BB220" s="61"/>
      <c r="BC220" s="61"/>
      <c r="BD220" s="61"/>
      <c r="BE220" s="61"/>
      <c r="BF220" s="61"/>
      <c r="BG220" s="61"/>
      <c r="BH220" s="61"/>
      <c r="BI220" s="61"/>
      <c r="BJ220" s="61"/>
      <c r="BK220" s="61"/>
      <c r="BL220" s="61"/>
      <c r="BM220" s="61"/>
      <c r="BN220" s="61"/>
      <c r="BO220" s="61"/>
      <c r="BP220" s="61"/>
      <c r="BQ220" s="61"/>
      <c r="BR220" s="61"/>
      <c r="BS220" s="61"/>
      <c r="BT220" s="61"/>
      <c r="BU220" s="61"/>
      <c r="BV220" s="61"/>
      <c r="BW220" s="61"/>
      <c r="BX220" s="61"/>
      <c r="BY220" s="61"/>
      <c r="BZ220" s="61"/>
      <c r="CA220" s="61"/>
      <c r="CB220" s="61"/>
      <c r="CC220" s="61"/>
      <c r="CD220" s="61"/>
      <c r="CE220" s="61"/>
      <c r="CF220" s="61"/>
      <c r="CG220" s="61"/>
      <c r="CH220" s="61"/>
      <c r="CI220" s="61"/>
      <c r="CJ220" s="61"/>
      <c r="CK220" s="61"/>
      <c r="CL220" s="61"/>
      <c r="CM220" s="61"/>
      <c r="CN220" s="61"/>
      <c r="CO220" s="61"/>
      <c r="CP220" s="61"/>
      <c r="CQ220" s="61"/>
      <c r="CR220" s="61"/>
      <c r="CS220" s="61"/>
      <c r="CT220" s="61"/>
      <c r="CU220" s="61"/>
      <c r="CV220" s="61"/>
      <c r="CW220" s="61"/>
      <c r="CX220" s="61"/>
      <c r="CY220" s="61"/>
      <c r="CZ220" s="61"/>
      <c r="DA220" s="61"/>
      <c r="DB220" s="61"/>
    </row>
    <row r="221" spans="1:106" s="58" customFormat="1" ht="16.5" customHeight="1">
      <c r="A221" s="70" t="s">
        <v>425</v>
      </c>
      <c r="B221" s="767"/>
      <c r="C221" s="724" t="s">
        <v>105</v>
      </c>
      <c r="D221" s="718" t="str">
        <f>[76]납품수량!C9</f>
        <v>FRONT BEAM</v>
      </c>
      <c r="E221" s="718" t="str">
        <f>[76]납품수량!D9</f>
        <v>V200/V210</v>
      </c>
      <c r="F221" s="718">
        <f>VLOOKUP(C221,'[72]납품수량(영업)'!$C$3:$F$260,4,FALSE)</f>
        <v>0</v>
      </c>
      <c r="G221" s="74">
        <f>VLOOKUP($C$221,[77]납품수량!$B$3:$AI$200,G1,FALSE)</f>
        <v>0</v>
      </c>
      <c r="H221" s="74">
        <f>VLOOKUP($C$221,[77]납품수량!$B$3:$AI$200,H1,FALSE)</f>
        <v>0</v>
      </c>
      <c r="I221" s="74">
        <f>VLOOKUP($C$221,[77]납품수량!$B$3:$AI$200,I1,FALSE)</f>
        <v>0</v>
      </c>
      <c r="J221" s="74">
        <f>VLOOKUP($C$221,[77]납품수량!$B$3:$AI$200,J1,FALSE)</f>
        <v>0</v>
      </c>
      <c r="K221" s="74">
        <f>VLOOKUP($C$221,[77]납품수량!$B$3:$AI$200,K1,FALSE)</f>
        <v>0</v>
      </c>
      <c r="L221" s="74">
        <f>VLOOKUP($C$221,[77]납품수량!$B$3:$AI$200,L1,FALSE)</f>
        <v>0</v>
      </c>
      <c r="M221" s="74">
        <f>VLOOKUP($C$221,[77]납품수량!$B$3:$AI$200,M1,FALSE)</f>
        <v>0</v>
      </c>
      <c r="N221" s="74">
        <f>VLOOKUP($C$221,[77]납품수량!$B$3:$AI$200,N1,FALSE)</f>
        <v>0</v>
      </c>
      <c r="O221" s="74">
        <f>VLOOKUP($C$221,[77]납품수량!$B$3:$AI$200,O1,FALSE)</f>
        <v>0</v>
      </c>
      <c r="P221" s="74">
        <f>VLOOKUP($C$221,[77]납품수량!$B$3:$AI$200,P1,FALSE)</f>
        <v>0</v>
      </c>
      <c r="Q221" s="74">
        <f>VLOOKUP($C$221,[77]납품수량!$B$3:$AI$200,Q1,FALSE)</f>
        <v>0</v>
      </c>
      <c r="R221" s="74">
        <f>VLOOKUP($C$221,[77]납품수량!$B$3:$AI$200,R1,FALSE)</f>
        <v>0</v>
      </c>
      <c r="S221" s="74">
        <f>VLOOKUP($C$221,[77]납품수량!$B$3:$AI$200,S1,FALSE)</f>
        <v>0</v>
      </c>
      <c r="T221" s="74">
        <f>VLOOKUP($C$221,[77]납품수량!$B$3:$AI$200,T1,FALSE)</f>
        <v>0</v>
      </c>
      <c r="U221" s="74">
        <f>VLOOKUP($C$221,[77]납품수량!$B$3:$AI$200,U1,FALSE)</f>
        <v>0</v>
      </c>
      <c r="V221" s="74">
        <f>VLOOKUP($C$221,[77]납품수량!$B$3:$AI$200,V1,FALSE)</f>
        <v>0</v>
      </c>
      <c r="W221" s="74">
        <f>VLOOKUP($C$221,[77]납품수량!$B$3:$AI$200,W1,FALSE)</f>
        <v>0</v>
      </c>
      <c r="X221" s="74">
        <f>VLOOKUP($C$221,[77]납품수량!$B$3:$AI$200,X1,FALSE)</f>
        <v>0</v>
      </c>
      <c r="Y221" s="74">
        <f>VLOOKUP($C$221,[77]납품수량!$B$3:$AI$200,Y1,FALSE)</f>
        <v>0</v>
      </c>
      <c r="Z221" s="74">
        <f>VLOOKUP($C$221,[77]납품수량!$B$3:$AI$200,Z1,FALSE)</f>
        <v>0</v>
      </c>
      <c r="AA221" s="74">
        <f>VLOOKUP($C$221,[77]납품수량!$B$3:$AI$200,AA1,FALSE)</f>
        <v>0</v>
      </c>
      <c r="AB221" s="74">
        <f>VLOOKUP($C$221,[77]납품수량!$B$3:$AI$200,AB1,FALSE)</f>
        <v>0</v>
      </c>
      <c r="AC221" s="74">
        <f>VLOOKUP($C$221,[77]납품수량!$B$3:$AI$200,AC1,FALSE)</f>
        <v>0</v>
      </c>
      <c r="AD221" s="74">
        <f>VLOOKUP($C$221,[77]납품수량!$B$3:$AI$200,AD1,FALSE)</f>
        <v>0</v>
      </c>
      <c r="AE221" s="74">
        <f>VLOOKUP($C$221,[77]납품수량!$B$3:$AI$200,AE1,FALSE)</f>
        <v>0</v>
      </c>
      <c r="AF221" s="74">
        <f>VLOOKUP($C$221,[77]납품수량!$B$3:$AI$200,AF1,FALSE)</f>
        <v>0</v>
      </c>
      <c r="AG221" s="74">
        <f>VLOOKUP($C$221,[77]납품수량!$B$3:$AI$200,AG1,FALSE)</f>
        <v>0</v>
      </c>
      <c r="AH221" s="74">
        <f>VLOOKUP($C$221,[77]납품수량!$B$3:$AI$200,AH1,FALSE)</f>
        <v>0</v>
      </c>
      <c r="AI221" s="74">
        <f>VLOOKUP($C$221,[77]납품수량!$B$3:$AI$200,AI1,FALSE)</f>
        <v>0</v>
      </c>
      <c r="AJ221" s="74">
        <f>VLOOKUP($C$221,[77]납품수량!$B$3:$AI$200,AJ1,FALSE)</f>
        <v>0</v>
      </c>
      <c r="AK221" s="74">
        <f>VLOOKUP($C$221,[77]납품수량!$B$3:$AI$200,AK1,FALSE)</f>
        <v>0</v>
      </c>
      <c r="AL221" s="74">
        <f>SUM(G221:AK221)</f>
        <v>0</v>
      </c>
      <c r="AM221" s="61"/>
      <c r="AN221" s="61"/>
      <c r="AO221" s="61"/>
      <c r="AP221" s="61"/>
      <c r="AQ221" s="61"/>
      <c r="AR221" s="61"/>
      <c r="AS221" s="61"/>
      <c r="AT221" s="61"/>
      <c r="AU221" s="61"/>
      <c r="AV221" s="61"/>
      <c r="AW221" s="61"/>
      <c r="AX221" s="61"/>
      <c r="AY221" s="61"/>
      <c r="AZ221" s="61"/>
      <c r="BA221" s="61"/>
      <c r="BB221" s="61"/>
      <c r="BC221" s="61"/>
      <c r="BD221" s="61"/>
      <c r="BE221" s="61"/>
      <c r="BF221" s="61"/>
      <c r="BG221" s="61"/>
      <c r="BH221" s="61"/>
      <c r="BI221" s="61"/>
      <c r="BJ221" s="61"/>
      <c r="BK221" s="61"/>
      <c r="BL221" s="61"/>
      <c r="BM221" s="61"/>
      <c r="BN221" s="61"/>
      <c r="BO221" s="61"/>
      <c r="BP221" s="61"/>
      <c r="BQ221" s="61"/>
      <c r="BR221" s="61"/>
      <c r="BS221" s="61"/>
      <c r="BT221" s="61"/>
      <c r="BU221" s="61"/>
      <c r="BV221" s="61"/>
      <c r="BW221" s="61"/>
      <c r="BX221" s="61"/>
      <c r="BY221" s="61"/>
      <c r="BZ221" s="61"/>
      <c r="CA221" s="61"/>
      <c r="CB221" s="61"/>
      <c r="CC221" s="61"/>
      <c r="CD221" s="61"/>
      <c r="CE221" s="61"/>
      <c r="CF221" s="61"/>
      <c r="CG221" s="61"/>
      <c r="CH221" s="61"/>
      <c r="CI221" s="61"/>
      <c r="CJ221" s="61"/>
      <c r="CK221" s="61"/>
      <c r="CL221" s="61"/>
      <c r="CM221" s="61"/>
      <c r="CN221" s="61"/>
      <c r="CO221" s="61"/>
      <c r="CP221" s="61"/>
      <c r="CQ221" s="61"/>
      <c r="CR221" s="61"/>
      <c r="CS221" s="61"/>
      <c r="CT221" s="61"/>
      <c r="CU221" s="61"/>
      <c r="CV221" s="61"/>
      <c r="CW221" s="61"/>
      <c r="CX221" s="61"/>
      <c r="CY221" s="61"/>
      <c r="CZ221" s="61"/>
      <c r="DA221" s="61"/>
      <c r="DB221" s="61"/>
    </row>
    <row r="222" spans="1:106" s="58" customFormat="1" ht="16.5" customHeight="1">
      <c r="A222" s="70"/>
      <c r="B222" s="767"/>
      <c r="C222" s="730"/>
      <c r="D222" s="719"/>
      <c r="E222" s="719"/>
      <c r="F222" s="719"/>
      <c r="G222" s="74">
        <f>$F$221*G221</f>
        <v>0</v>
      </c>
      <c r="H222" s="74">
        <f t="shared" ref="H222:AK222" si="109">$F$221*H221</f>
        <v>0</v>
      </c>
      <c r="I222" s="74">
        <f t="shared" si="109"/>
        <v>0</v>
      </c>
      <c r="J222" s="74">
        <f t="shared" si="109"/>
        <v>0</v>
      </c>
      <c r="K222" s="74">
        <f t="shared" si="109"/>
        <v>0</v>
      </c>
      <c r="L222" s="74">
        <f t="shared" si="109"/>
        <v>0</v>
      </c>
      <c r="M222" s="74">
        <f t="shared" si="109"/>
        <v>0</v>
      </c>
      <c r="N222" s="74">
        <f t="shared" si="109"/>
        <v>0</v>
      </c>
      <c r="O222" s="74">
        <f t="shared" si="109"/>
        <v>0</v>
      </c>
      <c r="P222" s="74">
        <f t="shared" si="109"/>
        <v>0</v>
      </c>
      <c r="Q222" s="74">
        <f t="shared" si="109"/>
        <v>0</v>
      </c>
      <c r="R222" s="74">
        <f t="shared" si="109"/>
        <v>0</v>
      </c>
      <c r="S222" s="74">
        <f t="shared" si="109"/>
        <v>0</v>
      </c>
      <c r="T222" s="74">
        <f t="shared" si="109"/>
        <v>0</v>
      </c>
      <c r="U222" s="74">
        <f t="shared" si="109"/>
        <v>0</v>
      </c>
      <c r="V222" s="74">
        <f t="shared" si="109"/>
        <v>0</v>
      </c>
      <c r="W222" s="74">
        <f t="shared" si="109"/>
        <v>0</v>
      </c>
      <c r="X222" s="74">
        <f t="shared" si="109"/>
        <v>0</v>
      </c>
      <c r="Y222" s="74">
        <f t="shared" si="109"/>
        <v>0</v>
      </c>
      <c r="Z222" s="74">
        <f t="shared" si="109"/>
        <v>0</v>
      </c>
      <c r="AA222" s="74">
        <f t="shared" si="109"/>
        <v>0</v>
      </c>
      <c r="AB222" s="74">
        <f t="shared" si="109"/>
        <v>0</v>
      </c>
      <c r="AC222" s="74">
        <f t="shared" si="109"/>
        <v>0</v>
      </c>
      <c r="AD222" s="74">
        <f t="shared" si="109"/>
        <v>0</v>
      </c>
      <c r="AE222" s="74">
        <f t="shared" si="109"/>
        <v>0</v>
      </c>
      <c r="AF222" s="74">
        <f t="shared" si="109"/>
        <v>0</v>
      </c>
      <c r="AG222" s="74">
        <f t="shared" si="109"/>
        <v>0</v>
      </c>
      <c r="AH222" s="74">
        <f t="shared" si="109"/>
        <v>0</v>
      </c>
      <c r="AI222" s="74">
        <f t="shared" si="109"/>
        <v>0</v>
      </c>
      <c r="AJ222" s="74">
        <f t="shared" si="109"/>
        <v>0</v>
      </c>
      <c r="AK222" s="74">
        <f t="shared" si="109"/>
        <v>0</v>
      </c>
      <c r="AL222" s="74">
        <f>F221*AL221</f>
        <v>0</v>
      </c>
      <c r="AM222" s="61"/>
      <c r="AN222" s="61"/>
      <c r="AO222" s="61"/>
      <c r="AP222" s="61"/>
      <c r="AQ222" s="61"/>
      <c r="AR222" s="61"/>
      <c r="AS222" s="61"/>
      <c r="AT222" s="61"/>
      <c r="AU222" s="61"/>
      <c r="AV222" s="61"/>
      <c r="AW222" s="61"/>
      <c r="AX222" s="61"/>
      <c r="AY222" s="61"/>
      <c r="AZ222" s="61"/>
      <c r="BA222" s="61"/>
      <c r="BB222" s="61"/>
      <c r="BC222" s="61"/>
      <c r="BD222" s="61"/>
      <c r="BE222" s="61"/>
      <c r="BF222" s="61"/>
      <c r="BG222" s="61"/>
      <c r="BH222" s="61"/>
      <c r="BI222" s="61"/>
      <c r="BJ222" s="61"/>
      <c r="BK222" s="61"/>
      <c r="BL222" s="61"/>
      <c r="BM222" s="61"/>
      <c r="BN222" s="61"/>
      <c r="BO222" s="61"/>
      <c r="BP222" s="61"/>
      <c r="BQ222" s="61"/>
      <c r="BR222" s="61"/>
      <c r="BS222" s="61"/>
      <c r="BT222" s="61"/>
      <c r="BU222" s="61"/>
      <c r="BV222" s="61"/>
      <c r="BW222" s="61"/>
      <c r="BX222" s="61"/>
      <c r="BY222" s="61"/>
      <c r="BZ222" s="61"/>
      <c r="CA222" s="61"/>
      <c r="CB222" s="61"/>
      <c r="CC222" s="61"/>
      <c r="CD222" s="61"/>
      <c r="CE222" s="61"/>
      <c r="CF222" s="61"/>
      <c r="CG222" s="61"/>
      <c r="CH222" s="61"/>
      <c r="CI222" s="61"/>
      <c r="CJ222" s="61"/>
      <c r="CK222" s="61"/>
      <c r="CL222" s="61"/>
      <c r="CM222" s="61"/>
      <c r="CN222" s="61"/>
      <c r="CO222" s="61"/>
      <c r="CP222" s="61"/>
      <c r="CQ222" s="61"/>
      <c r="CR222" s="61"/>
      <c r="CS222" s="61"/>
      <c r="CT222" s="61"/>
      <c r="CU222" s="61"/>
      <c r="CV222" s="61"/>
      <c r="CW222" s="61"/>
      <c r="CX222" s="61"/>
      <c r="CY222" s="61"/>
      <c r="CZ222" s="61"/>
      <c r="DA222" s="61"/>
      <c r="DB222" s="61"/>
    </row>
    <row r="223" spans="1:106" s="58" customFormat="1" ht="16.5" customHeight="1">
      <c r="A223" s="70" t="s">
        <v>425</v>
      </c>
      <c r="B223" s="767"/>
      <c r="C223" s="724" t="s">
        <v>106</v>
      </c>
      <c r="D223" s="718" t="str">
        <f>[76]납품수량!C10</f>
        <v>FRONT BEAM</v>
      </c>
      <c r="E223" s="718" t="str">
        <f>[76]납품수량!D10</f>
        <v>A100/A161</v>
      </c>
      <c r="F223" s="718">
        <f>VLOOKUP(C223,'[72]납품수량(영업)'!$C$3:$F$260,4,FALSE)</f>
        <v>0</v>
      </c>
      <c r="G223" s="74">
        <f>VLOOKUP($C$223,[77]납품수량!$B$3:$AI$200,G1,FALSE)</f>
        <v>0</v>
      </c>
      <c r="H223" s="74">
        <f>VLOOKUP($C$223,[77]납품수량!$B$3:$AI$200,H1,FALSE)</f>
        <v>0</v>
      </c>
      <c r="I223" s="74">
        <f>VLOOKUP($C$223,[77]납품수량!$B$3:$AI$200,I1,FALSE)</f>
        <v>0</v>
      </c>
      <c r="J223" s="74">
        <f>VLOOKUP($C$223,[77]납품수량!$B$3:$AI$200,J1,FALSE)</f>
        <v>0</v>
      </c>
      <c r="K223" s="74">
        <f>VLOOKUP($C$223,[77]납품수량!$B$3:$AI$200,K1,FALSE)</f>
        <v>0</v>
      </c>
      <c r="L223" s="74">
        <f>VLOOKUP($C$223,[77]납품수량!$B$3:$AI$200,L1,FALSE)</f>
        <v>0</v>
      </c>
      <c r="M223" s="74">
        <f>VLOOKUP($C$223,[77]납품수량!$B$3:$AI$200,M1,FALSE)</f>
        <v>0</v>
      </c>
      <c r="N223" s="74">
        <f>VLOOKUP($C$223,[77]납품수량!$B$3:$AI$200,N1,FALSE)</f>
        <v>0</v>
      </c>
      <c r="O223" s="74">
        <f>VLOOKUP($C$223,[77]납품수량!$B$3:$AI$200,O1,FALSE)</f>
        <v>0</v>
      </c>
      <c r="P223" s="74">
        <f>VLOOKUP($C$223,[77]납품수량!$B$3:$AI$200,P1,FALSE)</f>
        <v>0</v>
      </c>
      <c r="Q223" s="74">
        <f>VLOOKUP($C$223,[77]납품수량!$B$3:$AI$200,Q1,FALSE)</f>
        <v>0</v>
      </c>
      <c r="R223" s="74">
        <f>VLOOKUP($C$223,[77]납품수량!$B$3:$AI$200,R1,FALSE)</f>
        <v>0</v>
      </c>
      <c r="S223" s="74">
        <f>VLOOKUP($C$223,[77]납품수량!$B$3:$AI$200,S1,FALSE)</f>
        <v>0</v>
      </c>
      <c r="T223" s="74">
        <f>VLOOKUP($C$223,[77]납품수량!$B$3:$AI$200,T1,FALSE)</f>
        <v>0</v>
      </c>
      <c r="U223" s="74">
        <f>VLOOKUP($C$223,[77]납품수량!$B$3:$AI$200,U1,FALSE)</f>
        <v>0</v>
      </c>
      <c r="V223" s="74">
        <f>VLOOKUP($C$223,[77]납품수량!$B$3:$AI$200,V1,FALSE)</f>
        <v>0</v>
      </c>
      <c r="W223" s="74">
        <f>VLOOKUP($C$223,[77]납품수량!$B$3:$AI$200,W1,FALSE)</f>
        <v>0</v>
      </c>
      <c r="X223" s="74">
        <f>VLOOKUP($C$223,[77]납품수량!$B$3:$AI$200,X1,FALSE)</f>
        <v>0</v>
      </c>
      <c r="Y223" s="74">
        <f>VLOOKUP($C$223,[77]납품수량!$B$3:$AI$200,Y1,FALSE)</f>
        <v>0</v>
      </c>
      <c r="Z223" s="74">
        <f>VLOOKUP($C$223,[77]납품수량!$B$3:$AI$200,Z1,FALSE)</f>
        <v>0</v>
      </c>
      <c r="AA223" s="74">
        <f>VLOOKUP($C$223,[77]납품수량!$B$3:$AI$200,AA1,FALSE)</f>
        <v>0</v>
      </c>
      <c r="AB223" s="74">
        <f>VLOOKUP($C$223,[77]납품수량!$B$3:$AI$200,AB1,FALSE)</f>
        <v>0</v>
      </c>
      <c r="AC223" s="74">
        <f>VLOOKUP($C$223,[77]납품수량!$B$3:$AI$200,AC1,FALSE)</f>
        <v>0</v>
      </c>
      <c r="AD223" s="74">
        <f>VLOOKUP($C$223,[77]납품수량!$B$3:$AI$200,AD1,FALSE)</f>
        <v>0</v>
      </c>
      <c r="AE223" s="74">
        <f>VLOOKUP($C$223,[77]납품수량!$B$3:$AI$200,AE1,FALSE)</f>
        <v>0</v>
      </c>
      <c r="AF223" s="74">
        <f>VLOOKUP($C$223,[77]납품수량!$B$3:$AI$200,AF1,FALSE)</f>
        <v>0</v>
      </c>
      <c r="AG223" s="74">
        <f>VLOOKUP($C$223,[77]납품수량!$B$3:$AI$200,AG1,FALSE)</f>
        <v>0</v>
      </c>
      <c r="AH223" s="74">
        <f>VLOOKUP($C$223,[77]납품수량!$B$3:$AI$200,AH1,FALSE)</f>
        <v>0</v>
      </c>
      <c r="AI223" s="74">
        <f>VLOOKUP($C$223,[77]납품수량!$B$3:$AI$200,AI1,FALSE)</f>
        <v>0</v>
      </c>
      <c r="AJ223" s="74">
        <f>VLOOKUP($C$223,[77]납품수량!$B$3:$AI$200,AJ1,FALSE)</f>
        <v>0</v>
      </c>
      <c r="AK223" s="74">
        <f>VLOOKUP($C$223,[77]납품수량!$B$3:$AI$200,AK1,FALSE)</f>
        <v>0</v>
      </c>
      <c r="AL223" s="74">
        <f>SUM(G223:AK223)</f>
        <v>0</v>
      </c>
      <c r="AM223" s="61"/>
      <c r="AN223" s="61"/>
      <c r="AO223" s="61"/>
      <c r="AP223" s="61"/>
      <c r="AQ223" s="61"/>
      <c r="AR223" s="61"/>
      <c r="AS223" s="61"/>
      <c r="AT223" s="61"/>
      <c r="AU223" s="61"/>
      <c r="AV223" s="61"/>
      <c r="AW223" s="61"/>
      <c r="AX223" s="61"/>
      <c r="AY223" s="61"/>
      <c r="AZ223" s="61"/>
      <c r="BA223" s="61"/>
      <c r="BB223" s="61"/>
      <c r="BC223" s="61"/>
      <c r="BD223" s="61"/>
      <c r="BE223" s="61"/>
      <c r="BF223" s="61"/>
      <c r="BG223" s="61"/>
      <c r="BH223" s="61"/>
      <c r="BI223" s="61"/>
      <c r="BJ223" s="61"/>
      <c r="BK223" s="61"/>
      <c r="BL223" s="61"/>
      <c r="BM223" s="61"/>
      <c r="BN223" s="61"/>
      <c r="BO223" s="61"/>
      <c r="BP223" s="61"/>
      <c r="BQ223" s="61"/>
      <c r="BR223" s="61"/>
      <c r="BS223" s="61"/>
      <c r="BT223" s="61"/>
      <c r="BU223" s="61"/>
      <c r="BV223" s="61"/>
      <c r="BW223" s="61"/>
      <c r="BX223" s="61"/>
      <c r="BY223" s="61"/>
      <c r="BZ223" s="61"/>
      <c r="CA223" s="61"/>
      <c r="CB223" s="61"/>
      <c r="CC223" s="61"/>
      <c r="CD223" s="61"/>
      <c r="CE223" s="61"/>
      <c r="CF223" s="61"/>
      <c r="CG223" s="61"/>
      <c r="CH223" s="61"/>
      <c r="CI223" s="61"/>
      <c r="CJ223" s="61"/>
      <c r="CK223" s="61"/>
      <c r="CL223" s="61"/>
      <c r="CM223" s="61"/>
      <c r="CN223" s="61"/>
      <c r="CO223" s="61"/>
      <c r="CP223" s="61"/>
      <c r="CQ223" s="61"/>
      <c r="CR223" s="61"/>
      <c r="CS223" s="61"/>
      <c r="CT223" s="61"/>
      <c r="CU223" s="61"/>
      <c r="CV223" s="61"/>
      <c r="CW223" s="61"/>
      <c r="CX223" s="61"/>
      <c r="CY223" s="61"/>
      <c r="CZ223" s="61"/>
      <c r="DA223" s="61"/>
      <c r="DB223" s="61"/>
    </row>
    <row r="224" spans="1:106" s="58" customFormat="1" ht="16.5" customHeight="1">
      <c r="A224" s="70"/>
      <c r="B224" s="767"/>
      <c r="C224" s="730"/>
      <c r="D224" s="719"/>
      <c r="E224" s="719"/>
      <c r="F224" s="719"/>
      <c r="G224" s="74">
        <f>$F$223*G223</f>
        <v>0</v>
      </c>
      <c r="H224" s="74">
        <f t="shared" ref="H224:AK224" si="110">$F$223*H223</f>
        <v>0</v>
      </c>
      <c r="I224" s="74">
        <f t="shared" si="110"/>
        <v>0</v>
      </c>
      <c r="J224" s="74">
        <f t="shared" si="110"/>
        <v>0</v>
      </c>
      <c r="K224" s="74">
        <f t="shared" si="110"/>
        <v>0</v>
      </c>
      <c r="L224" s="74">
        <f t="shared" si="110"/>
        <v>0</v>
      </c>
      <c r="M224" s="74">
        <f t="shared" si="110"/>
        <v>0</v>
      </c>
      <c r="N224" s="74">
        <f t="shared" si="110"/>
        <v>0</v>
      </c>
      <c r="O224" s="74">
        <f t="shared" si="110"/>
        <v>0</v>
      </c>
      <c r="P224" s="74">
        <f t="shared" si="110"/>
        <v>0</v>
      </c>
      <c r="Q224" s="74">
        <f t="shared" si="110"/>
        <v>0</v>
      </c>
      <c r="R224" s="74">
        <f t="shared" si="110"/>
        <v>0</v>
      </c>
      <c r="S224" s="74">
        <f t="shared" si="110"/>
        <v>0</v>
      </c>
      <c r="T224" s="74">
        <f t="shared" si="110"/>
        <v>0</v>
      </c>
      <c r="U224" s="74">
        <f t="shared" si="110"/>
        <v>0</v>
      </c>
      <c r="V224" s="74">
        <f t="shared" si="110"/>
        <v>0</v>
      </c>
      <c r="W224" s="74">
        <f t="shared" si="110"/>
        <v>0</v>
      </c>
      <c r="X224" s="74">
        <f t="shared" si="110"/>
        <v>0</v>
      </c>
      <c r="Y224" s="74">
        <f t="shared" si="110"/>
        <v>0</v>
      </c>
      <c r="Z224" s="74">
        <f t="shared" si="110"/>
        <v>0</v>
      </c>
      <c r="AA224" s="74">
        <f t="shared" si="110"/>
        <v>0</v>
      </c>
      <c r="AB224" s="74">
        <f t="shared" si="110"/>
        <v>0</v>
      </c>
      <c r="AC224" s="74">
        <f t="shared" si="110"/>
        <v>0</v>
      </c>
      <c r="AD224" s="74">
        <f t="shared" si="110"/>
        <v>0</v>
      </c>
      <c r="AE224" s="74">
        <f t="shared" si="110"/>
        <v>0</v>
      </c>
      <c r="AF224" s="74">
        <f t="shared" si="110"/>
        <v>0</v>
      </c>
      <c r="AG224" s="74">
        <f t="shared" si="110"/>
        <v>0</v>
      </c>
      <c r="AH224" s="74">
        <f t="shared" si="110"/>
        <v>0</v>
      </c>
      <c r="AI224" s="74">
        <f t="shared" si="110"/>
        <v>0</v>
      </c>
      <c r="AJ224" s="74">
        <f t="shared" si="110"/>
        <v>0</v>
      </c>
      <c r="AK224" s="74">
        <f t="shared" si="110"/>
        <v>0</v>
      </c>
      <c r="AL224" s="74">
        <f>F223*AL223</f>
        <v>0</v>
      </c>
      <c r="AM224" s="61"/>
      <c r="AN224" s="61"/>
      <c r="AO224" s="61"/>
      <c r="AP224" s="61"/>
      <c r="AQ224" s="61"/>
      <c r="AR224" s="61"/>
      <c r="AS224" s="61"/>
      <c r="AT224" s="61"/>
      <c r="AU224" s="61"/>
      <c r="AV224" s="61"/>
      <c r="AW224" s="61"/>
      <c r="AX224" s="61"/>
      <c r="AY224" s="61"/>
      <c r="AZ224" s="61"/>
      <c r="BA224" s="61"/>
      <c r="BB224" s="61"/>
      <c r="BC224" s="61"/>
      <c r="BD224" s="61"/>
      <c r="BE224" s="61"/>
      <c r="BF224" s="61"/>
      <c r="BG224" s="61"/>
      <c r="BH224" s="61"/>
      <c r="BI224" s="61"/>
      <c r="BJ224" s="61"/>
      <c r="BK224" s="61"/>
      <c r="BL224" s="61"/>
      <c r="BM224" s="61"/>
      <c r="BN224" s="61"/>
      <c r="BO224" s="61"/>
      <c r="BP224" s="61"/>
      <c r="BQ224" s="61"/>
      <c r="BR224" s="61"/>
      <c r="BS224" s="61"/>
      <c r="BT224" s="61"/>
      <c r="BU224" s="61"/>
      <c r="BV224" s="61"/>
      <c r="BW224" s="61"/>
      <c r="BX224" s="61"/>
      <c r="BY224" s="61"/>
      <c r="BZ224" s="61"/>
      <c r="CA224" s="61"/>
      <c r="CB224" s="61"/>
      <c r="CC224" s="61"/>
      <c r="CD224" s="61"/>
      <c r="CE224" s="61"/>
      <c r="CF224" s="61"/>
      <c r="CG224" s="61"/>
      <c r="CH224" s="61"/>
      <c r="CI224" s="61"/>
      <c r="CJ224" s="61"/>
      <c r="CK224" s="61"/>
      <c r="CL224" s="61"/>
      <c r="CM224" s="61"/>
      <c r="CN224" s="61"/>
      <c r="CO224" s="61"/>
      <c r="CP224" s="61"/>
      <c r="CQ224" s="61"/>
      <c r="CR224" s="61"/>
      <c r="CS224" s="61"/>
      <c r="CT224" s="61"/>
      <c r="CU224" s="61"/>
      <c r="CV224" s="61"/>
      <c r="CW224" s="61"/>
      <c r="CX224" s="61"/>
      <c r="CY224" s="61"/>
      <c r="CZ224" s="61"/>
      <c r="DA224" s="61"/>
      <c r="DB224" s="61"/>
    </row>
    <row r="225" spans="1:106" s="58" customFormat="1" ht="16.5" customHeight="1">
      <c r="A225" s="70" t="s">
        <v>425</v>
      </c>
      <c r="B225" s="767"/>
      <c r="C225" s="724" t="s">
        <v>9</v>
      </c>
      <c r="D225" s="718" t="str">
        <f>[76]납품수량!C11</f>
        <v>MIDDLE BEAM</v>
      </c>
      <c r="E225" s="718" t="str">
        <f>[76]납품수량!D11</f>
        <v>J200(KD)</v>
      </c>
      <c r="F225" s="718">
        <f>VLOOKUP(C225,'[72]납품수량(영업)'!$C$3:$F$260,4,FALSE)</f>
        <v>0</v>
      </c>
      <c r="G225" s="74">
        <f>VLOOKUP($C$225,[77]납품수량!$B$3:$AI$200,G1,FALSE)</f>
        <v>0</v>
      </c>
      <c r="H225" s="74">
        <f>VLOOKUP($C$225,[77]납품수량!$B$3:$AI$200,H1,FALSE)</f>
        <v>0</v>
      </c>
      <c r="I225" s="74">
        <f>VLOOKUP($C$225,[77]납품수량!$B$3:$AI$200,I1,FALSE)</f>
        <v>0</v>
      </c>
      <c r="J225" s="74">
        <f>VLOOKUP($C$225,[77]납품수량!$B$3:$AI$200,J1,FALSE)</f>
        <v>0</v>
      </c>
      <c r="K225" s="74">
        <f>VLOOKUP($C$225,[77]납품수량!$B$3:$AI$200,K1,FALSE)</f>
        <v>0</v>
      </c>
      <c r="L225" s="74">
        <f>VLOOKUP($C$225,[77]납품수량!$B$3:$AI$200,L1,FALSE)</f>
        <v>0</v>
      </c>
      <c r="M225" s="74">
        <f>VLOOKUP($C$225,[77]납품수량!$B$3:$AI$200,M1,FALSE)</f>
        <v>0</v>
      </c>
      <c r="N225" s="74">
        <f>VLOOKUP($C$225,[77]납품수량!$B$3:$AI$200,N1,FALSE)</f>
        <v>0</v>
      </c>
      <c r="O225" s="74">
        <f>VLOOKUP($C$225,[77]납품수량!$B$3:$AI$200,O1,FALSE)</f>
        <v>0</v>
      </c>
      <c r="P225" s="74">
        <f>VLOOKUP($C$225,[77]납품수량!$B$3:$AI$200,P1,FALSE)</f>
        <v>0</v>
      </c>
      <c r="Q225" s="74">
        <f>VLOOKUP($C$225,[77]납품수량!$B$3:$AI$200,Q1,FALSE)</f>
        <v>0</v>
      </c>
      <c r="R225" s="74">
        <f>VLOOKUP($C$225,[77]납품수량!$B$3:$AI$200,R1,FALSE)</f>
        <v>0</v>
      </c>
      <c r="S225" s="74">
        <f>VLOOKUP($C$225,[77]납품수량!$B$3:$AI$200,S1,FALSE)</f>
        <v>0</v>
      </c>
      <c r="T225" s="74">
        <f>VLOOKUP($C$225,[77]납품수량!$B$3:$AI$200,T1,FALSE)</f>
        <v>0</v>
      </c>
      <c r="U225" s="74">
        <f>VLOOKUP($C$225,[77]납품수량!$B$3:$AI$200,U1,FALSE)</f>
        <v>0</v>
      </c>
      <c r="V225" s="74">
        <f>VLOOKUP($C$225,[77]납품수량!$B$3:$AI$200,V1,FALSE)</f>
        <v>0</v>
      </c>
      <c r="W225" s="74">
        <f>VLOOKUP($C$225,[77]납품수량!$B$3:$AI$200,W1,FALSE)</f>
        <v>0</v>
      </c>
      <c r="X225" s="74">
        <f>VLOOKUP($C$225,[77]납품수량!$B$3:$AI$200,X1,FALSE)</f>
        <v>0</v>
      </c>
      <c r="Y225" s="74">
        <f>VLOOKUP($C$225,[77]납품수량!$B$3:$AI$200,Y1,FALSE)</f>
        <v>0</v>
      </c>
      <c r="Z225" s="74">
        <f>VLOOKUP($C$225,[77]납품수량!$B$3:$AI$200,Z1,FALSE)</f>
        <v>0</v>
      </c>
      <c r="AA225" s="74">
        <f>VLOOKUP($C$225,[77]납품수량!$B$3:$AI$200,AA1,FALSE)</f>
        <v>0</v>
      </c>
      <c r="AB225" s="74">
        <f>VLOOKUP($C$225,[77]납품수량!$B$3:$AI$200,AB1,FALSE)</f>
        <v>0</v>
      </c>
      <c r="AC225" s="74">
        <f>VLOOKUP($C$225,[77]납품수량!$B$3:$AI$200,AC1,FALSE)</f>
        <v>0</v>
      </c>
      <c r="AD225" s="74">
        <f>VLOOKUP($C$225,[77]납품수량!$B$3:$AI$200,AD1,FALSE)</f>
        <v>0</v>
      </c>
      <c r="AE225" s="74">
        <f>VLOOKUP($C$225,[77]납품수량!$B$3:$AI$200,AE1,FALSE)</f>
        <v>0</v>
      </c>
      <c r="AF225" s="74">
        <f>VLOOKUP($C$225,[77]납품수량!$B$3:$AI$200,AF1,FALSE)</f>
        <v>0</v>
      </c>
      <c r="AG225" s="74">
        <f>VLOOKUP($C$225,[77]납품수량!$B$3:$AI$200,AG1,FALSE)</f>
        <v>0</v>
      </c>
      <c r="AH225" s="74">
        <f>VLOOKUP($C$225,[77]납품수량!$B$3:$AI$200,AH1,FALSE)</f>
        <v>0</v>
      </c>
      <c r="AI225" s="74">
        <f>VLOOKUP($C$225,[77]납품수량!$B$3:$AI$200,AI1,FALSE)</f>
        <v>0</v>
      </c>
      <c r="AJ225" s="74">
        <f>VLOOKUP($C$225,[77]납품수량!$B$3:$AI$200,AJ1,FALSE)</f>
        <v>0</v>
      </c>
      <c r="AK225" s="74">
        <f>VLOOKUP($C$225,[77]납품수량!$B$3:$AI$200,AK1,FALSE)</f>
        <v>0</v>
      </c>
      <c r="AL225" s="74">
        <f>SUM(G225:AK225)</f>
        <v>0</v>
      </c>
      <c r="AM225" s="61"/>
      <c r="AN225" s="61"/>
      <c r="AO225" s="61"/>
      <c r="AP225" s="61"/>
      <c r="AQ225" s="61"/>
      <c r="AR225" s="61"/>
      <c r="AS225" s="61"/>
      <c r="AT225" s="61"/>
      <c r="AU225" s="61"/>
      <c r="AV225" s="61"/>
      <c r="AW225" s="61"/>
      <c r="AX225" s="61"/>
      <c r="AY225" s="61"/>
      <c r="AZ225" s="61"/>
      <c r="BA225" s="61"/>
      <c r="BB225" s="61"/>
      <c r="BC225" s="61"/>
      <c r="BD225" s="61"/>
      <c r="BE225" s="61"/>
      <c r="BF225" s="61"/>
      <c r="BG225" s="61"/>
      <c r="BH225" s="61"/>
      <c r="BI225" s="61"/>
      <c r="BJ225" s="61"/>
      <c r="BK225" s="61"/>
      <c r="BL225" s="61"/>
      <c r="BM225" s="61"/>
      <c r="BN225" s="61"/>
      <c r="BO225" s="61"/>
      <c r="BP225" s="61"/>
      <c r="BQ225" s="61"/>
      <c r="BR225" s="61"/>
      <c r="BS225" s="61"/>
      <c r="BT225" s="61"/>
      <c r="BU225" s="61"/>
      <c r="BV225" s="61"/>
      <c r="BW225" s="61"/>
      <c r="BX225" s="61"/>
      <c r="BY225" s="61"/>
      <c r="BZ225" s="61"/>
      <c r="CA225" s="61"/>
      <c r="CB225" s="61"/>
      <c r="CC225" s="61"/>
      <c r="CD225" s="61"/>
      <c r="CE225" s="61"/>
      <c r="CF225" s="61"/>
      <c r="CG225" s="61"/>
      <c r="CH225" s="61"/>
      <c r="CI225" s="61"/>
      <c r="CJ225" s="61"/>
      <c r="CK225" s="61"/>
      <c r="CL225" s="61"/>
      <c r="CM225" s="61"/>
      <c r="CN225" s="61"/>
      <c r="CO225" s="61"/>
      <c r="CP225" s="61"/>
      <c r="CQ225" s="61"/>
      <c r="CR225" s="61"/>
      <c r="CS225" s="61"/>
      <c r="CT225" s="61"/>
      <c r="CU225" s="61"/>
      <c r="CV225" s="61"/>
      <c r="CW225" s="61"/>
      <c r="CX225" s="61"/>
      <c r="CY225" s="61"/>
      <c r="CZ225" s="61"/>
      <c r="DA225" s="61"/>
      <c r="DB225" s="61"/>
    </row>
    <row r="226" spans="1:106" s="58" customFormat="1" ht="16.5" customHeight="1">
      <c r="A226" s="70"/>
      <c r="B226" s="767"/>
      <c r="C226" s="730"/>
      <c r="D226" s="719"/>
      <c r="E226" s="719"/>
      <c r="F226" s="719"/>
      <c r="G226" s="74">
        <f>$F$225*G225</f>
        <v>0</v>
      </c>
      <c r="H226" s="74">
        <f t="shared" ref="H226:AK226" si="111">$F$225*H225</f>
        <v>0</v>
      </c>
      <c r="I226" s="74">
        <f t="shared" si="111"/>
        <v>0</v>
      </c>
      <c r="J226" s="74">
        <f t="shared" si="111"/>
        <v>0</v>
      </c>
      <c r="K226" s="74">
        <f t="shared" si="111"/>
        <v>0</v>
      </c>
      <c r="L226" s="74">
        <f t="shared" si="111"/>
        <v>0</v>
      </c>
      <c r="M226" s="74">
        <f t="shared" si="111"/>
        <v>0</v>
      </c>
      <c r="N226" s="74">
        <f t="shared" si="111"/>
        <v>0</v>
      </c>
      <c r="O226" s="74">
        <f t="shared" si="111"/>
        <v>0</v>
      </c>
      <c r="P226" s="74">
        <f t="shared" si="111"/>
        <v>0</v>
      </c>
      <c r="Q226" s="74">
        <f t="shared" si="111"/>
        <v>0</v>
      </c>
      <c r="R226" s="74">
        <f t="shared" si="111"/>
        <v>0</v>
      </c>
      <c r="S226" s="74">
        <f t="shared" si="111"/>
        <v>0</v>
      </c>
      <c r="T226" s="74">
        <f t="shared" si="111"/>
        <v>0</v>
      </c>
      <c r="U226" s="74">
        <f t="shared" si="111"/>
        <v>0</v>
      </c>
      <c r="V226" s="74">
        <f t="shared" si="111"/>
        <v>0</v>
      </c>
      <c r="W226" s="74">
        <f t="shared" si="111"/>
        <v>0</v>
      </c>
      <c r="X226" s="74">
        <f t="shared" si="111"/>
        <v>0</v>
      </c>
      <c r="Y226" s="74">
        <f t="shared" si="111"/>
        <v>0</v>
      </c>
      <c r="Z226" s="74">
        <f t="shared" si="111"/>
        <v>0</v>
      </c>
      <c r="AA226" s="74">
        <f t="shared" si="111"/>
        <v>0</v>
      </c>
      <c r="AB226" s="74">
        <f t="shared" si="111"/>
        <v>0</v>
      </c>
      <c r="AC226" s="74">
        <f t="shared" si="111"/>
        <v>0</v>
      </c>
      <c r="AD226" s="74">
        <f t="shared" si="111"/>
        <v>0</v>
      </c>
      <c r="AE226" s="74">
        <f t="shared" si="111"/>
        <v>0</v>
      </c>
      <c r="AF226" s="74">
        <f t="shared" si="111"/>
        <v>0</v>
      </c>
      <c r="AG226" s="74">
        <f t="shared" si="111"/>
        <v>0</v>
      </c>
      <c r="AH226" s="74">
        <f t="shared" si="111"/>
        <v>0</v>
      </c>
      <c r="AI226" s="74">
        <f t="shared" si="111"/>
        <v>0</v>
      </c>
      <c r="AJ226" s="74">
        <f t="shared" si="111"/>
        <v>0</v>
      </c>
      <c r="AK226" s="74">
        <f t="shared" si="111"/>
        <v>0</v>
      </c>
      <c r="AL226" s="74">
        <f>F225*AL225</f>
        <v>0</v>
      </c>
      <c r="AM226" s="61"/>
      <c r="AN226" s="61"/>
      <c r="AO226" s="61"/>
      <c r="AP226" s="61"/>
      <c r="AQ226" s="61"/>
      <c r="AR226" s="61"/>
      <c r="AS226" s="61"/>
      <c r="AT226" s="61"/>
      <c r="AU226" s="61"/>
      <c r="AV226" s="61"/>
      <c r="AW226" s="61"/>
      <c r="AX226" s="61"/>
      <c r="AY226" s="61"/>
      <c r="AZ226" s="61"/>
      <c r="BA226" s="61"/>
      <c r="BB226" s="61"/>
      <c r="BC226" s="61"/>
      <c r="BD226" s="61"/>
      <c r="BE226" s="61"/>
      <c r="BF226" s="61"/>
      <c r="BG226" s="61"/>
      <c r="BH226" s="61"/>
      <c r="BI226" s="61"/>
      <c r="BJ226" s="61"/>
      <c r="BK226" s="61"/>
      <c r="BL226" s="61"/>
      <c r="BM226" s="61"/>
      <c r="BN226" s="61"/>
      <c r="BO226" s="61"/>
      <c r="BP226" s="61"/>
      <c r="BQ226" s="61"/>
      <c r="BR226" s="61"/>
      <c r="BS226" s="61"/>
      <c r="BT226" s="61"/>
      <c r="BU226" s="61"/>
      <c r="BV226" s="61"/>
      <c r="BW226" s="61"/>
      <c r="BX226" s="61"/>
      <c r="BY226" s="61"/>
      <c r="BZ226" s="61"/>
      <c r="CA226" s="61"/>
      <c r="CB226" s="61"/>
      <c r="CC226" s="61"/>
      <c r="CD226" s="61"/>
      <c r="CE226" s="61"/>
      <c r="CF226" s="61"/>
      <c r="CG226" s="61"/>
      <c r="CH226" s="61"/>
      <c r="CI226" s="61"/>
      <c r="CJ226" s="61"/>
      <c r="CK226" s="61"/>
      <c r="CL226" s="61"/>
      <c r="CM226" s="61"/>
      <c r="CN226" s="61"/>
      <c r="CO226" s="61"/>
      <c r="CP226" s="61"/>
      <c r="CQ226" s="61"/>
      <c r="CR226" s="61"/>
      <c r="CS226" s="61"/>
      <c r="CT226" s="61"/>
      <c r="CU226" s="61"/>
      <c r="CV226" s="61"/>
      <c r="CW226" s="61"/>
      <c r="CX226" s="61"/>
      <c r="CY226" s="61"/>
      <c r="CZ226" s="61"/>
      <c r="DA226" s="61"/>
      <c r="DB226" s="61"/>
    </row>
    <row r="227" spans="1:106" s="58" customFormat="1" ht="16.5" customHeight="1">
      <c r="A227" s="70" t="s">
        <v>425</v>
      </c>
      <c r="B227" s="767"/>
      <c r="C227" s="724" t="s">
        <v>107</v>
      </c>
      <c r="D227" s="718" t="str">
        <f>[76]납품수량!C12</f>
        <v>REAR BOW (CLIP)</v>
      </c>
      <c r="E227" s="718" t="str">
        <f>[76]납품수량!D12</f>
        <v>J200(OEM)</v>
      </c>
      <c r="F227" s="718">
        <f>VLOOKUP(C227,'[72]납품수량(영업)'!$C$3:$F$260,4,FALSE)</f>
        <v>0</v>
      </c>
      <c r="G227" s="74">
        <f>VLOOKUP($C$227,[77]납품수량!$B$3:$AI$200,G1,FALSE)</f>
        <v>0</v>
      </c>
      <c r="H227" s="74">
        <f>VLOOKUP($C$227,[77]납품수량!$B$3:$AI$200,H1,FALSE)</f>
        <v>0</v>
      </c>
      <c r="I227" s="74">
        <f>VLOOKUP($C$227,[77]납품수량!$B$3:$AI$200,I1,FALSE)</f>
        <v>0</v>
      </c>
      <c r="J227" s="74">
        <f>VLOOKUP($C$227,[77]납품수량!$B$3:$AI$200,J1,FALSE)</f>
        <v>0</v>
      </c>
      <c r="K227" s="74">
        <f>VLOOKUP($C$227,[77]납품수량!$B$3:$AI$200,K1,FALSE)</f>
        <v>0</v>
      </c>
      <c r="L227" s="74">
        <f>VLOOKUP($C$227,[77]납품수량!$B$3:$AI$200,L1,FALSE)</f>
        <v>0</v>
      </c>
      <c r="M227" s="74">
        <f>VLOOKUP($C$227,[77]납품수량!$B$3:$AI$200,M1,FALSE)</f>
        <v>0</v>
      </c>
      <c r="N227" s="74">
        <f>VLOOKUP($C$227,[77]납품수량!$B$3:$AI$200,N1,FALSE)</f>
        <v>0</v>
      </c>
      <c r="O227" s="74">
        <f>VLOOKUP($C$227,[77]납품수량!$B$3:$AI$200,O1,FALSE)</f>
        <v>0</v>
      </c>
      <c r="P227" s="74">
        <f>VLOOKUP($C$227,[77]납품수량!$B$3:$AI$200,P1,FALSE)</f>
        <v>0</v>
      </c>
      <c r="Q227" s="74">
        <f>VLOOKUP($C$227,[77]납품수량!$B$3:$AI$200,Q1,FALSE)</f>
        <v>0</v>
      </c>
      <c r="R227" s="74">
        <f>VLOOKUP($C$227,[77]납품수량!$B$3:$AI$200,R1,FALSE)</f>
        <v>0</v>
      </c>
      <c r="S227" s="74">
        <f>VLOOKUP($C$227,[77]납품수량!$B$3:$AI$200,S1,FALSE)</f>
        <v>0</v>
      </c>
      <c r="T227" s="74">
        <f>VLOOKUP($C$227,[77]납품수량!$B$3:$AI$200,T1,FALSE)</f>
        <v>0</v>
      </c>
      <c r="U227" s="74">
        <f>VLOOKUP($C$227,[77]납품수량!$B$3:$AI$200,U1,FALSE)</f>
        <v>0</v>
      </c>
      <c r="V227" s="74">
        <f>VLOOKUP($C$227,[77]납품수량!$B$3:$AI$200,V1,FALSE)</f>
        <v>0</v>
      </c>
      <c r="W227" s="74">
        <f>VLOOKUP($C$227,[77]납품수량!$B$3:$AI$200,W1,FALSE)</f>
        <v>0</v>
      </c>
      <c r="X227" s="74">
        <f>VLOOKUP($C$227,[77]납품수량!$B$3:$AI$200,X1,FALSE)</f>
        <v>0</v>
      </c>
      <c r="Y227" s="74">
        <f>VLOOKUP($C$227,[77]납품수량!$B$3:$AI$200,Y1,FALSE)</f>
        <v>0</v>
      </c>
      <c r="Z227" s="74">
        <f>VLOOKUP($C$227,[77]납품수량!$B$3:$AI$200,Z1,FALSE)</f>
        <v>0</v>
      </c>
      <c r="AA227" s="74">
        <f>VLOOKUP($C$227,[77]납품수량!$B$3:$AI$200,AA1,FALSE)</f>
        <v>0</v>
      </c>
      <c r="AB227" s="74">
        <f>VLOOKUP($C$227,[77]납품수량!$B$3:$AI$200,AB1,FALSE)</f>
        <v>0</v>
      </c>
      <c r="AC227" s="74">
        <f>VLOOKUP($C$227,[77]납품수량!$B$3:$AI$200,AC1,FALSE)</f>
        <v>0</v>
      </c>
      <c r="AD227" s="74">
        <f>VLOOKUP($C$227,[77]납품수량!$B$3:$AI$200,AD1,FALSE)</f>
        <v>0</v>
      </c>
      <c r="AE227" s="74">
        <f>VLOOKUP($C$227,[77]납품수량!$B$3:$AI$200,AE1,FALSE)</f>
        <v>0</v>
      </c>
      <c r="AF227" s="74">
        <f>VLOOKUP($C$227,[77]납품수량!$B$3:$AI$200,AF1,FALSE)</f>
        <v>0</v>
      </c>
      <c r="AG227" s="74">
        <f>VLOOKUP($C$227,[77]납품수량!$B$3:$AI$200,AG1,FALSE)</f>
        <v>0</v>
      </c>
      <c r="AH227" s="74">
        <f>VLOOKUP($C$227,[77]납품수량!$B$3:$AI$200,AH1,FALSE)</f>
        <v>0</v>
      </c>
      <c r="AI227" s="74">
        <f>VLOOKUP($C$227,[77]납품수량!$B$3:$AI$200,AI1,FALSE)</f>
        <v>0</v>
      </c>
      <c r="AJ227" s="74">
        <f>VLOOKUP($C$227,[77]납품수량!$B$3:$AI$200,AJ1,FALSE)</f>
        <v>0</v>
      </c>
      <c r="AK227" s="74">
        <f>VLOOKUP($C$227,[77]납품수량!$B$3:$AI$200,AK1,FALSE)</f>
        <v>0</v>
      </c>
      <c r="AL227" s="74">
        <f>SUM(G227:AK227)</f>
        <v>0</v>
      </c>
      <c r="AM227" s="61"/>
      <c r="AN227" s="61"/>
      <c r="AO227" s="61"/>
      <c r="AP227" s="61"/>
      <c r="AQ227" s="61"/>
      <c r="AR227" s="61"/>
      <c r="AS227" s="61"/>
      <c r="AT227" s="61"/>
      <c r="AU227" s="61"/>
      <c r="AV227" s="61"/>
      <c r="AW227" s="61"/>
      <c r="AX227" s="61"/>
      <c r="AY227" s="61"/>
      <c r="AZ227" s="61"/>
      <c r="BA227" s="61"/>
      <c r="BB227" s="61"/>
      <c r="BC227" s="61"/>
      <c r="BD227" s="61"/>
      <c r="BE227" s="61"/>
      <c r="BF227" s="61"/>
      <c r="BG227" s="61"/>
      <c r="BH227" s="61"/>
      <c r="BI227" s="61"/>
      <c r="BJ227" s="61"/>
      <c r="BK227" s="61"/>
      <c r="BL227" s="61"/>
      <c r="BM227" s="61"/>
      <c r="BN227" s="61"/>
      <c r="BO227" s="61"/>
      <c r="BP227" s="61"/>
      <c r="BQ227" s="61"/>
      <c r="BR227" s="61"/>
      <c r="BS227" s="61"/>
      <c r="BT227" s="61"/>
      <c r="BU227" s="61"/>
      <c r="BV227" s="61"/>
      <c r="BW227" s="61"/>
      <c r="BX227" s="61"/>
      <c r="BY227" s="61"/>
      <c r="BZ227" s="61"/>
      <c r="CA227" s="61"/>
      <c r="CB227" s="61"/>
      <c r="CC227" s="61"/>
      <c r="CD227" s="61"/>
      <c r="CE227" s="61"/>
      <c r="CF227" s="61"/>
      <c r="CG227" s="61"/>
      <c r="CH227" s="61"/>
      <c r="CI227" s="61"/>
      <c r="CJ227" s="61"/>
      <c r="CK227" s="61"/>
      <c r="CL227" s="61"/>
      <c r="CM227" s="61"/>
      <c r="CN227" s="61"/>
      <c r="CO227" s="61"/>
      <c r="CP227" s="61"/>
      <c r="CQ227" s="61"/>
      <c r="CR227" s="61"/>
      <c r="CS227" s="61"/>
      <c r="CT227" s="61"/>
      <c r="CU227" s="61"/>
      <c r="CV227" s="61"/>
      <c r="CW227" s="61"/>
      <c r="CX227" s="61"/>
      <c r="CY227" s="61"/>
      <c r="CZ227" s="61"/>
      <c r="DA227" s="61"/>
      <c r="DB227" s="61"/>
    </row>
    <row r="228" spans="1:106" s="58" customFormat="1" ht="16.5" customHeight="1">
      <c r="A228" s="70"/>
      <c r="B228" s="767"/>
      <c r="C228" s="730"/>
      <c r="D228" s="719"/>
      <c r="E228" s="719"/>
      <c r="F228" s="719"/>
      <c r="G228" s="74">
        <f>$F$227*G227</f>
        <v>0</v>
      </c>
      <c r="H228" s="74">
        <f t="shared" ref="H228:AK228" si="112">$F$227*H227</f>
        <v>0</v>
      </c>
      <c r="I228" s="74">
        <f t="shared" si="112"/>
        <v>0</v>
      </c>
      <c r="J228" s="74">
        <f t="shared" si="112"/>
        <v>0</v>
      </c>
      <c r="K228" s="74">
        <f t="shared" si="112"/>
        <v>0</v>
      </c>
      <c r="L228" s="74">
        <f t="shared" si="112"/>
        <v>0</v>
      </c>
      <c r="M228" s="74">
        <f t="shared" si="112"/>
        <v>0</v>
      </c>
      <c r="N228" s="74">
        <f t="shared" si="112"/>
        <v>0</v>
      </c>
      <c r="O228" s="74">
        <f t="shared" si="112"/>
        <v>0</v>
      </c>
      <c r="P228" s="74">
        <f t="shared" si="112"/>
        <v>0</v>
      </c>
      <c r="Q228" s="74">
        <f t="shared" si="112"/>
        <v>0</v>
      </c>
      <c r="R228" s="74">
        <f t="shared" si="112"/>
        <v>0</v>
      </c>
      <c r="S228" s="74">
        <f t="shared" si="112"/>
        <v>0</v>
      </c>
      <c r="T228" s="74">
        <f t="shared" si="112"/>
        <v>0</v>
      </c>
      <c r="U228" s="74">
        <f t="shared" si="112"/>
        <v>0</v>
      </c>
      <c r="V228" s="74">
        <f t="shared" si="112"/>
        <v>0</v>
      </c>
      <c r="W228" s="74">
        <f t="shared" si="112"/>
        <v>0</v>
      </c>
      <c r="X228" s="74">
        <f t="shared" si="112"/>
        <v>0</v>
      </c>
      <c r="Y228" s="74">
        <f t="shared" si="112"/>
        <v>0</v>
      </c>
      <c r="Z228" s="74">
        <f t="shared" si="112"/>
        <v>0</v>
      </c>
      <c r="AA228" s="74">
        <f t="shared" si="112"/>
        <v>0</v>
      </c>
      <c r="AB228" s="74">
        <f t="shared" si="112"/>
        <v>0</v>
      </c>
      <c r="AC228" s="74">
        <f t="shared" si="112"/>
        <v>0</v>
      </c>
      <c r="AD228" s="74">
        <f t="shared" si="112"/>
        <v>0</v>
      </c>
      <c r="AE228" s="74">
        <f t="shared" si="112"/>
        <v>0</v>
      </c>
      <c r="AF228" s="74">
        <f t="shared" si="112"/>
        <v>0</v>
      </c>
      <c r="AG228" s="74">
        <f t="shared" si="112"/>
        <v>0</v>
      </c>
      <c r="AH228" s="74">
        <f t="shared" si="112"/>
        <v>0</v>
      </c>
      <c r="AI228" s="74">
        <f t="shared" si="112"/>
        <v>0</v>
      </c>
      <c r="AJ228" s="74">
        <f t="shared" si="112"/>
        <v>0</v>
      </c>
      <c r="AK228" s="74">
        <f t="shared" si="112"/>
        <v>0</v>
      </c>
      <c r="AL228" s="74">
        <f>F227*AL227</f>
        <v>0</v>
      </c>
      <c r="AM228" s="61"/>
      <c r="AN228" s="61"/>
      <c r="AO228" s="61"/>
      <c r="AP228" s="61"/>
      <c r="AQ228" s="61"/>
      <c r="AR228" s="61"/>
      <c r="AS228" s="61"/>
      <c r="AT228" s="61"/>
      <c r="AU228" s="61"/>
      <c r="AV228" s="61"/>
      <c r="AW228" s="61"/>
      <c r="AX228" s="61"/>
      <c r="AY228" s="61"/>
      <c r="AZ228" s="61"/>
      <c r="BA228" s="61"/>
      <c r="BB228" s="61"/>
      <c r="BC228" s="61"/>
      <c r="BD228" s="61"/>
      <c r="BE228" s="61"/>
      <c r="BF228" s="61"/>
      <c r="BG228" s="61"/>
      <c r="BH228" s="61"/>
      <c r="BI228" s="61"/>
      <c r="BJ228" s="61"/>
      <c r="BK228" s="61"/>
      <c r="BL228" s="61"/>
      <c r="BM228" s="61"/>
      <c r="BN228" s="61"/>
      <c r="BO228" s="61"/>
      <c r="BP228" s="61"/>
      <c r="BQ228" s="61"/>
      <c r="BR228" s="61"/>
      <c r="BS228" s="61"/>
      <c r="BT228" s="61"/>
      <c r="BU228" s="61"/>
      <c r="BV228" s="61"/>
      <c r="BW228" s="61"/>
      <c r="BX228" s="61"/>
      <c r="BY228" s="61"/>
      <c r="BZ228" s="61"/>
      <c r="CA228" s="61"/>
      <c r="CB228" s="61"/>
      <c r="CC228" s="61"/>
      <c r="CD228" s="61"/>
      <c r="CE228" s="61"/>
      <c r="CF228" s="61"/>
      <c r="CG228" s="61"/>
      <c r="CH228" s="61"/>
      <c r="CI228" s="61"/>
      <c r="CJ228" s="61"/>
      <c r="CK228" s="61"/>
      <c r="CL228" s="61"/>
      <c r="CM228" s="61"/>
      <c r="CN228" s="61"/>
      <c r="CO228" s="61"/>
      <c r="CP228" s="61"/>
      <c r="CQ228" s="61"/>
      <c r="CR228" s="61"/>
      <c r="CS228" s="61"/>
      <c r="CT228" s="61"/>
      <c r="CU228" s="61"/>
      <c r="CV228" s="61"/>
      <c r="CW228" s="61"/>
      <c r="CX228" s="61"/>
      <c r="CY228" s="61"/>
      <c r="CZ228" s="61"/>
      <c r="DA228" s="61"/>
      <c r="DB228" s="61"/>
    </row>
    <row r="229" spans="1:106" s="58" customFormat="1" ht="16.5" customHeight="1">
      <c r="A229" s="70" t="s">
        <v>425</v>
      </c>
      <c r="B229" s="767"/>
      <c r="C229" s="724" t="s">
        <v>108</v>
      </c>
      <c r="D229" s="718" t="str">
        <f>[76]납품수량!C13</f>
        <v>REAR BOW</v>
      </c>
      <c r="E229" s="718" t="str">
        <f>[76]납품수량!D13</f>
        <v>T100</v>
      </c>
      <c r="F229" s="718">
        <f>VLOOKUP(C229,'[72]납품수량(영업)'!$C$3:$F$260,4,FALSE)</f>
        <v>0</v>
      </c>
      <c r="G229" s="74">
        <f>VLOOKUP($C$229,[77]납품수량!$B$3:$AI$200,G1,FALSE)</f>
        <v>0</v>
      </c>
      <c r="H229" s="74">
        <f>VLOOKUP($C$229,[77]납품수량!$B$3:$AI$200,H1,FALSE)</f>
        <v>0</v>
      </c>
      <c r="I229" s="74">
        <f>VLOOKUP($C$229,[77]납품수량!$B$3:$AI$200,I1,FALSE)</f>
        <v>0</v>
      </c>
      <c r="J229" s="74">
        <f>VLOOKUP($C$229,[77]납품수량!$B$3:$AI$200,J1,FALSE)</f>
        <v>0</v>
      </c>
      <c r="K229" s="74">
        <f>VLOOKUP($C$229,[77]납품수량!$B$3:$AI$200,K1,FALSE)</f>
        <v>0</v>
      </c>
      <c r="L229" s="74">
        <f>VLOOKUP($C$229,[77]납품수량!$B$3:$AI$200,L1,FALSE)</f>
        <v>0</v>
      </c>
      <c r="M229" s="74">
        <f>VLOOKUP($C$229,[77]납품수량!$B$3:$AI$200,M1,FALSE)</f>
        <v>0</v>
      </c>
      <c r="N229" s="74">
        <f>VLOOKUP($C$229,[77]납품수량!$B$3:$AI$200,N1,FALSE)</f>
        <v>0</v>
      </c>
      <c r="O229" s="74">
        <f>VLOOKUP($C$229,[77]납품수량!$B$3:$AI$200,O1,FALSE)</f>
        <v>0</v>
      </c>
      <c r="P229" s="74">
        <f>VLOOKUP($C$229,[77]납품수량!$B$3:$AI$200,P1,FALSE)</f>
        <v>0</v>
      </c>
      <c r="Q229" s="74">
        <f>VLOOKUP($C$229,[77]납품수량!$B$3:$AI$200,Q1,FALSE)</f>
        <v>0</v>
      </c>
      <c r="R229" s="74">
        <f>VLOOKUP($C$229,[77]납품수량!$B$3:$AI$200,R1,FALSE)</f>
        <v>0</v>
      </c>
      <c r="S229" s="74">
        <f>VLOOKUP($C$229,[77]납품수량!$B$3:$AI$200,S1,FALSE)</f>
        <v>0</v>
      </c>
      <c r="T229" s="74">
        <f>VLOOKUP($C$229,[77]납품수량!$B$3:$AI$200,T1,FALSE)</f>
        <v>0</v>
      </c>
      <c r="U229" s="74">
        <f>VLOOKUP($C$229,[77]납품수량!$B$3:$AI$200,U1,FALSE)</f>
        <v>0</v>
      </c>
      <c r="V229" s="74">
        <f>VLOOKUP($C$229,[77]납품수량!$B$3:$AI$200,V1,FALSE)</f>
        <v>0</v>
      </c>
      <c r="W229" s="74">
        <f>VLOOKUP($C$229,[77]납품수량!$B$3:$AI$200,W1,FALSE)</f>
        <v>0</v>
      </c>
      <c r="X229" s="74">
        <f>VLOOKUP($C$229,[77]납품수량!$B$3:$AI$200,X1,FALSE)</f>
        <v>0</v>
      </c>
      <c r="Y229" s="74">
        <f>VLOOKUP($C$229,[77]납품수량!$B$3:$AI$200,Y1,FALSE)</f>
        <v>0</v>
      </c>
      <c r="Z229" s="74">
        <f>VLOOKUP($C$229,[77]납품수량!$B$3:$AI$200,Z1,FALSE)</f>
        <v>0</v>
      </c>
      <c r="AA229" s="74">
        <f>VLOOKUP($C$229,[77]납품수량!$B$3:$AI$200,AA1,FALSE)</f>
        <v>0</v>
      </c>
      <c r="AB229" s="74">
        <f>VLOOKUP($C$229,[77]납품수량!$B$3:$AI$200,AB1,FALSE)</f>
        <v>0</v>
      </c>
      <c r="AC229" s="74">
        <f>VLOOKUP($C$229,[77]납품수량!$B$3:$AI$200,AC1,FALSE)</f>
        <v>0</v>
      </c>
      <c r="AD229" s="74">
        <f>VLOOKUP($C$229,[77]납품수량!$B$3:$AI$200,AD1,FALSE)</f>
        <v>0</v>
      </c>
      <c r="AE229" s="74">
        <f>VLOOKUP($C$229,[77]납품수량!$B$3:$AI$200,AE1,FALSE)</f>
        <v>0</v>
      </c>
      <c r="AF229" s="74">
        <f>VLOOKUP($C$229,[77]납품수량!$B$3:$AI$200,AF1,FALSE)</f>
        <v>0</v>
      </c>
      <c r="AG229" s="74">
        <f>VLOOKUP($C$229,[77]납품수량!$B$3:$AI$200,AG1,FALSE)</f>
        <v>0</v>
      </c>
      <c r="AH229" s="74">
        <f>VLOOKUP($C$229,[77]납품수량!$B$3:$AI$200,AH1,FALSE)</f>
        <v>0</v>
      </c>
      <c r="AI229" s="74">
        <f>VLOOKUP($C$229,[77]납품수량!$B$3:$AI$200,AI1,FALSE)</f>
        <v>0</v>
      </c>
      <c r="AJ229" s="74">
        <f>VLOOKUP($C$229,[77]납품수량!$B$3:$AI$200,AJ1,FALSE)</f>
        <v>0</v>
      </c>
      <c r="AK229" s="74">
        <f>VLOOKUP($C$229,[77]납품수량!$B$3:$AI$200,AK1,FALSE)</f>
        <v>0</v>
      </c>
      <c r="AL229" s="74">
        <f>SUM(G229:AK229)</f>
        <v>0</v>
      </c>
      <c r="AM229" s="61"/>
      <c r="AN229" s="61"/>
      <c r="AO229" s="61"/>
      <c r="AP229" s="61"/>
      <c r="AQ229" s="61"/>
      <c r="AR229" s="61"/>
      <c r="AS229" s="61"/>
      <c r="AT229" s="61"/>
      <c r="AU229" s="61"/>
      <c r="AV229" s="61"/>
      <c r="AW229" s="61"/>
      <c r="AX229" s="61"/>
      <c r="AY229" s="61"/>
      <c r="AZ229" s="61"/>
      <c r="BA229" s="61"/>
      <c r="BB229" s="61"/>
      <c r="BC229" s="61"/>
      <c r="BD229" s="61"/>
      <c r="BE229" s="61"/>
      <c r="BF229" s="61"/>
      <c r="BG229" s="61"/>
      <c r="BH229" s="61"/>
      <c r="BI229" s="61"/>
      <c r="BJ229" s="61"/>
      <c r="BK229" s="61"/>
      <c r="BL229" s="61"/>
      <c r="BM229" s="61"/>
      <c r="BN229" s="61"/>
      <c r="BO229" s="61"/>
      <c r="BP229" s="61"/>
      <c r="BQ229" s="61"/>
      <c r="BR229" s="61"/>
      <c r="BS229" s="61"/>
      <c r="BT229" s="61"/>
      <c r="BU229" s="61"/>
      <c r="BV229" s="61"/>
      <c r="BW229" s="61"/>
      <c r="BX229" s="61"/>
      <c r="BY229" s="61"/>
      <c r="BZ229" s="61"/>
      <c r="CA229" s="61"/>
      <c r="CB229" s="61"/>
      <c r="CC229" s="61"/>
      <c r="CD229" s="61"/>
      <c r="CE229" s="61"/>
      <c r="CF229" s="61"/>
      <c r="CG229" s="61"/>
      <c r="CH229" s="61"/>
      <c r="CI229" s="61"/>
      <c r="CJ229" s="61"/>
      <c r="CK229" s="61"/>
      <c r="CL229" s="61"/>
      <c r="CM229" s="61"/>
      <c r="CN229" s="61"/>
      <c r="CO229" s="61"/>
      <c r="CP229" s="61"/>
      <c r="CQ229" s="61"/>
      <c r="CR229" s="61"/>
      <c r="CS229" s="61"/>
      <c r="CT229" s="61"/>
      <c r="CU229" s="61"/>
      <c r="CV229" s="61"/>
      <c r="CW229" s="61"/>
      <c r="CX229" s="61"/>
      <c r="CY229" s="61"/>
      <c r="CZ229" s="61"/>
      <c r="DA229" s="61"/>
      <c r="DB229" s="61"/>
    </row>
    <row r="230" spans="1:106" s="58" customFormat="1" ht="16.5" customHeight="1">
      <c r="A230" s="70"/>
      <c r="B230" s="767"/>
      <c r="C230" s="730"/>
      <c r="D230" s="719"/>
      <c r="E230" s="719"/>
      <c r="F230" s="719"/>
      <c r="G230" s="74">
        <f>$F$229*G229</f>
        <v>0</v>
      </c>
      <c r="H230" s="74">
        <f t="shared" ref="H230:AK230" si="113">$F$229*H229</f>
        <v>0</v>
      </c>
      <c r="I230" s="74">
        <f t="shared" si="113"/>
        <v>0</v>
      </c>
      <c r="J230" s="74">
        <f t="shared" si="113"/>
        <v>0</v>
      </c>
      <c r="K230" s="74">
        <f t="shared" si="113"/>
        <v>0</v>
      </c>
      <c r="L230" s="74">
        <f t="shared" si="113"/>
        <v>0</v>
      </c>
      <c r="M230" s="74">
        <f t="shared" si="113"/>
        <v>0</v>
      </c>
      <c r="N230" s="74">
        <f t="shared" si="113"/>
        <v>0</v>
      </c>
      <c r="O230" s="74">
        <f t="shared" si="113"/>
        <v>0</v>
      </c>
      <c r="P230" s="74">
        <f t="shared" si="113"/>
        <v>0</v>
      </c>
      <c r="Q230" s="74">
        <f t="shared" si="113"/>
        <v>0</v>
      </c>
      <c r="R230" s="74">
        <f t="shared" si="113"/>
        <v>0</v>
      </c>
      <c r="S230" s="74">
        <f t="shared" si="113"/>
        <v>0</v>
      </c>
      <c r="T230" s="74">
        <f t="shared" si="113"/>
        <v>0</v>
      </c>
      <c r="U230" s="74">
        <f t="shared" si="113"/>
        <v>0</v>
      </c>
      <c r="V230" s="74">
        <f t="shared" si="113"/>
        <v>0</v>
      </c>
      <c r="W230" s="74">
        <f t="shared" si="113"/>
        <v>0</v>
      </c>
      <c r="X230" s="74">
        <f t="shared" si="113"/>
        <v>0</v>
      </c>
      <c r="Y230" s="74">
        <f t="shared" si="113"/>
        <v>0</v>
      </c>
      <c r="Z230" s="74">
        <f t="shared" si="113"/>
        <v>0</v>
      </c>
      <c r="AA230" s="74">
        <f t="shared" si="113"/>
        <v>0</v>
      </c>
      <c r="AB230" s="74">
        <f t="shared" si="113"/>
        <v>0</v>
      </c>
      <c r="AC230" s="74">
        <f t="shared" si="113"/>
        <v>0</v>
      </c>
      <c r="AD230" s="74">
        <f t="shared" si="113"/>
        <v>0</v>
      </c>
      <c r="AE230" s="74">
        <f t="shared" si="113"/>
        <v>0</v>
      </c>
      <c r="AF230" s="74">
        <f t="shared" si="113"/>
        <v>0</v>
      </c>
      <c r="AG230" s="74">
        <f t="shared" si="113"/>
        <v>0</v>
      </c>
      <c r="AH230" s="74">
        <f t="shared" si="113"/>
        <v>0</v>
      </c>
      <c r="AI230" s="74">
        <f t="shared" si="113"/>
        <v>0</v>
      </c>
      <c r="AJ230" s="74">
        <f t="shared" si="113"/>
        <v>0</v>
      </c>
      <c r="AK230" s="74">
        <f t="shared" si="113"/>
        <v>0</v>
      </c>
      <c r="AL230" s="74">
        <f>F229*AL229</f>
        <v>0</v>
      </c>
      <c r="AM230" s="61"/>
      <c r="AN230" s="61"/>
      <c r="AO230" s="61"/>
      <c r="AP230" s="61"/>
      <c r="AQ230" s="61"/>
      <c r="AR230" s="61"/>
      <c r="AS230" s="61"/>
      <c r="AT230" s="61"/>
      <c r="AU230" s="61"/>
      <c r="AV230" s="61"/>
      <c r="AW230" s="61"/>
      <c r="AX230" s="61"/>
      <c r="AY230" s="61"/>
      <c r="AZ230" s="61"/>
      <c r="BA230" s="61"/>
      <c r="BB230" s="61"/>
      <c r="BC230" s="61"/>
      <c r="BD230" s="61"/>
      <c r="BE230" s="61"/>
      <c r="BF230" s="61"/>
      <c r="BG230" s="61"/>
      <c r="BH230" s="61"/>
      <c r="BI230" s="61"/>
      <c r="BJ230" s="61"/>
      <c r="BK230" s="61"/>
      <c r="BL230" s="61"/>
      <c r="BM230" s="61"/>
      <c r="BN230" s="61"/>
      <c r="BO230" s="61"/>
      <c r="BP230" s="61"/>
      <c r="BQ230" s="61"/>
      <c r="BR230" s="61"/>
      <c r="BS230" s="61"/>
      <c r="BT230" s="61"/>
      <c r="BU230" s="61"/>
      <c r="BV230" s="61"/>
      <c r="BW230" s="61"/>
      <c r="BX230" s="61"/>
      <c r="BY230" s="61"/>
      <c r="BZ230" s="61"/>
      <c r="CA230" s="61"/>
      <c r="CB230" s="61"/>
      <c r="CC230" s="61"/>
      <c r="CD230" s="61"/>
      <c r="CE230" s="61"/>
      <c r="CF230" s="61"/>
      <c r="CG230" s="61"/>
      <c r="CH230" s="61"/>
      <c r="CI230" s="61"/>
      <c r="CJ230" s="61"/>
      <c r="CK230" s="61"/>
      <c r="CL230" s="61"/>
      <c r="CM230" s="61"/>
      <c r="CN230" s="61"/>
      <c r="CO230" s="61"/>
      <c r="CP230" s="61"/>
      <c r="CQ230" s="61"/>
      <c r="CR230" s="61"/>
      <c r="CS230" s="61"/>
      <c r="CT230" s="61"/>
      <c r="CU230" s="61"/>
      <c r="CV230" s="61"/>
      <c r="CW230" s="61"/>
      <c r="CX230" s="61"/>
      <c r="CY230" s="61"/>
      <c r="CZ230" s="61"/>
      <c r="DA230" s="61"/>
      <c r="DB230" s="61"/>
    </row>
    <row r="231" spans="1:106" s="58" customFormat="1" ht="16.5" customHeight="1">
      <c r="A231" s="70" t="s">
        <v>425</v>
      </c>
      <c r="B231" s="767"/>
      <c r="C231" s="724" t="s">
        <v>109</v>
      </c>
      <c r="D231" s="718" t="str">
        <f>[76]납품수량!C14</f>
        <v>REAR BOW</v>
      </c>
      <c r="E231" s="718" t="str">
        <f>[76]납품수량!D14</f>
        <v>U100</v>
      </c>
      <c r="F231" s="718">
        <f>VLOOKUP(C231,'[72]납품수량(영업)'!$C$3:$F$260,4,FALSE)</f>
        <v>0</v>
      </c>
      <c r="G231" s="74">
        <f>VLOOKUP($C$231,[77]납품수량!$B$3:$AI$200,G1,FALSE)</f>
        <v>0</v>
      </c>
      <c r="H231" s="74">
        <f>VLOOKUP($C$231,[77]납품수량!$B$3:$AI$200,H1,FALSE)</f>
        <v>0</v>
      </c>
      <c r="I231" s="74">
        <f>VLOOKUP($C$231,[77]납품수량!$B$3:$AI$200,I1,FALSE)</f>
        <v>0</v>
      </c>
      <c r="J231" s="74">
        <f>VLOOKUP($C$231,[77]납품수량!$B$3:$AI$200,J1,FALSE)</f>
        <v>0</v>
      </c>
      <c r="K231" s="74">
        <f>VLOOKUP($C$231,[77]납품수량!$B$3:$AI$200,K1,FALSE)</f>
        <v>0</v>
      </c>
      <c r="L231" s="74">
        <f>VLOOKUP($C$231,[77]납품수량!$B$3:$AI$200,L1,FALSE)</f>
        <v>0</v>
      </c>
      <c r="M231" s="74">
        <f>VLOOKUP($C$231,[77]납품수량!$B$3:$AI$200,M1,FALSE)</f>
        <v>0</v>
      </c>
      <c r="N231" s="74">
        <f>VLOOKUP($C$231,[77]납품수량!$B$3:$AI$200,N1,FALSE)</f>
        <v>0</v>
      </c>
      <c r="O231" s="74">
        <f>VLOOKUP($C$231,[77]납품수량!$B$3:$AI$200,O1,FALSE)</f>
        <v>0</v>
      </c>
      <c r="P231" s="74">
        <f>VLOOKUP($C$231,[77]납품수량!$B$3:$AI$200,P1,FALSE)</f>
        <v>0</v>
      </c>
      <c r="Q231" s="74">
        <f>VLOOKUP($C$231,[77]납품수량!$B$3:$AI$200,Q1,FALSE)</f>
        <v>0</v>
      </c>
      <c r="R231" s="74">
        <f>VLOOKUP($C$231,[77]납품수량!$B$3:$AI$200,R1,FALSE)</f>
        <v>0</v>
      </c>
      <c r="S231" s="74">
        <f>VLOOKUP($C$231,[77]납품수량!$B$3:$AI$200,S1,FALSE)</f>
        <v>0</v>
      </c>
      <c r="T231" s="74">
        <f>VLOOKUP($C$231,[77]납품수량!$B$3:$AI$200,T1,FALSE)</f>
        <v>0</v>
      </c>
      <c r="U231" s="74">
        <f>VLOOKUP($C$231,[77]납품수량!$B$3:$AI$200,U1,FALSE)</f>
        <v>0</v>
      </c>
      <c r="V231" s="74">
        <f>VLOOKUP($C$231,[77]납품수량!$B$3:$AI$200,V1,FALSE)</f>
        <v>0</v>
      </c>
      <c r="W231" s="74">
        <f>VLOOKUP($C$231,[77]납품수량!$B$3:$AI$200,W1,FALSE)</f>
        <v>0</v>
      </c>
      <c r="X231" s="74">
        <f>VLOOKUP($C$231,[77]납품수량!$B$3:$AI$200,X1,FALSE)</f>
        <v>0</v>
      </c>
      <c r="Y231" s="74">
        <f>VLOOKUP($C$231,[77]납품수량!$B$3:$AI$200,Y1,FALSE)</f>
        <v>0</v>
      </c>
      <c r="Z231" s="74">
        <f>VLOOKUP($C$231,[77]납품수량!$B$3:$AI$200,Z1,FALSE)</f>
        <v>0</v>
      </c>
      <c r="AA231" s="74">
        <f>VLOOKUP($C$231,[77]납품수량!$B$3:$AI$200,AA1,FALSE)</f>
        <v>0</v>
      </c>
      <c r="AB231" s="74">
        <f>VLOOKUP($C$231,[77]납품수량!$B$3:$AI$200,AB1,FALSE)</f>
        <v>0</v>
      </c>
      <c r="AC231" s="74">
        <f>VLOOKUP($C$231,[77]납품수량!$B$3:$AI$200,AC1,FALSE)</f>
        <v>0</v>
      </c>
      <c r="AD231" s="74">
        <f>VLOOKUP($C$231,[77]납품수량!$B$3:$AI$200,AD1,FALSE)</f>
        <v>0</v>
      </c>
      <c r="AE231" s="74">
        <f>VLOOKUP($C$231,[77]납품수량!$B$3:$AI$200,AE1,FALSE)</f>
        <v>0</v>
      </c>
      <c r="AF231" s="74">
        <f>VLOOKUP($C$231,[77]납품수량!$B$3:$AI$200,AF1,FALSE)</f>
        <v>0</v>
      </c>
      <c r="AG231" s="74">
        <f>VLOOKUP($C$231,[77]납품수량!$B$3:$AI$200,AG1,FALSE)</f>
        <v>0</v>
      </c>
      <c r="AH231" s="74">
        <f>VLOOKUP($C$231,[77]납품수량!$B$3:$AI$200,AH1,FALSE)</f>
        <v>0</v>
      </c>
      <c r="AI231" s="74">
        <f>VLOOKUP($C$231,[77]납품수량!$B$3:$AI$200,AI1,FALSE)</f>
        <v>0</v>
      </c>
      <c r="AJ231" s="74">
        <f>VLOOKUP($C$231,[77]납품수량!$B$3:$AI$200,AJ1,FALSE)</f>
        <v>0</v>
      </c>
      <c r="AK231" s="74">
        <f>VLOOKUP($C$231,[77]납품수량!$B$3:$AI$200,AK1,FALSE)</f>
        <v>0</v>
      </c>
      <c r="AL231" s="74">
        <f>SUM(G231:AK231)</f>
        <v>0</v>
      </c>
      <c r="AM231" s="61"/>
      <c r="AN231" s="61"/>
      <c r="AO231" s="61"/>
      <c r="AP231" s="61"/>
      <c r="AQ231" s="61"/>
      <c r="AR231" s="61"/>
      <c r="AS231" s="61"/>
      <c r="AT231" s="61"/>
      <c r="AU231" s="61"/>
      <c r="AV231" s="61"/>
      <c r="AW231" s="61"/>
      <c r="AX231" s="61"/>
      <c r="AY231" s="61"/>
      <c r="AZ231" s="61"/>
      <c r="BA231" s="61"/>
      <c r="BB231" s="61"/>
      <c r="BC231" s="61"/>
      <c r="BD231" s="61"/>
      <c r="BE231" s="61"/>
      <c r="BF231" s="61"/>
      <c r="BG231" s="61"/>
      <c r="BH231" s="61"/>
      <c r="BI231" s="61"/>
      <c r="BJ231" s="61"/>
      <c r="BK231" s="61"/>
      <c r="BL231" s="61"/>
      <c r="BM231" s="61"/>
      <c r="BN231" s="61"/>
      <c r="BO231" s="61"/>
      <c r="BP231" s="61"/>
      <c r="BQ231" s="61"/>
      <c r="BR231" s="61"/>
      <c r="BS231" s="61"/>
      <c r="BT231" s="61"/>
      <c r="BU231" s="61"/>
      <c r="BV231" s="61"/>
      <c r="BW231" s="61"/>
      <c r="BX231" s="61"/>
      <c r="BY231" s="61"/>
      <c r="BZ231" s="61"/>
      <c r="CA231" s="61"/>
      <c r="CB231" s="61"/>
      <c r="CC231" s="61"/>
      <c r="CD231" s="61"/>
      <c r="CE231" s="61"/>
      <c r="CF231" s="61"/>
      <c r="CG231" s="61"/>
      <c r="CH231" s="61"/>
      <c r="CI231" s="61"/>
      <c r="CJ231" s="61"/>
      <c r="CK231" s="61"/>
      <c r="CL231" s="61"/>
      <c r="CM231" s="61"/>
      <c r="CN231" s="61"/>
      <c r="CO231" s="61"/>
      <c r="CP231" s="61"/>
      <c r="CQ231" s="61"/>
      <c r="CR231" s="61"/>
      <c r="CS231" s="61"/>
      <c r="CT231" s="61"/>
      <c r="CU231" s="61"/>
      <c r="CV231" s="61"/>
      <c r="CW231" s="61"/>
      <c r="CX231" s="61"/>
      <c r="CY231" s="61"/>
      <c r="CZ231" s="61"/>
      <c r="DA231" s="61"/>
      <c r="DB231" s="61"/>
    </row>
    <row r="232" spans="1:106" s="58" customFormat="1" ht="16.5" customHeight="1">
      <c r="A232" s="70"/>
      <c r="B232" s="767"/>
      <c r="C232" s="730"/>
      <c r="D232" s="719"/>
      <c r="E232" s="719"/>
      <c r="F232" s="719"/>
      <c r="G232" s="74">
        <f>$F$231*G231</f>
        <v>0</v>
      </c>
      <c r="H232" s="74">
        <f t="shared" ref="H232:AK232" si="114">$F$231*H231</f>
        <v>0</v>
      </c>
      <c r="I232" s="74">
        <f t="shared" si="114"/>
        <v>0</v>
      </c>
      <c r="J232" s="74">
        <f t="shared" si="114"/>
        <v>0</v>
      </c>
      <c r="K232" s="74">
        <f t="shared" si="114"/>
        <v>0</v>
      </c>
      <c r="L232" s="74">
        <f t="shared" si="114"/>
        <v>0</v>
      </c>
      <c r="M232" s="74">
        <f t="shared" si="114"/>
        <v>0</v>
      </c>
      <c r="N232" s="74">
        <f t="shared" si="114"/>
        <v>0</v>
      </c>
      <c r="O232" s="74">
        <f t="shared" si="114"/>
        <v>0</v>
      </c>
      <c r="P232" s="74">
        <f t="shared" si="114"/>
        <v>0</v>
      </c>
      <c r="Q232" s="74">
        <f t="shared" si="114"/>
        <v>0</v>
      </c>
      <c r="R232" s="74">
        <f t="shared" si="114"/>
        <v>0</v>
      </c>
      <c r="S232" s="74">
        <f t="shared" si="114"/>
        <v>0</v>
      </c>
      <c r="T232" s="74">
        <f t="shared" si="114"/>
        <v>0</v>
      </c>
      <c r="U232" s="74">
        <f t="shared" si="114"/>
        <v>0</v>
      </c>
      <c r="V232" s="74">
        <f t="shared" si="114"/>
        <v>0</v>
      </c>
      <c r="W232" s="74">
        <f t="shared" si="114"/>
        <v>0</v>
      </c>
      <c r="X232" s="74">
        <f t="shared" si="114"/>
        <v>0</v>
      </c>
      <c r="Y232" s="74">
        <f t="shared" si="114"/>
        <v>0</v>
      </c>
      <c r="Z232" s="74">
        <f t="shared" si="114"/>
        <v>0</v>
      </c>
      <c r="AA232" s="74">
        <f t="shared" si="114"/>
        <v>0</v>
      </c>
      <c r="AB232" s="74">
        <f t="shared" si="114"/>
        <v>0</v>
      </c>
      <c r="AC232" s="74">
        <f t="shared" si="114"/>
        <v>0</v>
      </c>
      <c r="AD232" s="74">
        <f t="shared" si="114"/>
        <v>0</v>
      </c>
      <c r="AE232" s="74">
        <f t="shared" si="114"/>
        <v>0</v>
      </c>
      <c r="AF232" s="74">
        <f t="shared" si="114"/>
        <v>0</v>
      </c>
      <c r="AG232" s="74">
        <f t="shared" si="114"/>
        <v>0</v>
      </c>
      <c r="AH232" s="74">
        <f t="shared" si="114"/>
        <v>0</v>
      </c>
      <c r="AI232" s="74">
        <f t="shared" si="114"/>
        <v>0</v>
      </c>
      <c r="AJ232" s="74">
        <f t="shared" si="114"/>
        <v>0</v>
      </c>
      <c r="AK232" s="74">
        <f t="shared" si="114"/>
        <v>0</v>
      </c>
      <c r="AL232" s="74">
        <f>F231*AL231</f>
        <v>0</v>
      </c>
      <c r="AM232" s="61"/>
      <c r="AN232" s="61"/>
      <c r="AO232" s="61"/>
      <c r="AP232" s="61"/>
      <c r="AQ232" s="61"/>
      <c r="AR232" s="61"/>
      <c r="AS232" s="61"/>
      <c r="AT232" s="61"/>
      <c r="AU232" s="61"/>
      <c r="AV232" s="61"/>
      <c r="AW232" s="61"/>
      <c r="AX232" s="61"/>
      <c r="AY232" s="61"/>
      <c r="AZ232" s="61"/>
      <c r="BA232" s="61"/>
      <c r="BB232" s="61"/>
      <c r="BC232" s="61"/>
      <c r="BD232" s="61"/>
      <c r="BE232" s="61"/>
      <c r="BF232" s="61"/>
      <c r="BG232" s="61"/>
      <c r="BH232" s="61"/>
      <c r="BI232" s="61"/>
      <c r="BJ232" s="61"/>
      <c r="BK232" s="61"/>
      <c r="BL232" s="61"/>
      <c r="BM232" s="61"/>
      <c r="BN232" s="61"/>
      <c r="BO232" s="61"/>
      <c r="BP232" s="61"/>
      <c r="BQ232" s="61"/>
      <c r="BR232" s="61"/>
      <c r="BS232" s="61"/>
      <c r="BT232" s="61"/>
      <c r="BU232" s="61"/>
      <c r="BV232" s="61"/>
      <c r="BW232" s="61"/>
      <c r="BX232" s="61"/>
      <c r="BY232" s="61"/>
      <c r="BZ232" s="61"/>
      <c r="CA232" s="61"/>
      <c r="CB232" s="61"/>
      <c r="CC232" s="61"/>
      <c r="CD232" s="61"/>
      <c r="CE232" s="61"/>
      <c r="CF232" s="61"/>
      <c r="CG232" s="61"/>
      <c r="CH232" s="61"/>
      <c r="CI232" s="61"/>
      <c r="CJ232" s="61"/>
      <c r="CK232" s="61"/>
      <c r="CL232" s="61"/>
      <c r="CM232" s="61"/>
      <c r="CN232" s="61"/>
      <c r="CO232" s="61"/>
      <c r="CP232" s="61"/>
      <c r="CQ232" s="61"/>
      <c r="CR232" s="61"/>
      <c r="CS232" s="61"/>
      <c r="CT232" s="61"/>
      <c r="CU232" s="61"/>
      <c r="CV232" s="61"/>
      <c r="CW232" s="61"/>
      <c r="CX232" s="61"/>
      <c r="CY232" s="61"/>
      <c r="CZ232" s="61"/>
      <c r="DA232" s="61"/>
      <c r="DB232" s="61"/>
    </row>
    <row r="233" spans="1:106" s="58" customFormat="1" ht="16.5" customHeight="1">
      <c r="A233" s="70" t="s">
        <v>425</v>
      </c>
      <c r="B233" s="767"/>
      <c r="C233" s="724" t="s">
        <v>110</v>
      </c>
      <c r="D233" s="718" t="str">
        <f>[76]납품수량!C15</f>
        <v>REAR BOW</v>
      </c>
      <c r="E233" s="718" t="str">
        <f>[76]납품수량!D15</f>
        <v>A100</v>
      </c>
      <c r="F233" s="718">
        <f>VLOOKUP(C233,'[72]납품수량(영업)'!$C$3:$F$260,4,FALSE)</f>
        <v>0</v>
      </c>
      <c r="G233" s="74">
        <f>VLOOKUP($C$233,[77]납품수량!$B$3:$AI$200,G1,FALSE)</f>
        <v>0</v>
      </c>
      <c r="H233" s="74">
        <f>VLOOKUP($C$233,[77]납품수량!$B$3:$AI$200,H1,FALSE)</f>
        <v>0</v>
      </c>
      <c r="I233" s="74">
        <f>VLOOKUP($C$233,[77]납품수량!$B$3:$AI$200,I1,FALSE)</f>
        <v>0</v>
      </c>
      <c r="J233" s="74">
        <f>VLOOKUP($C$233,[77]납품수량!$B$3:$AI$200,J1,FALSE)</f>
        <v>0</v>
      </c>
      <c r="K233" s="74">
        <f>VLOOKUP($C$233,[77]납품수량!$B$3:$AI$200,K1,FALSE)</f>
        <v>0</v>
      </c>
      <c r="L233" s="74">
        <f>VLOOKUP($C$233,[77]납품수량!$B$3:$AI$200,L1,FALSE)</f>
        <v>0</v>
      </c>
      <c r="M233" s="74">
        <f>VLOOKUP($C$233,[77]납품수량!$B$3:$AI$200,M1,FALSE)</f>
        <v>0</v>
      </c>
      <c r="N233" s="74">
        <f>VLOOKUP($C$233,[77]납품수량!$B$3:$AI$200,N1,FALSE)</f>
        <v>0</v>
      </c>
      <c r="O233" s="74">
        <f>VLOOKUP($C$233,[77]납품수량!$B$3:$AI$200,O1,FALSE)</f>
        <v>0</v>
      </c>
      <c r="P233" s="74">
        <f>VLOOKUP($C$233,[77]납품수량!$B$3:$AI$200,P1,FALSE)</f>
        <v>0</v>
      </c>
      <c r="Q233" s="74">
        <f>VLOOKUP($C$233,[77]납품수량!$B$3:$AI$200,Q1,FALSE)</f>
        <v>0</v>
      </c>
      <c r="R233" s="74">
        <f>VLOOKUP($C$233,[77]납품수량!$B$3:$AI$200,R1,FALSE)</f>
        <v>0</v>
      </c>
      <c r="S233" s="74">
        <f>VLOOKUP($C$233,[77]납품수량!$B$3:$AI$200,S1,FALSE)</f>
        <v>0</v>
      </c>
      <c r="T233" s="74">
        <f>VLOOKUP($C$233,[77]납품수량!$B$3:$AI$200,T1,FALSE)</f>
        <v>0</v>
      </c>
      <c r="U233" s="74">
        <f>VLOOKUP($C$233,[77]납품수량!$B$3:$AI$200,U1,FALSE)</f>
        <v>0</v>
      </c>
      <c r="V233" s="74">
        <f>VLOOKUP($C$233,[77]납품수량!$B$3:$AI$200,V1,FALSE)</f>
        <v>0</v>
      </c>
      <c r="W233" s="74">
        <f>VLOOKUP($C$233,[77]납품수량!$B$3:$AI$200,W1,FALSE)</f>
        <v>0</v>
      </c>
      <c r="X233" s="74">
        <f>VLOOKUP($C$233,[77]납품수량!$B$3:$AI$200,X1,FALSE)</f>
        <v>0</v>
      </c>
      <c r="Y233" s="74">
        <f>VLOOKUP($C$233,[77]납품수량!$B$3:$AI$200,Y1,FALSE)</f>
        <v>0</v>
      </c>
      <c r="Z233" s="74">
        <f>VLOOKUP($C$233,[77]납품수량!$B$3:$AI$200,Z1,FALSE)</f>
        <v>0</v>
      </c>
      <c r="AA233" s="74">
        <f>VLOOKUP($C$233,[77]납품수량!$B$3:$AI$200,AA1,FALSE)</f>
        <v>0</v>
      </c>
      <c r="AB233" s="74">
        <f>VLOOKUP($C$233,[77]납품수량!$B$3:$AI$200,AB1,FALSE)</f>
        <v>0</v>
      </c>
      <c r="AC233" s="74">
        <f>VLOOKUP($C$233,[77]납품수량!$B$3:$AI$200,AC1,FALSE)</f>
        <v>0</v>
      </c>
      <c r="AD233" s="74">
        <f>VLOOKUP($C$233,[77]납품수량!$B$3:$AI$200,AD1,FALSE)</f>
        <v>0</v>
      </c>
      <c r="AE233" s="74">
        <f>VLOOKUP($C$233,[77]납품수량!$B$3:$AI$200,AE1,FALSE)</f>
        <v>0</v>
      </c>
      <c r="AF233" s="74">
        <f>VLOOKUP($C$233,[77]납품수량!$B$3:$AI$200,AF1,FALSE)</f>
        <v>0</v>
      </c>
      <c r="AG233" s="74">
        <f>VLOOKUP($C$233,[77]납품수량!$B$3:$AI$200,AG1,FALSE)</f>
        <v>0</v>
      </c>
      <c r="AH233" s="74">
        <f>VLOOKUP($C$233,[77]납품수량!$B$3:$AI$200,AH1,FALSE)</f>
        <v>0</v>
      </c>
      <c r="AI233" s="74">
        <f>VLOOKUP($C$233,[77]납품수량!$B$3:$AI$200,AI1,FALSE)</f>
        <v>0</v>
      </c>
      <c r="AJ233" s="74">
        <f>VLOOKUP($C$233,[77]납품수량!$B$3:$AI$200,AJ1,FALSE)</f>
        <v>0</v>
      </c>
      <c r="AK233" s="74">
        <f>VLOOKUP($C$233,[77]납품수량!$B$3:$AI$200,AK1,FALSE)</f>
        <v>0</v>
      </c>
      <c r="AL233" s="74">
        <f>SUM(G233:AK233)</f>
        <v>0</v>
      </c>
      <c r="AM233" s="61"/>
      <c r="AN233" s="61"/>
      <c r="AO233" s="61"/>
      <c r="AP233" s="61"/>
      <c r="AQ233" s="61"/>
      <c r="AR233" s="61"/>
      <c r="AS233" s="61"/>
      <c r="AT233" s="61"/>
      <c r="AU233" s="61"/>
      <c r="AV233" s="61"/>
      <c r="AW233" s="61"/>
      <c r="AX233" s="61"/>
      <c r="AY233" s="61"/>
      <c r="AZ233" s="61"/>
      <c r="BA233" s="61"/>
      <c r="BB233" s="61"/>
      <c r="BC233" s="61"/>
      <c r="BD233" s="61"/>
      <c r="BE233" s="61"/>
      <c r="BF233" s="61"/>
      <c r="BG233" s="61"/>
      <c r="BH233" s="61"/>
      <c r="BI233" s="61"/>
      <c r="BJ233" s="61"/>
      <c r="BK233" s="61"/>
      <c r="BL233" s="61"/>
      <c r="BM233" s="61"/>
      <c r="BN233" s="61"/>
      <c r="BO233" s="61"/>
      <c r="BP233" s="61"/>
      <c r="BQ233" s="61"/>
      <c r="BR233" s="61"/>
      <c r="BS233" s="61"/>
      <c r="BT233" s="61"/>
      <c r="BU233" s="61"/>
      <c r="BV233" s="61"/>
      <c r="BW233" s="61"/>
      <c r="BX233" s="61"/>
      <c r="BY233" s="61"/>
      <c r="BZ233" s="61"/>
      <c r="CA233" s="61"/>
      <c r="CB233" s="61"/>
      <c r="CC233" s="61"/>
      <c r="CD233" s="61"/>
      <c r="CE233" s="61"/>
      <c r="CF233" s="61"/>
      <c r="CG233" s="61"/>
      <c r="CH233" s="61"/>
      <c r="CI233" s="61"/>
      <c r="CJ233" s="61"/>
      <c r="CK233" s="61"/>
      <c r="CL233" s="61"/>
      <c r="CM233" s="61"/>
      <c r="CN233" s="61"/>
      <c r="CO233" s="61"/>
      <c r="CP233" s="61"/>
      <c r="CQ233" s="61"/>
      <c r="CR233" s="61"/>
      <c r="CS233" s="61"/>
      <c r="CT233" s="61"/>
      <c r="CU233" s="61"/>
      <c r="CV233" s="61"/>
      <c r="CW233" s="61"/>
      <c r="CX233" s="61"/>
      <c r="CY233" s="61"/>
      <c r="CZ233" s="61"/>
      <c r="DA233" s="61"/>
      <c r="DB233" s="61"/>
    </row>
    <row r="234" spans="1:106" s="58" customFormat="1" ht="16.5" customHeight="1">
      <c r="A234" s="70"/>
      <c r="B234" s="767"/>
      <c r="C234" s="730"/>
      <c r="D234" s="719"/>
      <c r="E234" s="719"/>
      <c r="F234" s="719"/>
      <c r="G234" s="74">
        <f>$F$233*G233</f>
        <v>0</v>
      </c>
      <c r="H234" s="74">
        <f t="shared" ref="H234:AK234" si="115">$F$233*H233</f>
        <v>0</v>
      </c>
      <c r="I234" s="74">
        <f t="shared" si="115"/>
        <v>0</v>
      </c>
      <c r="J234" s="74">
        <f t="shared" si="115"/>
        <v>0</v>
      </c>
      <c r="K234" s="74">
        <f t="shared" si="115"/>
        <v>0</v>
      </c>
      <c r="L234" s="74">
        <f t="shared" si="115"/>
        <v>0</v>
      </c>
      <c r="M234" s="74">
        <f t="shared" si="115"/>
        <v>0</v>
      </c>
      <c r="N234" s="74">
        <f t="shared" si="115"/>
        <v>0</v>
      </c>
      <c r="O234" s="74">
        <f t="shared" si="115"/>
        <v>0</v>
      </c>
      <c r="P234" s="74">
        <f t="shared" si="115"/>
        <v>0</v>
      </c>
      <c r="Q234" s="74">
        <f t="shared" si="115"/>
        <v>0</v>
      </c>
      <c r="R234" s="74">
        <f t="shared" si="115"/>
        <v>0</v>
      </c>
      <c r="S234" s="74">
        <f t="shared" si="115"/>
        <v>0</v>
      </c>
      <c r="T234" s="74">
        <f t="shared" si="115"/>
        <v>0</v>
      </c>
      <c r="U234" s="74">
        <f t="shared" si="115"/>
        <v>0</v>
      </c>
      <c r="V234" s="74">
        <f t="shared" si="115"/>
        <v>0</v>
      </c>
      <c r="W234" s="74">
        <f t="shared" si="115"/>
        <v>0</v>
      </c>
      <c r="X234" s="74">
        <f t="shared" si="115"/>
        <v>0</v>
      </c>
      <c r="Y234" s="74">
        <f t="shared" si="115"/>
        <v>0</v>
      </c>
      <c r="Z234" s="74">
        <f t="shared" si="115"/>
        <v>0</v>
      </c>
      <c r="AA234" s="74">
        <f t="shared" si="115"/>
        <v>0</v>
      </c>
      <c r="AB234" s="74">
        <f t="shared" si="115"/>
        <v>0</v>
      </c>
      <c r="AC234" s="74">
        <f t="shared" si="115"/>
        <v>0</v>
      </c>
      <c r="AD234" s="74">
        <f t="shared" si="115"/>
        <v>0</v>
      </c>
      <c r="AE234" s="74">
        <f t="shared" si="115"/>
        <v>0</v>
      </c>
      <c r="AF234" s="74">
        <f t="shared" si="115"/>
        <v>0</v>
      </c>
      <c r="AG234" s="74">
        <f t="shared" si="115"/>
        <v>0</v>
      </c>
      <c r="AH234" s="74">
        <f t="shared" si="115"/>
        <v>0</v>
      </c>
      <c r="AI234" s="74">
        <f t="shared" si="115"/>
        <v>0</v>
      </c>
      <c r="AJ234" s="74">
        <f t="shared" si="115"/>
        <v>0</v>
      </c>
      <c r="AK234" s="74">
        <f t="shared" si="115"/>
        <v>0</v>
      </c>
      <c r="AL234" s="74">
        <f>F233*AL233</f>
        <v>0</v>
      </c>
      <c r="AM234" s="61"/>
      <c r="AN234" s="61"/>
      <c r="AO234" s="61"/>
      <c r="AP234" s="61"/>
      <c r="AQ234" s="61"/>
      <c r="AR234" s="61"/>
      <c r="AS234" s="61"/>
      <c r="AT234" s="61"/>
      <c r="AU234" s="61"/>
      <c r="AV234" s="61"/>
      <c r="AW234" s="61"/>
      <c r="AX234" s="61"/>
      <c r="AY234" s="61"/>
      <c r="AZ234" s="61"/>
      <c r="BA234" s="61"/>
      <c r="BB234" s="61"/>
      <c r="BC234" s="61"/>
      <c r="BD234" s="61"/>
      <c r="BE234" s="61"/>
      <c r="BF234" s="61"/>
      <c r="BG234" s="61"/>
      <c r="BH234" s="61"/>
      <c r="BI234" s="61"/>
      <c r="BJ234" s="61"/>
      <c r="BK234" s="61"/>
      <c r="BL234" s="61"/>
      <c r="BM234" s="61"/>
      <c r="BN234" s="61"/>
      <c r="BO234" s="61"/>
      <c r="BP234" s="61"/>
      <c r="BQ234" s="61"/>
      <c r="BR234" s="61"/>
      <c r="BS234" s="61"/>
      <c r="BT234" s="61"/>
      <c r="BU234" s="61"/>
      <c r="BV234" s="61"/>
      <c r="BW234" s="61"/>
      <c r="BX234" s="61"/>
      <c r="BY234" s="61"/>
      <c r="BZ234" s="61"/>
      <c r="CA234" s="61"/>
      <c r="CB234" s="61"/>
      <c r="CC234" s="61"/>
      <c r="CD234" s="61"/>
      <c r="CE234" s="61"/>
      <c r="CF234" s="61"/>
      <c r="CG234" s="61"/>
      <c r="CH234" s="61"/>
      <c r="CI234" s="61"/>
      <c r="CJ234" s="61"/>
      <c r="CK234" s="61"/>
      <c r="CL234" s="61"/>
      <c r="CM234" s="61"/>
      <c r="CN234" s="61"/>
      <c r="CO234" s="61"/>
      <c r="CP234" s="61"/>
      <c r="CQ234" s="61"/>
      <c r="CR234" s="61"/>
      <c r="CS234" s="61"/>
      <c r="CT234" s="61"/>
      <c r="CU234" s="61"/>
      <c r="CV234" s="61"/>
      <c r="CW234" s="61"/>
      <c r="CX234" s="61"/>
      <c r="CY234" s="61"/>
      <c r="CZ234" s="61"/>
      <c r="DA234" s="61"/>
      <c r="DB234" s="61"/>
    </row>
    <row r="235" spans="1:106" s="58" customFormat="1" ht="16.5" customHeight="1">
      <c r="A235" s="70" t="s">
        <v>425</v>
      </c>
      <c r="B235" s="767"/>
      <c r="C235" s="724" t="s">
        <v>111</v>
      </c>
      <c r="D235" s="718" t="str">
        <f>[76]납품수량!C16</f>
        <v>REAR BOW</v>
      </c>
      <c r="E235" s="718" t="str">
        <f>[76]납품수량!D16</f>
        <v>A150/A161</v>
      </c>
      <c r="F235" s="718">
        <f>VLOOKUP(C235,'[72]납품수량(영업)'!$C$3:$F$260,4,FALSE)</f>
        <v>0</v>
      </c>
      <c r="G235" s="74">
        <f>VLOOKUP($C$235,[77]납품수량!$B$3:$AI$200,G1,FALSE)</f>
        <v>0</v>
      </c>
      <c r="H235" s="74">
        <f>VLOOKUP($C$235,[77]납품수량!$B$3:$AI$200,H1,FALSE)</f>
        <v>0</v>
      </c>
      <c r="I235" s="74">
        <f>VLOOKUP($C$235,[77]납품수량!$B$3:$AI$200,I1,FALSE)</f>
        <v>0</v>
      </c>
      <c r="J235" s="74">
        <f>VLOOKUP($C$235,[77]납품수량!$B$3:$AI$200,J1,FALSE)</f>
        <v>0</v>
      </c>
      <c r="K235" s="74">
        <f>VLOOKUP($C$235,[77]납품수량!$B$3:$AI$200,K1,FALSE)</f>
        <v>0</v>
      </c>
      <c r="L235" s="74">
        <f>VLOOKUP($C$235,[77]납품수량!$B$3:$AI$200,L1,FALSE)</f>
        <v>0</v>
      </c>
      <c r="M235" s="74">
        <f>VLOOKUP($C$235,[77]납품수량!$B$3:$AI$200,M1,FALSE)</f>
        <v>0</v>
      </c>
      <c r="N235" s="74">
        <f>VLOOKUP($C$235,[77]납품수량!$B$3:$AI$200,N1,FALSE)</f>
        <v>0</v>
      </c>
      <c r="O235" s="74">
        <f>VLOOKUP($C$235,[77]납품수량!$B$3:$AI$200,O1,FALSE)</f>
        <v>0</v>
      </c>
      <c r="P235" s="74">
        <f>VLOOKUP($C$235,[77]납품수량!$B$3:$AI$200,P1,FALSE)</f>
        <v>0</v>
      </c>
      <c r="Q235" s="74">
        <f>VLOOKUP($C$235,[77]납품수량!$B$3:$AI$200,Q1,FALSE)</f>
        <v>0</v>
      </c>
      <c r="R235" s="74">
        <f>VLOOKUP($C$235,[77]납품수량!$B$3:$AI$200,R1,FALSE)</f>
        <v>0</v>
      </c>
      <c r="S235" s="74">
        <f>VLOOKUP($C$235,[77]납품수량!$B$3:$AI$200,S1,FALSE)</f>
        <v>0</v>
      </c>
      <c r="T235" s="74">
        <f>VLOOKUP($C$235,[77]납품수량!$B$3:$AI$200,T1,FALSE)</f>
        <v>0</v>
      </c>
      <c r="U235" s="74">
        <f>VLOOKUP($C$235,[77]납품수량!$B$3:$AI$200,U1,FALSE)</f>
        <v>0</v>
      </c>
      <c r="V235" s="74">
        <f>VLOOKUP($C$235,[77]납품수량!$B$3:$AI$200,V1,FALSE)</f>
        <v>0</v>
      </c>
      <c r="W235" s="74">
        <f>VLOOKUP($C$235,[77]납품수량!$B$3:$AI$200,W1,FALSE)</f>
        <v>0</v>
      </c>
      <c r="X235" s="74">
        <f>VLOOKUP($C$235,[77]납품수량!$B$3:$AI$200,X1,FALSE)</f>
        <v>0</v>
      </c>
      <c r="Y235" s="74">
        <f>VLOOKUP($C$235,[77]납품수량!$B$3:$AI$200,Y1,FALSE)</f>
        <v>0</v>
      </c>
      <c r="Z235" s="74">
        <f>VLOOKUP($C$235,[77]납품수량!$B$3:$AI$200,Z1,FALSE)</f>
        <v>0</v>
      </c>
      <c r="AA235" s="74">
        <f>VLOOKUP($C$235,[77]납품수량!$B$3:$AI$200,AA1,FALSE)</f>
        <v>0</v>
      </c>
      <c r="AB235" s="74">
        <f>VLOOKUP($C$235,[77]납품수량!$B$3:$AI$200,AB1,FALSE)</f>
        <v>0</v>
      </c>
      <c r="AC235" s="74">
        <f>VLOOKUP($C$235,[77]납품수량!$B$3:$AI$200,AC1,FALSE)</f>
        <v>0</v>
      </c>
      <c r="AD235" s="74">
        <f>VLOOKUP($C$235,[77]납품수량!$B$3:$AI$200,AD1,FALSE)</f>
        <v>0</v>
      </c>
      <c r="AE235" s="74">
        <f>VLOOKUP($C$235,[77]납품수량!$B$3:$AI$200,AE1,FALSE)</f>
        <v>0</v>
      </c>
      <c r="AF235" s="74">
        <f>VLOOKUP($C$235,[77]납품수량!$B$3:$AI$200,AF1,FALSE)</f>
        <v>0</v>
      </c>
      <c r="AG235" s="74">
        <f>VLOOKUP($C$235,[77]납품수량!$B$3:$AI$200,AG1,FALSE)</f>
        <v>0</v>
      </c>
      <c r="AH235" s="74">
        <f>VLOOKUP($C$235,[77]납품수량!$B$3:$AI$200,AH1,FALSE)</f>
        <v>0</v>
      </c>
      <c r="AI235" s="74">
        <f>VLOOKUP($C$235,[77]납품수량!$B$3:$AI$200,AI1,FALSE)</f>
        <v>0</v>
      </c>
      <c r="AJ235" s="74">
        <f>VLOOKUP($C$235,[77]납품수량!$B$3:$AI$200,AJ1,FALSE)</f>
        <v>0</v>
      </c>
      <c r="AK235" s="74">
        <f>VLOOKUP($C$235,[77]납품수량!$B$3:$AI$200,AK1,FALSE)</f>
        <v>0</v>
      </c>
      <c r="AL235" s="74">
        <f>SUM(G235:AK235)</f>
        <v>0</v>
      </c>
      <c r="AM235" s="61"/>
      <c r="AN235" s="61"/>
      <c r="AO235" s="61"/>
      <c r="AP235" s="61"/>
      <c r="AQ235" s="61"/>
      <c r="AR235" s="61"/>
      <c r="AS235" s="61"/>
      <c r="AT235" s="61"/>
      <c r="AU235" s="61"/>
      <c r="AV235" s="61"/>
      <c r="AW235" s="61"/>
      <c r="AX235" s="61"/>
      <c r="AY235" s="61"/>
      <c r="AZ235" s="61"/>
      <c r="BA235" s="61"/>
      <c r="BB235" s="61"/>
      <c r="BC235" s="61"/>
      <c r="BD235" s="61"/>
      <c r="BE235" s="61"/>
      <c r="BF235" s="61"/>
      <c r="BG235" s="61"/>
      <c r="BH235" s="61"/>
      <c r="BI235" s="61"/>
      <c r="BJ235" s="61"/>
      <c r="BK235" s="61"/>
      <c r="BL235" s="61"/>
      <c r="BM235" s="61"/>
      <c r="BN235" s="61"/>
      <c r="BO235" s="61"/>
      <c r="BP235" s="61"/>
      <c r="BQ235" s="61"/>
      <c r="BR235" s="61"/>
      <c r="BS235" s="61"/>
      <c r="BT235" s="61"/>
      <c r="BU235" s="61"/>
      <c r="BV235" s="61"/>
      <c r="BW235" s="61"/>
      <c r="BX235" s="61"/>
      <c r="BY235" s="61"/>
      <c r="BZ235" s="61"/>
      <c r="CA235" s="61"/>
      <c r="CB235" s="61"/>
      <c r="CC235" s="61"/>
      <c r="CD235" s="61"/>
      <c r="CE235" s="61"/>
      <c r="CF235" s="61"/>
      <c r="CG235" s="61"/>
      <c r="CH235" s="61"/>
      <c r="CI235" s="61"/>
      <c r="CJ235" s="61"/>
      <c r="CK235" s="61"/>
      <c r="CL235" s="61"/>
      <c r="CM235" s="61"/>
      <c r="CN235" s="61"/>
      <c r="CO235" s="61"/>
      <c r="CP235" s="61"/>
      <c r="CQ235" s="61"/>
      <c r="CR235" s="61"/>
      <c r="CS235" s="61"/>
      <c r="CT235" s="61"/>
      <c r="CU235" s="61"/>
      <c r="CV235" s="61"/>
      <c r="CW235" s="61"/>
      <c r="CX235" s="61"/>
      <c r="CY235" s="61"/>
      <c r="CZ235" s="61"/>
      <c r="DA235" s="61"/>
      <c r="DB235" s="61"/>
    </row>
    <row r="236" spans="1:106" s="58" customFormat="1" ht="16.5" customHeight="1">
      <c r="A236" s="70"/>
      <c r="B236" s="767"/>
      <c r="C236" s="730"/>
      <c r="D236" s="719"/>
      <c r="E236" s="719"/>
      <c r="F236" s="719"/>
      <c r="G236" s="74">
        <f>$F$235*G235</f>
        <v>0</v>
      </c>
      <c r="H236" s="74">
        <f t="shared" ref="H236:AK236" si="116">$F$235*H235</f>
        <v>0</v>
      </c>
      <c r="I236" s="74">
        <f t="shared" si="116"/>
        <v>0</v>
      </c>
      <c r="J236" s="74">
        <f t="shared" si="116"/>
        <v>0</v>
      </c>
      <c r="K236" s="74">
        <f t="shared" si="116"/>
        <v>0</v>
      </c>
      <c r="L236" s="74">
        <f t="shared" si="116"/>
        <v>0</v>
      </c>
      <c r="M236" s="74">
        <f t="shared" si="116"/>
        <v>0</v>
      </c>
      <c r="N236" s="74">
        <f t="shared" si="116"/>
        <v>0</v>
      </c>
      <c r="O236" s="74">
        <f t="shared" si="116"/>
        <v>0</v>
      </c>
      <c r="P236" s="74">
        <f t="shared" si="116"/>
        <v>0</v>
      </c>
      <c r="Q236" s="74">
        <f t="shared" si="116"/>
        <v>0</v>
      </c>
      <c r="R236" s="74">
        <f t="shared" si="116"/>
        <v>0</v>
      </c>
      <c r="S236" s="74">
        <f t="shared" si="116"/>
        <v>0</v>
      </c>
      <c r="T236" s="74">
        <f t="shared" si="116"/>
        <v>0</v>
      </c>
      <c r="U236" s="74">
        <f t="shared" si="116"/>
        <v>0</v>
      </c>
      <c r="V236" s="74">
        <f t="shared" si="116"/>
        <v>0</v>
      </c>
      <c r="W236" s="74">
        <f t="shared" si="116"/>
        <v>0</v>
      </c>
      <c r="X236" s="74">
        <f t="shared" si="116"/>
        <v>0</v>
      </c>
      <c r="Y236" s="74">
        <f t="shared" si="116"/>
        <v>0</v>
      </c>
      <c r="Z236" s="74">
        <f t="shared" si="116"/>
        <v>0</v>
      </c>
      <c r="AA236" s="74">
        <f t="shared" si="116"/>
        <v>0</v>
      </c>
      <c r="AB236" s="74">
        <f t="shared" si="116"/>
        <v>0</v>
      </c>
      <c r="AC236" s="74">
        <f t="shared" si="116"/>
        <v>0</v>
      </c>
      <c r="AD236" s="74">
        <f t="shared" si="116"/>
        <v>0</v>
      </c>
      <c r="AE236" s="74">
        <f t="shared" si="116"/>
        <v>0</v>
      </c>
      <c r="AF236" s="74">
        <f t="shared" si="116"/>
        <v>0</v>
      </c>
      <c r="AG236" s="74">
        <f t="shared" si="116"/>
        <v>0</v>
      </c>
      <c r="AH236" s="74">
        <f t="shared" si="116"/>
        <v>0</v>
      </c>
      <c r="AI236" s="74">
        <f t="shared" si="116"/>
        <v>0</v>
      </c>
      <c r="AJ236" s="74">
        <f t="shared" si="116"/>
        <v>0</v>
      </c>
      <c r="AK236" s="74">
        <f t="shared" si="116"/>
        <v>0</v>
      </c>
      <c r="AL236" s="74">
        <f>F235*AL235</f>
        <v>0</v>
      </c>
      <c r="AM236" s="61"/>
      <c r="AN236" s="61"/>
      <c r="AO236" s="61"/>
      <c r="AP236" s="61"/>
      <c r="AQ236" s="61"/>
      <c r="AR236" s="61"/>
      <c r="AS236" s="61"/>
      <c r="AT236" s="61"/>
      <c r="AU236" s="61"/>
      <c r="AV236" s="61"/>
      <c r="AW236" s="61"/>
      <c r="AX236" s="61"/>
      <c r="AY236" s="61"/>
      <c r="AZ236" s="61"/>
      <c r="BA236" s="61"/>
      <c r="BB236" s="61"/>
      <c r="BC236" s="61"/>
      <c r="BD236" s="61"/>
      <c r="BE236" s="61"/>
      <c r="BF236" s="61"/>
      <c r="BG236" s="61"/>
      <c r="BH236" s="61"/>
      <c r="BI236" s="61"/>
      <c r="BJ236" s="61"/>
      <c r="BK236" s="61"/>
      <c r="BL236" s="61"/>
      <c r="BM236" s="61"/>
      <c r="BN236" s="61"/>
      <c r="BO236" s="61"/>
      <c r="BP236" s="61"/>
      <c r="BQ236" s="61"/>
      <c r="BR236" s="61"/>
      <c r="BS236" s="61"/>
      <c r="BT236" s="61"/>
      <c r="BU236" s="61"/>
      <c r="BV236" s="61"/>
      <c r="BW236" s="61"/>
      <c r="BX236" s="61"/>
      <c r="BY236" s="61"/>
      <c r="BZ236" s="61"/>
      <c r="CA236" s="61"/>
      <c r="CB236" s="61"/>
      <c r="CC236" s="61"/>
      <c r="CD236" s="61"/>
      <c r="CE236" s="61"/>
      <c r="CF236" s="61"/>
      <c r="CG236" s="61"/>
      <c r="CH236" s="61"/>
      <c r="CI236" s="61"/>
      <c r="CJ236" s="61"/>
      <c r="CK236" s="61"/>
      <c r="CL236" s="61"/>
      <c r="CM236" s="61"/>
      <c r="CN236" s="61"/>
      <c r="CO236" s="61"/>
      <c r="CP236" s="61"/>
      <c r="CQ236" s="61"/>
      <c r="CR236" s="61"/>
      <c r="CS236" s="61"/>
      <c r="CT236" s="61"/>
      <c r="CU236" s="61"/>
      <c r="CV236" s="61"/>
      <c r="CW236" s="61"/>
      <c r="CX236" s="61"/>
      <c r="CY236" s="61"/>
      <c r="CZ236" s="61"/>
      <c r="DA236" s="61"/>
      <c r="DB236" s="61"/>
    </row>
    <row r="237" spans="1:106" s="58" customFormat="1" ht="16.5" customHeight="1">
      <c r="A237" s="70" t="s">
        <v>425</v>
      </c>
      <c r="B237" s="767"/>
      <c r="C237" s="724" t="s">
        <v>112</v>
      </c>
      <c r="D237" s="718" t="str">
        <f>[76]납품수량!C17</f>
        <v>REAR BOW</v>
      </c>
      <c r="E237" s="718" t="str">
        <f>[76]납품수량!D17</f>
        <v>D100/D150</v>
      </c>
      <c r="F237" s="718">
        <f>VLOOKUP(C237,'[72]납품수량(영업)'!$C$3:$F$260,4,FALSE)</f>
        <v>0</v>
      </c>
      <c r="G237" s="74">
        <f>VLOOKUP($C$237,[77]납품수량!$B$3:$AI$200,G1,FALSE)</f>
        <v>0</v>
      </c>
      <c r="H237" s="74">
        <f>VLOOKUP($C$237,[77]납품수량!$B$3:$AI$200,H1,FALSE)</f>
        <v>0</v>
      </c>
      <c r="I237" s="74">
        <f>VLOOKUP($C$237,[77]납품수량!$B$3:$AI$200,I1,FALSE)</f>
        <v>0</v>
      </c>
      <c r="J237" s="74">
        <f>VLOOKUP($C$237,[77]납품수량!$B$3:$AI$200,J1,FALSE)</f>
        <v>0</v>
      </c>
      <c r="K237" s="74">
        <f>VLOOKUP($C$237,[77]납품수량!$B$3:$AI$200,K1,FALSE)</f>
        <v>0</v>
      </c>
      <c r="L237" s="74">
        <f>VLOOKUP($C$237,[77]납품수량!$B$3:$AI$200,L1,FALSE)</f>
        <v>0</v>
      </c>
      <c r="M237" s="74">
        <f>VLOOKUP($C$237,[77]납품수량!$B$3:$AI$200,M1,FALSE)</f>
        <v>0</v>
      </c>
      <c r="N237" s="74">
        <f>VLOOKUP($C$237,[77]납품수량!$B$3:$AI$200,N1,FALSE)</f>
        <v>0</v>
      </c>
      <c r="O237" s="74">
        <f>VLOOKUP($C$237,[77]납품수량!$B$3:$AI$200,O1,FALSE)</f>
        <v>0</v>
      </c>
      <c r="P237" s="74">
        <f>VLOOKUP($C$237,[77]납품수량!$B$3:$AI$200,P1,FALSE)</f>
        <v>0</v>
      </c>
      <c r="Q237" s="74">
        <f>VLOOKUP($C$237,[77]납품수량!$B$3:$AI$200,Q1,FALSE)</f>
        <v>0</v>
      </c>
      <c r="R237" s="74">
        <f>VLOOKUP($C$237,[77]납품수량!$B$3:$AI$200,R1,FALSE)</f>
        <v>0</v>
      </c>
      <c r="S237" s="74">
        <f>VLOOKUP($C$237,[77]납품수량!$B$3:$AI$200,S1,FALSE)</f>
        <v>0</v>
      </c>
      <c r="T237" s="74">
        <f>VLOOKUP($C$237,[77]납품수량!$B$3:$AI$200,T1,FALSE)</f>
        <v>0</v>
      </c>
      <c r="U237" s="74">
        <f>VLOOKUP($C$237,[77]납품수량!$B$3:$AI$200,U1,FALSE)</f>
        <v>0</v>
      </c>
      <c r="V237" s="74">
        <f>VLOOKUP($C$237,[77]납품수량!$B$3:$AI$200,V1,FALSE)</f>
        <v>0</v>
      </c>
      <c r="W237" s="74">
        <f>VLOOKUP($C$237,[77]납품수량!$B$3:$AI$200,W1,FALSE)</f>
        <v>0</v>
      </c>
      <c r="X237" s="74">
        <f>VLOOKUP($C$237,[77]납품수량!$B$3:$AI$200,X1,FALSE)</f>
        <v>0</v>
      </c>
      <c r="Y237" s="74">
        <f>VLOOKUP($C$237,[77]납품수량!$B$3:$AI$200,Y1,FALSE)</f>
        <v>0</v>
      </c>
      <c r="Z237" s="74">
        <f>VLOOKUP($C$237,[77]납품수량!$B$3:$AI$200,Z1,FALSE)</f>
        <v>0</v>
      </c>
      <c r="AA237" s="74">
        <f>VLOOKUP($C$237,[77]납품수량!$B$3:$AI$200,AA1,FALSE)</f>
        <v>0</v>
      </c>
      <c r="AB237" s="74">
        <f>VLOOKUP($C$237,[77]납품수량!$B$3:$AI$200,AB1,FALSE)</f>
        <v>0</v>
      </c>
      <c r="AC237" s="74">
        <f>VLOOKUP($C$237,[77]납품수량!$B$3:$AI$200,AC1,FALSE)</f>
        <v>0</v>
      </c>
      <c r="AD237" s="74">
        <f>VLOOKUP($C$237,[77]납품수량!$B$3:$AI$200,AD1,FALSE)</f>
        <v>0</v>
      </c>
      <c r="AE237" s="74">
        <f>VLOOKUP($C$237,[77]납품수량!$B$3:$AI$200,AE1,FALSE)</f>
        <v>0</v>
      </c>
      <c r="AF237" s="74">
        <f>VLOOKUP($C$237,[77]납품수량!$B$3:$AI$200,AF1,FALSE)</f>
        <v>0</v>
      </c>
      <c r="AG237" s="74">
        <f>VLOOKUP($C$237,[77]납품수량!$B$3:$AI$200,AG1,FALSE)</f>
        <v>0</v>
      </c>
      <c r="AH237" s="74">
        <f>VLOOKUP($C$237,[77]납품수량!$B$3:$AI$200,AH1,FALSE)</f>
        <v>0</v>
      </c>
      <c r="AI237" s="74">
        <f>VLOOKUP($C$237,[77]납품수량!$B$3:$AI$200,AI1,FALSE)</f>
        <v>0</v>
      </c>
      <c r="AJ237" s="74">
        <f>VLOOKUP($C$237,[77]납품수량!$B$3:$AI$200,AJ1,FALSE)</f>
        <v>0</v>
      </c>
      <c r="AK237" s="74">
        <f>VLOOKUP($C$237,[77]납품수량!$B$3:$AI$200,AK1,FALSE)</f>
        <v>0</v>
      </c>
      <c r="AL237" s="74">
        <f>SUM(G237:AK237)</f>
        <v>0</v>
      </c>
      <c r="AM237" s="61"/>
      <c r="AN237" s="61"/>
      <c r="AO237" s="61"/>
      <c r="AP237" s="61"/>
      <c r="AQ237" s="61"/>
      <c r="AR237" s="61"/>
      <c r="AS237" s="61"/>
      <c r="AT237" s="61"/>
      <c r="AU237" s="61"/>
      <c r="AV237" s="61"/>
      <c r="AW237" s="61"/>
      <c r="AX237" s="61"/>
      <c r="AY237" s="61"/>
      <c r="AZ237" s="61"/>
      <c r="BA237" s="61"/>
      <c r="BB237" s="61"/>
      <c r="BC237" s="61"/>
      <c r="BD237" s="61"/>
      <c r="BE237" s="61"/>
      <c r="BF237" s="61"/>
      <c r="BG237" s="61"/>
      <c r="BH237" s="61"/>
      <c r="BI237" s="61"/>
      <c r="BJ237" s="61"/>
      <c r="BK237" s="61"/>
      <c r="BL237" s="61"/>
      <c r="BM237" s="61"/>
      <c r="BN237" s="61"/>
      <c r="BO237" s="61"/>
      <c r="BP237" s="61"/>
      <c r="BQ237" s="61"/>
      <c r="BR237" s="61"/>
      <c r="BS237" s="61"/>
      <c r="BT237" s="61"/>
      <c r="BU237" s="61"/>
      <c r="BV237" s="61"/>
      <c r="BW237" s="61"/>
      <c r="BX237" s="61"/>
      <c r="BY237" s="61"/>
      <c r="BZ237" s="61"/>
      <c r="CA237" s="61"/>
      <c r="CB237" s="61"/>
      <c r="CC237" s="61"/>
      <c r="CD237" s="61"/>
      <c r="CE237" s="61"/>
      <c r="CF237" s="61"/>
      <c r="CG237" s="61"/>
      <c r="CH237" s="61"/>
      <c r="CI237" s="61"/>
      <c r="CJ237" s="61"/>
      <c r="CK237" s="61"/>
      <c r="CL237" s="61"/>
      <c r="CM237" s="61"/>
      <c r="CN237" s="61"/>
      <c r="CO237" s="61"/>
      <c r="CP237" s="61"/>
      <c r="CQ237" s="61"/>
      <c r="CR237" s="61"/>
      <c r="CS237" s="61"/>
      <c r="CT237" s="61"/>
      <c r="CU237" s="61"/>
      <c r="CV237" s="61"/>
      <c r="CW237" s="61"/>
      <c r="CX237" s="61"/>
      <c r="CY237" s="61"/>
      <c r="CZ237" s="61"/>
      <c r="DA237" s="61"/>
      <c r="DB237" s="61"/>
    </row>
    <row r="238" spans="1:106" s="58" customFormat="1" ht="16.5" customHeight="1">
      <c r="A238" s="70"/>
      <c r="B238" s="767"/>
      <c r="C238" s="730"/>
      <c r="D238" s="719"/>
      <c r="E238" s="719"/>
      <c r="F238" s="719"/>
      <c r="G238" s="74">
        <f>$F$237*G237</f>
        <v>0</v>
      </c>
      <c r="H238" s="74">
        <f t="shared" ref="H238:AK238" si="117">$F$237*H237</f>
        <v>0</v>
      </c>
      <c r="I238" s="74">
        <f t="shared" si="117"/>
        <v>0</v>
      </c>
      <c r="J238" s="74">
        <f t="shared" si="117"/>
        <v>0</v>
      </c>
      <c r="K238" s="74">
        <f t="shared" si="117"/>
        <v>0</v>
      </c>
      <c r="L238" s="74">
        <f t="shared" si="117"/>
        <v>0</v>
      </c>
      <c r="M238" s="74">
        <f t="shared" si="117"/>
        <v>0</v>
      </c>
      <c r="N238" s="74">
        <f t="shared" si="117"/>
        <v>0</v>
      </c>
      <c r="O238" s="74">
        <f t="shared" si="117"/>
        <v>0</v>
      </c>
      <c r="P238" s="74">
        <f t="shared" si="117"/>
        <v>0</v>
      </c>
      <c r="Q238" s="74">
        <f t="shared" si="117"/>
        <v>0</v>
      </c>
      <c r="R238" s="74">
        <f t="shared" si="117"/>
        <v>0</v>
      </c>
      <c r="S238" s="74">
        <f t="shared" si="117"/>
        <v>0</v>
      </c>
      <c r="T238" s="74">
        <f t="shared" si="117"/>
        <v>0</v>
      </c>
      <c r="U238" s="74">
        <f t="shared" si="117"/>
        <v>0</v>
      </c>
      <c r="V238" s="74">
        <f t="shared" si="117"/>
        <v>0</v>
      </c>
      <c r="W238" s="74">
        <f t="shared" si="117"/>
        <v>0</v>
      </c>
      <c r="X238" s="74">
        <f t="shared" si="117"/>
        <v>0</v>
      </c>
      <c r="Y238" s="74">
        <f t="shared" si="117"/>
        <v>0</v>
      </c>
      <c r="Z238" s="74">
        <f t="shared" si="117"/>
        <v>0</v>
      </c>
      <c r="AA238" s="74">
        <f t="shared" si="117"/>
        <v>0</v>
      </c>
      <c r="AB238" s="74">
        <f t="shared" si="117"/>
        <v>0</v>
      </c>
      <c r="AC238" s="74">
        <f t="shared" si="117"/>
        <v>0</v>
      </c>
      <c r="AD238" s="74">
        <f t="shared" si="117"/>
        <v>0</v>
      </c>
      <c r="AE238" s="74">
        <f t="shared" si="117"/>
        <v>0</v>
      </c>
      <c r="AF238" s="74">
        <f t="shared" si="117"/>
        <v>0</v>
      </c>
      <c r="AG238" s="74">
        <f t="shared" si="117"/>
        <v>0</v>
      </c>
      <c r="AH238" s="74">
        <f t="shared" si="117"/>
        <v>0</v>
      </c>
      <c r="AI238" s="74">
        <f t="shared" si="117"/>
        <v>0</v>
      </c>
      <c r="AJ238" s="74">
        <f t="shared" si="117"/>
        <v>0</v>
      </c>
      <c r="AK238" s="74">
        <f t="shared" si="117"/>
        <v>0</v>
      </c>
      <c r="AL238" s="74">
        <f>F237*AL237</f>
        <v>0</v>
      </c>
      <c r="AM238" s="61"/>
      <c r="AN238" s="61"/>
      <c r="AO238" s="61"/>
      <c r="AP238" s="61"/>
      <c r="AQ238" s="61"/>
      <c r="AR238" s="61"/>
      <c r="AS238" s="61"/>
      <c r="AT238" s="61"/>
      <c r="AU238" s="61"/>
      <c r="AV238" s="61"/>
      <c r="AW238" s="61"/>
      <c r="AX238" s="61"/>
      <c r="AY238" s="61"/>
      <c r="AZ238" s="61"/>
      <c r="BA238" s="61"/>
      <c r="BB238" s="61"/>
      <c r="BC238" s="61"/>
      <c r="BD238" s="61"/>
      <c r="BE238" s="61"/>
      <c r="BF238" s="61"/>
      <c r="BG238" s="61"/>
      <c r="BH238" s="61"/>
      <c r="BI238" s="61"/>
      <c r="BJ238" s="61"/>
      <c r="BK238" s="61"/>
      <c r="BL238" s="61"/>
      <c r="BM238" s="61"/>
      <c r="BN238" s="61"/>
      <c r="BO238" s="61"/>
      <c r="BP238" s="61"/>
      <c r="BQ238" s="61"/>
      <c r="BR238" s="61"/>
      <c r="BS238" s="61"/>
      <c r="BT238" s="61"/>
      <c r="BU238" s="61"/>
      <c r="BV238" s="61"/>
      <c r="BW238" s="61"/>
      <c r="BX238" s="61"/>
      <c r="BY238" s="61"/>
      <c r="BZ238" s="61"/>
      <c r="CA238" s="61"/>
      <c r="CB238" s="61"/>
      <c r="CC238" s="61"/>
      <c r="CD238" s="61"/>
      <c r="CE238" s="61"/>
      <c r="CF238" s="61"/>
      <c r="CG238" s="61"/>
      <c r="CH238" s="61"/>
      <c r="CI238" s="61"/>
      <c r="CJ238" s="61"/>
      <c r="CK238" s="61"/>
      <c r="CL238" s="61"/>
      <c r="CM238" s="61"/>
      <c r="CN238" s="61"/>
      <c r="CO238" s="61"/>
      <c r="CP238" s="61"/>
      <c r="CQ238" s="61"/>
      <c r="CR238" s="61"/>
      <c r="CS238" s="61"/>
      <c r="CT238" s="61"/>
      <c r="CU238" s="61"/>
      <c r="CV238" s="61"/>
      <c r="CW238" s="61"/>
      <c r="CX238" s="61"/>
      <c r="CY238" s="61"/>
      <c r="CZ238" s="61"/>
      <c r="DA238" s="61"/>
      <c r="DB238" s="61"/>
    </row>
    <row r="239" spans="1:106" s="58" customFormat="1" ht="16.5" customHeight="1">
      <c r="A239" s="70" t="s">
        <v>425</v>
      </c>
      <c r="B239" s="767"/>
      <c r="C239" s="724" t="s">
        <v>113</v>
      </c>
      <c r="D239" s="718" t="str">
        <f>[76]납품수량!C18</f>
        <v>REAR BOW</v>
      </c>
      <c r="E239" s="718" t="str">
        <f>[76]납품수량!D18</f>
        <v>V250</v>
      </c>
      <c r="F239" s="718">
        <f>VLOOKUP(C239,'[72]납품수량(영업)'!$C$3:$F$260,4,FALSE)</f>
        <v>0</v>
      </c>
      <c r="G239" s="74">
        <f>VLOOKUP($C$239,[77]납품수량!$B$3:$AI$200,G1,FALSE)</f>
        <v>0</v>
      </c>
      <c r="H239" s="74">
        <f>VLOOKUP($C$239,[77]납품수량!$B$3:$AI$200,H1,FALSE)</f>
        <v>0</v>
      </c>
      <c r="I239" s="74">
        <f>VLOOKUP($C$239,[77]납품수량!$B$3:$AI$200,I1,FALSE)</f>
        <v>0</v>
      </c>
      <c r="J239" s="74">
        <f>VLOOKUP($C$239,[77]납품수량!$B$3:$AI$200,J1,FALSE)</f>
        <v>0</v>
      </c>
      <c r="K239" s="74">
        <f>VLOOKUP($C$239,[77]납품수량!$B$3:$AI$200,K1,FALSE)</f>
        <v>0</v>
      </c>
      <c r="L239" s="74">
        <f>VLOOKUP($C$239,[77]납품수량!$B$3:$AI$200,L1,FALSE)</f>
        <v>0</v>
      </c>
      <c r="M239" s="74">
        <f>VLOOKUP($C$239,[77]납품수량!$B$3:$AI$200,M1,FALSE)</f>
        <v>0</v>
      </c>
      <c r="N239" s="74">
        <f>VLOOKUP($C$239,[77]납품수량!$B$3:$AI$200,N1,FALSE)</f>
        <v>0</v>
      </c>
      <c r="O239" s="74">
        <f>VLOOKUP($C$239,[77]납품수량!$B$3:$AI$200,O1,FALSE)</f>
        <v>0</v>
      </c>
      <c r="P239" s="74">
        <f>VLOOKUP($C$239,[77]납품수량!$B$3:$AI$200,P1,FALSE)</f>
        <v>0</v>
      </c>
      <c r="Q239" s="74">
        <f>VLOOKUP($C$239,[77]납품수량!$B$3:$AI$200,Q1,FALSE)</f>
        <v>0</v>
      </c>
      <c r="R239" s="74">
        <f>VLOOKUP($C$239,[77]납품수량!$B$3:$AI$200,R1,FALSE)</f>
        <v>0</v>
      </c>
      <c r="S239" s="74">
        <f>VLOOKUP($C$239,[77]납품수량!$B$3:$AI$200,S1,FALSE)</f>
        <v>0</v>
      </c>
      <c r="T239" s="74">
        <f>VLOOKUP($C$239,[77]납품수량!$B$3:$AI$200,T1,FALSE)</f>
        <v>0</v>
      </c>
      <c r="U239" s="74">
        <f>VLOOKUP($C$239,[77]납품수량!$B$3:$AI$200,U1,FALSE)</f>
        <v>0</v>
      </c>
      <c r="V239" s="74">
        <f>VLOOKUP($C$239,[77]납품수량!$B$3:$AI$200,V1,FALSE)</f>
        <v>0</v>
      </c>
      <c r="W239" s="74">
        <f>VLOOKUP($C$239,[77]납품수량!$B$3:$AI$200,W1,FALSE)</f>
        <v>0</v>
      </c>
      <c r="X239" s="74">
        <f>VLOOKUP($C$239,[77]납품수량!$B$3:$AI$200,X1,FALSE)</f>
        <v>0</v>
      </c>
      <c r="Y239" s="74">
        <f>VLOOKUP($C$239,[77]납품수량!$B$3:$AI$200,Y1,FALSE)</f>
        <v>0</v>
      </c>
      <c r="Z239" s="74">
        <f>VLOOKUP($C$239,[77]납품수량!$B$3:$AI$200,Z1,FALSE)</f>
        <v>0</v>
      </c>
      <c r="AA239" s="74">
        <f>VLOOKUP($C$239,[77]납품수량!$B$3:$AI$200,AA1,FALSE)</f>
        <v>0</v>
      </c>
      <c r="AB239" s="74">
        <f>VLOOKUP($C$239,[77]납품수량!$B$3:$AI$200,AB1,FALSE)</f>
        <v>0</v>
      </c>
      <c r="AC239" s="74">
        <f>VLOOKUP($C$239,[77]납품수량!$B$3:$AI$200,AC1,FALSE)</f>
        <v>0</v>
      </c>
      <c r="AD239" s="74">
        <f>VLOOKUP($C$239,[77]납품수량!$B$3:$AI$200,AD1,FALSE)</f>
        <v>0</v>
      </c>
      <c r="AE239" s="74">
        <f>VLOOKUP($C$239,[77]납품수량!$B$3:$AI$200,AE1,FALSE)</f>
        <v>0</v>
      </c>
      <c r="AF239" s="74">
        <f>VLOOKUP($C$239,[77]납품수량!$B$3:$AI$200,AF1,FALSE)</f>
        <v>0</v>
      </c>
      <c r="AG239" s="74">
        <f>VLOOKUP($C$239,[77]납품수량!$B$3:$AI$200,AG1,FALSE)</f>
        <v>0</v>
      </c>
      <c r="AH239" s="74">
        <f>VLOOKUP($C$239,[77]납품수량!$B$3:$AI$200,AH1,FALSE)</f>
        <v>0</v>
      </c>
      <c r="AI239" s="74">
        <f>VLOOKUP($C$239,[77]납품수량!$B$3:$AI$200,AI1,FALSE)</f>
        <v>0</v>
      </c>
      <c r="AJ239" s="74">
        <f>VLOOKUP($C$239,[77]납품수량!$B$3:$AI$200,AJ1,FALSE)</f>
        <v>0</v>
      </c>
      <c r="AK239" s="74">
        <f>VLOOKUP($C$239,[77]납품수량!$B$3:$AI$200,AK1,FALSE)</f>
        <v>0</v>
      </c>
      <c r="AL239" s="74">
        <f>SUM(G239:AK239)</f>
        <v>0</v>
      </c>
      <c r="AM239" s="61"/>
      <c r="AN239" s="61"/>
      <c r="AO239" s="61"/>
      <c r="AP239" s="61"/>
      <c r="AQ239" s="61"/>
      <c r="AR239" s="61"/>
      <c r="AS239" s="61"/>
      <c r="AT239" s="61"/>
      <c r="AU239" s="61"/>
      <c r="AV239" s="61"/>
      <c r="AW239" s="61"/>
      <c r="AX239" s="61"/>
      <c r="AY239" s="61"/>
      <c r="AZ239" s="61"/>
      <c r="BA239" s="61"/>
      <c r="BB239" s="61"/>
      <c r="BC239" s="61"/>
      <c r="BD239" s="61"/>
      <c r="BE239" s="61"/>
      <c r="BF239" s="61"/>
      <c r="BG239" s="61"/>
      <c r="BH239" s="61"/>
      <c r="BI239" s="61"/>
      <c r="BJ239" s="61"/>
      <c r="BK239" s="61"/>
      <c r="BL239" s="61"/>
      <c r="BM239" s="61"/>
      <c r="BN239" s="61"/>
      <c r="BO239" s="61"/>
      <c r="BP239" s="61"/>
      <c r="BQ239" s="61"/>
      <c r="BR239" s="61"/>
      <c r="BS239" s="61"/>
      <c r="BT239" s="61"/>
      <c r="BU239" s="61"/>
      <c r="BV239" s="61"/>
      <c r="BW239" s="61"/>
      <c r="BX239" s="61"/>
      <c r="BY239" s="61"/>
      <c r="BZ239" s="61"/>
      <c r="CA239" s="61"/>
      <c r="CB239" s="61"/>
      <c r="CC239" s="61"/>
      <c r="CD239" s="61"/>
      <c r="CE239" s="61"/>
      <c r="CF239" s="61"/>
      <c r="CG239" s="61"/>
      <c r="CH239" s="61"/>
      <c r="CI239" s="61"/>
      <c r="CJ239" s="61"/>
      <c r="CK239" s="61"/>
      <c r="CL239" s="61"/>
      <c r="CM239" s="61"/>
      <c r="CN239" s="61"/>
      <c r="CO239" s="61"/>
      <c r="CP239" s="61"/>
      <c r="CQ239" s="61"/>
      <c r="CR239" s="61"/>
      <c r="CS239" s="61"/>
      <c r="CT239" s="61"/>
      <c r="CU239" s="61"/>
      <c r="CV239" s="61"/>
      <c r="CW239" s="61"/>
      <c r="CX239" s="61"/>
      <c r="CY239" s="61"/>
      <c r="CZ239" s="61"/>
      <c r="DA239" s="61"/>
      <c r="DB239" s="61"/>
    </row>
    <row r="240" spans="1:106" s="58" customFormat="1" ht="16.5" customHeight="1">
      <c r="A240" s="70"/>
      <c r="B240" s="767"/>
      <c r="C240" s="730"/>
      <c r="D240" s="719"/>
      <c r="E240" s="719"/>
      <c r="F240" s="719"/>
      <c r="G240" s="74">
        <f>$F$239*G239</f>
        <v>0</v>
      </c>
      <c r="H240" s="74">
        <f t="shared" ref="H240:AK240" si="118">$F$239*H239</f>
        <v>0</v>
      </c>
      <c r="I240" s="74">
        <f t="shared" si="118"/>
        <v>0</v>
      </c>
      <c r="J240" s="74">
        <f t="shared" si="118"/>
        <v>0</v>
      </c>
      <c r="K240" s="74">
        <f t="shared" si="118"/>
        <v>0</v>
      </c>
      <c r="L240" s="74">
        <f t="shared" si="118"/>
        <v>0</v>
      </c>
      <c r="M240" s="74">
        <f t="shared" si="118"/>
        <v>0</v>
      </c>
      <c r="N240" s="74">
        <f t="shared" si="118"/>
        <v>0</v>
      </c>
      <c r="O240" s="74">
        <f t="shared" si="118"/>
        <v>0</v>
      </c>
      <c r="P240" s="74">
        <f t="shared" si="118"/>
        <v>0</v>
      </c>
      <c r="Q240" s="74">
        <f t="shared" si="118"/>
        <v>0</v>
      </c>
      <c r="R240" s="74">
        <f t="shared" si="118"/>
        <v>0</v>
      </c>
      <c r="S240" s="74">
        <f t="shared" si="118"/>
        <v>0</v>
      </c>
      <c r="T240" s="74">
        <f t="shared" si="118"/>
        <v>0</v>
      </c>
      <c r="U240" s="74">
        <f t="shared" si="118"/>
        <v>0</v>
      </c>
      <c r="V240" s="74">
        <f t="shared" si="118"/>
        <v>0</v>
      </c>
      <c r="W240" s="74">
        <f t="shared" si="118"/>
        <v>0</v>
      </c>
      <c r="X240" s="74">
        <f t="shared" si="118"/>
        <v>0</v>
      </c>
      <c r="Y240" s="74">
        <f t="shared" si="118"/>
        <v>0</v>
      </c>
      <c r="Z240" s="74">
        <f t="shared" si="118"/>
        <v>0</v>
      </c>
      <c r="AA240" s="74">
        <f t="shared" si="118"/>
        <v>0</v>
      </c>
      <c r="AB240" s="74">
        <f t="shared" si="118"/>
        <v>0</v>
      </c>
      <c r="AC240" s="74">
        <f t="shared" si="118"/>
        <v>0</v>
      </c>
      <c r="AD240" s="74">
        <f t="shared" si="118"/>
        <v>0</v>
      </c>
      <c r="AE240" s="74">
        <f t="shared" si="118"/>
        <v>0</v>
      </c>
      <c r="AF240" s="74">
        <f t="shared" si="118"/>
        <v>0</v>
      </c>
      <c r="AG240" s="74">
        <f t="shared" si="118"/>
        <v>0</v>
      </c>
      <c r="AH240" s="74">
        <f t="shared" si="118"/>
        <v>0</v>
      </c>
      <c r="AI240" s="74">
        <f t="shared" si="118"/>
        <v>0</v>
      </c>
      <c r="AJ240" s="74">
        <f t="shared" si="118"/>
        <v>0</v>
      </c>
      <c r="AK240" s="74">
        <f t="shared" si="118"/>
        <v>0</v>
      </c>
      <c r="AL240" s="74">
        <f>F239*AL239</f>
        <v>0</v>
      </c>
      <c r="AM240" s="61"/>
      <c r="AN240" s="61"/>
      <c r="AO240" s="61"/>
      <c r="AP240" s="61"/>
      <c r="AQ240" s="61"/>
      <c r="AR240" s="61"/>
      <c r="AS240" s="61"/>
      <c r="AT240" s="61"/>
      <c r="AU240" s="61"/>
      <c r="AV240" s="61"/>
      <c r="AW240" s="61"/>
      <c r="AX240" s="61"/>
      <c r="AY240" s="61"/>
      <c r="AZ240" s="61"/>
      <c r="BA240" s="61"/>
      <c r="BB240" s="61"/>
      <c r="BC240" s="61"/>
      <c r="BD240" s="61"/>
      <c r="BE240" s="61"/>
      <c r="BF240" s="61"/>
      <c r="BG240" s="61"/>
      <c r="BH240" s="61"/>
      <c r="BI240" s="61"/>
      <c r="BJ240" s="61"/>
      <c r="BK240" s="61"/>
      <c r="BL240" s="61"/>
      <c r="BM240" s="61"/>
      <c r="BN240" s="61"/>
      <c r="BO240" s="61"/>
      <c r="BP240" s="61"/>
      <c r="BQ240" s="61"/>
      <c r="BR240" s="61"/>
      <c r="BS240" s="61"/>
      <c r="BT240" s="61"/>
      <c r="BU240" s="61"/>
      <c r="BV240" s="61"/>
      <c r="BW240" s="61"/>
      <c r="BX240" s="61"/>
      <c r="BY240" s="61"/>
      <c r="BZ240" s="61"/>
      <c r="CA240" s="61"/>
      <c r="CB240" s="61"/>
      <c r="CC240" s="61"/>
      <c r="CD240" s="61"/>
      <c r="CE240" s="61"/>
      <c r="CF240" s="61"/>
      <c r="CG240" s="61"/>
      <c r="CH240" s="61"/>
      <c r="CI240" s="61"/>
      <c r="CJ240" s="61"/>
      <c r="CK240" s="61"/>
      <c r="CL240" s="61"/>
      <c r="CM240" s="61"/>
      <c r="CN240" s="61"/>
      <c r="CO240" s="61"/>
      <c r="CP240" s="61"/>
      <c r="CQ240" s="61"/>
      <c r="CR240" s="61"/>
      <c r="CS240" s="61"/>
      <c r="CT240" s="61"/>
      <c r="CU240" s="61"/>
      <c r="CV240" s="61"/>
      <c r="CW240" s="61"/>
      <c r="CX240" s="61"/>
      <c r="CY240" s="61"/>
      <c r="CZ240" s="61"/>
      <c r="DA240" s="61"/>
      <c r="DB240" s="61"/>
    </row>
    <row r="241" spans="1:106" s="58" customFormat="1" ht="16.5" customHeight="1">
      <c r="A241" s="70" t="s">
        <v>425</v>
      </c>
      <c r="B241" s="767"/>
      <c r="C241" s="724" t="s">
        <v>114</v>
      </c>
      <c r="D241" s="718" t="str">
        <f>[76]납품수량!C19</f>
        <v>REAR BOW</v>
      </c>
      <c r="E241" s="718" t="str">
        <f>[76]납품수량!D19</f>
        <v>V200</v>
      </c>
      <c r="F241" s="718">
        <f>VLOOKUP(C241,'[72]납품수량(영업)'!$C$3:$F$260,4,FALSE)</f>
        <v>0</v>
      </c>
      <c r="G241" s="74">
        <f>VLOOKUP($C$241,[77]납품수량!$B$3:$AI$200,G1,FALSE)</f>
        <v>0</v>
      </c>
      <c r="H241" s="74">
        <f>VLOOKUP($C$241,[77]납품수량!$B$3:$AI$200,H1,FALSE)</f>
        <v>0</v>
      </c>
      <c r="I241" s="74">
        <f>VLOOKUP($C$241,[77]납품수량!$B$3:$AI$200,I1,FALSE)</f>
        <v>0</v>
      </c>
      <c r="J241" s="74">
        <f>VLOOKUP($C$241,[77]납품수량!$B$3:$AI$200,J1,FALSE)</f>
        <v>0</v>
      </c>
      <c r="K241" s="74">
        <f>VLOOKUP($C$241,[77]납품수량!$B$3:$AI$200,K1,FALSE)</f>
        <v>0</v>
      </c>
      <c r="L241" s="74">
        <f>VLOOKUP($C$241,[77]납품수량!$B$3:$AI$200,L1,FALSE)</f>
        <v>0</v>
      </c>
      <c r="M241" s="74">
        <f>VLOOKUP($C$241,[77]납품수량!$B$3:$AI$200,M1,FALSE)</f>
        <v>0</v>
      </c>
      <c r="N241" s="74">
        <f>VLOOKUP($C$241,[77]납품수량!$B$3:$AI$200,N1,FALSE)</f>
        <v>0</v>
      </c>
      <c r="O241" s="74">
        <f>VLOOKUP($C$241,[77]납품수량!$B$3:$AI$200,O1,FALSE)</f>
        <v>0</v>
      </c>
      <c r="P241" s="74">
        <f>VLOOKUP($C$241,[77]납품수량!$B$3:$AI$200,P1,FALSE)</f>
        <v>0</v>
      </c>
      <c r="Q241" s="74">
        <f>VLOOKUP($C$241,[77]납품수량!$B$3:$AI$200,Q1,FALSE)</f>
        <v>0</v>
      </c>
      <c r="R241" s="74">
        <f>VLOOKUP($C$241,[77]납품수량!$B$3:$AI$200,R1,FALSE)</f>
        <v>0</v>
      </c>
      <c r="S241" s="74">
        <f>VLOOKUP($C$241,[77]납품수량!$B$3:$AI$200,S1,FALSE)</f>
        <v>0</v>
      </c>
      <c r="T241" s="74">
        <f>VLOOKUP($C$241,[77]납품수량!$B$3:$AI$200,T1,FALSE)</f>
        <v>0</v>
      </c>
      <c r="U241" s="74">
        <f>VLOOKUP($C$241,[77]납품수량!$B$3:$AI$200,U1,FALSE)</f>
        <v>0</v>
      </c>
      <c r="V241" s="74">
        <f>VLOOKUP($C$241,[77]납품수량!$B$3:$AI$200,V1,FALSE)</f>
        <v>0</v>
      </c>
      <c r="W241" s="74">
        <f>VLOOKUP($C$241,[77]납품수량!$B$3:$AI$200,W1,FALSE)</f>
        <v>0</v>
      </c>
      <c r="X241" s="74">
        <f>VLOOKUP($C$241,[77]납품수량!$B$3:$AI$200,X1,FALSE)</f>
        <v>0</v>
      </c>
      <c r="Y241" s="74">
        <f>VLOOKUP($C$241,[77]납품수량!$B$3:$AI$200,Y1,FALSE)</f>
        <v>0</v>
      </c>
      <c r="Z241" s="74">
        <f>VLOOKUP($C$241,[77]납품수량!$B$3:$AI$200,Z1,FALSE)</f>
        <v>0</v>
      </c>
      <c r="AA241" s="74">
        <f>VLOOKUP($C$241,[77]납품수량!$B$3:$AI$200,AA1,FALSE)</f>
        <v>0</v>
      </c>
      <c r="AB241" s="74">
        <f>VLOOKUP($C$241,[77]납품수량!$B$3:$AI$200,AB1,FALSE)</f>
        <v>0</v>
      </c>
      <c r="AC241" s="74">
        <f>VLOOKUP($C$241,[77]납품수량!$B$3:$AI$200,AC1,FALSE)</f>
        <v>0</v>
      </c>
      <c r="AD241" s="74">
        <f>VLOOKUP($C$241,[77]납품수량!$B$3:$AI$200,AD1,FALSE)</f>
        <v>0</v>
      </c>
      <c r="AE241" s="74">
        <f>VLOOKUP($C$241,[77]납품수량!$B$3:$AI$200,AE1,FALSE)</f>
        <v>0</v>
      </c>
      <c r="AF241" s="74">
        <f>VLOOKUP($C$241,[77]납품수량!$B$3:$AI$200,AF1,FALSE)</f>
        <v>0</v>
      </c>
      <c r="AG241" s="74">
        <f>VLOOKUP($C$241,[77]납품수량!$B$3:$AI$200,AG1,FALSE)</f>
        <v>0</v>
      </c>
      <c r="AH241" s="74">
        <f>VLOOKUP($C$241,[77]납품수량!$B$3:$AI$200,AH1,FALSE)</f>
        <v>0</v>
      </c>
      <c r="AI241" s="74">
        <f>VLOOKUP($C$241,[77]납품수량!$B$3:$AI$200,AI1,FALSE)</f>
        <v>0</v>
      </c>
      <c r="AJ241" s="74">
        <f>VLOOKUP($C$241,[77]납품수량!$B$3:$AI$200,AJ1,FALSE)</f>
        <v>0</v>
      </c>
      <c r="AK241" s="74">
        <f>VLOOKUP($C$241,[77]납품수량!$B$3:$AI$200,AK1,FALSE)</f>
        <v>0</v>
      </c>
      <c r="AL241" s="74">
        <f>SUM(G241:AK241)</f>
        <v>0</v>
      </c>
      <c r="AM241" s="61"/>
      <c r="AN241" s="61"/>
      <c r="AO241" s="61"/>
      <c r="AP241" s="61"/>
      <c r="AQ241" s="61"/>
      <c r="AR241" s="61"/>
      <c r="AS241" s="61"/>
      <c r="AT241" s="61"/>
      <c r="AU241" s="61"/>
      <c r="AV241" s="61"/>
      <c r="AW241" s="61"/>
      <c r="AX241" s="61"/>
      <c r="AY241" s="61"/>
      <c r="AZ241" s="61"/>
      <c r="BA241" s="61"/>
      <c r="BB241" s="61"/>
      <c r="BC241" s="61"/>
      <c r="BD241" s="61"/>
      <c r="BE241" s="61"/>
      <c r="BF241" s="61"/>
      <c r="BG241" s="61"/>
      <c r="BH241" s="61"/>
      <c r="BI241" s="61"/>
      <c r="BJ241" s="61"/>
      <c r="BK241" s="61"/>
      <c r="BL241" s="61"/>
      <c r="BM241" s="61"/>
      <c r="BN241" s="61"/>
      <c r="BO241" s="61"/>
      <c r="BP241" s="61"/>
      <c r="BQ241" s="61"/>
      <c r="BR241" s="61"/>
      <c r="BS241" s="61"/>
      <c r="BT241" s="61"/>
      <c r="BU241" s="61"/>
      <c r="BV241" s="61"/>
      <c r="BW241" s="61"/>
      <c r="BX241" s="61"/>
      <c r="BY241" s="61"/>
      <c r="BZ241" s="61"/>
      <c r="CA241" s="61"/>
      <c r="CB241" s="61"/>
      <c r="CC241" s="61"/>
      <c r="CD241" s="61"/>
      <c r="CE241" s="61"/>
      <c r="CF241" s="61"/>
      <c r="CG241" s="61"/>
      <c r="CH241" s="61"/>
      <c r="CI241" s="61"/>
      <c r="CJ241" s="61"/>
      <c r="CK241" s="61"/>
      <c r="CL241" s="61"/>
      <c r="CM241" s="61"/>
      <c r="CN241" s="61"/>
      <c r="CO241" s="61"/>
      <c r="CP241" s="61"/>
      <c r="CQ241" s="61"/>
      <c r="CR241" s="61"/>
      <c r="CS241" s="61"/>
      <c r="CT241" s="61"/>
      <c r="CU241" s="61"/>
      <c r="CV241" s="61"/>
      <c r="CW241" s="61"/>
      <c r="CX241" s="61"/>
      <c r="CY241" s="61"/>
      <c r="CZ241" s="61"/>
      <c r="DA241" s="61"/>
      <c r="DB241" s="61"/>
    </row>
    <row r="242" spans="1:106" s="58" customFormat="1" ht="16.5" customHeight="1">
      <c r="A242" s="70"/>
      <c r="B242" s="767"/>
      <c r="C242" s="730"/>
      <c r="D242" s="719"/>
      <c r="E242" s="719"/>
      <c r="F242" s="719"/>
      <c r="G242" s="74">
        <f>$F$241*G241</f>
        <v>0</v>
      </c>
      <c r="H242" s="74">
        <f t="shared" ref="H242:AK242" si="119">$F$241*H241</f>
        <v>0</v>
      </c>
      <c r="I242" s="74">
        <f t="shared" si="119"/>
        <v>0</v>
      </c>
      <c r="J242" s="74">
        <f t="shared" si="119"/>
        <v>0</v>
      </c>
      <c r="K242" s="74">
        <f t="shared" si="119"/>
        <v>0</v>
      </c>
      <c r="L242" s="74">
        <f t="shared" si="119"/>
        <v>0</v>
      </c>
      <c r="M242" s="74">
        <f t="shared" si="119"/>
        <v>0</v>
      </c>
      <c r="N242" s="74">
        <f t="shared" si="119"/>
        <v>0</v>
      </c>
      <c r="O242" s="74">
        <f t="shared" si="119"/>
        <v>0</v>
      </c>
      <c r="P242" s="74">
        <f t="shared" si="119"/>
        <v>0</v>
      </c>
      <c r="Q242" s="74">
        <f t="shared" si="119"/>
        <v>0</v>
      </c>
      <c r="R242" s="74">
        <f t="shared" si="119"/>
        <v>0</v>
      </c>
      <c r="S242" s="74">
        <f t="shared" si="119"/>
        <v>0</v>
      </c>
      <c r="T242" s="74">
        <f t="shared" si="119"/>
        <v>0</v>
      </c>
      <c r="U242" s="74">
        <f t="shared" si="119"/>
        <v>0</v>
      </c>
      <c r="V242" s="74">
        <f t="shared" si="119"/>
        <v>0</v>
      </c>
      <c r="W242" s="74">
        <f t="shared" si="119"/>
        <v>0</v>
      </c>
      <c r="X242" s="74">
        <f t="shared" si="119"/>
        <v>0</v>
      </c>
      <c r="Y242" s="74">
        <f t="shared" si="119"/>
        <v>0</v>
      </c>
      <c r="Z242" s="74">
        <f t="shared" si="119"/>
        <v>0</v>
      </c>
      <c r="AA242" s="74">
        <f t="shared" si="119"/>
        <v>0</v>
      </c>
      <c r="AB242" s="74">
        <f t="shared" si="119"/>
        <v>0</v>
      </c>
      <c r="AC242" s="74">
        <f t="shared" si="119"/>
        <v>0</v>
      </c>
      <c r="AD242" s="74">
        <f t="shared" si="119"/>
        <v>0</v>
      </c>
      <c r="AE242" s="74">
        <f t="shared" si="119"/>
        <v>0</v>
      </c>
      <c r="AF242" s="74">
        <f t="shared" si="119"/>
        <v>0</v>
      </c>
      <c r="AG242" s="74">
        <f t="shared" si="119"/>
        <v>0</v>
      </c>
      <c r="AH242" s="74">
        <f t="shared" si="119"/>
        <v>0</v>
      </c>
      <c r="AI242" s="74">
        <f t="shared" si="119"/>
        <v>0</v>
      </c>
      <c r="AJ242" s="74">
        <f t="shared" si="119"/>
        <v>0</v>
      </c>
      <c r="AK242" s="74">
        <f t="shared" si="119"/>
        <v>0</v>
      </c>
      <c r="AL242" s="74">
        <f>F241*AL241</f>
        <v>0</v>
      </c>
      <c r="AM242" s="61"/>
      <c r="AN242" s="61"/>
      <c r="AO242" s="61"/>
      <c r="AP242" s="61"/>
      <c r="AQ242" s="61"/>
      <c r="AR242" s="61"/>
      <c r="AS242" s="61"/>
      <c r="AT242" s="61"/>
      <c r="AU242" s="61"/>
      <c r="AV242" s="61"/>
      <c r="AW242" s="61"/>
      <c r="AX242" s="61"/>
      <c r="AY242" s="61"/>
      <c r="AZ242" s="61"/>
      <c r="BA242" s="61"/>
      <c r="BB242" s="61"/>
      <c r="BC242" s="61"/>
      <c r="BD242" s="61"/>
      <c r="BE242" s="61"/>
      <c r="BF242" s="61"/>
      <c r="BG242" s="61"/>
      <c r="BH242" s="61"/>
      <c r="BI242" s="61"/>
      <c r="BJ242" s="61"/>
      <c r="BK242" s="61"/>
      <c r="BL242" s="61"/>
      <c r="BM242" s="61"/>
      <c r="BN242" s="61"/>
      <c r="BO242" s="61"/>
      <c r="BP242" s="61"/>
      <c r="BQ242" s="61"/>
      <c r="BR242" s="61"/>
      <c r="BS242" s="61"/>
      <c r="BT242" s="61"/>
      <c r="BU242" s="61"/>
      <c r="BV242" s="61"/>
      <c r="BW242" s="61"/>
      <c r="BX242" s="61"/>
      <c r="BY242" s="61"/>
      <c r="BZ242" s="61"/>
      <c r="CA242" s="61"/>
      <c r="CB242" s="61"/>
      <c r="CC242" s="61"/>
      <c r="CD242" s="61"/>
      <c r="CE242" s="61"/>
      <c r="CF242" s="61"/>
      <c r="CG242" s="61"/>
      <c r="CH242" s="61"/>
      <c r="CI242" s="61"/>
      <c r="CJ242" s="61"/>
      <c r="CK242" s="61"/>
      <c r="CL242" s="61"/>
      <c r="CM242" s="61"/>
      <c r="CN242" s="61"/>
      <c r="CO242" s="61"/>
      <c r="CP242" s="61"/>
      <c r="CQ242" s="61"/>
      <c r="CR242" s="61"/>
      <c r="CS242" s="61"/>
      <c r="CT242" s="61"/>
      <c r="CU242" s="61"/>
      <c r="CV242" s="61"/>
      <c r="CW242" s="61"/>
      <c r="CX242" s="61"/>
      <c r="CY242" s="61"/>
      <c r="CZ242" s="61"/>
      <c r="DA242" s="61"/>
      <c r="DB242" s="61"/>
    </row>
    <row r="243" spans="1:106" s="58" customFormat="1" ht="16.5" customHeight="1">
      <c r="A243" s="70" t="s">
        <v>425</v>
      </c>
      <c r="B243" s="767"/>
      <c r="C243" s="724" t="s">
        <v>115</v>
      </c>
      <c r="D243" s="718" t="str">
        <f>[76]납품수량!C20</f>
        <v>MIDDLE BEAM</v>
      </c>
      <c r="E243" s="718" t="str">
        <f>[76]납품수량!D20</f>
        <v>L38</v>
      </c>
      <c r="F243" s="718">
        <f>VLOOKUP(C243,'[72]납품수량(영업)'!$C$3:$F$260,4,FALSE)</f>
        <v>0</v>
      </c>
      <c r="G243" s="74">
        <f>VLOOKUP($C$243,[77]납품수량!$B$3:$AI$200,G1,FALSE)</f>
        <v>0</v>
      </c>
      <c r="H243" s="74">
        <f>VLOOKUP($C$243,[77]납품수량!$B$3:$AI$200,H1,FALSE)</f>
        <v>0</v>
      </c>
      <c r="I243" s="74">
        <f>VLOOKUP($C$243,[77]납품수량!$B$3:$AI$200,I1,FALSE)</f>
        <v>0</v>
      </c>
      <c r="J243" s="74">
        <f>VLOOKUP($C$243,[77]납품수량!$B$3:$AI$200,J1,FALSE)</f>
        <v>0</v>
      </c>
      <c r="K243" s="74">
        <f>VLOOKUP($C$243,[77]납품수량!$B$3:$AI$200,K1,FALSE)</f>
        <v>0</v>
      </c>
      <c r="L243" s="74">
        <f>VLOOKUP($C$243,[77]납품수량!$B$3:$AI$200,L1,FALSE)</f>
        <v>0</v>
      </c>
      <c r="M243" s="74">
        <f>VLOOKUP($C$243,[77]납품수량!$B$3:$AI$200,M1,FALSE)</f>
        <v>0</v>
      </c>
      <c r="N243" s="74">
        <f>VLOOKUP($C$243,[77]납품수량!$B$3:$AI$200,N1,FALSE)</f>
        <v>0</v>
      </c>
      <c r="O243" s="74">
        <f>VLOOKUP($C$243,[77]납품수량!$B$3:$AI$200,O1,FALSE)</f>
        <v>0</v>
      </c>
      <c r="P243" s="74">
        <f>VLOOKUP($C$243,[77]납품수량!$B$3:$AI$200,P1,FALSE)</f>
        <v>0</v>
      </c>
      <c r="Q243" s="74">
        <f>VLOOKUP($C$243,[77]납품수량!$B$3:$AI$200,Q1,FALSE)</f>
        <v>0</v>
      </c>
      <c r="R243" s="74">
        <f>VLOOKUP($C$243,[77]납품수량!$B$3:$AI$200,R1,FALSE)</f>
        <v>0</v>
      </c>
      <c r="S243" s="74">
        <f>VLOOKUP($C$243,[77]납품수량!$B$3:$AI$200,S1,FALSE)</f>
        <v>0</v>
      </c>
      <c r="T243" s="74">
        <f>VLOOKUP($C$243,[77]납품수량!$B$3:$AI$200,T1,FALSE)</f>
        <v>0</v>
      </c>
      <c r="U243" s="74">
        <f>VLOOKUP($C$243,[77]납품수량!$B$3:$AI$200,U1,FALSE)</f>
        <v>0</v>
      </c>
      <c r="V243" s="74">
        <f>VLOOKUP($C$243,[77]납품수량!$B$3:$AI$200,V1,FALSE)</f>
        <v>0</v>
      </c>
      <c r="W243" s="74">
        <f>VLOOKUP($C$243,[77]납품수량!$B$3:$AI$200,W1,FALSE)</f>
        <v>0</v>
      </c>
      <c r="X243" s="74">
        <f>VLOOKUP($C$243,[77]납품수량!$B$3:$AI$200,X1,FALSE)</f>
        <v>0</v>
      </c>
      <c r="Y243" s="74">
        <f>VLOOKUP($C$243,[77]납품수량!$B$3:$AI$200,Y1,FALSE)</f>
        <v>0</v>
      </c>
      <c r="Z243" s="74">
        <f>VLOOKUP($C$243,[77]납품수량!$B$3:$AI$200,Z1,FALSE)</f>
        <v>0</v>
      </c>
      <c r="AA243" s="74">
        <f>VLOOKUP($C$243,[77]납품수량!$B$3:$AI$200,AA1,FALSE)</f>
        <v>0</v>
      </c>
      <c r="AB243" s="74">
        <f>VLOOKUP($C$243,[77]납품수량!$B$3:$AI$200,AB1,FALSE)</f>
        <v>0</v>
      </c>
      <c r="AC243" s="74">
        <f>VLOOKUP($C$243,[77]납품수량!$B$3:$AI$200,AC1,FALSE)</f>
        <v>0</v>
      </c>
      <c r="AD243" s="74">
        <f>VLOOKUP($C$243,[77]납품수량!$B$3:$AI$200,AD1,FALSE)</f>
        <v>0</v>
      </c>
      <c r="AE243" s="74">
        <f>VLOOKUP($C$243,[77]납품수량!$B$3:$AI$200,AE1,FALSE)</f>
        <v>0</v>
      </c>
      <c r="AF243" s="74">
        <f>VLOOKUP($C$243,[77]납품수량!$B$3:$AI$200,AF1,FALSE)</f>
        <v>0</v>
      </c>
      <c r="AG243" s="74">
        <f>VLOOKUP($C$243,[77]납품수량!$B$3:$AI$200,AG1,FALSE)</f>
        <v>0</v>
      </c>
      <c r="AH243" s="74">
        <f>VLOOKUP($C$243,[77]납품수량!$B$3:$AI$200,AH1,FALSE)</f>
        <v>0</v>
      </c>
      <c r="AI243" s="74">
        <f>VLOOKUP($C$243,[77]납품수량!$B$3:$AI$200,AI1,FALSE)</f>
        <v>0</v>
      </c>
      <c r="AJ243" s="74">
        <f>VLOOKUP($C$243,[77]납품수량!$B$3:$AI$200,AJ1,FALSE)</f>
        <v>0</v>
      </c>
      <c r="AK243" s="74">
        <f>VLOOKUP($C$243,[77]납품수량!$B$3:$AI$200,AK1,FALSE)</f>
        <v>0</v>
      </c>
      <c r="AL243" s="74">
        <f>SUM(G243:AK243)</f>
        <v>0</v>
      </c>
      <c r="AM243" s="61"/>
      <c r="AN243" s="61"/>
      <c r="AO243" s="61"/>
      <c r="AP243" s="61"/>
      <c r="AQ243" s="61"/>
      <c r="AR243" s="61"/>
      <c r="AS243" s="61"/>
      <c r="AT243" s="61"/>
      <c r="AU243" s="61"/>
      <c r="AV243" s="61"/>
      <c r="AW243" s="61"/>
      <c r="AX243" s="61"/>
      <c r="AY243" s="61"/>
      <c r="AZ243" s="61"/>
      <c r="BA243" s="61"/>
      <c r="BB243" s="61"/>
      <c r="BC243" s="61"/>
      <c r="BD243" s="61"/>
      <c r="BE243" s="61"/>
      <c r="BF243" s="61"/>
      <c r="BG243" s="61"/>
      <c r="BH243" s="61"/>
      <c r="BI243" s="61"/>
      <c r="BJ243" s="61"/>
      <c r="BK243" s="61"/>
      <c r="BL243" s="61"/>
      <c r="BM243" s="61"/>
      <c r="BN243" s="61"/>
      <c r="BO243" s="61"/>
      <c r="BP243" s="61"/>
      <c r="BQ243" s="61"/>
      <c r="BR243" s="61"/>
      <c r="BS243" s="61"/>
      <c r="BT243" s="61"/>
      <c r="BU243" s="61"/>
      <c r="BV243" s="61"/>
      <c r="BW243" s="61"/>
      <c r="BX243" s="61"/>
      <c r="BY243" s="61"/>
      <c r="BZ243" s="61"/>
      <c r="CA243" s="61"/>
      <c r="CB243" s="61"/>
      <c r="CC243" s="61"/>
      <c r="CD243" s="61"/>
      <c r="CE243" s="61"/>
      <c r="CF243" s="61"/>
      <c r="CG243" s="61"/>
      <c r="CH243" s="61"/>
      <c r="CI243" s="61"/>
      <c r="CJ243" s="61"/>
      <c r="CK243" s="61"/>
      <c r="CL243" s="61"/>
      <c r="CM243" s="61"/>
      <c r="CN243" s="61"/>
      <c r="CO243" s="61"/>
      <c r="CP243" s="61"/>
      <c r="CQ243" s="61"/>
      <c r="CR243" s="61"/>
      <c r="CS243" s="61"/>
      <c r="CT243" s="61"/>
      <c r="CU243" s="61"/>
      <c r="CV243" s="61"/>
      <c r="CW243" s="61"/>
      <c r="CX243" s="61"/>
      <c r="CY243" s="61"/>
      <c r="CZ243" s="61"/>
      <c r="DA243" s="61"/>
      <c r="DB243" s="61"/>
    </row>
    <row r="244" spans="1:106" s="58" customFormat="1" ht="16.5" customHeight="1">
      <c r="A244" s="70"/>
      <c r="B244" s="767"/>
      <c r="C244" s="730"/>
      <c r="D244" s="719"/>
      <c r="E244" s="719"/>
      <c r="F244" s="719"/>
      <c r="G244" s="74">
        <f>$F$243*G243</f>
        <v>0</v>
      </c>
      <c r="H244" s="74">
        <f t="shared" ref="H244:AK244" si="120">$F$243*H243</f>
        <v>0</v>
      </c>
      <c r="I244" s="74">
        <f t="shared" si="120"/>
        <v>0</v>
      </c>
      <c r="J244" s="74">
        <f t="shared" si="120"/>
        <v>0</v>
      </c>
      <c r="K244" s="74">
        <f t="shared" si="120"/>
        <v>0</v>
      </c>
      <c r="L244" s="74">
        <f t="shared" si="120"/>
        <v>0</v>
      </c>
      <c r="M244" s="74">
        <f t="shared" si="120"/>
        <v>0</v>
      </c>
      <c r="N244" s="74">
        <f t="shared" si="120"/>
        <v>0</v>
      </c>
      <c r="O244" s="74">
        <f t="shared" si="120"/>
        <v>0</v>
      </c>
      <c r="P244" s="74">
        <f t="shared" si="120"/>
        <v>0</v>
      </c>
      <c r="Q244" s="74">
        <f t="shared" si="120"/>
        <v>0</v>
      </c>
      <c r="R244" s="74">
        <f t="shared" si="120"/>
        <v>0</v>
      </c>
      <c r="S244" s="74">
        <f t="shared" si="120"/>
        <v>0</v>
      </c>
      <c r="T244" s="74">
        <f t="shared" si="120"/>
        <v>0</v>
      </c>
      <c r="U244" s="74">
        <f t="shared" si="120"/>
        <v>0</v>
      </c>
      <c r="V244" s="74">
        <f t="shared" si="120"/>
        <v>0</v>
      </c>
      <c r="W244" s="74">
        <f t="shared" si="120"/>
        <v>0</v>
      </c>
      <c r="X244" s="74">
        <f t="shared" si="120"/>
        <v>0</v>
      </c>
      <c r="Y244" s="74">
        <f t="shared" si="120"/>
        <v>0</v>
      </c>
      <c r="Z244" s="74">
        <f t="shared" si="120"/>
        <v>0</v>
      </c>
      <c r="AA244" s="74">
        <f t="shared" si="120"/>
        <v>0</v>
      </c>
      <c r="AB244" s="74">
        <f t="shared" si="120"/>
        <v>0</v>
      </c>
      <c r="AC244" s="74">
        <f t="shared" si="120"/>
        <v>0</v>
      </c>
      <c r="AD244" s="74">
        <f t="shared" si="120"/>
        <v>0</v>
      </c>
      <c r="AE244" s="74">
        <f t="shared" si="120"/>
        <v>0</v>
      </c>
      <c r="AF244" s="74">
        <f t="shared" si="120"/>
        <v>0</v>
      </c>
      <c r="AG244" s="74">
        <f t="shared" si="120"/>
        <v>0</v>
      </c>
      <c r="AH244" s="74">
        <f t="shared" si="120"/>
        <v>0</v>
      </c>
      <c r="AI244" s="74">
        <f t="shared" si="120"/>
        <v>0</v>
      </c>
      <c r="AJ244" s="74">
        <f t="shared" si="120"/>
        <v>0</v>
      </c>
      <c r="AK244" s="74">
        <f t="shared" si="120"/>
        <v>0</v>
      </c>
      <c r="AL244" s="74">
        <f>F243*AL243</f>
        <v>0</v>
      </c>
      <c r="AM244" s="61"/>
      <c r="AN244" s="61"/>
      <c r="AO244" s="61"/>
      <c r="AP244" s="61"/>
      <c r="AQ244" s="61"/>
      <c r="AR244" s="61"/>
      <c r="AS244" s="61"/>
      <c r="AT244" s="61"/>
      <c r="AU244" s="61"/>
      <c r="AV244" s="61"/>
      <c r="AW244" s="61"/>
      <c r="AX244" s="61"/>
      <c r="AY244" s="61"/>
      <c r="AZ244" s="61"/>
      <c r="BA244" s="61"/>
      <c r="BB244" s="61"/>
      <c r="BC244" s="61"/>
      <c r="BD244" s="61"/>
      <c r="BE244" s="61"/>
      <c r="BF244" s="61"/>
      <c r="BG244" s="61"/>
      <c r="BH244" s="61"/>
      <c r="BI244" s="61"/>
      <c r="BJ244" s="61"/>
      <c r="BK244" s="61"/>
      <c r="BL244" s="61"/>
      <c r="BM244" s="61"/>
      <c r="BN244" s="61"/>
      <c r="BO244" s="61"/>
      <c r="BP244" s="61"/>
      <c r="BQ244" s="61"/>
      <c r="BR244" s="61"/>
      <c r="BS244" s="61"/>
      <c r="BT244" s="61"/>
      <c r="BU244" s="61"/>
      <c r="BV244" s="61"/>
      <c r="BW244" s="61"/>
      <c r="BX244" s="61"/>
      <c r="BY244" s="61"/>
      <c r="BZ244" s="61"/>
      <c r="CA244" s="61"/>
      <c r="CB244" s="61"/>
      <c r="CC244" s="61"/>
      <c r="CD244" s="61"/>
      <c r="CE244" s="61"/>
      <c r="CF244" s="61"/>
      <c r="CG244" s="61"/>
      <c r="CH244" s="61"/>
      <c r="CI244" s="61"/>
      <c r="CJ244" s="61"/>
      <c r="CK244" s="61"/>
      <c r="CL244" s="61"/>
      <c r="CM244" s="61"/>
      <c r="CN244" s="61"/>
      <c r="CO244" s="61"/>
      <c r="CP244" s="61"/>
      <c r="CQ244" s="61"/>
      <c r="CR244" s="61"/>
      <c r="CS244" s="61"/>
      <c r="CT244" s="61"/>
      <c r="CU244" s="61"/>
      <c r="CV244" s="61"/>
      <c r="CW244" s="61"/>
      <c r="CX244" s="61"/>
      <c r="CY244" s="61"/>
      <c r="CZ244" s="61"/>
      <c r="DA244" s="61"/>
      <c r="DB244" s="61"/>
    </row>
    <row r="245" spans="1:106" s="58" customFormat="1" ht="16.5" customHeight="1">
      <c r="A245" s="70" t="s">
        <v>425</v>
      </c>
      <c r="B245" s="767"/>
      <c r="C245" s="724" t="s">
        <v>116</v>
      </c>
      <c r="D245" s="718" t="str">
        <f>[76]납품수량!C21</f>
        <v>MIDDLE BEAM</v>
      </c>
      <c r="E245" s="718" t="str">
        <f>[76]납품수량!D21</f>
        <v>EX</v>
      </c>
      <c r="F245" s="718">
        <f>VLOOKUP(C245,'[72]납품수량(영업)'!$C$3:$F$260,4,FALSE)</f>
        <v>0</v>
      </c>
      <c r="G245" s="74">
        <f>VLOOKUP($C$245,[77]납품수량!$B$3:$AI$200,G1,FALSE)</f>
        <v>0</v>
      </c>
      <c r="H245" s="74">
        <f>VLOOKUP($C$245,[77]납품수량!$B$3:$AI$200,H1,FALSE)</f>
        <v>0</v>
      </c>
      <c r="I245" s="74">
        <f>VLOOKUP($C$245,[77]납품수량!$B$3:$AI$200,I1,FALSE)</f>
        <v>0</v>
      </c>
      <c r="J245" s="74">
        <f>VLOOKUP($C$245,[77]납품수량!$B$3:$AI$200,J1,FALSE)</f>
        <v>0</v>
      </c>
      <c r="K245" s="74">
        <f>VLOOKUP($C$245,[77]납품수량!$B$3:$AI$200,K1,FALSE)</f>
        <v>0</v>
      </c>
      <c r="L245" s="74">
        <f>VLOOKUP($C$245,[77]납품수량!$B$3:$AI$200,L1,FALSE)</f>
        <v>0</v>
      </c>
      <c r="M245" s="74">
        <f>VLOOKUP($C$245,[77]납품수량!$B$3:$AI$200,M1,FALSE)</f>
        <v>0</v>
      </c>
      <c r="N245" s="74">
        <f>VLOOKUP($C$245,[77]납품수량!$B$3:$AI$200,N1,FALSE)</f>
        <v>0</v>
      </c>
      <c r="O245" s="74">
        <f>VLOOKUP($C$245,[77]납품수량!$B$3:$AI$200,O1,FALSE)</f>
        <v>0</v>
      </c>
      <c r="P245" s="74">
        <f>VLOOKUP($C$245,[77]납품수량!$B$3:$AI$200,P1,FALSE)</f>
        <v>0</v>
      </c>
      <c r="Q245" s="74">
        <f>VLOOKUP($C$245,[77]납품수량!$B$3:$AI$200,Q1,FALSE)</f>
        <v>0</v>
      </c>
      <c r="R245" s="74">
        <f>VLOOKUP($C$245,[77]납품수량!$B$3:$AI$200,R1,FALSE)</f>
        <v>0</v>
      </c>
      <c r="S245" s="74">
        <f>VLOOKUP($C$245,[77]납품수량!$B$3:$AI$200,S1,FALSE)</f>
        <v>0</v>
      </c>
      <c r="T245" s="74">
        <f>VLOOKUP($C$245,[77]납품수량!$B$3:$AI$200,T1,FALSE)</f>
        <v>0</v>
      </c>
      <c r="U245" s="74">
        <f>VLOOKUP($C$245,[77]납품수량!$B$3:$AI$200,U1,FALSE)</f>
        <v>0</v>
      </c>
      <c r="V245" s="74">
        <f>VLOOKUP($C$245,[77]납품수량!$B$3:$AI$200,V1,FALSE)</f>
        <v>0</v>
      </c>
      <c r="W245" s="74">
        <f>VLOOKUP($C$245,[77]납품수량!$B$3:$AI$200,W1,FALSE)</f>
        <v>0</v>
      </c>
      <c r="X245" s="74">
        <f>VLOOKUP($C$245,[77]납품수량!$B$3:$AI$200,X1,FALSE)</f>
        <v>0</v>
      </c>
      <c r="Y245" s="74">
        <f>VLOOKUP($C$245,[77]납품수량!$B$3:$AI$200,Y1,FALSE)</f>
        <v>0</v>
      </c>
      <c r="Z245" s="74">
        <f>VLOOKUP($C$245,[77]납품수량!$B$3:$AI$200,Z1,FALSE)</f>
        <v>0</v>
      </c>
      <c r="AA245" s="74">
        <f>VLOOKUP($C$245,[77]납품수량!$B$3:$AI$200,AA1,FALSE)</f>
        <v>0</v>
      </c>
      <c r="AB245" s="74">
        <f>VLOOKUP($C$245,[77]납품수량!$B$3:$AI$200,AB1,FALSE)</f>
        <v>0</v>
      </c>
      <c r="AC245" s="74">
        <f>VLOOKUP($C$245,[77]납품수량!$B$3:$AI$200,AC1,FALSE)</f>
        <v>0</v>
      </c>
      <c r="AD245" s="74">
        <f>VLOOKUP($C$245,[77]납품수량!$B$3:$AI$200,AD1,FALSE)</f>
        <v>0</v>
      </c>
      <c r="AE245" s="74">
        <f>VLOOKUP($C$245,[77]납품수량!$B$3:$AI$200,AE1,FALSE)</f>
        <v>0</v>
      </c>
      <c r="AF245" s="74">
        <f>VLOOKUP($C$245,[77]납품수량!$B$3:$AI$200,AF1,FALSE)</f>
        <v>0</v>
      </c>
      <c r="AG245" s="74">
        <f>VLOOKUP($C$245,[77]납품수량!$B$3:$AI$200,AG1,FALSE)</f>
        <v>0</v>
      </c>
      <c r="AH245" s="74">
        <f>VLOOKUP($C$245,[77]납품수량!$B$3:$AI$200,AH1,FALSE)</f>
        <v>0</v>
      </c>
      <c r="AI245" s="74">
        <f>VLOOKUP($C$245,[77]납품수량!$B$3:$AI$200,AI1,FALSE)</f>
        <v>0</v>
      </c>
      <c r="AJ245" s="74">
        <f>VLOOKUP($C$245,[77]납품수량!$B$3:$AI$200,AJ1,FALSE)</f>
        <v>0</v>
      </c>
      <c r="AK245" s="74">
        <f>VLOOKUP($C$245,[77]납품수량!$B$3:$AI$200,AK1,FALSE)</f>
        <v>0</v>
      </c>
      <c r="AL245" s="74">
        <f>SUM(G245:AK245)</f>
        <v>0</v>
      </c>
      <c r="AM245" s="61"/>
      <c r="AN245" s="61"/>
      <c r="AO245" s="61"/>
      <c r="AP245" s="61"/>
      <c r="AQ245" s="61"/>
      <c r="AR245" s="61"/>
      <c r="AS245" s="61"/>
      <c r="AT245" s="61"/>
      <c r="AU245" s="61"/>
      <c r="AV245" s="61"/>
      <c r="AW245" s="61"/>
      <c r="AX245" s="61"/>
      <c r="AY245" s="61"/>
      <c r="AZ245" s="61"/>
      <c r="BA245" s="61"/>
      <c r="BB245" s="61"/>
      <c r="BC245" s="61"/>
      <c r="BD245" s="61"/>
      <c r="BE245" s="61"/>
      <c r="BF245" s="61"/>
      <c r="BG245" s="61"/>
      <c r="BH245" s="61"/>
      <c r="BI245" s="61"/>
      <c r="BJ245" s="61"/>
      <c r="BK245" s="61"/>
      <c r="BL245" s="61"/>
      <c r="BM245" s="61"/>
      <c r="BN245" s="61"/>
      <c r="BO245" s="61"/>
      <c r="BP245" s="61"/>
      <c r="BQ245" s="61"/>
      <c r="BR245" s="61"/>
      <c r="BS245" s="61"/>
      <c r="BT245" s="61"/>
      <c r="BU245" s="61"/>
      <c r="BV245" s="61"/>
      <c r="BW245" s="61"/>
      <c r="BX245" s="61"/>
      <c r="BY245" s="61"/>
      <c r="BZ245" s="61"/>
      <c r="CA245" s="61"/>
      <c r="CB245" s="61"/>
      <c r="CC245" s="61"/>
      <c r="CD245" s="61"/>
      <c r="CE245" s="61"/>
      <c r="CF245" s="61"/>
      <c r="CG245" s="61"/>
      <c r="CH245" s="61"/>
      <c r="CI245" s="61"/>
      <c r="CJ245" s="61"/>
      <c r="CK245" s="61"/>
      <c r="CL245" s="61"/>
      <c r="CM245" s="61"/>
      <c r="CN245" s="61"/>
      <c r="CO245" s="61"/>
      <c r="CP245" s="61"/>
      <c r="CQ245" s="61"/>
      <c r="CR245" s="61"/>
      <c r="CS245" s="61"/>
      <c r="CT245" s="61"/>
      <c r="CU245" s="61"/>
      <c r="CV245" s="61"/>
      <c r="CW245" s="61"/>
      <c r="CX245" s="61"/>
      <c r="CY245" s="61"/>
      <c r="CZ245" s="61"/>
      <c r="DA245" s="61"/>
      <c r="DB245" s="61"/>
    </row>
    <row r="246" spans="1:106" s="58" customFormat="1" ht="16.5" customHeight="1">
      <c r="A246" s="70"/>
      <c r="B246" s="767"/>
      <c r="C246" s="730"/>
      <c r="D246" s="719"/>
      <c r="E246" s="719"/>
      <c r="F246" s="719"/>
      <c r="G246" s="74">
        <f>$F$245*G245</f>
        <v>0</v>
      </c>
      <c r="H246" s="74">
        <f t="shared" ref="H246:AK246" si="121">$F$245*H245</f>
        <v>0</v>
      </c>
      <c r="I246" s="74">
        <f t="shared" si="121"/>
        <v>0</v>
      </c>
      <c r="J246" s="74">
        <f t="shared" si="121"/>
        <v>0</v>
      </c>
      <c r="K246" s="74">
        <f t="shared" si="121"/>
        <v>0</v>
      </c>
      <c r="L246" s="74">
        <f t="shared" si="121"/>
        <v>0</v>
      </c>
      <c r="M246" s="74">
        <f t="shared" si="121"/>
        <v>0</v>
      </c>
      <c r="N246" s="74">
        <f t="shared" si="121"/>
        <v>0</v>
      </c>
      <c r="O246" s="74">
        <f t="shared" si="121"/>
        <v>0</v>
      </c>
      <c r="P246" s="74">
        <f t="shared" si="121"/>
        <v>0</v>
      </c>
      <c r="Q246" s="74">
        <f t="shared" si="121"/>
        <v>0</v>
      </c>
      <c r="R246" s="74">
        <f t="shared" si="121"/>
        <v>0</v>
      </c>
      <c r="S246" s="74">
        <f t="shared" si="121"/>
        <v>0</v>
      </c>
      <c r="T246" s="74">
        <f t="shared" si="121"/>
        <v>0</v>
      </c>
      <c r="U246" s="74">
        <f t="shared" si="121"/>
        <v>0</v>
      </c>
      <c r="V246" s="74">
        <f t="shared" si="121"/>
        <v>0</v>
      </c>
      <c r="W246" s="74">
        <f t="shared" si="121"/>
        <v>0</v>
      </c>
      <c r="X246" s="74">
        <f t="shared" si="121"/>
        <v>0</v>
      </c>
      <c r="Y246" s="74">
        <f t="shared" si="121"/>
        <v>0</v>
      </c>
      <c r="Z246" s="74">
        <f t="shared" si="121"/>
        <v>0</v>
      </c>
      <c r="AA246" s="74">
        <f t="shared" si="121"/>
        <v>0</v>
      </c>
      <c r="AB246" s="74">
        <f t="shared" si="121"/>
        <v>0</v>
      </c>
      <c r="AC246" s="74">
        <f t="shared" si="121"/>
        <v>0</v>
      </c>
      <c r="AD246" s="74">
        <f t="shared" si="121"/>
        <v>0</v>
      </c>
      <c r="AE246" s="74">
        <f t="shared" si="121"/>
        <v>0</v>
      </c>
      <c r="AF246" s="74">
        <f t="shared" si="121"/>
        <v>0</v>
      </c>
      <c r="AG246" s="74">
        <f t="shared" si="121"/>
        <v>0</v>
      </c>
      <c r="AH246" s="74">
        <f t="shared" si="121"/>
        <v>0</v>
      </c>
      <c r="AI246" s="74">
        <f t="shared" si="121"/>
        <v>0</v>
      </c>
      <c r="AJ246" s="74">
        <f t="shared" si="121"/>
        <v>0</v>
      </c>
      <c r="AK246" s="74">
        <f t="shared" si="121"/>
        <v>0</v>
      </c>
      <c r="AL246" s="74">
        <f>F245*AL245</f>
        <v>0</v>
      </c>
      <c r="AM246" s="61"/>
      <c r="AN246" s="61"/>
      <c r="AO246" s="61"/>
      <c r="AP246" s="61"/>
      <c r="AQ246" s="61"/>
      <c r="AR246" s="61"/>
      <c r="AS246" s="61"/>
      <c r="AT246" s="61"/>
      <c r="AU246" s="61"/>
      <c r="AV246" s="61"/>
      <c r="AW246" s="61"/>
      <c r="AX246" s="61"/>
      <c r="AY246" s="61"/>
      <c r="AZ246" s="61"/>
      <c r="BA246" s="61"/>
      <c r="BB246" s="61"/>
      <c r="BC246" s="61"/>
      <c r="BD246" s="61"/>
      <c r="BE246" s="61"/>
      <c r="BF246" s="61"/>
      <c r="BG246" s="61"/>
      <c r="BH246" s="61"/>
      <c r="BI246" s="61"/>
      <c r="BJ246" s="61"/>
      <c r="BK246" s="61"/>
      <c r="BL246" s="61"/>
      <c r="BM246" s="61"/>
      <c r="BN246" s="61"/>
      <c r="BO246" s="61"/>
      <c r="BP246" s="61"/>
      <c r="BQ246" s="61"/>
      <c r="BR246" s="61"/>
      <c r="BS246" s="61"/>
      <c r="BT246" s="61"/>
      <c r="BU246" s="61"/>
      <c r="BV246" s="61"/>
      <c r="BW246" s="61"/>
      <c r="BX246" s="61"/>
      <c r="BY246" s="61"/>
      <c r="BZ246" s="61"/>
      <c r="CA246" s="61"/>
      <c r="CB246" s="61"/>
      <c r="CC246" s="61"/>
      <c r="CD246" s="61"/>
      <c r="CE246" s="61"/>
      <c r="CF246" s="61"/>
      <c r="CG246" s="61"/>
      <c r="CH246" s="61"/>
      <c r="CI246" s="61"/>
      <c r="CJ246" s="61"/>
      <c r="CK246" s="61"/>
      <c r="CL246" s="61"/>
      <c r="CM246" s="61"/>
      <c r="CN246" s="61"/>
      <c r="CO246" s="61"/>
      <c r="CP246" s="61"/>
      <c r="CQ246" s="61"/>
      <c r="CR246" s="61"/>
      <c r="CS246" s="61"/>
      <c r="CT246" s="61"/>
      <c r="CU246" s="61"/>
      <c r="CV246" s="61"/>
      <c r="CW246" s="61"/>
      <c r="CX246" s="61"/>
      <c r="CY246" s="61"/>
      <c r="CZ246" s="61"/>
      <c r="DA246" s="61"/>
      <c r="DB246" s="61"/>
    </row>
    <row r="247" spans="1:106" s="58" customFormat="1" ht="16.5" customHeight="1">
      <c r="A247" s="70" t="s">
        <v>425</v>
      </c>
      <c r="B247" s="767"/>
      <c r="C247" s="724" t="s">
        <v>117</v>
      </c>
      <c r="D247" s="718" t="str">
        <f>[76]납품수량!C22</f>
        <v>MIDDLE BEAM</v>
      </c>
      <c r="E247" s="718" t="str">
        <f>[76]납품수량!D22</f>
        <v>P32K</v>
      </c>
      <c r="F247" s="718">
        <f>VLOOKUP(C247,'[72]납품수량(영업)'!$C$3:$F$260,4,FALSE)</f>
        <v>0</v>
      </c>
      <c r="G247" s="74">
        <f>VLOOKUP($C$247,[77]납품수량!$B$3:$AI$200,G1,FALSE)</f>
        <v>0</v>
      </c>
      <c r="H247" s="74">
        <f>VLOOKUP($C$247,[77]납품수량!$B$3:$AI$200,H1,FALSE)</f>
        <v>0</v>
      </c>
      <c r="I247" s="74">
        <f>VLOOKUP($C$247,[77]납품수량!$B$3:$AI$200,I1,FALSE)</f>
        <v>0</v>
      </c>
      <c r="J247" s="74">
        <f>VLOOKUP($C$247,[77]납품수량!$B$3:$AI$200,J1,FALSE)</f>
        <v>0</v>
      </c>
      <c r="K247" s="74">
        <f>VLOOKUP($C$247,[77]납품수량!$B$3:$AI$200,K1,FALSE)</f>
        <v>0</v>
      </c>
      <c r="L247" s="74">
        <f>VLOOKUP($C$247,[77]납품수량!$B$3:$AI$200,L1,FALSE)</f>
        <v>0</v>
      </c>
      <c r="M247" s="74">
        <f>VLOOKUP($C$247,[77]납품수량!$B$3:$AI$200,M1,FALSE)</f>
        <v>0</v>
      </c>
      <c r="N247" s="74">
        <f>VLOOKUP($C$247,[77]납품수량!$B$3:$AI$200,N1,FALSE)</f>
        <v>0</v>
      </c>
      <c r="O247" s="74">
        <f>VLOOKUP($C$247,[77]납품수량!$B$3:$AI$200,O1,FALSE)</f>
        <v>0</v>
      </c>
      <c r="P247" s="74">
        <f>VLOOKUP($C$247,[77]납품수량!$B$3:$AI$200,P1,FALSE)</f>
        <v>0</v>
      </c>
      <c r="Q247" s="74">
        <f>VLOOKUP($C$247,[77]납품수량!$B$3:$AI$200,Q1,FALSE)</f>
        <v>0</v>
      </c>
      <c r="R247" s="74">
        <f>VLOOKUP($C$247,[77]납품수량!$B$3:$AI$200,R1,FALSE)</f>
        <v>0</v>
      </c>
      <c r="S247" s="74">
        <f>VLOOKUP($C$247,[77]납품수량!$B$3:$AI$200,S1,FALSE)</f>
        <v>0</v>
      </c>
      <c r="T247" s="74">
        <f>VLOOKUP($C$247,[77]납품수량!$B$3:$AI$200,T1,FALSE)</f>
        <v>0</v>
      </c>
      <c r="U247" s="74">
        <f>VLOOKUP($C$247,[77]납품수량!$B$3:$AI$200,U1,FALSE)</f>
        <v>0</v>
      </c>
      <c r="V247" s="74">
        <f>VLOOKUP($C$247,[77]납품수량!$B$3:$AI$200,V1,FALSE)</f>
        <v>0</v>
      </c>
      <c r="W247" s="74">
        <f>VLOOKUP($C$247,[77]납품수량!$B$3:$AI$200,W1,FALSE)</f>
        <v>0</v>
      </c>
      <c r="X247" s="74">
        <f>VLOOKUP($C$247,[77]납품수량!$B$3:$AI$200,X1,FALSE)</f>
        <v>0</v>
      </c>
      <c r="Y247" s="74">
        <f>VLOOKUP($C$247,[77]납품수량!$B$3:$AI$200,Y1,FALSE)</f>
        <v>0</v>
      </c>
      <c r="Z247" s="74">
        <f>VLOOKUP($C$247,[77]납품수량!$B$3:$AI$200,Z1,FALSE)</f>
        <v>0</v>
      </c>
      <c r="AA247" s="74">
        <f>VLOOKUP($C$247,[77]납품수량!$B$3:$AI$200,AA1,FALSE)</f>
        <v>0</v>
      </c>
      <c r="AB247" s="74">
        <f>VLOOKUP($C$247,[77]납품수량!$B$3:$AI$200,AB1,FALSE)</f>
        <v>0</v>
      </c>
      <c r="AC247" s="74">
        <f>VLOOKUP($C$247,[77]납품수량!$B$3:$AI$200,AC1,FALSE)</f>
        <v>0</v>
      </c>
      <c r="AD247" s="74">
        <f>VLOOKUP($C$247,[77]납품수량!$B$3:$AI$200,AD1,FALSE)</f>
        <v>0</v>
      </c>
      <c r="AE247" s="74">
        <f>VLOOKUP($C$247,[77]납품수량!$B$3:$AI$200,AE1,FALSE)</f>
        <v>0</v>
      </c>
      <c r="AF247" s="74">
        <f>VLOOKUP($C$247,[77]납품수량!$B$3:$AI$200,AF1,FALSE)</f>
        <v>0</v>
      </c>
      <c r="AG247" s="74">
        <f>VLOOKUP($C$247,[77]납품수량!$B$3:$AI$200,AG1,FALSE)</f>
        <v>0</v>
      </c>
      <c r="AH247" s="74">
        <f>VLOOKUP($C$247,[77]납품수량!$B$3:$AI$200,AH1,FALSE)</f>
        <v>0</v>
      </c>
      <c r="AI247" s="74">
        <f>VLOOKUP($C$247,[77]납품수량!$B$3:$AI$200,AI1,FALSE)</f>
        <v>0</v>
      </c>
      <c r="AJ247" s="74">
        <f>VLOOKUP($C$247,[77]납품수량!$B$3:$AI$200,AJ1,FALSE)</f>
        <v>0</v>
      </c>
      <c r="AK247" s="74">
        <f>VLOOKUP($C$247,[77]납품수량!$B$3:$AI$200,AK1,FALSE)</f>
        <v>0</v>
      </c>
      <c r="AL247" s="74">
        <f>SUM(G247:AK247)</f>
        <v>0</v>
      </c>
      <c r="AM247" s="61"/>
      <c r="AN247" s="61"/>
      <c r="AO247" s="61"/>
      <c r="AP247" s="61"/>
      <c r="AQ247" s="61"/>
      <c r="AR247" s="61"/>
      <c r="AS247" s="61"/>
      <c r="AT247" s="61"/>
      <c r="AU247" s="61"/>
      <c r="AV247" s="61"/>
      <c r="AW247" s="61"/>
      <c r="AX247" s="61"/>
      <c r="AY247" s="61"/>
      <c r="AZ247" s="61"/>
      <c r="BA247" s="61"/>
      <c r="BB247" s="61"/>
      <c r="BC247" s="61"/>
      <c r="BD247" s="61"/>
      <c r="BE247" s="61"/>
      <c r="BF247" s="61"/>
      <c r="BG247" s="61"/>
      <c r="BH247" s="61"/>
      <c r="BI247" s="61"/>
      <c r="BJ247" s="61"/>
      <c r="BK247" s="61"/>
      <c r="BL247" s="61"/>
      <c r="BM247" s="61"/>
      <c r="BN247" s="61"/>
      <c r="BO247" s="61"/>
      <c r="BP247" s="61"/>
      <c r="BQ247" s="61"/>
      <c r="BR247" s="61"/>
      <c r="BS247" s="61"/>
      <c r="BT247" s="61"/>
      <c r="BU247" s="61"/>
      <c r="BV247" s="61"/>
      <c r="BW247" s="61"/>
      <c r="BX247" s="61"/>
      <c r="BY247" s="61"/>
      <c r="BZ247" s="61"/>
      <c r="CA247" s="61"/>
      <c r="CB247" s="61"/>
      <c r="CC247" s="61"/>
      <c r="CD247" s="61"/>
      <c r="CE247" s="61"/>
      <c r="CF247" s="61"/>
      <c r="CG247" s="61"/>
      <c r="CH247" s="61"/>
      <c r="CI247" s="61"/>
      <c r="CJ247" s="61"/>
      <c r="CK247" s="61"/>
      <c r="CL247" s="61"/>
      <c r="CM247" s="61"/>
      <c r="CN247" s="61"/>
      <c r="CO247" s="61"/>
      <c r="CP247" s="61"/>
      <c r="CQ247" s="61"/>
      <c r="CR247" s="61"/>
      <c r="CS247" s="61"/>
      <c r="CT247" s="61"/>
      <c r="CU247" s="61"/>
      <c r="CV247" s="61"/>
      <c r="CW247" s="61"/>
      <c r="CX247" s="61"/>
      <c r="CY247" s="61"/>
      <c r="CZ247" s="61"/>
      <c r="DA247" s="61"/>
      <c r="DB247" s="61"/>
    </row>
    <row r="248" spans="1:106" s="58" customFormat="1" ht="16.5" customHeight="1">
      <c r="A248" s="70"/>
      <c r="B248" s="767"/>
      <c r="C248" s="730"/>
      <c r="D248" s="719"/>
      <c r="E248" s="719"/>
      <c r="F248" s="719"/>
      <c r="G248" s="74">
        <f>$F$247*G247</f>
        <v>0</v>
      </c>
      <c r="H248" s="74">
        <f t="shared" ref="H248:AK248" si="122">$F$247*H247</f>
        <v>0</v>
      </c>
      <c r="I248" s="74">
        <f t="shared" si="122"/>
        <v>0</v>
      </c>
      <c r="J248" s="74">
        <f t="shared" si="122"/>
        <v>0</v>
      </c>
      <c r="K248" s="74">
        <f t="shared" si="122"/>
        <v>0</v>
      </c>
      <c r="L248" s="74">
        <f t="shared" si="122"/>
        <v>0</v>
      </c>
      <c r="M248" s="74">
        <f t="shared" si="122"/>
        <v>0</v>
      </c>
      <c r="N248" s="74">
        <f t="shared" si="122"/>
        <v>0</v>
      </c>
      <c r="O248" s="74">
        <f t="shared" si="122"/>
        <v>0</v>
      </c>
      <c r="P248" s="74">
        <f t="shared" si="122"/>
        <v>0</v>
      </c>
      <c r="Q248" s="74">
        <f t="shared" si="122"/>
        <v>0</v>
      </c>
      <c r="R248" s="74">
        <f t="shared" si="122"/>
        <v>0</v>
      </c>
      <c r="S248" s="74">
        <f t="shared" si="122"/>
        <v>0</v>
      </c>
      <c r="T248" s="74">
        <f t="shared" si="122"/>
        <v>0</v>
      </c>
      <c r="U248" s="74">
        <f t="shared" si="122"/>
        <v>0</v>
      </c>
      <c r="V248" s="74">
        <f t="shared" si="122"/>
        <v>0</v>
      </c>
      <c r="W248" s="74">
        <f t="shared" si="122"/>
        <v>0</v>
      </c>
      <c r="X248" s="74">
        <f t="shared" si="122"/>
        <v>0</v>
      </c>
      <c r="Y248" s="74">
        <f t="shared" si="122"/>
        <v>0</v>
      </c>
      <c r="Z248" s="74">
        <f t="shared" si="122"/>
        <v>0</v>
      </c>
      <c r="AA248" s="74">
        <f t="shared" si="122"/>
        <v>0</v>
      </c>
      <c r="AB248" s="74">
        <f t="shared" si="122"/>
        <v>0</v>
      </c>
      <c r="AC248" s="74">
        <f t="shared" si="122"/>
        <v>0</v>
      </c>
      <c r="AD248" s="74">
        <f t="shared" si="122"/>
        <v>0</v>
      </c>
      <c r="AE248" s="74">
        <f t="shared" si="122"/>
        <v>0</v>
      </c>
      <c r="AF248" s="74">
        <f t="shared" si="122"/>
        <v>0</v>
      </c>
      <c r="AG248" s="74">
        <f t="shared" si="122"/>
        <v>0</v>
      </c>
      <c r="AH248" s="74">
        <f t="shared" si="122"/>
        <v>0</v>
      </c>
      <c r="AI248" s="74">
        <f t="shared" si="122"/>
        <v>0</v>
      </c>
      <c r="AJ248" s="74">
        <f t="shared" si="122"/>
        <v>0</v>
      </c>
      <c r="AK248" s="74">
        <f t="shared" si="122"/>
        <v>0</v>
      </c>
      <c r="AL248" s="74">
        <f>F247*AL247</f>
        <v>0</v>
      </c>
      <c r="AM248" s="61"/>
      <c r="AN248" s="61"/>
      <c r="AO248" s="61"/>
      <c r="AP248" s="61"/>
      <c r="AQ248" s="61"/>
      <c r="AR248" s="61"/>
      <c r="AS248" s="61"/>
      <c r="AT248" s="61"/>
      <c r="AU248" s="61"/>
      <c r="AV248" s="61"/>
      <c r="AW248" s="61"/>
      <c r="AX248" s="61"/>
      <c r="AY248" s="61"/>
      <c r="AZ248" s="61"/>
      <c r="BA248" s="61"/>
      <c r="BB248" s="61"/>
      <c r="BC248" s="61"/>
      <c r="BD248" s="61"/>
      <c r="BE248" s="61"/>
      <c r="BF248" s="61"/>
      <c r="BG248" s="61"/>
      <c r="BH248" s="61"/>
      <c r="BI248" s="61"/>
      <c r="BJ248" s="61"/>
      <c r="BK248" s="61"/>
      <c r="BL248" s="61"/>
      <c r="BM248" s="61"/>
      <c r="BN248" s="61"/>
      <c r="BO248" s="61"/>
      <c r="BP248" s="61"/>
      <c r="BQ248" s="61"/>
      <c r="BR248" s="61"/>
      <c r="BS248" s="61"/>
      <c r="BT248" s="61"/>
      <c r="BU248" s="61"/>
      <c r="BV248" s="61"/>
      <c r="BW248" s="61"/>
      <c r="BX248" s="61"/>
      <c r="BY248" s="61"/>
      <c r="BZ248" s="61"/>
      <c r="CA248" s="61"/>
      <c r="CB248" s="61"/>
      <c r="CC248" s="61"/>
      <c r="CD248" s="61"/>
      <c r="CE248" s="61"/>
      <c r="CF248" s="61"/>
      <c r="CG248" s="61"/>
      <c r="CH248" s="61"/>
      <c r="CI248" s="61"/>
      <c r="CJ248" s="61"/>
      <c r="CK248" s="61"/>
      <c r="CL248" s="61"/>
      <c r="CM248" s="61"/>
      <c r="CN248" s="61"/>
      <c r="CO248" s="61"/>
      <c r="CP248" s="61"/>
      <c r="CQ248" s="61"/>
      <c r="CR248" s="61"/>
      <c r="CS248" s="61"/>
      <c r="CT248" s="61"/>
      <c r="CU248" s="61"/>
      <c r="CV248" s="61"/>
      <c r="CW248" s="61"/>
      <c r="CX248" s="61"/>
      <c r="CY248" s="61"/>
      <c r="CZ248" s="61"/>
      <c r="DA248" s="61"/>
      <c r="DB248" s="61"/>
    </row>
    <row r="249" spans="1:106" s="58" customFormat="1" ht="16.5" customHeight="1">
      <c r="A249" s="70" t="s">
        <v>425</v>
      </c>
      <c r="B249" s="767"/>
      <c r="C249" s="724" t="s">
        <v>118</v>
      </c>
      <c r="D249" s="718" t="str">
        <f>[76]납품수량!C23</f>
        <v>MIDDLE BEAM</v>
      </c>
      <c r="E249" s="718" t="str">
        <f>[76]납품수량!D23</f>
        <v>GAMMA</v>
      </c>
      <c r="F249" s="718">
        <f>VLOOKUP(C249,'[72]납품수량(영업)'!$C$3:$F$260,4,FALSE)</f>
        <v>0</v>
      </c>
      <c r="G249" s="74">
        <f>VLOOKUP($C$249,[77]납품수량!$B$3:$AI$200,G1,FALSE)</f>
        <v>0</v>
      </c>
      <c r="H249" s="74">
        <f>VLOOKUP($C$249,[77]납품수량!$B$3:$AI$200,H1,FALSE)</f>
        <v>0</v>
      </c>
      <c r="I249" s="74">
        <f>VLOOKUP($C$249,[77]납품수량!$B$3:$AI$200,I1,FALSE)</f>
        <v>0</v>
      </c>
      <c r="J249" s="74">
        <f>VLOOKUP($C$249,[77]납품수량!$B$3:$AI$200,J1,FALSE)</f>
        <v>0</v>
      </c>
      <c r="K249" s="74">
        <f>VLOOKUP($C$249,[77]납품수량!$B$3:$AI$200,K1,FALSE)</f>
        <v>0</v>
      </c>
      <c r="L249" s="74">
        <f>VLOOKUP($C$249,[77]납품수량!$B$3:$AI$200,L1,FALSE)</f>
        <v>0</v>
      </c>
      <c r="M249" s="74">
        <f>VLOOKUP($C$249,[77]납품수량!$B$3:$AI$200,M1,FALSE)</f>
        <v>0</v>
      </c>
      <c r="N249" s="74">
        <f>VLOOKUP($C$249,[77]납품수량!$B$3:$AI$200,N1,FALSE)</f>
        <v>0</v>
      </c>
      <c r="O249" s="74">
        <f>VLOOKUP($C$249,[77]납품수량!$B$3:$AI$200,O1,FALSE)</f>
        <v>0</v>
      </c>
      <c r="P249" s="74">
        <f>VLOOKUP($C$249,[77]납품수량!$B$3:$AI$200,P1,FALSE)</f>
        <v>0</v>
      </c>
      <c r="Q249" s="74">
        <f>VLOOKUP($C$249,[77]납품수량!$B$3:$AI$200,Q1,FALSE)</f>
        <v>0</v>
      </c>
      <c r="R249" s="74">
        <f>VLOOKUP($C$249,[77]납품수량!$B$3:$AI$200,R1,FALSE)</f>
        <v>0</v>
      </c>
      <c r="S249" s="74">
        <f>VLOOKUP($C$249,[77]납품수량!$B$3:$AI$200,S1,FALSE)</f>
        <v>0</v>
      </c>
      <c r="T249" s="74">
        <f>VLOOKUP($C$249,[77]납품수량!$B$3:$AI$200,T1,FALSE)</f>
        <v>0</v>
      </c>
      <c r="U249" s="74">
        <f>VLOOKUP($C$249,[77]납품수량!$B$3:$AI$200,U1,FALSE)</f>
        <v>0</v>
      </c>
      <c r="V249" s="74">
        <f>VLOOKUP($C$249,[77]납품수량!$B$3:$AI$200,V1,FALSE)</f>
        <v>0</v>
      </c>
      <c r="W249" s="74">
        <f>VLOOKUP($C$249,[77]납품수량!$B$3:$AI$200,W1,FALSE)</f>
        <v>0</v>
      </c>
      <c r="X249" s="74">
        <f>VLOOKUP($C$249,[77]납품수량!$B$3:$AI$200,X1,FALSE)</f>
        <v>0</v>
      </c>
      <c r="Y249" s="74">
        <f>VLOOKUP($C$249,[77]납품수량!$B$3:$AI$200,Y1,FALSE)</f>
        <v>0</v>
      </c>
      <c r="Z249" s="74">
        <f>VLOOKUP($C$249,[77]납품수량!$B$3:$AI$200,Z1,FALSE)</f>
        <v>0</v>
      </c>
      <c r="AA249" s="74">
        <f>VLOOKUP($C$249,[77]납품수량!$B$3:$AI$200,AA1,FALSE)</f>
        <v>0</v>
      </c>
      <c r="AB249" s="74">
        <f>VLOOKUP($C$249,[77]납품수량!$B$3:$AI$200,AB1,FALSE)</f>
        <v>0</v>
      </c>
      <c r="AC249" s="74">
        <f>VLOOKUP($C$249,[77]납품수량!$B$3:$AI$200,AC1,FALSE)</f>
        <v>0</v>
      </c>
      <c r="AD249" s="74">
        <f>VLOOKUP($C$249,[77]납품수량!$B$3:$AI$200,AD1,FALSE)</f>
        <v>0</v>
      </c>
      <c r="AE249" s="74">
        <f>VLOOKUP($C$249,[77]납품수량!$B$3:$AI$200,AE1,FALSE)</f>
        <v>0</v>
      </c>
      <c r="AF249" s="74">
        <f>VLOOKUP($C$249,[77]납품수량!$B$3:$AI$200,AF1,FALSE)</f>
        <v>0</v>
      </c>
      <c r="AG249" s="74">
        <f>VLOOKUP($C$249,[77]납품수량!$B$3:$AI$200,AG1,FALSE)</f>
        <v>0</v>
      </c>
      <c r="AH249" s="74">
        <f>VLOOKUP($C$249,[77]납품수량!$B$3:$AI$200,AH1,FALSE)</f>
        <v>0</v>
      </c>
      <c r="AI249" s="74">
        <f>VLOOKUP($C$249,[77]납품수량!$B$3:$AI$200,AI1,FALSE)</f>
        <v>0</v>
      </c>
      <c r="AJ249" s="74">
        <f>VLOOKUP($C$249,[77]납품수량!$B$3:$AI$200,AJ1,FALSE)</f>
        <v>0</v>
      </c>
      <c r="AK249" s="74">
        <f>VLOOKUP($C$249,[77]납품수량!$B$3:$AI$200,AK1,FALSE)</f>
        <v>0</v>
      </c>
      <c r="AL249" s="74">
        <f>SUM(G249:AK249)</f>
        <v>0</v>
      </c>
      <c r="AM249" s="61"/>
      <c r="AN249" s="61"/>
      <c r="AO249" s="61"/>
      <c r="AP249" s="61"/>
      <c r="AQ249" s="61"/>
      <c r="AR249" s="61"/>
      <c r="AS249" s="61"/>
      <c r="AT249" s="61"/>
      <c r="AU249" s="61"/>
      <c r="AV249" s="61"/>
      <c r="AW249" s="61"/>
      <c r="AX249" s="61"/>
      <c r="AY249" s="61"/>
      <c r="AZ249" s="61"/>
      <c r="BA249" s="61"/>
      <c r="BB249" s="61"/>
      <c r="BC249" s="61"/>
      <c r="BD249" s="61"/>
      <c r="BE249" s="61"/>
      <c r="BF249" s="61"/>
      <c r="BG249" s="61"/>
      <c r="BH249" s="61"/>
      <c r="BI249" s="61"/>
      <c r="BJ249" s="61"/>
      <c r="BK249" s="61"/>
      <c r="BL249" s="61"/>
      <c r="BM249" s="61"/>
      <c r="BN249" s="61"/>
      <c r="BO249" s="61"/>
      <c r="BP249" s="61"/>
      <c r="BQ249" s="61"/>
      <c r="BR249" s="61"/>
      <c r="BS249" s="61"/>
      <c r="BT249" s="61"/>
      <c r="BU249" s="61"/>
      <c r="BV249" s="61"/>
      <c r="BW249" s="61"/>
      <c r="BX249" s="61"/>
      <c r="BY249" s="61"/>
      <c r="BZ249" s="61"/>
      <c r="CA249" s="61"/>
      <c r="CB249" s="61"/>
      <c r="CC249" s="61"/>
      <c r="CD249" s="61"/>
      <c r="CE249" s="61"/>
      <c r="CF249" s="61"/>
      <c r="CG249" s="61"/>
      <c r="CH249" s="61"/>
      <c r="CI249" s="61"/>
      <c r="CJ249" s="61"/>
      <c r="CK249" s="61"/>
      <c r="CL249" s="61"/>
      <c r="CM249" s="61"/>
      <c r="CN249" s="61"/>
      <c r="CO249" s="61"/>
      <c r="CP249" s="61"/>
      <c r="CQ249" s="61"/>
      <c r="CR249" s="61"/>
      <c r="CS249" s="61"/>
      <c r="CT249" s="61"/>
      <c r="CU249" s="61"/>
      <c r="CV249" s="61"/>
      <c r="CW249" s="61"/>
      <c r="CX249" s="61"/>
      <c r="CY249" s="61"/>
      <c r="CZ249" s="61"/>
      <c r="DA249" s="61"/>
      <c r="DB249" s="61"/>
    </row>
    <row r="250" spans="1:106" s="58" customFormat="1" ht="16.5" customHeight="1">
      <c r="A250" s="70"/>
      <c r="B250" s="767"/>
      <c r="C250" s="730"/>
      <c r="D250" s="719"/>
      <c r="E250" s="719"/>
      <c r="F250" s="719"/>
      <c r="G250" s="74">
        <f>$F$249*G249</f>
        <v>0</v>
      </c>
      <c r="H250" s="74">
        <f t="shared" ref="H250:AK250" si="123">$F$249*H249</f>
        <v>0</v>
      </c>
      <c r="I250" s="74">
        <f t="shared" si="123"/>
        <v>0</v>
      </c>
      <c r="J250" s="74">
        <f t="shared" si="123"/>
        <v>0</v>
      </c>
      <c r="K250" s="74">
        <f t="shared" si="123"/>
        <v>0</v>
      </c>
      <c r="L250" s="74">
        <f t="shared" si="123"/>
        <v>0</v>
      </c>
      <c r="M250" s="74">
        <f t="shared" si="123"/>
        <v>0</v>
      </c>
      <c r="N250" s="74">
        <f t="shared" si="123"/>
        <v>0</v>
      </c>
      <c r="O250" s="74">
        <f t="shared" si="123"/>
        <v>0</v>
      </c>
      <c r="P250" s="74">
        <f t="shared" si="123"/>
        <v>0</v>
      </c>
      <c r="Q250" s="74">
        <f t="shared" si="123"/>
        <v>0</v>
      </c>
      <c r="R250" s="74">
        <f t="shared" si="123"/>
        <v>0</v>
      </c>
      <c r="S250" s="74">
        <f t="shared" si="123"/>
        <v>0</v>
      </c>
      <c r="T250" s="74">
        <f t="shared" si="123"/>
        <v>0</v>
      </c>
      <c r="U250" s="74">
        <f t="shared" si="123"/>
        <v>0</v>
      </c>
      <c r="V250" s="74">
        <f t="shared" si="123"/>
        <v>0</v>
      </c>
      <c r="W250" s="74">
        <f t="shared" si="123"/>
        <v>0</v>
      </c>
      <c r="X250" s="74">
        <f t="shared" si="123"/>
        <v>0</v>
      </c>
      <c r="Y250" s="74">
        <f t="shared" si="123"/>
        <v>0</v>
      </c>
      <c r="Z250" s="74">
        <f t="shared" si="123"/>
        <v>0</v>
      </c>
      <c r="AA250" s="74">
        <f t="shared" si="123"/>
        <v>0</v>
      </c>
      <c r="AB250" s="74">
        <f t="shared" si="123"/>
        <v>0</v>
      </c>
      <c r="AC250" s="74">
        <f t="shared" si="123"/>
        <v>0</v>
      </c>
      <c r="AD250" s="74">
        <f t="shared" si="123"/>
        <v>0</v>
      </c>
      <c r="AE250" s="74">
        <f t="shared" si="123"/>
        <v>0</v>
      </c>
      <c r="AF250" s="74">
        <f t="shared" si="123"/>
        <v>0</v>
      </c>
      <c r="AG250" s="74">
        <f t="shared" si="123"/>
        <v>0</v>
      </c>
      <c r="AH250" s="74">
        <f t="shared" si="123"/>
        <v>0</v>
      </c>
      <c r="AI250" s="74">
        <f t="shared" si="123"/>
        <v>0</v>
      </c>
      <c r="AJ250" s="74">
        <f t="shared" si="123"/>
        <v>0</v>
      </c>
      <c r="AK250" s="74">
        <f t="shared" si="123"/>
        <v>0</v>
      </c>
      <c r="AL250" s="74">
        <f>F249*AL249</f>
        <v>0</v>
      </c>
      <c r="AM250" s="61"/>
      <c r="AN250" s="61"/>
      <c r="AO250" s="61"/>
      <c r="AP250" s="61"/>
      <c r="AQ250" s="61"/>
      <c r="AR250" s="61"/>
      <c r="AS250" s="61"/>
      <c r="AT250" s="61"/>
      <c r="AU250" s="61"/>
      <c r="AV250" s="61"/>
      <c r="AW250" s="61"/>
      <c r="AX250" s="61"/>
      <c r="AY250" s="61"/>
      <c r="AZ250" s="61"/>
      <c r="BA250" s="61"/>
      <c r="BB250" s="61"/>
      <c r="BC250" s="61"/>
      <c r="BD250" s="61"/>
      <c r="BE250" s="61"/>
      <c r="BF250" s="61"/>
      <c r="BG250" s="61"/>
      <c r="BH250" s="61"/>
      <c r="BI250" s="61"/>
      <c r="BJ250" s="61"/>
      <c r="BK250" s="61"/>
      <c r="BL250" s="61"/>
      <c r="BM250" s="61"/>
      <c r="BN250" s="61"/>
      <c r="BO250" s="61"/>
      <c r="BP250" s="61"/>
      <c r="BQ250" s="61"/>
      <c r="BR250" s="61"/>
      <c r="BS250" s="61"/>
      <c r="BT250" s="61"/>
      <c r="BU250" s="61"/>
      <c r="BV250" s="61"/>
      <c r="BW250" s="61"/>
      <c r="BX250" s="61"/>
      <c r="BY250" s="61"/>
      <c r="BZ250" s="61"/>
      <c r="CA250" s="61"/>
      <c r="CB250" s="61"/>
      <c r="CC250" s="61"/>
      <c r="CD250" s="61"/>
      <c r="CE250" s="61"/>
      <c r="CF250" s="61"/>
      <c r="CG250" s="61"/>
      <c r="CH250" s="61"/>
      <c r="CI250" s="61"/>
      <c r="CJ250" s="61"/>
      <c r="CK250" s="61"/>
      <c r="CL250" s="61"/>
      <c r="CM250" s="61"/>
      <c r="CN250" s="61"/>
      <c r="CO250" s="61"/>
      <c r="CP250" s="61"/>
      <c r="CQ250" s="61"/>
      <c r="CR250" s="61"/>
      <c r="CS250" s="61"/>
      <c r="CT250" s="61"/>
      <c r="CU250" s="61"/>
      <c r="CV250" s="61"/>
      <c r="CW250" s="61"/>
      <c r="CX250" s="61"/>
      <c r="CY250" s="61"/>
      <c r="CZ250" s="61"/>
      <c r="DA250" s="61"/>
      <c r="DB250" s="61"/>
    </row>
    <row r="251" spans="1:106" s="58" customFormat="1" ht="16.5" customHeight="1">
      <c r="A251" s="70" t="s">
        <v>425</v>
      </c>
      <c r="B251" s="767"/>
      <c r="C251" s="764" t="s">
        <v>79</v>
      </c>
      <c r="D251" s="718" t="str">
        <f>[76]납품수량!C24</f>
        <v>ROLLO CASSETTE FRONT</v>
      </c>
      <c r="E251" s="718" t="str">
        <f>[76]납품수량!D24</f>
        <v>GD</v>
      </c>
      <c r="F251" s="718">
        <f>VLOOKUP(C251,'[72]납품수량(영업)'!$C$3:$F$260,4,FALSE)</f>
        <v>0</v>
      </c>
      <c r="G251" s="74">
        <f>VLOOKUP($C$251,[77]납품수량!$B$3:$AI$200,G1,FALSE)</f>
        <v>0</v>
      </c>
      <c r="H251" s="74">
        <f>VLOOKUP($C$251,[77]납품수량!$B$3:$AI$200,H1,FALSE)</f>
        <v>0</v>
      </c>
      <c r="I251" s="74">
        <f>VLOOKUP($C$251,[77]납품수량!$B$3:$AI$200,I1,FALSE)</f>
        <v>0</v>
      </c>
      <c r="J251" s="74">
        <f>VLOOKUP($C$251,[77]납품수량!$B$3:$AI$200,J1,FALSE)</f>
        <v>0</v>
      </c>
      <c r="K251" s="74">
        <f>VLOOKUP($C$251,[77]납품수량!$B$3:$AI$200,K1,FALSE)</f>
        <v>0</v>
      </c>
      <c r="L251" s="74">
        <f>VLOOKUP($C$251,[77]납품수량!$B$3:$AI$200,L1,FALSE)</f>
        <v>0</v>
      </c>
      <c r="M251" s="74">
        <f>VLOOKUP($C$251,[77]납품수량!$B$3:$AI$200,M1,FALSE)</f>
        <v>0</v>
      </c>
      <c r="N251" s="74">
        <f>VLOOKUP($C$251,[77]납품수량!$B$3:$AI$200,N1,FALSE)</f>
        <v>0</v>
      </c>
      <c r="O251" s="74">
        <f>VLOOKUP($C$251,[77]납품수량!$B$3:$AI$200,O1,FALSE)</f>
        <v>0</v>
      </c>
      <c r="P251" s="74">
        <f>VLOOKUP($C$251,[77]납품수량!$B$3:$AI$200,P1,FALSE)</f>
        <v>0</v>
      </c>
      <c r="Q251" s="74">
        <f>VLOOKUP($C$251,[77]납품수량!$B$3:$AI$200,Q1,FALSE)</f>
        <v>0</v>
      </c>
      <c r="R251" s="74">
        <f>VLOOKUP($C$251,[77]납품수량!$B$3:$AI$200,R1,FALSE)</f>
        <v>0</v>
      </c>
      <c r="S251" s="74">
        <f>VLOOKUP($C$251,[77]납품수량!$B$3:$AI$200,S1,FALSE)</f>
        <v>0</v>
      </c>
      <c r="T251" s="74">
        <f>VLOOKUP($C$251,[77]납품수량!$B$3:$AI$200,T1,FALSE)</f>
        <v>0</v>
      </c>
      <c r="U251" s="74">
        <f>VLOOKUP($C$251,[77]납품수량!$B$3:$AI$200,U1,FALSE)</f>
        <v>0</v>
      </c>
      <c r="V251" s="74">
        <f>VLOOKUP($C$251,[77]납품수량!$B$3:$AI$200,V1,FALSE)</f>
        <v>0</v>
      </c>
      <c r="W251" s="74">
        <f>VLOOKUP($C$251,[77]납품수량!$B$3:$AI$200,W1,FALSE)</f>
        <v>0</v>
      </c>
      <c r="X251" s="74">
        <f>VLOOKUP($C$251,[77]납품수량!$B$3:$AI$200,X1,FALSE)</f>
        <v>0</v>
      </c>
      <c r="Y251" s="74">
        <f>VLOOKUP($C$251,[77]납품수량!$B$3:$AI$200,Y1,FALSE)</f>
        <v>0</v>
      </c>
      <c r="Z251" s="74">
        <f>VLOOKUP($C$251,[77]납품수량!$B$3:$AI$200,Z1,FALSE)</f>
        <v>0</v>
      </c>
      <c r="AA251" s="74">
        <f>VLOOKUP($C$251,[77]납품수량!$B$3:$AI$200,AA1,FALSE)</f>
        <v>0</v>
      </c>
      <c r="AB251" s="74">
        <f>VLOOKUP($C$251,[77]납품수량!$B$3:$AI$200,AB1,FALSE)</f>
        <v>0</v>
      </c>
      <c r="AC251" s="74">
        <f>VLOOKUP($C$251,[77]납품수량!$B$3:$AI$200,AC1,FALSE)</f>
        <v>0</v>
      </c>
      <c r="AD251" s="74">
        <f>VLOOKUP($C$251,[77]납품수량!$B$3:$AI$200,AD1,FALSE)</f>
        <v>0</v>
      </c>
      <c r="AE251" s="74">
        <f>VLOOKUP($C$251,[77]납품수량!$B$3:$AI$200,AE1,FALSE)</f>
        <v>0</v>
      </c>
      <c r="AF251" s="74">
        <f>VLOOKUP($C$251,[77]납품수량!$B$3:$AI$200,AF1,FALSE)</f>
        <v>0</v>
      </c>
      <c r="AG251" s="74">
        <f>VLOOKUP($C$251,[77]납품수량!$B$3:$AI$200,AG1,FALSE)</f>
        <v>0</v>
      </c>
      <c r="AH251" s="74">
        <f>VLOOKUP($C$251,[77]납품수량!$B$3:$AI$200,AH1,FALSE)</f>
        <v>0</v>
      </c>
      <c r="AI251" s="74">
        <f>VLOOKUP($C$251,[77]납품수량!$B$3:$AI$200,AI1,FALSE)</f>
        <v>0</v>
      </c>
      <c r="AJ251" s="74">
        <f>VLOOKUP($C$251,[77]납품수량!$B$3:$AI$200,AJ1,FALSE)</f>
        <v>0</v>
      </c>
      <c r="AK251" s="74">
        <f>VLOOKUP($C$251,[77]납품수량!$B$3:$AI$200,AK1,FALSE)</f>
        <v>0</v>
      </c>
      <c r="AL251" s="74">
        <f>SUM(G251:AK251)</f>
        <v>0</v>
      </c>
      <c r="AM251" s="61"/>
      <c r="AN251" s="61"/>
      <c r="AO251" s="61"/>
      <c r="AP251" s="61"/>
      <c r="AQ251" s="61"/>
      <c r="AR251" s="61"/>
      <c r="AS251" s="61"/>
      <c r="AT251" s="61"/>
      <c r="AU251" s="61"/>
      <c r="AV251" s="61"/>
      <c r="AW251" s="61"/>
      <c r="AX251" s="61"/>
      <c r="AY251" s="61"/>
      <c r="AZ251" s="61"/>
      <c r="BA251" s="61"/>
      <c r="BB251" s="61"/>
      <c r="BC251" s="61"/>
      <c r="BD251" s="61"/>
      <c r="BE251" s="61"/>
      <c r="BF251" s="61"/>
      <c r="BG251" s="61"/>
      <c r="BH251" s="61"/>
      <c r="BI251" s="61"/>
      <c r="BJ251" s="61"/>
      <c r="BK251" s="61"/>
      <c r="BL251" s="61"/>
      <c r="BM251" s="61"/>
      <c r="BN251" s="61"/>
      <c r="BO251" s="61"/>
      <c r="BP251" s="61"/>
      <c r="BQ251" s="61"/>
      <c r="BR251" s="61"/>
      <c r="BS251" s="61"/>
      <c r="BT251" s="61"/>
      <c r="BU251" s="61"/>
      <c r="BV251" s="61"/>
      <c r="BW251" s="61"/>
      <c r="BX251" s="61"/>
      <c r="BY251" s="61"/>
      <c r="BZ251" s="61"/>
      <c r="CA251" s="61"/>
      <c r="CB251" s="61"/>
      <c r="CC251" s="61"/>
      <c r="CD251" s="61"/>
      <c r="CE251" s="61"/>
      <c r="CF251" s="61"/>
      <c r="CG251" s="61"/>
      <c r="CH251" s="61"/>
      <c r="CI251" s="61"/>
      <c r="CJ251" s="61"/>
      <c r="CK251" s="61"/>
      <c r="CL251" s="61"/>
      <c r="CM251" s="61"/>
      <c r="CN251" s="61"/>
      <c r="CO251" s="61"/>
      <c r="CP251" s="61"/>
      <c r="CQ251" s="61"/>
      <c r="CR251" s="61"/>
      <c r="CS251" s="61"/>
      <c r="CT251" s="61"/>
      <c r="CU251" s="61"/>
      <c r="CV251" s="61"/>
      <c r="CW251" s="61"/>
      <c r="CX251" s="61"/>
      <c r="CY251" s="61"/>
      <c r="CZ251" s="61"/>
      <c r="DA251" s="61"/>
      <c r="DB251" s="61"/>
    </row>
    <row r="252" spans="1:106" s="58" customFormat="1" ht="16.5" customHeight="1">
      <c r="A252" s="70"/>
      <c r="B252" s="767"/>
      <c r="C252" s="765"/>
      <c r="D252" s="719"/>
      <c r="E252" s="719"/>
      <c r="F252" s="719"/>
      <c r="G252" s="74">
        <f>$F$251*G251</f>
        <v>0</v>
      </c>
      <c r="H252" s="74">
        <f t="shared" ref="H252:AK252" si="124">$F$251*H251</f>
        <v>0</v>
      </c>
      <c r="I252" s="74">
        <f t="shared" si="124"/>
        <v>0</v>
      </c>
      <c r="J252" s="74">
        <f t="shared" si="124"/>
        <v>0</v>
      </c>
      <c r="K252" s="74">
        <f t="shared" si="124"/>
        <v>0</v>
      </c>
      <c r="L252" s="74">
        <f t="shared" si="124"/>
        <v>0</v>
      </c>
      <c r="M252" s="74">
        <f t="shared" si="124"/>
        <v>0</v>
      </c>
      <c r="N252" s="74">
        <f t="shared" si="124"/>
        <v>0</v>
      </c>
      <c r="O252" s="74">
        <f t="shared" si="124"/>
        <v>0</v>
      </c>
      <c r="P252" s="74">
        <f t="shared" si="124"/>
        <v>0</v>
      </c>
      <c r="Q252" s="74">
        <f t="shared" si="124"/>
        <v>0</v>
      </c>
      <c r="R252" s="74">
        <f t="shared" si="124"/>
        <v>0</v>
      </c>
      <c r="S252" s="74">
        <f t="shared" si="124"/>
        <v>0</v>
      </c>
      <c r="T252" s="74">
        <f t="shared" si="124"/>
        <v>0</v>
      </c>
      <c r="U252" s="74">
        <f t="shared" si="124"/>
        <v>0</v>
      </c>
      <c r="V252" s="74">
        <f t="shared" si="124"/>
        <v>0</v>
      </c>
      <c r="W252" s="74">
        <f t="shared" si="124"/>
        <v>0</v>
      </c>
      <c r="X252" s="74">
        <f t="shared" si="124"/>
        <v>0</v>
      </c>
      <c r="Y252" s="74">
        <f t="shared" si="124"/>
        <v>0</v>
      </c>
      <c r="Z252" s="74">
        <f t="shared" si="124"/>
        <v>0</v>
      </c>
      <c r="AA252" s="74">
        <f t="shared" si="124"/>
        <v>0</v>
      </c>
      <c r="AB252" s="74">
        <f t="shared" si="124"/>
        <v>0</v>
      </c>
      <c r="AC252" s="74">
        <f t="shared" si="124"/>
        <v>0</v>
      </c>
      <c r="AD252" s="74">
        <f t="shared" si="124"/>
        <v>0</v>
      </c>
      <c r="AE252" s="74">
        <f t="shared" si="124"/>
        <v>0</v>
      </c>
      <c r="AF252" s="74">
        <f t="shared" si="124"/>
        <v>0</v>
      </c>
      <c r="AG252" s="74">
        <f t="shared" si="124"/>
        <v>0</v>
      </c>
      <c r="AH252" s="74">
        <f t="shared" si="124"/>
        <v>0</v>
      </c>
      <c r="AI252" s="74">
        <f t="shared" si="124"/>
        <v>0</v>
      </c>
      <c r="AJ252" s="74">
        <f t="shared" si="124"/>
        <v>0</v>
      </c>
      <c r="AK252" s="74">
        <f t="shared" si="124"/>
        <v>0</v>
      </c>
      <c r="AL252" s="74">
        <f>F251*AL251</f>
        <v>0</v>
      </c>
      <c r="AM252" s="61"/>
      <c r="AN252" s="61"/>
      <c r="AO252" s="61"/>
      <c r="AP252" s="61"/>
      <c r="AQ252" s="61"/>
      <c r="AR252" s="61"/>
      <c r="AS252" s="61"/>
      <c r="AT252" s="61"/>
      <c r="AU252" s="61"/>
      <c r="AV252" s="61"/>
      <c r="AW252" s="61"/>
      <c r="AX252" s="61"/>
      <c r="AY252" s="61"/>
      <c r="AZ252" s="61"/>
      <c r="BA252" s="61"/>
      <c r="BB252" s="61"/>
      <c r="BC252" s="61"/>
      <c r="BD252" s="61"/>
      <c r="BE252" s="61"/>
      <c r="BF252" s="61"/>
      <c r="BG252" s="61"/>
      <c r="BH252" s="61"/>
      <c r="BI252" s="61"/>
      <c r="BJ252" s="61"/>
      <c r="BK252" s="61"/>
      <c r="BL252" s="61"/>
      <c r="BM252" s="61"/>
      <c r="BN252" s="61"/>
      <c r="BO252" s="61"/>
      <c r="BP252" s="61"/>
      <c r="BQ252" s="61"/>
      <c r="BR252" s="61"/>
      <c r="BS252" s="61"/>
      <c r="BT252" s="61"/>
      <c r="BU252" s="61"/>
      <c r="BV252" s="61"/>
      <c r="BW252" s="61"/>
      <c r="BX252" s="61"/>
      <c r="BY252" s="61"/>
      <c r="BZ252" s="61"/>
      <c r="CA252" s="61"/>
      <c r="CB252" s="61"/>
      <c r="CC252" s="61"/>
      <c r="CD252" s="61"/>
      <c r="CE252" s="61"/>
      <c r="CF252" s="61"/>
      <c r="CG252" s="61"/>
      <c r="CH252" s="61"/>
      <c r="CI252" s="61"/>
      <c r="CJ252" s="61"/>
      <c r="CK252" s="61"/>
      <c r="CL252" s="61"/>
      <c r="CM252" s="61"/>
      <c r="CN252" s="61"/>
      <c r="CO252" s="61"/>
      <c r="CP252" s="61"/>
      <c r="CQ252" s="61"/>
      <c r="CR252" s="61"/>
      <c r="CS252" s="61"/>
      <c r="CT252" s="61"/>
      <c r="CU252" s="61"/>
      <c r="CV252" s="61"/>
      <c r="CW252" s="61"/>
      <c r="CX252" s="61"/>
      <c r="CY252" s="61"/>
      <c r="CZ252" s="61"/>
      <c r="DA252" s="61"/>
      <c r="DB252" s="61"/>
    </row>
    <row r="253" spans="1:106" s="58" customFormat="1" ht="16.5" customHeight="1">
      <c r="A253" s="70" t="s">
        <v>425</v>
      </c>
      <c r="B253" s="767"/>
      <c r="C253" s="764" t="s">
        <v>80</v>
      </c>
      <c r="D253" s="718" t="str">
        <f>[76]납품수량!C25</f>
        <v>ROLLO CASSETTE FRONT</v>
      </c>
      <c r="E253" s="718" t="str">
        <f>[76]납품수량!D25</f>
        <v>GD</v>
      </c>
      <c r="F253" s="718">
        <f>VLOOKUP(C253,'[72]납품수량(영업)'!$C$3:$F$260,4,FALSE)</f>
        <v>0</v>
      </c>
      <c r="G253" s="74">
        <f>VLOOKUP($C$253,[77]납품수량!$B$3:$AI$200,G1,FALSE)</f>
        <v>0</v>
      </c>
      <c r="H253" s="74">
        <f>VLOOKUP($C$253,[77]납품수량!$B$3:$AI$200,H1,FALSE)</f>
        <v>0</v>
      </c>
      <c r="I253" s="74">
        <f>VLOOKUP($C$253,[77]납품수량!$B$3:$AI$200,I1,FALSE)</f>
        <v>0</v>
      </c>
      <c r="J253" s="74">
        <f>VLOOKUP($C$253,[77]납품수량!$B$3:$AI$200,J1,FALSE)</f>
        <v>0</v>
      </c>
      <c r="K253" s="74">
        <f>VLOOKUP($C$253,[77]납품수량!$B$3:$AI$200,K1,FALSE)</f>
        <v>0</v>
      </c>
      <c r="L253" s="74">
        <f>VLOOKUP($C$253,[77]납품수량!$B$3:$AI$200,L1,FALSE)</f>
        <v>0</v>
      </c>
      <c r="M253" s="74">
        <f>VLOOKUP($C$253,[77]납품수량!$B$3:$AI$200,M1,FALSE)</f>
        <v>0</v>
      </c>
      <c r="N253" s="74">
        <f>VLOOKUP($C$253,[77]납품수량!$B$3:$AI$200,N1,FALSE)</f>
        <v>0</v>
      </c>
      <c r="O253" s="74">
        <f>VLOOKUP($C$253,[77]납품수량!$B$3:$AI$200,O1,FALSE)</f>
        <v>0</v>
      </c>
      <c r="P253" s="74">
        <f>VLOOKUP($C$253,[77]납품수량!$B$3:$AI$200,P1,FALSE)</f>
        <v>0</v>
      </c>
      <c r="Q253" s="74">
        <f>VLOOKUP($C$253,[77]납품수량!$B$3:$AI$200,Q1,FALSE)</f>
        <v>0</v>
      </c>
      <c r="R253" s="74">
        <f>VLOOKUP($C$253,[77]납품수량!$B$3:$AI$200,R1,FALSE)</f>
        <v>0</v>
      </c>
      <c r="S253" s="74">
        <f>VLOOKUP($C$253,[77]납품수량!$B$3:$AI$200,S1,FALSE)</f>
        <v>0</v>
      </c>
      <c r="T253" s="74">
        <f>VLOOKUP($C$253,[77]납품수량!$B$3:$AI$200,T1,FALSE)</f>
        <v>0</v>
      </c>
      <c r="U253" s="74">
        <f>VLOOKUP($C$253,[77]납품수량!$B$3:$AI$200,U1,FALSE)</f>
        <v>0</v>
      </c>
      <c r="V253" s="74">
        <f>VLOOKUP($C$253,[77]납품수량!$B$3:$AI$200,V1,FALSE)</f>
        <v>0</v>
      </c>
      <c r="W253" s="74">
        <f>VLOOKUP($C$253,[77]납품수량!$B$3:$AI$200,W1,FALSE)</f>
        <v>0</v>
      </c>
      <c r="X253" s="74">
        <f>VLOOKUP($C$253,[77]납품수량!$B$3:$AI$200,X1,FALSE)</f>
        <v>0</v>
      </c>
      <c r="Y253" s="74">
        <f>VLOOKUP($C$253,[77]납품수량!$B$3:$AI$200,Y1,FALSE)</f>
        <v>0</v>
      </c>
      <c r="Z253" s="74">
        <f>VLOOKUP($C$253,[77]납품수량!$B$3:$AI$200,Z1,FALSE)</f>
        <v>0</v>
      </c>
      <c r="AA253" s="74">
        <f>VLOOKUP($C$253,[77]납품수량!$B$3:$AI$200,AA1,FALSE)</f>
        <v>0</v>
      </c>
      <c r="AB253" s="74">
        <f>VLOOKUP($C$253,[77]납품수량!$B$3:$AI$200,AB1,FALSE)</f>
        <v>0</v>
      </c>
      <c r="AC253" s="74">
        <f>VLOOKUP($C$253,[77]납품수량!$B$3:$AI$200,AC1,FALSE)</f>
        <v>0</v>
      </c>
      <c r="AD253" s="74">
        <f>VLOOKUP($C$253,[77]납품수량!$B$3:$AI$200,AD1,FALSE)</f>
        <v>0</v>
      </c>
      <c r="AE253" s="74">
        <f>VLOOKUP($C$253,[77]납품수량!$B$3:$AI$200,AE1,FALSE)</f>
        <v>0</v>
      </c>
      <c r="AF253" s="74">
        <f>VLOOKUP($C$253,[77]납품수량!$B$3:$AI$200,AF1,FALSE)</f>
        <v>0</v>
      </c>
      <c r="AG253" s="74">
        <f>VLOOKUP($C$253,[77]납품수량!$B$3:$AI$200,AG1,FALSE)</f>
        <v>0</v>
      </c>
      <c r="AH253" s="74">
        <f>VLOOKUP($C$253,[77]납품수량!$B$3:$AI$200,AH1,FALSE)</f>
        <v>0</v>
      </c>
      <c r="AI253" s="74">
        <f>VLOOKUP($C$253,[77]납품수량!$B$3:$AI$200,AI1,FALSE)</f>
        <v>0</v>
      </c>
      <c r="AJ253" s="74">
        <f>VLOOKUP($C$253,[77]납품수량!$B$3:$AI$200,AJ1,FALSE)</f>
        <v>0</v>
      </c>
      <c r="AK253" s="74">
        <f>VLOOKUP($C$253,[77]납품수량!$B$3:$AI$200,AK1,FALSE)</f>
        <v>0</v>
      </c>
      <c r="AL253" s="74">
        <f>SUM(G253:AK253)</f>
        <v>0</v>
      </c>
      <c r="AM253" s="61"/>
      <c r="AN253" s="61"/>
      <c r="AO253" s="61"/>
      <c r="AP253" s="61"/>
      <c r="AQ253" s="61"/>
      <c r="AR253" s="61"/>
      <c r="AS253" s="61"/>
      <c r="AT253" s="61"/>
      <c r="AU253" s="61"/>
      <c r="AV253" s="61"/>
      <c r="AW253" s="61"/>
      <c r="AX253" s="61"/>
      <c r="AY253" s="61"/>
      <c r="AZ253" s="61"/>
      <c r="BA253" s="61"/>
      <c r="BB253" s="61"/>
      <c r="BC253" s="61"/>
      <c r="BD253" s="61"/>
      <c r="BE253" s="61"/>
      <c r="BF253" s="61"/>
      <c r="BG253" s="61"/>
      <c r="BH253" s="61"/>
      <c r="BI253" s="61"/>
      <c r="BJ253" s="61"/>
      <c r="BK253" s="61"/>
      <c r="BL253" s="61"/>
      <c r="BM253" s="61"/>
      <c r="BN253" s="61"/>
      <c r="BO253" s="61"/>
      <c r="BP253" s="61"/>
      <c r="BQ253" s="61"/>
      <c r="BR253" s="61"/>
      <c r="BS253" s="61"/>
      <c r="BT253" s="61"/>
      <c r="BU253" s="61"/>
      <c r="BV253" s="61"/>
      <c r="BW253" s="61"/>
      <c r="BX253" s="61"/>
      <c r="BY253" s="61"/>
      <c r="BZ253" s="61"/>
      <c r="CA253" s="61"/>
      <c r="CB253" s="61"/>
      <c r="CC253" s="61"/>
      <c r="CD253" s="61"/>
      <c r="CE253" s="61"/>
      <c r="CF253" s="61"/>
      <c r="CG253" s="61"/>
      <c r="CH253" s="61"/>
      <c r="CI253" s="61"/>
      <c r="CJ253" s="61"/>
      <c r="CK253" s="61"/>
      <c r="CL253" s="61"/>
      <c r="CM253" s="61"/>
      <c r="CN253" s="61"/>
      <c r="CO253" s="61"/>
      <c r="CP253" s="61"/>
      <c r="CQ253" s="61"/>
      <c r="CR253" s="61"/>
      <c r="CS253" s="61"/>
      <c r="CT253" s="61"/>
      <c r="CU253" s="61"/>
      <c r="CV253" s="61"/>
      <c r="CW253" s="61"/>
      <c r="CX253" s="61"/>
      <c r="CY253" s="61"/>
      <c r="CZ253" s="61"/>
      <c r="DA253" s="61"/>
      <c r="DB253" s="61"/>
    </row>
    <row r="254" spans="1:106" s="58" customFormat="1" ht="16.5" customHeight="1">
      <c r="A254" s="70"/>
      <c r="B254" s="767"/>
      <c r="C254" s="765"/>
      <c r="D254" s="719"/>
      <c r="E254" s="719"/>
      <c r="F254" s="719"/>
      <c r="G254" s="74">
        <f>$F$253*G253</f>
        <v>0</v>
      </c>
      <c r="H254" s="74">
        <f t="shared" ref="H254:AK254" si="125">$F$253*H253</f>
        <v>0</v>
      </c>
      <c r="I254" s="74">
        <f t="shared" si="125"/>
        <v>0</v>
      </c>
      <c r="J254" s="74">
        <f t="shared" si="125"/>
        <v>0</v>
      </c>
      <c r="K254" s="74">
        <f t="shared" si="125"/>
        <v>0</v>
      </c>
      <c r="L254" s="74">
        <f t="shared" si="125"/>
        <v>0</v>
      </c>
      <c r="M254" s="74">
        <f t="shared" si="125"/>
        <v>0</v>
      </c>
      <c r="N254" s="74">
        <f t="shared" si="125"/>
        <v>0</v>
      </c>
      <c r="O254" s="74">
        <f t="shared" si="125"/>
        <v>0</v>
      </c>
      <c r="P254" s="74">
        <f t="shared" si="125"/>
        <v>0</v>
      </c>
      <c r="Q254" s="74">
        <f t="shared" si="125"/>
        <v>0</v>
      </c>
      <c r="R254" s="74">
        <f t="shared" si="125"/>
        <v>0</v>
      </c>
      <c r="S254" s="74">
        <f t="shared" si="125"/>
        <v>0</v>
      </c>
      <c r="T254" s="74">
        <f t="shared" si="125"/>
        <v>0</v>
      </c>
      <c r="U254" s="74">
        <f t="shared" si="125"/>
        <v>0</v>
      </c>
      <c r="V254" s="74">
        <f t="shared" si="125"/>
        <v>0</v>
      </c>
      <c r="W254" s="74">
        <f t="shared" si="125"/>
        <v>0</v>
      </c>
      <c r="X254" s="74">
        <f t="shared" si="125"/>
        <v>0</v>
      </c>
      <c r="Y254" s="74">
        <f t="shared" si="125"/>
        <v>0</v>
      </c>
      <c r="Z254" s="74">
        <f t="shared" si="125"/>
        <v>0</v>
      </c>
      <c r="AA254" s="74">
        <f t="shared" si="125"/>
        <v>0</v>
      </c>
      <c r="AB254" s="74">
        <f t="shared" si="125"/>
        <v>0</v>
      </c>
      <c r="AC254" s="74">
        <f t="shared" si="125"/>
        <v>0</v>
      </c>
      <c r="AD254" s="74">
        <f t="shared" si="125"/>
        <v>0</v>
      </c>
      <c r="AE254" s="74">
        <f t="shared" si="125"/>
        <v>0</v>
      </c>
      <c r="AF254" s="74">
        <f t="shared" si="125"/>
        <v>0</v>
      </c>
      <c r="AG254" s="74">
        <f t="shared" si="125"/>
        <v>0</v>
      </c>
      <c r="AH254" s="74">
        <f t="shared" si="125"/>
        <v>0</v>
      </c>
      <c r="AI254" s="74">
        <f t="shared" si="125"/>
        <v>0</v>
      </c>
      <c r="AJ254" s="74">
        <f t="shared" si="125"/>
        <v>0</v>
      </c>
      <c r="AK254" s="74">
        <f t="shared" si="125"/>
        <v>0</v>
      </c>
      <c r="AL254" s="74">
        <f>F253*AL253</f>
        <v>0</v>
      </c>
      <c r="AM254" s="61"/>
      <c r="AN254" s="61"/>
      <c r="AO254" s="61"/>
      <c r="AP254" s="61"/>
      <c r="AQ254" s="61"/>
      <c r="AR254" s="61"/>
      <c r="AS254" s="61"/>
      <c r="AT254" s="61"/>
      <c r="AU254" s="61"/>
      <c r="AV254" s="61"/>
      <c r="AW254" s="61"/>
      <c r="AX254" s="61"/>
      <c r="AY254" s="61"/>
      <c r="AZ254" s="61"/>
      <c r="BA254" s="61"/>
      <c r="BB254" s="61"/>
      <c r="BC254" s="61"/>
      <c r="BD254" s="61"/>
      <c r="BE254" s="61"/>
      <c r="BF254" s="61"/>
      <c r="BG254" s="61"/>
      <c r="BH254" s="61"/>
      <c r="BI254" s="61"/>
      <c r="BJ254" s="61"/>
      <c r="BK254" s="61"/>
      <c r="BL254" s="61"/>
      <c r="BM254" s="61"/>
      <c r="BN254" s="61"/>
      <c r="BO254" s="61"/>
      <c r="BP254" s="61"/>
      <c r="BQ254" s="61"/>
      <c r="BR254" s="61"/>
      <c r="BS254" s="61"/>
      <c r="BT254" s="61"/>
      <c r="BU254" s="61"/>
      <c r="BV254" s="61"/>
      <c r="BW254" s="61"/>
      <c r="BX254" s="61"/>
      <c r="BY254" s="61"/>
      <c r="BZ254" s="61"/>
      <c r="CA254" s="61"/>
      <c r="CB254" s="61"/>
      <c r="CC254" s="61"/>
      <c r="CD254" s="61"/>
      <c r="CE254" s="61"/>
      <c r="CF254" s="61"/>
      <c r="CG254" s="61"/>
      <c r="CH254" s="61"/>
      <c r="CI254" s="61"/>
      <c r="CJ254" s="61"/>
      <c r="CK254" s="61"/>
      <c r="CL254" s="61"/>
      <c r="CM254" s="61"/>
      <c r="CN254" s="61"/>
      <c r="CO254" s="61"/>
      <c r="CP254" s="61"/>
      <c r="CQ254" s="61"/>
      <c r="CR254" s="61"/>
      <c r="CS254" s="61"/>
      <c r="CT254" s="61"/>
      <c r="CU254" s="61"/>
      <c r="CV254" s="61"/>
      <c r="CW254" s="61"/>
      <c r="CX254" s="61"/>
      <c r="CY254" s="61"/>
      <c r="CZ254" s="61"/>
      <c r="DA254" s="61"/>
      <c r="DB254" s="61"/>
    </row>
    <row r="255" spans="1:106" s="58" customFormat="1" ht="16.5" customHeight="1">
      <c r="A255" s="70" t="s">
        <v>425</v>
      </c>
      <c r="B255" s="767"/>
      <c r="C255" s="724" t="s">
        <v>77</v>
      </c>
      <c r="D255" s="718" t="str">
        <f>[76]납품수량!C26</f>
        <v>ASSY CENRET CROSS MEMBER</v>
      </c>
      <c r="E255" s="718" t="str">
        <f>[76]납품수량!D26</f>
        <v>GD</v>
      </c>
      <c r="F255" s="718">
        <f>VLOOKUP(C255,'[72]납품수량(영업)'!$C$3:$F$260,4,FALSE)</f>
        <v>0</v>
      </c>
      <c r="G255" s="74">
        <f>VLOOKUP($C$255,[77]납품수량!$B$3:$AI$200,G1,FALSE)</f>
        <v>0</v>
      </c>
      <c r="H255" s="74">
        <f>VLOOKUP($C$255,[77]납품수량!$B$3:$AI$200,H1,FALSE)</f>
        <v>0</v>
      </c>
      <c r="I255" s="74">
        <f>VLOOKUP($C$255,[77]납품수량!$B$3:$AI$200,I1,FALSE)</f>
        <v>0</v>
      </c>
      <c r="J255" s="74">
        <f>VLOOKUP($C$255,[77]납품수량!$B$3:$AI$200,J1,FALSE)</f>
        <v>0</v>
      </c>
      <c r="K255" s="74">
        <f>VLOOKUP($C$255,[77]납품수량!$B$3:$AI$200,K1,FALSE)</f>
        <v>0</v>
      </c>
      <c r="L255" s="74">
        <f>VLOOKUP($C$255,[77]납품수량!$B$3:$AI$200,L1,FALSE)</f>
        <v>0</v>
      </c>
      <c r="M255" s="74">
        <f>VLOOKUP($C$255,[77]납품수량!$B$3:$AI$200,M1,FALSE)</f>
        <v>0</v>
      </c>
      <c r="N255" s="74">
        <f>VLOOKUP($C$255,[77]납품수량!$B$3:$AI$200,N1,FALSE)</f>
        <v>0</v>
      </c>
      <c r="O255" s="74">
        <f>VLOOKUP($C$255,[77]납품수량!$B$3:$AI$200,O1,FALSE)</f>
        <v>0</v>
      </c>
      <c r="P255" s="74">
        <f>VLOOKUP($C$255,[77]납품수량!$B$3:$AI$200,P1,FALSE)</f>
        <v>0</v>
      </c>
      <c r="Q255" s="74">
        <f>VLOOKUP($C$255,[77]납품수량!$B$3:$AI$200,Q1,FALSE)</f>
        <v>0</v>
      </c>
      <c r="R255" s="74">
        <f>VLOOKUP($C$255,[77]납품수량!$B$3:$AI$200,R1,FALSE)</f>
        <v>0</v>
      </c>
      <c r="S255" s="74">
        <f>VLOOKUP($C$255,[77]납품수량!$B$3:$AI$200,S1,FALSE)</f>
        <v>0</v>
      </c>
      <c r="T255" s="74">
        <f>VLOOKUP($C$255,[77]납품수량!$B$3:$AI$200,T1,FALSE)</f>
        <v>0</v>
      </c>
      <c r="U255" s="74">
        <f>VLOOKUP($C$255,[77]납품수량!$B$3:$AI$200,U1,FALSE)</f>
        <v>0</v>
      </c>
      <c r="V255" s="74">
        <f>VLOOKUP($C$255,[77]납품수량!$B$3:$AI$200,V1,FALSE)</f>
        <v>0</v>
      </c>
      <c r="W255" s="74">
        <f>VLOOKUP($C$255,[77]납품수량!$B$3:$AI$200,W1,FALSE)</f>
        <v>0</v>
      </c>
      <c r="X255" s="74">
        <f>VLOOKUP($C$255,[77]납품수량!$B$3:$AI$200,X1,FALSE)</f>
        <v>0</v>
      </c>
      <c r="Y255" s="74">
        <f>VLOOKUP($C$255,[77]납품수량!$B$3:$AI$200,Y1,FALSE)</f>
        <v>0</v>
      </c>
      <c r="Z255" s="74">
        <f>VLOOKUP($C$255,[77]납품수량!$B$3:$AI$200,Z1,FALSE)</f>
        <v>0</v>
      </c>
      <c r="AA255" s="74">
        <f>VLOOKUP($C$255,[77]납품수량!$B$3:$AI$200,AA1,FALSE)</f>
        <v>0</v>
      </c>
      <c r="AB255" s="74">
        <f>VLOOKUP($C$255,[77]납품수량!$B$3:$AI$200,AB1,FALSE)</f>
        <v>0</v>
      </c>
      <c r="AC255" s="74">
        <f>VLOOKUP($C$255,[77]납품수량!$B$3:$AI$200,AC1,FALSE)</f>
        <v>0</v>
      </c>
      <c r="AD255" s="74">
        <f>VLOOKUP($C$255,[77]납품수량!$B$3:$AI$200,AD1,FALSE)</f>
        <v>0</v>
      </c>
      <c r="AE255" s="74">
        <f>VLOOKUP($C$255,[77]납품수량!$B$3:$AI$200,AE1,FALSE)</f>
        <v>0</v>
      </c>
      <c r="AF255" s="74">
        <f>VLOOKUP($C$255,[77]납품수량!$B$3:$AI$200,AF1,FALSE)</f>
        <v>0</v>
      </c>
      <c r="AG255" s="74">
        <f>VLOOKUP($C$255,[77]납품수량!$B$3:$AI$200,AG1,FALSE)</f>
        <v>0</v>
      </c>
      <c r="AH255" s="74">
        <f>VLOOKUP($C$255,[77]납품수량!$B$3:$AI$200,AH1,FALSE)</f>
        <v>0</v>
      </c>
      <c r="AI255" s="74">
        <f>VLOOKUP($C$255,[77]납품수량!$B$3:$AI$200,AI1,FALSE)</f>
        <v>0</v>
      </c>
      <c r="AJ255" s="74">
        <f>VLOOKUP($C$255,[77]납품수량!$B$3:$AI$200,AJ1,FALSE)</f>
        <v>0</v>
      </c>
      <c r="AK255" s="74">
        <f>VLOOKUP($C$255,[77]납품수량!$B$3:$AI$200,AK1,FALSE)</f>
        <v>0</v>
      </c>
      <c r="AL255" s="74">
        <f>SUM(G255:AK255)</f>
        <v>0</v>
      </c>
      <c r="AM255" s="61"/>
      <c r="AN255" s="61"/>
      <c r="AO255" s="61"/>
      <c r="AP255" s="61"/>
      <c r="AQ255" s="61"/>
      <c r="AR255" s="61"/>
      <c r="AS255" s="61"/>
      <c r="AT255" s="61"/>
      <c r="AU255" s="61"/>
      <c r="AV255" s="61"/>
      <c r="AW255" s="61"/>
      <c r="AX255" s="61"/>
      <c r="AY255" s="61"/>
      <c r="AZ255" s="61"/>
      <c r="BA255" s="61"/>
      <c r="BB255" s="61"/>
      <c r="BC255" s="61"/>
      <c r="BD255" s="61"/>
      <c r="BE255" s="61"/>
      <c r="BF255" s="61"/>
      <c r="BG255" s="61"/>
      <c r="BH255" s="61"/>
      <c r="BI255" s="61"/>
      <c r="BJ255" s="61"/>
      <c r="BK255" s="61"/>
      <c r="BL255" s="61"/>
      <c r="BM255" s="61"/>
      <c r="BN255" s="61"/>
      <c r="BO255" s="61"/>
      <c r="BP255" s="61"/>
      <c r="BQ255" s="61"/>
      <c r="BR255" s="61"/>
      <c r="BS255" s="61"/>
      <c r="BT255" s="61"/>
      <c r="BU255" s="61"/>
      <c r="BV255" s="61"/>
      <c r="BW255" s="61"/>
      <c r="BX255" s="61"/>
      <c r="BY255" s="61"/>
      <c r="BZ255" s="61"/>
      <c r="CA255" s="61"/>
      <c r="CB255" s="61"/>
      <c r="CC255" s="61"/>
      <c r="CD255" s="61"/>
      <c r="CE255" s="61"/>
      <c r="CF255" s="61"/>
      <c r="CG255" s="61"/>
      <c r="CH255" s="61"/>
      <c r="CI255" s="61"/>
      <c r="CJ255" s="61"/>
      <c r="CK255" s="61"/>
      <c r="CL255" s="61"/>
      <c r="CM255" s="61"/>
      <c r="CN255" s="61"/>
      <c r="CO255" s="61"/>
      <c r="CP255" s="61"/>
      <c r="CQ255" s="61"/>
      <c r="CR255" s="61"/>
      <c r="CS255" s="61"/>
      <c r="CT255" s="61"/>
      <c r="CU255" s="61"/>
      <c r="CV255" s="61"/>
      <c r="CW255" s="61"/>
      <c r="CX255" s="61"/>
      <c r="CY255" s="61"/>
      <c r="CZ255" s="61"/>
      <c r="DA255" s="61"/>
      <c r="DB255" s="61"/>
    </row>
    <row r="256" spans="1:106" s="58" customFormat="1" ht="16.5" customHeight="1">
      <c r="A256" s="70"/>
      <c r="B256" s="767"/>
      <c r="C256" s="730"/>
      <c r="D256" s="719"/>
      <c r="E256" s="719"/>
      <c r="F256" s="719"/>
      <c r="G256" s="74">
        <f>$F$255*G255</f>
        <v>0</v>
      </c>
      <c r="H256" s="74">
        <f t="shared" ref="H256:AK256" si="126">$F$255*H255</f>
        <v>0</v>
      </c>
      <c r="I256" s="74">
        <f t="shared" si="126"/>
        <v>0</v>
      </c>
      <c r="J256" s="74">
        <f t="shared" si="126"/>
        <v>0</v>
      </c>
      <c r="K256" s="74">
        <f t="shared" si="126"/>
        <v>0</v>
      </c>
      <c r="L256" s="74">
        <f t="shared" si="126"/>
        <v>0</v>
      </c>
      <c r="M256" s="74">
        <f t="shared" si="126"/>
        <v>0</v>
      </c>
      <c r="N256" s="74">
        <f t="shared" si="126"/>
        <v>0</v>
      </c>
      <c r="O256" s="74">
        <f t="shared" si="126"/>
        <v>0</v>
      </c>
      <c r="P256" s="74">
        <f t="shared" si="126"/>
        <v>0</v>
      </c>
      <c r="Q256" s="74">
        <f t="shared" si="126"/>
        <v>0</v>
      </c>
      <c r="R256" s="74">
        <f t="shared" si="126"/>
        <v>0</v>
      </c>
      <c r="S256" s="74">
        <f t="shared" si="126"/>
        <v>0</v>
      </c>
      <c r="T256" s="74">
        <f t="shared" si="126"/>
        <v>0</v>
      </c>
      <c r="U256" s="74">
        <f t="shared" si="126"/>
        <v>0</v>
      </c>
      <c r="V256" s="74">
        <f t="shared" si="126"/>
        <v>0</v>
      </c>
      <c r="W256" s="74">
        <f t="shared" si="126"/>
        <v>0</v>
      </c>
      <c r="X256" s="74">
        <f t="shared" si="126"/>
        <v>0</v>
      </c>
      <c r="Y256" s="74">
        <f t="shared" si="126"/>
        <v>0</v>
      </c>
      <c r="Z256" s="74">
        <f t="shared" si="126"/>
        <v>0</v>
      </c>
      <c r="AA256" s="74">
        <f t="shared" si="126"/>
        <v>0</v>
      </c>
      <c r="AB256" s="74">
        <f t="shared" si="126"/>
        <v>0</v>
      </c>
      <c r="AC256" s="74">
        <f t="shared" si="126"/>
        <v>0</v>
      </c>
      <c r="AD256" s="74">
        <f t="shared" si="126"/>
        <v>0</v>
      </c>
      <c r="AE256" s="74">
        <f t="shared" si="126"/>
        <v>0</v>
      </c>
      <c r="AF256" s="74">
        <f t="shared" si="126"/>
        <v>0</v>
      </c>
      <c r="AG256" s="74">
        <f t="shared" si="126"/>
        <v>0</v>
      </c>
      <c r="AH256" s="74">
        <f t="shared" si="126"/>
        <v>0</v>
      </c>
      <c r="AI256" s="74">
        <f t="shared" si="126"/>
        <v>0</v>
      </c>
      <c r="AJ256" s="74">
        <f t="shared" si="126"/>
        <v>0</v>
      </c>
      <c r="AK256" s="74">
        <f t="shared" si="126"/>
        <v>0</v>
      </c>
      <c r="AL256" s="74">
        <f>F255*AL255</f>
        <v>0</v>
      </c>
      <c r="AM256" s="61"/>
      <c r="AN256" s="61"/>
      <c r="AO256" s="61"/>
      <c r="AP256" s="61"/>
      <c r="AQ256" s="61"/>
      <c r="AR256" s="61"/>
      <c r="AS256" s="61"/>
      <c r="AT256" s="61"/>
      <c r="AU256" s="61"/>
      <c r="AV256" s="61"/>
      <c r="AW256" s="61"/>
      <c r="AX256" s="61"/>
      <c r="AY256" s="61"/>
      <c r="AZ256" s="61"/>
      <c r="BA256" s="61"/>
      <c r="BB256" s="61"/>
      <c r="BC256" s="61"/>
      <c r="BD256" s="61"/>
      <c r="BE256" s="61"/>
      <c r="BF256" s="61"/>
      <c r="BG256" s="61"/>
      <c r="BH256" s="61"/>
      <c r="BI256" s="61"/>
      <c r="BJ256" s="61"/>
      <c r="BK256" s="61"/>
      <c r="BL256" s="61"/>
      <c r="BM256" s="61"/>
      <c r="BN256" s="61"/>
      <c r="BO256" s="61"/>
      <c r="BP256" s="61"/>
      <c r="BQ256" s="61"/>
      <c r="BR256" s="61"/>
      <c r="BS256" s="61"/>
      <c r="BT256" s="61"/>
      <c r="BU256" s="61"/>
      <c r="BV256" s="61"/>
      <c r="BW256" s="61"/>
      <c r="BX256" s="61"/>
      <c r="BY256" s="61"/>
      <c r="BZ256" s="61"/>
      <c r="CA256" s="61"/>
      <c r="CB256" s="61"/>
      <c r="CC256" s="61"/>
      <c r="CD256" s="61"/>
      <c r="CE256" s="61"/>
      <c r="CF256" s="61"/>
      <c r="CG256" s="61"/>
      <c r="CH256" s="61"/>
      <c r="CI256" s="61"/>
      <c r="CJ256" s="61"/>
      <c r="CK256" s="61"/>
      <c r="CL256" s="61"/>
      <c r="CM256" s="61"/>
      <c r="CN256" s="61"/>
      <c r="CO256" s="61"/>
      <c r="CP256" s="61"/>
      <c r="CQ256" s="61"/>
      <c r="CR256" s="61"/>
      <c r="CS256" s="61"/>
      <c r="CT256" s="61"/>
      <c r="CU256" s="61"/>
      <c r="CV256" s="61"/>
      <c r="CW256" s="61"/>
      <c r="CX256" s="61"/>
      <c r="CY256" s="61"/>
      <c r="CZ256" s="61"/>
      <c r="DA256" s="61"/>
      <c r="DB256" s="61"/>
    </row>
    <row r="257" spans="1:106" s="58" customFormat="1" ht="16.5" customHeight="1">
      <c r="A257" s="70" t="s">
        <v>425</v>
      </c>
      <c r="B257" s="767"/>
      <c r="C257" s="724" t="s">
        <v>78</v>
      </c>
      <c r="D257" s="718" t="str">
        <f>[76]납품수량!C27</f>
        <v>MIDDLE BEAM</v>
      </c>
      <c r="E257" s="718" t="str">
        <f>[76]납품수량!D27</f>
        <v>GD</v>
      </c>
      <c r="F257" s="718">
        <f>VLOOKUP(C257,'[72]납품수량(영업)'!$C$3:$F$260,4,FALSE)</f>
        <v>0</v>
      </c>
      <c r="G257" s="74">
        <f>VLOOKUP($C$257,[77]납품수량!$B$3:$AI$200,G1,FALSE)</f>
        <v>0</v>
      </c>
      <c r="H257" s="74">
        <f>VLOOKUP($C$257,[77]납품수량!$B$3:$AI$200,H1,FALSE)</f>
        <v>0</v>
      </c>
      <c r="I257" s="74">
        <f>VLOOKUP($C$257,[77]납품수량!$B$3:$AI$200,I1,FALSE)</f>
        <v>0</v>
      </c>
      <c r="J257" s="74">
        <f>VLOOKUP($C$257,[77]납품수량!$B$3:$AI$200,J1,FALSE)</f>
        <v>0</v>
      </c>
      <c r="K257" s="74">
        <f>VLOOKUP($C$257,[77]납품수량!$B$3:$AI$200,K1,FALSE)</f>
        <v>0</v>
      </c>
      <c r="L257" s="74">
        <f>VLOOKUP($C$257,[77]납품수량!$B$3:$AI$200,L1,FALSE)</f>
        <v>0</v>
      </c>
      <c r="M257" s="74">
        <f>VLOOKUP($C$257,[77]납품수량!$B$3:$AI$200,M1,FALSE)</f>
        <v>0</v>
      </c>
      <c r="N257" s="74">
        <f>VLOOKUP($C$257,[77]납품수량!$B$3:$AI$200,N1,FALSE)</f>
        <v>0</v>
      </c>
      <c r="O257" s="74">
        <f>VLOOKUP($C$257,[77]납품수량!$B$3:$AI$200,O1,FALSE)</f>
        <v>0</v>
      </c>
      <c r="P257" s="74">
        <f>VLOOKUP($C$257,[77]납품수량!$B$3:$AI$200,P1,FALSE)</f>
        <v>0</v>
      </c>
      <c r="Q257" s="74">
        <f>VLOOKUP($C$257,[77]납품수량!$B$3:$AI$200,Q1,FALSE)</f>
        <v>0</v>
      </c>
      <c r="R257" s="74">
        <f>VLOOKUP($C$257,[77]납품수량!$B$3:$AI$200,R1,FALSE)</f>
        <v>0</v>
      </c>
      <c r="S257" s="74">
        <f>VLOOKUP($C$257,[77]납품수량!$B$3:$AI$200,S1,FALSE)</f>
        <v>0</v>
      </c>
      <c r="T257" s="74">
        <f>VLOOKUP($C$257,[77]납품수량!$B$3:$AI$200,T1,FALSE)</f>
        <v>0</v>
      </c>
      <c r="U257" s="74">
        <f>VLOOKUP($C$257,[77]납품수량!$B$3:$AI$200,U1,FALSE)</f>
        <v>0</v>
      </c>
      <c r="V257" s="74">
        <f>VLOOKUP($C$257,[77]납품수량!$B$3:$AI$200,V1,FALSE)</f>
        <v>0</v>
      </c>
      <c r="W257" s="74">
        <f>VLOOKUP($C$257,[77]납품수량!$B$3:$AI$200,W1,FALSE)</f>
        <v>0</v>
      </c>
      <c r="X257" s="74">
        <f>VLOOKUP($C$257,[77]납품수량!$B$3:$AI$200,X1,FALSE)</f>
        <v>0</v>
      </c>
      <c r="Y257" s="74">
        <f>VLOOKUP($C$257,[77]납품수량!$B$3:$AI$200,Y1,FALSE)</f>
        <v>0</v>
      </c>
      <c r="Z257" s="74">
        <f>VLOOKUP($C$257,[77]납품수량!$B$3:$AI$200,Z1,FALSE)</f>
        <v>0</v>
      </c>
      <c r="AA257" s="74">
        <f>VLOOKUP($C$257,[77]납품수량!$B$3:$AI$200,AA1,FALSE)</f>
        <v>0</v>
      </c>
      <c r="AB257" s="74">
        <f>VLOOKUP($C$257,[77]납품수량!$B$3:$AI$200,AB1,FALSE)</f>
        <v>0</v>
      </c>
      <c r="AC257" s="74">
        <f>VLOOKUP($C$257,[77]납품수량!$B$3:$AI$200,AC1,FALSE)</f>
        <v>0</v>
      </c>
      <c r="AD257" s="74">
        <f>VLOOKUP($C$257,[77]납품수량!$B$3:$AI$200,AD1,FALSE)</f>
        <v>0</v>
      </c>
      <c r="AE257" s="74">
        <f>VLOOKUP($C$257,[77]납품수량!$B$3:$AI$200,AE1,FALSE)</f>
        <v>0</v>
      </c>
      <c r="AF257" s="74">
        <f>VLOOKUP($C$257,[77]납품수량!$B$3:$AI$200,AF1,FALSE)</f>
        <v>0</v>
      </c>
      <c r="AG257" s="74">
        <f>VLOOKUP($C$257,[77]납품수량!$B$3:$AI$200,AG1,FALSE)</f>
        <v>0</v>
      </c>
      <c r="AH257" s="74">
        <f>VLOOKUP($C$257,[77]납품수량!$B$3:$AI$200,AH1,FALSE)</f>
        <v>0</v>
      </c>
      <c r="AI257" s="74">
        <f>VLOOKUP($C$257,[77]납품수량!$B$3:$AI$200,AI1,FALSE)</f>
        <v>0</v>
      </c>
      <c r="AJ257" s="74">
        <f>VLOOKUP($C$257,[77]납품수량!$B$3:$AI$200,AJ1,FALSE)</f>
        <v>0</v>
      </c>
      <c r="AK257" s="74">
        <f>VLOOKUP($C$257,[77]납품수량!$B$3:$AI$200,AK1,FALSE)</f>
        <v>0</v>
      </c>
      <c r="AL257" s="74">
        <f>SUM(G257:AK257)</f>
        <v>0</v>
      </c>
      <c r="AM257" s="61"/>
      <c r="AN257" s="61"/>
      <c r="AO257" s="61"/>
      <c r="AP257" s="61"/>
      <c r="AQ257" s="61"/>
      <c r="AR257" s="61"/>
      <c r="AS257" s="61"/>
      <c r="AT257" s="61"/>
      <c r="AU257" s="61"/>
      <c r="AV257" s="61"/>
      <c r="AW257" s="61"/>
      <c r="AX257" s="61"/>
      <c r="AY257" s="61"/>
      <c r="AZ257" s="61"/>
      <c r="BA257" s="61"/>
      <c r="BB257" s="61"/>
      <c r="BC257" s="61"/>
      <c r="BD257" s="61"/>
      <c r="BE257" s="61"/>
      <c r="BF257" s="61"/>
      <c r="BG257" s="61"/>
      <c r="BH257" s="61"/>
      <c r="BI257" s="61"/>
      <c r="BJ257" s="61"/>
      <c r="BK257" s="61"/>
      <c r="BL257" s="61"/>
      <c r="BM257" s="61"/>
      <c r="BN257" s="61"/>
      <c r="BO257" s="61"/>
      <c r="BP257" s="61"/>
      <c r="BQ257" s="61"/>
      <c r="BR257" s="61"/>
      <c r="BS257" s="61"/>
      <c r="BT257" s="61"/>
      <c r="BU257" s="61"/>
      <c r="BV257" s="61"/>
      <c r="BW257" s="61"/>
      <c r="BX257" s="61"/>
      <c r="BY257" s="61"/>
      <c r="BZ257" s="61"/>
      <c r="CA257" s="61"/>
      <c r="CB257" s="61"/>
      <c r="CC257" s="61"/>
      <c r="CD257" s="61"/>
      <c r="CE257" s="61"/>
      <c r="CF257" s="61"/>
      <c r="CG257" s="61"/>
      <c r="CH257" s="61"/>
      <c r="CI257" s="61"/>
      <c r="CJ257" s="61"/>
      <c r="CK257" s="61"/>
      <c r="CL257" s="61"/>
      <c r="CM257" s="61"/>
      <c r="CN257" s="61"/>
      <c r="CO257" s="61"/>
      <c r="CP257" s="61"/>
      <c r="CQ257" s="61"/>
      <c r="CR257" s="61"/>
      <c r="CS257" s="61"/>
      <c r="CT257" s="61"/>
      <c r="CU257" s="61"/>
      <c r="CV257" s="61"/>
      <c r="CW257" s="61"/>
      <c r="CX257" s="61"/>
      <c r="CY257" s="61"/>
      <c r="CZ257" s="61"/>
      <c r="DA257" s="61"/>
      <c r="DB257" s="61"/>
    </row>
    <row r="258" spans="1:106" s="58" customFormat="1" ht="16.5" customHeight="1">
      <c r="A258" s="70"/>
      <c r="B258" s="767"/>
      <c r="C258" s="730"/>
      <c r="D258" s="719"/>
      <c r="E258" s="719"/>
      <c r="F258" s="719"/>
      <c r="G258" s="74">
        <f>$F$257*G257</f>
        <v>0</v>
      </c>
      <c r="H258" s="74">
        <f t="shared" ref="H258:AK258" si="127">$F$257*H257</f>
        <v>0</v>
      </c>
      <c r="I258" s="74">
        <f t="shared" si="127"/>
        <v>0</v>
      </c>
      <c r="J258" s="74">
        <f t="shared" si="127"/>
        <v>0</v>
      </c>
      <c r="K258" s="74">
        <f t="shared" si="127"/>
        <v>0</v>
      </c>
      <c r="L258" s="74">
        <f t="shared" si="127"/>
        <v>0</v>
      </c>
      <c r="M258" s="74">
        <f t="shared" si="127"/>
        <v>0</v>
      </c>
      <c r="N258" s="74">
        <f t="shared" si="127"/>
        <v>0</v>
      </c>
      <c r="O258" s="74">
        <f t="shared" si="127"/>
        <v>0</v>
      </c>
      <c r="P258" s="74">
        <f t="shared" si="127"/>
        <v>0</v>
      </c>
      <c r="Q258" s="74">
        <f t="shared" si="127"/>
        <v>0</v>
      </c>
      <c r="R258" s="74">
        <f t="shared" si="127"/>
        <v>0</v>
      </c>
      <c r="S258" s="74">
        <f t="shared" si="127"/>
        <v>0</v>
      </c>
      <c r="T258" s="74">
        <f t="shared" si="127"/>
        <v>0</v>
      </c>
      <c r="U258" s="74">
        <f t="shared" si="127"/>
        <v>0</v>
      </c>
      <c r="V258" s="74">
        <f t="shared" si="127"/>
        <v>0</v>
      </c>
      <c r="W258" s="74">
        <f t="shared" si="127"/>
        <v>0</v>
      </c>
      <c r="X258" s="74">
        <f t="shared" si="127"/>
        <v>0</v>
      </c>
      <c r="Y258" s="74">
        <f t="shared" si="127"/>
        <v>0</v>
      </c>
      <c r="Z258" s="74">
        <f t="shared" si="127"/>
        <v>0</v>
      </c>
      <c r="AA258" s="74">
        <f t="shared" si="127"/>
        <v>0</v>
      </c>
      <c r="AB258" s="74">
        <f t="shared" si="127"/>
        <v>0</v>
      </c>
      <c r="AC258" s="74">
        <f t="shared" si="127"/>
        <v>0</v>
      </c>
      <c r="AD258" s="74">
        <f t="shared" si="127"/>
        <v>0</v>
      </c>
      <c r="AE258" s="74">
        <f t="shared" si="127"/>
        <v>0</v>
      </c>
      <c r="AF258" s="74">
        <f t="shared" si="127"/>
        <v>0</v>
      </c>
      <c r="AG258" s="74">
        <f t="shared" si="127"/>
        <v>0</v>
      </c>
      <c r="AH258" s="74">
        <f t="shared" si="127"/>
        <v>0</v>
      </c>
      <c r="AI258" s="74">
        <f t="shared" si="127"/>
        <v>0</v>
      </c>
      <c r="AJ258" s="74">
        <f t="shared" si="127"/>
        <v>0</v>
      </c>
      <c r="AK258" s="74">
        <f t="shared" si="127"/>
        <v>0</v>
      </c>
      <c r="AL258" s="74">
        <f>F257*AL257</f>
        <v>0</v>
      </c>
      <c r="AM258" s="61"/>
      <c r="AN258" s="61"/>
      <c r="AO258" s="61"/>
      <c r="AP258" s="61"/>
      <c r="AQ258" s="61"/>
      <c r="AR258" s="61"/>
      <c r="AS258" s="61"/>
      <c r="AT258" s="61"/>
      <c r="AU258" s="61"/>
      <c r="AV258" s="61"/>
      <c r="AW258" s="61"/>
      <c r="AX258" s="61"/>
      <c r="AY258" s="61"/>
      <c r="AZ258" s="61"/>
      <c r="BA258" s="61"/>
      <c r="BB258" s="61"/>
      <c r="BC258" s="61"/>
      <c r="BD258" s="61"/>
      <c r="BE258" s="61"/>
      <c r="BF258" s="61"/>
      <c r="BG258" s="61"/>
      <c r="BH258" s="61"/>
      <c r="BI258" s="61"/>
      <c r="BJ258" s="61"/>
      <c r="BK258" s="61"/>
      <c r="BL258" s="61"/>
      <c r="BM258" s="61"/>
      <c r="BN258" s="61"/>
      <c r="BO258" s="61"/>
      <c r="BP258" s="61"/>
      <c r="BQ258" s="61"/>
      <c r="BR258" s="61"/>
      <c r="BS258" s="61"/>
      <c r="BT258" s="61"/>
      <c r="BU258" s="61"/>
      <c r="BV258" s="61"/>
      <c r="BW258" s="61"/>
      <c r="BX258" s="61"/>
      <c r="BY258" s="61"/>
      <c r="BZ258" s="61"/>
      <c r="CA258" s="61"/>
      <c r="CB258" s="61"/>
      <c r="CC258" s="61"/>
      <c r="CD258" s="61"/>
      <c r="CE258" s="61"/>
      <c r="CF258" s="61"/>
      <c r="CG258" s="61"/>
      <c r="CH258" s="61"/>
      <c r="CI258" s="61"/>
      <c r="CJ258" s="61"/>
      <c r="CK258" s="61"/>
      <c r="CL258" s="61"/>
      <c r="CM258" s="61"/>
      <c r="CN258" s="61"/>
      <c r="CO258" s="61"/>
      <c r="CP258" s="61"/>
      <c r="CQ258" s="61"/>
      <c r="CR258" s="61"/>
      <c r="CS258" s="61"/>
      <c r="CT258" s="61"/>
      <c r="CU258" s="61"/>
      <c r="CV258" s="61"/>
      <c r="CW258" s="61"/>
      <c r="CX258" s="61"/>
      <c r="CY258" s="61"/>
      <c r="CZ258" s="61"/>
      <c r="DA258" s="61"/>
      <c r="DB258" s="61"/>
    </row>
    <row r="259" spans="1:106" s="58" customFormat="1" ht="16.5" customHeight="1">
      <c r="A259" s="70" t="s">
        <v>425</v>
      </c>
      <c r="B259" s="767"/>
      <c r="C259" s="724" t="s">
        <v>119</v>
      </c>
      <c r="D259" s="718" t="str">
        <f>[76]납품수량!C28</f>
        <v>ASSY BRACKET REAR SLIDER LH</v>
      </c>
      <c r="E259" s="718" t="str">
        <f>[76]납품수량!D28</f>
        <v>GD</v>
      </c>
      <c r="F259" s="718">
        <f>VLOOKUP(C259,'[72]납품수량(영업)'!$C$3:$F$260,4,FALSE)</f>
        <v>0</v>
      </c>
      <c r="G259" s="74">
        <f>VLOOKUP($C$259,[77]납품수량!$B$3:$AI$200,G1,FALSE)</f>
        <v>0</v>
      </c>
      <c r="H259" s="74">
        <f>VLOOKUP($C$259,[77]납품수량!$B$3:$AI$200,H1,FALSE)</f>
        <v>0</v>
      </c>
      <c r="I259" s="74">
        <f>VLOOKUP($C$259,[77]납품수량!$B$3:$AI$200,I1,FALSE)</f>
        <v>0</v>
      </c>
      <c r="J259" s="74">
        <f>VLOOKUP($C$259,[77]납품수량!$B$3:$AI$200,J1,FALSE)</f>
        <v>0</v>
      </c>
      <c r="K259" s="74">
        <f>VLOOKUP($C$259,[77]납품수량!$B$3:$AI$200,K1,FALSE)</f>
        <v>0</v>
      </c>
      <c r="L259" s="74">
        <f>VLOOKUP($C$259,[77]납품수량!$B$3:$AI$200,L1,FALSE)</f>
        <v>0</v>
      </c>
      <c r="M259" s="74">
        <f>VLOOKUP($C$259,[77]납품수량!$B$3:$AI$200,M1,FALSE)</f>
        <v>0</v>
      </c>
      <c r="N259" s="74">
        <f>VLOOKUP($C$259,[77]납품수량!$B$3:$AI$200,N1,FALSE)</f>
        <v>0</v>
      </c>
      <c r="O259" s="74">
        <f>VLOOKUP($C$259,[77]납품수량!$B$3:$AI$200,O1,FALSE)</f>
        <v>0</v>
      </c>
      <c r="P259" s="74">
        <f>VLOOKUP($C$259,[77]납품수량!$B$3:$AI$200,P1,FALSE)</f>
        <v>0</v>
      </c>
      <c r="Q259" s="74">
        <f>VLOOKUP($C$259,[77]납품수량!$B$3:$AI$200,Q1,FALSE)</f>
        <v>0</v>
      </c>
      <c r="R259" s="74">
        <f>VLOOKUP($C$259,[77]납품수량!$B$3:$AI$200,R1,FALSE)</f>
        <v>0</v>
      </c>
      <c r="S259" s="74">
        <f>VLOOKUP($C$259,[77]납품수량!$B$3:$AI$200,S1,FALSE)</f>
        <v>0</v>
      </c>
      <c r="T259" s="74">
        <f>VLOOKUP($C$259,[77]납품수량!$B$3:$AI$200,T1,FALSE)</f>
        <v>0</v>
      </c>
      <c r="U259" s="74">
        <f>VLOOKUP($C$259,[77]납품수량!$B$3:$AI$200,U1,FALSE)</f>
        <v>0</v>
      </c>
      <c r="V259" s="74">
        <f>VLOOKUP($C$259,[77]납품수량!$B$3:$AI$200,V1,FALSE)</f>
        <v>0</v>
      </c>
      <c r="W259" s="74">
        <f>VLOOKUP($C$259,[77]납품수량!$B$3:$AI$200,W1,FALSE)</f>
        <v>0</v>
      </c>
      <c r="X259" s="74">
        <f>VLOOKUP($C$259,[77]납품수량!$B$3:$AI$200,X1,FALSE)</f>
        <v>0</v>
      </c>
      <c r="Y259" s="74">
        <f>VLOOKUP($C$259,[77]납품수량!$B$3:$AI$200,Y1,FALSE)</f>
        <v>0</v>
      </c>
      <c r="Z259" s="74">
        <f>VLOOKUP($C$259,[77]납품수량!$B$3:$AI$200,Z1,FALSE)</f>
        <v>0</v>
      </c>
      <c r="AA259" s="74">
        <f>VLOOKUP($C$259,[77]납품수량!$B$3:$AI$200,AA1,FALSE)</f>
        <v>0</v>
      </c>
      <c r="AB259" s="74">
        <f>VLOOKUP($C$259,[77]납품수량!$B$3:$AI$200,AB1,FALSE)</f>
        <v>0</v>
      </c>
      <c r="AC259" s="74">
        <f>VLOOKUP($C$259,[77]납품수량!$B$3:$AI$200,AC1,FALSE)</f>
        <v>0</v>
      </c>
      <c r="AD259" s="74">
        <f>VLOOKUP($C$259,[77]납품수량!$B$3:$AI$200,AD1,FALSE)</f>
        <v>0</v>
      </c>
      <c r="AE259" s="74">
        <f>VLOOKUP($C$259,[77]납품수량!$B$3:$AI$200,AE1,FALSE)</f>
        <v>0</v>
      </c>
      <c r="AF259" s="74">
        <f>VLOOKUP($C$259,[77]납품수량!$B$3:$AI$200,AF1,FALSE)</f>
        <v>0</v>
      </c>
      <c r="AG259" s="74">
        <f>VLOOKUP($C$259,[77]납품수량!$B$3:$AI$200,AG1,FALSE)</f>
        <v>0</v>
      </c>
      <c r="AH259" s="74">
        <f>VLOOKUP($C$259,[77]납품수량!$B$3:$AI$200,AH1,FALSE)</f>
        <v>0</v>
      </c>
      <c r="AI259" s="74">
        <f>VLOOKUP($C$259,[77]납품수량!$B$3:$AI$200,AI1,FALSE)</f>
        <v>0</v>
      </c>
      <c r="AJ259" s="74">
        <f>VLOOKUP($C$259,[77]납품수량!$B$3:$AI$200,AJ1,FALSE)</f>
        <v>0</v>
      </c>
      <c r="AK259" s="74">
        <f>VLOOKUP($C$259,[77]납품수량!$B$3:$AI$200,AK1,FALSE)</f>
        <v>0</v>
      </c>
      <c r="AL259" s="74">
        <f>SUM(G259:AK259)</f>
        <v>0</v>
      </c>
      <c r="AM259" s="61"/>
      <c r="AN259" s="61"/>
      <c r="AO259" s="61"/>
      <c r="AP259" s="61"/>
      <c r="AQ259" s="61"/>
      <c r="AR259" s="61"/>
      <c r="AS259" s="61"/>
      <c r="AT259" s="61"/>
      <c r="AU259" s="61"/>
      <c r="AV259" s="61"/>
      <c r="AW259" s="61"/>
      <c r="AX259" s="61"/>
      <c r="AY259" s="61"/>
      <c r="AZ259" s="61"/>
      <c r="BA259" s="61"/>
      <c r="BB259" s="61"/>
      <c r="BC259" s="61"/>
      <c r="BD259" s="61"/>
      <c r="BE259" s="61"/>
      <c r="BF259" s="61"/>
      <c r="BG259" s="61"/>
      <c r="BH259" s="61"/>
      <c r="BI259" s="61"/>
      <c r="BJ259" s="61"/>
      <c r="BK259" s="61"/>
      <c r="BL259" s="61"/>
      <c r="BM259" s="61"/>
      <c r="BN259" s="61"/>
      <c r="BO259" s="61"/>
      <c r="BP259" s="61"/>
      <c r="BQ259" s="61"/>
      <c r="BR259" s="61"/>
      <c r="BS259" s="61"/>
      <c r="BT259" s="61"/>
      <c r="BU259" s="61"/>
      <c r="BV259" s="61"/>
      <c r="BW259" s="61"/>
      <c r="BX259" s="61"/>
      <c r="BY259" s="61"/>
      <c r="BZ259" s="61"/>
      <c r="CA259" s="61"/>
      <c r="CB259" s="61"/>
      <c r="CC259" s="61"/>
      <c r="CD259" s="61"/>
      <c r="CE259" s="61"/>
      <c r="CF259" s="61"/>
      <c r="CG259" s="61"/>
      <c r="CH259" s="61"/>
      <c r="CI259" s="61"/>
      <c r="CJ259" s="61"/>
      <c r="CK259" s="61"/>
      <c r="CL259" s="61"/>
      <c r="CM259" s="61"/>
      <c r="CN259" s="61"/>
      <c r="CO259" s="61"/>
      <c r="CP259" s="61"/>
      <c r="CQ259" s="61"/>
      <c r="CR259" s="61"/>
      <c r="CS259" s="61"/>
      <c r="CT259" s="61"/>
      <c r="CU259" s="61"/>
      <c r="CV259" s="61"/>
      <c r="CW259" s="61"/>
      <c r="CX259" s="61"/>
      <c r="CY259" s="61"/>
      <c r="CZ259" s="61"/>
      <c r="DA259" s="61"/>
      <c r="DB259" s="61"/>
    </row>
    <row r="260" spans="1:106" s="58" customFormat="1" ht="16.5" customHeight="1">
      <c r="A260" s="70"/>
      <c r="B260" s="767"/>
      <c r="C260" s="730"/>
      <c r="D260" s="719"/>
      <c r="E260" s="719"/>
      <c r="F260" s="719"/>
      <c r="G260" s="74">
        <f>$F$259*G259</f>
        <v>0</v>
      </c>
      <c r="H260" s="74">
        <f t="shared" ref="H260:AK260" si="128">$F$259*H259</f>
        <v>0</v>
      </c>
      <c r="I260" s="74">
        <f t="shared" si="128"/>
        <v>0</v>
      </c>
      <c r="J260" s="74">
        <f t="shared" si="128"/>
        <v>0</v>
      </c>
      <c r="K260" s="74">
        <f t="shared" si="128"/>
        <v>0</v>
      </c>
      <c r="L260" s="74">
        <f t="shared" si="128"/>
        <v>0</v>
      </c>
      <c r="M260" s="74">
        <f t="shared" si="128"/>
        <v>0</v>
      </c>
      <c r="N260" s="74">
        <f t="shared" si="128"/>
        <v>0</v>
      </c>
      <c r="O260" s="74">
        <f t="shared" si="128"/>
        <v>0</v>
      </c>
      <c r="P260" s="74">
        <f t="shared" si="128"/>
        <v>0</v>
      </c>
      <c r="Q260" s="74">
        <f t="shared" si="128"/>
        <v>0</v>
      </c>
      <c r="R260" s="74">
        <f t="shared" si="128"/>
        <v>0</v>
      </c>
      <c r="S260" s="74">
        <f t="shared" si="128"/>
        <v>0</v>
      </c>
      <c r="T260" s="74">
        <f t="shared" si="128"/>
        <v>0</v>
      </c>
      <c r="U260" s="74">
        <f t="shared" si="128"/>
        <v>0</v>
      </c>
      <c r="V260" s="74">
        <f t="shared" si="128"/>
        <v>0</v>
      </c>
      <c r="W260" s="74">
        <f t="shared" si="128"/>
        <v>0</v>
      </c>
      <c r="X260" s="74">
        <f t="shared" si="128"/>
        <v>0</v>
      </c>
      <c r="Y260" s="74">
        <f t="shared" si="128"/>
        <v>0</v>
      </c>
      <c r="Z260" s="74">
        <f t="shared" si="128"/>
        <v>0</v>
      </c>
      <c r="AA260" s="74">
        <f t="shared" si="128"/>
        <v>0</v>
      </c>
      <c r="AB260" s="74">
        <f t="shared" si="128"/>
        <v>0</v>
      </c>
      <c r="AC260" s="74">
        <f t="shared" si="128"/>
        <v>0</v>
      </c>
      <c r="AD260" s="74">
        <f t="shared" si="128"/>
        <v>0</v>
      </c>
      <c r="AE260" s="74">
        <f t="shared" si="128"/>
        <v>0</v>
      </c>
      <c r="AF260" s="74">
        <f t="shared" si="128"/>
        <v>0</v>
      </c>
      <c r="AG260" s="74">
        <f t="shared" si="128"/>
        <v>0</v>
      </c>
      <c r="AH260" s="74">
        <f t="shared" si="128"/>
        <v>0</v>
      </c>
      <c r="AI260" s="74">
        <f t="shared" si="128"/>
        <v>0</v>
      </c>
      <c r="AJ260" s="74">
        <f t="shared" si="128"/>
        <v>0</v>
      </c>
      <c r="AK260" s="74">
        <f t="shared" si="128"/>
        <v>0</v>
      </c>
      <c r="AL260" s="74">
        <f>F259*AL259</f>
        <v>0</v>
      </c>
      <c r="AM260" s="61"/>
      <c r="AN260" s="61"/>
      <c r="AO260" s="61"/>
      <c r="AP260" s="61"/>
      <c r="AQ260" s="61"/>
      <c r="AR260" s="61"/>
      <c r="AS260" s="61"/>
      <c r="AT260" s="61"/>
      <c r="AU260" s="61"/>
      <c r="AV260" s="61"/>
      <c r="AW260" s="61"/>
      <c r="AX260" s="61"/>
      <c r="AY260" s="61"/>
      <c r="AZ260" s="61"/>
      <c r="BA260" s="61"/>
      <c r="BB260" s="61"/>
      <c r="BC260" s="61"/>
      <c r="BD260" s="61"/>
      <c r="BE260" s="61"/>
      <c r="BF260" s="61"/>
      <c r="BG260" s="61"/>
      <c r="BH260" s="61"/>
      <c r="BI260" s="61"/>
      <c r="BJ260" s="61"/>
      <c r="BK260" s="61"/>
      <c r="BL260" s="61"/>
      <c r="BM260" s="61"/>
      <c r="BN260" s="61"/>
      <c r="BO260" s="61"/>
      <c r="BP260" s="61"/>
      <c r="BQ260" s="61"/>
      <c r="BR260" s="61"/>
      <c r="BS260" s="61"/>
      <c r="BT260" s="61"/>
      <c r="BU260" s="61"/>
      <c r="BV260" s="61"/>
      <c r="BW260" s="61"/>
      <c r="BX260" s="61"/>
      <c r="BY260" s="61"/>
      <c r="BZ260" s="61"/>
      <c r="CA260" s="61"/>
      <c r="CB260" s="61"/>
      <c r="CC260" s="61"/>
      <c r="CD260" s="61"/>
      <c r="CE260" s="61"/>
      <c r="CF260" s="61"/>
      <c r="CG260" s="61"/>
      <c r="CH260" s="61"/>
      <c r="CI260" s="61"/>
      <c r="CJ260" s="61"/>
      <c r="CK260" s="61"/>
      <c r="CL260" s="61"/>
      <c r="CM260" s="61"/>
      <c r="CN260" s="61"/>
      <c r="CO260" s="61"/>
      <c r="CP260" s="61"/>
      <c r="CQ260" s="61"/>
      <c r="CR260" s="61"/>
      <c r="CS260" s="61"/>
      <c r="CT260" s="61"/>
      <c r="CU260" s="61"/>
      <c r="CV260" s="61"/>
      <c r="CW260" s="61"/>
      <c r="CX260" s="61"/>
      <c r="CY260" s="61"/>
      <c r="CZ260" s="61"/>
      <c r="DA260" s="61"/>
      <c r="DB260" s="61"/>
    </row>
    <row r="261" spans="1:106" s="58" customFormat="1" ht="16.5" customHeight="1">
      <c r="A261" s="70" t="s">
        <v>425</v>
      </c>
      <c r="B261" s="767"/>
      <c r="C261" s="724" t="s">
        <v>120</v>
      </c>
      <c r="D261" s="718" t="str">
        <f>[76]납품수량!C29</f>
        <v>ASSY BRACKET REAR SLIDER RH</v>
      </c>
      <c r="E261" s="718" t="str">
        <f>[76]납품수량!D29</f>
        <v>GD</v>
      </c>
      <c r="F261" s="718">
        <f>VLOOKUP(C261,'[72]납품수량(영업)'!$C$3:$F$260,4,FALSE)</f>
        <v>0</v>
      </c>
      <c r="G261" s="74">
        <f>VLOOKUP($C$261,[77]납품수량!$B$3:$AI$200,G1,FALSE)</f>
        <v>0</v>
      </c>
      <c r="H261" s="74">
        <f>VLOOKUP($C$261,[77]납품수량!$B$3:$AI$200,H1,FALSE)</f>
        <v>0</v>
      </c>
      <c r="I261" s="74">
        <f>VLOOKUP($C$261,[77]납품수량!$B$3:$AI$200,I1,FALSE)</f>
        <v>0</v>
      </c>
      <c r="J261" s="74">
        <f>VLOOKUP($C$261,[77]납품수량!$B$3:$AI$200,J1,FALSE)</f>
        <v>0</v>
      </c>
      <c r="K261" s="74">
        <f>VLOOKUP($C$261,[77]납품수량!$B$3:$AI$200,K1,FALSE)</f>
        <v>0</v>
      </c>
      <c r="L261" s="74">
        <f>VLOOKUP($C$261,[77]납품수량!$B$3:$AI$200,L1,FALSE)</f>
        <v>0</v>
      </c>
      <c r="M261" s="74">
        <f>VLOOKUP($C$261,[77]납품수량!$B$3:$AI$200,M1,FALSE)</f>
        <v>0</v>
      </c>
      <c r="N261" s="74">
        <f>VLOOKUP($C$261,[77]납품수량!$B$3:$AI$200,N1,FALSE)</f>
        <v>0</v>
      </c>
      <c r="O261" s="74">
        <f>VLOOKUP($C$261,[77]납품수량!$B$3:$AI$200,O1,FALSE)</f>
        <v>0</v>
      </c>
      <c r="P261" s="74">
        <f>VLOOKUP($C$261,[77]납품수량!$B$3:$AI$200,P1,FALSE)</f>
        <v>0</v>
      </c>
      <c r="Q261" s="74">
        <f>VLOOKUP($C$261,[77]납품수량!$B$3:$AI$200,Q1,FALSE)</f>
        <v>0</v>
      </c>
      <c r="R261" s="74">
        <f>VLOOKUP($C$261,[77]납품수량!$B$3:$AI$200,R1,FALSE)</f>
        <v>0</v>
      </c>
      <c r="S261" s="74">
        <f>VLOOKUP($C$261,[77]납품수량!$B$3:$AI$200,S1,FALSE)</f>
        <v>0</v>
      </c>
      <c r="T261" s="74">
        <f>VLOOKUP($C$261,[77]납품수량!$B$3:$AI$200,T1,FALSE)</f>
        <v>0</v>
      </c>
      <c r="U261" s="74">
        <f>VLOOKUP($C$261,[77]납품수량!$B$3:$AI$200,U1,FALSE)</f>
        <v>0</v>
      </c>
      <c r="V261" s="74">
        <f>VLOOKUP($C$261,[77]납품수량!$B$3:$AI$200,V1,FALSE)</f>
        <v>0</v>
      </c>
      <c r="W261" s="74">
        <f>VLOOKUP($C$261,[77]납품수량!$B$3:$AI$200,W1,FALSE)</f>
        <v>0</v>
      </c>
      <c r="X261" s="74">
        <f>VLOOKUP($C$261,[77]납품수량!$B$3:$AI$200,X1,FALSE)</f>
        <v>0</v>
      </c>
      <c r="Y261" s="74">
        <f>VLOOKUP($C$261,[77]납품수량!$B$3:$AI$200,Y1,FALSE)</f>
        <v>0</v>
      </c>
      <c r="Z261" s="74">
        <f>VLOOKUP($C$261,[77]납품수량!$B$3:$AI$200,Z1,FALSE)</f>
        <v>0</v>
      </c>
      <c r="AA261" s="74">
        <f>VLOOKUP($C$261,[77]납품수량!$B$3:$AI$200,AA1,FALSE)</f>
        <v>0</v>
      </c>
      <c r="AB261" s="74">
        <f>VLOOKUP($C$261,[77]납품수량!$B$3:$AI$200,AB1,FALSE)</f>
        <v>0</v>
      </c>
      <c r="AC261" s="74">
        <f>VLOOKUP($C$261,[77]납품수량!$B$3:$AI$200,AC1,FALSE)</f>
        <v>0</v>
      </c>
      <c r="AD261" s="74">
        <f>VLOOKUP($C$261,[77]납품수량!$B$3:$AI$200,AD1,FALSE)</f>
        <v>0</v>
      </c>
      <c r="AE261" s="74">
        <f>VLOOKUP($C$261,[77]납품수량!$B$3:$AI$200,AE1,FALSE)</f>
        <v>0</v>
      </c>
      <c r="AF261" s="74">
        <f>VLOOKUP($C$261,[77]납품수량!$B$3:$AI$200,AF1,FALSE)</f>
        <v>0</v>
      </c>
      <c r="AG261" s="74">
        <f>VLOOKUP($C$261,[77]납품수량!$B$3:$AI$200,AG1,FALSE)</f>
        <v>0</v>
      </c>
      <c r="AH261" s="74">
        <f>VLOOKUP($C$261,[77]납품수량!$B$3:$AI$200,AH1,FALSE)</f>
        <v>0</v>
      </c>
      <c r="AI261" s="74">
        <f>VLOOKUP($C$261,[77]납품수량!$B$3:$AI$200,AI1,FALSE)</f>
        <v>0</v>
      </c>
      <c r="AJ261" s="74">
        <f>VLOOKUP($C$261,[77]납품수량!$B$3:$AI$200,AJ1,FALSE)</f>
        <v>0</v>
      </c>
      <c r="AK261" s="74">
        <f>VLOOKUP($C$261,[77]납품수량!$B$3:$AI$200,AK1,FALSE)</f>
        <v>0</v>
      </c>
      <c r="AL261" s="74">
        <f>SUM(G261:AK261)</f>
        <v>0</v>
      </c>
      <c r="AM261" s="61"/>
      <c r="AN261" s="61"/>
      <c r="AO261" s="61"/>
      <c r="AP261" s="61"/>
      <c r="AQ261" s="61"/>
      <c r="AR261" s="61"/>
      <c r="AS261" s="61"/>
      <c r="AT261" s="61"/>
      <c r="AU261" s="61"/>
      <c r="AV261" s="61"/>
      <c r="AW261" s="61"/>
      <c r="AX261" s="61"/>
      <c r="AY261" s="61"/>
      <c r="AZ261" s="61"/>
      <c r="BA261" s="61"/>
      <c r="BB261" s="61"/>
      <c r="BC261" s="61"/>
      <c r="BD261" s="61"/>
      <c r="BE261" s="61"/>
      <c r="BF261" s="61"/>
      <c r="BG261" s="61"/>
      <c r="BH261" s="61"/>
      <c r="BI261" s="61"/>
      <c r="BJ261" s="61"/>
      <c r="BK261" s="61"/>
      <c r="BL261" s="61"/>
      <c r="BM261" s="61"/>
      <c r="BN261" s="61"/>
      <c r="BO261" s="61"/>
      <c r="BP261" s="61"/>
      <c r="BQ261" s="61"/>
      <c r="BR261" s="61"/>
      <c r="BS261" s="61"/>
      <c r="BT261" s="61"/>
      <c r="BU261" s="61"/>
      <c r="BV261" s="61"/>
      <c r="BW261" s="61"/>
      <c r="BX261" s="61"/>
      <c r="BY261" s="61"/>
      <c r="BZ261" s="61"/>
      <c r="CA261" s="61"/>
      <c r="CB261" s="61"/>
      <c r="CC261" s="61"/>
      <c r="CD261" s="61"/>
      <c r="CE261" s="61"/>
      <c r="CF261" s="61"/>
      <c r="CG261" s="61"/>
      <c r="CH261" s="61"/>
      <c r="CI261" s="61"/>
      <c r="CJ261" s="61"/>
      <c r="CK261" s="61"/>
      <c r="CL261" s="61"/>
      <c r="CM261" s="61"/>
      <c r="CN261" s="61"/>
      <c r="CO261" s="61"/>
      <c r="CP261" s="61"/>
      <c r="CQ261" s="61"/>
      <c r="CR261" s="61"/>
      <c r="CS261" s="61"/>
      <c r="CT261" s="61"/>
      <c r="CU261" s="61"/>
      <c r="CV261" s="61"/>
      <c r="CW261" s="61"/>
      <c r="CX261" s="61"/>
      <c r="CY261" s="61"/>
      <c r="CZ261" s="61"/>
      <c r="DA261" s="61"/>
      <c r="DB261" s="61"/>
    </row>
    <row r="262" spans="1:106" s="58" customFormat="1" ht="16.5" customHeight="1">
      <c r="A262" s="70"/>
      <c r="B262" s="767"/>
      <c r="C262" s="730"/>
      <c r="D262" s="719"/>
      <c r="E262" s="719"/>
      <c r="F262" s="719"/>
      <c r="G262" s="74">
        <f>$F$261*G261</f>
        <v>0</v>
      </c>
      <c r="H262" s="74">
        <f t="shared" ref="H262:AK262" si="129">$F$261*H261</f>
        <v>0</v>
      </c>
      <c r="I262" s="74">
        <f t="shared" si="129"/>
        <v>0</v>
      </c>
      <c r="J262" s="74">
        <f t="shared" si="129"/>
        <v>0</v>
      </c>
      <c r="K262" s="74">
        <f t="shared" si="129"/>
        <v>0</v>
      </c>
      <c r="L262" s="74">
        <f t="shared" si="129"/>
        <v>0</v>
      </c>
      <c r="M262" s="74">
        <f t="shared" si="129"/>
        <v>0</v>
      </c>
      <c r="N262" s="74">
        <f t="shared" si="129"/>
        <v>0</v>
      </c>
      <c r="O262" s="74">
        <f t="shared" si="129"/>
        <v>0</v>
      </c>
      <c r="P262" s="74">
        <f t="shared" si="129"/>
        <v>0</v>
      </c>
      <c r="Q262" s="74">
        <f t="shared" si="129"/>
        <v>0</v>
      </c>
      <c r="R262" s="74">
        <f t="shared" si="129"/>
        <v>0</v>
      </c>
      <c r="S262" s="74">
        <f t="shared" si="129"/>
        <v>0</v>
      </c>
      <c r="T262" s="74">
        <f t="shared" si="129"/>
        <v>0</v>
      </c>
      <c r="U262" s="74">
        <f t="shared" si="129"/>
        <v>0</v>
      </c>
      <c r="V262" s="74">
        <f t="shared" si="129"/>
        <v>0</v>
      </c>
      <c r="W262" s="74">
        <f t="shared" si="129"/>
        <v>0</v>
      </c>
      <c r="X262" s="74">
        <f t="shared" si="129"/>
        <v>0</v>
      </c>
      <c r="Y262" s="74">
        <f t="shared" si="129"/>
        <v>0</v>
      </c>
      <c r="Z262" s="74">
        <f t="shared" si="129"/>
        <v>0</v>
      </c>
      <c r="AA262" s="74">
        <f t="shared" si="129"/>
        <v>0</v>
      </c>
      <c r="AB262" s="74">
        <f t="shared" si="129"/>
        <v>0</v>
      </c>
      <c r="AC262" s="74">
        <f t="shared" si="129"/>
        <v>0</v>
      </c>
      <c r="AD262" s="74">
        <f t="shared" si="129"/>
        <v>0</v>
      </c>
      <c r="AE262" s="74">
        <f t="shared" si="129"/>
        <v>0</v>
      </c>
      <c r="AF262" s="74">
        <f t="shared" si="129"/>
        <v>0</v>
      </c>
      <c r="AG262" s="74">
        <f t="shared" si="129"/>
        <v>0</v>
      </c>
      <c r="AH262" s="74">
        <f t="shared" si="129"/>
        <v>0</v>
      </c>
      <c r="AI262" s="74">
        <f t="shared" si="129"/>
        <v>0</v>
      </c>
      <c r="AJ262" s="74">
        <f t="shared" si="129"/>
        <v>0</v>
      </c>
      <c r="AK262" s="74">
        <f t="shared" si="129"/>
        <v>0</v>
      </c>
      <c r="AL262" s="74">
        <f>F261*AL261</f>
        <v>0</v>
      </c>
      <c r="AM262" s="61"/>
      <c r="AN262" s="61"/>
      <c r="AO262" s="61"/>
      <c r="AP262" s="61"/>
      <c r="AQ262" s="61"/>
      <c r="AR262" s="61"/>
      <c r="AS262" s="61"/>
      <c r="AT262" s="61"/>
      <c r="AU262" s="61"/>
      <c r="AV262" s="61"/>
      <c r="AW262" s="61"/>
      <c r="AX262" s="61"/>
      <c r="AY262" s="61"/>
      <c r="AZ262" s="61"/>
      <c r="BA262" s="61"/>
      <c r="BB262" s="61"/>
      <c r="BC262" s="61"/>
      <c r="BD262" s="61"/>
      <c r="BE262" s="61"/>
      <c r="BF262" s="61"/>
      <c r="BG262" s="61"/>
      <c r="BH262" s="61"/>
      <c r="BI262" s="61"/>
      <c r="BJ262" s="61"/>
      <c r="BK262" s="61"/>
      <c r="BL262" s="61"/>
      <c r="BM262" s="61"/>
      <c r="BN262" s="61"/>
      <c r="BO262" s="61"/>
      <c r="BP262" s="61"/>
      <c r="BQ262" s="61"/>
      <c r="BR262" s="61"/>
      <c r="BS262" s="61"/>
      <c r="BT262" s="61"/>
      <c r="BU262" s="61"/>
      <c r="BV262" s="61"/>
      <c r="BW262" s="61"/>
      <c r="BX262" s="61"/>
      <c r="BY262" s="61"/>
      <c r="BZ262" s="61"/>
      <c r="CA262" s="61"/>
      <c r="CB262" s="61"/>
      <c r="CC262" s="61"/>
      <c r="CD262" s="61"/>
      <c r="CE262" s="61"/>
      <c r="CF262" s="61"/>
      <c r="CG262" s="61"/>
      <c r="CH262" s="61"/>
      <c r="CI262" s="61"/>
      <c r="CJ262" s="61"/>
      <c r="CK262" s="61"/>
      <c r="CL262" s="61"/>
      <c r="CM262" s="61"/>
      <c r="CN262" s="61"/>
      <c r="CO262" s="61"/>
      <c r="CP262" s="61"/>
      <c r="CQ262" s="61"/>
      <c r="CR262" s="61"/>
      <c r="CS262" s="61"/>
      <c r="CT262" s="61"/>
      <c r="CU262" s="61"/>
      <c r="CV262" s="61"/>
      <c r="CW262" s="61"/>
      <c r="CX262" s="61"/>
      <c r="CY262" s="61"/>
      <c r="CZ262" s="61"/>
      <c r="DA262" s="61"/>
      <c r="DB262" s="61"/>
    </row>
    <row r="263" spans="1:106" s="58" customFormat="1" ht="16.5" customHeight="1">
      <c r="A263" s="70" t="s">
        <v>425</v>
      </c>
      <c r="B263" s="767"/>
      <c r="C263" s="724" t="s">
        <v>384</v>
      </c>
      <c r="D263" s="718" t="s">
        <v>383</v>
      </c>
      <c r="E263" s="718" t="s">
        <v>167</v>
      </c>
      <c r="F263" s="718">
        <f>VLOOKUP(C263,'[72]납품수량(영업)'!$C$3:$F$260,4,FALSE)</f>
        <v>0</v>
      </c>
      <c r="G263" s="74">
        <f>VLOOKUP($C$263,[77]납품수량!$B$3:$AI$200,G1,FALSE)</f>
        <v>0</v>
      </c>
      <c r="H263" s="74">
        <f>VLOOKUP($C$263,[77]납품수량!$B$3:$AI$200,H1,FALSE)</f>
        <v>0</v>
      </c>
      <c r="I263" s="74">
        <f>VLOOKUP($C$263,[77]납품수량!$B$3:$AI$200,I1,FALSE)</f>
        <v>0</v>
      </c>
      <c r="J263" s="74">
        <f>VLOOKUP($C$263,[77]납품수량!$B$3:$AI$200,J1,FALSE)</f>
        <v>0</v>
      </c>
      <c r="K263" s="74">
        <f>VLOOKUP($C$263,[77]납품수량!$B$3:$AI$200,K1,FALSE)</f>
        <v>0</v>
      </c>
      <c r="L263" s="74">
        <f>VLOOKUP($C$263,[77]납품수량!$B$3:$AI$200,L1,FALSE)</f>
        <v>0</v>
      </c>
      <c r="M263" s="74">
        <f>VLOOKUP($C$263,[77]납품수량!$B$3:$AI$200,M1,FALSE)</f>
        <v>0</v>
      </c>
      <c r="N263" s="74">
        <f>VLOOKUP($C$263,[77]납품수량!$B$3:$AI$200,N1,FALSE)</f>
        <v>0</v>
      </c>
      <c r="O263" s="74">
        <f>VLOOKUP($C$263,[77]납품수량!$B$3:$AI$200,O1,FALSE)</f>
        <v>0</v>
      </c>
      <c r="P263" s="74">
        <f>VLOOKUP($C$263,[77]납품수량!$B$3:$AI$200,P1,FALSE)</f>
        <v>0</v>
      </c>
      <c r="Q263" s="74">
        <f>VLOOKUP($C$263,[77]납품수량!$B$3:$AI$200,Q1,FALSE)</f>
        <v>0</v>
      </c>
      <c r="R263" s="74">
        <f>VLOOKUP($C$263,[77]납품수량!$B$3:$AI$200,R1,FALSE)</f>
        <v>0</v>
      </c>
      <c r="S263" s="74">
        <f>VLOOKUP($C$263,[77]납품수량!$B$3:$AI$200,S1,FALSE)</f>
        <v>0</v>
      </c>
      <c r="T263" s="74">
        <f>VLOOKUP($C$263,[77]납품수량!$B$3:$AI$200,T1,FALSE)</f>
        <v>0</v>
      </c>
      <c r="U263" s="74">
        <f>VLOOKUP($C$263,[77]납품수량!$B$3:$AI$200,U1,FALSE)</f>
        <v>0</v>
      </c>
      <c r="V263" s="74">
        <f>VLOOKUP($C$263,[77]납품수량!$B$3:$AI$200,V1,FALSE)</f>
        <v>0</v>
      </c>
      <c r="W263" s="74">
        <f>VLOOKUP($C$263,[77]납품수량!$B$3:$AI$200,W1,FALSE)</f>
        <v>0</v>
      </c>
      <c r="X263" s="74">
        <f>VLOOKUP($C$263,[77]납품수량!$B$3:$AI$200,X1,FALSE)</f>
        <v>0</v>
      </c>
      <c r="Y263" s="74">
        <f>VLOOKUP($C$263,[77]납품수량!$B$3:$AI$200,Y1,FALSE)</f>
        <v>0</v>
      </c>
      <c r="Z263" s="74">
        <f>VLOOKUP($C$263,[77]납품수량!$B$3:$AI$200,Z1,FALSE)</f>
        <v>0</v>
      </c>
      <c r="AA263" s="74">
        <f>VLOOKUP($C$263,[77]납품수량!$B$3:$AI$200,AA1,FALSE)</f>
        <v>0</v>
      </c>
      <c r="AB263" s="74">
        <f>VLOOKUP($C$263,[77]납품수량!$B$3:$AI$200,AB1,FALSE)</f>
        <v>0</v>
      </c>
      <c r="AC263" s="74">
        <f>VLOOKUP($C$263,[77]납품수량!$B$3:$AI$200,AC1,FALSE)</f>
        <v>0</v>
      </c>
      <c r="AD263" s="74">
        <f>VLOOKUP($C$263,[77]납품수량!$B$3:$AI$200,AD1,FALSE)</f>
        <v>0</v>
      </c>
      <c r="AE263" s="74">
        <f>VLOOKUP($C$263,[77]납품수량!$B$3:$AI$200,AE1,FALSE)</f>
        <v>0</v>
      </c>
      <c r="AF263" s="74">
        <f>VLOOKUP($C$263,[77]납품수량!$B$3:$AI$200,AF1,FALSE)</f>
        <v>0</v>
      </c>
      <c r="AG263" s="74">
        <f>VLOOKUP($C$263,[77]납품수량!$B$3:$AI$200,AG1,FALSE)</f>
        <v>0</v>
      </c>
      <c r="AH263" s="74">
        <f>VLOOKUP($C$263,[77]납품수량!$B$3:$AI$200,AH1,FALSE)</f>
        <v>0</v>
      </c>
      <c r="AI263" s="74">
        <f>VLOOKUP($C$263,[77]납품수량!$B$3:$AI$200,AI1,FALSE)</f>
        <v>0</v>
      </c>
      <c r="AJ263" s="74">
        <f>VLOOKUP($C$263,[77]납품수량!$B$3:$AI$200,AJ1,FALSE)</f>
        <v>0</v>
      </c>
      <c r="AK263" s="74">
        <f>VLOOKUP($C$263,[77]납품수량!$B$3:$AI$200,AK1,FALSE)</f>
        <v>0</v>
      </c>
      <c r="AL263" s="74">
        <f>SUM(G263:AK263)</f>
        <v>0</v>
      </c>
      <c r="AM263" s="61"/>
      <c r="AN263" s="61"/>
      <c r="AO263" s="61"/>
      <c r="AP263" s="61"/>
      <c r="AQ263" s="61"/>
      <c r="AR263" s="61"/>
      <c r="AS263" s="61"/>
      <c r="AT263" s="61"/>
      <c r="AU263" s="61"/>
      <c r="AV263" s="61"/>
      <c r="AW263" s="61"/>
      <c r="AX263" s="61"/>
      <c r="AY263" s="61"/>
      <c r="AZ263" s="61"/>
      <c r="BA263" s="61"/>
      <c r="BB263" s="61"/>
      <c r="BC263" s="61"/>
      <c r="BD263" s="61"/>
      <c r="BE263" s="61"/>
      <c r="BF263" s="61"/>
      <c r="BG263" s="61"/>
      <c r="BH263" s="61"/>
      <c r="BI263" s="61"/>
      <c r="BJ263" s="61"/>
      <c r="BK263" s="61"/>
      <c r="BL263" s="61"/>
      <c r="BM263" s="61"/>
      <c r="BN263" s="61"/>
      <c r="BO263" s="61"/>
      <c r="BP263" s="61"/>
      <c r="BQ263" s="61"/>
      <c r="BR263" s="61"/>
      <c r="BS263" s="61"/>
      <c r="BT263" s="61"/>
      <c r="BU263" s="61"/>
      <c r="BV263" s="61"/>
      <c r="BW263" s="61"/>
      <c r="BX263" s="61"/>
      <c r="BY263" s="61"/>
      <c r="BZ263" s="61"/>
      <c r="CA263" s="61"/>
      <c r="CB263" s="61"/>
      <c r="CC263" s="61"/>
      <c r="CD263" s="61"/>
      <c r="CE263" s="61"/>
      <c r="CF263" s="61"/>
      <c r="CG263" s="61"/>
      <c r="CH263" s="61"/>
      <c r="CI263" s="61"/>
      <c r="CJ263" s="61"/>
      <c r="CK263" s="61"/>
      <c r="CL263" s="61"/>
      <c r="CM263" s="61"/>
      <c r="CN263" s="61"/>
      <c r="CO263" s="61"/>
      <c r="CP263" s="61"/>
      <c r="CQ263" s="61"/>
      <c r="CR263" s="61"/>
      <c r="CS263" s="61"/>
      <c r="CT263" s="61"/>
      <c r="CU263" s="61"/>
      <c r="CV263" s="61"/>
      <c r="CW263" s="61"/>
      <c r="CX263" s="61"/>
      <c r="CY263" s="61"/>
      <c r="CZ263" s="61"/>
      <c r="DA263" s="61"/>
      <c r="DB263" s="61"/>
    </row>
    <row r="264" spans="1:106" s="58" customFormat="1" ht="16.5" customHeight="1">
      <c r="A264" s="70"/>
      <c r="B264" s="767"/>
      <c r="C264" s="730"/>
      <c r="D264" s="719"/>
      <c r="E264" s="719"/>
      <c r="F264" s="719"/>
      <c r="G264" s="74">
        <f>$F$263*G263</f>
        <v>0</v>
      </c>
      <c r="H264" s="74">
        <f t="shared" ref="H264:AK264" si="130">$F$263*H263</f>
        <v>0</v>
      </c>
      <c r="I264" s="74">
        <f t="shared" si="130"/>
        <v>0</v>
      </c>
      <c r="J264" s="74">
        <f t="shared" si="130"/>
        <v>0</v>
      </c>
      <c r="K264" s="74">
        <f t="shared" si="130"/>
        <v>0</v>
      </c>
      <c r="L264" s="74">
        <f t="shared" si="130"/>
        <v>0</v>
      </c>
      <c r="M264" s="74">
        <f t="shared" si="130"/>
        <v>0</v>
      </c>
      <c r="N264" s="74">
        <f t="shared" si="130"/>
        <v>0</v>
      </c>
      <c r="O264" s="74">
        <f t="shared" si="130"/>
        <v>0</v>
      </c>
      <c r="P264" s="74">
        <f t="shared" si="130"/>
        <v>0</v>
      </c>
      <c r="Q264" s="74">
        <f t="shared" si="130"/>
        <v>0</v>
      </c>
      <c r="R264" s="74">
        <f t="shared" si="130"/>
        <v>0</v>
      </c>
      <c r="S264" s="74">
        <f t="shared" si="130"/>
        <v>0</v>
      </c>
      <c r="T264" s="74">
        <f t="shared" si="130"/>
        <v>0</v>
      </c>
      <c r="U264" s="74">
        <f t="shared" si="130"/>
        <v>0</v>
      </c>
      <c r="V264" s="74">
        <f t="shared" si="130"/>
        <v>0</v>
      </c>
      <c r="W264" s="74">
        <f t="shared" si="130"/>
        <v>0</v>
      </c>
      <c r="X264" s="74">
        <f t="shared" si="130"/>
        <v>0</v>
      </c>
      <c r="Y264" s="74">
        <f t="shared" si="130"/>
        <v>0</v>
      </c>
      <c r="Z264" s="74">
        <f t="shared" si="130"/>
        <v>0</v>
      </c>
      <c r="AA264" s="74">
        <f t="shared" si="130"/>
        <v>0</v>
      </c>
      <c r="AB264" s="74">
        <f t="shared" si="130"/>
        <v>0</v>
      </c>
      <c r="AC264" s="74">
        <f t="shared" si="130"/>
        <v>0</v>
      </c>
      <c r="AD264" s="74">
        <f t="shared" si="130"/>
        <v>0</v>
      </c>
      <c r="AE264" s="74">
        <f t="shared" si="130"/>
        <v>0</v>
      </c>
      <c r="AF264" s="74">
        <f t="shared" si="130"/>
        <v>0</v>
      </c>
      <c r="AG264" s="74">
        <f t="shared" si="130"/>
        <v>0</v>
      </c>
      <c r="AH264" s="74">
        <f t="shared" si="130"/>
        <v>0</v>
      </c>
      <c r="AI264" s="74">
        <f t="shared" si="130"/>
        <v>0</v>
      </c>
      <c r="AJ264" s="74">
        <f t="shared" si="130"/>
        <v>0</v>
      </c>
      <c r="AK264" s="74">
        <f t="shared" si="130"/>
        <v>0</v>
      </c>
      <c r="AL264" s="74">
        <f>F263*AL263</f>
        <v>0</v>
      </c>
      <c r="AM264" s="61"/>
      <c r="AN264" s="61"/>
      <c r="AO264" s="61"/>
      <c r="AP264" s="61"/>
      <c r="AQ264" s="61"/>
      <c r="AR264" s="61"/>
      <c r="AS264" s="61"/>
      <c r="AT264" s="61"/>
      <c r="AU264" s="61"/>
      <c r="AV264" s="61"/>
      <c r="AW264" s="61"/>
      <c r="AX264" s="61"/>
      <c r="AY264" s="61"/>
      <c r="AZ264" s="61"/>
      <c r="BA264" s="61"/>
      <c r="BB264" s="61"/>
      <c r="BC264" s="61"/>
      <c r="BD264" s="61"/>
      <c r="BE264" s="61"/>
      <c r="BF264" s="61"/>
      <c r="BG264" s="61"/>
      <c r="BH264" s="61"/>
      <c r="BI264" s="61"/>
      <c r="BJ264" s="61"/>
      <c r="BK264" s="61"/>
      <c r="BL264" s="61"/>
      <c r="BM264" s="61"/>
      <c r="BN264" s="61"/>
      <c r="BO264" s="61"/>
      <c r="BP264" s="61"/>
      <c r="BQ264" s="61"/>
      <c r="BR264" s="61"/>
      <c r="BS264" s="61"/>
      <c r="BT264" s="61"/>
      <c r="BU264" s="61"/>
      <c r="BV264" s="61"/>
      <c r="BW264" s="61"/>
      <c r="BX264" s="61"/>
      <c r="BY264" s="61"/>
      <c r="BZ264" s="61"/>
      <c r="CA264" s="61"/>
      <c r="CB264" s="61"/>
      <c r="CC264" s="61"/>
      <c r="CD264" s="61"/>
      <c r="CE264" s="61"/>
      <c r="CF264" s="61"/>
      <c r="CG264" s="61"/>
      <c r="CH264" s="61"/>
      <c r="CI264" s="61"/>
      <c r="CJ264" s="61"/>
      <c r="CK264" s="61"/>
      <c r="CL264" s="61"/>
      <c r="CM264" s="61"/>
      <c r="CN264" s="61"/>
      <c r="CO264" s="61"/>
      <c r="CP264" s="61"/>
      <c r="CQ264" s="61"/>
      <c r="CR264" s="61"/>
      <c r="CS264" s="61"/>
      <c r="CT264" s="61"/>
      <c r="CU264" s="61"/>
      <c r="CV264" s="61"/>
      <c r="CW264" s="61"/>
      <c r="CX264" s="61"/>
      <c r="CY264" s="61"/>
      <c r="CZ264" s="61"/>
      <c r="DA264" s="61"/>
      <c r="DB264" s="61"/>
    </row>
    <row r="265" spans="1:106" s="58" customFormat="1" ht="16.5" customHeight="1">
      <c r="A265" s="70" t="s">
        <v>425</v>
      </c>
      <c r="B265" s="767"/>
      <c r="C265" s="724" t="s">
        <v>612</v>
      </c>
      <c r="D265" s="718" t="str">
        <f>[76]납품수량!C31</f>
        <v>SIDE GLASS REINF LH</v>
      </c>
      <c r="E265" s="718" t="str">
        <f>[76]납품수량!D31</f>
        <v>GD</v>
      </c>
      <c r="F265" s="718">
        <f>VLOOKUP(C265,'[72]납품수량(영업)'!$C$3:$F$260,4,FALSE)</f>
        <v>0</v>
      </c>
      <c r="G265" s="74">
        <f>VLOOKUP($C$265,[77]납품수량!$B$3:$AI$200,G1,FALSE)</f>
        <v>0</v>
      </c>
      <c r="H265" s="74">
        <f>VLOOKUP($C$265,[77]납품수량!$B$3:$AI$200,H1,FALSE)</f>
        <v>0</v>
      </c>
      <c r="I265" s="74">
        <f>VLOOKUP($C$265,[77]납품수량!$B$3:$AI$200,I1,FALSE)</f>
        <v>0</v>
      </c>
      <c r="J265" s="74">
        <f>VLOOKUP($C$265,[77]납품수량!$B$3:$AI$200,J1,FALSE)</f>
        <v>0</v>
      </c>
      <c r="K265" s="74">
        <f>VLOOKUP($C$265,[77]납품수량!$B$3:$AI$200,K1,FALSE)</f>
        <v>0</v>
      </c>
      <c r="L265" s="74">
        <f>VLOOKUP($C$265,[77]납품수량!$B$3:$AI$200,L1,FALSE)</f>
        <v>0</v>
      </c>
      <c r="M265" s="74">
        <f>VLOOKUP($C$265,[77]납품수량!$B$3:$AI$200,M1,FALSE)</f>
        <v>0</v>
      </c>
      <c r="N265" s="74">
        <f>VLOOKUP($C$265,[77]납품수량!$B$3:$AI$200,N1,FALSE)</f>
        <v>0</v>
      </c>
      <c r="O265" s="74">
        <f>VLOOKUP($C$265,[77]납품수량!$B$3:$AI$200,O1,FALSE)</f>
        <v>0</v>
      </c>
      <c r="P265" s="74">
        <f>VLOOKUP($C$265,[77]납품수량!$B$3:$AI$200,P1,FALSE)</f>
        <v>0</v>
      </c>
      <c r="Q265" s="74">
        <f>VLOOKUP($C$265,[77]납품수량!$B$3:$AI$200,Q1,FALSE)</f>
        <v>0</v>
      </c>
      <c r="R265" s="74">
        <f>VLOOKUP($C$265,[77]납품수량!$B$3:$AI$200,R1,FALSE)</f>
        <v>0</v>
      </c>
      <c r="S265" s="74">
        <f>VLOOKUP($C$265,[77]납품수량!$B$3:$AI$200,S1,FALSE)</f>
        <v>0</v>
      </c>
      <c r="T265" s="74">
        <f>VLOOKUP($C$265,[77]납품수량!$B$3:$AI$200,T1,FALSE)</f>
        <v>0</v>
      </c>
      <c r="U265" s="74">
        <f>VLOOKUP($C$265,[77]납품수량!$B$3:$AI$200,U1,FALSE)</f>
        <v>0</v>
      </c>
      <c r="V265" s="74">
        <f>VLOOKUP($C$265,[77]납품수량!$B$3:$AI$200,V1,FALSE)</f>
        <v>0</v>
      </c>
      <c r="W265" s="74">
        <f>VLOOKUP($C$265,[77]납품수량!$B$3:$AI$200,W1,FALSE)</f>
        <v>0</v>
      </c>
      <c r="X265" s="74">
        <f>VLOOKUP($C$265,[77]납품수량!$B$3:$AI$200,X1,FALSE)</f>
        <v>0</v>
      </c>
      <c r="Y265" s="74">
        <f>VLOOKUP($C$265,[77]납품수량!$B$3:$AI$200,Y1,FALSE)</f>
        <v>0</v>
      </c>
      <c r="Z265" s="74">
        <f>VLOOKUP($C$265,[77]납품수량!$B$3:$AI$200,Z1,FALSE)</f>
        <v>0</v>
      </c>
      <c r="AA265" s="74">
        <f>VLOOKUP($C$265,[77]납품수량!$B$3:$AI$200,AA1,FALSE)</f>
        <v>0</v>
      </c>
      <c r="AB265" s="74">
        <f>VLOOKUP($C$265,[77]납품수량!$B$3:$AI$200,AB1,FALSE)</f>
        <v>0</v>
      </c>
      <c r="AC265" s="74">
        <f>VLOOKUP($C$265,[77]납품수량!$B$3:$AI$200,AC1,FALSE)</f>
        <v>0</v>
      </c>
      <c r="AD265" s="74">
        <f>VLOOKUP($C$265,[77]납품수량!$B$3:$AI$200,AD1,FALSE)</f>
        <v>0</v>
      </c>
      <c r="AE265" s="74">
        <f>VLOOKUP($C$265,[77]납품수량!$B$3:$AI$200,AE1,FALSE)</f>
        <v>0</v>
      </c>
      <c r="AF265" s="74">
        <f>VLOOKUP($C$265,[77]납품수량!$B$3:$AI$200,AF1,FALSE)</f>
        <v>0</v>
      </c>
      <c r="AG265" s="74">
        <f>VLOOKUP($C$265,[77]납품수량!$B$3:$AI$200,AG1,FALSE)</f>
        <v>0</v>
      </c>
      <c r="AH265" s="74">
        <f>VLOOKUP($C$265,[77]납품수량!$B$3:$AI$200,AH1,FALSE)</f>
        <v>0</v>
      </c>
      <c r="AI265" s="74">
        <f>VLOOKUP($C$265,[77]납품수량!$B$3:$AI$200,AI1,FALSE)</f>
        <v>0</v>
      </c>
      <c r="AJ265" s="74">
        <f>VLOOKUP($C$265,[77]납품수량!$B$3:$AI$200,AJ1,FALSE)</f>
        <v>0</v>
      </c>
      <c r="AK265" s="74">
        <f>VLOOKUP($C$265,[77]납품수량!$B$3:$AI$200,AK1,FALSE)</f>
        <v>0</v>
      </c>
      <c r="AL265" s="74">
        <f>SUM(G265:AK265)</f>
        <v>0</v>
      </c>
      <c r="AM265" s="61"/>
      <c r="AN265" s="61"/>
      <c r="AO265" s="61"/>
      <c r="AP265" s="61"/>
      <c r="AQ265" s="61"/>
      <c r="AR265" s="61"/>
      <c r="AS265" s="61"/>
      <c r="AT265" s="61"/>
      <c r="AU265" s="61"/>
      <c r="AV265" s="61"/>
      <c r="AW265" s="61"/>
      <c r="AX265" s="61"/>
      <c r="AY265" s="61"/>
      <c r="AZ265" s="61"/>
      <c r="BA265" s="61"/>
      <c r="BB265" s="61"/>
      <c r="BC265" s="61"/>
      <c r="BD265" s="61"/>
      <c r="BE265" s="61"/>
      <c r="BF265" s="61"/>
      <c r="BG265" s="61"/>
      <c r="BH265" s="61"/>
      <c r="BI265" s="61"/>
      <c r="BJ265" s="61"/>
      <c r="BK265" s="61"/>
      <c r="BL265" s="61"/>
      <c r="BM265" s="61"/>
      <c r="BN265" s="61"/>
      <c r="BO265" s="61"/>
      <c r="BP265" s="61"/>
      <c r="BQ265" s="61"/>
      <c r="BR265" s="61"/>
      <c r="BS265" s="61"/>
      <c r="BT265" s="61"/>
      <c r="BU265" s="61"/>
      <c r="BV265" s="61"/>
      <c r="BW265" s="61"/>
      <c r="BX265" s="61"/>
      <c r="BY265" s="61"/>
      <c r="BZ265" s="61"/>
      <c r="CA265" s="61"/>
      <c r="CB265" s="61"/>
      <c r="CC265" s="61"/>
      <c r="CD265" s="61"/>
      <c r="CE265" s="61"/>
      <c r="CF265" s="61"/>
      <c r="CG265" s="61"/>
      <c r="CH265" s="61"/>
      <c r="CI265" s="61"/>
      <c r="CJ265" s="61"/>
      <c r="CK265" s="61"/>
      <c r="CL265" s="61"/>
      <c r="CM265" s="61"/>
      <c r="CN265" s="61"/>
      <c r="CO265" s="61"/>
      <c r="CP265" s="61"/>
      <c r="CQ265" s="61"/>
      <c r="CR265" s="61"/>
      <c r="CS265" s="61"/>
      <c r="CT265" s="61"/>
      <c r="CU265" s="61"/>
      <c r="CV265" s="61"/>
      <c r="CW265" s="61"/>
      <c r="CX265" s="61"/>
      <c r="CY265" s="61"/>
      <c r="CZ265" s="61"/>
      <c r="DA265" s="61"/>
      <c r="DB265" s="61"/>
    </row>
    <row r="266" spans="1:106" s="58" customFormat="1" ht="16.5" customHeight="1">
      <c r="A266" s="70"/>
      <c r="B266" s="767"/>
      <c r="C266" s="730"/>
      <c r="D266" s="719"/>
      <c r="E266" s="719"/>
      <c r="F266" s="719"/>
      <c r="G266" s="74">
        <f>$F$265*G265</f>
        <v>0</v>
      </c>
      <c r="H266" s="74">
        <f t="shared" ref="H266:AK266" si="131">$F$265*H265</f>
        <v>0</v>
      </c>
      <c r="I266" s="74">
        <f t="shared" si="131"/>
        <v>0</v>
      </c>
      <c r="J266" s="74">
        <f t="shared" si="131"/>
        <v>0</v>
      </c>
      <c r="K266" s="74">
        <f t="shared" si="131"/>
        <v>0</v>
      </c>
      <c r="L266" s="74">
        <f t="shared" si="131"/>
        <v>0</v>
      </c>
      <c r="M266" s="74">
        <f t="shared" si="131"/>
        <v>0</v>
      </c>
      <c r="N266" s="74">
        <f t="shared" si="131"/>
        <v>0</v>
      </c>
      <c r="O266" s="74">
        <f t="shared" si="131"/>
        <v>0</v>
      </c>
      <c r="P266" s="74">
        <f t="shared" si="131"/>
        <v>0</v>
      </c>
      <c r="Q266" s="74">
        <f t="shared" si="131"/>
        <v>0</v>
      </c>
      <c r="R266" s="74">
        <f t="shared" si="131"/>
        <v>0</v>
      </c>
      <c r="S266" s="74">
        <f t="shared" si="131"/>
        <v>0</v>
      </c>
      <c r="T266" s="74">
        <f t="shared" si="131"/>
        <v>0</v>
      </c>
      <c r="U266" s="74">
        <f t="shared" si="131"/>
        <v>0</v>
      </c>
      <c r="V266" s="74">
        <f t="shared" si="131"/>
        <v>0</v>
      </c>
      <c r="W266" s="74">
        <f t="shared" si="131"/>
        <v>0</v>
      </c>
      <c r="X266" s="74">
        <f t="shared" si="131"/>
        <v>0</v>
      </c>
      <c r="Y266" s="74">
        <f t="shared" si="131"/>
        <v>0</v>
      </c>
      <c r="Z266" s="74">
        <f t="shared" si="131"/>
        <v>0</v>
      </c>
      <c r="AA266" s="74">
        <f t="shared" si="131"/>
        <v>0</v>
      </c>
      <c r="AB266" s="74">
        <f t="shared" si="131"/>
        <v>0</v>
      </c>
      <c r="AC266" s="74">
        <f t="shared" si="131"/>
        <v>0</v>
      </c>
      <c r="AD266" s="74">
        <f t="shared" si="131"/>
        <v>0</v>
      </c>
      <c r="AE266" s="74">
        <f t="shared" si="131"/>
        <v>0</v>
      </c>
      <c r="AF266" s="74">
        <f t="shared" si="131"/>
        <v>0</v>
      </c>
      <c r="AG266" s="74">
        <f t="shared" si="131"/>
        <v>0</v>
      </c>
      <c r="AH266" s="74">
        <f t="shared" si="131"/>
        <v>0</v>
      </c>
      <c r="AI266" s="74">
        <f t="shared" si="131"/>
        <v>0</v>
      </c>
      <c r="AJ266" s="74">
        <f t="shared" si="131"/>
        <v>0</v>
      </c>
      <c r="AK266" s="74">
        <f t="shared" si="131"/>
        <v>0</v>
      </c>
      <c r="AL266" s="74">
        <f>F265*AL265</f>
        <v>0</v>
      </c>
      <c r="AM266" s="61"/>
      <c r="AN266" s="61"/>
      <c r="AO266" s="61"/>
      <c r="AP266" s="61"/>
      <c r="AQ266" s="61"/>
      <c r="AR266" s="61"/>
      <c r="AS266" s="61"/>
      <c r="AT266" s="61"/>
      <c r="AU266" s="61"/>
      <c r="AV266" s="61"/>
      <c r="AW266" s="61"/>
      <c r="AX266" s="61"/>
      <c r="AY266" s="61"/>
      <c r="AZ266" s="61"/>
      <c r="BA266" s="61"/>
      <c r="BB266" s="61"/>
      <c r="BC266" s="61"/>
      <c r="BD266" s="61"/>
      <c r="BE266" s="61"/>
      <c r="BF266" s="61"/>
      <c r="BG266" s="61"/>
      <c r="BH266" s="61"/>
      <c r="BI266" s="61"/>
      <c r="BJ266" s="61"/>
      <c r="BK266" s="61"/>
      <c r="BL266" s="61"/>
      <c r="BM266" s="61"/>
      <c r="BN266" s="61"/>
      <c r="BO266" s="61"/>
      <c r="BP266" s="61"/>
      <c r="BQ266" s="61"/>
      <c r="BR266" s="61"/>
      <c r="BS266" s="61"/>
      <c r="BT266" s="61"/>
      <c r="BU266" s="61"/>
      <c r="BV266" s="61"/>
      <c r="BW266" s="61"/>
      <c r="BX266" s="61"/>
      <c r="BY266" s="61"/>
      <c r="BZ266" s="61"/>
      <c r="CA266" s="61"/>
      <c r="CB266" s="61"/>
      <c r="CC266" s="61"/>
      <c r="CD266" s="61"/>
      <c r="CE266" s="61"/>
      <c r="CF266" s="61"/>
      <c r="CG266" s="61"/>
      <c r="CH266" s="61"/>
      <c r="CI266" s="61"/>
      <c r="CJ266" s="61"/>
      <c r="CK266" s="61"/>
      <c r="CL266" s="61"/>
      <c r="CM266" s="61"/>
      <c r="CN266" s="61"/>
      <c r="CO266" s="61"/>
      <c r="CP266" s="61"/>
      <c r="CQ266" s="61"/>
      <c r="CR266" s="61"/>
      <c r="CS266" s="61"/>
      <c r="CT266" s="61"/>
      <c r="CU266" s="61"/>
      <c r="CV266" s="61"/>
      <c r="CW266" s="61"/>
      <c r="CX266" s="61"/>
      <c r="CY266" s="61"/>
      <c r="CZ266" s="61"/>
      <c r="DA266" s="61"/>
      <c r="DB266" s="61"/>
    </row>
    <row r="267" spans="1:106" s="58" customFormat="1" ht="16.5" customHeight="1">
      <c r="A267" s="70" t="s">
        <v>425</v>
      </c>
      <c r="B267" s="767"/>
      <c r="C267" s="724" t="s">
        <v>99</v>
      </c>
      <c r="D267" s="718" t="str">
        <f>[76]납품수량!C32</f>
        <v>CENRET CROSS MEMBER</v>
      </c>
      <c r="E267" s="718" t="str">
        <f>[76]납품수량!D32</f>
        <v>GDW</v>
      </c>
      <c r="F267" s="718">
        <f>VLOOKUP(C267,'[72]납품수량(영업)'!$C$3:$F$260,4,FALSE)</f>
        <v>0</v>
      </c>
      <c r="G267" s="74">
        <f>VLOOKUP($C$267,[77]납품수량!$B$3:$AI$200,G1,FALSE)</f>
        <v>0</v>
      </c>
      <c r="H267" s="74">
        <f>VLOOKUP($C$267,[77]납품수량!$B$3:$AI$200,H1,FALSE)</f>
        <v>0</v>
      </c>
      <c r="I267" s="74">
        <f>VLOOKUP($C$267,[77]납품수량!$B$3:$AI$200,I1,FALSE)</f>
        <v>0</v>
      </c>
      <c r="J267" s="74">
        <f>VLOOKUP($C$267,[77]납품수량!$B$3:$AI$200,J1,FALSE)</f>
        <v>0</v>
      </c>
      <c r="K267" s="74">
        <f>VLOOKUP($C$267,[77]납품수량!$B$3:$AI$200,K1,FALSE)</f>
        <v>0</v>
      </c>
      <c r="L267" s="74">
        <f>VLOOKUP($C$267,[77]납품수량!$B$3:$AI$200,L1,FALSE)</f>
        <v>0</v>
      </c>
      <c r="M267" s="74">
        <f>VLOOKUP($C$267,[77]납품수량!$B$3:$AI$200,M1,FALSE)</f>
        <v>0</v>
      </c>
      <c r="N267" s="74">
        <f>VLOOKUP($C$267,[77]납품수량!$B$3:$AI$200,N1,FALSE)</f>
        <v>0</v>
      </c>
      <c r="O267" s="74">
        <f>VLOOKUP($C$267,[77]납품수량!$B$3:$AI$200,O1,FALSE)</f>
        <v>0</v>
      </c>
      <c r="P267" s="74">
        <f>VLOOKUP($C$267,[77]납품수량!$B$3:$AI$200,P1,FALSE)</f>
        <v>0</v>
      </c>
      <c r="Q267" s="74">
        <f>VLOOKUP($C$267,[77]납품수량!$B$3:$AI$200,Q1,FALSE)</f>
        <v>0</v>
      </c>
      <c r="R267" s="74">
        <f>VLOOKUP($C$267,[77]납품수량!$B$3:$AI$200,R1,FALSE)</f>
        <v>0</v>
      </c>
      <c r="S267" s="74">
        <f>VLOOKUP($C$267,[77]납품수량!$B$3:$AI$200,S1,FALSE)</f>
        <v>0</v>
      </c>
      <c r="T267" s="74">
        <f>VLOOKUP($C$267,[77]납품수량!$B$3:$AI$200,T1,FALSE)</f>
        <v>0</v>
      </c>
      <c r="U267" s="74">
        <f>VLOOKUP($C$267,[77]납품수량!$B$3:$AI$200,U1,FALSE)</f>
        <v>0</v>
      </c>
      <c r="V267" s="74">
        <f>VLOOKUP($C$267,[77]납품수량!$B$3:$AI$200,V1,FALSE)</f>
        <v>0</v>
      </c>
      <c r="W267" s="74">
        <f>VLOOKUP($C$267,[77]납품수량!$B$3:$AI$200,W1,FALSE)</f>
        <v>0</v>
      </c>
      <c r="X267" s="74">
        <f>VLOOKUP($C$267,[77]납품수량!$B$3:$AI$200,X1,FALSE)</f>
        <v>0</v>
      </c>
      <c r="Y267" s="74">
        <f>VLOOKUP($C$267,[77]납품수량!$B$3:$AI$200,Y1,FALSE)</f>
        <v>0</v>
      </c>
      <c r="Z267" s="74">
        <f>VLOOKUP($C$267,[77]납품수량!$B$3:$AI$200,Z1,FALSE)</f>
        <v>0</v>
      </c>
      <c r="AA267" s="74">
        <f>VLOOKUP($C$267,[77]납품수량!$B$3:$AI$200,AA1,FALSE)</f>
        <v>0</v>
      </c>
      <c r="AB267" s="74">
        <f>VLOOKUP($C$267,[77]납품수량!$B$3:$AI$200,AB1,FALSE)</f>
        <v>0</v>
      </c>
      <c r="AC267" s="74">
        <f>VLOOKUP($C$267,[77]납품수량!$B$3:$AI$200,AC1,FALSE)</f>
        <v>0</v>
      </c>
      <c r="AD267" s="74">
        <f>VLOOKUP($C$267,[77]납품수량!$B$3:$AI$200,AD1,FALSE)</f>
        <v>0</v>
      </c>
      <c r="AE267" s="74">
        <f>VLOOKUP($C$267,[77]납품수량!$B$3:$AI$200,AE1,FALSE)</f>
        <v>0</v>
      </c>
      <c r="AF267" s="74">
        <f>VLOOKUP($C$267,[77]납품수량!$B$3:$AI$200,AF1,FALSE)</f>
        <v>0</v>
      </c>
      <c r="AG267" s="74">
        <f>VLOOKUP($C$267,[77]납품수량!$B$3:$AI$200,AG1,FALSE)</f>
        <v>0</v>
      </c>
      <c r="AH267" s="74">
        <f>VLOOKUP($C$267,[77]납품수량!$B$3:$AI$200,AH1,FALSE)</f>
        <v>0</v>
      </c>
      <c r="AI267" s="74">
        <f>VLOOKUP($C$267,[77]납품수량!$B$3:$AI$200,AI1,FALSE)</f>
        <v>0</v>
      </c>
      <c r="AJ267" s="74">
        <f>VLOOKUP($C$267,[77]납품수량!$B$3:$AI$200,AJ1,FALSE)</f>
        <v>0</v>
      </c>
      <c r="AK267" s="74">
        <f>VLOOKUP($C$267,[77]납품수량!$B$3:$AI$200,AK1,FALSE)</f>
        <v>0</v>
      </c>
      <c r="AL267" s="74">
        <f>SUM(G267:AK267)</f>
        <v>0</v>
      </c>
      <c r="AM267" s="61"/>
      <c r="AN267" s="61"/>
      <c r="AO267" s="61"/>
      <c r="AP267" s="61"/>
      <c r="AQ267" s="61"/>
      <c r="AR267" s="61"/>
      <c r="AS267" s="61"/>
      <c r="AT267" s="61"/>
      <c r="AU267" s="61"/>
      <c r="AV267" s="61"/>
      <c r="AW267" s="61"/>
      <c r="AX267" s="61"/>
      <c r="AY267" s="61"/>
      <c r="AZ267" s="61"/>
      <c r="BA267" s="61"/>
      <c r="BB267" s="61"/>
      <c r="BC267" s="61"/>
      <c r="BD267" s="61"/>
      <c r="BE267" s="61"/>
      <c r="BF267" s="61"/>
      <c r="BG267" s="61"/>
      <c r="BH267" s="61"/>
      <c r="BI267" s="61"/>
      <c r="BJ267" s="61"/>
      <c r="BK267" s="61"/>
      <c r="BL267" s="61"/>
      <c r="BM267" s="61"/>
      <c r="BN267" s="61"/>
      <c r="BO267" s="61"/>
      <c r="BP267" s="61"/>
      <c r="BQ267" s="61"/>
      <c r="BR267" s="61"/>
      <c r="BS267" s="61"/>
      <c r="BT267" s="61"/>
      <c r="BU267" s="61"/>
      <c r="BV267" s="61"/>
      <c r="BW267" s="61"/>
      <c r="BX267" s="61"/>
      <c r="BY267" s="61"/>
      <c r="BZ267" s="61"/>
      <c r="CA267" s="61"/>
      <c r="CB267" s="61"/>
      <c r="CC267" s="61"/>
      <c r="CD267" s="61"/>
      <c r="CE267" s="61"/>
      <c r="CF267" s="61"/>
      <c r="CG267" s="61"/>
      <c r="CH267" s="61"/>
      <c r="CI267" s="61"/>
      <c r="CJ267" s="61"/>
      <c r="CK267" s="61"/>
      <c r="CL267" s="61"/>
      <c r="CM267" s="61"/>
      <c r="CN267" s="61"/>
      <c r="CO267" s="61"/>
      <c r="CP267" s="61"/>
      <c r="CQ267" s="61"/>
      <c r="CR267" s="61"/>
      <c r="CS267" s="61"/>
      <c r="CT267" s="61"/>
      <c r="CU267" s="61"/>
      <c r="CV267" s="61"/>
      <c r="CW267" s="61"/>
      <c r="CX267" s="61"/>
      <c r="CY267" s="61"/>
      <c r="CZ267" s="61"/>
      <c r="DA267" s="61"/>
      <c r="DB267" s="61"/>
    </row>
    <row r="268" spans="1:106" s="58" customFormat="1" ht="16.5" customHeight="1">
      <c r="A268" s="70"/>
      <c r="B268" s="767"/>
      <c r="C268" s="730"/>
      <c r="D268" s="719"/>
      <c r="E268" s="719"/>
      <c r="F268" s="719"/>
      <c r="G268" s="74">
        <f>$F$267*G267</f>
        <v>0</v>
      </c>
      <c r="H268" s="74">
        <f t="shared" ref="H268:AK268" si="132">$F$267*H267</f>
        <v>0</v>
      </c>
      <c r="I268" s="74">
        <f t="shared" si="132"/>
        <v>0</v>
      </c>
      <c r="J268" s="74">
        <f t="shared" si="132"/>
        <v>0</v>
      </c>
      <c r="K268" s="74">
        <f t="shared" si="132"/>
        <v>0</v>
      </c>
      <c r="L268" s="74">
        <f t="shared" si="132"/>
        <v>0</v>
      </c>
      <c r="M268" s="74">
        <f t="shared" si="132"/>
        <v>0</v>
      </c>
      <c r="N268" s="74">
        <f t="shared" si="132"/>
        <v>0</v>
      </c>
      <c r="O268" s="74">
        <f t="shared" si="132"/>
        <v>0</v>
      </c>
      <c r="P268" s="74">
        <f t="shared" si="132"/>
        <v>0</v>
      </c>
      <c r="Q268" s="74">
        <f t="shared" si="132"/>
        <v>0</v>
      </c>
      <c r="R268" s="74">
        <f t="shared" si="132"/>
        <v>0</v>
      </c>
      <c r="S268" s="74">
        <f t="shared" si="132"/>
        <v>0</v>
      </c>
      <c r="T268" s="74">
        <f t="shared" si="132"/>
        <v>0</v>
      </c>
      <c r="U268" s="74">
        <f t="shared" si="132"/>
        <v>0</v>
      </c>
      <c r="V268" s="74">
        <f t="shared" si="132"/>
        <v>0</v>
      </c>
      <c r="W268" s="74">
        <f t="shared" si="132"/>
        <v>0</v>
      </c>
      <c r="X268" s="74">
        <f t="shared" si="132"/>
        <v>0</v>
      </c>
      <c r="Y268" s="74">
        <f t="shared" si="132"/>
        <v>0</v>
      </c>
      <c r="Z268" s="74">
        <f t="shared" si="132"/>
        <v>0</v>
      </c>
      <c r="AA268" s="74">
        <f t="shared" si="132"/>
        <v>0</v>
      </c>
      <c r="AB268" s="74">
        <f t="shared" si="132"/>
        <v>0</v>
      </c>
      <c r="AC268" s="74">
        <f t="shared" si="132"/>
        <v>0</v>
      </c>
      <c r="AD268" s="74">
        <f t="shared" si="132"/>
        <v>0</v>
      </c>
      <c r="AE268" s="74">
        <f t="shared" si="132"/>
        <v>0</v>
      </c>
      <c r="AF268" s="74">
        <f t="shared" si="132"/>
        <v>0</v>
      </c>
      <c r="AG268" s="74">
        <f t="shared" si="132"/>
        <v>0</v>
      </c>
      <c r="AH268" s="74">
        <f t="shared" si="132"/>
        <v>0</v>
      </c>
      <c r="AI268" s="74">
        <f t="shared" si="132"/>
        <v>0</v>
      </c>
      <c r="AJ268" s="74">
        <f t="shared" si="132"/>
        <v>0</v>
      </c>
      <c r="AK268" s="74">
        <f t="shared" si="132"/>
        <v>0</v>
      </c>
      <c r="AL268" s="74">
        <f>F267*AL267</f>
        <v>0</v>
      </c>
      <c r="AM268" s="61"/>
      <c r="AN268" s="61"/>
      <c r="AO268" s="61"/>
      <c r="AP268" s="61"/>
      <c r="AQ268" s="61"/>
      <c r="AR268" s="61"/>
      <c r="AS268" s="61"/>
      <c r="AT268" s="61"/>
      <c r="AU268" s="61"/>
      <c r="AV268" s="61"/>
      <c r="AW268" s="61"/>
      <c r="AX268" s="61"/>
      <c r="AY268" s="61"/>
      <c r="AZ268" s="61"/>
      <c r="BA268" s="61"/>
      <c r="BB268" s="61"/>
      <c r="BC268" s="61"/>
      <c r="BD268" s="61"/>
      <c r="BE268" s="61"/>
      <c r="BF268" s="61"/>
      <c r="BG268" s="61"/>
      <c r="BH268" s="61"/>
      <c r="BI268" s="61"/>
      <c r="BJ268" s="61"/>
      <c r="BK268" s="61"/>
      <c r="BL268" s="61"/>
      <c r="BM268" s="61"/>
      <c r="BN268" s="61"/>
      <c r="BO268" s="61"/>
      <c r="BP268" s="61"/>
      <c r="BQ268" s="61"/>
      <c r="BR268" s="61"/>
      <c r="BS268" s="61"/>
      <c r="BT268" s="61"/>
      <c r="BU268" s="61"/>
      <c r="BV268" s="61"/>
      <c r="BW268" s="61"/>
      <c r="BX268" s="61"/>
      <c r="BY268" s="61"/>
      <c r="BZ268" s="61"/>
      <c r="CA268" s="61"/>
      <c r="CB268" s="61"/>
      <c r="CC268" s="61"/>
      <c r="CD268" s="61"/>
      <c r="CE268" s="61"/>
      <c r="CF268" s="61"/>
      <c r="CG268" s="61"/>
      <c r="CH268" s="61"/>
      <c r="CI268" s="61"/>
      <c r="CJ268" s="61"/>
      <c r="CK268" s="61"/>
      <c r="CL268" s="61"/>
      <c r="CM268" s="61"/>
      <c r="CN268" s="61"/>
      <c r="CO268" s="61"/>
      <c r="CP268" s="61"/>
      <c r="CQ268" s="61"/>
      <c r="CR268" s="61"/>
      <c r="CS268" s="61"/>
      <c r="CT268" s="61"/>
      <c r="CU268" s="61"/>
      <c r="CV268" s="61"/>
      <c r="CW268" s="61"/>
      <c r="CX268" s="61"/>
      <c r="CY268" s="61"/>
      <c r="CZ268" s="61"/>
      <c r="DA268" s="61"/>
      <c r="DB268" s="61"/>
    </row>
    <row r="269" spans="1:106" s="58" customFormat="1" ht="16.5" customHeight="1">
      <c r="A269" s="70" t="s">
        <v>425</v>
      </c>
      <c r="B269" s="767"/>
      <c r="C269" s="724" t="s">
        <v>100</v>
      </c>
      <c r="D269" s="718" t="str">
        <f>[76]납품수량!C33</f>
        <v>MIDDLE BEAM</v>
      </c>
      <c r="E269" s="718" t="str">
        <f>[76]납품수량!D33</f>
        <v>GDW</v>
      </c>
      <c r="F269" s="718">
        <f>VLOOKUP(C269,'[72]납품수량(영업)'!$C$3:$F$260,4,FALSE)</f>
        <v>0</v>
      </c>
      <c r="G269" s="74">
        <f>VLOOKUP($C$269,[77]납품수량!$B$3:$AI$200,G1,FALSE)</f>
        <v>0</v>
      </c>
      <c r="H269" s="74">
        <f>VLOOKUP($C$269,[77]납품수량!$B$3:$AI$200,H1,FALSE)</f>
        <v>0</v>
      </c>
      <c r="I269" s="74">
        <f>VLOOKUP($C$269,[77]납품수량!$B$3:$AI$200,I1,FALSE)</f>
        <v>0</v>
      </c>
      <c r="J269" s="74">
        <f>VLOOKUP($C$269,[77]납품수량!$B$3:$AI$200,J1,FALSE)</f>
        <v>0</v>
      </c>
      <c r="K269" s="74">
        <f>VLOOKUP($C$269,[77]납품수량!$B$3:$AI$200,K1,FALSE)</f>
        <v>0</v>
      </c>
      <c r="L269" s="74">
        <f>VLOOKUP($C$269,[77]납품수량!$B$3:$AI$200,L1,FALSE)</f>
        <v>0</v>
      </c>
      <c r="M269" s="74">
        <f>VLOOKUP($C$269,[77]납품수량!$B$3:$AI$200,M1,FALSE)</f>
        <v>0</v>
      </c>
      <c r="N269" s="74">
        <f>VLOOKUP($C$269,[77]납품수량!$B$3:$AI$200,N1,FALSE)</f>
        <v>0</v>
      </c>
      <c r="O269" s="74">
        <f>VLOOKUP($C$269,[77]납품수량!$B$3:$AI$200,O1,FALSE)</f>
        <v>0</v>
      </c>
      <c r="P269" s="74">
        <f>VLOOKUP($C$269,[77]납품수량!$B$3:$AI$200,P1,FALSE)</f>
        <v>0</v>
      </c>
      <c r="Q269" s="74">
        <f>VLOOKUP($C$269,[77]납품수량!$B$3:$AI$200,Q1,FALSE)</f>
        <v>0</v>
      </c>
      <c r="R269" s="74">
        <f>VLOOKUP($C$269,[77]납품수량!$B$3:$AI$200,R1,FALSE)</f>
        <v>0</v>
      </c>
      <c r="S269" s="74">
        <f>VLOOKUP($C$269,[77]납품수량!$B$3:$AI$200,S1,FALSE)</f>
        <v>0</v>
      </c>
      <c r="T269" s="74">
        <f>VLOOKUP($C$269,[77]납품수량!$B$3:$AI$200,T1,FALSE)</f>
        <v>0</v>
      </c>
      <c r="U269" s="74">
        <f>VLOOKUP($C$269,[77]납품수량!$B$3:$AI$200,U1,FALSE)</f>
        <v>0</v>
      </c>
      <c r="V269" s="74">
        <f>VLOOKUP($C$269,[77]납품수량!$B$3:$AI$200,V1,FALSE)</f>
        <v>0</v>
      </c>
      <c r="W269" s="74">
        <f>VLOOKUP($C$269,[77]납품수량!$B$3:$AI$200,W1,FALSE)</f>
        <v>0</v>
      </c>
      <c r="X269" s="74">
        <f>VLOOKUP($C$269,[77]납품수량!$B$3:$AI$200,X1,FALSE)</f>
        <v>0</v>
      </c>
      <c r="Y269" s="74">
        <f>VLOOKUP($C$269,[77]납품수량!$B$3:$AI$200,Y1,FALSE)</f>
        <v>0</v>
      </c>
      <c r="Z269" s="74">
        <f>VLOOKUP($C$269,[77]납품수량!$B$3:$AI$200,Z1,FALSE)</f>
        <v>0</v>
      </c>
      <c r="AA269" s="74">
        <f>VLOOKUP($C$269,[77]납품수량!$B$3:$AI$200,AA1,FALSE)</f>
        <v>0</v>
      </c>
      <c r="AB269" s="74">
        <f>VLOOKUP($C$269,[77]납품수량!$B$3:$AI$200,AB1,FALSE)</f>
        <v>0</v>
      </c>
      <c r="AC269" s="74">
        <f>VLOOKUP($C$269,[77]납품수량!$B$3:$AI$200,AC1,FALSE)</f>
        <v>0</v>
      </c>
      <c r="AD269" s="74">
        <f>VLOOKUP($C$269,[77]납품수량!$B$3:$AI$200,AD1,FALSE)</f>
        <v>0</v>
      </c>
      <c r="AE269" s="74">
        <f>VLOOKUP($C$269,[77]납품수량!$B$3:$AI$200,AE1,FALSE)</f>
        <v>0</v>
      </c>
      <c r="AF269" s="74">
        <f>VLOOKUP($C$269,[77]납품수량!$B$3:$AI$200,AF1,FALSE)</f>
        <v>0</v>
      </c>
      <c r="AG269" s="74">
        <f>VLOOKUP($C$269,[77]납품수량!$B$3:$AI$200,AG1,FALSE)</f>
        <v>0</v>
      </c>
      <c r="AH269" s="74">
        <f>VLOOKUP($C$269,[77]납품수량!$B$3:$AI$200,AH1,FALSE)</f>
        <v>0</v>
      </c>
      <c r="AI269" s="74">
        <f>VLOOKUP($C$269,[77]납품수량!$B$3:$AI$200,AI1,FALSE)</f>
        <v>0</v>
      </c>
      <c r="AJ269" s="74">
        <f>VLOOKUP($C$269,[77]납품수량!$B$3:$AI$200,AJ1,FALSE)</f>
        <v>0</v>
      </c>
      <c r="AK269" s="74">
        <f>VLOOKUP($C$269,[77]납품수량!$B$3:$AI$200,AK1,FALSE)</f>
        <v>0</v>
      </c>
      <c r="AL269" s="74">
        <f>SUM(G269:AK269)</f>
        <v>0</v>
      </c>
      <c r="AM269" s="61"/>
      <c r="AN269" s="61"/>
      <c r="AO269" s="61"/>
      <c r="AP269" s="61"/>
      <c r="AQ269" s="61"/>
      <c r="AR269" s="61"/>
      <c r="AS269" s="61"/>
      <c r="AT269" s="61"/>
      <c r="AU269" s="61"/>
      <c r="AV269" s="61"/>
      <c r="AW269" s="61"/>
      <c r="AX269" s="61"/>
      <c r="AY269" s="61"/>
      <c r="AZ269" s="61"/>
      <c r="BA269" s="61"/>
      <c r="BB269" s="61"/>
      <c r="BC269" s="61"/>
      <c r="BD269" s="61"/>
      <c r="BE269" s="61"/>
      <c r="BF269" s="61"/>
      <c r="BG269" s="61"/>
      <c r="BH269" s="61"/>
      <c r="BI269" s="61"/>
      <c r="BJ269" s="61"/>
      <c r="BK269" s="61"/>
      <c r="BL269" s="61"/>
      <c r="BM269" s="61"/>
      <c r="BN269" s="61"/>
      <c r="BO269" s="61"/>
      <c r="BP269" s="61"/>
      <c r="BQ269" s="61"/>
      <c r="BR269" s="61"/>
      <c r="BS269" s="61"/>
      <c r="BT269" s="61"/>
      <c r="BU269" s="61"/>
      <c r="BV269" s="61"/>
      <c r="BW269" s="61"/>
      <c r="BX269" s="61"/>
      <c r="BY269" s="61"/>
      <c r="BZ269" s="61"/>
      <c r="CA269" s="61"/>
      <c r="CB269" s="61"/>
      <c r="CC269" s="61"/>
      <c r="CD269" s="61"/>
      <c r="CE269" s="61"/>
      <c r="CF269" s="61"/>
      <c r="CG269" s="61"/>
      <c r="CH269" s="61"/>
      <c r="CI269" s="61"/>
      <c r="CJ269" s="61"/>
      <c r="CK269" s="61"/>
      <c r="CL269" s="61"/>
      <c r="CM269" s="61"/>
      <c r="CN269" s="61"/>
      <c r="CO269" s="61"/>
      <c r="CP269" s="61"/>
      <c r="CQ269" s="61"/>
      <c r="CR269" s="61"/>
      <c r="CS269" s="61"/>
      <c r="CT269" s="61"/>
      <c r="CU269" s="61"/>
      <c r="CV269" s="61"/>
      <c r="CW269" s="61"/>
      <c r="CX269" s="61"/>
      <c r="CY269" s="61"/>
      <c r="CZ269" s="61"/>
      <c r="DA269" s="61"/>
      <c r="DB269" s="61"/>
    </row>
    <row r="270" spans="1:106" s="58" customFormat="1" ht="16.5" customHeight="1">
      <c r="A270" s="70"/>
      <c r="B270" s="767"/>
      <c r="C270" s="730"/>
      <c r="D270" s="719"/>
      <c r="E270" s="719"/>
      <c r="F270" s="719"/>
      <c r="G270" s="74">
        <f>$F$269*G269</f>
        <v>0</v>
      </c>
      <c r="H270" s="74">
        <f t="shared" ref="H270:AK270" si="133">$F$269*H269</f>
        <v>0</v>
      </c>
      <c r="I270" s="74">
        <f t="shared" si="133"/>
        <v>0</v>
      </c>
      <c r="J270" s="74">
        <f t="shared" si="133"/>
        <v>0</v>
      </c>
      <c r="K270" s="74">
        <f t="shared" si="133"/>
        <v>0</v>
      </c>
      <c r="L270" s="74">
        <f t="shared" si="133"/>
        <v>0</v>
      </c>
      <c r="M270" s="74">
        <f t="shared" si="133"/>
        <v>0</v>
      </c>
      <c r="N270" s="74">
        <f t="shared" si="133"/>
        <v>0</v>
      </c>
      <c r="O270" s="74">
        <f t="shared" si="133"/>
        <v>0</v>
      </c>
      <c r="P270" s="74">
        <f t="shared" si="133"/>
        <v>0</v>
      </c>
      <c r="Q270" s="74">
        <f t="shared" si="133"/>
        <v>0</v>
      </c>
      <c r="R270" s="74">
        <f t="shared" si="133"/>
        <v>0</v>
      </c>
      <c r="S270" s="74">
        <f t="shared" si="133"/>
        <v>0</v>
      </c>
      <c r="T270" s="74">
        <f t="shared" si="133"/>
        <v>0</v>
      </c>
      <c r="U270" s="74">
        <f t="shared" si="133"/>
        <v>0</v>
      </c>
      <c r="V270" s="74">
        <f t="shared" si="133"/>
        <v>0</v>
      </c>
      <c r="W270" s="74">
        <f t="shared" si="133"/>
        <v>0</v>
      </c>
      <c r="X270" s="74">
        <f t="shared" si="133"/>
        <v>0</v>
      </c>
      <c r="Y270" s="74">
        <f t="shared" si="133"/>
        <v>0</v>
      </c>
      <c r="Z270" s="74">
        <f t="shared" si="133"/>
        <v>0</v>
      </c>
      <c r="AA270" s="74">
        <f t="shared" si="133"/>
        <v>0</v>
      </c>
      <c r="AB270" s="74">
        <f t="shared" si="133"/>
        <v>0</v>
      </c>
      <c r="AC270" s="74">
        <f t="shared" si="133"/>
        <v>0</v>
      </c>
      <c r="AD270" s="74">
        <f t="shared" si="133"/>
        <v>0</v>
      </c>
      <c r="AE270" s="74">
        <f t="shared" si="133"/>
        <v>0</v>
      </c>
      <c r="AF270" s="74">
        <f t="shared" si="133"/>
        <v>0</v>
      </c>
      <c r="AG270" s="74">
        <f t="shared" si="133"/>
        <v>0</v>
      </c>
      <c r="AH270" s="74">
        <f t="shared" si="133"/>
        <v>0</v>
      </c>
      <c r="AI270" s="74">
        <f t="shared" si="133"/>
        <v>0</v>
      </c>
      <c r="AJ270" s="74">
        <f t="shared" si="133"/>
        <v>0</v>
      </c>
      <c r="AK270" s="74">
        <f t="shared" si="133"/>
        <v>0</v>
      </c>
      <c r="AL270" s="74">
        <f>F269*AL269</f>
        <v>0</v>
      </c>
      <c r="AM270" s="61"/>
      <c r="AN270" s="61"/>
      <c r="AO270" s="61"/>
      <c r="AP270" s="61"/>
      <c r="AQ270" s="61"/>
      <c r="AR270" s="61"/>
      <c r="AS270" s="61"/>
      <c r="AT270" s="61"/>
      <c r="AU270" s="61"/>
      <c r="AV270" s="61"/>
      <c r="AW270" s="61"/>
      <c r="AX270" s="61"/>
      <c r="AY270" s="61"/>
      <c r="AZ270" s="61"/>
      <c r="BA270" s="61"/>
      <c r="BB270" s="61"/>
      <c r="BC270" s="61"/>
      <c r="BD270" s="61"/>
      <c r="BE270" s="61"/>
      <c r="BF270" s="61"/>
      <c r="BG270" s="61"/>
      <c r="BH270" s="61"/>
      <c r="BI270" s="61"/>
      <c r="BJ270" s="61"/>
      <c r="BK270" s="61"/>
      <c r="BL270" s="61"/>
      <c r="BM270" s="61"/>
      <c r="BN270" s="61"/>
      <c r="BO270" s="61"/>
      <c r="BP270" s="61"/>
      <c r="BQ270" s="61"/>
      <c r="BR270" s="61"/>
      <c r="BS270" s="61"/>
      <c r="BT270" s="61"/>
      <c r="BU270" s="61"/>
      <c r="BV270" s="61"/>
      <c r="BW270" s="61"/>
      <c r="BX270" s="61"/>
      <c r="BY270" s="61"/>
      <c r="BZ270" s="61"/>
      <c r="CA270" s="61"/>
      <c r="CB270" s="61"/>
      <c r="CC270" s="61"/>
      <c r="CD270" s="61"/>
      <c r="CE270" s="61"/>
      <c r="CF270" s="61"/>
      <c r="CG270" s="61"/>
      <c r="CH270" s="61"/>
      <c r="CI270" s="61"/>
      <c r="CJ270" s="61"/>
      <c r="CK270" s="61"/>
      <c r="CL270" s="61"/>
      <c r="CM270" s="61"/>
      <c r="CN270" s="61"/>
      <c r="CO270" s="61"/>
      <c r="CP270" s="61"/>
      <c r="CQ270" s="61"/>
      <c r="CR270" s="61"/>
      <c r="CS270" s="61"/>
      <c r="CT270" s="61"/>
      <c r="CU270" s="61"/>
      <c r="CV270" s="61"/>
      <c r="CW270" s="61"/>
      <c r="CX270" s="61"/>
      <c r="CY270" s="61"/>
      <c r="CZ270" s="61"/>
      <c r="DA270" s="61"/>
      <c r="DB270" s="61"/>
    </row>
    <row r="271" spans="1:106" s="58" customFormat="1" ht="16.5" customHeight="1">
      <c r="A271" s="70" t="s">
        <v>425</v>
      </c>
      <c r="B271" s="767"/>
      <c r="C271" s="724" t="s">
        <v>121</v>
      </c>
      <c r="D271" s="718" t="str">
        <f>[76]납품수량!C34</f>
        <v>MIDDLE BEAM</v>
      </c>
      <c r="E271" s="718" t="str">
        <f>[76]납품수량!D34</f>
        <v>CF</v>
      </c>
      <c r="F271" s="718">
        <f>VLOOKUP(C271,'[72]납품수량(영업)'!$C$3:$F$260,4,FALSE)</f>
        <v>0</v>
      </c>
      <c r="G271" s="74">
        <f>VLOOKUP($C$271,[77]납품수량!$B$3:$AI$200,G1,FALSE)</f>
        <v>0</v>
      </c>
      <c r="H271" s="74">
        <f>VLOOKUP($C$271,[77]납품수량!$B$3:$AI$200,H1,FALSE)</f>
        <v>0</v>
      </c>
      <c r="I271" s="74">
        <f>VLOOKUP($C$271,[77]납품수량!$B$3:$AI$200,I1,FALSE)</f>
        <v>0</v>
      </c>
      <c r="J271" s="74">
        <f>VLOOKUP($C$271,[77]납품수량!$B$3:$AI$200,J1,FALSE)</f>
        <v>0</v>
      </c>
      <c r="K271" s="74">
        <f>VLOOKUP($C$271,[77]납품수량!$B$3:$AI$200,K1,FALSE)</f>
        <v>0</v>
      </c>
      <c r="L271" s="74">
        <f>VLOOKUP($C$271,[77]납품수량!$B$3:$AI$200,L1,FALSE)</f>
        <v>0</v>
      </c>
      <c r="M271" s="74">
        <f>VLOOKUP($C$271,[77]납품수량!$B$3:$AI$200,M1,FALSE)</f>
        <v>0</v>
      </c>
      <c r="N271" s="74">
        <f>VLOOKUP($C$271,[77]납품수량!$B$3:$AI$200,N1,FALSE)</f>
        <v>0</v>
      </c>
      <c r="O271" s="74">
        <f>VLOOKUP($C$271,[77]납품수량!$B$3:$AI$200,O1,FALSE)</f>
        <v>0</v>
      </c>
      <c r="P271" s="74">
        <f>VLOOKUP($C$271,[77]납품수량!$B$3:$AI$200,P1,FALSE)</f>
        <v>0</v>
      </c>
      <c r="Q271" s="74">
        <f>VLOOKUP($C$271,[77]납품수량!$B$3:$AI$200,Q1,FALSE)</f>
        <v>0</v>
      </c>
      <c r="R271" s="74">
        <f>VLOOKUP($C$271,[77]납품수량!$B$3:$AI$200,R1,FALSE)</f>
        <v>0</v>
      </c>
      <c r="S271" s="74">
        <f>VLOOKUP($C$271,[77]납품수량!$B$3:$AI$200,S1,FALSE)</f>
        <v>0</v>
      </c>
      <c r="T271" s="74">
        <f>VLOOKUP($C$271,[77]납품수량!$B$3:$AI$200,T1,FALSE)</f>
        <v>0</v>
      </c>
      <c r="U271" s="74">
        <f>VLOOKUP($C$271,[77]납품수량!$B$3:$AI$200,U1,FALSE)</f>
        <v>0</v>
      </c>
      <c r="V271" s="74">
        <f>VLOOKUP($C$271,[77]납품수량!$B$3:$AI$200,V1,FALSE)</f>
        <v>0</v>
      </c>
      <c r="W271" s="74">
        <f>VLOOKUP($C$271,[77]납품수량!$B$3:$AI$200,W1,FALSE)</f>
        <v>0</v>
      </c>
      <c r="X271" s="74">
        <f>VLOOKUP($C$271,[77]납품수량!$B$3:$AI$200,X1,FALSE)</f>
        <v>0</v>
      </c>
      <c r="Y271" s="74">
        <f>VLOOKUP($C$271,[77]납품수량!$B$3:$AI$200,Y1,FALSE)</f>
        <v>0</v>
      </c>
      <c r="Z271" s="74">
        <f>VLOOKUP($C$271,[77]납품수량!$B$3:$AI$200,Z1,FALSE)</f>
        <v>0</v>
      </c>
      <c r="AA271" s="74">
        <f>VLOOKUP($C$271,[77]납품수량!$B$3:$AI$200,AA1,FALSE)</f>
        <v>0</v>
      </c>
      <c r="AB271" s="74">
        <f>VLOOKUP($C$271,[77]납품수량!$B$3:$AI$200,AB1,FALSE)</f>
        <v>0</v>
      </c>
      <c r="AC271" s="74">
        <f>VLOOKUP($C$271,[77]납품수량!$B$3:$AI$200,AC1,FALSE)</f>
        <v>0</v>
      </c>
      <c r="AD271" s="74">
        <f>VLOOKUP($C$271,[77]납품수량!$B$3:$AI$200,AD1,FALSE)</f>
        <v>0</v>
      </c>
      <c r="AE271" s="74">
        <f>VLOOKUP($C$271,[77]납품수량!$B$3:$AI$200,AE1,FALSE)</f>
        <v>0</v>
      </c>
      <c r="AF271" s="74">
        <f>VLOOKUP($C$271,[77]납품수량!$B$3:$AI$200,AF1,FALSE)</f>
        <v>0</v>
      </c>
      <c r="AG271" s="74">
        <f>VLOOKUP($C$271,[77]납품수량!$B$3:$AI$200,AG1,FALSE)</f>
        <v>0</v>
      </c>
      <c r="AH271" s="74">
        <f>VLOOKUP($C$271,[77]납품수량!$B$3:$AI$200,AH1,FALSE)</f>
        <v>0</v>
      </c>
      <c r="AI271" s="74">
        <f>VLOOKUP($C$271,[77]납품수량!$B$3:$AI$200,AI1,FALSE)</f>
        <v>0</v>
      </c>
      <c r="AJ271" s="74">
        <f>VLOOKUP($C$271,[77]납품수량!$B$3:$AI$200,AJ1,FALSE)</f>
        <v>0</v>
      </c>
      <c r="AK271" s="74">
        <f>VLOOKUP($C$271,[77]납품수량!$B$3:$AI$200,AK1,FALSE)</f>
        <v>0</v>
      </c>
      <c r="AL271" s="74">
        <f>SUM(G271:AK271)</f>
        <v>0</v>
      </c>
      <c r="AM271" s="61"/>
      <c r="AN271" s="61"/>
      <c r="AO271" s="61"/>
      <c r="AP271" s="61"/>
      <c r="AQ271" s="61"/>
      <c r="AR271" s="61"/>
      <c r="AS271" s="61"/>
      <c r="AT271" s="61"/>
      <c r="AU271" s="61"/>
      <c r="AV271" s="61"/>
      <c r="AW271" s="61"/>
      <c r="AX271" s="61"/>
      <c r="AY271" s="61"/>
      <c r="AZ271" s="61"/>
      <c r="BA271" s="61"/>
      <c r="BB271" s="61"/>
      <c r="BC271" s="61"/>
      <c r="BD271" s="61"/>
      <c r="BE271" s="61"/>
      <c r="BF271" s="61"/>
      <c r="BG271" s="61"/>
      <c r="BH271" s="61"/>
      <c r="BI271" s="61"/>
      <c r="BJ271" s="61"/>
      <c r="BK271" s="61"/>
      <c r="BL271" s="61"/>
      <c r="BM271" s="61"/>
      <c r="BN271" s="61"/>
      <c r="BO271" s="61"/>
      <c r="BP271" s="61"/>
      <c r="BQ271" s="61"/>
      <c r="BR271" s="61"/>
      <c r="BS271" s="61"/>
      <c r="BT271" s="61"/>
      <c r="BU271" s="61"/>
      <c r="BV271" s="61"/>
      <c r="BW271" s="61"/>
      <c r="BX271" s="61"/>
      <c r="BY271" s="61"/>
      <c r="BZ271" s="61"/>
      <c r="CA271" s="61"/>
      <c r="CB271" s="61"/>
      <c r="CC271" s="61"/>
      <c r="CD271" s="61"/>
      <c r="CE271" s="61"/>
      <c r="CF271" s="61"/>
      <c r="CG271" s="61"/>
      <c r="CH271" s="61"/>
      <c r="CI271" s="61"/>
      <c r="CJ271" s="61"/>
      <c r="CK271" s="61"/>
      <c r="CL271" s="61"/>
      <c r="CM271" s="61"/>
      <c r="CN271" s="61"/>
      <c r="CO271" s="61"/>
      <c r="CP271" s="61"/>
      <c r="CQ271" s="61"/>
      <c r="CR271" s="61"/>
      <c r="CS271" s="61"/>
      <c r="CT271" s="61"/>
      <c r="CU271" s="61"/>
      <c r="CV271" s="61"/>
      <c r="CW271" s="61"/>
      <c r="CX271" s="61"/>
      <c r="CY271" s="61"/>
      <c r="CZ271" s="61"/>
      <c r="DA271" s="61"/>
      <c r="DB271" s="61"/>
    </row>
    <row r="272" spans="1:106" s="58" customFormat="1" ht="16.5" customHeight="1">
      <c r="A272" s="70"/>
      <c r="B272" s="767"/>
      <c r="C272" s="730"/>
      <c r="D272" s="719"/>
      <c r="E272" s="719"/>
      <c r="F272" s="719"/>
      <c r="G272" s="74">
        <f>$F$271*G271</f>
        <v>0</v>
      </c>
      <c r="H272" s="74">
        <f t="shared" ref="H272:AK272" si="134">$F$271*H271</f>
        <v>0</v>
      </c>
      <c r="I272" s="74">
        <f t="shared" si="134"/>
        <v>0</v>
      </c>
      <c r="J272" s="74">
        <f t="shared" si="134"/>
        <v>0</v>
      </c>
      <c r="K272" s="74">
        <f t="shared" si="134"/>
        <v>0</v>
      </c>
      <c r="L272" s="74">
        <f t="shared" si="134"/>
        <v>0</v>
      </c>
      <c r="M272" s="74">
        <f t="shared" si="134"/>
        <v>0</v>
      </c>
      <c r="N272" s="74">
        <f t="shared" si="134"/>
        <v>0</v>
      </c>
      <c r="O272" s="74">
        <f t="shared" si="134"/>
        <v>0</v>
      </c>
      <c r="P272" s="74">
        <f t="shared" si="134"/>
        <v>0</v>
      </c>
      <c r="Q272" s="74">
        <f t="shared" si="134"/>
        <v>0</v>
      </c>
      <c r="R272" s="74">
        <f t="shared" si="134"/>
        <v>0</v>
      </c>
      <c r="S272" s="74">
        <f t="shared" si="134"/>
        <v>0</v>
      </c>
      <c r="T272" s="74">
        <f t="shared" si="134"/>
        <v>0</v>
      </c>
      <c r="U272" s="74">
        <f t="shared" si="134"/>
        <v>0</v>
      </c>
      <c r="V272" s="74">
        <f t="shared" si="134"/>
        <v>0</v>
      </c>
      <c r="W272" s="74">
        <f t="shared" si="134"/>
        <v>0</v>
      </c>
      <c r="X272" s="74">
        <f t="shared" si="134"/>
        <v>0</v>
      </c>
      <c r="Y272" s="74">
        <f t="shared" si="134"/>
        <v>0</v>
      </c>
      <c r="Z272" s="74">
        <f t="shared" si="134"/>
        <v>0</v>
      </c>
      <c r="AA272" s="74">
        <f t="shared" si="134"/>
        <v>0</v>
      </c>
      <c r="AB272" s="74">
        <f t="shared" si="134"/>
        <v>0</v>
      </c>
      <c r="AC272" s="74">
        <f t="shared" si="134"/>
        <v>0</v>
      </c>
      <c r="AD272" s="74">
        <f t="shared" si="134"/>
        <v>0</v>
      </c>
      <c r="AE272" s="74">
        <f t="shared" si="134"/>
        <v>0</v>
      </c>
      <c r="AF272" s="74">
        <f t="shared" si="134"/>
        <v>0</v>
      </c>
      <c r="AG272" s="74">
        <f t="shared" si="134"/>
        <v>0</v>
      </c>
      <c r="AH272" s="74">
        <f t="shared" si="134"/>
        <v>0</v>
      </c>
      <c r="AI272" s="74">
        <f t="shared" si="134"/>
        <v>0</v>
      </c>
      <c r="AJ272" s="74">
        <f t="shared" si="134"/>
        <v>0</v>
      </c>
      <c r="AK272" s="74">
        <f t="shared" si="134"/>
        <v>0</v>
      </c>
      <c r="AL272" s="74">
        <f>F271*AL271</f>
        <v>0</v>
      </c>
      <c r="AM272" s="61"/>
      <c r="AN272" s="61"/>
      <c r="AO272" s="61"/>
      <c r="AP272" s="61"/>
      <c r="AQ272" s="61"/>
      <c r="AR272" s="61"/>
      <c r="AS272" s="61"/>
      <c r="AT272" s="61"/>
      <c r="AU272" s="61"/>
      <c r="AV272" s="61"/>
      <c r="AW272" s="61"/>
      <c r="AX272" s="61"/>
      <c r="AY272" s="61"/>
      <c r="AZ272" s="61"/>
      <c r="BA272" s="61"/>
      <c r="BB272" s="61"/>
      <c r="BC272" s="61"/>
      <c r="BD272" s="61"/>
      <c r="BE272" s="61"/>
      <c r="BF272" s="61"/>
      <c r="BG272" s="61"/>
      <c r="BH272" s="61"/>
      <c r="BI272" s="61"/>
      <c r="BJ272" s="61"/>
      <c r="BK272" s="61"/>
      <c r="BL272" s="61"/>
      <c r="BM272" s="61"/>
      <c r="BN272" s="61"/>
      <c r="BO272" s="61"/>
      <c r="BP272" s="61"/>
      <c r="BQ272" s="61"/>
      <c r="BR272" s="61"/>
      <c r="BS272" s="61"/>
      <c r="BT272" s="61"/>
      <c r="BU272" s="61"/>
      <c r="BV272" s="61"/>
      <c r="BW272" s="61"/>
      <c r="BX272" s="61"/>
      <c r="BY272" s="61"/>
      <c r="BZ272" s="61"/>
      <c r="CA272" s="61"/>
      <c r="CB272" s="61"/>
      <c r="CC272" s="61"/>
      <c r="CD272" s="61"/>
      <c r="CE272" s="61"/>
      <c r="CF272" s="61"/>
      <c r="CG272" s="61"/>
      <c r="CH272" s="61"/>
      <c r="CI272" s="61"/>
      <c r="CJ272" s="61"/>
      <c r="CK272" s="61"/>
      <c r="CL272" s="61"/>
      <c r="CM272" s="61"/>
      <c r="CN272" s="61"/>
      <c r="CO272" s="61"/>
      <c r="CP272" s="61"/>
      <c r="CQ272" s="61"/>
      <c r="CR272" s="61"/>
      <c r="CS272" s="61"/>
      <c r="CT272" s="61"/>
      <c r="CU272" s="61"/>
      <c r="CV272" s="61"/>
      <c r="CW272" s="61"/>
      <c r="CX272" s="61"/>
      <c r="CY272" s="61"/>
      <c r="CZ272" s="61"/>
      <c r="DA272" s="61"/>
      <c r="DB272" s="61"/>
    </row>
    <row r="273" spans="1:106" s="58" customFormat="1" ht="16.5" customHeight="1">
      <c r="A273" s="70" t="s">
        <v>425</v>
      </c>
      <c r="B273" s="767"/>
      <c r="C273" s="724" t="s">
        <v>122</v>
      </c>
      <c r="D273" s="718" t="str">
        <f>[76]납품수량!C35</f>
        <v>MIDDLE BEAM</v>
      </c>
      <c r="E273" s="718" t="str">
        <f>[76]납품수량!D35</f>
        <v>SC100</v>
      </c>
      <c r="F273" s="718">
        <f>VLOOKUP(C273,'[72]납품수량(영업)'!$C$3:$F$260,4,FALSE)</f>
        <v>0</v>
      </c>
      <c r="G273" s="74">
        <f>VLOOKUP($C$273,[77]납품수량!$B$3:$AI$200,G1,FALSE)</f>
        <v>0</v>
      </c>
      <c r="H273" s="74">
        <f>VLOOKUP($C$273,[77]납품수량!$B$3:$AI$200,H1,FALSE)</f>
        <v>0</v>
      </c>
      <c r="I273" s="74">
        <f>VLOOKUP($C$273,[77]납품수량!$B$3:$AI$200,I1,FALSE)</f>
        <v>0</v>
      </c>
      <c r="J273" s="74">
        <f>VLOOKUP($C$273,[77]납품수량!$B$3:$AI$200,J1,FALSE)</f>
        <v>0</v>
      </c>
      <c r="K273" s="74">
        <f>VLOOKUP($C$273,[77]납품수량!$B$3:$AI$200,K1,FALSE)</f>
        <v>0</v>
      </c>
      <c r="L273" s="74">
        <f>VLOOKUP($C$273,[77]납품수량!$B$3:$AI$200,L1,FALSE)</f>
        <v>0</v>
      </c>
      <c r="M273" s="74">
        <f>VLOOKUP($C$273,[77]납품수량!$B$3:$AI$200,M1,FALSE)</f>
        <v>0</v>
      </c>
      <c r="N273" s="74">
        <f>VLOOKUP($C$273,[77]납품수량!$B$3:$AI$200,N1,FALSE)</f>
        <v>0</v>
      </c>
      <c r="O273" s="74">
        <f>VLOOKUP($C$273,[77]납품수량!$B$3:$AI$200,O1,FALSE)</f>
        <v>0</v>
      </c>
      <c r="P273" s="74">
        <f>VLOOKUP($C$273,[77]납품수량!$B$3:$AI$200,P1,FALSE)</f>
        <v>0</v>
      </c>
      <c r="Q273" s="74">
        <f>VLOOKUP($C$273,[77]납품수량!$B$3:$AI$200,Q1,FALSE)</f>
        <v>0</v>
      </c>
      <c r="R273" s="74">
        <f>VLOOKUP($C$273,[77]납품수량!$B$3:$AI$200,R1,FALSE)</f>
        <v>0</v>
      </c>
      <c r="S273" s="74">
        <f>VLOOKUP($C$273,[77]납품수량!$B$3:$AI$200,S1,FALSE)</f>
        <v>0</v>
      </c>
      <c r="T273" s="74">
        <f>VLOOKUP($C$273,[77]납품수량!$B$3:$AI$200,T1,FALSE)</f>
        <v>0</v>
      </c>
      <c r="U273" s="74">
        <f>VLOOKUP($C$273,[77]납품수량!$B$3:$AI$200,U1,FALSE)</f>
        <v>0</v>
      </c>
      <c r="V273" s="74">
        <f>VLOOKUP($C$273,[77]납품수량!$B$3:$AI$200,V1,FALSE)</f>
        <v>0</v>
      </c>
      <c r="W273" s="74">
        <f>VLOOKUP($C$273,[77]납품수량!$B$3:$AI$200,W1,FALSE)</f>
        <v>0</v>
      </c>
      <c r="X273" s="74">
        <f>VLOOKUP($C$273,[77]납품수량!$B$3:$AI$200,X1,FALSE)</f>
        <v>0</v>
      </c>
      <c r="Y273" s="74">
        <f>VLOOKUP($C$273,[77]납품수량!$B$3:$AI$200,Y1,FALSE)</f>
        <v>0</v>
      </c>
      <c r="Z273" s="74">
        <f>VLOOKUP($C$273,[77]납품수량!$B$3:$AI$200,Z1,FALSE)</f>
        <v>0</v>
      </c>
      <c r="AA273" s="74">
        <f>VLOOKUP($C$273,[77]납품수량!$B$3:$AI$200,AA1,FALSE)</f>
        <v>0</v>
      </c>
      <c r="AB273" s="74">
        <f>VLOOKUP($C$273,[77]납품수량!$B$3:$AI$200,AB1,FALSE)</f>
        <v>0</v>
      </c>
      <c r="AC273" s="74">
        <f>VLOOKUP($C$273,[77]납품수량!$B$3:$AI$200,AC1,FALSE)</f>
        <v>0</v>
      </c>
      <c r="AD273" s="74">
        <f>VLOOKUP($C$273,[77]납품수량!$B$3:$AI$200,AD1,FALSE)</f>
        <v>0</v>
      </c>
      <c r="AE273" s="74">
        <f>VLOOKUP($C$273,[77]납품수량!$B$3:$AI$200,AE1,FALSE)</f>
        <v>0</v>
      </c>
      <c r="AF273" s="74">
        <f>VLOOKUP($C$273,[77]납품수량!$B$3:$AI$200,AF1,FALSE)</f>
        <v>0</v>
      </c>
      <c r="AG273" s="74">
        <f>VLOOKUP($C$273,[77]납품수량!$B$3:$AI$200,AG1,FALSE)</f>
        <v>0</v>
      </c>
      <c r="AH273" s="74">
        <f>VLOOKUP($C$273,[77]납품수량!$B$3:$AI$200,AH1,FALSE)</f>
        <v>0</v>
      </c>
      <c r="AI273" s="74">
        <f>VLOOKUP($C$273,[77]납품수량!$B$3:$AI$200,AI1,FALSE)</f>
        <v>0</v>
      </c>
      <c r="AJ273" s="74">
        <f>VLOOKUP($C$273,[77]납품수량!$B$3:$AI$200,AJ1,FALSE)</f>
        <v>0</v>
      </c>
      <c r="AK273" s="74">
        <f>VLOOKUP($C$273,[77]납품수량!$B$3:$AI$200,AK1,FALSE)</f>
        <v>0</v>
      </c>
      <c r="AL273" s="74">
        <f>SUM(G273:AK273)</f>
        <v>0</v>
      </c>
      <c r="AM273" s="61"/>
      <c r="AN273" s="61"/>
      <c r="AO273" s="61"/>
      <c r="AP273" s="61"/>
      <c r="AQ273" s="61"/>
      <c r="AR273" s="61"/>
      <c r="AS273" s="61"/>
      <c r="AT273" s="61"/>
      <c r="AU273" s="61"/>
      <c r="AV273" s="61"/>
      <c r="AW273" s="61"/>
      <c r="AX273" s="61"/>
      <c r="AY273" s="61"/>
      <c r="AZ273" s="61"/>
      <c r="BA273" s="61"/>
      <c r="BB273" s="61"/>
      <c r="BC273" s="61"/>
      <c r="BD273" s="61"/>
      <c r="BE273" s="61"/>
      <c r="BF273" s="61"/>
      <c r="BG273" s="61"/>
      <c r="BH273" s="61"/>
      <c r="BI273" s="61"/>
      <c r="BJ273" s="61"/>
      <c r="BK273" s="61"/>
      <c r="BL273" s="61"/>
      <c r="BM273" s="61"/>
      <c r="BN273" s="61"/>
      <c r="BO273" s="61"/>
      <c r="BP273" s="61"/>
      <c r="BQ273" s="61"/>
      <c r="BR273" s="61"/>
      <c r="BS273" s="61"/>
      <c r="BT273" s="61"/>
      <c r="BU273" s="61"/>
      <c r="BV273" s="61"/>
      <c r="BW273" s="61"/>
      <c r="BX273" s="61"/>
      <c r="BY273" s="61"/>
      <c r="BZ273" s="61"/>
      <c r="CA273" s="61"/>
      <c r="CB273" s="61"/>
      <c r="CC273" s="61"/>
      <c r="CD273" s="61"/>
      <c r="CE273" s="61"/>
      <c r="CF273" s="61"/>
      <c r="CG273" s="61"/>
      <c r="CH273" s="61"/>
      <c r="CI273" s="61"/>
      <c r="CJ273" s="61"/>
      <c r="CK273" s="61"/>
      <c r="CL273" s="61"/>
      <c r="CM273" s="61"/>
      <c r="CN273" s="61"/>
      <c r="CO273" s="61"/>
      <c r="CP273" s="61"/>
      <c r="CQ273" s="61"/>
      <c r="CR273" s="61"/>
      <c r="CS273" s="61"/>
      <c r="CT273" s="61"/>
      <c r="CU273" s="61"/>
      <c r="CV273" s="61"/>
      <c r="CW273" s="61"/>
      <c r="CX273" s="61"/>
      <c r="CY273" s="61"/>
      <c r="CZ273" s="61"/>
      <c r="DA273" s="61"/>
      <c r="DB273" s="61"/>
    </row>
    <row r="274" spans="1:106" s="58" customFormat="1" ht="16.5" customHeight="1">
      <c r="A274" s="70"/>
      <c r="B274" s="767"/>
      <c r="C274" s="730"/>
      <c r="D274" s="719"/>
      <c r="E274" s="719"/>
      <c r="F274" s="719"/>
      <c r="G274" s="74">
        <f>$F$273*G273</f>
        <v>0</v>
      </c>
      <c r="H274" s="74">
        <f t="shared" ref="H274:AK274" si="135">$F$273*H273</f>
        <v>0</v>
      </c>
      <c r="I274" s="74">
        <f t="shared" si="135"/>
        <v>0</v>
      </c>
      <c r="J274" s="74">
        <f t="shared" si="135"/>
        <v>0</v>
      </c>
      <c r="K274" s="74">
        <f t="shared" si="135"/>
        <v>0</v>
      </c>
      <c r="L274" s="74">
        <f t="shared" si="135"/>
        <v>0</v>
      </c>
      <c r="M274" s="74">
        <f t="shared" si="135"/>
        <v>0</v>
      </c>
      <c r="N274" s="74">
        <f t="shared" si="135"/>
        <v>0</v>
      </c>
      <c r="O274" s="74">
        <f t="shared" si="135"/>
        <v>0</v>
      </c>
      <c r="P274" s="74">
        <f t="shared" si="135"/>
        <v>0</v>
      </c>
      <c r="Q274" s="74">
        <f t="shared" si="135"/>
        <v>0</v>
      </c>
      <c r="R274" s="74">
        <f t="shared" si="135"/>
        <v>0</v>
      </c>
      <c r="S274" s="74">
        <f t="shared" si="135"/>
        <v>0</v>
      </c>
      <c r="T274" s="74">
        <f t="shared" si="135"/>
        <v>0</v>
      </c>
      <c r="U274" s="74">
        <f t="shared" si="135"/>
        <v>0</v>
      </c>
      <c r="V274" s="74">
        <f t="shared" si="135"/>
        <v>0</v>
      </c>
      <c r="W274" s="74">
        <f t="shared" si="135"/>
        <v>0</v>
      </c>
      <c r="X274" s="74">
        <f t="shared" si="135"/>
        <v>0</v>
      </c>
      <c r="Y274" s="74">
        <f t="shared" si="135"/>
        <v>0</v>
      </c>
      <c r="Z274" s="74">
        <f t="shared" si="135"/>
        <v>0</v>
      </c>
      <c r="AA274" s="74">
        <f t="shared" si="135"/>
        <v>0</v>
      </c>
      <c r="AB274" s="74">
        <f t="shared" si="135"/>
        <v>0</v>
      </c>
      <c r="AC274" s="74">
        <f t="shared" si="135"/>
        <v>0</v>
      </c>
      <c r="AD274" s="74">
        <f t="shared" si="135"/>
        <v>0</v>
      </c>
      <c r="AE274" s="74">
        <f t="shared" si="135"/>
        <v>0</v>
      </c>
      <c r="AF274" s="74">
        <f t="shared" si="135"/>
        <v>0</v>
      </c>
      <c r="AG274" s="74">
        <f t="shared" si="135"/>
        <v>0</v>
      </c>
      <c r="AH274" s="74">
        <f t="shared" si="135"/>
        <v>0</v>
      </c>
      <c r="AI274" s="74">
        <f t="shared" si="135"/>
        <v>0</v>
      </c>
      <c r="AJ274" s="74">
        <f t="shared" si="135"/>
        <v>0</v>
      </c>
      <c r="AK274" s="74">
        <f t="shared" si="135"/>
        <v>0</v>
      </c>
      <c r="AL274" s="74">
        <f>F273*AL273</f>
        <v>0</v>
      </c>
      <c r="AM274" s="61"/>
      <c r="AN274" s="61"/>
      <c r="AO274" s="61"/>
      <c r="AP274" s="61"/>
      <c r="AQ274" s="61"/>
      <c r="AR274" s="61"/>
      <c r="AS274" s="61"/>
      <c r="AT274" s="61"/>
      <c r="AU274" s="61"/>
      <c r="AV274" s="61"/>
      <c r="AW274" s="61"/>
      <c r="AX274" s="61"/>
      <c r="AY274" s="61"/>
      <c r="AZ274" s="61"/>
      <c r="BA274" s="61"/>
      <c r="BB274" s="61"/>
      <c r="BC274" s="61"/>
      <c r="BD274" s="61"/>
      <c r="BE274" s="61"/>
      <c r="BF274" s="61"/>
      <c r="BG274" s="61"/>
      <c r="BH274" s="61"/>
      <c r="BI274" s="61"/>
      <c r="BJ274" s="61"/>
      <c r="BK274" s="61"/>
      <c r="BL274" s="61"/>
      <c r="BM274" s="61"/>
      <c r="BN274" s="61"/>
      <c r="BO274" s="61"/>
      <c r="BP274" s="61"/>
      <c r="BQ274" s="61"/>
      <c r="BR274" s="61"/>
      <c r="BS274" s="61"/>
      <c r="BT274" s="61"/>
      <c r="BU274" s="61"/>
      <c r="BV274" s="61"/>
      <c r="BW274" s="61"/>
      <c r="BX274" s="61"/>
      <c r="BY274" s="61"/>
      <c r="BZ274" s="61"/>
      <c r="CA274" s="61"/>
      <c r="CB274" s="61"/>
      <c r="CC274" s="61"/>
      <c r="CD274" s="61"/>
      <c r="CE274" s="61"/>
      <c r="CF274" s="61"/>
      <c r="CG274" s="61"/>
      <c r="CH274" s="61"/>
      <c r="CI274" s="61"/>
      <c r="CJ274" s="61"/>
      <c r="CK274" s="61"/>
      <c r="CL274" s="61"/>
      <c r="CM274" s="61"/>
      <c r="CN274" s="61"/>
      <c r="CO274" s="61"/>
      <c r="CP274" s="61"/>
      <c r="CQ274" s="61"/>
      <c r="CR274" s="61"/>
      <c r="CS274" s="61"/>
      <c r="CT274" s="61"/>
      <c r="CU274" s="61"/>
      <c r="CV274" s="61"/>
      <c r="CW274" s="61"/>
      <c r="CX274" s="61"/>
      <c r="CY274" s="61"/>
      <c r="CZ274" s="61"/>
      <c r="DA274" s="61"/>
      <c r="DB274" s="61"/>
    </row>
    <row r="275" spans="1:106" s="58" customFormat="1" ht="16.5" customHeight="1">
      <c r="A275" s="70" t="s">
        <v>425</v>
      </c>
      <c r="B275" s="767"/>
      <c r="C275" s="724" t="s">
        <v>123</v>
      </c>
      <c r="D275" s="718" t="str">
        <f>[76]납품수량!C36</f>
        <v>MIDDLE BEAM</v>
      </c>
      <c r="E275" s="718" t="str">
        <f>[76]납품수량!D36</f>
        <v>C200</v>
      </c>
      <c r="F275" s="718">
        <f>VLOOKUP(C275,'[72]납품수량(영업)'!$C$3:$F$260,4,FALSE)</f>
        <v>0</v>
      </c>
      <c r="G275" s="74">
        <f>VLOOKUP($C$275,[77]납품수량!$B$3:$AI$200,G1,FALSE)</f>
        <v>0</v>
      </c>
      <c r="H275" s="74">
        <f>VLOOKUP($C$275,[77]납품수량!$B$3:$AI$200,H1,FALSE)</f>
        <v>0</v>
      </c>
      <c r="I275" s="74">
        <f>VLOOKUP($C$275,[77]납품수량!$B$3:$AI$200,I1,FALSE)</f>
        <v>0</v>
      </c>
      <c r="J275" s="74">
        <f>VLOOKUP($C$275,[77]납품수량!$B$3:$AI$200,J1,FALSE)</f>
        <v>0</v>
      </c>
      <c r="K275" s="74">
        <f>VLOOKUP($C$275,[77]납품수량!$B$3:$AI$200,K1,FALSE)</f>
        <v>0</v>
      </c>
      <c r="L275" s="74">
        <f>VLOOKUP($C$275,[77]납품수량!$B$3:$AI$200,L1,FALSE)</f>
        <v>0</v>
      </c>
      <c r="M275" s="74">
        <f>VLOOKUP($C$275,[77]납품수량!$B$3:$AI$200,M1,FALSE)</f>
        <v>0</v>
      </c>
      <c r="N275" s="74">
        <f>VLOOKUP($C$275,[77]납품수량!$B$3:$AI$200,N1,FALSE)</f>
        <v>0</v>
      </c>
      <c r="O275" s="74">
        <f>VLOOKUP($C$275,[77]납품수량!$B$3:$AI$200,O1,FALSE)</f>
        <v>0</v>
      </c>
      <c r="P275" s="74">
        <f>VLOOKUP($C$275,[77]납품수량!$B$3:$AI$200,P1,FALSE)</f>
        <v>0</v>
      </c>
      <c r="Q275" s="74">
        <f>VLOOKUP($C$275,[77]납품수량!$B$3:$AI$200,Q1,FALSE)</f>
        <v>0</v>
      </c>
      <c r="R275" s="74">
        <f>VLOOKUP($C$275,[77]납품수량!$B$3:$AI$200,R1,FALSE)</f>
        <v>0</v>
      </c>
      <c r="S275" s="74">
        <f>VLOOKUP($C$275,[77]납품수량!$B$3:$AI$200,S1,FALSE)</f>
        <v>0</v>
      </c>
      <c r="T275" s="74">
        <f>VLOOKUP($C$275,[77]납품수량!$B$3:$AI$200,T1,FALSE)</f>
        <v>0</v>
      </c>
      <c r="U275" s="74">
        <f>VLOOKUP($C$275,[77]납품수량!$B$3:$AI$200,U1,FALSE)</f>
        <v>0</v>
      </c>
      <c r="V275" s="74">
        <f>VLOOKUP($C$275,[77]납품수량!$B$3:$AI$200,V1,FALSE)</f>
        <v>0</v>
      </c>
      <c r="W275" s="74">
        <f>VLOOKUP($C$275,[77]납품수량!$B$3:$AI$200,W1,FALSE)</f>
        <v>0</v>
      </c>
      <c r="X275" s="74">
        <f>VLOOKUP($C$275,[77]납품수량!$B$3:$AI$200,X1,FALSE)</f>
        <v>0</v>
      </c>
      <c r="Y275" s="74">
        <f>VLOOKUP($C$275,[77]납품수량!$B$3:$AI$200,Y1,FALSE)</f>
        <v>0</v>
      </c>
      <c r="Z275" s="74">
        <f>VLOOKUP($C$275,[77]납품수량!$B$3:$AI$200,Z1,FALSE)</f>
        <v>0</v>
      </c>
      <c r="AA275" s="74">
        <f>VLOOKUP($C$275,[77]납품수량!$B$3:$AI$200,AA1,FALSE)</f>
        <v>0</v>
      </c>
      <c r="AB275" s="74">
        <f>VLOOKUP($C$275,[77]납품수량!$B$3:$AI$200,AB1,FALSE)</f>
        <v>0</v>
      </c>
      <c r="AC275" s="74">
        <f>VLOOKUP($C$275,[77]납품수량!$B$3:$AI$200,AC1,FALSE)</f>
        <v>0</v>
      </c>
      <c r="AD275" s="74">
        <f>VLOOKUP($C$275,[77]납품수량!$B$3:$AI$200,AD1,FALSE)</f>
        <v>0</v>
      </c>
      <c r="AE275" s="74">
        <f>VLOOKUP($C$275,[77]납품수량!$B$3:$AI$200,AE1,FALSE)</f>
        <v>0</v>
      </c>
      <c r="AF275" s="74">
        <f>VLOOKUP($C$275,[77]납품수량!$B$3:$AI$200,AF1,FALSE)</f>
        <v>0</v>
      </c>
      <c r="AG275" s="74">
        <f>VLOOKUP($C$275,[77]납품수량!$B$3:$AI$200,AG1,FALSE)</f>
        <v>0</v>
      </c>
      <c r="AH275" s="74">
        <f>VLOOKUP($C$275,[77]납품수량!$B$3:$AI$200,AH1,FALSE)</f>
        <v>0</v>
      </c>
      <c r="AI275" s="74">
        <f>VLOOKUP($C$275,[77]납품수량!$B$3:$AI$200,AI1,FALSE)</f>
        <v>0</v>
      </c>
      <c r="AJ275" s="74">
        <f>VLOOKUP($C$275,[77]납품수량!$B$3:$AI$200,AJ1,FALSE)</f>
        <v>0</v>
      </c>
      <c r="AK275" s="74">
        <f>VLOOKUP($C$275,[77]납품수량!$B$3:$AI$200,AK1,FALSE)</f>
        <v>0</v>
      </c>
      <c r="AL275" s="74">
        <f>SUM(G275:AK275)</f>
        <v>0</v>
      </c>
      <c r="AM275" s="61"/>
      <c r="AN275" s="61"/>
      <c r="AO275" s="61"/>
      <c r="AP275" s="61"/>
      <c r="AQ275" s="61"/>
      <c r="AR275" s="61"/>
      <c r="AS275" s="61"/>
      <c r="AT275" s="61"/>
      <c r="AU275" s="61"/>
      <c r="AV275" s="61"/>
      <c r="AW275" s="61"/>
      <c r="AX275" s="61"/>
      <c r="AY275" s="61"/>
      <c r="AZ275" s="61"/>
      <c r="BA275" s="61"/>
      <c r="BB275" s="61"/>
      <c r="BC275" s="61"/>
      <c r="BD275" s="61"/>
      <c r="BE275" s="61"/>
      <c r="BF275" s="61"/>
      <c r="BG275" s="61"/>
      <c r="BH275" s="61"/>
      <c r="BI275" s="61"/>
      <c r="BJ275" s="61"/>
      <c r="BK275" s="61"/>
      <c r="BL275" s="61"/>
      <c r="BM275" s="61"/>
      <c r="BN275" s="61"/>
      <c r="BO275" s="61"/>
      <c r="BP275" s="61"/>
      <c r="BQ275" s="61"/>
      <c r="BR275" s="61"/>
      <c r="BS275" s="61"/>
      <c r="BT275" s="61"/>
      <c r="BU275" s="61"/>
      <c r="BV275" s="61"/>
      <c r="BW275" s="61"/>
      <c r="BX275" s="61"/>
      <c r="BY275" s="61"/>
      <c r="BZ275" s="61"/>
      <c r="CA275" s="61"/>
      <c r="CB275" s="61"/>
      <c r="CC275" s="61"/>
      <c r="CD275" s="61"/>
      <c r="CE275" s="61"/>
      <c r="CF275" s="61"/>
      <c r="CG275" s="61"/>
      <c r="CH275" s="61"/>
      <c r="CI275" s="61"/>
      <c r="CJ275" s="61"/>
      <c r="CK275" s="61"/>
      <c r="CL275" s="61"/>
      <c r="CM275" s="61"/>
      <c r="CN275" s="61"/>
      <c r="CO275" s="61"/>
      <c r="CP275" s="61"/>
      <c r="CQ275" s="61"/>
      <c r="CR275" s="61"/>
      <c r="CS275" s="61"/>
      <c r="CT275" s="61"/>
      <c r="CU275" s="61"/>
      <c r="CV275" s="61"/>
      <c r="CW275" s="61"/>
      <c r="CX275" s="61"/>
      <c r="CY275" s="61"/>
      <c r="CZ275" s="61"/>
      <c r="DA275" s="61"/>
      <c r="DB275" s="61"/>
    </row>
    <row r="276" spans="1:106" s="58" customFormat="1" ht="16.5" customHeight="1">
      <c r="A276" s="70"/>
      <c r="B276" s="767"/>
      <c r="C276" s="730"/>
      <c r="D276" s="719"/>
      <c r="E276" s="719"/>
      <c r="F276" s="719"/>
      <c r="G276" s="74">
        <f>$F$275*G275</f>
        <v>0</v>
      </c>
      <c r="H276" s="74">
        <f t="shared" ref="H276:AK276" si="136">$F$275*H275</f>
        <v>0</v>
      </c>
      <c r="I276" s="74">
        <f t="shared" si="136"/>
        <v>0</v>
      </c>
      <c r="J276" s="74">
        <f t="shared" si="136"/>
        <v>0</v>
      </c>
      <c r="K276" s="74">
        <f t="shared" si="136"/>
        <v>0</v>
      </c>
      <c r="L276" s="74">
        <f t="shared" si="136"/>
        <v>0</v>
      </c>
      <c r="M276" s="74">
        <f t="shared" si="136"/>
        <v>0</v>
      </c>
      <c r="N276" s="74">
        <f t="shared" si="136"/>
        <v>0</v>
      </c>
      <c r="O276" s="74">
        <f t="shared" si="136"/>
        <v>0</v>
      </c>
      <c r="P276" s="74">
        <f t="shared" si="136"/>
        <v>0</v>
      </c>
      <c r="Q276" s="74">
        <f t="shared" si="136"/>
        <v>0</v>
      </c>
      <c r="R276" s="74">
        <f t="shared" si="136"/>
        <v>0</v>
      </c>
      <c r="S276" s="74">
        <f t="shared" si="136"/>
        <v>0</v>
      </c>
      <c r="T276" s="74">
        <f t="shared" si="136"/>
        <v>0</v>
      </c>
      <c r="U276" s="74">
        <f t="shared" si="136"/>
        <v>0</v>
      </c>
      <c r="V276" s="74">
        <f t="shared" si="136"/>
        <v>0</v>
      </c>
      <c r="W276" s="74">
        <f t="shared" si="136"/>
        <v>0</v>
      </c>
      <c r="X276" s="74">
        <f t="shared" si="136"/>
        <v>0</v>
      </c>
      <c r="Y276" s="74">
        <f t="shared" si="136"/>
        <v>0</v>
      </c>
      <c r="Z276" s="74">
        <f t="shared" si="136"/>
        <v>0</v>
      </c>
      <c r="AA276" s="74">
        <f t="shared" si="136"/>
        <v>0</v>
      </c>
      <c r="AB276" s="74">
        <f t="shared" si="136"/>
        <v>0</v>
      </c>
      <c r="AC276" s="74">
        <f t="shared" si="136"/>
        <v>0</v>
      </c>
      <c r="AD276" s="74">
        <f t="shared" si="136"/>
        <v>0</v>
      </c>
      <c r="AE276" s="74">
        <f t="shared" si="136"/>
        <v>0</v>
      </c>
      <c r="AF276" s="74">
        <f t="shared" si="136"/>
        <v>0</v>
      </c>
      <c r="AG276" s="74">
        <f t="shared" si="136"/>
        <v>0</v>
      </c>
      <c r="AH276" s="74">
        <f t="shared" si="136"/>
        <v>0</v>
      </c>
      <c r="AI276" s="74">
        <f t="shared" si="136"/>
        <v>0</v>
      </c>
      <c r="AJ276" s="74">
        <f t="shared" si="136"/>
        <v>0</v>
      </c>
      <c r="AK276" s="74">
        <f t="shared" si="136"/>
        <v>0</v>
      </c>
      <c r="AL276" s="74">
        <f>F275*AL275</f>
        <v>0</v>
      </c>
      <c r="AM276" s="61"/>
      <c r="AN276" s="61"/>
      <c r="AO276" s="61"/>
      <c r="AP276" s="61"/>
      <c r="AQ276" s="61"/>
      <c r="AR276" s="61"/>
      <c r="AS276" s="61"/>
      <c r="AT276" s="61"/>
      <c r="AU276" s="61"/>
      <c r="AV276" s="61"/>
      <c r="AW276" s="61"/>
      <c r="AX276" s="61"/>
      <c r="AY276" s="61"/>
      <c r="AZ276" s="61"/>
      <c r="BA276" s="61"/>
      <c r="BB276" s="61"/>
      <c r="BC276" s="61"/>
      <c r="BD276" s="61"/>
      <c r="BE276" s="61"/>
      <c r="BF276" s="61"/>
      <c r="BG276" s="61"/>
      <c r="BH276" s="61"/>
      <c r="BI276" s="61"/>
      <c r="BJ276" s="61"/>
      <c r="BK276" s="61"/>
      <c r="BL276" s="61"/>
      <c r="BM276" s="61"/>
      <c r="BN276" s="61"/>
      <c r="BO276" s="61"/>
      <c r="BP276" s="61"/>
      <c r="BQ276" s="61"/>
      <c r="BR276" s="61"/>
      <c r="BS276" s="61"/>
      <c r="BT276" s="61"/>
      <c r="BU276" s="61"/>
      <c r="BV276" s="61"/>
      <c r="BW276" s="61"/>
      <c r="BX276" s="61"/>
      <c r="BY276" s="61"/>
      <c r="BZ276" s="61"/>
      <c r="CA276" s="61"/>
      <c r="CB276" s="61"/>
      <c r="CC276" s="61"/>
      <c r="CD276" s="61"/>
      <c r="CE276" s="61"/>
      <c r="CF276" s="61"/>
      <c r="CG276" s="61"/>
      <c r="CH276" s="61"/>
      <c r="CI276" s="61"/>
      <c r="CJ276" s="61"/>
      <c r="CK276" s="61"/>
      <c r="CL276" s="61"/>
      <c r="CM276" s="61"/>
      <c r="CN276" s="61"/>
      <c r="CO276" s="61"/>
      <c r="CP276" s="61"/>
      <c r="CQ276" s="61"/>
      <c r="CR276" s="61"/>
      <c r="CS276" s="61"/>
      <c r="CT276" s="61"/>
      <c r="CU276" s="61"/>
      <c r="CV276" s="61"/>
      <c r="CW276" s="61"/>
      <c r="CX276" s="61"/>
      <c r="CY276" s="61"/>
      <c r="CZ276" s="61"/>
      <c r="DA276" s="61"/>
      <c r="DB276" s="61"/>
    </row>
    <row r="277" spans="1:106" s="58" customFormat="1" ht="16.5" customHeight="1">
      <c r="A277" s="70" t="s">
        <v>425</v>
      </c>
      <c r="B277" s="767"/>
      <c r="C277" s="724" t="s">
        <v>124</v>
      </c>
      <c r="D277" s="718" t="str">
        <f>[76]납품수량!C37</f>
        <v>MIDDLE BEAM</v>
      </c>
      <c r="E277" s="718" t="str">
        <f>[76]납품수량!D37</f>
        <v>DC100</v>
      </c>
      <c r="F277" s="718">
        <f>VLOOKUP(C277,'[72]납품수량(영업)'!$C$3:$F$260,4,FALSE)</f>
        <v>0</v>
      </c>
      <c r="G277" s="74">
        <f>VLOOKUP($C$277,[77]납품수량!$B$3:$AI$200,G1,FALSE)</f>
        <v>0</v>
      </c>
      <c r="H277" s="74">
        <f>VLOOKUP($C$277,[77]납품수량!$B$3:$AI$200,H1,FALSE)</f>
        <v>0</v>
      </c>
      <c r="I277" s="74">
        <f>VLOOKUP($C$277,[77]납품수량!$B$3:$AI$200,I1,FALSE)</f>
        <v>0</v>
      </c>
      <c r="J277" s="74">
        <f>VLOOKUP($C$277,[77]납품수량!$B$3:$AI$200,J1,FALSE)</f>
        <v>0</v>
      </c>
      <c r="K277" s="74">
        <f>VLOOKUP($C$277,[77]납품수량!$B$3:$AI$200,K1,FALSE)</f>
        <v>0</v>
      </c>
      <c r="L277" s="74">
        <f>VLOOKUP($C$277,[77]납품수량!$B$3:$AI$200,L1,FALSE)</f>
        <v>0</v>
      </c>
      <c r="M277" s="74">
        <f>VLOOKUP($C$277,[77]납품수량!$B$3:$AI$200,M1,FALSE)</f>
        <v>0</v>
      </c>
      <c r="N277" s="74">
        <f>VLOOKUP($C$277,[77]납품수량!$B$3:$AI$200,N1,FALSE)</f>
        <v>0</v>
      </c>
      <c r="O277" s="74">
        <f>VLOOKUP($C$277,[77]납품수량!$B$3:$AI$200,O1,FALSE)</f>
        <v>0</v>
      </c>
      <c r="P277" s="74">
        <f>VLOOKUP($C$277,[77]납품수량!$B$3:$AI$200,P1,FALSE)</f>
        <v>0</v>
      </c>
      <c r="Q277" s="74">
        <f>VLOOKUP($C$277,[77]납품수량!$B$3:$AI$200,Q1,FALSE)</f>
        <v>0</v>
      </c>
      <c r="R277" s="74">
        <f>VLOOKUP($C$277,[77]납품수량!$B$3:$AI$200,R1,FALSE)</f>
        <v>0</v>
      </c>
      <c r="S277" s="74">
        <f>VLOOKUP($C$277,[77]납품수량!$B$3:$AI$200,S1,FALSE)</f>
        <v>0</v>
      </c>
      <c r="T277" s="74">
        <f>VLOOKUP($C$277,[77]납품수량!$B$3:$AI$200,T1,FALSE)</f>
        <v>0</v>
      </c>
      <c r="U277" s="74">
        <f>VLOOKUP($C$277,[77]납품수량!$B$3:$AI$200,U1,FALSE)</f>
        <v>0</v>
      </c>
      <c r="V277" s="74">
        <f>VLOOKUP($C$277,[77]납품수량!$B$3:$AI$200,V1,FALSE)</f>
        <v>0</v>
      </c>
      <c r="W277" s="74">
        <f>VLOOKUP($C$277,[77]납품수량!$B$3:$AI$200,W1,FALSE)</f>
        <v>0</v>
      </c>
      <c r="X277" s="74">
        <f>VLOOKUP($C$277,[77]납품수량!$B$3:$AI$200,X1,FALSE)</f>
        <v>0</v>
      </c>
      <c r="Y277" s="74">
        <f>VLOOKUP($C$277,[77]납품수량!$B$3:$AI$200,Y1,FALSE)</f>
        <v>0</v>
      </c>
      <c r="Z277" s="74">
        <f>VLOOKUP($C$277,[77]납품수량!$B$3:$AI$200,Z1,FALSE)</f>
        <v>0</v>
      </c>
      <c r="AA277" s="74">
        <f>VLOOKUP($C$277,[77]납품수량!$B$3:$AI$200,AA1,FALSE)</f>
        <v>0</v>
      </c>
      <c r="AB277" s="74">
        <f>VLOOKUP($C$277,[77]납품수량!$B$3:$AI$200,AB1,FALSE)</f>
        <v>0</v>
      </c>
      <c r="AC277" s="74">
        <f>VLOOKUP($C$277,[77]납품수량!$B$3:$AI$200,AC1,FALSE)</f>
        <v>0</v>
      </c>
      <c r="AD277" s="74">
        <f>VLOOKUP($C$277,[77]납품수량!$B$3:$AI$200,AD1,FALSE)</f>
        <v>0</v>
      </c>
      <c r="AE277" s="74">
        <f>VLOOKUP($C$277,[77]납품수량!$B$3:$AI$200,AE1,FALSE)</f>
        <v>0</v>
      </c>
      <c r="AF277" s="74">
        <f>VLOOKUP($C$277,[77]납품수량!$B$3:$AI$200,AF1,FALSE)</f>
        <v>0</v>
      </c>
      <c r="AG277" s="74">
        <f>VLOOKUP($C$277,[77]납품수량!$B$3:$AI$200,AG1,FALSE)</f>
        <v>0</v>
      </c>
      <c r="AH277" s="74">
        <f>VLOOKUP($C$277,[77]납품수량!$B$3:$AI$200,AH1,FALSE)</f>
        <v>0</v>
      </c>
      <c r="AI277" s="74">
        <f>VLOOKUP($C$277,[77]납품수량!$B$3:$AI$200,AI1,FALSE)</f>
        <v>0</v>
      </c>
      <c r="AJ277" s="74">
        <f>VLOOKUP($C$277,[77]납품수량!$B$3:$AI$200,AJ1,FALSE)</f>
        <v>0</v>
      </c>
      <c r="AK277" s="74">
        <f>VLOOKUP($C$277,[77]납품수량!$B$3:$AI$200,AK1,FALSE)</f>
        <v>0</v>
      </c>
      <c r="AL277" s="74">
        <f>SUM(G277:AK277)</f>
        <v>0</v>
      </c>
      <c r="AM277" s="61"/>
      <c r="AN277" s="61"/>
      <c r="AO277" s="61"/>
      <c r="AP277" s="61"/>
      <c r="AQ277" s="61"/>
      <c r="AR277" s="61"/>
      <c r="AS277" s="61"/>
      <c r="AT277" s="61"/>
      <c r="AU277" s="61"/>
      <c r="AV277" s="61"/>
      <c r="AW277" s="61"/>
      <c r="AX277" s="61"/>
      <c r="AY277" s="61"/>
      <c r="AZ277" s="61"/>
      <c r="BA277" s="61"/>
      <c r="BB277" s="61"/>
      <c r="BC277" s="61"/>
      <c r="BD277" s="61"/>
      <c r="BE277" s="61"/>
      <c r="BF277" s="61"/>
      <c r="BG277" s="61"/>
      <c r="BH277" s="61"/>
      <c r="BI277" s="61"/>
      <c r="BJ277" s="61"/>
      <c r="BK277" s="61"/>
      <c r="BL277" s="61"/>
      <c r="BM277" s="61"/>
      <c r="BN277" s="61"/>
      <c r="BO277" s="61"/>
      <c r="BP277" s="61"/>
      <c r="BQ277" s="61"/>
      <c r="BR277" s="61"/>
      <c r="BS277" s="61"/>
      <c r="BT277" s="61"/>
      <c r="BU277" s="61"/>
      <c r="BV277" s="61"/>
      <c r="BW277" s="61"/>
      <c r="BX277" s="61"/>
      <c r="BY277" s="61"/>
      <c r="BZ277" s="61"/>
      <c r="CA277" s="61"/>
      <c r="CB277" s="61"/>
      <c r="CC277" s="61"/>
      <c r="CD277" s="61"/>
      <c r="CE277" s="61"/>
      <c r="CF277" s="61"/>
      <c r="CG277" s="61"/>
      <c r="CH277" s="61"/>
      <c r="CI277" s="61"/>
      <c r="CJ277" s="61"/>
      <c r="CK277" s="61"/>
      <c r="CL277" s="61"/>
      <c r="CM277" s="61"/>
      <c r="CN277" s="61"/>
      <c r="CO277" s="61"/>
      <c r="CP277" s="61"/>
      <c r="CQ277" s="61"/>
      <c r="CR277" s="61"/>
      <c r="CS277" s="61"/>
      <c r="CT277" s="61"/>
      <c r="CU277" s="61"/>
      <c r="CV277" s="61"/>
      <c r="CW277" s="61"/>
      <c r="CX277" s="61"/>
      <c r="CY277" s="61"/>
      <c r="CZ277" s="61"/>
      <c r="DA277" s="61"/>
      <c r="DB277" s="61"/>
    </row>
    <row r="278" spans="1:106" s="58" customFormat="1" ht="16.5" customHeight="1">
      <c r="A278" s="70"/>
      <c r="B278" s="767"/>
      <c r="C278" s="730"/>
      <c r="D278" s="719"/>
      <c r="E278" s="719"/>
      <c r="F278" s="719"/>
      <c r="G278" s="74">
        <f>$F$277*G277</f>
        <v>0</v>
      </c>
      <c r="H278" s="74">
        <f t="shared" ref="H278:AK278" si="137">$F$277*H277</f>
        <v>0</v>
      </c>
      <c r="I278" s="74">
        <f t="shared" si="137"/>
        <v>0</v>
      </c>
      <c r="J278" s="74">
        <f t="shared" si="137"/>
        <v>0</v>
      </c>
      <c r="K278" s="74">
        <f t="shared" si="137"/>
        <v>0</v>
      </c>
      <c r="L278" s="74">
        <f t="shared" si="137"/>
        <v>0</v>
      </c>
      <c r="M278" s="74">
        <f t="shared" si="137"/>
        <v>0</v>
      </c>
      <c r="N278" s="74">
        <f t="shared" si="137"/>
        <v>0</v>
      </c>
      <c r="O278" s="74">
        <f t="shared" si="137"/>
        <v>0</v>
      </c>
      <c r="P278" s="74">
        <f t="shared" si="137"/>
        <v>0</v>
      </c>
      <c r="Q278" s="74">
        <f t="shared" si="137"/>
        <v>0</v>
      </c>
      <c r="R278" s="74">
        <f t="shared" si="137"/>
        <v>0</v>
      </c>
      <c r="S278" s="74">
        <f t="shared" si="137"/>
        <v>0</v>
      </c>
      <c r="T278" s="74">
        <f t="shared" si="137"/>
        <v>0</v>
      </c>
      <c r="U278" s="74">
        <f t="shared" si="137"/>
        <v>0</v>
      </c>
      <c r="V278" s="74">
        <f t="shared" si="137"/>
        <v>0</v>
      </c>
      <c r="W278" s="74">
        <f t="shared" si="137"/>
        <v>0</v>
      </c>
      <c r="X278" s="74">
        <f t="shared" si="137"/>
        <v>0</v>
      </c>
      <c r="Y278" s="74">
        <f t="shared" si="137"/>
        <v>0</v>
      </c>
      <c r="Z278" s="74">
        <f t="shared" si="137"/>
        <v>0</v>
      </c>
      <c r="AA278" s="74">
        <f t="shared" si="137"/>
        <v>0</v>
      </c>
      <c r="AB278" s="74">
        <f t="shared" si="137"/>
        <v>0</v>
      </c>
      <c r="AC278" s="74">
        <f t="shared" si="137"/>
        <v>0</v>
      </c>
      <c r="AD278" s="74">
        <f t="shared" si="137"/>
        <v>0</v>
      </c>
      <c r="AE278" s="74">
        <f t="shared" si="137"/>
        <v>0</v>
      </c>
      <c r="AF278" s="74">
        <f t="shared" si="137"/>
        <v>0</v>
      </c>
      <c r="AG278" s="74">
        <f t="shared" si="137"/>
        <v>0</v>
      </c>
      <c r="AH278" s="74">
        <f t="shared" si="137"/>
        <v>0</v>
      </c>
      <c r="AI278" s="74">
        <f t="shared" si="137"/>
        <v>0</v>
      </c>
      <c r="AJ278" s="74">
        <f t="shared" si="137"/>
        <v>0</v>
      </c>
      <c r="AK278" s="74">
        <f t="shared" si="137"/>
        <v>0</v>
      </c>
      <c r="AL278" s="74">
        <f>F277*AL277</f>
        <v>0</v>
      </c>
      <c r="AM278" s="61"/>
      <c r="AN278" s="61"/>
      <c r="AO278" s="61"/>
      <c r="AP278" s="61"/>
      <c r="AQ278" s="61"/>
      <c r="AR278" s="61"/>
      <c r="AS278" s="61"/>
      <c r="AT278" s="61"/>
      <c r="AU278" s="61"/>
      <c r="AV278" s="61"/>
      <c r="AW278" s="61"/>
      <c r="AX278" s="61"/>
      <c r="AY278" s="61"/>
      <c r="AZ278" s="61"/>
      <c r="BA278" s="61"/>
      <c r="BB278" s="61"/>
      <c r="BC278" s="61"/>
      <c r="BD278" s="61"/>
      <c r="BE278" s="61"/>
      <c r="BF278" s="61"/>
      <c r="BG278" s="61"/>
      <c r="BH278" s="61"/>
      <c r="BI278" s="61"/>
      <c r="BJ278" s="61"/>
      <c r="BK278" s="61"/>
      <c r="BL278" s="61"/>
      <c r="BM278" s="61"/>
      <c r="BN278" s="61"/>
      <c r="BO278" s="61"/>
      <c r="BP278" s="61"/>
      <c r="BQ278" s="61"/>
      <c r="BR278" s="61"/>
      <c r="BS278" s="61"/>
      <c r="BT278" s="61"/>
      <c r="BU278" s="61"/>
      <c r="BV278" s="61"/>
      <c r="BW278" s="61"/>
      <c r="BX278" s="61"/>
      <c r="BY278" s="61"/>
      <c r="BZ278" s="61"/>
      <c r="CA278" s="61"/>
      <c r="CB278" s="61"/>
      <c r="CC278" s="61"/>
      <c r="CD278" s="61"/>
      <c r="CE278" s="61"/>
      <c r="CF278" s="61"/>
      <c r="CG278" s="61"/>
      <c r="CH278" s="61"/>
      <c r="CI278" s="61"/>
      <c r="CJ278" s="61"/>
      <c r="CK278" s="61"/>
      <c r="CL278" s="61"/>
      <c r="CM278" s="61"/>
      <c r="CN278" s="61"/>
      <c r="CO278" s="61"/>
      <c r="CP278" s="61"/>
      <c r="CQ278" s="61"/>
      <c r="CR278" s="61"/>
      <c r="CS278" s="61"/>
      <c r="CT278" s="61"/>
      <c r="CU278" s="61"/>
      <c r="CV278" s="61"/>
      <c r="CW278" s="61"/>
      <c r="CX278" s="61"/>
      <c r="CY278" s="61"/>
      <c r="CZ278" s="61"/>
      <c r="DA278" s="61"/>
      <c r="DB278" s="61"/>
    </row>
    <row r="279" spans="1:106" s="58" customFormat="1" ht="16.5" customHeight="1">
      <c r="A279" s="70" t="s">
        <v>425</v>
      </c>
      <c r="B279" s="767"/>
      <c r="C279" s="724" t="s">
        <v>125</v>
      </c>
      <c r="D279" s="718" t="str">
        <f>[76]납품수량!C38</f>
        <v>MIDDLE BEAM</v>
      </c>
      <c r="E279" s="718" t="str">
        <f>[76]납품수량!D38</f>
        <v>MD</v>
      </c>
      <c r="F279" s="718">
        <f>VLOOKUP(C279,'[72]납품수량(영업)'!$C$3:$F$260,4,FALSE)</f>
        <v>0</v>
      </c>
      <c r="G279" s="74">
        <f>VLOOKUP($C$279,[77]납품수량!$B$3:$AI$200,G1,FALSE)</f>
        <v>0</v>
      </c>
      <c r="H279" s="74">
        <f>VLOOKUP($C$279,[77]납품수량!$B$3:$AI$200,H1,FALSE)</f>
        <v>0</v>
      </c>
      <c r="I279" s="74">
        <f>VLOOKUP($C$279,[77]납품수량!$B$3:$AI$200,I1,FALSE)</f>
        <v>0</v>
      </c>
      <c r="J279" s="74">
        <f>VLOOKUP($C$279,[77]납품수량!$B$3:$AI$200,J1,FALSE)</f>
        <v>0</v>
      </c>
      <c r="K279" s="74">
        <f>VLOOKUP($C$279,[77]납품수량!$B$3:$AI$200,K1,FALSE)</f>
        <v>0</v>
      </c>
      <c r="L279" s="74">
        <f>VLOOKUP($C$279,[77]납품수량!$B$3:$AI$200,L1,FALSE)</f>
        <v>0</v>
      </c>
      <c r="M279" s="74">
        <f>VLOOKUP($C$279,[77]납품수량!$B$3:$AI$200,M1,FALSE)</f>
        <v>0</v>
      </c>
      <c r="N279" s="74">
        <f>VLOOKUP($C$279,[77]납품수량!$B$3:$AI$200,N1,FALSE)</f>
        <v>0</v>
      </c>
      <c r="O279" s="74">
        <f>VLOOKUP($C$279,[77]납품수량!$B$3:$AI$200,O1,FALSE)</f>
        <v>0</v>
      </c>
      <c r="P279" s="74">
        <f>VLOOKUP($C$279,[77]납품수량!$B$3:$AI$200,P1,FALSE)</f>
        <v>0</v>
      </c>
      <c r="Q279" s="74">
        <f>VLOOKUP($C$279,[77]납품수량!$B$3:$AI$200,Q1,FALSE)</f>
        <v>0</v>
      </c>
      <c r="R279" s="74">
        <f>VLOOKUP($C$279,[77]납품수량!$B$3:$AI$200,R1,FALSE)</f>
        <v>0</v>
      </c>
      <c r="S279" s="74">
        <f>VLOOKUP($C$279,[77]납품수량!$B$3:$AI$200,S1,FALSE)</f>
        <v>0</v>
      </c>
      <c r="T279" s="74">
        <f>VLOOKUP($C$279,[77]납품수량!$B$3:$AI$200,T1,FALSE)</f>
        <v>0</v>
      </c>
      <c r="U279" s="74">
        <f>VLOOKUP($C$279,[77]납품수량!$B$3:$AI$200,U1,FALSE)</f>
        <v>0</v>
      </c>
      <c r="V279" s="74">
        <f>VLOOKUP($C$279,[77]납품수량!$B$3:$AI$200,V1,FALSE)</f>
        <v>0</v>
      </c>
      <c r="W279" s="74">
        <f>VLOOKUP($C$279,[77]납품수량!$B$3:$AI$200,W1,FALSE)</f>
        <v>0</v>
      </c>
      <c r="X279" s="74">
        <f>VLOOKUP($C$279,[77]납품수량!$B$3:$AI$200,X1,FALSE)</f>
        <v>0</v>
      </c>
      <c r="Y279" s="74">
        <f>VLOOKUP($C$279,[77]납품수량!$B$3:$AI$200,Y1,FALSE)</f>
        <v>0</v>
      </c>
      <c r="Z279" s="74">
        <f>VLOOKUP($C$279,[77]납품수량!$B$3:$AI$200,Z1,FALSE)</f>
        <v>0</v>
      </c>
      <c r="AA279" s="74">
        <f>VLOOKUP($C$279,[77]납품수량!$B$3:$AI$200,AA1,FALSE)</f>
        <v>0</v>
      </c>
      <c r="AB279" s="74">
        <f>VLOOKUP($C$279,[77]납품수량!$B$3:$AI$200,AB1,FALSE)</f>
        <v>0</v>
      </c>
      <c r="AC279" s="74">
        <f>VLOOKUP($C$279,[77]납품수량!$B$3:$AI$200,AC1,FALSE)</f>
        <v>0</v>
      </c>
      <c r="AD279" s="74">
        <f>VLOOKUP($C$279,[77]납품수량!$B$3:$AI$200,AD1,FALSE)</f>
        <v>0</v>
      </c>
      <c r="AE279" s="74">
        <f>VLOOKUP($C$279,[77]납품수량!$B$3:$AI$200,AE1,FALSE)</f>
        <v>0</v>
      </c>
      <c r="AF279" s="74">
        <f>VLOOKUP($C$279,[77]납품수량!$B$3:$AI$200,AF1,FALSE)</f>
        <v>0</v>
      </c>
      <c r="AG279" s="74">
        <f>VLOOKUP($C$279,[77]납품수량!$B$3:$AI$200,AG1,FALSE)</f>
        <v>0</v>
      </c>
      <c r="AH279" s="74">
        <f>VLOOKUP($C$279,[77]납품수량!$B$3:$AI$200,AH1,FALSE)</f>
        <v>0</v>
      </c>
      <c r="AI279" s="74">
        <f>VLOOKUP($C$279,[77]납품수량!$B$3:$AI$200,AI1,FALSE)</f>
        <v>0</v>
      </c>
      <c r="AJ279" s="74">
        <f>VLOOKUP($C$279,[77]납품수량!$B$3:$AI$200,AJ1,FALSE)</f>
        <v>0</v>
      </c>
      <c r="AK279" s="74">
        <f>VLOOKUP($C$279,[77]납품수량!$B$3:$AI$200,AK1,FALSE)</f>
        <v>0</v>
      </c>
      <c r="AL279" s="74">
        <f>SUM(G279:AK279)</f>
        <v>0</v>
      </c>
      <c r="AM279" s="61"/>
      <c r="AN279" s="61"/>
      <c r="AO279" s="61"/>
      <c r="AP279" s="61"/>
      <c r="AQ279" s="61"/>
      <c r="AR279" s="61"/>
      <c r="AS279" s="61"/>
      <c r="AT279" s="61"/>
      <c r="AU279" s="61"/>
      <c r="AV279" s="61"/>
      <c r="AW279" s="61"/>
      <c r="AX279" s="61"/>
      <c r="AY279" s="61"/>
      <c r="AZ279" s="61"/>
      <c r="BA279" s="61"/>
      <c r="BB279" s="61"/>
      <c r="BC279" s="61"/>
      <c r="BD279" s="61"/>
      <c r="BE279" s="61"/>
      <c r="BF279" s="61"/>
      <c r="BG279" s="61"/>
      <c r="BH279" s="61"/>
      <c r="BI279" s="61"/>
      <c r="BJ279" s="61"/>
      <c r="BK279" s="61"/>
      <c r="BL279" s="61"/>
      <c r="BM279" s="61"/>
      <c r="BN279" s="61"/>
      <c r="BO279" s="61"/>
      <c r="BP279" s="61"/>
      <c r="BQ279" s="61"/>
      <c r="BR279" s="61"/>
      <c r="BS279" s="61"/>
      <c r="BT279" s="61"/>
      <c r="BU279" s="61"/>
      <c r="BV279" s="61"/>
      <c r="BW279" s="61"/>
      <c r="BX279" s="61"/>
      <c r="BY279" s="61"/>
      <c r="BZ279" s="61"/>
      <c r="CA279" s="61"/>
      <c r="CB279" s="61"/>
      <c r="CC279" s="61"/>
      <c r="CD279" s="61"/>
      <c r="CE279" s="61"/>
      <c r="CF279" s="61"/>
      <c r="CG279" s="61"/>
      <c r="CH279" s="61"/>
      <c r="CI279" s="61"/>
      <c r="CJ279" s="61"/>
      <c r="CK279" s="61"/>
      <c r="CL279" s="61"/>
      <c r="CM279" s="61"/>
      <c r="CN279" s="61"/>
      <c r="CO279" s="61"/>
      <c r="CP279" s="61"/>
      <c r="CQ279" s="61"/>
      <c r="CR279" s="61"/>
      <c r="CS279" s="61"/>
      <c r="CT279" s="61"/>
      <c r="CU279" s="61"/>
      <c r="CV279" s="61"/>
      <c r="CW279" s="61"/>
      <c r="CX279" s="61"/>
      <c r="CY279" s="61"/>
      <c r="CZ279" s="61"/>
      <c r="DA279" s="61"/>
      <c r="DB279" s="61"/>
    </row>
    <row r="280" spans="1:106" s="58" customFormat="1" ht="16.5" customHeight="1">
      <c r="A280" s="70"/>
      <c r="B280" s="767"/>
      <c r="C280" s="730"/>
      <c r="D280" s="719"/>
      <c r="E280" s="719"/>
      <c r="F280" s="719"/>
      <c r="G280" s="74">
        <f>$F$279*G279</f>
        <v>0</v>
      </c>
      <c r="H280" s="74">
        <f t="shared" ref="H280:AK280" si="138">$F$279*H279</f>
        <v>0</v>
      </c>
      <c r="I280" s="74">
        <f t="shared" si="138"/>
        <v>0</v>
      </c>
      <c r="J280" s="74">
        <f t="shared" si="138"/>
        <v>0</v>
      </c>
      <c r="K280" s="74">
        <f t="shared" si="138"/>
        <v>0</v>
      </c>
      <c r="L280" s="74">
        <f t="shared" si="138"/>
        <v>0</v>
      </c>
      <c r="M280" s="74">
        <f t="shared" si="138"/>
        <v>0</v>
      </c>
      <c r="N280" s="74">
        <f t="shared" si="138"/>
        <v>0</v>
      </c>
      <c r="O280" s="74">
        <f t="shared" si="138"/>
        <v>0</v>
      </c>
      <c r="P280" s="74">
        <f t="shared" si="138"/>
        <v>0</v>
      </c>
      <c r="Q280" s="74">
        <f t="shared" si="138"/>
        <v>0</v>
      </c>
      <c r="R280" s="74">
        <f t="shared" si="138"/>
        <v>0</v>
      </c>
      <c r="S280" s="74">
        <f t="shared" si="138"/>
        <v>0</v>
      </c>
      <c r="T280" s="74">
        <f t="shared" si="138"/>
        <v>0</v>
      </c>
      <c r="U280" s="74">
        <f t="shared" si="138"/>
        <v>0</v>
      </c>
      <c r="V280" s="74">
        <f t="shared" si="138"/>
        <v>0</v>
      </c>
      <c r="W280" s="74">
        <f t="shared" si="138"/>
        <v>0</v>
      </c>
      <c r="X280" s="74">
        <f t="shared" si="138"/>
        <v>0</v>
      </c>
      <c r="Y280" s="74">
        <f t="shared" si="138"/>
        <v>0</v>
      </c>
      <c r="Z280" s="74">
        <f t="shared" si="138"/>
        <v>0</v>
      </c>
      <c r="AA280" s="74">
        <f t="shared" si="138"/>
        <v>0</v>
      </c>
      <c r="AB280" s="74">
        <f t="shared" si="138"/>
        <v>0</v>
      </c>
      <c r="AC280" s="74">
        <f t="shared" si="138"/>
        <v>0</v>
      </c>
      <c r="AD280" s="74">
        <f t="shared" si="138"/>
        <v>0</v>
      </c>
      <c r="AE280" s="74">
        <f t="shared" si="138"/>
        <v>0</v>
      </c>
      <c r="AF280" s="74">
        <f t="shared" si="138"/>
        <v>0</v>
      </c>
      <c r="AG280" s="74">
        <f t="shared" si="138"/>
        <v>0</v>
      </c>
      <c r="AH280" s="74">
        <f t="shared" si="138"/>
        <v>0</v>
      </c>
      <c r="AI280" s="74">
        <f t="shared" si="138"/>
        <v>0</v>
      </c>
      <c r="AJ280" s="74">
        <f t="shared" si="138"/>
        <v>0</v>
      </c>
      <c r="AK280" s="74">
        <f t="shared" si="138"/>
        <v>0</v>
      </c>
      <c r="AL280" s="74">
        <f>F279*AL279</f>
        <v>0</v>
      </c>
      <c r="AM280" s="61"/>
      <c r="AN280" s="61"/>
      <c r="AO280" s="61"/>
      <c r="AP280" s="61"/>
      <c r="AQ280" s="61"/>
      <c r="AR280" s="61"/>
      <c r="AS280" s="61"/>
      <c r="AT280" s="61"/>
      <c r="AU280" s="61"/>
      <c r="AV280" s="61"/>
      <c r="AW280" s="61"/>
      <c r="AX280" s="61"/>
      <c r="AY280" s="61"/>
      <c r="AZ280" s="61"/>
      <c r="BA280" s="61"/>
      <c r="BB280" s="61"/>
      <c r="BC280" s="61"/>
      <c r="BD280" s="61"/>
      <c r="BE280" s="61"/>
      <c r="BF280" s="61"/>
      <c r="BG280" s="61"/>
      <c r="BH280" s="61"/>
      <c r="BI280" s="61"/>
      <c r="BJ280" s="61"/>
      <c r="BK280" s="61"/>
      <c r="BL280" s="61"/>
      <c r="BM280" s="61"/>
      <c r="BN280" s="61"/>
      <c r="BO280" s="61"/>
      <c r="BP280" s="61"/>
      <c r="BQ280" s="61"/>
      <c r="BR280" s="61"/>
      <c r="BS280" s="61"/>
      <c r="BT280" s="61"/>
      <c r="BU280" s="61"/>
      <c r="BV280" s="61"/>
      <c r="BW280" s="61"/>
      <c r="BX280" s="61"/>
      <c r="BY280" s="61"/>
      <c r="BZ280" s="61"/>
      <c r="CA280" s="61"/>
      <c r="CB280" s="61"/>
      <c r="CC280" s="61"/>
      <c r="CD280" s="61"/>
      <c r="CE280" s="61"/>
      <c r="CF280" s="61"/>
      <c r="CG280" s="61"/>
      <c r="CH280" s="61"/>
      <c r="CI280" s="61"/>
      <c r="CJ280" s="61"/>
      <c r="CK280" s="61"/>
      <c r="CL280" s="61"/>
      <c r="CM280" s="61"/>
      <c r="CN280" s="61"/>
      <c r="CO280" s="61"/>
      <c r="CP280" s="61"/>
      <c r="CQ280" s="61"/>
      <c r="CR280" s="61"/>
      <c r="CS280" s="61"/>
      <c r="CT280" s="61"/>
      <c r="CU280" s="61"/>
      <c r="CV280" s="61"/>
      <c r="CW280" s="61"/>
      <c r="CX280" s="61"/>
      <c r="CY280" s="61"/>
      <c r="CZ280" s="61"/>
      <c r="DA280" s="61"/>
      <c r="DB280" s="61"/>
    </row>
    <row r="281" spans="1:106" s="58" customFormat="1" ht="16.5" customHeight="1">
      <c r="A281" s="70" t="s">
        <v>425</v>
      </c>
      <c r="B281" s="767"/>
      <c r="C281" s="724" t="s">
        <v>126</v>
      </c>
      <c r="D281" s="718" t="str">
        <f>[76]납품수량!C39</f>
        <v>MIDDLE BEAM</v>
      </c>
      <c r="E281" s="718" t="str">
        <f>[76]납품수량!D39</f>
        <v>UB</v>
      </c>
      <c r="F281" s="718">
        <f>VLOOKUP(C281,'[72]납품수량(영업)'!$C$3:$F$260,4,FALSE)</f>
        <v>0</v>
      </c>
      <c r="G281" s="74">
        <f>VLOOKUP($C$281,[77]납품수량!$B$3:$AI$200,G1,FALSE)</f>
        <v>0</v>
      </c>
      <c r="H281" s="74">
        <f>VLOOKUP($C$281,[77]납품수량!$B$3:$AI$200,H1,FALSE)</f>
        <v>0</v>
      </c>
      <c r="I281" s="74">
        <f>VLOOKUP($C$281,[77]납품수량!$B$3:$AI$200,I1,FALSE)</f>
        <v>0</v>
      </c>
      <c r="J281" s="74">
        <f>VLOOKUP($C$281,[77]납품수량!$B$3:$AI$200,J1,FALSE)</f>
        <v>0</v>
      </c>
      <c r="K281" s="74">
        <f>VLOOKUP($C$281,[77]납품수량!$B$3:$AI$200,K1,FALSE)</f>
        <v>0</v>
      </c>
      <c r="L281" s="74">
        <f>VLOOKUP($C$281,[77]납품수량!$B$3:$AI$200,L1,FALSE)</f>
        <v>0</v>
      </c>
      <c r="M281" s="74">
        <f>VLOOKUP($C$281,[77]납품수량!$B$3:$AI$200,M1,FALSE)</f>
        <v>0</v>
      </c>
      <c r="N281" s="74">
        <f>VLOOKUP($C$281,[77]납품수량!$B$3:$AI$200,N1,FALSE)</f>
        <v>0</v>
      </c>
      <c r="O281" s="74">
        <f>VLOOKUP($C$281,[77]납품수량!$B$3:$AI$200,O1,FALSE)</f>
        <v>0</v>
      </c>
      <c r="P281" s="74">
        <f>VLOOKUP($C$281,[77]납품수량!$B$3:$AI$200,P1,FALSE)</f>
        <v>0</v>
      </c>
      <c r="Q281" s="74">
        <f>VLOOKUP($C$281,[77]납품수량!$B$3:$AI$200,Q1,FALSE)</f>
        <v>0</v>
      </c>
      <c r="R281" s="74">
        <f>VLOOKUP($C$281,[77]납품수량!$B$3:$AI$200,R1,FALSE)</f>
        <v>0</v>
      </c>
      <c r="S281" s="74">
        <f>VLOOKUP($C$281,[77]납품수량!$B$3:$AI$200,S1,FALSE)</f>
        <v>0</v>
      </c>
      <c r="T281" s="74">
        <f>VLOOKUP($C$281,[77]납품수량!$B$3:$AI$200,T1,FALSE)</f>
        <v>0</v>
      </c>
      <c r="U281" s="74">
        <f>VLOOKUP($C$281,[77]납품수량!$B$3:$AI$200,U1,FALSE)</f>
        <v>0</v>
      </c>
      <c r="V281" s="74">
        <f>VLOOKUP($C$281,[77]납품수량!$B$3:$AI$200,V1,FALSE)</f>
        <v>0</v>
      </c>
      <c r="W281" s="74">
        <f>VLOOKUP($C$281,[77]납품수량!$B$3:$AI$200,W1,FALSE)</f>
        <v>0</v>
      </c>
      <c r="X281" s="74">
        <f>VLOOKUP($C$281,[77]납품수량!$B$3:$AI$200,X1,FALSE)</f>
        <v>0</v>
      </c>
      <c r="Y281" s="74">
        <f>VLOOKUP($C$281,[77]납품수량!$B$3:$AI$200,Y1,FALSE)</f>
        <v>0</v>
      </c>
      <c r="Z281" s="74">
        <f>VLOOKUP($C$281,[77]납품수량!$B$3:$AI$200,Z1,FALSE)</f>
        <v>0</v>
      </c>
      <c r="AA281" s="74">
        <f>VLOOKUP($C$281,[77]납품수량!$B$3:$AI$200,AA1,FALSE)</f>
        <v>0</v>
      </c>
      <c r="AB281" s="74">
        <f>VLOOKUP($C$281,[77]납품수량!$B$3:$AI$200,AB1,FALSE)</f>
        <v>0</v>
      </c>
      <c r="AC281" s="74">
        <f>VLOOKUP($C$281,[77]납품수량!$B$3:$AI$200,AC1,FALSE)</f>
        <v>0</v>
      </c>
      <c r="AD281" s="74">
        <f>VLOOKUP($C$281,[77]납품수량!$B$3:$AI$200,AD1,FALSE)</f>
        <v>0</v>
      </c>
      <c r="AE281" s="74">
        <f>VLOOKUP($C$281,[77]납품수량!$B$3:$AI$200,AE1,FALSE)</f>
        <v>0</v>
      </c>
      <c r="AF281" s="74">
        <f>VLOOKUP($C$281,[77]납품수량!$B$3:$AI$200,AF1,FALSE)</f>
        <v>0</v>
      </c>
      <c r="AG281" s="74">
        <f>VLOOKUP($C$281,[77]납품수량!$B$3:$AI$200,AG1,FALSE)</f>
        <v>0</v>
      </c>
      <c r="AH281" s="74">
        <f>VLOOKUP($C$281,[77]납품수량!$B$3:$AI$200,AH1,FALSE)</f>
        <v>0</v>
      </c>
      <c r="AI281" s="74">
        <f>VLOOKUP($C$281,[77]납품수량!$B$3:$AI$200,AI1,FALSE)</f>
        <v>0</v>
      </c>
      <c r="AJ281" s="74">
        <f>VLOOKUP($C$281,[77]납품수량!$B$3:$AI$200,AJ1,FALSE)</f>
        <v>0</v>
      </c>
      <c r="AK281" s="74">
        <f>VLOOKUP($C$281,[77]납품수량!$B$3:$AI$200,AK1,FALSE)</f>
        <v>0</v>
      </c>
      <c r="AL281" s="74">
        <f>SUM(G281:AK281)</f>
        <v>0</v>
      </c>
      <c r="AM281" s="61"/>
      <c r="AN281" s="61"/>
      <c r="AO281" s="61"/>
      <c r="AP281" s="61"/>
      <c r="AQ281" s="61"/>
      <c r="AR281" s="61"/>
      <c r="AS281" s="61"/>
      <c r="AT281" s="61"/>
      <c r="AU281" s="61"/>
      <c r="AV281" s="61"/>
      <c r="AW281" s="61"/>
      <c r="AX281" s="61"/>
      <c r="AY281" s="61"/>
      <c r="AZ281" s="61"/>
      <c r="BA281" s="61"/>
      <c r="BB281" s="61"/>
      <c r="BC281" s="61"/>
      <c r="BD281" s="61"/>
      <c r="BE281" s="61"/>
      <c r="BF281" s="61"/>
      <c r="BG281" s="61"/>
      <c r="BH281" s="61"/>
      <c r="BI281" s="61"/>
      <c r="BJ281" s="61"/>
      <c r="BK281" s="61"/>
      <c r="BL281" s="61"/>
      <c r="BM281" s="61"/>
      <c r="BN281" s="61"/>
      <c r="BO281" s="61"/>
      <c r="BP281" s="61"/>
      <c r="BQ281" s="61"/>
      <c r="BR281" s="61"/>
      <c r="BS281" s="61"/>
      <c r="BT281" s="61"/>
      <c r="BU281" s="61"/>
      <c r="BV281" s="61"/>
      <c r="BW281" s="61"/>
      <c r="BX281" s="61"/>
      <c r="BY281" s="61"/>
      <c r="BZ281" s="61"/>
      <c r="CA281" s="61"/>
      <c r="CB281" s="61"/>
      <c r="CC281" s="61"/>
      <c r="CD281" s="61"/>
      <c r="CE281" s="61"/>
      <c r="CF281" s="61"/>
      <c r="CG281" s="61"/>
      <c r="CH281" s="61"/>
      <c r="CI281" s="61"/>
      <c r="CJ281" s="61"/>
      <c r="CK281" s="61"/>
      <c r="CL281" s="61"/>
      <c r="CM281" s="61"/>
      <c r="CN281" s="61"/>
      <c r="CO281" s="61"/>
      <c r="CP281" s="61"/>
      <c r="CQ281" s="61"/>
      <c r="CR281" s="61"/>
      <c r="CS281" s="61"/>
      <c r="CT281" s="61"/>
      <c r="CU281" s="61"/>
      <c r="CV281" s="61"/>
      <c r="CW281" s="61"/>
      <c r="CX281" s="61"/>
      <c r="CY281" s="61"/>
      <c r="CZ281" s="61"/>
      <c r="DA281" s="61"/>
      <c r="DB281" s="61"/>
    </row>
    <row r="282" spans="1:106" s="58" customFormat="1" ht="16.5" customHeight="1">
      <c r="A282" s="70"/>
      <c r="B282" s="767"/>
      <c r="C282" s="730"/>
      <c r="D282" s="719"/>
      <c r="E282" s="719"/>
      <c r="F282" s="719"/>
      <c r="G282" s="74">
        <f>$F$281*G281</f>
        <v>0</v>
      </c>
      <c r="H282" s="74">
        <f t="shared" ref="H282:AK282" si="139">$F$281*H281</f>
        <v>0</v>
      </c>
      <c r="I282" s="74">
        <f t="shared" si="139"/>
        <v>0</v>
      </c>
      <c r="J282" s="74">
        <f t="shared" si="139"/>
        <v>0</v>
      </c>
      <c r="K282" s="74">
        <f t="shared" si="139"/>
        <v>0</v>
      </c>
      <c r="L282" s="74">
        <f t="shared" si="139"/>
        <v>0</v>
      </c>
      <c r="M282" s="74">
        <f t="shared" si="139"/>
        <v>0</v>
      </c>
      <c r="N282" s="74">
        <f t="shared" si="139"/>
        <v>0</v>
      </c>
      <c r="O282" s="74">
        <f t="shared" si="139"/>
        <v>0</v>
      </c>
      <c r="P282" s="74">
        <f t="shared" si="139"/>
        <v>0</v>
      </c>
      <c r="Q282" s="74">
        <f t="shared" si="139"/>
        <v>0</v>
      </c>
      <c r="R282" s="74">
        <f t="shared" si="139"/>
        <v>0</v>
      </c>
      <c r="S282" s="74">
        <f t="shared" si="139"/>
        <v>0</v>
      </c>
      <c r="T282" s="74">
        <f t="shared" si="139"/>
        <v>0</v>
      </c>
      <c r="U282" s="74">
        <f t="shared" si="139"/>
        <v>0</v>
      </c>
      <c r="V282" s="74">
        <f t="shared" si="139"/>
        <v>0</v>
      </c>
      <c r="W282" s="74">
        <f t="shared" si="139"/>
        <v>0</v>
      </c>
      <c r="X282" s="74">
        <f t="shared" si="139"/>
        <v>0</v>
      </c>
      <c r="Y282" s="74">
        <f t="shared" si="139"/>
        <v>0</v>
      </c>
      <c r="Z282" s="74">
        <f t="shared" si="139"/>
        <v>0</v>
      </c>
      <c r="AA282" s="74">
        <f t="shared" si="139"/>
        <v>0</v>
      </c>
      <c r="AB282" s="74">
        <f t="shared" si="139"/>
        <v>0</v>
      </c>
      <c r="AC282" s="74">
        <f t="shared" si="139"/>
        <v>0</v>
      </c>
      <c r="AD282" s="74">
        <f t="shared" si="139"/>
        <v>0</v>
      </c>
      <c r="AE282" s="74">
        <f t="shared" si="139"/>
        <v>0</v>
      </c>
      <c r="AF282" s="74">
        <f t="shared" si="139"/>
        <v>0</v>
      </c>
      <c r="AG282" s="74">
        <f t="shared" si="139"/>
        <v>0</v>
      </c>
      <c r="AH282" s="74">
        <f t="shared" si="139"/>
        <v>0</v>
      </c>
      <c r="AI282" s="74">
        <f t="shared" si="139"/>
        <v>0</v>
      </c>
      <c r="AJ282" s="74">
        <f t="shared" si="139"/>
        <v>0</v>
      </c>
      <c r="AK282" s="74">
        <f t="shared" si="139"/>
        <v>0</v>
      </c>
      <c r="AL282" s="74">
        <f>F281*AL281</f>
        <v>0</v>
      </c>
      <c r="AM282" s="61"/>
      <c r="AN282" s="61"/>
      <c r="AO282" s="61"/>
      <c r="AP282" s="61"/>
      <c r="AQ282" s="61"/>
      <c r="AR282" s="61"/>
      <c r="AS282" s="61"/>
      <c r="AT282" s="61"/>
      <c r="AU282" s="61"/>
      <c r="AV282" s="61"/>
      <c r="AW282" s="61"/>
      <c r="AX282" s="61"/>
      <c r="AY282" s="61"/>
      <c r="AZ282" s="61"/>
      <c r="BA282" s="61"/>
      <c r="BB282" s="61"/>
      <c r="BC282" s="61"/>
      <c r="BD282" s="61"/>
      <c r="BE282" s="61"/>
      <c r="BF282" s="61"/>
      <c r="BG282" s="61"/>
      <c r="BH282" s="61"/>
      <c r="BI282" s="61"/>
      <c r="BJ282" s="61"/>
      <c r="BK282" s="61"/>
      <c r="BL282" s="61"/>
      <c r="BM282" s="61"/>
      <c r="BN282" s="61"/>
      <c r="BO282" s="61"/>
      <c r="BP282" s="61"/>
      <c r="BQ282" s="61"/>
      <c r="BR282" s="61"/>
      <c r="BS282" s="61"/>
      <c r="BT282" s="61"/>
      <c r="BU282" s="61"/>
      <c r="BV282" s="61"/>
      <c r="BW282" s="61"/>
      <c r="BX282" s="61"/>
      <c r="BY282" s="61"/>
      <c r="BZ282" s="61"/>
      <c r="CA282" s="61"/>
      <c r="CB282" s="61"/>
      <c r="CC282" s="61"/>
      <c r="CD282" s="61"/>
      <c r="CE282" s="61"/>
      <c r="CF282" s="61"/>
      <c r="CG282" s="61"/>
      <c r="CH282" s="61"/>
      <c r="CI282" s="61"/>
      <c r="CJ282" s="61"/>
      <c r="CK282" s="61"/>
      <c r="CL282" s="61"/>
      <c r="CM282" s="61"/>
      <c r="CN282" s="61"/>
      <c r="CO282" s="61"/>
      <c r="CP282" s="61"/>
      <c r="CQ282" s="61"/>
      <c r="CR282" s="61"/>
      <c r="CS282" s="61"/>
      <c r="CT282" s="61"/>
      <c r="CU282" s="61"/>
      <c r="CV282" s="61"/>
      <c r="CW282" s="61"/>
      <c r="CX282" s="61"/>
      <c r="CY282" s="61"/>
      <c r="CZ282" s="61"/>
      <c r="DA282" s="61"/>
      <c r="DB282" s="61"/>
    </row>
    <row r="283" spans="1:106" s="58" customFormat="1" ht="16.5" customHeight="1">
      <c r="A283" s="70" t="s">
        <v>425</v>
      </c>
      <c r="B283" s="767"/>
      <c r="C283" s="724" t="s">
        <v>127</v>
      </c>
      <c r="D283" s="718" t="str">
        <f>[76]납품수량!C40</f>
        <v>MIDDLE BEAM</v>
      </c>
      <c r="E283" s="718" t="str">
        <f>[76]납품수량!D40</f>
        <v>W200</v>
      </c>
      <c r="F283" s="718">
        <f>VLOOKUP(C283,'[72]납품수량(영업)'!$C$3:$F$260,4,FALSE)</f>
        <v>0</v>
      </c>
      <c r="G283" s="74">
        <f>VLOOKUP($C$283,[77]납품수량!$B$3:$AI$200,G1,FALSE)</f>
        <v>0</v>
      </c>
      <c r="H283" s="74">
        <f>VLOOKUP($C$283,[77]납품수량!$B$3:$AI$200,H1,FALSE)</f>
        <v>0</v>
      </c>
      <c r="I283" s="74">
        <f>VLOOKUP($C$283,[77]납품수량!$B$3:$AI$200,I1,FALSE)</f>
        <v>0</v>
      </c>
      <c r="J283" s="74">
        <f>VLOOKUP($C$283,[77]납품수량!$B$3:$AI$200,J1,FALSE)</f>
        <v>0</v>
      </c>
      <c r="K283" s="74">
        <f>VLOOKUP($C$283,[77]납품수량!$B$3:$AI$200,K1,FALSE)</f>
        <v>0</v>
      </c>
      <c r="L283" s="74">
        <f>VLOOKUP($C$283,[77]납품수량!$B$3:$AI$200,L1,FALSE)</f>
        <v>0</v>
      </c>
      <c r="M283" s="74">
        <f>VLOOKUP($C$283,[77]납품수량!$B$3:$AI$200,M1,FALSE)</f>
        <v>0</v>
      </c>
      <c r="N283" s="74">
        <f>VLOOKUP($C$283,[77]납품수량!$B$3:$AI$200,N1,FALSE)</f>
        <v>0</v>
      </c>
      <c r="O283" s="74">
        <f>VLOOKUP($C$283,[77]납품수량!$B$3:$AI$200,O1,FALSE)</f>
        <v>0</v>
      </c>
      <c r="P283" s="74">
        <f>VLOOKUP($C$283,[77]납품수량!$B$3:$AI$200,P1,FALSE)</f>
        <v>0</v>
      </c>
      <c r="Q283" s="74">
        <f>VLOOKUP($C$283,[77]납품수량!$B$3:$AI$200,Q1,FALSE)</f>
        <v>0</v>
      </c>
      <c r="R283" s="74">
        <f>VLOOKUP($C$283,[77]납품수량!$B$3:$AI$200,R1,FALSE)</f>
        <v>0</v>
      </c>
      <c r="S283" s="74">
        <f>VLOOKUP($C$283,[77]납품수량!$B$3:$AI$200,S1,FALSE)</f>
        <v>0</v>
      </c>
      <c r="T283" s="74">
        <f>VLOOKUP($C$283,[77]납품수량!$B$3:$AI$200,T1,FALSE)</f>
        <v>0</v>
      </c>
      <c r="U283" s="74">
        <f>VLOOKUP($C$283,[77]납품수량!$B$3:$AI$200,U1,FALSE)</f>
        <v>0</v>
      </c>
      <c r="V283" s="74">
        <f>VLOOKUP($C$283,[77]납품수량!$B$3:$AI$200,V1,FALSE)</f>
        <v>0</v>
      </c>
      <c r="W283" s="74">
        <f>VLOOKUP($C$283,[77]납품수량!$B$3:$AI$200,W1,FALSE)</f>
        <v>0</v>
      </c>
      <c r="X283" s="74">
        <f>VLOOKUP($C$283,[77]납품수량!$B$3:$AI$200,X1,FALSE)</f>
        <v>0</v>
      </c>
      <c r="Y283" s="74">
        <f>VLOOKUP($C$283,[77]납품수량!$B$3:$AI$200,Y1,FALSE)</f>
        <v>0</v>
      </c>
      <c r="Z283" s="74">
        <f>VLOOKUP($C$283,[77]납품수량!$B$3:$AI$200,Z1,FALSE)</f>
        <v>0</v>
      </c>
      <c r="AA283" s="74">
        <f>VLOOKUP($C$283,[77]납품수량!$B$3:$AI$200,AA1,FALSE)</f>
        <v>0</v>
      </c>
      <c r="AB283" s="74">
        <f>VLOOKUP($C$283,[77]납품수량!$B$3:$AI$200,AB1,FALSE)</f>
        <v>0</v>
      </c>
      <c r="AC283" s="74">
        <f>VLOOKUP($C$283,[77]납품수량!$B$3:$AI$200,AC1,FALSE)</f>
        <v>0</v>
      </c>
      <c r="AD283" s="74">
        <f>VLOOKUP($C$283,[77]납품수량!$B$3:$AI$200,AD1,FALSE)</f>
        <v>0</v>
      </c>
      <c r="AE283" s="74">
        <f>VLOOKUP($C$283,[77]납품수량!$B$3:$AI$200,AE1,FALSE)</f>
        <v>0</v>
      </c>
      <c r="AF283" s="74">
        <f>VLOOKUP($C$283,[77]납품수량!$B$3:$AI$200,AF1,FALSE)</f>
        <v>0</v>
      </c>
      <c r="AG283" s="74">
        <f>VLOOKUP($C$283,[77]납품수량!$B$3:$AI$200,AG1,FALSE)</f>
        <v>0</v>
      </c>
      <c r="AH283" s="74">
        <f>VLOOKUP($C$283,[77]납품수량!$B$3:$AI$200,AH1,FALSE)</f>
        <v>0</v>
      </c>
      <c r="AI283" s="74">
        <f>VLOOKUP($C$283,[77]납품수량!$B$3:$AI$200,AI1,FALSE)</f>
        <v>0</v>
      </c>
      <c r="AJ283" s="74">
        <f>VLOOKUP($C$283,[77]납품수량!$B$3:$AI$200,AJ1,FALSE)</f>
        <v>0</v>
      </c>
      <c r="AK283" s="74">
        <f>VLOOKUP($C$283,[77]납품수량!$B$3:$AI$200,AK1,FALSE)</f>
        <v>0</v>
      </c>
      <c r="AL283" s="74">
        <f>SUM(G283:AK283)</f>
        <v>0</v>
      </c>
      <c r="AM283" s="61"/>
      <c r="AN283" s="61"/>
      <c r="AO283" s="61"/>
      <c r="AP283" s="61"/>
      <c r="AQ283" s="61"/>
      <c r="AR283" s="61"/>
      <c r="AS283" s="61"/>
      <c r="AT283" s="61"/>
      <c r="AU283" s="61"/>
      <c r="AV283" s="61"/>
      <c r="AW283" s="61"/>
      <c r="AX283" s="61"/>
      <c r="AY283" s="61"/>
      <c r="AZ283" s="61"/>
      <c r="BA283" s="61"/>
      <c r="BB283" s="61"/>
      <c r="BC283" s="61"/>
      <c r="BD283" s="61"/>
      <c r="BE283" s="61"/>
      <c r="BF283" s="61"/>
      <c r="BG283" s="61"/>
      <c r="BH283" s="61"/>
      <c r="BI283" s="61"/>
      <c r="BJ283" s="61"/>
      <c r="BK283" s="61"/>
      <c r="BL283" s="61"/>
      <c r="BM283" s="61"/>
      <c r="BN283" s="61"/>
      <c r="BO283" s="61"/>
      <c r="BP283" s="61"/>
      <c r="BQ283" s="61"/>
      <c r="BR283" s="61"/>
      <c r="BS283" s="61"/>
      <c r="BT283" s="61"/>
      <c r="BU283" s="61"/>
      <c r="BV283" s="61"/>
      <c r="BW283" s="61"/>
      <c r="BX283" s="61"/>
      <c r="BY283" s="61"/>
      <c r="BZ283" s="61"/>
      <c r="CA283" s="61"/>
      <c r="CB283" s="61"/>
      <c r="CC283" s="61"/>
      <c r="CD283" s="61"/>
      <c r="CE283" s="61"/>
      <c r="CF283" s="61"/>
      <c r="CG283" s="61"/>
      <c r="CH283" s="61"/>
      <c r="CI283" s="61"/>
      <c r="CJ283" s="61"/>
      <c r="CK283" s="61"/>
      <c r="CL283" s="61"/>
      <c r="CM283" s="61"/>
      <c r="CN283" s="61"/>
      <c r="CO283" s="61"/>
      <c r="CP283" s="61"/>
      <c r="CQ283" s="61"/>
      <c r="CR283" s="61"/>
      <c r="CS283" s="61"/>
      <c r="CT283" s="61"/>
      <c r="CU283" s="61"/>
      <c r="CV283" s="61"/>
      <c r="CW283" s="61"/>
      <c r="CX283" s="61"/>
      <c r="CY283" s="61"/>
      <c r="CZ283" s="61"/>
      <c r="DA283" s="61"/>
      <c r="DB283" s="61"/>
    </row>
    <row r="284" spans="1:106" s="58" customFormat="1" ht="16.5" customHeight="1">
      <c r="A284" s="70"/>
      <c r="B284" s="767"/>
      <c r="C284" s="730"/>
      <c r="D284" s="719"/>
      <c r="E284" s="719"/>
      <c r="F284" s="719"/>
      <c r="G284" s="74">
        <f>$F$283*G283</f>
        <v>0</v>
      </c>
      <c r="H284" s="74">
        <f t="shared" ref="H284:AK284" si="140">$F$283*H283</f>
        <v>0</v>
      </c>
      <c r="I284" s="74">
        <f t="shared" si="140"/>
        <v>0</v>
      </c>
      <c r="J284" s="74">
        <f t="shared" si="140"/>
        <v>0</v>
      </c>
      <c r="K284" s="74">
        <f t="shared" si="140"/>
        <v>0</v>
      </c>
      <c r="L284" s="74">
        <f t="shared" si="140"/>
        <v>0</v>
      </c>
      <c r="M284" s="74">
        <f t="shared" si="140"/>
        <v>0</v>
      </c>
      <c r="N284" s="74">
        <f t="shared" si="140"/>
        <v>0</v>
      </c>
      <c r="O284" s="74">
        <f t="shared" si="140"/>
        <v>0</v>
      </c>
      <c r="P284" s="74">
        <f t="shared" si="140"/>
        <v>0</v>
      </c>
      <c r="Q284" s="74">
        <f t="shared" si="140"/>
        <v>0</v>
      </c>
      <c r="R284" s="74">
        <f t="shared" si="140"/>
        <v>0</v>
      </c>
      <c r="S284" s="74">
        <f t="shared" si="140"/>
        <v>0</v>
      </c>
      <c r="T284" s="74">
        <f t="shared" si="140"/>
        <v>0</v>
      </c>
      <c r="U284" s="74">
        <f t="shared" si="140"/>
        <v>0</v>
      </c>
      <c r="V284" s="74">
        <f t="shared" si="140"/>
        <v>0</v>
      </c>
      <c r="W284" s="74">
        <f t="shared" si="140"/>
        <v>0</v>
      </c>
      <c r="X284" s="74">
        <f t="shared" si="140"/>
        <v>0</v>
      </c>
      <c r="Y284" s="74">
        <f t="shared" si="140"/>
        <v>0</v>
      </c>
      <c r="Z284" s="74">
        <f t="shared" si="140"/>
        <v>0</v>
      </c>
      <c r="AA284" s="74">
        <f t="shared" si="140"/>
        <v>0</v>
      </c>
      <c r="AB284" s="74">
        <f t="shared" si="140"/>
        <v>0</v>
      </c>
      <c r="AC284" s="74">
        <f t="shared" si="140"/>
        <v>0</v>
      </c>
      <c r="AD284" s="74">
        <f t="shared" si="140"/>
        <v>0</v>
      </c>
      <c r="AE284" s="74">
        <f t="shared" si="140"/>
        <v>0</v>
      </c>
      <c r="AF284" s="74">
        <f t="shared" si="140"/>
        <v>0</v>
      </c>
      <c r="AG284" s="74">
        <f t="shared" si="140"/>
        <v>0</v>
      </c>
      <c r="AH284" s="74">
        <f t="shared" si="140"/>
        <v>0</v>
      </c>
      <c r="AI284" s="74">
        <f t="shared" si="140"/>
        <v>0</v>
      </c>
      <c r="AJ284" s="74">
        <f t="shared" si="140"/>
        <v>0</v>
      </c>
      <c r="AK284" s="74">
        <f t="shared" si="140"/>
        <v>0</v>
      </c>
      <c r="AL284" s="74">
        <f>F283*AL283</f>
        <v>0</v>
      </c>
      <c r="AM284" s="61"/>
      <c r="AN284" s="61"/>
      <c r="AO284" s="61"/>
      <c r="AP284" s="61"/>
      <c r="AQ284" s="61"/>
      <c r="AR284" s="61"/>
      <c r="AS284" s="61"/>
      <c r="AT284" s="61"/>
      <c r="AU284" s="61"/>
      <c r="AV284" s="61"/>
      <c r="AW284" s="61"/>
      <c r="AX284" s="61"/>
      <c r="AY284" s="61"/>
      <c r="AZ284" s="61"/>
      <c r="BA284" s="61"/>
      <c r="BB284" s="61"/>
      <c r="BC284" s="61"/>
      <c r="BD284" s="61"/>
      <c r="BE284" s="61"/>
      <c r="BF284" s="61"/>
      <c r="BG284" s="61"/>
      <c r="BH284" s="61"/>
      <c r="BI284" s="61"/>
      <c r="BJ284" s="61"/>
      <c r="BK284" s="61"/>
      <c r="BL284" s="61"/>
      <c r="BM284" s="61"/>
      <c r="BN284" s="61"/>
      <c r="BO284" s="61"/>
      <c r="BP284" s="61"/>
      <c r="BQ284" s="61"/>
      <c r="BR284" s="61"/>
      <c r="BS284" s="61"/>
      <c r="BT284" s="61"/>
      <c r="BU284" s="61"/>
      <c r="BV284" s="61"/>
      <c r="BW284" s="61"/>
      <c r="BX284" s="61"/>
      <c r="BY284" s="61"/>
      <c r="BZ284" s="61"/>
      <c r="CA284" s="61"/>
      <c r="CB284" s="61"/>
      <c r="CC284" s="61"/>
      <c r="CD284" s="61"/>
      <c r="CE284" s="61"/>
      <c r="CF284" s="61"/>
      <c r="CG284" s="61"/>
      <c r="CH284" s="61"/>
      <c r="CI284" s="61"/>
      <c r="CJ284" s="61"/>
      <c r="CK284" s="61"/>
      <c r="CL284" s="61"/>
      <c r="CM284" s="61"/>
      <c r="CN284" s="61"/>
      <c r="CO284" s="61"/>
      <c r="CP284" s="61"/>
      <c r="CQ284" s="61"/>
      <c r="CR284" s="61"/>
      <c r="CS284" s="61"/>
      <c r="CT284" s="61"/>
      <c r="CU284" s="61"/>
      <c r="CV284" s="61"/>
      <c r="CW284" s="61"/>
      <c r="CX284" s="61"/>
      <c r="CY284" s="61"/>
      <c r="CZ284" s="61"/>
      <c r="DA284" s="61"/>
      <c r="DB284" s="61"/>
    </row>
    <row r="285" spans="1:106" s="58" customFormat="1" ht="16.5" customHeight="1">
      <c r="A285" s="70" t="s">
        <v>425</v>
      </c>
      <c r="B285" s="767"/>
      <c r="C285" s="724" t="s">
        <v>128</v>
      </c>
      <c r="D285" s="718" t="str">
        <f>[76]납품수량!C41</f>
        <v>REAR BEAM CLIP</v>
      </c>
      <c r="E285" s="718" t="str">
        <f>[76]납품수량!D41</f>
        <v>W200</v>
      </c>
      <c r="F285" s="718">
        <f>VLOOKUP(C285,'[72]납품수량(영업)'!$C$3:$F$260,4,FALSE)</f>
        <v>0</v>
      </c>
      <c r="G285" s="74">
        <f>VLOOKUP($C$285,[77]납품수량!$B$3:$AI$200,G1,FALSE)</f>
        <v>0</v>
      </c>
      <c r="H285" s="74">
        <f>VLOOKUP($C$285,[77]납품수량!$B$3:$AI$200,H1,FALSE)</f>
        <v>0</v>
      </c>
      <c r="I285" s="74">
        <f>VLOOKUP($C$285,[77]납품수량!$B$3:$AI$200,I1,FALSE)</f>
        <v>0</v>
      </c>
      <c r="J285" s="74">
        <f>VLOOKUP($C$285,[77]납품수량!$B$3:$AI$200,J1,FALSE)</f>
        <v>0</v>
      </c>
      <c r="K285" s="74">
        <f>VLOOKUP($C$285,[77]납품수량!$B$3:$AI$200,K1,FALSE)</f>
        <v>0</v>
      </c>
      <c r="L285" s="74">
        <f>VLOOKUP($C$285,[77]납품수량!$B$3:$AI$200,L1,FALSE)</f>
        <v>0</v>
      </c>
      <c r="M285" s="74">
        <f>VLOOKUP($C$285,[77]납품수량!$B$3:$AI$200,M1,FALSE)</f>
        <v>0</v>
      </c>
      <c r="N285" s="74">
        <f>VLOOKUP($C$285,[77]납품수량!$B$3:$AI$200,N1,FALSE)</f>
        <v>0</v>
      </c>
      <c r="O285" s="74">
        <f>VLOOKUP($C$285,[77]납품수량!$B$3:$AI$200,O1,FALSE)</f>
        <v>0</v>
      </c>
      <c r="P285" s="74">
        <f>VLOOKUP($C$285,[77]납품수량!$B$3:$AI$200,P1,FALSE)</f>
        <v>0</v>
      </c>
      <c r="Q285" s="74">
        <f>VLOOKUP($C$285,[77]납품수량!$B$3:$AI$200,Q1,FALSE)</f>
        <v>0</v>
      </c>
      <c r="R285" s="74">
        <f>VLOOKUP($C$285,[77]납품수량!$B$3:$AI$200,R1,FALSE)</f>
        <v>0</v>
      </c>
      <c r="S285" s="74">
        <f>VLOOKUP($C$285,[77]납품수량!$B$3:$AI$200,S1,FALSE)</f>
        <v>0</v>
      </c>
      <c r="T285" s="74">
        <f>VLOOKUP($C$285,[77]납품수량!$B$3:$AI$200,T1,FALSE)</f>
        <v>0</v>
      </c>
      <c r="U285" s="74">
        <f>VLOOKUP($C$285,[77]납품수량!$B$3:$AI$200,U1,FALSE)</f>
        <v>0</v>
      </c>
      <c r="V285" s="74">
        <f>VLOOKUP($C$285,[77]납품수량!$B$3:$AI$200,V1,FALSE)</f>
        <v>0</v>
      </c>
      <c r="W285" s="74">
        <f>VLOOKUP($C$285,[77]납품수량!$B$3:$AI$200,W1,FALSE)</f>
        <v>0</v>
      </c>
      <c r="X285" s="74">
        <f>VLOOKUP($C$285,[77]납품수량!$B$3:$AI$200,X1,FALSE)</f>
        <v>0</v>
      </c>
      <c r="Y285" s="74">
        <f>VLOOKUP($C$285,[77]납품수량!$B$3:$AI$200,Y1,FALSE)</f>
        <v>0</v>
      </c>
      <c r="Z285" s="74">
        <f>VLOOKUP($C$285,[77]납품수량!$B$3:$AI$200,Z1,FALSE)</f>
        <v>0</v>
      </c>
      <c r="AA285" s="74">
        <f>VLOOKUP($C$285,[77]납품수량!$B$3:$AI$200,AA1,FALSE)</f>
        <v>0</v>
      </c>
      <c r="AB285" s="74">
        <f>VLOOKUP($C$285,[77]납품수량!$B$3:$AI$200,AB1,FALSE)</f>
        <v>0</v>
      </c>
      <c r="AC285" s="74">
        <f>VLOOKUP($C$285,[77]납품수량!$B$3:$AI$200,AC1,FALSE)</f>
        <v>0</v>
      </c>
      <c r="AD285" s="74">
        <f>VLOOKUP($C$285,[77]납품수량!$B$3:$AI$200,AD1,FALSE)</f>
        <v>0</v>
      </c>
      <c r="AE285" s="74">
        <f>VLOOKUP($C$285,[77]납품수량!$B$3:$AI$200,AE1,FALSE)</f>
        <v>0</v>
      </c>
      <c r="AF285" s="74">
        <f>VLOOKUP($C$285,[77]납품수량!$B$3:$AI$200,AF1,FALSE)</f>
        <v>0</v>
      </c>
      <c r="AG285" s="74">
        <f>VLOOKUP($C$285,[77]납품수량!$B$3:$AI$200,AG1,FALSE)</f>
        <v>0</v>
      </c>
      <c r="AH285" s="74">
        <f>VLOOKUP($C$285,[77]납품수량!$B$3:$AI$200,AH1,FALSE)</f>
        <v>0</v>
      </c>
      <c r="AI285" s="74">
        <f>VLOOKUP($C$285,[77]납품수량!$B$3:$AI$200,AI1,FALSE)</f>
        <v>0</v>
      </c>
      <c r="AJ285" s="74">
        <f>VLOOKUP($C$285,[77]납품수량!$B$3:$AI$200,AJ1,FALSE)</f>
        <v>0</v>
      </c>
      <c r="AK285" s="74">
        <f>VLOOKUP($C$285,[77]납품수량!$B$3:$AI$200,AK1,FALSE)</f>
        <v>0</v>
      </c>
      <c r="AL285" s="74">
        <f>SUM(G285:AK285)</f>
        <v>0</v>
      </c>
      <c r="AM285" s="61"/>
      <c r="AN285" s="61"/>
      <c r="AO285" s="61"/>
      <c r="AP285" s="61"/>
      <c r="AQ285" s="61"/>
      <c r="AR285" s="61"/>
      <c r="AS285" s="61"/>
      <c r="AT285" s="61"/>
      <c r="AU285" s="61"/>
      <c r="AV285" s="61"/>
      <c r="AW285" s="61"/>
      <c r="AX285" s="61"/>
      <c r="AY285" s="61"/>
      <c r="AZ285" s="61"/>
      <c r="BA285" s="61"/>
      <c r="BB285" s="61"/>
      <c r="BC285" s="61"/>
      <c r="BD285" s="61"/>
      <c r="BE285" s="61"/>
      <c r="BF285" s="61"/>
      <c r="BG285" s="61"/>
      <c r="BH285" s="61"/>
      <c r="BI285" s="61"/>
      <c r="BJ285" s="61"/>
      <c r="BK285" s="61"/>
      <c r="BL285" s="61"/>
      <c r="BM285" s="61"/>
      <c r="BN285" s="61"/>
      <c r="BO285" s="61"/>
      <c r="BP285" s="61"/>
      <c r="BQ285" s="61"/>
      <c r="BR285" s="61"/>
      <c r="BS285" s="61"/>
      <c r="BT285" s="61"/>
      <c r="BU285" s="61"/>
      <c r="BV285" s="61"/>
      <c r="BW285" s="61"/>
      <c r="BX285" s="61"/>
      <c r="BY285" s="61"/>
      <c r="BZ285" s="61"/>
      <c r="CA285" s="61"/>
      <c r="CB285" s="61"/>
      <c r="CC285" s="61"/>
      <c r="CD285" s="61"/>
      <c r="CE285" s="61"/>
      <c r="CF285" s="61"/>
      <c r="CG285" s="61"/>
      <c r="CH285" s="61"/>
      <c r="CI285" s="61"/>
      <c r="CJ285" s="61"/>
      <c r="CK285" s="61"/>
      <c r="CL285" s="61"/>
      <c r="CM285" s="61"/>
      <c r="CN285" s="61"/>
      <c r="CO285" s="61"/>
      <c r="CP285" s="61"/>
      <c r="CQ285" s="61"/>
      <c r="CR285" s="61"/>
      <c r="CS285" s="61"/>
      <c r="CT285" s="61"/>
      <c r="CU285" s="61"/>
      <c r="CV285" s="61"/>
      <c r="CW285" s="61"/>
      <c r="CX285" s="61"/>
      <c r="CY285" s="61"/>
      <c r="CZ285" s="61"/>
      <c r="DA285" s="61"/>
      <c r="DB285" s="61"/>
    </row>
    <row r="286" spans="1:106" s="58" customFormat="1" ht="16.5" customHeight="1">
      <c r="A286" s="70"/>
      <c r="B286" s="767"/>
      <c r="C286" s="730"/>
      <c r="D286" s="719"/>
      <c r="E286" s="719"/>
      <c r="F286" s="719"/>
      <c r="G286" s="74">
        <f>$F$285*G285</f>
        <v>0</v>
      </c>
      <c r="H286" s="74">
        <f t="shared" ref="H286:AK286" si="141">$F$285*H285</f>
        <v>0</v>
      </c>
      <c r="I286" s="74">
        <f t="shared" si="141"/>
        <v>0</v>
      </c>
      <c r="J286" s="74">
        <f t="shared" si="141"/>
        <v>0</v>
      </c>
      <c r="K286" s="74">
        <f t="shared" si="141"/>
        <v>0</v>
      </c>
      <c r="L286" s="74">
        <f t="shared" si="141"/>
        <v>0</v>
      </c>
      <c r="M286" s="74">
        <f t="shared" si="141"/>
        <v>0</v>
      </c>
      <c r="N286" s="74">
        <f t="shared" si="141"/>
        <v>0</v>
      </c>
      <c r="O286" s="74">
        <f t="shared" si="141"/>
        <v>0</v>
      </c>
      <c r="P286" s="74">
        <f t="shared" si="141"/>
        <v>0</v>
      </c>
      <c r="Q286" s="74">
        <f t="shared" si="141"/>
        <v>0</v>
      </c>
      <c r="R286" s="74">
        <f t="shared" si="141"/>
        <v>0</v>
      </c>
      <c r="S286" s="74">
        <f t="shared" si="141"/>
        <v>0</v>
      </c>
      <c r="T286" s="74">
        <f t="shared" si="141"/>
        <v>0</v>
      </c>
      <c r="U286" s="74">
        <f t="shared" si="141"/>
        <v>0</v>
      </c>
      <c r="V286" s="74">
        <f t="shared" si="141"/>
        <v>0</v>
      </c>
      <c r="W286" s="74">
        <f t="shared" si="141"/>
        <v>0</v>
      </c>
      <c r="X286" s="74">
        <f t="shared" si="141"/>
        <v>0</v>
      </c>
      <c r="Y286" s="74">
        <f t="shared" si="141"/>
        <v>0</v>
      </c>
      <c r="Z286" s="74">
        <f t="shared" si="141"/>
        <v>0</v>
      </c>
      <c r="AA286" s="74">
        <f t="shared" si="141"/>
        <v>0</v>
      </c>
      <c r="AB286" s="74">
        <f t="shared" si="141"/>
        <v>0</v>
      </c>
      <c r="AC286" s="74">
        <f t="shared" si="141"/>
        <v>0</v>
      </c>
      <c r="AD286" s="74">
        <f t="shared" si="141"/>
        <v>0</v>
      </c>
      <c r="AE286" s="74">
        <f t="shared" si="141"/>
        <v>0</v>
      </c>
      <c r="AF286" s="74">
        <f t="shared" si="141"/>
        <v>0</v>
      </c>
      <c r="AG286" s="74">
        <f t="shared" si="141"/>
        <v>0</v>
      </c>
      <c r="AH286" s="74">
        <f t="shared" si="141"/>
        <v>0</v>
      </c>
      <c r="AI286" s="74">
        <f t="shared" si="141"/>
        <v>0</v>
      </c>
      <c r="AJ286" s="74">
        <f t="shared" si="141"/>
        <v>0</v>
      </c>
      <c r="AK286" s="74">
        <f t="shared" si="141"/>
        <v>0</v>
      </c>
      <c r="AL286" s="74">
        <f>F285*AL285</f>
        <v>0</v>
      </c>
      <c r="AM286" s="61"/>
      <c r="AN286" s="61"/>
      <c r="AO286" s="61"/>
      <c r="AP286" s="61"/>
      <c r="AQ286" s="61"/>
      <c r="AR286" s="61"/>
      <c r="AS286" s="61"/>
      <c r="AT286" s="61"/>
      <c r="AU286" s="61"/>
      <c r="AV286" s="61"/>
      <c r="AW286" s="61"/>
      <c r="AX286" s="61"/>
      <c r="AY286" s="61"/>
      <c r="AZ286" s="61"/>
      <c r="BA286" s="61"/>
      <c r="BB286" s="61"/>
      <c r="BC286" s="61"/>
      <c r="BD286" s="61"/>
      <c r="BE286" s="61"/>
      <c r="BF286" s="61"/>
      <c r="BG286" s="61"/>
      <c r="BH286" s="61"/>
      <c r="BI286" s="61"/>
      <c r="BJ286" s="61"/>
      <c r="BK286" s="61"/>
      <c r="BL286" s="61"/>
      <c r="BM286" s="61"/>
      <c r="BN286" s="61"/>
      <c r="BO286" s="61"/>
      <c r="BP286" s="61"/>
      <c r="BQ286" s="61"/>
      <c r="BR286" s="61"/>
      <c r="BS286" s="61"/>
      <c r="BT286" s="61"/>
      <c r="BU286" s="61"/>
      <c r="BV286" s="61"/>
      <c r="BW286" s="61"/>
      <c r="BX286" s="61"/>
      <c r="BY286" s="61"/>
      <c r="BZ286" s="61"/>
      <c r="CA286" s="61"/>
      <c r="CB286" s="61"/>
      <c r="CC286" s="61"/>
      <c r="CD286" s="61"/>
      <c r="CE286" s="61"/>
      <c r="CF286" s="61"/>
      <c r="CG286" s="61"/>
      <c r="CH286" s="61"/>
      <c r="CI286" s="61"/>
      <c r="CJ286" s="61"/>
      <c r="CK286" s="61"/>
      <c r="CL286" s="61"/>
      <c r="CM286" s="61"/>
      <c r="CN286" s="61"/>
      <c r="CO286" s="61"/>
      <c r="CP286" s="61"/>
      <c r="CQ286" s="61"/>
      <c r="CR286" s="61"/>
      <c r="CS286" s="61"/>
      <c r="CT286" s="61"/>
      <c r="CU286" s="61"/>
      <c r="CV286" s="61"/>
      <c r="CW286" s="61"/>
      <c r="CX286" s="61"/>
      <c r="CY286" s="61"/>
      <c r="CZ286" s="61"/>
      <c r="DA286" s="61"/>
      <c r="DB286" s="61"/>
    </row>
    <row r="287" spans="1:106" s="58" customFormat="1" ht="16.5" customHeight="1">
      <c r="A287" s="70" t="s">
        <v>425</v>
      </c>
      <c r="B287" s="767"/>
      <c r="C287" s="724" t="s">
        <v>129</v>
      </c>
      <c r="D287" s="718" t="str">
        <f>[76]납품수량!C42</f>
        <v>FRONT BEAM(도장,창일)</v>
      </c>
      <c r="E287" s="718" t="str">
        <f>[76]납품수량!D42</f>
        <v xml:space="preserve">YS4 </v>
      </c>
      <c r="F287" s="718">
        <f>VLOOKUP(C287,'[72]납품수량(영업)'!$C$3:$F$260,4,FALSE)</f>
        <v>0</v>
      </c>
      <c r="G287" s="74">
        <f>VLOOKUP($C$287,[77]납품수량!$B$3:$AI$200,G1,FALSE)</f>
        <v>0</v>
      </c>
      <c r="H287" s="74">
        <f>VLOOKUP($C$287,[77]납품수량!$B$3:$AI$200,H1,FALSE)</f>
        <v>0</v>
      </c>
      <c r="I287" s="74">
        <f>VLOOKUP($C$287,[77]납품수량!$B$3:$AI$200,I1,FALSE)</f>
        <v>0</v>
      </c>
      <c r="J287" s="74">
        <f>VLOOKUP($C$287,[77]납품수량!$B$3:$AI$200,J1,FALSE)</f>
        <v>0</v>
      </c>
      <c r="K287" s="74">
        <f>VLOOKUP($C$287,[77]납품수량!$B$3:$AI$200,K1,FALSE)</f>
        <v>0</v>
      </c>
      <c r="L287" s="74">
        <f>VLOOKUP($C$287,[77]납품수량!$B$3:$AI$200,L1,FALSE)</f>
        <v>0</v>
      </c>
      <c r="M287" s="74">
        <f>VLOOKUP($C$287,[77]납품수량!$B$3:$AI$200,M1,FALSE)</f>
        <v>0</v>
      </c>
      <c r="N287" s="74">
        <f>VLOOKUP($C$287,[77]납품수량!$B$3:$AI$200,N1,FALSE)</f>
        <v>0</v>
      </c>
      <c r="O287" s="74">
        <f>VLOOKUP($C$287,[77]납품수량!$B$3:$AI$200,O1,FALSE)</f>
        <v>0</v>
      </c>
      <c r="P287" s="74">
        <f>VLOOKUP($C$287,[77]납품수량!$B$3:$AI$200,P1,FALSE)</f>
        <v>0</v>
      </c>
      <c r="Q287" s="74">
        <f>VLOOKUP($C$287,[77]납품수량!$B$3:$AI$200,Q1,FALSE)</f>
        <v>0</v>
      </c>
      <c r="R287" s="74">
        <f>VLOOKUP($C$287,[77]납품수량!$B$3:$AI$200,R1,FALSE)</f>
        <v>0</v>
      </c>
      <c r="S287" s="74">
        <f>VLOOKUP($C$287,[77]납품수량!$B$3:$AI$200,S1,FALSE)</f>
        <v>0</v>
      </c>
      <c r="T287" s="74">
        <f>VLOOKUP($C$287,[77]납품수량!$B$3:$AI$200,T1,FALSE)</f>
        <v>0</v>
      </c>
      <c r="U287" s="74">
        <f>VLOOKUP($C$287,[77]납품수량!$B$3:$AI$200,U1,FALSE)</f>
        <v>0</v>
      </c>
      <c r="V287" s="74">
        <f>VLOOKUP($C$287,[77]납품수량!$B$3:$AI$200,V1,FALSE)</f>
        <v>0</v>
      </c>
      <c r="W287" s="74">
        <f>VLOOKUP($C$287,[77]납품수량!$B$3:$AI$200,W1,FALSE)</f>
        <v>0</v>
      </c>
      <c r="X287" s="74">
        <f>VLOOKUP($C$287,[77]납품수량!$B$3:$AI$200,X1,FALSE)</f>
        <v>0</v>
      </c>
      <c r="Y287" s="74">
        <f>VLOOKUP($C$287,[77]납품수량!$B$3:$AI$200,Y1,FALSE)</f>
        <v>0</v>
      </c>
      <c r="Z287" s="74">
        <f>VLOOKUP($C$287,[77]납품수량!$B$3:$AI$200,Z1,FALSE)</f>
        <v>0</v>
      </c>
      <c r="AA287" s="74">
        <f>VLOOKUP($C$287,[77]납품수량!$B$3:$AI$200,AA1,FALSE)</f>
        <v>0</v>
      </c>
      <c r="AB287" s="74">
        <f>VLOOKUP($C$287,[77]납품수량!$B$3:$AI$200,AB1,FALSE)</f>
        <v>0</v>
      </c>
      <c r="AC287" s="74">
        <f>VLOOKUP($C$287,[77]납품수량!$B$3:$AI$200,AC1,FALSE)</f>
        <v>0</v>
      </c>
      <c r="AD287" s="74">
        <f>VLOOKUP($C$287,[77]납품수량!$B$3:$AI$200,AD1,FALSE)</f>
        <v>0</v>
      </c>
      <c r="AE287" s="74">
        <f>VLOOKUP($C$287,[77]납품수량!$B$3:$AI$200,AE1,FALSE)</f>
        <v>0</v>
      </c>
      <c r="AF287" s="74">
        <f>VLOOKUP($C$287,[77]납품수량!$B$3:$AI$200,AF1,FALSE)</f>
        <v>0</v>
      </c>
      <c r="AG287" s="74">
        <f>VLOOKUP($C$287,[77]납품수량!$B$3:$AI$200,AG1,FALSE)</f>
        <v>0</v>
      </c>
      <c r="AH287" s="74">
        <f>VLOOKUP($C$287,[77]납품수량!$B$3:$AI$200,AH1,FALSE)</f>
        <v>0</v>
      </c>
      <c r="AI287" s="74">
        <f>VLOOKUP($C$287,[77]납품수량!$B$3:$AI$200,AI1,FALSE)</f>
        <v>0</v>
      </c>
      <c r="AJ287" s="74">
        <f>VLOOKUP($C$287,[77]납품수량!$B$3:$AI$200,AJ1,FALSE)</f>
        <v>0</v>
      </c>
      <c r="AK287" s="74">
        <f>VLOOKUP($C$287,[77]납품수량!$B$3:$AI$200,AK1,FALSE)</f>
        <v>0</v>
      </c>
      <c r="AL287" s="74">
        <f>SUM(G287:AK287)</f>
        <v>0</v>
      </c>
      <c r="AM287" s="61"/>
      <c r="AN287" s="61"/>
      <c r="AO287" s="61"/>
      <c r="AP287" s="61"/>
      <c r="AQ287" s="61"/>
      <c r="AR287" s="61"/>
      <c r="AS287" s="61"/>
      <c r="AT287" s="61"/>
      <c r="AU287" s="61"/>
      <c r="AV287" s="61"/>
      <c r="AW287" s="61"/>
      <c r="AX287" s="61"/>
      <c r="AY287" s="61"/>
      <c r="AZ287" s="61"/>
      <c r="BA287" s="61"/>
      <c r="BB287" s="61"/>
      <c r="BC287" s="61"/>
      <c r="BD287" s="61"/>
      <c r="BE287" s="61"/>
      <c r="BF287" s="61"/>
      <c r="BG287" s="61"/>
      <c r="BH287" s="61"/>
      <c r="BI287" s="61"/>
      <c r="BJ287" s="61"/>
      <c r="BK287" s="61"/>
      <c r="BL287" s="61"/>
      <c r="BM287" s="61"/>
      <c r="BN287" s="61"/>
      <c r="BO287" s="61"/>
      <c r="BP287" s="61"/>
      <c r="BQ287" s="61"/>
      <c r="BR287" s="61"/>
      <c r="BS287" s="61"/>
      <c r="BT287" s="61"/>
      <c r="BU287" s="61"/>
      <c r="BV287" s="61"/>
      <c r="BW287" s="61"/>
      <c r="BX287" s="61"/>
      <c r="BY287" s="61"/>
      <c r="BZ287" s="61"/>
      <c r="CA287" s="61"/>
      <c r="CB287" s="61"/>
      <c r="CC287" s="61"/>
      <c r="CD287" s="61"/>
      <c r="CE287" s="61"/>
      <c r="CF287" s="61"/>
      <c r="CG287" s="61"/>
      <c r="CH287" s="61"/>
      <c r="CI287" s="61"/>
      <c r="CJ287" s="61"/>
      <c r="CK287" s="61"/>
      <c r="CL287" s="61"/>
      <c r="CM287" s="61"/>
      <c r="CN287" s="61"/>
      <c r="CO287" s="61"/>
      <c r="CP287" s="61"/>
      <c r="CQ287" s="61"/>
      <c r="CR287" s="61"/>
      <c r="CS287" s="61"/>
      <c r="CT287" s="61"/>
      <c r="CU287" s="61"/>
      <c r="CV287" s="61"/>
      <c r="CW287" s="61"/>
      <c r="CX287" s="61"/>
      <c r="CY287" s="61"/>
      <c r="CZ287" s="61"/>
      <c r="DA287" s="61"/>
      <c r="DB287" s="61"/>
    </row>
    <row r="288" spans="1:106" s="58" customFormat="1" ht="16.5" customHeight="1">
      <c r="A288" s="70"/>
      <c r="B288" s="767"/>
      <c r="C288" s="730"/>
      <c r="D288" s="719"/>
      <c r="E288" s="719"/>
      <c r="F288" s="719"/>
      <c r="G288" s="74">
        <f>$F$287*G287</f>
        <v>0</v>
      </c>
      <c r="H288" s="74">
        <f t="shared" ref="H288:AK288" si="142">$F$287*H287</f>
        <v>0</v>
      </c>
      <c r="I288" s="74">
        <f t="shared" si="142"/>
        <v>0</v>
      </c>
      <c r="J288" s="74">
        <f t="shared" si="142"/>
        <v>0</v>
      </c>
      <c r="K288" s="74">
        <f t="shared" si="142"/>
        <v>0</v>
      </c>
      <c r="L288" s="74">
        <f t="shared" si="142"/>
        <v>0</v>
      </c>
      <c r="M288" s="74">
        <f t="shared" si="142"/>
        <v>0</v>
      </c>
      <c r="N288" s="74">
        <f t="shared" si="142"/>
        <v>0</v>
      </c>
      <c r="O288" s="74">
        <f t="shared" si="142"/>
        <v>0</v>
      </c>
      <c r="P288" s="74">
        <f t="shared" si="142"/>
        <v>0</v>
      </c>
      <c r="Q288" s="74">
        <f t="shared" si="142"/>
        <v>0</v>
      </c>
      <c r="R288" s="74">
        <f t="shared" si="142"/>
        <v>0</v>
      </c>
      <c r="S288" s="74">
        <f t="shared" si="142"/>
        <v>0</v>
      </c>
      <c r="T288" s="74">
        <f t="shared" si="142"/>
        <v>0</v>
      </c>
      <c r="U288" s="74">
        <f t="shared" si="142"/>
        <v>0</v>
      </c>
      <c r="V288" s="74">
        <f t="shared" si="142"/>
        <v>0</v>
      </c>
      <c r="W288" s="74">
        <f t="shared" si="142"/>
        <v>0</v>
      </c>
      <c r="X288" s="74">
        <f t="shared" si="142"/>
        <v>0</v>
      </c>
      <c r="Y288" s="74">
        <f t="shared" si="142"/>
        <v>0</v>
      </c>
      <c r="Z288" s="74">
        <f t="shared" si="142"/>
        <v>0</v>
      </c>
      <c r="AA288" s="74">
        <f t="shared" si="142"/>
        <v>0</v>
      </c>
      <c r="AB288" s="74">
        <f t="shared" si="142"/>
        <v>0</v>
      </c>
      <c r="AC288" s="74">
        <f t="shared" si="142"/>
        <v>0</v>
      </c>
      <c r="AD288" s="74">
        <f t="shared" si="142"/>
        <v>0</v>
      </c>
      <c r="AE288" s="74">
        <f t="shared" si="142"/>
        <v>0</v>
      </c>
      <c r="AF288" s="74">
        <f t="shared" si="142"/>
        <v>0</v>
      </c>
      <c r="AG288" s="74">
        <f t="shared" si="142"/>
        <v>0</v>
      </c>
      <c r="AH288" s="74">
        <f t="shared" si="142"/>
        <v>0</v>
      </c>
      <c r="AI288" s="74">
        <f t="shared" si="142"/>
        <v>0</v>
      </c>
      <c r="AJ288" s="74">
        <f t="shared" si="142"/>
        <v>0</v>
      </c>
      <c r="AK288" s="74">
        <f t="shared" si="142"/>
        <v>0</v>
      </c>
      <c r="AL288" s="74">
        <f>F287*AL287</f>
        <v>0</v>
      </c>
      <c r="AM288" s="61"/>
      <c r="AN288" s="61"/>
      <c r="AO288" s="61"/>
      <c r="AP288" s="61"/>
      <c r="AQ288" s="61"/>
      <c r="AR288" s="61"/>
      <c r="AS288" s="61"/>
      <c r="AT288" s="61"/>
      <c r="AU288" s="61"/>
      <c r="AV288" s="61"/>
      <c r="AW288" s="61"/>
      <c r="AX288" s="61"/>
      <c r="AY288" s="61"/>
      <c r="AZ288" s="61"/>
      <c r="BA288" s="61"/>
      <c r="BB288" s="61"/>
      <c r="BC288" s="61"/>
      <c r="BD288" s="61"/>
      <c r="BE288" s="61"/>
      <c r="BF288" s="61"/>
      <c r="BG288" s="61"/>
      <c r="BH288" s="61"/>
      <c r="BI288" s="61"/>
      <c r="BJ288" s="61"/>
      <c r="BK288" s="61"/>
      <c r="BL288" s="61"/>
      <c r="BM288" s="61"/>
      <c r="BN288" s="61"/>
      <c r="BO288" s="61"/>
      <c r="BP288" s="61"/>
      <c r="BQ288" s="61"/>
      <c r="BR288" s="61"/>
      <c r="BS288" s="61"/>
      <c r="BT288" s="61"/>
      <c r="BU288" s="61"/>
      <c r="BV288" s="61"/>
      <c r="BW288" s="61"/>
      <c r="BX288" s="61"/>
      <c r="BY288" s="61"/>
      <c r="BZ288" s="61"/>
      <c r="CA288" s="61"/>
      <c r="CB288" s="61"/>
      <c r="CC288" s="61"/>
      <c r="CD288" s="61"/>
      <c r="CE288" s="61"/>
      <c r="CF288" s="61"/>
      <c r="CG288" s="61"/>
      <c r="CH288" s="61"/>
      <c r="CI288" s="61"/>
      <c r="CJ288" s="61"/>
      <c r="CK288" s="61"/>
      <c r="CL288" s="61"/>
      <c r="CM288" s="61"/>
      <c r="CN288" s="61"/>
      <c r="CO288" s="61"/>
      <c r="CP288" s="61"/>
      <c r="CQ288" s="61"/>
      <c r="CR288" s="61"/>
      <c r="CS288" s="61"/>
      <c r="CT288" s="61"/>
      <c r="CU288" s="61"/>
      <c r="CV288" s="61"/>
      <c r="CW288" s="61"/>
      <c r="CX288" s="61"/>
      <c r="CY288" s="61"/>
      <c r="CZ288" s="61"/>
      <c r="DA288" s="61"/>
      <c r="DB288" s="61"/>
    </row>
    <row r="289" spans="1:106" s="58" customFormat="1" ht="16.5" customHeight="1">
      <c r="A289" s="70" t="s">
        <v>425</v>
      </c>
      <c r="B289" s="767"/>
      <c r="C289" s="724" t="s">
        <v>130</v>
      </c>
      <c r="D289" s="718" t="str">
        <f>[76]납품수량!C43</f>
        <v>MIDDLE BEAM(안국)</v>
      </c>
      <c r="E289" s="718" t="str">
        <f>[76]납품수량!D43</f>
        <v>YS4</v>
      </c>
      <c r="F289" s="718">
        <f>VLOOKUP(C289,'[72]납품수량(영업)'!$C$3:$F$260,4,FALSE)</f>
        <v>0</v>
      </c>
      <c r="G289" s="74">
        <f>VLOOKUP($C$289,[77]납품수량!$B$3:$AI$200,G1,FALSE)</f>
        <v>0</v>
      </c>
      <c r="H289" s="74">
        <f>VLOOKUP($C$289,[77]납품수량!$B$3:$AI$200,H1,FALSE)</f>
        <v>0</v>
      </c>
      <c r="I289" s="74">
        <f>VLOOKUP($C$289,[77]납품수량!$B$3:$AI$200,I1,FALSE)</f>
        <v>0</v>
      </c>
      <c r="J289" s="74">
        <f>VLOOKUP($C$289,[77]납품수량!$B$3:$AI$200,J1,FALSE)</f>
        <v>0</v>
      </c>
      <c r="K289" s="74">
        <f>VLOOKUP($C$289,[77]납품수량!$B$3:$AI$200,K1,FALSE)</f>
        <v>0</v>
      </c>
      <c r="L289" s="74">
        <f>VLOOKUP($C$289,[77]납품수량!$B$3:$AI$200,L1,FALSE)</f>
        <v>0</v>
      </c>
      <c r="M289" s="74">
        <f>VLOOKUP($C$289,[77]납품수량!$B$3:$AI$200,M1,FALSE)</f>
        <v>0</v>
      </c>
      <c r="N289" s="74">
        <f>VLOOKUP($C$289,[77]납품수량!$B$3:$AI$200,N1,FALSE)</f>
        <v>0</v>
      </c>
      <c r="O289" s="74">
        <f>VLOOKUP($C$289,[77]납품수량!$B$3:$AI$200,O1,FALSE)</f>
        <v>0</v>
      </c>
      <c r="P289" s="74">
        <f>VLOOKUP($C$289,[77]납품수량!$B$3:$AI$200,P1,FALSE)</f>
        <v>0</v>
      </c>
      <c r="Q289" s="74">
        <f>VLOOKUP($C$289,[77]납품수량!$B$3:$AI$200,Q1,FALSE)</f>
        <v>0</v>
      </c>
      <c r="R289" s="74">
        <f>VLOOKUP($C$289,[77]납품수량!$B$3:$AI$200,R1,FALSE)</f>
        <v>0</v>
      </c>
      <c r="S289" s="74">
        <f>VLOOKUP($C$289,[77]납품수량!$B$3:$AI$200,S1,FALSE)</f>
        <v>0</v>
      </c>
      <c r="T289" s="74">
        <f>VLOOKUP($C$289,[77]납품수량!$B$3:$AI$200,T1,FALSE)</f>
        <v>0</v>
      </c>
      <c r="U289" s="74">
        <f>VLOOKUP($C$289,[77]납품수량!$B$3:$AI$200,U1,FALSE)</f>
        <v>0</v>
      </c>
      <c r="V289" s="74">
        <f>VLOOKUP($C$289,[77]납품수량!$B$3:$AI$200,V1,FALSE)</f>
        <v>0</v>
      </c>
      <c r="W289" s="74">
        <f>VLOOKUP($C$289,[77]납품수량!$B$3:$AI$200,W1,FALSE)</f>
        <v>0</v>
      </c>
      <c r="X289" s="74">
        <f>VLOOKUP($C$289,[77]납품수량!$B$3:$AI$200,X1,FALSE)</f>
        <v>0</v>
      </c>
      <c r="Y289" s="74">
        <f>VLOOKUP($C$289,[77]납품수량!$B$3:$AI$200,Y1,FALSE)</f>
        <v>0</v>
      </c>
      <c r="Z289" s="74">
        <f>VLOOKUP($C$289,[77]납품수량!$B$3:$AI$200,Z1,FALSE)</f>
        <v>0</v>
      </c>
      <c r="AA289" s="74">
        <f>VLOOKUP($C$289,[77]납품수량!$B$3:$AI$200,AA1,FALSE)</f>
        <v>0</v>
      </c>
      <c r="AB289" s="74">
        <f>VLOOKUP($C$289,[77]납품수량!$B$3:$AI$200,AB1,FALSE)</f>
        <v>0</v>
      </c>
      <c r="AC289" s="74">
        <f>VLOOKUP($C$289,[77]납품수량!$B$3:$AI$200,AC1,FALSE)</f>
        <v>0</v>
      </c>
      <c r="AD289" s="74">
        <f>VLOOKUP($C$289,[77]납품수량!$B$3:$AI$200,AD1,FALSE)</f>
        <v>0</v>
      </c>
      <c r="AE289" s="74">
        <f>VLOOKUP($C$289,[77]납품수량!$B$3:$AI$200,AE1,FALSE)</f>
        <v>0</v>
      </c>
      <c r="AF289" s="74">
        <f>VLOOKUP($C$289,[77]납품수량!$B$3:$AI$200,AF1,FALSE)</f>
        <v>0</v>
      </c>
      <c r="AG289" s="74">
        <f>VLOOKUP($C$289,[77]납품수량!$B$3:$AI$200,AG1,FALSE)</f>
        <v>0</v>
      </c>
      <c r="AH289" s="74">
        <f>VLOOKUP($C$289,[77]납품수량!$B$3:$AI$200,AH1,FALSE)</f>
        <v>0</v>
      </c>
      <c r="AI289" s="74">
        <f>VLOOKUP($C$289,[77]납품수량!$B$3:$AI$200,AI1,FALSE)</f>
        <v>0</v>
      </c>
      <c r="AJ289" s="74">
        <f>VLOOKUP($C$289,[77]납품수량!$B$3:$AI$200,AJ1,FALSE)</f>
        <v>0</v>
      </c>
      <c r="AK289" s="74">
        <f>VLOOKUP($C$289,[77]납품수량!$B$3:$AI$200,AK1,FALSE)</f>
        <v>0</v>
      </c>
      <c r="AL289" s="74">
        <f>SUM(G289:AK289)</f>
        <v>0</v>
      </c>
      <c r="AM289" s="61"/>
      <c r="AN289" s="61"/>
      <c r="AO289" s="61"/>
      <c r="AP289" s="61"/>
      <c r="AQ289" s="61"/>
      <c r="AR289" s="61"/>
      <c r="AS289" s="61"/>
      <c r="AT289" s="61"/>
      <c r="AU289" s="61"/>
      <c r="AV289" s="61"/>
      <c r="AW289" s="61"/>
      <c r="AX289" s="61"/>
      <c r="AY289" s="61"/>
      <c r="AZ289" s="61"/>
      <c r="BA289" s="61"/>
      <c r="BB289" s="61"/>
      <c r="BC289" s="61"/>
      <c r="BD289" s="61"/>
      <c r="BE289" s="61"/>
      <c r="BF289" s="61"/>
      <c r="BG289" s="61"/>
      <c r="BH289" s="61"/>
      <c r="BI289" s="61"/>
      <c r="BJ289" s="61"/>
      <c r="BK289" s="61"/>
      <c r="BL289" s="61"/>
      <c r="BM289" s="61"/>
      <c r="BN289" s="61"/>
      <c r="BO289" s="61"/>
      <c r="BP289" s="61"/>
      <c r="BQ289" s="61"/>
      <c r="BR289" s="61"/>
      <c r="BS289" s="61"/>
      <c r="BT289" s="61"/>
      <c r="BU289" s="61"/>
      <c r="BV289" s="61"/>
      <c r="BW289" s="61"/>
      <c r="BX289" s="61"/>
      <c r="BY289" s="61"/>
      <c r="BZ289" s="61"/>
      <c r="CA289" s="61"/>
      <c r="CB289" s="61"/>
      <c r="CC289" s="61"/>
      <c r="CD289" s="61"/>
      <c r="CE289" s="61"/>
      <c r="CF289" s="61"/>
      <c r="CG289" s="61"/>
      <c r="CH289" s="61"/>
      <c r="CI289" s="61"/>
      <c r="CJ289" s="61"/>
      <c r="CK289" s="61"/>
      <c r="CL289" s="61"/>
      <c r="CM289" s="61"/>
      <c r="CN289" s="61"/>
      <c r="CO289" s="61"/>
      <c r="CP289" s="61"/>
      <c r="CQ289" s="61"/>
      <c r="CR289" s="61"/>
      <c r="CS289" s="61"/>
      <c r="CT289" s="61"/>
      <c r="CU289" s="61"/>
      <c r="CV289" s="61"/>
      <c r="CW289" s="61"/>
      <c r="CX289" s="61"/>
      <c r="CY289" s="61"/>
      <c r="CZ289" s="61"/>
      <c r="DA289" s="61"/>
      <c r="DB289" s="61"/>
    </row>
    <row r="290" spans="1:106" s="58" customFormat="1" ht="16.5" customHeight="1">
      <c r="A290" s="70"/>
      <c r="B290" s="767"/>
      <c r="C290" s="730"/>
      <c r="D290" s="719"/>
      <c r="E290" s="719"/>
      <c r="F290" s="719"/>
      <c r="G290" s="74">
        <f>$F$289*G289</f>
        <v>0</v>
      </c>
      <c r="H290" s="74">
        <f t="shared" ref="H290:AK290" si="143">$F$289*H289</f>
        <v>0</v>
      </c>
      <c r="I290" s="74">
        <f t="shared" si="143"/>
        <v>0</v>
      </c>
      <c r="J290" s="74">
        <f t="shared" si="143"/>
        <v>0</v>
      </c>
      <c r="K290" s="74">
        <f t="shared" si="143"/>
        <v>0</v>
      </c>
      <c r="L290" s="74">
        <f t="shared" si="143"/>
        <v>0</v>
      </c>
      <c r="M290" s="74">
        <f t="shared" si="143"/>
        <v>0</v>
      </c>
      <c r="N290" s="74">
        <f t="shared" si="143"/>
        <v>0</v>
      </c>
      <c r="O290" s="74">
        <f t="shared" si="143"/>
        <v>0</v>
      </c>
      <c r="P290" s="74">
        <f t="shared" si="143"/>
        <v>0</v>
      </c>
      <c r="Q290" s="74">
        <f t="shared" si="143"/>
        <v>0</v>
      </c>
      <c r="R290" s="74">
        <f t="shared" si="143"/>
        <v>0</v>
      </c>
      <c r="S290" s="74">
        <f t="shared" si="143"/>
        <v>0</v>
      </c>
      <c r="T290" s="74">
        <f t="shared" si="143"/>
        <v>0</v>
      </c>
      <c r="U290" s="74">
        <f t="shared" si="143"/>
        <v>0</v>
      </c>
      <c r="V290" s="74">
        <f t="shared" si="143"/>
        <v>0</v>
      </c>
      <c r="W290" s="74">
        <f t="shared" si="143"/>
        <v>0</v>
      </c>
      <c r="X290" s="74">
        <f t="shared" si="143"/>
        <v>0</v>
      </c>
      <c r="Y290" s="74">
        <f t="shared" si="143"/>
        <v>0</v>
      </c>
      <c r="Z290" s="74">
        <f t="shared" si="143"/>
        <v>0</v>
      </c>
      <c r="AA290" s="74">
        <f t="shared" si="143"/>
        <v>0</v>
      </c>
      <c r="AB290" s="74">
        <f t="shared" si="143"/>
        <v>0</v>
      </c>
      <c r="AC290" s="74">
        <f t="shared" si="143"/>
        <v>0</v>
      </c>
      <c r="AD290" s="74">
        <f t="shared" si="143"/>
        <v>0</v>
      </c>
      <c r="AE290" s="74">
        <f t="shared" si="143"/>
        <v>0</v>
      </c>
      <c r="AF290" s="74">
        <f t="shared" si="143"/>
        <v>0</v>
      </c>
      <c r="AG290" s="74">
        <f t="shared" si="143"/>
        <v>0</v>
      </c>
      <c r="AH290" s="74">
        <f t="shared" si="143"/>
        <v>0</v>
      </c>
      <c r="AI290" s="74">
        <f t="shared" si="143"/>
        <v>0</v>
      </c>
      <c r="AJ290" s="74">
        <f t="shared" si="143"/>
        <v>0</v>
      </c>
      <c r="AK290" s="74">
        <f t="shared" si="143"/>
        <v>0</v>
      </c>
      <c r="AL290" s="74">
        <f>F289*AL289</f>
        <v>0</v>
      </c>
      <c r="AM290" s="61"/>
      <c r="AN290" s="61"/>
      <c r="AO290" s="61"/>
      <c r="AP290" s="61"/>
      <c r="AQ290" s="61"/>
      <c r="AR290" s="61"/>
      <c r="AS290" s="61"/>
      <c r="AT290" s="61"/>
      <c r="AU290" s="61"/>
      <c r="AV290" s="61"/>
      <c r="AW290" s="61"/>
      <c r="AX290" s="61"/>
      <c r="AY290" s="61"/>
      <c r="AZ290" s="61"/>
      <c r="BA290" s="61"/>
      <c r="BB290" s="61"/>
      <c r="BC290" s="61"/>
      <c r="BD290" s="61"/>
      <c r="BE290" s="61"/>
      <c r="BF290" s="61"/>
      <c r="BG290" s="61"/>
      <c r="BH290" s="61"/>
      <c r="BI290" s="61"/>
      <c r="BJ290" s="61"/>
      <c r="BK290" s="61"/>
      <c r="BL290" s="61"/>
      <c r="BM290" s="61"/>
      <c r="BN290" s="61"/>
      <c r="BO290" s="61"/>
      <c r="BP290" s="61"/>
      <c r="BQ290" s="61"/>
      <c r="BR290" s="61"/>
      <c r="BS290" s="61"/>
      <c r="BT290" s="61"/>
      <c r="BU290" s="61"/>
      <c r="BV290" s="61"/>
      <c r="BW290" s="61"/>
      <c r="BX290" s="61"/>
      <c r="BY290" s="61"/>
      <c r="BZ290" s="61"/>
      <c r="CA290" s="61"/>
      <c r="CB290" s="61"/>
      <c r="CC290" s="61"/>
      <c r="CD290" s="61"/>
      <c r="CE290" s="61"/>
      <c r="CF290" s="61"/>
      <c r="CG290" s="61"/>
      <c r="CH290" s="61"/>
      <c r="CI290" s="61"/>
      <c r="CJ290" s="61"/>
      <c r="CK290" s="61"/>
      <c r="CL290" s="61"/>
      <c r="CM290" s="61"/>
      <c r="CN290" s="61"/>
      <c r="CO290" s="61"/>
      <c r="CP290" s="61"/>
      <c r="CQ290" s="61"/>
      <c r="CR290" s="61"/>
      <c r="CS290" s="61"/>
      <c r="CT290" s="61"/>
      <c r="CU290" s="61"/>
      <c r="CV290" s="61"/>
      <c r="CW290" s="61"/>
      <c r="CX290" s="61"/>
      <c r="CY290" s="61"/>
      <c r="CZ290" s="61"/>
      <c r="DA290" s="61"/>
      <c r="DB290" s="61"/>
    </row>
    <row r="291" spans="1:106" s="58" customFormat="1" ht="16.5" customHeight="1">
      <c r="A291" s="70" t="s">
        <v>425</v>
      </c>
      <c r="B291" s="767"/>
      <c r="C291" s="724" t="s">
        <v>131</v>
      </c>
      <c r="D291" s="718" t="str">
        <f>[76]납품수량!C44</f>
        <v>MIDDLE BEAM</v>
      </c>
      <c r="E291" s="718" t="str">
        <f>[76]납품수량!D44</f>
        <v>P32E</v>
      </c>
      <c r="F291" s="718">
        <f>VLOOKUP(C291,'[72]납품수량(영업)'!$C$3:$F$260,4,FALSE)</f>
        <v>0</v>
      </c>
      <c r="G291" s="74">
        <f>VLOOKUP($C$291,[77]납품수량!$B$3:$AI$200,G1,FALSE)</f>
        <v>0</v>
      </c>
      <c r="H291" s="74">
        <f>VLOOKUP($C$291,[77]납품수량!$B$3:$AI$200,H1,FALSE)</f>
        <v>0</v>
      </c>
      <c r="I291" s="74">
        <f>VLOOKUP($C$291,[77]납품수량!$B$3:$AI$200,I1,FALSE)</f>
        <v>0</v>
      </c>
      <c r="J291" s="74">
        <f>VLOOKUP($C$291,[77]납품수량!$B$3:$AI$200,J1,FALSE)</f>
        <v>0</v>
      </c>
      <c r="K291" s="74">
        <f>VLOOKUP($C$291,[77]납품수량!$B$3:$AI$200,K1,FALSE)</f>
        <v>0</v>
      </c>
      <c r="L291" s="74">
        <f>VLOOKUP($C$291,[77]납품수량!$B$3:$AI$200,L1,FALSE)</f>
        <v>0</v>
      </c>
      <c r="M291" s="74">
        <f>VLOOKUP($C$291,[77]납품수량!$B$3:$AI$200,M1,FALSE)</f>
        <v>0</v>
      </c>
      <c r="N291" s="74">
        <f>VLOOKUP($C$291,[77]납품수량!$B$3:$AI$200,N1,FALSE)</f>
        <v>0</v>
      </c>
      <c r="O291" s="74">
        <f>VLOOKUP($C$291,[77]납품수량!$B$3:$AI$200,O1,FALSE)</f>
        <v>0</v>
      </c>
      <c r="P291" s="74">
        <f>VLOOKUP($C$291,[77]납품수량!$B$3:$AI$200,P1,FALSE)</f>
        <v>0</v>
      </c>
      <c r="Q291" s="74">
        <f>VLOOKUP($C$291,[77]납품수량!$B$3:$AI$200,Q1,FALSE)</f>
        <v>0</v>
      </c>
      <c r="R291" s="74">
        <f>VLOOKUP($C$291,[77]납품수량!$B$3:$AI$200,R1,FALSE)</f>
        <v>0</v>
      </c>
      <c r="S291" s="74">
        <f>VLOOKUP($C$291,[77]납품수량!$B$3:$AI$200,S1,FALSE)</f>
        <v>0</v>
      </c>
      <c r="T291" s="74">
        <f>VLOOKUP($C$291,[77]납품수량!$B$3:$AI$200,T1,FALSE)</f>
        <v>0</v>
      </c>
      <c r="U291" s="74">
        <f>VLOOKUP($C$291,[77]납품수량!$B$3:$AI$200,U1,FALSE)</f>
        <v>0</v>
      </c>
      <c r="V291" s="74">
        <f>VLOOKUP($C$291,[77]납품수량!$B$3:$AI$200,V1,FALSE)</f>
        <v>0</v>
      </c>
      <c r="W291" s="74">
        <f>VLOOKUP($C$291,[77]납품수량!$B$3:$AI$200,W1,FALSE)</f>
        <v>0</v>
      </c>
      <c r="X291" s="74">
        <f>VLOOKUP($C$291,[77]납품수량!$B$3:$AI$200,X1,FALSE)</f>
        <v>0</v>
      </c>
      <c r="Y291" s="74">
        <f>VLOOKUP($C$291,[77]납품수량!$B$3:$AI$200,Y1,FALSE)</f>
        <v>0</v>
      </c>
      <c r="Z291" s="74">
        <f>VLOOKUP($C$291,[77]납품수량!$B$3:$AI$200,Z1,FALSE)</f>
        <v>0</v>
      </c>
      <c r="AA291" s="74">
        <f>VLOOKUP($C$291,[77]납품수량!$B$3:$AI$200,AA1,FALSE)</f>
        <v>0</v>
      </c>
      <c r="AB291" s="74">
        <f>VLOOKUP($C$291,[77]납품수량!$B$3:$AI$200,AB1,FALSE)</f>
        <v>0</v>
      </c>
      <c r="AC291" s="74">
        <f>VLOOKUP($C$291,[77]납품수량!$B$3:$AI$200,AC1,FALSE)</f>
        <v>0</v>
      </c>
      <c r="AD291" s="74">
        <f>VLOOKUP($C$291,[77]납품수량!$B$3:$AI$200,AD1,FALSE)</f>
        <v>0</v>
      </c>
      <c r="AE291" s="74">
        <f>VLOOKUP($C$291,[77]납품수량!$B$3:$AI$200,AE1,FALSE)</f>
        <v>0</v>
      </c>
      <c r="AF291" s="74">
        <f>VLOOKUP($C$291,[77]납품수량!$B$3:$AI$200,AF1,FALSE)</f>
        <v>0</v>
      </c>
      <c r="AG291" s="74">
        <f>VLOOKUP($C$291,[77]납품수량!$B$3:$AI$200,AG1,FALSE)</f>
        <v>0</v>
      </c>
      <c r="AH291" s="74">
        <f>VLOOKUP($C$291,[77]납품수량!$B$3:$AI$200,AH1,FALSE)</f>
        <v>0</v>
      </c>
      <c r="AI291" s="74">
        <f>VLOOKUP($C$291,[77]납품수량!$B$3:$AI$200,AI1,FALSE)</f>
        <v>0</v>
      </c>
      <c r="AJ291" s="74">
        <f>VLOOKUP($C$291,[77]납품수량!$B$3:$AI$200,AJ1,FALSE)</f>
        <v>0</v>
      </c>
      <c r="AK291" s="74">
        <f>VLOOKUP($C$291,[77]납품수량!$B$3:$AI$200,AK1,FALSE)</f>
        <v>0</v>
      </c>
      <c r="AL291" s="74">
        <f>SUM(G291:AK291)</f>
        <v>0</v>
      </c>
      <c r="AM291" s="61"/>
      <c r="AN291" s="61"/>
      <c r="AO291" s="61"/>
      <c r="AP291" s="61"/>
      <c r="AQ291" s="61"/>
      <c r="AR291" s="61"/>
      <c r="AS291" s="61"/>
      <c r="AT291" s="61"/>
      <c r="AU291" s="61"/>
      <c r="AV291" s="61"/>
      <c r="AW291" s="61"/>
      <c r="AX291" s="61"/>
      <c r="AY291" s="61"/>
      <c r="AZ291" s="61"/>
      <c r="BA291" s="61"/>
      <c r="BB291" s="61"/>
      <c r="BC291" s="61"/>
      <c r="BD291" s="61"/>
      <c r="BE291" s="61"/>
      <c r="BF291" s="61"/>
      <c r="BG291" s="61"/>
      <c r="BH291" s="61"/>
      <c r="BI291" s="61"/>
      <c r="BJ291" s="61"/>
      <c r="BK291" s="61"/>
      <c r="BL291" s="61"/>
      <c r="BM291" s="61"/>
      <c r="BN291" s="61"/>
      <c r="BO291" s="61"/>
      <c r="BP291" s="61"/>
      <c r="BQ291" s="61"/>
      <c r="BR291" s="61"/>
      <c r="BS291" s="61"/>
      <c r="BT291" s="61"/>
      <c r="BU291" s="61"/>
      <c r="BV291" s="61"/>
      <c r="BW291" s="61"/>
      <c r="BX291" s="61"/>
      <c r="BY291" s="61"/>
      <c r="BZ291" s="61"/>
      <c r="CA291" s="61"/>
      <c r="CB291" s="61"/>
      <c r="CC291" s="61"/>
      <c r="CD291" s="61"/>
      <c r="CE291" s="61"/>
      <c r="CF291" s="61"/>
      <c r="CG291" s="61"/>
      <c r="CH291" s="61"/>
      <c r="CI291" s="61"/>
      <c r="CJ291" s="61"/>
      <c r="CK291" s="61"/>
      <c r="CL291" s="61"/>
      <c r="CM291" s="61"/>
      <c r="CN291" s="61"/>
      <c r="CO291" s="61"/>
      <c r="CP291" s="61"/>
      <c r="CQ291" s="61"/>
      <c r="CR291" s="61"/>
      <c r="CS291" s="61"/>
      <c r="CT291" s="61"/>
      <c r="CU291" s="61"/>
      <c r="CV291" s="61"/>
      <c r="CW291" s="61"/>
      <c r="CX291" s="61"/>
      <c r="CY291" s="61"/>
      <c r="CZ291" s="61"/>
      <c r="DA291" s="61"/>
      <c r="DB291" s="61"/>
    </row>
    <row r="292" spans="1:106" s="58" customFormat="1" ht="16.5" customHeight="1">
      <c r="A292" s="70"/>
      <c r="B292" s="767"/>
      <c r="C292" s="730"/>
      <c r="D292" s="719"/>
      <c r="E292" s="719"/>
      <c r="F292" s="719"/>
      <c r="G292" s="74">
        <f>$F$291*G291</f>
        <v>0</v>
      </c>
      <c r="H292" s="74">
        <f t="shared" ref="H292:AK292" si="144">$F$291*H291</f>
        <v>0</v>
      </c>
      <c r="I292" s="74">
        <f t="shared" si="144"/>
        <v>0</v>
      </c>
      <c r="J292" s="74">
        <f t="shared" si="144"/>
        <v>0</v>
      </c>
      <c r="K292" s="74">
        <f t="shared" si="144"/>
        <v>0</v>
      </c>
      <c r="L292" s="74">
        <f t="shared" si="144"/>
        <v>0</v>
      </c>
      <c r="M292" s="74">
        <f t="shared" si="144"/>
        <v>0</v>
      </c>
      <c r="N292" s="74">
        <f t="shared" si="144"/>
        <v>0</v>
      </c>
      <c r="O292" s="74">
        <f t="shared" si="144"/>
        <v>0</v>
      </c>
      <c r="P292" s="74">
        <f t="shared" si="144"/>
        <v>0</v>
      </c>
      <c r="Q292" s="74">
        <f t="shared" si="144"/>
        <v>0</v>
      </c>
      <c r="R292" s="74">
        <f t="shared" si="144"/>
        <v>0</v>
      </c>
      <c r="S292" s="74">
        <f t="shared" si="144"/>
        <v>0</v>
      </c>
      <c r="T292" s="74">
        <f t="shared" si="144"/>
        <v>0</v>
      </c>
      <c r="U292" s="74">
        <f t="shared" si="144"/>
        <v>0</v>
      </c>
      <c r="V292" s="74">
        <f t="shared" si="144"/>
        <v>0</v>
      </c>
      <c r="W292" s="74">
        <f t="shared" si="144"/>
        <v>0</v>
      </c>
      <c r="X292" s="74">
        <f t="shared" si="144"/>
        <v>0</v>
      </c>
      <c r="Y292" s="74">
        <f t="shared" si="144"/>
        <v>0</v>
      </c>
      <c r="Z292" s="74">
        <f t="shared" si="144"/>
        <v>0</v>
      </c>
      <c r="AA292" s="74">
        <f t="shared" si="144"/>
        <v>0</v>
      </c>
      <c r="AB292" s="74">
        <f t="shared" si="144"/>
        <v>0</v>
      </c>
      <c r="AC292" s="74">
        <f t="shared" si="144"/>
        <v>0</v>
      </c>
      <c r="AD292" s="74">
        <f t="shared" si="144"/>
        <v>0</v>
      </c>
      <c r="AE292" s="74">
        <f t="shared" si="144"/>
        <v>0</v>
      </c>
      <c r="AF292" s="74">
        <f t="shared" si="144"/>
        <v>0</v>
      </c>
      <c r="AG292" s="74">
        <f t="shared" si="144"/>
        <v>0</v>
      </c>
      <c r="AH292" s="74">
        <f t="shared" si="144"/>
        <v>0</v>
      </c>
      <c r="AI292" s="74">
        <f t="shared" si="144"/>
        <v>0</v>
      </c>
      <c r="AJ292" s="74">
        <f t="shared" si="144"/>
        <v>0</v>
      </c>
      <c r="AK292" s="74">
        <f t="shared" si="144"/>
        <v>0</v>
      </c>
      <c r="AL292" s="74">
        <f>F291*AL291</f>
        <v>0</v>
      </c>
      <c r="AM292" s="61"/>
      <c r="AN292" s="61"/>
      <c r="AO292" s="61"/>
      <c r="AP292" s="61"/>
      <c r="AQ292" s="61"/>
      <c r="AR292" s="61"/>
      <c r="AS292" s="61"/>
      <c r="AT292" s="61"/>
      <c r="AU292" s="61"/>
      <c r="AV292" s="61"/>
      <c r="AW292" s="61"/>
      <c r="AX292" s="61"/>
      <c r="AY292" s="61"/>
      <c r="AZ292" s="61"/>
      <c r="BA292" s="61"/>
      <c r="BB292" s="61"/>
      <c r="BC292" s="61"/>
      <c r="BD292" s="61"/>
      <c r="BE292" s="61"/>
      <c r="BF292" s="61"/>
      <c r="BG292" s="61"/>
      <c r="BH292" s="61"/>
      <c r="BI292" s="61"/>
      <c r="BJ292" s="61"/>
      <c r="BK292" s="61"/>
      <c r="BL292" s="61"/>
      <c r="BM292" s="61"/>
      <c r="BN292" s="61"/>
      <c r="BO292" s="61"/>
      <c r="BP292" s="61"/>
      <c r="BQ292" s="61"/>
      <c r="BR292" s="61"/>
      <c r="BS292" s="61"/>
      <c r="BT292" s="61"/>
      <c r="BU292" s="61"/>
      <c r="BV292" s="61"/>
      <c r="BW292" s="61"/>
      <c r="BX292" s="61"/>
      <c r="BY292" s="61"/>
      <c r="BZ292" s="61"/>
      <c r="CA292" s="61"/>
      <c r="CB292" s="61"/>
      <c r="CC292" s="61"/>
      <c r="CD292" s="61"/>
      <c r="CE292" s="61"/>
      <c r="CF292" s="61"/>
      <c r="CG292" s="61"/>
      <c r="CH292" s="61"/>
      <c r="CI292" s="61"/>
      <c r="CJ292" s="61"/>
      <c r="CK292" s="61"/>
      <c r="CL292" s="61"/>
      <c r="CM292" s="61"/>
      <c r="CN292" s="61"/>
      <c r="CO292" s="61"/>
      <c r="CP292" s="61"/>
      <c r="CQ292" s="61"/>
      <c r="CR292" s="61"/>
      <c r="CS292" s="61"/>
      <c r="CT292" s="61"/>
      <c r="CU292" s="61"/>
      <c r="CV292" s="61"/>
      <c r="CW292" s="61"/>
      <c r="CX292" s="61"/>
      <c r="CY292" s="61"/>
      <c r="CZ292" s="61"/>
      <c r="DA292" s="61"/>
      <c r="DB292" s="61"/>
    </row>
    <row r="293" spans="1:106" s="58" customFormat="1" ht="16.5" customHeight="1">
      <c r="A293" s="70" t="s">
        <v>425</v>
      </c>
      <c r="B293" s="767"/>
      <c r="C293" s="724" t="s">
        <v>132</v>
      </c>
      <c r="D293" s="718" t="str">
        <f>[76]납품수량!C45</f>
        <v>REDIATION PLATE</v>
      </c>
      <c r="E293" s="718" t="str">
        <f>[76]납품수량!D45</f>
        <v>P32E</v>
      </c>
      <c r="F293" s="718">
        <f>VLOOKUP(C293,'[72]납품수량(영업)'!$C$3:$F$260,4,FALSE)</f>
        <v>0</v>
      </c>
      <c r="G293" s="74">
        <f>VLOOKUP($C$293,[77]납품수량!$B$3:$AI$200,G1,FALSE)</f>
        <v>0</v>
      </c>
      <c r="H293" s="74">
        <f>VLOOKUP($C$293,[77]납품수량!$B$3:$AI$200,H1,FALSE)</f>
        <v>0</v>
      </c>
      <c r="I293" s="74">
        <f>VLOOKUP($C$293,[77]납품수량!$B$3:$AI$200,I1,FALSE)</f>
        <v>0</v>
      </c>
      <c r="J293" s="74">
        <f>VLOOKUP($C$293,[77]납품수량!$B$3:$AI$200,J1,FALSE)</f>
        <v>0</v>
      </c>
      <c r="K293" s="74">
        <f>VLOOKUP($C$293,[77]납품수량!$B$3:$AI$200,K1,FALSE)</f>
        <v>0</v>
      </c>
      <c r="L293" s="74">
        <f>VLOOKUP($C$293,[77]납품수량!$B$3:$AI$200,L1,FALSE)</f>
        <v>0</v>
      </c>
      <c r="M293" s="74">
        <f>VLOOKUP($C$293,[77]납품수량!$B$3:$AI$200,M1,FALSE)</f>
        <v>0</v>
      </c>
      <c r="N293" s="74">
        <f>VLOOKUP($C$293,[77]납품수량!$B$3:$AI$200,N1,FALSE)</f>
        <v>0</v>
      </c>
      <c r="O293" s="74">
        <f>VLOOKUP($C$293,[77]납품수량!$B$3:$AI$200,O1,FALSE)</f>
        <v>0</v>
      </c>
      <c r="P293" s="74">
        <f>VLOOKUP($C$293,[77]납품수량!$B$3:$AI$200,P1,FALSE)</f>
        <v>0</v>
      </c>
      <c r="Q293" s="74">
        <f>VLOOKUP($C$293,[77]납품수량!$B$3:$AI$200,Q1,FALSE)</f>
        <v>0</v>
      </c>
      <c r="R293" s="74">
        <f>VLOOKUP($C$293,[77]납품수량!$B$3:$AI$200,R1,FALSE)</f>
        <v>0</v>
      </c>
      <c r="S293" s="74">
        <f>VLOOKUP($C$293,[77]납품수량!$B$3:$AI$200,S1,FALSE)</f>
        <v>0</v>
      </c>
      <c r="T293" s="74">
        <f>VLOOKUP($C$293,[77]납품수량!$B$3:$AI$200,T1,FALSE)</f>
        <v>0</v>
      </c>
      <c r="U293" s="74">
        <f>VLOOKUP($C$293,[77]납품수량!$B$3:$AI$200,U1,FALSE)</f>
        <v>0</v>
      </c>
      <c r="V293" s="74">
        <f>VLOOKUP($C$293,[77]납품수량!$B$3:$AI$200,V1,FALSE)</f>
        <v>0</v>
      </c>
      <c r="W293" s="74">
        <f>VLOOKUP($C$293,[77]납품수량!$B$3:$AI$200,W1,FALSE)</f>
        <v>0</v>
      </c>
      <c r="X293" s="74">
        <f>VLOOKUP($C$293,[77]납품수량!$B$3:$AI$200,X1,FALSE)</f>
        <v>0</v>
      </c>
      <c r="Y293" s="74">
        <f>VLOOKUP($C$293,[77]납품수량!$B$3:$AI$200,Y1,FALSE)</f>
        <v>0</v>
      </c>
      <c r="Z293" s="74">
        <f>VLOOKUP($C$293,[77]납품수량!$B$3:$AI$200,Z1,FALSE)</f>
        <v>0</v>
      </c>
      <c r="AA293" s="74">
        <f>VLOOKUP($C$293,[77]납품수량!$B$3:$AI$200,AA1,FALSE)</f>
        <v>0</v>
      </c>
      <c r="AB293" s="74">
        <f>VLOOKUP($C$293,[77]납품수량!$B$3:$AI$200,AB1,FALSE)</f>
        <v>0</v>
      </c>
      <c r="AC293" s="74">
        <f>VLOOKUP($C$293,[77]납품수량!$B$3:$AI$200,AC1,FALSE)</f>
        <v>0</v>
      </c>
      <c r="AD293" s="74">
        <f>VLOOKUP($C$293,[77]납품수량!$B$3:$AI$200,AD1,FALSE)</f>
        <v>0</v>
      </c>
      <c r="AE293" s="74">
        <f>VLOOKUP($C$293,[77]납품수량!$B$3:$AI$200,AE1,FALSE)</f>
        <v>0</v>
      </c>
      <c r="AF293" s="74">
        <f>VLOOKUP($C$293,[77]납품수량!$B$3:$AI$200,AF1,FALSE)</f>
        <v>0</v>
      </c>
      <c r="AG293" s="74">
        <f>VLOOKUP($C$293,[77]납품수량!$B$3:$AI$200,AG1,FALSE)</f>
        <v>0</v>
      </c>
      <c r="AH293" s="74">
        <f>VLOOKUP($C$293,[77]납품수량!$B$3:$AI$200,AH1,FALSE)</f>
        <v>0</v>
      </c>
      <c r="AI293" s="74">
        <f>VLOOKUP($C$293,[77]납품수량!$B$3:$AI$200,AI1,FALSE)</f>
        <v>0</v>
      </c>
      <c r="AJ293" s="74">
        <f>VLOOKUP($C$293,[77]납품수량!$B$3:$AI$200,AJ1,FALSE)</f>
        <v>0</v>
      </c>
      <c r="AK293" s="74">
        <f>VLOOKUP($C$293,[77]납품수량!$B$3:$AI$200,AK1,FALSE)</f>
        <v>0</v>
      </c>
      <c r="AL293" s="74">
        <f>SUM(G293:AK293)</f>
        <v>0</v>
      </c>
      <c r="AM293" s="61"/>
      <c r="AN293" s="61"/>
      <c r="AO293" s="61"/>
      <c r="AP293" s="61"/>
      <c r="AQ293" s="61"/>
      <c r="AR293" s="61"/>
      <c r="AS293" s="61"/>
      <c r="AT293" s="61"/>
      <c r="AU293" s="61"/>
      <c r="AV293" s="61"/>
      <c r="AW293" s="61"/>
      <c r="AX293" s="61"/>
      <c r="AY293" s="61"/>
      <c r="AZ293" s="61"/>
      <c r="BA293" s="61"/>
      <c r="BB293" s="61"/>
      <c r="BC293" s="61"/>
      <c r="BD293" s="61"/>
      <c r="BE293" s="61"/>
      <c r="BF293" s="61"/>
      <c r="BG293" s="61"/>
      <c r="BH293" s="61"/>
      <c r="BI293" s="61"/>
      <c r="BJ293" s="61"/>
      <c r="BK293" s="61"/>
      <c r="BL293" s="61"/>
      <c r="BM293" s="61"/>
      <c r="BN293" s="61"/>
      <c r="BO293" s="61"/>
      <c r="BP293" s="61"/>
      <c r="BQ293" s="61"/>
      <c r="BR293" s="61"/>
      <c r="BS293" s="61"/>
      <c r="BT293" s="61"/>
      <c r="BU293" s="61"/>
      <c r="BV293" s="61"/>
      <c r="BW293" s="61"/>
      <c r="BX293" s="61"/>
      <c r="BY293" s="61"/>
      <c r="BZ293" s="61"/>
      <c r="CA293" s="61"/>
      <c r="CB293" s="61"/>
      <c r="CC293" s="61"/>
      <c r="CD293" s="61"/>
      <c r="CE293" s="61"/>
      <c r="CF293" s="61"/>
      <c r="CG293" s="61"/>
      <c r="CH293" s="61"/>
      <c r="CI293" s="61"/>
      <c r="CJ293" s="61"/>
      <c r="CK293" s="61"/>
      <c r="CL293" s="61"/>
      <c r="CM293" s="61"/>
      <c r="CN293" s="61"/>
      <c r="CO293" s="61"/>
      <c r="CP293" s="61"/>
      <c r="CQ293" s="61"/>
      <c r="CR293" s="61"/>
      <c r="CS293" s="61"/>
      <c r="CT293" s="61"/>
      <c r="CU293" s="61"/>
      <c r="CV293" s="61"/>
      <c r="CW293" s="61"/>
      <c r="CX293" s="61"/>
      <c r="CY293" s="61"/>
      <c r="CZ293" s="61"/>
      <c r="DA293" s="61"/>
      <c r="DB293" s="61"/>
    </row>
    <row r="294" spans="1:106" s="58" customFormat="1" ht="16.5" customHeight="1">
      <c r="A294" s="70"/>
      <c r="B294" s="767"/>
      <c r="C294" s="730"/>
      <c r="D294" s="719"/>
      <c r="E294" s="719"/>
      <c r="F294" s="719"/>
      <c r="G294" s="74">
        <f>$F$293*G293</f>
        <v>0</v>
      </c>
      <c r="H294" s="74">
        <f t="shared" ref="H294:AK294" si="145">$F$293*H293</f>
        <v>0</v>
      </c>
      <c r="I294" s="74">
        <f t="shared" si="145"/>
        <v>0</v>
      </c>
      <c r="J294" s="74">
        <f t="shared" si="145"/>
        <v>0</v>
      </c>
      <c r="K294" s="74">
        <f t="shared" si="145"/>
        <v>0</v>
      </c>
      <c r="L294" s="74">
        <f t="shared" si="145"/>
        <v>0</v>
      </c>
      <c r="M294" s="74">
        <f t="shared" si="145"/>
        <v>0</v>
      </c>
      <c r="N294" s="74">
        <f t="shared" si="145"/>
        <v>0</v>
      </c>
      <c r="O294" s="74">
        <f t="shared" si="145"/>
        <v>0</v>
      </c>
      <c r="P294" s="74">
        <f t="shared" si="145"/>
        <v>0</v>
      </c>
      <c r="Q294" s="74">
        <f t="shared" si="145"/>
        <v>0</v>
      </c>
      <c r="R294" s="74">
        <f t="shared" si="145"/>
        <v>0</v>
      </c>
      <c r="S294" s="74">
        <f t="shared" si="145"/>
        <v>0</v>
      </c>
      <c r="T294" s="74">
        <f t="shared" si="145"/>
        <v>0</v>
      </c>
      <c r="U294" s="74">
        <f t="shared" si="145"/>
        <v>0</v>
      </c>
      <c r="V294" s="74">
        <f t="shared" si="145"/>
        <v>0</v>
      </c>
      <c r="W294" s="74">
        <f t="shared" si="145"/>
        <v>0</v>
      </c>
      <c r="X294" s="74">
        <f t="shared" si="145"/>
        <v>0</v>
      </c>
      <c r="Y294" s="74">
        <f t="shared" si="145"/>
        <v>0</v>
      </c>
      <c r="Z294" s="74">
        <f t="shared" si="145"/>
        <v>0</v>
      </c>
      <c r="AA294" s="74">
        <f t="shared" si="145"/>
        <v>0</v>
      </c>
      <c r="AB294" s="74">
        <f t="shared" si="145"/>
        <v>0</v>
      </c>
      <c r="AC294" s="74">
        <f t="shared" si="145"/>
        <v>0</v>
      </c>
      <c r="AD294" s="74">
        <f t="shared" si="145"/>
        <v>0</v>
      </c>
      <c r="AE294" s="74">
        <f t="shared" si="145"/>
        <v>0</v>
      </c>
      <c r="AF294" s="74">
        <f t="shared" si="145"/>
        <v>0</v>
      </c>
      <c r="AG294" s="74">
        <f t="shared" si="145"/>
        <v>0</v>
      </c>
      <c r="AH294" s="74">
        <f t="shared" si="145"/>
        <v>0</v>
      </c>
      <c r="AI294" s="74">
        <f t="shared" si="145"/>
        <v>0</v>
      </c>
      <c r="AJ294" s="74">
        <f t="shared" si="145"/>
        <v>0</v>
      </c>
      <c r="AK294" s="74">
        <f t="shared" si="145"/>
        <v>0</v>
      </c>
      <c r="AL294" s="74">
        <f>F293*AL293</f>
        <v>0</v>
      </c>
      <c r="AM294" s="61"/>
      <c r="AN294" s="61"/>
      <c r="AO294" s="61"/>
      <c r="AP294" s="61"/>
      <c r="AQ294" s="61"/>
      <c r="AR294" s="61"/>
      <c r="AS294" s="61"/>
      <c r="AT294" s="61"/>
      <c r="AU294" s="61"/>
      <c r="AV294" s="61"/>
      <c r="AW294" s="61"/>
      <c r="AX294" s="61"/>
      <c r="AY294" s="61"/>
      <c r="AZ294" s="61"/>
      <c r="BA294" s="61"/>
      <c r="BB294" s="61"/>
      <c r="BC294" s="61"/>
      <c r="BD294" s="61"/>
      <c r="BE294" s="61"/>
      <c r="BF294" s="61"/>
      <c r="BG294" s="61"/>
      <c r="BH294" s="61"/>
      <c r="BI294" s="61"/>
      <c r="BJ294" s="61"/>
      <c r="BK294" s="61"/>
      <c r="BL294" s="61"/>
      <c r="BM294" s="61"/>
      <c r="BN294" s="61"/>
      <c r="BO294" s="61"/>
      <c r="BP294" s="61"/>
      <c r="BQ294" s="61"/>
      <c r="BR294" s="61"/>
      <c r="BS294" s="61"/>
      <c r="BT294" s="61"/>
      <c r="BU294" s="61"/>
      <c r="BV294" s="61"/>
      <c r="BW294" s="61"/>
      <c r="BX294" s="61"/>
      <c r="BY294" s="61"/>
      <c r="BZ294" s="61"/>
      <c r="CA294" s="61"/>
      <c r="CB294" s="61"/>
      <c r="CC294" s="61"/>
      <c r="CD294" s="61"/>
      <c r="CE294" s="61"/>
      <c r="CF294" s="61"/>
      <c r="CG294" s="61"/>
      <c r="CH294" s="61"/>
      <c r="CI294" s="61"/>
      <c r="CJ294" s="61"/>
      <c r="CK294" s="61"/>
      <c r="CL294" s="61"/>
      <c r="CM294" s="61"/>
      <c r="CN294" s="61"/>
      <c r="CO294" s="61"/>
      <c r="CP294" s="61"/>
      <c r="CQ294" s="61"/>
      <c r="CR294" s="61"/>
      <c r="CS294" s="61"/>
      <c r="CT294" s="61"/>
      <c r="CU294" s="61"/>
      <c r="CV294" s="61"/>
      <c r="CW294" s="61"/>
      <c r="CX294" s="61"/>
      <c r="CY294" s="61"/>
      <c r="CZ294" s="61"/>
      <c r="DA294" s="61"/>
      <c r="DB294" s="61"/>
    </row>
    <row r="295" spans="1:106" s="58" customFormat="1" ht="16.5" customHeight="1">
      <c r="A295" s="70" t="s">
        <v>425</v>
      </c>
      <c r="B295" s="767"/>
      <c r="C295" s="724" t="s">
        <v>133</v>
      </c>
      <c r="D295" s="718" t="str">
        <f>[76]납품수량!C46</f>
        <v>BRACKET DRIVE TUBE</v>
      </c>
      <c r="E295" s="718" t="str">
        <f>[76]납품수량!D46</f>
        <v>P32E</v>
      </c>
      <c r="F295" s="718">
        <f>VLOOKUP(C295,'[72]납품수량(영업)'!$C$3:$F$260,4,FALSE)</f>
        <v>0</v>
      </c>
      <c r="G295" s="74">
        <f>VLOOKUP($C$295,[77]납품수량!$B$3:$AI$200,G1,FALSE)</f>
        <v>0</v>
      </c>
      <c r="H295" s="74">
        <f>VLOOKUP($C$295,[77]납품수량!$B$3:$AI$200,H1,FALSE)</f>
        <v>0</v>
      </c>
      <c r="I295" s="74">
        <f>VLOOKUP($C$295,[77]납품수량!$B$3:$AI$200,I1,FALSE)</f>
        <v>0</v>
      </c>
      <c r="J295" s="74">
        <f>VLOOKUP($C$295,[77]납품수량!$B$3:$AI$200,J1,FALSE)</f>
        <v>0</v>
      </c>
      <c r="K295" s="74">
        <f>VLOOKUP($C$295,[77]납품수량!$B$3:$AI$200,K1,FALSE)</f>
        <v>0</v>
      </c>
      <c r="L295" s="74">
        <f>VLOOKUP($C$295,[77]납품수량!$B$3:$AI$200,L1,FALSE)</f>
        <v>0</v>
      </c>
      <c r="M295" s="74">
        <f>VLOOKUP($C$295,[77]납품수량!$B$3:$AI$200,M1,FALSE)</f>
        <v>0</v>
      </c>
      <c r="N295" s="74">
        <f>VLOOKUP($C$295,[77]납품수량!$B$3:$AI$200,N1,FALSE)</f>
        <v>0</v>
      </c>
      <c r="O295" s="74">
        <f>VLOOKUP($C$295,[77]납품수량!$B$3:$AI$200,O1,FALSE)</f>
        <v>0</v>
      </c>
      <c r="P295" s="74">
        <f>VLOOKUP($C$295,[77]납품수량!$B$3:$AI$200,P1,FALSE)</f>
        <v>0</v>
      </c>
      <c r="Q295" s="74">
        <f>VLOOKUP($C$295,[77]납품수량!$B$3:$AI$200,Q1,FALSE)</f>
        <v>0</v>
      </c>
      <c r="R295" s="74">
        <f>VLOOKUP($C$295,[77]납품수량!$B$3:$AI$200,R1,FALSE)</f>
        <v>0</v>
      </c>
      <c r="S295" s="74">
        <f>VLOOKUP($C$295,[77]납품수량!$B$3:$AI$200,S1,FALSE)</f>
        <v>0</v>
      </c>
      <c r="T295" s="74">
        <f>VLOOKUP($C$295,[77]납품수량!$B$3:$AI$200,T1,FALSE)</f>
        <v>0</v>
      </c>
      <c r="U295" s="74">
        <f>VLOOKUP($C$295,[77]납품수량!$B$3:$AI$200,U1,FALSE)</f>
        <v>0</v>
      </c>
      <c r="V295" s="74">
        <f>VLOOKUP($C$295,[77]납품수량!$B$3:$AI$200,V1,FALSE)</f>
        <v>0</v>
      </c>
      <c r="W295" s="74">
        <f>VLOOKUP($C$295,[77]납품수량!$B$3:$AI$200,W1,FALSE)</f>
        <v>0</v>
      </c>
      <c r="X295" s="74">
        <f>VLOOKUP($C$295,[77]납품수량!$B$3:$AI$200,X1,FALSE)</f>
        <v>0</v>
      </c>
      <c r="Y295" s="74">
        <f>VLOOKUP($C$295,[77]납품수량!$B$3:$AI$200,Y1,FALSE)</f>
        <v>0</v>
      </c>
      <c r="Z295" s="74">
        <f>VLOOKUP($C$295,[77]납품수량!$B$3:$AI$200,Z1,FALSE)</f>
        <v>0</v>
      </c>
      <c r="AA295" s="74">
        <f>VLOOKUP($C$295,[77]납품수량!$B$3:$AI$200,AA1,FALSE)</f>
        <v>0</v>
      </c>
      <c r="AB295" s="74">
        <f>VLOOKUP($C$295,[77]납품수량!$B$3:$AI$200,AB1,FALSE)</f>
        <v>0</v>
      </c>
      <c r="AC295" s="74">
        <f>VLOOKUP($C$295,[77]납품수량!$B$3:$AI$200,AC1,FALSE)</f>
        <v>0</v>
      </c>
      <c r="AD295" s="74">
        <f>VLOOKUP($C$295,[77]납품수량!$B$3:$AI$200,AD1,FALSE)</f>
        <v>0</v>
      </c>
      <c r="AE295" s="74">
        <f>VLOOKUP($C$295,[77]납품수량!$B$3:$AI$200,AE1,FALSE)</f>
        <v>0</v>
      </c>
      <c r="AF295" s="74">
        <f>VLOOKUP($C$295,[77]납품수량!$B$3:$AI$200,AF1,FALSE)</f>
        <v>0</v>
      </c>
      <c r="AG295" s="74">
        <f>VLOOKUP($C$295,[77]납품수량!$B$3:$AI$200,AG1,FALSE)</f>
        <v>0</v>
      </c>
      <c r="AH295" s="74">
        <f>VLOOKUP($C$295,[77]납품수량!$B$3:$AI$200,AH1,FALSE)</f>
        <v>0</v>
      </c>
      <c r="AI295" s="74">
        <f>VLOOKUP($C$295,[77]납품수량!$B$3:$AI$200,AI1,FALSE)</f>
        <v>0</v>
      </c>
      <c r="AJ295" s="74">
        <f>VLOOKUP($C$295,[77]납품수량!$B$3:$AI$200,AJ1,FALSE)</f>
        <v>0</v>
      </c>
      <c r="AK295" s="74">
        <f>VLOOKUP($C$295,[77]납품수량!$B$3:$AI$200,AK1,FALSE)</f>
        <v>0</v>
      </c>
      <c r="AL295" s="74">
        <f>SUM(G295:AK295)</f>
        <v>0</v>
      </c>
      <c r="AM295" s="61"/>
      <c r="AN295" s="61"/>
      <c r="AO295" s="61"/>
      <c r="AP295" s="61"/>
      <c r="AQ295" s="61"/>
      <c r="AR295" s="61"/>
      <c r="AS295" s="61"/>
      <c r="AT295" s="61"/>
      <c r="AU295" s="61"/>
      <c r="AV295" s="61"/>
      <c r="AW295" s="61"/>
      <c r="AX295" s="61"/>
      <c r="AY295" s="61"/>
      <c r="AZ295" s="61"/>
      <c r="BA295" s="61"/>
      <c r="BB295" s="61"/>
      <c r="BC295" s="61"/>
      <c r="BD295" s="61"/>
      <c r="BE295" s="61"/>
      <c r="BF295" s="61"/>
      <c r="BG295" s="61"/>
      <c r="BH295" s="61"/>
      <c r="BI295" s="61"/>
      <c r="BJ295" s="61"/>
      <c r="BK295" s="61"/>
      <c r="BL295" s="61"/>
      <c r="BM295" s="61"/>
      <c r="BN295" s="61"/>
      <c r="BO295" s="61"/>
      <c r="BP295" s="61"/>
      <c r="BQ295" s="61"/>
      <c r="BR295" s="61"/>
      <c r="BS295" s="61"/>
      <c r="BT295" s="61"/>
      <c r="BU295" s="61"/>
      <c r="BV295" s="61"/>
      <c r="BW295" s="61"/>
      <c r="BX295" s="61"/>
      <c r="BY295" s="61"/>
      <c r="BZ295" s="61"/>
      <c r="CA295" s="61"/>
      <c r="CB295" s="61"/>
      <c r="CC295" s="61"/>
      <c r="CD295" s="61"/>
      <c r="CE295" s="61"/>
      <c r="CF295" s="61"/>
      <c r="CG295" s="61"/>
      <c r="CH295" s="61"/>
      <c r="CI295" s="61"/>
      <c r="CJ295" s="61"/>
      <c r="CK295" s="61"/>
      <c r="CL295" s="61"/>
      <c r="CM295" s="61"/>
      <c r="CN295" s="61"/>
      <c r="CO295" s="61"/>
      <c r="CP295" s="61"/>
      <c r="CQ295" s="61"/>
      <c r="CR295" s="61"/>
      <c r="CS295" s="61"/>
      <c r="CT295" s="61"/>
      <c r="CU295" s="61"/>
      <c r="CV295" s="61"/>
      <c r="CW295" s="61"/>
      <c r="CX295" s="61"/>
      <c r="CY295" s="61"/>
      <c r="CZ295" s="61"/>
      <c r="DA295" s="61"/>
      <c r="DB295" s="61"/>
    </row>
    <row r="296" spans="1:106" s="58" customFormat="1" ht="16.5" customHeight="1">
      <c r="A296" s="70"/>
      <c r="B296" s="767"/>
      <c r="C296" s="730"/>
      <c r="D296" s="719"/>
      <c r="E296" s="719"/>
      <c r="F296" s="719"/>
      <c r="G296" s="74">
        <f>$F$295*G295</f>
        <v>0</v>
      </c>
      <c r="H296" s="74">
        <f t="shared" ref="H296:AK296" si="146">$F$295*H295</f>
        <v>0</v>
      </c>
      <c r="I296" s="74">
        <f t="shared" si="146"/>
        <v>0</v>
      </c>
      <c r="J296" s="74">
        <f t="shared" si="146"/>
        <v>0</v>
      </c>
      <c r="K296" s="74">
        <f t="shared" si="146"/>
        <v>0</v>
      </c>
      <c r="L296" s="74">
        <f t="shared" si="146"/>
        <v>0</v>
      </c>
      <c r="M296" s="74">
        <f t="shared" si="146"/>
        <v>0</v>
      </c>
      <c r="N296" s="74">
        <f t="shared" si="146"/>
        <v>0</v>
      </c>
      <c r="O296" s="74">
        <f t="shared" si="146"/>
        <v>0</v>
      </c>
      <c r="P296" s="74">
        <f t="shared" si="146"/>
        <v>0</v>
      </c>
      <c r="Q296" s="74">
        <f t="shared" si="146"/>
        <v>0</v>
      </c>
      <c r="R296" s="74">
        <f t="shared" si="146"/>
        <v>0</v>
      </c>
      <c r="S296" s="74">
        <f t="shared" si="146"/>
        <v>0</v>
      </c>
      <c r="T296" s="74">
        <f t="shared" si="146"/>
        <v>0</v>
      </c>
      <c r="U296" s="74">
        <f t="shared" si="146"/>
        <v>0</v>
      </c>
      <c r="V296" s="74">
        <f t="shared" si="146"/>
        <v>0</v>
      </c>
      <c r="W296" s="74">
        <f t="shared" si="146"/>
        <v>0</v>
      </c>
      <c r="X296" s="74">
        <f t="shared" si="146"/>
        <v>0</v>
      </c>
      <c r="Y296" s="74">
        <f t="shared" si="146"/>
        <v>0</v>
      </c>
      <c r="Z296" s="74">
        <f t="shared" si="146"/>
        <v>0</v>
      </c>
      <c r="AA296" s="74">
        <f t="shared" si="146"/>
        <v>0</v>
      </c>
      <c r="AB296" s="74">
        <f t="shared" si="146"/>
        <v>0</v>
      </c>
      <c r="AC296" s="74">
        <f t="shared" si="146"/>
        <v>0</v>
      </c>
      <c r="AD296" s="74">
        <f t="shared" si="146"/>
        <v>0</v>
      </c>
      <c r="AE296" s="74">
        <f t="shared" si="146"/>
        <v>0</v>
      </c>
      <c r="AF296" s="74">
        <f t="shared" si="146"/>
        <v>0</v>
      </c>
      <c r="AG296" s="74">
        <f t="shared" si="146"/>
        <v>0</v>
      </c>
      <c r="AH296" s="74">
        <f t="shared" si="146"/>
        <v>0</v>
      </c>
      <c r="AI296" s="74">
        <f t="shared" si="146"/>
        <v>0</v>
      </c>
      <c r="AJ296" s="74">
        <f t="shared" si="146"/>
        <v>0</v>
      </c>
      <c r="AK296" s="74">
        <f t="shared" si="146"/>
        <v>0</v>
      </c>
      <c r="AL296" s="74">
        <f>F295*AL295</f>
        <v>0</v>
      </c>
      <c r="AM296" s="61"/>
      <c r="AN296" s="61"/>
      <c r="AO296" s="61"/>
      <c r="AP296" s="61"/>
      <c r="AQ296" s="61"/>
      <c r="AR296" s="61"/>
      <c r="AS296" s="61"/>
      <c r="AT296" s="61"/>
      <c r="AU296" s="61"/>
      <c r="AV296" s="61"/>
      <c r="AW296" s="61"/>
      <c r="AX296" s="61"/>
      <c r="AY296" s="61"/>
      <c r="AZ296" s="61"/>
      <c r="BA296" s="61"/>
      <c r="BB296" s="61"/>
      <c r="BC296" s="61"/>
      <c r="BD296" s="61"/>
      <c r="BE296" s="61"/>
      <c r="BF296" s="61"/>
      <c r="BG296" s="61"/>
      <c r="BH296" s="61"/>
      <c r="BI296" s="61"/>
      <c r="BJ296" s="61"/>
      <c r="BK296" s="61"/>
      <c r="BL296" s="61"/>
      <c r="BM296" s="61"/>
      <c r="BN296" s="61"/>
      <c r="BO296" s="61"/>
      <c r="BP296" s="61"/>
      <c r="BQ296" s="61"/>
      <c r="BR296" s="61"/>
      <c r="BS296" s="61"/>
      <c r="BT296" s="61"/>
      <c r="BU296" s="61"/>
      <c r="BV296" s="61"/>
      <c r="BW296" s="61"/>
      <c r="BX296" s="61"/>
      <c r="BY296" s="61"/>
      <c r="BZ296" s="61"/>
      <c r="CA296" s="61"/>
      <c r="CB296" s="61"/>
      <c r="CC296" s="61"/>
      <c r="CD296" s="61"/>
      <c r="CE296" s="61"/>
      <c r="CF296" s="61"/>
      <c r="CG296" s="61"/>
      <c r="CH296" s="61"/>
      <c r="CI296" s="61"/>
      <c r="CJ296" s="61"/>
      <c r="CK296" s="61"/>
      <c r="CL296" s="61"/>
      <c r="CM296" s="61"/>
      <c r="CN296" s="61"/>
      <c r="CO296" s="61"/>
      <c r="CP296" s="61"/>
      <c r="CQ296" s="61"/>
      <c r="CR296" s="61"/>
      <c r="CS296" s="61"/>
      <c r="CT296" s="61"/>
      <c r="CU296" s="61"/>
      <c r="CV296" s="61"/>
      <c r="CW296" s="61"/>
      <c r="CX296" s="61"/>
      <c r="CY296" s="61"/>
      <c r="CZ296" s="61"/>
      <c r="DA296" s="61"/>
      <c r="DB296" s="61"/>
    </row>
    <row r="297" spans="1:106" s="58" customFormat="1" ht="16.5" customHeight="1">
      <c r="A297" s="70" t="s">
        <v>425</v>
      </c>
      <c r="B297" s="767"/>
      <c r="C297" s="724" t="s">
        <v>11</v>
      </c>
      <c r="D297" s="718" t="str">
        <f>[76]납품수량!C47</f>
        <v>ASS'Y W/D</v>
      </c>
      <c r="E297" s="718" t="str">
        <f>[76]납품수량!D47</f>
        <v>J200</v>
      </c>
      <c r="F297" s="718">
        <f>VLOOKUP(C297,'[72]납품수량(영업)'!$C$3:$F$260,4,FALSE)</f>
        <v>0</v>
      </c>
      <c r="G297" s="74">
        <f>VLOOKUP($C$297,[77]납품수량!$B$3:$AI$200,G1,FALSE)</f>
        <v>0</v>
      </c>
      <c r="H297" s="74">
        <f>VLOOKUP($C$297,[77]납품수량!$B$3:$AI$200,H1,FALSE)</f>
        <v>0</v>
      </c>
      <c r="I297" s="74">
        <f>VLOOKUP($C$297,[77]납품수량!$B$3:$AI$200,I1,FALSE)</f>
        <v>0</v>
      </c>
      <c r="J297" s="74">
        <f>VLOOKUP($C$297,[77]납품수량!$B$3:$AI$200,J1,FALSE)</f>
        <v>0</v>
      </c>
      <c r="K297" s="74">
        <f>VLOOKUP($C$297,[77]납품수량!$B$3:$AI$200,K1,FALSE)</f>
        <v>0</v>
      </c>
      <c r="L297" s="74">
        <f>VLOOKUP($C$297,[77]납품수량!$B$3:$AI$200,L1,FALSE)</f>
        <v>0</v>
      </c>
      <c r="M297" s="74">
        <f>VLOOKUP($C$297,[77]납품수량!$B$3:$AI$200,M1,FALSE)</f>
        <v>0</v>
      </c>
      <c r="N297" s="74">
        <f>VLOOKUP($C$297,[77]납품수량!$B$3:$AI$200,N1,FALSE)</f>
        <v>0</v>
      </c>
      <c r="O297" s="74">
        <f>VLOOKUP($C$297,[77]납품수량!$B$3:$AI$200,O1,FALSE)</f>
        <v>0</v>
      </c>
      <c r="P297" s="74">
        <f>VLOOKUP($C$297,[77]납품수량!$B$3:$AI$200,P1,FALSE)</f>
        <v>0</v>
      </c>
      <c r="Q297" s="74">
        <f>VLOOKUP($C$297,[77]납품수량!$B$3:$AI$200,Q1,FALSE)</f>
        <v>0</v>
      </c>
      <c r="R297" s="74">
        <f>VLOOKUP($C$297,[77]납품수량!$B$3:$AI$200,R1,FALSE)</f>
        <v>0</v>
      </c>
      <c r="S297" s="74">
        <f>VLOOKUP($C$297,[77]납품수량!$B$3:$AI$200,S1,FALSE)</f>
        <v>0</v>
      </c>
      <c r="T297" s="74">
        <f>VLOOKUP($C$297,[77]납품수량!$B$3:$AI$200,T1,FALSE)</f>
        <v>0</v>
      </c>
      <c r="U297" s="74">
        <f>VLOOKUP($C$297,[77]납품수량!$B$3:$AI$200,U1,FALSE)</f>
        <v>0</v>
      </c>
      <c r="V297" s="74">
        <f>VLOOKUP($C$297,[77]납품수량!$B$3:$AI$200,V1,FALSE)</f>
        <v>0</v>
      </c>
      <c r="W297" s="74">
        <f>VLOOKUP($C$297,[77]납품수량!$B$3:$AI$200,W1,FALSE)</f>
        <v>0</v>
      </c>
      <c r="X297" s="74">
        <f>VLOOKUP($C$297,[77]납품수량!$B$3:$AI$200,X1,FALSE)</f>
        <v>0</v>
      </c>
      <c r="Y297" s="74">
        <f>VLOOKUP($C$297,[77]납품수량!$B$3:$AI$200,Y1,FALSE)</f>
        <v>0</v>
      </c>
      <c r="Z297" s="74">
        <f>VLOOKUP($C$297,[77]납품수량!$B$3:$AI$200,Z1,FALSE)</f>
        <v>0</v>
      </c>
      <c r="AA297" s="74">
        <f>VLOOKUP($C$297,[77]납품수량!$B$3:$AI$200,AA1,FALSE)</f>
        <v>0</v>
      </c>
      <c r="AB297" s="74">
        <f>VLOOKUP($C$297,[77]납품수량!$B$3:$AI$200,AB1,FALSE)</f>
        <v>0</v>
      </c>
      <c r="AC297" s="74">
        <f>VLOOKUP($C$297,[77]납품수량!$B$3:$AI$200,AC1,FALSE)</f>
        <v>0</v>
      </c>
      <c r="AD297" s="74">
        <f>VLOOKUP($C$297,[77]납품수량!$B$3:$AI$200,AD1,FALSE)</f>
        <v>0</v>
      </c>
      <c r="AE297" s="74">
        <f>VLOOKUP($C$297,[77]납품수량!$B$3:$AI$200,AE1,FALSE)</f>
        <v>0</v>
      </c>
      <c r="AF297" s="74">
        <f>VLOOKUP($C$297,[77]납품수량!$B$3:$AI$200,AF1,FALSE)</f>
        <v>0</v>
      </c>
      <c r="AG297" s="74">
        <f>VLOOKUP($C$297,[77]납품수량!$B$3:$AI$200,AG1,FALSE)</f>
        <v>0</v>
      </c>
      <c r="AH297" s="74">
        <f>VLOOKUP($C$297,[77]납품수량!$B$3:$AI$200,AH1,FALSE)</f>
        <v>0</v>
      </c>
      <c r="AI297" s="74">
        <f>VLOOKUP($C$297,[77]납품수량!$B$3:$AI$200,AI1,FALSE)</f>
        <v>0</v>
      </c>
      <c r="AJ297" s="74">
        <f>VLOOKUP($C$297,[77]납품수량!$B$3:$AI$200,AJ1,FALSE)</f>
        <v>0</v>
      </c>
      <c r="AK297" s="74">
        <f>VLOOKUP($C$297,[77]납품수량!$B$3:$AI$200,AK1,FALSE)</f>
        <v>0</v>
      </c>
      <c r="AL297" s="74">
        <f>SUM(G297:AK297)</f>
        <v>0</v>
      </c>
      <c r="AM297" s="61"/>
      <c r="AN297" s="61"/>
      <c r="AO297" s="61"/>
      <c r="AP297" s="61"/>
      <c r="AQ297" s="61"/>
      <c r="AR297" s="61"/>
      <c r="AS297" s="61"/>
      <c r="AT297" s="61"/>
      <c r="AU297" s="61"/>
      <c r="AV297" s="61"/>
      <c r="AW297" s="61"/>
      <c r="AX297" s="61"/>
      <c r="AY297" s="61"/>
      <c r="AZ297" s="61"/>
      <c r="BA297" s="61"/>
      <c r="BB297" s="61"/>
      <c r="BC297" s="61"/>
      <c r="BD297" s="61"/>
      <c r="BE297" s="61"/>
      <c r="BF297" s="61"/>
      <c r="BG297" s="61"/>
      <c r="BH297" s="61"/>
      <c r="BI297" s="61"/>
      <c r="BJ297" s="61"/>
      <c r="BK297" s="61"/>
      <c r="BL297" s="61"/>
      <c r="BM297" s="61"/>
      <c r="BN297" s="61"/>
      <c r="BO297" s="61"/>
      <c r="BP297" s="61"/>
      <c r="BQ297" s="61"/>
      <c r="BR297" s="61"/>
      <c r="BS297" s="61"/>
      <c r="BT297" s="61"/>
      <c r="BU297" s="61"/>
      <c r="BV297" s="61"/>
      <c r="BW297" s="61"/>
      <c r="BX297" s="61"/>
      <c r="BY297" s="61"/>
      <c r="BZ297" s="61"/>
      <c r="CA297" s="61"/>
      <c r="CB297" s="61"/>
      <c r="CC297" s="61"/>
      <c r="CD297" s="61"/>
      <c r="CE297" s="61"/>
      <c r="CF297" s="61"/>
      <c r="CG297" s="61"/>
      <c r="CH297" s="61"/>
      <c r="CI297" s="61"/>
      <c r="CJ297" s="61"/>
      <c r="CK297" s="61"/>
      <c r="CL297" s="61"/>
      <c r="CM297" s="61"/>
      <c r="CN297" s="61"/>
      <c r="CO297" s="61"/>
      <c r="CP297" s="61"/>
      <c r="CQ297" s="61"/>
      <c r="CR297" s="61"/>
      <c r="CS297" s="61"/>
      <c r="CT297" s="61"/>
      <c r="CU297" s="61"/>
      <c r="CV297" s="61"/>
      <c r="CW297" s="61"/>
      <c r="CX297" s="61"/>
      <c r="CY297" s="61"/>
      <c r="CZ297" s="61"/>
      <c r="DA297" s="61"/>
      <c r="DB297" s="61"/>
    </row>
    <row r="298" spans="1:106" s="58" customFormat="1" ht="16.5" customHeight="1">
      <c r="A298" s="70"/>
      <c r="B298" s="767"/>
      <c r="C298" s="730"/>
      <c r="D298" s="719"/>
      <c r="E298" s="719"/>
      <c r="F298" s="719"/>
      <c r="G298" s="74">
        <f>$F$297*G297</f>
        <v>0</v>
      </c>
      <c r="H298" s="74">
        <f t="shared" ref="H298:AK298" si="147">$F$297*H297</f>
        <v>0</v>
      </c>
      <c r="I298" s="74">
        <f t="shared" si="147"/>
        <v>0</v>
      </c>
      <c r="J298" s="74">
        <f t="shared" si="147"/>
        <v>0</v>
      </c>
      <c r="K298" s="74">
        <f t="shared" si="147"/>
        <v>0</v>
      </c>
      <c r="L298" s="74">
        <f t="shared" si="147"/>
        <v>0</v>
      </c>
      <c r="M298" s="74">
        <f t="shared" si="147"/>
        <v>0</v>
      </c>
      <c r="N298" s="74">
        <f t="shared" si="147"/>
        <v>0</v>
      </c>
      <c r="O298" s="74">
        <f t="shared" si="147"/>
        <v>0</v>
      </c>
      <c r="P298" s="74">
        <f t="shared" si="147"/>
        <v>0</v>
      </c>
      <c r="Q298" s="74">
        <f t="shared" si="147"/>
        <v>0</v>
      </c>
      <c r="R298" s="74">
        <f t="shared" si="147"/>
        <v>0</v>
      </c>
      <c r="S298" s="74">
        <f t="shared" si="147"/>
        <v>0</v>
      </c>
      <c r="T298" s="74">
        <f t="shared" si="147"/>
        <v>0</v>
      </c>
      <c r="U298" s="74">
        <f t="shared" si="147"/>
        <v>0</v>
      </c>
      <c r="V298" s="74">
        <f t="shared" si="147"/>
        <v>0</v>
      </c>
      <c r="W298" s="74">
        <f t="shared" si="147"/>
        <v>0</v>
      </c>
      <c r="X298" s="74">
        <f t="shared" si="147"/>
        <v>0</v>
      </c>
      <c r="Y298" s="74">
        <f t="shared" si="147"/>
        <v>0</v>
      </c>
      <c r="Z298" s="74">
        <f t="shared" si="147"/>
        <v>0</v>
      </c>
      <c r="AA298" s="74">
        <f t="shared" si="147"/>
        <v>0</v>
      </c>
      <c r="AB298" s="74">
        <f t="shared" si="147"/>
        <v>0</v>
      </c>
      <c r="AC298" s="74">
        <f t="shared" si="147"/>
        <v>0</v>
      </c>
      <c r="AD298" s="74">
        <f t="shared" si="147"/>
        <v>0</v>
      </c>
      <c r="AE298" s="74">
        <f t="shared" si="147"/>
        <v>0</v>
      </c>
      <c r="AF298" s="74">
        <f t="shared" si="147"/>
        <v>0</v>
      </c>
      <c r="AG298" s="74">
        <f t="shared" si="147"/>
        <v>0</v>
      </c>
      <c r="AH298" s="74">
        <f t="shared" si="147"/>
        <v>0</v>
      </c>
      <c r="AI298" s="74">
        <f t="shared" si="147"/>
        <v>0</v>
      </c>
      <c r="AJ298" s="74">
        <f t="shared" si="147"/>
        <v>0</v>
      </c>
      <c r="AK298" s="74">
        <f t="shared" si="147"/>
        <v>0</v>
      </c>
      <c r="AL298" s="74">
        <f>F297*AL297</f>
        <v>0</v>
      </c>
      <c r="AM298" s="61"/>
      <c r="AN298" s="61"/>
      <c r="AO298" s="61"/>
      <c r="AP298" s="61"/>
      <c r="AQ298" s="61"/>
      <c r="AR298" s="61"/>
      <c r="AS298" s="61"/>
      <c r="AT298" s="61"/>
      <c r="AU298" s="61"/>
      <c r="AV298" s="61"/>
      <c r="AW298" s="61"/>
      <c r="AX298" s="61"/>
      <c r="AY298" s="61"/>
      <c r="AZ298" s="61"/>
      <c r="BA298" s="61"/>
      <c r="BB298" s="61"/>
      <c r="BC298" s="61"/>
      <c r="BD298" s="61"/>
      <c r="BE298" s="61"/>
      <c r="BF298" s="61"/>
      <c r="BG298" s="61"/>
      <c r="BH298" s="61"/>
      <c r="BI298" s="61"/>
      <c r="BJ298" s="61"/>
      <c r="BK298" s="61"/>
      <c r="BL298" s="61"/>
      <c r="BM298" s="61"/>
      <c r="BN298" s="61"/>
      <c r="BO298" s="61"/>
      <c r="BP298" s="61"/>
      <c r="BQ298" s="61"/>
      <c r="BR298" s="61"/>
      <c r="BS298" s="61"/>
      <c r="BT298" s="61"/>
      <c r="BU298" s="61"/>
      <c r="BV298" s="61"/>
      <c r="BW298" s="61"/>
      <c r="BX298" s="61"/>
      <c r="BY298" s="61"/>
      <c r="BZ298" s="61"/>
      <c r="CA298" s="61"/>
      <c r="CB298" s="61"/>
      <c r="CC298" s="61"/>
      <c r="CD298" s="61"/>
      <c r="CE298" s="61"/>
      <c r="CF298" s="61"/>
      <c r="CG298" s="61"/>
      <c r="CH298" s="61"/>
      <c r="CI298" s="61"/>
      <c r="CJ298" s="61"/>
      <c r="CK298" s="61"/>
      <c r="CL298" s="61"/>
      <c r="CM298" s="61"/>
      <c r="CN298" s="61"/>
      <c r="CO298" s="61"/>
      <c r="CP298" s="61"/>
      <c r="CQ298" s="61"/>
      <c r="CR298" s="61"/>
      <c r="CS298" s="61"/>
      <c r="CT298" s="61"/>
      <c r="CU298" s="61"/>
      <c r="CV298" s="61"/>
      <c r="CW298" s="61"/>
      <c r="CX298" s="61"/>
      <c r="CY298" s="61"/>
      <c r="CZ298" s="61"/>
      <c r="DA298" s="61"/>
      <c r="DB298" s="61"/>
    </row>
    <row r="299" spans="1:106" s="58" customFormat="1" ht="16.5" customHeight="1">
      <c r="A299" s="70" t="s">
        <v>425</v>
      </c>
      <c r="B299" s="767"/>
      <c r="C299" s="724" t="s">
        <v>134</v>
      </c>
      <c r="D299" s="718" t="str">
        <f>[76]납품수량!C48</f>
        <v>ASS'Y W/D</v>
      </c>
      <c r="E299" s="718" t="str">
        <f>[76]납품수량!D48</f>
        <v>T100</v>
      </c>
      <c r="F299" s="718">
        <f>VLOOKUP(C299,'[72]납품수량(영업)'!$C$3:$F$260,4,FALSE)</f>
        <v>0</v>
      </c>
      <c r="G299" s="74">
        <f>VLOOKUP($C$299,[77]납품수량!$B$3:$AI$200,G1,FALSE)</f>
        <v>0</v>
      </c>
      <c r="H299" s="74">
        <f>VLOOKUP($C$299,[77]납품수량!$B$3:$AI$200,H1,FALSE)</f>
        <v>0</v>
      </c>
      <c r="I299" s="74">
        <f>VLOOKUP($C$299,[77]납품수량!$B$3:$AI$200,I1,FALSE)</f>
        <v>0</v>
      </c>
      <c r="J299" s="74">
        <f>VLOOKUP($C$299,[77]납품수량!$B$3:$AI$200,J1,FALSE)</f>
        <v>0</v>
      </c>
      <c r="K299" s="74">
        <f>VLOOKUP($C$299,[77]납품수량!$B$3:$AI$200,K1,FALSE)</f>
        <v>0</v>
      </c>
      <c r="L299" s="74">
        <f>VLOOKUP($C$299,[77]납품수량!$B$3:$AI$200,L1,FALSE)</f>
        <v>0</v>
      </c>
      <c r="M299" s="74">
        <f>VLOOKUP($C$299,[77]납품수량!$B$3:$AI$200,M1,FALSE)</f>
        <v>0</v>
      </c>
      <c r="N299" s="74">
        <f>VLOOKUP($C$299,[77]납품수량!$B$3:$AI$200,N1,FALSE)</f>
        <v>0</v>
      </c>
      <c r="O299" s="74">
        <f>VLOOKUP($C$299,[77]납품수량!$B$3:$AI$200,O1,FALSE)</f>
        <v>0</v>
      </c>
      <c r="P299" s="74">
        <f>VLOOKUP($C$299,[77]납품수량!$B$3:$AI$200,P1,FALSE)</f>
        <v>0</v>
      </c>
      <c r="Q299" s="74">
        <f>VLOOKUP($C$299,[77]납품수량!$B$3:$AI$200,Q1,FALSE)</f>
        <v>0</v>
      </c>
      <c r="R299" s="74">
        <f>VLOOKUP($C$299,[77]납품수량!$B$3:$AI$200,R1,FALSE)</f>
        <v>0</v>
      </c>
      <c r="S299" s="74">
        <f>VLOOKUP($C$299,[77]납품수량!$B$3:$AI$200,S1,FALSE)</f>
        <v>0</v>
      </c>
      <c r="T299" s="74">
        <f>VLOOKUP($C$299,[77]납품수량!$B$3:$AI$200,T1,FALSE)</f>
        <v>0</v>
      </c>
      <c r="U299" s="74">
        <f>VLOOKUP($C$299,[77]납품수량!$B$3:$AI$200,U1,FALSE)</f>
        <v>0</v>
      </c>
      <c r="V299" s="74">
        <f>VLOOKUP($C$299,[77]납품수량!$B$3:$AI$200,V1,FALSE)</f>
        <v>0</v>
      </c>
      <c r="W299" s="74">
        <f>VLOOKUP($C$299,[77]납품수량!$B$3:$AI$200,W1,FALSE)</f>
        <v>0</v>
      </c>
      <c r="X299" s="74">
        <f>VLOOKUP($C$299,[77]납품수량!$B$3:$AI$200,X1,FALSE)</f>
        <v>0</v>
      </c>
      <c r="Y299" s="74">
        <f>VLOOKUP($C$299,[77]납품수량!$B$3:$AI$200,Y1,FALSE)</f>
        <v>0</v>
      </c>
      <c r="Z299" s="74">
        <f>VLOOKUP($C$299,[77]납품수량!$B$3:$AI$200,Z1,FALSE)</f>
        <v>0</v>
      </c>
      <c r="AA299" s="74">
        <f>VLOOKUP($C$299,[77]납품수량!$B$3:$AI$200,AA1,FALSE)</f>
        <v>0</v>
      </c>
      <c r="AB299" s="74">
        <f>VLOOKUP($C$299,[77]납품수량!$B$3:$AI$200,AB1,FALSE)</f>
        <v>0</v>
      </c>
      <c r="AC299" s="74">
        <f>VLOOKUP($C$299,[77]납품수량!$B$3:$AI$200,AC1,FALSE)</f>
        <v>0</v>
      </c>
      <c r="AD299" s="74">
        <f>VLOOKUP($C$299,[77]납품수량!$B$3:$AI$200,AD1,FALSE)</f>
        <v>0</v>
      </c>
      <c r="AE299" s="74">
        <f>VLOOKUP($C$299,[77]납품수량!$B$3:$AI$200,AE1,FALSE)</f>
        <v>0</v>
      </c>
      <c r="AF299" s="74">
        <f>VLOOKUP($C$299,[77]납품수량!$B$3:$AI$200,AF1,FALSE)</f>
        <v>0</v>
      </c>
      <c r="AG299" s="74">
        <f>VLOOKUP($C$299,[77]납품수량!$B$3:$AI$200,AG1,FALSE)</f>
        <v>0</v>
      </c>
      <c r="AH299" s="74">
        <f>VLOOKUP($C$299,[77]납품수량!$B$3:$AI$200,AH1,FALSE)</f>
        <v>0</v>
      </c>
      <c r="AI299" s="74">
        <f>VLOOKUP($C$299,[77]납품수량!$B$3:$AI$200,AI1,FALSE)</f>
        <v>0</v>
      </c>
      <c r="AJ299" s="74">
        <f>VLOOKUP($C$299,[77]납품수량!$B$3:$AI$200,AJ1,FALSE)</f>
        <v>0</v>
      </c>
      <c r="AK299" s="74">
        <f>VLOOKUP($C$299,[77]납품수량!$B$3:$AI$200,AK1,FALSE)</f>
        <v>0</v>
      </c>
      <c r="AL299" s="74">
        <f>SUM(G299:AK299)</f>
        <v>0</v>
      </c>
      <c r="AM299" s="61"/>
      <c r="AN299" s="61"/>
      <c r="AO299" s="61"/>
      <c r="AP299" s="61"/>
      <c r="AQ299" s="61"/>
      <c r="AR299" s="61"/>
      <c r="AS299" s="61"/>
      <c r="AT299" s="61"/>
      <c r="AU299" s="61"/>
      <c r="AV299" s="61"/>
      <c r="AW299" s="61"/>
      <c r="AX299" s="61"/>
      <c r="AY299" s="61"/>
      <c r="AZ299" s="61"/>
      <c r="BA299" s="61"/>
      <c r="BB299" s="61"/>
      <c r="BC299" s="61"/>
      <c r="BD299" s="61"/>
      <c r="BE299" s="61"/>
      <c r="BF299" s="61"/>
      <c r="BG299" s="61"/>
      <c r="BH299" s="61"/>
      <c r="BI299" s="61"/>
      <c r="BJ299" s="61"/>
      <c r="BK299" s="61"/>
      <c r="BL299" s="61"/>
      <c r="BM299" s="61"/>
      <c r="BN299" s="61"/>
      <c r="BO299" s="61"/>
      <c r="BP299" s="61"/>
      <c r="BQ299" s="61"/>
      <c r="BR299" s="61"/>
      <c r="BS299" s="61"/>
      <c r="BT299" s="61"/>
      <c r="BU299" s="61"/>
      <c r="BV299" s="61"/>
      <c r="BW299" s="61"/>
      <c r="BX299" s="61"/>
      <c r="BY299" s="61"/>
      <c r="BZ299" s="61"/>
      <c r="CA299" s="61"/>
      <c r="CB299" s="61"/>
      <c r="CC299" s="61"/>
      <c r="CD299" s="61"/>
      <c r="CE299" s="61"/>
      <c r="CF299" s="61"/>
      <c r="CG299" s="61"/>
      <c r="CH299" s="61"/>
      <c r="CI299" s="61"/>
      <c r="CJ299" s="61"/>
      <c r="CK299" s="61"/>
      <c r="CL299" s="61"/>
      <c r="CM299" s="61"/>
      <c r="CN299" s="61"/>
      <c r="CO299" s="61"/>
      <c r="CP299" s="61"/>
      <c r="CQ299" s="61"/>
      <c r="CR299" s="61"/>
      <c r="CS299" s="61"/>
      <c r="CT299" s="61"/>
      <c r="CU299" s="61"/>
      <c r="CV299" s="61"/>
      <c r="CW299" s="61"/>
      <c r="CX299" s="61"/>
      <c r="CY299" s="61"/>
      <c r="CZ299" s="61"/>
      <c r="DA299" s="61"/>
      <c r="DB299" s="61"/>
    </row>
    <row r="300" spans="1:106" s="58" customFormat="1" ht="16.5" customHeight="1">
      <c r="A300" s="70"/>
      <c r="B300" s="767"/>
      <c r="C300" s="730"/>
      <c r="D300" s="719"/>
      <c r="E300" s="719"/>
      <c r="F300" s="719"/>
      <c r="G300" s="74">
        <f>$F$299*G299</f>
        <v>0</v>
      </c>
      <c r="H300" s="74">
        <f t="shared" ref="H300:AK300" si="148">$F$299*H299</f>
        <v>0</v>
      </c>
      <c r="I300" s="74">
        <f t="shared" si="148"/>
        <v>0</v>
      </c>
      <c r="J300" s="74">
        <f t="shared" si="148"/>
        <v>0</v>
      </c>
      <c r="K300" s="74">
        <f t="shared" si="148"/>
        <v>0</v>
      </c>
      <c r="L300" s="74">
        <f t="shared" si="148"/>
        <v>0</v>
      </c>
      <c r="M300" s="74">
        <f t="shared" si="148"/>
        <v>0</v>
      </c>
      <c r="N300" s="74">
        <f t="shared" si="148"/>
        <v>0</v>
      </c>
      <c r="O300" s="74">
        <f t="shared" si="148"/>
        <v>0</v>
      </c>
      <c r="P300" s="74">
        <f t="shared" si="148"/>
        <v>0</v>
      </c>
      <c r="Q300" s="74">
        <f t="shared" si="148"/>
        <v>0</v>
      </c>
      <c r="R300" s="74">
        <f t="shared" si="148"/>
        <v>0</v>
      </c>
      <c r="S300" s="74">
        <f t="shared" si="148"/>
        <v>0</v>
      </c>
      <c r="T300" s="74">
        <f t="shared" si="148"/>
        <v>0</v>
      </c>
      <c r="U300" s="74">
        <f t="shared" si="148"/>
        <v>0</v>
      </c>
      <c r="V300" s="74">
        <f t="shared" si="148"/>
        <v>0</v>
      </c>
      <c r="W300" s="74">
        <f t="shared" si="148"/>
        <v>0</v>
      </c>
      <c r="X300" s="74">
        <f t="shared" si="148"/>
        <v>0</v>
      </c>
      <c r="Y300" s="74">
        <f t="shared" si="148"/>
        <v>0</v>
      </c>
      <c r="Z300" s="74">
        <f t="shared" si="148"/>
        <v>0</v>
      </c>
      <c r="AA300" s="74">
        <f t="shared" si="148"/>
        <v>0</v>
      </c>
      <c r="AB300" s="74">
        <f t="shared" si="148"/>
        <v>0</v>
      </c>
      <c r="AC300" s="74">
        <f t="shared" si="148"/>
        <v>0</v>
      </c>
      <c r="AD300" s="74">
        <f t="shared" si="148"/>
        <v>0</v>
      </c>
      <c r="AE300" s="74">
        <f t="shared" si="148"/>
        <v>0</v>
      </c>
      <c r="AF300" s="74">
        <f t="shared" si="148"/>
        <v>0</v>
      </c>
      <c r="AG300" s="74">
        <f t="shared" si="148"/>
        <v>0</v>
      </c>
      <c r="AH300" s="74">
        <f t="shared" si="148"/>
        <v>0</v>
      </c>
      <c r="AI300" s="74">
        <f t="shared" si="148"/>
        <v>0</v>
      </c>
      <c r="AJ300" s="74">
        <f t="shared" si="148"/>
        <v>0</v>
      </c>
      <c r="AK300" s="74">
        <f t="shared" si="148"/>
        <v>0</v>
      </c>
      <c r="AL300" s="74">
        <f>F299*AL299</f>
        <v>0</v>
      </c>
      <c r="AM300" s="61"/>
      <c r="AN300" s="61"/>
      <c r="AO300" s="61"/>
      <c r="AP300" s="61"/>
      <c r="AQ300" s="61"/>
      <c r="AR300" s="61"/>
      <c r="AS300" s="61"/>
      <c r="AT300" s="61"/>
      <c r="AU300" s="61"/>
      <c r="AV300" s="61"/>
      <c r="AW300" s="61"/>
      <c r="AX300" s="61"/>
      <c r="AY300" s="61"/>
      <c r="AZ300" s="61"/>
      <c r="BA300" s="61"/>
      <c r="BB300" s="61"/>
      <c r="BC300" s="61"/>
      <c r="BD300" s="61"/>
      <c r="BE300" s="61"/>
      <c r="BF300" s="61"/>
      <c r="BG300" s="61"/>
      <c r="BH300" s="61"/>
      <c r="BI300" s="61"/>
      <c r="BJ300" s="61"/>
      <c r="BK300" s="61"/>
      <c r="BL300" s="61"/>
      <c r="BM300" s="61"/>
      <c r="BN300" s="61"/>
      <c r="BO300" s="61"/>
      <c r="BP300" s="61"/>
      <c r="BQ300" s="61"/>
      <c r="BR300" s="61"/>
      <c r="BS300" s="61"/>
      <c r="BT300" s="61"/>
      <c r="BU300" s="61"/>
      <c r="BV300" s="61"/>
      <c r="BW300" s="61"/>
      <c r="BX300" s="61"/>
      <c r="BY300" s="61"/>
      <c r="BZ300" s="61"/>
      <c r="CA300" s="61"/>
      <c r="CB300" s="61"/>
      <c r="CC300" s="61"/>
      <c r="CD300" s="61"/>
      <c r="CE300" s="61"/>
      <c r="CF300" s="61"/>
      <c r="CG300" s="61"/>
      <c r="CH300" s="61"/>
      <c r="CI300" s="61"/>
      <c r="CJ300" s="61"/>
      <c r="CK300" s="61"/>
      <c r="CL300" s="61"/>
      <c r="CM300" s="61"/>
      <c r="CN300" s="61"/>
      <c r="CO300" s="61"/>
      <c r="CP300" s="61"/>
      <c r="CQ300" s="61"/>
      <c r="CR300" s="61"/>
      <c r="CS300" s="61"/>
      <c r="CT300" s="61"/>
      <c r="CU300" s="61"/>
      <c r="CV300" s="61"/>
      <c r="CW300" s="61"/>
      <c r="CX300" s="61"/>
      <c r="CY300" s="61"/>
      <c r="CZ300" s="61"/>
      <c r="DA300" s="61"/>
      <c r="DB300" s="61"/>
    </row>
    <row r="301" spans="1:106" s="58" customFormat="1" ht="16.5" customHeight="1">
      <c r="A301" s="70" t="s">
        <v>425</v>
      </c>
      <c r="B301" s="767"/>
      <c r="C301" s="724" t="s">
        <v>135</v>
      </c>
      <c r="D301" s="718" t="str">
        <f>[76]납품수량!C49</f>
        <v>MOTOR CLIP</v>
      </c>
      <c r="E301" s="718" t="str">
        <f>[76]납품수량!D49</f>
        <v>EX</v>
      </c>
      <c r="F301" s="718">
        <f>VLOOKUP(C301,'[72]납품수량(영업)'!$C$3:$F$260,4,FALSE)</f>
        <v>0</v>
      </c>
      <c r="G301" s="74">
        <f>VLOOKUP($C$301,[77]납품수량!$B$3:$AI$200,G1,FALSE)</f>
        <v>0</v>
      </c>
      <c r="H301" s="74">
        <f>VLOOKUP($C$301,[77]납품수량!$B$3:$AI$200,H1,FALSE)</f>
        <v>0</v>
      </c>
      <c r="I301" s="74">
        <f>VLOOKUP($C$301,[77]납품수량!$B$3:$AI$200,I1,FALSE)</f>
        <v>0</v>
      </c>
      <c r="J301" s="74">
        <f>VLOOKUP($C$301,[77]납품수량!$B$3:$AI$200,J1,FALSE)</f>
        <v>0</v>
      </c>
      <c r="K301" s="74">
        <f>VLOOKUP($C$301,[77]납품수량!$B$3:$AI$200,K1,FALSE)</f>
        <v>0</v>
      </c>
      <c r="L301" s="74">
        <f>VLOOKUP($C$301,[77]납품수량!$B$3:$AI$200,L1,FALSE)</f>
        <v>0</v>
      </c>
      <c r="M301" s="74">
        <f>VLOOKUP($C$301,[77]납품수량!$B$3:$AI$200,M1,FALSE)</f>
        <v>0</v>
      </c>
      <c r="N301" s="74">
        <f>VLOOKUP($C$301,[77]납품수량!$B$3:$AI$200,N1,FALSE)</f>
        <v>0</v>
      </c>
      <c r="O301" s="74">
        <f>VLOOKUP($C$301,[77]납품수량!$B$3:$AI$200,O1,FALSE)</f>
        <v>0</v>
      </c>
      <c r="P301" s="74">
        <f>VLOOKUP($C$301,[77]납품수량!$B$3:$AI$200,P1,FALSE)</f>
        <v>0</v>
      </c>
      <c r="Q301" s="74">
        <f>VLOOKUP($C$301,[77]납품수량!$B$3:$AI$200,Q1,FALSE)</f>
        <v>0</v>
      </c>
      <c r="R301" s="74">
        <f>VLOOKUP($C$301,[77]납품수량!$B$3:$AI$200,R1,FALSE)</f>
        <v>0</v>
      </c>
      <c r="S301" s="74">
        <f>VLOOKUP($C$301,[77]납품수량!$B$3:$AI$200,S1,FALSE)</f>
        <v>0</v>
      </c>
      <c r="T301" s="74">
        <f>VLOOKUP($C$301,[77]납품수량!$B$3:$AI$200,T1,FALSE)</f>
        <v>0</v>
      </c>
      <c r="U301" s="74">
        <f>VLOOKUP($C$301,[77]납품수량!$B$3:$AI$200,U1,FALSE)</f>
        <v>0</v>
      </c>
      <c r="V301" s="74">
        <f>VLOOKUP($C$301,[77]납품수량!$B$3:$AI$200,V1,FALSE)</f>
        <v>0</v>
      </c>
      <c r="W301" s="74">
        <f>VLOOKUP($C$301,[77]납품수량!$B$3:$AI$200,W1,FALSE)</f>
        <v>0</v>
      </c>
      <c r="X301" s="74">
        <f>VLOOKUP($C$301,[77]납품수량!$B$3:$AI$200,X1,FALSE)</f>
        <v>0</v>
      </c>
      <c r="Y301" s="74">
        <f>VLOOKUP($C$301,[77]납품수량!$B$3:$AI$200,Y1,FALSE)</f>
        <v>0</v>
      </c>
      <c r="Z301" s="74">
        <f>VLOOKUP($C$301,[77]납품수량!$B$3:$AI$200,Z1,FALSE)</f>
        <v>0</v>
      </c>
      <c r="AA301" s="74">
        <f>VLOOKUP($C$301,[77]납품수량!$B$3:$AI$200,AA1,FALSE)</f>
        <v>0</v>
      </c>
      <c r="AB301" s="74">
        <f>VLOOKUP($C$301,[77]납품수량!$B$3:$AI$200,AB1,FALSE)</f>
        <v>0</v>
      </c>
      <c r="AC301" s="74">
        <f>VLOOKUP($C$301,[77]납품수량!$B$3:$AI$200,AC1,FALSE)</f>
        <v>0</v>
      </c>
      <c r="AD301" s="74">
        <f>VLOOKUP($C$301,[77]납품수량!$B$3:$AI$200,AD1,FALSE)</f>
        <v>0</v>
      </c>
      <c r="AE301" s="74">
        <f>VLOOKUP($C$301,[77]납품수량!$B$3:$AI$200,AE1,FALSE)</f>
        <v>0</v>
      </c>
      <c r="AF301" s="74">
        <f>VLOOKUP($C$301,[77]납품수량!$B$3:$AI$200,AF1,FALSE)</f>
        <v>0</v>
      </c>
      <c r="AG301" s="74">
        <f>VLOOKUP($C$301,[77]납품수량!$B$3:$AI$200,AG1,FALSE)</f>
        <v>0</v>
      </c>
      <c r="AH301" s="74">
        <f>VLOOKUP($C$301,[77]납품수량!$B$3:$AI$200,AH1,FALSE)</f>
        <v>0</v>
      </c>
      <c r="AI301" s="74">
        <f>VLOOKUP($C$301,[77]납품수량!$B$3:$AI$200,AI1,FALSE)</f>
        <v>0</v>
      </c>
      <c r="AJ301" s="74">
        <f>VLOOKUP($C$301,[77]납품수량!$B$3:$AI$200,AJ1,FALSE)</f>
        <v>0</v>
      </c>
      <c r="AK301" s="74">
        <f>VLOOKUP($C$301,[77]납품수량!$B$3:$AI$200,AK1,FALSE)</f>
        <v>0</v>
      </c>
      <c r="AL301" s="74">
        <f>SUM(G301:AK301)</f>
        <v>0</v>
      </c>
      <c r="AM301" s="61"/>
      <c r="AN301" s="61"/>
      <c r="AO301" s="61"/>
      <c r="AP301" s="61"/>
      <c r="AQ301" s="61"/>
      <c r="AR301" s="61"/>
      <c r="AS301" s="61"/>
      <c r="AT301" s="61"/>
      <c r="AU301" s="61"/>
      <c r="AV301" s="61"/>
      <c r="AW301" s="61"/>
      <c r="AX301" s="61"/>
      <c r="AY301" s="61"/>
      <c r="AZ301" s="61"/>
      <c r="BA301" s="61"/>
      <c r="BB301" s="61"/>
      <c r="BC301" s="61"/>
      <c r="BD301" s="61"/>
      <c r="BE301" s="61"/>
      <c r="BF301" s="61"/>
      <c r="BG301" s="61"/>
      <c r="BH301" s="61"/>
      <c r="BI301" s="61"/>
      <c r="BJ301" s="61"/>
      <c r="BK301" s="61"/>
      <c r="BL301" s="61"/>
      <c r="BM301" s="61"/>
      <c r="BN301" s="61"/>
      <c r="BO301" s="61"/>
      <c r="BP301" s="61"/>
      <c r="BQ301" s="61"/>
      <c r="BR301" s="61"/>
      <c r="BS301" s="61"/>
      <c r="BT301" s="61"/>
      <c r="BU301" s="61"/>
      <c r="BV301" s="61"/>
      <c r="BW301" s="61"/>
      <c r="BX301" s="61"/>
      <c r="BY301" s="61"/>
      <c r="BZ301" s="61"/>
      <c r="CA301" s="61"/>
      <c r="CB301" s="61"/>
      <c r="CC301" s="61"/>
      <c r="CD301" s="61"/>
      <c r="CE301" s="61"/>
      <c r="CF301" s="61"/>
      <c r="CG301" s="61"/>
      <c r="CH301" s="61"/>
      <c r="CI301" s="61"/>
      <c r="CJ301" s="61"/>
      <c r="CK301" s="61"/>
      <c r="CL301" s="61"/>
      <c r="CM301" s="61"/>
      <c r="CN301" s="61"/>
      <c r="CO301" s="61"/>
      <c r="CP301" s="61"/>
      <c r="CQ301" s="61"/>
      <c r="CR301" s="61"/>
      <c r="CS301" s="61"/>
      <c r="CT301" s="61"/>
      <c r="CU301" s="61"/>
      <c r="CV301" s="61"/>
      <c r="CW301" s="61"/>
      <c r="CX301" s="61"/>
      <c r="CY301" s="61"/>
      <c r="CZ301" s="61"/>
      <c r="DA301" s="61"/>
      <c r="DB301" s="61"/>
    </row>
    <row r="302" spans="1:106" s="58" customFormat="1" ht="16.5" customHeight="1">
      <c r="A302" s="70"/>
      <c r="B302" s="767"/>
      <c r="C302" s="730"/>
      <c r="D302" s="719"/>
      <c r="E302" s="719"/>
      <c r="F302" s="719"/>
      <c r="G302" s="74">
        <f>$F$301*G301</f>
        <v>0</v>
      </c>
      <c r="H302" s="74">
        <f t="shared" ref="H302:AK302" si="149">$F$301*H301</f>
        <v>0</v>
      </c>
      <c r="I302" s="74">
        <f t="shared" si="149"/>
        <v>0</v>
      </c>
      <c r="J302" s="74">
        <f t="shared" si="149"/>
        <v>0</v>
      </c>
      <c r="K302" s="74">
        <f t="shared" si="149"/>
        <v>0</v>
      </c>
      <c r="L302" s="74">
        <f t="shared" si="149"/>
        <v>0</v>
      </c>
      <c r="M302" s="74">
        <f t="shared" si="149"/>
        <v>0</v>
      </c>
      <c r="N302" s="74">
        <f t="shared" si="149"/>
        <v>0</v>
      </c>
      <c r="O302" s="74">
        <f t="shared" si="149"/>
        <v>0</v>
      </c>
      <c r="P302" s="74">
        <f t="shared" si="149"/>
        <v>0</v>
      </c>
      <c r="Q302" s="74">
        <f t="shared" si="149"/>
        <v>0</v>
      </c>
      <c r="R302" s="74">
        <f t="shared" si="149"/>
        <v>0</v>
      </c>
      <c r="S302" s="74">
        <f t="shared" si="149"/>
        <v>0</v>
      </c>
      <c r="T302" s="74">
        <f t="shared" si="149"/>
        <v>0</v>
      </c>
      <c r="U302" s="74">
        <f t="shared" si="149"/>
        <v>0</v>
      </c>
      <c r="V302" s="74">
        <f t="shared" si="149"/>
        <v>0</v>
      </c>
      <c r="W302" s="74">
        <f t="shared" si="149"/>
        <v>0</v>
      </c>
      <c r="X302" s="74">
        <f t="shared" si="149"/>
        <v>0</v>
      </c>
      <c r="Y302" s="74">
        <f t="shared" si="149"/>
        <v>0</v>
      </c>
      <c r="Z302" s="74">
        <f t="shared" si="149"/>
        <v>0</v>
      </c>
      <c r="AA302" s="74">
        <f t="shared" si="149"/>
        <v>0</v>
      </c>
      <c r="AB302" s="74">
        <f t="shared" si="149"/>
        <v>0</v>
      </c>
      <c r="AC302" s="74">
        <f t="shared" si="149"/>
        <v>0</v>
      </c>
      <c r="AD302" s="74">
        <f t="shared" si="149"/>
        <v>0</v>
      </c>
      <c r="AE302" s="74">
        <f t="shared" si="149"/>
        <v>0</v>
      </c>
      <c r="AF302" s="74">
        <f t="shared" si="149"/>
        <v>0</v>
      </c>
      <c r="AG302" s="74">
        <f t="shared" si="149"/>
        <v>0</v>
      </c>
      <c r="AH302" s="74">
        <f t="shared" si="149"/>
        <v>0</v>
      </c>
      <c r="AI302" s="74">
        <f t="shared" si="149"/>
        <v>0</v>
      </c>
      <c r="AJ302" s="74">
        <f t="shared" si="149"/>
        <v>0</v>
      </c>
      <c r="AK302" s="74">
        <f t="shared" si="149"/>
        <v>0</v>
      </c>
      <c r="AL302" s="74">
        <f>F301*AL301</f>
        <v>0</v>
      </c>
      <c r="AM302" s="61"/>
      <c r="AN302" s="61"/>
      <c r="AO302" s="61"/>
      <c r="AP302" s="61"/>
      <c r="AQ302" s="61"/>
      <c r="AR302" s="61"/>
      <c r="AS302" s="61"/>
      <c r="AT302" s="61"/>
      <c r="AU302" s="61"/>
      <c r="AV302" s="61"/>
      <c r="AW302" s="61"/>
      <c r="AX302" s="61"/>
      <c r="AY302" s="61"/>
      <c r="AZ302" s="61"/>
      <c r="BA302" s="61"/>
      <c r="BB302" s="61"/>
      <c r="BC302" s="61"/>
      <c r="BD302" s="61"/>
      <c r="BE302" s="61"/>
      <c r="BF302" s="61"/>
      <c r="BG302" s="61"/>
      <c r="BH302" s="61"/>
      <c r="BI302" s="61"/>
      <c r="BJ302" s="61"/>
      <c r="BK302" s="61"/>
      <c r="BL302" s="61"/>
      <c r="BM302" s="61"/>
      <c r="BN302" s="61"/>
      <c r="BO302" s="61"/>
      <c r="BP302" s="61"/>
      <c r="BQ302" s="61"/>
      <c r="BR302" s="61"/>
      <c r="BS302" s="61"/>
      <c r="BT302" s="61"/>
      <c r="BU302" s="61"/>
      <c r="BV302" s="61"/>
      <c r="BW302" s="61"/>
      <c r="BX302" s="61"/>
      <c r="BY302" s="61"/>
      <c r="BZ302" s="61"/>
      <c r="CA302" s="61"/>
      <c r="CB302" s="61"/>
      <c r="CC302" s="61"/>
      <c r="CD302" s="61"/>
      <c r="CE302" s="61"/>
      <c r="CF302" s="61"/>
      <c r="CG302" s="61"/>
      <c r="CH302" s="61"/>
      <c r="CI302" s="61"/>
      <c r="CJ302" s="61"/>
      <c r="CK302" s="61"/>
      <c r="CL302" s="61"/>
      <c r="CM302" s="61"/>
      <c r="CN302" s="61"/>
      <c r="CO302" s="61"/>
      <c r="CP302" s="61"/>
      <c r="CQ302" s="61"/>
      <c r="CR302" s="61"/>
      <c r="CS302" s="61"/>
      <c r="CT302" s="61"/>
      <c r="CU302" s="61"/>
      <c r="CV302" s="61"/>
      <c r="CW302" s="61"/>
      <c r="CX302" s="61"/>
      <c r="CY302" s="61"/>
      <c r="CZ302" s="61"/>
      <c r="DA302" s="61"/>
      <c r="DB302" s="61"/>
    </row>
    <row r="303" spans="1:106" s="58" customFormat="1" ht="16.5" customHeight="1">
      <c r="A303" s="70" t="s">
        <v>425</v>
      </c>
      <c r="B303" s="767"/>
      <c r="C303" s="724" t="s">
        <v>136</v>
      </c>
      <c r="D303" s="718" t="str">
        <f>[76]납품수량!C50</f>
        <v>FRONT BEAM</v>
      </c>
      <c r="E303" s="718" t="str">
        <f>[76]납품수량!D50</f>
        <v>X12B</v>
      </c>
      <c r="F303" s="718">
        <f>VLOOKUP(C303,'[72]납품수량(영업)'!$C$3:$F$260,4,FALSE)</f>
        <v>0</v>
      </c>
      <c r="G303" s="74">
        <f>VLOOKUP($C$303,[77]납품수량!$B$3:$AI$200,G1,FALSE)</f>
        <v>0</v>
      </c>
      <c r="H303" s="74">
        <f>VLOOKUP($C$303,[77]납품수량!$B$3:$AI$200,H1,FALSE)</f>
        <v>0</v>
      </c>
      <c r="I303" s="74">
        <f>VLOOKUP($C$303,[77]납품수량!$B$3:$AI$200,I1,FALSE)</f>
        <v>0</v>
      </c>
      <c r="J303" s="74">
        <f>VLOOKUP($C$303,[77]납품수량!$B$3:$AI$200,J1,FALSE)</f>
        <v>0</v>
      </c>
      <c r="K303" s="74">
        <f>VLOOKUP($C$303,[77]납품수량!$B$3:$AI$200,K1,FALSE)</f>
        <v>0</v>
      </c>
      <c r="L303" s="74">
        <f>VLOOKUP($C$303,[77]납품수량!$B$3:$AI$200,L1,FALSE)</f>
        <v>0</v>
      </c>
      <c r="M303" s="74">
        <f>VLOOKUP($C$303,[77]납품수량!$B$3:$AI$200,M1,FALSE)</f>
        <v>0</v>
      </c>
      <c r="N303" s="74">
        <f>VLOOKUP($C$303,[77]납품수량!$B$3:$AI$200,N1,FALSE)</f>
        <v>0</v>
      </c>
      <c r="O303" s="74">
        <f>VLOOKUP($C$303,[77]납품수량!$B$3:$AI$200,O1,FALSE)</f>
        <v>0</v>
      </c>
      <c r="P303" s="74">
        <f>VLOOKUP($C$303,[77]납품수량!$B$3:$AI$200,P1,FALSE)</f>
        <v>0</v>
      </c>
      <c r="Q303" s="74">
        <f>VLOOKUP($C$303,[77]납품수량!$B$3:$AI$200,Q1,FALSE)</f>
        <v>0</v>
      </c>
      <c r="R303" s="74">
        <f>VLOOKUP($C$303,[77]납품수량!$B$3:$AI$200,R1,FALSE)</f>
        <v>0</v>
      </c>
      <c r="S303" s="74">
        <f>VLOOKUP($C$303,[77]납품수량!$B$3:$AI$200,S1,FALSE)</f>
        <v>0</v>
      </c>
      <c r="T303" s="74">
        <f>VLOOKUP($C$303,[77]납품수량!$B$3:$AI$200,T1,FALSE)</f>
        <v>0</v>
      </c>
      <c r="U303" s="74">
        <f>VLOOKUP($C$303,[77]납품수량!$B$3:$AI$200,U1,FALSE)</f>
        <v>0</v>
      </c>
      <c r="V303" s="74">
        <f>VLOOKUP($C$303,[77]납품수량!$B$3:$AI$200,V1,FALSE)</f>
        <v>0</v>
      </c>
      <c r="W303" s="74">
        <f>VLOOKUP($C$303,[77]납품수량!$B$3:$AI$200,W1,FALSE)</f>
        <v>0</v>
      </c>
      <c r="X303" s="74">
        <f>VLOOKUP($C$303,[77]납품수량!$B$3:$AI$200,X1,FALSE)</f>
        <v>0</v>
      </c>
      <c r="Y303" s="74">
        <f>VLOOKUP($C$303,[77]납품수량!$B$3:$AI$200,Y1,FALSE)</f>
        <v>0</v>
      </c>
      <c r="Z303" s="74">
        <f>VLOOKUP($C$303,[77]납품수량!$B$3:$AI$200,Z1,FALSE)</f>
        <v>0</v>
      </c>
      <c r="AA303" s="74">
        <f>VLOOKUP($C$303,[77]납품수량!$B$3:$AI$200,AA1,FALSE)</f>
        <v>0</v>
      </c>
      <c r="AB303" s="74">
        <f>VLOOKUP($C$303,[77]납품수량!$B$3:$AI$200,AB1,FALSE)</f>
        <v>0</v>
      </c>
      <c r="AC303" s="74">
        <f>VLOOKUP($C$303,[77]납품수량!$B$3:$AI$200,AC1,FALSE)</f>
        <v>0</v>
      </c>
      <c r="AD303" s="74">
        <f>VLOOKUP($C$303,[77]납품수량!$B$3:$AI$200,AD1,FALSE)</f>
        <v>0</v>
      </c>
      <c r="AE303" s="74">
        <f>VLOOKUP($C$303,[77]납품수량!$B$3:$AI$200,AE1,FALSE)</f>
        <v>0</v>
      </c>
      <c r="AF303" s="74">
        <f>VLOOKUP($C$303,[77]납품수량!$B$3:$AI$200,AF1,FALSE)</f>
        <v>0</v>
      </c>
      <c r="AG303" s="74">
        <f>VLOOKUP($C$303,[77]납품수량!$B$3:$AI$200,AG1,FALSE)</f>
        <v>0</v>
      </c>
      <c r="AH303" s="74">
        <f>VLOOKUP($C$303,[77]납품수량!$B$3:$AI$200,AH1,FALSE)</f>
        <v>0</v>
      </c>
      <c r="AI303" s="74">
        <f>VLOOKUP($C$303,[77]납품수량!$B$3:$AI$200,AI1,FALSE)</f>
        <v>0</v>
      </c>
      <c r="AJ303" s="74">
        <f>VLOOKUP($C$303,[77]납품수량!$B$3:$AI$200,AJ1,FALSE)</f>
        <v>0</v>
      </c>
      <c r="AK303" s="74">
        <f>VLOOKUP($C$303,[77]납품수량!$B$3:$AI$200,AK1,FALSE)</f>
        <v>0</v>
      </c>
      <c r="AL303" s="74">
        <f>SUM(G303:AK303)</f>
        <v>0</v>
      </c>
      <c r="AM303" s="61"/>
      <c r="AN303" s="61"/>
      <c r="AO303" s="61"/>
      <c r="AP303" s="61"/>
      <c r="AQ303" s="61"/>
      <c r="AR303" s="61"/>
      <c r="AS303" s="61"/>
      <c r="AT303" s="61"/>
      <c r="AU303" s="61"/>
      <c r="AV303" s="61"/>
      <c r="AW303" s="61"/>
      <c r="AX303" s="61"/>
      <c r="AY303" s="61"/>
      <c r="AZ303" s="61"/>
      <c r="BA303" s="61"/>
      <c r="BB303" s="61"/>
      <c r="BC303" s="61"/>
      <c r="BD303" s="61"/>
      <c r="BE303" s="61"/>
      <c r="BF303" s="61"/>
      <c r="BG303" s="61"/>
      <c r="BH303" s="61"/>
      <c r="BI303" s="61"/>
      <c r="BJ303" s="61"/>
      <c r="BK303" s="61"/>
      <c r="BL303" s="61"/>
      <c r="BM303" s="61"/>
      <c r="BN303" s="61"/>
      <c r="BO303" s="61"/>
      <c r="BP303" s="61"/>
      <c r="BQ303" s="61"/>
      <c r="BR303" s="61"/>
      <c r="BS303" s="61"/>
      <c r="BT303" s="61"/>
      <c r="BU303" s="61"/>
      <c r="BV303" s="61"/>
      <c r="BW303" s="61"/>
      <c r="BX303" s="61"/>
      <c r="BY303" s="61"/>
      <c r="BZ303" s="61"/>
      <c r="CA303" s="61"/>
      <c r="CB303" s="61"/>
      <c r="CC303" s="61"/>
      <c r="CD303" s="61"/>
      <c r="CE303" s="61"/>
      <c r="CF303" s="61"/>
      <c r="CG303" s="61"/>
      <c r="CH303" s="61"/>
      <c r="CI303" s="61"/>
      <c r="CJ303" s="61"/>
      <c r="CK303" s="61"/>
      <c r="CL303" s="61"/>
      <c r="CM303" s="61"/>
      <c r="CN303" s="61"/>
      <c r="CO303" s="61"/>
      <c r="CP303" s="61"/>
      <c r="CQ303" s="61"/>
      <c r="CR303" s="61"/>
      <c r="CS303" s="61"/>
      <c r="CT303" s="61"/>
      <c r="CU303" s="61"/>
      <c r="CV303" s="61"/>
      <c r="CW303" s="61"/>
      <c r="CX303" s="61"/>
      <c r="CY303" s="61"/>
      <c r="CZ303" s="61"/>
      <c r="DA303" s="61"/>
      <c r="DB303" s="61"/>
    </row>
    <row r="304" spans="1:106" s="58" customFormat="1" ht="16.5" customHeight="1">
      <c r="A304" s="70"/>
      <c r="B304" s="767"/>
      <c r="C304" s="730"/>
      <c r="D304" s="719"/>
      <c r="E304" s="719"/>
      <c r="F304" s="719"/>
      <c r="G304" s="74">
        <f>$F$303*G303</f>
        <v>0</v>
      </c>
      <c r="H304" s="74">
        <f t="shared" ref="H304:AK304" si="150">$F$303*H303</f>
        <v>0</v>
      </c>
      <c r="I304" s="74">
        <f t="shared" si="150"/>
        <v>0</v>
      </c>
      <c r="J304" s="74">
        <f t="shared" si="150"/>
        <v>0</v>
      </c>
      <c r="K304" s="74">
        <f t="shared" si="150"/>
        <v>0</v>
      </c>
      <c r="L304" s="74">
        <f t="shared" si="150"/>
        <v>0</v>
      </c>
      <c r="M304" s="74">
        <f t="shared" si="150"/>
        <v>0</v>
      </c>
      <c r="N304" s="74">
        <f t="shared" si="150"/>
        <v>0</v>
      </c>
      <c r="O304" s="74">
        <f t="shared" si="150"/>
        <v>0</v>
      </c>
      <c r="P304" s="74">
        <f t="shared" si="150"/>
        <v>0</v>
      </c>
      <c r="Q304" s="74">
        <f t="shared" si="150"/>
        <v>0</v>
      </c>
      <c r="R304" s="74">
        <f t="shared" si="150"/>
        <v>0</v>
      </c>
      <c r="S304" s="74">
        <f t="shared" si="150"/>
        <v>0</v>
      </c>
      <c r="T304" s="74">
        <f t="shared" si="150"/>
        <v>0</v>
      </c>
      <c r="U304" s="74">
        <f t="shared" si="150"/>
        <v>0</v>
      </c>
      <c r="V304" s="74">
        <f t="shared" si="150"/>
        <v>0</v>
      </c>
      <c r="W304" s="74">
        <f t="shared" si="150"/>
        <v>0</v>
      </c>
      <c r="X304" s="74">
        <f t="shared" si="150"/>
        <v>0</v>
      </c>
      <c r="Y304" s="74">
        <f t="shared" si="150"/>
        <v>0</v>
      </c>
      <c r="Z304" s="74">
        <f t="shared" si="150"/>
        <v>0</v>
      </c>
      <c r="AA304" s="74">
        <f t="shared" si="150"/>
        <v>0</v>
      </c>
      <c r="AB304" s="74">
        <f t="shared" si="150"/>
        <v>0</v>
      </c>
      <c r="AC304" s="74">
        <f t="shared" si="150"/>
        <v>0</v>
      </c>
      <c r="AD304" s="74">
        <f t="shared" si="150"/>
        <v>0</v>
      </c>
      <c r="AE304" s="74">
        <f t="shared" si="150"/>
        <v>0</v>
      </c>
      <c r="AF304" s="74">
        <f t="shared" si="150"/>
        <v>0</v>
      </c>
      <c r="AG304" s="74">
        <f t="shared" si="150"/>
        <v>0</v>
      </c>
      <c r="AH304" s="74">
        <f t="shared" si="150"/>
        <v>0</v>
      </c>
      <c r="AI304" s="74">
        <f t="shared" si="150"/>
        <v>0</v>
      </c>
      <c r="AJ304" s="74">
        <f t="shared" si="150"/>
        <v>0</v>
      </c>
      <c r="AK304" s="74">
        <f t="shared" si="150"/>
        <v>0</v>
      </c>
      <c r="AL304" s="74">
        <f>F303*AL303</f>
        <v>0</v>
      </c>
      <c r="AM304" s="61"/>
      <c r="AN304" s="61"/>
      <c r="AO304" s="61"/>
      <c r="AP304" s="61"/>
      <c r="AQ304" s="61"/>
      <c r="AR304" s="61"/>
      <c r="AS304" s="61"/>
      <c r="AT304" s="61"/>
      <c r="AU304" s="61"/>
      <c r="AV304" s="61"/>
      <c r="AW304" s="61"/>
      <c r="AX304" s="61"/>
      <c r="AY304" s="61"/>
      <c r="AZ304" s="61"/>
      <c r="BA304" s="61"/>
      <c r="BB304" s="61"/>
      <c r="BC304" s="61"/>
      <c r="BD304" s="61"/>
      <c r="BE304" s="61"/>
      <c r="BF304" s="61"/>
      <c r="BG304" s="61"/>
      <c r="BH304" s="61"/>
      <c r="BI304" s="61"/>
      <c r="BJ304" s="61"/>
      <c r="BK304" s="61"/>
      <c r="BL304" s="61"/>
      <c r="BM304" s="61"/>
      <c r="BN304" s="61"/>
      <c r="BO304" s="61"/>
      <c r="BP304" s="61"/>
      <c r="BQ304" s="61"/>
      <c r="BR304" s="61"/>
      <c r="BS304" s="61"/>
      <c r="BT304" s="61"/>
      <c r="BU304" s="61"/>
      <c r="BV304" s="61"/>
      <c r="BW304" s="61"/>
      <c r="BX304" s="61"/>
      <c r="BY304" s="61"/>
      <c r="BZ304" s="61"/>
      <c r="CA304" s="61"/>
      <c r="CB304" s="61"/>
      <c r="CC304" s="61"/>
      <c r="CD304" s="61"/>
      <c r="CE304" s="61"/>
      <c r="CF304" s="61"/>
      <c r="CG304" s="61"/>
      <c r="CH304" s="61"/>
      <c r="CI304" s="61"/>
      <c r="CJ304" s="61"/>
      <c r="CK304" s="61"/>
      <c r="CL304" s="61"/>
      <c r="CM304" s="61"/>
      <c r="CN304" s="61"/>
      <c r="CO304" s="61"/>
      <c r="CP304" s="61"/>
      <c r="CQ304" s="61"/>
      <c r="CR304" s="61"/>
      <c r="CS304" s="61"/>
      <c r="CT304" s="61"/>
      <c r="CU304" s="61"/>
      <c r="CV304" s="61"/>
      <c r="CW304" s="61"/>
      <c r="CX304" s="61"/>
      <c r="CY304" s="61"/>
      <c r="CZ304" s="61"/>
      <c r="DA304" s="61"/>
      <c r="DB304" s="61"/>
    </row>
    <row r="305" spans="1:106" s="58" customFormat="1" ht="16.5" customHeight="1">
      <c r="A305" s="70" t="s">
        <v>425</v>
      </c>
      <c r="B305" s="767"/>
      <c r="C305" s="724" t="s">
        <v>137</v>
      </c>
      <c r="D305" s="718" t="str">
        <f>[76]납품수량!C51</f>
        <v>MIDDLE BEAM</v>
      </c>
      <c r="E305" s="718" t="str">
        <f>[76]납품수량!D51</f>
        <v>X12B</v>
      </c>
      <c r="F305" s="718">
        <f>VLOOKUP(C305,'[72]납품수량(영업)'!$C$3:$F$260,4,FALSE)</f>
        <v>0</v>
      </c>
      <c r="G305" s="74">
        <f>VLOOKUP($C$305,[77]납품수량!$B$3:$AI$200,G1,FALSE)</f>
        <v>0</v>
      </c>
      <c r="H305" s="74">
        <f>VLOOKUP($C$305,[77]납품수량!$B$3:$AI$200,H1,FALSE)</f>
        <v>0</v>
      </c>
      <c r="I305" s="74">
        <f>VLOOKUP($C$305,[77]납품수량!$B$3:$AI$200,I1,FALSE)</f>
        <v>0</v>
      </c>
      <c r="J305" s="74">
        <f>VLOOKUP($C$305,[77]납품수량!$B$3:$AI$200,J1,FALSE)</f>
        <v>0</v>
      </c>
      <c r="K305" s="74">
        <f>VLOOKUP($C$305,[77]납품수량!$B$3:$AI$200,K1,FALSE)</f>
        <v>0</v>
      </c>
      <c r="L305" s="74">
        <f>VLOOKUP($C$305,[77]납품수량!$B$3:$AI$200,L1,FALSE)</f>
        <v>0</v>
      </c>
      <c r="M305" s="74">
        <f>VLOOKUP($C$305,[77]납품수량!$B$3:$AI$200,M1,FALSE)</f>
        <v>0</v>
      </c>
      <c r="N305" s="74">
        <f>VLOOKUP($C$305,[77]납품수량!$B$3:$AI$200,N1,FALSE)</f>
        <v>0</v>
      </c>
      <c r="O305" s="74">
        <f>VLOOKUP($C$305,[77]납품수량!$B$3:$AI$200,O1,FALSE)</f>
        <v>0</v>
      </c>
      <c r="P305" s="74">
        <f>VLOOKUP($C$305,[77]납품수량!$B$3:$AI$200,P1,FALSE)</f>
        <v>0</v>
      </c>
      <c r="Q305" s="74">
        <f>VLOOKUP($C$305,[77]납품수량!$B$3:$AI$200,Q1,FALSE)</f>
        <v>0</v>
      </c>
      <c r="R305" s="74">
        <f>VLOOKUP($C$305,[77]납품수량!$B$3:$AI$200,R1,FALSE)</f>
        <v>0</v>
      </c>
      <c r="S305" s="74">
        <f>VLOOKUP($C$305,[77]납품수량!$B$3:$AI$200,S1,FALSE)</f>
        <v>0</v>
      </c>
      <c r="T305" s="74">
        <f>VLOOKUP($C$305,[77]납품수량!$B$3:$AI$200,T1,FALSE)</f>
        <v>0</v>
      </c>
      <c r="U305" s="74">
        <f>VLOOKUP($C$305,[77]납품수량!$B$3:$AI$200,U1,FALSE)</f>
        <v>0</v>
      </c>
      <c r="V305" s="74">
        <f>VLOOKUP($C$305,[77]납품수량!$B$3:$AI$200,V1,FALSE)</f>
        <v>0</v>
      </c>
      <c r="W305" s="74">
        <f>VLOOKUP($C$305,[77]납품수량!$B$3:$AI$200,W1,FALSE)</f>
        <v>0</v>
      </c>
      <c r="X305" s="74">
        <f>VLOOKUP($C$305,[77]납품수량!$B$3:$AI$200,X1,FALSE)</f>
        <v>0</v>
      </c>
      <c r="Y305" s="74">
        <f>VLOOKUP($C$305,[77]납품수량!$B$3:$AI$200,Y1,FALSE)</f>
        <v>0</v>
      </c>
      <c r="Z305" s="74">
        <f>VLOOKUP($C$305,[77]납품수량!$B$3:$AI$200,Z1,FALSE)</f>
        <v>0</v>
      </c>
      <c r="AA305" s="74">
        <f>VLOOKUP($C$305,[77]납품수량!$B$3:$AI$200,AA1,FALSE)</f>
        <v>0</v>
      </c>
      <c r="AB305" s="74">
        <f>VLOOKUP($C$305,[77]납품수량!$B$3:$AI$200,AB1,FALSE)</f>
        <v>0</v>
      </c>
      <c r="AC305" s="74">
        <f>VLOOKUP($C$305,[77]납품수량!$B$3:$AI$200,AC1,FALSE)</f>
        <v>0</v>
      </c>
      <c r="AD305" s="74">
        <f>VLOOKUP($C$305,[77]납품수량!$B$3:$AI$200,AD1,FALSE)</f>
        <v>0</v>
      </c>
      <c r="AE305" s="74">
        <f>VLOOKUP($C$305,[77]납품수량!$B$3:$AI$200,AE1,FALSE)</f>
        <v>0</v>
      </c>
      <c r="AF305" s="74">
        <f>VLOOKUP($C$305,[77]납품수량!$B$3:$AI$200,AF1,FALSE)</f>
        <v>0</v>
      </c>
      <c r="AG305" s="74">
        <f>VLOOKUP($C$305,[77]납품수량!$B$3:$AI$200,AG1,FALSE)</f>
        <v>0</v>
      </c>
      <c r="AH305" s="74">
        <f>VLOOKUP($C$305,[77]납품수량!$B$3:$AI$200,AH1,FALSE)</f>
        <v>0</v>
      </c>
      <c r="AI305" s="74">
        <f>VLOOKUP($C$305,[77]납품수량!$B$3:$AI$200,AI1,FALSE)</f>
        <v>0</v>
      </c>
      <c r="AJ305" s="74">
        <f>VLOOKUP($C$305,[77]납품수량!$B$3:$AI$200,AJ1,FALSE)</f>
        <v>0</v>
      </c>
      <c r="AK305" s="74">
        <f>VLOOKUP($C$305,[77]납품수량!$B$3:$AI$200,AK1,FALSE)</f>
        <v>0</v>
      </c>
      <c r="AL305" s="74">
        <f>SUM(G305:AK305)</f>
        <v>0</v>
      </c>
      <c r="AM305" s="61"/>
      <c r="AN305" s="61"/>
      <c r="AO305" s="61"/>
      <c r="AP305" s="61"/>
      <c r="AQ305" s="61"/>
      <c r="AR305" s="61"/>
      <c r="AS305" s="61"/>
      <c r="AT305" s="61"/>
      <c r="AU305" s="61"/>
      <c r="AV305" s="61"/>
      <c r="AW305" s="61"/>
      <c r="AX305" s="61"/>
      <c r="AY305" s="61"/>
      <c r="AZ305" s="61"/>
      <c r="BA305" s="61"/>
      <c r="BB305" s="61"/>
      <c r="BC305" s="61"/>
      <c r="BD305" s="61"/>
      <c r="BE305" s="61"/>
      <c r="BF305" s="61"/>
      <c r="BG305" s="61"/>
      <c r="BH305" s="61"/>
      <c r="BI305" s="61"/>
      <c r="BJ305" s="61"/>
      <c r="BK305" s="61"/>
      <c r="BL305" s="61"/>
      <c r="BM305" s="61"/>
      <c r="BN305" s="61"/>
      <c r="BO305" s="61"/>
      <c r="BP305" s="61"/>
      <c r="BQ305" s="61"/>
      <c r="BR305" s="61"/>
      <c r="BS305" s="61"/>
      <c r="BT305" s="61"/>
      <c r="BU305" s="61"/>
      <c r="BV305" s="61"/>
      <c r="BW305" s="61"/>
      <c r="BX305" s="61"/>
      <c r="BY305" s="61"/>
      <c r="BZ305" s="61"/>
      <c r="CA305" s="61"/>
      <c r="CB305" s="61"/>
      <c r="CC305" s="61"/>
      <c r="CD305" s="61"/>
      <c r="CE305" s="61"/>
      <c r="CF305" s="61"/>
      <c r="CG305" s="61"/>
      <c r="CH305" s="61"/>
      <c r="CI305" s="61"/>
      <c r="CJ305" s="61"/>
      <c r="CK305" s="61"/>
      <c r="CL305" s="61"/>
      <c r="CM305" s="61"/>
      <c r="CN305" s="61"/>
      <c r="CO305" s="61"/>
      <c r="CP305" s="61"/>
      <c r="CQ305" s="61"/>
      <c r="CR305" s="61"/>
      <c r="CS305" s="61"/>
      <c r="CT305" s="61"/>
      <c r="CU305" s="61"/>
      <c r="CV305" s="61"/>
      <c r="CW305" s="61"/>
      <c r="CX305" s="61"/>
      <c r="CY305" s="61"/>
      <c r="CZ305" s="61"/>
      <c r="DA305" s="61"/>
      <c r="DB305" s="61"/>
    </row>
    <row r="306" spans="1:106" s="58" customFormat="1" ht="16.5" customHeight="1">
      <c r="A306" s="70"/>
      <c r="B306" s="767"/>
      <c r="C306" s="730"/>
      <c r="D306" s="719"/>
      <c r="E306" s="719"/>
      <c r="F306" s="719"/>
      <c r="G306" s="74">
        <f>$F$305*G305</f>
        <v>0</v>
      </c>
      <c r="H306" s="74">
        <f t="shared" ref="H306:AK306" si="151">$F$305*H305</f>
        <v>0</v>
      </c>
      <c r="I306" s="74">
        <f t="shared" si="151"/>
        <v>0</v>
      </c>
      <c r="J306" s="74">
        <f t="shared" si="151"/>
        <v>0</v>
      </c>
      <c r="K306" s="74">
        <f t="shared" si="151"/>
        <v>0</v>
      </c>
      <c r="L306" s="74">
        <f t="shared" si="151"/>
        <v>0</v>
      </c>
      <c r="M306" s="74">
        <f t="shared" si="151"/>
        <v>0</v>
      </c>
      <c r="N306" s="74">
        <f t="shared" si="151"/>
        <v>0</v>
      </c>
      <c r="O306" s="74">
        <f t="shared" si="151"/>
        <v>0</v>
      </c>
      <c r="P306" s="74">
        <f t="shared" si="151"/>
        <v>0</v>
      </c>
      <c r="Q306" s="74">
        <f t="shared" si="151"/>
        <v>0</v>
      </c>
      <c r="R306" s="74">
        <f t="shared" si="151"/>
        <v>0</v>
      </c>
      <c r="S306" s="74">
        <f t="shared" si="151"/>
        <v>0</v>
      </c>
      <c r="T306" s="74">
        <f t="shared" si="151"/>
        <v>0</v>
      </c>
      <c r="U306" s="74">
        <f t="shared" si="151"/>
        <v>0</v>
      </c>
      <c r="V306" s="74">
        <f t="shared" si="151"/>
        <v>0</v>
      </c>
      <c r="W306" s="74">
        <f t="shared" si="151"/>
        <v>0</v>
      </c>
      <c r="X306" s="74">
        <f t="shared" si="151"/>
        <v>0</v>
      </c>
      <c r="Y306" s="74">
        <f t="shared" si="151"/>
        <v>0</v>
      </c>
      <c r="Z306" s="74">
        <f t="shared" si="151"/>
        <v>0</v>
      </c>
      <c r="AA306" s="74">
        <f t="shared" si="151"/>
        <v>0</v>
      </c>
      <c r="AB306" s="74">
        <f t="shared" si="151"/>
        <v>0</v>
      </c>
      <c r="AC306" s="74">
        <f t="shared" si="151"/>
        <v>0</v>
      </c>
      <c r="AD306" s="74">
        <f t="shared" si="151"/>
        <v>0</v>
      </c>
      <c r="AE306" s="74">
        <f t="shared" si="151"/>
        <v>0</v>
      </c>
      <c r="AF306" s="74">
        <f t="shared" si="151"/>
        <v>0</v>
      </c>
      <c r="AG306" s="74">
        <f t="shared" si="151"/>
        <v>0</v>
      </c>
      <c r="AH306" s="74">
        <f t="shared" si="151"/>
        <v>0</v>
      </c>
      <c r="AI306" s="74">
        <f t="shared" si="151"/>
        <v>0</v>
      </c>
      <c r="AJ306" s="74">
        <f t="shared" si="151"/>
        <v>0</v>
      </c>
      <c r="AK306" s="74">
        <f t="shared" si="151"/>
        <v>0</v>
      </c>
      <c r="AL306" s="74">
        <f>F305*AL305</f>
        <v>0</v>
      </c>
      <c r="AM306" s="61"/>
      <c r="AN306" s="61"/>
      <c r="AO306" s="61"/>
      <c r="AP306" s="61"/>
      <c r="AQ306" s="61"/>
      <c r="AR306" s="61"/>
      <c r="AS306" s="61"/>
      <c r="AT306" s="61"/>
      <c r="AU306" s="61"/>
      <c r="AV306" s="61"/>
      <c r="AW306" s="61"/>
      <c r="AX306" s="61"/>
      <c r="AY306" s="61"/>
      <c r="AZ306" s="61"/>
      <c r="BA306" s="61"/>
      <c r="BB306" s="61"/>
      <c r="BC306" s="61"/>
      <c r="BD306" s="61"/>
      <c r="BE306" s="61"/>
      <c r="BF306" s="61"/>
      <c r="BG306" s="61"/>
      <c r="BH306" s="61"/>
      <c r="BI306" s="61"/>
      <c r="BJ306" s="61"/>
      <c r="BK306" s="61"/>
      <c r="BL306" s="61"/>
      <c r="BM306" s="61"/>
      <c r="BN306" s="61"/>
      <c r="BO306" s="61"/>
      <c r="BP306" s="61"/>
      <c r="BQ306" s="61"/>
      <c r="BR306" s="61"/>
      <c r="BS306" s="61"/>
      <c r="BT306" s="61"/>
      <c r="BU306" s="61"/>
      <c r="BV306" s="61"/>
      <c r="BW306" s="61"/>
      <c r="BX306" s="61"/>
      <c r="BY306" s="61"/>
      <c r="BZ306" s="61"/>
      <c r="CA306" s="61"/>
      <c r="CB306" s="61"/>
      <c r="CC306" s="61"/>
      <c r="CD306" s="61"/>
      <c r="CE306" s="61"/>
      <c r="CF306" s="61"/>
      <c r="CG306" s="61"/>
      <c r="CH306" s="61"/>
      <c r="CI306" s="61"/>
      <c r="CJ306" s="61"/>
      <c r="CK306" s="61"/>
      <c r="CL306" s="61"/>
      <c r="CM306" s="61"/>
      <c r="CN306" s="61"/>
      <c r="CO306" s="61"/>
      <c r="CP306" s="61"/>
      <c r="CQ306" s="61"/>
      <c r="CR306" s="61"/>
      <c r="CS306" s="61"/>
      <c r="CT306" s="61"/>
      <c r="CU306" s="61"/>
      <c r="CV306" s="61"/>
      <c r="CW306" s="61"/>
      <c r="CX306" s="61"/>
      <c r="CY306" s="61"/>
      <c r="CZ306" s="61"/>
      <c r="DA306" s="61"/>
      <c r="DB306" s="61"/>
    </row>
    <row r="307" spans="1:106" s="58" customFormat="1" ht="16.5" customHeight="1">
      <c r="A307" s="70" t="s">
        <v>425</v>
      </c>
      <c r="B307" s="767"/>
      <c r="C307" s="724" t="s">
        <v>95</v>
      </c>
      <c r="D307" s="718" t="str">
        <f>[76]납품수량!C52</f>
        <v>MIDDLE BEAM</v>
      </c>
      <c r="E307" s="718" t="str">
        <f>[76]납품수량!D52</f>
        <v>YP FRT</v>
      </c>
      <c r="F307" s="718">
        <f>VLOOKUP(C307,'[72]납품수량(영업)'!$C$3:$F$260,4,FALSE)</f>
        <v>0</v>
      </c>
      <c r="G307" s="74">
        <f>VLOOKUP($C$307,[77]납품수량!$B$3:$AI$200,G1,FALSE)</f>
        <v>0</v>
      </c>
      <c r="H307" s="74">
        <f>VLOOKUP($C$307,[77]납품수량!$B$3:$AI$200,H1,FALSE)</f>
        <v>0</v>
      </c>
      <c r="I307" s="74">
        <f>VLOOKUP($C$307,[77]납품수량!$B$3:$AI$200,I1,FALSE)</f>
        <v>0</v>
      </c>
      <c r="J307" s="74">
        <f>VLOOKUP($C$307,[77]납품수량!$B$3:$AI$200,J1,FALSE)</f>
        <v>0</v>
      </c>
      <c r="K307" s="74">
        <f>VLOOKUP($C$307,[77]납품수량!$B$3:$AI$200,K1,FALSE)</f>
        <v>0</v>
      </c>
      <c r="L307" s="74">
        <f>VLOOKUP($C$307,[77]납품수량!$B$3:$AI$200,L1,FALSE)</f>
        <v>0</v>
      </c>
      <c r="M307" s="74">
        <f>VLOOKUP($C$307,[77]납품수량!$B$3:$AI$200,M1,FALSE)</f>
        <v>0</v>
      </c>
      <c r="N307" s="74">
        <f>VLOOKUP($C$307,[77]납품수량!$B$3:$AI$200,N1,FALSE)</f>
        <v>0</v>
      </c>
      <c r="O307" s="74">
        <f>VLOOKUP($C$307,[77]납품수량!$B$3:$AI$200,O1,FALSE)</f>
        <v>0</v>
      </c>
      <c r="P307" s="74">
        <f>VLOOKUP($C$307,[77]납품수량!$B$3:$AI$200,P1,FALSE)</f>
        <v>0</v>
      </c>
      <c r="Q307" s="74">
        <f>VLOOKUP($C$307,[77]납품수량!$B$3:$AI$200,Q1,FALSE)</f>
        <v>0</v>
      </c>
      <c r="R307" s="74">
        <f>VLOOKUP($C$307,[77]납품수량!$B$3:$AI$200,R1,FALSE)</f>
        <v>0</v>
      </c>
      <c r="S307" s="74">
        <f>VLOOKUP($C$307,[77]납품수량!$B$3:$AI$200,S1,FALSE)</f>
        <v>0</v>
      </c>
      <c r="T307" s="74">
        <f>VLOOKUP($C$307,[77]납품수량!$B$3:$AI$200,T1,FALSE)</f>
        <v>0</v>
      </c>
      <c r="U307" s="74">
        <f>VLOOKUP($C$307,[77]납품수량!$B$3:$AI$200,U1,FALSE)</f>
        <v>0</v>
      </c>
      <c r="V307" s="74">
        <f>VLOOKUP($C$307,[77]납품수량!$B$3:$AI$200,V1,FALSE)</f>
        <v>0</v>
      </c>
      <c r="W307" s="74">
        <f>VLOOKUP($C$307,[77]납품수량!$B$3:$AI$200,W1,FALSE)</f>
        <v>0</v>
      </c>
      <c r="X307" s="74">
        <f>VLOOKUP($C$307,[77]납품수량!$B$3:$AI$200,X1,FALSE)</f>
        <v>0</v>
      </c>
      <c r="Y307" s="74">
        <f>VLOOKUP($C$307,[77]납품수량!$B$3:$AI$200,Y1,FALSE)</f>
        <v>0</v>
      </c>
      <c r="Z307" s="74">
        <f>VLOOKUP($C$307,[77]납품수량!$B$3:$AI$200,Z1,FALSE)</f>
        <v>0</v>
      </c>
      <c r="AA307" s="74">
        <f>VLOOKUP($C$307,[77]납품수량!$B$3:$AI$200,AA1,FALSE)</f>
        <v>0</v>
      </c>
      <c r="AB307" s="74">
        <f>VLOOKUP($C$307,[77]납품수량!$B$3:$AI$200,AB1,FALSE)</f>
        <v>0</v>
      </c>
      <c r="AC307" s="74">
        <f>VLOOKUP($C$307,[77]납품수량!$B$3:$AI$200,AC1,FALSE)</f>
        <v>0</v>
      </c>
      <c r="AD307" s="74">
        <f>VLOOKUP($C$307,[77]납품수량!$B$3:$AI$200,AD1,FALSE)</f>
        <v>0</v>
      </c>
      <c r="AE307" s="74">
        <f>VLOOKUP($C$307,[77]납품수량!$B$3:$AI$200,AE1,FALSE)</f>
        <v>0</v>
      </c>
      <c r="AF307" s="74">
        <f>VLOOKUP($C$307,[77]납품수량!$B$3:$AI$200,AF1,FALSE)</f>
        <v>0</v>
      </c>
      <c r="AG307" s="74">
        <f>VLOOKUP($C$307,[77]납품수량!$B$3:$AI$200,AG1,FALSE)</f>
        <v>0</v>
      </c>
      <c r="AH307" s="74">
        <f>VLOOKUP($C$307,[77]납품수량!$B$3:$AI$200,AH1,FALSE)</f>
        <v>0</v>
      </c>
      <c r="AI307" s="74">
        <f>VLOOKUP($C$307,[77]납품수량!$B$3:$AI$200,AI1,FALSE)</f>
        <v>0</v>
      </c>
      <c r="AJ307" s="74">
        <f>VLOOKUP($C$307,[77]납품수량!$B$3:$AI$200,AJ1,FALSE)</f>
        <v>0</v>
      </c>
      <c r="AK307" s="74">
        <f>VLOOKUP($C$307,[77]납품수량!$B$3:$AI$200,AK1,FALSE)</f>
        <v>0</v>
      </c>
      <c r="AL307" s="74">
        <f>SUM(G307:AK307)</f>
        <v>0</v>
      </c>
      <c r="AM307" s="61"/>
      <c r="AN307" s="61"/>
      <c r="AO307" s="61"/>
      <c r="AP307" s="61"/>
      <c r="AQ307" s="61"/>
      <c r="AR307" s="61"/>
      <c r="AS307" s="61"/>
      <c r="AT307" s="61"/>
      <c r="AU307" s="61"/>
      <c r="AV307" s="61"/>
      <c r="AW307" s="61"/>
      <c r="AX307" s="61"/>
      <c r="AY307" s="61"/>
      <c r="AZ307" s="61"/>
      <c r="BA307" s="61"/>
      <c r="BB307" s="61"/>
      <c r="BC307" s="61"/>
      <c r="BD307" s="61"/>
      <c r="BE307" s="61"/>
      <c r="BF307" s="61"/>
      <c r="BG307" s="61"/>
      <c r="BH307" s="61"/>
      <c r="BI307" s="61"/>
      <c r="BJ307" s="61"/>
      <c r="BK307" s="61"/>
      <c r="BL307" s="61"/>
      <c r="BM307" s="61"/>
      <c r="BN307" s="61"/>
      <c r="BO307" s="61"/>
      <c r="BP307" s="61"/>
      <c r="BQ307" s="61"/>
      <c r="BR307" s="61"/>
      <c r="BS307" s="61"/>
      <c r="BT307" s="61"/>
      <c r="BU307" s="61"/>
      <c r="BV307" s="61"/>
      <c r="BW307" s="61"/>
      <c r="BX307" s="61"/>
      <c r="BY307" s="61"/>
      <c r="BZ307" s="61"/>
      <c r="CA307" s="61"/>
      <c r="CB307" s="61"/>
      <c r="CC307" s="61"/>
      <c r="CD307" s="61"/>
      <c r="CE307" s="61"/>
      <c r="CF307" s="61"/>
      <c r="CG307" s="61"/>
      <c r="CH307" s="61"/>
      <c r="CI307" s="61"/>
      <c r="CJ307" s="61"/>
      <c r="CK307" s="61"/>
      <c r="CL307" s="61"/>
      <c r="CM307" s="61"/>
      <c r="CN307" s="61"/>
      <c r="CO307" s="61"/>
      <c r="CP307" s="61"/>
      <c r="CQ307" s="61"/>
      <c r="CR307" s="61"/>
      <c r="CS307" s="61"/>
      <c r="CT307" s="61"/>
      <c r="CU307" s="61"/>
      <c r="CV307" s="61"/>
      <c r="CW307" s="61"/>
      <c r="CX307" s="61"/>
      <c r="CY307" s="61"/>
      <c r="CZ307" s="61"/>
      <c r="DA307" s="61"/>
      <c r="DB307" s="61"/>
    </row>
    <row r="308" spans="1:106" s="58" customFormat="1" ht="16.5" customHeight="1">
      <c r="A308" s="70"/>
      <c r="B308" s="767"/>
      <c r="C308" s="730"/>
      <c r="D308" s="719"/>
      <c r="E308" s="719"/>
      <c r="F308" s="719"/>
      <c r="G308" s="74">
        <f>$F$307*G307</f>
        <v>0</v>
      </c>
      <c r="H308" s="74">
        <f t="shared" ref="H308:AK308" si="152">$F$307*H307</f>
        <v>0</v>
      </c>
      <c r="I308" s="74">
        <f t="shared" si="152"/>
        <v>0</v>
      </c>
      <c r="J308" s="74">
        <f t="shared" si="152"/>
        <v>0</v>
      </c>
      <c r="K308" s="74">
        <f t="shared" si="152"/>
        <v>0</v>
      </c>
      <c r="L308" s="74">
        <f t="shared" si="152"/>
        <v>0</v>
      </c>
      <c r="M308" s="74">
        <f t="shared" si="152"/>
        <v>0</v>
      </c>
      <c r="N308" s="74">
        <f t="shared" si="152"/>
        <v>0</v>
      </c>
      <c r="O308" s="74">
        <f t="shared" si="152"/>
        <v>0</v>
      </c>
      <c r="P308" s="74">
        <f t="shared" si="152"/>
        <v>0</v>
      </c>
      <c r="Q308" s="74">
        <f t="shared" si="152"/>
        <v>0</v>
      </c>
      <c r="R308" s="74">
        <f t="shared" si="152"/>
        <v>0</v>
      </c>
      <c r="S308" s="74">
        <f t="shared" si="152"/>
        <v>0</v>
      </c>
      <c r="T308" s="74">
        <f t="shared" si="152"/>
        <v>0</v>
      </c>
      <c r="U308" s="74">
        <f t="shared" si="152"/>
        <v>0</v>
      </c>
      <c r="V308" s="74">
        <f t="shared" si="152"/>
        <v>0</v>
      </c>
      <c r="W308" s="74">
        <f t="shared" si="152"/>
        <v>0</v>
      </c>
      <c r="X308" s="74">
        <f t="shared" si="152"/>
        <v>0</v>
      </c>
      <c r="Y308" s="74">
        <f t="shared" si="152"/>
        <v>0</v>
      </c>
      <c r="Z308" s="74">
        <f t="shared" si="152"/>
        <v>0</v>
      </c>
      <c r="AA308" s="74">
        <f t="shared" si="152"/>
        <v>0</v>
      </c>
      <c r="AB308" s="74">
        <f t="shared" si="152"/>
        <v>0</v>
      </c>
      <c r="AC308" s="74">
        <f t="shared" si="152"/>
        <v>0</v>
      </c>
      <c r="AD308" s="74">
        <f t="shared" si="152"/>
        <v>0</v>
      </c>
      <c r="AE308" s="74">
        <f t="shared" si="152"/>
        <v>0</v>
      </c>
      <c r="AF308" s="74">
        <f t="shared" si="152"/>
        <v>0</v>
      </c>
      <c r="AG308" s="74">
        <f t="shared" si="152"/>
        <v>0</v>
      </c>
      <c r="AH308" s="74">
        <f t="shared" si="152"/>
        <v>0</v>
      </c>
      <c r="AI308" s="74">
        <f t="shared" si="152"/>
        <v>0</v>
      </c>
      <c r="AJ308" s="74">
        <f t="shared" si="152"/>
        <v>0</v>
      </c>
      <c r="AK308" s="74">
        <f t="shared" si="152"/>
        <v>0</v>
      </c>
      <c r="AL308" s="74">
        <f>F307*AL307</f>
        <v>0</v>
      </c>
      <c r="AM308" s="61"/>
      <c r="AN308" s="61"/>
      <c r="AO308" s="61"/>
      <c r="AP308" s="61"/>
      <c r="AQ308" s="61"/>
      <c r="AR308" s="61"/>
      <c r="AS308" s="61"/>
      <c r="AT308" s="61"/>
      <c r="AU308" s="61"/>
      <c r="AV308" s="61"/>
      <c r="AW308" s="61"/>
      <c r="AX308" s="61"/>
      <c r="AY308" s="61"/>
      <c r="AZ308" s="61"/>
      <c r="BA308" s="61"/>
      <c r="BB308" s="61"/>
      <c r="BC308" s="61"/>
      <c r="BD308" s="61"/>
      <c r="BE308" s="61"/>
      <c r="BF308" s="61"/>
      <c r="BG308" s="61"/>
      <c r="BH308" s="61"/>
      <c r="BI308" s="61"/>
      <c r="BJ308" s="61"/>
      <c r="BK308" s="61"/>
      <c r="BL308" s="61"/>
      <c r="BM308" s="61"/>
      <c r="BN308" s="61"/>
      <c r="BO308" s="61"/>
      <c r="BP308" s="61"/>
      <c r="BQ308" s="61"/>
      <c r="BR308" s="61"/>
      <c r="BS308" s="61"/>
      <c r="BT308" s="61"/>
      <c r="BU308" s="61"/>
      <c r="BV308" s="61"/>
      <c r="BW308" s="61"/>
      <c r="BX308" s="61"/>
      <c r="BY308" s="61"/>
      <c r="BZ308" s="61"/>
      <c r="CA308" s="61"/>
      <c r="CB308" s="61"/>
      <c r="CC308" s="61"/>
      <c r="CD308" s="61"/>
      <c r="CE308" s="61"/>
      <c r="CF308" s="61"/>
      <c r="CG308" s="61"/>
      <c r="CH308" s="61"/>
      <c r="CI308" s="61"/>
      <c r="CJ308" s="61"/>
      <c r="CK308" s="61"/>
      <c r="CL308" s="61"/>
      <c r="CM308" s="61"/>
      <c r="CN308" s="61"/>
      <c r="CO308" s="61"/>
      <c r="CP308" s="61"/>
      <c r="CQ308" s="61"/>
      <c r="CR308" s="61"/>
      <c r="CS308" s="61"/>
      <c r="CT308" s="61"/>
      <c r="CU308" s="61"/>
      <c r="CV308" s="61"/>
      <c r="CW308" s="61"/>
      <c r="CX308" s="61"/>
      <c r="CY308" s="61"/>
      <c r="CZ308" s="61"/>
      <c r="DA308" s="61"/>
      <c r="DB308" s="61"/>
    </row>
    <row r="309" spans="1:106" s="58" customFormat="1" ht="16.5" customHeight="1">
      <c r="A309" s="70" t="s">
        <v>425</v>
      </c>
      <c r="B309" s="767"/>
      <c r="C309" s="724" t="s">
        <v>12</v>
      </c>
      <c r="D309" s="718" t="str">
        <f>[76]납품수량!C53</f>
        <v>MIDDLE BEAM</v>
      </c>
      <c r="E309" s="718" t="str">
        <f>[76]납품수량!D53</f>
        <v>YP REAR</v>
      </c>
      <c r="F309" s="718">
        <f>VLOOKUP(C309,'[72]납품수량(영업)'!$C$3:$F$260,4,FALSE)</f>
        <v>2857</v>
      </c>
      <c r="G309" s="74">
        <f>VLOOKUP($C$309,[77]납품수량!$B$3:$AI$200,G1,FALSE)</f>
        <v>450</v>
      </c>
      <c r="H309" s="74">
        <f>VLOOKUP($C$309,[77]납품수량!$B$3:$AI$200,H1,FALSE)</f>
        <v>0</v>
      </c>
      <c r="I309" s="74">
        <f>VLOOKUP($C$309,[77]납품수량!$B$3:$AI$200,I1,FALSE)</f>
        <v>0</v>
      </c>
      <c r="J309" s="74">
        <f>VLOOKUP($C$309,[77]납품수량!$B$3:$AI$200,J1,FALSE)</f>
        <v>0</v>
      </c>
      <c r="K309" s="74">
        <f>VLOOKUP($C$309,[77]납품수량!$B$3:$AI$200,K1,FALSE)</f>
        <v>0</v>
      </c>
      <c r="L309" s="74">
        <f>VLOOKUP($C$309,[77]납품수량!$B$3:$AI$200,L1,FALSE)</f>
        <v>0</v>
      </c>
      <c r="M309" s="74">
        <f>VLOOKUP($C$309,[77]납품수량!$B$3:$AI$200,M1,FALSE)</f>
        <v>900</v>
      </c>
      <c r="N309" s="74">
        <f>VLOOKUP($C$309,[77]납품수량!$B$3:$AI$200,N1,FALSE)</f>
        <v>900</v>
      </c>
      <c r="O309" s="74">
        <f>VLOOKUP($C$309,[77]납품수량!$B$3:$AI$200,O1,FALSE)</f>
        <v>450</v>
      </c>
      <c r="P309" s="74">
        <f>VLOOKUP($C$309,[77]납품수량!$B$3:$AI$200,P1,FALSE)</f>
        <v>450</v>
      </c>
      <c r="Q309" s="74">
        <f>VLOOKUP($C$309,[77]납품수량!$B$3:$AI$200,Q1,FALSE)</f>
        <v>0</v>
      </c>
      <c r="R309" s="74">
        <f>VLOOKUP($C$309,[77]납품수량!$B$3:$AI$200,R1,FALSE)</f>
        <v>900</v>
      </c>
      <c r="S309" s="74">
        <f>VLOOKUP($C$309,[77]납품수량!$B$3:$AI$200,S1,FALSE)</f>
        <v>1050</v>
      </c>
      <c r="T309" s="74">
        <f>VLOOKUP($C$309,[77]납품수량!$B$3:$AI$200,T1,FALSE)</f>
        <v>600</v>
      </c>
      <c r="U309" s="74">
        <f>VLOOKUP($C$309,[77]납품수량!$B$3:$AI$200,U1,FALSE)</f>
        <v>600</v>
      </c>
      <c r="V309" s="74">
        <f>VLOOKUP($C$309,[77]납품수량!$B$3:$AI$200,V1,FALSE)</f>
        <v>150</v>
      </c>
      <c r="W309" s="74">
        <f>VLOOKUP($C$309,[77]납품수량!$B$3:$AI$200,W1,FALSE)</f>
        <v>0</v>
      </c>
      <c r="X309" s="74">
        <f>VLOOKUP($C$309,[77]납품수량!$B$3:$AI$200,X1,FALSE)</f>
        <v>0</v>
      </c>
      <c r="Y309" s="74">
        <f>VLOOKUP($C$309,[77]납품수량!$B$3:$AI$200,Y1,FALSE)</f>
        <v>1050</v>
      </c>
      <c r="Z309" s="74">
        <f>VLOOKUP($C$309,[77]납품수량!$B$3:$AI$200,Z1,FALSE)</f>
        <v>450</v>
      </c>
      <c r="AA309" s="74">
        <f>VLOOKUP($C$309,[77]납품수량!$B$3:$AI$200,AA1,FALSE)</f>
        <v>600</v>
      </c>
      <c r="AB309" s="74">
        <f>VLOOKUP($C$309,[77]납품수량!$B$3:$AI$200,AB1,FALSE)</f>
        <v>0</v>
      </c>
      <c r="AC309" s="74">
        <f>VLOOKUP($C$309,[77]납품수량!$B$3:$AI$200,AC1,FALSE)</f>
        <v>1200</v>
      </c>
      <c r="AD309" s="74">
        <f>VLOOKUP($C$309,[77]납품수량!$B$3:$AI$200,AD1,FALSE)</f>
        <v>0</v>
      </c>
      <c r="AE309" s="74">
        <f>VLOOKUP($C$309,[77]납품수량!$B$3:$AI$200,AE1,FALSE)</f>
        <v>0</v>
      </c>
      <c r="AF309" s="74">
        <f>VLOOKUP($C$309,[77]납품수량!$B$3:$AI$200,AF1,FALSE)</f>
        <v>600</v>
      </c>
      <c r="AG309" s="74">
        <f>VLOOKUP($C$309,[77]납품수량!$B$3:$AI$200,AG1,FALSE)</f>
        <v>600</v>
      </c>
      <c r="AH309" s="74">
        <f>VLOOKUP($C$309,[77]납품수량!$B$3:$AI$200,AH1,FALSE)</f>
        <v>600</v>
      </c>
      <c r="AI309" s="74">
        <f>VLOOKUP($C$309,[77]납품수량!$B$3:$AI$200,AI1,FALSE)</f>
        <v>600</v>
      </c>
      <c r="AJ309" s="74">
        <f>VLOOKUP($C$309,[77]납품수량!$B$3:$AI$200,AJ1,FALSE)</f>
        <v>600</v>
      </c>
      <c r="AK309" s="74">
        <f>VLOOKUP($C$309,[77]납품수량!$B$3:$AI$200,AK1,FALSE)</f>
        <v>0</v>
      </c>
      <c r="AL309" s="74">
        <f>SUM(G309:AK309)</f>
        <v>12750</v>
      </c>
      <c r="AM309" s="61"/>
      <c r="AN309" s="61"/>
      <c r="AO309" s="61"/>
      <c r="AP309" s="61"/>
      <c r="AQ309" s="61"/>
      <c r="AR309" s="61"/>
      <c r="AS309" s="61"/>
      <c r="AT309" s="61"/>
      <c r="AU309" s="61"/>
      <c r="AV309" s="61"/>
      <c r="AW309" s="61"/>
      <c r="AX309" s="61"/>
      <c r="AY309" s="61"/>
      <c r="AZ309" s="61"/>
      <c r="BA309" s="61"/>
      <c r="BB309" s="61"/>
      <c r="BC309" s="61"/>
      <c r="BD309" s="61"/>
      <c r="BE309" s="61"/>
      <c r="BF309" s="61"/>
      <c r="BG309" s="61"/>
      <c r="BH309" s="61"/>
      <c r="BI309" s="61"/>
      <c r="BJ309" s="61"/>
      <c r="BK309" s="61"/>
      <c r="BL309" s="61"/>
      <c r="BM309" s="61"/>
      <c r="BN309" s="61"/>
      <c r="BO309" s="61"/>
      <c r="BP309" s="61"/>
      <c r="BQ309" s="61"/>
      <c r="BR309" s="61"/>
      <c r="BS309" s="61"/>
      <c r="BT309" s="61"/>
      <c r="BU309" s="61"/>
      <c r="BV309" s="61"/>
      <c r="BW309" s="61"/>
      <c r="BX309" s="61"/>
      <c r="BY309" s="61"/>
      <c r="BZ309" s="61"/>
      <c r="CA309" s="61"/>
      <c r="CB309" s="61"/>
      <c r="CC309" s="61"/>
      <c r="CD309" s="61"/>
      <c r="CE309" s="61"/>
      <c r="CF309" s="61"/>
      <c r="CG309" s="61"/>
      <c r="CH309" s="61"/>
      <c r="CI309" s="61"/>
      <c r="CJ309" s="61"/>
      <c r="CK309" s="61"/>
      <c r="CL309" s="61"/>
      <c r="CM309" s="61"/>
      <c r="CN309" s="61"/>
      <c r="CO309" s="61"/>
      <c r="CP309" s="61"/>
      <c r="CQ309" s="61"/>
      <c r="CR309" s="61"/>
      <c r="CS309" s="61"/>
      <c r="CT309" s="61"/>
      <c r="CU309" s="61"/>
      <c r="CV309" s="61"/>
      <c r="CW309" s="61"/>
      <c r="CX309" s="61"/>
      <c r="CY309" s="61"/>
      <c r="CZ309" s="61"/>
      <c r="DA309" s="61"/>
      <c r="DB309" s="61"/>
    </row>
    <row r="310" spans="1:106" s="58" customFormat="1" ht="16.5" customHeight="1">
      <c r="A310" s="70"/>
      <c r="B310" s="767"/>
      <c r="C310" s="730"/>
      <c r="D310" s="719"/>
      <c r="E310" s="719"/>
      <c r="F310" s="719"/>
      <c r="G310" s="74">
        <f>$F$309*G309</f>
        <v>1285650</v>
      </c>
      <c r="H310" s="74">
        <f t="shared" ref="H310:AK310" si="153">$F$309*H309</f>
        <v>0</v>
      </c>
      <c r="I310" s="74">
        <f t="shared" si="153"/>
        <v>0</v>
      </c>
      <c r="J310" s="74">
        <f t="shared" si="153"/>
        <v>0</v>
      </c>
      <c r="K310" s="74">
        <f t="shared" si="153"/>
        <v>0</v>
      </c>
      <c r="L310" s="74">
        <f t="shared" si="153"/>
        <v>0</v>
      </c>
      <c r="M310" s="74">
        <f t="shared" si="153"/>
        <v>2571300</v>
      </c>
      <c r="N310" s="74">
        <f t="shared" si="153"/>
        <v>2571300</v>
      </c>
      <c r="O310" s="74">
        <f t="shared" si="153"/>
        <v>1285650</v>
      </c>
      <c r="P310" s="74">
        <f t="shared" si="153"/>
        <v>1285650</v>
      </c>
      <c r="Q310" s="74">
        <f t="shared" si="153"/>
        <v>0</v>
      </c>
      <c r="R310" s="74">
        <f t="shared" si="153"/>
        <v>2571300</v>
      </c>
      <c r="S310" s="74">
        <f t="shared" si="153"/>
        <v>2999850</v>
      </c>
      <c r="T310" s="74">
        <f t="shared" si="153"/>
        <v>1714200</v>
      </c>
      <c r="U310" s="74">
        <f t="shared" si="153"/>
        <v>1714200</v>
      </c>
      <c r="V310" s="74">
        <f t="shared" si="153"/>
        <v>428550</v>
      </c>
      <c r="W310" s="74">
        <f t="shared" si="153"/>
        <v>0</v>
      </c>
      <c r="X310" s="74">
        <f t="shared" si="153"/>
        <v>0</v>
      </c>
      <c r="Y310" s="74">
        <f t="shared" si="153"/>
        <v>2999850</v>
      </c>
      <c r="Z310" s="74">
        <f t="shared" si="153"/>
        <v>1285650</v>
      </c>
      <c r="AA310" s="74">
        <f t="shared" si="153"/>
        <v>1714200</v>
      </c>
      <c r="AB310" s="74">
        <f t="shared" si="153"/>
        <v>0</v>
      </c>
      <c r="AC310" s="74">
        <f t="shared" si="153"/>
        <v>3428400</v>
      </c>
      <c r="AD310" s="74">
        <f t="shared" si="153"/>
        <v>0</v>
      </c>
      <c r="AE310" s="74">
        <f t="shared" si="153"/>
        <v>0</v>
      </c>
      <c r="AF310" s="74">
        <f t="shared" si="153"/>
        <v>1714200</v>
      </c>
      <c r="AG310" s="74">
        <f t="shared" si="153"/>
        <v>1714200</v>
      </c>
      <c r="AH310" s="74">
        <f t="shared" si="153"/>
        <v>1714200</v>
      </c>
      <c r="AI310" s="74">
        <f t="shared" si="153"/>
        <v>1714200</v>
      </c>
      <c r="AJ310" s="74">
        <f t="shared" si="153"/>
        <v>1714200</v>
      </c>
      <c r="AK310" s="74">
        <f t="shared" si="153"/>
        <v>0</v>
      </c>
      <c r="AL310" s="74">
        <f>F309*AL309</f>
        <v>36426750</v>
      </c>
      <c r="AM310" s="61"/>
      <c r="AN310" s="61"/>
      <c r="AO310" s="61"/>
      <c r="AP310" s="61"/>
      <c r="AQ310" s="61"/>
      <c r="AR310" s="61"/>
      <c r="AS310" s="61"/>
      <c r="AT310" s="61"/>
      <c r="AU310" s="61"/>
      <c r="AV310" s="61"/>
      <c r="AW310" s="61"/>
      <c r="AX310" s="61"/>
      <c r="AY310" s="61"/>
      <c r="AZ310" s="61"/>
      <c r="BA310" s="61"/>
      <c r="BB310" s="61"/>
      <c r="BC310" s="61"/>
      <c r="BD310" s="61"/>
      <c r="BE310" s="61"/>
      <c r="BF310" s="61"/>
      <c r="BG310" s="61"/>
      <c r="BH310" s="61"/>
      <c r="BI310" s="61"/>
      <c r="BJ310" s="61"/>
      <c r="BK310" s="61"/>
      <c r="BL310" s="61"/>
      <c r="BM310" s="61"/>
      <c r="BN310" s="61"/>
      <c r="BO310" s="61"/>
      <c r="BP310" s="61"/>
      <c r="BQ310" s="61"/>
      <c r="BR310" s="61"/>
      <c r="BS310" s="61"/>
      <c r="BT310" s="61"/>
      <c r="BU310" s="61"/>
      <c r="BV310" s="61"/>
      <c r="BW310" s="61"/>
      <c r="BX310" s="61"/>
      <c r="BY310" s="61"/>
      <c r="BZ310" s="61"/>
      <c r="CA310" s="61"/>
      <c r="CB310" s="61"/>
      <c r="CC310" s="61"/>
      <c r="CD310" s="61"/>
      <c r="CE310" s="61"/>
      <c r="CF310" s="61"/>
      <c r="CG310" s="61"/>
      <c r="CH310" s="61"/>
      <c r="CI310" s="61"/>
      <c r="CJ310" s="61"/>
      <c r="CK310" s="61"/>
      <c r="CL310" s="61"/>
      <c r="CM310" s="61"/>
      <c r="CN310" s="61"/>
      <c r="CO310" s="61"/>
      <c r="CP310" s="61"/>
      <c r="CQ310" s="61"/>
      <c r="CR310" s="61"/>
      <c r="CS310" s="61"/>
      <c r="CT310" s="61"/>
      <c r="CU310" s="61"/>
      <c r="CV310" s="61"/>
      <c r="CW310" s="61"/>
      <c r="CX310" s="61"/>
      <c r="CY310" s="61"/>
      <c r="CZ310" s="61"/>
      <c r="DA310" s="61"/>
      <c r="DB310" s="61"/>
    </row>
    <row r="311" spans="1:106" s="58" customFormat="1" ht="16.5" customHeight="1">
      <c r="A311" s="70" t="s">
        <v>425</v>
      </c>
      <c r="B311" s="767"/>
      <c r="C311" s="724" t="s">
        <v>138</v>
      </c>
      <c r="D311" s="718" t="str">
        <f>[76]납품수량!C54</f>
        <v>2ND ROOM LAMP BRACKET ASSY</v>
      </c>
      <c r="E311" s="718" t="str">
        <f>[76]납품수량!D54</f>
        <v>YP REAR</v>
      </c>
      <c r="F311" s="718">
        <f>VLOOKUP(C311,'[72]납품수량(영업)'!$C$3:$F$260,4,FALSE)</f>
        <v>0</v>
      </c>
      <c r="G311" s="74">
        <f>VLOOKUP($C$311,[77]납품수량!$B$3:$AI$200,G1,FALSE)</f>
        <v>0</v>
      </c>
      <c r="H311" s="74">
        <f>VLOOKUP($C$311,[77]납품수량!$B$3:$AI$200,H1,FALSE)</f>
        <v>0</v>
      </c>
      <c r="I311" s="74">
        <f>VLOOKUP($C$311,[77]납품수량!$B$3:$AI$200,I1,FALSE)</f>
        <v>0</v>
      </c>
      <c r="J311" s="74">
        <f>VLOOKUP($C$311,[77]납품수량!$B$3:$AI$200,J1,FALSE)</f>
        <v>0</v>
      </c>
      <c r="K311" s="74">
        <f>VLOOKUP($C$311,[77]납품수량!$B$3:$AI$200,K1,FALSE)</f>
        <v>0</v>
      </c>
      <c r="L311" s="74">
        <f>VLOOKUP($C$311,[77]납품수량!$B$3:$AI$200,L1,FALSE)</f>
        <v>0</v>
      </c>
      <c r="M311" s="74">
        <f>VLOOKUP($C$311,[77]납품수량!$B$3:$AI$200,M1,FALSE)</f>
        <v>0</v>
      </c>
      <c r="N311" s="74">
        <f>VLOOKUP($C$311,[77]납품수량!$B$3:$AI$200,N1,FALSE)</f>
        <v>0</v>
      </c>
      <c r="O311" s="74">
        <f>VLOOKUP($C$311,[77]납품수량!$B$3:$AI$200,O1,FALSE)</f>
        <v>0</v>
      </c>
      <c r="P311" s="74">
        <f>VLOOKUP($C$311,[77]납품수량!$B$3:$AI$200,P1,FALSE)</f>
        <v>0</v>
      </c>
      <c r="Q311" s="74">
        <f>VLOOKUP($C$311,[77]납품수량!$B$3:$AI$200,Q1,FALSE)</f>
        <v>0</v>
      </c>
      <c r="R311" s="74">
        <f>VLOOKUP($C$311,[77]납품수량!$B$3:$AI$200,R1,FALSE)</f>
        <v>0</v>
      </c>
      <c r="S311" s="74">
        <f>VLOOKUP($C$311,[77]납품수량!$B$3:$AI$200,S1,FALSE)</f>
        <v>0</v>
      </c>
      <c r="T311" s="74">
        <f>VLOOKUP($C$311,[77]납품수량!$B$3:$AI$200,T1,FALSE)</f>
        <v>0</v>
      </c>
      <c r="U311" s="74">
        <f>VLOOKUP($C$311,[77]납품수량!$B$3:$AI$200,U1,FALSE)</f>
        <v>0</v>
      </c>
      <c r="V311" s="74">
        <f>VLOOKUP($C$311,[77]납품수량!$B$3:$AI$200,V1,FALSE)</f>
        <v>0</v>
      </c>
      <c r="W311" s="74">
        <f>VLOOKUP($C$311,[77]납품수량!$B$3:$AI$200,W1,FALSE)</f>
        <v>0</v>
      </c>
      <c r="X311" s="74">
        <f>VLOOKUP($C$311,[77]납품수량!$B$3:$AI$200,X1,FALSE)</f>
        <v>0</v>
      </c>
      <c r="Y311" s="74">
        <f>VLOOKUP($C$311,[77]납품수량!$B$3:$AI$200,Y1,FALSE)</f>
        <v>0</v>
      </c>
      <c r="Z311" s="74">
        <f>VLOOKUP($C$311,[77]납품수량!$B$3:$AI$200,Z1,FALSE)</f>
        <v>0</v>
      </c>
      <c r="AA311" s="74">
        <f>VLOOKUP($C$311,[77]납품수량!$B$3:$AI$200,AA1,FALSE)</f>
        <v>0</v>
      </c>
      <c r="AB311" s="74">
        <f>VLOOKUP($C$311,[77]납품수량!$B$3:$AI$200,AB1,FALSE)</f>
        <v>0</v>
      </c>
      <c r="AC311" s="74">
        <f>VLOOKUP($C$311,[77]납품수량!$B$3:$AI$200,AC1,FALSE)</f>
        <v>0</v>
      </c>
      <c r="AD311" s="74">
        <f>VLOOKUP($C$311,[77]납품수량!$B$3:$AI$200,AD1,FALSE)</f>
        <v>0</v>
      </c>
      <c r="AE311" s="74">
        <f>VLOOKUP($C$311,[77]납품수량!$B$3:$AI$200,AE1,FALSE)</f>
        <v>0</v>
      </c>
      <c r="AF311" s="74">
        <f>VLOOKUP($C$311,[77]납품수량!$B$3:$AI$200,AF1,FALSE)</f>
        <v>0</v>
      </c>
      <c r="AG311" s="74">
        <f>VLOOKUP($C$311,[77]납품수량!$B$3:$AI$200,AG1,FALSE)</f>
        <v>0</v>
      </c>
      <c r="AH311" s="74">
        <f>VLOOKUP($C$311,[77]납품수량!$B$3:$AI$200,AH1,FALSE)</f>
        <v>0</v>
      </c>
      <c r="AI311" s="74">
        <f>VLOOKUP($C$311,[77]납품수량!$B$3:$AI$200,AI1,FALSE)</f>
        <v>0</v>
      </c>
      <c r="AJ311" s="74">
        <f>VLOOKUP($C$311,[77]납품수량!$B$3:$AI$200,AJ1,FALSE)</f>
        <v>0</v>
      </c>
      <c r="AK311" s="74">
        <f>VLOOKUP($C$311,[77]납품수량!$B$3:$AI$200,AK1,FALSE)</f>
        <v>0</v>
      </c>
      <c r="AL311" s="74">
        <f>SUM(G311:AK311)</f>
        <v>0</v>
      </c>
      <c r="AM311" s="61"/>
      <c r="AN311" s="61"/>
      <c r="AO311" s="61"/>
      <c r="AP311" s="61"/>
      <c r="AQ311" s="61"/>
      <c r="AR311" s="61"/>
      <c r="AS311" s="61"/>
      <c r="AT311" s="61"/>
      <c r="AU311" s="61"/>
      <c r="AV311" s="61"/>
      <c r="AW311" s="61"/>
      <c r="AX311" s="61"/>
      <c r="AY311" s="61"/>
      <c r="AZ311" s="61"/>
      <c r="BA311" s="61"/>
      <c r="BB311" s="61"/>
      <c r="BC311" s="61"/>
      <c r="BD311" s="61"/>
      <c r="BE311" s="61"/>
      <c r="BF311" s="61"/>
      <c r="BG311" s="61"/>
      <c r="BH311" s="61"/>
      <c r="BI311" s="61"/>
      <c r="BJ311" s="61"/>
      <c r="BK311" s="61"/>
      <c r="BL311" s="61"/>
      <c r="BM311" s="61"/>
      <c r="BN311" s="61"/>
      <c r="BO311" s="61"/>
      <c r="BP311" s="61"/>
      <c r="BQ311" s="61"/>
      <c r="BR311" s="61"/>
      <c r="BS311" s="61"/>
      <c r="BT311" s="61"/>
      <c r="BU311" s="61"/>
      <c r="BV311" s="61"/>
      <c r="BW311" s="61"/>
      <c r="BX311" s="61"/>
      <c r="BY311" s="61"/>
      <c r="BZ311" s="61"/>
      <c r="CA311" s="61"/>
      <c r="CB311" s="61"/>
      <c r="CC311" s="61"/>
      <c r="CD311" s="61"/>
      <c r="CE311" s="61"/>
      <c r="CF311" s="61"/>
      <c r="CG311" s="61"/>
      <c r="CH311" s="61"/>
      <c r="CI311" s="61"/>
      <c r="CJ311" s="61"/>
      <c r="CK311" s="61"/>
      <c r="CL311" s="61"/>
      <c r="CM311" s="61"/>
      <c r="CN311" s="61"/>
      <c r="CO311" s="61"/>
      <c r="CP311" s="61"/>
      <c r="CQ311" s="61"/>
      <c r="CR311" s="61"/>
      <c r="CS311" s="61"/>
      <c r="CT311" s="61"/>
      <c r="CU311" s="61"/>
      <c r="CV311" s="61"/>
      <c r="CW311" s="61"/>
      <c r="CX311" s="61"/>
      <c r="CY311" s="61"/>
      <c r="CZ311" s="61"/>
      <c r="DA311" s="61"/>
      <c r="DB311" s="61"/>
    </row>
    <row r="312" spans="1:106" s="58" customFormat="1" ht="16.5" customHeight="1">
      <c r="A312" s="70"/>
      <c r="B312" s="767"/>
      <c r="C312" s="730"/>
      <c r="D312" s="719"/>
      <c r="E312" s="719"/>
      <c r="F312" s="719"/>
      <c r="G312" s="74">
        <f>$F$311*G311</f>
        <v>0</v>
      </c>
      <c r="H312" s="74">
        <f t="shared" ref="H312:AK312" si="154">$F$311*H311</f>
        <v>0</v>
      </c>
      <c r="I312" s="74">
        <f t="shared" si="154"/>
        <v>0</v>
      </c>
      <c r="J312" s="74">
        <f t="shared" si="154"/>
        <v>0</v>
      </c>
      <c r="K312" s="74">
        <f t="shared" si="154"/>
        <v>0</v>
      </c>
      <c r="L312" s="74">
        <f t="shared" si="154"/>
        <v>0</v>
      </c>
      <c r="M312" s="74">
        <f t="shared" si="154"/>
        <v>0</v>
      </c>
      <c r="N312" s="74">
        <f t="shared" si="154"/>
        <v>0</v>
      </c>
      <c r="O312" s="74">
        <f t="shared" si="154"/>
        <v>0</v>
      </c>
      <c r="P312" s="74">
        <f t="shared" si="154"/>
        <v>0</v>
      </c>
      <c r="Q312" s="74">
        <f t="shared" si="154"/>
        <v>0</v>
      </c>
      <c r="R312" s="74">
        <f t="shared" si="154"/>
        <v>0</v>
      </c>
      <c r="S312" s="74">
        <f t="shared" si="154"/>
        <v>0</v>
      </c>
      <c r="T312" s="74">
        <f t="shared" si="154"/>
        <v>0</v>
      </c>
      <c r="U312" s="74">
        <f t="shared" si="154"/>
        <v>0</v>
      </c>
      <c r="V312" s="74">
        <f t="shared" si="154"/>
        <v>0</v>
      </c>
      <c r="W312" s="74">
        <f t="shared" si="154"/>
        <v>0</v>
      </c>
      <c r="X312" s="74">
        <f t="shared" si="154"/>
        <v>0</v>
      </c>
      <c r="Y312" s="74">
        <f t="shared" si="154"/>
        <v>0</v>
      </c>
      <c r="Z312" s="74">
        <f t="shared" si="154"/>
        <v>0</v>
      </c>
      <c r="AA312" s="74">
        <f t="shared" si="154"/>
        <v>0</v>
      </c>
      <c r="AB312" s="74">
        <f t="shared" si="154"/>
        <v>0</v>
      </c>
      <c r="AC312" s="74">
        <f t="shared" si="154"/>
        <v>0</v>
      </c>
      <c r="AD312" s="74">
        <f t="shared" si="154"/>
        <v>0</v>
      </c>
      <c r="AE312" s="74">
        <f t="shared" si="154"/>
        <v>0</v>
      </c>
      <c r="AF312" s="74">
        <f t="shared" si="154"/>
        <v>0</v>
      </c>
      <c r="AG312" s="74">
        <f t="shared" si="154"/>
        <v>0</v>
      </c>
      <c r="AH312" s="74">
        <f t="shared" si="154"/>
        <v>0</v>
      </c>
      <c r="AI312" s="74">
        <f t="shared" si="154"/>
        <v>0</v>
      </c>
      <c r="AJ312" s="74">
        <f t="shared" si="154"/>
        <v>0</v>
      </c>
      <c r="AK312" s="74">
        <f t="shared" si="154"/>
        <v>0</v>
      </c>
      <c r="AL312" s="74">
        <f>F311*AL311</f>
        <v>0</v>
      </c>
      <c r="AM312" s="61"/>
      <c r="AN312" s="61"/>
      <c r="AO312" s="61"/>
      <c r="AP312" s="61"/>
      <c r="AQ312" s="61"/>
      <c r="AR312" s="61"/>
      <c r="AS312" s="61"/>
      <c r="AT312" s="61"/>
      <c r="AU312" s="61"/>
      <c r="AV312" s="61"/>
      <c r="AW312" s="61"/>
      <c r="AX312" s="61"/>
      <c r="AY312" s="61"/>
      <c r="AZ312" s="61"/>
      <c r="BA312" s="61"/>
      <c r="BB312" s="61"/>
      <c r="BC312" s="61"/>
      <c r="BD312" s="61"/>
      <c r="BE312" s="61"/>
      <c r="BF312" s="61"/>
      <c r="BG312" s="61"/>
      <c r="BH312" s="61"/>
      <c r="BI312" s="61"/>
      <c r="BJ312" s="61"/>
      <c r="BK312" s="61"/>
      <c r="BL312" s="61"/>
      <c r="BM312" s="61"/>
      <c r="BN312" s="61"/>
      <c r="BO312" s="61"/>
      <c r="BP312" s="61"/>
      <c r="BQ312" s="61"/>
      <c r="BR312" s="61"/>
      <c r="BS312" s="61"/>
      <c r="BT312" s="61"/>
      <c r="BU312" s="61"/>
      <c r="BV312" s="61"/>
      <c r="BW312" s="61"/>
      <c r="BX312" s="61"/>
      <c r="BY312" s="61"/>
      <c r="BZ312" s="61"/>
      <c r="CA312" s="61"/>
      <c r="CB312" s="61"/>
      <c r="CC312" s="61"/>
      <c r="CD312" s="61"/>
      <c r="CE312" s="61"/>
      <c r="CF312" s="61"/>
      <c r="CG312" s="61"/>
      <c r="CH312" s="61"/>
      <c r="CI312" s="61"/>
      <c r="CJ312" s="61"/>
      <c r="CK312" s="61"/>
      <c r="CL312" s="61"/>
      <c r="CM312" s="61"/>
      <c r="CN312" s="61"/>
      <c r="CO312" s="61"/>
      <c r="CP312" s="61"/>
      <c r="CQ312" s="61"/>
      <c r="CR312" s="61"/>
      <c r="CS312" s="61"/>
      <c r="CT312" s="61"/>
      <c r="CU312" s="61"/>
      <c r="CV312" s="61"/>
      <c r="CW312" s="61"/>
      <c r="CX312" s="61"/>
      <c r="CY312" s="61"/>
      <c r="CZ312" s="61"/>
      <c r="DA312" s="61"/>
      <c r="DB312" s="61"/>
    </row>
    <row r="313" spans="1:106" s="58" customFormat="1" ht="16.5" customHeight="1">
      <c r="A313" s="70" t="s">
        <v>425</v>
      </c>
      <c r="B313" s="767"/>
      <c r="C313" s="724" t="s">
        <v>139</v>
      </c>
      <c r="D313" s="718" t="str">
        <f>[76]납품수량!C55</f>
        <v>ASSY FRONT BRACKET FRAME LH</v>
      </c>
      <c r="E313" s="718" t="str">
        <f>[76]납품수량!D55</f>
        <v>YP FRT</v>
      </c>
      <c r="F313" s="718">
        <f>VLOOKUP(C313,'[72]납품수량(영업)'!$C$3:$F$260,4,FALSE)</f>
        <v>0</v>
      </c>
      <c r="G313" s="74">
        <f>VLOOKUP($C$313,[77]납품수량!$B$3:$AI$200,G1,FALSE)</f>
        <v>0</v>
      </c>
      <c r="H313" s="74">
        <f>VLOOKUP($C$313,[77]납품수량!$B$3:$AI$200,H1,FALSE)</f>
        <v>0</v>
      </c>
      <c r="I313" s="74">
        <f>VLOOKUP($C$313,[77]납품수량!$B$3:$AI$200,I1,FALSE)</f>
        <v>0</v>
      </c>
      <c r="J313" s="74">
        <f>VLOOKUP($C$313,[77]납품수량!$B$3:$AI$200,J1,FALSE)</f>
        <v>0</v>
      </c>
      <c r="K313" s="74">
        <f>VLOOKUP($C$313,[77]납품수량!$B$3:$AI$200,K1,FALSE)</f>
        <v>0</v>
      </c>
      <c r="L313" s="74">
        <f>VLOOKUP($C$313,[77]납품수량!$B$3:$AI$200,L1,FALSE)</f>
        <v>0</v>
      </c>
      <c r="M313" s="74">
        <f>VLOOKUP($C$313,[77]납품수량!$B$3:$AI$200,M1,FALSE)</f>
        <v>0</v>
      </c>
      <c r="N313" s="74">
        <f>VLOOKUP($C$313,[77]납품수량!$B$3:$AI$200,N1,FALSE)</f>
        <v>0</v>
      </c>
      <c r="O313" s="74">
        <f>VLOOKUP($C$313,[77]납품수량!$B$3:$AI$200,O1,FALSE)</f>
        <v>0</v>
      </c>
      <c r="P313" s="74">
        <f>VLOOKUP($C$313,[77]납품수량!$B$3:$AI$200,P1,FALSE)</f>
        <v>0</v>
      </c>
      <c r="Q313" s="74">
        <f>VLOOKUP($C$313,[77]납품수량!$B$3:$AI$200,Q1,FALSE)</f>
        <v>0</v>
      </c>
      <c r="R313" s="74">
        <f>VLOOKUP($C$313,[77]납품수량!$B$3:$AI$200,R1,FALSE)</f>
        <v>0</v>
      </c>
      <c r="S313" s="74">
        <f>VLOOKUP($C$313,[77]납품수량!$B$3:$AI$200,S1,FALSE)</f>
        <v>0</v>
      </c>
      <c r="T313" s="74">
        <f>VLOOKUP($C$313,[77]납품수량!$B$3:$AI$200,T1,FALSE)</f>
        <v>0</v>
      </c>
      <c r="U313" s="74">
        <f>VLOOKUP($C$313,[77]납품수량!$B$3:$AI$200,U1,FALSE)</f>
        <v>0</v>
      </c>
      <c r="V313" s="74">
        <f>VLOOKUP($C$313,[77]납품수량!$B$3:$AI$200,V1,FALSE)</f>
        <v>0</v>
      </c>
      <c r="W313" s="74">
        <f>VLOOKUP($C$313,[77]납품수량!$B$3:$AI$200,W1,FALSE)</f>
        <v>0</v>
      </c>
      <c r="X313" s="74">
        <f>VLOOKUP($C$313,[77]납품수량!$B$3:$AI$200,X1,FALSE)</f>
        <v>0</v>
      </c>
      <c r="Y313" s="74">
        <f>VLOOKUP($C$313,[77]납품수량!$B$3:$AI$200,Y1,FALSE)</f>
        <v>0</v>
      </c>
      <c r="Z313" s="74">
        <f>VLOOKUP($C$313,[77]납품수량!$B$3:$AI$200,Z1,FALSE)</f>
        <v>0</v>
      </c>
      <c r="AA313" s="74">
        <f>VLOOKUP($C$313,[77]납품수량!$B$3:$AI$200,AA1,FALSE)</f>
        <v>0</v>
      </c>
      <c r="AB313" s="74">
        <f>VLOOKUP($C$313,[77]납품수량!$B$3:$AI$200,AB1,FALSE)</f>
        <v>0</v>
      </c>
      <c r="AC313" s="74">
        <f>VLOOKUP($C$313,[77]납품수량!$B$3:$AI$200,AC1,FALSE)</f>
        <v>0</v>
      </c>
      <c r="AD313" s="74">
        <f>VLOOKUP($C$313,[77]납품수량!$B$3:$AI$200,AD1,FALSE)</f>
        <v>0</v>
      </c>
      <c r="AE313" s="74">
        <f>VLOOKUP($C$313,[77]납품수량!$B$3:$AI$200,AE1,FALSE)</f>
        <v>0</v>
      </c>
      <c r="AF313" s="74">
        <f>VLOOKUP($C$313,[77]납품수량!$B$3:$AI$200,AF1,FALSE)</f>
        <v>0</v>
      </c>
      <c r="AG313" s="74">
        <f>VLOOKUP($C$313,[77]납품수량!$B$3:$AI$200,AG1,FALSE)</f>
        <v>0</v>
      </c>
      <c r="AH313" s="74">
        <f>VLOOKUP($C$313,[77]납품수량!$B$3:$AI$200,AH1,FALSE)</f>
        <v>0</v>
      </c>
      <c r="AI313" s="74">
        <f>VLOOKUP($C$313,[77]납품수량!$B$3:$AI$200,AI1,FALSE)</f>
        <v>0</v>
      </c>
      <c r="AJ313" s="74">
        <f>VLOOKUP($C$313,[77]납품수량!$B$3:$AI$200,AJ1,FALSE)</f>
        <v>0</v>
      </c>
      <c r="AK313" s="74">
        <f>VLOOKUP($C$313,[77]납품수량!$B$3:$AI$200,AK1,FALSE)</f>
        <v>0</v>
      </c>
      <c r="AL313" s="74">
        <f>SUM(G313:AK313)</f>
        <v>0</v>
      </c>
      <c r="AM313" s="61"/>
      <c r="AN313" s="61"/>
      <c r="AO313" s="61"/>
      <c r="AP313" s="61"/>
      <c r="AQ313" s="61"/>
      <c r="AR313" s="61"/>
      <c r="AS313" s="61"/>
      <c r="AT313" s="61"/>
      <c r="AU313" s="61"/>
      <c r="AV313" s="61"/>
      <c r="AW313" s="61"/>
      <c r="AX313" s="61"/>
      <c r="AY313" s="61"/>
      <c r="AZ313" s="61"/>
      <c r="BA313" s="61"/>
      <c r="BB313" s="61"/>
      <c r="BC313" s="61"/>
      <c r="BD313" s="61"/>
      <c r="BE313" s="61"/>
      <c r="BF313" s="61"/>
      <c r="BG313" s="61"/>
      <c r="BH313" s="61"/>
      <c r="BI313" s="61"/>
      <c r="BJ313" s="61"/>
      <c r="BK313" s="61"/>
      <c r="BL313" s="61"/>
      <c r="BM313" s="61"/>
      <c r="BN313" s="61"/>
      <c r="BO313" s="61"/>
      <c r="BP313" s="61"/>
      <c r="BQ313" s="61"/>
      <c r="BR313" s="61"/>
      <c r="BS313" s="61"/>
      <c r="BT313" s="61"/>
      <c r="BU313" s="61"/>
      <c r="BV313" s="61"/>
      <c r="BW313" s="61"/>
      <c r="BX313" s="61"/>
      <c r="BY313" s="61"/>
      <c r="BZ313" s="61"/>
      <c r="CA313" s="61"/>
      <c r="CB313" s="61"/>
      <c r="CC313" s="61"/>
      <c r="CD313" s="61"/>
      <c r="CE313" s="61"/>
      <c r="CF313" s="61"/>
      <c r="CG313" s="61"/>
      <c r="CH313" s="61"/>
      <c r="CI313" s="61"/>
      <c r="CJ313" s="61"/>
      <c r="CK313" s="61"/>
      <c r="CL313" s="61"/>
      <c r="CM313" s="61"/>
      <c r="CN313" s="61"/>
      <c r="CO313" s="61"/>
      <c r="CP313" s="61"/>
      <c r="CQ313" s="61"/>
      <c r="CR313" s="61"/>
      <c r="CS313" s="61"/>
      <c r="CT313" s="61"/>
      <c r="CU313" s="61"/>
      <c r="CV313" s="61"/>
      <c r="CW313" s="61"/>
      <c r="CX313" s="61"/>
      <c r="CY313" s="61"/>
      <c r="CZ313" s="61"/>
      <c r="DA313" s="61"/>
      <c r="DB313" s="61"/>
    </row>
    <row r="314" spans="1:106" s="58" customFormat="1" ht="16.5" customHeight="1">
      <c r="A314" s="70"/>
      <c r="B314" s="767"/>
      <c r="C314" s="730"/>
      <c r="D314" s="719"/>
      <c r="E314" s="719"/>
      <c r="F314" s="719"/>
      <c r="G314" s="74">
        <f>$F$313*G313</f>
        <v>0</v>
      </c>
      <c r="H314" s="74">
        <f t="shared" ref="H314:AK314" si="155">$F$313*H313</f>
        <v>0</v>
      </c>
      <c r="I314" s="74">
        <f t="shared" si="155"/>
        <v>0</v>
      </c>
      <c r="J314" s="74">
        <f t="shared" si="155"/>
        <v>0</v>
      </c>
      <c r="K314" s="74">
        <f t="shared" si="155"/>
        <v>0</v>
      </c>
      <c r="L314" s="74">
        <f t="shared" si="155"/>
        <v>0</v>
      </c>
      <c r="M314" s="74">
        <f t="shared" si="155"/>
        <v>0</v>
      </c>
      <c r="N314" s="74">
        <f t="shared" si="155"/>
        <v>0</v>
      </c>
      <c r="O314" s="74">
        <f t="shared" si="155"/>
        <v>0</v>
      </c>
      <c r="P314" s="74">
        <f t="shared" si="155"/>
        <v>0</v>
      </c>
      <c r="Q314" s="74">
        <f t="shared" si="155"/>
        <v>0</v>
      </c>
      <c r="R314" s="74">
        <f t="shared" si="155"/>
        <v>0</v>
      </c>
      <c r="S314" s="74">
        <f t="shared" si="155"/>
        <v>0</v>
      </c>
      <c r="T314" s="74">
        <f t="shared" si="155"/>
        <v>0</v>
      </c>
      <c r="U314" s="74">
        <f t="shared" si="155"/>
        <v>0</v>
      </c>
      <c r="V314" s="74">
        <f t="shared" si="155"/>
        <v>0</v>
      </c>
      <c r="W314" s="74">
        <f t="shared" si="155"/>
        <v>0</v>
      </c>
      <c r="X314" s="74">
        <f t="shared" si="155"/>
        <v>0</v>
      </c>
      <c r="Y314" s="74">
        <f t="shared" si="155"/>
        <v>0</v>
      </c>
      <c r="Z314" s="74">
        <f t="shared" si="155"/>
        <v>0</v>
      </c>
      <c r="AA314" s="74">
        <f t="shared" si="155"/>
        <v>0</v>
      </c>
      <c r="AB314" s="74">
        <f t="shared" si="155"/>
        <v>0</v>
      </c>
      <c r="AC314" s="74">
        <f t="shared" si="155"/>
        <v>0</v>
      </c>
      <c r="AD314" s="74">
        <f t="shared" si="155"/>
        <v>0</v>
      </c>
      <c r="AE314" s="74">
        <f t="shared" si="155"/>
        <v>0</v>
      </c>
      <c r="AF314" s="74">
        <f t="shared" si="155"/>
        <v>0</v>
      </c>
      <c r="AG314" s="74">
        <f t="shared" si="155"/>
        <v>0</v>
      </c>
      <c r="AH314" s="74">
        <f t="shared" si="155"/>
        <v>0</v>
      </c>
      <c r="AI314" s="74">
        <f t="shared" si="155"/>
        <v>0</v>
      </c>
      <c r="AJ314" s="74">
        <f t="shared" si="155"/>
        <v>0</v>
      </c>
      <c r="AK314" s="74">
        <f t="shared" si="155"/>
        <v>0</v>
      </c>
      <c r="AL314" s="74">
        <f>F313*AL313</f>
        <v>0</v>
      </c>
      <c r="AM314" s="61"/>
      <c r="AN314" s="61"/>
      <c r="AO314" s="61"/>
      <c r="AP314" s="61"/>
      <c r="AQ314" s="61"/>
      <c r="AR314" s="61"/>
      <c r="AS314" s="61"/>
      <c r="AT314" s="61"/>
      <c r="AU314" s="61"/>
      <c r="AV314" s="61"/>
      <c r="AW314" s="61"/>
      <c r="AX314" s="61"/>
      <c r="AY314" s="61"/>
      <c r="AZ314" s="61"/>
      <c r="BA314" s="61"/>
      <c r="BB314" s="61"/>
      <c r="BC314" s="61"/>
      <c r="BD314" s="61"/>
      <c r="BE314" s="61"/>
      <c r="BF314" s="61"/>
      <c r="BG314" s="61"/>
      <c r="BH314" s="61"/>
      <c r="BI314" s="61"/>
      <c r="BJ314" s="61"/>
      <c r="BK314" s="61"/>
      <c r="BL314" s="61"/>
      <c r="BM314" s="61"/>
      <c r="BN314" s="61"/>
      <c r="BO314" s="61"/>
      <c r="BP314" s="61"/>
      <c r="BQ314" s="61"/>
      <c r="BR314" s="61"/>
      <c r="BS314" s="61"/>
      <c r="BT314" s="61"/>
      <c r="BU314" s="61"/>
      <c r="BV314" s="61"/>
      <c r="BW314" s="61"/>
      <c r="BX314" s="61"/>
      <c r="BY314" s="61"/>
      <c r="BZ314" s="61"/>
      <c r="CA314" s="61"/>
      <c r="CB314" s="61"/>
      <c r="CC314" s="61"/>
      <c r="CD314" s="61"/>
      <c r="CE314" s="61"/>
      <c r="CF314" s="61"/>
      <c r="CG314" s="61"/>
      <c r="CH314" s="61"/>
      <c r="CI314" s="61"/>
      <c r="CJ314" s="61"/>
      <c r="CK314" s="61"/>
      <c r="CL314" s="61"/>
      <c r="CM314" s="61"/>
      <c r="CN314" s="61"/>
      <c r="CO314" s="61"/>
      <c r="CP314" s="61"/>
      <c r="CQ314" s="61"/>
      <c r="CR314" s="61"/>
      <c r="CS314" s="61"/>
      <c r="CT314" s="61"/>
      <c r="CU314" s="61"/>
      <c r="CV314" s="61"/>
      <c r="CW314" s="61"/>
      <c r="CX314" s="61"/>
      <c r="CY314" s="61"/>
      <c r="CZ314" s="61"/>
      <c r="DA314" s="61"/>
      <c r="DB314" s="61"/>
    </row>
    <row r="315" spans="1:106" s="58" customFormat="1" ht="16.5" customHeight="1">
      <c r="A315" s="70" t="s">
        <v>425</v>
      </c>
      <c r="B315" s="767"/>
      <c r="C315" s="724" t="s">
        <v>140</v>
      </c>
      <c r="D315" s="718" t="str">
        <f>[76]납품수량!C56</f>
        <v>ASSY FRONT BRACKET FRAME RH</v>
      </c>
      <c r="E315" s="718" t="str">
        <f>[76]납품수량!D56</f>
        <v>YP FRT</v>
      </c>
      <c r="F315" s="718">
        <f>VLOOKUP(C315,'[72]납품수량(영업)'!$C$3:$F$260,4,FALSE)</f>
        <v>0</v>
      </c>
      <c r="G315" s="74">
        <f>VLOOKUP($C$315,[77]납품수량!$B$3:$AI$200,G1,FALSE)</f>
        <v>0</v>
      </c>
      <c r="H315" s="74">
        <f>VLOOKUP($C$315,[77]납품수량!$B$3:$AI$200,H1,FALSE)</f>
        <v>0</v>
      </c>
      <c r="I315" s="74">
        <f>VLOOKUP($C$315,[77]납품수량!$B$3:$AI$200,I1,FALSE)</f>
        <v>0</v>
      </c>
      <c r="J315" s="74">
        <f>VLOOKUP($C$315,[77]납품수량!$B$3:$AI$200,J1,FALSE)</f>
        <v>0</v>
      </c>
      <c r="K315" s="74">
        <f>VLOOKUP($C$315,[77]납품수량!$B$3:$AI$200,K1,FALSE)</f>
        <v>0</v>
      </c>
      <c r="L315" s="74">
        <f>VLOOKUP($C$315,[77]납품수량!$B$3:$AI$200,L1,FALSE)</f>
        <v>0</v>
      </c>
      <c r="M315" s="74">
        <f>VLOOKUP($C$315,[77]납품수량!$B$3:$AI$200,M1,FALSE)</f>
        <v>0</v>
      </c>
      <c r="N315" s="74">
        <f>VLOOKUP($C$315,[77]납품수량!$B$3:$AI$200,N1,FALSE)</f>
        <v>0</v>
      </c>
      <c r="O315" s="74">
        <f>VLOOKUP($C$315,[77]납품수량!$B$3:$AI$200,O1,FALSE)</f>
        <v>0</v>
      </c>
      <c r="P315" s="74">
        <f>VLOOKUP($C$315,[77]납품수량!$B$3:$AI$200,P1,FALSE)</f>
        <v>0</v>
      </c>
      <c r="Q315" s="74">
        <f>VLOOKUP($C$315,[77]납품수량!$B$3:$AI$200,Q1,FALSE)</f>
        <v>0</v>
      </c>
      <c r="R315" s="74">
        <f>VLOOKUP($C$315,[77]납품수량!$B$3:$AI$200,R1,FALSE)</f>
        <v>0</v>
      </c>
      <c r="S315" s="74">
        <f>VLOOKUP($C$315,[77]납품수량!$B$3:$AI$200,S1,FALSE)</f>
        <v>0</v>
      </c>
      <c r="T315" s="74">
        <f>VLOOKUP($C$315,[77]납품수량!$B$3:$AI$200,T1,FALSE)</f>
        <v>0</v>
      </c>
      <c r="U315" s="74">
        <f>VLOOKUP($C$315,[77]납품수량!$B$3:$AI$200,U1,FALSE)</f>
        <v>0</v>
      </c>
      <c r="V315" s="74">
        <f>VLOOKUP($C$315,[77]납품수량!$B$3:$AI$200,V1,FALSE)</f>
        <v>0</v>
      </c>
      <c r="W315" s="74">
        <f>VLOOKUP($C$315,[77]납품수량!$B$3:$AI$200,W1,FALSE)</f>
        <v>0</v>
      </c>
      <c r="X315" s="74">
        <f>VLOOKUP($C$315,[77]납품수량!$B$3:$AI$200,X1,FALSE)</f>
        <v>0</v>
      </c>
      <c r="Y315" s="74">
        <f>VLOOKUP($C$315,[77]납품수량!$B$3:$AI$200,Y1,FALSE)</f>
        <v>0</v>
      </c>
      <c r="Z315" s="74">
        <f>VLOOKUP($C$315,[77]납품수량!$B$3:$AI$200,Z1,FALSE)</f>
        <v>0</v>
      </c>
      <c r="AA315" s="74">
        <f>VLOOKUP($C$315,[77]납품수량!$B$3:$AI$200,AA1,FALSE)</f>
        <v>0</v>
      </c>
      <c r="AB315" s="74">
        <f>VLOOKUP($C$315,[77]납품수량!$B$3:$AI$200,AB1,FALSE)</f>
        <v>0</v>
      </c>
      <c r="AC315" s="74">
        <f>VLOOKUP($C$315,[77]납품수량!$B$3:$AI$200,AC1,FALSE)</f>
        <v>0</v>
      </c>
      <c r="AD315" s="74">
        <f>VLOOKUP($C$315,[77]납품수량!$B$3:$AI$200,AD1,FALSE)</f>
        <v>0</v>
      </c>
      <c r="AE315" s="74">
        <f>VLOOKUP($C$315,[77]납품수량!$B$3:$AI$200,AE1,FALSE)</f>
        <v>0</v>
      </c>
      <c r="AF315" s="74">
        <f>VLOOKUP($C$315,[77]납품수량!$B$3:$AI$200,AF1,FALSE)</f>
        <v>0</v>
      </c>
      <c r="AG315" s="74">
        <f>VLOOKUP($C$315,[77]납품수량!$B$3:$AI$200,AG1,FALSE)</f>
        <v>0</v>
      </c>
      <c r="AH315" s="74">
        <f>VLOOKUP($C$315,[77]납품수량!$B$3:$AI$200,AH1,FALSE)</f>
        <v>0</v>
      </c>
      <c r="AI315" s="74">
        <f>VLOOKUP($C$315,[77]납품수량!$B$3:$AI$200,AI1,FALSE)</f>
        <v>0</v>
      </c>
      <c r="AJ315" s="74">
        <f>VLOOKUP($C$315,[77]납품수량!$B$3:$AI$200,AJ1,FALSE)</f>
        <v>0</v>
      </c>
      <c r="AK315" s="74">
        <f>VLOOKUP($C$315,[77]납품수량!$B$3:$AI$200,AK1,FALSE)</f>
        <v>0</v>
      </c>
      <c r="AL315" s="74">
        <f>SUM(G315:AK315)</f>
        <v>0</v>
      </c>
      <c r="AM315" s="61"/>
      <c r="AN315" s="61"/>
      <c r="AO315" s="61"/>
      <c r="AP315" s="61"/>
      <c r="AQ315" s="61"/>
      <c r="AR315" s="61"/>
      <c r="AS315" s="61"/>
      <c r="AT315" s="61"/>
      <c r="AU315" s="61"/>
      <c r="AV315" s="61"/>
      <c r="AW315" s="61"/>
      <c r="AX315" s="61"/>
      <c r="AY315" s="61"/>
      <c r="AZ315" s="61"/>
      <c r="BA315" s="61"/>
      <c r="BB315" s="61"/>
      <c r="BC315" s="61"/>
      <c r="BD315" s="61"/>
      <c r="BE315" s="61"/>
      <c r="BF315" s="61"/>
      <c r="BG315" s="61"/>
      <c r="BH315" s="61"/>
      <c r="BI315" s="61"/>
      <c r="BJ315" s="61"/>
      <c r="BK315" s="61"/>
      <c r="BL315" s="61"/>
      <c r="BM315" s="61"/>
      <c r="BN315" s="61"/>
      <c r="BO315" s="61"/>
      <c r="BP315" s="61"/>
      <c r="BQ315" s="61"/>
      <c r="BR315" s="61"/>
      <c r="BS315" s="61"/>
      <c r="BT315" s="61"/>
      <c r="BU315" s="61"/>
      <c r="BV315" s="61"/>
      <c r="BW315" s="61"/>
      <c r="BX315" s="61"/>
      <c r="BY315" s="61"/>
      <c r="BZ315" s="61"/>
      <c r="CA315" s="61"/>
      <c r="CB315" s="61"/>
      <c r="CC315" s="61"/>
      <c r="CD315" s="61"/>
      <c r="CE315" s="61"/>
      <c r="CF315" s="61"/>
      <c r="CG315" s="61"/>
      <c r="CH315" s="61"/>
      <c r="CI315" s="61"/>
      <c r="CJ315" s="61"/>
      <c r="CK315" s="61"/>
      <c r="CL315" s="61"/>
      <c r="CM315" s="61"/>
      <c r="CN315" s="61"/>
      <c r="CO315" s="61"/>
      <c r="CP315" s="61"/>
      <c r="CQ315" s="61"/>
      <c r="CR315" s="61"/>
      <c r="CS315" s="61"/>
      <c r="CT315" s="61"/>
      <c r="CU315" s="61"/>
      <c r="CV315" s="61"/>
      <c r="CW315" s="61"/>
      <c r="CX315" s="61"/>
      <c r="CY315" s="61"/>
      <c r="CZ315" s="61"/>
      <c r="DA315" s="61"/>
      <c r="DB315" s="61"/>
    </row>
    <row r="316" spans="1:106" s="58" customFormat="1" ht="16.5" customHeight="1">
      <c r="A316" s="70"/>
      <c r="B316" s="767"/>
      <c r="C316" s="730"/>
      <c r="D316" s="719"/>
      <c r="E316" s="719"/>
      <c r="F316" s="719"/>
      <c r="G316" s="74">
        <f>$F$315*G315</f>
        <v>0</v>
      </c>
      <c r="H316" s="74">
        <f t="shared" ref="H316:AK316" si="156">$F$315*H315</f>
        <v>0</v>
      </c>
      <c r="I316" s="74">
        <f t="shared" si="156"/>
        <v>0</v>
      </c>
      <c r="J316" s="74">
        <f t="shared" si="156"/>
        <v>0</v>
      </c>
      <c r="K316" s="74">
        <f t="shared" si="156"/>
        <v>0</v>
      </c>
      <c r="L316" s="74">
        <f t="shared" si="156"/>
        <v>0</v>
      </c>
      <c r="M316" s="74">
        <f t="shared" si="156"/>
        <v>0</v>
      </c>
      <c r="N316" s="74">
        <f t="shared" si="156"/>
        <v>0</v>
      </c>
      <c r="O316" s="74">
        <f t="shared" si="156"/>
        <v>0</v>
      </c>
      <c r="P316" s="74">
        <f t="shared" si="156"/>
        <v>0</v>
      </c>
      <c r="Q316" s="74">
        <f t="shared" si="156"/>
        <v>0</v>
      </c>
      <c r="R316" s="74">
        <f t="shared" si="156"/>
        <v>0</v>
      </c>
      <c r="S316" s="74">
        <f t="shared" si="156"/>
        <v>0</v>
      </c>
      <c r="T316" s="74">
        <f t="shared" si="156"/>
        <v>0</v>
      </c>
      <c r="U316" s="74">
        <f t="shared" si="156"/>
        <v>0</v>
      </c>
      <c r="V316" s="74">
        <f t="shared" si="156"/>
        <v>0</v>
      </c>
      <c r="W316" s="74">
        <f t="shared" si="156"/>
        <v>0</v>
      </c>
      <c r="X316" s="74">
        <f t="shared" si="156"/>
        <v>0</v>
      </c>
      <c r="Y316" s="74">
        <f t="shared" si="156"/>
        <v>0</v>
      </c>
      <c r="Z316" s="74">
        <f t="shared" si="156"/>
        <v>0</v>
      </c>
      <c r="AA316" s="74">
        <f t="shared" si="156"/>
        <v>0</v>
      </c>
      <c r="AB316" s="74">
        <f t="shared" si="156"/>
        <v>0</v>
      </c>
      <c r="AC316" s="74">
        <f t="shared" si="156"/>
        <v>0</v>
      </c>
      <c r="AD316" s="74">
        <f t="shared" si="156"/>
        <v>0</v>
      </c>
      <c r="AE316" s="74">
        <f t="shared" si="156"/>
        <v>0</v>
      </c>
      <c r="AF316" s="74">
        <f t="shared" si="156"/>
        <v>0</v>
      </c>
      <c r="AG316" s="74">
        <f t="shared" si="156"/>
        <v>0</v>
      </c>
      <c r="AH316" s="74">
        <f t="shared" si="156"/>
        <v>0</v>
      </c>
      <c r="AI316" s="74">
        <f t="shared" si="156"/>
        <v>0</v>
      </c>
      <c r="AJ316" s="74">
        <f t="shared" si="156"/>
        <v>0</v>
      </c>
      <c r="AK316" s="74">
        <f t="shared" si="156"/>
        <v>0</v>
      </c>
      <c r="AL316" s="74">
        <f>F315*AL315</f>
        <v>0</v>
      </c>
      <c r="AM316" s="61"/>
      <c r="AN316" s="61"/>
      <c r="AO316" s="61"/>
      <c r="AP316" s="61"/>
      <c r="AQ316" s="61"/>
      <c r="AR316" s="61"/>
      <c r="AS316" s="61"/>
      <c r="AT316" s="61"/>
      <c r="AU316" s="61"/>
      <c r="AV316" s="61"/>
      <c r="AW316" s="61"/>
      <c r="AX316" s="61"/>
      <c r="AY316" s="61"/>
      <c r="AZ316" s="61"/>
      <c r="BA316" s="61"/>
      <c r="BB316" s="61"/>
      <c r="BC316" s="61"/>
      <c r="BD316" s="61"/>
      <c r="BE316" s="61"/>
      <c r="BF316" s="61"/>
      <c r="BG316" s="61"/>
      <c r="BH316" s="61"/>
      <c r="BI316" s="61"/>
      <c r="BJ316" s="61"/>
      <c r="BK316" s="61"/>
      <c r="BL316" s="61"/>
      <c r="BM316" s="61"/>
      <c r="BN316" s="61"/>
      <c r="BO316" s="61"/>
      <c r="BP316" s="61"/>
      <c r="BQ316" s="61"/>
      <c r="BR316" s="61"/>
      <c r="BS316" s="61"/>
      <c r="BT316" s="61"/>
      <c r="BU316" s="61"/>
      <c r="BV316" s="61"/>
      <c r="BW316" s="61"/>
      <c r="BX316" s="61"/>
      <c r="BY316" s="61"/>
      <c r="BZ316" s="61"/>
      <c r="CA316" s="61"/>
      <c r="CB316" s="61"/>
      <c r="CC316" s="61"/>
      <c r="CD316" s="61"/>
      <c r="CE316" s="61"/>
      <c r="CF316" s="61"/>
      <c r="CG316" s="61"/>
      <c r="CH316" s="61"/>
      <c r="CI316" s="61"/>
      <c r="CJ316" s="61"/>
      <c r="CK316" s="61"/>
      <c r="CL316" s="61"/>
      <c r="CM316" s="61"/>
      <c r="CN316" s="61"/>
      <c r="CO316" s="61"/>
      <c r="CP316" s="61"/>
      <c r="CQ316" s="61"/>
      <c r="CR316" s="61"/>
      <c r="CS316" s="61"/>
      <c r="CT316" s="61"/>
      <c r="CU316" s="61"/>
      <c r="CV316" s="61"/>
      <c r="CW316" s="61"/>
      <c r="CX316" s="61"/>
      <c r="CY316" s="61"/>
      <c r="CZ316" s="61"/>
      <c r="DA316" s="61"/>
      <c r="DB316" s="61"/>
    </row>
    <row r="317" spans="1:106" s="58" customFormat="1" ht="16.5" customHeight="1">
      <c r="A317" s="70" t="s">
        <v>425</v>
      </c>
      <c r="B317" s="767"/>
      <c r="C317" s="724" t="s">
        <v>141</v>
      </c>
      <c r="D317" s="718" t="str">
        <f>[76]납품수량!C57</f>
        <v>MIDDLE BEAM</v>
      </c>
      <c r="E317" s="718" t="str">
        <f>[76]납품수량!D57</f>
        <v>M2XX</v>
      </c>
      <c r="F317" s="718">
        <f>VLOOKUP(C317,'[72]납품수량(영업)'!$C$3:$F$260,4,FALSE)</f>
        <v>0</v>
      </c>
      <c r="G317" s="74">
        <f>VLOOKUP($C$317,[77]납품수량!$B$3:$AI$200,G1,FALSE)</f>
        <v>0</v>
      </c>
      <c r="H317" s="74">
        <f>VLOOKUP($C$317,[77]납품수량!$B$3:$AI$200,H1,FALSE)</f>
        <v>0</v>
      </c>
      <c r="I317" s="74">
        <f>VLOOKUP($C$317,[77]납품수량!$B$3:$AI$200,I1,FALSE)</f>
        <v>0</v>
      </c>
      <c r="J317" s="74">
        <f>VLOOKUP($C$317,[77]납품수량!$B$3:$AI$200,J1,FALSE)</f>
        <v>0</v>
      </c>
      <c r="K317" s="74">
        <f>VLOOKUP($C$317,[77]납품수량!$B$3:$AI$200,K1,FALSE)</f>
        <v>0</v>
      </c>
      <c r="L317" s="74">
        <f>VLOOKUP($C$317,[77]납품수량!$B$3:$AI$200,L1,FALSE)</f>
        <v>0</v>
      </c>
      <c r="M317" s="74">
        <f>VLOOKUP($C$317,[77]납품수량!$B$3:$AI$200,M1,FALSE)</f>
        <v>0</v>
      </c>
      <c r="N317" s="74">
        <f>VLOOKUP($C$317,[77]납품수량!$B$3:$AI$200,N1,FALSE)</f>
        <v>0</v>
      </c>
      <c r="O317" s="74">
        <f>VLOOKUP($C$317,[77]납품수량!$B$3:$AI$200,O1,FALSE)</f>
        <v>0</v>
      </c>
      <c r="P317" s="74">
        <f>VLOOKUP($C$317,[77]납품수량!$B$3:$AI$200,P1,FALSE)</f>
        <v>0</v>
      </c>
      <c r="Q317" s="74">
        <f>VLOOKUP($C$317,[77]납품수량!$B$3:$AI$200,Q1,FALSE)</f>
        <v>0</v>
      </c>
      <c r="R317" s="74">
        <f>VLOOKUP($C$317,[77]납품수량!$B$3:$AI$200,R1,FALSE)</f>
        <v>0</v>
      </c>
      <c r="S317" s="74">
        <f>VLOOKUP($C$317,[77]납품수량!$B$3:$AI$200,S1,FALSE)</f>
        <v>0</v>
      </c>
      <c r="T317" s="74">
        <f>VLOOKUP($C$317,[77]납품수량!$B$3:$AI$200,T1,FALSE)</f>
        <v>0</v>
      </c>
      <c r="U317" s="74">
        <f>VLOOKUP($C$317,[77]납품수량!$B$3:$AI$200,U1,FALSE)</f>
        <v>0</v>
      </c>
      <c r="V317" s="74">
        <f>VLOOKUP($C$317,[77]납품수량!$B$3:$AI$200,V1,FALSE)</f>
        <v>0</v>
      </c>
      <c r="W317" s="74">
        <f>VLOOKUP($C$317,[77]납품수량!$B$3:$AI$200,W1,FALSE)</f>
        <v>0</v>
      </c>
      <c r="X317" s="74">
        <f>VLOOKUP($C$317,[77]납품수량!$B$3:$AI$200,X1,FALSE)</f>
        <v>0</v>
      </c>
      <c r="Y317" s="74">
        <f>VLOOKUP($C$317,[77]납품수량!$B$3:$AI$200,Y1,FALSE)</f>
        <v>0</v>
      </c>
      <c r="Z317" s="74">
        <f>VLOOKUP($C$317,[77]납품수량!$B$3:$AI$200,Z1,FALSE)</f>
        <v>0</v>
      </c>
      <c r="AA317" s="74">
        <f>VLOOKUP($C$317,[77]납품수량!$B$3:$AI$200,AA1,FALSE)</f>
        <v>0</v>
      </c>
      <c r="AB317" s="74">
        <f>VLOOKUP($C$317,[77]납품수량!$B$3:$AI$200,AB1,FALSE)</f>
        <v>0</v>
      </c>
      <c r="AC317" s="74">
        <f>VLOOKUP($C$317,[77]납품수량!$B$3:$AI$200,AC1,FALSE)</f>
        <v>0</v>
      </c>
      <c r="AD317" s="74">
        <f>VLOOKUP($C$317,[77]납품수량!$B$3:$AI$200,AD1,FALSE)</f>
        <v>0</v>
      </c>
      <c r="AE317" s="74">
        <f>VLOOKUP($C$317,[77]납품수량!$B$3:$AI$200,AE1,FALSE)</f>
        <v>0</v>
      </c>
      <c r="AF317" s="74">
        <f>VLOOKUP($C$317,[77]납품수량!$B$3:$AI$200,AF1,FALSE)</f>
        <v>0</v>
      </c>
      <c r="AG317" s="74">
        <f>VLOOKUP($C$317,[77]납품수량!$B$3:$AI$200,AG1,FALSE)</f>
        <v>0</v>
      </c>
      <c r="AH317" s="74">
        <f>VLOOKUP($C$317,[77]납품수량!$B$3:$AI$200,AH1,FALSE)</f>
        <v>0</v>
      </c>
      <c r="AI317" s="74">
        <f>VLOOKUP($C$317,[77]납품수량!$B$3:$AI$200,AI1,FALSE)</f>
        <v>0</v>
      </c>
      <c r="AJ317" s="74">
        <f>VLOOKUP($C$317,[77]납품수량!$B$3:$AI$200,AJ1,FALSE)</f>
        <v>0</v>
      </c>
      <c r="AK317" s="74">
        <f>VLOOKUP($C$317,[77]납품수량!$B$3:$AI$200,AK1,FALSE)</f>
        <v>0</v>
      </c>
      <c r="AL317" s="74">
        <f>SUM(G317:AK317)</f>
        <v>0</v>
      </c>
      <c r="AM317" s="61"/>
      <c r="AN317" s="61"/>
      <c r="AO317" s="61"/>
      <c r="AP317" s="61"/>
      <c r="AQ317" s="61"/>
      <c r="AR317" s="61"/>
      <c r="AS317" s="61"/>
      <c r="AT317" s="61"/>
      <c r="AU317" s="61"/>
      <c r="AV317" s="61"/>
      <c r="AW317" s="61"/>
      <c r="AX317" s="61"/>
      <c r="AY317" s="61"/>
      <c r="AZ317" s="61"/>
      <c r="BA317" s="61"/>
      <c r="BB317" s="61"/>
      <c r="BC317" s="61"/>
      <c r="BD317" s="61"/>
      <c r="BE317" s="61"/>
      <c r="BF317" s="61"/>
      <c r="BG317" s="61"/>
      <c r="BH317" s="61"/>
      <c r="BI317" s="61"/>
      <c r="BJ317" s="61"/>
      <c r="BK317" s="61"/>
      <c r="BL317" s="61"/>
      <c r="BM317" s="61"/>
      <c r="BN317" s="61"/>
      <c r="BO317" s="61"/>
      <c r="BP317" s="61"/>
      <c r="BQ317" s="61"/>
      <c r="BR317" s="61"/>
      <c r="BS317" s="61"/>
      <c r="BT317" s="61"/>
      <c r="BU317" s="61"/>
      <c r="BV317" s="61"/>
      <c r="BW317" s="61"/>
      <c r="BX317" s="61"/>
      <c r="BY317" s="61"/>
      <c r="BZ317" s="61"/>
      <c r="CA317" s="61"/>
      <c r="CB317" s="61"/>
      <c r="CC317" s="61"/>
      <c r="CD317" s="61"/>
      <c r="CE317" s="61"/>
      <c r="CF317" s="61"/>
      <c r="CG317" s="61"/>
      <c r="CH317" s="61"/>
      <c r="CI317" s="61"/>
      <c r="CJ317" s="61"/>
      <c r="CK317" s="61"/>
      <c r="CL317" s="61"/>
      <c r="CM317" s="61"/>
      <c r="CN317" s="61"/>
      <c r="CO317" s="61"/>
      <c r="CP317" s="61"/>
      <c r="CQ317" s="61"/>
      <c r="CR317" s="61"/>
      <c r="CS317" s="61"/>
      <c r="CT317" s="61"/>
      <c r="CU317" s="61"/>
      <c r="CV317" s="61"/>
      <c r="CW317" s="61"/>
      <c r="CX317" s="61"/>
      <c r="CY317" s="61"/>
      <c r="CZ317" s="61"/>
      <c r="DA317" s="61"/>
      <c r="DB317" s="61"/>
    </row>
    <row r="318" spans="1:106" s="58" customFormat="1" ht="16.5" customHeight="1">
      <c r="A318" s="70"/>
      <c r="B318" s="767"/>
      <c r="C318" s="730"/>
      <c r="D318" s="719"/>
      <c r="E318" s="719"/>
      <c r="F318" s="719"/>
      <c r="G318" s="74">
        <f>$F$317*G317</f>
        <v>0</v>
      </c>
      <c r="H318" s="74">
        <f t="shared" ref="H318:AK318" si="157">$F$317*H317</f>
        <v>0</v>
      </c>
      <c r="I318" s="74">
        <f t="shared" si="157"/>
        <v>0</v>
      </c>
      <c r="J318" s="74">
        <f t="shared" si="157"/>
        <v>0</v>
      </c>
      <c r="K318" s="74">
        <f t="shared" si="157"/>
        <v>0</v>
      </c>
      <c r="L318" s="74">
        <f t="shared" si="157"/>
        <v>0</v>
      </c>
      <c r="M318" s="74">
        <f t="shared" si="157"/>
        <v>0</v>
      </c>
      <c r="N318" s="74">
        <f t="shared" si="157"/>
        <v>0</v>
      </c>
      <c r="O318" s="74">
        <f t="shared" si="157"/>
        <v>0</v>
      </c>
      <c r="P318" s="74">
        <f t="shared" si="157"/>
        <v>0</v>
      </c>
      <c r="Q318" s="74">
        <f t="shared" si="157"/>
        <v>0</v>
      </c>
      <c r="R318" s="74">
        <f t="shared" si="157"/>
        <v>0</v>
      </c>
      <c r="S318" s="74">
        <f t="shared" si="157"/>
        <v>0</v>
      </c>
      <c r="T318" s="74">
        <f t="shared" si="157"/>
        <v>0</v>
      </c>
      <c r="U318" s="74">
        <f t="shared" si="157"/>
        <v>0</v>
      </c>
      <c r="V318" s="74">
        <f t="shared" si="157"/>
        <v>0</v>
      </c>
      <c r="W318" s="74">
        <f t="shared" si="157"/>
        <v>0</v>
      </c>
      <c r="X318" s="74">
        <f t="shared" si="157"/>
        <v>0</v>
      </c>
      <c r="Y318" s="74">
        <f t="shared" si="157"/>
        <v>0</v>
      </c>
      <c r="Z318" s="74">
        <f t="shared" si="157"/>
        <v>0</v>
      </c>
      <c r="AA318" s="74">
        <f t="shared" si="157"/>
        <v>0</v>
      </c>
      <c r="AB318" s="74">
        <f t="shared" si="157"/>
        <v>0</v>
      </c>
      <c r="AC318" s="74">
        <f t="shared" si="157"/>
        <v>0</v>
      </c>
      <c r="AD318" s="74">
        <f t="shared" si="157"/>
        <v>0</v>
      </c>
      <c r="AE318" s="74">
        <f t="shared" si="157"/>
        <v>0</v>
      </c>
      <c r="AF318" s="74">
        <f t="shared" si="157"/>
        <v>0</v>
      </c>
      <c r="AG318" s="74">
        <f t="shared" si="157"/>
        <v>0</v>
      </c>
      <c r="AH318" s="74">
        <f t="shared" si="157"/>
        <v>0</v>
      </c>
      <c r="AI318" s="74">
        <f t="shared" si="157"/>
        <v>0</v>
      </c>
      <c r="AJ318" s="74">
        <f t="shared" si="157"/>
        <v>0</v>
      </c>
      <c r="AK318" s="74">
        <f t="shared" si="157"/>
        <v>0</v>
      </c>
      <c r="AL318" s="74">
        <f>F317*AL317</f>
        <v>0</v>
      </c>
      <c r="AM318" s="61"/>
      <c r="AN318" s="61"/>
      <c r="AO318" s="61"/>
      <c r="AP318" s="61"/>
      <c r="AQ318" s="61"/>
      <c r="AR318" s="61"/>
      <c r="AS318" s="61"/>
      <c r="AT318" s="61"/>
      <c r="AU318" s="61"/>
      <c r="AV318" s="61"/>
      <c r="AW318" s="61"/>
      <c r="AX318" s="61"/>
      <c r="AY318" s="61"/>
      <c r="AZ318" s="61"/>
      <c r="BA318" s="61"/>
      <c r="BB318" s="61"/>
      <c r="BC318" s="61"/>
      <c r="BD318" s="61"/>
      <c r="BE318" s="61"/>
      <c r="BF318" s="61"/>
      <c r="BG318" s="61"/>
      <c r="BH318" s="61"/>
      <c r="BI318" s="61"/>
      <c r="BJ318" s="61"/>
      <c r="BK318" s="61"/>
      <c r="BL318" s="61"/>
      <c r="BM318" s="61"/>
      <c r="BN318" s="61"/>
      <c r="BO318" s="61"/>
      <c r="BP318" s="61"/>
      <c r="BQ318" s="61"/>
      <c r="BR318" s="61"/>
      <c r="BS318" s="61"/>
      <c r="BT318" s="61"/>
      <c r="BU318" s="61"/>
      <c r="BV318" s="61"/>
      <c r="BW318" s="61"/>
      <c r="BX318" s="61"/>
      <c r="BY318" s="61"/>
      <c r="BZ318" s="61"/>
      <c r="CA318" s="61"/>
      <c r="CB318" s="61"/>
      <c r="CC318" s="61"/>
      <c r="CD318" s="61"/>
      <c r="CE318" s="61"/>
      <c r="CF318" s="61"/>
      <c r="CG318" s="61"/>
      <c r="CH318" s="61"/>
      <c r="CI318" s="61"/>
      <c r="CJ318" s="61"/>
      <c r="CK318" s="61"/>
      <c r="CL318" s="61"/>
      <c r="CM318" s="61"/>
      <c r="CN318" s="61"/>
      <c r="CO318" s="61"/>
      <c r="CP318" s="61"/>
      <c r="CQ318" s="61"/>
      <c r="CR318" s="61"/>
      <c r="CS318" s="61"/>
      <c r="CT318" s="61"/>
      <c r="CU318" s="61"/>
      <c r="CV318" s="61"/>
      <c r="CW318" s="61"/>
      <c r="CX318" s="61"/>
      <c r="CY318" s="61"/>
      <c r="CZ318" s="61"/>
      <c r="DA318" s="61"/>
      <c r="DB318" s="61"/>
    </row>
    <row r="319" spans="1:106" s="58" customFormat="1" ht="16.5" customHeight="1">
      <c r="A319" s="70" t="s">
        <v>425</v>
      </c>
      <c r="B319" s="767"/>
      <c r="C319" s="758" t="s">
        <v>142</v>
      </c>
      <c r="D319" s="718" t="str">
        <f>[76]납품수량!C58</f>
        <v>DRAIN CHANNEL</v>
      </c>
      <c r="E319" s="718" t="str">
        <f>[76]납품수량!D58</f>
        <v>M2XX</v>
      </c>
      <c r="F319" s="718">
        <f>VLOOKUP(C319,'[72]납품수량(영업)'!$C$3:$F$260,4,FALSE)</f>
        <v>0</v>
      </c>
      <c r="G319" s="74">
        <f>VLOOKUP($C$319,[77]납품수량!$B$3:$AI$200,G1,FALSE)</f>
        <v>0</v>
      </c>
      <c r="H319" s="74">
        <f>VLOOKUP($C$319,[77]납품수량!$B$3:$AI$200,H1,FALSE)</f>
        <v>0</v>
      </c>
      <c r="I319" s="74">
        <f>VLOOKUP($C$319,[77]납품수량!$B$3:$AI$200,I1,FALSE)</f>
        <v>0</v>
      </c>
      <c r="J319" s="74">
        <f>VLOOKUP($C$319,[77]납품수량!$B$3:$AI$200,J1,FALSE)</f>
        <v>0</v>
      </c>
      <c r="K319" s="74">
        <f>VLOOKUP($C$319,[77]납품수량!$B$3:$AI$200,K1,FALSE)</f>
        <v>0</v>
      </c>
      <c r="L319" s="74">
        <f>VLOOKUP($C$319,[77]납품수량!$B$3:$AI$200,L1,FALSE)</f>
        <v>0</v>
      </c>
      <c r="M319" s="74">
        <f>VLOOKUP($C$319,[77]납품수량!$B$3:$AI$200,M1,FALSE)</f>
        <v>0</v>
      </c>
      <c r="N319" s="74">
        <f>VLOOKUP($C$319,[77]납품수량!$B$3:$AI$200,N1,FALSE)</f>
        <v>0</v>
      </c>
      <c r="O319" s="74">
        <f>VLOOKUP($C$319,[77]납품수량!$B$3:$AI$200,O1,FALSE)</f>
        <v>0</v>
      </c>
      <c r="P319" s="74">
        <f>VLOOKUP($C$319,[77]납품수량!$B$3:$AI$200,P1,FALSE)</f>
        <v>0</v>
      </c>
      <c r="Q319" s="74">
        <f>VLOOKUP($C$319,[77]납품수량!$B$3:$AI$200,Q1,FALSE)</f>
        <v>0</v>
      </c>
      <c r="R319" s="74">
        <f>VLOOKUP($C$319,[77]납품수량!$B$3:$AI$200,R1,FALSE)</f>
        <v>0</v>
      </c>
      <c r="S319" s="74">
        <f>VLOOKUP($C$319,[77]납품수량!$B$3:$AI$200,S1,FALSE)</f>
        <v>0</v>
      </c>
      <c r="T319" s="74">
        <f>VLOOKUP($C$319,[77]납품수량!$B$3:$AI$200,T1,FALSE)</f>
        <v>0</v>
      </c>
      <c r="U319" s="74">
        <f>VLOOKUP($C$319,[77]납품수량!$B$3:$AI$200,U1,FALSE)</f>
        <v>0</v>
      </c>
      <c r="V319" s="74">
        <f>VLOOKUP($C$319,[77]납품수량!$B$3:$AI$200,V1,FALSE)</f>
        <v>0</v>
      </c>
      <c r="W319" s="74">
        <f>VLOOKUP($C$319,[77]납품수량!$B$3:$AI$200,W1,FALSE)</f>
        <v>0</v>
      </c>
      <c r="X319" s="74">
        <f>VLOOKUP($C$319,[77]납품수량!$B$3:$AI$200,X1,FALSE)</f>
        <v>0</v>
      </c>
      <c r="Y319" s="74">
        <f>VLOOKUP($C$319,[77]납품수량!$B$3:$AI$200,Y1,FALSE)</f>
        <v>0</v>
      </c>
      <c r="Z319" s="74">
        <f>VLOOKUP($C$319,[77]납품수량!$B$3:$AI$200,Z1,FALSE)</f>
        <v>0</v>
      </c>
      <c r="AA319" s="74">
        <f>VLOOKUP($C$319,[77]납품수량!$B$3:$AI$200,AA1,FALSE)</f>
        <v>0</v>
      </c>
      <c r="AB319" s="74">
        <f>VLOOKUP($C$319,[77]납품수량!$B$3:$AI$200,AB1,FALSE)</f>
        <v>0</v>
      </c>
      <c r="AC319" s="74">
        <f>VLOOKUP($C$319,[77]납품수량!$B$3:$AI$200,AC1,FALSE)</f>
        <v>0</v>
      </c>
      <c r="AD319" s="74">
        <f>VLOOKUP($C$319,[77]납품수량!$B$3:$AI$200,AD1,FALSE)</f>
        <v>0</v>
      </c>
      <c r="AE319" s="74">
        <f>VLOOKUP($C$319,[77]납품수량!$B$3:$AI$200,AE1,FALSE)</f>
        <v>0</v>
      </c>
      <c r="AF319" s="74">
        <f>VLOOKUP($C$319,[77]납품수량!$B$3:$AI$200,AF1,FALSE)</f>
        <v>0</v>
      </c>
      <c r="AG319" s="74">
        <f>VLOOKUP($C$319,[77]납품수량!$B$3:$AI$200,AG1,FALSE)</f>
        <v>0</v>
      </c>
      <c r="AH319" s="74">
        <f>VLOOKUP($C$319,[77]납품수량!$B$3:$AI$200,AH1,FALSE)</f>
        <v>0</v>
      </c>
      <c r="AI319" s="74">
        <f>VLOOKUP($C$319,[77]납품수량!$B$3:$AI$200,AI1,FALSE)</f>
        <v>0</v>
      </c>
      <c r="AJ319" s="74">
        <f>VLOOKUP($C$319,[77]납품수량!$B$3:$AI$200,AJ1,FALSE)</f>
        <v>0</v>
      </c>
      <c r="AK319" s="74">
        <f>VLOOKUP($C$319,[77]납품수량!$B$3:$AI$200,AK1,FALSE)</f>
        <v>0</v>
      </c>
      <c r="AL319" s="74">
        <f>SUM(G319:AK319)</f>
        <v>0</v>
      </c>
      <c r="AM319" s="61"/>
      <c r="AN319" s="61"/>
      <c r="AO319" s="61"/>
      <c r="AP319" s="61"/>
      <c r="AQ319" s="61"/>
      <c r="AR319" s="61"/>
      <c r="AS319" s="61"/>
      <c r="AT319" s="61"/>
      <c r="AU319" s="61"/>
      <c r="AV319" s="61"/>
      <c r="AW319" s="61"/>
      <c r="AX319" s="61"/>
      <c r="AY319" s="61"/>
      <c r="AZ319" s="61"/>
      <c r="BA319" s="61"/>
      <c r="BB319" s="61"/>
      <c r="BC319" s="61"/>
      <c r="BD319" s="61"/>
      <c r="BE319" s="61"/>
      <c r="BF319" s="61"/>
      <c r="BG319" s="61"/>
      <c r="BH319" s="61"/>
      <c r="BI319" s="61"/>
      <c r="BJ319" s="61"/>
      <c r="BK319" s="61"/>
      <c r="BL319" s="61"/>
      <c r="BM319" s="61"/>
      <c r="BN319" s="61"/>
      <c r="BO319" s="61"/>
      <c r="BP319" s="61"/>
      <c r="BQ319" s="61"/>
      <c r="BR319" s="61"/>
      <c r="BS319" s="61"/>
      <c r="BT319" s="61"/>
      <c r="BU319" s="61"/>
      <c r="BV319" s="61"/>
      <c r="BW319" s="61"/>
      <c r="BX319" s="61"/>
      <c r="BY319" s="61"/>
      <c r="BZ319" s="61"/>
      <c r="CA319" s="61"/>
      <c r="CB319" s="61"/>
      <c r="CC319" s="61"/>
      <c r="CD319" s="61"/>
      <c r="CE319" s="61"/>
      <c r="CF319" s="61"/>
      <c r="CG319" s="61"/>
      <c r="CH319" s="61"/>
      <c r="CI319" s="61"/>
      <c r="CJ319" s="61"/>
      <c r="CK319" s="61"/>
      <c r="CL319" s="61"/>
      <c r="CM319" s="61"/>
      <c r="CN319" s="61"/>
      <c r="CO319" s="61"/>
      <c r="CP319" s="61"/>
      <c r="CQ319" s="61"/>
      <c r="CR319" s="61"/>
      <c r="CS319" s="61"/>
      <c r="CT319" s="61"/>
      <c r="CU319" s="61"/>
      <c r="CV319" s="61"/>
      <c r="CW319" s="61"/>
      <c r="CX319" s="61"/>
      <c r="CY319" s="61"/>
      <c r="CZ319" s="61"/>
      <c r="DA319" s="61"/>
      <c r="DB319" s="61"/>
    </row>
    <row r="320" spans="1:106" s="58" customFormat="1" ht="16.5" customHeight="1">
      <c r="A320" s="70"/>
      <c r="B320" s="767"/>
      <c r="C320" s="759"/>
      <c r="D320" s="719"/>
      <c r="E320" s="719"/>
      <c r="F320" s="719"/>
      <c r="G320" s="74">
        <f>$F$319*G319</f>
        <v>0</v>
      </c>
      <c r="H320" s="74">
        <f t="shared" ref="H320:AK320" si="158">$F$319*H319</f>
        <v>0</v>
      </c>
      <c r="I320" s="74">
        <f t="shared" si="158"/>
        <v>0</v>
      </c>
      <c r="J320" s="74">
        <f t="shared" si="158"/>
        <v>0</v>
      </c>
      <c r="K320" s="74">
        <f t="shared" si="158"/>
        <v>0</v>
      </c>
      <c r="L320" s="74">
        <f t="shared" si="158"/>
        <v>0</v>
      </c>
      <c r="M320" s="74">
        <f t="shared" si="158"/>
        <v>0</v>
      </c>
      <c r="N320" s="74">
        <f t="shared" si="158"/>
        <v>0</v>
      </c>
      <c r="O320" s="74">
        <f t="shared" si="158"/>
        <v>0</v>
      </c>
      <c r="P320" s="74">
        <f t="shared" si="158"/>
        <v>0</v>
      </c>
      <c r="Q320" s="74">
        <f t="shared" si="158"/>
        <v>0</v>
      </c>
      <c r="R320" s="74">
        <f t="shared" si="158"/>
        <v>0</v>
      </c>
      <c r="S320" s="74">
        <f t="shared" si="158"/>
        <v>0</v>
      </c>
      <c r="T320" s="74">
        <f t="shared" si="158"/>
        <v>0</v>
      </c>
      <c r="U320" s="74">
        <f t="shared" si="158"/>
        <v>0</v>
      </c>
      <c r="V320" s="74">
        <f t="shared" si="158"/>
        <v>0</v>
      </c>
      <c r="W320" s="74">
        <f t="shared" si="158"/>
        <v>0</v>
      </c>
      <c r="X320" s="74">
        <f t="shared" si="158"/>
        <v>0</v>
      </c>
      <c r="Y320" s="74">
        <f t="shared" si="158"/>
        <v>0</v>
      </c>
      <c r="Z320" s="74">
        <f t="shared" si="158"/>
        <v>0</v>
      </c>
      <c r="AA320" s="74">
        <f t="shared" si="158"/>
        <v>0</v>
      </c>
      <c r="AB320" s="74">
        <f t="shared" si="158"/>
        <v>0</v>
      </c>
      <c r="AC320" s="74">
        <f t="shared" si="158"/>
        <v>0</v>
      </c>
      <c r="AD320" s="74">
        <f t="shared" si="158"/>
        <v>0</v>
      </c>
      <c r="AE320" s="74">
        <f t="shared" si="158"/>
        <v>0</v>
      </c>
      <c r="AF320" s="74">
        <f t="shared" si="158"/>
        <v>0</v>
      </c>
      <c r="AG320" s="74">
        <f t="shared" si="158"/>
        <v>0</v>
      </c>
      <c r="AH320" s="74">
        <f t="shared" si="158"/>
        <v>0</v>
      </c>
      <c r="AI320" s="74">
        <f t="shared" si="158"/>
        <v>0</v>
      </c>
      <c r="AJ320" s="74">
        <f t="shared" si="158"/>
        <v>0</v>
      </c>
      <c r="AK320" s="74">
        <f t="shared" si="158"/>
        <v>0</v>
      </c>
      <c r="AL320" s="74">
        <f>F319*AL319</f>
        <v>0</v>
      </c>
      <c r="AM320" s="61"/>
      <c r="AN320" s="61"/>
      <c r="AO320" s="61"/>
      <c r="AP320" s="61"/>
      <c r="AQ320" s="61"/>
      <c r="AR320" s="61"/>
      <c r="AS320" s="61"/>
      <c r="AT320" s="61"/>
      <c r="AU320" s="61"/>
      <c r="AV320" s="61"/>
      <c r="AW320" s="61"/>
      <c r="AX320" s="61"/>
      <c r="AY320" s="61"/>
      <c r="AZ320" s="61"/>
      <c r="BA320" s="61"/>
      <c r="BB320" s="61"/>
      <c r="BC320" s="61"/>
      <c r="BD320" s="61"/>
      <c r="BE320" s="61"/>
      <c r="BF320" s="61"/>
      <c r="BG320" s="61"/>
      <c r="BH320" s="61"/>
      <c r="BI320" s="61"/>
      <c r="BJ320" s="61"/>
      <c r="BK320" s="61"/>
      <c r="BL320" s="61"/>
      <c r="BM320" s="61"/>
      <c r="BN320" s="61"/>
      <c r="BO320" s="61"/>
      <c r="BP320" s="61"/>
      <c r="BQ320" s="61"/>
      <c r="BR320" s="61"/>
      <c r="BS320" s="61"/>
      <c r="BT320" s="61"/>
      <c r="BU320" s="61"/>
      <c r="BV320" s="61"/>
      <c r="BW320" s="61"/>
      <c r="BX320" s="61"/>
      <c r="BY320" s="61"/>
      <c r="BZ320" s="61"/>
      <c r="CA320" s="61"/>
      <c r="CB320" s="61"/>
      <c r="CC320" s="61"/>
      <c r="CD320" s="61"/>
      <c r="CE320" s="61"/>
      <c r="CF320" s="61"/>
      <c r="CG320" s="61"/>
      <c r="CH320" s="61"/>
      <c r="CI320" s="61"/>
      <c r="CJ320" s="61"/>
      <c r="CK320" s="61"/>
      <c r="CL320" s="61"/>
      <c r="CM320" s="61"/>
      <c r="CN320" s="61"/>
      <c r="CO320" s="61"/>
      <c r="CP320" s="61"/>
      <c r="CQ320" s="61"/>
      <c r="CR320" s="61"/>
      <c r="CS320" s="61"/>
      <c r="CT320" s="61"/>
      <c r="CU320" s="61"/>
      <c r="CV320" s="61"/>
      <c r="CW320" s="61"/>
      <c r="CX320" s="61"/>
      <c r="CY320" s="61"/>
      <c r="CZ320" s="61"/>
      <c r="DA320" s="61"/>
      <c r="DB320" s="61"/>
    </row>
    <row r="321" spans="1:106" s="58" customFormat="1" ht="16.5" customHeight="1">
      <c r="A321" s="70" t="s">
        <v>425</v>
      </c>
      <c r="B321" s="767"/>
      <c r="C321" s="758" t="s">
        <v>13</v>
      </c>
      <c r="D321" s="718" t="str">
        <f>[76]납품수량!C59</f>
        <v xml:space="preserve">Middle Beam </v>
      </c>
      <c r="E321" s="718" t="str">
        <f>[76]납품수량!D59</f>
        <v>KA4-F</v>
      </c>
      <c r="F321" s="718">
        <f>VLOOKUP(C321,'[72]납품수량(영업)'!$C$3:$F$260,4,FALSE)</f>
        <v>5637</v>
      </c>
      <c r="G321" s="74">
        <f>VLOOKUP($C$321,[77]납품수량!$B$3:$AI$200,G1,FALSE)</f>
        <v>252</v>
      </c>
      <c r="H321" s="74">
        <f>VLOOKUP($C$321,[77]납품수량!$B$3:$AI$200,H1,FALSE)</f>
        <v>0</v>
      </c>
      <c r="I321" s="74">
        <f>VLOOKUP($C$321,[77]납품수량!$B$3:$AI$200,I1,FALSE)</f>
        <v>0</v>
      </c>
      <c r="J321" s="74">
        <f>VLOOKUP($C$321,[77]납품수량!$B$3:$AI$200,J1,FALSE)</f>
        <v>0</v>
      </c>
      <c r="K321" s="74">
        <f>VLOOKUP($C$321,[77]납품수량!$B$3:$AI$200,K1,FALSE)</f>
        <v>0</v>
      </c>
      <c r="L321" s="74">
        <f>VLOOKUP($C$321,[77]납품수량!$B$3:$AI$200,L1,FALSE)</f>
        <v>0</v>
      </c>
      <c r="M321" s="74">
        <f>VLOOKUP($C$321,[77]납품수량!$B$3:$AI$200,M1,FALSE)</f>
        <v>420</v>
      </c>
      <c r="N321" s="74">
        <f>VLOOKUP($C$321,[77]납품수량!$B$3:$AI$200,N1,FALSE)</f>
        <v>252</v>
      </c>
      <c r="O321" s="74">
        <f>VLOOKUP($C$321,[77]납품수량!$B$3:$AI$200,O1,FALSE)</f>
        <v>588</v>
      </c>
      <c r="P321" s="74">
        <f>VLOOKUP($C$321,[77]납품수량!$B$3:$AI$200,P1,FALSE)</f>
        <v>126</v>
      </c>
      <c r="Q321" s="74">
        <f>VLOOKUP($C$321,[77]납품수량!$B$3:$AI$200,Q1,FALSE)</f>
        <v>0</v>
      </c>
      <c r="R321" s="74">
        <f>VLOOKUP($C$321,[77]납품수량!$B$3:$AI$200,R1,FALSE)</f>
        <v>378</v>
      </c>
      <c r="S321" s="74">
        <f>VLOOKUP($C$321,[77]납품수량!$B$3:$AI$200,S1,FALSE)</f>
        <v>378</v>
      </c>
      <c r="T321" s="74">
        <f>VLOOKUP($C$321,[77]납품수량!$B$3:$AI$200,T1,FALSE)</f>
        <v>378</v>
      </c>
      <c r="U321" s="74">
        <f>VLOOKUP($C$321,[77]납품수량!$B$3:$AI$200,U1,FALSE)</f>
        <v>210</v>
      </c>
      <c r="V321" s="74">
        <f>VLOOKUP($C$321,[77]납품수량!$B$3:$AI$200,V1,FALSE)</f>
        <v>210</v>
      </c>
      <c r="W321" s="74">
        <f>VLOOKUP($C$321,[77]납품수량!$B$3:$AI$200,W1,FALSE)</f>
        <v>0</v>
      </c>
      <c r="X321" s="74">
        <f>VLOOKUP($C$321,[77]납품수량!$B$3:$AI$200,X1,FALSE)</f>
        <v>0</v>
      </c>
      <c r="Y321" s="74">
        <f>VLOOKUP($C$321,[77]납품수량!$B$3:$AI$200,Y1,FALSE)</f>
        <v>336</v>
      </c>
      <c r="Z321" s="74">
        <f>VLOOKUP($C$321,[77]납품수량!$B$3:$AI$200,Z1,FALSE)</f>
        <v>336</v>
      </c>
      <c r="AA321" s="74">
        <f>VLOOKUP($C$321,[77]납품수량!$B$3:$AI$200,AA1,FALSE)</f>
        <v>336</v>
      </c>
      <c r="AB321" s="74">
        <f>VLOOKUP($C$321,[77]납품수량!$B$3:$AI$200,AB1,FALSE)</f>
        <v>294</v>
      </c>
      <c r="AC321" s="74">
        <f>VLOOKUP($C$321,[77]납품수량!$B$3:$AI$200,AC1,FALSE)</f>
        <v>294</v>
      </c>
      <c r="AD321" s="74">
        <f>VLOOKUP($C$321,[77]납품수량!$B$3:$AI$200,AD1,FALSE)</f>
        <v>0</v>
      </c>
      <c r="AE321" s="74">
        <f>VLOOKUP($C$321,[77]납품수량!$B$3:$AI$200,AE1,FALSE)</f>
        <v>0</v>
      </c>
      <c r="AF321" s="74">
        <f>VLOOKUP($C$321,[77]납품수량!$B$3:$AI$200,AF1,FALSE)</f>
        <v>294</v>
      </c>
      <c r="AG321" s="74">
        <f>VLOOKUP($C$321,[77]납품수량!$B$3:$AI$200,AG1,FALSE)</f>
        <v>294</v>
      </c>
      <c r="AH321" s="74">
        <f>VLOOKUP($C$321,[77]납품수량!$B$3:$AI$200,AH1,FALSE)</f>
        <v>294</v>
      </c>
      <c r="AI321" s="74">
        <f>VLOOKUP($C$321,[77]납품수량!$B$3:$AI$200,AI1,FALSE)</f>
        <v>294</v>
      </c>
      <c r="AJ321" s="74">
        <f>VLOOKUP($C$321,[77]납품수량!$B$3:$AI$200,AJ1,FALSE)</f>
        <v>294</v>
      </c>
      <c r="AK321" s="74">
        <f>VLOOKUP($C$321,[77]납품수량!$B$3:$AI$200,AK1,FALSE)</f>
        <v>0</v>
      </c>
      <c r="AL321" s="74">
        <f>SUM(G321:AK321)</f>
        <v>6258</v>
      </c>
      <c r="AM321" s="61"/>
      <c r="AN321" s="61"/>
      <c r="AO321" s="61"/>
      <c r="AP321" s="61"/>
      <c r="AQ321" s="61"/>
      <c r="AR321" s="61"/>
      <c r="AS321" s="61"/>
      <c r="AT321" s="61"/>
      <c r="AU321" s="61"/>
      <c r="AV321" s="61"/>
      <c r="AW321" s="61"/>
      <c r="AX321" s="61"/>
      <c r="AY321" s="61"/>
      <c r="AZ321" s="61"/>
      <c r="BA321" s="61"/>
      <c r="BB321" s="61"/>
      <c r="BC321" s="61"/>
      <c r="BD321" s="61"/>
      <c r="BE321" s="61"/>
      <c r="BF321" s="61"/>
      <c r="BG321" s="61"/>
      <c r="BH321" s="61"/>
      <c r="BI321" s="61"/>
      <c r="BJ321" s="61"/>
      <c r="BK321" s="61"/>
      <c r="BL321" s="61"/>
      <c r="BM321" s="61"/>
      <c r="BN321" s="61"/>
      <c r="BO321" s="61"/>
      <c r="BP321" s="61"/>
      <c r="BQ321" s="61"/>
      <c r="BR321" s="61"/>
      <c r="BS321" s="61"/>
      <c r="BT321" s="61"/>
      <c r="BU321" s="61"/>
      <c r="BV321" s="61"/>
      <c r="BW321" s="61"/>
      <c r="BX321" s="61"/>
      <c r="BY321" s="61"/>
      <c r="BZ321" s="61"/>
      <c r="CA321" s="61"/>
      <c r="CB321" s="61"/>
      <c r="CC321" s="61"/>
      <c r="CD321" s="61"/>
      <c r="CE321" s="61"/>
      <c r="CF321" s="61"/>
      <c r="CG321" s="61"/>
      <c r="CH321" s="61"/>
      <c r="CI321" s="61"/>
      <c r="CJ321" s="61"/>
      <c r="CK321" s="61"/>
      <c r="CL321" s="61"/>
      <c r="CM321" s="61"/>
      <c r="CN321" s="61"/>
      <c r="CO321" s="61"/>
      <c r="CP321" s="61"/>
      <c r="CQ321" s="61"/>
      <c r="CR321" s="61"/>
      <c r="CS321" s="61"/>
      <c r="CT321" s="61"/>
      <c r="CU321" s="61"/>
      <c r="CV321" s="61"/>
      <c r="CW321" s="61"/>
      <c r="CX321" s="61"/>
      <c r="CY321" s="61"/>
      <c r="CZ321" s="61"/>
      <c r="DA321" s="61"/>
      <c r="DB321" s="61"/>
    </row>
    <row r="322" spans="1:106" s="58" customFormat="1" ht="16.5" customHeight="1">
      <c r="A322" s="70"/>
      <c r="B322" s="767"/>
      <c r="C322" s="759"/>
      <c r="D322" s="719"/>
      <c r="E322" s="719"/>
      <c r="F322" s="719"/>
      <c r="G322" s="74">
        <f>$F$321*G321</f>
        <v>1420524</v>
      </c>
      <c r="H322" s="74">
        <f t="shared" ref="H322:AK322" si="159">$F$321*H321</f>
        <v>0</v>
      </c>
      <c r="I322" s="74">
        <f t="shared" si="159"/>
        <v>0</v>
      </c>
      <c r="J322" s="74">
        <f t="shared" si="159"/>
        <v>0</v>
      </c>
      <c r="K322" s="74">
        <f t="shared" si="159"/>
        <v>0</v>
      </c>
      <c r="L322" s="74">
        <f t="shared" si="159"/>
        <v>0</v>
      </c>
      <c r="M322" s="74">
        <f t="shared" si="159"/>
        <v>2367540</v>
      </c>
      <c r="N322" s="74">
        <f t="shared" si="159"/>
        <v>1420524</v>
      </c>
      <c r="O322" s="74">
        <f t="shared" si="159"/>
        <v>3314556</v>
      </c>
      <c r="P322" s="74">
        <f t="shared" si="159"/>
        <v>710262</v>
      </c>
      <c r="Q322" s="74">
        <f t="shared" si="159"/>
        <v>0</v>
      </c>
      <c r="R322" s="74">
        <f t="shared" si="159"/>
        <v>2130786</v>
      </c>
      <c r="S322" s="74">
        <f t="shared" si="159"/>
        <v>2130786</v>
      </c>
      <c r="T322" s="74">
        <f t="shared" si="159"/>
        <v>2130786</v>
      </c>
      <c r="U322" s="74">
        <f t="shared" si="159"/>
        <v>1183770</v>
      </c>
      <c r="V322" s="74">
        <f t="shared" si="159"/>
        <v>1183770</v>
      </c>
      <c r="W322" s="74">
        <f t="shared" si="159"/>
        <v>0</v>
      </c>
      <c r="X322" s="74">
        <f t="shared" si="159"/>
        <v>0</v>
      </c>
      <c r="Y322" s="74">
        <f t="shared" si="159"/>
        <v>1894032</v>
      </c>
      <c r="Z322" s="74">
        <f t="shared" si="159"/>
        <v>1894032</v>
      </c>
      <c r="AA322" s="74">
        <f t="shared" si="159"/>
        <v>1894032</v>
      </c>
      <c r="AB322" s="74">
        <f t="shared" si="159"/>
        <v>1657278</v>
      </c>
      <c r="AC322" s="74">
        <f t="shared" si="159"/>
        <v>1657278</v>
      </c>
      <c r="AD322" s="74">
        <f t="shared" si="159"/>
        <v>0</v>
      </c>
      <c r="AE322" s="74">
        <f t="shared" si="159"/>
        <v>0</v>
      </c>
      <c r="AF322" s="74">
        <f t="shared" si="159"/>
        <v>1657278</v>
      </c>
      <c r="AG322" s="74">
        <f t="shared" si="159"/>
        <v>1657278</v>
      </c>
      <c r="AH322" s="74">
        <f t="shared" si="159"/>
        <v>1657278</v>
      </c>
      <c r="AI322" s="74">
        <f t="shared" si="159"/>
        <v>1657278</v>
      </c>
      <c r="AJ322" s="74">
        <f t="shared" si="159"/>
        <v>1657278</v>
      </c>
      <c r="AK322" s="74">
        <f t="shared" si="159"/>
        <v>0</v>
      </c>
      <c r="AL322" s="74">
        <f>F321*AL321</f>
        <v>35276346</v>
      </c>
      <c r="AM322" s="61"/>
      <c r="AN322" s="61"/>
      <c r="AO322" s="61"/>
      <c r="AP322" s="61"/>
      <c r="AQ322" s="61"/>
      <c r="AR322" s="61"/>
      <c r="AS322" s="61"/>
      <c r="AT322" s="61"/>
      <c r="AU322" s="61"/>
      <c r="AV322" s="61"/>
      <c r="AW322" s="61"/>
      <c r="AX322" s="61"/>
      <c r="AY322" s="61"/>
      <c r="AZ322" s="61"/>
      <c r="BA322" s="61"/>
      <c r="BB322" s="61"/>
      <c r="BC322" s="61"/>
      <c r="BD322" s="61"/>
      <c r="BE322" s="61"/>
      <c r="BF322" s="61"/>
      <c r="BG322" s="61"/>
      <c r="BH322" s="61"/>
      <c r="BI322" s="61"/>
      <c r="BJ322" s="61"/>
      <c r="BK322" s="61"/>
      <c r="BL322" s="61"/>
      <c r="BM322" s="61"/>
      <c r="BN322" s="61"/>
      <c r="BO322" s="61"/>
      <c r="BP322" s="61"/>
      <c r="BQ322" s="61"/>
      <c r="BR322" s="61"/>
      <c r="BS322" s="61"/>
      <c r="BT322" s="61"/>
      <c r="BU322" s="61"/>
      <c r="BV322" s="61"/>
      <c r="BW322" s="61"/>
      <c r="BX322" s="61"/>
      <c r="BY322" s="61"/>
      <c r="BZ322" s="61"/>
      <c r="CA322" s="61"/>
      <c r="CB322" s="61"/>
      <c r="CC322" s="61"/>
      <c r="CD322" s="61"/>
      <c r="CE322" s="61"/>
      <c r="CF322" s="61"/>
      <c r="CG322" s="61"/>
      <c r="CH322" s="61"/>
      <c r="CI322" s="61"/>
      <c r="CJ322" s="61"/>
      <c r="CK322" s="61"/>
      <c r="CL322" s="61"/>
      <c r="CM322" s="61"/>
      <c r="CN322" s="61"/>
      <c r="CO322" s="61"/>
      <c r="CP322" s="61"/>
      <c r="CQ322" s="61"/>
      <c r="CR322" s="61"/>
      <c r="CS322" s="61"/>
      <c r="CT322" s="61"/>
      <c r="CU322" s="61"/>
      <c r="CV322" s="61"/>
      <c r="CW322" s="61"/>
      <c r="CX322" s="61"/>
      <c r="CY322" s="61"/>
      <c r="CZ322" s="61"/>
      <c r="DA322" s="61"/>
      <c r="DB322" s="61"/>
    </row>
    <row r="323" spans="1:106" s="58" customFormat="1" ht="16.5" customHeight="1">
      <c r="A323" s="70" t="s">
        <v>425</v>
      </c>
      <c r="B323" s="767"/>
      <c r="C323" s="758" t="s">
        <v>14</v>
      </c>
      <c r="D323" s="718" t="str">
        <f>[76]납품수량!C60</f>
        <v>BRACKET FRAME LH</v>
      </c>
      <c r="E323" s="718" t="str">
        <f>[76]납품수량!D60</f>
        <v>KA4-F</v>
      </c>
      <c r="F323" s="718">
        <f>VLOOKUP(C323,'[72]납품수량(영업)'!$C$3:$F$260,4,FALSE)</f>
        <v>176</v>
      </c>
      <c r="G323" s="74">
        <f>VLOOKUP($C$323,[77]납품수량!$B$3:$AI$200,G1,FALSE)</f>
        <v>200</v>
      </c>
      <c r="H323" s="74">
        <f>VLOOKUP($C$323,[77]납품수량!$B$3:$AI$200,H1,FALSE)</f>
        <v>0</v>
      </c>
      <c r="I323" s="74">
        <f>VLOOKUP($C$323,[77]납품수량!$B$3:$AI$200,I1,FALSE)</f>
        <v>0</v>
      </c>
      <c r="J323" s="74">
        <f>VLOOKUP($C$323,[77]납품수량!$B$3:$AI$200,J1,FALSE)</f>
        <v>0</v>
      </c>
      <c r="K323" s="74">
        <f>VLOOKUP($C$323,[77]납품수량!$B$3:$AI$200,K1,FALSE)</f>
        <v>0</v>
      </c>
      <c r="L323" s="74">
        <f>VLOOKUP($C$323,[77]납품수량!$B$3:$AI$200,L1,FALSE)</f>
        <v>0</v>
      </c>
      <c r="M323" s="74">
        <f>VLOOKUP($C$323,[77]납품수량!$B$3:$AI$200,M1,FALSE)</f>
        <v>400</v>
      </c>
      <c r="N323" s="74">
        <f>VLOOKUP($C$323,[77]납품수량!$B$3:$AI$200,N1,FALSE)</f>
        <v>400</v>
      </c>
      <c r="O323" s="74">
        <f>VLOOKUP($C$323,[77]납품수량!$B$3:$AI$200,O1,FALSE)</f>
        <v>400</v>
      </c>
      <c r="P323" s="74">
        <f>VLOOKUP($C$323,[77]납품수량!$B$3:$AI$200,P1,FALSE)</f>
        <v>0</v>
      </c>
      <c r="Q323" s="74">
        <f>VLOOKUP($C$323,[77]납품수량!$B$3:$AI$200,Q1,FALSE)</f>
        <v>0</v>
      </c>
      <c r="R323" s="74">
        <f>VLOOKUP($C$323,[77]납품수량!$B$3:$AI$200,R1,FALSE)</f>
        <v>600</v>
      </c>
      <c r="S323" s="74">
        <f>VLOOKUP($C$323,[77]납품수량!$B$3:$AI$200,S1,FALSE)</f>
        <v>600</v>
      </c>
      <c r="T323" s="74">
        <f>VLOOKUP($C$323,[77]납품수량!$B$3:$AI$200,T1,FALSE)</f>
        <v>600</v>
      </c>
      <c r="U323" s="74">
        <f>VLOOKUP($C$323,[77]납품수량!$B$3:$AI$200,U1,FALSE)</f>
        <v>200</v>
      </c>
      <c r="V323" s="74">
        <f>VLOOKUP($C$323,[77]납품수량!$B$3:$AI$200,V1,FALSE)</f>
        <v>0</v>
      </c>
      <c r="W323" s="74">
        <f>VLOOKUP($C$323,[77]납품수량!$B$3:$AI$200,W1,FALSE)</f>
        <v>0</v>
      </c>
      <c r="X323" s="74">
        <f>VLOOKUP($C$323,[77]납품수량!$B$3:$AI$200,X1,FALSE)</f>
        <v>0</v>
      </c>
      <c r="Y323" s="74">
        <f>VLOOKUP($C$323,[77]납품수량!$B$3:$AI$200,Y1,FALSE)</f>
        <v>200</v>
      </c>
      <c r="Z323" s="74">
        <f>VLOOKUP($C$323,[77]납품수량!$B$3:$AI$200,Z1,FALSE)</f>
        <v>200</v>
      </c>
      <c r="AA323" s="74">
        <f>VLOOKUP($C$323,[77]납품수량!$B$3:$AI$200,AA1,FALSE)</f>
        <v>400</v>
      </c>
      <c r="AB323" s="74">
        <f>VLOOKUP($C$323,[77]납품수량!$B$3:$AI$200,AB1,FALSE)</f>
        <v>200</v>
      </c>
      <c r="AC323" s="74">
        <f>VLOOKUP($C$323,[77]납품수량!$B$3:$AI$200,AC1,FALSE)</f>
        <v>400</v>
      </c>
      <c r="AD323" s="74">
        <f>VLOOKUP($C$323,[77]납품수량!$B$3:$AI$200,AD1,FALSE)</f>
        <v>0</v>
      </c>
      <c r="AE323" s="74">
        <f>VLOOKUP($C$323,[77]납품수량!$B$3:$AI$200,AE1,FALSE)</f>
        <v>0</v>
      </c>
      <c r="AF323" s="74">
        <f>VLOOKUP($C$323,[77]납품수량!$B$3:$AI$200,AF1,FALSE)</f>
        <v>400</v>
      </c>
      <c r="AG323" s="74">
        <f>VLOOKUP($C$323,[77]납품수량!$B$3:$AI$200,AG1,FALSE)</f>
        <v>400</v>
      </c>
      <c r="AH323" s="74">
        <f>VLOOKUP($C$323,[77]납품수량!$B$3:$AI$200,AH1,FALSE)</f>
        <v>200</v>
      </c>
      <c r="AI323" s="74">
        <f>VLOOKUP($C$323,[77]납품수량!$B$3:$AI$200,AI1,FALSE)</f>
        <v>200</v>
      </c>
      <c r="AJ323" s="74">
        <f>VLOOKUP($C$323,[77]납품수량!$B$3:$AI$200,AJ1,FALSE)</f>
        <v>400</v>
      </c>
      <c r="AK323" s="74">
        <f>VLOOKUP($C$323,[77]납품수량!$B$3:$AI$200,AK1,FALSE)</f>
        <v>0</v>
      </c>
      <c r="AL323" s="74">
        <f>SUM(G323:AK323)</f>
        <v>6400</v>
      </c>
      <c r="AM323" s="61"/>
      <c r="AN323" s="61"/>
      <c r="AO323" s="61"/>
      <c r="AP323" s="61"/>
      <c r="AQ323" s="61"/>
      <c r="AR323" s="61"/>
      <c r="AS323" s="61"/>
      <c r="AT323" s="61"/>
      <c r="AU323" s="61"/>
      <c r="AV323" s="61"/>
      <c r="AW323" s="61"/>
      <c r="AX323" s="61"/>
      <c r="AY323" s="61"/>
      <c r="AZ323" s="61"/>
      <c r="BA323" s="61"/>
      <c r="BB323" s="61"/>
      <c r="BC323" s="61"/>
      <c r="BD323" s="61"/>
      <c r="BE323" s="61"/>
      <c r="BF323" s="61"/>
      <c r="BG323" s="61"/>
      <c r="BH323" s="61"/>
      <c r="BI323" s="61"/>
      <c r="BJ323" s="61"/>
      <c r="BK323" s="61"/>
      <c r="BL323" s="61"/>
      <c r="BM323" s="61"/>
      <c r="BN323" s="61"/>
      <c r="BO323" s="61"/>
      <c r="BP323" s="61"/>
      <c r="BQ323" s="61"/>
      <c r="BR323" s="61"/>
      <c r="BS323" s="61"/>
      <c r="BT323" s="61"/>
      <c r="BU323" s="61"/>
      <c r="BV323" s="61"/>
      <c r="BW323" s="61"/>
      <c r="BX323" s="61"/>
      <c r="BY323" s="61"/>
      <c r="BZ323" s="61"/>
      <c r="CA323" s="61"/>
      <c r="CB323" s="61"/>
      <c r="CC323" s="61"/>
      <c r="CD323" s="61"/>
      <c r="CE323" s="61"/>
      <c r="CF323" s="61"/>
      <c r="CG323" s="61"/>
      <c r="CH323" s="61"/>
      <c r="CI323" s="61"/>
      <c r="CJ323" s="61"/>
      <c r="CK323" s="61"/>
      <c r="CL323" s="61"/>
      <c r="CM323" s="61"/>
      <c r="CN323" s="61"/>
      <c r="CO323" s="61"/>
      <c r="CP323" s="61"/>
      <c r="CQ323" s="61"/>
      <c r="CR323" s="61"/>
      <c r="CS323" s="61"/>
      <c r="CT323" s="61"/>
      <c r="CU323" s="61"/>
      <c r="CV323" s="61"/>
      <c r="CW323" s="61"/>
      <c r="CX323" s="61"/>
      <c r="CY323" s="61"/>
      <c r="CZ323" s="61"/>
      <c r="DA323" s="61"/>
      <c r="DB323" s="61"/>
    </row>
    <row r="324" spans="1:106" s="58" customFormat="1" ht="16.5" customHeight="1">
      <c r="A324" s="70"/>
      <c r="B324" s="767"/>
      <c r="C324" s="759"/>
      <c r="D324" s="719"/>
      <c r="E324" s="719"/>
      <c r="F324" s="719"/>
      <c r="G324" s="74">
        <f>$F$323*G323</f>
        <v>35200</v>
      </c>
      <c r="H324" s="74">
        <f t="shared" ref="H324:AK324" si="160">$F$323*H323</f>
        <v>0</v>
      </c>
      <c r="I324" s="74">
        <f t="shared" si="160"/>
        <v>0</v>
      </c>
      <c r="J324" s="74">
        <f t="shared" si="160"/>
        <v>0</v>
      </c>
      <c r="K324" s="74">
        <f t="shared" si="160"/>
        <v>0</v>
      </c>
      <c r="L324" s="74">
        <f t="shared" si="160"/>
        <v>0</v>
      </c>
      <c r="M324" s="74">
        <f t="shared" si="160"/>
        <v>70400</v>
      </c>
      <c r="N324" s="74">
        <f t="shared" si="160"/>
        <v>70400</v>
      </c>
      <c r="O324" s="74">
        <f t="shared" si="160"/>
        <v>70400</v>
      </c>
      <c r="P324" s="74">
        <f t="shared" si="160"/>
        <v>0</v>
      </c>
      <c r="Q324" s="74">
        <f t="shared" si="160"/>
        <v>0</v>
      </c>
      <c r="R324" s="74">
        <f t="shared" si="160"/>
        <v>105600</v>
      </c>
      <c r="S324" s="74">
        <f t="shared" si="160"/>
        <v>105600</v>
      </c>
      <c r="T324" s="74">
        <f t="shared" si="160"/>
        <v>105600</v>
      </c>
      <c r="U324" s="74">
        <f t="shared" si="160"/>
        <v>35200</v>
      </c>
      <c r="V324" s="74">
        <f t="shared" si="160"/>
        <v>0</v>
      </c>
      <c r="W324" s="74">
        <f t="shared" si="160"/>
        <v>0</v>
      </c>
      <c r="X324" s="74">
        <f t="shared" si="160"/>
        <v>0</v>
      </c>
      <c r="Y324" s="74">
        <f t="shared" si="160"/>
        <v>35200</v>
      </c>
      <c r="Z324" s="74">
        <f t="shared" si="160"/>
        <v>35200</v>
      </c>
      <c r="AA324" s="74">
        <f t="shared" si="160"/>
        <v>70400</v>
      </c>
      <c r="AB324" s="74">
        <f t="shared" si="160"/>
        <v>35200</v>
      </c>
      <c r="AC324" s="74">
        <f t="shared" si="160"/>
        <v>70400</v>
      </c>
      <c r="AD324" s="74">
        <f t="shared" si="160"/>
        <v>0</v>
      </c>
      <c r="AE324" s="74">
        <f t="shared" si="160"/>
        <v>0</v>
      </c>
      <c r="AF324" s="74">
        <f t="shared" si="160"/>
        <v>70400</v>
      </c>
      <c r="AG324" s="74">
        <f t="shared" si="160"/>
        <v>70400</v>
      </c>
      <c r="AH324" s="74">
        <f t="shared" si="160"/>
        <v>35200</v>
      </c>
      <c r="AI324" s="74">
        <f t="shared" si="160"/>
        <v>35200</v>
      </c>
      <c r="AJ324" s="74">
        <f t="shared" si="160"/>
        <v>70400</v>
      </c>
      <c r="AK324" s="74">
        <f t="shared" si="160"/>
        <v>0</v>
      </c>
      <c r="AL324" s="74">
        <f>F323*AL323</f>
        <v>1126400</v>
      </c>
      <c r="AM324" s="61"/>
      <c r="AN324" s="61"/>
      <c r="AO324" s="61"/>
      <c r="AP324" s="61"/>
      <c r="AQ324" s="61"/>
      <c r="AR324" s="61"/>
      <c r="AS324" s="61"/>
      <c r="AT324" s="61"/>
      <c r="AU324" s="61"/>
      <c r="AV324" s="61"/>
      <c r="AW324" s="61"/>
      <c r="AX324" s="61"/>
      <c r="AY324" s="61"/>
      <c r="AZ324" s="61"/>
      <c r="BA324" s="61"/>
      <c r="BB324" s="61"/>
      <c r="BC324" s="61"/>
      <c r="BD324" s="61"/>
      <c r="BE324" s="61"/>
      <c r="BF324" s="61"/>
      <c r="BG324" s="61"/>
      <c r="BH324" s="61"/>
      <c r="BI324" s="61"/>
      <c r="BJ324" s="61"/>
      <c r="BK324" s="61"/>
      <c r="BL324" s="61"/>
      <c r="BM324" s="61"/>
      <c r="BN324" s="61"/>
      <c r="BO324" s="61"/>
      <c r="BP324" s="61"/>
      <c r="BQ324" s="61"/>
      <c r="BR324" s="61"/>
      <c r="BS324" s="61"/>
      <c r="BT324" s="61"/>
      <c r="BU324" s="61"/>
      <c r="BV324" s="61"/>
      <c r="BW324" s="61"/>
      <c r="BX324" s="61"/>
      <c r="BY324" s="61"/>
      <c r="BZ324" s="61"/>
      <c r="CA324" s="61"/>
      <c r="CB324" s="61"/>
      <c r="CC324" s="61"/>
      <c r="CD324" s="61"/>
      <c r="CE324" s="61"/>
      <c r="CF324" s="61"/>
      <c r="CG324" s="61"/>
      <c r="CH324" s="61"/>
      <c r="CI324" s="61"/>
      <c r="CJ324" s="61"/>
      <c r="CK324" s="61"/>
      <c r="CL324" s="61"/>
      <c r="CM324" s="61"/>
      <c r="CN324" s="61"/>
      <c r="CO324" s="61"/>
      <c r="CP324" s="61"/>
      <c r="CQ324" s="61"/>
      <c r="CR324" s="61"/>
      <c r="CS324" s="61"/>
      <c r="CT324" s="61"/>
      <c r="CU324" s="61"/>
      <c r="CV324" s="61"/>
      <c r="CW324" s="61"/>
      <c r="CX324" s="61"/>
      <c r="CY324" s="61"/>
      <c r="CZ324" s="61"/>
      <c r="DA324" s="61"/>
      <c r="DB324" s="61"/>
    </row>
    <row r="325" spans="1:106" s="58" customFormat="1" ht="16.5" customHeight="1">
      <c r="A325" s="70" t="s">
        <v>425</v>
      </c>
      <c r="B325" s="767"/>
      <c r="C325" s="758" t="s">
        <v>15</v>
      </c>
      <c r="D325" s="718" t="str">
        <f>[76]납품수량!C61</f>
        <v>BRACKET FRAME RH</v>
      </c>
      <c r="E325" s="718" t="str">
        <f>[76]납품수량!D61</f>
        <v>KA4-F</v>
      </c>
      <c r="F325" s="718">
        <f>VLOOKUP(C325,'[72]납품수량(영업)'!$C$3:$F$260,4,FALSE)</f>
        <v>176</v>
      </c>
      <c r="G325" s="74">
        <f>VLOOKUP($C$325,[77]납품수량!$B$3:$AI$200,G1,FALSE)</f>
        <v>200</v>
      </c>
      <c r="H325" s="74">
        <f>VLOOKUP($C$325,[77]납품수량!$B$3:$AI$200,H1,FALSE)</f>
        <v>0</v>
      </c>
      <c r="I325" s="74">
        <f>VLOOKUP($C$325,[77]납품수량!$B$3:$AI$200,I1,FALSE)</f>
        <v>0</v>
      </c>
      <c r="J325" s="74">
        <f>VLOOKUP($C$325,[77]납품수량!$B$3:$AI$200,J1,FALSE)</f>
        <v>0</v>
      </c>
      <c r="K325" s="74">
        <f>VLOOKUP($C$325,[77]납품수량!$B$3:$AI$200,K1,FALSE)</f>
        <v>0</v>
      </c>
      <c r="L325" s="74">
        <f>VLOOKUP($C$325,[77]납품수량!$B$3:$AI$200,L1,FALSE)</f>
        <v>0</v>
      </c>
      <c r="M325" s="74">
        <f>VLOOKUP($C$325,[77]납품수량!$B$3:$AI$200,M1,FALSE)</f>
        <v>400</v>
      </c>
      <c r="N325" s="74">
        <f>VLOOKUP($C$325,[77]납품수량!$B$3:$AI$200,N1,FALSE)</f>
        <v>400</v>
      </c>
      <c r="O325" s="74">
        <f>VLOOKUP($C$325,[77]납품수량!$B$3:$AI$200,O1,FALSE)</f>
        <v>400</v>
      </c>
      <c r="P325" s="74">
        <f>VLOOKUP($C$325,[77]납품수량!$B$3:$AI$200,P1,FALSE)</f>
        <v>200</v>
      </c>
      <c r="Q325" s="74">
        <f>VLOOKUP($C$325,[77]납품수량!$B$3:$AI$200,Q1,FALSE)</f>
        <v>0</v>
      </c>
      <c r="R325" s="74">
        <f>VLOOKUP($C$325,[77]납품수량!$B$3:$AI$200,R1,FALSE)</f>
        <v>400</v>
      </c>
      <c r="S325" s="74">
        <f>VLOOKUP($C$325,[77]납품수량!$B$3:$AI$200,S1,FALSE)</f>
        <v>400</v>
      </c>
      <c r="T325" s="74">
        <f>VLOOKUP($C$325,[77]납품수량!$B$3:$AI$200,T1,FALSE)</f>
        <v>400</v>
      </c>
      <c r="U325" s="74">
        <f>VLOOKUP($C$325,[77]납품수량!$B$3:$AI$200,U1,FALSE)</f>
        <v>200</v>
      </c>
      <c r="V325" s="74">
        <f>VLOOKUP($C$325,[77]납품수량!$B$3:$AI$200,V1,FALSE)</f>
        <v>200</v>
      </c>
      <c r="W325" s="74">
        <f>VLOOKUP($C$325,[77]납품수량!$B$3:$AI$200,W1,FALSE)</f>
        <v>0</v>
      </c>
      <c r="X325" s="74">
        <f>VLOOKUP($C$325,[77]납품수량!$B$3:$AI$200,X1,FALSE)</f>
        <v>0</v>
      </c>
      <c r="Y325" s="74">
        <f>VLOOKUP($C$325,[77]납품수량!$B$3:$AI$200,Y1,FALSE)</f>
        <v>200</v>
      </c>
      <c r="Z325" s="74">
        <f>VLOOKUP($C$325,[77]납품수량!$B$3:$AI$200,Z1,FALSE)</f>
        <v>200</v>
      </c>
      <c r="AA325" s="74">
        <f>VLOOKUP($C$325,[77]납품수량!$B$3:$AI$200,AA1,FALSE)</f>
        <v>400</v>
      </c>
      <c r="AB325" s="74">
        <f>VLOOKUP($C$325,[77]납품수량!$B$3:$AI$200,AB1,FALSE)</f>
        <v>200</v>
      </c>
      <c r="AC325" s="74">
        <f>VLOOKUP($C$325,[77]납품수량!$B$3:$AI$200,AC1,FALSE)</f>
        <v>400</v>
      </c>
      <c r="AD325" s="74">
        <f>VLOOKUP($C$325,[77]납품수량!$B$3:$AI$200,AD1,FALSE)</f>
        <v>0</v>
      </c>
      <c r="AE325" s="74">
        <f>VLOOKUP($C$325,[77]납품수량!$B$3:$AI$200,AE1,FALSE)</f>
        <v>0</v>
      </c>
      <c r="AF325" s="74">
        <f>VLOOKUP($C$325,[77]납품수량!$B$3:$AI$200,AF1,FALSE)</f>
        <v>400</v>
      </c>
      <c r="AG325" s="74">
        <f>VLOOKUP($C$325,[77]납품수량!$B$3:$AI$200,AG1,FALSE)</f>
        <v>400</v>
      </c>
      <c r="AH325" s="74">
        <f>VLOOKUP($C$325,[77]납품수량!$B$3:$AI$200,AH1,FALSE)</f>
        <v>200</v>
      </c>
      <c r="AI325" s="74">
        <f>VLOOKUP($C$325,[77]납품수량!$B$3:$AI$200,AI1,FALSE)</f>
        <v>200</v>
      </c>
      <c r="AJ325" s="74">
        <f>VLOOKUP($C$325,[77]납품수량!$B$3:$AI$200,AJ1,FALSE)</f>
        <v>400</v>
      </c>
      <c r="AK325" s="74">
        <f>VLOOKUP($C$325,[77]납품수량!$B$3:$AI$200,AK1,FALSE)</f>
        <v>0</v>
      </c>
      <c r="AL325" s="74">
        <f>SUM(G325:AK325)</f>
        <v>6200</v>
      </c>
      <c r="AM325" s="61"/>
      <c r="AN325" s="61"/>
      <c r="AO325" s="61"/>
      <c r="AP325" s="61"/>
      <c r="AQ325" s="61"/>
      <c r="AR325" s="61"/>
      <c r="AS325" s="61"/>
      <c r="AT325" s="61"/>
      <c r="AU325" s="61"/>
      <c r="AV325" s="61"/>
      <c r="AW325" s="61"/>
      <c r="AX325" s="61"/>
      <c r="AY325" s="61"/>
      <c r="AZ325" s="61"/>
      <c r="BA325" s="61"/>
      <c r="BB325" s="61"/>
      <c r="BC325" s="61"/>
      <c r="BD325" s="61"/>
      <c r="BE325" s="61"/>
      <c r="BF325" s="61"/>
      <c r="BG325" s="61"/>
      <c r="BH325" s="61"/>
      <c r="BI325" s="61"/>
      <c r="BJ325" s="61"/>
      <c r="BK325" s="61"/>
      <c r="BL325" s="61"/>
      <c r="BM325" s="61"/>
      <c r="BN325" s="61"/>
      <c r="BO325" s="61"/>
      <c r="BP325" s="61"/>
      <c r="BQ325" s="61"/>
      <c r="BR325" s="61"/>
      <c r="BS325" s="61"/>
      <c r="BT325" s="61"/>
      <c r="BU325" s="61"/>
      <c r="BV325" s="61"/>
      <c r="BW325" s="61"/>
      <c r="BX325" s="61"/>
      <c r="BY325" s="61"/>
      <c r="BZ325" s="61"/>
      <c r="CA325" s="61"/>
      <c r="CB325" s="61"/>
      <c r="CC325" s="61"/>
      <c r="CD325" s="61"/>
      <c r="CE325" s="61"/>
      <c r="CF325" s="61"/>
      <c r="CG325" s="61"/>
      <c r="CH325" s="61"/>
      <c r="CI325" s="61"/>
      <c r="CJ325" s="61"/>
      <c r="CK325" s="61"/>
      <c r="CL325" s="61"/>
      <c r="CM325" s="61"/>
      <c r="CN325" s="61"/>
      <c r="CO325" s="61"/>
      <c r="CP325" s="61"/>
      <c r="CQ325" s="61"/>
      <c r="CR325" s="61"/>
      <c r="CS325" s="61"/>
      <c r="CT325" s="61"/>
      <c r="CU325" s="61"/>
      <c r="CV325" s="61"/>
      <c r="CW325" s="61"/>
      <c r="CX325" s="61"/>
      <c r="CY325" s="61"/>
      <c r="CZ325" s="61"/>
      <c r="DA325" s="61"/>
      <c r="DB325" s="61"/>
    </row>
    <row r="326" spans="1:106" s="58" customFormat="1" ht="16.5" customHeight="1">
      <c r="A326" s="70"/>
      <c r="B326" s="767"/>
      <c r="C326" s="759"/>
      <c r="D326" s="719"/>
      <c r="E326" s="719"/>
      <c r="F326" s="719"/>
      <c r="G326" s="74">
        <f>$F$325*G325</f>
        <v>35200</v>
      </c>
      <c r="H326" s="74">
        <f t="shared" ref="H326:AK326" si="161">$F$325*H325</f>
        <v>0</v>
      </c>
      <c r="I326" s="74">
        <f t="shared" si="161"/>
        <v>0</v>
      </c>
      <c r="J326" s="74">
        <f t="shared" si="161"/>
        <v>0</v>
      </c>
      <c r="K326" s="74">
        <f t="shared" si="161"/>
        <v>0</v>
      </c>
      <c r="L326" s="74">
        <f t="shared" si="161"/>
        <v>0</v>
      </c>
      <c r="M326" s="74">
        <f t="shared" si="161"/>
        <v>70400</v>
      </c>
      <c r="N326" s="74">
        <f t="shared" si="161"/>
        <v>70400</v>
      </c>
      <c r="O326" s="74">
        <f t="shared" si="161"/>
        <v>70400</v>
      </c>
      <c r="P326" s="74">
        <f t="shared" si="161"/>
        <v>35200</v>
      </c>
      <c r="Q326" s="74">
        <f t="shared" si="161"/>
        <v>0</v>
      </c>
      <c r="R326" s="74">
        <f t="shared" si="161"/>
        <v>70400</v>
      </c>
      <c r="S326" s="74">
        <f t="shared" si="161"/>
        <v>70400</v>
      </c>
      <c r="T326" s="74">
        <f t="shared" si="161"/>
        <v>70400</v>
      </c>
      <c r="U326" s="74">
        <f t="shared" si="161"/>
        <v>35200</v>
      </c>
      <c r="V326" s="74">
        <f t="shared" si="161"/>
        <v>35200</v>
      </c>
      <c r="W326" s="74">
        <f t="shared" si="161"/>
        <v>0</v>
      </c>
      <c r="X326" s="74">
        <f t="shared" si="161"/>
        <v>0</v>
      </c>
      <c r="Y326" s="74">
        <f t="shared" si="161"/>
        <v>35200</v>
      </c>
      <c r="Z326" s="74">
        <f t="shared" si="161"/>
        <v>35200</v>
      </c>
      <c r="AA326" s="74">
        <f t="shared" si="161"/>
        <v>70400</v>
      </c>
      <c r="AB326" s="74">
        <f t="shared" si="161"/>
        <v>35200</v>
      </c>
      <c r="AC326" s="74">
        <f t="shared" si="161"/>
        <v>70400</v>
      </c>
      <c r="AD326" s="74">
        <f t="shared" si="161"/>
        <v>0</v>
      </c>
      <c r="AE326" s="74">
        <f t="shared" si="161"/>
        <v>0</v>
      </c>
      <c r="AF326" s="74">
        <f t="shared" si="161"/>
        <v>70400</v>
      </c>
      <c r="AG326" s="74">
        <f t="shared" si="161"/>
        <v>70400</v>
      </c>
      <c r="AH326" s="74">
        <f t="shared" si="161"/>
        <v>35200</v>
      </c>
      <c r="AI326" s="74">
        <f t="shared" si="161"/>
        <v>35200</v>
      </c>
      <c r="AJ326" s="74">
        <f t="shared" si="161"/>
        <v>70400</v>
      </c>
      <c r="AK326" s="74">
        <f t="shared" si="161"/>
        <v>0</v>
      </c>
      <c r="AL326" s="74">
        <f>F325*AL325</f>
        <v>1091200</v>
      </c>
      <c r="AM326" s="61"/>
      <c r="AN326" s="61"/>
      <c r="AO326" s="61"/>
      <c r="AP326" s="61"/>
      <c r="AQ326" s="61"/>
      <c r="AR326" s="61"/>
      <c r="AS326" s="61"/>
      <c r="AT326" s="61"/>
      <c r="AU326" s="61"/>
      <c r="AV326" s="61"/>
      <c r="AW326" s="61"/>
      <c r="AX326" s="61"/>
      <c r="AY326" s="61"/>
      <c r="AZ326" s="61"/>
      <c r="BA326" s="61"/>
      <c r="BB326" s="61"/>
      <c r="BC326" s="61"/>
      <c r="BD326" s="61"/>
      <c r="BE326" s="61"/>
      <c r="BF326" s="61"/>
      <c r="BG326" s="61"/>
      <c r="BH326" s="61"/>
      <c r="BI326" s="61"/>
      <c r="BJ326" s="61"/>
      <c r="BK326" s="61"/>
      <c r="BL326" s="61"/>
      <c r="BM326" s="61"/>
      <c r="BN326" s="61"/>
      <c r="BO326" s="61"/>
      <c r="BP326" s="61"/>
      <c r="BQ326" s="61"/>
      <c r="BR326" s="61"/>
      <c r="BS326" s="61"/>
      <c r="BT326" s="61"/>
      <c r="BU326" s="61"/>
      <c r="BV326" s="61"/>
      <c r="BW326" s="61"/>
      <c r="BX326" s="61"/>
      <c r="BY326" s="61"/>
      <c r="BZ326" s="61"/>
      <c r="CA326" s="61"/>
      <c r="CB326" s="61"/>
      <c r="CC326" s="61"/>
      <c r="CD326" s="61"/>
      <c r="CE326" s="61"/>
      <c r="CF326" s="61"/>
      <c r="CG326" s="61"/>
      <c r="CH326" s="61"/>
      <c r="CI326" s="61"/>
      <c r="CJ326" s="61"/>
      <c r="CK326" s="61"/>
      <c r="CL326" s="61"/>
      <c r="CM326" s="61"/>
      <c r="CN326" s="61"/>
      <c r="CO326" s="61"/>
      <c r="CP326" s="61"/>
      <c r="CQ326" s="61"/>
      <c r="CR326" s="61"/>
      <c r="CS326" s="61"/>
      <c r="CT326" s="61"/>
      <c r="CU326" s="61"/>
      <c r="CV326" s="61"/>
      <c r="CW326" s="61"/>
      <c r="CX326" s="61"/>
      <c r="CY326" s="61"/>
      <c r="CZ326" s="61"/>
      <c r="DA326" s="61"/>
      <c r="DB326" s="61"/>
    </row>
    <row r="327" spans="1:106" s="58" customFormat="1" ht="16.5" customHeight="1">
      <c r="A327" s="70" t="s">
        <v>425</v>
      </c>
      <c r="B327" s="767"/>
      <c r="C327" s="758" t="s">
        <v>63</v>
      </c>
      <c r="D327" s="718" t="str">
        <f>[76]납품수량!C62</f>
        <v>ASSY FRONT BRACKET FRAME LH</v>
      </c>
      <c r="E327" s="718" t="str">
        <f>[76]납품수량!D62</f>
        <v>KA4-F</v>
      </c>
      <c r="F327" s="718">
        <f>VLOOKUP(C327,'[72]납품수량(영업)'!$C$3:$F$260,4,FALSE)</f>
        <v>654</v>
      </c>
      <c r="G327" s="74">
        <f>VLOOKUP($C$327,[77]납품수량!$B$3:$AI$200,G1,FALSE)</f>
        <v>240</v>
      </c>
      <c r="H327" s="74">
        <f>VLOOKUP($C$327,[77]납품수량!$B$3:$AI$200,H1,FALSE)</f>
        <v>0</v>
      </c>
      <c r="I327" s="74">
        <f>VLOOKUP($C$327,[77]납품수량!$B$3:$AI$200,I1,FALSE)</f>
        <v>0</v>
      </c>
      <c r="J327" s="74">
        <f>VLOOKUP($C$327,[77]납품수량!$B$3:$AI$200,J1,FALSE)</f>
        <v>0</v>
      </c>
      <c r="K327" s="74">
        <f>VLOOKUP($C$327,[77]납품수량!$B$3:$AI$200,K1,FALSE)</f>
        <v>0</v>
      </c>
      <c r="L327" s="74">
        <f>VLOOKUP($C$327,[77]납품수량!$B$3:$AI$200,L1,FALSE)</f>
        <v>0</v>
      </c>
      <c r="M327" s="74">
        <f>VLOOKUP($C$327,[77]납품수량!$B$3:$AI$200,M1,FALSE)</f>
        <v>420</v>
      </c>
      <c r="N327" s="74">
        <f>VLOOKUP($C$327,[77]납품수량!$B$3:$AI$200,N1,FALSE)</f>
        <v>420</v>
      </c>
      <c r="O327" s="74">
        <f>VLOOKUP($C$327,[77]납품수량!$B$3:$AI$200,O1,FALSE)</f>
        <v>420</v>
      </c>
      <c r="P327" s="74">
        <f>VLOOKUP($C$327,[77]납품수량!$B$3:$AI$200,P1,FALSE)</f>
        <v>120</v>
      </c>
      <c r="Q327" s="74">
        <f>VLOOKUP($C$327,[77]납품수량!$B$3:$AI$200,Q1,FALSE)</f>
        <v>0</v>
      </c>
      <c r="R327" s="74">
        <f>VLOOKUP($C$327,[77]납품수량!$B$3:$AI$200,R1,FALSE)</f>
        <v>360</v>
      </c>
      <c r="S327" s="74">
        <f>VLOOKUP($C$327,[77]납품수량!$B$3:$AI$200,S1,FALSE)</f>
        <v>360</v>
      </c>
      <c r="T327" s="74">
        <f>VLOOKUP($C$327,[77]납품수량!$B$3:$AI$200,T1,FALSE)</f>
        <v>420</v>
      </c>
      <c r="U327" s="74">
        <f>VLOOKUP($C$327,[77]납품수량!$B$3:$AI$200,U1,FALSE)</f>
        <v>240</v>
      </c>
      <c r="V327" s="74">
        <f>VLOOKUP($C$327,[77]납품수량!$B$3:$AI$200,V1,FALSE)</f>
        <v>240</v>
      </c>
      <c r="W327" s="74">
        <f>VLOOKUP($C$327,[77]납품수량!$B$3:$AI$200,W1,FALSE)</f>
        <v>0</v>
      </c>
      <c r="X327" s="74">
        <f>VLOOKUP($C$327,[77]납품수량!$B$3:$AI$200,X1,FALSE)</f>
        <v>0</v>
      </c>
      <c r="Y327" s="74">
        <f>VLOOKUP($C$327,[77]납품수량!$B$3:$AI$200,Y1,FALSE)</f>
        <v>300</v>
      </c>
      <c r="Z327" s="74">
        <f>VLOOKUP($C$327,[77]납품수량!$B$3:$AI$200,Z1,FALSE)</f>
        <v>300</v>
      </c>
      <c r="AA327" s="74">
        <f>VLOOKUP($C$327,[77]납품수량!$B$3:$AI$200,AA1,FALSE)</f>
        <v>300</v>
      </c>
      <c r="AB327" s="74">
        <f>VLOOKUP($C$327,[77]납품수량!$B$3:$AI$200,AB1,FALSE)</f>
        <v>300</v>
      </c>
      <c r="AC327" s="74">
        <f>VLOOKUP($C$327,[77]납품수량!$B$3:$AI$200,AC1,FALSE)</f>
        <v>300</v>
      </c>
      <c r="AD327" s="74">
        <f>VLOOKUP($C$327,[77]납품수량!$B$3:$AI$200,AD1,FALSE)</f>
        <v>0</v>
      </c>
      <c r="AE327" s="74">
        <f>VLOOKUP($C$327,[77]납품수량!$B$3:$AI$200,AE1,FALSE)</f>
        <v>0</v>
      </c>
      <c r="AF327" s="74">
        <f>VLOOKUP($C$327,[77]납품수량!$B$3:$AI$200,AF1,FALSE)</f>
        <v>300</v>
      </c>
      <c r="AG327" s="74">
        <f>VLOOKUP($C$327,[77]납품수량!$B$3:$AI$200,AG1,FALSE)</f>
        <v>300</v>
      </c>
      <c r="AH327" s="74">
        <f>VLOOKUP($C$327,[77]납품수량!$B$3:$AI$200,AH1,FALSE)</f>
        <v>300</v>
      </c>
      <c r="AI327" s="74">
        <f>VLOOKUP($C$327,[77]납품수량!$B$3:$AI$200,AI1,FALSE)</f>
        <v>300</v>
      </c>
      <c r="AJ327" s="74">
        <f>VLOOKUP($C$327,[77]납품수량!$B$3:$AI$200,AJ1,FALSE)</f>
        <v>300</v>
      </c>
      <c r="AK327" s="74">
        <f>VLOOKUP($C$327,[77]납품수량!$B$3:$AI$200,AK1,FALSE)</f>
        <v>0</v>
      </c>
      <c r="AL327" s="74">
        <f>SUM(G327:AK327)</f>
        <v>6240</v>
      </c>
      <c r="AM327" s="61"/>
      <c r="AN327" s="61"/>
      <c r="AO327" s="61"/>
      <c r="AP327" s="61"/>
      <c r="AQ327" s="61"/>
      <c r="AR327" s="61"/>
      <c r="AS327" s="61"/>
      <c r="AT327" s="61"/>
      <c r="AU327" s="61"/>
      <c r="AV327" s="61"/>
      <c r="AW327" s="61"/>
      <c r="AX327" s="61"/>
      <c r="AY327" s="61"/>
      <c r="AZ327" s="61"/>
      <c r="BA327" s="61"/>
      <c r="BB327" s="61"/>
      <c r="BC327" s="61"/>
      <c r="BD327" s="61"/>
      <c r="BE327" s="61"/>
      <c r="BF327" s="61"/>
      <c r="BG327" s="61"/>
      <c r="BH327" s="61"/>
      <c r="BI327" s="61"/>
      <c r="BJ327" s="61"/>
      <c r="BK327" s="61"/>
      <c r="BL327" s="61"/>
      <c r="BM327" s="61"/>
      <c r="BN327" s="61"/>
      <c r="BO327" s="61"/>
      <c r="BP327" s="61"/>
      <c r="BQ327" s="61"/>
      <c r="BR327" s="61"/>
      <c r="BS327" s="61"/>
      <c r="BT327" s="61"/>
      <c r="BU327" s="61"/>
      <c r="BV327" s="61"/>
      <c r="BW327" s="61"/>
      <c r="BX327" s="61"/>
      <c r="BY327" s="61"/>
      <c r="BZ327" s="61"/>
      <c r="CA327" s="61"/>
      <c r="CB327" s="61"/>
      <c r="CC327" s="61"/>
      <c r="CD327" s="61"/>
      <c r="CE327" s="61"/>
      <c r="CF327" s="61"/>
      <c r="CG327" s="61"/>
      <c r="CH327" s="61"/>
      <c r="CI327" s="61"/>
      <c r="CJ327" s="61"/>
      <c r="CK327" s="61"/>
      <c r="CL327" s="61"/>
      <c r="CM327" s="61"/>
      <c r="CN327" s="61"/>
      <c r="CO327" s="61"/>
      <c r="CP327" s="61"/>
      <c r="CQ327" s="61"/>
      <c r="CR327" s="61"/>
      <c r="CS327" s="61"/>
      <c r="CT327" s="61"/>
      <c r="CU327" s="61"/>
      <c r="CV327" s="61"/>
      <c r="CW327" s="61"/>
      <c r="CX327" s="61"/>
      <c r="CY327" s="61"/>
      <c r="CZ327" s="61"/>
      <c r="DA327" s="61"/>
      <c r="DB327" s="61"/>
    </row>
    <row r="328" spans="1:106" s="58" customFormat="1" ht="16.5" customHeight="1">
      <c r="A328" s="70"/>
      <c r="B328" s="767"/>
      <c r="C328" s="759"/>
      <c r="D328" s="719"/>
      <c r="E328" s="719"/>
      <c r="F328" s="719"/>
      <c r="G328" s="74">
        <f>$F$327*G327</f>
        <v>156960</v>
      </c>
      <c r="H328" s="74">
        <f t="shared" ref="H328:AK328" si="162">$F$327*H327</f>
        <v>0</v>
      </c>
      <c r="I328" s="74">
        <f t="shared" si="162"/>
        <v>0</v>
      </c>
      <c r="J328" s="74">
        <f t="shared" si="162"/>
        <v>0</v>
      </c>
      <c r="K328" s="74">
        <f t="shared" si="162"/>
        <v>0</v>
      </c>
      <c r="L328" s="74">
        <f t="shared" si="162"/>
        <v>0</v>
      </c>
      <c r="M328" s="74">
        <f t="shared" si="162"/>
        <v>274680</v>
      </c>
      <c r="N328" s="74">
        <f t="shared" si="162"/>
        <v>274680</v>
      </c>
      <c r="O328" s="74">
        <f t="shared" si="162"/>
        <v>274680</v>
      </c>
      <c r="P328" s="74">
        <f t="shared" si="162"/>
        <v>78480</v>
      </c>
      <c r="Q328" s="74">
        <f t="shared" si="162"/>
        <v>0</v>
      </c>
      <c r="R328" s="74">
        <f t="shared" si="162"/>
        <v>235440</v>
      </c>
      <c r="S328" s="74">
        <f t="shared" si="162"/>
        <v>235440</v>
      </c>
      <c r="T328" s="74">
        <f t="shared" si="162"/>
        <v>274680</v>
      </c>
      <c r="U328" s="74">
        <f t="shared" si="162"/>
        <v>156960</v>
      </c>
      <c r="V328" s="74">
        <f t="shared" si="162"/>
        <v>156960</v>
      </c>
      <c r="W328" s="74">
        <f t="shared" si="162"/>
        <v>0</v>
      </c>
      <c r="X328" s="74">
        <f t="shared" si="162"/>
        <v>0</v>
      </c>
      <c r="Y328" s="74">
        <f t="shared" si="162"/>
        <v>196200</v>
      </c>
      <c r="Z328" s="74">
        <f t="shared" si="162"/>
        <v>196200</v>
      </c>
      <c r="AA328" s="74">
        <f t="shared" si="162"/>
        <v>196200</v>
      </c>
      <c r="AB328" s="74">
        <f t="shared" si="162"/>
        <v>196200</v>
      </c>
      <c r="AC328" s="74">
        <f t="shared" si="162"/>
        <v>196200</v>
      </c>
      <c r="AD328" s="74">
        <f t="shared" si="162"/>
        <v>0</v>
      </c>
      <c r="AE328" s="74">
        <f t="shared" si="162"/>
        <v>0</v>
      </c>
      <c r="AF328" s="74">
        <f t="shared" si="162"/>
        <v>196200</v>
      </c>
      <c r="AG328" s="74">
        <f t="shared" si="162"/>
        <v>196200</v>
      </c>
      <c r="AH328" s="74">
        <f t="shared" si="162"/>
        <v>196200</v>
      </c>
      <c r="AI328" s="74">
        <f t="shared" si="162"/>
        <v>196200</v>
      </c>
      <c r="AJ328" s="74">
        <f t="shared" si="162"/>
        <v>196200</v>
      </c>
      <c r="AK328" s="74">
        <f t="shared" si="162"/>
        <v>0</v>
      </c>
      <c r="AL328" s="74">
        <f>F327*AL327</f>
        <v>4080960</v>
      </c>
      <c r="AM328" s="61"/>
      <c r="AN328" s="61"/>
      <c r="AO328" s="61"/>
      <c r="AP328" s="61"/>
      <c r="AQ328" s="61"/>
      <c r="AR328" s="61"/>
      <c r="AS328" s="61"/>
      <c r="AT328" s="61"/>
      <c r="AU328" s="61"/>
      <c r="AV328" s="61"/>
      <c r="AW328" s="61"/>
      <c r="AX328" s="61"/>
      <c r="AY328" s="61"/>
      <c r="AZ328" s="61"/>
      <c r="BA328" s="61"/>
      <c r="BB328" s="61"/>
      <c r="BC328" s="61"/>
      <c r="BD328" s="61"/>
      <c r="BE328" s="61"/>
      <c r="BF328" s="61"/>
      <c r="BG328" s="61"/>
      <c r="BH328" s="61"/>
      <c r="BI328" s="61"/>
      <c r="BJ328" s="61"/>
      <c r="BK328" s="61"/>
      <c r="BL328" s="61"/>
      <c r="BM328" s="61"/>
      <c r="BN328" s="61"/>
      <c r="BO328" s="61"/>
      <c r="BP328" s="61"/>
      <c r="BQ328" s="61"/>
      <c r="BR328" s="61"/>
      <c r="BS328" s="61"/>
      <c r="BT328" s="61"/>
      <c r="BU328" s="61"/>
      <c r="BV328" s="61"/>
      <c r="BW328" s="61"/>
      <c r="BX328" s="61"/>
      <c r="BY328" s="61"/>
      <c r="BZ328" s="61"/>
      <c r="CA328" s="61"/>
      <c r="CB328" s="61"/>
      <c r="CC328" s="61"/>
      <c r="CD328" s="61"/>
      <c r="CE328" s="61"/>
      <c r="CF328" s="61"/>
      <c r="CG328" s="61"/>
      <c r="CH328" s="61"/>
      <c r="CI328" s="61"/>
      <c r="CJ328" s="61"/>
      <c r="CK328" s="61"/>
      <c r="CL328" s="61"/>
      <c r="CM328" s="61"/>
      <c r="CN328" s="61"/>
      <c r="CO328" s="61"/>
      <c r="CP328" s="61"/>
      <c r="CQ328" s="61"/>
      <c r="CR328" s="61"/>
      <c r="CS328" s="61"/>
      <c r="CT328" s="61"/>
      <c r="CU328" s="61"/>
      <c r="CV328" s="61"/>
      <c r="CW328" s="61"/>
      <c r="CX328" s="61"/>
      <c r="CY328" s="61"/>
      <c r="CZ328" s="61"/>
      <c r="DA328" s="61"/>
      <c r="DB328" s="61"/>
    </row>
    <row r="329" spans="1:106" s="58" customFormat="1" ht="16.5" customHeight="1">
      <c r="A329" s="70" t="s">
        <v>425</v>
      </c>
      <c r="B329" s="767"/>
      <c r="C329" s="758" t="s">
        <v>64</v>
      </c>
      <c r="D329" s="718" t="str">
        <f>[76]납품수량!C63</f>
        <v>ASSY FRONT BRACKET FRAME RH</v>
      </c>
      <c r="E329" s="718" t="str">
        <f>[76]납품수량!D63</f>
        <v>KA4-F</v>
      </c>
      <c r="F329" s="718">
        <f>VLOOKUP(C329,'[72]납품수량(영업)'!$C$3:$F$260,4,FALSE)</f>
        <v>654</v>
      </c>
      <c r="G329" s="74">
        <f>VLOOKUP($C$329,[77]납품수량!$B$3:$AI$200,G1,FALSE)</f>
        <v>240</v>
      </c>
      <c r="H329" s="74">
        <f>VLOOKUP($C$329,[77]납품수량!$B$3:$AI$200,H1,FALSE)</f>
        <v>0</v>
      </c>
      <c r="I329" s="74">
        <f>VLOOKUP($C$329,[77]납품수량!$B$3:$AI$200,I1,FALSE)</f>
        <v>0</v>
      </c>
      <c r="J329" s="74">
        <f>VLOOKUP($C$329,[77]납품수량!$B$3:$AI$200,J1,FALSE)</f>
        <v>0</v>
      </c>
      <c r="K329" s="74">
        <f>VLOOKUP($C$329,[77]납품수량!$B$3:$AI$200,K1,FALSE)</f>
        <v>0</v>
      </c>
      <c r="L329" s="74">
        <f>VLOOKUP($C$329,[77]납품수량!$B$3:$AI$200,L1,FALSE)</f>
        <v>0</v>
      </c>
      <c r="M329" s="74">
        <f>VLOOKUP($C$329,[77]납품수량!$B$3:$AI$200,M1,FALSE)</f>
        <v>360</v>
      </c>
      <c r="N329" s="74">
        <f>VLOOKUP($C$329,[77]납품수량!$B$3:$AI$200,N1,FALSE)</f>
        <v>480</v>
      </c>
      <c r="O329" s="74">
        <f>VLOOKUP($C$329,[77]납품수량!$B$3:$AI$200,O1,FALSE)</f>
        <v>420</v>
      </c>
      <c r="P329" s="74">
        <f>VLOOKUP($C$329,[77]납품수량!$B$3:$AI$200,P1,FALSE)</f>
        <v>120</v>
      </c>
      <c r="Q329" s="74">
        <f>VLOOKUP($C$329,[77]납품수량!$B$3:$AI$200,Q1,FALSE)</f>
        <v>0</v>
      </c>
      <c r="R329" s="74">
        <f>VLOOKUP($C$329,[77]납품수량!$B$3:$AI$200,R1,FALSE)</f>
        <v>360</v>
      </c>
      <c r="S329" s="74">
        <f>VLOOKUP($C$329,[77]납품수량!$B$3:$AI$200,S1,FALSE)</f>
        <v>360</v>
      </c>
      <c r="T329" s="74">
        <f>VLOOKUP($C$329,[77]납품수량!$B$3:$AI$200,T1,FALSE)</f>
        <v>420</v>
      </c>
      <c r="U329" s="74">
        <f>VLOOKUP($C$329,[77]납품수량!$B$3:$AI$200,U1,FALSE)</f>
        <v>240</v>
      </c>
      <c r="V329" s="74">
        <f>VLOOKUP($C$329,[77]납품수량!$B$3:$AI$200,V1,FALSE)</f>
        <v>240</v>
      </c>
      <c r="W329" s="74">
        <f>VLOOKUP($C$329,[77]납품수량!$B$3:$AI$200,W1,FALSE)</f>
        <v>0</v>
      </c>
      <c r="X329" s="74">
        <f>VLOOKUP($C$329,[77]납품수량!$B$3:$AI$200,X1,FALSE)</f>
        <v>0</v>
      </c>
      <c r="Y329" s="74">
        <f>VLOOKUP($C$329,[77]납품수량!$B$3:$AI$200,Y1,FALSE)</f>
        <v>300</v>
      </c>
      <c r="Z329" s="74">
        <f>VLOOKUP($C$329,[77]납품수량!$B$3:$AI$200,Z1,FALSE)</f>
        <v>300</v>
      </c>
      <c r="AA329" s="74">
        <f>VLOOKUP($C$329,[77]납품수량!$B$3:$AI$200,AA1,FALSE)</f>
        <v>300</v>
      </c>
      <c r="AB329" s="74">
        <f>VLOOKUP($C$329,[77]납품수량!$B$3:$AI$200,AB1,FALSE)</f>
        <v>120</v>
      </c>
      <c r="AC329" s="74">
        <f>VLOOKUP($C$329,[77]납품수량!$B$3:$AI$200,AC1,FALSE)</f>
        <v>480</v>
      </c>
      <c r="AD329" s="74">
        <f>VLOOKUP($C$329,[77]납품수량!$B$3:$AI$200,AD1,FALSE)</f>
        <v>0</v>
      </c>
      <c r="AE329" s="74">
        <f>VLOOKUP($C$329,[77]납품수량!$B$3:$AI$200,AE1,FALSE)</f>
        <v>0</v>
      </c>
      <c r="AF329" s="74">
        <f>VLOOKUP($C$329,[77]납품수량!$B$3:$AI$200,AF1,FALSE)</f>
        <v>300</v>
      </c>
      <c r="AG329" s="74">
        <f>VLOOKUP($C$329,[77]납품수량!$B$3:$AI$200,AG1,FALSE)</f>
        <v>300</v>
      </c>
      <c r="AH329" s="74">
        <f>VLOOKUP($C$329,[77]납품수량!$B$3:$AI$200,AH1,FALSE)</f>
        <v>300</v>
      </c>
      <c r="AI329" s="74">
        <f>VLOOKUP($C$329,[77]납품수량!$B$3:$AI$200,AI1,FALSE)</f>
        <v>300</v>
      </c>
      <c r="AJ329" s="74">
        <f>VLOOKUP($C$329,[77]납품수량!$B$3:$AI$200,AJ1,FALSE)</f>
        <v>300</v>
      </c>
      <c r="AK329" s="74">
        <f>VLOOKUP($C$329,[77]납품수량!$B$3:$AI$200,AK1,FALSE)</f>
        <v>0</v>
      </c>
      <c r="AL329" s="74">
        <f>SUM(G329:AK329)</f>
        <v>6240</v>
      </c>
      <c r="AM329" s="61"/>
      <c r="AN329" s="61"/>
      <c r="AO329" s="61"/>
      <c r="AP329" s="61"/>
      <c r="AQ329" s="61"/>
      <c r="AR329" s="61"/>
      <c r="AS329" s="61"/>
      <c r="AT329" s="61"/>
      <c r="AU329" s="61"/>
      <c r="AV329" s="61"/>
      <c r="AW329" s="61"/>
      <c r="AX329" s="61"/>
      <c r="AY329" s="61"/>
      <c r="AZ329" s="61"/>
      <c r="BA329" s="61"/>
      <c r="BB329" s="61"/>
      <c r="BC329" s="61"/>
      <c r="BD329" s="61"/>
      <c r="BE329" s="61"/>
      <c r="BF329" s="61"/>
      <c r="BG329" s="61"/>
      <c r="BH329" s="61"/>
      <c r="BI329" s="61"/>
      <c r="BJ329" s="61"/>
      <c r="BK329" s="61"/>
      <c r="BL329" s="61"/>
      <c r="BM329" s="61"/>
      <c r="BN329" s="61"/>
      <c r="BO329" s="61"/>
      <c r="BP329" s="61"/>
      <c r="BQ329" s="61"/>
      <c r="BR329" s="61"/>
      <c r="BS329" s="61"/>
      <c r="BT329" s="61"/>
      <c r="BU329" s="61"/>
      <c r="BV329" s="61"/>
      <c r="BW329" s="61"/>
      <c r="BX329" s="61"/>
      <c r="BY329" s="61"/>
      <c r="BZ329" s="61"/>
      <c r="CA329" s="61"/>
      <c r="CB329" s="61"/>
      <c r="CC329" s="61"/>
      <c r="CD329" s="61"/>
      <c r="CE329" s="61"/>
      <c r="CF329" s="61"/>
      <c r="CG329" s="61"/>
      <c r="CH329" s="61"/>
      <c r="CI329" s="61"/>
      <c r="CJ329" s="61"/>
      <c r="CK329" s="61"/>
      <c r="CL329" s="61"/>
      <c r="CM329" s="61"/>
      <c r="CN329" s="61"/>
      <c r="CO329" s="61"/>
      <c r="CP329" s="61"/>
      <c r="CQ329" s="61"/>
      <c r="CR329" s="61"/>
      <c r="CS329" s="61"/>
      <c r="CT329" s="61"/>
      <c r="CU329" s="61"/>
      <c r="CV329" s="61"/>
      <c r="CW329" s="61"/>
      <c r="CX329" s="61"/>
      <c r="CY329" s="61"/>
      <c r="CZ329" s="61"/>
      <c r="DA329" s="61"/>
      <c r="DB329" s="61"/>
    </row>
    <row r="330" spans="1:106" s="58" customFormat="1" ht="16.5" customHeight="1">
      <c r="A330" s="70"/>
      <c r="B330" s="767"/>
      <c r="C330" s="759"/>
      <c r="D330" s="719"/>
      <c r="E330" s="719"/>
      <c r="F330" s="719"/>
      <c r="G330" s="74">
        <f>$F$329*G329</f>
        <v>156960</v>
      </c>
      <c r="H330" s="74">
        <f t="shared" ref="H330:AK330" si="163">$F$329*H329</f>
        <v>0</v>
      </c>
      <c r="I330" s="74">
        <f t="shared" si="163"/>
        <v>0</v>
      </c>
      <c r="J330" s="74">
        <f t="shared" si="163"/>
        <v>0</v>
      </c>
      <c r="K330" s="74">
        <f t="shared" si="163"/>
        <v>0</v>
      </c>
      <c r="L330" s="74">
        <f t="shared" si="163"/>
        <v>0</v>
      </c>
      <c r="M330" s="74">
        <f t="shared" si="163"/>
        <v>235440</v>
      </c>
      <c r="N330" s="74">
        <f t="shared" si="163"/>
        <v>313920</v>
      </c>
      <c r="O330" s="74">
        <f t="shared" si="163"/>
        <v>274680</v>
      </c>
      <c r="P330" s="74">
        <f t="shared" si="163"/>
        <v>78480</v>
      </c>
      <c r="Q330" s="74">
        <f t="shared" si="163"/>
        <v>0</v>
      </c>
      <c r="R330" s="74">
        <f t="shared" si="163"/>
        <v>235440</v>
      </c>
      <c r="S330" s="74">
        <f t="shared" si="163"/>
        <v>235440</v>
      </c>
      <c r="T330" s="74">
        <f t="shared" si="163"/>
        <v>274680</v>
      </c>
      <c r="U330" s="74">
        <f t="shared" si="163"/>
        <v>156960</v>
      </c>
      <c r="V330" s="74">
        <f t="shared" si="163"/>
        <v>156960</v>
      </c>
      <c r="W330" s="74">
        <f t="shared" si="163"/>
        <v>0</v>
      </c>
      <c r="X330" s="74">
        <f t="shared" si="163"/>
        <v>0</v>
      </c>
      <c r="Y330" s="74">
        <f t="shared" si="163"/>
        <v>196200</v>
      </c>
      <c r="Z330" s="74">
        <f t="shared" si="163"/>
        <v>196200</v>
      </c>
      <c r="AA330" s="74">
        <f t="shared" si="163"/>
        <v>196200</v>
      </c>
      <c r="AB330" s="74">
        <f t="shared" si="163"/>
        <v>78480</v>
      </c>
      <c r="AC330" s="74">
        <f t="shared" si="163"/>
        <v>313920</v>
      </c>
      <c r="AD330" s="74">
        <f t="shared" si="163"/>
        <v>0</v>
      </c>
      <c r="AE330" s="74">
        <f t="shared" si="163"/>
        <v>0</v>
      </c>
      <c r="AF330" s="74">
        <f t="shared" si="163"/>
        <v>196200</v>
      </c>
      <c r="AG330" s="74">
        <f t="shared" si="163"/>
        <v>196200</v>
      </c>
      <c r="AH330" s="74">
        <f t="shared" si="163"/>
        <v>196200</v>
      </c>
      <c r="AI330" s="74">
        <f t="shared" si="163"/>
        <v>196200</v>
      </c>
      <c r="AJ330" s="74">
        <f t="shared" si="163"/>
        <v>196200</v>
      </c>
      <c r="AK330" s="74">
        <f t="shared" si="163"/>
        <v>0</v>
      </c>
      <c r="AL330" s="74">
        <f>F329*AL329</f>
        <v>4080960</v>
      </c>
      <c r="AM330" s="61"/>
      <c r="AN330" s="61"/>
      <c r="AO330" s="61"/>
      <c r="AP330" s="61"/>
      <c r="AQ330" s="61"/>
      <c r="AR330" s="61"/>
      <c r="AS330" s="61"/>
      <c r="AT330" s="61"/>
      <c r="AU330" s="61"/>
      <c r="AV330" s="61"/>
      <c r="AW330" s="61"/>
      <c r="AX330" s="61"/>
      <c r="AY330" s="61"/>
      <c r="AZ330" s="61"/>
      <c r="BA330" s="61"/>
      <c r="BB330" s="61"/>
      <c r="BC330" s="61"/>
      <c r="BD330" s="61"/>
      <c r="BE330" s="61"/>
      <c r="BF330" s="61"/>
      <c r="BG330" s="61"/>
      <c r="BH330" s="61"/>
      <c r="BI330" s="61"/>
      <c r="BJ330" s="61"/>
      <c r="BK330" s="61"/>
      <c r="BL330" s="61"/>
      <c r="BM330" s="61"/>
      <c r="BN330" s="61"/>
      <c r="BO330" s="61"/>
      <c r="BP330" s="61"/>
      <c r="BQ330" s="61"/>
      <c r="BR330" s="61"/>
      <c r="BS330" s="61"/>
      <c r="BT330" s="61"/>
      <c r="BU330" s="61"/>
      <c r="BV330" s="61"/>
      <c r="BW330" s="61"/>
      <c r="BX330" s="61"/>
      <c r="BY330" s="61"/>
      <c r="BZ330" s="61"/>
      <c r="CA330" s="61"/>
      <c r="CB330" s="61"/>
      <c r="CC330" s="61"/>
      <c r="CD330" s="61"/>
      <c r="CE330" s="61"/>
      <c r="CF330" s="61"/>
      <c r="CG330" s="61"/>
      <c r="CH330" s="61"/>
      <c r="CI330" s="61"/>
      <c r="CJ330" s="61"/>
      <c r="CK330" s="61"/>
      <c r="CL330" s="61"/>
      <c r="CM330" s="61"/>
      <c r="CN330" s="61"/>
      <c r="CO330" s="61"/>
      <c r="CP330" s="61"/>
      <c r="CQ330" s="61"/>
      <c r="CR330" s="61"/>
      <c r="CS330" s="61"/>
      <c r="CT330" s="61"/>
      <c r="CU330" s="61"/>
      <c r="CV330" s="61"/>
      <c r="CW330" s="61"/>
      <c r="CX330" s="61"/>
      <c r="CY330" s="61"/>
      <c r="CZ330" s="61"/>
      <c r="DA330" s="61"/>
      <c r="DB330" s="61"/>
    </row>
    <row r="331" spans="1:106" s="58" customFormat="1" ht="16.5" customHeight="1">
      <c r="A331" s="70" t="s">
        <v>425</v>
      </c>
      <c r="B331" s="767"/>
      <c r="C331" s="758" t="s">
        <v>16</v>
      </c>
      <c r="D331" s="718" t="str">
        <f>[76]납품수량!C64</f>
        <v>BRACKET FRAME A LH</v>
      </c>
      <c r="E331" s="718" t="str">
        <f>[76]납품수량!D64</f>
        <v>KA4-R</v>
      </c>
      <c r="F331" s="718">
        <f>VLOOKUP(C331,'[72]납품수량(영업)'!$C$3:$F$260,4,FALSE)</f>
        <v>230</v>
      </c>
      <c r="G331" s="74">
        <f>VLOOKUP($C$331,[77]납품수량!$B$3:$AI$200,G1,FALSE)</f>
        <v>400</v>
      </c>
      <c r="H331" s="74">
        <f>VLOOKUP($C$331,[77]납품수량!$B$3:$AI$200,H1,FALSE)</f>
        <v>0</v>
      </c>
      <c r="I331" s="74">
        <f>VLOOKUP($C$331,[77]납품수량!$B$3:$AI$200,I1,FALSE)</f>
        <v>0</v>
      </c>
      <c r="J331" s="74">
        <f>VLOOKUP($C$331,[77]납품수량!$B$3:$AI$200,J1,FALSE)</f>
        <v>0</v>
      </c>
      <c r="K331" s="74">
        <f>VLOOKUP($C$331,[77]납품수량!$B$3:$AI$200,K1,FALSE)</f>
        <v>0</v>
      </c>
      <c r="L331" s="74">
        <f>VLOOKUP($C$331,[77]납품수량!$B$3:$AI$200,L1,FALSE)</f>
        <v>0</v>
      </c>
      <c r="M331" s="74">
        <f>VLOOKUP($C$331,[77]납품수량!$B$3:$AI$200,M1,FALSE)</f>
        <v>600</v>
      </c>
      <c r="N331" s="74">
        <f>VLOOKUP($C$331,[77]납품수량!$B$3:$AI$200,N1,FALSE)</f>
        <v>1000</v>
      </c>
      <c r="O331" s="74">
        <f>VLOOKUP($C$331,[77]납품수량!$B$3:$AI$200,O1,FALSE)</f>
        <v>800</v>
      </c>
      <c r="P331" s="74">
        <f>VLOOKUP($C$331,[77]납품수량!$B$3:$AI$200,P1,FALSE)</f>
        <v>200</v>
      </c>
      <c r="Q331" s="74">
        <f>VLOOKUP($C$331,[77]납품수량!$B$3:$AI$200,Q1,FALSE)</f>
        <v>0</v>
      </c>
      <c r="R331" s="74">
        <f>VLOOKUP($C$331,[77]납품수량!$B$3:$AI$200,R1,FALSE)</f>
        <v>800</v>
      </c>
      <c r="S331" s="74">
        <f>VLOOKUP($C$331,[77]납품수량!$B$3:$AI$200,S1,FALSE)</f>
        <v>800</v>
      </c>
      <c r="T331" s="74">
        <f>VLOOKUP($C$331,[77]납품수량!$B$3:$AI$200,T1,FALSE)</f>
        <v>800</v>
      </c>
      <c r="U331" s="74">
        <f>VLOOKUP($C$331,[77]납품수량!$B$3:$AI$200,U1,FALSE)</f>
        <v>600</v>
      </c>
      <c r="V331" s="74">
        <f>VLOOKUP($C$331,[77]납품수량!$B$3:$AI$200,V1,FALSE)</f>
        <v>600</v>
      </c>
      <c r="W331" s="74">
        <f>VLOOKUP($C$331,[77]납품수량!$B$3:$AI$200,W1,FALSE)</f>
        <v>0</v>
      </c>
      <c r="X331" s="74">
        <f>VLOOKUP($C$331,[77]납품수량!$B$3:$AI$200,X1,FALSE)</f>
        <v>0</v>
      </c>
      <c r="Y331" s="74">
        <f>VLOOKUP($C$331,[77]납품수량!$B$3:$AI$200,Y1,FALSE)</f>
        <v>600</v>
      </c>
      <c r="Z331" s="74">
        <f>VLOOKUP($C$331,[77]납품수량!$B$3:$AI$200,Z1,FALSE)</f>
        <v>600</v>
      </c>
      <c r="AA331" s="74">
        <f>VLOOKUP($C$331,[77]납품수량!$B$3:$AI$200,AA1,FALSE)</f>
        <v>600</v>
      </c>
      <c r="AB331" s="74">
        <f>VLOOKUP($C$331,[77]납품수량!$B$3:$AI$200,AB1,FALSE)</f>
        <v>400</v>
      </c>
      <c r="AC331" s="74">
        <f>VLOOKUP($C$331,[77]납품수량!$B$3:$AI$200,AC1,FALSE)</f>
        <v>800</v>
      </c>
      <c r="AD331" s="74">
        <f>VLOOKUP($C$331,[77]납품수량!$B$3:$AI$200,AD1,FALSE)</f>
        <v>0</v>
      </c>
      <c r="AE331" s="74">
        <f>VLOOKUP($C$331,[77]납품수량!$B$3:$AI$200,AE1,FALSE)</f>
        <v>0</v>
      </c>
      <c r="AF331" s="74">
        <f>VLOOKUP($C$331,[77]납품수량!$B$3:$AI$200,AF1,FALSE)</f>
        <v>600</v>
      </c>
      <c r="AG331" s="74">
        <f>VLOOKUP($C$331,[77]납품수량!$B$3:$AI$200,AG1,FALSE)</f>
        <v>600</v>
      </c>
      <c r="AH331" s="74">
        <f>VLOOKUP($C$331,[77]납품수량!$B$3:$AI$200,AH1,FALSE)</f>
        <v>600</v>
      </c>
      <c r="AI331" s="74">
        <f>VLOOKUP($C$331,[77]납품수량!$B$3:$AI$200,AI1,FALSE)</f>
        <v>600</v>
      </c>
      <c r="AJ331" s="74">
        <f>VLOOKUP($C$331,[77]납품수량!$B$3:$AI$200,AJ1,FALSE)</f>
        <v>600</v>
      </c>
      <c r="AK331" s="74">
        <f>VLOOKUP($C$331,[77]납품수량!$B$3:$AI$200,AK1,FALSE)</f>
        <v>0</v>
      </c>
      <c r="AL331" s="74">
        <f>SUM(G331:AK331)</f>
        <v>12600</v>
      </c>
      <c r="AM331" s="61"/>
      <c r="AN331" s="61"/>
      <c r="AO331" s="61"/>
      <c r="AP331" s="61"/>
      <c r="AQ331" s="61"/>
      <c r="AR331" s="61"/>
      <c r="AS331" s="61"/>
      <c r="AT331" s="61"/>
      <c r="AU331" s="61"/>
      <c r="AV331" s="61"/>
      <c r="AW331" s="61"/>
      <c r="AX331" s="61"/>
      <c r="AY331" s="61"/>
      <c r="AZ331" s="61"/>
      <c r="BA331" s="61"/>
      <c r="BB331" s="61"/>
      <c r="BC331" s="61"/>
      <c r="BD331" s="61"/>
      <c r="BE331" s="61"/>
      <c r="BF331" s="61"/>
      <c r="BG331" s="61"/>
      <c r="BH331" s="61"/>
      <c r="BI331" s="61"/>
      <c r="BJ331" s="61"/>
      <c r="BK331" s="61"/>
      <c r="BL331" s="61"/>
      <c r="BM331" s="61"/>
      <c r="BN331" s="61"/>
      <c r="BO331" s="61"/>
      <c r="BP331" s="61"/>
      <c r="BQ331" s="61"/>
      <c r="BR331" s="61"/>
      <c r="BS331" s="61"/>
      <c r="BT331" s="61"/>
      <c r="BU331" s="61"/>
      <c r="BV331" s="61"/>
      <c r="BW331" s="61"/>
      <c r="BX331" s="61"/>
      <c r="BY331" s="61"/>
      <c r="BZ331" s="61"/>
      <c r="CA331" s="61"/>
      <c r="CB331" s="61"/>
      <c r="CC331" s="61"/>
      <c r="CD331" s="61"/>
      <c r="CE331" s="61"/>
      <c r="CF331" s="61"/>
      <c r="CG331" s="61"/>
      <c r="CH331" s="61"/>
      <c r="CI331" s="61"/>
      <c r="CJ331" s="61"/>
      <c r="CK331" s="61"/>
      <c r="CL331" s="61"/>
      <c r="CM331" s="61"/>
      <c r="CN331" s="61"/>
      <c r="CO331" s="61"/>
      <c r="CP331" s="61"/>
      <c r="CQ331" s="61"/>
      <c r="CR331" s="61"/>
      <c r="CS331" s="61"/>
      <c r="CT331" s="61"/>
      <c r="CU331" s="61"/>
      <c r="CV331" s="61"/>
      <c r="CW331" s="61"/>
      <c r="CX331" s="61"/>
      <c r="CY331" s="61"/>
      <c r="CZ331" s="61"/>
      <c r="DA331" s="61"/>
      <c r="DB331" s="61"/>
    </row>
    <row r="332" spans="1:106" s="58" customFormat="1" ht="16.5" customHeight="1">
      <c r="A332" s="70"/>
      <c r="B332" s="767"/>
      <c r="C332" s="759"/>
      <c r="D332" s="719"/>
      <c r="E332" s="719"/>
      <c r="F332" s="719"/>
      <c r="G332" s="74">
        <f>$F$331*G331</f>
        <v>92000</v>
      </c>
      <c r="H332" s="74">
        <f t="shared" ref="H332:AK332" si="164">$F$331*H331</f>
        <v>0</v>
      </c>
      <c r="I332" s="74">
        <f t="shared" si="164"/>
        <v>0</v>
      </c>
      <c r="J332" s="74">
        <f t="shared" si="164"/>
        <v>0</v>
      </c>
      <c r="K332" s="74">
        <f t="shared" si="164"/>
        <v>0</v>
      </c>
      <c r="L332" s="74">
        <f t="shared" si="164"/>
        <v>0</v>
      </c>
      <c r="M332" s="74">
        <f t="shared" si="164"/>
        <v>138000</v>
      </c>
      <c r="N332" s="74">
        <f t="shared" si="164"/>
        <v>230000</v>
      </c>
      <c r="O332" s="74">
        <f t="shared" si="164"/>
        <v>184000</v>
      </c>
      <c r="P332" s="74">
        <f t="shared" si="164"/>
        <v>46000</v>
      </c>
      <c r="Q332" s="74">
        <f t="shared" si="164"/>
        <v>0</v>
      </c>
      <c r="R332" s="74">
        <f t="shared" si="164"/>
        <v>184000</v>
      </c>
      <c r="S332" s="74">
        <f t="shared" si="164"/>
        <v>184000</v>
      </c>
      <c r="T332" s="74">
        <f t="shared" si="164"/>
        <v>184000</v>
      </c>
      <c r="U332" s="74">
        <f t="shared" si="164"/>
        <v>138000</v>
      </c>
      <c r="V332" s="74">
        <f t="shared" si="164"/>
        <v>138000</v>
      </c>
      <c r="W332" s="74">
        <f t="shared" si="164"/>
        <v>0</v>
      </c>
      <c r="X332" s="74">
        <f t="shared" si="164"/>
        <v>0</v>
      </c>
      <c r="Y332" s="74">
        <f t="shared" si="164"/>
        <v>138000</v>
      </c>
      <c r="Z332" s="74">
        <f t="shared" si="164"/>
        <v>138000</v>
      </c>
      <c r="AA332" s="74">
        <f t="shared" si="164"/>
        <v>138000</v>
      </c>
      <c r="AB332" s="74">
        <f t="shared" si="164"/>
        <v>92000</v>
      </c>
      <c r="AC332" s="74">
        <f t="shared" si="164"/>
        <v>184000</v>
      </c>
      <c r="AD332" s="74">
        <f t="shared" si="164"/>
        <v>0</v>
      </c>
      <c r="AE332" s="74">
        <f t="shared" si="164"/>
        <v>0</v>
      </c>
      <c r="AF332" s="74">
        <f t="shared" si="164"/>
        <v>138000</v>
      </c>
      <c r="AG332" s="74">
        <f t="shared" si="164"/>
        <v>138000</v>
      </c>
      <c r="AH332" s="74">
        <f t="shared" si="164"/>
        <v>138000</v>
      </c>
      <c r="AI332" s="74">
        <f t="shared" si="164"/>
        <v>138000</v>
      </c>
      <c r="AJ332" s="74">
        <f t="shared" si="164"/>
        <v>138000</v>
      </c>
      <c r="AK332" s="74">
        <f t="shared" si="164"/>
        <v>0</v>
      </c>
      <c r="AL332" s="74">
        <f>F331*AL331</f>
        <v>2898000</v>
      </c>
      <c r="AM332" s="61"/>
      <c r="AN332" s="61"/>
      <c r="AO332" s="61"/>
      <c r="AP332" s="61"/>
      <c r="AQ332" s="61"/>
      <c r="AR332" s="61"/>
      <c r="AS332" s="61"/>
      <c r="AT332" s="61"/>
      <c r="AU332" s="61"/>
      <c r="AV332" s="61"/>
      <c r="AW332" s="61"/>
      <c r="AX332" s="61"/>
      <c r="AY332" s="61"/>
      <c r="AZ332" s="61"/>
      <c r="BA332" s="61"/>
      <c r="BB332" s="61"/>
      <c r="BC332" s="61"/>
      <c r="BD332" s="61"/>
      <c r="BE332" s="61"/>
      <c r="BF332" s="61"/>
      <c r="BG332" s="61"/>
      <c r="BH332" s="61"/>
      <c r="BI332" s="61"/>
      <c r="BJ332" s="61"/>
      <c r="BK332" s="61"/>
      <c r="BL332" s="61"/>
      <c r="BM332" s="61"/>
      <c r="BN332" s="61"/>
      <c r="BO332" s="61"/>
      <c r="BP332" s="61"/>
      <c r="BQ332" s="61"/>
      <c r="BR332" s="61"/>
      <c r="BS332" s="61"/>
      <c r="BT332" s="61"/>
      <c r="BU332" s="61"/>
      <c r="BV332" s="61"/>
      <c r="BW332" s="61"/>
      <c r="BX332" s="61"/>
      <c r="BY332" s="61"/>
      <c r="BZ332" s="61"/>
      <c r="CA332" s="61"/>
      <c r="CB332" s="61"/>
      <c r="CC332" s="61"/>
      <c r="CD332" s="61"/>
      <c r="CE332" s="61"/>
      <c r="CF332" s="61"/>
      <c r="CG332" s="61"/>
      <c r="CH332" s="61"/>
      <c r="CI332" s="61"/>
      <c r="CJ332" s="61"/>
      <c r="CK332" s="61"/>
      <c r="CL332" s="61"/>
      <c r="CM332" s="61"/>
      <c r="CN332" s="61"/>
      <c r="CO332" s="61"/>
      <c r="CP332" s="61"/>
      <c r="CQ332" s="61"/>
      <c r="CR332" s="61"/>
      <c r="CS332" s="61"/>
      <c r="CT332" s="61"/>
      <c r="CU332" s="61"/>
      <c r="CV332" s="61"/>
      <c r="CW332" s="61"/>
      <c r="CX332" s="61"/>
      <c r="CY332" s="61"/>
      <c r="CZ332" s="61"/>
      <c r="DA332" s="61"/>
      <c r="DB332" s="61"/>
    </row>
    <row r="333" spans="1:106" s="58" customFormat="1" ht="16.5" customHeight="1">
      <c r="A333" s="70" t="s">
        <v>425</v>
      </c>
      <c r="B333" s="767"/>
      <c r="C333" s="758" t="s">
        <v>17</v>
      </c>
      <c r="D333" s="718" t="str">
        <f>[76]납품수량!C65</f>
        <v>BRACKET FRAME A RH</v>
      </c>
      <c r="E333" s="718" t="str">
        <f>[76]납품수량!D65</f>
        <v>KA4-R</v>
      </c>
      <c r="F333" s="718">
        <f>VLOOKUP(C333,'[72]납품수량(영업)'!$C$3:$F$260,4,FALSE)</f>
        <v>230</v>
      </c>
      <c r="G333" s="74">
        <f>VLOOKUP($C$333,[77]납품수량!$B$3:$AI$200,G1,FALSE)</f>
        <v>400</v>
      </c>
      <c r="H333" s="74">
        <f>VLOOKUP($C$333,[77]납품수량!$B$3:$AI$200,H1,FALSE)</f>
        <v>0</v>
      </c>
      <c r="I333" s="74">
        <f>VLOOKUP($C$333,[77]납품수량!$B$3:$AI$200,I1,FALSE)</f>
        <v>0</v>
      </c>
      <c r="J333" s="74">
        <f>VLOOKUP($C$333,[77]납품수량!$B$3:$AI$200,J1,FALSE)</f>
        <v>0</v>
      </c>
      <c r="K333" s="74">
        <f>VLOOKUP($C$333,[77]납품수량!$B$3:$AI$200,K1,FALSE)</f>
        <v>0</v>
      </c>
      <c r="L333" s="74">
        <f>VLOOKUP($C$333,[77]납품수량!$B$3:$AI$200,L1,FALSE)</f>
        <v>0</v>
      </c>
      <c r="M333" s="74">
        <f>VLOOKUP($C$333,[77]납품수량!$B$3:$AI$200,M1,FALSE)</f>
        <v>200</v>
      </c>
      <c r="N333" s="74">
        <f>VLOOKUP($C$333,[77]납품수량!$B$3:$AI$200,N1,FALSE)</f>
        <v>1400</v>
      </c>
      <c r="O333" s="74">
        <f>VLOOKUP($C$333,[77]납품수량!$B$3:$AI$200,O1,FALSE)</f>
        <v>800</v>
      </c>
      <c r="P333" s="74">
        <f>VLOOKUP($C$333,[77]납품수량!$B$3:$AI$200,P1,FALSE)</f>
        <v>200</v>
      </c>
      <c r="Q333" s="74">
        <f>VLOOKUP($C$333,[77]납품수량!$B$3:$AI$200,Q1,FALSE)</f>
        <v>0</v>
      </c>
      <c r="R333" s="74">
        <f>VLOOKUP($C$333,[77]납품수량!$B$3:$AI$200,R1,FALSE)</f>
        <v>800</v>
      </c>
      <c r="S333" s="74">
        <f>VLOOKUP($C$333,[77]납품수량!$B$3:$AI$200,S1,FALSE)</f>
        <v>600</v>
      </c>
      <c r="T333" s="74">
        <f>VLOOKUP($C$333,[77]납품수량!$B$3:$AI$200,T1,FALSE)</f>
        <v>800</v>
      </c>
      <c r="U333" s="74">
        <f>VLOOKUP($C$333,[77]납품수량!$B$3:$AI$200,U1,FALSE)</f>
        <v>600</v>
      </c>
      <c r="V333" s="74">
        <f>VLOOKUP($C$333,[77]납품수량!$B$3:$AI$200,V1,FALSE)</f>
        <v>400</v>
      </c>
      <c r="W333" s="74">
        <f>VLOOKUP($C$333,[77]납품수량!$B$3:$AI$200,W1,FALSE)</f>
        <v>0</v>
      </c>
      <c r="X333" s="74">
        <f>VLOOKUP($C$333,[77]납품수량!$B$3:$AI$200,X1,FALSE)</f>
        <v>0</v>
      </c>
      <c r="Y333" s="74">
        <f>VLOOKUP($C$333,[77]납품수량!$B$3:$AI$200,Y1,FALSE)</f>
        <v>800</v>
      </c>
      <c r="Z333" s="74">
        <f>VLOOKUP($C$333,[77]납품수량!$B$3:$AI$200,Z1,FALSE)</f>
        <v>800</v>
      </c>
      <c r="AA333" s="74">
        <f>VLOOKUP($C$333,[77]납품수량!$B$3:$AI$200,AA1,FALSE)</f>
        <v>600</v>
      </c>
      <c r="AB333" s="74">
        <f>VLOOKUP($C$333,[77]납품수량!$B$3:$AI$200,AB1,FALSE)</f>
        <v>600</v>
      </c>
      <c r="AC333" s="74">
        <f>VLOOKUP($C$333,[77]납품수량!$B$3:$AI$200,AC1,FALSE)</f>
        <v>600</v>
      </c>
      <c r="AD333" s="74">
        <f>VLOOKUP($C$333,[77]납품수량!$B$3:$AI$200,AD1,FALSE)</f>
        <v>0</v>
      </c>
      <c r="AE333" s="74">
        <f>VLOOKUP($C$333,[77]납품수량!$B$3:$AI$200,AE1,FALSE)</f>
        <v>0</v>
      </c>
      <c r="AF333" s="74">
        <f>VLOOKUP($C$333,[77]납품수량!$B$3:$AI$200,AF1,FALSE)</f>
        <v>600</v>
      </c>
      <c r="AG333" s="74">
        <f>VLOOKUP($C$333,[77]납품수량!$B$3:$AI$200,AG1,FALSE)</f>
        <v>600</v>
      </c>
      <c r="AH333" s="74">
        <f>VLOOKUP($C$333,[77]납품수량!$B$3:$AI$200,AH1,FALSE)</f>
        <v>600</v>
      </c>
      <c r="AI333" s="74">
        <f>VLOOKUP($C$333,[77]납품수량!$B$3:$AI$200,AI1,FALSE)</f>
        <v>600</v>
      </c>
      <c r="AJ333" s="74">
        <f>VLOOKUP($C$333,[77]납품수량!$B$3:$AI$200,AJ1,FALSE)</f>
        <v>600</v>
      </c>
      <c r="AK333" s="74">
        <f>VLOOKUP($C$333,[77]납품수량!$B$3:$AI$200,AK1,FALSE)</f>
        <v>0</v>
      </c>
      <c r="AL333" s="74">
        <f>SUM(G333:AK333)</f>
        <v>12600</v>
      </c>
      <c r="AM333" s="61"/>
      <c r="AN333" s="61"/>
      <c r="AO333" s="61"/>
      <c r="AP333" s="61"/>
      <c r="AQ333" s="61"/>
      <c r="AR333" s="61"/>
      <c r="AS333" s="61"/>
      <c r="AT333" s="61"/>
      <c r="AU333" s="61"/>
      <c r="AV333" s="61"/>
      <c r="AW333" s="61"/>
      <c r="AX333" s="61"/>
      <c r="AY333" s="61"/>
      <c r="AZ333" s="61"/>
      <c r="BA333" s="61"/>
      <c r="BB333" s="61"/>
      <c r="BC333" s="61"/>
      <c r="BD333" s="61"/>
      <c r="BE333" s="61"/>
      <c r="BF333" s="61"/>
      <c r="BG333" s="61"/>
      <c r="BH333" s="61"/>
      <c r="BI333" s="61"/>
      <c r="BJ333" s="61"/>
      <c r="BK333" s="61"/>
      <c r="BL333" s="61"/>
      <c r="BM333" s="61"/>
      <c r="BN333" s="61"/>
      <c r="BO333" s="61"/>
      <c r="BP333" s="61"/>
      <c r="BQ333" s="61"/>
      <c r="BR333" s="61"/>
      <c r="BS333" s="61"/>
      <c r="BT333" s="61"/>
      <c r="BU333" s="61"/>
      <c r="BV333" s="61"/>
      <c r="BW333" s="61"/>
      <c r="BX333" s="61"/>
      <c r="BY333" s="61"/>
      <c r="BZ333" s="61"/>
      <c r="CA333" s="61"/>
      <c r="CB333" s="61"/>
      <c r="CC333" s="61"/>
      <c r="CD333" s="61"/>
      <c r="CE333" s="61"/>
      <c r="CF333" s="61"/>
      <c r="CG333" s="61"/>
      <c r="CH333" s="61"/>
      <c r="CI333" s="61"/>
      <c r="CJ333" s="61"/>
      <c r="CK333" s="61"/>
      <c r="CL333" s="61"/>
      <c r="CM333" s="61"/>
      <c r="CN333" s="61"/>
      <c r="CO333" s="61"/>
      <c r="CP333" s="61"/>
      <c r="CQ333" s="61"/>
      <c r="CR333" s="61"/>
      <c r="CS333" s="61"/>
      <c r="CT333" s="61"/>
      <c r="CU333" s="61"/>
      <c r="CV333" s="61"/>
      <c r="CW333" s="61"/>
      <c r="CX333" s="61"/>
      <c r="CY333" s="61"/>
      <c r="CZ333" s="61"/>
      <c r="DA333" s="61"/>
      <c r="DB333" s="61"/>
    </row>
    <row r="334" spans="1:106" s="58" customFormat="1" ht="16.5" customHeight="1">
      <c r="A334" s="70"/>
      <c r="B334" s="767"/>
      <c r="C334" s="759"/>
      <c r="D334" s="719"/>
      <c r="E334" s="719"/>
      <c r="F334" s="719"/>
      <c r="G334" s="74">
        <f>$F$333*G333</f>
        <v>92000</v>
      </c>
      <c r="H334" s="74">
        <f t="shared" ref="H334:AK334" si="165">$F$333*H333</f>
        <v>0</v>
      </c>
      <c r="I334" s="74">
        <f t="shared" si="165"/>
        <v>0</v>
      </c>
      <c r="J334" s="74">
        <f t="shared" si="165"/>
        <v>0</v>
      </c>
      <c r="K334" s="74">
        <f t="shared" si="165"/>
        <v>0</v>
      </c>
      <c r="L334" s="74">
        <f t="shared" si="165"/>
        <v>0</v>
      </c>
      <c r="M334" s="74">
        <f t="shared" si="165"/>
        <v>46000</v>
      </c>
      <c r="N334" s="74">
        <f t="shared" si="165"/>
        <v>322000</v>
      </c>
      <c r="O334" s="74">
        <f t="shared" si="165"/>
        <v>184000</v>
      </c>
      <c r="P334" s="74">
        <f t="shared" si="165"/>
        <v>46000</v>
      </c>
      <c r="Q334" s="74">
        <f t="shared" si="165"/>
        <v>0</v>
      </c>
      <c r="R334" s="74">
        <f t="shared" si="165"/>
        <v>184000</v>
      </c>
      <c r="S334" s="74">
        <f t="shared" si="165"/>
        <v>138000</v>
      </c>
      <c r="T334" s="74">
        <f t="shared" si="165"/>
        <v>184000</v>
      </c>
      <c r="U334" s="74">
        <f t="shared" si="165"/>
        <v>138000</v>
      </c>
      <c r="V334" s="74">
        <f t="shared" si="165"/>
        <v>92000</v>
      </c>
      <c r="W334" s="74">
        <f t="shared" si="165"/>
        <v>0</v>
      </c>
      <c r="X334" s="74">
        <f t="shared" si="165"/>
        <v>0</v>
      </c>
      <c r="Y334" s="74">
        <f t="shared" si="165"/>
        <v>184000</v>
      </c>
      <c r="Z334" s="74">
        <f t="shared" si="165"/>
        <v>184000</v>
      </c>
      <c r="AA334" s="74">
        <f t="shared" si="165"/>
        <v>138000</v>
      </c>
      <c r="AB334" s="74">
        <f t="shared" si="165"/>
        <v>138000</v>
      </c>
      <c r="AC334" s="74">
        <f t="shared" si="165"/>
        <v>138000</v>
      </c>
      <c r="AD334" s="74">
        <f t="shared" si="165"/>
        <v>0</v>
      </c>
      <c r="AE334" s="74">
        <f t="shared" si="165"/>
        <v>0</v>
      </c>
      <c r="AF334" s="74">
        <f t="shared" si="165"/>
        <v>138000</v>
      </c>
      <c r="AG334" s="74">
        <f t="shared" si="165"/>
        <v>138000</v>
      </c>
      <c r="AH334" s="74">
        <f t="shared" si="165"/>
        <v>138000</v>
      </c>
      <c r="AI334" s="74">
        <f t="shared" si="165"/>
        <v>138000</v>
      </c>
      <c r="AJ334" s="74">
        <f t="shared" si="165"/>
        <v>138000</v>
      </c>
      <c r="AK334" s="74">
        <f t="shared" si="165"/>
        <v>0</v>
      </c>
      <c r="AL334" s="74">
        <f>F333*AL333</f>
        <v>2898000</v>
      </c>
      <c r="AM334" s="61"/>
      <c r="AN334" s="61"/>
      <c r="AO334" s="61"/>
      <c r="AP334" s="61"/>
      <c r="AQ334" s="61"/>
      <c r="AR334" s="61"/>
      <c r="AS334" s="61"/>
      <c r="AT334" s="61"/>
      <c r="AU334" s="61"/>
      <c r="AV334" s="61"/>
      <c r="AW334" s="61"/>
      <c r="AX334" s="61"/>
      <c r="AY334" s="61"/>
      <c r="AZ334" s="61"/>
      <c r="BA334" s="61"/>
      <c r="BB334" s="61"/>
      <c r="BC334" s="61"/>
      <c r="BD334" s="61"/>
      <c r="BE334" s="61"/>
      <c r="BF334" s="61"/>
      <c r="BG334" s="61"/>
      <c r="BH334" s="61"/>
      <c r="BI334" s="61"/>
      <c r="BJ334" s="61"/>
      <c r="BK334" s="61"/>
      <c r="BL334" s="61"/>
      <c r="BM334" s="61"/>
      <c r="BN334" s="61"/>
      <c r="BO334" s="61"/>
      <c r="BP334" s="61"/>
      <c r="BQ334" s="61"/>
      <c r="BR334" s="61"/>
      <c r="BS334" s="61"/>
      <c r="BT334" s="61"/>
      <c r="BU334" s="61"/>
      <c r="BV334" s="61"/>
      <c r="BW334" s="61"/>
      <c r="BX334" s="61"/>
      <c r="BY334" s="61"/>
      <c r="BZ334" s="61"/>
      <c r="CA334" s="61"/>
      <c r="CB334" s="61"/>
      <c r="CC334" s="61"/>
      <c r="CD334" s="61"/>
      <c r="CE334" s="61"/>
      <c r="CF334" s="61"/>
      <c r="CG334" s="61"/>
      <c r="CH334" s="61"/>
      <c r="CI334" s="61"/>
      <c r="CJ334" s="61"/>
      <c r="CK334" s="61"/>
      <c r="CL334" s="61"/>
      <c r="CM334" s="61"/>
      <c r="CN334" s="61"/>
      <c r="CO334" s="61"/>
      <c r="CP334" s="61"/>
      <c r="CQ334" s="61"/>
      <c r="CR334" s="61"/>
      <c r="CS334" s="61"/>
      <c r="CT334" s="61"/>
      <c r="CU334" s="61"/>
      <c r="CV334" s="61"/>
      <c r="CW334" s="61"/>
      <c r="CX334" s="61"/>
      <c r="CY334" s="61"/>
      <c r="CZ334" s="61"/>
      <c r="DA334" s="61"/>
      <c r="DB334" s="61"/>
    </row>
    <row r="335" spans="1:106" s="58" customFormat="1" ht="16.5" customHeight="1">
      <c r="A335" s="70" t="s">
        <v>425</v>
      </c>
      <c r="B335" s="767"/>
      <c r="C335" s="758" t="s">
        <v>18</v>
      </c>
      <c r="D335" s="718" t="str">
        <f>[76]납품수량!C66</f>
        <v>2ND ROOM LAMP BRACKET ASSY</v>
      </c>
      <c r="E335" s="718" t="str">
        <f>[76]납품수량!D66</f>
        <v>KA4-R</v>
      </c>
      <c r="F335" s="718">
        <f>VLOOKUP(C335,'[72]납품수량(영업)'!$C$3:$F$260,4,FALSE)</f>
        <v>881</v>
      </c>
      <c r="G335" s="74">
        <f>VLOOKUP($C$335,[77]납품수량!$B$3:$AI$200,G1,FALSE)</f>
        <v>200</v>
      </c>
      <c r="H335" s="74">
        <f>VLOOKUP($C$335,[77]납품수량!$B$3:$AI$200,H1,FALSE)</f>
        <v>0</v>
      </c>
      <c r="I335" s="74">
        <f>VLOOKUP($C$335,[77]납품수량!$B$3:$AI$200,I1,FALSE)</f>
        <v>0</v>
      </c>
      <c r="J335" s="74">
        <f>VLOOKUP($C$335,[77]납품수량!$B$3:$AI$200,J1,FALSE)</f>
        <v>0</v>
      </c>
      <c r="K335" s="74">
        <f>VLOOKUP($C$335,[77]납품수량!$B$3:$AI$200,K1,FALSE)</f>
        <v>0</v>
      </c>
      <c r="L335" s="74">
        <f>VLOOKUP($C$335,[77]납품수량!$B$3:$AI$200,L1,FALSE)</f>
        <v>0</v>
      </c>
      <c r="M335" s="74">
        <f>VLOOKUP($C$335,[77]납품수량!$B$3:$AI$200,M1,FALSE)</f>
        <v>400</v>
      </c>
      <c r="N335" s="74">
        <f>VLOOKUP($C$335,[77]납품수량!$B$3:$AI$200,N1,FALSE)</f>
        <v>400</v>
      </c>
      <c r="O335" s="74">
        <f>VLOOKUP($C$335,[77]납품수량!$B$3:$AI$200,O1,FALSE)</f>
        <v>400</v>
      </c>
      <c r="P335" s="74">
        <f>VLOOKUP($C$335,[77]납품수량!$B$3:$AI$200,P1,FALSE)</f>
        <v>200</v>
      </c>
      <c r="Q335" s="74">
        <f>VLOOKUP($C$335,[77]납품수량!$B$3:$AI$200,Q1,FALSE)</f>
        <v>0</v>
      </c>
      <c r="R335" s="74">
        <f>VLOOKUP($C$335,[77]납품수량!$B$3:$AI$200,R1,FALSE)</f>
        <v>400</v>
      </c>
      <c r="S335" s="74">
        <f>VLOOKUP($C$335,[77]납품수량!$B$3:$AI$200,S1,FALSE)</f>
        <v>250</v>
      </c>
      <c r="T335" s="74">
        <f>VLOOKUP($C$335,[77]납품수량!$B$3:$AI$200,T1,FALSE)</f>
        <v>550</v>
      </c>
      <c r="U335" s="74">
        <f>VLOOKUP($C$335,[77]납품수량!$B$3:$AI$200,U1,FALSE)</f>
        <v>250</v>
      </c>
      <c r="V335" s="74">
        <f>VLOOKUP($C$335,[77]납품수량!$B$3:$AI$200,V1,FALSE)</f>
        <v>250</v>
      </c>
      <c r="W335" s="74">
        <f>VLOOKUP($C$335,[77]납품수량!$B$3:$AI$200,W1,FALSE)</f>
        <v>0</v>
      </c>
      <c r="X335" s="74">
        <f>VLOOKUP($C$335,[77]납품수량!$B$3:$AI$200,X1,FALSE)</f>
        <v>0</v>
      </c>
      <c r="Y335" s="74">
        <f>VLOOKUP($C$335,[77]납품수량!$B$3:$AI$200,Y1,FALSE)</f>
        <v>300</v>
      </c>
      <c r="Z335" s="74">
        <f>VLOOKUP($C$335,[77]납품수량!$B$3:$AI$200,Z1,FALSE)</f>
        <v>300</v>
      </c>
      <c r="AA335" s="74">
        <f>VLOOKUP($C$335,[77]납품수량!$B$3:$AI$200,AA1,FALSE)</f>
        <v>300</v>
      </c>
      <c r="AB335" s="74">
        <f>VLOOKUP($C$335,[77]납품수량!$B$3:$AI$200,AB1,FALSE)</f>
        <v>300</v>
      </c>
      <c r="AC335" s="74">
        <f>VLOOKUP($C$335,[77]납품수량!$B$3:$AI$200,AC1,FALSE)</f>
        <v>300</v>
      </c>
      <c r="AD335" s="74">
        <f>VLOOKUP($C$335,[77]납품수량!$B$3:$AI$200,AD1,FALSE)</f>
        <v>0</v>
      </c>
      <c r="AE335" s="74">
        <f>VLOOKUP($C$335,[77]납품수량!$B$3:$AI$200,AE1,FALSE)</f>
        <v>0</v>
      </c>
      <c r="AF335" s="74">
        <f>VLOOKUP($C$335,[77]납품수량!$B$3:$AI$200,AF1,FALSE)</f>
        <v>300</v>
      </c>
      <c r="AG335" s="74">
        <f>VLOOKUP($C$335,[77]납품수량!$B$3:$AI$200,AG1,FALSE)</f>
        <v>300</v>
      </c>
      <c r="AH335" s="74">
        <f>VLOOKUP($C$335,[77]납품수량!$B$3:$AI$200,AH1,FALSE)</f>
        <v>300</v>
      </c>
      <c r="AI335" s="74">
        <f>VLOOKUP($C$335,[77]납품수량!$B$3:$AI$200,AI1,FALSE)</f>
        <v>300</v>
      </c>
      <c r="AJ335" s="74">
        <f>VLOOKUP($C$335,[77]납품수량!$B$3:$AI$200,AJ1,FALSE)</f>
        <v>300</v>
      </c>
      <c r="AK335" s="74">
        <f>VLOOKUP($C$335,[77]납품수량!$B$3:$AI$200,AK1,FALSE)</f>
        <v>0</v>
      </c>
      <c r="AL335" s="74">
        <f>SUM(G335:AK335)</f>
        <v>6300</v>
      </c>
      <c r="AM335" s="61"/>
      <c r="AN335" s="61"/>
      <c r="AO335" s="61"/>
      <c r="AP335" s="61"/>
      <c r="AQ335" s="61"/>
      <c r="AR335" s="61"/>
      <c r="AS335" s="61"/>
      <c r="AT335" s="61"/>
      <c r="AU335" s="61"/>
      <c r="AV335" s="61"/>
      <c r="AW335" s="61"/>
      <c r="AX335" s="61"/>
      <c r="AY335" s="61"/>
      <c r="AZ335" s="61"/>
      <c r="BA335" s="61"/>
      <c r="BB335" s="61"/>
      <c r="BC335" s="61"/>
      <c r="BD335" s="61"/>
      <c r="BE335" s="61"/>
      <c r="BF335" s="61"/>
      <c r="BG335" s="61"/>
      <c r="BH335" s="61"/>
      <c r="BI335" s="61"/>
      <c r="BJ335" s="61"/>
      <c r="BK335" s="61"/>
      <c r="BL335" s="61"/>
      <c r="BM335" s="61"/>
      <c r="BN335" s="61"/>
      <c r="BO335" s="61"/>
      <c r="BP335" s="61"/>
      <c r="BQ335" s="61"/>
      <c r="BR335" s="61"/>
      <c r="BS335" s="61"/>
      <c r="BT335" s="61"/>
      <c r="BU335" s="61"/>
      <c r="BV335" s="61"/>
      <c r="BW335" s="61"/>
      <c r="BX335" s="61"/>
      <c r="BY335" s="61"/>
      <c r="BZ335" s="61"/>
      <c r="CA335" s="61"/>
      <c r="CB335" s="61"/>
      <c r="CC335" s="61"/>
      <c r="CD335" s="61"/>
      <c r="CE335" s="61"/>
      <c r="CF335" s="61"/>
      <c r="CG335" s="61"/>
      <c r="CH335" s="61"/>
      <c r="CI335" s="61"/>
      <c r="CJ335" s="61"/>
      <c r="CK335" s="61"/>
      <c r="CL335" s="61"/>
      <c r="CM335" s="61"/>
      <c r="CN335" s="61"/>
      <c r="CO335" s="61"/>
      <c r="CP335" s="61"/>
      <c r="CQ335" s="61"/>
      <c r="CR335" s="61"/>
      <c r="CS335" s="61"/>
      <c r="CT335" s="61"/>
      <c r="CU335" s="61"/>
      <c r="CV335" s="61"/>
      <c r="CW335" s="61"/>
      <c r="CX335" s="61"/>
      <c r="CY335" s="61"/>
      <c r="CZ335" s="61"/>
      <c r="DA335" s="61"/>
      <c r="DB335" s="61"/>
    </row>
    <row r="336" spans="1:106" s="58" customFormat="1" ht="16.5" customHeight="1">
      <c r="A336" s="70"/>
      <c r="B336" s="767"/>
      <c r="C336" s="759"/>
      <c r="D336" s="719"/>
      <c r="E336" s="719"/>
      <c r="F336" s="719"/>
      <c r="G336" s="74">
        <f>$F$335*G335</f>
        <v>176200</v>
      </c>
      <c r="H336" s="74">
        <f t="shared" ref="H336:AK336" si="166">$F$335*H335</f>
        <v>0</v>
      </c>
      <c r="I336" s="74">
        <f t="shared" si="166"/>
        <v>0</v>
      </c>
      <c r="J336" s="74">
        <f t="shared" si="166"/>
        <v>0</v>
      </c>
      <c r="K336" s="74">
        <f t="shared" si="166"/>
        <v>0</v>
      </c>
      <c r="L336" s="74">
        <f t="shared" si="166"/>
        <v>0</v>
      </c>
      <c r="M336" s="74">
        <f t="shared" si="166"/>
        <v>352400</v>
      </c>
      <c r="N336" s="74">
        <f t="shared" si="166"/>
        <v>352400</v>
      </c>
      <c r="O336" s="74">
        <f t="shared" si="166"/>
        <v>352400</v>
      </c>
      <c r="P336" s="74">
        <f t="shared" si="166"/>
        <v>176200</v>
      </c>
      <c r="Q336" s="74">
        <f t="shared" si="166"/>
        <v>0</v>
      </c>
      <c r="R336" s="74">
        <f t="shared" si="166"/>
        <v>352400</v>
      </c>
      <c r="S336" s="74">
        <f t="shared" si="166"/>
        <v>220250</v>
      </c>
      <c r="T336" s="74">
        <f t="shared" si="166"/>
        <v>484550</v>
      </c>
      <c r="U336" s="74">
        <f t="shared" si="166"/>
        <v>220250</v>
      </c>
      <c r="V336" s="74">
        <f t="shared" si="166"/>
        <v>220250</v>
      </c>
      <c r="W336" s="74">
        <f t="shared" si="166"/>
        <v>0</v>
      </c>
      <c r="X336" s="74">
        <f t="shared" si="166"/>
        <v>0</v>
      </c>
      <c r="Y336" s="74">
        <f t="shared" si="166"/>
        <v>264300</v>
      </c>
      <c r="Z336" s="74">
        <f t="shared" si="166"/>
        <v>264300</v>
      </c>
      <c r="AA336" s="74">
        <f t="shared" si="166"/>
        <v>264300</v>
      </c>
      <c r="AB336" s="74">
        <f t="shared" si="166"/>
        <v>264300</v>
      </c>
      <c r="AC336" s="74">
        <f t="shared" si="166"/>
        <v>264300</v>
      </c>
      <c r="AD336" s="74">
        <f t="shared" si="166"/>
        <v>0</v>
      </c>
      <c r="AE336" s="74">
        <f t="shared" si="166"/>
        <v>0</v>
      </c>
      <c r="AF336" s="74">
        <f t="shared" si="166"/>
        <v>264300</v>
      </c>
      <c r="AG336" s="74">
        <f t="shared" si="166"/>
        <v>264300</v>
      </c>
      <c r="AH336" s="74">
        <f t="shared" si="166"/>
        <v>264300</v>
      </c>
      <c r="AI336" s="74">
        <f t="shared" si="166"/>
        <v>264300</v>
      </c>
      <c r="AJ336" s="74">
        <f t="shared" si="166"/>
        <v>264300</v>
      </c>
      <c r="AK336" s="74">
        <f t="shared" si="166"/>
        <v>0</v>
      </c>
      <c r="AL336" s="74">
        <f>F335*AL335</f>
        <v>5550300</v>
      </c>
      <c r="AM336" s="61"/>
      <c r="AN336" s="61"/>
      <c r="AO336" s="61"/>
      <c r="AP336" s="61"/>
      <c r="AQ336" s="61"/>
      <c r="AR336" s="61"/>
      <c r="AS336" s="61"/>
      <c r="AT336" s="61"/>
      <c r="AU336" s="61"/>
      <c r="AV336" s="61"/>
      <c r="AW336" s="61"/>
      <c r="AX336" s="61"/>
      <c r="AY336" s="61"/>
      <c r="AZ336" s="61"/>
      <c r="BA336" s="61"/>
      <c r="BB336" s="61"/>
      <c r="BC336" s="61"/>
      <c r="BD336" s="61"/>
      <c r="BE336" s="61"/>
      <c r="BF336" s="61"/>
      <c r="BG336" s="61"/>
      <c r="BH336" s="61"/>
      <c r="BI336" s="61"/>
      <c r="BJ336" s="61"/>
      <c r="BK336" s="61"/>
      <c r="BL336" s="61"/>
      <c r="BM336" s="61"/>
      <c r="BN336" s="61"/>
      <c r="BO336" s="61"/>
      <c r="BP336" s="61"/>
      <c r="BQ336" s="61"/>
      <c r="BR336" s="61"/>
      <c r="BS336" s="61"/>
      <c r="BT336" s="61"/>
      <c r="BU336" s="61"/>
      <c r="BV336" s="61"/>
      <c r="BW336" s="61"/>
      <c r="BX336" s="61"/>
      <c r="BY336" s="61"/>
      <c r="BZ336" s="61"/>
      <c r="CA336" s="61"/>
      <c r="CB336" s="61"/>
      <c r="CC336" s="61"/>
      <c r="CD336" s="61"/>
      <c r="CE336" s="61"/>
      <c r="CF336" s="61"/>
      <c r="CG336" s="61"/>
      <c r="CH336" s="61"/>
      <c r="CI336" s="61"/>
      <c r="CJ336" s="61"/>
      <c r="CK336" s="61"/>
      <c r="CL336" s="61"/>
      <c r="CM336" s="61"/>
      <c r="CN336" s="61"/>
      <c r="CO336" s="61"/>
      <c r="CP336" s="61"/>
      <c r="CQ336" s="61"/>
      <c r="CR336" s="61"/>
      <c r="CS336" s="61"/>
      <c r="CT336" s="61"/>
      <c r="CU336" s="61"/>
      <c r="CV336" s="61"/>
      <c r="CW336" s="61"/>
      <c r="CX336" s="61"/>
      <c r="CY336" s="61"/>
      <c r="CZ336" s="61"/>
      <c r="DA336" s="61"/>
      <c r="DB336" s="61"/>
    </row>
    <row r="337" spans="1:106" s="58" customFormat="1" ht="16.5" customHeight="1">
      <c r="A337" s="70" t="s">
        <v>425</v>
      </c>
      <c r="B337" s="767"/>
      <c r="C337" s="760"/>
      <c r="D337" s="762" t="e">
        <f>[76]납품수량!C67</f>
        <v>#REF!</v>
      </c>
      <c r="E337" s="762" t="str">
        <f>[76]납품수량!D67</f>
        <v>KA4</v>
      </c>
      <c r="F337" s="762"/>
      <c r="G337" s="87">
        <f>$F$336*G336</f>
        <v>0</v>
      </c>
      <c r="H337" s="87">
        <f t="shared" ref="H337:AK337" si="167">$F$336*H336</f>
        <v>0</v>
      </c>
      <c r="I337" s="87">
        <f t="shared" si="167"/>
        <v>0</v>
      </c>
      <c r="J337" s="87">
        <f t="shared" si="167"/>
        <v>0</v>
      </c>
      <c r="K337" s="87">
        <f t="shared" si="167"/>
        <v>0</v>
      </c>
      <c r="L337" s="87">
        <f t="shared" si="167"/>
        <v>0</v>
      </c>
      <c r="M337" s="87">
        <f t="shared" si="167"/>
        <v>0</v>
      </c>
      <c r="N337" s="87">
        <f t="shared" si="167"/>
        <v>0</v>
      </c>
      <c r="O337" s="87">
        <f t="shared" si="167"/>
        <v>0</v>
      </c>
      <c r="P337" s="87">
        <f t="shared" si="167"/>
        <v>0</v>
      </c>
      <c r="Q337" s="87">
        <f t="shared" si="167"/>
        <v>0</v>
      </c>
      <c r="R337" s="87">
        <f t="shared" si="167"/>
        <v>0</v>
      </c>
      <c r="S337" s="87">
        <f t="shared" si="167"/>
        <v>0</v>
      </c>
      <c r="T337" s="87">
        <f t="shared" si="167"/>
        <v>0</v>
      </c>
      <c r="U337" s="87">
        <f t="shared" si="167"/>
        <v>0</v>
      </c>
      <c r="V337" s="87">
        <f t="shared" si="167"/>
        <v>0</v>
      </c>
      <c r="W337" s="87">
        <f t="shared" si="167"/>
        <v>0</v>
      </c>
      <c r="X337" s="87">
        <f t="shared" si="167"/>
        <v>0</v>
      </c>
      <c r="Y337" s="87">
        <f t="shared" si="167"/>
        <v>0</v>
      </c>
      <c r="Z337" s="87">
        <f t="shared" si="167"/>
        <v>0</v>
      </c>
      <c r="AA337" s="87">
        <f t="shared" si="167"/>
        <v>0</v>
      </c>
      <c r="AB337" s="87">
        <f t="shared" si="167"/>
        <v>0</v>
      </c>
      <c r="AC337" s="87">
        <f t="shared" si="167"/>
        <v>0</v>
      </c>
      <c r="AD337" s="87">
        <f t="shared" si="167"/>
        <v>0</v>
      </c>
      <c r="AE337" s="87">
        <f t="shared" si="167"/>
        <v>0</v>
      </c>
      <c r="AF337" s="87">
        <f t="shared" si="167"/>
        <v>0</v>
      </c>
      <c r="AG337" s="87">
        <f t="shared" si="167"/>
        <v>0</v>
      </c>
      <c r="AH337" s="87">
        <f t="shared" si="167"/>
        <v>0</v>
      </c>
      <c r="AI337" s="87">
        <f t="shared" si="167"/>
        <v>0</v>
      </c>
      <c r="AJ337" s="87">
        <f t="shared" si="167"/>
        <v>0</v>
      </c>
      <c r="AK337" s="87">
        <f t="shared" si="167"/>
        <v>0</v>
      </c>
      <c r="AL337" s="74">
        <f>SUM(G337:AK337)</f>
        <v>0</v>
      </c>
      <c r="AM337" s="61"/>
      <c r="AN337" s="61"/>
      <c r="AO337" s="61"/>
      <c r="AP337" s="61"/>
      <c r="AQ337" s="61"/>
      <c r="AR337" s="61"/>
      <c r="AS337" s="61"/>
      <c r="AT337" s="61"/>
      <c r="AU337" s="61"/>
      <c r="AV337" s="61"/>
      <c r="AW337" s="61"/>
      <c r="AX337" s="61"/>
      <c r="AY337" s="61"/>
      <c r="AZ337" s="61"/>
      <c r="BA337" s="61"/>
      <c r="BB337" s="61"/>
      <c r="BC337" s="61"/>
      <c r="BD337" s="61"/>
      <c r="BE337" s="61"/>
      <c r="BF337" s="61"/>
      <c r="BG337" s="61"/>
      <c r="BH337" s="61"/>
      <c r="BI337" s="61"/>
      <c r="BJ337" s="61"/>
      <c r="BK337" s="61"/>
      <c r="BL337" s="61"/>
      <c r="BM337" s="61"/>
      <c r="BN337" s="61"/>
      <c r="BO337" s="61"/>
      <c r="BP337" s="61"/>
      <c r="BQ337" s="61"/>
      <c r="BR337" s="61"/>
      <c r="BS337" s="61"/>
      <c r="BT337" s="61"/>
      <c r="BU337" s="61"/>
      <c r="BV337" s="61"/>
      <c r="BW337" s="61"/>
      <c r="BX337" s="61"/>
      <c r="BY337" s="61"/>
      <c r="BZ337" s="61"/>
      <c r="CA337" s="61"/>
      <c r="CB337" s="61"/>
      <c r="CC337" s="61"/>
      <c r="CD337" s="61"/>
      <c r="CE337" s="61"/>
      <c r="CF337" s="61"/>
      <c r="CG337" s="61"/>
      <c r="CH337" s="61"/>
      <c r="CI337" s="61"/>
      <c r="CJ337" s="61"/>
      <c r="CK337" s="61"/>
      <c r="CL337" s="61"/>
      <c r="CM337" s="61"/>
      <c r="CN337" s="61"/>
      <c r="CO337" s="61"/>
      <c r="CP337" s="61"/>
      <c r="CQ337" s="61"/>
      <c r="CR337" s="61"/>
      <c r="CS337" s="61"/>
      <c r="CT337" s="61"/>
      <c r="CU337" s="61"/>
      <c r="CV337" s="61"/>
      <c r="CW337" s="61"/>
      <c r="CX337" s="61"/>
      <c r="CY337" s="61"/>
      <c r="CZ337" s="61"/>
      <c r="DA337" s="61"/>
      <c r="DB337" s="61"/>
    </row>
    <row r="338" spans="1:106" s="58" customFormat="1" ht="16.5" customHeight="1">
      <c r="A338" s="70"/>
      <c r="B338" s="767"/>
      <c r="C338" s="761"/>
      <c r="D338" s="763"/>
      <c r="E338" s="763"/>
      <c r="F338" s="763"/>
      <c r="G338" s="87">
        <f>$F$337*G337</f>
        <v>0</v>
      </c>
      <c r="H338" s="87">
        <f t="shared" ref="H338:AK338" si="168">$F$337*H337</f>
        <v>0</v>
      </c>
      <c r="I338" s="87">
        <f t="shared" si="168"/>
        <v>0</v>
      </c>
      <c r="J338" s="87">
        <f t="shared" si="168"/>
        <v>0</v>
      </c>
      <c r="K338" s="87">
        <f t="shared" si="168"/>
        <v>0</v>
      </c>
      <c r="L338" s="87">
        <f t="shared" si="168"/>
        <v>0</v>
      </c>
      <c r="M338" s="87">
        <f t="shared" si="168"/>
        <v>0</v>
      </c>
      <c r="N338" s="87">
        <f t="shared" si="168"/>
        <v>0</v>
      </c>
      <c r="O338" s="87">
        <f t="shared" si="168"/>
        <v>0</v>
      </c>
      <c r="P338" s="87">
        <f t="shared" si="168"/>
        <v>0</v>
      </c>
      <c r="Q338" s="87">
        <f t="shared" si="168"/>
        <v>0</v>
      </c>
      <c r="R338" s="87">
        <f t="shared" si="168"/>
        <v>0</v>
      </c>
      <c r="S338" s="87">
        <f t="shared" si="168"/>
        <v>0</v>
      </c>
      <c r="T338" s="87">
        <f t="shared" si="168"/>
        <v>0</v>
      </c>
      <c r="U338" s="87">
        <f t="shared" si="168"/>
        <v>0</v>
      </c>
      <c r="V338" s="87">
        <f t="shared" si="168"/>
        <v>0</v>
      </c>
      <c r="W338" s="87">
        <f t="shared" si="168"/>
        <v>0</v>
      </c>
      <c r="X338" s="87">
        <f t="shared" si="168"/>
        <v>0</v>
      </c>
      <c r="Y338" s="87">
        <f t="shared" si="168"/>
        <v>0</v>
      </c>
      <c r="Z338" s="87">
        <f t="shared" si="168"/>
        <v>0</v>
      </c>
      <c r="AA338" s="87">
        <f t="shared" si="168"/>
        <v>0</v>
      </c>
      <c r="AB338" s="87">
        <f t="shared" si="168"/>
        <v>0</v>
      </c>
      <c r="AC338" s="87">
        <f t="shared" si="168"/>
        <v>0</v>
      </c>
      <c r="AD338" s="87">
        <f t="shared" si="168"/>
        <v>0</v>
      </c>
      <c r="AE338" s="87">
        <f t="shared" si="168"/>
        <v>0</v>
      </c>
      <c r="AF338" s="87">
        <f t="shared" si="168"/>
        <v>0</v>
      </c>
      <c r="AG338" s="87">
        <f t="shared" si="168"/>
        <v>0</v>
      </c>
      <c r="AH338" s="87">
        <f t="shared" si="168"/>
        <v>0</v>
      </c>
      <c r="AI338" s="87">
        <f t="shared" si="168"/>
        <v>0</v>
      </c>
      <c r="AJ338" s="87">
        <f t="shared" si="168"/>
        <v>0</v>
      </c>
      <c r="AK338" s="87">
        <f t="shared" si="168"/>
        <v>0</v>
      </c>
      <c r="AL338" s="74">
        <f>F337*AL337</f>
        <v>0</v>
      </c>
      <c r="AM338" s="61"/>
      <c r="AN338" s="61"/>
      <c r="AO338" s="61"/>
      <c r="AP338" s="61"/>
      <c r="AQ338" s="61"/>
      <c r="AR338" s="61"/>
      <c r="AS338" s="61"/>
      <c r="AT338" s="61"/>
      <c r="AU338" s="61"/>
      <c r="AV338" s="61"/>
      <c r="AW338" s="61"/>
      <c r="AX338" s="61"/>
      <c r="AY338" s="61"/>
      <c r="AZ338" s="61"/>
      <c r="BA338" s="61"/>
      <c r="BB338" s="61"/>
      <c r="BC338" s="61"/>
      <c r="BD338" s="61"/>
      <c r="BE338" s="61"/>
      <c r="BF338" s="61"/>
      <c r="BG338" s="61"/>
      <c r="BH338" s="61"/>
      <c r="BI338" s="61"/>
      <c r="BJ338" s="61"/>
      <c r="BK338" s="61"/>
      <c r="BL338" s="61"/>
      <c r="BM338" s="61"/>
      <c r="BN338" s="61"/>
      <c r="BO338" s="61"/>
      <c r="BP338" s="61"/>
      <c r="BQ338" s="61"/>
      <c r="BR338" s="61"/>
      <c r="BS338" s="61"/>
      <c r="BT338" s="61"/>
      <c r="BU338" s="61"/>
      <c r="BV338" s="61"/>
      <c r="BW338" s="61"/>
      <c r="BX338" s="61"/>
      <c r="BY338" s="61"/>
      <c r="BZ338" s="61"/>
      <c r="CA338" s="61"/>
      <c r="CB338" s="61"/>
      <c r="CC338" s="61"/>
      <c r="CD338" s="61"/>
      <c r="CE338" s="61"/>
      <c r="CF338" s="61"/>
      <c r="CG338" s="61"/>
      <c r="CH338" s="61"/>
      <c r="CI338" s="61"/>
      <c r="CJ338" s="61"/>
      <c r="CK338" s="61"/>
      <c r="CL338" s="61"/>
      <c r="CM338" s="61"/>
      <c r="CN338" s="61"/>
      <c r="CO338" s="61"/>
      <c r="CP338" s="61"/>
      <c r="CQ338" s="61"/>
      <c r="CR338" s="61"/>
      <c r="CS338" s="61"/>
      <c r="CT338" s="61"/>
      <c r="CU338" s="61"/>
      <c r="CV338" s="61"/>
      <c r="CW338" s="61"/>
      <c r="CX338" s="61"/>
      <c r="CY338" s="61"/>
      <c r="CZ338" s="61"/>
      <c r="DA338" s="61"/>
      <c r="DB338" s="61"/>
    </row>
    <row r="339" spans="1:106" s="58" customFormat="1" ht="16.5" customHeight="1">
      <c r="A339" s="70" t="s">
        <v>425</v>
      </c>
      <c r="B339" s="767"/>
      <c r="C339" s="750" t="s">
        <v>68</v>
      </c>
      <c r="D339" s="752" t="str">
        <f>[76]납품수량!C68</f>
        <v xml:space="preserve">CENTER CROSS MEMBER ASSY                    </v>
      </c>
      <c r="E339" s="752" t="str">
        <f>[76]납품수량!D68</f>
        <v>UM</v>
      </c>
      <c r="F339" s="718">
        <f>VLOOKUP(C339,'[72]납품수량(영업)'!$C$3:$F$260,4,FALSE)</f>
        <v>6122</v>
      </c>
      <c r="G339" s="74">
        <f>VLOOKUP($C$339,[77]납품수량!$B$3:$AI$200,G1,FALSE)</f>
        <v>0</v>
      </c>
      <c r="H339" s="74">
        <f>VLOOKUP($C$339,[77]납품수량!$B$3:$AI$200,H1,FALSE)</f>
        <v>0</v>
      </c>
      <c r="I339" s="74">
        <f>VLOOKUP($C$339,[77]납품수량!$B$3:$AI$200,I1,FALSE)</f>
        <v>0</v>
      </c>
      <c r="J339" s="74">
        <f>VLOOKUP($C$339,[77]납품수량!$B$3:$AI$200,J1,FALSE)</f>
        <v>0</v>
      </c>
      <c r="K339" s="74">
        <f>VLOOKUP($C$339,[77]납품수량!$B$3:$AI$200,K1,FALSE)</f>
        <v>0</v>
      </c>
      <c r="L339" s="74">
        <f>VLOOKUP($C$339,[77]납품수량!$B$3:$AI$200,L1,FALSE)</f>
        <v>0</v>
      </c>
      <c r="M339" s="74">
        <f>VLOOKUP($C$339,[77]납품수량!$B$3:$AI$200,M1,FALSE)</f>
        <v>0</v>
      </c>
      <c r="N339" s="74">
        <f>VLOOKUP($C$339,[77]납품수량!$B$3:$AI$200,N1,FALSE)</f>
        <v>0</v>
      </c>
      <c r="O339" s="74">
        <f>VLOOKUP($C$339,[77]납품수량!$B$3:$AI$200,O1,FALSE)</f>
        <v>0</v>
      </c>
      <c r="P339" s="74">
        <f>VLOOKUP($C$339,[77]납품수량!$B$3:$AI$200,P1,FALSE)</f>
        <v>0</v>
      </c>
      <c r="Q339" s="74">
        <f>VLOOKUP($C$339,[77]납품수량!$B$3:$AI$200,Q1,FALSE)</f>
        <v>0</v>
      </c>
      <c r="R339" s="74">
        <f>VLOOKUP($C$339,[77]납품수량!$B$3:$AI$200,R1,FALSE)</f>
        <v>0</v>
      </c>
      <c r="S339" s="74">
        <f>VLOOKUP($C$339,[77]납품수량!$B$3:$AI$200,S1,FALSE)</f>
        <v>0</v>
      </c>
      <c r="T339" s="74">
        <f>VLOOKUP($C$339,[77]납품수량!$B$3:$AI$200,T1,FALSE)</f>
        <v>0</v>
      </c>
      <c r="U339" s="74">
        <f>VLOOKUP($C$339,[77]납품수량!$B$3:$AI$200,U1,FALSE)</f>
        <v>0</v>
      </c>
      <c r="V339" s="74">
        <f>VLOOKUP($C$339,[77]납품수량!$B$3:$AI$200,V1,FALSE)</f>
        <v>0</v>
      </c>
      <c r="W339" s="74">
        <f>VLOOKUP($C$339,[77]납품수량!$B$3:$AI$200,W1,FALSE)</f>
        <v>0</v>
      </c>
      <c r="X339" s="74">
        <f>VLOOKUP($C$339,[77]납품수량!$B$3:$AI$200,X1,FALSE)</f>
        <v>0</v>
      </c>
      <c r="Y339" s="74">
        <f>VLOOKUP($C$339,[77]납품수량!$B$3:$AI$200,Y1,FALSE)</f>
        <v>0</v>
      </c>
      <c r="Z339" s="74">
        <f>VLOOKUP($C$339,[77]납품수량!$B$3:$AI$200,Z1,FALSE)</f>
        <v>0</v>
      </c>
      <c r="AA339" s="74">
        <f>VLOOKUP($C$339,[77]납품수량!$B$3:$AI$200,AA1,FALSE)</f>
        <v>0</v>
      </c>
      <c r="AB339" s="74">
        <f>VLOOKUP($C$339,[77]납품수량!$B$3:$AI$200,AB1,FALSE)</f>
        <v>0</v>
      </c>
      <c r="AC339" s="74">
        <f>VLOOKUP($C$339,[77]납품수량!$B$3:$AI$200,AC1,FALSE)</f>
        <v>0</v>
      </c>
      <c r="AD339" s="74">
        <f>VLOOKUP($C$339,[77]납품수량!$B$3:$AI$200,AD1,FALSE)</f>
        <v>0</v>
      </c>
      <c r="AE339" s="74">
        <f>VLOOKUP($C$339,[77]납품수량!$B$3:$AI$200,AE1,FALSE)</f>
        <v>0</v>
      </c>
      <c r="AF339" s="74">
        <f>VLOOKUP($C$339,[77]납품수량!$B$3:$AI$200,AF1,FALSE)</f>
        <v>0</v>
      </c>
      <c r="AG339" s="74">
        <f>VLOOKUP($C$339,[77]납품수량!$B$3:$AI$200,AG1,FALSE)</f>
        <v>0</v>
      </c>
      <c r="AH339" s="74">
        <f>VLOOKUP($C$339,[77]납품수량!$B$3:$AI$200,AH1,FALSE)</f>
        <v>0</v>
      </c>
      <c r="AI339" s="74">
        <f>VLOOKUP($C$339,[77]납품수량!$B$3:$AI$200,AI1,FALSE)</f>
        <v>0</v>
      </c>
      <c r="AJ339" s="74">
        <f>VLOOKUP($C$339,[77]납품수량!$B$3:$AI$200,AJ1,FALSE)</f>
        <v>0</v>
      </c>
      <c r="AK339" s="74">
        <f>VLOOKUP($C$339,[77]납품수량!$B$3:$AI$200,AK1,FALSE)</f>
        <v>0</v>
      </c>
      <c r="AL339" s="74">
        <f>SUM(G339:AK339)</f>
        <v>0</v>
      </c>
      <c r="AM339" s="61"/>
      <c r="AN339" s="61"/>
      <c r="AO339" s="61"/>
      <c r="AP339" s="61"/>
      <c r="AQ339" s="61"/>
      <c r="AR339" s="61"/>
      <c r="AS339" s="61"/>
      <c r="AT339" s="61"/>
      <c r="AU339" s="61"/>
      <c r="AV339" s="61"/>
      <c r="AW339" s="61"/>
      <c r="AX339" s="61"/>
      <c r="AY339" s="61"/>
      <c r="AZ339" s="61"/>
      <c r="BA339" s="61"/>
      <c r="BB339" s="61"/>
      <c r="BC339" s="61"/>
      <c r="BD339" s="61"/>
      <c r="BE339" s="61"/>
      <c r="BF339" s="61"/>
      <c r="BG339" s="61"/>
      <c r="BH339" s="61"/>
      <c r="BI339" s="61"/>
      <c r="BJ339" s="61"/>
      <c r="BK339" s="61"/>
      <c r="BL339" s="61"/>
      <c r="BM339" s="61"/>
      <c r="BN339" s="61"/>
      <c r="BO339" s="61"/>
      <c r="BP339" s="61"/>
      <c r="BQ339" s="61"/>
      <c r="BR339" s="61"/>
      <c r="BS339" s="61"/>
      <c r="BT339" s="61"/>
      <c r="BU339" s="61"/>
      <c r="BV339" s="61"/>
      <c r="BW339" s="61"/>
      <c r="BX339" s="61"/>
      <c r="BY339" s="61"/>
      <c r="BZ339" s="61"/>
      <c r="CA339" s="61"/>
      <c r="CB339" s="61"/>
      <c r="CC339" s="61"/>
      <c r="CD339" s="61"/>
      <c r="CE339" s="61"/>
      <c r="CF339" s="61"/>
      <c r="CG339" s="61"/>
      <c r="CH339" s="61"/>
      <c r="CI339" s="61"/>
      <c r="CJ339" s="61"/>
      <c r="CK339" s="61"/>
      <c r="CL339" s="61"/>
      <c r="CM339" s="61"/>
      <c r="CN339" s="61"/>
      <c r="CO339" s="61"/>
      <c r="CP339" s="61"/>
      <c r="CQ339" s="61"/>
      <c r="CR339" s="61"/>
      <c r="CS339" s="61"/>
      <c r="CT339" s="61"/>
      <c r="CU339" s="61"/>
      <c r="CV339" s="61"/>
      <c r="CW339" s="61"/>
      <c r="CX339" s="61"/>
      <c r="CY339" s="61"/>
      <c r="CZ339" s="61"/>
      <c r="DA339" s="61"/>
      <c r="DB339" s="61"/>
    </row>
    <row r="340" spans="1:106" s="58" customFormat="1" ht="16.5" customHeight="1">
      <c r="A340" s="70"/>
      <c r="B340" s="767"/>
      <c r="C340" s="751"/>
      <c r="D340" s="753"/>
      <c r="E340" s="753"/>
      <c r="F340" s="719"/>
      <c r="G340" s="74">
        <f>$F$339*G339</f>
        <v>0</v>
      </c>
      <c r="H340" s="74">
        <f t="shared" ref="H340:AK340" si="169">$F$339*H339</f>
        <v>0</v>
      </c>
      <c r="I340" s="74">
        <f t="shared" si="169"/>
        <v>0</v>
      </c>
      <c r="J340" s="74">
        <f t="shared" si="169"/>
        <v>0</v>
      </c>
      <c r="K340" s="74">
        <f t="shared" si="169"/>
        <v>0</v>
      </c>
      <c r="L340" s="74">
        <f t="shared" si="169"/>
        <v>0</v>
      </c>
      <c r="M340" s="74">
        <f t="shared" si="169"/>
        <v>0</v>
      </c>
      <c r="N340" s="74">
        <f t="shared" si="169"/>
        <v>0</v>
      </c>
      <c r="O340" s="74">
        <f t="shared" si="169"/>
        <v>0</v>
      </c>
      <c r="P340" s="74">
        <f t="shared" si="169"/>
        <v>0</v>
      </c>
      <c r="Q340" s="74">
        <f t="shared" si="169"/>
        <v>0</v>
      </c>
      <c r="R340" s="74">
        <f t="shared" si="169"/>
        <v>0</v>
      </c>
      <c r="S340" s="74">
        <f t="shared" si="169"/>
        <v>0</v>
      </c>
      <c r="T340" s="74">
        <f t="shared" si="169"/>
        <v>0</v>
      </c>
      <c r="U340" s="74">
        <f t="shared" si="169"/>
        <v>0</v>
      </c>
      <c r="V340" s="74">
        <f t="shared" si="169"/>
        <v>0</v>
      </c>
      <c r="W340" s="74">
        <f t="shared" si="169"/>
        <v>0</v>
      </c>
      <c r="X340" s="74">
        <f t="shared" si="169"/>
        <v>0</v>
      </c>
      <c r="Y340" s="74">
        <f t="shared" si="169"/>
        <v>0</v>
      </c>
      <c r="Z340" s="74">
        <f t="shared" si="169"/>
        <v>0</v>
      </c>
      <c r="AA340" s="74">
        <f t="shared" si="169"/>
        <v>0</v>
      </c>
      <c r="AB340" s="74">
        <f t="shared" si="169"/>
        <v>0</v>
      </c>
      <c r="AC340" s="74">
        <f t="shared" si="169"/>
        <v>0</v>
      </c>
      <c r="AD340" s="74">
        <f t="shared" si="169"/>
        <v>0</v>
      </c>
      <c r="AE340" s="74">
        <f t="shared" si="169"/>
        <v>0</v>
      </c>
      <c r="AF340" s="74">
        <f t="shared" si="169"/>
        <v>0</v>
      </c>
      <c r="AG340" s="74">
        <f t="shared" si="169"/>
        <v>0</v>
      </c>
      <c r="AH340" s="74">
        <f t="shared" si="169"/>
        <v>0</v>
      </c>
      <c r="AI340" s="74">
        <f t="shared" si="169"/>
        <v>0</v>
      </c>
      <c r="AJ340" s="74">
        <f t="shared" si="169"/>
        <v>0</v>
      </c>
      <c r="AK340" s="74">
        <f t="shared" si="169"/>
        <v>0</v>
      </c>
      <c r="AL340" s="74">
        <f>F339*AL339</f>
        <v>0</v>
      </c>
      <c r="AM340" s="61"/>
      <c r="AN340" s="61"/>
      <c r="AO340" s="61"/>
      <c r="AP340" s="61"/>
      <c r="AQ340" s="61"/>
      <c r="AR340" s="61"/>
      <c r="AS340" s="61"/>
      <c r="AT340" s="61"/>
      <c r="AU340" s="61"/>
      <c r="AV340" s="61"/>
      <c r="AW340" s="61"/>
      <c r="AX340" s="61"/>
      <c r="AY340" s="61"/>
      <c r="AZ340" s="61"/>
      <c r="BA340" s="61"/>
      <c r="BB340" s="61"/>
      <c r="BC340" s="61"/>
      <c r="BD340" s="61"/>
      <c r="BE340" s="61"/>
      <c r="BF340" s="61"/>
      <c r="BG340" s="61"/>
      <c r="BH340" s="61"/>
      <c r="BI340" s="61"/>
      <c r="BJ340" s="61"/>
      <c r="BK340" s="61"/>
      <c r="BL340" s="61"/>
      <c r="BM340" s="61"/>
      <c r="BN340" s="61"/>
      <c r="BO340" s="61"/>
      <c r="BP340" s="61"/>
      <c r="BQ340" s="61"/>
      <c r="BR340" s="61"/>
      <c r="BS340" s="61"/>
      <c r="BT340" s="61"/>
      <c r="BU340" s="61"/>
      <c r="BV340" s="61"/>
      <c r="BW340" s="61"/>
      <c r="BX340" s="61"/>
      <c r="BY340" s="61"/>
      <c r="BZ340" s="61"/>
      <c r="CA340" s="61"/>
      <c r="CB340" s="61"/>
      <c r="CC340" s="61"/>
      <c r="CD340" s="61"/>
      <c r="CE340" s="61"/>
      <c r="CF340" s="61"/>
      <c r="CG340" s="61"/>
      <c r="CH340" s="61"/>
      <c r="CI340" s="61"/>
      <c r="CJ340" s="61"/>
      <c r="CK340" s="61"/>
      <c r="CL340" s="61"/>
      <c r="CM340" s="61"/>
      <c r="CN340" s="61"/>
      <c r="CO340" s="61"/>
      <c r="CP340" s="61"/>
      <c r="CQ340" s="61"/>
      <c r="CR340" s="61"/>
      <c r="CS340" s="61"/>
      <c r="CT340" s="61"/>
      <c r="CU340" s="61"/>
      <c r="CV340" s="61"/>
      <c r="CW340" s="61"/>
      <c r="CX340" s="61"/>
      <c r="CY340" s="61"/>
      <c r="CZ340" s="61"/>
      <c r="DA340" s="61"/>
      <c r="DB340" s="61"/>
    </row>
    <row r="341" spans="1:106" s="58" customFormat="1" ht="16.5" customHeight="1">
      <c r="A341" s="70" t="s">
        <v>425</v>
      </c>
      <c r="B341" s="767"/>
      <c r="C341" s="750" t="s">
        <v>70</v>
      </c>
      <c r="D341" s="752" t="str">
        <f>[76]납품수량!C69</f>
        <v>BRACKET MECHANISM GUIDE ASSY LH</v>
      </c>
      <c r="E341" s="752" t="str">
        <f>[76]납품수량!D69</f>
        <v>UM</v>
      </c>
      <c r="F341" s="718">
        <f>VLOOKUP(C341,'[72]납품수량(영업)'!$C$3:$F$260,4,FALSE)</f>
        <v>6725</v>
      </c>
      <c r="G341" s="74">
        <f>VLOOKUP($C$341,[77]납품수량!$B$3:$AI$200,G1,FALSE)</f>
        <v>0</v>
      </c>
      <c r="H341" s="74">
        <f>VLOOKUP($C$341,[77]납품수량!$B$3:$AI$200,H1,FALSE)</f>
        <v>0</v>
      </c>
      <c r="I341" s="74">
        <f>VLOOKUP($C$341,[77]납품수량!$B$3:$AI$200,I1,FALSE)</f>
        <v>0</v>
      </c>
      <c r="J341" s="74">
        <f>VLOOKUP($C$341,[77]납품수량!$B$3:$AI$200,J1,FALSE)</f>
        <v>0</v>
      </c>
      <c r="K341" s="74">
        <f>VLOOKUP($C$341,[77]납품수량!$B$3:$AI$200,K1,FALSE)</f>
        <v>0</v>
      </c>
      <c r="L341" s="74">
        <f>VLOOKUP($C$341,[77]납품수량!$B$3:$AI$200,L1,FALSE)</f>
        <v>0</v>
      </c>
      <c r="M341" s="74">
        <f>VLOOKUP($C$341,[77]납품수량!$B$3:$AI$200,M1,FALSE)</f>
        <v>0</v>
      </c>
      <c r="N341" s="74">
        <f>VLOOKUP($C$341,[77]납품수량!$B$3:$AI$200,N1,FALSE)</f>
        <v>0</v>
      </c>
      <c r="O341" s="74">
        <f>VLOOKUP($C$341,[77]납품수량!$B$3:$AI$200,O1,FALSE)</f>
        <v>0</v>
      </c>
      <c r="P341" s="74">
        <f>VLOOKUP($C$341,[77]납품수량!$B$3:$AI$200,P1,FALSE)</f>
        <v>0</v>
      </c>
      <c r="Q341" s="74">
        <f>VLOOKUP($C$341,[77]납품수량!$B$3:$AI$200,Q1,FALSE)</f>
        <v>0</v>
      </c>
      <c r="R341" s="74">
        <f>VLOOKUP($C$341,[77]납품수량!$B$3:$AI$200,R1,FALSE)</f>
        <v>0</v>
      </c>
      <c r="S341" s="74">
        <f>VLOOKUP($C$341,[77]납품수량!$B$3:$AI$200,S1,FALSE)</f>
        <v>0</v>
      </c>
      <c r="T341" s="74">
        <f>VLOOKUP($C$341,[77]납품수량!$B$3:$AI$200,T1,FALSE)</f>
        <v>0</v>
      </c>
      <c r="U341" s="74">
        <f>VLOOKUP($C$341,[77]납품수량!$B$3:$AI$200,U1,FALSE)</f>
        <v>0</v>
      </c>
      <c r="V341" s="74">
        <f>VLOOKUP($C$341,[77]납품수량!$B$3:$AI$200,V1,FALSE)</f>
        <v>0</v>
      </c>
      <c r="W341" s="74">
        <f>VLOOKUP($C$341,[77]납품수량!$B$3:$AI$200,W1,FALSE)</f>
        <v>0</v>
      </c>
      <c r="X341" s="74">
        <f>VLOOKUP($C$341,[77]납품수량!$B$3:$AI$200,X1,FALSE)</f>
        <v>0</v>
      </c>
      <c r="Y341" s="74">
        <f>VLOOKUP($C$341,[77]납품수량!$B$3:$AI$200,Y1,FALSE)</f>
        <v>0</v>
      </c>
      <c r="Z341" s="74">
        <f>VLOOKUP($C$341,[77]납품수량!$B$3:$AI$200,Z1,FALSE)</f>
        <v>0</v>
      </c>
      <c r="AA341" s="74">
        <f>VLOOKUP($C$341,[77]납품수량!$B$3:$AI$200,AA1,FALSE)</f>
        <v>0</v>
      </c>
      <c r="AB341" s="74">
        <f>VLOOKUP($C$341,[77]납품수량!$B$3:$AI$200,AB1,FALSE)</f>
        <v>0</v>
      </c>
      <c r="AC341" s="74">
        <f>VLOOKUP($C$341,[77]납품수량!$B$3:$AI$200,AC1,FALSE)</f>
        <v>0</v>
      </c>
      <c r="AD341" s="74">
        <f>VLOOKUP($C$341,[77]납품수량!$B$3:$AI$200,AD1,FALSE)</f>
        <v>0</v>
      </c>
      <c r="AE341" s="74">
        <f>VLOOKUP($C$341,[77]납품수량!$B$3:$AI$200,AE1,FALSE)</f>
        <v>0</v>
      </c>
      <c r="AF341" s="74">
        <f>VLOOKUP($C$341,[77]납품수량!$B$3:$AI$200,AF1,FALSE)</f>
        <v>0</v>
      </c>
      <c r="AG341" s="74">
        <f>VLOOKUP($C$341,[77]납품수량!$B$3:$AI$200,AG1,FALSE)</f>
        <v>0</v>
      </c>
      <c r="AH341" s="74">
        <f>VLOOKUP($C$341,[77]납품수량!$B$3:$AI$200,AH1,FALSE)</f>
        <v>0</v>
      </c>
      <c r="AI341" s="74">
        <f>VLOOKUP($C$341,[77]납품수량!$B$3:$AI$200,AI1,FALSE)</f>
        <v>0</v>
      </c>
      <c r="AJ341" s="74">
        <f>VLOOKUP($C$341,[77]납품수량!$B$3:$AI$200,AJ1,FALSE)</f>
        <v>0</v>
      </c>
      <c r="AK341" s="74">
        <f>VLOOKUP($C$341,[77]납품수량!$B$3:$AI$200,AK1,FALSE)</f>
        <v>0</v>
      </c>
      <c r="AL341" s="74">
        <f>SUM(G341:AK341)</f>
        <v>0</v>
      </c>
      <c r="AM341" s="61"/>
      <c r="AN341" s="61"/>
      <c r="AO341" s="61"/>
      <c r="AP341" s="61"/>
      <c r="AQ341" s="61"/>
      <c r="AR341" s="61"/>
      <c r="AS341" s="61"/>
      <c r="AT341" s="61"/>
      <c r="AU341" s="61"/>
      <c r="AV341" s="61"/>
      <c r="AW341" s="61"/>
      <c r="AX341" s="61"/>
      <c r="AY341" s="61"/>
      <c r="AZ341" s="61"/>
      <c r="BA341" s="61"/>
      <c r="BB341" s="61"/>
      <c r="BC341" s="61"/>
      <c r="BD341" s="61"/>
      <c r="BE341" s="61"/>
      <c r="BF341" s="61"/>
      <c r="BG341" s="61"/>
      <c r="BH341" s="61"/>
      <c r="BI341" s="61"/>
      <c r="BJ341" s="61"/>
      <c r="BK341" s="61"/>
      <c r="BL341" s="61"/>
      <c r="BM341" s="61"/>
      <c r="BN341" s="61"/>
      <c r="BO341" s="61"/>
      <c r="BP341" s="61"/>
      <c r="BQ341" s="61"/>
      <c r="BR341" s="61"/>
      <c r="BS341" s="61"/>
      <c r="BT341" s="61"/>
      <c r="BU341" s="61"/>
      <c r="BV341" s="61"/>
      <c r="BW341" s="61"/>
      <c r="BX341" s="61"/>
      <c r="BY341" s="61"/>
      <c r="BZ341" s="61"/>
      <c r="CA341" s="61"/>
      <c r="CB341" s="61"/>
      <c r="CC341" s="61"/>
      <c r="CD341" s="61"/>
      <c r="CE341" s="61"/>
      <c r="CF341" s="61"/>
      <c r="CG341" s="61"/>
      <c r="CH341" s="61"/>
      <c r="CI341" s="61"/>
      <c r="CJ341" s="61"/>
      <c r="CK341" s="61"/>
      <c r="CL341" s="61"/>
      <c r="CM341" s="61"/>
      <c r="CN341" s="61"/>
      <c r="CO341" s="61"/>
      <c r="CP341" s="61"/>
      <c r="CQ341" s="61"/>
      <c r="CR341" s="61"/>
      <c r="CS341" s="61"/>
      <c r="CT341" s="61"/>
      <c r="CU341" s="61"/>
      <c r="CV341" s="61"/>
      <c r="CW341" s="61"/>
      <c r="CX341" s="61"/>
      <c r="CY341" s="61"/>
      <c r="CZ341" s="61"/>
      <c r="DA341" s="61"/>
      <c r="DB341" s="61"/>
    </row>
    <row r="342" spans="1:106" s="58" customFormat="1" ht="16.5" customHeight="1">
      <c r="A342" s="70"/>
      <c r="B342" s="767"/>
      <c r="C342" s="751"/>
      <c r="D342" s="753"/>
      <c r="E342" s="753"/>
      <c r="F342" s="719"/>
      <c r="G342" s="74">
        <f>$F$341*G341</f>
        <v>0</v>
      </c>
      <c r="H342" s="74">
        <f t="shared" ref="H342:AK342" si="170">$F$341*H341</f>
        <v>0</v>
      </c>
      <c r="I342" s="74">
        <f t="shared" si="170"/>
        <v>0</v>
      </c>
      <c r="J342" s="74">
        <f t="shared" si="170"/>
        <v>0</v>
      </c>
      <c r="K342" s="74">
        <f t="shared" si="170"/>
        <v>0</v>
      </c>
      <c r="L342" s="74">
        <f t="shared" si="170"/>
        <v>0</v>
      </c>
      <c r="M342" s="74">
        <f t="shared" si="170"/>
        <v>0</v>
      </c>
      <c r="N342" s="74">
        <f t="shared" si="170"/>
        <v>0</v>
      </c>
      <c r="O342" s="74">
        <f t="shared" si="170"/>
        <v>0</v>
      </c>
      <c r="P342" s="74">
        <f t="shared" si="170"/>
        <v>0</v>
      </c>
      <c r="Q342" s="74">
        <f t="shared" si="170"/>
        <v>0</v>
      </c>
      <c r="R342" s="74">
        <f t="shared" si="170"/>
        <v>0</v>
      </c>
      <c r="S342" s="74">
        <f t="shared" si="170"/>
        <v>0</v>
      </c>
      <c r="T342" s="74">
        <f t="shared" si="170"/>
        <v>0</v>
      </c>
      <c r="U342" s="74">
        <f t="shared" si="170"/>
        <v>0</v>
      </c>
      <c r="V342" s="74">
        <f t="shared" si="170"/>
        <v>0</v>
      </c>
      <c r="W342" s="74">
        <f t="shared" si="170"/>
        <v>0</v>
      </c>
      <c r="X342" s="74">
        <f t="shared" si="170"/>
        <v>0</v>
      </c>
      <c r="Y342" s="74">
        <f t="shared" si="170"/>
        <v>0</v>
      </c>
      <c r="Z342" s="74">
        <f t="shared" si="170"/>
        <v>0</v>
      </c>
      <c r="AA342" s="74">
        <f t="shared" si="170"/>
        <v>0</v>
      </c>
      <c r="AB342" s="74">
        <f t="shared" si="170"/>
        <v>0</v>
      </c>
      <c r="AC342" s="74">
        <f t="shared" si="170"/>
        <v>0</v>
      </c>
      <c r="AD342" s="74">
        <f t="shared" si="170"/>
        <v>0</v>
      </c>
      <c r="AE342" s="74">
        <f t="shared" si="170"/>
        <v>0</v>
      </c>
      <c r="AF342" s="74">
        <f t="shared" si="170"/>
        <v>0</v>
      </c>
      <c r="AG342" s="74">
        <f t="shared" si="170"/>
        <v>0</v>
      </c>
      <c r="AH342" s="74">
        <f t="shared" si="170"/>
        <v>0</v>
      </c>
      <c r="AI342" s="74">
        <f t="shared" si="170"/>
        <v>0</v>
      </c>
      <c r="AJ342" s="74">
        <f t="shared" si="170"/>
        <v>0</v>
      </c>
      <c r="AK342" s="74">
        <f t="shared" si="170"/>
        <v>0</v>
      </c>
      <c r="AL342" s="74">
        <f>F341*AL341</f>
        <v>0</v>
      </c>
      <c r="AM342" s="61"/>
      <c r="AN342" s="61"/>
      <c r="AO342" s="61"/>
      <c r="AP342" s="61"/>
      <c r="AQ342" s="61"/>
      <c r="AR342" s="61"/>
      <c r="AS342" s="61"/>
      <c r="AT342" s="61"/>
      <c r="AU342" s="61"/>
      <c r="AV342" s="61"/>
      <c r="AW342" s="61"/>
      <c r="AX342" s="61"/>
      <c r="AY342" s="61"/>
      <c r="AZ342" s="61"/>
      <c r="BA342" s="61"/>
      <c r="BB342" s="61"/>
      <c r="BC342" s="61"/>
      <c r="BD342" s="61"/>
      <c r="BE342" s="61"/>
      <c r="BF342" s="61"/>
      <c r="BG342" s="61"/>
      <c r="BH342" s="61"/>
      <c r="BI342" s="61"/>
      <c r="BJ342" s="61"/>
      <c r="BK342" s="61"/>
      <c r="BL342" s="61"/>
      <c r="BM342" s="61"/>
      <c r="BN342" s="61"/>
      <c r="BO342" s="61"/>
      <c r="BP342" s="61"/>
      <c r="BQ342" s="61"/>
      <c r="BR342" s="61"/>
      <c r="BS342" s="61"/>
      <c r="BT342" s="61"/>
      <c r="BU342" s="61"/>
      <c r="BV342" s="61"/>
      <c r="BW342" s="61"/>
      <c r="BX342" s="61"/>
      <c r="BY342" s="61"/>
      <c r="BZ342" s="61"/>
      <c r="CA342" s="61"/>
      <c r="CB342" s="61"/>
      <c r="CC342" s="61"/>
      <c r="CD342" s="61"/>
      <c r="CE342" s="61"/>
      <c r="CF342" s="61"/>
      <c r="CG342" s="61"/>
      <c r="CH342" s="61"/>
      <c r="CI342" s="61"/>
      <c r="CJ342" s="61"/>
      <c r="CK342" s="61"/>
      <c r="CL342" s="61"/>
      <c r="CM342" s="61"/>
      <c r="CN342" s="61"/>
      <c r="CO342" s="61"/>
      <c r="CP342" s="61"/>
      <c r="CQ342" s="61"/>
      <c r="CR342" s="61"/>
      <c r="CS342" s="61"/>
      <c r="CT342" s="61"/>
      <c r="CU342" s="61"/>
      <c r="CV342" s="61"/>
      <c r="CW342" s="61"/>
      <c r="CX342" s="61"/>
      <c r="CY342" s="61"/>
      <c r="CZ342" s="61"/>
      <c r="DA342" s="61"/>
      <c r="DB342" s="61"/>
    </row>
    <row r="343" spans="1:106" s="58" customFormat="1" ht="16.5" customHeight="1">
      <c r="A343" s="70" t="s">
        <v>425</v>
      </c>
      <c r="B343" s="767"/>
      <c r="C343" s="750" t="s">
        <v>71</v>
      </c>
      <c r="D343" s="752" t="str">
        <f>[76]납품수량!C70</f>
        <v>BRACKET MECHANISM GUIDE ASSY RH</v>
      </c>
      <c r="E343" s="752" t="str">
        <f>[76]납품수량!D70</f>
        <v>UM</v>
      </c>
      <c r="F343" s="718">
        <f>VLOOKUP(C343,'[72]납품수량(영업)'!$C$3:$F$260,4,FALSE)</f>
        <v>7112</v>
      </c>
      <c r="G343" s="74">
        <f>VLOOKUP($C$343,[77]납품수량!$B$3:$AI$200,G1,FALSE)</f>
        <v>0</v>
      </c>
      <c r="H343" s="74">
        <f>VLOOKUP($C$343,[77]납품수량!$B$3:$AI$200,H1,FALSE)</f>
        <v>0</v>
      </c>
      <c r="I343" s="74">
        <f>VLOOKUP($C$343,[77]납품수량!$B$3:$AI$200,I1,FALSE)</f>
        <v>0</v>
      </c>
      <c r="J343" s="74">
        <f>VLOOKUP($C$343,[77]납품수량!$B$3:$AI$200,J1,FALSE)</f>
        <v>0</v>
      </c>
      <c r="K343" s="74">
        <f>VLOOKUP($C$343,[77]납품수량!$B$3:$AI$200,K1,FALSE)</f>
        <v>0</v>
      </c>
      <c r="L343" s="74">
        <f>VLOOKUP($C$343,[77]납품수량!$B$3:$AI$200,L1,FALSE)</f>
        <v>0</v>
      </c>
      <c r="M343" s="74">
        <f>VLOOKUP($C$343,[77]납품수량!$B$3:$AI$200,M1,FALSE)</f>
        <v>0</v>
      </c>
      <c r="N343" s="74">
        <f>VLOOKUP($C$343,[77]납품수량!$B$3:$AI$200,N1,FALSE)</f>
        <v>0</v>
      </c>
      <c r="O343" s="74">
        <f>VLOOKUP($C$343,[77]납품수량!$B$3:$AI$200,O1,FALSE)</f>
        <v>0</v>
      </c>
      <c r="P343" s="74">
        <f>VLOOKUP($C$343,[77]납품수량!$B$3:$AI$200,P1,FALSE)</f>
        <v>0</v>
      </c>
      <c r="Q343" s="74">
        <f>VLOOKUP($C$343,[77]납품수량!$B$3:$AI$200,Q1,FALSE)</f>
        <v>0</v>
      </c>
      <c r="R343" s="74">
        <f>VLOOKUP($C$343,[77]납품수량!$B$3:$AI$200,R1,FALSE)</f>
        <v>0</v>
      </c>
      <c r="S343" s="74">
        <f>VLOOKUP($C$343,[77]납품수량!$B$3:$AI$200,S1,FALSE)</f>
        <v>0</v>
      </c>
      <c r="T343" s="74">
        <f>VLOOKUP($C$343,[77]납품수량!$B$3:$AI$200,T1,FALSE)</f>
        <v>0</v>
      </c>
      <c r="U343" s="74">
        <f>VLOOKUP($C$343,[77]납품수량!$B$3:$AI$200,U1,FALSE)</f>
        <v>0</v>
      </c>
      <c r="V343" s="74">
        <f>VLOOKUP($C$343,[77]납품수량!$B$3:$AI$200,V1,FALSE)</f>
        <v>0</v>
      </c>
      <c r="W343" s="74">
        <f>VLOOKUP($C$343,[77]납품수량!$B$3:$AI$200,W1,FALSE)</f>
        <v>0</v>
      </c>
      <c r="X343" s="74">
        <f>VLOOKUP($C$343,[77]납품수량!$B$3:$AI$200,X1,FALSE)</f>
        <v>0</v>
      </c>
      <c r="Y343" s="74">
        <f>VLOOKUP($C$343,[77]납품수량!$B$3:$AI$200,Y1,FALSE)</f>
        <v>0</v>
      </c>
      <c r="Z343" s="74">
        <f>VLOOKUP($C$343,[77]납품수량!$B$3:$AI$200,Z1,FALSE)</f>
        <v>0</v>
      </c>
      <c r="AA343" s="74">
        <f>VLOOKUP($C$343,[77]납품수량!$B$3:$AI$200,AA1,FALSE)</f>
        <v>0</v>
      </c>
      <c r="AB343" s="74">
        <f>VLOOKUP($C$343,[77]납품수량!$B$3:$AI$200,AB1,FALSE)</f>
        <v>0</v>
      </c>
      <c r="AC343" s="74">
        <f>VLOOKUP($C$343,[77]납품수량!$B$3:$AI$200,AC1,FALSE)</f>
        <v>0</v>
      </c>
      <c r="AD343" s="74">
        <f>VLOOKUP($C$343,[77]납품수량!$B$3:$AI$200,AD1,FALSE)</f>
        <v>0</v>
      </c>
      <c r="AE343" s="74">
        <f>VLOOKUP($C$343,[77]납품수량!$B$3:$AI$200,AE1,FALSE)</f>
        <v>0</v>
      </c>
      <c r="AF343" s="74">
        <f>VLOOKUP($C$343,[77]납품수량!$B$3:$AI$200,AF1,FALSE)</f>
        <v>0</v>
      </c>
      <c r="AG343" s="74">
        <f>VLOOKUP($C$343,[77]납품수량!$B$3:$AI$200,AG1,FALSE)</f>
        <v>0</v>
      </c>
      <c r="AH343" s="74">
        <f>VLOOKUP($C$343,[77]납품수량!$B$3:$AI$200,AH1,FALSE)</f>
        <v>0</v>
      </c>
      <c r="AI343" s="74">
        <f>VLOOKUP($C$343,[77]납품수량!$B$3:$AI$200,AI1,FALSE)</f>
        <v>0</v>
      </c>
      <c r="AJ343" s="74">
        <f>VLOOKUP($C$343,[77]납품수량!$B$3:$AI$200,AJ1,FALSE)</f>
        <v>0</v>
      </c>
      <c r="AK343" s="74">
        <f>VLOOKUP($C$343,[77]납품수량!$B$3:$AI$200,AK1,FALSE)</f>
        <v>0</v>
      </c>
      <c r="AL343" s="74">
        <f>SUM(G343:AK343)</f>
        <v>0</v>
      </c>
      <c r="AM343" s="61"/>
      <c r="AN343" s="61"/>
      <c r="AO343" s="61"/>
      <c r="AP343" s="61"/>
      <c r="AQ343" s="61"/>
      <c r="AR343" s="61"/>
      <c r="AS343" s="61"/>
      <c r="AT343" s="61"/>
      <c r="AU343" s="61"/>
      <c r="AV343" s="61"/>
      <c r="AW343" s="61"/>
      <c r="AX343" s="61"/>
      <c r="AY343" s="61"/>
      <c r="AZ343" s="61"/>
      <c r="BA343" s="61"/>
      <c r="BB343" s="61"/>
      <c r="BC343" s="61"/>
      <c r="BD343" s="61"/>
      <c r="BE343" s="61"/>
      <c r="BF343" s="61"/>
      <c r="BG343" s="61"/>
      <c r="BH343" s="61"/>
      <c r="BI343" s="61"/>
      <c r="BJ343" s="61"/>
      <c r="BK343" s="61"/>
      <c r="BL343" s="61"/>
      <c r="BM343" s="61"/>
      <c r="BN343" s="61"/>
      <c r="BO343" s="61"/>
      <c r="BP343" s="61"/>
      <c r="BQ343" s="61"/>
      <c r="BR343" s="61"/>
      <c r="BS343" s="61"/>
      <c r="BT343" s="61"/>
      <c r="BU343" s="61"/>
      <c r="BV343" s="61"/>
      <c r="BW343" s="61"/>
      <c r="BX343" s="61"/>
      <c r="BY343" s="61"/>
      <c r="BZ343" s="61"/>
      <c r="CA343" s="61"/>
      <c r="CB343" s="61"/>
      <c r="CC343" s="61"/>
      <c r="CD343" s="61"/>
      <c r="CE343" s="61"/>
      <c r="CF343" s="61"/>
      <c r="CG343" s="61"/>
      <c r="CH343" s="61"/>
      <c r="CI343" s="61"/>
      <c r="CJ343" s="61"/>
      <c r="CK343" s="61"/>
      <c r="CL343" s="61"/>
      <c r="CM343" s="61"/>
      <c r="CN343" s="61"/>
      <c r="CO343" s="61"/>
      <c r="CP343" s="61"/>
      <c r="CQ343" s="61"/>
      <c r="CR343" s="61"/>
      <c r="CS343" s="61"/>
      <c r="CT343" s="61"/>
      <c r="CU343" s="61"/>
      <c r="CV343" s="61"/>
      <c r="CW343" s="61"/>
      <c r="CX343" s="61"/>
      <c r="CY343" s="61"/>
      <c r="CZ343" s="61"/>
      <c r="DA343" s="61"/>
      <c r="DB343" s="61"/>
    </row>
    <row r="344" spans="1:106" s="58" customFormat="1" ht="16.5" customHeight="1">
      <c r="A344" s="70"/>
      <c r="B344" s="767"/>
      <c r="C344" s="751"/>
      <c r="D344" s="753"/>
      <c r="E344" s="753"/>
      <c r="F344" s="719"/>
      <c r="G344" s="74">
        <f>$F$343*G343</f>
        <v>0</v>
      </c>
      <c r="H344" s="74">
        <f t="shared" ref="H344:AK344" si="171">$F$343*H343</f>
        <v>0</v>
      </c>
      <c r="I344" s="74">
        <f t="shared" si="171"/>
        <v>0</v>
      </c>
      <c r="J344" s="74">
        <f t="shared" si="171"/>
        <v>0</v>
      </c>
      <c r="K344" s="74">
        <f t="shared" si="171"/>
        <v>0</v>
      </c>
      <c r="L344" s="74">
        <f t="shared" si="171"/>
        <v>0</v>
      </c>
      <c r="M344" s="74">
        <f t="shared" si="171"/>
        <v>0</v>
      </c>
      <c r="N344" s="74">
        <f t="shared" si="171"/>
        <v>0</v>
      </c>
      <c r="O344" s="74">
        <f t="shared" si="171"/>
        <v>0</v>
      </c>
      <c r="P344" s="74">
        <f t="shared" si="171"/>
        <v>0</v>
      </c>
      <c r="Q344" s="74">
        <f t="shared" si="171"/>
        <v>0</v>
      </c>
      <c r="R344" s="74">
        <f t="shared" si="171"/>
        <v>0</v>
      </c>
      <c r="S344" s="74">
        <f t="shared" si="171"/>
        <v>0</v>
      </c>
      <c r="T344" s="74">
        <f t="shared" si="171"/>
        <v>0</v>
      </c>
      <c r="U344" s="74">
        <f t="shared" si="171"/>
        <v>0</v>
      </c>
      <c r="V344" s="74">
        <f t="shared" si="171"/>
        <v>0</v>
      </c>
      <c r="W344" s="74">
        <f t="shared" si="171"/>
        <v>0</v>
      </c>
      <c r="X344" s="74">
        <f t="shared" si="171"/>
        <v>0</v>
      </c>
      <c r="Y344" s="74">
        <f t="shared" si="171"/>
        <v>0</v>
      </c>
      <c r="Z344" s="74">
        <f t="shared" si="171"/>
        <v>0</v>
      </c>
      <c r="AA344" s="74">
        <f t="shared" si="171"/>
        <v>0</v>
      </c>
      <c r="AB344" s="74">
        <f t="shared" si="171"/>
        <v>0</v>
      </c>
      <c r="AC344" s="74">
        <f t="shared" si="171"/>
        <v>0</v>
      </c>
      <c r="AD344" s="74">
        <f t="shared" si="171"/>
        <v>0</v>
      </c>
      <c r="AE344" s="74">
        <f t="shared" si="171"/>
        <v>0</v>
      </c>
      <c r="AF344" s="74">
        <f t="shared" si="171"/>
        <v>0</v>
      </c>
      <c r="AG344" s="74">
        <f t="shared" si="171"/>
        <v>0</v>
      </c>
      <c r="AH344" s="74">
        <f t="shared" si="171"/>
        <v>0</v>
      </c>
      <c r="AI344" s="74">
        <f t="shared" si="171"/>
        <v>0</v>
      </c>
      <c r="AJ344" s="74">
        <f t="shared" si="171"/>
        <v>0</v>
      </c>
      <c r="AK344" s="74">
        <f t="shared" si="171"/>
        <v>0</v>
      </c>
      <c r="AL344" s="74">
        <f>F343*AL343</f>
        <v>0</v>
      </c>
      <c r="AM344" s="61"/>
      <c r="AN344" s="61"/>
      <c r="AO344" s="61"/>
      <c r="AP344" s="61"/>
      <c r="AQ344" s="61"/>
      <c r="AR344" s="61"/>
      <c r="AS344" s="61"/>
      <c r="AT344" s="61"/>
      <c r="AU344" s="61"/>
      <c r="AV344" s="61"/>
      <c r="AW344" s="61"/>
      <c r="AX344" s="61"/>
      <c r="AY344" s="61"/>
      <c r="AZ344" s="61"/>
      <c r="BA344" s="61"/>
      <c r="BB344" s="61"/>
      <c r="BC344" s="61"/>
      <c r="BD344" s="61"/>
      <c r="BE344" s="61"/>
      <c r="BF344" s="61"/>
      <c r="BG344" s="61"/>
      <c r="BH344" s="61"/>
      <c r="BI344" s="61"/>
      <c r="BJ344" s="61"/>
      <c r="BK344" s="61"/>
      <c r="BL344" s="61"/>
      <c r="BM344" s="61"/>
      <c r="BN344" s="61"/>
      <c r="BO344" s="61"/>
      <c r="BP344" s="61"/>
      <c r="BQ344" s="61"/>
      <c r="BR344" s="61"/>
      <c r="BS344" s="61"/>
      <c r="BT344" s="61"/>
      <c r="BU344" s="61"/>
      <c r="BV344" s="61"/>
      <c r="BW344" s="61"/>
      <c r="BX344" s="61"/>
      <c r="BY344" s="61"/>
      <c r="BZ344" s="61"/>
      <c r="CA344" s="61"/>
      <c r="CB344" s="61"/>
      <c r="CC344" s="61"/>
      <c r="CD344" s="61"/>
      <c r="CE344" s="61"/>
      <c r="CF344" s="61"/>
      <c r="CG344" s="61"/>
      <c r="CH344" s="61"/>
      <c r="CI344" s="61"/>
      <c r="CJ344" s="61"/>
      <c r="CK344" s="61"/>
      <c r="CL344" s="61"/>
      <c r="CM344" s="61"/>
      <c r="CN344" s="61"/>
      <c r="CO344" s="61"/>
      <c r="CP344" s="61"/>
      <c r="CQ344" s="61"/>
      <c r="CR344" s="61"/>
      <c r="CS344" s="61"/>
      <c r="CT344" s="61"/>
      <c r="CU344" s="61"/>
      <c r="CV344" s="61"/>
      <c r="CW344" s="61"/>
      <c r="CX344" s="61"/>
      <c r="CY344" s="61"/>
      <c r="CZ344" s="61"/>
      <c r="DA344" s="61"/>
      <c r="DB344" s="61"/>
    </row>
    <row r="345" spans="1:106" s="58" customFormat="1" ht="16.5" customHeight="1">
      <c r="A345" s="70" t="s">
        <v>425</v>
      </c>
      <c r="B345" s="767"/>
      <c r="C345" s="750" t="s">
        <v>69</v>
      </c>
      <c r="D345" s="752" t="str">
        <f>[76]납품수량!C71</f>
        <v xml:space="preserve">ROLLO CASSETTE SUB ASSY                     </v>
      </c>
      <c r="E345" s="752" t="str">
        <f>[76]납품수량!D71</f>
        <v>UM</v>
      </c>
      <c r="F345" s="718">
        <f>VLOOKUP(C345,'[72]납품수량(영업)'!$C$3:$F$260,4,FALSE)</f>
        <v>4437</v>
      </c>
      <c r="G345" s="74">
        <f>VLOOKUP($C$345,[77]납품수량!$B$3:$AI$200,G1,FALSE)</f>
        <v>0</v>
      </c>
      <c r="H345" s="74">
        <f>VLOOKUP($C$345,[77]납품수량!$B$3:$AI$200,H1,FALSE)</f>
        <v>0</v>
      </c>
      <c r="I345" s="74">
        <f>VLOOKUP($C$345,[77]납품수량!$B$3:$AI$200,I1,FALSE)</f>
        <v>0</v>
      </c>
      <c r="J345" s="74">
        <f>VLOOKUP($C$345,[77]납품수량!$B$3:$AI$200,J1,FALSE)</f>
        <v>0</v>
      </c>
      <c r="K345" s="74">
        <f>VLOOKUP($C$345,[77]납품수량!$B$3:$AI$200,K1,FALSE)</f>
        <v>0</v>
      </c>
      <c r="L345" s="74">
        <f>VLOOKUP($C$345,[77]납품수량!$B$3:$AI$200,L1,FALSE)</f>
        <v>0</v>
      </c>
      <c r="M345" s="74">
        <f>VLOOKUP($C$345,[77]납품수량!$B$3:$AI$200,M1,FALSE)</f>
        <v>0</v>
      </c>
      <c r="N345" s="74">
        <f>VLOOKUP($C$345,[77]납품수량!$B$3:$AI$200,N1,FALSE)</f>
        <v>0</v>
      </c>
      <c r="O345" s="74">
        <f>VLOOKUP($C$345,[77]납품수량!$B$3:$AI$200,O1,FALSE)</f>
        <v>0</v>
      </c>
      <c r="P345" s="74">
        <f>VLOOKUP($C$345,[77]납품수량!$B$3:$AI$200,P1,FALSE)</f>
        <v>0</v>
      </c>
      <c r="Q345" s="74">
        <f>VLOOKUP($C$345,[77]납품수량!$B$3:$AI$200,Q1,FALSE)</f>
        <v>0</v>
      </c>
      <c r="R345" s="74">
        <f>VLOOKUP($C$345,[77]납품수량!$B$3:$AI$200,R1,FALSE)</f>
        <v>0</v>
      </c>
      <c r="S345" s="74">
        <f>VLOOKUP($C$345,[77]납품수량!$B$3:$AI$200,S1,FALSE)</f>
        <v>0</v>
      </c>
      <c r="T345" s="74">
        <f>VLOOKUP($C$345,[77]납품수량!$B$3:$AI$200,T1,FALSE)</f>
        <v>0</v>
      </c>
      <c r="U345" s="74">
        <f>VLOOKUP($C$345,[77]납품수량!$B$3:$AI$200,U1,FALSE)</f>
        <v>0</v>
      </c>
      <c r="V345" s="74">
        <f>VLOOKUP($C$345,[77]납품수량!$B$3:$AI$200,V1,FALSE)</f>
        <v>0</v>
      </c>
      <c r="W345" s="74">
        <f>VLOOKUP($C$345,[77]납품수량!$B$3:$AI$200,W1,FALSE)</f>
        <v>0</v>
      </c>
      <c r="X345" s="74">
        <f>VLOOKUP($C$345,[77]납품수량!$B$3:$AI$200,X1,FALSE)</f>
        <v>0</v>
      </c>
      <c r="Y345" s="74">
        <f>VLOOKUP($C$345,[77]납품수량!$B$3:$AI$200,Y1,FALSE)</f>
        <v>0</v>
      </c>
      <c r="Z345" s="74">
        <f>VLOOKUP($C$345,[77]납품수량!$B$3:$AI$200,Z1,FALSE)</f>
        <v>0</v>
      </c>
      <c r="AA345" s="74">
        <f>VLOOKUP($C$345,[77]납품수량!$B$3:$AI$200,AA1,FALSE)</f>
        <v>0</v>
      </c>
      <c r="AB345" s="74">
        <f>VLOOKUP($C$345,[77]납품수량!$B$3:$AI$200,AB1,FALSE)</f>
        <v>0</v>
      </c>
      <c r="AC345" s="74">
        <f>VLOOKUP($C$345,[77]납품수량!$B$3:$AI$200,AC1,FALSE)</f>
        <v>0</v>
      </c>
      <c r="AD345" s="74">
        <f>VLOOKUP($C$345,[77]납품수량!$B$3:$AI$200,AD1,FALSE)</f>
        <v>0</v>
      </c>
      <c r="AE345" s="74">
        <f>VLOOKUP($C$345,[77]납품수량!$B$3:$AI$200,AE1,FALSE)</f>
        <v>0</v>
      </c>
      <c r="AF345" s="74">
        <f>VLOOKUP($C$345,[77]납품수량!$B$3:$AI$200,AF1,FALSE)</f>
        <v>0</v>
      </c>
      <c r="AG345" s="74">
        <f>VLOOKUP($C$345,[77]납품수량!$B$3:$AI$200,AG1,FALSE)</f>
        <v>0</v>
      </c>
      <c r="AH345" s="74">
        <f>VLOOKUP($C$345,[77]납품수량!$B$3:$AI$200,AH1,FALSE)</f>
        <v>0</v>
      </c>
      <c r="AI345" s="74">
        <f>VLOOKUP($C$345,[77]납품수량!$B$3:$AI$200,AI1,FALSE)</f>
        <v>0</v>
      </c>
      <c r="AJ345" s="74">
        <f>VLOOKUP($C$345,[77]납품수량!$B$3:$AI$200,AJ1,FALSE)</f>
        <v>0</v>
      </c>
      <c r="AK345" s="74">
        <f>VLOOKUP($C$345,[77]납품수량!$B$3:$AI$200,AK1,FALSE)</f>
        <v>0</v>
      </c>
      <c r="AL345" s="74">
        <f>SUM(G345:AK345)</f>
        <v>0</v>
      </c>
      <c r="AM345" s="61"/>
      <c r="AN345" s="61"/>
      <c r="AO345" s="61"/>
      <c r="AP345" s="61"/>
      <c r="AQ345" s="61"/>
      <c r="AR345" s="61"/>
      <c r="AS345" s="61"/>
      <c r="AT345" s="61"/>
      <c r="AU345" s="61"/>
      <c r="AV345" s="61"/>
      <c r="AW345" s="61"/>
      <c r="AX345" s="61"/>
      <c r="AY345" s="61"/>
      <c r="AZ345" s="61"/>
      <c r="BA345" s="61"/>
      <c r="BB345" s="61"/>
      <c r="BC345" s="61"/>
      <c r="BD345" s="61"/>
      <c r="BE345" s="61"/>
      <c r="BF345" s="61"/>
      <c r="BG345" s="61"/>
      <c r="BH345" s="61"/>
      <c r="BI345" s="61"/>
      <c r="BJ345" s="61"/>
      <c r="BK345" s="61"/>
      <c r="BL345" s="61"/>
      <c r="BM345" s="61"/>
      <c r="BN345" s="61"/>
      <c r="BO345" s="61"/>
      <c r="BP345" s="61"/>
      <c r="BQ345" s="61"/>
      <c r="BR345" s="61"/>
      <c r="BS345" s="61"/>
      <c r="BT345" s="61"/>
      <c r="BU345" s="61"/>
      <c r="BV345" s="61"/>
      <c r="BW345" s="61"/>
      <c r="BX345" s="61"/>
      <c r="BY345" s="61"/>
      <c r="BZ345" s="61"/>
      <c r="CA345" s="61"/>
      <c r="CB345" s="61"/>
      <c r="CC345" s="61"/>
      <c r="CD345" s="61"/>
      <c r="CE345" s="61"/>
      <c r="CF345" s="61"/>
      <c r="CG345" s="61"/>
      <c r="CH345" s="61"/>
      <c r="CI345" s="61"/>
      <c r="CJ345" s="61"/>
      <c r="CK345" s="61"/>
      <c r="CL345" s="61"/>
      <c r="CM345" s="61"/>
      <c r="CN345" s="61"/>
      <c r="CO345" s="61"/>
      <c r="CP345" s="61"/>
      <c r="CQ345" s="61"/>
      <c r="CR345" s="61"/>
      <c r="CS345" s="61"/>
      <c r="CT345" s="61"/>
      <c r="CU345" s="61"/>
      <c r="CV345" s="61"/>
      <c r="CW345" s="61"/>
      <c r="CX345" s="61"/>
      <c r="CY345" s="61"/>
      <c r="CZ345" s="61"/>
      <c r="DA345" s="61"/>
      <c r="DB345" s="61"/>
    </row>
    <row r="346" spans="1:106" s="58" customFormat="1" ht="16.5" customHeight="1">
      <c r="A346" s="70"/>
      <c r="B346" s="767"/>
      <c r="C346" s="751"/>
      <c r="D346" s="753"/>
      <c r="E346" s="753"/>
      <c r="F346" s="719"/>
      <c r="G346" s="74">
        <f>$F$345*G345</f>
        <v>0</v>
      </c>
      <c r="H346" s="74">
        <f t="shared" ref="H346:AK346" si="172">$F$345*H345</f>
        <v>0</v>
      </c>
      <c r="I346" s="74">
        <f t="shared" si="172"/>
        <v>0</v>
      </c>
      <c r="J346" s="74">
        <f t="shared" si="172"/>
        <v>0</v>
      </c>
      <c r="K346" s="74">
        <f t="shared" si="172"/>
        <v>0</v>
      </c>
      <c r="L346" s="74">
        <f t="shared" si="172"/>
        <v>0</v>
      </c>
      <c r="M346" s="74">
        <f t="shared" si="172"/>
        <v>0</v>
      </c>
      <c r="N346" s="74">
        <f t="shared" si="172"/>
        <v>0</v>
      </c>
      <c r="O346" s="74">
        <f t="shared" si="172"/>
        <v>0</v>
      </c>
      <c r="P346" s="74">
        <f t="shared" si="172"/>
        <v>0</v>
      </c>
      <c r="Q346" s="74">
        <f t="shared" si="172"/>
        <v>0</v>
      </c>
      <c r="R346" s="74">
        <f t="shared" si="172"/>
        <v>0</v>
      </c>
      <c r="S346" s="74">
        <f t="shared" si="172"/>
        <v>0</v>
      </c>
      <c r="T346" s="74">
        <f t="shared" si="172"/>
        <v>0</v>
      </c>
      <c r="U346" s="74">
        <f t="shared" si="172"/>
        <v>0</v>
      </c>
      <c r="V346" s="74">
        <f t="shared" si="172"/>
        <v>0</v>
      </c>
      <c r="W346" s="74">
        <f t="shared" si="172"/>
        <v>0</v>
      </c>
      <c r="X346" s="74">
        <f t="shared" si="172"/>
        <v>0</v>
      </c>
      <c r="Y346" s="74">
        <f t="shared" si="172"/>
        <v>0</v>
      </c>
      <c r="Z346" s="74">
        <f t="shared" si="172"/>
        <v>0</v>
      </c>
      <c r="AA346" s="74">
        <f t="shared" si="172"/>
        <v>0</v>
      </c>
      <c r="AB346" s="74">
        <f t="shared" si="172"/>
        <v>0</v>
      </c>
      <c r="AC346" s="74">
        <f t="shared" si="172"/>
        <v>0</v>
      </c>
      <c r="AD346" s="74">
        <f t="shared" si="172"/>
        <v>0</v>
      </c>
      <c r="AE346" s="74">
        <f t="shared" si="172"/>
        <v>0</v>
      </c>
      <c r="AF346" s="74">
        <f t="shared" si="172"/>
        <v>0</v>
      </c>
      <c r="AG346" s="74">
        <f t="shared" si="172"/>
        <v>0</v>
      </c>
      <c r="AH346" s="74">
        <f t="shared" si="172"/>
        <v>0</v>
      </c>
      <c r="AI346" s="74">
        <f t="shared" si="172"/>
        <v>0</v>
      </c>
      <c r="AJ346" s="74">
        <f t="shared" si="172"/>
        <v>0</v>
      </c>
      <c r="AK346" s="74">
        <f t="shared" si="172"/>
        <v>0</v>
      </c>
      <c r="AL346" s="74">
        <f>F345*AL345</f>
        <v>0</v>
      </c>
      <c r="AM346" s="61"/>
      <c r="AN346" s="61"/>
      <c r="AO346" s="61"/>
      <c r="AP346" s="61"/>
      <c r="AQ346" s="61"/>
      <c r="AR346" s="61"/>
      <c r="AS346" s="61"/>
      <c r="AT346" s="61"/>
      <c r="AU346" s="61"/>
      <c r="AV346" s="61"/>
      <c r="AW346" s="61"/>
      <c r="AX346" s="61"/>
      <c r="AY346" s="61"/>
      <c r="AZ346" s="61"/>
      <c r="BA346" s="61"/>
      <c r="BB346" s="61"/>
      <c r="BC346" s="61"/>
      <c r="BD346" s="61"/>
      <c r="BE346" s="61"/>
      <c r="BF346" s="61"/>
      <c r="BG346" s="61"/>
      <c r="BH346" s="61"/>
      <c r="BI346" s="61"/>
      <c r="BJ346" s="61"/>
      <c r="BK346" s="61"/>
      <c r="BL346" s="61"/>
      <c r="BM346" s="61"/>
      <c r="BN346" s="61"/>
      <c r="BO346" s="61"/>
      <c r="BP346" s="61"/>
      <c r="BQ346" s="61"/>
      <c r="BR346" s="61"/>
      <c r="BS346" s="61"/>
      <c r="BT346" s="61"/>
      <c r="BU346" s="61"/>
      <c r="BV346" s="61"/>
      <c r="BW346" s="61"/>
      <c r="BX346" s="61"/>
      <c r="BY346" s="61"/>
      <c r="BZ346" s="61"/>
      <c r="CA346" s="61"/>
      <c r="CB346" s="61"/>
      <c r="CC346" s="61"/>
      <c r="CD346" s="61"/>
      <c r="CE346" s="61"/>
      <c r="CF346" s="61"/>
      <c r="CG346" s="61"/>
      <c r="CH346" s="61"/>
      <c r="CI346" s="61"/>
      <c r="CJ346" s="61"/>
      <c r="CK346" s="61"/>
      <c r="CL346" s="61"/>
      <c r="CM346" s="61"/>
      <c r="CN346" s="61"/>
      <c r="CO346" s="61"/>
      <c r="CP346" s="61"/>
      <c r="CQ346" s="61"/>
      <c r="CR346" s="61"/>
      <c r="CS346" s="61"/>
      <c r="CT346" s="61"/>
      <c r="CU346" s="61"/>
      <c r="CV346" s="61"/>
      <c r="CW346" s="61"/>
      <c r="CX346" s="61"/>
      <c r="CY346" s="61"/>
      <c r="CZ346" s="61"/>
      <c r="DA346" s="61"/>
      <c r="DB346" s="61"/>
    </row>
    <row r="347" spans="1:106" s="58" customFormat="1" ht="16.5" customHeight="1">
      <c r="A347" s="70" t="s">
        <v>425</v>
      </c>
      <c r="B347" s="767"/>
      <c r="C347" s="742" t="s">
        <v>73</v>
      </c>
      <c r="D347" s="744" t="str">
        <f>[76]납품수량!C72</f>
        <v xml:space="preserve">GLASS REINFORCEMENT ASSY                    </v>
      </c>
      <c r="E347" s="744" t="str">
        <f>[76]납품수량!D72</f>
        <v>UM</v>
      </c>
      <c r="F347" s="718">
        <f>VLOOKUP(C347,'[72]납품수량(영업)'!$C$3:$F$260,4,FALSE)</f>
        <v>4939</v>
      </c>
      <c r="G347" s="74">
        <f>VLOOKUP($C$347,[77]납품수량!$B$3:$AI$200,G1,FALSE)</f>
        <v>0</v>
      </c>
      <c r="H347" s="74">
        <f>VLOOKUP($C$347,[77]납품수량!$B$3:$AI$200,H1,FALSE)</f>
        <v>0</v>
      </c>
      <c r="I347" s="74">
        <f>VLOOKUP($C$347,[77]납품수량!$B$3:$AI$200,I1,FALSE)</f>
        <v>0</v>
      </c>
      <c r="J347" s="74">
        <f>VLOOKUP($C$347,[77]납품수량!$B$3:$AI$200,J1,FALSE)</f>
        <v>0</v>
      </c>
      <c r="K347" s="74">
        <f>VLOOKUP($C$347,[77]납품수량!$B$3:$AI$200,K1,FALSE)</f>
        <v>0</v>
      </c>
      <c r="L347" s="74">
        <f>VLOOKUP($C$347,[77]납품수량!$B$3:$AI$200,L1,FALSE)</f>
        <v>0</v>
      </c>
      <c r="M347" s="74">
        <f>VLOOKUP($C$347,[77]납품수량!$B$3:$AI$200,M1,FALSE)</f>
        <v>0</v>
      </c>
      <c r="N347" s="74">
        <f>VLOOKUP($C$347,[77]납품수량!$B$3:$AI$200,N1,FALSE)</f>
        <v>0</v>
      </c>
      <c r="O347" s="74">
        <f>VLOOKUP($C$347,[77]납품수량!$B$3:$AI$200,O1,FALSE)</f>
        <v>0</v>
      </c>
      <c r="P347" s="74">
        <f>VLOOKUP($C$347,[77]납품수량!$B$3:$AI$200,P1,FALSE)</f>
        <v>0</v>
      </c>
      <c r="Q347" s="74">
        <f>VLOOKUP($C$347,[77]납품수량!$B$3:$AI$200,Q1,FALSE)</f>
        <v>0</v>
      </c>
      <c r="R347" s="74">
        <f>VLOOKUP($C$347,[77]납품수량!$B$3:$AI$200,R1,FALSE)</f>
        <v>0</v>
      </c>
      <c r="S347" s="74">
        <f>VLOOKUP($C$347,[77]납품수량!$B$3:$AI$200,S1,FALSE)</f>
        <v>0</v>
      </c>
      <c r="T347" s="74">
        <f>VLOOKUP($C$347,[77]납품수량!$B$3:$AI$200,T1,FALSE)</f>
        <v>0</v>
      </c>
      <c r="U347" s="74">
        <f>VLOOKUP($C$347,[77]납품수량!$B$3:$AI$200,U1,FALSE)</f>
        <v>0</v>
      </c>
      <c r="V347" s="74">
        <f>VLOOKUP($C$347,[77]납품수량!$B$3:$AI$200,V1,FALSE)</f>
        <v>0</v>
      </c>
      <c r="W347" s="74">
        <f>VLOOKUP($C$347,[77]납품수량!$B$3:$AI$200,W1,FALSE)</f>
        <v>0</v>
      </c>
      <c r="X347" s="74">
        <f>VLOOKUP($C$347,[77]납품수량!$B$3:$AI$200,X1,FALSE)</f>
        <v>0</v>
      </c>
      <c r="Y347" s="74">
        <f>VLOOKUP($C$347,[77]납품수량!$B$3:$AI$200,Y1,FALSE)</f>
        <v>0</v>
      </c>
      <c r="Z347" s="74">
        <f>VLOOKUP($C$347,[77]납품수량!$B$3:$AI$200,Z1,FALSE)</f>
        <v>0</v>
      </c>
      <c r="AA347" s="74">
        <f>VLOOKUP($C$347,[77]납품수량!$B$3:$AI$200,AA1,FALSE)</f>
        <v>0</v>
      </c>
      <c r="AB347" s="74">
        <f>VLOOKUP($C$347,[77]납품수량!$B$3:$AI$200,AB1,FALSE)</f>
        <v>0</v>
      </c>
      <c r="AC347" s="74">
        <f>VLOOKUP($C$347,[77]납품수량!$B$3:$AI$200,AC1,FALSE)</f>
        <v>0</v>
      </c>
      <c r="AD347" s="74">
        <f>VLOOKUP($C$347,[77]납품수량!$B$3:$AI$200,AD1,FALSE)</f>
        <v>0</v>
      </c>
      <c r="AE347" s="74">
        <f>VLOOKUP($C$347,[77]납품수량!$B$3:$AI$200,AE1,FALSE)</f>
        <v>0</v>
      </c>
      <c r="AF347" s="74">
        <f>VLOOKUP($C$347,[77]납품수량!$B$3:$AI$200,AF1,FALSE)</f>
        <v>0</v>
      </c>
      <c r="AG347" s="74">
        <f>VLOOKUP($C$347,[77]납품수량!$B$3:$AI$200,AG1,FALSE)</f>
        <v>0</v>
      </c>
      <c r="AH347" s="74">
        <f>VLOOKUP($C$347,[77]납품수량!$B$3:$AI$200,AH1,FALSE)</f>
        <v>0</v>
      </c>
      <c r="AI347" s="74">
        <f>VLOOKUP($C$347,[77]납품수량!$B$3:$AI$200,AI1,FALSE)</f>
        <v>0</v>
      </c>
      <c r="AJ347" s="74">
        <f>VLOOKUP($C$347,[77]납품수량!$B$3:$AI$200,AJ1,FALSE)</f>
        <v>0</v>
      </c>
      <c r="AK347" s="74">
        <f>VLOOKUP($C$347,[77]납품수량!$B$3:$AI$200,AK1,FALSE)</f>
        <v>0</v>
      </c>
      <c r="AL347" s="74">
        <f>SUM(G347:AK347)</f>
        <v>0</v>
      </c>
      <c r="AM347" s="61"/>
      <c r="AN347" s="61"/>
      <c r="AO347" s="61"/>
      <c r="AP347" s="61"/>
      <c r="AQ347" s="61"/>
      <c r="AR347" s="61"/>
      <c r="AS347" s="61"/>
      <c r="AT347" s="61"/>
      <c r="AU347" s="61"/>
      <c r="AV347" s="61"/>
      <c r="AW347" s="61"/>
      <c r="AX347" s="61"/>
      <c r="AY347" s="61"/>
      <c r="AZ347" s="61"/>
      <c r="BA347" s="61"/>
      <c r="BB347" s="61"/>
      <c r="BC347" s="61"/>
      <c r="BD347" s="61"/>
      <c r="BE347" s="61"/>
      <c r="BF347" s="61"/>
      <c r="BG347" s="61"/>
      <c r="BH347" s="61"/>
      <c r="BI347" s="61"/>
      <c r="BJ347" s="61"/>
      <c r="BK347" s="61"/>
      <c r="BL347" s="61"/>
      <c r="BM347" s="61"/>
      <c r="BN347" s="61"/>
      <c r="BO347" s="61"/>
      <c r="BP347" s="61"/>
      <c r="BQ347" s="61"/>
      <c r="BR347" s="61"/>
      <c r="BS347" s="61"/>
      <c r="BT347" s="61"/>
      <c r="BU347" s="61"/>
      <c r="BV347" s="61"/>
      <c r="BW347" s="61"/>
      <c r="BX347" s="61"/>
      <c r="BY347" s="61"/>
      <c r="BZ347" s="61"/>
      <c r="CA347" s="61"/>
      <c r="CB347" s="61"/>
      <c r="CC347" s="61"/>
      <c r="CD347" s="61"/>
      <c r="CE347" s="61"/>
      <c r="CF347" s="61"/>
      <c r="CG347" s="61"/>
      <c r="CH347" s="61"/>
      <c r="CI347" s="61"/>
      <c r="CJ347" s="61"/>
      <c r="CK347" s="61"/>
      <c r="CL347" s="61"/>
      <c r="CM347" s="61"/>
      <c r="CN347" s="61"/>
      <c r="CO347" s="61"/>
      <c r="CP347" s="61"/>
      <c r="CQ347" s="61"/>
      <c r="CR347" s="61"/>
      <c r="CS347" s="61"/>
      <c r="CT347" s="61"/>
      <c r="CU347" s="61"/>
      <c r="CV347" s="61"/>
      <c r="CW347" s="61"/>
      <c r="CX347" s="61"/>
      <c r="CY347" s="61"/>
      <c r="CZ347" s="61"/>
      <c r="DA347" s="61"/>
      <c r="DB347" s="61"/>
    </row>
    <row r="348" spans="1:106" s="58" customFormat="1" ht="16.5" customHeight="1">
      <c r="A348" s="70"/>
      <c r="B348" s="767"/>
      <c r="C348" s="743"/>
      <c r="D348" s="745"/>
      <c r="E348" s="745"/>
      <c r="F348" s="719"/>
      <c r="G348" s="74">
        <f>$F$347*G347</f>
        <v>0</v>
      </c>
      <c r="H348" s="74">
        <f t="shared" ref="H348:AK348" si="173">$F$347*H347</f>
        <v>0</v>
      </c>
      <c r="I348" s="74">
        <f t="shared" si="173"/>
        <v>0</v>
      </c>
      <c r="J348" s="74">
        <f t="shared" si="173"/>
        <v>0</v>
      </c>
      <c r="K348" s="74">
        <f t="shared" si="173"/>
        <v>0</v>
      </c>
      <c r="L348" s="74">
        <f t="shared" si="173"/>
        <v>0</v>
      </c>
      <c r="M348" s="74">
        <f t="shared" si="173"/>
        <v>0</v>
      </c>
      <c r="N348" s="74">
        <f t="shared" si="173"/>
        <v>0</v>
      </c>
      <c r="O348" s="74">
        <f t="shared" si="173"/>
        <v>0</v>
      </c>
      <c r="P348" s="74">
        <f t="shared" si="173"/>
        <v>0</v>
      </c>
      <c r="Q348" s="74">
        <f t="shared" si="173"/>
        <v>0</v>
      </c>
      <c r="R348" s="74">
        <f t="shared" si="173"/>
        <v>0</v>
      </c>
      <c r="S348" s="74">
        <f t="shared" si="173"/>
        <v>0</v>
      </c>
      <c r="T348" s="74">
        <f t="shared" si="173"/>
        <v>0</v>
      </c>
      <c r="U348" s="74">
        <f t="shared" si="173"/>
        <v>0</v>
      </c>
      <c r="V348" s="74">
        <f t="shared" si="173"/>
        <v>0</v>
      </c>
      <c r="W348" s="74">
        <f t="shared" si="173"/>
        <v>0</v>
      </c>
      <c r="X348" s="74">
        <f t="shared" si="173"/>
        <v>0</v>
      </c>
      <c r="Y348" s="74">
        <f t="shared" si="173"/>
        <v>0</v>
      </c>
      <c r="Z348" s="74">
        <f t="shared" si="173"/>
        <v>0</v>
      </c>
      <c r="AA348" s="74">
        <f t="shared" si="173"/>
        <v>0</v>
      </c>
      <c r="AB348" s="74">
        <f t="shared" si="173"/>
        <v>0</v>
      </c>
      <c r="AC348" s="74">
        <f t="shared" si="173"/>
        <v>0</v>
      </c>
      <c r="AD348" s="74">
        <f t="shared" si="173"/>
        <v>0</v>
      </c>
      <c r="AE348" s="74">
        <f t="shared" si="173"/>
        <v>0</v>
      </c>
      <c r="AF348" s="74">
        <f t="shared" si="173"/>
        <v>0</v>
      </c>
      <c r="AG348" s="74">
        <f t="shared" si="173"/>
        <v>0</v>
      </c>
      <c r="AH348" s="74">
        <f t="shared" si="173"/>
        <v>0</v>
      </c>
      <c r="AI348" s="74">
        <f t="shared" si="173"/>
        <v>0</v>
      </c>
      <c r="AJ348" s="74">
        <f t="shared" si="173"/>
        <v>0</v>
      </c>
      <c r="AK348" s="74">
        <f t="shared" si="173"/>
        <v>0</v>
      </c>
      <c r="AL348" s="74">
        <f>F347*AL347</f>
        <v>0</v>
      </c>
      <c r="AM348" s="61"/>
      <c r="AN348" s="61"/>
      <c r="AO348" s="61"/>
      <c r="AP348" s="61"/>
      <c r="AQ348" s="61"/>
      <c r="AR348" s="61"/>
      <c r="AS348" s="61"/>
      <c r="AT348" s="61"/>
      <c r="AU348" s="61"/>
      <c r="AV348" s="61"/>
      <c r="AW348" s="61"/>
      <c r="AX348" s="61"/>
      <c r="AY348" s="61"/>
      <c r="AZ348" s="61"/>
      <c r="BA348" s="61"/>
      <c r="BB348" s="61"/>
      <c r="BC348" s="61"/>
      <c r="BD348" s="61"/>
      <c r="BE348" s="61"/>
      <c r="BF348" s="61"/>
      <c r="BG348" s="61"/>
      <c r="BH348" s="61"/>
      <c r="BI348" s="61"/>
      <c r="BJ348" s="61"/>
      <c r="BK348" s="61"/>
      <c r="BL348" s="61"/>
      <c r="BM348" s="61"/>
      <c r="BN348" s="61"/>
      <c r="BO348" s="61"/>
      <c r="BP348" s="61"/>
      <c r="BQ348" s="61"/>
      <c r="BR348" s="61"/>
      <c r="BS348" s="61"/>
      <c r="BT348" s="61"/>
      <c r="BU348" s="61"/>
      <c r="BV348" s="61"/>
      <c r="BW348" s="61"/>
      <c r="BX348" s="61"/>
      <c r="BY348" s="61"/>
      <c r="BZ348" s="61"/>
      <c r="CA348" s="61"/>
      <c r="CB348" s="61"/>
      <c r="CC348" s="61"/>
      <c r="CD348" s="61"/>
      <c r="CE348" s="61"/>
      <c r="CF348" s="61"/>
      <c r="CG348" s="61"/>
      <c r="CH348" s="61"/>
      <c r="CI348" s="61"/>
      <c r="CJ348" s="61"/>
      <c r="CK348" s="61"/>
      <c r="CL348" s="61"/>
      <c r="CM348" s="61"/>
      <c r="CN348" s="61"/>
      <c r="CO348" s="61"/>
      <c r="CP348" s="61"/>
      <c r="CQ348" s="61"/>
      <c r="CR348" s="61"/>
      <c r="CS348" s="61"/>
      <c r="CT348" s="61"/>
      <c r="CU348" s="61"/>
      <c r="CV348" s="61"/>
      <c r="CW348" s="61"/>
      <c r="CX348" s="61"/>
      <c r="CY348" s="61"/>
      <c r="CZ348" s="61"/>
      <c r="DA348" s="61"/>
      <c r="DB348" s="61"/>
    </row>
    <row r="349" spans="1:106" s="58" customFormat="1" ht="16.5" customHeight="1">
      <c r="A349" s="70" t="s">
        <v>425</v>
      </c>
      <c r="B349" s="767"/>
      <c r="C349" s="750" t="s">
        <v>143</v>
      </c>
      <c r="D349" s="752" t="str">
        <f>[76]납품수량!C73</f>
        <v xml:space="preserve">ROLLO CASSETTE </v>
      </c>
      <c r="E349" s="752" t="str">
        <f>[76]납품수량!D73</f>
        <v>RP</v>
      </c>
      <c r="F349" s="718">
        <f>VLOOKUP(C349,'[72]납품수량(영업)'!$C$3:$F$260,4,FALSE)</f>
        <v>0</v>
      </c>
      <c r="G349" s="74">
        <f>VLOOKUP($C$349,[77]납품수량!$B$3:$AI$200,G1,FALSE)</f>
        <v>0</v>
      </c>
      <c r="H349" s="74">
        <f>VLOOKUP($C$349,[77]납품수량!$B$3:$AI$200,H1,FALSE)</f>
        <v>0</v>
      </c>
      <c r="I349" s="74">
        <f>VLOOKUP($C$349,[77]납품수량!$B$3:$AI$200,I1,FALSE)</f>
        <v>0</v>
      </c>
      <c r="J349" s="74">
        <f>VLOOKUP($C$349,[77]납품수량!$B$3:$AI$200,J1,FALSE)</f>
        <v>0</v>
      </c>
      <c r="K349" s="74">
        <f>VLOOKUP($C$349,[77]납품수량!$B$3:$AI$200,K1,FALSE)</f>
        <v>0</v>
      </c>
      <c r="L349" s="74">
        <f>VLOOKUP($C$349,[77]납품수량!$B$3:$AI$200,L1,FALSE)</f>
        <v>0</v>
      </c>
      <c r="M349" s="74">
        <f>VLOOKUP($C$349,[77]납품수량!$B$3:$AI$200,M1,FALSE)</f>
        <v>0</v>
      </c>
      <c r="N349" s="74">
        <f>VLOOKUP($C$349,[77]납품수량!$B$3:$AI$200,N1,FALSE)</f>
        <v>0</v>
      </c>
      <c r="O349" s="74">
        <f>VLOOKUP($C$349,[77]납품수량!$B$3:$AI$200,O1,FALSE)</f>
        <v>0</v>
      </c>
      <c r="P349" s="74">
        <f>VLOOKUP($C$349,[77]납품수량!$B$3:$AI$200,P1,FALSE)</f>
        <v>0</v>
      </c>
      <c r="Q349" s="74">
        <f>VLOOKUP($C$349,[77]납품수량!$B$3:$AI$200,Q1,FALSE)</f>
        <v>0</v>
      </c>
      <c r="R349" s="74">
        <f>VLOOKUP($C$349,[77]납품수량!$B$3:$AI$200,R1,FALSE)</f>
        <v>0</v>
      </c>
      <c r="S349" s="74">
        <f>VLOOKUP($C$349,[77]납품수량!$B$3:$AI$200,S1,FALSE)</f>
        <v>0</v>
      </c>
      <c r="T349" s="74">
        <f>VLOOKUP($C$349,[77]납품수량!$B$3:$AI$200,T1,FALSE)</f>
        <v>0</v>
      </c>
      <c r="U349" s="74">
        <f>VLOOKUP($C$349,[77]납품수량!$B$3:$AI$200,U1,FALSE)</f>
        <v>0</v>
      </c>
      <c r="V349" s="74">
        <f>VLOOKUP($C$349,[77]납품수량!$B$3:$AI$200,V1,FALSE)</f>
        <v>0</v>
      </c>
      <c r="W349" s="74">
        <f>VLOOKUP($C$349,[77]납품수량!$B$3:$AI$200,W1,FALSE)</f>
        <v>0</v>
      </c>
      <c r="X349" s="74">
        <f>VLOOKUP($C$349,[77]납품수량!$B$3:$AI$200,X1,FALSE)</f>
        <v>0</v>
      </c>
      <c r="Y349" s="74">
        <f>VLOOKUP($C$349,[77]납품수량!$B$3:$AI$200,Y1,FALSE)</f>
        <v>0</v>
      </c>
      <c r="Z349" s="74">
        <f>VLOOKUP($C$349,[77]납품수량!$B$3:$AI$200,Z1,FALSE)</f>
        <v>0</v>
      </c>
      <c r="AA349" s="74">
        <f>VLOOKUP($C$349,[77]납품수량!$B$3:$AI$200,AA1,FALSE)</f>
        <v>0</v>
      </c>
      <c r="AB349" s="74">
        <f>VLOOKUP($C$349,[77]납품수량!$B$3:$AI$200,AB1,FALSE)</f>
        <v>0</v>
      </c>
      <c r="AC349" s="74">
        <f>VLOOKUP($C$349,[77]납품수량!$B$3:$AI$200,AC1,FALSE)</f>
        <v>0</v>
      </c>
      <c r="AD349" s="74">
        <f>VLOOKUP($C$349,[77]납품수량!$B$3:$AI$200,AD1,FALSE)</f>
        <v>0</v>
      </c>
      <c r="AE349" s="74">
        <f>VLOOKUP($C$349,[77]납품수량!$B$3:$AI$200,AE1,FALSE)</f>
        <v>0</v>
      </c>
      <c r="AF349" s="74">
        <f>VLOOKUP($C$349,[77]납품수량!$B$3:$AI$200,AF1,FALSE)</f>
        <v>0</v>
      </c>
      <c r="AG349" s="74">
        <f>VLOOKUP($C$349,[77]납품수량!$B$3:$AI$200,AG1,FALSE)</f>
        <v>0</v>
      </c>
      <c r="AH349" s="74">
        <f>VLOOKUP($C$349,[77]납품수량!$B$3:$AI$200,AH1,FALSE)</f>
        <v>0</v>
      </c>
      <c r="AI349" s="74">
        <f>VLOOKUP($C$349,[77]납품수량!$B$3:$AI$200,AI1,FALSE)</f>
        <v>0</v>
      </c>
      <c r="AJ349" s="74">
        <f>VLOOKUP($C$349,[77]납품수량!$B$3:$AI$200,AJ1,FALSE)</f>
        <v>0</v>
      </c>
      <c r="AK349" s="74">
        <f>VLOOKUP($C$349,[77]납품수량!$B$3:$AI$200,AK1,FALSE)</f>
        <v>0</v>
      </c>
      <c r="AL349" s="74">
        <f>SUM(G349:AK349)</f>
        <v>0</v>
      </c>
      <c r="AM349" s="61"/>
      <c r="AN349" s="61"/>
      <c r="AO349" s="61"/>
      <c r="AP349" s="61"/>
      <c r="AQ349" s="61"/>
      <c r="AR349" s="61"/>
      <c r="AS349" s="61"/>
      <c r="AT349" s="61"/>
      <c r="AU349" s="61"/>
      <c r="AV349" s="61"/>
      <c r="AW349" s="61"/>
      <c r="AX349" s="61"/>
      <c r="AY349" s="61"/>
      <c r="AZ349" s="61"/>
      <c r="BA349" s="61"/>
      <c r="BB349" s="61"/>
      <c r="BC349" s="61"/>
      <c r="BD349" s="61"/>
      <c r="BE349" s="61"/>
      <c r="BF349" s="61"/>
      <c r="BG349" s="61"/>
      <c r="BH349" s="61"/>
      <c r="BI349" s="61"/>
      <c r="BJ349" s="61"/>
      <c r="BK349" s="61"/>
      <c r="BL349" s="61"/>
      <c r="BM349" s="61"/>
      <c r="BN349" s="61"/>
      <c r="BO349" s="61"/>
      <c r="BP349" s="61"/>
      <c r="BQ349" s="61"/>
      <c r="BR349" s="61"/>
      <c r="BS349" s="61"/>
      <c r="BT349" s="61"/>
      <c r="BU349" s="61"/>
      <c r="BV349" s="61"/>
      <c r="BW349" s="61"/>
      <c r="BX349" s="61"/>
      <c r="BY349" s="61"/>
      <c r="BZ349" s="61"/>
      <c r="CA349" s="61"/>
      <c r="CB349" s="61"/>
      <c r="CC349" s="61"/>
      <c r="CD349" s="61"/>
      <c r="CE349" s="61"/>
      <c r="CF349" s="61"/>
      <c r="CG349" s="61"/>
      <c r="CH349" s="61"/>
      <c r="CI349" s="61"/>
      <c r="CJ349" s="61"/>
      <c r="CK349" s="61"/>
      <c r="CL349" s="61"/>
      <c r="CM349" s="61"/>
      <c r="CN349" s="61"/>
      <c r="CO349" s="61"/>
      <c r="CP349" s="61"/>
      <c r="CQ349" s="61"/>
      <c r="CR349" s="61"/>
      <c r="CS349" s="61"/>
      <c r="CT349" s="61"/>
      <c r="CU349" s="61"/>
      <c r="CV349" s="61"/>
      <c r="CW349" s="61"/>
      <c r="CX349" s="61"/>
      <c r="CY349" s="61"/>
      <c r="CZ349" s="61"/>
      <c r="DA349" s="61"/>
      <c r="DB349" s="61"/>
    </row>
    <row r="350" spans="1:106" s="58" customFormat="1" ht="16.5" customHeight="1">
      <c r="A350" s="70"/>
      <c r="B350" s="767"/>
      <c r="C350" s="751"/>
      <c r="D350" s="753"/>
      <c r="E350" s="753"/>
      <c r="F350" s="719"/>
      <c r="G350" s="74">
        <f>$F$349*G349</f>
        <v>0</v>
      </c>
      <c r="H350" s="74">
        <f t="shared" ref="H350:AK350" si="174">$F$349*H349</f>
        <v>0</v>
      </c>
      <c r="I350" s="74">
        <f t="shared" si="174"/>
        <v>0</v>
      </c>
      <c r="J350" s="74">
        <f t="shared" si="174"/>
        <v>0</v>
      </c>
      <c r="K350" s="74">
        <f t="shared" si="174"/>
        <v>0</v>
      </c>
      <c r="L350" s="74">
        <f t="shared" si="174"/>
        <v>0</v>
      </c>
      <c r="M350" s="74">
        <f t="shared" si="174"/>
        <v>0</v>
      </c>
      <c r="N350" s="74">
        <f t="shared" si="174"/>
        <v>0</v>
      </c>
      <c r="O350" s="74">
        <f t="shared" si="174"/>
        <v>0</v>
      </c>
      <c r="P350" s="74">
        <f t="shared" si="174"/>
        <v>0</v>
      </c>
      <c r="Q350" s="74">
        <f t="shared" si="174"/>
        <v>0</v>
      </c>
      <c r="R350" s="74">
        <f t="shared" si="174"/>
        <v>0</v>
      </c>
      <c r="S350" s="74">
        <f t="shared" si="174"/>
        <v>0</v>
      </c>
      <c r="T350" s="74">
        <f t="shared" si="174"/>
        <v>0</v>
      </c>
      <c r="U350" s="74">
        <f t="shared" si="174"/>
        <v>0</v>
      </c>
      <c r="V350" s="74">
        <f t="shared" si="174"/>
        <v>0</v>
      </c>
      <c r="W350" s="74">
        <f t="shared" si="174"/>
        <v>0</v>
      </c>
      <c r="X350" s="74">
        <f t="shared" si="174"/>
        <v>0</v>
      </c>
      <c r="Y350" s="74">
        <f t="shared" si="174"/>
        <v>0</v>
      </c>
      <c r="Z350" s="74">
        <f t="shared" si="174"/>
        <v>0</v>
      </c>
      <c r="AA350" s="74">
        <f t="shared" si="174"/>
        <v>0</v>
      </c>
      <c r="AB350" s="74">
        <f t="shared" si="174"/>
        <v>0</v>
      </c>
      <c r="AC350" s="74">
        <f t="shared" si="174"/>
        <v>0</v>
      </c>
      <c r="AD350" s="74">
        <f t="shared" si="174"/>
        <v>0</v>
      </c>
      <c r="AE350" s="74">
        <f t="shared" si="174"/>
        <v>0</v>
      </c>
      <c r="AF350" s="74">
        <f t="shared" si="174"/>
        <v>0</v>
      </c>
      <c r="AG350" s="74">
        <f t="shared" si="174"/>
        <v>0</v>
      </c>
      <c r="AH350" s="74">
        <f t="shared" si="174"/>
        <v>0</v>
      </c>
      <c r="AI350" s="74">
        <f t="shared" si="174"/>
        <v>0</v>
      </c>
      <c r="AJ350" s="74">
        <f t="shared" si="174"/>
        <v>0</v>
      </c>
      <c r="AK350" s="74">
        <f t="shared" si="174"/>
        <v>0</v>
      </c>
      <c r="AL350" s="74">
        <f>F349*AL349</f>
        <v>0</v>
      </c>
      <c r="AM350" s="61"/>
      <c r="AN350" s="61"/>
      <c r="AO350" s="61"/>
      <c r="AP350" s="61"/>
      <c r="AQ350" s="61"/>
      <c r="AR350" s="61"/>
      <c r="AS350" s="61"/>
      <c r="AT350" s="61"/>
      <c r="AU350" s="61"/>
      <c r="AV350" s="61"/>
      <c r="AW350" s="61"/>
      <c r="AX350" s="61"/>
      <c r="AY350" s="61"/>
      <c r="AZ350" s="61"/>
      <c r="BA350" s="61"/>
      <c r="BB350" s="61"/>
      <c r="BC350" s="61"/>
      <c r="BD350" s="61"/>
      <c r="BE350" s="61"/>
      <c r="BF350" s="61"/>
      <c r="BG350" s="61"/>
      <c r="BH350" s="61"/>
      <c r="BI350" s="61"/>
      <c r="BJ350" s="61"/>
      <c r="BK350" s="61"/>
      <c r="BL350" s="61"/>
      <c r="BM350" s="61"/>
      <c r="BN350" s="61"/>
      <c r="BO350" s="61"/>
      <c r="BP350" s="61"/>
      <c r="BQ350" s="61"/>
      <c r="BR350" s="61"/>
      <c r="BS350" s="61"/>
      <c r="BT350" s="61"/>
      <c r="BU350" s="61"/>
      <c r="BV350" s="61"/>
      <c r="BW350" s="61"/>
      <c r="BX350" s="61"/>
      <c r="BY350" s="61"/>
      <c r="BZ350" s="61"/>
      <c r="CA350" s="61"/>
      <c r="CB350" s="61"/>
      <c r="CC350" s="61"/>
      <c r="CD350" s="61"/>
      <c r="CE350" s="61"/>
      <c r="CF350" s="61"/>
      <c r="CG350" s="61"/>
      <c r="CH350" s="61"/>
      <c r="CI350" s="61"/>
      <c r="CJ350" s="61"/>
      <c r="CK350" s="61"/>
      <c r="CL350" s="61"/>
      <c r="CM350" s="61"/>
      <c r="CN350" s="61"/>
      <c r="CO350" s="61"/>
      <c r="CP350" s="61"/>
      <c r="CQ350" s="61"/>
      <c r="CR350" s="61"/>
      <c r="CS350" s="61"/>
      <c r="CT350" s="61"/>
      <c r="CU350" s="61"/>
      <c r="CV350" s="61"/>
      <c r="CW350" s="61"/>
      <c r="CX350" s="61"/>
      <c r="CY350" s="61"/>
      <c r="CZ350" s="61"/>
      <c r="DA350" s="61"/>
      <c r="DB350" s="61"/>
    </row>
    <row r="351" spans="1:106" s="58" customFormat="1" ht="16.5" customHeight="1">
      <c r="A351" s="70" t="s">
        <v>425</v>
      </c>
      <c r="B351" s="767"/>
      <c r="C351" s="750" t="s">
        <v>84</v>
      </c>
      <c r="D351" s="752" t="str">
        <f>[76]납품수량!C74</f>
        <v>ROLLO CASSETTE FRONT</v>
      </c>
      <c r="E351" s="752" t="str">
        <f>[76]납품수량!D74</f>
        <v>DH</v>
      </c>
      <c r="F351" s="718">
        <f>VLOOKUP(C351,'[72]납품수량(영업)'!$C$3:$F$260,4,FALSE)</f>
        <v>2751</v>
      </c>
      <c r="G351" s="74">
        <f>VLOOKUP($C$351,[77]납품수량!$B$3:$AI$200,G1,FALSE)</f>
        <v>0</v>
      </c>
      <c r="H351" s="74">
        <f>VLOOKUP($C$351,[77]납품수량!$B$3:$AI$200,H1,FALSE)</f>
        <v>0</v>
      </c>
      <c r="I351" s="74">
        <f>VLOOKUP($C$351,[77]납품수량!$B$3:$AI$200,I1,FALSE)</f>
        <v>0</v>
      </c>
      <c r="J351" s="74">
        <f>VLOOKUP($C$351,[77]납품수량!$B$3:$AI$200,J1,FALSE)</f>
        <v>0</v>
      </c>
      <c r="K351" s="74">
        <f>VLOOKUP($C$351,[77]납품수량!$B$3:$AI$200,K1,FALSE)</f>
        <v>0</v>
      </c>
      <c r="L351" s="74">
        <f>VLOOKUP($C$351,[77]납품수량!$B$3:$AI$200,L1,FALSE)</f>
        <v>0</v>
      </c>
      <c r="M351" s="74">
        <f>VLOOKUP($C$351,[77]납품수량!$B$3:$AI$200,M1,FALSE)</f>
        <v>0</v>
      </c>
      <c r="N351" s="74">
        <f>VLOOKUP($C$351,[77]납품수량!$B$3:$AI$200,N1,FALSE)</f>
        <v>0</v>
      </c>
      <c r="O351" s="74">
        <f>VLOOKUP($C$351,[77]납품수량!$B$3:$AI$200,O1,FALSE)</f>
        <v>0</v>
      </c>
      <c r="P351" s="74">
        <f>VLOOKUP($C$351,[77]납품수량!$B$3:$AI$200,P1,FALSE)</f>
        <v>0</v>
      </c>
      <c r="Q351" s="74">
        <f>VLOOKUP($C$351,[77]납품수량!$B$3:$AI$200,Q1,FALSE)</f>
        <v>0</v>
      </c>
      <c r="R351" s="74">
        <f>VLOOKUP($C$351,[77]납품수량!$B$3:$AI$200,R1,FALSE)</f>
        <v>0</v>
      </c>
      <c r="S351" s="74">
        <f>VLOOKUP($C$351,[77]납품수량!$B$3:$AI$200,S1,FALSE)</f>
        <v>0</v>
      </c>
      <c r="T351" s="74">
        <f>VLOOKUP($C$351,[77]납품수량!$B$3:$AI$200,T1,FALSE)</f>
        <v>0</v>
      </c>
      <c r="U351" s="74">
        <f>VLOOKUP($C$351,[77]납품수량!$B$3:$AI$200,U1,FALSE)</f>
        <v>0</v>
      </c>
      <c r="V351" s="74">
        <f>VLOOKUP($C$351,[77]납품수량!$B$3:$AI$200,V1,FALSE)</f>
        <v>0</v>
      </c>
      <c r="W351" s="74">
        <f>VLOOKUP($C$351,[77]납품수량!$B$3:$AI$200,W1,FALSE)</f>
        <v>0</v>
      </c>
      <c r="X351" s="74">
        <f>VLOOKUP($C$351,[77]납품수량!$B$3:$AI$200,X1,FALSE)</f>
        <v>0</v>
      </c>
      <c r="Y351" s="74">
        <f>VLOOKUP($C$351,[77]납품수량!$B$3:$AI$200,Y1,FALSE)</f>
        <v>0</v>
      </c>
      <c r="Z351" s="74">
        <f>VLOOKUP($C$351,[77]납품수량!$B$3:$AI$200,Z1,FALSE)</f>
        <v>0</v>
      </c>
      <c r="AA351" s="74">
        <f>VLOOKUP($C$351,[77]납품수량!$B$3:$AI$200,AA1,FALSE)</f>
        <v>0</v>
      </c>
      <c r="AB351" s="74">
        <f>VLOOKUP($C$351,[77]납품수량!$B$3:$AI$200,AB1,FALSE)</f>
        <v>0</v>
      </c>
      <c r="AC351" s="74">
        <f>VLOOKUP($C$351,[77]납품수량!$B$3:$AI$200,AC1,FALSE)</f>
        <v>0</v>
      </c>
      <c r="AD351" s="74">
        <f>VLOOKUP($C$351,[77]납품수량!$B$3:$AI$200,AD1,FALSE)</f>
        <v>0</v>
      </c>
      <c r="AE351" s="74">
        <f>VLOOKUP($C$351,[77]납품수량!$B$3:$AI$200,AE1,FALSE)</f>
        <v>0</v>
      </c>
      <c r="AF351" s="74">
        <f>VLOOKUP($C$351,[77]납품수량!$B$3:$AI$200,AF1,FALSE)</f>
        <v>0</v>
      </c>
      <c r="AG351" s="74">
        <f>VLOOKUP($C$351,[77]납품수량!$B$3:$AI$200,AG1,FALSE)</f>
        <v>0</v>
      </c>
      <c r="AH351" s="74">
        <f>VLOOKUP($C$351,[77]납품수량!$B$3:$AI$200,AH1,FALSE)</f>
        <v>0</v>
      </c>
      <c r="AI351" s="74">
        <f>VLOOKUP($C$351,[77]납품수량!$B$3:$AI$200,AI1,FALSE)</f>
        <v>0</v>
      </c>
      <c r="AJ351" s="74">
        <f>VLOOKUP($C$351,[77]납품수량!$B$3:$AI$200,AJ1,FALSE)</f>
        <v>0</v>
      </c>
      <c r="AK351" s="74">
        <f>VLOOKUP($C$351,[77]납품수량!$B$3:$AI$200,AK1,FALSE)</f>
        <v>0</v>
      </c>
      <c r="AL351" s="74">
        <f>SUM(G351:AK351)</f>
        <v>0</v>
      </c>
      <c r="AM351" s="61"/>
      <c r="AN351" s="61"/>
      <c r="AO351" s="61"/>
      <c r="AP351" s="61"/>
      <c r="AQ351" s="61"/>
      <c r="AR351" s="61"/>
      <c r="AS351" s="61"/>
      <c r="AT351" s="61"/>
      <c r="AU351" s="61"/>
      <c r="AV351" s="61"/>
      <c r="AW351" s="61"/>
      <c r="AX351" s="61"/>
      <c r="AY351" s="61"/>
      <c r="AZ351" s="61"/>
      <c r="BA351" s="61"/>
      <c r="BB351" s="61"/>
      <c r="BC351" s="61"/>
      <c r="BD351" s="61"/>
      <c r="BE351" s="61"/>
      <c r="BF351" s="61"/>
      <c r="BG351" s="61"/>
      <c r="BH351" s="61"/>
      <c r="BI351" s="61"/>
      <c r="BJ351" s="61"/>
      <c r="BK351" s="61"/>
      <c r="BL351" s="61"/>
      <c r="BM351" s="61"/>
      <c r="BN351" s="61"/>
      <c r="BO351" s="61"/>
      <c r="BP351" s="61"/>
      <c r="BQ351" s="61"/>
      <c r="BR351" s="61"/>
      <c r="BS351" s="61"/>
      <c r="BT351" s="61"/>
      <c r="BU351" s="61"/>
      <c r="BV351" s="61"/>
      <c r="BW351" s="61"/>
      <c r="BX351" s="61"/>
      <c r="BY351" s="61"/>
      <c r="BZ351" s="61"/>
      <c r="CA351" s="61"/>
      <c r="CB351" s="61"/>
      <c r="CC351" s="61"/>
      <c r="CD351" s="61"/>
      <c r="CE351" s="61"/>
      <c r="CF351" s="61"/>
      <c r="CG351" s="61"/>
      <c r="CH351" s="61"/>
      <c r="CI351" s="61"/>
      <c r="CJ351" s="61"/>
      <c r="CK351" s="61"/>
      <c r="CL351" s="61"/>
      <c r="CM351" s="61"/>
      <c r="CN351" s="61"/>
      <c r="CO351" s="61"/>
      <c r="CP351" s="61"/>
      <c r="CQ351" s="61"/>
      <c r="CR351" s="61"/>
      <c r="CS351" s="61"/>
      <c r="CT351" s="61"/>
      <c r="CU351" s="61"/>
      <c r="CV351" s="61"/>
      <c r="CW351" s="61"/>
      <c r="CX351" s="61"/>
      <c r="CY351" s="61"/>
      <c r="CZ351" s="61"/>
      <c r="DA351" s="61"/>
      <c r="DB351" s="61"/>
    </row>
    <row r="352" spans="1:106" s="58" customFormat="1" ht="16.5" customHeight="1">
      <c r="A352" s="70"/>
      <c r="B352" s="767"/>
      <c r="C352" s="751"/>
      <c r="D352" s="753"/>
      <c r="E352" s="753"/>
      <c r="F352" s="719"/>
      <c r="G352" s="74">
        <f>$F$351*G351</f>
        <v>0</v>
      </c>
      <c r="H352" s="74">
        <f t="shared" ref="H352:AK352" si="175">$F$351*H351</f>
        <v>0</v>
      </c>
      <c r="I352" s="74">
        <f t="shared" si="175"/>
        <v>0</v>
      </c>
      <c r="J352" s="74">
        <f t="shared" si="175"/>
        <v>0</v>
      </c>
      <c r="K352" s="74">
        <f t="shared" si="175"/>
        <v>0</v>
      </c>
      <c r="L352" s="74">
        <f t="shared" si="175"/>
        <v>0</v>
      </c>
      <c r="M352" s="74">
        <f t="shared" si="175"/>
        <v>0</v>
      </c>
      <c r="N352" s="74">
        <f t="shared" si="175"/>
        <v>0</v>
      </c>
      <c r="O352" s="74">
        <f t="shared" si="175"/>
        <v>0</v>
      </c>
      <c r="P352" s="74">
        <f t="shared" si="175"/>
        <v>0</v>
      </c>
      <c r="Q352" s="74">
        <f t="shared" si="175"/>
        <v>0</v>
      </c>
      <c r="R352" s="74">
        <f t="shared" si="175"/>
        <v>0</v>
      </c>
      <c r="S352" s="74">
        <f t="shared" si="175"/>
        <v>0</v>
      </c>
      <c r="T352" s="74">
        <f t="shared" si="175"/>
        <v>0</v>
      </c>
      <c r="U352" s="74">
        <f t="shared" si="175"/>
        <v>0</v>
      </c>
      <c r="V352" s="74">
        <f t="shared" si="175"/>
        <v>0</v>
      </c>
      <c r="W352" s="74">
        <f t="shared" si="175"/>
        <v>0</v>
      </c>
      <c r="X352" s="74">
        <f t="shared" si="175"/>
        <v>0</v>
      </c>
      <c r="Y352" s="74">
        <f t="shared" si="175"/>
        <v>0</v>
      </c>
      <c r="Z352" s="74">
        <f t="shared" si="175"/>
        <v>0</v>
      </c>
      <c r="AA352" s="74">
        <f t="shared" si="175"/>
        <v>0</v>
      </c>
      <c r="AB352" s="74">
        <f t="shared" si="175"/>
        <v>0</v>
      </c>
      <c r="AC352" s="74">
        <f t="shared" si="175"/>
        <v>0</v>
      </c>
      <c r="AD352" s="74">
        <f t="shared" si="175"/>
        <v>0</v>
      </c>
      <c r="AE352" s="74">
        <f t="shared" si="175"/>
        <v>0</v>
      </c>
      <c r="AF352" s="74">
        <f t="shared" si="175"/>
        <v>0</v>
      </c>
      <c r="AG352" s="74">
        <f t="shared" si="175"/>
        <v>0</v>
      </c>
      <c r="AH352" s="74">
        <f t="shared" si="175"/>
        <v>0</v>
      </c>
      <c r="AI352" s="74">
        <f t="shared" si="175"/>
        <v>0</v>
      </c>
      <c r="AJ352" s="74">
        <f t="shared" si="175"/>
        <v>0</v>
      </c>
      <c r="AK352" s="74">
        <f t="shared" si="175"/>
        <v>0</v>
      </c>
      <c r="AL352" s="74">
        <f>F351*AL351</f>
        <v>0</v>
      </c>
      <c r="AM352" s="61"/>
      <c r="AN352" s="61"/>
      <c r="AO352" s="61"/>
      <c r="AP352" s="61"/>
      <c r="AQ352" s="61"/>
      <c r="AR352" s="61"/>
      <c r="AS352" s="61"/>
      <c r="AT352" s="61"/>
      <c r="AU352" s="61"/>
      <c r="AV352" s="61"/>
      <c r="AW352" s="61"/>
      <c r="AX352" s="61"/>
      <c r="AY352" s="61"/>
      <c r="AZ352" s="61"/>
      <c r="BA352" s="61"/>
      <c r="BB352" s="61"/>
      <c r="BC352" s="61"/>
      <c r="BD352" s="61"/>
      <c r="BE352" s="61"/>
      <c r="BF352" s="61"/>
      <c r="BG352" s="61"/>
      <c r="BH352" s="61"/>
      <c r="BI352" s="61"/>
      <c r="BJ352" s="61"/>
      <c r="BK352" s="61"/>
      <c r="BL352" s="61"/>
      <c r="BM352" s="61"/>
      <c r="BN352" s="61"/>
      <c r="BO352" s="61"/>
      <c r="BP352" s="61"/>
      <c r="BQ352" s="61"/>
      <c r="BR352" s="61"/>
      <c r="BS352" s="61"/>
      <c r="BT352" s="61"/>
      <c r="BU352" s="61"/>
      <c r="BV352" s="61"/>
      <c r="BW352" s="61"/>
      <c r="BX352" s="61"/>
      <c r="BY352" s="61"/>
      <c r="BZ352" s="61"/>
      <c r="CA352" s="61"/>
      <c r="CB352" s="61"/>
      <c r="CC352" s="61"/>
      <c r="CD352" s="61"/>
      <c r="CE352" s="61"/>
      <c r="CF352" s="61"/>
      <c r="CG352" s="61"/>
      <c r="CH352" s="61"/>
      <c r="CI352" s="61"/>
      <c r="CJ352" s="61"/>
      <c r="CK352" s="61"/>
      <c r="CL352" s="61"/>
      <c r="CM352" s="61"/>
      <c r="CN352" s="61"/>
      <c r="CO352" s="61"/>
      <c r="CP352" s="61"/>
      <c r="CQ352" s="61"/>
      <c r="CR352" s="61"/>
      <c r="CS352" s="61"/>
      <c r="CT352" s="61"/>
      <c r="CU352" s="61"/>
      <c r="CV352" s="61"/>
      <c r="CW352" s="61"/>
      <c r="CX352" s="61"/>
      <c r="CY352" s="61"/>
      <c r="CZ352" s="61"/>
      <c r="DA352" s="61"/>
      <c r="DB352" s="61"/>
    </row>
    <row r="353" spans="1:106" s="58" customFormat="1" ht="16.5" customHeight="1">
      <c r="A353" s="70" t="s">
        <v>425</v>
      </c>
      <c r="B353" s="767"/>
      <c r="C353" s="750" t="s">
        <v>85</v>
      </c>
      <c r="D353" s="752" t="str">
        <f>[76]납품수량!C75</f>
        <v>ROLLO CASSETTE REAR</v>
      </c>
      <c r="E353" s="752" t="str">
        <f>[76]납품수량!D75</f>
        <v>DH</v>
      </c>
      <c r="F353" s="718">
        <f>VLOOKUP(C353,'[72]납품수량(영업)'!$C$3:$F$260,4,FALSE)</f>
        <v>2617</v>
      </c>
      <c r="G353" s="74">
        <f>VLOOKUP($C$353,[77]납품수량!$B$3:$AI$200,G1,FALSE)</f>
        <v>0</v>
      </c>
      <c r="H353" s="74">
        <f>VLOOKUP($C$353,[77]납품수량!$B$3:$AI$200,H1,FALSE)</f>
        <v>0</v>
      </c>
      <c r="I353" s="74">
        <f>VLOOKUP($C$353,[77]납품수량!$B$3:$AI$200,I1,FALSE)</f>
        <v>0</v>
      </c>
      <c r="J353" s="74">
        <f>VLOOKUP($C$353,[77]납품수량!$B$3:$AI$200,J1,FALSE)</f>
        <v>0</v>
      </c>
      <c r="K353" s="74">
        <f>VLOOKUP($C$353,[77]납품수량!$B$3:$AI$200,K1,FALSE)</f>
        <v>0</v>
      </c>
      <c r="L353" s="74">
        <f>VLOOKUP($C$353,[77]납품수량!$B$3:$AI$200,L1,FALSE)</f>
        <v>0</v>
      </c>
      <c r="M353" s="74">
        <f>VLOOKUP($C$353,[77]납품수량!$B$3:$AI$200,M1,FALSE)</f>
        <v>0</v>
      </c>
      <c r="N353" s="74">
        <f>VLOOKUP($C$353,[77]납품수량!$B$3:$AI$200,N1,FALSE)</f>
        <v>0</v>
      </c>
      <c r="O353" s="74">
        <f>VLOOKUP($C$353,[77]납품수량!$B$3:$AI$200,O1,FALSE)</f>
        <v>0</v>
      </c>
      <c r="P353" s="74">
        <f>VLOOKUP($C$353,[77]납품수량!$B$3:$AI$200,P1,FALSE)</f>
        <v>0</v>
      </c>
      <c r="Q353" s="74">
        <f>VLOOKUP($C$353,[77]납품수량!$B$3:$AI$200,Q1,FALSE)</f>
        <v>0</v>
      </c>
      <c r="R353" s="74">
        <f>VLOOKUP($C$353,[77]납품수량!$B$3:$AI$200,R1,FALSE)</f>
        <v>0</v>
      </c>
      <c r="S353" s="74">
        <f>VLOOKUP($C$353,[77]납품수량!$B$3:$AI$200,S1,FALSE)</f>
        <v>0</v>
      </c>
      <c r="T353" s="74">
        <f>VLOOKUP($C$353,[77]납품수량!$B$3:$AI$200,T1,FALSE)</f>
        <v>0</v>
      </c>
      <c r="U353" s="74">
        <f>VLOOKUP($C$353,[77]납품수량!$B$3:$AI$200,U1,FALSE)</f>
        <v>0</v>
      </c>
      <c r="V353" s="74">
        <f>VLOOKUP($C$353,[77]납품수량!$B$3:$AI$200,V1,FALSE)</f>
        <v>0</v>
      </c>
      <c r="W353" s="74">
        <f>VLOOKUP($C$353,[77]납품수량!$B$3:$AI$200,W1,FALSE)</f>
        <v>0</v>
      </c>
      <c r="X353" s="74">
        <f>VLOOKUP($C$353,[77]납품수량!$B$3:$AI$200,X1,FALSE)</f>
        <v>0</v>
      </c>
      <c r="Y353" s="74">
        <f>VLOOKUP($C$353,[77]납품수량!$B$3:$AI$200,Y1,FALSE)</f>
        <v>0</v>
      </c>
      <c r="Z353" s="74">
        <f>VLOOKUP($C$353,[77]납품수량!$B$3:$AI$200,Z1,FALSE)</f>
        <v>0</v>
      </c>
      <c r="AA353" s="74">
        <f>VLOOKUP($C$353,[77]납품수량!$B$3:$AI$200,AA1,FALSE)</f>
        <v>0</v>
      </c>
      <c r="AB353" s="74">
        <f>VLOOKUP($C$353,[77]납품수량!$B$3:$AI$200,AB1,FALSE)</f>
        <v>0</v>
      </c>
      <c r="AC353" s="74">
        <f>VLOOKUP($C$353,[77]납품수량!$B$3:$AI$200,AC1,FALSE)</f>
        <v>0</v>
      </c>
      <c r="AD353" s="74">
        <f>VLOOKUP($C$353,[77]납품수량!$B$3:$AI$200,AD1,FALSE)</f>
        <v>0</v>
      </c>
      <c r="AE353" s="74">
        <f>VLOOKUP($C$353,[77]납품수량!$B$3:$AI$200,AE1,FALSE)</f>
        <v>0</v>
      </c>
      <c r="AF353" s="74">
        <f>VLOOKUP($C$353,[77]납품수량!$B$3:$AI$200,AF1,FALSE)</f>
        <v>0</v>
      </c>
      <c r="AG353" s="74">
        <f>VLOOKUP($C$353,[77]납품수량!$B$3:$AI$200,AG1,FALSE)</f>
        <v>0</v>
      </c>
      <c r="AH353" s="74">
        <f>VLOOKUP($C$353,[77]납품수량!$B$3:$AI$200,AH1,FALSE)</f>
        <v>0</v>
      </c>
      <c r="AI353" s="74">
        <f>VLOOKUP($C$353,[77]납품수량!$B$3:$AI$200,AI1,FALSE)</f>
        <v>0</v>
      </c>
      <c r="AJ353" s="74">
        <f>VLOOKUP($C$353,[77]납품수량!$B$3:$AI$200,AJ1,FALSE)</f>
        <v>0</v>
      </c>
      <c r="AK353" s="74">
        <f>VLOOKUP($C$353,[77]납품수량!$B$3:$AI$200,AK1,FALSE)</f>
        <v>0</v>
      </c>
      <c r="AL353" s="74">
        <f>SUM(G353:AK353)</f>
        <v>0</v>
      </c>
      <c r="AM353" s="61"/>
      <c r="AN353" s="61"/>
      <c r="AO353" s="61"/>
      <c r="AP353" s="61"/>
      <c r="AQ353" s="61"/>
      <c r="AR353" s="61"/>
      <c r="AS353" s="61"/>
      <c r="AT353" s="61"/>
      <c r="AU353" s="61"/>
      <c r="AV353" s="61"/>
      <c r="AW353" s="61"/>
      <c r="AX353" s="61"/>
      <c r="AY353" s="61"/>
      <c r="AZ353" s="61"/>
      <c r="BA353" s="61"/>
      <c r="BB353" s="61"/>
      <c r="BC353" s="61"/>
      <c r="BD353" s="61"/>
      <c r="BE353" s="61"/>
      <c r="BF353" s="61"/>
      <c r="BG353" s="61"/>
      <c r="BH353" s="61"/>
      <c r="BI353" s="61"/>
      <c r="BJ353" s="61"/>
      <c r="BK353" s="61"/>
      <c r="BL353" s="61"/>
      <c r="BM353" s="61"/>
      <c r="BN353" s="61"/>
      <c r="BO353" s="61"/>
      <c r="BP353" s="61"/>
      <c r="BQ353" s="61"/>
      <c r="BR353" s="61"/>
      <c r="BS353" s="61"/>
      <c r="BT353" s="61"/>
      <c r="BU353" s="61"/>
      <c r="BV353" s="61"/>
      <c r="BW353" s="61"/>
      <c r="BX353" s="61"/>
      <c r="BY353" s="61"/>
      <c r="BZ353" s="61"/>
      <c r="CA353" s="61"/>
      <c r="CB353" s="61"/>
      <c r="CC353" s="61"/>
      <c r="CD353" s="61"/>
      <c r="CE353" s="61"/>
      <c r="CF353" s="61"/>
      <c r="CG353" s="61"/>
      <c r="CH353" s="61"/>
      <c r="CI353" s="61"/>
      <c r="CJ353" s="61"/>
      <c r="CK353" s="61"/>
      <c r="CL353" s="61"/>
      <c r="CM353" s="61"/>
      <c r="CN353" s="61"/>
      <c r="CO353" s="61"/>
      <c r="CP353" s="61"/>
      <c r="CQ353" s="61"/>
      <c r="CR353" s="61"/>
      <c r="CS353" s="61"/>
      <c r="CT353" s="61"/>
      <c r="CU353" s="61"/>
      <c r="CV353" s="61"/>
      <c r="CW353" s="61"/>
      <c r="CX353" s="61"/>
      <c r="CY353" s="61"/>
      <c r="CZ353" s="61"/>
      <c r="DA353" s="61"/>
      <c r="DB353" s="61"/>
    </row>
    <row r="354" spans="1:106" s="58" customFormat="1" ht="16.5" customHeight="1">
      <c r="A354" s="70"/>
      <c r="B354" s="767"/>
      <c r="C354" s="751"/>
      <c r="D354" s="753"/>
      <c r="E354" s="753"/>
      <c r="F354" s="719"/>
      <c r="G354" s="74">
        <f>$F$353*G353</f>
        <v>0</v>
      </c>
      <c r="H354" s="74">
        <f t="shared" ref="H354:AK354" si="176">$F$353*H353</f>
        <v>0</v>
      </c>
      <c r="I354" s="74">
        <f t="shared" si="176"/>
        <v>0</v>
      </c>
      <c r="J354" s="74">
        <f t="shared" si="176"/>
        <v>0</v>
      </c>
      <c r="K354" s="74">
        <f t="shared" si="176"/>
        <v>0</v>
      </c>
      <c r="L354" s="74">
        <f t="shared" si="176"/>
        <v>0</v>
      </c>
      <c r="M354" s="74">
        <f t="shared" si="176"/>
        <v>0</v>
      </c>
      <c r="N354" s="74">
        <f t="shared" si="176"/>
        <v>0</v>
      </c>
      <c r="O354" s="74">
        <f t="shared" si="176"/>
        <v>0</v>
      </c>
      <c r="P354" s="74">
        <f t="shared" si="176"/>
        <v>0</v>
      </c>
      <c r="Q354" s="74">
        <f t="shared" si="176"/>
        <v>0</v>
      </c>
      <c r="R354" s="74">
        <f t="shared" si="176"/>
        <v>0</v>
      </c>
      <c r="S354" s="74">
        <f t="shared" si="176"/>
        <v>0</v>
      </c>
      <c r="T354" s="74">
        <f t="shared" si="176"/>
        <v>0</v>
      </c>
      <c r="U354" s="74">
        <f t="shared" si="176"/>
        <v>0</v>
      </c>
      <c r="V354" s="74">
        <f t="shared" si="176"/>
        <v>0</v>
      </c>
      <c r="W354" s="74">
        <f t="shared" si="176"/>
        <v>0</v>
      </c>
      <c r="X354" s="74">
        <f t="shared" si="176"/>
        <v>0</v>
      </c>
      <c r="Y354" s="74">
        <f t="shared" si="176"/>
        <v>0</v>
      </c>
      <c r="Z354" s="74">
        <f t="shared" si="176"/>
        <v>0</v>
      </c>
      <c r="AA354" s="74">
        <f t="shared" si="176"/>
        <v>0</v>
      </c>
      <c r="AB354" s="74">
        <f t="shared" si="176"/>
        <v>0</v>
      </c>
      <c r="AC354" s="74">
        <f t="shared" si="176"/>
        <v>0</v>
      </c>
      <c r="AD354" s="74">
        <f t="shared" si="176"/>
        <v>0</v>
      </c>
      <c r="AE354" s="74">
        <f t="shared" si="176"/>
        <v>0</v>
      </c>
      <c r="AF354" s="74">
        <f t="shared" si="176"/>
        <v>0</v>
      </c>
      <c r="AG354" s="74">
        <f t="shared" si="176"/>
        <v>0</v>
      </c>
      <c r="AH354" s="74">
        <f t="shared" si="176"/>
        <v>0</v>
      </c>
      <c r="AI354" s="74">
        <f t="shared" si="176"/>
        <v>0</v>
      </c>
      <c r="AJ354" s="74">
        <f t="shared" si="176"/>
        <v>0</v>
      </c>
      <c r="AK354" s="74">
        <f t="shared" si="176"/>
        <v>0</v>
      </c>
      <c r="AL354" s="74">
        <f>F353*AL353</f>
        <v>0</v>
      </c>
      <c r="AM354" s="61"/>
      <c r="AN354" s="61"/>
      <c r="AO354" s="61"/>
      <c r="AP354" s="61"/>
      <c r="AQ354" s="61"/>
      <c r="AR354" s="61"/>
      <c r="AS354" s="61"/>
      <c r="AT354" s="61"/>
      <c r="AU354" s="61"/>
      <c r="AV354" s="61"/>
      <c r="AW354" s="61"/>
      <c r="AX354" s="61"/>
      <c r="AY354" s="61"/>
      <c r="AZ354" s="61"/>
      <c r="BA354" s="61"/>
      <c r="BB354" s="61"/>
      <c r="BC354" s="61"/>
      <c r="BD354" s="61"/>
      <c r="BE354" s="61"/>
      <c r="BF354" s="61"/>
      <c r="BG354" s="61"/>
      <c r="BH354" s="61"/>
      <c r="BI354" s="61"/>
      <c r="BJ354" s="61"/>
      <c r="BK354" s="61"/>
      <c r="BL354" s="61"/>
      <c r="BM354" s="61"/>
      <c r="BN354" s="61"/>
      <c r="BO354" s="61"/>
      <c r="BP354" s="61"/>
      <c r="BQ354" s="61"/>
      <c r="BR354" s="61"/>
      <c r="BS354" s="61"/>
      <c r="BT354" s="61"/>
      <c r="BU354" s="61"/>
      <c r="BV354" s="61"/>
      <c r="BW354" s="61"/>
      <c r="BX354" s="61"/>
      <c r="BY354" s="61"/>
      <c r="BZ354" s="61"/>
      <c r="CA354" s="61"/>
      <c r="CB354" s="61"/>
      <c r="CC354" s="61"/>
      <c r="CD354" s="61"/>
      <c r="CE354" s="61"/>
      <c r="CF354" s="61"/>
      <c r="CG354" s="61"/>
      <c r="CH354" s="61"/>
      <c r="CI354" s="61"/>
      <c r="CJ354" s="61"/>
      <c r="CK354" s="61"/>
      <c r="CL354" s="61"/>
      <c r="CM354" s="61"/>
      <c r="CN354" s="61"/>
      <c r="CO354" s="61"/>
      <c r="CP354" s="61"/>
      <c r="CQ354" s="61"/>
      <c r="CR354" s="61"/>
      <c r="CS354" s="61"/>
      <c r="CT354" s="61"/>
      <c r="CU354" s="61"/>
      <c r="CV354" s="61"/>
      <c r="CW354" s="61"/>
      <c r="CX354" s="61"/>
      <c r="CY354" s="61"/>
      <c r="CZ354" s="61"/>
      <c r="DA354" s="61"/>
      <c r="DB354" s="61"/>
    </row>
    <row r="355" spans="1:106" s="58" customFormat="1" ht="16.5" customHeight="1">
      <c r="A355" s="70" t="s">
        <v>425</v>
      </c>
      <c r="B355" s="767"/>
      <c r="C355" s="750" t="s">
        <v>144</v>
      </c>
      <c r="D355" s="752" t="str">
        <f>[76]납품수량!C76</f>
        <v xml:space="preserve">CENTER CROSS MEMBER ASSY                    </v>
      </c>
      <c r="E355" s="752" t="str">
        <f>[76]납품수량!D76</f>
        <v>YG</v>
      </c>
      <c r="F355" s="718">
        <f>VLOOKUP(C355,'[72]납품수량(영업)'!$C$3:$F$260,4,FALSE)</f>
        <v>0</v>
      </c>
      <c r="G355" s="74">
        <f>VLOOKUP($C$355,[77]납품수량!$B$3:$AI$200,G1,FALSE)</f>
        <v>0</v>
      </c>
      <c r="H355" s="74">
        <f>VLOOKUP($C$355,[77]납품수량!$B$3:$AI$200,H1,FALSE)</f>
        <v>0</v>
      </c>
      <c r="I355" s="74">
        <f>VLOOKUP($C$355,[77]납품수량!$B$3:$AI$200,I1,FALSE)</f>
        <v>0</v>
      </c>
      <c r="J355" s="74">
        <f>VLOOKUP($C$355,[77]납품수량!$B$3:$AI$200,J1,FALSE)</f>
        <v>0</v>
      </c>
      <c r="K355" s="74">
        <f>VLOOKUP($C$355,[77]납품수량!$B$3:$AI$200,K1,FALSE)</f>
        <v>0</v>
      </c>
      <c r="L355" s="74">
        <f>VLOOKUP($C$355,[77]납품수량!$B$3:$AI$200,L1,FALSE)</f>
        <v>0</v>
      </c>
      <c r="M355" s="74">
        <f>VLOOKUP($C$355,[77]납품수량!$B$3:$AI$200,M1,FALSE)</f>
        <v>0</v>
      </c>
      <c r="N355" s="74">
        <f>VLOOKUP($C$355,[77]납품수량!$B$3:$AI$200,N1,FALSE)</f>
        <v>0</v>
      </c>
      <c r="O355" s="74">
        <f>VLOOKUP($C$355,[77]납품수량!$B$3:$AI$200,O1,FALSE)</f>
        <v>0</v>
      </c>
      <c r="P355" s="74">
        <f>VLOOKUP($C$355,[77]납품수량!$B$3:$AI$200,P1,FALSE)</f>
        <v>0</v>
      </c>
      <c r="Q355" s="74">
        <f>VLOOKUP($C$355,[77]납품수량!$B$3:$AI$200,Q1,FALSE)</f>
        <v>0</v>
      </c>
      <c r="R355" s="74">
        <f>VLOOKUP($C$355,[77]납품수량!$B$3:$AI$200,R1,FALSE)</f>
        <v>0</v>
      </c>
      <c r="S355" s="74">
        <f>VLOOKUP($C$355,[77]납품수량!$B$3:$AI$200,S1,FALSE)</f>
        <v>0</v>
      </c>
      <c r="T355" s="74">
        <f>VLOOKUP($C$355,[77]납품수량!$B$3:$AI$200,T1,FALSE)</f>
        <v>0</v>
      </c>
      <c r="U355" s="74">
        <f>VLOOKUP($C$355,[77]납품수량!$B$3:$AI$200,U1,FALSE)</f>
        <v>0</v>
      </c>
      <c r="V355" s="74">
        <f>VLOOKUP($C$355,[77]납품수량!$B$3:$AI$200,V1,FALSE)</f>
        <v>0</v>
      </c>
      <c r="W355" s="74">
        <f>VLOOKUP($C$355,[77]납품수량!$B$3:$AI$200,W1,FALSE)</f>
        <v>0</v>
      </c>
      <c r="X355" s="74">
        <f>VLOOKUP($C$355,[77]납품수량!$B$3:$AI$200,X1,FALSE)</f>
        <v>0</v>
      </c>
      <c r="Y355" s="74">
        <f>VLOOKUP($C$355,[77]납품수량!$B$3:$AI$200,Y1,FALSE)</f>
        <v>0</v>
      </c>
      <c r="Z355" s="74">
        <f>VLOOKUP($C$355,[77]납품수량!$B$3:$AI$200,Z1,FALSE)</f>
        <v>0</v>
      </c>
      <c r="AA355" s="74">
        <f>VLOOKUP($C$355,[77]납품수량!$B$3:$AI$200,AA1,FALSE)</f>
        <v>0</v>
      </c>
      <c r="AB355" s="74">
        <f>VLOOKUP($C$355,[77]납품수량!$B$3:$AI$200,AB1,FALSE)</f>
        <v>0</v>
      </c>
      <c r="AC355" s="74">
        <f>VLOOKUP($C$355,[77]납품수량!$B$3:$AI$200,AC1,FALSE)</f>
        <v>0</v>
      </c>
      <c r="AD355" s="74">
        <f>VLOOKUP($C$355,[77]납품수량!$B$3:$AI$200,AD1,FALSE)</f>
        <v>0</v>
      </c>
      <c r="AE355" s="74">
        <f>VLOOKUP($C$355,[77]납품수량!$B$3:$AI$200,AE1,FALSE)</f>
        <v>0</v>
      </c>
      <c r="AF355" s="74">
        <f>VLOOKUP($C$355,[77]납품수량!$B$3:$AI$200,AF1,FALSE)</f>
        <v>0</v>
      </c>
      <c r="AG355" s="74">
        <f>VLOOKUP($C$355,[77]납품수량!$B$3:$AI$200,AG1,FALSE)</f>
        <v>0</v>
      </c>
      <c r="AH355" s="74">
        <f>VLOOKUP($C$355,[77]납품수량!$B$3:$AI$200,AH1,FALSE)</f>
        <v>0</v>
      </c>
      <c r="AI355" s="74">
        <f>VLOOKUP($C$355,[77]납품수량!$B$3:$AI$200,AI1,FALSE)</f>
        <v>0</v>
      </c>
      <c r="AJ355" s="74">
        <f>VLOOKUP($C$355,[77]납품수량!$B$3:$AI$200,AJ1,FALSE)</f>
        <v>0</v>
      </c>
      <c r="AK355" s="74">
        <f>VLOOKUP($C$355,[77]납품수량!$B$3:$AI$200,AK1,FALSE)</f>
        <v>0</v>
      </c>
      <c r="AL355" s="74">
        <f>SUM(G355:AK355)</f>
        <v>0</v>
      </c>
      <c r="AM355" s="61"/>
      <c r="AN355" s="61"/>
      <c r="AO355" s="61"/>
      <c r="AP355" s="61"/>
      <c r="AQ355" s="61"/>
      <c r="AR355" s="61"/>
      <c r="AS355" s="61"/>
      <c r="AT355" s="61"/>
      <c r="AU355" s="61"/>
      <c r="AV355" s="61"/>
      <c r="AW355" s="61"/>
      <c r="AX355" s="61"/>
      <c r="AY355" s="61"/>
      <c r="AZ355" s="61"/>
      <c r="BA355" s="61"/>
      <c r="BB355" s="61"/>
      <c r="BC355" s="61"/>
      <c r="BD355" s="61"/>
      <c r="BE355" s="61"/>
      <c r="BF355" s="61"/>
      <c r="BG355" s="61"/>
      <c r="BH355" s="61"/>
      <c r="BI355" s="61"/>
      <c r="BJ355" s="61"/>
      <c r="BK355" s="61"/>
      <c r="BL355" s="61"/>
      <c r="BM355" s="61"/>
      <c r="BN355" s="61"/>
      <c r="BO355" s="61"/>
      <c r="BP355" s="61"/>
      <c r="BQ355" s="61"/>
      <c r="BR355" s="61"/>
      <c r="BS355" s="61"/>
      <c r="BT355" s="61"/>
      <c r="BU355" s="61"/>
      <c r="BV355" s="61"/>
      <c r="BW355" s="61"/>
      <c r="BX355" s="61"/>
      <c r="BY355" s="61"/>
      <c r="BZ355" s="61"/>
      <c r="CA355" s="61"/>
      <c r="CB355" s="61"/>
      <c r="CC355" s="61"/>
      <c r="CD355" s="61"/>
      <c r="CE355" s="61"/>
      <c r="CF355" s="61"/>
      <c r="CG355" s="61"/>
      <c r="CH355" s="61"/>
      <c r="CI355" s="61"/>
      <c r="CJ355" s="61"/>
      <c r="CK355" s="61"/>
      <c r="CL355" s="61"/>
      <c r="CM355" s="61"/>
      <c r="CN355" s="61"/>
      <c r="CO355" s="61"/>
      <c r="CP355" s="61"/>
      <c r="CQ355" s="61"/>
      <c r="CR355" s="61"/>
      <c r="CS355" s="61"/>
      <c r="CT355" s="61"/>
      <c r="CU355" s="61"/>
      <c r="CV355" s="61"/>
      <c r="CW355" s="61"/>
      <c r="CX355" s="61"/>
      <c r="CY355" s="61"/>
      <c r="CZ355" s="61"/>
      <c r="DA355" s="61"/>
      <c r="DB355" s="61"/>
    </row>
    <row r="356" spans="1:106" s="58" customFormat="1" ht="16.5" customHeight="1">
      <c r="A356" s="70"/>
      <c r="B356" s="767"/>
      <c r="C356" s="751"/>
      <c r="D356" s="753"/>
      <c r="E356" s="753"/>
      <c r="F356" s="719"/>
      <c r="G356" s="74">
        <f>$F$355*G355</f>
        <v>0</v>
      </c>
      <c r="H356" s="74">
        <f t="shared" ref="H356:AK356" si="177">$F$355*H355</f>
        <v>0</v>
      </c>
      <c r="I356" s="74">
        <f t="shared" si="177"/>
        <v>0</v>
      </c>
      <c r="J356" s="74">
        <f t="shared" si="177"/>
        <v>0</v>
      </c>
      <c r="K356" s="74">
        <f t="shared" si="177"/>
        <v>0</v>
      </c>
      <c r="L356" s="74">
        <f t="shared" si="177"/>
        <v>0</v>
      </c>
      <c r="M356" s="74">
        <f t="shared" si="177"/>
        <v>0</v>
      </c>
      <c r="N356" s="74">
        <f t="shared" si="177"/>
        <v>0</v>
      </c>
      <c r="O356" s="74">
        <f t="shared" si="177"/>
        <v>0</v>
      </c>
      <c r="P356" s="74">
        <f t="shared" si="177"/>
        <v>0</v>
      </c>
      <c r="Q356" s="74">
        <f t="shared" si="177"/>
        <v>0</v>
      </c>
      <c r="R356" s="74">
        <f t="shared" si="177"/>
        <v>0</v>
      </c>
      <c r="S356" s="74">
        <f t="shared" si="177"/>
        <v>0</v>
      </c>
      <c r="T356" s="74">
        <f t="shared" si="177"/>
        <v>0</v>
      </c>
      <c r="U356" s="74">
        <f t="shared" si="177"/>
        <v>0</v>
      </c>
      <c r="V356" s="74">
        <f t="shared" si="177"/>
        <v>0</v>
      </c>
      <c r="W356" s="74">
        <f t="shared" si="177"/>
        <v>0</v>
      </c>
      <c r="X356" s="74">
        <f t="shared" si="177"/>
        <v>0</v>
      </c>
      <c r="Y356" s="74">
        <f t="shared" si="177"/>
        <v>0</v>
      </c>
      <c r="Z356" s="74">
        <f t="shared" si="177"/>
        <v>0</v>
      </c>
      <c r="AA356" s="74">
        <f t="shared" si="177"/>
        <v>0</v>
      </c>
      <c r="AB356" s="74">
        <f t="shared" si="177"/>
        <v>0</v>
      </c>
      <c r="AC356" s="74">
        <f t="shared" si="177"/>
        <v>0</v>
      </c>
      <c r="AD356" s="74">
        <f t="shared" si="177"/>
        <v>0</v>
      </c>
      <c r="AE356" s="74">
        <f t="shared" si="177"/>
        <v>0</v>
      </c>
      <c r="AF356" s="74">
        <f t="shared" si="177"/>
        <v>0</v>
      </c>
      <c r="AG356" s="74">
        <f t="shared" si="177"/>
        <v>0</v>
      </c>
      <c r="AH356" s="74">
        <f t="shared" si="177"/>
        <v>0</v>
      </c>
      <c r="AI356" s="74">
        <f t="shared" si="177"/>
        <v>0</v>
      </c>
      <c r="AJ356" s="74">
        <f t="shared" si="177"/>
        <v>0</v>
      </c>
      <c r="AK356" s="74">
        <f t="shared" si="177"/>
        <v>0</v>
      </c>
      <c r="AL356" s="74">
        <f>F355*AL355</f>
        <v>0</v>
      </c>
      <c r="AM356" s="61"/>
      <c r="AN356" s="61"/>
      <c r="AO356" s="61"/>
      <c r="AP356" s="61"/>
      <c r="AQ356" s="61"/>
      <c r="AR356" s="61"/>
      <c r="AS356" s="61"/>
      <c r="AT356" s="61"/>
      <c r="AU356" s="61"/>
      <c r="AV356" s="61"/>
      <c r="AW356" s="61"/>
      <c r="AX356" s="61"/>
      <c r="AY356" s="61"/>
      <c r="AZ356" s="61"/>
      <c r="BA356" s="61"/>
      <c r="BB356" s="61"/>
      <c r="BC356" s="61"/>
      <c r="BD356" s="61"/>
      <c r="BE356" s="61"/>
      <c r="BF356" s="61"/>
      <c r="BG356" s="61"/>
      <c r="BH356" s="61"/>
      <c r="BI356" s="61"/>
      <c r="BJ356" s="61"/>
      <c r="BK356" s="61"/>
      <c r="BL356" s="61"/>
      <c r="BM356" s="61"/>
      <c r="BN356" s="61"/>
      <c r="BO356" s="61"/>
      <c r="BP356" s="61"/>
      <c r="BQ356" s="61"/>
      <c r="BR356" s="61"/>
      <c r="BS356" s="61"/>
      <c r="BT356" s="61"/>
      <c r="BU356" s="61"/>
      <c r="BV356" s="61"/>
      <c r="BW356" s="61"/>
      <c r="BX356" s="61"/>
      <c r="BY356" s="61"/>
      <c r="BZ356" s="61"/>
      <c r="CA356" s="61"/>
      <c r="CB356" s="61"/>
      <c r="CC356" s="61"/>
      <c r="CD356" s="61"/>
      <c r="CE356" s="61"/>
      <c r="CF356" s="61"/>
      <c r="CG356" s="61"/>
      <c r="CH356" s="61"/>
      <c r="CI356" s="61"/>
      <c r="CJ356" s="61"/>
      <c r="CK356" s="61"/>
      <c r="CL356" s="61"/>
      <c r="CM356" s="61"/>
      <c r="CN356" s="61"/>
      <c r="CO356" s="61"/>
      <c r="CP356" s="61"/>
      <c r="CQ356" s="61"/>
      <c r="CR356" s="61"/>
      <c r="CS356" s="61"/>
      <c r="CT356" s="61"/>
      <c r="CU356" s="61"/>
      <c r="CV356" s="61"/>
      <c r="CW356" s="61"/>
      <c r="CX356" s="61"/>
      <c r="CY356" s="61"/>
      <c r="CZ356" s="61"/>
      <c r="DA356" s="61"/>
      <c r="DB356" s="61"/>
    </row>
    <row r="357" spans="1:106" s="58" customFormat="1" ht="16.5" customHeight="1">
      <c r="A357" s="70" t="s">
        <v>425</v>
      </c>
      <c r="B357" s="767"/>
      <c r="C357" s="750" t="s">
        <v>145</v>
      </c>
      <c r="D357" s="752" t="str">
        <f>[76]납품수량!C77</f>
        <v>ROLLO CASSETTE ASSY</v>
      </c>
      <c r="E357" s="752" t="str">
        <f>[76]납품수량!D77</f>
        <v>YG</v>
      </c>
      <c r="F357" s="718">
        <f>VLOOKUP(C357,'[72]납품수량(영업)'!$C$3:$F$260,4,FALSE)</f>
        <v>0</v>
      </c>
      <c r="G357" s="74">
        <f>VLOOKUP($C$357,[77]납품수량!$B$3:$AI$200,G1,FALSE)</f>
        <v>0</v>
      </c>
      <c r="H357" s="74">
        <f>VLOOKUP($C$357,[77]납품수량!$B$3:$AI$200,H1,FALSE)</f>
        <v>0</v>
      </c>
      <c r="I357" s="74">
        <f>VLOOKUP($C$357,[77]납품수량!$B$3:$AI$200,I1,FALSE)</f>
        <v>0</v>
      </c>
      <c r="J357" s="74">
        <f>VLOOKUP($C$357,[77]납품수량!$B$3:$AI$200,J1,FALSE)</f>
        <v>0</v>
      </c>
      <c r="K357" s="74">
        <f>VLOOKUP($C$357,[77]납품수량!$B$3:$AI$200,K1,FALSE)</f>
        <v>0</v>
      </c>
      <c r="L357" s="74">
        <f>VLOOKUP($C$357,[77]납품수량!$B$3:$AI$200,L1,FALSE)</f>
        <v>0</v>
      </c>
      <c r="M357" s="74">
        <f>VLOOKUP($C$357,[77]납품수량!$B$3:$AI$200,M1,FALSE)</f>
        <v>0</v>
      </c>
      <c r="N357" s="74">
        <f>VLOOKUP($C$357,[77]납품수량!$B$3:$AI$200,N1,FALSE)</f>
        <v>0</v>
      </c>
      <c r="O357" s="74">
        <f>VLOOKUP($C$357,[77]납품수량!$B$3:$AI$200,O1,FALSE)</f>
        <v>0</v>
      </c>
      <c r="P357" s="74">
        <f>VLOOKUP($C$357,[77]납품수량!$B$3:$AI$200,P1,FALSE)</f>
        <v>0</v>
      </c>
      <c r="Q357" s="74">
        <f>VLOOKUP($C$357,[77]납품수량!$B$3:$AI$200,Q1,FALSE)</f>
        <v>0</v>
      </c>
      <c r="R357" s="74">
        <f>VLOOKUP($C$357,[77]납품수량!$B$3:$AI$200,R1,FALSE)</f>
        <v>0</v>
      </c>
      <c r="S357" s="74">
        <f>VLOOKUP($C$357,[77]납품수량!$B$3:$AI$200,S1,FALSE)</f>
        <v>0</v>
      </c>
      <c r="T357" s="74">
        <f>VLOOKUP($C$357,[77]납품수량!$B$3:$AI$200,T1,FALSE)</f>
        <v>0</v>
      </c>
      <c r="U357" s="74">
        <f>VLOOKUP($C$357,[77]납품수량!$B$3:$AI$200,U1,FALSE)</f>
        <v>0</v>
      </c>
      <c r="V357" s="74">
        <f>VLOOKUP($C$357,[77]납품수량!$B$3:$AI$200,V1,FALSE)</f>
        <v>0</v>
      </c>
      <c r="W357" s="74">
        <f>VLOOKUP($C$357,[77]납품수량!$B$3:$AI$200,W1,FALSE)</f>
        <v>0</v>
      </c>
      <c r="X357" s="74">
        <f>VLOOKUP($C$357,[77]납품수량!$B$3:$AI$200,X1,FALSE)</f>
        <v>0</v>
      </c>
      <c r="Y357" s="74">
        <f>VLOOKUP($C$357,[77]납품수량!$B$3:$AI$200,Y1,FALSE)</f>
        <v>0</v>
      </c>
      <c r="Z357" s="74">
        <f>VLOOKUP($C$357,[77]납품수량!$B$3:$AI$200,Z1,FALSE)</f>
        <v>0</v>
      </c>
      <c r="AA357" s="74">
        <f>VLOOKUP($C$357,[77]납품수량!$B$3:$AI$200,AA1,FALSE)</f>
        <v>0</v>
      </c>
      <c r="AB357" s="74">
        <f>VLOOKUP($C$357,[77]납품수량!$B$3:$AI$200,AB1,FALSE)</f>
        <v>0</v>
      </c>
      <c r="AC357" s="74">
        <f>VLOOKUP($C$357,[77]납품수량!$B$3:$AI$200,AC1,FALSE)</f>
        <v>0</v>
      </c>
      <c r="AD357" s="74">
        <f>VLOOKUP($C$357,[77]납품수량!$B$3:$AI$200,AD1,FALSE)</f>
        <v>0</v>
      </c>
      <c r="AE357" s="74">
        <f>VLOOKUP($C$357,[77]납품수량!$B$3:$AI$200,AE1,FALSE)</f>
        <v>0</v>
      </c>
      <c r="AF357" s="74">
        <f>VLOOKUP($C$357,[77]납품수량!$B$3:$AI$200,AF1,FALSE)</f>
        <v>0</v>
      </c>
      <c r="AG357" s="74">
        <f>VLOOKUP($C$357,[77]납품수량!$B$3:$AI$200,AG1,FALSE)</f>
        <v>0</v>
      </c>
      <c r="AH357" s="74">
        <f>VLOOKUP($C$357,[77]납품수량!$B$3:$AI$200,AH1,FALSE)</f>
        <v>0</v>
      </c>
      <c r="AI357" s="74">
        <f>VLOOKUP($C$357,[77]납품수량!$B$3:$AI$200,AI1,FALSE)</f>
        <v>0</v>
      </c>
      <c r="AJ357" s="74">
        <f>VLOOKUP($C$357,[77]납품수량!$B$3:$AI$200,AJ1,FALSE)</f>
        <v>0</v>
      </c>
      <c r="AK357" s="74">
        <f>VLOOKUP($C$357,[77]납품수량!$B$3:$AI$200,AK1,FALSE)</f>
        <v>0</v>
      </c>
      <c r="AL357" s="74">
        <f>SUM(G357:AK357)</f>
        <v>0</v>
      </c>
      <c r="AM357" s="61"/>
      <c r="AN357" s="61"/>
      <c r="AO357" s="61"/>
      <c r="AP357" s="61"/>
      <c r="AQ357" s="61"/>
      <c r="AR357" s="61"/>
      <c r="AS357" s="61"/>
      <c r="AT357" s="61"/>
      <c r="AU357" s="61"/>
      <c r="AV357" s="61"/>
      <c r="AW357" s="61"/>
      <c r="AX357" s="61"/>
      <c r="AY357" s="61"/>
      <c r="AZ357" s="61"/>
      <c r="BA357" s="61"/>
      <c r="BB357" s="61"/>
      <c r="BC357" s="61"/>
      <c r="BD357" s="61"/>
      <c r="BE357" s="61"/>
      <c r="BF357" s="61"/>
      <c r="BG357" s="61"/>
      <c r="BH357" s="61"/>
      <c r="BI357" s="61"/>
      <c r="BJ357" s="61"/>
      <c r="BK357" s="61"/>
      <c r="BL357" s="61"/>
      <c r="BM357" s="61"/>
      <c r="BN357" s="61"/>
      <c r="BO357" s="61"/>
      <c r="BP357" s="61"/>
      <c r="BQ357" s="61"/>
      <c r="BR357" s="61"/>
      <c r="BS357" s="61"/>
      <c r="BT357" s="61"/>
      <c r="BU357" s="61"/>
      <c r="BV357" s="61"/>
      <c r="BW357" s="61"/>
      <c r="BX357" s="61"/>
      <c r="BY357" s="61"/>
      <c r="BZ357" s="61"/>
      <c r="CA357" s="61"/>
      <c r="CB357" s="61"/>
      <c r="CC357" s="61"/>
      <c r="CD357" s="61"/>
      <c r="CE357" s="61"/>
      <c r="CF357" s="61"/>
      <c r="CG357" s="61"/>
      <c r="CH357" s="61"/>
      <c r="CI357" s="61"/>
      <c r="CJ357" s="61"/>
      <c r="CK357" s="61"/>
      <c r="CL357" s="61"/>
      <c r="CM357" s="61"/>
      <c r="CN357" s="61"/>
      <c r="CO357" s="61"/>
      <c r="CP357" s="61"/>
      <c r="CQ357" s="61"/>
      <c r="CR357" s="61"/>
      <c r="CS357" s="61"/>
      <c r="CT357" s="61"/>
      <c r="CU357" s="61"/>
      <c r="CV357" s="61"/>
      <c r="CW357" s="61"/>
      <c r="CX357" s="61"/>
      <c r="CY357" s="61"/>
      <c r="CZ357" s="61"/>
      <c r="DA357" s="61"/>
      <c r="DB357" s="61"/>
    </row>
    <row r="358" spans="1:106" s="58" customFormat="1" ht="16.5" customHeight="1">
      <c r="A358" s="70"/>
      <c r="B358" s="767"/>
      <c r="C358" s="751"/>
      <c r="D358" s="753"/>
      <c r="E358" s="753"/>
      <c r="F358" s="719"/>
      <c r="G358" s="74">
        <f>$F$357*G357</f>
        <v>0</v>
      </c>
      <c r="H358" s="74">
        <f t="shared" ref="H358:AK358" si="178">$F$357*H357</f>
        <v>0</v>
      </c>
      <c r="I358" s="74">
        <f t="shared" si="178"/>
        <v>0</v>
      </c>
      <c r="J358" s="74">
        <f t="shared" si="178"/>
        <v>0</v>
      </c>
      <c r="K358" s="74">
        <f t="shared" si="178"/>
        <v>0</v>
      </c>
      <c r="L358" s="74">
        <f t="shared" si="178"/>
        <v>0</v>
      </c>
      <c r="M358" s="74">
        <f t="shared" si="178"/>
        <v>0</v>
      </c>
      <c r="N358" s="74">
        <f t="shared" si="178"/>
        <v>0</v>
      </c>
      <c r="O358" s="74">
        <f t="shared" si="178"/>
        <v>0</v>
      </c>
      <c r="P358" s="74">
        <f t="shared" si="178"/>
        <v>0</v>
      </c>
      <c r="Q358" s="74">
        <f t="shared" si="178"/>
        <v>0</v>
      </c>
      <c r="R358" s="74">
        <f t="shared" si="178"/>
        <v>0</v>
      </c>
      <c r="S358" s="74">
        <f t="shared" si="178"/>
        <v>0</v>
      </c>
      <c r="T358" s="74">
        <f t="shared" si="178"/>
        <v>0</v>
      </c>
      <c r="U358" s="74">
        <f t="shared" si="178"/>
        <v>0</v>
      </c>
      <c r="V358" s="74">
        <f t="shared" si="178"/>
        <v>0</v>
      </c>
      <c r="W358" s="74">
        <f t="shared" si="178"/>
        <v>0</v>
      </c>
      <c r="X358" s="74">
        <f t="shared" si="178"/>
        <v>0</v>
      </c>
      <c r="Y358" s="74">
        <f t="shared" si="178"/>
        <v>0</v>
      </c>
      <c r="Z358" s="74">
        <f t="shared" si="178"/>
        <v>0</v>
      </c>
      <c r="AA358" s="74">
        <f t="shared" si="178"/>
        <v>0</v>
      </c>
      <c r="AB358" s="74">
        <f t="shared" si="178"/>
        <v>0</v>
      </c>
      <c r="AC358" s="74">
        <f t="shared" si="178"/>
        <v>0</v>
      </c>
      <c r="AD358" s="74">
        <f t="shared" si="178"/>
        <v>0</v>
      </c>
      <c r="AE358" s="74">
        <f t="shared" si="178"/>
        <v>0</v>
      </c>
      <c r="AF358" s="74">
        <f t="shared" si="178"/>
        <v>0</v>
      </c>
      <c r="AG358" s="74">
        <f t="shared" si="178"/>
        <v>0</v>
      </c>
      <c r="AH358" s="74">
        <f t="shared" si="178"/>
        <v>0</v>
      </c>
      <c r="AI358" s="74">
        <f t="shared" si="178"/>
        <v>0</v>
      </c>
      <c r="AJ358" s="74">
        <f t="shared" si="178"/>
        <v>0</v>
      </c>
      <c r="AK358" s="74">
        <f t="shared" si="178"/>
        <v>0</v>
      </c>
      <c r="AL358" s="74">
        <f>F357*AL357</f>
        <v>0</v>
      </c>
      <c r="AM358" s="61"/>
      <c r="AN358" s="61"/>
      <c r="AO358" s="61"/>
      <c r="AP358" s="61"/>
      <c r="AQ358" s="61"/>
      <c r="AR358" s="61"/>
      <c r="AS358" s="61"/>
      <c r="AT358" s="61"/>
      <c r="AU358" s="61"/>
      <c r="AV358" s="61"/>
      <c r="AW358" s="61"/>
      <c r="AX358" s="61"/>
      <c r="AY358" s="61"/>
      <c r="AZ358" s="61"/>
      <c r="BA358" s="61"/>
      <c r="BB358" s="61"/>
      <c r="BC358" s="61"/>
      <c r="BD358" s="61"/>
      <c r="BE358" s="61"/>
      <c r="BF358" s="61"/>
      <c r="BG358" s="61"/>
      <c r="BH358" s="61"/>
      <c r="BI358" s="61"/>
      <c r="BJ358" s="61"/>
      <c r="BK358" s="61"/>
      <c r="BL358" s="61"/>
      <c r="BM358" s="61"/>
      <c r="BN358" s="61"/>
      <c r="BO358" s="61"/>
      <c r="BP358" s="61"/>
      <c r="BQ358" s="61"/>
      <c r="BR358" s="61"/>
      <c r="BS358" s="61"/>
      <c r="BT358" s="61"/>
      <c r="BU358" s="61"/>
      <c r="BV358" s="61"/>
      <c r="BW358" s="61"/>
      <c r="BX358" s="61"/>
      <c r="BY358" s="61"/>
      <c r="BZ358" s="61"/>
      <c r="CA358" s="61"/>
      <c r="CB358" s="61"/>
      <c r="CC358" s="61"/>
      <c r="CD358" s="61"/>
      <c r="CE358" s="61"/>
      <c r="CF358" s="61"/>
      <c r="CG358" s="61"/>
      <c r="CH358" s="61"/>
      <c r="CI358" s="61"/>
      <c r="CJ358" s="61"/>
      <c r="CK358" s="61"/>
      <c r="CL358" s="61"/>
      <c r="CM358" s="61"/>
      <c r="CN358" s="61"/>
      <c r="CO358" s="61"/>
      <c r="CP358" s="61"/>
      <c r="CQ358" s="61"/>
      <c r="CR358" s="61"/>
      <c r="CS358" s="61"/>
      <c r="CT358" s="61"/>
      <c r="CU358" s="61"/>
      <c r="CV358" s="61"/>
      <c r="CW358" s="61"/>
      <c r="CX358" s="61"/>
      <c r="CY358" s="61"/>
      <c r="CZ358" s="61"/>
      <c r="DA358" s="61"/>
      <c r="DB358" s="61"/>
    </row>
    <row r="359" spans="1:106" s="58" customFormat="1" ht="16.5" customHeight="1">
      <c r="A359" s="70" t="s">
        <v>425</v>
      </c>
      <c r="B359" s="767"/>
      <c r="C359" s="742" t="s">
        <v>146</v>
      </c>
      <c r="D359" s="744" t="str">
        <f>[76]납품수량!C78</f>
        <v xml:space="preserve">GLASS REINFORCEMENT ASSY                    </v>
      </c>
      <c r="E359" s="744" t="str">
        <f>[76]납품수량!D78</f>
        <v>YG</v>
      </c>
      <c r="F359" s="718">
        <f>VLOOKUP(C359,'[72]납품수량(영업)'!$C$3:$F$260,4,FALSE)</f>
        <v>0</v>
      </c>
      <c r="G359" s="74">
        <f>VLOOKUP($C$359,[77]납품수량!$B$3:$AI$200,G1,FALSE)</f>
        <v>0</v>
      </c>
      <c r="H359" s="74">
        <f>VLOOKUP($C$359,[77]납품수량!$B$3:$AI$200,H1,FALSE)</f>
        <v>0</v>
      </c>
      <c r="I359" s="74">
        <f>VLOOKUP($C$359,[77]납품수량!$B$3:$AI$200,I1,FALSE)</f>
        <v>0</v>
      </c>
      <c r="J359" s="74">
        <f>VLOOKUP($C$359,[77]납품수량!$B$3:$AI$200,J1,FALSE)</f>
        <v>0</v>
      </c>
      <c r="K359" s="74">
        <f>VLOOKUP($C$359,[77]납품수량!$B$3:$AI$200,K1,FALSE)</f>
        <v>0</v>
      </c>
      <c r="L359" s="74">
        <f>VLOOKUP($C$359,[77]납품수량!$B$3:$AI$200,L1,FALSE)</f>
        <v>0</v>
      </c>
      <c r="M359" s="74">
        <f>VLOOKUP($C$359,[77]납품수량!$B$3:$AI$200,M1,FALSE)</f>
        <v>0</v>
      </c>
      <c r="N359" s="74">
        <f>VLOOKUP($C$359,[77]납품수량!$B$3:$AI$200,N1,FALSE)</f>
        <v>0</v>
      </c>
      <c r="O359" s="74">
        <f>VLOOKUP($C$359,[77]납품수량!$B$3:$AI$200,O1,FALSE)</f>
        <v>0</v>
      </c>
      <c r="P359" s="74">
        <f>VLOOKUP($C$359,[77]납품수량!$B$3:$AI$200,P1,FALSE)</f>
        <v>0</v>
      </c>
      <c r="Q359" s="74">
        <f>VLOOKUP($C$359,[77]납품수량!$B$3:$AI$200,Q1,FALSE)</f>
        <v>0</v>
      </c>
      <c r="R359" s="74">
        <f>VLOOKUP($C$359,[77]납품수량!$B$3:$AI$200,R1,FALSE)</f>
        <v>0</v>
      </c>
      <c r="S359" s="74">
        <f>VLOOKUP($C$359,[77]납품수량!$B$3:$AI$200,S1,FALSE)</f>
        <v>0</v>
      </c>
      <c r="T359" s="74">
        <f>VLOOKUP($C$359,[77]납품수량!$B$3:$AI$200,T1,FALSE)</f>
        <v>0</v>
      </c>
      <c r="U359" s="74">
        <f>VLOOKUP($C$359,[77]납품수량!$B$3:$AI$200,U1,FALSE)</f>
        <v>0</v>
      </c>
      <c r="V359" s="74">
        <f>VLOOKUP($C$359,[77]납품수량!$B$3:$AI$200,V1,FALSE)</f>
        <v>0</v>
      </c>
      <c r="W359" s="74">
        <f>VLOOKUP($C$359,[77]납품수량!$B$3:$AI$200,W1,FALSE)</f>
        <v>0</v>
      </c>
      <c r="X359" s="74">
        <f>VLOOKUP($C$359,[77]납품수량!$B$3:$AI$200,X1,FALSE)</f>
        <v>0</v>
      </c>
      <c r="Y359" s="74">
        <f>VLOOKUP($C$359,[77]납품수량!$B$3:$AI$200,Y1,FALSE)</f>
        <v>0</v>
      </c>
      <c r="Z359" s="74">
        <f>VLOOKUP($C$359,[77]납품수량!$B$3:$AI$200,Z1,FALSE)</f>
        <v>0</v>
      </c>
      <c r="AA359" s="74">
        <f>VLOOKUP($C$359,[77]납품수량!$B$3:$AI$200,AA1,FALSE)</f>
        <v>0</v>
      </c>
      <c r="AB359" s="74">
        <f>VLOOKUP($C$359,[77]납품수량!$B$3:$AI$200,AB1,FALSE)</f>
        <v>0</v>
      </c>
      <c r="AC359" s="74">
        <f>VLOOKUP($C$359,[77]납품수량!$B$3:$AI$200,AC1,FALSE)</f>
        <v>0</v>
      </c>
      <c r="AD359" s="74">
        <f>VLOOKUP($C$359,[77]납품수량!$B$3:$AI$200,AD1,FALSE)</f>
        <v>0</v>
      </c>
      <c r="AE359" s="74">
        <f>VLOOKUP($C$359,[77]납품수량!$B$3:$AI$200,AE1,FALSE)</f>
        <v>0</v>
      </c>
      <c r="AF359" s="74">
        <f>VLOOKUP($C$359,[77]납품수량!$B$3:$AI$200,AF1,FALSE)</f>
        <v>0</v>
      </c>
      <c r="AG359" s="74">
        <f>VLOOKUP($C$359,[77]납품수량!$B$3:$AI$200,AG1,FALSE)</f>
        <v>0</v>
      </c>
      <c r="AH359" s="74">
        <f>VLOOKUP($C$359,[77]납품수량!$B$3:$AI$200,AH1,FALSE)</f>
        <v>0</v>
      </c>
      <c r="AI359" s="74">
        <f>VLOOKUP($C$359,[77]납품수량!$B$3:$AI$200,AI1,FALSE)</f>
        <v>0</v>
      </c>
      <c r="AJ359" s="74">
        <f>VLOOKUP($C$359,[77]납품수량!$B$3:$AI$200,AJ1,FALSE)</f>
        <v>0</v>
      </c>
      <c r="AK359" s="74">
        <f>VLOOKUP($C$359,[77]납품수량!$B$3:$AI$200,AK1,FALSE)</f>
        <v>0</v>
      </c>
      <c r="AL359" s="74">
        <f>SUM(G359:AK359)</f>
        <v>0</v>
      </c>
      <c r="AM359" s="61"/>
      <c r="AN359" s="61"/>
      <c r="AO359" s="61"/>
      <c r="AP359" s="61"/>
      <c r="AQ359" s="61"/>
      <c r="AR359" s="61"/>
      <c r="AS359" s="61"/>
      <c r="AT359" s="61"/>
      <c r="AU359" s="61"/>
      <c r="AV359" s="61"/>
      <c r="AW359" s="61"/>
      <c r="AX359" s="61"/>
      <c r="AY359" s="61"/>
      <c r="AZ359" s="61"/>
      <c r="BA359" s="61"/>
      <c r="BB359" s="61"/>
      <c r="BC359" s="61"/>
      <c r="BD359" s="61"/>
      <c r="BE359" s="61"/>
      <c r="BF359" s="61"/>
      <c r="BG359" s="61"/>
      <c r="BH359" s="61"/>
      <c r="BI359" s="61"/>
      <c r="BJ359" s="61"/>
      <c r="BK359" s="61"/>
      <c r="BL359" s="61"/>
      <c r="BM359" s="61"/>
      <c r="BN359" s="61"/>
      <c r="BO359" s="61"/>
      <c r="BP359" s="61"/>
      <c r="BQ359" s="61"/>
      <c r="BR359" s="61"/>
      <c r="BS359" s="61"/>
      <c r="BT359" s="61"/>
      <c r="BU359" s="61"/>
      <c r="BV359" s="61"/>
      <c r="BW359" s="61"/>
      <c r="BX359" s="61"/>
      <c r="BY359" s="61"/>
      <c r="BZ359" s="61"/>
      <c r="CA359" s="61"/>
      <c r="CB359" s="61"/>
      <c r="CC359" s="61"/>
      <c r="CD359" s="61"/>
      <c r="CE359" s="61"/>
      <c r="CF359" s="61"/>
      <c r="CG359" s="61"/>
      <c r="CH359" s="61"/>
      <c r="CI359" s="61"/>
      <c r="CJ359" s="61"/>
      <c r="CK359" s="61"/>
      <c r="CL359" s="61"/>
      <c r="CM359" s="61"/>
      <c r="CN359" s="61"/>
      <c r="CO359" s="61"/>
      <c r="CP359" s="61"/>
      <c r="CQ359" s="61"/>
      <c r="CR359" s="61"/>
      <c r="CS359" s="61"/>
      <c r="CT359" s="61"/>
      <c r="CU359" s="61"/>
      <c r="CV359" s="61"/>
      <c r="CW359" s="61"/>
      <c r="CX359" s="61"/>
      <c r="CY359" s="61"/>
      <c r="CZ359" s="61"/>
      <c r="DA359" s="61"/>
      <c r="DB359" s="61"/>
    </row>
    <row r="360" spans="1:106" s="58" customFormat="1" ht="16.5" customHeight="1">
      <c r="A360" s="70"/>
      <c r="B360" s="767"/>
      <c r="C360" s="743"/>
      <c r="D360" s="745"/>
      <c r="E360" s="745"/>
      <c r="F360" s="719"/>
      <c r="G360" s="74">
        <f>$F$359*G359</f>
        <v>0</v>
      </c>
      <c r="H360" s="74">
        <f t="shared" ref="H360:AK360" si="179">$F$359*H359</f>
        <v>0</v>
      </c>
      <c r="I360" s="74">
        <f t="shared" si="179"/>
        <v>0</v>
      </c>
      <c r="J360" s="74">
        <f t="shared" si="179"/>
        <v>0</v>
      </c>
      <c r="K360" s="74">
        <f t="shared" si="179"/>
        <v>0</v>
      </c>
      <c r="L360" s="74">
        <f t="shared" si="179"/>
        <v>0</v>
      </c>
      <c r="M360" s="74">
        <f t="shared" si="179"/>
        <v>0</v>
      </c>
      <c r="N360" s="74">
        <f t="shared" si="179"/>
        <v>0</v>
      </c>
      <c r="O360" s="74">
        <f t="shared" si="179"/>
        <v>0</v>
      </c>
      <c r="P360" s="74">
        <f t="shared" si="179"/>
        <v>0</v>
      </c>
      <c r="Q360" s="74">
        <f t="shared" si="179"/>
        <v>0</v>
      </c>
      <c r="R360" s="74">
        <f t="shared" si="179"/>
        <v>0</v>
      </c>
      <c r="S360" s="74">
        <f t="shared" si="179"/>
        <v>0</v>
      </c>
      <c r="T360" s="74">
        <f t="shared" si="179"/>
        <v>0</v>
      </c>
      <c r="U360" s="74">
        <f t="shared" si="179"/>
        <v>0</v>
      </c>
      <c r="V360" s="74">
        <f t="shared" si="179"/>
        <v>0</v>
      </c>
      <c r="W360" s="74">
        <f t="shared" si="179"/>
        <v>0</v>
      </c>
      <c r="X360" s="74">
        <f t="shared" si="179"/>
        <v>0</v>
      </c>
      <c r="Y360" s="74">
        <f t="shared" si="179"/>
        <v>0</v>
      </c>
      <c r="Z360" s="74">
        <f t="shared" si="179"/>
        <v>0</v>
      </c>
      <c r="AA360" s="74">
        <f t="shared" si="179"/>
        <v>0</v>
      </c>
      <c r="AB360" s="74">
        <f t="shared" si="179"/>
        <v>0</v>
      </c>
      <c r="AC360" s="74">
        <f t="shared" si="179"/>
        <v>0</v>
      </c>
      <c r="AD360" s="74">
        <f t="shared" si="179"/>
        <v>0</v>
      </c>
      <c r="AE360" s="74">
        <f t="shared" si="179"/>
        <v>0</v>
      </c>
      <c r="AF360" s="74">
        <f t="shared" si="179"/>
        <v>0</v>
      </c>
      <c r="AG360" s="74">
        <f t="shared" si="179"/>
        <v>0</v>
      </c>
      <c r="AH360" s="74">
        <f t="shared" si="179"/>
        <v>0</v>
      </c>
      <c r="AI360" s="74">
        <f t="shared" si="179"/>
        <v>0</v>
      </c>
      <c r="AJ360" s="74">
        <f t="shared" si="179"/>
        <v>0</v>
      </c>
      <c r="AK360" s="74">
        <f t="shared" si="179"/>
        <v>0</v>
      </c>
      <c r="AL360" s="74">
        <f>F359*AL359</f>
        <v>0</v>
      </c>
      <c r="AM360" s="61"/>
      <c r="AN360" s="61"/>
      <c r="AO360" s="61"/>
      <c r="AP360" s="61"/>
      <c r="AQ360" s="61"/>
      <c r="AR360" s="61"/>
      <c r="AS360" s="61"/>
      <c r="AT360" s="61"/>
      <c r="AU360" s="61"/>
      <c r="AV360" s="61"/>
      <c r="AW360" s="61"/>
      <c r="AX360" s="61"/>
      <c r="AY360" s="61"/>
      <c r="AZ360" s="61"/>
      <c r="BA360" s="61"/>
      <c r="BB360" s="61"/>
      <c r="BC360" s="61"/>
      <c r="BD360" s="61"/>
      <c r="BE360" s="61"/>
      <c r="BF360" s="61"/>
      <c r="BG360" s="61"/>
      <c r="BH360" s="61"/>
      <c r="BI360" s="61"/>
      <c r="BJ360" s="61"/>
      <c r="BK360" s="61"/>
      <c r="BL360" s="61"/>
      <c r="BM360" s="61"/>
      <c r="BN360" s="61"/>
      <c r="BO360" s="61"/>
      <c r="BP360" s="61"/>
      <c r="BQ360" s="61"/>
      <c r="BR360" s="61"/>
      <c r="BS360" s="61"/>
      <c r="BT360" s="61"/>
      <c r="BU360" s="61"/>
      <c r="BV360" s="61"/>
      <c r="BW360" s="61"/>
      <c r="BX360" s="61"/>
      <c r="BY360" s="61"/>
      <c r="BZ360" s="61"/>
      <c r="CA360" s="61"/>
      <c r="CB360" s="61"/>
      <c r="CC360" s="61"/>
      <c r="CD360" s="61"/>
      <c r="CE360" s="61"/>
      <c r="CF360" s="61"/>
      <c r="CG360" s="61"/>
      <c r="CH360" s="61"/>
      <c r="CI360" s="61"/>
      <c r="CJ360" s="61"/>
      <c r="CK360" s="61"/>
      <c r="CL360" s="61"/>
      <c r="CM360" s="61"/>
      <c r="CN360" s="61"/>
      <c r="CO360" s="61"/>
      <c r="CP360" s="61"/>
      <c r="CQ360" s="61"/>
      <c r="CR360" s="61"/>
      <c r="CS360" s="61"/>
      <c r="CT360" s="61"/>
      <c r="CU360" s="61"/>
      <c r="CV360" s="61"/>
      <c r="CW360" s="61"/>
      <c r="CX360" s="61"/>
      <c r="CY360" s="61"/>
      <c r="CZ360" s="61"/>
      <c r="DA360" s="61"/>
      <c r="DB360" s="61"/>
    </row>
    <row r="361" spans="1:106" s="58" customFormat="1" ht="16.5" customHeight="1">
      <c r="A361" s="70" t="s">
        <v>425</v>
      </c>
      <c r="B361" s="767"/>
      <c r="C361" s="742" t="s">
        <v>19</v>
      </c>
      <c r="D361" s="744" t="str">
        <f>[76]납품수량!C79</f>
        <v>GLASS REINFORCEMENT ASSY</v>
      </c>
      <c r="E361" s="744" t="str">
        <f>[76]납품수량!D79</f>
        <v>CK</v>
      </c>
      <c r="F361" s="718">
        <f>VLOOKUP(C361,'[72]납품수량(영업)'!$C$3:$F$260,4,FALSE)</f>
        <v>4800</v>
      </c>
      <c r="G361" s="74">
        <f>VLOOKUP($C$361,[77]납품수량!$B$3:$AI$200,G1,FALSE)</f>
        <v>0</v>
      </c>
      <c r="H361" s="74">
        <f>VLOOKUP($C$361,[77]납품수량!$B$3:$AI$200,H1,FALSE)</f>
        <v>0</v>
      </c>
      <c r="I361" s="74">
        <f>VLOOKUP($C$361,[77]납품수량!$B$3:$AI$200,I1,FALSE)</f>
        <v>0</v>
      </c>
      <c r="J361" s="74">
        <f>VLOOKUP($C$361,[77]납품수량!$B$3:$AI$200,J1,FALSE)</f>
        <v>0</v>
      </c>
      <c r="K361" s="74">
        <f>VLOOKUP($C$361,[77]납품수량!$B$3:$AI$200,K1,FALSE)</f>
        <v>0</v>
      </c>
      <c r="L361" s="74">
        <f>VLOOKUP($C$361,[77]납품수량!$B$3:$AI$200,L1,FALSE)</f>
        <v>0</v>
      </c>
      <c r="M361" s="74">
        <f>VLOOKUP($C$361,[77]납품수량!$B$3:$AI$200,M1,FALSE)</f>
        <v>0</v>
      </c>
      <c r="N361" s="74">
        <f>VLOOKUP($C$361,[77]납품수량!$B$3:$AI$200,N1,FALSE)</f>
        <v>0</v>
      </c>
      <c r="O361" s="74">
        <f>VLOOKUP($C$361,[77]납품수량!$B$3:$AI$200,O1,FALSE)</f>
        <v>0</v>
      </c>
      <c r="P361" s="74">
        <f>VLOOKUP($C$361,[77]납품수량!$B$3:$AI$200,P1,FALSE)</f>
        <v>0</v>
      </c>
      <c r="Q361" s="74">
        <f>VLOOKUP($C$361,[77]납품수량!$B$3:$AI$200,Q1,FALSE)</f>
        <v>0</v>
      </c>
      <c r="R361" s="74">
        <f>VLOOKUP($C$361,[77]납품수량!$B$3:$AI$200,R1,FALSE)</f>
        <v>0</v>
      </c>
      <c r="S361" s="74">
        <f>VLOOKUP($C$361,[77]납품수량!$B$3:$AI$200,S1,FALSE)</f>
        <v>0</v>
      </c>
      <c r="T361" s="74">
        <f>VLOOKUP($C$361,[77]납품수량!$B$3:$AI$200,T1,FALSE)</f>
        <v>0</v>
      </c>
      <c r="U361" s="74">
        <f>VLOOKUP($C$361,[77]납품수량!$B$3:$AI$200,U1,FALSE)</f>
        <v>0</v>
      </c>
      <c r="V361" s="74">
        <f>VLOOKUP($C$361,[77]납품수량!$B$3:$AI$200,V1,FALSE)</f>
        <v>0</v>
      </c>
      <c r="W361" s="74">
        <f>VLOOKUP($C$361,[77]납품수량!$B$3:$AI$200,W1,FALSE)</f>
        <v>0</v>
      </c>
      <c r="X361" s="74">
        <f>VLOOKUP($C$361,[77]납품수량!$B$3:$AI$200,X1,FALSE)</f>
        <v>0</v>
      </c>
      <c r="Y361" s="74">
        <f>VLOOKUP($C$361,[77]납품수량!$B$3:$AI$200,Y1,FALSE)</f>
        <v>0</v>
      </c>
      <c r="Z361" s="74">
        <f>VLOOKUP($C$361,[77]납품수량!$B$3:$AI$200,Z1,FALSE)</f>
        <v>0</v>
      </c>
      <c r="AA361" s="74">
        <f>VLOOKUP($C$361,[77]납품수량!$B$3:$AI$200,AA1,FALSE)</f>
        <v>0</v>
      </c>
      <c r="AB361" s="74">
        <f>VLOOKUP($C$361,[77]납품수량!$B$3:$AI$200,AB1,FALSE)</f>
        <v>0</v>
      </c>
      <c r="AC361" s="74">
        <f>VLOOKUP($C$361,[77]납품수량!$B$3:$AI$200,AC1,FALSE)</f>
        <v>0</v>
      </c>
      <c r="AD361" s="74">
        <f>VLOOKUP($C$361,[77]납품수량!$B$3:$AI$200,AD1,FALSE)</f>
        <v>0</v>
      </c>
      <c r="AE361" s="74">
        <f>VLOOKUP($C$361,[77]납품수량!$B$3:$AI$200,AE1,FALSE)</f>
        <v>0</v>
      </c>
      <c r="AF361" s="74">
        <f>VLOOKUP($C$361,[77]납품수량!$B$3:$AI$200,AF1,FALSE)</f>
        <v>0</v>
      </c>
      <c r="AG361" s="74">
        <f>VLOOKUP($C$361,[77]납품수량!$B$3:$AI$200,AG1,FALSE)</f>
        <v>0</v>
      </c>
      <c r="AH361" s="74">
        <f>VLOOKUP($C$361,[77]납품수량!$B$3:$AI$200,AH1,FALSE)</f>
        <v>0</v>
      </c>
      <c r="AI361" s="74">
        <f>VLOOKUP($C$361,[77]납품수량!$B$3:$AI$200,AI1,FALSE)</f>
        <v>0</v>
      </c>
      <c r="AJ361" s="74">
        <f>VLOOKUP($C$361,[77]납품수량!$B$3:$AI$200,AJ1,FALSE)</f>
        <v>0</v>
      </c>
      <c r="AK361" s="74">
        <f>VLOOKUP($C$361,[77]납품수량!$B$3:$AI$200,AK1,FALSE)</f>
        <v>0</v>
      </c>
      <c r="AL361" s="74">
        <f>SUM(G361:AK361)</f>
        <v>0</v>
      </c>
      <c r="AM361" s="61"/>
      <c r="AN361" s="61"/>
      <c r="AO361" s="61"/>
      <c r="AP361" s="61"/>
      <c r="AQ361" s="61"/>
      <c r="AR361" s="61"/>
      <c r="AS361" s="61"/>
      <c r="AT361" s="61"/>
      <c r="AU361" s="61"/>
      <c r="AV361" s="61"/>
      <c r="AW361" s="61"/>
      <c r="AX361" s="61"/>
      <c r="AY361" s="61"/>
      <c r="AZ361" s="61"/>
      <c r="BA361" s="61"/>
      <c r="BB361" s="61"/>
      <c r="BC361" s="61"/>
      <c r="BD361" s="61"/>
      <c r="BE361" s="61"/>
      <c r="BF361" s="61"/>
      <c r="BG361" s="61"/>
      <c r="BH361" s="61"/>
      <c r="BI361" s="61"/>
      <c r="BJ361" s="61"/>
      <c r="BK361" s="61"/>
      <c r="BL361" s="61"/>
      <c r="BM361" s="61"/>
      <c r="BN361" s="61"/>
      <c r="BO361" s="61"/>
      <c r="BP361" s="61"/>
      <c r="BQ361" s="61"/>
      <c r="BR361" s="61"/>
      <c r="BS361" s="61"/>
      <c r="BT361" s="61"/>
      <c r="BU361" s="61"/>
      <c r="BV361" s="61"/>
      <c r="BW361" s="61"/>
      <c r="BX361" s="61"/>
      <c r="BY361" s="61"/>
      <c r="BZ361" s="61"/>
      <c r="CA361" s="61"/>
      <c r="CB361" s="61"/>
      <c r="CC361" s="61"/>
      <c r="CD361" s="61"/>
      <c r="CE361" s="61"/>
      <c r="CF361" s="61"/>
      <c r="CG361" s="61"/>
      <c r="CH361" s="61"/>
      <c r="CI361" s="61"/>
      <c r="CJ361" s="61"/>
      <c r="CK361" s="61"/>
      <c r="CL361" s="61"/>
      <c r="CM361" s="61"/>
      <c r="CN361" s="61"/>
      <c r="CO361" s="61"/>
      <c r="CP361" s="61"/>
      <c r="CQ361" s="61"/>
      <c r="CR361" s="61"/>
      <c r="CS361" s="61"/>
      <c r="CT361" s="61"/>
      <c r="CU361" s="61"/>
      <c r="CV361" s="61"/>
      <c r="CW361" s="61"/>
      <c r="CX361" s="61"/>
      <c r="CY361" s="61"/>
      <c r="CZ361" s="61"/>
      <c r="DA361" s="61"/>
      <c r="DB361" s="61"/>
    </row>
    <row r="362" spans="1:106" s="58" customFormat="1" ht="16.5" customHeight="1">
      <c r="A362" s="70"/>
      <c r="B362" s="767"/>
      <c r="C362" s="743"/>
      <c r="D362" s="745"/>
      <c r="E362" s="745"/>
      <c r="F362" s="719"/>
      <c r="G362" s="74">
        <f>$F$361*G361</f>
        <v>0</v>
      </c>
      <c r="H362" s="74">
        <f t="shared" ref="H362:AK362" si="180">$F$361*H361</f>
        <v>0</v>
      </c>
      <c r="I362" s="74">
        <f t="shared" si="180"/>
        <v>0</v>
      </c>
      <c r="J362" s="74">
        <f t="shared" si="180"/>
        <v>0</v>
      </c>
      <c r="K362" s="74">
        <f t="shared" si="180"/>
        <v>0</v>
      </c>
      <c r="L362" s="74">
        <f t="shared" si="180"/>
        <v>0</v>
      </c>
      <c r="M362" s="74">
        <f t="shared" si="180"/>
        <v>0</v>
      </c>
      <c r="N362" s="74">
        <f t="shared" si="180"/>
        <v>0</v>
      </c>
      <c r="O362" s="74">
        <f t="shared" si="180"/>
        <v>0</v>
      </c>
      <c r="P362" s="74">
        <f t="shared" si="180"/>
        <v>0</v>
      </c>
      <c r="Q362" s="74">
        <f t="shared" si="180"/>
        <v>0</v>
      </c>
      <c r="R362" s="74">
        <f t="shared" si="180"/>
        <v>0</v>
      </c>
      <c r="S362" s="74">
        <f t="shared" si="180"/>
        <v>0</v>
      </c>
      <c r="T362" s="74">
        <f t="shared" si="180"/>
        <v>0</v>
      </c>
      <c r="U362" s="74">
        <f t="shared" si="180"/>
        <v>0</v>
      </c>
      <c r="V362" s="74">
        <f t="shared" si="180"/>
        <v>0</v>
      </c>
      <c r="W362" s="74">
        <f t="shared" si="180"/>
        <v>0</v>
      </c>
      <c r="X362" s="74">
        <f t="shared" si="180"/>
        <v>0</v>
      </c>
      <c r="Y362" s="74">
        <f t="shared" si="180"/>
        <v>0</v>
      </c>
      <c r="Z362" s="74">
        <f t="shared" si="180"/>
        <v>0</v>
      </c>
      <c r="AA362" s="74">
        <f t="shared" si="180"/>
        <v>0</v>
      </c>
      <c r="AB362" s="74">
        <f t="shared" si="180"/>
        <v>0</v>
      </c>
      <c r="AC362" s="74">
        <f t="shared" si="180"/>
        <v>0</v>
      </c>
      <c r="AD362" s="74">
        <f t="shared" si="180"/>
        <v>0</v>
      </c>
      <c r="AE362" s="74">
        <f t="shared" si="180"/>
        <v>0</v>
      </c>
      <c r="AF362" s="74">
        <f t="shared" si="180"/>
        <v>0</v>
      </c>
      <c r="AG362" s="74">
        <f t="shared" si="180"/>
        <v>0</v>
      </c>
      <c r="AH362" s="74">
        <f t="shared" si="180"/>
        <v>0</v>
      </c>
      <c r="AI362" s="74">
        <f t="shared" si="180"/>
        <v>0</v>
      </c>
      <c r="AJ362" s="74">
        <f t="shared" si="180"/>
        <v>0</v>
      </c>
      <c r="AK362" s="74">
        <f t="shared" si="180"/>
        <v>0</v>
      </c>
      <c r="AL362" s="74">
        <f>F361*AL361</f>
        <v>0</v>
      </c>
      <c r="AM362" s="61"/>
      <c r="AN362" s="61"/>
      <c r="AO362" s="61"/>
      <c r="AP362" s="61"/>
      <c r="AQ362" s="61"/>
      <c r="AR362" s="61"/>
      <c r="AS362" s="61"/>
      <c r="AT362" s="61"/>
      <c r="AU362" s="61"/>
      <c r="AV362" s="61"/>
      <c r="AW362" s="61"/>
      <c r="AX362" s="61"/>
      <c r="AY362" s="61"/>
      <c r="AZ362" s="61"/>
      <c r="BA362" s="61"/>
      <c r="BB362" s="61"/>
      <c r="BC362" s="61"/>
      <c r="BD362" s="61"/>
      <c r="BE362" s="61"/>
      <c r="BF362" s="61"/>
      <c r="BG362" s="61"/>
      <c r="BH362" s="61"/>
      <c r="BI362" s="61"/>
      <c r="BJ362" s="61"/>
      <c r="BK362" s="61"/>
      <c r="BL362" s="61"/>
      <c r="BM362" s="61"/>
      <c r="BN362" s="61"/>
      <c r="BO362" s="61"/>
      <c r="BP362" s="61"/>
      <c r="BQ362" s="61"/>
      <c r="BR362" s="61"/>
      <c r="BS362" s="61"/>
      <c r="BT362" s="61"/>
      <c r="BU362" s="61"/>
      <c r="BV362" s="61"/>
      <c r="BW362" s="61"/>
      <c r="BX362" s="61"/>
      <c r="BY362" s="61"/>
      <c r="BZ362" s="61"/>
      <c r="CA362" s="61"/>
      <c r="CB362" s="61"/>
      <c r="CC362" s="61"/>
      <c r="CD362" s="61"/>
      <c r="CE362" s="61"/>
      <c r="CF362" s="61"/>
      <c r="CG362" s="61"/>
      <c r="CH362" s="61"/>
      <c r="CI362" s="61"/>
      <c r="CJ362" s="61"/>
      <c r="CK362" s="61"/>
      <c r="CL362" s="61"/>
      <c r="CM362" s="61"/>
      <c r="CN362" s="61"/>
      <c r="CO362" s="61"/>
      <c r="CP362" s="61"/>
      <c r="CQ362" s="61"/>
      <c r="CR362" s="61"/>
      <c r="CS362" s="61"/>
      <c r="CT362" s="61"/>
      <c r="CU362" s="61"/>
      <c r="CV362" s="61"/>
      <c r="CW362" s="61"/>
      <c r="CX362" s="61"/>
      <c r="CY362" s="61"/>
      <c r="CZ362" s="61"/>
      <c r="DA362" s="61"/>
      <c r="DB362" s="61"/>
    </row>
    <row r="363" spans="1:106" s="58" customFormat="1" ht="16.5" customHeight="1">
      <c r="A363" s="70" t="s">
        <v>425</v>
      </c>
      <c r="B363" s="767"/>
      <c r="C363" s="724" t="s">
        <v>65</v>
      </c>
      <c r="D363" s="718" t="str">
        <f>[76]납품수량!C80</f>
        <v>ROLLO CASSETTE ASSY</v>
      </c>
      <c r="E363" s="718" t="str">
        <f>[76]납품수량!D80</f>
        <v>CK</v>
      </c>
      <c r="F363" s="718">
        <f>VLOOKUP(C363,'[72]납품수량(영업)'!$C$3:$F$260,4,FALSE)</f>
        <v>0</v>
      </c>
      <c r="G363" s="74">
        <f>VLOOKUP($C$363,[77]납품수량!$B$3:$AI$200,G1,FALSE)</f>
        <v>0</v>
      </c>
      <c r="H363" s="74">
        <f>VLOOKUP($C$363,[77]납품수량!$B$3:$AI$200,H1,FALSE)</f>
        <v>0</v>
      </c>
      <c r="I363" s="74">
        <f>VLOOKUP($C$363,[77]납품수량!$B$3:$AI$200,I1,FALSE)</f>
        <v>0</v>
      </c>
      <c r="J363" s="74">
        <f>VLOOKUP($C$363,[77]납품수량!$B$3:$AI$200,J1,FALSE)</f>
        <v>0</v>
      </c>
      <c r="K363" s="74">
        <f>VLOOKUP($C$363,[77]납품수량!$B$3:$AI$200,K1,FALSE)</f>
        <v>0</v>
      </c>
      <c r="L363" s="74">
        <f>VLOOKUP($C$363,[77]납품수량!$B$3:$AI$200,L1,FALSE)</f>
        <v>0</v>
      </c>
      <c r="M363" s="74">
        <f>VLOOKUP($C$363,[77]납품수량!$B$3:$AI$200,M1,FALSE)</f>
        <v>0</v>
      </c>
      <c r="N363" s="74">
        <f>VLOOKUP($C$363,[77]납품수량!$B$3:$AI$200,N1,FALSE)</f>
        <v>0</v>
      </c>
      <c r="O363" s="74">
        <f>VLOOKUP($C$363,[77]납품수량!$B$3:$AI$200,O1,FALSE)</f>
        <v>0</v>
      </c>
      <c r="P363" s="74">
        <f>VLOOKUP($C$363,[77]납품수량!$B$3:$AI$200,P1,FALSE)</f>
        <v>0</v>
      </c>
      <c r="Q363" s="74">
        <f>VLOOKUP($C$363,[77]납품수량!$B$3:$AI$200,Q1,FALSE)</f>
        <v>0</v>
      </c>
      <c r="R363" s="74">
        <f>VLOOKUP($C$363,[77]납품수량!$B$3:$AI$200,R1,FALSE)</f>
        <v>0</v>
      </c>
      <c r="S363" s="74">
        <f>VLOOKUP($C$363,[77]납품수량!$B$3:$AI$200,S1,FALSE)</f>
        <v>0</v>
      </c>
      <c r="T363" s="74">
        <f>VLOOKUP($C$363,[77]납품수량!$B$3:$AI$200,T1,FALSE)</f>
        <v>0</v>
      </c>
      <c r="U363" s="74">
        <f>VLOOKUP($C$363,[77]납품수량!$B$3:$AI$200,U1,FALSE)</f>
        <v>0</v>
      </c>
      <c r="V363" s="74">
        <f>VLOOKUP($C$363,[77]납품수량!$B$3:$AI$200,V1,FALSE)</f>
        <v>0</v>
      </c>
      <c r="W363" s="74">
        <f>VLOOKUP($C$363,[77]납품수량!$B$3:$AI$200,W1,FALSE)</f>
        <v>0</v>
      </c>
      <c r="X363" s="74">
        <f>VLOOKUP($C$363,[77]납품수량!$B$3:$AI$200,X1,FALSE)</f>
        <v>0</v>
      </c>
      <c r="Y363" s="74">
        <f>VLOOKUP($C$363,[77]납품수량!$B$3:$AI$200,Y1,FALSE)</f>
        <v>0</v>
      </c>
      <c r="Z363" s="74">
        <f>VLOOKUP($C$363,[77]납품수량!$B$3:$AI$200,Z1,FALSE)</f>
        <v>0</v>
      </c>
      <c r="AA363" s="74">
        <f>VLOOKUP($C$363,[77]납품수량!$B$3:$AI$200,AA1,FALSE)</f>
        <v>0</v>
      </c>
      <c r="AB363" s="74">
        <f>VLOOKUP($C$363,[77]납품수량!$B$3:$AI$200,AB1,FALSE)</f>
        <v>0</v>
      </c>
      <c r="AC363" s="74">
        <f>VLOOKUP($C$363,[77]납품수량!$B$3:$AI$200,AC1,FALSE)</f>
        <v>0</v>
      </c>
      <c r="AD363" s="74">
        <f>VLOOKUP($C$363,[77]납품수량!$B$3:$AI$200,AD1,FALSE)</f>
        <v>0</v>
      </c>
      <c r="AE363" s="74">
        <f>VLOOKUP($C$363,[77]납품수량!$B$3:$AI$200,AE1,FALSE)</f>
        <v>0</v>
      </c>
      <c r="AF363" s="74">
        <f>VLOOKUP($C$363,[77]납품수량!$B$3:$AI$200,AF1,FALSE)</f>
        <v>0</v>
      </c>
      <c r="AG363" s="74">
        <f>VLOOKUP($C$363,[77]납품수량!$B$3:$AI$200,AG1,FALSE)</f>
        <v>0</v>
      </c>
      <c r="AH363" s="74">
        <f>VLOOKUP($C$363,[77]납품수량!$B$3:$AI$200,AH1,FALSE)</f>
        <v>0</v>
      </c>
      <c r="AI363" s="74">
        <f>VLOOKUP($C$363,[77]납품수량!$B$3:$AI$200,AI1,FALSE)</f>
        <v>0</v>
      </c>
      <c r="AJ363" s="74">
        <f>VLOOKUP($C$363,[77]납품수량!$B$3:$AI$200,AJ1,FALSE)</f>
        <v>0</v>
      </c>
      <c r="AK363" s="74">
        <f>VLOOKUP($C$363,[77]납품수량!$B$3:$AI$200,AK1,FALSE)</f>
        <v>0</v>
      </c>
      <c r="AL363" s="74">
        <f>SUM(G363:AK363)</f>
        <v>0</v>
      </c>
      <c r="AM363" s="61"/>
      <c r="AN363" s="61"/>
      <c r="AO363" s="61"/>
      <c r="AP363" s="61"/>
      <c r="AQ363" s="61"/>
      <c r="AR363" s="61"/>
      <c r="AS363" s="61"/>
      <c r="AT363" s="61"/>
      <c r="AU363" s="61"/>
      <c r="AV363" s="61"/>
      <c r="AW363" s="61"/>
      <c r="AX363" s="61"/>
      <c r="AY363" s="61"/>
      <c r="AZ363" s="61"/>
      <c r="BA363" s="61"/>
      <c r="BB363" s="61"/>
      <c r="BC363" s="61"/>
      <c r="BD363" s="61"/>
      <c r="BE363" s="61"/>
      <c r="BF363" s="61"/>
      <c r="BG363" s="61"/>
      <c r="BH363" s="61"/>
      <c r="BI363" s="61"/>
      <c r="BJ363" s="61"/>
      <c r="BK363" s="61"/>
      <c r="BL363" s="61"/>
      <c r="BM363" s="61"/>
      <c r="BN363" s="61"/>
      <c r="BO363" s="61"/>
      <c r="BP363" s="61"/>
      <c r="BQ363" s="61"/>
      <c r="BR363" s="61"/>
      <c r="BS363" s="61"/>
      <c r="BT363" s="61"/>
      <c r="BU363" s="61"/>
      <c r="BV363" s="61"/>
      <c r="BW363" s="61"/>
      <c r="BX363" s="61"/>
      <c r="BY363" s="61"/>
      <c r="BZ363" s="61"/>
      <c r="CA363" s="61"/>
      <c r="CB363" s="61"/>
      <c r="CC363" s="61"/>
      <c r="CD363" s="61"/>
      <c r="CE363" s="61"/>
      <c r="CF363" s="61"/>
      <c r="CG363" s="61"/>
      <c r="CH363" s="61"/>
      <c r="CI363" s="61"/>
      <c r="CJ363" s="61"/>
      <c r="CK363" s="61"/>
      <c r="CL363" s="61"/>
      <c r="CM363" s="61"/>
      <c r="CN363" s="61"/>
      <c r="CO363" s="61"/>
      <c r="CP363" s="61"/>
      <c r="CQ363" s="61"/>
      <c r="CR363" s="61"/>
      <c r="CS363" s="61"/>
      <c r="CT363" s="61"/>
      <c r="CU363" s="61"/>
      <c r="CV363" s="61"/>
      <c r="CW363" s="61"/>
      <c r="CX363" s="61"/>
      <c r="CY363" s="61"/>
      <c r="CZ363" s="61"/>
      <c r="DA363" s="61"/>
      <c r="DB363" s="61"/>
    </row>
    <row r="364" spans="1:106" s="58" customFormat="1" ht="16.5" customHeight="1">
      <c r="A364" s="70"/>
      <c r="B364" s="767"/>
      <c r="C364" s="730"/>
      <c r="D364" s="719"/>
      <c r="E364" s="719"/>
      <c r="F364" s="719"/>
      <c r="G364" s="74">
        <f>$F$363*G363</f>
        <v>0</v>
      </c>
      <c r="H364" s="74">
        <f t="shared" ref="H364:AK364" si="181">$F$363*H363</f>
        <v>0</v>
      </c>
      <c r="I364" s="74">
        <f t="shared" si="181"/>
        <v>0</v>
      </c>
      <c r="J364" s="74">
        <f t="shared" si="181"/>
        <v>0</v>
      </c>
      <c r="K364" s="74">
        <f t="shared" si="181"/>
        <v>0</v>
      </c>
      <c r="L364" s="74">
        <f t="shared" si="181"/>
        <v>0</v>
      </c>
      <c r="M364" s="74">
        <f t="shared" si="181"/>
        <v>0</v>
      </c>
      <c r="N364" s="74">
        <f t="shared" si="181"/>
        <v>0</v>
      </c>
      <c r="O364" s="74">
        <f t="shared" si="181"/>
        <v>0</v>
      </c>
      <c r="P364" s="74">
        <f t="shared" si="181"/>
        <v>0</v>
      </c>
      <c r="Q364" s="74">
        <f t="shared" si="181"/>
        <v>0</v>
      </c>
      <c r="R364" s="74">
        <f t="shared" si="181"/>
        <v>0</v>
      </c>
      <c r="S364" s="74">
        <f t="shared" si="181"/>
        <v>0</v>
      </c>
      <c r="T364" s="74">
        <f t="shared" si="181"/>
        <v>0</v>
      </c>
      <c r="U364" s="74">
        <f t="shared" si="181"/>
        <v>0</v>
      </c>
      <c r="V364" s="74">
        <f t="shared" si="181"/>
        <v>0</v>
      </c>
      <c r="W364" s="74">
        <f t="shared" si="181"/>
        <v>0</v>
      </c>
      <c r="X364" s="74">
        <f t="shared" si="181"/>
        <v>0</v>
      </c>
      <c r="Y364" s="74">
        <f t="shared" si="181"/>
        <v>0</v>
      </c>
      <c r="Z364" s="74">
        <f t="shared" si="181"/>
        <v>0</v>
      </c>
      <c r="AA364" s="74">
        <f t="shared" si="181"/>
        <v>0</v>
      </c>
      <c r="AB364" s="74">
        <f t="shared" si="181"/>
        <v>0</v>
      </c>
      <c r="AC364" s="74">
        <f t="shared" si="181"/>
        <v>0</v>
      </c>
      <c r="AD364" s="74">
        <f t="shared" si="181"/>
        <v>0</v>
      </c>
      <c r="AE364" s="74">
        <f t="shared" si="181"/>
        <v>0</v>
      </c>
      <c r="AF364" s="74">
        <f t="shared" si="181"/>
        <v>0</v>
      </c>
      <c r="AG364" s="74">
        <f t="shared" si="181"/>
        <v>0</v>
      </c>
      <c r="AH364" s="74">
        <f t="shared" si="181"/>
        <v>0</v>
      </c>
      <c r="AI364" s="74">
        <f t="shared" si="181"/>
        <v>0</v>
      </c>
      <c r="AJ364" s="74">
        <f t="shared" si="181"/>
        <v>0</v>
      </c>
      <c r="AK364" s="74">
        <f t="shared" si="181"/>
        <v>0</v>
      </c>
      <c r="AL364" s="74">
        <f>F363*AL363</f>
        <v>0</v>
      </c>
      <c r="AM364" s="61"/>
      <c r="AN364" s="61"/>
      <c r="AO364" s="61"/>
      <c r="AP364" s="61"/>
      <c r="AQ364" s="61"/>
      <c r="AR364" s="61"/>
      <c r="AS364" s="61"/>
      <c r="AT364" s="61"/>
      <c r="AU364" s="61"/>
      <c r="AV364" s="61"/>
      <c r="AW364" s="61"/>
      <c r="AX364" s="61"/>
      <c r="AY364" s="61"/>
      <c r="AZ364" s="61"/>
      <c r="BA364" s="61"/>
      <c r="BB364" s="61"/>
      <c r="BC364" s="61"/>
      <c r="BD364" s="61"/>
      <c r="BE364" s="61"/>
      <c r="BF364" s="61"/>
      <c r="BG364" s="61"/>
      <c r="BH364" s="61"/>
      <c r="BI364" s="61"/>
      <c r="BJ364" s="61"/>
      <c r="BK364" s="61"/>
      <c r="BL364" s="61"/>
      <c r="BM364" s="61"/>
      <c r="BN364" s="61"/>
      <c r="BO364" s="61"/>
      <c r="BP364" s="61"/>
      <c r="BQ364" s="61"/>
      <c r="BR364" s="61"/>
      <c r="BS364" s="61"/>
      <c r="BT364" s="61"/>
      <c r="BU364" s="61"/>
      <c r="BV364" s="61"/>
      <c r="BW364" s="61"/>
      <c r="BX364" s="61"/>
      <c r="BY364" s="61"/>
      <c r="BZ364" s="61"/>
      <c r="CA364" s="61"/>
      <c r="CB364" s="61"/>
      <c r="CC364" s="61"/>
      <c r="CD364" s="61"/>
      <c r="CE364" s="61"/>
      <c r="CF364" s="61"/>
      <c r="CG364" s="61"/>
      <c r="CH364" s="61"/>
      <c r="CI364" s="61"/>
      <c r="CJ364" s="61"/>
      <c r="CK364" s="61"/>
      <c r="CL364" s="61"/>
      <c r="CM364" s="61"/>
      <c r="CN364" s="61"/>
      <c r="CO364" s="61"/>
      <c r="CP364" s="61"/>
      <c r="CQ364" s="61"/>
      <c r="CR364" s="61"/>
      <c r="CS364" s="61"/>
      <c r="CT364" s="61"/>
      <c r="CU364" s="61"/>
      <c r="CV364" s="61"/>
      <c r="CW364" s="61"/>
      <c r="CX364" s="61"/>
      <c r="CY364" s="61"/>
      <c r="CZ364" s="61"/>
      <c r="DA364" s="61"/>
      <c r="DB364" s="61"/>
    </row>
    <row r="365" spans="1:106" s="58" customFormat="1" ht="16.5" customHeight="1">
      <c r="A365" s="70" t="s">
        <v>425</v>
      </c>
      <c r="B365" s="767"/>
      <c r="C365" s="724" t="s">
        <v>20</v>
      </c>
      <c r="D365" s="718" t="str">
        <f>[76]납품수량!C81</f>
        <v>BRACKET MECHANISM GUIDE FRONT LH</v>
      </c>
      <c r="E365" s="718" t="str">
        <f>[76]납품수량!D81</f>
        <v>CK</v>
      </c>
      <c r="F365" s="718">
        <f>VLOOKUP(C365,'[72]납품수량(영업)'!$C$3:$F$260,4,FALSE)</f>
        <v>0</v>
      </c>
      <c r="G365" s="74">
        <f>VLOOKUP($C$365,[77]납품수량!$B$3:$AI$200,G1,FALSE)</f>
        <v>0</v>
      </c>
      <c r="H365" s="74">
        <f>VLOOKUP($C$365,[77]납품수량!$B$3:$AI$200,H1,FALSE)</f>
        <v>0</v>
      </c>
      <c r="I365" s="74">
        <f>VLOOKUP($C$365,[77]납품수량!$B$3:$AI$200,I1,FALSE)</f>
        <v>0</v>
      </c>
      <c r="J365" s="74">
        <f>VLOOKUP($C$365,[77]납품수량!$B$3:$AI$200,J1,FALSE)</f>
        <v>0</v>
      </c>
      <c r="K365" s="74">
        <f>VLOOKUP($C$365,[77]납품수량!$B$3:$AI$200,K1,FALSE)</f>
        <v>0</v>
      </c>
      <c r="L365" s="74">
        <f>VLOOKUP($C$365,[77]납품수량!$B$3:$AI$200,L1,FALSE)</f>
        <v>0</v>
      </c>
      <c r="M365" s="74">
        <f>VLOOKUP($C$365,[77]납품수량!$B$3:$AI$200,M1,FALSE)</f>
        <v>0</v>
      </c>
      <c r="N365" s="74">
        <f>VLOOKUP($C$365,[77]납품수량!$B$3:$AI$200,N1,FALSE)</f>
        <v>0</v>
      </c>
      <c r="O365" s="74">
        <f>VLOOKUP($C$365,[77]납품수량!$B$3:$AI$200,O1,FALSE)</f>
        <v>0</v>
      </c>
      <c r="P365" s="74">
        <f>VLOOKUP($C$365,[77]납품수량!$B$3:$AI$200,P1,FALSE)</f>
        <v>0</v>
      </c>
      <c r="Q365" s="74">
        <f>VLOOKUP($C$365,[77]납품수량!$B$3:$AI$200,Q1,FALSE)</f>
        <v>0</v>
      </c>
      <c r="R365" s="74">
        <f>VLOOKUP($C$365,[77]납품수량!$B$3:$AI$200,R1,FALSE)</f>
        <v>0</v>
      </c>
      <c r="S365" s="74">
        <f>VLOOKUP($C$365,[77]납품수량!$B$3:$AI$200,S1,FALSE)</f>
        <v>0</v>
      </c>
      <c r="T365" s="74">
        <f>VLOOKUP($C$365,[77]납품수량!$B$3:$AI$200,T1,FALSE)</f>
        <v>0</v>
      </c>
      <c r="U365" s="74">
        <f>VLOOKUP($C$365,[77]납품수량!$B$3:$AI$200,U1,FALSE)</f>
        <v>0</v>
      </c>
      <c r="V365" s="74">
        <f>VLOOKUP($C$365,[77]납품수량!$B$3:$AI$200,V1,FALSE)</f>
        <v>0</v>
      </c>
      <c r="W365" s="74">
        <f>VLOOKUP($C$365,[77]납품수량!$B$3:$AI$200,W1,FALSE)</f>
        <v>0</v>
      </c>
      <c r="X365" s="74">
        <f>VLOOKUP($C$365,[77]납품수량!$B$3:$AI$200,X1,FALSE)</f>
        <v>0</v>
      </c>
      <c r="Y365" s="74">
        <f>VLOOKUP($C$365,[77]납품수량!$B$3:$AI$200,Y1,FALSE)</f>
        <v>0</v>
      </c>
      <c r="Z365" s="74">
        <f>VLOOKUP($C$365,[77]납품수량!$B$3:$AI$200,Z1,FALSE)</f>
        <v>0</v>
      </c>
      <c r="AA365" s="74">
        <f>VLOOKUP($C$365,[77]납품수량!$B$3:$AI$200,AA1,FALSE)</f>
        <v>0</v>
      </c>
      <c r="AB365" s="74">
        <f>VLOOKUP($C$365,[77]납품수량!$B$3:$AI$200,AB1,FALSE)</f>
        <v>0</v>
      </c>
      <c r="AC365" s="74">
        <f>VLOOKUP($C$365,[77]납품수량!$B$3:$AI$200,AC1,FALSE)</f>
        <v>0</v>
      </c>
      <c r="AD365" s="74">
        <f>VLOOKUP($C$365,[77]납품수량!$B$3:$AI$200,AD1,FALSE)</f>
        <v>0</v>
      </c>
      <c r="AE365" s="74">
        <f>VLOOKUP($C$365,[77]납품수량!$B$3:$AI$200,AE1,FALSE)</f>
        <v>0</v>
      </c>
      <c r="AF365" s="74">
        <f>VLOOKUP($C$365,[77]납품수량!$B$3:$AI$200,AF1,FALSE)</f>
        <v>0</v>
      </c>
      <c r="AG365" s="74">
        <f>VLOOKUP($C$365,[77]납품수량!$B$3:$AI$200,AG1,FALSE)</f>
        <v>0</v>
      </c>
      <c r="AH365" s="74">
        <f>VLOOKUP($C$365,[77]납품수량!$B$3:$AI$200,AH1,FALSE)</f>
        <v>0</v>
      </c>
      <c r="AI365" s="74">
        <f>VLOOKUP($C$365,[77]납품수량!$B$3:$AI$200,AI1,FALSE)</f>
        <v>0</v>
      </c>
      <c r="AJ365" s="74">
        <f>VLOOKUP($C$365,[77]납품수량!$B$3:$AI$200,AJ1,FALSE)</f>
        <v>0</v>
      </c>
      <c r="AK365" s="74">
        <f>VLOOKUP($C$365,[77]납품수량!$B$3:$AI$200,AK1,FALSE)</f>
        <v>0</v>
      </c>
      <c r="AL365" s="74">
        <f>SUM(G365:AK365)</f>
        <v>0</v>
      </c>
      <c r="AM365" s="61"/>
      <c r="AN365" s="61"/>
      <c r="AO365" s="61"/>
      <c r="AP365" s="61"/>
      <c r="AQ365" s="61"/>
      <c r="AR365" s="61"/>
      <c r="AS365" s="61"/>
      <c r="AT365" s="61"/>
      <c r="AU365" s="61"/>
      <c r="AV365" s="61"/>
      <c r="AW365" s="61"/>
      <c r="AX365" s="61"/>
      <c r="AY365" s="61"/>
      <c r="AZ365" s="61"/>
      <c r="BA365" s="61"/>
      <c r="BB365" s="61"/>
      <c r="BC365" s="61"/>
      <c r="BD365" s="61"/>
      <c r="BE365" s="61"/>
      <c r="BF365" s="61"/>
      <c r="BG365" s="61"/>
      <c r="BH365" s="61"/>
      <c r="BI365" s="61"/>
      <c r="BJ365" s="61"/>
      <c r="BK365" s="61"/>
      <c r="BL365" s="61"/>
      <c r="BM365" s="61"/>
      <c r="BN365" s="61"/>
      <c r="BO365" s="61"/>
      <c r="BP365" s="61"/>
      <c r="BQ365" s="61"/>
      <c r="BR365" s="61"/>
      <c r="BS365" s="61"/>
      <c r="BT365" s="61"/>
      <c r="BU365" s="61"/>
      <c r="BV365" s="61"/>
      <c r="BW365" s="61"/>
      <c r="BX365" s="61"/>
      <c r="BY365" s="61"/>
      <c r="BZ365" s="61"/>
      <c r="CA365" s="61"/>
      <c r="CB365" s="61"/>
      <c r="CC365" s="61"/>
      <c r="CD365" s="61"/>
      <c r="CE365" s="61"/>
      <c r="CF365" s="61"/>
      <c r="CG365" s="61"/>
      <c r="CH365" s="61"/>
      <c r="CI365" s="61"/>
      <c r="CJ365" s="61"/>
      <c r="CK365" s="61"/>
      <c r="CL365" s="61"/>
      <c r="CM365" s="61"/>
      <c r="CN365" s="61"/>
      <c r="CO365" s="61"/>
      <c r="CP365" s="61"/>
      <c r="CQ365" s="61"/>
      <c r="CR365" s="61"/>
      <c r="CS365" s="61"/>
      <c r="CT365" s="61"/>
      <c r="CU365" s="61"/>
      <c r="CV365" s="61"/>
      <c r="CW365" s="61"/>
      <c r="CX365" s="61"/>
      <c r="CY365" s="61"/>
      <c r="CZ365" s="61"/>
      <c r="DA365" s="61"/>
      <c r="DB365" s="61"/>
    </row>
    <row r="366" spans="1:106" s="58" customFormat="1" ht="16.5" customHeight="1">
      <c r="A366" s="70"/>
      <c r="B366" s="767"/>
      <c r="C366" s="730"/>
      <c r="D366" s="719"/>
      <c r="E366" s="719"/>
      <c r="F366" s="719"/>
      <c r="G366" s="74">
        <f>$F$365*G365</f>
        <v>0</v>
      </c>
      <c r="H366" s="74">
        <f t="shared" ref="H366:AK366" si="182">$F$365*H365</f>
        <v>0</v>
      </c>
      <c r="I366" s="74">
        <f t="shared" si="182"/>
        <v>0</v>
      </c>
      <c r="J366" s="74">
        <f t="shared" si="182"/>
        <v>0</v>
      </c>
      <c r="K366" s="74">
        <f t="shared" si="182"/>
        <v>0</v>
      </c>
      <c r="L366" s="74">
        <f t="shared" si="182"/>
        <v>0</v>
      </c>
      <c r="M366" s="74">
        <f t="shared" si="182"/>
        <v>0</v>
      </c>
      <c r="N366" s="74">
        <f t="shared" si="182"/>
        <v>0</v>
      </c>
      <c r="O366" s="74">
        <f t="shared" si="182"/>
        <v>0</v>
      </c>
      <c r="P366" s="74">
        <f t="shared" si="182"/>
        <v>0</v>
      </c>
      <c r="Q366" s="74">
        <f t="shared" si="182"/>
        <v>0</v>
      </c>
      <c r="R366" s="74">
        <f t="shared" si="182"/>
        <v>0</v>
      </c>
      <c r="S366" s="74">
        <f t="shared" si="182"/>
        <v>0</v>
      </c>
      <c r="T366" s="74">
        <f t="shared" si="182"/>
        <v>0</v>
      </c>
      <c r="U366" s="74">
        <f t="shared" si="182"/>
        <v>0</v>
      </c>
      <c r="V366" s="74">
        <f t="shared" si="182"/>
        <v>0</v>
      </c>
      <c r="W366" s="74">
        <f t="shared" si="182"/>
        <v>0</v>
      </c>
      <c r="X366" s="74">
        <f t="shared" si="182"/>
        <v>0</v>
      </c>
      <c r="Y366" s="74">
        <f t="shared" si="182"/>
        <v>0</v>
      </c>
      <c r="Z366" s="74">
        <f t="shared" si="182"/>
        <v>0</v>
      </c>
      <c r="AA366" s="74">
        <f t="shared" si="182"/>
        <v>0</v>
      </c>
      <c r="AB366" s="74">
        <f t="shared" si="182"/>
        <v>0</v>
      </c>
      <c r="AC366" s="74">
        <f t="shared" si="182"/>
        <v>0</v>
      </c>
      <c r="AD366" s="74">
        <f t="shared" si="182"/>
        <v>0</v>
      </c>
      <c r="AE366" s="74">
        <f t="shared" si="182"/>
        <v>0</v>
      </c>
      <c r="AF366" s="74">
        <f t="shared" si="182"/>
        <v>0</v>
      </c>
      <c r="AG366" s="74">
        <f t="shared" si="182"/>
        <v>0</v>
      </c>
      <c r="AH366" s="74">
        <f t="shared" si="182"/>
        <v>0</v>
      </c>
      <c r="AI366" s="74">
        <f t="shared" si="182"/>
        <v>0</v>
      </c>
      <c r="AJ366" s="74">
        <f t="shared" si="182"/>
        <v>0</v>
      </c>
      <c r="AK366" s="74">
        <f t="shared" si="182"/>
        <v>0</v>
      </c>
      <c r="AL366" s="74">
        <f>F365*AL365</f>
        <v>0</v>
      </c>
      <c r="AM366" s="61"/>
      <c r="AN366" s="61"/>
      <c r="AO366" s="61"/>
      <c r="AP366" s="61"/>
      <c r="AQ366" s="61"/>
      <c r="AR366" s="61"/>
      <c r="AS366" s="61"/>
      <c r="AT366" s="61"/>
      <c r="AU366" s="61"/>
      <c r="AV366" s="61"/>
      <c r="AW366" s="61"/>
      <c r="AX366" s="61"/>
      <c r="AY366" s="61"/>
      <c r="AZ366" s="61"/>
      <c r="BA366" s="61"/>
      <c r="BB366" s="61"/>
      <c r="BC366" s="61"/>
      <c r="BD366" s="61"/>
      <c r="BE366" s="61"/>
      <c r="BF366" s="61"/>
      <c r="BG366" s="61"/>
      <c r="BH366" s="61"/>
      <c r="BI366" s="61"/>
      <c r="BJ366" s="61"/>
      <c r="BK366" s="61"/>
      <c r="BL366" s="61"/>
      <c r="BM366" s="61"/>
      <c r="BN366" s="61"/>
      <c r="BO366" s="61"/>
      <c r="BP366" s="61"/>
      <c r="BQ366" s="61"/>
      <c r="BR366" s="61"/>
      <c r="BS366" s="61"/>
      <c r="BT366" s="61"/>
      <c r="BU366" s="61"/>
      <c r="BV366" s="61"/>
      <c r="BW366" s="61"/>
      <c r="BX366" s="61"/>
      <c r="BY366" s="61"/>
      <c r="BZ366" s="61"/>
      <c r="CA366" s="61"/>
      <c r="CB366" s="61"/>
      <c r="CC366" s="61"/>
      <c r="CD366" s="61"/>
      <c r="CE366" s="61"/>
      <c r="CF366" s="61"/>
      <c r="CG366" s="61"/>
      <c r="CH366" s="61"/>
      <c r="CI366" s="61"/>
      <c r="CJ366" s="61"/>
      <c r="CK366" s="61"/>
      <c r="CL366" s="61"/>
      <c r="CM366" s="61"/>
      <c r="CN366" s="61"/>
      <c r="CO366" s="61"/>
      <c r="CP366" s="61"/>
      <c r="CQ366" s="61"/>
      <c r="CR366" s="61"/>
      <c r="CS366" s="61"/>
      <c r="CT366" s="61"/>
      <c r="CU366" s="61"/>
      <c r="CV366" s="61"/>
      <c r="CW366" s="61"/>
      <c r="CX366" s="61"/>
      <c r="CY366" s="61"/>
      <c r="CZ366" s="61"/>
      <c r="DA366" s="61"/>
      <c r="DB366" s="61"/>
    </row>
    <row r="367" spans="1:106" s="58" customFormat="1" ht="16.5" customHeight="1">
      <c r="A367" s="70" t="s">
        <v>425</v>
      </c>
      <c r="B367" s="767"/>
      <c r="C367" s="724" t="s">
        <v>21</v>
      </c>
      <c r="D367" s="718" t="str">
        <f>[76]납품수량!C82</f>
        <v>BRACKET MECHANISM GUIDE FRONT RH</v>
      </c>
      <c r="E367" s="718" t="str">
        <f>[76]납품수량!D82</f>
        <v>CK</v>
      </c>
      <c r="F367" s="718">
        <f>VLOOKUP(C367,'[72]납품수량(영업)'!$C$3:$F$260,4,FALSE)</f>
        <v>0</v>
      </c>
      <c r="G367" s="74">
        <f>VLOOKUP($C$367,[77]납품수량!$B$3:$AI$200,G1,FALSE)</f>
        <v>0</v>
      </c>
      <c r="H367" s="74">
        <f>VLOOKUP($C$367,[77]납품수량!$B$3:$AI$200,H1,FALSE)</f>
        <v>0</v>
      </c>
      <c r="I367" s="74">
        <f>VLOOKUP($C$367,[77]납품수량!$B$3:$AI$200,I1,FALSE)</f>
        <v>0</v>
      </c>
      <c r="J367" s="74">
        <f>VLOOKUP($C$367,[77]납품수량!$B$3:$AI$200,J1,FALSE)</f>
        <v>0</v>
      </c>
      <c r="K367" s="74">
        <f>VLOOKUP($C$367,[77]납품수량!$B$3:$AI$200,K1,FALSE)</f>
        <v>0</v>
      </c>
      <c r="L367" s="74">
        <f>VLOOKUP($C$367,[77]납품수량!$B$3:$AI$200,L1,FALSE)</f>
        <v>0</v>
      </c>
      <c r="M367" s="74">
        <f>VLOOKUP($C$367,[77]납품수량!$B$3:$AI$200,M1,FALSE)</f>
        <v>0</v>
      </c>
      <c r="N367" s="74">
        <f>VLOOKUP($C$367,[77]납품수량!$B$3:$AI$200,N1,FALSE)</f>
        <v>0</v>
      </c>
      <c r="O367" s="74">
        <f>VLOOKUP($C$367,[77]납품수량!$B$3:$AI$200,O1,FALSE)</f>
        <v>0</v>
      </c>
      <c r="P367" s="74">
        <f>VLOOKUP($C$367,[77]납품수량!$B$3:$AI$200,P1,FALSE)</f>
        <v>0</v>
      </c>
      <c r="Q367" s="74">
        <f>VLOOKUP($C$367,[77]납품수량!$B$3:$AI$200,Q1,FALSE)</f>
        <v>0</v>
      </c>
      <c r="R367" s="74">
        <f>VLOOKUP($C$367,[77]납품수량!$B$3:$AI$200,R1,FALSE)</f>
        <v>0</v>
      </c>
      <c r="S367" s="74">
        <f>VLOOKUP($C$367,[77]납품수량!$B$3:$AI$200,S1,FALSE)</f>
        <v>0</v>
      </c>
      <c r="T367" s="74">
        <f>VLOOKUP($C$367,[77]납품수량!$B$3:$AI$200,T1,FALSE)</f>
        <v>0</v>
      </c>
      <c r="U367" s="74">
        <f>VLOOKUP($C$367,[77]납품수량!$B$3:$AI$200,U1,FALSE)</f>
        <v>0</v>
      </c>
      <c r="V367" s="74">
        <f>VLOOKUP($C$367,[77]납품수량!$B$3:$AI$200,V1,FALSE)</f>
        <v>0</v>
      </c>
      <c r="W367" s="74">
        <f>VLOOKUP($C$367,[77]납품수량!$B$3:$AI$200,W1,FALSE)</f>
        <v>0</v>
      </c>
      <c r="X367" s="74">
        <f>VLOOKUP($C$367,[77]납품수량!$B$3:$AI$200,X1,FALSE)</f>
        <v>0</v>
      </c>
      <c r="Y367" s="74">
        <f>VLOOKUP($C$367,[77]납품수량!$B$3:$AI$200,Y1,FALSE)</f>
        <v>0</v>
      </c>
      <c r="Z367" s="74">
        <f>VLOOKUP($C$367,[77]납품수량!$B$3:$AI$200,Z1,FALSE)</f>
        <v>0</v>
      </c>
      <c r="AA367" s="74">
        <f>VLOOKUP($C$367,[77]납품수량!$B$3:$AI$200,AA1,FALSE)</f>
        <v>0</v>
      </c>
      <c r="AB367" s="74">
        <f>VLOOKUP($C$367,[77]납품수량!$B$3:$AI$200,AB1,FALSE)</f>
        <v>0</v>
      </c>
      <c r="AC367" s="74">
        <f>VLOOKUP($C$367,[77]납품수량!$B$3:$AI$200,AC1,FALSE)</f>
        <v>0</v>
      </c>
      <c r="AD367" s="74">
        <f>VLOOKUP($C$367,[77]납품수량!$B$3:$AI$200,AD1,FALSE)</f>
        <v>0</v>
      </c>
      <c r="AE367" s="74">
        <f>VLOOKUP($C$367,[77]납품수량!$B$3:$AI$200,AE1,FALSE)</f>
        <v>0</v>
      </c>
      <c r="AF367" s="74">
        <f>VLOOKUP($C$367,[77]납품수량!$B$3:$AI$200,AF1,FALSE)</f>
        <v>0</v>
      </c>
      <c r="AG367" s="74">
        <f>VLOOKUP($C$367,[77]납품수량!$B$3:$AI$200,AG1,FALSE)</f>
        <v>0</v>
      </c>
      <c r="AH367" s="74">
        <f>VLOOKUP($C$367,[77]납품수량!$B$3:$AI$200,AH1,FALSE)</f>
        <v>0</v>
      </c>
      <c r="AI367" s="74">
        <f>VLOOKUP($C$367,[77]납품수량!$B$3:$AI$200,AI1,FALSE)</f>
        <v>0</v>
      </c>
      <c r="AJ367" s="74">
        <f>VLOOKUP($C$367,[77]납품수량!$B$3:$AI$200,AJ1,FALSE)</f>
        <v>0</v>
      </c>
      <c r="AK367" s="74">
        <f>VLOOKUP($C$367,[77]납품수량!$B$3:$AI$200,AK1,FALSE)</f>
        <v>0</v>
      </c>
      <c r="AL367" s="74">
        <f>SUM(G367:AK367)</f>
        <v>0</v>
      </c>
      <c r="AM367" s="61"/>
      <c r="AN367" s="61"/>
      <c r="AO367" s="61"/>
      <c r="AP367" s="61"/>
      <c r="AQ367" s="61"/>
      <c r="AR367" s="61"/>
      <c r="AS367" s="61"/>
      <c r="AT367" s="61"/>
      <c r="AU367" s="61"/>
      <c r="AV367" s="61"/>
      <c r="AW367" s="61"/>
      <c r="AX367" s="61"/>
      <c r="AY367" s="61"/>
      <c r="AZ367" s="61"/>
      <c r="BA367" s="61"/>
      <c r="BB367" s="61"/>
      <c r="BC367" s="61"/>
      <c r="BD367" s="61"/>
      <c r="BE367" s="61"/>
      <c r="BF367" s="61"/>
      <c r="BG367" s="61"/>
      <c r="BH367" s="61"/>
      <c r="BI367" s="61"/>
      <c r="BJ367" s="61"/>
      <c r="BK367" s="61"/>
      <c r="BL367" s="61"/>
      <c r="BM367" s="61"/>
      <c r="BN367" s="61"/>
      <c r="BO367" s="61"/>
      <c r="BP367" s="61"/>
      <c r="BQ367" s="61"/>
      <c r="BR367" s="61"/>
      <c r="BS367" s="61"/>
      <c r="BT367" s="61"/>
      <c r="BU367" s="61"/>
      <c r="BV367" s="61"/>
      <c r="BW367" s="61"/>
      <c r="BX367" s="61"/>
      <c r="BY367" s="61"/>
      <c r="BZ367" s="61"/>
      <c r="CA367" s="61"/>
      <c r="CB367" s="61"/>
      <c r="CC367" s="61"/>
      <c r="CD367" s="61"/>
      <c r="CE367" s="61"/>
      <c r="CF367" s="61"/>
      <c r="CG367" s="61"/>
      <c r="CH367" s="61"/>
      <c r="CI367" s="61"/>
      <c r="CJ367" s="61"/>
      <c r="CK367" s="61"/>
      <c r="CL367" s="61"/>
      <c r="CM367" s="61"/>
      <c r="CN367" s="61"/>
      <c r="CO367" s="61"/>
      <c r="CP367" s="61"/>
      <c r="CQ367" s="61"/>
      <c r="CR367" s="61"/>
      <c r="CS367" s="61"/>
      <c r="CT367" s="61"/>
      <c r="CU367" s="61"/>
      <c r="CV367" s="61"/>
      <c r="CW367" s="61"/>
      <c r="CX367" s="61"/>
      <c r="CY367" s="61"/>
      <c r="CZ367" s="61"/>
      <c r="DA367" s="61"/>
      <c r="DB367" s="61"/>
    </row>
    <row r="368" spans="1:106" s="58" customFormat="1" ht="16.5" customHeight="1">
      <c r="A368" s="70"/>
      <c r="B368" s="767"/>
      <c r="C368" s="730"/>
      <c r="D368" s="719"/>
      <c r="E368" s="719"/>
      <c r="F368" s="719"/>
      <c r="G368" s="74">
        <f>$F$367*G367</f>
        <v>0</v>
      </c>
      <c r="H368" s="74">
        <f t="shared" ref="H368:AK368" si="183">$F$367*H367</f>
        <v>0</v>
      </c>
      <c r="I368" s="74">
        <f t="shared" si="183"/>
        <v>0</v>
      </c>
      <c r="J368" s="74">
        <f t="shared" si="183"/>
        <v>0</v>
      </c>
      <c r="K368" s="74">
        <f t="shared" si="183"/>
        <v>0</v>
      </c>
      <c r="L368" s="74">
        <f t="shared" si="183"/>
        <v>0</v>
      </c>
      <c r="M368" s="74">
        <f t="shared" si="183"/>
        <v>0</v>
      </c>
      <c r="N368" s="74">
        <f t="shared" si="183"/>
        <v>0</v>
      </c>
      <c r="O368" s="74">
        <f t="shared" si="183"/>
        <v>0</v>
      </c>
      <c r="P368" s="74">
        <f t="shared" si="183"/>
        <v>0</v>
      </c>
      <c r="Q368" s="74">
        <f t="shared" si="183"/>
        <v>0</v>
      </c>
      <c r="R368" s="74">
        <f t="shared" si="183"/>
        <v>0</v>
      </c>
      <c r="S368" s="74">
        <f t="shared" si="183"/>
        <v>0</v>
      </c>
      <c r="T368" s="74">
        <f t="shared" si="183"/>
        <v>0</v>
      </c>
      <c r="U368" s="74">
        <f t="shared" si="183"/>
        <v>0</v>
      </c>
      <c r="V368" s="74">
        <f t="shared" si="183"/>
        <v>0</v>
      </c>
      <c r="W368" s="74">
        <f t="shared" si="183"/>
        <v>0</v>
      </c>
      <c r="X368" s="74">
        <f t="shared" si="183"/>
        <v>0</v>
      </c>
      <c r="Y368" s="74">
        <f t="shared" si="183"/>
        <v>0</v>
      </c>
      <c r="Z368" s="74">
        <f t="shared" si="183"/>
        <v>0</v>
      </c>
      <c r="AA368" s="74">
        <f t="shared" si="183"/>
        <v>0</v>
      </c>
      <c r="AB368" s="74">
        <f t="shared" si="183"/>
        <v>0</v>
      </c>
      <c r="AC368" s="74">
        <f t="shared" si="183"/>
        <v>0</v>
      </c>
      <c r="AD368" s="74">
        <f t="shared" si="183"/>
        <v>0</v>
      </c>
      <c r="AE368" s="74">
        <f t="shared" si="183"/>
        <v>0</v>
      </c>
      <c r="AF368" s="74">
        <f t="shared" si="183"/>
        <v>0</v>
      </c>
      <c r="AG368" s="74">
        <f t="shared" si="183"/>
        <v>0</v>
      </c>
      <c r="AH368" s="74">
        <f t="shared" si="183"/>
        <v>0</v>
      </c>
      <c r="AI368" s="74">
        <f t="shared" si="183"/>
        <v>0</v>
      </c>
      <c r="AJ368" s="74">
        <f t="shared" si="183"/>
        <v>0</v>
      </c>
      <c r="AK368" s="74">
        <f t="shared" si="183"/>
        <v>0</v>
      </c>
      <c r="AL368" s="74">
        <f>F367*AL367</f>
        <v>0</v>
      </c>
      <c r="AM368" s="61"/>
      <c r="AN368" s="61"/>
      <c r="AO368" s="61"/>
      <c r="AP368" s="61"/>
      <c r="AQ368" s="61"/>
      <c r="AR368" s="61"/>
      <c r="AS368" s="61"/>
      <c r="AT368" s="61"/>
      <c r="AU368" s="61"/>
      <c r="AV368" s="61"/>
      <c r="AW368" s="61"/>
      <c r="AX368" s="61"/>
      <c r="AY368" s="61"/>
      <c r="AZ368" s="61"/>
      <c r="BA368" s="61"/>
      <c r="BB368" s="61"/>
      <c r="BC368" s="61"/>
      <c r="BD368" s="61"/>
      <c r="BE368" s="61"/>
      <c r="BF368" s="61"/>
      <c r="BG368" s="61"/>
      <c r="BH368" s="61"/>
      <c r="BI368" s="61"/>
      <c r="BJ368" s="61"/>
      <c r="BK368" s="61"/>
      <c r="BL368" s="61"/>
      <c r="BM368" s="61"/>
      <c r="BN368" s="61"/>
      <c r="BO368" s="61"/>
      <c r="BP368" s="61"/>
      <c r="BQ368" s="61"/>
      <c r="BR368" s="61"/>
      <c r="BS368" s="61"/>
      <c r="BT368" s="61"/>
      <c r="BU368" s="61"/>
      <c r="BV368" s="61"/>
      <c r="BW368" s="61"/>
      <c r="BX368" s="61"/>
      <c r="BY368" s="61"/>
      <c r="BZ368" s="61"/>
      <c r="CA368" s="61"/>
      <c r="CB368" s="61"/>
      <c r="CC368" s="61"/>
      <c r="CD368" s="61"/>
      <c r="CE368" s="61"/>
      <c r="CF368" s="61"/>
      <c r="CG368" s="61"/>
      <c r="CH368" s="61"/>
      <c r="CI368" s="61"/>
      <c r="CJ368" s="61"/>
      <c r="CK368" s="61"/>
      <c r="CL368" s="61"/>
      <c r="CM368" s="61"/>
      <c r="CN368" s="61"/>
      <c r="CO368" s="61"/>
      <c r="CP368" s="61"/>
      <c r="CQ368" s="61"/>
      <c r="CR368" s="61"/>
      <c r="CS368" s="61"/>
      <c r="CT368" s="61"/>
      <c r="CU368" s="61"/>
      <c r="CV368" s="61"/>
      <c r="CW368" s="61"/>
      <c r="CX368" s="61"/>
      <c r="CY368" s="61"/>
      <c r="CZ368" s="61"/>
      <c r="DA368" s="61"/>
      <c r="DB368" s="61"/>
    </row>
    <row r="369" spans="1:106" s="58" customFormat="1" ht="16.5" customHeight="1">
      <c r="A369" s="70" t="s">
        <v>425</v>
      </c>
      <c r="B369" s="767"/>
      <c r="C369" s="724" t="s">
        <v>22</v>
      </c>
      <c r="D369" s="718" t="str">
        <f>[76]납품수량!C83</f>
        <v>BRACKET SIDE ASSY LH</v>
      </c>
      <c r="E369" s="718" t="str">
        <f>[76]납품수량!D83</f>
        <v>CK</v>
      </c>
      <c r="F369" s="718">
        <f>VLOOKUP(C369,'[72]납품수량(영업)'!$C$3:$F$260,4,FALSE)</f>
        <v>239</v>
      </c>
      <c r="G369" s="74">
        <f>VLOOKUP($C$369,[77]납품수량!$B$3:$AI$200,G1,FALSE)</f>
        <v>0</v>
      </c>
      <c r="H369" s="74">
        <f>VLOOKUP($C$369,[77]납품수량!$B$3:$AI$200,H1,FALSE)</f>
        <v>0</v>
      </c>
      <c r="I369" s="74">
        <f>VLOOKUP($C$369,[77]납품수량!$B$3:$AI$200,I1,FALSE)</f>
        <v>0</v>
      </c>
      <c r="J369" s="74">
        <f>VLOOKUP($C$369,[77]납품수량!$B$3:$AI$200,J1,FALSE)</f>
        <v>0</v>
      </c>
      <c r="K369" s="74">
        <f>VLOOKUP($C$369,[77]납품수량!$B$3:$AI$200,K1,FALSE)</f>
        <v>0</v>
      </c>
      <c r="L369" s="74">
        <f>VLOOKUP($C$369,[77]납품수량!$B$3:$AI$200,L1,FALSE)</f>
        <v>0</v>
      </c>
      <c r="M369" s="74">
        <f>VLOOKUP($C$369,[77]납품수량!$B$3:$AI$200,M1,FALSE)</f>
        <v>0</v>
      </c>
      <c r="N369" s="74">
        <f>VLOOKUP($C$369,[77]납품수량!$B$3:$AI$200,N1,FALSE)</f>
        <v>0</v>
      </c>
      <c r="O369" s="74">
        <f>VLOOKUP($C$369,[77]납품수량!$B$3:$AI$200,O1,FALSE)</f>
        <v>0</v>
      </c>
      <c r="P369" s="74">
        <f>VLOOKUP($C$369,[77]납품수량!$B$3:$AI$200,P1,FALSE)</f>
        <v>0</v>
      </c>
      <c r="Q369" s="74">
        <f>VLOOKUP($C$369,[77]납품수량!$B$3:$AI$200,Q1,FALSE)</f>
        <v>0</v>
      </c>
      <c r="R369" s="74">
        <f>VLOOKUP($C$369,[77]납품수량!$B$3:$AI$200,R1,FALSE)</f>
        <v>0</v>
      </c>
      <c r="S369" s="74">
        <f>VLOOKUP($C$369,[77]납품수량!$B$3:$AI$200,S1,FALSE)</f>
        <v>0</v>
      </c>
      <c r="T369" s="74">
        <f>VLOOKUP($C$369,[77]납품수량!$B$3:$AI$200,T1,FALSE)</f>
        <v>0</v>
      </c>
      <c r="U369" s="74">
        <f>VLOOKUP($C$369,[77]납품수량!$B$3:$AI$200,U1,FALSE)</f>
        <v>0</v>
      </c>
      <c r="V369" s="74">
        <f>VLOOKUP($C$369,[77]납품수량!$B$3:$AI$200,V1,FALSE)</f>
        <v>0</v>
      </c>
      <c r="W369" s="74">
        <f>VLOOKUP($C$369,[77]납품수량!$B$3:$AI$200,W1,FALSE)</f>
        <v>0</v>
      </c>
      <c r="X369" s="74">
        <f>VLOOKUP($C$369,[77]납품수량!$B$3:$AI$200,X1,FALSE)</f>
        <v>0</v>
      </c>
      <c r="Y369" s="74">
        <f>VLOOKUP($C$369,[77]납품수량!$B$3:$AI$200,Y1,FALSE)</f>
        <v>0</v>
      </c>
      <c r="Z369" s="74">
        <f>VLOOKUP($C$369,[77]납품수량!$B$3:$AI$200,Z1,FALSE)</f>
        <v>0</v>
      </c>
      <c r="AA369" s="74">
        <f>VLOOKUP($C$369,[77]납품수량!$B$3:$AI$200,AA1,FALSE)</f>
        <v>0</v>
      </c>
      <c r="AB369" s="74">
        <f>VLOOKUP($C$369,[77]납품수량!$B$3:$AI$200,AB1,FALSE)</f>
        <v>0</v>
      </c>
      <c r="AC369" s="74">
        <f>VLOOKUP($C$369,[77]납품수량!$B$3:$AI$200,AC1,FALSE)</f>
        <v>0</v>
      </c>
      <c r="AD369" s="74">
        <f>VLOOKUP($C$369,[77]납품수량!$B$3:$AI$200,AD1,FALSE)</f>
        <v>0</v>
      </c>
      <c r="AE369" s="74">
        <f>VLOOKUP($C$369,[77]납품수량!$B$3:$AI$200,AE1,FALSE)</f>
        <v>0</v>
      </c>
      <c r="AF369" s="74">
        <f>VLOOKUP($C$369,[77]납품수량!$B$3:$AI$200,AF1,FALSE)</f>
        <v>0</v>
      </c>
      <c r="AG369" s="74">
        <f>VLOOKUP($C$369,[77]납품수량!$B$3:$AI$200,AG1,FALSE)</f>
        <v>0</v>
      </c>
      <c r="AH369" s="74">
        <f>VLOOKUP($C$369,[77]납품수량!$B$3:$AI$200,AH1,FALSE)</f>
        <v>0</v>
      </c>
      <c r="AI369" s="74">
        <f>VLOOKUP($C$369,[77]납품수량!$B$3:$AI$200,AI1,FALSE)</f>
        <v>0</v>
      </c>
      <c r="AJ369" s="74">
        <f>VLOOKUP($C$369,[77]납품수량!$B$3:$AI$200,AJ1,FALSE)</f>
        <v>0</v>
      </c>
      <c r="AK369" s="74">
        <f>VLOOKUP($C$369,[77]납품수량!$B$3:$AI$200,AK1,FALSE)</f>
        <v>0</v>
      </c>
      <c r="AL369" s="74">
        <f>SUM(G369:AK369)</f>
        <v>0</v>
      </c>
      <c r="AM369" s="61"/>
      <c r="AN369" s="61"/>
      <c r="AO369" s="61"/>
      <c r="AP369" s="61"/>
      <c r="AQ369" s="61"/>
      <c r="AR369" s="61"/>
      <c r="AS369" s="61"/>
      <c r="AT369" s="61"/>
      <c r="AU369" s="61"/>
      <c r="AV369" s="61"/>
      <c r="AW369" s="61"/>
      <c r="AX369" s="61"/>
      <c r="AY369" s="61"/>
      <c r="AZ369" s="61"/>
      <c r="BA369" s="61"/>
      <c r="BB369" s="61"/>
      <c r="BC369" s="61"/>
      <c r="BD369" s="61"/>
      <c r="BE369" s="61"/>
      <c r="BF369" s="61"/>
      <c r="BG369" s="61"/>
      <c r="BH369" s="61"/>
      <c r="BI369" s="61"/>
      <c r="BJ369" s="61"/>
      <c r="BK369" s="61"/>
      <c r="BL369" s="61"/>
      <c r="BM369" s="61"/>
      <c r="BN369" s="61"/>
      <c r="BO369" s="61"/>
      <c r="BP369" s="61"/>
      <c r="BQ369" s="61"/>
      <c r="BR369" s="61"/>
      <c r="BS369" s="61"/>
      <c r="BT369" s="61"/>
      <c r="BU369" s="61"/>
      <c r="BV369" s="61"/>
      <c r="BW369" s="61"/>
      <c r="BX369" s="61"/>
      <c r="BY369" s="61"/>
      <c r="BZ369" s="61"/>
      <c r="CA369" s="61"/>
      <c r="CB369" s="61"/>
      <c r="CC369" s="61"/>
      <c r="CD369" s="61"/>
      <c r="CE369" s="61"/>
      <c r="CF369" s="61"/>
      <c r="CG369" s="61"/>
      <c r="CH369" s="61"/>
      <c r="CI369" s="61"/>
      <c r="CJ369" s="61"/>
      <c r="CK369" s="61"/>
      <c r="CL369" s="61"/>
      <c r="CM369" s="61"/>
      <c r="CN369" s="61"/>
      <c r="CO369" s="61"/>
      <c r="CP369" s="61"/>
      <c r="CQ369" s="61"/>
      <c r="CR369" s="61"/>
      <c r="CS369" s="61"/>
      <c r="CT369" s="61"/>
      <c r="CU369" s="61"/>
      <c r="CV369" s="61"/>
      <c r="CW369" s="61"/>
      <c r="CX369" s="61"/>
      <c r="CY369" s="61"/>
      <c r="CZ369" s="61"/>
      <c r="DA369" s="61"/>
      <c r="DB369" s="61"/>
    </row>
    <row r="370" spans="1:106" s="58" customFormat="1" ht="16.5" customHeight="1">
      <c r="A370" s="70"/>
      <c r="B370" s="767"/>
      <c r="C370" s="730"/>
      <c r="D370" s="719"/>
      <c r="E370" s="719"/>
      <c r="F370" s="719"/>
      <c r="G370" s="74">
        <f>$F$369*G369</f>
        <v>0</v>
      </c>
      <c r="H370" s="74">
        <f t="shared" ref="H370:AK370" si="184">$F$369*H369</f>
        <v>0</v>
      </c>
      <c r="I370" s="74">
        <f t="shared" si="184"/>
        <v>0</v>
      </c>
      <c r="J370" s="74">
        <f t="shared" si="184"/>
        <v>0</v>
      </c>
      <c r="K370" s="74">
        <f t="shared" si="184"/>
        <v>0</v>
      </c>
      <c r="L370" s="74">
        <f t="shared" si="184"/>
        <v>0</v>
      </c>
      <c r="M370" s="74">
        <f t="shared" si="184"/>
        <v>0</v>
      </c>
      <c r="N370" s="74">
        <f t="shared" si="184"/>
        <v>0</v>
      </c>
      <c r="O370" s="74">
        <f t="shared" si="184"/>
        <v>0</v>
      </c>
      <c r="P370" s="74">
        <f t="shared" si="184"/>
        <v>0</v>
      </c>
      <c r="Q370" s="74">
        <f t="shared" si="184"/>
        <v>0</v>
      </c>
      <c r="R370" s="74">
        <f t="shared" si="184"/>
        <v>0</v>
      </c>
      <c r="S370" s="74">
        <f t="shared" si="184"/>
        <v>0</v>
      </c>
      <c r="T370" s="74">
        <f t="shared" si="184"/>
        <v>0</v>
      </c>
      <c r="U370" s="74">
        <f t="shared" si="184"/>
        <v>0</v>
      </c>
      <c r="V370" s="74">
        <f t="shared" si="184"/>
        <v>0</v>
      </c>
      <c r="W370" s="74">
        <f t="shared" si="184"/>
        <v>0</v>
      </c>
      <c r="X370" s="74">
        <f t="shared" si="184"/>
        <v>0</v>
      </c>
      <c r="Y370" s="74">
        <f t="shared" si="184"/>
        <v>0</v>
      </c>
      <c r="Z370" s="74">
        <f t="shared" si="184"/>
        <v>0</v>
      </c>
      <c r="AA370" s="74">
        <f t="shared" si="184"/>
        <v>0</v>
      </c>
      <c r="AB370" s="74">
        <f t="shared" si="184"/>
        <v>0</v>
      </c>
      <c r="AC370" s="74">
        <f t="shared" si="184"/>
        <v>0</v>
      </c>
      <c r="AD370" s="74">
        <f t="shared" si="184"/>
        <v>0</v>
      </c>
      <c r="AE370" s="74">
        <f t="shared" si="184"/>
        <v>0</v>
      </c>
      <c r="AF370" s="74">
        <f t="shared" si="184"/>
        <v>0</v>
      </c>
      <c r="AG370" s="74">
        <f t="shared" si="184"/>
        <v>0</v>
      </c>
      <c r="AH370" s="74">
        <f t="shared" si="184"/>
        <v>0</v>
      </c>
      <c r="AI370" s="74">
        <f t="shared" si="184"/>
        <v>0</v>
      </c>
      <c r="AJ370" s="74">
        <f t="shared" si="184"/>
        <v>0</v>
      </c>
      <c r="AK370" s="74">
        <f t="shared" si="184"/>
        <v>0</v>
      </c>
      <c r="AL370" s="74">
        <f>F369*AL369</f>
        <v>0</v>
      </c>
      <c r="AM370" s="61"/>
      <c r="AN370" s="61"/>
      <c r="AO370" s="61"/>
      <c r="AP370" s="61"/>
      <c r="AQ370" s="61"/>
      <c r="AR370" s="61"/>
      <c r="AS370" s="61"/>
      <c r="AT370" s="61"/>
      <c r="AU370" s="61"/>
      <c r="AV370" s="61"/>
      <c r="AW370" s="61"/>
      <c r="AX370" s="61"/>
      <c r="AY370" s="61"/>
      <c r="AZ370" s="61"/>
      <c r="BA370" s="61"/>
      <c r="BB370" s="61"/>
      <c r="BC370" s="61"/>
      <c r="BD370" s="61"/>
      <c r="BE370" s="61"/>
      <c r="BF370" s="61"/>
      <c r="BG370" s="61"/>
      <c r="BH370" s="61"/>
      <c r="BI370" s="61"/>
      <c r="BJ370" s="61"/>
      <c r="BK370" s="61"/>
      <c r="BL370" s="61"/>
      <c r="BM370" s="61"/>
      <c r="BN370" s="61"/>
      <c r="BO370" s="61"/>
      <c r="BP370" s="61"/>
      <c r="BQ370" s="61"/>
      <c r="BR370" s="61"/>
      <c r="BS370" s="61"/>
      <c r="BT370" s="61"/>
      <c r="BU370" s="61"/>
      <c r="BV370" s="61"/>
      <c r="BW370" s="61"/>
      <c r="BX370" s="61"/>
      <c r="BY370" s="61"/>
      <c r="BZ370" s="61"/>
      <c r="CA370" s="61"/>
      <c r="CB370" s="61"/>
      <c r="CC370" s="61"/>
      <c r="CD370" s="61"/>
      <c r="CE370" s="61"/>
      <c r="CF370" s="61"/>
      <c r="CG370" s="61"/>
      <c r="CH370" s="61"/>
      <c r="CI370" s="61"/>
      <c r="CJ370" s="61"/>
      <c r="CK370" s="61"/>
      <c r="CL370" s="61"/>
      <c r="CM370" s="61"/>
      <c r="CN370" s="61"/>
      <c r="CO370" s="61"/>
      <c r="CP370" s="61"/>
      <c r="CQ370" s="61"/>
      <c r="CR370" s="61"/>
      <c r="CS370" s="61"/>
      <c r="CT370" s="61"/>
      <c r="CU370" s="61"/>
      <c r="CV370" s="61"/>
      <c r="CW370" s="61"/>
      <c r="CX370" s="61"/>
      <c r="CY370" s="61"/>
      <c r="CZ370" s="61"/>
      <c r="DA370" s="61"/>
      <c r="DB370" s="61"/>
    </row>
    <row r="371" spans="1:106" s="58" customFormat="1" ht="16.5" customHeight="1">
      <c r="A371" s="70" t="s">
        <v>425</v>
      </c>
      <c r="B371" s="767"/>
      <c r="C371" s="724" t="s">
        <v>23</v>
      </c>
      <c r="D371" s="718" t="str">
        <f>[76]납품수량!C84</f>
        <v>BRACKET SIDE ASSY RH</v>
      </c>
      <c r="E371" s="718" t="str">
        <f>[76]납품수량!D84</f>
        <v>CK</v>
      </c>
      <c r="F371" s="718">
        <f>VLOOKUP(C371,'[72]납품수량(영업)'!$C$3:$F$260,4,FALSE)</f>
        <v>0</v>
      </c>
      <c r="G371" s="74">
        <f>VLOOKUP($C$371,[77]납품수량!$B$3:$AI$200,G1,FALSE)</f>
        <v>0</v>
      </c>
      <c r="H371" s="74">
        <f>VLOOKUP($C$371,[77]납품수량!$B$3:$AI$200,H1,FALSE)</f>
        <v>0</v>
      </c>
      <c r="I371" s="74">
        <f>VLOOKUP($C$371,[77]납품수량!$B$3:$AI$200,I1,FALSE)</f>
        <v>0</v>
      </c>
      <c r="J371" s="74">
        <f>VLOOKUP($C$371,[77]납품수량!$B$3:$AI$200,J1,FALSE)</f>
        <v>0</v>
      </c>
      <c r="K371" s="74">
        <f>VLOOKUP($C$371,[77]납품수량!$B$3:$AI$200,K1,FALSE)</f>
        <v>0</v>
      </c>
      <c r="L371" s="74">
        <f>VLOOKUP($C$371,[77]납품수량!$B$3:$AI$200,L1,FALSE)</f>
        <v>0</v>
      </c>
      <c r="M371" s="74">
        <f>VLOOKUP($C$371,[77]납품수량!$B$3:$AI$200,M1,FALSE)</f>
        <v>0</v>
      </c>
      <c r="N371" s="74">
        <f>VLOOKUP($C$371,[77]납품수량!$B$3:$AI$200,N1,FALSE)</f>
        <v>0</v>
      </c>
      <c r="O371" s="74">
        <f>VLOOKUP($C$371,[77]납품수량!$B$3:$AI$200,O1,FALSE)</f>
        <v>0</v>
      </c>
      <c r="P371" s="74">
        <f>VLOOKUP($C$371,[77]납품수량!$B$3:$AI$200,P1,FALSE)</f>
        <v>0</v>
      </c>
      <c r="Q371" s="74">
        <f>VLOOKUP($C$371,[77]납품수량!$B$3:$AI$200,Q1,FALSE)</f>
        <v>0</v>
      </c>
      <c r="R371" s="74">
        <f>VLOOKUP($C$371,[77]납품수량!$B$3:$AI$200,R1,FALSE)</f>
        <v>0</v>
      </c>
      <c r="S371" s="74">
        <f>VLOOKUP($C$371,[77]납품수량!$B$3:$AI$200,S1,FALSE)</f>
        <v>0</v>
      </c>
      <c r="T371" s="74">
        <f>VLOOKUP($C$371,[77]납품수량!$B$3:$AI$200,T1,FALSE)</f>
        <v>0</v>
      </c>
      <c r="U371" s="74">
        <f>VLOOKUP($C$371,[77]납품수량!$B$3:$AI$200,U1,FALSE)</f>
        <v>0</v>
      </c>
      <c r="V371" s="74">
        <f>VLOOKUP($C$371,[77]납품수량!$B$3:$AI$200,V1,FALSE)</f>
        <v>0</v>
      </c>
      <c r="W371" s="74">
        <f>VLOOKUP($C$371,[77]납품수량!$B$3:$AI$200,W1,FALSE)</f>
        <v>0</v>
      </c>
      <c r="X371" s="74">
        <f>VLOOKUP($C$371,[77]납품수량!$B$3:$AI$200,X1,FALSE)</f>
        <v>0</v>
      </c>
      <c r="Y371" s="74">
        <f>VLOOKUP($C$371,[77]납품수량!$B$3:$AI$200,Y1,FALSE)</f>
        <v>0</v>
      </c>
      <c r="Z371" s="74">
        <f>VLOOKUP($C$371,[77]납품수량!$B$3:$AI$200,Z1,FALSE)</f>
        <v>0</v>
      </c>
      <c r="AA371" s="74">
        <f>VLOOKUP($C$371,[77]납품수량!$B$3:$AI$200,AA1,FALSE)</f>
        <v>0</v>
      </c>
      <c r="AB371" s="74">
        <f>VLOOKUP($C$371,[77]납품수량!$B$3:$AI$200,AB1,FALSE)</f>
        <v>0</v>
      </c>
      <c r="AC371" s="74">
        <f>VLOOKUP($C$371,[77]납품수량!$B$3:$AI$200,AC1,FALSE)</f>
        <v>0</v>
      </c>
      <c r="AD371" s="74">
        <f>VLOOKUP($C$371,[77]납품수량!$B$3:$AI$200,AD1,FALSE)</f>
        <v>0</v>
      </c>
      <c r="AE371" s="74">
        <f>VLOOKUP($C$371,[77]납품수량!$B$3:$AI$200,AE1,FALSE)</f>
        <v>0</v>
      </c>
      <c r="AF371" s="74">
        <f>VLOOKUP($C$371,[77]납품수량!$B$3:$AI$200,AF1,FALSE)</f>
        <v>0</v>
      </c>
      <c r="AG371" s="74">
        <f>VLOOKUP($C$371,[77]납품수량!$B$3:$AI$200,AG1,FALSE)</f>
        <v>0</v>
      </c>
      <c r="AH371" s="74">
        <f>VLOOKUP($C$371,[77]납품수량!$B$3:$AI$200,AH1,FALSE)</f>
        <v>0</v>
      </c>
      <c r="AI371" s="74">
        <f>VLOOKUP($C$371,[77]납품수량!$B$3:$AI$200,AI1,FALSE)</f>
        <v>0</v>
      </c>
      <c r="AJ371" s="74">
        <f>VLOOKUP($C$371,[77]납품수량!$B$3:$AI$200,AJ1,FALSE)</f>
        <v>0</v>
      </c>
      <c r="AK371" s="74">
        <f>VLOOKUP($C$371,[77]납품수량!$B$3:$AI$200,AK1,FALSE)</f>
        <v>0</v>
      </c>
      <c r="AL371" s="74">
        <f>SUM(G371:AK371)</f>
        <v>0</v>
      </c>
      <c r="AM371" s="61"/>
      <c r="AN371" s="61"/>
      <c r="AO371" s="61"/>
      <c r="AP371" s="61"/>
      <c r="AQ371" s="61"/>
      <c r="AR371" s="61"/>
      <c r="AS371" s="61"/>
      <c r="AT371" s="61"/>
      <c r="AU371" s="61"/>
      <c r="AV371" s="61"/>
      <c r="AW371" s="61"/>
      <c r="AX371" s="61"/>
      <c r="AY371" s="61"/>
      <c r="AZ371" s="61"/>
      <c r="BA371" s="61"/>
      <c r="BB371" s="61"/>
      <c r="BC371" s="61"/>
      <c r="BD371" s="61"/>
      <c r="BE371" s="61"/>
      <c r="BF371" s="61"/>
      <c r="BG371" s="61"/>
      <c r="BH371" s="61"/>
      <c r="BI371" s="61"/>
      <c r="BJ371" s="61"/>
      <c r="BK371" s="61"/>
      <c r="BL371" s="61"/>
      <c r="BM371" s="61"/>
      <c r="BN371" s="61"/>
      <c r="BO371" s="61"/>
      <c r="BP371" s="61"/>
      <c r="BQ371" s="61"/>
      <c r="BR371" s="61"/>
      <c r="BS371" s="61"/>
      <c r="BT371" s="61"/>
      <c r="BU371" s="61"/>
      <c r="BV371" s="61"/>
      <c r="BW371" s="61"/>
      <c r="BX371" s="61"/>
      <c r="BY371" s="61"/>
      <c r="BZ371" s="61"/>
      <c r="CA371" s="61"/>
      <c r="CB371" s="61"/>
      <c r="CC371" s="61"/>
      <c r="CD371" s="61"/>
      <c r="CE371" s="61"/>
      <c r="CF371" s="61"/>
      <c r="CG371" s="61"/>
      <c r="CH371" s="61"/>
      <c r="CI371" s="61"/>
      <c r="CJ371" s="61"/>
      <c r="CK371" s="61"/>
      <c r="CL371" s="61"/>
      <c r="CM371" s="61"/>
      <c r="CN371" s="61"/>
      <c r="CO371" s="61"/>
      <c r="CP371" s="61"/>
      <c r="CQ371" s="61"/>
      <c r="CR371" s="61"/>
      <c r="CS371" s="61"/>
      <c r="CT371" s="61"/>
      <c r="CU371" s="61"/>
      <c r="CV371" s="61"/>
      <c r="CW371" s="61"/>
      <c r="CX371" s="61"/>
      <c r="CY371" s="61"/>
      <c r="CZ371" s="61"/>
      <c r="DA371" s="61"/>
      <c r="DB371" s="61"/>
    </row>
    <row r="372" spans="1:106" s="58" customFormat="1" ht="16.5" customHeight="1">
      <c r="A372" s="70"/>
      <c r="B372" s="767"/>
      <c r="C372" s="730"/>
      <c r="D372" s="719"/>
      <c r="E372" s="719"/>
      <c r="F372" s="719"/>
      <c r="G372" s="74">
        <f>$F$371*G371</f>
        <v>0</v>
      </c>
      <c r="H372" s="74">
        <f t="shared" ref="H372:AK372" si="185">$F$371*H371</f>
        <v>0</v>
      </c>
      <c r="I372" s="74">
        <f t="shared" si="185"/>
        <v>0</v>
      </c>
      <c r="J372" s="74">
        <f t="shared" si="185"/>
        <v>0</v>
      </c>
      <c r="K372" s="74">
        <f t="shared" si="185"/>
        <v>0</v>
      </c>
      <c r="L372" s="74">
        <f t="shared" si="185"/>
        <v>0</v>
      </c>
      <c r="M372" s="74">
        <f t="shared" si="185"/>
        <v>0</v>
      </c>
      <c r="N372" s="74">
        <f t="shared" si="185"/>
        <v>0</v>
      </c>
      <c r="O372" s="74">
        <f t="shared" si="185"/>
        <v>0</v>
      </c>
      <c r="P372" s="74">
        <f t="shared" si="185"/>
        <v>0</v>
      </c>
      <c r="Q372" s="74">
        <f t="shared" si="185"/>
        <v>0</v>
      </c>
      <c r="R372" s="74">
        <f t="shared" si="185"/>
        <v>0</v>
      </c>
      <c r="S372" s="74">
        <f t="shared" si="185"/>
        <v>0</v>
      </c>
      <c r="T372" s="74">
        <f t="shared" si="185"/>
        <v>0</v>
      </c>
      <c r="U372" s="74">
        <f t="shared" si="185"/>
        <v>0</v>
      </c>
      <c r="V372" s="74">
        <f t="shared" si="185"/>
        <v>0</v>
      </c>
      <c r="W372" s="74">
        <f t="shared" si="185"/>
        <v>0</v>
      </c>
      <c r="X372" s="74">
        <f t="shared" si="185"/>
        <v>0</v>
      </c>
      <c r="Y372" s="74">
        <f t="shared" si="185"/>
        <v>0</v>
      </c>
      <c r="Z372" s="74">
        <f t="shared" si="185"/>
        <v>0</v>
      </c>
      <c r="AA372" s="74">
        <f t="shared" si="185"/>
        <v>0</v>
      </c>
      <c r="AB372" s="74">
        <f t="shared" si="185"/>
        <v>0</v>
      </c>
      <c r="AC372" s="74">
        <f t="shared" si="185"/>
        <v>0</v>
      </c>
      <c r="AD372" s="74">
        <f t="shared" si="185"/>
        <v>0</v>
      </c>
      <c r="AE372" s="74">
        <f t="shared" si="185"/>
        <v>0</v>
      </c>
      <c r="AF372" s="74">
        <f t="shared" si="185"/>
        <v>0</v>
      </c>
      <c r="AG372" s="74">
        <f t="shared" si="185"/>
        <v>0</v>
      </c>
      <c r="AH372" s="74">
        <f t="shared" si="185"/>
        <v>0</v>
      </c>
      <c r="AI372" s="74">
        <f t="shared" si="185"/>
        <v>0</v>
      </c>
      <c r="AJ372" s="74">
        <f t="shared" si="185"/>
        <v>0</v>
      </c>
      <c r="AK372" s="74">
        <f t="shared" si="185"/>
        <v>0</v>
      </c>
      <c r="AL372" s="74">
        <f>F371*AL371</f>
        <v>0</v>
      </c>
      <c r="AM372" s="61"/>
      <c r="AN372" s="61"/>
      <c r="AO372" s="61"/>
      <c r="AP372" s="61"/>
      <c r="AQ372" s="61"/>
      <c r="AR372" s="61"/>
      <c r="AS372" s="61"/>
      <c r="AT372" s="61"/>
      <c r="AU372" s="61"/>
      <c r="AV372" s="61"/>
      <c r="AW372" s="61"/>
      <c r="AX372" s="61"/>
      <c r="AY372" s="61"/>
      <c r="AZ372" s="61"/>
      <c r="BA372" s="61"/>
      <c r="BB372" s="61"/>
      <c r="BC372" s="61"/>
      <c r="BD372" s="61"/>
      <c r="BE372" s="61"/>
      <c r="BF372" s="61"/>
      <c r="BG372" s="61"/>
      <c r="BH372" s="61"/>
      <c r="BI372" s="61"/>
      <c r="BJ372" s="61"/>
      <c r="BK372" s="61"/>
      <c r="BL372" s="61"/>
      <c r="BM372" s="61"/>
      <c r="BN372" s="61"/>
      <c r="BO372" s="61"/>
      <c r="BP372" s="61"/>
      <c r="BQ372" s="61"/>
      <c r="BR372" s="61"/>
      <c r="BS372" s="61"/>
      <c r="BT372" s="61"/>
      <c r="BU372" s="61"/>
      <c r="BV372" s="61"/>
      <c r="BW372" s="61"/>
      <c r="BX372" s="61"/>
      <c r="BY372" s="61"/>
      <c r="BZ372" s="61"/>
      <c r="CA372" s="61"/>
      <c r="CB372" s="61"/>
      <c r="CC372" s="61"/>
      <c r="CD372" s="61"/>
      <c r="CE372" s="61"/>
      <c r="CF372" s="61"/>
      <c r="CG372" s="61"/>
      <c r="CH372" s="61"/>
      <c r="CI372" s="61"/>
      <c r="CJ372" s="61"/>
      <c r="CK372" s="61"/>
      <c r="CL372" s="61"/>
      <c r="CM372" s="61"/>
      <c r="CN372" s="61"/>
      <c r="CO372" s="61"/>
      <c r="CP372" s="61"/>
      <c r="CQ372" s="61"/>
      <c r="CR372" s="61"/>
      <c r="CS372" s="61"/>
      <c r="CT372" s="61"/>
      <c r="CU372" s="61"/>
      <c r="CV372" s="61"/>
      <c r="CW372" s="61"/>
      <c r="CX372" s="61"/>
      <c r="CY372" s="61"/>
      <c r="CZ372" s="61"/>
      <c r="DA372" s="61"/>
      <c r="DB372" s="61"/>
    </row>
    <row r="373" spans="1:106" s="58" customFormat="1" ht="16.5" customHeight="1">
      <c r="A373" s="70" t="s">
        <v>425</v>
      </c>
      <c r="B373" s="767"/>
      <c r="C373" s="724" t="s">
        <v>24</v>
      </c>
      <c r="D373" s="718" t="str">
        <f>[76]납품수량!C85</f>
        <v>PANEL SUNSHADE</v>
      </c>
      <c r="E373" s="718" t="str">
        <f>[76]납품수량!D85</f>
        <v>J200</v>
      </c>
      <c r="F373" s="718">
        <f>VLOOKUP(C373,'[72]납품수량(영업)'!$C$3:$F$260,4,FALSE)</f>
        <v>0</v>
      </c>
      <c r="G373" s="74">
        <f>VLOOKUP($C$373,[77]납품수량!$B$3:$AI$200,G1,FALSE)</f>
        <v>0</v>
      </c>
      <c r="H373" s="74">
        <f>VLOOKUP($C$373,[77]납품수량!$B$3:$AI$200,H1,FALSE)</f>
        <v>0</v>
      </c>
      <c r="I373" s="74">
        <f>VLOOKUP($C$373,[77]납품수량!$B$3:$AI$200,I1,FALSE)</f>
        <v>0</v>
      </c>
      <c r="J373" s="74">
        <f>VLOOKUP($C$373,[77]납품수량!$B$3:$AI$200,J1,FALSE)</f>
        <v>0</v>
      </c>
      <c r="K373" s="74">
        <f>VLOOKUP($C$373,[77]납품수량!$B$3:$AI$200,K1,FALSE)</f>
        <v>0</v>
      </c>
      <c r="L373" s="74">
        <f>VLOOKUP($C$373,[77]납품수량!$B$3:$AI$200,L1,FALSE)</f>
        <v>0</v>
      </c>
      <c r="M373" s="74">
        <f>VLOOKUP($C$373,[77]납품수량!$B$3:$AI$200,M1,FALSE)</f>
        <v>0</v>
      </c>
      <c r="N373" s="74">
        <f>VLOOKUP($C$373,[77]납품수량!$B$3:$AI$200,N1,FALSE)</f>
        <v>0</v>
      </c>
      <c r="O373" s="74">
        <f>VLOOKUP($C$373,[77]납품수량!$B$3:$AI$200,O1,FALSE)</f>
        <v>0</v>
      </c>
      <c r="P373" s="74">
        <f>VLOOKUP($C$373,[77]납품수량!$B$3:$AI$200,P1,FALSE)</f>
        <v>0</v>
      </c>
      <c r="Q373" s="74">
        <f>VLOOKUP($C$373,[77]납품수량!$B$3:$AI$200,Q1,FALSE)</f>
        <v>0</v>
      </c>
      <c r="R373" s="74">
        <f>VLOOKUP($C$373,[77]납품수량!$B$3:$AI$200,R1,FALSE)</f>
        <v>0</v>
      </c>
      <c r="S373" s="74">
        <f>VLOOKUP($C$373,[77]납품수량!$B$3:$AI$200,S1,FALSE)</f>
        <v>0</v>
      </c>
      <c r="T373" s="74">
        <f>VLOOKUP($C$373,[77]납품수량!$B$3:$AI$200,T1,FALSE)</f>
        <v>0</v>
      </c>
      <c r="U373" s="74">
        <f>VLOOKUP($C$373,[77]납품수량!$B$3:$AI$200,U1,FALSE)</f>
        <v>0</v>
      </c>
      <c r="V373" s="74">
        <f>VLOOKUP($C$373,[77]납품수량!$B$3:$AI$200,V1,FALSE)</f>
        <v>0</v>
      </c>
      <c r="W373" s="74">
        <f>VLOOKUP($C$373,[77]납품수량!$B$3:$AI$200,W1,FALSE)</f>
        <v>0</v>
      </c>
      <c r="X373" s="74">
        <f>VLOOKUP($C$373,[77]납품수량!$B$3:$AI$200,X1,FALSE)</f>
        <v>0</v>
      </c>
      <c r="Y373" s="74">
        <f>VLOOKUP($C$373,[77]납품수량!$B$3:$AI$200,Y1,FALSE)</f>
        <v>0</v>
      </c>
      <c r="Z373" s="74">
        <f>VLOOKUP($C$373,[77]납품수량!$B$3:$AI$200,Z1,FALSE)</f>
        <v>0</v>
      </c>
      <c r="AA373" s="74">
        <f>VLOOKUP($C$373,[77]납품수량!$B$3:$AI$200,AA1,FALSE)</f>
        <v>0</v>
      </c>
      <c r="AB373" s="74">
        <f>VLOOKUP($C$373,[77]납품수량!$B$3:$AI$200,AB1,FALSE)</f>
        <v>0</v>
      </c>
      <c r="AC373" s="74">
        <f>VLOOKUP($C$373,[77]납품수량!$B$3:$AI$200,AC1,FALSE)</f>
        <v>0</v>
      </c>
      <c r="AD373" s="74">
        <f>VLOOKUP($C$373,[77]납품수량!$B$3:$AI$200,AD1,FALSE)</f>
        <v>0</v>
      </c>
      <c r="AE373" s="74">
        <f>VLOOKUP($C$373,[77]납품수량!$B$3:$AI$200,AE1,FALSE)</f>
        <v>0</v>
      </c>
      <c r="AF373" s="74">
        <f>VLOOKUP($C$373,[77]납품수량!$B$3:$AI$200,AF1,FALSE)</f>
        <v>0</v>
      </c>
      <c r="AG373" s="74">
        <f>VLOOKUP($C$373,[77]납품수량!$B$3:$AI$200,AG1,FALSE)</f>
        <v>0</v>
      </c>
      <c r="AH373" s="74">
        <f>VLOOKUP($C$373,[77]납품수량!$B$3:$AI$200,AH1,FALSE)</f>
        <v>0</v>
      </c>
      <c r="AI373" s="74">
        <f>VLOOKUP($C$373,[77]납품수량!$B$3:$AI$200,AI1,FALSE)</f>
        <v>0</v>
      </c>
      <c r="AJ373" s="74">
        <f>VLOOKUP($C$373,[77]납품수량!$B$3:$AI$200,AJ1,FALSE)</f>
        <v>0</v>
      </c>
      <c r="AK373" s="74">
        <f>VLOOKUP($C$373,[77]납품수량!$B$3:$AI$200,AK1,FALSE)</f>
        <v>0</v>
      </c>
      <c r="AL373" s="74">
        <f>SUM(G373:AK373)</f>
        <v>0</v>
      </c>
      <c r="AM373" s="61"/>
      <c r="AN373" s="61"/>
      <c r="AO373" s="61"/>
      <c r="AP373" s="61"/>
      <c r="AQ373" s="61"/>
      <c r="AR373" s="61"/>
      <c r="AS373" s="61"/>
      <c r="AT373" s="61"/>
      <c r="AU373" s="61"/>
      <c r="AV373" s="61"/>
      <c r="AW373" s="61"/>
      <c r="AX373" s="61"/>
      <c r="AY373" s="61"/>
      <c r="AZ373" s="61"/>
      <c r="BA373" s="61"/>
      <c r="BB373" s="61"/>
      <c r="BC373" s="61"/>
      <c r="BD373" s="61"/>
      <c r="BE373" s="61"/>
      <c r="BF373" s="61"/>
      <c r="BG373" s="61"/>
      <c r="BH373" s="61"/>
      <c r="BI373" s="61"/>
      <c r="BJ373" s="61"/>
      <c r="BK373" s="61"/>
      <c r="BL373" s="61"/>
      <c r="BM373" s="61"/>
      <c r="BN373" s="61"/>
      <c r="BO373" s="61"/>
      <c r="BP373" s="61"/>
      <c r="BQ373" s="61"/>
      <c r="BR373" s="61"/>
      <c r="BS373" s="61"/>
      <c r="BT373" s="61"/>
      <c r="BU373" s="61"/>
      <c r="BV373" s="61"/>
      <c r="BW373" s="61"/>
      <c r="BX373" s="61"/>
      <c r="BY373" s="61"/>
      <c r="BZ373" s="61"/>
      <c r="CA373" s="61"/>
      <c r="CB373" s="61"/>
      <c r="CC373" s="61"/>
      <c r="CD373" s="61"/>
      <c r="CE373" s="61"/>
      <c r="CF373" s="61"/>
      <c r="CG373" s="61"/>
      <c r="CH373" s="61"/>
      <c r="CI373" s="61"/>
      <c r="CJ373" s="61"/>
      <c r="CK373" s="61"/>
      <c r="CL373" s="61"/>
      <c r="CM373" s="61"/>
      <c r="CN373" s="61"/>
      <c r="CO373" s="61"/>
      <c r="CP373" s="61"/>
      <c r="CQ373" s="61"/>
      <c r="CR373" s="61"/>
      <c r="CS373" s="61"/>
      <c r="CT373" s="61"/>
      <c r="CU373" s="61"/>
      <c r="CV373" s="61"/>
      <c r="CW373" s="61"/>
      <c r="CX373" s="61"/>
      <c r="CY373" s="61"/>
      <c r="CZ373" s="61"/>
      <c r="DA373" s="61"/>
      <c r="DB373" s="61"/>
    </row>
    <row r="374" spans="1:106" s="58" customFormat="1" ht="16.5" customHeight="1">
      <c r="A374" s="70"/>
      <c r="B374" s="767"/>
      <c r="C374" s="730"/>
      <c r="D374" s="719"/>
      <c r="E374" s="719"/>
      <c r="F374" s="719"/>
      <c r="G374" s="74">
        <f>$F$373*G373</f>
        <v>0</v>
      </c>
      <c r="H374" s="74">
        <f t="shared" ref="H374:AK374" si="186">$F$373*H373</f>
        <v>0</v>
      </c>
      <c r="I374" s="74">
        <f t="shared" si="186"/>
        <v>0</v>
      </c>
      <c r="J374" s="74">
        <f t="shared" si="186"/>
        <v>0</v>
      </c>
      <c r="K374" s="74">
        <f t="shared" si="186"/>
        <v>0</v>
      </c>
      <c r="L374" s="74">
        <f t="shared" si="186"/>
        <v>0</v>
      </c>
      <c r="M374" s="74">
        <f t="shared" si="186"/>
        <v>0</v>
      </c>
      <c r="N374" s="74">
        <f t="shared" si="186"/>
        <v>0</v>
      </c>
      <c r="O374" s="74">
        <f t="shared" si="186"/>
        <v>0</v>
      </c>
      <c r="P374" s="74">
        <f t="shared" si="186"/>
        <v>0</v>
      </c>
      <c r="Q374" s="74">
        <f t="shared" si="186"/>
        <v>0</v>
      </c>
      <c r="R374" s="74">
        <f t="shared" si="186"/>
        <v>0</v>
      </c>
      <c r="S374" s="74">
        <f t="shared" si="186"/>
        <v>0</v>
      </c>
      <c r="T374" s="74">
        <f t="shared" si="186"/>
        <v>0</v>
      </c>
      <c r="U374" s="74">
        <f t="shared" si="186"/>
        <v>0</v>
      </c>
      <c r="V374" s="74">
        <f t="shared" si="186"/>
        <v>0</v>
      </c>
      <c r="W374" s="74">
        <f t="shared" si="186"/>
        <v>0</v>
      </c>
      <c r="X374" s="74">
        <f t="shared" si="186"/>
        <v>0</v>
      </c>
      <c r="Y374" s="74">
        <f t="shared" si="186"/>
        <v>0</v>
      </c>
      <c r="Z374" s="74">
        <f t="shared" si="186"/>
        <v>0</v>
      </c>
      <c r="AA374" s="74">
        <f t="shared" si="186"/>
        <v>0</v>
      </c>
      <c r="AB374" s="74">
        <f t="shared" si="186"/>
        <v>0</v>
      </c>
      <c r="AC374" s="74">
        <f t="shared" si="186"/>
        <v>0</v>
      </c>
      <c r="AD374" s="74">
        <f t="shared" si="186"/>
        <v>0</v>
      </c>
      <c r="AE374" s="74">
        <f t="shared" si="186"/>
        <v>0</v>
      </c>
      <c r="AF374" s="74">
        <f t="shared" si="186"/>
        <v>0</v>
      </c>
      <c r="AG374" s="74">
        <f t="shared" si="186"/>
        <v>0</v>
      </c>
      <c r="AH374" s="74">
        <f t="shared" si="186"/>
        <v>0</v>
      </c>
      <c r="AI374" s="74">
        <f t="shared" si="186"/>
        <v>0</v>
      </c>
      <c r="AJ374" s="74">
        <f t="shared" si="186"/>
        <v>0</v>
      </c>
      <c r="AK374" s="74">
        <f t="shared" si="186"/>
        <v>0</v>
      </c>
      <c r="AL374" s="74">
        <f>F373*AL373</f>
        <v>0</v>
      </c>
      <c r="AM374" s="61"/>
      <c r="AN374" s="61"/>
      <c r="AO374" s="61"/>
      <c r="AP374" s="61"/>
      <c r="AQ374" s="61"/>
      <c r="AR374" s="61"/>
      <c r="AS374" s="61"/>
      <c r="AT374" s="61"/>
      <c r="AU374" s="61"/>
      <c r="AV374" s="61"/>
      <c r="AW374" s="61"/>
      <c r="AX374" s="61"/>
      <c r="AY374" s="61"/>
      <c r="AZ374" s="61"/>
      <c r="BA374" s="61"/>
      <c r="BB374" s="61"/>
      <c r="BC374" s="61"/>
      <c r="BD374" s="61"/>
      <c r="BE374" s="61"/>
      <c r="BF374" s="61"/>
      <c r="BG374" s="61"/>
      <c r="BH374" s="61"/>
      <c r="BI374" s="61"/>
      <c r="BJ374" s="61"/>
      <c r="BK374" s="61"/>
      <c r="BL374" s="61"/>
      <c r="BM374" s="61"/>
      <c r="BN374" s="61"/>
      <c r="BO374" s="61"/>
      <c r="BP374" s="61"/>
      <c r="BQ374" s="61"/>
      <c r="BR374" s="61"/>
      <c r="BS374" s="61"/>
      <c r="BT374" s="61"/>
      <c r="BU374" s="61"/>
      <c r="BV374" s="61"/>
      <c r="BW374" s="61"/>
      <c r="BX374" s="61"/>
      <c r="BY374" s="61"/>
      <c r="BZ374" s="61"/>
      <c r="CA374" s="61"/>
      <c r="CB374" s="61"/>
      <c r="CC374" s="61"/>
      <c r="CD374" s="61"/>
      <c r="CE374" s="61"/>
      <c r="CF374" s="61"/>
      <c r="CG374" s="61"/>
      <c r="CH374" s="61"/>
      <c r="CI374" s="61"/>
      <c r="CJ374" s="61"/>
      <c r="CK374" s="61"/>
      <c r="CL374" s="61"/>
      <c r="CM374" s="61"/>
      <c r="CN374" s="61"/>
      <c r="CO374" s="61"/>
      <c r="CP374" s="61"/>
      <c r="CQ374" s="61"/>
      <c r="CR374" s="61"/>
      <c r="CS374" s="61"/>
      <c r="CT374" s="61"/>
      <c r="CU374" s="61"/>
      <c r="CV374" s="61"/>
      <c r="CW374" s="61"/>
      <c r="CX374" s="61"/>
      <c r="CY374" s="61"/>
      <c r="CZ374" s="61"/>
      <c r="DA374" s="61"/>
      <c r="DB374" s="61"/>
    </row>
    <row r="375" spans="1:106" s="58" customFormat="1" ht="16.5" customHeight="1">
      <c r="A375" s="70" t="s">
        <v>425</v>
      </c>
      <c r="B375" s="767"/>
      <c r="C375" s="742" t="s">
        <v>25</v>
      </c>
      <c r="D375" s="744" t="str">
        <f>[76]납품수량!C86</f>
        <v>GLASS REINFORCEMENT ASSY</v>
      </c>
      <c r="E375" s="744" t="str">
        <f>[76]납품수량!D86</f>
        <v>IK</v>
      </c>
      <c r="F375" s="718">
        <f>VLOOKUP(C375,'[72]납품수량(영업)'!$C$3:$F$260,4,FALSE)</f>
        <v>10581</v>
      </c>
      <c r="G375" s="74">
        <f>VLOOKUP($C$375,[77]납품수량!$B$3:$AI$200,G1,FALSE)</f>
        <v>0</v>
      </c>
      <c r="H375" s="74">
        <f>VLOOKUP($C$375,[77]납품수량!$B$3:$AI$200,H1,FALSE)</f>
        <v>200</v>
      </c>
      <c r="I375" s="74">
        <f>VLOOKUP($C$375,[77]납품수량!$B$3:$AI$200,I1,FALSE)</f>
        <v>200</v>
      </c>
      <c r="J375" s="74">
        <f>VLOOKUP($C$375,[77]납품수량!$B$3:$AI$200,J1,FALSE)</f>
        <v>0</v>
      </c>
      <c r="K375" s="74">
        <f>VLOOKUP($C$375,[77]납품수량!$B$3:$AI$200,K1,FALSE)</f>
        <v>0</v>
      </c>
      <c r="L375" s="74">
        <f>VLOOKUP($C$375,[77]납품수량!$B$3:$AI$200,L1,FALSE)</f>
        <v>0</v>
      </c>
      <c r="M375" s="74">
        <f>VLOOKUP($C$375,[77]납품수량!$B$3:$AI$200,M1,FALSE)</f>
        <v>0</v>
      </c>
      <c r="N375" s="74">
        <f>VLOOKUP($C$375,[77]납품수량!$B$3:$AI$200,N1,FALSE)</f>
        <v>0</v>
      </c>
      <c r="O375" s="74">
        <f>VLOOKUP($C$375,[77]납품수량!$B$3:$AI$200,O1,FALSE)</f>
        <v>200</v>
      </c>
      <c r="P375" s="74">
        <f>VLOOKUP($C$375,[77]납품수량!$B$3:$AI$200,P1,FALSE)</f>
        <v>0</v>
      </c>
      <c r="Q375" s="74">
        <f>VLOOKUP($C$375,[77]납품수량!$B$3:$AI$200,Q1,FALSE)</f>
        <v>0</v>
      </c>
      <c r="R375" s="74">
        <f>VLOOKUP($C$375,[77]납품수량!$B$3:$AI$200,R1,FALSE)</f>
        <v>0</v>
      </c>
      <c r="S375" s="74">
        <f>VLOOKUP($C$375,[77]납품수량!$B$3:$AI$200,S1,FALSE)</f>
        <v>0</v>
      </c>
      <c r="T375" s="74">
        <f>VLOOKUP($C$375,[77]납품수량!$B$3:$AI$200,T1,FALSE)</f>
        <v>0</v>
      </c>
      <c r="U375" s="74">
        <f>VLOOKUP($C$375,[77]납품수량!$B$3:$AI$200,U1,FALSE)</f>
        <v>0</v>
      </c>
      <c r="V375" s="74">
        <f>VLOOKUP($C$375,[77]납품수량!$B$3:$AI$200,V1,FALSE)</f>
        <v>0</v>
      </c>
      <c r="W375" s="74">
        <f>VLOOKUP($C$375,[77]납품수량!$B$3:$AI$200,W1,FALSE)</f>
        <v>200</v>
      </c>
      <c r="X375" s="74">
        <f>VLOOKUP($C$375,[77]납품수량!$B$3:$AI$200,X1,FALSE)</f>
        <v>0</v>
      </c>
      <c r="Y375" s="74">
        <f>VLOOKUP($C$375,[77]납품수량!$B$3:$AI$200,Y1,FALSE)</f>
        <v>200</v>
      </c>
      <c r="Z375" s="74">
        <f>VLOOKUP($C$375,[77]납품수량!$B$3:$AI$200,Z1,FALSE)</f>
        <v>0</v>
      </c>
      <c r="AA375" s="74">
        <f>VLOOKUP($C$375,[77]납품수량!$B$3:$AI$200,AA1,FALSE)</f>
        <v>0</v>
      </c>
      <c r="AB375" s="74">
        <f>VLOOKUP($C$375,[77]납품수량!$B$3:$AI$200,AB1,FALSE)</f>
        <v>0</v>
      </c>
      <c r="AC375" s="74">
        <f>VLOOKUP($C$375,[77]납품수량!$B$3:$AI$200,AC1,FALSE)</f>
        <v>0</v>
      </c>
      <c r="AD375" s="74">
        <f>VLOOKUP($C$375,[77]납품수량!$B$3:$AI$200,AD1,FALSE)</f>
        <v>0</v>
      </c>
      <c r="AE375" s="74">
        <f>VLOOKUP($C$375,[77]납품수량!$B$3:$AI$200,AE1,FALSE)</f>
        <v>0</v>
      </c>
      <c r="AF375" s="74">
        <f>VLOOKUP($C$375,[77]납품수량!$B$3:$AI$200,AF1,FALSE)</f>
        <v>0</v>
      </c>
      <c r="AG375" s="74">
        <f>VLOOKUP($C$375,[77]납품수량!$B$3:$AI$200,AG1,FALSE)</f>
        <v>0</v>
      </c>
      <c r="AH375" s="74">
        <f>VLOOKUP($C$375,[77]납품수량!$B$3:$AI$200,AH1,FALSE)</f>
        <v>0</v>
      </c>
      <c r="AI375" s="74">
        <f>VLOOKUP($C$375,[77]납품수량!$B$3:$AI$200,AI1,FALSE)</f>
        <v>0</v>
      </c>
      <c r="AJ375" s="74">
        <f>VLOOKUP($C$375,[77]납품수량!$B$3:$AI$200,AJ1,FALSE)</f>
        <v>240</v>
      </c>
      <c r="AK375" s="74">
        <f>VLOOKUP($C$375,[77]납품수량!$B$3:$AI$200,AK1,FALSE)</f>
        <v>0</v>
      </c>
      <c r="AL375" s="74">
        <f>SUM(G375:AK375)</f>
        <v>1240</v>
      </c>
      <c r="AM375" s="61"/>
      <c r="AN375" s="61"/>
      <c r="AO375" s="61"/>
      <c r="AP375" s="61"/>
      <c r="AQ375" s="61"/>
      <c r="AR375" s="61"/>
      <c r="AS375" s="61"/>
      <c r="AT375" s="61"/>
      <c r="AU375" s="61"/>
      <c r="AV375" s="61"/>
      <c r="AW375" s="61"/>
      <c r="AX375" s="61"/>
      <c r="AY375" s="61"/>
      <c r="AZ375" s="61"/>
      <c r="BA375" s="61"/>
      <c r="BB375" s="61"/>
      <c r="BC375" s="61"/>
      <c r="BD375" s="61"/>
      <c r="BE375" s="61"/>
      <c r="BF375" s="61"/>
      <c r="BG375" s="61"/>
      <c r="BH375" s="61"/>
      <c r="BI375" s="61"/>
      <c r="BJ375" s="61"/>
      <c r="BK375" s="61"/>
      <c r="BL375" s="61"/>
      <c r="BM375" s="61"/>
      <c r="BN375" s="61"/>
      <c r="BO375" s="61"/>
      <c r="BP375" s="61"/>
      <c r="BQ375" s="61"/>
      <c r="BR375" s="61"/>
      <c r="BS375" s="61"/>
      <c r="BT375" s="61"/>
      <c r="BU375" s="61"/>
      <c r="BV375" s="61"/>
      <c r="BW375" s="61"/>
      <c r="BX375" s="61"/>
      <c r="BY375" s="61"/>
      <c r="BZ375" s="61"/>
      <c r="CA375" s="61"/>
      <c r="CB375" s="61"/>
      <c r="CC375" s="61"/>
      <c r="CD375" s="61"/>
      <c r="CE375" s="61"/>
      <c r="CF375" s="61"/>
      <c r="CG375" s="61"/>
      <c r="CH375" s="61"/>
      <c r="CI375" s="61"/>
      <c r="CJ375" s="61"/>
      <c r="CK375" s="61"/>
      <c r="CL375" s="61"/>
      <c r="CM375" s="61"/>
      <c r="CN375" s="61"/>
      <c r="CO375" s="61"/>
      <c r="CP375" s="61"/>
      <c r="CQ375" s="61"/>
      <c r="CR375" s="61"/>
      <c r="CS375" s="61"/>
      <c r="CT375" s="61"/>
      <c r="CU375" s="61"/>
      <c r="CV375" s="61"/>
      <c r="CW375" s="61"/>
      <c r="CX375" s="61"/>
      <c r="CY375" s="61"/>
      <c r="CZ375" s="61"/>
      <c r="DA375" s="61"/>
      <c r="DB375" s="61"/>
    </row>
    <row r="376" spans="1:106" s="58" customFormat="1" ht="16.5" customHeight="1">
      <c r="A376" s="70"/>
      <c r="B376" s="767"/>
      <c r="C376" s="743"/>
      <c r="D376" s="745"/>
      <c r="E376" s="745"/>
      <c r="F376" s="719"/>
      <c r="G376" s="74">
        <f>$F$375*G375</f>
        <v>0</v>
      </c>
      <c r="H376" s="74">
        <f t="shared" ref="H376:AK376" si="187">$F$375*H375</f>
        <v>2116200</v>
      </c>
      <c r="I376" s="74">
        <f t="shared" si="187"/>
        <v>2116200</v>
      </c>
      <c r="J376" s="74">
        <f t="shared" si="187"/>
        <v>0</v>
      </c>
      <c r="K376" s="74">
        <f t="shared" si="187"/>
        <v>0</v>
      </c>
      <c r="L376" s="74">
        <f t="shared" si="187"/>
        <v>0</v>
      </c>
      <c r="M376" s="74">
        <f t="shared" si="187"/>
        <v>0</v>
      </c>
      <c r="N376" s="74">
        <f t="shared" si="187"/>
        <v>0</v>
      </c>
      <c r="O376" s="74">
        <f t="shared" si="187"/>
        <v>2116200</v>
      </c>
      <c r="P376" s="74">
        <f t="shared" si="187"/>
        <v>0</v>
      </c>
      <c r="Q376" s="74">
        <f t="shared" si="187"/>
        <v>0</v>
      </c>
      <c r="R376" s="74">
        <f t="shared" si="187"/>
        <v>0</v>
      </c>
      <c r="S376" s="74">
        <f t="shared" si="187"/>
        <v>0</v>
      </c>
      <c r="T376" s="74">
        <f t="shared" si="187"/>
        <v>0</v>
      </c>
      <c r="U376" s="74">
        <f t="shared" si="187"/>
        <v>0</v>
      </c>
      <c r="V376" s="74">
        <f t="shared" si="187"/>
        <v>0</v>
      </c>
      <c r="W376" s="74">
        <f t="shared" si="187"/>
        <v>2116200</v>
      </c>
      <c r="X376" s="74">
        <f t="shared" si="187"/>
        <v>0</v>
      </c>
      <c r="Y376" s="74">
        <f t="shared" si="187"/>
        <v>2116200</v>
      </c>
      <c r="Z376" s="74">
        <f t="shared" si="187"/>
        <v>0</v>
      </c>
      <c r="AA376" s="74">
        <f t="shared" si="187"/>
        <v>0</v>
      </c>
      <c r="AB376" s="74">
        <f t="shared" si="187"/>
        <v>0</v>
      </c>
      <c r="AC376" s="74">
        <f t="shared" si="187"/>
        <v>0</v>
      </c>
      <c r="AD376" s="74">
        <f t="shared" si="187"/>
        <v>0</v>
      </c>
      <c r="AE376" s="74">
        <f t="shared" si="187"/>
        <v>0</v>
      </c>
      <c r="AF376" s="74">
        <f t="shared" si="187"/>
        <v>0</v>
      </c>
      <c r="AG376" s="74">
        <f t="shared" si="187"/>
        <v>0</v>
      </c>
      <c r="AH376" s="74">
        <f t="shared" si="187"/>
        <v>0</v>
      </c>
      <c r="AI376" s="74">
        <f t="shared" si="187"/>
        <v>0</v>
      </c>
      <c r="AJ376" s="74">
        <f t="shared" si="187"/>
        <v>2539440</v>
      </c>
      <c r="AK376" s="74">
        <f t="shared" si="187"/>
        <v>0</v>
      </c>
      <c r="AL376" s="74">
        <f>F375*AL375</f>
        <v>13120440</v>
      </c>
      <c r="AM376" s="61"/>
      <c r="AN376" s="61"/>
      <c r="AO376" s="61"/>
      <c r="AP376" s="61"/>
      <c r="AQ376" s="61"/>
      <c r="AR376" s="61"/>
      <c r="AS376" s="61"/>
      <c r="AT376" s="61"/>
      <c r="AU376" s="61"/>
      <c r="AV376" s="61"/>
      <c r="AW376" s="61"/>
      <c r="AX376" s="61"/>
      <c r="AY376" s="61"/>
      <c r="AZ376" s="61"/>
      <c r="BA376" s="61"/>
      <c r="BB376" s="61"/>
      <c r="BC376" s="61"/>
      <c r="BD376" s="61"/>
      <c r="BE376" s="61"/>
      <c r="BF376" s="61"/>
      <c r="BG376" s="61"/>
      <c r="BH376" s="61"/>
      <c r="BI376" s="61"/>
      <c r="BJ376" s="61"/>
      <c r="BK376" s="61"/>
      <c r="BL376" s="61"/>
      <c r="BM376" s="61"/>
      <c r="BN376" s="61"/>
      <c r="BO376" s="61"/>
      <c r="BP376" s="61"/>
      <c r="BQ376" s="61"/>
      <c r="BR376" s="61"/>
      <c r="BS376" s="61"/>
      <c r="BT376" s="61"/>
      <c r="BU376" s="61"/>
      <c r="BV376" s="61"/>
      <c r="BW376" s="61"/>
      <c r="BX376" s="61"/>
      <c r="BY376" s="61"/>
      <c r="BZ376" s="61"/>
      <c r="CA376" s="61"/>
      <c r="CB376" s="61"/>
      <c r="CC376" s="61"/>
      <c r="CD376" s="61"/>
      <c r="CE376" s="61"/>
      <c r="CF376" s="61"/>
      <c r="CG376" s="61"/>
      <c r="CH376" s="61"/>
      <c r="CI376" s="61"/>
      <c r="CJ376" s="61"/>
      <c r="CK376" s="61"/>
      <c r="CL376" s="61"/>
      <c r="CM376" s="61"/>
      <c r="CN376" s="61"/>
      <c r="CO376" s="61"/>
      <c r="CP376" s="61"/>
      <c r="CQ376" s="61"/>
      <c r="CR376" s="61"/>
      <c r="CS376" s="61"/>
      <c r="CT376" s="61"/>
      <c r="CU376" s="61"/>
      <c r="CV376" s="61"/>
      <c r="CW376" s="61"/>
      <c r="CX376" s="61"/>
      <c r="CY376" s="61"/>
      <c r="CZ376" s="61"/>
      <c r="DA376" s="61"/>
      <c r="DB376" s="61"/>
    </row>
    <row r="377" spans="1:106" s="58" customFormat="1" ht="16.5" customHeight="1">
      <c r="A377" s="70" t="s">
        <v>425</v>
      </c>
      <c r="B377" s="767"/>
      <c r="C377" s="724" t="s">
        <v>26</v>
      </c>
      <c r="D377" s="718" t="str">
        <f>[76]납품수량!C87</f>
        <v>ROLLO CASSETTE ASSY</v>
      </c>
      <c r="E377" s="718" t="str">
        <f>[76]납품수량!D87</f>
        <v>IK</v>
      </c>
      <c r="F377" s="718">
        <f>VLOOKUP(C377,'[72]납품수량(영업)'!$C$3:$F$260,4,FALSE)</f>
        <v>7407</v>
      </c>
      <c r="G377" s="74">
        <f>VLOOKUP($C$377,[77]납품수량!$B$3:$AI$200,G1,FALSE)</f>
        <v>0</v>
      </c>
      <c r="H377" s="74">
        <f>VLOOKUP($C$377,[77]납품수량!$B$3:$AI$200,H1,FALSE)</f>
        <v>0</v>
      </c>
      <c r="I377" s="74">
        <f>VLOOKUP($C$377,[77]납품수량!$B$3:$AI$200,I1,FALSE)</f>
        <v>0</v>
      </c>
      <c r="J377" s="74">
        <f>VLOOKUP($C$377,[77]납품수량!$B$3:$AI$200,J1,FALSE)</f>
        <v>0</v>
      </c>
      <c r="K377" s="74">
        <f>VLOOKUP($C$377,[77]납품수량!$B$3:$AI$200,K1,FALSE)</f>
        <v>0</v>
      </c>
      <c r="L377" s="74">
        <f>VLOOKUP($C$377,[77]납품수량!$B$3:$AI$200,L1,FALSE)</f>
        <v>0</v>
      </c>
      <c r="M377" s="74">
        <f>VLOOKUP($C$377,[77]납품수량!$B$3:$AI$200,M1,FALSE)</f>
        <v>0</v>
      </c>
      <c r="N377" s="74">
        <f>VLOOKUP($C$377,[77]납품수량!$B$3:$AI$200,N1,FALSE)</f>
        <v>135</v>
      </c>
      <c r="O377" s="74">
        <f>VLOOKUP($C$377,[77]납품수량!$B$3:$AI$200,O1,FALSE)</f>
        <v>0</v>
      </c>
      <c r="P377" s="74">
        <f>VLOOKUP($C$377,[77]납품수량!$B$3:$AI$200,P1,FALSE)</f>
        <v>0</v>
      </c>
      <c r="Q377" s="74">
        <f>VLOOKUP($C$377,[77]납품수량!$B$3:$AI$200,Q1,FALSE)</f>
        <v>0</v>
      </c>
      <c r="R377" s="74">
        <f>VLOOKUP($C$377,[77]납품수량!$B$3:$AI$200,R1,FALSE)</f>
        <v>0</v>
      </c>
      <c r="S377" s="74">
        <f>VLOOKUP($C$377,[77]납품수량!$B$3:$AI$200,S1,FALSE)</f>
        <v>225</v>
      </c>
      <c r="T377" s="74">
        <f>VLOOKUP($C$377,[77]납품수량!$B$3:$AI$200,T1,FALSE)</f>
        <v>0</v>
      </c>
      <c r="U377" s="74">
        <f>VLOOKUP($C$377,[77]납품수량!$B$3:$AI$200,U1,FALSE)</f>
        <v>180</v>
      </c>
      <c r="V377" s="74">
        <f>VLOOKUP($C$377,[77]납품수량!$B$3:$AI$200,V1,FALSE)</f>
        <v>0</v>
      </c>
      <c r="W377" s="74">
        <f>VLOOKUP($C$377,[77]납품수량!$B$3:$AI$200,W1,FALSE)</f>
        <v>0</v>
      </c>
      <c r="X377" s="74">
        <f>VLOOKUP($C$377,[77]납품수량!$B$3:$AI$200,X1,FALSE)</f>
        <v>0</v>
      </c>
      <c r="Y377" s="74">
        <f>VLOOKUP($C$377,[77]납품수량!$B$3:$AI$200,Y1,FALSE)</f>
        <v>45</v>
      </c>
      <c r="Z377" s="74">
        <f>VLOOKUP($C$377,[77]납품수량!$B$3:$AI$200,Z1,FALSE)</f>
        <v>225</v>
      </c>
      <c r="AA377" s="74">
        <f>VLOOKUP($C$377,[77]납품수량!$B$3:$AI$200,AA1,FALSE)</f>
        <v>0</v>
      </c>
      <c r="AB377" s="74">
        <f>VLOOKUP($C$377,[77]납품수량!$B$3:$AI$200,AB1,FALSE)</f>
        <v>45</v>
      </c>
      <c r="AC377" s="74">
        <f>VLOOKUP($C$377,[77]납품수량!$B$3:$AI$200,AC1,FALSE)</f>
        <v>0</v>
      </c>
      <c r="AD377" s="74">
        <f>VLOOKUP($C$377,[77]납품수량!$B$3:$AI$200,AD1,FALSE)</f>
        <v>0</v>
      </c>
      <c r="AE377" s="74">
        <f>VLOOKUP($C$377,[77]납품수량!$B$3:$AI$200,AE1,FALSE)</f>
        <v>0</v>
      </c>
      <c r="AF377" s="74">
        <f>VLOOKUP($C$377,[77]납품수량!$B$3:$AI$200,AF1,FALSE)</f>
        <v>0</v>
      </c>
      <c r="AG377" s="74">
        <f>VLOOKUP($C$377,[77]납품수량!$B$3:$AI$200,AG1,FALSE)</f>
        <v>135</v>
      </c>
      <c r="AH377" s="74">
        <f>VLOOKUP($C$377,[77]납품수량!$B$3:$AI$200,AH1,FALSE)</f>
        <v>0</v>
      </c>
      <c r="AI377" s="74">
        <f>VLOOKUP($C$377,[77]납품수량!$B$3:$AI$200,AI1,FALSE)</f>
        <v>0</v>
      </c>
      <c r="AJ377" s="74">
        <f>VLOOKUP($C$377,[77]납품수량!$B$3:$AI$200,AJ1,FALSE)</f>
        <v>0</v>
      </c>
      <c r="AK377" s="74">
        <f>VLOOKUP($C$377,[77]납품수량!$B$3:$AI$200,AK1,FALSE)</f>
        <v>0</v>
      </c>
      <c r="AL377" s="74">
        <f>SUM(G377:AK377)</f>
        <v>990</v>
      </c>
      <c r="AM377" s="61"/>
      <c r="AN377" s="61"/>
      <c r="AO377" s="61"/>
      <c r="AP377" s="61"/>
      <c r="AQ377" s="61"/>
      <c r="AR377" s="61"/>
      <c r="AS377" s="61"/>
      <c r="AT377" s="61"/>
      <c r="AU377" s="61"/>
      <c r="AV377" s="61"/>
      <c r="AW377" s="61"/>
      <c r="AX377" s="61"/>
      <c r="AY377" s="61"/>
      <c r="AZ377" s="61"/>
      <c r="BA377" s="61"/>
      <c r="BB377" s="61"/>
      <c r="BC377" s="61"/>
      <c r="BD377" s="61"/>
      <c r="BE377" s="61"/>
      <c r="BF377" s="61"/>
      <c r="BG377" s="61"/>
      <c r="BH377" s="61"/>
      <c r="BI377" s="61"/>
      <c r="BJ377" s="61"/>
      <c r="BK377" s="61"/>
      <c r="BL377" s="61"/>
      <c r="BM377" s="61"/>
      <c r="BN377" s="61"/>
      <c r="BO377" s="61"/>
      <c r="BP377" s="61"/>
      <c r="BQ377" s="61"/>
      <c r="BR377" s="61"/>
      <c r="BS377" s="61"/>
      <c r="BT377" s="61"/>
      <c r="BU377" s="61"/>
      <c r="BV377" s="61"/>
      <c r="BW377" s="61"/>
      <c r="BX377" s="61"/>
      <c r="BY377" s="61"/>
      <c r="BZ377" s="61"/>
      <c r="CA377" s="61"/>
      <c r="CB377" s="61"/>
      <c r="CC377" s="61"/>
      <c r="CD377" s="61"/>
      <c r="CE377" s="61"/>
      <c r="CF377" s="61"/>
      <c r="CG377" s="61"/>
      <c r="CH377" s="61"/>
      <c r="CI377" s="61"/>
      <c r="CJ377" s="61"/>
      <c r="CK377" s="61"/>
      <c r="CL377" s="61"/>
      <c r="CM377" s="61"/>
      <c r="CN377" s="61"/>
      <c r="CO377" s="61"/>
      <c r="CP377" s="61"/>
      <c r="CQ377" s="61"/>
      <c r="CR377" s="61"/>
      <c r="CS377" s="61"/>
      <c r="CT377" s="61"/>
      <c r="CU377" s="61"/>
      <c r="CV377" s="61"/>
      <c r="CW377" s="61"/>
      <c r="CX377" s="61"/>
      <c r="CY377" s="61"/>
      <c r="CZ377" s="61"/>
      <c r="DA377" s="61"/>
      <c r="DB377" s="61"/>
    </row>
    <row r="378" spans="1:106" s="58" customFormat="1" ht="16.5" customHeight="1">
      <c r="A378" s="70"/>
      <c r="B378" s="767"/>
      <c r="C378" s="730"/>
      <c r="D378" s="719"/>
      <c r="E378" s="719"/>
      <c r="F378" s="719"/>
      <c r="G378" s="74">
        <f>$F$377*G377</f>
        <v>0</v>
      </c>
      <c r="H378" s="74">
        <f t="shared" ref="H378:AK378" si="188">$F$377*H377</f>
        <v>0</v>
      </c>
      <c r="I378" s="74">
        <f t="shared" si="188"/>
        <v>0</v>
      </c>
      <c r="J378" s="74">
        <f t="shared" si="188"/>
        <v>0</v>
      </c>
      <c r="K378" s="74">
        <f t="shared" si="188"/>
        <v>0</v>
      </c>
      <c r="L378" s="74">
        <f t="shared" si="188"/>
        <v>0</v>
      </c>
      <c r="M378" s="74">
        <f t="shared" si="188"/>
        <v>0</v>
      </c>
      <c r="N378" s="74">
        <f t="shared" si="188"/>
        <v>999945</v>
      </c>
      <c r="O378" s="74">
        <f t="shared" si="188"/>
        <v>0</v>
      </c>
      <c r="P378" s="74">
        <f t="shared" si="188"/>
        <v>0</v>
      </c>
      <c r="Q378" s="74">
        <f t="shared" si="188"/>
        <v>0</v>
      </c>
      <c r="R378" s="74">
        <f t="shared" si="188"/>
        <v>0</v>
      </c>
      <c r="S378" s="74">
        <f t="shared" si="188"/>
        <v>1666575</v>
      </c>
      <c r="T378" s="74">
        <f t="shared" si="188"/>
        <v>0</v>
      </c>
      <c r="U378" s="74">
        <f t="shared" si="188"/>
        <v>1333260</v>
      </c>
      <c r="V378" s="74">
        <f t="shared" si="188"/>
        <v>0</v>
      </c>
      <c r="W378" s="74">
        <f t="shared" si="188"/>
        <v>0</v>
      </c>
      <c r="X378" s="74">
        <f t="shared" si="188"/>
        <v>0</v>
      </c>
      <c r="Y378" s="74">
        <f t="shared" si="188"/>
        <v>333315</v>
      </c>
      <c r="Z378" s="74">
        <f t="shared" si="188"/>
        <v>1666575</v>
      </c>
      <c r="AA378" s="74">
        <f t="shared" si="188"/>
        <v>0</v>
      </c>
      <c r="AB378" s="74">
        <f t="shared" si="188"/>
        <v>333315</v>
      </c>
      <c r="AC378" s="74">
        <f t="shared" si="188"/>
        <v>0</v>
      </c>
      <c r="AD378" s="74">
        <f t="shared" si="188"/>
        <v>0</v>
      </c>
      <c r="AE378" s="74">
        <f t="shared" si="188"/>
        <v>0</v>
      </c>
      <c r="AF378" s="74">
        <f t="shared" si="188"/>
        <v>0</v>
      </c>
      <c r="AG378" s="74">
        <f t="shared" si="188"/>
        <v>999945</v>
      </c>
      <c r="AH378" s="74">
        <f t="shared" si="188"/>
        <v>0</v>
      </c>
      <c r="AI378" s="74">
        <f t="shared" si="188"/>
        <v>0</v>
      </c>
      <c r="AJ378" s="74">
        <f t="shared" si="188"/>
        <v>0</v>
      </c>
      <c r="AK378" s="74">
        <f t="shared" si="188"/>
        <v>0</v>
      </c>
      <c r="AL378" s="74">
        <f>F377*AL377</f>
        <v>7332930</v>
      </c>
      <c r="AM378" s="61"/>
      <c r="AN378" s="61"/>
      <c r="AO378" s="61"/>
      <c r="AP378" s="61"/>
      <c r="AQ378" s="61"/>
      <c r="AR378" s="61"/>
      <c r="AS378" s="61"/>
      <c r="AT378" s="61"/>
      <c r="AU378" s="61"/>
      <c r="AV378" s="61"/>
      <c r="AW378" s="61"/>
      <c r="AX378" s="61"/>
      <c r="AY378" s="61"/>
      <c r="AZ378" s="61"/>
      <c r="BA378" s="61"/>
      <c r="BB378" s="61"/>
      <c r="BC378" s="61"/>
      <c r="BD378" s="61"/>
      <c r="BE378" s="61"/>
      <c r="BF378" s="61"/>
      <c r="BG378" s="61"/>
      <c r="BH378" s="61"/>
      <c r="BI378" s="61"/>
      <c r="BJ378" s="61"/>
      <c r="BK378" s="61"/>
      <c r="BL378" s="61"/>
      <c r="BM378" s="61"/>
      <c r="BN378" s="61"/>
      <c r="BO378" s="61"/>
      <c r="BP378" s="61"/>
      <c r="BQ378" s="61"/>
      <c r="BR378" s="61"/>
      <c r="BS378" s="61"/>
      <c r="BT378" s="61"/>
      <c r="BU378" s="61"/>
      <c r="BV378" s="61"/>
      <c r="BW378" s="61"/>
      <c r="BX378" s="61"/>
      <c r="BY378" s="61"/>
      <c r="BZ378" s="61"/>
      <c r="CA378" s="61"/>
      <c r="CB378" s="61"/>
      <c r="CC378" s="61"/>
      <c r="CD378" s="61"/>
      <c r="CE378" s="61"/>
      <c r="CF378" s="61"/>
      <c r="CG378" s="61"/>
      <c r="CH378" s="61"/>
      <c r="CI378" s="61"/>
      <c r="CJ378" s="61"/>
      <c r="CK378" s="61"/>
      <c r="CL378" s="61"/>
      <c r="CM378" s="61"/>
      <c r="CN378" s="61"/>
      <c r="CO378" s="61"/>
      <c r="CP378" s="61"/>
      <c r="CQ378" s="61"/>
      <c r="CR378" s="61"/>
      <c r="CS378" s="61"/>
      <c r="CT378" s="61"/>
      <c r="CU378" s="61"/>
      <c r="CV378" s="61"/>
      <c r="CW378" s="61"/>
      <c r="CX378" s="61"/>
      <c r="CY378" s="61"/>
      <c r="CZ378" s="61"/>
      <c r="DA378" s="61"/>
      <c r="DB378" s="61"/>
    </row>
    <row r="379" spans="1:106" s="58" customFormat="1" ht="16.5" customHeight="1">
      <c r="A379" s="70" t="s">
        <v>425</v>
      </c>
      <c r="B379" s="767"/>
      <c r="C379" s="724" t="s">
        <v>27</v>
      </c>
      <c r="D379" s="718" t="str">
        <f>[76]납품수량!C88</f>
        <v>BRACKET MECHANISM GUIDE FRONT LH</v>
      </c>
      <c r="E379" s="718" t="str">
        <f>[76]납품수량!D88</f>
        <v>IK</v>
      </c>
      <c r="F379" s="718">
        <f>VLOOKUP(C379,'[72]납품수량(영업)'!$C$3:$F$260,4,FALSE)</f>
        <v>829</v>
      </c>
      <c r="G379" s="74">
        <f>VLOOKUP($C$379,[77]납품수량!$B$3:$AI$200,G1,FALSE)</f>
        <v>0</v>
      </c>
      <c r="H379" s="74">
        <f>VLOOKUP($C$379,[77]납품수량!$B$3:$AI$200,H1,FALSE)</f>
        <v>0</v>
      </c>
      <c r="I379" s="74">
        <f>VLOOKUP($C$379,[77]납품수량!$B$3:$AI$200,I1,FALSE)</f>
        <v>0</v>
      </c>
      <c r="J379" s="74">
        <f>VLOOKUP($C$379,[77]납품수량!$B$3:$AI$200,J1,FALSE)</f>
        <v>0</v>
      </c>
      <c r="K379" s="74">
        <f>VLOOKUP($C$379,[77]납품수량!$B$3:$AI$200,K1,FALSE)</f>
        <v>0</v>
      </c>
      <c r="L379" s="74">
        <f>VLOOKUP($C$379,[77]납품수량!$B$3:$AI$200,L1,FALSE)</f>
        <v>0</v>
      </c>
      <c r="M379" s="74">
        <f>VLOOKUP($C$379,[77]납품수량!$B$3:$AI$200,M1,FALSE)</f>
        <v>0</v>
      </c>
      <c r="N379" s="74">
        <f>VLOOKUP($C$379,[77]납품수량!$B$3:$AI$200,N1,FALSE)</f>
        <v>0</v>
      </c>
      <c r="O379" s="74">
        <f>VLOOKUP($C$379,[77]납품수량!$B$3:$AI$200,O1,FALSE)</f>
        <v>100</v>
      </c>
      <c r="P379" s="74">
        <f>VLOOKUP($C$379,[77]납품수량!$B$3:$AI$200,P1,FALSE)</f>
        <v>0</v>
      </c>
      <c r="Q379" s="74">
        <f>VLOOKUP($C$379,[77]납품수량!$B$3:$AI$200,Q1,FALSE)</f>
        <v>0</v>
      </c>
      <c r="R379" s="74">
        <f>VLOOKUP($C$379,[77]납품수량!$B$3:$AI$200,R1,FALSE)</f>
        <v>100</v>
      </c>
      <c r="S379" s="74">
        <f>VLOOKUP($C$379,[77]납품수량!$B$3:$AI$200,S1,FALSE)</f>
        <v>300</v>
      </c>
      <c r="T379" s="74">
        <f>VLOOKUP($C$379,[77]납품수량!$B$3:$AI$200,T1,FALSE)</f>
        <v>0</v>
      </c>
      <c r="U379" s="74">
        <f>VLOOKUP($C$379,[77]납품수량!$B$3:$AI$200,U1,FALSE)</f>
        <v>100</v>
      </c>
      <c r="V379" s="74">
        <f>VLOOKUP($C$379,[77]납품수량!$B$3:$AI$200,V1,FALSE)</f>
        <v>0</v>
      </c>
      <c r="W379" s="74">
        <f>VLOOKUP($C$379,[77]납품수량!$B$3:$AI$200,W1,FALSE)</f>
        <v>0</v>
      </c>
      <c r="X379" s="74">
        <f>VLOOKUP($C$379,[77]납품수량!$B$3:$AI$200,X1,FALSE)</f>
        <v>0</v>
      </c>
      <c r="Y379" s="74">
        <f>VLOOKUP($C$379,[77]납품수량!$B$3:$AI$200,Y1,FALSE)</f>
        <v>0</v>
      </c>
      <c r="Z379" s="74">
        <f>VLOOKUP($C$379,[77]납품수량!$B$3:$AI$200,Z1,FALSE)</f>
        <v>200</v>
      </c>
      <c r="AA379" s="74">
        <f>VLOOKUP($C$379,[77]납품수량!$B$3:$AI$200,AA1,FALSE)</f>
        <v>0</v>
      </c>
      <c r="AB379" s="74">
        <f>VLOOKUP($C$379,[77]납품수량!$B$3:$AI$200,AB1,FALSE)</f>
        <v>0</v>
      </c>
      <c r="AC379" s="74">
        <f>VLOOKUP($C$379,[77]납품수량!$B$3:$AI$200,AC1,FALSE)</f>
        <v>100</v>
      </c>
      <c r="AD379" s="74">
        <f>VLOOKUP($C$379,[77]납품수량!$B$3:$AI$200,AD1,FALSE)</f>
        <v>0</v>
      </c>
      <c r="AE379" s="74">
        <f>VLOOKUP($C$379,[77]납품수량!$B$3:$AI$200,AE1,FALSE)</f>
        <v>0</v>
      </c>
      <c r="AF379" s="74">
        <f>VLOOKUP($C$379,[77]납품수량!$B$3:$AI$200,AF1,FALSE)</f>
        <v>0</v>
      </c>
      <c r="AG379" s="74">
        <f>VLOOKUP($C$379,[77]납품수량!$B$3:$AI$200,AG1,FALSE)</f>
        <v>100</v>
      </c>
      <c r="AH379" s="74">
        <f>VLOOKUP($C$379,[77]납품수량!$B$3:$AI$200,AH1,FALSE)</f>
        <v>0</v>
      </c>
      <c r="AI379" s="74">
        <f>VLOOKUP($C$379,[77]납품수량!$B$3:$AI$200,AI1,FALSE)</f>
        <v>0</v>
      </c>
      <c r="AJ379" s="74">
        <f>VLOOKUP($C$379,[77]납품수량!$B$3:$AI$200,AJ1,FALSE)</f>
        <v>0</v>
      </c>
      <c r="AK379" s="74">
        <f>VLOOKUP($C$379,[77]납품수량!$B$3:$AI$200,AK1,FALSE)</f>
        <v>0</v>
      </c>
      <c r="AL379" s="74">
        <f>SUM(G379:AK379)</f>
        <v>1000</v>
      </c>
      <c r="AM379" s="61"/>
      <c r="AN379" s="61"/>
      <c r="AO379" s="61"/>
      <c r="AP379" s="61"/>
      <c r="AQ379" s="61"/>
      <c r="AR379" s="61"/>
      <c r="AS379" s="61"/>
      <c r="AT379" s="61"/>
      <c r="AU379" s="61"/>
      <c r="AV379" s="61"/>
      <c r="AW379" s="61"/>
      <c r="AX379" s="61"/>
      <c r="AY379" s="61"/>
      <c r="AZ379" s="61"/>
      <c r="BA379" s="61"/>
      <c r="BB379" s="61"/>
      <c r="BC379" s="61"/>
      <c r="BD379" s="61"/>
      <c r="BE379" s="61"/>
      <c r="BF379" s="61"/>
      <c r="BG379" s="61"/>
      <c r="BH379" s="61"/>
      <c r="BI379" s="61"/>
      <c r="BJ379" s="61"/>
      <c r="BK379" s="61"/>
      <c r="BL379" s="61"/>
      <c r="BM379" s="61"/>
      <c r="BN379" s="61"/>
      <c r="BO379" s="61"/>
      <c r="BP379" s="61"/>
      <c r="BQ379" s="61"/>
      <c r="BR379" s="61"/>
      <c r="BS379" s="61"/>
      <c r="BT379" s="61"/>
      <c r="BU379" s="61"/>
      <c r="BV379" s="61"/>
      <c r="BW379" s="61"/>
      <c r="BX379" s="61"/>
      <c r="BY379" s="61"/>
      <c r="BZ379" s="61"/>
      <c r="CA379" s="61"/>
      <c r="CB379" s="61"/>
      <c r="CC379" s="61"/>
      <c r="CD379" s="61"/>
      <c r="CE379" s="61"/>
      <c r="CF379" s="61"/>
      <c r="CG379" s="61"/>
      <c r="CH379" s="61"/>
      <c r="CI379" s="61"/>
      <c r="CJ379" s="61"/>
      <c r="CK379" s="61"/>
      <c r="CL379" s="61"/>
      <c r="CM379" s="61"/>
      <c r="CN379" s="61"/>
      <c r="CO379" s="61"/>
      <c r="CP379" s="61"/>
      <c r="CQ379" s="61"/>
      <c r="CR379" s="61"/>
      <c r="CS379" s="61"/>
      <c r="CT379" s="61"/>
      <c r="CU379" s="61"/>
      <c r="CV379" s="61"/>
      <c r="CW379" s="61"/>
      <c r="CX379" s="61"/>
      <c r="CY379" s="61"/>
      <c r="CZ379" s="61"/>
      <c r="DA379" s="61"/>
      <c r="DB379" s="61"/>
    </row>
    <row r="380" spans="1:106" s="58" customFormat="1" ht="16.5" customHeight="1">
      <c r="A380" s="70"/>
      <c r="B380" s="767"/>
      <c r="C380" s="730"/>
      <c r="D380" s="719"/>
      <c r="E380" s="719"/>
      <c r="F380" s="719"/>
      <c r="G380" s="74">
        <f>$F$379*G379</f>
        <v>0</v>
      </c>
      <c r="H380" s="74">
        <f t="shared" ref="H380:AK380" si="189">$F$379*H379</f>
        <v>0</v>
      </c>
      <c r="I380" s="74">
        <f t="shared" si="189"/>
        <v>0</v>
      </c>
      <c r="J380" s="74">
        <f t="shared" si="189"/>
        <v>0</v>
      </c>
      <c r="K380" s="74">
        <f t="shared" si="189"/>
        <v>0</v>
      </c>
      <c r="L380" s="74">
        <f t="shared" si="189"/>
        <v>0</v>
      </c>
      <c r="M380" s="74">
        <f t="shared" si="189"/>
        <v>0</v>
      </c>
      <c r="N380" s="74">
        <f t="shared" si="189"/>
        <v>0</v>
      </c>
      <c r="O380" s="74">
        <f t="shared" si="189"/>
        <v>82900</v>
      </c>
      <c r="P380" s="74">
        <f t="shared" si="189"/>
        <v>0</v>
      </c>
      <c r="Q380" s="74">
        <f t="shared" si="189"/>
        <v>0</v>
      </c>
      <c r="R380" s="74">
        <f t="shared" si="189"/>
        <v>82900</v>
      </c>
      <c r="S380" s="74">
        <f t="shared" si="189"/>
        <v>248700</v>
      </c>
      <c r="T380" s="74">
        <f t="shared" si="189"/>
        <v>0</v>
      </c>
      <c r="U380" s="74">
        <f t="shared" si="189"/>
        <v>82900</v>
      </c>
      <c r="V380" s="74">
        <f t="shared" si="189"/>
        <v>0</v>
      </c>
      <c r="W380" s="74">
        <f t="shared" si="189"/>
        <v>0</v>
      </c>
      <c r="X380" s="74">
        <f t="shared" si="189"/>
        <v>0</v>
      </c>
      <c r="Y380" s="74">
        <f t="shared" si="189"/>
        <v>0</v>
      </c>
      <c r="Z380" s="74">
        <f t="shared" si="189"/>
        <v>165800</v>
      </c>
      <c r="AA380" s="74">
        <f t="shared" si="189"/>
        <v>0</v>
      </c>
      <c r="AB380" s="74">
        <f t="shared" si="189"/>
        <v>0</v>
      </c>
      <c r="AC380" s="74">
        <f t="shared" si="189"/>
        <v>82900</v>
      </c>
      <c r="AD380" s="74">
        <f t="shared" si="189"/>
        <v>0</v>
      </c>
      <c r="AE380" s="74">
        <f t="shared" si="189"/>
        <v>0</v>
      </c>
      <c r="AF380" s="74">
        <f t="shared" si="189"/>
        <v>0</v>
      </c>
      <c r="AG380" s="74">
        <f t="shared" si="189"/>
        <v>82900</v>
      </c>
      <c r="AH380" s="74">
        <f t="shared" si="189"/>
        <v>0</v>
      </c>
      <c r="AI380" s="74">
        <f t="shared" si="189"/>
        <v>0</v>
      </c>
      <c r="AJ380" s="74">
        <f t="shared" si="189"/>
        <v>0</v>
      </c>
      <c r="AK380" s="74">
        <f t="shared" si="189"/>
        <v>0</v>
      </c>
      <c r="AL380" s="74">
        <f>F379*AL379</f>
        <v>829000</v>
      </c>
      <c r="AM380" s="61"/>
      <c r="AN380" s="61"/>
      <c r="AO380" s="61"/>
      <c r="AP380" s="61"/>
      <c r="AQ380" s="61"/>
      <c r="AR380" s="61"/>
      <c r="AS380" s="61"/>
      <c r="AT380" s="61"/>
      <c r="AU380" s="61"/>
      <c r="AV380" s="61"/>
      <c r="AW380" s="61"/>
      <c r="AX380" s="61"/>
      <c r="AY380" s="61"/>
      <c r="AZ380" s="61"/>
      <c r="BA380" s="61"/>
      <c r="BB380" s="61"/>
      <c r="BC380" s="61"/>
      <c r="BD380" s="61"/>
      <c r="BE380" s="61"/>
      <c r="BF380" s="61"/>
      <c r="BG380" s="61"/>
      <c r="BH380" s="61"/>
      <c r="BI380" s="61"/>
      <c r="BJ380" s="61"/>
      <c r="BK380" s="61"/>
      <c r="BL380" s="61"/>
      <c r="BM380" s="61"/>
      <c r="BN380" s="61"/>
      <c r="BO380" s="61"/>
      <c r="BP380" s="61"/>
      <c r="BQ380" s="61"/>
      <c r="BR380" s="61"/>
      <c r="BS380" s="61"/>
      <c r="BT380" s="61"/>
      <c r="BU380" s="61"/>
      <c r="BV380" s="61"/>
      <c r="BW380" s="61"/>
      <c r="BX380" s="61"/>
      <c r="BY380" s="61"/>
      <c r="BZ380" s="61"/>
      <c r="CA380" s="61"/>
      <c r="CB380" s="61"/>
      <c r="CC380" s="61"/>
      <c r="CD380" s="61"/>
      <c r="CE380" s="61"/>
      <c r="CF380" s="61"/>
      <c r="CG380" s="61"/>
      <c r="CH380" s="61"/>
      <c r="CI380" s="61"/>
      <c r="CJ380" s="61"/>
      <c r="CK380" s="61"/>
      <c r="CL380" s="61"/>
      <c r="CM380" s="61"/>
      <c r="CN380" s="61"/>
      <c r="CO380" s="61"/>
      <c r="CP380" s="61"/>
      <c r="CQ380" s="61"/>
      <c r="CR380" s="61"/>
      <c r="CS380" s="61"/>
      <c r="CT380" s="61"/>
      <c r="CU380" s="61"/>
      <c r="CV380" s="61"/>
      <c r="CW380" s="61"/>
      <c r="CX380" s="61"/>
      <c r="CY380" s="61"/>
      <c r="CZ380" s="61"/>
      <c r="DA380" s="61"/>
      <c r="DB380" s="61"/>
    </row>
    <row r="381" spans="1:106" s="58" customFormat="1" ht="16.5" customHeight="1">
      <c r="A381" s="70" t="s">
        <v>425</v>
      </c>
      <c r="B381" s="767"/>
      <c r="C381" s="724" t="s">
        <v>28</v>
      </c>
      <c r="D381" s="718" t="str">
        <f>[76]납품수량!C89</f>
        <v>BRACKET MECHANISM GUIDE FRONT RH</v>
      </c>
      <c r="E381" s="718" t="str">
        <f>[76]납품수량!D89</f>
        <v>IK</v>
      </c>
      <c r="F381" s="718">
        <f>VLOOKUP(C381,'[72]납품수량(영업)'!$C$3:$F$260,4,FALSE)</f>
        <v>829</v>
      </c>
      <c r="G381" s="74">
        <f>VLOOKUP($C$381,[77]납품수량!$B$3:$AI$200,G1,FALSE)</f>
        <v>0</v>
      </c>
      <c r="H381" s="74">
        <f>VLOOKUP($C$381,[77]납품수량!$B$3:$AI$200,H1,FALSE)</f>
        <v>0</v>
      </c>
      <c r="I381" s="74">
        <f>VLOOKUP($C$381,[77]납품수량!$B$3:$AI$200,I1,FALSE)</f>
        <v>0</v>
      </c>
      <c r="J381" s="74">
        <f>VLOOKUP($C$381,[77]납품수량!$B$3:$AI$200,J1,FALSE)</f>
        <v>0</v>
      </c>
      <c r="K381" s="74">
        <f>VLOOKUP($C$381,[77]납품수량!$B$3:$AI$200,K1,FALSE)</f>
        <v>0</v>
      </c>
      <c r="L381" s="74">
        <f>VLOOKUP($C$381,[77]납품수량!$B$3:$AI$200,L1,FALSE)</f>
        <v>0</v>
      </c>
      <c r="M381" s="74">
        <f>VLOOKUP($C$381,[77]납품수량!$B$3:$AI$200,M1,FALSE)</f>
        <v>0</v>
      </c>
      <c r="N381" s="74">
        <f>VLOOKUP($C$381,[77]납품수량!$B$3:$AI$200,N1,FALSE)</f>
        <v>0</v>
      </c>
      <c r="O381" s="74">
        <f>VLOOKUP($C$381,[77]납품수량!$B$3:$AI$200,O1,FALSE)</f>
        <v>200</v>
      </c>
      <c r="P381" s="74">
        <f>VLOOKUP($C$381,[77]납품수량!$B$3:$AI$200,P1,FALSE)</f>
        <v>0</v>
      </c>
      <c r="Q381" s="74">
        <f>VLOOKUP($C$381,[77]납품수량!$B$3:$AI$200,Q1,FALSE)</f>
        <v>0</v>
      </c>
      <c r="R381" s="74">
        <f>VLOOKUP($C$381,[77]납품수량!$B$3:$AI$200,R1,FALSE)</f>
        <v>200</v>
      </c>
      <c r="S381" s="74">
        <f>VLOOKUP($C$381,[77]납품수량!$B$3:$AI$200,S1,FALSE)</f>
        <v>300</v>
      </c>
      <c r="T381" s="74">
        <f>VLOOKUP($C$381,[77]납품수량!$B$3:$AI$200,T1,FALSE)</f>
        <v>0</v>
      </c>
      <c r="U381" s="74">
        <f>VLOOKUP($C$381,[77]납품수량!$B$3:$AI$200,U1,FALSE)</f>
        <v>100</v>
      </c>
      <c r="V381" s="74">
        <f>VLOOKUP($C$381,[77]납품수량!$B$3:$AI$200,V1,FALSE)</f>
        <v>0</v>
      </c>
      <c r="W381" s="74">
        <f>VLOOKUP($C$381,[77]납품수량!$B$3:$AI$200,W1,FALSE)</f>
        <v>0</v>
      </c>
      <c r="X381" s="74">
        <f>VLOOKUP($C$381,[77]납품수량!$B$3:$AI$200,X1,FALSE)</f>
        <v>0</v>
      </c>
      <c r="Y381" s="74">
        <f>VLOOKUP($C$381,[77]납품수량!$B$3:$AI$200,Y1,FALSE)</f>
        <v>0</v>
      </c>
      <c r="Z381" s="74">
        <f>VLOOKUP($C$381,[77]납품수량!$B$3:$AI$200,Z1,FALSE)</f>
        <v>0</v>
      </c>
      <c r="AA381" s="74">
        <f>VLOOKUP($C$381,[77]납품수량!$B$3:$AI$200,AA1,FALSE)</f>
        <v>0</v>
      </c>
      <c r="AB381" s="74">
        <f>VLOOKUP($C$381,[77]납품수량!$B$3:$AI$200,AB1,FALSE)</f>
        <v>0</v>
      </c>
      <c r="AC381" s="74">
        <f>VLOOKUP($C$381,[77]납품수량!$B$3:$AI$200,AC1,FALSE)</f>
        <v>300</v>
      </c>
      <c r="AD381" s="74">
        <f>VLOOKUP($C$381,[77]납품수량!$B$3:$AI$200,AD1,FALSE)</f>
        <v>0</v>
      </c>
      <c r="AE381" s="74">
        <f>VLOOKUP($C$381,[77]납품수량!$B$3:$AI$200,AE1,FALSE)</f>
        <v>0</v>
      </c>
      <c r="AF381" s="74">
        <f>VLOOKUP($C$381,[77]납품수량!$B$3:$AI$200,AF1,FALSE)</f>
        <v>0</v>
      </c>
      <c r="AG381" s="74">
        <f>VLOOKUP($C$381,[77]납품수량!$B$3:$AI$200,AG1,FALSE)</f>
        <v>100</v>
      </c>
      <c r="AH381" s="74">
        <f>VLOOKUP($C$381,[77]납품수량!$B$3:$AI$200,AH1,FALSE)</f>
        <v>0</v>
      </c>
      <c r="AI381" s="74">
        <f>VLOOKUP($C$381,[77]납품수량!$B$3:$AI$200,AI1,FALSE)</f>
        <v>0</v>
      </c>
      <c r="AJ381" s="74">
        <f>VLOOKUP($C$381,[77]납품수량!$B$3:$AI$200,AJ1,FALSE)</f>
        <v>0</v>
      </c>
      <c r="AK381" s="74">
        <f>VLOOKUP($C$381,[77]납품수량!$B$3:$AI$200,AK1,FALSE)</f>
        <v>0</v>
      </c>
      <c r="AL381" s="74">
        <f>SUM(G381:AK381)</f>
        <v>1200</v>
      </c>
      <c r="AM381" s="61"/>
      <c r="AN381" s="61"/>
      <c r="AO381" s="61"/>
      <c r="AP381" s="61"/>
      <c r="AQ381" s="61"/>
      <c r="AR381" s="61"/>
      <c r="AS381" s="61"/>
      <c r="AT381" s="61"/>
      <c r="AU381" s="61"/>
      <c r="AV381" s="61"/>
      <c r="AW381" s="61"/>
      <c r="AX381" s="61"/>
      <c r="AY381" s="61"/>
      <c r="AZ381" s="61"/>
      <c r="BA381" s="61"/>
      <c r="BB381" s="61"/>
      <c r="BC381" s="61"/>
      <c r="BD381" s="61"/>
      <c r="BE381" s="61"/>
      <c r="BF381" s="61"/>
      <c r="BG381" s="61"/>
      <c r="BH381" s="61"/>
      <c r="BI381" s="61"/>
      <c r="BJ381" s="61"/>
      <c r="BK381" s="61"/>
      <c r="BL381" s="61"/>
      <c r="BM381" s="61"/>
      <c r="BN381" s="61"/>
      <c r="BO381" s="61"/>
      <c r="BP381" s="61"/>
      <c r="BQ381" s="61"/>
      <c r="BR381" s="61"/>
      <c r="BS381" s="61"/>
      <c r="BT381" s="61"/>
      <c r="BU381" s="61"/>
      <c r="BV381" s="61"/>
      <c r="BW381" s="61"/>
      <c r="BX381" s="61"/>
      <c r="BY381" s="61"/>
      <c r="BZ381" s="61"/>
      <c r="CA381" s="61"/>
      <c r="CB381" s="61"/>
      <c r="CC381" s="61"/>
      <c r="CD381" s="61"/>
      <c r="CE381" s="61"/>
      <c r="CF381" s="61"/>
      <c r="CG381" s="61"/>
      <c r="CH381" s="61"/>
      <c r="CI381" s="61"/>
      <c r="CJ381" s="61"/>
      <c r="CK381" s="61"/>
      <c r="CL381" s="61"/>
      <c r="CM381" s="61"/>
      <c r="CN381" s="61"/>
      <c r="CO381" s="61"/>
      <c r="CP381" s="61"/>
      <c r="CQ381" s="61"/>
      <c r="CR381" s="61"/>
      <c r="CS381" s="61"/>
      <c r="CT381" s="61"/>
      <c r="CU381" s="61"/>
      <c r="CV381" s="61"/>
      <c r="CW381" s="61"/>
      <c r="CX381" s="61"/>
      <c r="CY381" s="61"/>
      <c r="CZ381" s="61"/>
      <c r="DA381" s="61"/>
      <c r="DB381" s="61"/>
    </row>
    <row r="382" spans="1:106" s="58" customFormat="1" ht="16.5" customHeight="1">
      <c r="A382" s="70"/>
      <c r="B382" s="767"/>
      <c r="C382" s="730"/>
      <c r="D382" s="719"/>
      <c r="E382" s="719"/>
      <c r="F382" s="719"/>
      <c r="G382" s="74">
        <f>$F$381*G381</f>
        <v>0</v>
      </c>
      <c r="H382" s="74">
        <f t="shared" ref="H382:AK382" si="190">$F$381*H381</f>
        <v>0</v>
      </c>
      <c r="I382" s="74">
        <f t="shared" si="190"/>
        <v>0</v>
      </c>
      <c r="J382" s="74">
        <f t="shared" si="190"/>
        <v>0</v>
      </c>
      <c r="K382" s="74">
        <f t="shared" si="190"/>
        <v>0</v>
      </c>
      <c r="L382" s="74">
        <f t="shared" si="190"/>
        <v>0</v>
      </c>
      <c r="M382" s="74">
        <f t="shared" si="190"/>
        <v>0</v>
      </c>
      <c r="N382" s="74">
        <f t="shared" si="190"/>
        <v>0</v>
      </c>
      <c r="O382" s="74">
        <f t="shared" si="190"/>
        <v>165800</v>
      </c>
      <c r="P382" s="74">
        <f t="shared" si="190"/>
        <v>0</v>
      </c>
      <c r="Q382" s="74">
        <f t="shared" si="190"/>
        <v>0</v>
      </c>
      <c r="R382" s="74">
        <f t="shared" si="190"/>
        <v>165800</v>
      </c>
      <c r="S382" s="74">
        <f t="shared" si="190"/>
        <v>248700</v>
      </c>
      <c r="T382" s="74">
        <f t="shared" si="190"/>
        <v>0</v>
      </c>
      <c r="U382" s="74">
        <f t="shared" si="190"/>
        <v>82900</v>
      </c>
      <c r="V382" s="74">
        <f t="shared" si="190"/>
        <v>0</v>
      </c>
      <c r="W382" s="74">
        <f t="shared" si="190"/>
        <v>0</v>
      </c>
      <c r="X382" s="74">
        <f t="shared" si="190"/>
        <v>0</v>
      </c>
      <c r="Y382" s="74">
        <f t="shared" si="190"/>
        <v>0</v>
      </c>
      <c r="Z382" s="74">
        <f t="shared" si="190"/>
        <v>0</v>
      </c>
      <c r="AA382" s="74">
        <f t="shared" si="190"/>
        <v>0</v>
      </c>
      <c r="AB382" s="74">
        <f t="shared" si="190"/>
        <v>0</v>
      </c>
      <c r="AC382" s="74">
        <f t="shared" si="190"/>
        <v>248700</v>
      </c>
      <c r="AD382" s="74">
        <f t="shared" si="190"/>
        <v>0</v>
      </c>
      <c r="AE382" s="74">
        <f t="shared" si="190"/>
        <v>0</v>
      </c>
      <c r="AF382" s="74">
        <f t="shared" si="190"/>
        <v>0</v>
      </c>
      <c r="AG382" s="74">
        <f t="shared" si="190"/>
        <v>82900</v>
      </c>
      <c r="AH382" s="74">
        <f t="shared" si="190"/>
        <v>0</v>
      </c>
      <c r="AI382" s="74">
        <f t="shared" si="190"/>
        <v>0</v>
      </c>
      <c r="AJ382" s="74">
        <f t="shared" si="190"/>
        <v>0</v>
      </c>
      <c r="AK382" s="74">
        <f t="shared" si="190"/>
        <v>0</v>
      </c>
      <c r="AL382" s="74">
        <f>F381*AL381</f>
        <v>994800</v>
      </c>
      <c r="AM382" s="61"/>
      <c r="AN382" s="61"/>
      <c r="AO382" s="61"/>
      <c r="AP382" s="61"/>
      <c r="AQ382" s="61"/>
      <c r="AR382" s="61"/>
      <c r="AS382" s="61"/>
      <c r="AT382" s="61"/>
      <c r="AU382" s="61"/>
      <c r="AV382" s="61"/>
      <c r="AW382" s="61"/>
      <c r="AX382" s="61"/>
      <c r="AY382" s="61"/>
      <c r="AZ382" s="61"/>
      <c r="BA382" s="61"/>
      <c r="BB382" s="61"/>
      <c r="BC382" s="61"/>
      <c r="BD382" s="61"/>
      <c r="BE382" s="61"/>
      <c r="BF382" s="61"/>
      <c r="BG382" s="61"/>
      <c r="BH382" s="61"/>
      <c r="BI382" s="61"/>
      <c r="BJ382" s="61"/>
      <c r="BK382" s="61"/>
      <c r="BL382" s="61"/>
      <c r="BM382" s="61"/>
      <c r="BN382" s="61"/>
      <c r="BO382" s="61"/>
      <c r="BP382" s="61"/>
      <c r="BQ382" s="61"/>
      <c r="BR382" s="61"/>
      <c r="BS382" s="61"/>
      <c r="BT382" s="61"/>
      <c r="BU382" s="61"/>
      <c r="BV382" s="61"/>
      <c r="BW382" s="61"/>
      <c r="BX382" s="61"/>
      <c r="BY382" s="61"/>
      <c r="BZ382" s="61"/>
      <c r="CA382" s="61"/>
      <c r="CB382" s="61"/>
      <c r="CC382" s="61"/>
      <c r="CD382" s="61"/>
      <c r="CE382" s="61"/>
      <c r="CF382" s="61"/>
      <c r="CG382" s="61"/>
      <c r="CH382" s="61"/>
      <c r="CI382" s="61"/>
      <c r="CJ382" s="61"/>
      <c r="CK382" s="61"/>
      <c r="CL382" s="61"/>
      <c r="CM382" s="61"/>
      <c r="CN382" s="61"/>
      <c r="CO382" s="61"/>
      <c r="CP382" s="61"/>
      <c r="CQ382" s="61"/>
      <c r="CR382" s="61"/>
      <c r="CS382" s="61"/>
      <c r="CT382" s="61"/>
      <c r="CU382" s="61"/>
      <c r="CV382" s="61"/>
      <c r="CW382" s="61"/>
      <c r="CX382" s="61"/>
      <c r="CY382" s="61"/>
      <c r="CZ382" s="61"/>
      <c r="DA382" s="61"/>
      <c r="DB382" s="61"/>
    </row>
    <row r="383" spans="1:106" s="58" customFormat="1" ht="16.5" customHeight="1">
      <c r="A383" s="70" t="s">
        <v>425</v>
      </c>
      <c r="B383" s="767"/>
      <c r="C383" s="724" t="s">
        <v>29</v>
      </c>
      <c r="D383" s="718" t="str">
        <f>[76]납품수량!C90</f>
        <v>BRACKET SIDE ASSY LH</v>
      </c>
      <c r="E383" s="718" t="str">
        <f>[76]납품수량!D90</f>
        <v>IK</v>
      </c>
      <c r="F383" s="718">
        <f>VLOOKUP(C383,'[72]납품수량(영업)'!$C$3:$F$260,4,FALSE)</f>
        <v>257</v>
      </c>
      <c r="G383" s="74">
        <f>VLOOKUP($C$383,[77]납품수량!$B$3:$AI$200,G1,FALSE)</f>
        <v>0</v>
      </c>
      <c r="H383" s="74">
        <f>VLOOKUP($C$383,[77]납품수량!$B$3:$AI$200,H1,FALSE)</f>
        <v>0</v>
      </c>
      <c r="I383" s="74">
        <f>VLOOKUP($C$383,[77]납품수량!$B$3:$AI$200,I1,FALSE)</f>
        <v>0</v>
      </c>
      <c r="J383" s="74">
        <f>VLOOKUP($C$383,[77]납품수량!$B$3:$AI$200,J1,FALSE)</f>
        <v>0</v>
      </c>
      <c r="K383" s="74">
        <f>VLOOKUP($C$383,[77]납품수량!$B$3:$AI$200,K1,FALSE)</f>
        <v>0</v>
      </c>
      <c r="L383" s="74">
        <f>VLOOKUP($C$383,[77]납품수량!$B$3:$AI$200,L1,FALSE)</f>
        <v>0</v>
      </c>
      <c r="M383" s="74">
        <f>VLOOKUP($C$383,[77]납품수량!$B$3:$AI$200,M1,FALSE)</f>
        <v>0</v>
      </c>
      <c r="N383" s="74">
        <f>VLOOKUP($C$383,[77]납품수량!$B$3:$AI$200,N1,FALSE)</f>
        <v>0</v>
      </c>
      <c r="O383" s="74">
        <f>VLOOKUP($C$383,[77]납품수량!$B$3:$AI$200,O1,FALSE)</f>
        <v>200</v>
      </c>
      <c r="P383" s="74">
        <f>VLOOKUP($C$383,[77]납품수량!$B$3:$AI$200,P1,FALSE)</f>
        <v>0</v>
      </c>
      <c r="Q383" s="74">
        <f>VLOOKUP($C$383,[77]납품수량!$B$3:$AI$200,Q1,FALSE)</f>
        <v>0</v>
      </c>
      <c r="R383" s="74">
        <f>VLOOKUP($C$383,[77]납품수량!$B$3:$AI$200,R1,FALSE)</f>
        <v>200</v>
      </c>
      <c r="S383" s="74">
        <f>VLOOKUP($C$383,[77]납품수량!$B$3:$AI$200,S1,FALSE)</f>
        <v>300</v>
      </c>
      <c r="T383" s="74">
        <f>VLOOKUP($C$383,[77]납품수량!$B$3:$AI$200,T1,FALSE)</f>
        <v>0</v>
      </c>
      <c r="U383" s="74">
        <f>VLOOKUP($C$383,[77]납품수량!$B$3:$AI$200,U1,FALSE)</f>
        <v>100</v>
      </c>
      <c r="V383" s="74">
        <f>VLOOKUP($C$383,[77]납품수량!$B$3:$AI$200,V1,FALSE)</f>
        <v>0</v>
      </c>
      <c r="W383" s="74">
        <f>VLOOKUP($C$383,[77]납품수량!$B$3:$AI$200,W1,FALSE)</f>
        <v>0</v>
      </c>
      <c r="X383" s="74">
        <f>VLOOKUP($C$383,[77]납품수량!$B$3:$AI$200,X1,FALSE)</f>
        <v>0</v>
      </c>
      <c r="Y383" s="74">
        <f>VLOOKUP($C$383,[77]납품수량!$B$3:$AI$200,Y1,FALSE)</f>
        <v>0</v>
      </c>
      <c r="Z383" s="74">
        <f>VLOOKUP($C$383,[77]납품수량!$B$3:$AI$200,Z1,FALSE)</f>
        <v>0</v>
      </c>
      <c r="AA383" s="74">
        <f>VLOOKUP($C$383,[77]납품수량!$B$3:$AI$200,AA1,FALSE)</f>
        <v>0</v>
      </c>
      <c r="AB383" s="74">
        <f>VLOOKUP($C$383,[77]납품수량!$B$3:$AI$200,AB1,FALSE)</f>
        <v>300</v>
      </c>
      <c r="AC383" s="74">
        <f>VLOOKUP($C$383,[77]납품수량!$B$3:$AI$200,AC1,FALSE)</f>
        <v>0</v>
      </c>
      <c r="AD383" s="74">
        <f>VLOOKUP($C$383,[77]납품수량!$B$3:$AI$200,AD1,FALSE)</f>
        <v>0</v>
      </c>
      <c r="AE383" s="74">
        <f>VLOOKUP($C$383,[77]납품수량!$B$3:$AI$200,AE1,FALSE)</f>
        <v>0</v>
      </c>
      <c r="AF383" s="74">
        <f>VLOOKUP($C$383,[77]납품수량!$B$3:$AI$200,AF1,FALSE)</f>
        <v>0</v>
      </c>
      <c r="AG383" s="74">
        <f>VLOOKUP($C$383,[77]납품수량!$B$3:$AI$200,AG1,FALSE)</f>
        <v>100</v>
      </c>
      <c r="AH383" s="74">
        <f>VLOOKUP($C$383,[77]납품수량!$B$3:$AI$200,AH1,FALSE)</f>
        <v>0</v>
      </c>
      <c r="AI383" s="74">
        <f>VLOOKUP($C$383,[77]납품수량!$B$3:$AI$200,AI1,FALSE)</f>
        <v>0</v>
      </c>
      <c r="AJ383" s="74">
        <f>VLOOKUP($C$383,[77]납품수량!$B$3:$AI$200,AJ1,FALSE)</f>
        <v>0</v>
      </c>
      <c r="AK383" s="74">
        <f>VLOOKUP($C$383,[77]납품수량!$B$3:$AI$200,AK1,FALSE)</f>
        <v>0</v>
      </c>
      <c r="AL383" s="74">
        <f>SUM(G383:AK383)</f>
        <v>1200</v>
      </c>
      <c r="AM383" s="61"/>
      <c r="AN383" s="61"/>
      <c r="AO383" s="61"/>
      <c r="AP383" s="61"/>
      <c r="AQ383" s="61"/>
      <c r="AR383" s="61"/>
      <c r="AS383" s="61"/>
      <c r="AT383" s="61"/>
      <c r="AU383" s="61"/>
      <c r="AV383" s="61"/>
      <c r="AW383" s="61"/>
      <c r="AX383" s="61"/>
      <c r="AY383" s="61"/>
      <c r="AZ383" s="61"/>
      <c r="BA383" s="61"/>
      <c r="BB383" s="61"/>
      <c r="BC383" s="61"/>
      <c r="BD383" s="61"/>
      <c r="BE383" s="61"/>
      <c r="BF383" s="61"/>
      <c r="BG383" s="61"/>
      <c r="BH383" s="61"/>
      <c r="BI383" s="61"/>
      <c r="BJ383" s="61"/>
      <c r="BK383" s="61"/>
      <c r="BL383" s="61"/>
      <c r="BM383" s="61"/>
      <c r="BN383" s="61"/>
      <c r="BO383" s="61"/>
      <c r="BP383" s="61"/>
      <c r="BQ383" s="61"/>
      <c r="BR383" s="61"/>
      <c r="BS383" s="61"/>
      <c r="BT383" s="61"/>
      <c r="BU383" s="61"/>
      <c r="BV383" s="61"/>
      <c r="BW383" s="61"/>
      <c r="BX383" s="61"/>
      <c r="BY383" s="61"/>
      <c r="BZ383" s="61"/>
      <c r="CA383" s="61"/>
      <c r="CB383" s="61"/>
      <c r="CC383" s="61"/>
      <c r="CD383" s="61"/>
      <c r="CE383" s="61"/>
      <c r="CF383" s="61"/>
      <c r="CG383" s="61"/>
      <c r="CH383" s="61"/>
      <c r="CI383" s="61"/>
      <c r="CJ383" s="61"/>
      <c r="CK383" s="61"/>
      <c r="CL383" s="61"/>
      <c r="CM383" s="61"/>
      <c r="CN383" s="61"/>
      <c r="CO383" s="61"/>
      <c r="CP383" s="61"/>
      <c r="CQ383" s="61"/>
      <c r="CR383" s="61"/>
      <c r="CS383" s="61"/>
      <c r="CT383" s="61"/>
      <c r="CU383" s="61"/>
      <c r="CV383" s="61"/>
      <c r="CW383" s="61"/>
      <c r="CX383" s="61"/>
      <c r="CY383" s="61"/>
      <c r="CZ383" s="61"/>
      <c r="DA383" s="61"/>
      <c r="DB383" s="61"/>
    </row>
    <row r="384" spans="1:106" s="58" customFormat="1" ht="16.5" customHeight="1">
      <c r="A384" s="70"/>
      <c r="B384" s="767"/>
      <c r="C384" s="730"/>
      <c r="D384" s="719"/>
      <c r="E384" s="719"/>
      <c r="F384" s="719"/>
      <c r="G384" s="74">
        <f>$F$383*G383</f>
        <v>0</v>
      </c>
      <c r="H384" s="74">
        <f t="shared" ref="H384:AK384" si="191">$F$383*H383</f>
        <v>0</v>
      </c>
      <c r="I384" s="74">
        <f t="shared" si="191"/>
        <v>0</v>
      </c>
      <c r="J384" s="74">
        <f t="shared" si="191"/>
        <v>0</v>
      </c>
      <c r="K384" s="74">
        <f t="shared" si="191"/>
        <v>0</v>
      </c>
      <c r="L384" s="74">
        <f t="shared" si="191"/>
        <v>0</v>
      </c>
      <c r="M384" s="74">
        <f t="shared" si="191"/>
        <v>0</v>
      </c>
      <c r="N384" s="74">
        <f t="shared" si="191"/>
        <v>0</v>
      </c>
      <c r="O384" s="74">
        <f t="shared" si="191"/>
        <v>51400</v>
      </c>
      <c r="P384" s="74">
        <f t="shared" si="191"/>
        <v>0</v>
      </c>
      <c r="Q384" s="74">
        <f t="shared" si="191"/>
        <v>0</v>
      </c>
      <c r="R384" s="74">
        <f t="shared" si="191"/>
        <v>51400</v>
      </c>
      <c r="S384" s="74">
        <f t="shared" si="191"/>
        <v>77100</v>
      </c>
      <c r="T384" s="74">
        <f t="shared" si="191"/>
        <v>0</v>
      </c>
      <c r="U384" s="74">
        <f t="shared" si="191"/>
        <v>25700</v>
      </c>
      <c r="V384" s="74">
        <f t="shared" si="191"/>
        <v>0</v>
      </c>
      <c r="W384" s="74">
        <f t="shared" si="191"/>
        <v>0</v>
      </c>
      <c r="X384" s="74">
        <f t="shared" si="191"/>
        <v>0</v>
      </c>
      <c r="Y384" s="74">
        <f t="shared" si="191"/>
        <v>0</v>
      </c>
      <c r="Z384" s="74">
        <f t="shared" si="191"/>
        <v>0</v>
      </c>
      <c r="AA384" s="74">
        <f t="shared" si="191"/>
        <v>0</v>
      </c>
      <c r="AB384" s="74">
        <f t="shared" si="191"/>
        <v>77100</v>
      </c>
      <c r="AC384" s="74">
        <f t="shared" si="191"/>
        <v>0</v>
      </c>
      <c r="AD384" s="74">
        <f t="shared" si="191"/>
        <v>0</v>
      </c>
      <c r="AE384" s="74">
        <f t="shared" si="191"/>
        <v>0</v>
      </c>
      <c r="AF384" s="74">
        <f t="shared" si="191"/>
        <v>0</v>
      </c>
      <c r="AG384" s="74">
        <f t="shared" si="191"/>
        <v>25700</v>
      </c>
      <c r="AH384" s="74">
        <f t="shared" si="191"/>
        <v>0</v>
      </c>
      <c r="AI384" s="74">
        <f t="shared" si="191"/>
        <v>0</v>
      </c>
      <c r="AJ384" s="74">
        <f t="shared" si="191"/>
        <v>0</v>
      </c>
      <c r="AK384" s="74">
        <f t="shared" si="191"/>
        <v>0</v>
      </c>
      <c r="AL384" s="74">
        <f>F383*AL383</f>
        <v>308400</v>
      </c>
      <c r="AM384" s="61"/>
      <c r="AN384" s="61"/>
      <c r="AO384" s="61"/>
      <c r="AP384" s="61"/>
      <c r="AQ384" s="61"/>
      <c r="AR384" s="61"/>
      <c r="AS384" s="61"/>
      <c r="AT384" s="61"/>
      <c r="AU384" s="61"/>
      <c r="AV384" s="61"/>
      <c r="AW384" s="61"/>
      <c r="AX384" s="61"/>
      <c r="AY384" s="61"/>
      <c r="AZ384" s="61"/>
      <c r="BA384" s="61"/>
      <c r="BB384" s="61"/>
      <c r="BC384" s="61"/>
      <c r="BD384" s="61"/>
      <c r="BE384" s="61"/>
      <c r="BF384" s="61"/>
      <c r="BG384" s="61"/>
      <c r="BH384" s="61"/>
      <c r="BI384" s="61"/>
      <c r="BJ384" s="61"/>
      <c r="BK384" s="61"/>
      <c r="BL384" s="61"/>
      <c r="BM384" s="61"/>
      <c r="BN384" s="61"/>
      <c r="BO384" s="61"/>
      <c r="BP384" s="61"/>
      <c r="BQ384" s="61"/>
      <c r="BR384" s="61"/>
      <c r="BS384" s="61"/>
      <c r="BT384" s="61"/>
      <c r="BU384" s="61"/>
      <c r="BV384" s="61"/>
      <c r="BW384" s="61"/>
      <c r="BX384" s="61"/>
      <c r="BY384" s="61"/>
      <c r="BZ384" s="61"/>
      <c r="CA384" s="61"/>
      <c r="CB384" s="61"/>
      <c r="CC384" s="61"/>
      <c r="CD384" s="61"/>
      <c r="CE384" s="61"/>
      <c r="CF384" s="61"/>
      <c r="CG384" s="61"/>
      <c r="CH384" s="61"/>
      <c r="CI384" s="61"/>
      <c r="CJ384" s="61"/>
      <c r="CK384" s="61"/>
      <c r="CL384" s="61"/>
      <c r="CM384" s="61"/>
      <c r="CN384" s="61"/>
      <c r="CO384" s="61"/>
      <c r="CP384" s="61"/>
      <c r="CQ384" s="61"/>
      <c r="CR384" s="61"/>
      <c r="CS384" s="61"/>
      <c r="CT384" s="61"/>
      <c r="CU384" s="61"/>
      <c r="CV384" s="61"/>
      <c r="CW384" s="61"/>
      <c r="CX384" s="61"/>
      <c r="CY384" s="61"/>
      <c r="CZ384" s="61"/>
      <c r="DA384" s="61"/>
      <c r="DB384" s="61"/>
    </row>
    <row r="385" spans="1:106" s="58" customFormat="1" ht="16.5" customHeight="1">
      <c r="A385" s="70" t="s">
        <v>425</v>
      </c>
      <c r="B385" s="767"/>
      <c r="C385" s="724" t="s">
        <v>30</v>
      </c>
      <c r="D385" s="718" t="str">
        <f>[76]납품수량!C91</f>
        <v>BRACKET SIDE ASSY RH</v>
      </c>
      <c r="E385" s="718" t="str">
        <f>[76]납품수량!D91</f>
        <v>IK</v>
      </c>
      <c r="F385" s="718">
        <f>VLOOKUP(C385,'[72]납품수량(영업)'!$C$3:$F$260,4,FALSE)</f>
        <v>257</v>
      </c>
      <c r="G385" s="74">
        <f>VLOOKUP($C$385,[77]납품수량!$B$3:$AI$200,G1,FALSE)</f>
        <v>0</v>
      </c>
      <c r="H385" s="74">
        <f>VLOOKUP($C$385,[77]납품수량!$B$3:$AI$200,H1,FALSE)</f>
        <v>0</v>
      </c>
      <c r="I385" s="74">
        <f>VLOOKUP($C$385,[77]납품수량!$B$3:$AI$200,I1,FALSE)</f>
        <v>0</v>
      </c>
      <c r="J385" s="74">
        <f>VLOOKUP($C$385,[77]납품수량!$B$3:$AI$200,J1,FALSE)</f>
        <v>0</v>
      </c>
      <c r="K385" s="74">
        <f>VLOOKUP($C$385,[77]납품수량!$B$3:$AI$200,K1,FALSE)</f>
        <v>0</v>
      </c>
      <c r="L385" s="74">
        <f>VLOOKUP($C$385,[77]납품수량!$B$3:$AI$200,L1,FALSE)</f>
        <v>0</v>
      </c>
      <c r="M385" s="74">
        <f>VLOOKUP($C$385,[77]납품수량!$B$3:$AI$200,M1,FALSE)</f>
        <v>0</v>
      </c>
      <c r="N385" s="74">
        <f>VLOOKUP($C$385,[77]납품수량!$B$3:$AI$200,N1,FALSE)</f>
        <v>0</v>
      </c>
      <c r="O385" s="74">
        <f>VLOOKUP($C$385,[77]납품수량!$B$3:$AI$200,O1,FALSE)</f>
        <v>200</v>
      </c>
      <c r="P385" s="74">
        <f>VLOOKUP($C$385,[77]납품수량!$B$3:$AI$200,P1,FALSE)</f>
        <v>0</v>
      </c>
      <c r="Q385" s="74">
        <f>VLOOKUP($C$385,[77]납품수량!$B$3:$AI$200,Q1,FALSE)</f>
        <v>0</v>
      </c>
      <c r="R385" s="74">
        <f>VLOOKUP($C$385,[77]납품수량!$B$3:$AI$200,R1,FALSE)</f>
        <v>200</v>
      </c>
      <c r="S385" s="74">
        <f>VLOOKUP($C$385,[77]납품수량!$B$3:$AI$200,S1,FALSE)</f>
        <v>300</v>
      </c>
      <c r="T385" s="74">
        <f>VLOOKUP($C$385,[77]납품수량!$B$3:$AI$200,T1,FALSE)</f>
        <v>0</v>
      </c>
      <c r="U385" s="74">
        <f>VLOOKUP($C$385,[77]납품수량!$B$3:$AI$200,U1,FALSE)</f>
        <v>100</v>
      </c>
      <c r="V385" s="74">
        <f>VLOOKUP($C$385,[77]납품수량!$B$3:$AI$200,V1,FALSE)</f>
        <v>0</v>
      </c>
      <c r="W385" s="74">
        <f>VLOOKUP($C$385,[77]납품수량!$B$3:$AI$200,W1,FALSE)</f>
        <v>0</v>
      </c>
      <c r="X385" s="74">
        <f>VLOOKUP($C$385,[77]납품수량!$B$3:$AI$200,X1,FALSE)</f>
        <v>0</v>
      </c>
      <c r="Y385" s="74">
        <f>VLOOKUP($C$385,[77]납품수량!$B$3:$AI$200,Y1,FALSE)</f>
        <v>0</v>
      </c>
      <c r="Z385" s="74">
        <f>VLOOKUP($C$385,[77]납품수량!$B$3:$AI$200,Z1,FALSE)</f>
        <v>0</v>
      </c>
      <c r="AA385" s="74">
        <f>VLOOKUP($C$385,[77]납품수량!$B$3:$AI$200,AA1,FALSE)</f>
        <v>0</v>
      </c>
      <c r="AB385" s="74">
        <f>VLOOKUP($C$385,[77]납품수량!$B$3:$AI$200,AB1,FALSE)</f>
        <v>300</v>
      </c>
      <c r="AC385" s="74">
        <f>VLOOKUP($C$385,[77]납품수량!$B$3:$AI$200,AC1,FALSE)</f>
        <v>0</v>
      </c>
      <c r="AD385" s="74">
        <f>VLOOKUP($C$385,[77]납품수량!$B$3:$AI$200,AD1,FALSE)</f>
        <v>0</v>
      </c>
      <c r="AE385" s="74">
        <f>VLOOKUP($C$385,[77]납품수량!$B$3:$AI$200,AE1,FALSE)</f>
        <v>0</v>
      </c>
      <c r="AF385" s="74">
        <f>VLOOKUP($C$385,[77]납품수량!$B$3:$AI$200,AF1,FALSE)</f>
        <v>0</v>
      </c>
      <c r="AG385" s="74">
        <f>VLOOKUP($C$385,[77]납품수량!$B$3:$AI$200,AG1,FALSE)</f>
        <v>100</v>
      </c>
      <c r="AH385" s="74">
        <f>VLOOKUP($C$385,[77]납품수량!$B$3:$AI$200,AH1,FALSE)</f>
        <v>0</v>
      </c>
      <c r="AI385" s="74">
        <f>VLOOKUP($C$385,[77]납품수량!$B$3:$AI$200,AI1,FALSE)</f>
        <v>0</v>
      </c>
      <c r="AJ385" s="74">
        <f>VLOOKUP($C$385,[77]납품수량!$B$3:$AI$200,AJ1,FALSE)</f>
        <v>0</v>
      </c>
      <c r="AK385" s="74">
        <f>VLOOKUP($C$385,[77]납품수량!$B$3:$AI$200,AK1,FALSE)</f>
        <v>0</v>
      </c>
      <c r="AL385" s="74">
        <f>SUM(G385:AK385)</f>
        <v>1200</v>
      </c>
      <c r="AM385" s="61"/>
      <c r="AN385" s="61"/>
      <c r="AO385" s="61"/>
      <c r="AP385" s="61"/>
      <c r="AQ385" s="61"/>
      <c r="AR385" s="61"/>
      <c r="AS385" s="61"/>
      <c r="AT385" s="61"/>
      <c r="AU385" s="61"/>
      <c r="AV385" s="61"/>
      <c r="AW385" s="61"/>
      <c r="AX385" s="61"/>
      <c r="AY385" s="61"/>
      <c r="AZ385" s="61"/>
      <c r="BA385" s="61"/>
      <c r="BB385" s="61"/>
      <c r="BC385" s="61"/>
      <c r="BD385" s="61"/>
      <c r="BE385" s="61"/>
      <c r="BF385" s="61"/>
      <c r="BG385" s="61"/>
      <c r="BH385" s="61"/>
      <c r="BI385" s="61"/>
      <c r="BJ385" s="61"/>
      <c r="BK385" s="61"/>
      <c r="BL385" s="61"/>
      <c r="BM385" s="61"/>
      <c r="BN385" s="61"/>
      <c r="BO385" s="61"/>
      <c r="BP385" s="61"/>
      <c r="BQ385" s="61"/>
      <c r="BR385" s="61"/>
      <c r="BS385" s="61"/>
      <c r="BT385" s="61"/>
      <c r="BU385" s="61"/>
      <c r="BV385" s="61"/>
      <c r="BW385" s="61"/>
      <c r="BX385" s="61"/>
      <c r="BY385" s="61"/>
      <c r="BZ385" s="61"/>
      <c r="CA385" s="61"/>
      <c r="CB385" s="61"/>
      <c r="CC385" s="61"/>
      <c r="CD385" s="61"/>
      <c r="CE385" s="61"/>
      <c r="CF385" s="61"/>
      <c r="CG385" s="61"/>
      <c r="CH385" s="61"/>
      <c r="CI385" s="61"/>
      <c r="CJ385" s="61"/>
      <c r="CK385" s="61"/>
      <c r="CL385" s="61"/>
      <c r="CM385" s="61"/>
      <c r="CN385" s="61"/>
      <c r="CO385" s="61"/>
      <c r="CP385" s="61"/>
      <c r="CQ385" s="61"/>
      <c r="CR385" s="61"/>
      <c r="CS385" s="61"/>
      <c r="CT385" s="61"/>
      <c r="CU385" s="61"/>
      <c r="CV385" s="61"/>
      <c r="CW385" s="61"/>
      <c r="CX385" s="61"/>
      <c r="CY385" s="61"/>
      <c r="CZ385" s="61"/>
      <c r="DA385" s="61"/>
      <c r="DB385" s="61"/>
    </row>
    <row r="386" spans="1:106" s="58" customFormat="1" ht="16.5" customHeight="1">
      <c r="A386" s="70"/>
      <c r="B386" s="767"/>
      <c r="C386" s="730"/>
      <c r="D386" s="719"/>
      <c r="E386" s="719"/>
      <c r="F386" s="719"/>
      <c r="G386" s="74">
        <f>$F$385*G385</f>
        <v>0</v>
      </c>
      <c r="H386" s="74">
        <f t="shared" ref="H386:AK386" si="192">$F$385*H385</f>
        <v>0</v>
      </c>
      <c r="I386" s="74">
        <f t="shared" si="192"/>
        <v>0</v>
      </c>
      <c r="J386" s="74">
        <f t="shared" si="192"/>
        <v>0</v>
      </c>
      <c r="K386" s="74">
        <f t="shared" si="192"/>
        <v>0</v>
      </c>
      <c r="L386" s="74">
        <f t="shared" si="192"/>
        <v>0</v>
      </c>
      <c r="M386" s="74">
        <f t="shared" si="192"/>
        <v>0</v>
      </c>
      <c r="N386" s="74">
        <f t="shared" si="192"/>
        <v>0</v>
      </c>
      <c r="O386" s="74">
        <f t="shared" si="192"/>
        <v>51400</v>
      </c>
      <c r="P386" s="74">
        <f t="shared" si="192"/>
        <v>0</v>
      </c>
      <c r="Q386" s="74">
        <f t="shared" si="192"/>
        <v>0</v>
      </c>
      <c r="R386" s="74">
        <f t="shared" si="192"/>
        <v>51400</v>
      </c>
      <c r="S386" s="74">
        <f t="shared" si="192"/>
        <v>77100</v>
      </c>
      <c r="T386" s="74">
        <f t="shared" si="192"/>
        <v>0</v>
      </c>
      <c r="U386" s="74">
        <f t="shared" si="192"/>
        <v>25700</v>
      </c>
      <c r="V386" s="74">
        <f t="shared" si="192"/>
        <v>0</v>
      </c>
      <c r="W386" s="74">
        <f t="shared" si="192"/>
        <v>0</v>
      </c>
      <c r="X386" s="74">
        <f t="shared" si="192"/>
        <v>0</v>
      </c>
      <c r="Y386" s="74">
        <f t="shared" si="192"/>
        <v>0</v>
      </c>
      <c r="Z386" s="74">
        <f t="shared" si="192"/>
        <v>0</v>
      </c>
      <c r="AA386" s="74">
        <f t="shared" si="192"/>
        <v>0</v>
      </c>
      <c r="AB386" s="74">
        <f t="shared" si="192"/>
        <v>77100</v>
      </c>
      <c r="AC386" s="74">
        <f t="shared" si="192"/>
        <v>0</v>
      </c>
      <c r="AD386" s="74">
        <f t="shared" si="192"/>
        <v>0</v>
      </c>
      <c r="AE386" s="74">
        <f t="shared" si="192"/>
        <v>0</v>
      </c>
      <c r="AF386" s="74">
        <f t="shared" si="192"/>
        <v>0</v>
      </c>
      <c r="AG386" s="74">
        <f t="shared" si="192"/>
        <v>25700</v>
      </c>
      <c r="AH386" s="74">
        <f t="shared" si="192"/>
        <v>0</v>
      </c>
      <c r="AI386" s="74">
        <f t="shared" si="192"/>
        <v>0</v>
      </c>
      <c r="AJ386" s="74">
        <f t="shared" si="192"/>
        <v>0</v>
      </c>
      <c r="AK386" s="74">
        <f t="shared" si="192"/>
        <v>0</v>
      </c>
      <c r="AL386" s="74">
        <f>F385*AL385</f>
        <v>308400</v>
      </c>
      <c r="AM386" s="61"/>
      <c r="AN386" s="61"/>
      <c r="AO386" s="61"/>
      <c r="AP386" s="61"/>
      <c r="AQ386" s="61"/>
      <c r="AR386" s="61"/>
      <c r="AS386" s="61"/>
      <c r="AT386" s="61"/>
      <c r="AU386" s="61"/>
      <c r="AV386" s="61"/>
      <c r="AW386" s="61"/>
      <c r="AX386" s="61"/>
      <c r="AY386" s="61"/>
      <c r="AZ386" s="61"/>
      <c r="BA386" s="61"/>
      <c r="BB386" s="61"/>
      <c r="BC386" s="61"/>
      <c r="BD386" s="61"/>
      <c r="BE386" s="61"/>
      <c r="BF386" s="61"/>
      <c r="BG386" s="61"/>
      <c r="BH386" s="61"/>
      <c r="BI386" s="61"/>
      <c r="BJ386" s="61"/>
      <c r="BK386" s="61"/>
      <c r="BL386" s="61"/>
      <c r="BM386" s="61"/>
      <c r="BN386" s="61"/>
      <c r="BO386" s="61"/>
      <c r="BP386" s="61"/>
      <c r="BQ386" s="61"/>
      <c r="BR386" s="61"/>
      <c r="BS386" s="61"/>
      <c r="BT386" s="61"/>
      <c r="BU386" s="61"/>
      <c r="BV386" s="61"/>
      <c r="BW386" s="61"/>
      <c r="BX386" s="61"/>
      <c r="BY386" s="61"/>
      <c r="BZ386" s="61"/>
      <c r="CA386" s="61"/>
      <c r="CB386" s="61"/>
      <c r="CC386" s="61"/>
      <c r="CD386" s="61"/>
      <c r="CE386" s="61"/>
      <c r="CF386" s="61"/>
      <c r="CG386" s="61"/>
      <c r="CH386" s="61"/>
      <c r="CI386" s="61"/>
      <c r="CJ386" s="61"/>
      <c r="CK386" s="61"/>
      <c r="CL386" s="61"/>
      <c r="CM386" s="61"/>
      <c r="CN386" s="61"/>
      <c r="CO386" s="61"/>
      <c r="CP386" s="61"/>
      <c r="CQ386" s="61"/>
      <c r="CR386" s="61"/>
      <c r="CS386" s="61"/>
      <c r="CT386" s="61"/>
      <c r="CU386" s="61"/>
      <c r="CV386" s="61"/>
      <c r="CW386" s="61"/>
      <c r="CX386" s="61"/>
      <c r="CY386" s="61"/>
      <c r="CZ386" s="61"/>
      <c r="DA386" s="61"/>
      <c r="DB386" s="61"/>
    </row>
    <row r="387" spans="1:106" s="58" customFormat="1" ht="16.5" customHeight="1">
      <c r="A387" s="70" t="s">
        <v>425</v>
      </c>
      <c r="B387" s="767"/>
      <c r="C387" s="724" t="s">
        <v>31</v>
      </c>
      <c r="D387" s="718" t="str">
        <f>[76]납품수량!C92</f>
        <v>MIDDLE BEAM B</v>
      </c>
      <c r="E387" s="718" t="str">
        <f>[76]납품수량!D92</f>
        <v>LX2/ON-FRONT</v>
      </c>
      <c r="F387" s="718">
        <f>VLOOKUP(C387,'[72]납품수량(영업)'!$C$3:$F$260,4,FALSE)</f>
        <v>2799</v>
      </c>
      <c r="G387" s="74">
        <f>VLOOKUP($C$387,[77]납품수량!$B$3:$AI$200,G1,FALSE)</f>
        <v>600</v>
      </c>
      <c r="H387" s="74">
        <f>VLOOKUP($C$387,[77]납품수량!$B$3:$AI$200,H1,FALSE)</f>
        <v>750</v>
      </c>
      <c r="I387" s="74">
        <f>VLOOKUP($C$387,[77]납품수량!$B$3:$AI$200,I1,FALSE)</f>
        <v>0</v>
      </c>
      <c r="J387" s="74">
        <f>VLOOKUP($C$387,[77]납품수량!$B$3:$AI$200,J1,FALSE)</f>
        <v>0</v>
      </c>
      <c r="K387" s="74">
        <f>VLOOKUP($C$387,[77]납품수량!$B$3:$AI$200,K1,FALSE)</f>
        <v>0</v>
      </c>
      <c r="L387" s="74">
        <f>VLOOKUP($C$387,[77]납품수량!$B$3:$AI$200,L1,FALSE)</f>
        <v>0</v>
      </c>
      <c r="M387" s="74">
        <f>VLOOKUP($C$387,[77]납품수량!$B$3:$AI$200,M1,FALSE)</f>
        <v>750</v>
      </c>
      <c r="N387" s="74">
        <f>VLOOKUP($C$387,[77]납품수량!$B$3:$AI$200,N1,FALSE)</f>
        <v>750</v>
      </c>
      <c r="O387" s="74">
        <f>VLOOKUP($C$387,[77]납품수량!$B$3:$AI$200,O1,FALSE)</f>
        <v>750</v>
      </c>
      <c r="P387" s="74">
        <f>VLOOKUP($C$387,[77]납품수량!$B$3:$AI$200,P1,FALSE)</f>
        <v>450</v>
      </c>
      <c r="Q387" s="74">
        <f>VLOOKUP($C$387,[77]납품수량!$B$3:$AI$200,Q1,FALSE)</f>
        <v>0</v>
      </c>
      <c r="R387" s="74">
        <f>VLOOKUP($C$387,[77]납품수량!$B$3:$AI$200,R1,FALSE)</f>
        <v>600</v>
      </c>
      <c r="S387" s="74">
        <f>VLOOKUP($C$387,[77]납품수량!$B$3:$AI$200,S1,FALSE)</f>
        <v>600</v>
      </c>
      <c r="T387" s="74">
        <f>VLOOKUP($C$387,[77]납품수량!$B$3:$AI$200,T1,FALSE)</f>
        <v>750</v>
      </c>
      <c r="U387" s="74">
        <f>VLOOKUP($C$387,[77]납품수량!$B$3:$AI$200,U1,FALSE)</f>
        <v>1050</v>
      </c>
      <c r="V387" s="74">
        <f>VLOOKUP($C$387,[77]납품수량!$B$3:$AI$200,V1,FALSE)</f>
        <v>450</v>
      </c>
      <c r="W387" s="74">
        <f>VLOOKUP($C$387,[77]납품수량!$B$3:$AI$200,W1,FALSE)</f>
        <v>0</v>
      </c>
      <c r="X387" s="74">
        <f>VLOOKUP($C$387,[77]납품수량!$B$3:$AI$200,X1,FALSE)</f>
        <v>0</v>
      </c>
      <c r="Y387" s="74">
        <f>VLOOKUP($C$387,[77]납품수량!$B$3:$AI$200,Y1,FALSE)</f>
        <v>900</v>
      </c>
      <c r="Z387" s="74">
        <f>VLOOKUP($C$387,[77]납품수량!$B$3:$AI$200,Z1,FALSE)</f>
        <v>600</v>
      </c>
      <c r="AA387" s="74">
        <f>VLOOKUP($C$387,[77]납품수량!$B$3:$AI$200,AA1,FALSE)</f>
        <v>600</v>
      </c>
      <c r="AB387" s="74">
        <f>VLOOKUP($C$387,[77]납품수량!$B$3:$AI$200,AB1,FALSE)</f>
        <v>600</v>
      </c>
      <c r="AC387" s="74">
        <f>VLOOKUP($C$387,[77]납품수량!$B$3:$AI$200,AC1,FALSE)</f>
        <v>600</v>
      </c>
      <c r="AD387" s="74">
        <f>VLOOKUP($C$387,[77]납품수량!$B$3:$AI$200,AD1,FALSE)</f>
        <v>0</v>
      </c>
      <c r="AE387" s="74">
        <f>VLOOKUP($C$387,[77]납품수량!$B$3:$AI$200,AE1,FALSE)</f>
        <v>0</v>
      </c>
      <c r="AF387" s="74">
        <f>VLOOKUP($C$387,[77]납품수량!$B$3:$AI$200,AF1,FALSE)</f>
        <v>450</v>
      </c>
      <c r="AG387" s="74">
        <f>VLOOKUP($C$387,[77]납품수량!$B$3:$AI$200,AG1,FALSE)</f>
        <v>600</v>
      </c>
      <c r="AH387" s="74">
        <f>VLOOKUP($C$387,[77]납품수량!$B$3:$AI$200,AH1,FALSE)</f>
        <v>600</v>
      </c>
      <c r="AI387" s="74">
        <f>VLOOKUP($C$387,[77]납품수량!$B$3:$AI$200,AI1,FALSE)</f>
        <v>600</v>
      </c>
      <c r="AJ387" s="74">
        <f>VLOOKUP($C$387,[77]납품수량!$B$3:$AI$200,AJ1,FALSE)</f>
        <v>600</v>
      </c>
      <c r="AK387" s="74">
        <f>VLOOKUP($C$387,[77]납품수량!$B$3:$AI$200,AK1,FALSE)</f>
        <v>0</v>
      </c>
      <c r="AL387" s="74">
        <f>SUM(G387:AK387)</f>
        <v>13650</v>
      </c>
      <c r="AM387" s="61"/>
      <c r="AN387" s="61"/>
      <c r="AO387" s="61"/>
      <c r="AP387" s="61"/>
      <c r="AQ387" s="61"/>
      <c r="AR387" s="61"/>
      <c r="AS387" s="61"/>
      <c r="AT387" s="61"/>
      <c r="AU387" s="61"/>
      <c r="AV387" s="61"/>
      <c r="AW387" s="61"/>
      <c r="AX387" s="61"/>
      <c r="AY387" s="61"/>
      <c r="AZ387" s="61"/>
      <c r="BA387" s="61"/>
      <c r="BB387" s="61"/>
      <c r="BC387" s="61"/>
      <c r="BD387" s="61"/>
      <c r="BE387" s="61"/>
      <c r="BF387" s="61"/>
      <c r="BG387" s="61"/>
      <c r="BH387" s="61"/>
      <c r="BI387" s="61"/>
      <c r="BJ387" s="61"/>
      <c r="BK387" s="61"/>
      <c r="BL387" s="61"/>
      <c r="BM387" s="61"/>
      <c r="BN387" s="61"/>
      <c r="BO387" s="61"/>
      <c r="BP387" s="61"/>
      <c r="BQ387" s="61"/>
      <c r="BR387" s="61"/>
      <c r="BS387" s="61"/>
      <c r="BT387" s="61"/>
      <c r="BU387" s="61"/>
      <c r="BV387" s="61"/>
      <c r="BW387" s="61"/>
      <c r="BX387" s="61"/>
      <c r="BY387" s="61"/>
      <c r="BZ387" s="61"/>
      <c r="CA387" s="61"/>
      <c r="CB387" s="61"/>
      <c r="CC387" s="61"/>
      <c r="CD387" s="61"/>
      <c r="CE387" s="61"/>
      <c r="CF387" s="61"/>
      <c r="CG387" s="61"/>
      <c r="CH387" s="61"/>
      <c r="CI387" s="61"/>
      <c r="CJ387" s="61"/>
      <c r="CK387" s="61"/>
      <c r="CL387" s="61"/>
      <c r="CM387" s="61"/>
      <c r="CN387" s="61"/>
      <c r="CO387" s="61"/>
      <c r="CP387" s="61"/>
      <c r="CQ387" s="61"/>
      <c r="CR387" s="61"/>
      <c r="CS387" s="61"/>
      <c r="CT387" s="61"/>
      <c r="CU387" s="61"/>
      <c r="CV387" s="61"/>
      <c r="CW387" s="61"/>
      <c r="CX387" s="61"/>
      <c r="CY387" s="61"/>
      <c r="CZ387" s="61"/>
      <c r="DA387" s="61"/>
      <c r="DB387" s="61"/>
    </row>
    <row r="388" spans="1:106" s="58" customFormat="1" ht="16.5" customHeight="1">
      <c r="A388" s="70"/>
      <c r="B388" s="767"/>
      <c r="C388" s="730"/>
      <c r="D388" s="719"/>
      <c r="E388" s="719"/>
      <c r="F388" s="719"/>
      <c r="G388" s="74">
        <f>$F$387*G387</f>
        <v>1679400</v>
      </c>
      <c r="H388" s="74">
        <f t="shared" ref="H388:AK388" si="193">$F$387*H387</f>
        <v>2099250</v>
      </c>
      <c r="I388" s="74">
        <f t="shared" si="193"/>
        <v>0</v>
      </c>
      <c r="J388" s="74">
        <f t="shared" si="193"/>
        <v>0</v>
      </c>
      <c r="K388" s="74">
        <f t="shared" si="193"/>
        <v>0</v>
      </c>
      <c r="L388" s="74">
        <f t="shared" si="193"/>
        <v>0</v>
      </c>
      <c r="M388" s="74">
        <f t="shared" si="193"/>
        <v>2099250</v>
      </c>
      <c r="N388" s="74">
        <f t="shared" si="193"/>
        <v>2099250</v>
      </c>
      <c r="O388" s="74">
        <f t="shared" si="193"/>
        <v>2099250</v>
      </c>
      <c r="P388" s="74">
        <f t="shared" si="193"/>
        <v>1259550</v>
      </c>
      <c r="Q388" s="74">
        <f t="shared" si="193"/>
        <v>0</v>
      </c>
      <c r="R388" s="74">
        <f t="shared" si="193"/>
        <v>1679400</v>
      </c>
      <c r="S388" s="74">
        <f t="shared" si="193"/>
        <v>1679400</v>
      </c>
      <c r="T388" s="74">
        <f t="shared" si="193"/>
        <v>2099250</v>
      </c>
      <c r="U388" s="74">
        <f t="shared" si="193"/>
        <v>2938950</v>
      </c>
      <c r="V388" s="74">
        <f t="shared" si="193"/>
        <v>1259550</v>
      </c>
      <c r="W388" s="74">
        <f t="shared" si="193"/>
        <v>0</v>
      </c>
      <c r="X388" s="74">
        <f t="shared" si="193"/>
        <v>0</v>
      </c>
      <c r="Y388" s="74">
        <f t="shared" si="193"/>
        <v>2519100</v>
      </c>
      <c r="Z388" s="74">
        <f t="shared" si="193"/>
        <v>1679400</v>
      </c>
      <c r="AA388" s="74">
        <f t="shared" si="193"/>
        <v>1679400</v>
      </c>
      <c r="AB388" s="74">
        <f t="shared" si="193"/>
        <v>1679400</v>
      </c>
      <c r="AC388" s="74">
        <f t="shared" si="193"/>
        <v>1679400</v>
      </c>
      <c r="AD388" s="74">
        <f t="shared" si="193"/>
        <v>0</v>
      </c>
      <c r="AE388" s="74">
        <f t="shared" si="193"/>
        <v>0</v>
      </c>
      <c r="AF388" s="74">
        <f t="shared" si="193"/>
        <v>1259550</v>
      </c>
      <c r="AG388" s="74">
        <f t="shared" si="193"/>
        <v>1679400</v>
      </c>
      <c r="AH388" s="74">
        <f t="shared" si="193"/>
        <v>1679400</v>
      </c>
      <c r="AI388" s="74">
        <f t="shared" si="193"/>
        <v>1679400</v>
      </c>
      <c r="AJ388" s="74">
        <f t="shared" si="193"/>
        <v>1679400</v>
      </c>
      <c r="AK388" s="74">
        <f t="shared" si="193"/>
        <v>0</v>
      </c>
      <c r="AL388" s="74">
        <f>F387*AL387</f>
        <v>38206350</v>
      </c>
      <c r="AM388" s="61"/>
      <c r="AN388" s="61"/>
      <c r="AO388" s="61"/>
      <c r="AP388" s="61"/>
      <c r="AQ388" s="61"/>
      <c r="AR388" s="61"/>
      <c r="AS388" s="61"/>
      <c r="AT388" s="61"/>
      <c r="AU388" s="61"/>
      <c r="AV388" s="61"/>
      <c r="AW388" s="61"/>
      <c r="AX388" s="61"/>
      <c r="AY388" s="61"/>
      <c r="AZ388" s="61"/>
      <c r="BA388" s="61"/>
      <c r="BB388" s="61"/>
      <c r="BC388" s="61"/>
      <c r="BD388" s="61"/>
      <c r="BE388" s="61"/>
      <c r="BF388" s="61"/>
      <c r="BG388" s="61"/>
      <c r="BH388" s="61"/>
      <c r="BI388" s="61"/>
      <c r="BJ388" s="61"/>
      <c r="BK388" s="61"/>
      <c r="BL388" s="61"/>
      <c r="BM388" s="61"/>
      <c r="BN388" s="61"/>
      <c r="BO388" s="61"/>
      <c r="BP388" s="61"/>
      <c r="BQ388" s="61"/>
      <c r="BR388" s="61"/>
      <c r="BS388" s="61"/>
      <c r="BT388" s="61"/>
      <c r="BU388" s="61"/>
      <c r="BV388" s="61"/>
      <c r="BW388" s="61"/>
      <c r="BX388" s="61"/>
      <c r="BY388" s="61"/>
      <c r="BZ388" s="61"/>
      <c r="CA388" s="61"/>
      <c r="CB388" s="61"/>
      <c r="CC388" s="61"/>
      <c r="CD388" s="61"/>
      <c r="CE388" s="61"/>
      <c r="CF388" s="61"/>
      <c r="CG388" s="61"/>
      <c r="CH388" s="61"/>
      <c r="CI388" s="61"/>
      <c r="CJ388" s="61"/>
      <c r="CK388" s="61"/>
      <c r="CL388" s="61"/>
      <c r="CM388" s="61"/>
      <c r="CN388" s="61"/>
      <c r="CO388" s="61"/>
      <c r="CP388" s="61"/>
      <c r="CQ388" s="61"/>
      <c r="CR388" s="61"/>
      <c r="CS388" s="61"/>
      <c r="CT388" s="61"/>
      <c r="CU388" s="61"/>
      <c r="CV388" s="61"/>
      <c r="CW388" s="61"/>
      <c r="CX388" s="61"/>
      <c r="CY388" s="61"/>
      <c r="CZ388" s="61"/>
      <c r="DA388" s="61"/>
      <c r="DB388" s="61"/>
    </row>
    <row r="389" spans="1:106" s="58" customFormat="1" ht="16.5" customHeight="1">
      <c r="A389" s="70" t="s">
        <v>425</v>
      </c>
      <c r="B389" s="767"/>
      <c r="C389" s="724" t="s">
        <v>32</v>
      </c>
      <c r="D389" s="718" t="str">
        <f>[76]납품수량!C93</f>
        <v>MIDDLE BEAM C</v>
      </c>
      <c r="E389" s="718" t="str">
        <f>[76]납품수량!D93</f>
        <v>LX2-FRONT</v>
      </c>
      <c r="F389" s="718">
        <f>VLOOKUP(C389,'[72]납품수량(영업)'!$C$3:$F$260,4,FALSE)</f>
        <v>3154</v>
      </c>
      <c r="G389" s="74">
        <f>VLOOKUP($C$389,[77]납품수량!$B$3:$AI$200,G1,FALSE)</f>
        <v>0</v>
      </c>
      <c r="H389" s="74">
        <f>VLOOKUP($C$389,[77]납품수량!$B$3:$AI$200,H1,FALSE)</f>
        <v>0</v>
      </c>
      <c r="I389" s="74">
        <f>VLOOKUP($C$389,[77]납품수량!$B$3:$AI$200,I1,FALSE)</f>
        <v>0</v>
      </c>
      <c r="J389" s="74">
        <f>VLOOKUP($C$389,[77]납품수량!$B$3:$AI$200,J1,FALSE)</f>
        <v>0</v>
      </c>
      <c r="K389" s="74">
        <f>VLOOKUP($C$389,[77]납품수량!$B$3:$AI$200,K1,FALSE)</f>
        <v>0</v>
      </c>
      <c r="L389" s="74">
        <f>VLOOKUP($C$389,[77]납품수량!$B$3:$AI$200,L1,FALSE)</f>
        <v>0</v>
      </c>
      <c r="M389" s="74">
        <f>VLOOKUP($C$389,[77]납품수량!$B$3:$AI$200,M1,FALSE)</f>
        <v>300</v>
      </c>
      <c r="N389" s="74">
        <f>VLOOKUP($C$389,[77]납품수량!$B$3:$AI$200,N1,FALSE)</f>
        <v>300</v>
      </c>
      <c r="O389" s="74">
        <f>VLOOKUP($C$389,[77]납품수량!$B$3:$AI$200,O1,FALSE)</f>
        <v>300</v>
      </c>
      <c r="P389" s="74">
        <f>VLOOKUP($C$389,[77]납품수량!$B$3:$AI$200,P1,FALSE)</f>
        <v>0</v>
      </c>
      <c r="Q389" s="74">
        <f>VLOOKUP($C$389,[77]납품수량!$B$3:$AI$200,Q1,FALSE)</f>
        <v>0</v>
      </c>
      <c r="R389" s="74">
        <f>VLOOKUP($C$389,[77]납품수량!$B$3:$AI$200,R1,FALSE)</f>
        <v>0</v>
      </c>
      <c r="S389" s="74">
        <f>VLOOKUP($C$389,[77]납품수량!$B$3:$AI$200,S1,FALSE)</f>
        <v>0</v>
      </c>
      <c r="T389" s="74">
        <f>VLOOKUP($C$389,[77]납품수량!$B$3:$AI$200,T1,FALSE)</f>
        <v>0</v>
      </c>
      <c r="U389" s="74">
        <f>VLOOKUP($C$389,[77]납품수량!$B$3:$AI$200,U1,FALSE)</f>
        <v>0</v>
      </c>
      <c r="V389" s="74">
        <f>VLOOKUP($C$389,[77]납품수량!$B$3:$AI$200,V1,FALSE)</f>
        <v>0</v>
      </c>
      <c r="W389" s="74">
        <f>VLOOKUP($C$389,[77]납품수량!$B$3:$AI$200,W1,FALSE)</f>
        <v>0</v>
      </c>
      <c r="X389" s="74">
        <f>VLOOKUP($C$389,[77]납품수량!$B$3:$AI$200,X1,FALSE)</f>
        <v>0</v>
      </c>
      <c r="Y389" s="74">
        <f>VLOOKUP($C$389,[77]납품수량!$B$3:$AI$200,Y1,FALSE)</f>
        <v>0</v>
      </c>
      <c r="Z389" s="74">
        <f>VLOOKUP($C$389,[77]납품수량!$B$3:$AI$200,Z1,FALSE)</f>
        <v>0</v>
      </c>
      <c r="AA389" s="74">
        <f>VLOOKUP($C$389,[77]납품수량!$B$3:$AI$200,AA1,FALSE)</f>
        <v>0</v>
      </c>
      <c r="AB389" s="74">
        <f>VLOOKUP($C$389,[77]납품수량!$B$3:$AI$200,AB1,FALSE)</f>
        <v>0</v>
      </c>
      <c r="AC389" s="74">
        <f>VLOOKUP($C$389,[77]납품수량!$B$3:$AI$200,AC1,FALSE)</f>
        <v>0</v>
      </c>
      <c r="AD389" s="74">
        <f>VLOOKUP($C$389,[77]납품수량!$B$3:$AI$200,AD1,FALSE)</f>
        <v>0</v>
      </c>
      <c r="AE389" s="74">
        <f>VLOOKUP($C$389,[77]납품수량!$B$3:$AI$200,AE1,FALSE)</f>
        <v>0</v>
      </c>
      <c r="AF389" s="74">
        <f>VLOOKUP($C$389,[77]납품수량!$B$3:$AI$200,AF1,FALSE)</f>
        <v>0</v>
      </c>
      <c r="AG389" s="74">
        <f>VLOOKUP($C$389,[77]납품수량!$B$3:$AI$200,AG1,FALSE)</f>
        <v>0</v>
      </c>
      <c r="AH389" s="74">
        <f>VLOOKUP($C$389,[77]납품수량!$B$3:$AI$200,AH1,FALSE)</f>
        <v>0</v>
      </c>
      <c r="AI389" s="74">
        <f>VLOOKUP($C$389,[77]납품수량!$B$3:$AI$200,AI1,FALSE)</f>
        <v>0</v>
      </c>
      <c r="AJ389" s="74">
        <f>VLOOKUP($C$389,[77]납품수량!$B$3:$AI$200,AJ1,FALSE)</f>
        <v>0</v>
      </c>
      <c r="AK389" s="74">
        <f>VLOOKUP($C$389,[77]납품수량!$B$3:$AI$200,AK1,FALSE)</f>
        <v>0</v>
      </c>
      <c r="AL389" s="74">
        <f>SUM(G389:AK389)</f>
        <v>900</v>
      </c>
      <c r="AM389" s="61"/>
      <c r="AN389" s="61"/>
      <c r="AO389" s="61"/>
      <c r="AP389" s="61"/>
      <c r="AQ389" s="61"/>
      <c r="AR389" s="61"/>
      <c r="AS389" s="61"/>
      <c r="AT389" s="61"/>
      <c r="AU389" s="61"/>
      <c r="AV389" s="61"/>
      <c r="AW389" s="61"/>
      <c r="AX389" s="61"/>
      <c r="AY389" s="61"/>
      <c r="AZ389" s="61"/>
      <c r="BA389" s="61"/>
      <c r="BB389" s="61"/>
      <c r="BC389" s="61"/>
      <c r="BD389" s="61"/>
      <c r="BE389" s="61"/>
      <c r="BF389" s="61"/>
      <c r="BG389" s="61"/>
      <c r="BH389" s="61"/>
      <c r="BI389" s="61"/>
      <c r="BJ389" s="61"/>
      <c r="BK389" s="61"/>
      <c r="BL389" s="61"/>
      <c r="BM389" s="61"/>
      <c r="BN389" s="61"/>
      <c r="BO389" s="61"/>
      <c r="BP389" s="61"/>
      <c r="BQ389" s="61"/>
      <c r="BR389" s="61"/>
      <c r="BS389" s="61"/>
      <c r="BT389" s="61"/>
      <c r="BU389" s="61"/>
      <c r="BV389" s="61"/>
      <c r="BW389" s="61"/>
      <c r="BX389" s="61"/>
      <c r="BY389" s="61"/>
      <c r="BZ389" s="61"/>
      <c r="CA389" s="61"/>
      <c r="CB389" s="61"/>
      <c r="CC389" s="61"/>
      <c r="CD389" s="61"/>
      <c r="CE389" s="61"/>
      <c r="CF389" s="61"/>
      <c r="CG389" s="61"/>
      <c r="CH389" s="61"/>
      <c r="CI389" s="61"/>
      <c r="CJ389" s="61"/>
      <c r="CK389" s="61"/>
      <c r="CL389" s="61"/>
      <c r="CM389" s="61"/>
      <c r="CN389" s="61"/>
      <c r="CO389" s="61"/>
      <c r="CP389" s="61"/>
      <c r="CQ389" s="61"/>
      <c r="CR389" s="61"/>
      <c r="CS389" s="61"/>
      <c r="CT389" s="61"/>
      <c r="CU389" s="61"/>
      <c r="CV389" s="61"/>
      <c r="CW389" s="61"/>
      <c r="CX389" s="61"/>
      <c r="CY389" s="61"/>
      <c r="CZ389" s="61"/>
      <c r="DA389" s="61"/>
      <c r="DB389" s="61"/>
    </row>
    <row r="390" spans="1:106" s="58" customFormat="1" ht="16.5" customHeight="1">
      <c r="A390" s="70"/>
      <c r="B390" s="767"/>
      <c r="C390" s="730"/>
      <c r="D390" s="719"/>
      <c r="E390" s="719"/>
      <c r="F390" s="719"/>
      <c r="G390" s="74">
        <f>$F$389*G389</f>
        <v>0</v>
      </c>
      <c r="H390" s="74">
        <f t="shared" ref="H390:AK390" si="194">$F$389*H389</f>
        <v>0</v>
      </c>
      <c r="I390" s="74">
        <f t="shared" si="194"/>
        <v>0</v>
      </c>
      <c r="J390" s="74">
        <f t="shared" si="194"/>
        <v>0</v>
      </c>
      <c r="K390" s="74">
        <f t="shared" si="194"/>
        <v>0</v>
      </c>
      <c r="L390" s="74">
        <f t="shared" si="194"/>
        <v>0</v>
      </c>
      <c r="M390" s="74">
        <f t="shared" si="194"/>
        <v>946200</v>
      </c>
      <c r="N390" s="74">
        <f t="shared" si="194"/>
        <v>946200</v>
      </c>
      <c r="O390" s="74">
        <f t="shared" si="194"/>
        <v>946200</v>
      </c>
      <c r="P390" s="74">
        <f t="shared" si="194"/>
        <v>0</v>
      </c>
      <c r="Q390" s="74">
        <f t="shared" si="194"/>
        <v>0</v>
      </c>
      <c r="R390" s="74">
        <f t="shared" si="194"/>
        <v>0</v>
      </c>
      <c r="S390" s="74">
        <f t="shared" si="194"/>
        <v>0</v>
      </c>
      <c r="T390" s="74">
        <f t="shared" si="194"/>
        <v>0</v>
      </c>
      <c r="U390" s="74">
        <f t="shared" si="194"/>
        <v>0</v>
      </c>
      <c r="V390" s="74">
        <f t="shared" si="194"/>
        <v>0</v>
      </c>
      <c r="W390" s="74">
        <f t="shared" si="194"/>
        <v>0</v>
      </c>
      <c r="X390" s="74">
        <f t="shared" si="194"/>
        <v>0</v>
      </c>
      <c r="Y390" s="74">
        <f t="shared" si="194"/>
        <v>0</v>
      </c>
      <c r="Z390" s="74">
        <f t="shared" si="194"/>
        <v>0</v>
      </c>
      <c r="AA390" s="74">
        <f t="shared" si="194"/>
        <v>0</v>
      </c>
      <c r="AB390" s="74">
        <f t="shared" si="194"/>
        <v>0</v>
      </c>
      <c r="AC390" s="74">
        <f t="shared" si="194"/>
        <v>0</v>
      </c>
      <c r="AD390" s="74">
        <f t="shared" si="194"/>
        <v>0</v>
      </c>
      <c r="AE390" s="74">
        <f t="shared" si="194"/>
        <v>0</v>
      </c>
      <c r="AF390" s="74">
        <f t="shared" si="194"/>
        <v>0</v>
      </c>
      <c r="AG390" s="74">
        <f t="shared" si="194"/>
        <v>0</v>
      </c>
      <c r="AH390" s="74">
        <f t="shared" si="194"/>
        <v>0</v>
      </c>
      <c r="AI390" s="74">
        <f t="shared" si="194"/>
        <v>0</v>
      </c>
      <c r="AJ390" s="74">
        <f t="shared" si="194"/>
        <v>0</v>
      </c>
      <c r="AK390" s="74">
        <f t="shared" si="194"/>
        <v>0</v>
      </c>
      <c r="AL390" s="74">
        <f>F389*AL389</f>
        <v>2838600</v>
      </c>
      <c r="AM390" s="61"/>
      <c r="AN390" s="61"/>
      <c r="AO390" s="61"/>
      <c r="AP390" s="61"/>
      <c r="AQ390" s="61"/>
      <c r="AR390" s="61"/>
      <c r="AS390" s="61"/>
      <c r="AT390" s="61"/>
      <c r="AU390" s="61"/>
      <c r="AV390" s="61"/>
      <c r="AW390" s="61"/>
      <c r="AX390" s="61"/>
      <c r="AY390" s="61"/>
      <c r="AZ390" s="61"/>
      <c r="BA390" s="61"/>
      <c r="BB390" s="61"/>
      <c r="BC390" s="61"/>
      <c r="BD390" s="61"/>
      <c r="BE390" s="61"/>
      <c r="BF390" s="61"/>
      <c r="BG390" s="61"/>
      <c r="BH390" s="61"/>
      <c r="BI390" s="61"/>
      <c r="BJ390" s="61"/>
      <c r="BK390" s="61"/>
      <c r="BL390" s="61"/>
      <c r="BM390" s="61"/>
      <c r="BN390" s="61"/>
      <c r="BO390" s="61"/>
      <c r="BP390" s="61"/>
      <c r="BQ390" s="61"/>
      <c r="BR390" s="61"/>
      <c r="BS390" s="61"/>
      <c r="BT390" s="61"/>
      <c r="BU390" s="61"/>
      <c r="BV390" s="61"/>
      <c r="BW390" s="61"/>
      <c r="BX390" s="61"/>
      <c r="BY390" s="61"/>
      <c r="BZ390" s="61"/>
      <c r="CA390" s="61"/>
      <c r="CB390" s="61"/>
      <c r="CC390" s="61"/>
      <c r="CD390" s="61"/>
      <c r="CE390" s="61"/>
      <c r="CF390" s="61"/>
      <c r="CG390" s="61"/>
      <c r="CH390" s="61"/>
      <c r="CI390" s="61"/>
      <c r="CJ390" s="61"/>
      <c r="CK390" s="61"/>
      <c r="CL390" s="61"/>
      <c r="CM390" s="61"/>
      <c r="CN390" s="61"/>
      <c r="CO390" s="61"/>
      <c r="CP390" s="61"/>
      <c r="CQ390" s="61"/>
      <c r="CR390" s="61"/>
      <c r="CS390" s="61"/>
      <c r="CT390" s="61"/>
      <c r="CU390" s="61"/>
      <c r="CV390" s="61"/>
      <c r="CW390" s="61"/>
      <c r="CX390" s="61"/>
      <c r="CY390" s="61"/>
      <c r="CZ390" s="61"/>
      <c r="DA390" s="61"/>
      <c r="DB390" s="61"/>
    </row>
    <row r="391" spans="1:106" s="58" customFormat="1" ht="16.5" customHeight="1">
      <c r="A391" s="70" t="s">
        <v>425</v>
      </c>
      <c r="B391" s="767"/>
      <c r="C391" s="724" t="s">
        <v>613</v>
      </c>
      <c r="D391" s="718" t="str">
        <f>[76]납품수량!C94</f>
        <v>MIDDLE BEAM C</v>
      </c>
      <c r="E391" s="718" t="str">
        <f>[76]납품수량!D94</f>
        <v>ON-FRONT</v>
      </c>
      <c r="F391" s="718">
        <f>VLOOKUP(C391,'[72]납품수량(영업)'!$C$3:$F$260,4,FALSE)</f>
        <v>3117</v>
      </c>
      <c r="G391" s="74">
        <f>VLOOKUP($C$391,[77]납품수량!$B$3:$AI$200,G1,FALSE)</f>
        <v>600</v>
      </c>
      <c r="H391" s="74">
        <f>VLOOKUP($C$391,[77]납품수량!$B$3:$AI$200,H1,FALSE)</f>
        <v>300</v>
      </c>
      <c r="I391" s="74">
        <f>VLOOKUP($C$391,[77]납품수량!$B$3:$AI$200,I1,FALSE)</f>
        <v>0</v>
      </c>
      <c r="J391" s="74">
        <f>VLOOKUP($C$391,[77]납품수량!$B$3:$AI$200,J1,FALSE)</f>
        <v>0</v>
      </c>
      <c r="K391" s="74">
        <f>VLOOKUP($C$391,[77]납품수량!$B$3:$AI$200,K1,FALSE)</f>
        <v>0</v>
      </c>
      <c r="L391" s="74">
        <f>VLOOKUP($C$391,[77]납품수량!$B$3:$AI$200,L1,FALSE)</f>
        <v>0</v>
      </c>
      <c r="M391" s="74">
        <f>VLOOKUP($C$391,[77]납품수량!$B$3:$AI$200,M1,FALSE)</f>
        <v>600</v>
      </c>
      <c r="N391" s="74">
        <f>VLOOKUP($C$391,[77]납품수량!$B$3:$AI$200,N1,FALSE)</f>
        <v>600</v>
      </c>
      <c r="O391" s="74">
        <f>VLOOKUP($C$391,[77]납품수량!$B$3:$AI$200,O1,FALSE)</f>
        <v>600</v>
      </c>
      <c r="P391" s="74">
        <f>VLOOKUP($C$391,[77]납품수량!$B$3:$AI$200,P1,FALSE)</f>
        <v>300</v>
      </c>
      <c r="Q391" s="74">
        <f>VLOOKUP($C$391,[77]납품수량!$B$3:$AI$200,Q1,FALSE)</f>
        <v>0</v>
      </c>
      <c r="R391" s="74">
        <f>VLOOKUP($C$391,[77]납품수량!$B$3:$AI$200,R1,FALSE)</f>
        <v>750</v>
      </c>
      <c r="S391" s="74">
        <f>VLOOKUP($C$391,[77]납품수량!$B$3:$AI$200,S1,FALSE)</f>
        <v>600</v>
      </c>
      <c r="T391" s="74">
        <f>VLOOKUP($C$391,[77]납품수량!$B$3:$AI$200,T1,FALSE)</f>
        <v>750</v>
      </c>
      <c r="U391" s="74">
        <f>VLOOKUP($C$391,[77]납품수량!$B$3:$AI$200,U1,FALSE)</f>
        <v>900</v>
      </c>
      <c r="V391" s="74">
        <f>VLOOKUP($C$391,[77]납품수량!$B$3:$AI$200,V1,FALSE)</f>
        <v>900</v>
      </c>
      <c r="W391" s="74">
        <f>VLOOKUP($C$391,[77]납품수량!$B$3:$AI$200,W1,FALSE)</f>
        <v>0</v>
      </c>
      <c r="X391" s="74">
        <f>VLOOKUP($C$391,[77]납품수량!$B$3:$AI$200,X1,FALSE)</f>
        <v>0</v>
      </c>
      <c r="Y391" s="74">
        <f>VLOOKUP($C$391,[77]납품수량!$B$3:$AI$200,Y1,FALSE)</f>
        <v>600</v>
      </c>
      <c r="Z391" s="74">
        <f>VLOOKUP($C$391,[77]납품수량!$B$3:$AI$200,Z1,FALSE)</f>
        <v>600</v>
      </c>
      <c r="AA391" s="74">
        <f>VLOOKUP($C$391,[77]납품수량!$B$3:$AI$200,AA1,FALSE)</f>
        <v>600</v>
      </c>
      <c r="AB391" s="74">
        <f>VLOOKUP($C$391,[77]납품수량!$B$3:$AI$200,AB1,FALSE)</f>
        <v>600</v>
      </c>
      <c r="AC391" s="74">
        <f>VLOOKUP($C$391,[77]납품수량!$B$3:$AI$200,AC1,FALSE)</f>
        <v>450</v>
      </c>
      <c r="AD391" s="74">
        <f>VLOOKUP($C$391,[77]납품수량!$B$3:$AI$200,AD1,FALSE)</f>
        <v>0</v>
      </c>
      <c r="AE391" s="74">
        <f>VLOOKUP($C$391,[77]납품수량!$B$3:$AI$200,AE1,FALSE)</f>
        <v>0</v>
      </c>
      <c r="AF391" s="74">
        <f>VLOOKUP($C$391,[77]납품수량!$B$3:$AI$200,AF1,FALSE)</f>
        <v>600</v>
      </c>
      <c r="AG391" s="74">
        <f>VLOOKUP($C$391,[77]납품수량!$B$3:$AI$200,AG1,FALSE)</f>
        <v>600</v>
      </c>
      <c r="AH391" s="74">
        <f>VLOOKUP($C$391,[77]납품수량!$B$3:$AI$200,AH1,FALSE)</f>
        <v>600</v>
      </c>
      <c r="AI391" s="74">
        <f>VLOOKUP($C$391,[77]납품수량!$B$3:$AI$200,AI1,FALSE)</f>
        <v>450</v>
      </c>
      <c r="AJ391" s="74">
        <f>VLOOKUP($C$391,[77]납품수량!$B$3:$AI$200,AJ1,FALSE)</f>
        <v>600</v>
      </c>
      <c r="AK391" s="74">
        <f>VLOOKUP($C$391,[77]납품수량!$B$3:$AI$200,AK1,FALSE)</f>
        <v>0</v>
      </c>
      <c r="AL391" s="74">
        <f>SUM(G391:AK391)</f>
        <v>12600</v>
      </c>
      <c r="AM391" s="61"/>
      <c r="AN391" s="61"/>
      <c r="AO391" s="61"/>
      <c r="AP391" s="61"/>
      <c r="AQ391" s="61"/>
      <c r="AR391" s="61"/>
      <c r="AS391" s="61"/>
      <c r="AT391" s="61"/>
      <c r="AU391" s="61"/>
      <c r="AV391" s="61"/>
      <c r="AW391" s="61"/>
      <c r="AX391" s="61"/>
      <c r="AY391" s="61"/>
      <c r="AZ391" s="61"/>
      <c r="BA391" s="61"/>
      <c r="BB391" s="61"/>
      <c r="BC391" s="61"/>
      <c r="BD391" s="61"/>
      <c r="BE391" s="61"/>
      <c r="BF391" s="61"/>
      <c r="BG391" s="61"/>
      <c r="BH391" s="61"/>
      <c r="BI391" s="61"/>
      <c r="BJ391" s="61"/>
      <c r="BK391" s="61"/>
      <c r="BL391" s="61"/>
      <c r="BM391" s="61"/>
      <c r="BN391" s="61"/>
      <c r="BO391" s="61"/>
      <c r="BP391" s="61"/>
      <c r="BQ391" s="61"/>
      <c r="BR391" s="61"/>
      <c r="BS391" s="61"/>
      <c r="BT391" s="61"/>
      <c r="BU391" s="61"/>
      <c r="BV391" s="61"/>
      <c r="BW391" s="61"/>
      <c r="BX391" s="61"/>
      <c r="BY391" s="61"/>
      <c r="BZ391" s="61"/>
      <c r="CA391" s="61"/>
      <c r="CB391" s="61"/>
      <c r="CC391" s="61"/>
      <c r="CD391" s="61"/>
      <c r="CE391" s="61"/>
      <c r="CF391" s="61"/>
      <c r="CG391" s="61"/>
      <c r="CH391" s="61"/>
      <c r="CI391" s="61"/>
      <c r="CJ391" s="61"/>
      <c r="CK391" s="61"/>
      <c r="CL391" s="61"/>
      <c r="CM391" s="61"/>
      <c r="CN391" s="61"/>
      <c r="CO391" s="61"/>
      <c r="CP391" s="61"/>
      <c r="CQ391" s="61"/>
      <c r="CR391" s="61"/>
      <c r="CS391" s="61"/>
      <c r="CT391" s="61"/>
      <c r="CU391" s="61"/>
      <c r="CV391" s="61"/>
      <c r="CW391" s="61"/>
      <c r="CX391" s="61"/>
      <c r="CY391" s="61"/>
      <c r="CZ391" s="61"/>
      <c r="DA391" s="61"/>
      <c r="DB391" s="61"/>
    </row>
    <row r="392" spans="1:106" s="58" customFormat="1" ht="16.5" customHeight="1">
      <c r="A392" s="70"/>
      <c r="B392" s="767"/>
      <c r="C392" s="730"/>
      <c r="D392" s="719"/>
      <c r="E392" s="719"/>
      <c r="F392" s="719"/>
      <c r="G392" s="74">
        <f>$F$391*G391</f>
        <v>1870200</v>
      </c>
      <c r="H392" s="74">
        <f t="shared" ref="H392:AK392" si="195">$F$391*H391</f>
        <v>935100</v>
      </c>
      <c r="I392" s="74">
        <f t="shared" si="195"/>
        <v>0</v>
      </c>
      <c r="J392" s="74">
        <f t="shared" si="195"/>
        <v>0</v>
      </c>
      <c r="K392" s="74">
        <f t="shared" si="195"/>
        <v>0</v>
      </c>
      <c r="L392" s="74">
        <f t="shared" si="195"/>
        <v>0</v>
      </c>
      <c r="M392" s="74">
        <f t="shared" si="195"/>
        <v>1870200</v>
      </c>
      <c r="N392" s="74">
        <f t="shared" si="195"/>
        <v>1870200</v>
      </c>
      <c r="O392" s="74">
        <f t="shared" si="195"/>
        <v>1870200</v>
      </c>
      <c r="P392" s="74">
        <f t="shared" si="195"/>
        <v>935100</v>
      </c>
      <c r="Q392" s="74">
        <f t="shared" si="195"/>
        <v>0</v>
      </c>
      <c r="R392" s="74">
        <f t="shared" si="195"/>
        <v>2337750</v>
      </c>
      <c r="S392" s="74">
        <f t="shared" si="195"/>
        <v>1870200</v>
      </c>
      <c r="T392" s="74">
        <f t="shared" si="195"/>
        <v>2337750</v>
      </c>
      <c r="U392" s="74">
        <f t="shared" si="195"/>
        <v>2805300</v>
      </c>
      <c r="V392" s="74">
        <f t="shared" si="195"/>
        <v>2805300</v>
      </c>
      <c r="W392" s="74">
        <f t="shared" si="195"/>
        <v>0</v>
      </c>
      <c r="X392" s="74">
        <f t="shared" si="195"/>
        <v>0</v>
      </c>
      <c r="Y392" s="74">
        <f t="shared" si="195"/>
        <v>1870200</v>
      </c>
      <c r="Z392" s="74">
        <f t="shared" si="195"/>
        <v>1870200</v>
      </c>
      <c r="AA392" s="74">
        <f t="shared" si="195"/>
        <v>1870200</v>
      </c>
      <c r="AB392" s="74">
        <f t="shared" si="195"/>
        <v>1870200</v>
      </c>
      <c r="AC392" s="74">
        <f t="shared" si="195"/>
        <v>1402650</v>
      </c>
      <c r="AD392" s="74">
        <f t="shared" si="195"/>
        <v>0</v>
      </c>
      <c r="AE392" s="74">
        <f t="shared" si="195"/>
        <v>0</v>
      </c>
      <c r="AF392" s="74">
        <f t="shared" si="195"/>
        <v>1870200</v>
      </c>
      <c r="AG392" s="74">
        <f t="shared" si="195"/>
        <v>1870200</v>
      </c>
      <c r="AH392" s="74">
        <f t="shared" si="195"/>
        <v>1870200</v>
      </c>
      <c r="AI392" s="74">
        <f t="shared" si="195"/>
        <v>1402650</v>
      </c>
      <c r="AJ392" s="74">
        <f t="shared" si="195"/>
        <v>1870200</v>
      </c>
      <c r="AK392" s="74">
        <f t="shared" si="195"/>
        <v>0</v>
      </c>
      <c r="AL392" s="74">
        <f>F391*AL391</f>
        <v>39274200</v>
      </c>
      <c r="AM392" s="61"/>
      <c r="AN392" s="61"/>
      <c r="AO392" s="61"/>
      <c r="AP392" s="61"/>
      <c r="AQ392" s="61"/>
      <c r="AR392" s="61"/>
      <c r="AS392" s="61"/>
      <c r="AT392" s="61"/>
      <c r="AU392" s="61"/>
      <c r="AV392" s="61"/>
      <c r="AW392" s="61"/>
      <c r="AX392" s="61"/>
      <c r="AY392" s="61"/>
      <c r="AZ392" s="61"/>
      <c r="BA392" s="61"/>
      <c r="BB392" s="61"/>
      <c r="BC392" s="61"/>
      <c r="BD392" s="61"/>
      <c r="BE392" s="61"/>
      <c r="BF392" s="61"/>
      <c r="BG392" s="61"/>
      <c r="BH392" s="61"/>
      <c r="BI392" s="61"/>
      <c r="BJ392" s="61"/>
      <c r="BK392" s="61"/>
      <c r="BL392" s="61"/>
      <c r="BM392" s="61"/>
      <c r="BN392" s="61"/>
      <c r="BO392" s="61"/>
      <c r="BP392" s="61"/>
      <c r="BQ392" s="61"/>
      <c r="BR392" s="61"/>
      <c r="BS392" s="61"/>
      <c r="BT392" s="61"/>
      <c r="BU392" s="61"/>
      <c r="BV392" s="61"/>
      <c r="BW392" s="61"/>
      <c r="BX392" s="61"/>
      <c r="BY392" s="61"/>
      <c r="BZ392" s="61"/>
      <c r="CA392" s="61"/>
      <c r="CB392" s="61"/>
      <c r="CC392" s="61"/>
      <c r="CD392" s="61"/>
      <c r="CE392" s="61"/>
      <c r="CF392" s="61"/>
      <c r="CG392" s="61"/>
      <c r="CH392" s="61"/>
      <c r="CI392" s="61"/>
      <c r="CJ392" s="61"/>
      <c r="CK392" s="61"/>
      <c r="CL392" s="61"/>
      <c r="CM392" s="61"/>
      <c r="CN392" s="61"/>
      <c r="CO392" s="61"/>
      <c r="CP392" s="61"/>
      <c r="CQ392" s="61"/>
      <c r="CR392" s="61"/>
      <c r="CS392" s="61"/>
      <c r="CT392" s="61"/>
      <c r="CU392" s="61"/>
      <c r="CV392" s="61"/>
      <c r="CW392" s="61"/>
      <c r="CX392" s="61"/>
      <c r="CY392" s="61"/>
      <c r="CZ392" s="61"/>
      <c r="DA392" s="61"/>
      <c r="DB392" s="61"/>
    </row>
    <row r="393" spans="1:106" s="58" customFormat="1" ht="16.5" customHeight="1">
      <c r="A393" s="70" t="s">
        <v>425</v>
      </c>
      <c r="B393" s="767"/>
      <c r="C393" s="724" t="s">
        <v>90</v>
      </c>
      <c r="D393" s="718" t="str">
        <f>[76]납품수량!C95</f>
        <v>GLASS MOUNTING BRACKET ASSY</v>
      </c>
      <c r="E393" s="718" t="str">
        <f>[76]납품수량!D95</f>
        <v>JX</v>
      </c>
      <c r="F393" s="718">
        <f>VLOOKUP(C393,'[72]납품수량(영업)'!$C$3:$F$260,4,FALSE)</f>
        <v>241</v>
      </c>
      <c r="G393" s="74">
        <f>VLOOKUP($C$393,[77]납품수량!$B$3:$AI$200,G1,FALSE)</f>
        <v>0</v>
      </c>
      <c r="H393" s="74">
        <f>VLOOKUP($C$393,[77]납품수량!$B$3:$AI$200,H1,FALSE)</f>
        <v>1200</v>
      </c>
      <c r="I393" s="74">
        <f>VLOOKUP($C$393,[77]납품수량!$B$3:$AI$200,I1,FALSE)</f>
        <v>0</v>
      </c>
      <c r="J393" s="74">
        <f>VLOOKUP($C$393,[77]납품수량!$B$3:$AI$200,J1,FALSE)</f>
        <v>0</v>
      </c>
      <c r="K393" s="74">
        <f>VLOOKUP($C$393,[77]납품수량!$B$3:$AI$200,K1,FALSE)</f>
        <v>0</v>
      </c>
      <c r="L393" s="74">
        <f>VLOOKUP($C$393,[77]납품수량!$B$3:$AI$200,L1,FALSE)</f>
        <v>0</v>
      </c>
      <c r="M393" s="74">
        <f>VLOOKUP($C$393,[77]납품수량!$B$3:$AI$200,M1,FALSE)</f>
        <v>1200</v>
      </c>
      <c r="N393" s="74">
        <f>VLOOKUP($C$393,[77]납품수량!$B$3:$AI$200,N1,FALSE)</f>
        <v>1800</v>
      </c>
      <c r="O393" s="74">
        <f>VLOOKUP($C$393,[77]납품수량!$B$3:$AI$200,O1,FALSE)</f>
        <v>1680</v>
      </c>
      <c r="P393" s="74">
        <f>VLOOKUP($C$393,[77]납품수량!$B$3:$AI$200,P1,FALSE)</f>
        <v>0</v>
      </c>
      <c r="Q393" s="74">
        <f>VLOOKUP($C$393,[77]납품수량!$B$3:$AI$200,Q1,FALSE)</f>
        <v>0</v>
      </c>
      <c r="R393" s="74">
        <f>VLOOKUP($C$393,[77]납품수량!$B$3:$AI$200,R1,FALSE)</f>
        <v>1440</v>
      </c>
      <c r="S393" s="74">
        <f>VLOOKUP($C$393,[77]납품수량!$B$3:$AI$200,S1,FALSE)</f>
        <v>0</v>
      </c>
      <c r="T393" s="74">
        <f>VLOOKUP($C$393,[77]납품수량!$B$3:$AI$200,T1,FALSE)</f>
        <v>2160</v>
      </c>
      <c r="U393" s="74">
        <f>VLOOKUP($C$393,[77]납품수량!$B$3:$AI$200,U1,FALSE)</f>
        <v>840</v>
      </c>
      <c r="V393" s="74">
        <f>VLOOKUP($C$393,[77]납품수량!$B$3:$AI$200,V1,FALSE)</f>
        <v>840</v>
      </c>
      <c r="W393" s="74">
        <f>VLOOKUP($C$393,[77]납품수량!$B$3:$AI$200,W1,FALSE)</f>
        <v>0</v>
      </c>
      <c r="X393" s="74">
        <f>VLOOKUP($C$393,[77]납품수량!$B$3:$AI$200,X1,FALSE)</f>
        <v>0</v>
      </c>
      <c r="Y393" s="74">
        <f>VLOOKUP($C$393,[77]납품수량!$B$3:$AI$200,Y1,FALSE)</f>
        <v>480</v>
      </c>
      <c r="Z393" s="74">
        <f>VLOOKUP($C$393,[77]납품수량!$B$3:$AI$200,Z1,FALSE)</f>
        <v>0</v>
      </c>
      <c r="AA393" s="74">
        <f>VLOOKUP($C$393,[77]납품수량!$B$3:$AI$200,AA1,FALSE)</f>
        <v>0</v>
      </c>
      <c r="AB393" s="74">
        <f>VLOOKUP($C$393,[77]납품수량!$B$3:$AI$200,AB1,FALSE)</f>
        <v>1200</v>
      </c>
      <c r="AC393" s="74">
        <f>VLOOKUP($C$393,[77]납품수량!$B$3:$AI$200,AC1,FALSE)</f>
        <v>840</v>
      </c>
      <c r="AD393" s="74">
        <f>VLOOKUP($C$393,[77]납품수량!$B$3:$AI$200,AD1,FALSE)</f>
        <v>0</v>
      </c>
      <c r="AE393" s="74">
        <f>VLOOKUP($C$393,[77]납품수량!$B$3:$AI$200,AE1,FALSE)</f>
        <v>0</v>
      </c>
      <c r="AF393" s="74">
        <f>VLOOKUP($C$393,[77]납품수량!$B$3:$AI$200,AF1,FALSE)</f>
        <v>1200</v>
      </c>
      <c r="AG393" s="74">
        <f>VLOOKUP($C$393,[77]납품수량!$B$3:$AI$200,AG1,FALSE)</f>
        <v>1200</v>
      </c>
      <c r="AH393" s="74">
        <f>VLOOKUP($C$393,[77]납품수량!$B$3:$AI$200,AH1,FALSE)</f>
        <v>600</v>
      </c>
      <c r="AI393" s="74">
        <f>VLOOKUP($C$393,[77]납품수량!$B$3:$AI$200,AI1,FALSE)</f>
        <v>1200</v>
      </c>
      <c r="AJ393" s="74">
        <f>VLOOKUP($C$393,[77]납품수량!$B$3:$AI$200,AJ1,FALSE)</f>
        <v>600</v>
      </c>
      <c r="AK393" s="74">
        <f>VLOOKUP($C$393,[77]납품수량!$B$3:$AI$200,AK1,FALSE)</f>
        <v>0</v>
      </c>
      <c r="AL393" s="74">
        <f>SUM(G393:AK393)</f>
        <v>18480</v>
      </c>
      <c r="AM393" s="61"/>
      <c r="AN393" s="61"/>
      <c r="AO393" s="61"/>
      <c r="AP393" s="61"/>
      <c r="AQ393" s="61"/>
      <c r="AR393" s="61"/>
      <c r="AS393" s="61"/>
      <c r="AT393" s="61"/>
      <c r="AU393" s="61"/>
      <c r="AV393" s="61"/>
      <c r="AW393" s="61"/>
      <c r="AX393" s="61"/>
      <c r="AY393" s="61"/>
      <c r="AZ393" s="61"/>
      <c r="BA393" s="61"/>
      <c r="BB393" s="61"/>
      <c r="BC393" s="61"/>
      <c r="BD393" s="61"/>
      <c r="BE393" s="61"/>
      <c r="BF393" s="61"/>
      <c r="BG393" s="61"/>
      <c r="BH393" s="61"/>
      <c r="BI393" s="61"/>
      <c r="BJ393" s="61"/>
      <c r="BK393" s="61"/>
      <c r="BL393" s="61"/>
      <c r="BM393" s="61"/>
      <c r="BN393" s="61"/>
      <c r="BO393" s="61"/>
      <c r="BP393" s="61"/>
      <c r="BQ393" s="61"/>
      <c r="BR393" s="61"/>
      <c r="BS393" s="61"/>
      <c r="BT393" s="61"/>
      <c r="BU393" s="61"/>
      <c r="BV393" s="61"/>
      <c r="BW393" s="61"/>
      <c r="BX393" s="61"/>
      <c r="BY393" s="61"/>
      <c r="BZ393" s="61"/>
      <c r="CA393" s="61"/>
      <c r="CB393" s="61"/>
      <c r="CC393" s="61"/>
      <c r="CD393" s="61"/>
      <c r="CE393" s="61"/>
      <c r="CF393" s="61"/>
      <c r="CG393" s="61"/>
      <c r="CH393" s="61"/>
      <c r="CI393" s="61"/>
      <c r="CJ393" s="61"/>
      <c r="CK393" s="61"/>
      <c r="CL393" s="61"/>
      <c r="CM393" s="61"/>
      <c r="CN393" s="61"/>
      <c r="CO393" s="61"/>
      <c r="CP393" s="61"/>
      <c r="CQ393" s="61"/>
      <c r="CR393" s="61"/>
      <c r="CS393" s="61"/>
      <c r="CT393" s="61"/>
      <c r="CU393" s="61"/>
      <c r="CV393" s="61"/>
      <c r="CW393" s="61"/>
      <c r="CX393" s="61"/>
      <c r="CY393" s="61"/>
      <c r="CZ393" s="61"/>
      <c r="DA393" s="61"/>
      <c r="DB393" s="61"/>
    </row>
    <row r="394" spans="1:106" s="58" customFormat="1" ht="16.5" customHeight="1">
      <c r="A394" s="70"/>
      <c r="B394" s="767"/>
      <c r="C394" s="730"/>
      <c r="D394" s="719"/>
      <c r="E394" s="719"/>
      <c r="F394" s="719"/>
      <c r="G394" s="74">
        <f>$F$393*G393</f>
        <v>0</v>
      </c>
      <c r="H394" s="74">
        <f t="shared" ref="H394:AK394" si="196">$F$393*H393</f>
        <v>289200</v>
      </c>
      <c r="I394" s="74">
        <f t="shared" si="196"/>
        <v>0</v>
      </c>
      <c r="J394" s="74">
        <f t="shared" si="196"/>
        <v>0</v>
      </c>
      <c r="K394" s="74">
        <f t="shared" si="196"/>
        <v>0</v>
      </c>
      <c r="L394" s="74">
        <f t="shared" si="196"/>
        <v>0</v>
      </c>
      <c r="M394" s="74">
        <f t="shared" si="196"/>
        <v>289200</v>
      </c>
      <c r="N394" s="74">
        <f t="shared" si="196"/>
        <v>433800</v>
      </c>
      <c r="O394" s="74">
        <f t="shared" si="196"/>
        <v>404880</v>
      </c>
      <c r="P394" s="74">
        <f t="shared" si="196"/>
        <v>0</v>
      </c>
      <c r="Q394" s="74">
        <f t="shared" si="196"/>
        <v>0</v>
      </c>
      <c r="R394" s="74">
        <f t="shared" si="196"/>
        <v>347040</v>
      </c>
      <c r="S394" s="74">
        <f t="shared" si="196"/>
        <v>0</v>
      </c>
      <c r="T394" s="74">
        <f t="shared" si="196"/>
        <v>520560</v>
      </c>
      <c r="U394" s="74">
        <f t="shared" si="196"/>
        <v>202440</v>
      </c>
      <c r="V394" s="74">
        <f t="shared" si="196"/>
        <v>202440</v>
      </c>
      <c r="W394" s="74">
        <f t="shared" si="196"/>
        <v>0</v>
      </c>
      <c r="X394" s="74">
        <f t="shared" si="196"/>
        <v>0</v>
      </c>
      <c r="Y394" s="74">
        <f t="shared" si="196"/>
        <v>115680</v>
      </c>
      <c r="Z394" s="74">
        <f t="shared" si="196"/>
        <v>0</v>
      </c>
      <c r="AA394" s="74">
        <f t="shared" si="196"/>
        <v>0</v>
      </c>
      <c r="AB394" s="74">
        <f t="shared" si="196"/>
        <v>289200</v>
      </c>
      <c r="AC394" s="74">
        <f t="shared" si="196"/>
        <v>202440</v>
      </c>
      <c r="AD394" s="74">
        <f t="shared" si="196"/>
        <v>0</v>
      </c>
      <c r="AE394" s="74">
        <f t="shared" si="196"/>
        <v>0</v>
      </c>
      <c r="AF394" s="74">
        <f t="shared" si="196"/>
        <v>289200</v>
      </c>
      <c r="AG394" s="74">
        <f t="shared" si="196"/>
        <v>289200</v>
      </c>
      <c r="AH394" s="74">
        <f t="shared" si="196"/>
        <v>144600</v>
      </c>
      <c r="AI394" s="74">
        <f t="shared" si="196"/>
        <v>289200</v>
      </c>
      <c r="AJ394" s="74">
        <f t="shared" si="196"/>
        <v>144600</v>
      </c>
      <c r="AK394" s="74">
        <f t="shared" si="196"/>
        <v>0</v>
      </c>
      <c r="AL394" s="74">
        <f>F393*AL393</f>
        <v>4453680</v>
      </c>
      <c r="AM394" s="61"/>
      <c r="AN394" s="61"/>
      <c r="AO394" s="61"/>
      <c r="AP394" s="61"/>
      <c r="AQ394" s="61"/>
      <c r="AR394" s="61"/>
      <c r="AS394" s="61"/>
      <c r="AT394" s="61"/>
      <c r="AU394" s="61"/>
      <c r="AV394" s="61"/>
      <c r="AW394" s="61"/>
      <c r="AX394" s="61"/>
      <c r="AY394" s="61"/>
      <c r="AZ394" s="61"/>
      <c r="BA394" s="61"/>
      <c r="BB394" s="61"/>
      <c r="BC394" s="61"/>
      <c r="BD394" s="61"/>
      <c r="BE394" s="61"/>
      <c r="BF394" s="61"/>
      <c r="BG394" s="61"/>
      <c r="BH394" s="61"/>
      <c r="BI394" s="61"/>
      <c r="BJ394" s="61"/>
      <c r="BK394" s="61"/>
      <c r="BL394" s="61"/>
      <c r="BM394" s="61"/>
      <c r="BN394" s="61"/>
      <c r="BO394" s="61"/>
      <c r="BP394" s="61"/>
      <c r="BQ394" s="61"/>
      <c r="BR394" s="61"/>
      <c r="BS394" s="61"/>
      <c r="BT394" s="61"/>
      <c r="BU394" s="61"/>
      <c r="BV394" s="61"/>
      <c r="BW394" s="61"/>
      <c r="BX394" s="61"/>
      <c r="BY394" s="61"/>
      <c r="BZ394" s="61"/>
      <c r="CA394" s="61"/>
      <c r="CB394" s="61"/>
      <c r="CC394" s="61"/>
      <c r="CD394" s="61"/>
      <c r="CE394" s="61"/>
      <c r="CF394" s="61"/>
      <c r="CG394" s="61"/>
      <c r="CH394" s="61"/>
      <c r="CI394" s="61"/>
      <c r="CJ394" s="61"/>
      <c r="CK394" s="61"/>
      <c r="CL394" s="61"/>
      <c r="CM394" s="61"/>
      <c r="CN394" s="61"/>
      <c r="CO394" s="61"/>
      <c r="CP394" s="61"/>
      <c r="CQ394" s="61"/>
      <c r="CR394" s="61"/>
      <c r="CS394" s="61"/>
      <c r="CT394" s="61"/>
      <c r="CU394" s="61"/>
      <c r="CV394" s="61"/>
      <c r="CW394" s="61"/>
      <c r="CX394" s="61"/>
      <c r="CY394" s="61"/>
      <c r="CZ394" s="61"/>
      <c r="DA394" s="61"/>
      <c r="DB394" s="61"/>
    </row>
    <row r="395" spans="1:106" s="58" customFormat="1" ht="16.5" customHeight="1">
      <c r="A395" s="70" t="s">
        <v>425</v>
      </c>
      <c r="B395" s="767"/>
      <c r="C395" s="724" t="s">
        <v>89</v>
      </c>
      <c r="D395" s="718" t="str">
        <f>[76]납품수량!C96</f>
        <v>ROLLO MIDDLE CASSETTE UPPER</v>
      </c>
      <c r="E395" s="718" t="str">
        <f>[76]납품수량!D96</f>
        <v>JX</v>
      </c>
      <c r="F395" s="718">
        <f>VLOOKUP(C395,'[72]납품수량(영업)'!$C$3:$F$260,4,FALSE)</f>
        <v>0</v>
      </c>
      <c r="G395" s="74">
        <f>VLOOKUP($C$395,[77]납품수량!$B$3:$AI$200,G1,FALSE)</f>
        <v>0</v>
      </c>
      <c r="H395" s="74">
        <f>VLOOKUP($C$395,[77]납품수량!$B$3:$AI$200,H1,FALSE)</f>
        <v>0</v>
      </c>
      <c r="I395" s="74">
        <f>VLOOKUP($C$395,[77]납품수량!$B$3:$AI$200,I1,FALSE)</f>
        <v>0</v>
      </c>
      <c r="J395" s="74">
        <f>VLOOKUP($C$395,[77]납품수량!$B$3:$AI$200,J1,FALSE)</f>
        <v>0</v>
      </c>
      <c r="K395" s="74">
        <f>VLOOKUP($C$395,[77]납품수량!$B$3:$AI$200,K1,FALSE)</f>
        <v>0</v>
      </c>
      <c r="L395" s="74">
        <f>VLOOKUP($C$395,[77]납품수량!$B$3:$AI$200,L1,FALSE)</f>
        <v>0</v>
      </c>
      <c r="M395" s="74">
        <f>VLOOKUP($C$395,[77]납품수량!$B$3:$AI$200,M1,FALSE)</f>
        <v>0</v>
      </c>
      <c r="N395" s="74">
        <f>VLOOKUP($C$395,[77]납품수량!$B$3:$AI$200,N1,FALSE)</f>
        <v>0</v>
      </c>
      <c r="O395" s="74">
        <f>VLOOKUP($C$395,[77]납품수량!$B$3:$AI$200,O1,FALSE)</f>
        <v>0</v>
      </c>
      <c r="P395" s="74">
        <f>VLOOKUP($C$395,[77]납품수량!$B$3:$AI$200,P1,FALSE)</f>
        <v>0</v>
      </c>
      <c r="Q395" s="74">
        <f>VLOOKUP($C$395,[77]납품수량!$B$3:$AI$200,Q1,FALSE)</f>
        <v>0</v>
      </c>
      <c r="R395" s="74">
        <f>VLOOKUP($C$395,[77]납품수량!$B$3:$AI$200,R1,FALSE)</f>
        <v>0</v>
      </c>
      <c r="S395" s="74">
        <f>VLOOKUP($C$395,[77]납품수량!$B$3:$AI$200,S1,FALSE)</f>
        <v>0</v>
      </c>
      <c r="T395" s="74">
        <f>VLOOKUP($C$395,[77]납품수량!$B$3:$AI$200,T1,FALSE)</f>
        <v>0</v>
      </c>
      <c r="U395" s="74">
        <f>VLOOKUP($C$395,[77]납품수량!$B$3:$AI$200,U1,FALSE)</f>
        <v>0</v>
      </c>
      <c r="V395" s="74">
        <f>VLOOKUP($C$395,[77]납품수량!$B$3:$AI$200,V1,FALSE)</f>
        <v>0</v>
      </c>
      <c r="W395" s="74">
        <f>VLOOKUP($C$395,[77]납품수량!$B$3:$AI$200,W1,FALSE)</f>
        <v>0</v>
      </c>
      <c r="X395" s="74">
        <f>VLOOKUP($C$395,[77]납품수량!$B$3:$AI$200,X1,FALSE)</f>
        <v>0</v>
      </c>
      <c r="Y395" s="74">
        <f>VLOOKUP($C$395,[77]납품수량!$B$3:$AI$200,Y1,FALSE)</f>
        <v>0</v>
      </c>
      <c r="Z395" s="74">
        <f>VLOOKUP($C$395,[77]납품수량!$B$3:$AI$200,Z1,FALSE)</f>
        <v>0</v>
      </c>
      <c r="AA395" s="74">
        <f>VLOOKUP($C$395,[77]납품수량!$B$3:$AI$200,AA1,FALSE)</f>
        <v>0</v>
      </c>
      <c r="AB395" s="74">
        <f>VLOOKUP($C$395,[77]납품수량!$B$3:$AI$200,AB1,FALSE)</f>
        <v>0</v>
      </c>
      <c r="AC395" s="74">
        <f>VLOOKUP($C$395,[77]납품수량!$B$3:$AI$200,AC1,FALSE)</f>
        <v>0</v>
      </c>
      <c r="AD395" s="74">
        <f>VLOOKUP($C$395,[77]납품수량!$B$3:$AI$200,AD1,FALSE)</f>
        <v>0</v>
      </c>
      <c r="AE395" s="74">
        <f>VLOOKUP($C$395,[77]납품수량!$B$3:$AI$200,AE1,FALSE)</f>
        <v>0</v>
      </c>
      <c r="AF395" s="74">
        <f>VLOOKUP($C$395,[77]납품수량!$B$3:$AI$200,AF1,FALSE)</f>
        <v>0</v>
      </c>
      <c r="AG395" s="74">
        <f>VLOOKUP($C$395,[77]납품수량!$B$3:$AI$200,AG1,FALSE)</f>
        <v>0</v>
      </c>
      <c r="AH395" s="74">
        <f>VLOOKUP($C$395,[77]납품수량!$B$3:$AI$200,AH1,FALSE)</f>
        <v>0</v>
      </c>
      <c r="AI395" s="74">
        <f>VLOOKUP($C$395,[77]납품수량!$B$3:$AI$200,AI1,FALSE)</f>
        <v>0</v>
      </c>
      <c r="AJ395" s="74">
        <f>VLOOKUP($C$395,[77]납품수량!$B$3:$AI$200,AJ1,FALSE)</f>
        <v>0</v>
      </c>
      <c r="AK395" s="74">
        <f>VLOOKUP($C$395,[77]납품수량!$B$3:$AI$200,AK1,FALSE)</f>
        <v>0</v>
      </c>
      <c r="AL395" s="74">
        <f>SUM(G395:AK395)</f>
        <v>0</v>
      </c>
      <c r="AM395" s="61"/>
      <c r="AN395" s="61"/>
      <c r="AO395" s="61"/>
      <c r="AP395" s="61"/>
      <c r="AQ395" s="61"/>
      <c r="AR395" s="61"/>
      <c r="AS395" s="61"/>
      <c r="AT395" s="61"/>
      <c r="AU395" s="61"/>
      <c r="AV395" s="61"/>
      <c r="AW395" s="61"/>
      <c r="AX395" s="61"/>
      <c r="AY395" s="61"/>
      <c r="AZ395" s="61"/>
      <c r="BA395" s="61"/>
      <c r="BB395" s="61"/>
      <c r="BC395" s="61"/>
      <c r="BD395" s="61"/>
      <c r="BE395" s="61"/>
      <c r="BF395" s="61"/>
      <c r="BG395" s="61"/>
      <c r="BH395" s="61"/>
      <c r="BI395" s="61"/>
      <c r="BJ395" s="61"/>
      <c r="BK395" s="61"/>
      <c r="BL395" s="61"/>
      <c r="BM395" s="61"/>
      <c r="BN395" s="61"/>
      <c r="BO395" s="61"/>
      <c r="BP395" s="61"/>
      <c r="BQ395" s="61"/>
      <c r="BR395" s="61"/>
      <c r="BS395" s="61"/>
      <c r="BT395" s="61"/>
      <c r="BU395" s="61"/>
      <c r="BV395" s="61"/>
      <c r="BW395" s="61"/>
      <c r="BX395" s="61"/>
      <c r="BY395" s="61"/>
      <c r="BZ395" s="61"/>
      <c r="CA395" s="61"/>
      <c r="CB395" s="61"/>
      <c r="CC395" s="61"/>
      <c r="CD395" s="61"/>
      <c r="CE395" s="61"/>
      <c r="CF395" s="61"/>
      <c r="CG395" s="61"/>
      <c r="CH395" s="61"/>
      <c r="CI395" s="61"/>
      <c r="CJ395" s="61"/>
      <c r="CK395" s="61"/>
      <c r="CL395" s="61"/>
      <c r="CM395" s="61"/>
      <c r="CN395" s="61"/>
      <c r="CO395" s="61"/>
      <c r="CP395" s="61"/>
      <c r="CQ395" s="61"/>
      <c r="CR395" s="61"/>
      <c r="CS395" s="61"/>
      <c r="CT395" s="61"/>
      <c r="CU395" s="61"/>
      <c r="CV395" s="61"/>
      <c r="CW395" s="61"/>
      <c r="CX395" s="61"/>
      <c r="CY395" s="61"/>
      <c r="CZ395" s="61"/>
      <c r="DA395" s="61"/>
      <c r="DB395" s="61"/>
    </row>
    <row r="396" spans="1:106" s="58" customFormat="1" ht="16.5" customHeight="1">
      <c r="A396" s="70"/>
      <c r="B396" s="767"/>
      <c r="C396" s="730"/>
      <c r="D396" s="719"/>
      <c r="E396" s="719"/>
      <c r="F396" s="719"/>
      <c r="G396" s="74">
        <f>$F$395*G395</f>
        <v>0</v>
      </c>
      <c r="H396" s="74">
        <f t="shared" ref="H396:AK396" si="197">$F$395*H395</f>
        <v>0</v>
      </c>
      <c r="I396" s="74">
        <f t="shared" si="197"/>
        <v>0</v>
      </c>
      <c r="J396" s="74">
        <f t="shared" si="197"/>
        <v>0</v>
      </c>
      <c r="K396" s="74">
        <f t="shared" si="197"/>
        <v>0</v>
      </c>
      <c r="L396" s="74">
        <f t="shared" si="197"/>
        <v>0</v>
      </c>
      <c r="M396" s="74">
        <f t="shared" si="197"/>
        <v>0</v>
      </c>
      <c r="N396" s="74">
        <f t="shared" si="197"/>
        <v>0</v>
      </c>
      <c r="O396" s="74">
        <f t="shared" si="197"/>
        <v>0</v>
      </c>
      <c r="P396" s="74">
        <f t="shared" si="197"/>
        <v>0</v>
      </c>
      <c r="Q396" s="74">
        <f t="shared" si="197"/>
        <v>0</v>
      </c>
      <c r="R396" s="74">
        <f t="shared" si="197"/>
        <v>0</v>
      </c>
      <c r="S396" s="74">
        <f t="shared" si="197"/>
        <v>0</v>
      </c>
      <c r="T396" s="74">
        <f t="shared" si="197"/>
        <v>0</v>
      </c>
      <c r="U396" s="74">
        <f t="shared" si="197"/>
        <v>0</v>
      </c>
      <c r="V396" s="74">
        <f t="shared" si="197"/>
        <v>0</v>
      </c>
      <c r="W396" s="74">
        <f t="shared" si="197"/>
        <v>0</v>
      </c>
      <c r="X396" s="74">
        <f t="shared" si="197"/>
        <v>0</v>
      </c>
      <c r="Y396" s="74">
        <f t="shared" si="197"/>
        <v>0</v>
      </c>
      <c r="Z396" s="74">
        <f t="shared" si="197"/>
        <v>0</v>
      </c>
      <c r="AA396" s="74">
        <f t="shared" si="197"/>
        <v>0</v>
      </c>
      <c r="AB396" s="74">
        <f t="shared" si="197"/>
        <v>0</v>
      </c>
      <c r="AC396" s="74">
        <f t="shared" si="197"/>
        <v>0</v>
      </c>
      <c r="AD396" s="74">
        <f t="shared" si="197"/>
        <v>0</v>
      </c>
      <c r="AE396" s="74">
        <f t="shared" si="197"/>
        <v>0</v>
      </c>
      <c r="AF396" s="74">
        <f t="shared" si="197"/>
        <v>0</v>
      </c>
      <c r="AG396" s="74">
        <f t="shared" si="197"/>
        <v>0</v>
      </c>
      <c r="AH396" s="74">
        <f t="shared" si="197"/>
        <v>0</v>
      </c>
      <c r="AI396" s="74">
        <f t="shared" si="197"/>
        <v>0</v>
      </c>
      <c r="AJ396" s="74">
        <f t="shared" si="197"/>
        <v>0</v>
      </c>
      <c r="AK396" s="74">
        <f t="shared" si="197"/>
        <v>0</v>
      </c>
      <c r="AL396" s="74">
        <f>F395*AL395</f>
        <v>0</v>
      </c>
      <c r="AM396" s="61"/>
      <c r="AN396" s="61"/>
      <c r="AO396" s="61"/>
      <c r="AP396" s="61"/>
      <c r="AQ396" s="61"/>
      <c r="AR396" s="61"/>
      <c r="AS396" s="61"/>
      <c r="AT396" s="61"/>
      <c r="AU396" s="61"/>
      <c r="AV396" s="61"/>
      <c r="AW396" s="61"/>
      <c r="AX396" s="61"/>
      <c r="AY396" s="61"/>
      <c r="AZ396" s="61"/>
      <c r="BA396" s="61"/>
      <c r="BB396" s="61"/>
      <c r="BC396" s="61"/>
      <c r="BD396" s="61"/>
      <c r="BE396" s="61"/>
      <c r="BF396" s="61"/>
      <c r="BG396" s="61"/>
      <c r="BH396" s="61"/>
      <c r="BI396" s="61"/>
      <c r="BJ396" s="61"/>
      <c r="BK396" s="61"/>
      <c r="BL396" s="61"/>
      <c r="BM396" s="61"/>
      <c r="BN396" s="61"/>
      <c r="BO396" s="61"/>
      <c r="BP396" s="61"/>
      <c r="BQ396" s="61"/>
      <c r="BR396" s="61"/>
      <c r="BS396" s="61"/>
      <c r="BT396" s="61"/>
      <c r="BU396" s="61"/>
      <c r="BV396" s="61"/>
      <c r="BW396" s="61"/>
      <c r="BX396" s="61"/>
      <c r="BY396" s="61"/>
      <c r="BZ396" s="61"/>
      <c r="CA396" s="61"/>
      <c r="CB396" s="61"/>
      <c r="CC396" s="61"/>
      <c r="CD396" s="61"/>
      <c r="CE396" s="61"/>
      <c r="CF396" s="61"/>
      <c r="CG396" s="61"/>
      <c r="CH396" s="61"/>
      <c r="CI396" s="61"/>
      <c r="CJ396" s="61"/>
      <c r="CK396" s="61"/>
      <c r="CL396" s="61"/>
      <c r="CM396" s="61"/>
      <c r="CN396" s="61"/>
      <c r="CO396" s="61"/>
      <c r="CP396" s="61"/>
      <c r="CQ396" s="61"/>
      <c r="CR396" s="61"/>
      <c r="CS396" s="61"/>
      <c r="CT396" s="61"/>
      <c r="CU396" s="61"/>
      <c r="CV396" s="61"/>
      <c r="CW396" s="61"/>
      <c r="CX396" s="61"/>
      <c r="CY396" s="61"/>
      <c r="CZ396" s="61"/>
      <c r="DA396" s="61"/>
      <c r="DB396" s="61"/>
    </row>
    <row r="397" spans="1:106" s="58" customFormat="1" ht="16.5" customHeight="1">
      <c r="A397" s="70" t="s">
        <v>425</v>
      </c>
      <c r="B397" s="767"/>
      <c r="C397" s="724" t="s">
        <v>87</v>
      </c>
      <c r="D397" s="718" t="str">
        <f>[76]납품수량!C97</f>
        <v>IK ROLLO COVER</v>
      </c>
      <c r="E397" s="718" t="str">
        <f>[76]납품수량!D97</f>
        <v>IK</v>
      </c>
      <c r="F397" s="718">
        <f>VLOOKUP(C397,'[72]납품수량(영업)'!$C$3:$F$260,4,FALSE)</f>
        <v>0</v>
      </c>
      <c r="G397" s="74">
        <f>VLOOKUP($C$397,[77]납품수량!$B$3:$AI$200,G1,FALSE)</f>
        <v>0</v>
      </c>
      <c r="H397" s="74">
        <f>VLOOKUP($C$397,[77]납품수량!$B$3:$AI$200,H1,FALSE)</f>
        <v>0</v>
      </c>
      <c r="I397" s="74">
        <f>VLOOKUP($C$397,[77]납품수량!$B$3:$AI$200,I1,FALSE)</f>
        <v>0</v>
      </c>
      <c r="J397" s="74">
        <f>VLOOKUP($C$397,[77]납품수량!$B$3:$AI$200,J1,FALSE)</f>
        <v>0</v>
      </c>
      <c r="K397" s="74">
        <f>VLOOKUP($C$397,[77]납품수량!$B$3:$AI$200,K1,FALSE)</f>
        <v>0</v>
      </c>
      <c r="L397" s="74">
        <f>VLOOKUP($C$397,[77]납품수량!$B$3:$AI$200,L1,FALSE)</f>
        <v>0</v>
      </c>
      <c r="M397" s="74">
        <f>VLOOKUP($C$397,[77]납품수량!$B$3:$AI$200,M1,FALSE)</f>
        <v>0</v>
      </c>
      <c r="N397" s="74">
        <f>VLOOKUP($C$397,[77]납품수량!$B$3:$AI$200,N1,FALSE)</f>
        <v>0</v>
      </c>
      <c r="O397" s="74">
        <f>VLOOKUP($C$397,[77]납품수량!$B$3:$AI$200,O1,FALSE)</f>
        <v>0</v>
      </c>
      <c r="P397" s="74">
        <f>VLOOKUP($C$397,[77]납품수량!$B$3:$AI$200,P1,FALSE)</f>
        <v>0</v>
      </c>
      <c r="Q397" s="74">
        <f>VLOOKUP($C$397,[77]납품수량!$B$3:$AI$200,Q1,FALSE)</f>
        <v>0</v>
      </c>
      <c r="R397" s="74">
        <f>VLOOKUP($C$397,[77]납품수량!$B$3:$AI$200,R1,FALSE)</f>
        <v>0</v>
      </c>
      <c r="S397" s="74">
        <f>VLOOKUP($C$397,[77]납품수량!$B$3:$AI$200,S1,FALSE)</f>
        <v>0</v>
      </c>
      <c r="T397" s="74">
        <f>VLOOKUP($C$397,[77]납품수량!$B$3:$AI$200,T1,FALSE)</f>
        <v>0</v>
      </c>
      <c r="U397" s="74">
        <f>VLOOKUP($C$397,[77]납품수량!$B$3:$AI$200,U1,FALSE)</f>
        <v>0</v>
      </c>
      <c r="V397" s="74">
        <f>VLOOKUP($C$397,[77]납품수량!$B$3:$AI$200,V1,FALSE)</f>
        <v>0</v>
      </c>
      <c r="W397" s="74">
        <f>VLOOKUP($C$397,[77]납품수량!$B$3:$AI$200,W1,FALSE)</f>
        <v>0</v>
      </c>
      <c r="X397" s="74">
        <f>VLOOKUP($C$397,[77]납품수량!$B$3:$AI$200,X1,FALSE)</f>
        <v>0</v>
      </c>
      <c r="Y397" s="74">
        <f>VLOOKUP($C$397,[77]납품수량!$B$3:$AI$200,Y1,FALSE)</f>
        <v>0</v>
      </c>
      <c r="Z397" s="74">
        <f>VLOOKUP($C$397,[77]납품수량!$B$3:$AI$200,Z1,FALSE)</f>
        <v>0</v>
      </c>
      <c r="AA397" s="74">
        <f>VLOOKUP($C$397,[77]납품수량!$B$3:$AI$200,AA1,FALSE)</f>
        <v>0</v>
      </c>
      <c r="AB397" s="74">
        <f>VLOOKUP($C$397,[77]납품수량!$B$3:$AI$200,AB1,FALSE)</f>
        <v>0</v>
      </c>
      <c r="AC397" s="74">
        <f>VLOOKUP($C$397,[77]납품수량!$B$3:$AI$200,AC1,FALSE)</f>
        <v>0</v>
      </c>
      <c r="AD397" s="74">
        <f>VLOOKUP($C$397,[77]납품수량!$B$3:$AI$200,AD1,FALSE)</f>
        <v>0</v>
      </c>
      <c r="AE397" s="74">
        <f>VLOOKUP($C$397,[77]납품수량!$B$3:$AI$200,AE1,FALSE)</f>
        <v>0</v>
      </c>
      <c r="AF397" s="74">
        <f>VLOOKUP($C$397,[77]납품수량!$B$3:$AI$200,AF1,FALSE)</f>
        <v>0</v>
      </c>
      <c r="AG397" s="74">
        <f>VLOOKUP($C$397,[77]납품수량!$B$3:$AI$200,AG1,FALSE)</f>
        <v>0</v>
      </c>
      <c r="AH397" s="74">
        <f>VLOOKUP($C$397,[77]납품수량!$B$3:$AI$200,AH1,FALSE)</f>
        <v>0</v>
      </c>
      <c r="AI397" s="74">
        <f>VLOOKUP($C$397,[77]납품수량!$B$3:$AI$200,AI1,FALSE)</f>
        <v>0</v>
      </c>
      <c r="AJ397" s="74">
        <f>VLOOKUP($C$397,[77]납품수량!$B$3:$AI$200,AJ1,FALSE)</f>
        <v>0</v>
      </c>
      <c r="AK397" s="74">
        <f>VLOOKUP($C$397,[77]납품수량!$B$3:$AI$200,AK1,FALSE)</f>
        <v>0</v>
      </c>
      <c r="AL397" s="74">
        <f>SUM(G397:AK397)</f>
        <v>0</v>
      </c>
      <c r="AM397" s="61"/>
      <c r="AN397" s="61"/>
      <c r="AO397" s="61"/>
      <c r="AP397" s="61"/>
      <c r="AQ397" s="61"/>
      <c r="AR397" s="61"/>
      <c r="AS397" s="61"/>
      <c r="AT397" s="61"/>
      <c r="AU397" s="61"/>
      <c r="AV397" s="61"/>
      <c r="AW397" s="61"/>
      <c r="AX397" s="61"/>
      <c r="AY397" s="61"/>
      <c r="AZ397" s="61"/>
      <c r="BA397" s="61"/>
      <c r="BB397" s="61"/>
      <c r="BC397" s="61"/>
      <c r="BD397" s="61"/>
      <c r="BE397" s="61"/>
      <c r="BF397" s="61"/>
      <c r="BG397" s="61"/>
      <c r="BH397" s="61"/>
      <c r="BI397" s="61"/>
      <c r="BJ397" s="61"/>
      <c r="BK397" s="61"/>
      <c r="BL397" s="61"/>
      <c r="BM397" s="61"/>
      <c r="BN397" s="61"/>
      <c r="BO397" s="61"/>
      <c r="BP397" s="61"/>
      <c r="BQ397" s="61"/>
      <c r="BR397" s="61"/>
      <c r="BS397" s="61"/>
      <c r="BT397" s="61"/>
      <c r="BU397" s="61"/>
      <c r="BV397" s="61"/>
      <c r="BW397" s="61"/>
      <c r="BX397" s="61"/>
      <c r="BY397" s="61"/>
      <c r="BZ397" s="61"/>
      <c r="CA397" s="61"/>
      <c r="CB397" s="61"/>
      <c r="CC397" s="61"/>
      <c r="CD397" s="61"/>
      <c r="CE397" s="61"/>
      <c r="CF397" s="61"/>
      <c r="CG397" s="61"/>
      <c r="CH397" s="61"/>
      <c r="CI397" s="61"/>
      <c r="CJ397" s="61"/>
      <c r="CK397" s="61"/>
      <c r="CL397" s="61"/>
      <c r="CM397" s="61"/>
      <c r="CN397" s="61"/>
      <c r="CO397" s="61"/>
      <c r="CP397" s="61"/>
      <c r="CQ397" s="61"/>
      <c r="CR397" s="61"/>
      <c r="CS397" s="61"/>
      <c r="CT397" s="61"/>
      <c r="CU397" s="61"/>
      <c r="CV397" s="61"/>
      <c r="CW397" s="61"/>
      <c r="CX397" s="61"/>
      <c r="CY397" s="61"/>
      <c r="CZ397" s="61"/>
      <c r="DA397" s="61"/>
      <c r="DB397" s="61"/>
    </row>
    <row r="398" spans="1:106" s="58" customFormat="1" ht="16.5" customHeight="1">
      <c r="A398" s="70"/>
      <c r="B398" s="767"/>
      <c r="C398" s="730"/>
      <c r="D398" s="719"/>
      <c r="E398" s="719"/>
      <c r="F398" s="719"/>
      <c r="G398" s="74">
        <f>$F$397*G397</f>
        <v>0</v>
      </c>
      <c r="H398" s="74">
        <f t="shared" ref="H398:AK398" si="198">$F$397*H397</f>
        <v>0</v>
      </c>
      <c r="I398" s="74">
        <f t="shared" si="198"/>
        <v>0</v>
      </c>
      <c r="J398" s="74">
        <f t="shared" si="198"/>
        <v>0</v>
      </c>
      <c r="K398" s="74">
        <f t="shared" si="198"/>
        <v>0</v>
      </c>
      <c r="L398" s="74">
        <f t="shared" si="198"/>
        <v>0</v>
      </c>
      <c r="M398" s="74">
        <f t="shared" si="198"/>
        <v>0</v>
      </c>
      <c r="N398" s="74">
        <f t="shared" si="198"/>
        <v>0</v>
      </c>
      <c r="O398" s="74">
        <f t="shared" si="198"/>
        <v>0</v>
      </c>
      <c r="P398" s="74">
        <f t="shared" si="198"/>
        <v>0</v>
      </c>
      <c r="Q398" s="74">
        <f t="shared" si="198"/>
        <v>0</v>
      </c>
      <c r="R398" s="74">
        <f t="shared" si="198"/>
        <v>0</v>
      </c>
      <c r="S398" s="74">
        <f t="shared" si="198"/>
        <v>0</v>
      </c>
      <c r="T398" s="74">
        <f t="shared" si="198"/>
        <v>0</v>
      </c>
      <c r="U398" s="74">
        <f t="shared" si="198"/>
        <v>0</v>
      </c>
      <c r="V398" s="74">
        <f t="shared" si="198"/>
        <v>0</v>
      </c>
      <c r="W398" s="74">
        <f t="shared" si="198"/>
        <v>0</v>
      </c>
      <c r="X398" s="74">
        <f t="shared" si="198"/>
        <v>0</v>
      </c>
      <c r="Y398" s="74">
        <f t="shared" si="198"/>
        <v>0</v>
      </c>
      <c r="Z398" s="74">
        <f t="shared" si="198"/>
        <v>0</v>
      </c>
      <c r="AA398" s="74">
        <f t="shared" si="198"/>
        <v>0</v>
      </c>
      <c r="AB398" s="74">
        <f t="shared" si="198"/>
        <v>0</v>
      </c>
      <c r="AC398" s="74">
        <f t="shared" si="198"/>
        <v>0</v>
      </c>
      <c r="AD398" s="74">
        <f t="shared" si="198"/>
        <v>0</v>
      </c>
      <c r="AE398" s="74">
        <f t="shared" si="198"/>
        <v>0</v>
      </c>
      <c r="AF398" s="74">
        <f t="shared" si="198"/>
        <v>0</v>
      </c>
      <c r="AG398" s="74">
        <f t="shared" si="198"/>
        <v>0</v>
      </c>
      <c r="AH398" s="74">
        <f t="shared" si="198"/>
        <v>0</v>
      </c>
      <c r="AI398" s="74">
        <f t="shared" si="198"/>
        <v>0</v>
      </c>
      <c r="AJ398" s="74">
        <f t="shared" si="198"/>
        <v>0</v>
      </c>
      <c r="AK398" s="74">
        <f t="shared" si="198"/>
        <v>0</v>
      </c>
      <c r="AL398" s="74">
        <f>F397*AL397</f>
        <v>0</v>
      </c>
      <c r="AM398" s="61"/>
      <c r="AN398" s="61"/>
      <c r="AO398" s="61"/>
      <c r="AP398" s="61"/>
      <c r="AQ398" s="61"/>
      <c r="AR398" s="61"/>
      <c r="AS398" s="61"/>
      <c r="AT398" s="61"/>
      <c r="AU398" s="61"/>
      <c r="AV398" s="61"/>
      <c r="AW398" s="61"/>
      <c r="AX398" s="61"/>
      <c r="AY398" s="61"/>
      <c r="AZ398" s="61"/>
      <c r="BA398" s="61"/>
      <c r="BB398" s="61"/>
      <c r="BC398" s="61"/>
      <c r="BD398" s="61"/>
      <c r="BE398" s="61"/>
      <c r="BF398" s="61"/>
      <c r="BG398" s="61"/>
      <c r="BH398" s="61"/>
      <c r="BI398" s="61"/>
      <c r="BJ398" s="61"/>
      <c r="BK398" s="61"/>
      <c r="BL398" s="61"/>
      <c r="BM398" s="61"/>
      <c r="BN398" s="61"/>
      <c r="BO398" s="61"/>
      <c r="BP398" s="61"/>
      <c r="BQ398" s="61"/>
      <c r="BR398" s="61"/>
      <c r="BS398" s="61"/>
      <c r="BT398" s="61"/>
      <c r="BU398" s="61"/>
      <c r="BV398" s="61"/>
      <c r="BW398" s="61"/>
      <c r="BX398" s="61"/>
      <c r="BY398" s="61"/>
      <c r="BZ398" s="61"/>
      <c r="CA398" s="61"/>
      <c r="CB398" s="61"/>
      <c r="CC398" s="61"/>
      <c r="CD398" s="61"/>
      <c r="CE398" s="61"/>
      <c r="CF398" s="61"/>
      <c r="CG398" s="61"/>
      <c r="CH398" s="61"/>
      <c r="CI398" s="61"/>
      <c r="CJ398" s="61"/>
      <c r="CK398" s="61"/>
      <c r="CL398" s="61"/>
      <c r="CM398" s="61"/>
      <c r="CN398" s="61"/>
      <c r="CO398" s="61"/>
      <c r="CP398" s="61"/>
      <c r="CQ398" s="61"/>
      <c r="CR398" s="61"/>
      <c r="CS398" s="61"/>
      <c r="CT398" s="61"/>
      <c r="CU398" s="61"/>
      <c r="CV398" s="61"/>
      <c r="CW398" s="61"/>
      <c r="CX398" s="61"/>
      <c r="CY398" s="61"/>
      <c r="CZ398" s="61"/>
      <c r="DA398" s="61"/>
      <c r="DB398" s="61"/>
    </row>
    <row r="399" spans="1:106" s="58" customFormat="1" ht="16.5" customHeight="1">
      <c r="A399" s="70" t="s">
        <v>425</v>
      </c>
      <c r="B399" s="767"/>
      <c r="C399" s="724" t="s">
        <v>88</v>
      </c>
      <c r="D399" s="718" t="str">
        <f>[76]납품수량!C98</f>
        <v>IK COVER FRONT FRAME</v>
      </c>
      <c r="E399" s="718" t="str">
        <f>[76]납품수량!D98</f>
        <v>IK</v>
      </c>
      <c r="F399" s="718">
        <f>VLOOKUP(C399,'[72]납품수량(영업)'!$C$3:$F$260,4,FALSE)</f>
        <v>0</v>
      </c>
      <c r="G399" s="74">
        <f>VLOOKUP($C$399,[77]납품수량!$B$3:$AI$200,G1,FALSE)</f>
        <v>0</v>
      </c>
      <c r="H399" s="74">
        <f>VLOOKUP($C$399,[77]납품수량!$B$3:$AI$200,H1,FALSE)</f>
        <v>0</v>
      </c>
      <c r="I399" s="74">
        <f>VLOOKUP($C$399,[77]납품수량!$B$3:$AI$200,I1,FALSE)</f>
        <v>0</v>
      </c>
      <c r="J399" s="74">
        <f>VLOOKUP($C$399,[77]납품수량!$B$3:$AI$200,J1,FALSE)</f>
        <v>0</v>
      </c>
      <c r="K399" s="74">
        <f>VLOOKUP($C$399,[77]납품수량!$B$3:$AI$200,K1,FALSE)</f>
        <v>0</v>
      </c>
      <c r="L399" s="74">
        <f>VLOOKUP($C$399,[77]납품수량!$B$3:$AI$200,L1,FALSE)</f>
        <v>0</v>
      </c>
      <c r="M399" s="74">
        <f>VLOOKUP($C$399,[77]납품수량!$B$3:$AI$200,M1,FALSE)</f>
        <v>0</v>
      </c>
      <c r="N399" s="74">
        <f>VLOOKUP($C$399,[77]납품수량!$B$3:$AI$200,N1,FALSE)</f>
        <v>0</v>
      </c>
      <c r="O399" s="74">
        <f>VLOOKUP($C$399,[77]납품수량!$B$3:$AI$200,O1,FALSE)</f>
        <v>0</v>
      </c>
      <c r="P399" s="74">
        <f>VLOOKUP($C$399,[77]납품수량!$B$3:$AI$200,P1,FALSE)</f>
        <v>0</v>
      </c>
      <c r="Q399" s="74">
        <f>VLOOKUP($C$399,[77]납품수량!$B$3:$AI$200,Q1,FALSE)</f>
        <v>0</v>
      </c>
      <c r="R399" s="74">
        <f>VLOOKUP($C$399,[77]납품수량!$B$3:$AI$200,R1,FALSE)</f>
        <v>0</v>
      </c>
      <c r="S399" s="74">
        <f>VLOOKUP($C$399,[77]납품수량!$B$3:$AI$200,S1,FALSE)</f>
        <v>0</v>
      </c>
      <c r="T399" s="74">
        <f>VLOOKUP($C$399,[77]납품수량!$B$3:$AI$200,T1,FALSE)</f>
        <v>0</v>
      </c>
      <c r="U399" s="74">
        <f>VLOOKUP($C$399,[77]납품수량!$B$3:$AI$200,U1,FALSE)</f>
        <v>0</v>
      </c>
      <c r="V399" s="74">
        <f>VLOOKUP($C$399,[77]납품수량!$B$3:$AI$200,V1,FALSE)</f>
        <v>0</v>
      </c>
      <c r="W399" s="74">
        <f>VLOOKUP($C$399,[77]납품수량!$B$3:$AI$200,W1,FALSE)</f>
        <v>0</v>
      </c>
      <c r="X399" s="74">
        <f>VLOOKUP($C$399,[77]납품수량!$B$3:$AI$200,X1,FALSE)</f>
        <v>0</v>
      </c>
      <c r="Y399" s="74">
        <f>VLOOKUP($C$399,[77]납품수량!$B$3:$AI$200,Y1,FALSE)</f>
        <v>0</v>
      </c>
      <c r="Z399" s="74">
        <f>VLOOKUP($C$399,[77]납품수량!$B$3:$AI$200,Z1,FALSE)</f>
        <v>0</v>
      </c>
      <c r="AA399" s="74">
        <f>VLOOKUP($C$399,[77]납품수량!$B$3:$AI$200,AA1,FALSE)</f>
        <v>0</v>
      </c>
      <c r="AB399" s="74">
        <f>VLOOKUP($C$399,[77]납품수량!$B$3:$AI$200,AB1,FALSE)</f>
        <v>0</v>
      </c>
      <c r="AC399" s="74">
        <f>VLOOKUP($C$399,[77]납품수량!$B$3:$AI$200,AC1,FALSE)</f>
        <v>0</v>
      </c>
      <c r="AD399" s="74">
        <f>VLOOKUP($C$399,[77]납품수량!$B$3:$AI$200,AD1,FALSE)</f>
        <v>0</v>
      </c>
      <c r="AE399" s="74">
        <f>VLOOKUP($C$399,[77]납품수량!$B$3:$AI$200,AE1,FALSE)</f>
        <v>0</v>
      </c>
      <c r="AF399" s="74">
        <f>VLOOKUP($C$399,[77]납품수량!$B$3:$AI$200,AF1,FALSE)</f>
        <v>0</v>
      </c>
      <c r="AG399" s="74">
        <f>VLOOKUP($C$399,[77]납품수량!$B$3:$AI$200,AG1,FALSE)</f>
        <v>0</v>
      </c>
      <c r="AH399" s="74">
        <f>VLOOKUP($C$399,[77]납품수량!$B$3:$AI$200,AH1,FALSE)</f>
        <v>0</v>
      </c>
      <c r="AI399" s="74">
        <f>VLOOKUP($C$399,[77]납품수량!$B$3:$AI$200,AI1,FALSE)</f>
        <v>0</v>
      </c>
      <c r="AJ399" s="74">
        <f>VLOOKUP($C$399,[77]납품수량!$B$3:$AI$200,AJ1,FALSE)</f>
        <v>0</v>
      </c>
      <c r="AK399" s="74">
        <f>VLOOKUP($C$399,[77]납품수량!$B$3:$AI$200,AK1,FALSE)</f>
        <v>0</v>
      </c>
      <c r="AL399" s="74">
        <f>SUM(G399:AK399)</f>
        <v>0</v>
      </c>
      <c r="AM399" s="61"/>
      <c r="AN399" s="61"/>
      <c r="AO399" s="61"/>
      <c r="AP399" s="61"/>
      <c r="AQ399" s="61"/>
      <c r="AR399" s="61"/>
      <c r="AS399" s="61"/>
      <c r="AT399" s="61"/>
      <c r="AU399" s="61"/>
      <c r="AV399" s="61"/>
      <c r="AW399" s="61"/>
      <c r="AX399" s="61"/>
      <c r="AY399" s="61"/>
      <c r="AZ399" s="61"/>
      <c r="BA399" s="61"/>
      <c r="BB399" s="61"/>
      <c r="BC399" s="61"/>
      <c r="BD399" s="61"/>
      <c r="BE399" s="61"/>
      <c r="BF399" s="61"/>
      <c r="BG399" s="61"/>
      <c r="BH399" s="61"/>
      <c r="BI399" s="61"/>
      <c r="BJ399" s="61"/>
      <c r="BK399" s="61"/>
      <c r="BL399" s="61"/>
      <c r="BM399" s="61"/>
      <c r="BN399" s="61"/>
      <c r="BO399" s="61"/>
      <c r="BP399" s="61"/>
      <c r="BQ399" s="61"/>
      <c r="BR399" s="61"/>
      <c r="BS399" s="61"/>
      <c r="BT399" s="61"/>
      <c r="BU399" s="61"/>
      <c r="BV399" s="61"/>
      <c r="BW399" s="61"/>
      <c r="BX399" s="61"/>
      <c r="BY399" s="61"/>
      <c r="BZ399" s="61"/>
      <c r="CA399" s="61"/>
      <c r="CB399" s="61"/>
      <c r="CC399" s="61"/>
      <c r="CD399" s="61"/>
      <c r="CE399" s="61"/>
      <c r="CF399" s="61"/>
      <c r="CG399" s="61"/>
      <c r="CH399" s="61"/>
      <c r="CI399" s="61"/>
      <c r="CJ399" s="61"/>
      <c r="CK399" s="61"/>
      <c r="CL399" s="61"/>
      <c r="CM399" s="61"/>
      <c r="CN399" s="61"/>
      <c r="CO399" s="61"/>
      <c r="CP399" s="61"/>
      <c r="CQ399" s="61"/>
      <c r="CR399" s="61"/>
      <c r="CS399" s="61"/>
      <c r="CT399" s="61"/>
      <c r="CU399" s="61"/>
      <c r="CV399" s="61"/>
      <c r="CW399" s="61"/>
      <c r="CX399" s="61"/>
      <c r="CY399" s="61"/>
      <c r="CZ399" s="61"/>
      <c r="DA399" s="61"/>
      <c r="DB399" s="61"/>
    </row>
    <row r="400" spans="1:106" s="58" customFormat="1" ht="16.5" customHeight="1">
      <c r="A400" s="70"/>
      <c r="B400" s="767"/>
      <c r="C400" s="730"/>
      <c r="D400" s="719"/>
      <c r="E400" s="719"/>
      <c r="F400" s="719"/>
      <c r="G400" s="74">
        <f>$F$399*G399</f>
        <v>0</v>
      </c>
      <c r="H400" s="74">
        <f t="shared" ref="H400:AK400" si="199">$F$399*H399</f>
        <v>0</v>
      </c>
      <c r="I400" s="74">
        <f t="shared" si="199"/>
        <v>0</v>
      </c>
      <c r="J400" s="74">
        <f t="shared" si="199"/>
        <v>0</v>
      </c>
      <c r="K400" s="74">
        <f t="shared" si="199"/>
        <v>0</v>
      </c>
      <c r="L400" s="74">
        <f t="shared" si="199"/>
        <v>0</v>
      </c>
      <c r="M400" s="74">
        <f t="shared" si="199"/>
        <v>0</v>
      </c>
      <c r="N400" s="74">
        <f t="shared" si="199"/>
        <v>0</v>
      </c>
      <c r="O400" s="74">
        <f t="shared" si="199"/>
        <v>0</v>
      </c>
      <c r="P400" s="74">
        <f t="shared" si="199"/>
        <v>0</v>
      </c>
      <c r="Q400" s="74">
        <f t="shared" si="199"/>
        <v>0</v>
      </c>
      <c r="R400" s="74">
        <f t="shared" si="199"/>
        <v>0</v>
      </c>
      <c r="S400" s="74">
        <f t="shared" si="199"/>
        <v>0</v>
      </c>
      <c r="T400" s="74">
        <f t="shared" si="199"/>
        <v>0</v>
      </c>
      <c r="U400" s="74">
        <f t="shared" si="199"/>
        <v>0</v>
      </c>
      <c r="V400" s="74">
        <f t="shared" si="199"/>
        <v>0</v>
      </c>
      <c r="W400" s="74">
        <f t="shared" si="199"/>
        <v>0</v>
      </c>
      <c r="X400" s="74">
        <f t="shared" si="199"/>
        <v>0</v>
      </c>
      <c r="Y400" s="74">
        <f t="shared" si="199"/>
        <v>0</v>
      </c>
      <c r="Z400" s="74">
        <f t="shared" si="199"/>
        <v>0</v>
      </c>
      <c r="AA400" s="74">
        <f t="shared" si="199"/>
        <v>0</v>
      </c>
      <c r="AB400" s="74">
        <f t="shared" si="199"/>
        <v>0</v>
      </c>
      <c r="AC400" s="74">
        <f t="shared" si="199"/>
        <v>0</v>
      </c>
      <c r="AD400" s="74">
        <f t="shared" si="199"/>
        <v>0</v>
      </c>
      <c r="AE400" s="74">
        <f t="shared" si="199"/>
        <v>0</v>
      </c>
      <c r="AF400" s="74">
        <f t="shared" si="199"/>
        <v>0</v>
      </c>
      <c r="AG400" s="74">
        <f t="shared" si="199"/>
        <v>0</v>
      </c>
      <c r="AH400" s="74">
        <f t="shared" si="199"/>
        <v>0</v>
      </c>
      <c r="AI400" s="74">
        <f t="shared" si="199"/>
        <v>0</v>
      </c>
      <c r="AJ400" s="74">
        <f t="shared" si="199"/>
        <v>0</v>
      </c>
      <c r="AK400" s="74">
        <f t="shared" si="199"/>
        <v>0</v>
      </c>
      <c r="AL400" s="74">
        <f>F399*AL399</f>
        <v>0</v>
      </c>
      <c r="AM400" s="61"/>
      <c r="AN400" s="61"/>
      <c r="AO400" s="61"/>
      <c r="AP400" s="61"/>
      <c r="AQ400" s="61"/>
      <c r="AR400" s="61"/>
      <c r="AS400" s="61"/>
      <c r="AT400" s="61"/>
      <c r="AU400" s="61"/>
      <c r="AV400" s="61"/>
      <c r="AW400" s="61"/>
      <c r="AX400" s="61"/>
      <c r="AY400" s="61"/>
      <c r="AZ400" s="61"/>
      <c r="BA400" s="61"/>
      <c r="BB400" s="61"/>
      <c r="BC400" s="61"/>
      <c r="BD400" s="61"/>
      <c r="BE400" s="61"/>
      <c r="BF400" s="61"/>
      <c r="BG400" s="61"/>
      <c r="BH400" s="61"/>
      <c r="BI400" s="61"/>
      <c r="BJ400" s="61"/>
      <c r="BK400" s="61"/>
      <c r="BL400" s="61"/>
      <c r="BM400" s="61"/>
      <c r="BN400" s="61"/>
      <c r="BO400" s="61"/>
      <c r="BP400" s="61"/>
      <c r="BQ400" s="61"/>
      <c r="BR400" s="61"/>
      <c r="BS400" s="61"/>
      <c r="BT400" s="61"/>
      <c r="BU400" s="61"/>
      <c r="BV400" s="61"/>
      <c r="BW400" s="61"/>
      <c r="BX400" s="61"/>
      <c r="BY400" s="61"/>
      <c r="BZ400" s="61"/>
      <c r="CA400" s="61"/>
      <c r="CB400" s="61"/>
      <c r="CC400" s="61"/>
      <c r="CD400" s="61"/>
      <c r="CE400" s="61"/>
      <c r="CF400" s="61"/>
      <c r="CG400" s="61"/>
      <c r="CH400" s="61"/>
      <c r="CI400" s="61"/>
      <c r="CJ400" s="61"/>
      <c r="CK400" s="61"/>
      <c r="CL400" s="61"/>
      <c r="CM400" s="61"/>
      <c r="CN400" s="61"/>
      <c r="CO400" s="61"/>
      <c r="CP400" s="61"/>
      <c r="CQ400" s="61"/>
      <c r="CR400" s="61"/>
      <c r="CS400" s="61"/>
      <c r="CT400" s="61"/>
      <c r="CU400" s="61"/>
      <c r="CV400" s="61"/>
      <c r="CW400" s="61"/>
      <c r="CX400" s="61"/>
      <c r="CY400" s="61"/>
      <c r="CZ400" s="61"/>
      <c r="DA400" s="61"/>
      <c r="DB400" s="61"/>
    </row>
    <row r="401" spans="1:106" s="58" customFormat="1" ht="16.5" customHeight="1">
      <c r="A401" s="70" t="s">
        <v>425</v>
      </c>
      <c r="B401" s="767"/>
      <c r="C401" s="724" t="s">
        <v>86</v>
      </c>
      <c r="D401" s="718" t="str">
        <f>[76]납품수량!C99</f>
        <v>MIDDLE BEAM</v>
      </c>
      <c r="E401" s="718" t="str">
        <f>[76]납품수량!D99</f>
        <v>RJ</v>
      </c>
      <c r="F401" s="718">
        <f>VLOOKUP(C401,'[72]납품수량(영업)'!$C$3:$F$260,4,FALSE)</f>
        <v>853</v>
      </c>
      <c r="G401" s="74">
        <f>VLOOKUP($C$401,[77]납품수량!$B$3:$AI$200,G1,FALSE)</f>
        <v>0</v>
      </c>
      <c r="H401" s="74">
        <f>VLOOKUP($C$401,[77]납품수량!$B$3:$AI$200,H1,FALSE)</f>
        <v>0</v>
      </c>
      <c r="I401" s="74">
        <f>VLOOKUP($C$401,[77]납품수량!$B$3:$AI$200,I1,FALSE)</f>
        <v>0</v>
      </c>
      <c r="J401" s="74">
        <f>VLOOKUP($C$401,[77]납품수량!$B$3:$AI$200,J1,FALSE)</f>
        <v>0</v>
      </c>
      <c r="K401" s="74">
        <f>VLOOKUP($C$401,[77]납품수량!$B$3:$AI$200,K1,FALSE)</f>
        <v>0</v>
      </c>
      <c r="L401" s="74">
        <f>VLOOKUP($C$401,[77]납품수량!$B$3:$AI$200,L1,FALSE)</f>
        <v>0</v>
      </c>
      <c r="M401" s="74">
        <f>VLOOKUP($C$401,[77]납품수량!$B$3:$AI$200,M1,FALSE)</f>
        <v>0</v>
      </c>
      <c r="N401" s="74">
        <f>VLOOKUP($C$401,[77]납품수량!$B$3:$AI$200,N1,FALSE)</f>
        <v>0</v>
      </c>
      <c r="O401" s="74">
        <f>VLOOKUP($C$401,[77]납품수량!$B$3:$AI$200,O1,FALSE)</f>
        <v>0</v>
      </c>
      <c r="P401" s="74">
        <f>VLOOKUP($C$401,[77]납품수량!$B$3:$AI$200,P1,FALSE)</f>
        <v>0</v>
      </c>
      <c r="Q401" s="74">
        <f>VLOOKUP($C$401,[77]납품수량!$B$3:$AI$200,Q1,FALSE)</f>
        <v>0</v>
      </c>
      <c r="R401" s="74">
        <f>VLOOKUP($C$401,[77]납품수량!$B$3:$AI$200,R1,FALSE)</f>
        <v>0</v>
      </c>
      <c r="S401" s="74">
        <f>VLOOKUP($C$401,[77]납품수량!$B$3:$AI$200,S1,FALSE)</f>
        <v>0</v>
      </c>
      <c r="T401" s="74">
        <f>VLOOKUP($C$401,[77]납품수량!$B$3:$AI$200,T1,FALSE)</f>
        <v>0</v>
      </c>
      <c r="U401" s="74">
        <f>VLOOKUP($C$401,[77]납품수량!$B$3:$AI$200,U1,FALSE)</f>
        <v>0</v>
      </c>
      <c r="V401" s="74">
        <f>VLOOKUP($C$401,[77]납품수량!$B$3:$AI$200,V1,FALSE)</f>
        <v>0</v>
      </c>
      <c r="W401" s="74">
        <f>VLOOKUP($C$401,[77]납품수량!$B$3:$AI$200,W1,FALSE)</f>
        <v>0</v>
      </c>
      <c r="X401" s="74">
        <f>VLOOKUP($C$401,[77]납품수량!$B$3:$AI$200,X1,FALSE)</f>
        <v>0</v>
      </c>
      <c r="Y401" s="74">
        <f>VLOOKUP($C$401,[77]납품수량!$B$3:$AI$200,Y1,FALSE)</f>
        <v>0</v>
      </c>
      <c r="Z401" s="74">
        <f>VLOOKUP($C$401,[77]납품수량!$B$3:$AI$200,Z1,FALSE)</f>
        <v>0</v>
      </c>
      <c r="AA401" s="74">
        <f>VLOOKUP($C$401,[77]납품수량!$B$3:$AI$200,AA1,FALSE)</f>
        <v>0</v>
      </c>
      <c r="AB401" s="74">
        <f>VLOOKUP($C$401,[77]납품수량!$B$3:$AI$200,AB1,FALSE)</f>
        <v>0</v>
      </c>
      <c r="AC401" s="74">
        <f>VLOOKUP($C$401,[77]납품수량!$B$3:$AI$200,AC1,FALSE)</f>
        <v>0</v>
      </c>
      <c r="AD401" s="74">
        <f>VLOOKUP($C$401,[77]납품수량!$B$3:$AI$200,AD1,FALSE)</f>
        <v>0</v>
      </c>
      <c r="AE401" s="74">
        <f>VLOOKUP($C$401,[77]납품수량!$B$3:$AI$200,AE1,FALSE)</f>
        <v>0</v>
      </c>
      <c r="AF401" s="74">
        <f>VLOOKUP($C$401,[77]납품수량!$B$3:$AI$200,AF1,FALSE)</f>
        <v>0</v>
      </c>
      <c r="AG401" s="74">
        <f>VLOOKUP($C$401,[77]납품수량!$B$3:$AI$200,AG1,FALSE)</f>
        <v>0</v>
      </c>
      <c r="AH401" s="74">
        <f>VLOOKUP($C$401,[77]납품수량!$B$3:$AI$200,AH1,FALSE)</f>
        <v>0</v>
      </c>
      <c r="AI401" s="74">
        <f>VLOOKUP($C$401,[77]납품수량!$B$3:$AI$200,AI1,FALSE)</f>
        <v>0</v>
      </c>
      <c r="AJ401" s="74">
        <f>VLOOKUP($C$401,[77]납품수량!$B$3:$AI$200,AJ1,FALSE)</f>
        <v>0</v>
      </c>
      <c r="AK401" s="74">
        <f>VLOOKUP($C$401,[77]납품수량!$B$3:$AI$200,AK1,FALSE)</f>
        <v>0</v>
      </c>
      <c r="AL401" s="74">
        <f>SUM(G401:AK401)</f>
        <v>0</v>
      </c>
      <c r="AM401" s="61"/>
      <c r="AN401" s="61"/>
      <c r="AO401" s="61"/>
      <c r="AP401" s="61"/>
      <c r="AQ401" s="61"/>
      <c r="AR401" s="61"/>
      <c r="AS401" s="61"/>
      <c r="AT401" s="61"/>
      <c r="AU401" s="61"/>
      <c r="AV401" s="61"/>
      <c r="AW401" s="61"/>
      <c r="AX401" s="61"/>
      <c r="AY401" s="61"/>
      <c r="AZ401" s="61"/>
      <c r="BA401" s="61"/>
      <c r="BB401" s="61"/>
      <c r="BC401" s="61"/>
      <c r="BD401" s="61"/>
      <c r="BE401" s="61"/>
      <c r="BF401" s="61"/>
      <c r="BG401" s="61"/>
      <c r="BH401" s="61"/>
      <c r="BI401" s="61"/>
      <c r="BJ401" s="61"/>
      <c r="BK401" s="61"/>
      <c r="BL401" s="61"/>
      <c r="BM401" s="61"/>
      <c r="BN401" s="61"/>
      <c r="BO401" s="61"/>
      <c r="BP401" s="61"/>
      <c r="BQ401" s="61"/>
      <c r="BR401" s="61"/>
      <c r="BS401" s="61"/>
      <c r="BT401" s="61"/>
      <c r="BU401" s="61"/>
      <c r="BV401" s="61"/>
      <c r="BW401" s="61"/>
      <c r="BX401" s="61"/>
      <c r="BY401" s="61"/>
      <c r="BZ401" s="61"/>
      <c r="CA401" s="61"/>
      <c r="CB401" s="61"/>
      <c r="CC401" s="61"/>
      <c r="CD401" s="61"/>
      <c r="CE401" s="61"/>
      <c r="CF401" s="61"/>
      <c r="CG401" s="61"/>
      <c r="CH401" s="61"/>
      <c r="CI401" s="61"/>
      <c r="CJ401" s="61"/>
      <c r="CK401" s="61"/>
      <c r="CL401" s="61"/>
      <c r="CM401" s="61"/>
      <c r="CN401" s="61"/>
      <c r="CO401" s="61"/>
      <c r="CP401" s="61"/>
      <c r="CQ401" s="61"/>
      <c r="CR401" s="61"/>
      <c r="CS401" s="61"/>
      <c r="CT401" s="61"/>
      <c r="CU401" s="61"/>
      <c r="CV401" s="61"/>
      <c r="CW401" s="61"/>
      <c r="CX401" s="61"/>
      <c r="CY401" s="61"/>
      <c r="CZ401" s="61"/>
      <c r="DA401" s="61"/>
      <c r="DB401" s="61"/>
    </row>
    <row r="402" spans="1:106" s="58" customFormat="1" ht="16.5" customHeight="1">
      <c r="A402" s="70"/>
      <c r="B402" s="767"/>
      <c r="C402" s="730"/>
      <c r="D402" s="719"/>
      <c r="E402" s="719"/>
      <c r="F402" s="719"/>
      <c r="G402" s="74">
        <f>$F$401*G401</f>
        <v>0</v>
      </c>
      <c r="H402" s="74">
        <f t="shared" ref="H402:AK402" si="200">$F$401*H401</f>
        <v>0</v>
      </c>
      <c r="I402" s="74">
        <f t="shared" si="200"/>
        <v>0</v>
      </c>
      <c r="J402" s="74">
        <f t="shared" si="200"/>
        <v>0</v>
      </c>
      <c r="K402" s="74">
        <f t="shared" si="200"/>
        <v>0</v>
      </c>
      <c r="L402" s="74">
        <f t="shared" si="200"/>
        <v>0</v>
      </c>
      <c r="M402" s="74">
        <f t="shared" si="200"/>
        <v>0</v>
      </c>
      <c r="N402" s="74">
        <f t="shared" si="200"/>
        <v>0</v>
      </c>
      <c r="O402" s="74">
        <f t="shared" si="200"/>
        <v>0</v>
      </c>
      <c r="P402" s="74">
        <f t="shared" si="200"/>
        <v>0</v>
      </c>
      <c r="Q402" s="74">
        <f t="shared" si="200"/>
        <v>0</v>
      </c>
      <c r="R402" s="74">
        <f t="shared" si="200"/>
        <v>0</v>
      </c>
      <c r="S402" s="74">
        <f t="shared" si="200"/>
        <v>0</v>
      </c>
      <c r="T402" s="74">
        <f t="shared" si="200"/>
        <v>0</v>
      </c>
      <c r="U402" s="74">
        <f t="shared" si="200"/>
        <v>0</v>
      </c>
      <c r="V402" s="74">
        <f t="shared" si="200"/>
        <v>0</v>
      </c>
      <c r="W402" s="74">
        <f t="shared" si="200"/>
        <v>0</v>
      </c>
      <c r="X402" s="74">
        <f t="shared" si="200"/>
        <v>0</v>
      </c>
      <c r="Y402" s="74">
        <f t="shared" si="200"/>
        <v>0</v>
      </c>
      <c r="Z402" s="74">
        <f t="shared" si="200"/>
        <v>0</v>
      </c>
      <c r="AA402" s="74">
        <f t="shared" si="200"/>
        <v>0</v>
      </c>
      <c r="AB402" s="74">
        <f t="shared" si="200"/>
        <v>0</v>
      </c>
      <c r="AC402" s="74">
        <f t="shared" si="200"/>
        <v>0</v>
      </c>
      <c r="AD402" s="74">
        <f t="shared" si="200"/>
        <v>0</v>
      </c>
      <c r="AE402" s="74">
        <f t="shared" si="200"/>
        <v>0</v>
      </c>
      <c r="AF402" s="74">
        <f t="shared" si="200"/>
        <v>0</v>
      </c>
      <c r="AG402" s="74">
        <f t="shared" si="200"/>
        <v>0</v>
      </c>
      <c r="AH402" s="74">
        <f t="shared" si="200"/>
        <v>0</v>
      </c>
      <c r="AI402" s="74">
        <f t="shared" si="200"/>
        <v>0</v>
      </c>
      <c r="AJ402" s="74">
        <f t="shared" si="200"/>
        <v>0</v>
      </c>
      <c r="AK402" s="74">
        <f t="shared" si="200"/>
        <v>0</v>
      </c>
      <c r="AL402" s="74">
        <f>F401*AL401</f>
        <v>0</v>
      </c>
      <c r="AM402" s="61"/>
      <c r="AN402" s="61"/>
      <c r="AO402" s="61"/>
      <c r="AP402" s="61"/>
      <c r="AQ402" s="61"/>
      <c r="AR402" s="61"/>
      <c r="AS402" s="61"/>
      <c r="AT402" s="61"/>
      <c r="AU402" s="61"/>
      <c r="AV402" s="61"/>
      <c r="AW402" s="61"/>
      <c r="AX402" s="61"/>
      <c r="AY402" s="61"/>
      <c r="AZ402" s="61"/>
      <c r="BA402" s="61"/>
      <c r="BB402" s="61"/>
      <c r="BC402" s="61"/>
      <c r="BD402" s="61"/>
      <c r="BE402" s="61"/>
      <c r="BF402" s="61"/>
      <c r="BG402" s="61"/>
      <c r="BH402" s="61"/>
      <c r="BI402" s="61"/>
      <c r="BJ402" s="61"/>
      <c r="BK402" s="61"/>
      <c r="BL402" s="61"/>
      <c r="BM402" s="61"/>
      <c r="BN402" s="61"/>
      <c r="BO402" s="61"/>
      <c r="BP402" s="61"/>
      <c r="BQ402" s="61"/>
      <c r="BR402" s="61"/>
      <c r="BS402" s="61"/>
      <c r="BT402" s="61"/>
      <c r="BU402" s="61"/>
      <c r="BV402" s="61"/>
      <c r="BW402" s="61"/>
      <c r="BX402" s="61"/>
      <c r="BY402" s="61"/>
      <c r="BZ402" s="61"/>
      <c r="CA402" s="61"/>
      <c r="CB402" s="61"/>
      <c r="CC402" s="61"/>
      <c r="CD402" s="61"/>
      <c r="CE402" s="61"/>
      <c r="CF402" s="61"/>
      <c r="CG402" s="61"/>
      <c r="CH402" s="61"/>
      <c r="CI402" s="61"/>
      <c r="CJ402" s="61"/>
      <c r="CK402" s="61"/>
      <c r="CL402" s="61"/>
      <c r="CM402" s="61"/>
      <c r="CN402" s="61"/>
      <c r="CO402" s="61"/>
      <c r="CP402" s="61"/>
      <c r="CQ402" s="61"/>
      <c r="CR402" s="61"/>
      <c r="CS402" s="61"/>
      <c r="CT402" s="61"/>
      <c r="CU402" s="61"/>
      <c r="CV402" s="61"/>
      <c r="CW402" s="61"/>
      <c r="CX402" s="61"/>
      <c r="CY402" s="61"/>
      <c r="CZ402" s="61"/>
      <c r="DA402" s="61"/>
      <c r="DB402" s="61"/>
    </row>
    <row r="403" spans="1:106" s="58" customFormat="1" ht="16.5" customHeight="1">
      <c r="A403" s="70" t="s">
        <v>425</v>
      </c>
      <c r="B403" s="767"/>
      <c r="C403" s="738" t="s">
        <v>96</v>
      </c>
      <c r="D403" s="740" t="str">
        <f>[76]납품수량!C100</f>
        <v>GLASS PANEL REINFORCEMENT</v>
      </c>
      <c r="E403" s="740" t="str">
        <f>[76]납품수량!D100</f>
        <v>RJ</v>
      </c>
      <c r="F403" s="718">
        <f>VLOOKUP(C403,'[72]납품수량(영업)'!$C$3:$F$260,4,FALSE)</f>
        <v>0</v>
      </c>
      <c r="G403" s="74">
        <f>VLOOKUP($C$403,[77]납품수량!$B$3:$AI$200,G1,FALSE)</f>
        <v>0</v>
      </c>
      <c r="H403" s="74">
        <f>VLOOKUP($C$403,[77]납품수량!$B$3:$AI$200,H1,FALSE)</f>
        <v>0</v>
      </c>
      <c r="I403" s="74">
        <f>VLOOKUP($C$403,[77]납품수량!$B$3:$AI$200,I1,FALSE)</f>
        <v>0</v>
      </c>
      <c r="J403" s="74">
        <f>VLOOKUP($C$403,[77]납품수량!$B$3:$AI$200,J1,FALSE)</f>
        <v>0</v>
      </c>
      <c r="K403" s="74">
        <f>VLOOKUP($C$403,[77]납품수량!$B$3:$AI$200,K1,FALSE)</f>
        <v>0</v>
      </c>
      <c r="L403" s="74">
        <f>VLOOKUP($C$403,[77]납품수량!$B$3:$AI$200,L1,FALSE)</f>
        <v>0</v>
      </c>
      <c r="M403" s="74">
        <f>VLOOKUP($C$403,[77]납품수량!$B$3:$AI$200,M1,FALSE)</f>
        <v>0</v>
      </c>
      <c r="N403" s="74">
        <f>VLOOKUP($C$403,[77]납품수량!$B$3:$AI$200,N1,FALSE)</f>
        <v>0</v>
      </c>
      <c r="O403" s="74">
        <f>VLOOKUP($C$403,[77]납품수량!$B$3:$AI$200,O1,FALSE)</f>
        <v>0</v>
      </c>
      <c r="P403" s="74">
        <f>VLOOKUP($C$403,[77]납품수량!$B$3:$AI$200,P1,FALSE)</f>
        <v>0</v>
      </c>
      <c r="Q403" s="74">
        <f>VLOOKUP($C$403,[77]납품수량!$B$3:$AI$200,Q1,FALSE)</f>
        <v>0</v>
      </c>
      <c r="R403" s="74">
        <f>VLOOKUP($C$403,[77]납품수량!$B$3:$AI$200,R1,FALSE)</f>
        <v>0</v>
      </c>
      <c r="S403" s="74">
        <f>VLOOKUP($C$403,[77]납품수량!$B$3:$AI$200,S1,FALSE)</f>
        <v>0</v>
      </c>
      <c r="T403" s="74">
        <f>VLOOKUP($C$403,[77]납품수량!$B$3:$AI$200,T1,FALSE)</f>
        <v>0</v>
      </c>
      <c r="U403" s="74">
        <f>VLOOKUP($C$403,[77]납품수량!$B$3:$AI$200,U1,FALSE)</f>
        <v>0</v>
      </c>
      <c r="V403" s="74">
        <f>VLOOKUP($C$403,[77]납품수량!$B$3:$AI$200,V1,FALSE)</f>
        <v>0</v>
      </c>
      <c r="W403" s="74">
        <f>VLOOKUP($C$403,[77]납품수량!$B$3:$AI$200,W1,FALSE)</f>
        <v>0</v>
      </c>
      <c r="X403" s="74">
        <f>VLOOKUP($C$403,[77]납품수량!$B$3:$AI$200,X1,FALSE)</f>
        <v>0</v>
      </c>
      <c r="Y403" s="74">
        <f>VLOOKUP($C$403,[77]납품수량!$B$3:$AI$200,Y1,FALSE)</f>
        <v>0</v>
      </c>
      <c r="Z403" s="74">
        <f>VLOOKUP($C$403,[77]납품수량!$B$3:$AI$200,Z1,FALSE)</f>
        <v>0</v>
      </c>
      <c r="AA403" s="74">
        <f>VLOOKUP($C$403,[77]납품수량!$B$3:$AI$200,AA1,FALSE)</f>
        <v>0</v>
      </c>
      <c r="AB403" s="74">
        <f>VLOOKUP($C$403,[77]납품수량!$B$3:$AI$200,AB1,FALSE)</f>
        <v>0</v>
      </c>
      <c r="AC403" s="74">
        <f>VLOOKUP($C$403,[77]납품수량!$B$3:$AI$200,AC1,FALSE)</f>
        <v>0</v>
      </c>
      <c r="AD403" s="74">
        <f>VLOOKUP($C$403,[77]납품수량!$B$3:$AI$200,AD1,FALSE)</f>
        <v>0</v>
      </c>
      <c r="AE403" s="74">
        <f>VLOOKUP($C$403,[77]납품수량!$B$3:$AI$200,AE1,FALSE)</f>
        <v>0</v>
      </c>
      <c r="AF403" s="74">
        <f>VLOOKUP($C$403,[77]납품수량!$B$3:$AI$200,AF1,FALSE)</f>
        <v>0</v>
      </c>
      <c r="AG403" s="74">
        <f>VLOOKUP($C$403,[77]납품수량!$B$3:$AI$200,AG1,FALSE)</f>
        <v>0</v>
      </c>
      <c r="AH403" s="74">
        <f>VLOOKUP($C$403,[77]납품수량!$B$3:$AI$200,AH1,FALSE)</f>
        <v>0</v>
      </c>
      <c r="AI403" s="74">
        <f>VLOOKUP($C$403,[77]납품수량!$B$3:$AI$200,AI1,FALSE)</f>
        <v>0</v>
      </c>
      <c r="AJ403" s="74">
        <f>VLOOKUP($C$403,[77]납품수량!$B$3:$AI$200,AJ1,FALSE)</f>
        <v>0</v>
      </c>
      <c r="AK403" s="74">
        <f>VLOOKUP($C$403,[77]납품수량!$B$3:$AI$200,AK1,FALSE)</f>
        <v>0</v>
      </c>
      <c r="AL403" s="74">
        <f>SUM(G403:AK403)</f>
        <v>0</v>
      </c>
      <c r="AM403" s="61"/>
      <c r="AN403" s="61"/>
      <c r="AO403" s="61"/>
      <c r="AP403" s="61"/>
      <c r="AQ403" s="61"/>
      <c r="AR403" s="61"/>
      <c r="AS403" s="61"/>
      <c r="AT403" s="61"/>
      <c r="AU403" s="61"/>
      <c r="AV403" s="61"/>
      <c r="AW403" s="61"/>
      <c r="AX403" s="61"/>
      <c r="AY403" s="61"/>
      <c r="AZ403" s="61"/>
      <c r="BA403" s="61"/>
      <c r="BB403" s="61"/>
      <c r="BC403" s="61"/>
      <c r="BD403" s="61"/>
      <c r="BE403" s="61"/>
      <c r="BF403" s="61"/>
      <c r="BG403" s="61"/>
      <c r="BH403" s="61"/>
      <c r="BI403" s="61"/>
      <c r="BJ403" s="61"/>
      <c r="BK403" s="61"/>
      <c r="BL403" s="61"/>
      <c r="BM403" s="61"/>
      <c r="BN403" s="61"/>
      <c r="BO403" s="61"/>
      <c r="BP403" s="61"/>
      <c r="BQ403" s="61"/>
      <c r="BR403" s="61"/>
      <c r="BS403" s="61"/>
      <c r="BT403" s="61"/>
      <c r="BU403" s="61"/>
      <c r="BV403" s="61"/>
      <c r="BW403" s="61"/>
      <c r="BX403" s="61"/>
      <c r="BY403" s="61"/>
      <c r="BZ403" s="61"/>
      <c r="CA403" s="61"/>
      <c r="CB403" s="61"/>
      <c r="CC403" s="61"/>
      <c r="CD403" s="61"/>
      <c r="CE403" s="61"/>
      <c r="CF403" s="61"/>
      <c r="CG403" s="61"/>
      <c r="CH403" s="61"/>
      <c r="CI403" s="61"/>
      <c r="CJ403" s="61"/>
      <c r="CK403" s="61"/>
      <c r="CL403" s="61"/>
      <c r="CM403" s="61"/>
      <c r="CN403" s="61"/>
      <c r="CO403" s="61"/>
      <c r="CP403" s="61"/>
      <c r="CQ403" s="61"/>
      <c r="CR403" s="61"/>
      <c r="CS403" s="61"/>
      <c r="CT403" s="61"/>
      <c r="CU403" s="61"/>
      <c r="CV403" s="61"/>
      <c r="CW403" s="61"/>
      <c r="CX403" s="61"/>
      <c r="CY403" s="61"/>
      <c r="CZ403" s="61"/>
      <c r="DA403" s="61"/>
      <c r="DB403" s="61"/>
    </row>
    <row r="404" spans="1:106" s="58" customFormat="1" ht="16.5" customHeight="1">
      <c r="A404" s="70"/>
      <c r="B404" s="767"/>
      <c r="C404" s="739"/>
      <c r="D404" s="741"/>
      <c r="E404" s="741"/>
      <c r="F404" s="719"/>
      <c r="G404" s="74">
        <f>$F$403*G403</f>
        <v>0</v>
      </c>
      <c r="H404" s="74">
        <f t="shared" ref="H404:AK404" si="201">$F$403*H403</f>
        <v>0</v>
      </c>
      <c r="I404" s="74">
        <f t="shared" si="201"/>
        <v>0</v>
      </c>
      <c r="J404" s="74">
        <f t="shared" si="201"/>
        <v>0</v>
      </c>
      <c r="K404" s="74">
        <f t="shared" si="201"/>
        <v>0</v>
      </c>
      <c r="L404" s="74">
        <f t="shared" si="201"/>
        <v>0</v>
      </c>
      <c r="M404" s="74">
        <f t="shared" si="201"/>
        <v>0</v>
      </c>
      <c r="N404" s="74">
        <f t="shared" si="201"/>
        <v>0</v>
      </c>
      <c r="O404" s="74">
        <f t="shared" si="201"/>
        <v>0</v>
      </c>
      <c r="P404" s="74">
        <f t="shared" si="201"/>
        <v>0</v>
      </c>
      <c r="Q404" s="74">
        <f t="shared" si="201"/>
        <v>0</v>
      </c>
      <c r="R404" s="74">
        <f t="shared" si="201"/>
        <v>0</v>
      </c>
      <c r="S404" s="74">
        <f t="shared" si="201"/>
        <v>0</v>
      </c>
      <c r="T404" s="74">
        <f t="shared" si="201"/>
        <v>0</v>
      </c>
      <c r="U404" s="74">
        <f t="shared" si="201"/>
        <v>0</v>
      </c>
      <c r="V404" s="74">
        <f t="shared" si="201"/>
        <v>0</v>
      </c>
      <c r="W404" s="74">
        <f t="shared" si="201"/>
        <v>0</v>
      </c>
      <c r="X404" s="74">
        <f t="shared" si="201"/>
        <v>0</v>
      </c>
      <c r="Y404" s="74">
        <f t="shared" si="201"/>
        <v>0</v>
      </c>
      <c r="Z404" s="74">
        <f t="shared" si="201"/>
        <v>0</v>
      </c>
      <c r="AA404" s="74">
        <f t="shared" si="201"/>
        <v>0</v>
      </c>
      <c r="AB404" s="74">
        <f t="shared" si="201"/>
        <v>0</v>
      </c>
      <c r="AC404" s="74">
        <f t="shared" si="201"/>
        <v>0</v>
      </c>
      <c r="AD404" s="74">
        <f t="shared" si="201"/>
        <v>0</v>
      </c>
      <c r="AE404" s="74">
        <f t="shared" si="201"/>
        <v>0</v>
      </c>
      <c r="AF404" s="74">
        <f t="shared" si="201"/>
        <v>0</v>
      </c>
      <c r="AG404" s="74">
        <f t="shared" si="201"/>
        <v>0</v>
      </c>
      <c r="AH404" s="74">
        <f t="shared" si="201"/>
        <v>0</v>
      </c>
      <c r="AI404" s="74">
        <f t="shared" si="201"/>
        <v>0</v>
      </c>
      <c r="AJ404" s="74">
        <f t="shared" si="201"/>
        <v>0</v>
      </c>
      <c r="AK404" s="74">
        <f t="shared" si="201"/>
        <v>0</v>
      </c>
      <c r="AL404" s="74">
        <f>F403*AL403</f>
        <v>0</v>
      </c>
      <c r="AM404" s="61"/>
      <c r="AN404" s="61"/>
      <c r="AO404" s="61"/>
      <c r="AP404" s="61"/>
      <c r="AQ404" s="61"/>
      <c r="AR404" s="61"/>
      <c r="AS404" s="61"/>
      <c r="AT404" s="61"/>
      <c r="AU404" s="61"/>
      <c r="AV404" s="61"/>
      <c r="AW404" s="61"/>
      <c r="AX404" s="61"/>
      <c r="AY404" s="61"/>
      <c r="AZ404" s="61"/>
      <c r="BA404" s="61"/>
      <c r="BB404" s="61"/>
      <c r="BC404" s="61"/>
      <c r="BD404" s="61"/>
      <c r="BE404" s="61"/>
      <c r="BF404" s="61"/>
      <c r="BG404" s="61"/>
      <c r="BH404" s="61"/>
      <c r="BI404" s="61"/>
      <c r="BJ404" s="61"/>
      <c r="BK404" s="61"/>
      <c r="BL404" s="61"/>
      <c r="BM404" s="61"/>
      <c r="BN404" s="61"/>
      <c r="BO404" s="61"/>
      <c r="BP404" s="61"/>
      <c r="BQ404" s="61"/>
      <c r="BR404" s="61"/>
      <c r="BS404" s="61"/>
      <c r="BT404" s="61"/>
      <c r="BU404" s="61"/>
      <c r="BV404" s="61"/>
      <c r="BW404" s="61"/>
      <c r="BX404" s="61"/>
      <c r="BY404" s="61"/>
      <c r="BZ404" s="61"/>
      <c r="CA404" s="61"/>
      <c r="CB404" s="61"/>
      <c r="CC404" s="61"/>
      <c r="CD404" s="61"/>
      <c r="CE404" s="61"/>
      <c r="CF404" s="61"/>
      <c r="CG404" s="61"/>
      <c r="CH404" s="61"/>
      <c r="CI404" s="61"/>
      <c r="CJ404" s="61"/>
      <c r="CK404" s="61"/>
      <c r="CL404" s="61"/>
      <c r="CM404" s="61"/>
      <c r="CN404" s="61"/>
      <c r="CO404" s="61"/>
      <c r="CP404" s="61"/>
      <c r="CQ404" s="61"/>
      <c r="CR404" s="61"/>
      <c r="CS404" s="61"/>
      <c r="CT404" s="61"/>
      <c r="CU404" s="61"/>
      <c r="CV404" s="61"/>
      <c r="CW404" s="61"/>
      <c r="CX404" s="61"/>
      <c r="CY404" s="61"/>
      <c r="CZ404" s="61"/>
      <c r="DA404" s="61"/>
      <c r="DB404" s="61"/>
    </row>
    <row r="405" spans="1:106" s="58" customFormat="1" ht="16.5" customHeight="1">
      <c r="A405" s="70" t="s">
        <v>425</v>
      </c>
      <c r="B405" s="767"/>
      <c r="C405" s="742" t="s">
        <v>33</v>
      </c>
      <c r="D405" s="744" t="str">
        <f>[76]납품수량!C101</f>
        <v>GLASS PANEL REINFORCEMENT</v>
      </c>
      <c r="E405" s="744" t="str">
        <f>[76]납품수량!D101</f>
        <v>LX2/ON-FRONT</v>
      </c>
      <c r="F405" s="718">
        <f>VLOOKUP(C405,'[72]납품수량(영업)'!$C$3:$F$260,4,FALSE)</f>
        <v>6999</v>
      </c>
      <c r="G405" s="74">
        <f>VLOOKUP($C$405,[77]납품수량!$B$3:$AI$200,G1,FALSE)</f>
        <v>0</v>
      </c>
      <c r="H405" s="74">
        <f>VLOOKUP($C$405,[77]납품수량!$B$3:$AI$200,H1,FALSE)</f>
        <v>1000</v>
      </c>
      <c r="I405" s="74">
        <f>VLOOKUP($C$405,[77]납품수량!$B$3:$AI$200,I1,FALSE)</f>
        <v>800</v>
      </c>
      <c r="J405" s="74">
        <f>VLOOKUP($C$405,[77]납품수량!$B$3:$AI$200,J1,FALSE)</f>
        <v>0</v>
      </c>
      <c r="K405" s="74">
        <f>VLOOKUP($C$405,[77]납품수량!$B$3:$AI$200,K1,FALSE)</f>
        <v>0</v>
      </c>
      <c r="L405" s="74">
        <f>VLOOKUP($C$405,[77]납품수량!$B$3:$AI$200,L1,FALSE)</f>
        <v>0</v>
      </c>
      <c r="M405" s="74">
        <f>VLOOKUP($C$405,[77]납품수량!$B$3:$AI$200,M1,FALSE)</f>
        <v>600</v>
      </c>
      <c r="N405" s="74">
        <f>VLOOKUP($C$405,[77]납품수량!$B$3:$AI$200,N1,FALSE)</f>
        <v>560</v>
      </c>
      <c r="O405" s="74">
        <f>VLOOKUP($C$405,[77]납품수량!$B$3:$AI$200,O1,FALSE)</f>
        <v>640</v>
      </c>
      <c r="P405" s="74">
        <f>VLOOKUP($C$405,[77]납품수량!$B$3:$AI$200,P1,FALSE)</f>
        <v>800</v>
      </c>
      <c r="Q405" s="74">
        <f>VLOOKUP($C$405,[77]납품수량!$B$3:$AI$200,Q1,FALSE)</f>
        <v>0</v>
      </c>
      <c r="R405" s="74">
        <f>VLOOKUP($C$405,[77]납품수량!$B$3:$AI$200,R1,FALSE)</f>
        <v>600</v>
      </c>
      <c r="S405" s="74">
        <f>VLOOKUP($C$405,[77]납품수량!$B$3:$AI$200,S1,FALSE)</f>
        <v>400</v>
      </c>
      <c r="T405" s="74">
        <f>VLOOKUP($C$405,[77]납품수량!$B$3:$AI$200,T1,FALSE)</f>
        <v>600</v>
      </c>
      <c r="U405" s="74">
        <f>VLOOKUP($C$405,[77]납품수량!$B$3:$AI$200,U1,FALSE)</f>
        <v>600</v>
      </c>
      <c r="V405" s="74">
        <f>VLOOKUP($C$405,[77]납품수량!$B$3:$AI$200,V1,FALSE)</f>
        <v>800</v>
      </c>
      <c r="W405" s="74">
        <f>VLOOKUP($C$405,[77]납품수량!$B$3:$AI$200,W1,FALSE)</f>
        <v>640</v>
      </c>
      <c r="X405" s="74">
        <f>VLOOKUP($C$405,[77]납품수량!$B$3:$AI$200,X1,FALSE)</f>
        <v>0</v>
      </c>
      <c r="Y405" s="74">
        <f>VLOOKUP($C$405,[77]납품수량!$B$3:$AI$200,Y1,FALSE)</f>
        <v>760</v>
      </c>
      <c r="Z405" s="74">
        <f>VLOOKUP($C$405,[77]납품수량!$B$3:$AI$200,Z1,FALSE)</f>
        <v>560</v>
      </c>
      <c r="AA405" s="74">
        <f>VLOOKUP($C$405,[77]납품수량!$B$3:$AI$200,AA1,FALSE)</f>
        <v>40</v>
      </c>
      <c r="AB405" s="74">
        <f>VLOOKUP($C$405,[77]납품수량!$B$3:$AI$200,AB1,FALSE)</f>
        <v>560</v>
      </c>
      <c r="AC405" s="74">
        <f>VLOOKUP($C$405,[77]납품수량!$B$3:$AI$200,AC1,FALSE)</f>
        <v>560</v>
      </c>
      <c r="AD405" s="74">
        <f>VLOOKUP($C$405,[77]납품수량!$B$3:$AI$200,AD1,FALSE)</f>
        <v>680</v>
      </c>
      <c r="AE405" s="74">
        <f>VLOOKUP($C$405,[77]납품수량!$B$3:$AI$200,AE1,FALSE)</f>
        <v>0</v>
      </c>
      <c r="AF405" s="74">
        <f>VLOOKUP($C$405,[77]납품수량!$B$3:$AI$200,AF1,FALSE)</f>
        <v>520</v>
      </c>
      <c r="AG405" s="74">
        <f>VLOOKUP($C$405,[77]납품수량!$B$3:$AI$200,AG1,FALSE)</f>
        <v>520</v>
      </c>
      <c r="AH405" s="74">
        <f>VLOOKUP($C$405,[77]납품수량!$B$3:$AI$200,AH1,FALSE)</f>
        <v>480</v>
      </c>
      <c r="AI405" s="74">
        <f>VLOOKUP($C$405,[77]납품수량!$B$3:$AI$200,AI1,FALSE)</f>
        <v>560</v>
      </c>
      <c r="AJ405" s="74">
        <f>VLOOKUP($C$405,[77]납품수량!$B$3:$AI$200,AJ1,FALSE)</f>
        <v>800</v>
      </c>
      <c r="AK405" s="74">
        <f>VLOOKUP($C$405,[77]납품수량!$B$3:$AI$200,AK1,FALSE)</f>
        <v>0</v>
      </c>
      <c r="AL405" s="74">
        <f>SUM(G405:AK405)</f>
        <v>14080</v>
      </c>
      <c r="AM405" s="61"/>
      <c r="AN405" s="61"/>
      <c r="AO405" s="61"/>
      <c r="AP405" s="61"/>
      <c r="AQ405" s="61"/>
      <c r="AR405" s="61"/>
      <c r="AS405" s="61"/>
      <c r="AT405" s="61"/>
      <c r="AU405" s="61"/>
      <c r="AV405" s="61"/>
      <c r="AW405" s="61"/>
      <c r="AX405" s="61"/>
      <c r="AY405" s="61"/>
      <c r="AZ405" s="61"/>
      <c r="BA405" s="61"/>
      <c r="BB405" s="61"/>
      <c r="BC405" s="61"/>
      <c r="BD405" s="61"/>
      <c r="BE405" s="61"/>
      <c r="BF405" s="61"/>
      <c r="BG405" s="61"/>
      <c r="BH405" s="61"/>
      <c r="BI405" s="61"/>
      <c r="BJ405" s="61"/>
      <c r="BK405" s="61"/>
      <c r="BL405" s="61"/>
      <c r="BM405" s="61"/>
      <c r="BN405" s="61"/>
      <c r="BO405" s="61"/>
      <c r="BP405" s="61"/>
      <c r="BQ405" s="61"/>
      <c r="BR405" s="61"/>
      <c r="BS405" s="61"/>
      <c r="BT405" s="61"/>
      <c r="BU405" s="61"/>
      <c r="BV405" s="61"/>
      <c r="BW405" s="61"/>
      <c r="BX405" s="61"/>
      <c r="BY405" s="61"/>
      <c r="BZ405" s="61"/>
      <c r="CA405" s="61"/>
      <c r="CB405" s="61"/>
      <c r="CC405" s="61"/>
      <c r="CD405" s="61"/>
      <c r="CE405" s="61"/>
      <c r="CF405" s="61"/>
      <c r="CG405" s="61"/>
      <c r="CH405" s="61"/>
      <c r="CI405" s="61"/>
      <c r="CJ405" s="61"/>
      <c r="CK405" s="61"/>
      <c r="CL405" s="61"/>
      <c r="CM405" s="61"/>
      <c r="CN405" s="61"/>
      <c r="CO405" s="61"/>
      <c r="CP405" s="61"/>
      <c r="CQ405" s="61"/>
      <c r="CR405" s="61"/>
      <c r="CS405" s="61"/>
      <c r="CT405" s="61"/>
      <c r="CU405" s="61"/>
      <c r="CV405" s="61"/>
      <c r="CW405" s="61"/>
      <c r="CX405" s="61"/>
      <c r="CY405" s="61"/>
      <c r="CZ405" s="61"/>
      <c r="DA405" s="61"/>
      <c r="DB405" s="61"/>
    </row>
    <row r="406" spans="1:106" s="58" customFormat="1" ht="16.5" customHeight="1">
      <c r="A406" s="70"/>
      <c r="B406" s="767"/>
      <c r="C406" s="743"/>
      <c r="D406" s="745"/>
      <c r="E406" s="745"/>
      <c r="F406" s="719"/>
      <c r="G406" s="74">
        <f>$F$405*G405</f>
        <v>0</v>
      </c>
      <c r="H406" s="74">
        <f t="shared" ref="H406:AK406" si="202">$F$405*H405</f>
        <v>6999000</v>
      </c>
      <c r="I406" s="74">
        <f t="shared" si="202"/>
        <v>5599200</v>
      </c>
      <c r="J406" s="74">
        <f t="shared" si="202"/>
        <v>0</v>
      </c>
      <c r="K406" s="74">
        <f t="shared" si="202"/>
        <v>0</v>
      </c>
      <c r="L406" s="74">
        <f t="shared" si="202"/>
        <v>0</v>
      </c>
      <c r="M406" s="74">
        <f t="shared" si="202"/>
        <v>4199400</v>
      </c>
      <c r="N406" s="74">
        <f t="shared" si="202"/>
        <v>3919440</v>
      </c>
      <c r="O406" s="74">
        <f t="shared" si="202"/>
        <v>4479360</v>
      </c>
      <c r="P406" s="74">
        <f t="shared" si="202"/>
        <v>5599200</v>
      </c>
      <c r="Q406" s="74">
        <f t="shared" si="202"/>
        <v>0</v>
      </c>
      <c r="R406" s="74">
        <f t="shared" si="202"/>
        <v>4199400</v>
      </c>
      <c r="S406" s="74">
        <f t="shared" si="202"/>
        <v>2799600</v>
      </c>
      <c r="T406" s="74">
        <f t="shared" si="202"/>
        <v>4199400</v>
      </c>
      <c r="U406" s="74">
        <f t="shared" si="202"/>
        <v>4199400</v>
      </c>
      <c r="V406" s="74">
        <f t="shared" si="202"/>
        <v>5599200</v>
      </c>
      <c r="W406" s="74">
        <f t="shared" si="202"/>
        <v>4479360</v>
      </c>
      <c r="X406" s="74">
        <f t="shared" si="202"/>
        <v>0</v>
      </c>
      <c r="Y406" s="74">
        <f t="shared" si="202"/>
        <v>5319240</v>
      </c>
      <c r="Z406" s="74">
        <f t="shared" si="202"/>
        <v>3919440</v>
      </c>
      <c r="AA406" s="74">
        <f t="shared" si="202"/>
        <v>279960</v>
      </c>
      <c r="AB406" s="74">
        <f t="shared" si="202"/>
        <v>3919440</v>
      </c>
      <c r="AC406" s="74">
        <f t="shared" si="202"/>
        <v>3919440</v>
      </c>
      <c r="AD406" s="74">
        <f t="shared" si="202"/>
        <v>4759320</v>
      </c>
      <c r="AE406" s="74">
        <f t="shared" si="202"/>
        <v>0</v>
      </c>
      <c r="AF406" s="74">
        <f t="shared" si="202"/>
        <v>3639480</v>
      </c>
      <c r="AG406" s="74">
        <f t="shared" si="202"/>
        <v>3639480</v>
      </c>
      <c r="AH406" s="74">
        <f t="shared" si="202"/>
        <v>3359520</v>
      </c>
      <c r="AI406" s="74">
        <f t="shared" si="202"/>
        <v>3919440</v>
      </c>
      <c r="AJ406" s="74">
        <f t="shared" si="202"/>
        <v>5599200</v>
      </c>
      <c r="AK406" s="74">
        <f t="shared" si="202"/>
        <v>0</v>
      </c>
      <c r="AL406" s="74">
        <f>F405*AL405</f>
        <v>98545920</v>
      </c>
      <c r="AM406" s="61"/>
      <c r="AN406" s="61"/>
      <c r="AO406" s="61"/>
      <c r="AP406" s="61"/>
      <c r="AQ406" s="61"/>
      <c r="AR406" s="61"/>
      <c r="AS406" s="61"/>
      <c r="AT406" s="61"/>
      <c r="AU406" s="61"/>
      <c r="AV406" s="61"/>
      <c r="AW406" s="61"/>
      <c r="AX406" s="61"/>
      <c r="AY406" s="61"/>
      <c r="AZ406" s="61"/>
      <c r="BA406" s="61"/>
      <c r="BB406" s="61"/>
      <c r="BC406" s="61"/>
      <c r="BD406" s="61"/>
      <c r="BE406" s="61"/>
      <c r="BF406" s="61"/>
      <c r="BG406" s="61"/>
      <c r="BH406" s="61"/>
      <c r="BI406" s="61"/>
      <c r="BJ406" s="61"/>
      <c r="BK406" s="61"/>
      <c r="BL406" s="61"/>
      <c r="BM406" s="61"/>
      <c r="BN406" s="61"/>
      <c r="BO406" s="61"/>
      <c r="BP406" s="61"/>
      <c r="BQ406" s="61"/>
      <c r="BR406" s="61"/>
      <c r="BS406" s="61"/>
      <c r="BT406" s="61"/>
      <c r="BU406" s="61"/>
      <c r="BV406" s="61"/>
      <c r="BW406" s="61"/>
      <c r="BX406" s="61"/>
      <c r="BY406" s="61"/>
      <c r="BZ406" s="61"/>
      <c r="CA406" s="61"/>
      <c r="CB406" s="61"/>
      <c r="CC406" s="61"/>
      <c r="CD406" s="61"/>
      <c r="CE406" s="61"/>
      <c r="CF406" s="61"/>
      <c r="CG406" s="61"/>
      <c r="CH406" s="61"/>
      <c r="CI406" s="61"/>
      <c r="CJ406" s="61"/>
      <c r="CK406" s="61"/>
      <c r="CL406" s="61"/>
      <c r="CM406" s="61"/>
      <c r="CN406" s="61"/>
      <c r="CO406" s="61"/>
      <c r="CP406" s="61"/>
      <c r="CQ406" s="61"/>
      <c r="CR406" s="61"/>
      <c r="CS406" s="61"/>
      <c r="CT406" s="61"/>
      <c r="CU406" s="61"/>
      <c r="CV406" s="61"/>
      <c r="CW406" s="61"/>
      <c r="CX406" s="61"/>
      <c r="CY406" s="61"/>
      <c r="CZ406" s="61"/>
      <c r="DA406" s="61"/>
      <c r="DB406" s="61"/>
    </row>
    <row r="407" spans="1:106" s="58" customFormat="1" ht="16.5" customHeight="1">
      <c r="A407" s="70" t="s">
        <v>425</v>
      </c>
      <c r="B407" s="767"/>
      <c r="C407" s="724" t="s">
        <v>66</v>
      </c>
      <c r="D407" s="718" t="str">
        <f>[76]납품수량!C102</f>
        <v>ROLLO CASSETTE ASSY</v>
      </c>
      <c r="E407" s="718" t="str">
        <f>[76]납품수량!D102</f>
        <v>LX2/ON-REAR</v>
      </c>
      <c r="F407" s="718">
        <f>VLOOKUP(C407,'[72]납품수량(영업)'!$C$3:$F$260,4,FALSE)</f>
        <v>3457</v>
      </c>
      <c r="G407" s="74">
        <f>VLOOKUP($C$407,[77]납품수량!$B$3:$AI$200,G1,FALSE)</f>
        <v>360</v>
      </c>
      <c r="H407" s="74">
        <f>VLOOKUP($C$407,[77]납품수량!$B$3:$AI$200,H1,FALSE)</f>
        <v>120</v>
      </c>
      <c r="I407" s="74">
        <f>VLOOKUP($C$407,[77]납품수량!$B$3:$AI$200,I1,FALSE)</f>
        <v>0</v>
      </c>
      <c r="J407" s="74">
        <f>VLOOKUP($C$407,[77]납품수량!$B$3:$AI$200,J1,FALSE)</f>
        <v>0</v>
      </c>
      <c r="K407" s="74">
        <f>VLOOKUP($C$407,[77]납품수량!$B$3:$AI$200,K1,FALSE)</f>
        <v>0</v>
      </c>
      <c r="L407" s="74">
        <f>VLOOKUP($C$407,[77]납품수량!$B$3:$AI$200,L1,FALSE)</f>
        <v>0</v>
      </c>
      <c r="M407" s="74">
        <f>VLOOKUP($C$407,[77]납품수량!$B$3:$AI$200,M1,FALSE)</f>
        <v>360</v>
      </c>
      <c r="N407" s="74">
        <f>VLOOKUP($C$407,[77]납품수량!$B$3:$AI$200,N1,FALSE)</f>
        <v>300</v>
      </c>
      <c r="O407" s="74">
        <f>VLOOKUP($C$407,[77]납품수량!$B$3:$AI$200,O1,FALSE)</f>
        <v>540</v>
      </c>
      <c r="P407" s="74">
        <f>VLOOKUP($C$407,[77]납품수량!$B$3:$AI$200,P1,FALSE)</f>
        <v>0</v>
      </c>
      <c r="Q407" s="74">
        <f>VLOOKUP($C$407,[77]납품수량!$B$3:$AI$200,Q1,FALSE)</f>
        <v>0</v>
      </c>
      <c r="R407" s="74">
        <f>VLOOKUP($C$407,[77]납품수량!$B$3:$AI$200,R1,FALSE)</f>
        <v>600</v>
      </c>
      <c r="S407" s="74">
        <f>VLOOKUP($C$407,[77]납품수량!$B$3:$AI$200,S1,FALSE)</f>
        <v>600</v>
      </c>
      <c r="T407" s="74">
        <f>VLOOKUP($C$407,[77]납품수량!$B$3:$AI$200,T1,FALSE)</f>
        <v>780</v>
      </c>
      <c r="U407" s="74">
        <f>VLOOKUP($C$407,[77]납품수량!$B$3:$AI$200,U1,FALSE)</f>
        <v>0</v>
      </c>
      <c r="V407" s="74">
        <f>VLOOKUP($C$407,[77]납품수량!$B$3:$AI$200,V1,FALSE)</f>
        <v>600</v>
      </c>
      <c r="W407" s="74">
        <f>VLOOKUP($C$407,[77]납품수량!$B$3:$AI$200,W1,FALSE)</f>
        <v>0</v>
      </c>
      <c r="X407" s="74">
        <f>VLOOKUP($C$407,[77]납품수량!$B$3:$AI$200,X1,FALSE)</f>
        <v>0</v>
      </c>
      <c r="Y407" s="74">
        <f>VLOOKUP($C$407,[77]납품수량!$B$3:$AI$200,Y1,FALSE)</f>
        <v>900</v>
      </c>
      <c r="Z407" s="74">
        <f>VLOOKUP($C$407,[77]납품수량!$B$3:$AI$200,Z1,FALSE)</f>
        <v>900</v>
      </c>
      <c r="AA407" s="74">
        <f>VLOOKUP($C$407,[77]납품수량!$B$3:$AI$200,AA1,FALSE)</f>
        <v>180</v>
      </c>
      <c r="AB407" s="74">
        <f>VLOOKUP($C$407,[77]납품수량!$B$3:$AI$200,AB1,FALSE)</f>
        <v>420</v>
      </c>
      <c r="AC407" s="74">
        <f>VLOOKUP($C$407,[77]납품수량!$B$3:$AI$200,AC1,FALSE)</f>
        <v>420</v>
      </c>
      <c r="AD407" s="74">
        <f>VLOOKUP($C$407,[77]납품수량!$B$3:$AI$200,AD1,FALSE)</f>
        <v>0</v>
      </c>
      <c r="AE407" s="74">
        <f>VLOOKUP($C$407,[77]납품수량!$B$3:$AI$200,AE1,FALSE)</f>
        <v>0</v>
      </c>
      <c r="AF407" s="74">
        <f>VLOOKUP($C$407,[77]납품수량!$B$3:$AI$200,AF1,FALSE)</f>
        <v>0</v>
      </c>
      <c r="AG407" s="74">
        <f>VLOOKUP($C$407,[77]납품수량!$B$3:$AI$200,AG1,FALSE)</f>
        <v>180</v>
      </c>
      <c r="AH407" s="74">
        <f>VLOOKUP($C$407,[77]납품수량!$B$3:$AI$200,AH1,FALSE)</f>
        <v>180</v>
      </c>
      <c r="AI407" s="74">
        <f>VLOOKUP($C$407,[77]납품수량!$B$3:$AI$200,AI1,FALSE)</f>
        <v>240</v>
      </c>
      <c r="AJ407" s="74">
        <f>VLOOKUP($C$407,[77]납품수량!$B$3:$AI$200,AJ1,FALSE)</f>
        <v>240</v>
      </c>
      <c r="AK407" s="74">
        <f>VLOOKUP($C$407,[77]납품수량!$B$3:$AI$200,AK1,FALSE)</f>
        <v>0</v>
      </c>
      <c r="AL407" s="74">
        <f>SUM(G407:AK407)</f>
        <v>7920</v>
      </c>
      <c r="AM407" s="61"/>
      <c r="AN407" s="61"/>
      <c r="AO407" s="61"/>
      <c r="AP407" s="61"/>
      <c r="AQ407" s="61"/>
      <c r="AR407" s="61"/>
      <c r="AS407" s="61"/>
      <c r="AT407" s="61"/>
      <c r="AU407" s="61"/>
      <c r="AV407" s="61"/>
      <c r="AW407" s="61"/>
      <c r="AX407" s="61"/>
      <c r="AY407" s="61"/>
      <c r="AZ407" s="61"/>
      <c r="BA407" s="61"/>
      <c r="BB407" s="61"/>
      <c r="BC407" s="61"/>
      <c r="BD407" s="61"/>
      <c r="BE407" s="61"/>
      <c r="BF407" s="61"/>
      <c r="BG407" s="61"/>
      <c r="BH407" s="61"/>
      <c r="BI407" s="61"/>
      <c r="BJ407" s="61"/>
      <c r="BK407" s="61"/>
      <c r="BL407" s="61"/>
      <c r="BM407" s="61"/>
      <c r="BN407" s="61"/>
      <c r="BO407" s="61"/>
      <c r="BP407" s="61"/>
      <c r="BQ407" s="61"/>
      <c r="BR407" s="61"/>
      <c r="BS407" s="61"/>
      <c r="BT407" s="61"/>
      <c r="BU407" s="61"/>
      <c r="BV407" s="61"/>
      <c r="BW407" s="61"/>
      <c r="BX407" s="61"/>
      <c r="BY407" s="61"/>
      <c r="BZ407" s="61"/>
      <c r="CA407" s="61"/>
      <c r="CB407" s="61"/>
      <c r="CC407" s="61"/>
      <c r="CD407" s="61"/>
      <c r="CE407" s="61"/>
      <c r="CF407" s="61"/>
      <c r="CG407" s="61"/>
      <c r="CH407" s="61"/>
      <c r="CI407" s="61"/>
      <c r="CJ407" s="61"/>
      <c r="CK407" s="61"/>
      <c r="CL407" s="61"/>
      <c r="CM407" s="61"/>
      <c r="CN407" s="61"/>
      <c r="CO407" s="61"/>
      <c r="CP407" s="61"/>
      <c r="CQ407" s="61"/>
      <c r="CR407" s="61"/>
      <c r="CS407" s="61"/>
      <c r="CT407" s="61"/>
      <c r="CU407" s="61"/>
      <c r="CV407" s="61"/>
      <c r="CW407" s="61"/>
      <c r="CX407" s="61"/>
      <c r="CY407" s="61"/>
      <c r="CZ407" s="61"/>
      <c r="DA407" s="61"/>
      <c r="DB407" s="61"/>
    </row>
    <row r="408" spans="1:106" s="58" customFormat="1" ht="16.5" customHeight="1">
      <c r="A408" s="70"/>
      <c r="B408" s="767"/>
      <c r="C408" s="730"/>
      <c r="D408" s="719"/>
      <c r="E408" s="719"/>
      <c r="F408" s="719"/>
      <c r="G408" s="74">
        <f>$F$407*G407</f>
        <v>1244520</v>
      </c>
      <c r="H408" s="74">
        <f t="shared" ref="H408:AK408" si="203">$F$407*H407</f>
        <v>414840</v>
      </c>
      <c r="I408" s="74">
        <f t="shared" si="203"/>
        <v>0</v>
      </c>
      <c r="J408" s="74">
        <f t="shared" si="203"/>
        <v>0</v>
      </c>
      <c r="K408" s="74">
        <f t="shared" si="203"/>
        <v>0</v>
      </c>
      <c r="L408" s="74">
        <f t="shared" si="203"/>
        <v>0</v>
      </c>
      <c r="M408" s="74">
        <f t="shared" si="203"/>
        <v>1244520</v>
      </c>
      <c r="N408" s="74">
        <f t="shared" si="203"/>
        <v>1037100</v>
      </c>
      <c r="O408" s="74">
        <f t="shared" si="203"/>
        <v>1866780</v>
      </c>
      <c r="P408" s="74">
        <f t="shared" si="203"/>
        <v>0</v>
      </c>
      <c r="Q408" s="74">
        <f t="shared" si="203"/>
        <v>0</v>
      </c>
      <c r="R408" s="74">
        <f t="shared" si="203"/>
        <v>2074200</v>
      </c>
      <c r="S408" s="74">
        <f t="shared" si="203"/>
        <v>2074200</v>
      </c>
      <c r="T408" s="74">
        <f t="shared" si="203"/>
        <v>2696460</v>
      </c>
      <c r="U408" s="74">
        <f t="shared" si="203"/>
        <v>0</v>
      </c>
      <c r="V408" s="74">
        <f t="shared" si="203"/>
        <v>2074200</v>
      </c>
      <c r="W408" s="74">
        <f t="shared" si="203"/>
        <v>0</v>
      </c>
      <c r="X408" s="74">
        <f t="shared" si="203"/>
        <v>0</v>
      </c>
      <c r="Y408" s="74">
        <f t="shared" si="203"/>
        <v>3111300</v>
      </c>
      <c r="Z408" s="74">
        <f t="shared" si="203"/>
        <v>3111300</v>
      </c>
      <c r="AA408" s="74">
        <f t="shared" si="203"/>
        <v>622260</v>
      </c>
      <c r="AB408" s="74">
        <f t="shared" si="203"/>
        <v>1451940</v>
      </c>
      <c r="AC408" s="74">
        <f t="shared" si="203"/>
        <v>1451940</v>
      </c>
      <c r="AD408" s="74">
        <f t="shared" si="203"/>
        <v>0</v>
      </c>
      <c r="AE408" s="74">
        <f t="shared" si="203"/>
        <v>0</v>
      </c>
      <c r="AF408" s="74">
        <f t="shared" si="203"/>
        <v>0</v>
      </c>
      <c r="AG408" s="74">
        <f t="shared" si="203"/>
        <v>622260</v>
      </c>
      <c r="AH408" s="74">
        <f t="shared" si="203"/>
        <v>622260</v>
      </c>
      <c r="AI408" s="74">
        <f t="shared" si="203"/>
        <v>829680</v>
      </c>
      <c r="AJ408" s="74">
        <f t="shared" si="203"/>
        <v>829680</v>
      </c>
      <c r="AK408" s="74">
        <f t="shared" si="203"/>
        <v>0</v>
      </c>
      <c r="AL408" s="74">
        <f>F407*AL407</f>
        <v>27379440</v>
      </c>
      <c r="AM408" s="61"/>
      <c r="AN408" s="61"/>
      <c r="AO408" s="61"/>
      <c r="AP408" s="61"/>
      <c r="AQ408" s="61"/>
      <c r="AR408" s="61"/>
      <c r="AS408" s="61"/>
      <c r="AT408" s="61"/>
      <c r="AU408" s="61"/>
      <c r="AV408" s="61"/>
      <c r="AW408" s="61"/>
      <c r="AX408" s="61"/>
      <c r="AY408" s="61"/>
      <c r="AZ408" s="61"/>
      <c r="BA408" s="61"/>
      <c r="BB408" s="61"/>
      <c r="BC408" s="61"/>
      <c r="BD408" s="61"/>
      <c r="BE408" s="61"/>
      <c r="BF408" s="61"/>
      <c r="BG408" s="61"/>
      <c r="BH408" s="61"/>
      <c r="BI408" s="61"/>
      <c r="BJ408" s="61"/>
      <c r="BK408" s="61"/>
      <c r="BL408" s="61"/>
      <c r="BM408" s="61"/>
      <c r="BN408" s="61"/>
      <c r="BO408" s="61"/>
      <c r="BP408" s="61"/>
      <c r="BQ408" s="61"/>
      <c r="BR408" s="61"/>
      <c r="BS408" s="61"/>
      <c r="BT408" s="61"/>
      <c r="BU408" s="61"/>
      <c r="BV408" s="61"/>
      <c r="BW408" s="61"/>
      <c r="BX408" s="61"/>
      <c r="BY408" s="61"/>
      <c r="BZ408" s="61"/>
      <c r="CA408" s="61"/>
      <c r="CB408" s="61"/>
      <c r="CC408" s="61"/>
      <c r="CD408" s="61"/>
      <c r="CE408" s="61"/>
      <c r="CF408" s="61"/>
      <c r="CG408" s="61"/>
      <c r="CH408" s="61"/>
      <c r="CI408" s="61"/>
      <c r="CJ408" s="61"/>
      <c r="CK408" s="61"/>
      <c r="CL408" s="61"/>
      <c r="CM408" s="61"/>
      <c r="CN408" s="61"/>
      <c r="CO408" s="61"/>
      <c r="CP408" s="61"/>
      <c r="CQ408" s="61"/>
      <c r="CR408" s="61"/>
      <c r="CS408" s="61"/>
      <c r="CT408" s="61"/>
      <c r="CU408" s="61"/>
      <c r="CV408" s="61"/>
      <c r="CW408" s="61"/>
      <c r="CX408" s="61"/>
      <c r="CY408" s="61"/>
      <c r="CZ408" s="61"/>
      <c r="DA408" s="61"/>
      <c r="DB408" s="61"/>
    </row>
    <row r="409" spans="1:106" s="58" customFormat="1" ht="16.5" customHeight="1">
      <c r="A409" s="70" t="s">
        <v>425</v>
      </c>
      <c r="B409" s="767"/>
      <c r="C409" s="724" t="s">
        <v>35</v>
      </c>
      <c r="D409" s="718" t="str">
        <f>[76]납품수량!C103</f>
        <v xml:space="preserve">MIDDLE BEAM                                 </v>
      </c>
      <c r="E409" s="718" t="s">
        <v>683</v>
      </c>
      <c r="F409" s="718">
        <f>VLOOKUP(C409,'[72]납품수량(영업)'!$C$3:$F$260,4,FALSE)</f>
        <v>3333</v>
      </c>
      <c r="G409" s="74">
        <f>VLOOKUP($C$409,[77]납품수량!$B$3:$AI$200,G1,FALSE)</f>
        <v>210</v>
      </c>
      <c r="H409" s="74">
        <f>VLOOKUP($C$409,[77]납품수량!$B$3:$AI$200,H1,FALSE)</f>
        <v>140</v>
      </c>
      <c r="I409" s="74">
        <f>VLOOKUP($C$409,[77]납품수량!$B$3:$AI$200,I1,FALSE)</f>
        <v>0</v>
      </c>
      <c r="J409" s="74">
        <f>VLOOKUP($C$409,[77]납품수량!$B$3:$AI$200,J1,FALSE)</f>
        <v>0</v>
      </c>
      <c r="K409" s="74">
        <f>VLOOKUP($C$409,[77]납품수량!$B$3:$AI$200,K1,FALSE)</f>
        <v>0</v>
      </c>
      <c r="L409" s="74">
        <f>VLOOKUP($C$409,[77]납품수량!$B$3:$AI$200,L1,FALSE)</f>
        <v>0</v>
      </c>
      <c r="M409" s="74">
        <f>VLOOKUP($C$409,[77]납품수량!$B$3:$AI$200,M1,FALSE)</f>
        <v>350</v>
      </c>
      <c r="N409" s="74">
        <f>VLOOKUP($C$409,[77]납품수량!$B$3:$AI$200,N1,FALSE)</f>
        <v>280</v>
      </c>
      <c r="O409" s="74">
        <f>VLOOKUP($C$409,[77]납품수량!$B$3:$AI$200,O1,FALSE)</f>
        <v>280</v>
      </c>
      <c r="P409" s="74">
        <f>VLOOKUP($C$409,[77]납품수량!$B$3:$AI$200,P1,FALSE)</f>
        <v>0</v>
      </c>
      <c r="Q409" s="74">
        <f>VLOOKUP($C$409,[77]납품수량!$B$3:$AI$200,Q1,FALSE)</f>
        <v>0</v>
      </c>
      <c r="R409" s="74">
        <f>VLOOKUP($C$409,[77]납품수량!$B$3:$AI$200,R1,FALSE)</f>
        <v>280</v>
      </c>
      <c r="S409" s="74">
        <f>VLOOKUP($C$409,[77]납품수량!$B$3:$AI$200,S1,FALSE)</f>
        <v>350</v>
      </c>
      <c r="T409" s="74">
        <f>VLOOKUP($C$409,[77]납품수량!$B$3:$AI$200,T1,FALSE)</f>
        <v>140</v>
      </c>
      <c r="U409" s="74">
        <f>VLOOKUP($C$409,[77]납품수량!$B$3:$AI$200,U1,FALSE)</f>
        <v>490</v>
      </c>
      <c r="V409" s="74">
        <f>VLOOKUP($C$409,[77]납품수량!$B$3:$AI$200,V1,FALSE)</f>
        <v>280</v>
      </c>
      <c r="W409" s="74">
        <f>VLOOKUP($C$409,[77]납품수량!$B$3:$AI$200,W1,FALSE)</f>
        <v>0</v>
      </c>
      <c r="X409" s="74">
        <f>VLOOKUP($C$409,[77]납품수량!$B$3:$AI$200,X1,FALSE)</f>
        <v>0</v>
      </c>
      <c r="Y409" s="74">
        <f>VLOOKUP($C$409,[77]납품수량!$B$3:$AI$200,Y1,FALSE)</f>
        <v>280</v>
      </c>
      <c r="Z409" s="74">
        <f>VLOOKUP($C$409,[77]납품수량!$B$3:$AI$200,Z1,FALSE)</f>
        <v>210</v>
      </c>
      <c r="AA409" s="74">
        <f>VLOOKUP($C$409,[77]납품수량!$B$3:$AI$200,AA1,FALSE)</f>
        <v>280</v>
      </c>
      <c r="AB409" s="74">
        <f>VLOOKUP($C$409,[77]납품수량!$B$3:$AI$200,AB1,FALSE)</f>
        <v>210</v>
      </c>
      <c r="AC409" s="74">
        <f>VLOOKUP($C$409,[77]납품수량!$B$3:$AI$200,AC1,FALSE)</f>
        <v>280</v>
      </c>
      <c r="AD409" s="74">
        <f>VLOOKUP($C$409,[77]납품수량!$B$3:$AI$200,AD1,FALSE)</f>
        <v>0</v>
      </c>
      <c r="AE409" s="74">
        <f>VLOOKUP($C$409,[77]납품수량!$B$3:$AI$200,AE1,FALSE)</f>
        <v>0</v>
      </c>
      <c r="AF409" s="74">
        <f>VLOOKUP($C$409,[77]납품수량!$B$3:$AI$200,AF1,FALSE)</f>
        <v>280</v>
      </c>
      <c r="AG409" s="74">
        <f>VLOOKUP($C$409,[77]납품수량!$B$3:$AI$200,AG1,FALSE)</f>
        <v>350</v>
      </c>
      <c r="AH409" s="74">
        <f>VLOOKUP($C$409,[77]납품수량!$B$3:$AI$200,AH1,FALSE)</f>
        <v>280</v>
      </c>
      <c r="AI409" s="74">
        <f>VLOOKUP($C$409,[77]납품수량!$B$3:$AI$200,AI1,FALSE)</f>
        <v>350</v>
      </c>
      <c r="AJ409" s="74">
        <f>VLOOKUP($C$409,[77]납품수량!$B$3:$AI$200,AJ1,FALSE)</f>
        <v>350</v>
      </c>
      <c r="AK409" s="74">
        <f>VLOOKUP($C$409,[77]납품수량!$B$3:$AI$200,AK1,FALSE)</f>
        <v>0</v>
      </c>
      <c r="AL409" s="74">
        <f>SUM(G409:AK409)</f>
        <v>5670</v>
      </c>
      <c r="AM409" s="61"/>
      <c r="AN409" s="61"/>
      <c r="AO409" s="61"/>
      <c r="AP409" s="61"/>
      <c r="AQ409" s="61"/>
      <c r="AR409" s="61"/>
      <c r="AS409" s="61"/>
      <c r="AT409" s="61"/>
      <c r="AU409" s="61"/>
      <c r="AV409" s="61"/>
      <c r="AW409" s="61"/>
      <c r="AX409" s="61"/>
      <c r="AY409" s="61"/>
      <c r="AZ409" s="61"/>
      <c r="BA409" s="61"/>
      <c r="BB409" s="61"/>
      <c r="BC409" s="61"/>
      <c r="BD409" s="61"/>
      <c r="BE409" s="61"/>
      <c r="BF409" s="61"/>
      <c r="BG409" s="61"/>
      <c r="BH409" s="61"/>
      <c r="BI409" s="61"/>
      <c r="BJ409" s="61"/>
      <c r="BK409" s="61"/>
      <c r="BL409" s="61"/>
      <c r="BM409" s="61"/>
      <c r="BN409" s="61"/>
      <c r="BO409" s="61"/>
      <c r="BP409" s="61"/>
      <c r="BQ409" s="61"/>
      <c r="BR409" s="61"/>
      <c r="BS409" s="61"/>
      <c r="BT409" s="61"/>
      <c r="BU409" s="61"/>
      <c r="BV409" s="61"/>
      <c r="BW409" s="61"/>
      <c r="BX409" s="61"/>
      <c r="BY409" s="61"/>
      <c r="BZ409" s="61"/>
      <c r="CA409" s="61"/>
      <c r="CB409" s="61"/>
      <c r="CC409" s="61"/>
      <c r="CD409" s="61"/>
      <c r="CE409" s="61"/>
      <c r="CF409" s="61"/>
      <c r="CG409" s="61"/>
      <c r="CH409" s="61"/>
      <c r="CI409" s="61"/>
      <c r="CJ409" s="61"/>
      <c r="CK409" s="61"/>
      <c r="CL409" s="61"/>
      <c r="CM409" s="61"/>
      <c r="CN409" s="61"/>
      <c r="CO409" s="61"/>
      <c r="CP409" s="61"/>
      <c r="CQ409" s="61"/>
      <c r="CR409" s="61"/>
      <c r="CS409" s="61"/>
      <c r="CT409" s="61"/>
      <c r="CU409" s="61"/>
      <c r="CV409" s="61"/>
      <c r="CW409" s="61"/>
      <c r="CX409" s="61"/>
      <c r="CY409" s="61"/>
      <c r="CZ409" s="61"/>
      <c r="DA409" s="61"/>
      <c r="DB409" s="61"/>
    </row>
    <row r="410" spans="1:106" s="58" customFormat="1" ht="16.5" customHeight="1">
      <c r="A410" s="70"/>
      <c r="B410" s="767"/>
      <c r="C410" s="730"/>
      <c r="D410" s="719"/>
      <c r="E410" s="719"/>
      <c r="F410" s="719"/>
      <c r="G410" s="74">
        <f>$F$409*G409</f>
        <v>699930</v>
      </c>
      <c r="H410" s="74">
        <f t="shared" ref="H410:AK410" si="204">$F$409*H409</f>
        <v>466620</v>
      </c>
      <c r="I410" s="74">
        <f t="shared" si="204"/>
        <v>0</v>
      </c>
      <c r="J410" s="74">
        <f t="shared" si="204"/>
        <v>0</v>
      </c>
      <c r="K410" s="74">
        <f t="shared" si="204"/>
        <v>0</v>
      </c>
      <c r="L410" s="74">
        <f t="shared" si="204"/>
        <v>0</v>
      </c>
      <c r="M410" s="74">
        <f t="shared" si="204"/>
        <v>1166550</v>
      </c>
      <c r="N410" s="74">
        <f t="shared" si="204"/>
        <v>933240</v>
      </c>
      <c r="O410" s="74">
        <f t="shared" si="204"/>
        <v>933240</v>
      </c>
      <c r="P410" s="74">
        <f t="shared" si="204"/>
        <v>0</v>
      </c>
      <c r="Q410" s="74">
        <f t="shared" si="204"/>
        <v>0</v>
      </c>
      <c r="R410" s="74">
        <f t="shared" si="204"/>
        <v>933240</v>
      </c>
      <c r="S410" s="74">
        <f t="shared" si="204"/>
        <v>1166550</v>
      </c>
      <c r="T410" s="74">
        <f t="shared" si="204"/>
        <v>466620</v>
      </c>
      <c r="U410" s="74">
        <f t="shared" si="204"/>
        <v>1633170</v>
      </c>
      <c r="V410" s="74">
        <f t="shared" si="204"/>
        <v>933240</v>
      </c>
      <c r="W410" s="74">
        <f t="shared" si="204"/>
        <v>0</v>
      </c>
      <c r="X410" s="74">
        <f t="shared" si="204"/>
        <v>0</v>
      </c>
      <c r="Y410" s="74">
        <f t="shared" si="204"/>
        <v>933240</v>
      </c>
      <c r="Z410" s="74">
        <f t="shared" si="204"/>
        <v>699930</v>
      </c>
      <c r="AA410" s="74">
        <f t="shared" si="204"/>
        <v>933240</v>
      </c>
      <c r="AB410" s="74">
        <f t="shared" si="204"/>
        <v>699930</v>
      </c>
      <c r="AC410" s="74">
        <f t="shared" si="204"/>
        <v>933240</v>
      </c>
      <c r="AD410" s="74">
        <f t="shared" si="204"/>
        <v>0</v>
      </c>
      <c r="AE410" s="74">
        <f t="shared" si="204"/>
        <v>0</v>
      </c>
      <c r="AF410" s="74">
        <f t="shared" si="204"/>
        <v>933240</v>
      </c>
      <c r="AG410" s="74">
        <f t="shared" si="204"/>
        <v>1166550</v>
      </c>
      <c r="AH410" s="74">
        <f t="shared" si="204"/>
        <v>933240</v>
      </c>
      <c r="AI410" s="74">
        <f t="shared" si="204"/>
        <v>1166550</v>
      </c>
      <c r="AJ410" s="74">
        <f t="shared" si="204"/>
        <v>1166550</v>
      </c>
      <c r="AK410" s="74">
        <f t="shared" si="204"/>
        <v>0</v>
      </c>
      <c r="AL410" s="74">
        <f>F409*AL409</f>
        <v>18898110</v>
      </c>
      <c r="AM410" s="61"/>
      <c r="AN410" s="61"/>
      <c r="AO410" s="61"/>
      <c r="AP410" s="61"/>
      <c r="AQ410" s="61"/>
      <c r="AR410" s="61"/>
      <c r="AS410" s="61"/>
      <c r="AT410" s="61"/>
      <c r="AU410" s="61"/>
      <c r="AV410" s="61"/>
      <c r="AW410" s="61"/>
      <c r="AX410" s="61"/>
      <c r="AY410" s="61"/>
      <c r="AZ410" s="61"/>
      <c r="BA410" s="61"/>
      <c r="BB410" s="61"/>
      <c r="BC410" s="61"/>
      <c r="BD410" s="61"/>
      <c r="BE410" s="61"/>
      <c r="BF410" s="61"/>
      <c r="BG410" s="61"/>
      <c r="BH410" s="61"/>
      <c r="BI410" s="61"/>
      <c r="BJ410" s="61"/>
      <c r="BK410" s="61"/>
      <c r="BL410" s="61"/>
      <c r="BM410" s="61"/>
      <c r="BN410" s="61"/>
      <c r="BO410" s="61"/>
      <c r="BP410" s="61"/>
      <c r="BQ410" s="61"/>
      <c r="BR410" s="61"/>
      <c r="BS410" s="61"/>
      <c r="BT410" s="61"/>
      <c r="BU410" s="61"/>
      <c r="BV410" s="61"/>
      <c r="BW410" s="61"/>
      <c r="BX410" s="61"/>
      <c r="BY410" s="61"/>
      <c r="BZ410" s="61"/>
      <c r="CA410" s="61"/>
      <c r="CB410" s="61"/>
      <c r="CC410" s="61"/>
      <c r="CD410" s="61"/>
      <c r="CE410" s="61"/>
      <c r="CF410" s="61"/>
      <c r="CG410" s="61"/>
      <c r="CH410" s="61"/>
      <c r="CI410" s="61"/>
      <c r="CJ410" s="61"/>
      <c r="CK410" s="61"/>
      <c r="CL410" s="61"/>
      <c r="CM410" s="61"/>
      <c r="CN410" s="61"/>
      <c r="CO410" s="61"/>
      <c r="CP410" s="61"/>
      <c r="CQ410" s="61"/>
      <c r="CR410" s="61"/>
      <c r="CS410" s="61"/>
      <c r="CT410" s="61"/>
      <c r="CU410" s="61"/>
      <c r="CV410" s="61"/>
      <c r="CW410" s="61"/>
      <c r="CX410" s="61"/>
      <c r="CY410" s="61"/>
      <c r="CZ410" s="61"/>
      <c r="DA410" s="61"/>
      <c r="DB410" s="61"/>
    </row>
    <row r="411" spans="1:106" s="58" customFormat="1" ht="16.5" customHeight="1">
      <c r="A411" s="70" t="s">
        <v>425</v>
      </c>
      <c r="B411" s="767"/>
      <c r="C411" s="724" t="s">
        <v>681</v>
      </c>
      <c r="D411" s="718" t="s">
        <v>682</v>
      </c>
      <c r="E411" s="718" t="s">
        <v>34</v>
      </c>
      <c r="F411" s="718">
        <v>0</v>
      </c>
      <c r="G411" s="74">
        <f>VLOOKUP($C$411,[77]납품수량!$B$3:$AI$200,G1,FALSE)</f>
        <v>140</v>
      </c>
      <c r="H411" s="74">
        <f>VLOOKUP($C$411,[77]납품수량!$B$3:$AI$200,H1,FALSE)</f>
        <v>70</v>
      </c>
      <c r="I411" s="74">
        <f>VLOOKUP($C$411,[77]납품수량!$B$3:$AI$200,I1,FALSE)</f>
        <v>0</v>
      </c>
      <c r="J411" s="74">
        <f>VLOOKUP($C$411,[77]납품수량!$B$3:$AI$200,J1,FALSE)</f>
        <v>0</v>
      </c>
      <c r="K411" s="74">
        <f>VLOOKUP($C$411,[77]납품수량!$B$3:$AI$200,K1,FALSE)</f>
        <v>0</v>
      </c>
      <c r="L411" s="74">
        <f>VLOOKUP($C$411,[77]납품수량!$B$3:$AI$200,L1,FALSE)</f>
        <v>0</v>
      </c>
      <c r="M411" s="74">
        <f>VLOOKUP($C$411,[77]납품수량!$B$3:$AI$200,M1,FALSE)</f>
        <v>140</v>
      </c>
      <c r="N411" s="74">
        <f>VLOOKUP($C$411,[77]납품수량!$B$3:$AI$200,N1,FALSE)</f>
        <v>140</v>
      </c>
      <c r="O411" s="74">
        <f>VLOOKUP($C$411,[77]납품수량!$B$3:$AI$200,O1,FALSE)</f>
        <v>140</v>
      </c>
      <c r="P411" s="74">
        <f>VLOOKUP($C$411,[77]납품수량!$B$3:$AI$200,P1,FALSE)</f>
        <v>0</v>
      </c>
      <c r="Q411" s="74">
        <f>VLOOKUP($C$411,[77]납품수량!$B$3:$AI$200,Q1,FALSE)</f>
        <v>0</v>
      </c>
      <c r="R411" s="74">
        <f>VLOOKUP($C$411,[77]납품수량!$B$3:$AI$200,R1,FALSE)</f>
        <v>140</v>
      </c>
      <c r="S411" s="74">
        <f>VLOOKUP($C$411,[77]납품수량!$B$3:$AI$200,S1,FALSE)</f>
        <v>70</v>
      </c>
      <c r="T411" s="74">
        <f>VLOOKUP($C$411,[77]납품수량!$B$3:$AI$200,T1,FALSE)</f>
        <v>70</v>
      </c>
      <c r="U411" s="74">
        <f>VLOOKUP($C$411,[77]납품수량!$B$3:$AI$200,U1,FALSE)</f>
        <v>70</v>
      </c>
      <c r="V411" s="74">
        <f>VLOOKUP($C$411,[77]납품수량!$B$3:$AI$200,V1,FALSE)</f>
        <v>70</v>
      </c>
      <c r="W411" s="74">
        <f>VLOOKUP($C$411,[77]납품수량!$B$3:$AI$200,W1,FALSE)</f>
        <v>0</v>
      </c>
      <c r="X411" s="74">
        <f>VLOOKUP($C$411,[77]납품수량!$B$3:$AI$200,X1,FALSE)</f>
        <v>0</v>
      </c>
      <c r="Y411" s="74">
        <f>VLOOKUP($C$411,[77]납품수량!$B$3:$AI$200,Y1,FALSE)</f>
        <v>140</v>
      </c>
      <c r="Z411" s="74">
        <f>VLOOKUP($C$411,[77]납품수량!$B$3:$AI$200,Z1,FALSE)</f>
        <v>140</v>
      </c>
      <c r="AA411" s="74">
        <f>VLOOKUP($C$411,[77]납품수량!$B$3:$AI$200,AA1,FALSE)</f>
        <v>140</v>
      </c>
      <c r="AB411" s="74">
        <f>VLOOKUP($C$411,[77]납품수량!$B$3:$AI$200,AB1,FALSE)</f>
        <v>140</v>
      </c>
      <c r="AC411" s="74">
        <f>VLOOKUP($C$411,[77]납품수량!$B$3:$AI$200,AC1,FALSE)</f>
        <v>140</v>
      </c>
      <c r="AD411" s="74">
        <f>VLOOKUP($C$411,[77]납품수량!$B$3:$AI$200,AD1,FALSE)</f>
        <v>0</v>
      </c>
      <c r="AE411" s="74">
        <f>VLOOKUP($C$411,[77]납품수량!$B$3:$AI$200,AE1,FALSE)</f>
        <v>0</v>
      </c>
      <c r="AF411" s="74">
        <f>VLOOKUP($C$411,[77]납품수량!$B$3:$AI$200,AF1,FALSE)</f>
        <v>140</v>
      </c>
      <c r="AG411" s="74">
        <f>VLOOKUP($C$411,[77]납품수량!$B$3:$AI$200,AG1,FALSE)</f>
        <v>140</v>
      </c>
      <c r="AH411" s="74">
        <f>VLOOKUP($C$411,[77]납품수량!$B$3:$AI$200,AH1,FALSE)</f>
        <v>70</v>
      </c>
      <c r="AI411" s="74">
        <f>VLOOKUP($C$411,[77]납품수량!$B$3:$AI$200,AI1,FALSE)</f>
        <v>140</v>
      </c>
      <c r="AJ411" s="74">
        <f>VLOOKUP($C$411,[77]납품수량!$B$3:$AI$200,AJ1,FALSE)</f>
        <v>140</v>
      </c>
      <c r="AK411" s="74">
        <f>VLOOKUP($C$411,[77]납품수량!$B$3:$AI$200,AK1,FALSE)</f>
        <v>0</v>
      </c>
      <c r="AL411" s="74">
        <f>SUM(G411:AK411)</f>
        <v>2380</v>
      </c>
      <c r="AM411" s="61"/>
      <c r="AN411" s="61"/>
      <c r="AO411" s="61"/>
      <c r="AP411" s="61"/>
      <c r="AQ411" s="61"/>
      <c r="AR411" s="61"/>
      <c r="AS411" s="61"/>
      <c r="AT411" s="61"/>
      <c r="AU411" s="61"/>
      <c r="AV411" s="61"/>
      <c r="AW411" s="61"/>
      <c r="AX411" s="61"/>
      <c r="AY411" s="61"/>
      <c r="AZ411" s="61"/>
      <c r="BA411" s="61"/>
      <c r="BB411" s="61"/>
      <c r="BC411" s="61"/>
      <c r="BD411" s="61"/>
      <c r="BE411" s="61"/>
      <c r="BF411" s="61"/>
      <c r="BG411" s="61"/>
      <c r="BH411" s="61"/>
      <c r="BI411" s="61"/>
      <c r="BJ411" s="61"/>
      <c r="BK411" s="61"/>
      <c r="BL411" s="61"/>
      <c r="BM411" s="61"/>
      <c r="BN411" s="61"/>
      <c r="BO411" s="61"/>
      <c r="BP411" s="61"/>
      <c r="BQ411" s="61"/>
      <c r="BR411" s="61"/>
      <c r="BS411" s="61"/>
      <c r="BT411" s="61"/>
      <c r="BU411" s="61"/>
      <c r="BV411" s="61"/>
      <c r="BW411" s="61"/>
      <c r="BX411" s="61"/>
      <c r="BY411" s="61"/>
      <c r="BZ411" s="61"/>
      <c r="CA411" s="61"/>
      <c r="CB411" s="61"/>
      <c r="CC411" s="61"/>
      <c r="CD411" s="61"/>
      <c r="CE411" s="61"/>
      <c r="CF411" s="61"/>
      <c r="CG411" s="61"/>
      <c r="CH411" s="61"/>
      <c r="CI411" s="61"/>
      <c r="CJ411" s="61"/>
      <c r="CK411" s="61"/>
      <c r="CL411" s="61"/>
      <c r="CM411" s="61"/>
      <c r="CN411" s="61"/>
      <c r="CO411" s="61"/>
      <c r="CP411" s="61"/>
      <c r="CQ411" s="61"/>
      <c r="CR411" s="61"/>
      <c r="CS411" s="61"/>
      <c r="CT411" s="61"/>
      <c r="CU411" s="61"/>
      <c r="CV411" s="61"/>
      <c r="CW411" s="61"/>
      <c r="CX411" s="61"/>
      <c r="CY411" s="61"/>
      <c r="CZ411" s="61"/>
      <c r="DA411" s="61"/>
      <c r="DB411" s="61"/>
    </row>
    <row r="412" spans="1:106" s="58" customFormat="1" ht="16.5" customHeight="1">
      <c r="A412" s="70"/>
      <c r="B412" s="767"/>
      <c r="C412" s="730"/>
      <c r="D412" s="719"/>
      <c r="E412" s="719"/>
      <c r="F412" s="719"/>
      <c r="G412" s="74">
        <f>$F$411*G411</f>
        <v>0</v>
      </c>
      <c r="H412" s="74">
        <f t="shared" ref="H412:AK412" si="205">$F$411*H411</f>
        <v>0</v>
      </c>
      <c r="I412" s="74">
        <f t="shared" si="205"/>
        <v>0</v>
      </c>
      <c r="J412" s="74">
        <f t="shared" si="205"/>
        <v>0</v>
      </c>
      <c r="K412" s="74">
        <f t="shared" si="205"/>
        <v>0</v>
      </c>
      <c r="L412" s="74">
        <f t="shared" si="205"/>
        <v>0</v>
      </c>
      <c r="M412" s="74">
        <f t="shared" si="205"/>
        <v>0</v>
      </c>
      <c r="N412" s="74">
        <f t="shared" si="205"/>
        <v>0</v>
      </c>
      <c r="O412" s="74">
        <f t="shared" si="205"/>
        <v>0</v>
      </c>
      <c r="P412" s="74">
        <f t="shared" si="205"/>
        <v>0</v>
      </c>
      <c r="Q412" s="74">
        <f t="shared" si="205"/>
        <v>0</v>
      </c>
      <c r="R412" s="74">
        <f t="shared" si="205"/>
        <v>0</v>
      </c>
      <c r="S412" s="74">
        <f t="shared" si="205"/>
        <v>0</v>
      </c>
      <c r="T412" s="74">
        <f t="shared" si="205"/>
        <v>0</v>
      </c>
      <c r="U412" s="74">
        <f t="shared" si="205"/>
        <v>0</v>
      </c>
      <c r="V412" s="74">
        <f t="shared" si="205"/>
        <v>0</v>
      </c>
      <c r="W412" s="74">
        <f t="shared" si="205"/>
        <v>0</v>
      </c>
      <c r="X412" s="74">
        <f t="shared" si="205"/>
        <v>0</v>
      </c>
      <c r="Y412" s="74">
        <f t="shared" si="205"/>
        <v>0</v>
      </c>
      <c r="Z412" s="74">
        <f t="shared" si="205"/>
        <v>0</v>
      </c>
      <c r="AA412" s="74">
        <f t="shared" si="205"/>
        <v>0</v>
      </c>
      <c r="AB412" s="74">
        <f t="shared" si="205"/>
        <v>0</v>
      </c>
      <c r="AC412" s="74">
        <f t="shared" si="205"/>
        <v>0</v>
      </c>
      <c r="AD412" s="74">
        <f t="shared" si="205"/>
        <v>0</v>
      </c>
      <c r="AE412" s="74">
        <f t="shared" si="205"/>
        <v>0</v>
      </c>
      <c r="AF412" s="74">
        <f t="shared" si="205"/>
        <v>0</v>
      </c>
      <c r="AG412" s="74">
        <f t="shared" si="205"/>
        <v>0</v>
      </c>
      <c r="AH412" s="74">
        <f t="shared" si="205"/>
        <v>0</v>
      </c>
      <c r="AI412" s="74">
        <f t="shared" si="205"/>
        <v>0</v>
      </c>
      <c r="AJ412" s="74">
        <f t="shared" si="205"/>
        <v>0</v>
      </c>
      <c r="AK412" s="74">
        <f t="shared" si="205"/>
        <v>0</v>
      </c>
      <c r="AL412" s="74">
        <f>F411*AL411</f>
        <v>0</v>
      </c>
      <c r="AM412" s="61"/>
      <c r="AN412" s="61"/>
      <c r="AO412" s="61"/>
      <c r="AP412" s="61"/>
      <c r="AQ412" s="61"/>
      <c r="AR412" s="61"/>
      <c r="AS412" s="61"/>
      <c r="AT412" s="61"/>
      <c r="AU412" s="61"/>
      <c r="AV412" s="61"/>
      <c r="AW412" s="61"/>
      <c r="AX412" s="61"/>
      <c r="AY412" s="61"/>
      <c r="AZ412" s="61"/>
      <c r="BA412" s="61"/>
      <c r="BB412" s="61"/>
      <c r="BC412" s="61"/>
      <c r="BD412" s="61"/>
      <c r="BE412" s="61"/>
      <c r="BF412" s="61"/>
      <c r="BG412" s="61"/>
      <c r="BH412" s="61"/>
      <c r="BI412" s="61"/>
      <c r="BJ412" s="61"/>
      <c r="BK412" s="61"/>
      <c r="BL412" s="61"/>
      <c r="BM412" s="61"/>
      <c r="BN412" s="61"/>
      <c r="BO412" s="61"/>
      <c r="BP412" s="61"/>
      <c r="BQ412" s="61"/>
      <c r="BR412" s="61"/>
      <c r="BS412" s="61"/>
      <c r="BT412" s="61"/>
      <c r="BU412" s="61"/>
      <c r="BV412" s="61"/>
      <c r="BW412" s="61"/>
      <c r="BX412" s="61"/>
      <c r="BY412" s="61"/>
      <c r="BZ412" s="61"/>
      <c r="CA412" s="61"/>
      <c r="CB412" s="61"/>
      <c r="CC412" s="61"/>
      <c r="CD412" s="61"/>
      <c r="CE412" s="61"/>
      <c r="CF412" s="61"/>
      <c r="CG412" s="61"/>
      <c r="CH412" s="61"/>
      <c r="CI412" s="61"/>
      <c r="CJ412" s="61"/>
      <c r="CK412" s="61"/>
      <c r="CL412" s="61"/>
      <c r="CM412" s="61"/>
      <c r="CN412" s="61"/>
      <c r="CO412" s="61"/>
      <c r="CP412" s="61"/>
      <c r="CQ412" s="61"/>
      <c r="CR412" s="61"/>
      <c r="CS412" s="61"/>
      <c r="CT412" s="61"/>
      <c r="CU412" s="61"/>
      <c r="CV412" s="61"/>
      <c r="CW412" s="61"/>
      <c r="CX412" s="61"/>
      <c r="CY412" s="61"/>
      <c r="CZ412" s="61"/>
      <c r="DA412" s="61"/>
      <c r="DB412" s="61"/>
    </row>
    <row r="413" spans="1:106" s="58" customFormat="1" ht="16.5" customHeight="1">
      <c r="A413" s="70" t="s">
        <v>425</v>
      </c>
      <c r="B413" s="767"/>
      <c r="C413" s="724" t="s">
        <v>147</v>
      </c>
      <c r="D413" s="718" t="str">
        <f>[76]납품수량!C104</f>
        <v>ROLLO MOUNTING BRACKET</v>
      </c>
      <c r="E413" s="718" t="str">
        <f>[76]납품수량!D104</f>
        <v>E2SC</v>
      </c>
      <c r="F413" s="718">
        <f>VLOOKUP(C413,'[72]납품수량(영업)'!$C$3:$F$260,4,FALSE)</f>
        <v>0</v>
      </c>
      <c r="G413" s="74">
        <f>VLOOKUP($C$413,[77]납품수량!$B$3:$AI$200,G1,FALSE)</f>
        <v>0</v>
      </c>
      <c r="H413" s="74">
        <f>VLOOKUP($C$413,[77]납품수량!$B$3:$AI$200,H1,FALSE)</f>
        <v>0</v>
      </c>
      <c r="I413" s="74">
        <f>VLOOKUP($C$413,[77]납품수량!$B$3:$AI$200,I1,FALSE)</f>
        <v>0</v>
      </c>
      <c r="J413" s="74">
        <f>VLOOKUP($C$413,[77]납품수량!$B$3:$AI$200,J1,FALSE)</f>
        <v>0</v>
      </c>
      <c r="K413" s="74">
        <f>VLOOKUP($C$413,[77]납품수량!$B$3:$AI$200,K1,FALSE)</f>
        <v>0</v>
      </c>
      <c r="L413" s="74">
        <f>VLOOKUP($C$413,[77]납품수량!$B$3:$AI$200,L1,FALSE)</f>
        <v>0</v>
      </c>
      <c r="M413" s="74">
        <f>VLOOKUP($C$413,[77]납품수량!$B$3:$AI$200,M1,FALSE)</f>
        <v>0</v>
      </c>
      <c r="N413" s="74">
        <f>VLOOKUP($C$413,[77]납품수량!$B$3:$AI$200,N1,FALSE)</f>
        <v>0</v>
      </c>
      <c r="O413" s="74">
        <f>VLOOKUP($C$413,[77]납품수량!$B$3:$AI$200,O1,FALSE)</f>
        <v>0</v>
      </c>
      <c r="P413" s="74">
        <f>VLOOKUP($C$413,[77]납품수량!$B$3:$AI$200,P1,FALSE)</f>
        <v>0</v>
      </c>
      <c r="Q413" s="74">
        <f>VLOOKUP($C$413,[77]납품수량!$B$3:$AI$200,Q1,FALSE)</f>
        <v>0</v>
      </c>
      <c r="R413" s="74">
        <f>VLOOKUP($C$413,[77]납품수량!$B$3:$AI$200,R1,FALSE)</f>
        <v>0</v>
      </c>
      <c r="S413" s="74">
        <f>VLOOKUP($C$413,[77]납품수량!$B$3:$AI$200,S1,FALSE)</f>
        <v>0</v>
      </c>
      <c r="T413" s="74">
        <f>VLOOKUP($C$413,[77]납품수량!$B$3:$AI$200,T1,FALSE)</f>
        <v>0</v>
      </c>
      <c r="U413" s="74">
        <f>VLOOKUP($C$413,[77]납품수량!$B$3:$AI$200,U1,FALSE)</f>
        <v>0</v>
      </c>
      <c r="V413" s="74">
        <f>VLOOKUP($C$413,[77]납품수량!$B$3:$AI$200,V1,FALSE)</f>
        <v>0</v>
      </c>
      <c r="W413" s="74">
        <f>VLOOKUP($C$413,[77]납품수량!$B$3:$AI$200,W1,FALSE)</f>
        <v>0</v>
      </c>
      <c r="X413" s="74">
        <f>VLOOKUP($C$413,[77]납품수량!$B$3:$AI$200,X1,FALSE)</f>
        <v>0</v>
      </c>
      <c r="Y413" s="74">
        <f>VLOOKUP($C$413,[77]납품수량!$B$3:$AI$200,Y1,FALSE)</f>
        <v>0</v>
      </c>
      <c r="Z413" s="74">
        <f>VLOOKUP($C$413,[77]납품수량!$B$3:$AI$200,Z1,FALSE)</f>
        <v>0</v>
      </c>
      <c r="AA413" s="74">
        <f>VLOOKUP($C$413,[77]납품수량!$B$3:$AI$200,AA1,FALSE)</f>
        <v>0</v>
      </c>
      <c r="AB413" s="74">
        <f>VLOOKUP($C$413,[77]납품수량!$B$3:$AI$200,AB1,FALSE)</f>
        <v>0</v>
      </c>
      <c r="AC413" s="74">
        <f>VLOOKUP($C$413,[77]납품수량!$B$3:$AI$200,AC1,FALSE)</f>
        <v>0</v>
      </c>
      <c r="AD413" s="74">
        <f>VLOOKUP($C$413,[77]납품수량!$B$3:$AI$200,AD1,FALSE)</f>
        <v>0</v>
      </c>
      <c r="AE413" s="74">
        <f>VLOOKUP($C$413,[77]납품수량!$B$3:$AI$200,AE1,FALSE)</f>
        <v>0</v>
      </c>
      <c r="AF413" s="74">
        <f>VLOOKUP($C$413,[77]납품수량!$B$3:$AI$200,AF1,FALSE)</f>
        <v>0</v>
      </c>
      <c r="AG413" s="74">
        <f>VLOOKUP($C$413,[77]납품수량!$B$3:$AI$200,AG1,FALSE)</f>
        <v>0</v>
      </c>
      <c r="AH413" s="74">
        <f>VLOOKUP($C$413,[77]납품수량!$B$3:$AI$200,AH1,FALSE)</f>
        <v>0</v>
      </c>
      <c r="AI413" s="74">
        <f>VLOOKUP($C$413,[77]납품수량!$B$3:$AI$200,AI1,FALSE)</f>
        <v>0</v>
      </c>
      <c r="AJ413" s="74">
        <f>VLOOKUP($C$413,[77]납품수량!$B$3:$AI$200,AJ1,FALSE)</f>
        <v>0</v>
      </c>
      <c r="AK413" s="74">
        <f>VLOOKUP($C$413,[77]납품수량!$B$3:$AI$200,AK1,FALSE)</f>
        <v>0</v>
      </c>
      <c r="AL413" s="74">
        <f>SUM(G413:AK413)</f>
        <v>0</v>
      </c>
      <c r="AM413" s="61"/>
      <c r="AN413" s="61"/>
      <c r="AO413" s="61"/>
      <c r="AP413" s="61"/>
      <c r="AQ413" s="61"/>
      <c r="AR413" s="61"/>
      <c r="AS413" s="61"/>
      <c r="AT413" s="61"/>
      <c r="AU413" s="61"/>
      <c r="AV413" s="61"/>
      <c r="AW413" s="61"/>
      <c r="AX413" s="61"/>
      <c r="AY413" s="61"/>
      <c r="AZ413" s="61"/>
      <c r="BA413" s="61"/>
      <c r="BB413" s="61"/>
      <c r="BC413" s="61"/>
      <c r="BD413" s="61"/>
      <c r="BE413" s="61"/>
      <c r="BF413" s="61"/>
      <c r="BG413" s="61"/>
      <c r="BH413" s="61"/>
      <c r="BI413" s="61"/>
      <c r="BJ413" s="61"/>
      <c r="BK413" s="61"/>
      <c r="BL413" s="61"/>
      <c r="BM413" s="61"/>
      <c r="BN413" s="61"/>
      <c r="BO413" s="61"/>
      <c r="BP413" s="61"/>
      <c r="BQ413" s="61"/>
      <c r="BR413" s="61"/>
      <c r="BS413" s="61"/>
      <c r="BT413" s="61"/>
      <c r="BU413" s="61"/>
      <c r="BV413" s="61"/>
      <c r="BW413" s="61"/>
      <c r="BX413" s="61"/>
      <c r="BY413" s="61"/>
      <c r="BZ413" s="61"/>
      <c r="CA413" s="61"/>
      <c r="CB413" s="61"/>
      <c r="CC413" s="61"/>
      <c r="CD413" s="61"/>
      <c r="CE413" s="61"/>
      <c r="CF413" s="61"/>
      <c r="CG413" s="61"/>
      <c r="CH413" s="61"/>
      <c r="CI413" s="61"/>
      <c r="CJ413" s="61"/>
      <c r="CK413" s="61"/>
      <c r="CL413" s="61"/>
      <c r="CM413" s="61"/>
      <c r="CN413" s="61"/>
      <c r="CO413" s="61"/>
      <c r="CP413" s="61"/>
      <c r="CQ413" s="61"/>
      <c r="CR413" s="61"/>
      <c r="CS413" s="61"/>
      <c r="CT413" s="61"/>
      <c r="CU413" s="61"/>
      <c r="CV413" s="61"/>
      <c r="CW413" s="61"/>
      <c r="CX413" s="61"/>
      <c r="CY413" s="61"/>
      <c r="CZ413" s="61"/>
      <c r="DA413" s="61"/>
      <c r="DB413" s="61"/>
    </row>
    <row r="414" spans="1:106" s="58" customFormat="1" ht="16.5" customHeight="1">
      <c r="A414" s="70"/>
      <c r="B414" s="767"/>
      <c r="C414" s="730"/>
      <c r="D414" s="719"/>
      <c r="E414" s="719"/>
      <c r="F414" s="719"/>
      <c r="G414" s="74">
        <f>$F$413*G413</f>
        <v>0</v>
      </c>
      <c r="H414" s="74">
        <f t="shared" ref="H414:AK414" si="206">$F$413*H413</f>
        <v>0</v>
      </c>
      <c r="I414" s="74">
        <f t="shared" si="206"/>
        <v>0</v>
      </c>
      <c r="J414" s="74">
        <f t="shared" si="206"/>
        <v>0</v>
      </c>
      <c r="K414" s="74">
        <f t="shared" si="206"/>
        <v>0</v>
      </c>
      <c r="L414" s="74">
        <f t="shared" si="206"/>
        <v>0</v>
      </c>
      <c r="M414" s="74">
        <f t="shared" si="206"/>
        <v>0</v>
      </c>
      <c r="N414" s="74">
        <f t="shared" si="206"/>
        <v>0</v>
      </c>
      <c r="O414" s="74">
        <f t="shared" si="206"/>
        <v>0</v>
      </c>
      <c r="P414" s="74">
        <f t="shared" si="206"/>
        <v>0</v>
      </c>
      <c r="Q414" s="74">
        <f t="shared" si="206"/>
        <v>0</v>
      </c>
      <c r="R414" s="74">
        <f t="shared" si="206"/>
        <v>0</v>
      </c>
      <c r="S414" s="74">
        <f t="shared" si="206"/>
        <v>0</v>
      </c>
      <c r="T414" s="74">
        <f t="shared" si="206"/>
        <v>0</v>
      </c>
      <c r="U414" s="74">
        <f t="shared" si="206"/>
        <v>0</v>
      </c>
      <c r="V414" s="74">
        <f t="shared" si="206"/>
        <v>0</v>
      </c>
      <c r="W414" s="74">
        <f t="shared" si="206"/>
        <v>0</v>
      </c>
      <c r="X414" s="74">
        <f t="shared" si="206"/>
        <v>0</v>
      </c>
      <c r="Y414" s="74">
        <f t="shared" si="206"/>
        <v>0</v>
      </c>
      <c r="Z414" s="74">
        <f t="shared" si="206"/>
        <v>0</v>
      </c>
      <c r="AA414" s="74">
        <f t="shared" si="206"/>
        <v>0</v>
      </c>
      <c r="AB414" s="74">
        <f t="shared" si="206"/>
        <v>0</v>
      </c>
      <c r="AC414" s="74">
        <f t="shared" si="206"/>
        <v>0</v>
      </c>
      <c r="AD414" s="74">
        <f t="shared" si="206"/>
        <v>0</v>
      </c>
      <c r="AE414" s="74">
        <f t="shared" si="206"/>
        <v>0</v>
      </c>
      <c r="AF414" s="74">
        <f t="shared" si="206"/>
        <v>0</v>
      </c>
      <c r="AG414" s="74">
        <f t="shared" si="206"/>
        <v>0</v>
      </c>
      <c r="AH414" s="74">
        <f t="shared" si="206"/>
        <v>0</v>
      </c>
      <c r="AI414" s="74">
        <f t="shared" si="206"/>
        <v>0</v>
      </c>
      <c r="AJ414" s="74">
        <f t="shared" si="206"/>
        <v>0</v>
      </c>
      <c r="AK414" s="74">
        <f t="shared" si="206"/>
        <v>0</v>
      </c>
      <c r="AL414" s="74">
        <f>F413*AL413</f>
        <v>0</v>
      </c>
      <c r="AM414" s="61"/>
      <c r="AN414" s="61"/>
      <c r="AO414" s="61"/>
      <c r="AP414" s="61"/>
      <c r="AQ414" s="61"/>
      <c r="AR414" s="61"/>
      <c r="AS414" s="61"/>
      <c r="AT414" s="61"/>
      <c r="AU414" s="61"/>
      <c r="AV414" s="61"/>
      <c r="AW414" s="61"/>
      <c r="AX414" s="61"/>
      <c r="AY414" s="61"/>
      <c r="AZ414" s="61"/>
      <c r="BA414" s="61"/>
      <c r="BB414" s="61"/>
      <c r="BC414" s="61"/>
      <c r="BD414" s="61"/>
      <c r="BE414" s="61"/>
      <c r="BF414" s="61"/>
      <c r="BG414" s="61"/>
      <c r="BH414" s="61"/>
      <c r="BI414" s="61"/>
      <c r="BJ414" s="61"/>
      <c r="BK414" s="61"/>
      <c r="BL414" s="61"/>
      <c r="BM414" s="61"/>
      <c r="BN414" s="61"/>
      <c r="BO414" s="61"/>
      <c r="BP414" s="61"/>
      <c r="BQ414" s="61"/>
      <c r="BR414" s="61"/>
      <c r="BS414" s="61"/>
      <c r="BT414" s="61"/>
      <c r="BU414" s="61"/>
      <c r="BV414" s="61"/>
      <c r="BW414" s="61"/>
      <c r="BX414" s="61"/>
      <c r="BY414" s="61"/>
      <c r="BZ414" s="61"/>
      <c r="CA414" s="61"/>
      <c r="CB414" s="61"/>
      <c r="CC414" s="61"/>
      <c r="CD414" s="61"/>
      <c r="CE414" s="61"/>
      <c r="CF414" s="61"/>
      <c r="CG414" s="61"/>
      <c r="CH414" s="61"/>
      <c r="CI414" s="61"/>
      <c r="CJ414" s="61"/>
      <c r="CK414" s="61"/>
      <c r="CL414" s="61"/>
      <c r="CM414" s="61"/>
      <c r="CN414" s="61"/>
      <c r="CO414" s="61"/>
      <c r="CP414" s="61"/>
      <c r="CQ414" s="61"/>
      <c r="CR414" s="61"/>
      <c r="CS414" s="61"/>
      <c r="CT414" s="61"/>
      <c r="CU414" s="61"/>
      <c r="CV414" s="61"/>
      <c r="CW414" s="61"/>
      <c r="CX414" s="61"/>
      <c r="CY414" s="61"/>
      <c r="CZ414" s="61"/>
      <c r="DA414" s="61"/>
      <c r="DB414" s="61"/>
    </row>
    <row r="415" spans="1:106" s="58" customFormat="1" ht="16.5" customHeight="1">
      <c r="A415" s="70" t="s">
        <v>425</v>
      </c>
      <c r="B415" s="767"/>
      <c r="C415" s="724" t="s">
        <v>614</v>
      </c>
      <c r="D415" s="718" t="str">
        <f>[76]납품수량!C105</f>
        <v>ROLLO CASSETTE ASSY</v>
      </c>
      <c r="E415" s="718" t="str">
        <f>[76]납품수량!D105</f>
        <v>JK</v>
      </c>
      <c r="F415" s="718">
        <f>VLOOKUP(C415,'[72]납품수량(영업)'!$C$3:$F$260,4,FALSE)</f>
        <v>3133</v>
      </c>
      <c r="G415" s="74">
        <f>VLOOKUP($C$415,[77]납품수량!$B$3:$AI$200,G1,FALSE)</f>
        <v>288</v>
      </c>
      <c r="H415" s="74">
        <f>VLOOKUP($C$415,[77]납품수량!$B$3:$AI$200,H1,FALSE)</f>
        <v>144</v>
      </c>
      <c r="I415" s="74">
        <f>VLOOKUP($C$415,[77]납품수량!$B$3:$AI$200,I1,FALSE)</f>
        <v>0</v>
      </c>
      <c r="J415" s="74">
        <f>VLOOKUP($C$415,[77]납품수량!$B$3:$AI$200,J1,FALSE)</f>
        <v>0</v>
      </c>
      <c r="K415" s="74">
        <f>VLOOKUP($C$415,[77]납품수량!$B$3:$AI$200,K1,FALSE)</f>
        <v>0</v>
      </c>
      <c r="L415" s="74">
        <f>VLOOKUP($C$415,[77]납품수량!$B$3:$AI$200,L1,FALSE)</f>
        <v>0</v>
      </c>
      <c r="M415" s="74">
        <f>VLOOKUP($C$415,[77]납품수량!$B$3:$AI$200,M1,FALSE)</f>
        <v>144</v>
      </c>
      <c r="N415" s="74">
        <f>VLOOKUP($C$415,[77]납품수량!$B$3:$AI$200,N1,FALSE)</f>
        <v>192</v>
      </c>
      <c r="O415" s="74">
        <f>VLOOKUP($C$415,[77]납품수량!$B$3:$AI$200,O1,FALSE)</f>
        <v>96</v>
      </c>
      <c r="P415" s="74">
        <f>VLOOKUP($C$415,[77]납품수량!$B$3:$AI$200,P1,FALSE)</f>
        <v>240</v>
      </c>
      <c r="Q415" s="74">
        <f>VLOOKUP($C$415,[77]납품수량!$B$3:$AI$200,Q1,FALSE)</f>
        <v>0</v>
      </c>
      <c r="R415" s="74">
        <f>VLOOKUP($C$415,[77]납품수량!$B$3:$AI$200,R1,FALSE)</f>
        <v>192</v>
      </c>
      <c r="S415" s="74">
        <f>VLOOKUP($C$415,[77]납품수량!$B$3:$AI$200,S1,FALSE)</f>
        <v>144</v>
      </c>
      <c r="T415" s="74">
        <f>VLOOKUP($C$415,[77]납품수량!$B$3:$AI$200,T1,FALSE)</f>
        <v>240</v>
      </c>
      <c r="U415" s="74">
        <f>VLOOKUP($C$415,[77]납품수량!$B$3:$AI$200,U1,FALSE)</f>
        <v>240</v>
      </c>
      <c r="V415" s="74">
        <f>VLOOKUP($C$415,[77]납품수량!$B$3:$AI$200,V1,FALSE)</f>
        <v>240</v>
      </c>
      <c r="W415" s="74">
        <f>VLOOKUP($C$415,[77]납품수량!$B$3:$AI$200,W1,FALSE)</f>
        <v>0</v>
      </c>
      <c r="X415" s="74">
        <f>VLOOKUP($C$415,[77]납품수량!$B$3:$AI$200,X1,FALSE)</f>
        <v>0</v>
      </c>
      <c r="Y415" s="74">
        <f>VLOOKUP($C$415,[77]납품수량!$B$3:$AI$200,Y1,FALSE)</f>
        <v>336</v>
      </c>
      <c r="Z415" s="74">
        <f>VLOOKUP($C$415,[77]납품수량!$B$3:$AI$200,Z1,FALSE)</f>
        <v>240</v>
      </c>
      <c r="AA415" s="74">
        <f>VLOOKUP($C$415,[77]납품수량!$B$3:$AI$200,AA1,FALSE)</f>
        <v>384</v>
      </c>
      <c r="AB415" s="74">
        <f>VLOOKUP($C$415,[77]납품수량!$B$3:$AI$200,AB1,FALSE)</f>
        <v>384</v>
      </c>
      <c r="AC415" s="74">
        <f>VLOOKUP($C$415,[77]납품수량!$B$3:$AI$200,AC1,FALSE)</f>
        <v>384</v>
      </c>
      <c r="AD415" s="74">
        <f>VLOOKUP($C$415,[77]납품수량!$B$3:$AI$200,AD1,FALSE)</f>
        <v>0</v>
      </c>
      <c r="AE415" s="74">
        <f>VLOOKUP($C$415,[77]납품수량!$B$3:$AI$200,AE1,FALSE)</f>
        <v>0</v>
      </c>
      <c r="AF415" s="74">
        <f>VLOOKUP($C$415,[77]납품수량!$B$3:$AI$200,AF1,FALSE)</f>
        <v>288</v>
      </c>
      <c r="AG415" s="74">
        <f>VLOOKUP($C$415,[77]납품수량!$B$3:$AI$200,AG1,FALSE)</f>
        <v>336</v>
      </c>
      <c r="AH415" s="74">
        <f>VLOOKUP($C$415,[77]납품수량!$B$3:$AI$200,AH1,FALSE)</f>
        <v>336</v>
      </c>
      <c r="AI415" s="74">
        <f>VLOOKUP($C$415,[77]납품수량!$B$3:$AI$200,AI1,FALSE)</f>
        <v>288</v>
      </c>
      <c r="AJ415" s="74">
        <f>VLOOKUP($C$415,[77]납품수량!$B$3:$AI$200,AJ1,FALSE)</f>
        <v>528</v>
      </c>
      <c r="AK415" s="74">
        <f>VLOOKUP($C$415,[77]납품수량!$B$3:$AI$200,AK1,FALSE)</f>
        <v>0</v>
      </c>
      <c r="AL415" s="74">
        <f>SUM(G415:AK415)</f>
        <v>5664</v>
      </c>
      <c r="AM415" s="61"/>
      <c r="AN415" s="61"/>
      <c r="AO415" s="61"/>
      <c r="AP415" s="61"/>
      <c r="AQ415" s="61"/>
      <c r="AR415" s="61"/>
      <c r="AS415" s="61"/>
      <c r="AT415" s="61"/>
      <c r="AU415" s="61"/>
      <c r="AV415" s="61"/>
      <c r="AW415" s="61"/>
      <c r="AX415" s="61"/>
      <c r="AY415" s="61"/>
      <c r="AZ415" s="61"/>
      <c r="BA415" s="61"/>
      <c r="BB415" s="61"/>
      <c r="BC415" s="61"/>
      <c r="BD415" s="61"/>
      <c r="BE415" s="61"/>
      <c r="BF415" s="61"/>
      <c r="BG415" s="61"/>
      <c r="BH415" s="61"/>
      <c r="BI415" s="61"/>
      <c r="BJ415" s="61"/>
      <c r="BK415" s="61"/>
      <c r="BL415" s="61"/>
      <c r="BM415" s="61"/>
      <c r="BN415" s="61"/>
      <c r="BO415" s="61"/>
      <c r="BP415" s="61"/>
      <c r="BQ415" s="61"/>
      <c r="BR415" s="61"/>
      <c r="BS415" s="61"/>
      <c r="BT415" s="61"/>
      <c r="BU415" s="61"/>
      <c r="BV415" s="61"/>
      <c r="BW415" s="61"/>
      <c r="BX415" s="61"/>
      <c r="BY415" s="61"/>
      <c r="BZ415" s="61"/>
      <c r="CA415" s="61"/>
      <c r="CB415" s="61"/>
      <c r="CC415" s="61"/>
      <c r="CD415" s="61"/>
      <c r="CE415" s="61"/>
      <c r="CF415" s="61"/>
      <c r="CG415" s="61"/>
      <c r="CH415" s="61"/>
      <c r="CI415" s="61"/>
      <c r="CJ415" s="61"/>
      <c r="CK415" s="61"/>
      <c r="CL415" s="61"/>
      <c r="CM415" s="61"/>
      <c r="CN415" s="61"/>
      <c r="CO415" s="61"/>
      <c r="CP415" s="61"/>
      <c r="CQ415" s="61"/>
      <c r="CR415" s="61"/>
      <c r="CS415" s="61"/>
      <c r="CT415" s="61"/>
      <c r="CU415" s="61"/>
      <c r="CV415" s="61"/>
      <c r="CW415" s="61"/>
      <c r="CX415" s="61"/>
      <c r="CY415" s="61"/>
      <c r="CZ415" s="61"/>
      <c r="DA415" s="61"/>
      <c r="DB415" s="61"/>
    </row>
    <row r="416" spans="1:106" s="58" customFormat="1" ht="16.5" customHeight="1">
      <c r="A416" s="70"/>
      <c r="B416" s="767"/>
      <c r="C416" s="730"/>
      <c r="D416" s="719"/>
      <c r="E416" s="719"/>
      <c r="F416" s="719"/>
      <c r="G416" s="74">
        <f>$F$415*G415</f>
        <v>902304</v>
      </c>
      <c r="H416" s="74">
        <f t="shared" ref="H416:AK416" si="207">$F$415*H415</f>
        <v>451152</v>
      </c>
      <c r="I416" s="74">
        <f t="shared" si="207"/>
        <v>0</v>
      </c>
      <c r="J416" s="74">
        <f t="shared" si="207"/>
        <v>0</v>
      </c>
      <c r="K416" s="74">
        <f t="shared" si="207"/>
        <v>0</v>
      </c>
      <c r="L416" s="74">
        <f t="shared" si="207"/>
        <v>0</v>
      </c>
      <c r="M416" s="74">
        <f t="shared" si="207"/>
        <v>451152</v>
      </c>
      <c r="N416" s="74">
        <f t="shared" si="207"/>
        <v>601536</v>
      </c>
      <c r="O416" s="74">
        <f t="shared" si="207"/>
        <v>300768</v>
      </c>
      <c r="P416" s="74">
        <f t="shared" si="207"/>
        <v>751920</v>
      </c>
      <c r="Q416" s="74">
        <f t="shared" si="207"/>
        <v>0</v>
      </c>
      <c r="R416" s="74">
        <f t="shared" si="207"/>
        <v>601536</v>
      </c>
      <c r="S416" s="74">
        <f t="shared" si="207"/>
        <v>451152</v>
      </c>
      <c r="T416" s="74">
        <f t="shared" si="207"/>
        <v>751920</v>
      </c>
      <c r="U416" s="74">
        <f t="shared" si="207"/>
        <v>751920</v>
      </c>
      <c r="V416" s="74">
        <f t="shared" si="207"/>
        <v>751920</v>
      </c>
      <c r="W416" s="74">
        <f t="shared" si="207"/>
        <v>0</v>
      </c>
      <c r="X416" s="74">
        <f t="shared" si="207"/>
        <v>0</v>
      </c>
      <c r="Y416" s="74">
        <f t="shared" si="207"/>
        <v>1052688</v>
      </c>
      <c r="Z416" s="74">
        <f t="shared" si="207"/>
        <v>751920</v>
      </c>
      <c r="AA416" s="74">
        <f t="shared" si="207"/>
        <v>1203072</v>
      </c>
      <c r="AB416" s="74">
        <f t="shared" si="207"/>
        <v>1203072</v>
      </c>
      <c r="AC416" s="74">
        <f t="shared" si="207"/>
        <v>1203072</v>
      </c>
      <c r="AD416" s="74">
        <f t="shared" si="207"/>
        <v>0</v>
      </c>
      <c r="AE416" s="74">
        <f t="shared" si="207"/>
        <v>0</v>
      </c>
      <c r="AF416" s="74">
        <f t="shared" si="207"/>
        <v>902304</v>
      </c>
      <c r="AG416" s="74">
        <f t="shared" si="207"/>
        <v>1052688</v>
      </c>
      <c r="AH416" s="74">
        <f t="shared" si="207"/>
        <v>1052688</v>
      </c>
      <c r="AI416" s="74">
        <f t="shared" si="207"/>
        <v>902304</v>
      </c>
      <c r="AJ416" s="74">
        <f t="shared" si="207"/>
        <v>1654224</v>
      </c>
      <c r="AK416" s="74">
        <f t="shared" si="207"/>
        <v>0</v>
      </c>
      <c r="AL416" s="74">
        <f>F415*AL415</f>
        <v>17745312</v>
      </c>
      <c r="AM416" s="61"/>
      <c r="AN416" s="61"/>
      <c r="AO416" s="61"/>
      <c r="AP416" s="61"/>
      <c r="AQ416" s="61"/>
      <c r="AR416" s="61"/>
      <c r="AS416" s="61"/>
      <c r="AT416" s="61"/>
      <c r="AU416" s="61"/>
      <c r="AV416" s="61"/>
      <c r="AW416" s="61"/>
      <c r="AX416" s="61"/>
      <c r="AY416" s="61"/>
      <c r="AZ416" s="61"/>
      <c r="BA416" s="61"/>
      <c r="BB416" s="61"/>
      <c r="BC416" s="61"/>
      <c r="BD416" s="61"/>
      <c r="BE416" s="61"/>
      <c r="BF416" s="61"/>
      <c r="BG416" s="61"/>
      <c r="BH416" s="61"/>
      <c r="BI416" s="61"/>
      <c r="BJ416" s="61"/>
      <c r="BK416" s="61"/>
      <c r="BL416" s="61"/>
      <c r="BM416" s="61"/>
      <c r="BN416" s="61"/>
      <c r="BO416" s="61"/>
      <c r="BP416" s="61"/>
      <c r="BQ416" s="61"/>
      <c r="BR416" s="61"/>
      <c r="BS416" s="61"/>
      <c r="BT416" s="61"/>
      <c r="BU416" s="61"/>
      <c r="BV416" s="61"/>
      <c r="BW416" s="61"/>
      <c r="BX416" s="61"/>
      <c r="BY416" s="61"/>
      <c r="BZ416" s="61"/>
      <c r="CA416" s="61"/>
      <c r="CB416" s="61"/>
      <c r="CC416" s="61"/>
      <c r="CD416" s="61"/>
      <c r="CE416" s="61"/>
      <c r="CF416" s="61"/>
      <c r="CG416" s="61"/>
      <c r="CH416" s="61"/>
      <c r="CI416" s="61"/>
      <c r="CJ416" s="61"/>
      <c r="CK416" s="61"/>
      <c r="CL416" s="61"/>
      <c r="CM416" s="61"/>
      <c r="CN416" s="61"/>
      <c r="CO416" s="61"/>
      <c r="CP416" s="61"/>
      <c r="CQ416" s="61"/>
      <c r="CR416" s="61"/>
      <c r="CS416" s="61"/>
      <c r="CT416" s="61"/>
      <c r="CU416" s="61"/>
      <c r="CV416" s="61"/>
      <c r="CW416" s="61"/>
      <c r="CX416" s="61"/>
      <c r="CY416" s="61"/>
      <c r="CZ416" s="61"/>
      <c r="DA416" s="61"/>
      <c r="DB416" s="61"/>
    </row>
    <row r="417" spans="1:106" s="58" customFormat="1" ht="16.5" customHeight="1">
      <c r="A417" s="70" t="s">
        <v>425</v>
      </c>
      <c r="B417" s="767"/>
      <c r="C417" s="724" t="s">
        <v>615</v>
      </c>
      <c r="D417" s="718" t="str">
        <f>[76]납품수량!C106</f>
        <v>ROLLO CASSETTE ASSY</v>
      </c>
      <c r="E417" s="718" t="str">
        <f>[76]납품수량!D106</f>
        <v>JK SB</v>
      </c>
      <c r="F417" s="718">
        <f>VLOOKUP(C417,'[72]납품수량(영업)'!$C$3:$F$260,4,FALSE)</f>
        <v>5072</v>
      </c>
      <c r="G417" s="74">
        <f>VLOOKUP($C$417,[77]납품수량!$B$3:$AI$200,G1,FALSE)</f>
        <v>0</v>
      </c>
      <c r="H417" s="74">
        <f>VLOOKUP($C$417,[77]납품수량!$B$3:$AI$200,H1,FALSE)</f>
        <v>0</v>
      </c>
      <c r="I417" s="74">
        <f>VLOOKUP($C$417,[77]납품수량!$B$3:$AI$200,I1,FALSE)</f>
        <v>0</v>
      </c>
      <c r="J417" s="74">
        <f>VLOOKUP($C$417,[77]납품수량!$B$3:$AI$200,J1,FALSE)</f>
        <v>0</v>
      </c>
      <c r="K417" s="74">
        <f>VLOOKUP($C$417,[77]납품수량!$B$3:$AI$200,K1,FALSE)</f>
        <v>0</v>
      </c>
      <c r="L417" s="74">
        <f>VLOOKUP($C$417,[77]납품수량!$B$3:$AI$200,L1,FALSE)</f>
        <v>0</v>
      </c>
      <c r="M417" s="74">
        <f>VLOOKUP($C$417,[77]납품수량!$B$3:$AI$200,M1,FALSE)</f>
        <v>0</v>
      </c>
      <c r="N417" s="74">
        <f>VLOOKUP($C$417,[77]납품수량!$B$3:$AI$200,N1,FALSE)</f>
        <v>0</v>
      </c>
      <c r="O417" s="74">
        <f>VLOOKUP($C$417,[77]납품수량!$B$3:$AI$200,O1,FALSE)</f>
        <v>0</v>
      </c>
      <c r="P417" s="74">
        <f>VLOOKUP($C$417,[77]납품수량!$B$3:$AI$200,P1,FALSE)</f>
        <v>0</v>
      </c>
      <c r="Q417" s="74">
        <f>VLOOKUP($C$417,[77]납품수량!$B$3:$AI$200,Q1,FALSE)</f>
        <v>0</v>
      </c>
      <c r="R417" s="74">
        <f>VLOOKUP($C$417,[77]납품수량!$B$3:$AI$200,R1,FALSE)</f>
        <v>0</v>
      </c>
      <c r="S417" s="74">
        <f>VLOOKUP($C$417,[77]납품수량!$B$3:$AI$200,S1,FALSE)</f>
        <v>0</v>
      </c>
      <c r="T417" s="74">
        <f>VLOOKUP($C$417,[77]납품수량!$B$3:$AI$200,T1,FALSE)</f>
        <v>216</v>
      </c>
      <c r="U417" s="74">
        <f>VLOOKUP($C$417,[77]납품수량!$B$3:$AI$200,U1,FALSE)</f>
        <v>0</v>
      </c>
      <c r="V417" s="74">
        <f>VLOOKUP($C$417,[77]납품수량!$B$3:$AI$200,V1,FALSE)</f>
        <v>0</v>
      </c>
      <c r="W417" s="74">
        <f>VLOOKUP($C$417,[77]납품수량!$B$3:$AI$200,W1,FALSE)</f>
        <v>0</v>
      </c>
      <c r="X417" s="74">
        <f>VLOOKUP($C$417,[77]납품수량!$B$3:$AI$200,X1,FALSE)</f>
        <v>0</v>
      </c>
      <c r="Y417" s="74">
        <f>VLOOKUP($C$417,[77]납품수량!$B$3:$AI$200,Y1,FALSE)</f>
        <v>0</v>
      </c>
      <c r="Z417" s="74">
        <f>VLOOKUP($C$417,[77]납품수량!$B$3:$AI$200,Z1,FALSE)</f>
        <v>0</v>
      </c>
      <c r="AA417" s="74">
        <f>VLOOKUP($C$417,[77]납품수량!$B$3:$AI$200,AA1,FALSE)</f>
        <v>0</v>
      </c>
      <c r="AB417" s="74">
        <f>VLOOKUP($C$417,[77]납품수량!$B$3:$AI$200,AB1,FALSE)</f>
        <v>0</v>
      </c>
      <c r="AC417" s="74">
        <f>VLOOKUP($C$417,[77]납품수량!$B$3:$AI$200,AC1,FALSE)</f>
        <v>72</v>
      </c>
      <c r="AD417" s="74">
        <f>VLOOKUP($C$417,[77]납품수량!$B$3:$AI$200,AD1,FALSE)</f>
        <v>0</v>
      </c>
      <c r="AE417" s="74">
        <f>VLOOKUP($C$417,[77]납품수량!$B$3:$AI$200,AE1,FALSE)</f>
        <v>0</v>
      </c>
      <c r="AF417" s="74">
        <f>VLOOKUP($C$417,[77]납품수량!$B$3:$AI$200,AF1,FALSE)</f>
        <v>0</v>
      </c>
      <c r="AG417" s="74">
        <f>VLOOKUP($C$417,[77]납품수량!$B$3:$AI$200,AG1,FALSE)</f>
        <v>0</v>
      </c>
      <c r="AH417" s="74">
        <f>VLOOKUP($C$417,[77]납품수량!$B$3:$AI$200,AH1,FALSE)</f>
        <v>0</v>
      </c>
      <c r="AI417" s="74">
        <f>VLOOKUP($C$417,[77]납품수량!$B$3:$AI$200,AI1,FALSE)</f>
        <v>144</v>
      </c>
      <c r="AJ417" s="74">
        <f>VLOOKUP($C$417,[77]납품수량!$B$3:$AI$200,AJ1,FALSE)</f>
        <v>0</v>
      </c>
      <c r="AK417" s="74">
        <f>VLOOKUP($C$417,[77]납품수량!$B$3:$AI$200,AK1,FALSE)</f>
        <v>0</v>
      </c>
      <c r="AL417" s="74">
        <f>SUM(G417:AK417)</f>
        <v>432</v>
      </c>
      <c r="AM417" s="61"/>
      <c r="AN417" s="61"/>
      <c r="AO417" s="61"/>
      <c r="AP417" s="61"/>
      <c r="AQ417" s="61"/>
      <c r="AR417" s="61"/>
      <c r="AS417" s="61"/>
      <c r="AT417" s="61"/>
      <c r="AU417" s="61"/>
      <c r="AV417" s="61"/>
      <c r="AW417" s="61"/>
      <c r="AX417" s="61"/>
      <c r="AY417" s="61"/>
      <c r="AZ417" s="61"/>
      <c r="BA417" s="61"/>
      <c r="BB417" s="61"/>
      <c r="BC417" s="61"/>
      <c r="BD417" s="61"/>
      <c r="BE417" s="61"/>
      <c r="BF417" s="61"/>
      <c r="BG417" s="61"/>
      <c r="BH417" s="61"/>
      <c r="BI417" s="61"/>
      <c r="BJ417" s="61"/>
      <c r="BK417" s="61"/>
      <c r="BL417" s="61"/>
      <c r="BM417" s="61"/>
      <c r="BN417" s="61"/>
      <c r="BO417" s="61"/>
      <c r="BP417" s="61"/>
      <c r="BQ417" s="61"/>
      <c r="BR417" s="61"/>
      <c r="BS417" s="61"/>
      <c r="BT417" s="61"/>
      <c r="BU417" s="61"/>
      <c r="BV417" s="61"/>
      <c r="BW417" s="61"/>
      <c r="BX417" s="61"/>
      <c r="BY417" s="61"/>
      <c r="BZ417" s="61"/>
      <c r="CA417" s="61"/>
      <c r="CB417" s="61"/>
      <c r="CC417" s="61"/>
      <c r="CD417" s="61"/>
      <c r="CE417" s="61"/>
      <c r="CF417" s="61"/>
      <c r="CG417" s="61"/>
      <c r="CH417" s="61"/>
      <c r="CI417" s="61"/>
      <c r="CJ417" s="61"/>
      <c r="CK417" s="61"/>
      <c r="CL417" s="61"/>
      <c r="CM417" s="61"/>
      <c r="CN417" s="61"/>
      <c r="CO417" s="61"/>
      <c r="CP417" s="61"/>
      <c r="CQ417" s="61"/>
      <c r="CR417" s="61"/>
      <c r="CS417" s="61"/>
      <c r="CT417" s="61"/>
      <c r="CU417" s="61"/>
      <c r="CV417" s="61"/>
      <c r="CW417" s="61"/>
      <c r="CX417" s="61"/>
      <c r="CY417" s="61"/>
      <c r="CZ417" s="61"/>
      <c r="DA417" s="61"/>
      <c r="DB417" s="61"/>
    </row>
    <row r="418" spans="1:106" s="58" customFormat="1" ht="16.5" customHeight="1">
      <c r="A418" s="70"/>
      <c r="B418" s="767"/>
      <c r="C418" s="730"/>
      <c r="D418" s="719"/>
      <c r="E418" s="719"/>
      <c r="F418" s="719"/>
      <c r="G418" s="74">
        <f>$F$417*G417</f>
        <v>0</v>
      </c>
      <c r="H418" s="74">
        <f t="shared" ref="H418:AK418" si="208">$F$417*H417</f>
        <v>0</v>
      </c>
      <c r="I418" s="74">
        <f t="shared" si="208"/>
        <v>0</v>
      </c>
      <c r="J418" s="74">
        <f t="shared" si="208"/>
        <v>0</v>
      </c>
      <c r="K418" s="74">
        <f t="shared" si="208"/>
        <v>0</v>
      </c>
      <c r="L418" s="74">
        <f t="shared" si="208"/>
        <v>0</v>
      </c>
      <c r="M418" s="74">
        <f t="shared" si="208"/>
        <v>0</v>
      </c>
      <c r="N418" s="74">
        <f t="shared" si="208"/>
        <v>0</v>
      </c>
      <c r="O418" s="74">
        <f t="shared" si="208"/>
        <v>0</v>
      </c>
      <c r="P418" s="74">
        <f t="shared" si="208"/>
        <v>0</v>
      </c>
      <c r="Q418" s="74">
        <f t="shared" si="208"/>
        <v>0</v>
      </c>
      <c r="R418" s="74">
        <f t="shared" si="208"/>
        <v>0</v>
      </c>
      <c r="S418" s="74">
        <f t="shared" si="208"/>
        <v>0</v>
      </c>
      <c r="T418" s="74">
        <f t="shared" si="208"/>
        <v>1095552</v>
      </c>
      <c r="U418" s="74">
        <f t="shared" si="208"/>
        <v>0</v>
      </c>
      <c r="V418" s="74">
        <f t="shared" si="208"/>
        <v>0</v>
      </c>
      <c r="W418" s="74">
        <f t="shared" si="208"/>
        <v>0</v>
      </c>
      <c r="X418" s="74">
        <f t="shared" si="208"/>
        <v>0</v>
      </c>
      <c r="Y418" s="74">
        <f t="shared" si="208"/>
        <v>0</v>
      </c>
      <c r="Z418" s="74">
        <f t="shared" si="208"/>
        <v>0</v>
      </c>
      <c r="AA418" s="74">
        <f t="shared" si="208"/>
        <v>0</v>
      </c>
      <c r="AB418" s="74">
        <f t="shared" si="208"/>
        <v>0</v>
      </c>
      <c r="AC418" s="74">
        <f t="shared" si="208"/>
        <v>365184</v>
      </c>
      <c r="AD418" s="74">
        <f t="shared" si="208"/>
        <v>0</v>
      </c>
      <c r="AE418" s="74">
        <f t="shared" si="208"/>
        <v>0</v>
      </c>
      <c r="AF418" s="74">
        <f t="shared" si="208"/>
        <v>0</v>
      </c>
      <c r="AG418" s="74">
        <f t="shared" si="208"/>
        <v>0</v>
      </c>
      <c r="AH418" s="74">
        <f t="shared" si="208"/>
        <v>0</v>
      </c>
      <c r="AI418" s="74">
        <f t="shared" si="208"/>
        <v>730368</v>
      </c>
      <c r="AJ418" s="74">
        <f t="shared" si="208"/>
        <v>0</v>
      </c>
      <c r="AK418" s="74">
        <f t="shared" si="208"/>
        <v>0</v>
      </c>
      <c r="AL418" s="74">
        <f>F417*AL417</f>
        <v>2191104</v>
      </c>
      <c r="AM418" s="61"/>
      <c r="AN418" s="61"/>
      <c r="AO418" s="61"/>
      <c r="AP418" s="61"/>
      <c r="AQ418" s="61"/>
      <c r="AR418" s="61"/>
      <c r="AS418" s="61"/>
      <c r="AT418" s="61"/>
      <c r="AU418" s="61"/>
      <c r="AV418" s="61"/>
      <c r="AW418" s="61"/>
      <c r="AX418" s="61"/>
      <c r="AY418" s="61"/>
      <c r="AZ418" s="61"/>
      <c r="BA418" s="61"/>
      <c r="BB418" s="61"/>
      <c r="BC418" s="61"/>
      <c r="BD418" s="61"/>
      <c r="BE418" s="61"/>
      <c r="BF418" s="61"/>
      <c r="BG418" s="61"/>
      <c r="BH418" s="61"/>
      <c r="BI418" s="61"/>
      <c r="BJ418" s="61"/>
      <c r="BK418" s="61"/>
      <c r="BL418" s="61"/>
      <c r="BM418" s="61"/>
      <c r="BN418" s="61"/>
      <c r="BO418" s="61"/>
      <c r="BP418" s="61"/>
      <c r="BQ418" s="61"/>
      <c r="BR418" s="61"/>
      <c r="BS418" s="61"/>
      <c r="BT418" s="61"/>
      <c r="BU418" s="61"/>
      <c r="BV418" s="61"/>
      <c r="BW418" s="61"/>
      <c r="BX418" s="61"/>
      <c r="BY418" s="61"/>
      <c r="BZ418" s="61"/>
      <c r="CA418" s="61"/>
      <c r="CB418" s="61"/>
      <c r="CC418" s="61"/>
      <c r="CD418" s="61"/>
      <c r="CE418" s="61"/>
      <c r="CF418" s="61"/>
      <c r="CG418" s="61"/>
      <c r="CH418" s="61"/>
      <c r="CI418" s="61"/>
      <c r="CJ418" s="61"/>
      <c r="CK418" s="61"/>
      <c r="CL418" s="61"/>
      <c r="CM418" s="61"/>
      <c r="CN418" s="61"/>
      <c r="CO418" s="61"/>
      <c r="CP418" s="61"/>
      <c r="CQ418" s="61"/>
      <c r="CR418" s="61"/>
      <c r="CS418" s="61"/>
      <c r="CT418" s="61"/>
      <c r="CU418" s="61"/>
      <c r="CV418" s="61"/>
      <c r="CW418" s="61"/>
      <c r="CX418" s="61"/>
      <c r="CY418" s="61"/>
      <c r="CZ418" s="61"/>
      <c r="DA418" s="61"/>
      <c r="DB418" s="61"/>
    </row>
    <row r="419" spans="1:106" s="58" customFormat="1" ht="16.5" customHeight="1">
      <c r="A419" s="70" t="s">
        <v>425</v>
      </c>
      <c r="B419" s="767"/>
      <c r="C419" s="724" t="s">
        <v>74</v>
      </c>
      <c r="D419" s="718" t="str">
        <f>[76]납품수량!C107</f>
        <v xml:space="preserve">MIDDLE BEAM B                       </v>
      </c>
      <c r="E419" s="718" t="str">
        <f>[76]납품수량!D107</f>
        <v>MX5-F</v>
      </c>
      <c r="F419" s="718">
        <f>VLOOKUP(C419,'[72]납품수량(영업)'!$C$3:$F$260,4,FALSE)</f>
        <v>4450</v>
      </c>
      <c r="G419" s="74">
        <f>VLOOKUP($C$419,[77]납품수량!$B$3:$AI$200,G1,FALSE)</f>
        <v>240</v>
      </c>
      <c r="H419" s="74">
        <f>VLOOKUP($C$419,[77]납품수량!$B$3:$AI$200,H1,FALSE)</f>
        <v>240</v>
      </c>
      <c r="I419" s="74">
        <f>VLOOKUP($C$419,[77]납품수량!$B$3:$AI$200,I1,FALSE)</f>
        <v>0</v>
      </c>
      <c r="J419" s="74">
        <f>VLOOKUP($C$419,[77]납품수량!$B$3:$AI$200,J1,FALSE)</f>
        <v>0</v>
      </c>
      <c r="K419" s="74">
        <f>VLOOKUP($C$419,[77]납품수량!$B$3:$AI$200,K1,FALSE)</f>
        <v>0</v>
      </c>
      <c r="L419" s="74">
        <f>VLOOKUP($C$419,[77]납품수량!$B$3:$AI$200,L1,FALSE)</f>
        <v>0</v>
      </c>
      <c r="M419" s="74">
        <f>VLOOKUP($C$419,[77]납품수량!$B$3:$AI$200,M1,FALSE)</f>
        <v>400</v>
      </c>
      <c r="N419" s="74">
        <f>VLOOKUP($C$419,[77]납품수량!$B$3:$AI$200,N1,FALSE)</f>
        <v>400</v>
      </c>
      <c r="O419" s="74">
        <f>VLOOKUP($C$419,[77]납품수량!$B$3:$AI$200,O1,FALSE)</f>
        <v>400</v>
      </c>
      <c r="P419" s="74">
        <f>VLOOKUP($C$419,[77]납품수량!$B$3:$AI$200,P1,FALSE)</f>
        <v>0</v>
      </c>
      <c r="Q419" s="74">
        <f>VLOOKUP($C$419,[77]납품수량!$B$3:$AI$200,Q1,FALSE)</f>
        <v>0</v>
      </c>
      <c r="R419" s="74">
        <f>VLOOKUP($C$419,[77]납품수량!$B$3:$AI$200,R1,FALSE)</f>
        <v>400</v>
      </c>
      <c r="S419" s="74">
        <f>VLOOKUP($C$419,[77]납품수량!$B$3:$AI$200,S1,FALSE)</f>
        <v>400</v>
      </c>
      <c r="T419" s="74">
        <f>VLOOKUP($C$419,[77]납품수량!$B$3:$AI$200,T1,FALSE)</f>
        <v>400</v>
      </c>
      <c r="U419" s="74">
        <f>VLOOKUP($C$419,[77]납품수량!$B$3:$AI$200,U1,FALSE)</f>
        <v>400</v>
      </c>
      <c r="V419" s="74">
        <f>VLOOKUP($C$419,[77]납품수량!$B$3:$AI$200,V1,FALSE)</f>
        <v>400</v>
      </c>
      <c r="W419" s="74">
        <f>VLOOKUP($C$419,[77]납품수량!$B$3:$AI$200,W1,FALSE)</f>
        <v>0</v>
      </c>
      <c r="X419" s="74">
        <f>VLOOKUP($C$419,[77]납품수량!$B$3:$AI$200,X1,FALSE)</f>
        <v>0</v>
      </c>
      <c r="Y419" s="74">
        <f>VLOOKUP($C$419,[77]납품수량!$B$3:$AI$200,Y1,FALSE)</f>
        <v>640</v>
      </c>
      <c r="Z419" s="74">
        <f>VLOOKUP($C$419,[77]납품수량!$B$3:$AI$200,Z1,FALSE)</f>
        <v>640</v>
      </c>
      <c r="AA419" s="74">
        <f>VLOOKUP($C$419,[77]납품수량!$B$3:$AI$200,AA1,FALSE)</f>
        <v>480</v>
      </c>
      <c r="AB419" s="74">
        <f>VLOOKUP($C$419,[77]납품수량!$B$3:$AI$200,AB1,FALSE)</f>
        <v>560</v>
      </c>
      <c r="AC419" s="74">
        <f>VLOOKUP($C$419,[77]납품수량!$B$3:$AI$200,AC1,FALSE)</f>
        <v>560</v>
      </c>
      <c r="AD419" s="74">
        <f>VLOOKUP($C$419,[77]납품수량!$B$3:$AI$200,AD1,FALSE)</f>
        <v>0</v>
      </c>
      <c r="AE419" s="74">
        <f>VLOOKUP($C$419,[77]납품수량!$B$3:$AI$200,AE1,FALSE)</f>
        <v>0</v>
      </c>
      <c r="AF419" s="74">
        <f>VLOOKUP($C$419,[77]납품수량!$B$3:$AI$200,AF1,FALSE)</f>
        <v>560</v>
      </c>
      <c r="AG419" s="74">
        <f>VLOOKUP($C$419,[77]납품수량!$B$3:$AI$200,AG1,FALSE)</f>
        <v>560</v>
      </c>
      <c r="AH419" s="74">
        <f>VLOOKUP($C$419,[77]납품수량!$B$3:$AI$200,AH1,FALSE)</f>
        <v>320</v>
      </c>
      <c r="AI419" s="74">
        <f>VLOOKUP($C$419,[77]납품수량!$B$3:$AI$200,AI1,FALSE)</f>
        <v>560</v>
      </c>
      <c r="AJ419" s="74">
        <f>VLOOKUP($C$419,[77]납품수량!$B$3:$AI$200,AJ1,FALSE)</f>
        <v>560</v>
      </c>
      <c r="AK419" s="74">
        <f>VLOOKUP($C$419,[77]납품수량!$B$3:$AI$200,AK1,FALSE)</f>
        <v>0</v>
      </c>
      <c r="AL419" s="74">
        <f>SUM(G419:AK419)</f>
        <v>9120</v>
      </c>
      <c r="AM419" s="61"/>
      <c r="AN419" s="61"/>
      <c r="AO419" s="61"/>
      <c r="AP419" s="61"/>
      <c r="AQ419" s="61"/>
      <c r="AR419" s="61"/>
      <c r="AS419" s="61"/>
      <c r="AT419" s="61"/>
      <c r="AU419" s="61"/>
      <c r="AV419" s="61"/>
      <c r="AW419" s="61"/>
      <c r="AX419" s="61"/>
      <c r="AY419" s="61"/>
      <c r="AZ419" s="61"/>
      <c r="BA419" s="61"/>
      <c r="BB419" s="61"/>
      <c r="BC419" s="61"/>
      <c r="BD419" s="61"/>
      <c r="BE419" s="61"/>
      <c r="BF419" s="61"/>
      <c r="BG419" s="61"/>
      <c r="BH419" s="61"/>
      <c r="BI419" s="61"/>
      <c r="BJ419" s="61"/>
      <c r="BK419" s="61"/>
      <c r="BL419" s="61"/>
      <c r="BM419" s="61"/>
      <c r="BN419" s="61"/>
      <c r="BO419" s="61"/>
      <c r="BP419" s="61"/>
      <c r="BQ419" s="61"/>
      <c r="BR419" s="61"/>
      <c r="BS419" s="61"/>
      <c r="BT419" s="61"/>
      <c r="BU419" s="61"/>
      <c r="BV419" s="61"/>
      <c r="BW419" s="61"/>
      <c r="BX419" s="61"/>
      <c r="BY419" s="61"/>
      <c r="BZ419" s="61"/>
      <c r="CA419" s="61"/>
      <c r="CB419" s="61"/>
      <c r="CC419" s="61"/>
      <c r="CD419" s="61"/>
      <c r="CE419" s="61"/>
      <c r="CF419" s="61"/>
      <c r="CG419" s="61"/>
      <c r="CH419" s="61"/>
      <c r="CI419" s="61"/>
      <c r="CJ419" s="61"/>
      <c r="CK419" s="61"/>
      <c r="CL419" s="61"/>
      <c r="CM419" s="61"/>
      <c r="CN419" s="61"/>
      <c r="CO419" s="61"/>
      <c r="CP419" s="61"/>
      <c r="CQ419" s="61"/>
      <c r="CR419" s="61"/>
      <c r="CS419" s="61"/>
      <c r="CT419" s="61"/>
      <c r="CU419" s="61"/>
      <c r="CV419" s="61"/>
      <c r="CW419" s="61"/>
      <c r="CX419" s="61"/>
      <c r="CY419" s="61"/>
      <c r="CZ419" s="61"/>
      <c r="DA419" s="61"/>
      <c r="DB419" s="61"/>
    </row>
    <row r="420" spans="1:106" s="58" customFormat="1" ht="16.5" customHeight="1">
      <c r="A420" s="70"/>
      <c r="B420" s="767"/>
      <c r="C420" s="730"/>
      <c r="D420" s="719"/>
      <c r="E420" s="719"/>
      <c r="F420" s="719"/>
      <c r="G420" s="74">
        <f>$F$419*G419</f>
        <v>1068000</v>
      </c>
      <c r="H420" s="74">
        <f t="shared" ref="H420:AK420" si="209">$F$419*H419</f>
        <v>1068000</v>
      </c>
      <c r="I420" s="74">
        <f t="shared" si="209"/>
        <v>0</v>
      </c>
      <c r="J420" s="74">
        <f t="shared" si="209"/>
        <v>0</v>
      </c>
      <c r="K420" s="74">
        <f t="shared" si="209"/>
        <v>0</v>
      </c>
      <c r="L420" s="74">
        <f t="shared" si="209"/>
        <v>0</v>
      </c>
      <c r="M420" s="74">
        <f t="shared" si="209"/>
        <v>1780000</v>
      </c>
      <c r="N420" s="74">
        <f t="shared" si="209"/>
        <v>1780000</v>
      </c>
      <c r="O420" s="74">
        <f t="shared" si="209"/>
        <v>1780000</v>
      </c>
      <c r="P420" s="74">
        <f t="shared" si="209"/>
        <v>0</v>
      </c>
      <c r="Q420" s="74">
        <f t="shared" si="209"/>
        <v>0</v>
      </c>
      <c r="R420" s="74">
        <f t="shared" si="209"/>
        <v>1780000</v>
      </c>
      <c r="S420" s="74">
        <f t="shared" si="209"/>
        <v>1780000</v>
      </c>
      <c r="T420" s="74">
        <f t="shared" si="209"/>
        <v>1780000</v>
      </c>
      <c r="U420" s="74">
        <f t="shared" si="209"/>
        <v>1780000</v>
      </c>
      <c r="V420" s="74">
        <f t="shared" si="209"/>
        <v>1780000</v>
      </c>
      <c r="W420" s="74">
        <f t="shared" si="209"/>
        <v>0</v>
      </c>
      <c r="X420" s="74">
        <f t="shared" si="209"/>
        <v>0</v>
      </c>
      <c r="Y420" s="74">
        <f t="shared" si="209"/>
        <v>2848000</v>
      </c>
      <c r="Z420" s="74">
        <f t="shared" si="209"/>
        <v>2848000</v>
      </c>
      <c r="AA420" s="74">
        <f t="shared" si="209"/>
        <v>2136000</v>
      </c>
      <c r="AB420" s="74">
        <f t="shared" si="209"/>
        <v>2492000</v>
      </c>
      <c r="AC420" s="74">
        <f t="shared" si="209"/>
        <v>2492000</v>
      </c>
      <c r="AD420" s="74">
        <f t="shared" si="209"/>
        <v>0</v>
      </c>
      <c r="AE420" s="74">
        <f t="shared" si="209"/>
        <v>0</v>
      </c>
      <c r="AF420" s="74">
        <f t="shared" si="209"/>
        <v>2492000</v>
      </c>
      <c r="AG420" s="74">
        <f t="shared" si="209"/>
        <v>2492000</v>
      </c>
      <c r="AH420" s="74">
        <f t="shared" si="209"/>
        <v>1424000</v>
      </c>
      <c r="AI420" s="74">
        <f t="shared" si="209"/>
        <v>2492000</v>
      </c>
      <c r="AJ420" s="74">
        <f t="shared" si="209"/>
        <v>2492000</v>
      </c>
      <c r="AK420" s="74">
        <f t="shared" si="209"/>
        <v>0</v>
      </c>
      <c r="AL420" s="74">
        <f>F419*AL419</f>
        <v>40584000</v>
      </c>
      <c r="AM420" s="61"/>
      <c r="AN420" s="61"/>
      <c r="AO420" s="61"/>
      <c r="AP420" s="61"/>
      <c r="AQ420" s="61"/>
      <c r="AR420" s="61"/>
      <c r="AS420" s="61"/>
      <c r="AT420" s="61"/>
      <c r="AU420" s="61"/>
      <c r="AV420" s="61"/>
      <c r="AW420" s="61"/>
      <c r="AX420" s="61"/>
      <c r="AY420" s="61"/>
      <c r="AZ420" s="61"/>
      <c r="BA420" s="61"/>
      <c r="BB420" s="61"/>
      <c r="BC420" s="61"/>
      <c r="BD420" s="61"/>
      <c r="BE420" s="61"/>
      <c r="BF420" s="61"/>
      <c r="BG420" s="61"/>
      <c r="BH420" s="61"/>
      <c r="BI420" s="61"/>
      <c r="BJ420" s="61"/>
      <c r="BK420" s="61"/>
      <c r="BL420" s="61"/>
      <c r="BM420" s="61"/>
      <c r="BN420" s="61"/>
      <c r="BO420" s="61"/>
      <c r="BP420" s="61"/>
      <c r="BQ420" s="61"/>
      <c r="BR420" s="61"/>
      <c r="BS420" s="61"/>
      <c r="BT420" s="61"/>
      <c r="BU420" s="61"/>
      <c r="BV420" s="61"/>
      <c r="BW420" s="61"/>
      <c r="BX420" s="61"/>
      <c r="BY420" s="61"/>
      <c r="BZ420" s="61"/>
      <c r="CA420" s="61"/>
      <c r="CB420" s="61"/>
      <c r="CC420" s="61"/>
      <c r="CD420" s="61"/>
      <c r="CE420" s="61"/>
      <c r="CF420" s="61"/>
      <c r="CG420" s="61"/>
      <c r="CH420" s="61"/>
      <c r="CI420" s="61"/>
      <c r="CJ420" s="61"/>
      <c r="CK420" s="61"/>
      <c r="CL420" s="61"/>
      <c r="CM420" s="61"/>
      <c r="CN420" s="61"/>
      <c r="CO420" s="61"/>
      <c r="CP420" s="61"/>
      <c r="CQ420" s="61"/>
      <c r="CR420" s="61"/>
      <c r="CS420" s="61"/>
      <c r="CT420" s="61"/>
      <c r="CU420" s="61"/>
      <c r="CV420" s="61"/>
      <c r="CW420" s="61"/>
      <c r="CX420" s="61"/>
      <c r="CY420" s="61"/>
      <c r="CZ420" s="61"/>
      <c r="DA420" s="61"/>
      <c r="DB420" s="61"/>
    </row>
    <row r="421" spans="1:106" s="58" customFormat="1" ht="16.5" customHeight="1">
      <c r="A421" s="70" t="s">
        <v>425</v>
      </c>
      <c r="B421" s="767"/>
      <c r="C421" s="724" t="s">
        <v>75</v>
      </c>
      <c r="D421" s="718" t="str">
        <f>[76]납품수량!C108</f>
        <v xml:space="preserve">ROLLO CASSETTE ASSY                 </v>
      </c>
      <c r="E421" s="718" t="str">
        <f>[76]납품수량!D108</f>
        <v>MX5-R</v>
      </c>
      <c r="F421" s="718">
        <f>VLOOKUP(C421,'[72]납품수량(영업)'!$C$3:$F$260,4,FALSE)</f>
        <v>0</v>
      </c>
      <c r="G421" s="74">
        <f>VLOOKUP($C$421,[77]납품수량!$B$3:$AI$200,G1,FALSE)</f>
        <v>0</v>
      </c>
      <c r="H421" s="74">
        <f>VLOOKUP($C$421,[77]납품수량!$B$3:$AI$200,H1,FALSE)</f>
        <v>0</v>
      </c>
      <c r="I421" s="74">
        <f>VLOOKUP($C$421,[77]납품수량!$B$3:$AI$200,I1,FALSE)</f>
        <v>0</v>
      </c>
      <c r="J421" s="74">
        <f>VLOOKUP($C$421,[77]납품수량!$B$3:$AI$200,J1,FALSE)</f>
        <v>0</v>
      </c>
      <c r="K421" s="74">
        <f>VLOOKUP($C$421,[77]납품수량!$B$3:$AI$200,K1,FALSE)</f>
        <v>0</v>
      </c>
      <c r="L421" s="74">
        <f>VLOOKUP($C$421,[77]납품수량!$B$3:$AI$200,L1,FALSE)</f>
        <v>0</v>
      </c>
      <c r="M421" s="74">
        <f>VLOOKUP($C$421,[77]납품수량!$B$3:$AI$200,M1,FALSE)</f>
        <v>0</v>
      </c>
      <c r="N421" s="74">
        <f>VLOOKUP($C$421,[77]납품수량!$B$3:$AI$200,N1,FALSE)</f>
        <v>0</v>
      </c>
      <c r="O421" s="74">
        <f>VLOOKUP($C$421,[77]납품수량!$B$3:$AI$200,O1,FALSE)</f>
        <v>0</v>
      </c>
      <c r="P421" s="74">
        <f>VLOOKUP($C$421,[77]납품수량!$B$3:$AI$200,P1,FALSE)</f>
        <v>0</v>
      </c>
      <c r="Q421" s="74">
        <f>VLOOKUP($C$421,[77]납품수량!$B$3:$AI$200,Q1,FALSE)</f>
        <v>0</v>
      </c>
      <c r="R421" s="74">
        <f>VLOOKUP($C$421,[77]납품수량!$B$3:$AI$200,R1,FALSE)</f>
        <v>0</v>
      </c>
      <c r="S421" s="74">
        <f>VLOOKUP($C$421,[77]납품수량!$B$3:$AI$200,S1,FALSE)</f>
        <v>0</v>
      </c>
      <c r="T421" s="74">
        <f>VLOOKUP($C$421,[77]납품수량!$B$3:$AI$200,T1,FALSE)</f>
        <v>0</v>
      </c>
      <c r="U421" s="74">
        <f>VLOOKUP($C$421,[77]납품수량!$B$3:$AI$200,U1,FALSE)</f>
        <v>0</v>
      </c>
      <c r="V421" s="74">
        <f>VLOOKUP($C$421,[77]납품수량!$B$3:$AI$200,V1,FALSE)</f>
        <v>0</v>
      </c>
      <c r="W421" s="74">
        <f>VLOOKUP($C$421,[77]납품수량!$B$3:$AI$200,W1,FALSE)</f>
        <v>0</v>
      </c>
      <c r="X421" s="74">
        <f>VLOOKUP($C$421,[77]납품수량!$B$3:$AI$200,X1,FALSE)</f>
        <v>0</v>
      </c>
      <c r="Y421" s="74">
        <f>VLOOKUP($C$421,[77]납품수량!$B$3:$AI$200,Y1,FALSE)</f>
        <v>0</v>
      </c>
      <c r="Z421" s="74">
        <f>VLOOKUP($C$421,[77]납품수량!$B$3:$AI$200,Z1,FALSE)</f>
        <v>0</v>
      </c>
      <c r="AA421" s="74">
        <f>VLOOKUP($C$421,[77]납품수량!$B$3:$AI$200,AA1,FALSE)</f>
        <v>0</v>
      </c>
      <c r="AB421" s="74">
        <f>VLOOKUP($C$421,[77]납품수량!$B$3:$AI$200,AB1,FALSE)</f>
        <v>0</v>
      </c>
      <c r="AC421" s="74">
        <f>VLOOKUP($C$421,[77]납품수량!$B$3:$AI$200,AC1,FALSE)</f>
        <v>0</v>
      </c>
      <c r="AD421" s="74">
        <f>VLOOKUP($C$421,[77]납품수량!$B$3:$AI$200,AD1,FALSE)</f>
        <v>0</v>
      </c>
      <c r="AE421" s="74">
        <f>VLOOKUP($C$421,[77]납품수량!$B$3:$AI$200,AE1,FALSE)</f>
        <v>0</v>
      </c>
      <c r="AF421" s="74">
        <f>VLOOKUP($C$421,[77]납품수량!$B$3:$AI$200,AF1,FALSE)</f>
        <v>0</v>
      </c>
      <c r="AG421" s="74">
        <f>VLOOKUP($C$421,[77]납품수량!$B$3:$AI$200,AG1,FALSE)</f>
        <v>0</v>
      </c>
      <c r="AH421" s="74">
        <f>VLOOKUP($C$421,[77]납품수량!$B$3:$AI$200,AH1,FALSE)</f>
        <v>0</v>
      </c>
      <c r="AI421" s="74">
        <f>VLOOKUP($C$421,[77]납품수량!$B$3:$AI$200,AI1,FALSE)</f>
        <v>0</v>
      </c>
      <c r="AJ421" s="74">
        <f>VLOOKUP($C$421,[77]납품수량!$B$3:$AI$200,AJ1,FALSE)</f>
        <v>0</v>
      </c>
      <c r="AK421" s="74">
        <f>VLOOKUP($C$421,[77]납품수량!$B$3:$AI$200,AK1,FALSE)</f>
        <v>0</v>
      </c>
      <c r="AL421" s="74">
        <f>SUM(G421:AK421)</f>
        <v>0</v>
      </c>
      <c r="AM421" s="61"/>
      <c r="AN421" s="61"/>
      <c r="AO421" s="61"/>
      <c r="AP421" s="61"/>
      <c r="AQ421" s="61"/>
      <c r="AR421" s="61"/>
      <c r="AS421" s="61"/>
      <c r="AT421" s="61"/>
      <c r="AU421" s="61"/>
      <c r="AV421" s="61"/>
      <c r="AW421" s="61"/>
      <c r="AX421" s="61"/>
      <c r="AY421" s="61"/>
      <c r="AZ421" s="61"/>
      <c r="BA421" s="61"/>
      <c r="BB421" s="61"/>
      <c r="BC421" s="61"/>
      <c r="BD421" s="61"/>
      <c r="BE421" s="61"/>
      <c r="BF421" s="61"/>
      <c r="BG421" s="61"/>
      <c r="BH421" s="61"/>
      <c r="BI421" s="61"/>
      <c r="BJ421" s="61"/>
      <c r="BK421" s="61"/>
      <c r="BL421" s="61"/>
      <c r="BM421" s="61"/>
      <c r="BN421" s="61"/>
      <c r="BO421" s="61"/>
      <c r="BP421" s="61"/>
      <c r="BQ421" s="61"/>
      <c r="BR421" s="61"/>
      <c r="BS421" s="61"/>
      <c r="BT421" s="61"/>
      <c r="BU421" s="61"/>
      <c r="BV421" s="61"/>
      <c r="BW421" s="61"/>
      <c r="BX421" s="61"/>
      <c r="BY421" s="61"/>
      <c r="BZ421" s="61"/>
      <c r="CA421" s="61"/>
      <c r="CB421" s="61"/>
      <c r="CC421" s="61"/>
      <c r="CD421" s="61"/>
      <c r="CE421" s="61"/>
      <c r="CF421" s="61"/>
      <c r="CG421" s="61"/>
      <c r="CH421" s="61"/>
      <c r="CI421" s="61"/>
      <c r="CJ421" s="61"/>
      <c r="CK421" s="61"/>
      <c r="CL421" s="61"/>
      <c r="CM421" s="61"/>
      <c r="CN421" s="61"/>
      <c r="CO421" s="61"/>
      <c r="CP421" s="61"/>
      <c r="CQ421" s="61"/>
      <c r="CR421" s="61"/>
      <c r="CS421" s="61"/>
      <c r="CT421" s="61"/>
      <c r="CU421" s="61"/>
      <c r="CV421" s="61"/>
      <c r="CW421" s="61"/>
      <c r="CX421" s="61"/>
      <c r="CY421" s="61"/>
      <c r="CZ421" s="61"/>
      <c r="DA421" s="61"/>
      <c r="DB421" s="61"/>
    </row>
    <row r="422" spans="1:106" s="58" customFormat="1" ht="16.5" customHeight="1">
      <c r="A422" s="70"/>
      <c r="B422" s="767"/>
      <c r="C422" s="730"/>
      <c r="D422" s="719"/>
      <c r="E422" s="719"/>
      <c r="F422" s="719"/>
      <c r="G422" s="74">
        <f>$F$421*G421</f>
        <v>0</v>
      </c>
      <c r="H422" s="74">
        <f t="shared" ref="H422:AK422" si="210">$F$421*H421</f>
        <v>0</v>
      </c>
      <c r="I422" s="74">
        <f t="shared" si="210"/>
        <v>0</v>
      </c>
      <c r="J422" s="74">
        <f t="shared" si="210"/>
        <v>0</v>
      </c>
      <c r="K422" s="74">
        <f t="shared" si="210"/>
        <v>0</v>
      </c>
      <c r="L422" s="74">
        <f t="shared" si="210"/>
        <v>0</v>
      </c>
      <c r="M422" s="74">
        <f t="shared" si="210"/>
        <v>0</v>
      </c>
      <c r="N422" s="74">
        <f t="shared" si="210"/>
        <v>0</v>
      </c>
      <c r="O422" s="74">
        <f t="shared" si="210"/>
        <v>0</v>
      </c>
      <c r="P422" s="74">
        <f t="shared" si="210"/>
        <v>0</v>
      </c>
      <c r="Q422" s="74">
        <f t="shared" si="210"/>
        <v>0</v>
      </c>
      <c r="R422" s="74">
        <f t="shared" si="210"/>
        <v>0</v>
      </c>
      <c r="S422" s="74">
        <f t="shared" si="210"/>
        <v>0</v>
      </c>
      <c r="T422" s="74">
        <f t="shared" si="210"/>
        <v>0</v>
      </c>
      <c r="U422" s="74">
        <f t="shared" si="210"/>
        <v>0</v>
      </c>
      <c r="V422" s="74">
        <f t="shared" si="210"/>
        <v>0</v>
      </c>
      <c r="W422" s="74">
        <f t="shared" si="210"/>
        <v>0</v>
      </c>
      <c r="X422" s="74">
        <f t="shared" si="210"/>
        <v>0</v>
      </c>
      <c r="Y422" s="74">
        <f t="shared" si="210"/>
        <v>0</v>
      </c>
      <c r="Z422" s="74">
        <f t="shared" si="210"/>
        <v>0</v>
      </c>
      <c r="AA422" s="74">
        <f t="shared" si="210"/>
        <v>0</v>
      </c>
      <c r="AB422" s="74">
        <f t="shared" si="210"/>
        <v>0</v>
      </c>
      <c r="AC422" s="74">
        <f t="shared" si="210"/>
        <v>0</v>
      </c>
      <c r="AD422" s="74">
        <f t="shared" si="210"/>
        <v>0</v>
      </c>
      <c r="AE422" s="74">
        <f t="shared" si="210"/>
        <v>0</v>
      </c>
      <c r="AF422" s="74">
        <f t="shared" si="210"/>
        <v>0</v>
      </c>
      <c r="AG422" s="74">
        <f t="shared" si="210"/>
        <v>0</v>
      </c>
      <c r="AH422" s="74">
        <f t="shared" si="210"/>
        <v>0</v>
      </c>
      <c r="AI422" s="74">
        <f t="shared" si="210"/>
        <v>0</v>
      </c>
      <c r="AJ422" s="74">
        <f t="shared" si="210"/>
        <v>0</v>
      </c>
      <c r="AK422" s="74">
        <f t="shared" si="210"/>
        <v>0</v>
      </c>
      <c r="AL422" s="74">
        <f>F421*AL421</f>
        <v>0</v>
      </c>
      <c r="AM422" s="61"/>
      <c r="AN422" s="61"/>
      <c r="AO422" s="61"/>
      <c r="AP422" s="61"/>
      <c r="AQ422" s="61"/>
      <c r="AR422" s="61"/>
      <c r="AS422" s="61"/>
      <c r="AT422" s="61"/>
      <c r="AU422" s="61"/>
      <c r="AV422" s="61"/>
      <c r="AW422" s="61"/>
      <c r="AX422" s="61"/>
      <c r="AY422" s="61"/>
      <c r="AZ422" s="61"/>
      <c r="BA422" s="61"/>
      <c r="BB422" s="61"/>
      <c r="BC422" s="61"/>
      <c r="BD422" s="61"/>
      <c r="BE422" s="61"/>
      <c r="BF422" s="61"/>
      <c r="BG422" s="61"/>
      <c r="BH422" s="61"/>
      <c r="BI422" s="61"/>
      <c r="BJ422" s="61"/>
      <c r="BK422" s="61"/>
      <c r="BL422" s="61"/>
      <c r="BM422" s="61"/>
      <c r="BN422" s="61"/>
      <c r="BO422" s="61"/>
      <c r="BP422" s="61"/>
      <c r="BQ422" s="61"/>
      <c r="BR422" s="61"/>
      <c r="BS422" s="61"/>
      <c r="BT422" s="61"/>
      <c r="BU422" s="61"/>
      <c r="BV422" s="61"/>
      <c r="BW422" s="61"/>
      <c r="BX422" s="61"/>
      <c r="BY422" s="61"/>
      <c r="BZ422" s="61"/>
      <c r="CA422" s="61"/>
      <c r="CB422" s="61"/>
      <c r="CC422" s="61"/>
      <c r="CD422" s="61"/>
      <c r="CE422" s="61"/>
      <c r="CF422" s="61"/>
      <c r="CG422" s="61"/>
      <c r="CH422" s="61"/>
      <c r="CI422" s="61"/>
      <c r="CJ422" s="61"/>
      <c r="CK422" s="61"/>
      <c r="CL422" s="61"/>
      <c r="CM422" s="61"/>
      <c r="CN422" s="61"/>
      <c r="CO422" s="61"/>
      <c r="CP422" s="61"/>
      <c r="CQ422" s="61"/>
      <c r="CR422" s="61"/>
      <c r="CS422" s="61"/>
      <c r="CT422" s="61"/>
      <c r="CU422" s="61"/>
      <c r="CV422" s="61"/>
      <c r="CW422" s="61"/>
      <c r="CX422" s="61"/>
      <c r="CY422" s="61"/>
      <c r="CZ422" s="61"/>
      <c r="DA422" s="61"/>
      <c r="DB422" s="61"/>
    </row>
    <row r="423" spans="1:106" s="58" customFormat="1" ht="16.5" customHeight="1">
      <c r="A423" s="70" t="s">
        <v>425</v>
      </c>
      <c r="B423" s="767"/>
      <c r="C423" s="724" t="s">
        <v>616</v>
      </c>
      <c r="D423" s="718" t="str">
        <f>[76]납품수량!C109</f>
        <v xml:space="preserve">ROLLO CASSETTE ASSY                 </v>
      </c>
      <c r="E423" s="718" t="str">
        <f>[76]납품수량!D109</f>
        <v>MX5-R</v>
      </c>
      <c r="F423" s="718">
        <f>VLOOKUP(C423,'[72]납품수량(영업)'!$C$3:$F$260,4,FALSE)</f>
        <v>4470</v>
      </c>
      <c r="G423" s="74">
        <f>VLOOKUP($C$423,[77]납품수량!$B$3:$AI$200,G1,FALSE)</f>
        <v>240</v>
      </c>
      <c r="H423" s="74">
        <f>VLOOKUP($C$423,[77]납품수량!$B$3:$AI$200,H1,FALSE)</f>
        <v>180</v>
      </c>
      <c r="I423" s="74">
        <f>VLOOKUP($C$423,[77]납품수량!$B$3:$AI$200,I1,FALSE)</f>
        <v>0</v>
      </c>
      <c r="J423" s="74">
        <f>VLOOKUP($C$423,[77]납품수량!$B$3:$AI$200,J1,FALSE)</f>
        <v>0</v>
      </c>
      <c r="K423" s="74">
        <f>VLOOKUP($C$423,[77]납품수량!$B$3:$AI$200,K1,FALSE)</f>
        <v>0</v>
      </c>
      <c r="L423" s="74">
        <f>VLOOKUP($C$423,[77]납품수량!$B$3:$AI$200,L1,FALSE)</f>
        <v>0</v>
      </c>
      <c r="M423" s="74">
        <f>VLOOKUP($C$423,[77]납품수량!$B$3:$AI$200,M1,FALSE)</f>
        <v>600</v>
      </c>
      <c r="N423" s="74">
        <f>VLOOKUP($C$423,[77]납품수량!$B$3:$AI$200,N1,FALSE)</f>
        <v>600</v>
      </c>
      <c r="O423" s="74">
        <f>VLOOKUP($C$423,[77]납품수량!$B$3:$AI$200,O1,FALSE)</f>
        <v>480</v>
      </c>
      <c r="P423" s="74">
        <f>VLOOKUP($C$423,[77]납품수량!$B$3:$AI$200,P1,FALSE)</f>
        <v>0</v>
      </c>
      <c r="Q423" s="74">
        <f>VLOOKUP($C$423,[77]납품수량!$B$3:$AI$200,Q1,FALSE)</f>
        <v>0</v>
      </c>
      <c r="R423" s="74">
        <f>VLOOKUP($C$423,[77]납품수량!$B$3:$AI$200,R1,FALSE)</f>
        <v>660</v>
      </c>
      <c r="S423" s="74">
        <f>VLOOKUP($C$423,[77]납품수량!$B$3:$AI$200,S1,FALSE)</f>
        <v>600</v>
      </c>
      <c r="T423" s="74">
        <f>VLOOKUP($C$423,[77]납품수량!$B$3:$AI$200,T1,FALSE)</f>
        <v>600</v>
      </c>
      <c r="U423" s="74">
        <f>VLOOKUP($C$423,[77]납품수량!$B$3:$AI$200,U1,FALSE)</f>
        <v>660</v>
      </c>
      <c r="V423" s="74">
        <f>VLOOKUP($C$423,[77]납품수량!$B$3:$AI$200,V1,FALSE)</f>
        <v>420</v>
      </c>
      <c r="W423" s="74">
        <f>VLOOKUP($C$423,[77]납품수량!$B$3:$AI$200,W1,FALSE)</f>
        <v>0</v>
      </c>
      <c r="X423" s="74">
        <f>VLOOKUP($C$423,[77]납품수량!$B$3:$AI$200,X1,FALSE)</f>
        <v>0</v>
      </c>
      <c r="Y423" s="74">
        <f>VLOOKUP($C$423,[77]납품수량!$B$3:$AI$200,Y1,FALSE)</f>
        <v>360</v>
      </c>
      <c r="Z423" s="74">
        <f>VLOOKUP($C$423,[77]납품수량!$B$3:$AI$200,Z1,FALSE)</f>
        <v>420</v>
      </c>
      <c r="AA423" s="74">
        <f>VLOOKUP($C$423,[77]납품수량!$B$3:$AI$200,AA1,FALSE)</f>
        <v>600</v>
      </c>
      <c r="AB423" s="74">
        <f>VLOOKUP($C$423,[77]납품수량!$B$3:$AI$200,AB1,FALSE)</f>
        <v>600</v>
      </c>
      <c r="AC423" s="74">
        <f>VLOOKUP($C$423,[77]납품수량!$B$3:$AI$200,AC1,FALSE)</f>
        <v>600</v>
      </c>
      <c r="AD423" s="74">
        <f>VLOOKUP($C$423,[77]납품수량!$B$3:$AI$200,AD1,FALSE)</f>
        <v>0</v>
      </c>
      <c r="AE423" s="74">
        <f>VLOOKUP($C$423,[77]납품수량!$B$3:$AI$200,AE1,FALSE)</f>
        <v>0</v>
      </c>
      <c r="AF423" s="74">
        <f>VLOOKUP($C$423,[77]납품수량!$B$3:$AI$200,AF1,FALSE)</f>
        <v>600</v>
      </c>
      <c r="AG423" s="74">
        <f>VLOOKUP($C$423,[77]납품수량!$B$3:$AI$200,AG1,FALSE)</f>
        <v>600</v>
      </c>
      <c r="AH423" s="74">
        <f>VLOOKUP($C$423,[77]납품수량!$B$3:$AI$200,AH1,FALSE)</f>
        <v>360</v>
      </c>
      <c r="AI423" s="74">
        <f>VLOOKUP($C$423,[77]납품수량!$B$3:$AI$200,AI1,FALSE)</f>
        <v>420</v>
      </c>
      <c r="AJ423" s="74">
        <f>VLOOKUP($C$423,[77]납품수량!$B$3:$AI$200,AJ1,FALSE)</f>
        <v>420</v>
      </c>
      <c r="AK423" s="74">
        <f>VLOOKUP($C$423,[77]납품수량!$B$3:$AI$200,AK1,FALSE)</f>
        <v>0</v>
      </c>
      <c r="AL423" s="74">
        <f>SUM(G423:AK423)</f>
        <v>10020</v>
      </c>
      <c r="AM423" s="61"/>
      <c r="AN423" s="61"/>
      <c r="AO423" s="61"/>
      <c r="AP423" s="61"/>
      <c r="AQ423" s="61"/>
      <c r="AR423" s="61"/>
      <c r="AS423" s="61"/>
      <c r="AT423" s="61"/>
      <c r="AU423" s="61"/>
      <c r="AV423" s="61"/>
      <c r="AW423" s="61"/>
      <c r="AX423" s="61"/>
      <c r="AY423" s="61"/>
      <c r="AZ423" s="61"/>
      <c r="BA423" s="61"/>
      <c r="BB423" s="61"/>
      <c r="BC423" s="61"/>
      <c r="BD423" s="61"/>
      <c r="BE423" s="61"/>
      <c r="BF423" s="61"/>
      <c r="BG423" s="61"/>
      <c r="BH423" s="61"/>
      <c r="BI423" s="61"/>
      <c r="BJ423" s="61"/>
      <c r="BK423" s="61"/>
      <c r="BL423" s="61"/>
      <c r="BM423" s="61"/>
      <c r="BN423" s="61"/>
      <c r="BO423" s="61"/>
      <c r="BP423" s="61"/>
      <c r="BQ423" s="61"/>
      <c r="BR423" s="61"/>
      <c r="BS423" s="61"/>
      <c r="BT423" s="61"/>
      <c r="BU423" s="61"/>
      <c r="BV423" s="61"/>
      <c r="BW423" s="61"/>
      <c r="BX423" s="61"/>
      <c r="BY423" s="61"/>
      <c r="BZ423" s="61"/>
      <c r="CA423" s="61"/>
      <c r="CB423" s="61"/>
      <c r="CC423" s="61"/>
      <c r="CD423" s="61"/>
      <c r="CE423" s="61"/>
      <c r="CF423" s="61"/>
      <c r="CG423" s="61"/>
      <c r="CH423" s="61"/>
      <c r="CI423" s="61"/>
      <c r="CJ423" s="61"/>
      <c r="CK423" s="61"/>
      <c r="CL423" s="61"/>
      <c r="CM423" s="61"/>
      <c r="CN423" s="61"/>
      <c r="CO423" s="61"/>
      <c r="CP423" s="61"/>
      <c r="CQ423" s="61"/>
      <c r="CR423" s="61"/>
      <c r="CS423" s="61"/>
      <c r="CT423" s="61"/>
      <c r="CU423" s="61"/>
      <c r="CV423" s="61"/>
      <c r="CW423" s="61"/>
      <c r="CX423" s="61"/>
      <c r="CY423" s="61"/>
      <c r="CZ423" s="61"/>
      <c r="DA423" s="61"/>
      <c r="DB423" s="61"/>
    </row>
    <row r="424" spans="1:106" s="58" customFormat="1" ht="16.5" customHeight="1">
      <c r="A424" s="70"/>
      <c r="B424" s="767"/>
      <c r="C424" s="730"/>
      <c r="D424" s="719"/>
      <c r="E424" s="719"/>
      <c r="F424" s="719"/>
      <c r="G424" s="74">
        <f>$F$423*G423</f>
        <v>1072800</v>
      </c>
      <c r="H424" s="74">
        <f t="shared" ref="H424:AK424" si="211">$F$423*H423</f>
        <v>804600</v>
      </c>
      <c r="I424" s="74">
        <f t="shared" si="211"/>
        <v>0</v>
      </c>
      <c r="J424" s="74">
        <f t="shared" si="211"/>
        <v>0</v>
      </c>
      <c r="K424" s="74">
        <f t="shared" si="211"/>
        <v>0</v>
      </c>
      <c r="L424" s="74">
        <f t="shared" si="211"/>
        <v>0</v>
      </c>
      <c r="M424" s="74">
        <f t="shared" si="211"/>
        <v>2682000</v>
      </c>
      <c r="N424" s="74">
        <f t="shared" si="211"/>
        <v>2682000</v>
      </c>
      <c r="O424" s="74">
        <f t="shared" si="211"/>
        <v>2145600</v>
      </c>
      <c r="P424" s="74">
        <f t="shared" si="211"/>
        <v>0</v>
      </c>
      <c r="Q424" s="74">
        <f t="shared" si="211"/>
        <v>0</v>
      </c>
      <c r="R424" s="74">
        <f t="shared" si="211"/>
        <v>2950200</v>
      </c>
      <c r="S424" s="74">
        <f t="shared" si="211"/>
        <v>2682000</v>
      </c>
      <c r="T424" s="74">
        <f t="shared" si="211"/>
        <v>2682000</v>
      </c>
      <c r="U424" s="74">
        <f t="shared" si="211"/>
        <v>2950200</v>
      </c>
      <c r="V424" s="74">
        <f t="shared" si="211"/>
        <v>1877400</v>
      </c>
      <c r="W424" s="74">
        <f t="shared" si="211"/>
        <v>0</v>
      </c>
      <c r="X424" s="74">
        <f t="shared" si="211"/>
        <v>0</v>
      </c>
      <c r="Y424" s="74">
        <f t="shared" si="211"/>
        <v>1609200</v>
      </c>
      <c r="Z424" s="74">
        <f t="shared" si="211"/>
        <v>1877400</v>
      </c>
      <c r="AA424" s="74">
        <f t="shared" si="211"/>
        <v>2682000</v>
      </c>
      <c r="AB424" s="74">
        <f t="shared" si="211"/>
        <v>2682000</v>
      </c>
      <c r="AC424" s="74">
        <f t="shared" si="211"/>
        <v>2682000</v>
      </c>
      <c r="AD424" s="74">
        <f t="shared" si="211"/>
        <v>0</v>
      </c>
      <c r="AE424" s="74">
        <f t="shared" si="211"/>
        <v>0</v>
      </c>
      <c r="AF424" s="74">
        <f t="shared" si="211"/>
        <v>2682000</v>
      </c>
      <c r="AG424" s="74">
        <f t="shared" si="211"/>
        <v>2682000</v>
      </c>
      <c r="AH424" s="74">
        <f t="shared" si="211"/>
        <v>1609200</v>
      </c>
      <c r="AI424" s="74">
        <f t="shared" si="211"/>
        <v>1877400</v>
      </c>
      <c r="AJ424" s="74">
        <f t="shared" si="211"/>
        <v>1877400</v>
      </c>
      <c r="AK424" s="74">
        <f t="shared" si="211"/>
        <v>0</v>
      </c>
      <c r="AL424" s="74">
        <f>F423*AL423</f>
        <v>44789400</v>
      </c>
      <c r="AM424" s="61"/>
      <c r="AN424" s="61"/>
      <c r="AO424" s="61"/>
      <c r="AP424" s="61"/>
      <c r="AQ424" s="61"/>
      <c r="AR424" s="61"/>
      <c r="AS424" s="61"/>
      <c r="AT424" s="61"/>
      <c r="AU424" s="61"/>
      <c r="AV424" s="61"/>
      <c r="AW424" s="61"/>
      <c r="AX424" s="61"/>
      <c r="AY424" s="61"/>
      <c r="AZ424" s="61"/>
      <c r="BA424" s="61"/>
      <c r="BB424" s="61"/>
      <c r="BC424" s="61"/>
      <c r="BD424" s="61"/>
      <c r="BE424" s="61"/>
      <c r="BF424" s="61"/>
      <c r="BG424" s="61"/>
      <c r="BH424" s="61"/>
      <c r="BI424" s="61"/>
      <c r="BJ424" s="61"/>
      <c r="BK424" s="61"/>
      <c r="BL424" s="61"/>
      <c r="BM424" s="61"/>
      <c r="BN424" s="61"/>
      <c r="BO424" s="61"/>
      <c r="BP424" s="61"/>
      <c r="BQ424" s="61"/>
      <c r="BR424" s="61"/>
      <c r="BS424" s="61"/>
      <c r="BT424" s="61"/>
      <c r="BU424" s="61"/>
      <c r="BV424" s="61"/>
      <c r="BW424" s="61"/>
      <c r="BX424" s="61"/>
      <c r="BY424" s="61"/>
      <c r="BZ424" s="61"/>
      <c r="CA424" s="61"/>
      <c r="CB424" s="61"/>
      <c r="CC424" s="61"/>
      <c r="CD424" s="61"/>
      <c r="CE424" s="61"/>
      <c r="CF424" s="61"/>
      <c r="CG424" s="61"/>
      <c r="CH424" s="61"/>
      <c r="CI424" s="61"/>
      <c r="CJ424" s="61"/>
      <c r="CK424" s="61"/>
      <c r="CL424" s="61"/>
      <c r="CM424" s="61"/>
      <c r="CN424" s="61"/>
      <c r="CO424" s="61"/>
      <c r="CP424" s="61"/>
      <c r="CQ424" s="61"/>
      <c r="CR424" s="61"/>
      <c r="CS424" s="61"/>
      <c r="CT424" s="61"/>
      <c r="CU424" s="61"/>
      <c r="CV424" s="61"/>
      <c r="CW424" s="61"/>
      <c r="CX424" s="61"/>
      <c r="CY424" s="61"/>
      <c r="CZ424" s="61"/>
      <c r="DA424" s="61"/>
      <c r="DB424" s="61"/>
    </row>
    <row r="425" spans="1:106" s="58" customFormat="1" ht="16.5" customHeight="1">
      <c r="A425" s="70" t="s">
        <v>425</v>
      </c>
      <c r="B425" s="767"/>
      <c r="C425" s="750" t="s">
        <v>76</v>
      </c>
      <c r="D425" s="752" t="str">
        <f>[76]납품수량!C110</f>
        <v xml:space="preserve">GLASS MTG BRACKET ASSY              </v>
      </c>
      <c r="E425" s="752" t="str">
        <f>[76]납품수량!D110</f>
        <v>MX5-PU</v>
      </c>
      <c r="F425" s="718">
        <f>VLOOKUP(C425,'[72]납품수량(영업)'!$C$3:$F$260,4,FALSE)</f>
        <v>145</v>
      </c>
      <c r="G425" s="74">
        <f>VLOOKUP($C$425,[77]납품수량!$B$3:$AI$200,G1,FALSE)</f>
        <v>0</v>
      </c>
      <c r="H425" s="74">
        <f>VLOOKUP($C$425,[77]납품수량!$B$3:$AI$200,H1,FALSE)</f>
        <v>0</v>
      </c>
      <c r="I425" s="74">
        <f>VLOOKUP($C$425,[77]납품수량!$B$3:$AI$200,I1,FALSE)</f>
        <v>0</v>
      </c>
      <c r="J425" s="74">
        <f>VLOOKUP($C$425,[77]납품수량!$B$3:$AI$200,J1,FALSE)</f>
        <v>0</v>
      </c>
      <c r="K425" s="74">
        <f>VLOOKUP($C$425,[77]납품수량!$B$3:$AI$200,K1,FALSE)</f>
        <v>0</v>
      </c>
      <c r="L425" s="74">
        <f>VLOOKUP($C$425,[77]납품수량!$B$3:$AI$200,L1,FALSE)</f>
        <v>0</v>
      </c>
      <c r="M425" s="74">
        <f>VLOOKUP($C$425,[77]납품수량!$B$3:$AI$200,M1,FALSE)</f>
        <v>0</v>
      </c>
      <c r="N425" s="74">
        <f>VLOOKUP($C$425,[77]납품수량!$B$3:$AI$200,N1,FALSE)</f>
        <v>2700</v>
      </c>
      <c r="O425" s="74">
        <f>VLOOKUP($C$425,[77]납품수량!$B$3:$AI$200,O1,FALSE)</f>
        <v>2700</v>
      </c>
      <c r="P425" s="74">
        <f>VLOOKUP($C$425,[77]납품수량!$B$3:$AI$200,P1,FALSE)</f>
        <v>0</v>
      </c>
      <c r="Q425" s="74">
        <f>VLOOKUP($C$425,[77]납품수량!$B$3:$AI$200,Q1,FALSE)</f>
        <v>0</v>
      </c>
      <c r="R425" s="74">
        <f>VLOOKUP($C$425,[77]납품수량!$B$3:$AI$200,R1,FALSE)</f>
        <v>1800</v>
      </c>
      <c r="S425" s="74">
        <f>VLOOKUP($C$425,[77]납품수량!$B$3:$AI$200,S1,FALSE)</f>
        <v>0</v>
      </c>
      <c r="T425" s="74">
        <f>VLOOKUP($C$425,[77]납품수량!$B$3:$AI$200,T1,FALSE)</f>
        <v>2250</v>
      </c>
      <c r="U425" s="74">
        <f>VLOOKUP($C$425,[77]납품수량!$B$3:$AI$200,U1,FALSE)</f>
        <v>0</v>
      </c>
      <c r="V425" s="74">
        <f>VLOOKUP($C$425,[77]납품수량!$B$3:$AI$200,V1,FALSE)</f>
        <v>1350</v>
      </c>
      <c r="W425" s="74">
        <f>VLOOKUP($C$425,[77]납품수량!$B$3:$AI$200,W1,FALSE)</f>
        <v>0</v>
      </c>
      <c r="X425" s="74">
        <f>VLOOKUP($C$425,[77]납품수량!$B$3:$AI$200,X1,FALSE)</f>
        <v>0</v>
      </c>
      <c r="Y425" s="74">
        <f>VLOOKUP($C$425,[77]납품수량!$B$3:$AI$200,Y1,FALSE)</f>
        <v>900</v>
      </c>
      <c r="Z425" s="74">
        <f>VLOOKUP($C$425,[77]납품수량!$B$3:$AI$200,Z1,FALSE)</f>
        <v>2700</v>
      </c>
      <c r="AA425" s="74">
        <f>VLOOKUP($C$425,[77]납품수량!$B$3:$AI$200,AA1,FALSE)</f>
        <v>0</v>
      </c>
      <c r="AB425" s="74">
        <f>VLOOKUP($C$425,[77]납품수량!$B$3:$AI$200,AB1,FALSE)</f>
        <v>0</v>
      </c>
      <c r="AC425" s="74">
        <f>VLOOKUP($C$425,[77]납품수량!$B$3:$AI$200,AC1,FALSE)</f>
        <v>2250</v>
      </c>
      <c r="AD425" s="74">
        <f>VLOOKUP($C$425,[77]납품수량!$B$3:$AI$200,AD1,FALSE)</f>
        <v>0</v>
      </c>
      <c r="AE425" s="74">
        <f>VLOOKUP($C$425,[77]납품수량!$B$3:$AI$200,AE1,FALSE)</f>
        <v>0</v>
      </c>
      <c r="AF425" s="74">
        <f>VLOOKUP($C$425,[77]납품수량!$B$3:$AI$200,AF1,FALSE)</f>
        <v>2250</v>
      </c>
      <c r="AG425" s="74">
        <f>VLOOKUP($C$425,[77]납품수량!$B$3:$AI$200,AG1,FALSE)</f>
        <v>0</v>
      </c>
      <c r="AH425" s="74">
        <f>VLOOKUP($C$425,[77]납품수량!$B$3:$AI$200,AH1,FALSE)</f>
        <v>2250</v>
      </c>
      <c r="AI425" s="74">
        <f>VLOOKUP($C$425,[77]납품수량!$B$3:$AI$200,AI1,FALSE)</f>
        <v>0</v>
      </c>
      <c r="AJ425" s="74">
        <f>VLOOKUP($C$425,[77]납품수량!$B$3:$AI$200,AJ1,FALSE)</f>
        <v>2250</v>
      </c>
      <c r="AK425" s="74">
        <f>VLOOKUP($C$425,[77]납품수량!$B$3:$AI$200,AK1,FALSE)</f>
        <v>0</v>
      </c>
      <c r="AL425" s="74">
        <f>SUM(G425:AK425)</f>
        <v>23400</v>
      </c>
      <c r="AM425" s="61"/>
      <c r="AN425" s="61"/>
      <c r="AO425" s="61"/>
      <c r="AP425" s="61"/>
      <c r="AQ425" s="61"/>
      <c r="AR425" s="61"/>
      <c r="AS425" s="61"/>
      <c r="AT425" s="61"/>
      <c r="AU425" s="61"/>
      <c r="AV425" s="61"/>
      <c r="AW425" s="61"/>
      <c r="AX425" s="61"/>
      <c r="AY425" s="61"/>
      <c r="AZ425" s="61"/>
      <c r="BA425" s="61"/>
      <c r="BB425" s="61"/>
      <c r="BC425" s="61"/>
      <c r="BD425" s="61"/>
      <c r="BE425" s="61"/>
      <c r="BF425" s="61"/>
      <c r="BG425" s="61"/>
      <c r="BH425" s="61"/>
      <c r="BI425" s="61"/>
      <c r="BJ425" s="61"/>
      <c r="BK425" s="61"/>
      <c r="BL425" s="61"/>
      <c r="BM425" s="61"/>
      <c r="BN425" s="61"/>
      <c r="BO425" s="61"/>
      <c r="BP425" s="61"/>
      <c r="BQ425" s="61"/>
      <c r="BR425" s="61"/>
      <c r="BS425" s="61"/>
      <c r="BT425" s="61"/>
      <c r="BU425" s="61"/>
      <c r="BV425" s="61"/>
      <c r="BW425" s="61"/>
      <c r="BX425" s="61"/>
      <c r="BY425" s="61"/>
      <c r="BZ425" s="61"/>
      <c r="CA425" s="61"/>
      <c r="CB425" s="61"/>
      <c r="CC425" s="61"/>
      <c r="CD425" s="61"/>
      <c r="CE425" s="61"/>
      <c r="CF425" s="61"/>
      <c r="CG425" s="61"/>
      <c r="CH425" s="61"/>
      <c r="CI425" s="61"/>
      <c r="CJ425" s="61"/>
      <c r="CK425" s="61"/>
      <c r="CL425" s="61"/>
      <c r="CM425" s="61"/>
      <c r="CN425" s="61"/>
      <c r="CO425" s="61"/>
      <c r="CP425" s="61"/>
      <c r="CQ425" s="61"/>
      <c r="CR425" s="61"/>
      <c r="CS425" s="61"/>
      <c r="CT425" s="61"/>
      <c r="CU425" s="61"/>
      <c r="CV425" s="61"/>
      <c r="CW425" s="61"/>
      <c r="CX425" s="61"/>
      <c r="CY425" s="61"/>
      <c r="CZ425" s="61"/>
      <c r="DA425" s="61"/>
      <c r="DB425" s="61"/>
    </row>
    <row r="426" spans="1:106" s="58" customFormat="1" ht="16.5" customHeight="1">
      <c r="A426" s="70"/>
      <c r="B426" s="767"/>
      <c r="C426" s="751"/>
      <c r="D426" s="753"/>
      <c r="E426" s="753"/>
      <c r="F426" s="719"/>
      <c r="G426" s="74">
        <f>$F$425*G425</f>
        <v>0</v>
      </c>
      <c r="H426" s="74">
        <f t="shared" ref="H426:AK426" si="212">$F$425*H425</f>
        <v>0</v>
      </c>
      <c r="I426" s="74">
        <f t="shared" si="212"/>
        <v>0</v>
      </c>
      <c r="J426" s="74">
        <f t="shared" si="212"/>
        <v>0</v>
      </c>
      <c r="K426" s="74">
        <f t="shared" si="212"/>
        <v>0</v>
      </c>
      <c r="L426" s="74">
        <f t="shared" si="212"/>
        <v>0</v>
      </c>
      <c r="M426" s="74">
        <f t="shared" si="212"/>
        <v>0</v>
      </c>
      <c r="N426" s="74">
        <f t="shared" si="212"/>
        <v>391500</v>
      </c>
      <c r="O426" s="74">
        <f t="shared" si="212"/>
        <v>391500</v>
      </c>
      <c r="P426" s="74">
        <f t="shared" si="212"/>
        <v>0</v>
      </c>
      <c r="Q426" s="74">
        <f t="shared" si="212"/>
        <v>0</v>
      </c>
      <c r="R426" s="74">
        <f t="shared" si="212"/>
        <v>261000</v>
      </c>
      <c r="S426" s="74">
        <f t="shared" si="212"/>
        <v>0</v>
      </c>
      <c r="T426" s="74">
        <f t="shared" si="212"/>
        <v>326250</v>
      </c>
      <c r="U426" s="74">
        <f t="shared" si="212"/>
        <v>0</v>
      </c>
      <c r="V426" s="74">
        <f t="shared" si="212"/>
        <v>195750</v>
      </c>
      <c r="W426" s="74">
        <f t="shared" si="212"/>
        <v>0</v>
      </c>
      <c r="X426" s="74">
        <f t="shared" si="212"/>
        <v>0</v>
      </c>
      <c r="Y426" s="74">
        <f t="shared" si="212"/>
        <v>130500</v>
      </c>
      <c r="Z426" s="74">
        <f t="shared" si="212"/>
        <v>391500</v>
      </c>
      <c r="AA426" s="74">
        <f t="shared" si="212"/>
        <v>0</v>
      </c>
      <c r="AB426" s="74">
        <f t="shared" si="212"/>
        <v>0</v>
      </c>
      <c r="AC426" s="74">
        <f t="shared" si="212"/>
        <v>326250</v>
      </c>
      <c r="AD426" s="74">
        <f t="shared" si="212"/>
        <v>0</v>
      </c>
      <c r="AE426" s="74">
        <f t="shared" si="212"/>
        <v>0</v>
      </c>
      <c r="AF426" s="74">
        <f t="shared" si="212"/>
        <v>326250</v>
      </c>
      <c r="AG426" s="74">
        <f t="shared" si="212"/>
        <v>0</v>
      </c>
      <c r="AH426" s="74">
        <f t="shared" si="212"/>
        <v>326250</v>
      </c>
      <c r="AI426" s="74">
        <f t="shared" si="212"/>
        <v>0</v>
      </c>
      <c r="AJ426" s="74">
        <f t="shared" si="212"/>
        <v>326250</v>
      </c>
      <c r="AK426" s="74">
        <f t="shared" si="212"/>
        <v>0</v>
      </c>
      <c r="AL426" s="74">
        <f>F425*AL425</f>
        <v>3393000</v>
      </c>
      <c r="AM426" s="61"/>
      <c r="AN426" s="61"/>
      <c r="AO426" s="61"/>
      <c r="AP426" s="61"/>
      <c r="AQ426" s="61"/>
      <c r="AR426" s="61"/>
      <c r="AS426" s="61"/>
      <c r="AT426" s="61"/>
      <c r="AU426" s="61"/>
      <c r="AV426" s="61"/>
      <c r="AW426" s="61"/>
      <c r="AX426" s="61"/>
      <c r="AY426" s="61"/>
      <c r="AZ426" s="61"/>
      <c r="BA426" s="61"/>
      <c r="BB426" s="61"/>
      <c r="BC426" s="61"/>
      <c r="BD426" s="61"/>
      <c r="BE426" s="61"/>
      <c r="BF426" s="61"/>
      <c r="BG426" s="61"/>
      <c r="BH426" s="61"/>
      <c r="BI426" s="61"/>
      <c r="BJ426" s="61"/>
      <c r="BK426" s="61"/>
      <c r="BL426" s="61"/>
      <c r="BM426" s="61"/>
      <c r="BN426" s="61"/>
      <c r="BO426" s="61"/>
      <c r="BP426" s="61"/>
      <c r="BQ426" s="61"/>
      <c r="BR426" s="61"/>
      <c r="BS426" s="61"/>
      <c r="BT426" s="61"/>
      <c r="BU426" s="61"/>
      <c r="BV426" s="61"/>
      <c r="BW426" s="61"/>
      <c r="BX426" s="61"/>
      <c r="BY426" s="61"/>
      <c r="BZ426" s="61"/>
      <c r="CA426" s="61"/>
      <c r="CB426" s="61"/>
      <c r="CC426" s="61"/>
      <c r="CD426" s="61"/>
      <c r="CE426" s="61"/>
      <c r="CF426" s="61"/>
      <c r="CG426" s="61"/>
      <c r="CH426" s="61"/>
      <c r="CI426" s="61"/>
      <c r="CJ426" s="61"/>
      <c r="CK426" s="61"/>
      <c r="CL426" s="61"/>
      <c r="CM426" s="61"/>
      <c r="CN426" s="61"/>
      <c r="CO426" s="61"/>
      <c r="CP426" s="61"/>
      <c r="CQ426" s="61"/>
      <c r="CR426" s="61"/>
      <c r="CS426" s="61"/>
      <c r="CT426" s="61"/>
      <c r="CU426" s="61"/>
      <c r="CV426" s="61"/>
      <c r="CW426" s="61"/>
      <c r="CX426" s="61"/>
      <c r="CY426" s="61"/>
      <c r="CZ426" s="61"/>
      <c r="DA426" s="61"/>
      <c r="DB426" s="61"/>
    </row>
    <row r="427" spans="1:106" s="58" customFormat="1" ht="16.5" customHeight="1">
      <c r="A427" s="70" t="s">
        <v>425</v>
      </c>
      <c r="B427" s="767"/>
      <c r="C427" s="742" t="s">
        <v>617</v>
      </c>
      <c r="D427" s="744" t="str">
        <f>[76]납품수량!C111</f>
        <v xml:space="preserve">GLASS REINFORCEMENT                         </v>
      </c>
      <c r="E427" s="744" t="str">
        <f>[76]납품수량!D111</f>
        <v>SU2 SWB FRT</v>
      </c>
      <c r="F427" s="718">
        <f>VLOOKUP(C427,'[72]납품수량(영업)'!$C$3:$F$260,4,FALSE)</f>
        <v>9546</v>
      </c>
      <c r="G427" s="74">
        <f>VLOOKUP($C$427,[77]납품수량!$B$3:$AI$200,G1,FALSE)</f>
        <v>0</v>
      </c>
      <c r="H427" s="74">
        <f>VLOOKUP($C$427,[77]납품수량!$B$3:$AI$200,H1,FALSE)</f>
        <v>293</v>
      </c>
      <c r="I427" s="74">
        <f>VLOOKUP($C$427,[77]납품수량!$B$3:$AI$200,I1,FALSE)</f>
        <v>0</v>
      </c>
      <c r="J427" s="74">
        <f>VLOOKUP($C$427,[77]납품수량!$B$3:$AI$200,J1,FALSE)</f>
        <v>0</v>
      </c>
      <c r="K427" s="74">
        <f>VLOOKUP($C$427,[77]납품수량!$B$3:$AI$200,K1,FALSE)</f>
        <v>0</v>
      </c>
      <c r="L427" s="74">
        <f>VLOOKUP($C$427,[77]납품수량!$B$3:$AI$200,L1,FALSE)</f>
        <v>0</v>
      </c>
      <c r="M427" s="74">
        <f>VLOOKUP($C$427,[77]납품수량!$B$3:$AI$200,M1,FALSE)</f>
        <v>0</v>
      </c>
      <c r="N427" s="74">
        <f>VLOOKUP($C$427,[77]납품수량!$B$3:$AI$200,N1,FALSE)</f>
        <v>0</v>
      </c>
      <c r="O427" s="74">
        <f>VLOOKUP($C$427,[77]납품수량!$B$3:$AI$200,O1,FALSE)</f>
        <v>0</v>
      </c>
      <c r="P427" s="74">
        <f>VLOOKUP($C$427,[77]납품수량!$B$3:$AI$200,P1,FALSE)</f>
        <v>0</v>
      </c>
      <c r="Q427" s="74">
        <f>VLOOKUP($C$427,[77]납품수량!$B$3:$AI$200,Q1,FALSE)</f>
        <v>0</v>
      </c>
      <c r="R427" s="74">
        <f>VLOOKUP($C$427,[77]납품수량!$B$3:$AI$200,R1,FALSE)</f>
        <v>300</v>
      </c>
      <c r="S427" s="74">
        <f>VLOOKUP($C$427,[77]납품수량!$B$3:$AI$200,S1,FALSE)</f>
        <v>420</v>
      </c>
      <c r="T427" s="74">
        <f>VLOOKUP($C$427,[77]납품수량!$B$3:$AI$200,T1,FALSE)</f>
        <v>420</v>
      </c>
      <c r="U427" s="74">
        <f>VLOOKUP($C$427,[77]납품수량!$B$3:$AI$200,U1,FALSE)</f>
        <v>60</v>
      </c>
      <c r="V427" s="74">
        <f>VLOOKUP($C$427,[77]납품수량!$B$3:$AI$200,V1,FALSE)</f>
        <v>0</v>
      </c>
      <c r="W427" s="74">
        <f>VLOOKUP($C$427,[77]납품수량!$B$3:$AI$200,W1,FALSE)</f>
        <v>420</v>
      </c>
      <c r="X427" s="74">
        <f>VLOOKUP($C$427,[77]납품수량!$B$3:$AI$200,X1,FALSE)</f>
        <v>0</v>
      </c>
      <c r="Y427" s="74">
        <f>VLOOKUP($C$427,[77]납품수량!$B$3:$AI$200,Y1,FALSE)</f>
        <v>480</v>
      </c>
      <c r="Z427" s="74">
        <f>VLOOKUP($C$427,[77]납품수량!$B$3:$AI$200,Z1,FALSE)</f>
        <v>420</v>
      </c>
      <c r="AA427" s="74">
        <f>VLOOKUP($C$427,[77]납품수량!$B$3:$AI$200,AA1,FALSE)</f>
        <v>420</v>
      </c>
      <c r="AB427" s="74">
        <f>VLOOKUP($C$427,[77]납품수량!$B$3:$AI$200,AB1,FALSE)</f>
        <v>0</v>
      </c>
      <c r="AC427" s="74">
        <f>VLOOKUP($C$427,[77]납품수량!$B$3:$AI$200,AC1,FALSE)</f>
        <v>0</v>
      </c>
      <c r="AD427" s="74">
        <f>VLOOKUP($C$427,[77]납품수량!$B$3:$AI$200,AD1,FALSE)</f>
        <v>0</v>
      </c>
      <c r="AE427" s="74">
        <f>VLOOKUP($C$427,[77]납품수량!$B$3:$AI$200,AE1,FALSE)</f>
        <v>0</v>
      </c>
      <c r="AF427" s="74">
        <f>VLOOKUP($C$427,[77]납품수량!$B$3:$AI$200,AF1,FALSE)</f>
        <v>0</v>
      </c>
      <c r="AG427" s="74">
        <f>VLOOKUP($C$427,[77]납품수량!$B$3:$AI$200,AG1,FALSE)</f>
        <v>0</v>
      </c>
      <c r="AH427" s="74">
        <f>VLOOKUP($C$427,[77]납품수량!$B$3:$AI$200,AH1,FALSE)</f>
        <v>0</v>
      </c>
      <c r="AI427" s="74">
        <f>VLOOKUP($C$427,[77]납품수량!$B$3:$AI$200,AI1,FALSE)</f>
        <v>0</v>
      </c>
      <c r="AJ427" s="74">
        <f>VLOOKUP($C$427,[77]납품수량!$B$3:$AI$200,AJ1,FALSE)</f>
        <v>180</v>
      </c>
      <c r="AK427" s="74">
        <f>VLOOKUP($C$427,[77]납품수량!$B$3:$AI$200,AK1,FALSE)</f>
        <v>0</v>
      </c>
      <c r="AL427" s="74">
        <f>SUM(G427:AK427)</f>
        <v>3413</v>
      </c>
      <c r="AM427" s="61"/>
      <c r="AN427" s="61"/>
      <c r="AO427" s="61"/>
      <c r="AP427" s="61"/>
      <c r="AQ427" s="61"/>
      <c r="AR427" s="61"/>
      <c r="AS427" s="61"/>
      <c r="AT427" s="61"/>
      <c r="AU427" s="61"/>
      <c r="AV427" s="61"/>
      <c r="AW427" s="61"/>
      <c r="AX427" s="61"/>
      <c r="AY427" s="61"/>
      <c r="AZ427" s="61"/>
      <c r="BA427" s="61"/>
      <c r="BB427" s="61"/>
      <c r="BC427" s="61"/>
      <c r="BD427" s="61"/>
      <c r="BE427" s="61"/>
      <c r="BF427" s="61"/>
      <c r="BG427" s="61"/>
      <c r="BH427" s="61"/>
      <c r="BI427" s="61"/>
      <c r="BJ427" s="61"/>
      <c r="BK427" s="61"/>
      <c r="BL427" s="61"/>
      <c r="BM427" s="61"/>
      <c r="BN427" s="61"/>
      <c r="BO427" s="61"/>
      <c r="BP427" s="61"/>
      <c r="BQ427" s="61"/>
      <c r="BR427" s="61"/>
      <c r="BS427" s="61"/>
      <c r="BT427" s="61"/>
      <c r="BU427" s="61"/>
      <c r="BV427" s="61"/>
      <c r="BW427" s="61"/>
      <c r="BX427" s="61"/>
      <c r="BY427" s="61"/>
      <c r="BZ427" s="61"/>
      <c r="CA427" s="61"/>
      <c r="CB427" s="61"/>
      <c r="CC427" s="61"/>
      <c r="CD427" s="61"/>
      <c r="CE427" s="61"/>
      <c r="CF427" s="61"/>
      <c r="CG427" s="61"/>
      <c r="CH427" s="61"/>
      <c r="CI427" s="61"/>
      <c r="CJ427" s="61"/>
      <c r="CK427" s="61"/>
      <c r="CL427" s="61"/>
      <c r="CM427" s="61"/>
      <c r="CN427" s="61"/>
      <c r="CO427" s="61"/>
      <c r="CP427" s="61"/>
      <c r="CQ427" s="61"/>
      <c r="CR427" s="61"/>
      <c r="CS427" s="61"/>
      <c r="CT427" s="61"/>
      <c r="CU427" s="61"/>
      <c r="CV427" s="61"/>
      <c r="CW427" s="61"/>
      <c r="CX427" s="61"/>
      <c r="CY427" s="61"/>
      <c r="CZ427" s="61"/>
      <c r="DA427" s="61"/>
      <c r="DB427" s="61"/>
    </row>
    <row r="428" spans="1:106" s="58" customFormat="1" ht="16.5" customHeight="1">
      <c r="A428" s="70"/>
      <c r="B428" s="767"/>
      <c r="C428" s="743"/>
      <c r="D428" s="745"/>
      <c r="E428" s="745"/>
      <c r="F428" s="719"/>
      <c r="G428" s="74">
        <f>$F$427*G427</f>
        <v>0</v>
      </c>
      <c r="H428" s="74">
        <f t="shared" ref="H428:AK428" si="213">$F$427*H427</f>
        <v>2796978</v>
      </c>
      <c r="I428" s="74">
        <f t="shared" si="213"/>
        <v>0</v>
      </c>
      <c r="J428" s="74">
        <f t="shared" si="213"/>
        <v>0</v>
      </c>
      <c r="K428" s="74">
        <f t="shared" si="213"/>
        <v>0</v>
      </c>
      <c r="L428" s="74">
        <f t="shared" si="213"/>
        <v>0</v>
      </c>
      <c r="M428" s="74">
        <f t="shared" si="213"/>
        <v>0</v>
      </c>
      <c r="N428" s="74">
        <f t="shared" si="213"/>
        <v>0</v>
      </c>
      <c r="O428" s="74">
        <f t="shared" si="213"/>
        <v>0</v>
      </c>
      <c r="P428" s="74">
        <f t="shared" si="213"/>
        <v>0</v>
      </c>
      <c r="Q428" s="74">
        <f t="shared" si="213"/>
        <v>0</v>
      </c>
      <c r="R428" s="74">
        <f t="shared" si="213"/>
        <v>2863800</v>
      </c>
      <c r="S428" s="74">
        <f t="shared" si="213"/>
        <v>4009320</v>
      </c>
      <c r="T428" s="74">
        <f t="shared" si="213"/>
        <v>4009320</v>
      </c>
      <c r="U428" s="74">
        <f t="shared" si="213"/>
        <v>572760</v>
      </c>
      <c r="V428" s="74">
        <f t="shared" si="213"/>
        <v>0</v>
      </c>
      <c r="W428" s="74">
        <f t="shared" si="213"/>
        <v>4009320</v>
      </c>
      <c r="X428" s="74">
        <f t="shared" si="213"/>
        <v>0</v>
      </c>
      <c r="Y428" s="74">
        <f t="shared" si="213"/>
        <v>4582080</v>
      </c>
      <c r="Z428" s="74">
        <f t="shared" si="213"/>
        <v>4009320</v>
      </c>
      <c r="AA428" s="74">
        <f t="shared" si="213"/>
        <v>4009320</v>
      </c>
      <c r="AB428" s="74">
        <f t="shared" si="213"/>
        <v>0</v>
      </c>
      <c r="AC428" s="74">
        <f t="shared" si="213"/>
        <v>0</v>
      </c>
      <c r="AD428" s="74">
        <f t="shared" si="213"/>
        <v>0</v>
      </c>
      <c r="AE428" s="74">
        <f t="shared" si="213"/>
        <v>0</v>
      </c>
      <c r="AF428" s="74">
        <f t="shared" si="213"/>
        <v>0</v>
      </c>
      <c r="AG428" s="74">
        <f t="shared" si="213"/>
        <v>0</v>
      </c>
      <c r="AH428" s="74">
        <f t="shared" si="213"/>
        <v>0</v>
      </c>
      <c r="AI428" s="74">
        <f t="shared" si="213"/>
        <v>0</v>
      </c>
      <c r="AJ428" s="74">
        <f t="shared" si="213"/>
        <v>1718280</v>
      </c>
      <c r="AK428" s="74">
        <f t="shared" si="213"/>
        <v>0</v>
      </c>
      <c r="AL428" s="74">
        <f>F427*AL427</f>
        <v>32580498</v>
      </c>
      <c r="AM428" s="61"/>
      <c r="AN428" s="61"/>
      <c r="AO428" s="61"/>
      <c r="AP428" s="61"/>
      <c r="AQ428" s="61"/>
      <c r="AR428" s="61"/>
      <c r="AS428" s="61"/>
      <c r="AT428" s="61"/>
      <c r="AU428" s="61"/>
      <c r="AV428" s="61"/>
      <c r="AW428" s="61"/>
      <c r="AX428" s="61"/>
      <c r="AY428" s="61"/>
      <c r="AZ428" s="61"/>
      <c r="BA428" s="61"/>
      <c r="BB428" s="61"/>
      <c r="BC428" s="61"/>
      <c r="BD428" s="61"/>
      <c r="BE428" s="61"/>
      <c r="BF428" s="61"/>
      <c r="BG428" s="61"/>
      <c r="BH428" s="61"/>
      <c r="BI428" s="61"/>
      <c r="BJ428" s="61"/>
      <c r="BK428" s="61"/>
      <c r="BL428" s="61"/>
      <c r="BM428" s="61"/>
      <c r="BN428" s="61"/>
      <c r="BO428" s="61"/>
      <c r="BP428" s="61"/>
      <c r="BQ428" s="61"/>
      <c r="BR428" s="61"/>
      <c r="BS428" s="61"/>
      <c r="BT428" s="61"/>
      <c r="BU428" s="61"/>
      <c r="BV428" s="61"/>
      <c r="BW428" s="61"/>
      <c r="BX428" s="61"/>
      <c r="BY428" s="61"/>
      <c r="BZ428" s="61"/>
      <c r="CA428" s="61"/>
      <c r="CB428" s="61"/>
      <c r="CC428" s="61"/>
      <c r="CD428" s="61"/>
      <c r="CE428" s="61"/>
      <c r="CF428" s="61"/>
      <c r="CG428" s="61"/>
      <c r="CH428" s="61"/>
      <c r="CI428" s="61"/>
      <c r="CJ428" s="61"/>
      <c r="CK428" s="61"/>
      <c r="CL428" s="61"/>
      <c r="CM428" s="61"/>
      <c r="CN428" s="61"/>
      <c r="CO428" s="61"/>
      <c r="CP428" s="61"/>
      <c r="CQ428" s="61"/>
      <c r="CR428" s="61"/>
      <c r="CS428" s="61"/>
      <c r="CT428" s="61"/>
      <c r="CU428" s="61"/>
      <c r="CV428" s="61"/>
      <c r="CW428" s="61"/>
      <c r="CX428" s="61"/>
      <c r="CY428" s="61"/>
      <c r="CZ428" s="61"/>
      <c r="DA428" s="61"/>
      <c r="DB428" s="61"/>
    </row>
    <row r="429" spans="1:106" s="58" customFormat="1" ht="16.5" customHeight="1">
      <c r="A429" s="70" t="s">
        <v>425</v>
      </c>
      <c r="B429" s="767"/>
      <c r="C429" s="742" t="s">
        <v>618</v>
      </c>
      <c r="D429" s="744" t="str">
        <f>[76]납품수량!C112</f>
        <v xml:space="preserve">GLASS REINFORCEMENT REAR                    </v>
      </c>
      <c r="E429" s="744" t="str">
        <f>[76]납품수량!D112</f>
        <v>SU2 SWB REAR</v>
      </c>
      <c r="F429" s="718">
        <f>VLOOKUP(C429,'[72]납품수량(영업)'!$C$3:$F$260,4,FALSE)</f>
        <v>8232</v>
      </c>
      <c r="G429" s="74">
        <f>VLOOKUP($C$429,[77]납품수량!$B$3:$AI$200,G1,FALSE)</f>
        <v>0</v>
      </c>
      <c r="H429" s="74">
        <f>VLOOKUP($C$429,[77]납품수량!$B$3:$AI$200,H1,FALSE)</f>
        <v>360</v>
      </c>
      <c r="I429" s="74">
        <f>VLOOKUP($C$429,[77]납품수량!$B$3:$AI$200,I1,FALSE)</f>
        <v>240</v>
      </c>
      <c r="J429" s="74">
        <f>VLOOKUP($C$429,[77]납품수량!$B$3:$AI$200,J1,FALSE)</f>
        <v>0</v>
      </c>
      <c r="K429" s="74">
        <f>VLOOKUP($C$429,[77]납품수량!$B$3:$AI$200,K1,FALSE)</f>
        <v>0</v>
      </c>
      <c r="L429" s="74">
        <f>VLOOKUP($C$429,[77]납품수량!$B$3:$AI$200,L1,FALSE)</f>
        <v>0</v>
      </c>
      <c r="M429" s="74">
        <f>VLOOKUP($C$429,[77]납품수량!$B$3:$AI$200,M1,FALSE)</f>
        <v>0</v>
      </c>
      <c r="N429" s="74">
        <f>VLOOKUP($C$429,[77]납품수량!$B$3:$AI$200,N1,FALSE)</f>
        <v>0</v>
      </c>
      <c r="O429" s="74">
        <f>VLOOKUP($C$429,[77]납품수량!$B$3:$AI$200,O1,FALSE)</f>
        <v>0</v>
      </c>
      <c r="P429" s="74">
        <f>VLOOKUP($C$429,[77]납품수량!$B$3:$AI$200,P1,FALSE)</f>
        <v>0</v>
      </c>
      <c r="Q429" s="74">
        <f>VLOOKUP($C$429,[77]납품수량!$B$3:$AI$200,Q1,FALSE)</f>
        <v>0</v>
      </c>
      <c r="R429" s="74">
        <f>VLOOKUP($C$429,[77]납품수량!$B$3:$AI$200,R1,FALSE)</f>
        <v>480</v>
      </c>
      <c r="S429" s="74">
        <f>VLOOKUP($C$429,[77]납품수량!$B$3:$AI$200,S1,FALSE)</f>
        <v>360</v>
      </c>
      <c r="T429" s="74">
        <f>VLOOKUP($C$429,[77]납품수량!$B$3:$AI$200,T1,FALSE)</f>
        <v>480</v>
      </c>
      <c r="U429" s="74">
        <f>VLOOKUP($C$429,[77]납품수량!$B$3:$AI$200,U1,FALSE)</f>
        <v>60</v>
      </c>
      <c r="V429" s="74">
        <f>VLOOKUP($C$429,[77]납품수량!$B$3:$AI$200,V1,FALSE)</f>
        <v>0</v>
      </c>
      <c r="W429" s="74">
        <f>VLOOKUP($C$429,[77]납품수량!$B$3:$AI$200,W1,FALSE)</f>
        <v>240</v>
      </c>
      <c r="X429" s="74">
        <f>VLOOKUP($C$429,[77]납품수량!$B$3:$AI$200,X1,FALSE)</f>
        <v>0</v>
      </c>
      <c r="Y429" s="74">
        <f>VLOOKUP($C$429,[77]납품수량!$B$3:$AI$200,Y1,FALSE)</f>
        <v>360</v>
      </c>
      <c r="Z429" s="74">
        <f>VLOOKUP($C$429,[77]납품수량!$B$3:$AI$200,Z1,FALSE)</f>
        <v>420</v>
      </c>
      <c r="AA429" s="74">
        <f>VLOOKUP($C$429,[77]납품수량!$B$3:$AI$200,AA1,FALSE)</f>
        <v>360</v>
      </c>
      <c r="AB429" s="74">
        <f>VLOOKUP($C$429,[77]납품수량!$B$3:$AI$200,AB1,FALSE)</f>
        <v>0</v>
      </c>
      <c r="AC429" s="74">
        <f>VLOOKUP($C$429,[77]납품수량!$B$3:$AI$200,AC1,FALSE)</f>
        <v>0</v>
      </c>
      <c r="AD429" s="74">
        <f>VLOOKUP($C$429,[77]납품수량!$B$3:$AI$200,AD1,FALSE)</f>
        <v>0</v>
      </c>
      <c r="AE429" s="74">
        <f>VLOOKUP($C$429,[77]납품수량!$B$3:$AI$200,AE1,FALSE)</f>
        <v>0</v>
      </c>
      <c r="AF429" s="74">
        <f>VLOOKUP($C$429,[77]납품수량!$B$3:$AI$200,AF1,FALSE)</f>
        <v>0</v>
      </c>
      <c r="AG429" s="74">
        <f>VLOOKUP($C$429,[77]납품수량!$B$3:$AI$200,AG1,FALSE)</f>
        <v>0</v>
      </c>
      <c r="AH429" s="74">
        <f>VLOOKUP($C$429,[77]납품수량!$B$3:$AI$200,AH1,FALSE)</f>
        <v>0</v>
      </c>
      <c r="AI429" s="74">
        <f>VLOOKUP($C$429,[77]납품수량!$B$3:$AI$200,AI1,FALSE)</f>
        <v>0</v>
      </c>
      <c r="AJ429" s="74">
        <f>VLOOKUP($C$429,[77]납품수량!$B$3:$AI$200,AJ1,FALSE)</f>
        <v>0</v>
      </c>
      <c r="AK429" s="74">
        <f>VLOOKUP($C$429,[77]납품수량!$B$3:$AI$200,AK1,FALSE)</f>
        <v>0</v>
      </c>
      <c r="AL429" s="74">
        <f>SUM(G429:AK429)</f>
        <v>3360</v>
      </c>
      <c r="AM429" s="61"/>
      <c r="AN429" s="61"/>
      <c r="AO429" s="61"/>
      <c r="AP429" s="61"/>
      <c r="AQ429" s="61"/>
      <c r="AR429" s="61"/>
      <c r="AS429" s="61"/>
      <c r="AT429" s="61"/>
      <c r="AU429" s="61"/>
      <c r="AV429" s="61"/>
      <c r="AW429" s="61"/>
      <c r="AX429" s="61"/>
      <c r="AY429" s="61"/>
      <c r="AZ429" s="61"/>
      <c r="BA429" s="61"/>
      <c r="BB429" s="61"/>
      <c r="BC429" s="61"/>
      <c r="BD429" s="61"/>
      <c r="BE429" s="61"/>
      <c r="BF429" s="61"/>
      <c r="BG429" s="61"/>
      <c r="BH429" s="61"/>
      <c r="BI429" s="61"/>
      <c r="BJ429" s="61"/>
      <c r="BK429" s="61"/>
      <c r="BL429" s="61"/>
      <c r="BM429" s="61"/>
      <c r="BN429" s="61"/>
      <c r="BO429" s="61"/>
      <c r="BP429" s="61"/>
      <c r="BQ429" s="61"/>
      <c r="BR429" s="61"/>
      <c r="BS429" s="61"/>
      <c r="BT429" s="61"/>
      <c r="BU429" s="61"/>
      <c r="BV429" s="61"/>
      <c r="BW429" s="61"/>
      <c r="BX429" s="61"/>
      <c r="BY429" s="61"/>
      <c r="BZ429" s="61"/>
      <c r="CA429" s="61"/>
      <c r="CB429" s="61"/>
      <c r="CC429" s="61"/>
      <c r="CD429" s="61"/>
      <c r="CE429" s="61"/>
      <c r="CF429" s="61"/>
      <c r="CG429" s="61"/>
      <c r="CH429" s="61"/>
      <c r="CI429" s="61"/>
      <c r="CJ429" s="61"/>
      <c r="CK429" s="61"/>
      <c r="CL429" s="61"/>
      <c r="CM429" s="61"/>
      <c r="CN429" s="61"/>
      <c r="CO429" s="61"/>
      <c r="CP429" s="61"/>
      <c r="CQ429" s="61"/>
      <c r="CR429" s="61"/>
      <c r="CS429" s="61"/>
      <c r="CT429" s="61"/>
      <c r="CU429" s="61"/>
      <c r="CV429" s="61"/>
      <c r="CW429" s="61"/>
      <c r="CX429" s="61"/>
      <c r="CY429" s="61"/>
      <c r="CZ429" s="61"/>
      <c r="DA429" s="61"/>
      <c r="DB429" s="61"/>
    </row>
    <row r="430" spans="1:106" s="58" customFormat="1" ht="16.5" customHeight="1">
      <c r="A430" s="70"/>
      <c r="B430" s="767"/>
      <c r="C430" s="743"/>
      <c r="D430" s="745"/>
      <c r="E430" s="745"/>
      <c r="F430" s="719"/>
      <c r="G430" s="74">
        <f>$F$429*G429</f>
        <v>0</v>
      </c>
      <c r="H430" s="74">
        <f t="shared" ref="H430:AK430" si="214">$F$429*H429</f>
        <v>2963520</v>
      </c>
      <c r="I430" s="74">
        <f t="shared" si="214"/>
        <v>1975680</v>
      </c>
      <c r="J430" s="74">
        <f t="shared" si="214"/>
        <v>0</v>
      </c>
      <c r="K430" s="74">
        <f t="shared" si="214"/>
        <v>0</v>
      </c>
      <c r="L430" s="74">
        <f t="shared" si="214"/>
        <v>0</v>
      </c>
      <c r="M430" s="74">
        <f t="shared" si="214"/>
        <v>0</v>
      </c>
      <c r="N430" s="74">
        <f t="shared" si="214"/>
        <v>0</v>
      </c>
      <c r="O430" s="74">
        <f t="shared" si="214"/>
        <v>0</v>
      </c>
      <c r="P430" s="74">
        <f t="shared" si="214"/>
        <v>0</v>
      </c>
      <c r="Q430" s="74">
        <f t="shared" si="214"/>
        <v>0</v>
      </c>
      <c r="R430" s="74">
        <f t="shared" si="214"/>
        <v>3951360</v>
      </c>
      <c r="S430" s="74">
        <f t="shared" si="214"/>
        <v>2963520</v>
      </c>
      <c r="T430" s="74">
        <f t="shared" si="214"/>
        <v>3951360</v>
      </c>
      <c r="U430" s="74">
        <f t="shared" si="214"/>
        <v>493920</v>
      </c>
      <c r="V430" s="74">
        <f t="shared" si="214"/>
        <v>0</v>
      </c>
      <c r="W430" s="74">
        <f t="shared" si="214"/>
        <v>1975680</v>
      </c>
      <c r="X430" s="74">
        <f t="shared" si="214"/>
        <v>0</v>
      </c>
      <c r="Y430" s="74">
        <f t="shared" si="214"/>
        <v>2963520</v>
      </c>
      <c r="Z430" s="74">
        <f t="shared" si="214"/>
        <v>3457440</v>
      </c>
      <c r="AA430" s="74">
        <f t="shared" si="214"/>
        <v>2963520</v>
      </c>
      <c r="AB430" s="74">
        <f t="shared" si="214"/>
        <v>0</v>
      </c>
      <c r="AC430" s="74">
        <f t="shared" si="214"/>
        <v>0</v>
      </c>
      <c r="AD430" s="74">
        <f t="shared" si="214"/>
        <v>0</v>
      </c>
      <c r="AE430" s="74">
        <f t="shared" si="214"/>
        <v>0</v>
      </c>
      <c r="AF430" s="74">
        <f t="shared" si="214"/>
        <v>0</v>
      </c>
      <c r="AG430" s="74">
        <f t="shared" si="214"/>
        <v>0</v>
      </c>
      <c r="AH430" s="74">
        <f t="shared" si="214"/>
        <v>0</v>
      </c>
      <c r="AI430" s="74">
        <f t="shared" si="214"/>
        <v>0</v>
      </c>
      <c r="AJ430" s="74">
        <f t="shared" si="214"/>
        <v>0</v>
      </c>
      <c r="AK430" s="74">
        <f t="shared" si="214"/>
        <v>0</v>
      </c>
      <c r="AL430" s="74">
        <f>F429*AL429</f>
        <v>27659520</v>
      </c>
      <c r="AM430" s="61"/>
      <c r="AN430" s="61"/>
      <c r="AO430" s="61"/>
      <c r="AP430" s="61"/>
      <c r="AQ430" s="61"/>
      <c r="AR430" s="61"/>
      <c r="AS430" s="61"/>
      <c r="AT430" s="61"/>
      <c r="AU430" s="61"/>
      <c r="AV430" s="61"/>
      <c r="AW430" s="61"/>
      <c r="AX430" s="61"/>
      <c r="AY430" s="61"/>
      <c r="AZ430" s="61"/>
      <c r="BA430" s="61"/>
      <c r="BB430" s="61"/>
      <c r="BC430" s="61"/>
      <c r="BD430" s="61"/>
      <c r="BE430" s="61"/>
      <c r="BF430" s="61"/>
      <c r="BG430" s="61"/>
      <c r="BH430" s="61"/>
      <c r="BI430" s="61"/>
      <c r="BJ430" s="61"/>
      <c r="BK430" s="61"/>
      <c r="BL430" s="61"/>
      <c r="BM430" s="61"/>
      <c r="BN430" s="61"/>
      <c r="BO430" s="61"/>
      <c r="BP430" s="61"/>
      <c r="BQ430" s="61"/>
      <c r="BR430" s="61"/>
      <c r="BS430" s="61"/>
      <c r="BT430" s="61"/>
      <c r="BU430" s="61"/>
      <c r="BV430" s="61"/>
      <c r="BW430" s="61"/>
      <c r="BX430" s="61"/>
      <c r="BY430" s="61"/>
      <c r="BZ430" s="61"/>
      <c r="CA430" s="61"/>
      <c r="CB430" s="61"/>
      <c r="CC430" s="61"/>
      <c r="CD430" s="61"/>
      <c r="CE430" s="61"/>
      <c r="CF430" s="61"/>
      <c r="CG430" s="61"/>
      <c r="CH430" s="61"/>
      <c r="CI430" s="61"/>
      <c r="CJ430" s="61"/>
      <c r="CK430" s="61"/>
      <c r="CL430" s="61"/>
      <c r="CM430" s="61"/>
      <c r="CN430" s="61"/>
      <c r="CO430" s="61"/>
      <c r="CP430" s="61"/>
      <c r="CQ430" s="61"/>
      <c r="CR430" s="61"/>
      <c r="CS430" s="61"/>
      <c r="CT430" s="61"/>
      <c r="CU430" s="61"/>
      <c r="CV430" s="61"/>
      <c r="CW430" s="61"/>
      <c r="CX430" s="61"/>
      <c r="CY430" s="61"/>
      <c r="CZ430" s="61"/>
      <c r="DA430" s="61"/>
      <c r="DB430" s="61"/>
    </row>
    <row r="431" spans="1:106" s="58" customFormat="1" ht="16.5" customHeight="1">
      <c r="A431" s="70" t="s">
        <v>425</v>
      </c>
      <c r="B431" s="767"/>
      <c r="C431" s="754" t="s">
        <v>67</v>
      </c>
      <c r="D431" s="756" t="str">
        <f>[76]납품수량!C113</f>
        <v xml:space="preserve">ROLLO COVER ASSY 구형           </v>
      </c>
      <c r="E431" s="756" t="str">
        <f>[76]납품수량!D113</f>
        <v>SU2 SWB</v>
      </c>
      <c r="F431" s="718">
        <f>VLOOKUP(C431,'[72]납품수량(영업)'!$C$3:$F$260,4,FALSE)</f>
        <v>2469</v>
      </c>
      <c r="G431" s="74">
        <f>VLOOKUP($C$431,[77]납품수량!$B$3:$AI$200,G1,FALSE)</f>
        <v>0</v>
      </c>
      <c r="H431" s="74">
        <f>VLOOKUP($C$431,[77]납품수량!$B$3:$AI$200,H1,FALSE)</f>
        <v>0</v>
      </c>
      <c r="I431" s="74">
        <f>VLOOKUP($C$431,[77]납품수량!$B$3:$AI$200,I1,FALSE)</f>
        <v>0</v>
      </c>
      <c r="J431" s="74">
        <f>VLOOKUP($C$431,[77]납품수량!$B$3:$AI$200,J1,FALSE)</f>
        <v>0</v>
      </c>
      <c r="K431" s="74">
        <f>VLOOKUP($C$431,[77]납품수량!$B$3:$AI$200,K1,FALSE)</f>
        <v>0</v>
      </c>
      <c r="L431" s="74">
        <f>VLOOKUP($C$431,[77]납품수량!$B$3:$AI$200,L1,FALSE)</f>
        <v>0</v>
      </c>
      <c r="M431" s="74">
        <f>VLOOKUP($C$431,[77]납품수량!$B$3:$AI$200,M1,FALSE)</f>
        <v>0</v>
      </c>
      <c r="N431" s="74">
        <f>VLOOKUP($C$431,[77]납품수량!$B$3:$AI$200,N1,FALSE)</f>
        <v>0</v>
      </c>
      <c r="O431" s="74">
        <f>VLOOKUP($C$431,[77]납품수량!$B$3:$AI$200,O1,FALSE)</f>
        <v>0</v>
      </c>
      <c r="P431" s="74">
        <f>VLOOKUP($C$431,[77]납품수량!$B$3:$AI$200,P1,FALSE)</f>
        <v>0</v>
      </c>
      <c r="Q431" s="74">
        <f>VLOOKUP($C$431,[77]납품수량!$B$3:$AI$200,Q1,FALSE)</f>
        <v>0</v>
      </c>
      <c r="R431" s="74">
        <f>VLOOKUP($C$431,[77]납품수량!$B$3:$AI$200,R1,FALSE)</f>
        <v>0</v>
      </c>
      <c r="S431" s="74">
        <f>VLOOKUP($C$431,[77]납품수량!$B$3:$AI$200,S1,FALSE)</f>
        <v>0</v>
      </c>
      <c r="T431" s="74">
        <f>VLOOKUP($C$431,[77]납품수량!$B$3:$AI$200,T1,FALSE)</f>
        <v>0</v>
      </c>
      <c r="U431" s="74">
        <f>VLOOKUP($C$431,[77]납품수량!$B$3:$AI$200,U1,FALSE)</f>
        <v>0</v>
      </c>
      <c r="V431" s="74">
        <f>VLOOKUP($C$431,[77]납품수량!$B$3:$AI$200,V1,FALSE)</f>
        <v>0</v>
      </c>
      <c r="W431" s="74">
        <f>VLOOKUP($C$431,[77]납품수량!$B$3:$AI$200,W1,FALSE)</f>
        <v>0</v>
      </c>
      <c r="X431" s="74">
        <f>VLOOKUP($C$431,[77]납품수량!$B$3:$AI$200,X1,FALSE)</f>
        <v>0</v>
      </c>
      <c r="Y431" s="74">
        <f>VLOOKUP($C$431,[77]납품수량!$B$3:$AI$200,Y1,FALSE)</f>
        <v>0</v>
      </c>
      <c r="Z431" s="74">
        <f>VLOOKUP($C$431,[77]납품수량!$B$3:$AI$200,Z1,FALSE)</f>
        <v>0</v>
      </c>
      <c r="AA431" s="74">
        <f>VLOOKUP($C$431,[77]납품수량!$B$3:$AI$200,AA1,FALSE)</f>
        <v>0</v>
      </c>
      <c r="AB431" s="74">
        <f>VLOOKUP($C$431,[77]납품수량!$B$3:$AI$200,AB1,FALSE)</f>
        <v>0</v>
      </c>
      <c r="AC431" s="74">
        <f>VLOOKUP($C$431,[77]납품수량!$B$3:$AI$200,AC1,FALSE)</f>
        <v>0</v>
      </c>
      <c r="AD431" s="74">
        <f>VLOOKUP($C$431,[77]납품수량!$B$3:$AI$200,AD1,FALSE)</f>
        <v>0</v>
      </c>
      <c r="AE431" s="74">
        <f>VLOOKUP($C$431,[77]납품수량!$B$3:$AI$200,AE1,FALSE)</f>
        <v>0</v>
      </c>
      <c r="AF431" s="74">
        <f>VLOOKUP($C$431,[77]납품수량!$B$3:$AI$200,AF1,FALSE)</f>
        <v>0</v>
      </c>
      <c r="AG431" s="74">
        <f>VLOOKUP($C$431,[77]납품수량!$B$3:$AI$200,AG1,FALSE)</f>
        <v>0</v>
      </c>
      <c r="AH431" s="74">
        <f>VLOOKUP($C$431,[77]납품수량!$B$3:$AI$200,AH1,FALSE)</f>
        <v>0</v>
      </c>
      <c r="AI431" s="74">
        <f>VLOOKUP($C$431,[77]납품수량!$B$3:$AI$200,AI1,FALSE)</f>
        <v>0</v>
      </c>
      <c r="AJ431" s="74">
        <f>VLOOKUP($C$431,[77]납품수량!$B$3:$AI$200,AJ1,FALSE)</f>
        <v>0</v>
      </c>
      <c r="AK431" s="74">
        <f>VLOOKUP($C$431,[77]납품수량!$B$3:$AI$200,AK1,FALSE)</f>
        <v>0</v>
      </c>
      <c r="AL431" s="74">
        <f>SUM(G431:AK431)</f>
        <v>0</v>
      </c>
      <c r="AM431" s="61"/>
      <c r="AN431" s="61"/>
      <c r="AO431" s="61"/>
      <c r="AP431" s="61"/>
      <c r="AQ431" s="61"/>
      <c r="AR431" s="61"/>
      <c r="AS431" s="61"/>
      <c r="AT431" s="61"/>
      <c r="AU431" s="61"/>
      <c r="AV431" s="61"/>
      <c r="AW431" s="61"/>
      <c r="AX431" s="61"/>
      <c r="AY431" s="61"/>
      <c r="AZ431" s="61"/>
      <c r="BA431" s="61"/>
      <c r="BB431" s="61"/>
      <c r="BC431" s="61"/>
      <c r="BD431" s="61"/>
      <c r="BE431" s="61"/>
      <c r="BF431" s="61"/>
      <c r="BG431" s="61"/>
      <c r="BH431" s="61"/>
      <c r="BI431" s="61"/>
      <c r="BJ431" s="61"/>
      <c r="BK431" s="61"/>
      <c r="BL431" s="61"/>
      <c r="BM431" s="61"/>
      <c r="BN431" s="61"/>
      <c r="BO431" s="61"/>
      <c r="BP431" s="61"/>
      <c r="BQ431" s="61"/>
      <c r="BR431" s="61"/>
      <c r="BS431" s="61"/>
      <c r="BT431" s="61"/>
      <c r="BU431" s="61"/>
      <c r="BV431" s="61"/>
      <c r="BW431" s="61"/>
      <c r="BX431" s="61"/>
      <c r="BY431" s="61"/>
      <c r="BZ431" s="61"/>
      <c r="CA431" s="61"/>
      <c r="CB431" s="61"/>
      <c r="CC431" s="61"/>
      <c r="CD431" s="61"/>
      <c r="CE431" s="61"/>
      <c r="CF431" s="61"/>
      <c r="CG431" s="61"/>
      <c r="CH431" s="61"/>
      <c r="CI431" s="61"/>
      <c r="CJ431" s="61"/>
      <c r="CK431" s="61"/>
      <c r="CL431" s="61"/>
      <c r="CM431" s="61"/>
      <c r="CN431" s="61"/>
      <c r="CO431" s="61"/>
      <c r="CP431" s="61"/>
      <c r="CQ431" s="61"/>
      <c r="CR431" s="61"/>
      <c r="CS431" s="61"/>
      <c r="CT431" s="61"/>
      <c r="CU431" s="61"/>
      <c r="CV431" s="61"/>
      <c r="CW431" s="61"/>
      <c r="CX431" s="61"/>
      <c r="CY431" s="61"/>
      <c r="CZ431" s="61"/>
      <c r="DA431" s="61"/>
      <c r="DB431" s="61"/>
    </row>
    <row r="432" spans="1:106" s="58" customFormat="1" ht="16.5" customHeight="1">
      <c r="A432" s="70"/>
      <c r="B432" s="767"/>
      <c r="C432" s="755"/>
      <c r="D432" s="757"/>
      <c r="E432" s="757"/>
      <c r="F432" s="719"/>
      <c r="G432" s="74">
        <f>$F$431*G431</f>
        <v>0</v>
      </c>
      <c r="H432" s="74">
        <f t="shared" ref="H432:AK432" si="215">$F$431*H431</f>
        <v>0</v>
      </c>
      <c r="I432" s="74">
        <f t="shared" si="215"/>
        <v>0</v>
      </c>
      <c r="J432" s="74">
        <f t="shared" si="215"/>
        <v>0</v>
      </c>
      <c r="K432" s="74">
        <f t="shared" si="215"/>
        <v>0</v>
      </c>
      <c r="L432" s="74">
        <f t="shared" si="215"/>
        <v>0</v>
      </c>
      <c r="M432" s="74">
        <f t="shared" si="215"/>
        <v>0</v>
      </c>
      <c r="N432" s="74">
        <f t="shared" si="215"/>
        <v>0</v>
      </c>
      <c r="O432" s="74">
        <f t="shared" si="215"/>
        <v>0</v>
      </c>
      <c r="P432" s="74">
        <f t="shared" si="215"/>
        <v>0</v>
      </c>
      <c r="Q432" s="74">
        <f t="shared" si="215"/>
        <v>0</v>
      </c>
      <c r="R432" s="74">
        <f t="shared" si="215"/>
        <v>0</v>
      </c>
      <c r="S432" s="74">
        <f t="shared" si="215"/>
        <v>0</v>
      </c>
      <c r="T432" s="74">
        <f t="shared" si="215"/>
        <v>0</v>
      </c>
      <c r="U432" s="74">
        <f t="shared" si="215"/>
        <v>0</v>
      </c>
      <c r="V432" s="74">
        <f t="shared" si="215"/>
        <v>0</v>
      </c>
      <c r="W432" s="74">
        <f t="shared" si="215"/>
        <v>0</v>
      </c>
      <c r="X432" s="74">
        <f t="shared" si="215"/>
        <v>0</v>
      </c>
      <c r="Y432" s="74">
        <f t="shared" si="215"/>
        <v>0</v>
      </c>
      <c r="Z432" s="74">
        <f t="shared" si="215"/>
        <v>0</v>
      </c>
      <c r="AA432" s="74">
        <f t="shared" si="215"/>
        <v>0</v>
      </c>
      <c r="AB432" s="74">
        <f t="shared" si="215"/>
        <v>0</v>
      </c>
      <c r="AC432" s="74">
        <f t="shared" si="215"/>
        <v>0</v>
      </c>
      <c r="AD432" s="74">
        <f t="shared" si="215"/>
        <v>0</v>
      </c>
      <c r="AE432" s="74">
        <f t="shared" si="215"/>
        <v>0</v>
      </c>
      <c r="AF432" s="74">
        <f t="shared" si="215"/>
        <v>0</v>
      </c>
      <c r="AG432" s="74">
        <f t="shared" si="215"/>
        <v>0</v>
      </c>
      <c r="AH432" s="74">
        <f t="shared" si="215"/>
        <v>0</v>
      </c>
      <c r="AI432" s="74">
        <f t="shared" si="215"/>
        <v>0</v>
      </c>
      <c r="AJ432" s="74">
        <f t="shared" si="215"/>
        <v>0</v>
      </c>
      <c r="AK432" s="74">
        <f t="shared" si="215"/>
        <v>0</v>
      </c>
      <c r="AL432" s="74">
        <f>F431*AL431</f>
        <v>0</v>
      </c>
      <c r="AM432" s="61"/>
      <c r="AN432" s="61"/>
      <c r="AO432" s="61"/>
      <c r="AP432" s="61"/>
      <c r="AQ432" s="61"/>
      <c r="AR432" s="61"/>
      <c r="AS432" s="61"/>
      <c r="AT432" s="61"/>
      <c r="AU432" s="61"/>
      <c r="AV432" s="61"/>
      <c r="AW432" s="61"/>
      <c r="AX432" s="61"/>
      <c r="AY432" s="61"/>
      <c r="AZ432" s="61"/>
      <c r="BA432" s="61"/>
      <c r="BB432" s="61"/>
      <c r="BC432" s="61"/>
      <c r="BD432" s="61"/>
      <c r="BE432" s="61"/>
      <c r="BF432" s="61"/>
      <c r="BG432" s="61"/>
      <c r="BH432" s="61"/>
      <c r="BI432" s="61"/>
      <c r="BJ432" s="61"/>
      <c r="BK432" s="61"/>
      <c r="BL432" s="61"/>
      <c r="BM432" s="61"/>
      <c r="BN432" s="61"/>
      <c r="BO432" s="61"/>
      <c r="BP432" s="61"/>
      <c r="BQ432" s="61"/>
      <c r="BR432" s="61"/>
      <c r="BS432" s="61"/>
      <c r="BT432" s="61"/>
      <c r="BU432" s="61"/>
      <c r="BV432" s="61"/>
      <c r="BW432" s="61"/>
      <c r="BX432" s="61"/>
      <c r="BY432" s="61"/>
      <c r="BZ432" s="61"/>
      <c r="CA432" s="61"/>
      <c r="CB432" s="61"/>
      <c r="CC432" s="61"/>
      <c r="CD432" s="61"/>
      <c r="CE432" s="61"/>
      <c r="CF432" s="61"/>
      <c r="CG432" s="61"/>
      <c r="CH432" s="61"/>
      <c r="CI432" s="61"/>
      <c r="CJ432" s="61"/>
      <c r="CK432" s="61"/>
      <c r="CL432" s="61"/>
      <c r="CM432" s="61"/>
      <c r="CN432" s="61"/>
      <c r="CO432" s="61"/>
      <c r="CP432" s="61"/>
      <c r="CQ432" s="61"/>
      <c r="CR432" s="61"/>
      <c r="CS432" s="61"/>
      <c r="CT432" s="61"/>
      <c r="CU432" s="61"/>
      <c r="CV432" s="61"/>
      <c r="CW432" s="61"/>
      <c r="CX432" s="61"/>
      <c r="CY432" s="61"/>
      <c r="CZ432" s="61"/>
      <c r="DA432" s="61"/>
      <c r="DB432" s="61"/>
    </row>
    <row r="433" spans="1:106" s="58" customFormat="1" ht="16.5" customHeight="1">
      <c r="A433" s="70" t="s">
        <v>425</v>
      </c>
      <c r="B433" s="767"/>
      <c r="C433" s="750" t="s">
        <v>619</v>
      </c>
      <c r="D433" s="752" t="str">
        <f>[76]납품수량!C114</f>
        <v xml:space="preserve">ROLLO COVER ASSY                            </v>
      </c>
      <c r="E433" s="752" t="str">
        <f>[76]납품수량!D114</f>
        <v>SU2 SWB</v>
      </c>
      <c r="F433" s="718">
        <f>VLOOKUP(C433,'[72]납품수량(영업)'!$C$3:$F$260,4,FALSE)</f>
        <v>2469</v>
      </c>
      <c r="G433" s="74">
        <f>VLOOKUP($C$433,[77]납품수량!$B$3:$AI$200,G1,FALSE)</f>
        <v>0</v>
      </c>
      <c r="H433" s="74">
        <f>VLOOKUP($C$433,[77]납품수량!$B$3:$AI$200,H1,FALSE)</f>
        <v>0</v>
      </c>
      <c r="I433" s="74">
        <f>VLOOKUP($C$433,[77]납품수량!$B$3:$AI$200,I1,FALSE)</f>
        <v>0</v>
      </c>
      <c r="J433" s="74">
        <f>VLOOKUP($C$433,[77]납품수량!$B$3:$AI$200,J1,FALSE)</f>
        <v>0</v>
      </c>
      <c r="K433" s="74">
        <f>VLOOKUP($C$433,[77]납품수량!$B$3:$AI$200,K1,FALSE)</f>
        <v>0</v>
      </c>
      <c r="L433" s="74">
        <f>VLOOKUP($C$433,[77]납품수량!$B$3:$AI$200,L1,FALSE)</f>
        <v>0</v>
      </c>
      <c r="M433" s="74">
        <f>VLOOKUP($C$433,[77]납품수량!$B$3:$AI$200,M1,FALSE)</f>
        <v>0</v>
      </c>
      <c r="N433" s="74">
        <f>VLOOKUP($C$433,[77]납품수량!$B$3:$AI$200,N1,FALSE)</f>
        <v>0</v>
      </c>
      <c r="O433" s="74">
        <f>VLOOKUP($C$433,[77]납품수량!$B$3:$AI$200,O1,FALSE)</f>
        <v>0</v>
      </c>
      <c r="P433" s="74">
        <f>VLOOKUP($C$433,[77]납품수량!$B$3:$AI$200,P1,FALSE)</f>
        <v>0</v>
      </c>
      <c r="Q433" s="74">
        <f>VLOOKUP($C$433,[77]납품수량!$B$3:$AI$200,Q1,FALSE)</f>
        <v>0</v>
      </c>
      <c r="R433" s="74">
        <f>VLOOKUP($C$433,[77]납품수량!$B$3:$AI$200,R1,FALSE)</f>
        <v>315</v>
      </c>
      <c r="S433" s="74">
        <f>VLOOKUP($C$433,[77]납품수량!$B$3:$AI$200,S1,FALSE)</f>
        <v>315</v>
      </c>
      <c r="T433" s="74">
        <f>VLOOKUP($C$433,[77]납품수량!$B$3:$AI$200,T1,FALSE)</f>
        <v>315</v>
      </c>
      <c r="U433" s="74">
        <f>VLOOKUP($C$433,[77]납품수량!$B$3:$AI$200,U1,FALSE)</f>
        <v>315</v>
      </c>
      <c r="V433" s="74">
        <f>VLOOKUP($C$433,[77]납품수량!$B$3:$AI$200,V1,FALSE)</f>
        <v>210</v>
      </c>
      <c r="W433" s="74">
        <f>VLOOKUP($C$433,[77]납품수량!$B$3:$AI$200,W1,FALSE)</f>
        <v>0</v>
      </c>
      <c r="X433" s="74">
        <f>VLOOKUP($C$433,[77]납품수량!$B$3:$AI$200,X1,FALSE)</f>
        <v>0</v>
      </c>
      <c r="Y433" s="74">
        <f>VLOOKUP($C$433,[77]납품수량!$B$3:$AI$200,Y1,FALSE)</f>
        <v>420</v>
      </c>
      <c r="Z433" s="74">
        <f>VLOOKUP($C$433,[77]납품수량!$B$3:$AI$200,Z1,FALSE)</f>
        <v>315</v>
      </c>
      <c r="AA433" s="74">
        <f>VLOOKUP($C$433,[77]납품수량!$B$3:$AI$200,AA1,FALSE)</f>
        <v>315</v>
      </c>
      <c r="AB433" s="74">
        <f>VLOOKUP($C$433,[77]납품수량!$B$3:$AI$200,AB1,FALSE)</f>
        <v>315</v>
      </c>
      <c r="AC433" s="74">
        <f>VLOOKUP($C$433,[77]납품수량!$B$3:$AI$200,AC1,FALSE)</f>
        <v>315</v>
      </c>
      <c r="AD433" s="74">
        <f>VLOOKUP($C$433,[77]납품수량!$B$3:$AI$200,AD1,FALSE)</f>
        <v>0</v>
      </c>
      <c r="AE433" s="74">
        <f>VLOOKUP($C$433,[77]납품수량!$B$3:$AI$200,AE1,FALSE)</f>
        <v>0</v>
      </c>
      <c r="AF433" s="74">
        <f>VLOOKUP($C$433,[77]납품수량!$B$3:$AI$200,AF1,FALSE)</f>
        <v>0</v>
      </c>
      <c r="AG433" s="74">
        <f>VLOOKUP($C$433,[77]납품수량!$B$3:$AI$200,AG1,FALSE)</f>
        <v>0</v>
      </c>
      <c r="AH433" s="74">
        <f>VLOOKUP($C$433,[77]납품수량!$B$3:$AI$200,AH1,FALSE)</f>
        <v>0</v>
      </c>
      <c r="AI433" s="74">
        <f>VLOOKUP($C$433,[77]납품수량!$B$3:$AI$200,AI1,FALSE)</f>
        <v>0</v>
      </c>
      <c r="AJ433" s="74">
        <f>VLOOKUP($C$433,[77]납품수량!$B$3:$AI$200,AJ1,FALSE)</f>
        <v>0</v>
      </c>
      <c r="AK433" s="74">
        <f>VLOOKUP($C$433,[77]납품수량!$B$3:$AI$200,AK1,FALSE)</f>
        <v>0</v>
      </c>
      <c r="AL433" s="74">
        <f>SUM(G433:AK433)</f>
        <v>3150</v>
      </c>
      <c r="AM433" s="61"/>
      <c r="AN433" s="61"/>
      <c r="AO433" s="61"/>
      <c r="AP433" s="61"/>
      <c r="AQ433" s="61"/>
      <c r="AR433" s="61"/>
      <c r="AS433" s="61"/>
      <c r="AT433" s="61"/>
      <c r="AU433" s="61"/>
      <c r="AV433" s="61"/>
      <c r="AW433" s="61"/>
      <c r="AX433" s="61"/>
      <c r="AY433" s="61"/>
      <c r="AZ433" s="61"/>
      <c r="BA433" s="61"/>
      <c r="BB433" s="61"/>
      <c r="BC433" s="61"/>
      <c r="BD433" s="61"/>
      <c r="BE433" s="61"/>
      <c r="BF433" s="61"/>
      <c r="BG433" s="61"/>
      <c r="BH433" s="61"/>
      <c r="BI433" s="61"/>
      <c r="BJ433" s="61"/>
      <c r="BK433" s="61"/>
      <c r="BL433" s="61"/>
      <c r="BM433" s="61"/>
      <c r="BN433" s="61"/>
      <c r="BO433" s="61"/>
      <c r="BP433" s="61"/>
      <c r="BQ433" s="61"/>
      <c r="BR433" s="61"/>
      <c r="BS433" s="61"/>
      <c r="BT433" s="61"/>
      <c r="BU433" s="61"/>
      <c r="BV433" s="61"/>
      <c r="BW433" s="61"/>
      <c r="BX433" s="61"/>
      <c r="BY433" s="61"/>
      <c r="BZ433" s="61"/>
      <c r="CA433" s="61"/>
      <c r="CB433" s="61"/>
      <c r="CC433" s="61"/>
      <c r="CD433" s="61"/>
      <c r="CE433" s="61"/>
      <c r="CF433" s="61"/>
      <c r="CG433" s="61"/>
      <c r="CH433" s="61"/>
      <c r="CI433" s="61"/>
      <c r="CJ433" s="61"/>
      <c r="CK433" s="61"/>
      <c r="CL433" s="61"/>
      <c r="CM433" s="61"/>
      <c r="CN433" s="61"/>
      <c r="CO433" s="61"/>
      <c r="CP433" s="61"/>
      <c r="CQ433" s="61"/>
      <c r="CR433" s="61"/>
      <c r="CS433" s="61"/>
      <c r="CT433" s="61"/>
      <c r="CU433" s="61"/>
      <c r="CV433" s="61"/>
      <c r="CW433" s="61"/>
      <c r="CX433" s="61"/>
      <c r="CY433" s="61"/>
      <c r="CZ433" s="61"/>
      <c r="DA433" s="61"/>
      <c r="DB433" s="61"/>
    </row>
    <row r="434" spans="1:106" s="58" customFormat="1" ht="16.5" customHeight="1">
      <c r="A434" s="70"/>
      <c r="B434" s="767"/>
      <c r="C434" s="751"/>
      <c r="D434" s="753"/>
      <c r="E434" s="753"/>
      <c r="F434" s="719"/>
      <c r="G434" s="74">
        <f>$F$433*G433</f>
        <v>0</v>
      </c>
      <c r="H434" s="74">
        <f t="shared" ref="H434:AK434" si="216">$F$433*H433</f>
        <v>0</v>
      </c>
      <c r="I434" s="74">
        <f t="shared" si="216"/>
        <v>0</v>
      </c>
      <c r="J434" s="74">
        <f t="shared" si="216"/>
        <v>0</v>
      </c>
      <c r="K434" s="74">
        <f t="shared" si="216"/>
        <v>0</v>
      </c>
      <c r="L434" s="74">
        <f t="shared" si="216"/>
        <v>0</v>
      </c>
      <c r="M434" s="74">
        <f t="shared" si="216"/>
        <v>0</v>
      </c>
      <c r="N434" s="74">
        <f t="shared" si="216"/>
        <v>0</v>
      </c>
      <c r="O434" s="74">
        <f t="shared" si="216"/>
        <v>0</v>
      </c>
      <c r="P434" s="74">
        <f t="shared" si="216"/>
        <v>0</v>
      </c>
      <c r="Q434" s="74">
        <f t="shared" si="216"/>
        <v>0</v>
      </c>
      <c r="R434" s="74">
        <f t="shared" si="216"/>
        <v>777735</v>
      </c>
      <c r="S434" s="74">
        <f t="shared" si="216"/>
        <v>777735</v>
      </c>
      <c r="T434" s="74">
        <f t="shared" si="216"/>
        <v>777735</v>
      </c>
      <c r="U434" s="74">
        <f t="shared" si="216"/>
        <v>777735</v>
      </c>
      <c r="V434" s="74">
        <f t="shared" si="216"/>
        <v>518490</v>
      </c>
      <c r="W434" s="74">
        <f t="shared" si="216"/>
        <v>0</v>
      </c>
      <c r="X434" s="74">
        <f t="shared" si="216"/>
        <v>0</v>
      </c>
      <c r="Y434" s="74">
        <f t="shared" si="216"/>
        <v>1036980</v>
      </c>
      <c r="Z434" s="74">
        <f t="shared" si="216"/>
        <v>777735</v>
      </c>
      <c r="AA434" s="74">
        <f t="shared" si="216"/>
        <v>777735</v>
      </c>
      <c r="AB434" s="74">
        <f t="shared" si="216"/>
        <v>777735</v>
      </c>
      <c r="AC434" s="74">
        <f t="shared" si="216"/>
        <v>777735</v>
      </c>
      <c r="AD434" s="74">
        <f t="shared" si="216"/>
        <v>0</v>
      </c>
      <c r="AE434" s="74">
        <f t="shared" si="216"/>
        <v>0</v>
      </c>
      <c r="AF434" s="74">
        <f t="shared" si="216"/>
        <v>0</v>
      </c>
      <c r="AG434" s="74">
        <f t="shared" si="216"/>
        <v>0</v>
      </c>
      <c r="AH434" s="74">
        <f t="shared" si="216"/>
        <v>0</v>
      </c>
      <c r="AI434" s="74">
        <f t="shared" si="216"/>
        <v>0</v>
      </c>
      <c r="AJ434" s="74">
        <f t="shared" si="216"/>
        <v>0</v>
      </c>
      <c r="AK434" s="74">
        <f t="shared" si="216"/>
        <v>0</v>
      </c>
      <c r="AL434" s="74">
        <f>F433*AL433</f>
        <v>7777350</v>
      </c>
      <c r="AM434" s="61"/>
      <c r="AN434" s="61"/>
      <c r="AO434" s="61"/>
      <c r="AP434" s="61"/>
      <c r="AQ434" s="61"/>
      <c r="AR434" s="61"/>
      <c r="AS434" s="61"/>
      <c r="AT434" s="61"/>
      <c r="AU434" s="61"/>
      <c r="AV434" s="61"/>
      <c r="AW434" s="61"/>
      <c r="AX434" s="61"/>
      <c r="AY434" s="61"/>
      <c r="AZ434" s="61"/>
      <c r="BA434" s="61"/>
      <c r="BB434" s="61"/>
      <c r="BC434" s="61"/>
      <c r="BD434" s="61"/>
      <c r="BE434" s="61"/>
      <c r="BF434" s="61"/>
      <c r="BG434" s="61"/>
      <c r="BH434" s="61"/>
      <c r="BI434" s="61"/>
      <c r="BJ434" s="61"/>
      <c r="BK434" s="61"/>
      <c r="BL434" s="61"/>
      <c r="BM434" s="61"/>
      <c r="BN434" s="61"/>
      <c r="BO434" s="61"/>
      <c r="BP434" s="61"/>
      <c r="BQ434" s="61"/>
      <c r="BR434" s="61"/>
      <c r="BS434" s="61"/>
      <c r="BT434" s="61"/>
      <c r="BU434" s="61"/>
      <c r="BV434" s="61"/>
      <c r="BW434" s="61"/>
      <c r="BX434" s="61"/>
      <c r="BY434" s="61"/>
      <c r="BZ434" s="61"/>
      <c r="CA434" s="61"/>
      <c r="CB434" s="61"/>
      <c r="CC434" s="61"/>
      <c r="CD434" s="61"/>
      <c r="CE434" s="61"/>
      <c r="CF434" s="61"/>
      <c r="CG434" s="61"/>
      <c r="CH434" s="61"/>
      <c r="CI434" s="61"/>
      <c r="CJ434" s="61"/>
      <c r="CK434" s="61"/>
      <c r="CL434" s="61"/>
      <c r="CM434" s="61"/>
      <c r="CN434" s="61"/>
      <c r="CO434" s="61"/>
      <c r="CP434" s="61"/>
      <c r="CQ434" s="61"/>
      <c r="CR434" s="61"/>
      <c r="CS434" s="61"/>
      <c r="CT434" s="61"/>
      <c r="CU434" s="61"/>
      <c r="CV434" s="61"/>
      <c r="CW434" s="61"/>
      <c r="CX434" s="61"/>
      <c r="CY434" s="61"/>
      <c r="CZ434" s="61"/>
      <c r="DA434" s="61"/>
      <c r="DB434" s="61"/>
    </row>
    <row r="435" spans="1:106" s="58" customFormat="1" ht="16.5" customHeight="1">
      <c r="A435" s="70" t="s">
        <v>425</v>
      </c>
      <c r="B435" s="767"/>
      <c r="C435" s="742" t="s">
        <v>620</v>
      </c>
      <c r="D435" s="744" t="str">
        <f>[76]납품수량!C115</f>
        <v xml:space="preserve">GLASS REINFORCEMENT                         </v>
      </c>
      <c r="E435" s="744" t="str">
        <f>[76]납품수량!D115</f>
        <v>SU2 LWB FRT</v>
      </c>
      <c r="F435" s="718">
        <f>VLOOKUP(C435,'[72]납품수량(영업)'!$C$3:$F$260,4,FALSE)</f>
        <v>9240</v>
      </c>
      <c r="G435" s="74">
        <f>VLOOKUP($C$435,[77]납품수량!$B$3:$AI$200,G1,FALSE)</f>
        <v>0</v>
      </c>
      <c r="H435" s="74">
        <f>VLOOKUP($C$435,[77]납품수량!$B$3:$AI$200,H1,FALSE)</f>
        <v>0</v>
      </c>
      <c r="I435" s="74">
        <f>VLOOKUP($C$435,[77]납품수량!$B$3:$AI$200,I1,FALSE)</f>
        <v>0</v>
      </c>
      <c r="J435" s="74">
        <f>VLOOKUP($C$435,[77]납품수량!$B$3:$AI$200,J1,FALSE)</f>
        <v>0</v>
      </c>
      <c r="K435" s="74">
        <f>VLOOKUP($C$435,[77]납품수량!$B$3:$AI$200,K1,FALSE)</f>
        <v>0</v>
      </c>
      <c r="L435" s="74">
        <f>VLOOKUP($C$435,[77]납품수량!$B$3:$AI$200,L1,FALSE)</f>
        <v>0</v>
      </c>
      <c r="M435" s="74">
        <f>VLOOKUP($C$435,[77]납품수량!$B$3:$AI$200,M1,FALSE)</f>
        <v>60</v>
      </c>
      <c r="N435" s="74">
        <f>VLOOKUP($C$435,[77]납품수량!$B$3:$AI$200,N1,FALSE)</f>
        <v>0</v>
      </c>
      <c r="O435" s="74">
        <f>VLOOKUP($C$435,[77]납품수량!$B$3:$AI$200,O1,FALSE)</f>
        <v>0</v>
      </c>
      <c r="P435" s="74">
        <f>VLOOKUP($C$435,[77]납품수량!$B$3:$AI$200,P1,FALSE)</f>
        <v>0</v>
      </c>
      <c r="Q435" s="74">
        <f>VLOOKUP($C$435,[77]납품수량!$B$3:$AI$200,Q1,FALSE)</f>
        <v>0</v>
      </c>
      <c r="R435" s="74">
        <f>VLOOKUP($C$435,[77]납품수량!$B$3:$AI$200,R1,FALSE)</f>
        <v>0</v>
      </c>
      <c r="S435" s="74">
        <f>VLOOKUP($C$435,[77]납품수량!$B$3:$AI$200,S1,FALSE)</f>
        <v>0</v>
      </c>
      <c r="T435" s="74">
        <f>VLOOKUP($C$435,[77]납품수량!$B$3:$AI$200,T1,FALSE)</f>
        <v>0</v>
      </c>
      <c r="U435" s="74">
        <f>VLOOKUP($C$435,[77]납품수량!$B$3:$AI$200,U1,FALSE)</f>
        <v>600</v>
      </c>
      <c r="V435" s="74">
        <f>VLOOKUP($C$435,[77]납품수량!$B$3:$AI$200,V1,FALSE)</f>
        <v>300</v>
      </c>
      <c r="W435" s="74">
        <f>VLOOKUP($C$435,[77]납품수량!$B$3:$AI$200,W1,FALSE)</f>
        <v>0</v>
      </c>
      <c r="X435" s="74">
        <f>VLOOKUP($C$435,[77]납품수량!$B$3:$AI$200,X1,FALSE)</f>
        <v>0</v>
      </c>
      <c r="Y435" s="74">
        <f>VLOOKUP($C$435,[77]납품수량!$B$3:$AI$200,Y1,FALSE)</f>
        <v>240</v>
      </c>
      <c r="Z435" s="74">
        <f>VLOOKUP($C$435,[77]납품수량!$B$3:$AI$200,Z1,FALSE)</f>
        <v>360</v>
      </c>
      <c r="AA435" s="74">
        <f>VLOOKUP($C$435,[77]납품수량!$B$3:$AI$200,AA1,FALSE)</f>
        <v>120</v>
      </c>
      <c r="AB435" s="74">
        <f>VLOOKUP($C$435,[77]납품수량!$B$3:$AI$200,AB1,FALSE)</f>
        <v>0</v>
      </c>
      <c r="AC435" s="74">
        <f>VLOOKUP($C$435,[77]납품수량!$B$3:$AI$200,AC1,FALSE)</f>
        <v>0</v>
      </c>
      <c r="AD435" s="74">
        <f>VLOOKUP($C$435,[77]납품수량!$B$3:$AI$200,AD1,FALSE)</f>
        <v>0</v>
      </c>
      <c r="AE435" s="74">
        <f>VLOOKUP($C$435,[77]납품수량!$B$3:$AI$200,AE1,FALSE)</f>
        <v>0</v>
      </c>
      <c r="AF435" s="74">
        <f>VLOOKUP($C$435,[77]납품수량!$B$3:$AI$200,AF1,FALSE)</f>
        <v>0</v>
      </c>
      <c r="AG435" s="74">
        <f>VLOOKUP($C$435,[77]납품수량!$B$3:$AI$200,AG1,FALSE)</f>
        <v>0</v>
      </c>
      <c r="AH435" s="74">
        <f>VLOOKUP($C$435,[77]납품수량!$B$3:$AI$200,AH1,FALSE)</f>
        <v>0</v>
      </c>
      <c r="AI435" s="74">
        <f>VLOOKUP($C$435,[77]납품수량!$B$3:$AI$200,AI1,FALSE)</f>
        <v>0</v>
      </c>
      <c r="AJ435" s="74">
        <f>VLOOKUP($C$435,[77]납품수량!$B$3:$AI$200,AJ1,FALSE)</f>
        <v>0</v>
      </c>
      <c r="AK435" s="74">
        <f>VLOOKUP($C$435,[77]납품수량!$B$3:$AI$200,AK1,FALSE)</f>
        <v>0</v>
      </c>
      <c r="AL435" s="74">
        <f>SUM(G435:AK435)</f>
        <v>1680</v>
      </c>
      <c r="AM435" s="61"/>
      <c r="AN435" s="61"/>
      <c r="AO435" s="61"/>
      <c r="AP435" s="61"/>
      <c r="AQ435" s="61"/>
      <c r="AR435" s="61"/>
      <c r="AS435" s="61"/>
      <c r="AT435" s="61"/>
      <c r="AU435" s="61"/>
      <c r="AV435" s="61"/>
      <c r="AW435" s="61"/>
      <c r="AX435" s="61"/>
      <c r="AY435" s="61"/>
      <c r="AZ435" s="61"/>
      <c r="BA435" s="61"/>
      <c r="BB435" s="61"/>
      <c r="BC435" s="61"/>
      <c r="BD435" s="61"/>
      <c r="BE435" s="61"/>
      <c r="BF435" s="61"/>
      <c r="BG435" s="61"/>
      <c r="BH435" s="61"/>
      <c r="BI435" s="61"/>
      <c r="BJ435" s="61"/>
      <c r="BK435" s="61"/>
      <c r="BL435" s="61"/>
      <c r="BM435" s="61"/>
      <c r="BN435" s="61"/>
      <c r="BO435" s="61"/>
      <c r="BP435" s="61"/>
      <c r="BQ435" s="61"/>
      <c r="BR435" s="61"/>
      <c r="BS435" s="61"/>
      <c r="BT435" s="61"/>
      <c r="BU435" s="61"/>
      <c r="BV435" s="61"/>
      <c r="BW435" s="61"/>
      <c r="BX435" s="61"/>
      <c r="BY435" s="61"/>
      <c r="BZ435" s="61"/>
      <c r="CA435" s="61"/>
      <c r="CB435" s="61"/>
      <c r="CC435" s="61"/>
      <c r="CD435" s="61"/>
      <c r="CE435" s="61"/>
      <c r="CF435" s="61"/>
      <c r="CG435" s="61"/>
      <c r="CH435" s="61"/>
      <c r="CI435" s="61"/>
      <c r="CJ435" s="61"/>
      <c r="CK435" s="61"/>
      <c r="CL435" s="61"/>
      <c r="CM435" s="61"/>
      <c r="CN435" s="61"/>
      <c r="CO435" s="61"/>
      <c r="CP435" s="61"/>
      <c r="CQ435" s="61"/>
      <c r="CR435" s="61"/>
      <c r="CS435" s="61"/>
      <c r="CT435" s="61"/>
      <c r="CU435" s="61"/>
      <c r="CV435" s="61"/>
      <c r="CW435" s="61"/>
      <c r="CX435" s="61"/>
      <c r="CY435" s="61"/>
      <c r="CZ435" s="61"/>
      <c r="DA435" s="61"/>
      <c r="DB435" s="61"/>
    </row>
    <row r="436" spans="1:106" s="58" customFormat="1" ht="16.5" customHeight="1">
      <c r="A436" s="70"/>
      <c r="B436" s="767"/>
      <c r="C436" s="743"/>
      <c r="D436" s="745"/>
      <c r="E436" s="745"/>
      <c r="F436" s="719"/>
      <c r="G436" s="74">
        <f>$F$435*G435</f>
        <v>0</v>
      </c>
      <c r="H436" s="74">
        <f t="shared" ref="H436:AK436" si="217">$F$435*H435</f>
        <v>0</v>
      </c>
      <c r="I436" s="74">
        <f t="shared" si="217"/>
        <v>0</v>
      </c>
      <c r="J436" s="74">
        <f t="shared" si="217"/>
        <v>0</v>
      </c>
      <c r="K436" s="74">
        <f t="shared" si="217"/>
        <v>0</v>
      </c>
      <c r="L436" s="74">
        <f t="shared" si="217"/>
        <v>0</v>
      </c>
      <c r="M436" s="74">
        <f t="shared" si="217"/>
        <v>554400</v>
      </c>
      <c r="N436" s="74">
        <f t="shared" si="217"/>
        <v>0</v>
      </c>
      <c r="O436" s="74">
        <f t="shared" si="217"/>
        <v>0</v>
      </c>
      <c r="P436" s="74">
        <f t="shared" si="217"/>
        <v>0</v>
      </c>
      <c r="Q436" s="74">
        <f t="shared" si="217"/>
        <v>0</v>
      </c>
      <c r="R436" s="74">
        <f t="shared" si="217"/>
        <v>0</v>
      </c>
      <c r="S436" s="74">
        <f t="shared" si="217"/>
        <v>0</v>
      </c>
      <c r="T436" s="74">
        <f t="shared" si="217"/>
        <v>0</v>
      </c>
      <c r="U436" s="74">
        <f t="shared" si="217"/>
        <v>5544000</v>
      </c>
      <c r="V436" s="74">
        <f t="shared" si="217"/>
        <v>2772000</v>
      </c>
      <c r="W436" s="74">
        <f t="shared" si="217"/>
        <v>0</v>
      </c>
      <c r="X436" s="74">
        <f t="shared" si="217"/>
        <v>0</v>
      </c>
      <c r="Y436" s="74">
        <f t="shared" si="217"/>
        <v>2217600</v>
      </c>
      <c r="Z436" s="74">
        <f t="shared" si="217"/>
        <v>3326400</v>
      </c>
      <c r="AA436" s="74">
        <f t="shared" si="217"/>
        <v>1108800</v>
      </c>
      <c r="AB436" s="74">
        <f t="shared" si="217"/>
        <v>0</v>
      </c>
      <c r="AC436" s="74">
        <f t="shared" si="217"/>
        <v>0</v>
      </c>
      <c r="AD436" s="74">
        <f t="shared" si="217"/>
        <v>0</v>
      </c>
      <c r="AE436" s="74">
        <f t="shared" si="217"/>
        <v>0</v>
      </c>
      <c r="AF436" s="74">
        <f t="shared" si="217"/>
        <v>0</v>
      </c>
      <c r="AG436" s="74">
        <f t="shared" si="217"/>
        <v>0</v>
      </c>
      <c r="AH436" s="74">
        <f t="shared" si="217"/>
        <v>0</v>
      </c>
      <c r="AI436" s="74">
        <f t="shared" si="217"/>
        <v>0</v>
      </c>
      <c r="AJ436" s="74">
        <f t="shared" si="217"/>
        <v>0</v>
      </c>
      <c r="AK436" s="74">
        <f t="shared" si="217"/>
        <v>0</v>
      </c>
      <c r="AL436" s="74">
        <f>F435*AL435</f>
        <v>15523200</v>
      </c>
      <c r="AM436" s="61"/>
      <c r="AN436" s="61"/>
      <c r="AO436" s="61"/>
      <c r="AP436" s="61"/>
      <c r="AQ436" s="61"/>
      <c r="AR436" s="61"/>
      <c r="AS436" s="61"/>
      <c r="AT436" s="61"/>
      <c r="AU436" s="61"/>
      <c r="AV436" s="61"/>
      <c r="AW436" s="61"/>
      <c r="AX436" s="61"/>
      <c r="AY436" s="61"/>
      <c r="AZ436" s="61"/>
      <c r="BA436" s="61"/>
      <c r="BB436" s="61"/>
      <c r="BC436" s="61"/>
      <c r="BD436" s="61"/>
      <c r="BE436" s="61"/>
      <c r="BF436" s="61"/>
      <c r="BG436" s="61"/>
      <c r="BH436" s="61"/>
      <c r="BI436" s="61"/>
      <c r="BJ436" s="61"/>
      <c r="BK436" s="61"/>
      <c r="BL436" s="61"/>
      <c r="BM436" s="61"/>
      <c r="BN436" s="61"/>
      <c r="BO436" s="61"/>
      <c r="BP436" s="61"/>
      <c r="BQ436" s="61"/>
      <c r="BR436" s="61"/>
      <c r="BS436" s="61"/>
      <c r="BT436" s="61"/>
      <c r="BU436" s="61"/>
      <c r="BV436" s="61"/>
      <c r="BW436" s="61"/>
      <c r="BX436" s="61"/>
      <c r="BY436" s="61"/>
      <c r="BZ436" s="61"/>
      <c r="CA436" s="61"/>
      <c r="CB436" s="61"/>
      <c r="CC436" s="61"/>
      <c r="CD436" s="61"/>
      <c r="CE436" s="61"/>
      <c r="CF436" s="61"/>
      <c r="CG436" s="61"/>
      <c r="CH436" s="61"/>
      <c r="CI436" s="61"/>
      <c r="CJ436" s="61"/>
      <c r="CK436" s="61"/>
      <c r="CL436" s="61"/>
      <c r="CM436" s="61"/>
      <c r="CN436" s="61"/>
      <c r="CO436" s="61"/>
      <c r="CP436" s="61"/>
      <c r="CQ436" s="61"/>
      <c r="CR436" s="61"/>
      <c r="CS436" s="61"/>
      <c r="CT436" s="61"/>
      <c r="CU436" s="61"/>
      <c r="CV436" s="61"/>
      <c r="CW436" s="61"/>
      <c r="CX436" s="61"/>
      <c r="CY436" s="61"/>
      <c r="CZ436" s="61"/>
      <c r="DA436" s="61"/>
      <c r="DB436" s="61"/>
    </row>
    <row r="437" spans="1:106" s="58" customFormat="1" ht="16.5" customHeight="1">
      <c r="A437" s="70" t="s">
        <v>425</v>
      </c>
      <c r="B437" s="767"/>
      <c r="C437" s="742" t="s">
        <v>621</v>
      </c>
      <c r="D437" s="744" t="str">
        <f>[76]납품수량!C116</f>
        <v xml:space="preserve">GLASS REINFORCEMENT REAR                    </v>
      </c>
      <c r="E437" s="744" t="str">
        <f>[76]납품수량!D116</f>
        <v>SU2 LWB REAR</v>
      </c>
      <c r="F437" s="718">
        <f>VLOOKUP(C437,'[72]납품수량(영업)'!$C$3:$F$260,4,FALSE)</f>
        <v>7645</v>
      </c>
      <c r="G437" s="74">
        <f>VLOOKUP($C$437,[77]납품수량!$B$3:$AI$200,G1,FALSE)</f>
        <v>0</v>
      </c>
      <c r="H437" s="74">
        <f>VLOOKUP($C$437,[77]납품수량!$B$3:$AI$200,H1,FALSE)</f>
        <v>480</v>
      </c>
      <c r="I437" s="74">
        <f>VLOOKUP($C$437,[77]납품수량!$B$3:$AI$200,I1,FALSE)</f>
        <v>0</v>
      </c>
      <c r="J437" s="74">
        <f>VLOOKUP($C$437,[77]납품수량!$B$3:$AI$200,J1,FALSE)</f>
        <v>0</v>
      </c>
      <c r="K437" s="74">
        <f>VLOOKUP($C$437,[77]납품수량!$B$3:$AI$200,K1,FALSE)</f>
        <v>0</v>
      </c>
      <c r="L437" s="74">
        <f>VLOOKUP($C$437,[77]납품수량!$B$3:$AI$200,L1,FALSE)</f>
        <v>0</v>
      </c>
      <c r="M437" s="74">
        <f>VLOOKUP($C$437,[77]납품수량!$B$3:$AI$200,M1,FALSE)</f>
        <v>0</v>
      </c>
      <c r="N437" s="74">
        <f>VLOOKUP($C$437,[77]납품수량!$B$3:$AI$200,N1,FALSE)</f>
        <v>0</v>
      </c>
      <c r="O437" s="74">
        <f>VLOOKUP($C$437,[77]납품수량!$B$3:$AI$200,O1,FALSE)</f>
        <v>0</v>
      </c>
      <c r="P437" s="74">
        <f>VLOOKUP($C$437,[77]납품수량!$B$3:$AI$200,P1,FALSE)</f>
        <v>0</v>
      </c>
      <c r="Q437" s="74">
        <f>VLOOKUP($C$437,[77]납품수량!$B$3:$AI$200,Q1,FALSE)</f>
        <v>0</v>
      </c>
      <c r="R437" s="74">
        <f>VLOOKUP($C$437,[77]납품수량!$B$3:$AI$200,R1,FALSE)</f>
        <v>0</v>
      </c>
      <c r="S437" s="74">
        <f>VLOOKUP($C$437,[77]납품수량!$B$3:$AI$200,S1,FALSE)</f>
        <v>0</v>
      </c>
      <c r="T437" s="74">
        <f>VLOOKUP($C$437,[77]납품수량!$B$3:$AI$200,T1,FALSE)</f>
        <v>0</v>
      </c>
      <c r="U437" s="74">
        <f>VLOOKUP($C$437,[77]납품수량!$B$3:$AI$200,U1,FALSE)</f>
        <v>660</v>
      </c>
      <c r="V437" s="74">
        <f>VLOOKUP($C$437,[77]납품수량!$B$3:$AI$200,V1,FALSE)</f>
        <v>300</v>
      </c>
      <c r="W437" s="74">
        <f>VLOOKUP($C$437,[77]납품수량!$B$3:$AI$200,W1,FALSE)</f>
        <v>0</v>
      </c>
      <c r="X437" s="74">
        <f>VLOOKUP($C$437,[77]납품수량!$B$3:$AI$200,X1,FALSE)</f>
        <v>0</v>
      </c>
      <c r="Y437" s="74">
        <f>VLOOKUP($C$437,[77]납품수량!$B$3:$AI$200,Y1,FALSE)</f>
        <v>180</v>
      </c>
      <c r="Z437" s="74">
        <f>VLOOKUP($C$437,[77]납품수량!$B$3:$AI$200,Z1,FALSE)</f>
        <v>300</v>
      </c>
      <c r="AA437" s="74">
        <f>VLOOKUP($C$437,[77]납품수량!$B$3:$AI$200,AA1,FALSE)</f>
        <v>360</v>
      </c>
      <c r="AB437" s="74">
        <f>VLOOKUP($C$437,[77]납품수량!$B$3:$AI$200,AB1,FALSE)</f>
        <v>0</v>
      </c>
      <c r="AC437" s="74">
        <f>VLOOKUP($C$437,[77]납품수량!$B$3:$AI$200,AC1,FALSE)</f>
        <v>0</v>
      </c>
      <c r="AD437" s="74">
        <f>VLOOKUP($C$437,[77]납품수량!$B$3:$AI$200,AD1,FALSE)</f>
        <v>0</v>
      </c>
      <c r="AE437" s="74">
        <f>VLOOKUP($C$437,[77]납품수량!$B$3:$AI$200,AE1,FALSE)</f>
        <v>0</v>
      </c>
      <c r="AF437" s="74">
        <f>VLOOKUP($C$437,[77]납품수량!$B$3:$AI$200,AF1,FALSE)</f>
        <v>0</v>
      </c>
      <c r="AG437" s="74">
        <f>VLOOKUP($C$437,[77]납품수량!$B$3:$AI$200,AG1,FALSE)</f>
        <v>0</v>
      </c>
      <c r="AH437" s="74">
        <f>VLOOKUP($C$437,[77]납품수량!$B$3:$AI$200,AH1,FALSE)</f>
        <v>0</v>
      </c>
      <c r="AI437" s="74">
        <f>VLOOKUP($C$437,[77]납품수량!$B$3:$AI$200,AI1,FALSE)</f>
        <v>0</v>
      </c>
      <c r="AJ437" s="74">
        <f>VLOOKUP($C$437,[77]납품수량!$B$3:$AI$200,AJ1,FALSE)</f>
        <v>0</v>
      </c>
      <c r="AK437" s="74">
        <f>VLOOKUP($C$437,[77]납품수량!$B$3:$AI$200,AK1,FALSE)</f>
        <v>0</v>
      </c>
      <c r="AL437" s="74">
        <f>SUM(G437:AK437)</f>
        <v>2280</v>
      </c>
      <c r="AM437" s="61"/>
      <c r="AN437" s="61"/>
      <c r="AO437" s="61"/>
      <c r="AP437" s="61"/>
      <c r="AQ437" s="61"/>
      <c r="AR437" s="61"/>
      <c r="AS437" s="61"/>
      <c r="AT437" s="61"/>
      <c r="AU437" s="61"/>
      <c r="AV437" s="61"/>
      <c r="AW437" s="61"/>
      <c r="AX437" s="61"/>
      <c r="AY437" s="61"/>
      <c r="AZ437" s="61"/>
      <c r="BA437" s="61"/>
      <c r="BB437" s="61"/>
      <c r="BC437" s="61"/>
      <c r="BD437" s="61"/>
      <c r="BE437" s="61"/>
      <c r="BF437" s="61"/>
      <c r="BG437" s="61"/>
      <c r="BH437" s="61"/>
      <c r="BI437" s="61"/>
      <c r="BJ437" s="61"/>
      <c r="BK437" s="61"/>
      <c r="BL437" s="61"/>
      <c r="BM437" s="61"/>
      <c r="BN437" s="61"/>
      <c r="BO437" s="61"/>
      <c r="BP437" s="61"/>
      <c r="BQ437" s="61"/>
      <c r="BR437" s="61"/>
      <c r="BS437" s="61"/>
      <c r="BT437" s="61"/>
      <c r="BU437" s="61"/>
      <c r="BV437" s="61"/>
      <c r="BW437" s="61"/>
      <c r="BX437" s="61"/>
      <c r="BY437" s="61"/>
      <c r="BZ437" s="61"/>
      <c r="CA437" s="61"/>
      <c r="CB437" s="61"/>
      <c r="CC437" s="61"/>
      <c r="CD437" s="61"/>
      <c r="CE437" s="61"/>
      <c r="CF437" s="61"/>
      <c r="CG437" s="61"/>
      <c r="CH437" s="61"/>
      <c r="CI437" s="61"/>
      <c r="CJ437" s="61"/>
      <c r="CK437" s="61"/>
      <c r="CL437" s="61"/>
      <c r="CM437" s="61"/>
      <c r="CN437" s="61"/>
      <c r="CO437" s="61"/>
      <c r="CP437" s="61"/>
      <c r="CQ437" s="61"/>
      <c r="CR437" s="61"/>
      <c r="CS437" s="61"/>
      <c r="CT437" s="61"/>
      <c r="CU437" s="61"/>
      <c r="CV437" s="61"/>
      <c r="CW437" s="61"/>
      <c r="CX437" s="61"/>
      <c r="CY437" s="61"/>
      <c r="CZ437" s="61"/>
      <c r="DA437" s="61"/>
      <c r="DB437" s="61"/>
    </row>
    <row r="438" spans="1:106" s="58" customFormat="1" ht="16.5" customHeight="1">
      <c r="A438" s="70"/>
      <c r="B438" s="767"/>
      <c r="C438" s="743"/>
      <c r="D438" s="745"/>
      <c r="E438" s="745"/>
      <c r="F438" s="719"/>
      <c r="G438" s="74">
        <f>$F$437*G437</f>
        <v>0</v>
      </c>
      <c r="H438" s="74">
        <f t="shared" ref="H438:AK438" si="218">$F$437*H437</f>
        <v>3669600</v>
      </c>
      <c r="I438" s="74">
        <f t="shared" si="218"/>
        <v>0</v>
      </c>
      <c r="J438" s="74">
        <f t="shared" si="218"/>
        <v>0</v>
      </c>
      <c r="K438" s="74">
        <f t="shared" si="218"/>
        <v>0</v>
      </c>
      <c r="L438" s="74">
        <f t="shared" si="218"/>
        <v>0</v>
      </c>
      <c r="M438" s="74">
        <f t="shared" si="218"/>
        <v>0</v>
      </c>
      <c r="N438" s="74">
        <f t="shared" si="218"/>
        <v>0</v>
      </c>
      <c r="O438" s="74">
        <f t="shared" si="218"/>
        <v>0</v>
      </c>
      <c r="P438" s="74">
        <f t="shared" si="218"/>
        <v>0</v>
      </c>
      <c r="Q438" s="74">
        <f t="shared" si="218"/>
        <v>0</v>
      </c>
      <c r="R438" s="74">
        <f t="shared" si="218"/>
        <v>0</v>
      </c>
      <c r="S438" s="74">
        <f t="shared" si="218"/>
        <v>0</v>
      </c>
      <c r="T438" s="74">
        <f t="shared" si="218"/>
        <v>0</v>
      </c>
      <c r="U438" s="74">
        <f t="shared" si="218"/>
        <v>5045700</v>
      </c>
      <c r="V438" s="74">
        <f t="shared" si="218"/>
        <v>2293500</v>
      </c>
      <c r="W438" s="74">
        <f t="shared" si="218"/>
        <v>0</v>
      </c>
      <c r="X438" s="74">
        <f t="shared" si="218"/>
        <v>0</v>
      </c>
      <c r="Y438" s="74">
        <f t="shared" si="218"/>
        <v>1376100</v>
      </c>
      <c r="Z438" s="74">
        <f t="shared" si="218"/>
        <v>2293500</v>
      </c>
      <c r="AA438" s="74">
        <f t="shared" si="218"/>
        <v>2752200</v>
      </c>
      <c r="AB438" s="74">
        <f t="shared" si="218"/>
        <v>0</v>
      </c>
      <c r="AC438" s="74">
        <f t="shared" si="218"/>
        <v>0</v>
      </c>
      <c r="AD438" s="74">
        <f t="shared" si="218"/>
        <v>0</v>
      </c>
      <c r="AE438" s="74">
        <f t="shared" si="218"/>
        <v>0</v>
      </c>
      <c r="AF438" s="74">
        <f t="shared" si="218"/>
        <v>0</v>
      </c>
      <c r="AG438" s="74">
        <f t="shared" si="218"/>
        <v>0</v>
      </c>
      <c r="AH438" s="74">
        <f t="shared" si="218"/>
        <v>0</v>
      </c>
      <c r="AI438" s="74">
        <f t="shared" si="218"/>
        <v>0</v>
      </c>
      <c r="AJ438" s="74">
        <f t="shared" si="218"/>
        <v>0</v>
      </c>
      <c r="AK438" s="74">
        <f t="shared" si="218"/>
        <v>0</v>
      </c>
      <c r="AL438" s="74">
        <f>F437*AL437</f>
        <v>17430600</v>
      </c>
      <c r="AM438" s="61"/>
      <c r="AN438" s="61"/>
      <c r="AO438" s="61"/>
      <c r="AP438" s="61"/>
      <c r="AQ438" s="61"/>
      <c r="AR438" s="61"/>
      <c r="AS438" s="61"/>
      <c r="AT438" s="61"/>
      <c r="AU438" s="61"/>
      <c r="AV438" s="61"/>
      <c r="AW438" s="61"/>
      <c r="AX438" s="61"/>
      <c r="AY438" s="61"/>
      <c r="AZ438" s="61"/>
      <c r="BA438" s="61"/>
      <c r="BB438" s="61"/>
      <c r="BC438" s="61"/>
      <c r="BD438" s="61"/>
      <c r="BE438" s="61"/>
      <c r="BF438" s="61"/>
      <c r="BG438" s="61"/>
      <c r="BH438" s="61"/>
      <c r="BI438" s="61"/>
      <c r="BJ438" s="61"/>
      <c r="BK438" s="61"/>
      <c r="BL438" s="61"/>
      <c r="BM438" s="61"/>
      <c r="BN438" s="61"/>
      <c r="BO438" s="61"/>
      <c r="BP438" s="61"/>
      <c r="BQ438" s="61"/>
      <c r="BR438" s="61"/>
      <c r="BS438" s="61"/>
      <c r="BT438" s="61"/>
      <c r="BU438" s="61"/>
      <c r="BV438" s="61"/>
      <c r="BW438" s="61"/>
      <c r="BX438" s="61"/>
      <c r="BY438" s="61"/>
      <c r="BZ438" s="61"/>
      <c r="CA438" s="61"/>
      <c r="CB438" s="61"/>
      <c r="CC438" s="61"/>
      <c r="CD438" s="61"/>
      <c r="CE438" s="61"/>
      <c r="CF438" s="61"/>
      <c r="CG438" s="61"/>
      <c r="CH438" s="61"/>
      <c r="CI438" s="61"/>
      <c r="CJ438" s="61"/>
      <c r="CK438" s="61"/>
      <c r="CL438" s="61"/>
      <c r="CM438" s="61"/>
      <c r="CN438" s="61"/>
      <c r="CO438" s="61"/>
      <c r="CP438" s="61"/>
      <c r="CQ438" s="61"/>
      <c r="CR438" s="61"/>
      <c r="CS438" s="61"/>
      <c r="CT438" s="61"/>
      <c r="CU438" s="61"/>
      <c r="CV438" s="61"/>
      <c r="CW438" s="61"/>
      <c r="CX438" s="61"/>
      <c r="CY438" s="61"/>
      <c r="CZ438" s="61"/>
      <c r="DA438" s="61"/>
      <c r="DB438" s="61"/>
    </row>
    <row r="439" spans="1:106" s="58" customFormat="1" ht="16.5" customHeight="1">
      <c r="A439" s="70" t="s">
        <v>425</v>
      </c>
      <c r="B439" s="767"/>
      <c r="C439" s="724" t="s">
        <v>622</v>
      </c>
      <c r="D439" s="718" t="str">
        <f>[76]납품수량!C117</f>
        <v xml:space="preserve">ROLLO COVER ASSY                            </v>
      </c>
      <c r="E439" s="718" t="str">
        <f>[76]납품수량!D117</f>
        <v>SU2 LWB</v>
      </c>
      <c r="F439" s="718">
        <f>VLOOKUP(C439,'[72]납품수량(영업)'!$C$3:$F$260,4,FALSE)</f>
        <v>0</v>
      </c>
      <c r="G439" s="74">
        <f>VLOOKUP($C$439,[77]납품수량!$B$3:$AI$200,G1,FALSE)</f>
        <v>0</v>
      </c>
      <c r="H439" s="74">
        <f>VLOOKUP($C$439,[77]납품수량!$B$3:$AI$200,H1,FALSE)</f>
        <v>0</v>
      </c>
      <c r="I439" s="74">
        <f>VLOOKUP($C$439,[77]납품수량!$B$3:$AI$200,I1,FALSE)</f>
        <v>0</v>
      </c>
      <c r="J439" s="74">
        <f>VLOOKUP($C$439,[77]납품수량!$B$3:$AI$200,J1,FALSE)</f>
        <v>0</v>
      </c>
      <c r="K439" s="74">
        <f>VLOOKUP($C$439,[77]납품수량!$B$3:$AI$200,K1,FALSE)</f>
        <v>0</v>
      </c>
      <c r="L439" s="74">
        <f>VLOOKUP($C$439,[77]납품수량!$B$3:$AI$200,L1,FALSE)</f>
        <v>0</v>
      </c>
      <c r="M439" s="74">
        <f>VLOOKUP($C$439,[77]납품수량!$B$3:$AI$200,M1,FALSE)</f>
        <v>0</v>
      </c>
      <c r="N439" s="74">
        <f>VLOOKUP($C$439,[77]납품수량!$B$3:$AI$200,N1,FALSE)</f>
        <v>0</v>
      </c>
      <c r="O439" s="74">
        <f>VLOOKUP($C$439,[77]납품수량!$B$3:$AI$200,O1,FALSE)</f>
        <v>0</v>
      </c>
      <c r="P439" s="74">
        <f>VLOOKUP($C$439,[77]납품수량!$B$3:$AI$200,P1,FALSE)</f>
        <v>0</v>
      </c>
      <c r="Q439" s="74">
        <f>VLOOKUP($C$439,[77]납품수량!$B$3:$AI$200,Q1,FALSE)</f>
        <v>0</v>
      </c>
      <c r="R439" s="74">
        <f>VLOOKUP($C$439,[77]납품수량!$B$3:$AI$200,R1,FALSE)</f>
        <v>0</v>
      </c>
      <c r="S439" s="74">
        <f>VLOOKUP($C$439,[77]납품수량!$B$3:$AI$200,S1,FALSE)</f>
        <v>0</v>
      </c>
      <c r="T439" s="74">
        <f>VLOOKUP($C$439,[77]납품수량!$B$3:$AI$200,T1,FALSE)</f>
        <v>0</v>
      </c>
      <c r="U439" s="74">
        <f>VLOOKUP($C$439,[77]납품수량!$B$3:$AI$200,U1,FALSE)</f>
        <v>0</v>
      </c>
      <c r="V439" s="74">
        <f>VLOOKUP($C$439,[77]납품수량!$B$3:$AI$200,V1,FALSE)</f>
        <v>0</v>
      </c>
      <c r="W439" s="74">
        <f>VLOOKUP($C$439,[77]납품수량!$B$3:$AI$200,W1,FALSE)</f>
        <v>0</v>
      </c>
      <c r="X439" s="74">
        <f>VLOOKUP($C$439,[77]납품수량!$B$3:$AI$200,X1,FALSE)</f>
        <v>0</v>
      </c>
      <c r="Y439" s="74">
        <f>VLOOKUP($C$439,[77]납품수량!$B$3:$AI$200,Y1,FALSE)</f>
        <v>0</v>
      </c>
      <c r="Z439" s="74">
        <f>VLOOKUP($C$439,[77]납품수량!$B$3:$AI$200,Z1,FALSE)</f>
        <v>0</v>
      </c>
      <c r="AA439" s="74">
        <f>VLOOKUP($C$439,[77]납품수량!$B$3:$AI$200,AA1,FALSE)</f>
        <v>0</v>
      </c>
      <c r="AB439" s="74">
        <f>VLOOKUP($C$439,[77]납품수량!$B$3:$AI$200,AB1,FALSE)</f>
        <v>0</v>
      </c>
      <c r="AC439" s="74">
        <f>VLOOKUP($C$439,[77]납품수량!$B$3:$AI$200,AC1,FALSE)</f>
        <v>0</v>
      </c>
      <c r="AD439" s="74">
        <f>VLOOKUP($C$439,[77]납품수량!$B$3:$AI$200,AD1,FALSE)</f>
        <v>0</v>
      </c>
      <c r="AE439" s="74">
        <f>VLOOKUP($C$439,[77]납품수량!$B$3:$AI$200,AE1,FALSE)</f>
        <v>0</v>
      </c>
      <c r="AF439" s="74">
        <f>VLOOKUP($C$439,[77]납품수량!$B$3:$AI$200,AF1,FALSE)</f>
        <v>0</v>
      </c>
      <c r="AG439" s="74">
        <f>VLOOKUP($C$439,[77]납품수량!$B$3:$AI$200,AG1,FALSE)</f>
        <v>0</v>
      </c>
      <c r="AH439" s="74">
        <f>VLOOKUP($C$439,[77]납품수량!$B$3:$AI$200,AH1,FALSE)</f>
        <v>0</v>
      </c>
      <c r="AI439" s="74">
        <f>VLOOKUP($C$439,[77]납품수량!$B$3:$AI$200,AI1,FALSE)</f>
        <v>0</v>
      </c>
      <c r="AJ439" s="74">
        <f>VLOOKUP($C$439,[77]납품수량!$B$3:$AI$200,AJ1,FALSE)</f>
        <v>0</v>
      </c>
      <c r="AK439" s="74">
        <f>VLOOKUP($C$439,[77]납품수량!$B$3:$AI$200,AK1,FALSE)</f>
        <v>0</v>
      </c>
      <c r="AL439" s="74">
        <f>SUM(G439:AK439)</f>
        <v>0</v>
      </c>
      <c r="AM439" s="61"/>
      <c r="AN439" s="61"/>
      <c r="AO439" s="61"/>
      <c r="AP439" s="61"/>
      <c r="AQ439" s="61"/>
      <c r="AR439" s="61"/>
      <c r="AS439" s="61"/>
      <c r="AT439" s="61"/>
      <c r="AU439" s="61"/>
      <c r="AV439" s="61"/>
      <c r="AW439" s="61"/>
      <c r="AX439" s="61"/>
      <c r="AY439" s="61"/>
      <c r="AZ439" s="61"/>
      <c r="BA439" s="61"/>
      <c r="BB439" s="61"/>
      <c r="BC439" s="61"/>
      <c r="BD439" s="61"/>
      <c r="BE439" s="61"/>
      <c r="BF439" s="61"/>
      <c r="BG439" s="61"/>
      <c r="BH439" s="61"/>
      <c r="BI439" s="61"/>
      <c r="BJ439" s="61"/>
      <c r="BK439" s="61"/>
      <c r="BL439" s="61"/>
      <c r="BM439" s="61"/>
      <c r="BN439" s="61"/>
      <c r="BO439" s="61"/>
      <c r="BP439" s="61"/>
      <c r="BQ439" s="61"/>
      <c r="BR439" s="61"/>
      <c r="BS439" s="61"/>
      <c r="BT439" s="61"/>
      <c r="BU439" s="61"/>
      <c r="BV439" s="61"/>
      <c r="BW439" s="61"/>
      <c r="BX439" s="61"/>
      <c r="BY439" s="61"/>
      <c r="BZ439" s="61"/>
      <c r="CA439" s="61"/>
      <c r="CB439" s="61"/>
      <c r="CC439" s="61"/>
      <c r="CD439" s="61"/>
      <c r="CE439" s="61"/>
      <c r="CF439" s="61"/>
      <c r="CG439" s="61"/>
      <c r="CH439" s="61"/>
      <c r="CI439" s="61"/>
      <c r="CJ439" s="61"/>
      <c r="CK439" s="61"/>
      <c r="CL439" s="61"/>
      <c r="CM439" s="61"/>
      <c r="CN439" s="61"/>
      <c r="CO439" s="61"/>
      <c r="CP439" s="61"/>
      <c r="CQ439" s="61"/>
      <c r="CR439" s="61"/>
      <c r="CS439" s="61"/>
      <c r="CT439" s="61"/>
      <c r="CU439" s="61"/>
      <c r="CV439" s="61"/>
      <c r="CW439" s="61"/>
      <c r="CX439" s="61"/>
      <c r="CY439" s="61"/>
      <c r="CZ439" s="61"/>
      <c r="DA439" s="61"/>
      <c r="DB439" s="61"/>
    </row>
    <row r="440" spans="1:106" s="58" customFormat="1" ht="16.5" customHeight="1">
      <c r="A440" s="70"/>
      <c r="B440" s="767"/>
      <c r="C440" s="730"/>
      <c r="D440" s="719"/>
      <c r="E440" s="719"/>
      <c r="F440" s="719"/>
      <c r="G440" s="74">
        <f>$F$439*G439</f>
        <v>0</v>
      </c>
      <c r="H440" s="74">
        <f t="shared" ref="H440:AK440" si="219">$F$439*H439</f>
        <v>0</v>
      </c>
      <c r="I440" s="74">
        <f t="shared" si="219"/>
        <v>0</v>
      </c>
      <c r="J440" s="74">
        <f t="shared" si="219"/>
        <v>0</v>
      </c>
      <c r="K440" s="74">
        <f t="shared" si="219"/>
        <v>0</v>
      </c>
      <c r="L440" s="74">
        <f t="shared" si="219"/>
        <v>0</v>
      </c>
      <c r="M440" s="74">
        <f t="shared" si="219"/>
        <v>0</v>
      </c>
      <c r="N440" s="74">
        <f t="shared" si="219"/>
        <v>0</v>
      </c>
      <c r="O440" s="74">
        <f t="shared" si="219"/>
        <v>0</v>
      </c>
      <c r="P440" s="74">
        <f t="shared" si="219"/>
        <v>0</v>
      </c>
      <c r="Q440" s="74">
        <f t="shared" si="219"/>
        <v>0</v>
      </c>
      <c r="R440" s="74">
        <f t="shared" si="219"/>
        <v>0</v>
      </c>
      <c r="S440" s="74">
        <f t="shared" si="219"/>
        <v>0</v>
      </c>
      <c r="T440" s="74">
        <f t="shared" si="219"/>
        <v>0</v>
      </c>
      <c r="U440" s="74">
        <f t="shared" si="219"/>
        <v>0</v>
      </c>
      <c r="V440" s="74">
        <f t="shared" si="219"/>
        <v>0</v>
      </c>
      <c r="W440" s="74">
        <f t="shared" si="219"/>
        <v>0</v>
      </c>
      <c r="X440" s="74">
        <f t="shared" si="219"/>
        <v>0</v>
      </c>
      <c r="Y440" s="74">
        <f t="shared" si="219"/>
        <v>0</v>
      </c>
      <c r="Z440" s="74">
        <f t="shared" si="219"/>
        <v>0</v>
      </c>
      <c r="AA440" s="74">
        <f t="shared" si="219"/>
        <v>0</v>
      </c>
      <c r="AB440" s="74">
        <f t="shared" si="219"/>
        <v>0</v>
      </c>
      <c r="AC440" s="74">
        <f t="shared" si="219"/>
        <v>0</v>
      </c>
      <c r="AD440" s="74">
        <f t="shared" si="219"/>
        <v>0</v>
      </c>
      <c r="AE440" s="74">
        <f t="shared" si="219"/>
        <v>0</v>
      </c>
      <c r="AF440" s="74">
        <f t="shared" si="219"/>
        <v>0</v>
      </c>
      <c r="AG440" s="74">
        <f t="shared" si="219"/>
        <v>0</v>
      </c>
      <c r="AH440" s="74">
        <f t="shared" si="219"/>
        <v>0</v>
      </c>
      <c r="AI440" s="74">
        <f t="shared" si="219"/>
        <v>0</v>
      </c>
      <c r="AJ440" s="74">
        <f t="shared" si="219"/>
        <v>0</v>
      </c>
      <c r="AK440" s="74">
        <f t="shared" si="219"/>
        <v>0</v>
      </c>
      <c r="AL440" s="74">
        <f>F439*AL439</f>
        <v>0</v>
      </c>
      <c r="AM440" s="61"/>
      <c r="AN440" s="61"/>
      <c r="AO440" s="61"/>
      <c r="AP440" s="61"/>
      <c r="AQ440" s="61"/>
      <c r="AR440" s="61"/>
      <c r="AS440" s="61"/>
      <c r="AT440" s="61"/>
      <c r="AU440" s="61"/>
      <c r="AV440" s="61"/>
      <c r="AW440" s="61"/>
      <c r="AX440" s="61"/>
      <c r="AY440" s="61"/>
      <c r="AZ440" s="61"/>
      <c r="BA440" s="61"/>
      <c r="BB440" s="61"/>
      <c r="BC440" s="61"/>
      <c r="BD440" s="61"/>
      <c r="BE440" s="61"/>
      <c r="BF440" s="61"/>
      <c r="BG440" s="61"/>
      <c r="BH440" s="61"/>
      <c r="BI440" s="61"/>
      <c r="BJ440" s="61"/>
      <c r="BK440" s="61"/>
      <c r="BL440" s="61"/>
      <c r="BM440" s="61"/>
      <c r="BN440" s="61"/>
      <c r="BO440" s="61"/>
      <c r="BP440" s="61"/>
      <c r="BQ440" s="61"/>
      <c r="BR440" s="61"/>
      <c r="BS440" s="61"/>
      <c r="BT440" s="61"/>
      <c r="BU440" s="61"/>
      <c r="BV440" s="61"/>
      <c r="BW440" s="61"/>
      <c r="BX440" s="61"/>
      <c r="BY440" s="61"/>
      <c r="BZ440" s="61"/>
      <c r="CA440" s="61"/>
      <c r="CB440" s="61"/>
      <c r="CC440" s="61"/>
      <c r="CD440" s="61"/>
      <c r="CE440" s="61"/>
      <c r="CF440" s="61"/>
      <c r="CG440" s="61"/>
      <c r="CH440" s="61"/>
      <c r="CI440" s="61"/>
      <c r="CJ440" s="61"/>
      <c r="CK440" s="61"/>
      <c r="CL440" s="61"/>
      <c r="CM440" s="61"/>
      <c r="CN440" s="61"/>
      <c r="CO440" s="61"/>
      <c r="CP440" s="61"/>
      <c r="CQ440" s="61"/>
      <c r="CR440" s="61"/>
      <c r="CS440" s="61"/>
      <c r="CT440" s="61"/>
      <c r="CU440" s="61"/>
      <c r="CV440" s="61"/>
      <c r="CW440" s="61"/>
      <c r="CX440" s="61"/>
      <c r="CY440" s="61"/>
      <c r="CZ440" s="61"/>
      <c r="DA440" s="61"/>
      <c r="DB440" s="61"/>
    </row>
    <row r="441" spans="1:106" s="58" customFormat="1" ht="16.5" customHeight="1">
      <c r="A441" s="70" t="s">
        <v>425</v>
      </c>
      <c r="B441" s="767"/>
      <c r="C441" s="746" t="s">
        <v>623</v>
      </c>
      <c r="D441" s="748" t="str">
        <f>[76]납품수량!C118</f>
        <v xml:space="preserve">ROLLO COVER ASSY                            </v>
      </c>
      <c r="E441" s="748" t="str">
        <f>[76]납품수량!D118</f>
        <v>SU2 LWB</v>
      </c>
      <c r="F441" s="718">
        <f>VLOOKUP(C441,'[72]납품수량(영업)'!$C$3:$F$260,4,FALSE)</f>
        <v>2619</v>
      </c>
      <c r="G441" s="74">
        <f>VLOOKUP($C$441,[77]납품수량!$B$3:$AI$200,G1,FALSE)</f>
        <v>0</v>
      </c>
      <c r="H441" s="74">
        <f>VLOOKUP($C$441,[77]납품수량!$B$3:$AI$200,H1,FALSE)</f>
        <v>0</v>
      </c>
      <c r="I441" s="74">
        <f>VLOOKUP($C$441,[77]납품수량!$B$3:$AI$200,I1,FALSE)</f>
        <v>0</v>
      </c>
      <c r="J441" s="74">
        <f>VLOOKUP($C$441,[77]납품수량!$B$3:$AI$200,J1,FALSE)</f>
        <v>0</v>
      </c>
      <c r="K441" s="74">
        <f>VLOOKUP($C$441,[77]납품수량!$B$3:$AI$200,K1,FALSE)</f>
        <v>0</v>
      </c>
      <c r="L441" s="74">
        <f>VLOOKUP($C$441,[77]납품수량!$B$3:$AI$200,L1,FALSE)</f>
        <v>0</v>
      </c>
      <c r="M441" s="74">
        <f>VLOOKUP($C$441,[77]납품수량!$B$3:$AI$200,M1,FALSE)</f>
        <v>0</v>
      </c>
      <c r="N441" s="74">
        <f>VLOOKUP($C$441,[77]납품수량!$B$3:$AI$200,N1,FALSE)</f>
        <v>0</v>
      </c>
      <c r="O441" s="74">
        <f>VLOOKUP($C$441,[77]납품수량!$B$3:$AI$200,O1,FALSE)</f>
        <v>0</v>
      </c>
      <c r="P441" s="74">
        <f>VLOOKUP($C$441,[77]납품수량!$B$3:$AI$200,P1,FALSE)</f>
        <v>0</v>
      </c>
      <c r="Q441" s="74">
        <f>VLOOKUP($C$441,[77]납품수량!$B$3:$AI$200,Q1,FALSE)</f>
        <v>0</v>
      </c>
      <c r="R441" s="74">
        <f>VLOOKUP($C$441,[77]납품수량!$B$3:$AI$200,R1,FALSE)</f>
        <v>0</v>
      </c>
      <c r="S441" s="74">
        <f>VLOOKUP($C$441,[77]납품수량!$B$3:$AI$200,S1,FALSE)</f>
        <v>0</v>
      </c>
      <c r="T441" s="74">
        <f>VLOOKUP($C$441,[77]납품수량!$B$3:$AI$200,T1,FALSE)</f>
        <v>0</v>
      </c>
      <c r="U441" s="74">
        <f>VLOOKUP($C$441,[77]납품수량!$B$3:$AI$200,U1,FALSE)</f>
        <v>1050</v>
      </c>
      <c r="V441" s="74">
        <f>VLOOKUP($C$441,[77]납품수량!$B$3:$AI$200,V1,FALSE)</f>
        <v>0</v>
      </c>
      <c r="W441" s="74">
        <f>VLOOKUP($C$441,[77]납품수량!$B$3:$AI$200,W1,FALSE)</f>
        <v>0</v>
      </c>
      <c r="X441" s="74">
        <f>VLOOKUP($C$441,[77]납품수량!$B$3:$AI$200,X1,FALSE)</f>
        <v>0</v>
      </c>
      <c r="Y441" s="74">
        <f>VLOOKUP($C$441,[77]납품수량!$B$3:$AI$200,Y1,FALSE)</f>
        <v>630</v>
      </c>
      <c r="Z441" s="74">
        <f>VLOOKUP($C$441,[77]납품수량!$B$3:$AI$200,Z1,FALSE)</f>
        <v>0</v>
      </c>
      <c r="AA441" s="74">
        <f>VLOOKUP($C$441,[77]납품수량!$B$3:$AI$200,AA1,FALSE)</f>
        <v>210</v>
      </c>
      <c r="AB441" s="74">
        <f>VLOOKUP($C$441,[77]납품수량!$B$3:$AI$200,AB1,FALSE)</f>
        <v>0</v>
      </c>
      <c r="AC441" s="74">
        <f>VLOOKUP($C$441,[77]납품수량!$B$3:$AI$200,AC1,FALSE)</f>
        <v>0</v>
      </c>
      <c r="AD441" s="74">
        <f>VLOOKUP($C$441,[77]납품수량!$B$3:$AI$200,AD1,FALSE)</f>
        <v>0</v>
      </c>
      <c r="AE441" s="74">
        <f>VLOOKUP($C$441,[77]납품수량!$B$3:$AI$200,AE1,FALSE)</f>
        <v>0</v>
      </c>
      <c r="AF441" s="74">
        <f>VLOOKUP($C$441,[77]납품수량!$B$3:$AI$200,AF1,FALSE)</f>
        <v>0</v>
      </c>
      <c r="AG441" s="74">
        <f>VLOOKUP($C$441,[77]납품수량!$B$3:$AI$200,AG1,FALSE)</f>
        <v>0</v>
      </c>
      <c r="AH441" s="74">
        <f>VLOOKUP($C$441,[77]납품수량!$B$3:$AI$200,AH1,FALSE)</f>
        <v>0</v>
      </c>
      <c r="AI441" s="74">
        <f>VLOOKUP($C$441,[77]납품수량!$B$3:$AI$200,AI1,FALSE)</f>
        <v>0</v>
      </c>
      <c r="AJ441" s="74">
        <f>VLOOKUP($C$441,[77]납품수량!$B$3:$AI$200,AJ1,FALSE)</f>
        <v>0</v>
      </c>
      <c r="AK441" s="74">
        <f>VLOOKUP($C$441,[77]납품수량!$B$3:$AI$200,AK1,FALSE)</f>
        <v>0</v>
      </c>
      <c r="AL441" s="74">
        <f>SUM(G441:AK441)</f>
        <v>1890</v>
      </c>
      <c r="AM441" s="61"/>
      <c r="AN441" s="61"/>
      <c r="AO441" s="61"/>
      <c r="AP441" s="61"/>
      <c r="AQ441" s="61"/>
      <c r="AR441" s="61"/>
      <c r="AS441" s="61"/>
      <c r="AT441" s="61"/>
      <c r="AU441" s="61"/>
      <c r="AV441" s="61"/>
      <c r="AW441" s="61"/>
      <c r="AX441" s="61"/>
      <c r="AY441" s="61"/>
      <c r="AZ441" s="61"/>
      <c r="BA441" s="61"/>
      <c r="BB441" s="61"/>
      <c r="BC441" s="61"/>
      <c r="BD441" s="61"/>
      <c r="BE441" s="61"/>
      <c r="BF441" s="61"/>
      <c r="BG441" s="61"/>
      <c r="BH441" s="61"/>
      <c r="BI441" s="61"/>
      <c r="BJ441" s="61"/>
      <c r="BK441" s="61"/>
      <c r="BL441" s="61"/>
      <c r="BM441" s="61"/>
      <c r="BN441" s="61"/>
      <c r="BO441" s="61"/>
      <c r="BP441" s="61"/>
      <c r="BQ441" s="61"/>
      <c r="BR441" s="61"/>
      <c r="BS441" s="61"/>
      <c r="BT441" s="61"/>
      <c r="BU441" s="61"/>
      <c r="BV441" s="61"/>
      <c r="BW441" s="61"/>
      <c r="BX441" s="61"/>
      <c r="BY441" s="61"/>
      <c r="BZ441" s="61"/>
      <c r="CA441" s="61"/>
      <c r="CB441" s="61"/>
      <c r="CC441" s="61"/>
      <c r="CD441" s="61"/>
      <c r="CE441" s="61"/>
      <c r="CF441" s="61"/>
      <c r="CG441" s="61"/>
      <c r="CH441" s="61"/>
      <c r="CI441" s="61"/>
      <c r="CJ441" s="61"/>
      <c r="CK441" s="61"/>
      <c r="CL441" s="61"/>
      <c r="CM441" s="61"/>
      <c r="CN441" s="61"/>
      <c r="CO441" s="61"/>
      <c r="CP441" s="61"/>
      <c r="CQ441" s="61"/>
      <c r="CR441" s="61"/>
      <c r="CS441" s="61"/>
      <c r="CT441" s="61"/>
      <c r="CU441" s="61"/>
      <c r="CV441" s="61"/>
      <c r="CW441" s="61"/>
      <c r="CX441" s="61"/>
      <c r="CY441" s="61"/>
      <c r="CZ441" s="61"/>
      <c r="DA441" s="61"/>
      <c r="DB441" s="61"/>
    </row>
    <row r="442" spans="1:106" s="58" customFormat="1" ht="16.5" customHeight="1">
      <c r="A442" s="70"/>
      <c r="B442" s="767"/>
      <c r="C442" s="747"/>
      <c r="D442" s="749"/>
      <c r="E442" s="749"/>
      <c r="F442" s="719"/>
      <c r="G442" s="74">
        <f>$F$441*G441</f>
        <v>0</v>
      </c>
      <c r="H442" s="74">
        <f t="shared" ref="H442:AK442" si="220">$F$441*H441</f>
        <v>0</v>
      </c>
      <c r="I442" s="74">
        <f t="shared" si="220"/>
        <v>0</v>
      </c>
      <c r="J442" s="74">
        <f t="shared" si="220"/>
        <v>0</v>
      </c>
      <c r="K442" s="74">
        <f t="shared" si="220"/>
        <v>0</v>
      </c>
      <c r="L442" s="74">
        <f t="shared" si="220"/>
        <v>0</v>
      </c>
      <c r="M442" s="74">
        <f t="shared" si="220"/>
        <v>0</v>
      </c>
      <c r="N442" s="74">
        <f t="shared" si="220"/>
        <v>0</v>
      </c>
      <c r="O442" s="74">
        <f t="shared" si="220"/>
        <v>0</v>
      </c>
      <c r="P442" s="74">
        <f t="shared" si="220"/>
        <v>0</v>
      </c>
      <c r="Q442" s="74">
        <f t="shared" si="220"/>
        <v>0</v>
      </c>
      <c r="R442" s="74">
        <f t="shared" si="220"/>
        <v>0</v>
      </c>
      <c r="S442" s="74">
        <f t="shared" si="220"/>
        <v>0</v>
      </c>
      <c r="T442" s="74">
        <f t="shared" si="220"/>
        <v>0</v>
      </c>
      <c r="U442" s="74">
        <f t="shared" si="220"/>
        <v>2749950</v>
      </c>
      <c r="V442" s="74">
        <f t="shared" si="220"/>
        <v>0</v>
      </c>
      <c r="W442" s="74">
        <f t="shared" si="220"/>
        <v>0</v>
      </c>
      <c r="X442" s="74">
        <f t="shared" si="220"/>
        <v>0</v>
      </c>
      <c r="Y442" s="74">
        <f t="shared" si="220"/>
        <v>1649970</v>
      </c>
      <c r="Z442" s="74">
        <f t="shared" si="220"/>
        <v>0</v>
      </c>
      <c r="AA442" s="74">
        <f t="shared" si="220"/>
        <v>549990</v>
      </c>
      <c r="AB442" s="74">
        <f t="shared" si="220"/>
        <v>0</v>
      </c>
      <c r="AC442" s="74">
        <f t="shared" si="220"/>
        <v>0</v>
      </c>
      <c r="AD442" s="74">
        <f t="shared" si="220"/>
        <v>0</v>
      </c>
      <c r="AE442" s="74">
        <f t="shared" si="220"/>
        <v>0</v>
      </c>
      <c r="AF442" s="74">
        <f t="shared" si="220"/>
        <v>0</v>
      </c>
      <c r="AG442" s="74">
        <f t="shared" si="220"/>
        <v>0</v>
      </c>
      <c r="AH442" s="74">
        <f t="shared" si="220"/>
        <v>0</v>
      </c>
      <c r="AI442" s="74">
        <f t="shared" si="220"/>
        <v>0</v>
      </c>
      <c r="AJ442" s="74">
        <f t="shared" si="220"/>
        <v>0</v>
      </c>
      <c r="AK442" s="74">
        <f t="shared" si="220"/>
        <v>0</v>
      </c>
      <c r="AL442" s="74">
        <f>F441*AL441</f>
        <v>4949910</v>
      </c>
      <c r="AM442" s="61"/>
      <c r="AN442" s="61"/>
      <c r="AO442" s="61"/>
      <c r="AP442" s="61"/>
      <c r="AQ442" s="61"/>
      <c r="AR442" s="61"/>
      <c r="AS442" s="61"/>
      <c r="AT442" s="61"/>
      <c r="AU442" s="61"/>
      <c r="AV442" s="61"/>
      <c r="AW442" s="61"/>
      <c r="AX442" s="61"/>
      <c r="AY442" s="61"/>
      <c r="AZ442" s="61"/>
      <c r="BA442" s="61"/>
      <c r="BB442" s="61"/>
      <c r="BC442" s="61"/>
      <c r="BD442" s="61"/>
      <c r="BE442" s="61"/>
      <c r="BF442" s="61"/>
      <c r="BG442" s="61"/>
      <c r="BH442" s="61"/>
      <c r="BI442" s="61"/>
      <c r="BJ442" s="61"/>
      <c r="BK442" s="61"/>
      <c r="BL442" s="61"/>
      <c r="BM442" s="61"/>
      <c r="BN442" s="61"/>
      <c r="BO442" s="61"/>
      <c r="BP442" s="61"/>
      <c r="BQ442" s="61"/>
      <c r="BR442" s="61"/>
      <c r="BS442" s="61"/>
      <c r="BT442" s="61"/>
      <c r="BU442" s="61"/>
      <c r="BV442" s="61"/>
      <c r="BW442" s="61"/>
      <c r="BX442" s="61"/>
      <c r="BY442" s="61"/>
      <c r="BZ442" s="61"/>
      <c r="CA442" s="61"/>
      <c r="CB442" s="61"/>
      <c r="CC442" s="61"/>
      <c r="CD442" s="61"/>
      <c r="CE442" s="61"/>
      <c r="CF442" s="61"/>
      <c r="CG442" s="61"/>
      <c r="CH442" s="61"/>
      <c r="CI442" s="61"/>
      <c r="CJ442" s="61"/>
      <c r="CK442" s="61"/>
      <c r="CL442" s="61"/>
      <c r="CM442" s="61"/>
      <c r="CN442" s="61"/>
      <c r="CO442" s="61"/>
      <c r="CP442" s="61"/>
      <c r="CQ442" s="61"/>
      <c r="CR442" s="61"/>
      <c r="CS442" s="61"/>
      <c r="CT442" s="61"/>
      <c r="CU442" s="61"/>
      <c r="CV442" s="61"/>
      <c r="CW442" s="61"/>
      <c r="CX442" s="61"/>
      <c r="CY442" s="61"/>
      <c r="CZ442" s="61"/>
      <c r="DA442" s="61"/>
      <c r="DB442" s="61"/>
    </row>
    <row r="443" spans="1:106" s="58" customFormat="1" ht="16.5" customHeight="1">
      <c r="A443" s="70" t="s">
        <v>425</v>
      </c>
      <c r="B443" s="767"/>
      <c r="C443" s="750" t="s">
        <v>93</v>
      </c>
      <c r="D443" s="752" t="str">
        <f>[76]납품수량!C119</f>
        <v>CENTER CROSS MEMBER ASSY</v>
      </c>
      <c r="E443" s="752" t="str">
        <f>[76]납품수량!D119</f>
        <v>MQ4</v>
      </c>
      <c r="F443" s="718">
        <f>VLOOKUP(C443,'[72]납품수량(영업)'!$C$3:$F$260,4,FALSE)</f>
        <v>5538</v>
      </c>
      <c r="G443" s="74">
        <f>VLOOKUP($C$443,[77]납품수량!$B$3:$AI$200,G1,FALSE)</f>
        <v>0</v>
      </c>
      <c r="H443" s="74">
        <f>VLOOKUP($C$443,[77]납품수량!$B$3:$AI$200,H1,FALSE)</f>
        <v>480</v>
      </c>
      <c r="I443" s="74">
        <f>VLOOKUP($C$443,[77]납품수량!$B$3:$AI$200,I1,FALSE)</f>
        <v>0</v>
      </c>
      <c r="J443" s="74">
        <f>VLOOKUP($C$443,[77]납품수량!$B$3:$AI$200,J1,FALSE)</f>
        <v>0</v>
      </c>
      <c r="K443" s="74">
        <f>VLOOKUP($C$443,[77]납품수량!$B$3:$AI$200,K1,FALSE)</f>
        <v>0</v>
      </c>
      <c r="L443" s="74">
        <f>VLOOKUP($C$443,[77]납품수량!$B$3:$AI$200,L1,FALSE)</f>
        <v>0</v>
      </c>
      <c r="M443" s="74">
        <f>VLOOKUP($C$443,[77]납품수량!$B$3:$AI$200,M1,FALSE)</f>
        <v>640</v>
      </c>
      <c r="N443" s="74">
        <f>VLOOKUP($C$443,[77]납품수량!$B$3:$AI$200,N1,FALSE)</f>
        <v>400</v>
      </c>
      <c r="O443" s="74">
        <f>VLOOKUP($C$443,[77]납품수량!$B$3:$AI$200,O1,FALSE)</f>
        <v>720</v>
      </c>
      <c r="P443" s="74">
        <f>VLOOKUP($C$443,[77]납품수량!$B$3:$AI$200,P1,FALSE)</f>
        <v>0</v>
      </c>
      <c r="Q443" s="74">
        <f>VLOOKUP($C$443,[77]납품수량!$B$3:$AI$200,Q1,FALSE)</f>
        <v>0</v>
      </c>
      <c r="R443" s="74">
        <f>VLOOKUP($C$443,[77]납품수량!$B$3:$AI$200,R1,FALSE)</f>
        <v>240</v>
      </c>
      <c r="S443" s="74">
        <f>VLOOKUP($C$443,[77]납품수량!$B$3:$AI$200,S1,FALSE)</f>
        <v>240</v>
      </c>
      <c r="T443" s="74">
        <f>VLOOKUP($C$443,[77]납품수량!$B$3:$AI$200,T1,FALSE)</f>
        <v>320</v>
      </c>
      <c r="U443" s="74">
        <f>VLOOKUP($C$443,[77]납품수량!$B$3:$AI$200,U1,FALSE)</f>
        <v>320</v>
      </c>
      <c r="V443" s="74">
        <f>VLOOKUP($C$443,[77]납품수량!$B$3:$AI$200,V1,FALSE)</f>
        <v>240</v>
      </c>
      <c r="W443" s="74">
        <f>VLOOKUP($C$443,[77]납품수량!$B$3:$AI$200,W1,FALSE)</f>
        <v>320</v>
      </c>
      <c r="X443" s="74">
        <f>VLOOKUP($C$443,[77]납품수량!$B$3:$AI$200,X1,FALSE)</f>
        <v>0</v>
      </c>
      <c r="Y443" s="74">
        <f>VLOOKUP($C$443,[77]납품수량!$B$3:$AI$200,Y1,FALSE)</f>
        <v>0</v>
      </c>
      <c r="Z443" s="74">
        <f>VLOOKUP($C$443,[77]납품수량!$B$3:$AI$200,Z1,FALSE)</f>
        <v>480</v>
      </c>
      <c r="AA443" s="74">
        <f>VLOOKUP($C$443,[77]납품수량!$B$3:$AI$200,AA1,FALSE)</f>
        <v>400</v>
      </c>
      <c r="AB443" s="74">
        <f>VLOOKUP($C$443,[77]납품수량!$B$3:$AI$200,AB1,FALSE)</f>
        <v>400</v>
      </c>
      <c r="AC443" s="74">
        <f>VLOOKUP($C$443,[77]납품수량!$B$3:$AI$200,AC1,FALSE)</f>
        <v>320</v>
      </c>
      <c r="AD443" s="74">
        <f>VLOOKUP($C$443,[77]납품수량!$B$3:$AI$200,AD1,FALSE)</f>
        <v>0</v>
      </c>
      <c r="AE443" s="74">
        <f>VLOOKUP($C$443,[77]납품수량!$B$3:$AI$200,AE1,FALSE)</f>
        <v>0</v>
      </c>
      <c r="AF443" s="74">
        <f>VLOOKUP($C$443,[77]납품수량!$B$3:$AI$200,AF1,FALSE)</f>
        <v>400</v>
      </c>
      <c r="AG443" s="74">
        <f>VLOOKUP($C$443,[77]납품수량!$B$3:$AI$200,AG1,FALSE)</f>
        <v>560</v>
      </c>
      <c r="AH443" s="74">
        <f>VLOOKUP($C$443,[77]납품수량!$B$3:$AI$200,AH1,FALSE)</f>
        <v>480</v>
      </c>
      <c r="AI443" s="74">
        <f>VLOOKUP($C$443,[77]납품수량!$B$3:$AI$200,AI1,FALSE)</f>
        <v>560</v>
      </c>
      <c r="AJ443" s="74">
        <f>VLOOKUP($C$443,[77]납품수량!$B$3:$AI$200,AJ1,FALSE)</f>
        <v>560</v>
      </c>
      <c r="AK443" s="74">
        <f>VLOOKUP($C$443,[77]납품수량!$B$3:$AI$200,AK1,FALSE)</f>
        <v>0</v>
      </c>
      <c r="AL443" s="74">
        <f>SUM(G443:AK443)</f>
        <v>8080</v>
      </c>
      <c r="AM443" s="61"/>
      <c r="AN443" s="61"/>
      <c r="AO443" s="61"/>
      <c r="AP443" s="61"/>
      <c r="AQ443" s="61"/>
      <c r="AR443" s="61"/>
      <c r="AS443" s="61"/>
      <c r="AT443" s="61"/>
      <c r="AU443" s="61"/>
      <c r="AV443" s="61"/>
      <c r="AW443" s="61"/>
      <c r="AX443" s="61"/>
      <c r="AY443" s="61"/>
      <c r="AZ443" s="61"/>
      <c r="BA443" s="61"/>
      <c r="BB443" s="61"/>
      <c r="BC443" s="61"/>
      <c r="BD443" s="61"/>
      <c r="BE443" s="61"/>
      <c r="BF443" s="61"/>
      <c r="BG443" s="61"/>
      <c r="BH443" s="61"/>
      <c r="BI443" s="61"/>
      <c r="BJ443" s="61"/>
      <c r="BK443" s="61"/>
      <c r="BL443" s="61"/>
      <c r="BM443" s="61"/>
      <c r="BN443" s="61"/>
      <c r="BO443" s="61"/>
      <c r="BP443" s="61"/>
      <c r="BQ443" s="61"/>
      <c r="BR443" s="61"/>
      <c r="BS443" s="61"/>
      <c r="BT443" s="61"/>
      <c r="BU443" s="61"/>
      <c r="BV443" s="61"/>
      <c r="BW443" s="61"/>
      <c r="BX443" s="61"/>
      <c r="BY443" s="61"/>
      <c r="BZ443" s="61"/>
      <c r="CA443" s="61"/>
      <c r="CB443" s="61"/>
      <c r="CC443" s="61"/>
      <c r="CD443" s="61"/>
      <c r="CE443" s="61"/>
      <c r="CF443" s="61"/>
      <c r="CG443" s="61"/>
      <c r="CH443" s="61"/>
      <c r="CI443" s="61"/>
      <c r="CJ443" s="61"/>
      <c r="CK443" s="61"/>
      <c r="CL443" s="61"/>
      <c r="CM443" s="61"/>
      <c r="CN443" s="61"/>
      <c r="CO443" s="61"/>
      <c r="CP443" s="61"/>
      <c r="CQ443" s="61"/>
      <c r="CR443" s="61"/>
      <c r="CS443" s="61"/>
      <c r="CT443" s="61"/>
      <c r="CU443" s="61"/>
      <c r="CV443" s="61"/>
      <c r="CW443" s="61"/>
      <c r="CX443" s="61"/>
      <c r="CY443" s="61"/>
      <c r="CZ443" s="61"/>
      <c r="DA443" s="61"/>
      <c r="DB443" s="61"/>
    </row>
    <row r="444" spans="1:106" s="58" customFormat="1" ht="16.5" customHeight="1">
      <c r="A444" s="70"/>
      <c r="B444" s="767"/>
      <c r="C444" s="751"/>
      <c r="D444" s="753"/>
      <c r="E444" s="753"/>
      <c r="F444" s="719"/>
      <c r="G444" s="74">
        <f>$F$443*G443</f>
        <v>0</v>
      </c>
      <c r="H444" s="74">
        <f t="shared" ref="H444:AK444" si="221">$F$443*H443</f>
        <v>2658240</v>
      </c>
      <c r="I444" s="74">
        <f t="shared" si="221"/>
        <v>0</v>
      </c>
      <c r="J444" s="74">
        <f t="shared" si="221"/>
        <v>0</v>
      </c>
      <c r="K444" s="74">
        <f t="shared" si="221"/>
        <v>0</v>
      </c>
      <c r="L444" s="74">
        <f t="shared" si="221"/>
        <v>0</v>
      </c>
      <c r="M444" s="74">
        <f t="shared" si="221"/>
        <v>3544320</v>
      </c>
      <c r="N444" s="74">
        <f t="shared" si="221"/>
        <v>2215200</v>
      </c>
      <c r="O444" s="74">
        <f t="shared" si="221"/>
        <v>3987360</v>
      </c>
      <c r="P444" s="74">
        <f t="shared" si="221"/>
        <v>0</v>
      </c>
      <c r="Q444" s="74">
        <f t="shared" si="221"/>
        <v>0</v>
      </c>
      <c r="R444" s="74">
        <f t="shared" si="221"/>
        <v>1329120</v>
      </c>
      <c r="S444" s="74">
        <f t="shared" si="221"/>
        <v>1329120</v>
      </c>
      <c r="T444" s="74">
        <f t="shared" si="221"/>
        <v>1772160</v>
      </c>
      <c r="U444" s="74">
        <f t="shared" si="221"/>
        <v>1772160</v>
      </c>
      <c r="V444" s="74">
        <f t="shared" si="221"/>
        <v>1329120</v>
      </c>
      <c r="W444" s="74">
        <f t="shared" si="221"/>
        <v>1772160</v>
      </c>
      <c r="X444" s="74">
        <f t="shared" si="221"/>
        <v>0</v>
      </c>
      <c r="Y444" s="74">
        <f t="shared" si="221"/>
        <v>0</v>
      </c>
      <c r="Z444" s="74">
        <f t="shared" si="221"/>
        <v>2658240</v>
      </c>
      <c r="AA444" s="74">
        <f t="shared" si="221"/>
        <v>2215200</v>
      </c>
      <c r="AB444" s="74">
        <f t="shared" si="221"/>
        <v>2215200</v>
      </c>
      <c r="AC444" s="74">
        <f t="shared" si="221"/>
        <v>1772160</v>
      </c>
      <c r="AD444" s="74">
        <f t="shared" si="221"/>
        <v>0</v>
      </c>
      <c r="AE444" s="74">
        <f t="shared" si="221"/>
        <v>0</v>
      </c>
      <c r="AF444" s="74">
        <f t="shared" si="221"/>
        <v>2215200</v>
      </c>
      <c r="AG444" s="74">
        <f t="shared" si="221"/>
        <v>3101280</v>
      </c>
      <c r="AH444" s="74">
        <f t="shared" si="221"/>
        <v>2658240</v>
      </c>
      <c r="AI444" s="74">
        <f t="shared" si="221"/>
        <v>3101280</v>
      </c>
      <c r="AJ444" s="74">
        <f t="shared" si="221"/>
        <v>3101280</v>
      </c>
      <c r="AK444" s="74">
        <f t="shared" si="221"/>
        <v>0</v>
      </c>
      <c r="AL444" s="74">
        <f>F443*AL443</f>
        <v>44747040</v>
      </c>
      <c r="AM444" s="61"/>
      <c r="AN444" s="61"/>
      <c r="AO444" s="61"/>
      <c r="AP444" s="61"/>
      <c r="AQ444" s="61"/>
      <c r="AR444" s="61"/>
      <c r="AS444" s="61"/>
      <c r="AT444" s="61"/>
      <c r="AU444" s="61"/>
      <c r="AV444" s="61"/>
      <c r="AW444" s="61"/>
      <c r="AX444" s="61"/>
      <c r="AY444" s="61"/>
      <c r="AZ444" s="61"/>
      <c r="BA444" s="61"/>
      <c r="BB444" s="61"/>
      <c r="BC444" s="61"/>
      <c r="BD444" s="61"/>
      <c r="BE444" s="61"/>
      <c r="BF444" s="61"/>
      <c r="BG444" s="61"/>
      <c r="BH444" s="61"/>
      <c r="BI444" s="61"/>
      <c r="BJ444" s="61"/>
      <c r="BK444" s="61"/>
      <c r="BL444" s="61"/>
      <c r="BM444" s="61"/>
      <c r="BN444" s="61"/>
      <c r="BO444" s="61"/>
      <c r="BP444" s="61"/>
      <c r="BQ444" s="61"/>
      <c r="BR444" s="61"/>
      <c r="BS444" s="61"/>
      <c r="BT444" s="61"/>
      <c r="BU444" s="61"/>
      <c r="BV444" s="61"/>
      <c r="BW444" s="61"/>
      <c r="BX444" s="61"/>
      <c r="BY444" s="61"/>
      <c r="BZ444" s="61"/>
      <c r="CA444" s="61"/>
      <c r="CB444" s="61"/>
      <c r="CC444" s="61"/>
      <c r="CD444" s="61"/>
      <c r="CE444" s="61"/>
      <c r="CF444" s="61"/>
      <c r="CG444" s="61"/>
      <c r="CH444" s="61"/>
      <c r="CI444" s="61"/>
      <c r="CJ444" s="61"/>
      <c r="CK444" s="61"/>
      <c r="CL444" s="61"/>
      <c r="CM444" s="61"/>
      <c r="CN444" s="61"/>
      <c r="CO444" s="61"/>
      <c r="CP444" s="61"/>
      <c r="CQ444" s="61"/>
      <c r="CR444" s="61"/>
      <c r="CS444" s="61"/>
      <c r="CT444" s="61"/>
      <c r="CU444" s="61"/>
      <c r="CV444" s="61"/>
      <c r="CW444" s="61"/>
      <c r="CX444" s="61"/>
      <c r="CY444" s="61"/>
      <c r="CZ444" s="61"/>
      <c r="DA444" s="61"/>
      <c r="DB444" s="61"/>
    </row>
    <row r="445" spans="1:106" s="58" customFormat="1" ht="16.5" customHeight="1">
      <c r="A445" s="70" t="s">
        <v>425</v>
      </c>
      <c r="B445" s="767"/>
      <c r="C445" s="750" t="s">
        <v>92</v>
      </c>
      <c r="D445" s="752" t="str">
        <f>[76]납품수량!C120</f>
        <v>ROLLO CASSETTE ASSY</v>
      </c>
      <c r="E445" s="752" t="str">
        <f>[76]납품수량!D120</f>
        <v>MQ4</v>
      </c>
      <c r="F445" s="718">
        <f>VLOOKUP(C445,'[72]납품수량(영업)'!$C$3:$F$260,4,FALSE)</f>
        <v>2337</v>
      </c>
      <c r="G445" s="74">
        <f>VLOOKUP($C$445,[77]납품수량!$B$3:$AI$200,G1,FALSE)</f>
        <v>0</v>
      </c>
      <c r="H445" s="74">
        <f>VLOOKUP($C$445,[77]납품수량!$B$3:$AI$200,H1,FALSE)</f>
        <v>400</v>
      </c>
      <c r="I445" s="74">
        <f>VLOOKUP($C$445,[77]납품수량!$B$3:$AI$200,I1,FALSE)</f>
        <v>0</v>
      </c>
      <c r="J445" s="74">
        <f>VLOOKUP($C$445,[77]납품수량!$B$3:$AI$200,J1,FALSE)</f>
        <v>0</v>
      </c>
      <c r="K445" s="74">
        <f>VLOOKUP($C$445,[77]납품수량!$B$3:$AI$200,K1,FALSE)</f>
        <v>0</v>
      </c>
      <c r="L445" s="74">
        <f>VLOOKUP($C$445,[77]납품수량!$B$3:$AI$200,L1,FALSE)</f>
        <v>0</v>
      </c>
      <c r="M445" s="74">
        <f>VLOOKUP($C$445,[77]납품수량!$B$3:$AI$200,M1,FALSE)</f>
        <v>600</v>
      </c>
      <c r="N445" s="74">
        <f>VLOOKUP($C$445,[77]납품수량!$B$3:$AI$200,N1,FALSE)</f>
        <v>600</v>
      </c>
      <c r="O445" s="74">
        <f>VLOOKUP($C$445,[77]납품수량!$B$3:$AI$200,O1,FALSE)</f>
        <v>300</v>
      </c>
      <c r="P445" s="74">
        <f>VLOOKUP($C$445,[77]납품수량!$B$3:$AI$200,P1,FALSE)</f>
        <v>0</v>
      </c>
      <c r="Q445" s="74">
        <f>VLOOKUP($C$445,[77]납품수량!$B$3:$AI$200,Q1,FALSE)</f>
        <v>0</v>
      </c>
      <c r="R445" s="74">
        <f>VLOOKUP($C$445,[77]납품수량!$B$3:$AI$200,R1,FALSE)</f>
        <v>300</v>
      </c>
      <c r="S445" s="74">
        <f>VLOOKUP($C$445,[77]납품수량!$B$3:$AI$200,S1,FALSE)</f>
        <v>300</v>
      </c>
      <c r="T445" s="74">
        <f>VLOOKUP($C$445,[77]납품수량!$B$3:$AI$200,T1,FALSE)</f>
        <v>500</v>
      </c>
      <c r="U445" s="74">
        <f>VLOOKUP($C$445,[77]납품수량!$B$3:$AI$200,U1,FALSE)</f>
        <v>400</v>
      </c>
      <c r="V445" s="74">
        <f>VLOOKUP($C$445,[77]납품수량!$B$3:$AI$200,V1,FALSE)</f>
        <v>300</v>
      </c>
      <c r="W445" s="74">
        <f>VLOOKUP($C$445,[77]납품수량!$B$3:$AI$200,W1,FALSE)</f>
        <v>300</v>
      </c>
      <c r="X445" s="74">
        <f>VLOOKUP($C$445,[77]납품수량!$B$3:$AI$200,X1,FALSE)</f>
        <v>0</v>
      </c>
      <c r="Y445" s="74">
        <f>VLOOKUP($C$445,[77]납품수량!$B$3:$AI$200,Y1,FALSE)</f>
        <v>0</v>
      </c>
      <c r="Z445" s="74">
        <f>VLOOKUP($C$445,[77]납품수량!$B$3:$AI$200,Z1,FALSE)</f>
        <v>500</v>
      </c>
      <c r="AA445" s="74">
        <f>VLOOKUP($C$445,[77]납품수량!$B$3:$AI$200,AA1,FALSE)</f>
        <v>200</v>
      </c>
      <c r="AB445" s="74">
        <f>VLOOKUP($C$445,[77]납품수량!$B$3:$AI$200,AB1,FALSE)</f>
        <v>300</v>
      </c>
      <c r="AC445" s="74">
        <f>VLOOKUP($C$445,[77]납품수량!$B$3:$AI$200,AC1,FALSE)</f>
        <v>300</v>
      </c>
      <c r="AD445" s="74">
        <f>VLOOKUP($C$445,[77]납품수량!$B$3:$AI$200,AD1,FALSE)</f>
        <v>0</v>
      </c>
      <c r="AE445" s="74">
        <f>VLOOKUP($C$445,[77]납품수량!$B$3:$AI$200,AE1,FALSE)</f>
        <v>0</v>
      </c>
      <c r="AF445" s="74">
        <f>VLOOKUP($C$445,[77]납품수량!$B$3:$AI$200,AF1,FALSE)</f>
        <v>500</v>
      </c>
      <c r="AG445" s="74">
        <f>VLOOKUP($C$445,[77]납품수량!$B$3:$AI$200,AG1,FALSE)</f>
        <v>300</v>
      </c>
      <c r="AH445" s="74">
        <f>VLOOKUP($C$445,[77]납품수량!$B$3:$AI$200,AH1,FALSE)</f>
        <v>600</v>
      </c>
      <c r="AI445" s="74">
        <f>VLOOKUP($C$445,[77]납품수량!$B$3:$AI$200,AI1,FALSE)</f>
        <v>800</v>
      </c>
      <c r="AJ445" s="74">
        <f>VLOOKUP($C$445,[77]납품수량!$B$3:$AI$200,AJ1,FALSE)</f>
        <v>600</v>
      </c>
      <c r="AK445" s="74">
        <f>VLOOKUP($C$445,[77]납품수량!$B$3:$AI$200,AK1,FALSE)</f>
        <v>0</v>
      </c>
      <c r="AL445" s="74">
        <f>SUM(G445:AK445)</f>
        <v>8100</v>
      </c>
      <c r="AM445" s="61"/>
      <c r="AN445" s="61"/>
      <c r="AO445" s="61"/>
      <c r="AP445" s="61"/>
      <c r="AQ445" s="61"/>
      <c r="AR445" s="61"/>
      <c r="AS445" s="61"/>
      <c r="AT445" s="61"/>
      <c r="AU445" s="61"/>
      <c r="AV445" s="61"/>
      <c r="AW445" s="61"/>
      <c r="AX445" s="61"/>
      <c r="AY445" s="61"/>
      <c r="AZ445" s="61"/>
      <c r="BA445" s="61"/>
      <c r="BB445" s="61"/>
      <c r="BC445" s="61"/>
      <c r="BD445" s="61"/>
      <c r="BE445" s="61"/>
      <c r="BF445" s="61"/>
      <c r="BG445" s="61"/>
      <c r="BH445" s="61"/>
      <c r="BI445" s="61"/>
      <c r="BJ445" s="61"/>
      <c r="BK445" s="61"/>
      <c r="BL445" s="61"/>
      <c r="BM445" s="61"/>
      <c r="BN445" s="61"/>
      <c r="BO445" s="61"/>
      <c r="BP445" s="61"/>
      <c r="BQ445" s="61"/>
      <c r="BR445" s="61"/>
      <c r="BS445" s="61"/>
      <c r="BT445" s="61"/>
      <c r="BU445" s="61"/>
      <c r="BV445" s="61"/>
      <c r="BW445" s="61"/>
      <c r="BX445" s="61"/>
      <c r="BY445" s="61"/>
      <c r="BZ445" s="61"/>
      <c r="CA445" s="61"/>
      <c r="CB445" s="61"/>
      <c r="CC445" s="61"/>
      <c r="CD445" s="61"/>
      <c r="CE445" s="61"/>
      <c r="CF445" s="61"/>
      <c r="CG445" s="61"/>
      <c r="CH445" s="61"/>
      <c r="CI445" s="61"/>
      <c r="CJ445" s="61"/>
      <c r="CK445" s="61"/>
      <c r="CL445" s="61"/>
      <c r="CM445" s="61"/>
      <c r="CN445" s="61"/>
      <c r="CO445" s="61"/>
      <c r="CP445" s="61"/>
      <c r="CQ445" s="61"/>
      <c r="CR445" s="61"/>
      <c r="CS445" s="61"/>
      <c r="CT445" s="61"/>
      <c r="CU445" s="61"/>
      <c r="CV445" s="61"/>
      <c r="CW445" s="61"/>
      <c r="CX445" s="61"/>
      <c r="CY445" s="61"/>
      <c r="CZ445" s="61"/>
      <c r="DA445" s="61"/>
      <c r="DB445" s="61"/>
    </row>
    <row r="446" spans="1:106" s="58" customFormat="1" ht="16.5" customHeight="1">
      <c r="A446" s="70"/>
      <c r="B446" s="767"/>
      <c r="C446" s="751"/>
      <c r="D446" s="753"/>
      <c r="E446" s="753"/>
      <c r="F446" s="719"/>
      <c r="G446" s="74">
        <f>$F$445*G445</f>
        <v>0</v>
      </c>
      <c r="H446" s="74">
        <f t="shared" ref="H446:AK446" si="222">$F$445*H445</f>
        <v>934800</v>
      </c>
      <c r="I446" s="74">
        <f t="shared" si="222"/>
        <v>0</v>
      </c>
      <c r="J446" s="74">
        <f t="shared" si="222"/>
        <v>0</v>
      </c>
      <c r="K446" s="74">
        <f t="shared" si="222"/>
        <v>0</v>
      </c>
      <c r="L446" s="74">
        <f t="shared" si="222"/>
        <v>0</v>
      </c>
      <c r="M446" s="74">
        <f t="shared" si="222"/>
        <v>1402200</v>
      </c>
      <c r="N446" s="74">
        <f t="shared" si="222"/>
        <v>1402200</v>
      </c>
      <c r="O446" s="74">
        <f t="shared" si="222"/>
        <v>701100</v>
      </c>
      <c r="P446" s="74">
        <f t="shared" si="222"/>
        <v>0</v>
      </c>
      <c r="Q446" s="74">
        <f t="shared" si="222"/>
        <v>0</v>
      </c>
      <c r="R446" s="74">
        <f t="shared" si="222"/>
        <v>701100</v>
      </c>
      <c r="S446" s="74">
        <f t="shared" si="222"/>
        <v>701100</v>
      </c>
      <c r="T446" s="74">
        <f t="shared" si="222"/>
        <v>1168500</v>
      </c>
      <c r="U446" s="74">
        <f t="shared" si="222"/>
        <v>934800</v>
      </c>
      <c r="V446" s="74">
        <f t="shared" si="222"/>
        <v>701100</v>
      </c>
      <c r="W446" s="74">
        <f t="shared" si="222"/>
        <v>701100</v>
      </c>
      <c r="X446" s="74">
        <f t="shared" si="222"/>
        <v>0</v>
      </c>
      <c r="Y446" s="74">
        <f t="shared" si="222"/>
        <v>0</v>
      </c>
      <c r="Z446" s="74">
        <f t="shared" si="222"/>
        <v>1168500</v>
      </c>
      <c r="AA446" s="74">
        <f t="shared" si="222"/>
        <v>467400</v>
      </c>
      <c r="AB446" s="74">
        <f t="shared" si="222"/>
        <v>701100</v>
      </c>
      <c r="AC446" s="74">
        <f t="shared" si="222"/>
        <v>701100</v>
      </c>
      <c r="AD446" s="74">
        <f t="shared" si="222"/>
        <v>0</v>
      </c>
      <c r="AE446" s="74">
        <f t="shared" si="222"/>
        <v>0</v>
      </c>
      <c r="AF446" s="74">
        <f t="shared" si="222"/>
        <v>1168500</v>
      </c>
      <c r="AG446" s="74">
        <f t="shared" si="222"/>
        <v>701100</v>
      </c>
      <c r="AH446" s="74">
        <f t="shared" si="222"/>
        <v>1402200</v>
      </c>
      <c r="AI446" s="74">
        <f t="shared" si="222"/>
        <v>1869600</v>
      </c>
      <c r="AJ446" s="74">
        <f t="shared" si="222"/>
        <v>1402200</v>
      </c>
      <c r="AK446" s="74">
        <f t="shared" si="222"/>
        <v>0</v>
      </c>
      <c r="AL446" s="74">
        <f>F445*AL445</f>
        <v>18929700</v>
      </c>
      <c r="AM446" s="61"/>
      <c r="AN446" s="61"/>
      <c r="AO446" s="61"/>
      <c r="AP446" s="61"/>
      <c r="AQ446" s="61"/>
      <c r="AR446" s="61"/>
      <c r="AS446" s="61"/>
      <c r="AT446" s="61"/>
      <c r="AU446" s="61"/>
      <c r="AV446" s="61"/>
      <c r="AW446" s="61"/>
      <c r="AX446" s="61"/>
      <c r="AY446" s="61"/>
      <c r="AZ446" s="61"/>
      <c r="BA446" s="61"/>
      <c r="BB446" s="61"/>
      <c r="BC446" s="61"/>
      <c r="BD446" s="61"/>
      <c r="BE446" s="61"/>
      <c r="BF446" s="61"/>
      <c r="BG446" s="61"/>
      <c r="BH446" s="61"/>
      <c r="BI446" s="61"/>
      <c r="BJ446" s="61"/>
      <c r="BK446" s="61"/>
      <c r="BL446" s="61"/>
      <c r="BM446" s="61"/>
      <c r="BN446" s="61"/>
      <c r="BO446" s="61"/>
      <c r="BP446" s="61"/>
      <c r="BQ446" s="61"/>
      <c r="BR446" s="61"/>
      <c r="BS446" s="61"/>
      <c r="BT446" s="61"/>
      <c r="BU446" s="61"/>
      <c r="BV446" s="61"/>
      <c r="BW446" s="61"/>
      <c r="BX446" s="61"/>
      <c r="BY446" s="61"/>
      <c r="BZ446" s="61"/>
      <c r="CA446" s="61"/>
      <c r="CB446" s="61"/>
      <c r="CC446" s="61"/>
      <c r="CD446" s="61"/>
      <c r="CE446" s="61"/>
      <c r="CF446" s="61"/>
      <c r="CG446" s="61"/>
      <c r="CH446" s="61"/>
      <c r="CI446" s="61"/>
      <c r="CJ446" s="61"/>
      <c r="CK446" s="61"/>
      <c r="CL446" s="61"/>
      <c r="CM446" s="61"/>
      <c r="CN446" s="61"/>
      <c r="CO446" s="61"/>
      <c r="CP446" s="61"/>
      <c r="CQ446" s="61"/>
      <c r="CR446" s="61"/>
      <c r="CS446" s="61"/>
      <c r="CT446" s="61"/>
      <c r="CU446" s="61"/>
      <c r="CV446" s="61"/>
      <c r="CW446" s="61"/>
      <c r="CX446" s="61"/>
      <c r="CY446" s="61"/>
      <c r="CZ446" s="61"/>
      <c r="DA446" s="61"/>
      <c r="DB446" s="61"/>
    </row>
    <row r="447" spans="1:106" s="58" customFormat="1" ht="16.5" customHeight="1">
      <c r="A447" s="70" t="s">
        <v>425</v>
      </c>
      <c r="B447" s="767"/>
      <c r="C447" s="750" t="s">
        <v>94</v>
      </c>
      <c r="D447" s="752" t="str">
        <f>[76]납품수량!C121</f>
        <v>COVER FRONT FRAME</v>
      </c>
      <c r="E447" s="752" t="str">
        <f>[76]납품수량!D121</f>
        <v>MQ4</v>
      </c>
      <c r="F447" s="718">
        <f>VLOOKUP(C447,'[72]납품수량(영업)'!$C$3:$F$260,4,FALSE)</f>
        <v>0</v>
      </c>
      <c r="G447" s="74">
        <f>VLOOKUP($C$447,[77]납품수량!$B$3:$AI$200,G1,FALSE)</f>
        <v>0</v>
      </c>
      <c r="H447" s="74">
        <f>VLOOKUP($C$447,[77]납품수량!$B$3:$AI$200,H1,FALSE)</f>
        <v>0</v>
      </c>
      <c r="I447" s="74">
        <f>VLOOKUP($C$447,[77]납품수량!$B$3:$AI$200,I1,FALSE)</f>
        <v>0</v>
      </c>
      <c r="J447" s="74">
        <f>VLOOKUP($C$447,[77]납품수량!$B$3:$AI$200,J1,FALSE)</f>
        <v>0</v>
      </c>
      <c r="K447" s="74">
        <f>VLOOKUP($C$447,[77]납품수량!$B$3:$AI$200,K1,FALSE)</f>
        <v>0</v>
      </c>
      <c r="L447" s="74">
        <f>VLOOKUP($C$447,[77]납품수량!$B$3:$AI$200,L1,FALSE)</f>
        <v>0</v>
      </c>
      <c r="M447" s="74">
        <f>VLOOKUP($C$447,[77]납품수량!$B$3:$AI$200,M1,FALSE)</f>
        <v>0</v>
      </c>
      <c r="N447" s="74">
        <f>VLOOKUP($C$447,[77]납품수량!$B$3:$AI$200,N1,FALSE)</f>
        <v>0</v>
      </c>
      <c r="O447" s="74">
        <f>VLOOKUP($C$447,[77]납품수량!$B$3:$AI$200,O1,FALSE)</f>
        <v>0</v>
      </c>
      <c r="P447" s="74">
        <f>VLOOKUP($C$447,[77]납품수량!$B$3:$AI$200,P1,FALSE)</f>
        <v>0</v>
      </c>
      <c r="Q447" s="74">
        <f>VLOOKUP($C$447,[77]납품수량!$B$3:$AI$200,Q1,FALSE)</f>
        <v>0</v>
      </c>
      <c r="R447" s="74">
        <f>VLOOKUP($C$447,[77]납품수량!$B$3:$AI$200,R1,FALSE)</f>
        <v>0</v>
      </c>
      <c r="S447" s="74">
        <f>VLOOKUP($C$447,[77]납품수량!$B$3:$AI$200,S1,FALSE)</f>
        <v>0</v>
      </c>
      <c r="T447" s="74">
        <f>VLOOKUP($C$447,[77]납품수량!$B$3:$AI$200,T1,FALSE)</f>
        <v>0</v>
      </c>
      <c r="U447" s="74">
        <f>VLOOKUP($C$447,[77]납품수량!$B$3:$AI$200,U1,FALSE)</f>
        <v>0</v>
      </c>
      <c r="V447" s="74">
        <f>VLOOKUP($C$447,[77]납품수량!$B$3:$AI$200,V1,FALSE)</f>
        <v>0</v>
      </c>
      <c r="W447" s="74">
        <f>VLOOKUP($C$447,[77]납품수량!$B$3:$AI$200,W1,FALSE)</f>
        <v>0</v>
      </c>
      <c r="X447" s="74">
        <f>VLOOKUP($C$447,[77]납품수량!$B$3:$AI$200,X1,FALSE)</f>
        <v>0</v>
      </c>
      <c r="Y447" s="74">
        <f>VLOOKUP($C$447,[77]납품수량!$B$3:$AI$200,Y1,FALSE)</f>
        <v>0</v>
      </c>
      <c r="Z447" s="74">
        <f>VLOOKUP($C$447,[77]납품수량!$B$3:$AI$200,Z1,FALSE)</f>
        <v>0</v>
      </c>
      <c r="AA447" s="74">
        <f>VLOOKUP($C$447,[77]납품수량!$B$3:$AI$200,AA1,FALSE)</f>
        <v>0</v>
      </c>
      <c r="AB447" s="74">
        <f>VLOOKUP($C$447,[77]납품수량!$B$3:$AI$200,AB1,FALSE)</f>
        <v>0</v>
      </c>
      <c r="AC447" s="74">
        <f>VLOOKUP($C$447,[77]납품수량!$B$3:$AI$200,AC1,FALSE)</f>
        <v>0</v>
      </c>
      <c r="AD447" s="74">
        <f>VLOOKUP($C$447,[77]납품수량!$B$3:$AI$200,AD1,FALSE)</f>
        <v>0</v>
      </c>
      <c r="AE447" s="74">
        <f>VLOOKUP($C$447,[77]납품수량!$B$3:$AI$200,AE1,FALSE)</f>
        <v>0</v>
      </c>
      <c r="AF447" s="74">
        <f>VLOOKUP($C$447,[77]납품수량!$B$3:$AI$200,AF1,FALSE)</f>
        <v>0</v>
      </c>
      <c r="AG447" s="74">
        <f>VLOOKUP($C$447,[77]납품수량!$B$3:$AI$200,AG1,FALSE)</f>
        <v>0</v>
      </c>
      <c r="AH447" s="74">
        <f>VLOOKUP($C$447,[77]납품수량!$B$3:$AI$200,AH1,FALSE)</f>
        <v>0</v>
      </c>
      <c r="AI447" s="74">
        <f>VLOOKUP($C$447,[77]납품수량!$B$3:$AI$200,AI1,FALSE)</f>
        <v>0</v>
      </c>
      <c r="AJ447" s="74">
        <f>VLOOKUP($C$447,[77]납품수량!$B$3:$AI$200,AJ1,FALSE)</f>
        <v>0</v>
      </c>
      <c r="AK447" s="74">
        <f>VLOOKUP($C$447,[77]납품수량!$B$3:$AI$200,AK1,FALSE)</f>
        <v>0</v>
      </c>
      <c r="AL447" s="74">
        <f>SUM(G447:AK447)</f>
        <v>0</v>
      </c>
      <c r="AM447" s="61"/>
      <c r="AN447" s="61"/>
      <c r="AO447" s="61"/>
      <c r="AP447" s="61"/>
      <c r="AQ447" s="61"/>
      <c r="AR447" s="61"/>
      <c r="AS447" s="61"/>
      <c r="AT447" s="61"/>
      <c r="AU447" s="61"/>
      <c r="AV447" s="61"/>
      <c r="AW447" s="61"/>
      <c r="AX447" s="61"/>
      <c r="AY447" s="61"/>
      <c r="AZ447" s="61"/>
      <c r="BA447" s="61"/>
      <c r="BB447" s="61"/>
      <c r="BC447" s="61"/>
      <c r="BD447" s="61"/>
      <c r="BE447" s="61"/>
      <c r="BF447" s="61"/>
      <c r="BG447" s="61"/>
      <c r="BH447" s="61"/>
      <c r="BI447" s="61"/>
      <c r="BJ447" s="61"/>
      <c r="BK447" s="61"/>
      <c r="BL447" s="61"/>
      <c r="BM447" s="61"/>
      <c r="BN447" s="61"/>
      <c r="BO447" s="61"/>
      <c r="BP447" s="61"/>
      <c r="BQ447" s="61"/>
      <c r="BR447" s="61"/>
      <c r="BS447" s="61"/>
      <c r="BT447" s="61"/>
      <c r="BU447" s="61"/>
      <c r="BV447" s="61"/>
      <c r="BW447" s="61"/>
      <c r="BX447" s="61"/>
      <c r="BY447" s="61"/>
      <c r="BZ447" s="61"/>
      <c r="CA447" s="61"/>
      <c r="CB447" s="61"/>
      <c r="CC447" s="61"/>
      <c r="CD447" s="61"/>
      <c r="CE447" s="61"/>
      <c r="CF447" s="61"/>
      <c r="CG447" s="61"/>
      <c r="CH447" s="61"/>
      <c r="CI447" s="61"/>
      <c r="CJ447" s="61"/>
      <c r="CK447" s="61"/>
      <c r="CL447" s="61"/>
      <c r="CM447" s="61"/>
      <c r="CN447" s="61"/>
      <c r="CO447" s="61"/>
      <c r="CP447" s="61"/>
      <c r="CQ447" s="61"/>
      <c r="CR447" s="61"/>
      <c r="CS447" s="61"/>
      <c r="CT447" s="61"/>
      <c r="CU447" s="61"/>
      <c r="CV447" s="61"/>
      <c r="CW447" s="61"/>
      <c r="CX447" s="61"/>
      <c r="CY447" s="61"/>
      <c r="CZ447" s="61"/>
      <c r="DA447" s="61"/>
      <c r="DB447" s="61"/>
    </row>
    <row r="448" spans="1:106" s="58" customFormat="1" ht="16.5" customHeight="1">
      <c r="A448" s="70"/>
      <c r="B448" s="767"/>
      <c r="C448" s="751"/>
      <c r="D448" s="753"/>
      <c r="E448" s="753"/>
      <c r="F448" s="719"/>
      <c r="G448" s="74">
        <f>$F$447*G447</f>
        <v>0</v>
      </c>
      <c r="H448" s="74">
        <f t="shared" ref="H448:AK448" si="223">$F$447*H447</f>
        <v>0</v>
      </c>
      <c r="I448" s="74">
        <f t="shared" si="223"/>
        <v>0</v>
      </c>
      <c r="J448" s="74">
        <f t="shared" si="223"/>
        <v>0</v>
      </c>
      <c r="K448" s="74">
        <f t="shared" si="223"/>
        <v>0</v>
      </c>
      <c r="L448" s="74">
        <f t="shared" si="223"/>
        <v>0</v>
      </c>
      <c r="M448" s="74">
        <f t="shared" si="223"/>
        <v>0</v>
      </c>
      <c r="N448" s="74">
        <f t="shared" si="223"/>
        <v>0</v>
      </c>
      <c r="O448" s="74">
        <f t="shared" si="223"/>
        <v>0</v>
      </c>
      <c r="P448" s="74">
        <f t="shared" si="223"/>
        <v>0</v>
      </c>
      <c r="Q448" s="74">
        <f t="shared" si="223"/>
        <v>0</v>
      </c>
      <c r="R448" s="74">
        <f t="shared" si="223"/>
        <v>0</v>
      </c>
      <c r="S448" s="74">
        <f t="shared" si="223"/>
        <v>0</v>
      </c>
      <c r="T448" s="74">
        <f t="shared" si="223"/>
        <v>0</v>
      </c>
      <c r="U448" s="74">
        <f t="shared" si="223"/>
        <v>0</v>
      </c>
      <c r="V448" s="74">
        <f t="shared" si="223"/>
        <v>0</v>
      </c>
      <c r="W448" s="74">
        <f t="shared" si="223"/>
        <v>0</v>
      </c>
      <c r="X448" s="74">
        <f t="shared" si="223"/>
        <v>0</v>
      </c>
      <c r="Y448" s="74">
        <f t="shared" si="223"/>
        <v>0</v>
      </c>
      <c r="Z448" s="74">
        <f t="shared" si="223"/>
        <v>0</v>
      </c>
      <c r="AA448" s="74">
        <f t="shared" si="223"/>
        <v>0</v>
      </c>
      <c r="AB448" s="74">
        <f t="shared" si="223"/>
        <v>0</v>
      </c>
      <c r="AC448" s="74">
        <f t="shared" si="223"/>
        <v>0</v>
      </c>
      <c r="AD448" s="74">
        <f t="shared" si="223"/>
        <v>0</v>
      </c>
      <c r="AE448" s="74">
        <f t="shared" si="223"/>
        <v>0</v>
      </c>
      <c r="AF448" s="74">
        <f t="shared" si="223"/>
        <v>0</v>
      </c>
      <c r="AG448" s="74">
        <f t="shared" si="223"/>
        <v>0</v>
      </c>
      <c r="AH448" s="74">
        <f t="shared" si="223"/>
        <v>0</v>
      </c>
      <c r="AI448" s="74">
        <f t="shared" si="223"/>
        <v>0</v>
      </c>
      <c r="AJ448" s="74">
        <f t="shared" si="223"/>
        <v>0</v>
      </c>
      <c r="AK448" s="74">
        <f t="shared" si="223"/>
        <v>0</v>
      </c>
      <c r="AL448" s="74">
        <f>F447*AL447</f>
        <v>0</v>
      </c>
      <c r="AM448" s="61"/>
      <c r="AN448" s="61"/>
      <c r="AO448" s="61"/>
      <c r="AP448" s="61"/>
      <c r="AQ448" s="61"/>
      <c r="AR448" s="61"/>
      <c r="AS448" s="61"/>
      <c r="AT448" s="61"/>
      <c r="AU448" s="61"/>
      <c r="AV448" s="61"/>
      <c r="AW448" s="61"/>
      <c r="AX448" s="61"/>
      <c r="AY448" s="61"/>
      <c r="AZ448" s="61"/>
      <c r="BA448" s="61"/>
      <c r="BB448" s="61"/>
      <c r="BC448" s="61"/>
      <c r="BD448" s="61"/>
      <c r="BE448" s="61"/>
      <c r="BF448" s="61"/>
      <c r="BG448" s="61"/>
      <c r="BH448" s="61"/>
      <c r="BI448" s="61"/>
      <c r="BJ448" s="61"/>
      <c r="BK448" s="61"/>
      <c r="BL448" s="61"/>
      <c r="BM448" s="61"/>
      <c r="BN448" s="61"/>
      <c r="BO448" s="61"/>
      <c r="BP448" s="61"/>
      <c r="BQ448" s="61"/>
      <c r="BR448" s="61"/>
      <c r="BS448" s="61"/>
      <c r="BT448" s="61"/>
      <c r="BU448" s="61"/>
      <c r="BV448" s="61"/>
      <c r="BW448" s="61"/>
      <c r="BX448" s="61"/>
      <c r="BY448" s="61"/>
      <c r="BZ448" s="61"/>
      <c r="CA448" s="61"/>
      <c r="CB448" s="61"/>
      <c r="CC448" s="61"/>
      <c r="CD448" s="61"/>
      <c r="CE448" s="61"/>
      <c r="CF448" s="61"/>
      <c r="CG448" s="61"/>
      <c r="CH448" s="61"/>
      <c r="CI448" s="61"/>
      <c r="CJ448" s="61"/>
      <c r="CK448" s="61"/>
      <c r="CL448" s="61"/>
      <c r="CM448" s="61"/>
      <c r="CN448" s="61"/>
      <c r="CO448" s="61"/>
      <c r="CP448" s="61"/>
      <c r="CQ448" s="61"/>
      <c r="CR448" s="61"/>
      <c r="CS448" s="61"/>
      <c r="CT448" s="61"/>
      <c r="CU448" s="61"/>
      <c r="CV448" s="61"/>
      <c r="CW448" s="61"/>
      <c r="CX448" s="61"/>
      <c r="CY448" s="61"/>
      <c r="CZ448" s="61"/>
      <c r="DA448" s="61"/>
      <c r="DB448" s="61"/>
    </row>
    <row r="449" spans="1:106" s="58" customFormat="1" ht="16.5" customHeight="1">
      <c r="A449" s="70" t="s">
        <v>425</v>
      </c>
      <c r="B449" s="767"/>
      <c r="C449" s="750" t="s">
        <v>97</v>
      </c>
      <c r="D449" s="752" t="str">
        <f>[76]납품수량!C122</f>
        <v>MOTOR MOUNTING PLATE COVER FOR ROLLO</v>
      </c>
      <c r="E449" s="752" t="str">
        <f>[76]납품수량!D122</f>
        <v>MQ4</v>
      </c>
      <c r="F449" s="718">
        <f>VLOOKUP(C449,'[72]납품수량(영업)'!$C$3:$F$260,4,FALSE)</f>
        <v>0</v>
      </c>
      <c r="G449" s="74">
        <f>VLOOKUP($C$449,[77]납품수량!$B$3:$AI$200,G1,FALSE)</f>
        <v>0</v>
      </c>
      <c r="H449" s="74">
        <f>VLOOKUP($C$449,[77]납품수량!$B$3:$AI$200,H1,FALSE)</f>
        <v>0</v>
      </c>
      <c r="I449" s="74">
        <f>VLOOKUP($C$449,[77]납품수량!$B$3:$AI$200,I1,FALSE)</f>
        <v>0</v>
      </c>
      <c r="J449" s="74">
        <f>VLOOKUP($C$449,[77]납품수량!$B$3:$AI$200,J1,FALSE)</f>
        <v>0</v>
      </c>
      <c r="K449" s="74">
        <f>VLOOKUP($C$449,[77]납품수량!$B$3:$AI$200,K1,FALSE)</f>
        <v>0</v>
      </c>
      <c r="L449" s="74">
        <f>VLOOKUP($C$449,[77]납품수량!$B$3:$AI$200,L1,FALSE)</f>
        <v>0</v>
      </c>
      <c r="M449" s="74">
        <f>VLOOKUP($C$449,[77]납품수량!$B$3:$AI$200,M1,FALSE)</f>
        <v>0</v>
      </c>
      <c r="N449" s="74">
        <f>VLOOKUP($C$449,[77]납품수량!$B$3:$AI$200,N1,FALSE)</f>
        <v>0</v>
      </c>
      <c r="O449" s="74">
        <f>VLOOKUP($C$449,[77]납품수량!$B$3:$AI$200,O1,FALSE)</f>
        <v>0</v>
      </c>
      <c r="P449" s="74">
        <f>VLOOKUP($C$449,[77]납품수량!$B$3:$AI$200,P1,FALSE)</f>
        <v>0</v>
      </c>
      <c r="Q449" s="74">
        <f>VLOOKUP($C$449,[77]납품수량!$B$3:$AI$200,Q1,FALSE)</f>
        <v>0</v>
      </c>
      <c r="R449" s="74">
        <f>VLOOKUP($C$449,[77]납품수량!$B$3:$AI$200,R1,FALSE)</f>
        <v>0</v>
      </c>
      <c r="S449" s="74">
        <f>VLOOKUP($C$449,[77]납품수량!$B$3:$AI$200,S1,FALSE)</f>
        <v>0</v>
      </c>
      <c r="T449" s="74">
        <f>VLOOKUP($C$449,[77]납품수량!$B$3:$AI$200,T1,FALSE)</f>
        <v>0</v>
      </c>
      <c r="U449" s="74">
        <f>VLOOKUP($C$449,[77]납품수량!$B$3:$AI$200,U1,FALSE)</f>
        <v>0</v>
      </c>
      <c r="V449" s="74">
        <f>VLOOKUP($C$449,[77]납품수량!$B$3:$AI$200,V1,FALSE)</f>
        <v>0</v>
      </c>
      <c r="W449" s="74">
        <f>VLOOKUP($C$449,[77]납품수량!$B$3:$AI$200,W1,FALSE)</f>
        <v>0</v>
      </c>
      <c r="X449" s="74">
        <f>VLOOKUP($C$449,[77]납품수량!$B$3:$AI$200,X1,FALSE)</f>
        <v>0</v>
      </c>
      <c r="Y449" s="74">
        <f>VLOOKUP($C$449,[77]납품수량!$B$3:$AI$200,Y1,FALSE)</f>
        <v>0</v>
      </c>
      <c r="Z449" s="74">
        <f>VLOOKUP($C$449,[77]납품수량!$B$3:$AI$200,Z1,FALSE)</f>
        <v>0</v>
      </c>
      <c r="AA449" s="74">
        <f>VLOOKUP($C$449,[77]납품수량!$B$3:$AI$200,AA1,FALSE)</f>
        <v>0</v>
      </c>
      <c r="AB449" s="74">
        <f>VLOOKUP($C$449,[77]납품수량!$B$3:$AI$200,AB1,FALSE)</f>
        <v>0</v>
      </c>
      <c r="AC449" s="74">
        <f>VLOOKUP($C$449,[77]납품수량!$B$3:$AI$200,AC1,FALSE)</f>
        <v>0</v>
      </c>
      <c r="AD449" s="74">
        <f>VLOOKUP($C$449,[77]납품수량!$B$3:$AI$200,AD1,FALSE)</f>
        <v>0</v>
      </c>
      <c r="AE449" s="74">
        <f>VLOOKUP($C$449,[77]납품수량!$B$3:$AI$200,AE1,FALSE)</f>
        <v>0</v>
      </c>
      <c r="AF449" s="74">
        <f>VLOOKUP($C$449,[77]납품수량!$B$3:$AI$200,AF1,FALSE)</f>
        <v>0</v>
      </c>
      <c r="AG449" s="74">
        <f>VLOOKUP($C$449,[77]납품수량!$B$3:$AI$200,AG1,FALSE)</f>
        <v>0</v>
      </c>
      <c r="AH449" s="74">
        <f>VLOOKUP($C$449,[77]납품수량!$B$3:$AI$200,AH1,FALSE)</f>
        <v>0</v>
      </c>
      <c r="AI449" s="74">
        <f>VLOOKUP($C$449,[77]납품수량!$B$3:$AI$200,AI1,FALSE)</f>
        <v>0</v>
      </c>
      <c r="AJ449" s="74">
        <f>VLOOKUP($C$449,[77]납품수량!$B$3:$AI$200,AJ1,FALSE)</f>
        <v>0</v>
      </c>
      <c r="AK449" s="74">
        <f>VLOOKUP($C$449,[77]납품수량!$B$3:$AI$200,AK1,FALSE)</f>
        <v>0</v>
      </c>
      <c r="AL449" s="74">
        <f>SUM(G449:AK449)</f>
        <v>0</v>
      </c>
      <c r="AM449" s="61"/>
      <c r="AN449" s="61"/>
      <c r="AO449" s="61"/>
      <c r="AP449" s="61"/>
      <c r="AQ449" s="61"/>
      <c r="AR449" s="61"/>
      <c r="AS449" s="61"/>
      <c r="AT449" s="61"/>
      <c r="AU449" s="61"/>
      <c r="AV449" s="61"/>
      <c r="AW449" s="61"/>
      <c r="AX449" s="61"/>
      <c r="AY449" s="61"/>
      <c r="AZ449" s="61"/>
      <c r="BA449" s="61"/>
      <c r="BB449" s="61"/>
      <c r="BC449" s="61"/>
      <c r="BD449" s="61"/>
      <c r="BE449" s="61"/>
      <c r="BF449" s="61"/>
      <c r="BG449" s="61"/>
      <c r="BH449" s="61"/>
      <c r="BI449" s="61"/>
      <c r="BJ449" s="61"/>
      <c r="BK449" s="61"/>
      <c r="BL449" s="61"/>
      <c r="BM449" s="61"/>
      <c r="BN449" s="61"/>
      <c r="BO449" s="61"/>
      <c r="BP449" s="61"/>
      <c r="BQ449" s="61"/>
      <c r="BR449" s="61"/>
      <c r="BS449" s="61"/>
      <c r="BT449" s="61"/>
      <c r="BU449" s="61"/>
      <c r="BV449" s="61"/>
      <c r="BW449" s="61"/>
      <c r="BX449" s="61"/>
      <c r="BY449" s="61"/>
      <c r="BZ449" s="61"/>
      <c r="CA449" s="61"/>
      <c r="CB449" s="61"/>
      <c r="CC449" s="61"/>
      <c r="CD449" s="61"/>
      <c r="CE449" s="61"/>
      <c r="CF449" s="61"/>
      <c r="CG449" s="61"/>
      <c r="CH449" s="61"/>
      <c r="CI449" s="61"/>
      <c r="CJ449" s="61"/>
      <c r="CK449" s="61"/>
      <c r="CL449" s="61"/>
      <c r="CM449" s="61"/>
      <c r="CN449" s="61"/>
      <c r="CO449" s="61"/>
      <c r="CP449" s="61"/>
      <c r="CQ449" s="61"/>
      <c r="CR449" s="61"/>
      <c r="CS449" s="61"/>
      <c r="CT449" s="61"/>
      <c r="CU449" s="61"/>
      <c r="CV449" s="61"/>
      <c r="CW449" s="61"/>
      <c r="CX449" s="61"/>
      <c r="CY449" s="61"/>
      <c r="CZ449" s="61"/>
      <c r="DA449" s="61"/>
      <c r="DB449" s="61"/>
    </row>
    <row r="450" spans="1:106" s="58" customFormat="1" ht="16.5" customHeight="1">
      <c r="A450" s="70"/>
      <c r="B450" s="767"/>
      <c r="C450" s="751"/>
      <c r="D450" s="753"/>
      <c r="E450" s="753"/>
      <c r="F450" s="719"/>
      <c r="G450" s="74">
        <f>$F$449*G449</f>
        <v>0</v>
      </c>
      <c r="H450" s="74">
        <f t="shared" ref="H450:AK450" si="224">$F$449*H449</f>
        <v>0</v>
      </c>
      <c r="I450" s="74">
        <f t="shared" si="224"/>
        <v>0</v>
      </c>
      <c r="J450" s="74">
        <f t="shared" si="224"/>
        <v>0</v>
      </c>
      <c r="K450" s="74">
        <f t="shared" si="224"/>
        <v>0</v>
      </c>
      <c r="L450" s="74">
        <f t="shared" si="224"/>
        <v>0</v>
      </c>
      <c r="M450" s="74">
        <f t="shared" si="224"/>
        <v>0</v>
      </c>
      <c r="N450" s="74">
        <f t="shared" si="224"/>
        <v>0</v>
      </c>
      <c r="O450" s="74">
        <f t="shared" si="224"/>
        <v>0</v>
      </c>
      <c r="P450" s="74">
        <f t="shared" si="224"/>
        <v>0</v>
      </c>
      <c r="Q450" s="74">
        <f t="shared" si="224"/>
        <v>0</v>
      </c>
      <c r="R450" s="74">
        <f t="shared" si="224"/>
        <v>0</v>
      </c>
      <c r="S450" s="74">
        <f t="shared" si="224"/>
        <v>0</v>
      </c>
      <c r="T450" s="74">
        <f t="shared" si="224"/>
        <v>0</v>
      </c>
      <c r="U450" s="74">
        <f t="shared" si="224"/>
        <v>0</v>
      </c>
      <c r="V450" s="74">
        <f t="shared" si="224"/>
        <v>0</v>
      </c>
      <c r="W450" s="74">
        <f t="shared" si="224"/>
        <v>0</v>
      </c>
      <c r="X450" s="74">
        <f t="shared" si="224"/>
        <v>0</v>
      </c>
      <c r="Y450" s="74">
        <f t="shared" si="224"/>
        <v>0</v>
      </c>
      <c r="Z450" s="74">
        <f t="shared" si="224"/>
        <v>0</v>
      </c>
      <c r="AA450" s="74">
        <f t="shared" si="224"/>
        <v>0</v>
      </c>
      <c r="AB450" s="74">
        <f t="shared" si="224"/>
        <v>0</v>
      </c>
      <c r="AC450" s="74">
        <f t="shared" si="224"/>
        <v>0</v>
      </c>
      <c r="AD450" s="74">
        <f t="shared" si="224"/>
        <v>0</v>
      </c>
      <c r="AE450" s="74">
        <f t="shared" si="224"/>
        <v>0</v>
      </c>
      <c r="AF450" s="74">
        <f t="shared" si="224"/>
        <v>0</v>
      </c>
      <c r="AG450" s="74">
        <f t="shared" si="224"/>
        <v>0</v>
      </c>
      <c r="AH450" s="74">
        <f t="shared" si="224"/>
        <v>0</v>
      </c>
      <c r="AI450" s="74">
        <f t="shared" si="224"/>
        <v>0</v>
      </c>
      <c r="AJ450" s="74">
        <f t="shared" si="224"/>
        <v>0</v>
      </c>
      <c r="AK450" s="74">
        <f t="shared" si="224"/>
        <v>0</v>
      </c>
      <c r="AL450" s="74">
        <f>F449*AL449</f>
        <v>0</v>
      </c>
      <c r="AM450" s="61"/>
      <c r="AN450" s="61"/>
      <c r="AO450" s="61"/>
      <c r="AP450" s="61"/>
      <c r="AQ450" s="61"/>
      <c r="AR450" s="61"/>
      <c r="AS450" s="61"/>
      <c r="AT450" s="61"/>
      <c r="AU450" s="61"/>
      <c r="AV450" s="61"/>
      <c r="AW450" s="61"/>
      <c r="AX450" s="61"/>
      <c r="AY450" s="61"/>
      <c r="AZ450" s="61"/>
      <c r="BA450" s="61"/>
      <c r="BB450" s="61"/>
      <c r="BC450" s="61"/>
      <c r="BD450" s="61"/>
      <c r="BE450" s="61"/>
      <c r="BF450" s="61"/>
      <c r="BG450" s="61"/>
      <c r="BH450" s="61"/>
      <c r="BI450" s="61"/>
      <c r="BJ450" s="61"/>
      <c r="BK450" s="61"/>
      <c r="BL450" s="61"/>
      <c r="BM450" s="61"/>
      <c r="BN450" s="61"/>
      <c r="BO450" s="61"/>
      <c r="BP450" s="61"/>
      <c r="BQ450" s="61"/>
      <c r="BR450" s="61"/>
      <c r="BS450" s="61"/>
      <c r="BT450" s="61"/>
      <c r="BU450" s="61"/>
      <c r="BV450" s="61"/>
      <c r="BW450" s="61"/>
      <c r="BX450" s="61"/>
      <c r="BY450" s="61"/>
      <c r="BZ450" s="61"/>
      <c r="CA450" s="61"/>
      <c r="CB450" s="61"/>
      <c r="CC450" s="61"/>
      <c r="CD450" s="61"/>
      <c r="CE450" s="61"/>
      <c r="CF450" s="61"/>
      <c r="CG450" s="61"/>
      <c r="CH450" s="61"/>
      <c r="CI450" s="61"/>
      <c r="CJ450" s="61"/>
      <c r="CK450" s="61"/>
      <c r="CL450" s="61"/>
      <c r="CM450" s="61"/>
      <c r="CN450" s="61"/>
      <c r="CO450" s="61"/>
      <c r="CP450" s="61"/>
      <c r="CQ450" s="61"/>
      <c r="CR450" s="61"/>
      <c r="CS450" s="61"/>
      <c r="CT450" s="61"/>
      <c r="CU450" s="61"/>
      <c r="CV450" s="61"/>
      <c r="CW450" s="61"/>
      <c r="CX450" s="61"/>
      <c r="CY450" s="61"/>
      <c r="CZ450" s="61"/>
      <c r="DA450" s="61"/>
      <c r="DB450" s="61"/>
    </row>
    <row r="451" spans="1:106" s="58" customFormat="1" ht="16.5" customHeight="1">
      <c r="A451" s="70" t="s">
        <v>425</v>
      </c>
      <c r="B451" s="767"/>
      <c r="C451" s="750" t="s">
        <v>148</v>
      </c>
      <c r="D451" s="752" t="str">
        <f>[76]납품수량!C123</f>
        <v>MOTOR MOUNTING PLATE COVER FOR GLASS (MQ4/YG)</v>
      </c>
      <c r="E451" s="752" t="str">
        <f>[76]납품수량!D123</f>
        <v>MQ4</v>
      </c>
      <c r="F451" s="718">
        <f>VLOOKUP(C451,'[72]납품수량(영업)'!$C$3:$F$260,4,FALSE)</f>
        <v>0</v>
      </c>
      <c r="G451" s="74">
        <f>VLOOKUP($C$451,[77]납품수량!$B$3:$AI$200,G1,FALSE)</f>
        <v>0</v>
      </c>
      <c r="H451" s="74">
        <f>VLOOKUP($C$451,[77]납품수량!$B$3:$AI$200,H1,FALSE)</f>
        <v>0</v>
      </c>
      <c r="I451" s="74">
        <f>VLOOKUP($C$451,[77]납품수량!$B$3:$AI$200,I1,FALSE)</f>
        <v>0</v>
      </c>
      <c r="J451" s="74">
        <f>VLOOKUP($C$451,[77]납품수량!$B$3:$AI$200,J1,FALSE)</f>
        <v>0</v>
      </c>
      <c r="K451" s="74">
        <f>VLOOKUP($C$451,[77]납품수량!$B$3:$AI$200,K1,FALSE)</f>
        <v>0</v>
      </c>
      <c r="L451" s="74">
        <f>VLOOKUP($C$451,[77]납품수량!$B$3:$AI$200,L1,FALSE)</f>
        <v>0</v>
      </c>
      <c r="M451" s="74">
        <f>VLOOKUP($C$451,[77]납품수량!$B$3:$AI$200,M1,FALSE)</f>
        <v>0</v>
      </c>
      <c r="N451" s="74">
        <f>VLOOKUP($C$451,[77]납품수량!$B$3:$AI$200,N1,FALSE)</f>
        <v>0</v>
      </c>
      <c r="O451" s="74">
        <f>VLOOKUP($C$451,[77]납품수량!$B$3:$AI$200,O1,FALSE)</f>
        <v>0</v>
      </c>
      <c r="P451" s="74">
        <f>VLOOKUP($C$451,[77]납품수량!$B$3:$AI$200,P1,FALSE)</f>
        <v>0</v>
      </c>
      <c r="Q451" s="74">
        <f>VLOOKUP($C$451,[77]납품수량!$B$3:$AI$200,Q1,FALSE)</f>
        <v>0</v>
      </c>
      <c r="R451" s="74">
        <f>VLOOKUP($C$451,[77]납품수량!$B$3:$AI$200,R1,FALSE)</f>
        <v>0</v>
      </c>
      <c r="S451" s="74">
        <f>VLOOKUP($C$451,[77]납품수량!$B$3:$AI$200,S1,FALSE)</f>
        <v>0</v>
      </c>
      <c r="T451" s="74">
        <f>VLOOKUP($C$451,[77]납품수량!$B$3:$AI$200,T1,FALSE)</f>
        <v>0</v>
      </c>
      <c r="U451" s="74">
        <f>VLOOKUP($C$451,[77]납품수량!$B$3:$AI$200,U1,FALSE)</f>
        <v>0</v>
      </c>
      <c r="V451" s="74">
        <f>VLOOKUP($C$451,[77]납품수량!$B$3:$AI$200,V1,FALSE)</f>
        <v>0</v>
      </c>
      <c r="W451" s="74">
        <f>VLOOKUP($C$451,[77]납품수량!$B$3:$AI$200,W1,FALSE)</f>
        <v>0</v>
      </c>
      <c r="X451" s="74">
        <f>VLOOKUP($C$451,[77]납품수량!$B$3:$AI$200,X1,FALSE)</f>
        <v>0</v>
      </c>
      <c r="Y451" s="74">
        <f>VLOOKUP($C$451,[77]납품수량!$B$3:$AI$200,Y1,FALSE)</f>
        <v>0</v>
      </c>
      <c r="Z451" s="74">
        <f>VLOOKUP($C$451,[77]납품수량!$B$3:$AI$200,Z1,FALSE)</f>
        <v>0</v>
      </c>
      <c r="AA451" s="74">
        <f>VLOOKUP($C$451,[77]납품수량!$B$3:$AI$200,AA1,FALSE)</f>
        <v>0</v>
      </c>
      <c r="AB451" s="74">
        <f>VLOOKUP($C$451,[77]납품수량!$B$3:$AI$200,AB1,FALSE)</f>
        <v>0</v>
      </c>
      <c r="AC451" s="74">
        <f>VLOOKUP($C$451,[77]납품수량!$B$3:$AI$200,AC1,FALSE)</f>
        <v>0</v>
      </c>
      <c r="AD451" s="74">
        <f>VLOOKUP($C$451,[77]납품수량!$B$3:$AI$200,AD1,FALSE)</f>
        <v>0</v>
      </c>
      <c r="AE451" s="74">
        <f>VLOOKUP($C$451,[77]납품수량!$B$3:$AI$200,AE1,FALSE)</f>
        <v>0</v>
      </c>
      <c r="AF451" s="74">
        <f>VLOOKUP($C$451,[77]납품수량!$B$3:$AI$200,AF1,FALSE)</f>
        <v>0</v>
      </c>
      <c r="AG451" s="74">
        <f>VLOOKUP($C$451,[77]납품수량!$B$3:$AI$200,AG1,FALSE)</f>
        <v>0</v>
      </c>
      <c r="AH451" s="74">
        <f>VLOOKUP($C$451,[77]납품수량!$B$3:$AI$200,AH1,FALSE)</f>
        <v>0</v>
      </c>
      <c r="AI451" s="74">
        <f>VLOOKUP($C$451,[77]납품수량!$B$3:$AI$200,AI1,FALSE)</f>
        <v>0</v>
      </c>
      <c r="AJ451" s="74">
        <f>VLOOKUP($C$451,[77]납품수량!$B$3:$AI$200,AJ1,FALSE)</f>
        <v>0</v>
      </c>
      <c r="AK451" s="74">
        <f>VLOOKUP($C$451,[77]납품수량!$B$3:$AI$200,AK1,FALSE)</f>
        <v>0</v>
      </c>
      <c r="AL451" s="74">
        <f>SUM(G451:AK451)</f>
        <v>0</v>
      </c>
      <c r="AM451" s="61"/>
      <c r="AN451" s="61"/>
      <c r="AO451" s="61"/>
      <c r="AP451" s="61"/>
      <c r="AQ451" s="61"/>
      <c r="AR451" s="61"/>
      <c r="AS451" s="61"/>
      <c r="AT451" s="61"/>
      <c r="AU451" s="61"/>
      <c r="AV451" s="61"/>
      <c r="AW451" s="61"/>
      <c r="AX451" s="61"/>
      <c r="AY451" s="61"/>
      <c r="AZ451" s="61"/>
      <c r="BA451" s="61"/>
      <c r="BB451" s="61"/>
      <c r="BC451" s="61"/>
      <c r="BD451" s="61"/>
      <c r="BE451" s="61"/>
      <c r="BF451" s="61"/>
      <c r="BG451" s="61"/>
      <c r="BH451" s="61"/>
      <c r="BI451" s="61"/>
      <c r="BJ451" s="61"/>
      <c r="BK451" s="61"/>
      <c r="BL451" s="61"/>
      <c r="BM451" s="61"/>
      <c r="BN451" s="61"/>
      <c r="BO451" s="61"/>
      <c r="BP451" s="61"/>
      <c r="BQ451" s="61"/>
      <c r="BR451" s="61"/>
      <c r="BS451" s="61"/>
      <c r="BT451" s="61"/>
      <c r="BU451" s="61"/>
      <c r="BV451" s="61"/>
      <c r="BW451" s="61"/>
      <c r="BX451" s="61"/>
      <c r="BY451" s="61"/>
      <c r="BZ451" s="61"/>
      <c r="CA451" s="61"/>
      <c r="CB451" s="61"/>
      <c r="CC451" s="61"/>
      <c r="CD451" s="61"/>
      <c r="CE451" s="61"/>
      <c r="CF451" s="61"/>
      <c r="CG451" s="61"/>
      <c r="CH451" s="61"/>
      <c r="CI451" s="61"/>
      <c r="CJ451" s="61"/>
      <c r="CK451" s="61"/>
      <c r="CL451" s="61"/>
      <c r="CM451" s="61"/>
      <c r="CN451" s="61"/>
      <c r="CO451" s="61"/>
      <c r="CP451" s="61"/>
      <c r="CQ451" s="61"/>
      <c r="CR451" s="61"/>
      <c r="CS451" s="61"/>
      <c r="CT451" s="61"/>
      <c r="CU451" s="61"/>
      <c r="CV451" s="61"/>
      <c r="CW451" s="61"/>
      <c r="CX451" s="61"/>
      <c r="CY451" s="61"/>
      <c r="CZ451" s="61"/>
      <c r="DA451" s="61"/>
      <c r="DB451" s="61"/>
    </row>
    <row r="452" spans="1:106" s="58" customFormat="1" ht="16.5" customHeight="1">
      <c r="A452" s="70"/>
      <c r="B452" s="767"/>
      <c r="C452" s="751"/>
      <c r="D452" s="753"/>
      <c r="E452" s="753"/>
      <c r="F452" s="719"/>
      <c r="G452" s="74">
        <f>$F$451*G451</f>
        <v>0</v>
      </c>
      <c r="H452" s="74">
        <f t="shared" ref="H452:AK452" si="225">$F$451*H451</f>
        <v>0</v>
      </c>
      <c r="I452" s="74">
        <f t="shared" si="225"/>
        <v>0</v>
      </c>
      <c r="J452" s="74">
        <f t="shared" si="225"/>
        <v>0</v>
      </c>
      <c r="K452" s="74">
        <f t="shared" si="225"/>
        <v>0</v>
      </c>
      <c r="L452" s="74">
        <f t="shared" si="225"/>
        <v>0</v>
      </c>
      <c r="M452" s="74">
        <f t="shared" si="225"/>
        <v>0</v>
      </c>
      <c r="N452" s="74">
        <f t="shared" si="225"/>
        <v>0</v>
      </c>
      <c r="O452" s="74">
        <f t="shared" si="225"/>
        <v>0</v>
      </c>
      <c r="P452" s="74">
        <f t="shared" si="225"/>
        <v>0</v>
      </c>
      <c r="Q452" s="74">
        <f t="shared" si="225"/>
        <v>0</v>
      </c>
      <c r="R452" s="74">
        <f t="shared" si="225"/>
        <v>0</v>
      </c>
      <c r="S452" s="74">
        <f t="shared" si="225"/>
        <v>0</v>
      </c>
      <c r="T452" s="74">
        <f t="shared" si="225"/>
        <v>0</v>
      </c>
      <c r="U452" s="74">
        <f t="shared" si="225"/>
        <v>0</v>
      </c>
      <c r="V452" s="74">
        <f t="shared" si="225"/>
        <v>0</v>
      </c>
      <c r="W452" s="74">
        <f t="shared" si="225"/>
        <v>0</v>
      </c>
      <c r="X452" s="74">
        <f t="shared" si="225"/>
        <v>0</v>
      </c>
      <c r="Y452" s="74">
        <f t="shared" si="225"/>
        <v>0</v>
      </c>
      <c r="Z452" s="74">
        <f t="shared" si="225"/>
        <v>0</v>
      </c>
      <c r="AA452" s="74">
        <f t="shared" si="225"/>
        <v>0</v>
      </c>
      <c r="AB452" s="74">
        <f t="shared" si="225"/>
        <v>0</v>
      </c>
      <c r="AC452" s="74">
        <f t="shared" si="225"/>
        <v>0</v>
      </c>
      <c r="AD452" s="74">
        <f t="shared" si="225"/>
        <v>0</v>
      </c>
      <c r="AE452" s="74">
        <f t="shared" si="225"/>
        <v>0</v>
      </c>
      <c r="AF452" s="74">
        <f t="shared" si="225"/>
        <v>0</v>
      </c>
      <c r="AG452" s="74">
        <f t="shared" si="225"/>
        <v>0</v>
      </c>
      <c r="AH452" s="74">
        <f t="shared" si="225"/>
        <v>0</v>
      </c>
      <c r="AI452" s="74">
        <f t="shared" si="225"/>
        <v>0</v>
      </c>
      <c r="AJ452" s="74">
        <f t="shared" si="225"/>
        <v>0</v>
      </c>
      <c r="AK452" s="74">
        <f t="shared" si="225"/>
        <v>0</v>
      </c>
      <c r="AL452" s="74">
        <f>F451*AL451</f>
        <v>0</v>
      </c>
      <c r="AM452" s="61"/>
      <c r="AN452" s="61"/>
      <c r="AO452" s="61"/>
      <c r="AP452" s="61"/>
      <c r="AQ452" s="61"/>
      <c r="AR452" s="61"/>
      <c r="AS452" s="61"/>
      <c r="AT452" s="61"/>
      <c r="AU452" s="61"/>
      <c r="AV452" s="61"/>
      <c r="AW452" s="61"/>
      <c r="AX452" s="61"/>
      <c r="AY452" s="61"/>
      <c r="AZ452" s="61"/>
      <c r="BA452" s="61"/>
      <c r="BB452" s="61"/>
      <c r="BC452" s="61"/>
      <c r="BD452" s="61"/>
      <c r="BE452" s="61"/>
      <c r="BF452" s="61"/>
      <c r="BG452" s="61"/>
      <c r="BH452" s="61"/>
      <c r="BI452" s="61"/>
      <c r="BJ452" s="61"/>
      <c r="BK452" s="61"/>
      <c r="BL452" s="61"/>
      <c r="BM452" s="61"/>
      <c r="BN452" s="61"/>
      <c r="BO452" s="61"/>
      <c r="BP452" s="61"/>
      <c r="BQ452" s="61"/>
      <c r="BR452" s="61"/>
      <c r="BS452" s="61"/>
      <c r="BT452" s="61"/>
      <c r="BU452" s="61"/>
      <c r="BV452" s="61"/>
      <c r="BW452" s="61"/>
      <c r="BX452" s="61"/>
      <c r="BY452" s="61"/>
      <c r="BZ452" s="61"/>
      <c r="CA452" s="61"/>
      <c r="CB452" s="61"/>
      <c r="CC452" s="61"/>
      <c r="CD452" s="61"/>
      <c r="CE452" s="61"/>
      <c r="CF452" s="61"/>
      <c r="CG452" s="61"/>
      <c r="CH452" s="61"/>
      <c r="CI452" s="61"/>
      <c r="CJ452" s="61"/>
      <c r="CK452" s="61"/>
      <c r="CL452" s="61"/>
      <c r="CM452" s="61"/>
      <c r="CN452" s="61"/>
      <c r="CO452" s="61"/>
      <c r="CP452" s="61"/>
      <c r="CQ452" s="61"/>
      <c r="CR452" s="61"/>
      <c r="CS452" s="61"/>
      <c r="CT452" s="61"/>
      <c r="CU452" s="61"/>
      <c r="CV452" s="61"/>
      <c r="CW452" s="61"/>
      <c r="CX452" s="61"/>
      <c r="CY452" s="61"/>
      <c r="CZ452" s="61"/>
      <c r="DA452" s="61"/>
      <c r="DB452" s="61"/>
    </row>
    <row r="453" spans="1:106" s="58" customFormat="1" ht="16.5" customHeight="1">
      <c r="A453" s="70" t="s">
        <v>425</v>
      </c>
      <c r="B453" s="767"/>
      <c r="C453" s="742" t="s">
        <v>91</v>
      </c>
      <c r="D453" s="744" t="str">
        <f>[76]납품수량!C124</f>
        <v>GLASS REINFORCEMENT ASSY</v>
      </c>
      <c r="E453" s="744" t="str">
        <f>[76]납품수량!D124</f>
        <v>MQ4</v>
      </c>
      <c r="F453" s="718">
        <f>VLOOKUP(C453,'[72]납품수량(영업)'!$C$3:$F$260,4,FALSE)</f>
        <v>15350</v>
      </c>
      <c r="G453" s="74">
        <f>VLOOKUP($C$453,[77]납품수량!$B$3:$AI$200,G1,FALSE)</f>
        <v>0</v>
      </c>
      <c r="H453" s="74">
        <f>VLOOKUP($C$453,[77]납품수량!$B$3:$AI$200,H1,FALSE)</f>
        <v>400</v>
      </c>
      <c r="I453" s="74">
        <f>VLOOKUP($C$453,[77]납품수량!$B$3:$AI$200,I1,FALSE)</f>
        <v>200</v>
      </c>
      <c r="J453" s="74">
        <f>VLOOKUP($C$453,[77]납품수량!$B$3:$AI$200,J1,FALSE)</f>
        <v>0</v>
      </c>
      <c r="K453" s="74">
        <f>VLOOKUP($C$453,[77]납품수량!$B$3:$AI$200,K1,FALSE)</f>
        <v>0</v>
      </c>
      <c r="L453" s="74">
        <f>VLOOKUP($C$453,[77]납품수량!$B$3:$AI$200,L1,FALSE)</f>
        <v>0</v>
      </c>
      <c r="M453" s="74">
        <f>VLOOKUP($C$453,[77]납품수량!$B$3:$AI$200,M1,FALSE)</f>
        <v>600</v>
      </c>
      <c r="N453" s="74">
        <f>VLOOKUP($C$453,[77]납품수량!$B$3:$AI$200,N1,FALSE)</f>
        <v>600</v>
      </c>
      <c r="O453" s="74">
        <f>VLOOKUP($C$453,[77]납품수량!$B$3:$AI$200,O1,FALSE)</f>
        <v>600</v>
      </c>
      <c r="P453" s="74">
        <f>VLOOKUP($C$453,[77]납품수량!$B$3:$AI$200,P1,FALSE)</f>
        <v>100</v>
      </c>
      <c r="Q453" s="74">
        <f>VLOOKUP($C$453,[77]납품수량!$B$3:$AI$200,Q1,FALSE)</f>
        <v>0</v>
      </c>
      <c r="R453" s="74">
        <f>VLOOKUP($C$453,[77]납품수량!$B$3:$AI$200,R1,FALSE)</f>
        <v>400</v>
      </c>
      <c r="S453" s="74">
        <f>VLOOKUP($C$453,[77]납품수량!$B$3:$AI$200,S1,FALSE)</f>
        <v>300</v>
      </c>
      <c r="T453" s="74">
        <f>VLOOKUP($C$453,[77]납품수량!$B$3:$AI$200,T1,FALSE)</f>
        <v>500</v>
      </c>
      <c r="U453" s="74">
        <f>VLOOKUP($C$453,[77]납품수량!$B$3:$AI$200,U1,FALSE)</f>
        <v>0</v>
      </c>
      <c r="V453" s="74">
        <f>VLOOKUP($C$453,[77]납품수량!$B$3:$AI$200,V1,FALSE)</f>
        <v>300</v>
      </c>
      <c r="W453" s="74">
        <f>VLOOKUP($C$453,[77]납품수량!$B$3:$AI$200,W1,FALSE)</f>
        <v>0</v>
      </c>
      <c r="X453" s="74">
        <f>VLOOKUP($C$453,[77]납품수량!$B$3:$AI$200,X1,FALSE)</f>
        <v>0</v>
      </c>
      <c r="Y453" s="74">
        <f>VLOOKUP($C$453,[77]납품수량!$B$3:$AI$200,Y1,FALSE)</f>
        <v>600</v>
      </c>
      <c r="Z453" s="74">
        <f>VLOOKUP($C$453,[77]납품수량!$B$3:$AI$200,Z1,FALSE)</f>
        <v>0</v>
      </c>
      <c r="AA453" s="74">
        <f>VLOOKUP($C$453,[77]납품수량!$B$3:$AI$200,AA1,FALSE)</f>
        <v>500</v>
      </c>
      <c r="AB453" s="74">
        <f>VLOOKUP($C$453,[77]납품수량!$B$3:$AI$200,AB1,FALSE)</f>
        <v>0</v>
      </c>
      <c r="AC453" s="74">
        <f>VLOOKUP($C$453,[77]납품수량!$B$3:$AI$200,AC1,FALSE)</f>
        <v>500</v>
      </c>
      <c r="AD453" s="74">
        <f>VLOOKUP($C$453,[77]납품수량!$B$3:$AI$200,AD1,FALSE)</f>
        <v>0</v>
      </c>
      <c r="AE453" s="74">
        <f>VLOOKUP($C$453,[77]납품수량!$B$3:$AI$200,AE1,FALSE)</f>
        <v>0</v>
      </c>
      <c r="AF453" s="74">
        <f>VLOOKUP($C$453,[77]납품수량!$B$3:$AI$200,AF1,FALSE)</f>
        <v>300</v>
      </c>
      <c r="AG453" s="74">
        <f>VLOOKUP($C$453,[77]납품수량!$B$3:$AI$200,AG1,FALSE)</f>
        <v>700</v>
      </c>
      <c r="AH453" s="74">
        <f>VLOOKUP($C$453,[77]납품수량!$B$3:$AI$200,AH1,FALSE)</f>
        <v>500</v>
      </c>
      <c r="AI453" s="74">
        <f>VLOOKUP($C$453,[77]납품수량!$B$3:$AI$200,AI1,FALSE)</f>
        <v>600</v>
      </c>
      <c r="AJ453" s="74">
        <f>VLOOKUP($C$453,[77]납품수량!$B$3:$AI$200,AJ1,FALSE)</f>
        <v>600</v>
      </c>
      <c r="AK453" s="74">
        <f>VLOOKUP($C$453,[77]납품수량!$B$3:$AI$200,AK1,FALSE)</f>
        <v>0</v>
      </c>
      <c r="AL453" s="74">
        <f>SUM(G453:AK453)</f>
        <v>8300</v>
      </c>
      <c r="AM453" s="61"/>
      <c r="AN453" s="61"/>
      <c r="AO453" s="61"/>
      <c r="AP453" s="61"/>
      <c r="AQ453" s="61"/>
      <c r="AR453" s="61"/>
      <c r="AS453" s="61"/>
      <c r="AT453" s="61"/>
      <c r="AU453" s="61"/>
      <c r="AV453" s="61"/>
      <c r="AW453" s="61"/>
      <c r="AX453" s="61"/>
      <c r="AY453" s="61"/>
      <c r="AZ453" s="61"/>
      <c r="BA453" s="61"/>
      <c r="BB453" s="61"/>
      <c r="BC453" s="61"/>
      <c r="BD453" s="61"/>
      <c r="BE453" s="61"/>
      <c r="BF453" s="61"/>
      <c r="BG453" s="61"/>
      <c r="BH453" s="61"/>
      <c r="BI453" s="61"/>
      <c r="BJ453" s="61"/>
      <c r="BK453" s="61"/>
      <c r="BL453" s="61"/>
      <c r="BM453" s="61"/>
      <c r="BN453" s="61"/>
      <c r="BO453" s="61"/>
      <c r="BP453" s="61"/>
      <c r="BQ453" s="61"/>
      <c r="BR453" s="61"/>
      <c r="BS453" s="61"/>
      <c r="BT453" s="61"/>
      <c r="BU453" s="61"/>
      <c r="BV453" s="61"/>
      <c r="BW453" s="61"/>
      <c r="BX453" s="61"/>
      <c r="BY453" s="61"/>
      <c r="BZ453" s="61"/>
      <c r="CA453" s="61"/>
      <c r="CB453" s="61"/>
      <c r="CC453" s="61"/>
      <c r="CD453" s="61"/>
      <c r="CE453" s="61"/>
      <c r="CF453" s="61"/>
      <c r="CG453" s="61"/>
      <c r="CH453" s="61"/>
      <c r="CI453" s="61"/>
      <c r="CJ453" s="61"/>
      <c r="CK453" s="61"/>
      <c r="CL453" s="61"/>
      <c r="CM453" s="61"/>
      <c r="CN453" s="61"/>
      <c r="CO453" s="61"/>
      <c r="CP453" s="61"/>
      <c r="CQ453" s="61"/>
      <c r="CR453" s="61"/>
      <c r="CS453" s="61"/>
      <c r="CT453" s="61"/>
      <c r="CU453" s="61"/>
      <c r="CV453" s="61"/>
      <c r="CW453" s="61"/>
      <c r="CX453" s="61"/>
      <c r="CY453" s="61"/>
      <c r="CZ453" s="61"/>
      <c r="DA453" s="61"/>
      <c r="DB453" s="61"/>
    </row>
    <row r="454" spans="1:106" s="58" customFormat="1" ht="16.5" customHeight="1">
      <c r="A454" s="70"/>
      <c r="B454" s="767"/>
      <c r="C454" s="743"/>
      <c r="D454" s="745"/>
      <c r="E454" s="745"/>
      <c r="F454" s="719"/>
      <c r="G454" s="74">
        <f>$F$453*G453</f>
        <v>0</v>
      </c>
      <c r="H454" s="74">
        <f t="shared" ref="H454:AK454" si="226">$F$453*H453</f>
        <v>6140000</v>
      </c>
      <c r="I454" s="74">
        <f t="shared" si="226"/>
        <v>3070000</v>
      </c>
      <c r="J454" s="74">
        <f t="shared" si="226"/>
        <v>0</v>
      </c>
      <c r="K454" s="74">
        <f t="shared" si="226"/>
        <v>0</v>
      </c>
      <c r="L454" s="74">
        <f t="shared" si="226"/>
        <v>0</v>
      </c>
      <c r="M454" s="74">
        <f t="shared" si="226"/>
        <v>9210000</v>
      </c>
      <c r="N454" s="74">
        <f t="shared" si="226"/>
        <v>9210000</v>
      </c>
      <c r="O454" s="74">
        <f t="shared" si="226"/>
        <v>9210000</v>
      </c>
      <c r="P454" s="74">
        <f t="shared" si="226"/>
        <v>1535000</v>
      </c>
      <c r="Q454" s="74">
        <f t="shared" si="226"/>
        <v>0</v>
      </c>
      <c r="R454" s="74">
        <f t="shared" si="226"/>
        <v>6140000</v>
      </c>
      <c r="S454" s="74">
        <f t="shared" si="226"/>
        <v>4605000</v>
      </c>
      <c r="T454" s="74">
        <f t="shared" si="226"/>
        <v>7675000</v>
      </c>
      <c r="U454" s="74">
        <f t="shared" si="226"/>
        <v>0</v>
      </c>
      <c r="V454" s="74">
        <f t="shared" si="226"/>
        <v>4605000</v>
      </c>
      <c r="W454" s="74">
        <f t="shared" si="226"/>
        <v>0</v>
      </c>
      <c r="X454" s="74">
        <f t="shared" si="226"/>
        <v>0</v>
      </c>
      <c r="Y454" s="74">
        <f t="shared" si="226"/>
        <v>9210000</v>
      </c>
      <c r="Z454" s="74">
        <f t="shared" si="226"/>
        <v>0</v>
      </c>
      <c r="AA454" s="74">
        <f t="shared" si="226"/>
        <v>7675000</v>
      </c>
      <c r="AB454" s="74">
        <f t="shared" si="226"/>
        <v>0</v>
      </c>
      <c r="AC454" s="74">
        <f t="shared" si="226"/>
        <v>7675000</v>
      </c>
      <c r="AD454" s="74">
        <f t="shared" si="226"/>
        <v>0</v>
      </c>
      <c r="AE454" s="74">
        <f t="shared" si="226"/>
        <v>0</v>
      </c>
      <c r="AF454" s="74">
        <f t="shared" si="226"/>
        <v>4605000</v>
      </c>
      <c r="AG454" s="74">
        <f t="shared" si="226"/>
        <v>10745000</v>
      </c>
      <c r="AH454" s="74">
        <f t="shared" si="226"/>
        <v>7675000</v>
      </c>
      <c r="AI454" s="74">
        <f t="shared" si="226"/>
        <v>9210000</v>
      </c>
      <c r="AJ454" s="74">
        <f t="shared" si="226"/>
        <v>9210000</v>
      </c>
      <c r="AK454" s="74">
        <f t="shared" si="226"/>
        <v>0</v>
      </c>
      <c r="AL454" s="74">
        <f>F453*AL453</f>
        <v>127405000</v>
      </c>
      <c r="AM454" s="61"/>
      <c r="AN454" s="61"/>
      <c r="AO454" s="61"/>
      <c r="AP454" s="61"/>
      <c r="AQ454" s="61"/>
      <c r="AR454" s="61"/>
      <c r="AS454" s="61"/>
      <c r="AT454" s="61"/>
      <c r="AU454" s="61"/>
      <c r="AV454" s="61"/>
      <c r="AW454" s="61"/>
      <c r="AX454" s="61"/>
      <c r="AY454" s="61"/>
      <c r="AZ454" s="61"/>
      <c r="BA454" s="61"/>
      <c r="BB454" s="61"/>
      <c r="BC454" s="61"/>
      <c r="BD454" s="61"/>
      <c r="BE454" s="61"/>
      <c r="BF454" s="61"/>
      <c r="BG454" s="61"/>
      <c r="BH454" s="61"/>
      <c r="BI454" s="61"/>
      <c r="BJ454" s="61"/>
      <c r="BK454" s="61"/>
      <c r="BL454" s="61"/>
      <c r="BM454" s="61"/>
      <c r="BN454" s="61"/>
      <c r="BO454" s="61"/>
      <c r="BP454" s="61"/>
      <c r="BQ454" s="61"/>
      <c r="BR454" s="61"/>
      <c r="BS454" s="61"/>
      <c r="BT454" s="61"/>
      <c r="BU454" s="61"/>
      <c r="BV454" s="61"/>
      <c r="BW454" s="61"/>
      <c r="BX454" s="61"/>
      <c r="BY454" s="61"/>
      <c r="BZ454" s="61"/>
      <c r="CA454" s="61"/>
      <c r="CB454" s="61"/>
      <c r="CC454" s="61"/>
      <c r="CD454" s="61"/>
      <c r="CE454" s="61"/>
      <c r="CF454" s="61"/>
      <c r="CG454" s="61"/>
      <c r="CH454" s="61"/>
      <c r="CI454" s="61"/>
      <c r="CJ454" s="61"/>
      <c r="CK454" s="61"/>
      <c r="CL454" s="61"/>
      <c r="CM454" s="61"/>
      <c r="CN454" s="61"/>
      <c r="CO454" s="61"/>
      <c r="CP454" s="61"/>
      <c r="CQ454" s="61"/>
      <c r="CR454" s="61"/>
      <c r="CS454" s="61"/>
      <c r="CT454" s="61"/>
      <c r="CU454" s="61"/>
      <c r="CV454" s="61"/>
      <c r="CW454" s="61"/>
      <c r="CX454" s="61"/>
      <c r="CY454" s="61"/>
      <c r="CZ454" s="61"/>
      <c r="DA454" s="61"/>
      <c r="DB454" s="61"/>
    </row>
    <row r="455" spans="1:106" s="58" customFormat="1" ht="16.5" customHeight="1">
      <c r="A455" s="70" t="s">
        <v>425</v>
      </c>
      <c r="B455" s="767"/>
      <c r="C455" s="746" t="s">
        <v>61</v>
      </c>
      <c r="D455" s="748" t="str">
        <f>[76]납품수량!C125</f>
        <v>MV1a BRACKET LH</v>
      </c>
      <c r="E455" s="748" t="str">
        <f>[76]납품수량!D125</f>
        <v>MV1a</v>
      </c>
      <c r="F455" s="718">
        <f>VLOOKUP(C455,'[72]납품수량(영업)'!$C$3:$F$260,4,FALSE)</f>
        <v>347</v>
      </c>
      <c r="G455" s="74">
        <f>VLOOKUP($C$455,[77]납품수량!$B$3:$AI$200,G1,FALSE)</f>
        <v>0</v>
      </c>
      <c r="H455" s="74">
        <f>VLOOKUP($C$455,[77]납품수량!$B$3:$AI$200,H1,FALSE)</f>
        <v>0</v>
      </c>
      <c r="I455" s="74">
        <f>VLOOKUP($C$455,[77]납품수량!$B$3:$AI$200,I1,FALSE)</f>
        <v>0</v>
      </c>
      <c r="J455" s="74">
        <f>VLOOKUP($C$455,[77]납품수량!$B$3:$AI$200,J1,FALSE)</f>
        <v>0</v>
      </c>
      <c r="K455" s="74">
        <f>VLOOKUP($C$455,[77]납품수량!$B$3:$AI$200,K1,FALSE)</f>
        <v>0</v>
      </c>
      <c r="L455" s="74">
        <f>VLOOKUP($C$455,[77]납품수량!$B$3:$AI$200,L1,FALSE)</f>
        <v>0</v>
      </c>
      <c r="M455" s="74">
        <f>VLOOKUP($C$455,[77]납품수량!$B$3:$AI$200,M1,FALSE)</f>
        <v>0</v>
      </c>
      <c r="N455" s="74">
        <f>VLOOKUP($C$455,[77]납품수량!$B$3:$AI$200,N1,FALSE)</f>
        <v>0</v>
      </c>
      <c r="O455" s="74">
        <f>VLOOKUP($C$455,[77]납품수량!$B$3:$AI$200,O1,FALSE)</f>
        <v>0</v>
      </c>
      <c r="P455" s="74">
        <f>VLOOKUP($C$455,[77]납품수량!$B$3:$AI$200,P1,FALSE)</f>
        <v>0</v>
      </c>
      <c r="Q455" s="74">
        <f>VLOOKUP($C$455,[77]납품수량!$B$3:$AI$200,Q1,FALSE)</f>
        <v>0</v>
      </c>
      <c r="R455" s="74">
        <f>VLOOKUP($C$455,[77]납품수량!$B$3:$AI$200,R1,FALSE)</f>
        <v>0</v>
      </c>
      <c r="S455" s="74">
        <f>VLOOKUP($C$455,[77]납품수량!$B$3:$AI$200,S1,FALSE)</f>
        <v>0</v>
      </c>
      <c r="T455" s="74">
        <f>VLOOKUP($C$455,[77]납품수량!$B$3:$AI$200,T1,FALSE)</f>
        <v>0</v>
      </c>
      <c r="U455" s="74">
        <f>VLOOKUP($C$455,[77]납품수량!$B$3:$AI$200,U1,FALSE)</f>
        <v>0</v>
      </c>
      <c r="V455" s="74">
        <f>VLOOKUP($C$455,[77]납품수량!$B$3:$AI$200,V1,FALSE)</f>
        <v>3200</v>
      </c>
      <c r="W455" s="74">
        <f>VLOOKUP($C$455,[77]납품수량!$B$3:$AI$200,W1,FALSE)</f>
        <v>0</v>
      </c>
      <c r="X455" s="74">
        <f>VLOOKUP($C$455,[77]납품수량!$B$3:$AI$200,X1,FALSE)</f>
        <v>0</v>
      </c>
      <c r="Y455" s="74">
        <f>VLOOKUP($C$455,[77]납품수량!$B$3:$AI$200,Y1,FALSE)</f>
        <v>0</v>
      </c>
      <c r="Z455" s="74">
        <f>VLOOKUP($C$455,[77]납품수량!$B$3:$AI$200,Z1,FALSE)</f>
        <v>0</v>
      </c>
      <c r="AA455" s="74">
        <f>VLOOKUP($C$455,[77]납품수량!$B$3:$AI$200,AA1,FALSE)</f>
        <v>0</v>
      </c>
      <c r="AB455" s="74">
        <f>VLOOKUP($C$455,[77]납품수량!$B$3:$AI$200,AB1,FALSE)</f>
        <v>0</v>
      </c>
      <c r="AC455" s="74">
        <f>VLOOKUP($C$455,[77]납품수량!$B$3:$AI$200,AC1,FALSE)</f>
        <v>0</v>
      </c>
      <c r="AD455" s="74">
        <f>VLOOKUP($C$455,[77]납품수량!$B$3:$AI$200,AD1,FALSE)</f>
        <v>0</v>
      </c>
      <c r="AE455" s="74">
        <f>VLOOKUP($C$455,[77]납품수량!$B$3:$AI$200,AE1,FALSE)</f>
        <v>0</v>
      </c>
      <c r="AF455" s="74">
        <f>VLOOKUP($C$455,[77]납품수량!$B$3:$AI$200,AF1,FALSE)</f>
        <v>0</v>
      </c>
      <c r="AG455" s="74">
        <f>VLOOKUP($C$455,[77]납품수량!$B$3:$AI$200,AG1,FALSE)</f>
        <v>0</v>
      </c>
      <c r="AH455" s="74">
        <f>VLOOKUP($C$455,[77]납품수량!$B$3:$AI$200,AH1,FALSE)</f>
        <v>0</v>
      </c>
      <c r="AI455" s="74">
        <f>VLOOKUP($C$455,[77]납품수량!$B$3:$AI$200,AI1,FALSE)</f>
        <v>0</v>
      </c>
      <c r="AJ455" s="74">
        <f>VLOOKUP($C$455,[77]납품수량!$B$3:$AI$200,AJ1,FALSE)</f>
        <v>0</v>
      </c>
      <c r="AK455" s="74">
        <f>VLOOKUP($C$455,[77]납품수량!$B$3:$AI$200,AK1,FALSE)</f>
        <v>0</v>
      </c>
      <c r="AL455" s="74">
        <f>SUM(G455:AK455)</f>
        <v>3200</v>
      </c>
      <c r="AM455" s="61"/>
      <c r="AN455" s="61"/>
      <c r="AO455" s="61"/>
      <c r="AP455" s="61"/>
      <c r="AQ455" s="61"/>
      <c r="AR455" s="61"/>
      <c r="AS455" s="61"/>
      <c r="AT455" s="61"/>
      <c r="AU455" s="61"/>
      <c r="AV455" s="61"/>
      <c r="AW455" s="61"/>
      <c r="AX455" s="61"/>
      <c r="AY455" s="61"/>
      <c r="AZ455" s="61"/>
      <c r="BA455" s="61"/>
      <c r="BB455" s="61"/>
      <c r="BC455" s="61"/>
      <c r="BD455" s="61"/>
      <c r="BE455" s="61"/>
      <c r="BF455" s="61"/>
      <c r="BG455" s="61"/>
      <c r="BH455" s="61"/>
      <c r="BI455" s="61"/>
      <c r="BJ455" s="61"/>
      <c r="BK455" s="61"/>
      <c r="BL455" s="61"/>
      <c r="BM455" s="61"/>
      <c r="BN455" s="61"/>
      <c r="BO455" s="61"/>
      <c r="BP455" s="61"/>
      <c r="BQ455" s="61"/>
      <c r="BR455" s="61"/>
      <c r="BS455" s="61"/>
      <c r="BT455" s="61"/>
      <c r="BU455" s="61"/>
      <c r="BV455" s="61"/>
      <c r="BW455" s="61"/>
      <c r="BX455" s="61"/>
      <c r="BY455" s="61"/>
      <c r="BZ455" s="61"/>
      <c r="CA455" s="61"/>
      <c r="CB455" s="61"/>
      <c r="CC455" s="61"/>
      <c r="CD455" s="61"/>
      <c r="CE455" s="61"/>
      <c r="CF455" s="61"/>
      <c r="CG455" s="61"/>
      <c r="CH455" s="61"/>
      <c r="CI455" s="61"/>
      <c r="CJ455" s="61"/>
      <c r="CK455" s="61"/>
      <c r="CL455" s="61"/>
      <c r="CM455" s="61"/>
      <c r="CN455" s="61"/>
      <c r="CO455" s="61"/>
      <c r="CP455" s="61"/>
      <c r="CQ455" s="61"/>
      <c r="CR455" s="61"/>
      <c r="CS455" s="61"/>
      <c r="CT455" s="61"/>
      <c r="CU455" s="61"/>
      <c r="CV455" s="61"/>
      <c r="CW455" s="61"/>
      <c r="CX455" s="61"/>
      <c r="CY455" s="61"/>
      <c r="CZ455" s="61"/>
      <c r="DA455" s="61"/>
      <c r="DB455" s="61"/>
    </row>
    <row r="456" spans="1:106" s="58" customFormat="1" ht="16.5" customHeight="1">
      <c r="A456" s="70"/>
      <c r="B456" s="767"/>
      <c r="C456" s="747"/>
      <c r="D456" s="749"/>
      <c r="E456" s="749"/>
      <c r="F456" s="719"/>
      <c r="G456" s="74">
        <f>$F$455*G455</f>
        <v>0</v>
      </c>
      <c r="H456" s="74">
        <f t="shared" ref="H456:AK456" si="227">$F$455*H455</f>
        <v>0</v>
      </c>
      <c r="I456" s="74">
        <f t="shared" si="227"/>
        <v>0</v>
      </c>
      <c r="J456" s="74">
        <f t="shared" si="227"/>
        <v>0</v>
      </c>
      <c r="K456" s="74">
        <f t="shared" si="227"/>
        <v>0</v>
      </c>
      <c r="L456" s="74">
        <f t="shared" si="227"/>
        <v>0</v>
      </c>
      <c r="M456" s="74">
        <f t="shared" si="227"/>
        <v>0</v>
      </c>
      <c r="N456" s="74">
        <f t="shared" si="227"/>
        <v>0</v>
      </c>
      <c r="O456" s="74">
        <f t="shared" si="227"/>
        <v>0</v>
      </c>
      <c r="P456" s="74">
        <f t="shared" si="227"/>
        <v>0</v>
      </c>
      <c r="Q456" s="74">
        <f t="shared" si="227"/>
        <v>0</v>
      </c>
      <c r="R456" s="74">
        <f t="shared" si="227"/>
        <v>0</v>
      </c>
      <c r="S456" s="74">
        <f t="shared" si="227"/>
        <v>0</v>
      </c>
      <c r="T456" s="74">
        <f t="shared" si="227"/>
        <v>0</v>
      </c>
      <c r="U456" s="74">
        <f t="shared" si="227"/>
        <v>0</v>
      </c>
      <c r="V456" s="74">
        <f t="shared" si="227"/>
        <v>1110400</v>
      </c>
      <c r="W456" s="74">
        <f t="shared" si="227"/>
        <v>0</v>
      </c>
      <c r="X456" s="74">
        <f t="shared" si="227"/>
        <v>0</v>
      </c>
      <c r="Y456" s="74">
        <f t="shared" si="227"/>
        <v>0</v>
      </c>
      <c r="Z456" s="74">
        <f t="shared" si="227"/>
        <v>0</v>
      </c>
      <c r="AA456" s="74">
        <f t="shared" si="227"/>
        <v>0</v>
      </c>
      <c r="AB456" s="74">
        <f t="shared" si="227"/>
        <v>0</v>
      </c>
      <c r="AC456" s="74">
        <f t="shared" si="227"/>
        <v>0</v>
      </c>
      <c r="AD456" s="74">
        <f t="shared" si="227"/>
        <v>0</v>
      </c>
      <c r="AE456" s="74">
        <f t="shared" si="227"/>
        <v>0</v>
      </c>
      <c r="AF456" s="74">
        <f t="shared" si="227"/>
        <v>0</v>
      </c>
      <c r="AG456" s="74">
        <f t="shared" si="227"/>
        <v>0</v>
      </c>
      <c r="AH456" s="74">
        <f t="shared" si="227"/>
        <v>0</v>
      </c>
      <c r="AI456" s="74">
        <f t="shared" si="227"/>
        <v>0</v>
      </c>
      <c r="AJ456" s="74">
        <f t="shared" si="227"/>
        <v>0</v>
      </c>
      <c r="AK456" s="74">
        <f t="shared" si="227"/>
        <v>0</v>
      </c>
      <c r="AL456" s="74">
        <f>F455*AL455</f>
        <v>1110400</v>
      </c>
      <c r="AM456" s="61"/>
      <c r="AN456" s="61"/>
      <c r="AO456" s="61"/>
      <c r="AP456" s="61"/>
      <c r="AQ456" s="61"/>
      <c r="AR456" s="61"/>
      <c r="AS456" s="61"/>
      <c r="AT456" s="61"/>
      <c r="AU456" s="61"/>
      <c r="AV456" s="61"/>
      <c r="AW456" s="61"/>
      <c r="AX456" s="61"/>
      <c r="AY456" s="61"/>
      <c r="AZ456" s="61"/>
      <c r="BA456" s="61"/>
      <c r="BB456" s="61"/>
      <c r="BC456" s="61"/>
      <c r="BD456" s="61"/>
      <c r="BE456" s="61"/>
      <c r="BF456" s="61"/>
      <c r="BG456" s="61"/>
      <c r="BH456" s="61"/>
      <c r="BI456" s="61"/>
      <c r="BJ456" s="61"/>
      <c r="BK456" s="61"/>
      <c r="BL456" s="61"/>
      <c r="BM456" s="61"/>
      <c r="BN456" s="61"/>
      <c r="BO456" s="61"/>
      <c r="BP456" s="61"/>
      <c r="BQ456" s="61"/>
      <c r="BR456" s="61"/>
      <c r="BS456" s="61"/>
      <c r="BT456" s="61"/>
      <c r="BU456" s="61"/>
      <c r="BV456" s="61"/>
      <c r="BW456" s="61"/>
      <c r="BX456" s="61"/>
      <c r="BY456" s="61"/>
      <c r="BZ456" s="61"/>
      <c r="CA456" s="61"/>
      <c r="CB456" s="61"/>
      <c r="CC456" s="61"/>
      <c r="CD456" s="61"/>
      <c r="CE456" s="61"/>
      <c r="CF456" s="61"/>
      <c r="CG456" s="61"/>
      <c r="CH456" s="61"/>
      <c r="CI456" s="61"/>
      <c r="CJ456" s="61"/>
      <c r="CK456" s="61"/>
      <c r="CL456" s="61"/>
      <c r="CM456" s="61"/>
      <c r="CN456" s="61"/>
      <c r="CO456" s="61"/>
      <c r="CP456" s="61"/>
      <c r="CQ456" s="61"/>
      <c r="CR456" s="61"/>
      <c r="CS456" s="61"/>
      <c r="CT456" s="61"/>
      <c r="CU456" s="61"/>
      <c r="CV456" s="61"/>
      <c r="CW456" s="61"/>
      <c r="CX456" s="61"/>
      <c r="CY456" s="61"/>
      <c r="CZ456" s="61"/>
      <c r="DA456" s="61"/>
      <c r="DB456" s="61"/>
    </row>
    <row r="457" spans="1:106" s="58" customFormat="1" ht="16.5" customHeight="1">
      <c r="A457" s="70" t="s">
        <v>425</v>
      </c>
      <c r="B457" s="767"/>
      <c r="C457" s="746" t="s">
        <v>149</v>
      </c>
      <c r="D457" s="748" t="str">
        <f>[76]납품수량!C126</f>
        <v>MV1a BRACKET RH</v>
      </c>
      <c r="E457" s="748" t="str">
        <f>[76]납품수량!D126</f>
        <v>MV1a</v>
      </c>
      <c r="F457" s="718">
        <f>VLOOKUP(C457,'[72]납품수량(영업)'!$C$3:$F$260,4,FALSE)</f>
        <v>347</v>
      </c>
      <c r="G457" s="74">
        <f>VLOOKUP($C$457,[77]납품수량!$B$3:$AI$200,G1,FALSE)</f>
        <v>0</v>
      </c>
      <c r="H457" s="74">
        <f>VLOOKUP($C$457,[77]납품수량!$B$3:$AI$200,H1,FALSE)</f>
        <v>0</v>
      </c>
      <c r="I457" s="74">
        <f>VLOOKUP($C$457,[77]납품수량!$B$3:$AI$200,I1,FALSE)</f>
        <v>0</v>
      </c>
      <c r="J457" s="74">
        <f>VLOOKUP($C$457,[77]납품수량!$B$3:$AI$200,J1,FALSE)</f>
        <v>0</v>
      </c>
      <c r="K457" s="74">
        <f>VLOOKUP($C$457,[77]납품수량!$B$3:$AI$200,K1,FALSE)</f>
        <v>0</v>
      </c>
      <c r="L457" s="74">
        <f>VLOOKUP($C$457,[77]납품수량!$B$3:$AI$200,L1,FALSE)</f>
        <v>0</v>
      </c>
      <c r="M457" s="74">
        <f>VLOOKUP($C$457,[77]납품수량!$B$3:$AI$200,M1,FALSE)</f>
        <v>0</v>
      </c>
      <c r="N457" s="74">
        <f>VLOOKUP($C$457,[77]납품수량!$B$3:$AI$200,N1,FALSE)</f>
        <v>0</v>
      </c>
      <c r="O457" s="74">
        <f>VLOOKUP($C$457,[77]납품수량!$B$3:$AI$200,O1,FALSE)</f>
        <v>0</v>
      </c>
      <c r="P457" s="74">
        <f>VLOOKUP($C$457,[77]납품수량!$B$3:$AI$200,P1,FALSE)</f>
        <v>0</v>
      </c>
      <c r="Q457" s="74">
        <f>VLOOKUP($C$457,[77]납품수량!$B$3:$AI$200,Q1,FALSE)</f>
        <v>0</v>
      </c>
      <c r="R457" s="74">
        <f>VLOOKUP($C$457,[77]납품수량!$B$3:$AI$200,R1,FALSE)</f>
        <v>0</v>
      </c>
      <c r="S457" s="74">
        <f>VLOOKUP($C$457,[77]납품수량!$B$3:$AI$200,S1,FALSE)</f>
        <v>0</v>
      </c>
      <c r="T457" s="74">
        <f>VLOOKUP($C$457,[77]납품수량!$B$3:$AI$200,T1,FALSE)</f>
        <v>0</v>
      </c>
      <c r="U457" s="74">
        <f>VLOOKUP($C$457,[77]납품수량!$B$3:$AI$200,U1,FALSE)</f>
        <v>0</v>
      </c>
      <c r="V457" s="74">
        <f>VLOOKUP($C$457,[77]납품수량!$B$3:$AI$200,V1,FALSE)</f>
        <v>0</v>
      </c>
      <c r="W457" s="74">
        <f>VLOOKUP($C$457,[77]납품수량!$B$3:$AI$200,W1,FALSE)</f>
        <v>0</v>
      </c>
      <c r="X457" s="74">
        <f>VLOOKUP($C$457,[77]납품수량!$B$3:$AI$200,X1,FALSE)</f>
        <v>0</v>
      </c>
      <c r="Y457" s="74">
        <f>VLOOKUP($C$457,[77]납품수량!$B$3:$AI$200,Y1,FALSE)</f>
        <v>0</v>
      </c>
      <c r="Z457" s="74">
        <f>VLOOKUP($C$457,[77]납품수량!$B$3:$AI$200,Z1,FALSE)</f>
        <v>3360</v>
      </c>
      <c r="AA457" s="74">
        <f>VLOOKUP($C$457,[77]납품수량!$B$3:$AI$200,AA1,FALSE)</f>
        <v>0</v>
      </c>
      <c r="AB457" s="74">
        <f>VLOOKUP($C$457,[77]납품수량!$B$3:$AI$200,AB1,FALSE)</f>
        <v>0</v>
      </c>
      <c r="AC457" s="74">
        <f>VLOOKUP($C$457,[77]납품수량!$B$3:$AI$200,AC1,FALSE)</f>
        <v>0</v>
      </c>
      <c r="AD457" s="74">
        <f>VLOOKUP($C$457,[77]납품수량!$B$3:$AI$200,AD1,FALSE)</f>
        <v>0</v>
      </c>
      <c r="AE457" s="74">
        <f>VLOOKUP($C$457,[77]납품수량!$B$3:$AI$200,AE1,FALSE)</f>
        <v>0</v>
      </c>
      <c r="AF457" s="74">
        <f>VLOOKUP($C$457,[77]납품수량!$B$3:$AI$200,AF1,FALSE)</f>
        <v>0</v>
      </c>
      <c r="AG457" s="74">
        <f>VLOOKUP($C$457,[77]납품수량!$B$3:$AI$200,AG1,FALSE)</f>
        <v>0</v>
      </c>
      <c r="AH457" s="74">
        <f>VLOOKUP($C$457,[77]납품수량!$B$3:$AI$200,AH1,FALSE)</f>
        <v>0</v>
      </c>
      <c r="AI457" s="74">
        <f>VLOOKUP($C$457,[77]납품수량!$B$3:$AI$200,AI1,FALSE)</f>
        <v>0</v>
      </c>
      <c r="AJ457" s="74">
        <f>VLOOKUP($C$457,[77]납품수량!$B$3:$AI$200,AJ1,FALSE)</f>
        <v>0</v>
      </c>
      <c r="AK457" s="74">
        <f>VLOOKUP($C$457,[77]납품수량!$B$3:$AI$200,AK1,FALSE)</f>
        <v>0</v>
      </c>
      <c r="AL457" s="74">
        <f>SUM(G457:AK457)</f>
        <v>3360</v>
      </c>
      <c r="AM457" s="61"/>
      <c r="AN457" s="61"/>
      <c r="AO457" s="61"/>
      <c r="AP457" s="61"/>
      <c r="AQ457" s="61"/>
      <c r="AR457" s="61"/>
      <c r="AS457" s="61"/>
      <c r="AT457" s="61"/>
      <c r="AU457" s="61"/>
      <c r="AV457" s="61"/>
      <c r="AW457" s="61"/>
      <c r="AX457" s="61"/>
      <c r="AY457" s="61"/>
      <c r="AZ457" s="61"/>
      <c r="BA457" s="61"/>
      <c r="BB457" s="61"/>
      <c r="BC457" s="61"/>
      <c r="BD457" s="61"/>
      <c r="BE457" s="61"/>
      <c r="BF457" s="61"/>
      <c r="BG457" s="61"/>
      <c r="BH457" s="61"/>
      <c r="BI457" s="61"/>
      <c r="BJ457" s="61"/>
      <c r="BK457" s="61"/>
      <c r="BL457" s="61"/>
      <c r="BM457" s="61"/>
      <c r="BN457" s="61"/>
      <c r="BO457" s="61"/>
      <c r="BP457" s="61"/>
      <c r="BQ457" s="61"/>
      <c r="BR457" s="61"/>
      <c r="BS457" s="61"/>
      <c r="BT457" s="61"/>
      <c r="BU457" s="61"/>
      <c r="BV457" s="61"/>
      <c r="BW457" s="61"/>
      <c r="BX457" s="61"/>
      <c r="BY457" s="61"/>
      <c r="BZ457" s="61"/>
      <c r="CA457" s="61"/>
      <c r="CB457" s="61"/>
      <c r="CC457" s="61"/>
      <c r="CD457" s="61"/>
      <c r="CE457" s="61"/>
      <c r="CF457" s="61"/>
      <c r="CG457" s="61"/>
      <c r="CH457" s="61"/>
      <c r="CI457" s="61"/>
      <c r="CJ457" s="61"/>
      <c r="CK457" s="61"/>
      <c r="CL457" s="61"/>
      <c r="CM457" s="61"/>
      <c r="CN457" s="61"/>
      <c r="CO457" s="61"/>
      <c r="CP457" s="61"/>
      <c r="CQ457" s="61"/>
      <c r="CR457" s="61"/>
      <c r="CS457" s="61"/>
      <c r="CT457" s="61"/>
      <c r="CU457" s="61"/>
      <c r="CV457" s="61"/>
      <c r="CW457" s="61"/>
      <c r="CX457" s="61"/>
      <c r="CY457" s="61"/>
      <c r="CZ457" s="61"/>
      <c r="DA457" s="61"/>
      <c r="DB457" s="61"/>
    </row>
    <row r="458" spans="1:106" s="58" customFormat="1" ht="16.5" customHeight="1">
      <c r="A458" s="70"/>
      <c r="B458" s="767"/>
      <c r="C458" s="747"/>
      <c r="D458" s="749"/>
      <c r="E458" s="749"/>
      <c r="F458" s="719"/>
      <c r="G458" s="74">
        <f>$F$457*G457</f>
        <v>0</v>
      </c>
      <c r="H458" s="74">
        <f t="shared" ref="H458:AK458" si="228">$F$457*H457</f>
        <v>0</v>
      </c>
      <c r="I458" s="74">
        <f t="shared" si="228"/>
        <v>0</v>
      </c>
      <c r="J458" s="74">
        <f t="shared" si="228"/>
        <v>0</v>
      </c>
      <c r="K458" s="74">
        <f t="shared" si="228"/>
        <v>0</v>
      </c>
      <c r="L458" s="74">
        <f t="shared" si="228"/>
        <v>0</v>
      </c>
      <c r="M458" s="74">
        <f t="shared" si="228"/>
        <v>0</v>
      </c>
      <c r="N458" s="74">
        <f t="shared" si="228"/>
        <v>0</v>
      </c>
      <c r="O458" s="74">
        <f t="shared" si="228"/>
        <v>0</v>
      </c>
      <c r="P458" s="74">
        <f t="shared" si="228"/>
        <v>0</v>
      </c>
      <c r="Q458" s="74">
        <f t="shared" si="228"/>
        <v>0</v>
      </c>
      <c r="R458" s="74">
        <f t="shared" si="228"/>
        <v>0</v>
      </c>
      <c r="S458" s="74">
        <f t="shared" si="228"/>
        <v>0</v>
      </c>
      <c r="T458" s="74">
        <f t="shared" si="228"/>
        <v>0</v>
      </c>
      <c r="U458" s="74">
        <f t="shared" si="228"/>
        <v>0</v>
      </c>
      <c r="V458" s="74">
        <f t="shared" si="228"/>
        <v>0</v>
      </c>
      <c r="W458" s="74">
        <f t="shared" si="228"/>
        <v>0</v>
      </c>
      <c r="X458" s="74">
        <f t="shared" si="228"/>
        <v>0</v>
      </c>
      <c r="Y458" s="74">
        <f t="shared" si="228"/>
        <v>0</v>
      </c>
      <c r="Z458" s="74">
        <f t="shared" si="228"/>
        <v>1165920</v>
      </c>
      <c r="AA458" s="74">
        <f t="shared" si="228"/>
        <v>0</v>
      </c>
      <c r="AB458" s="74">
        <f t="shared" si="228"/>
        <v>0</v>
      </c>
      <c r="AC458" s="74">
        <f t="shared" si="228"/>
        <v>0</v>
      </c>
      <c r="AD458" s="74">
        <f t="shared" si="228"/>
        <v>0</v>
      </c>
      <c r="AE458" s="74">
        <f t="shared" si="228"/>
        <v>0</v>
      </c>
      <c r="AF458" s="74">
        <f t="shared" si="228"/>
        <v>0</v>
      </c>
      <c r="AG458" s="74">
        <f t="shared" si="228"/>
        <v>0</v>
      </c>
      <c r="AH458" s="74">
        <f t="shared" si="228"/>
        <v>0</v>
      </c>
      <c r="AI458" s="74">
        <f t="shared" si="228"/>
        <v>0</v>
      </c>
      <c r="AJ458" s="74">
        <f t="shared" si="228"/>
        <v>0</v>
      </c>
      <c r="AK458" s="74">
        <f t="shared" si="228"/>
        <v>0</v>
      </c>
      <c r="AL458" s="74">
        <f>F457*AL457</f>
        <v>1165920</v>
      </c>
      <c r="AM458" s="61"/>
      <c r="AN458" s="61"/>
      <c r="AO458" s="61"/>
      <c r="AP458" s="61"/>
      <c r="AQ458" s="61"/>
      <c r="AR458" s="61"/>
      <c r="AS458" s="61"/>
      <c r="AT458" s="61"/>
      <c r="AU458" s="61"/>
      <c r="AV458" s="61"/>
      <c r="AW458" s="61"/>
      <c r="AX458" s="61"/>
      <c r="AY458" s="61"/>
      <c r="AZ458" s="61"/>
      <c r="BA458" s="61"/>
      <c r="BB458" s="61"/>
      <c r="BC458" s="61"/>
      <c r="BD458" s="61"/>
      <c r="BE458" s="61"/>
      <c r="BF458" s="61"/>
      <c r="BG458" s="61"/>
      <c r="BH458" s="61"/>
      <c r="BI458" s="61"/>
      <c r="BJ458" s="61"/>
      <c r="BK458" s="61"/>
      <c r="BL458" s="61"/>
      <c r="BM458" s="61"/>
      <c r="BN458" s="61"/>
      <c r="BO458" s="61"/>
      <c r="BP458" s="61"/>
      <c r="BQ458" s="61"/>
      <c r="BR458" s="61"/>
      <c r="BS458" s="61"/>
      <c r="BT458" s="61"/>
      <c r="BU458" s="61"/>
      <c r="BV458" s="61"/>
      <c r="BW458" s="61"/>
      <c r="BX458" s="61"/>
      <c r="BY458" s="61"/>
      <c r="BZ458" s="61"/>
      <c r="CA458" s="61"/>
      <c r="CB458" s="61"/>
      <c r="CC458" s="61"/>
      <c r="CD458" s="61"/>
      <c r="CE458" s="61"/>
      <c r="CF458" s="61"/>
      <c r="CG458" s="61"/>
      <c r="CH458" s="61"/>
      <c r="CI458" s="61"/>
      <c r="CJ458" s="61"/>
      <c r="CK458" s="61"/>
      <c r="CL458" s="61"/>
      <c r="CM458" s="61"/>
      <c r="CN458" s="61"/>
      <c r="CO458" s="61"/>
      <c r="CP458" s="61"/>
      <c r="CQ458" s="61"/>
      <c r="CR458" s="61"/>
      <c r="CS458" s="61"/>
      <c r="CT458" s="61"/>
      <c r="CU458" s="61"/>
      <c r="CV458" s="61"/>
      <c r="CW458" s="61"/>
      <c r="CX458" s="61"/>
      <c r="CY458" s="61"/>
      <c r="CZ458" s="61"/>
      <c r="DA458" s="61"/>
      <c r="DB458" s="61"/>
    </row>
    <row r="459" spans="1:106" s="58" customFormat="1" ht="16.5" customHeight="1">
      <c r="A459" s="70" t="s">
        <v>425</v>
      </c>
      <c r="B459" s="767"/>
      <c r="C459" s="738" t="s">
        <v>150</v>
      </c>
      <c r="D459" s="740" t="str">
        <f>[76]납품수량!C127</f>
        <v>GLASS REINF</v>
      </c>
      <c r="E459" s="740" t="str">
        <f>[76]납품수량!D127</f>
        <v>GSUV</v>
      </c>
      <c r="F459" s="718">
        <f>VLOOKUP(C459,'[72]납품수량(영업)'!$C$3:$F$260,4,FALSE)</f>
        <v>0</v>
      </c>
      <c r="G459" s="74">
        <f>VLOOKUP($C$459,[77]납품수량!$B$3:$AI$200,G1,FALSE)</f>
        <v>0</v>
      </c>
      <c r="H459" s="74">
        <f>VLOOKUP($C$459,[77]납품수량!$B$3:$AI$200,H1,FALSE)</f>
        <v>0</v>
      </c>
      <c r="I459" s="74">
        <f>VLOOKUP($C$459,[77]납품수량!$B$3:$AI$200,I1,FALSE)</f>
        <v>0</v>
      </c>
      <c r="J459" s="74">
        <f>VLOOKUP($C$459,[77]납품수량!$B$3:$AI$200,J1,FALSE)</f>
        <v>0</v>
      </c>
      <c r="K459" s="74">
        <f>VLOOKUP($C$459,[77]납품수량!$B$3:$AI$200,K1,FALSE)</f>
        <v>0</v>
      </c>
      <c r="L459" s="74">
        <f>VLOOKUP($C$459,[77]납품수량!$B$3:$AI$200,L1,FALSE)</f>
        <v>0</v>
      </c>
      <c r="M459" s="74">
        <f>VLOOKUP($C$459,[77]납품수량!$B$3:$AI$200,M1,FALSE)</f>
        <v>0</v>
      </c>
      <c r="N459" s="74">
        <f>VLOOKUP($C$459,[77]납품수량!$B$3:$AI$200,N1,FALSE)</f>
        <v>0</v>
      </c>
      <c r="O459" s="74">
        <f>VLOOKUP($C$459,[77]납품수량!$B$3:$AI$200,O1,FALSE)</f>
        <v>0</v>
      </c>
      <c r="P459" s="74">
        <f>VLOOKUP($C$459,[77]납품수량!$B$3:$AI$200,P1,FALSE)</f>
        <v>0</v>
      </c>
      <c r="Q459" s="74">
        <f>VLOOKUP($C$459,[77]납품수량!$B$3:$AI$200,Q1,FALSE)</f>
        <v>0</v>
      </c>
      <c r="R459" s="74">
        <f>VLOOKUP($C$459,[77]납품수량!$B$3:$AI$200,R1,FALSE)</f>
        <v>0</v>
      </c>
      <c r="S459" s="74">
        <f>VLOOKUP($C$459,[77]납품수량!$B$3:$AI$200,S1,FALSE)</f>
        <v>0</v>
      </c>
      <c r="T459" s="74">
        <f>VLOOKUP($C$459,[77]납품수량!$B$3:$AI$200,T1,FALSE)</f>
        <v>0</v>
      </c>
      <c r="U459" s="74">
        <f>VLOOKUP($C$459,[77]납품수량!$B$3:$AI$200,U1,FALSE)</f>
        <v>0</v>
      </c>
      <c r="V459" s="74">
        <f>VLOOKUP($C$459,[77]납품수량!$B$3:$AI$200,V1,FALSE)</f>
        <v>0</v>
      </c>
      <c r="W459" s="74">
        <f>VLOOKUP($C$459,[77]납품수량!$B$3:$AI$200,W1,FALSE)</f>
        <v>0</v>
      </c>
      <c r="X459" s="74">
        <f>VLOOKUP($C$459,[77]납품수량!$B$3:$AI$200,X1,FALSE)</f>
        <v>0</v>
      </c>
      <c r="Y459" s="74">
        <f>VLOOKUP($C$459,[77]납품수량!$B$3:$AI$200,Y1,FALSE)</f>
        <v>0</v>
      </c>
      <c r="Z459" s="74">
        <f>VLOOKUP($C$459,[77]납품수량!$B$3:$AI$200,Z1,FALSE)</f>
        <v>0</v>
      </c>
      <c r="AA459" s="74">
        <f>VLOOKUP($C$459,[77]납품수량!$B$3:$AI$200,AA1,FALSE)</f>
        <v>0</v>
      </c>
      <c r="AB459" s="74">
        <f>VLOOKUP($C$459,[77]납품수량!$B$3:$AI$200,AB1,FALSE)</f>
        <v>0</v>
      </c>
      <c r="AC459" s="74">
        <f>VLOOKUP($C$459,[77]납품수량!$B$3:$AI$200,AC1,FALSE)</f>
        <v>0</v>
      </c>
      <c r="AD459" s="74">
        <f>VLOOKUP($C$459,[77]납품수량!$B$3:$AI$200,AD1,FALSE)</f>
        <v>0</v>
      </c>
      <c r="AE459" s="74">
        <f>VLOOKUP($C$459,[77]납품수량!$B$3:$AI$200,AE1,FALSE)</f>
        <v>0</v>
      </c>
      <c r="AF459" s="74">
        <f>VLOOKUP($C$459,[77]납품수량!$B$3:$AI$200,AF1,FALSE)</f>
        <v>0</v>
      </c>
      <c r="AG459" s="74">
        <f>VLOOKUP($C$459,[77]납품수량!$B$3:$AI$200,AG1,FALSE)</f>
        <v>0</v>
      </c>
      <c r="AH459" s="74">
        <f>VLOOKUP($C$459,[77]납품수량!$B$3:$AI$200,AH1,FALSE)</f>
        <v>0</v>
      </c>
      <c r="AI459" s="74">
        <f>VLOOKUP($C$459,[77]납품수량!$B$3:$AI$200,AI1,FALSE)</f>
        <v>0</v>
      </c>
      <c r="AJ459" s="74">
        <f>VLOOKUP($C$459,[77]납품수량!$B$3:$AI$200,AJ1,FALSE)</f>
        <v>0</v>
      </c>
      <c r="AK459" s="74">
        <f>VLOOKUP($C$459,[77]납품수량!$B$3:$AI$200,AK1,FALSE)</f>
        <v>0</v>
      </c>
      <c r="AL459" s="74">
        <f>SUM(G459:AK459)</f>
        <v>0</v>
      </c>
      <c r="AM459" s="61"/>
      <c r="AN459" s="61"/>
      <c r="AO459" s="61"/>
      <c r="AP459" s="61"/>
      <c r="AQ459" s="61"/>
      <c r="AR459" s="61"/>
      <c r="AS459" s="61"/>
      <c r="AT459" s="61"/>
      <c r="AU459" s="61"/>
      <c r="AV459" s="61"/>
      <c r="AW459" s="61"/>
      <c r="AX459" s="61"/>
      <c r="AY459" s="61"/>
      <c r="AZ459" s="61"/>
      <c r="BA459" s="61"/>
      <c r="BB459" s="61"/>
      <c r="BC459" s="61"/>
      <c r="BD459" s="61"/>
      <c r="BE459" s="61"/>
      <c r="BF459" s="61"/>
      <c r="BG459" s="61"/>
      <c r="BH459" s="61"/>
      <c r="BI459" s="61"/>
      <c r="BJ459" s="61"/>
      <c r="BK459" s="61"/>
      <c r="BL459" s="61"/>
      <c r="BM459" s="61"/>
      <c r="BN459" s="61"/>
      <c r="BO459" s="61"/>
      <c r="BP459" s="61"/>
      <c r="BQ459" s="61"/>
      <c r="BR459" s="61"/>
      <c r="BS459" s="61"/>
      <c r="BT459" s="61"/>
      <c r="BU459" s="61"/>
      <c r="BV459" s="61"/>
      <c r="BW459" s="61"/>
      <c r="BX459" s="61"/>
      <c r="BY459" s="61"/>
      <c r="BZ459" s="61"/>
      <c r="CA459" s="61"/>
      <c r="CB459" s="61"/>
      <c r="CC459" s="61"/>
      <c r="CD459" s="61"/>
      <c r="CE459" s="61"/>
      <c r="CF459" s="61"/>
      <c r="CG459" s="61"/>
      <c r="CH459" s="61"/>
      <c r="CI459" s="61"/>
      <c r="CJ459" s="61"/>
      <c r="CK459" s="61"/>
      <c r="CL459" s="61"/>
      <c r="CM459" s="61"/>
      <c r="CN459" s="61"/>
      <c r="CO459" s="61"/>
      <c r="CP459" s="61"/>
      <c r="CQ459" s="61"/>
      <c r="CR459" s="61"/>
      <c r="CS459" s="61"/>
      <c r="CT459" s="61"/>
      <c r="CU459" s="61"/>
      <c r="CV459" s="61"/>
      <c r="CW459" s="61"/>
      <c r="CX459" s="61"/>
      <c r="CY459" s="61"/>
      <c r="CZ459" s="61"/>
      <c r="DA459" s="61"/>
      <c r="DB459" s="61"/>
    </row>
    <row r="460" spans="1:106" s="58" customFormat="1" ht="16.5" customHeight="1">
      <c r="A460" s="70"/>
      <c r="B460" s="767"/>
      <c r="C460" s="739"/>
      <c r="D460" s="741"/>
      <c r="E460" s="741"/>
      <c r="F460" s="719"/>
      <c r="G460" s="74">
        <f>$F$459*G459</f>
        <v>0</v>
      </c>
      <c r="H460" s="74">
        <f t="shared" ref="H460:AK460" si="229">$F$459*H459</f>
        <v>0</v>
      </c>
      <c r="I460" s="74">
        <f t="shared" si="229"/>
        <v>0</v>
      </c>
      <c r="J460" s="74">
        <f t="shared" si="229"/>
        <v>0</v>
      </c>
      <c r="K460" s="74">
        <f t="shared" si="229"/>
        <v>0</v>
      </c>
      <c r="L460" s="74">
        <f t="shared" si="229"/>
        <v>0</v>
      </c>
      <c r="M460" s="74">
        <f t="shared" si="229"/>
        <v>0</v>
      </c>
      <c r="N460" s="74">
        <f t="shared" si="229"/>
        <v>0</v>
      </c>
      <c r="O460" s="74">
        <f t="shared" si="229"/>
        <v>0</v>
      </c>
      <c r="P460" s="74">
        <f t="shared" si="229"/>
        <v>0</v>
      </c>
      <c r="Q460" s="74">
        <f t="shared" si="229"/>
        <v>0</v>
      </c>
      <c r="R460" s="74">
        <f t="shared" si="229"/>
        <v>0</v>
      </c>
      <c r="S460" s="74">
        <f t="shared" si="229"/>
        <v>0</v>
      </c>
      <c r="T460" s="74">
        <f t="shared" si="229"/>
        <v>0</v>
      </c>
      <c r="U460" s="74">
        <f t="shared" si="229"/>
        <v>0</v>
      </c>
      <c r="V460" s="74">
        <f t="shared" si="229"/>
        <v>0</v>
      </c>
      <c r="W460" s="74">
        <f t="shared" si="229"/>
        <v>0</v>
      </c>
      <c r="X460" s="74">
        <f t="shared" si="229"/>
        <v>0</v>
      </c>
      <c r="Y460" s="74">
        <f t="shared" si="229"/>
        <v>0</v>
      </c>
      <c r="Z460" s="74">
        <f t="shared" si="229"/>
        <v>0</v>
      </c>
      <c r="AA460" s="74">
        <f t="shared" si="229"/>
        <v>0</v>
      </c>
      <c r="AB460" s="74">
        <f t="shared" si="229"/>
        <v>0</v>
      </c>
      <c r="AC460" s="74">
        <f t="shared" si="229"/>
        <v>0</v>
      </c>
      <c r="AD460" s="74">
        <f t="shared" si="229"/>
        <v>0</v>
      </c>
      <c r="AE460" s="74">
        <f t="shared" si="229"/>
        <v>0</v>
      </c>
      <c r="AF460" s="74">
        <f t="shared" si="229"/>
        <v>0</v>
      </c>
      <c r="AG460" s="74">
        <f t="shared" si="229"/>
        <v>0</v>
      </c>
      <c r="AH460" s="74">
        <f t="shared" si="229"/>
        <v>0</v>
      </c>
      <c r="AI460" s="74">
        <f t="shared" si="229"/>
        <v>0</v>
      </c>
      <c r="AJ460" s="74">
        <f t="shared" si="229"/>
        <v>0</v>
      </c>
      <c r="AK460" s="74">
        <f t="shared" si="229"/>
        <v>0</v>
      </c>
      <c r="AL460" s="74">
        <f>F459*AL459</f>
        <v>0</v>
      </c>
      <c r="AM460" s="61"/>
      <c r="AN460" s="61"/>
      <c r="AO460" s="61"/>
      <c r="AP460" s="61"/>
      <c r="AQ460" s="61"/>
      <c r="AR460" s="61"/>
      <c r="AS460" s="61"/>
      <c r="AT460" s="61"/>
      <c r="AU460" s="61"/>
      <c r="AV460" s="61"/>
      <c r="AW460" s="61"/>
      <c r="AX460" s="61"/>
      <c r="AY460" s="61"/>
      <c r="AZ460" s="61"/>
      <c r="BA460" s="61"/>
      <c r="BB460" s="61"/>
      <c r="BC460" s="61"/>
      <c r="BD460" s="61"/>
      <c r="BE460" s="61"/>
      <c r="BF460" s="61"/>
      <c r="BG460" s="61"/>
      <c r="BH460" s="61"/>
      <c r="BI460" s="61"/>
      <c r="BJ460" s="61"/>
      <c r="BK460" s="61"/>
      <c r="BL460" s="61"/>
      <c r="BM460" s="61"/>
      <c r="BN460" s="61"/>
      <c r="BO460" s="61"/>
      <c r="BP460" s="61"/>
      <c r="BQ460" s="61"/>
      <c r="BR460" s="61"/>
      <c r="BS460" s="61"/>
      <c r="BT460" s="61"/>
      <c r="BU460" s="61"/>
      <c r="BV460" s="61"/>
      <c r="BW460" s="61"/>
      <c r="BX460" s="61"/>
      <c r="BY460" s="61"/>
      <c r="BZ460" s="61"/>
      <c r="CA460" s="61"/>
      <c r="CB460" s="61"/>
      <c r="CC460" s="61"/>
      <c r="CD460" s="61"/>
      <c r="CE460" s="61"/>
      <c r="CF460" s="61"/>
      <c r="CG460" s="61"/>
      <c r="CH460" s="61"/>
      <c r="CI460" s="61"/>
      <c r="CJ460" s="61"/>
      <c r="CK460" s="61"/>
      <c r="CL460" s="61"/>
      <c r="CM460" s="61"/>
      <c r="CN460" s="61"/>
      <c r="CO460" s="61"/>
      <c r="CP460" s="61"/>
      <c r="CQ460" s="61"/>
      <c r="CR460" s="61"/>
      <c r="CS460" s="61"/>
      <c r="CT460" s="61"/>
      <c r="CU460" s="61"/>
      <c r="CV460" s="61"/>
      <c r="CW460" s="61"/>
      <c r="CX460" s="61"/>
      <c r="CY460" s="61"/>
      <c r="CZ460" s="61"/>
      <c r="DA460" s="61"/>
      <c r="DB460" s="61"/>
    </row>
    <row r="461" spans="1:106" s="58" customFormat="1" ht="16.5" customHeight="1">
      <c r="A461" s="70" t="s">
        <v>425</v>
      </c>
      <c r="B461" s="767"/>
      <c r="C461" s="738" t="s">
        <v>36</v>
      </c>
      <c r="D461" s="740" t="str">
        <f>[76]납품수량!C128</f>
        <v>GLASS REINF</v>
      </c>
      <c r="E461" s="740" t="str">
        <f>[76]납품수량!D128</f>
        <v>J200</v>
      </c>
      <c r="F461" s="718">
        <f>VLOOKUP(C461,'[72]납품수량(영업)'!$C$3:$F$260,4,FALSE)</f>
        <v>0</v>
      </c>
      <c r="G461" s="74">
        <f>VLOOKUP($C$461,[77]납품수량!$B$3:$AI$200,G1,FALSE)</f>
        <v>0</v>
      </c>
      <c r="H461" s="74">
        <f>VLOOKUP($C$461,[77]납품수량!$B$3:$AI$200,H1,FALSE)</f>
        <v>0</v>
      </c>
      <c r="I461" s="74">
        <f>VLOOKUP($C$461,[77]납품수량!$B$3:$AI$200,I1,FALSE)</f>
        <v>0</v>
      </c>
      <c r="J461" s="74">
        <f>VLOOKUP($C$461,[77]납품수량!$B$3:$AI$200,J1,FALSE)</f>
        <v>0</v>
      </c>
      <c r="K461" s="74">
        <f>VLOOKUP($C$461,[77]납품수량!$B$3:$AI$200,K1,FALSE)</f>
        <v>0</v>
      </c>
      <c r="L461" s="74">
        <f>VLOOKUP($C$461,[77]납품수량!$B$3:$AI$200,L1,FALSE)</f>
        <v>0</v>
      </c>
      <c r="M461" s="74">
        <f>VLOOKUP($C$461,[77]납품수량!$B$3:$AI$200,M1,FALSE)</f>
        <v>0</v>
      </c>
      <c r="N461" s="74">
        <f>VLOOKUP($C$461,[77]납품수량!$B$3:$AI$200,N1,FALSE)</f>
        <v>0</v>
      </c>
      <c r="O461" s="74">
        <f>VLOOKUP($C$461,[77]납품수량!$B$3:$AI$200,O1,FALSE)</f>
        <v>0</v>
      </c>
      <c r="P461" s="74">
        <f>VLOOKUP($C$461,[77]납품수량!$B$3:$AI$200,P1,FALSE)</f>
        <v>0</v>
      </c>
      <c r="Q461" s="74">
        <f>VLOOKUP($C$461,[77]납품수량!$B$3:$AI$200,Q1,FALSE)</f>
        <v>0</v>
      </c>
      <c r="R461" s="74">
        <f>VLOOKUP($C$461,[77]납품수량!$B$3:$AI$200,R1,FALSE)</f>
        <v>0</v>
      </c>
      <c r="S461" s="74">
        <f>VLOOKUP($C$461,[77]납품수량!$B$3:$AI$200,S1,FALSE)</f>
        <v>0</v>
      </c>
      <c r="T461" s="74">
        <f>VLOOKUP($C$461,[77]납품수량!$B$3:$AI$200,T1,FALSE)</f>
        <v>0</v>
      </c>
      <c r="U461" s="74">
        <f>VLOOKUP($C$461,[77]납품수량!$B$3:$AI$200,U1,FALSE)</f>
        <v>0</v>
      </c>
      <c r="V461" s="74">
        <f>VLOOKUP($C$461,[77]납품수량!$B$3:$AI$200,V1,FALSE)</f>
        <v>0</v>
      </c>
      <c r="W461" s="74">
        <f>VLOOKUP($C$461,[77]납품수량!$B$3:$AI$200,W1,FALSE)</f>
        <v>0</v>
      </c>
      <c r="X461" s="74">
        <f>VLOOKUP($C$461,[77]납품수량!$B$3:$AI$200,X1,FALSE)</f>
        <v>0</v>
      </c>
      <c r="Y461" s="74">
        <f>VLOOKUP($C$461,[77]납품수량!$B$3:$AI$200,Y1,FALSE)</f>
        <v>0</v>
      </c>
      <c r="Z461" s="74">
        <f>VLOOKUP($C$461,[77]납품수량!$B$3:$AI$200,Z1,FALSE)</f>
        <v>0</v>
      </c>
      <c r="AA461" s="74">
        <f>VLOOKUP($C$461,[77]납품수량!$B$3:$AI$200,AA1,FALSE)</f>
        <v>0</v>
      </c>
      <c r="AB461" s="74">
        <f>VLOOKUP($C$461,[77]납품수량!$B$3:$AI$200,AB1,FALSE)</f>
        <v>0</v>
      </c>
      <c r="AC461" s="74">
        <f>VLOOKUP($C$461,[77]납품수량!$B$3:$AI$200,AC1,FALSE)</f>
        <v>0</v>
      </c>
      <c r="AD461" s="74">
        <f>VLOOKUP($C$461,[77]납품수량!$B$3:$AI$200,AD1,FALSE)</f>
        <v>0</v>
      </c>
      <c r="AE461" s="74">
        <f>VLOOKUP($C$461,[77]납품수량!$B$3:$AI$200,AE1,FALSE)</f>
        <v>0</v>
      </c>
      <c r="AF461" s="74">
        <f>VLOOKUP($C$461,[77]납품수량!$B$3:$AI$200,AF1,FALSE)</f>
        <v>0</v>
      </c>
      <c r="AG461" s="74">
        <f>VLOOKUP($C$461,[77]납품수량!$B$3:$AI$200,AG1,FALSE)</f>
        <v>0</v>
      </c>
      <c r="AH461" s="74">
        <f>VLOOKUP($C$461,[77]납품수량!$B$3:$AI$200,AH1,FALSE)</f>
        <v>0</v>
      </c>
      <c r="AI461" s="74">
        <f>VLOOKUP($C$461,[77]납품수량!$B$3:$AI$200,AI1,FALSE)</f>
        <v>0</v>
      </c>
      <c r="AJ461" s="74">
        <f>VLOOKUP($C$461,[77]납품수량!$B$3:$AI$200,AJ1,FALSE)</f>
        <v>0</v>
      </c>
      <c r="AK461" s="74">
        <f>VLOOKUP($C$461,[77]납품수량!$B$3:$AI$200,AK1,FALSE)</f>
        <v>0</v>
      </c>
      <c r="AL461" s="74">
        <f>SUM(G461:AK461)</f>
        <v>0</v>
      </c>
      <c r="AM461" s="61"/>
      <c r="AN461" s="61"/>
      <c r="AO461" s="61"/>
      <c r="AP461" s="61"/>
      <c r="AQ461" s="61"/>
      <c r="AR461" s="61"/>
      <c r="AS461" s="61"/>
      <c r="AT461" s="61"/>
      <c r="AU461" s="61"/>
      <c r="AV461" s="61"/>
      <c r="AW461" s="61"/>
      <c r="AX461" s="61"/>
      <c r="AY461" s="61"/>
      <c r="AZ461" s="61"/>
      <c r="BA461" s="61"/>
      <c r="BB461" s="61"/>
      <c r="BC461" s="61"/>
      <c r="BD461" s="61"/>
      <c r="BE461" s="61"/>
      <c r="BF461" s="61"/>
      <c r="BG461" s="61"/>
      <c r="BH461" s="61"/>
      <c r="BI461" s="61"/>
      <c r="BJ461" s="61"/>
      <c r="BK461" s="61"/>
      <c r="BL461" s="61"/>
      <c r="BM461" s="61"/>
      <c r="BN461" s="61"/>
      <c r="BO461" s="61"/>
      <c r="BP461" s="61"/>
      <c r="BQ461" s="61"/>
      <c r="BR461" s="61"/>
      <c r="BS461" s="61"/>
      <c r="BT461" s="61"/>
      <c r="BU461" s="61"/>
      <c r="BV461" s="61"/>
      <c r="BW461" s="61"/>
      <c r="BX461" s="61"/>
      <c r="BY461" s="61"/>
      <c r="BZ461" s="61"/>
      <c r="CA461" s="61"/>
      <c r="CB461" s="61"/>
      <c r="CC461" s="61"/>
      <c r="CD461" s="61"/>
      <c r="CE461" s="61"/>
      <c r="CF461" s="61"/>
      <c r="CG461" s="61"/>
      <c r="CH461" s="61"/>
      <c r="CI461" s="61"/>
      <c r="CJ461" s="61"/>
      <c r="CK461" s="61"/>
      <c r="CL461" s="61"/>
      <c r="CM461" s="61"/>
      <c r="CN461" s="61"/>
      <c r="CO461" s="61"/>
      <c r="CP461" s="61"/>
      <c r="CQ461" s="61"/>
      <c r="CR461" s="61"/>
      <c r="CS461" s="61"/>
      <c r="CT461" s="61"/>
      <c r="CU461" s="61"/>
      <c r="CV461" s="61"/>
      <c r="CW461" s="61"/>
      <c r="CX461" s="61"/>
      <c r="CY461" s="61"/>
      <c r="CZ461" s="61"/>
      <c r="DA461" s="61"/>
      <c r="DB461" s="61"/>
    </row>
    <row r="462" spans="1:106" s="58" customFormat="1" ht="16.5" customHeight="1">
      <c r="A462" s="70"/>
      <c r="B462" s="767"/>
      <c r="C462" s="739"/>
      <c r="D462" s="741"/>
      <c r="E462" s="741"/>
      <c r="F462" s="719"/>
      <c r="G462" s="74">
        <f>$F$461*G461</f>
        <v>0</v>
      </c>
      <c r="H462" s="74">
        <f t="shared" ref="H462:AK462" si="230">$F$461*H461</f>
        <v>0</v>
      </c>
      <c r="I462" s="74">
        <f t="shared" si="230"/>
        <v>0</v>
      </c>
      <c r="J462" s="74">
        <f t="shared" si="230"/>
        <v>0</v>
      </c>
      <c r="K462" s="74">
        <f t="shared" si="230"/>
        <v>0</v>
      </c>
      <c r="L462" s="74">
        <f t="shared" si="230"/>
        <v>0</v>
      </c>
      <c r="M462" s="74">
        <f t="shared" si="230"/>
        <v>0</v>
      </c>
      <c r="N462" s="74">
        <f t="shared" si="230"/>
        <v>0</v>
      </c>
      <c r="O462" s="74">
        <f t="shared" si="230"/>
        <v>0</v>
      </c>
      <c r="P462" s="74">
        <f t="shared" si="230"/>
        <v>0</v>
      </c>
      <c r="Q462" s="74">
        <f t="shared" si="230"/>
        <v>0</v>
      </c>
      <c r="R462" s="74">
        <f t="shared" si="230"/>
        <v>0</v>
      </c>
      <c r="S462" s="74">
        <f t="shared" si="230"/>
        <v>0</v>
      </c>
      <c r="T462" s="74">
        <f t="shared" si="230"/>
        <v>0</v>
      </c>
      <c r="U462" s="74">
        <f t="shared" si="230"/>
        <v>0</v>
      </c>
      <c r="V462" s="74">
        <f t="shared" si="230"/>
        <v>0</v>
      </c>
      <c r="W462" s="74">
        <f t="shared" si="230"/>
        <v>0</v>
      </c>
      <c r="X462" s="74">
        <f t="shared" si="230"/>
        <v>0</v>
      </c>
      <c r="Y462" s="74">
        <f t="shared" si="230"/>
        <v>0</v>
      </c>
      <c r="Z462" s="74">
        <f t="shared" si="230"/>
        <v>0</v>
      </c>
      <c r="AA462" s="74">
        <f t="shared" si="230"/>
        <v>0</v>
      </c>
      <c r="AB462" s="74">
        <f t="shared" si="230"/>
        <v>0</v>
      </c>
      <c r="AC462" s="74">
        <f t="shared" si="230"/>
        <v>0</v>
      </c>
      <c r="AD462" s="74">
        <f t="shared" si="230"/>
        <v>0</v>
      </c>
      <c r="AE462" s="74">
        <f t="shared" si="230"/>
        <v>0</v>
      </c>
      <c r="AF462" s="74">
        <f t="shared" si="230"/>
        <v>0</v>
      </c>
      <c r="AG462" s="74">
        <f t="shared" si="230"/>
        <v>0</v>
      </c>
      <c r="AH462" s="74">
        <f t="shared" si="230"/>
        <v>0</v>
      </c>
      <c r="AI462" s="74">
        <f t="shared" si="230"/>
        <v>0</v>
      </c>
      <c r="AJ462" s="74">
        <f t="shared" si="230"/>
        <v>0</v>
      </c>
      <c r="AK462" s="74">
        <f t="shared" si="230"/>
        <v>0</v>
      </c>
      <c r="AL462" s="74">
        <f>F461*AL461</f>
        <v>0</v>
      </c>
      <c r="AM462" s="61"/>
      <c r="AN462" s="61"/>
      <c r="AO462" s="61"/>
      <c r="AP462" s="61"/>
      <c r="AQ462" s="61"/>
      <c r="AR462" s="61"/>
      <c r="AS462" s="61"/>
      <c r="AT462" s="61"/>
      <c r="AU462" s="61"/>
      <c r="AV462" s="61"/>
      <c r="AW462" s="61"/>
      <c r="AX462" s="61"/>
      <c r="AY462" s="61"/>
      <c r="AZ462" s="61"/>
      <c r="BA462" s="61"/>
      <c r="BB462" s="61"/>
      <c r="BC462" s="61"/>
      <c r="BD462" s="61"/>
      <c r="BE462" s="61"/>
      <c r="BF462" s="61"/>
      <c r="BG462" s="61"/>
      <c r="BH462" s="61"/>
      <c r="BI462" s="61"/>
      <c r="BJ462" s="61"/>
      <c r="BK462" s="61"/>
      <c r="BL462" s="61"/>
      <c r="BM462" s="61"/>
      <c r="BN462" s="61"/>
      <c r="BO462" s="61"/>
      <c r="BP462" s="61"/>
      <c r="BQ462" s="61"/>
      <c r="BR462" s="61"/>
      <c r="BS462" s="61"/>
      <c r="BT462" s="61"/>
      <c r="BU462" s="61"/>
      <c r="BV462" s="61"/>
      <c r="BW462" s="61"/>
      <c r="BX462" s="61"/>
      <c r="BY462" s="61"/>
      <c r="BZ462" s="61"/>
      <c r="CA462" s="61"/>
      <c r="CB462" s="61"/>
      <c r="CC462" s="61"/>
      <c r="CD462" s="61"/>
      <c r="CE462" s="61"/>
      <c r="CF462" s="61"/>
      <c r="CG462" s="61"/>
      <c r="CH462" s="61"/>
      <c r="CI462" s="61"/>
      <c r="CJ462" s="61"/>
      <c r="CK462" s="61"/>
      <c r="CL462" s="61"/>
      <c r="CM462" s="61"/>
      <c r="CN462" s="61"/>
      <c r="CO462" s="61"/>
      <c r="CP462" s="61"/>
      <c r="CQ462" s="61"/>
      <c r="CR462" s="61"/>
      <c r="CS462" s="61"/>
      <c r="CT462" s="61"/>
      <c r="CU462" s="61"/>
      <c r="CV462" s="61"/>
      <c r="CW462" s="61"/>
      <c r="CX462" s="61"/>
      <c r="CY462" s="61"/>
      <c r="CZ462" s="61"/>
      <c r="DA462" s="61"/>
      <c r="DB462" s="61"/>
    </row>
    <row r="463" spans="1:106" s="58" customFormat="1" ht="16.5" customHeight="1">
      <c r="A463" s="70" t="s">
        <v>425</v>
      </c>
      <c r="B463" s="767"/>
      <c r="C463" s="738" t="s">
        <v>151</v>
      </c>
      <c r="D463" s="740" t="str">
        <f>[76]납품수량!C129</f>
        <v>FRONT - SIDE REINF LH-국산화(자체생산)</v>
      </c>
      <c r="E463" s="740" t="str">
        <f>[76]납품수량!D129</f>
        <v>E2SC</v>
      </c>
      <c r="F463" s="718">
        <f>VLOOKUP(C463,'[72]납품수량(영업)'!$C$3:$F$260,4,FALSE)</f>
        <v>0</v>
      </c>
      <c r="G463" s="74">
        <f>VLOOKUP($C$463,[77]납품수량!$B$3:$AI$200,G1,FALSE)</f>
        <v>0</v>
      </c>
      <c r="H463" s="74">
        <f>VLOOKUP($C$463,[77]납품수량!$B$3:$AI$200,H1,FALSE)</f>
        <v>0</v>
      </c>
      <c r="I463" s="74">
        <f>VLOOKUP($C$463,[77]납품수량!$B$3:$AI$200,I1,FALSE)</f>
        <v>0</v>
      </c>
      <c r="J463" s="74">
        <f>VLOOKUP($C$463,[77]납품수량!$B$3:$AI$200,J1,FALSE)</f>
        <v>0</v>
      </c>
      <c r="K463" s="74">
        <f>VLOOKUP($C$463,[77]납품수량!$B$3:$AI$200,K1,FALSE)</f>
        <v>0</v>
      </c>
      <c r="L463" s="74">
        <f>VLOOKUP($C$463,[77]납품수량!$B$3:$AI$200,L1,FALSE)</f>
        <v>0</v>
      </c>
      <c r="M463" s="74">
        <f>VLOOKUP($C$463,[77]납품수량!$B$3:$AI$200,M1,FALSE)</f>
        <v>0</v>
      </c>
      <c r="N463" s="74">
        <f>VLOOKUP($C$463,[77]납품수량!$B$3:$AI$200,N1,FALSE)</f>
        <v>0</v>
      </c>
      <c r="O463" s="74">
        <f>VLOOKUP($C$463,[77]납품수량!$B$3:$AI$200,O1,FALSE)</f>
        <v>0</v>
      </c>
      <c r="P463" s="74">
        <f>VLOOKUP($C$463,[77]납품수량!$B$3:$AI$200,P1,FALSE)</f>
        <v>0</v>
      </c>
      <c r="Q463" s="74">
        <f>VLOOKUP($C$463,[77]납품수량!$B$3:$AI$200,Q1,FALSE)</f>
        <v>0</v>
      </c>
      <c r="R463" s="74">
        <f>VLOOKUP($C$463,[77]납품수량!$B$3:$AI$200,R1,FALSE)</f>
        <v>0</v>
      </c>
      <c r="S463" s="74">
        <f>VLOOKUP($C$463,[77]납품수량!$B$3:$AI$200,S1,FALSE)</f>
        <v>0</v>
      </c>
      <c r="T463" s="74">
        <f>VLOOKUP($C$463,[77]납품수량!$B$3:$AI$200,T1,FALSE)</f>
        <v>0</v>
      </c>
      <c r="U463" s="74">
        <f>VLOOKUP($C$463,[77]납품수량!$B$3:$AI$200,U1,FALSE)</f>
        <v>0</v>
      </c>
      <c r="V463" s="74">
        <f>VLOOKUP($C$463,[77]납품수량!$B$3:$AI$200,V1,FALSE)</f>
        <v>0</v>
      </c>
      <c r="W463" s="74">
        <f>VLOOKUP($C$463,[77]납품수량!$B$3:$AI$200,W1,FALSE)</f>
        <v>0</v>
      </c>
      <c r="X463" s="74">
        <f>VLOOKUP($C$463,[77]납품수량!$B$3:$AI$200,X1,FALSE)</f>
        <v>0</v>
      </c>
      <c r="Y463" s="74">
        <f>VLOOKUP($C$463,[77]납품수량!$B$3:$AI$200,Y1,FALSE)</f>
        <v>0</v>
      </c>
      <c r="Z463" s="74">
        <f>VLOOKUP($C$463,[77]납품수량!$B$3:$AI$200,Z1,FALSE)</f>
        <v>0</v>
      </c>
      <c r="AA463" s="74">
        <f>VLOOKUP($C$463,[77]납품수량!$B$3:$AI$200,AA1,FALSE)</f>
        <v>0</v>
      </c>
      <c r="AB463" s="74">
        <f>VLOOKUP($C$463,[77]납품수량!$B$3:$AI$200,AB1,FALSE)</f>
        <v>0</v>
      </c>
      <c r="AC463" s="74">
        <f>VLOOKUP($C$463,[77]납품수량!$B$3:$AI$200,AC1,FALSE)</f>
        <v>0</v>
      </c>
      <c r="AD463" s="74">
        <f>VLOOKUP($C$463,[77]납품수량!$B$3:$AI$200,AD1,FALSE)</f>
        <v>0</v>
      </c>
      <c r="AE463" s="74">
        <f>VLOOKUP($C$463,[77]납품수량!$B$3:$AI$200,AE1,FALSE)</f>
        <v>0</v>
      </c>
      <c r="AF463" s="74">
        <f>VLOOKUP($C$463,[77]납품수량!$B$3:$AI$200,AF1,FALSE)</f>
        <v>0</v>
      </c>
      <c r="AG463" s="74">
        <f>VLOOKUP($C$463,[77]납품수량!$B$3:$AI$200,AG1,FALSE)</f>
        <v>0</v>
      </c>
      <c r="AH463" s="74">
        <f>VLOOKUP($C$463,[77]납품수량!$B$3:$AI$200,AH1,FALSE)</f>
        <v>0</v>
      </c>
      <c r="AI463" s="74">
        <f>VLOOKUP($C$463,[77]납품수량!$B$3:$AI$200,AI1,FALSE)</f>
        <v>0</v>
      </c>
      <c r="AJ463" s="74">
        <f>VLOOKUP($C$463,[77]납품수량!$B$3:$AI$200,AJ1,FALSE)</f>
        <v>0</v>
      </c>
      <c r="AK463" s="74">
        <f>VLOOKUP($C$463,[77]납품수량!$B$3:$AI$200,AK1,FALSE)</f>
        <v>0</v>
      </c>
      <c r="AL463" s="74">
        <f>SUM(G463:AK463)</f>
        <v>0</v>
      </c>
      <c r="AM463" s="61"/>
      <c r="AN463" s="61"/>
      <c r="AO463" s="61"/>
      <c r="AP463" s="61"/>
      <c r="AQ463" s="61"/>
      <c r="AR463" s="61"/>
      <c r="AS463" s="61"/>
      <c r="AT463" s="61"/>
      <c r="AU463" s="61"/>
      <c r="AV463" s="61"/>
      <c r="AW463" s="61"/>
      <c r="AX463" s="61"/>
      <c r="AY463" s="61"/>
      <c r="AZ463" s="61"/>
      <c r="BA463" s="61"/>
      <c r="BB463" s="61"/>
      <c r="BC463" s="61"/>
      <c r="BD463" s="61"/>
      <c r="BE463" s="61"/>
      <c r="BF463" s="61"/>
      <c r="BG463" s="61"/>
      <c r="BH463" s="61"/>
      <c r="BI463" s="61"/>
      <c r="BJ463" s="61"/>
      <c r="BK463" s="61"/>
      <c r="BL463" s="61"/>
      <c r="BM463" s="61"/>
      <c r="BN463" s="61"/>
      <c r="BO463" s="61"/>
      <c r="BP463" s="61"/>
      <c r="BQ463" s="61"/>
      <c r="BR463" s="61"/>
      <c r="BS463" s="61"/>
      <c r="BT463" s="61"/>
      <c r="BU463" s="61"/>
      <c r="BV463" s="61"/>
      <c r="BW463" s="61"/>
      <c r="BX463" s="61"/>
      <c r="BY463" s="61"/>
      <c r="BZ463" s="61"/>
      <c r="CA463" s="61"/>
      <c r="CB463" s="61"/>
      <c r="CC463" s="61"/>
      <c r="CD463" s="61"/>
      <c r="CE463" s="61"/>
      <c r="CF463" s="61"/>
      <c r="CG463" s="61"/>
      <c r="CH463" s="61"/>
      <c r="CI463" s="61"/>
      <c r="CJ463" s="61"/>
      <c r="CK463" s="61"/>
      <c r="CL463" s="61"/>
      <c r="CM463" s="61"/>
      <c r="CN463" s="61"/>
      <c r="CO463" s="61"/>
      <c r="CP463" s="61"/>
      <c r="CQ463" s="61"/>
      <c r="CR463" s="61"/>
      <c r="CS463" s="61"/>
      <c r="CT463" s="61"/>
      <c r="CU463" s="61"/>
      <c r="CV463" s="61"/>
      <c r="CW463" s="61"/>
      <c r="CX463" s="61"/>
      <c r="CY463" s="61"/>
      <c r="CZ463" s="61"/>
      <c r="DA463" s="61"/>
      <c r="DB463" s="61"/>
    </row>
    <row r="464" spans="1:106" s="58" customFormat="1" ht="16.5" customHeight="1">
      <c r="A464" s="70"/>
      <c r="B464" s="767"/>
      <c r="C464" s="739"/>
      <c r="D464" s="741"/>
      <c r="E464" s="741"/>
      <c r="F464" s="719"/>
      <c r="G464" s="74">
        <f>$F$463*G463</f>
        <v>0</v>
      </c>
      <c r="H464" s="74">
        <f t="shared" ref="H464:AK464" si="231">$F$463*H463</f>
        <v>0</v>
      </c>
      <c r="I464" s="74">
        <f t="shared" si="231"/>
        <v>0</v>
      </c>
      <c r="J464" s="74">
        <f t="shared" si="231"/>
        <v>0</v>
      </c>
      <c r="K464" s="74">
        <f t="shared" si="231"/>
        <v>0</v>
      </c>
      <c r="L464" s="74">
        <f t="shared" si="231"/>
        <v>0</v>
      </c>
      <c r="M464" s="74">
        <f t="shared" si="231"/>
        <v>0</v>
      </c>
      <c r="N464" s="74">
        <f t="shared" si="231"/>
        <v>0</v>
      </c>
      <c r="O464" s="74">
        <f t="shared" si="231"/>
        <v>0</v>
      </c>
      <c r="P464" s="74">
        <f t="shared" si="231"/>
        <v>0</v>
      </c>
      <c r="Q464" s="74">
        <f t="shared" si="231"/>
        <v>0</v>
      </c>
      <c r="R464" s="74">
        <f t="shared" si="231"/>
        <v>0</v>
      </c>
      <c r="S464" s="74">
        <f t="shared" si="231"/>
        <v>0</v>
      </c>
      <c r="T464" s="74">
        <f t="shared" si="231"/>
        <v>0</v>
      </c>
      <c r="U464" s="74">
        <f t="shared" si="231"/>
        <v>0</v>
      </c>
      <c r="V464" s="74">
        <f t="shared" si="231"/>
        <v>0</v>
      </c>
      <c r="W464" s="74">
        <f t="shared" si="231"/>
        <v>0</v>
      </c>
      <c r="X464" s="74">
        <f t="shared" si="231"/>
        <v>0</v>
      </c>
      <c r="Y464" s="74">
        <f t="shared" si="231"/>
        <v>0</v>
      </c>
      <c r="Z464" s="74">
        <f t="shared" si="231"/>
        <v>0</v>
      </c>
      <c r="AA464" s="74">
        <f t="shared" si="231"/>
        <v>0</v>
      </c>
      <c r="AB464" s="74">
        <f t="shared" si="231"/>
        <v>0</v>
      </c>
      <c r="AC464" s="74">
        <f t="shared" si="231"/>
        <v>0</v>
      </c>
      <c r="AD464" s="74">
        <f t="shared" si="231"/>
        <v>0</v>
      </c>
      <c r="AE464" s="74">
        <f t="shared" si="231"/>
        <v>0</v>
      </c>
      <c r="AF464" s="74">
        <f t="shared" si="231"/>
        <v>0</v>
      </c>
      <c r="AG464" s="74">
        <f t="shared" si="231"/>
        <v>0</v>
      </c>
      <c r="AH464" s="74">
        <f t="shared" si="231"/>
        <v>0</v>
      </c>
      <c r="AI464" s="74">
        <f t="shared" si="231"/>
        <v>0</v>
      </c>
      <c r="AJ464" s="74">
        <f t="shared" si="231"/>
        <v>0</v>
      </c>
      <c r="AK464" s="74">
        <f t="shared" si="231"/>
        <v>0</v>
      </c>
      <c r="AL464" s="74">
        <f>F463*AL463</f>
        <v>0</v>
      </c>
      <c r="AM464" s="61"/>
      <c r="AN464" s="61"/>
      <c r="AO464" s="61"/>
      <c r="AP464" s="61"/>
      <c r="AQ464" s="61"/>
      <c r="AR464" s="61"/>
      <c r="AS464" s="61"/>
      <c r="AT464" s="61"/>
      <c r="AU464" s="61"/>
      <c r="AV464" s="61"/>
      <c r="AW464" s="61"/>
      <c r="AX464" s="61"/>
      <c r="AY464" s="61"/>
      <c r="AZ464" s="61"/>
      <c r="BA464" s="61"/>
      <c r="BB464" s="61"/>
      <c r="BC464" s="61"/>
      <c r="BD464" s="61"/>
      <c r="BE464" s="61"/>
      <c r="BF464" s="61"/>
      <c r="BG464" s="61"/>
      <c r="BH464" s="61"/>
      <c r="BI464" s="61"/>
      <c r="BJ464" s="61"/>
      <c r="BK464" s="61"/>
      <c r="BL464" s="61"/>
      <c r="BM464" s="61"/>
      <c r="BN464" s="61"/>
      <c r="BO464" s="61"/>
      <c r="BP464" s="61"/>
      <c r="BQ464" s="61"/>
      <c r="BR464" s="61"/>
      <c r="BS464" s="61"/>
      <c r="BT464" s="61"/>
      <c r="BU464" s="61"/>
      <c r="BV464" s="61"/>
      <c r="BW464" s="61"/>
      <c r="BX464" s="61"/>
      <c r="BY464" s="61"/>
      <c r="BZ464" s="61"/>
      <c r="CA464" s="61"/>
      <c r="CB464" s="61"/>
      <c r="CC464" s="61"/>
      <c r="CD464" s="61"/>
      <c r="CE464" s="61"/>
      <c r="CF464" s="61"/>
      <c r="CG464" s="61"/>
      <c r="CH464" s="61"/>
      <c r="CI464" s="61"/>
      <c r="CJ464" s="61"/>
      <c r="CK464" s="61"/>
      <c r="CL464" s="61"/>
      <c r="CM464" s="61"/>
      <c r="CN464" s="61"/>
      <c r="CO464" s="61"/>
      <c r="CP464" s="61"/>
      <c r="CQ464" s="61"/>
      <c r="CR464" s="61"/>
      <c r="CS464" s="61"/>
      <c r="CT464" s="61"/>
      <c r="CU464" s="61"/>
      <c r="CV464" s="61"/>
      <c r="CW464" s="61"/>
      <c r="CX464" s="61"/>
      <c r="CY464" s="61"/>
      <c r="CZ464" s="61"/>
      <c r="DA464" s="61"/>
      <c r="DB464" s="61"/>
    </row>
    <row r="465" spans="1:106" s="58" customFormat="1" ht="16.5" customHeight="1">
      <c r="A465" s="70" t="s">
        <v>425</v>
      </c>
      <c r="B465" s="767"/>
      <c r="C465" s="738" t="s">
        <v>152</v>
      </c>
      <c r="D465" s="740" t="str">
        <f>[76]납품수량!C130</f>
        <v>FRONT - SIDE REINF RH-국산화(자체생산)</v>
      </c>
      <c r="E465" s="740" t="str">
        <f>[76]납품수량!D130</f>
        <v>E2SC</v>
      </c>
      <c r="F465" s="718">
        <f>VLOOKUP(C465,'[72]납품수량(영업)'!$C$3:$F$260,4,FALSE)</f>
        <v>0</v>
      </c>
      <c r="G465" s="74">
        <f>VLOOKUP($C$465,[77]납품수량!$B$3:$AI$200,G1,FALSE)</f>
        <v>0</v>
      </c>
      <c r="H465" s="74">
        <f>VLOOKUP($C$465,[77]납품수량!$B$3:$AI$200,H1,FALSE)</f>
        <v>0</v>
      </c>
      <c r="I465" s="74">
        <f>VLOOKUP($C$465,[77]납품수량!$B$3:$AI$200,I1,FALSE)</f>
        <v>0</v>
      </c>
      <c r="J465" s="74">
        <f>VLOOKUP($C$465,[77]납품수량!$B$3:$AI$200,J1,FALSE)</f>
        <v>0</v>
      </c>
      <c r="K465" s="74">
        <f>VLOOKUP($C$465,[77]납품수량!$B$3:$AI$200,K1,FALSE)</f>
        <v>0</v>
      </c>
      <c r="L465" s="74">
        <f>VLOOKUP($C$465,[77]납품수량!$B$3:$AI$200,L1,FALSE)</f>
        <v>0</v>
      </c>
      <c r="M465" s="74">
        <f>VLOOKUP($C$465,[77]납품수량!$B$3:$AI$200,M1,FALSE)</f>
        <v>0</v>
      </c>
      <c r="N465" s="74">
        <f>VLOOKUP($C$465,[77]납품수량!$B$3:$AI$200,N1,FALSE)</f>
        <v>0</v>
      </c>
      <c r="O465" s="74">
        <f>VLOOKUP($C$465,[77]납품수량!$B$3:$AI$200,O1,FALSE)</f>
        <v>0</v>
      </c>
      <c r="P465" s="74">
        <f>VLOOKUP($C$465,[77]납품수량!$B$3:$AI$200,P1,FALSE)</f>
        <v>0</v>
      </c>
      <c r="Q465" s="74">
        <f>VLOOKUP($C$465,[77]납품수량!$B$3:$AI$200,Q1,FALSE)</f>
        <v>0</v>
      </c>
      <c r="R465" s="74">
        <f>VLOOKUP($C$465,[77]납품수량!$B$3:$AI$200,R1,FALSE)</f>
        <v>0</v>
      </c>
      <c r="S465" s="74">
        <f>VLOOKUP($C$465,[77]납품수량!$B$3:$AI$200,S1,FALSE)</f>
        <v>0</v>
      </c>
      <c r="T465" s="74">
        <f>VLOOKUP($C$465,[77]납품수량!$B$3:$AI$200,T1,FALSE)</f>
        <v>0</v>
      </c>
      <c r="U465" s="74">
        <f>VLOOKUP($C$465,[77]납품수량!$B$3:$AI$200,U1,FALSE)</f>
        <v>0</v>
      </c>
      <c r="V465" s="74">
        <f>VLOOKUP($C$465,[77]납품수량!$B$3:$AI$200,V1,FALSE)</f>
        <v>0</v>
      </c>
      <c r="W465" s="74">
        <f>VLOOKUP($C$465,[77]납품수량!$B$3:$AI$200,W1,FALSE)</f>
        <v>0</v>
      </c>
      <c r="X465" s="74">
        <f>VLOOKUP($C$465,[77]납품수량!$B$3:$AI$200,X1,FALSE)</f>
        <v>0</v>
      </c>
      <c r="Y465" s="74">
        <f>VLOOKUP($C$465,[77]납품수량!$B$3:$AI$200,Y1,FALSE)</f>
        <v>0</v>
      </c>
      <c r="Z465" s="74">
        <f>VLOOKUP($C$465,[77]납품수량!$B$3:$AI$200,Z1,FALSE)</f>
        <v>0</v>
      </c>
      <c r="AA465" s="74">
        <f>VLOOKUP($C$465,[77]납품수량!$B$3:$AI$200,AA1,FALSE)</f>
        <v>0</v>
      </c>
      <c r="AB465" s="74">
        <f>VLOOKUP($C$465,[77]납품수량!$B$3:$AI$200,AB1,FALSE)</f>
        <v>0</v>
      </c>
      <c r="AC465" s="74">
        <f>VLOOKUP($C$465,[77]납품수량!$B$3:$AI$200,AC1,FALSE)</f>
        <v>0</v>
      </c>
      <c r="AD465" s="74">
        <f>VLOOKUP($C$465,[77]납품수량!$B$3:$AI$200,AD1,FALSE)</f>
        <v>0</v>
      </c>
      <c r="AE465" s="74">
        <f>VLOOKUP($C$465,[77]납품수량!$B$3:$AI$200,AE1,FALSE)</f>
        <v>0</v>
      </c>
      <c r="AF465" s="74">
        <f>VLOOKUP($C$465,[77]납품수량!$B$3:$AI$200,AF1,FALSE)</f>
        <v>0</v>
      </c>
      <c r="AG465" s="74">
        <f>VLOOKUP($C$465,[77]납품수량!$B$3:$AI$200,AG1,FALSE)</f>
        <v>0</v>
      </c>
      <c r="AH465" s="74">
        <f>VLOOKUP($C$465,[77]납품수량!$B$3:$AI$200,AH1,FALSE)</f>
        <v>0</v>
      </c>
      <c r="AI465" s="74">
        <f>VLOOKUP($C$465,[77]납품수량!$B$3:$AI$200,AI1,FALSE)</f>
        <v>0</v>
      </c>
      <c r="AJ465" s="74">
        <f>VLOOKUP($C$465,[77]납품수량!$B$3:$AI$200,AJ1,FALSE)</f>
        <v>0</v>
      </c>
      <c r="AK465" s="74">
        <f>VLOOKUP($C$465,[77]납품수량!$B$3:$AI$200,AK1,FALSE)</f>
        <v>0</v>
      </c>
      <c r="AL465" s="74">
        <f>SUM(G465:AK465)</f>
        <v>0</v>
      </c>
      <c r="AM465" s="61"/>
      <c r="AN465" s="61"/>
      <c r="AO465" s="61"/>
      <c r="AP465" s="61"/>
      <c r="AQ465" s="61"/>
      <c r="AR465" s="61"/>
      <c r="AS465" s="61"/>
      <c r="AT465" s="61"/>
      <c r="AU465" s="61"/>
      <c r="AV465" s="61"/>
      <c r="AW465" s="61"/>
      <c r="AX465" s="61"/>
      <c r="AY465" s="61"/>
      <c r="AZ465" s="61"/>
      <c r="BA465" s="61"/>
      <c r="BB465" s="61"/>
      <c r="BC465" s="61"/>
      <c r="BD465" s="61"/>
      <c r="BE465" s="61"/>
      <c r="BF465" s="61"/>
      <c r="BG465" s="61"/>
      <c r="BH465" s="61"/>
      <c r="BI465" s="61"/>
      <c r="BJ465" s="61"/>
      <c r="BK465" s="61"/>
      <c r="BL465" s="61"/>
      <c r="BM465" s="61"/>
      <c r="BN465" s="61"/>
      <c r="BO465" s="61"/>
      <c r="BP465" s="61"/>
      <c r="BQ465" s="61"/>
      <c r="BR465" s="61"/>
      <c r="BS465" s="61"/>
      <c r="BT465" s="61"/>
      <c r="BU465" s="61"/>
      <c r="BV465" s="61"/>
      <c r="BW465" s="61"/>
      <c r="BX465" s="61"/>
      <c r="BY465" s="61"/>
      <c r="BZ465" s="61"/>
      <c r="CA465" s="61"/>
      <c r="CB465" s="61"/>
      <c r="CC465" s="61"/>
      <c r="CD465" s="61"/>
      <c r="CE465" s="61"/>
      <c r="CF465" s="61"/>
      <c r="CG465" s="61"/>
      <c r="CH465" s="61"/>
      <c r="CI465" s="61"/>
      <c r="CJ465" s="61"/>
      <c r="CK465" s="61"/>
      <c r="CL465" s="61"/>
      <c r="CM465" s="61"/>
      <c r="CN465" s="61"/>
      <c r="CO465" s="61"/>
      <c r="CP465" s="61"/>
      <c r="CQ465" s="61"/>
      <c r="CR465" s="61"/>
      <c r="CS465" s="61"/>
      <c r="CT465" s="61"/>
      <c r="CU465" s="61"/>
      <c r="CV465" s="61"/>
      <c r="CW465" s="61"/>
      <c r="CX465" s="61"/>
      <c r="CY465" s="61"/>
      <c r="CZ465" s="61"/>
      <c r="DA465" s="61"/>
      <c r="DB465" s="61"/>
    </row>
    <row r="466" spans="1:106" s="58" customFormat="1" ht="16.5" customHeight="1">
      <c r="A466" s="70"/>
      <c r="B466" s="767"/>
      <c r="C466" s="739"/>
      <c r="D466" s="741"/>
      <c r="E466" s="741"/>
      <c r="F466" s="719"/>
      <c r="G466" s="74">
        <f>$F$465*G465</f>
        <v>0</v>
      </c>
      <c r="H466" s="74">
        <f t="shared" ref="H466:AK466" si="232">$F$465*H465</f>
        <v>0</v>
      </c>
      <c r="I466" s="74">
        <f t="shared" si="232"/>
        <v>0</v>
      </c>
      <c r="J466" s="74">
        <f t="shared" si="232"/>
        <v>0</v>
      </c>
      <c r="K466" s="74">
        <f t="shared" si="232"/>
        <v>0</v>
      </c>
      <c r="L466" s="74">
        <f t="shared" si="232"/>
        <v>0</v>
      </c>
      <c r="M466" s="74">
        <f t="shared" si="232"/>
        <v>0</v>
      </c>
      <c r="N466" s="74">
        <f t="shared" si="232"/>
        <v>0</v>
      </c>
      <c r="O466" s="74">
        <f t="shared" si="232"/>
        <v>0</v>
      </c>
      <c r="P466" s="74">
        <f t="shared" si="232"/>
        <v>0</v>
      </c>
      <c r="Q466" s="74">
        <f t="shared" si="232"/>
        <v>0</v>
      </c>
      <c r="R466" s="74">
        <f t="shared" si="232"/>
        <v>0</v>
      </c>
      <c r="S466" s="74">
        <f t="shared" si="232"/>
        <v>0</v>
      </c>
      <c r="T466" s="74">
        <f t="shared" si="232"/>
        <v>0</v>
      </c>
      <c r="U466" s="74">
        <f t="shared" si="232"/>
        <v>0</v>
      </c>
      <c r="V466" s="74">
        <f t="shared" si="232"/>
        <v>0</v>
      </c>
      <c r="W466" s="74">
        <f t="shared" si="232"/>
        <v>0</v>
      </c>
      <c r="X466" s="74">
        <f t="shared" si="232"/>
        <v>0</v>
      </c>
      <c r="Y466" s="74">
        <f t="shared" si="232"/>
        <v>0</v>
      </c>
      <c r="Z466" s="74">
        <f t="shared" si="232"/>
        <v>0</v>
      </c>
      <c r="AA466" s="74">
        <f t="shared" si="232"/>
        <v>0</v>
      </c>
      <c r="AB466" s="74">
        <f t="shared" si="232"/>
        <v>0</v>
      </c>
      <c r="AC466" s="74">
        <f t="shared" si="232"/>
        <v>0</v>
      </c>
      <c r="AD466" s="74">
        <f t="shared" si="232"/>
        <v>0</v>
      </c>
      <c r="AE466" s="74">
        <f t="shared" si="232"/>
        <v>0</v>
      </c>
      <c r="AF466" s="74">
        <f t="shared" si="232"/>
        <v>0</v>
      </c>
      <c r="AG466" s="74">
        <f t="shared" si="232"/>
        <v>0</v>
      </c>
      <c r="AH466" s="74">
        <f t="shared" si="232"/>
        <v>0</v>
      </c>
      <c r="AI466" s="74">
        <f t="shared" si="232"/>
        <v>0</v>
      </c>
      <c r="AJ466" s="74">
        <f t="shared" si="232"/>
        <v>0</v>
      </c>
      <c r="AK466" s="74">
        <f t="shared" si="232"/>
        <v>0</v>
      </c>
      <c r="AL466" s="74">
        <f>F465*AL465</f>
        <v>0</v>
      </c>
      <c r="AM466" s="61"/>
      <c r="AN466" s="61"/>
      <c r="AO466" s="61"/>
      <c r="AP466" s="61"/>
      <c r="AQ466" s="61"/>
      <c r="AR466" s="61"/>
      <c r="AS466" s="61"/>
      <c r="AT466" s="61"/>
      <c r="AU466" s="61"/>
      <c r="AV466" s="61"/>
      <c r="AW466" s="61"/>
      <c r="AX466" s="61"/>
      <c r="AY466" s="61"/>
      <c r="AZ466" s="61"/>
      <c r="BA466" s="61"/>
      <c r="BB466" s="61"/>
      <c r="BC466" s="61"/>
      <c r="BD466" s="61"/>
      <c r="BE466" s="61"/>
      <c r="BF466" s="61"/>
      <c r="BG466" s="61"/>
      <c r="BH466" s="61"/>
      <c r="BI466" s="61"/>
      <c r="BJ466" s="61"/>
      <c r="BK466" s="61"/>
      <c r="BL466" s="61"/>
      <c r="BM466" s="61"/>
      <c r="BN466" s="61"/>
      <c r="BO466" s="61"/>
      <c r="BP466" s="61"/>
      <c r="BQ466" s="61"/>
      <c r="BR466" s="61"/>
      <c r="BS466" s="61"/>
      <c r="BT466" s="61"/>
      <c r="BU466" s="61"/>
      <c r="BV466" s="61"/>
      <c r="BW466" s="61"/>
      <c r="BX466" s="61"/>
      <c r="BY466" s="61"/>
      <c r="BZ466" s="61"/>
      <c r="CA466" s="61"/>
      <c r="CB466" s="61"/>
      <c r="CC466" s="61"/>
      <c r="CD466" s="61"/>
      <c r="CE466" s="61"/>
      <c r="CF466" s="61"/>
      <c r="CG466" s="61"/>
      <c r="CH466" s="61"/>
      <c r="CI466" s="61"/>
      <c r="CJ466" s="61"/>
      <c r="CK466" s="61"/>
      <c r="CL466" s="61"/>
      <c r="CM466" s="61"/>
      <c r="CN466" s="61"/>
      <c r="CO466" s="61"/>
      <c r="CP466" s="61"/>
      <c r="CQ466" s="61"/>
      <c r="CR466" s="61"/>
      <c r="CS466" s="61"/>
      <c r="CT466" s="61"/>
      <c r="CU466" s="61"/>
      <c r="CV466" s="61"/>
      <c r="CW466" s="61"/>
      <c r="CX466" s="61"/>
      <c r="CY466" s="61"/>
      <c r="CZ466" s="61"/>
      <c r="DA466" s="61"/>
      <c r="DB466" s="61"/>
    </row>
    <row r="467" spans="1:106" s="58" customFormat="1" ht="16.5" customHeight="1">
      <c r="A467" s="70" t="s">
        <v>425</v>
      </c>
      <c r="B467" s="767"/>
      <c r="C467" s="738" t="s">
        <v>153</v>
      </c>
      <c r="D467" s="740" t="str">
        <f>[76]납품수량!C131</f>
        <v>REAR - SIDE REINF LH-국산화(자체생산)</v>
      </c>
      <c r="E467" s="740" t="str">
        <f>[76]납품수량!D131</f>
        <v>E2SC</v>
      </c>
      <c r="F467" s="718">
        <f>VLOOKUP(C467,'[72]납품수량(영업)'!$C$3:$F$260,4,FALSE)</f>
        <v>0</v>
      </c>
      <c r="G467" s="74">
        <f>VLOOKUP($C$467,[77]납품수량!$B$3:$AI$200,G1,FALSE)</f>
        <v>0</v>
      </c>
      <c r="H467" s="74">
        <f>VLOOKUP($C$467,[77]납품수량!$B$3:$AI$200,H1,FALSE)</f>
        <v>0</v>
      </c>
      <c r="I467" s="74">
        <f>VLOOKUP($C$467,[77]납품수량!$B$3:$AI$200,I1,FALSE)</f>
        <v>0</v>
      </c>
      <c r="J467" s="74">
        <f>VLOOKUP($C$467,[77]납품수량!$B$3:$AI$200,J1,FALSE)</f>
        <v>0</v>
      </c>
      <c r="K467" s="74">
        <f>VLOOKUP($C$467,[77]납품수량!$B$3:$AI$200,K1,FALSE)</f>
        <v>0</v>
      </c>
      <c r="L467" s="74">
        <f>VLOOKUP($C$467,[77]납품수량!$B$3:$AI$200,L1,FALSE)</f>
        <v>0</v>
      </c>
      <c r="M467" s="74">
        <f>VLOOKUP($C$467,[77]납품수량!$B$3:$AI$200,M1,FALSE)</f>
        <v>0</v>
      </c>
      <c r="N467" s="74">
        <f>VLOOKUP($C$467,[77]납품수량!$B$3:$AI$200,N1,FALSE)</f>
        <v>0</v>
      </c>
      <c r="O467" s="74">
        <f>VLOOKUP($C$467,[77]납품수량!$B$3:$AI$200,O1,FALSE)</f>
        <v>0</v>
      </c>
      <c r="P467" s="74">
        <f>VLOOKUP($C$467,[77]납품수량!$B$3:$AI$200,P1,FALSE)</f>
        <v>0</v>
      </c>
      <c r="Q467" s="74">
        <f>VLOOKUP($C$467,[77]납품수량!$B$3:$AI$200,Q1,FALSE)</f>
        <v>0</v>
      </c>
      <c r="R467" s="74">
        <f>VLOOKUP($C$467,[77]납품수량!$B$3:$AI$200,R1,FALSE)</f>
        <v>0</v>
      </c>
      <c r="S467" s="74">
        <f>VLOOKUP($C$467,[77]납품수량!$B$3:$AI$200,S1,FALSE)</f>
        <v>0</v>
      </c>
      <c r="T467" s="74">
        <f>VLOOKUP($C$467,[77]납품수량!$B$3:$AI$200,T1,FALSE)</f>
        <v>0</v>
      </c>
      <c r="U467" s="74">
        <f>VLOOKUP($C$467,[77]납품수량!$B$3:$AI$200,U1,FALSE)</f>
        <v>0</v>
      </c>
      <c r="V467" s="74">
        <f>VLOOKUP($C$467,[77]납품수량!$B$3:$AI$200,V1,FALSE)</f>
        <v>0</v>
      </c>
      <c r="W467" s="74">
        <f>VLOOKUP($C$467,[77]납품수량!$B$3:$AI$200,W1,FALSE)</f>
        <v>0</v>
      </c>
      <c r="X467" s="74">
        <f>VLOOKUP($C$467,[77]납품수량!$B$3:$AI$200,X1,FALSE)</f>
        <v>0</v>
      </c>
      <c r="Y467" s="74">
        <f>VLOOKUP($C$467,[77]납품수량!$B$3:$AI$200,Y1,FALSE)</f>
        <v>0</v>
      </c>
      <c r="Z467" s="74">
        <f>VLOOKUP($C$467,[77]납품수량!$B$3:$AI$200,Z1,FALSE)</f>
        <v>0</v>
      </c>
      <c r="AA467" s="74">
        <f>VLOOKUP($C$467,[77]납품수량!$B$3:$AI$200,AA1,FALSE)</f>
        <v>0</v>
      </c>
      <c r="AB467" s="74">
        <f>VLOOKUP($C$467,[77]납품수량!$B$3:$AI$200,AB1,FALSE)</f>
        <v>0</v>
      </c>
      <c r="AC467" s="74">
        <f>VLOOKUP($C$467,[77]납품수량!$B$3:$AI$200,AC1,FALSE)</f>
        <v>0</v>
      </c>
      <c r="AD467" s="74">
        <f>VLOOKUP($C$467,[77]납품수량!$B$3:$AI$200,AD1,FALSE)</f>
        <v>0</v>
      </c>
      <c r="AE467" s="74">
        <f>VLOOKUP($C$467,[77]납품수량!$B$3:$AI$200,AE1,FALSE)</f>
        <v>0</v>
      </c>
      <c r="AF467" s="74">
        <f>VLOOKUP($C$467,[77]납품수량!$B$3:$AI$200,AF1,FALSE)</f>
        <v>0</v>
      </c>
      <c r="AG467" s="74">
        <f>VLOOKUP($C$467,[77]납품수량!$B$3:$AI$200,AG1,FALSE)</f>
        <v>0</v>
      </c>
      <c r="AH467" s="74">
        <f>VLOOKUP($C$467,[77]납품수량!$B$3:$AI$200,AH1,FALSE)</f>
        <v>0</v>
      </c>
      <c r="AI467" s="74">
        <f>VLOOKUP($C$467,[77]납품수량!$B$3:$AI$200,AI1,FALSE)</f>
        <v>0</v>
      </c>
      <c r="AJ467" s="74">
        <f>VLOOKUP($C$467,[77]납품수량!$B$3:$AI$200,AJ1,FALSE)</f>
        <v>0</v>
      </c>
      <c r="AK467" s="74">
        <f>VLOOKUP($C$467,[77]납품수량!$B$3:$AI$200,AK1,FALSE)</f>
        <v>0</v>
      </c>
      <c r="AL467" s="74">
        <f>SUM(G467:AK467)</f>
        <v>0</v>
      </c>
      <c r="AM467" s="61"/>
      <c r="AN467" s="61"/>
      <c r="AO467" s="61"/>
      <c r="AP467" s="61"/>
      <c r="AQ467" s="61"/>
      <c r="AR467" s="61"/>
      <c r="AS467" s="61"/>
      <c r="AT467" s="61"/>
      <c r="AU467" s="61"/>
      <c r="AV467" s="61"/>
      <c r="AW467" s="61"/>
      <c r="AX467" s="61"/>
      <c r="AY467" s="61"/>
      <c r="AZ467" s="61"/>
      <c r="BA467" s="61"/>
      <c r="BB467" s="61"/>
      <c r="BC467" s="61"/>
      <c r="BD467" s="61"/>
      <c r="BE467" s="61"/>
      <c r="BF467" s="61"/>
      <c r="BG467" s="61"/>
      <c r="BH467" s="61"/>
      <c r="BI467" s="61"/>
      <c r="BJ467" s="61"/>
      <c r="BK467" s="61"/>
      <c r="BL467" s="61"/>
      <c r="BM467" s="61"/>
      <c r="BN467" s="61"/>
      <c r="BO467" s="61"/>
      <c r="BP467" s="61"/>
      <c r="BQ467" s="61"/>
      <c r="BR467" s="61"/>
      <c r="BS467" s="61"/>
      <c r="BT467" s="61"/>
      <c r="BU467" s="61"/>
      <c r="BV467" s="61"/>
      <c r="BW467" s="61"/>
      <c r="BX467" s="61"/>
      <c r="BY467" s="61"/>
      <c r="BZ467" s="61"/>
      <c r="CA467" s="61"/>
      <c r="CB467" s="61"/>
      <c r="CC467" s="61"/>
      <c r="CD467" s="61"/>
      <c r="CE467" s="61"/>
      <c r="CF467" s="61"/>
      <c r="CG467" s="61"/>
      <c r="CH467" s="61"/>
      <c r="CI467" s="61"/>
      <c r="CJ467" s="61"/>
      <c r="CK467" s="61"/>
      <c r="CL467" s="61"/>
      <c r="CM467" s="61"/>
      <c r="CN467" s="61"/>
      <c r="CO467" s="61"/>
      <c r="CP467" s="61"/>
      <c r="CQ467" s="61"/>
      <c r="CR467" s="61"/>
      <c r="CS467" s="61"/>
      <c r="CT467" s="61"/>
      <c r="CU467" s="61"/>
      <c r="CV467" s="61"/>
      <c r="CW467" s="61"/>
      <c r="CX467" s="61"/>
      <c r="CY467" s="61"/>
      <c r="CZ467" s="61"/>
      <c r="DA467" s="61"/>
      <c r="DB467" s="61"/>
    </row>
    <row r="468" spans="1:106" s="58" customFormat="1" ht="16.5" customHeight="1">
      <c r="A468" s="70"/>
      <c r="B468" s="767"/>
      <c r="C468" s="739"/>
      <c r="D468" s="741"/>
      <c r="E468" s="741"/>
      <c r="F468" s="719"/>
      <c r="G468" s="74">
        <f>$F$467*G467</f>
        <v>0</v>
      </c>
      <c r="H468" s="74">
        <f t="shared" ref="H468:AK468" si="233">$F$467*H467</f>
        <v>0</v>
      </c>
      <c r="I468" s="74">
        <f t="shared" si="233"/>
        <v>0</v>
      </c>
      <c r="J468" s="74">
        <f t="shared" si="233"/>
        <v>0</v>
      </c>
      <c r="K468" s="74">
        <f t="shared" si="233"/>
        <v>0</v>
      </c>
      <c r="L468" s="74">
        <f t="shared" si="233"/>
        <v>0</v>
      </c>
      <c r="M468" s="74">
        <f t="shared" si="233"/>
        <v>0</v>
      </c>
      <c r="N468" s="74">
        <f t="shared" si="233"/>
        <v>0</v>
      </c>
      <c r="O468" s="74">
        <f t="shared" si="233"/>
        <v>0</v>
      </c>
      <c r="P468" s="74">
        <f t="shared" si="233"/>
        <v>0</v>
      </c>
      <c r="Q468" s="74">
        <f t="shared" si="233"/>
        <v>0</v>
      </c>
      <c r="R468" s="74">
        <f t="shared" si="233"/>
        <v>0</v>
      </c>
      <c r="S468" s="74">
        <f t="shared" si="233"/>
        <v>0</v>
      </c>
      <c r="T468" s="74">
        <f t="shared" si="233"/>
        <v>0</v>
      </c>
      <c r="U468" s="74">
        <f t="shared" si="233"/>
        <v>0</v>
      </c>
      <c r="V468" s="74">
        <f t="shared" si="233"/>
        <v>0</v>
      </c>
      <c r="W468" s="74">
        <f t="shared" si="233"/>
        <v>0</v>
      </c>
      <c r="X468" s="74">
        <f t="shared" si="233"/>
        <v>0</v>
      </c>
      <c r="Y468" s="74">
        <f t="shared" si="233"/>
        <v>0</v>
      </c>
      <c r="Z468" s="74">
        <f t="shared" si="233"/>
        <v>0</v>
      </c>
      <c r="AA468" s="74">
        <f t="shared" si="233"/>
        <v>0</v>
      </c>
      <c r="AB468" s="74">
        <f t="shared" si="233"/>
        <v>0</v>
      </c>
      <c r="AC468" s="74">
        <f t="shared" si="233"/>
        <v>0</v>
      </c>
      <c r="AD468" s="74">
        <f t="shared" si="233"/>
        <v>0</v>
      </c>
      <c r="AE468" s="74">
        <f t="shared" si="233"/>
        <v>0</v>
      </c>
      <c r="AF468" s="74">
        <f t="shared" si="233"/>
        <v>0</v>
      </c>
      <c r="AG468" s="74">
        <f t="shared" si="233"/>
        <v>0</v>
      </c>
      <c r="AH468" s="74">
        <f t="shared" si="233"/>
        <v>0</v>
      </c>
      <c r="AI468" s="74">
        <f t="shared" si="233"/>
        <v>0</v>
      </c>
      <c r="AJ468" s="74">
        <f t="shared" si="233"/>
        <v>0</v>
      </c>
      <c r="AK468" s="74">
        <f t="shared" si="233"/>
        <v>0</v>
      </c>
      <c r="AL468" s="74">
        <f>F467*AL467</f>
        <v>0</v>
      </c>
      <c r="AM468" s="61"/>
      <c r="AN468" s="61"/>
      <c r="AO468" s="61"/>
      <c r="AP468" s="61"/>
      <c r="AQ468" s="61"/>
      <c r="AR468" s="61"/>
      <c r="AS468" s="61"/>
      <c r="AT468" s="61"/>
      <c r="AU468" s="61"/>
      <c r="AV468" s="61"/>
      <c r="AW468" s="61"/>
      <c r="AX468" s="61"/>
      <c r="AY468" s="61"/>
      <c r="AZ468" s="61"/>
      <c r="BA468" s="61"/>
      <c r="BB468" s="61"/>
      <c r="BC468" s="61"/>
      <c r="BD468" s="61"/>
      <c r="BE468" s="61"/>
      <c r="BF468" s="61"/>
      <c r="BG468" s="61"/>
      <c r="BH468" s="61"/>
      <c r="BI468" s="61"/>
      <c r="BJ468" s="61"/>
      <c r="BK468" s="61"/>
      <c r="BL468" s="61"/>
      <c r="BM468" s="61"/>
      <c r="BN468" s="61"/>
      <c r="BO468" s="61"/>
      <c r="BP468" s="61"/>
      <c r="BQ468" s="61"/>
      <c r="BR468" s="61"/>
      <c r="BS468" s="61"/>
      <c r="BT468" s="61"/>
      <c r="BU468" s="61"/>
      <c r="BV468" s="61"/>
      <c r="BW468" s="61"/>
      <c r="BX468" s="61"/>
      <c r="BY468" s="61"/>
      <c r="BZ468" s="61"/>
      <c r="CA468" s="61"/>
      <c r="CB468" s="61"/>
      <c r="CC468" s="61"/>
      <c r="CD468" s="61"/>
      <c r="CE468" s="61"/>
      <c r="CF468" s="61"/>
      <c r="CG468" s="61"/>
      <c r="CH468" s="61"/>
      <c r="CI468" s="61"/>
      <c r="CJ468" s="61"/>
      <c r="CK468" s="61"/>
      <c r="CL468" s="61"/>
      <c r="CM468" s="61"/>
      <c r="CN468" s="61"/>
      <c r="CO468" s="61"/>
      <c r="CP468" s="61"/>
      <c r="CQ468" s="61"/>
      <c r="CR468" s="61"/>
      <c r="CS468" s="61"/>
      <c r="CT468" s="61"/>
      <c r="CU468" s="61"/>
      <c r="CV468" s="61"/>
      <c r="CW468" s="61"/>
      <c r="CX468" s="61"/>
      <c r="CY468" s="61"/>
      <c r="CZ468" s="61"/>
      <c r="DA468" s="61"/>
      <c r="DB468" s="61"/>
    </row>
    <row r="469" spans="1:106" s="58" customFormat="1" ht="16.5" customHeight="1">
      <c r="A469" s="70" t="s">
        <v>425</v>
      </c>
      <c r="B469" s="767"/>
      <c r="C469" s="738" t="s">
        <v>154</v>
      </c>
      <c r="D469" s="740" t="str">
        <f>[76]납품수량!C132</f>
        <v>REAR - SIDE REINF RH-국산화(자체생산)</v>
      </c>
      <c r="E469" s="740" t="str">
        <f>[76]납품수량!D132</f>
        <v>E2SC</v>
      </c>
      <c r="F469" s="718">
        <f>VLOOKUP(C469,'[72]납품수량(영업)'!$C$3:$F$260,4,FALSE)</f>
        <v>0</v>
      </c>
      <c r="G469" s="74">
        <f>VLOOKUP($C$469,[77]납품수량!$B$3:$AI$200,G1,FALSE)</f>
        <v>0</v>
      </c>
      <c r="H469" s="74">
        <f>VLOOKUP($C$469,[77]납품수량!$B$3:$AI$200,H1,FALSE)</f>
        <v>0</v>
      </c>
      <c r="I469" s="74">
        <f>VLOOKUP($C$469,[77]납품수량!$B$3:$AI$200,I1,FALSE)</f>
        <v>0</v>
      </c>
      <c r="J469" s="74">
        <f>VLOOKUP($C$469,[77]납품수량!$B$3:$AI$200,J1,FALSE)</f>
        <v>0</v>
      </c>
      <c r="K469" s="74">
        <f>VLOOKUP($C$469,[77]납품수량!$B$3:$AI$200,K1,FALSE)</f>
        <v>0</v>
      </c>
      <c r="L469" s="74">
        <f>VLOOKUP($C$469,[77]납품수량!$B$3:$AI$200,L1,FALSE)</f>
        <v>0</v>
      </c>
      <c r="M469" s="74">
        <f>VLOOKUP($C$469,[77]납품수량!$B$3:$AI$200,M1,FALSE)</f>
        <v>0</v>
      </c>
      <c r="N469" s="74">
        <f>VLOOKUP($C$469,[77]납품수량!$B$3:$AI$200,N1,FALSE)</f>
        <v>0</v>
      </c>
      <c r="O469" s="74">
        <f>VLOOKUP($C$469,[77]납품수량!$B$3:$AI$200,O1,FALSE)</f>
        <v>0</v>
      </c>
      <c r="P469" s="74">
        <f>VLOOKUP($C$469,[77]납품수량!$B$3:$AI$200,P1,FALSE)</f>
        <v>0</v>
      </c>
      <c r="Q469" s="74">
        <f>VLOOKUP($C$469,[77]납품수량!$B$3:$AI$200,Q1,FALSE)</f>
        <v>0</v>
      </c>
      <c r="R469" s="74">
        <f>VLOOKUP($C$469,[77]납품수량!$B$3:$AI$200,R1,FALSE)</f>
        <v>0</v>
      </c>
      <c r="S469" s="74">
        <f>VLOOKUP($C$469,[77]납품수량!$B$3:$AI$200,S1,FALSE)</f>
        <v>0</v>
      </c>
      <c r="T469" s="74">
        <f>VLOOKUP($C$469,[77]납품수량!$B$3:$AI$200,T1,FALSE)</f>
        <v>0</v>
      </c>
      <c r="U469" s="74">
        <f>VLOOKUP($C$469,[77]납품수량!$B$3:$AI$200,U1,FALSE)</f>
        <v>0</v>
      </c>
      <c r="V469" s="74">
        <f>VLOOKUP($C$469,[77]납품수량!$B$3:$AI$200,V1,FALSE)</f>
        <v>0</v>
      </c>
      <c r="W469" s="74">
        <f>VLOOKUP($C$469,[77]납품수량!$B$3:$AI$200,W1,FALSE)</f>
        <v>0</v>
      </c>
      <c r="X469" s="74">
        <f>VLOOKUP($C$469,[77]납품수량!$B$3:$AI$200,X1,FALSE)</f>
        <v>0</v>
      </c>
      <c r="Y469" s="74">
        <f>VLOOKUP($C$469,[77]납품수량!$B$3:$AI$200,Y1,FALSE)</f>
        <v>0</v>
      </c>
      <c r="Z469" s="74">
        <f>VLOOKUP($C$469,[77]납품수량!$B$3:$AI$200,Z1,FALSE)</f>
        <v>0</v>
      </c>
      <c r="AA469" s="74">
        <f>VLOOKUP($C$469,[77]납품수량!$B$3:$AI$200,AA1,FALSE)</f>
        <v>0</v>
      </c>
      <c r="AB469" s="74">
        <f>VLOOKUP($C$469,[77]납품수량!$B$3:$AI$200,AB1,FALSE)</f>
        <v>0</v>
      </c>
      <c r="AC469" s="74">
        <f>VLOOKUP($C$469,[77]납품수량!$B$3:$AI$200,AC1,FALSE)</f>
        <v>0</v>
      </c>
      <c r="AD469" s="74">
        <f>VLOOKUP($C$469,[77]납품수량!$B$3:$AI$200,AD1,FALSE)</f>
        <v>0</v>
      </c>
      <c r="AE469" s="74">
        <f>VLOOKUP($C$469,[77]납품수량!$B$3:$AI$200,AE1,FALSE)</f>
        <v>0</v>
      </c>
      <c r="AF469" s="74">
        <f>VLOOKUP($C$469,[77]납품수량!$B$3:$AI$200,AF1,FALSE)</f>
        <v>0</v>
      </c>
      <c r="AG469" s="74">
        <f>VLOOKUP($C$469,[77]납품수량!$B$3:$AI$200,AG1,FALSE)</f>
        <v>0</v>
      </c>
      <c r="AH469" s="74">
        <f>VLOOKUP($C$469,[77]납품수량!$B$3:$AI$200,AH1,FALSE)</f>
        <v>0</v>
      </c>
      <c r="AI469" s="74">
        <f>VLOOKUP($C$469,[77]납품수량!$B$3:$AI$200,AI1,FALSE)</f>
        <v>0</v>
      </c>
      <c r="AJ469" s="74">
        <f>VLOOKUP($C$469,[77]납품수량!$B$3:$AI$200,AJ1,FALSE)</f>
        <v>0</v>
      </c>
      <c r="AK469" s="74">
        <f>VLOOKUP($C$469,[77]납품수량!$B$3:$AI$200,AK1,FALSE)</f>
        <v>0</v>
      </c>
      <c r="AL469" s="74">
        <f>SUM(G469:AK469)</f>
        <v>0</v>
      </c>
      <c r="AM469" s="61"/>
      <c r="AN469" s="61"/>
      <c r="AO469" s="61"/>
      <c r="AP469" s="61"/>
      <c r="AQ469" s="61"/>
      <c r="AR469" s="61"/>
      <c r="AS469" s="61"/>
      <c r="AT469" s="61"/>
      <c r="AU469" s="61"/>
      <c r="AV469" s="61"/>
      <c r="AW469" s="61"/>
      <c r="AX469" s="61"/>
      <c r="AY469" s="61"/>
      <c r="AZ469" s="61"/>
      <c r="BA469" s="61"/>
      <c r="BB469" s="61"/>
      <c r="BC469" s="61"/>
      <c r="BD469" s="61"/>
      <c r="BE469" s="61"/>
      <c r="BF469" s="61"/>
      <c r="BG469" s="61"/>
      <c r="BH469" s="61"/>
      <c r="BI469" s="61"/>
      <c r="BJ469" s="61"/>
      <c r="BK469" s="61"/>
      <c r="BL469" s="61"/>
      <c r="BM469" s="61"/>
      <c r="BN469" s="61"/>
      <c r="BO469" s="61"/>
      <c r="BP469" s="61"/>
      <c r="BQ469" s="61"/>
      <c r="BR469" s="61"/>
      <c r="BS469" s="61"/>
      <c r="BT469" s="61"/>
      <c r="BU469" s="61"/>
      <c r="BV469" s="61"/>
      <c r="BW469" s="61"/>
      <c r="BX469" s="61"/>
      <c r="BY469" s="61"/>
      <c r="BZ469" s="61"/>
      <c r="CA469" s="61"/>
      <c r="CB469" s="61"/>
      <c r="CC469" s="61"/>
      <c r="CD469" s="61"/>
      <c r="CE469" s="61"/>
      <c r="CF469" s="61"/>
      <c r="CG469" s="61"/>
      <c r="CH469" s="61"/>
      <c r="CI469" s="61"/>
      <c r="CJ469" s="61"/>
      <c r="CK469" s="61"/>
      <c r="CL469" s="61"/>
      <c r="CM469" s="61"/>
      <c r="CN469" s="61"/>
      <c r="CO469" s="61"/>
      <c r="CP469" s="61"/>
      <c r="CQ469" s="61"/>
      <c r="CR469" s="61"/>
      <c r="CS469" s="61"/>
      <c r="CT469" s="61"/>
      <c r="CU469" s="61"/>
      <c r="CV469" s="61"/>
      <c r="CW469" s="61"/>
      <c r="CX469" s="61"/>
      <c r="CY469" s="61"/>
      <c r="CZ469" s="61"/>
      <c r="DA469" s="61"/>
      <c r="DB469" s="61"/>
    </row>
    <row r="470" spans="1:106" s="58" customFormat="1" ht="16.5" customHeight="1">
      <c r="A470" s="70"/>
      <c r="B470" s="767"/>
      <c r="C470" s="739"/>
      <c r="D470" s="741"/>
      <c r="E470" s="741"/>
      <c r="F470" s="719"/>
      <c r="G470" s="74">
        <f>$F$469*G469</f>
        <v>0</v>
      </c>
      <c r="H470" s="74">
        <f t="shared" ref="H470:AK470" si="234">$F$469*H469</f>
        <v>0</v>
      </c>
      <c r="I470" s="74">
        <f t="shared" si="234"/>
        <v>0</v>
      </c>
      <c r="J470" s="74">
        <f t="shared" si="234"/>
        <v>0</v>
      </c>
      <c r="K470" s="74">
        <f t="shared" si="234"/>
        <v>0</v>
      </c>
      <c r="L470" s="74">
        <f t="shared" si="234"/>
        <v>0</v>
      </c>
      <c r="M470" s="74">
        <f t="shared" si="234"/>
        <v>0</v>
      </c>
      <c r="N470" s="74">
        <f t="shared" si="234"/>
        <v>0</v>
      </c>
      <c r="O470" s="74">
        <f t="shared" si="234"/>
        <v>0</v>
      </c>
      <c r="P470" s="74">
        <f t="shared" si="234"/>
        <v>0</v>
      </c>
      <c r="Q470" s="74">
        <f t="shared" si="234"/>
        <v>0</v>
      </c>
      <c r="R470" s="74">
        <f t="shared" si="234"/>
        <v>0</v>
      </c>
      <c r="S470" s="74">
        <f t="shared" si="234"/>
        <v>0</v>
      </c>
      <c r="T470" s="74">
        <f t="shared" si="234"/>
        <v>0</v>
      </c>
      <c r="U470" s="74">
        <f t="shared" si="234"/>
        <v>0</v>
      </c>
      <c r="V470" s="74">
        <f t="shared" si="234"/>
        <v>0</v>
      </c>
      <c r="W470" s="74">
        <f t="shared" si="234"/>
        <v>0</v>
      </c>
      <c r="X470" s="74">
        <f t="shared" si="234"/>
        <v>0</v>
      </c>
      <c r="Y470" s="74">
        <f t="shared" si="234"/>
        <v>0</v>
      </c>
      <c r="Z470" s="74">
        <f t="shared" si="234"/>
        <v>0</v>
      </c>
      <c r="AA470" s="74">
        <f t="shared" si="234"/>
        <v>0</v>
      </c>
      <c r="AB470" s="74">
        <f t="shared" si="234"/>
        <v>0</v>
      </c>
      <c r="AC470" s="74">
        <f t="shared" si="234"/>
        <v>0</v>
      </c>
      <c r="AD470" s="74">
        <f t="shared" si="234"/>
        <v>0</v>
      </c>
      <c r="AE470" s="74">
        <f t="shared" si="234"/>
        <v>0</v>
      </c>
      <c r="AF470" s="74">
        <f t="shared" si="234"/>
        <v>0</v>
      </c>
      <c r="AG470" s="74">
        <f t="shared" si="234"/>
        <v>0</v>
      </c>
      <c r="AH470" s="74">
        <f t="shared" si="234"/>
        <v>0</v>
      </c>
      <c r="AI470" s="74">
        <f t="shared" si="234"/>
        <v>0</v>
      </c>
      <c r="AJ470" s="74">
        <f t="shared" si="234"/>
        <v>0</v>
      </c>
      <c r="AK470" s="74">
        <f t="shared" si="234"/>
        <v>0</v>
      </c>
      <c r="AL470" s="74">
        <f>F469*AL469</f>
        <v>0</v>
      </c>
      <c r="AM470" s="61"/>
      <c r="AN470" s="61"/>
      <c r="AO470" s="61"/>
      <c r="AP470" s="61"/>
      <c r="AQ470" s="61"/>
      <c r="AR470" s="61"/>
      <c r="AS470" s="61"/>
      <c r="AT470" s="61"/>
      <c r="AU470" s="61"/>
      <c r="AV470" s="61"/>
      <c r="AW470" s="61"/>
      <c r="AX470" s="61"/>
      <c r="AY470" s="61"/>
      <c r="AZ470" s="61"/>
      <c r="BA470" s="61"/>
      <c r="BB470" s="61"/>
      <c r="BC470" s="61"/>
      <c r="BD470" s="61"/>
      <c r="BE470" s="61"/>
      <c r="BF470" s="61"/>
      <c r="BG470" s="61"/>
      <c r="BH470" s="61"/>
      <c r="BI470" s="61"/>
      <c r="BJ470" s="61"/>
      <c r="BK470" s="61"/>
      <c r="BL470" s="61"/>
      <c r="BM470" s="61"/>
      <c r="BN470" s="61"/>
      <c r="BO470" s="61"/>
      <c r="BP470" s="61"/>
      <c r="BQ470" s="61"/>
      <c r="BR470" s="61"/>
      <c r="BS470" s="61"/>
      <c r="BT470" s="61"/>
      <c r="BU470" s="61"/>
      <c r="BV470" s="61"/>
      <c r="BW470" s="61"/>
      <c r="BX470" s="61"/>
      <c r="BY470" s="61"/>
      <c r="BZ470" s="61"/>
      <c r="CA470" s="61"/>
      <c r="CB470" s="61"/>
      <c r="CC470" s="61"/>
      <c r="CD470" s="61"/>
      <c r="CE470" s="61"/>
      <c r="CF470" s="61"/>
      <c r="CG470" s="61"/>
      <c r="CH470" s="61"/>
      <c r="CI470" s="61"/>
      <c r="CJ470" s="61"/>
      <c r="CK470" s="61"/>
      <c r="CL470" s="61"/>
      <c r="CM470" s="61"/>
      <c r="CN470" s="61"/>
      <c r="CO470" s="61"/>
      <c r="CP470" s="61"/>
      <c r="CQ470" s="61"/>
      <c r="CR470" s="61"/>
      <c r="CS470" s="61"/>
      <c r="CT470" s="61"/>
      <c r="CU470" s="61"/>
      <c r="CV470" s="61"/>
      <c r="CW470" s="61"/>
      <c r="CX470" s="61"/>
      <c r="CY470" s="61"/>
      <c r="CZ470" s="61"/>
      <c r="DA470" s="61"/>
      <c r="DB470" s="61"/>
    </row>
    <row r="471" spans="1:106" s="58" customFormat="1" ht="16.5" customHeight="1">
      <c r="A471" s="70" t="s">
        <v>425</v>
      </c>
      <c r="B471" s="767"/>
      <c r="C471" s="738" t="s">
        <v>155</v>
      </c>
      <c r="D471" s="740" t="str">
        <f>[76]납품수량!C133</f>
        <v>REINFORCEMENT GLASS</v>
      </c>
      <c r="E471" s="740" t="str">
        <f>[76]납품수량!D133</f>
        <v>M2XX</v>
      </c>
      <c r="F471" s="718">
        <f>VLOOKUP(C471,'[72]납품수량(영업)'!$C$3:$F$260,4,FALSE)</f>
        <v>0</v>
      </c>
      <c r="G471" s="74">
        <f>VLOOKUP($C$471,[77]납품수량!$B$3:$AI$200,G1,FALSE)</f>
        <v>0</v>
      </c>
      <c r="H471" s="74">
        <f>VLOOKUP($C$471,[77]납품수량!$B$3:$AI$200,H1,FALSE)</f>
        <v>0</v>
      </c>
      <c r="I471" s="74">
        <f>VLOOKUP($C$471,[77]납품수량!$B$3:$AI$200,I1,FALSE)</f>
        <v>0</v>
      </c>
      <c r="J471" s="74">
        <f>VLOOKUP($C$471,[77]납품수량!$B$3:$AI$200,J1,FALSE)</f>
        <v>0</v>
      </c>
      <c r="K471" s="74">
        <f>VLOOKUP($C$471,[77]납품수량!$B$3:$AI$200,K1,FALSE)</f>
        <v>0</v>
      </c>
      <c r="L471" s="74">
        <f>VLOOKUP($C$471,[77]납품수량!$B$3:$AI$200,L1,FALSE)</f>
        <v>0</v>
      </c>
      <c r="M471" s="74">
        <f>VLOOKUP($C$471,[77]납품수량!$B$3:$AI$200,M1,FALSE)</f>
        <v>0</v>
      </c>
      <c r="N471" s="74">
        <f>VLOOKUP($C$471,[77]납품수량!$B$3:$AI$200,N1,FALSE)</f>
        <v>0</v>
      </c>
      <c r="O471" s="74">
        <f>VLOOKUP($C$471,[77]납품수량!$B$3:$AI$200,O1,FALSE)</f>
        <v>0</v>
      </c>
      <c r="P471" s="74">
        <f>VLOOKUP($C$471,[77]납품수량!$B$3:$AI$200,P1,FALSE)</f>
        <v>0</v>
      </c>
      <c r="Q471" s="74">
        <f>VLOOKUP($C$471,[77]납품수량!$B$3:$AI$200,Q1,FALSE)</f>
        <v>0</v>
      </c>
      <c r="R471" s="74">
        <f>VLOOKUP($C$471,[77]납품수량!$B$3:$AI$200,R1,FALSE)</f>
        <v>0</v>
      </c>
      <c r="S471" s="74">
        <f>VLOOKUP($C$471,[77]납품수량!$B$3:$AI$200,S1,FALSE)</f>
        <v>0</v>
      </c>
      <c r="T471" s="74">
        <f>VLOOKUP($C$471,[77]납품수량!$B$3:$AI$200,T1,FALSE)</f>
        <v>0</v>
      </c>
      <c r="U471" s="74">
        <f>VLOOKUP($C$471,[77]납품수량!$B$3:$AI$200,U1,FALSE)</f>
        <v>0</v>
      </c>
      <c r="V471" s="74">
        <f>VLOOKUP($C$471,[77]납품수량!$B$3:$AI$200,V1,FALSE)</f>
        <v>0</v>
      </c>
      <c r="W471" s="74">
        <f>VLOOKUP($C$471,[77]납품수량!$B$3:$AI$200,W1,FALSE)</f>
        <v>0</v>
      </c>
      <c r="X471" s="74">
        <f>VLOOKUP($C$471,[77]납품수량!$B$3:$AI$200,X1,FALSE)</f>
        <v>0</v>
      </c>
      <c r="Y471" s="74">
        <f>VLOOKUP($C$471,[77]납품수량!$B$3:$AI$200,Y1,FALSE)</f>
        <v>0</v>
      </c>
      <c r="Z471" s="74">
        <f>VLOOKUP($C$471,[77]납품수량!$B$3:$AI$200,Z1,FALSE)</f>
        <v>0</v>
      </c>
      <c r="AA471" s="74">
        <f>VLOOKUP($C$471,[77]납품수량!$B$3:$AI$200,AA1,FALSE)</f>
        <v>0</v>
      </c>
      <c r="AB471" s="74">
        <f>VLOOKUP($C$471,[77]납품수량!$B$3:$AI$200,AB1,FALSE)</f>
        <v>0</v>
      </c>
      <c r="AC471" s="74">
        <f>VLOOKUP($C$471,[77]납품수량!$B$3:$AI$200,AC1,FALSE)</f>
        <v>0</v>
      </c>
      <c r="AD471" s="74">
        <f>VLOOKUP($C$471,[77]납품수량!$B$3:$AI$200,AD1,FALSE)</f>
        <v>0</v>
      </c>
      <c r="AE471" s="74">
        <f>VLOOKUP($C$471,[77]납품수량!$B$3:$AI$200,AE1,FALSE)</f>
        <v>0</v>
      </c>
      <c r="AF471" s="74">
        <f>VLOOKUP($C$471,[77]납품수량!$B$3:$AI$200,AF1,FALSE)</f>
        <v>0</v>
      </c>
      <c r="AG471" s="74">
        <f>VLOOKUP($C$471,[77]납품수량!$B$3:$AI$200,AG1,FALSE)</f>
        <v>0</v>
      </c>
      <c r="AH471" s="74">
        <f>VLOOKUP($C$471,[77]납품수량!$B$3:$AI$200,AH1,FALSE)</f>
        <v>0</v>
      </c>
      <c r="AI471" s="74">
        <f>VLOOKUP($C$471,[77]납품수량!$B$3:$AI$200,AI1,FALSE)</f>
        <v>0</v>
      </c>
      <c r="AJ471" s="74">
        <f>VLOOKUP($C$471,[77]납품수량!$B$3:$AI$200,AJ1,FALSE)</f>
        <v>0</v>
      </c>
      <c r="AK471" s="74">
        <f>VLOOKUP($C$471,[77]납품수량!$B$3:$AI$200,AK1,FALSE)</f>
        <v>0</v>
      </c>
      <c r="AL471" s="74">
        <f>SUM(G471:AK471)</f>
        <v>0</v>
      </c>
      <c r="AM471" s="61"/>
      <c r="AN471" s="61"/>
      <c r="AO471" s="61"/>
      <c r="AP471" s="61"/>
      <c r="AQ471" s="61"/>
      <c r="AR471" s="61"/>
      <c r="AS471" s="61"/>
      <c r="AT471" s="61"/>
      <c r="AU471" s="61"/>
      <c r="AV471" s="61"/>
      <c r="AW471" s="61"/>
      <c r="AX471" s="61"/>
      <c r="AY471" s="61"/>
      <c r="AZ471" s="61"/>
      <c r="BA471" s="61"/>
      <c r="BB471" s="61"/>
      <c r="BC471" s="61"/>
      <c r="BD471" s="61"/>
      <c r="BE471" s="61"/>
      <c r="BF471" s="61"/>
      <c r="BG471" s="61"/>
      <c r="BH471" s="61"/>
      <c r="BI471" s="61"/>
      <c r="BJ471" s="61"/>
      <c r="BK471" s="61"/>
      <c r="BL471" s="61"/>
      <c r="BM471" s="61"/>
      <c r="BN471" s="61"/>
      <c r="BO471" s="61"/>
      <c r="BP471" s="61"/>
      <c r="BQ471" s="61"/>
      <c r="BR471" s="61"/>
      <c r="BS471" s="61"/>
      <c r="BT471" s="61"/>
      <c r="BU471" s="61"/>
      <c r="BV471" s="61"/>
      <c r="BW471" s="61"/>
      <c r="BX471" s="61"/>
      <c r="BY471" s="61"/>
      <c r="BZ471" s="61"/>
      <c r="CA471" s="61"/>
      <c r="CB471" s="61"/>
      <c r="CC471" s="61"/>
      <c r="CD471" s="61"/>
      <c r="CE471" s="61"/>
      <c r="CF471" s="61"/>
      <c r="CG471" s="61"/>
      <c r="CH471" s="61"/>
      <c r="CI471" s="61"/>
      <c r="CJ471" s="61"/>
      <c r="CK471" s="61"/>
      <c r="CL471" s="61"/>
      <c r="CM471" s="61"/>
      <c r="CN471" s="61"/>
      <c r="CO471" s="61"/>
      <c r="CP471" s="61"/>
      <c r="CQ471" s="61"/>
      <c r="CR471" s="61"/>
      <c r="CS471" s="61"/>
      <c r="CT471" s="61"/>
      <c r="CU471" s="61"/>
      <c r="CV471" s="61"/>
      <c r="CW471" s="61"/>
      <c r="CX471" s="61"/>
      <c r="CY471" s="61"/>
      <c r="CZ471" s="61"/>
      <c r="DA471" s="61"/>
      <c r="DB471" s="61"/>
    </row>
    <row r="472" spans="1:106" s="58" customFormat="1" ht="16.5" customHeight="1">
      <c r="A472" s="70"/>
      <c r="B472" s="767"/>
      <c r="C472" s="739"/>
      <c r="D472" s="741"/>
      <c r="E472" s="741"/>
      <c r="F472" s="719"/>
      <c r="G472" s="74">
        <f>$F$471*G471</f>
        <v>0</v>
      </c>
      <c r="H472" s="74">
        <f t="shared" ref="H472:AK472" si="235">$F$471*H471</f>
        <v>0</v>
      </c>
      <c r="I472" s="74">
        <f t="shared" si="235"/>
        <v>0</v>
      </c>
      <c r="J472" s="74">
        <f t="shared" si="235"/>
        <v>0</v>
      </c>
      <c r="K472" s="74">
        <f t="shared" si="235"/>
        <v>0</v>
      </c>
      <c r="L472" s="74">
        <f t="shared" si="235"/>
        <v>0</v>
      </c>
      <c r="M472" s="74">
        <f t="shared" si="235"/>
        <v>0</v>
      </c>
      <c r="N472" s="74">
        <f t="shared" si="235"/>
        <v>0</v>
      </c>
      <c r="O472" s="74">
        <f t="shared" si="235"/>
        <v>0</v>
      </c>
      <c r="P472" s="74">
        <f t="shared" si="235"/>
        <v>0</v>
      </c>
      <c r="Q472" s="74">
        <f t="shared" si="235"/>
        <v>0</v>
      </c>
      <c r="R472" s="74">
        <f t="shared" si="235"/>
        <v>0</v>
      </c>
      <c r="S472" s="74">
        <f t="shared" si="235"/>
        <v>0</v>
      </c>
      <c r="T472" s="74">
        <f t="shared" si="235"/>
        <v>0</v>
      </c>
      <c r="U472" s="74">
        <f t="shared" si="235"/>
        <v>0</v>
      </c>
      <c r="V472" s="74">
        <f t="shared" si="235"/>
        <v>0</v>
      </c>
      <c r="W472" s="74">
        <f t="shared" si="235"/>
        <v>0</v>
      </c>
      <c r="X472" s="74">
        <f t="shared" si="235"/>
        <v>0</v>
      </c>
      <c r="Y472" s="74">
        <f t="shared" si="235"/>
        <v>0</v>
      </c>
      <c r="Z472" s="74">
        <f t="shared" si="235"/>
        <v>0</v>
      </c>
      <c r="AA472" s="74">
        <f t="shared" si="235"/>
        <v>0</v>
      </c>
      <c r="AB472" s="74">
        <f t="shared" si="235"/>
        <v>0</v>
      </c>
      <c r="AC472" s="74">
        <f t="shared" si="235"/>
        <v>0</v>
      </c>
      <c r="AD472" s="74">
        <f t="shared" si="235"/>
        <v>0</v>
      </c>
      <c r="AE472" s="74">
        <f t="shared" si="235"/>
        <v>0</v>
      </c>
      <c r="AF472" s="74">
        <f t="shared" si="235"/>
        <v>0</v>
      </c>
      <c r="AG472" s="74">
        <f t="shared" si="235"/>
        <v>0</v>
      </c>
      <c r="AH472" s="74">
        <f t="shared" si="235"/>
        <v>0</v>
      </c>
      <c r="AI472" s="74">
        <f t="shared" si="235"/>
        <v>0</v>
      </c>
      <c r="AJ472" s="74">
        <f t="shared" si="235"/>
        <v>0</v>
      </c>
      <c r="AK472" s="74">
        <f t="shared" si="235"/>
        <v>0</v>
      </c>
      <c r="AL472" s="74">
        <f>F471*AL471</f>
        <v>0</v>
      </c>
      <c r="AM472" s="61"/>
      <c r="AN472" s="61"/>
      <c r="AO472" s="61"/>
      <c r="AP472" s="61"/>
      <c r="AQ472" s="61"/>
      <c r="AR472" s="61"/>
      <c r="AS472" s="61"/>
      <c r="AT472" s="61"/>
      <c r="AU472" s="61"/>
      <c r="AV472" s="61"/>
      <c r="AW472" s="61"/>
      <c r="AX472" s="61"/>
      <c r="AY472" s="61"/>
      <c r="AZ472" s="61"/>
      <c r="BA472" s="61"/>
      <c r="BB472" s="61"/>
      <c r="BC472" s="61"/>
      <c r="BD472" s="61"/>
      <c r="BE472" s="61"/>
      <c r="BF472" s="61"/>
      <c r="BG472" s="61"/>
      <c r="BH472" s="61"/>
      <c r="BI472" s="61"/>
      <c r="BJ472" s="61"/>
      <c r="BK472" s="61"/>
      <c r="BL472" s="61"/>
      <c r="BM472" s="61"/>
      <c r="BN472" s="61"/>
      <c r="BO472" s="61"/>
      <c r="BP472" s="61"/>
      <c r="BQ472" s="61"/>
      <c r="BR472" s="61"/>
      <c r="BS472" s="61"/>
      <c r="BT472" s="61"/>
      <c r="BU472" s="61"/>
      <c r="BV472" s="61"/>
      <c r="BW472" s="61"/>
      <c r="BX472" s="61"/>
      <c r="BY472" s="61"/>
      <c r="BZ472" s="61"/>
      <c r="CA472" s="61"/>
      <c r="CB472" s="61"/>
      <c r="CC472" s="61"/>
      <c r="CD472" s="61"/>
      <c r="CE472" s="61"/>
      <c r="CF472" s="61"/>
      <c r="CG472" s="61"/>
      <c r="CH472" s="61"/>
      <c r="CI472" s="61"/>
      <c r="CJ472" s="61"/>
      <c r="CK472" s="61"/>
      <c r="CL472" s="61"/>
      <c r="CM472" s="61"/>
      <c r="CN472" s="61"/>
      <c r="CO472" s="61"/>
      <c r="CP472" s="61"/>
      <c r="CQ472" s="61"/>
      <c r="CR472" s="61"/>
      <c r="CS472" s="61"/>
      <c r="CT472" s="61"/>
      <c r="CU472" s="61"/>
      <c r="CV472" s="61"/>
      <c r="CW472" s="61"/>
      <c r="CX472" s="61"/>
      <c r="CY472" s="61"/>
      <c r="CZ472" s="61"/>
      <c r="DA472" s="61"/>
      <c r="DB472" s="61"/>
    </row>
    <row r="473" spans="1:106" s="58" customFormat="1" ht="16.5" customHeight="1">
      <c r="A473" s="70" t="s">
        <v>425</v>
      </c>
      <c r="B473" s="767"/>
      <c r="C473" s="738" t="s">
        <v>82</v>
      </c>
      <c r="D473" s="740" t="str">
        <f>[76]납품수량!C134</f>
        <v>GLASS PANEL REINF FRT</v>
      </c>
      <c r="E473" s="740" t="str">
        <f>[76]납품수량!D134</f>
        <v>YP</v>
      </c>
      <c r="F473" s="718">
        <f>VLOOKUP(C473,'[72]납품수량(영업)'!$C$3:$F$260,4,FALSE)</f>
        <v>7381</v>
      </c>
      <c r="G473" s="74">
        <f>VLOOKUP($C$473,[77]납품수량!$B$3:$AI$200,G1,FALSE)</f>
        <v>360</v>
      </c>
      <c r="H473" s="74">
        <f>VLOOKUP($C$473,[77]납품수량!$B$3:$AI$200,H1,FALSE)</f>
        <v>240</v>
      </c>
      <c r="I473" s="74">
        <f>VLOOKUP($C$473,[77]납품수량!$B$3:$AI$200,I1,FALSE)</f>
        <v>0</v>
      </c>
      <c r="J473" s="74">
        <f>VLOOKUP($C$473,[77]납품수량!$B$3:$AI$200,J1,FALSE)</f>
        <v>0</v>
      </c>
      <c r="K473" s="74">
        <f>VLOOKUP($C$473,[77]납품수량!$B$3:$AI$200,K1,FALSE)</f>
        <v>0</v>
      </c>
      <c r="L473" s="74">
        <f>VLOOKUP($C$473,[77]납품수량!$B$3:$AI$200,L1,FALSE)</f>
        <v>0</v>
      </c>
      <c r="M473" s="74">
        <f>VLOOKUP($C$473,[77]납품수량!$B$3:$AI$200,M1,FALSE)</f>
        <v>420</v>
      </c>
      <c r="N473" s="74">
        <f>VLOOKUP($C$473,[77]납품수량!$B$3:$AI$200,N1,FALSE)</f>
        <v>420</v>
      </c>
      <c r="O473" s="74">
        <f>VLOOKUP($C$473,[77]납품수량!$B$3:$AI$200,O1,FALSE)</f>
        <v>120</v>
      </c>
      <c r="P473" s="74">
        <f>VLOOKUP($C$473,[77]납품수량!$B$3:$AI$200,P1,FALSE)</f>
        <v>540</v>
      </c>
      <c r="Q473" s="74">
        <f>VLOOKUP($C$473,[77]납품수량!$B$3:$AI$200,Q1,FALSE)</f>
        <v>0</v>
      </c>
      <c r="R473" s="74">
        <f>VLOOKUP($C$473,[77]납품수량!$B$3:$AI$200,R1,FALSE)</f>
        <v>360</v>
      </c>
      <c r="S473" s="74">
        <f>VLOOKUP($C$473,[77]납품수량!$B$3:$AI$200,S1,FALSE)</f>
        <v>360</v>
      </c>
      <c r="T473" s="74">
        <f>VLOOKUP($C$473,[77]납품수량!$B$3:$AI$200,T1,FALSE)</f>
        <v>360</v>
      </c>
      <c r="U473" s="74">
        <f>VLOOKUP($C$473,[77]납품수량!$B$3:$AI$200,U1,FALSE)</f>
        <v>360</v>
      </c>
      <c r="V473" s="74">
        <f>VLOOKUP($C$473,[77]납품수량!$B$3:$AI$200,V1,FALSE)</f>
        <v>120</v>
      </c>
      <c r="W473" s="74">
        <f>VLOOKUP($C$473,[77]납품수량!$B$3:$AI$200,W1,FALSE)</f>
        <v>240</v>
      </c>
      <c r="X473" s="74">
        <f>VLOOKUP($C$473,[77]납품수량!$B$3:$AI$200,X1,FALSE)</f>
        <v>0</v>
      </c>
      <c r="Y473" s="74">
        <f>VLOOKUP($C$473,[77]납품수량!$B$3:$AI$200,Y1,FALSE)</f>
        <v>300</v>
      </c>
      <c r="Z473" s="74">
        <f>VLOOKUP($C$473,[77]납품수량!$B$3:$AI$200,Z1,FALSE)</f>
        <v>240</v>
      </c>
      <c r="AA473" s="74">
        <f>VLOOKUP($C$473,[77]납품수량!$B$3:$AI$200,AA1,FALSE)</f>
        <v>240</v>
      </c>
      <c r="AB473" s="74">
        <f>VLOOKUP($C$473,[77]납품수량!$B$3:$AI$200,AB1,FALSE)</f>
        <v>300</v>
      </c>
      <c r="AC473" s="74">
        <f>VLOOKUP($C$473,[77]납품수량!$B$3:$AI$200,AC1,FALSE)</f>
        <v>300</v>
      </c>
      <c r="AD473" s="74">
        <f>VLOOKUP($C$473,[77]납품수량!$B$3:$AI$200,AD1,FALSE)</f>
        <v>0</v>
      </c>
      <c r="AE473" s="74">
        <f>VLOOKUP($C$473,[77]납품수량!$B$3:$AI$200,AE1,FALSE)</f>
        <v>0</v>
      </c>
      <c r="AF473" s="74">
        <f>VLOOKUP($C$473,[77]납품수량!$B$3:$AI$200,AF1,FALSE)</f>
        <v>300</v>
      </c>
      <c r="AG473" s="74">
        <f>VLOOKUP($C$473,[77]납품수량!$B$3:$AI$200,AG1,FALSE)</f>
        <v>240</v>
      </c>
      <c r="AH473" s="74">
        <f>VLOOKUP($C$473,[77]납품수량!$B$3:$AI$200,AH1,FALSE)</f>
        <v>120</v>
      </c>
      <c r="AI473" s="74">
        <f>VLOOKUP($C$473,[77]납품수량!$B$3:$AI$200,AI1,FALSE)</f>
        <v>300</v>
      </c>
      <c r="AJ473" s="74">
        <f>VLOOKUP($C$473,[77]납품수량!$B$3:$AI$200,AJ1,FALSE)</f>
        <v>360</v>
      </c>
      <c r="AK473" s="74">
        <f>VLOOKUP($C$473,[77]납품수량!$B$3:$AI$200,AK1,FALSE)</f>
        <v>0</v>
      </c>
      <c r="AL473" s="74">
        <f>SUM(G473:AK473)</f>
        <v>6600</v>
      </c>
      <c r="AM473" s="61"/>
      <c r="AN473" s="61"/>
      <c r="AO473" s="61"/>
      <c r="AP473" s="61"/>
      <c r="AQ473" s="61"/>
      <c r="AR473" s="61"/>
      <c r="AS473" s="61"/>
      <c r="AT473" s="61"/>
      <c r="AU473" s="61"/>
      <c r="AV473" s="61"/>
      <c r="AW473" s="61"/>
      <c r="AX473" s="61"/>
      <c r="AY473" s="61"/>
      <c r="AZ473" s="61"/>
      <c r="BA473" s="61"/>
      <c r="BB473" s="61"/>
      <c r="BC473" s="61"/>
      <c r="BD473" s="61"/>
      <c r="BE473" s="61"/>
      <c r="BF473" s="61"/>
      <c r="BG473" s="61"/>
      <c r="BH473" s="61"/>
      <c r="BI473" s="61"/>
      <c r="BJ473" s="61"/>
      <c r="BK473" s="61"/>
      <c r="BL473" s="61"/>
      <c r="BM473" s="61"/>
      <c r="BN473" s="61"/>
      <c r="BO473" s="61"/>
      <c r="BP473" s="61"/>
      <c r="BQ473" s="61"/>
      <c r="BR473" s="61"/>
      <c r="BS473" s="61"/>
      <c r="BT473" s="61"/>
      <c r="BU473" s="61"/>
      <c r="BV473" s="61"/>
      <c r="BW473" s="61"/>
      <c r="BX473" s="61"/>
      <c r="BY473" s="61"/>
      <c r="BZ473" s="61"/>
      <c r="CA473" s="61"/>
      <c r="CB473" s="61"/>
      <c r="CC473" s="61"/>
      <c r="CD473" s="61"/>
      <c r="CE473" s="61"/>
      <c r="CF473" s="61"/>
      <c r="CG473" s="61"/>
      <c r="CH473" s="61"/>
      <c r="CI473" s="61"/>
      <c r="CJ473" s="61"/>
      <c r="CK473" s="61"/>
      <c r="CL473" s="61"/>
      <c r="CM473" s="61"/>
      <c r="CN473" s="61"/>
      <c r="CO473" s="61"/>
      <c r="CP473" s="61"/>
      <c r="CQ473" s="61"/>
      <c r="CR473" s="61"/>
      <c r="CS473" s="61"/>
      <c r="CT473" s="61"/>
      <c r="CU473" s="61"/>
      <c r="CV473" s="61"/>
      <c r="CW473" s="61"/>
      <c r="CX473" s="61"/>
      <c r="CY473" s="61"/>
      <c r="CZ473" s="61"/>
      <c r="DA473" s="61"/>
      <c r="DB473" s="61"/>
    </row>
    <row r="474" spans="1:106" s="58" customFormat="1" ht="16.5" customHeight="1">
      <c r="A474" s="70"/>
      <c r="B474" s="767"/>
      <c r="C474" s="739"/>
      <c r="D474" s="741"/>
      <c r="E474" s="741"/>
      <c r="F474" s="719"/>
      <c r="G474" s="74">
        <f>$F$473*G473</f>
        <v>2657160</v>
      </c>
      <c r="H474" s="74">
        <f t="shared" ref="H474:AK474" si="236">$F$473*H473</f>
        <v>1771440</v>
      </c>
      <c r="I474" s="74">
        <f t="shared" si="236"/>
        <v>0</v>
      </c>
      <c r="J474" s="74">
        <f t="shared" si="236"/>
        <v>0</v>
      </c>
      <c r="K474" s="74">
        <f t="shared" si="236"/>
        <v>0</v>
      </c>
      <c r="L474" s="74">
        <f t="shared" si="236"/>
        <v>0</v>
      </c>
      <c r="M474" s="74">
        <f t="shared" si="236"/>
        <v>3100020</v>
      </c>
      <c r="N474" s="74">
        <f t="shared" si="236"/>
        <v>3100020</v>
      </c>
      <c r="O474" s="74">
        <f t="shared" si="236"/>
        <v>885720</v>
      </c>
      <c r="P474" s="74">
        <f t="shared" si="236"/>
        <v>3985740</v>
      </c>
      <c r="Q474" s="74">
        <f t="shared" si="236"/>
        <v>0</v>
      </c>
      <c r="R474" s="74">
        <f t="shared" si="236"/>
        <v>2657160</v>
      </c>
      <c r="S474" s="74">
        <f t="shared" si="236"/>
        <v>2657160</v>
      </c>
      <c r="T474" s="74">
        <f t="shared" si="236"/>
        <v>2657160</v>
      </c>
      <c r="U474" s="74">
        <f t="shared" si="236"/>
        <v>2657160</v>
      </c>
      <c r="V474" s="74">
        <f t="shared" si="236"/>
        <v>885720</v>
      </c>
      <c r="W474" s="74">
        <f t="shared" si="236"/>
        <v>1771440</v>
      </c>
      <c r="X474" s="74">
        <f t="shared" si="236"/>
        <v>0</v>
      </c>
      <c r="Y474" s="74">
        <f t="shared" si="236"/>
        <v>2214300</v>
      </c>
      <c r="Z474" s="74">
        <f t="shared" si="236"/>
        <v>1771440</v>
      </c>
      <c r="AA474" s="74">
        <f t="shared" si="236"/>
        <v>1771440</v>
      </c>
      <c r="AB474" s="74">
        <f t="shared" si="236"/>
        <v>2214300</v>
      </c>
      <c r="AC474" s="74">
        <f t="shared" si="236"/>
        <v>2214300</v>
      </c>
      <c r="AD474" s="74">
        <f t="shared" si="236"/>
        <v>0</v>
      </c>
      <c r="AE474" s="74">
        <f t="shared" si="236"/>
        <v>0</v>
      </c>
      <c r="AF474" s="74">
        <f t="shared" si="236"/>
        <v>2214300</v>
      </c>
      <c r="AG474" s="74">
        <f t="shared" si="236"/>
        <v>1771440</v>
      </c>
      <c r="AH474" s="74">
        <f t="shared" si="236"/>
        <v>885720</v>
      </c>
      <c r="AI474" s="74">
        <f t="shared" si="236"/>
        <v>2214300</v>
      </c>
      <c r="AJ474" s="74">
        <f t="shared" si="236"/>
        <v>2657160</v>
      </c>
      <c r="AK474" s="74">
        <f t="shared" si="236"/>
        <v>0</v>
      </c>
      <c r="AL474" s="74">
        <f>F473*AL473</f>
        <v>48714600</v>
      </c>
      <c r="AM474" s="61"/>
      <c r="AN474" s="61"/>
      <c r="AO474" s="61"/>
      <c r="AP474" s="61"/>
      <c r="AQ474" s="61"/>
      <c r="AR474" s="61"/>
      <c r="AS474" s="61"/>
      <c r="AT474" s="61"/>
      <c r="AU474" s="61"/>
      <c r="AV474" s="61"/>
      <c r="AW474" s="61"/>
      <c r="AX474" s="61"/>
      <c r="AY474" s="61"/>
      <c r="AZ474" s="61"/>
      <c r="BA474" s="61"/>
      <c r="BB474" s="61"/>
      <c r="BC474" s="61"/>
      <c r="BD474" s="61"/>
      <c r="BE474" s="61"/>
      <c r="BF474" s="61"/>
      <c r="BG474" s="61"/>
      <c r="BH474" s="61"/>
      <c r="BI474" s="61"/>
      <c r="BJ474" s="61"/>
      <c r="BK474" s="61"/>
      <c r="BL474" s="61"/>
      <c r="BM474" s="61"/>
      <c r="BN474" s="61"/>
      <c r="BO474" s="61"/>
      <c r="BP474" s="61"/>
      <c r="BQ474" s="61"/>
      <c r="BR474" s="61"/>
      <c r="BS474" s="61"/>
      <c r="BT474" s="61"/>
      <c r="BU474" s="61"/>
      <c r="BV474" s="61"/>
      <c r="BW474" s="61"/>
      <c r="BX474" s="61"/>
      <c r="BY474" s="61"/>
      <c r="BZ474" s="61"/>
      <c r="CA474" s="61"/>
      <c r="CB474" s="61"/>
      <c r="CC474" s="61"/>
      <c r="CD474" s="61"/>
      <c r="CE474" s="61"/>
      <c r="CF474" s="61"/>
      <c r="CG474" s="61"/>
      <c r="CH474" s="61"/>
      <c r="CI474" s="61"/>
      <c r="CJ474" s="61"/>
      <c r="CK474" s="61"/>
      <c r="CL474" s="61"/>
      <c r="CM474" s="61"/>
      <c r="CN474" s="61"/>
      <c r="CO474" s="61"/>
      <c r="CP474" s="61"/>
      <c r="CQ474" s="61"/>
      <c r="CR474" s="61"/>
      <c r="CS474" s="61"/>
      <c r="CT474" s="61"/>
      <c r="CU474" s="61"/>
      <c r="CV474" s="61"/>
      <c r="CW474" s="61"/>
      <c r="CX474" s="61"/>
      <c r="CY474" s="61"/>
      <c r="CZ474" s="61"/>
      <c r="DA474" s="61"/>
      <c r="DB474" s="61"/>
    </row>
    <row r="475" spans="1:106" s="58" customFormat="1" ht="16.5" customHeight="1">
      <c r="A475" s="70" t="s">
        <v>425</v>
      </c>
      <c r="B475" s="767"/>
      <c r="C475" s="738" t="s">
        <v>37</v>
      </c>
      <c r="D475" s="740" t="str">
        <f>[76]납품수량!C135</f>
        <v>GLASS PANEL REINF RR</v>
      </c>
      <c r="E475" s="740" t="str">
        <f>[76]납품수량!D135</f>
        <v>YP</v>
      </c>
      <c r="F475" s="718">
        <f>VLOOKUP(C475,'[72]납품수량(영업)'!$C$3:$F$260,4,FALSE)</f>
        <v>7798</v>
      </c>
      <c r="G475" s="74">
        <f>VLOOKUP($C$475,[77]납품수량!$B$3:$AI$200,G1,FALSE)</f>
        <v>300</v>
      </c>
      <c r="H475" s="74">
        <f>VLOOKUP($C$475,[77]납품수량!$B$3:$AI$200,H1,FALSE)</f>
        <v>240</v>
      </c>
      <c r="I475" s="74">
        <f>VLOOKUP($C$475,[77]납품수량!$B$3:$AI$200,I1,FALSE)</f>
        <v>0</v>
      </c>
      <c r="J475" s="74">
        <f>VLOOKUP($C$475,[77]납품수량!$B$3:$AI$200,J1,FALSE)</f>
        <v>0</v>
      </c>
      <c r="K475" s="74">
        <f>VLOOKUP($C$475,[77]납품수량!$B$3:$AI$200,K1,FALSE)</f>
        <v>0</v>
      </c>
      <c r="L475" s="74">
        <f>VLOOKUP($C$475,[77]납품수량!$B$3:$AI$200,L1,FALSE)</f>
        <v>0</v>
      </c>
      <c r="M475" s="74">
        <f>VLOOKUP($C$475,[77]납품수량!$B$3:$AI$200,M1,FALSE)</f>
        <v>360</v>
      </c>
      <c r="N475" s="74">
        <f>VLOOKUP($C$475,[77]납품수량!$B$3:$AI$200,N1,FALSE)</f>
        <v>360</v>
      </c>
      <c r="O475" s="74">
        <f>VLOOKUP($C$475,[77]납품수량!$B$3:$AI$200,O1,FALSE)</f>
        <v>360</v>
      </c>
      <c r="P475" s="74">
        <f>VLOOKUP($C$475,[77]납품수량!$B$3:$AI$200,P1,FALSE)</f>
        <v>240</v>
      </c>
      <c r="Q475" s="74">
        <f>VLOOKUP($C$475,[77]납품수량!$B$3:$AI$200,Q1,FALSE)</f>
        <v>0</v>
      </c>
      <c r="R475" s="74">
        <f>VLOOKUP($C$475,[77]납품수량!$B$3:$AI$200,R1,FALSE)</f>
        <v>360</v>
      </c>
      <c r="S475" s="74">
        <f>VLOOKUP($C$475,[77]납품수량!$B$3:$AI$200,S1,FALSE)</f>
        <v>600</v>
      </c>
      <c r="T475" s="74">
        <f>VLOOKUP($C$475,[77]납품수량!$B$3:$AI$200,T1,FALSE)</f>
        <v>420</v>
      </c>
      <c r="U475" s="74">
        <f>VLOOKUP($C$475,[77]납품수량!$B$3:$AI$200,U1,FALSE)</f>
        <v>60</v>
      </c>
      <c r="V475" s="74">
        <f>VLOOKUP($C$475,[77]납품수량!$B$3:$AI$200,V1,FALSE)</f>
        <v>240</v>
      </c>
      <c r="W475" s="74">
        <f>VLOOKUP($C$475,[77]납품수량!$B$3:$AI$200,W1,FALSE)</f>
        <v>240</v>
      </c>
      <c r="X475" s="74">
        <f>VLOOKUP($C$475,[77]납품수량!$B$3:$AI$200,X1,FALSE)</f>
        <v>0</v>
      </c>
      <c r="Y475" s="74">
        <f>VLOOKUP($C$475,[77]납품수량!$B$3:$AI$200,Y1,FALSE)</f>
        <v>180</v>
      </c>
      <c r="Z475" s="74">
        <f>VLOOKUP($C$475,[77]납품수량!$B$3:$AI$200,Z1,FALSE)</f>
        <v>420</v>
      </c>
      <c r="AA475" s="74">
        <f>VLOOKUP($C$475,[77]납품수량!$B$3:$AI$200,AA1,FALSE)</f>
        <v>240</v>
      </c>
      <c r="AB475" s="74">
        <f>VLOOKUP($C$475,[77]납품수량!$B$3:$AI$200,AB1,FALSE)</f>
        <v>300</v>
      </c>
      <c r="AC475" s="74">
        <f>VLOOKUP($C$475,[77]납품수량!$B$3:$AI$200,AC1,FALSE)</f>
        <v>300</v>
      </c>
      <c r="AD475" s="74">
        <f>VLOOKUP($C$475,[77]납품수량!$B$3:$AI$200,AD1,FALSE)</f>
        <v>0</v>
      </c>
      <c r="AE475" s="74">
        <f>VLOOKUP($C$475,[77]납품수량!$B$3:$AI$200,AE1,FALSE)</f>
        <v>0</v>
      </c>
      <c r="AF475" s="74">
        <f>VLOOKUP($C$475,[77]납품수량!$B$3:$AI$200,AF1,FALSE)</f>
        <v>300</v>
      </c>
      <c r="AG475" s="74">
        <f>VLOOKUP($C$475,[77]납품수량!$B$3:$AI$200,AG1,FALSE)</f>
        <v>300</v>
      </c>
      <c r="AH475" s="74">
        <f>VLOOKUP($C$475,[77]납품수량!$B$3:$AI$200,AH1,FALSE)</f>
        <v>120</v>
      </c>
      <c r="AI475" s="74">
        <f>VLOOKUP($C$475,[77]납품수량!$B$3:$AI$200,AI1,FALSE)</f>
        <v>300</v>
      </c>
      <c r="AJ475" s="74">
        <f>VLOOKUP($C$475,[77]납품수량!$B$3:$AI$200,AJ1,FALSE)</f>
        <v>360</v>
      </c>
      <c r="AK475" s="74">
        <f>VLOOKUP($C$475,[77]납품수량!$B$3:$AI$200,AK1,FALSE)</f>
        <v>0</v>
      </c>
      <c r="AL475" s="74">
        <f>SUM(G475:AK475)</f>
        <v>6600</v>
      </c>
      <c r="AM475" s="61"/>
      <c r="AN475" s="61"/>
      <c r="AO475" s="61"/>
      <c r="AP475" s="61"/>
      <c r="AQ475" s="61"/>
      <c r="AR475" s="61"/>
      <c r="AS475" s="61"/>
      <c r="AT475" s="61"/>
      <c r="AU475" s="61"/>
      <c r="AV475" s="61"/>
      <c r="AW475" s="61"/>
      <c r="AX475" s="61"/>
      <c r="AY475" s="61"/>
      <c r="AZ475" s="61"/>
      <c r="BA475" s="61"/>
      <c r="BB475" s="61"/>
      <c r="BC475" s="61"/>
      <c r="BD475" s="61"/>
      <c r="BE475" s="61"/>
      <c r="BF475" s="61"/>
      <c r="BG475" s="61"/>
      <c r="BH475" s="61"/>
      <c r="BI475" s="61"/>
      <c r="BJ475" s="61"/>
      <c r="BK475" s="61"/>
      <c r="BL475" s="61"/>
      <c r="BM475" s="61"/>
      <c r="BN475" s="61"/>
      <c r="BO475" s="61"/>
      <c r="BP475" s="61"/>
      <c r="BQ475" s="61"/>
      <c r="BR475" s="61"/>
      <c r="BS475" s="61"/>
      <c r="BT475" s="61"/>
      <c r="BU475" s="61"/>
      <c r="BV475" s="61"/>
      <c r="BW475" s="61"/>
      <c r="BX475" s="61"/>
      <c r="BY475" s="61"/>
      <c r="BZ475" s="61"/>
      <c r="CA475" s="61"/>
      <c r="CB475" s="61"/>
      <c r="CC475" s="61"/>
      <c r="CD475" s="61"/>
      <c r="CE475" s="61"/>
      <c r="CF475" s="61"/>
      <c r="CG475" s="61"/>
      <c r="CH475" s="61"/>
      <c r="CI475" s="61"/>
      <c r="CJ475" s="61"/>
      <c r="CK475" s="61"/>
      <c r="CL475" s="61"/>
      <c r="CM475" s="61"/>
      <c r="CN475" s="61"/>
      <c r="CO475" s="61"/>
      <c r="CP475" s="61"/>
      <c r="CQ475" s="61"/>
      <c r="CR475" s="61"/>
      <c r="CS475" s="61"/>
      <c r="CT475" s="61"/>
      <c r="CU475" s="61"/>
      <c r="CV475" s="61"/>
      <c r="CW475" s="61"/>
      <c r="CX475" s="61"/>
      <c r="CY475" s="61"/>
      <c r="CZ475" s="61"/>
      <c r="DA475" s="61"/>
      <c r="DB475" s="61"/>
    </row>
    <row r="476" spans="1:106" s="58" customFormat="1" ht="16.5" customHeight="1">
      <c r="A476" s="70"/>
      <c r="B476" s="767"/>
      <c r="C476" s="739"/>
      <c r="D476" s="741"/>
      <c r="E476" s="741"/>
      <c r="F476" s="719"/>
      <c r="G476" s="74">
        <f>$F$475*G475</f>
        <v>2339400</v>
      </c>
      <c r="H476" s="74">
        <f t="shared" ref="H476:AK476" si="237">$F$475*H475</f>
        <v>1871520</v>
      </c>
      <c r="I476" s="74">
        <f t="shared" si="237"/>
        <v>0</v>
      </c>
      <c r="J476" s="74">
        <f t="shared" si="237"/>
        <v>0</v>
      </c>
      <c r="K476" s="74">
        <f t="shared" si="237"/>
        <v>0</v>
      </c>
      <c r="L476" s="74">
        <f t="shared" si="237"/>
        <v>0</v>
      </c>
      <c r="M476" s="74">
        <f t="shared" si="237"/>
        <v>2807280</v>
      </c>
      <c r="N476" s="74">
        <f t="shared" si="237"/>
        <v>2807280</v>
      </c>
      <c r="O476" s="74">
        <f t="shared" si="237"/>
        <v>2807280</v>
      </c>
      <c r="P476" s="74">
        <f t="shared" si="237"/>
        <v>1871520</v>
      </c>
      <c r="Q476" s="74">
        <f t="shared" si="237"/>
        <v>0</v>
      </c>
      <c r="R476" s="74">
        <f t="shared" si="237"/>
        <v>2807280</v>
      </c>
      <c r="S476" s="74">
        <f t="shared" si="237"/>
        <v>4678800</v>
      </c>
      <c r="T476" s="74">
        <f t="shared" si="237"/>
        <v>3275160</v>
      </c>
      <c r="U476" s="74">
        <f t="shared" si="237"/>
        <v>467880</v>
      </c>
      <c r="V476" s="74">
        <f t="shared" si="237"/>
        <v>1871520</v>
      </c>
      <c r="W476" s="74">
        <f t="shared" si="237"/>
        <v>1871520</v>
      </c>
      <c r="X476" s="74">
        <f t="shared" si="237"/>
        <v>0</v>
      </c>
      <c r="Y476" s="74">
        <f t="shared" si="237"/>
        <v>1403640</v>
      </c>
      <c r="Z476" s="74">
        <f t="shared" si="237"/>
        <v>3275160</v>
      </c>
      <c r="AA476" s="74">
        <f t="shared" si="237"/>
        <v>1871520</v>
      </c>
      <c r="AB476" s="74">
        <f t="shared" si="237"/>
        <v>2339400</v>
      </c>
      <c r="AC476" s="74">
        <f t="shared" si="237"/>
        <v>2339400</v>
      </c>
      <c r="AD476" s="74">
        <f t="shared" si="237"/>
        <v>0</v>
      </c>
      <c r="AE476" s="74">
        <f t="shared" si="237"/>
        <v>0</v>
      </c>
      <c r="AF476" s="74">
        <f t="shared" si="237"/>
        <v>2339400</v>
      </c>
      <c r="AG476" s="74">
        <f t="shared" si="237"/>
        <v>2339400</v>
      </c>
      <c r="AH476" s="74">
        <f t="shared" si="237"/>
        <v>935760</v>
      </c>
      <c r="AI476" s="74">
        <f t="shared" si="237"/>
        <v>2339400</v>
      </c>
      <c r="AJ476" s="74">
        <f t="shared" si="237"/>
        <v>2807280</v>
      </c>
      <c r="AK476" s="74">
        <f t="shared" si="237"/>
        <v>0</v>
      </c>
      <c r="AL476" s="74">
        <f>F475*AL475</f>
        <v>51466800</v>
      </c>
      <c r="AM476" s="61"/>
      <c r="AN476" s="61"/>
      <c r="AO476" s="61"/>
      <c r="AP476" s="61"/>
      <c r="AQ476" s="61"/>
      <c r="AR476" s="61"/>
      <c r="AS476" s="61"/>
      <c r="AT476" s="61"/>
      <c r="AU476" s="61"/>
      <c r="AV476" s="61"/>
      <c r="AW476" s="61"/>
      <c r="AX476" s="61"/>
      <c r="AY476" s="61"/>
      <c r="AZ476" s="61"/>
      <c r="BA476" s="61"/>
      <c r="BB476" s="61"/>
      <c r="BC476" s="61"/>
      <c r="BD476" s="61"/>
      <c r="BE476" s="61"/>
      <c r="BF476" s="61"/>
      <c r="BG476" s="61"/>
      <c r="BH476" s="61"/>
      <c r="BI476" s="61"/>
      <c r="BJ476" s="61"/>
      <c r="BK476" s="61"/>
      <c r="BL476" s="61"/>
      <c r="BM476" s="61"/>
      <c r="BN476" s="61"/>
      <c r="BO476" s="61"/>
      <c r="BP476" s="61"/>
      <c r="BQ476" s="61"/>
      <c r="BR476" s="61"/>
      <c r="BS476" s="61"/>
      <c r="BT476" s="61"/>
      <c r="BU476" s="61"/>
      <c r="BV476" s="61"/>
      <c r="BW476" s="61"/>
      <c r="BX476" s="61"/>
      <c r="BY476" s="61"/>
      <c r="BZ476" s="61"/>
      <c r="CA476" s="61"/>
      <c r="CB476" s="61"/>
      <c r="CC476" s="61"/>
      <c r="CD476" s="61"/>
      <c r="CE476" s="61"/>
      <c r="CF476" s="61"/>
      <c r="CG476" s="61"/>
      <c r="CH476" s="61"/>
      <c r="CI476" s="61"/>
      <c r="CJ476" s="61"/>
      <c r="CK476" s="61"/>
      <c r="CL476" s="61"/>
      <c r="CM476" s="61"/>
      <c r="CN476" s="61"/>
      <c r="CO476" s="61"/>
      <c r="CP476" s="61"/>
      <c r="CQ476" s="61"/>
      <c r="CR476" s="61"/>
      <c r="CS476" s="61"/>
      <c r="CT476" s="61"/>
      <c r="CU476" s="61"/>
      <c r="CV476" s="61"/>
      <c r="CW476" s="61"/>
      <c r="CX476" s="61"/>
      <c r="CY476" s="61"/>
      <c r="CZ476" s="61"/>
      <c r="DA476" s="61"/>
      <c r="DB476" s="61"/>
    </row>
    <row r="477" spans="1:106" s="58" customFormat="1" ht="16.5" customHeight="1">
      <c r="A477" s="70" t="s">
        <v>425</v>
      </c>
      <c r="B477" s="767"/>
      <c r="C477" s="738" t="s">
        <v>38</v>
      </c>
      <c r="D477" s="740" t="str">
        <f>[76]납품수량!C136</f>
        <v>GLASS REINF</v>
      </c>
      <c r="E477" s="740" t="str">
        <f>[76]납품수량!D136</f>
        <v>QX</v>
      </c>
      <c r="F477" s="718">
        <f>VLOOKUP(C477,'[72]납품수량(영업)'!$C$3:$F$260,4,FALSE)</f>
        <v>4834</v>
      </c>
      <c r="G477" s="74">
        <f>VLOOKUP($C$477,[77]납품수량!$B$3:$AI$200,G1,FALSE)</f>
        <v>525</v>
      </c>
      <c r="H477" s="74">
        <f>VLOOKUP($C$477,[77]납품수량!$B$3:$AI$200,H1,FALSE)</f>
        <v>450</v>
      </c>
      <c r="I477" s="74">
        <f>VLOOKUP($C$477,[77]납품수량!$B$3:$AI$200,I1,FALSE)</f>
        <v>0</v>
      </c>
      <c r="J477" s="74">
        <f>VLOOKUP($C$477,[77]납품수량!$B$3:$AI$200,J1,FALSE)</f>
        <v>0</v>
      </c>
      <c r="K477" s="74">
        <f>VLOOKUP($C$477,[77]납품수량!$B$3:$AI$200,K1,FALSE)</f>
        <v>0</v>
      </c>
      <c r="L477" s="74">
        <f>VLOOKUP($C$477,[77]납품수량!$B$3:$AI$200,L1,FALSE)</f>
        <v>0</v>
      </c>
      <c r="M477" s="74">
        <f>VLOOKUP($C$477,[77]납품수량!$B$3:$AI$200,M1,FALSE)</f>
        <v>375</v>
      </c>
      <c r="N477" s="74">
        <f>VLOOKUP($C$477,[77]납품수량!$B$3:$AI$200,N1,FALSE)</f>
        <v>300</v>
      </c>
      <c r="O477" s="74">
        <f>VLOOKUP($C$477,[77]납품수량!$B$3:$AI$200,O1,FALSE)</f>
        <v>300</v>
      </c>
      <c r="P477" s="74">
        <f>VLOOKUP($C$477,[77]납품수량!$B$3:$AI$200,P1,FALSE)</f>
        <v>75</v>
      </c>
      <c r="Q477" s="74">
        <f>VLOOKUP($C$477,[77]납품수량!$B$3:$AI$200,Q1,FALSE)</f>
        <v>0</v>
      </c>
      <c r="R477" s="74">
        <f>VLOOKUP($C$477,[77]납품수량!$B$3:$AI$200,R1,FALSE)</f>
        <v>450</v>
      </c>
      <c r="S477" s="74">
        <f>VLOOKUP($C$477,[77]납품수량!$B$3:$AI$200,S1,FALSE)</f>
        <v>600</v>
      </c>
      <c r="T477" s="74">
        <f>VLOOKUP($C$477,[77]납품수량!$B$3:$AI$200,T1,FALSE)</f>
        <v>450</v>
      </c>
      <c r="U477" s="74">
        <f>VLOOKUP($C$477,[77]납품수량!$B$3:$AI$200,U1,FALSE)</f>
        <v>375</v>
      </c>
      <c r="V477" s="74">
        <f>VLOOKUP($C$477,[77]납품수량!$B$3:$AI$200,V1,FALSE)</f>
        <v>0</v>
      </c>
      <c r="W477" s="74">
        <f>VLOOKUP($C$477,[77]납품수량!$B$3:$AI$200,W1,FALSE)</f>
        <v>225</v>
      </c>
      <c r="X477" s="74">
        <f>VLOOKUP($C$477,[77]납품수량!$B$3:$AI$200,X1,FALSE)</f>
        <v>0</v>
      </c>
      <c r="Y477" s="74">
        <f>VLOOKUP($C$477,[77]납품수량!$B$3:$AI$200,Y1,FALSE)</f>
        <v>450</v>
      </c>
      <c r="Z477" s="74">
        <f>VLOOKUP($C$477,[77]납품수량!$B$3:$AI$200,Z1,FALSE)</f>
        <v>225</v>
      </c>
      <c r="AA477" s="74">
        <f>VLOOKUP($C$477,[77]납품수량!$B$3:$AI$200,AA1,FALSE)</f>
        <v>300</v>
      </c>
      <c r="AB477" s="74">
        <f>VLOOKUP($C$477,[77]납품수량!$B$3:$AI$200,AB1,FALSE)</f>
        <v>225</v>
      </c>
      <c r="AC477" s="74">
        <f>VLOOKUP($C$477,[77]납품수량!$B$3:$AI$200,AC1,FALSE)</f>
        <v>450</v>
      </c>
      <c r="AD477" s="74">
        <f>VLOOKUP($C$477,[77]납품수량!$B$3:$AI$200,AD1,FALSE)</f>
        <v>0</v>
      </c>
      <c r="AE477" s="74">
        <f>VLOOKUP($C$477,[77]납품수량!$B$3:$AI$200,AE1,FALSE)</f>
        <v>0</v>
      </c>
      <c r="AF477" s="74">
        <f>VLOOKUP($C$477,[77]납품수량!$B$3:$AI$200,AF1,FALSE)</f>
        <v>450</v>
      </c>
      <c r="AG477" s="74">
        <f>VLOOKUP($C$477,[77]납품수량!$B$3:$AI$200,AG1,FALSE)</f>
        <v>450</v>
      </c>
      <c r="AH477" s="74">
        <f>VLOOKUP($C$477,[77]납품수량!$B$3:$AI$200,AH1,FALSE)</f>
        <v>300</v>
      </c>
      <c r="AI477" s="74">
        <f>VLOOKUP($C$477,[77]납품수량!$B$3:$AI$200,AI1,FALSE)</f>
        <v>450</v>
      </c>
      <c r="AJ477" s="74">
        <f>VLOOKUP($C$477,[77]납품수량!$B$3:$AI$200,AJ1,FALSE)</f>
        <v>450</v>
      </c>
      <c r="AK477" s="74">
        <f>VLOOKUP($C$477,[77]납품수량!$B$3:$AI$200,AK1,FALSE)</f>
        <v>0</v>
      </c>
      <c r="AL477" s="74">
        <f>SUM(G477:AK477)</f>
        <v>7875</v>
      </c>
      <c r="AM477" s="61"/>
      <c r="AN477" s="61"/>
      <c r="AO477" s="61"/>
      <c r="AP477" s="61"/>
      <c r="AQ477" s="61"/>
      <c r="AR477" s="61"/>
      <c r="AS477" s="61"/>
      <c r="AT477" s="61"/>
      <c r="AU477" s="61"/>
      <c r="AV477" s="61"/>
      <c r="AW477" s="61"/>
      <c r="AX477" s="61"/>
      <c r="AY477" s="61"/>
      <c r="AZ477" s="61"/>
      <c r="BA477" s="61"/>
      <c r="BB477" s="61"/>
      <c r="BC477" s="61"/>
      <c r="BD477" s="61"/>
      <c r="BE477" s="61"/>
      <c r="BF477" s="61"/>
      <c r="BG477" s="61"/>
      <c r="BH477" s="61"/>
      <c r="BI477" s="61"/>
      <c r="BJ477" s="61"/>
      <c r="BK477" s="61"/>
      <c r="BL477" s="61"/>
      <c r="BM477" s="61"/>
      <c r="BN477" s="61"/>
      <c r="BO477" s="61"/>
      <c r="BP477" s="61"/>
      <c r="BQ477" s="61"/>
      <c r="BR477" s="61"/>
      <c r="BS477" s="61"/>
      <c r="BT477" s="61"/>
      <c r="BU477" s="61"/>
      <c r="BV477" s="61"/>
      <c r="BW477" s="61"/>
      <c r="BX477" s="61"/>
      <c r="BY477" s="61"/>
      <c r="BZ477" s="61"/>
      <c r="CA477" s="61"/>
      <c r="CB477" s="61"/>
      <c r="CC477" s="61"/>
      <c r="CD477" s="61"/>
      <c r="CE477" s="61"/>
      <c r="CF477" s="61"/>
      <c r="CG477" s="61"/>
      <c r="CH477" s="61"/>
      <c r="CI477" s="61"/>
      <c r="CJ477" s="61"/>
      <c r="CK477" s="61"/>
      <c r="CL477" s="61"/>
      <c r="CM477" s="61"/>
      <c r="CN477" s="61"/>
      <c r="CO477" s="61"/>
      <c r="CP477" s="61"/>
      <c r="CQ477" s="61"/>
      <c r="CR477" s="61"/>
      <c r="CS477" s="61"/>
      <c r="CT477" s="61"/>
      <c r="CU477" s="61"/>
      <c r="CV477" s="61"/>
      <c r="CW477" s="61"/>
      <c r="CX477" s="61"/>
      <c r="CY477" s="61"/>
      <c r="CZ477" s="61"/>
      <c r="DA477" s="61"/>
      <c r="DB477" s="61"/>
    </row>
    <row r="478" spans="1:106" s="58" customFormat="1" ht="16.5" customHeight="1">
      <c r="A478" s="70"/>
      <c r="B478" s="767"/>
      <c r="C478" s="739"/>
      <c r="D478" s="741"/>
      <c r="E478" s="741"/>
      <c r="F478" s="719"/>
      <c r="G478" s="74">
        <f>$F$477*G477</f>
        <v>2537850</v>
      </c>
      <c r="H478" s="74">
        <f t="shared" ref="H478:AK478" si="238">$F$477*H477</f>
        <v>2175300</v>
      </c>
      <c r="I478" s="74">
        <f t="shared" si="238"/>
        <v>0</v>
      </c>
      <c r="J478" s="74">
        <f t="shared" si="238"/>
        <v>0</v>
      </c>
      <c r="K478" s="74">
        <f t="shared" si="238"/>
        <v>0</v>
      </c>
      <c r="L478" s="74">
        <f t="shared" si="238"/>
        <v>0</v>
      </c>
      <c r="M478" s="74">
        <f t="shared" si="238"/>
        <v>1812750</v>
      </c>
      <c r="N478" s="74">
        <f t="shared" si="238"/>
        <v>1450200</v>
      </c>
      <c r="O478" s="74">
        <f t="shared" si="238"/>
        <v>1450200</v>
      </c>
      <c r="P478" s="74">
        <f t="shared" si="238"/>
        <v>362550</v>
      </c>
      <c r="Q478" s="74">
        <f t="shared" si="238"/>
        <v>0</v>
      </c>
      <c r="R478" s="74">
        <f t="shared" si="238"/>
        <v>2175300</v>
      </c>
      <c r="S478" s="74">
        <f t="shared" si="238"/>
        <v>2900400</v>
      </c>
      <c r="T478" s="74">
        <f t="shared" si="238"/>
        <v>2175300</v>
      </c>
      <c r="U478" s="74">
        <f t="shared" si="238"/>
        <v>1812750</v>
      </c>
      <c r="V478" s="74">
        <f t="shared" si="238"/>
        <v>0</v>
      </c>
      <c r="W478" s="74">
        <f t="shared" si="238"/>
        <v>1087650</v>
      </c>
      <c r="X478" s="74">
        <f t="shared" si="238"/>
        <v>0</v>
      </c>
      <c r="Y478" s="74">
        <f t="shared" si="238"/>
        <v>2175300</v>
      </c>
      <c r="Z478" s="74">
        <f t="shared" si="238"/>
        <v>1087650</v>
      </c>
      <c r="AA478" s="74">
        <f t="shared" si="238"/>
        <v>1450200</v>
      </c>
      <c r="AB478" s="74">
        <f t="shared" si="238"/>
        <v>1087650</v>
      </c>
      <c r="AC478" s="74">
        <f t="shared" si="238"/>
        <v>2175300</v>
      </c>
      <c r="AD478" s="74">
        <f t="shared" si="238"/>
        <v>0</v>
      </c>
      <c r="AE478" s="74">
        <f t="shared" si="238"/>
        <v>0</v>
      </c>
      <c r="AF478" s="74">
        <f t="shared" si="238"/>
        <v>2175300</v>
      </c>
      <c r="AG478" s="74">
        <f t="shared" si="238"/>
        <v>2175300</v>
      </c>
      <c r="AH478" s="74">
        <f t="shared" si="238"/>
        <v>1450200</v>
      </c>
      <c r="AI478" s="74">
        <f t="shared" si="238"/>
        <v>2175300</v>
      </c>
      <c r="AJ478" s="74">
        <f t="shared" si="238"/>
        <v>2175300</v>
      </c>
      <c r="AK478" s="74">
        <f t="shared" si="238"/>
        <v>0</v>
      </c>
      <c r="AL478" s="74">
        <f>F477*AL477</f>
        <v>38067750</v>
      </c>
      <c r="AM478" s="61"/>
      <c r="AN478" s="61"/>
      <c r="AO478" s="61"/>
      <c r="AP478" s="61"/>
      <c r="AQ478" s="61"/>
      <c r="AR478" s="61"/>
      <c r="AS478" s="61"/>
      <c r="AT478" s="61"/>
      <c r="AU478" s="61"/>
      <c r="AV478" s="61"/>
      <c r="AW478" s="61"/>
      <c r="AX478" s="61"/>
      <c r="AY478" s="61"/>
      <c r="AZ478" s="61"/>
      <c r="BA478" s="61"/>
      <c r="BB478" s="61"/>
      <c r="BC478" s="61"/>
      <c r="BD478" s="61"/>
      <c r="BE478" s="61"/>
      <c r="BF478" s="61"/>
      <c r="BG478" s="61"/>
      <c r="BH478" s="61"/>
      <c r="BI478" s="61"/>
      <c r="BJ478" s="61"/>
      <c r="BK478" s="61"/>
      <c r="BL478" s="61"/>
      <c r="BM478" s="61"/>
      <c r="BN478" s="61"/>
      <c r="BO478" s="61"/>
      <c r="BP478" s="61"/>
      <c r="BQ478" s="61"/>
      <c r="BR478" s="61"/>
      <c r="BS478" s="61"/>
      <c r="BT478" s="61"/>
      <c r="BU478" s="61"/>
      <c r="BV478" s="61"/>
      <c r="BW478" s="61"/>
      <c r="BX478" s="61"/>
      <c r="BY478" s="61"/>
      <c r="BZ478" s="61"/>
      <c r="CA478" s="61"/>
      <c r="CB478" s="61"/>
      <c r="CC478" s="61"/>
      <c r="CD478" s="61"/>
      <c r="CE478" s="61"/>
      <c r="CF478" s="61"/>
      <c r="CG478" s="61"/>
      <c r="CH478" s="61"/>
      <c r="CI478" s="61"/>
      <c r="CJ478" s="61"/>
      <c r="CK478" s="61"/>
      <c r="CL478" s="61"/>
      <c r="CM478" s="61"/>
      <c r="CN478" s="61"/>
      <c r="CO478" s="61"/>
      <c r="CP478" s="61"/>
      <c r="CQ478" s="61"/>
      <c r="CR478" s="61"/>
      <c r="CS478" s="61"/>
      <c r="CT478" s="61"/>
      <c r="CU478" s="61"/>
      <c r="CV478" s="61"/>
      <c r="CW478" s="61"/>
      <c r="CX478" s="61"/>
      <c r="CY478" s="61"/>
      <c r="CZ478" s="61"/>
      <c r="DA478" s="61"/>
      <c r="DB478" s="61"/>
    </row>
    <row r="479" spans="1:106" s="58" customFormat="1" ht="16.5" customHeight="1">
      <c r="A479" s="70" t="s">
        <v>425</v>
      </c>
      <c r="B479" s="767"/>
      <c r="C479" s="724" t="s">
        <v>39</v>
      </c>
      <c r="D479" s="718" t="str">
        <f>[76]납품수량!C137</f>
        <v xml:space="preserve">ASSY REAR BEAM                                              </v>
      </c>
      <c r="E479" s="718" t="str">
        <f>[76]납품수량!D137</f>
        <v>NES</v>
      </c>
      <c r="F479" s="718">
        <f>VLOOKUP(C479,'[72]납품수량(영업)'!$C$3:$F$260,4,FALSE)</f>
        <v>7067</v>
      </c>
      <c r="G479" s="74">
        <f>VLOOKUP($C$479,[77]납품수량!$B$3:$AI$200,G1,FALSE)</f>
        <v>0</v>
      </c>
      <c r="H479" s="74">
        <f>VLOOKUP($C$479,[77]납품수량!$B$3:$AI$200,H1,FALSE)</f>
        <v>104</v>
      </c>
      <c r="I479" s="74">
        <f>VLOOKUP($C$479,[77]납품수량!$B$3:$AI$200,I1,FALSE)</f>
        <v>0</v>
      </c>
      <c r="J479" s="74">
        <f>VLOOKUP($C$479,[77]납품수량!$B$3:$AI$200,J1,FALSE)</f>
        <v>0</v>
      </c>
      <c r="K479" s="74">
        <f>VLOOKUP($C$479,[77]납품수량!$B$3:$AI$200,K1,FALSE)</f>
        <v>0</v>
      </c>
      <c r="L479" s="74">
        <f>VLOOKUP($C$479,[77]납품수량!$B$3:$AI$200,L1,FALSE)</f>
        <v>0</v>
      </c>
      <c r="M479" s="74">
        <f>VLOOKUP($C$479,[77]납품수량!$B$3:$AI$200,M1,FALSE)</f>
        <v>104</v>
      </c>
      <c r="N479" s="74">
        <f>VLOOKUP($C$479,[77]납품수량!$B$3:$AI$200,N1,FALSE)</f>
        <v>52</v>
      </c>
      <c r="O479" s="74">
        <f>VLOOKUP($C$479,[77]납품수량!$B$3:$AI$200,O1,FALSE)</f>
        <v>52</v>
      </c>
      <c r="P479" s="74">
        <f>VLOOKUP($C$479,[77]납품수량!$B$3:$AI$200,P1,FALSE)</f>
        <v>0</v>
      </c>
      <c r="Q479" s="74">
        <f>VLOOKUP($C$479,[77]납품수량!$B$3:$AI$200,Q1,FALSE)</f>
        <v>0</v>
      </c>
      <c r="R479" s="74">
        <f>VLOOKUP($C$479,[77]납품수량!$B$3:$AI$200,R1,FALSE)</f>
        <v>104</v>
      </c>
      <c r="S479" s="74">
        <f>VLOOKUP($C$479,[77]납품수량!$B$3:$AI$200,S1,FALSE)</f>
        <v>104</v>
      </c>
      <c r="T479" s="74">
        <f>VLOOKUP($C$479,[77]납품수량!$B$3:$AI$200,T1,FALSE)</f>
        <v>52</v>
      </c>
      <c r="U479" s="74">
        <f>VLOOKUP($C$479,[77]납품수량!$B$3:$AI$200,U1,FALSE)</f>
        <v>104</v>
      </c>
      <c r="V479" s="74">
        <f>VLOOKUP($C$479,[77]납품수량!$B$3:$AI$200,V1,FALSE)</f>
        <v>52</v>
      </c>
      <c r="W479" s="74">
        <f>VLOOKUP($C$479,[77]납품수량!$B$3:$AI$200,W1,FALSE)</f>
        <v>0</v>
      </c>
      <c r="X479" s="74">
        <f>VLOOKUP($C$479,[77]납품수량!$B$3:$AI$200,X1,FALSE)</f>
        <v>0</v>
      </c>
      <c r="Y479" s="74">
        <f>VLOOKUP($C$479,[77]납품수량!$B$3:$AI$200,Y1,FALSE)</f>
        <v>104</v>
      </c>
      <c r="Z479" s="74">
        <f>VLOOKUP($C$479,[77]납품수량!$B$3:$AI$200,Z1,FALSE)</f>
        <v>52</v>
      </c>
      <c r="AA479" s="74">
        <f>VLOOKUP($C$479,[77]납품수량!$B$3:$AI$200,AA1,FALSE)</f>
        <v>104</v>
      </c>
      <c r="AB479" s="74">
        <f>VLOOKUP($C$479,[77]납품수량!$B$3:$AI$200,AB1,FALSE)</f>
        <v>52</v>
      </c>
      <c r="AC479" s="74">
        <f>VLOOKUP($C$479,[77]납품수량!$B$3:$AI$200,AC1,FALSE)</f>
        <v>52</v>
      </c>
      <c r="AD479" s="74">
        <f>VLOOKUP($C$479,[77]납품수량!$B$3:$AI$200,AD1,FALSE)</f>
        <v>0</v>
      </c>
      <c r="AE479" s="74">
        <f>VLOOKUP($C$479,[77]납품수량!$B$3:$AI$200,AE1,FALSE)</f>
        <v>0</v>
      </c>
      <c r="AF479" s="74">
        <f>VLOOKUP($C$479,[77]납품수량!$B$3:$AI$200,AF1,FALSE)</f>
        <v>104</v>
      </c>
      <c r="AG479" s="74">
        <f>VLOOKUP($C$479,[77]납품수량!$B$3:$AI$200,AG1,FALSE)</f>
        <v>52</v>
      </c>
      <c r="AH479" s="74">
        <f>VLOOKUP($C$479,[77]납품수량!$B$3:$AI$200,AH1,FALSE)</f>
        <v>52</v>
      </c>
      <c r="AI479" s="74">
        <f>VLOOKUP($C$479,[77]납품수량!$B$3:$AI$200,AI1,FALSE)</f>
        <v>52</v>
      </c>
      <c r="AJ479" s="74">
        <f>VLOOKUP($C$479,[77]납품수량!$B$3:$AI$200,AJ1,FALSE)</f>
        <v>52</v>
      </c>
      <c r="AK479" s="74">
        <f>VLOOKUP($C$479,[77]납품수량!$B$3:$AI$200,AK1,FALSE)</f>
        <v>0</v>
      </c>
      <c r="AL479" s="74">
        <f>SUM(G479:AK479)</f>
        <v>1404</v>
      </c>
      <c r="AM479" s="61"/>
      <c r="AN479" s="61"/>
      <c r="AO479" s="61"/>
      <c r="AP479" s="61"/>
      <c r="AQ479" s="61"/>
      <c r="AR479" s="61"/>
      <c r="AS479" s="61"/>
      <c r="AT479" s="61"/>
      <c r="AU479" s="61"/>
      <c r="AV479" s="61"/>
      <c r="AW479" s="61"/>
      <c r="AX479" s="61"/>
      <c r="AY479" s="61"/>
      <c r="AZ479" s="61"/>
      <c r="BA479" s="61"/>
      <c r="BB479" s="61"/>
      <c r="BC479" s="61"/>
      <c r="BD479" s="61"/>
      <c r="BE479" s="61"/>
      <c r="BF479" s="61"/>
      <c r="BG479" s="61"/>
      <c r="BH479" s="61"/>
      <c r="BI479" s="61"/>
      <c r="BJ479" s="61"/>
      <c r="BK479" s="61"/>
      <c r="BL479" s="61"/>
      <c r="BM479" s="61"/>
      <c r="BN479" s="61"/>
      <c r="BO479" s="61"/>
      <c r="BP479" s="61"/>
      <c r="BQ479" s="61"/>
      <c r="BR479" s="61"/>
      <c r="BS479" s="61"/>
      <c r="BT479" s="61"/>
      <c r="BU479" s="61"/>
      <c r="BV479" s="61"/>
      <c r="BW479" s="61"/>
      <c r="BX479" s="61"/>
      <c r="BY479" s="61"/>
      <c r="BZ479" s="61"/>
      <c r="CA479" s="61"/>
      <c r="CB479" s="61"/>
      <c r="CC479" s="61"/>
      <c r="CD479" s="61"/>
      <c r="CE479" s="61"/>
      <c r="CF479" s="61"/>
      <c r="CG479" s="61"/>
      <c r="CH479" s="61"/>
      <c r="CI479" s="61"/>
      <c r="CJ479" s="61"/>
      <c r="CK479" s="61"/>
      <c r="CL479" s="61"/>
      <c r="CM479" s="61"/>
      <c r="CN479" s="61"/>
      <c r="CO479" s="61"/>
      <c r="CP479" s="61"/>
      <c r="CQ479" s="61"/>
      <c r="CR479" s="61"/>
      <c r="CS479" s="61"/>
      <c r="CT479" s="61"/>
      <c r="CU479" s="61"/>
      <c r="CV479" s="61"/>
      <c r="CW479" s="61"/>
      <c r="CX479" s="61"/>
      <c r="CY479" s="61"/>
      <c r="CZ479" s="61"/>
      <c r="DA479" s="61"/>
      <c r="DB479" s="61"/>
    </row>
    <row r="480" spans="1:106" s="58" customFormat="1" ht="16.5" customHeight="1">
      <c r="A480" s="70"/>
      <c r="B480" s="767"/>
      <c r="C480" s="730"/>
      <c r="D480" s="719"/>
      <c r="E480" s="719"/>
      <c r="F480" s="719"/>
      <c r="G480" s="74">
        <f>$F$479*G479</f>
        <v>0</v>
      </c>
      <c r="H480" s="74">
        <f t="shared" ref="H480:AK480" si="239">$F$479*H479</f>
        <v>734968</v>
      </c>
      <c r="I480" s="74">
        <f t="shared" si="239"/>
        <v>0</v>
      </c>
      <c r="J480" s="74">
        <f t="shared" si="239"/>
        <v>0</v>
      </c>
      <c r="K480" s="74">
        <f t="shared" si="239"/>
        <v>0</v>
      </c>
      <c r="L480" s="74">
        <f t="shared" si="239"/>
        <v>0</v>
      </c>
      <c r="M480" s="74">
        <f t="shared" si="239"/>
        <v>734968</v>
      </c>
      <c r="N480" s="74">
        <f t="shared" si="239"/>
        <v>367484</v>
      </c>
      <c r="O480" s="74">
        <f t="shared" si="239"/>
        <v>367484</v>
      </c>
      <c r="P480" s="74">
        <f t="shared" si="239"/>
        <v>0</v>
      </c>
      <c r="Q480" s="74">
        <f t="shared" si="239"/>
        <v>0</v>
      </c>
      <c r="R480" s="74">
        <f t="shared" si="239"/>
        <v>734968</v>
      </c>
      <c r="S480" s="74">
        <f t="shared" si="239"/>
        <v>734968</v>
      </c>
      <c r="T480" s="74">
        <f t="shared" si="239"/>
        <v>367484</v>
      </c>
      <c r="U480" s="74">
        <f t="shared" si="239"/>
        <v>734968</v>
      </c>
      <c r="V480" s="74">
        <f t="shared" si="239"/>
        <v>367484</v>
      </c>
      <c r="W480" s="74">
        <f t="shared" si="239"/>
        <v>0</v>
      </c>
      <c r="X480" s="74">
        <f t="shared" si="239"/>
        <v>0</v>
      </c>
      <c r="Y480" s="74">
        <f t="shared" si="239"/>
        <v>734968</v>
      </c>
      <c r="Z480" s="74">
        <f t="shared" si="239"/>
        <v>367484</v>
      </c>
      <c r="AA480" s="74">
        <f t="shared" si="239"/>
        <v>734968</v>
      </c>
      <c r="AB480" s="74">
        <f t="shared" si="239"/>
        <v>367484</v>
      </c>
      <c r="AC480" s="74">
        <f t="shared" si="239"/>
        <v>367484</v>
      </c>
      <c r="AD480" s="74">
        <f t="shared" si="239"/>
        <v>0</v>
      </c>
      <c r="AE480" s="74">
        <f t="shared" si="239"/>
        <v>0</v>
      </c>
      <c r="AF480" s="74">
        <f t="shared" si="239"/>
        <v>734968</v>
      </c>
      <c r="AG480" s="74">
        <f t="shared" si="239"/>
        <v>367484</v>
      </c>
      <c r="AH480" s="74">
        <f t="shared" si="239"/>
        <v>367484</v>
      </c>
      <c r="AI480" s="74">
        <f t="shared" si="239"/>
        <v>367484</v>
      </c>
      <c r="AJ480" s="74">
        <f t="shared" si="239"/>
        <v>367484</v>
      </c>
      <c r="AK480" s="74">
        <f t="shared" si="239"/>
        <v>0</v>
      </c>
      <c r="AL480" s="74">
        <f>F479*AL479</f>
        <v>9922068</v>
      </c>
      <c r="AM480" s="61"/>
      <c r="AN480" s="61"/>
      <c r="AO480" s="61"/>
      <c r="AP480" s="61"/>
      <c r="AQ480" s="61"/>
      <c r="AR480" s="61"/>
      <c r="AS480" s="61"/>
      <c r="AT480" s="61"/>
      <c r="AU480" s="61"/>
      <c r="AV480" s="61"/>
      <c r="AW480" s="61"/>
      <c r="AX480" s="61"/>
      <c r="AY480" s="61"/>
      <c r="AZ480" s="61"/>
      <c r="BA480" s="61"/>
      <c r="BB480" s="61"/>
      <c r="BC480" s="61"/>
      <c r="BD480" s="61"/>
      <c r="BE480" s="61"/>
      <c r="BF480" s="61"/>
      <c r="BG480" s="61"/>
      <c r="BH480" s="61"/>
      <c r="BI480" s="61"/>
      <c r="BJ480" s="61"/>
      <c r="BK480" s="61"/>
      <c r="BL480" s="61"/>
      <c r="BM480" s="61"/>
      <c r="BN480" s="61"/>
      <c r="BO480" s="61"/>
      <c r="BP480" s="61"/>
      <c r="BQ480" s="61"/>
      <c r="BR480" s="61"/>
      <c r="BS480" s="61"/>
      <c r="BT480" s="61"/>
      <c r="BU480" s="61"/>
      <c r="BV480" s="61"/>
      <c r="BW480" s="61"/>
      <c r="BX480" s="61"/>
      <c r="BY480" s="61"/>
      <c r="BZ480" s="61"/>
      <c r="CA480" s="61"/>
      <c r="CB480" s="61"/>
      <c r="CC480" s="61"/>
      <c r="CD480" s="61"/>
      <c r="CE480" s="61"/>
      <c r="CF480" s="61"/>
      <c r="CG480" s="61"/>
      <c r="CH480" s="61"/>
      <c r="CI480" s="61"/>
      <c r="CJ480" s="61"/>
      <c r="CK480" s="61"/>
      <c r="CL480" s="61"/>
      <c r="CM480" s="61"/>
      <c r="CN480" s="61"/>
      <c r="CO480" s="61"/>
      <c r="CP480" s="61"/>
      <c r="CQ480" s="61"/>
      <c r="CR480" s="61"/>
      <c r="CS480" s="61"/>
      <c r="CT480" s="61"/>
      <c r="CU480" s="61"/>
      <c r="CV480" s="61"/>
      <c r="CW480" s="61"/>
      <c r="CX480" s="61"/>
      <c r="CY480" s="61"/>
      <c r="CZ480" s="61"/>
      <c r="DA480" s="61"/>
      <c r="DB480" s="61"/>
    </row>
    <row r="481" spans="1:106" s="58" customFormat="1" ht="16.5" customHeight="1">
      <c r="A481" s="70" t="s">
        <v>425</v>
      </c>
      <c r="B481" s="767"/>
      <c r="C481" s="742" t="s">
        <v>72</v>
      </c>
      <c r="D481" s="744" t="str">
        <f>[76]납품수량!C138</f>
        <v>REINFORCEMENT GLASS</v>
      </c>
      <c r="E481" s="744" t="str">
        <f>[76]납품수량!D138</f>
        <v>RS4</v>
      </c>
      <c r="F481" s="718">
        <f>VLOOKUP(C481,'[72]납품수량(영업)'!$C$3:$F$260,4,FALSE)</f>
        <v>14255</v>
      </c>
      <c r="G481" s="74">
        <f>VLOOKUP($C$481,[77]납품수량!$B$3:$AI$200,G1,FALSE)</f>
        <v>0</v>
      </c>
      <c r="H481" s="74">
        <f>VLOOKUP($C$481,[77]납품수량!$B$3:$AI$200,H1,FALSE)</f>
        <v>0</v>
      </c>
      <c r="I481" s="74">
        <f>VLOOKUP($C$481,[77]납품수량!$B$3:$AI$200,I1,FALSE)</f>
        <v>0</v>
      </c>
      <c r="J481" s="74">
        <f>VLOOKUP($C$481,[77]납품수량!$B$3:$AI$200,J1,FALSE)</f>
        <v>0</v>
      </c>
      <c r="K481" s="74">
        <f>VLOOKUP($C$481,[77]납품수량!$B$3:$AI$200,K1,FALSE)</f>
        <v>0</v>
      </c>
      <c r="L481" s="74">
        <f>VLOOKUP($C$481,[77]납품수량!$B$3:$AI$200,L1,FALSE)</f>
        <v>0</v>
      </c>
      <c r="M481" s="74">
        <f>VLOOKUP($C$481,[77]납품수량!$B$3:$AI$200,M1,FALSE)</f>
        <v>0</v>
      </c>
      <c r="N481" s="74">
        <f>VLOOKUP($C$481,[77]납품수량!$B$3:$AI$200,N1,FALSE)</f>
        <v>0</v>
      </c>
      <c r="O481" s="74">
        <f>VLOOKUP($C$481,[77]납품수량!$B$3:$AI$200,O1,FALSE)</f>
        <v>240</v>
      </c>
      <c r="P481" s="74">
        <f>VLOOKUP($C$481,[77]납품수량!$B$3:$AI$200,P1,FALSE)</f>
        <v>0</v>
      </c>
      <c r="Q481" s="74">
        <f>VLOOKUP($C$481,[77]납품수량!$B$3:$AI$200,Q1,FALSE)</f>
        <v>0</v>
      </c>
      <c r="R481" s="74">
        <f>VLOOKUP($C$481,[77]납품수량!$B$3:$AI$200,R1,FALSE)</f>
        <v>0</v>
      </c>
      <c r="S481" s="74">
        <f>VLOOKUP($C$481,[77]납품수량!$B$3:$AI$200,S1,FALSE)</f>
        <v>0</v>
      </c>
      <c r="T481" s="74">
        <f>VLOOKUP($C$481,[77]납품수량!$B$3:$AI$200,T1,FALSE)</f>
        <v>0</v>
      </c>
      <c r="U481" s="74">
        <f>VLOOKUP($C$481,[77]납품수량!$B$3:$AI$200,U1,FALSE)</f>
        <v>0</v>
      </c>
      <c r="V481" s="74">
        <f>VLOOKUP($C$481,[77]납품수량!$B$3:$AI$200,V1,FALSE)</f>
        <v>0</v>
      </c>
      <c r="W481" s="74">
        <f>VLOOKUP($C$481,[77]납품수량!$B$3:$AI$200,W1,FALSE)</f>
        <v>0</v>
      </c>
      <c r="X481" s="74">
        <f>VLOOKUP($C$481,[77]납품수량!$B$3:$AI$200,X1,FALSE)</f>
        <v>0</v>
      </c>
      <c r="Y481" s="74">
        <f>VLOOKUP($C$481,[77]납품수량!$B$3:$AI$200,Y1,FALSE)</f>
        <v>0</v>
      </c>
      <c r="Z481" s="74">
        <f>VLOOKUP($C$481,[77]납품수량!$B$3:$AI$200,Z1,FALSE)</f>
        <v>0</v>
      </c>
      <c r="AA481" s="74">
        <f>VLOOKUP($C$481,[77]납품수량!$B$3:$AI$200,AA1,FALSE)</f>
        <v>0</v>
      </c>
      <c r="AB481" s="74">
        <f>VLOOKUP($C$481,[77]납품수량!$B$3:$AI$200,AB1,FALSE)</f>
        <v>0</v>
      </c>
      <c r="AC481" s="74">
        <f>VLOOKUP($C$481,[77]납품수량!$B$3:$AI$200,AC1,FALSE)</f>
        <v>120</v>
      </c>
      <c r="AD481" s="74">
        <f>VLOOKUP($C$481,[77]납품수량!$B$3:$AI$200,AD1,FALSE)</f>
        <v>0</v>
      </c>
      <c r="AE481" s="74">
        <f>VLOOKUP($C$481,[77]납품수량!$B$3:$AI$200,AE1,FALSE)</f>
        <v>0</v>
      </c>
      <c r="AF481" s="74">
        <f>VLOOKUP($C$481,[77]납품수량!$B$3:$AI$200,AF1,FALSE)</f>
        <v>0</v>
      </c>
      <c r="AG481" s="74">
        <f>VLOOKUP($C$481,[77]납품수량!$B$3:$AI$200,AG1,FALSE)</f>
        <v>0</v>
      </c>
      <c r="AH481" s="74">
        <f>VLOOKUP($C$481,[77]납품수량!$B$3:$AI$200,AH1,FALSE)</f>
        <v>0</v>
      </c>
      <c r="AI481" s="74">
        <f>VLOOKUP($C$481,[77]납품수량!$B$3:$AI$200,AI1,FALSE)</f>
        <v>0</v>
      </c>
      <c r="AJ481" s="74">
        <f>VLOOKUP($C$481,[77]납품수량!$B$3:$AI$200,AJ1,FALSE)</f>
        <v>0</v>
      </c>
      <c r="AK481" s="74">
        <f>VLOOKUP($C$481,[77]납품수량!$B$3:$AI$200,AK1,FALSE)</f>
        <v>0</v>
      </c>
      <c r="AL481" s="74">
        <f>SUM(G481:AK481)</f>
        <v>360</v>
      </c>
      <c r="AM481" s="61"/>
      <c r="AN481" s="61"/>
      <c r="AO481" s="61"/>
      <c r="AP481" s="61"/>
      <c r="AQ481" s="61"/>
      <c r="AR481" s="61"/>
      <c r="AS481" s="61"/>
      <c r="AT481" s="61"/>
      <c r="AU481" s="61"/>
      <c r="AV481" s="61"/>
      <c r="AW481" s="61"/>
      <c r="AX481" s="61"/>
      <c r="AY481" s="61"/>
      <c r="AZ481" s="61"/>
      <c r="BA481" s="61"/>
      <c r="BB481" s="61"/>
      <c r="BC481" s="61"/>
      <c r="BD481" s="61"/>
      <c r="BE481" s="61"/>
      <c r="BF481" s="61"/>
      <c r="BG481" s="61"/>
      <c r="BH481" s="61"/>
      <c r="BI481" s="61"/>
      <c r="BJ481" s="61"/>
      <c r="BK481" s="61"/>
      <c r="BL481" s="61"/>
      <c r="BM481" s="61"/>
      <c r="BN481" s="61"/>
      <c r="BO481" s="61"/>
      <c r="BP481" s="61"/>
      <c r="BQ481" s="61"/>
      <c r="BR481" s="61"/>
      <c r="BS481" s="61"/>
      <c r="BT481" s="61"/>
      <c r="BU481" s="61"/>
      <c r="BV481" s="61"/>
      <c r="BW481" s="61"/>
      <c r="BX481" s="61"/>
      <c r="BY481" s="61"/>
      <c r="BZ481" s="61"/>
      <c r="CA481" s="61"/>
      <c r="CB481" s="61"/>
      <c r="CC481" s="61"/>
      <c r="CD481" s="61"/>
      <c r="CE481" s="61"/>
      <c r="CF481" s="61"/>
      <c r="CG481" s="61"/>
      <c r="CH481" s="61"/>
      <c r="CI481" s="61"/>
      <c r="CJ481" s="61"/>
      <c r="CK481" s="61"/>
      <c r="CL481" s="61"/>
      <c r="CM481" s="61"/>
      <c r="CN481" s="61"/>
      <c r="CO481" s="61"/>
      <c r="CP481" s="61"/>
      <c r="CQ481" s="61"/>
      <c r="CR481" s="61"/>
      <c r="CS481" s="61"/>
      <c r="CT481" s="61"/>
      <c r="CU481" s="61"/>
      <c r="CV481" s="61"/>
      <c r="CW481" s="61"/>
      <c r="CX481" s="61"/>
      <c r="CY481" s="61"/>
      <c r="CZ481" s="61"/>
      <c r="DA481" s="61"/>
      <c r="DB481" s="61"/>
    </row>
    <row r="482" spans="1:106" s="58" customFormat="1" ht="16.5" customHeight="1">
      <c r="A482" s="70"/>
      <c r="B482" s="767"/>
      <c r="C482" s="743"/>
      <c r="D482" s="745"/>
      <c r="E482" s="745"/>
      <c r="F482" s="719"/>
      <c r="G482" s="74">
        <f>$F$481*G481</f>
        <v>0</v>
      </c>
      <c r="H482" s="74">
        <f t="shared" ref="H482:AK482" si="240">$F$481*H481</f>
        <v>0</v>
      </c>
      <c r="I482" s="74">
        <f t="shared" si="240"/>
        <v>0</v>
      </c>
      <c r="J482" s="74">
        <f t="shared" si="240"/>
        <v>0</v>
      </c>
      <c r="K482" s="74">
        <f t="shared" si="240"/>
        <v>0</v>
      </c>
      <c r="L482" s="74">
        <f t="shared" si="240"/>
        <v>0</v>
      </c>
      <c r="M482" s="74">
        <f t="shared" si="240"/>
        <v>0</v>
      </c>
      <c r="N482" s="74">
        <f t="shared" si="240"/>
        <v>0</v>
      </c>
      <c r="O482" s="74">
        <f t="shared" si="240"/>
        <v>3421200</v>
      </c>
      <c r="P482" s="74">
        <f t="shared" si="240"/>
        <v>0</v>
      </c>
      <c r="Q482" s="74">
        <f t="shared" si="240"/>
        <v>0</v>
      </c>
      <c r="R482" s="74">
        <f t="shared" si="240"/>
        <v>0</v>
      </c>
      <c r="S482" s="74">
        <f t="shared" si="240"/>
        <v>0</v>
      </c>
      <c r="T482" s="74">
        <f t="shared" si="240"/>
        <v>0</v>
      </c>
      <c r="U482" s="74">
        <f t="shared" si="240"/>
        <v>0</v>
      </c>
      <c r="V482" s="74">
        <f t="shared" si="240"/>
        <v>0</v>
      </c>
      <c r="W482" s="74">
        <f t="shared" si="240"/>
        <v>0</v>
      </c>
      <c r="X482" s="74">
        <f t="shared" si="240"/>
        <v>0</v>
      </c>
      <c r="Y482" s="74">
        <f t="shared" si="240"/>
        <v>0</v>
      </c>
      <c r="Z482" s="74">
        <f t="shared" si="240"/>
        <v>0</v>
      </c>
      <c r="AA482" s="74">
        <f t="shared" si="240"/>
        <v>0</v>
      </c>
      <c r="AB482" s="74">
        <f t="shared" si="240"/>
        <v>0</v>
      </c>
      <c r="AC482" s="74">
        <f t="shared" si="240"/>
        <v>1710600</v>
      </c>
      <c r="AD482" s="74">
        <f t="shared" si="240"/>
        <v>0</v>
      </c>
      <c r="AE482" s="74">
        <f t="shared" si="240"/>
        <v>0</v>
      </c>
      <c r="AF482" s="74">
        <f t="shared" si="240"/>
        <v>0</v>
      </c>
      <c r="AG482" s="74">
        <f t="shared" si="240"/>
        <v>0</v>
      </c>
      <c r="AH482" s="74">
        <f t="shared" si="240"/>
        <v>0</v>
      </c>
      <c r="AI482" s="74">
        <f t="shared" si="240"/>
        <v>0</v>
      </c>
      <c r="AJ482" s="74">
        <f t="shared" si="240"/>
        <v>0</v>
      </c>
      <c r="AK482" s="74">
        <f t="shared" si="240"/>
        <v>0</v>
      </c>
      <c r="AL482" s="74">
        <f>F481*AL481</f>
        <v>5131800</v>
      </c>
      <c r="AM482" s="61"/>
      <c r="AN482" s="61"/>
      <c r="AO482" s="61"/>
      <c r="AP482" s="61"/>
      <c r="AQ482" s="61"/>
      <c r="AR482" s="61"/>
      <c r="AS482" s="61"/>
      <c r="AT482" s="61"/>
      <c r="AU482" s="61"/>
      <c r="AV482" s="61"/>
      <c r="AW482" s="61"/>
      <c r="AX482" s="61"/>
      <c r="AY482" s="61"/>
      <c r="AZ482" s="61"/>
      <c r="BA482" s="61"/>
      <c r="BB482" s="61"/>
      <c r="BC482" s="61"/>
      <c r="BD482" s="61"/>
      <c r="BE482" s="61"/>
      <c r="BF482" s="61"/>
      <c r="BG482" s="61"/>
      <c r="BH482" s="61"/>
      <c r="BI482" s="61"/>
      <c r="BJ482" s="61"/>
      <c r="BK482" s="61"/>
      <c r="BL482" s="61"/>
      <c r="BM482" s="61"/>
      <c r="BN482" s="61"/>
      <c r="BO482" s="61"/>
      <c r="BP482" s="61"/>
      <c r="BQ482" s="61"/>
      <c r="BR482" s="61"/>
      <c r="BS482" s="61"/>
      <c r="BT482" s="61"/>
      <c r="BU482" s="61"/>
      <c r="BV482" s="61"/>
      <c r="BW482" s="61"/>
      <c r="BX482" s="61"/>
      <c r="BY482" s="61"/>
      <c r="BZ482" s="61"/>
      <c r="CA482" s="61"/>
      <c r="CB482" s="61"/>
      <c r="CC482" s="61"/>
      <c r="CD482" s="61"/>
      <c r="CE482" s="61"/>
      <c r="CF482" s="61"/>
      <c r="CG482" s="61"/>
      <c r="CH482" s="61"/>
      <c r="CI482" s="61"/>
      <c r="CJ482" s="61"/>
      <c r="CK482" s="61"/>
      <c r="CL482" s="61"/>
      <c r="CM482" s="61"/>
      <c r="CN482" s="61"/>
      <c r="CO482" s="61"/>
      <c r="CP482" s="61"/>
      <c r="CQ482" s="61"/>
      <c r="CR482" s="61"/>
      <c r="CS482" s="61"/>
      <c r="CT482" s="61"/>
      <c r="CU482" s="61"/>
      <c r="CV482" s="61"/>
      <c r="CW482" s="61"/>
      <c r="CX482" s="61"/>
      <c r="CY482" s="61"/>
      <c r="CZ482" s="61"/>
      <c r="DA482" s="61"/>
      <c r="DB482" s="61"/>
    </row>
    <row r="483" spans="1:106" s="58" customFormat="1" ht="16.5" customHeight="1">
      <c r="A483" s="70" t="s">
        <v>425</v>
      </c>
      <c r="B483" s="767"/>
      <c r="C483" s="742" t="s">
        <v>156</v>
      </c>
      <c r="D483" s="744" t="str">
        <f>[76]납품수량!C139</f>
        <v>REINFORCEMENT GLASS</v>
      </c>
      <c r="E483" s="744" t="str">
        <f>[76]납품수량!D139</f>
        <v>RS4 Li</v>
      </c>
      <c r="F483" s="718">
        <f>VLOOKUP(C483,'[72]납품수량(영업)'!$C$3:$F$260,4,FALSE)</f>
        <v>0</v>
      </c>
      <c r="G483" s="74">
        <f>VLOOKUP($C$483,[77]납품수량!$B$3:$AI$200,G1,FALSE)</f>
        <v>0</v>
      </c>
      <c r="H483" s="74">
        <f>VLOOKUP($C$483,[77]납품수량!$B$3:$AI$200,H1,FALSE)</f>
        <v>0</v>
      </c>
      <c r="I483" s="74">
        <f>VLOOKUP($C$483,[77]납품수량!$B$3:$AI$200,I1,FALSE)</f>
        <v>0</v>
      </c>
      <c r="J483" s="74">
        <f>VLOOKUP($C$483,[77]납품수량!$B$3:$AI$200,J1,FALSE)</f>
        <v>0</v>
      </c>
      <c r="K483" s="74">
        <f>VLOOKUP($C$483,[77]납품수량!$B$3:$AI$200,K1,FALSE)</f>
        <v>0</v>
      </c>
      <c r="L483" s="74">
        <f>VLOOKUP($C$483,[77]납품수량!$B$3:$AI$200,L1,FALSE)</f>
        <v>0</v>
      </c>
      <c r="M483" s="74">
        <f>VLOOKUP($C$483,[77]납품수량!$B$3:$AI$200,M1,FALSE)</f>
        <v>0</v>
      </c>
      <c r="N483" s="74">
        <f>VLOOKUP($C$483,[77]납품수량!$B$3:$AI$200,N1,FALSE)</f>
        <v>0</v>
      </c>
      <c r="O483" s="74">
        <f>VLOOKUP($C$483,[77]납품수량!$B$3:$AI$200,O1,FALSE)</f>
        <v>0</v>
      </c>
      <c r="P483" s="74">
        <f>VLOOKUP($C$483,[77]납품수량!$B$3:$AI$200,P1,FALSE)</f>
        <v>0</v>
      </c>
      <c r="Q483" s="74">
        <f>VLOOKUP($C$483,[77]납품수량!$B$3:$AI$200,Q1,FALSE)</f>
        <v>0</v>
      </c>
      <c r="R483" s="74">
        <f>VLOOKUP($C$483,[77]납품수량!$B$3:$AI$200,R1,FALSE)</f>
        <v>0</v>
      </c>
      <c r="S483" s="74">
        <f>VLOOKUP($C$483,[77]납품수량!$B$3:$AI$200,S1,FALSE)</f>
        <v>0</v>
      </c>
      <c r="T483" s="74">
        <f>VLOOKUP($C$483,[77]납품수량!$B$3:$AI$200,T1,FALSE)</f>
        <v>0</v>
      </c>
      <c r="U483" s="74">
        <f>VLOOKUP($C$483,[77]납품수량!$B$3:$AI$200,U1,FALSE)</f>
        <v>0</v>
      </c>
      <c r="V483" s="74">
        <f>VLOOKUP($C$483,[77]납품수량!$B$3:$AI$200,V1,FALSE)</f>
        <v>0</v>
      </c>
      <c r="W483" s="74">
        <f>VLOOKUP($C$483,[77]납품수량!$B$3:$AI$200,W1,FALSE)</f>
        <v>0</v>
      </c>
      <c r="X483" s="74">
        <f>VLOOKUP($C$483,[77]납품수량!$B$3:$AI$200,X1,FALSE)</f>
        <v>0</v>
      </c>
      <c r="Y483" s="74">
        <f>VLOOKUP($C$483,[77]납품수량!$B$3:$AI$200,Y1,FALSE)</f>
        <v>0</v>
      </c>
      <c r="Z483" s="74">
        <f>VLOOKUP($C$483,[77]납품수량!$B$3:$AI$200,Z1,FALSE)</f>
        <v>0</v>
      </c>
      <c r="AA483" s="74">
        <f>VLOOKUP($C$483,[77]납품수량!$B$3:$AI$200,AA1,FALSE)</f>
        <v>0</v>
      </c>
      <c r="AB483" s="74">
        <f>VLOOKUP($C$483,[77]납품수량!$B$3:$AI$200,AB1,FALSE)</f>
        <v>0</v>
      </c>
      <c r="AC483" s="74">
        <f>VLOOKUP($C$483,[77]납품수량!$B$3:$AI$200,AC1,FALSE)</f>
        <v>0</v>
      </c>
      <c r="AD483" s="74">
        <f>VLOOKUP($C$483,[77]납품수량!$B$3:$AI$200,AD1,FALSE)</f>
        <v>0</v>
      </c>
      <c r="AE483" s="74">
        <f>VLOOKUP($C$483,[77]납품수량!$B$3:$AI$200,AE1,FALSE)</f>
        <v>0</v>
      </c>
      <c r="AF483" s="74">
        <f>VLOOKUP($C$483,[77]납품수량!$B$3:$AI$200,AF1,FALSE)</f>
        <v>0</v>
      </c>
      <c r="AG483" s="74">
        <f>VLOOKUP($C$483,[77]납품수량!$B$3:$AI$200,AG1,FALSE)</f>
        <v>0</v>
      </c>
      <c r="AH483" s="74">
        <f>VLOOKUP($C$483,[77]납품수량!$B$3:$AI$200,AH1,FALSE)</f>
        <v>0</v>
      </c>
      <c r="AI483" s="74">
        <f>VLOOKUP($C$483,[77]납품수량!$B$3:$AI$200,AI1,FALSE)</f>
        <v>0</v>
      </c>
      <c r="AJ483" s="74">
        <f>VLOOKUP($C$483,[77]납품수량!$B$3:$AI$200,AJ1,FALSE)</f>
        <v>0</v>
      </c>
      <c r="AK483" s="74">
        <f>VLOOKUP($C$483,[77]납품수량!$B$3:$AI$200,AK1,FALSE)</f>
        <v>0</v>
      </c>
      <c r="AL483" s="74">
        <f>SUM(G483:AK483)</f>
        <v>0</v>
      </c>
      <c r="AM483" s="61"/>
      <c r="AN483" s="61"/>
      <c r="AO483" s="61"/>
      <c r="AP483" s="61"/>
      <c r="AQ483" s="61"/>
      <c r="AR483" s="61"/>
      <c r="AS483" s="61"/>
      <c r="AT483" s="61"/>
      <c r="AU483" s="61"/>
      <c r="AV483" s="61"/>
      <c r="AW483" s="61"/>
      <c r="AX483" s="61"/>
      <c r="AY483" s="61"/>
      <c r="AZ483" s="61"/>
      <c r="BA483" s="61"/>
      <c r="BB483" s="61"/>
      <c r="BC483" s="61"/>
      <c r="BD483" s="61"/>
      <c r="BE483" s="61"/>
      <c r="BF483" s="61"/>
      <c r="BG483" s="61"/>
      <c r="BH483" s="61"/>
      <c r="BI483" s="61"/>
      <c r="BJ483" s="61"/>
      <c r="BK483" s="61"/>
      <c r="BL483" s="61"/>
      <c r="BM483" s="61"/>
      <c r="BN483" s="61"/>
      <c r="BO483" s="61"/>
      <c r="BP483" s="61"/>
      <c r="BQ483" s="61"/>
      <c r="BR483" s="61"/>
      <c r="BS483" s="61"/>
      <c r="BT483" s="61"/>
      <c r="BU483" s="61"/>
      <c r="BV483" s="61"/>
      <c r="BW483" s="61"/>
      <c r="BX483" s="61"/>
      <c r="BY483" s="61"/>
      <c r="BZ483" s="61"/>
      <c r="CA483" s="61"/>
      <c r="CB483" s="61"/>
      <c r="CC483" s="61"/>
      <c r="CD483" s="61"/>
      <c r="CE483" s="61"/>
      <c r="CF483" s="61"/>
      <c r="CG483" s="61"/>
      <c r="CH483" s="61"/>
      <c r="CI483" s="61"/>
      <c r="CJ483" s="61"/>
      <c r="CK483" s="61"/>
      <c r="CL483" s="61"/>
      <c r="CM483" s="61"/>
      <c r="CN483" s="61"/>
      <c r="CO483" s="61"/>
      <c r="CP483" s="61"/>
      <c r="CQ483" s="61"/>
      <c r="CR483" s="61"/>
      <c r="CS483" s="61"/>
      <c r="CT483" s="61"/>
      <c r="CU483" s="61"/>
      <c r="CV483" s="61"/>
      <c r="CW483" s="61"/>
      <c r="CX483" s="61"/>
      <c r="CY483" s="61"/>
      <c r="CZ483" s="61"/>
      <c r="DA483" s="61"/>
      <c r="DB483" s="61"/>
    </row>
    <row r="484" spans="1:106" s="58" customFormat="1" ht="16.5" customHeight="1">
      <c r="A484" s="70"/>
      <c r="B484" s="767"/>
      <c r="C484" s="743"/>
      <c r="D484" s="745"/>
      <c r="E484" s="745"/>
      <c r="F484" s="719"/>
      <c r="G484" s="74">
        <f>$F$483*G483</f>
        <v>0</v>
      </c>
      <c r="H484" s="74">
        <f t="shared" ref="H484:AK484" si="241">$F$483*H483</f>
        <v>0</v>
      </c>
      <c r="I484" s="74">
        <f t="shared" si="241"/>
        <v>0</v>
      </c>
      <c r="J484" s="74">
        <f t="shared" si="241"/>
        <v>0</v>
      </c>
      <c r="K484" s="74">
        <f t="shared" si="241"/>
        <v>0</v>
      </c>
      <c r="L484" s="74">
        <f t="shared" si="241"/>
        <v>0</v>
      </c>
      <c r="M484" s="74">
        <f t="shared" si="241"/>
        <v>0</v>
      </c>
      <c r="N484" s="74">
        <f t="shared" si="241"/>
        <v>0</v>
      </c>
      <c r="O484" s="74">
        <f t="shared" si="241"/>
        <v>0</v>
      </c>
      <c r="P484" s="74">
        <f t="shared" si="241"/>
        <v>0</v>
      </c>
      <c r="Q484" s="74">
        <f t="shared" si="241"/>
        <v>0</v>
      </c>
      <c r="R484" s="74">
        <f t="shared" si="241"/>
        <v>0</v>
      </c>
      <c r="S484" s="74">
        <f t="shared" si="241"/>
        <v>0</v>
      </c>
      <c r="T484" s="74">
        <f t="shared" si="241"/>
        <v>0</v>
      </c>
      <c r="U484" s="74">
        <f t="shared" si="241"/>
        <v>0</v>
      </c>
      <c r="V484" s="74">
        <f t="shared" si="241"/>
        <v>0</v>
      </c>
      <c r="W484" s="74">
        <f t="shared" si="241"/>
        <v>0</v>
      </c>
      <c r="X484" s="74">
        <f t="shared" si="241"/>
        <v>0</v>
      </c>
      <c r="Y484" s="74">
        <f t="shared" si="241"/>
        <v>0</v>
      </c>
      <c r="Z484" s="74">
        <f t="shared" si="241"/>
        <v>0</v>
      </c>
      <c r="AA484" s="74">
        <f t="shared" si="241"/>
        <v>0</v>
      </c>
      <c r="AB484" s="74">
        <f t="shared" si="241"/>
        <v>0</v>
      </c>
      <c r="AC484" s="74">
        <f t="shared" si="241"/>
        <v>0</v>
      </c>
      <c r="AD484" s="74">
        <f t="shared" si="241"/>
        <v>0</v>
      </c>
      <c r="AE484" s="74">
        <f t="shared" si="241"/>
        <v>0</v>
      </c>
      <c r="AF484" s="74">
        <f t="shared" si="241"/>
        <v>0</v>
      </c>
      <c r="AG484" s="74">
        <f t="shared" si="241"/>
        <v>0</v>
      </c>
      <c r="AH484" s="74">
        <f t="shared" si="241"/>
        <v>0</v>
      </c>
      <c r="AI484" s="74">
        <f t="shared" si="241"/>
        <v>0</v>
      </c>
      <c r="AJ484" s="74">
        <f t="shared" si="241"/>
        <v>0</v>
      </c>
      <c r="AK484" s="74">
        <f t="shared" si="241"/>
        <v>0</v>
      </c>
      <c r="AL484" s="74">
        <f>F483*AL483</f>
        <v>0</v>
      </c>
      <c r="AM484" s="61"/>
      <c r="AN484" s="61"/>
      <c r="AO484" s="61"/>
      <c r="AP484" s="61"/>
      <c r="AQ484" s="61"/>
      <c r="AR484" s="61"/>
      <c r="AS484" s="61"/>
      <c r="AT484" s="61"/>
      <c r="AU484" s="61"/>
      <c r="AV484" s="61"/>
      <c r="AW484" s="61"/>
      <c r="AX484" s="61"/>
      <c r="AY484" s="61"/>
      <c r="AZ484" s="61"/>
      <c r="BA484" s="61"/>
      <c r="BB484" s="61"/>
      <c r="BC484" s="61"/>
      <c r="BD484" s="61"/>
      <c r="BE484" s="61"/>
      <c r="BF484" s="61"/>
      <c r="BG484" s="61"/>
      <c r="BH484" s="61"/>
      <c r="BI484" s="61"/>
      <c r="BJ484" s="61"/>
      <c r="BK484" s="61"/>
      <c r="BL484" s="61"/>
      <c r="BM484" s="61"/>
      <c r="BN484" s="61"/>
      <c r="BO484" s="61"/>
      <c r="BP484" s="61"/>
      <c r="BQ484" s="61"/>
      <c r="BR484" s="61"/>
      <c r="BS484" s="61"/>
      <c r="BT484" s="61"/>
      <c r="BU484" s="61"/>
      <c r="BV484" s="61"/>
      <c r="BW484" s="61"/>
      <c r="BX484" s="61"/>
      <c r="BY484" s="61"/>
      <c r="BZ484" s="61"/>
      <c r="CA484" s="61"/>
      <c r="CB484" s="61"/>
      <c r="CC484" s="61"/>
      <c r="CD484" s="61"/>
      <c r="CE484" s="61"/>
      <c r="CF484" s="61"/>
      <c r="CG484" s="61"/>
      <c r="CH484" s="61"/>
      <c r="CI484" s="61"/>
      <c r="CJ484" s="61"/>
      <c r="CK484" s="61"/>
      <c r="CL484" s="61"/>
      <c r="CM484" s="61"/>
      <c r="CN484" s="61"/>
      <c r="CO484" s="61"/>
      <c r="CP484" s="61"/>
      <c r="CQ484" s="61"/>
      <c r="CR484" s="61"/>
      <c r="CS484" s="61"/>
      <c r="CT484" s="61"/>
      <c r="CU484" s="61"/>
      <c r="CV484" s="61"/>
      <c r="CW484" s="61"/>
      <c r="CX484" s="61"/>
      <c r="CY484" s="61"/>
      <c r="CZ484" s="61"/>
      <c r="DA484" s="61"/>
      <c r="DB484" s="61"/>
    </row>
    <row r="485" spans="1:106" s="58" customFormat="1" ht="16.5" customHeight="1">
      <c r="A485" s="70" t="s">
        <v>425</v>
      </c>
      <c r="B485" s="767"/>
      <c r="C485" s="738" t="s">
        <v>40</v>
      </c>
      <c r="D485" s="740" t="str">
        <f>[76]납품수량!C140</f>
        <v>REINFORCEMENT GLASS</v>
      </c>
      <c r="E485" s="740" t="str">
        <f>[76]납품수량!D140</f>
        <v>DC100 REINF</v>
      </c>
      <c r="F485" s="718">
        <f>VLOOKUP(C485,'[72]납품수량(영업)'!$C$3:$F$260,4,FALSE)</f>
        <v>0</v>
      </c>
      <c r="G485" s="74">
        <f>VLOOKUP($C$485,[77]납품수량!$B$3:$AI$200,G1,FALSE)</f>
        <v>0</v>
      </c>
      <c r="H485" s="74">
        <f>VLOOKUP($C$485,[77]납품수량!$B$3:$AI$200,H1,FALSE)</f>
        <v>0</v>
      </c>
      <c r="I485" s="74">
        <f>VLOOKUP($C$485,[77]납품수량!$B$3:$AI$200,I1,FALSE)</f>
        <v>0</v>
      </c>
      <c r="J485" s="74">
        <f>VLOOKUP($C$485,[77]납품수량!$B$3:$AI$200,J1,FALSE)</f>
        <v>0</v>
      </c>
      <c r="K485" s="74">
        <f>VLOOKUP($C$485,[77]납품수량!$B$3:$AI$200,K1,FALSE)</f>
        <v>0</v>
      </c>
      <c r="L485" s="74">
        <f>VLOOKUP($C$485,[77]납품수량!$B$3:$AI$200,L1,FALSE)</f>
        <v>0</v>
      </c>
      <c r="M485" s="74">
        <f>VLOOKUP($C$485,[77]납품수량!$B$3:$AI$200,M1,FALSE)</f>
        <v>0</v>
      </c>
      <c r="N485" s="74">
        <f>VLOOKUP($C$485,[77]납품수량!$B$3:$AI$200,N1,FALSE)</f>
        <v>0</v>
      </c>
      <c r="O485" s="74">
        <f>VLOOKUP($C$485,[77]납품수량!$B$3:$AI$200,O1,FALSE)</f>
        <v>0</v>
      </c>
      <c r="P485" s="74">
        <f>VLOOKUP($C$485,[77]납품수량!$B$3:$AI$200,P1,FALSE)</f>
        <v>0</v>
      </c>
      <c r="Q485" s="74">
        <f>VLOOKUP($C$485,[77]납품수량!$B$3:$AI$200,Q1,FALSE)</f>
        <v>0</v>
      </c>
      <c r="R485" s="74">
        <f>VLOOKUP($C$485,[77]납품수량!$B$3:$AI$200,R1,FALSE)</f>
        <v>0</v>
      </c>
      <c r="S485" s="74">
        <f>VLOOKUP($C$485,[77]납품수량!$B$3:$AI$200,S1,FALSE)</f>
        <v>0</v>
      </c>
      <c r="T485" s="74">
        <f>VLOOKUP($C$485,[77]납품수량!$B$3:$AI$200,T1,FALSE)</f>
        <v>0</v>
      </c>
      <c r="U485" s="74">
        <f>VLOOKUP($C$485,[77]납품수량!$B$3:$AI$200,U1,FALSE)</f>
        <v>0</v>
      </c>
      <c r="V485" s="74">
        <f>VLOOKUP($C$485,[77]납품수량!$B$3:$AI$200,V1,FALSE)</f>
        <v>0</v>
      </c>
      <c r="W485" s="74">
        <f>VLOOKUP($C$485,[77]납품수량!$B$3:$AI$200,W1,FALSE)</f>
        <v>0</v>
      </c>
      <c r="X485" s="74">
        <f>VLOOKUP($C$485,[77]납품수량!$B$3:$AI$200,X1,FALSE)</f>
        <v>0</v>
      </c>
      <c r="Y485" s="74">
        <f>VLOOKUP($C$485,[77]납품수량!$B$3:$AI$200,Y1,FALSE)</f>
        <v>0</v>
      </c>
      <c r="Z485" s="74">
        <f>VLOOKUP($C$485,[77]납품수량!$B$3:$AI$200,Z1,FALSE)</f>
        <v>0</v>
      </c>
      <c r="AA485" s="74">
        <f>VLOOKUP($C$485,[77]납품수량!$B$3:$AI$200,AA1,FALSE)</f>
        <v>0</v>
      </c>
      <c r="AB485" s="74">
        <f>VLOOKUP($C$485,[77]납품수량!$B$3:$AI$200,AB1,FALSE)</f>
        <v>0</v>
      </c>
      <c r="AC485" s="74">
        <f>VLOOKUP($C$485,[77]납품수량!$B$3:$AI$200,AC1,FALSE)</f>
        <v>0</v>
      </c>
      <c r="AD485" s="74">
        <f>VLOOKUP($C$485,[77]납품수량!$B$3:$AI$200,AD1,FALSE)</f>
        <v>0</v>
      </c>
      <c r="AE485" s="74">
        <f>VLOOKUP($C$485,[77]납품수량!$B$3:$AI$200,AE1,FALSE)</f>
        <v>0</v>
      </c>
      <c r="AF485" s="74">
        <f>VLOOKUP($C$485,[77]납품수량!$B$3:$AI$200,AF1,FALSE)</f>
        <v>0</v>
      </c>
      <c r="AG485" s="74">
        <f>VLOOKUP($C$485,[77]납품수량!$B$3:$AI$200,AG1,FALSE)</f>
        <v>0</v>
      </c>
      <c r="AH485" s="74">
        <f>VLOOKUP($C$485,[77]납품수량!$B$3:$AI$200,AH1,FALSE)</f>
        <v>0</v>
      </c>
      <c r="AI485" s="74">
        <f>VLOOKUP($C$485,[77]납품수량!$B$3:$AI$200,AI1,FALSE)</f>
        <v>0</v>
      </c>
      <c r="AJ485" s="74">
        <f>VLOOKUP($C$485,[77]납품수량!$B$3:$AI$200,AJ1,FALSE)</f>
        <v>0</v>
      </c>
      <c r="AK485" s="74">
        <f>VLOOKUP($C$485,[77]납품수량!$B$3:$AI$200,AK1,FALSE)</f>
        <v>0</v>
      </c>
      <c r="AL485" s="74">
        <f>SUM(G485:AK485)</f>
        <v>0</v>
      </c>
      <c r="AM485" s="61"/>
      <c r="AN485" s="61"/>
      <c r="AO485" s="61"/>
      <c r="AP485" s="61"/>
      <c r="AQ485" s="61"/>
      <c r="AR485" s="61"/>
      <c r="AS485" s="61"/>
      <c r="AT485" s="61"/>
      <c r="AU485" s="61"/>
      <c r="AV485" s="61"/>
      <c r="AW485" s="61"/>
      <c r="AX485" s="61"/>
      <c r="AY485" s="61"/>
      <c r="AZ485" s="61"/>
      <c r="BA485" s="61"/>
      <c r="BB485" s="61"/>
      <c r="BC485" s="61"/>
      <c r="BD485" s="61"/>
      <c r="BE485" s="61"/>
      <c r="BF485" s="61"/>
      <c r="BG485" s="61"/>
      <c r="BH485" s="61"/>
      <c r="BI485" s="61"/>
      <c r="BJ485" s="61"/>
      <c r="BK485" s="61"/>
      <c r="BL485" s="61"/>
      <c r="BM485" s="61"/>
      <c r="BN485" s="61"/>
      <c r="BO485" s="61"/>
      <c r="BP485" s="61"/>
      <c r="BQ485" s="61"/>
      <c r="BR485" s="61"/>
      <c r="BS485" s="61"/>
      <c r="BT485" s="61"/>
      <c r="BU485" s="61"/>
      <c r="BV485" s="61"/>
      <c r="BW485" s="61"/>
      <c r="BX485" s="61"/>
      <c r="BY485" s="61"/>
      <c r="BZ485" s="61"/>
      <c r="CA485" s="61"/>
      <c r="CB485" s="61"/>
      <c r="CC485" s="61"/>
      <c r="CD485" s="61"/>
      <c r="CE485" s="61"/>
      <c r="CF485" s="61"/>
      <c r="CG485" s="61"/>
      <c r="CH485" s="61"/>
      <c r="CI485" s="61"/>
      <c r="CJ485" s="61"/>
      <c r="CK485" s="61"/>
      <c r="CL485" s="61"/>
      <c r="CM485" s="61"/>
      <c r="CN485" s="61"/>
      <c r="CO485" s="61"/>
      <c r="CP485" s="61"/>
      <c r="CQ485" s="61"/>
      <c r="CR485" s="61"/>
      <c r="CS485" s="61"/>
      <c r="CT485" s="61"/>
      <c r="CU485" s="61"/>
      <c r="CV485" s="61"/>
      <c r="CW485" s="61"/>
      <c r="CX485" s="61"/>
      <c r="CY485" s="61"/>
      <c r="CZ485" s="61"/>
      <c r="DA485" s="61"/>
      <c r="DB485" s="61"/>
    </row>
    <row r="486" spans="1:106" s="58" customFormat="1" ht="16.5" customHeight="1">
      <c r="A486" s="70"/>
      <c r="B486" s="767"/>
      <c r="C486" s="739"/>
      <c r="D486" s="741"/>
      <c r="E486" s="741"/>
      <c r="F486" s="719"/>
      <c r="G486" s="74">
        <f>$F$485*G485</f>
        <v>0</v>
      </c>
      <c r="H486" s="74">
        <f t="shared" ref="H486:AK486" si="242">$F$485*H485</f>
        <v>0</v>
      </c>
      <c r="I486" s="74">
        <f t="shared" si="242"/>
        <v>0</v>
      </c>
      <c r="J486" s="74">
        <f t="shared" si="242"/>
        <v>0</v>
      </c>
      <c r="K486" s="74">
        <f t="shared" si="242"/>
        <v>0</v>
      </c>
      <c r="L486" s="74">
        <f t="shared" si="242"/>
        <v>0</v>
      </c>
      <c r="M486" s="74">
        <f t="shared" si="242"/>
        <v>0</v>
      </c>
      <c r="N486" s="74">
        <f t="shared" si="242"/>
        <v>0</v>
      </c>
      <c r="O486" s="74">
        <f t="shared" si="242"/>
        <v>0</v>
      </c>
      <c r="P486" s="74">
        <f t="shared" si="242"/>
        <v>0</v>
      </c>
      <c r="Q486" s="74">
        <f t="shared" si="242"/>
        <v>0</v>
      </c>
      <c r="R486" s="74">
        <f t="shared" si="242"/>
        <v>0</v>
      </c>
      <c r="S486" s="74">
        <f t="shared" si="242"/>
        <v>0</v>
      </c>
      <c r="T486" s="74">
        <f t="shared" si="242"/>
        <v>0</v>
      </c>
      <c r="U486" s="74">
        <f t="shared" si="242"/>
        <v>0</v>
      </c>
      <c r="V486" s="74">
        <f t="shared" si="242"/>
        <v>0</v>
      </c>
      <c r="W486" s="74">
        <f t="shared" si="242"/>
        <v>0</v>
      </c>
      <c r="X486" s="74">
        <f t="shared" si="242"/>
        <v>0</v>
      </c>
      <c r="Y486" s="74">
        <f t="shared" si="242"/>
        <v>0</v>
      </c>
      <c r="Z486" s="74">
        <f t="shared" si="242"/>
        <v>0</v>
      </c>
      <c r="AA486" s="74">
        <f t="shared" si="242"/>
        <v>0</v>
      </c>
      <c r="AB486" s="74">
        <f t="shared" si="242"/>
        <v>0</v>
      </c>
      <c r="AC486" s="74">
        <f t="shared" si="242"/>
        <v>0</v>
      </c>
      <c r="AD486" s="74">
        <f t="shared" si="242"/>
        <v>0</v>
      </c>
      <c r="AE486" s="74">
        <f t="shared" si="242"/>
        <v>0</v>
      </c>
      <c r="AF486" s="74">
        <f t="shared" si="242"/>
        <v>0</v>
      </c>
      <c r="AG486" s="74">
        <f t="shared" si="242"/>
        <v>0</v>
      </c>
      <c r="AH486" s="74">
        <f t="shared" si="242"/>
        <v>0</v>
      </c>
      <c r="AI486" s="74">
        <f t="shared" si="242"/>
        <v>0</v>
      </c>
      <c r="AJ486" s="74">
        <f t="shared" si="242"/>
        <v>0</v>
      </c>
      <c r="AK486" s="74">
        <f t="shared" si="242"/>
        <v>0</v>
      </c>
      <c r="AL486" s="74">
        <f>F485*AL485</f>
        <v>0</v>
      </c>
      <c r="AM486" s="61"/>
      <c r="AN486" s="61"/>
      <c r="AO486" s="61"/>
      <c r="AP486" s="61"/>
      <c r="AQ486" s="61"/>
      <c r="AR486" s="61"/>
      <c r="AS486" s="61"/>
      <c r="AT486" s="61"/>
      <c r="AU486" s="61"/>
      <c r="AV486" s="61"/>
      <c r="AW486" s="61"/>
      <c r="AX486" s="61"/>
      <c r="AY486" s="61"/>
      <c r="AZ486" s="61"/>
      <c r="BA486" s="61"/>
      <c r="BB486" s="61"/>
      <c r="BC486" s="61"/>
      <c r="BD486" s="61"/>
      <c r="BE486" s="61"/>
      <c r="BF486" s="61"/>
      <c r="BG486" s="61"/>
      <c r="BH486" s="61"/>
      <c r="BI486" s="61"/>
      <c r="BJ486" s="61"/>
      <c r="BK486" s="61"/>
      <c r="BL486" s="61"/>
      <c r="BM486" s="61"/>
      <c r="BN486" s="61"/>
      <c r="BO486" s="61"/>
      <c r="BP486" s="61"/>
      <c r="BQ486" s="61"/>
      <c r="BR486" s="61"/>
      <c r="BS486" s="61"/>
      <c r="BT486" s="61"/>
      <c r="BU486" s="61"/>
      <c r="BV486" s="61"/>
      <c r="BW486" s="61"/>
      <c r="BX486" s="61"/>
      <c r="BY486" s="61"/>
      <c r="BZ486" s="61"/>
      <c r="CA486" s="61"/>
      <c r="CB486" s="61"/>
      <c r="CC486" s="61"/>
      <c r="CD486" s="61"/>
      <c r="CE486" s="61"/>
      <c r="CF486" s="61"/>
      <c r="CG486" s="61"/>
      <c r="CH486" s="61"/>
      <c r="CI486" s="61"/>
      <c r="CJ486" s="61"/>
      <c r="CK486" s="61"/>
      <c r="CL486" s="61"/>
      <c r="CM486" s="61"/>
      <c r="CN486" s="61"/>
      <c r="CO486" s="61"/>
      <c r="CP486" s="61"/>
      <c r="CQ486" s="61"/>
      <c r="CR486" s="61"/>
      <c r="CS486" s="61"/>
      <c r="CT486" s="61"/>
      <c r="CU486" s="61"/>
      <c r="CV486" s="61"/>
      <c r="CW486" s="61"/>
      <c r="CX486" s="61"/>
      <c r="CY486" s="61"/>
      <c r="CZ486" s="61"/>
      <c r="DA486" s="61"/>
      <c r="DB486" s="61"/>
    </row>
    <row r="487" spans="1:106" s="58" customFormat="1" ht="16.5" customHeight="1">
      <c r="A487" s="70" t="s">
        <v>425</v>
      </c>
      <c r="B487" s="767"/>
      <c r="C487" s="738" t="s">
        <v>81</v>
      </c>
      <c r="D487" s="740" t="str">
        <f>[76]납품수량!C141</f>
        <v>REINFORCEMENT GLASS</v>
      </c>
      <c r="E487" s="740" t="str">
        <f>[76]납품수량!D141</f>
        <v>MD REINF</v>
      </c>
      <c r="F487" s="718">
        <f>VLOOKUP(C487,'[72]납품수량(영업)'!$C$3:$F$260,4,FALSE)</f>
        <v>0</v>
      </c>
      <c r="G487" s="74">
        <f>VLOOKUP($C$487,[77]납품수량!$B$3:$AI$200,G1,FALSE)</f>
        <v>0</v>
      </c>
      <c r="H487" s="74">
        <f>VLOOKUP($C$487,[77]납품수량!$B$3:$AI$200,H1,FALSE)</f>
        <v>0</v>
      </c>
      <c r="I487" s="74">
        <f>VLOOKUP($C$487,[77]납품수량!$B$3:$AI$200,I1,FALSE)</f>
        <v>0</v>
      </c>
      <c r="J487" s="74">
        <f>VLOOKUP($C$487,[77]납품수량!$B$3:$AI$200,J1,FALSE)</f>
        <v>0</v>
      </c>
      <c r="K487" s="74">
        <f>VLOOKUP($C$487,[77]납품수량!$B$3:$AI$200,K1,FALSE)</f>
        <v>0</v>
      </c>
      <c r="L487" s="74">
        <f>VLOOKUP($C$487,[77]납품수량!$B$3:$AI$200,L1,FALSE)</f>
        <v>0</v>
      </c>
      <c r="M487" s="74">
        <f>VLOOKUP($C$487,[77]납품수량!$B$3:$AI$200,M1,FALSE)</f>
        <v>0</v>
      </c>
      <c r="N487" s="74">
        <f>VLOOKUP($C$487,[77]납품수량!$B$3:$AI$200,N1,FALSE)</f>
        <v>0</v>
      </c>
      <c r="O487" s="74">
        <f>VLOOKUP($C$487,[77]납품수량!$B$3:$AI$200,O1,FALSE)</f>
        <v>0</v>
      </c>
      <c r="P487" s="74">
        <f>VLOOKUP($C$487,[77]납품수량!$B$3:$AI$200,P1,FALSE)</f>
        <v>0</v>
      </c>
      <c r="Q487" s="74">
        <f>VLOOKUP($C$487,[77]납품수량!$B$3:$AI$200,Q1,FALSE)</f>
        <v>0</v>
      </c>
      <c r="R487" s="74">
        <f>VLOOKUP($C$487,[77]납품수량!$B$3:$AI$200,R1,FALSE)</f>
        <v>0</v>
      </c>
      <c r="S487" s="74">
        <f>VLOOKUP($C$487,[77]납품수량!$B$3:$AI$200,S1,FALSE)</f>
        <v>0</v>
      </c>
      <c r="T487" s="74">
        <f>VLOOKUP($C$487,[77]납품수량!$B$3:$AI$200,T1,FALSE)</f>
        <v>0</v>
      </c>
      <c r="U487" s="74">
        <f>VLOOKUP($C$487,[77]납품수량!$B$3:$AI$200,U1,FALSE)</f>
        <v>0</v>
      </c>
      <c r="V487" s="74">
        <f>VLOOKUP($C$487,[77]납품수량!$B$3:$AI$200,V1,FALSE)</f>
        <v>0</v>
      </c>
      <c r="W487" s="74">
        <f>VLOOKUP($C$487,[77]납품수량!$B$3:$AI$200,W1,FALSE)</f>
        <v>0</v>
      </c>
      <c r="X487" s="74">
        <f>VLOOKUP($C$487,[77]납품수량!$B$3:$AI$200,X1,FALSE)</f>
        <v>0</v>
      </c>
      <c r="Y487" s="74">
        <f>VLOOKUP($C$487,[77]납품수량!$B$3:$AI$200,Y1,FALSE)</f>
        <v>0</v>
      </c>
      <c r="Z487" s="74">
        <f>VLOOKUP($C$487,[77]납품수량!$B$3:$AI$200,Z1,FALSE)</f>
        <v>0</v>
      </c>
      <c r="AA487" s="74">
        <f>VLOOKUP($C$487,[77]납품수량!$B$3:$AI$200,AA1,FALSE)</f>
        <v>0</v>
      </c>
      <c r="AB487" s="74">
        <f>VLOOKUP($C$487,[77]납품수량!$B$3:$AI$200,AB1,FALSE)</f>
        <v>0</v>
      </c>
      <c r="AC487" s="74">
        <f>VLOOKUP($C$487,[77]납품수량!$B$3:$AI$200,AC1,FALSE)</f>
        <v>0</v>
      </c>
      <c r="AD487" s="74">
        <f>VLOOKUP($C$487,[77]납품수량!$B$3:$AI$200,AD1,FALSE)</f>
        <v>0</v>
      </c>
      <c r="AE487" s="74">
        <f>VLOOKUP($C$487,[77]납품수량!$B$3:$AI$200,AE1,FALSE)</f>
        <v>0</v>
      </c>
      <c r="AF487" s="74">
        <f>VLOOKUP($C$487,[77]납품수량!$B$3:$AI$200,AF1,FALSE)</f>
        <v>0</v>
      </c>
      <c r="AG487" s="74">
        <f>VLOOKUP($C$487,[77]납품수량!$B$3:$AI$200,AG1,FALSE)</f>
        <v>0</v>
      </c>
      <c r="AH487" s="74">
        <f>VLOOKUP($C$487,[77]납품수량!$B$3:$AI$200,AH1,FALSE)</f>
        <v>0</v>
      </c>
      <c r="AI487" s="74">
        <f>VLOOKUP($C$487,[77]납품수량!$B$3:$AI$200,AI1,FALSE)</f>
        <v>0</v>
      </c>
      <c r="AJ487" s="74">
        <f>VLOOKUP($C$487,[77]납품수량!$B$3:$AI$200,AJ1,FALSE)</f>
        <v>0</v>
      </c>
      <c r="AK487" s="74">
        <f>VLOOKUP($C$487,[77]납품수량!$B$3:$AI$200,AK1,FALSE)</f>
        <v>0</v>
      </c>
      <c r="AL487" s="74">
        <f>SUM(G487:AK487)</f>
        <v>0</v>
      </c>
      <c r="AM487" s="61"/>
      <c r="AN487" s="61"/>
      <c r="AO487" s="61"/>
      <c r="AP487" s="61"/>
      <c r="AQ487" s="61"/>
      <c r="AR487" s="61"/>
      <c r="AS487" s="61"/>
      <c r="AT487" s="61"/>
      <c r="AU487" s="61"/>
      <c r="AV487" s="61"/>
      <c r="AW487" s="61"/>
      <c r="AX487" s="61"/>
      <c r="AY487" s="61"/>
      <c r="AZ487" s="61"/>
      <c r="BA487" s="61"/>
      <c r="BB487" s="61"/>
      <c r="BC487" s="61"/>
      <c r="BD487" s="61"/>
      <c r="BE487" s="61"/>
      <c r="BF487" s="61"/>
      <c r="BG487" s="61"/>
      <c r="BH487" s="61"/>
      <c r="BI487" s="61"/>
      <c r="BJ487" s="61"/>
      <c r="BK487" s="61"/>
      <c r="BL487" s="61"/>
      <c r="BM487" s="61"/>
      <c r="BN487" s="61"/>
      <c r="BO487" s="61"/>
      <c r="BP487" s="61"/>
      <c r="BQ487" s="61"/>
      <c r="BR487" s="61"/>
      <c r="BS487" s="61"/>
      <c r="BT487" s="61"/>
      <c r="BU487" s="61"/>
      <c r="BV487" s="61"/>
      <c r="BW487" s="61"/>
      <c r="BX487" s="61"/>
      <c r="BY487" s="61"/>
      <c r="BZ487" s="61"/>
      <c r="CA487" s="61"/>
      <c r="CB487" s="61"/>
      <c r="CC487" s="61"/>
      <c r="CD487" s="61"/>
      <c r="CE487" s="61"/>
      <c r="CF487" s="61"/>
      <c r="CG487" s="61"/>
      <c r="CH487" s="61"/>
      <c r="CI487" s="61"/>
      <c r="CJ487" s="61"/>
      <c r="CK487" s="61"/>
      <c r="CL487" s="61"/>
      <c r="CM487" s="61"/>
      <c r="CN487" s="61"/>
      <c r="CO487" s="61"/>
      <c r="CP487" s="61"/>
      <c r="CQ487" s="61"/>
      <c r="CR487" s="61"/>
      <c r="CS487" s="61"/>
      <c r="CT487" s="61"/>
      <c r="CU487" s="61"/>
      <c r="CV487" s="61"/>
      <c r="CW487" s="61"/>
      <c r="CX487" s="61"/>
      <c r="CY487" s="61"/>
      <c r="CZ487" s="61"/>
      <c r="DA487" s="61"/>
      <c r="DB487" s="61"/>
    </row>
    <row r="488" spans="1:106" s="58" customFormat="1" ht="16.5" customHeight="1">
      <c r="A488" s="70"/>
      <c r="B488" s="767"/>
      <c r="C488" s="739"/>
      <c r="D488" s="741"/>
      <c r="E488" s="741"/>
      <c r="F488" s="719"/>
      <c r="G488" s="74">
        <f>$F$487*G487</f>
        <v>0</v>
      </c>
      <c r="H488" s="74">
        <f t="shared" ref="H488:AK488" si="243">$F$487*H487</f>
        <v>0</v>
      </c>
      <c r="I488" s="74">
        <f t="shared" si="243"/>
        <v>0</v>
      </c>
      <c r="J488" s="74">
        <f t="shared" si="243"/>
        <v>0</v>
      </c>
      <c r="K488" s="74">
        <f t="shared" si="243"/>
        <v>0</v>
      </c>
      <c r="L488" s="74">
        <f t="shared" si="243"/>
        <v>0</v>
      </c>
      <c r="M488" s="74">
        <f t="shared" si="243"/>
        <v>0</v>
      </c>
      <c r="N488" s="74">
        <f t="shared" si="243"/>
        <v>0</v>
      </c>
      <c r="O488" s="74">
        <f t="shared" si="243"/>
        <v>0</v>
      </c>
      <c r="P488" s="74">
        <f t="shared" si="243"/>
        <v>0</v>
      </c>
      <c r="Q488" s="74">
        <f t="shared" si="243"/>
        <v>0</v>
      </c>
      <c r="R488" s="74">
        <f t="shared" si="243"/>
        <v>0</v>
      </c>
      <c r="S488" s="74">
        <f t="shared" si="243"/>
        <v>0</v>
      </c>
      <c r="T488" s="74">
        <f t="shared" si="243"/>
        <v>0</v>
      </c>
      <c r="U488" s="74">
        <f t="shared" si="243"/>
        <v>0</v>
      </c>
      <c r="V488" s="74">
        <f t="shared" si="243"/>
        <v>0</v>
      </c>
      <c r="W488" s="74">
        <f t="shared" si="243"/>
        <v>0</v>
      </c>
      <c r="X488" s="74">
        <f t="shared" si="243"/>
        <v>0</v>
      </c>
      <c r="Y488" s="74">
        <f t="shared" si="243"/>
        <v>0</v>
      </c>
      <c r="Z488" s="74">
        <f t="shared" si="243"/>
        <v>0</v>
      </c>
      <c r="AA488" s="74">
        <f t="shared" si="243"/>
        <v>0</v>
      </c>
      <c r="AB488" s="74">
        <f t="shared" si="243"/>
        <v>0</v>
      </c>
      <c r="AC488" s="74">
        <f t="shared" si="243"/>
        <v>0</v>
      </c>
      <c r="AD488" s="74">
        <f t="shared" si="243"/>
        <v>0</v>
      </c>
      <c r="AE488" s="74">
        <f t="shared" si="243"/>
        <v>0</v>
      </c>
      <c r="AF488" s="74">
        <f t="shared" si="243"/>
        <v>0</v>
      </c>
      <c r="AG488" s="74">
        <f t="shared" si="243"/>
        <v>0</v>
      </c>
      <c r="AH488" s="74">
        <f t="shared" si="243"/>
        <v>0</v>
      </c>
      <c r="AI488" s="74">
        <f t="shared" si="243"/>
        <v>0</v>
      </c>
      <c r="AJ488" s="74">
        <f t="shared" si="243"/>
        <v>0</v>
      </c>
      <c r="AK488" s="74">
        <f t="shared" si="243"/>
        <v>0</v>
      </c>
      <c r="AL488" s="74">
        <f>F487*AL487</f>
        <v>0</v>
      </c>
      <c r="AM488" s="61"/>
      <c r="AN488" s="61"/>
      <c r="AO488" s="61"/>
      <c r="AP488" s="61"/>
      <c r="AQ488" s="61"/>
      <c r="AR488" s="61"/>
      <c r="AS488" s="61"/>
      <c r="AT488" s="61"/>
      <c r="AU488" s="61"/>
      <c r="AV488" s="61"/>
      <c r="AW488" s="61"/>
      <c r="AX488" s="61"/>
      <c r="AY488" s="61"/>
      <c r="AZ488" s="61"/>
      <c r="BA488" s="61"/>
      <c r="BB488" s="61"/>
      <c r="BC488" s="61"/>
      <c r="BD488" s="61"/>
      <c r="BE488" s="61"/>
      <c r="BF488" s="61"/>
      <c r="BG488" s="61"/>
      <c r="BH488" s="61"/>
      <c r="BI488" s="61"/>
      <c r="BJ488" s="61"/>
      <c r="BK488" s="61"/>
      <c r="BL488" s="61"/>
      <c r="BM488" s="61"/>
      <c r="BN488" s="61"/>
      <c r="BO488" s="61"/>
      <c r="BP488" s="61"/>
      <c r="BQ488" s="61"/>
      <c r="BR488" s="61"/>
      <c r="BS488" s="61"/>
      <c r="BT488" s="61"/>
      <c r="BU488" s="61"/>
      <c r="BV488" s="61"/>
      <c r="BW488" s="61"/>
      <c r="BX488" s="61"/>
      <c r="BY488" s="61"/>
      <c r="BZ488" s="61"/>
      <c r="CA488" s="61"/>
      <c r="CB488" s="61"/>
      <c r="CC488" s="61"/>
      <c r="CD488" s="61"/>
      <c r="CE488" s="61"/>
      <c r="CF488" s="61"/>
      <c r="CG488" s="61"/>
      <c r="CH488" s="61"/>
      <c r="CI488" s="61"/>
      <c r="CJ488" s="61"/>
      <c r="CK488" s="61"/>
      <c r="CL488" s="61"/>
      <c r="CM488" s="61"/>
      <c r="CN488" s="61"/>
      <c r="CO488" s="61"/>
      <c r="CP488" s="61"/>
      <c r="CQ488" s="61"/>
      <c r="CR488" s="61"/>
      <c r="CS488" s="61"/>
      <c r="CT488" s="61"/>
      <c r="CU488" s="61"/>
      <c r="CV488" s="61"/>
      <c r="CW488" s="61"/>
      <c r="CX488" s="61"/>
      <c r="CY488" s="61"/>
      <c r="CZ488" s="61"/>
      <c r="DA488" s="61"/>
      <c r="DB488" s="61"/>
    </row>
    <row r="489" spans="1:106" s="58" customFormat="1" ht="16.5" customHeight="1">
      <c r="A489" s="70" t="s">
        <v>425</v>
      </c>
      <c r="B489" s="767"/>
      <c r="C489" s="738" t="s">
        <v>83</v>
      </c>
      <c r="D489" s="740" t="str">
        <f>[76]납품수량!C142</f>
        <v>GLASS REINFORCEMENT ASSY</v>
      </c>
      <c r="E489" s="740" t="str">
        <f>[76]납품수량!D142</f>
        <v>RP REINF</v>
      </c>
      <c r="F489" s="718">
        <f>VLOOKUP(C489,'[72]납품수량(영업)'!$C$3:$F$260,4,FALSE)</f>
        <v>0</v>
      </c>
      <c r="G489" s="74">
        <f>VLOOKUP($C$489,[77]납품수량!$B$3:$AI$200,G1,FALSE)</f>
        <v>0</v>
      </c>
      <c r="H489" s="74">
        <f>VLOOKUP($C$489,[77]납품수량!$B$3:$AI$200,H1,FALSE)</f>
        <v>0</v>
      </c>
      <c r="I489" s="74">
        <f>VLOOKUP($C$489,[77]납품수량!$B$3:$AI$200,I1,FALSE)</f>
        <v>0</v>
      </c>
      <c r="J489" s="74">
        <f>VLOOKUP($C$489,[77]납품수량!$B$3:$AI$200,J1,FALSE)</f>
        <v>0</v>
      </c>
      <c r="K489" s="74">
        <f>VLOOKUP($C$489,[77]납품수량!$B$3:$AI$200,K1,FALSE)</f>
        <v>0</v>
      </c>
      <c r="L489" s="74">
        <f>VLOOKUP($C$489,[77]납품수량!$B$3:$AI$200,L1,FALSE)</f>
        <v>0</v>
      </c>
      <c r="M489" s="74">
        <f>VLOOKUP($C$489,[77]납품수량!$B$3:$AI$200,M1,FALSE)</f>
        <v>0</v>
      </c>
      <c r="N489" s="74">
        <f>VLOOKUP($C$489,[77]납품수량!$B$3:$AI$200,N1,FALSE)</f>
        <v>0</v>
      </c>
      <c r="O489" s="74">
        <f>VLOOKUP($C$489,[77]납품수량!$B$3:$AI$200,O1,FALSE)</f>
        <v>0</v>
      </c>
      <c r="P489" s="74">
        <f>VLOOKUP($C$489,[77]납품수량!$B$3:$AI$200,P1,FALSE)</f>
        <v>0</v>
      </c>
      <c r="Q489" s="74">
        <f>VLOOKUP($C$489,[77]납품수량!$B$3:$AI$200,Q1,FALSE)</f>
        <v>0</v>
      </c>
      <c r="R489" s="74">
        <f>VLOOKUP($C$489,[77]납품수량!$B$3:$AI$200,R1,FALSE)</f>
        <v>0</v>
      </c>
      <c r="S489" s="74">
        <f>VLOOKUP($C$489,[77]납품수량!$B$3:$AI$200,S1,FALSE)</f>
        <v>0</v>
      </c>
      <c r="T489" s="74">
        <f>VLOOKUP($C$489,[77]납품수량!$B$3:$AI$200,T1,FALSE)</f>
        <v>0</v>
      </c>
      <c r="U489" s="74">
        <f>VLOOKUP($C$489,[77]납품수량!$B$3:$AI$200,U1,FALSE)</f>
        <v>0</v>
      </c>
      <c r="V489" s="74">
        <f>VLOOKUP($C$489,[77]납품수량!$B$3:$AI$200,V1,FALSE)</f>
        <v>0</v>
      </c>
      <c r="W489" s="74">
        <f>VLOOKUP($C$489,[77]납품수량!$B$3:$AI$200,W1,FALSE)</f>
        <v>0</v>
      </c>
      <c r="X489" s="74">
        <f>VLOOKUP($C$489,[77]납품수량!$B$3:$AI$200,X1,FALSE)</f>
        <v>0</v>
      </c>
      <c r="Y489" s="74">
        <f>VLOOKUP($C$489,[77]납품수량!$B$3:$AI$200,Y1,FALSE)</f>
        <v>0</v>
      </c>
      <c r="Z489" s="74">
        <f>VLOOKUP($C$489,[77]납품수량!$B$3:$AI$200,Z1,FALSE)</f>
        <v>0</v>
      </c>
      <c r="AA489" s="74">
        <f>VLOOKUP($C$489,[77]납품수량!$B$3:$AI$200,AA1,FALSE)</f>
        <v>0</v>
      </c>
      <c r="AB489" s="74">
        <f>VLOOKUP($C$489,[77]납품수량!$B$3:$AI$200,AB1,FALSE)</f>
        <v>0</v>
      </c>
      <c r="AC489" s="74">
        <f>VLOOKUP($C$489,[77]납품수량!$B$3:$AI$200,AC1,FALSE)</f>
        <v>0</v>
      </c>
      <c r="AD489" s="74">
        <f>VLOOKUP($C$489,[77]납품수량!$B$3:$AI$200,AD1,FALSE)</f>
        <v>0</v>
      </c>
      <c r="AE489" s="74">
        <f>VLOOKUP($C$489,[77]납품수량!$B$3:$AI$200,AE1,FALSE)</f>
        <v>0</v>
      </c>
      <c r="AF489" s="74">
        <f>VLOOKUP($C$489,[77]납품수량!$B$3:$AI$200,AF1,FALSE)</f>
        <v>0</v>
      </c>
      <c r="AG489" s="74">
        <f>VLOOKUP($C$489,[77]납품수량!$B$3:$AI$200,AG1,FALSE)</f>
        <v>0</v>
      </c>
      <c r="AH489" s="74">
        <f>VLOOKUP($C$489,[77]납품수량!$B$3:$AI$200,AH1,FALSE)</f>
        <v>0</v>
      </c>
      <c r="AI489" s="74">
        <f>VLOOKUP($C$489,[77]납품수량!$B$3:$AI$200,AI1,FALSE)</f>
        <v>0</v>
      </c>
      <c r="AJ489" s="74">
        <f>VLOOKUP($C$489,[77]납품수량!$B$3:$AI$200,AJ1,FALSE)</f>
        <v>0</v>
      </c>
      <c r="AK489" s="74">
        <f>VLOOKUP($C$489,[77]납품수량!$B$3:$AI$200,AK1,FALSE)</f>
        <v>0</v>
      </c>
      <c r="AL489" s="74">
        <f>SUM(G489:AK489)</f>
        <v>0</v>
      </c>
      <c r="AM489" s="61"/>
      <c r="AN489" s="61"/>
      <c r="AO489" s="61"/>
      <c r="AP489" s="61"/>
      <c r="AQ489" s="61"/>
      <c r="AR489" s="61"/>
      <c r="AS489" s="61"/>
      <c r="AT489" s="61"/>
      <c r="AU489" s="61"/>
      <c r="AV489" s="61"/>
      <c r="AW489" s="61"/>
      <c r="AX489" s="61"/>
      <c r="AY489" s="61"/>
      <c r="AZ489" s="61"/>
      <c r="BA489" s="61"/>
      <c r="BB489" s="61"/>
      <c r="BC489" s="61"/>
      <c r="BD489" s="61"/>
      <c r="BE489" s="61"/>
      <c r="BF489" s="61"/>
      <c r="BG489" s="61"/>
      <c r="BH489" s="61"/>
      <c r="BI489" s="61"/>
      <c r="BJ489" s="61"/>
      <c r="BK489" s="61"/>
      <c r="BL489" s="61"/>
      <c r="BM489" s="61"/>
      <c r="BN489" s="61"/>
      <c r="BO489" s="61"/>
      <c r="BP489" s="61"/>
      <c r="BQ489" s="61"/>
      <c r="BR489" s="61"/>
      <c r="BS489" s="61"/>
      <c r="BT489" s="61"/>
      <c r="BU489" s="61"/>
      <c r="BV489" s="61"/>
      <c r="BW489" s="61"/>
      <c r="BX489" s="61"/>
      <c r="BY489" s="61"/>
      <c r="BZ489" s="61"/>
      <c r="CA489" s="61"/>
      <c r="CB489" s="61"/>
      <c r="CC489" s="61"/>
      <c r="CD489" s="61"/>
      <c r="CE489" s="61"/>
      <c r="CF489" s="61"/>
      <c r="CG489" s="61"/>
      <c r="CH489" s="61"/>
      <c r="CI489" s="61"/>
      <c r="CJ489" s="61"/>
      <c r="CK489" s="61"/>
      <c r="CL489" s="61"/>
      <c r="CM489" s="61"/>
      <c r="CN489" s="61"/>
      <c r="CO489" s="61"/>
      <c r="CP489" s="61"/>
      <c r="CQ489" s="61"/>
      <c r="CR489" s="61"/>
      <c r="CS489" s="61"/>
      <c r="CT489" s="61"/>
      <c r="CU489" s="61"/>
      <c r="CV489" s="61"/>
      <c r="CW489" s="61"/>
      <c r="CX489" s="61"/>
      <c r="CY489" s="61"/>
      <c r="CZ489" s="61"/>
      <c r="DA489" s="61"/>
      <c r="DB489" s="61"/>
    </row>
    <row r="490" spans="1:106" s="58" customFormat="1" ht="16.5" customHeight="1">
      <c r="A490" s="70"/>
      <c r="B490" s="767"/>
      <c r="C490" s="739"/>
      <c r="D490" s="741"/>
      <c r="E490" s="741"/>
      <c r="F490" s="719"/>
      <c r="G490" s="74">
        <f>$F$489*G489</f>
        <v>0</v>
      </c>
      <c r="H490" s="74">
        <f t="shared" ref="H490:AK490" si="244">$F$489*H489</f>
        <v>0</v>
      </c>
      <c r="I490" s="74">
        <f t="shared" si="244"/>
        <v>0</v>
      </c>
      <c r="J490" s="74">
        <f t="shared" si="244"/>
        <v>0</v>
      </c>
      <c r="K490" s="74">
        <f t="shared" si="244"/>
        <v>0</v>
      </c>
      <c r="L490" s="74">
        <f t="shared" si="244"/>
        <v>0</v>
      </c>
      <c r="M490" s="74">
        <f t="shared" si="244"/>
        <v>0</v>
      </c>
      <c r="N490" s="74">
        <f t="shared" si="244"/>
        <v>0</v>
      </c>
      <c r="O490" s="74">
        <f t="shared" si="244"/>
        <v>0</v>
      </c>
      <c r="P490" s="74">
        <f t="shared" si="244"/>
        <v>0</v>
      </c>
      <c r="Q490" s="74">
        <f t="shared" si="244"/>
        <v>0</v>
      </c>
      <c r="R490" s="74">
        <f t="shared" si="244"/>
        <v>0</v>
      </c>
      <c r="S490" s="74">
        <f t="shared" si="244"/>
        <v>0</v>
      </c>
      <c r="T490" s="74">
        <f t="shared" si="244"/>
        <v>0</v>
      </c>
      <c r="U490" s="74">
        <f t="shared" si="244"/>
        <v>0</v>
      </c>
      <c r="V490" s="74">
        <f t="shared" si="244"/>
        <v>0</v>
      </c>
      <c r="W490" s="74">
        <f t="shared" si="244"/>
        <v>0</v>
      </c>
      <c r="X490" s="74">
        <f t="shared" si="244"/>
        <v>0</v>
      </c>
      <c r="Y490" s="74">
        <f t="shared" si="244"/>
        <v>0</v>
      </c>
      <c r="Z490" s="74">
        <f t="shared" si="244"/>
        <v>0</v>
      </c>
      <c r="AA490" s="74">
        <f t="shared" si="244"/>
        <v>0</v>
      </c>
      <c r="AB490" s="74">
        <f t="shared" si="244"/>
        <v>0</v>
      </c>
      <c r="AC490" s="74">
        <f t="shared" si="244"/>
        <v>0</v>
      </c>
      <c r="AD490" s="74">
        <f t="shared" si="244"/>
        <v>0</v>
      </c>
      <c r="AE490" s="74">
        <f t="shared" si="244"/>
        <v>0</v>
      </c>
      <c r="AF490" s="74">
        <f t="shared" si="244"/>
        <v>0</v>
      </c>
      <c r="AG490" s="74">
        <f t="shared" si="244"/>
        <v>0</v>
      </c>
      <c r="AH490" s="74">
        <f t="shared" si="244"/>
        <v>0</v>
      </c>
      <c r="AI490" s="74">
        <f t="shared" si="244"/>
        <v>0</v>
      </c>
      <c r="AJ490" s="74">
        <f t="shared" si="244"/>
        <v>0</v>
      </c>
      <c r="AK490" s="74">
        <f t="shared" si="244"/>
        <v>0</v>
      </c>
      <c r="AL490" s="74">
        <f>F489*AL489</f>
        <v>0</v>
      </c>
      <c r="AM490" s="61"/>
      <c r="AN490" s="61"/>
      <c r="AO490" s="61"/>
      <c r="AP490" s="61"/>
      <c r="AQ490" s="61"/>
      <c r="AR490" s="61"/>
      <c r="AS490" s="61"/>
      <c r="AT490" s="61"/>
      <c r="AU490" s="61"/>
      <c r="AV490" s="61"/>
      <c r="AW490" s="61"/>
      <c r="AX490" s="61"/>
      <c r="AY490" s="61"/>
      <c r="AZ490" s="61"/>
      <c r="BA490" s="61"/>
      <c r="BB490" s="61"/>
      <c r="BC490" s="61"/>
      <c r="BD490" s="61"/>
      <c r="BE490" s="61"/>
      <c r="BF490" s="61"/>
      <c r="BG490" s="61"/>
      <c r="BH490" s="61"/>
      <c r="BI490" s="61"/>
      <c r="BJ490" s="61"/>
      <c r="BK490" s="61"/>
      <c r="BL490" s="61"/>
      <c r="BM490" s="61"/>
      <c r="BN490" s="61"/>
      <c r="BO490" s="61"/>
      <c r="BP490" s="61"/>
      <c r="BQ490" s="61"/>
      <c r="BR490" s="61"/>
      <c r="BS490" s="61"/>
      <c r="BT490" s="61"/>
      <c r="BU490" s="61"/>
      <c r="BV490" s="61"/>
      <c r="BW490" s="61"/>
      <c r="BX490" s="61"/>
      <c r="BY490" s="61"/>
      <c r="BZ490" s="61"/>
      <c r="CA490" s="61"/>
      <c r="CB490" s="61"/>
      <c r="CC490" s="61"/>
      <c r="CD490" s="61"/>
      <c r="CE490" s="61"/>
      <c r="CF490" s="61"/>
      <c r="CG490" s="61"/>
      <c r="CH490" s="61"/>
      <c r="CI490" s="61"/>
      <c r="CJ490" s="61"/>
      <c r="CK490" s="61"/>
      <c r="CL490" s="61"/>
      <c r="CM490" s="61"/>
      <c r="CN490" s="61"/>
      <c r="CO490" s="61"/>
      <c r="CP490" s="61"/>
      <c r="CQ490" s="61"/>
      <c r="CR490" s="61"/>
      <c r="CS490" s="61"/>
      <c r="CT490" s="61"/>
      <c r="CU490" s="61"/>
      <c r="CV490" s="61"/>
      <c r="CW490" s="61"/>
      <c r="CX490" s="61"/>
      <c r="CY490" s="61"/>
      <c r="CZ490" s="61"/>
      <c r="DA490" s="61"/>
      <c r="DB490" s="61"/>
    </row>
    <row r="491" spans="1:106" s="58" customFormat="1" ht="16.5" customHeight="1">
      <c r="A491" s="70" t="s">
        <v>425</v>
      </c>
      <c r="B491" s="767"/>
      <c r="C491" s="738" t="s">
        <v>157</v>
      </c>
      <c r="D491" s="740" t="str">
        <f>[76]납품수량!C143</f>
        <v>GLASS REINF</v>
      </c>
      <c r="E491" s="740" t="str">
        <f>[76]납품수량!D143</f>
        <v>A100</v>
      </c>
      <c r="F491" s="718">
        <f>VLOOKUP(C491,'[72]납품수량(영업)'!$C$3:$F$260,4,FALSE)</f>
        <v>0</v>
      </c>
      <c r="G491" s="74">
        <f>VLOOKUP($C$491,[77]납품수량!$B$3:$AI$200,G1,FALSE)</f>
        <v>0</v>
      </c>
      <c r="H491" s="74">
        <f>VLOOKUP($C$491,[77]납품수량!$B$3:$AI$200,H1,FALSE)</f>
        <v>0</v>
      </c>
      <c r="I491" s="74">
        <f>VLOOKUP($C$491,[77]납품수량!$B$3:$AI$200,I1,FALSE)</f>
        <v>0</v>
      </c>
      <c r="J491" s="74">
        <f>VLOOKUP($C$491,[77]납품수량!$B$3:$AI$200,J1,FALSE)</f>
        <v>0</v>
      </c>
      <c r="K491" s="74">
        <f>VLOOKUP($C$491,[77]납품수량!$B$3:$AI$200,K1,FALSE)</f>
        <v>0</v>
      </c>
      <c r="L491" s="74">
        <f>VLOOKUP($C$491,[77]납품수량!$B$3:$AI$200,L1,FALSE)</f>
        <v>0</v>
      </c>
      <c r="M491" s="74">
        <f>VLOOKUP($C$491,[77]납품수량!$B$3:$AI$200,M1,FALSE)</f>
        <v>0</v>
      </c>
      <c r="N491" s="74">
        <f>VLOOKUP($C$491,[77]납품수량!$B$3:$AI$200,N1,FALSE)</f>
        <v>0</v>
      </c>
      <c r="O491" s="74">
        <f>VLOOKUP($C$491,[77]납품수량!$B$3:$AI$200,O1,FALSE)</f>
        <v>0</v>
      </c>
      <c r="P491" s="74">
        <f>VLOOKUP($C$491,[77]납품수량!$B$3:$AI$200,P1,FALSE)</f>
        <v>0</v>
      </c>
      <c r="Q491" s="74">
        <f>VLOOKUP($C$491,[77]납품수량!$B$3:$AI$200,Q1,FALSE)</f>
        <v>0</v>
      </c>
      <c r="R491" s="74">
        <f>VLOOKUP($C$491,[77]납품수량!$B$3:$AI$200,R1,FALSE)</f>
        <v>0</v>
      </c>
      <c r="S491" s="74">
        <f>VLOOKUP($C$491,[77]납품수량!$B$3:$AI$200,S1,FALSE)</f>
        <v>0</v>
      </c>
      <c r="T491" s="74">
        <f>VLOOKUP($C$491,[77]납품수량!$B$3:$AI$200,T1,FALSE)</f>
        <v>0</v>
      </c>
      <c r="U491" s="74">
        <f>VLOOKUP($C$491,[77]납품수량!$B$3:$AI$200,U1,FALSE)</f>
        <v>0</v>
      </c>
      <c r="V491" s="74">
        <f>VLOOKUP($C$491,[77]납품수량!$B$3:$AI$200,V1,FALSE)</f>
        <v>0</v>
      </c>
      <c r="W491" s="74">
        <f>VLOOKUP($C$491,[77]납품수량!$B$3:$AI$200,W1,FALSE)</f>
        <v>0</v>
      </c>
      <c r="X491" s="74">
        <f>VLOOKUP($C$491,[77]납품수량!$B$3:$AI$200,X1,FALSE)</f>
        <v>0</v>
      </c>
      <c r="Y491" s="74">
        <f>VLOOKUP($C$491,[77]납품수량!$B$3:$AI$200,Y1,FALSE)</f>
        <v>0</v>
      </c>
      <c r="Z491" s="74">
        <f>VLOOKUP($C$491,[77]납품수량!$B$3:$AI$200,Z1,FALSE)</f>
        <v>0</v>
      </c>
      <c r="AA491" s="74">
        <f>VLOOKUP($C$491,[77]납품수량!$B$3:$AI$200,AA1,FALSE)</f>
        <v>0</v>
      </c>
      <c r="AB491" s="74">
        <f>VLOOKUP($C$491,[77]납품수량!$B$3:$AI$200,AB1,FALSE)</f>
        <v>0</v>
      </c>
      <c r="AC491" s="74">
        <f>VLOOKUP($C$491,[77]납품수량!$B$3:$AI$200,AC1,FALSE)</f>
        <v>0</v>
      </c>
      <c r="AD491" s="74">
        <f>VLOOKUP($C$491,[77]납품수량!$B$3:$AI$200,AD1,FALSE)</f>
        <v>0</v>
      </c>
      <c r="AE491" s="74">
        <f>VLOOKUP($C$491,[77]납품수량!$B$3:$AI$200,AE1,FALSE)</f>
        <v>0</v>
      </c>
      <c r="AF491" s="74">
        <f>VLOOKUP($C$491,[77]납품수량!$B$3:$AI$200,AF1,FALSE)</f>
        <v>0</v>
      </c>
      <c r="AG491" s="74">
        <f>VLOOKUP($C$491,[77]납품수량!$B$3:$AI$200,AG1,FALSE)</f>
        <v>0</v>
      </c>
      <c r="AH491" s="74">
        <f>VLOOKUP($C$491,[77]납품수량!$B$3:$AI$200,AH1,FALSE)</f>
        <v>0</v>
      </c>
      <c r="AI491" s="74">
        <f>VLOOKUP($C$491,[77]납품수량!$B$3:$AI$200,AI1,FALSE)</f>
        <v>0</v>
      </c>
      <c r="AJ491" s="74">
        <f>VLOOKUP($C$491,[77]납품수량!$B$3:$AI$200,AJ1,FALSE)</f>
        <v>0</v>
      </c>
      <c r="AK491" s="74">
        <f>VLOOKUP($C$491,[77]납품수량!$B$3:$AI$200,AK1,FALSE)</f>
        <v>0</v>
      </c>
      <c r="AL491" s="74">
        <f>SUM(G491:AK491)</f>
        <v>0</v>
      </c>
      <c r="AM491" s="61"/>
      <c r="AN491" s="61"/>
      <c r="AO491" s="61"/>
      <c r="AP491" s="61"/>
      <c r="AQ491" s="61"/>
      <c r="AR491" s="61"/>
      <c r="AS491" s="61"/>
      <c r="AT491" s="61"/>
      <c r="AU491" s="61"/>
      <c r="AV491" s="61"/>
      <c r="AW491" s="61"/>
      <c r="AX491" s="61"/>
      <c r="AY491" s="61"/>
      <c r="AZ491" s="61"/>
      <c r="BA491" s="61"/>
      <c r="BB491" s="61"/>
      <c r="BC491" s="61"/>
      <c r="BD491" s="61"/>
      <c r="BE491" s="61"/>
      <c r="BF491" s="61"/>
      <c r="BG491" s="61"/>
      <c r="BH491" s="61"/>
      <c r="BI491" s="61"/>
      <c r="BJ491" s="61"/>
      <c r="BK491" s="61"/>
      <c r="BL491" s="61"/>
      <c r="BM491" s="61"/>
      <c r="BN491" s="61"/>
      <c r="BO491" s="61"/>
      <c r="BP491" s="61"/>
      <c r="BQ491" s="61"/>
      <c r="BR491" s="61"/>
      <c r="BS491" s="61"/>
      <c r="BT491" s="61"/>
      <c r="BU491" s="61"/>
      <c r="BV491" s="61"/>
      <c r="BW491" s="61"/>
      <c r="BX491" s="61"/>
      <c r="BY491" s="61"/>
      <c r="BZ491" s="61"/>
      <c r="CA491" s="61"/>
      <c r="CB491" s="61"/>
      <c r="CC491" s="61"/>
      <c r="CD491" s="61"/>
      <c r="CE491" s="61"/>
      <c r="CF491" s="61"/>
      <c r="CG491" s="61"/>
      <c r="CH491" s="61"/>
      <c r="CI491" s="61"/>
      <c r="CJ491" s="61"/>
      <c r="CK491" s="61"/>
      <c r="CL491" s="61"/>
      <c r="CM491" s="61"/>
      <c r="CN491" s="61"/>
      <c r="CO491" s="61"/>
      <c r="CP491" s="61"/>
      <c r="CQ491" s="61"/>
      <c r="CR491" s="61"/>
      <c r="CS491" s="61"/>
      <c r="CT491" s="61"/>
      <c r="CU491" s="61"/>
      <c r="CV491" s="61"/>
      <c r="CW491" s="61"/>
      <c r="CX491" s="61"/>
      <c r="CY491" s="61"/>
      <c r="CZ491" s="61"/>
      <c r="DA491" s="61"/>
      <c r="DB491" s="61"/>
    </row>
    <row r="492" spans="1:106" s="58" customFormat="1" ht="16.5" customHeight="1">
      <c r="A492" s="70"/>
      <c r="B492" s="767"/>
      <c r="C492" s="739"/>
      <c r="D492" s="741"/>
      <c r="E492" s="741"/>
      <c r="F492" s="719"/>
      <c r="G492" s="74">
        <f>$F$491*G491</f>
        <v>0</v>
      </c>
      <c r="H492" s="74">
        <f t="shared" ref="H492:AK492" si="245">$F$491*H491</f>
        <v>0</v>
      </c>
      <c r="I492" s="74">
        <f t="shared" si="245"/>
        <v>0</v>
      </c>
      <c r="J492" s="74">
        <f t="shared" si="245"/>
        <v>0</v>
      </c>
      <c r="K492" s="74">
        <f t="shared" si="245"/>
        <v>0</v>
      </c>
      <c r="L492" s="74">
        <f t="shared" si="245"/>
        <v>0</v>
      </c>
      <c r="M492" s="74">
        <f t="shared" si="245"/>
        <v>0</v>
      </c>
      <c r="N492" s="74">
        <f t="shared" si="245"/>
        <v>0</v>
      </c>
      <c r="O492" s="74">
        <f t="shared" si="245"/>
        <v>0</v>
      </c>
      <c r="P492" s="74">
        <f t="shared" si="245"/>
        <v>0</v>
      </c>
      <c r="Q492" s="74">
        <f t="shared" si="245"/>
        <v>0</v>
      </c>
      <c r="R492" s="74">
        <f t="shared" si="245"/>
        <v>0</v>
      </c>
      <c r="S492" s="74">
        <f t="shared" si="245"/>
        <v>0</v>
      </c>
      <c r="T492" s="74">
        <f t="shared" si="245"/>
        <v>0</v>
      </c>
      <c r="U492" s="74">
        <f t="shared" si="245"/>
        <v>0</v>
      </c>
      <c r="V492" s="74">
        <f t="shared" si="245"/>
        <v>0</v>
      </c>
      <c r="W492" s="74">
        <f t="shared" si="245"/>
        <v>0</v>
      </c>
      <c r="X492" s="74">
        <f t="shared" si="245"/>
        <v>0</v>
      </c>
      <c r="Y492" s="74">
        <f t="shared" si="245"/>
        <v>0</v>
      </c>
      <c r="Z492" s="74">
        <f t="shared" si="245"/>
        <v>0</v>
      </c>
      <c r="AA492" s="74">
        <f t="shared" si="245"/>
        <v>0</v>
      </c>
      <c r="AB492" s="74">
        <f t="shared" si="245"/>
        <v>0</v>
      </c>
      <c r="AC492" s="74">
        <f t="shared" si="245"/>
        <v>0</v>
      </c>
      <c r="AD492" s="74">
        <f t="shared" si="245"/>
        <v>0</v>
      </c>
      <c r="AE492" s="74">
        <f t="shared" si="245"/>
        <v>0</v>
      </c>
      <c r="AF492" s="74">
        <f t="shared" si="245"/>
        <v>0</v>
      </c>
      <c r="AG492" s="74">
        <f t="shared" si="245"/>
        <v>0</v>
      </c>
      <c r="AH492" s="74">
        <f t="shared" si="245"/>
        <v>0</v>
      </c>
      <c r="AI492" s="74">
        <f t="shared" si="245"/>
        <v>0</v>
      </c>
      <c r="AJ492" s="74">
        <f t="shared" si="245"/>
        <v>0</v>
      </c>
      <c r="AK492" s="74">
        <f t="shared" si="245"/>
        <v>0</v>
      </c>
      <c r="AL492" s="74">
        <f>F491*AL491</f>
        <v>0</v>
      </c>
      <c r="AM492" s="61"/>
      <c r="AN492" s="61"/>
      <c r="AO492" s="61"/>
      <c r="AP492" s="61"/>
      <c r="AQ492" s="61"/>
      <c r="AR492" s="61"/>
      <c r="AS492" s="61"/>
      <c r="AT492" s="61"/>
      <c r="AU492" s="61"/>
      <c r="AV492" s="61"/>
      <c r="AW492" s="61"/>
      <c r="AX492" s="61"/>
      <c r="AY492" s="61"/>
      <c r="AZ492" s="61"/>
      <c r="BA492" s="61"/>
      <c r="BB492" s="61"/>
      <c r="BC492" s="61"/>
      <c r="BD492" s="61"/>
      <c r="BE492" s="61"/>
      <c r="BF492" s="61"/>
      <c r="BG492" s="61"/>
      <c r="BH492" s="61"/>
      <c r="BI492" s="61"/>
      <c r="BJ492" s="61"/>
      <c r="BK492" s="61"/>
      <c r="BL492" s="61"/>
      <c r="BM492" s="61"/>
      <c r="BN492" s="61"/>
      <c r="BO492" s="61"/>
      <c r="BP492" s="61"/>
      <c r="BQ492" s="61"/>
      <c r="BR492" s="61"/>
      <c r="BS492" s="61"/>
      <c r="BT492" s="61"/>
      <c r="BU492" s="61"/>
      <c r="BV492" s="61"/>
      <c r="BW492" s="61"/>
      <c r="BX492" s="61"/>
      <c r="BY492" s="61"/>
      <c r="BZ492" s="61"/>
      <c r="CA492" s="61"/>
      <c r="CB492" s="61"/>
      <c r="CC492" s="61"/>
      <c r="CD492" s="61"/>
      <c r="CE492" s="61"/>
      <c r="CF492" s="61"/>
      <c r="CG492" s="61"/>
      <c r="CH492" s="61"/>
      <c r="CI492" s="61"/>
      <c r="CJ492" s="61"/>
      <c r="CK492" s="61"/>
      <c r="CL492" s="61"/>
      <c r="CM492" s="61"/>
      <c r="CN492" s="61"/>
      <c r="CO492" s="61"/>
      <c r="CP492" s="61"/>
      <c r="CQ492" s="61"/>
      <c r="CR492" s="61"/>
      <c r="CS492" s="61"/>
      <c r="CT492" s="61"/>
      <c r="CU492" s="61"/>
      <c r="CV492" s="61"/>
      <c r="CW492" s="61"/>
      <c r="CX492" s="61"/>
      <c r="CY492" s="61"/>
      <c r="CZ492" s="61"/>
      <c r="DA492" s="61"/>
      <c r="DB492" s="61"/>
    </row>
    <row r="493" spans="1:106" s="58" customFormat="1" ht="16.5" customHeight="1">
      <c r="A493" s="70" t="s">
        <v>425</v>
      </c>
      <c r="B493" s="767"/>
      <c r="C493" s="738" t="s">
        <v>158</v>
      </c>
      <c r="D493" s="740" t="str">
        <f>[76]납품수량!C144</f>
        <v>GLASS REINF</v>
      </c>
      <c r="E493" s="740" t="str">
        <f>[76]납품수량!D144</f>
        <v>J/V100</v>
      </c>
      <c r="F493" s="718">
        <f>VLOOKUP(C493,'[72]납품수량(영업)'!$C$3:$F$260,4,FALSE)</f>
        <v>0</v>
      </c>
      <c r="G493" s="74">
        <f>VLOOKUP($C$493,[77]납품수량!$B$3:$AI$200,G1,FALSE)</f>
        <v>0</v>
      </c>
      <c r="H493" s="74">
        <f>VLOOKUP($C$493,[77]납품수량!$B$3:$AI$200,H1,FALSE)</f>
        <v>0</v>
      </c>
      <c r="I493" s="74">
        <f>VLOOKUP($C$493,[77]납품수량!$B$3:$AI$200,I1,FALSE)</f>
        <v>0</v>
      </c>
      <c r="J493" s="74">
        <f>VLOOKUP($C$493,[77]납품수량!$B$3:$AI$200,J1,FALSE)</f>
        <v>0</v>
      </c>
      <c r="K493" s="74">
        <f>VLOOKUP($C$493,[77]납품수량!$B$3:$AI$200,K1,FALSE)</f>
        <v>0</v>
      </c>
      <c r="L493" s="74">
        <f>VLOOKUP($C$493,[77]납품수량!$B$3:$AI$200,L1,FALSE)</f>
        <v>0</v>
      </c>
      <c r="M493" s="74">
        <f>VLOOKUP($C$493,[77]납품수량!$B$3:$AI$200,M1,FALSE)</f>
        <v>0</v>
      </c>
      <c r="N493" s="74">
        <f>VLOOKUP($C$493,[77]납품수량!$B$3:$AI$200,N1,FALSE)</f>
        <v>0</v>
      </c>
      <c r="O493" s="74">
        <f>VLOOKUP($C$493,[77]납품수량!$B$3:$AI$200,O1,FALSE)</f>
        <v>0</v>
      </c>
      <c r="P493" s="74">
        <f>VLOOKUP($C$493,[77]납품수량!$B$3:$AI$200,P1,FALSE)</f>
        <v>0</v>
      </c>
      <c r="Q493" s="74">
        <f>VLOOKUP($C$493,[77]납품수량!$B$3:$AI$200,Q1,FALSE)</f>
        <v>0</v>
      </c>
      <c r="R493" s="74">
        <f>VLOOKUP($C$493,[77]납품수량!$B$3:$AI$200,R1,FALSE)</f>
        <v>0</v>
      </c>
      <c r="S493" s="74">
        <f>VLOOKUP($C$493,[77]납품수량!$B$3:$AI$200,S1,FALSE)</f>
        <v>0</v>
      </c>
      <c r="T493" s="74">
        <f>VLOOKUP($C$493,[77]납품수량!$B$3:$AI$200,T1,FALSE)</f>
        <v>0</v>
      </c>
      <c r="U493" s="74">
        <f>VLOOKUP($C$493,[77]납품수량!$B$3:$AI$200,U1,FALSE)</f>
        <v>0</v>
      </c>
      <c r="V493" s="74">
        <f>VLOOKUP($C$493,[77]납품수량!$B$3:$AI$200,V1,FALSE)</f>
        <v>0</v>
      </c>
      <c r="W493" s="74">
        <f>VLOOKUP($C$493,[77]납품수량!$B$3:$AI$200,W1,FALSE)</f>
        <v>0</v>
      </c>
      <c r="X493" s="74">
        <f>VLOOKUP($C$493,[77]납품수량!$B$3:$AI$200,X1,FALSE)</f>
        <v>0</v>
      </c>
      <c r="Y493" s="74">
        <f>VLOOKUP($C$493,[77]납품수량!$B$3:$AI$200,Y1,FALSE)</f>
        <v>0</v>
      </c>
      <c r="Z493" s="74">
        <f>VLOOKUP($C$493,[77]납품수량!$B$3:$AI$200,Z1,FALSE)</f>
        <v>0</v>
      </c>
      <c r="AA493" s="74">
        <f>VLOOKUP($C$493,[77]납품수량!$B$3:$AI$200,AA1,FALSE)</f>
        <v>0</v>
      </c>
      <c r="AB493" s="74">
        <f>VLOOKUP($C$493,[77]납품수량!$B$3:$AI$200,AB1,FALSE)</f>
        <v>0</v>
      </c>
      <c r="AC493" s="74">
        <f>VLOOKUP($C$493,[77]납품수량!$B$3:$AI$200,AC1,FALSE)</f>
        <v>0</v>
      </c>
      <c r="AD493" s="74">
        <f>VLOOKUP($C$493,[77]납품수량!$B$3:$AI$200,AD1,FALSE)</f>
        <v>0</v>
      </c>
      <c r="AE493" s="74">
        <f>VLOOKUP($C$493,[77]납품수량!$B$3:$AI$200,AE1,FALSE)</f>
        <v>0</v>
      </c>
      <c r="AF493" s="74">
        <f>VLOOKUP($C$493,[77]납품수량!$B$3:$AI$200,AF1,FALSE)</f>
        <v>0</v>
      </c>
      <c r="AG493" s="74">
        <f>VLOOKUP($C$493,[77]납품수량!$B$3:$AI$200,AG1,FALSE)</f>
        <v>0</v>
      </c>
      <c r="AH493" s="74">
        <f>VLOOKUP($C$493,[77]납품수량!$B$3:$AI$200,AH1,FALSE)</f>
        <v>0</v>
      </c>
      <c r="AI493" s="74">
        <f>VLOOKUP($C$493,[77]납품수량!$B$3:$AI$200,AI1,FALSE)</f>
        <v>0</v>
      </c>
      <c r="AJ493" s="74">
        <f>VLOOKUP($C$493,[77]납품수량!$B$3:$AI$200,AJ1,FALSE)</f>
        <v>0</v>
      </c>
      <c r="AK493" s="74">
        <f>VLOOKUP($C$493,[77]납품수량!$B$3:$AI$200,AK1,FALSE)</f>
        <v>0</v>
      </c>
      <c r="AL493" s="74">
        <f>SUM(G493:AK493)</f>
        <v>0</v>
      </c>
      <c r="AM493" s="61"/>
      <c r="AN493" s="61"/>
      <c r="AO493" s="61"/>
      <c r="AP493" s="61"/>
      <c r="AQ493" s="61"/>
      <c r="AR493" s="61"/>
      <c r="AS493" s="61"/>
      <c r="AT493" s="61"/>
      <c r="AU493" s="61"/>
      <c r="AV493" s="61"/>
      <c r="AW493" s="61"/>
      <c r="AX493" s="61"/>
      <c r="AY493" s="61"/>
      <c r="AZ493" s="61"/>
      <c r="BA493" s="61"/>
      <c r="BB493" s="61"/>
      <c r="BC493" s="61"/>
      <c r="BD493" s="61"/>
      <c r="BE493" s="61"/>
      <c r="BF493" s="61"/>
      <c r="BG493" s="61"/>
      <c r="BH493" s="61"/>
      <c r="BI493" s="61"/>
      <c r="BJ493" s="61"/>
      <c r="BK493" s="61"/>
      <c r="BL493" s="61"/>
      <c r="BM493" s="61"/>
      <c r="BN493" s="61"/>
      <c r="BO493" s="61"/>
      <c r="BP493" s="61"/>
      <c r="BQ493" s="61"/>
      <c r="BR493" s="61"/>
      <c r="BS493" s="61"/>
      <c r="BT493" s="61"/>
      <c r="BU493" s="61"/>
      <c r="BV493" s="61"/>
      <c r="BW493" s="61"/>
      <c r="BX493" s="61"/>
      <c r="BY493" s="61"/>
      <c r="BZ493" s="61"/>
      <c r="CA493" s="61"/>
      <c r="CB493" s="61"/>
      <c r="CC493" s="61"/>
      <c r="CD493" s="61"/>
      <c r="CE493" s="61"/>
      <c r="CF493" s="61"/>
      <c r="CG493" s="61"/>
      <c r="CH493" s="61"/>
      <c r="CI493" s="61"/>
      <c r="CJ493" s="61"/>
      <c r="CK493" s="61"/>
      <c r="CL493" s="61"/>
      <c r="CM493" s="61"/>
      <c r="CN493" s="61"/>
      <c r="CO493" s="61"/>
      <c r="CP493" s="61"/>
      <c r="CQ493" s="61"/>
      <c r="CR493" s="61"/>
      <c r="CS493" s="61"/>
      <c r="CT493" s="61"/>
      <c r="CU493" s="61"/>
      <c r="CV493" s="61"/>
      <c r="CW493" s="61"/>
      <c r="CX493" s="61"/>
      <c r="CY493" s="61"/>
      <c r="CZ493" s="61"/>
      <c r="DA493" s="61"/>
      <c r="DB493" s="61"/>
    </row>
    <row r="494" spans="1:106" s="58" customFormat="1" ht="16.5" customHeight="1">
      <c r="A494" s="70"/>
      <c r="B494" s="767"/>
      <c r="C494" s="739"/>
      <c r="D494" s="741"/>
      <c r="E494" s="741"/>
      <c r="F494" s="719"/>
      <c r="G494" s="74">
        <f>$F$493*G493</f>
        <v>0</v>
      </c>
      <c r="H494" s="74">
        <f t="shared" ref="H494:AK494" si="246">$F$493*H493</f>
        <v>0</v>
      </c>
      <c r="I494" s="74">
        <f t="shared" si="246"/>
        <v>0</v>
      </c>
      <c r="J494" s="74">
        <f t="shared" si="246"/>
        <v>0</v>
      </c>
      <c r="K494" s="74">
        <f t="shared" si="246"/>
        <v>0</v>
      </c>
      <c r="L494" s="74">
        <f t="shared" si="246"/>
        <v>0</v>
      </c>
      <c r="M494" s="74">
        <f t="shared" si="246"/>
        <v>0</v>
      </c>
      <c r="N494" s="74">
        <f t="shared" si="246"/>
        <v>0</v>
      </c>
      <c r="O494" s="74">
        <f t="shared" si="246"/>
        <v>0</v>
      </c>
      <c r="P494" s="74">
        <f t="shared" si="246"/>
        <v>0</v>
      </c>
      <c r="Q494" s="74">
        <f t="shared" si="246"/>
        <v>0</v>
      </c>
      <c r="R494" s="74">
        <f t="shared" si="246"/>
        <v>0</v>
      </c>
      <c r="S494" s="74">
        <f t="shared" si="246"/>
        <v>0</v>
      </c>
      <c r="T494" s="74">
        <f t="shared" si="246"/>
        <v>0</v>
      </c>
      <c r="U494" s="74">
        <f t="shared" si="246"/>
        <v>0</v>
      </c>
      <c r="V494" s="74">
        <f t="shared" si="246"/>
        <v>0</v>
      </c>
      <c r="W494" s="74">
        <f t="shared" si="246"/>
        <v>0</v>
      </c>
      <c r="X494" s="74">
        <f t="shared" si="246"/>
        <v>0</v>
      </c>
      <c r="Y494" s="74">
        <f t="shared" si="246"/>
        <v>0</v>
      </c>
      <c r="Z494" s="74">
        <f t="shared" si="246"/>
        <v>0</v>
      </c>
      <c r="AA494" s="74">
        <f t="shared" si="246"/>
        <v>0</v>
      </c>
      <c r="AB494" s="74">
        <f t="shared" si="246"/>
        <v>0</v>
      </c>
      <c r="AC494" s="74">
        <f t="shared" si="246"/>
        <v>0</v>
      </c>
      <c r="AD494" s="74">
        <f t="shared" si="246"/>
        <v>0</v>
      </c>
      <c r="AE494" s="74">
        <f t="shared" si="246"/>
        <v>0</v>
      </c>
      <c r="AF494" s="74">
        <f t="shared" si="246"/>
        <v>0</v>
      </c>
      <c r="AG494" s="74">
        <f t="shared" si="246"/>
        <v>0</v>
      </c>
      <c r="AH494" s="74">
        <f t="shared" si="246"/>
        <v>0</v>
      </c>
      <c r="AI494" s="74">
        <f t="shared" si="246"/>
        <v>0</v>
      </c>
      <c r="AJ494" s="74">
        <f t="shared" si="246"/>
        <v>0</v>
      </c>
      <c r="AK494" s="74">
        <f t="shared" si="246"/>
        <v>0</v>
      </c>
      <c r="AL494" s="74">
        <f>F493*AL493</f>
        <v>0</v>
      </c>
      <c r="AM494" s="61"/>
      <c r="AN494" s="61"/>
      <c r="AO494" s="61"/>
      <c r="AP494" s="61"/>
      <c r="AQ494" s="61"/>
      <c r="AR494" s="61"/>
      <c r="AS494" s="61"/>
      <c r="AT494" s="61"/>
      <c r="AU494" s="61"/>
      <c r="AV494" s="61"/>
      <c r="AW494" s="61"/>
      <c r="AX494" s="61"/>
      <c r="AY494" s="61"/>
      <c r="AZ494" s="61"/>
      <c r="BA494" s="61"/>
      <c r="BB494" s="61"/>
      <c r="BC494" s="61"/>
      <c r="BD494" s="61"/>
      <c r="BE494" s="61"/>
      <c r="BF494" s="61"/>
      <c r="BG494" s="61"/>
      <c r="BH494" s="61"/>
      <c r="BI494" s="61"/>
      <c r="BJ494" s="61"/>
      <c r="BK494" s="61"/>
      <c r="BL494" s="61"/>
      <c r="BM494" s="61"/>
      <c r="BN494" s="61"/>
      <c r="BO494" s="61"/>
      <c r="BP494" s="61"/>
      <c r="BQ494" s="61"/>
      <c r="BR494" s="61"/>
      <c r="BS494" s="61"/>
      <c r="BT494" s="61"/>
      <c r="BU494" s="61"/>
      <c r="BV494" s="61"/>
      <c r="BW494" s="61"/>
      <c r="BX494" s="61"/>
      <c r="BY494" s="61"/>
      <c r="BZ494" s="61"/>
      <c r="CA494" s="61"/>
      <c r="CB494" s="61"/>
      <c r="CC494" s="61"/>
      <c r="CD494" s="61"/>
      <c r="CE494" s="61"/>
      <c r="CF494" s="61"/>
      <c r="CG494" s="61"/>
      <c r="CH494" s="61"/>
      <c r="CI494" s="61"/>
      <c r="CJ494" s="61"/>
      <c r="CK494" s="61"/>
      <c r="CL494" s="61"/>
      <c r="CM494" s="61"/>
      <c r="CN494" s="61"/>
      <c r="CO494" s="61"/>
      <c r="CP494" s="61"/>
      <c r="CQ494" s="61"/>
      <c r="CR494" s="61"/>
      <c r="CS494" s="61"/>
      <c r="CT494" s="61"/>
      <c r="CU494" s="61"/>
      <c r="CV494" s="61"/>
      <c r="CW494" s="61"/>
      <c r="CX494" s="61"/>
      <c r="CY494" s="61"/>
      <c r="CZ494" s="61"/>
      <c r="DA494" s="61"/>
      <c r="DB494" s="61"/>
    </row>
    <row r="495" spans="1:106" s="58" customFormat="1" ht="16.5" customHeight="1">
      <c r="A495" s="70" t="s">
        <v>425</v>
      </c>
      <c r="B495" s="767"/>
      <c r="C495" s="738" t="s">
        <v>81</v>
      </c>
      <c r="D495" s="740" t="str">
        <f>[76]납품수량!C145</f>
        <v>GLASS REINF</v>
      </c>
      <c r="E495" s="740" t="str">
        <f>[76]납품수량!D145</f>
        <v>MD</v>
      </c>
      <c r="F495" s="718">
        <f>VLOOKUP(C495,'[72]납품수량(영업)'!$C$3:$F$260,4,FALSE)</f>
        <v>0</v>
      </c>
      <c r="G495" s="74">
        <f>VLOOKUP($C$495,[77]납품수량!$B$3:$AI$200,G1,FALSE)</f>
        <v>0</v>
      </c>
      <c r="H495" s="74">
        <f>VLOOKUP($C$495,[77]납품수량!$B$3:$AI$200,H1,FALSE)</f>
        <v>0</v>
      </c>
      <c r="I495" s="74">
        <f>VLOOKUP($C$495,[77]납품수량!$B$3:$AI$200,I1,FALSE)</f>
        <v>0</v>
      </c>
      <c r="J495" s="74">
        <f>VLOOKUP($C$495,[77]납품수량!$B$3:$AI$200,J1,FALSE)</f>
        <v>0</v>
      </c>
      <c r="K495" s="74">
        <f>VLOOKUP($C$495,[77]납품수량!$B$3:$AI$200,K1,FALSE)</f>
        <v>0</v>
      </c>
      <c r="L495" s="74">
        <f>VLOOKUP($C$495,[77]납품수량!$B$3:$AI$200,L1,FALSE)</f>
        <v>0</v>
      </c>
      <c r="M495" s="74">
        <f>VLOOKUP($C$495,[77]납품수량!$B$3:$AI$200,M1,FALSE)</f>
        <v>0</v>
      </c>
      <c r="N495" s="74">
        <f>VLOOKUP($C$495,[77]납품수량!$B$3:$AI$200,N1,FALSE)</f>
        <v>0</v>
      </c>
      <c r="O495" s="74">
        <f>VLOOKUP($C$495,[77]납품수량!$B$3:$AI$200,O1,FALSE)</f>
        <v>0</v>
      </c>
      <c r="P495" s="74">
        <f>VLOOKUP($C$495,[77]납품수량!$B$3:$AI$200,P1,FALSE)</f>
        <v>0</v>
      </c>
      <c r="Q495" s="74">
        <f>VLOOKUP($C$495,[77]납품수량!$B$3:$AI$200,Q1,FALSE)</f>
        <v>0</v>
      </c>
      <c r="R495" s="74">
        <f>VLOOKUP($C$495,[77]납품수량!$B$3:$AI$200,R1,FALSE)</f>
        <v>0</v>
      </c>
      <c r="S495" s="74">
        <f>VLOOKUP($C$495,[77]납품수량!$B$3:$AI$200,S1,FALSE)</f>
        <v>0</v>
      </c>
      <c r="T495" s="74">
        <f>VLOOKUP($C$495,[77]납품수량!$B$3:$AI$200,T1,FALSE)</f>
        <v>0</v>
      </c>
      <c r="U495" s="74">
        <f>VLOOKUP($C$495,[77]납품수량!$B$3:$AI$200,U1,FALSE)</f>
        <v>0</v>
      </c>
      <c r="V495" s="74">
        <f>VLOOKUP($C$495,[77]납품수량!$B$3:$AI$200,V1,FALSE)</f>
        <v>0</v>
      </c>
      <c r="W495" s="74">
        <f>VLOOKUP($C$495,[77]납품수량!$B$3:$AI$200,W1,FALSE)</f>
        <v>0</v>
      </c>
      <c r="X495" s="74">
        <f>VLOOKUP($C$495,[77]납품수량!$B$3:$AI$200,X1,FALSE)</f>
        <v>0</v>
      </c>
      <c r="Y495" s="74">
        <f>VLOOKUP($C$495,[77]납품수량!$B$3:$AI$200,Y1,FALSE)</f>
        <v>0</v>
      </c>
      <c r="Z495" s="74">
        <f>VLOOKUP($C$495,[77]납품수량!$B$3:$AI$200,Z1,FALSE)</f>
        <v>0</v>
      </c>
      <c r="AA495" s="74">
        <f>VLOOKUP($C$495,[77]납품수량!$B$3:$AI$200,AA1,FALSE)</f>
        <v>0</v>
      </c>
      <c r="AB495" s="74">
        <f>VLOOKUP($C$495,[77]납품수량!$B$3:$AI$200,AB1,FALSE)</f>
        <v>0</v>
      </c>
      <c r="AC495" s="74">
        <f>VLOOKUP($C$495,[77]납품수량!$B$3:$AI$200,AC1,FALSE)</f>
        <v>0</v>
      </c>
      <c r="AD495" s="74">
        <f>VLOOKUP($C$495,[77]납품수량!$B$3:$AI$200,AD1,FALSE)</f>
        <v>0</v>
      </c>
      <c r="AE495" s="74">
        <f>VLOOKUP($C$495,[77]납품수량!$B$3:$AI$200,AE1,FALSE)</f>
        <v>0</v>
      </c>
      <c r="AF495" s="74">
        <f>VLOOKUP($C$495,[77]납품수량!$B$3:$AI$200,AF1,FALSE)</f>
        <v>0</v>
      </c>
      <c r="AG495" s="74">
        <f>VLOOKUP($C$495,[77]납품수량!$B$3:$AI$200,AG1,FALSE)</f>
        <v>0</v>
      </c>
      <c r="AH495" s="74">
        <f>VLOOKUP($C$495,[77]납품수량!$B$3:$AI$200,AH1,FALSE)</f>
        <v>0</v>
      </c>
      <c r="AI495" s="74">
        <f>VLOOKUP($C$495,[77]납품수량!$B$3:$AI$200,AI1,FALSE)</f>
        <v>0</v>
      </c>
      <c r="AJ495" s="74">
        <f>VLOOKUP($C$495,[77]납품수량!$B$3:$AI$200,AJ1,FALSE)</f>
        <v>0</v>
      </c>
      <c r="AK495" s="74">
        <f>VLOOKUP($C$495,[77]납품수량!$B$3:$AI$200,AK1,FALSE)</f>
        <v>0</v>
      </c>
      <c r="AL495" s="74">
        <f>SUM(G495:AK495)</f>
        <v>0</v>
      </c>
      <c r="AM495" s="61"/>
      <c r="AN495" s="61"/>
      <c r="AO495" s="61"/>
      <c r="AP495" s="61"/>
      <c r="AQ495" s="61"/>
      <c r="AR495" s="61"/>
      <c r="AS495" s="61"/>
      <c r="AT495" s="61"/>
      <c r="AU495" s="61"/>
      <c r="AV495" s="61"/>
      <c r="AW495" s="61"/>
      <c r="AX495" s="61"/>
      <c r="AY495" s="61"/>
      <c r="AZ495" s="61"/>
      <c r="BA495" s="61"/>
      <c r="BB495" s="61"/>
      <c r="BC495" s="61"/>
      <c r="BD495" s="61"/>
      <c r="BE495" s="61"/>
      <c r="BF495" s="61"/>
      <c r="BG495" s="61"/>
      <c r="BH495" s="61"/>
      <c r="BI495" s="61"/>
      <c r="BJ495" s="61"/>
      <c r="BK495" s="61"/>
      <c r="BL495" s="61"/>
      <c r="BM495" s="61"/>
      <c r="BN495" s="61"/>
      <c r="BO495" s="61"/>
      <c r="BP495" s="61"/>
      <c r="BQ495" s="61"/>
      <c r="BR495" s="61"/>
      <c r="BS495" s="61"/>
      <c r="BT495" s="61"/>
      <c r="BU495" s="61"/>
      <c r="BV495" s="61"/>
      <c r="BW495" s="61"/>
      <c r="BX495" s="61"/>
      <c r="BY495" s="61"/>
      <c r="BZ495" s="61"/>
      <c r="CA495" s="61"/>
      <c r="CB495" s="61"/>
      <c r="CC495" s="61"/>
      <c r="CD495" s="61"/>
      <c r="CE495" s="61"/>
      <c r="CF495" s="61"/>
      <c r="CG495" s="61"/>
      <c r="CH495" s="61"/>
      <c r="CI495" s="61"/>
      <c r="CJ495" s="61"/>
      <c r="CK495" s="61"/>
      <c r="CL495" s="61"/>
      <c r="CM495" s="61"/>
      <c r="CN495" s="61"/>
      <c r="CO495" s="61"/>
      <c r="CP495" s="61"/>
      <c r="CQ495" s="61"/>
      <c r="CR495" s="61"/>
      <c r="CS495" s="61"/>
      <c r="CT495" s="61"/>
      <c r="CU495" s="61"/>
      <c r="CV495" s="61"/>
      <c r="CW495" s="61"/>
      <c r="CX495" s="61"/>
      <c r="CY495" s="61"/>
      <c r="CZ495" s="61"/>
      <c r="DA495" s="61"/>
      <c r="DB495" s="61"/>
    </row>
    <row r="496" spans="1:106" s="58" customFormat="1" ht="16.5" customHeight="1">
      <c r="A496" s="70"/>
      <c r="B496" s="767"/>
      <c r="C496" s="739"/>
      <c r="D496" s="741"/>
      <c r="E496" s="741"/>
      <c r="F496" s="719"/>
      <c r="G496" s="74">
        <f>$F$495*G495</f>
        <v>0</v>
      </c>
      <c r="H496" s="74">
        <f t="shared" ref="H496:AK496" si="247">$F$495*H495</f>
        <v>0</v>
      </c>
      <c r="I496" s="74">
        <f t="shared" si="247"/>
        <v>0</v>
      </c>
      <c r="J496" s="74">
        <f t="shared" si="247"/>
        <v>0</v>
      </c>
      <c r="K496" s="74">
        <f t="shared" si="247"/>
        <v>0</v>
      </c>
      <c r="L496" s="74">
        <f t="shared" si="247"/>
        <v>0</v>
      </c>
      <c r="M496" s="74">
        <f t="shared" si="247"/>
        <v>0</v>
      </c>
      <c r="N496" s="74">
        <f t="shared" si="247"/>
        <v>0</v>
      </c>
      <c r="O496" s="74">
        <f t="shared" si="247"/>
        <v>0</v>
      </c>
      <c r="P496" s="74">
        <f t="shared" si="247"/>
        <v>0</v>
      </c>
      <c r="Q496" s="74">
        <f t="shared" si="247"/>
        <v>0</v>
      </c>
      <c r="R496" s="74">
        <f t="shared" si="247"/>
        <v>0</v>
      </c>
      <c r="S496" s="74">
        <f t="shared" si="247"/>
        <v>0</v>
      </c>
      <c r="T496" s="74">
        <f t="shared" si="247"/>
        <v>0</v>
      </c>
      <c r="U496" s="74">
        <f t="shared" si="247"/>
        <v>0</v>
      </c>
      <c r="V496" s="74">
        <f t="shared" si="247"/>
        <v>0</v>
      </c>
      <c r="W496" s="74">
        <f t="shared" si="247"/>
        <v>0</v>
      </c>
      <c r="X496" s="74">
        <f t="shared" si="247"/>
        <v>0</v>
      </c>
      <c r="Y496" s="74">
        <f t="shared" si="247"/>
        <v>0</v>
      </c>
      <c r="Z496" s="74">
        <f t="shared" si="247"/>
        <v>0</v>
      </c>
      <c r="AA496" s="74">
        <f t="shared" si="247"/>
        <v>0</v>
      </c>
      <c r="AB496" s="74">
        <f t="shared" si="247"/>
        <v>0</v>
      </c>
      <c r="AC496" s="74">
        <f t="shared" si="247"/>
        <v>0</v>
      </c>
      <c r="AD496" s="74">
        <f t="shared" si="247"/>
        <v>0</v>
      </c>
      <c r="AE496" s="74">
        <f t="shared" si="247"/>
        <v>0</v>
      </c>
      <c r="AF496" s="74">
        <f t="shared" si="247"/>
        <v>0</v>
      </c>
      <c r="AG496" s="74">
        <f t="shared" si="247"/>
        <v>0</v>
      </c>
      <c r="AH496" s="74">
        <f t="shared" si="247"/>
        <v>0</v>
      </c>
      <c r="AI496" s="74">
        <f t="shared" si="247"/>
        <v>0</v>
      </c>
      <c r="AJ496" s="74">
        <f t="shared" si="247"/>
        <v>0</v>
      </c>
      <c r="AK496" s="74">
        <f t="shared" si="247"/>
        <v>0</v>
      </c>
      <c r="AL496" s="74">
        <f>F495*AL495</f>
        <v>0</v>
      </c>
      <c r="AM496" s="61"/>
      <c r="AN496" s="61"/>
      <c r="AO496" s="61"/>
      <c r="AP496" s="61"/>
      <c r="AQ496" s="61"/>
      <c r="AR496" s="61"/>
      <c r="AS496" s="61"/>
      <c r="AT496" s="61"/>
      <c r="AU496" s="61"/>
      <c r="AV496" s="61"/>
      <c r="AW496" s="61"/>
      <c r="AX496" s="61"/>
      <c r="AY496" s="61"/>
      <c r="AZ496" s="61"/>
      <c r="BA496" s="61"/>
      <c r="BB496" s="61"/>
      <c r="BC496" s="61"/>
      <c r="BD496" s="61"/>
      <c r="BE496" s="61"/>
      <c r="BF496" s="61"/>
      <c r="BG496" s="61"/>
      <c r="BH496" s="61"/>
      <c r="BI496" s="61"/>
      <c r="BJ496" s="61"/>
      <c r="BK496" s="61"/>
      <c r="BL496" s="61"/>
      <c r="BM496" s="61"/>
      <c r="BN496" s="61"/>
      <c r="BO496" s="61"/>
      <c r="BP496" s="61"/>
      <c r="BQ496" s="61"/>
      <c r="BR496" s="61"/>
      <c r="BS496" s="61"/>
      <c r="BT496" s="61"/>
      <c r="BU496" s="61"/>
      <c r="BV496" s="61"/>
      <c r="BW496" s="61"/>
      <c r="BX496" s="61"/>
      <c r="BY496" s="61"/>
      <c r="BZ496" s="61"/>
      <c r="CA496" s="61"/>
      <c r="CB496" s="61"/>
      <c r="CC496" s="61"/>
      <c r="CD496" s="61"/>
      <c r="CE496" s="61"/>
      <c r="CF496" s="61"/>
      <c r="CG496" s="61"/>
      <c r="CH496" s="61"/>
      <c r="CI496" s="61"/>
      <c r="CJ496" s="61"/>
      <c r="CK496" s="61"/>
      <c r="CL496" s="61"/>
      <c r="CM496" s="61"/>
      <c r="CN496" s="61"/>
      <c r="CO496" s="61"/>
      <c r="CP496" s="61"/>
      <c r="CQ496" s="61"/>
      <c r="CR496" s="61"/>
      <c r="CS496" s="61"/>
      <c r="CT496" s="61"/>
      <c r="CU496" s="61"/>
      <c r="CV496" s="61"/>
      <c r="CW496" s="61"/>
      <c r="CX496" s="61"/>
      <c r="CY496" s="61"/>
      <c r="CZ496" s="61"/>
      <c r="DA496" s="61"/>
      <c r="DB496" s="61"/>
    </row>
    <row r="497" spans="1:106" s="58" customFormat="1" ht="16.5" customHeight="1">
      <c r="A497" s="70" t="s">
        <v>425</v>
      </c>
      <c r="B497" s="767"/>
      <c r="C497" s="738" t="s">
        <v>159</v>
      </c>
      <c r="D497" s="740" t="str">
        <f>[76]납품수량!C146</f>
        <v>GLASS REINF</v>
      </c>
      <c r="E497" s="740" t="str">
        <f>[76]납품수량!D146</f>
        <v>T100</v>
      </c>
      <c r="F497" s="718">
        <f>VLOOKUP(C497,'[72]납품수량(영업)'!$C$3:$F$260,4,FALSE)</f>
        <v>0</v>
      </c>
      <c r="G497" s="74">
        <f>VLOOKUP($C$497,[77]납품수량!$B$3:$AI$200,G1,FALSE)</f>
        <v>0</v>
      </c>
      <c r="H497" s="74">
        <f>VLOOKUP($C$497,[77]납품수량!$B$3:$AI$200,H1,FALSE)</f>
        <v>0</v>
      </c>
      <c r="I497" s="74">
        <f>VLOOKUP($C$497,[77]납품수량!$B$3:$AI$200,I1,FALSE)</f>
        <v>0</v>
      </c>
      <c r="J497" s="74">
        <f>VLOOKUP($C$497,[77]납품수량!$B$3:$AI$200,J1,FALSE)</f>
        <v>0</v>
      </c>
      <c r="K497" s="74">
        <f>VLOOKUP($C$497,[77]납품수량!$B$3:$AI$200,K1,FALSE)</f>
        <v>0</v>
      </c>
      <c r="L497" s="74">
        <f>VLOOKUP($C$497,[77]납품수량!$B$3:$AI$200,L1,FALSE)</f>
        <v>0</v>
      </c>
      <c r="M497" s="74">
        <f>VLOOKUP($C$497,[77]납품수량!$B$3:$AI$200,M1,FALSE)</f>
        <v>0</v>
      </c>
      <c r="N497" s="74">
        <f>VLOOKUP($C$497,[77]납품수량!$B$3:$AI$200,N1,FALSE)</f>
        <v>0</v>
      </c>
      <c r="O497" s="74">
        <f>VLOOKUP($C$497,[77]납품수량!$B$3:$AI$200,O1,FALSE)</f>
        <v>0</v>
      </c>
      <c r="P497" s="74">
        <f>VLOOKUP($C$497,[77]납품수량!$B$3:$AI$200,P1,FALSE)</f>
        <v>0</v>
      </c>
      <c r="Q497" s="74">
        <f>VLOOKUP($C$497,[77]납품수량!$B$3:$AI$200,Q1,FALSE)</f>
        <v>0</v>
      </c>
      <c r="R497" s="74">
        <f>VLOOKUP($C$497,[77]납품수량!$B$3:$AI$200,R1,FALSE)</f>
        <v>0</v>
      </c>
      <c r="S497" s="74">
        <f>VLOOKUP($C$497,[77]납품수량!$B$3:$AI$200,S1,FALSE)</f>
        <v>0</v>
      </c>
      <c r="T497" s="74">
        <f>VLOOKUP($C$497,[77]납품수량!$B$3:$AI$200,T1,FALSE)</f>
        <v>0</v>
      </c>
      <c r="U497" s="74">
        <f>VLOOKUP($C$497,[77]납품수량!$B$3:$AI$200,U1,FALSE)</f>
        <v>0</v>
      </c>
      <c r="V497" s="74">
        <f>VLOOKUP($C$497,[77]납품수량!$B$3:$AI$200,V1,FALSE)</f>
        <v>0</v>
      </c>
      <c r="W497" s="74">
        <f>VLOOKUP($C$497,[77]납품수량!$B$3:$AI$200,W1,FALSE)</f>
        <v>0</v>
      </c>
      <c r="X497" s="74">
        <f>VLOOKUP($C$497,[77]납품수량!$B$3:$AI$200,X1,FALSE)</f>
        <v>0</v>
      </c>
      <c r="Y497" s="74">
        <f>VLOOKUP($C$497,[77]납품수량!$B$3:$AI$200,Y1,FALSE)</f>
        <v>0</v>
      </c>
      <c r="Z497" s="74">
        <f>VLOOKUP($C$497,[77]납품수량!$B$3:$AI$200,Z1,FALSE)</f>
        <v>0</v>
      </c>
      <c r="AA497" s="74">
        <f>VLOOKUP($C$497,[77]납품수량!$B$3:$AI$200,AA1,FALSE)</f>
        <v>0</v>
      </c>
      <c r="AB497" s="74">
        <f>VLOOKUP($C$497,[77]납품수량!$B$3:$AI$200,AB1,FALSE)</f>
        <v>0</v>
      </c>
      <c r="AC497" s="74">
        <f>VLOOKUP($C$497,[77]납품수량!$B$3:$AI$200,AC1,FALSE)</f>
        <v>0</v>
      </c>
      <c r="AD497" s="74">
        <f>VLOOKUP($C$497,[77]납품수량!$B$3:$AI$200,AD1,FALSE)</f>
        <v>0</v>
      </c>
      <c r="AE497" s="74">
        <f>VLOOKUP($C$497,[77]납품수량!$B$3:$AI$200,AE1,FALSE)</f>
        <v>0</v>
      </c>
      <c r="AF497" s="74">
        <f>VLOOKUP($C$497,[77]납품수량!$B$3:$AI$200,AF1,FALSE)</f>
        <v>0</v>
      </c>
      <c r="AG497" s="74">
        <f>VLOOKUP($C$497,[77]납품수량!$B$3:$AI$200,AG1,FALSE)</f>
        <v>0</v>
      </c>
      <c r="AH497" s="74">
        <f>VLOOKUP($C$497,[77]납품수량!$B$3:$AI$200,AH1,FALSE)</f>
        <v>0</v>
      </c>
      <c r="AI497" s="74">
        <f>VLOOKUP($C$497,[77]납품수량!$B$3:$AI$200,AI1,FALSE)</f>
        <v>0</v>
      </c>
      <c r="AJ497" s="74">
        <f>VLOOKUP($C$497,[77]납품수량!$B$3:$AI$200,AJ1,FALSE)</f>
        <v>0</v>
      </c>
      <c r="AK497" s="74">
        <f>VLOOKUP($C$497,[77]납품수량!$B$3:$AI$200,AK1,FALSE)</f>
        <v>0</v>
      </c>
      <c r="AL497" s="74">
        <f>SUM(G497:AK497)</f>
        <v>0</v>
      </c>
      <c r="AM497" s="61"/>
      <c r="AN497" s="61"/>
      <c r="AO497" s="61"/>
      <c r="AP497" s="61"/>
      <c r="AQ497" s="61"/>
      <c r="AR497" s="61"/>
      <c r="AS497" s="61"/>
      <c r="AT497" s="61"/>
      <c r="AU497" s="61"/>
      <c r="AV497" s="61"/>
      <c r="AW497" s="61"/>
      <c r="AX497" s="61"/>
      <c r="AY497" s="61"/>
      <c r="AZ497" s="61"/>
      <c r="BA497" s="61"/>
      <c r="BB497" s="61"/>
      <c r="BC497" s="61"/>
      <c r="BD497" s="61"/>
      <c r="BE497" s="61"/>
      <c r="BF497" s="61"/>
      <c r="BG497" s="61"/>
      <c r="BH497" s="61"/>
      <c r="BI497" s="61"/>
      <c r="BJ497" s="61"/>
      <c r="BK497" s="61"/>
      <c r="BL497" s="61"/>
      <c r="BM497" s="61"/>
      <c r="BN497" s="61"/>
      <c r="BO497" s="61"/>
      <c r="BP497" s="61"/>
      <c r="BQ497" s="61"/>
      <c r="BR497" s="61"/>
      <c r="BS497" s="61"/>
      <c r="BT497" s="61"/>
      <c r="BU497" s="61"/>
      <c r="BV497" s="61"/>
      <c r="BW497" s="61"/>
      <c r="BX497" s="61"/>
      <c r="BY497" s="61"/>
      <c r="BZ497" s="61"/>
      <c r="CA497" s="61"/>
      <c r="CB497" s="61"/>
      <c r="CC497" s="61"/>
      <c r="CD497" s="61"/>
      <c r="CE497" s="61"/>
      <c r="CF497" s="61"/>
      <c r="CG497" s="61"/>
      <c r="CH497" s="61"/>
      <c r="CI497" s="61"/>
      <c r="CJ497" s="61"/>
      <c r="CK497" s="61"/>
      <c r="CL497" s="61"/>
      <c r="CM497" s="61"/>
      <c r="CN497" s="61"/>
      <c r="CO497" s="61"/>
      <c r="CP497" s="61"/>
      <c r="CQ497" s="61"/>
      <c r="CR497" s="61"/>
      <c r="CS497" s="61"/>
      <c r="CT497" s="61"/>
      <c r="CU497" s="61"/>
      <c r="CV497" s="61"/>
      <c r="CW497" s="61"/>
      <c r="CX497" s="61"/>
      <c r="CY497" s="61"/>
      <c r="CZ497" s="61"/>
      <c r="DA497" s="61"/>
      <c r="DB497" s="61"/>
    </row>
    <row r="498" spans="1:106" s="58" customFormat="1" ht="16.5" customHeight="1">
      <c r="A498" s="70"/>
      <c r="B498" s="767"/>
      <c r="C498" s="739"/>
      <c r="D498" s="741"/>
      <c r="E498" s="741"/>
      <c r="F498" s="719"/>
      <c r="G498" s="74">
        <f>$F$497*G497</f>
        <v>0</v>
      </c>
      <c r="H498" s="74">
        <f t="shared" ref="H498:AK498" si="248">$F$497*H497</f>
        <v>0</v>
      </c>
      <c r="I498" s="74">
        <f t="shared" si="248"/>
        <v>0</v>
      </c>
      <c r="J498" s="74">
        <f t="shared" si="248"/>
        <v>0</v>
      </c>
      <c r="K498" s="74">
        <f t="shared" si="248"/>
        <v>0</v>
      </c>
      <c r="L498" s="74">
        <f t="shared" si="248"/>
        <v>0</v>
      </c>
      <c r="M498" s="74">
        <f t="shared" si="248"/>
        <v>0</v>
      </c>
      <c r="N498" s="74">
        <f t="shared" si="248"/>
        <v>0</v>
      </c>
      <c r="O498" s="74">
        <f t="shared" si="248"/>
        <v>0</v>
      </c>
      <c r="P498" s="74">
        <f t="shared" si="248"/>
        <v>0</v>
      </c>
      <c r="Q498" s="74">
        <f t="shared" si="248"/>
        <v>0</v>
      </c>
      <c r="R498" s="74">
        <f t="shared" si="248"/>
        <v>0</v>
      </c>
      <c r="S498" s="74">
        <f t="shared" si="248"/>
        <v>0</v>
      </c>
      <c r="T498" s="74">
        <f t="shared" si="248"/>
        <v>0</v>
      </c>
      <c r="U498" s="74">
        <f t="shared" si="248"/>
        <v>0</v>
      </c>
      <c r="V498" s="74">
        <f t="shared" si="248"/>
        <v>0</v>
      </c>
      <c r="W498" s="74">
        <f t="shared" si="248"/>
        <v>0</v>
      </c>
      <c r="X498" s="74">
        <f t="shared" si="248"/>
        <v>0</v>
      </c>
      <c r="Y498" s="74">
        <f t="shared" si="248"/>
        <v>0</v>
      </c>
      <c r="Z498" s="74">
        <f t="shared" si="248"/>
        <v>0</v>
      </c>
      <c r="AA498" s="74">
        <f t="shared" si="248"/>
        <v>0</v>
      </c>
      <c r="AB498" s="74">
        <f t="shared" si="248"/>
        <v>0</v>
      </c>
      <c r="AC498" s="74">
        <f t="shared" si="248"/>
        <v>0</v>
      </c>
      <c r="AD498" s="74">
        <f t="shared" si="248"/>
        <v>0</v>
      </c>
      <c r="AE498" s="74">
        <f t="shared" si="248"/>
        <v>0</v>
      </c>
      <c r="AF498" s="74">
        <f t="shared" si="248"/>
        <v>0</v>
      </c>
      <c r="AG498" s="74">
        <f t="shared" si="248"/>
        <v>0</v>
      </c>
      <c r="AH498" s="74">
        <f t="shared" si="248"/>
        <v>0</v>
      </c>
      <c r="AI498" s="74">
        <f t="shared" si="248"/>
        <v>0</v>
      </c>
      <c r="AJ498" s="74">
        <f t="shared" si="248"/>
        <v>0</v>
      </c>
      <c r="AK498" s="74">
        <f t="shared" si="248"/>
        <v>0</v>
      </c>
      <c r="AL498" s="74">
        <f>F497*AL497</f>
        <v>0</v>
      </c>
      <c r="AM498" s="61"/>
      <c r="AN498" s="61"/>
      <c r="AO498" s="61"/>
      <c r="AP498" s="61"/>
      <c r="AQ498" s="61"/>
      <c r="AR498" s="61"/>
      <c r="AS498" s="61"/>
      <c r="AT498" s="61"/>
      <c r="AU498" s="61"/>
      <c r="AV498" s="61"/>
      <c r="AW498" s="61"/>
      <c r="AX498" s="61"/>
      <c r="AY498" s="61"/>
      <c r="AZ498" s="61"/>
      <c r="BA498" s="61"/>
      <c r="BB498" s="61"/>
      <c r="BC498" s="61"/>
      <c r="BD498" s="61"/>
      <c r="BE498" s="61"/>
      <c r="BF498" s="61"/>
      <c r="BG498" s="61"/>
      <c r="BH498" s="61"/>
      <c r="BI498" s="61"/>
      <c r="BJ498" s="61"/>
      <c r="BK498" s="61"/>
      <c r="BL498" s="61"/>
      <c r="BM498" s="61"/>
      <c r="BN498" s="61"/>
      <c r="BO498" s="61"/>
      <c r="BP498" s="61"/>
      <c r="BQ498" s="61"/>
      <c r="BR498" s="61"/>
      <c r="BS498" s="61"/>
      <c r="BT498" s="61"/>
      <c r="BU498" s="61"/>
      <c r="BV498" s="61"/>
      <c r="BW498" s="61"/>
      <c r="BX498" s="61"/>
      <c r="BY498" s="61"/>
      <c r="BZ498" s="61"/>
      <c r="CA498" s="61"/>
      <c r="CB498" s="61"/>
      <c r="CC498" s="61"/>
      <c r="CD498" s="61"/>
      <c r="CE498" s="61"/>
      <c r="CF498" s="61"/>
      <c r="CG498" s="61"/>
      <c r="CH498" s="61"/>
      <c r="CI498" s="61"/>
      <c r="CJ498" s="61"/>
      <c r="CK498" s="61"/>
      <c r="CL498" s="61"/>
      <c r="CM498" s="61"/>
      <c r="CN498" s="61"/>
      <c r="CO498" s="61"/>
      <c r="CP498" s="61"/>
      <c r="CQ498" s="61"/>
      <c r="CR498" s="61"/>
      <c r="CS498" s="61"/>
      <c r="CT498" s="61"/>
      <c r="CU498" s="61"/>
      <c r="CV498" s="61"/>
      <c r="CW498" s="61"/>
      <c r="CX498" s="61"/>
      <c r="CY498" s="61"/>
      <c r="CZ498" s="61"/>
      <c r="DA498" s="61"/>
      <c r="DB498" s="61"/>
    </row>
    <row r="499" spans="1:106" s="58" customFormat="1" ht="16.5" customHeight="1">
      <c r="A499" s="70" t="s">
        <v>425</v>
      </c>
      <c r="B499" s="767"/>
      <c r="C499" s="738" t="s">
        <v>160</v>
      </c>
      <c r="D499" s="740" t="str">
        <f>[76]납품수량!C147</f>
        <v>GLASS REINF</v>
      </c>
      <c r="E499" s="740" t="str">
        <f>[76]납품수량!D147</f>
        <v>T200</v>
      </c>
      <c r="F499" s="718">
        <f>VLOOKUP(C499,'[72]납품수량(영업)'!$C$3:$F$260,4,FALSE)</f>
        <v>0</v>
      </c>
      <c r="G499" s="74">
        <f>VLOOKUP($C$499,[77]납품수량!$B$3:$AI$200,G1,FALSE)</f>
        <v>0</v>
      </c>
      <c r="H499" s="74">
        <f>VLOOKUP($C$499,[77]납품수량!$B$3:$AI$200,H1,FALSE)</f>
        <v>0</v>
      </c>
      <c r="I499" s="74">
        <f>VLOOKUP($C$499,[77]납품수량!$B$3:$AI$200,I1,FALSE)</f>
        <v>0</v>
      </c>
      <c r="J499" s="74">
        <f>VLOOKUP($C$499,[77]납품수량!$B$3:$AI$200,J1,FALSE)</f>
        <v>0</v>
      </c>
      <c r="K499" s="74">
        <f>VLOOKUP($C$499,[77]납품수량!$B$3:$AI$200,K1,FALSE)</f>
        <v>0</v>
      </c>
      <c r="L499" s="74">
        <f>VLOOKUP($C$499,[77]납품수량!$B$3:$AI$200,L1,FALSE)</f>
        <v>0</v>
      </c>
      <c r="M499" s="74">
        <f>VLOOKUP($C$499,[77]납품수량!$B$3:$AI$200,M1,FALSE)</f>
        <v>0</v>
      </c>
      <c r="N499" s="74">
        <f>VLOOKUP($C$499,[77]납품수량!$B$3:$AI$200,N1,FALSE)</f>
        <v>0</v>
      </c>
      <c r="O499" s="74">
        <f>VLOOKUP($C$499,[77]납품수량!$B$3:$AI$200,O1,FALSE)</f>
        <v>0</v>
      </c>
      <c r="P499" s="74">
        <f>VLOOKUP($C$499,[77]납품수량!$B$3:$AI$200,P1,FALSE)</f>
        <v>0</v>
      </c>
      <c r="Q499" s="74">
        <f>VLOOKUP($C$499,[77]납품수량!$B$3:$AI$200,Q1,FALSE)</f>
        <v>0</v>
      </c>
      <c r="R499" s="74">
        <f>VLOOKUP($C$499,[77]납품수량!$B$3:$AI$200,R1,FALSE)</f>
        <v>0</v>
      </c>
      <c r="S499" s="74">
        <f>VLOOKUP($C$499,[77]납품수량!$B$3:$AI$200,S1,FALSE)</f>
        <v>0</v>
      </c>
      <c r="T499" s="74">
        <f>VLOOKUP($C$499,[77]납품수량!$B$3:$AI$200,T1,FALSE)</f>
        <v>0</v>
      </c>
      <c r="U499" s="74">
        <f>VLOOKUP($C$499,[77]납품수량!$B$3:$AI$200,U1,FALSE)</f>
        <v>0</v>
      </c>
      <c r="V499" s="74">
        <f>VLOOKUP($C$499,[77]납품수량!$B$3:$AI$200,V1,FALSE)</f>
        <v>0</v>
      </c>
      <c r="W499" s="74">
        <f>VLOOKUP($C$499,[77]납품수량!$B$3:$AI$200,W1,FALSE)</f>
        <v>0</v>
      </c>
      <c r="X499" s="74">
        <f>VLOOKUP($C$499,[77]납품수량!$B$3:$AI$200,X1,FALSE)</f>
        <v>0</v>
      </c>
      <c r="Y499" s="74">
        <f>VLOOKUP($C$499,[77]납품수량!$B$3:$AI$200,Y1,FALSE)</f>
        <v>0</v>
      </c>
      <c r="Z499" s="74">
        <f>VLOOKUP($C$499,[77]납품수량!$B$3:$AI$200,Z1,FALSE)</f>
        <v>0</v>
      </c>
      <c r="AA499" s="74">
        <f>VLOOKUP($C$499,[77]납품수량!$B$3:$AI$200,AA1,FALSE)</f>
        <v>0</v>
      </c>
      <c r="AB499" s="74">
        <f>VLOOKUP($C$499,[77]납품수량!$B$3:$AI$200,AB1,FALSE)</f>
        <v>0</v>
      </c>
      <c r="AC499" s="74">
        <f>VLOOKUP($C$499,[77]납품수량!$B$3:$AI$200,AC1,FALSE)</f>
        <v>0</v>
      </c>
      <c r="AD499" s="74">
        <f>VLOOKUP($C$499,[77]납품수량!$B$3:$AI$200,AD1,FALSE)</f>
        <v>0</v>
      </c>
      <c r="AE499" s="74">
        <f>VLOOKUP($C$499,[77]납품수량!$B$3:$AI$200,AE1,FALSE)</f>
        <v>0</v>
      </c>
      <c r="AF499" s="74">
        <f>VLOOKUP($C$499,[77]납품수량!$B$3:$AI$200,AF1,FALSE)</f>
        <v>0</v>
      </c>
      <c r="AG499" s="74">
        <f>VLOOKUP($C$499,[77]납품수량!$B$3:$AI$200,AG1,FALSE)</f>
        <v>0</v>
      </c>
      <c r="AH499" s="74">
        <f>VLOOKUP($C$499,[77]납품수량!$B$3:$AI$200,AH1,FALSE)</f>
        <v>0</v>
      </c>
      <c r="AI499" s="74">
        <f>VLOOKUP($C$499,[77]납품수량!$B$3:$AI$200,AI1,FALSE)</f>
        <v>0</v>
      </c>
      <c r="AJ499" s="74">
        <f>VLOOKUP($C$499,[77]납품수량!$B$3:$AI$200,AJ1,FALSE)</f>
        <v>0</v>
      </c>
      <c r="AK499" s="74">
        <f>VLOOKUP($C$499,[77]납품수량!$B$3:$AI$200,AK1,FALSE)</f>
        <v>0</v>
      </c>
      <c r="AL499" s="74">
        <f>SUM(G499:AK499)</f>
        <v>0</v>
      </c>
      <c r="AM499" s="61"/>
      <c r="AN499" s="61"/>
      <c r="AO499" s="61"/>
      <c r="AP499" s="61"/>
      <c r="AQ499" s="61"/>
      <c r="AR499" s="61"/>
      <c r="AS499" s="61"/>
      <c r="AT499" s="61"/>
      <c r="AU499" s="61"/>
      <c r="AV499" s="61"/>
      <c r="AW499" s="61"/>
      <c r="AX499" s="61"/>
      <c r="AY499" s="61"/>
      <c r="AZ499" s="61"/>
      <c r="BA499" s="61"/>
      <c r="BB499" s="61"/>
      <c r="BC499" s="61"/>
      <c r="BD499" s="61"/>
      <c r="BE499" s="61"/>
      <c r="BF499" s="61"/>
      <c r="BG499" s="61"/>
      <c r="BH499" s="61"/>
      <c r="BI499" s="61"/>
      <c r="BJ499" s="61"/>
      <c r="BK499" s="61"/>
      <c r="BL499" s="61"/>
      <c r="BM499" s="61"/>
      <c r="BN499" s="61"/>
      <c r="BO499" s="61"/>
      <c r="BP499" s="61"/>
      <c r="BQ499" s="61"/>
      <c r="BR499" s="61"/>
      <c r="BS499" s="61"/>
      <c r="BT499" s="61"/>
      <c r="BU499" s="61"/>
      <c r="BV499" s="61"/>
      <c r="BW499" s="61"/>
      <c r="BX499" s="61"/>
      <c r="BY499" s="61"/>
      <c r="BZ499" s="61"/>
      <c r="CA499" s="61"/>
      <c r="CB499" s="61"/>
      <c r="CC499" s="61"/>
      <c r="CD499" s="61"/>
      <c r="CE499" s="61"/>
      <c r="CF499" s="61"/>
      <c r="CG499" s="61"/>
      <c r="CH499" s="61"/>
      <c r="CI499" s="61"/>
      <c r="CJ499" s="61"/>
      <c r="CK499" s="61"/>
      <c r="CL499" s="61"/>
      <c r="CM499" s="61"/>
      <c r="CN499" s="61"/>
      <c r="CO499" s="61"/>
      <c r="CP499" s="61"/>
      <c r="CQ499" s="61"/>
      <c r="CR499" s="61"/>
      <c r="CS499" s="61"/>
      <c r="CT499" s="61"/>
      <c r="CU499" s="61"/>
      <c r="CV499" s="61"/>
      <c r="CW499" s="61"/>
      <c r="CX499" s="61"/>
      <c r="CY499" s="61"/>
      <c r="CZ499" s="61"/>
      <c r="DA499" s="61"/>
      <c r="DB499" s="61"/>
    </row>
    <row r="500" spans="1:106" s="58" customFormat="1" ht="16.5" customHeight="1">
      <c r="A500" s="70"/>
      <c r="B500" s="767"/>
      <c r="C500" s="739"/>
      <c r="D500" s="741"/>
      <c r="E500" s="741"/>
      <c r="F500" s="719"/>
      <c r="G500" s="74">
        <f>$F$499*G499</f>
        <v>0</v>
      </c>
      <c r="H500" s="74">
        <f t="shared" ref="H500:AK500" si="249">$F$499*H499</f>
        <v>0</v>
      </c>
      <c r="I500" s="74">
        <f t="shared" si="249"/>
        <v>0</v>
      </c>
      <c r="J500" s="74">
        <f t="shared" si="249"/>
        <v>0</v>
      </c>
      <c r="K500" s="74">
        <f t="shared" si="249"/>
        <v>0</v>
      </c>
      <c r="L500" s="74">
        <f t="shared" si="249"/>
        <v>0</v>
      </c>
      <c r="M500" s="74">
        <f t="shared" si="249"/>
        <v>0</v>
      </c>
      <c r="N500" s="74">
        <f t="shared" si="249"/>
        <v>0</v>
      </c>
      <c r="O500" s="74">
        <f t="shared" si="249"/>
        <v>0</v>
      </c>
      <c r="P500" s="74">
        <f t="shared" si="249"/>
        <v>0</v>
      </c>
      <c r="Q500" s="74">
        <f t="shared" si="249"/>
        <v>0</v>
      </c>
      <c r="R500" s="74">
        <f t="shared" si="249"/>
        <v>0</v>
      </c>
      <c r="S500" s="74">
        <f t="shared" si="249"/>
        <v>0</v>
      </c>
      <c r="T500" s="74">
        <f t="shared" si="249"/>
        <v>0</v>
      </c>
      <c r="U500" s="74">
        <f t="shared" si="249"/>
        <v>0</v>
      </c>
      <c r="V500" s="74">
        <f t="shared" si="249"/>
        <v>0</v>
      </c>
      <c r="W500" s="74">
        <f t="shared" si="249"/>
        <v>0</v>
      </c>
      <c r="X500" s="74">
        <f t="shared" si="249"/>
        <v>0</v>
      </c>
      <c r="Y500" s="74">
        <f t="shared" si="249"/>
        <v>0</v>
      </c>
      <c r="Z500" s="74">
        <f t="shared" si="249"/>
        <v>0</v>
      </c>
      <c r="AA500" s="74">
        <f t="shared" si="249"/>
        <v>0</v>
      </c>
      <c r="AB500" s="74">
        <f t="shared" si="249"/>
        <v>0</v>
      </c>
      <c r="AC500" s="74">
        <f t="shared" si="249"/>
        <v>0</v>
      </c>
      <c r="AD500" s="74">
        <f t="shared" si="249"/>
        <v>0</v>
      </c>
      <c r="AE500" s="74">
        <f t="shared" si="249"/>
        <v>0</v>
      </c>
      <c r="AF500" s="74">
        <f t="shared" si="249"/>
        <v>0</v>
      </c>
      <c r="AG500" s="74">
        <f t="shared" si="249"/>
        <v>0</v>
      </c>
      <c r="AH500" s="74">
        <f t="shared" si="249"/>
        <v>0</v>
      </c>
      <c r="AI500" s="74">
        <f t="shared" si="249"/>
        <v>0</v>
      </c>
      <c r="AJ500" s="74">
        <f t="shared" si="249"/>
        <v>0</v>
      </c>
      <c r="AK500" s="74">
        <f t="shared" si="249"/>
        <v>0</v>
      </c>
      <c r="AL500" s="74">
        <f>F499*AL499</f>
        <v>0</v>
      </c>
      <c r="AM500" s="61"/>
      <c r="AN500" s="61"/>
      <c r="AO500" s="61"/>
      <c r="AP500" s="61"/>
      <c r="AQ500" s="61"/>
      <c r="AR500" s="61"/>
      <c r="AS500" s="61"/>
      <c r="AT500" s="61"/>
      <c r="AU500" s="61"/>
      <c r="AV500" s="61"/>
      <c r="AW500" s="61"/>
      <c r="AX500" s="61"/>
      <c r="AY500" s="61"/>
      <c r="AZ500" s="61"/>
      <c r="BA500" s="61"/>
      <c r="BB500" s="61"/>
      <c r="BC500" s="61"/>
      <c r="BD500" s="61"/>
      <c r="BE500" s="61"/>
      <c r="BF500" s="61"/>
      <c r="BG500" s="61"/>
      <c r="BH500" s="61"/>
      <c r="BI500" s="61"/>
      <c r="BJ500" s="61"/>
      <c r="BK500" s="61"/>
      <c r="BL500" s="61"/>
      <c r="BM500" s="61"/>
      <c r="BN500" s="61"/>
      <c r="BO500" s="61"/>
      <c r="BP500" s="61"/>
      <c r="BQ500" s="61"/>
      <c r="BR500" s="61"/>
      <c r="BS500" s="61"/>
      <c r="BT500" s="61"/>
      <c r="BU500" s="61"/>
      <c r="BV500" s="61"/>
      <c r="BW500" s="61"/>
      <c r="BX500" s="61"/>
      <c r="BY500" s="61"/>
      <c r="BZ500" s="61"/>
      <c r="CA500" s="61"/>
      <c r="CB500" s="61"/>
      <c r="CC500" s="61"/>
      <c r="CD500" s="61"/>
      <c r="CE500" s="61"/>
      <c r="CF500" s="61"/>
      <c r="CG500" s="61"/>
      <c r="CH500" s="61"/>
      <c r="CI500" s="61"/>
      <c r="CJ500" s="61"/>
      <c r="CK500" s="61"/>
      <c r="CL500" s="61"/>
      <c r="CM500" s="61"/>
      <c r="CN500" s="61"/>
      <c r="CO500" s="61"/>
      <c r="CP500" s="61"/>
      <c r="CQ500" s="61"/>
      <c r="CR500" s="61"/>
      <c r="CS500" s="61"/>
      <c r="CT500" s="61"/>
      <c r="CU500" s="61"/>
      <c r="CV500" s="61"/>
      <c r="CW500" s="61"/>
      <c r="CX500" s="61"/>
      <c r="CY500" s="61"/>
      <c r="CZ500" s="61"/>
      <c r="DA500" s="61"/>
      <c r="DB500" s="61"/>
    </row>
    <row r="501" spans="1:106" s="58" customFormat="1" ht="16.5" customHeight="1">
      <c r="A501" s="70" t="s">
        <v>425</v>
      </c>
      <c r="B501" s="767"/>
      <c r="C501" s="738" t="s">
        <v>161</v>
      </c>
      <c r="D501" s="740" t="str">
        <f>[76]납품수량!C148</f>
        <v>GLASS REINF</v>
      </c>
      <c r="E501" s="740" t="str">
        <f>[76]납품수량!D148</f>
        <v>U100</v>
      </c>
      <c r="F501" s="718">
        <f>VLOOKUP(C501,'[72]납품수량(영업)'!$C$3:$F$260,4,FALSE)</f>
        <v>0</v>
      </c>
      <c r="G501" s="74">
        <f>VLOOKUP($C$501,[77]납품수량!$B$3:$AI$200,G1,FALSE)</f>
        <v>0</v>
      </c>
      <c r="H501" s="74">
        <f>VLOOKUP($C$501,[77]납품수량!$B$3:$AI$200,H1,FALSE)</f>
        <v>0</v>
      </c>
      <c r="I501" s="74">
        <f>VLOOKUP($C$501,[77]납품수량!$B$3:$AI$200,I1,FALSE)</f>
        <v>0</v>
      </c>
      <c r="J501" s="74">
        <f>VLOOKUP($C$501,[77]납품수량!$B$3:$AI$200,J1,FALSE)</f>
        <v>0</v>
      </c>
      <c r="K501" s="74">
        <f>VLOOKUP($C$501,[77]납품수량!$B$3:$AI$200,K1,FALSE)</f>
        <v>0</v>
      </c>
      <c r="L501" s="74">
        <f>VLOOKUP($C$501,[77]납품수량!$B$3:$AI$200,L1,FALSE)</f>
        <v>0</v>
      </c>
      <c r="M501" s="74">
        <f>VLOOKUP($C$501,[77]납품수량!$B$3:$AI$200,M1,FALSE)</f>
        <v>0</v>
      </c>
      <c r="N501" s="74">
        <f>VLOOKUP($C$501,[77]납품수량!$B$3:$AI$200,N1,FALSE)</f>
        <v>0</v>
      </c>
      <c r="O501" s="74">
        <f>VLOOKUP($C$501,[77]납품수량!$B$3:$AI$200,O1,FALSE)</f>
        <v>0</v>
      </c>
      <c r="P501" s="74">
        <f>VLOOKUP($C$501,[77]납품수량!$B$3:$AI$200,P1,FALSE)</f>
        <v>0</v>
      </c>
      <c r="Q501" s="74">
        <f>VLOOKUP($C$501,[77]납품수량!$B$3:$AI$200,Q1,FALSE)</f>
        <v>0</v>
      </c>
      <c r="R501" s="74">
        <f>VLOOKUP($C$501,[77]납품수량!$B$3:$AI$200,R1,FALSE)</f>
        <v>0</v>
      </c>
      <c r="S501" s="74">
        <f>VLOOKUP($C$501,[77]납품수량!$B$3:$AI$200,S1,FALSE)</f>
        <v>0</v>
      </c>
      <c r="T501" s="74">
        <f>VLOOKUP($C$501,[77]납품수량!$B$3:$AI$200,T1,FALSE)</f>
        <v>0</v>
      </c>
      <c r="U501" s="74">
        <f>VLOOKUP($C$501,[77]납품수량!$B$3:$AI$200,U1,FALSE)</f>
        <v>0</v>
      </c>
      <c r="V501" s="74">
        <f>VLOOKUP($C$501,[77]납품수량!$B$3:$AI$200,V1,FALSE)</f>
        <v>0</v>
      </c>
      <c r="W501" s="74">
        <f>VLOOKUP($C$501,[77]납품수량!$B$3:$AI$200,W1,FALSE)</f>
        <v>0</v>
      </c>
      <c r="X501" s="74">
        <f>VLOOKUP($C$501,[77]납품수량!$B$3:$AI$200,X1,FALSE)</f>
        <v>0</v>
      </c>
      <c r="Y501" s="74">
        <f>VLOOKUP($C$501,[77]납품수량!$B$3:$AI$200,Y1,FALSE)</f>
        <v>0</v>
      </c>
      <c r="Z501" s="74">
        <f>VLOOKUP($C$501,[77]납품수량!$B$3:$AI$200,Z1,FALSE)</f>
        <v>0</v>
      </c>
      <c r="AA501" s="74">
        <f>VLOOKUP($C$501,[77]납품수량!$B$3:$AI$200,AA1,FALSE)</f>
        <v>0</v>
      </c>
      <c r="AB501" s="74">
        <f>VLOOKUP($C$501,[77]납품수량!$B$3:$AI$200,AB1,FALSE)</f>
        <v>0</v>
      </c>
      <c r="AC501" s="74">
        <f>VLOOKUP($C$501,[77]납품수량!$B$3:$AI$200,AC1,FALSE)</f>
        <v>0</v>
      </c>
      <c r="AD501" s="74">
        <f>VLOOKUP($C$501,[77]납품수량!$B$3:$AI$200,AD1,FALSE)</f>
        <v>0</v>
      </c>
      <c r="AE501" s="74">
        <f>VLOOKUP($C$501,[77]납품수량!$B$3:$AI$200,AE1,FALSE)</f>
        <v>0</v>
      </c>
      <c r="AF501" s="74">
        <f>VLOOKUP($C$501,[77]납품수량!$B$3:$AI$200,AF1,FALSE)</f>
        <v>0</v>
      </c>
      <c r="AG501" s="74">
        <f>VLOOKUP($C$501,[77]납품수량!$B$3:$AI$200,AG1,FALSE)</f>
        <v>0</v>
      </c>
      <c r="AH501" s="74">
        <f>VLOOKUP($C$501,[77]납품수량!$B$3:$AI$200,AH1,FALSE)</f>
        <v>0</v>
      </c>
      <c r="AI501" s="74">
        <f>VLOOKUP($C$501,[77]납품수량!$B$3:$AI$200,AI1,FALSE)</f>
        <v>0</v>
      </c>
      <c r="AJ501" s="74">
        <f>VLOOKUP($C$501,[77]납품수량!$B$3:$AI$200,AJ1,FALSE)</f>
        <v>0</v>
      </c>
      <c r="AK501" s="74">
        <f>VLOOKUP($C$501,[77]납품수량!$B$3:$AI$200,AK1,FALSE)</f>
        <v>0</v>
      </c>
      <c r="AL501" s="74">
        <f>SUM(G501:AK501)</f>
        <v>0</v>
      </c>
      <c r="AM501" s="61"/>
      <c r="AN501" s="61"/>
      <c r="AO501" s="61"/>
      <c r="AP501" s="61"/>
      <c r="AQ501" s="61"/>
      <c r="AR501" s="61"/>
      <c r="AS501" s="61"/>
      <c r="AT501" s="61"/>
      <c r="AU501" s="61"/>
      <c r="AV501" s="61"/>
      <c r="AW501" s="61"/>
      <c r="AX501" s="61"/>
      <c r="AY501" s="61"/>
      <c r="AZ501" s="61"/>
      <c r="BA501" s="61"/>
      <c r="BB501" s="61"/>
      <c r="BC501" s="61"/>
      <c r="BD501" s="61"/>
      <c r="BE501" s="61"/>
      <c r="BF501" s="61"/>
      <c r="BG501" s="61"/>
      <c r="BH501" s="61"/>
      <c r="BI501" s="61"/>
      <c r="BJ501" s="61"/>
      <c r="BK501" s="61"/>
      <c r="BL501" s="61"/>
      <c r="BM501" s="61"/>
      <c r="BN501" s="61"/>
      <c r="BO501" s="61"/>
      <c r="BP501" s="61"/>
      <c r="BQ501" s="61"/>
      <c r="BR501" s="61"/>
      <c r="BS501" s="61"/>
      <c r="BT501" s="61"/>
      <c r="BU501" s="61"/>
      <c r="BV501" s="61"/>
      <c r="BW501" s="61"/>
      <c r="BX501" s="61"/>
      <c r="BY501" s="61"/>
      <c r="BZ501" s="61"/>
      <c r="CA501" s="61"/>
      <c r="CB501" s="61"/>
      <c r="CC501" s="61"/>
      <c r="CD501" s="61"/>
      <c r="CE501" s="61"/>
      <c r="CF501" s="61"/>
      <c r="CG501" s="61"/>
      <c r="CH501" s="61"/>
      <c r="CI501" s="61"/>
      <c r="CJ501" s="61"/>
      <c r="CK501" s="61"/>
      <c r="CL501" s="61"/>
      <c r="CM501" s="61"/>
      <c r="CN501" s="61"/>
      <c r="CO501" s="61"/>
      <c r="CP501" s="61"/>
      <c r="CQ501" s="61"/>
      <c r="CR501" s="61"/>
      <c r="CS501" s="61"/>
      <c r="CT501" s="61"/>
      <c r="CU501" s="61"/>
      <c r="CV501" s="61"/>
      <c r="CW501" s="61"/>
      <c r="CX501" s="61"/>
      <c r="CY501" s="61"/>
      <c r="CZ501" s="61"/>
      <c r="DA501" s="61"/>
      <c r="DB501" s="61"/>
    </row>
    <row r="502" spans="1:106" s="58" customFormat="1" ht="16.5" customHeight="1">
      <c r="A502" s="70"/>
      <c r="B502" s="767"/>
      <c r="C502" s="739"/>
      <c r="D502" s="741"/>
      <c r="E502" s="741"/>
      <c r="F502" s="719"/>
      <c r="G502" s="74">
        <f>$F$501*G501</f>
        <v>0</v>
      </c>
      <c r="H502" s="74">
        <f t="shared" ref="H502:AK502" si="250">$F$501*H501</f>
        <v>0</v>
      </c>
      <c r="I502" s="74">
        <f t="shared" si="250"/>
        <v>0</v>
      </c>
      <c r="J502" s="74">
        <f t="shared" si="250"/>
        <v>0</v>
      </c>
      <c r="K502" s="74">
        <f t="shared" si="250"/>
        <v>0</v>
      </c>
      <c r="L502" s="74">
        <f t="shared" si="250"/>
        <v>0</v>
      </c>
      <c r="M502" s="74">
        <f t="shared" si="250"/>
        <v>0</v>
      </c>
      <c r="N502" s="74">
        <f t="shared" si="250"/>
        <v>0</v>
      </c>
      <c r="O502" s="74">
        <f t="shared" si="250"/>
        <v>0</v>
      </c>
      <c r="P502" s="74">
        <f t="shared" si="250"/>
        <v>0</v>
      </c>
      <c r="Q502" s="74">
        <f t="shared" si="250"/>
        <v>0</v>
      </c>
      <c r="R502" s="74">
        <f t="shared" si="250"/>
        <v>0</v>
      </c>
      <c r="S502" s="74">
        <f t="shared" si="250"/>
        <v>0</v>
      </c>
      <c r="T502" s="74">
        <f t="shared" si="250"/>
        <v>0</v>
      </c>
      <c r="U502" s="74">
        <f t="shared" si="250"/>
        <v>0</v>
      </c>
      <c r="V502" s="74">
        <f t="shared" si="250"/>
        <v>0</v>
      </c>
      <c r="W502" s="74">
        <f t="shared" si="250"/>
        <v>0</v>
      </c>
      <c r="X502" s="74">
        <f t="shared" si="250"/>
        <v>0</v>
      </c>
      <c r="Y502" s="74">
        <f t="shared" si="250"/>
        <v>0</v>
      </c>
      <c r="Z502" s="74">
        <f t="shared" si="250"/>
        <v>0</v>
      </c>
      <c r="AA502" s="74">
        <f t="shared" si="250"/>
        <v>0</v>
      </c>
      <c r="AB502" s="74">
        <f t="shared" si="250"/>
        <v>0</v>
      </c>
      <c r="AC502" s="74">
        <f t="shared" si="250"/>
        <v>0</v>
      </c>
      <c r="AD502" s="74">
        <f t="shared" si="250"/>
        <v>0</v>
      </c>
      <c r="AE502" s="74">
        <f t="shared" si="250"/>
        <v>0</v>
      </c>
      <c r="AF502" s="74">
        <f t="shared" si="250"/>
        <v>0</v>
      </c>
      <c r="AG502" s="74">
        <f t="shared" si="250"/>
        <v>0</v>
      </c>
      <c r="AH502" s="74">
        <f t="shared" si="250"/>
        <v>0</v>
      </c>
      <c r="AI502" s="74">
        <f t="shared" si="250"/>
        <v>0</v>
      </c>
      <c r="AJ502" s="74">
        <f t="shared" si="250"/>
        <v>0</v>
      </c>
      <c r="AK502" s="74">
        <f t="shared" si="250"/>
        <v>0</v>
      </c>
      <c r="AL502" s="74">
        <f>F501*AL501</f>
        <v>0</v>
      </c>
      <c r="AM502" s="61"/>
      <c r="AN502" s="61"/>
      <c r="AO502" s="61"/>
      <c r="AP502" s="61"/>
      <c r="AQ502" s="61"/>
      <c r="AR502" s="61"/>
      <c r="AS502" s="61"/>
      <c r="AT502" s="61"/>
      <c r="AU502" s="61"/>
      <c r="AV502" s="61"/>
      <c r="AW502" s="61"/>
      <c r="AX502" s="61"/>
      <c r="AY502" s="61"/>
      <c r="AZ502" s="61"/>
      <c r="BA502" s="61"/>
      <c r="BB502" s="61"/>
      <c r="BC502" s="61"/>
      <c r="BD502" s="61"/>
      <c r="BE502" s="61"/>
      <c r="BF502" s="61"/>
      <c r="BG502" s="61"/>
      <c r="BH502" s="61"/>
      <c r="BI502" s="61"/>
      <c r="BJ502" s="61"/>
      <c r="BK502" s="61"/>
      <c r="BL502" s="61"/>
      <c r="BM502" s="61"/>
      <c r="BN502" s="61"/>
      <c r="BO502" s="61"/>
      <c r="BP502" s="61"/>
      <c r="BQ502" s="61"/>
      <c r="BR502" s="61"/>
      <c r="BS502" s="61"/>
      <c r="BT502" s="61"/>
      <c r="BU502" s="61"/>
      <c r="BV502" s="61"/>
      <c r="BW502" s="61"/>
      <c r="BX502" s="61"/>
      <c r="BY502" s="61"/>
      <c r="BZ502" s="61"/>
      <c r="CA502" s="61"/>
      <c r="CB502" s="61"/>
      <c r="CC502" s="61"/>
      <c r="CD502" s="61"/>
      <c r="CE502" s="61"/>
      <c r="CF502" s="61"/>
      <c r="CG502" s="61"/>
      <c r="CH502" s="61"/>
      <c r="CI502" s="61"/>
      <c r="CJ502" s="61"/>
      <c r="CK502" s="61"/>
      <c r="CL502" s="61"/>
      <c r="CM502" s="61"/>
      <c r="CN502" s="61"/>
      <c r="CO502" s="61"/>
      <c r="CP502" s="61"/>
      <c r="CQ502" s="61"/>
      <c r="CR502" s="61"/>
      <c r="CS502" s="61"/>
      <c r="CT502" s="61"/>
      <c r="CU502" s="61"/>
      <c r="CV502" s="61"/>
      <c r="CW502" s="61"/>
      <c r="CX502" s="61"/>
      <c r="CY502" s="61"/>
      <c r="CZ502" s="61"/>
      <c r="DA502" s="61"/>
      <c r="DB502" s="61"/>
    </row>
    <row r="503" spans="1:106" s="58" customFormat="1" ht="16.5" customHeight="1">
      <c r="A503" s="70" t="s">
        <v>425</v>
      </c>
      <c r="B503" s="767"/>
      <c r="C503" s="738" t="s">
        <v>98</v>
      </c>
      <c r="D503" s="740" t="str">
        <f>[76]납품수량!C149</f>
        <v>GLASS REINF</v>
      </c>
      <c r="E503" s="740" t="str">
        <f>[76]납품수량!D149</f>
        <v>UB</v>
      </c>
      <c r="F503" s="718">
        <f>VLOOKUP(C503,'[72]납품수량(영업)'!$C$3:$F$260,4,FALSE)</f>
        <v>0</v>
      </c>
      <c r="G503" s="74">
        <f>VLOOKUP($C$503,[77]납품수량!$B$3:$AI$200,G1,FALSE)</f>
        <v>0</v>
      </c>
      <c r="H503" s="74">
        <f>VLOOKUP($C$503,[77]납품수량!$B$3:$AI$200,H1,FALSE)</f>
        <v>0</v>
      </c>
      <c r="I503" s="74">
        <f>VLOOKUP($C$503,[77]납품수량!$B$3:$AI$200,I1,FALSE)</f>
        <v>0</v>
      </c>
      <c r="J503" s="74">
        <f>VLOOKUP($C$503,[77]납품수량!$B$3:$AI$200,J1,FALSE)</f>
        <v>0</v>
      </c>
      <c r="K503" s="74">
        <f>VLOOKUP($C$503,[77]납품수량!$B$3:$AI$200,K1,FALSE)</f>
        <v>0</v>
      </c>
      <c r="L503" s="74">
        <f>VLOOKUP($C$503,[77]납품수량!$B$3:$AI$200,L1,FALSE)</f>
        <v>0</v>
      </c>
      <c r="M503" s="74">
        <f>VLOOKUP($C$503,[77]납품수량!$B$3:$AI$200,M1,FALSE)</f>
        <v>0</v>
      </c>
      <c r="N503" s="74">
        <f>VLOOKUP($C$503,[77]납품수량!$B$3:$AI$200,N1,FALSE)</f>
        <v>0</v>
      </c>
      <c r="O503" s="74">
        <f>VLOOKUP($C$503,[77]납품수량!$B$3:$AI$200,O1,FALSE)</f>
        <v>0</v>
      </c>
      <c r="P503" s="74">
        <f>VLOOKUP($C$503,[77]납품수량!$B$3:$AI$200,P1,FALSE)</f>
        <v>0</v>
      </c>
      <c r="Q503" s="74">
        <f>VLOOKUP($C$503,[77]납품수량!$B$3:$AI$200,Q1,FALSE)</f>
        <v>0</v>
      </c>
      <c r="R503" s="74">
        <f>VLOOKUP($C$503,[77]납품수량!$B$3:$AI$200,R1,FALSE)</f>
        <v>0</v>
      </c>
      <c r="S503" s="74">
        <f>VLOOKUP($C$503,[77]납품수량!$B$3:$AI$200,S1,FALSE)</f>
        <v>0</v>
      </c>
      <c r="T503" s="74">
        <f>VLOOKUP($C$503,[77]납품수량!$B$3:$AI$200,T1,FALSE)</f>
        <v>0</v>
      </c>
      <c r="U503" s="74">
        <f>VLOOKUP($C$503,[77]납품수량!$B$3:$AI$200,U1,FALSE)</f>
        <v>0</v>
      </c>
      <c r="V503" s="74">
        <f>VLOOKUP($C$503,[77]납품수량!$B$3:$AI$200,V1,FALSE)</f>
        <v>0</v>
      </c>
      <c r="W503" s="74">
        <f>VLOOKUP($C$503,[77]납품수량!$B$3:$AI$200,W1,FALSE)</f>
        <v>0</v>
      </c>
      <c r="X503" s="74">
        <f>VLOOKUP($C$503,[77]납품수량!$B$3:$AI$200,X1,FALSE)</f>
        <v>0</v>
      </c>
      <c r="Y503" s="74">
        <f>VLOOKUP($C$503,[77]납품수량!$B$3:$AI$200,Y1,FALSE)</f>
        <v>0</v>
      </c>
      <c r="Z503" s="74">
        <f>VLOOKUP($C$503,[77]납품수량!$B$3:$AI$200,Z1,FALSE)</f>
        <v>0</v>
      </c>
      <c r="AA503" s="74">
        <f>VLOOKUP($C$503,[77]납품수량!$B$3:$AI$200,AA1,FALSE)</f>
        <v>0</v>
      </c>
      <c r="AB503" s="74">
        <f>VLOOKUP($C$503,[77]납품수량!$B$3:$AI$200,AB1,FALSE)</f>
        <v>0</v>
      </c>
      <c r="AC503" s="74">
        <f>VLOOKUP($C$503,[77]납품수량!$B$3:$AI$200,AC1,FALSE)</f>
        <v>0</v>
      </c>
      <c r="AD503" s="74">
        <f>VLOOKUP($C$503,[77]납품수량!$B$3:$AI$200,AD1,FALSE)</f>
        <v>0</v>
      </c>
      <c r="AE503" s="74">
        <f>VLOOKUP($C$503,[77]납품수량!$B$3:$AI$200,AE1,FALSE)</f>
        <v>0</v>
      </c>
      <c r="AF503" s="74">
        <f>VLOOKUP($C$503,[77]납품수량!$B$3:$AI$200,AF1,FALSE)</f>
        <v>0</v>
      </c>
      <c r="AG503" s="74">
        <f>VLOOKUP($C$503,[77]납품수량!$B$3:$AI$200,AG1,FALSE)</f>
        <v>0</v>
      </c>
      <c r="AH503" s="74">
        <f>VLOOKUP($C$503,[77]납품수량!$B$3:$AI$200,AH1,FALSE)</f>
        <v>0</v>
      </c>
      <c r="AI503" s="74">
        <f>VLOOKUP($C$503,[77]납품수량!$B$3:$AI$200,AI1,FALSE)</f>
        <v>0</v>
      </c>
      <c r="AJ503" s="74">
        <f>VLOOKUP($C$503,[77]납품수량!$B$3:$AI$200,AJ1,FALSE)</f>
        <v>0</v>
      </c>
      <c r="AK503" s="74">
        <f>VLOOKUP($C$503,[77]납품수량!$B$3:$AI$200,AK1,FALSE)</f>
        <v>0</v>
      </c>
      <c r="AL503" s="74">
        <f>SUM(G503:AK503)</f>
        <v>0</v>
      </c>
      <c r="AM503" s="61"/>
      <c r="AN503" s="61"/>
      <c r="AO503" s="61"/>
      <c r="AP503" s="61"/>
      <c r="AQ503" s="61"/>
      <c r="AR503" s="61"/>
      <c r="AS503" s="61"/>
      <c r="AT503" s="61"/>
      <c r="AU503" s="61"/>
      <c r="AV503" s="61"/>
      <c r="AW503" s="61"/>
      <c r="AX503" s="61"/>
      <c r="AY503" s="61"/>
      <c r="AZ503" s="61"/>
      <c r="BA503" s="61"/>
      <c r="BB503" s="61"/>
      <c r="BC503" s="61"/>
      <c r="BD503" s="61"/>
      <c r="BE503" s="61"/>
      <c r="BF503" s="61"/>
      <c r="BG503" s="61"/>
      <c r="BH503" s="61"/>
      <c r="BI503" s="61"/>
      <c r="BJ503" s="61"/>
      <c r="BK503" s="61"/>
      <c r="BL503" s="61"/>
      <c r="BM503" s="61"/>
      <c r="BN503" s="61"/>
      <c r="BO503" s="61"/>
      <c r="BP503" s="61"/>
      <c r="BQ503" s="61"/>
      <c r="BR503" s="61"/>
      <c r="BS503" s="61"/>
      <c r="BT503" s="61"/>
      <c r="BU503" s="61"/>
      <c r="BV503" s="61"/>
      <c r="BW503" s="61"/>
      <c r="BX503" s="61"/>
      <c r="BY503" s="61"/>
      <c r="BZ503" s="61"/>
      <c r="CA503" s="61"/>
      <c r="CB503" s="61"/>
      <c r="CC503" s="61"/>
      <c r="CD503" s="61"/>
      <c r="CE503" s="61"/>
      <c r="CF503" s="61"/>
      <c r="CG503" s="61"/>
      <c r="CH503" s="61"/>
      <c r="CI503" s="61"/>
      <c r="CJ503" s="61"/>
      <c r="CK503" s="61"/>
      <c r="CL503" s="61"/>
      <c r="CM503" s="61"/>
      <c r="CN503" s="61"/>
      <c r="CO503" s="61"/>
      <c r="CP503" s="61"/>
      <c r="CQ503" s="61"/>
      <c r="CR503" s="61"/>
      <c r="CS503" s="61"/>
      <c r="CT503" s="61"/>
      <c r="CU503" s="61"/>
      <c r="CV503" s="61"/>
      <c r="CW503" s="61"/>
      <c r="CX503" s="61"/>
      <c r="CY503" s="61"/>
      <c r="CZ503" s="61"/>
      <c r="DA503" s="61"/>
      <c r="DB503" s="61"/>
    </row>
    <row r="504" spans="1:106" s="58" customFormat="1" ht="16.5" customHeight="1">
      <c r="A504" s="70"/>
      <c r="B504" s="767"/>
      <c r="C504" s="739"/>
      <c r="D504" s="741"/>
      <c r="E504" s="741"/>
      <c r="F504" s="719"/>
      <c r="G504" s="74">
        <f>$F$503*G503</f>
        <v>0</v>
      </c>
      <c r="H504" s="74">
        <f t="shared" ref="H504:AK504" si="251">$F$503*H503</f>
        <v>0</v>
      </c>
      <c r="I504" s="74">
        <f t="shared" si="251"/>
        <v>0</v>
      </c>
      <c r="J504" s="74">
        <f t="shared" si="251"/>
        <v>0</v>
      </c>
      <c r="K504" s="74">
        <f t="shared" si="251"/>
        <v>0</v>
      </c>
      <c r="L504" s="74">
        <f t="shared" si="251"/>
        <v>0</v>
      </c>
      <c r="M504" s="74">
        <f t="shared" si="251"/>
        <v>0</v>
      </c>
      <c r="N504" s="74">
        <f t="shared" si="251"/>
        <v>0</v>
      </c>
      <c r="O504" s="74">
        <f t="shared" si="251"/>
        <v>0</v>
      </c>
      <c r="P504" s="74">
        <f t="shared" si="251"/>
        <v>0</v>
      </c>
      <c r="Q504" s="74">
        <f t="shared" si="251"/>
        <v>0</v>
      </c>
      <c r="R504" s="74">
        <f t="shared" si="251"/>
        <v>0</v>
      </c>
      <c r="S504" s="74">
        <f t="shared" si="251"/>
        <v>0</v>
      </c>
      <c r="T504" s="74">
        <f t="shared" si="251"/>
        <v>0</v>
      </c>
      <c r="U504" s="74">
        <f t="shared" si="251"/>
        <v>0</v>
      </c>
      <c r="V504" s="74">
        <f t="shared" si="251"/>
        <v>0</v>
      </c>
      <c r="W504" s="74">
        <f t="shared" si="251"/>
        <v>0</v>
      </c>
      <c r="X504" s="74">
        <f t="shared" si="251"/>
        <v>0</v>
      </c>
      <c r="Y504" s="74">
        <f t="shared" si="251"/>
        <v>0</v>
      </c>
      <c r="Z504" s="74">
        <f t="shared" si="251"/>
        <v>0</v>
      </c>
      <c r="AA504" s="74">
        <f t="shared" si="251"/>
        <v>0</v>
      </c>
      <c r="AB504" s="74">
        <f t="shared" si="251"/>
        <v>0</v>
      </c>
      <c r="AC504" s="74">
        <f t="shared" si="251"/>
        <v>0</v>
      </c>
      <c r="AD504" s="74">
        <f t="shared" si="251"/>
        <v>0</v>
      </c>
      <c r="AE504" s="74">
        <f t="shared" si="251"/>
        <v>0</v>
      </c>
      <c r="AF504" s="74">
        <f t="shared" si="251"/>
        <v>0</v>
      </c>
      <c r="AG504" s="74">
        <f t="shared" si="251"/>
        <v>0</v>
      </c>
      <c r="AH504" s="74">
        <f t="shared" si="251"/>
        <v>0</v>
      </c>
      <c r="AI504" s="74">
        <f t="shared" si="251"/>
        <v>0</v>
      </c>
      <c r="AJ504" s="74">
        <f t="shared" si="251"/>
        <v>0</v>
      </c>
      <c r="AK504" s="74">
        <f t="shared" si="251"/>
        <v>0</v>
      </c>
      <c r="AL504" s="74">
        <f>F503*AL503</f>
        <v>0</v>
      </c>
      <c r="AM504" s="61"/>
      <c r="AN504" s="61"/>
      <c r="AO504" s="61"/>
      <c r="AP504" s="61"/>
      <c r="AQ504" s="61"/>
      <c r="AR504" s="61"/>
      <c r="AS504" s="61"/>
      <c r="AT504" s="61"/>
      <c r="AU504" s="61"/>
      <c r="AV504" s="61"/>
      <c r="AW504" s="61"/>
      <c r="AX504" s="61"/>
      <c r="AY504" s="61"/>
      <c r="AZ504" s="61"/>
      <c r="BA504" s="61"/>
      <c r="BB504" s="61"/>
      <c r="BC504" s="61"/>
      <c r="BD504" s="61"/>
      <c r="BE504" s="61"/>
      <c r="BF504" s="61"/>
      <c r="BG504" s="61"/>
      <c r="BH504" s="61"/>
      <c r="BI504" s="61"/>
      <c r="BJ504" s="61"/>
      <c r="BK504" s="61"/>
      <c r="BL504" s="61"/>
      <c r="BM504" s="61"/>
      <c r="BN504" s="61"/>
      <c r="BO504" s="61"/>
      <c r="BP504" s="61"/>
      <c r="BQ504" s="61"/>
      <c r="BR504" s="61"/>
      <c r="BS504" s="61"/>
      <c r="BT504" s="61"/>
      <c r="BU504" s="61"/>
      <c r="BV504" s="61"/>
      <c r="BW504" s="61"/>
      <c r="BX504" s="61"/>
      <c r="BY504" s="61"/>
      <c r="BZ504" s="61"/>
      <c r="CA504" s="61"/>
      <c r="CB504" s="61"/>
      <c r="CC504" s="61"/>
      <c r="CD504" s="61"/>
      <c r="CE504" s="61"/>
      <c r="CF504" s="61"/>
      <c r="CG504" s="61"/>
      <c r="CH504" s="61"/>
      <c r="CI504" s="61"/>
      <c r="CJ504" s="61"/>
      <c r="CK504" s="61"/>
      <c r="CL504" s="61"/>
      <c r="CM504" s="61"/>
      <c r="CN504" s="61"/>
      <c r="CO504" s="61"/>
      <c r="CP504" s="61"/>
      <c r="CQ504" s="61"/>
      <c r="CR504" s="61"/>
      <c r="CS504" s="61"/>
      <c r="CT504" s="61"/>
      <c r="CU504" s="61"/>
      <c r="CV504" s="61"/>
      <c r="CW504" s="61"/>
      <c r="CX504" s="61"/>
      <c r="CY504" s="61"/>
      <c r="CZ504" s="61"/>
      <c r="DA504" s="61"/>
      <c r="DB504" s="61"/>
    </row>
    <row r="505" spans="1:106" s="58" customFormat="1" ht="16.5" customHeight="1">
      <c r="A505" s="70" t="s">
        <v>425</v>
      </c>
      <c r="B505" s="767"/>
      <c r="C505" s="738" t="s">
        <v>162</v>
      </c>
      <c r="D505" s="740" t="str">
        <f>[76]납품수량!C150</f>
        <v>GLASS REINF</v>
      </c>
      <c r="E505" s="740" t="str">
        <f>[76]납품수량!D150</f>
        <v>V200,B11</v>
      </c>
      <c r="F505" s="718">
        <f>VLOOKUP(C505,'[72]납품수량(영업)'!$C$3:$F$260,4,FALSE)</f>
        <v>0</v>
      </c>
      <c r="G505" s="74">
        <f>VLOOKUP($C$505,[77]납품수량!$B$3:$AI$200,G1,FALSE)</f>
        <v>0</v>
      </c>
      <c r="H505" s="74">
        <f>VLOOKUP($C$505,[77]납품수량!$B$3:$AI$200,H1,FALSE)</f>
        <v>0</v>
      </c>
      <c r="I505" s="74">
        <f>VLOOKUP($C$505,[77]납품수량!$B$3:$AI$200,I1,FALSE)</f>
        <v>0</v>
      </c>
      <c r="J505" s="74">
        <f>VLOOKUP($C$505,[77]납품수량!$B$3:$AI$200,J1,FALSE)</f>
        <v>0</v>
      </c>
      <c r="K505" s="74">
        <f>VLOOKUP($C$505,[77]납품수량!$B$3:$AI$200,K1,FALSE)</f>
        <v>0</v>
      </c>
      <c r="L505" s="74">
        <f>VLOOKUP($C$505,[77]납품수량!$B$3:$AI$200,L1,FALSE)</f>
        <v>0</v>
      </c>
      <c r="M505" s="74">
        <f>VLOOKUP($C$505,[77]납품수량!$B$3:$AI$200,M1,FALSE)</f>
        <v>0</v>
      </c>
      <c r="N505" s="74">
        <f>VLOOKUP($C$505,[77]납품수량!$B$3:$AI$200,N1,FALSE)</f>
        <v>0</v>
      </c>
      <c r="O505" s="74">
        <f>VLOOKUP($C$505,[77]납품수량!$B$3:$AI$200,O1,FALSE)</f>
        <v>0</v>
      </c>
      <c r="P505" s="74">
        <f>VLOOKUP($C$505,[77]납품수량!$B$3:$AI$200,P1,FALSE)</f>
        <v>0</v>
      </c>
      <c r="Q505" s="74">
        <f>VLOOKUP($C$505,[77]납품수량!$B$3:$AI$200,Q1,FALSE)</f>
        <v>0</v>
      </c>
      <c r="R505" s="74">
        <f>VLOOKUP($C$505,[77]납품수량!$B$3:$AI$200,R1,FALSE)</f>
        <v>0</v>
      </c>
      <c r="S505" s="74">
        <f>VLOOKUP($C$505,[77]납품수량!$B$3:$AI$200,S1,FALSE)</f>
        <v>0</v>
      </c>
      <c r="T505" s="74">
        <f>VLOOKUP($C$505,[77]납품수량!$B$3:$AI$200,T1,FALSE)</f>
        <v>0</v>
      </c>
      <c r="U505" s="74">
        <f>VLOOKUP($C$505,[77]납품수량!$B$3:$AI$200,U1,FALSE)</f>
        <v>0</v>
      </c>
      <c r="V505" s="74">
        <f>VLOOKUP($C$505,[77]납품수량!$B$3:$AI$200,V1,FALSE)</f>
        <v>0</v>
      </c>
      <c r="W505" s="74">
        <f>VLOOKUP($C$505,[77]납품수량!$B$3:$AI$200,W1,FALSE)</f>
        <v>0</v>
      </c>
      <c r="X505" s="74">
        <f>VLOOKUP($C$505,[77]납품수량!$B$3:$AI$200,X1,FALSE)</f>
        <v>0</v>
      </c>
      <c r="Y505" s="74">
        <f>VLOOKUP($C$505,[77]납품수량!$B$3:$AI$200,Y1,FALSE)</f>
        <v>0</v>
      </c>
      <c r="Z505" s="74">
        <f>VLOOKUP($C$505,[77]납품수량!$B$3:$AI$200,Z1,FALSE)</f>
        <v>0</v>
      </c>
      <c r="AA505" s="74">
        <f>VLOOKUP($C$505,[77]납품수량!$B$3:$AI$200,AA1,FALSE)</f>
        <v>0</v>
      </c>
      <c r="AB505" s="74">
        <f>VLOOKUP($C$505,[77]납품수량!$B$3:$AI$200,AB1,FALSE)</f>
        <v>0</v>
      </c>
      <c r="AC505" s="74">
        <f>VLOOKUP($C$505,[77]납품수량!$B$3:$AI$200,AC1,FALSE)</f>
        <v>0</v>
      </c>
      <c r="AD505" s="74">
        <f>VLOOKUP($C$505,[77]납품수량!$B$3:$AI$200,AD1,FALSE)</f>
        <v>0</v>
      </c>
      <c r="AE505" s="74">
        <f>VLOOKUP($C$505,[77]납품수량!$B$3:$AI$200,AE1,FALSE)</f>
        <v>0</v>
      </c>
      <c r="AF505" s="74">
        <f>VLOOKUP($C$505,[77]납품수량!$B$3:$AI$200,AF1,FALSE)</f>
        <v>0</v>
      </c>
      <c r="AG505" s="74">
        <f>VLOOKUP($C$505,[77]납품수량!$B$3:$AI$200,AG1,FALSE)</f>
        <v>0</v>
      </c>
      <c r="AH505" s="74">
        <f>VLOOKUP($C$505,[77]납품수량!$B$3:$AI$200,AH1,FALSE)</f>
        <v>0</v>
      </c>
      <c r="AI505" s="74">
        <f>VLOOKUP($C$505,[77]납품수량!$B$3:$AI$200,AI1,FALSE)</f>
        <v>0</v>
      </c>
      <c r="AJ505" s="74">
        <f>VLOOKUP($C$505,[77]납품수량!$B$3:$AI$200,AJ1,FALSE)</f>
        <v>0</v>
      </c>
      <c r="AK505" s="74">
        <f>VLOOKUP($C$505,[77]납품수량!$B$3:$AI$200,AK1,FALSE)</f>
        <v>0</v>
      </c>
      <c r="AL505" s="74">
        <f>SUM(G505:AK505)</f>
        <v>0</v>
      </c>
      <c r="AM505" s="61"/>
      <c r="AN505" s="61"/>
      <c r="AO505" s="61"/>
      <c r="AP505" s="61"/>
      <c r="AQ505" s="61"/>
      <c r="AR505" s="61"/>
      <c r="AS505" s="61"/>
      <c r="AT505" s="61"/>
      <c r="AU505" s="61"/>
      <c r="AV505" s="61"/>
      <c r="AW505" s="61"/>
      <c r="AX505" s="61"/>
      <c r="AY505" s="61"/>
      <c r="AZ505" s="61"/>
      <c r="BA505" s="61"/>
      <c r="BB505" s="61"/>
      <c r="BC505" s="61"/>
      <c r="BD505" s="61"/>
      <c r="BE505" s="61"/>
      <c r="BF505" s="61"/>
      <c r="BG505" s="61"/>
      <c r="BH505" s="61"/>
      <c r="BI505" s="61"/>
      <c r="BJ505" s="61"/>
      <c r="BK505" s="61"/>
      <c r="BL505" s="61"/>
      <c r="BM505" s="61"/>
      <c r="BN505" s="61"/>
      <c r="BO505" s="61"/>
      <c r="BP505" s="61"/>
      <c r="BQ505" s="61"/>
      <c r="BR505" s="61"/>
      <c r="BS505" s="61"/>
      <c r="BT505" s="61"/>
      <c r="BU505" s="61"/>
      <c r="BV505" s="61"/>
      <c r="BW505" s="61"/>
      <c r="BX505" s="61"/>
      <c r="BY505" s="61"/>
      <c r="BZ505" s="61"/>
      <c r="CA505" s="61"/>
      <c r="CB505" s="61"/>
      <c r="CC505" s="61"/>
      <c r="CD505" s="61"/>
      <c r="CE505" s="61"/>
      <c r="CF505" s="61"/>
      <c r="CG505" s="61"/>
      <c r="CH505" s="61"/>
      <c r="CI505" s="61"/>
      <c r="CJ505" s="61"/>
      <c r="CK505" s="61"/>
      <c r="CL505" s="61"/>
      <c r="CM505" s="61"/>
      <c r="CN505" s="61"/>
      <c r="CO505" s="61"/>
      <c r="CP505" s="61"/>
      <c r="CQ505" s="61"/>
      <c r="CR505" s="61"/>
      <c r="CS505" s="61"/>
      <c r="CT505" s="61"/>
      <c r="CU505" s="61"/>
      <c r="CV505" s="61"/>
      <c r="CW505" s="61"/>
      <c r="CX505" s="61"/>
      <c r="CY505" s="61"/>
      <c r="CZ505" s="61"/>
      <c r="DA505" s="61"/>
      <c r="DB505" s="61"/>
    </row>
    <row r="506" spans="1:106" s="58" customFormat="1" ht="16.5" customHeight="1">
      <c r="A506" s="70"/>
      <c r="B506" s="767"/>
      <c r="C506" s="739"/>
      <c r="D506" s="741"/>
      <c r="E506" s="741"/>
      <c r="F506" s="719"/>
      <c r="G506" s="74">
        <f>$F$505*G505</f>
        <v>0</v>
      </c>
      <c r="H506" s="74">
        <f t="shared" ref="H506:AK506" si="252">$F$505*H505</f>
        <v>0</v>
      </c>
      <c r="I506" s="74">
        <f t="shared" si="252"/>
        <v>0</v>
      </c>
      <c r="J506" s="74">
        <f t="shared" si="252"/>
        <v>0</v>
      </c>
      <c r="K506" s="74">
        <f t="shared" si="252"/>
        <v>0</v>
      </c>
      <c r="L506" s="74">
        <f t="shared" si="252"/>
        <v>0</v>
      </c>
      <c r="M506" s="74">
        <f t="shared" si="252"/>
        <v>0</v>
      </c>
      <c r="N506" s="74">
        <f t="shared" si="252"/>
        <v>0</v>
      </c>
      <c r="O506" s="74">
        <f t="shared" si="252"/>
        <v>0</v>
      </c>
      <c r="P506" s="74">
        <f t="shared" si="252"/>
        <v>0</v>
      </c>
      <c r="Q506" s="74">
        <f t="shared" si="252"/>
        <v>0</v>
      </c>
      <c r="R506" s="74">
        <f t="shared" si="252"/>
        <v>0</v>
      </c>
      <c r="S506" s="74">
        <f t="shared" si="252"/>
        <v>0</v>
      </c>
      <c r="T506" s="74">
        <f t="shared" si="252"/>
        <v>0</v>
      </c>
      <c r="U506" s="74">
        <f t="shared" si="252"/>
        <v>0</v>
      </c>
      <c r="V506" s="74">
        <f t="shared" si="252"/>
        <v>0</v>
      </c>
      <c r="W506" s="74">
        <f t="shared" si="252"/>
        <v>0</v>
      </c>
      <c r="X506" s="74">
        <f t="shared" si="252"/>
        <v>0</v>
      </c>
      <c r="Y506" s="74">
        <f t="shared" si="252"/>
        <v>0</v>
      </c>
      <c r="Z506" s="74">
        <f t="shared" si="252"/>
        <v>0</v>
      </c>
      <c r="AA506" s="74">
        <f t="shared" si="252"/>
        <v>0</v>
      </c>
      <c r="AB506" s="74">
        <f t="shared" si="252"/>
        <v>0</v>
      </c>
      <c r="AC506" s="74">
        <f t="shared" si="252"/>
        <v>0</v>
      </c>
      <c r="AD506" s="74">
        <f t="shared" si="252"/>
        <v>0</v>
      </c>
      <c r="AE506" s="74">
        <f t="shared" si="252"/>
        <v>0</v>
      </c>
      <c r="AF506" s="74">
        <f t="shared" si="252"/>
        <v>0</v>
      </c>
      <c r="AG506" s="74">
        <f t="shared" si="252"/>
        <v>0</v>
      </c>
      <c r="AH506" s="74">
        <f t="shared" si="252"/>
        <v>0</v>
      </c>
      <c r="AI506" s="74">
        <f t="shared" si="252"/>
        <v>0</v>
      </c>
      <c r="AJ506" s="74">
        <f t="shared" si="252"/>
        <v>0</v>
      </c>
      <c r="AK506" s="74">
        <f t="shared" si="252"/>
        <v>0</v>
      </c>
      <c r="AL506" s="74">
        <f>F505*AL505</f>
        <v>0</v>
      </c>
      <c r="AM506" s="61"/>
      <c r="AN506" s="61"/>
      <c r="AO506" s="61"/>
      <c r="AP506" s="61"/>
      <c r="AQ506" s="61"/>
      <c r="AR506" s="61"/>
      <c r="AS506" s="61"/>
      <c r="AT506" s="61"/>
      <c r="AU506" s="61"/>
      <c r="AV506" s="61"/>
      <c r="AW506" s="61"/>
      <c r="AX506" s="61"/>
      <c r="AY506" s="61"/>
      <c r="AZ506" s="61"/>
      <c r="BA506" s="61"/>
      <c r="BB506" s="61"/>
      <c r="BC506" s="61"/>
      <c r="BD506" s="61"/>
      <c r="BE506" s="61"/>
      <c r="BF506" s="61"/>
      <c r="BG506" s="61"/>
      <c r="BH506" s="61"/>
      <c r="BI506" s="61"/>
      <c r="BJ506" s="61"/>
      <c r="BK506" s="61"/>
      <c r="BL506" s="61"/>
      <c r="BM506" s="61"/>
      <c r="BN506" s="61"/>
      <c r="BO506" s="61"/>
      <c r="BP506" s="61"/>
      <c r="BQ506" s="61"/>
      <c r="BR506" s="61"/>
      <c r="BS506" s="61"/>
      <c r="BT506" s="61"/>
      <c r="BU506" s="61"/>
      <c r="BV506" s="61"/>
      <c r="BW506" s="61"/>
      <c r="BX506" s="61"/>
      <c r="BY506" s="61"/>
      <c r="BZ506" s="61"/>
      <c r="CA506" s="61"/>
      <c r="CB506" s="61"/>
      <c r="CC506" s="61"/>
      <c r="CD506" s="61"/>
      <c r="CE506" s="61"/>
      <c r="CF506" s="61"/>
      <c r="CG506" s="61"/>
      <c r="CH506" s="61"/>
      <c r="CI506" s="61"/>
      <c r="CJ506" s="61"/>
      <c r="CK506" s="61"/>
      <c r="CL506" s="61"/>
      <c r="CM506" s="61"/>
      <c r="CN506" s="61"/>
      <c r="CO506" s="61"/>
      <c r="CP506" s="61"/>
      <c r="CQ506" s="61"/>
      <c r="CR506" s="61"/>
      <c r="CS506" s="61"/>
      <c r="CT506" s="61"/>
      <c r="CU506" s="61"/>
      <c r="CV506" s="61"/>
      <c r="CW506" s="61"/>
      <c r="CX506" s="61"/>
      <c r="CY506" s="61"/>
      <c r="CZ506" s="61"/>
      <c r="DA506" s="61"/>
      <c r="DB506" s="61"/>
    </row>
    <row r="507" spans="1:106" s="58" customFormat="1" ht="16.5" customHeight="1">
      <c r="A507" s="70" t="s">
        <v>425</v>
      </c>
      <c r="B507" s="767"/>
      <c r="C507" s="738" t="s">
        <v>163</v>
      </c>
      <c r="D507" s="740" t="str">
        <f>[76]납품수량!C151</f>
        <v>GLASS REINF</v>
      </c>
      <c r="E507" s="740" t="str">
        <f>[76]납품수량!D151</f>
        <v>Y200</v>
      </c>
      <c r="F507" s="718">
        <f>VLOOKUP(C507,'[72]납품수량(영업)'!$C$3:$F$260,4,FALSE)</f>
        <v>0</v>
      </c>
      <c r="G507" s="74">
        <f>VLOOKUP($C$507,[77]납품수량!$B$3:$AI$200,G1,FALSE)</f>
        <v>0</v>
      </c>
      <c r="H507" s="74">
        <f>VLOOKUP($C$507,[77]납품수량!$B$3:$AI$200,H1,FALSE)</f>
        <v>0</v>
      </c>
      <c r="I507" s="74">
        <f>VLOOKUP($C$507,[77]납품수량!$B$3:$AI$200,I1,FALSE)</f>
        <v>0</v>
      </c>
      <c r="J507" s="74">
        <f>VLOOKUP($C$507,[77]납품수량!$B$3:$AI$200,J1,FALSE)</f>
        <v>0</v>
      </c>
      <c r="K507" s="74">
        <f>VLOOKUP($C$507,[77]납품수량!$B$3:$AI$200,K1,FALSE)</f>
        <v>0</v>
      </c>
      <c r="L507" s="74">
        <f>VLOOKUP($C$507,[77]납품수량!$B$3:$AI$200,L1,FALSE)</f>
        <v>0</v>
      </c>
      <c r="M507" s="74">
        <f>VLOOKUP($C$507,[77]납품수량!$B$3:$AI$200,M1,FALSE)</f>
        <v>0</v>
      </c>
      <c r="N507" s="74">
        <f>VLOOKUP($C$507,[77]납품수량!$B$3:$AI$200,N1,FALSE)</f>
        <v>0</v>
      </c>
      <c r="O507" s="74">
        <f>VLOOKUP($C$507,[77]납품수량!$B$3:$AI$200,O1,FALSE)</f>
        <v>0</v>
      </c>
      <c r="P507" s="74">
        <f>VLOOKUP($C$507,[77]납품수량!$B$3:$AI$200,P1,FALSE)</f>
        <v>0</v>
      </c>
      <c r="Q507" s="74">
        <f>VLOOKUP($C$507,[77]납품수량!$B$3:$AI$200,Q1,FALSE)</f>
        <v>0</v>
      </c>
      <c r="R507" s="74">
        <f>VLOOKUP($C$507,[77]납품수량!$B$3:$AI$200,R1,FALSE)</f>
        <v>0</v>
      </c>
      <c r="S507" s="74">
        <f>VLOOKUP($C$507,[77]납품수량!$B$3:$AI$200,S1,FALSE)</f>
        <v>0</v>
      </c>
      <c r="T507" s="74">
        <f>VLOOKUP($C$507,[77]납품수량!$B$3:$AI$200,T1,FALSE)</f>
        <v>0</v>
      </c>
      <c r="U507" s="74">
        <f>VLOOKUP($C$507,[77]납품수량!$B$3:$AI$200,U1,FALSE)</f>
        <v>0</v>
      </c>
      <c r="V507" s="74">
        <f>VLOOKUP($C$507,[77]납품수량!$B$3:$AI$200,V1,FALSE)</f>
        <v>0</v>
      </c>
      <c r="W507" s="74">
        <f>VLOOKUP($C$507,[77]납품수량!$B$3:$AI$200,W1,FALSE)</f>
        <v>0</v>
      </c>
      <c r="X507" s="74">
        <f>VLOOKUP($C$507,[77]납품수량!$B$3:$AI$200,X1,FALSE)</f>
        <v>0</v>
      </c>
      <c r="Y507" s="74">
        <f>VLOOKUP($C$507,[77]납품수량!$B$3:$AI$200,Y1,FALSE)</f>
        <v>0</v>
      </c>
      <c r="Z507" s="74">
        <f>VLOOKUP($C$507,[77]납품수량!$B$3:$AI$200,Z1,FALSE)</f>
        <v>0</v>
      </c>
      <c r="AA507" s="74">
        <f>VLOOKUP($C$507,[77]납품수량!$B$3:$AI$200,AA1,FALSE)</f>
        <v>0</v>
      </c>
      <c r="AB507" s="74">
        <f>VLOOKUP($C$507,[77]납품수량!$B$3:$AI$200,AB1,FALSE)</f>
        <v>0</v>
      </c>
      <c r="AC507" s="74">
        <f>VLOOKUP($C$507,[77]납품수량!$B$3:$AI$200,AC1,FALSE)</f>
        <v>0</v>
      </c>
      <c r="AD507" s="74">
        <f>VLOOKUP($C$507,[77]납품수량!$B$3:$AI$200,AD1,FALSE)</f>
        <v>0</v>
      </c>
      <c r="AE507" s="74">
        <f>VLOOKUP($C$507,[77]납품수량!$B$3:$AI$200,AE1,FALSE)</f>
        <v>0</v>
      </c>
      <c r="AF507" s="74">
        <f>VLOOKUP($C$507,[77]납품수량!$B$3:$AI$200,AF1,FALSE)</f>
        <v>0</v>
      </c>
      <c r="AG507" s="74">
        <f>VLOOKUP($C$507,[77]납품수량!$B$3:$AI$200,AG1,FALSE)</f>
        <v>0</v>
      </c>
      <c r="AH507" s="74">
        <f>VLOOKUP($C$507,[77]납품수량!$B$3:$AI$200,AH1,FALSE)</f>
        <v>0</v>
      </c>
      <c r="AI507" s="74">
        <f>VLOOKUP($C$507,[77]납품수량!$B$3:$AI$200,AI1,FALSE)</f>
        <v>0</v>
      </c>
      <c r="AJ507" s="74">
        <f>VLOOKUP($C$507,[77]납품수량!$B$3:$AI$200,AJ1,FALSE)</f>
        <v>0</v>
      </c>
      <c r="AK507" s="74">
        <f>VLOOKUP($C$507,[77]납품수량!$B$3:$AI$200,AK1,FALSE)</f>
        <v>0</v>
      </c>
      <c r="AL507" s="74">
        <f>SUM(G507:AK507)</f>
        <v>0</v>
      </c>
      <c r="AM507" s="61"/>
      <c r="AN507" s="61"/>
      <c r="AO507" s="61"/>
      <c r="AP507" s="61"/>
      <c r="AQ507" s="61"/>
      <c r="AR507" s="61"/>
      <c r="AS507" s="61"/>
      <c r="AT507" s="61"/>
      <c r="AU507" s="61"/>
      <c r="AV507" s="61"/>
      <c r="AW507" s="61"/>
      <c r="AX507" s="61"/>
      <c r="AY507" s="61"/>
      <c r="AZ507" s="61"/>
      <c r="BA507" s="61"/>
      <c r="BB507" s="61"/>
      <c r="BC507" s="61"/>
      <c r="BD507" s="61"/>
      <c r="BE507" s="61"/>
      <c r="BF507" s="61"/>
      <c r="BG507" s="61"/>
      <c r="BH507" s="61"/>
      <c r="BI507" s="61"/>
      <c r="BJ507" s="61"/>
      <c r="BK507" s="61"/>
      <c r="BL507" s="61"/>
      <c r="BM507" s="61"/>
      <c r="BN507" s="61"/>
      <c r="BO507" s="61"/>
      <c r="BP507" s="61"/>
      <c r="BQ507" s="61"/>
      <c r="BR507" s="61"/>
      <c r="BS507" s="61"/>
      <c r="BT507" s="61"/>
      <c r="BU507" s="61"/>
      <c r="BV507" s="61"/>
      <c r="BW507" s="61"/>
      <c r="BX507" s="61"/>
      <c r="BY507" s="61"/>
      <c r="BZ507" s="61"/>
      <c r="CA507" s="61"/>
      <c r="CB507" s="61"/>
      <c r="CC507" s="61"/>
      <c r="CD507" s="61"/>
      <c r="CE507" s="61"/>
      <c r="CF507" s="61"/>
      <c r="CG507" s="61"/>
      <c r="CH507" s="61"/>
      <c r="CI507" s="61"/>
      <c r="CJ507" s="61"/>
      <c r="CK507" s="61"/>
      <c r="CL507" s="61"/>
      <c r="CM507" s="61"/>
      <c r="CN507" s="61"/>
      <c r="CO507" s="61"/>
      <c r="CP507" s="61"/>
      <c r="CQ507" s="61"/>
      <c r="CR507" s="61"/>
      <c r="CS507" s="61"/>
      <c r="CT507" s="61"/>
      <c r="CU507" s="61"/>
      <c r="CV507" s="61"/>
      <c r="CW507" s="61"/>
      <c r="CX507" s="61"/>
      <c r="CY507" s="61"/>
      <c r="CZ507" s="61"/>
      <c r="DA507" s="61"/>
      <c r="DB507" s="61"/>
    </row>
    <row r="508" spans="1:106" s="58" customFormat="1" ht="16.5" customHeight="1">
      <c r="A508" s="70"/>
      <c r="B508" s="767"/>
      <c r="C508" s="739"/>
      <c r="D508" s="741"/>
      <c r="E508" s="741"/>
      <c r="F508" s="719"/>
      <c r="G508" s="74">
        <f>$F$507*G507</f>
        <v>0</v>
      </c>
      <c r="H508" s="74">
        <f t="shared" ref="H508:AK508" si="253">$F$507*H507</f>
        <v>0</v>
      </c>
      <c r="I508" s="74">
        <f t="shared" si="253"/>
        <v>0</v>
      </c>
      <c r="J508" s="74">
        <f t="shared" si="253"/>
        <v>0</v>
      </c>
      <c r="K508" s="74">
        <f t="shared" si="253"/>
        <v>0</v>
      </c>
      <c r="L508" s="74">
        <f t="shared" si="253"/>
        <v>0</v>
      </c>
      <c r="M508" s="74">
        <f t="shared" si="253"/>
        <v>0</v>
      </c>
      <c r="N508" s="74">
        <f t="shared" si="253"/>
        <v>0</v>
      </c>
      <c r="O508" s="74">
        <f t="shared" si="253"/>
        <v>0</v>
      </c>
      <c r="P508" s="74">
        <f t="shared" si="253"/>
        <v>0</v>
      </c>
      <c r="Q508" s="74">
        <f t="shared" si="253"/>
        <v>0</v>
      </c>
      <c r="R508" s="74">
        <f t="shared" si="253"/>
        <v>0</v>
      </c>
      <c r="S508" s="74">
        <f t="shared" si="253"/>
        <v>0</v>
      </c>
      <c r="T508" s="74">
        <f t="shared" si="253"/>
        <v>0</v>
      </c>
      <c r="U508" s="74">
        <f t="shared" si="253"/>
        <v>0</v>
      </c>
      <c r="V508" s="74">
        <f t="shared" si="253"/>
        <v>0</v>
      </c>
      <c r="W508" s="74">
        <f t="shared" si="253"/>
        <v>0</v>
      </c>
      <c r="X508" s="74">
        <f t="shared" si="253"/>
        <v>0</v>
      </c>
      <c r="Y508" s="74">
        <f t="shared" si="253"/>
        <v>0</v>
      </c>
      <c r="Z508" s="74">
        <f t="shared" si="253"/>
        <v>0</v>
      </c>
      <c r="AA508" s="74">
        <f t="shared" si="253"/>
        <v>0</v>
      </c>
      <c r="AB508" s="74">
        <f t="shared" si="253"/>
        <v>0</v>
      </c>
      <c r="AC508" s="74">
        <f t="shared" si="253"/>
        <v>0</v>
      </c>
      <c r="AD508" s="74">
        <f t="shared" si="253"/>
        <v>0</v>
      </c>
      <c r="AE508" s="74">
        <f t="shared" si="253"/>
        <v>0</v>
      </c>
      <c r="AF508" s="74">
        <f t="shared" si="253"/>
        <v>0</v>
      </c>
      <c r="AG508" s="74">
        <f t="shared" si="253"/>
        <v>0</v>
      </c>
      <c r="AH508" s="74">
        <f t="shared" si="253"/>
        <v>0</v>
      </c>
      <c r="AI508" s="74">
        <f t="shared" si="253"/>
        <v>0</v>
      </c>
      <c r="AJ508" s="74">
        <f t="shared" si="253"/>
        <v>0</v>
      </c>
      <c r="AK508" s="74">
        <f t="shared" si="253"/>
        <v>0</v>
      </c>
      <c r="AL508" s="74">
        <f>F507*AL507</f>
        <v>0</v>
      </c>
      <c r="AM508" s="61"/>
      <c r="AN508" s="61"/>
      <c r="AO508" s="61"/>
      <c r="AP508" s="61"/>
      <c r="AQ508" s="61"/>
      <c r="AR508" s="61"/>
      <c r="AS508" s="61"/>
      <c r="AT508" s="61"/>
      <c r="AU508" s="61"/>
      <c r="AV508" s="61"/>
      <c r="AW508" s="61"/>
      <c r="AX508" s="61"/>
      <c r="AY508" s="61"/>
      <c r="AZ508" s="61"/>
      <c r="BA508" s="61"/>
      <c r="BB508" s="61"/>
      <c r="BC508" s="61"/>
      <c r="BD508" s="61"/>
      <c r="BE508" s="61"/>
      <c r="BF508" s="61"/>
      <c r="BG508" s="61"/>
      <c r="BH508" s="61"/>
      <c r="BI508" s="61"/>
      <c r="BJ508" s="61"/>
      <c r="BK508" s="61"/>
      <c r="BL508" s="61"/>
      <c r="BM508" s="61"/>
      <c r="BN508" s="61"/>
      <c r="BO508" s="61"/>
      <c r="BP508" s="61"/>
      <c r="BQ508" s="61"/>
      <c r="BR508" s="61"/>
      <c r="BS508" s="61"/>
      <c r="BT508" s="61"/>
      <c r="BU508" s="61"/>
      <c r="BV508" s="61"/>
      <c r="BW508" s="61"/>
      <c r="BX508" s="61"/>
      <c r="BY508" s="61"/>
      <c r="BZ508" s="61"/>
      <c r="CA508" s="61"/>
      <c r="CB508" s="61"/>
      <c r="CC508" s="61"/>
      <c r="CD508" s="61"/>
      <c r="CE508" s="61"/>
      <c r="CF508" s="61"/>
      <c r="CG508" s="61"/>
      <c r="CH508" s="61"/>
      <c r="CI508" s="61"/>
      <c r="CJ508" s="61"/>
      <c r="CK508" s="61"/>
      <c r="CL508" s="61"/>
      <c r="CM508" s="61"/>
      <c r="CN508" s="61"/>
      <c r="CO508" s="61"/>
      <c r="CP508" s="61"/>
      <c r="CQ508" s="61"/>
      <c r="CR508" s="61"/>
      <c r="CS508" s="61"/>
      <c r="CT508" s="61"/>
      <c r="CU508" s="61"/>
      <c r="CV508" s="61"/>
      <c r="CW508" s="61"/>
      <c r="CX508" s="61"/>
      <c r="CY508" s="61"/>
      <c r="CZ508" s="61"/>
      <c r="DA508" s="61"/>
      <c r="DB508" s="61"/>
    </row>
    <row r="509" spans="1:106" s="58" customFormat="1" ht="16.5" customHeight="1">
      <c r="A509" s="70" t="s">
        <v>425</v>
      </c>
      <c r="B509" s="767"/>
      <c r="C509" s="738" t="s">
        <v>164</v>
      </c>
      <c r="D509" s="740" t="str">
        <f>[76]납품수량!C152</f>
        <v>CROSS REINFORCEMENT GLASS PANEL</v>
      </c>
      <c r="E509" s="740" t="str">
        <f>[76]납품수량!D152</f>
        <v>P32E</v>
      </c>
      <c r="F509" s="718">
        <f>VLOOKUP(C509,'[72]납품수량(영업)'!$C$3:$F$260,4,FALSE)</f>
        <v>0</v>
      </c>
      <c r="G509" s="74">
        <f>VLOOKUP($C$509,[77]납품수량!$B$3:$AI$200,G1,FALSE)</f>
        <v>0</v>
      </c>
      <c r="H509" s="74">
        <f>VLOOKUP($C$509,[77]납품수량!$B$3:$AI$200,H1,FALSE)</f>
        <v>0</v>
      </c>
      <c r="I509" s="74">
        <f>VLOOKUP($C$509,[77]납품수량!$B$3:$AI$200,I1,FALSE)</f>
        <v>0</v>
      </c>
      <c r="J509" s="74">
        <f>VLOOKUP($C$509,[77]납품수량!$B$3:$AI$200,J1,FALSE)</f>
        <v>0</v>
      </c>
      <c r="K509" s="74">
        <f>VLOOKUP($C$509,[77]납품수량!$B$3:$AI$200,K1,FALSE)</f>
        <v>0</v>
      </c>
      <c r="L509" s="74">
        <f>VLOOKUP($C$509,[77]납품수량!$B$3:$AI$200,L1,FALSE)</f>
        <v>0</v>
      </c>
      <c r="M509" s="74">
        <f>VLOOKUP($C$509,[77]납품수량!$B$3:$AI$200,M1,FALSE)</f>
        <v>0</v>
      </c>
      <c r="N509" s="74">
        <f>VLOOKUP($C$509,[77]납품수량!$B$3:$AI$200,N1,FALSE)</f>
        <v>0</v>
      </c>
      <c r="O509" s="74">
        <f>VLOOKUP($C$509,[77]납품수량!$B$3:$AI$200,O1,FALSE)</f>
        <v>0</v>
      </c>
      <c r="P509" s="74">
        <f>VLOOKUP($C$509,[77]납품수량!$B$3:$AI$200,P1,FALSE)</f>
        <v>0</v>
      </c>
      <c r="Q509" s="74">
        <f>VLOOKUP($C$509,[77]납품수량!$B$3:$AI$200,Q1,FALSE)</f>
        <v>0</v>
      </c>
      <c r="R509" s="74">
        <f>VLOOKUP($C$509,[77]납품수량!$B$3:$AI$200,R1,FALSE)</f>
        <v>0</v>
      </c>
      <c r="S509" s="74">
        <f>VLOOKUP($C$509,[77]납품수량!$B$3:$AI$200,S1,FALSE)</f>
        <v>0</v>
      </c>
      <c r="T509" s="74">
        <f>VLOOKUP($C$509,[77]납품수량!$B$3:$AI$200,T1,FALSE)</f>
        <v>0</v>
      </c>
      <c r="U509" s="74">
        <f>VLOOKUP($C$509,[77]납품수량!$B$3:$AI$200,U1,FALSE)</f>
        <v>0</v>
      </c>
      <c r="V509" s="74">
        <f>VLOOKUP($C$509,[77]납품수량!$B$3:$AI$200,V1,FALSE)</f>
        <v>0</v>
      </c>
      <c r="W509" s="74">
        <f>VLOOKUP($C$509,[77]납품수량!$B$3:$AI$200,W1,FALSE)</f>
        <v>0</v>
      </c>
      <c r="X509" s="74">
        <f>VLOOKUP($C$509,[77]납품수량!$B$3:$AI$200,X1,FALSE)</f>
        <v>0</v>
      </c>
      <c r="Y509" s="74">
        <f>VLOOKUP($C$509,[77]납품수량!$B$3:$AI$200,Y1,FALSE)</f>
        <v>0</v>
      </c>
      <c r="Z509" s="74">
        <f>VLOOKUP($C$509,[77]납품수량!$B$3:$AI$200,Z1,FALSE)</f>
        <v>0</v>
      </c>
      <c r="AA509" s="74">
        <f>VLOOKUP($C$509,[77]납품수량!$B$3:$AI$200,AA1,FALSE)</f>
        <v>0</v>
      </c>
      <c r="AB509" s="74">
        <f>VLOOKUP($C$509,[77]납품수량!$B$3:$AI$200,AB1,FALSE)</f>
        <v>0</v>
      </c>
      <c r="AC509" s="74">
        <f>VLOOKUP($C$509,[77]납품수량!$B$3:$AI$200,AC1,FALSE)</f>
        <v>0</v>
      </c>
      <c r="AD509" s="74">
        <f>VLOOKUP($C$509,[77]납품수량!$B$3:$AI$200,AD1,FALSE)</f>
        <v>0</v>
      </c>
      <c r="AE509" s="74">
        <f>VLOOKUP($C$509,[77]납품수량!$B$3:$AI$200,AE1,FALSE)</f>
        <v>0</v>
      </c>
      <c r="AF509" s="74">
        <f>VLOOKUP($C$509,[77]납품수량!$B$3:$AI$200,AF1,FALSE)</f>
        <v>0</v>
      </c>
      <c r="AG509" s="74">
        <f>VLOOKUP($C$509,[77]납품수량!$B$3:$AI$200,AG1,FALSE)</f>
        <v>0</v>
      </c>
      <c r="AH509" s="74">
        <f>VLOOKUP($C$509,[77]납품수량!$B$3:$AI$200,AH1,FALSE)</f>
        <v>0</v>
      </c>
      <c r="AI509" s="74">
        <f>VLOOKUP($C$509,[77]납품수량!$B$3:$AI$200,AI1,FALSE)</f>
        <v>0</v>
      </c>
      <c r="AJ509" s="74">
        <f>VLOOKUP($C$509,[77]납품수량!$B$3:$AI$200,AJ1,FALSE)</f>
        <v>0</v>
      </c>
      <c r="AK509" s="74">
        <f>VLOOKUP($C$509,[77]납품수량!$B$3:$AI$200,AK1,FALSE)</f>
        <v>0</v>
      </c>
      <c r="AL509" s="74">
        <f>SUM(G509:AK509)</f>
        <v>0</v>
      </c>
      <c r="AM509" s="61"/>
      <c r="AN509" s="61"/>
      <c r="AO509" s="61"/>
      <c r="AP509" s="61"/>
      <c r="AQ509" s="61"/>
      <c r="AR509" s="61"/>
      <c r="AS509" s="61"/>
      <c r="AT509" s="61"/>
      <c r="AU509" s="61"/>
      <c r="AV509" s="61"/>
      <c r="AW509" s="61"/>
      <c r="AX509" s="61"/>
      <c r="AY509" s="61"/>
      <c r="AZ509" s="61"/>
      <c r="BA509" s="61"/>
      <c r="BB509" s="61"/>
      <c r="BC509" s="61"/>
      <c r="BD509" s="61"/>
      <c r="BE509" s="61"/>
      <c r="BF509" s="61"/>
      <c r="BG509" s="61"/>
      <c r="BH509" s="61"/>
      <c r="BI509" s="61"/>
      <c r="BJ509" s="61"/>
      <c r="BK509" s="61"/>
      <c r="BL509" s="61"/>
      <c r="BM509" s="61"/>
      <c r="BN509" s="61"/>
      <c r="BO509" s="61"/>
      <c r="BP509" s="61"/>
      <c r="BQ509" s="61"/>
      <c r="BR509" s="61"/>
      <c r="BS509" s="61"/>
      <c r="BT509" s="61"/>
      <c r="BU509" s="61"/>
      <c r="BV509" s="61"/>
      <c r="BW509" s="61"/>
      <c r="BX509" s="61"/>
      <c r="BY509" s="61"/>
      <c r="BZ509" s="61"/>
      <c r="CA509" s="61"/>
      <c r="CB509" s="61"/>
      <c r="CC509" s="61"/>
      <c r="CD509" s="61"/>
      <c r="CE509" s="61"/>
      <c r="CF509" s="61"/>
      <c r="CG509" s="61"/>
      <c r="CH509" s="61"/>
      <c r="CI509" s="61"/>
      <c r="CJ509" s="61"/>
      <c r="CK509" s="61"/>
      <c r="CL509" s="61"/>
      <c r="CM509" s="61"/>
      <c r="CN509" s="61"/>
      <c r="CO509" s="61"/>
      <c r="CP509" s="61"/>
      <c r="CQ509" s="61"/>
      <c r="CR509" s="61"/>
      <c r="CS509" s="61"/>
      <c r="CT509" s="61"/>
      <c r="CU509" s="61"/>
      <c r="CV509" s="61"/>
      <c r="CW509" s="61"/>
      <c r="CX509" s="61"/>
      <c r="CY509" s="61"/>
      <c r="CZ509" s="61"/>
      <c r="DA509" s="61"/>
      <c r="DB509" s="61"/>
    </row>
    <row r="510" spans="1:106" s="58" customFormat="1" ht="16.5" customHeight="1">
      <c r="A510" s="70"/>
      <c r="B510" s="767"/>
      <c r="C510" s="739"/>
      <c r="D510" s="741"/>
      <c r="E510" s="741"/>
      <c r="F510" s="719"/>
      <c r="G510" s="74">
        <f>$F$509*G509</f>
        <v>0</v>
      </c>
      <c r="H510" s="74">
        <f t="shared" ref="H510:AK510" si="254">$F$509*H509</f>
        <v>0</v>
      </c>
      <c r="I510" s="74">
        <f t="shared" si="254"/>
        <v>0</v>
      </c>
      <c r="J510" s="74">
        <f t="shared" si="254"/>
        <v>0</v>
      </c>
      <c r="K510" s="74">
        <f t="shared" si="254"/>
        <v>0</v>
      </c>
      <c r="L510" s="74">
        <f t="shared" si="254"/>
        <v>0</v>
      </c>
      <c r="M510" s="74">
        <f t="shared" si="254"/>
        <v>0</v>
      </c>
      <c r="N510" s="74">
        <f t="shared" si="254"/>
        <v>0</v>
      </c>
      <c r="O510" s="74">
        <f t="shared" si="254"/>
        <v>0</v>
      </c>
      <c r="P510" s="74">
        <f t="shared" si="254"/>
        <v>0</v>
      </c>
      <c r="Q510" s="74">
        <f t="shared" si="254"/>
        <v>0</v>
      </c>
      <c r="R510" s="74">
        <f t="shared" si="254"/>
        <v>0</v>
      </c>
      <c r="S510" s="74">
        <f t="shared" si="254"/>
        <v>0</v>
      </c>
      <c r="T510" s="74">
        <f t="shared" si="254"/>
        <v>0</v>
      </c>
      <c r="U510" s="74">
        <f t="shared" si="254"/>
        <v>0</v>
      </c>
      <c r="V510" s="74">
        <f t="shared" si="254"/>
        <v>0</v>
      </c>
      <c r="W510" s="74">
        <f t="shared" si="254"/>
        <v>0</v>
      </c>
      <c r="X510" s="74">
        <f t="shared" si="254"/>
        <v>0</v>
      </c>
      <c r="Y510" s="74">
        <f t="shared" si="254"/>
        <v>0</v>
      </c>
      <c r="Z510" s="74">
        <f t="shared" si="254"/>
        <v>0</v>
      </c>
      <c r="AA510" s="74">
        <f t="shared" si="254"/>
        <v>0</v>
      </c>
      <c r="AB510" s="74">
        <f t="shared" si="254"/>
        <v>0</v>
      </c>
      <c r="AC510" s="74">
        <f t="shared" si="254"/>
        <v>0</v>
      </c>
      <c r="AD510" s="74">
        <f t="shared" si="254"/>
        <v>0</v>
      </c>
      <c r="AE510" s="74">
        <f t="shared" si="254"/>
        <v>0</v>
      </c>
      <c r="AF510" s="74">
        <f t="shared" si="254"/>
        <v>0</v>
      </c>
      <c r="AG510" s="74">
        <f t="shared" si="254"/>
        <v>0</v>
      </c>
      <c r="AH510" s="74">
        <f t="shared" si="254"/>
        <v>0</v>
      </c>
      <c r="AI510" s="74">
        <f t="shared" si="254"/>
        <v>0</v>
      </c>
      <c r="AJ510" s="74">
        <f t="shared" si="254"/>
        <v>0</v>
      </c>
      <c r="AK510" s="74">
        <f t="shared" si="254"/>
        <v>0</v>
      </c>
      <c r="AL510" s="74">
        <f>F509*AL509</f>
        <v>0</v>
      </c>
      <c r="AM510" s="61"/>
      <c r="AN510" s="61"/>
      <c r="AO510" s="61"/>
      <c r="AP510" s="61"/>
      <c r="AQ510" s="61"/>
      <c r="AR510" s="61"/>
      <c r="AS510" s="61"/>
      <c r="AT510" s="61"/>
      <c r="AU510" s="61"/>
      <c r="AV510" s="61"/>
      <c r="AW510" s="61"/>
      <c r="AX510" s="61"/>
      <c r="AY510" s="61"/>
      <c r="AZ510" s="61"/>
      <c r="BA510" s="61"/>
      <c r="BB510" s="61"/>
      <c r="BC510" s="61"/>
      <c r="BD510" s="61"/>
      <c r="BE510" s="61"/>
      <c r="BF510" s="61"/>
      <c r="BG510" s="61"/>
      <c r="BH510" s="61"/>
      <c r="BI510" s="61"/>
      <c r="BJ510" s="61"/>
      <c r="BK510" s="61"/>
      <c r="BL510" s="61"/>
      <c r="BM510" s="61"/>
      <c r="BN510" s="61"/>
      <c r="BO510" s="61"/>
      <c r="BP510" s="61"/>
      <c r="BQ510" s="61"/>
      <c r="BR510" s="61"/>
      <c r="BS510" s="61"/>
      <c r="BT510" s="61"/>
      <c r="BU510" s="61"/>
      <c r="BV510" s="61"/>
      <c r="BW510" s="61"/>
      <c r="BX510" s="61"/>
      <c r="BY510" s="61"/>
      <c r="BZ510" s="61"/>
      <c r="CA510" s="61"/>
      <c r="CB510" s="61"/>
      <c r="CC510" s="61"/>
      <c r="CD510" s="61"/>
      <c r="CE510" s="61"/>
      <c r="CF510" s="61"/>
      <c r="CG510" s="61"/>
      <c r="CH510" s="61"/>
      <c r="CI510" s="61"/>
      <c r="CJ510" s="61"/>
      <c r="CK510" s="61"/>
      <c r="CL510" s="61"/>
      <c r="CM510" s="61"/>
      <c r="CN510" s="61"/>
      <c r="CO510" s="61"/>
      <c r="CP510" s="61"/>
      <c r="CQ510" s="61"/>
      <c r="CR510" s="61"/>
      <c r="CS510" s="61"/>
      <c r="CT510" s="61"/>
      <c r="CU510" s="61"/>
      <c r="CV510" s="61"/>
      <c r="CW510" s="61"/>
      <c r="CX510" s="61"/>
      <c r="CY510" s="61"/>
      <c r="CZ510" s="61"/>
      <c r="DA510" s="61"/>
      <c r="DB510" s="61"/>
    </row>
    <row r="511" spans="1:106" s="58" customFormat="1" ht="16.5" customHeight="1">
      <c r="A511" s="70" t="s">
        <v>425</v>
      </c>
      <c r="B511" s="767"/>
      <c r="C511" s="738" t="s">
        <v>165</v>
      </c>
      <c r="D511" s="740" t="str">
        <f>[76]납품수량!C153</f>
        <v>GLASS REINFORCEMENT LH</v>
      </c>
      <c r="E511" s="740" t="str">
        <f>[76]납품수량!D153</f>
        <v>P32E</v>
      </c>
      <c r="F511" s="718">
        <f>VLOOKUP(C511,'[72]납품수량(영업)'!$C$3:$F$260,4,FALSE)</f>
        <v>0</v>
      </c>
      <c r="G511" s="74">
        <f>VLOOKUP($C$511,[77]납품수량!$B$3:$AI$200,G1,FALSE)</f>
        <v>0</v>
      </c>
      <c r="H511" s="74">
        <f>VLOOKUP($C$511,[77]납품수량!$B$3:$AI$200,H1,FALSE)</f>
        <v>0</v>
      </c>
      <c r="I511" s="74">
        <f>VLOOKUP($C$511,[77]납품수량!$B$3:$AI$200,I1,FALSE)</f>
        <v>0</v>
      </c>
      <c r="J511" s="74">
        <f>VLOOKUP($C$511,[77]납품수량!$B$3:$AI$200,J1,FALSE)</f>
        <v>0</v>
      </c>
      <c r="K511" s="74">
        <f>VLOOKUP($C$511,[77]납품수량!$B$3:$AI$200,K1,FALSE)</f>
        <v>0</v>
      </c>
      <c r="L511" s="74">
        <f>VLOOKUP($C$511,[77]납품수량!$B$3:$AI$200,L1,FALSE)</f>
        <v>0</v>
      </c>
      <c r="M511" s="74">
        <f>VLOOKUP($C$511,[77]납품수량!$B$3:$AI$200,M1,FALSE)</f>
        <v>0</v>
      </c>
      <c r="N511" s="74">
        <f>VLOOKUP($C$511,[77]납품수량!$B$3:$AI$200,N1,FALSE)</f>
        <v>0</v>
      </c>
      <c r="O511" s="74">
        <f>VLOOKUP($C$511,[77]납품수량!$B$3:$AI$200,O1,FALSE)</f>
        <v>0</v>
      </c>
      <c r="P511" s="74">
        <f>VLOOKUP($C$511,[77]납품수량!$B$3:$AI$200,P1,FALSE)</f>
        <v>0</v>
      </c>
      <c r="Q511" s="74">
        <f>VLOOKUP($C$511,[77]납품수량!$B$3:$AI$200,Q1,FALSE)</f>
        <v>0</v>
      </c>
      <c r="R511" s="74">
        <f>VLOOKUP($C$511,[77]납품수량!$B$3:$AI$200,R1,FALSE)</f>
        <v>0</v>
      </c>
      <c r="S511" s="74">
        <f>VLOOKUP($C$511,[77]납품수량!$B$3:$AI$200,S1,FALSE)</f>
        <v>0</v>
      </c>
      <c r="T511" s="74">
        <f>VLOOKUP($C$511,[77]납품수량!$B$3:$AI$200,T1,FALSE)</f>
        <v>0</v>
      </c>
      <c r="U511" s="74">
        <f>VLOOKUP($C$511,[77]납품수량!$B$3:$AI$200,U1,FALSE)</f>
        <v>0</v>
      </c>
      <c r="V511" s="74">
        <f>VLOOKUP($C$511,[77]납품수량!$B$3:$AI$200,V1,FALSE)</f>
        <v>0</v>
      </c>
      <c r="W511" s="74">
        <f>VLOOKUP($C$511,[77]납품수량!$B$3:$AI$200,W1,FALSE)</f>
        <v>0</v>
      </c>
      <c r="X511" s="74">
        <f>VLOOKUP($C$511,[77]납품수량!$B$3:$AI$200,X1,FALSE)</f>
        <v>0</v>
      </c>
      <c r="Y511" s="74">
        <f>VLOOKUP($C$511,[77]납품수량!$B$3:$AI$200,Y1,FALSE)</f>
        <v>0</v>
      </c>
      <c r="Z511" s="74">
        <f>VLOOKUP($C$511,[77]납품수량!$B$3:$AI$200,Z1,FALSE)</f>
        <v>0</v>
      </c>
      <c r="AA511" s="74">
        <f>VLOOKUP($C$511,[77]납품수량!$B$3:$AI$200,AA1,FALSE)</f>
        <v>0</v>
      </c>
      <c r="AB511" s="74">
        <f>VLOOKUP($C$511,[77]납품수량!$B$3:$AI$200,AB1,FALSE)</f>
        <v>0</v>
      </c>
      <c r="AC511" s="74">
        <f>VLOOKUP($C$511,[77]납품수량!$B$3:$AI$200,AC1,FALSE)</f>
        <v>0</v>
      </c>
      <c r="AD511" s="74">
        <f>VLOOKUP($C$511,[77]납품수량!$B$3:$AI$200,AD1,FALSE)</f>
        <v>0</v>
      </c>
      <c r="AE511" s="74">
        <f>VLOOKUP($C$511,[77]납품수량!$B$3:$AI$200,AE1,FALSE)</f>
        <v>0</v>
      </c>
      <c r="AF511" s="74">
        <f>VLOOKUP($C$511,[77]납품수량!$B$3:$AI$200,AF1,FALSE)</f>
        <v>0</v>
      </c>
      <c r="AG511" s="74">
        <f>VLOOKUP($C$511,[77]납품수량!$B$3:$AI$200,AG1,FALSE)</f>
        <v>0</v>
      </c>
      <c r="AH511" s="74">
        <f>VLOOKUP($C$511,[77]납품수량!$B$3:$AI$200,AH1,FALSE)</f>
        <v>0</v>
      </c>
      <c r="AI511" s="74">
        <f>VLOOKUP($C$511,[77]납품수량!$B$3:$AI$200,AI1,FALSE)</f>
        <v>0</v>
      </c>
      <c r="AJ511" s="74">
        <f>VLOOKUP($C$511,[77]납품수량!$B$3:$AI$200,AJ1,FALSE)</f>
        <v>0</v>
      </c>
      <c r="AK511" s="74">
        <f>VLOOKUP($C$511,[77]납품수량!$B$3:$AI$200,AK1,FALSE)</f>
        <v>0</v>
      </c>
      <c r="AL511" s="74">
        <f>SUM(G511:AK511)</f>
        <v>0</v>
      </c>
      <c r="AM511" s="61"/>
      <c r="AN511" s="61"/>
      <c r="AO511" s="61"/>
      <c r="AP511" s="61"/>
      <c r="AQ511" s="61"/>
      <c r="AR511" s="61"/>
      <c r="AS511" s="61"/>
      <c r="AT511" s="61"/>
      <c r="AU511" s="61"/>
      <c r="AV511" s="61"/>
      <c r="AW511" s="61"/>
      <c r="AX511" s="61"/>
      <c r="AY511" s="61"/>
      <c r="AZ511" s="61"/>
      <c r="BA511" s="61"/>
      <c r="BB511" s="61"/>
      <c r="BC511" s="61"/>
      <c r="BD511" s="61"/>
      <c r="BE511" s="61"/>
      <c r="BF511" s="61"/>
      <c r="BG511" s="61"/>
      <c r="BH511" s="61"/>
      <c r="BI511" s="61"/>
      <c r="BJ511" s="61"/>
      <c r="BK511" s="61"/>
      <c r="BL511" s="61"/>
      <c r="BM511" s="61"/>
      <c r="BN511" s="61"/>
      <c r="BO511" s="61"/>
      <c r="BP511" s="61"/>
      <c r="BQ511" s="61"/>
      <c r="BR511" s="61"/>
      <c r="BS511" s="61"/>
      <c r="BT511" s="61"/>
      <c r="BU511" s="61"/>
      <c r="BV511" s="61"/>
      <c r="BW511" s="61"/>
      <c r="BX511" s="61"/>
      <c r="BY511" s="61"/>
      <c r="BZ511" s="61"/>
      <c r="CA511" s="61"/>
      <c r="CB511" s="61"/>
      <c r="CC511" s="61"/>
      <c r="CD511" s="61"/>
      <c r="CE511" s="61"/>
      <c r="CF511" s="61"/>
      <c r="CG511" s="61"/>
      <c r="CH511" s="61"/>
      <c r="CI511" s="61"/>
      <c r="CJ511" s="61"/>
      <c r="CK511" s="61"/>
      <c r="CL511" s="61"/>
      <c r="CM511" s="61"/>
      <c r="CN511" s="61"/>
      <c r="CO511" s="61"/>
      <c r="CP511" s="61"/>
      <c r="CQ511" s="61"/>
      <c r="CR511" s="61"/>
      <c r="CS511" s="61"/>
      <c r="CT511" s="61"/>
      <c r="CU511" s="61"/>
      <c r="CV511" s="61"/>
      <c r="CW511" s="61"/>
      <c r="CX511" s="61"/>
      <c r="CY511" s="61"/>
      <c r="CZ511" s="61"/>
      <c r="DA511" s="61"/>
      <c r="DB511" s="61"/>
    </row>
    <row r="512" spans="1:106" s="58" customFormat="1" ht="16.5" customHeight="1">
      <c r="A512" s="70"/>
      <c r="B512" s="767"/>
      <c r="C512" s="739"/>
      <c r="D512" s="741"/>
      <c r="E512" s="741"/>
      <c r="F512" s="719"/>
      <c r="G512" s="74">
        <f>$F$511*G511</f>
        <v>0</v>
      </c>
      <c r="H512" s="74">
        <f t="shared" ref="H512:AK512" si="255">$F$511*H511</f>
        <v>0</v>
      </c>
      <c r="I512" s="74">
        <f t="shared" si="255"/>
        <v>0</v>
      </c>
      <c r="J512" s="74">
        <f t="shared" si="255"/>
        <v>0</v>
      </c>
      <c r="K512" s="74">
        <f t="shared" si="255"/>
        <v>0</v>
      </c>
      <c r="L512" s="74">
        <f t="shared" si="255"/>
        <v>0</v>
      </c>
      <c r="M512" s="74">
        <f t="shared" si="255"/>
        <v>0</v>
      </c>
      <c r="N512" s="74">
        <f t="shared" si="255"/>
        <v>0</v>
      </c>
      <c r="O512" s="74">
        <f t="shared" si="255"/>
        <v>0</v>
      </c>
      <c r="P512" s="74">
        <f t="shared" si="255"/>
        <v>0</v>
      </c>
      <c r="Q512" s="74">
        <f t="shared" si="255"/>
        <v>0</v>
      </c>
      <c r="R512" s="74">
        <f t="shared" si="255"/>
        <v>0</v>
      </c>
      <c r="S512" s="74">
        <f t="shared" si="255"/>
        <v>0</v>
      </c>
      <c r="T512" s="74">
        <f t="shared" si="255"/>
        <v>0</v>
      </c>
      <c r="U512" s="74">
        <f t="shared" si="255"/>
        <v>0</v>
      </c>
      <c r="V512" s="74">
        <f t="shared" si="255"/>
        <v>0</v>
      </c>
      <c r="W512" s="74">
        <f t="shared" si="255"/>
        <v>0</v>
      </c>
      <c r="X512" s="74">
        <f t="shared" si="255"/>
        <v>0</v>
      </c>
      <c r="Y512" s="74">
        <f t="shared" si="255"/>
        <v>0</v>
      </c>
      <c r="Z512" s="74">
        <f t="shared" si="255"/>
        <v>0</v>
      </c>
      <c r="AA512" s="74">
        <f t="shared" si="255"/>
        <v>0</v>
      </c>
      <c r="AB512" s="74">
        <f t="shared" si="255"/>
        <v>0</v>
      </c>
      <c r="AC512" s="74">
        <f t="shared" si="255"/>
        <v>0</v>
      </c>
      <c r="AD512" s="74">
        <f t="shared" si="255"/>
        <v>0</v>
      </c>
      <c r="AE512" s="74">
        <f t="shared" si="255"/>
        <v>0</v>
      </c>
      <c r="AF512" s="74">
        <f t="shared" si="255"/>
        <v>0</v>
      </c>
      <c r="AG512" s="74">
        <f t="shared" si="255"/>
        <v>0</v>
      </c>
      <c r="AH512" s="74">
        <f t="shared" si="255"/>
        <v>0</v>
      </c>
      <c r="AI512" s="74">
        <f t="shared" si="255"/>
        <v>0</v>
      </c>
      <c r="AJ512" s="74">
        <f t="shared" si="255"/>
        <v>0</v>
      </c>
      <c r="AK512" s="74">
        <f t="shared" si="255"/>
        <v>0</v>
      </c>
      <c r="AL512" s="74">
        <f>F511*AL511</f>
        <v>0</v>
      </c>
      <c r="AM512" s="61"/>
      <c r="AN512" s="61"/>
      <c r="AO512" s="61"/>
      <c r="AP512" s="61"/>
      <c r="AQ512" s="61"/>
      <c r="AR512" s="61"/>
      <c r="AS512" s="61"/>
      <c r="AT512" s="61"/>
      <c r="AU512" s="61"/>
      <c r="AV512" s="61"/>
      <c r="AW512" s="61"/>
      <c r="AX512" s="61"/>
      <c r="AY512" s="61"/>
      <c r="AZ512" s="61"/>
      <c r="BA512" s="61"/>
      <c r="BB512" s="61"/>
      <c r="BC512" s="61"/>
      <c r="BD512" s="61"/>
      <c r="BE512" s="61"/>
      <c r="BF512" s="61"/>
      <c r="BG512" s="61"/>
      <c r="BH512" s="61"/>
      <c r="BI512" s="61"/>
      <c r="BJ512" s="61"/>
      <c r="BK512" s="61"/>
      <c r="BL512" s="61"/>
      <c r="BM512" s="61"/>
      <c r="BN512" s="61"/>
      <c r="BO512" s="61"/>
      <c r="BP512" s="61"/>
      <c r="BQ512" s="61"/>
      <c r="BR512" s="61"/>
      <c r="BS512" s="61"/>
      <c r="BT512" s="61"/>
      <c r="BU512" s="61"/>
      <c r="BV512" s="61"/>
      <c r="BW512" s="61"/>
      <c r="BX512" s="61"/>
      <c r="BY512" s="61"/>
      <c r="BZ512" s="61"/>
      <c r="CA512" s="61"/>
      <c r="CB512" s="61"/>
      <c r="CC512" s="61"/>
      <c r="CD512" s="61"/>
      <c r="CE512" s="61"/>
      <c r="CF512" s="61"/>
      <c r="CG512" s="61"/>
      <c r="CH512" s="61"/>
      <c r="CI512" s="61"/>
      <c r="CJ512" s="61"/>
      <c r="CK512" s="61"/>
      <c r="CL512" s="61"/>
      <c r="CM512" s="61"/>
      <c r="CN512" s="61"/>
      <c r="CO512" s="61"/>
      <c r="CP512" s="61"/>
      <c r="CQ512" s="61"/>
      <c r="CR512" s="61"/>
      <c r="CS512" s="61"/>
      <c r="CT512" s="61"/>
      <c r="CU512" s="61"/>
      <c r="CV512" s="61"/>
      <c r="CW512" s="61"/>
      <c r="CX512" s="61"/>
      <c r="CY512" s="61"/>
      <c r="CZ512" s="61"/>
      <c r="DA512" s="61"/>
      <c r="DB512" s="61"/>
    </row>
    <row r="513" spans="1:106" s="58" customFormat="1" ht="16.5" customHeight="1">
      <c r="A513" s="70" t="s">
        <v>425</v>
      </c>
      <c r="B513" s="767"/>
      <c r="C513" s="738" t="s">
        <v>624</v>
      </c>
      <c r="D513" s="740" t="str">
        <f>[76]납품수량!C154</f>
        <v>GLASS REINFORCEMENT RH</v>
      </c>
      <c r="E513" s="740" t="str">
        <f>[76]납품수량!D154</f>
        <v>P32E</v>
      </c>
      <c r="F513" s="718">
        <f>VLOOKUP(C513,'[72]납품수량(영업)'!$C$3:$F$260,4,FALSE)</f>
        <v>0</v>
      </c>
      <c r="G513" s="74">
        <f>VLOOKUP($C$513,[77]납품수량!$B$3:$AI$200,G1,FALSE)</f>
        <v>0</v>
      </c>
      <c r="H513" s="74">
        <f>VLOOKUP($C$513,[77]납품수량!$B$3:$AI$200,H1,FALSE)</f>
        <v>0</v>
      </c>
      <c r="I513" s="74">
        <f>VLOOKUP($C$513,[77]납품수량!$B$3:$AI$200,I1,FALSE)</f>
        <v>0</v>
      </c>
      <c r="J513" s="74">
        <f>VLOOKUP($C$513,[77]납품수량!$B$3:$AI$200,J1,FALSE)</f>
        <v>0</v>
      </c>
      <c r="K513" s="74">
        <f>VLOOKUP($C$513,[77]납품수량!$B$3:$AI$200,K1,FALSE)</f>
        <v>0</v>
      </c>
      <c r="L513" s="74">
        <f>VLOOKUP($C$513,[77]납품수량!$B$3:$AI$200,L1,FALSE)</f>
        <v>0</v>
      </c>
      <c r="M513" s="74">
        <f>VLOOKUP($C$513,[77]납품수량!$B$3:$AI$200,M1,FALSE)</f>
        <v>0</v>
      </c>
      <c r="N513" s="74">
        <f>VLOOKUP($C$513,[77]납품수량!$B$3:$AI$200,N1,FALSE)</f>
        <v>0</v>
      </c>
      <c r="O513" s="74">
        <f>VLOOKUP($C$513,[77]납품수량!$B$3:$AI$200,O1,FALSE)</f>
        <v>0</v>
      </c>
      <c r="P513" s="74">
        <f>VLOOKUP($C$513,[77]납품수량!$B$3:$AI$200,P1,FALSE)</f>
        <v>0</v>
      </c>
      <c r="Q513" s="74">
        <f>VLOOKUP($C$513,[77]납품수량!$B$3:$AI$200,Q1,FALSE)</f>
        <v>0</v>
      </c>
      <c r="R513" s="74">
        <f>VLOOKUP($C$513,[77]납품수량!$B$3:$AI$200,R1,FALSE)</f>
        <v>0</v>
      </c>
      <c r="S513" s="74">
        <f>VLOOKUP($C$513,[77]납품수량!$B$3:$AI$200,S1,FALSE)</f>
        <v>0</v>
      </c>
      <c r="T513" s="74">
        <f>VLOOKUP($C$513,[77]납품수량!$B$3:$AI$200,T1,FALSE)</f>
        <v>0</v>
      </c>
      <c r="U513" s="74">
        <f>VLOOKUP($C$513,[77]납품수량!$B$3:$AI$200,U1,FALSE)</f>
        <v>0</v>
      </c>
      <c r="V513" s="74">
        <f>VLOOKUP($C$513,[77]납품수량!$B$3:$AI$200,V1,FALSE)</f>
        <v>0</v>
      </c>
      <c r="W513" s="74">
        <f>VLOOKUP($C$513,[77]납품수량!$B$3:$AI$200,W1,FALSE)</f>
        <v>0</v>
      </c>
      <c r="X513" s="74">
        <f>VLOOKUP($C$513,[77]납품수량!$B$3:$AI$200,X1,FALSE)</f>
        <v>0</v>
      </c>
      <c r="Y513" s="74">
        <f>VLOOKUP($C$513,[77]납품수량!$B$3:$AI$200,Y1,FALSE)</f>
        <v>0</v>
      </c>
      <c r="Z513" s="74">
        <f>VLOOKUP($C$513,[77]납품수량!$B$3:$AI$200,Z1,FALSE)</f>
        <v>0</v>
      </c>
      <c r="AA513" s="74">
        <f>VLOOKUP($C$513,[77]납품수량!$B$3:$AI$200,AA1,FALSE)</f>
        <v>0</v>
      </c>
      <c r="AB513" s="74">
        <f>VLOOKUP($C$513,[77]납품수량!$B$3:$AI$200,AB1,FALSE)</f>
        <v>0</v>
      </c>
      <c r="AC513" s="74">
        <f>VLOOKUP($C$513,[77]납품수량!$B$3:$AI$200,AC1,FALSE)</f>
        <v>0</v>
      </c>
      <c r="AD513" s="74">
        <f>VLOOKUP($C$513,[77]납품수량!$B$3:$AI$200,AD1,FALSE)</f>
        <v>0</v>
      </c>
      <c r="AE513" s="74">
        <f>VLOOKUP($C$513,[77]납품수량!$B$3:$AI$200,AE1,FALSE)</f>
        <v>0</v>
      </c>
      <c r="AF513" s="74">
        <f>VLOOKUP($C$513,[77]납품수량!$B$3:$AI$200,AF1,FALSE)</f>
        <v>0</v>
      </c>
      <c r="AG513" s="74">
        <f>VLOOKUP($C$513,[77]납품수량!$B$3:$AI$200,AG1,FALSE)</f>
        <v>0</v>
      </c>
      <c r="AH513" s="74">
        <f>VLOOKUP($C$513,[77]납품수량!$B$3:$AI$200,AH1,FALSE)</f>
        <v>0</v>
      </c>
      <c r="AI513" s="74">
        <f>VLOOKUP($C$513,[77]납품수량!$B$3:$AI$200,AI1,FALSE)</f>
        <v>0</v>
      </c>
      <c r="AJ513" s="74">
        <f>VLOOKUP($C$513,[77]납품수량!$B$3:$AI$200,AJ1,FALSE)</f>
        <v>0</v>
      </c>
      <c r="AK513" s="74">
        <f>VLOOKUP($C$513,[77]납품수량!$B$3:$AI$200,AK1,FALSE)</f>
        <v>0</v>
      </c>
      <c r="AL513" s="74">
        <f>SUM(G513:AK513)</f>
        <v>0</v>
      </c>
      <c r="AM513" s="61"/>
      <c r="AN513" s="61"/>
      <c r="AO513" s="61"/>
      <c r="AP513" s="61"/>
      <c r="AQ513" s="61"/>
      <c r="AR513" s="61"/>
      <c r="AS513" s="61"/>
      <c r="AT513" s="61"/>
      <c r="AU513" s="61"/>
      <c r="AV513" s="61"/>
      <c r="AW513" s="61"/>
      <c r="AX513" s="61"/>
      <c r="AY513" s="61"/>
      <c r="AZ513" s="61"/>
      <c r="BA513" s="61"/>
      <c r="BB513" s="61"/>
      <c r="BC513" s="61"/>
      <c r="BD513" s="61"/>
      <c r="BE513" s="61"/>
      <c r="BF513" s="61"/>
      <c r="BG513" s="61"/>
      <c r="BH513" s="61"/>
      <c r="BI513" s="61"/>
      <c r="BJ513" s="61"/>
      <c r="BK513" s="61"/>
      <c r="BL513" s="61"/>
      <c r="BM513" s="61"/>
      <c r="BN513" s="61"/>
      <c r="BO513" s="61"/>
      <c r="BP513" s="61"/>
      <c r="BQ513" s="61"/>
      <c r="BR513" s="61"/>
      <c r="BS513" s="61"/>
      <c r="BT513" s="61"/>
      <c r="BU513" s="61"/>
      <c r="BV513" s="61"/>
      <c r="BW513" s="61"/>
      <c r="BX513" s="61"/>
      <c r="BY513" s="61"/>
      <c r="BZ513" s="61"/>
      <c r="CA513" s="61"/>
      <c r="CB513" s="61"/>
      <c r="CC513" s="61"/>
      <c r="CD513" s="61"/>
      <c r="CE513" s="61"/>
      <c r="CF513" s="61"/>
      <c r="CG513" s="61"/>
      <c r="CH513" s="61"/>
      <c r="CI513" s="61"/>
      <c r="CJ513" s="61"/>
      <c r="CK513" s="61"/>
      <c r="CL513" s="61"/>
      <c r="CM513" s="61"/>
      <c r="CN513" s="61"/>
      <c r="CO513" s="61"/>
      <c r="CP513" s="61"/>
      <c r="CQ513" s="61"/>
      <c r="CR513" s="61"/>
      <c r="CS513" s="61"/>
      <c r="CT513" s="61"/>
      <c r="CU513" s="61"/>
      <c r="CV513" s="61"/>
      <c r="CW513" s="61"/>
      <c r="CX513" s="61"/>
      <c r="CY513" s="61"/>
      <c r="CZ513" s="61"/>
      <c r="DA513" s="61"/>
      <c r="DB513" s="61"/>
    </row>
    <row r="514" spans="1:106" s="58" customFormat="1" ht="16.5" customHeight="1">
      <c r="A514" s="70"/>
      <c r="B514" s="767"/>
      <c r="C514" s="739"/>
      <c r="D514" s="741"/>
      <c r="E514" s="741"/>
      <c r="F514" s="719"/>
      <c r="G514" s="74">
        <f>$F$513*G513</f>
        <v>0</v>
      </c>
      <c r="H514" s="74">
        <f t="shared" ref="H514:AK514" si="256">$F$513*H513</f>
        <v>0</v>
      </c>
      <c r="I514" s="74">
        <f t="shared" si="256"/>
        <v>0</v>
      </c>
      <c r="J514" s="74">
        <f t="shared" si="256"/>
        <v>0</v>
      </c>
      <c r="K514" s="74">
        <f t="shared" si="256"/>
        <v>0</v>
      </c>
      <c r="L514" s="74">
        <f t="shared" si="256"/>
        <v>0</v>
      </c>
      <c r="M514" s="74">
        <f t="shared" si="256"/>
        <v>0</v>
      </c>
      <c r="N514" s="74">
        <f t="shared" si="256"/>
        <v>0</v>
      </c>
      <c r="O514" s="74">
        <f t="shared" si="256"/>
        <v>0</v>
      </c>
      <c r="P514" s="74">
        <f t="shared" si="256"/>
        <v>0</v>
      </c>
      <c r="Q514" s="74">
        <f t="shared" si="256"/>
        <v>0</v>
      </c>
      <c r="R514" s="74">
        <f t="shared" si="256"/>
        <v>0</v>
      </c>
      <c r="S514" s="74">
        <f t="shared" si="256"/>
        <v>0</v>
      </c>
      <c r="T514" s="74">
        <f t="shared" si="256"/>
        <v>0</v>
      </c>
      <c r="U514" s="74">
        <f t="shared" si="256"/>
        <v>0</v>
      </c>
      <c r="V514" s="74">
        <f t="shared" si="256"/>
        <v>0</v>
      </c>
      <c r="W514" s="74">
        <f t="shared" si="256"/>
        <v>0</v>
      </c>
      <c r="X514" s="74">
        <f t="shared" si="256"/>
        <v>0</v>
      </c>
      <c r="Y514" s="74">
        <f t="shared" si="256"/>
        <v>0</v>
      </c>
      <c r="Z514" s="74">
        <f t="shared" si="256"/>
        <v>0</v>
      </c>
      <c r="AA514" s="74">
        <f t="shared" si="256"/>
        <v>0</v>
      </c>
      <c r="AB514" s="74">
        <f t="shared" si="256"/>
        <v>0</v>
      </c>
      <c r="AC514" s="74">
        <f t="shared" si="256"/>
        <v>0</v>
      </c>
      <c r="AD514" s="74">
        <f t="shared" si="256"/>
        <v>0</v>
      </c>
      <c r="AE514" s="74">
        <f t="shared" si="256"/>
        <v>0</v>
      </c>
      <c r="AF514" s="74">
        <f t="shared" si="256"/>
        <v>0</v>
      </c>
      <c r="AG514" s="74">
        <f t="shared" si="256"/>
        <v>0</v>
      </c>
      <c r="AH514" s="74">
        <f t="shared" si="256"/>
        <v>0</v>
      </c>
      <c r="AI514" s="74">
        <f t="shared" si="256"/>
        <v>0</v>
      </c>
      <c r="AJ514" s="74">
        <f t="shared" si="256"/>
        <v>0</v>
      </c>
      <c r="AK514" s="74">
        <f t="shared" si="256"/>
        <v>0</v>
      </c>
      <c r="AL514" s="74">
        <f>F513*AL513</f>
        <v>0</v>
      </c>
      <c r="AM514" s="61"/>
      <c r="AN514" s="61"/>
      <c r="AO514" s="61"/>
      <c r="AP514" s="61"/>
      <c r="AQ514" s="61"/>
      <c r="AR514" s="61"/>
      <c r="AS514" s="61"/>
      <c r="AT514" s="61"/>
      <c r="AU514" s="61"/>
      <c r="AV514" s="61"/>
      <c r="AW514" s="61"/>
      <c r="AX514" s="61"/>
      <c r="AY514" s="61"/>
      <c r="AZ514" s="61"/>
      <c r="BA514" s="61"/>
      <c r="BB514" s="61"/>
      <c r="BC514" s="61"/>
      <c r="BD514" s="61"/>
      <c r="BE514" s="61"/>
      <c r="BF514" s="61"/>
      <c r="BG514" s="61"/>
      <c r="BH514" s="61"/>
      <c r="BI514" s="61"/>
      <c r="BJ514" s="61"/>
      <c r="BK514" s="61"/>
      <c r="BL514" s="61"/>
      <c r="BM514" s="61"/>
      <c r="BN514" s="61"/>
      <c r="BO514" s="61"/>
      <c r="BP514" s="61"/>
      <c r="BQ514" s="61"/>
      <c r="BR514" s="61"/>
      <c r="BS514" s="61"/>
      <c r="BT514" s="61"/>
      <c r="BU514" s="61"/>
      <c r="BV514" s="61"/>
      <c r="BW514" s="61"/>
      <c r="BX514" s="61"/>
      <c r="BY514" s="61"/>
      <c r="BZ514" s="61"/>
      <c r="CA514" s="61"/>
      <c r="CB514" s="61"/>
      <c r="CC514" s="61"/>
      <c r="CD514" s="61"/>
      <c r="CE514" s="61"/>
      <c r="CF514" s="61"/>
      <c r="CG514" s="61"/>
      <c r="CH514" s="61"/>
      <c r="CI514" s="61"/>
      <c r="CJ514" s="61"/>
      <c r="CK514" s="61"/>
      <c r="CL514" s="61"/>
      <c r="CM514" s="61"/>
      <c r="CN514" s="61"/>
      <c r="CO514" s="61"/>
      <c r="CP514" s="61"/>
      <c r="CQ514" s="61"/>
      <c r="CR514" s="61"/>
      <c r="CS514" s="61"/>
      <c r="CT514" s="61"/>
      <c r="CU514" s="61"/>
      <c r="CV514" s="61"/>
      <c r="CW514" s="61"/>
      <c r="CX514" s="61"/>
      <c r="CY514" s="61"/>
      <c r="CZ514" s="61"/>
      <c r="DA514" s="61"/>
      <c r="DB514" s="61"/>
    </row>
    <row r="515" spans="1:106" s="58" customFormat="1" ht="16.5" customHeight="1">
      <c r="A515" s="70" t="s">
        <v>425</v>
      </c>
      <c r="B515" s="767"/>
      <c r="C515" s="724" t="s">
        <v>625</v>
      </c>
      <c r="D515" s="718" t="str">
        <f>[76]납품수량!C155</f>
        <v>GLASS REINFORCEMENT ASSY</v>
      </c>
      <c r="E515" s="718" t="str">
        <f>[76]납품수량!D155</f>
        <v>DH</v>
      </c>
      <c r="F515" s="718">
        <f>VLOOKUP(C515,'[72]납품수량(영업)'!$C$3:$F$260,4,FALSE)</f>
        <v>0</v>
      </c>
      <c r="G515" s="74">
        <f>VLOOKUP($C$515,[77]납품수량!$B$3:$AI$200,G1,FALSE)</f>
        <v>0</v>
      </c>
      <c r="H515" s="74">
        <f>VLOOKUP($C$515,[77]납품수량!$B$3:$AI$200,H1,FALSE)</f>
        <v>0</v>
      </c>
      <c r="I515" s="74">
        <f>VLOOKUP($C$515,[77]납품수량!$B$3:$AI$200,I1,FALSE)</f>
        <v>0</v>
      </c>
      <c r="J515" s="74">
        <f>VLOOKUP($C$515,[77]납품수량!$B$3:$AI$200,J1,FALSE)</f>
        <v>0</v>
      </c>
      <c r="K515" s="74">
        <f>VLOOKUP($C$515,[77]납품수량!$B$3:$AI$200,K1,FALSE)</f>
        <v>0</v>
      </c>
      <c r="L515" s="74">
        <f>VLOOKUP($C$515,[77]납품수량!$B$3:$AI$200,L1,FALSE)</f>
        <v>0</v>
      </c>
      <c r="M515" s="74">
        <f>VLOOKUP($C$515,[77]납품수량!$B$3:$AI$200,M1,FALSE)</f>
        <v>0</v>
      </c>
      <c r="N515" s="74">
        <f>VLOOKUP($C$515,[77]납품수량!$B$3:$AI$200,N1,FALSE)</f>
        <v>0</v>
      </c>
      <c r="O515" s="74">
        <f>VLOOKUP($C$515,[77]납품수량!$B$3:$AI$200,O1,FALSE)</f>
        <v>0</v>
      </c>
      <c r="P515" s="74">
        <f>VLOOKUP($C$515,[77]납품수량!$B$3:$AI$200,P1,FALSE)</f>
        <v>0</v>
      </c>
      <c r="Q515" s="74">
        <f>VLOOKUP($C$515,[77]납품수량!$B$3:$AI$200,Q1,FALSE)</f>
        <v>0</v>
      </c>
      <c r="R515" s="74">
        <f>VLOOKUP($C$515,[77]납품수량!$B$3:$AI$200,R1,FALSE)</f>
        <v>0</v>
      </c>
      <c r="S515" s="74">
        <f>VLOOKUP($C$515,[77]납품수량!$B$3:$AI$200,S1,FALSE)</f>
        <v>0</v>
      </c>
      <c r="T515" s="74">
        <f>VLOOKUP($C$515,[77]납품수량!$B$3:$AI$200,T1,FALSE)</f>
        <v>0</v>
      </c>
      <c r="U515" s="74">
        <f>VLOOKUP($C$515,[77]납품수량!$B$3:$AI$200,U1,FALSE)</f>
        <v>0</v>
      </c>
      <c r="V515" s="74">
        <f>VLOOKUP($C$515,[77]납품수량!$B$3:$AI$200,V1,FALSE)</f>
        <v>0</v>
      </c>
      <c r="W515" s="74">
        <f>VLOOKUP($C$515,[77]납품수량!$B$3:$AI$200,W1,FALSE)</f>
        <v>0</v>
      </c>
      <c r="X515" s="74">
        <f>VLOOKUP($C$515,[77]납품수량!$B$3:$AI$200,X1,FALSE)</f>
        <v>0</v>
      </c>
      <c r="Y515" s="74">
        <f>VLOOKUP($C$515,[77]납품수량!$B$3:$AI$200,Y1,FALSE)</f>
        <v>0</v>
      </c>
      <c r="Z515" s="74">
        <f>VLOOKUP($C$515,[77]납품수량!$B$3:$AI$200,Z1,FALSE)</f>
        <v>0</v>
      </c>
      <c r="AA515" s="74">
        <f>VLOOKUP($C$515,[77]납품수량!$B$3:$AI$200,AA1,FALSE)</f>
        <v>0</v>
      </c>
      <c r="AB515" s="74">
        <f>VLOOKUP($C$515,[77]납품수량!$B$3:$AI$200,AB1,FALSE)</f>
        <v>0</v>
      </c>
      <c r="AC515" s="74">
        <f>VLOOKUP($C$515,[77]납품수량!$B$3:$AI$200,AC1,FALSE)</f>
        <v>0</v>
      </c>
      <c r="AD515" s="74">
        <f>VLOOKUP($C$515,[77]납품수량!$B$3:$AI$200,AD1,FALSE)</f>
        <v>0</v>
      </c>
      <c r="AE515" s="74">
        <f>VLOOKUP($C$515,[77]납품수량!$B$3:$AI$200,AE1,FALSE)</f>
        <v>0</v>
      </c>
      <c r="AF515" s="74">
        <f>VLOOKUP($C$515,[77]납품수량!$B$3:$AI$200,AF1,FALSE)</f>
        <v>0</v>
      </c>
      <c r="AG515" s="74">
        <f>VLOOKUP($C$515,[77]납품수량!$B$3:$AI$200,AG1,FALSE)</f>
        <v>0</v>
      </c>
      <c r="AH515" s="74">
        <f>VLOOKUP($C$515,[77]납품수량!$B$3:$AI$200,AH1,FALSE)</f>
        <v>0</v>
      </c>
      <c r="AI515" s="74">
        <f>VLOOKUP($C$515,[77]납품수량!$B$3:$AI$200,AI1,FALSE)</f>
        <v>0</v>
      </c>
      <c r="AJ515" s="74">
        <f>VLOOKUP($C$515,[77]납품수량!$B$3:$AI$200,AJ1,FALSE)</f>
        <v>0</v>
      </c>
      <c r="AK515" s="74">
        <f>VLOOKUP($C$515,[77]납품수량!$B$3:$AI$200,AK1,FALSE)</f>
        <v>0</v>
      </c>
      <c r="AL515" s="74">
        <f>SUM(G515:AK515)</f>
        <v>0</v>
      </c>
      <c r="AM515" s="61"/>
      <c r="AN515" s="61"/>
      <c r="AO515" s="61"/>
      <c r="AP515" s="61"/>
      <c r="AQ515" s="61"/>
      <c r="AR515" s="61"/>
      <c r="AS515" s="61"/>
      <c r="AT515" s="61"/>
      <c r="AU515" s="61"/>
      <c r="AV515" s="61"/>
      <c r="AW515" s="61"/>
      <c r="AX515" s="61"/>
      <c r="AY515" s="61"/>
      <c r="AZ515" s="61"/>
      <c r="BA515" s="61"/>
      <c r="BB515" s="61"/>
      <c r="BC515" s="61"/>
      <c r="BD515" s="61"/>
      <c r="BE515" s="61"/>
      <c r="BF515" s="61"/>
      <c r="BG515" s="61"/>
      <c r="BH515" s="61"/>
      <c r="BI515" s="61"/>
      <c r="BJ515" s="61"/>
      <c r="BK515" s="61"/>
      <c r="BL515" s="61"/>
      <c r="BM515" s="61"/>
      <c r="BN515" s="61"/>
      <c r="BO515" s="61"/>
      <c r="BP515" s="61"/>
      <c r="BQ515" s="61"/>
      <c r="BR515" s="61"/>
      <c r="BS515" s="61"/>
      <c r="BT515" s="61"/>
      <c r="BU515" s="61"/>
      <c r="BV515" s="61"/>
      <c r="BW515" s="61"/>
      <c r="BX515" s="61"/>
      <c r="BY515" s="61"/>
      <c r="BZ515" s="61"/>
      <c r="CA515" s="61"/>
      <c r="CB515" s="61"/>
      <c r="CC515" s="61"/>
      <c r="CD515" s="61"/>
      <c r="CE515" s="61"/>
      <c r="CF515" s="61"/>
      <c r="CG515" s="61"/>
      <c r="CH515" s="61"/>
      <c r="CI515" s="61"/>
      <c r="CJ515" s="61"/>
      <c r="CK515" s="61"/>
      <c r="CL515" s="61"/>
      <c r="CM515" s="61"/>
      <c r="CN515" s="61"/>
      <c r="CO515" s="61"/>
      <c r="CP515" s="61"/>
      <c r="CQ515" s="61"/>
      <c r="CR515" s="61"/>
      <c r="CS515" s="61"/>
      <c r="CT515" s="61"/>
      <c r="CU515" s="61"/>
      <c r="CV515" s="61"/>
      <c r="CW515" s="61"/>
      <c r="CX515" s="61"/>
      <c r="CY515" s="61"/>
      <c r="CZ515" s="61"/>
      <c r="DA515" s="61"/>
      <c r="DB515" s="61"/>
    </row>
    <row r="516" spans="1:106" s="58" customFormat="1" ht="16.5" customHeight="1">
      <c r="A516" s="70"/>
      <c r="B516" s="767"/>
      <c r="C516" s="730"/>
      <c r="D516" s="719"/>
      <c r="E516" s="719"/>
      <c r="F516" s="719"/>
      <c r="G516" s="74">
        <f>$F$515*G515</f>
        <v>0</v>
      </c>
      <c r="H516" s="74">
        <f t="shared" ref="H516:AK516" si="257">$F$515*H515</f>
        <v>0</v>
      </c>
      <c r="I516" s="74">
        <f t="shared" si="257"/>
        <v>0</v>
      </c>
      <c r="J516" s="74">
        <f t="shared" si="257"/>
        <v>0</v>
      </c>
      <c r="K516" s="74">
        <f t="shared" si="257"/>
        <v>0</v>
      </c>
      <c r="L516" s="74">
        <f t="shared" si="257"/>
        <v>0</v>
      </c>
      <c r="M516" s="74">
        <f t="shared" si="257"/>
        <v>0</v>
      </c>
      <c r="N516" s="74">
        <f t="shared" si="257"/>
        <v>0</v>
      </c>
      <c r="O516" s="74">
        <f t="shared" si="257"/>
        <v>0</v>
      </c>
      <c r="P516" s="74">
        <f t="shared" si="257"/>
        <v>0</v>
      </c>
      <c r="Q516" s="74">
        <f t="shared" si="257"/>
        <v>0</v>
      </c>
      <c r="R516" s="74">
        <f t="shared" si="257"/>
        <v>0</v>
      </c>
      <c r="S516" s="74">
        <f t="shared" si="257"/>
        <v>0</v>
      </c>
      <c r="T516" s="74">
        <f t="shared" si="257"/>
        <v>0</v>
      </c>
      <c r="U516" s="74">
        <f t="shared" si="257"/>
        <v>0</v>
      </c>
      <c r="V516" s="74">
        <f t="shared" si="257"/>
        <v>0</v>
      </c>
      <c r="W516" s="74">
        <f t="shared" si="257"/>
        <v>0</v>
      </c>
      <c r="X516" s="74">
        <f t="shared" si="257"/>
        <v>0</v>
      </c>
      <c r="Y516" s="74">
        <f t="shared" si="257"/>
        <v>0</v>
      </c>
      <c r="Z516" s="74">
        <f t="shared" si="257"/>
        <v>0</v>
      </c>
      <c r="AA516" s="74">
        <f t="shared" si="257"/>
        <v>0</v>
      </c>
      <c r="AB516" s="74">
        <f t="shared" si="257"/>
        <v>0</v>
      </c>
      <c r="AC516" s="74">
        <f t="shared" si="257"/>
        <v>0</v>
      </c>
      <c r="AD516" s="74">
        <f t="shared" si="257"/>
        <v>0</v>
      </c>
      <c r="AE516" s="74">
        <f t="shared" si="257"/>
        <v>0</v>
      </c>
      <c r="AF516" s="74">
        <f t="shared" si="257"/>
        <v>0</v>
      </c>
      <c r="AG516" s="74">
        <f t="shared" si="257"/>
        <v>0</v>
      </c>
      <c r="AH516" s="74">
        <f t="shared" si="257"/>
        <v>0</v>
      </c>
      <c r="AI516" s="74">
        <f t="shared" si="257"/>
        <v>0</v>
      </c>
      <c r="AJ516" s="74">
        <f t="shared" si="257"/>
        <v>0</v>
      </c>
      <c r="AK516" s="74">
        <f t="shared" si="257"/>
        <v>0</v>
      </c>
      <c r="AL516" s="74">
        <f>F515*AL515</f>
        <v>0</v>
      </c>
      <c r="AM516" s="61"/>
      <c r="AN516" s="61"/>
      <c r="AO516" s="61"/>
      <c r="AP516" s="61"/>
      <c r="AQ516" s="61"/>
      <c r="AR516" s="61"/>
      <c r="AS516" s="61"/>
      <c r="AT516" s="61"/>
      <c r="AU516" s="61"/>
      <c r="AV516" s="61"/>
      <c r="AW516" s="61"/>
      <c r="AX516" s="61"/>
      <c r="AY516" s="61"/>
      <c r="AZ516" s="61"/>
      <c r="BA516" s="61"/>
      <c r="BB516" s="61"/>
      <c r="BC516" s="61"/>
      <c r="BD516" s="61"/>
      <c r="BE516" s="61"/>
      <c r="BF516" s="61"/>
      <c r="BG516" s="61"/>
      <c r="BH516" s="61"/>
      <c r="BI516" s="61"/>
      <c r="BJ516" s="61"/>
      <c r="BK516" s="61"/>
      <c r="BL516" s="61"/>
      <c r="BM516" s="61"/>
      <c r="BN516" s="61"/>
      <c r="BO516" s="61"/>
      <c r="BP516" s="61"/>
      <c r="BQ516" s="61"/>
      <c r="BR516" s="61"/>
      <c r="BS516" s="61"/>
      <c r="BT516" s="61"/>
      <c r="BU516" s="61"/>
      <c r="BV516" s="61"/>
      <c r="BW516" s="61"/>
      <c r="BX516" s="61"/>
      <c r="BY516" s="61"/>
      <c r="BZ516" s="61"/>
      <c r="CA516" s="61"/>
      <c r="CB516" s="61"/>
      <c r="CC516" s="61"/>
      <c r="CD516" s="61"/>
      <c r="CE516" s="61"/>
      <c r="CF516" s="61"/>
      <c r="CG516" s="61"/>
      <c r="CH516" s="61"/>
      <c r="CI516" s="61"/>
      <c r="CJ516" s="61"/>
      <c r="CK516" s="61"/>
      <c r="CL516" s="61"/>
      <c r="CM516" s="61"/>
      <c r="CN516" s="61"/>
      <c r="CO516" s="61"/>
      <c r="CP516" s="61"/>
      <c r="CQ516" s="61"/>
      <c r="CR516" s="61"/>
      <c r="CS516" s="61"/>
      <c r="CT516" s="61"/>
      <c r="CU516" s="61"/>
      <c r="CV516" s="61"/>
      <c r="CW516" s="61"/>
      <c r="CX516" s="61"/>
      <c r="CY516" s="61"/>
      <c r="CZ516" s="61"/>
      <c r="DA516" s="61"/>
      <c r="DB516" s="61"/>
    </row>
    <row r="517" spans="1:106" s="58" customFormat="1" ht="16.5" customHeight="1">
      <c r="A517" s="70" t="s">
        <v>425</v>
      </c>
      <c r="B517" s="767"/>
      <c r="C517" s="724" t="s">
        <v>612</v>
      </c>
      <c r="D517" s="718" t="str">
        <f>[76]납품수량!C156</f>
        <v>Side Glass Reinf. LH</v>
      </c>
      <c r="E517" s="718" t="str">
        <f>[76]납품수량!D156</f>
        <v>GD</v>
      </c>
      <c r="F517" s="718">
        <f>VLOOKUP(C517,'[72]납품수량(영업)'!$C$3:$F$260,4,FALSE)</f>
        <v>0</v>
      </c>
      <c r="G517" s="74">
        <f>VLOOKUP($C$517,[77]납품수량!$B$3:$AI$200,G1,FALSE)</f>
        <v>0</v>
      </c>
      <c r="H517" s="74">
        <f>VLOOKUP($C$517,[77]납품수량!$B$3:$AI$200,H1,FALSE)</f>
        <v>0</v>
      </c>
      <c r="I517" s="74">
        <f>VLOOKUP($C$517,[77]납품수량!$B$3:$AI$200,I1,FALSE)</f>
        <v>0</v>
      </c>
      <c r="J517" s="74">
        <f>VLOOKUP($C$517,[77]납품수량!$B$3:$AI$200,J1,FALSE)</f>
        <v>0</v>
      </c>
      <c r="K517" s="74">
        <f>VLOOKUP($C$517,[77]납품수량!$B$3:$AI$200,K1,FALSE)</f>
        <v>0</v>
      </c>
      <c r="L517" s="74">
        <f>VLOOKUP($C$517,[77]납품수량!$B$3:$AI$200,L1,FALSE)</f>
        <v>0</v>
      </c>
      <c r="M517" s="74">
        <f>VLOOKUP($C$517,[77]납품수량!$B$3:$AI$200,M1,FALSE)</f>
        <v>0</v>
      </c>
      <c r="N517" s="74">
        <f>VLOOKUP($C$517,[77]납품수량!$B$3:$AI$200,N1,FALSE)</f>
        <v>0</v>
      </c>
      <c r="O517" s="74">
        <f>VLOOKUP($C$517,[77]납품수량!$B$3:$AI$200,O1,FALSE)</f>
        <v>0</v>
      </c>
      <c r="P517" s="74">
        <f>VLOOKUP($C$517,[77]납품수량!$B$3:$AI$200,P1,FALSE)</f>
        <v>0</v>
      </c>
      <c r="Q517" s="74">
        <f>VLOOKUP($C$517,[77]납품수량!$B$3:$AI$200,Q1,FALSE)</f>
        <v>0</v>
      </c>
      <c r="R517" s="74">
        <f>VLOOKUP($C$517,[77]납품수량!$B$3:$AI$200,R1,FALSE)</f>
        <v>0</v>
      </c>
      <c r="S517" s="74">
        <f>VLOOKUP($C$517,[77]납품수량!$B$3:$AI$200,S1,FALSE)</f>
        <v>0</v>
      </c>
      <c r="T517" s="74">
        <f>VLOOKUP($C$517,[77]납품수량!$B$3:$AI$200,T1,FALSE)</f>
        <v>0</v>
      </c>
      <c r="U517" s="74">
        <f>VLOOKUP($C$517,[77]납품수량!$B$3:$AI$200,U1,FALSE)</f>
        <v>0</v>
      </c>
      <c r="V517" s="74">
        <f>VLOOKUP($C$517,[77]납품수량!$B$3:$AI$200,V1,FALSE)</f>
        <v>0</v>
      </c>
      <c r="W517" s="74">
        <f>VLOOKUP($C$517,[77]납품수량!$B$3:$AI$200,W1,FALSE)</f>
        <v>0</v>
      </c>
      <c r="X517" s="74">
        <f>VLOOKUP($C$517,[77]납품수량!$B$3:$AI$200,X1,FALSE)</f>
        <v>0</v>
      </c>
      <c r="Y517" s="74">
        <f>VLOOKUP($C$517,[77]납품수량!$B$3:$AI$200,Y1,FALSE)</f>
        <v>0</v>
      </c>
      <c r="Z517" s="74">
        <f>VLOOKUP($C$517,[77]납품수량!$B$3:$AI$200,Z1,FALSE)</f>
        <v>0</v>
      </c>
      <c r="AA517" s="74">
        <f>VLOOKUP($C$517,[77]납품수량!$B$3:$AI$200,AA1,FALSE)</f>
        <v>0</v>
      </c>
      <c r="AB517" s="74">
        <f>VLOOKUP($C$517,[77]납품수량!$B$3:$AI$200,AB1,FALSE)</f>
        <v>0</v>
      </c>
      <c r="AC517" s="74">
        <f>VLOOKUP($C$517,[77]납품수량!$B$3:$AI$200,AC1,FALSE)</f>
        <v>0</v>
      </c>
      <c r="AD517" s="74">
        <f>VLOOKUP($C$517,[77]납품수량!$B$3:$AI$200,AD1,FALSE)</f>
        <v>0</v>
      </c>
      <c r="AE517" s="74">
        <f>VLOOKUP($C$517,[77]납품수량!$B$3:$AI$200,AE1,FALSE)</f>
        <v>0</v>
      </c>
      <c r="AF517" s="74">
        <f>VLOOKUP($C$517,[77]납품수량!$B$3:$AI$200,AF1,FALSE)</f>
        <v>0</v>
      </c>
      <c r="AG517" s="74">
        <f>VLOOKUP($C$517,[77]납품수량!$B$3:$AI$200,AG1,FALSE)</f>
        <v>0</v>
      </c>
      <c r="AH517" s="74">
        <f>VLOOKUP($C$517,[77]납품수량!$B$3:$AI$200,AH1,FALSE)</f>
        <v>0</v>
      </c>
      <c r="AI517" s="74">
        <f>VLOOKUP($C$517,[77]납품수량!$B$3:$AI$200,AI1,FALSE)</f>
        <v>0</v>
      </c>
      <c r="AJ517" s="74">
        <f>VLOOKUP($C$517,[77]납품수량!$B$3:$AI$200,AJ1,FALSE)</f>
        <v>0</v>
      </c>
      <c r="AK517" s="74">
        <f>VLOOKUP($C$517,[77]납품수량!$B$3:$AI$200,AK1,FALSE)</f>
        <v>0</v>
      </c>
      <c r="AL517" s="74">
        <f>SUM(G517:AK517)</f>
        <v>0</v>
      </c>
      <c r="AM517" s="61"/>
      <c r="AN517" s="61"/>
      <c r="AO517" s="61"/>
      <c r="AP517" s="61"/>
      <c r="AQ517" s="61"/>
      <c r="AR517" s="61"/>
      <c r="AS517" s="61"/>
      <c r="AT517" s="61"/>
      <c r="AU517" s="61"/>
      <c r="AV517" s="61"/>
      <c r="AW517" s="61"/>
      <c r="AX517" s="61"/>
      <c r="AY517" s="61"/>
      <c r="AZ517" s="61"/>
      <c r="BA517" s="61"/>
      <c r="BB517" s="61"/>
      <c r="BC517" s="61"/>
      <c r="BD517" s="61"/>
      <c r="BE517" s="61"/>
      <c r="BF517" s="61"/>
      <c r="BG517" s="61"/>
      <c r="BH517" s="61"/>
      <c r="BI517" s="61"/>
      <c r="BJ517" s="61"/>
      <c r="BK517" s="61"/>
      <c r="BL517" s="61"/>
      <c r="BM517" s="61"/>
      <c r="BN517" s="61"/>
      <c r="BO517" s="61"/>
      <c r="BP517" s="61"/>
      <c r="BQ517" s="61"/>
      <c r="BR517" s="61"/>
      <c r="BS517" s="61"/>
      <c r="BT517" s="61"/>
      <c r="BU517" s="61"/>
      <c r="BV517" s="61"/>
      <c r="BW517" s="61"/>
      <c r="BX517" s="61"/>
      <c r="BY517" s="61"/>
      <c r="BZ517" s="61"/>
      <c r="CA517" s="61"/>
      <c r="CB517" s="61"/>
      <c r="CC517" s="61"/>
      <c r="CD517" s="61"/>
      <c r="CE517" s="61"/>
      <c r="CF517" s="61"/>
      <c r="CG517" s="61"/>
      <c r="CH517" s="61"/>
      <c r="CI517" s="61"/>
      <c r="CJ517" s="61"/>
      <c r="CK517" s="61"/>
      <c r="CL517" s="61"/>
      <c r="CM517" s="61"/>
      <c r="CN517" s="61"/>
      <c r="CO517" s="61"/>
      <c r="CP517" s="61"/>
      <c r="CQ517" s="61"/>
      <c r="CR517" s="61"/>
      <c r="CS517" s="61"/>
      <c r="CT517" s="61"/>
      <c r="CU517" s="61"/>
      <c r="CV517" s="61"/>
      <c r="CW517" s="61"/>
      <c r="CX517" s="61"/>
      <c r="CY517" s="61"/>
      <c r="CZ517" s="61"/>
      <c r="DA517" s="61"/>
      <c r="DB517" s="61"/>
    </row>
    <row r="518" spans="1:106" s="58" customFormat="1" ht="16.5" customHeight="1">
      <c r="A518" s="70"/>
      <c r="B518" s="767"/>
      <c r="C518" s="730"/>
      <c r="D518" s="719"/>
      <c r="E518" s="719"/>
      <c r="F518" s="719"/>
      <c r="G518" s="74">
        <f>$F$517*G517</f>
        <v>0</v>
      </c>
      <c r="H518" s="74">
        <f t="shared" ref="H518:AK518" si="258">$F$517*H517</f>
        <v>0</v>
      </c>
      <c r="I518" s="74">
        <f t="shared" si="258"/>
        <v>0</v>
      </c>
      <c r="J518" s="74">
        <f t="shared" si="258"/>
        <v>0</v>
      </c>
      <c r="K518" s="74">
        <f t="shared" si="258"/>
        <v>0</v>
      </c>
      <c r="L518" s="74">
        <f t="shared" si="258"/>
        <v>0</v>
      </c>
      <c r="M518" s="74">
        <f t="shared" si="258"/>
        <v>0</v>
      </c>
      <c r="N518" s="74">
        <f t="shared" si="258"/>
        <v>0</v>
      </c>
      <c r="O518" s="74">
        <f t="shared" si="258"/>
        <v>0</v>
      </c>
      <c r="P518" s="74">
        <f t="shared" si="258"/>
        <v>0</v>
      </c>
      <c r="Q518" s="74">
        <f t="shared" si="258"/>
        <v>0</v>
      </c>
      <c r="R518" s="74">
        <f t="shared" si="258"/>
        <v>0</v>
      </c>
      <c r="S518" s="74">
        <f t="shared" si="258"/>
        <v>0</v>
      </c>
      <c r="T518" s="74">
        <f t="shared" si="258"/>
        <v>0</v>
      </c>
      <c r="U518" s="74">
        <f t="shared" si="258"/>
        <v>0</v>
      </c>
      <c r="V518" s="74">
        <f t="shared" si="258"/>
        <v>0</v>
      </c>
      <c r="W518" s="74">
        <f t="shared" si="258"/>
        <v>0</v>
      </c>
      <c r="X518" s="74">
        <f t="shared" si="258"/>
        <v>0</v>
      </c>
      <c r="Y518" s="74">
        <f t="shared" si="258"/>
        <v>0</v>
      </c>
      <c r="Z518" s="74">
        <f t="shared" si="258"/>
        <v>0</v>
      </c>
      <c r="AA518" s="74">
        <f t="shared" si="258"/>
        <v>0</v>
      </c>
      <c r="AB518" s="74">
        <f t="shared" si="258"/>
        <v>0</v>
      </c>
      <c r="AC518" s="74">
        <f t="shared" si="258"/>
        <v>0</v>
      </c>
      <c r="AD518" s="74">
        <f t="shared" si="258"/>
        <v>0</v>
      </c>
      <c r="AE518" s="74">
        <f t="shared" si="258"/>
        <v>0</v>
      </c>
      <c r="AF518" s="74">
        <f t="shared" si="258"/>
        <v>0</v>
      </c>
      <c r="AG518" s="74">
        <f t="shared" si="258"/>
        <v>0</v>
      </c>
      <c r="AH518" s="74">
        <f t="shared" si="258"/>
        <v>0</v>
      </c>
      <c r="AI518" s="74">
        <f t="shared" si="258"/>
        <v>0</v>
      </c>
      <c r="AJ518" s="74">
        <f t="shared" si="258"/>
        <v>0</v>
      </c>
      <c r="AK518" s="74">
        <f t="shared" si="258"/>
        <v>0</v>
      </c>
      <c r="AL518" s="74">
        <f>F517*AL517</f>
        <v>0</v>
      </c>
      <c r="AM518" s="61"/>
      <c r="AN518" s="61"/>
      <c r="AO518" s="61"/>
      <c r="AP518" s="61"/>
      <c r="AQ518" s="61"/>
      <c r="AR518" s="61"/>
      <c r="AS518" s="61"/>
      <c r="AT518" s="61"/>
      <c r="AU518" s="61"/>
      <c r="AV518" s="61"/>
      <c r="AW518" s="61"/>
      <c r="AX518" s="61"/>
      <c r="AY518" s="61"/>
      <c r="AZ518" s="61"/>
      <c r="BA518" s="61"/>
      <c r="BB518" s="61"/>
      <c r="BC518" s="61"/>
      <c r="BD518" s="61"/>
      <c r="BE518" s="61"/>
      <c r="BF518" s="61"/>
      <c r="BG518" s="61"/>
      <c r="BH518" s="61"/>
      <c r="BI518" s="61"/>
      <c r="BJ518" s="61"/>
      <c r="BK518" s="61"/>
      <c r="BL518" s="61"/>
      <c r="BM518" s="61"/>
      <c r="BN518" s="61"/>
      <c r="BO518" s="61"/>
      <c r="BP518" s="61"/>
      <c r="BQ518" s="61"/>
      <c r="BR518" s="61"/>
      <c r="BS518" s="61"/>
      <c r="BT518" s="61"/>
      <c r="BU518" s="61"/>
      <c r="BV518" s="61"/>
      <c r="BW518" s="61"/>
      <c r="BX518" s="61"/>
      <c r="BY518" s="61"/>
      <c r="BZ518" s="61"/>
      <c r="CA518" s="61"/>
      <c r="CB518" s="61"/>
      <c r="CC518" s="61"/>
      <c r="CD518" s="61"/>
      <c r="CE518" s="61"/>
      <c r="CF518" s="61"/>
      <c r="CG518" s="61"/>
      <c r="CH518" s="61"/>
      <c r="CI518" s="61"/>
      <c r="CJ518" s="61"/>
      <c r="CK518" s="61"/>
      <c r="CL518" s="61"/>
      <c r="CM518" s="61"/>
      <c r="CN518" s="61"/>
      <c r="CO518" s="61"/>
      <c r="CP518" s="61"/>
      <c r="CQ518" s="61"/>
      <c r="CR518" s="61"/>
      <c r="CS518" s="61"/>
      <c r="CT518" s="61"/>
      <c r="CU518" s="61"/>
      <c r="CV518" s="61"/>
      <c r="CW518" s="61"/>
      <c r="CX518" s="61"/>
      <c r="CY518" s="61"/>
      <c r="CZ518" s="61"/>
      <c r="DA518" s="61"/>
      <c r="DB518" s="61"/>
    </row>
    <row r="519" spans="1:106" s="58" customFormat="1" ht="16.5" customHeight="1">
      <c r="A519" s="70" t="s">
        <v>425</v>
      </c>
      <c r="B519" s="767"/>
      <c r="C519" s="724" t="s">
        <v>384</v>
      </c>
      <c r="D519" s="718" t="str">
        <f>[76]납품수량!C157</f>
        <v>Side Glass Reinf. RH</v>
      </c>
      <c r="E519" s="718" t="str">
        <f>[76]납품수량!D157</f>
        <v>GD</v>
      </c>
      <c r="F519" s="718">
        <f>VLOOKUP(C519,'[72]납품수량(영업)'!$C$3:$F$260,4,FALSE)</f>
        <v>0</v>
      </c>
      <c r="G519" s="74">
        <f>VLOOKUP($C$519,[77]납품수량!$B$3:$AI$200,G1,FALSE)</f>
        <v>0</v>
      </c>
      <c r="H519" s="74">
        <f>VLOOKUP($C$519,[77]납품수량!$B$3:$AI$200,H1,FALSE)</f>
        <v>0</v>
      </c>
      <c r="I519" s="74">
        <f>VLOOKUP($C$519,[77]납품수량!$B$3:$AI$200,I1,FALSE)</f>
        <v>0</v>
      </c>
      <c r="J519" s="74">
        <f>VLOOKUP($C$519,[77]납품수량!$B$3:$AI$200,J1,FALSE)</f>
        <v>0</v>
      </c>
      <c r="K519" s="74">
        <f>VLOOKUP($C$519,[77]납품수량!$B$3:$AI$200,K1,FALSE)</f>
        <v>0</v>
      </c>
      <c r="L519" s="74">
        <f>VLOOKUP($C$519,[77]납품수량!$B$3:$AI$200,L1,FALSE)</f>
        <v>0</v>
      </c>
      <c r="M519" s="74">
        <f>VLOOKUP($C$519,[77]납품수량!$B$3:$AI$200,M1,FALSE)</f>
        <v>0</v>
      </c>
      <c r="N519" s="74">
        <f>VLOOKUP($C$519,[77]납품수량!$B$3:$AI$200,N1,FALSE)</f>
        <v>0</v>
      </c>
      <c r="O519" s="74">
        <f>VLOOKUP($C$519,[77]납품수량!$B$3:$AI$200,O1,FALSE)</f>
        <v>0</v>
      </c>
      <c r="P519" s="74">
        <f>VLOOKUP($C$519,[77]납품수량!$B$3:$AI$200,P1,FALSE)</f>
        <v>0</v>
      </c>
      <c r="Q519" s="74">
        <f>VLOOKUP($C$519,[77]납품수량!$B$3:$AI$200,Q1,FALSE)</f>
        <v>0</v>
      </c>
      <c r="R519" s="74">
        <f>VLOOKUP($C$519,[77]납품수량!$B$3:$AI$200,R1,FALSE)</f>
        <v>0</v>
      </c>
      <c r="S519" s="74">
        <f>VLOOKUP($C$519,[77]납품수량!$B$3:$AI$200,S1,FALSE)</f>
        <v>0</v>
      </c>
      <c r="T519" s="74">
        <f>VLOOKUP($C$519,[77]납품수량!$B$3:$AI$200,T1,FALSE)</f>
        <v>0</v>
      </c>
      <c r="U519" s="74">
        <f>VLOOKUP($C$519,[77]납품수량!$B$3:$AI$200,U1,FALSE)</f>
        <v>0</v>
      </c>
      <c r="V519" s="74">
        <f>VLOOKUP($C$519,[77]납품수량!$B$3:$AI$200,V1,FALSE)</f>
        <v>0</v>
      </c>
      <c r="W519" s="74">
        <f>VLOOKUP($C$519,[77]납품수량!$B$3:$AI$200,W1,FALSE)</f>
        <v>0</v>
      </c>
      <c r="X519" s="74">
        <f>VLOOKUP($C$519,[77]납품수량!$B$3:$AI$200,X1,FALSE)</f>
        <v>0</v>
      </c>
      <c r="Y519" s="74">
        <f>VLOOKUP($C$519,[77]납품수량!$B$3:$AI$200,Y1,FALSE)</f>
        <v>0</v>
      </c>
      <c r="Z519" s="74">
        <f>VLOOKUP($C$519,[77]납품수량!$B$3:$AI$200,Z1,FALSE)</f>
        <v>0</v>
      </c>
      <c r="AA519" s="74">
        <f>VLOOKUP($C$519,[77]납품수량!$B$3:$AI$200,AA1,FALSE)</f>
        <v>0</v>
      </c>
      <c r="AB519" s="74">
        <f>VLOOKUP($C$519,[77]납품수량!$B$3:$AI$200,AB1,FALSE)</f>
        <v>0</v>
      </c>
      <c r="AC519" s="74">
        <f>VLOOKUP($C$519,[77]납품수량!$B$3:$AI$200,AC1,FALSE)</f>
        <v>0</v>
      </c>
      <c r="AD519" s="74">
        <f>VLOOKUP($C$519,[77]납품수량!$B$3:$AI$200,AD1,FALSE)</f>
        <v>0</v>
      </c>
      <c r="AE519" s="74">
        <f>VLOOKUP($C$519,[77]납품수량!$B$3:$AI$200,AE1,FALSE)</f>
        <v>0</v>
      </c>
      <c r="AF519" s="74">
        <f>VLOOKUP($C$519,[77]납품수량!$B$3:$AI$200,AF1,FALSE)</f>
        <v>0</v>
      </c>
      <c r="AG519" s="74">
        <f>VLOOKUP($C$519,[77]납품수량!$B$3:$AI$200,AG1,FALSE)</f>
        <v>0</v>
      </c>
      <c r="AH519" s="74">
        <f>VLOOKUP($C$519,[77]납품수량!$B$3:$AI$200,AH1,FALSE)</f>
        <v>0</v>
      </c>
      <c r="AI519" s="74">
        <f>VLOOKUP($C$519,[77]납품수량!$B$3:$AI$200,AI1,FALSE)</f>
        <v>0</v>
      </c>
      <c r="AJ519" s="74">
        <f>VLOOKUP($C$519,[77]납품수량!$B$3:$AI$200,AJ1,FALSE)</f>
        <v>0</v>
      </c>
      <c r="AK519" s="74">
        <f>VLOOKUP($C$519,[77]납품수량!$B$3:$AI$200,AK1,FALSE)</f>
        <v>0</v>
      </c>
      <c r="AL519" s="74">
        <f>SUM(G519:AK519)</f>
        <v>0</v>
      </c>
      <c r="AM519" s="61"/>
      <c r="AN519" s="61"/>
      <c r="AO519" s="61"/>
      <c r="AP519" s="61"/>
      <c r="AQ519" s="61"/>
      <c r="AR519" s="61"/>
      <c r="AS519" s="61"/>
      <c r="AT519" s="61"/>
      <c r="AU519" s="61"/>
      <c r="AV519" s="61"/>
      <c r="AW519" s="61"/>
      <c r="AX519" s="61"/>
      <c r="AY519" s="61"/>
      <c r="AZ519" s="61"/>
      <c r="BA519" s="61"/>
      <c r="BB519" s="61"/>
      <c r="BC519" s="61"/>
      <c r="BD519" s="61"/>
      <c r="BE519" s="61"/>
      <c r="BF519" s="61"/>
      <c r="BG519" s="61"/>
      <c r="BH519" s="61"/>
      <c r="BI519" s="61"/>
      <c r="BJ519" s="61"/>
      <c r="BK519" s="61"/>
      <c r="BL519" s="61"/>
      <c r="BM519" s="61"/>
      <c r="BN519" s="61"/>
      <c r="BO519" s="61"/>
      <c r="BP519" s="61"/>
      <c r="BQ519" s="61"/>
      <c r="BR519" s="61"/>
      <c r="BS519" s="61"/>
      <c r="BT519" s="61"/>
      <c r="BU519" s="61"/>
      <c r="BV519" s="61"/>
      <c r="BW519" s="61"/>
      <c r="BX519" s="61"/>
      <c r="BY519" s="61"/>
      <c r="BZ519" s="61"/>
      <c r="CA519" s="61"/>
      <c r="CB519" s="61"/>
      <c r="CC519" s="61"/>
      <c r="CD519" s="61"/>
      <c r="CE519" s="61"/>
      <c r="CF519" s="61"/>
      <c r="CG519" s="61"/>
      <c r="CH519" s="61"/>
      <c r="CI519" s="61"/>
      <c r="CJ519" s="61"/>
      <c r="CK519" s="61"/>
      <c r="CL519" s="61"/>
      <c r="CM519" s="61"/>
      <c r="CN519" s="61"/>
      <c r="CO519" s="61"/>
      <c r="CP519" s="61"/>
      <c r="CQ519" s="61"/>
      <c r="CR519" s="61"/>
      <c r="CS519" s="61"/>
      <c r="CT519" s="61"/>
      <c r="CU519" s="61"/>
      <c r="CV519" s="61"/>
      <c r="CW519" s="61"/>
      <c r="CX519" s="61"/>
      <c r="CY519" s="61"/>
      <c r="CZ519" s="61"/>
      <c r="DA519" s="61"/>
      <c r="DB519" s="61"/>
    </row>
    <row r="520" spans="1:106" s="58" customFormat="1" ht="16.5" customHeight="1">
      <c r="A520" s="70"/>
      <c r="B520" s="767"/>
      <c r="C520" s="730"/>
      <c r="D520" s="719"/>
      <c r="E520" s="719"/>
      <c r="F520" s="719"/>
      <c r="G520" s="74">
        <f>$F$519*G519</f>
        <v>0</v>
      </c>
      <c r="H520" s="74">
        <f t="shared" ref="H520:AK520" si="259">$F$519*H519</f>
        <v>0</v>
      </c>
      <c r="I520" s="74">
        <f t="shared" si="259"/>
        <v>0</v>
      </c>
      <c r="J520" s="74">
        <f t="shared" si="259"/>
        <v>0</v>
      </c>
      <c r="K520" s="74">
        <f t="shared" si="259"/>
        <v>0</v>
      </c>
      <c r="L520" s="74">
        <f t="shared" si="259"/>
        <v>0</v>
      </c>
      <c r="M520" s="74">
        <f t="shared" si="259"/>
        <v>0</v>
      </c>
      <c r="N520" s="74">
        <f t="shared" si="259"/>
        <v>0</v>
      </c>
      <c r="O520" s="74">
        <f t="shared" si="259"/>
        <v>0</v>
      </c>
      <c r="P520" s="74">
        <f t="shared" si="259"/>
        <v>0</v>
      </c>
      <c r="Q520" s="74">
        <f t="shared" si="259"/>
        <v>0</v>
      </c>
      <c r="R520" s="74">
        <f t="shared" si="259"/>
        <v>0</v>
      </c>
      <c r="S520" s="74">
        <f t="shared" si="259"/>
        <v>0</v>
      </c>
      <c r="T520" s="74">
        <f t="shared" si="259"/>
        <v>0</v>
      </c>
      <c r="U520" s="74">
        <f t="shared" si="259"/>
        <v>0</v>
      </c>
      <c r="V520" s="74">
        <f t="shared" si="259"/>
        <v>0</v>
      </c>
      <c r="W520" s="74">
        <f t="shared" si="259"/>
        <v>0</v>
      </c>
      <c r="X520" s="74">
        <f t="shared" si="259"/>
        <v>0</v>
      </c>
      <c r="Y520" s="74">
        <f t="shared" si="259"/>
        <v>0</v>
      </c>
      <c r="Z520" s="74">
        <f t="shared" si="259"/>
        <v>0</v>
      </c>
      <c r="AA520" s="74">
        <f t="shared" si="259"/>
        <v>0</v>
      </c>
      <c r="AB520" s="74">
        <f t="shared" si="259"/>
        <v>0</v>
      </c>
      <c r="AC520" s="74">
        <f t="shared" si="259"/>
        <v>0</v>
      </c>
      <c r="AD520" s="74">
        <f t="shared" si="259"/>
        <v>0</v>
      </c>
      <c r="AE520" s="74">
        <f t="shared" si="259"/>
        <v>0</v>
      </c>
      <c r="AF520" s="74">
        <f t="shared" si="259"/>
        <v>0</v>
      </c>
      <c r="AG520" s="74">
        <f t="shared" si="259"/>
        <v>0</v>
      </c>
      <c r="AH520" s="74">
        <f t="shared" si="259"/>
        <v>0</v>
      </c>
      <c r="AI520" s="74">
        <f t="shared" si="259"/>
        <v>0</v>
      </c>
      <c r="AJ520" s="74">
        <f t="shared" si="259"/>
        <v>0</v>
      </c>
      <c r="AK520" s="74">
        <f t="shared" si="259"/>
        <v>0</v>
      </c>
      <c r="AL520" s="74">
        <f>F519*AL519</f>
        <v>0</v>
      </c>
      <c r="AM520" s="61"/>
      <c r="AN520" s="61"/>
      <c r="AO520" s="61"/>
      <c r="AP520" s="61"/>
      <c r="AQ520" s="61"/>
      <c r="AR520" s="61"/>
      <c r="AS520" s="61"/>
      <c r="AT520" s="61"/>
      <c r="AU520" s="61"/>
      <c r="AV520" s="61"/>
      <c r="AW520" s="61"/>
      <c r="AX520" s="61"/>
      <c r="AY520" s="61"/>
      <c r="AZ520" s="61"/>
      <c r="BA520" s="61"/>
      <c r="BB520" s="61"/>
      <c r="BC520" s="61"/>
      <c r="BD520" s="61"/>
      <c r="BE520" s="61"/>
      <c r="BF520" s="61"/>
      <c r="BG520" s="61"/>
      <c r="BH520" s="61"/>
      <c r="BI520" s="61"/>
      <c r="BJ520" s="61"/>
      <c r="BK520" s="61"/>
      <c r="BL520" s="61"/>
      <c r="BM520" s="61"/>
      <c r="BN520" s="61"/>
      <c r="BO520" s="61"/>
      <c r="BP520" s="61"/>
      <c r="BQ520" s="61"/>
      <c r="BR520" s="61"/>
      <c r="BS520" s="61"/>
      <c r="BT520" s="61"/>
      <c r="BU520" s="61"/>
      <c r="BV520" s="61"/>
      <c r="BW520" s="61"/>
      <c r="BX520" s="61"/>
      <c r="BY520" s="61"/>
      <c r="BZ520" s="61"/>
      <c r="CA520" s="61"/>
      <c r="CB520" s="61"/>
      <c r="CC520" s="61"/>
      <c r="CD520" s="61"/>
      <c r="CE520" s="61"/>
      <c r="CF520" s="61"/>
      <c r="CG520" s="61"/>
      <c r="CH520" s="61"/>
      <c r="CI520" s="61"/>
      <c r="CJ520" s="61"/>
      <c r="CK520" s="61"/>
      <c r="CL520" s="61"/>
      <c r="CM520" s="61"/>
      <c r="CN520" s="61"/>
      <c r="CO520" s="61"/>
      <c r="CP520" s="61"/>
      <c r="CQ520" s="61"/>
      <c r="CR520" s="61"/>
      <c r="CS520" s="61"/>
      <c r="CT520" s="61"/>
      <c r="CU520" s="61"/>
      <c r="CV520" s="61"/>
      <c r="CW520" s="61"/>
      <c r="CX520" s="61"/>
      <c r="CY520" s="61"/>
      <c r="CZ520" s="61"/>
      <c r="DA520" s="61"/>
      <c r="DB520" s="61"/>
    </row>
    <row r="521" spans="1:106" s="58" customFormat="1" ht="16.5" customHeight="1">
      <c r="A521" s="70" t="s">
        <v>425</v>
      </c>
      <c r="B521" s="767"/>
      <c r="C521" s="734">
        <v>50007062</v>
      </c>
      <c r="D521" s="736" t="str">
        <f>[76]납품수량!C158</f>
        <v>LOCATOR COVER LH</v>
      </c>
      <c r="E521" s="718" t="str">
        <f>[76]납품수량!D158</f>
        <v>GD</v>
      </c>
      <c r="F521" s="718">
        <f>VLOOKUP(C521,'[72]납품수량(영업)'!$C$3:$F$260,4,FALSE)</f>
        <v>0</v>
      </c>
      <c r="G521" s="74">
        <f>VLOOKUP($C$521,[77]납품수량!$B$3:$AI$200,G1,FALSE)</f>
        <v>0</v>
      </c>
      <c r="H521" s="74">
        <f>VLOOKUP($C$521,[77]납품수량!$B$3:$AI$200,H1,FALSE)</f>
        <v>0</v>
      </c>
      <c r="I521" s="74">
        <f>VLOOKUP($C$521,[77]납품수량!$B$3:$AI$200,I1,FALSE)</f>
        <v>0</v>
      </c>
      <c r="J521" s="74">
        <f>VLOOKUP($C$521,[77]납품수량!$B$3:$AI$200,J1,FALSE)</f>
        <v>0</v>
      </c>
      <c r="K521" s="74">
        <f>VLOOKUP($C$521,[77]납품수량!$B$3:$AI$200,K1,FALSE)</f>
        <v>0</v>
      </c>
      <c r="L521" s="74">
        <f>VLOOKUP($C$521,[77]납품수량!$B$3:$AI$200,L1,FALSE)</f>
        <v>0</v>
      </c>
      <c r="M521" s="74">
        <f>VLOOKUP($C$521,[77]납품수량!$B$3:$AI$200,M1,FALSE)</f>
        <v>0</v>
      </c>
      <c r="N521" s="74">
        <f>VLOOKUP($C$521,[77]납품수량!$B$3:$AI$200,N1,FALSE)</f>
        <v>0</v>
      </c>
      <c r="O521" s="74">
        <f>VLOOKUP($C$521,[77]납품수량!$B$3:$AI$200,O1,FALSE)</f>
        <v>0</v>
      </c>
      <c r="P521" s="74">
        <f>VLOOKUP($C$521,[77]납품수량!$B$3:$AI$200,P1,FALSE)</f>
        <v>0</v>
      </c>
      <c r="Q521" s="74">
        <f>VLOOKUP($C$521,[77]납품수량!$B$3:$AI$200,Q1,FALSE)</f>
        <v>0</v>
      </c>
      <c r="R521" s="74">
        <f>VLOOKUP($C$521,[77]납품수량!$B$3:$AI$200,R1,FALSE)</f>
        <v>0</v>
      </c>
      <c r="S521" s="74">
        <f>VLOOKUP($C$521,[77]납품수량!$B$3:$AI$200,S1,FALSE)</f>
        <v>0</v>
      </c>
      <c r="T521" s="74">
        <f>VLOOKUP($C$521,[77]납품수량!$B$3:$AI$200,T1,FALSE)</f>
        <v>0</v>
      </c>
      <c r="U521" s="74">
        <f>VLOOKUP($C$521,[77]납품수량!$B$3:$AI$200,U1,FALSE)</f>
        <v>0</v>
      </c>
      <c r="V521" s="74">
        <f>VLOOKUP($C$521,[77]납품수량!$B$3:$AI$200,V1,FALSE)</f>
        <v>0</v>
      </c>
      <c r="W521" s="74">
        <f>VLOOKUP($C$521,[77]납품수량!$B$3:$AI$200,W1,FALSE)</f>
        <v>0</v>
      </c>
      <c r="X521" s="74">
        <f>VLOOKUP($C$521,[77]납품수량!$B$3:$AI$200,X1,FALSE)</f>
        <v>0</v>
      </c>
      <c r="Y521" s="74">
        <f>VLOOKUP($C$521,[77]납품수량!$B$3:$AI$200,Y1,FALSE)</f>
        <v>0</v>
      </c>
      <c r="Z521" s="74">
        <f>VLOOKUP($C$521,[77]납품수량!$B$3:$AI$200,Z1,FALSE)</f>
        <v>0</v>
      </c>
      <c r="AA521" s="74">
        <f>VLOOKUP($C$521,[77]납품수량!$B$3:$AI$200,AA1,FALSE)</f>
        <v>0</v>
      </c>
      <c r="AB521" s="74">
        <f>VLOOKUP($C$521,[77]납품수량!$B$3:$AI$200,AB1,FALSE)</f>
        <v>0</v>
      </c>
      <c r="AC521" s="74">
        <f>VLOOKUP($C$521,[77]납품수량!$B$3:$AI$200,AC1,FALSE)</f>
        <v>0</v>
      </c>
      <c r="AD521" s="74">
        <f>VLOOKUP($C$521,[77]납품수량!$B$3:$AI$200,AD1,FALSE)</f>
        <v>0</v>
      </c>
      <c r="AE521" s="74">
        <f>VLOOKUP($C$521,[77]납품수량!$B$3:$AI$200,AE1,FALSE)</f>
        <v>0</v>
      </c>
      <c r="AF521" s="74">
        <f>VLOOKUP($C$521,[77]납품수량!$B$3:$AI$200,AF1,FALSE)</f>
        <v>0</v>
      </c>
      <c r="AG521" s="74">
        <f>VLOOKUP($C$521,[77]납품수량!$B$3:$AI$200,AG1,FALSE)</f>
        <v>0</v>
      </c>
      <c r="AH521" s="74">
        <f>VLOOKUP($C$521,[77]납품수량!$B$3:$AI$200,AH1,FALSE)</f>
        <v>0</v>
      </c>
      <c r="AI521" s="74">
        <f>VLOOKUP($C$521,[77]납품수량!$B$3:$AI$200,AI1,FALSE)</f>
        <v>0</v>
      </c>
      <c r="AJ521" s="74">
        <f>VLOOKUP($C$521,[77]납품수량!$B$3:$AI$200,AJ1,FALSE)</f>
        <v>0</v>
      </c>
      <c r="AK521" s="74">
        <f>VLOOKUP($C$521,[77]납품수량!$B$3:$AI$200,AK1,FALSE)</f>
        <v>0</v>
      </c>
      <c r="AL521" s="74">
        <f>SUM(G521:AK521)</f>
        <v>0</v>
      </c>
      <c r="AM521" s="61"/>
      <c r="AN521" s="61"/>
      <c r="AO521" s="61"/>
      <c r="AP521" s="61"/>
      <c r="AQ521" s="61"/>
      <c r="AR521" s="61"/>
      <c r="AS521" s="61"/>
      <c r="AT521" s="61"/>
      <c r="AU521" s="61"/>
      <c r="AV521" s="61"/>
      <c r="AW521" s="61"/>
      <c r="AX521" s="61"/>
      <c r="AY521" s="61"/>
      <c r="AZ521" s="61"/>
      <c r="BA521" s="61"/>
      <c r="BB521" s="61"/>
      <c r="BC521" s="61"/>
      <c r="BD521" s="61"/>
      <c r="BE521" s="61"/>
      <c r="BF521" s="61"/>
      <c r="BG521" s="61"/>
      <c r="BH521" s="61"/>
      <c r="BI521" s="61"/>
      <c r="BJ521" s="61"/>
      <c r="BK521" s="61"/>
      <c r="BL521" s="61"/>
      <c r="BM521" s="61"/>
      <c r="BN521" s="61"/>
      <c r="BO521" s="61"/>
      <c r="BP521" s="61"/>
      <c r="BQ521" s="61"/>
      <c r="BR521" s="61"/>
      <c r="BS521" s="61"/>
      <c r="BT521" s="61"/>
      <c r="BU521" s="61"/>
      <c r="BV521" s="61"/>
      <c r="BW521" s="61"/>
      <c r="BX521" s="61"/>
      <c r="BY521" s="61"/>
      <c r="BZ521" s="61"/>
      <c r="CA521" s="61"/>
      <c r="CB521" s="61"/>
      <c r="CC521" s="61"/>
      <c r="CD521" s="61"/>
      <c r="CE521" s="61"/>
      <c r="CF521" s="61"/>
      <c r="CG521" s="61"/>
      <c r="CH521" s="61"/>
      <c r="CI521" s="61"/>
      <c r="CJ521" s="61"/>
      <c r="CK521" s="61"/>
      <c r="CL521" s="61"/>
      <c r="CM521" s="61"/>
      <c r="CN521" s="61"/>
      <c r="CO521" s="61"/>
      <c r="CP521" s="61"/>
      <c r="CQ521" s="61"/>
      <c r="CR521" s="61"/>
      <c r="CS521" s="61"/>
      <c r="CT521" s="61"/>
      <c r="CU521" s="61"/>
      <c r="CV521" s="61"/>
      <c r="CW521" s="61"/>
      <c r="CX521" s="61"/>
      <c r="CY521" s="61"/>
      <c r="CZ521" s="61"/>
      <c r="DA521" s="61"/>
      <c r="DB521" s="61"/>
    </row>
    <row r="522" spans="1:106" s="58" customFormat="1" ht="16.5" customHeight="1">
      <c r="A522" s="70"/>
      <c r="B522" s="767"/>
      <c r="C522" s="735"/>
      <c r="D522" s="737"/>
      <c r="E522" s="719"/>
      <c r="F522" s="719"/>
      <c r="G522" s="74">
        <f>$F$521*G521</f>
        <v>0</v>
      </c>
      <c r="H522" s="74">
        <f t="shared" ref="H522:AK522" si="260">$F$521*H521</f>
        <v>0</v>
      </c>
      <c r="I522" s="74">
        <f t="shared" si="260"/>
        <v>0</v>
      </c>
      <c r="J522" s="74">
        <f t="shared" si="260"/>
        <v>0</v>
      </c>
      <c r="K522" s="74">
        <f t="shared" si="260"/>
        <v>0</v>
      </c>
      <c r="L522" s="74">
        <f t="shared" si="260"/>
        <v>0</v>
      </c>
      <c r="M522" s="74">
        <f t="shared" si="260"/>
        <v>0</v>
      </c>
      <c r="N522" s="74">
        <f t="shared" si="260"/>
        <v>0</v>
      </c>
      <c r="O522" s="74">
        <f t="shared" si="260"/>
        <v>0</v>
      </c>
      <c r="P522" s="74">
        <f t="shared" si="260"/>
        <v>0</v>
      </c>
      <c r="Q522" s="74">
        <f t="shared" si="260"/>
        <v>0</v>
      </c>
      <c r="R522" s="74">
        <f t="shared" si="260"/>
        <v>0</v>
      </c>
      <c r="S522" s="74">
        <f t="shared" si="260"/>
        <v>0</v>
      </c>
      <c r="T522" s="74">
        <f t="shared" si="260"/>
        <v>0</v>
      </c>
      <c r="U522" s="74">
        <f t="shared" si="260"/>
        <v>0</v>
      </c>
      <c r="V522" s="74">
        <f t="shared" si="260"/>
        <v>0</v>
      </c>
      <c r="W522" s="74">
        <f t="shared" si="260"/>
        <v>0</v>
      </c>
      <c r="X522" s="74">
        <f t="shared" si="260"/>
        <v>0</v>
      </c>
      <c r="Y522" s="74">
        <f t="shared" si="260"/>
        <v>0</v>
      </c>
      <c r="Z522" s="74">
        <f t="shared" si="260"/>
        <v>0</v>
      </c>
      <c r="AA522" s="74">
        <f t="shared" si="260"/>
        <v>0</v>
      </c>
      <c r="AB522" s="74">
        <f t="shared" si="260"/>
        <v>0</v>
      </c>
      <c r="AC522" s="74">
        <f t="shared" si="260"/>
        <v>0</v>
      </c>
      <c r="AD522" s="74">
        <f t="shared" si="260"/>
        <v>0</v>
      </c>
      <c r="AE522" s="74">
        <f t="shared" si="260"/>
        <v>0</v>
      </c>
      <c r="AF522" s="74">
        <f t="shared" si="260"/>
        <v>0</v>
      </c>
      <c r="AG522" s="74">
        <f t="shared" si="260"/>
        <v>0</v>
      </c>
      <c r="AH522" s="74">
        <f t="shared" si="260"/>
        <v>0</v>
      </c>
      <c r="AI522" s="74">
        <f t="shared" si="260"/>
        <v>0</v>
      </c>
      <c r="AJ522" s="74">
        <f t="shared" si="260"/>
        <v>0</v>
      </c>
      <c r="AK522" s="74">
        <f t="shared" si="260"/>
        <v>0</v>
      </c>
      <c r="AL522" s="74">
        <f>F521*AL521</f>
        <v>0</v>
      </c>
      <c r="AM522" s="61"/>
      <c r="AN522" s="61"/>
      <c r="AO522" s="61"/>
      <c r="AP522" s="61"/>
      <c r="AQ522" s="61"/>
      <c r="AR522" s="61"/>
      <c r="AS522" s="61"/>
      <c r="AT522" s="61"/>
      <c r="AU522" s="61"/>
      <c r="AV522" s="61"/>
      <c r="AW522" s="61"/>
      <c r="AX522" s="61"/>
      <c r="AY522" s="61"/>
      <c r="AZ522" s="61"/>
      <c r="BA522" s="61"/>
      <c r="BB522" s="61"/>
      <c r="BC522" s="61"/>
      <c r="BD522" s="61"/>
      <c r="BE522" s="61"/>
      <c r="BF522" s="61"/>
      <c r="BG522" s="61"/>
      <c r="BH522" s="61"/>
      <c r="BI522" s="61"/>
      <c r="BJ522" s="61"/>
      <c r="BK522" s="61"/>
      <c r="BL522" s="61"/>
      <c r="BM522" s="61"/>
      <c r="BN522" s="61"/>
      <c r="BO522" s="61"/>
      <c r="BP522" s="61"/>
      <c r="BQ522" s="61"/>
      <c r="BR522" s="61"/>
      <c r="BS522" s="61"/>
      <c r="BT522" s="61"/>
      <c r="BU522" s="61"/>
      <c r="BV522" s="61"/>
      <c r="BW522" s="61"/>
      <c r="BX522" s="61"/>
      <c r="BY522" s="61"/>
      <c r="BZ522" s="61"/>
      <c r="CA522" s="61"/>
      <c r="CB522" s="61"/>
      <c r="CC522" s="61"/>
      <c r="CD522" s="61"/>
      <c r="CE522" s="61"/>
      <c r="CF522" s="61"/>
      <c r="CG522" s="61"/>
      <c r="CH522" s="61"/>
      <c r="CI522" s="61"/>
      <c r="CJ522" s="61"/>
      <c r="CK522" s="61"/>
      <c r="CL522" s="61"/>
      <c r="CM522" s="61"/>
      <c r="CN522" s="61"/>
      <c r="CO522" s="61"/>
      <c r="CP522" s="61"/>
      <c r="CQ522" s="61"/>
      <c r="CR522" s="61"/>
      <c r="CS522" s="61"/>
      <c r="CT522" s="61"/>
      <c r="CU522" s="61"/>
      <c r="CV522" s="61"/>
      <c r="CW522" s="61"/>
      <c r="CX522" s="61"/>
      <c r="CY522" s="61"/>
      <c r="CZ522" s="61"/>
      <c r="DA522" s="61"/>
      <c r="DB522" s="61"/>
    </row>
    <row r="523" spans="1:106" s="58" customFormat="1" ht="16.5" customHeight="1">
      <c r="A523" s="70" t="s">
        <v>425</v>
      </c>
      <c r="B523" s="767"/>
      <c r="C523" s="734">
        <v>50007063</v>
      </c>
      <c r="D523" s="736" t="str">
        <f>[76]납품수량!C159</f>
        <v>LOCATOR COVER RH</v>
      </c>
      <c r="E523" s="718" t="str">
        <f>[76]납품수량!D159</f>
        <v>GD</v>
      </c>
      <c r="F523" s="718">
        <f>VLOOKUP(C523,'[72]납품수량(영업)'!$C$3:$F$260,4,FALSE)</f>
        <v>0</v>
      </c>
      <c r="G523" s="74">
        <f>VLOOKUP($C$523,[77]납품수량!$B$3:$AI$200,G1,FALSE)</f>
        <v>0</v>
      </c>
      <c r="H523" s="74">
        <f>VLOOKUP($C$523,[77]납품수량!$B$3:$AI$200,H1,FALSE)</f>
        <v>0</v>
      </c>
      <c r="I523" s="74">
        <f>VLOOKUP($C$523,[77]납품수량!$B$3:$AI$200,I1,FALSE)</f>
        <v>0</v>
      </c>
      <c r="J523" s="74">
        <f>VLOOKUP($C$523,[77]납품수량!$B$3:$AI$200,J1,FALSE)</f>
        <v>0</v>
      </c>
      <c r="K523" s="74">
        <f>VLOOKUP($C$523,[77]납품수량!$B$3:$AI$200,K1,FALSE)</f>
        <v>0</v>
      </c>
      <c r="L523" s="74">
        <f>VLOOKUP($C$523,[77]납품수량!$B$3:$AI$200,L1,FALSE)</f>
        <v>0</v>
      </c>
      <c r="M523" s="74">
        <f>VLOOKUP($C$523,[77]납품수량!$B$3:$AI$200,M1,FALSE)</f>
        <v>0</v>
      </c>
      <c r="N523" s="74">
        <f>VLOOKUP($C$523,[77]납품수량!$B$3:$AI$200,N1,FALSE)</f>
        <v>0</v>
      </c>
      <c r="O523" s="74">
        <f>VLOOKUP($C$523,[77]납품수량!$B$3:$AI$200,O1,FALSE)</f>
        <v>0</v>
      </c>
      <c r="P523" s="74">
        <f>VLOOKUP($C$523,[77]납품수량!$B$3:$AI$200,P1,FALSE)</f>
        <v>0</v>
      </c>
      <c r="Q523" s="74">
        <f>VLOOKUP($C$523,[77]납품수량!$B$3:$AI$200,Q1,FALSE)</f>
        <v>0</v>
      </c>
      <c r="R523" s="74">
        <f>VLOOKUP($C$523,[77]납품수량!$B$3:$AI$200,R1,FALSE)</f>
        <v>0</v>
      </c>
      <c r="S523" s="74">
        <f>VLOOKUP($C$523,[77]납품수량!$B$3:$AI$200,S1,FALSE)</f>
        <v>0</v>
      </c>
      <c r="T523" s="74">
        <f>VLOOKUP($C$523,[77]납품수량!$B$3:$AI$200,T1,FALSE)</f>
        <v>0</v>
      </c>
      <c r="U523" s="74">
        <f>VLOOKUP($C$523,[77]납품수량!$B$3:$AI$200,U1,FALSE)</f>
        <v>0</v>
      </c>
      <c r="V523" s="74">
        <f>VLOOKUP($C$523,[77]납품수량!$B$3:$AI$200,V1,FALSE)</f>
        <v>0</v>
      </c>
      <c r="W523" s="74">
        <f>VLOOKUP($C$523,[77]납품수량!$B$3:$AI$200,W1,FALSE)</f>
        <v>0</v>
      </c>
      <c r="X523" s="74">
        <f>VLOOKUP($C$523,[77]납품수량!$B$3:$AI$200,X1,FALSE)</f>
        <v>0</v>
      </c>
      <c r="Y523" s="74">
        <f>VLOOKUP($C$523,[77]납품수량!$B$3:$AI$200,Y1,FALSE)</f>
        <v>0</v>
      </c>
      <c r="Z523" s="74">
        <f>VLOOKUP($C$523,[77]납품수량!$B$3:$AI$200,Z1,FALSE)</f>
        <v>0</v>
      </c>
      <c r="AA523" s="74">
        <f>VLOOKUP($C$523,[77]납품수량!$B$3:$AI$200,AA1,FALSE)</f>
        <v>0</v>
      </c>
      <c r="AB523" s="74">
        <f>VLOOKUP($C$523,[77]납품수량!$B$3:$AI$200,AB1,FALSE)</f>
        <v>0</v>
      </c>
      <c r="AC523" s="74">
        <f>VLOOKUP($C$523,[77]납품수량!$B$3:$AI$200,AC1,FALSE)</f>
        <v>0</v>
      </c>
      <c r="AD523" s="74">
        <f>VLOOKUP($C$523,[77]납품수량!$B$3:$AI$200,AD1,FALSE)</f>
        <v>0</v>
      </c>
      <c r="AE523" s="74">
        <f>VLOOKUP($C$523,[77]납품수량!$B$3:$AI$200,AE1,FALSE)</f>
        <v>0</v>
      </c>
      <c r="AF523" s="74">
        <f>VLOOKUP($C$523,[77]납품수량!$B$3:$AI$200,AF1,FALSE)</f>
        <v>0</v>
      </c>
      <c r="AG523" s="74">
        <f>VLOOKUP($C$523,[77]납품수량!$B$3:$AI$200,AG1,FALSE)</f>
        <v>0</v>
      </c>
      <c r="AH523" s="74">
        <f>VLOOKUP($C$523,[77]납품수량!$B$3:$AI$200,AH1,FALSE)</f>
        <v>0</v>
      </c>
      <c r="AI523" s="74">
        <f>VLOOKUP($C$523,[77]납품수량!$B$3:$AI$200,AI1,FALSE)</f>
        <v>0</v>
      </c>
      <c r="AJ523" s="74">
        <f>VLOOKUP($C$523,[77]납품수량!$B$3:$AI$200,AJ1,FALSE)</f>
        <v>0</v>
      </c>
      <c r="AK523" s="74">
        <f>VLOOKUP($C$523,[77]납품수량!$B$3:$AI$200,AK1,FALSE)</f>
        <v>0</v>
      </c>
      <c r="AL523" s="74">
        <f>SUM(G523:AK523)</f>
        <v>0</v>
      </c>
      <c r="AM523" s="61"/>
      <c r="AN523" s="61"/>
      <c r="AO523" s="61"/>
      <c r="AP523" s="61"/>
      <c r="AQ523" s="61"/>
      <c r="AR523" s="61"/>
      <c r="AS523" s="61"/>
      <c r="AT523" s="61"/>
      <c r="AU523" s="61"/>
      <c r="AV523" s="61"/>
      <c r="AW523" s="61"/>
      <c r="AX523" s="61"/>
      <c r="AY523" s="61"/>
      <c r="AZ523" s="61"/>
      <c r="BA523" s="61"/>
      <c r="BB523" s="61"/>
      <c r="BC523" s="61"/>
      <c r="BD523" s="61"/>
      <c r="BE523" s="61"/>
      <c r="BF523" s="61"/>
      <c r="BG523" s="61"/>
      <c r="BH523" s="61"/>
      <c r="BI523" s="61"/>
      <c r="BJ523" s="61"/>
      <c r="BK523" s="61"/>
      <c r="BL523" s="61"/>
      <c r="BM523" s="61"/>
      <c r="BN523" s="61"/>
      <c r="BO523" s="61"/>
      <c r="BP523" s="61"/>
      <c r="BQ523" s="61"/>
      <c r="BR523" s="61"/>
      <c r="BS523" s="61"/>
      <c r="BT523" s="61"/>
      <c r="BU523" s="61"/>
      <c r="BV523" s="61"/>
      <c r="BW523" s="61"/>
      <c r="BX523" s="61"/>
      <c r="BY523" s="61"/>
      <c r="BZ523" s="61"/>
      <c r="CA523" s="61"/>
      <c r="CB523" s="61"/>
      <c r="CC523" s="61"/>
      <c r="CD523" s="61"/>
      <c r="CE523" s="61"/>
      <c r="CF523" s="61"/>
      <c r="CG523" s="61"/>
      <c r="CH523" s="61"/>
      <c r="CI523" s="61"/>
      <c r="CJ523" s="61"/>
      <c r="CK523" s="61"/>
      <c r="CL523" s="61"/>
      <c r="CM523" s="61"/>
      <c r="CN523" s="61"/>
      <c r="CO523" s="61"/>
      <c r="CP523" s="61"/>
      <c r="CQ523" s="61"/>
      <c r="CR523" s="61"/>
      <c r="CS523" s="61"/>
      <c r="CT523" s="61"/>
      <c r="CU523" s="61"/>
      <c r="CV523" s="61"/>
      <c r="CW523" s="61"/>
      <c r="CX523" s="61"/>
      <c r="CY523" s="61"/>
      <c r="CZ523" s="61"/>
      <c r="DA523" s="61"/>
      <c r="DB523" s="61"/>
    </row>
    <row r="524" spans="1:106" s="58" customFormat="1" ht="16.5" customHeight="1">
      <c r="A524" s="70"/>
      <c r="B524" s="768"/>
      <c r="C524" s="735"/>
      <c r="D524" s="737"/>
      <c r="E524" s="719"/>
      <c r="F524" s="719"/>
      <c r="G524" s="74">
        <f>$F$523*G523</f>
        <v>0</v>
      </c>
      <c r="H524" s="74">
        <f t="shared" ref="H524:AK524" si="261">$F$523*H523</f>
        <v>0</v>
      </c>
      <c r="I524" s="74">
        <f t="shared" si="261"/>
        <v>0</v>
      </c>
      <c r="J524" s="74">
        <f t="shared" si="261"/>
        <v>0</v>
      </c>
      <c r="K524" s="74">
        <f t="shared" si="261"/>
        <v>0</v>
      </c>
      <c r="L524" s="74">
        <f t="shared" si="261"/>
        <v>0</v>
      </c>
      <c r="M524" s="74">
        <f t="shared" si="261"/>
        <v>0</v>
      </c>
      <c r="N524" s="74">
        <f t="shared" si="261"/>
        <v>0</v>
      </c>
      <c r="O524" s="74">
        <f t="shared" si="261"/>
        <v>0</v>
      </c>
      <c r="P524" s="74">
        <f t="shared" si="261"/>
        <v>0</v>
      </c>
      <c r="Q524" s="74">
        <f t="shared" si="261"/>
        <v>0</v>
      </c>
      <c r="R524" s="74">
        <f t="shared" si="261"/>
        <v>0</v>
      </c>
      <c r="S524" s="74">
        <f t="shared" si="261"/>
        <v>0</v>
      </c>
      <c r="T524" s="74">
        <f t="shared" si="261"/>
        <v>0</v>
      </c>
      <c r="U524" s="74">
        <f t="shared" si="261"/>
        <v>0</v>
      </c>
      <c r="V524" s="74">
        <f t="shared" si="261"/>
        <v>0</v>
      </c>
      <c r="W524" s="74">
        <f t="shared" si="261"/>
        <v>0</v>
      </c>
      <c r="X524" s="74">
        <f t="shared" si="261"/>
        <v>0</v>
      </c>
      <c r="Y524" s="74">
        <f t="shared" si="261"/>
        <v>0</v>
      </c>
      <c r="Z524" s="74">
        <f t="shared" si="261"/>
        <v>0</v>
      </c>
      <c r="AA524" s="74">
        <f t="shared" si="261"/>
        <v>0</v>
      </c>
      <c r="AB524" s="74">
        <f t="shared" si="261"/>
        <v>0</v>
      </c>
      <c r="AC524" s="74">
        <f t="shared" si="261"/>
        <v>0</v>
      </c>
      <c r="AD524" s="74">
        <f t="shared" si="261"/>
        <v>0</v>
      </c>
      <c r="AE524" s="74">
        <f t="shared" si="261"/>
        <v>0</v>
      </c>
      <c r="AF524" s="74">
        <f t="shared" si="261"/>
        <v>0</v>
      </c>
      <c r="AG524" s="74">
        <f t="shared" si="261"/>
        <v>0</v>
      </c>
      <c r="AH524" s="74">
        <f t="shared" si="261"/>
        <v>0</v>
      </c>
      <c r="AI524" s="74">
        <f t="shared" si="261"/>
        <v>0</v>
      </c>
      <c r="AJ524" s="74">
        <f t="shared" si="261"/>
        <v>0</v>
      </c>
      <c r="AK524" s="74">
        <f t="shared" si="261"/>
        <v>0</v>
      </c>
      <c r="AL524" s="74">
        <f>F523*AL523</f>
        <v>0</v>
      </c>
      <c r="AM524" s="61"/>
      <c r="AN524" s="61"/>
      <c r="AO524" s="61"/>
      <c r="AP524" s="61"/>
      <c r="AQ524" s="61"/>
      <c r="AR524" s="61"/>
      <c r="AS524" s="61"/>
      <c r="AT524" s="61"/>
      <c r="AU524" s="61"/>
      <c r="AV524" s="61"/>
      <c r="AW524" s="61"/>
      <c r="AX524" s="61"/>
      <c r="AY524" s="61"/>
      <c r="AZ524" s="61"/>
      <c r="BA524" s="61"/>
      <c r="BB524" s="61"/>
      <c r="BC524" s="61"/>
      <c r="BD524" s="61"/>
      <c r="BE524" s="61"/>
      <c r="BF524" s="61"/>
      <c r="BG524" s="61"/>
      <c r="BH524" s="61"/>
      <c r="BI524" s="61"/>
      <c r="BJ524" s="61"/>
      <c r="BK524" s="61"/>
      <c r="BL524" s="61"/>
      <c r="BM524" s="61"/>
      <c r="BN524" s="61"/>
      <c r="BO524" s="61"/>
      <c r="BP524" s="61"/>
      <c r="BQ524" s="61"/>
      <c r="BR524" s="61"/>
      <c r="BS524" s="61"/>
      <c r="BT524" s="61"/>
      <c r="BU524" s="61"/>
      <c r="BV524" s="61"/>
      <c r="BW524" s="61"/>
      <c r="BX524" s="61"/>
      <c r="BY524" s="61"/>
      <c r="BZ524" s="61"/>
      <c r="CA524" s="61"/>
      <c r="CB524" s="61"/>
      <c r="CC524" s="61"/>
      <c r="CD524" s="61"/>
      <c r="CE524" s="61"/>
      <c r="CF524" s="61"/>
      <c r="CG524" s="61"/>
      <c r="CH524" s="61"/>
      <c r="CI524" s="61"/>
      <c r="CJ524" s="61"/>
      <c r="CK524" s="61"/>
      <c r="CL524" s="61"/>
      <c r="CM524" s="61"/>
      <c r="CN524" s="61"/>
      <c r="CO524" s="61"/>
      <c r="CP524" s="61"/>
      <c r="CQ524" s="61"/>
      <c r="CR524" s="61"/>
      <c r="CS524" s="61"/>
      <c r="CT524" s="61"/>
      <c r="CU524" s="61"/>
      <c r="CV524" s="61"/>
      <c r="CW524" s="61"/>
      <c r="CX524" s="61"/>
      <c r="CY524" s="61"/>
      <c r="CZ524" s="61"/>
      <c r="DA524" s="61"/>
      <c r="DB524" s="61"/>
    </row>
    <row r="525" spans="1:106" s="58" customFormat="1" ht="16.5" customHeight="1">
      <c r="A525" s="720" t="s">
        <v>670</v>
      </c>
      <c r="B525" s="720"/>
      <c r="C525" s="720"/>
      <c r="D525" s="720"/>
      <c r="E525" s="720"/>
      <c r="F525" s="721"/>
      <c r="G525" s="714">
        <f>SUMPRODUCT((MOD(ROW(G209:G523),2)=1)*G210:G524)</f>
        <v>19522258</v>
      </c>
      <c r="H525" s="714">
        <f t="shared" ref="H525:AK525" si="262">SUMPRODUCT((MOD(ROW(H209:H523),2)=1)*H210:H524)</f>
        <v>41360328</v>
      </c>
      <c r="I525" s="714">
        <f t="shared" si="262"/>
        <v>12761080</v>
      </c>
      <c r="J525" s="714">
        <f t="shared" si="262"/>
        <v>0</v>
      </c>
      <c r="K525" s="714">
        <f t="shared" si="262"/>
        <v>0</v>
      </c>
      <c r="L525" s="714">
        <f t="shared" si="262"/>
        <v>0</v>
      </c>
      <c r="M525" s="714">
        <f t="shared" si="262"/>
        <v>46020570</v>
      </c>
      <c r="N525" s="714">
        <f t="shared" si="262"/>
        <v>43872219</v>
      </c>
      <c r="O525" s="714">
        <f t="shared" si="262"/>
        <v>48526588</v>
      </c>
      <c r="P525" s="714">
        <f t="shared" si="262"/>
        <v>18756852</v>
      </c>
      <c r="Q525" s="714">
        <f t="shared" si="262"/>
        <v>0</v>
      </c>
      <c r="R525" s="714">
        <f t="shared" si="262"/>
        <v>47722455</v>
      </c>
      <c r="S525" s="714">
        <f t="shared" si="262"/>
        <v>48498166</v>
      </c>
      <c r="T525" s="714">
        <f t="shared" si="262"/>
        <v>52207837</v>
      </c>
      <c r="U525" s="714">
        <f t="shared" si="262"/>
        <v>46154163</v>
      </c>
      <c r="V525" s="714">
        <f t="shared" si="262"/>
        <v>36345024</v>
      </c>
      <c r="W525" s="714">
        <f t="shared" si="262"/>
        <v>19784430</v>
      </c>
      <c r="X525" s="714">
        <f t="shared" si="262"/>
        <v>0</v>
      </c>
      <c r="Y525" s="714">
        <f>SUMPRODUCT((MOD(ROW(Y209:Y523),2)=1)*Y210:Y524)</f>
        <v>57466103</v>
      </c>
      <c r="Z525" s="714">
        <f t="shared" si="262"/>
        <v>48569036</v>
      </c>
      <c r="AA525" s="714">
        <f t="shared" si="262"/>
        <v>44435157</v>
      </c>
      <c r="AB525" s="714">
        <f t="shared" si="262"/>
        <v>28974224</v>
      </c>
      <c r="AC525" s="714">
        <f t="shared" si="262"/>
        <v>43045193</v>
      </c>
      <c r="AD525" s="714">
        <f t="shared" si="262"/>
        <v>4759320</v>
      </c>
      <c r="AE525" s="714">
        <f t="shared" si="262"/>
        <v>0</v>
      </c>
      <c r="AF525" s="714">
        <f t="shared" si="262"/>
        <v>34291870</v>
      </c>
      <c r="AG525" s="714">
        <f t="shared" si="262"/>
        <v>42356905</v>
      </c>
      <c r="AH525" s="714">
        <f t="shared" si="262"/>
        <v>32770540</v>
      </c>
      <c r="AI525" s="714">
        <f t="shared" si="262"/>
        <v>40940934</v>
      </c>
      <c r="AJ525" s="714">
        <f t="shared" si="262"/>
        <v>48062906</v>
      </c>
      <c r="AK525" s="714">
        <f t="shared" si="262"/>
        <v>0</v>
      </c>
      <c r="AL525" s="714">
        <f>SUM(G525:AK525)</f>
        <v>907204158</v>
      </c>
      <c r="AM525" s="61"/>
      <c r="AN525" s="61"/>
      <c r="AO525" s="61"/>
      <c r="AP525" s="61"/>
      <c r="AQ525" s="61"/>
      <c r="AR525" s="61"/>
      <c r="AS525" s="61"/>
      <c r="AT525" s="61"/>
      <c r="AU525" s="61"/>
      <c r="AV525" s="61"/>
      <c r="AW525" s="61"/>
      <c r="AX525" s="61"/>
      <c r="AY525" s="61"/>
      <c r="AZ525" s="61"/>
      <c r="BA525" s="61"/>
      <c r="BB525" s="61"/>
      <c r="BC525" s="61"/>
      <c r="BD525" s="61"/>
      <c r="BE525" s="61"/>
      <c r="BF525" s="61"/>
      <c r="BG525" s="61"/>
      <c r="BH525" s="61"/>
      <c r="BI525" s="61"/>
      <c r="BJ525" s="61"/>
      <c r="BK525" s="61"/>
      <c r="BL525" s="61"/>
      <c r="BM525" s="61"/>
      <c r="BN525" s="61"/>
      <c r="BO525" s="61"/>
      <c r="BP525" s="61"/>
      <c r="BQ525" s="61"/>
    </row>
    <row r="526" spans="1:106" s="58" customFormat="1" ht="16.5" customHeight="1">
      <c r="A526" s="720"/>
      <c r="B526" s="720"/>
      <c r="C526" s="720"/>
      <c r="D526" s="720"/>
      <c r="E526" s="720"/>
      <c r="F526" s="721"/>
      <c r="G526" s="715"/>
      <c r="H526" s="715"/>
      <c r="I526" s="715"/>
      <c r="J526" s="715"/>
      <c r="K526" s="715"/>
      <c r="L526" s="715"/>
      <c r="M526" s="715"/>
      <c r="N526" s="715"/>
      <c r="O526" s="715"/>
      <c r="P526" s="715"/>
      <c r="Q526" s="715"/>
      <c r="R526" s="715"/>
      <c r="S526" s="715"/>
      <c r="T526" s="715"/>
      <c r="U526" s="715"/>
      <c r="V526" s="715"/>
      <c r="W526" s="715"/>
      <c r="X526" s="715"/>
      <c r="Y526" s="715"/>
      <c r="Z526" s="715"/>
      <c r="AA526" s="715"/>
      <c r="AB526" s="715"/>
      <c r="AC526" s="715"/>
      <c r="AD526" s="715"/>
      <c r="AE526" s="715"/>
      <c r="AF526" s="715"/>
      <c r="AG526" s="715"/>
      <c r="AH526" s="715"/>
      <c r="AI526" s="715"/>
      <c r="AJ526" s="715"/>
      <c r="AK526" s="715"/>
      <c r="AL526" s="715">
        <f>F525*AL525</f>
        <v>0</v>
      </c>
      <c r="AM526" s="61"/>
      <c r="AN526" s="61"/>
      <c r="AO526" s="61"/>
      <c r="AP526" s="61"/>
      <c r="AQ526" s="61"/>
      <c r="AR526" s="61"/>
      <c r="AS526" s="61"/>
      <c r="AT526" s="61"/>
      <c r="AU526" s="61"/>
      <c r="AV526" s="61"/>
      <c r="AW526" s="61"/>
      <c r="AX526" s="61"/>
      <c r="AY526" s="61"/>
      <c r="AZ526" s="61"/>
      <c r="BA526" s="61"/>
      <c r="BB526" s="61"/>
      <c r="BC526" s="61"/>
      <c r="BD526" s="61"/>
      <c r="BE526" s="61"/>
      <c r="BF526" s="61"/>
      <c r="BG526" s="61"/>
      <c r="BH526" s="61"/>
      <c r="BI526" s="61"/>
      <c r="BJ526" s="61"/>
      <c r="BK526" s="61"/>
      <c r="BL526" s="61"/>
      <c r="BM526" s="61"/>
      <c r="BN526" s="61"/>
      <c r="BO526" s="61"/>
      <c r="BP526" s="61"/>
      <c r="BQ526" s="61"/>
    </row>
    <row r="527" spans="1:106" s="58" customFormat="1" ht="13.5">
      <c r="A527" s="70" t="s">
        <v>57</v>
      </c>
      <c r="B527" s="722" t="s">
        <v>57</v>
      </c>
      <c r="C527" s="724" t="s">
        <v>626</v>
      </c>
      <c r="D527" s="718" t="str">
        <f>'[78]1월 다인 납품내역서'!C3</f>
        <v>MBR RR NO1 LWR _ 비방청</v>
      </c>
      <c r="E527" s="718" t="str">
        <f>'[78]1월 다인 납품내역서'!D3</f>
        <v>N3</v>
      </c>
      <c r="F527" s="718">
        <f>VLOOKUP(C527,'[72]납품수량(영업)'!$C$3:$F$260,4,FALSE)</f>
        <v>3451</v>
      </c>
      <c r="G527" s="76" t="e">
        <f>VLOOKUP($C$527,[79]납품내역서!$B$3:$AI$4,G1,FALSE)</f>
        <v>#N/A</v>
      </c>
      <c r="H527" s="76" t="e">
        <f>VLOOKUP($C$527,[79]납품내역서!$B$3:$AI$4,H1,FALSE)</f>
        <v>#N/A</v>
      </c>
      <c r="I527" s="76" t="e">
        <f>VLOOKUP($C$527,[79]납품내역서!$B$3:$AI$4,I1,FALSE)</f>
        <v>#N/A</v>
      </c>
      <c r="J527" s="76" t="e">
        <f>VLOOKUP($C$527,[79]납품내역서!$B$3:$AI$4,J1,FALSE)</f>
        <v>#N/A</v>
      </c>
      <c r="K527" s="76" t="e">
        <f>VLOOKUP($C$527,[79]납품내역서!$B$3:$AI$4,K1,FALSE)</f>
        <v>#N/A</v>
      </c>
      <c r="L527" s="76" t="e">
        <f>VLOOKUP($C$527,[79]납품내역서!$B$3:$AI$4,L1,FALSE)</f>
        <v>#N/A</v>
      </c>
      <c r="M527" s="76" t="e">
        <f>VLOOKUP($C$527,[79]납품내역서!$B$3:$AI$4,M1,FALSE)</f>
        <v>#N/A</v>
      </c>
      <c r="N527" s="76" t="e">
        <f>VLOOKUP($C$527,[79]납품내역서!$B$3:$AI$4,N1,FALSE)</f>
        <v>#N/A</v>
      </c>
      <c r="O527" s="76" t="e">
        <f>VLOOKUP($C$527,[79]납품내역서!$B$3:$AI$4,O1,FALSE)</f>
        <v>#N/A</v>
      </c>
      <c r="P527" s="76" t="e">
        <f>VLOOKUP($C$527,[79]납품내역서!$B$3:$AI$4,P1,FALSE)</f>
        <v>#N/A</v>
      </c>
      <c r="Q527" s="76" t="e">
        <f>VLOOKUP($C$527,[79]납품내역서!$B$3:$AI$4,Q1,FALSE)</f>
        <v>#N/A</v>
      </c>
      <c r="R527" s="76" t="e">
        <f>VLOOKUP($C$527,[79]납품내역서!$B$3:$AI$4,R1,FALSE)</f>
        <v>#N/A</v>
      </c>
      <c r="S527" s="76" t="e">
        <f>VLOOKUP($C$527,[79]납품내역서!$B$3:$AI$4,S1,FALSE)</f>
        <v>#N/A</v>
      </c>
      <c r="T527" s="76" t="e">
        <f>VLOOKUP($C$527,[79]납품내역서!$B$3:$AI$4,T1,FALSE)</f>
        <v>#N/A</v>
      </c>
      <c r="U527" s="76" t="e">
        <f>VLOOKUP($C$527,[79]납품내역서!$B$3:$AI$4,U1,FALSE)</f>
        <v>#N/A</v>
      </c>
      <c r="V527" s="76" t="e">
        <f>VLOOKUP($C$527,[79]납품내역서!$B$3:$AI$4,V1,FALSE)</f>
        <v>#N/A</v>
      </c>
      <c r="W527" s="76" t="e">
        <f>VLOOKUP($C$527,[79]납품내역서!$B$3:$AI$4,W1,FALSE)</f>
        <v>#N/A</v>
      </c>
      <c r="X527" s="76" t="e">
        <f>VLOOKUP($C$527,[79]납품내역서!$B$3:$AI$4,X1,FALSE)</f>
        <v>#N/A</v>
      </c>
      <c r="Y527" s="76" t="e">
        <f>VLOOKUP($C$527,[79]납품내역서!$B$3:$AI$4,Y1,FALSE)</f>
        <v>#N/A</v>
      </c>
      <c r="Z527" s="76" t="e">
        <f>VLOOKUP($C$527,[79]납품내역서!$B$3:$AI$4,Z1,FALSE)</f>
        <v>#N/A</v>
      </c>
      <c r="AA527" s="76" t="e">
        <f>VLOOKUP($C$527,[79]납품내역서!$B$3:$AI$4,AA1,FALSE)</f>
        <v>#N/A</v>
      </c>
      <c r="AB527" s="76" t="e">
        <f>VLOOKUP($C$527,[79]납품내역서!$B$3:$AI$4,AB1,FALSE)</f>
        <v>#N/A</v>
      </c>
      <c r="AC527" s="76" t="e">
        <f>VLOOKUP($C$527,[79]납품내역서!$B$3:$AI$4,AC1,FALSE)</f>
        <v>#N/A</v>
      </c>
      <c r="AD527" s="76" t="e">
        <f>VLOOKUP($C$527,[79]납품내역서!$B$3:$AI$4,AD1,FALSE)</f>
        <v>#N/A</v>
      </c>
      <c r="AE527" s="76" t="e">
        <f>VLOOKUP($C$527,[79]납품내역서!$B$3:$AI$4,AE1,FALSE)</f>
        <v>#N/A</v>
      </c>
      <c r="AF527" s="76" t="e">
        <f>VLOOKUP($C$527,[79]납품내역서!$B$3:$AI$4,AF1,FALSE)</f>
        <v>#N/A</v>
      </c>
      <c r="AG527" s="76" t="e">
        <f>VLOOKUP($C$527,[79]납품내역서!$B$3:$AI$4,AG1,FALSE)</f>
        <v>#N/A</v>
      </c>
      <c r="AH527" s="76" t="e">
        <f>VLOOKUP($C$527,[79]납품내역서!$B$3:$AI$4,AH1,FALSE)</f>
        <v>#N/A</v>
      </c>
      <c r="AI527" s="76" t="e">
        <f>VLOOKUP($C$527,[79]납품내역서!$B$3:$AI$4,AI1,FALSE)</f>
        <v>#N/A</v>
      </c>
      <c r="AJ527" s="76" t="e">
        <f>VLOOKUP($C$527,[79]납품내역서!$B$3:$AI$4,AJ1,FALSE)</f>
        <v>#N/A</v>
      </c>
      <c r="AK527" s="76" t="e">
        <f>VLOOKUP($C$527,[79]납품내역서!$B$3:$AI$4,AK1,FALSE)</f>
        <v>#N/A</v>
      </c>
      <c r="AL527" s="76" t="e">
        <f>SUM(G527:AK527)</f>
        <v>#N/A</v>
      </c>
      <c r="AM527" s="61"/>
      <c r="AN527" s="61"/>
      <c r="AO527" s="61"/>
      <c r="AP527" s="61"/>
      <c r="AQ527" s="61"/>
      <c r="AR527" s="61"/>
      <c r="AS527" s="61"/>
      <c r="AT527" s="61"/>
      <c r="AU527" s="61"/>
      <c r="AV527" s="61"/>
      <c r="AW527" s="61"/>
      <c r="AX527" s="61"/>
      <c r="AY527" s="61"/>
      <c r="AZ527" s="61"/>
      <c r="BA527" s="61"/>
      <c r="BB527" s="61"/>
      <c r="BC527" s="61"/>
      <c r="BD527" s="61"/>
      <c r="BE527" s="61"/>
      <c r="BF527" s="61"/>
      <c r="BG527" s="61"/>
      <c r="BH527" s="61"/>
      <c r="BI527" s="61"/>
      <c r="BJ527" s="61"/>
      <c r="BK527" s="61"/>
      <c r="BL527" s="61"/>
      <c r="BM527" s="61"/>
      <c r="BN527" s="61"/>
      <c r="BO527" s="61"/>
      <c r="BP527" s="61"/>
      <c r="BQ527" s="61"/>
      <c r="BR527" s="61"/>
      <c r="BS527" s="61"/>
      <c r="BT527" s="61"/>
      <c r="BU527" s="61"/>
      <c r="BV527" s="61"/>
      <c r="BW527" s="61"/>
      <c r="BX527" s="61"/>
      <c r="BY527" s="61"/>
      <c r="BZ527" s="61"/>
      <c r="CA527" s="61"/>
      <c r="CB527" s="61"/>
      <c r="CC527" s="61"/>
      <c r="CD527" s="61"/>
      <c r="CE527" s="61"/>
      <c r="CF527" s="61"/>
      <c r="CG527" s="61"/>
      <c r="CH527" s="61"/>
      <c r="CI527" s="61"/>
      <c r="CJ527" s="61"/>
      <c r="CK527" s="61"/>
      <c r="CL527" s="61"/>
      <c r="CM527" s="61"/>
      <c r="CN527" s="61"/>
      <c r="CO527" s="61"/>
      <c r="CP527" s="61"/>
      <c r="CQ527" s="61"/>
      <c r="CR527" s="61"/>
      <c r="CS527" s="61"/>
      <c r="CT527" s="61"/>
      <c r="CU527" s="61"/>
      <c r="CV527" s="61"/>
      <c r="CW527" s="61"/>
      <c r="CX527" s="61"/>
      <c r="CY527" s="61"/>
      <c r="CZ527" s="61"/>
      <c r="DA527" s="61"/>
      <c r="DB527" s="61"/>
    </row>
    <row r="528" spans="1:106" s="58" customFormat="1" ht="16.5" customHeight="1">
      <c r="A528" s="70"/>
      <c r="B528" s="723"/>
      <c r="C528" s="730"/>
      <c r="D528" s="719"/>
      <c r="E528" s="719"/>
      <c r="F528" s="719"/>
      <c r="G528" s="76" t="e">
        <f>$F$527*G527</f>
        <v>#N/A</v>
      </c>
      <c r="H528" s="76" t="e">
        <f t="shared" ref="H528:AK528" si="263">$F$527*H527</f>
        <v>#N/A</v>
      </c>
      <c r="I528" s="76" t="e">
        <f t="shared" si="263"/>
        <v>#N/A</v>
      </c>
      <c r="J528" s="76" t="e">
        <f t="shared" si="263"/>
        <v>#N/A</v>
      </c>
      <c r="K528" s="76" t="e">
        <f t="shared" si="263"/>
        <v>#N/A</v>
      </c>
      <c r="L528" s="76" t="e">
        <f t="shared" si="263"/>
        <v>#N/A</v>
      </c>
      <c r="M528" s="76" t="e">
        <f t="shared" si="263"/>
        <v>#N/A</v>
      </c>
      <c r="N528" s="76" t="e">
        <f t="shared" si="263"/>
        <v>#N/A</v>
      </c>
      <c r="O528" s="76" t="e">
        <f t="shared" si="263"/>
        <v>#N/A</v>
      </c>
      <c r="P528" s="76" t="e">
        <f t="shared" si="263"/>
        <v>#N/A</v>
      </c>
      <c r="Q528" s="76" t="e">
        <f t="shared" si="263"/>
        <v>#N/A</v>
      </c>
      <c r="R528" s="76" t="e">
        <f t="shared" si="263"/>
        <v>#N/A</v>
      </c>
      <c r="S528" s="76" t="e">
        <f t="shared" si="263"/>
        <v>#N/A</v>
      </c>
      <c r="T528" s="76" t="e">
        <f t="shared" si="263"/>
        <v>#N/A</v>
      </c>
      <c r="U528" s="76" t="e">
        <f t="shared" si="263"/>
        <v>#N/A</v>
      </c>
      <c r="V528" s="76" t="e">
        <f t="shared" si="263"/>
        <v>#N/A</v>
      </c>
      <c r="W528" s="76" t="e">
        <f t="shared" si="263"/>
        <v>#N/A</v>
      </c>
      <c r="X528" s="76" t="e">
        <f t="shared" si="263"/>
        <v>#N/A</v>
      </c>
      <c r="Y528" s="76" t="e">
        <f t="shared" si="263"/>
        <v>#N/A</v>
      </c>
      <c r="Z528" s="76" t="e">
        <f t="shared" si="263"/>
        <v>#N/A</v>
      </c>
      <c r="AA528" s="76" t="e">
        <f t="shared" si="263"/>
        <v>#N/A</v>
      </c>
      <c r="AB528" s="76" t="e">
        <f t="shared" si="263"/>
        <v>#N/A</v>
      </c>
      <c r="AC528" s="76" t="e">
        <f t="shared" si="263"/>
        <v>#N/A</v>
      </c>
      <c r="AD528" s="76" t="e">
        <f t="shared" si="263"/>
        <v>#N/A</v>
      </c>
      <c r="AE528" s="76" t="e">
        <f t="shared" si="263"/>
        <v>#N/A</v>
      </c>
      <c r="AF528" s="76" t="e">
        <f t="shared" si="263"/>
        <v>#N/A</v>
      </c>
      <c r="AG528" s="76" t="e">
        <f t="shared" si="263"/>
        <v>#N/A</v>
      </c>
      <c r="AH528" s="76" t="e">
        <f t="shared" si="263"/>
        <v>#N/A</v>
      </c>
      <c r="AI528" s="76" t="e">
        <f t="shared" si="263"/>
        <v>#N/A</v>
      </c>
      <c r="AJ528" s="76" t="e">
        <f t="shared" si="263"/>
        <v>#N/A</v>
      </c>
      <c r="AK528" s="76" t="e">
        <f t="shared" si="263"/>
        <v>#N/A</v>
      </c>
      <c r="AL528" s="76" t="e">
        <f>F527*AL527</f>
        <v>#N/A</v>
      </c>
      <c r="AM528" s="61"/>
      <c r="AN528" s="61"/>
      <c r="AO528" s="61"/>
      <c r="AP528" s="61"/>
      <c r="AQ528" s="61"/>
      <c r="AR528" s="61"/>
      <c r="AS528" s="61"/>
      <c r="AT528" s="61"/>
      <c r="AU528" s="61"/>
      <c r="AV528" s="61"/>
      <c r="AW528" s="61"/>
      <c r="AX528" s="61"/>
      <c r="AY528" s="61"/>
      <c r="AZ528" s="61"/>
      <c r="BA528" s="61"/>
      <c r="BB528" s="61"/>
      <c r="BC528" s="61"/>
      <c r="BD528" s="61"/>
      <c r="BE528" s="61"/>
      <c r="BF528" s="61"/>
      <c r="BG528" s="61"/>
      <c r="BH528" s="61"/>
      <c r="BI528" s="61"/>
      <c r="BJ528" s="61"/>
      <c r="BK528" s="61"/>
      <c r="BL528" s="61"/>
      <c r="BM528" s="61"/>
      <c r="BN528" s="61"/>
      <c r="BO528" s="61"/>
      <c r="BP528" s="61"/>
      <c r="BQ528" s="61"/>
      <c r="BR528" s="61"/>
      <c r="BS528" s="61"/>
      <c r="BT528" s="61"/>
      <c r="BU528" s="61"/>
      <c r="BV528" s="61"/>
      <c r="BW528" s="61"/>
      <c r="BX528" s="61"/>
      <c r="BY528" s="61"/>
      <c r="BZ528" s="61"/>
      <c r="CA528" s="61"/>
      <c r="CB528" s="61"/>
      <c r="CC528" s="61"/>
      <c r="CD528" s="61"/>
      <c r="CE528" s="61"/>
      <c r="CF528" s="61"/>
      <c r="CG528" s="61"/>
      <c r="CH528" s="61"/>
      <c r="CI528" s="61"/>
      <c r="CJ528" s="61"/>
      <c r="CK528" s="61"/>
      <c r="CL528" s="61"/>
      <c r="CM528" s="61"/>
      <c r="CN528" s="61"/>
      <c r="CO528" s="61"/>
      <c r="CP528" s="61"/>
      <c r="CQ528" s="61"/>
      <c r="CR528" s="61"/>
      <c r="CS528" s="61"/>
      <c r="CT528" s="61"/>
      <c r="CU528" s="61"/>
      <c r="CV528" s="61"/>
      <c r="CW528" s="61"/>
      <c r="CX528" s="61"/>
      <c r="CY528" s="61"/>
      <c r="CZ528" s="61"/>
      <c r="DA528" s="61"/>
      <c r="DB528" s="61"/>
    </row>
    <row r="529" spans="1:106" s="58" customFormat="1" ht="17.25" customHeight="1">
      <c r="A529" s="79" t="s">
        <v>57</v>
      </c>
      <c r="B529" s="723"/>
      <c r="C529" s="731" t="s">
        <v>627</v>
      </c>
      <c r="D529" s="716" t="str">
        <f>'[78]1월 다인 납품내역서'!C4</f>
        <v>MBR RR NO1 LWR _ 방청</v>
      </c>
      <c r="E529" s="716" t="str">
        <f>'[78]1월 다인 납품내역서'!D4</f>
        <v>N3</v>
      </c>
      <c r="F529" s="718">
        <f>VLOOKUP(C529,'[72]납품수량(영업)'!$C$3:$F$260,4,FALSE)</f>
        <v>3856</v>
      </c>
      <c r="G529" s="76" t="e">
        <f>VLOOKUP($C$529,[79]납품내역서!$B$3:$AI$4,G1,FALSE)</f>
        <v>#N/A</v>
      </c>
      <c r="H529" s="76" t="e">
        <f>VLOOKUP($C$529,[79]납품내역서!$B$3:$AI$4,H1,FALSE)</f>
        <v>#N/A</v>
      </c>
      <c r="I529" s="76" t="e">
        <f>VLOOKUP($C$529,[79]납품내역서!$B$3:$AI$4,I1,FALSE)</f>
        <v>#N/A</v>
      </c>
      <c r="J529" s="76" t="e">
        <f>VLOOKUP($C$529,[79]납품내역서!$B$3:$AI$4,J1,FALSE)</f>
        <v>#N/A</v>
      </c>
      <c r="K529" s="76" t="e">
        <f>VLOOKUP($C$529,[79]납품내역서!$B$3:$AI$4,K1,FALSE)</f>
        <v>#N/A</v>
      </c>
      <c r="L529" s="76" t="e">
        <f>VLOOKUP($C$529,[79]납품내역서!$B$3:$AI$4,L1,FALSE)</f>
        <v>#N/A</v>
      </c>
      <c r="M529" s="76" t="e">
        <f>VLOOKUP($C$529,[79]납품내역서!$B$3:$AI$4,M1,FALSE)</f>
        <v>#N/A</v>
      </c>
      <c r="N529" s="76" t="e">
        <f>VLOOKUP($C$529,[79]납품내역서!$B$3:$AI$4,N1,FALSE)</f>
        <v>#N/A</v>
      </c>
      <c r="O529" s="76" t="e">
        <f>VLOOKUP($C$529,[79]납품내역서!$B$3:$AI$4,O1,FALSE)</f>
        <v>#N/A</v>
      </c>
      <c r="P529" s="76" t="e">
        <f>VLOOKUP($C$529,[79]납품내역서!$B$3:$AI$4,P1,FALSE)</f>
        <v>#N/A</v>
      </c>
      <c r="Q529" s="76" t="e">
        <f>VLOOKUP($C$529,[79]납품내역서!$B$3:$AI$4,Q1,FALSE)</f>
        <v>#N/A</v>
      </c>
      <c r="R529" s="76" t="e">
        <f>VLOOKUP($C$529,[79]납품내역서!$B$3:$AI$4,R1,FALSE)</f>
        <v>#N/A</v>
      </c>
      <c r="S529" s="76" t="e">
        <f>VLOOKUP($C$529,[79]납품내역서!$B$3:$AI$4,S1,FALSE)</f>
        <v>#N/A</v>
      </c>
      <c r="T529" s="76" t="e">
        <f>VLOOKUP($C$529,[79]납품내역서!$B$3:$AI$4,T1,FALSE)</f>
        <v>#N/A</v>
      </c>
      <c r="U529" s="76" t="e">
        <f>VLOOKUP($C$529,[79]납품내역서!$B$3:$AI$4,U1,FALSE)</f>
        <v>#N/A</v>
      </c>
      <c r="V529" s="76" t="e">
        <f>VLOOKUP($C$529,[79]납품내역서!$B$3:$AI$4,V1,FALSE)</f>
        <v>#N/A</v>
      </c>
      <c r="W529" s="76" t="e">
        <f>VLOOKUP($C$529,[79]납품내역서!$B$3:$AI$4,W1,FALSE)</f>
        <v>#N/A</v>
      </c>
      <c r="X529" s="76" t="e">
        <f>VLOOKUP($C$529,[79]납품내역서!$B$3:$AI$4,X1,FALSE)</f>
        <v>#N/A</v>
      </c>
      <c r="Y529" s="76" t="e">
        <f>VLOOKUP($C$529,[79]납품내역서!$B$3:$AI$4,Y1,FALSE)</f>
        <v>#N/A</v>
      </c>
      <c r="Z529" s="76" t="e">
        <f>VLOOKUP($C$529,[79]납품내역서!$B$3:$AI$4,Z1,FALSE)</f>
        <v>#N/A</v>
      </c>
      <c r="AA529" s="76" t="e">
        <f>VLOOKUP($C$529,[79]납품내역서!$B$3:$AI$4,AA1,FALSE)</f>
        <v>#N/A</v>
      </c>
      <c r="AB529" s="76" t="e">
        <f>VLOOKUP($C$529,[79]납품내역서!$B$3:$AI$4,AB1,FALSE)</f>
        <v>#N/A</v>
      </c>
      <c r="AC529" s="76" t="e">
        <f>VLOOKUP($C$529,[79]납품내역서!$B$3:$AI$4,AC1,FALSE)</f>
        <v>#N/A</v>
      </c>
      <c r="AD529" s="76" t="e">
        <f>VLOOKUP($C$529,[79]납품내역서!$B$3:$AI$4,AD1,FALSE)</f>
        <v>#N/A</v>
      </c>
      <c r="AE529" s="76" t="e">
        <f>VLOOKUP($C$529,[79]납품내역서!$B$3:$AI$4,AE1,FALSE)</f>
        <v>#N/A</v>
      </c>
      <c r="AF529" s="76" t="e">
        <f>VLOOKUP($C$529,[79]납품내역서!$B$3:$AI$4,AF1,FALSE)</f>
        <v>#N/A</v>
      </c>
      <c r="AG529" s="76" t="e">
        <f>VLOOKUP($C$529,[79]납품내역서!$B$3:$AI$4,AG1,FALSE)</f>
        <v>#N/A</v>
      </c>
      <c r="AH529" s="76" t="e">
        <f>VLOOKUP($C$529,[79]납품내역서!$B$3:$AI$4,AH1,FALSE)</f>
        <v>#N/A</v>
      </c>
      <c r="AI529" s="76" t="e">
        <f>VLOOKUP($C$529,[79]납품내역서!$B$3:$AI$4,AI1,FALSE)</f>
        <v>#N/A</v>
      </c>
      <c r="AJ529" s="76" t="e">
        <f>VLOOKUP($C$529,[79]납품내역서!$B$3:$AI$4,AJ1,FALSE)</f>
        <v>#N/A</v>
      </c>
      <c r="AK529" s="76" t="e">
        <f>VLOOKUP($C$529,[79]납품내역서!$B$3:$AI$4,AK1,FALSE)</f>
        <v>#N/A</v>
      </c>
      <c r="AL529" s="76" t="e">
        <f>SUM(G529:AK529)</f>
        <v>#N/A</v>
      </c>
      <c r="AM529" s="61"/>
      <c r="AN529" s="61"/>
      <c r="AO529" s="61"/>
      <c r="AP529" s="61"/>
      <c r="AQ529" s="61"/>
      <c r="AR529" s="61"/>
      <c r="AS529" s="61"/>
      <c r="AT529" s="61"/>
      <c r="AU529" s="61"/>
      <c r="AV529" s="61"/>
      <c r="AW529" s="61"/>
      <c r="AX529" s="61"/>
      <c r="AY529" s="61"/>
      <c r="AZ529" s="61"/>
      <c r="BA529" s="61"/>
      <c r="BB529" s="61"/>
      <c r="BC529" s="61"/>
      <c r="BD529" s="61"/>
      <c r="BE529" s="61"/>
      <c r="BF529" s="61"/>
      <c r="BG529" s="61"/>
      <c r="BH529" s="61"/>
      <c r="BI529" s="61"/>
      <c r="BJ529" s="61"/>
      <c r="BK529" s="61"/>
      <c r="BL529" s="61"/>
      <c r="BM529" s="61"/>
      <c r="BN529" s="61"/>
      <c r="BO529" s="61"/>
      <c r="BP529" s="61"/>
      <c r="BQ529" s="61"/>
    </row>
    <row r="530" spans="1:106">
      <c r="A530" s="79"/>
      <c r="B530" s="723"/>
      <c r="C530" s="732"/>
      <c r="D530" s="733"/>
      <c r="E530" s="717"/>
      <c r="F530" s="719"/>
      <c r="G530" s="76" t="e">
        <f>$F$529*G529</f>
        <v>#N/A</v>
      </c>
      <c r="H530" s="76" t="e">
        <f t="shared" ref="H530:AK530" si="264">$F$529*H529</f>
        <v>#N/A</v>
      </c>
      <c r="I530" s="76" t="e">
        <f t="shared" si="264"/>
        <v>#N/A</v>
      </c>
      <c r="J530" s="76" t="e">
        <f t="shared" si="264"/>
        <v>#N/A</v>
      </c>
      <c r="K530" s="76" t="e">
        <f t="shared" si="264"/>
        <v>#N/A</v>
      </c>
      <c r="L530" s="76" t="e">
        <f t="shared" si="264"/>
        <v>#N/A</v>
      </c>
      <c r="M530" s="76" t="e">
        <f t="shared" si="264"/>
        <v>#N/A</v>
      </c>
      <c r="N530" s="76" t="e">
        <f t="shared" si="264"/>
        <v>#N/A</v>
      </c>
      <c r="O530" s="76" t="e">
        <f t="shared" si="264"/>
        <v>#N/A</v>
      </c>
      <c r="P530" s="76" t="e">
        <f t="shared" si="264"/>
        <v>#N/A</v>
      </c>
      <c r="Q530" s="76" t="e">
        <f t="shared" si="264"/>
        <v>#N/A</v>
      </c>
      <c r="R530" s="76" t="e">
        <f t="shared" si="264"/>
        <v>#N/A</v>
      </c>
      <c r="S530" s="76" t="e">
        <f t="shared" si="264"/>
        <v>#N/A</v>
      </c>
      <c r="T530" s="76" t="e">
        <f t="shared" si="264"/>
        <v>#N/A</v>
      </c>
      <c r="U530" s="76" t="e">
        <f t="shared" si="264"/>
        <v>#N/A</v>
      </c>
      <c r="V530" s="76" t="e">
        <f t="shared" si="264"/>
        <v>#N/A</v>
      </c>
      <c r="W530" s="76" t="e">
        <f t="shared" si="264"/>
        <v>#N/A</v>
      </c>
      <c r="X530" s="76" t="e">
        <f t="shared" si="264"/>
        <v>#N/A</v>
      </c>
      <c r="Y530" s="76" t="e">
        <f t="shared" si="264"/>
        <v>#N/A</v>
      </c>
      <c r="Z530" s="76" t="e">
        <f t="shared" si="264"/>
        <v>#N/A</v>
      </c>
      <c r="AA530" s="76" t="e">
        <f t="shared" si="264"/>
        <v>#N/A</v>
      </c>
      <c r="AB530" s="76" t="e">
        <f t="shared" si="264"/>
        <v>#N/A</v>
      </c>
      <c r="AC530" s="76" t="e">
        <f t="shared" si="264"/>
        <v>#N/A</v>
      </c>
      <c r="AD530" s="76" t="e">
        <f t="shared" si="264"/>
        <v>#N/A</v>
      </c>
      <c r="AE530" s="76" t="e">
        <f t="shared" si="264"/>
        <v>#N/A</v>
      </c>
      <c r="AF530" s="76" t="e">
        <f t="shared" si="264"/>
        <v>#N/A</v>
      </c>
      <c r="AG530" s="76" t="e">
        <f t="shared" si="264"/>
        <v>#N/A</v>
      </c>
      <c r="AH530" s="76" t="e">
        <f t="shared" si="264"/>
        <v>#N/A</v>
      </c>
      <c r="AI530" s="76" t="e">
        <f t="shared" si="264"/>
        <v>#N/A</v>
      </c>
      <c r="AJ530" s="76" t="e">
        <f t="shared" si="264"/>
        <v>#N/A</v>
      </c>
      <c r="AK530" s="76" t="e">
        <f t="shared" si="264"/>
        <v>#N/A</v>
      </c>
      <c r="AL530" s="76" t="e">
        <f>F529*AL529</f>
        <v>#N/A</v>
      </c>
      <c r="BR530" s="30"/>
      <c r="BS530" s="30"/>
      <c r="BT530" s="30"/>
      <c r="BU530" s="30"/>
      <c r="BV530" s="30"/>
      <c r="BW530" s="30"/>
      <c r="BX530" s="30"/>
      <c r="BY530" s="30"/>
      <c r="BZ530" s="30"/>
      <c r="CA530" s="30"/>
      <c r="CB530" s="30"/>
      <c r="CC530" s="30"/>
      <c r="CD530" s="30"/>
      <c r="CE530" s="30"/>
      <c r="CF530" s="30"/>
      <c r="CG530" s="30"/>
      <c r="CH530" s="30"/>
      <c r="CI530" s="30"/>
      <c r="CJ530" s="30"/>
      <c r="CK530" s="30"/>
      <c r="CL530" s="30"/>
      <c r="CM530" s="30"/>
      <c r="CN530" s="30"/>
      <c r="CO530" s="30"/>
      <c r="CP530" s="30"/>
      <c r="CQ530" s="30"/>
      <c r="CR530" s="30"/>
      <c r="CS530" s="30"/>
      <c r="CT530" s="30"/>
      <c r="CU530" s="30"/>
      <c r="CV530" s="30"/>
      <c r="CW530" s="30"/>
      <c r="CX530" s="30"/>
      <c r="CY530" s="30"/>
      <c r="CZ530" s="30"/>
      <c r="DA530" s="30"/>
      <c r="DB530" s="30"/>
    </row>
    <row r="531" spans="1:106" s="58" customFormat="1" ht="13.5">
      <c r="A531" s="70" t="s">
        <v>57</v>
      </c>
      <c r="B531" s="722" t="s">
        <v>57</v>
      </c>
      <c r="C531" s="724" t="s">
        <v>678</v>
      </c>
      <c r="D531" s="718" t="s">
        <v>677</v>
      </c>
      <c r="E531" s="716" t="s">
        <v>680</v>
      </c>
      <c r="F531" s="718"/>
      <c r="G531" s="76" t="e">
        <f>VLOOKUP($C$531,[79]납품내역서!$B$3:$AI$6,G1,FALSE)</f>
        <v>#N/A</v>
      </c>
      <c r="H531" s="76" t="e">
        <f>VLOOKUP($C$531,[79]납품내역서!$B$3:$AI$6,H1,FALSE)</f>
        <v>#N/A</v>
      </c>
      <c r="I531" s="76" t="e">
        <f>VLOOKUP($C$531,[79]납품내역서!$B$3:$AI$6,I1,FALSE)</f>
        <v>#N/A</v>
      </c>
      <c r="J531" s="76" t="e">
        <f>VLOOKUP($C$531,[79]납품내역서!$B$3:$AI$6,J1,FALSE)</f>
        <v>#N/A</v>
      </c>
      <c r="K531" s="76" t="e">
        <f>VLOOKUP($C$531,[79]납품내역서!$B$3:$AI$6,K1,FALSE)</f>
        <v>#N/A</v>
      </c>
      <c r="L531" s="76" t="e">
        <f>VLOOKUP($C$531,[79]납품내역서!$B$3:$AI$6,L1,FALSE)</f>
        <v>#N/A</v>
      </c>
      <c r="M531" s="76" t="e">
        <f>VLOOKUP($C$531,[79]납품내역서!$B$3:$AI$6,M1,FALSE)</f>
        <v>#N/A</v>
      </c>
      <c r="N531" s="76" t="e">
        <f>VLOOKUP($C$531,[79]납품내역서!$B$3:$AI$6,N1,FALSE)</f>
        <v>#N/A</v>
      </c>
      <c r="O531" s="76" t="e">
        <f>VLOOKUP($C$531,[79]납품내역서!$B$3:$AI$6,O1,FALSE)</f>
        <v>#N/A</v>
      </c>
      <c r="P531" s="76" t="e">
        <f>VLOOKUP($C$531,[79]납품내역서!$B$3:$AI$6,P1,FALSE)</f>
        <v>#N/A</v>
      </c>
      <c r="Q531" s="76" t="e">
        <f>VLOOKUP($C$531,[79]납품내역서!$B$3:$AI$6,Q1,FALSE)</f>
        <v>#N/A</v>
      </c>
      <c r="R531" s="76" t="e">
        <f>VLOOKUP($C$531,[79]납품내역서!$B$3:$AI$6,R1,FALSE)</f>
        <v>#N/A</v>
      </c>
      <c r="S531" s="76" t="e">
        <f>VLOOKUP($C$531,[79]납품내역서!$B$3:$AI$6,S1,FALSE)</f>
        <v>#N/A</v>
      </c>
      <c r="T531" s="76" t="e">
        <f>VLOOKUP($C$531,[79]납품내역서!$B$3:$AI$6,T1,FALSE)</f>
        <v>#N/A</v>
      </c>
      <c r="U531" s="76" t="e">
        <f>VLOOKUP($C$531,[79]납품내역서!$B$3:$AI$6,U1,FALSE)</f>
        <v>#N/A</v>
      </c>
      <c r="V531" s="76" t="e">
        <f>VLOOKUP($C$531,[79]납품내역서!$B$3:$AI$6,V1,FALSE)</f>
        <v>#N/A</v>
      </c>
      <c r="W531" s="76" t="e">
        <f>VLOOKUP($C$531,[79]납품내역서!$B$3:$AI$6,W1,FALSE)</f>
        <v>#N/A</v>
      </c>
      <c r="X531" s="76" t="e">
        <f>VLOOKUP($C$531,[79]납품내역서!$B$3:$AI$6,X1,FALSE)</f>
        <v>#N/A</v>
      </c>
      <c r="Y531" s="76" t="e">
        <f>VLOOKUP($C$531,[79]납품내역서!$B$3:$AI$6,Y1,FALSE)</f>
        <v>#N/A</v>
      </c>
      <c r="Z531" s="76" t="e">
        <f>VLOOKUP($C$531,[79]납품내역서!$B$3:$AI$6,Z1,FALSE)</f>
        <v>#N/A</v>
      </c>
      <c r="AA531" s="76" t="e">
        <f>VLOOKUP($C$531,[79]납품내역서!$B$3:$AI$6,AA1,FALSE)</f>
        <v>#N/A</v>
      </c>
      <c r="AB531" s="76" t="e">
        <f>VLOOKUP($C$531,[79]납품내역서!$B$3:$AI$6,AB1,FALSE)</f>
        <v>#N/A</v>
      </c>
      <c r="AC531" s="76" t="e">
        <f>VLOOKUP($C$531,[79]납품내역서!$B$3:$AI$6,AC1,FALSE)</f>
        <v>#N/A</v>
      </c>
      <c r="AD531" s="76" t="e">
        <f>VLOOKUP($C$531,[79]납품내역서!$B$3:$AI$6,AD1,FALSE)</f>
        <v>#N/A</v>
      </c>
      <c r="AE531" s="76" t="e">
        <f>VLOOKUP($C$531,[79]납품내역서!$B$3:$AI$6,AE1,FALSE)</f>
        <v>#N/A</v>
      </c>
      <c r="AF531" s="76" t="e">
        <f>VLOOKUP($C$531,[79]납품내역서!$B$3:$AI$6,AF1,FALSE)</f>
        <v>#N/A</v>
      </c>
      <c r="AG531" s="76" t="e">
        <f>VLOOKUP($C$531,[79]납품내역서!$B$3:$AI$6,AG1,FALSE)</f>
        <v>#N/A</v>
      </c>
      <c r="AH531" s="76" t="e">
        <f>VLOOKUP($C$531,[79]납품내역서!$B$3:$AI$6,AH1,FALSE)</f>
        <v>#N/A</v>
      </c>
      <c r="AI531" s="76" t="e">
        <f>VLOOKUP($C$531,[79]납품내역서!$B$3:$AI$6,AI1,FALSE)</f>
        <v>#N/A</v>
      </c>
      <c r="AJ531" s="76" t="e">
        <f>VLOOKUP($C$531,[79]납품내역서!$B$3:$AI$6,AJ1,FALSE)</f>
        <v>#N/A</v>
      </c>
      <c r="AK531" s="76" t="e">
        <f>VLOOKUP($C$531,[79]납품내역서!$B$3:$AI$6,AK1,FALSE)</f>
        <v>#N/A</v>
      </c>
      <c r="AL531" s="76" t="e">
        <f>SUM(G531:AK531)</f>
        <v>#N/A</v>
      </c>
      <c r="AM531" s="61"/>
      <c r="AN531" s="61"/>
      <c r="AO531" s="61"/>
      <c r="AP531" s="61"/>
      <c r="AQ531" s="61"/>
      <c r="AR531" s="61"/>
      <c r="AS531" s="61"/>
      <c r="AT531" s="61"/>
      <c r="AU531" s="61"/>
      <c r="AV531" s="61"/>
      <c r="AW531" s="61"/>
      <c r="AX531" s="61"/>
      <c r="AY531" s="61"/>
      <c r="AZ531" s="61"/>
      <c r="BA531" s="61"/>
      <c r="BB531" s="61"/>
      <c r="BC531" s="61"/>
      <c r="BD531" s="61"/>
      <c r="BE531" s="61"/>
      <c r="BF531" s="61"/>
      <c r="BG531" s="61"/>
      <c r="BH531" s="61"/>
      <c r="BI531" s="61"/>
      <c r="BJ531" s="61"/>
      <c r="BK531" s="61"/>
      <c r="BL531" s="61"/>
      <c r="BM531" s="61"/>
      <c r="BN531" s="61"/>
      <c r="BO531" s="61"/>
      <c r="BP531" s="61"/>
      <c r="BQ531" s="61"/>
      <c r="BR531" s="61"/>
      <c r="BS531" s="61"/>
      <c r="BT531" s="61"/>
      <c r="BU531" s="61"/>
      <c r="BV531" s="61"/>
      <c r="BW531" s="61"/>
      <c r="BX531" s="61"/>
      <c r="BY531" s="61"/>
      <c r="BZ531" s="61"/>
      <c r="CA531" s="61"/>
      <c r="CB531" s="61"/>
      <c r="CC531" s="61"/>
      <c r="CD531" s="61"/>
      <c r="CE531" s="61"/>
      <c r="CF531" s="61"/>
      <c r="CG531" s="61"/>
      <c r="CH531" s="61"/>
      <c r="CI531" s="61"/>
      <c r="CJ531" s="61"/>
      <c r="CK531" s="61"/>
      <c r="CL531" s="61"/>
      <c r="CM531" s="61"/>
      <c r="CN531" s="61"/>
      <c r="CO531" s="61"/>
      <c r="CP531" s="61"/>
      <c r="CQ531" s="61"/>
      <c r="CR531" s="61"/>
      <c r="CS531" s="61"/>
      <c r="CT531" s="61"/>
      <c r="CU531" s="61"/>
      <c r="CV531" s="61"/>
      <c r="CW531" s="61"/>
      <c r="CX531" s="61"/>
      <c r="CY531" s="61"/>
      <c r="CZ531" s="61"/>
      <c r="DA531" s="61"/>
      <c r="DB531" s="61"/>
    </row>
    <row r="532" spans="1:106" s="58" customFormat="1" ht="16.5" customHeight="1" thickBot="1">
      <c r="A532" s="70"/>
      <c r="B532" s="723"/>
      <c r="C532" s="725"/>
      <c r="D532" s="726"/>
      <c r="E532" s="717"/>
      <c r="F532" s="719"/>
      <c r="G532" s="76" t="e">
        <f>$F$531*G531</f>
        <v>#N/A</v>
      </c>
      <c r="H532" s="76" t="e">
        <f t="shared" ref="H532:AK532" si="265">$F$531*H531</f>
        <v>#N/A</v>
      </c>
      <c r="I532" s="76" t="e">
        <f t="shared" si="265"/>
        <v>#N/A</v>
      </c>
      <c r="J532" s="76" t="e">
        <f t="shared" si="265"/>
        <v>#N/A</v>
      </c>
      <c r="K532" s="76" t="e">
        <f t="shared" si="265"/>
        <v>#N/A</v>
      </c>
      <c r="L532" s="76" t="e">
        <f t="shared" si="265"/>
        <v>#N/A</v>
      </c>
      <c r="M532" s="76" t="e">
        <f t="shared" si="265"/>
        <v>#N/A</v>
      </c>
      <c r="N532" s="76" t="e">
        <f t="shared" si="265"/>
        <v>#N/A</v>
      </c>
      <c r="O532" s="76" t="e">
        <f t="shared" si="265"/>
        <v>#N/A</v>
      </c>
      <c r="P532" s="76" t="e">
        <f t="shared" si="265"/>
        <v>#N/A</v>
      </c>
      <c r="Q532" s="76" t="e">
        <f t="shared" si="265"/>
        <v>#N/A</v>
      </c>
      <c r="R532" s="76" t="e">
        <f t="shared" si="265"/>
        <v>#N/A</v>
      </c>
      <c r="S532" s="76" t="e">
        <f t="shared" si="265"/>
        <v>#N/A</v>
      </c>
      <c r="T532" s="76" t="e">
        <f t="shared" si="265"/>
        <v>#N/A</v>
      </c>
      <c r="U532" s="76" t="e">
        <f t="shared" si="265"/>
        <v>#N/A</v>
      </c>
      <c r="V532" s="76" t="e">
        <f t="shared" si="265"/>
        <v>#N/A</v>
      </c>
      <c r="W532" s="76" t="e">
        <f t="shared" si="265"/>
        <v>#N/A</v>
      </c>
      <c r="X532" s="76" t="e">
        <f t="shared" si="265"/>
        <v>#N/A</v>
      </c>
      <c r="Y532" s="76" t="e">
        <f t="shared" si="265"/>
        <v>#N/A</v>
      </c>
      <c r="Z532" s="76" t="e">
        <f t="shared" si="265"/>
        <v>#N/A</v>
      </c>
      <c r="AA532" s="76" t="e">
        <f t="shared" si="265"/>
        <v>#N/A</v>
      </c>
      <c r="AB532" s="76" t="e">
        <f t="shared" si="265"/>
        <v>#N/A</v>
      </c>
      <c r="AC532" s="76" t="e">
        <f t="shared" si="265"/>
        <v>#N/A</v>
      </c>
      <c r="AD532" s="76" t="e">
        <f t="shared" si="265"/>
        <v>#N/A</v>
      </c>
      <c r="AE532" s="76" t="e">
        <f t="shared" si="265"/>
        <v>#N/A</v>
      </c>
      <c r="AF532" s="76" t="e">
        <f t="shared" si="265"/>
        <v>#N/A</v>
      </c>
      <c r="AG532" s="76" t="e">
        <f t="shared" si="265"/>
        <v>#N/A</v>
      </c>
      <c r="AH532" s="76" t="e">
        <f t="shared" si="265"/>
        <v>#N/A</v>
      </c>
      <c r="AI532" s="76" t="e">
        <f t="shared" si="265"/>
        <v>#N/A</v>
      </c>
      <c r="AJ532" s="76" t="e">
        <f t="shared" si="265"/>
        <v>#N/A</v>
      </c>
      <c r="AK532" s="76" t="e">
        <f t="shared" si="265"/>
        <v>#N/A</v>
      </c>
      <c r="AL532" s="76" t="e">
        <f>F531*AL531</f>
        <v>#N/A</v>
      </c>
      <c r="AM532" s="61"/>
      <c r="AN532" s="61"/>
      <c r="AO532" s="61"/>
      <c r="AP532" s="61"/>
      <c r="AQ532" s="61"/>
      <c r="AR532" s="61"/>
      <c r="AS532" s="61"/>
      <c r="AT532" s="61"/>
      <c r="AU532" s="61"/>
      <c r="AV532" s="61"/>
      <c r="AW532" s="61"/>
      <c r="AX532" s="61"/>
      <c r="AY532" s="61"/>
      <c r="AZ532" s="61"/>
      <c r="BA532" s="61"/>
      <c r="BB532" s="61"/>
      <c r="BC532" s="61"/>
      <c r="BD532" s="61"/>
      <c r="BE532" s="61"/>
      <c r="BF532" s="61"/>
      <c r="BG532" s="61"/>
      <c r="BH532" s="61"/>
      <c r="BI532" s="61"/>
      <c r="BJ532" s="61"/>
      <c r="BK532" s="61"/>
      <c r="BL532" s="61"/>
      <c r="BM532" s="61"/>
      <c r="BN532" s="61"/>
      <c r="BO532" s="61"/>
      <c r="BP532" s="61"/>
      <c r="BQ532" s="61"/>
      <c r="BR532" s="61"/>
      <c r="BS532" s="61"/>
      <c r="BT532" s="61"/>
      <c r="BU532" s="61"/>
      <c r="BV532" s="61"/>
      <c r="BW532" s="61"/>
      <c r="BX532" s="61"/>
      <c r="BY532" s="61"/>
      <c r="BZ532" s="61"/>
      <c r="CA532" s="61"/>
      <c r="CB532" s="61"/>
      <c r="CC532" s="61"/>
      <c r="CD532" s="61"/>
      <c r="CE532" s="61"/>
      <c r="CF532" s="61"/>
      <c r="CG532" s="61"/>
      <c r="CH532" s="61"/>
      <c r="CI532" s="61"/>
      <c r="CJ532" s="61"/>
      <c r="CK532" s="61"/>
      <c r="CL532" s="61"/>
      <c r="CM532" s="61"/>
      <c r="CN532" s="61"/>
      <c r="CO532" s="61"/>
      <c r="CP532" s="61"/>
      <c r="CQ532" s="61"/>
      <c r="CR532" s="61"/>
      <c r="CS532" s="61"/>
      <c r="CT532" s="61"/>
      <c r="CU532" s="61"/>
      <c r="CV532" s="61"/>
      <c r="CW532" s="61"/>
      <c r="CX532" s="61"/>
      <c r="CY532" s="61"/>
      <c r="CZ532" s="61"/>
      <c r="DA532" s="61"/>
      <c r="DB532" s="61"/>
    </row>
    <row r="533" spans="1:106" s="58" customFormat="1" ht="17.25" customHeight="1">
      <c r="A533" s="79" t="s">
        <v>57</v>
      </c>
      <c r="B533" s="723"/>
      <c r="C533" s="727" t="s">
        <v>679</v>
      </c>
      <c r="D533" s="729" t="s">
        <v>676</v>
      </c>
      <c r="E533" s="716" t="s">
        <v>680</v>
      </c>
      <c r="F533" s="718"/>
      <c r="G533" s="76" t="e">
        <f>VLOOKUP($C$533,[79]납품내역서!$B$3:$AI$6,G1,FALSE)</f>
        <v>#N/A</v>
      </c>
      <c r="H533" s="76" t="e">
        <f>VLOOKUP($C$533,[79]납품내역서!$B$3:$AI$6,H1,FALSE)</f>
        <v>#N/A</v>
      </c>
      <c r="I533" s="76" t="e">
        <f>VLOOKUP($C$533,[79]납품내역서!$B$3:$AI$6,I1,FALSE)</f>
        <v>#N/A</v>
      </c>
      <c r="J533" s="76" t="e">
        <f>VLOOKUP($C$533,[79]납품내역서!$B$3:$AI$6,J1,FALSE)</f>
        <v>#N/A</v>
      </c>
      <c r="K533" s="76" t="e">
        <f>VLOOKUP($C$533,[79]납품내역서!$B$3:$AI$6,K1,FALSE)</f>
        <v>#N/A</v>
      </c>
      <c r="L533" s="76" t="e">
        <f>VLOOKUP($C$533,[79]납품내역서!$B$3:$AI$6,L1,FALSE)</f>
        <v>#N/A</v>
      </c>
      <c r="M533" s="76" t="e">
        <f>VLOOKUP($C$533,[79]납품내역서!$B$3:$AI$6,M1,FALSE)</f>
        <v>#N/A</v>
      </c>
      <c r="N533" s="76" t="e">
        <f>VLOOKUP($C$533,[79]납품내역서!$B$3:$AI$6,N1,FALSE)</f>
        <v>#N/A</v>
      </c>
      <c r="O533" s="76" t="e">
        <f>VLOOKUP($C$533,[79]납품내역서!$B$3:$AI$6,O1,FALSE)</f>
        <v>#N/A</v>
      </c>
      <c r="P533" s="76" t="e">
        <f>VLOOKUP($C$533,[79]납품내역서!$B$3:$AI$6,P1,FALSE)</f>
        <v>#N/A</v>
      </c>
      <c r="Q533" s="76" t="e">
        <f>VLOOKUP($C$533,[79]납품내역서!$B$3:$AI$6,Q1,FALSE)</f>
        <v>#N/A</v>
      </c>
      <c r="R533" s="76" t="e">
        <f>VLOOKUP($C$533,[79]납품내역서!$B$3:$AI$6,R1,FALSE)</f>
        <v>#N/A</v>
      </c>
      <c r="S533" s="76" t="e">
        <f>VLOOKUP($C$533,[79]납품내역서!$B$3:$AI$6,S1,FALSE)</f>
        <v>#N/A</v>
      </c>
      <c r="T533" s="76" t="e">
        <f>VLOOKUP($C$533,[79]납품내역서!$B$3:$AI$6,T1,FALSE)</f>
        <v>#N/A</v>
      </c>
      <c r="U533" s="76" t="e">
        <f>VLOOKUP($C$533,[79]납품내역서!$B$3:$AI$6,U1,FALSE)</f>
        <v>#N/A</v>
      </c>
      <c r="V533" s="76" t="e">
        <f>VLOOKUP($C$533,[79]납품내역서!$B$3:$AI$6,V1,FALSE)</f>
        <v>#N/A</v>
      </c>
      <c r="W533" s="76" t="e">
        <f>VLOOKUP($C$533,[79]납품내역서!$B$3:$AI$6,W1,FALSE)</f>
        <v>#N/A</v>
      </c>
      <c r="X533" s="76" t="e">
        <f>VLOOKUP($C$533,[79]납품내역서!$B$3:$AI$6,X1,FALSE)</f>
        <v>#N/A</v>
      </c>
      <c r="Y533" s="76" t="e">
        <f>VLOOKUP($C$533,[79]납품내역서!$B$3:$AI$6,Y1,FALSE)</f>
        <v>#N/A</v>
      </c>
      <c r="Z533" s="76" t="e">
        <f>VLOOKUP($C$533,[79]납품내역서!$B$3:$AI$6,Z1,FALSE)</f>
        <v>#N/A</v>
      </c>
      <c r="AA533" s="76" t="e">
        <f>VLOOKUP($C$533,[79]납품내역서!$B$3:$AI$6,AA1,FALSE)</f>
        <v>#N/A</v>
      </c>
      <c r="AB533" s="76" t="e">
        <f>VLOOKUP($C$533,[79]납품내역서!$B$3:$AI$6,AB1,FALSE)</f>
        <v>#N/A</v>
      </c>
      <c r="AC533" s="76" t="e">
        <f>VLOOKUP($C$533,[79]납품내역서!$B$3:$AI$6,AC1,FALSE)</f>
        <v>#N/A</v>
      </c>
      <c r="AD533" s="76" t="e">
        <f>VLOOKUP($C$533,[79]납품내역서!$B$3:$AI$6,AD1,FALSE)</f>
        <v>#N/A</v>
      </c>
      <c r="AE533" s="76" t="e">
        <f>VLOOKUP($C$533,[79]납품내역서!$B$3:$AI$6,AE1,FALSE)</f>
        <v>#N/A</v>
      </c>
      <c r="AF533" s="76" t="e">
        <f>VLOOKUP($C$533,[79]납품내역서!$B$3:$AI$6,AF1,FALSE)</f>
        <v>#N/A</v>
      </c>
      <c r="AG533" s="76" t="e">
        <f>VLOOKUP($C$533,[79]납품내역서!$B$3:$AI$6,AG1,FALSE)</f>
        <v>#N/A</v>
      </c>
      <c r="AH533" s="76" t="e">
        <f>VLOOKUP($C$533,[79]납품내역서!$B$3:$AI$6,AH1,FALSE)</f>
        <v>#N/A</v>
      </c>
      <c r="AI533" s="76" t="e">
        <f>VLOOKUP($C$533,[79]납품내역서!$B$3:$AI$6,AI1,FALSE)</f>
        <v>#N/A</v>
      </c>
      <c r="AJ533" s="76" t="e">
        <f>VLOOKUP($C$533,[79]납품내역서!$B$3:$AI$6,AJ1,FALSE)</f>
        <v>#N/A</v>
      </c>
      <c r="AK533" s="76" t="e">
        <f>VLOOKUP($C$533,[79]납품내역서!$B$3:$AI$6,AK1,FALSE)</f>
        <v>#N/A</v>
      </c>
      <c r="AL533" s="76" t="e">
        <f>SUM(G533:AK533)</f>
        <v>#N/A</v>
      </c>
      <c r="AM533" s="61"/>
      <c r="AN533" s="61"/>
      <c r="AO533" s="61"/>
      <c r="AP533" s="61"/>
      <c r="AQ533" s="61"/>
      <c r="AR533" s="61"/>
      <c r="AS533" s="61"/>
      <c r="AT533" s="61"/>
      <c r="AU533" s="61"/>
      <c r="AV533" s="61"/>
      <c r="AW533" s="61"/>
      <c r="AX533" s="61"/>
      <c r="AY533" s="61"/>
      <c r="AZ533" s="61"/>
      <c r="BA533" s="61"/>
      <c r="BB533" s="61"/>
      <c r="BC533" s="61"/>
      <c r="BD533" s="61"/>
      <c r="BE533" s="61"/>
      <c r="BF533" s="61"/>
      <c r="BG533" s="61"/>
      <c r="BH533" s="61"/>
      <c r="BI533" s="61"/>
      <c r="BJ533" s="61"/>
      <c r="BK533" s="61"/>
      <c r="BL533" s="61"/>
      <c r="BM533" s="61"/>
      <c r="BN533" s="61"/>
      <c r="BO533" s="61"/>
      <c r="BP533" s="61"/>
      <c r="BQ533" s="61"/>
    </row>
    <row r="534" spans="1:106">
      <c r="A534" s="79"/>
      <c r="B534" s="723"/>
      <c r="C534" s="728"/>
      <c r="D534" s="717"/>
      <c r="E534" s="717"/>
      <c r="F534" s="719"/>
      <c r="G534" s="76" t="e">
        <f>$F$533*G533</f>
        <v>#N/A</v>
      </c>
      <c r="H534" s="76" t="e">
        <f t="shared" ref="H534:AK534" si="266">$F$533*H533</f>
        <v>#N/A</v>
      </c>
      <c r="I534" s="76" t="e">
        <f t="shared" si="266"/>
        <v>#N/A</v>
      </c>
      <c r="J534" s="76" t="e">
        <f t="shared" si="266"/>
        <v>#N/A</v>
      </c>
      <c r="K534" s="76" t="e">
        <f t="shared" si="266"/>
        <v>#N/A</v>
      </c>
      <c r="L534" s="76" t="e">
        <f t="shared" si="266"/>
        <v>#N/A</v>
      </c>
      <c r="M534" s="76" t="e">
        <f t="shared" si="266"/>
        <v>#N/A</v>
      </c>
      <c r="N534" s="76" t="e">
        <f t="shared" si="266"/>
        <v>#N/A</v>
      </c>
      <c r="O534" s="76" t="e">
        <f t="shared" si="266"/>
        <v>#N/A</v>
      </c>
      <c r="P534" s="76" t="e">
        <f t="shared" si="266"/>
        <v>#N/A</v>
      </c>
      <c r="Q534" s="76" t="e">
        <f t="shared" si="266"/>
        <v>#N/A</v>
      </c>
      <c r="R534" s="76" t="e">
        <f t="shared" si="266"/>
        <v>#N/A</v>
      </c>
      <c r="S534" s="76" t="e">
        <f t="shared" si="266"/>
        <v>#N/A</v>
      </c>
      <c r="T534" s="76" t="e">
        <f t="shared" si="266"/>
        <v>#N/A</v>
      </c>
      <c r="U534" s="76" t="e">
        <f t="shared" si="266"/>
        <v>#N/A</v>
      </c>
      <c r="V534" s="76" t="e">
        <f t="shared" si="266"/>
        <v>#N/A</v>
      </c>
      <c r="W534" s="76" t="e">
        <f t="shared" si="266"/>
        <v>#N/A</v>
      </c>
      <c r="X534" s="76" t="e">
        <f t="shared" si="266"/>
        <v>#N/A</v>
      </c>
      <c r="Y534" s="76" t="e">
        <f t="shared" si="266"/>
        <v>#N/A</v>
      </c>
      <c r="Z534" s="76" t="e">
        <f t="shared" si="266"/>
        <v>#N/A</v>
      </c>
      <c r="AA534" s="76" t="e">
        <f t="shared" si="266"/>
        <v>#N/A</v>
      </c>
      <c r="AB534" s="76" t="e">
        <f t="shared" si="266"/>
        <v>#N/A</v>
      </c>
      <c r="AC534" s="76" t="e">
        <f t="shared" si="266"/>
        <v>#N/A</v>
      </c>
      <c r="AD534" s="76" t="e">
        <f t="shared" si="266"/>
        <v>#N/A</v>
      </c>
      <c r="AE534" s="76" t="e">
        <f t="shared" si="266"/>
        <v>#N/A</v>
      </c>
      <c r="AF534" s="76" t="e">
        <f t="shared" si="266"/>
        <v>#N/A</v>
      </c>
      <c r="AG534" s="76" t="e">
        <f t="shared" si="266"/>
        <v>#N/A</v>
      </c>
      <c r="AH534" s="76" t="e">
        <f t="shared" si="266"/>
        <v>#N/A</v>
      </c>
      <c r="AI534" s="76" t="e">
        <f t="shared" si="266"/>
        <v>#N/A</v>
      </c>
      <c r="AJ534" s="76" t="e">
        <f t="shared" si="266"/>
        <v>#N/A</v>
      </c>
      <c r="AK534" s="76" t="e">
        <f t="shared" si="266"/>
        <v>#N/A</v>
      </c>
      <c r="AL534" s="76" t="e">
        <f>F533*AL533</f>
        <v>#N/A</v>
      </c>
      <c r="BR534" s="30"/>
      <c r="BS534" s="30"/>
      <c r="BT534" s="30"/>
      <c r="BU534" s="30"/>
      <c r="BV534" s="30"/>
      <c r="BW534" s="30"/>
      <c r="BX534" s="30"/>
      <c r="BY534" s="30"/>
      <c r="BZ534" s="30"/>
      <c r="CA534" s="30"/>
      <c r="CB534" s="30"/>
      <c r="CC534" s="30"/>
      <c r="CD534" s="30"/>
      <c r="CE534" s="30"/>
      <c r="CF534" s="30"/>
      <c r="CG534" s="30"/>
      <c r="CH534" s="30"/>
      <c r="CI534" s="30"/>
      <c r="CJ534" s="30"/>
      <c r="CK534" s="30"/>
      <c r="CL534" s="30"/>
      <c r="CM534" s="30"/>
      <c r="CN534" s="30"/>
      <c r="CO534" s="30"/>
      <c r="CP534" s="30"/>
      <c r="CQ534" s="30"/>
      <c r="CR534" s="30"/>
      <c r="CS534" s="30"/>
      <c r="CT534" s="30"/>
      <c r="CU534" s="30"/>
      <c r="CV534" s="30"/>
      <c r="CW534" s="30"/>
      <c r="CX534" s="30"/>
      <c r="CY534" s="30"/>
      <c r="CZ534" s="30"/>
      <c r="DA534" s="30"/>
      <c r="DB534" s="30"/>
    </row>
    <row r="535" spans="1:106">
      <c r="A535" s="720" t="s">
        <v>671</v>
      </c>
      <c r="B535" s="720"/>
      <c r="C535" s="720"/>
      <c r="D535" s="720"/>
      <c r="E535" s="720"/>
      <c r="F535" s="721"/>
      <c r="G535" s="714" t="e">
        <f>G528+G530</f>
        <v>#N/A</v>
      </c>
      <c r="H535" s="714" t="e">
        <f t="shared" ref="H535:AK535" si="267">H528+H530</f>
        <v>#N/A</v>
      </c>
      <c r="I535" s="714" t="e">
        <f t="shared" si="267"/>
        <v>#N/A</v>
      </c>
      <c r="J535" s="714" t="e">
        <f t="shared" si="267"/>
        <v>#N/A</v>
      </c>
      <c r="K535" s="714" t="e">
        <f t="shared" si="267"/>
        <v>#N/A</v>
      </c>
      <c r="L535" s="714" t="e">
        <f t="shared" si="267"/>
        <v>#N/A</v>
      </c>
      <c r="M535" s="714" t="e">
        <f t="shared" si="267"/>
        <v>#N/A</v>
      </c>
      <c r="N535" s="714" t="e">
        <f t="shared" si="267"/>
        <v>#N/A</v>
      </c>
      <c r="O535" s="714" t="e">
        <f t="shared" si="267"/>
        <v>#N/A</v>
      </c>
      <c r="P535" s="714" t="e">
        <f t="shared" si="267"/>
        <v>#N/A</v>
      </c>
      <c r="Q535" s="714" t="e">
        <f t="shared" si="267"/>
        <v>#N/A</v>
      </c>
      <c r="R535" s="714" t="e">
        <f t="shared" si="267"/>
        <v>#N/A</v>
      </c>
      <c r="S535" s="714" t="e">
        <f t="shared" si="267"/>
        <v>#N/A</v>
      </c>
      <c r="T535" s="714" t="e">
        <f t="shared" si="267"/>
        <v>#N/A</v>
      </c>
      <c r="U535" s="714" t="e">
        <f t="shared" si="267"/>
        <v>#N/A</v>
      </c>
      <c r="V535" s="714" t="e">
        <f t="shared" si="267"/>
        <v>#N/A</v>
      </c>
      <c r="W535" s="714" t="e">
        <f t="shared" si="267"/>
        <v>#N/A</v>
      </c>
      <c r="X535" s="714" t="e">
        <f t="shared" si="267"/>
        <v>#N/A</v>
      </c>
      <c r="Y535" s="714" t="e">
        <f t="shared" si="267"/>
        <v>#N/A</v>
      </c>
      <c r="Z535" s="714" t="e">
        <f t="shared" si="267"/>
        <v>#N/A</v>
      </c>
      <c r="AA535" s="714" t="e">
        <f t="shared" si="267"/>
        <v>#N/A</v>
      </c>
      <c r="AB535" s="714" t="e">
        <f t="shared" si="267"/>
        <v>#N/A</v>
      </c>
      <c r="AC535" s="714" t="e">
        <f t="shared" si="267"/>
        <v>#N/A</v>
      </c>
      <c r="AD535" s="714" t="e">
        <f t="shared" si="267"/>
        <v>#N/A</v>
      </c>
      <c r="AE535" s="714" t="e">
        <f t="shared" si="267"/>
        <v>#N/A</v>
      </c>
      <c r="AF535" s="714" t="e">
        <f t="shared" si="267"/>
        <v>#N/A</v>
      </c>
      <c r="AG535" s="714" t="e">
        <f t="shared" si="267"/>
        <v>#N/A</v>
      </c>
      <c r="AH535" s="714" t="e">
        <f t="shared" si="267"/>
        <v>#N/A</v>
      </c>
      <c r="AI535" s="714" t="e">
        <f t="shared" si="267"/>
        <v>#N/A</v>
      </c>
      <c r="AJ535" s="714" t="e">
        <f t="shared" si="267"/>
        <v>#N/A</v>
      </c>
      <c r="AK535" s="714" t="e">
        <f t="shared" si="267"/>
        <v>#N/A</v>
      </c>
      <c r="AL535" s="714" t="e">
        <f>SUM(G535:AK535)</f>
        <v>#N/A</v>
      </c>
      <c r="BR535" s="30"/>
      <c r="BS535" s="30"/>
      <c r="BT535" s="30"/>
      <c r="BU535" s="30"/>
      <c r="BV535" s="30"/>
      <c r="BW535" s="30"/>
      <c r="BX535" s="30"/>
      <c r="BY535" s="30"/>
      <c r="BZ535" s="30"/>
      <c r="CA535" s="30"/>
      <c r="CB535" s="30"/>
      <c r="CC535" s="30"/>
      <c r="CD535" s="30"/>
      <c r="CE535" s="30"/>
      <c r="CF535" s="30"/>
      <c r="CG535" s="30"/>
      <c r="CH535" s="30"/>
      <c r="CI535" s="30"/>
      <c r="CJ535" s="30"/>
      <c r="CK535" s="30"/>
      <c r="CL535" s="30"/>
      <c r="CM535" s="30"/>
      <c r="CN535" s="30"/>
      <c r="CO535" s="30"/>
      <c r="CP535" s="30"/>
      <c r="CQ535" s="30"/>
      <c r="CR535" s="30"/>
      <c r="CS535" s="30"/>
      <c r="CT535" s="30"/>
      <c r="CU535" s="30"/>
      <c r="CV535" s="30"/>
      <c r="CW535" s="30"/>
      <c r="CX535" s="30"/>
      <c r="CY535" s="30"/>
      <c r="CZ535" s="30"/>
      <c r="DA535" s="30"/>
      <c r="DB535" s="30"/>
    </row>
    <row r="536" spans="1:106">
      <c r="A536" s="720"/>
      <c r="B536" s="720"/>
      <c r="C536" s="720"/>
      <c r="D536" s="720"/>
      <c r="E536" s="720"/>
      <c r="F536" s="721"/>
      <c r="G536" s="715"/>
      <c r="H536" s="715"/>
      <c r="I536" s="715"/>
      <c r="J536" s="715"/>
      <c r="K536" s="715"/>
      <c r="L536" s="715"/>
      <c r="M536" s="715"/>
      <c r="N536" s="715"/>
      <c r="O536" s="715"/>
      <c r="P536" s="715"/>
      <c r="Q536" s="715"/>
      <c r="R536" s="715"/>
      <c r="S536" s="715"/>
      <c r="T536" s="715"/>
      <c r="U536" s="715"/>
      <c r="V536" s="715"/>
      <c r="W536" s="715"/>
      <c r="X536" s="715"/>
      <c r="Y536" s="715"/>
      <c r="Z536" s="715"/>
      <c r="AA536" s="715"/>
      <c r="AB536" s="715"/>
      <c r="AC536" s="715"/>
      <c r="AD536" s="715"/>
      <c r="AE536" s="715"/>
      <c r="AF536" s="715"/>
      <c r="AG536" s="715"/>
      <c r="AH536" s="715"/>
      <c r="AI536" s="715"/>
      <c r="AJ536" s="715"/>
      <c r="AK536" s="715"/>
      <c r="AL536" s="715" t="e">
        <f>F535*AL535</f>
        <v>#N/A</v>
      </c>
      <c r="BR536" s="30"/>
      <c r="BS536" s="30"/>
      <c r="BT536" s="30"/>
      <c r="BU536" s="30"/>
      <c r="BV536" s="30"/>
      <c r="BW536" s="30"/>
      <c r="BX536" s="30"/>
      <c r="BY536" s="30"/>
      <c r="BZ536" s="30"/>
      <c r="CA536" s="30"/>
      <c r="CB536" s="30"/>
      <c r="CC536" s="30"/>
      <c r="CD536" s="30"/>
      <c r="CE536" s="30"/>
      <c r="CF536" s="30"/>
      <c r="CG536" s="30"/>
      <c r="CH536" s="30"/>
      <c r="CI536" s="30"/>
      <c r="CJ536" s="30"/>
      <c r="CK536" s="30"/>
      <c r="CL536" s="30"/>
      <c r="CM536" s="30"/>
      <c r="CN536" s="30"/>
      <c r="CO536" s="30"/>
      <c r="CP536" s="30"/>
      <c r="CQ536" s="30"/>
      <c r="CR536" s="30"/>
      <c r="CS536" s="30"/>
      <c r="CT536" s="30"/>
      <c r="CU536" s="30"/>
      <c r="CV536" s="30"/>
      <c r="CW536" s="30"/>
      <c r="CX536" s="30"/>
      <c r="CY536" s="30"/>
      <c r="CZ536" s="30"/>
      <c r="DA536" s="30"/>
      <c r="DB536" s="30"/>
    </row>
    <row r="537" spans="1:106" s="31" customFormat="1">
      <c r="A537" s="70"/>
      <c r="B537" s="115"/>
      <c r="C537" s="116"/>
      <c r="D537" s="115"/>
      <c r="E537" s="115"/>
      <c r="F537" s="115"/>
      <c r="G537" s="70"/>
      <c r="H537" s="70"/>
      <c r="I537" s="70"/>
      <c r="J537" s="70"/>
      <c r="K537" s="70"/>
      <c r="L537" s="70"/>
      <c r="M537" s="70"/>
      <c r="N537" s="70"/>
      <c r="O537" s="70"/>
      <c r="P537" s="70"/>
      <c r="Q537" s="70"/>
      <c r="R537" s="70"/>
      <c r="S537" s="70"/>
      <c r="T537" s="70"/>
      <c r="U537" s="70"/>
      <c r="V537" s="70"/>
      <c r="W537" s="70"/>
      <c r="X537" s="70"/>
      <c r="Y537" s="70"/>
      <c r="Z537" s="70"/>
      <c r="AA537" s="70"/>
      <c r="AB537" s="70"/>
      <c r="AC537" s="70"/>
      <c r="AD537" s="70"/>
      <c r="AE537" s="70"/>
      <c r="AF537" s="70"/>
      <c r="AG537" s="70"/>
      <c r="AH537" s="70"/>
      <c r="AI537" s="70"/>
      <c r="AJ537" s="70"/>
      <c r="AK537" s="70"/>
      <c r="AL537" s="70"/>
    </row>
    <row r="538" spans="1:106" s="31" customFormat="1">
      <c r="A538" s="70"/>
      <c r="B538" s="115"/>
      <c r="C538" s="116"/>
      <c r="D538" s="115"/>
      <c r="E538" s="115"/>
      <c r="F538" s="115"/>
      <c r="G538" s="70" t="e">
        <f>G535+G525+G207+G161+G117+G97</f>
        <v>#N/A</v>
      </c>
      <c r="H538" s="70" t="e">
        <f t="shared" ref="H538:AL538" si="268">H535+H525+H207+H161+H117+H97</f>
        <v>#N/A</v>
      </c>
      <c r="I538" s="70" t="e">
        <f t="shared" si="268"/>
        <v>#N/A</v>
      </c>
      <c r="J538" s="70" t="e">
        <f t="shared" si="268"/>
        <v>#N/A</v>
      </c>
      <c r="K538" s="70" t="e">
        <f t="shared" si="268"/>
        <v>#N/A</v>
      </c>
      <c r="L538" s="70" t="e">
        <f t="shared" si="268"/>
        <v>#N/A</v>
      </c>
      <c r="M538" s="70" t="e">
        <f t="shared" si="268"/>
        <v>#N/A</v>
      </c>
      <c r="N538" s="70" t="e">
        <f t="shared" si="268"/>
        <v>#N/A</v>
      </c>
      <c r="O538" s="70" t="e">
        <f t="shared" si="268"/>
        <v>#N/A</v>
      </c>
      <c r="P538" s="70" t="e">
        <f t="shared" si="268"/>
        <v>#N/A</v>
      </c>
      <c r="Q538" s="70" t="e">
        <f t="shared" si="268"/>
        <v>#N/A</v>
      </c>
      <c r="R538" s="70" t="e">
        <f t="shared" si="268"/>
        <v>#N/A</v>
      </c>
      <c r="S538" s="70" t="e">
        <f t="shared" si="268"/>
        <v>#N/A</v>
      </c>
      <c r="T538" s="70" t="e">
        <f t="shared" si="268"/>
        <v>#N/A</v>
      </c>
      <c r="U538" s="70" t="e">
        <f t="shared" si="268"/>
        <v>#N/A</v>
      </c>
      <c r="V538" s="70" t="e">
        <f t="shared" si="268"/>
        <v>#N/A</v>
      </c>
      <c r="W538" s="70" t="e">
        <f t="shared" si="268"/>
        <v>#N/A</v>
      </c>
      <c r="X538" s="70" t="e">
        <f t="shared" si="268"/>
        <v>#N/A</v>
      </c>
      <c r="Y538" s="70" t="e">
        <f t="shared" si="268"/>
        <v>#N/A</v>
      </c>
      <c r="Z538" s="70" t="e">
        <f t="shared" si="268"/>
        <v>#N/A</v>
      </c>
      <c r="AA538" s="70" t="e">
        <f t="shared" si="268"/>
        <v>#N/A</v>
      </c>
      <c r="AB538" s="70" t="e">
        <f t="shared" si="268"/>
        <v>#N/A</v>
      </c>
      <c r="AC538" s="70" t="e">
        <f t="shared" si="268"/>
        <v>#N/A</v>
      </c>
      <c r="AD538" s="70" t="e">
        <f t="shared" si="268"/>
        <v>#N/A</v>
      </c>
      <c r="AE538" s="70" t="e">
        <f t="shared" si="268"/>
        <v>#N/A</v>
      </c>
      <c r="AF538" s="70" t="e">
        <f t="shared" si="268"/>
        <v>#N/A</v>
      </c>
      <c r="AG538" s="70" t="e">
        <f t="shared" si="268"/>
        <v>#N/A</v>
      </c>
      <c r="AH538" s="70" t="e">
        <f t="shared" si="268"/>
        <v>#N/A</v>
      </c>
      <c r="AI538" s="70" t="e">
        <f t="shared" si="268"/>
        <v>#N/A</v>
      </c>
      <c r="AJ538" s="70" t="e">
        <f t="shared" si="268"/>
        <v>#N/A</v>
      </c>
      <c r="AK538" s="70" t="e">
        <f t="shared" si="268"/>
        <v>#N/A</v>
      </c>
      <c r="AL538" s="70" t="e">
        <f t="shared" si="268"/>
        <v>#N/A</v>
      </c>
    </row>
    <row r="539" spans="1:106" s="31" customFormat="1">
      <c r="A539" s="70"/>
      <c r="B539" s="115"/>
      <c r="C539" s="116"/>
      <c r="D539" s="115"/>
      <c r="E539" s="115"/>
      <c r="F539" s="115"/>
      <c r="G539" s="70"/>
      <c r="H539" s="70"/>
      <c r="I539" s="70"/>
      <c r="J539" s="70"/>
      <c r="K539" s="70"/>
      <c r="L539" s="70"/>
      <c r="M539" s="70"/>
      <c r="N539" s="70"/>
      <c r="O539" s="70"/>
      <c r="P539" s="70"/>
      <c r="Q539" s="70"/>
      <c r="R539" s="70"/>
      <c r="S539" s="70"/>
      <c r="T539" s="70"/>
      <c r="U539" s="70"/>
      <c r="V539" s="70"/>
      <c r="W539" s="70"/>
      <c r="X539" s="70"/>
      <c r="Y539" s="70"/>
      <c r="Z539" s="70"/>
      <c r="AA539" s="70"/>
      <c r="AB539" s="70"/>
      <c r="AC539" s="70"/>
      <c r="AD539" s="70"/>
      <c r="AE539" s="70"/>
      <c r="AF539" s="70"/>
      <c r="AG539" s="70"/>
      <c r="AH539" s="70"/>
      <c r="AI539" s="70"/>
      <c r="AJ539" s="70"/>
      <c r="AK539" s="70"/>
      <c r="AL539" s="70"/>
    </row>
    <row r="540" spans="1:106" s="31" customFormat="1">
      <c r="A540" s="70"/>
      <c r="B540" s="115"/>
      <c r="C540" s="116"/>
      <c r="D540" s="115"/>
      <c r="E540" s="115"/>
      <c r="F540" s="115"/>
      <c r="G540" s="70"/>
      <c r="H540" s="70"/>
      <c r="I540" s="70"/>
      <c r="J540" s="70"/>
      <c r="K540" s="70"/>
      <c r="L540" s="70"/>
      <c r="M540" s="70"/>
      <c r="N540" s="70"/>
      <c r="O540" s="70"/>
      <c r="P540" s="70"/>
      <c r="Q540" s="70"/>
      <c r="R540" s="70"/>
      <c r="S540" s="70"/>
      <c r="T540" s="70"/>
      <c r="U540" s="70"/>
      <c r="V540" s="70"/>
      <c r="W540" s="70"/>
      <c r="X540" s="70"/>
      <c r="Y540" s="70"/>
      <c r="Z540" s="70"/>
      <c r="AA540" s="70"/>
      <c r="AB540" s="70"/>
      <c r="AC540" s="70"/>
      <c r="AD540" s="70"/>
      <c r="AE540" s="70"/>
      <c r="AF540" s="70"/>
      <c r="AG540" s="70"/>
      <c r="AH540" s="70"/>
      <c r="AI540" s="70"/>
      <c r="AJ540" s="70"/>
      <c r="AK540" s="70"/>
      <c r="AL540" s="70"/>
    </row>
    <row r="541" spans="1:106" s="31" customFormat="1">
      <c r="A541" s="70"/>
      <c r="B541" s="115"/>
      <c r="C541" s="116"/>
      <c r="D541" s="115"/>
      <c r="E541" s="115"/>
      <c r="F541" s="115"/>
      <c r="G541" s="70"/>
      <c r="H541" s="70"/>
      <c r="I541" s="70"/>
      <c r="J541" s="70"/>
      <c r="K541" s="70"/>
      <c r="L541" s="70"/>
      <c r="M541" s="70"/>
      <c r="N541" s="70"/>
      <c r="O541" s="70"/>
      <c r="P541" s="70"/>
      <c r="Q541" s="70"/>
      <c r="R541" s="70"/>
      <c r="S541" s="70"/>
      <c r="T541" s="70"/>
      <c r="U541" s="70"/>
      <c r="V541" s="70"/>
      <c r="W541" s="70"/>
      <c r="X541" s="70"/>
      <c r="Y541" s="70"/>
      <c r="Z541" s="70"/>
      <c r="AA541" s="70"/>
      <c r="AB541" s="70"/>
      <c r="AC541" s="70"/>
      <c r="AD541" s="70"/>
      <c r="AE541" s="70"/>
      <c r="AF541" s="70"/>
      <c r="AG541" s="70"/>
      <c r="AH541" s="70"/>
      <c r="AI541" s="70"/>
      <c r="AJ541" s="70"/>
      <c r="AK541" s="70"/>
      <c r="AL541" s="70"/>
    </row>
    <row r="542" spans="1:106" s="31" customFormat="1">
      <c r="A542" s="70"/>
      <c r="B542" s="115"/>
      <c r="C542" s="116"/>
      <c r="D542" s="115"/>
      <c r="E542" s="115"/>
      <c r="F542" s="115"/>
      <c r="G542" s="70"/>
      <c r="H542" s="70"/>
      <c r="I542" s="70"/>
      <c r="J542" s="70"/>
      <c r="K542" s="70"/>
      <c r="L542" s="70"/>
      <c r="M542" s="70"/>
      <c r="N542" s="70"/>
      <c r="O542" s="70"/>
      <c r="P542" s="70"/>
      <c r="Q542" s="70"/>
      <c r="R542" s="70"/>
      <c r="S542" s="70"/>
      <c r="T542" s="70"/>
      <c r="U542" s="70"/>
      <c r="V542" s="70"/>
      <c r="W542" s="70"/>
      <c r="X542" s="70"/>
      <c r="Y542" s="70"/>
      <c r="Z542" s="70"/>
      <c r="AA542" s="70"/>
      <c r="AB542" s="70"/>
      <c r="AC542" s="70"/>
      <c r="AD542" s="70"/>
      <c r="AE542" s="70"/>
      <c r="AF542" s="70"/>
      <c r="AG542" s="70"/>
      <c r="AH542" s="70"/>
      <c r="AI542" s="70"/>
      <c r="AJ542" s="70"/>
      <c r="AK542" s="70"/>
      <c r="AL542" s="70"/>
    </row>
    <row r="543" spans="1:106" s="31" customFormat="1">
      <c r="A543" s="70"/>
      <c r="B543" s="115"/>
      <c r="C543" s="116"/>
      <c r="D543" s="115"/>
      <c r="E543" s="115"/>
      <c r="F543" s="115"/>
      <c r="G543" s="70"/>
      <c r="H543" s="70"/>
      <c r="I543" s="70"/>
      <c r="J543" s="70"/>
      <c r="K543" s="70"/>
      <c r="L543" s="70"/>
      <c r="M543" s="70"/>
      <c r="N543" s="70"/>
      <c r="O543" s="70"/>
      <c r="P543" s="70"/>
      <c r="Q543" s="70"/>
      <c r="R543" s="70"/>
      <c r="S543" s="70"/>
      <c r="T543" s="70"/>
      <c r="U543" s="70"/>
      <c r="V543" s="70"/>
      <c r="W543" s="70"/>
      <c r="X543" s="70"/>
      <c r="Y543" s="70"/>
      <c r="Z543" s="70"/>
      <c r="AA543" s="70"/>
      <c r="AB543" s="70"/>
      <c r="AC543" s="70"/>
      <c r="AD543" s="70"/>
      <c r="AE543" s="70"/>
      <c r="AF543" s="70"/>
      <c r="AG543" s="70"/>
      <c r="AH543" s="70"/>
      <c r="AI543" s="70"/>
      <c r="AJ543" s="70"/>
      <c r="AK543" s="70"/>
      <c r="AL543" s="70"/>
    </row>
    <row r="544" spans="1:106" s="31" customFormat="1">
      <c r="A544" s="70"/>
      <c r="B544" s="115"/>
      <c r="C544" s="116"/>
      <c r="D544" s="115"/>
      <c r="E544" s="115"/>
      <c r="F544" s="115"/>
      <c r="G544" s="70"/>
      <c r="H544" s="70"/>
      <c r="I544" s="70"/>
      <c r="J544" s="70"/>
      <c r="K544" s="70"/>
      <c r="L544" s="70"/>
      <c r="M544" s="70"/>
      <c r="N544" s="70"/>
      <c r="O544" s="70"/>
      <c r="P544" s="70"/>
      <c r="Q544" s="70"/>
      <c r="R544" s="70"/>
      <c r="S544" s="70"/>
      <c r="T544" s="70"/>
      <c r="U544" s="70"/>
      <c r="V544" s="70"/>
      <c r="W544" s="70"/>
      <c r="X544" s="70"/>
      <c r="Y544" s="70"/>
      <c r="Z544" s="70"/>
      <c r="AA544" s="70"/>
      <c r="AB544" s="70"/>
      <c r="AC544" s="70"/>
      <c r="AD544" s="70"/>
      <c r="AE544" s="70"/>
      <c r="AF544" s="70"/>
      <c r="AG544" s="70"/>
      <c r="AH544" s="70"/>
      <c r="AI544" s="70"/>
      <c r="AJ544" s="70"/>
      <c r="AK544" s="70"/>
      <c r="AL544" s="70"/>
    </row>
    <row r="545" spans="1:38" s="31" customFormat="1">
      <c r="A545" s="70"/>
      <c r="B545" s="115"/>
      <c r="C545" s="116"/>
      <c r="D545" s="115"/>
      <c r="E545" s="115"/>
      <c r="F545" s="115"/>
      <c r="G545" s="70"/>
      <c r="H545" s="70"/>
      <c r="I545" s="70"/>
      <c r="J545" s="70"/>
      <c r="K545" s="70"/>
      <c r="L545" s="70"/>
      <c r="M545" s="70"/>
      <c r="N545" s="70"/>
      <c r="O545" s="70"/>
      <c r="P545" s="70"/>
      <c r="Q545" s="70"/>
      <c r="R545" s="70"/>
      <c r="S545" s="70"/>
      <c r="T545" s="70"/>
      <c r="U545" s="70"/>
      <c r="V545" s="70"/>
      <c r="W545" s="70"/>
      <c r="X545" s="70"/>
      <c r="Y545" s="70"/>
      <c r="Z545" s="70"/>
      <c r="AA545" s="70"/>
      <c r="AB545" s="70"/>
      <c r="AC545" s="70"/>
      <c r="AD545" s="70"/>
      <c r="AE545" s="70"/>
      <c r="AF545" s="70"/>
      <c r="AG545" s="70"/>
      <c r="AH545" s="70"/>
      <c r="AI545" s="70"/>
      <c r="AJ545" s="70"/>
      <c r="AK545" s="70"/>
      <c r="AL545" s="70"/>
    </row>
    <row r="546" spans="1:38" s="31" customFormat="1">
      <c r="A546" s="70"/>
      <c r="B546" s="115"/>
      <c r="C546" s="116"/>
      <c r="D546" s="115"/>
      <c r="E546" s="115"/>
      <c r="F546" s="115"/>
      <c r="G546" s="70"/>
      <c r="H546" s="70"/>
      <c r="I546" s="70"/>
      <c r="J546" s="70"/>
      <c r="K546" s="70"/>
      <c r="L546" s="70"/>
      <c r="M546" s="70"/>
      <c r="N546" s="70"/>
      <c r="O546" s="70"/>
      <c r="P546" s="70"/>
      <c r="Q546" s="70"/>
      <c r="R546" s="70"/>
      <c r="S546" s="70"/>
      <c r="T546" s="70"/>
      <c r="U546" s="70"/>
      <c r="V546" s="70"/>
      <c r="W546" s="70"/>
      <c r="X546" s="70"/>
      <c r="Y546" s="70"/>
      <c r="Z546" s="70"/>
      <c r="AA546" s="70"/>
      <c r="AB546" s="70"/>
      <c r="AC546" s="70"/>
      <c r="AD546" s="70"/>
      <c r="AE546" s="70"/>
      <c r="AF546" s="70"/>
      <c r="AG546" s="70"/>
      <c r="AH546" s="70"/>
      <c r="AI546" s="70"/>
      <c r="AJ546" s="70"/>
      <c r="AK546" s="70"/>
      <c r="AL546" s="70"/>
    </row>
    <row r="547" spans="1:38" s="31" customFormat="1">
      <c r="A547" s="70"/>
      <c r="B547" s="115"/>
      <c r="C547" s="116"/>
      <c r="D547" s="115"/>
      <c r="E547" s="115"/>
      <c r="F547" s="115"/>
      <c r="G547" s="70"/>
      <c r="H547" s="70"/>
      <c r="I547" s="70"/>
      <c r="J547" s="70"/>
      <c r="K547" s="70"/>
      <c r="L547" s="70"/>
      <c r="M547" s="70"/>
      <c r="N547" s="70"/>
      <c r="O547" s="70"/>
      <c r="P547" s="70"/>
      <c r="Q547" s="70"/>
      <c r="R547" s="70"/>
      <c r="S547" s="70"/>
      <c r="T547" s="70"/>
      <c r="U547" s="70"/>
      <c r="V547" s="70"/>
      <c r="W547" s="70"/>
      <c r="X547" s="70"/>
      <c r="Y547" s="70"/>
      <c r="Z547" s="70"/>
      <c r="AA547" s="70"/>
      <c r="AB547" s="70"/>
      <c r="AC547" s="70"/>
      <c r="AD547" s="70"/>
      <c r="AE547" s="70"/>
      <c r="AF547" s="70"/>
      <c r="AG547" s="70"/>
      <c r="AH547" s="70"/>
      <c r="AI547" s="70"/>
      <c r="AJ547" s="70"/>
      <c r="AK547" s="70"/>
      <c r="AL547" s="70"/>
    </row>
    <row r="548" spans="1:38" s="31" customFormat="1">
      <c r="A548" s="70"/>
      <c r="B548" s="115"/>
      <c r="C548" s="116"/>
      <c r="D548" s="115"/>
      <c r="E548" s="115"/>
      <c r="F548" s="115"/>
      <c r="G548" s="70"/>
      <c r="H548" s="70"/>
      <c r="I548" s="70"/>
      <c r="J548" s="70"/>
      <c r="K548" s="70"/>
      <c r="L548" s="70"/>
      <c r="M548" s="70"/>
      <c r="N548" s="70"/>
      <c r="O548" s="70"/>
      <c r="P548" s="70"/>
      <c r="Q548" s="70"/>
      <c r="R548" s="70"/>
      <c r="S548" s="70"/>
      <c r="T548" s="70"/>
      <c r="U548" s="70"/>
      <c r="V548" s="70"/>
      <c r="W548" s="70"/>
      <c r="X548" s="70"/>
      <c r="Y548" s="70"/>
      <c r="Z548" s="70"/>
      <c r="AA548" s="70"/>
      <c r="AB548" s="70"/>
      <c r="AC548" s="70"/>
      <c r="AD548" s="70"/>
      <c r="AE548" s="70"/>
      <c r="AF548" s="70"/>
      <c r="AG548" s="70"/>
      <c r="AH548" s="70"/>
      <c r="AI548" s="70"/>
      <c r="AJ548" s="70"/>
      <c r="AK548" s="70"/>
      <c r="AL548" s="70"/>
    </row>
    <row r="549" spans="1:38" s="31" customFormat="1">
      <c r="A549" s="70"/>
      <c r="B549" s="115"/>
      <c r="C549" s="116"/>
      <c r="D549" s="115"/>
      <c r="E549" s="115"/>
      <c r="F549" s="115"/>
      <c r="G549" s="70"/>
      <c r="H549" s="70"/>
      <c r="I549" s="70"/>
      <c r="J549" s="70"/>
      <c r="K549" s="70"/>
      <c r="L549" s="70"/>
      <c r="M549" s="70"/>
      <c r="N549" s="70"/>
      <c r="O549" s="70"/>
      <c r="P549" s="70"/>
      <c r="Q549" s="70"/>
      <c r="R549" s="70"/>
      <c r="S549" s="70"/>
      <c r="T549" s="70"/>
      <c r="U549" s="70"/>
      <c r="V549" s="70"/>
      <c r="W549" s="70"/>
      <c r="X549" s="70"/>
      <c r="Y549" s="70"/>
      <c r="Z549" s="70"/>
      <c r="AA549" s="70"/>
      <c r="AB549" s="70"/>
      <c r="AC549" s="70"/>
      <c r="AD549" s="70"/>
      <c r="AE549" s="70"/>
      <c r="AF549" s="70"/>
      <c r="AG549" s="70"/>
      <c r="AH549" s="70"/>
      <c r="AI549" s="70"/>
      <c r="AJ549" s="70"/>
      <c r="AK549" s="70"/>
      <c r="AL549" s="70"/>
    </row>
    <row r="550" spans="1:38" s="31" customFormat="1">
      <c r="A550" s="70"/>
      <c r="B550" s="115"/>
      <c r="C550" s="116"/>
      <c r="D550" s="115"/>
      <c r="E550" s="115"/>
      <c r="F550" s="115"/>
      <c r="G550" s="70"/>
      <c r="H550" s="70"/>
      <c r="I550" s="70"/>
      <c r="J550" s="70"/>
      <c r="K550" s="70"/>
      <c r="L550" s="70"/>
      <c r="M550" s="70"/>
      <c r="N550" s="70"/>
      <c r="O550" s="70"/>
      <c r="P550" s="70"/>
      <c r="Q550" s="70"/>
      <c r="R550" s="70"/>
      <c r="S550" s="70"/>
      <c r="T550" s="70"/>
      <c r="U550" s="70"/>
      <c r="V550" s="70"/>
      <c r="W550" s="70"/>
      <c r="X550" s="70"/>
      <c r="Y550" s="70"/>
      <c r="Z550" s="70"/>
      <c r="AA550" s="70"/>
      <c r="AB550" s="70"/>
      <c r="AC550" s="70"/>
      <c r="AD550" s="70"/>
      <c r="AE550" s="70"/>
      <c r="AF550" s="70"/>
      <c r="AG550" s="70"/>
      <c r="AH550" s="70"/>
      <c r="AI550" s="70"/>
      <c r="AJ550" s="70"/>
      <c r="AK550" s="70"/>
      <c r="AL550" s="70"/>
    </row>
    <row r="551" spans="1:38" s="31" customFormat="1">
      <c r="A551" s="70"/>
      <c r="B551" s="115"/>
      <c r="C551" s="116"/>
      <c r="D551" s="115"/>
      <c r="E551" s="115"/>
      <c r="F551" s="115"/>
      <c r="G551" s="70"/>
      <c r="H551" s="70"/>
      <c r="I551" s="70"/>
      <c r="J551" s="70"/>
      <c r="K551" s="70"/>
      <c r="L551" s="70"/>
      <c r="M551" s="70"/>
      <c r="N551" s="70"/>
      <c r="O551" s="70"/>
      <c r="P551" s="70"/>
      <c r="Q551" s="70"/>
      <c r="R551" s="70"/>
      <c r="S551" s="70"/>
      <c r="T551" s="70"/>
      <c r="U551" s="70"/>
      <c r="V551" s="70"/>
      <c r="W551" s="70"/>
      <c r="X551" s="70"/>
      <c r="Y551" s="70"/>
      <c r="Z551" s="70"/>
      <c r="AA551" s="70"/>
      <c r="AB551" s="70"/>
      <c r="AC551" s="70"/>
      <c r="AD551" s="70"/>
      <c r="AE551" s="70"/>
      <c r="AF551" s="70"/>
      <c r="AG551" s="70"/>
      <c r="AH551" s="70"/>
      <c r="AI551" s="70"/>
      <c r="AJ551" s="70"/>
      <c r="AK551" s="70"/>
      <c r="AL551" s="70"/>
    </row>
    <row r="552" spans="1:38" s="31" customFormat="1">
      <c r="A552" s="70"/>
      <c r="B552" s="115"/>
      <c r="C552" s="116"/>
      <c r="D552" s="115"/>
      <c r="E552" s="115"/>
      <c r="F552" s="115"/>
      <c r="G552" s="70"/>
      <c r="H552" s="70"/>
      <c r="I552" s="70"/>
      <c r="J552" s="70"/>
      <c r="K552" s="70"/>
      <c r="L552" s="70"/>
      <c r="M552" s="70"/>
      <c r="N552" s="70"/>
      <c r="O552" s="70"/>
      <c r="P552" s="70"/>
      <c r="Q552" s="70"/>
      <c r="R552" s="70"/>
      <c r="S552" s="70"/>
      <c r="T552" s="70"/>
      <c r="U552" s="70"/>
      <c r="V552" s="70"/>
      <c r="W552" s="70"/>
      <c r="X552" s="70"/>
      <c r="Y552" s="70"/>
      <c r="Z552" s="70"/>
      <c r="AA552" s="70"/>
      <c r="AB552" s="70"/>
      <c r="AC552" s="70"/>
      <c r="AD552" s="70"/>
      <c r="AE552" s="70"/>
      <c r="AF552" s="70"/>
      <c r="AG552" s="70"/>
      <c r="AH552" s="70"/>
      <c r="AI552" s="70"/>
      <c r="AJ552" s="70"/>
      <c r="AK552" s="70"/>
      <c r="AL552" s="70"/>
    </row>
    <row r="553" spans="1:38" s="31" customFormat="1">
      <c r="A553" s="70"/>
      <c r="B553" s="115"/>
      <c r="C553" s="116"/>
      <c r="D553" s="115"/>
      <c r="E553" s="115"/>
      <c r="F553" s="115"/>
      <c r="G553" s="70"/>
      <c r="H553" s="70"/>
      <c r="I553" s="70"/>
      <c r="J553" s="70"/>
      <c r="K553" s="70"/>
      <c r="L553" s="70"/>
      <c r="M553" s="70"/>
      <c r="N553" s="70"/>
      <c r="O553" s="70"/>
      <c r="P553" s="70"/>
      <c r="Q553" s="70"/>
      <c r="R553" s="70"/>
      <c r="S553" s="70"/>
      <c r="T553" s="70"/>
      <c r="U553" s="70"/>
      <c r="V553" s="70"/>
      <c r="W553" s="70"/>
      <c r="X553" s="70"/>
      <c r="Y553" s="70"/>
      <c r="Z553" s="70"/>
      <c r="AA553" s="70"/>
      <c r="AB553" s="70"/>
      <c r="AC553" s="70"/>
      <c r="AD553" s="70"/>
      <c r="AE553" s="70"/>
      <c r="AF553" s="70"/>
      <c r="AG553" s="70"/>
      <c r="AH553" s="70"/>
      <c r="AI553" s="70"/>
      <c r="AJ553" s="70"/>
      <c r="AK553" s="70"/>
      <c r="AL553" s="70"/>
    </row>
    <row r="554" spans="1:38" s="31" customFormat="1">
      <c r="A554" s="70"/>
      <c r="B554" s="115"/>
      <c r="C554" s="116"/>
      <c r="D554" s="115"/>
      <c r="E554" s="115"/>
      <c r="F554" s="115"/>
      <c r="G554" s="70"/>
      <c r="H554" s="70"/>
      <c r="I554" s="70"/>
      <c r="J554" s="70"/>
      <c r="K554" s="70"/>
      <c r="L554" s="70"/>
      <c r="M554" s="70"/>
      <c r="N554" s="70"/>
      <c r="O554" s="70"/>
      <c r="P554" s="70"/>
      <c r="Q554" s="70"/>
      <c r="R554" s="70"/>
      <c r="S554" s="70"/>
      <c r="T554" s="70"/>
      <c r="U554" s="70"/>
      <c r="V554" s="70"/>
      <c r="W554" s="70"/>
      <c r="X554" s="70"/>
      <c r="Y554" s="70"/>
      <c r="Z554" s="70"/>
      <c r="AA554" s="70"/>
      <c r="AB554" s="70"/>
      <c r="AC554" s="70"/>
      <c r="AD554" s="70"/>
      <c r="AE554" s="70"/>
      <c r="AF554" s="70"/>
      <c r="AG554" s="70"/>
      <c r="AH554" s="70"/>
      <c r="AI554" s="70"/>
      <c r="AJ554" s="70"/>
      <c r="AK554" s="70"/>
      <c r="AL554" s="70"/>
    </row>
    <row r="555" spans="1:38" s="31" customFormat="1">
      <c r="A555" s="70"/>
      <c r="B555" s="115"/>
      <c r="C555" s="116"/>
      <c r="D555" s="115"/>
      <c r="E555" s="115"/>
      <c r="F555" s="115"/>
      <c r="G555" s="70"/>
      <c r="H555" s="70"/>
      <c r="I555" s="70"/>
      <c r="J555" s="70"/>
      <c r="K555" s="70"/>
      <c r="L555" s="70"/>
      <c r="M555" s="70"/>
      <c r="N555" s="70"/>
      <c r="O555" s="70"/>
      <c r="P555" s="70"/>
      <c r="Q555" s="70"/>
      <c r="R555" s="70"/>
      <c r="S555" s="70"/>
      <c r="T555" s="70"/>
      <c r="U555" s="70"/>
      <c r="V555" s="70"/>
      <c r="W555" s="70"/>
      <c r="X555" s="70"/>
      <c r="Y555" s="70"/>
      <c r="Z555" s="70"/>
      <c r="AA555" s="70"/>
      <c r="AB555" s="70"/>
      <c r="AC555" s="70"/>
      <c r="AD555" s="70"/>
      <c r="AE555" s="70"/>
      <c r="AF555" s="70"/>
      <c r="AG555" s="70"/>
      <c r="AH555" s="70"/>
      <c r="AI555" s="70"/>
      <c r="AJ555" s="70"/>
      <c r="AK555" s="70"/>
      <c r="AL555" s="70"/>
    </row>
    <row r="556" spans="1:38" s="31" customFormat="1">
      <c r="A556" s="70"/>
      <c r="B556" s="115"/>
      <c r="C556" s="116"/>
      <c r="D556" s="115"/>
      <c r="E556" s="115"/>
      <c r="F556" s="115"/>
      <c r="G556" s="70"/>
      <c r="H556" s="70"/>
      <c r="I556" s="70"/>
      <c r="J556" s="70"/>
      <c r="K556" s="70"/>
      <c r="L556" s="70"/>
      <c r="M556" s="70"/>
      <c r="N556" s="70"/>
      <c r="O556" s="70"/>
      <c r="P556" s="70"/>
      <c r="Q556" s="70"/>
      <c r="R556" s="70"/>
      <c r="S556" s="70"/>
      <c r="T556" s="70"/>
      <c r="U556" s="70"/>
      <c r="V556" s="70"/>
      <c r="W556" s="70"/>
      <c r="X556" s="70"/>
      <c r="Y556" s="70"/>
      <c r="Z556" s="70"/>
      <c r="AA556" s="70"/>
      <c r="AB556" s="70"/>
      <c r="AC556" s="70"/>
      <c r="AD556" s="70"/>
      <c r="AE556" s="70"/>
      <c r="AF556" s="70"/>
      <c r="AG556" s="70"/>
      <c r="AH556" s="70"/>
      <c r="AI556" s="70"/>
      <c r="AJ556" s="70"/>
      <c r="AK556" s="70"/>
      <c r="AL556" s="70"/>
    </row>
    <row r="557" spans="1:38" s="31" customFormat="1">
      <c r="A557" s="70"/>
      <c r="B557" s="115"/>
      <c r="C557" s="116"/>
      <c r="D557" s="115"/>
      <c r="E557" s="115"/>
      <c r="F557" s="115"/>
      <c r="G557" s="70"/>
      <c r="H557" s="70"/>
      <c r="I557" s="70"/>
      <c r="J557" s="70"/>
      <c r="K557" s="70"/>
      <c r="L557" s="70"/>
      <c r="M557" s="70"/>
      <c r="N557" s="70"/>
      <c r="O557" s="70"/>
      <c r="P557" s="70"/>
      <c r="Q557" s="70"/>
      <c r="R557" s="70"/>
      <c r="S557" s="70"/>
      <c r="T557" s="70"/>
      <c r="U557" s="70"/>
      <c r="V557" s="70"/>
      <c r="W557" s="70"/>
      <c r="X557" s="70"/>
      <c r="Y557" s="70"/>
      <c r="Z557" s="70"/>
      <c r="AA557" s="70"/>
      <c r="AB557" s="70"/>
      <c r="AC557" s="70"/>
      <c r="AD557" s="70"/>
      <c r="AE557" s="70"/>
      <c r="AF557" s="70"/>
      <c r="AG557" s="70"/>
      <c r="AH557" s="70"/>
      <c r="AI557" s="70"/>
      <c r="AJ557" s="70"/>
      <c r="AK557" s="70"/>
      <c r="AL557" s="70"/>
    </row>
    <row r="558" spans="1:38" s="31" customFormat="1">
      <c r="A558" s="70"/>
      <c r="B558" s="115"/>
      <c r="C558" s="116"/>
      <c r="D558" s="115"/>
      <c r="E558" s="115"/>
      <c r="F558" s="115"/>
      <c r="G558" s="70"/>
      <c r="H558" s="70"/>
      <c r="I558" s="70"/>
      <c r="J558" s="70"/>
      <c r="K558" s="70"/>
      <c r="L558" s="70"/>
      <c r="M558" s="70"/>
      <c r="N558" s="70"/>
      <c r="O558" s="70"/>
      <c r="P558" s="70"/>
      <c r="Q558" s="70"/>
      <c r="R558" s="70"/>
      <c r="S558" s="70"/>
      <c r="T558" s="70"/>
      <c r="U558" s="70"/>
      <c r="V558" s="70"/>
      <c r="W558" s="70"/>
      <c r="X558" s="70"/>
      <c r="Y558" s="70"/>
      <c r="Z558" s="70"/>
      <c r="AA558" s="70"/>
      <c r="AB558" s="70"/>
      <c r="AC558" s="70"/>
      <c r="AD558" s="70"/>
      <c r="AE558" s="70"/>
      <c r="AF558" s="70"/>
      <c r="AG558" s="70"/>
      <c r="AH558" s="70"/>
      <c r="AI558" s="70"/>
      <c r="AJ558" s="70"/>
      <c r="AK558" s="70"/>
      <c r="AL558" s="70"/>
    </row>
    <row r="559" spans="1:38" s="31" customFormat="1">
      <c r="A559" s="70"/>
      <c r="B559" s="115"/>
      <c r="C559" s="116"/>
      <c r="D559" s="115"/>
      <c r="E559" s="115"/>
      <c r="F559" s="115"/>
      <c r="G559" s="70"/>
      <c r="H559" s="70"/>
      <c r="I559" s="70"/>
      <c r="J559" s="70"/>
      <c r="K559" s="70"/>
      <c r="L559" s="70"/>
      <c r="M559" s="70"/>
      <c r="N559" s="70"/>
      <c r="O559" s="70"/>
      <c r="P559" s="70"/>
      <c r="Q559" s="70"/>
      <c r="R559" s="70"/>
      <c r="S559" s="70"/>
      <c r="T559" s="70"/>
      <c r="U559" s="70"/>
      <c r="V559" s="70"/>
      <c r="W559" s="70"/>
      <c r="X559" s="70"/>
      <c r="Y559" s="70"/>
      <c r="Z559" s="70"/>
      <c r="AA559" s="70"/>
      <c r="AB559" s="70"/>
      <c r="AC559" s="70"/>
      <c r="AD559" s="70"/>
      <c r="AE559" s="70"/>
      <c r="AF559" s="70"/>
      <c r="AG559" s="70"/>
      <c r="AH559" s="70"/>
      <c r="AI559" s="70"/>
      <c r="AJ559" s="70"/>
      <c r="AK559" s="70"/>
      <c r="AL559" s="70"/>
    </row>
    <row r="560" spans="1:38" s="31" customFormat="1">
      <c r="A560" s="70"/>
      <c r="B560" s="115"/>
      <c r="C560" s="116"/>
      <c r="D560" s="115"/>
      <c r="E560" s="115"/>
      <c r="F560" s="115"/>
      <c r="G560" s="70"/>
      <c r="H560" s="70"/>
      <c r="I560" s="70"/>
      <c r="J560" s="70"/>
      <c r="K560" s="70"/>
      <c r="L560" s="70"/>
      <c r="M560" s="70"/>
      <c r="N560" s="70"/>
      <c r="O560" s="70"/>
      <c r="P560" s="70"/>
      <c r="Q560" s="70"/>
      <c r="R560" s="70"/>
      <c r="S560" s="70"/>
      <c r="T560" s="70"/>
      <c r="U560" s="70"/>
      <c r="V560" s="70"/>
      <c r="W560" s="70"/>
      <c r="X560" s="70"/>
      <c r="Y560" s="70"/>
      <c r="Z560" s="70"/>
      <c r="AA560" s="70"/>
      <c r="AB560" s="70"/>
      <c r="AC560" s="70"/>
      <c r="AD560" s="70"/>
      <c r="AE560" s="70"/>
      <c r="AF560" s="70"/>
      <c r="AG560" s="70"/>
      <c r="AH560" s="70"/>
      <c r="AI560" s="70"/>
      <c r="AJ560" s="70"/>
      <c r="AK560" s="70"/>
      <c r="AL560" s="70"/>
    </row>
    <row r="561" spans="1:38" s="31" customFormat="1">
      <c r="A561" s="70"/>
      <c r="B561" s="115"/>
      <c r="C561" s="116"/>
      <c r="D561" s="115"/>
      <c r="E561" s="115"/>
      <c r="F561" s="115"/>
      <c r="G561" s="70"/>
      <c r="H561" s="70"/>
      <c r="I561" s="70"/>
      <c r="J561" s="70"/>
      <c r="K561" s="70"/>
      <c r="L561" s="70"/>
      <c r="M561" s="70"/>
      <c r="N561" s="70"/>
      <c r="O561" s="70"/>
      <c r="P561" s="70"/>
      <c r="Q561" s="70"/>
      <c r="R561" s="70"/>
      <c r="S561" s="70"/>
      <c r="T561" s="70"/>
      <c r="U561" s="70"/>
      <c r="V561" s="70"/>
      <c r="W561" s="70"/>
      <c r="X561" s="70"/>
      <c r="Y561" s="70"/>
      <c r="Z561" s="70"/>
      <c r="AA561" s="70"/>
      <c r="AB561" s="70"/>
      <c r="AC561" s="70"/>
      <c r="AD561" s="70"/>
      <c r="AE561" s="70"/>
      <c r="AF561" s="70"/>
      <c r="AG561" s="70"/>
      <c r="AH561" s="70"/>
      <c r="AI561" s="70"/>
      <c r="AJ561" s="70"/>
      <c r="AK561" s="70"/>
      <c r="AL561" s="70"/>
    </row>
    <row r="562" spans="1:38" s="31" customFormat="1">
      <c r="A562" s="70"/>
      <c r="B562" s="115"/>
      <c r="C562" s="116"/>
      <c r="D562" s="115"/>
      <c r="E562" s="115"/>
      <c r="F562" s="115"/>
      <c r="G562" s="70"/>
      <c r="H562" s="70"/>
      <c r="I562" s="70"/>
      <c r="J562" s="70"/>
      <c r="K562" s="70"/>
      <c r="L562" s="70"/>
      <c r="M562" s="70"/>
      <c r="N562" s="70"/>
      <c r="O562" s="70"/>
      <c r="P562" s="70"/>
      <c r="Q562" s="70"/>
      <c r="R562" s="70"/>
      <c r="S562" s="70"/>
      <c r="T562" s="70"/>
      <c r="U562" s="70"/>
      <c r="V562" s="70"/>
      <c r="W562" s="70"/>
      <c r="X562" s="70"/>
      <c r="Y562" s="70"/>
      <c r="Z562" s="70"/>
      <c r="AA562" s="70"/>
      <c r="AB562" s="70"/>
      <c r="AC562" s="70"/>
      <c r="AD562" s="70"/>
      <c r="AE562" s="70"/>
      <c r="AF562" s="70"/>
      <c r="AG562" s="70"/>
      <c r="AH562" s="70"/>
      <c r="AI562" s="70"/>
      <c r="AJ562" s="70"/>
      <c r="AK562" s="70"/>
      <c r="AL562" s="70"/>
    </row>
    <row r="563" spans="1:38" s="31" customFormat="1">
      <c r="A563" s="70"/>
      <c r="B563" s="115"/>
      <c r="C563" s="116"/>
      <c r="D563" s="115"/>
      <c r="E563" s="115"/>
      <c r="F563" s="115"/>
      <c r="G563" s="70"/>
      <c r="H563" s="70"/>
      <c r="I563" s="70"/>
      <c r="J563" s="70"/>
      <c r="K563" s="70"/>
      <c r="L563" s="70"/>
      <c r="M563" s="70"/>
      <c r="N563" s="70"/>
      <c r="O563" s="70"/>
      <c r="P563" s="70"/>
      <c r="Q563" s="70"/>
      <c r="R563" s="70"/>
      <c r="S563" s="70"/>
      <c r="T563" s="70"/>
      <c r="U563" s="70"/>
      <c r="V563" s="70"/>
      <c r="W563" s="70"/>
      <c r="X563" s="70"/>
      <c r="Y563" s="70"/>
      <c r="Z563" s="70"/>
      <c r="AA563" s="70"/>
      <c r="AB563" s="70"/>
      <c r="AC563" s="70"/>
      <c r="AD563" s="70"/>
      <c r="AE563" s="70"/>
      <c r="AF563" s="70"/>
      <c r="AG563" s="70"/>
      <c r="AH563" s="70"/>
      <c r="AI563" s="70"/>
      <c r="AJ563" s="70"/>
      <c r="AK563" s="70"/>
      <c r="AL563" s="70"/>
    </row>
    <row r="564" spans="1:38" s="31" customFormat="1">
      <c r="A564" s="70"/>
      <c r="B564" s="115"/>
      <c r="C564" s="116"/>
      <c r="D564" s="115"/>
      <c r="E564" s="115"/>
      <c r="F564" s="115"/>
      <c r="G564" s="70"/>
      <c r="H564" s="70"/>
      <c r="I564" s="70"/>
      <c r="J564" s="70"/>
      <c r="K564" s="70"/>
      <c r="L564" s="70"/>
      <c r="M564" s="70"/>
      <c r="N564" s="70"/>
      <c r="O564" s="70"/>
      <c r="P564" s="70"/>
      <c r="Q564" s="70"/>
      <c r="R564" s="70"/>
      <c r="S564" s="70"/>
      <c r="T564" s="70"/>
      <c r="U564" s="70"/>
      <c r="V564" s="70"/>
      <c r="W564" s="70"/>
      <c r="X564" s="70"/>
      <c r="Y564" s="70"/>
      <c r="Z564" s="70"/>
      <c r="AA564" s="70"/>
      <c r="AB564" s="70"/>
      <c r="AC564" s="70"/>
      <c r="AD564" s="70"/>
      <c r="AE564" s="70"/>
      <c r="AF564" s="70"/>
      <c r="AG564" s="70"/>
      <c r="AH564" s="70"/>
      <c r="AI564" s="70"/>
      <c r="AJ564" s="70"/>
      <c r="AK564" s="70"/>
      <c r="AL564" s="70"/>
    </row>
    <row r="565" spans="1:38" s="31" customFormat="1">
      <c r="A565" s="70"/>
      <c r="B565" s="115"/>
      <c r="C565" s="116"/>
      <c r="D565" s="115"/>
      <c r="E565" s="115"/>
      <c r="F565" s="115"/>
      <c r="G565" s="70"/>
      <c r="H565" s="70"/>
      <c r="I565" s="70"/>
      <c r="J565" s="70"/>
      <c r="K565" s="70"/>
      <c r="L565" s="70"/>
      <c r="M565" s="70"/>
      <c r="N565" s="70"/>
      <c r="O565" s="70"/>
      <c r="P565" s="70"/>
      <c r="Q565" s="70"/>
      <c r="R565" s="70"/>
      <c r="S565" s="70"/>
      <c r="T565" s="70"/>
      <c r="U565" s="70"/>
      <c r="V565" s="70"/>
      <c r="W565" s="70"/>
      <c r="X565" s="70"/>
      <c r="Y565" s="70"/>
      <c r="Z565" s="70"/>
      <c r="AA565" s="70"/>
      <c r="AB565" s="70"/>
      <c r="AC565" s="70"/>
      <c r="AD565" s="70"/>
      <c r="AE565" s="70"/>
      <c r="AF565" s="70"/>
      <c r="AG565" s="70"/>
      <c r="AH565" s="70"/>
      <c r="AI565" s="70"/>
      <c r="AJ565" s="70"/>
      <c r="AK565" s="70"/>
      <c r="AL565" s="70"/>
    </row>
    <row r="566" spans="1:38" s="31" customFormat="1">
      <c r="A566" s="70"/>
      <c r="B566" s="115"/>
      <c r="C566" s="116"/>
      <c r="D566" s="115"/>
      <c r="E566" s="115"/>
      <c r="F566" s="115"/>
      <c r="G566" s="70"/>
      <c r="H566" s="70"/>
      <c r="I566" s="70"/>
      <c r="J566" s="70"/>
      <c r="K566" s="70"/>
      <c r="L566" s="70"/>
      <c r="M566" s="70"/>
      <c r="N566" s="70"/>
      <c r="O566" s="70"/>
      <c r="P566" s="70"/>
      <c r="Q566" s="70"/>
      <c r="R566" s="70"/>
      <c r="S566" s="70"/>
      <c r="T566" s="70"/>
      <c r="U566" s="70"/>
      <c r="V566" s="70"/>
      <c r="W566" s="70"/>
      <c r="X566" s="70"/>
      <c r="Y566" s="70"/>
      <c r="Z566" s="70"/>
      <c r="AA566" s="70"/>
      <c r="AB566" s="70"/>
      <c r="AC566" s="70"/>
      <c r="AD566" s="70"/>
      <c r="AE566" s="70"/>
      <c r="AF566" s="70"/>
      <c r="AG566" s="70"/>
      <c r="AH566" s="70"/>
      <c r="AI566" s="70"/>
      <c r="AJ566" s="70"/>
      <c r="AK566" s="70"/>
      <c r="AL566" s="70"/>
    </row>
    <row r="567" spans="1:38" s="31" customFormat="1">
      <c r="A567" s="70"/>
      <c r="B567" s="115"/>
      <c r="C567" s="116"/>
      <c r="D567" s="115"/>
      <c r="E567" s="115"/>
      <c r="F567" s="115"/>
      <c r="G567" s="70"/>
      <c r="H567" s="70"/>
      <c r="I567" s="70"/>
      <c r="J567" s="70"/>
      <c r="K567" s="70"/>
      <c r="L567" s="70"/>
      <c r="M567" s="70"/>
      <c r="N567" s="70"/>
      <c r="O567" s="70"/>
      <c r="P567" s="70"/>
      <c r="Q567" s="70"/>
      <c r="R567" s="70"/>
      <c r="S567" s="70"/>
      <c r="T567" s="70"/>
      <c r="U567" s="70"/>
      <c r="V567" s="70"/>
      <c r="W567" s="70"/>
      <c r="X567" s="70"/>
      <c r="Y567" s="70"/>
      <c r="Z567" s="70"/>
      <c r="AA567" s="70"/>
      <c r="AB567" s="70"/>
      <c r="AC567" s="70"/>
      <c r="AD567" s="70"/>
      <c r="AE567" s="70"/>
      <c r="AF567" s="70"/>
      <c r="AG567" s="70"/>
      <c r="AH567" s="70"/>
      <c r="AI567" s="70"/>
      <c r="AJ567" s="70"/>
      <c r="AK567" s="70"/>
      <c r="AL567" s="70"/>
    </row>
    <row r="568" spans="1:38" s="31" customFormat="1">
      <c r="A568" s="70"/>
      <c r="B568" s="115"/>
      <c r="C568" s="116"/>
      <c r="D568" s="115"/>
      <c r="E568" s="115"/>
      <c r="F568" s="115"/>
      <c r="G568" s="70"/>
      <c r="H568" s="70"/>
      <c r="I568" s="70"/>
      <c r="J568" s="70"/>
      <c r="K568" s="70"/>
      <c r="L568" s="70"/>
      <c r="M568" s="70"/>
      <c r="N568" s="70"/>
      <c r="O568" s="70"/>
      <c r="P568" s="70"/>
      <c r="Q568" s="70"/>
      <c r="R568" s="70"/>
      <c r="S568" s="70"/>
      <c r="T568" s="70"/>
      <c r="U568" s="70"/>
      <c r="V568" s="70"/>
      <c r="W568" s="70"/>
      <c r="X568" s="70"/>
      <c r="Y568" s="70"/>
      <c r="Z568" s="70"/>
      <c r="AA568" s="70"/>
      <c r="AB568" s="70"/>
      <c r="AC568" s="70"/>
      <c r="AD568" s="70"/>
      <c r="AE568" s="70"/>
      <c r="AF568" s="70"/>
      <c r="AG568" s="70"/>
      <c r="AH568" s="70"/>
      <c r="AI568" s="70"/>
      <c r="AJ568" s="70"/>
      <c r="AK568" s="70"/>
      <c r="AL568" s="70"/>
    </row>
  </sheetData>
  <autoFilter ref="A2:AL536" xr:uid="{A3F6CEAC-8EAC-4F4B-8262-1ED48203DB2D}"/>
  <mergeCells count="1250">
    <mergeCell ref="B1:E1"/>
    <mergeCell ref="B3:B96"/>
    <mergeCell ref="C3:C4"/>
    <mergeCell ref="D3:D4"/>
    <mergeCell ref="E3:E4"/>
    <mergeCell ref="F3:F4"/>
    <mergeCell ref="C5:C6"/>
    <mergeCell ref="D5:D6"/>
    <mergeCell ref="E5:E6"/>
    <mergeCell ref="F5:F6"/>
    <mergeCell ref="C15:C16"/>
    <mergeCell ref="D15:D16"/>
    <mergeCell ref="E15:E16"/>
    <mergeCell ref="F15:F16"/>
    <mergeCell ref="C17:C18"/>
    <mergeCell ref="D17:D18"/>
    <mergeCell ref="E17:E18"/>
    <mergeCell ref="F17:F18"/>
    <mergeCell ref="C11:C12"/>
    <mergeCell ref="D11:D12"/>
    <mergeCell ref="E11:E12"/>
    <mergeCell ref="F11:F12"/>
    <mergeCell ref="C13:C14"/>
    <mergeCell ref="D13:D14"/>
    <mergeCell ref="E13:E14"/>
    <mergeCell ref="F13:F14"/>
    <mergeCell ref="C7:C8"/>
    <mergeCell ref="D7:D8"/>
    <mergeCell ref="E7:E8"/>
    <mergeCell ref="F7:F8"/>
    <mergeCell ref="C9:C10"/>
    <mergeCell ref="D9:D10"/>
    <mergeCell ref="E9:E10"/>
    <mergeCell ref="F9:F10"/>
    <mergeCell ref="C27:C28"/>
    <mergeCell ref="D27:D28"/>
    <mergeCell ref="E27:E28"/>
    <mergeCell ref="F27:F28"/>
    <mergeCell ref="C29:C30"/>
    <mergeCell ref="D29:D30"/>
    <mergeCell ref="E29:E30"/>
    <mergeCell ref="F29:F30"/>
    <mergeCell ref="C23:C24"/>
    <mergeCell ref="D23:D24"/>
    <mergeCell ref="E23:E24"/>
    <mergeCell ref="F23:F24"/>
    <mergeCell ref="C25:C26"/>
    <mergeCell ref="D25:D26"/>
    <mergeCell ref="E25:E26"/>
    <mergeCell ref="F25:F26"/>
    <mergeCell ref="C19:C20"/>
    <mergeCell ref="D19:D20"/>
    <mergeCell ref="E19:E20"/>
    <mergeCell ref="F19:F20"/>
    <mergeCell ref="C21:C22"/>
    <mergeCell ref="D21:D22"/>
    <mergeCell ref="E21:E22"/>
    <mergeCell ref="F21:F22"/>
    <mergeCell ref="C39:C40"/>
    <mergeCell ref="D39:D40"/>
    <mergeCell ref="E39:E40"/>
    <mergeCell ref="F39:F40"/>
    <mergeCell ref="C41:C42"/>
    <mergeCell ref="D41:D42"/>
    <mergeCell ref="E41:E42"/>
    <mergeCell ref="F41:F42"/>
    <mergeCell ref="C35:C36"/>
    <mergeCell ref="D35:D36"/>
    <mergeCell ref="E35:E36"/>
    <mergeCell ref="F35:F36"/>
    <mergeCell ref="C37:C38"/>
    <mergeCell ref="D37:D38"/>
    <mergeCell ref="E37:E38"/>
    <mergeCell ref="F37:F38"/>
    <mergeCell ref="C31:C32"/>
    <mergeCell ref="D31:D32"/>
    <mergeCell ref="E31:E32"/>
    <mergeCell ref="F31:F32"/>
    <mergeCell ref="C33:C34"/>
    <mergeCell ref="D33:D34"/>
    <mergeCell ref="E33:E34"/>
    <mergeCell ref="F33:F34"/>
    <mergeCell ref="C51:C52"/>
    <mergeCell ref="D51:D52"/>
    <mergeCell ref="E51:E52"/>
    <mergeCell ref="F51:F52"/>
    <mergeCell ref="C53:C54"/>
    <mergeCell ref="D53:D54"/>
    <mergeCell ref="E53:E54"/>
    <mergeCell ref="F53:F54"/>
    <mergeCell ref="C47:C48"/>
    <mergeCell ref="D47:D48"/>
    <mergeCell ref="E47:E48"/>
    <mergeCell ref="F47:F48"/>
    <mergeCell ref="C49:C50"/>
    <mergeCell ref="D49:D50"/>
    <mergeCell ref="E49:E50"/>
    <mergeCell ref="F49:F50"/>
    <mergeCell ref="C43:C44"/>
    <mergeCell ref="D43:D44"/>
    <mergeCell ref="E43:E44"/>
    <mergeCell ref="F43:F44"/>
    <mergeCell ref="C45:C46"/>
    <mergeCell ref="D45:D46"/>
    <mergeCell ref="E45:E46"/>
    <mergeCell ref="F45:F46"/>
    <mergeCell ref="C63:C64"/>
    <mergeCell ref="D63:D64"/>
    <mergeCell ref="E63:E64"/>
    <mergeCell ref="F63:F64"/>
    <mergeCell ref="C65:C66"/>
    <mergeCell ref="D65:D66"/>
    <mergeCell ref="E65:E66"/>
    <mergeCell ref="F65:F66"/>
    <mergeCell ref="C59:C60"/>
    <mergeCell ref="D59:D60"/>
    <mergeCell ref="E59:E60"/>
    <mergeCell ref="F59:F60"/>
    <mergeCell ref="C61:C62"/>
    <mergeCell ref="D61:D62"/>
    <mergeCell ref="E61:E62"/>
    <mergeCell ref="F61:F62"/>
    <mergeCell ref="C55:C56"/>
    <mergeCell ref="D55:D56"/>
    <mergeCell ref="E55:E56"/>
    <mergeCell ref="F55:F56"/>
    <mergeCell ref="C57:C58"/>
    <mergeCell ref="D57:D58"/>
    <mergeCell ref="E57:E58"/>
    <mergeCell ref="F57:F58"/>
    <mergeCell ref="C75:C76"/>
    <mergeCell ref="D75:D76"/>
    <mergeCell ref="E75:E76"/>
    <mergeCell ref="F75:F76"/>
    <mergeCell ref="C77:C78"/>
    <mergeCell ref="D77:D78"/>
    <mergeCell ref="E77:E78"/>
    <mergeCell ref="F77:F78"/>
    <mergeCell ref="C71:C72"/>
    <mergeCell ref="D71:D72"/>
    <mergeCell ref="E71:E72"/>
    <mergeCell ref="F71:F72"/>
    <mergeCell ref="C73:C74"/>
    <mergeCell ref="D73:D74"/>
    <mergeCell ref="E73:E74"/>
    <mergeCell ref="F73:F74"/>
    <mergeCell ref="C67:C68"/>
    <mergeCell ref="D67:D68"/>
    <mergeCell ref="E67:E68"/>
    <mergeCell ref="F67:F68"/>
    <mergeCell ref="C69:C70"/>
    <mergeCell ref="D69:D70"/>
    <mergeCell ref="E69:E70"/>
    <mergeCell ref="F69:F70"/>
    <mergeCell ref="C87:C88"/>
    <mergeCell ref="D87:D88"/>
    <mergeCell ref="E87:E88"/>
    <mergeCell ref="F87:F88"/>
    <mergeCell ref="C89:C90"/>
    <mergeCell ref="D89:D90"/>
    <mergeCell ref="E89:E90"/>
    <mergeCell ref="F89:F90"/>
    <mergeCell ref="C83:C84"/>
    <mergeCell ref="D83:D84"/>
    <mergeCell ref="E83:E84"/>
    <mergeCell ref="F83:F84"/>
    <mergeCell ref="C85:C86"/>
    <mergeCell ref="D85:D86"/>
    <mergeCell ref="E85:E86"/>
    <mergeCell ref="F85:F86"/>
    <mergeCell ref="C79:C80"/>
    <mergeCell ref="D79:D80"/>
    <mergeCell ref="E79:E80"/>
    <mergeCell ref="F79:F80"/>
    <mergeCell ref="C81:C82"/>
    <mergeCell ref="D81:D82"/>
    <mergeCell ref="E81:E82"/>
    <mergeCell ref="F81:F82"/>
    <mergeCell ref="S97:S98"/>
    <mergeCell ref="H97:H98"/>
    <mergeCell ref="I97:I98"/>
    <mergeCell ref="J97:J98"/>
    <mergeCell ref="K97:K98"/>
    <mergeCell ref="L97:L98"/>
    <mergeCell ref="M97:M98"/>
    <mergeCell ref="C95:C96"/>
    <mergeCell ref="D95:D96"/>
    <mergeCell ref="E95:E96"/>
    <mergeCell ref="F95:F96"/>
    <mergeCell ref="A97:F98"/>
    <mergeCell ref="G97:G98"/>
    <mergeCell ref="C91:C92"/>
    <mergeCell ref="D91:D92"/>
    <mergeCell ref="E91:E92"/>
    <mergeCell ref="F91:F92"/>
    <mergeCell ref="C93:C94"/>
    <mergeCell ref="D93:D94"/>
    <mergeCell ref="E93:E94"/>
    <mergeCell ref="F93:F94"/>
    <mergeCell ref="AL97:AL98"/>
    <mergeCell ref="C99:C100"/>
    <mergeCell ref="D99:D100"/>
    <mergeCell ref="E99:E100"/>
    <mergeCell ref="F99:F100"/>
    <mergeCell ref="C101:C102"/>
    <mergeCell ref="D101:D102"/>
    <mergeCell ref="E101:E102"/>
    <mergeCell ref="F101:F102"/>
    <mergeCell ref="AF97:AF98"/>
    <mergeCell ref="AG97:AG98"/>
    <mergeCell ref="AH97:AH98"/>
    <mergeCell ref="AI97:AI98"/>
    <mergeCell ref="AJ97:AJ98"/>
    <mergeCell ref="AK97:AK98"/>
    <mergeCell ref="Z97:Z98"/>
    <mergeCell ref="AA97:AA98"/>
    <mergeCell ref="AB97:AB98"/>
    <mergeCell ref="AC97:AC98"/>
    <mergeCell ref="AD97:AD98"/>
    <mergeCell ref="AE97:AE98"/>
    <mergeCell ref="T97:T98"/>
    <mergeCell ref="U97:U98"/>
    <mergeCell ref="V97:V98"/>
    <mergeCell ref="W97:W98"/>
    <mergeCell ref="X97:X98"/>
    <mergeCell ref="Y97:Y98"/>
    <mergeCell ref="N97:N98"/>
    <mergeCell ref="O97:O98"/>
    <mergeCell ref="P97:P98"/>
    <mergeCell ref="Q97:Q98"/>
    <mergeCell ref="R97:R98"/>
    <mergeCell ref="C111:C112"/>
    <mergeCell ref="D111:D112"/>
    <mergeCell ref="E111:E112"/>
    <mergeCell ref="F111:F112"/>
    <mergeCell ref="C113:C114"/>
    <mergeCell ref="D113:D114"/>
    <mergeCell ref="E113:E114"/>
    <mergeCell ref="F113:F114"/>
    <mergeCell ref="B99:B116"/>
    <mergeCell ref="C107:C108"/>
    <mergeCell ref="D107:D108"/>
    <mergeCell ref="E107:E108"/>
    <mergeCell ref="F107:F108"/>
    <mergeCell ref="C109:C110"/>
    <mergeCell ref="D109:D110"/>
    <mergeCell ref="E109:E110"/>
    <mergeCell ref="F109:F110"/>
    <mergeCell ref="C103:C104"/>
    <mergeCell ref="D103:D104"/>
    <mergeCell ref="E103:E104"/>
    <mergeCell ref="F103:F104"/>
    <mergeCell ref="C105:C106"/>
    <mergeCell ref="D105:D106"/>
    <mergeCell ref="E105:E106"/>
    <mergeCell ref="F105:F106"/>
    <mergeCell ref="W117:W118"/>
    <mergeCell ref="X117:X118"/>
    <mergeCell ref="Y117:Y118"/>
    <mergeCell ref="N117:N118"/>
    <mergeCell ref="O117:O118"/>
    <mergeCell ref="P117:P118"/>
    <mergeCell ref="Q117:Q118"/>
    <mergeCell ref="R117:R118"/>
    <mergeCell ref="S117:S118"/>
    <mergeCell ref="H117:H118"/>
    <mergeCell ref="I117:I118"/>
    <mergeCell ref="J117:J118"/>
    <mergeCell ref="K117:K118"/>
    <mergeCell ref="L117:L118"/>
    <mergeCell ref="M117:M118"/>
    <mergeCell ref="C115:C116"/>
    <mergeCell ref="D115:D116"/>
    <mergeCell ref="E115:E116"/>
    <mergeCell ref="F115:F116"/>
    <mergeCell ref="A117:F118"/>
    <mergeCell ref="G117:G118"/>
    <mergeCell ref="C123:C124"/>
    <mergeCell ref="D123:D124"/>
    <mergeCell ref="E123:E124"/>
    <mergeCell ref="F123:F124"/>
    <mergeCell ref="C125:C126"/>
    <mergeCell ref="D125:D126"/>
    <mergeCell ref="E125:E126"/>
    <mergeCell ref="F125:F126"/>
    <mergeCell ref="AL117:AL118"/>
    <mergeCell ref="C119:C120"/>
    <mergeCell ref="D119:D120"/>
    <mergeCell ref="E119:E120"/>
    <mergeCell ref="F119:F120"/>
    <mergeCell ref="C121:C122"/>
    <mergeCell ref="D121:D122"/>
    <mergeCell ref="E121:E122"/>
    <mergeCell ref="F121:F122"/>
    <mergeCell ref="AF117:AF118"/>
    <mergeCell ref="AG117:AG118"/>
    <mergeCell ref="AH117:AH118"/>
    <mergeCell ref="AI117:AI118"/>
    <mergeCell ref="AJ117:AJ118"/>
    <mergeCell ref="AK117:AK118"/>
    <mergeCell ref="Z117:Z118"/>
    <mergeCell ref="AA117:AA118"/>
    <mergeCell ref="AB117:AB118"/>
    <mergeCell ref="AC117:AC118"/>
    <mergeCell ref="AD117:AD118"/>
    <mergeCell ref="AE117:AE118"/>
    <mergeCell ref="T117:T118"/>
    <mergeCell ref="U117:U118"/>
    <mergeCell ref="V117:V118"/>
    <mergeCell ref="C135:C136"/>
    <mergeCell ref="D135:D136"/>
    <mergeCell ref="E135:E136"/>
    <mergeCell ref="F135:F136"/>
    <mergeCell ref="C137:C138"/>
    <mergeCell ref="D137:D138"/>
    <mergeCell ref="E137:E138"/>
    <mergeCell ref="F137:F138"/>
    <mergeCell ref="C131:C132"/>
    <mergeCell ref="D131:D132"/>
    <mergeCell ref="E131:E132"/>
    <mergeCell ref="F131:F132"/>
    <mergeCell ref="C133:C134"/>
    <mergeCell ref="D133:D134"/>
    <mergeCell ref="E133:E134"/>
    <mergeCell ref="F133:F134"/>
    <mergeCell ref="C127:C128"/>
    <mergeCell ref="D127:D128"/>
    <mergeCell ref="E127:E128"/>
    <mergeCell ref="F127:F128"/>
    <mergeCell ref="C129:C130"/>
    <mergeCell ref="D129:D130"/>
    <mergeCell ref="E129:E130"/>
    <mergeCell ref="F129:F130"/>
    <mergeCell ref="D147:D148"/>
    <mergeCell ref="E147:E148"/>
    <mergeCell ref="F147:F148"/>
    <mergeCell ref="C149:C150"/>
    <mergeCell ref="D149:D150"/>
    <mergeCell ref="E149:E150"/>
    <mergeCell ref="F149:F150"/>
    <mergeCell ref="C143:C144"/>
    <mergeCell ref="D143:D144"/>
    <mergeCell ref="E143:E144"/>
    <mergeCell ref="F143:F144"/>
    <mergeCell ref="C145:C146"/>
    <mergeCell ref="D145:D146"/>
    <mergeCell ref="E145:E146"/>
    <mergeCell ref="F145:F146"/>
    <mergeCell ref="C139:C140"/>
    <mergeCell ref="D139:D140"/>
    <mergeCell ref="E139:E140"/>
    <mergeCell ref="F139:F140"/>
    <mergeCell ref="C141:C142"/>
    <mergeCell ref="D141:D142"/>
    <mergeCell ref="E141:E142"/>
    <mergeCell ref="F141:F142"/>
    <mergeCell ref="R161:R162"/>
    <mergeCell ref="S161:S162"/>
    <mergeCell ref="H161:H162"/>
    <mergeCell ref="I161:I162"/>
    <mergeCell ref="J161:J162"/>
    <mergeCell ref="K161:K162"/>
    <mergeCell ref="L161:L162"/>
    <mergeCell ref="M161:M162"/>
    <mergeCell ref="C159:C160"/>
    <mergeCell ref="D159:D160"/>
    <mergeCell ref="E159:E160"/>
    <mergeCell ref="F159:F160"/>
    <mergeCell ref="A161:F162"/>
    <mergeCell ref="G161:G162"/>
    <mergeCell ref="C155:C156"/>
    <mergeCell ref="D155:D156"/>
    <mergeCell ref="E155:E156"/>
    <mergeCell ref="F155:F156"/>
    <mergeCell ref="C157:C158"/>
    <mergeCell ref="D157:D158"/>
    <mergeCell ref="E157:E158"/>
    <mergeCell ref="F157:F158"/>
    <mergeCell ref="B119:B160"/>
    <mergeCell ref="C151:C152"/>
    <mergeCell ref="D151:D152"/>
    <mergeCell ref="E151:E152"/>
    <mergeCell ref="F151:F152"/>
    <mergeCell ref="C153:C154"/>
    <mergeCell ref="D153:D154"/>
    <mergeCell ref="E153:E154"/>
    <mergeCell ref="F153:F154"/>
    <mergeCell ref="C147:C148"/>
    <mergeCell ref="AL161:AL162"/>
    <mergeCell ref="B163:B206"/>
    <mergeCell ref="C163:C164"/>
    <mergeCell ref="D163:D164"/>
    <mergeCell ref="E163:E164"/>
    <mergeCell ref="F163:F164"/>
    <mergeCell ref="C165:C166"/>
    <mergeCell ref="D165:D166"/>
    <mergeCell ref="E165:E166"/>
    <mergeCell ref="F165:F166"/>
    <mergeCell ref="AF161:AF162"/>
    <mergeCell ref="AG161:AG162"/>
    <mergeCell ref="AH161:AH162"/>
    <mergeCell ref="AI161:AI162"/>
    <mergeCell ref="AJ161:AJ162"/>
    <mergeCell ref="AK161:AK162"/>
    <mergeCell ref="Z161:Z162"/>
    <mergeCell ref="AA161:AA162"/>
    <mergeCell ref="AB161:AB162"/>
    <mergeCell ref="AC161:AC162"/>
    <mergeCell ref="AD161:AD162"/>
    <mergeCell ref="AE161:AE162"/>
    <mergeCell ref="T161:T162"/>
    <mergeCell ref="U161:U162"/>
    <mergeCell ref="V161:V162"/>
    <mergeCell ref="W161:W162"/>
    <mergeCell ref="X161:X162"/>
    <mergeCell ref="Y161:Y162"/>
    <mergeCell ref="N161:N162"/>
    <mergeCell ref="O161:O162"/>
    <mergeCell ref="P161:P162"/>
    <mergeCell ref="Q161:Q162"/>
    <mergeCell ref="C175:C176"/>
    <mergeCell ref="D175:D176"/>
    <mergeCell ref="E175:E176"/>
    <mergeCell ref="F175:F176"/>
    <mergeCell ref="C177:C178"/>
    <mergeCell ref="D177:D178"/>
    <mergeCell ref="E177:E178"/>
    <mergeCell ref="F177:F178"/>
    <mergeCell ref="C171:C172"/>
    <mergeCell ref="D171:D172"/>
    <mergeCell ref="E171:E172"/>
    <mergeCell ref="F171:F172"/>
    <mergeCell ref="C173:C174"/>
    <mergeCell ref="D173:D174"/>
    <mergeCell ref="E173:E174"/>
    <mergeCell ref="F173:F174"/>
    <mergeCell ref="C167:C168"/>
    <mergeCell ref="D167:D168"/>
    <mergeCell ref="E167:E168"/>
    <mergeCell ref="F167:F168"/>
    <mergeCell ref="C169:C170"/>
    <mergeCell ref="D169:D170"/>
    <mergeCell ref="E169:E170"/>
    <mergeCell ref="F169:F170"/>
    <mergeCell ref="C187:C188"/>
    <mergeCell ref="D187:D188"/>
    <mergeCell ref="E187:E188"/>
    <mergeCell ref="F187:F188"/>
    <mergeCell ref="C189:C190"/>
    <mergeCell ref="D189:D190"/>
    <mergeCell ref="E189:E190"/>
    <mergeCell ref="F189:F190"/>
    <mergeCell ref="C183:C184"/>
    <mergeCell ref="D183:D184"/>
    <mergeCell ref="E183:E184"/>
    <mergeCell ref="F183:F184"/>
    <mergeCell ref="C185:C186"/>
    <mergeCell ref="D185:D186"/>
    <mergeCell ref="E185:E186"/>
    <mergeCell ref="F185:F186"/>
    <mergeCell ref="C179:C180"/>
    <mergeCell ref="D179:D180"/>
    <mergeCell ref="E179:E180"/>
    <mergeCell ref="F179:F180"/>
    <mergeCell ref="C181:C182"/>
    <mergeCell ref="D181:D182"/>
    <mergeCell ref="E181:E182"/>
    <mergeCell ref="F181:F182"/>
    <mergeCell ref="C199:C200"/>
    <mergeCell ref="D199:D200"/>
    <mergeCell ref="E199:E200"/>
    <mergeCell ref="F199:F200"/>
    <mergeCell ref="C201:C202"/>
    <mergeCell ref="D201:D202"/>
    <mergeCell ref="E201:E202"/>
    <mergeCell ref="F201:F202"/>
    <mergeCell ref="C195:C196"/>
    <mergeCell ref="D195:D196"/>
    <mergeCell ref="E195:E196"/>
    <mergeCell ref="F195:F196"/>
    <mergeCell ref="C197:C198"/>
    <mergeCell ref="D197:D198"/>
    <mergeCell ref="E197:E198"/>
    <mergeCell ref="F197:F198"/>
    <mergeCell ref="C191:C192"/>
    <mergeCell ref="D191:D192"/>
    <mergeCell ref="E191:E192"/>
    <mergeCell ref="F191:F192"/>
    <mergeCell ref="C193:C194"/>
    <mergeCell ref="D193:D194"/>
    <mergeCell ref="E193:E194"/>
    <mergeCell ref="F193:F194"/>
    <mergeCell ref="V207:V208"/>
    <mergeCell ref="W207:W208"/>
    <mergeCell ref="L207:L208"/>
    <mergeCell ref="M207:M208"/>
    <mergeCell ref="N207:N208"/>
    <mergeCell ref="O207:O208"/>
    <mergeCell ref="P207:P208"/>
    <mergeCell ref="Q207:Q208"/>
    <mergeCell ref="A207:F208"/>
    <mergeCell ref="G207:G208"/>
    <mergeCell ref="H207:H208"/>
    <mergeCell ref="I207:I208"/>
    <mergeCell ref="J207:J208"/>
    <mergeCell ref="K207:K208"/>
    <mergeCell ref="C203:C204"/>
    <mergeCell ref="D203:D204"/>
    <mergeCell ref="E203:E204"/>
    <mergeCell ref="F203:F204"/>
    <mergeCell ref="C205:C206"/>
    <mergeCell ref="D205:D206"/>
    <mergeCell ref="E205:E206"/>
    <mergeCell ref="F205:F206"/>
    <mergeCell ref="E211:E212"/>
    <mergeCell ref="F211:F212"/>
    <mergeCell ref="C213:C214"/>
    <mergeCell ref="D213:D214"/>
    <mergeCell ref="E213:E214"/>
    <mergeCell ref="F213:F214"/>
    <mergeCell ref="AJ207:AJ208"/>
    <mergeCell ref="AK207:AK208"/>
    <mergeCell ref="AL207:AL208"/>
    <mergeCell ref="B209:B524"/>
    <mergeCell ref="C209:C210"/>
    <mergeCell ref="D209:D210"/>
    <mergeCell ref="E209:E210"/>
    <mergeCell ref="F209:F210"/>
    <mergeCell ref="C211:C212"/>
    <mergeCell ref="D211:D212"/>
    <mergeCell ref="AD207:AD208"/>
    <mergeCell ref="AE207:AE208"/>
    <mergeCell ref="AF207:AF208"/>
    <mergeCell ref="AG207:AG208"/>
    <mergeCell ref="AH207:AH208"/>
    <mergeCell ref="AI207:AI208"/>
    <mergeCell ref="X207:X208"/>
    <mergeCell ref="Y207:Y208"/>
    <mergeCell ref="Z207:Z208"/>
    <mergeCell ref="AA207:AA208"/>
    <mergeCell ref="AB207:AB208"/>
    <mergeCell ref="AC207:AC208"/>
    <mergeCell ref="R207:R208"/>
    <mergeCell ref="S207:S208"/>
    <mergeCell ref="T207:T208"/>
    <mergeCell ref="U207:U208"/>
    <mergeCell ref="C223:C224"/>
    <mergeCell ref="D223:D224"/>
    <mergeCell ref="E223:E224"/>
    <mergeCell ref="F223:F224"/>
    <mergeCell ref="C225:C226"/>
    <mergeCell ref="D225:D226"/>
    <mergeCell ref="E225:E226"/>
    <mergeCell ref="F225:F226"/>
    <mergeCell ref="C219:C220"/>
    <mergeCell ref="D219:D220"/>
    <mergeCell ref="E219:E220"/>
    <mergeCell ref="F219:F220"/>
    <mergeCell ref="C221:C222"/>
    <mergeCell ref="D221:D222"/>
    <mergeCell ref="E221:E222"/>
    <mergeCell ref="F221:F222"/>
    <mergeCell ref="C215:C216"/>
    <mergeCell ref="D215:D216"/>
    <mergeCell ref="E215:E216"/>
    <mergeCell ref="F215:F216"/>
    <mergeCell ref="C217:C218"/>
    <mergeCell ref="D217:D218"/>
    <mergeCell ref="E217:E218"/>
    <mergeCell ref="F217:F218"/>
    <mergeCell ref="C235:C236"/>
    <mergeCell ref="D235:D236"/>
    <mergeCell ref="E235:E236"/>
    <mergeCell ref="F235:F236"/>
    <mergeCell ref="C237:C238"/>
    <mergeCell ref="D237:D238"/>
    <mergeCell ref="E237:E238"/>
    <mergeCell ref="F237:F238"/>
    <mergeCell ref="C231:C232"/>
    <mergeCell ref="D231:D232"/>
    <mergeCell ref="E231:E232"/>
    <mergeCell ref="F231:F232"/>
    <mergeCell ref="C233:C234"/>
    <mergeCell ref="D233:D234"/>
    <mergeCell ref="E233:E234"/>
    <mergeCell ref="F233:F234"/>
    <mergeCell ref="C227:C228"/>
    <mergeCell ref="D227:D228"/>
    <mergeCell ref="E227:E228"/>
    <mergeCell ref="F227:F228"/>
    <mergeCell ref="C229:C230"/>
    <mergeCell ref="D229:D230"/>
    <mergeCell ref="E229:E230"/>
    <mergeCell ref="F229:F230"/>
    <mergeCell ref="C247:C248"/>
    <mergeCell ref="D247:D248"/>
    <mergeCell ref="E247:E248"/>
    <mergeCell ref="F247:F248"/>
    <mergeCell ref="C249:C250"/>
    <mergeCell ref="D249:D250"/>
    <mergeCell ref="E249:E250"/>
    <mergeCell ref="F249:F250"/>
    <mergeCell ref="C243:C244"/>
    <mergeCell ref="D243:D244"/>
    <mergeCell ref="E243:E244"/>
    <mergeCell ref="F243:F244"/>
    <mergeCell ref="C245:C246"/>
    <mergeCell ref="D245:D246"/>
    <mergeCell ref="E245:E246"/>
    <mergeCell ref="F245:F246"/>
    <mergeCell ref="C239:C240"/>
    <mergeCell ref="D239:D240"/>
    <mergeCell ref="E239:E240"/>
    <mergeCell ref="F239:F240"/>
    <mergeCell ref="C241:C242"/>
    <mergeCell ref="D241:D242"/>
    <mergeCell ref="E241:E242"/>
    <mergeCell ref="F241:F242"/>
    <mergeCell ref="C259:C260"/>
    <mergeCell ref="D259:D260"/>
    <mergeCell ref="E259:E260"/>
    <mergeCell ref="F259:F260"/>
    <mergeCell ref="C261:C262"/>
    <mergeCell ref="D261:D262"/>
    <mergeCell ref="E261:E262"/>
    <mergeCell ref="F261:F262"/>
    <mergeCell ref="C255:C256"/>
    <mergeCell ref="D255:D256"/>
    <mergeCell ref="E255:E256"/>
    <mergeCell ref="F255:F256"/>
    <mergeCell ref="C257:C258"/>
    <mergeCell ref="D257:D258"/>
    <mergeCell ref="E257:E258"/>
    <mergeCell ref="F257:F258"/>
    <mergeCell ref="C251:C252"/>
    <mergeCell ref="D251:D252"/>
    <mergeCell ref="E251:E252"/>
    <mergeCell ref="F251:F252"/>
    <mergeCell ref="C253:C254"/>
    <mergeCell ref="D253:D254"/>
    <mergeCell ref="E253:E254"/>
    <mergeCell ref="F253:F254"/>
    <mergeCell ref="C271:C272"/>
    <mergeCell ref="D271:D272"/>
    <mergeCell ref="E271:E272"/>
    <mergeCell ref="F271:F272"/>
    <mergeCell ref="C273:C274"/>
    <mergeCell ref="D273:D274"/>
    <mergeCell ref="E273:E274"/>
    <mergeCell ref="F273:F274"/>
    <mergeCell ref="C267:C268"/>
    <mergeCell ref="D267:D268"/>
    <mergeCell ref="E267:E268"/>
    <mergeCell ref="F267:F268"/>
    <mergeCell ref="C269:C270"/>
    <mergeCell ref="D269:D270"/>
    <mergeCell ref="E269:E270"/>
    <mergeCell ref="F269:F270"/>
    <mergeCell ref="C263:C264"/>
    <mergeCell ref="D263:D264"/>
    <mergeCell ref="E263:E264"/>
    <mergeCell ref="F263:F264"/>
    <mergeCell ref="C265:C266"/>
    <mergeCell ref="D265:D266"/>
    <mergeCell ref="E265:E266"/>
    <mergeCell ref="F265:F266"/>
    <mergeCell ref="C283:C284"/>
    <mergeCell ref="D283:D284"/>
    <mergeCell ref="E283:E284"/>
    <mergeCell ref="F283:F284"/>
    <mergeCell ref="C285:C286"/>
    <mergeCell ref="D285:D286"/>
    <mergeCell ref="E285:E286"/>
    <mergeCell ref="F285:F286"/>
    <mergeCell ref="C279:C280"/>
    <mergeCell ref="D279:D280"/>
    <mergeCell ref="E279:E280"/>
    <mergeCell ref="F279:F280"/>
    <mergeCell ref="C281:C282"/>
    <mergeCell ref="D281:D282"/>
    <mergeCell ref="E281:E282"/>
    <mergeCell ref="F281:F282"/>
    <mergeCell ref="C275:C276"/>
    <mergeCell ref="D275:D276"/>
    <mergeCell ref="E275:E276"/>
    <mergeCell ref="F275:F276"/>
    <mergeCell ref="C277:C278"/>
    <mergeCell ref="D277:D278"/>
    <mergeCell ref="E277:E278"/>
    <mergeCell ref="F277:F278"/>
    <mergeCell ref="C295:C296"/>
    <mergeCell ref="D295:D296"/>
    <mergeCell ref="E295:E296"/>
    <mergeCell ref="F295:F296"/>
    <mergeCell ref="C297:C298"/>
    <mergeCell ref="D297:D298"/>
    <mergeCell ref="E297:E298"/>
    <mergeCell ref="F297:F298"/>
    <mergeCell ref="C291:C292"/>
    <mergeCell ref="D291:D292"/>
    <mergeCell ref="E291:E292"/>
    <mergeCell ref="F291:F292"/>
    <mergeCell ref="C293:C294"/>
    <mergeCell ref="D293:D294"/>
    <mergeCell ref="E293:E294"/>
    <mergeCell ref="F293:F294"/>
    <mergeCell ref="C287:C288"/>
    <mergeCell ref="D287:D288"/>
    <mergeCell ref="E287:E288"/>
    <mergeCell ref="F287:F288"/>
    <mergeCell ref="C289:C290"/>
    <mergeCell ref="D289:D290"/>
    <mergeCell ref="E289:E290"/>
    <mergeCell ref="F289:F290"/>
    <mergeCell ref="C307:C308"/>
    <mergeCell ref="D307:D308"/>
    <mergeCell ref="E307:E308"/>
    <mergeCell ref="F307:F308"/>
    <mergeCell ref="C309:C310"/>
    <mergeCell ref="D309:D310"/>
    <mergeCell ref="E309:E310"/>
    <mergeCell ref="F309:F310"/>
    <mergeCell ref="C303:C304"/>
    <mergeCell ref="D303:D304"/>
    <mergeCell ref="E303:E304"/>
    <mergeCell ref="F303:F304"/>
    <mergeCell ref="C305:C306"/>
    <mergeCell ref="D305:D306"/>
    <mergeCell ref="E305:E306"/>
    <mergeCell ref="F305:F306"/>
    <mergeCell ref="C299:C300"/>
    <mergeCell ref="D299:D300"/>
    <mergeCell ref="E299:E300"/>
    <mergeCell ref="F299:F300"/>
    <mergeCell ref="C301:C302"/>
    <mergeCell ref="D301:D302"/>
    <mergeCell ref="E301:E302"/>
    <mergeCell ref="F301:F302"/>
    <mergeCell ref="C319:C320"/>
    <mergeCell ref="D319:D320"/>
    <mergeCell ref="E319:E320"/>
    <mergeCell ref="F319:F320"/>
    <mergeCell ref="C321:C322"/>
    <mergeCell ref="D321:D322"/>
    <mergeCell ref="E321:E322"/>
    <mergeCell ref="F321:F322"/>
    <mergeCell ref="C315:C316"/>
    <mergeCell ref="D315:D316"/>
    <mergeCell ref="E315:E316"/>
    <mergeCell ref="F315:F316"/>
    <mergeCell ref="C317:C318"/>
    <mergeCell ref="D317:D318"/>
    <mergeCell ref="E317:E318"/>
    <mergeCell ref="F317:F318"/>
    <mergeCell ref="C311:C312"/>
    <mergeCell ref="D311:D312"/>
    <mergeCell ref="E311:E312"/>
    <mergeCell ref="F311:F312"/>
    <mergeCell ref="C313:C314"/>
    <mergeCell ref="D313:D314"/>
    <mergeCell ref="E313:E314"/>
    <mergeCell ref="F313:F314"/>
    <mergeCell ref="C331:C332"/>
    <mergeCell ref="D331:D332"/>
    <mergeCell ref="E331:E332"/>
    <mergeCell ref="F331:F332"/>
    <mergeCell ref="C333:C334"/>
    <mergeCell ref="D333:D334"/>
    <mergeCell ref="E333:E334"/>
    <mergeCell ref="F333:F334"/>
    <mergeCell ref="C327:C328"/>
    <mergeCell ref="D327:D328"/>
    <mergeCell ref="E327:E328"/>
    <mergeCell ref="F327:F328"/>
    <mergeCell ref="C329:C330"/>
    <mergeCell ref="D329:D330"/>
    <mergeCell ref="E329:E330"/>
    <mergeCell ref="F329:F330"/>
    <mergeCell ref="C323:C324"/>
    <mergeCell ref="D323:D324"/>
    <mergeCell ref="E323:E324"/>
    <mergeCell ref="F323:F324"/>
    <mergeCell ref="C325:C326"/>
    <mergeCell ref="D325:D326"/>
    <mergeCell ref="E325:E326"/>
    <mergeCell ref="F325:F326"/>
    <mergeCell ref="C343:C344"/>
    <mergeCell ref="D343:D344"/>
    <mergeCell ref="E343:E344"/>
    <mergeCell ref="F343:F344"/>
    <mergeCell ref="C345:C346"/>
    <mergeCell ref="D345:D346"/>
    <mergeCell ref="E345:E346"/>
    <mergeCell ref="F345:F346"/>
    <mergeCell ref="C339:C340"/>
    <mergeCell ref="D339:D340"/>
    <mergeCell ref="E339:E340"/>
    <mergeCell ref="F339:F340"/>
    <mergeCell ref="C341:C342"/>
    <mergeCell ref="D341:D342"/>
    <mergeCell ref="E341:E342"/>
    <mergeCell ref="F341:F342"/>
    <mergeCell ref="C335:C336"/>
    <mergeCell ref="D335:D336"/>
    <mergeCell ref="E335:E336"/>
    <mergeCell ref="F335:F336"/>
    <mergeCell ref="C337:C338"/>
    <mergeCell ref="D337:D338"/>
    <mergeCell ref="E337:E338"/>
    <mergeCell ref="F337:F338"/>
    <mergeCell ref="C355:C356"/>
    <mergeCell ref="D355:D356"/>
    <mergeCell ref="E355:E356"/>
    <mergeCell ref="F355:F356"/>
    <mergeCell ref="C357:C358"/>
    <mergeCell ref="D357:D358"/>
    <mergeCell ref="E357:E358"/>
    <mergeCell ref="F357:F358"/>
    <mergeCell ref="C351:C352"/>
    <mergeCell ref="D351:D352"/>
    <mergeCell ref="E351:E352"/>
    <mergeCell ref="F351:F352"/>
    <mergeCell ref="C353:C354"/>
    <mergeCell ref="D353:D354"/>
    <mergeCell ref="E353:E354"/>
    <mergeCell ref="F353:F354"/>
    <mergeCell ref="C347:C348"/>
    <mergeCell ref="D347:D348"/>
    <mergeCell ref="E347:E348"/>
    <mergeCell ref="F347:F348"/>
    <mergeCell ref="C349:C350"/>
    <mergeCell ref="D349:D350"/>
    <mergeCell ref="E349:E350"/>
    <mergeCell ref="F349:F350"/>
    <mergeCell ref="C367:C368"/>
    <mergeCell ref="D367:D368"/>
    <mergeCell ref="E367:E368"/>
    <mergeCell ref="F367:F368"/>
    <mergeCell ref="C369:C370"/>
    <mergeCell ref="D369:D370"/>
    <mergeCell ref="E369:E370"/>
    <mergeCell ref="F369:F370"/>
    <mergeCell ref="C363:C364"/>
    <mergeCell ref="D363:D364"/>
    <mergeCell ref="E363:E364"/>
    <mergeCell ref="F363:F364"/>
    <mergeCell ref="C365:C366"/>
    <mergeCell ref="D365:D366"/>
    <mergeCell ref="E365:E366"/>
    <mergeCell ref="F365:F366"/>
    <mergeCell ref="C359:C360"/>
    <mergeCell ref="D359:D360"/>
    <mergeCell ref="E359:E360"/>
    <mergeCell ref="F359:F360"/>
    <mergeCell ref="C361:C362"/>
    <mergeCell ref="D361:D362"/>
    <mergeCell ref="E361:E362"/>
    <mergeCell ref="F361:F362"/>
    <mergeCell ref="C379:C380"/>
    <mergeCell ref="D379:D380"/>
    <mergeCell ref="E379:E380"/>
    <mergeCell ref="F379:F380"/>
    <mergeCell ref="C381:C382"/>
    <mergeCell ref="D381:D382"/>
    <mergeCell ref="E381:E382"/>
    <mergeCell ref="F381:F382"/>
    <mergeCell ref="C375:C376"/>
    <mergeCell ref="D375:D376"/>
    <mergeCell ref="E375:E376"/>
    <mergeCell ref="F375:F376"/>
    <mergeCell ref="C377:C378"/>
    <mergeCell ref="D377:D378"/>
    <mergeCell ref="E377:E378"/>
    <mergeCell ref="F377:F378"/>
    <mergeCell ref="C371:C372"/>
    <mergeCell ref="D371:D372"/>
    <mergeCell ref="E371:E372"/>
    <mergeCell ref="F371:F372"/>
    <mergeCell ref="C373:C374"/>
    <mergeCell ref="D373:D374"/>
    <mergeCell ref="E373:E374"/>
    <mergeCell ref="F373:F374"/>
    <mergeCell ref="C391:C392"/>
    <mergeCell ref="D391:D392"/>
    <mergeCell ref="E391:E392"/>
    <mergeCell ref="F391:F392"/>
    <mergeCell ref="C393:C394"/>
    <mergeCell ref="D393:D394"/>
    <mergeCell ref="E393:E394"/>
    <mergeCell ref="F393:F394"/>
    <mergeCell ref="C387:C388"/>
    <mergeCell ref="D387:D388"/>
    <mergeCell ref="E387:E388"/>
    <mergeCell ref="F387:F388"/>
    <mergeCell ref="C389:C390"/>
    <mergeCell ref="D389:D390"/>
    <mergeCell ref="E389:E390"/>
    <mergeCell ref="F389:F390"/>
    <mergeCell ref="C383:C384"/>
    <mergeCell ref="D383:D384"/>
    <mergeCell ref="E383:E384"/>
    <mergeCell ref="F383:F384"/>
    <mergeCell ref="C385:C386"/>
    <mergeCell ref="D385:D386"/>
    <mergeCell ref="E385:E386"/>
    <mergeCell ref="F385:F386"/>
    <mergeCell ref="C403:C404"/>
    <mergeCell ref="D403:D404"/>
    <mergeCell ref="E403:E404"/>
    <mergeCell ref="F403:F404"/>
    <mergeCell ref="C405:C406"/>
    <mergeCell ref="D405:D406"/>
    <mergeCell ref="E405:E406"/>
    <mergeCell ref="F405:F406"/>
    <mergeCell ref="C399:C400"/>
    <mergeCell ref="D399:D400"/>
    <mergeCell ref="E399:E400"/>
    <mergeCell ref="F399:F400"/>
    <mergeCell ref="C401:C402"/>
    <mergeCell ref="D401:D402"/>
    <mergeCell ref="E401:E402"/>
    <mergeCell ref="F401:F402"/>
    <mergeCell ref="C395:C396"/>
    <mergeCell ref="D395:D396"/>
    <mergeCell ref="E395:E396"/>
    <mergeCell ref="F395:F396"/>
    <mergeCell ref="C397:C398"/>
    <mergeCell ref="D397:D398"/>
    <mergeCell ref="E397:E398"/>
    <mergeCell ref="F397:F398"/>
    <mergeCell ref="C417:C418"/>
    <mergeCell ref="D417:D418"/>
    <mergeCell ref="E417:E418"/>
    <mergeCell ref="F417:F418"/>
    <mergeCell ref="C419:C420"/>
    <mergeCell ref="D419:D420"/>
    <mergeCell ref="E419:E420"/>
    <mergeCell ref="F419:F420"/>
    <mergeCell ref="C413:C414"/>
    <mergeCell ref="D413:D414"/>
    <mergeCell ref="E413:E414"/>
    <mergeCell ref="F413:F414"/>
    <mergeCell ref="C415:C416"/>
    <mergeCell ref="D415:D416"/>
    <mergeCell ref="E415:E416"/>
    <mergeCell ref="F415:F416"/>
    <mergeCell ref="C407:C408"/>
    <mergeCell ref="D407:D408"/>
    <mergeCell ref="E407:E408"/>
    <mergeCell ref="F407:F408"/>
    <mergeCell ref="C409:C410"/>
    <mergeCell ref="D409:D410"/>
    <mergeCell ref="E409:E410"/>
    <mergeCell ref="F409:F410"/>
    <mergeCell ref="C411:C412"/>
    <mergeCell ref="D411:D412"/>
    <mergeCell ref="E411:E412"/>
    <mergeCell ref="F411:F412"/>
    <mergeCell ref="C429:C430"/>
    <mergeCell ref="D429:D430"/>
    <mergeCell ref="E429:E430"/>
    <mergeCell ref="F429:F430"/>
    <mergeCell ref="C431:C432"/>
    <mergeCell ref="D431:D432"/>
    <mergeCell ref="E431:E432"/>
    <mergeCell ref="F431:F432"/>
    <mergeCell ref="C425:C426"/>
    <mergeCell ref="D425:D426"/>
    <mergeCell ref="E425:E426"/>
    <mergeCell ref="F425:F426"/>
    <mergeCell ref="C427:C428"/>
    <mergeCell ref="D427:D428"/>
    <mergeCell ref="E427:E428"/>
    <mergeCell ref="F427:F428"/>
    <mergeCell ref="C421:C422"/>
    <mergeCell ref="D421:D422"/>
    <mergeCell ref="E421:E422"/>
    <mergeCell ref="F421:F422"/>
    <mergeCell ref="C423:C424"/>
    <mergeCell ref="D423:D424"/>
    <mergeCell ref="E423:E424"/>
    <mergeCell ref="F423:F424"/>
    <mergeCell ref="C441:C442"/>
    <mergeCell ref="D441:D442"/>
    <mergeCell ref="E441:E442"/>
    <mergeCell ref="F441:F442"/>
    <mergeCell ref="C443:C444"/>
    <mergeCell ref="D443:D444"/>
    <mergeCell ref="E443:E444"/>
    <mergeCell ref="F443:F444"/>
    <mergeCell ref="C437:C438"/>
    <mergeCell ref="D437:D438"/>
    <mergeCell ref="E437:E438"/>
    <mergeCell ref="F437:F438"/>
    <mergeCell ref="C439:C440"/>
    <mergeCell ref="D439:D440"/>
    <mergeCell ref="E439:E440"/>
    <mergeCell ref="F439:F440"/>
    <mergeCell ref="C433:C434"/>
    <mergeCell ref="D433:D434"/>
    <mergeCell ref="E433:E434"/>
    <mergeCell ref="F433:F434"/>
    <mergeCell ref="C435:C436"/>
    <mergeCell ref="D435:D436"/>
    <mergeCell ref="E435:E436"/>
    <mergeCell ref="F435:F436"/>
    <mergeCell ref="C453:C454"/>
    <mergeCell ref="D453:D454"/>
    <mergeCell ref="E453:E454"/>
    <mergeCell ref="F453:F454"/>
    <mergeCell ref="C455:C456"/>
    <mergeCell ref="D455:D456"/>
    <mergeCell ref="E455:E456"/>
    <mergeCell ref="F455:F456"/>
    <mergeCell ref="C449:C450"/>
    <mergeCell ref="D449:D450"/>
    <mergeCell ref="E449:E450"/>
    <mergeCell ref="F449:F450"/>
    <mergeCell ref="C451:C452"/>
    <mergeCell ref="D451:D452"/>
    <mergeCell ref="E451:E452"/>
    <mergeCell ref="F451:F452"/>
    <mergeCell ref="C445:C446"/>
    <mergeCell ref="D445:D446"/>
    <mergeCell ref="E445:E446"/>
    <mergeCell ref="F445:F446"/>
    <mergeCell ref="C447:C448"/>
    <mergeCell ref="D447:D448"/>
    <mergeCell ref="E447:E448"/>
    <mergeCell ref="F447:F448"/>
    <mergeCell ref="C465:C466"/>
    <mergeCell ref="D465:D466"/>
    <mergeCell ref="E465:E466"/>
    <mergeCell ref="F465:F466"/>
    <mergeCell ref="C467:C468"/>
    <mergeCell ref="D467:D468"/>
    <mergeCell ref="E467:E468"/>
    <mergeCell ref="F467:F468"/>
    <mergeCell ref="C461:C462"/>
    <mergeCell ref="D461:D462"/>
    <mergeCell ref="E461:E462"/>
    <mergeCell ref="F461:F462"/>
    <mergeCell ref="C463:C464"/>
    <mergeCell ref="D463:D464"/>
    <mergeCell ref="E463:E464"/>
    <mergeCell ref="F463:F464"/>
    <mergeCell ref="C457:C458"/>
    <mergeCell ref="D457:D458"/>
    <mergeCell ref="E457:E458"/>
    <mergeCell ref="F457:F458"/>
    <mergeCell ref="C459:C460"/>
    <mergeCell ref="D459:D460"/>
    <mergeCell ref="E459:E460"/>
    <mergeCell ref="F459:F460"/>
    <mergeCell ref="C477:C478"/>
    <mergeCell ref="D477:D478"/>
    <mergeCell ref="E477:E478"/>
    <mergeCell ref="F477:F478"/>
    <mergeCell ref="C479:C480"/>
    <mergeCell ref="D479:D480"/>
    <mergeCell ref="E479:E480"/>
    <mergeCell ref="F479:F480"/>
    <mergeCell ref="C473:C474"/>
    <mergeCell ref="D473:D474"/>
    <mergeCell ref="E473:E474"/>
    <mergeCell ref="F473:F474"/>
    <mergeCell ref="C475:C476"/>
    <mergeCell ref="D475:D476"/>
    <mergeCell ref="E475:E476"/>
    <mergeCell ref="F475:F476"/>
    <mergeCell ref="C469:C470"/>
    <mergeCell ref="D469:D470"/>
    <mergeCell ref="E469:E470"/>
    <mergeCell ref="F469:F470"/>
    <mergeCell ref="C471:C472"/>
    <mergeCell ref="D471:D472"/>
    <mergeCell ref="E471:E472"/>
    <mergeCell ref="F471:F472"/>
    <mergeCell ref="C489:C490"/>
    <mergeCell ref="D489:D490"/>
    <mergeCell ref="E489:E490"/>
    <mergeCell ref="F489:F490"/>
    <mergeCell ref="C491:C492"/>
    <mergeCell ref="D491:D492"/>
    <mergeCell ref="E491:E492"/>
    <mergeCell ref="F491:F492"/>
    <mergeCell ref="C485:C486"/>
    <mergeCell ref="D485:D486"/>
    <mergeCell ref="E485:E486"/>
    <mergeCell ref="F485:F486"/>
    <mergeCell ref="C487:C488"/>
    <mergeCell ref="D487:D488"/>
    <mergeCell ref="E487:E488"/>
    <mergeCell ref="F487:F488"/>
    <mergeCell ref="C481:C482"/>
    <mergeCell ref="D481:D482"/>
    <mergeCell ref="E481:E482"/>
    <mergeCell ref="F481:F482"/>
    <mergeCell ref="C483:C484"/>
    <mergeCell ref="D483:D484"/>
    <mergeCell ref="E483:E484"/>
    <mergeCell ref="F483:F484"/>
    <mergeCell ref="C501:C502"/>
    <mergeCell ref="D501:D502"/>
    <mergeCell ref="E501:E502"/>
    <mergeCell ref="F501:F502"/>
    <mergeCell ref="C503:C504"/>
    <mergeCell ref="D503:D504"/>
    <mergeCell ref="E503:E504"/>
    <mergeCell ref="F503:F504"/>
    <mergeCell ref="C497:C498"/>
    <mergeCell ref="D497:D498"/>
    <mergeCell ref="E497:E498"/>
    <mergeCell ref="F497:F498"/>
    <mergeCell ref="C499:C500"/>
    <mergeCell ref="D499:D500"/>
    <mergeCell ref="E499:E500"/>
    <mergeCell ref="F499:F500"/>
    <mergeCell ref="C493:C494"/>
    <mergeCell ref="D493:D494"/>
    <mergeCell ref="E493:E494"/>
    <mergeCell ref="F493:F494"/>
    <mergeCell ref="C495:C496"/>
    <mergeCell ref="D495:D496"/>
    <mergeCell ref="E495:E496"/>
    <mergeCell ref="F495:F496"/>
    <mergeCell ref="C513:C514"/>
    <mergeCell ref="D513:D514"/>
    <mergeCell ref="E513:E514"/>
    <mergeCell ref="F513:F514"/>
    <mergeCell ref="C515:C516"/>
    <mergeCell ref="D515:D516"/>
    <mergeCell ref="E515:E516"/>
    <mergeCell ref="F515:F516"/>
    <mergeCell ref="C509:C510"/>
    <mergeCell ref="D509:D510"/>
    <mergeCell ref="E509:E510"/>
    <mergeCell ref="F509:F510"/>
    <mergeCell ref="C511:C512"/>
    <mergeCell ref="D511:D512"/>
    <mergeCell ref="E511:E512"/>
    <mergeCell ref="F511:F512"/>
    <mergeCell ref="C505:C506"/>
    <mergeCell ref="D505:D506"/>
    <mergeCell ref="E505:E506"/>
    <mergeCell ref="F505:F506"/>
    <mergeCell ref="C507:C508"/>
    <mergeCell ref="D507:D508"/>
    <mergeCell ref="E507:E508"/>
    <mergeCell ref="F507:F508"/>
    <mergeCell ref="P525:P526"/>
    <mergeCell ref="Q525:Q526"/>
    <mergeCell ref="A525:F526"/>
    <mergeCell ref="G525:G526"/>
    <mergeCell ref="H525:H526"/>
    <mergeCell ref="I525:I526"/>
    <mergeCell ref="J525:J526"/>
    <mergeCell ref="K525:K526"/>
    <mergeCell ref="C521:C522"/>
    <mergeCell ref="D521:D522"/>
    <mergeCell ref="E521:E522"/>
    <mergeCell ref="F521:F522"/>
    <mergeCell ref="C523:C524"/>
    <mergeCell ref="D523:D524"/>
    <mergeCell ref="E523:E524"/>
    <mergeCell ref="F523:F524"/>
    <mergeCell ref="C517:C518"/>
    <mergeCell ref="D517:D518"/>
    <mergeCell ref="E517:E518"/>
    <mergeCell ref="F517:F518"/>
    <mergeCell ref="C519:C520"/>
    <mergeCell ref="D519:D520"/>
    <mergeCell ref="E519:E520"/>
    <mergeCell ref="F519:F520"/>
    <mergeCell ref="AJ525:AJ526"/>
    <mergeCell ref="AK525:AK526"/>
    <mergeCell ref="AL525:AL526"/>
    <mergeCell ref="B527:B530"/>
    <mergeCell ref="C527:C528"/>
    <mergeCell ref="D527:D528"/>
    <mergeCell ref="E527:E528"/>
    <mergeCell ref="F527:F528"/>
    <mergeCell ref="C529:C530"/>
    <mergeCell ref="D529:D530"/>
    <mergeCell ref="AD525:AD526"/>
    <mergeCell ref="AE525:AE526"/>
    <mergeCell ref="AF525:AF526"/>
    <mergeCell ref="AG525:AG526"/>
    <mergeCell ref="AH525:AH526"/>
    <mergeCell ref="AI525:AI526"/>
    <mergeCell ref="X525:X526"/>
    <mergeCell ref="Y525:Y526"/>
    <mergeCell ref="Z525:Z526"/>
    <mergeCell ref="AA525:AA526"/>
    <mergeCell ref="AB525:AB526"/>
    <mergeCell ref="AC525:AC526"/>
    <mergeCell ref="R525:R526"/>
    <mergeCell ref="S525:S526"/>
    <mergeCell ref="T525:T526"/>
    <mergeCell ref="U525:U526"/>
    <mergeCell ref="V525:V526"/>
    <mergeCell ref="W525:W526"/>
    <mergeCell ref="L525:L526"/>
    <mergeCell ref="M525:M526"/>
    <mergeCell ref="N525:N526"/>
    <mergeCell ref="O525:O526"/>
    <mergeCell ref="P535:P536"/>
    <mergeCell ref="Q535:Q536"/>
    <mergeCell ref="R535:R536"/>
    <mergeCell ref="S535:S536"/>
    <mergeCell ref="T535:T536"/>
    <mergeCell ref="U535:U536"/>
    <mergeCell ref="J535:J536"/>
    <mergeCell ref="K535:K536"/>
    <mergeCell ref="L535:L536"/>
    <mergeCell ref="M535:M536"/>
    <mergeCell ref="N535:N536"/>
    <mergeCell ref="O535:O536"/>
    <mergeCell ref="E529:E530"/>
    <mergeCell ref="F529:F530"/>
    <mergeCell ref="A535:F536"/>
    <mergeCell ref="G535:G536"/>
    <mergeCell ref="H535:H536"/>
    <mergeCell ref="I535:I536"/>
    <mergeCell ref="B531:B534"/>
    <mergeCell ref="C531:C532"/>
    <mergeCell ref="D531:D532"/>
    <mergeCell ref="E531:E532"/>
    <mergeCell ref="F531:F532"/>
    <mergeCell ref="C533:C534"/>
    <mergeCell ref="D533:D534"/>
    <mergeCell ref="E533:E534"/>
    <mergeCell ref="F533:F534"/>
    <mergeCell ref="AH535:AH536"/>
    <mergeCell ref="AI535:AI536"/>
    <mergeCell ref="AJ535:AJ536"/>
    <mergeCell ref="AK535:AK536"/>
    <mergeCell ref="AL535:AL536"/>
    <mergeCell ref="AB535:AB536"/>
    <mergeCell ref="AC535:AC536"/>
    <mergeCell ref="AD535:AD536"/>
    <mergeCell ref="AE535:AE536"/>
    <mergeCell ref="AF535:AF536"/>
    <mergeCell ref="AG535:AG536"/>
    <mergeCell ref="V535:V536"/>
    <mergeCell ref="W535:W536"/>
    <mergeCell ref="X535:X536"/>
    <mergeCell ref="Y535:Y536"/>
    <mergeCell ref="Z535:Z536"/>
    <mergeCell ref="AA535:AA536"/>
  </mergeCells>
  <phoneticPr fontId="2" type="noConversion"/>
  <conditionalFormatting sqref="C527:F527 C529:F529">
    <cfRule type="cellIs" dxfId="11" priority="4" operator="lessThan">
      <formula>-1</formula>
    </cfRule>
  </conditionalFormatting>
  <conditionalFormatting sqref="C531:F531">
    <cfRule type="cellIs" dxfId="10" priority="1" operator="lessThan">
      <formula>-1</formula>
    </cfRule>
  </conditionalFormatting>
  <conditionalFormatting sqref="C533:F533">
    <cfRule type="cellIs" dxfId="9" priority="3" operator="lessThan">
      <formula>-1</formula>
    </cfRule>
  </conditionalFormatting>
  <conditionalFormatting sqref="G2:AL2">
    <cfRule type="expression" dxfId="8" priority="5">
      <formula>WEEKDAY(DATE(LEFT($B$1, 4), MID($B$1, 6, 2), G2), 2) = 7</formula>
    </cfRule>
    <cfRule type="expression" dxfId="7" priority="6">
      <formula>WEEKDAY(DATE(LEFT($B$1, 4), MID($B$1, 6, 2), G2), 2) = 6</formula>
    </cfRule>
  </conditionalFormatting>
  <printOptions horizontalCentered="1" verticalCentered="1"/>
  <pageMargins left="0.23622047244094491" right="0.23622047244094491" top="0.74803149606299213" bottom="0.74803149606299213" header="0.31496062992125984" footer="0.31496062992125984"/>
  <pageSetup paperSize="8" scale="22" orientation="portrait" r:id="rId1"/>
  <colBreaks count="1" manualBreakCount="1">
    <brk id="38" max="259" man="1"/>
  </colBreaks>
  <legacyDrawing r:id="rId2"/>
</worksheet>
</file>

<file path=xl/worksheets/sheet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7B12C80-C472-4B91-9A23-3DE91AD200C3}">
  <sheetPr codeName="Sheet9">
    <tabColor rgb="FFFFC000"/>
    <pageSetUpPr fitToPage="1"/>
  </sheetPr>
  <dimension ref="A1:DB135"/>
  <sheetViews>
    <sheetView zoomScale="55" zoomScaleNormal="55" workbookViewId="0">
      <pane xSplit="5" ySplit="2" topLeftCell="W25" activePane="bottomRight" state="frozen"/>
      <selection activeCell="O2" sqref="O2"/>
      <selection pane="topRight" activeCell="O2" sqref="O2"/>
      <selection pane="bottomLeft" activeCell="O2" sqref="O2"/>
      <selection pane="bottomRight" activeCell="O2" sqref="O2"/>
    </sheetView>
  </sheetViews>
  <sheetFormatPr defaultRowHeight="16.5"/>
  <cols>
    <col min="1" max="1" width="18.375" style="70" bestFit="1" customWidth="1"/>
    <col min="2" max="2" width="11.375" style="77" customWidth="1"/>
    <col min="3" max="3" width="20.5" style="78" bestFit="1" customWidth="1"/>
    <col min="4" max="4" width="43.875" style="77" customWidth="1"/>
    <col min="5" max="5" width="13.25" style="77" bestFit="1" customWidth="1"/>
    <col min="6" max="6" width="13.125" style="77" customWidth="1"/>
    <col min="7" max="7" width="18.875" style="79" bestFit="1" customWidth="1"/>
    <col min="8" max="8" width="12.625" style="79" customWidth="1"/>
    <col min="9" max="13" width="18.875" style="79" bestFit="1" customWidth="1"/>
    <col min="14" max="14" width="22" style="79" bestFit="1" customWidth="1"/>
    <col min="15" max="15" width="12.625" style="79" customWidth="1"/>
    <col min="16" max="19" width="18.875" style="79" bestFit="1" customWidth="1"/>
    <col min="20" max="21" width="22" style="79" bestFit="1" customWidth="1"/>
    <col min="22" max="22" width="12.625" style="79" customWidth="1"/>
    <col min="23" max="27" width="22" style="79" bestFit="1" customWidth="1"/>
    <col min="28" max="28" width="20.125" style="79" bestFit="1" customWidth="1"/>
    <col min="29" max="29" width="12.625" style="79" customWidth="1"/>
    <col min="30" max="34" width="22" style="79" bestFit="1" customWidth="1"/>
    <col min="35" max="37" width="12.625" style="79" customWidth="1"/>
    <col min="38" max="38" width="20.5" style="79" bestFit="1" customWidth="1"/>
    <col min="39" max="106" width="9" style="31"/>
    <col min="107" max="16384" width="9" style="30"/>
  </cols>
  <sheetData>
    <row r="1" spans="1:106" ht="19.5" thickBot="1">
      <c r="A1" s="117"/>
      <c r="B1" s="785" t="s">
        <v>707</v>
      </c>
      <c r="C1" s="786"/>
      <c r="D1" s="786"/>
      <c r="E1" s="786"/>
      <c r="F1" s="118">
        <v>3</v>
      </c>
      <c r="G1" s="119">
        <v>4</v>
      </c>
      <c r="H1" s="119">
        <v>5</v>
      </c>
      <c r="I1" s="119">
        <v>6</v>
      </c>
      <c r="J1" s="119">
        <v>7</v>
      </c>
      <c r="K1" s="119">
        <v>8</v>
      </c>
      <c r="L1" s="119">
        <v>9</v>
      </c>
      <c r="M1" s="119">
        <v>10</v>
      </c>
      <c r="N1" s="119">
        <v>11</v>
      </c>
      <c r="O1" s="119">
        <v>12</v>
      </c>
      <c r="P1" s="119">
        <v>13</v>
      </c>
      <c r="Q1" s="119">
        <v>14</v>
      </c>
      <c r="R1" s="119">
        <v>15</v>
      </c>
      <c r="S1" s="119">
        <v>16</v>
      </c>
      <c r="T1" s="119">
        <v>17</v>
      </c>
      <c r="U1" s="119">
        <v>18</v>
      </c>
      <c r="V1" s="119">
        <v>19</v>
      </c>
      <c r="W1" s="119">
        <v>20</v>
      </c>
      <c r="X1" s="119">
        <v>21</v>
      </c>
      <c r="Y1" s="119">
        <v>22</v>
      </c>
      <c r="Z1" s="119">
        <v>23</v>
      </c>
      <c r="AA1" s="119">
        <v>24</v>
      </c>
      <c r="AB1" s="119">
        <v>25</v>
      </c>
      <c r="AC1" s="119">
        <v>26</v>
      </c>
      <c r="AD1" s="119">
        <v>27</v>
      </c>
      <c r="AE1" s="119">
        <v>28</v>
      </c>
      <c r="AF1" s="119">
        <v>29</v>
      </c>
      <c r="AG1" s="119">
        <v>30</v>
      </c>
      <c r="AH1" s="119">
        <v>31</v>
      </c>
      <c r="AI1" s="119">
        <v>32</v>
      </c>
      <c r="AJ1" s="119">
        <v>33</v>
      </c>
      <c r="AK1" s="119">
        <v>34</v>
      </c>
      <c r="AL1" s="119"/>
    </row>
    <row r="2" spans="1:106" s="60" customFormat="1" ht="33" customHeight="1">
      <c r="A2" s="117"/>
      <c r="B2" s="120" t="s">
        <v>628</v>
      </c>
      <c r="C2" s="121" t="s">
        <v>629</v>
      </c>
      <c r="D2" s="120" t="s">
        <v>630</v>
      </c>
      <c r="E2" s="120" t="s">
        <v>631</v>
      </c>
      <c r="F2" s="120" t="s">
        <v>416</v>
      </c>
      <c r="G2" s="120" t="s">
        <v>178</v>
      </c>
      <c r="H2" s="120" t="s">
        <v>179</v>
      </c>
      <c r="I2" s="120" t="s">
        <v>180</v>
      </c>
      <c r="J2" s="120" t="s">
        <v>181</v>
      </c>
      <c r="K2" s="120" t="s">
        <v>182</v>
      </c>
      <c r="L2" s="120" t="s">
        <v>183</v>
      </c>
      <c r="M2" s="120" t="s">
        <v>184</v>
      </c>
      <c r="N2" s="120" t="s">
        <v>185</v>
      </c>
      <c r="O2" s="120" t="s">
        <v>186</v>
      </c>
      <c r="P2" s="120" t="s">
        <v>187</v>
      </c>
      <c r="Q2" s="120" t="s">
        <v>188</v>
      </c>
      <c r="R2" s="120" t="s">
        <v>189</v>
      </c>
      <c r="S2" s="120" t="s">
        <v>190</v>
      </c>
      <c r="T2" s="120" t="s">
        <v>191</v>
      </c>
      <c r="U2" s="120" t="s">
        <v>192</v>
      </c>
      <c r="V2" s="120" t="s">
        <v>193</v>
      </c>
      <c r="W2" s="120" t="s">
        <v>194</v>
      </c>
      <c r="X2" s="120" t="s">
        <v>195</v>
      </c>
      <c r="Y2" s="120" t="s">
        <v>196</v>
      </c>
      <c r="Z2" s="120" t="s">
        <v>197</v>
      </c>
      <c r="AA2" s="120" t="s">
        <v>198</v>
      </c>
      <c r="AB2" s="120" t="s">
        <v>199</v>
      </c>
      <c r="AC2" s="120" t="s">
        <v>200</v>
      </c>
      <c r="AD2" s="120" t="s">
        <v>201</v>
      </c>
      <c r="AE2" s="120" t="s">
        <v>202</v>
      </c>
      <c r="AF2" s="120" t="s">
        <v>203</v>
      </c>
      <c r="AG2" s="120" t="s">
        <v>204</v>
      </c>
      <c r="AH2" s="120" t="s">
        <v>205</v>
      </c>
      <c r="AI2" s="120" t="s">
        <v>206</v>
      </c>
      <c r="AJ2" s="120" t="s">
        <v>207</v>
      </c>
      <c r="AK2" s="120" t="s">
        <v>208</v>
      </c>
      <c r="AL2" s="120" t="s">
        <v>505</v>
      </c>
      <c r="AM2" s="61"/>
      <c r="AN2" s="61"/>
      <c r="AO2" s="61"/>
      <c r="AP2" s="61"/>
      <c r="AQ2" s="61"/>
      <c r="AR2" s="61"/>
      <c r="AS2" s="61"/>
      <c r="AT2" s="61"/>
      <c r="AU2" s="61"/>
      <c r="AV2" s="61"/>
      <c r="AW2" s="61"/>
      <c r="AX2" s="61"/>
      <c r="AY2" s="61"/>
      <c r="AZ2" s="61"/>
      <c r="BA2" s="61"/>
      <c r="BB2" s="61"/>
      <c r="BC2" s="61"/>
      <c r="BD2" s="61"/>
      <c r="BE2" s="61"/>
      <c r="BF2" s="61"/>
      <c r="BG2" s="61"/>
      <c r="BH2" s="61"/>
      <c r="BI2" s="61"/>
      <c r="BJ2" s="61"/>
      <c r="BK2" s="61"/>
      <c r="BL2" s="61"/>
      <c r="BM2" s="61"/>
      <c r="BN2" s="61"/>
      <c r="BO2" s="61"/>
      <c r="BP2" s="61"/>
      <c r="BQ2" s="61"/>
      <c r="BR2" s="61"/>
      <c r="BS2" s="61"/>
      <c r="BT2" s="61"/>
      <c r="BU2" s="61"/>
      <c r="BV2" s="61"/>
      <c r="BW2" s="61"/>
      <c r="BX2" s="61"/>
      <c r="BY2" s="61"/>
      <c r="BZ2" s="61"/>
      <c r="CA2" s="61"/>
      <c r="CB2" s="61"/>
      <c r="CC2" s="61"/>
      <c r="CD2" s="61"/>
      <c r="CE2" s="61"/>
      <c r="CF2" s="61"/>
      <c r="CG2" s="61"/>
      <c r="CH2" s="61"/>
      <c r="CI2" s="61"/>
      <c r="CJ2" s="61"/>
      <c r="CK2" s="61"/>
      <c r="CL2" s="61"/>
      <c r="CM2" s="61"/>
      <c r="CN2" s="61"/>
      <c r="CO2" s="61"/>
      <c r="CP2" s="61"/>
      <c r="CQ2" s="61"/>
      <c r="CR2" s="61"/>
      <c r="CS2" s="61"/>
      <c r="CT2" s="61"/>
      <c r="CU2" s="61"/>
      <c r="CV2" s="61"/>
      <c r="CW2" s="61"/>
      <c r="CX2" s="61"/>
      <c r="CY2" s="61"/>
      <c r="CZ2" s="61"/>
      <c r="DA2" s="61"/>
      <c r="DB2" s="61"/>
    </row>
    <row r="3" spans="1:106" s="58" customFormat="1" ht="16.5" customHeight="1">
      <c r="A3" s="117" t="s">
        <v>436</v>
      </c>
      <c r="B3" s="787" t="s">
        <v>51</v>
      </c>
      <c r="C3" s="781" t="s">
        <v>447</v>
      </c>
      <c r="D3" s="783" t="s">
        <v>470</v>
      </c>
      <c r="E3" s="783" t="s">
        <v>500</v>
      </c>
      <c r="F3" s="783">
        <f>VLOOKUP(C3,'[72]납품수량(영업)'!$C$3:$F$260,4,FALSE)</f>
        <v>7997</v>
      </c>
      <c r="G3" s="122">
        <f>VLOOKUP($C$3,[74]납품수량!$B$3:$AI$51,G1,0)</f>
        <v>0</v>
      </c>
      <c r="H3" s="122">
        <f>VLOOKUP($C$3,[74]납품수량!$B$3:$AI$51,H1,0)</f>
        <v>324</v>
      </c>
      <c r="I3" s="122">
        <f>VLOOKUP($C$3,[74]납품수량!$B$3:$AI$51,I1,0)</f>
        <v>0</v>
      </c>
      <c r="J3" s="122">
        <f>VLOOKUP($C$3,[74]납품수량!$B$3:$AI$51,J1,0)</f>
        <v>0</v>
      </c>
      <c r="K3" s="122">
        <f>VLOOKUP($C$3,[74]납품수량!$B$3:$AI$51,K1,0)</f>
        <v>0</v>
      </c>
      <c r="L3" s="122">
        <f>VLOOKUP($C$3,[74]납품수량!$B$3:$AI$51,L1,0)</f>
        <v>0</v>
      </c>
      <c r="M3" s="122">
        <f>VLOOKUP($C$3,[74]납품수량!$B$3:$AI$51,M1,0)</f>
        <v>324</v>
      </c>
      <c r="N3" s="122">
        <f>VLOOKUP($C$3,[74]납품수량!$B$3:$AI$51,N1,0)</f>
        <v>378</v>
      </c>
      <c r="O3" s="122">
        <f>VLOOKUP($C$3,[74]납품수량!$B$3:$AI$51,O1,0)</f>
        <v>378</v>
      </c>
      <c r="P3" s="122">
        <f>VLOOKUP($C$3,[74]납품수량!$B$3:$AI$51,P1,0)</f>
        <v>0</v>
      </c>
      <c r="Q3" s="122">
        <f>VLOOKUP($C$3,[74]납품수량!$B$3:$AI$51,Q1,0)</f>
        <v>0</v>
      </c>
      <c r="R3" s="122">
        <f>VLOOKUP($C$3,[74]납품수량!$B$3:$AI$51,R1,0)</f>
        <v>540</v>
      </c>
      <c r="S3" s="122">
        <f>VLOOKUP($C$3,[74]납품수량!$B$3:$AI$51,S1,0)</f>
        <v>432</v>
      </c>
      <c r="T3" s="122">
        <f>VLOOKUP($C$3,[74]납품수량!$B$3:$AI$51,T1,0)</f>
        <v>432</v>
      </c>
      <c r="U3" s="122">
        <f>VLOOKUP($C$3,[74]납품수량!$B$3:$AI$51,U1,0)</f>
        <v>432</v>
      </c>
      <c r="V3" s="122">
        <f>VLOOKUP($C$3,[74]납품수량!$B$3:$AI$51,V1,0)</f>
        <v>540</v>
      </c>
      <c r="W3" s="122">
        <f>VLOOKUP($C$3,[74]납품수량!$B$3:$AI$51,W1,0)</f>
        <v>0</v>
      </c>
      <c r="X3" s="122">
        <f>VLOOKUP($C$3,[74]납품수량!$B$3:$AI$51,X1,0)</f>
        <v>0</v>
      </c>
      <c r="Y3" s="122">
        <f>VLOOKUP($C$3,[74]납품수량!$B$3:$AI$51,Y1,0)</f>
        <v>594</v>
      </c>
      <c r="Z3" s="122">
        <f>VLOOKUP($C$3,[74]납품수량!$B$3:$AI$51,Z1,0)</f>
        <v>486</v>
      </c>
      <c r="AA3" s="122">
        <f>VLOOKUP($C$3,[74]납품수량!$B$3:$AI$51,AA1,0)</f>
        <v>540</v>
      </c>
      <c r="AB3" s="122">
        <f>VLOOKUP($C$3,[74]납품수량!$B$3:$AI$51,AB1,0)</f>
        <v>540</v>
      </c>
      <c r="AC3" s="122">
        <f>VLOOKUP($C$3,[74]납품수량!$B$3:$AI$51,AC1,0)</f>
        <v>594</v>
      </c>
      <c r="AD3" s="122">
        <f>VLOOKUP($C$3,[74]납품수량!$B$3:$AI$51,AD1,0)</f>
        <v>0</v>
      </c>
      <c r="AE3" s="122">
        <f>VLOOKUP($C$3,[74]납품수량!$B$3:$AI$51,AE1,0)</f>
        <v>0</v>
      </c>
      <c r="AF3" s="122">
        <f>VLOOKUP($C$3,[74]납품수량!$B$3:$AI$51,AF1,0)</f>
        <v>378</v>
      </c>
      <c r="AG3" s="122">
        <f>VLOOKUP($C$3,[74]납품수량!$B$3:$AI$51,AG1,0)</f>
        <v>486</v>
      </c>
      <c r="AH3" s="122">
        <f>VLOOKUP($C$3,[74]납품수량!$B$3:$AI$51,AH1,0)</f>
        <v>540</v>
      </c>
      <c r="AI3" s="122">
        <f>VLOOKUP($C$3,[74]납품수량!$B$3:$AI$51,AI1,0)</f>
        <v>540</v>
      </c>
      <c r="AJ3" s="122">
        <f>VLOOKUP($C$3,[74]납품수량!$B$3:$AI$51,AJ1,0)</f>
        <v>0</v>
      </c>
      <c r="AK3" s="122">
        <f>VLOOKUP($C$3,[74]납품수량!$B$3:$AI$51,AK1,0)</f>
        <v>0</v>
      </c>
      <c r="AL3" s="122">
        <f>SUM(G3:AK3)</f>
        <v>8478</v>
      </c>
      <c r="AM3" s="61"/>
      <c r="AN3" s="61"/>
      <c r="AO3" s="61"/>
      <c r="AP3" s="61"/>
      <c r="AQ3" s="61"/>
      <c r="AR3" s="61"/>
      <c r="AS3" s="61"/>
      <c r="AT3" s="61"/>
      <c r="AU3" s="61"/>
      <c r="AV3" s="61"/>
      <c r="AW3" s="61"/>
      <c r="AX3" s="61"/>
      <c r="AY3" s="61"/>
      <c r="AZ3" s="61"/>
      <c r="BA3" s="61"/>
      <c r="BB3" s="61"/>
      <c r="BC3" s="61"/>
      <c r="BD3" s="61"/>
      <c r="BE3" s="61"/>
      <c r="BF3" s="61"/>
      <c r="BG3" s="61"/>
      <c r="BH3" s="61"/>
      <c r="BI3" s="61"/>
      <c r="BJ3" s="61"/>
      <c r="BK3" s="61"/>
      <c r="BL3" s="61"/>
      <c r="BM3" s="61"/>
      <c r="BN3" s="61"/>
      <c r="BO3" s="61"/>
      <c r="BP3" s="61"/>
      <c r="BQ3" s="61"/>
      <c r="BR3" s="61"/>
      <c r="BS3" s="61"/>
      <c r="BT3" s="61"/>
      <c r="BU3" s="61"/>
      <c r="BV3" s="61"/>
      <c r="BW3" s="61"/>
      <c r="BX3" s="61"/>
      <c r="BY3" s="61"/>
      <c r="BZ3" s="61"/>
      <c r="CA3" s="61"/>
      <c r="CB3" s="61"/>
      <c r="CC3" s="61"/>
      <c r="CD3" s="61"/>
      <c r="CE3" s="61"/>
      <c r="CF3" s="61"/>
      <c r="CG3" s="61"/>
      <c r="CH3" s="61"/>
      <c r="CI3" s="61"/>
      <c r="CJ3" s="61"/>
      <c r="CK3" s="61"/>
      <c r="CL3" s="61"/>
      <c r="CM3" s="61"/>
      <c r="CN3" s="61"/>
      <c r="CO3" s="61"/>
      <c r="CP3" s="61"/>
      <c r="CQ3" s="61"/>
      <c r="CR3" s="61"/>
      <c r="CS3" s="61"/>
      <c r="CT3" s="61"/>
      <c r="CU3" s="61"/>
      <c r="CV3" s="61"/>
      <c r="CW3" s="61"/>
      <c r="CX3" s="61"/>
      <c r="CY3" s="61"/>
      <c r="CZ3" s="61"/>
      <c r="DA3" s="61"/>
      <c r="DB3" s="61"/>
    </row>
    <row r="4" spans="1:106" s="58" customFormat="1" ht="16.5" customHeight="1">
      <c r="A4" s="117"/>
      <c r="B4" s="788"/>
      <c r="C4" s="782"/>
      <c r="D4" s="784"/>
      <c r="E4" s="784"/>
      <c r="F4" s="784"/>
      <c r="G4" s="122">
        <f>$F$3*G3</f>
        <v>0</v>
      </c>
      <c r="H4" s="122">
        <f t="shared" ref="H4:AK4" si="0">$F$3*H3</f>
        <v>2591028</v>
      </c>
      <c r="I4" s="122">
        <f t="shared" si="0"/>
        <v>0</v>
      </c>
      <c r="J4" s="122">
        <f t="shared" si="0"/>
        <v>0</v>
      </c>
      <c r="K4" s="122">
        <f t="shared" si="0"/>
        <v>0</v>
      </c>
      <c r="L4" s="122">
        <f t="shared" si="0"/>
        <v>0</v>
      </c>
      <c r="M4" s="122">
        <f t="shared" si="0"/>
        <v>2591028</v>
      </c>
      <c r="N4" s="122">
        <f t="shared" si="0"/>
        <v>3022866</v>
      </c>
      <c r="O4" s="122">
        <f t="shared" si="0"/>
        <v>3022866</v>
      </c>
      <c r="P4" s="122">
        <f t="shared" si="0"/>
        <v>0</v>
      </c>
      <c r="Q4" s="122">
        <f t="shared" si="0"/>
        <v>0</v>
      </c>
      <c r="R4" s="122">
        <f t="shared" si="0"/>
        <v>4318380</v>
      </c>
      <c r="S4" s="122">
        <f t="shared" si="0"/>
        <v>3454704</v>
      </c>
      <c r="T4" s="122">
        <f t="shared" si="0"/>
        <v>3454704</v>
      </c>
      <c r="U4" s="122">
        <f t="shared" si="0"/>
        <v>3454704</v>
      </c>
      <c r="V4" s="122">
        <f t="shared" si="0"/>
        <v>4318380</v>
      </c>
      <c r="W4" s="122">
        <f t="shared" si="0"/>
        <v>0</v>
      </c>
      <c r="X4" s="122">
        <f t="shared" si="0"/>
        <v>0</v>
      </c>
      <c r="Y4" s="122">
        <f t="shared" si="0"/>
        <v>4750218</v>
      </c>
      <c r="Z4" s="122">
        <f t="shared" si="0"/>
        <v>3886542</v>
      </c>
      <c r="AA4" s="122">
        <f t="shared" si="0"/>
        <v>4318380</v>
      </c>
      <c r="AB4" s="122">
        <f t="shared" si="0"/>
        <v>4318380</v>
      </c>
      <c r="AC4" s="122">
        <f t="shared" si="0"/>
        <v>4750218</v>
      </c>
      <c r="AD4" s="122">
        <f t="shared" si="0"/>
        <v>0</v>
      </c>
      <c r="AE4" s="122">
        <f t="shared" si="0"/>
        <v>0</v>
      </c>
      <c r="AF4" s="122">
        <f t="shared" si="0"/>
        <v>3022866</v>
      </c>
      <c r="AG4" s="122">
        <f t="shared" si="0"/>
        <v>3886542</v>
      </c>
      <c r="AH4" s="122">
        <f t="shared" si="0"/>
        <v>4318380</v>
      </c>
      <c r="AI4" s="122">
        <f t="shared" si="0"/>
        <v>4318380</v>
      </c>
      <c r="AJ4" s="122">
        <f t="shared" si="0"/>
        <v>0</v>
      </c>
      <c r="AK4" s="122">
        <f t="shared" si="0"/>
        <v>0</v>
      </c>
      <c r="AL4" s="122">
        <f>F3*AL3</f>
        <v>67798566</v>
      </c>
      <c r="AM4" s="61"/>
      <c r="AN4" s="61"/>
      <c r="AO4" s="61"/>
      <c r="AP4" s="61"/>
      <c r="AQ4" s="61"/>
      <c r="AR4" s="61"/>
      <c r="AS4" s="61"/>
      <c r="AT4" s="61"/>
      <c r="AU4" s="61"/>
      <c r="AV4" s="61"/>
      <c r="AW4" s="61"/>
      <c r="AX4" s="61"/>
      <c r="AY4" s="61"/>
      <c r="AZ4" s="61"/>
      <c r="BA4" s="61"/>
      <c r="BB4" s="61"/>
      <c r="BC4" s="61"/>
      <c r="BD4" s="61"/>
      <c r="BE4" s="61"/>
      <c r="BF4" s="61"/>
      <c r="BG4" s="61"/>
      <c r="BH4" s="61"/>
      <c r="BI4" s="61"/>
      <c r="BJ4" s="61"/>
      <c r="BK4" s="61"/>
      <c r="BL4" s="61"/>
      <c r="BM4" s="61"/>
      <c r="BN4" s="61"/>
      <c r="BO4" s="61"/>
      <c r="BP4" s="61"/>
      <c r="BQ4" s="61"/>
      <c r="BR4" s="61"/>
      <c r="BS4" s="61"/>
      <c r="BT4" s="61"/>
      <c r="BU4" s="61"/>
      <c r="BV4" s="61"/>
      <c r="BW4" s="61"/>
      <c r="BX4" s="61"/>
      <c r="BY4" s="61"/>
      <c r="BZ4" s="61"/>
      <c r="CA4" s="61"/>
      <c r="CB4" s="61"/>
      <c r="CC4" s="61"/>
      <c r="CD4" s="61"/>
      <c r="CE4" s="61"/>
      <c r="CF4" s="61"/>
      <c r="CG4" s="61"/>
      <c r="CH4" s="61"/>
      <c r="CI4" s="61"/>
      <c r="CJ4" s="61"/>
      <c r="CK4" s="61"/>
      <c r="CL4" s="61"/>
      <c r="CM4" s="61"/>
      <c r="CN4" s="61"/>
      <c r="CO4" s="61"/>
      <c r="CP4" s="61"/>
      <c r="CQ4" s="61"/>
      <c r="CR4" s="61"/>
      <c r="CS4" s="61"/>
      <c r="CT4" s="61"/>
      <c r="CU4" s="61"/>
      <c r="CV4" s="61"/>
      <c r="CW4" s="61"/>
      <c r="CX4" s="61"/>
      <c r="CY4" s="61"/>
      <c r="CZ4" s="61"/>
      <c r="DA4" s="61"/>
      <c r="DB4" s="61"/>
    </row>
    <row r="5" spans="1:106" s="58" customFormat="1" ht="16.5" customHeight="1">
      <c r="A5" s="117" t="s">
        <v>436</v>
      </c>
      <c r="B5" s="788"/>
      <c r="C5" s="781" t="s">
        <v>448</v>
      </c>
      <c r="D5" s="783" t="s">
        <v>471</v>
      </c>
      <c r="E5" s="783" t="s">
        <v>500</v>
      </c>
      <c r="F5" s="783">
        <f>VLOOKUP(C5,'[72]납품수량(영업)'!$C$3:$F$260,4,FALSE)</f>
        <v>8948</v>
      </c>
      <c r="G5" s="122">
        <f>VLOOKUP($C$5,[74]납품수량!$B$3:$AI$51,G1,0)</f>
        <v>0</v>
      </c>
      <c r="H5" s="122">
        <f>VLOOKUP($C$5,[74]납품수량!$B$3:$AI$51,H1,0)</f>
        <v>108</v>
      </c>
      <c r="I5" s="122">
        <f>VLOOKUP($C$5,[74]납품수량!$B$3:$AI$51,I1,0)</f>
        <v>0</v>
      </c>
      <c r="J5" s="122">
        <f>VLOOKUP($C$5,[74]납품수량!$B$3:$AI$51,J1,0)</f>
        <v>0</v>
      </c>
      <c r="K5" s="122">
        <f>VLOOKUP($C$5,[74]납품수량!$B$3:$AI$51,K1,0)</f>
        <v>0</v>
      </c>
      <c r="L5" s="122">
        <f>VLOOKUP($C$5,[74]납품수량!$B$3:$AI$51,L1,0)</f>
        <v>0</v>
      </c>
      <c r="M5" s="122">
        <f>VLOOKUP($C$5,[74]납품수량!$B$3:$AI$51,M1,0)</f>
        <v>108</v>
      </c>
      <c r="N5" s="122">
        <f>VLOOKUP($C$5,[74]납품수량!$B$3:$AI$51,N1,0)</f>
        <v>162</v>
      </c>
      <c r="O5" s="122">
        <f>VLOOKUP($C$5,[74]납품수량!$B$3:$AI$51,O1,0)</f>
        <v>108</v>
      </c>
      <c r="P5" s="122">
        <f>VLOOKUP($C$5,[74]납품수량!$B$3:$AI$51,P1,0)</f>
        <v>0</v>
      </c>
      <c r="Q5" s="122">
        <f>VLOOKUP($C$5,[74]납품수량!$B$3:$AI$51,Q1,0)</f>
        <v>0</v>
      </c>
      <c r="R5" s="122">
        <f>VLOOKUP($C$5,[74]납품수량!$B$3:$AI$51,R1,0)</f>
        <v>108</v>
      </c>
      <c r="S5" s="122">
        <f>VLOOKUP($C$5,[74]납품수량!$B$3:$AI$51,S1,0)</f>
        <v>108</v>
      </c>
      <c r="T5" s="122">
        <f>VLOOKUP($C$5,[74]납품수량!$B$3:$AI$51,T1,0)</f>
        <v>216</v>
      </c>
      <c r="U5" s="122">
        <f>VLOOKUP($C$5,[74]납품수량!$B$3:$AI$51,U1,0)</f>
        <v>0</v>
      </c>
      <c r="V5" s="122">
        <f>VLOOKUP($C$5,[74]납품수량!$B$3:$AI$51,V1,0)</f>
        <v>0</v>
      </c>
      <c r="W5" s="122">
        <f>VLOOKUP($C$5,[74]납품수량!$B$3:$AI$51,W1,0)</f>
        <v>0</v>
      </c>
      <c r="X5" s="122">
        <f>VLOOKUP($C$5,[74]납품수량!$B$3:$AI$51,X1,0)</f>
        <v>0</v>
      </c>
      <c r="Y5" s="122">
        <f>VLOOKUP($C$5,[74]납품수량!$B$3:$AI$51,Y1,0)</f>
        <v>54</v>
      </c>
      <c r="Z5" s="122">
        <f>VLOOKUP($C$5,[74]납품수량!$B$3:$AI$51,Z1,0)</f>
        <v>54</v>
      </c>
      <c r="AA5" s="122">
        <f>VLOOKUP($C$5,[74]납품수량!$B$3:$AI$51,AA1,0)</f>
        <v>108</v>
      </c>
      <c r="AB5" s="122">
        <f>VLOOKUP($C$5,[74]납품수량!$B$3:$AI$51,AB1,0)</f>
        <v>108</v>
      </c>
      <c r="AC5" s="122">
        <f>VLOOKUP($C$5,[74]납품수량!$B$3:$AI$51,AC1,0)</f>
        <v>0</v>
      </c>
      <c r="AD5" s="122">
        <f>VLOOKUP($C$5,[74]납품수량!$B$3:$AI$51,AD1,0)</f>
        <v>0</v>
      </c>
      <c r="AE5" s="122">
        <f>VLOOKUP($C$5,[74]납품수량!$B$3:$AI$51,AE1,0)</f>
        <v>0</v>
      </c>
      <c r="AF5" s="122">
        <f>VLOOKUP($C$5,[74]납품수량!$B$3:$AI$51,AF1,0)</f>
        <v>0</v>
      </c>
      <c r="AG5" s="122">
        <f>VLOOKUP($C$5,[74]납품수량!$B$3:$AI$51,AG1,0)</f>
        <v>108</v>
      </c>
      <c r="AH5" s="122">
        <f>VLOOKUP($C$5,[74]납품수량!$B$3:$AI$51,AH1,0)</f>
        <v>54</v>
      </c>
      <c r="AI5" s="122">
        <f>VLOOKUP($C$5,[74]납품수량!$B$3:$AI$51,AI1,0)</f>
        <v>0</v>
      </c>
      <c r="AJ5" s="122">
        <f>VLOOKUP($C$5,[74]납품수량!$B$3:$AI$51,AJ1,0)</f>
        <v>0</v>
      </c>
      <c r="AK5" s="122">
        <f>VLOOKUP($C$5,[74]납품수량!$B$3:$AI$51,AK1,0)</f>
        <v>0</v>
      </c>
      <c r="AL5" s="122">
        <f>SUM(G5:AK5)</f>
        <v>1404</v>
      </c>
      <c r="AM5" s="61"/>
      <c r="AN5" s="61"/>
      <c r="AO5" s="61"/>
      <c r="AP5" s="61"/>
      <c r="AQ5" s="61"/>
      <c r="AR5" s="61"/>
      <c r="AS5" s="61"/>
      <c r="AT5" s="61"/>
      <c r="AU5" s="61"/>
      <c r="AV5" s="61"/>
      <c r="AW5" s="61"/>
      <c r="AX5" s="61"/>
      <c r="AY5" s="61"/>
      <c r="AZ5" s="61"/>
      <c r="BA5" s="61"/>
      <c r="BB5" s="61"/>
      <c r="BC5" s="61"/>
      <c r="BD5" s="61"/>
      <c r="BE5" s="61"/>
      <c r="BF5" s="61"/>
      <c r="BG5" s="61"/>
      <c r="BH5" s="61"/>
      <c r="BI5" s="61"/>
      <c r="BJ5" s="61"/>
      <c r="BK5" s="61"/>
      <c r="BL5" s="61"/>
      <c r="BM5" s="61"/>
      <c r="BN5" s="61"/>
      <c r="BO5" s="61"/>
      <c r="BP5" s="61"/>
      <c r="BQ5" s="61"/>
      <c r="BR5" s="61"/>
      <c r="BS5" s="61"/>
      <c r="BT5" s="61"/>
      <c r="BU5" s="61"/>
      <c r="BV5" s="61"/>
      <c r="BW5" s="61"/>
      <c r="BX5" s="61"/>
      <c r="BY5" s="61"/>
      <c r="BZ5" s="61"/>
      <c r="CA5" s="61"/>
      <c r="CB5" s="61"/>
      <c r="CC5" s="61"/>
      <c r="CD5" s="61"/>
      <c r="CE5" s="61"/>
      <c r="CF5" s="61"/>
      <c r="CG5" s="61"/>
      <c r="CH5" s="61"/>
      <c r="CI5" s="61"/>
      <c r="CJ5" s="61"/>
      <c r="CK5" s="61"/>
      <c r="CL5" s="61"/>
      <c r="CM5" s="61"/>
      <c r="CN5" s="61"/>
      <c r="CO5" s="61"/>
      <c r="CP5" s="61"/>
      <c r="CQ5" s="61"/>
      <c r="CR5" s="61"/>
      <c r="CS5" s="61"/>
      <c r="CT5" s="61"/>
      <c r="CU5" s="61"/>
      <c r="CV5" s="61"/>
      <c r="CW5" s="61"/>
      <c r="CX5" s="61"/>
      <c r="CY5" s="61"/>
      <c r="CZ5" s="61"/>
      <c r="DA5" s="61"/>
      <c r="DB5" s="61"/>
    </row>
    <row r="6" spans="1:106" s="58" customFormat="1" ht="16.5" customHeight="1">
      <c r="A6" s="117"/>
      <c r="B6" s="788"/>
      <c r="C6" s="782"/>
      <c r="D6" s="784"/>
      <c r="E6" s="784"/>
      <c r="F6" s="784"/>
      <c r="G6" s="122">
        <f>$F$5*G5</f>
        <v>0</v>
      </c>
      <c r="H6" s="122">
        <f t="shared" ref="H6:AK6" si="1">$F$5*H5</f>
        <v>966384</v>
      </c>
      <c r="I6" s="122">
        <f t="shared" si="1"/>
        <v>0</v>
      </c>
      <c r="J6" s="122">
        <f t="shared" si="1"/>
        <v>0</v>
      </c>
      <c r="K6" s="122">
        <f t="shared" si="1"/>
        <v>0</v>
      </c>
      <c r="L6" s="122">
        <f t="shared" si="1"/>
        <v>0</v>
      </c>
      <c r="M6" s="122">
        <f t="shared" si="1"/>
        <v>966384</v>
      </c>
      <c r="N6" s="122">
        <f t="shared" si="1"/>
        <v>1449576</v>
      </c>
      <c r="O6" s="122">
        <f t="shared" si="1"/>
        <v>966384</v>
      </c>
      <c r="P6" s="122">
        <f t="shared" si="1"/>
        <v>0</v>
      </c>
      <c r="Q6" s="122">
        <f t="shared" si="1"/>
        <v>0</v>
      </c>
      <c r="R6" s="122">
        <f t="shared" si="1"/>
        <v>966384</v>
      </c>
      <c r="S6" s="122">
        <f t="shared" si="1"/>
        <v>966384</v>
      </c>
      <c r="T6" s="122">
        <f t="shared" si="1"/>
        <v>1932768</v>
      </c>
      <c r="U6" s="122">
        <f t="shared" si="1"/>
        <v>0</v>
      </c>
      <c r="V6" s="122">
        <f t="shared" si="1"/>
        <v>0</v>
      </c>
      <c r="W6" s="122">
        <f t="shared" si="1"/>
        <v>0</v>
      </c>
      <c r="X6" s="122">
        <f t="shared" si="1"/>
        <v>0</v>
      </c>
      <c r="Y6" s="122">
        <f t="shared" si="1"/>
        <v>483192</v>
      </c>
      <c r="Z6" s="122">
        <f t="shared" si="1"/>
        <v>483192</v>
      </c>
      <c r="AA6" s="122">
        <f t="shared" si="1"/>
        <v>966384</v>
      </c>
      <c r="AB6" s="122">
        <f t="shared" si="1"/>
        <v>966384</v>
      </c>
      <c r="AC6" s="122">
        <f t="shared" si="1"/>
        <v>0</v>
      </c>
      <c r="AD6" s="122">
        <f t="shared" si="1"/>
        <v>0</v>
      </c>
      <c r="AE6" s="122">
        <f t="shared" si="1"/>
        <v>0</v>
      </c>
      <c r="AF6" s="122">
        <f t="shared" si="1"/>
        <v>0</v>
      </c>
      <c r="AG6" s="122">
        <f t="shared" si="1"/>
        <v>966384</v>
      </c>
      <c r="AH6" s="122">
        <f t="shared" si="1"/>
        <v>483192</v>
      </c>
      <c r="AI6" s="122">
        <f t="shared" si="1"/>
        <v>0</v>
      </c>
      <c r="AJ6" s="122">
        <f t="shared" si="1"/>
        <v>0</v>
      </c>
      <c r="AK6" s="122">
        <f t="shared" si="1"/>
        <v>0</v>
      </c>
      <c r="AL6" s="122">
        <f>F5*AL5</f>
        <v>12562992</v>
      </c>
      <c r="AM6" s="61"/>
      <c r="AN6" s="61"/>
      <c r="AO6" s="61"/>
      <c r="AP6" s="61"/>
      <c r="AQ6" s="61"/>
      <c r="AR6" s="61"/>
      <c r="AS6" s="61"/>
      <c r="AT6" s="61"/>
      <c r="AU6" s="61"/>
      <c r="AV6" s="61"/>
      <c r="AW6" s="61"/>
      <c r="AX6" s="61"/>
      <c r="AY6" s="61"/>
      <c r="AZ6" s="61"/>
      <c r="BA6" s="61"/>
      <c r="BB6" s="61"/>
      <c r="BC6" s="61"/>
      <c r="BD6" s="61"/>
      <c r="BE6" s="61"/>
      <c r="BF6" s="61"/>
      <c r="BG6" s="61"/>
      <c r="BH6" s="61"/>
      <c r="BI6" s="61"/>
      <c r="BJ6" s="61"/>
      <c r="BK6" s="61"/>
      <c r="BL6" s="61"/>
      <c r="BM6" s="61"/>
      <c r="BN6" s="61"/>
      <c r="BO6" s="61"/>
      <c r="BP6" s="61"/>
      <c r="BQ6" s="61"/>
      <c r="BR6" s="61"/>
      <c r="BS6" s="61"/>
      <c r="BT6" s="61"/>
      <c r="BU6" s="61"/>
      <c r="BV6" s="61"/>
      <c r="BW6" s="61"/>
      <c r="BX6" s="61"/>
      <c r="BY6" s="61"/>
      <c r="BZ6" s="61"/>
      <c r="CA6" s="61"/>
      <c r="CB6" s="61"/>
      <c r="CC6" s="61"/>
      <c r="CD6" s="61"/>
      <c r="CE6" s="61"/>
      <c r="CF6" s="61"/>
      <c r="CG6" s="61"/>
      <c r="CH6" s="61"/>
      <c r="CI6" s="61"/>
      <c r="CJ6" s="61"/>
      <c r="CK6" s="61"/>
      <c r="CL6" s="61"/>
      <c r="CM6" s="61"/>
      <c r="CN6" s="61"/>
      <c r="CO6" s="61"/>
      <c r="CP6" s="61"/>
      <c r="CQ6" s="61"/>
      <c r="CR6" s="61"/>
      <c r="CS6" s="61"/>
      <c r="CT6" s="61"/>
      <c r="CU6" s="61"/>
      <c r="CV6" s="61"/>
      <c r="CW6" s="61"/>
      <c r="CX6" s="61"/>
      <c r="CY6" s="61"/>
      <c r="CZ6" s="61"/>
      <c r="DA6" s="61"/>
      <c r="DB6" s="61"/>
    </row>
    <row r="7" spans="1:106" s="58" customFormat="1" ht="16.5" customHeight="1">
      <c r="A7" s="117" t="s">
        <v>437</v>
      </c>
      <c r="B7" s="788"/>
      <c r="C7" s="781" t="s">
        <v>513</v>
      </c>
      <c r="D7" s="783" t="s">
        <v>472</v>
      </c>
      <c r="E7" s="783" t="s">
        <v>501</v>
      </c>
      <c r="F7" s="783">
        <f>VLOOKUP(C7,'[72]납품수량(영업)'!$C$3:$F$260,4,FALSE)</f>
        <v>7328</v>
      </c>
      <c r="G7" s="122">
        <f>VLOOKUP($C$7,[74]납품수량!$B$3:$AI$51,G1,0)</f>
        <v>0</v>
      </c>
      <c r="H7" s="122">
        <f>VLOOKUP($C$7,[74]납품수량!$B$3:$AI$51,H1,0)</f>
        <v>108</v>
      </c>
      <c r="I7" s="122">
        <f>VLOOKUP($C$7,[74]납품수량!$B$3:$AI$51,I1,0)</f>
        <v>0</v>
      </c>
      <c r="J7" s="122">
        <f>VLOOKUP($C$7,[74]납품수량!$B$3:$AI$51,J1,0)</f>
        <v>0</v>
      </c>
      <c r="K7" s="122">
        <f>VLOOKUP($C$7,[74]납품수량!$B$3:$AI$51,K1,0)</f>
        <v>0</v>
      </c>
      <c r="L7" s="122">
        <f>VLOOKUP($C$7,[74]납품수량!$B$3:$AI$51,L1,0)</f>
        <v>0</v>
      </c>
      <c r="M7" s="122">
        <f>VLOOKUP($C$7,[74]납품수량!$B$3:$AI$51,M1,0)</f>
        <v>108</v>
      </c>
      <c r="N7" s="122">
        <f>VLOOKUP($C$7,[74]납품수량!$B$3:$AI$51,N1,0)</f>
        <v>108</v>
      </c>
      <c r="O7" s="122">
        <f>VLOOKUP($C$7,[74]납품수량!$B$3:$AI$51,O1,0)</f>
        <v>108</v>
      </c>
      <c r="P7" s="122">
        <f>VLOOKUP($C$7,[74]납품수량!$B$3:$AI$51,P1,0)</f>
        <v>0</v>
      </c>
      <c r="Q7" s="122">
        <f>VLOOKUP($C$7,[74]납품수량!$B$3:$AI$51,Q1,0)</f>
        <v>0</v>
      </c>
      <c r="R7" s="122">
        <f>VLOOKUP($C$7,[74]납품수량!$B$3:$AI$51,R1,0)</f>
        <v>54</v>
      </c>
      <c r="S7" s="122">
        <f>VLOOKUP($C$7,[74]납품수량!$B$3:$AI$51,S1,0)</f>
        <v>108</v>
      </c>
      <c r="T7" s="122">
        <f>VLOOKUP($C$7,[74]납품수량!$B$3:$AI$51,T1,0)</f>
        <v>54</v>
      </c>
      <c r="U7" s="122">
        <f>VLOOKUP($C$7,[74]납품수량!$B$3:$AI$51,U1,0)</f>
        <v>108</v>
      </c>
      <c r="V7" s="122">
        <f>VLOOKUP($C$7,[74]납품수량!$B$3:$AI$51,V1,0)</f>
        <v>216</v>
      </c>
      <c r="W7" s="122">
        <f>VLOOKUP($C$7,[74]납품수량!$B$3:$AI$51,W1,0)</f>
        <v>0</v>
      </c>
      <c r="X7" s="122">
        <f>VLOOKUP($C$7,[74]납품수량!$B$3:$AI$51,X1,0)</f>
        <v>0</v>
      </c>
      <c r="Y7" s="122">
        <f>VLOOKUP($C$7,[74]납품수량!$B$3:$AI$51,Y1,0)</f>
        <v>108</v>
      </c>
      <c r="Z7" s="122">
        <f>VLOOKUP($C$7,[74]납품수량!$B$3:$AI$51,Z1,0)</f>
        <v>162</v>
      </c>
      <c r="AA7" s="122">
        <f>VLOOKUP($C$7,[74]납품수량!$B$3:$AI$51,AA1,0)</f>
        <v>108</v>
      </c>
      <c r="AB7" s="122">
        <f>VLOOKUP($C$7,[74]납품수량!$B$3:$AI$51,AB1,0)</f>
        <v>0</v>
      </c>
      <c r="AC7" s="122">
        <f>VLOOKUP($C$7,[74]납품수량!$B$3:$AI$51,AC1,0)</f>
        <v>108</v>
      </c>
      <c r="AD7" s="122">
        <f>VLOOKUP($C$7,[74]납품수량!$B$3:$AI$51,AD1,0)</f>
        <v>0</v>
      </c>
      <c r="AE7" s="122">
        <f>VLOOKUP($C$7,[74]납품수량!$B$3:$AI$51,AE1,0)</f>
        <v>0</v>
      </c>
      <c r="AF7" s="122">
        <f>VLOOKUP($C$7,[74]납품수량!$B$3:$AI$51,AF1,0)</f>
        <v>162</v>
      </c>
      <c r="AG7" s="122">
        <f>VLOOKUP($C$7,[74]납품수량!$B$3:$AI$51,AG1,0)</f>
        <v>108</v>
      </c>
      <c r="AH7" s="122">
        <f>VLOOKUP($C$7,[74]납품수량!$B$3:$AI$51,AH1,0)</f>
        <v>54</v>
      </c>
      <c r="AI7" s="122">
        <f>VLOOKUP($C$7,[74]납품수량!$B$3:$AI$51,AI1,0)</f>
        <v>108</v>
      </c>
      <c r="AJ7" s="122">
        <f>VLOOKUP($C$7,[74]납품수량!$B$3:$AI$51,AJ1,0)</f>
        <v>0</v>
      </c>
      <c r="AK7" s="122">
        <f>VLOOKUP($C$7,[74]납품수량!$B$3:$AI$51,AK1,0)</f>
        <v>0</v>
      </c>
      <c r="AL7" s="122">
        <f>SUM(G7:AK7)</f>
        <v>1890</v>
      </c>
      <c r="AM7" s="61"/>
      <c r="AN7" s="61"/>
      <c r="AO7" s="61"/>
      <c r="AP7" s="61"/>
      <c r="AQ7" s="61"/>
      <c r="AR7" s="61"/>
      <c r="AS7" s="61"/>
      <c r="AT7" s="61"/>
      <c r="AU7" s="61"/>
      <c r="AV7" s="61"/>
      <c r="AW7" s="61"/>
      <c r="AX7" s="61"/>
      <c r="AY7" s="61"/>
      <c r="AZ7" s="61"/>
      <c r="BA7" s="61"/>
      <c r="BB7" s="61"/>
      <c r="BC7" s="61"/>
      <c r="BD7" s="61"/>
      <c r="BE7" s="61"/>
      <c r="BF7" s="61"/>
      <c r="BG7" s="61"/>
      <c r="BH7" s="61"/>
      <c r="BI7" s="61"/>
      <c r="BJ7" s="61"/>
      <c r="BK7" s="61"/>
      <c r="BL7" s="61"/>
      <c r="BM7" s="61"/>
      <c r="BN7" s="61"/>
      <c r="BO7" s="61"/>
      <c r="BP7" s="61"/>
      <c r="BQ7" s="61"/>
      <c r="BR7" s="61"/>
      <c r="BS7" s="61"/>
      <c r="BT7" s="61"/>
      <c r="BU7" s="61"/>
      <c r="BV7" s="61"/>
      <c r="BW7" s="61"/>
      <c r="BX7" s="61"/>
      <c r="BY7" s="61"/>
      <c r="BZ7" s="61"/>
      <c r="CA7" s="61"/>
      <c r="CB7" s="61"/>
      <c r="CC7" s="61"/>
      <c r="CD7" s="61"/>
      <c r="CE7" s="61"/>
      <c r="CF7" s="61"/>
      <c r="CG7" s="61"/>
      <c r="CH7" s="61"/>
      <c r="CI7" s="61"/>
      <c r="CJ7" s="61"/>
      <c r="CK7" s="61"/>
      <c r="CL7" s="61"/>
      <c r="CM7" s="61"/>
      <c r="CN7" s="61"/>
      <c r="CO7" s="61"/>
      <c r="CP7" s="61"/>
      <c r="CQ7" s="61"/>
      <c r="CR7" s="61"/>
      <c r="CS7" s="61"/>
      <c r="CT7" s="61"/>
      <c r="CU7" s="61"/>
      <c r="CV7" s="61"/>
      <c r="CW7" s="61"/>
      <c r="CX7" s="61"/>
      <c r="CY7" s="61"/>
      <c r="CZ7" s="61"/>
      <c r="DA7" s="61"/>
      <c r="DB7" s="61"/>
    </row>
    <row r="8" spans="1:106" s="58" customFormat="1" ht="16.5" customHeight="1">
      <c r="A8" s="117"/>
      <c r="B8" s="788"/>
      <c r="C8" s="782"/>
      <c r="D8" s="784"/>
      <c r="E8" s="784"/>
      <c r="F8" s="784"/>
      <c r="G8" s="122">
        <f>$F$7*G7</f>
        <v>0</v>
      </c>
      <c r="H8" s="122">
        <f t="shared" ref="H8:AK8" si="2">$F$7*H7</f>
        <v>791424</v>
      </c>
      <c r="I8" s="122">
        <f t="shared" si="2"/>
        <v>0</v>
      </c>
      <c r="J8" s="122">
        <f t="shared" si="2"/>
        <v>0</v>
      </c>
      <c r="K8" s="122">
        <f t="shared" si="2"/>
        <v>0</v>
      </c>
      <c r="L8" s="122">
        <f t="shared" si="2"/>
        <v>0</v>
      </c>
      <c r="M8" s="122">
        <f t="shared" si="2"/>
        <v>791424</v>
      </c>
      <c r="N8" s="122">
        <f t="shared" si="2"/>
        <v>791424</v>
      </c>
      <c r="O8" s="122">
        <f t="shared" si="2"/>
        <v>791424</v>
      </c>
      <c r="P8" s="122">
        <f t="shared" si="2"/>
        <v>0</v>
      </c>
      <c r="Q8" s="122">
        <f t="shared" si="2"/>
        <v>0</v>
      </c>
      <c r="R8" s="122">
        <f t="shared" si="2"/>
        <v>395712</v>
      </c>
      <c r="S8" s="122">
        <f t="shared" si="2"/>
        <v>791424</v>
      </c>
      <c r="T8" s="122">
        <f t="shared" si="2"/>
        <v>395712</v>
      </c>
      <c r="U8" s="122">
        <f t="shared" si="2"/>
        <v>791424</v>
      </c>
      <c r="V8" s="122">
        <f t="shared" si="2"/>
        <v>1582848</v>
      </c>
      <c r="W8" s="122">
        <f t="shared" si="2"/>
        <v>0</v>
      </c>
      <c r="X8" s="122">
        <f t="shared" si="2"/>
        <v>0</v>
      </c>
      <c r="Y8" s="122">
        <f t="shared" si="2"/>
        <v>791424</v>
      </c>
      <c r="Z8" s="122">
        <f t="shared" si="2"/>
        <v>1187136</v>
      </c>
      <c r="AA8" s="122">
        <f t="shared" si="2"/>
        <v>791424</v>
      </c>
      <c r="AB8" s="122">
        <f t="shared" si="2"/>
        <v>0</v>
      </c>
      <c r="AC8" s="122">
        <f t="shared" si="2"/>
        <v>791424</v>
      </c>
      <c r="AD8" s="122">
        <f t="shared" si="2"/>
        <v>0</v>
      </c>
      <c r="AE8" s="122">
        <f t="shared" si="2"/>
        <v>0</v>
      </c>
      <c r="AF8" s="122">
        <f t="shared" si="2"/>
        <v>1187136</v>
      </c>
      <c r="AG8" s="122">
        <f t="shared" si="2"/>
        <v>791424</v>
      </c>
      <c r="AH8" s="122">
        <f t="shared" si="2"/>
        <v>395712</v>
      </c>
      <c r="AI8" s="122">
        <f t="shared" si="2"/>
        <v>791424</v>
      </c>
      <c r="AJ8" s="122">
        <f t="shared" si="2"/>
        <v>0</v>
      </c>
      <c r="AK8" s="122">
        <f t="shared" si="2"/>
        <v>0</v>
      </c>
      <c r="AL8" s="122">
        <f>F7*AL7</f>
        <v>13849920</v>
      </c>
      <c r="AM8" s="61"/>
      <c r="AN8" s="61"/>
      <c r="AO8" s="61"/>
      <c r="AP8" s="61"/>
      <c r="AQ8" s="61"/>
      <c r="AR8" s="61"/>
      <c r="AS8" s="61"/>
      <c r="AT8" s="61"/>
      <c r="AU8" s="61"/>
      <c r="AV8" s="61"/>
      <c r="AW8" s="61"/>
      <c r="AX8" s="61"/>
      <c r="AY8" s="61"/>
      <c r="AZ8" s="61"/>
      <c r="BA8" s="61"/>
      <c r="BB8" s="61"/>
      <c r="BC8" s="61"/>
      <c r="BD8" s="61"/>
      <c r="BE8" s="61"/>
      <c r="BF8" s="61"/>
      <c r="BG8" s="61"/>
      <c r="BH8" s="61"/>
      <c r="BI8" s="61"/>
      <c r="BJ8" s="61"/>
      <c r="BK8" s="61"/>
      <c r="BL8" s="61"/>
      <c r="BM8" s="61"/>
      <c r="BN8" s="61"/>
      <c r="BO8" s="61"/>
      <c r="BP8" s="61"/>
      <c r="BQ8" s="61"/>
      <c r="BR8" s="61"/>
      <c r="BS8" s="61"/>
      <c r="BT8" s="61"/>
      <c r="BU8" s="61"/>
      <c r="BV8" s="61"/>
      <c r="BW8" s="61"/>
      <c r="BX8" s="61"/>
      <c r="BY8" s="61"/>
      <c r="BZ8" s="61"/>
      <c r="CA8" s="61"/>
      <c r="CB8" s="61"/>
      <c r="CC8" s="61"/>
      <c r="CD8" s="61"/>
      <c r="CE8" s="61"/>
      <c r="CF8" s="61"/>
      <c r="CG8" s="61"/>
      <c r="CH8" s="61"/>
      <c r="CI8" s="61"/>
      <c r="CJ8" s="61"/>
      <c r="CK8" s="61"/>
      <c r="CL8" s="61"/>
      <c r="CM8" s="61"/>
      <c r="CN8" s="61"/>
      <c r="CO8" s="61"/>
      <c r="CP8" s="61"/>
      <c r="CQ8" s="61"/>
      <c r="CR8" s="61"/>
      <c r="CS8" s="61"/>
      <c r="CT8" s="61"/>
      <c r="CU8" s="61"/>
      <c r="CV8" s="61"/>
      <c r="CW8" s="61"/>
      <c r="CX8" s="61"/>
      <c r="CY8" s="61"/>
      <c r="CZ8" s="61"/>
      <c r="DA8" s="61"/>
      <c r="DB8" s="61"/>
    </row>
    <row r="9" spans="1:106" s="58" customFormat="1" ht="16.5" customHeight="1">
      <c r="A9" s="117" t="s">
        <v>437</v>
      </c>
      <c r="B9" s="788"/>
      <c r="C9" s="781" t="s">
        <v>514</v>
      </c>
      <c r="D9" s="783" t="s">
        <v>473</v>
      </c>
      <c r="E9" s="783" t="s">
        <v>501</v>
      </c>
      <c r="F9" s="783">
        <f>VLOOKUP(C9,'[72]납품수량(영업)'!$C$3:$F$260,4,FALSE)</f>
        <v>7433</v>
      </c>
      <c r="G9" s="122">
        <f>VLOOKUP($C$9,[74]납품수량!$B$3:$AI$51,G1,0)</f>
        <v>0</v>
      </c>
      <c r="H9" s="122">
        <f>VLOOKUP($C$9,[74]납품수량!$B$3:$AI$51,H1,0)</f>
        <v>0</v>
      </c>
      <c r="I9" s="122">
        <f>VLOOKUP($C$9,[74]납품수량!$B$3:$AI$51,I1,0)</f>
        <v>0</v>
      </c>
      <c r="J9" s="122">
        <f>VLOOKUP($C$9,[74]납품수량!$B$3:$AI$51,J1,0)</f>
        <v>0</v>
      </c>
      <c r="K9" s="122">
        <f>VLOOKUP($C$9,[74]납품수량!$B$3:$AI$51,K1,0)</f>
        <v>0</v>
      </c>
      <c r="L9" s="122">
        <f>VLOOKUP($C$9,[74]납품수량!$B$3:$AI$51,L1,0)</f>
        <v>0</v>
      </c>
      <c r="M9" s="122">
        <f>VLOOKUP($C$9,[74]납품수량!$B$3:$AI$51,M1,0)</f>
        <v>0</v>
      </c>
      <c r="N9" s="122">
        <f>VLOOKUP($C$9,[74]납품수량!$B$3:$AI$51,N1,0)</f>
        <v>0</v>
      </c>
      <c r="O9" s="122">
        <f>VLOOKUP($C$9,[74]납품수량!$B$3:$AI$51,O1,0)</f>
        <v>0</v>
      </c>
      <c r="P9" s="122">
        <f>VLOOKUP($C$9,[74]납품수량!$B$3:$AI$51,P1,0)</f>
        <v>0</v>
      </c>
      <c r="Q9" s="122">
        <f>VLOOKUP($C$9,[74]납품수량!$B$3:$AI$51,Q1,0)</f>
        <v>0</v>
      </c>
      <c r="R9" s="122">
        <f>VLOOKUP($C$9,[74]납품수량!$B$3:$AI$51,R1,0)</f>
        <v>0</v>
      </c>
      <c r="S9" s="122">
        <f>VLOOKUP($C$9,[74]납품수량!$B$3:$AI$51,S1,0)</f>
        <v>0</v>
      </c>
      <c r="T9" s="122">
        <f>VLOOKUP($C$9,[74]납품수량!$B$3:$AI$51,T1,0)</f>
        <v>0</v>
      </c>
      <c r="U9" s="122">
        <f>VLOOKUP($C$9,[74]납품수량!$B$3:$AI$51,U1,0)</f>
        <v>0</v>
      </c>
      <c r="V9" s="122">
        <f>VLOOKUP($C$9,[74]납품수량!$B$3:$AI$51,V1,0)</f>
        <v>0</v>
      </c>
      <c r="W9" s="122">
        <f>VLOOKUP($C$9,[74]납품수량!$B$3:$AI$51,W1,0)</f>
        <v>0</v>
      </c>
      <c r="X9" s="122">
        <f>VLOOKUP($C$9,[74]납품수량!$B$3:$AI$51,X1,0)</f>
        <v>0</v>
      </c>
      <c r="Y9" s="122">
        <f>VLOOKUP($C$9,[74]납품수량!$B$3:$AI$51,Y1,0)</f>
        <v>0</v>
      </c>
      <c r="Z9" s="122">
        <f>VLOOKUP($C$9,[74]납품수량!$B$3:$AI$51,Z1,0)</f>
        <v>0</v>
      </c>
      <c r="AA9" s="122">
        <f>VLOOKUP($C$9,[74]납품수량!$B$3:$AI$51,AA1,0)</f>
        <v>0</v>
      </c>
      <c r="AB9" s="122">
        <f>VLOOKUP($C$9,[74]납품수량!$B$3:$AI$51,AB1,0)</f>
        <v>0</v>
      </c>
      <c r="AC9" s="122">
        <f>VLOOKUP($C$9,[74]납품수량!$B$3:$AI$51,AC1,0)</f>
        <v>0</v>
      </c>
      <c r="AD9" s="122">
        <f>VLOOKUP($C$9,[74]납품수량!$B$3:$AI$51,AD1,0)</f>
        <v>0</v>
      </c>
      <c r="AE9" s="122">
        <f>VLOOKUP($C$9,[74]납품수량!$B$3:$AI$51,AE1,0)</f>
        <v>0</v>
      </c>
      <c r="AF9" s="122">
        <f>VLOOKUP($C$9,[74]납품수량!$B$3:$AI$51,AF1,0)</f>
        <v>0</v>
      </c>
      <c r="AG9" s="122">
        <f>VLOOKUP($C$9,[74]납품수량!$B$3:$AI$51,AG1,0)</f>
        <v>0</v>
      </c>
      <c r="AH9" s="122">
        <f>VLOOKUP($C$9,[74]납품수량!$B$3:$AI$51,AH1,0)</f>
        <v>42</v>
      </c>
      <c r="AI9" s="122">
        <f>VLOOKUP($C$9,[74]납품수량!$B$3:$AI$51,AI1,0)</f>
        <v>0</v>
      </c>
      <c r="AJ9" s="122">
        <f>VLOOKUP($C$9,[74]납품수량!$B$3:$AI$51,AJ1,0)</f>
        <v>0</v>
      </c>
      <c r="AK9" s="122">
        <f>VLOOKUP($C$9,[74]납품수량!$B$3:$AI$51,AK1,0)</f>
        <v>0</v>
      </c>
      <c r="AL9" s="122">
        <f>SUM(G9:AK9)</f>
        <v>42</v>
      </c>
      <c r="AM9" s="61"/>
      <c r="AN9" s="61"/>
      <c r="AO9" s="61"/>
      <c r="AP9" s="61"/>
      <c r="AQ9" s="61"/>
      <c r="AR9" s="61"/>
      <c r="AS9" s="61"/>
      <c r="AT9" s="61"/>
      <c r="AU9" s="61"/>
      <c r="AV9" s="61"/>
      <c r="AW9" s="61"/>
      <c r="AX9" s="61"/>
      <c r="AY9" s="61"/>
      <c r="AZ9" s="61"/>
      <c r="BA9" s="61"/>
      <c r="BB9" s="61"/>
      <c r="BC9" s="61"/>
      <c r="BD9" s="61"/>
      <c r="BE9" s="61"/>
      <c r="BF9" s="61"/>
      <c r="BG9" s="61"/>
      <c r="BH9" s="61"/>
      <c r="BI9" s="61"/>
      <c r="BJ9" s="61"/>
      <c r="BK9" s="61"/>
      <c r="BL9" s="61"/>
      <c r="BM9" s="61"/>
      <c r="BN9" s="61"/>
      <c r="BO9" s="61"/>
      <c r="BP9" s="61"/>
      <c r="BQ9" s="61"/>
      <c r="BR9" s="61"/>
      <c r="BS9" s="61"/>
      <c r="BT9" s="61"/>
      <c r="BU9" s="61"/>
      <c r="BV9" s="61"/>
      <c r="BW9" s="61"/>
      <c r="BX9" s="61"/>
      <c r="BY9" s="61"/>
      <c r="BZ9" s="61"/>
      <c r="CA9" s="61"/>
      <c r="CB9" s="61"/>
      <c r="CC9" s="61"/>
      <c r="CD9" s="61"/>
      <c r="CE9" s="61"/>
      <c r="CF9" s="61"/>
      <c r="CG9" s="61"/>
      <c r="CH9" s="61"/>
      <c r="CI9" s="61"/>
      <c r="CJ9" s="61"/>
      <c r="CK9" s="61"/>
      <c r="CL9" s="61"/>
      <c r="CM9" s="61"/>
      <c r="CN9" s="61"/>
      <c r="CO9" s="61"/>
      <c r="CP9" s="61"/>
      <c r="CQ9" s="61"/>
      <c r="CR9" s="61"/>
      <c r="CS9" s="61"/>
      <c r="CT9" s="61"/>
      <c r="CU9" s="61"/>
      <c r="CV9" s="61"/>
      <c r="CW9" s="61"/>
      <c r="CX9" s="61"/>
      <c r="CY9" s="61"/>
      <c r="CZ9" s="61"/>
      <c r="DA9" s="61"/>
      <c r="DB9" s="61"/>
    </row>
    <row r="10" spans="1:106" s="58" customFormat="1" ht="16.5" customHeight="1">
      <c r="A10" s="117"/>
      <c r="B10" s="788"/>
      <c r="C10" s="782"/>
      <c r="D10" s="784"/>
      <c r="E10" s="784"/>
      <c r="F10" s="784"/>
      <c r="G10" s="122">
        <f>$F$9*G9</f>
        <v>0</v>
      </c>
      <c r="H10" s="122">
        <f t="shared" ref="H10:AK10" si="3">$F$9*H9</f>
        <v>0</v>
      </c>
      <c r="I10" s="122">
        <f t="shared" si="3"/>
        <v>0</v>
      </c>
      <c r="J10" s="122">
        <f t="shared" si="3"/>
        <v>0</v>
      </c>
      <c r="K10" s="122">
        <f t="shared" si="3"/>
        <v>0</v>
      </c>
      <c r="L10" s="122">
        <f t="shared" si="3"/>
        <v>0</v>
      </c>
      <c r="M10" s="122">
        <f t="shared" si="3"/>
        <v>0</v>
      </c>
      <c r="N10" s="122">
        <f t="shared" si="3"/>
        <v>0</v>
      </c>
      <c r="O10" s="122">
        <f t="shared" si="3"/>
        <v>0</v>
      </c>
      <c r="P10" s="122">
        <f t="shared" si="3"/>
        <v>0</v>
      </c>
      <c r="Q10" s="122">
        <f t="shared" si="3"/>
        <v>0</v>
      </c>
      <c r="R10" s="122">
        <f t="shared" si="3"/>
        <v>0</v>
      </c>
      <c r="S10" s="122">
        <f t="shared" si="3"/>
        <v>0</v>
      </c>
      <c r="T10" s="122">
        <f t="shared" si="3"/>
        <v>0</v>
      </c>
      <c r="U10" s="122">
        <f t="shared" si="3"/>
        <v>0</v>
      </c>
      <c r="V10" s="122">
        <f t="shared" si="3"/>
        <v>0</v>
      </c>
      <c r="W10" s="122">
        <f t="shared" si="3"/>
        <v>0</v>
      </c>
      <c r="X10" s="122">
        <f t="shared" si="3"/>
        <v>0</v>
      </c>
      <c r="Y10" s="122">
        <f t="shared" si="3"/>
        <v>0</v>
      </c>
      <c r="Z10" s="122">
        <f t="shared" si="3"/>
        <v>0</v>
      </c>
      <c r="AA10" s="122">
        <f t="shared" si="3"/>
        <v>0</v>
      </c>
      <c r="AB10" s="122">
        <f t="shared" si="3"/>
        <v>0</v>
      </c>
      <c r="AC10" s="122">
        <f t="shared" si="3"/>
        <v>0</v>
      </c>
      <c r="AD10" s="122">
        <f t="shared" si="3"/>
        <v>0</v>
      </c>
      <c r="AE10" s="122">
        <f t="shared" si="3"/>
        <v>0</v>
      </c>
      <c r="AF10" s="122">
        <f t="shared" si="3"/>
        <v>0</v>
      </c>
      <c r="AG10" s="122">
        <f t="shared" si="3"/>
        <v>0</v>
      </c>
      <c r="AH10" s="122">
        <f t="shared" si="3"/>
        <v>312186</v>
      </c>
      <c r="AI10" s="122">
        <f t="shared" si="3"/>
        <v>0</v>
      </c>
      <c r="AJ10" s="122">
        <f t="shared" si="3"/>
        <v>0</v>
      </c>
      <c r="AK10" s="122">
        <f t="shared" si="3"/>
        <v>0</v>
      </c>
      <c r="AL10" s="122">
        <f>F9*AL9</f>
        <v>312186</v>
      </c>
      <c r="AM10" s="61"/>
      <c r="AN10" s="61"/>
      <c r="AO10" s="61"/>
      <c r="AP10" s="61"/>
      <c r="AQ10" s="61"/>
      <c r="AR10" s="61"/>
      <c r="AS10" s="61"/>
      <c r="AT10" s="61"/>
      <c r="AU10" s="61"/>
      <c r="AV10" s="61"/>
      <c r="AW10" s="61"/>
      <c r="AX10" s="61"/>
      <c r="AY10" s="61"/>
      <c r="AZ10" s="61"/>
      <c r="BA10" s="61"/>
      <c r="BB10" s="61"/>
      <c r="BC10" s="61"/>
      <c r="BD10" s="61"/>
      <c r="BE10" s="61"/>
      <c r="BF10" s="61"/>
      <c r="BG10" s="61"/>
      <c r="BH10" s="61"/>
      <c r="BI10" s="61"/>
      <c r="BJ10" s="61"/>
      <c r="BK10" s="61"/>
      <c r="BL10" s="61"/>
      <c r="BM10" s="61"/>
      <c r="BN10" s="61"/>
      <c r="BO10" s="61"/>
      <c r="BP10" s="61"/>
      <c r="BQ10" s="61"/>
      <c r="BR10" s="61"/>
      <c r="BS10" s="61"/>
      <c r="BT10" s="61"/>
      <c r="BU10" s="61"/>
      <c r="BV10" s="61"/>
      <c r="BW10" s="61"/>
      <c r="BX10" s="61"/>
      <c r="BY10" s="61"/>
      <c r="BZ10" s="61"/>
      <c r="CA10" s="61"/>
      <c r="CB10" s="61"/>
      <c r="CC10" s="61"/>
      <c r="CD10" s="61"/>
      <c r="CE10" s="61"/>
      <c r="CF10" s="61"/>
      <c r="CG10" s="61"/>
      <c r="CH10" s="61"/>
      <c r="CI10" s="61"/>
      <c r="CJ10" s="61"/>
      <c r="CK10" s="61"/>
      <c r="CL10" s="61"/>
      <c r="CM10" s="61"/>
      <c r="CN10" s="61"/>
      <c r="CO10" s="61"/>
      <c r="CP10" s="61"/>
      <c r="CQ10" s="61"/>
      <c r="CR10" s="61"/>
      <c r="CS10" s="61"/>
      <c r="CT10" s="61"/>
      <c r="CU10" s="61"/>
      <c r="CV10" s="61"/>
      <c r="CW10" s="61"/>
      <c r="CX10" s="61"/>
      <c r="CY10" s="61"/>
      <c r="CZ10" s="61"/>
      <c r="DA10" s="61"/>
      <c r="DB10" s="61"/>
    </row>
    <row r="11" spans="1:106" s="58" customFormat="1" ht="16.5" customHeight="1">
      <c r="A11" s="117" t="s">
        <v>436</v>
      </c>
      <c r="B11" s="788"/>
      <c r="C11" s="781" t="s">
        <v>449</v>
      </c>
      <c r="D11" s="783" t="s">
        <v>474</v>
      </c>
      <c r="E11" s="783" t="s">
        <v>500</v>
      </c>
      <c r="F11" s="783">
        <f>VLOOKUP(C11,'[72]납품수량(영업)'!$C$3:$F$260,4,FALSE)</f>
        <v>4350</v>
      </c>
      <c r="G11" s="122">
        <f>VLOOKUP($C$11,[74]납품수량!$B$3:$AI$51,G1,0)</f>
        <v>0</v>
      </c>
      <c r="H11" s="122">
        <f>VLOOKUP($C$11,[74]납품수량!$B$3:$AI$51,H1,0)</f>
        <v>480</v>
      </c>
      <c r="I11" s="122">
        <f>VLOOKUP($C$11,[74]납품수량!$B$3:$AI$51,I1,0)</f>
        <v>0</v>
      </c>
      <c r="J11" s="122">
        <f>VLOOKUP($C$11,[74]납품수량!$B$3:$AI$51,J1,0)</f>
        <v>0</v>
      </c>
      <c r="K11" s="122">
        <f>VLOOKUP($C$11,[74]납품수량!$B$3:$AI$51,K1,0)</f>
        <v>0</v>
      </c>
      <c r="L11" s="122">
        <f>VLOOKUP($C$11,[74]납품수량!$B$3:$AI$51,L1,0)</f>
        <v>0</v>
      </c>
      <c r="M11" s="122">
        <f>VLOOKUP($C$11,[74]납품수량!$B$3:$AI$51,M1,0)</f>
        <v>480</v>
      </c>
      <c r="N11" s="122">
        <f>VLOOKUP($C$11,[74]납품수량!$B$3:$AI$51,N1,0)</f>
        <v>480</v>
      </c>
      <c r="O11" s="122">
        <f>VLOOKUP($C$11,[74]납품수량!$B$3:$AI$51,O1,0)</f>
        <v>480</v>
      </c>
      <c r="P11" s="122">
        <f>VLOOKUP($C$11,[74]납품수량!$B$3:$AI$51,P1,0)</f>
        <v>0</v>
      </c>
      <c r="Q11" s="122">
        <f>VLOOKUP($C$11,[74]납품수량!$B$3:$AI$51,Q1,0)</f>
        <v>0</v>
      </c>
      <c r="R11" s="122">
        <f>VLOOKUP($C$11,[74]납품수량!$B$3:$AI$51,R1,0)</f>
        <v>640</v>
      </c>
      <c r="S11" s="122">
        <f>VLOOKUP($C$11,[74]납품수량!$B$3:$AI$51,S1,0)</f>
        <v>480</v>
      </c>
      <c r="T11" s="122">
        <f>VLOOKUP($C$11,[74]납품수량!$B$3:$AI$51,T1,0)</f>
        <v>720</v>
      </c>
      <c r="U11" s="122">
        <f>VLOOKUP($C$11,[74]납품수량!$B$3:$AI$51,U1,0)</f>
        <v>480</v>
      </c>
      <c r="V11" s="122">
        <f>VLOOKUP($C$11,[74]납품수량!$B$3:$AI$51,V1,0)</f>
        <v>480</v>
      </c>
      <c r="W11" s="122">
        <f>VLOOKUP($C$11,[74]납품수량!$B$3:$AI$51,W1,0)</f>
        <v>0</v>
      </c>
      <c r="X11" s="122">
        <f>VLOOKUP($C$11,[74]납품수량!$B$3:$AI$51,X1,0)</f>
        <v>0</v>
      </c>
      <c r="Y11" s="122">
        <f>VLOOKUP($C$11,[74]납품수량!$B$3:$AI$51,Y1,0)</f>
        <v>640</v>
      </c>
      <c r="Z11" s="122">
        <f>VLOOKUP($C$11,[74]납품수량!$B$3:$AI$51,Z1,0)</f>
        <v>480</v>
      </c>
      <c r="AA11" s="122">
        <f>VLOOKUP($C$11,[74]납품수량!$B$3:$AI$51,AA1,0)</f>
        <v>480</v>
      </c>
      <c r="AB11" s="122">
        <f>VLOOKUP($C$11,[74]납품수량!$B$3:$AI$51,AB1,0)</f>
        <v>720</v>
      </c>
      <c r="AC11" s="122">
        <f>VLOOKUP($C$11,[74]납품수량!$B$3:$AI$51,AC1,0)</f>
        <v>640</v>
      </c>
      <c r="AD11" s="122">
        <f>VLOOKUP($C$11,[74]납품수량!$B$3:$AI$51,AD1,0)</f>
        <v>0</v>
      </c>
      <c r="AE11" s="122">
        <f>VLOOKUP($C$11,[74]납품수량!$B$3:$AI$51,AE1,0)</f>
        <v>0</v>
      </c>
      <c r="AF11" s="122">
        <f>VLOOKUP($C$11,[74]납품수량!$B$3:$AI$51,AF1,0)</f>
        <v>640</v>
      </c>
      <c r="AG11" s="122">
        <f>VLOOKUP($C$11,[74]납품수량!$B$3:$AI$51,AG1,0)</f>
        <v>640</v>
      </c>
      <c r="AH11" s="122">
        <f>VLOOKUP($C$11,[74]납품수량!$B$3:$AI$51,AH1,0)</f>
        <v>480</v>
      </c>
      <c r="AI11" s="122">
        <f>VLOOKUP($C$11,[74]납품수량!$B$3:$AI$51,AI1,0)</f>
        <v>640</v>
      </c>
      <c r="AJ11" s="122">
        <f>VLOOKUP($C$11,[74]납품수량!$B$3:$AI$51,AJ1,0)</f>
        <v>0</v>
      </c>
      <c r="AK11" s="122">
        <f>VLOOKUP($C$11,[74]납품수량!$B$3:$AI$51,AK1,0)</f>
        <v>0</v>
      </c>
      <c r="AL11" s="122">
        <f>SUM(G11:AK11)</f>
        <v>10080</v>
      </c>
      <c r="AM11" s="61"/>
      <c r="AN11" s="61"/>
      <c r="AO11" s="61"/>
      <c r="AP11" s="61"/>
      <c r="AQ11" s="61"/>
      <c r="AR11" s="61"/>
      <c r="AS11" s="61"/>
      <c r="AT11" s="61"/>
      <c r="AU11" s="61"/>
      <c r="AV11" s="61"/>
      <c r="AW11" s="61"/>
      <c r="AX11" s="61"/>
      <c r="AY11" s="61"/>
      <c r="AZ11" s="61"/>
      <c r="BA11" s="61"/>
      <c r="BB11" s="61"/>
      <c r="BC11" s="61"/>
      <c r="BD11" s="61"/>
      <c r="BE11" s="61"/>
      <c r="BF11" s="61"/>
      <c r="BG11" s="61"/>
      <c r="BH11" s="61"/>
      <c r="BI11" s="61"/>
      <c r="BJ11" s="61"/>
      <c r="BK11" s="61"/>
      <c r="BL11" s="61"/>
      <c r="BM11" s="61"/>
      <c r="BN11" s="61"/>
      <c r="BO11" s="61"/>
      <c r="BP11" s="61"/>
      <c r="BQ11" s="61"/>
      <c r="BR11" s="61"/>
      <c r="BS11" s="61"/>
      <c r="BT11" s="61"/>
      <c r="BU11" s="61"/>
      <c r="BV11" s="61"/>
      <c r="BW11" s="61"/>
      <c r="BX11" s="61"/>
      <c r="BY11" s="61"/>
      <c r="BZ11" s="61"/>
      <c r="CA11" s="61"/>
      <c r="CB11" s="61"/>
      <c r="CC11" s="61"/>
      <c r="CD11" s="61"/>
      <c r="CE11" s="61"/>
      <c r="CF11" s="61"/>
      <c r="CG11" s="61"/>
      <c r="CH11" s="61"/>
      <c r="CI11" s="61"/>
      <c r="CJ11" s="61"/>
      <c r="CK11" s="61"/>
      <c r="CL11" s="61"/>
      <c r="CM11" s="61"/>
      <c r="CN11" s="61"/>
      <c r="CO11" s="61"/>
      <c r="CP11" s="61"/>
      <c r="CQ11" s="61"/>
      <c r="CR11" s="61"/>
      <c r="CS11" s="61"/>
      <c r="CT11" s="61"/>
      <c r="CU11" s="61"/>
      <c r="CV11" s="61"/>
      <c r="CW11" s="61"/>
      <c r="CX11" s="61"/>
      <c r="CY11" s="61"/>
      <c r="CZ11" s="61"/>
      <c r="DA11" s="61"/>
      <c r="DB11" s="61"/>
    </row>
    <row r="12" spans="1:106" s="58" customFormat="1" ht="16.5" customHeight="1">
      <c r="A12" s="117"/>
      <c r="B12" s="788"/>
      <c r="C12" s="782"/>
      <c r="D12" s="784"/>
      <c r="E12" s="784"/>
      <c r="F12" s="784"/>
      <c r="G12" s="122">
        <f>$F$11*G11</f>
        <v>0</v>
      </c>
      <c r="H12" s="122">
        <f t="shared" ref="H12:AK12" si="4">$F$11*H11</f>
        <v>2088000</v>
      </c>
      <c r="I12" s="122">
        <f t="shared" si="4"/>
        <v>0</v>
      </c>
      <c r="J12" s="122">
        <f t="shared" si="4"/>
        <v>0</v>
      </c>
      <c r="K12" s="122">
        <f t="shared" si="4"/>
        <v>0</v>
      </c>
      <c r="L12" s="122">
        <f t="shared" si="4"/>
        <v>0</v>
      </c>
      <c r="M12" s="122">
        <f t="shared" si="4"/>
        <v>2088000</v>
      </c>
      <c r="N12" s="122">
        <f t="shared" si="4"/>
        <v>2088000</v>
      </c>
      <c r="O12" s="122">
        <f t="shared" si="4"/>
        <v>2088000</v>
      </c>
      <c r="P12" s="122">
        <f t="shared" si="4"/>
        <v>0</v>
      </c>
      <c r="Q12" s="122">
        <f t="shared" si="4"/>
        <v>0</v>
      </c>
      <c r="R12" s="122">
        <f t="shared" si="4"/>
        <v>2784000</v>
      </c>
      <c r="S12" s="122">
        <f t="shared" si="4"/>
        <v>2088000</v>
      </c>
      <c r="T12" s="122">
        <f t="shared" si="4"/>
        <v>3132000</v>
      </c>
      <c r="U12" s="122">
        <f t="shared" si="4"/>
        <v>2088000</v>
      </c>
      <c r="V12" s="122">
        <f t="shared" si="4"/>
        <v>2088000</v>
      </c>
      <c r="W12" s="122">
        <f t="shared" si="4"/>
        <v>0</v>
      </c>
      <c r="X12" s="122">
        <f t="shared" si="4"/>
        <v>0</v>
      </c>
      <c r="Y12" s="122">
        <f t="shared" si="4"/>
        <v>2784000</v>
      </c>
      <c r="Z12" s="122">
        <f t="shared" si="4"/>
        <v>2088000</v>
      </c>
      <c r="AA12" s="122">
        <f t="shared" si="4"/>
        <v>2088000</v>
      </c>
      <c r="AB12" s="122">
        <f t="shared" si="4"/>
        <v>3132000</v>
      </c>
      <c r="AC12" s="122">
        <f t="shared" si="4"/>
        <v>2784000</v>
      </c>
      <c r="AD12" s="122">
        <f t="shared" si="4"/>
        <v>0</v>
      </c>
      <c r="AE12" s="122">
        <f t="shared" si="4"/>
        <v>0</v>
      </c>
      <c r="AF12" s="122">
        <f t="shared" si="4"/>
        <v>2784000</v>
      </c>
      <c r="AG12" s="122">
        <f t="shared" si="4"/>
        <v>2784000</v>
      </c>
      <c r="AH12" s="122">
        <f t="shared" si="4"/>
        <v>2088000</v>
      </c>
      <c r="AI12" s="122">
        <f t="shared" si="4"/>
        <v>2784000</v>
      </c>
      <c r="AJ12" s="122">
        <f t="shared" si="4"/>
        <v>0</v>
      </c>
      <c r="AK12" s="122">
        <f t="shared" si="4"/>
        <v>0</v>
      </c>
      <c r="AL12" s="122">
        <f>F11*AL11</f>
        <v>43848000</v>
      </c>
      <c r="AM12" s="61"/>
      <c r="AN12" s="61"/>
      <c r="AO12" s="61"/>
      <c r="AP12" s="61"/>
      <c r="AQ12" s="61"/>
      <c r="AR12" s="61"/>
      <c r="AS12" s="61"/>
      <c r="AT12" s="61"/>
      <c r="AU12" s="61"/>
      <c r="AV12" s="61"/>
      <c r="AW12" s="61"/>
      <c r="AX12" s="61"/>
      <c r="AY12" s="61"/>
      <c r="AZ12" s="61"/>
      <c r="BA12" s="61"/>
      <c r="BB12" s="61"/>
      <c r="BC12" s="61"/>
      <c r="BD12" s="61"/>
      <c r="BE12" s="61"/>
      <c r="BF12" s="61"/>
      <c r="BG12" s="61"/>
      <c r="BH12" s="61"/>
      <c r="BI12" s="61"/>
      <c r="BJ12" s="61"/>
      <c r="BK12" s="61"/>
      <c r="BL12" s="61"/>
      <c r="BM12" s="61"/>
      <c r="BN12" s="61"/>
      <c r="BO12" s="61"/>
      <c r="BP12" s="61"/>
      <c r="BQ12" s="61"/>
      <c r="BR12" s="61"/>
      <c r="BS12" s="61"/>
      <c r="BT12" s="61"/>
      <c r="BU12" s="61"/>
      <c r="BV12" s="61"/>
      <c r="BW12" s="61"/>
      <c r="BX12" s="61"/>
      <c r="BY12" s="61"/>
      <c r="BZ12" s="61"/>
      <c r="CA12" s="61"/>
      <c r="CB12" s="61"/>
      <c r="CC12" s="61"/>
      <c r="CD12" s="61"/>
      <c r="CE12" s="61"/>
      <c r="CF12" s="61"/>
      <c r="CG12" s="61"/>
      <c r="CH12" s="61"/>
      <c r="CI12" s="61"/>
      <c r="CJ12" s="61"/>
      <c r="CK12" s="61"/>
      <c r="CL12" s="61"/>
      <c r="CM12" s="61"/>
      <c r="CN12" s="61"/>
      <c r="CO12" s="61"/>
      <c r="CP12" s="61"/>
      <c r="CQ12" s="61"/>
      <c r="CR12" s="61"/>
      <c r="CS12" s="61"/>
      <c r="CT12" s="61"/>
      <c r="CU12" s="61"/>
      <c r="CV12" s="61"/>
      <c r="CW12" s="61"/>
      <c r="CX12" s="61"/>
      <c r="CY12" s="61"/>
      <c r="CZ12" s="61"/>
      <c r="DA12" s="61"/>
      <c r="DB12" s="61"/>
    </row>
    <row r="13" spans="1:106" s="58" customFormat="1" ht="16.5" customHeight="1">
      <c r="A13" s="117" t="s">
        <v>436</v>
      </c>
      <c r="B13" s="788"/>
      <c r="C13" s="781" t="s">
        <v>450</v>
      </c>
      <c r="D13" s="783" t="s">
        <v>475</v>
      </c>
      <c r="E13" s="783" t="s">
        <v>500</v>
      </c>
      <c r="F13" s="783">
        <f>VLOOKUP(C13,'[72]납품수량(영업)'!$C$3:$F$260,4,FALSE)</f>
        <v>4431</v>
      </c>
      <c r="G13" s="122">
        <f>VLOOKUP($C$13,[74]납품수량!$B$3:$AI$51,G1,0)</f>
        <v>0</v>
      </c>
      <c r="H13" s="122">
        <f>VLOOKUP($C$13,[74]납품수량!$B$3:$AI$51,H1,0)</f>
        <v>480</v>
      </c>
      <c r="I13" s="122">
        <f>VLOOKUP($C$13,[74]납품수량!$B$3:$AI$51,I1,0)</f>
        <v>0</v>
      </c>
      <c r="J13" s="122">
        <f>VLOOKUP($C$13,[74]납품수량!$B$3:$AI$51,J1,0)</f>
        <v>0</v>
      </c>
      <c r="K13" s="122">
        <f>VLOOKUP($C$13,[74]납품수량!$B$3:$AI$51,K1,0)</f>
        <v>0</v>
      </c>
      <c r="L13" s="122">
        <f>VLOOKUP($C$13,[74]납품수량!$B$3:$AI$51,L1,0)</f>
        <v>0</v>
      </c>
      <c r="M13" s="122">
        <f>VLOOKUP($C$13,[74]납품수량!$B$3:$AI$51,M1,0)</f>
        <v>480</v>
      </c>
      <c r="N13" s="122">
        <f>VLOOKUP($C$13,[74]납품수량!$B$3:$AI$51,N1,0)</f>
        <v>480</v>
      </c>
      <c r="O13" s="122">
        <f>VLOOKUP($C$13,[74]납품수량!$B$3:$AI$51,O1,0)</f>
        <v>480</v>
      </c>
      <c r="P13" s="122">
        <f>VLOOKUP($C$13,[74]납품수량!$B$3:$AI$51,P1,0)</f>
        <v>0</v>
      </c>
      <c r="Q13" s="122">
        <f>VLOOKUP($C$13,[74]납품수량!$B$3:$AI$51,Q1,0)</f>
        <v>0</v>
      </c>
      <c r="R13" s="122">
        <f>VLOOKUP($C$13,[74]납품수량!$B$3:$AI$51,R1,0)</f>
        <v>640</v>
      </c>
      <c r="S13" s="122">
        <f>VLOOKUP($C$13,[74]납품수량!$B$3:$AI$51,S1,0)</f>
        <v>480</v>
      </c>
      <c r="T13" s="122">
        <f>VLOOKUP($C$13,[74]납품수량!$B$3:$AI$51,T1,0)</f>
        <v>720</v>
      </c>
      <c r="U13" s="122">
        <f>VLOOKUP($C$13,[74]납품수량!$B$3:$AI$51,U1,0)</f>
        <v>480</v>
      </c>
      <c r="V13" s="122">
        <f>VLOOKUP($C$13,[74]납품수량!$B$3:$AI$51,V1,0)</f>
        <v>480</v>
      </c>
      <c r="W13" s="122">
        <f>VLOOKUP($C$13,[74]납품수량!$B$3:$AI$51,W1,0)</f>
        <v>0</v>
      </c>
      <c r="X13" s="122">
        <f>VLOOKUP($C$13,[74]납품수량!$B$3:$AI$51,X1,0)</f>
        <v>0</v>
      </c>
      <c r="Y13" s="122">
        <f>VLOOKUP($C$13,[74]납품수량!$B$3:$AI$51,Y1,0)</f>
        <v>640</v>
      </c>
      <c r="Z13" s="122">
        <f>VLOOKUP($C$13,[74]납품수량!$B$3:$AI$51,Z1,0)</f>
        <v>480</v>
      </c>
      <c r="AA13" s="122">
        <f>VLOOKUP($C$13,[74]납품수량!$B$3:$AI$51,AA1,0)</f>
        <v>480</v>
      </c>
      <c r="AB13" s="122">
        <f>VLOOKUP($C$13,[74]납품수량!$B$3:$AI$51,AB1,0)</f>
        <v>720</v>
      </c>
      <c r="AC13" s="122">
        <f>VLOOKUP($C$13,[74]납품수량!$B$3:$AI$51,AC1,0)</f>
        <v>640</v>
      </c>
      <c r="AD13" s="122">
        <f>VLOOKUP($C$13,[74]납품수량!$B$3:$AI$51,AD1,0)</f>
        <v>0</v>
      </c>
      <c r="AE13" s="122">
        <f>VLOOKUP($C$13,[74]납품수량!$B$3:$AI$51,AE1,0)</f>
        <v>0</v>
      </c>
      <c r="AF13" s="122">
        <f>VLOOKUP($C$13,[74]납품수량!$B$3:$AI$51,AF1,0)</f>
        <v>640</v>
      </c>
      <c r="AG13" s="122">
        <f>VLOOKUP($C$13,[74]납품수량!$B$3:$AI$51,AG1,0)</f>
        <v>640</v>
      </c>
      <c r="AH13" s="122">
        <f>VLOOKUP($C$13,[74]납품수량!$B$3:$AI$51,AH1,0)</f>
        <v>480</v>
      </c>
      <c r="AI13" s="122">
        <f>VLOOKUP($C$13,[74]납품수량!$B$3:$AI$51,AI1,0)</f>
        <v>640</v>
      </c>
      <c r="AJ13" s="122">
        <f>VLOOKUP($C$13,[74]납품수량!$B$3:$AI$51,AJ1,0)</f>
        <v>0</v>
      </c>
      <c r="AK13" s="122">
        <f>VLOOKUP($C$13,[74]납품수량!$B$3:$AI$51,AK1,0)</f>
        <v>0</v>
      </c>
      <c r="AL13" s="122">
        <f>SUM(G13:AK13)</f>
        <v>10080</v>
      </c>
      <c r="AM13" s="61"/>
      <c r="AN13" s="61"/>
      <c r="AO13" s="61"/>
      <c r="AP13" s="61"/>
      <c r="AQ13" s="61"/>
      <c r="AR13" s="61"/>
      <c r="AS13" s="61"/>
      <c r="AT13" s="61"/>
      <c r="AU13" s="61"/>
      <c r="AV13" s="61"/>
      <c r="AW13" s="61"/>
      <c r="AX13" s="61"/>
      <c r="AY13" s="61"/>
      <c r="AZ13" s="61"/>
      <c r="BA13" s="61"/>
      <c r="BB13" s="61"/>
      <c r="BC13" s="61"/>
      <c r="BD13" s="61"/>
      <c r="BE13" s="61"/>
      <c r="BF13" s="61"/>
      <c r="BG13" s="61"/>
      <c r="BH13" s="61"/>
      <c r="BI13" s="61"/>
      <c r="BJ13" s="61"/>
      <c r="BK13" s="61"/>
      <c r="BL13" s="61"/>
      <c r="BM13" s="61"/>
      <c r="BN13" s="61"/>
      <c r="BO13" s="61"/>
      <c r="BP13" s="61"/>
      <c r="BQ13" s="61"/>
      <c r="BR13" s="61"/>
      <c r="BS13" s="61"/>
      <c r="BT13" s="61"/>
      <c r="BU13" s="61"/>
      <c r="BV13" s="61"/>
      <c r="BW13" s="61"/>
      <c r="BX13" s="61"/>
      <c r="BY13" s="61"/>
      <c r="BZ13" s="61"/>
      <c r="CA13" s="61"/>
      <c r="CB13" s="61"/>
      <c r="CC13" s="61"/>
      <c r="CD13" s="61"/>
      <c r="CE13" s="61"/>
      <c r="CF13" s="61"/>
      <c r="CG13" s="61"/>
      <c r="CH13" s="61"/>
      <c r="CI13" s="61"/>
      <c r="CJ13" s="61"/>
      <c r="CK13" s="61"/>
      <c r="CL13" s="61"/>
      <c r="CM13" s="61"/>
      <c r="CN13" s="61"/>
      <c r="CO13" s="61"/>
      <c r="CP13" s="61"/>
      <c r="CQ13" s="61"/>
      <c r="CR13" s="61"/>
      <c r="CS13" s="61"/>
      <c r="CT13" s="61"/>
      <c r="CU13" s="61"/>
      <c r="CV13" s="61"/>
      <c r="CW13" s="61"/>
      <c r="CX13" s="61"/>
      <c r="CY13" s="61"/>
      <c r="CZ13" s="61"/>
      <c r="DA13" s="61"/>
      <c r="DB13" s="61"/>
    </row>
    <row r="14" spans="1:106" s="58" customFormat="1" ht="16.5" customHeight="1">
      <c r="A14" s="117"/>
      <c r="B14" s="788"/>
      <c r="C14" s="782"/>
      <c r="D14" s="784"/>
      <c r="E14" s="784"/>
      <c r="F14" s="784"/>
      <c r="G14" s="122">
        <f>$F$13*G13</f>
        <v>0</v>
      </c>
      <c r="H14" s="122">
        <f t="shared" ref="H14:AK14" si="5">$F$13*H13</f>
        <v>2126880</v>
      </c>
      <c r="I14" s="122">
        <f t="shared" si="5"/>
        <v>0</v>
      </c>
      <c r="J14" s="122">
        <f t="shared" si="5"/>
        <v>0</v>
      </c>
      <c r="K14" s="122">
        <f t="shared" si="5"/>
        <v>0</v>
      </c>
      <c r="L14" s="122">
        <f t="shared" si="5"/>
        <v>0</v>
      </c>
      <c r="M14" s="122">
        <f t="shared" si="5"/>
        <v>2126880</v>
      </c>
      <c r="N14" s="122">
        <f t="shared" si="5"/>
        <v>2126880</v>
      </c>
      <c r="O14" s="122">
        <f t="shared" si="5"/>
        <v>2126880</v>
      </c>
      <c r="P14" s="122">
        <f t="shared" si="5"/>
        <v>0</v>
      </c>
      <c r="Q14" s="122">
        <f t="shared" si="5"/>
        <v>0</v>
      </c>
      <c r="R14" s="122">
        <f t="shared" si="5"/>
        <v>2835840</v>
      </c>
      <c r="S14" s="122">
        <f t="shared" si="5"/>
        <v>2126880</v>
      </c>
      <c r="T14" s="122">
        <f t="shared" si="5"/>
        <v>3190320</v>
      </c>
      <c r="U14" s="122">
        <f t="shared" si="5"/>
        <v>2126880</v>
      </c>
      <c r="V14" s="122">
        <f t="shared" si="5"/>
        <v>2126880</v>
      </c>
      <c r="W14" s="122">
        <f t="shared" si="5"/>
        <v>0</v>
      </c>
      <c r="X14" s="122">
        <f t="shared" si="5"/>
        <v>0</v>
      </c>
      <c r="Y14" s="122">
        <f t="shared" si="5"/>
        <v>2835840</v>
      </c>
      <c r="Z14" s="122">
        <f t="shared" si="5"/>
        <v>2126880</v>
      </c>
      <c r="AA14" s="122">
        <f t="shared" si="5"/>
        <v>2126880</v>
      </c>
      <c r="AB14" s="122">
        <f t="shared" si="5"/>
        <v>3190320</v>
      </c>
      <c r="AC14" s="122">
        <f t="shared" si="5"/>
        <v>2835840</v>
      </c>
      <c r="AD14" s="122">
        <f t="shared" si="5"/>
        <v>0</v>
      </c>
      <c r="AE14" s="122">
        <f t="shared" si="5"/>
        <v>0</v>
      </c>
      <c r="AF14" s="122">
        <f t="shared" si="5"/>
        <v>2835840</v>
      </c>
      <c r="AG14" s="122">
        <f t="shared" si="5"/>
        <v>2835840</v>
      </c>
      <c r="AH14" s="122">
        <f t="shared" si="5"/>
        <v>2126880</v>
      </c>
      <c r="AI14" s="122">
        <f t="shared" si="5"/>
        <v>2835840</v>
      </c>
      <c r="AJ14" s="122">
        <f t="shared" si="5"/>
        <v>0</v>
      </c>
      <c r="AK14" s="122">
        <f t="shared" si="5"/>
        <v>0</v>
      </c>
      <c r="AL14" s="122">
        <f>F13*AL13</f>
        <v>44664480</v>
      </c>
      <c r="AM14" s="61"/>
      <c r="AN14" s="61"/>
      <c r="AO14" s="61"/>
      <c r="AP14" s="61"/>
      <c r="AQ14" s="61"/>
      <c r="AR14" s="61"/>
      <c r="AS14" s="61"/>
      <c r="AT14" s="61"/>
      <c r="AU14" s="61"/>
      <c r="AV14" s="61"/>
      <c r="AW14" s="61"/>
      <c r="AX14" s="61"/>
      <c r="AY14" s="61"/>
      <c r="AZ14" s="61"/>
      <c r="BA14" s="61"/>
      <c r="BB14" s="61"/>
      <c r="BC14" s="61"/>
      <c r="BD14" s="61"/>
      <c r="BE14" s="61"/>
      <c r="BF14" s="61"/>
      <c r="BG14" s="61"/>
      <c r="BH14" s="61"/>
      <c r="BI14" s="61"/>
      <c r="BJ14" s="61"/>
      <c r="BK14" s="61"/>
      <c r="BL14" s="61"/>
      <c r="BM14" s="61"/>
      <c r="BN14" s="61"/>
      <c r="BO14" s="61"/>
      <c r="BP14" s="61"/>
      <c r="BQ14" s="61"/>
      <c r="BR14" s="61"/>
      <c r="BS14" s="61"/>
      <c r="BT14" s="61"/>
      <c r="BU14" s="61"/>
      <c r="BV14" s="61"/>
      <c r="BW14" s="61"/>
      <c r="BX14" s="61"/>
      <c r="BY14" s="61"/>
      <c r="BZ14" s="61"/>
      <c r="CA14" s="61"/>
      <c r="CB14" s="61"/>
      <c r="CC14" s="61"/>
      <c r="CD14" s="61"/>
      <c r="CE14" s="61"/>
      <c r="CF14" s="61"/>
      <c r="CG14" s="61"/>
      <c r="CH14" s="61"/>
      <c r="CI14" s="61"/>
      <c r="CJ14" s="61"/>
      <c r="CK14" s="61"/>
      <c r="CL14" s="61"/>
      <c r="CM14" s="61"/>
      <c r="CN14" s="61"/>
      <c r="CO14" s="61"/>
      <c r="CP14" s="61"/>
      <c r="CQ14" s="61"/>
      <c r="CR14" s="61"/>
      <c r="CS14" s="61"/>
      <c r="CT14" s="61"/>
      <c r="CU14" s="61"/>
      <c r="CV14" s="61"/>
      <c r="CW14" s="61"/>
      <c r="CX14" s="61"/>
      <c r="CY14" s="61"/>
      <c r="CZ14" s="61"/>
      <c r="DA14" s="61"/>
      <c r="DB14" s="61"/>
    </row>
    <row r="15" spans="1:106" s="58" customFormat="1" ht="16.5" customHeight="1">
      <c r="A15" s="117" t="s">
        <v>436</v>
      </c>
      <c r="B15" s="788"/>
      <c r="C15" s="781" t="s">
        <v>451</v>
      </c>
      <c r="D15" s="783" t="s">
        <v>476</v>
      </c>
      <c r="E15" s="783" t="s">
        <v>500</v>
      </c>
      <c r="F15" s="783">
        <f>VLOOKUP(C15,'[72]납품수량(영업)'!$C$3:$F$260,4,FALSE)</f>
        <v>6074</v>
      </c>
      <c r="G15" s="122">
        <f>VLOOKUP($C$15,[74]납품수량!$B$3:$AI$51,G1,0)</f>
        <v>0</v>
      </c>
      <c r="H15" s="122">
        <f>VLOOKUP($C$15,[74]납품수량!$B$3:$AI$51,H1,0)</f>
        <v>480</v>
      </c>
      <c r="I15" s="122">
        <f>VLOOKUP($C$15,[74]납품수량!$B$3:$AI$51,I1,0)</f>
        <v>0</v>
      </c>
      <c r="J15" s="122">
        <f>VLOOKUP($C$15,[74]납품수량!$B$3:$AI$51,J1,0)</f>
        <v>0</v>
      </c>
      <c r="K15" s="122">
        <f>VLOOKUP($C$15,[74]납품수량!$B$3:$AI$51,K1,0)</f>
        <v>0</v>
      </c>
      <c r="L15" s="122">
        <f>VLOOKUP($C$15,[74]납품수량!$B$3:$AI$51,L1,0)</f>
        <v>0</v>
      </c>
      <c r="M15" s="122">
        <f>VLOOKUP($C$15,[74]납품수량!$B$3:$AI$51,M1,0)</f>
        <v>440</v>
      </c>
      <c r="N15" s="122">
        <f>VLOOKUP($C$15,[74]납품수량!$B$3:$AI$51,N1,0)</f>
        <v>480</v>
      </c>
      <c r="O15" s="122">
        <f>VLOOKUP($C$15,[74]납품수량!$B$3:$AI$51,O1,0)</f>
        <v>480</v>
      </c>
      <c r="P15" s="122">
        <f>VLOOKUP($C$15,[74]납품수량!$B$3:$AI$51,P1,0)</f>
        <v>0</v>
      </c>
      <c r="Q15" s="122">
        <f>VLOOKUP($C$15,[74]납품수량!$B$3:$AI$51,Q1,0)</f>
        <v>0</v>
      </c>
      <c r="R15" s="122">
        <f>VLOOKUP($C$15,[74]납품수량!$B$3:$AI$51,R1,0)</f>
        <v>640</v>
      </c>
      <c r="S15" s="122">
        <f>VLOOKUP($C$15,[74]납품수량!$B$3:$AI$51,S1,0)</f>
        <v>480</v>
      </c>
      <c r="T15" s="122">
        <f>VLOOKUP($C$15,[74]납품수량!$B$3:$AI$51,T1,0)</f>
        <v>640</v>
      </c>
      <c r="U15" s="122">
        <f>VLOOKUP($C$15,[74]납품수량!$B$3:$AI$51,U1,0)</f>
        <v>440</v>
      </c>
      <c r="V15" s="122">
        <f>VLOOKUP($C$15,[74]납품수량!$B$3:$AI$51,V1,0)</f>
        <v>560</v>
      </c>
      <c r="W15" s="122">
        <f>VLOOKUP($C$15,[74]납품수량!$B$3:$AI$51,W1,0)</f>
        <v>0</v>
      </c>
      <c r="X15" s="122">
        <f>VLOOKUP($C$15,[74]납품수량!$B$3:$AI$51,X1,0)</f>
        <v>0</v>
      </c>
      <c r="Y15" s="122">
        <f>VLOOKUP($C$15,[74]납품수량!$B$3:$AI$51,Y1,0)</f>
        <v>520</v>
      </c>
      <c r="Z15" s="122">
        <f>VLOOKUP($C$15,[74]납품수량!$B$3:$AI$51,Z1,0)</f>
        <v>520</v>
      </c>
      <c r="AA15" s="122">
        <f>VLOOKUP($C$15,[74]납품수량!$B$3:$AI$51,AA1,0)</f>
        <v>520</v>
      </c>
      <c r="AB15" s="122">
        <f>VLOOKUP($C$15,[74]납품수량!$B$3:$AI$51,AB1,0)</f>
        <v>520</v>
      </c>
      <c r="AC15" s="122">
        <f>VLOOKUP($C$15,[74]납품수량!$B$3:$AI$51,AC1,0)</f>
        <v>680</v>
      </c>
      <c r="AD15" s="122">
        <f>VLOOKUP($C$15,[74]납품수량!$B$3:$AI$51,AD1,0)</f>
        <v>0</v>
      </c>
      <c r="AE15" s="122">
        <f>VLOOKUP($C$15,[74]납품수량!$B$3:$AI$51,AE1,0)</f>
        <v>0</v>
      </c>
      <c r="AF15" s="122">
        <f>VLOOKUP($C$15,[74]납품수량!$B$3:$AI$51,AF1,0)</f>
        <v>720</v>
      </c>
      <c r="AG15" s="122">
        <f>VLOOKUP($C$15,[74]납품수량!$B$3:$AI$51,AG1,0)</f>
        <v>600</v>
      </c>
      <c r="AH15" s="122">
        <f>VLOOKUP($C$15,[74]납품수량!$B$3:$AI$51,AH1,0)</f>
        <v>640</v>
      </c>
      <c r="AI15" s="122">
        <f>VLOOKUP($C$15,[74]납품수량!$B$3:$AI$51,AI1,0)</f>
        <v>640</v>
      </c>
      <c r="AJ15" s="122">
        <f>VLOOKUP($C$15,[74]납품수량!$B$3:$AI$51,AJ1,0)</f>
        <v>0</v>
      </c>
      <c r="AK15" s="122">
        <f>VLOOKUP($C$15,[74]납품수량!$B$3:$AI$51,AK1,0)</f>
        <v>0</v>
      </c>
      <c r="AL15" s="122">
        <f>SUM(G15:AK15)</f>
        <v>10000</v>
      </c>
      <c r="AM15" s="61"/>
      <c r="AN15" s="61"/>
      <c r="AO15" s="61"/>
      <c r="AP15" s="61"/>
      <c r="AQ15" s="61"/>
      <c r="AR15" s="61"/>
      <c r="AS15" s="61"/>
      <c r="AT15" s="61"/>
      <c r="AU15" s="61"/>
      <c r="AV15" s="61"/>
      <c r="AW15" s="61"/>
      <c r="AX15" s="61"/>
      <c r="AY15" s="61"/>
      <c r="AZ15" s="61"/>
      <c r="BA15" s="61"/>
      <c r="BB15" s="61"/>
      <c r="BC15" s="61"/>
      <c r="BD15" s="61"/>
      <c r="BE15" s="61"/>
      <c r="BF15" s="61"/>
      <c r="BG15" s="61"/>
      <c r="BH15" s="61"/>
      <c r="BI15" s="61"/>
      <c r="BJ15" s="61"/>
      <c r="BK15" s="61"/>
      <c r="BL15" s="61"/>
      <c r="BM15" s="61"/>
      <c r="BN15" s="61"/>
      <c r="BO15" s="61"/>
      <c r="BP15" s="61"/>
      <c r="BQ15" s="61"/>
      <c r="BR15" s="61"/>
      <c r="BS15" s="61"/>
      <c r="BT15" s="61"/>
      <c r="BU15" s="61"/>
      <c r="BV15" s="61"/>
      <c r="BW15" s="61"/>
      <c r="BX15" s="61"/>
      <c r="BY15" s="61"/>
      <c r="BZ15" s="61"/>
      <c r="CA15" s="61"/>
      <c r="CB15" s="61"/>
      <c r="CC15" s="61"/>
      <c r="CD15" s="61"/>
      <c r="CE15" s="61"/>
      <c r="CF15" s="61"/>
      <c r="CG15" s="61"/>
      <c r="CH15" s="61"/>
      <c r="CI15" s="61"/>
      <c r="CJ15" s="61"/>
      <c r="CK15" s="61"/>
      <c r="CL15" s="61"/>
      <c r="CM15" s="61"/>
      <c r="CN15" s="61"/>
      <c r="CO15" s="61"/>
      <c r="CP15" s="61"/>
      <c r="CQ15" s="61"/>
      <c r="CR15" s="61"/>
      <c r="CS15" s="61"/>
      <c r="CT15" s="61"/>
      <c r="CU15" s="61"/>
      <c r="CV15" s="61"/>
      <c r="CW15" s="61"/>
      <c r="CX15" s="61"/>
      <c r="CY15" s="61"/>
      <c r="CZ15" s="61"/>
      <c r="DA15" s="61"/>
      <c r="DB15" s="61"/>
    </row>
    <row r="16" spans="1:106" s="58" customFormat="1" ht="16.5" customHeight="1">
      <c r="A16" s="117"/>
      <c r="B16" s="788"/>
      <c r="C16" s="782"/>
      <c r="D16" s="784"/>
      <c r="E16" s="784"/>
      <c r="F16" s="784"/>
      <c r="G16" s="122">
        <f>$F$15*G15</f>
        <v>0</v>
      </c>
      <c r="H16" s="122">
        <f t="shared" ref="H16:AK16" si="6">$F$15*H15</f>
        <v>2915520</v>
      </c>
      <c r="I16" s="122">
        <f t="shared" si="6"/>
        <v>0</v>
      </c>
      <c r="J16" s="122">
        <f t="shared" si="6"/>
        <v>0</v>
      </c>
      <c r="K16" s="122">
        <f t="shared" si="6"/>
        <v>0</v>
      </c>
      <c r="L16" s="122">
        <f t="shared" si="6"/>
        <v>0</v>
      </c>
      <c r="M16" s="122">
        <f t="shared" si="6"/>
        <v>2672560</v>
      </c>
      <c r="N16" s="122">
        <f t="shared" si="6"/>
        <v>2915520</v>
      </c>
      <c r="O16" s="122">
        <f t="shared" si="6"/>
        <v>2915520</v>
      </c>
      <c r="P16" s="122">
        <f t="shared" si="6"/>
        <v>0</v>
      </c>
      <c r="Q16" s="122">
        <f t="shared" si="6"/>
        <v>0</v>
      </c>
      <c r="R16" s="122">
        <f t="shared" si="6"/>
        <v>3887360</v>
      </c>
      <c r="S16" s="122">
        <f t="shared" si="6"/>
        <v>2915520</v>
      </c>
      <c r="T16" s="122">
        <f t="shared" si="6"/>
        <v>3887360</v>
      </c>
      <c r="U16" s="122">
        <f t="shared" si="6"/>
        <v>2672560</v>
      </c>
      <c r="V16" s="122">
        <f t="shared" si="6"/>
        <v>3401440</v>
      </c>
      <c r="W16" s="122">
        <f t="shared" si="6"/>
        <v>0</v>
      </c>
      <c r="X16" s="122">
        <f t="shared" si="6"/>
        <v>0</v>
      </c>
      <c r="Y16" s="122">
        <f t="shared" si="6"/>
        <v>3158480</v>
      </c>
      <c r="Z16" s="122">
        <f t="shared" si="6"/>
        <v>3158480</v>
      </c>
      <c r="AA16" s="122">
        <f t="shared" si="6"/>
        <v>3158480</v>
      </c>
      <c r="AB16" s="122">
        <f t="shared" si="6"/>
        <v>3158480</v>
      </c>
      <c r="AC16" s="122">
        <f t="shared" si="6"/>
        <v>4130320</v>
      </c>
      <c r="AD16" s="122">
        <f t="shared" si="6"/>
        <v>0</v>
      </c>
      <c r="AE16" s="122">
        <f t="shared" si="6"/>
        <v>0</v>
      </c>
      <c r="AF16" s="122">
        <f t="shared" si="6"/>
        <v>4373280</v>
      </c>
      <c r="AG16" s="122">
        <f t="shared" si="6"/>
        <v>3644400</v>
      </c>
      <c r="AH16" s="122">
        <f t="shared" si="6"/>
        <v>3887360</v>
      </c>
      <c r="AI16" s="122">
        <f t="shared" si="6"/>
        <v>3887360</v>
      </c>
      <c r="AJ16" s="122">
        <f t="shared" si="6"/>
        <v>0</v>
      </c>
      <c r="AK16" s="122">
        <f t="shared" si="6"/>
        <v>0</v>
      </c>
      <c r="AL16" s="122">
        <f>F15*AL15</f>
        <v>60740000</v>
      </c>
      <c r="AM16" s="61"/>
      <c r="AN16" s="61"/>
      <c r="AO16" s="61"/>
      <c r="AP16" s="61"/>
      <c r="AQ16" s="61"/>
      <c r="AR16" s="61"/>
      <c r="AS16" s="61"/>
      <c r="AT16" s="61"/>
      <c r="AU16" s="61"/>
      <c r="AV16" s="61"/>
      <c r="AW16" s="61"/>
      <c r="AX16" s="61"/>
      <c r="AY16" s="61"/>
      <c r="AZ16" s="61"/>
      <c r="BA16" s="61"/>
      <c r="BB16" s="61"/>
      <c r="BC16" s="61"/>
      <c r="BD16" s="61"/>
      <c r="BE16" s="61"/>
      <c r="BF16" s="61"/>
      <c r="BG16" s="61"/>
      <c r="BH16" s="61"/>
      <c r="BI16" s="61"/>
      <c r="BJ16" s="61"/>
      <c r="BK16" s="61"/>
      <c r="BL16" s="61"/>
      <c r="BM16" s="61"/>
      <c r="BN16" s="61"/>
      <c r="BO16" s="61"/>
      <c r="BP16" s="61"/>
      <c r="BQ16" s="61"/>
      <c r="BR16" s="61"/>
      <c r="BS16" s="61"/>
      <c r="BT16" s="61"/>
      <c r="BU16" s="61"/>
      <c r="BV16" s="61"/>
      <c r="BW16" s="61"/>
      <c r="BX16" s="61"/>
      <c r="BY16" s="61"/>
      <c r="BZ16" s="61"/>
      <c r="CA16" s="61"/>
      <c r="CB16" s="61"/>
      <c r="CC16" s="61"/>
      <c r="CD16" s="61"/>
      <c r="CE16" s="61"/>
      <c r="CF16" s="61"/>
      <c r="CG16" s="61"/>
      <c r="CH16" s="61"/>
      <c r="CI16" s="61"/>
      <c r="CJ16" s="61"/>
      <c r="CK16" s="61"/>
      <c r="CL16" s="61"/>
      <c r="CM16" s="61"/>
      <c r="CN16" s="61"/>
      <c r="CO16" s="61"/>
      <c r="CP16" s="61"/>
      <c r="CQ16" s="61"/>
      <c r="CR16" s="61"/>
      <c r="CS16" s="61"/>
      <c r="CT16" s="61"/>
      <c r="CU16" s="61"/>
      <c r="CV16" s="61"/>
      <c r="CW16" s="61"/>
      <c r="CX16" s="61"/>
      <c r="CY16" s="61"/>
      <c r="CZ16" s="61"/>
      <c r="DA16" s="61"/>
      <c r="DB16" s="61"/>
    </row>
    <row r="17" spans="1:106" s="58" customFormat="1" ht="16.5" customHeight="1">
      <c r="A17" s="117" t="s">
        <v>436</v>
      </c>
      <c r="B17" s="788"/>
      <c r="C17" s="781" t="s">
        <v>452</v>
      </c>
      <c r="D17" s="783" t="s">
        <v>477</v>
      </c>
      <c r="E17" s="783" t="s">
        <v>500</v>
      </c>
      <c r="F17" s="783">
        <f>VLOOKUP(C17,'[72]납품수량(영업)'!$C$3:$F$260,4,FALSE)</f>
        <v>6074</v>
      </c>
      <c r="G17" s="122">
        <f>VLOOKUP($C$17,[74]납품수량!$B$3:$AI$51,G1,0)</f>
        <v>0</v>
      </c>
      <c r="H17" s="122">
        <f>VLOOKUP($C$17,[74]납품수량!$B$3:$AI$51,H1,0)</f>
        <v>480</v>
      </c>
      <c r="I17" s="122">
        <f>VLOOKUP($C$17,[74]납품수량!$B$3:$AI$51,I1,0)</f>
        <v>0</v>
      </c>
      <c r="J17" s="122">
        <f>VLOOKUP($C$17,[74]납품수량!$B$3:$AI$51,J1,0)</f>
        <v>0</v>
      </c>
      <c r="K17" s="122">
        <f>VLOOKUP($C$17,[74]납품수량!$B$3:$AI$51,K1,0)</f>
        <v>0</v>
      </c>
      <c r="L17" s="122">
        <f>VLOOKUP($C$17,[74]납품수량!$B$3:$AI$51,L1,0)</f>
        <v>0</v>
      </c>
      <c r="M17" s="122">
        <f>VLOOKUP($C$17,[74]납품수량!$B$3:$AI$51,M1,0)</f>
        <v>440</v>
      </c>
      <c r="N17" s="122">
        <f>VLOOKUP($C$17,[74]납품수량!$B$3:$AI$51,N1,0)</f>
        <v>480</v>
      </c>
      <c r="O17" s="122">
        <f>VLOOKUP($C$17,[74]납품수량!$B$3:$AI$51,O1,0)</f>
        <v>480</v>
      </c>
      <c r="P17" s="122">
        <f>VLOOKUP($C$17,[74]납품수량!$B$3:$AI$51,P1,0)</f>
        <v>0</v>
      </c>
      <c r="Q17" s="122">
        <f>VLOOKUP($C$17,[74]납품수량!$B$3:$AI$51,Q1,0)</f>
        <v>0</v>
      </c>
      <c r="R17" s="122">
        <f>VLOOKUP($C$17,[74]납품수량!$B$3:$AI$51,R1,0)</f>
        <v>640</v>
      </c>
      <c r="S17" s="122">
        <f>VLOOKUP($C$17,[74]납품수량!$B$3:$AI$51,S1,0)</f>
        <v>480</v>
      </c>
      <c r="T17" s="122">
        <f>VLOOKUP($C$17,[74]납품수량!$B$3:$AI$51,T1,0)</f>
        <v>640</v>
      </c>
      <c r="U17" s="122">
        <f>VLOOKUP($C$17,[74]납품수량!$B$3:$AI$51,U1,0)</f>
        <v>440</v>
      </c>
      <c r="V17" s="122">
        <f>VLOOKUP($C$17,[74]납품수량!$B$3:$AI$51,V1,0)</f>
        <v>560</v>
      </c>
      <c r="W17" s="122">
        <f>VLOOKUP($C$17,[74]납품수량!$B$3:$AI$51,W1,0)</f>
        <v>0</v>
      </c>
      <c r="X17" s="122">
        <f>VLOOKUP($C$17,[74]납품수량!$B$3:$AI$51,X1,0)</f>
        <v>0</v>
      </c>
      <c r="Y17" s="122">
        <f>VLOOKUP($C$17,[74]납품수량!$B$3:$AI$51,Y1,0)</f>
        <v>520</v>
      </c>
      <c r="Z17" s="122">
        <f>VLOOKUP($C$17,[74]납품수량!$B$3:$AI$51,Z1,0)</f>
        <v>520</v>
      </c>
      <c r="AA17" s="122">
        <f>VLOOKUP($C$17,[74]납품수량!$B$3:$AI$51,AA1,0)</f>
        <v>520</v>
      </c>
      <c r="AB17" s="122">
        <f>VLOOKUP($C$17,[74]납품수량!$B$3:$AI$51,AB1,0)</f>
        <v>520</v>
      </c>
      <c r="AC17" s="122">
        <f>VLOOKUP($C$17,[74]납품수량!$B$3:$AI$51,AC1,0)</f>
        <v>680</v>
      </c>
      <c r="AD17" s="122">
        <f>VLOOKUP($C$17,[74]납품수량!$B$3:$AI$51,AD1,0)</f>
        <v>0</v>
      </c>
      <c r="AE17" s="122">
        <f>VLOOKUP($C$17,[74]납품수량!$B$3:$AI$51,AE1,0)</f>
        <v>0</v>
      </c>
      <c r="AF17" s="122">
        <f>VLOOKUP($C$17,[74]납품수량!$B$3:$AI$51,AF1,0)</f>
        <v>720</v>
      </c>
      <c r="AG17" s="122">
        <f>VLOOKUP($C$17,[74]납품수량!$B$3:$AI$51,AG1,0)</f>
        <v>600</v>
      </c>
      <c r="AH17" s="122">
        <f>VLOOKUP($C$17,[74]납품수량!$B$3:$AI$51,AH1,0)</f>
        <v>640</v>
      </c>
      <c r="AI17" s="122">
        <f>VLOOKUP($C$17,[74]납품수량!$B$3:$AI$51,AI1,0)</f>
        <v>640</v>
      </c>
      <c r="AJ17" s="122">
        <f>VLOOKUP($C$17,[74]납품수량!$B$3:$AI$51,AJ1,0)</f>
        <v>0</v>
      </c>
      <c r="AK17" s="122">
        <f>VLOOKUP($C$17,[74]납품수량!$B$3:$AI$51,AK1,0)</f>
        <v>0</v>
      </c>
      <c r="AL17" s="122">
        <f>SUM(G17:AK17)</f>
        <v>10000</v>
      </c>
      <c r="AM17" s="61"/>
      <c r="AN17" s="61"/>
      <c r="AO17" s="61"/>
      <c r="AP17" s="61"/>
      <c r="AQ17" s="61"/>
      <c r="AR17" s="61"/>
      <c r="AS17" s="61"/>
      <c r="AT17" s="61"/>
      <c r="AU17" s="61"/>
      <c r="AV17" s="61"/>
      <c r="AW17" s="61"/>
      <c r="AX17" s="61"/>
      <c r="AY17" s="61"/>
      <c r="AZ17" s="61"/>
      <c r="BA17" s="61"/>
      <c r="BB17" s="61"/>
      <c r="BC17" s="61"/>
      <c r="BD17" s="61"/>
      <c r="BE17" s="61"/>
      <c r="BF17" s="61"/>
      <c r="BG17" s="61"/>
      <c r="BH17" s="61"/>
      <c r="BI17" s="61"/>
      <c r="BJ17" s="61"/>
      <c r="BK17" s="61"/>
      <c r="BL17" s="61"/>
      <c r="BM17" s="61"/>
      <c r="BN17" s="61"/>
      <c r="BO17" s="61"/>
      <c r="BP17" s="61"/>
      <c r="BQ17" s="61"/>
      <c r="BR17" s="61"/>
      <c r="BS17" s="61"/>
      <c r="BT17" s="61"/>
      <c r="BU17" s="61"/>
      <c r="BV17" s="61"/>
      <c r="BW17" s="61"/>
      <c r="BX17" s="61"/>
      <c r="BY17" s="61"/>
      <c r="BZ17" s="61"/>
      <c r="CA17" s="61"/>
      <c r="CB17" s="61"/>
      <c r="CC17" s="61"/>
      <c r="CD17" s="61"/>
      <c r="CE17" s="61"/>
      <c r="CF17" s="61"/>
      <c r="CG17" s="61"/>
      <c r="CH17" s="61"/>
      <c r="CI17" s="61"/>
      <c r="CJ17" s="61"/>
      <c r="CK17" s="61"/>
      <c r="CL17" s="61"/>
      <c r="CM17" s="61"/>
      <c r="CN17" s="61"/>
      <c r="CO17" s="61"/>
      <c r="CP17" s="61"/>
      <c r="CQ17" s="61"/>
      <c r="CR17" s="61"/>
      <c r="CS17" s="61"/>
      <c r="CT17" s="61"/>
      <c r="CU17" s="61"/>
      <c r="CV17" s="61"/>
      <c r="CW17" s="61"/>
      <c r="CX17" s="61"/>
      <c r="CY17" s="61"/>
      <c r="CZ17" s="61"/>
      <c r="DA17" s="61"/>
      <c r="DB17" s="61"/>
    </row>
    <row r="18" spans="1:106" s="58" customFormat="1" ht="16.5" customHeight="1">
      <c r="A18" s="117"/>
      <c r="B18" s="788"/>
      <c r="C18" s="782"/>
      <c r="D18" s="784"/>
      <c r="E18" s="784"/>
      <c r="F18" s="784"/>
      <c r="G18" s="122">
        <f>$F$17*G17</f>
        <v>0</v>
      </c>
      <c r="H18" s="122">
        <f t="shared" ref="H18:AK18" si="7">$F$17*H17</f>
        <v>2915520</v>
      </c>
      <c r="I18" s="122">
        <f t="shared" si="7"/>
        <v>0</v>
      </c>
      <c r="J18" s="122">
        <f t="shared" si="7"/>
        <v>0</v>
      </c>
      <c r="K18" s="122">
        <f t="shared" si="7"/>
        <v>0</v>
      </c>
      <c r="L18" s="122">
        <f t="shared" si="7"/>
        <v>0</v>
      </c>
      <c r="M18" s="122">
        <f t="shared" si="7"/>
        <v>2672560</v>
      </c>
      <c r="N18" s="122">
        <f t="shared" si="7"/>
        <v>2915520</v>
      </c>
      <c r="O18" s="122">
        <f t="shared" si="7"/>
        <v>2915520</v>
      </c>
      <c r="P18" s="122">
        <f t="shared" si="7"/>
        <v>0</v>
      </c>
      <c r="Q18" s="122">
        <f t="shared" si="7"/>
        <v>0</v>
      </c>
      <c r="R18" s="122">
        <f t="shared" si="7"/>
        <v>3887360</v>
      </c>
      <c r="S18" s="122">
        <f t="shared" si="7"/>
        <v>2915520</v>
      </c>
      <c r="T18" s="122">
        <f t="shared" si="7"/>
        <v>3887360</v>
      </c>
      <c r="U18" s="122">
        <f t="shared" si="7"/>
        <v>2672560</v>
      </c>
      <c r="V18" s="122">
        <f t="shared" si="7"/>
        <v>3401440</v>
      </c>
      <c r="W18" s="122">
        <f t="shared" si="7"/>
        <v>0</v>
      </c>
      <c r="X18" s="122">
        <f t="shared" si="7"/>
        <v>0</v>
      </c>
      <c r="Y18" s="122">
        <f t="shared" si="7"/>
        <v>3158480</v>
      </c>
      <c r="Z18" s="122">
        <f t="shared" si="7"/>
        <v>3158480</v>
      </c>
      <c r="AA18" s="122">
        <f t="shared" si="7"/>
        <v>3158480</v>
      </c>
      <c r="AB18" s="122">
        <f t="shared" si="7"/>
        <v>3158480</v>
      </c>
      <c r="AC18" s="122">
        <f t="shared" si="7"/>
        <v>4130320</v>
      </c>
      <c r="AD18" s="122">
        <f t="shared" si="7"/>
        <v>0</v>
      </c>
      <c r="AE18" s="122">
        <f t="shared" si="7"/>
        <v>0</v>
      </c>
      <c r="AF18" s="122">
        <f t="shared" si="7"/>
        <v>4373280</v>
      </c>
      <c r="AG18" s="122">
        <f t="shared" si="7"/>
        <v>3644400</v>
      </c>
      <c r="AH18" s="122">
        <f t="shared" si="7"/>
        <v>3887360</v>
      </c>
      <c r="AI18" s="122">
        <f t="shared" si="7"/>
        <v>3887360</v>
      </c>
      <c r="AJ18" s="122">
        <f t="shared" si="7"/>
        <v>0</v>
      </c>
      <c r="AK18" s="122">
        <f t="shared" si="7"/>
        <v>0</v>
      </c>
      <c r="AL18" s="122">
        <f>F17*AL17</f>
        <v>60740000</v>
      </c>
      <c r="AM18" s="61"/>
      <c r="AN18" s="61"/>
      <c r="AO18" s="61"/>
      <c r="AP18" s="61"/>
      <c r="AQ18" s="61"/>
      <c r="AR18" s="61"/>
      <c r="AS18" s="61"/>
      <c r="AT18" s="61"/>
      <c r="AU18" s="61"/>
      <c r="AV18" s="61"/>
      <c r="AW18" s="61"/>
      <c r="AX18" s="61"/>
      <c r="AY18" s="61"/>
      <c r="AZ18" s="61"/>
      <c r="BA18" s="61"/>
      <c r="BB18" s="61"/>
      <c r="BC18" s="61"/>
      <c r="BD18" s="61"/>
      <c r="BE18" s="61"/>
      <c r="BF18" s="61"/>
      <c r="BG18" s="61"/>
      <c r="BH18" s="61"/>
      <c r="BI18" s="61"/>
      <c r="BJ18" s="61"/>
      <c r="BK18" s="61"/>
      <c r="BL18" s="61"/>
      <c r="BM18" s="61"/>
      <c r="BN18" s="61"/>
      <c r="BO18" s="61"/>
      <c r="BP18" s="61"/>
      <c r="BQ18" s="61"/>
      <c r="BR18" s="61"/>
      <c r="BS18" s="61"/>
      <c r="BT18" s="61"/>
      <c r="BU18" s="61"/>
      <c r="BV18" s="61"/>
      <c r="BW18" s="61"/>
      <c r="BX18" s="61"/>
      <c r="BY18" s="61"/>
      <c r="BZ18" s="61"/>
      <c r="CA18" s="61"/>
      <c r="CB18" s="61"/>
      <c r="CC18" s="61"/>
      <c r="CD18" s="61"/>
      <c r="CE18" s="61"/>
      <c r="CF18" s="61"/>
      <c r="CG18" s="61"/>
      <c r="CH18" s="61"/>
      <c r="CI18" s="61"/>
      <c r="CJ18" s="61"/>
      <c r="CK18" s="61"/>
      <c r="CL18" s="61"/>
      <c r="CM18" s="61"/>
      <c r="CN18" s="61"/>
      <c r="CO18" s="61"/>
      <c r="CP18" s="61"/>
      <c r="CQ18" s="61"/>
      <c r="CR18" s="61"/>
      <c r="CS18" s="61"/>
      <c r="CT18" s="61"/>
      <c r="CU18" s="61"/>
      <c r="CV18" s="61"/>
      <c r="CW18" s="61"/>
      <c r="CX18" s="61"/>
      <c r="CY18" s="61"/>
      <c r="CZ18" s="61"/>
      <c r="DA18" s="61"/>
      <c r="DB18" s="61"/>
    </row>
    <row r="19" spans="1:106" s="58" customFormat="1" ht="16.5" customHeight="1">
      <c r="A19" s="117" t="s">
        <v>437</v>
      </c>
      <c r="B19" s="788"/>
      <c r="C19" s="781" t="s">
        <v>453</v>
      </c>
      <c r="D19" s="783" t="s">
        <v>474</v>
      </c>
      <c r="E19" s="783" t="s">
        <v>501</v>
      </c>
      <c r="F19" s="783">
        <f>VLOOKUP(C19,'[72]납품수량(영업)'!$C$3:$F$260,4,FALSE)</f>
        <v>4366</v>
      </c>
      <c r="G19" s="122">
        <f>VLOOKUP($C$19,[74]납품수량!$B$3:$AI$51,G1,0)</f>
        <v>0</v>
      </c>
      <c r="H19" s="122">
        <f>VLOOKUP($C$19,[74]납품수량!$B$3:$AI$51,H1,0)</f>
        <v>0</v>
      </c>
      <c r="I19" s="122">
        <f>VLOOKUP($C$19,[74]납품수량!$B$3:$AI$51,I1,0)</f>
        <v>0</v>
      </c>
      <c r="J19" s="122">
        <f>VLOOKUP($C$19,[74]납품수량!$B$3:$AI$51,J1,0)</f>
        <v>0</v>
      </c>
      <c r="K19" s="122">
        <f>VLOOKUP($C$19,[74]납품수량!$B$3:$AI$51,K1,0)</f>
        <v>0</v>
      </c>
      <c r="L19" s="122">
        <f>VLOOKUP($C$19,[74]납품수량!$B$3:$AI$51,L1,0)</f>
        <v>0</v>
      </c>
      <c r="M19" s="122">
        <f>VLOOKUP($C$19,[74]납품수량!$B$3:$AI$51,M1,0)</f>
        <v>240</v>
      </c>
      <c r="N19" s="122">
        <f>VLOOKUP($C$19,[74]납품수량!$B$3:$AI$51,N1,0)</f>
        <v>0</v>
      </c>
      <c r="O19" s="122">
        <f>VLOOKUP($C$19,[74]납품수량!$B$3:$AI$51,O1,0)</f>
        <v>160</v>
      </c>
      <c r="P19" s="122">
        <f>VLOOKUP($C$19,[74]납품수량!$B$3:$AI$51,P1,0)</f>
        <v>0</v>
      </c>
      <c r="Q19" s="122">
        <f>VLOOKUP($C$19,[74]납품수량!$B$3:$AI$51,Q1,0)</f>
        <v>0</v>
      </c>
      <c r="R19" s="122">
        <f>VLOOKUP($C$19,[74]납품수량!$B$3:$AI$51,R1,0)</f>
        <v>0</v>
      </c>
      <c r="S19" s="122">
        <f>VLOOKUP($C$19,[74]납품수량!$B$3:$AI$51,S1,0)</f>
        <v>160</v>
      </c>
      <c r="T19" s="122">
        <f>VLOOKUP($C$19,[74]납품수량!$B$3:$AI$51,T1,0)</f>
        <v>320</v>
      </c>
      <c r="U19" s="122">
        <f>VLOOKUP($C$19,[74]납품수량!$B$3:$AI$51,U1,0)</f>
        <v>160</v>
      </c>
      <c r="V19" s="122">
        <f>VLOOKUP($C$19,[74]납품수량!$B$3:$AI$51,V1,0)</f>
        <v>0</v>
      </c>
      <c r="W19" s="122">
        <f>VLOOKUP($C$19,[74]납품수량!$B$3:$AI$51,W1,0)</f>
        <v>0</v>
      </c>
      <c r="X19" s="122">
        <f>VLOOKUP($C$19,[74]납품수량!$B$3:$AI$51,X1,0)</f>
        <v>0</v>
      </c>
      <c r="Y19" s="122">
        <f>VLOOKUP($C$19,[74]납품수량!$B$3:$AI$51,Y1,0)</f>
        <v>0</v>
      </c>
      <c r="Z19" s="122">
        <f>VLOOKUP($C$19,[74]납품수량!$B$3:$AI$51,Z1,0)</f>
        <v>160</v>
      </c>
      <c r="AA19" s="122">
        <f>VLOOKUP($C$19,[74]납품수량!$B$3:$AI$51,AA1,0)</f>
        <v>160</v>
      </c>
      <c r="AB19" s="122">
        <f>VLOOKUP($C$19,[74]납품수량!$B$3:$AI$51,AB1,0)</f>
        <v>160</v>
      </c>
      <c r="AC19" s="122">
        <f>VLOOKUP($C$19,[74]납품수량!$B$3:$AI$51,AC1,0)</f>
        <v>160</v>
      </c>
      <c r="AD19" s="122">
        <f>VLOOKUP($C$19,[74]납품수량!$B$3:$AI$51,AD1,0)</f>
        <v>0</v>
      </c>
      <c r="AE19" s="122">
        <f>VLOOKUP($C$19,[74]납품수량!$B$3:$AI$51,AE1,0)</f>
        <v>0</v>
      </c>
      <c r="AF19" s="122">
        <f>VLOOKUP($C$19,[74]납품수량!$B$3:$AI$51,AF1,0)</f>
        <v>160</v>
      </c>
      <c r="AG19" s="122">
        <f>VLOOKUP($C$19,[74]납품수량!$B$3:$AI$51,AG1,0)</f>
        <v>0</v>
      </c>
      <c r="AH19" s="122">
        <f>VLOOKUP($C$19,[74]납품수량!$B$3:$AI$51,AH1,0)</f>
        <v>160</v>
      </c>
      <c r="AI19" s="122">
        <f>VLOOKUP($C$19,[74]납품수량!$B$3:$AI$51,AI1,0)</f>
        <v>0</v>
      </c>
      <c r="AJ19" s="122">
        <f>VLOOKUP($C$19,[74]납품수량!$B$3:$AI$51,AJ1,0)</f>
        <v>0</v>
      </c>
      <c r="AK19" s="122">
        <f>VLOOKUP($C$19,[74]납품수량!$B$3:$AI$51,AK1,0)</f>
        <v>0</v>
      </c>
      <c r="AL19" s="122">
        <f>SUM(G19:AK19)</f>
        <v>2000</v>
      </c>
      <c r="AM19" s="61"/>
      <c r="AN19" s="61"/>
      <c r="AO19" s="61"/>
      <c r="AP19" s="61"/>
      <c r="AQ19" s="61"/>
      <c r="AR19" s="61"/>
      <c r="AS19" s="61"/>
      <c r="AT19" s="61"/>
      <c r="AU19" s="61"/>
      <c r="AV19" s="61"/>
      <c r="AW19" s="61"/>
      <c r="AX19" s="61"/>
      <c r="AY19" s="61"/>
      <c r="AZ19" s="61"/>
      <c r="BA19" s="61"/>
      <c r="BB19" s="61"/>
      <c r="BC19" s="61"/>
      <c r="BD19" s="61"/>
      <c r="BE19" s="61"/>
      <c r="BF19" s="61"/>
      <c r="BG19" s="61"/>
      <c r="BH19" s="61"/>
      <c r="BI19" s="61"/>
      <c r="BJ19" s="61"/>
      <c r="BK19" s="61"/>
      <c r="BL19" s="61"/>
      <c r="BM19" s="61"/>
      <c r="BN19" s="61"/>
      <c r="BO19" s="61"/>
      <c r="BP19" s="61"/>
      <c r="BQ19" s="61"/>
      <c r="BR19" s="61"/>
      <c r="BS19" s="61"/>
      <c r="BT19" s="61"/>
      <c r="BU19" s="61"/>
      <c r="BV19" s="61"/>
      <c r="BW19" s="61"/>
      <c r="BX19" s="61"/>
      <c r="BY19" s="61"/>
      <c r="BZ19" s="61"/>
      <c r="CA19" s="61"/>
      <c r="CB19" s="61"/>
      <c r="CC19" s="61"/>
      <c r="CD19" s="61"/>
      <c r="CE19" s="61"/>
      <c r="CF19" s="61"/>
      <c r="CG19" s="61"/>
      <c r="CH19" s="61"/>
      <c r="CI19" s="61"/>
      <c r="CJ19" s="61"/>
      <c r="CK19" s="61"/>
      <c r="CL19" s="61"/>
      <c r="CM19" s="61"/>
      <c r="CN19" s="61"/>
      <c r="CO19" s="61"/>
      <c r="CP19" s="61"/>
      <c r="CQ19" s="61"/>
      <c r="CR19" s="61"/>
      <c r="CS19" s="61"/>
      <c r="CT19" s="61"/>
      <c r="CU19" s="61"/>
      <c r="CV19" s="61"/>
      <c r="CW19" s="61"/>
      <c r="CX19" s="61"/>
      <c r="CY19" s="61"/>
      <c r="CZ19" s="61"/>
      <c r="DA19" s="61"/>
      <c r="DB19" s="61"/>
    </row>
    <row r="20" spans="1:106" s="58" customFormat="1" ht="16.5" customHeight="1">
      <c r="A20" s="117"/>
      <c r="B20" s="788"/>
      <c r="C20" s="782"/>
      <c r="D20" s="784"/>
      <c r="E20" s="784"/>
      <c r="F20" s="784"/>
      <c r="G20" s="122">
        <f>$F$19*G19</f>
        <v>0</v>
      </c>
      <c r="H20" s="122">
        <f t="shared" ref="H20:AK20" si="8">$F$19*H19</f>
        <v>0</v>
      </c>
      <c r="I20" s="122">
        <f t="shared" si="8"/>
        <v>0</v>
      </c>
      <c r="J20" s="122">
        <f t="shared" si="8"/>
        <v>0</v>
      </c>
      <c r="K20" s="122">
        <f t="shared" si="8"/>
        <v>0</v>
      </c>
      <c r="L20" s="122">
        <f t="shared" si="8"/>
        <v>0</v>
      </c>
      <c r="M20" s="122">
        <f t="shared" si="8"/>
        <v>1047840</v>
      </c>
      <c r="N20" s="122">
        <f t="shared" si="8"/>
        <v>0</v>
      </c>
      <c r="O20" s="122">
        <f t="shared" si="8"/>
        <v>698560</v>
      </c>
      <c r="P20" s="122">
        <f t="shared" si="8"/>
        <v>0</v>
      </c>
      <c r="Q20" s="122">
        <f t="shared" si="8"/>
        <v>0</v>
      </c>
      <c r="R20" s="122">
        <f t="shared" si="8"/>
        <v>0</v>
      </c>
      <c r="S20" s="122">
        <f t="shared" si="8"/>
        <v>698560</v>
      </c>
      <c r="T20" s="122">
        <f t="shared" si="8"/>
        <v>1397120</v>
      </c>
      <c r="U20" s="122">
        <f t="shared" si="8"/>
        <v>698560</v>
      </c>
      <c r="V20" s="122">
        <f t="shared" si="8"/>
        <v>0</v>
      </c>
      <c r="W20" s="122">
        <f t="shared" si="8"/>
        <v>0</v>
      </c>
      <c r="X20" s="122">
        <f t="shared" si="8"/>
        <v>0</v>
      </c>
      <c r="Y20" s="122">
        <f t="shared" si="8"/>
        <v>0</v>
      </c>
      <c r="Z20" s="122">
        <f t="shared" si="8"/>
        <v>698560</v>
      </c>
      <c r="AA20" s="122">
        <f t="shared" si="8"/>
        <v>698560</v>
      </c>
      <c r="AB20" s="122">
        <f t="shared" si="8"/>
        <v>698560</v>
      </c>
      <c r="AC20" s="122">
        <f t="shared" si="8"/>
        <v>698560</v>
      </c>
      <c r="AD20" s="122">
        <f t="shared" si="8"/>
        <v>0</v>
      </c>
      <c r="AE20" s="122">
        <f t="shared" si="8"/>
        <v>0</v>
      </c>
      <c r="AF20" s="122">
        <f t="shared" si="8"/>
        <v>698560</v>
      </c>
      <c r="AG20" s="122">
        <f t="shared" si="8"/>
        <v>0</v>
      </c>
      <c r="AH20" s="122">
        <f t="shared" si="8"/>
        <v>698560</v>
      </c>
      <c r="AI20" s="122">
        <f t="shared" si="8"/>
        <v>0</v>
      </c>
      <c r="AJ20" s="122">
        <f t="shared" si="8"/>
        <v>0</v>
      </c>
      <c r="AK20" s="122">
        <f t="shared" si="8"/>
        <v>0</v>
      </c>
      <c r="AL20" s="122">
        <f>F19*AL19</f>
        <v>8732000</v>
      </c>
      <c r="AM20" s="61"/>
      <c r="AN20" s="61"/>
      <c r="AO20" s="61"/>
      <c r="AP20" s="61"/>
      <c r="AQ20" s="61"/>
      <c r="AR20" s="61"/>
      <c r="AS20" s="61"/>
      <c r="AT20" s="61"/>
      <c r="AU20" s="61"/>
      <c r="AV20" s="61"/>
      <c r="AW20" s="61"/>
      <c r="AX20" s="61"/>
      <c r="AY20" s="61"/>
      <c r="AZ20" s="61"/>
      <c r="BA20" s="61"/>
      <c r="BB20" s="61"/>
      <c r="BC20" s="61"/>
      <c r="BD20" s="61"/>
      <c r="BE20" s="61"/>
      <c r="BF20" s="61"/>
      <c r="BG20" s="61"/>
      <c r="BH20" s="61"/>
      <c r="BI20" s="61"/>
      <c r="BJ20" s="61"/>
      <c r="BK20" s="61"/>
      <c r="BL20" s="61"/>
      <c r="BM20" s="61"/>
      <c r="BN20" s="61"/>
      <c r="BO20" s="61"/>
      <c r="BP20" s="61"/>
      <c r="BQ20" s="61"/>
      <c r="BR20" s="61"/>
      <c r="BS20" s="61"/>
      <c r="BT20" s="61"/>
      <c r="BU20" s="61"/>
      <c r="BV20" s="61"/>
      <c r="BW20" s="61"/>
      <c r="BX20" s="61"/>
      <c r="BY20" s="61"/>
      <c r="BZ20" s="61"/>
      <c r="CA20" s="61"/>
      <c r="CB20" s="61"/>
      <c r="CC20" s="61"/>
      <c r="CD20" s="61"/>
      <c r="CE20" s="61"/>
      <c r="CF20" s="61"/>
      <c r="CG20" s="61"/>
      <c r="CH20" s="61"/>
      <c r="CI20" s="61"/>
      <c r="CJ20" s="61"/>
      <c r="CK20" s="61"/>
      <c r="CL20" s="61"/>
      <c r="CM20" s="61"/>
      <c r="CN20" s="61"/>
      <c r="CO20" s="61"/>
      <c r="CP20" s="61"/>
      <c r="CQ20" s="61"/>
      <c r="CR20" s="61"/>
      <c r="CS20" s="61"/>
      <c r="CT20" s="61"/>
      <c r="CU20" s="61"/>
      <c r="CV20" s="61"/>
      <c r="CW20" s="61"/>
      <c r="CX20" s="61"/>
      <c r="CY20" s="61"/>
      <c r="CZ20" s="61"/>
      <c r="DA20" s="61"/>
      <c r="DB20" s="61"/>
    </row>
    <row r="21" spans="1:106" s="58" customFormat="1" ht="16.5" customHeight="1">
      <c r="A21" s="117" t="s">
        <v>437</v>
      </c>
      <c r="B21" s="788"/>
      <c r="C21" s="781" t="s">
        <v>454</v>
      </c>
      <c r="D21" s="783" t="s">
        <v>475</v>
      </c>
      <c r="E21" s="783" t="s">
        <v>501</v>
      </c>
      <c r="F21" s="783">
        <f>VLOOKUP(C21,'[72]납품수량(영업)'!$C$3:$F$260,4,FALSE)</f>
        <v>3991</v>
      </c>
      <c r="G21" s="122">
        <f>VLOOKUP($C$21,[74]납품수량!$B$3:$AI$51,G1,0)</f>
        <v>0</v>
      </c>
      <c r="H21" s="122">
        <f>VLOOKUP($C$21,[74]납품수량!$B$3:$AI$51,H1,0)</f>
        <v>0</v>
      </c>
      <c r="I21" s="122">
        <f>VLOOKUP($C$21,[74]납품수량!$B$3:$AI$51,I1,0)</f>
        <v>0</v>
      </c>
      <c r="J21" s="122">
        <f>VLOOKUP($C$21,[74]납품수량!$B$3:$AI$51,J1,0)</f>
        <v>0</v>
      </c>
      <c r="K21" s="122">
        <f>VLOOKUP($C$21,[74]납품수량!$B$3:$AI$51,K1,0)</f>
        <v>0</v>
      </c>
      <c r="L21" s="122">
        <f>VLOOKUP($C$21,[74]납품수량!$B$3:$AI$51,L1,0)</f>
        <v>0</v>
      </c>
      <c r="M21" s="122">
        <f>VLOOKUP($C$21,[74]납품수량!$B$3:$AI$51,M1,0)</f>
        <v>240</v>
      </c>
      <c r="N21" s="122">
        <f>VLOOKUP($C$21,[74]납품수량!$B$3:$AI$51,N1,0)</f>
        <v>0</v>
      </c>
      <c r="O21" s="122">
        <f>VLOOKUP($C$21,[74]납품수량!$B$3:$AI$51,O1,0)</f>
        <v>160</v>
      </c>
      <c r="P21" s="122">
        <f>VLOOKUP($C$21,[74]납품수량!$B$3:$AI$51,P1,0)</f>
        <v>0</v>
      </c>
      <c r="Q21" s="122">
        <f>VLOOKUP($C$21,[74]납품수량!$B$3:$AI$51,Q1,0)</f>
        <v>0</v>
      </c>
      <c r="R21" s="122">
        <f>VLOOKUP($C$21,[74]납품수량!$B$3:$AI$51,R1,0)</f>
        <v>0</v>
      </c>
      <c r="S21" s="122">
        <f>VLOOKUP($C$21,[74]납품수량!$B$3:$AI$51,S1,0)</f>
        <v>160</v>
      </c>
      <c r="T21" s="122">
        <f>VLOOKUP($C$21,[74]납품수량!$B$3:$AI$51,T1,0)</f>
        <v>320</v>
      </c>
      <c r="U21" s="122">
        <f>VLOOKUP($C$21,[74]납품수량!$B$3:$AI$51,U1,0)</f>
        <v>160</v>
      </c>
      <c r="V21" s="122">
        <f>VLOOKUP($C$21,[74]납품수량!$B$3:$AI$51,V1,0)</f>
        <v>0</v>
      </c>
      <c r="W21" s="122">
        <f>VLOOKUP($C$21,[74]납품수량!$B$3:$AI$51,W1,0)</f>
        <v>0</v>
      </c>
      <c r="X21" s="122">
        <f>VLOOKUP($C$21,[74]납품수량!$B$3:$AI$51,X1,0)</f>
        <v>0</v>
      </c>
      <c r="Y21" s="122">
        <f>VLOOKUP($C$21,[74]납품수량!$B$3:$AI$51,Y1,0)</f>
        <v>0</v>
      </c>
      <c r="Z21" s="122">
        <f>VLOOKUP($C$21,[74]납품수량!$B$3:$AI$51,Z1,0)</f>
        <v>160</v>
      </c>
      <c r="AA21" s="122">
        <f>VLOOKUP($C$21,[74]납품수량!$B$3:$AI$51,AA1,0)</f>
        <v>160</v>
      </c>
      <c r="AB21" s="122">
        <f>VLOOKUP($C$21,[74]납품수량!$B$3:$AI$51,AB1,0)</f>
        <v>160</v>
      </c>
      <c r="AC21" s="122">
        <f>VLOOKUP($C$21,[74]납품수량!$B$3:$AI$51,AC1,0)</f>
        <v>160</v>
      </c>
      <c r="AD21" s="122">
        <f>VLOOKUP($C$21,[74]납품수량!$B$3:$AI$51,AD1,0)</f>
        <v>0</v>
      </c>
      <c r="AE21" s="122">
        <f>VLOOKUP($C$21,[74]납품수량!$B$3:$AI$51,AE1,0)</f>
        <v>0</v>
      </c>
      <c r="AF21" s="122">
        <f>VLOOKUP($C$21,[74]납품수량!$B$3:$AI$51,AF1,0)</f>
        <v>160</v>
      </c>
      <c r="AG21" s="122">
        <f>VLOOKUP($C$21,[74]납품수량!$B$3:$AI$51,AG1,0)</f>
        <v>0</v>
      </c>
      <c r="AH21" s="122">
        <f>VLOOKUP($C$21,[74]납품수량!$B$3:$AI$51,AH1,0)</f>
        <v>160</v>
      </c>
      <c r="AI21" s="122">
        <f>VLOOKUP($C$21,[74]납품수량!$B$3:$AI$51,AI1,0)</f>
        <v>0</v>
      </c>
      <c r="AJ21" s="122">
        <f>VLOOKUP($C$21,[74]납품수량!$B$3:$AI$51,AJ1,0)</f>
        <v>0</v>
      </c>
      <c r="AK21" s="122">
        <f>VLOOKUP($C$21,[74]납품수량!$B$3:$AI$51,AK1,0)</f>
        <v>0</v>
      </c>
      <c r="AL21" s="122">
        <f>SUM(G21:AK21)</f>
        <v>2000</v>
      </c>
      <c r="AM21" s="61"/>
      <c r="AN21" s="61"/>
      <c r="AO21" s="61"/>
      <c r="AP21" s="61"/>
      <c r="AQ21" s="61"/>
      <c r="AR21" s="61"/>
      <c r="AS21" s="61"/>
      <c r="AT21" s="61"/>
      <c r="AU21" s="61"/>
      <c r="AV21" s="61"/>
      <c r="AW21" s="61"/>
      <c r="AX21" s="61"/>
      <c r="AY21" s="61"/>
      <c r="AZ21" s="61"/>
      <c r="BA21" s="61"/>
      <c r="BB21" s="61"/>
      <c r="BC21" s="61"/>
      <c r="BD21" s="61"/>
      <c r="BE21" s="61"/>
      <c r="BF21" s="61"/>
      <c r="BG21" s="61"/>
      <c r="BH21" s="61"/>
      <c r="BI21" s="61"/>
      <c r="BJ21" s="61"/>
      <c r="BK21" s="61"/>
      <c r="BL21" s="61"/>
      <c r="BM21" s="61"/>
      <c r="BN21" s="61"/>
      <c r="BO21" s="61"/>
      <c r="BP21" s="61"/>
      <c r="BQ21" s="61"/>
      <c r="BR21" s="61"/>
      <c r="BS21" s="61"/>
      <c r="BT21" s="61"/>
      <c r="BU21" s="61"/>
      <c r="BV21" s="61"/>
      <c r="BW21" s="61"/>
      <c r="BX21" s="61"/>
      <c r="BY21" s="61"/>
      <c r="BZ21" s="61"/>
      <c r="CA21" s="61"/>
      <c r="CB21" s="61"/>
      <c r="CC21" s="61"/>
      <c r="CD21" s="61"/>
      <c r="CE21" s="61"/>
      <c r="CF21" s="61"/>
      <c r="CG21" s="61"/>
      <c r="CH21" s="61"/>
      <c r="CI21" s="61"/>
      <c r="CJ21" s="61"/>
      <c r="CK21" s="61"/>
      <c r="CL21" s="61"/>
      <c r="CM21" s="61"/>
      <c r="CN21" s="61"/>
      <c r="CO21" s="61"/>
      <c r="CP21" s="61"/>
      <c r="CQ21" s="61"/>
      <c r="CR21" s="61"/>
      <c r="CS21" s="61"/>
      <c r="CT21" s="61"/>
      <c r="CU21" s="61"/>
      <c r="CV21" s="61"/>
      <c r="CW21" s="61"/>
      <c r="CX21" s="61"/>
      <c r="CY21" s="61"/>
      <c r="CZ21" s="61"/>
      <c r="DA21" s="61"/>
      <c r="DB21" s="61"/>
    </row>
    <row r="22" spans="1:106" s="58" customFormat="1" ht="16.5" customHeight="1">
      <c r="A22" s="117"/>
      <c r="B22" s="788"/>
      <c r="C22" s="782"/>
      <c r="D22" s="784"/>
      <c r="E22" s="784"/>
      <c r="F22" s="784"/>
      <c r="G22" s="122">
        <f>$F$21*G21</f>
        <v>0</v>
      </c>
      <c r="H22" s="122">
        <f t="shared" ref="H22:AK22" si="9">$F$21*H21</f>
        <v>0</v>
      </c>
      <c r="I22" s="122">
        <f t="shared" si="9"/>
        <v>0</v>
      </c>
      <c r="J22" s="122">
        <f t="shared" si="9"/>
        <v>0</v>
      </c>
      <c r="K22" s="122">
        <f t="shared" si="9"/>
        <v>0</v>
      </c>
      <c r="L22" s="122">
        <f t="shared" si="9"/>
        <v>0</v>
      </c>
      <c r="M22" s="122">
        <f t="shared" si="9"/>
        <v>957840</v>
      </c>
      <c r="N22" s="122">
        <f t="shared" si="9"/>
        <v>0</v>
      </c>
      <c r="O22" s="122">
        <f t="shared" si="9"/>
        <v>638560</v>
      </c>
      <c r="P22" s="122">
        <f t="shared" si="9"/>
        <v>0</v>
      </c>
      <c r="Q22" s="122">
        <f t="shared" si="9"/>
        <v>0</v>
      </c>
      <c r="R22" s="122">
        <f t="shared" si="9"/>
        <v>0</v>
      </c>
      <c r="S22" s="122">
        <f t="shared" si="9"/>
        <v>638560</v>
      </c>
      <c r="T22" s="122">
        <f t="shared" si="9"/>
        <v>1277120</v>
      </c>
      <c r="U22" s="122">
        <f t="shared" si="9"/>
        <v>638560</v>
      </c>
      <c r="V22" s="122">
        <f t="shared" si="9"/>
        <v>0</v>
      </c>
      <c r="W22" s="122">
        <f t="shared" si="9"/>
        <v>0</v>
      </c>
      <c r="X22" s="122">
        <f t="shared" si="9"/>
        <v>0</v>
      </c>
      <c r="Y22" s="122">
        <f t="shared" si="9"/>
        <v>0</v>
      </c>
      <c r="Z22" s="122">
        <f t="shared" si="9"/>
        <v>638560</v>
      </c>
      <c r="AA22" s="122">
        <f t="shared" si="9"/>
        <v>638560</v>
      </c>
      <c r="AB22" s="122">
        <f t="shared" si="9"/>
        <v>638560</v>
      </c>
      <c r="AC22" s="122">
        <f t="shared" si="9"/>
        <v>638560</v>
      </c>
      <c r="AD22" s="122">
        <f t="shared" si="9"/>
        <v>0</v>
      </c>
      <c r="AE22" s="122">
        <f t="shared" si="9"/>
        <v>0</v>
      </c>
      <c r="AF22" s="122">
        <f t="shared" si="9"/>
        <v>638560</v>
      </c>
      <c r="AG22" s="122">
        <f t="shared" si="9"/>
        <v>0</v>
      </c>
      <c r="AH22" s="122">
        <f t="shared" si="9"/>
        <v>638560</v>
      </c>
      <c r="AI22" s="122">
        <f t="shared" si="9"/>
        <v>0</v>
      </c>
      <c r="AJ22" s="122">
        <f t="shared" si="9"/>
        <v>0</v>
      </c>
      <c r="AK22" s="122">
        <f t="shared" si="9"/>
        <v>0</v>
      </c>
      <c r="AL22" s="122">
        <f>F21*AL21</f>
        <v>7982000</v>
      </c>
      <c r="AM22" s="61"/>
      <c r="AN22" s="61"/>
      <c r="AO22" s="61"/>
      <c r="AP22" s="61"/>
      <c r="AQ22" s="61"/>
      <c r="AR22" s="61"/>
      <c r="AS22" s="61"/>
      <c r="AT22" s="61"/>
      <c r="AU22" s="61"/>
      <c r="AV22" s="61"/>
      <c r="AW22" s="61"/>
      <c r="AX22" s="61"/>
      <c r="AY22" s="61"/>
      <c r="AZ22" s="61"/>
      <c r="BA22" s="61"/>
      <c r="BB22" s="61"/>
      <c r="BC22" s="61"/>
      <c r="BD22" s="61"/>
      <c r="BE22" s="61"/>
      <c r="BF22" s="61"/>
      <c r="BG22" s="61"/>
      <c r="BH22" s="61"/>
      <c r="BI22" s="61"/>
      <c r="BJ22" s="61"/>
      <c r="BK22" s="61"/>
      <c r="BL22" s="61"/>
      <c r="BM22" s="61"/>
      <c r="BN22" s="61"/>
      <c r="BO22" s="61"/>
      <c r="BP22" s="61"/>
      <c r="BQ22" s="61"/>
      <c r="BR22" s="61"/>
      <c r="BS22" s="61"/>
      <c r="BT22" s="61"/>
      <c r="BU22" s="61"/>
      <c r="BV22" s="61"/>
      <c r="BW22" s="61"/>
      <c r="BX22" s="61"/>
      <c r="BY22" s="61"/>
      <c r="BZ22" s="61"/>
      <c r="CA22" s="61"/>
      <c r="CB22" s="61"/>
      <c r="CC22" s="61"/>
      <c r="CD22" s="61"/>
      <c r="CE22" s="61"/>
      <c r="CF22" s="61"/>
      <c r="CG22" s="61"/>
      <c r="CH22" s="61"/>
      <c r="CI22" s="61"/>
      <c r="CJ22" s="61"/>
      <c r="CK22" s="61"/>
      <c r="CL22" s="61"/>
      <c r="CM22" s="61"/>
      <c r="CN22" s="61"/>
      <c r="CO22" s="61"/>
      <c r="CP22" s="61"/>
      <c r="CQ22" s="61"/>
      <c r="CR22" s="61"/>
      <c r="CS22" s="61"/>
      <c r="CT22" s="61"/>
      <c r="CU22" s="61"/>
      <c r="CV22" s="61"/>
      <c r="CW22" s="61"/>
      <c r="CX22" s="61"/>
      <c r="CY22" s="61"/>
      <c r="CZ22" s="61"/>
      <c r="DA22" s="61"/>
      <c r="DB22" s="61"/>
    </row>
    <row r="23" spans="1:106" s="58" customFormat="1" ht="16.5" customHeight="1">
      <c r="A23" s="117" t="s">
        <v>437</v>
      </c>
      <c r="B23" s="788"/>
      <c r="C23" s="781" t="s">
        <v>455</v>
      </c>
      <c r="D23" s="783" t="s">
        <v>478</v>
      </c>
      <c r="E23" s="783" t="s">
        <v>501</v>
      </c>
      <c r="F23" s="783">
        <f>VLOOKUP(C23,'[72]납품수량(영업)'!$C$3:$F$260,4,FALSE)</f>
        <v>5426</v>
      </c>
      <c r="G23" s="122">
        <f>VLOOKUP($C$23,[74]납품수량!$B$3:$AI$51,G1,0)</f>
        <v>0</v>
      </c>
      <c r="H23" s="122">
        <f>VLOOKUP($C$23,[74]납품수량!$B$3:$AI$51,H1,0)</f>
        <v>80</v>
      </c>
      <c r="I23" s="122">
        <f>VLOOKUP($C$23,[74]납품수량!$B$3:$AI$51,I1,0)</f>
        <v>0</v>
      </c>
      <c r="J23" s="122">
        <f>VLOOKUP($C$23,[74]납품수량!$B$3:$AI$51,J1,0)</f>
        <v>0</v>
      </c>
      <c r="K23" s="122">
        <f>VLOOKUP($C$23,[74]납품수량!$B$3:$AI$51,K1,0)</f>
        <v>0</v>
      </c>
      <c r="L23" s="122">
        <f>VLOOKUP($C$23,[74]납품수량!$B$3:$AI$51,L1,0)</f>
        <v>0</v>
      </c>
      <c r="M23" s="122">
        <f>VLOOKUP($C$23,[74]납품수량!$B$3:$AI$51,M1,0)</f>
        <v>160</v>
      </c>
      <c r="N23" s="122">
        <f>VLOOKUP($C$23,[74]납품수량!$B$3:$AI$51,N1,0)</f>
        <v>80</v>
      </c>
      <c r="O23" s="122">
        <f>VLOOKUP($C$23,[74]납품수량!$B$3:$AI$51,O1,0)</f>
        <v>160</v>
      </c>
      <c r="P23" s="122">
        <f>VLOOKUP($C$23,[74]납품수량!$B$3:$AI$51,P1,0)</f>
        <v>0</v>
      </c>
      <c r="Q23" s="122">
        <f>VLOOKUP($C$23,[74]납품수량!$B$3:$AI$51,Q1,0)</f>
        <v>0</v>
      </c>
      <c r="R23" s="122">
        <f>VLOOKUP($C$23,[74]납품수량!$B$3:$AI$51,R1,0)</f>
        <v>40</v>
      </c>
      <c r="S23" s="122">
        <f>VLOOKUP($C$23,[74]납품수량!$B$3:$AI$51,S1,0)</f>
        <v>160</v>
      </c>
      <c r="T23" s="122">
        <f>VLOOKUP($C$23,[74]납품수량!$B$3:$AI$51,T1,0)</f>
        <v>160</v>
      </c>
      <c r="U23" s="122">
        <f>VLOOKUP($C$23,[74]납품수량!$B$3:$AI$51,U1,0)</f>
        <v>240</v>
      </c>
      <c r="V23" s="122">
        <f>VLOOKUP($C$23,[74]납품수량!$B$3:$AI$51,V1,0)</f>
        <v>0</v>
      </c>
      <c r="W23" s="122">
        <f>VLOOKUP($C$23,[74]납품수량!$B$3:$AI$51,W1,0)</f>
        <v>0</v>
      </c>
      <c r="X23" s="122">
        <f>VLOOKUP($C$23,[74]납품수량!$B$3:$AI$51,X1,0)</f>
        <v>0</v>
      </c>
      <c r="Y23" s="122">
        <f>VLOOKUP($C$23,[74]납품수량!$B$3:$AI$51,Y1,0)</f>
        <v>160</v>
      </c>
      <c r="Z23" s="122">
        <f>VLOOKUP($C$23,[74]납품수량!$B$3:$AI$51,Z1,0)</f>
        <v>160</v>
      </c>
      <c r="AA23" s="122">
        <f>VLOOKUP($C$23,[74]납품수량!$B$3:$AI$51,AA1,0)</f>
        <v>80</v>
      </c>
      <c r="AB23" s="122">
        <f>VLOOKUP($C$23,[74]납품수량!$B$3:$AI$51,AB1,0)</f>
        <v>160</v>
      </c>
      <c r="AC23" s="122">
        <f>VLOOKUP($C$23,[74]납품수량!$B$3:$AI$51,AC1,0)</f>
        <v>80</v>
      </c>
      <c r="AD23" s="122">
        <f>VLOOKUP($C$23,[74]납품수량!$B$3:$AI$51,AD1,0)</f>
        <v>0</v>
      </c>
      <c r="AE23" s="122">
        <f>VLOOKUP($C$23,[74]납품수량!$B$3:$AI$51,AE1,0)</f>
        <v>0</v>
      </c>
      <c r="AF23" s="122">
        <f>VLOOKUP($C$23,[74]납품수량!$B$3:$AI$51,AF1,0)</f>
        <v>0</v>
      </c>
      <c r="AG23" s="122">
        <f>VLOOKUP($C$23,[74]납품수량!$B$3:$AI$51,AG1,0)</f>
        <v>0</v>
      </c>
      <c r="AH23" s="122">
        <f>VLOOKUP($C$23,[74]납품수량!$B$3:$AI$51,AH1,0)</f>
        <v>80</v>
      </c>
      <c r="AI23" s="122">
        <f>VLOOKUP($C$23,[74]납품수량!$B$3:$AI$51,AI1,0)</f>
        <v>80</v>
      </c>
      <c r="AJ23" s="122">
        <f>VLOOKUP($C$23,[74]납품수량!$B$3:$AI$51,AJ1,0)</f>
        <v>0</v>
      </c>
      <c r="AK23" s="122">
        <f>VLOOKUP($C$23,[74]납품수량!$B$3:$AI$51,AK1,0)</f>
        <v>0</v>
      </c>
      <c r="AL23" s="122">
        <f>SUM(G23:AK23)</f>
        <v>1880</v>
      </c>
      <c r="AM23" s="61"/>
      <c r="AN23" s="61"/>
      <c r="AO23" s="61"/>
      <c r="AP23" s="61"/>
      <c r="AQ23" s="61"/>
      <c r="AR23" s="61"/>
      <c r="AS23" s="61"/>
      <c r="AT23" s="61"/>
      <c r="AU23" s="61"/>
      <c r="AV23" s="61"/>
      <c r="AW23" s="61"/>
      <c r="AX23" s="61"/>
      <c r="AY23" s="61"/>
      <c r="AZ23" s="61"/>
      <c r="BA23" s="61"/>
      <c r="BB23" s="61"/>
      <c r="BC23" s="61"/>
      <c r="BD23" s="61"/>
      <c r="BE23" s="61"/>
      <c r="BF23" s="61"/>
      <c r="BG23" s="61"/>
      <c r="BH23" s="61"/>
      <c r="BI23" s="61"/>
      <c r="BJ23" s="61"/>
      <c r="BK23" s="61"/>
      <c r="BL23" s="61"/>
      <c r="BM23" s="61"/>
      <c r="BN23" s="61"/>
      <c r="BO23" s="61"/>
      <c r="BP23" s="61"/>
      <c r="BQ23" s="61"/>
      <c r="BR23" s="61"/>
      <c r="BS23" s="61"/>
      <c r="BT23" s="61"/>
      <c r="BU23" s="61"/>
      <c r="BV23" s="61"/>
      <c r="BW23" s="61"/>
      <c r="BX23" s="61"/>
      <c r="BY23" s="61"/>
      <c r="BZ23" s="61"/>
      <c r="CA23" s="61"/>
      <c r="CB23" s="61"/>
      <c r="CC23" s="61"/>
      <c r="CD23" s="61"/>
      <c r="CE23" s="61"/>
      <c r="CF23" s="61"/>
      <c r="CG23" s="61"/>
      <c r="CH23" s="61"/>
      <c r="CI23" s="61"/>
      <c r="CJ23" s="61"/>
      <c r="CK23" s="61"/>
      <c r="CL23" s="61"/>
      <c r="CM23" s="61"/>
      <c r="CN23" s="61"/>
      <c r="CO23" s="61"/>
      <c r="CP23" s="61"/>
      <c r="CQ23" s="61"/>
      <c r="CR23" s="61"/>
      <c r="CS23" s="61"/>
      <c r="CT23" s="61"/>
      <c r="CU23" s="61"/>
      <c r="CV23" s="61"/>
      <c r="CW23" s="61"/>
      <c r="CX23" s="61"/>
      <c r="CY23" s="61"/>
      <c r="CZ23" s="61"/>
      <c r="DA23" s="61"/>
      <c r="DB23" s="61"/>
    </row>
    <row r="24" spans="1:106" s="58" customFormat="1" ht="16.5" customHeight="1">
      <c r="A24" s="117"/>
      <c r="B24" s="788"/>
      <c r="C24" s="782"/>
      <c r="D24" s="784"/>
      <c r="E24" s="784"/>
      <c r="F24" s="784"/>
      <c r="G24" s="122">
        <f>$F$23*G23</f>
        <v>0</v>
      </c>
      <c r="H24" s="122">
        <f t="shared" ref="H24:AK24" si="10">$F$23*H23</f>
        <v>434080</v>
      </c>
      <c r="I24" s="122">
        <f t="shared" si="10"/>
        <v>0</v>
      </c>
      <c r="J24" s="122">
        <f t="shared" si="10"/>
        <v>0</v>
      </c>
      <c r="K24" s="122">
        <f t="shared" si="10"/>
        <v>0</v>
      </c>
      <c r="L24" s="122">
        <f t="shared" si="10"/>
        <v>0</v>
      </c>
      <c r="M24" s="122">
        <f t="shared" si="10"/>
        <v>868160</v>
      </c>
      <c r="N24" s="122">
        <f t="shared" si="10"/>
        <v>434080</v>
      </c>
      <c r="O24" s="122">
        <f t="shared" si="10"/>
        <v>868160</v>
      </c>
      <c r="P24" s="122">
        <f t="shared" si="10"/>
        <v>0</v>
      </c>
      <c r="Q24" s="122">
        <f t="shared" si="10"/>
        <v>0</v>
      </c>
      <c r="R24" s="122">
        <f t="shared" si="10"/>
        <v>217040</v>
      </c>
      <c r="S24" s="122">
        <f t="shared" si="10"/>
        <v>868160</v>
      </c>
      <c r="T24" s="122">
        <f t="shared" si="10"/>
        <v>868160</v>
      </c>
      <c r="U24" s="122">
        <f t="shared" si="10"/>
        <v>1302240</v>
      </c>
      <c r="V24" s="122">
        <f t="shared" si="10"/>
        <v>0</v>
      </c>
      <c r="W24" s="122">
        <f t="shared" si="10"/>
        <v>0</v>
      </c>
      <c r="X24" s="122">
        <f t="shared" si="10"/>
        <v>0</v>
      </c>
      <c r="Y24" s="122">
        <f t="shared" si="10"/>
        <v>868160</v>
      </c>
      <c r="Z24" s="122">
        <f t="shared" si="10"/>
        <v>868160</v>
      </c>
      <c r="AA24" s="122">
        <f t="shared" si="10"/>
        <v>434080</v>
      </c>
      <c r="AB24" s="122">
        <f t="shared" si="10"/>
        <v>868160</v>
      </c>
      <c r="AC24" s="122">
        <f t="shared" si="10"/>
        <v>434080</v>
      </c>
      <c r="AD24" s="122">
        <f t="shared" si="10"/>
        <v>0</v>
      </c>
      <c r="AE24" s="122">
        <f t="shared" si="10"/>
        <v>0</v>
      </c>
      <c r="AF24" s="122">
        <f t="shared" si="10"/>
        <v>0</v>
      </c>
      <c r="AG24" s="122">
        <f t="shared" si="10"/>
        <v>0</v>
      </c>
      <c r="AH24" s="122">
        <f t="shared" si="10"/>
        <v>434080</v>
      </c>
      <c r="AI24" s="122">
        <f t="shared" si="10"/>
        <v>434080</v>
      </c>
      <c r="AJ24" s="122">
        <f t="shared" si="10"/>
        <v>0</v>
      </c>
      <c r="AK24" s="122">
        <f t="shared" si="10"/>
        <v>0</v>
      </c>
      <c r="AL24" s="122">
        <f>F23*AL23</f>
        <v>10200880</v>
      </c>
      <c r="AM24" s="61"/>
      <c r="AN24" s="61"/>
      <c r="AO24" s="61"/>
      <c r="AP24" s="61"/>
      <c r="AQ24" s="61"/>
      <c r="AR24" s="61"/>
      <c r="AS24" s="61"/>
      <c r="AT24" s="61"/>
      <c r="AU24" s="61"/>
      <c r="AV24" s="61"/>
      <c r="AW24" s="61"/>
      <c r="AX24" s="61"/>
      <c r="AY24" s="61"/>
      <c r="AZ24" s="61"/>
      <c r="BA24" s="61"/>
      <c r="BB24" s="61"/>
      <c r="BC24" s="61"/>
      <c r="BD24" s="61"/>
      <c r="BE24" s="61"/>
      <c r="BF24" s="61"/>
      <c r="BG24" s="61"/>
      <c r="BH24" s="61"/>
      <c r="BI24" s="61"/>
      <c r="BJ24" s="61"/>
      <c r="BK24" s="61"/>
      <c r="BL24" s="61"/>
      <c r="BM24" s="61"/>
      <c r="BN24" s="61"/>
      <c r="BO24" s="61"/>
      <c r="BP24" s="61"/>
      <c r="BQ24" s="61"/>
      <c r="BR24" s="61"/>
      <c r="BS24" s="61"/>
      <c r="BT24" s="61"/>
      <c r="BU24" s="61"/>
      <c r="BV24" s="61"/>
      <c r="BW24" s="61"/>
      <c r="BX24" s="61"/>
      <c r="BY24" s="61"/>
      <c r="BZ24" s="61"/>
      <c r="CA24" s="61"/>
      <c r="CB24" s="61"/>
      <c r="CC24" s="61"/>
      <c r="CD24" s="61"/>
      <c r="CE24" s="61"/>
      <c r="CF24" s="61"/>
      <c r="CG24" s="61"/>
      <c r="CH24" s="61"/>
      <c r="CI24" s="61"/>
      <c r="CJ24" s="61"/>
      <c r="CK24" s="61"/>
      <c r="CL24" s="61"/>
      <c r="CM24" s="61"/>
      <c r="CN24" s="61"/>
      <c r="CO24" s="61"/>
      <c r="CP24" s="61"/>
      <c r="CQ24" s="61"/>
      <c r="CR24" s="61"/>
      <c r="CS24" s="61"/>
      <c r="CT24" s="61"/>
      <c r="CU24" s="61"/>
      <c r="CV24" s="61"/>
      <c r="CW24" s="61"/>
      <c r="CX24" s="61"/>
      <c r="CY24" s="61"/>
      <c r="CZ24" s="61"/>
      <c r="DA24" s="61"/>
      <c r="DB24" s="61"/>
    </row>
    <row r="25" spans="1:106" s="58" customFormat="1" ht="16.5" customHeight="1">
      <c r="A25" s="117" t="s">
        <v>437</v>
      </c>
      <c r="B25" s="788"/>
      <c r="C25" s="781" t="s">
        <v>456</v>
      </c>
      <c r="D25" s="783" t="s">
        <v>479</v>
      </c>
      <c r="E25" s="783" t="s">
        <v>501</v>
      </c>
      <c r="F25" s="783">
        <f>VLOOKUP(C25,'[72]납품수량(영업)'!$C$3:$F$260,4,FALSE)</f>
        <v>5425</v>
      </c>
      <c r="G25" s="122">
        <f>VLOOKUP($C$25,[74]납품수량!$B$3:$AI$51,G1,0)</f>
        <v>0</v>
      </c>
      <c r="H25" s="122">
        <f>VLOOKUP($C$25,[74]납품수량!$B$3:$AI$51,H1,0)</f>
        <v>80</v>
      </c>
      <c r="I25" s="122">
        <f>VLOOKUP($C$25,[74]납품수량!$B$3:$AI$51,I1,0)</f>
        <v>0</v>
      </c>
      <c r="J25" s="122">
        <f>VLOOKUP($C$25,[74]납품수량!$B$3:$AI$51,J1,0)</f>
        <v>0</v>
      </c>
      <c r="K25" s="122">
        <f>VLOOKUP($C$25,[74]납품수량!$B$3:$AI$51,K1,0)</f>
        <v>0</v>
      </c>
      <c r="L25" s="122">
        <f>VLOOKUP($C$25,[74]납품수량!$B$3:$AI$51,L1,0)</f>
        <v>0</v>
      </c>
      <c r="M25" s="122">
        <f>VLOOKUP($C$25,[74]납품수량!$B$3:$AI$51,M1,0)</f>
        <v>160</v>
      </c>
      <c r="N25" s="122">
        <f>VLOOKUP($C$25,[74]납품수량!$B$3:$AI$51,N1,0)</f>
        <v>80</v>
      </c>
      <c r="O25" s="122">
        <f>VLOOKUP($C$25,[74]납품수량!$B$3:$AI$51,O1,0)</f>
        <v>160</v>
      </c>
      <c r="P25" s="122">
        <f>VLOOKUP($C$25,[74]납품수량!$B$3:$AI$51,P1,0)</f>
        <v>0</v>
      </c>
      <c r="Q25" s="122">
        <f>VLOOKUP($C$25,[74]납품수량!$B$3:$AI$51,Q1,0)</f>
        <v>0</v>
      </c>
      <c r="R25" s="122">
        <f>VLOOKUP($C$25,[74]납품수량!$B$3:$AI$51,R1,0)</f>
        <v>40</v>
      </c>
      <c r="S25" s="122">
        <f>VLOOKUP($C$25,[74]납품수량!$B$3:$AI$51,S1,0)</f>
        <v>160</v>
      </c>
      <c r="T25" s="122">
        <f>VLOOKUP($C$25,[74]납품수량!$B$3:$AI$51,T1,0)</f>
        <v>160</v>
      </c>
      <c r="U25" s="122">
        <f>VLOOKUP($C$25,[74]납품수량!$B$3:$AI$51,U1,0)</f>
        <v>240</v>
      </c>
      <c r="V25" s="122">
        <f>VLOOKUP($C$25,[74]납품수량!$B$3:$AI$51,V1,0)</f>
        <v>0</v>
      </c>
      <c r="W25" s="122">
        <f>VLOOKUP($C$25,[74]납품수량!$B$3:$AI$51,W1,0)</f>
        <v>0</v>
      </c>
      <c r="X25" s="122">
        <f>VLOOKUP($C$25,[74]납품수량!$B$3:$AI$51,X1,0)</f>
        <v>0</v>
      </c>
      <c r="Y25" s="122">
        <f>VLOOKUP($C$25,[74]납품수량!$B$3:$AI$51,Y1,0)</f>
        <v>160</v>
      </c>
      <c r="Z25" s="122">
        <f>VLOOKUP($C$25,[74]납품수량!$B$3:$AI$51,Z1,0)</f>
        <v>160</v>
      </c>
      <c r="AA25" s="122">
        <f>VLOOKUP($C$25,[74]납품수량!$B$3:$AI$51,AA1,0)</f>
        <v>80</v>
      </c>
      <c r="AB25" s="122">
        <f>VLOOKUP($C$25,[74]납품수량!$B$3:$AI$51,AB1,0)</f>
        <v>160</v>
      </c>
      <c r="AC25" s="122">
        <f>VLOOKUP($C$25,[74]납품수량!$B$3:$AI$51,AC1,0)</f>
        <v>80</v>
      </c>
      <c r="AD25" s="122">
        <f>VLOOKUP($C$25,[74]납품수량!$B$3:$AI$51,AD1,0)</f>
        <v>0</v>
      </c>
      <c r="AE25" s="122">
        <f>VLOOKUP($C$25,[74]납품수량!$B$3:$AI$51,AE1,0)</f>
        <v>0</v>
      </c>
      <c r="AF25" s="122">
        <f>VLOOKUP($C$25,[74]납품수량!$B$3:$AI$51,AF1,0)</f>
        <v>0</v>
      </c>
      <c r="AG25" s="122">
        <f>VLOOKUP($C$25,[74]납품수량!$B$3:$AI$51,AG1,0)</f>
        <v>0</v>
      </c>
      <c r="AH25" s="122">
        <f>VLOOKUP($C$25,[74]납품수량!$B$3:$AI$51,AH1,0)</f>
        <v>80</v>
      </c>
      <c r="AI25" s="122">
        <f>VLOOKUP($C$25,[74]납품수량!$B$3:$AI$51,AI1,0)</f>
        <v>80</v>
      </c>
      <c r="AJ25" s="122">
        <f>VLOOKUP($C$25,[74]납품수량!$B$3:$AI$51,AJ1,0)</f>
        <v>0</v>
      </c>
      <c r="AK25" s="122">
        <f>VLOOKUP($C$25,[74]납품수량!$B$3:$AI$51,AK1,0)</f>
        <v>0</v>
      </c>
      <c r="AL25" s="122">
        <f>SUM(G25:AK25)</f>
        <v>1880</v>
      </c>
      <c r="AM25" s="61"/>
      <c r="AN25" s="61"/>
      <c r="AO25" s="61"/>
      <c r="AP25" s="61"/>
      <c r="AQ25" s="61"/>
      <c r="AR25" s="61"/>
      <c r="AS25" s="61"/>
      <c r="AT25" s="61"/>
      <c r="AU25" s="61"/>
      <c r="AV25" s="61"/>
      <c r="AW25" s="61"/>
      <c r="AX25" s="61"/>
      <c r="AY25" s="61"/>
      <c r="AZ25" s="61"/>
      <c r="BA25" s="61"/>
      <c r="BB25" s="61"/>
      <c r="BC25" s="61"/>
      <c r="BD25" s="61"/>
      <c r="BE25" s="61"/>
      <c r="BF25" s="61"/>
      <c r="BG25" s="61"/>
      <c r="BH25" s="61"/>
      <c r="BI25" s="61"/>
      <c r="BJ25" s="61"/>
      <c r="BK25" s="61"/>
      <c r="BL25" s="61"/>
      <c r="BM25" s="61"/>
      <c r="BN25" s="61"/>
      <c r="BO25" s="61"/>
      <c r="BP25" s="61"/>
      <c r="BQ25" s="61"/>
      <c r="BR25" s="61"/>
      <c r="BS25" s="61"/>
      <c r="BT25" s="61"/>
      <c r="BU25" s="61"/>
      <c r="BV25" s="61"/>
      <c r="BW25" s="61"/>
      <c r="BX25" s="61"/>
      <c r="BY25" s="61"/>
      <c r="BZ25" s="61"/>
      <c r="CA25" s="61"/>
      <c r="CB25" s="61"/>
      <c r="CC25" s="61"/>
      <c r="CD25" s="61"/>
      <c r="CE25" s="61"/>
      <c r="CF25" s="61"/>
      <c r="CG25" s="61"/>
      <c r="CH25" s="61"/>
      <c r="CI25" s="61"/>
      <c r="CJ25" s="61"/>
      <c r="CK25" s="61"/>
      <c r="CL25" s="61"/>
      <c r="CM25" s="61"/>
      <c r="CN25" s="61"/>
      <c r="CO25" s="61"/>
      <c r="CP25" s="61"/>
      <c r="CQ25" s="61"/>
      <c r="CR25" s="61"/>
      <c r="CS25" s="61"/>
      <c r="CT25" s="61"/>
      <c r="CU25" s="61"/>
      <c r="CV25" s="61"/>
      <c r="CW25" s="61"/>
      <c r="CX25" s="61"/>
      <c r="CY25" s="61"/>
      <c r="CZ25" s="61"/>
      <c r="DA25" s="61"/>
      <c r="DB25" s="61"/>
    </row>
    <row r="26" spans="1:106" s="58" customFormat="1" ht="16.5" customHeight="1">
      <c r="A26" s="117"/>
      <c r="B26" s="788"/>
      <c r="C26" s="782"/>
      <c r="D26" s="784"/>
      <c r="E26" s="784"/>
      <c r="F26" s="784"/>
      <c r="G26" s="122">
        <f>$F$25*G25</f>
        <v>0</v>
      </c>
      <c r="H26" s="122">
        <f t="shared" ref="H26:AK26" si="11">$F$25*H25</f>
        <v>434000</v>
      </c>
      <c r="I26" s="122">
        <f t="shared" si="11"/>
        <v>0</v>
      </c>
      <c r="J26" s="122">
        <f t="shared" si="11"/>
        <v>0</v>
      </c>
      <c r="K26" s="122">
        <f t="shared" si="11"/>
        <v>0</v>
      </c>
      <c r="L26" s="122">
        <f t="shared" si="11"/>
        <v>0</v>
      </c>
      <c r="M26" s="122">
        <f t="shared" si="11"/>
        <v>868000</v>
      </c>
      <c r="N26" s="122">
        <f t="shared" si="11"/>
        <v>434000</v>
      </c>
      <c r="O26" s="122">
        <f t="shared" si="11"/>
        <v>868000</v>
      </c>
      <c r="P26" s="122">
        <f t="shared" si="11"/>
        <v>0</v>
      </c>
      <c r="Q26" s="122">
        <f t="shared" si="11"/>
        <v>0</v>
      </c>
      <c r="R26" s="122">
        <f t="shared" si="11"/>
        <v>217000</v>
      </c>
      <c r="S26" s="122">
        <f t="shared" si="11"/>
        <v>868000</v>
      </c>
      <c r="T26" s="122">
        <f t="shared" si="11"/>
        <v>868000</v>
      </c>
      <c r="U26" s="122">
        <f t="shared" si="11"/>
        <v>1302000</v>
      </c>
      <c r="V26" s="122">
        <f t="shared" si="11"/>
        <v>0</v>
      </c>
      <c r="W26" s="122">
        <f t="shared" si="11"/>
        <v>0</v>
      </c>
      <c r="X26" s="122">
        <f t="shared" si="11"/>
        <v>0</v>
      </c>
      <c r="Y26" s="122">
        <f t="shared" si="11"/>
        <v>868000</v>
      </c>
      <c r="Z26" s="122">
        <f t="shared" si="11"/>
        <v>868000</v>
      </c>
      <c r="AA26" s="122">
        <f t="shared" si="11"/>
        <v>434000</v>
      </c>
      <c r="AB26" s="122">
        <f t="shared" si="11"/>
        <v>868000</v>
      </c>
      <c r="AC26" s="122">
        <f t="shared" si="11"/>
        <v>434000</v>
      </c>
      <c r="AD26" s="122">
        <f t="shared" si="11"/>
        <v>0</v>
      </c>
      <c r="AE26" s="122">
        <f t="shared" si="11"/>
        <v>0</v>
      </c>
      <c r="AF26" s="122">
        <f t="shared" si="11"/>
        <v>0</v>
      </c>
      <c r="AG26" s="122">
        <f t="shared" si="11"/>
        <v>0</v>
      </c>
      <c r="AH26" s="122">
        <f t="shared" si="11"/>
        <v>434000</v>
      </c>
      <c r="AI26" s="122">
        <f t="shared" si="11"/>
        <v>434000</v>
      </c>
      <c r="AJ26" s="122">
        <f t="shared" si="11"/>
        <v>0</v>
      </c>
      <c r="AK26" s="122">
        <f t="shared" si="11"/>
        <v>0</v>
      </c>
      <c r="AL26" s="122">
        <f>F25*AL25</f>
        <v>10199000</v>
      </c>
      <c r="AM26" s="61"/>
      <c r="AN26" s="61"/>
      <c r="AO26" s="61"/>
      <c r="AP26" s="61"/>
      <c r="AQ26" s="61"/>
      <c r="AR26" s="61"/>
      <c r="AS26" s="61"/>
      <c r="AT26" s="61"/>
      <c r="AU26" s="61"/>
      <c r="AV26" s="61"/>
      <c r="AW26" s="61"/>
      <c r="AX26" s="61"/>
      <c r="AY26" s="61"/>
      <c r="AZ26" s="61"/>
      <c r="BA26" s="61"/>
      <c r="BB26" s="61"/>
      <c r="BC26" s="61"/>
      <c r="BD26" s="61"/>
      <c r="BE26" s="61"/>
      <c r="BF26" s="61"/>
      <c r="BG26" s="61"/>
      <c r="BH26" s="61"/>
      <c r="BI26" s="61"/>
      <c r="BJ26" s="61"/>
      <c r="BK26" s="61"/>
      <c r="BL26" s="61"/>
      <c r="BM26" s="61"/>
      <c r="BN26" s="61"/>
      <c r="BO26" s="61"/>
      <c r="BP26" s="61"/>
      <c r="BQ26" s="61"/>
      <c r="BR26" s="61"/>
      <c r="BS26" s="61"/>
      <c r="BT26" s="61"/>
      <c r="BU26" s="61"/>
      <c r="BV26" s="61"/>
      <c r="BW26" s="61"/>
      <c r="BX26" s="61"/>
      <c r="BY26" s="61"/>
      <c r="BZ26" s="61"/>
      <c r="CA26" s="61"/>
      <c r="CB26" s="61"/>
      <c r="CC26" s="61"/>
      <c r="CD26" s="61"/>
      <c r="CE26" s="61"/>
      <c r="CF26" s="61"/>
      <c r="CG26" s="61"/>
      <c r="CH26" s="61"/>
      <c r="CI26" s="61"/>
      <c r="CJ26" s="61"/>
      <c r="CK26" s="61"/>
      <c r="CL26" s="61"/>
      <c r="CM26" s="61"/>
      <c r="CN26" s="61"/>
      <c r="CO26" s="61"/>
      <c r="CP26" s="61"/>
      <c r="CQ26" s="61"/>
      <c r="CR26" s="61"/>
      <c r="CS26" s="61"/>
      <c r="CT26" s="61"/>
      <c r="CU26" s="61"/>
      <c r="CV26" s="61"/>
      <c r="CW26" s="61"/>
      <c r="CX26" s="61"/>
      <c r="CY26" s="61"/>
      <c r="CZ26" s="61"/>
      <c r="DA26" s="61"/>
      <c r="DB26" s="61"/>
    </row>
    <row r="27" spans="1:106" s="58" customFormat="1" ht="16.5" customHeight="1">
      <c r="A27" s="117" t="s">
        <v>436</v>
      </c>
      <c r="B27" s="788"/>
      <c r="C27" s="781" t="s">
        <v>457</v>
      </c>
      <c r="D27" s="783" t="s">
        <v>273</v>
      </c>
      <c r="E27" s="783" t="s">
        <v>502</v>
      </c>
      <c r="F27" s="783">
        <f>VLOOKUP(C27,'[72]납품수량(영업)'!$C$3:$F$260,4,FALSE)</f>
        <v>2335</v>
      </c>
      <c r="G27" s="122">
        <f>VLOOKUP($C$27,[74]납품수량!$B$3:$AI$51,G1,0)</f>
        <v>0</v>
      </c>
      <c r="H27" s="122">
        <f>VLOOKUP($C$27,[74]납품수량!$B$3:$AI$51,H1,0)</f>
        <v>0</v>
      </c>
      <c r="I27" s="122">
        <f>VLOOKUP($C$27,[74]납품수량!$B$3:$AI$51,I1,0)</f>
        <v>0</v>
      </c>
      <c r="J27" s="122">
        <f>VLOOKUP($C$27,[74]납품수량!$B$3:$AI$51,J1,0)</f>
        <v>0</v>
      </c>
      <c r="K27" s="122">
        <f>VLOOKUP($C$27,[74]납품수량!$B$3:$AI$51,K1,0)</f>
        <v>0</v>
      </c>
      <c r="L27" s="122">
        <f>VLOOKUP($C$27,[74]납품수량!$B$3:$AI$51,L1,0)</f>
        <v>0</v>
      </c>
      <c r="M27" s="122">
        <f>VLOOKUP($C$27,[74]납품수량!$B$3:$AI$51,M1,0)</f>
        <v>0</v>
      </c>
      <c r="N27" s="122">
        <f>VLOOKUP($C$27,[74]납품수량!$B$3:$AI$51,N1,0)</f>
        <v>200</v>
      </c>
      <c r="O27" s="122">
        <f>VLOOKUP($C$27,[74]납품수량!$B$3:$AI$51,O1,0)</f>
        <v>0</v>
      </c>
      <c r="P27" s="122">
        <f>VLOOKUP($C$27,[74]납품수량!$B$3:$AI$51,P1,0)</f>
        <v>0</v>
      </c>
      <c r="Q27" s="122">
        <f>VLOOKUP($C$27,[74]납품수량!$B$3:$AI$51,Q1,0)</f>
        <v>0</v>
      </c>
      <c r="R27" s="122">
        <f>VLOOKUP($C$27,[74]납품수량!$B$3:$AI$51,R1,0)</f>
        <v>130</v>
      </c>
      <c r="S27" s="122">
        <f>VLOOKUP($C$27,[74]납품수량!$B$3:$AI$51,S1,0)</f>
        <v>150</v>
      </c>
      <c r="T27" s="122">
        <f>VLOOKUP($C$27,[74]납품수량!$B$3:$AI$51,T1,0)</f>
        <v>170</v>
      </c>
      <c r="U27" s="122">
        <f>VLOOKUP($C$27,[74]납품수량!$B$3:$AI$51,U1,0)</f>
        <v>160</v>
      </c>
      <c r="V27" s="122">
        <f>VLOOKUP($C$27,[74]납품수량!$B$3:$AI$51,V1,0)</f>
        <v>0</v>
      </c>
      <c r="W27" s="122">
        <f>VLOOKUP($C$27,[74]납품수량!$B$3:$AI$51,W1,0)</f>
        <v>0</v>
      </c>
      <c r="X27" s="122">
        <f>VLOOKUP($C$27,[74]납품수량!$B$3:$AI$51,X1,0)</f>
        <v>0</v>
      </c>
      <c r="Y27" s="122">
        <f>VLOOKUP($C$27,[74]납품수량!$B$3:$AI$51,Y1,0)</f>
        <v>200</v>
      </c>
      <c r="Z27" s="122">
        <f>VLOOKUP($C$27,[74]납품수량!$B$3:$AI$51,Z1,0)</f>
        <v>0</v>
      </c>
      <c r="AA27" s="122">
        <f>VLOOKUP($C$27,[74]납품수량!$B$3:$AI$51,AA1,0)</f>
        <v>100</v>
      </c>
      <c r="AB27" s="122">
        <f>VLOOKUP($C$27,[74]납품수량!$B$3:$AI$51,AB1,0)</f>
        <v>0</v>
      </c>
      <c r="AC27" s="122">
        <f>VLOOKUP($C$27,[74]납품수량!$B$3:$AI$51,AC1,0)</f>
        <v>0</v>
      </c>
      <c r="AD27" s="122">
        <f>VLOOKUP($C$27,[74]납품수량!$B$3:$AI$51,AD1,0)</f>
        <v>0</v>
      </c>
      <c r="AE27" s="122">
        <f>VLOOKUP($C$27,[74]납품수량!$B$3:$AI$51,AE1,0)</f>
        <v>0</v>
      </c>
      <c r="AF27" s="122">
        <f>VLOOKUP($C$27,[74]납품수량!$B$3:$AI$51,AF1,0)</f>
        <v>0</v>
      </c>
      <c r="AG27" s="122">
        <f>VLOOKUP($C$27,[74]납품수량!$B$3:$AI$51,AG1,0)</f>
        <v>0</v>
      </c>
      <c r="AH27" s="122">
        <f>VLOOKUP($C$27,[74]납품수량!$B$3:$AI$51,AH1,0)</f>
        <v>0</v>
      </c>
      <c r="AI27" s="122">
        <f>VLOOKUP($C$27,[74]납품수량!$B$3:$AI$51,AI1,0)</f>
        <v>200</v>
      </c>
      <c r="AJ27" s="122">
        <f>VLOOKUP($C$27,[74]납품수량!$B$3:$AI$51,AJ1,0)</f>
        <v>0</v>
      </c>
      <c r="AK27" s="122">
        <f>VLOOKUP($C$27,[74]납품수량!$B$3:$AI$51,AK1,0)</f>
        <v>0</v>
      </c>
      <c r="AL27" s="122">
        <f>SUM(G27:AK27)</f>
        <v>1310</v>
      </c>
      <c r="AM27" s="61"/>
      <c r="AN27" s="61"/>
      <c r="AO27" s="61"/>
      <c r="AP27" s="61"/>
      <c r="AQ27" s="61"/>
      <c r="AR27" s="61"/>
      <c r="AS27" s="61"/>
      <c r="AT27" s="61"/>
      <c r="AU27" s="61"/>
      <c r="AV27" s="61"/>
      <c r="AW27" s="61"/>
      <c r="AX27" s="61"/>
      <c r="AY27" s="61"/>
      <c r="AZ27" s="61"/>
      <c r="BA27" s="61"/>
      <c r="BB27" s="61"/>
      <c r="BC27" s="61"/>
      <c r="BD27" s="61"/>
      <c r="BE27" s="61"/>
      <c r="BF27" s="61"/>
      <c r="BG27" s="61"/>
      <c r="BH27" s="61"/>
      <c r="BI27" s="61"/>
      <c r="BJ27" s="61"/>
      <c r="BK27" s="61"/>
      <c r="BL27" s="61"/>
      <c r="BM27" s="61"/>
      <c r="BN27" s="61"/>
      <c r="BO27" s="61"/>
      <c r="BP27" s="61"/>
      <c r="BQ27" s="61"/>
      <c r="BR27" s="61"/>
      <c r="BS27" s="61"/>
      <c r="BT27" s="61"/>
      <c r="BU27" s="61"/>
      <c r="BV27" s="61"/>
      <c r="BW27" s="61"/>
      <c r="BX27" s="61"/>
      <c r="BY27" s="61"/>
      <c r="BZ27" s="61"/>
      <c r="CA27" s="61"/>
      <c r="CB27" s="61"/>
      <c r="CC27" s="61"/>
      <c r="CD27" s="61"/>
      <c r="CE27" s="61"/>
      <c r="CF27" s="61"/>
      <c r="CG27" s="61"/>
      <c r="CH27" s="61"/>
      <c r="CI27" s="61"/>
      <c r="CJ27" s="61"/>
      <c r="CK27" s="61"/>
      <c r="CL27" s="61"/>
      <c r="CM27" s="61"/>
      <c r="CN27" s="61"/>
      <c r="CO27" s="61"/>
      <c r="CP27" s="61"/>
      <c r="CQ27" s="61"/>
      <c r="CR27" s="61"/>
      <c r="CS27" s="61"/>
      <c r="CT27" s="61"/>
      <c r="CU27" s="61"/>
      <c r="CV27" s="61"/>
      <c r="CW27" s="61"/>
      <c r="CX27" s="61"/>
      <c r="CY27" s="61"/>
      <c r="CZ27" s="61"/>
      <c r="DA27" s="61"/>
      <c r="DB27" s="61"/>
    </row>
    <row r="28" spans="1:106" s="58" customFormat="1" ht="16.5" customHeight="1">
      <c r="A28" s="117"/>
      <c r="B28" s="788"/>
      <c r="C28" s="782"/>
      <c r="D28" s="784"/>
      <c r="E28" s="784"/>
      <c r="F28" s="784"/>
      <c r="G28" s="122">
        <f>$F$27*G27</f>
        <v>0</v>
      </c>
      <c r="H28" s="122">
        <f t="shared" ref="H28:AK28" si="12">$F$27*H27</f>
        <v>0</v>
      </c>
      <c r="I28" s="122">
        <f t="shared" si="12"/>
        <v>0</v>
      </c>
      <c r="J28" s="122">
        <f t="shared" si="12"/>
        <v>0</v>
      </c>
      <c r="K28" s="122">
        <f t="shared" si="12"/>
        <v>0</v>
      </c>
      <c r="L28" s="122">
        <f t="shared" si="12"/>
        <v>0</v>
      </c>
      <c r="M28" s="122">
        <f t="shared" si="12"/>
        <v>0</v>
      </c>
      <c r="N28" s="122">
        <f t="shared" si="12"/>
        <v>467000</v>
      </c>
      <c r="O28" s="122">
        <f t="shared" si="12"/>
        <v>0</v>
      </c>
      <c r="P28" s="122">
        <f t="shared" si="12"/>
        <v>0</v>
      </c>
      <c r="Q28" s="122">
        <f t="shared" si="12"/>
        <v>0</v>
      </c>
      <c r="R28" s="122">
        <f t="shared" si="12"/>
        <v>303550</v>
      </c>
      <c r="S28" s="122">
        <f t="shared" si="12"/>
        <v>350250</v>
      </c>
      <c r="T28" s="122">
        <f t="shared" si="12"/>
        <v>396950</v>
      </c>
      <c r="U28" s="122">
        <f t="shared" si="12"/>
        <v>373600</v>
      </c>
      <c r="V28" s="122">
        <f t="shared" si="12"/>
        <v>0</v>
      </c>
      <c r="W28" s="122">
        <f t="shared" si="12"/>
        <v>0</v>
      </c>
      <c r="X28" s="122">
        <f t="shared" si="12"/>
        <v>0</v>
      </c>
      <c r="Y28" s="122">
        <f t="shared" si="12"/>
        <v>467000</v>
      </c>
      <c r="Z28" s="122">
        <f t="shared" si="12"/>
        <v>0</v>
      </c>
      <c r="AA28" s="122">
        <f t="shared" si="12"/>
        <v>233500</v>
      </c>
      <c r="AB28" s="122">
        <f t="shared" si="12"/>
        <v>0</v>
      </c>
      <c r="AC28" s="122">
        <f t="shared" si="12"/>
        <v>0</v>
      </c>
      <c r="AD28" s="122">
        <f t="shared" si="12"/>
        <v>0</v>
      </c>
      <c r="AE28" s="122">
        <f t="shared" si="12"/>
        <v>0</v>
      </c>
      <c r="AF28" s="122">
        <f t="shared" si="12"/>
        <v>0</v>
      </c>
      <c r="AG28" s="122">
        <f t="shared" si="12"/>
        <v>0</v>
      </c>
      <c r="AH28" s="122">
        <f t="shared" si="12"/>
        <v>0</v>
      </c>
      <c r="AI28" s="122">
        <f t="shared" si="12"/>
        <v>467000</v>
      </c>
      <c r="AJ28" s="122">
        <f t="shared" si="12"/>
        <v>0</v>
      </c>
      <c r="AK28" s="122">
        <f t="shared" si="12"/>
        <v>0</v>
      </c>
      <c r="AL28" s="122">
        <f>F27*AL27</f>
        <v>3058850</v>
      </c>
      <c r="AM28" s="61"/>
      <c r="AN28" s="61"/>
      <c r="AO28" s="61"/>
      <c r="AP28" s="61"/>
      <c r="AQ28" s="61"/>
      <c r="AR28" s="61"/>
      <c r="AS28" s="61"/>
      <c r="AT28" s="61"/>
      <c r="AU28" s="61"/>
      <c r="AV28" s="61"/>
      <c r="AW28" s="61"/>
      <c r="AX28" s="61"/>
      <c r="AY28" s="61"/>
      <c r="AZ28" s="61"/>
      <c r="BA28" s="61"/>
      <c r="BB28" s="61"/>
      <c r="BC28" s="61"/>
      <c r="BD28" s="61"/>
      <c r="BE28" s="61"/>
      <c r="BF28" s="61"/>
      <c r="BG28" s="61"/>
      <c r="BH28" s="61"/>
      <c r="BI28" s="61"/>
      <c r="BJ28" s="61"/>
      <c r="BK28" s="61"/>
      <c r="BL28" s="61"/>
      <c r="BM28" s="61"/>
      <c r="BN28" s="61"/>
      <c r="BO28" s="61"/>
      <c r="BP28" s="61"/>
      <c r="BQ28" s="61"/>
      <c r="BR28" s="61"/>
      <c r="BS28" s="61"/>
      <c r="BT28" s="61"/>
      <c r="BU28" s="61"/>
      <c r="BV28" s="61"/>
      <c r="BW28" s="61"/>
      <c r="BX28" s="61"/>
      <c r="BY28" s="61"/>
      <c r="BZ28" s="61"/>
      <c r="CA28" s="61"/>
      <c r="CB28" s="61"/>
      <c r="CC28" s="61"/>
      <c r="CD28" s="61"/>
      <c r="CE28" s="61"/>
      <c r="CF28" s="61"/>
      <c r="CG28" s="61"/>
      <c r="CH28" s="61"/>
      <c r="CI28" s="61"/>
      <c r="CJ28" s="61"/>
      <c r="CK28" s="61"/>
      <c r="CL28" s="61"/>
      <c r="CM28" s="61"/>
      <c r="CN28" s="61"/>
      <c r="CO28" s="61"/>
      <c r="CP28" s="61"/>
      <c r="CQ28" s="61"/>
      <c r="CR28" s="61"/>
      <c r="CS28" s="61"/>
      <c r="CT28" s="61"/>
      <c r="CU28" s="61"/>
      <c r="CV28" s="61"/>
      <c r="CW28" s="61"/>
      <c r="CX28" s="61"/>
      <c r="CY28" s="61"/>
      <c r="CZ28" s="61"/>
      <c r="DA28" s="61"/>
      <c r="DB28" s="61"/>
    </row>
    <row r="29" spans="1:106" s="58" customFormat="1" ht="16.5" customHeight="1">
      <c r="A29" s="117" t="s">
        <v>436</v>
      </c>
      <c r="B29" s="788"/>
      <c r="C29" s="781" t="s">
        <v>458</v>
      </c>
      <c r="D29" s="783" t="s">
        <v>274</v>
      </c>
      <c r="E29" s="783" t="s">
        <v>502</v>
      </c>
      <c r="F29" s="783">
        <f>VLOOKUP(C29,'[72]납품수량(영업)'!$C$3:$F$260,4,FALSE)</f>
        <v>2271</v>
      </c>
      <c r="G29" s="122">
        <f>VLOOKUP($C$29,[74]납품수량!$B$3:$AI$51,G1,0)</f>
        <v>0</v>
      </c>
      <c r="H29" s="122">
        <f>VLOOKUP($C$29,[74]납품수량!$B$3:$AI$51,H1,0)</f>
        <v>0</v>
      </c>
      <c r="I29" s="122">
        <f>VLOOKUP($C$29,[74]납품수량!$B$3:$AI$51,I1,0)</f>
        <v>0</v>
      </c>
      <c r="J29" s="122">
        <f>VLOOKUP($C$29,[74]납품수량!$B$3:$AI$51,J1,0)</f>
        <v>0</v>
      </c>
      <c r="K29" s="122">
        <f>VLOOKUP($C$29,[74]납품수량!$B$3:$AI$51,K1,0)</f>
        <v>0</v>
      </c>
      <c r="L29" s="122">
        <f>VLOOKUP($C$29,[74]납품수량!$B$3:$AI$51,L1,0)</f>
        <v>0</v>
      </c>
      <c r="M29" s="122">
        <f>VLOOKUP($C$29,[74]납품수량!$B$3:$AI$51,M1,0)</f>
        <v>0</v>
      </c>
      <c r="N29" s="122">
        <f>VLOOKUP($C$29,[74]납품수량!$B$3:$AI$51,N1,0)</f>
        <v>200</v>
      </c>
      <c r="O29" s="122">
        <f>VLOOKUP($C$29,[74]납품수량!$B$3:$AI$51,O1,0)</f>
        <v>0</v>
      </c>
      <c r="P29" s="122">
        <f>VLOOKUP($C$29,[74]납품수량!$B$3:$AI$51,P1,0)</f>
        <v>0</v>
      </c>
      <c r="Q29" s="122">
        <f>VLOOKUP($C$29,[74]납품수량!$B$3:$AI$51,Q1,0)</f>
        <v>0</v>
      </c>
      <c r="R29" s="122">
        <f>VLOOKUP($C$29,[74]납품수량!$B$3:$AI$51,R1,0)</f>
        <v>130</v>
      </c>
      <c r="S29" s="122">
        <f>VLOOKUP($C$29,[74]납품수량!$B$3:$AI$51,S1,0)</f>
        <v>150</v>
      </c>
      <c r="T29" s="122">
        <f>VLOOKUP($C$29,[74]납품수량!$B$3:$AI$51,T1,0)</f>
        <v>170</v>
      </c>
      <c r="U29" s="122">
        <f>VLOOKUP($C$29,[74]납품수량!$B$3:$AI$51,U1,0)</f>
        <v>160</v>
      </c>
      <c r="V29" s="122">
        <f>VLOOKUP($C$29,[74]납품수량!$B$3:$AI$51,V1,0)</f>
        <v>0</v>
      </c>
      <c r="W29" s="122">
        <f>VLOOKUP($C$29,[74]납품수량!$B$3:$AI$51,W1,0)</f>
        <v>0</v>
      </c>
      <c r="X29" s="122">
        <f>VLOOKUP($C$29,[74]납품수량!$B$3:$AI$51,X1,0)</f>
        <v>0</v>
      </c>
      <c r="Y29" s="122">
        <f>VLOOKUP($C$29,[74]납품수량!$B$3:$AI$51,Y1,0)</f>
        <v>200</v>
      </c>
      <c r="Z29" s="122">
        <f>VLOOKUP($C$29,[74]납품수량!$B$3:$AI$51,Z1,0)</f>
        <v>0</v>
      </c>
      <c r="AA29" s="122">
        <f>VLOOKUP($C$29,[74]납품수량!$B$3:$AI$51,AA1,0)</f>
        <v>100</v>
      </c>
      <c r="AB29" s="122">
        <f>VLOOKUP($C$29,[74]납품수량!$B$3:$AI$51,AB1,0)</f>
        <v>0</v>
      </c>
      <c r="AC29" s="122">
        <f>VLOOKUP($C$29,[74]납품수량!$B$3:$AI$51,AC1,0)</f>
        <v>0</v>
      </c>
      <c r="AD29" s="122">
        <f>VLOOKUP($C$29,[74]납품수량!$B$3:$AI$51,AD1,0)</f>
        <v>0</v>
      </c>
      <c r="AE29" s="122">
        <f>VLOOKUP($C$29,[74]납품수량!$B$3:$AI$51,AE1,0)</f>
        <v>0</v>
      </c>
      <c r="AF29" s="122">
        <f>VLOOKUP($C$29,[74]납품수량!$B$3:$AI$51,AF1,0)</f>
        <v>0</v>
      </c>
      <c r="AG29" s="122">
        <f>VLOOKUP($C$29,[74]납품수량!$B$3:$AI$51,AG1,0)</f>
        <v>0</v>
      </c>
      <c r="AH29" s="122">
        <f>VLOOKUP($C$29,[74]납품수량!$B$3:$AI$51,AH1,0)</f>
        <v>0</v>
      </c>
      <c r="AI29" s="122">
        <f>VLOOKUP($C$29,[74]납품수량!$B$3:$AI$51,AI1,0)</f>
        <v>200</v>
      </c>
      <c r="AJ29" s="122">
        <f>VLOOKUP($C$29,[74]납품수량!$B$3:$AI$51,AJ1,0)</f>
        <v>0</v>
      </c>
      <c r="AK29" s="122">
        <f>VLOOKUP($C$29,[74]납품수량!$B$3:$AI$51,AK1,0)</f>
        <v>0</v>
      </c>
      <c r="AL29" s="122">
        <f>SUM(G29:AK29)</f>
        <v>1310</v>
      </c>
      <c r="AM29" s="61"/>
      <c r="AN29" s="61"/>
      <c r="AO29" s="61"/>
      <c r="AP29" s="61"/>
      <c r="AQ29" s="61"/>
      <c r="AR29" s="61"/>
      <c r="AS29" s="61"/>
      <c r="AT29" s="61"/>
      <c r="AU29" s="61"/>
      <c r="AV29" s="61"/>
      <c r="AW29" s="61"/>
      <c r="AX29" s="61"/>
      <c r="AY29" s="61"/>
      <c r="AZ29" s="61"/>
      <c r="BA29" s="61"/>
      <c r="BB29" s="61"/>
      <c r="BC29" s="61"/>
      <c r="BD29" s="61"/>
      <c r="BE29" s="61"/>
      <c r="BF29" s="61"/>
      <c r="BG29" s="61"/>
      <c r="BH29" s="61"/>
      <c r="BI29" s="61"/>
      <c r="BJ29" s="61"/>
      <c r="BK29" s="61"/>
      <c r="BL29" s="61"/>
      <c r="BM29" s="61"/>
      <c r="BN29" s="61"/>
      <c r="BO29" s="61"/>
      <c r="BP29" s="61"/>
      <c r="BQ29" s="61"/>
      <c r="BR29" s="61"/>
      <c r="BS29" s="61"/>
      <c r="BT29" s="61"/>
      <c r="BU29" s="61"/>
      <c r="BV29" s="61"/>
      <c r="BW29" s="61"/>
      <c r="BX29" s="61"/>
      <c r="BY29" s="61"/>
      <c r="BZ29" s="61"/>
      <c r="CA29" s="61"/>
      <c r="CB29" s="61"/>
      <c r="CC29" s="61"/>
      <c r="CD29" s="61"/>
      <c r="CE29" s="61"/>
      <c r="CF29" s="61"/>
      <c r="CG29" s="61"/>
      <c r="CH29" s="61"/>
      <c r="CI29" s="61"/>
      <c r="CJ29" s="61"/>
      <c r="CK29" s="61"/>
      <c r="CL29" s="61"/>
      <c r="CM29" s="61"/>
      <c r="CN29" s="61"/>
      <c r="CO29" s="61"/>
      <c r="CP29" s="61"/>
      <c r="CQ29" s="61"/>
      <c r="CR29" s="61"/>
      <c r="CS29" s="61"/>
      <c r="CT29" s="61"/>
      <c r="CU29" s="61"/>
      <c r="CV29" s="61"/>
      <c r="CW29" s="61"/>
      <c r="CX29" s="61"/>
      <c r="CY29" s="61"/>
      <c r="CZ29" s="61"/>
      <c r="DA29" s="61"/>
      <c r="DB29" s="61"/>
    </row>
    <row r="30" spans="1:106" s="58" customFormat="1" ht="16.5" customHeight="1">
      <c r="A30" s="117"/>
      <c r="B30" s="788"/>
      <c r="C30" s="782"/>
      <c r="D30" s="784"/>
      <c r="E30" s="784"/>
      <c r="F30" s="784"/>
      <c r="G30" s="122">
        <f>$F$29*G29</f>
        <v>0</v>
      </c>
      <c r="H30" s="122">
        <f t="shared" ref="H30:AK30" si="13">$F$29*H29</f>
        <v>0</v>
      </c>
      <c r="I30" s="122">
        <f t="shared" si="13"/>
        <v>0</v>
      </c>
      <c r="J30" s="122">
        <f t="shared" si="13"/>
        <v>0</v>
      </c>
      <c r="K30" s="122">
        <f t="shared" si="13"/>
        <v>0</v>
      </c>
      <c r="L30" s="122">
        <f t="shared" si="13"/>
        <v>0</v>
      </c>
      <c r="M30" s="122">
        <f t="shared" si="13"/>
        <v>0</v>
      </c>
      <c r="N30" s="122">
        <f t="shared" si="13"/>
        <v>454200</v>
      </c>
      <c r="O30" s="122">
        <f t="shared" si="13"/>
        <v>0</v>
      </c>
      <c r="P30" s="122">
        <f t="shared" si="13"/>
        <v>0</v>
      </c>
      <c r="Q30" s="122">
        <f t="shared" si="13"/>
        <v>0</v>
      </c>
      <c r="R30" s="122">
        <f t="shared" si="13"/>
        <v>295230</v>
      </c>
      <c r="S30" s="122">
        <f t="shared" si="13"/>
        <v>340650</v>
      </c>
      <c r="T30" s="122">
        <f t="shared" si="13"/>
        <v>386070</v>
      </c>
      <c r="U30" s="122">
        <f t="shared" si="13"/>
        <v>363360</v>
      </c>
      <c r="V30" s="122">
        <f t="shared" si="13"/>
        <v>0</v>
      </c>
      <c r="W30" s="122">
        <f t="shared" si="13"/>
        <v>0</v>
      </c>
      <c r="X30" s="122">
        <f t="shared" si="13"/>
        <v>0</v>
      </c>
      <c r="Y30" s="122">
        <f t="shared" si="13"/>
        <v>454200</v>
      </c>
      <c r="Z30" s="122">
        <f t="shared" si="13"/>
        <v>0</v>
      </c>
      <c r="AA30" s="122">
        <f t="shared" si="13"/>
        <v>227100</v>
      </c>
      <c r="AB30" s="122">
        <f t="shared" si="13"/>
        <v>0</v>
      </c>
      <c r="AC30" s="122">
        <f t="shared" si="13"/>
        <v>0</v>
      </c>
      <c r="AD30" s="122">
        <f t="shared" si="13"/>
        <v>0</v>
      </c>
      <c r="AE30" s="122">
        <f t="shared" si="13"/>
        <v>0</v>
      </c>
      <c r="AF30" s="122">
        <f t="shared" si="13"/>
        <v>0</v>
      </c>
      <c r="AG30" s="122">
        <f t="shared" si="13"/>
        <v>0</v>
      </c>
      <c r="AH30" s="122">
        <f t="shared" si="13"/>
        <v>0</v>
      </c>
      <c r="AI30" s="122">
        <f t="shared" si="13"/>
        <v>454200</v>
      </c>
      <c r="AJ30" s="122">
        <f t="shared" si="13"/>
        <v>0</v>
      </c>
      <c r="AK30" s="122">
        <f t="shared" si="13"/>
        <v>0</v>
      </c>
      <c r="AL30" s="122">
        <f>F29*AL29</f>
        <v>2975010</v>
      </c>
      <c r="AM30" s="61"/>
      <c r="AN30" s="61"/>
      <c r="AO30" s="61"/>
      <c r="AP30" s="61"/>
      <c r="AQ30" s="61"/>
      <c r="AR30" s="61"/>
      <c r="AS30" s="61"/>
      <c r="AT30" s="61"/>
      <c r="AU30" s="61"/>
      <c r="AV30" s="61"/>
      <c r="AW30" s="61"/>
      <c r="AX30" s="61"/>
      <c r="AY30" s="61"/>
      <c r="AZ30" s="61"/>
      <c r="BA30" s="61"/>
      <c r="BB30" s="61"/>
      <c r="BC30" s="61"/>
      <c r="BD30" s="61"/>
      <c r="BE30" s="61"/>
      <c r="BF30" s="61"/>
      <c r="BG30" s="61"/>
      <c r="BH30" s="61"/>
      <c r="BI30" s="61"/>
      <c r="BJ30" s="61"/>
      <c r="BK30" s="61"/>
      <c r="BL30" s="61"/>
      <c r="BM30" s="61"/>
      <c r="BN30" s="61"/>
      <c r="BO30" s="61"/>
      <c r="BP30" s="61"/>
      <c r="BQ30" s="61"/>
      <c r="BR30" s="61"/>
      <c r="BS30" s="61"/>
      <c r="BT30" s="61"/>
      <c r="BU30" s="61"/>
      <c r="BV30" s="61"/>
      <c r="BW30" s="61"/>
      <c r="BX30" s="61"/>
      <c r="BY30" s="61"/>
      <c r="BZ30" s="61"/>
      <c r="CA30" s="61"/>
      <c r="CB30" s="61"/>
      <c r="CC30" s="61"/>
      <c r="CD30" s="61"/>
      <c r="CE30" s="61"/>
      <c r="CF30" s="61"/>
      <c r="CG30" s="61"/>
      <c r="CH30" s="61"/>
      <c r="CI30" s="61"/>
      <c r="CJ30" s="61"/>
      <c r="CK30" s="61"/>
      <c r="CL30" s="61"/>
      <c r="CM30" s="61"/>
      <c r="CN30" s="61"/>
      <c r="CO30" s="61"/>
      <c r="CP30" s="61"/>
      <c r="CQ30" s="61"/>
      <c r="CR30" s="61"/>
      <c r="CS30" s="61"/>
      <c r="CT30" s="61"/>
      <c r="CU30" s="61"/>
      <c r="CV30" s="61"/>
      <c r="CW30" s="61"/>
      <c r="CX30" s="61"/>
      <c r="CY30" s="61"/>
      <c r="CZ30" s="61"/>
      <c r="DA30" s="61"/>
      <c r="DB30" s="61"/>
    </row>
    <row r="31" spans="1:106" s="58" customFormat="1" ht="16.5" customHeight="1">
      <c r="A31" s="117" t="s">
        <v>436</v>
      </c>
      <c r="B31" s="788"/>
      <c r="C31" s="781" t="s">
        <v>460</v>
      </c>
      <c r="D31" s="783" t="s">
        <v>489</v>
      </c>
      <c r="E31" s="783" t="s">
        <v>500</v>
      </c>
      <c r="F31" s="783">
        <f>VLOOKUP(C31,'[72]납품수량(영업)'!$C$3:$F$260,4,FALSE)</f>
        <v>12596</v>
      </c>
      <c r="G31" s="122">
        <f>VLOOKUP($C$31,[74]납품수량!$B$3:$AI$51,G1,0)</f>
        <v>0</v>
      </c>
      <c r="H31" s="122">
        <f>VLOOKUP($C$31,[74]납품수량!$B$3:$AI$51,H1,0)</f>
        <v>525</v>
      </c>
      <c r="I31" s="122">
        <f>VLOOKUP($C$31,[74]납품수량!$B$3:$AI$51,I1,0)</f>
        <v>0</v>
      </c>
      <c r="J31" s="122">
        <f>VLOOKUP($C$31,[74]납품수량!$B$3:$AI$51,J1,0)</f>
        <v>0</v>
      </c>
      <c r="K31" s="122">
        <f>VLOOKUP($C$31,[74]납품수량!$B$3:$AI$51,K1,0)</f>
        <v>0</v>
      </c>
      <c r="L31" s="122">
        <f>VLOOKUP($C$31,[74]납품수량!$B$3:$AI$51,L1,0)</f>
        <v>0</v>
      </c>
      <c r="M31" s="122">
        <f>VLOOKUP($C$31,[74]납품수량!$B$3:$AI$51,M1,0)</f>
        <v>500</v>
      </c>
      <c r="N31" s="122">
        <f>VLOOKUP($C$31,[74]납품수량!$B$3:$AI$51,N1,0)</f>
        <v>475</v>
      </c>
      <c r="O31" s="122">
        <f>VLOOKUP($C$31,[74]납품수량!$B$3:$AI$51,O1,0)</f>
        <v>600</v>
      </c>
      <c r="P31" s="122">
        <f>VLOOKUP($C$31,[74]납품수량!$B$3:$AI$51,P1,0)</f>
        <v>0</v>
      </c>
      <c r="Q31" s="122">
        <f>VLOOKUP($C$31,[74]납품수량!$B$3:$AI$51,Q1,0)</f>
        <v>0</v>
      </c>
      <c r="R31" s="122">
        <f>VLOOKUP($C$31,[74]납품수량!$B$3:$AI$51,R1,0)</f>
        <v>575</v>
      </c>
      <c r="S31" s="122">
        <f>VLOOKUP($C$31,[74]납품수량!$B$3:$AI$51,S1,0)</f>
        <v>575</v>
      </c>
      <c r="T31" s="122">
        <f>VLOOKUP($C$31,[74]납품수량!$B$3:$AI$51,T1,0)</f>
        <v>550</v>
      </c>
      <c r="U31" s="122">
        <f>VLOOKUP($C$31,[74]납품수량!$B$3:$AI$51,U1,0)</f>
        <v>550</v>
      </c>
      <c r="V31" s="122">
        <f>VLOOKUP($C$31,[74]납품수량!$B$3:$AI$51,V1,0)</f>
        <v>550</v>
      </c>
      <c r="W31" s="122">
        <f>VLOOKUP($C$31,[74]납품수량!$B$3:$AI$51,W1,0)</f>
        <v>0</v>
      </c>
      <c r="X31" s="122">
        <f>VLOOKUP($C$31,[74]납품수량!$B$3:$AI$51,X1,0)</f>
        <v>0</v>
      </c>
      <c r="Y31" s="122">
        <f>VLOOKUP($C$31,[74]납품수량!$B$3:$AI$51,Y1,0)</f>
        <v>625</v>
      </c>
      <c r="Z31" s="122">
        <f>VLOOKUP($C$31,[74]납품수량!$B$3:$AI$51,Z1,0)</f>
        <v>475</v>
      </c>
      <c r="AA31" s="122">
        <f>VLOOKUP($C$31,[74]납품수량!$B$3:$AI$51,AA1,0)</f>
        <v>600</v>
      </c>
      <c r="AB31" s="122">
        <f>VLOOKUP($C$31,[74]납품수량!$B$3:$AI$51,AB1,0)</f>
        <v>575</v>
      </c>
      <c r="AC31" s="122">
        <f>VLOOKUP($C$31,[74]납품수량!$B$3:$AI$51,AC1,0)</f>
        <v>625</v>
      </c>
      <c r="AD31" s="122">
        <f>VLOOKUP($C$31,[74]납품수량!$B$3:$AI$51,AD1,0)</f>
        <v>0</v>
      </c>
      <c r="AE31" s="122">
        <f>VLOOKUP($C$31,[74]납품수량!$B$3:$AI$51,AE1,0)</f>
        <v>0</v>
      </c>
      <c r="AF31" s="122">
        <f>VLOOKUP($C$31,[74]납품수량!$B$3:$AI$51,AF1,0)</f>
        <v>550</v>
      </c>
      <c r="AG31" s="122">
        <f>VLOOKUP($C$31,[74]납품수량!$B$3:$AI$51,AG1,0)</f>
        <v>550</v>
      </c>
      <c r="AH31" s="122">
        <f>VLOOKUP($C$31,[74]납품수량!$B$3:$AI$51,AH1,0)</f>
        <v>225</v>
      </c>
      <c r="AI31" s="122">
        <f>VLOOKUP($C$31,[74]납품수량!$B$3:$AI$51,AI1,0)</f>
        <v>0</v>
      </c>
      <c r="AJ31" s="122">
        <f>VLOOKUP($C$31,[74]납품수량!$B$3:$AI$51,AJ1,0)</f>
        <v>0</v>
      </c>
      <c r="AK31" s="122">
        <f>VLOOKUP($C$31,[74]납품수량!$B$3:$AI$51,AK1,0)</f>
        <v>0</v>
      </c>
      <c r="AL31" s="122">
        <f>SUM(G31:AK31)</f>
        <v>9125</v>
      </c>
      <c r="AM31" s="61"/>
      <c r="AN31" s="61"/>
      <c r="AO31" s="61"/>
      <c r="AP31" s="61"/>
      <c r="AQ31" s="61"/>
      <c r="AR31" s="61"/>
      <c r="AS31" s="61"/>
      <c r="AT31" s="61"/>
      <c r="AU31" s="61"/>
      <c r="AV31" s="61"/>
      <c r="AW31" s="61"/>
      <c r="AX31" s="61"/>
      <c r="AY31" s="61"/>
      <c r="AZ31" s="61"/>
      <c r="BA31" s="61"/>
      <c r="BB31" s="61"/>
      <c r="BC31" s="61"/>
      <c r="BD31" s="61"/>
      <c r="BE31" s="61"/>
      <c r="BF31" s="61"/>
      <c r="BG31" s="61"/>
      <c r="BH31" s="61"/>
      <c r="BI31" s="61"/>
      <c r="BJ31" s="61"/>
      <c r="BK31" s="61"/>
      <c r="BL31" s="61"/>
      <c r="BM31" s="61"/>
      <c r="BN31" s="61"/>
      <c r="BO31" s="61"/>
      <c r="BP31" s="61"/>
      <c r="BQ31" s="61"/>
      <c r="BR31" s="61"/>
      <c r="BS31" s="61"/>
      <c r="BT31" s="61"/>
      <c r="BU31" s="61"/>
      <c r="BV31" s="61"/>
      <c r="BW31" s="61"/>
      <c r="BX31" s="61"/>
      <c r="BY31" s="61"/>
      <c r="BZ31" s="61"/>
      <c r="CA31" s="61"/>
      <c r="CB31" s="61"/>
      <c r="CC31" s="61"/>
      <c r="CD31" s="61"/>
      <c r="CE31" s="61"/>
      <c r="CF31" s="61"/>
      <c r="CG31" s="61"/>
      <c r="CH31" s="61"/>
      <c r="CI31" s="61"/>
      <c r="CJ31" s="61"/>
      <c r="CK31" s="61"/>
      <c r="CL31" s="61"/>
      <c r="CM31" s="61"/>
      <c r="CN31" s="61"/>
      <c r="CO31" s="61"/>
      <c r="CP31" s="61"/>
      <c r="CQ31" s="61"/>
      <c r="CR31" s="61"/>
      <c r="CS31" s="61"/>
      <c r="CT31" s="61"/>
      <c r="CU31" s="61"/>
      <c r="CV31" s="61"/>
      <c r="CW31" s="61"/>
      <c r="CX31" s="61"/>
      <c r="CY31" s="61"/>
      <c r="CZ31" s="61"/>
      <c r="DA31" s="61"/>
      <c r="DB31" s="61"/>
    </row>
    <row r="32" spans="1:106" s="58" customFormat="1" ht="16.5" customHeight="1">
      <c r="A32" s="117"/>
      <c r="B32" s="788"/>
      <c r="C32" s="782"/>
      <c r="D32" s="784"/>
      <c r="E32" s="784"/>
      <c r="F32" s="784"/>
      <c r="G32" s="122">
        <f>$F$31*G31</f>
        <v>0</v>
      </c>
      <c r="H32" s="122">
        <f t="shared" ref="H32:AK32" si="14">$F$31*H31</f>
        <v>6612900</v>
      </c>
      <c r="I32" s="122">
        <f t="shared" si="14"/>
        <v>0</v>
      </c>
      <c r="J32" s="122">
        <f t="shared" si="14"/>
        <v>0</v>
      </c>
      <c r="K32" s="122">
        <f t="shared" si="14"/>
        <v>0</v>
      </c>
      <c r="L32" s="122">
        <f t="shared" si="14"/>
        <v>0</v>
      </c>
      <c r="M32" s="122">
        <f t="shared" si="14"/>
        <v>6298000</v>
      </c>
      <c r="N32" s="122">
        <f t="shared" si="14"/>
        <v>5983100</v>
      </c>
      <c r="O32" s="122">
        <f t="shared" si="14"/>
        <v>7557600</v>
      </c>
      <c r="P32" s="122">
        <f t="shared" si="14"/>
        <v>0</v>
      </c>
      <c r="Q32" s="122">
        <f t="shared" si="14"/>
        <v>0</v>
      </c>
      <c r="R32" s="122">
        <f t="shared" si="14"/>
        <v>7242700</v>
      </c>
      <c r="S32" s="122">
        <f t="shared" si="14"/>
        <v>7242700</v>
      </c>
      <c r="T32" s="122">
        <f t="shared" si="14"/>
        <v>6927800</v>
      </c>
      <c r="U32" s="122">
        <f t="shared" si="14"/>
        <v>6927800</v>
      </c>
      <c r="V32" s="122">
        <f t="shared" si="14"/>
        <v>6927800</v>
      </c>
      <c r="W32" s="122">
        <f t="shared" si="14"/>
        <v>0</v>
      </c>
      <c r="X32" s="122">
        <f t="shared" si="14"/>
        <v>0</v>
      </c>
      <c r="Y32" s="122">
        <f t="shared" si="14"/>
        <v>7872500</v>
      </c>
      <c r="Z32" s="122">
        <f t="shared" si="14"/>
        <v>5983100</v>
      </c>
      <c r="AA32" s="122">
        <f t="shared" si="14"/>
        <v>7557600</v>
      </c>
      <c r="AB32" s="122">
        <f t="shared" si="14"/>
        <v>7242700</v>
      </c>
      <c r="AC32" s="122">
        <f t="shared" si="14"/>
        <v>7872500</v>
      </c>
      <c r="AD32" s="122">
        <f t="shared" si="14"/>
        <v>0</v>
      </c>
      <c r="AE32" s="122">
        <f t="shared" si="14"/>
        <v>0</v>
      </c>
      <c r="AF32" s="122">
        <f t="shared" si="14"/>
        <v>6927800</v>
      </c>
      <c r="AG32" s="122">
        <f t="shared" si="14"/>
        <v>6927800</v>
      </c>
      <c r="AH32" s="122">
        <f t="shared" si="14"/>
        <v>2834100</v>
      </c>
      <c r="AI32" s="122">
        <f t="shared" si="14"/>
        <v>0</v>
      </c>
      <c r="AJ32" s="122">
        <f t="shared" si="14"/>
        <v>0</v>
      </c>
      <c r="AK32" s="122">
        <f t="shared" si="14"/>
        <v>0</v>
      </c>
      <c r="AL32" s="122">
        <f>F31*AL31</f>
        <v>114938500</v>
      </c>
      <c r="AM32" s="61"/>
      <c r="AN32" s="61"/>
      <c r="AO32" s="61"/>
      <c r="AP32" s="61"/>
      <c r="AQ32" s="61"/>
      <c r="AR32" s="61"/>
      <c r="AS32" s="61"/>
      <c r="AT32" s="61"/>
      <c r="AU32" s="61"/>
      <c r="AV32" s="61"/>
      <c r="AW32" s="61"/>
      <c r="AX32" s="61"/>
      <c r="AY32" s="61"/>
      <c r="AZ32" s="61"/>
      <c r="BA32" s="61"/>
      <c r="BB32" s="61"/>
      <c r="BC32" s="61"/>
      <c r="BD32" s="61"/>
      <c r="BE32" s="61"/>
      <c r="BF32" s="61"/>
      <c r="BG32" s="61"/>
      <c r="BH32" s="61"/>
      <c r="BI32" s="61"/>
      <c r="BJ32" s="61"/>
      <c r="BK32" s="61"/>
      <c r="BL32" s="61"/>
      <c r="BM32" s="61"/>
      <c r="BN32" s="61"/>
      <c r="BO32" s="61"/>
      <c r="BP32" s="61"/>
      <c r="BQ32" s="61"/>
      <c r="BR32" s="61"/>
      <c r="BS32" s="61"/>
      <c r="BT32" s="61"/>
      <c r="BU32" s="61"/>
      <c r="BV32" s="61"/>
      <c r="BW32" s="61"/>
      <c r="BX32" s="61"/>
      <c r="BY32" s="61"/>
      <c r="BZ32" s="61"/>
      <c r="CA32" s="61"/>
      <c r="CB32" s="61"/>
      <c r="CC32" s="61"/>
      <c r="CD32" s="61"/>
      <c r="CE32" s="61"/>
      <c r="CF32" s="61"/>
      <c r="CG32" s="61"/>
      <c r="CH32" s="61"/>
      <c r="CI32" s="61"/>
      <c r="CJ32" s="61"/>
      <c r="CK32" s="61"/>
      <c r="CL32" s="61"/>
      <c r="CM32" s="61"/>
      <c r="CN32" s="61"/>
      <c r="CO32" s="61"/>
      <c r="CP32" s="61"/>
      <c r="CQ32" s="61"/>
      <c r="CR32" s="61"/>
      <c r="CS32" s="61"/>
      <c r="CT32" s="61"/>
      <c r="CU32" s="61"/>
      <c r="CV32" s="61"/>
      <c r="CW32" s="61"/>
      <c r="CX32" s="61"/>
      <c r="CY32" s="61"/>
      <c r="CZ32" s="61"/>
      <c r="DA32" s="61"/>
      <c r="DB32" s="61"/>
    </row>
    <row r="33" spans="1:106" s="58" customFormat="1" ht="16.5" customHeight="1">
      <c r="A33" s="117" t="s">
        <v>436</v>
      </c>
      <c r="B33" s="788"/>
      <c r="C33" s="781" t="s">
        <v>461</v>
      </c>
      <c r="D33" s="783" t="s">
        <v>490</v>
      </c>
      <c r="E33" s="783" t="s">
        <v>500</v>
      </c>
      <c r="F33" s="783">
        <f>VLOOKUP(C33,'[72]납품수량(영업)'!$C$3:$F$260,4,FALSE)</f>
        <v>12595</v>
      </c>
      <c r="G33" s="122">
        <f>VLOOKUP($C$33,[74]납품수량!$B$3:$AI$51,G1,0)</f>
        <v>0</v>
      </c>
      <c r="H33" s="122">
        <f>VLOOKUP($C$33,[74]납품수량!$B$3:$AI$51,H1,0)</f>
        <v>525</v>
      </c>
      <c r="I33" s="122">
        <f>VLOOKUP($C$33,[74]납품수량!$B$3:$AI$51,I1,0)</f>
        <v>0</v>
      </c>
      <c r="J33" s="122">
        <f>VLOOKUP($C$33,[74]납품수량!$B$3:$AI$51,J1,0)</f>
        <v>0</v>
      </c>
      <c r="K33" s="122">
        <f>VLOOKUP($C$33,[74]납품수량!$B$3:$AI$51,K1,0)</f>
        <v>0</v>
      </c>
      <c r="L33" s="122">
        <f>VLOOKUP($C$33,[74]납품수량!$B$3:$AI$51,L1,0)</f>
        <v>0</v>
      </c>
      <c r="M33" s="122">
        <f>VLOOKUP($C$33,[74]납품수량!$B$3:$AI$51,M1,0)</f>
        <v>500</v>
      </c>
      <c r="N33" s="122">
        <f>VLOOKUP($C$33,[74]납품수량!$B$3:$AI$51,N1,0)</f>
        <v>475</v>
      </c>
      <c r="O33" s="122">
        <f>VLOOKUP($C$33,[74]납품수량!$B$3:$AI$51,O1,0)</f>
        <v>600</v>
      </c>
      <c r="P33" s="122">
        <f>VLOOKUP($C$33,[74]납품수량!$B$3:$AI$51,P1,0)</f>
        <v>0</v>
      </c>
      <c r="Q33" s="122">
        <f>VLOOKUP($C$33,[74]납품수량!$B$3:$AI$51,Q1,0)</f>
        <v>0</v>
      </c>
      <c r="R33" s="122">
        <f>VLOOKUP($C$33,[74]납품수량!$B$3:$AI$51,R1,0)</f>
        <v>575</v>
      </c>
      <c r="S33" s="122">
        <f>VLOOKUP($C$33,[74]납품수량!$B$3:$AI$51,S1,0)</f>
        <v>575</v>
      </c>
      <c r="T33" s="122">
        <f>VLOOKUP($C$33,[74]납품수량!$B$3:$AI$51,T1,0)</f>
        <v>550</v>
      </c>
      <c r="U33" s="122">
        <f>VLOOKUP($C$33,[74]납품수량!$B$3:$AI$51,U1,0)</f>
        <v>550</v>
      </c>
      <c r="V33" s="122">
        <f>VLOOKUP($C$33,[74]납품수량!$B$3:$AI$51,V1,0)</f>
        <v>550</v>
      </c>
      <c r="W33" s="122">
        <f>VLOOKUP($C$33,[74]납품수량!$B$3:$AI$51,W1,0)</f>
        <v>0</v>
      </c>
      <c r="X33" s="122">
        <f>VLOOKUP($C$33,[74]납품수량!$B$3:$AI$51,X1,0)</f>
        <v>0</v>
      </c>
      <c r="Y33" s="122">
        <f>VLOOKUP($C$33,[74]납품수량!$B$3:$AI$51,Y1,0)</f>
        <v>625</v>
      </c>
      <c r="Z33" s="122">
        <f>VLOOKUP($C$33,[74]납품수량!$B$3:$AI$51,Z1,0)</f>
        <v>475</v>
      </c>
      <c r="AA33" s="122">
        <f>VLOOKUP($C$33,[74]납품수량!$B$3:$AI$51,AA1,0)</f>
        <v>600</v>
      </c>
      <c r="AB33" s="122">
        <f>VLOOKUP($C$33,[74]납품수량!$B$3:$AI$51,AB1,0)</f>
        <v>575</v>
      </c>
      <c r="AC33" s="122">
        <f>VLOOKUP($C$33,[74]납품수량!$B$3:$AI$51,AC1,0)</f>
        <v>625</v>
      </c>
      <c r="AD33" s="122">
        <f>VLOOKUP($C$33,[74]납품수량!$B$3:$AI$51,AD1,0)</f>
        <v>0</v>
      </c>
      <c r="AE33" s="122">
        <f>VLOOKUP($C$33,[74]납품수량!$B$3:$AI$51,AE1,0)</f>
        <v>0</v>
      </c>
      <c r="AF33" s="122">
        <f>VLOOKUP($C$33,[74]납품수량!$B$3:$AI$51,AF1,0)</f>
        <v>550</v>
      </c>
      <c r="AG33" s="122">
        <f>VLOOKUP($C$33,[74]납품수량!$B$3:$AI$51,AG1,0)</f>
        <v>550</v>
      </c>
      <c r="AH33" s="122">
        <f>VLOOKUP($C$33,[74]납품수량!$B$3:$AI$51,AH1,0)</f>
        <v>225</v>
      </c>
      <c r="AI33" s="122">
        <f>VLOOKUP($C$33,[74]납품수량!$B$3:$AI$51,AI1,0)</f>
        <v>0</v>
      </c>
      <c r="AJ33" s="122">
        <f>VLOOKUP($C$33,[74]납품수량!$B$3:$AI$51,AJ1,0)</f>
        <v>0</v>
      </c>
      <c r="AK33" s="122">
        <f>VLOOKUP($C$33,[74]납품수량!$B$3:$AI$51,AK1,0)</f>
        <v>0</v>
      </c>
      <c r="AL33" s="122">
        <f>SUM(G33:AK33)</f>
        <v>9125</v>
      </c>
      <c r="AM33" s="61"/>
      <c r="AN33" s="61"/>
      <c r="AO33" s="61"/>
      <c r="AP33" s="61"/>
      <c r="AQ33" s="61"/>
      <c r="AR33" s="61"/>
      <c r="AS33" s="61"/>
      <c r="AT33" s="61"/>
      <c r="AU33" s="61"/>
      <c r="AV33" s="61"/>
      <c r="AW33" s="61"/>
      <c r="AX33" s="61"/>
      <c r="AY33" s="61"/>
      <c r="AZ33" s="61"/>
      <c r="BA33" s="61"/>
      <c r="BB33" s="61"/>
      <c r="BC33" s="61"/>
      <c r="BD33" s="61"/>
      <c r="BE33" s="61"/>
      <c r="BF33" s="61"/>
      <c r="BG33" s="61"/>
      <c r="BH33" s="61"/>
      <c r="BI33" s="61"/>
      <c r="BJ33" s="61"/>
      <c r="BK33" s="61"/>
      <c r="BL33" s="61"/>
      <c r="BM33" s="61"/>
      <c r="BN33" s="61"/>
      <c r="BO33" s="61"/>
      <c r="BP33" s="61"/>
      <c r="BQ33" s="61"/>
      <c r="BR33" s="61"/>
      <c r="BS33" s="61"/>
      <c r="BT33" s="61"/>
      <c r="BU33" s="61"/>
      <c r="BV33" s="61"/>
      <c r="BW33" s="61"/>
      <c r="BX33" s="61"/>
      <c r="BY33" s="61"/>
      <c r="BZ33" s="61"/>
      <c r="CA33" s="61"/>
      <c r="CB33" s="61"/>
      <c r="CC33" s="61"/>
      <c r="CD33" s="61"/>
      <c r="CE33" s="61"/>
      <c r="CF33" s="61"/>
      <c r="CG33" s="61"/>
      <c r="CH33" s="61"/>
      <c r="CI33" s="61"/>
      <c r="CJ33" s="61"/>
      <c r="CK33" s="61"/>
      <c r="CL33" s="61"/>
      <c r="CM33" s="61"/>
      <c r="CN33" s="61"/>
      <c r="CO33" s="61"/>
      <c r="CP33" s="61"/>
      <c r="CQ33" s="61"/>
      <c r="CR33" s="61"/>
      <c r="CS33" s="61"/>
      <c r="CT33" s="61"/>
      <c r="CU33" s="61"/>
      <c r="CV33" s="61"/>
      <c r="CW33" s="61"/>
      <c r="CX33" s="61"/>
      <c r="CY33" s="61"/>
      <c r="CZ33" s="61"/>
      <c r="DA33" s="61"/>
      <c r="DB33" s="61"/>
    </row>
    <row r="34" spans="1:106" s="58" customFormat="1" ht="16.5" customHeight="1">
      <c r="A34" s="117"/>
      <c r="B34" s="788"/>
      <c r="C34" s="782"/>
      <c r="D34" s="784"/>
      <c r="E34" s="784"/>
      <c r="F34" s="784"/>
      <c r="G34" s="122">
        <f>$F$33*G33</f>
        <v>0</v>
      </c>
      <c r="H34" s="122">
        <f t="shared" ref="H34:AK34" si="15">$F$33*H33</f>
        <v>6612375</v>
      </c>
      <c r="I34" s="122">
        <f t="shared" si="15"/>
        <v>0</v>
      </c>
      <c r="J34" s="122">
        <f t="shared" si="15"/>
        <v>0</v>
      </c>
      <c r="K34" s="122">
        <f t="shared" si="15"/>
        <v>0</v>
      </c>
      <c r="L34" s="122">
        <f t="shared" si="15"/>
        <v>0</v>
      </c>
      <c r="M34" s="122">
        <f t="shared" si="15"/>
        <v>6297500</v>
      </c>
      <c r="N34" s="122">
        <f t="shared" si="15"/>
        <v>5982625</v>
      </c>
      <c r="O34" s="122">
        <f t="shared" si="15"/>
        <v>7557000</v>
      </c>
      <c r="P34" s="122">
        <f t="shared" si="15"/>
        <v>0</v>
      </c>
      <c r="Q34" s="122">
        <f t="shared" si="15"/>
        <v>0</v>
      </c>
      <c r="R34" s="122">
        <f t="shared" si="15"/>
        <v>7242125</v>
      </c>
      <c r="S34" s="122">
        <f t="shared" si="15"/>
        <v>7242125</v>
      </c>
      <c r="T34" s="122">
        <f t="shared" si="15"/>
        <v>6927250</v>
      </c>
      <c r="U34" s="122">
        <f t="shared" si="15"/>
        <v>6927250</v>
      </c>
      <c r="V34" s="122">
        <f t="shared" si="15"/>
        <v>6927250</v>
      </c>
      <c r="W34" s="122">
        <f t="shared" si="15"/>
        <v>0</v>
      </c>
      <c r="X34" s="122">
        <f t="shared" si="15"/>
        <v>0</v>
      </c>
      <c r="Y34" s="122">
        <f t="shared" si="15"/>
        <v>7871875</v>
      </c>
      <c r="Z34" s="122">
        <f t="shared" si="15"/>
        <v>5982625</v>
      </c>
      <c r="AA34" s="122">
        <f t="shared" si="15"/>
        <v>7557000</v>
      </c>
      <c r="AB34" s="122">
        <f t="shared" si="15"/>
        <v>7242125</v>
      </c>
      <c r="AC34" s="122">
        <f t="shared" si="15"/>
        <v>7871875</v>
      </c>
      <c r="AD34" s="122">
        <f t="shared" si="15"/>
        <v>0</v>
      </c>
      <c r="AE34" s="122">
        <f t="shared" si="15"/>
        <v>0</v>
      </c>
      <c r="AF34" s="122">
        <f t="shared" si="15"/>
        <v>6927250</v>
      </c>
      <c r="AG34" s="122">
        <f t="shared" si="15"/>
        <v>6927250</v>
      </c>
      <c r="AH34" s="122">
        <f t="shared" si="15"/>
        <v>2833875</v>
      </c>
      <c r="AI34" s="122">
        <f t="shared" si="15"/>
        <v>0</v>
      </c>
      <c r="AJ34" s="122">
        <f t="shared" si="15"/>
        <v>0</v>
      </c>
      <c r="AK34" s="122">
        <f t="shared" si="15"/>
        <v>0</v>
      </c>
      <c r="AL34" s="122">
        <f>F33*AL33</f>
        <v>114929375</v>
      </c>
      <c r="AM34" s="61"/>
      <c r="AN34" s="61"/>
      <c r="AO34" s="61"/>
      <c r="AP34" s="61"/>
      <c r="AQ34" s="61"/>
      <c r="AR34" s="61"/>
      <c r="AS34" s="61"/>
      <c r="AT34" s="61"/>
      <c r="AU34" s="61"/>
      <c r="AV34" s="61"/>
      <c r="AW34" s="61"/>
      <c r="AX34" s="61"/>
      <c r="AY34" s="61"/>
      <c r="AZ34" s="61"/>
      <c r="BA34" s="61"/>
      <c r="BB34" s="61"/>
      <c r="BC34" s="61"/>
      <c r="BD34" s="61"/>
      <c r="BE34" s="61"/>
      <c r="BF34" s="61"/>
      <c r="BG34" s="61"/>
      <c r="BH34" s="61"/>
      <c r="BI34" s="61"/>
      <c r="BJ34" s="61"/>
      <c r="BK34" s="61"/>
      <c r="BL34" s="61"/>
      <c r="BM34" s="61"/>
      <c r="BN34" s="61"/>
      <c r="BO34" s="61"/>
      <c r="BP34" s="61"/>
      <c r="BQ34" s="61"/>
      <c r="BR34" s="61"/>
      <c r="BS34" s="61"/>
      <c r="BT34" s="61"/>
      <c r="BU34" s="61"/>
      <c r="BV34" s="61"/>
      <c r="BW34" s="61"/>
      <c r="BX34" s="61"/>
      <c r="BY34" s="61"/>
      <c r="BZ34" s="61"/>
      <c r="CA34" s="61"/>
      <c r="CB34" s="61"/>
      <c r="CC34" s="61"/>
      <c r="CD34" s="61"/>
      <c r="CE34" s="61"/>
      <c r="CF34" s="61"/>
      <c r="CG34" s="61"/>
      <c r="CH34" s="61"/>
      <c r="CI34" s="61"/>
      <c r="CJ34" s="61"/>
      <c r="CK34" s="61"/>
      <c r="CL34" s="61"/>
      <c r="CM34" s="61"/>
      <c r="CN34" s="61"/>
      <c r="CO34" s="61"/>
      <c r="CP34" s="61"/>
      <c r="CQ34" s="61"/>
      <c r="CR34" s="61"/>
      <c r="CS34" s="61"/>
      <c r="CT34" s="61"/>
      <c r="CU34" s="61"/>
      <c r="CV34" s="61"/>
      <c r="CW34" s="61"/>
      <c r="CX34" s="61"/>
      <c r="CY34" s="61"/>
      <c r="CZ34" s="61"/>
      <c r="DA34" s="61"/>
      <c r="DB34" s="61"/>
    </row>
    <row r="35" spans="1:106" s="58" customFormat="1" ht="16.5" customHeight="1">
      <c r="A35" s="117" t="s">
        <v>437</v>
      </c>
      <c r="B35" s="788"/>
      <c r="C35" s="781" t="s">
        <v>462</v>
      </c>
      <c r="D35" s="783" t="s">
        <v>489</v>
      </c>
      <c r="E35" s="783" t="s">
        <v>501</v>
      </c>
      <c r="F35" s="783">
        <f>VLOOKUP(C35,'[72]납품수량(영업)'!$C$3:$F$260,4,FALSE)</f>
        <v>14077</v>
      </c>
      <c r="G35" s="122">
        <f>VLOOKUP($C$35,[74]납품수량!$B$3:$AI$51,G1,0)</f>
        <v>0</v>
      </c>
      <c r="H35" s="122">
        <f>VLOOKUP($C$35,[74]납품수량!$B$3:$AI$51,H1,0)</f>
        <v>100</v>
      </c>
      <c r="I35" s="122">
        <f>VLOOKUP($C$35,[74]납품수량!$B$3:$AI$51,I1,0)</f>
        <v>0</v>
      </c>
      <c r="J35" s="122">
        <f>VLOOKUP($C$35,[74]납품수량!$B$3:$AI$51,J1,0)</f>
        <v>0</v>
      </c>
      <c r="K35" s="122">
        <f>VLOOKUP($C$35,[74]납품수량!$B$3:$AI$51,K1,0)</f>
        <v>0</v>
      </c>
      <c r="L35" s="122">
        <f>VLOOKUP($C$35,[74]납품수량!$B$3:$AI$51,L1,0)</f>
        <v>0</v>
      </c>
      <c r="M35" s="122">
        <f>VLOOKUP($C$35,[74]납품수량!$B$3:$AI$51,M1,0)</f>
        <v>100</v>
      </c>
      <c r="N35" s="122">
        <f>VLOOKUP($C$35,[74]납품수량!$B$3:$AI$51,N1,0)</f>
        <v>100</v>
      </c>
      <c r="O35" s="122">
        <f>VLOOKUP($C$35,[74]납품수량!$B$3:$AI$51,O1,0)</f>
        <v>100</v>
      </c>
      <c r="P35" s="122">
        <f>VLOOKUP($C$35,[74]납품수량!$B$3:$AI$51,P1,0)</f>
        <v>0</v>
      </c>
      <c r="Q35" s="122">
        <f>VLOOKUP($C$35,[74]납품수량!$B$3:$AI$51,Q1,0)</f>
        <v>0</v>
      </c>
      <c r="R35" s="122">
        <f>VLOOKUP($C$35,[74]납품수량!$B$3:$AI$51,R1,0)</f>
        <v>75</v>
      </c>
      <c r="S35" s="122">
        <f>VLOOKUP($C$35,[74]납품수량!$B$3:$AI$51,S1,0)</f>
        <v>125</v>
      </c>
      <c r="T35" s="122">
        <f>VLOOKUP($C$35,[74]납품수량!$B$3:$AI$51,T1,0)</f>
        <v>100</v>
      </c>
      <c r="U35" s="122">
        <f>VLOOKUP($C$35,[74]납품수량!$B$3:$AI$51,U1,0)</f>
        <v>150</v>
      </c>
      <c r="V35" s="122">
        <f>VLOOKUP($C$35,[74]납품수량!$B$3:$AI$51,V1,0)</f>
        <v>75</v>
      </c>
      <c r="W35" s="122">
        <f>VLOOKUP($C$35,[74]납품수량!$B$3:$AI$51,W1,0)</f>
        <v>0</v>
      </c>
      <c r="X35" s="122">
        <f>VLOOKUP($C$35,[74]납품수량!$B$3:$AI$51,X1,0)</f>
        <v>0</v>
      </c>
      <c r="Y35" s="122">
        <f>VLOOKUP($C$35,[74]납품수량!$B$3:$AI$51,Y1,0)</f>
        <v>125</v>
      </c>
      <c r="Z35" s="122">
        <f>VLOOKUP($C$35,[74]납품수량!$B$3:$AI$51,Z1,0)</f>
        <v>100</v>
      </c>
      <c r="AA35" s="122">
        <f>VLOOKUP($C$35,[74]납품수량!$B$3:$AI$51,AA1,0)</f>
        <v>100</v>
      </c>
      <c r="AB35" s="122">
        <f>VLOOKUP($C$35,[74]납품수량!$B$3:$AI$51,AB1,0)</f>
        <v>100</v>
      </c>
      <c r="AC35" s="122">
        <f>VLOOKUP($C$35,[74]납품수량!$B$3:$AI$51,AC1,0)</f>
        <v>125</v>
      </c>
      <c r="AD35" s="122">
        <f>VLOOKUP($C$35,[74]납품수량!$B$3:$AI$51,AD1,0)</f>
        <v>0</v>
      </c>
      <c r="AE35" s="122">
        <f>VLOOKUP($C$35,[74]납품수량!$B$3:$AI$51,AE1,0)</f>
        <v>0</v>
      </c>
      <c r="AF35" s="122">
        <f>VLOOKUP($C$35,[74]납품수량!$B$3:$AI$51,AF1,0)</f>
        <v>100</v>
      </c>
      <c r="AG35" s="122">
        <f>VLOOKUP($C$35,[74]납품수량!$B$3:$AI$51,AG1,0)</f>
        <v>100</v>
      </c>
      <c r="AH35" s="122">
        <f>VLOOKUP($C$35,[74]납품수량!$B$3:$AI$51,AH1,0)</f>
        <v>25</v>
      </c>
      <c r="AI35" s="122">
        <f>VLOOKUP($C$35,[74]납품수량!$B$3:$AI$51,AI1,0)</f>
        <v>0</v>
      </c>
      <c r="AJ35" s="122">
        <f>VLOOKUP($C$35,[74]납품수량!$B$3:$AI$51,AJ1,0)</f>
        <v>0</v>
      </c>
      <c r="AK35" s="122">
        <f>VLOOKUP($C$35,[74]납품수량!$B$3:$AI$51,AK1,0)</f>
        <v>0</v>
      </c>
      <c r="AL35" s="122">
        <f>SUM(G35:AK35)</f>
        <v>1700</v>
      </c>
      <c r="AM35" s="61"/>
      <c r="AN35" s="61"/>
      <c r="AO35" s="61"/>
      <c r="AP35" s="61"/>
      <c r="AQ35" s="61"/>
      <c r="AR35" s="61"/>
      <c r="AS35" s="61"/>
      <c r="AT35" s="61"/>
      <c r="AU35" s="61"/>
      <c r="AV35" s="61"/>
      <c r="AW35" s="61"/>
      <c r="AX35" s="61"/>
      <c r="AY35" s="61"/>
      <c r="AZ35" s="61"/>
      <c r="BA35" s="61"/>
      <c r="BB35" s="61"/>
      <c r="BC35" s="61"/>
      <c r="BD35" s="61"/>
      <c r="BE35" s="61"/>
      <c r="BF35" s="61"/>
      <c r="BG35" s="61"/>
      <c r="BH35" s="61"/>
      <c r="BI35" s="61"/>
      <c r="BJ35" s="61"/>
      <c r="BK35" s="61"/>
      <c r="BL35" s="61"/>
      <c r="BM35" s="61"/>
      <c r="BN35" s="61"/>
      <c r="BO35" s="61"/>
      <c r="BP35" s="61"/>
      <c r="BQ35" s="61"/>
      <c r="BR35" s="61"/>
      <c r="BS35" s="61"/>
      <c r="BT35" s="61"/>
      <c r="BU35" s="61"/>
      <c r="BV35" s="61"/>
      <c r="BW35" s="61"/>
      <c r="BX35" s="61"/>
      <c r="BY35" s="61"/>
      <c r="BZ35" s="61"/>
      <c r="CA35" s="61"/>
      <c r="CB35" s="61"/>
      <c r="CC35" s="61"/>
      <c r="CD35" s="61"/>
      <c r="CE35" s="61"/>
      <c r="CF35" s="61"/>
      <c r="CG35" s="61"/>
      <c r="CH35" s="61"/>
      <c r="CI35" s="61"/>
      <c r="CJ35" s="61"/>
      <c r="CK35" s="61"/>
      <c r="CL35" s="61"/>
      <c r="CM35" s="61"/>
      <c r="CN35" s="61"/>
      <c r="CO35" s="61"/>
      <c r="CP35" s="61"/>
      <c r="CQ35" s="61"/>
      <c r="CR35" s="61"/>
      <c r="CS35" s="61"/>
      <c r="CT35" s="61"/>
      <c r="CU35" s="61"/>
      <c r="CV35" s="61"/>
      <c r="CW35" s="61"/>
      <c r="CX35" s="61"/>
      <c r="CY35" s="61"/>
      <c r="CZ35" s="61"/>
      <c r="DA35" s="61"/>
      <c r="DB35" s="61"/>
    </row>
    <row r="36" spans="1:106" s="58" customFormat="1" ht="16.5" customHeight="1">
      <c r="A36" s="117"/>
      <c r="B36" s="788"/>
      <c r="C36" s="782"/>
      <c r="D36" s="784"/>
      <c r="E36" s="784"/>
      <c r="F36" s="784"/>
      <c r="G36" s="122">
        <f>$F$35*G35</f>
        <v>0</v>
      </c>
      <c r="H36" s="122">
        <f t="shared" ref="H36:AK36" si="16">$F$35*H35</f>
        <v>1407700</v>
      </c>
      <c r="I36" s="122">
        <f t="shared" si="16"/>
        <v>0</v>
      </c>
      <c r="J36" s="122">
        <f t="shared" si="16"/>
        <v>0</v>
      </c>
      <c r="K36" s="122">
        <f t="shared" si="16"/>
        <v>0</v>
      </c>
      <c r="L36" s="122">
        <f t="shared" si="16"/>
        <v>0</v>
      </c>
      <c r="M36" s="122">
        <f t="shared" si="16"/>
        <v>1407700</v>
      </c>
      <c r="N36" s="122">
        <f t="shared" si="16"/>
        <v>1407700</v>
      </c>
      <c r="O36" s="122">
        <f t="shared" si="16"/>
        <v>1407700</v>
      </c>
      <c r="P36" s="122">
        <f t="shared" si="16"/>
        <v>0</v>
      </c>
      <c r="Q36" s="122">
        <f t="shared" si="16"/>
        <v>0</v>
      </c>
      <c r="R36" s="122">
        <f t="shared" si="16"/>
        <v>1055775</v>
      </c>
      <c r="S36" s="122">
        <f t="shared" si="16"/>
        <v>1759625</v>
      </c>
      <c r="T36" s="122">
        <f t="shared" si="16"/>
        <v>1407700</v>
      </c>
      <c r="U36" s="122">
        <f t="shared" si="16"/>
        <v>2111550</v>
      </c>
      <c r="V36" s="122">
        <f t="shared" si="16"/>
        <v>1055775</v>
      </c>
      <c r="W36" s="122">
        <f t="shared" si="16"/>
        <v>0</v>
      </c>
      <c r="X36" s="122">
        <f t="shared" si="16"/>
        <v>0</v>
      </c>
      <c r="Y36" s="122">
        <f t="shared" si="16"/>
        <v>1759625</v>
      </c>
      <c r="Z36" s="122">
        <f t="shared" si="16"/>
        <v>1407700</v>
      </c>
      <c r="AA36" s="122">
        <f t="shared" si="16"/>
        <v>1407700</v>
      </c>
      <c r="AB36" s="122">
        <f t="shared" si="16"/>
        <v>1407700</v>
      </c>
      <c r="AC36" s="122">
        <f t="shared" si="16"/>
        <v>1759625</v>
      </c>
      <c r="AD36" s="122">
        <f t="shared" si="16"/>
        <v>0</v>
      </c>
      <c r="AE36" s="122">
        <f t="shared" si="16"/>
        <v>0</v>
      </c>
      <c r="AF36" s="122">
        <f t="shared" si="16"/>
        <v>1407700</v>
      </c>
      <c r="AG36" s="122">
        <f t="shared" si="16"/>
        <v>1407700</v>
      </c>
      <c r="AH36" s="122">
        <f t="shared" si="16"/>
        <v>351925</v>
      </c>
      <c r="AI36" s="122">
        <f t="shared" si="16"/>
        <v>0</v>
      </c>
      <c r="AJ36" s="122">
        <f t="shared" si="16"/>
        <v>0</v>
      </c>
      <c r="AK36" s="122">
        <f t="shared" si="16"/>
        <v>0</v>
      </c>
      <c r="AL36" s="122">
        <f>F35*AL35</f>
        <v>23930900</v>
      </c>
      <c r="AM36" s="61"/>
      <c r="AN36" s="61"/>
      <c r="AO36" s="61"/>
      <c r="AP36" s="61"/>
      <c r="AQ36" s="61"/>
      <c r="AR36" s="61"/>
      <c r="AS36" s="61"/>
      <c r="AT36" s="61"/>
      <c r="AU36" s="61"/>
      <c r="AV36" s="61"/>
      <c r="AW36" s="61"/>
      <c r="AX36" s="61"/>
      <c r="AY36" s="61"/>
      <c r="AZ36" s="61"/>
      <c r="BA36" s="61"/>
      <c r="BB36" s="61"/>
      <c r="BC36" s="61"/>
      <c r="BD36" s="61"/>
      <c r="BE36" s="61"/>
      <c r="BF36" s="61"/>
      <c r="BG36" s="61"/>
      <c r="BH36" s="61"/>
      <c r="BI36" s="61"/>
      <c r="BJ36" s="61"/>
      <c r="BK36" s="61"/>
      <c r="BL36" s="61"/>
      <c r="BM36" s="61"/>
      <c r="BN36" s="61"/>
      <c r="BO36" s="61"/>
      <c r="BP36" s="61"/>
      <c r="BQ36" s="61"/>
      <c r="BR36" s="61"/>
      <c r="BS36" s="61"/>
      <c r="BT36" s="61"/>
      <c r="BU36" s="61"/>
      <c r="BV36" s="61"/>
      <c r="BW36" s="61"/>
      <c r="BX36" s="61"/>
      <c r="BY36" s="61"/>
      <c r="BZ36" s="61"/>
      <c r="CA36" s="61"/>
      <c r="CB36" s="61"/>
      <c r="CC36" s="61"/>
      <c r="CD36" s="61"/>
      <c r="CE36" s="61"/>
      <c r="CF36" s="61"/>
      <c r="CG36" s="61"/>
      <c r="CH36" s="61"/>
      <c r="CI36" s="61"/>
      <c r="CJ36" s="61"/>
      <c r="CK36" s="61"/>
      <c r="CL36" s="61"/>
      <c r="CM36" s="61"/>
      <c r="CN36" s="61"/>
      <c r="CO36" s="61"/>
      <c r="CP36" s="61"/>
      <c r="CQ36" s="61"/>
      <c r="CR36" s="61"/>
      <c r="CS36" s="61"/>
      <c r="CT36" s="61"/>
      <c r="CU36" s="61"/>
      <c r="CV36" s="61"/>
      <c r="CW36" s="61"/>
      <c r="CX36" s="61"/>
      <c r="CY36" s="61"/>
      <c r="CZ36" s="61"/>
      <c r="DA36" s="61"/>
      <c r="DB36" s="61"/>
    </row>
    <row r="37" spans="1:106" s="58" customFormat="1" ht="16.5" customHeight="1">
      <c r="A37" s="117" t="s">
        <v>437</v>
      </c>
      <c r="B37" s="788"/>
      <c r="C37" s="781" t="s">
        <v>463</v>
      </c>
      <c r="D37" s="783" t="s">
        <v>490</v>
      </c>
      <c r="E37" s="783" t="s">
        <v>501</v>
      </c>
      <c r="F37" s="783">
        <f>VLOOKUP(C37,'[72]납품수량(영업)'!$C$3:$F$260,4,FALSE)</f>
        <v>14077</v>
      </c>
      <c r="G37" s="122">
        <f>VLOOKUP($C$37,[74]납품수량!$B$3:$AI$51,G1,0)</f>
        <v>0</v>
      </c>
      <c r="H37" s="122">
        <f>VLOOKUP($C$37,[74]납품수량!$B$3:$AI$51,H1,0)</f>
        <v>100</v>
      </c>
      <c r="I37" s="122">
        <f>VLOOKUP($C$37,[74]납품수량!$B$3:$AI$51,I1,0)</f>
        <v>0</v>
      </c>
      <c r="J37" s="122">
        <f>VLOOKUP($C$37,[74]납품수량!$B$3:$AI$51,J1,0)</f>
        <v>0</v>
      </c>
      <c r="K37" s="122">
        <f>VLOOKUP($C$37,[74]납품수량!$B$3:$AI$51,K1,0)</f>
        <v>0</v>
      </c>
      <c r="L37" s="122">
        <f>VLOOKUP($C$37,[74]납품수량!$B$3:$AI$51,L1,0)</f>
        <v>0</v>
      </c>
      <c r="M37" s="122">
        <f>VLOOKUP($C$37,[74]납품수량!$B$3:$AI$51,M1,0)</f>
        <v>100</v>
      </c>
      <c r="N37" s="122">
        <f>VLOOKUP($C$37,[74]납품수량!$B$3:$AI$51,N1,0)</f>
        <v>100</v>
      </c>
      <c r="O37" s="122">
        <f>VLOOKUP($C$37,[74]납품수량!$B$3:$AI$51,O1,0)</f>
        <v>100</v>
      </c>
      <c r="P37" s="122">
        <f>VLOOKUP($C$37,[74]납품수량!$B$3:$AI$51,P1,0)</f>
        <v>0</v>
      </c>
      <c r="Q37" s="122">
        <f>VLOOKUP($C$37,[74]납품수량!$B$3:$AI$51,Q1,0)</f>
        <v>0</v>
      </c>
      <c r="R37" s="122">
        <f>VLOOKUP($C$37,[74]납품수량!$B$3:$AI$51,R1,0)</f>
        <v>75</v>
      </c>
      <c r="S37" s="122">
        <f>VLOOKUP($C$37,[74]납품수량!$B$3:$AI$51,S1,0)</f>
        <v>125</v>
      </c>
      <c r="T37" s="122">
        <f>VLOOKUP($C$37,[74]납품수량!$B$3:$AI$51,T1,0)</f>
        <v>100</v>
      </c>
      <c r="U37" s="122">
        <f>VLOOKUP($C$37,[74]납품수량!$B$3:$AI$51,U1,0)</f>
        <v>150</v>
      </c>
      <c r="V37" s="122">
        <f>VLOOKUP($C$37,[74]납품수량!$B$3:$AI$51,V1,0)</f>
        <v>75</v>
      </c>
      <c r="W37" s="122">
        <f>VLOOKUP($C$37,[74]납품수량!$B$3:$AI$51,W1,0)</f>
        <v>0</v>
      </c>
      <c r="X37" s="122">
        <f>VLOOKUP($C$37,[74]납품수량!$B$3:$AI$51,X1,0)</f>
        <v>0</v>
      </c>
      <c r="Y37" s="122">
        <f>VLOOKUP($C$37,[74]납품수량!$B$3:$AI$51,Y1,0)</f>
        <v>125</v>
      </c>
      <c r="Z37" s="122">
        <f>VLOOKUP($C$37,[74]납품수량!$B$3:$AI$51,Z1,0)</f>
        <v>100</v>
      </c>
      <c r="AA37" s="122">
        <f>VLOOKUP($C$37,[74]납품수량!$B$3:$AI$51,AA1,0)</f>
        <v>100</v>
      </c>
      <c r="AB37" s="122">
        <f>VLOOKUP($C$37,[74]납품수량!$B$3:$AI$51,AB1,0)</f>
        <v>100</v>
      </c>
      <c r="AC37" s="122">
        <f>VLOOKUP($C$37,[74]납품수량!$B$3:$AI$51,AC1,0)</f>
        <v>125</v>
      </c>
      <c r="AD37" s="122">
        <f>VLOOKUP($C$37,[74]납품수량!$B$3:$AI$51,AD1,0)</f>
        <v>0</v>
      </c>
      <c r="AE37" s="122">
        <f>VLOOKUP($C$37,[74]납품수량!$B$3:$AI$51,AE1,0)</f>
        <v>0</v>
      </c>
      <c r="AF37" s="122">
        <f>VLOOKUP($C$37,[74]납품수량!$B$3:$AI$51,AF1,0)</f>
        <v>100</v>
      </c>
      <c r="AG37" s="122">
        <f>VLOOKUP($C$37,[74]납품수량!$B$3:$AI$51,AG1,0)</f>
        <v>100</v>
      </c>
      <c r="AH37" s="122">
        <f>VLOOKUP($C$37,[74]납품수량!$B$3:$AI$51,AH1,0)</f>
        <v>25</v>
      </c>
      <c r="AI37" s="122">
        <f>VLOOKUP($C$37,[74]납품수량!$B$3:$AI$51,AI1,0)</f>
        <v>0</v>
      </c>
      <c r="AJ37" s="122">
        <f>VLOOKUP($C$37,[74]납품수량!$B$3:$AI$51,AJ1,0)</f>
        <v>0</v>
      </c>
      <c r="AK37" s="122">
        <f>VLOOKUP($C$37,[74]납품수량!$B$3:$AI$51,AK1,0)</f>
        <v>0</v>
      </c>
      <c r="AL37" s="122">
        <f>SUM(G37:AK37)</f>
        <v>1700</v>
      </c>
      <c r="AM37" s="61"/>
      <c r="AN37" s="61"/>
      <c r="AO37" s="61"/>
      <c r="AP37" s="61"/>
      <c r="AQ37" s="61"/>
      <c r="AR37" s="61"/>
      <c r="AS37" s="61"/>
      <c r="AT37" s="61"/>
      <c r="AU37" s="61"/>
      <c r="AV37" s="61"/>
      <c r="AW37" s="61"/>
      <c r="AX37" s="61"/>
      <c r="AY37" s="61"/>
      <c r="AZ37" s="61"/>
      <c r="BA37" s="61"/>
      <c r="BB37" s="61"/>
      <c r="BC37" s="61"/>
      <c r="BD37" s="61"/>
      <c r="BE37" s="61"/>
      <c r="BF37" s="61"/>
      <c r="BG37" s="61"/>
      <c r="BH37" s="61"/>
      <c r="BI37" s="61"/>
      <c r="BJ37" s="61"/>
      <c r="BK37" s="61"/>
      <c r="BL37" s="61"/>
      <c r="BM37" s="61"/>
      <c r="BN37" s="61"/>
      <c r="BO37" s="61"/>
      <c r="BP37" s="61"/>
      <c r="BQ37" s="61"/>
      <c r="BR37" s="61"/>
      <c r="BS37" s="61"/>
      <c r="BT37" s="61"/>
      <c r="BU37" s="61"/>
      <c r="BV37" s="61"/>
      <c r="BW37" s="61"/>
      <c r="BX37" s="61"/>
      <c r="BY37" s="61"/>
      <c r="BZ37" s="61"/>
      <c r="CA37" s="61"/>
      <c r="CB37" s="61"/>
      <c r="CC37" s="61"/>
      <c r="CD37" s="61"/>
      <c r="CE37" s="61"/>
      <c r="CF37" s="61"/>
      <c r="CG37" s="61"/>
      <c r="CH37" s="61"/>
      <c r="CI37" s="61"/>
      <c r="CJ37" s="61"/>
      <c r="CK37" s="61"/>
      <c r="CL37" s="61"/>
      <c r="CM37" s="61"/>
      <c r="CN37" s="61"/>
      <c r="CO37" s="61"/>
      <c r="CP37" s="61"/>
      <c r="CQ37" s="61"/>
      <c r="CR37" s="61"/>
      <c r="CS37" s="61"/>
      <c r="CT37" s="61"/>
      <c r="CU37" s="61"/>
      <c r="CV37" s="61"/>
      <c r="CW37" s="61"/>
      <c r="CX37" s="61"/>
      <c r="CY37" s="61"/>
      <c r="CZ37" s="61"/>
      <c r="DA37" s="61"/>
      <c r="DB37" s="61"/>
    </row>
    <row r="38" spans="1:106" s="58" customFormat="1" ht="16.5" customHeight="1">
      <c r="A38" s="117"/>
      <c r="B38" s="788"/>
      <c r="C38" s="782"/>
      <c r="D38" s="784"/>
      <c r="E38" s="784"/>
      <c r="F38" s="784"/>
      <c r="G38" s="122">
        <f>$F$37*G37</f>
        <v>0</v>
      </c>
      <c r="H38" s="122">
        <f t="shared" ref="H38:AK38" si="17">$F$37*H37</f>
        <v>1407700</v>
      </c>
      <c r="I38" s="122">
        <f t="shared" si="17"/>
        <v>0</v>
      </c>
      <c r="J38" s="122">
        <f t="shared" si="17"/>
        <v>0</v>
      </c>
      <c r="K38" s="122">
        <f t="shared" si="17"/>
        <v>0</v>
      </c>
      <c r="L38" s="122">
        <f t="shared" si="17"/>
        <v>0</v>
      </c>
      <c r="M38" s="122">
        <f t="shared" si="17"/>
        <v>1407700</v>
      </c>
      <c r="N38" s="122">
        <f t="shared" si="17"/>
        <v>1407700</v>
      </c>
      <c r="O38" s="122">
        <f t="shared" si="17"/>
        <v>1407700</v>
      </c>
      <c r="P38" s="122">
        <f t="shared" si="17"/>
        <v>0</v>
      </c>
      <c r="Q38" s="122">
        <f t="shared" si="17"/>
        <v>0</v>
      </c>
      <c r="R38" s="122">
        <f t="shared" si="17"/>
        <v>1055775</v>
      </c>
      <c r="S38" s="122">
        <f t="shared" si="17"/>
        <v>1759625</v>
      </c>
      <c r="T38" s="122">
        <f t="shared" si="17"/>
        <v>1407700</v>
      </c>
      <c r="U38" s="122">
        <f t="shared" si="17"/>
        <v>2111550</v>
      </c>
      <c r="V38" s="122">
        <f t="shared" si="17"/>
        <v>1055775</v>
      </c>
      <c r="W38" s="122">
        <f t="shared" si="17"/>
        <v>0</v>
      </c>
      <c r="X38" s="122">
        <f t="shared" si="17"/>
        <v>0</v>
      </c>
      <c r="Y38" s="122">
        <f t="shared" si="17"/>
        <v>1759625</v>
      </c>
      <c r="Z38" s="122">
        <f t="shared" si="17"/>
        <v>1407700</v>
      </c>
      <c r="AA38" s="122">
        <f t="shared" si="17"/>
        <v>1407700</v>
      </c>
      <c r="AB38" s="122">
        <f t="shared" si="17"/>
        <v>1407700</v>
      </c>
      <c r="AC38" s="122">
        <f t="shared" si="17"/>
        <v>1759625</v>
      </c>
      <c r="AD38" s="122">
        <f t="shared" si="17"/>
        <v>0</v>
      </c>
      <c r="AE38" s="122">
        <f t="shared" si="17"/>
        <v>0</v>
      </c>
      <c r="AF38" s="122">
        <f t="shared" si="17"/>
        <v>1407700</v>
      </c>
      <c r="AG38" s="122">
        <f t="shared" si="17"/>
        <v>1407700</v>
      </c>
      <c r="AH38" s="122">
        <f t="shared" si="17"/>
        <v>351925</v>
      </c>
      <c r="AI38" s="122">
        <f t="shared" si="17"/>
        <v>0</v>
      </c>
      <c r="AJ38" s="122">
        <f t="shared" si="17"/>
        <v>0</v>
      </c>
      <c r="AK38" s="122">
        <f t="shared" si="17"/>
        <v>0</v>
      </c>
      <c r="AL38" s="122">
        <f>F37*AL37</f>
        <v>23930900</v>
      </c>
      <c r="AM38" s="61"/>
      <c r="AN38" s="61"/>
      <c r="AO38" s="61"/>
      <c r="AP38" s="61"/>
      <c r="AQ38" s="61"/>
      <c r="AR38" s="61"/>
      <c r="AS38" s="61"/>
      <c r="AT38" s="61"/>
      <c r="AU38" s="61"/>
      <c r="AV38" s="61"/>
      <c r="AW38" s="61"/>
      <c r="AX38" s="61"/>
      <c r="AY38" s="61"/>
      <c r="AZ38" s="61"/>
      <c r="BA38" s="61"/>
      <c r="BB38" s="61"/>
      <c r="BC38" s="61"/>
      <c r="BD38" s="61"/>
      <c r="BE38" s="61"/>
      <c r="BF38" s="61"/>
      <c r="BG38" s="61"/>
      <c r="BH38" s="61"/>
      <c r="BI38" s="61"/>
      <c r="BJ38" s="61"/>
      <c r="BK38" s="61"/>
      <c r="BL38" s="61"/>
      <c r="BM38" s="61"/>
      <c r="BN38" s="61"/>
      <c r="BO38" s="61"/>
      <c r="BP38" s="61"/>
      <c r="BQ38" s="61"/>
      <c r="BR38" s="61"/>
      <c r="BS38" s="61"/>
      <c r="BT38" s="61"/>
      <c r="BU38" s="61"/>
      <c r="BV38" s="61"/>
      <c r="BW38" s="61"/>
      <c r="BX38" s="61"/>
      <c r="BY38" s="61"/>
      <c r="BZ38" s="61"/>
      <c r="CA38" s="61"/>
      <c r="CB38" s="61"/>
      <c r="CC38" s="61"/>
      <c r="CD38" s="61"/>
      <c r="CE38" s="61"/>
      <c r="CF38" s="61"/>
      <c r="CG38" s="61"/>
      <c r="CH38" s="61"/>
      <c r="CI38" s="61"/>
      <c r="CJ38" s="61"/>
      <c r="CK38" s="61"/>
      <c r="CL38" s="61"/>
      <c r="CM38" s="61"/>
      <c r="CN38" s="61"/>
      <c r="CO38" s="61"/>
      <c r="CP38" s="61"/>
      <c r="CQ38" s="61"/>
      <c r="CR38" s="61"/>
      <c r="CS38" s="61"/>
      <c r="CT38" s="61"/>
      <c r="CU38" s="61"/>
      <c r="CV38" s="61"/>
      <c r="CW38" s="61"/>
      <c r="CX38" s="61"/>
      <c r="CY38" s="61"/>
      <c r="CZ38" s="61"/>
      <c r="DA38" s="61"/>
      <c r="DB38" s="61"/>
    </row>
    <row r="39" spans="1:106" s="58" customFormat="1" ht="16.5" customHeight="1">
      <c r="A39" s="117" t="s">
        <v>442</v>
      </c>
      <c r="B39" s="788"/>
      <c r="C39" s="781" t="s">
        <v>511</v>
      </c>
      <c r="D39" s="783" t="s">
        <v>480</v>
      </c>
      <c r="E39" s="783" t="s">
        <v>328</v>
      </c>
      <c r="F39" s="783">
        <f>VLOOKUP(C39,'[72]납품수량(영업)'!$C$3:$F$260,4,FALSE)</f>
        <v>656</v>
      </c>
      <c r="G39" s="122">
        <f>VLOOKUP($C$39,[74]납품수량!$B$3:$AI$51,G1,0)</f>
        <v>0</v>
      </c>
      <c r="H39" s="122">
        <f>VLOOKUP($C$39,[74]납품수량!$B$3:$AI$51,H1,0)</f>
        <v>2000</v>
      </c>
      <c r="I39" s="122">
        <f>VLOOKUP($C$39,[74]납품수량!$B$3:$AI$51,I1,0)</f>
        <v>0</v>
      </c>
      <c r="J39" s="122">
        <f>VLOOKUP($C$39,[74]납품수량!$B$3:$AI$51,J1,0)</f>
        <v>0</v>
      </c>
      <c r="K39" s="122">
        <f>VLOOKUP($C$39,[74]납품수량!$B$3:$AI$51,K1,0)</f>
        <v>0</v>
      </c>
      <c r="L39" s="122">
        <f>VLOOKUP($C$39,[74]납품수량!$B$3:$AI$51,L1,0)</f>
        <v>0</v>
      </c>
      <c r="M39" s="122">
        <f>VLOOKUP($C$39,[74]납품수량!$B$3:$AI$51,M1,0)</f>
        <v>0</v>
      </c>
      <c r="N39" s="122">
        <f>VLOOKUP($C$39,[74]납품수량!$B$3:$AI$51,N1,0)</f>
        <v>1000</v>
      </c>
      <c r="O39" s="122">
        <f>VLOOKUP($C$39,[74]납품수량!$B$3:$AI$51,O1,0)</f>
        <v>1000</v>
      </c>
      <c r="P39" s="122">
        <f>VLOOKUP($C$39,[74]납품수량!$B$3:$AI$51,P1,0)</f>
        <v>0</v>
      </c>
      <c r="Q39" s="122">
        <f>VLOOKUP($C$39,[74]납품수량!$B$3:$AI$51,Q1,0)</f>
        <v>0</v>
      </c>
      <c r="R39" s="122">
        <f>VLOOKUP($C$39,[74]납품수량!$B$3:$AI$51,R1,0)</f>
        <v>1000</v>
      </c>
      <c r="S39" s="122">
        <f>VLOOKUP($C$39,[74]납품수량!$B$3:$AI$51,S1,0)</f>
        <v>0</v>
      </c>
      <c r="T39" s="122">
        <f>VLOOKUP($C$39,[74]납품수량!$B$3:$AI$51,T1,0)</f>
        <v>1000</v>
      </c>
      <c r="U39" s="122">
        <f>VLOOKUP($C$39,[74]납품수량!$B$3:$AI$51,U1,0)</f>
        <v>1000</v>
      </c>
      <c r="V39" s="122">
        <f>VLOOKUP($C$39,[74]납품수량!$B$3:$AI$51,V1,0)</f>
        <v>1000</v>
      </c>
      <c r="W39" s="122">
        <f>VLOOKUP($C$39,[74]납품수량!$B$3:$AI$51,W1,0)</f>
        <v>0</v>
      </c>
      <c r="X39" s="122">
        <f>VLOOKUP($C$39,[74]납품수량!$B$3:$AI$51,X1,0)</f>
        <v>0</v>
      </c>
      <c r="Y39" s="122">
        <f>VLOOKUP($C$39,[74]납품수량!$B$3:$AI$51,Y1,0)</f>
        <v>1000</v>
      </c>
      <c r="Z39" s="122">
        <f>VLOOKUP($C$39,[74]납품수량!$B$3:$AI$51,Z1,0)</f>
        <v>1000</v>
      </c>
      <c r="AA39" s="122">
        <f>VLOOKUP($C$39,[74]납품수량!$B$3:$AI$51,AA1,0)</f>
        <v>0</v>
      </c>
      <c r="AB39" s="122">
        <f>VLOOKUP($C$39,[74]납품수량!$B$3:$AI$51,AB1,0)</f>
        <v>1000</v>
      </c>
      <c r="AC39" s="122">
        <f>VLOOKUP($C$39,[74]납품수량!$B$3:$AI$51,AC1,0)</f>
        <v>1000</v>
      </c>
      <c r="AD39" s="122">
        <f>VLOOKUP($C$39,[74]납품수량!$B$3:$AI$51,AD1,0)</f>
        <v>0</v>
      </c>
      <c r="AE39" s="122">
        <f>VLOOKUP($C$39,[74]납품수량!$B$3:$AI$51,AE1,0)</f>
        <v>0</v>
      </c>
      <c r="AF39" s="122">
        <f>VLOOKUP($C$39,[74]납품수량!$B$3:$AI$51,AF1,0)</f>
        <v>0</v>
      </c>
      <c r="AG39" s="122">
        <f>VLOOKUP($C$39,[74]납품수량!$B$3:$AI$51,AG1,0)</f>
        <v>1000</v>
      </c>
      <c r="AH39" s="122">
        <f>VLOOKUP($C$39,[74]납품수량!$B$3:$AI$51,AH1,0)</f>
        <v>1000</v>
      </c>
      <c r="AI39" s="122">
        <f>VLOOKUP($C$39,[74]납품수량!$B$3:$AI$51,AI1,0)</f>
        <v>1000</v>
      </c>
      <c r="AJ39" s="122">
        <f>VLOOKUP($C$39,[74]납품수량!$B$3:$AI$51,AJ1,0)</f>
        <v>0</v>
      </c>
      <c r="AK39" s="122">
        <f>VLOOKUP($C$39,[74]납품수량!$B$3:$AI$51,AK1,0)</f>
        <v>0</v>
      </c>
      <c r="AL39" s="122">
        <f>SUM(G39:AK39)</f>
        <v>15000</v>
      </c>
      <c r="AM39" s="61"/>
      <c r="AN39" s="61"/>
      <c r="AO39" s="61"/>
      <c r="AP39" s="61"/>
      <c r="AQ39" s="61"/>
      <c r="AR39" s="61"/>
      <c r="AS39" s="61"/>
      <c r="AT39" s="61"/>
      <c r="AU39" s="61"/>
      <c r="AV39" s="61"/>
      <c r="AW39" s="61"/>
      <c r="AX39" s="61"/>
      <c r="AY39" s="61"/>
      <c r="AZ39" s="61"/>
      <c r="BA39" s="61"/>
      <c r="BB39" s="61"/>
      <c r="BC39" s="61"/>
      <c r="BD39" s="61"/>
      <c r="BE39" s="61"/>
      <c r="BF39" s="61"/>
      <c r="BG39" s="61"/>
      <c r="BH39" s="61"/>
      <c r="BI39" s="61"/>
      <c r="BJ39" s="61"/>
      <c r="BK39" s="61"/>
      <c r="BL39" s="61"/>
      <c r="BM39" s="61"/>
      <c r="BN39" s="61"/>
      <c r="BO39" s="61"/>
      <c r="BP39" s="61"/>
      <c r="BQ39" s="61"/>
      <c r="BR39" s="61"/>
      <c r="BS39" s="61"/>
      <c r="BT39" s="61"/>
      <c r="BU39" s="61"/>
      <c r="BV39" s="61"/>
      <c r="BW39" s="61"/>
      <c r="BX39" s="61"/>
      <c r="BY39" s="61"/>
      <c r="BZ39" s="61"/>
      <c r="CA39" s="61"/>
      <c r="CB39" s="61"/>
      <c r="CC39" s="61"/>
      <c r="CD39" s="61"/>
      <c r="CE39" s="61"/>
      <c r="CF39" s="61"/>
      <c r="CG39" s="61"/>
      <c r="CH39" s="61"/>
      <c r="CI39" s="61"/>
      <c r="CJ39" s="61"/>
      <c r="CK39" s="61"/>
      <c r="CL39" s="61"/>
      <c r="CM39" s="61"/>
      <c r="CN39" s="61"/>
      <c r="CO39" s="61"/>
      <c r="CP39" s="61"/>
      <c r="CQ39" s="61"/>
      <c r="CR39" s="61"/>
      <c r="CS39" s="61"/>
      <c r="CT39" s="61"/>
      <c r="CU39" s="61"/>
      <c r="CV39" s="61"/>
      <c r="CW39" s="61"/>
      <c r="CX39" s="61"/>
      <c r="CY39" s="61"/>
      <c r="CZ39" s="61"/>
      <c r="DA39" s="61"/>
      <c r="DB39" s="61"/>
    </row>
    <row r="40" spans="1:106" s="58" customFormat="1" ht="16.5" customHeight="1">
      <c r="A40" s="117"/>
      <c r="B40" s="788"/>
      <c r="C40" s="782"/>
      <c r="D40" s="784"/>
      <c r="E40" s="784"/>
      <c r="F40" s="784"/>
      <c r="G40" s="122">
        <f>$F$39*G39</f>
        <v>0</v>
      </c>
      <c r="H40" s="122">
        <f t="shared" ref="H40:AK40" si="18">$F$39*H39</f>
        <v>1312000</v>
      </c>
      <c r="I40" s="122">
        <f t="shared" si="18"/>
        <v>0</v>
      </c>
      <c r="J40" s="122">
        <f t="shared" si="18"/>
        <v>0</v>
      </c>
      <c r="K40" s="122">
        <f t="shared" si="18"/>
        <v>0</v>
      </c>
      <c r="L40" s="122">
        <f t="shared" si="18"/>
        <v>0</v>
      </c>
      <c r="M40" s="122">
        <f t="shared" si="18"/>
        <v>0</v>
      </c>
      <c r="N40" s="122">
        <f t="shared" si="18"/>
        <v>656000</v>
      </c>
      <c r="O40" s="122">
        <f t="shared" si="18"/>
        <v>656000</v>
      </c>
      <c r="P40" s="122">
        <f t="shared" si="18"/>
        <v>0</v>
      </c>
      <c r="Q40" s="122">
        <f t="shared" si="18"/>
        <v>0</v>
      </c>
      <c r="R40" s="122">
        <f t="shared" si="18"/>
        <v>656000</v>
      </c>
      <c r="S40" s="122">
        <f t="shared" si="18"/>
        <v>0</v>
      </c>
      <c r="T40" s="122">
        <f t="shared" si="18"/>
        <v>656000</v>
      </c>
      <c r="U40" s="122">
        <f t="shared" si="18"/>
        <v>656000</v>
      </c>
      <c r="V40" s="122">
        <f t="shared" si="18"/>
        <v>656000</v>
      </c>
      <c r="W40" s="122">
        <f t="shared" si="18"/>
        <v>0</v>
      </c>
      <c r="X40" s="122">
        <f t="shared" si="18"/>
        <v>0</v>
      </c>
      <c r="Y40" s="122">
        <f t="shared" si="18"/>
        <v>656000</v>
      </c>
      <c r="Z40" s="122">
        <f t="shared" si="18"/>
        <v>656000</v>
      </c>
      <c r="AA40" s="122">
        <f t="shared" si="18"/>
        <v>0</v>
      </c>
      <c r="AB40" s="122">
        <f t="shared" si="18"/>
        <v>656000</v>
      </c>
      <c r="AC40" s="122">
        <f t="shared" si="18"/>
        <v>656000</v>
      </c>
      <c r="AD40" s="122">
        <f t="shared" si="18"/>
        <v>0</v>
      </c>
      <c r="AE40" s="122">
        <f t="shared" si="18"/>
        <v>0</v>
      </c>
      <c r="AF40" s="122">
        <f t="shared" si="18"/>
        <v>0</v>
      </c>
      <c r="AG40" s="122">
        <f t="shared" si="18"/>
        <v>656000</v>
      </c>
      <c r="AH40" s="122">
        <f t="shared" si="18"/>
        <v>656000</v>
      </c>
      <c r="AI40" s="122">
        <f t="shared" si="18"/>
        <v>656000</v>
      </c>
      <c r="AJ40" s="122">
        <f t="shared" si="18"/>
        <v>0</v>
      </c>
      <c r="AK40" s="122">
        <f t="shared" si="18"/>
        <v>0</v>
      </c>
      <c r="AL40" s="122">
        <f>F39*AL39</f>
        <v>9840000</v>
      </c>
      <c r="AM40" s="61"/>
      <c r="AN40" s="61"/>
      <c r="AO40" s="61"/>
      <c r="AP40" s="61"/>
      <c r="AQ40" s="61"/>
      <c r="AR40" s="61"/>
      <c r="AS40" s="61"/>
      <c r="AT40" s="61"/>
      <c r="AU40" s="61"/>
      <c r="AV40" s="61"/>
      <c r="AW40" s="61"/>
      <c r="AX40" s="61"/>
      <c r="AY40" s="61"/>
      <c r="AZ40" s="61"/>
      <c r="BA40" s="61"/>
      <c r="BB40" s="61"/>
      <c r="BC40" s="61"/>
      <c r="BD40" s="61"/>
      <c r="BE40" s="61"/>
      <c r="BF40" s="61"/>
      <c r="BG40" s="61"/>
      <c r="BH40" s="61"/>
      <c r="BI40" s="61"/>
      <c r="BJ40" s="61"/>
      <c r="BK40" s="61"/>
      <c r="BL40" s="61"/>
      <c r="BM40" s="61"/>
      <c r="BN40" s="61"/>
      <c r="BO40" s="61"/>
      <c r="BP40" s="61"/>
      <c r="BQ40" s="61"/>
      <c r="BR40" s="61"/>
      <c r="BS40" s="61"/>
      <c r="BT40" s="61"/>
      <c r="BU40" s="61"/>
      <c r="BV40" s="61"/>
      <c r="BW40" s="61"/>
      <c r="BX40" s="61"/>
      <c r="BY40" s="61"/>
      <c r="BZ40" s="61"/>
      <c r="CA40" s="61"/>
      <c r="CB40" s="61"/>
      <c r="CC40" s="61"/>
      <c r="CD40" s="61"/>
      <c r="CE40" s="61"/>
      <c r="CF40" s="61"/>
      <c r="CG40" s="61"/>
      <c r="CH40" s="61"/>
      <c r="CI40" s="61"/>
      <c r="CJ40" s="61"/>
      <c r="CK40" s="61"/>
      <c r="CL40" s="61"/>
      <c r="CM40" s="61"/>
      <c r="CN40" s="61"/>
      <c r="CO40" s="61"/>
      <c r="CP40" s="61"/>
      <c r="CQ40" s="61"/>
      <c r="CR40" s="61"/>
      <c r="CS40" s="61"/>
      <c r="CT40" s="61"/>
      <c r="CU40" s="61"/>
      <c r="CV40" s="61"/>
      <c r="CW40" s="61"/>
      <c r="CX40" s="61"/>
      <c r="CY40" s="61"/>
      <c r="CZ40" s="61"/>
      <c r="DA40" s="61"/>
      <c r="DB40" s="61"/>
    </row>
    <row r="41" spans="1:106" s="58" customFormat="1" ht="16.5" customHeight="1">
      <c r="A41" s="117" t="s">
        <v>442</v>
      </c>
      <c r="B41" s="788"/>
      <c r="C41" s="781" t="s">
        <v>512</v>
      </c>
      <c r="D41" s="783" t="s">
        <v>481</v>
      </c>
      <c r="E41" s="783" t="s">
        <v>328</v>
      </c>
      <c r="F41" s="783">
        <f>VLOOKUP(C41,'[72]납품수량(영업)'!$C$3:$F$260,4,FALSE)</f>
        <v>656</v>
      </c>
      <c r="G41" s="122">
        <f>VLOOKUP($C$41,[74]납품수량!$B$3:$AI$51,G1,0)</f>
        <v>0</v>
      </c>
      <c r="H41" s="122">
        <f>VLOOKUP($C$41,[74]납품수량!$B$3:$AI$51,H1,0)</f>
        <v>2000</v>
      </c>
      <c r="I41" s="122">
        <f>VLOOKUP($C$41,[74]납품수량!$B$3:$AI$51,I1,0)</f>
        <v>0</v>
      </c>
      <c r="J41" s="122">
        <f>VLOOKUP($C$41,[74]납품수량!$B$3:$AI$51,J1,0)</f>
        <v>0</v>
      </c>
      <c r="K41" s="122">
        <f>VLOOKUP($C$41,[74]납품수량!$B$3:$AI$51,K1,0)</f>
        <v>0</v>
      </c>
      <c r="L41" s="122">
        <f>VLOOKUP($C$41,[74]납품수량!$B$3:$AI$51,L1,0)</f>
        <v>0</v>
      </c>
      <c r="M41" s="122">
        <f>VLOOKUP($C$41,[74]납품수량!$B$3:$AI$51,M1,0)</f>
        <v>0</v>
      </c>
      <c r="N41" s="122">
        <f>VLOOKUP($C$41,[74]납품수량!$B$3:$AI$51,N1,0)</f>
        <v>1000</v>
      </c>
      <c r="O41" s="122">
        <f>VLOOKUP($C$41,[74]납품수량!$B$3:$AI$51,O1,0)</f>
        <v>1000</v>
      </c>
      <c r="P41" s="122">
        <f>VLOOKUP($C$41,[74]납품수량!$B$3:$AI$51,P1,0)</f>
        <v>0</v>
      </c>
      <c r="Q41" s="122">
        <f>VLOOKUP($C$41,[74]납품수량!$B$3:$AI$51,Q1,0)</f>
        <v>0</v>
      </c>
      <c r="R41" s="122">
        <f>VLOOKUP($C$41,[74]납품수량!$B$3:$AI$51,R1,0)</f>
        <v>1000</v>
      </c>
      <c r="S41" s="122">
        <f>VLOOKUP($C$41,[74]납품수량!$B$3:$AI$51,S1,0)</f>
        <v>0</v>
      </c>
      <c r="T41" s="122">
        <f>VLOOKUP($C$41,[74]납품수량!$B$3:$AI$51,T1,0)</f>
        <v>1000</v>
      </c>
      <c r="U41" s="122">
        <f>VLOOKUP($C$41,[74]납품수량!$B$3:$AI$51,U1,0)</f>
        <v>1000</v>
      </c>
      <c r="V41" s="122">
        <f>VLOOKUP($C$41,[74]납품수량!$B$3:$AI$51,V1,0)</f>
        <v>0</v>
      </c>
      <c r="W41" s="122">
        <f>VLOOKUP($C$41,[74]납품수량!$B$3:$AI$51,W1,0)</f>
        <v>1000</v>
      </c>
      <c r="X41" s="122">
        <f>VLOOKUP($C$41,[74]납품수량!$B$3:$AI$51,X1,0)</f>
        <v>0</v>
      </c>
      <c r="Y41" s="122">
        <f>VLOOKUP($C$41,[74]납품수량!$B$3:$AI$51,Y1,0)</f>
        <v>1000</v>
      </c>
      <c r="Z41" s="122">
        <f>VLOOKUP($C$41,[74]납품수량!$B$3:$AI$51,Z1,0)</f>
        <v>1000</v>
      </c>
      <c r="AA41" s="122">
        <f>VLOOKUP($C$41,[74]납품수량!$B$3:$AI$51,AA1,0)</f>
        <v>0</v>
      </c>
      <c r="AB41" s="122">
        <f>VLOOKUP($C$41,[74]납품수량!$B$3:$AI$51,AB1,0)</f>
        <v>1000</v>
      </c>
      <c r="AC41" s="122">
        <f>VLOOKUP($C$41,[74]납품수량!$B$3:$AI$51,AC1,0)</f>
        <v>1000</v>
      </c>
      <c r="AD41" s="122">
        <f>VLOOKUP($C$41,[74]납품수량!$B$3:$AI$51,AD1,0)</f>
        <v>0</v>
      </c>
      <c r="AE41" s="122">
        <f>VLOOKUP($C$41,[74]납품수량!$B$3:$AI$51,AE1,0)</f>
        <v>0</v>
      </c>
      <c r="AF41" s="122">
        <f>VLOOKUP($C$41,[74]납품수량!$B$3:$AI$51,AF1,0)</f>
        <v>0</v>
      </c>
      <c r="AG41" s="122">
        <f>VLOOKUP($C$41,[74]납품수량!$B$3:$AI$51,AG1,0)</f>
        <v>1000</v>
      </c>
      <c r="AH41" s="122">
        <f>VLOOKUP($C$41,[74]납품수량!$B$3:$AI$51,AH1,0)</f>
        <v>1000</v>
      </c>
      <c r="AI41" s="122">
        <f>VLOOKUP($C$41,[74]납품수량!$B$3:$AI$51,AI1,0)</f>
        <v>1000</v>
      </c>
      <c r="AJ41" s="122">
        <f>VLOOKUP($C$41,[74]납품수량!$B$3:$AI$51,AJ1,0)</f>
        <v>0</v>
      </c>
      <c r="AK41" s="122">
        <f>VLOOKUP($C$41,[74]납품수량!$B$3:$AI$51,AK1,0)</f>
        <v>0</v>
      </c>
      <c r="AL41" s="122">
        <f>SUM(G41:AK41)</f>
        <v>15000</v>
      </c>
      <c r="AM41" s="61"/>
      <c r="AN41" s="61"/>
      <c r="AO41" s="61"/>
      <c r="AP41" s="61"/>
      <c r="AQ41" s="61"/>
      <c r="AR41" s="61"/>
      <c r="AS41" s="61"/>
      <c r="AT41" s="61"/>
      <c r="AU41" s="61"/>
      <c r="AV41" s="61"/>
      <c r="AW41" s="61"/>
      <c r="AX41" s="61"/>
      <c r="AY41" s="61"/>
      <c r="AZ41" s="61"/>
      <c r="BA41" s="61"/>
      <c r="BB41" s="61"/>
      <c r="BC41" s="61"/>
      <c r="BD41" s="61"/>
      <c r="BE41" s="61"/>
      <c r="BF41" s="61"/>
      <c r="BG41" s="61"/>
      <c r="BH41" s="61"/>
      <c r="BI41" s="61"/>
      <c r="BJ41" s="61"/>
      <c r="BK41" s="61"/>
      <c r="BL41" s="61"/>
      <c r="BM41" s="61"/>
      <c r="BN41" s="61"/>
      <c r="BO41" s="61"/>
      <c r="BP41" s="61"/>
      <c r="BQ41" s="61"/>
      <c r="BR41" s="61"/>
      <c r="BS41" s="61"/>
      <c r="BT41" s="61"/>
      <c r="BU41" s="61"/>
      <c r="BV41" s="61"/>
      <c r="BW41" s="61"/>
      <c r="BX41" s="61"/>
      <c r="BY41" s="61"/>
      <c r="BZ41" s="61"/>
      <c r="CA41" s="61"/>
      <c r="CB41" s="61"/>
      <c r="CC41" s="61"/>
      <c r="CD41" s="61"/>
      <c r="CE41" s="61"/>
      <c r="CF41" s="61"/>
      <c r="CG41" s="61"/>
      <c r="CH41" s="61"/>
      <c r="CI41" s="61"/>
      <c r="CJ41" s="61"/>
      <c r="CK41" s="61"/>
      <c r="CL41" s="61"/>
      <c r="CM41" s="61"/>
      <c r="CN41" s="61"/>
      <c r="CO41" s="61"/>
      <c r="CP41" s="61"/>
      <c r="CQ41" s="61"/>
      <c r="CR41" s="61"/>
      <c r="CS41" s="61"/>
      <c r="CT41" s="61"/>
      <c r="CU41" s="61"/>
      <c r="CV41" s="61"/>
      <c r="CW41" s="61"/>
      <c r="CX41" s="61"/>
      <c r="CY41" s="61"/>
      <c r="CZ41" s="61"/>
      <c r="DA41" s="61"/>
      <c r="DB41" s="61"/>
    </row>
    <row r="42" spans="1:106" s="58" customFormat="1" ht="16.5" customHeight="1">
      <c r="A42" s="117"/>
      <c r="B42" s="788"/>
      <c r="C42" s="782"/>
      <c r="D42" s="784"/>
      <c r="E42" s="784"/>
      <c r="F42" s="784"/>
      <c r="G42" s="122">
        <f>$F$41*G41</f>
        <v>0</v>
      </c>
      <c r="H42" s="122">
        <f t="shared" ref="H42:AK42" si="19">$F$41*H41</f>
        <v>1312000</v>
      </c>
      <c r="I42" s="122">
        <f t="shared" si="19"/>
        <v>0</v>
      </c>
      <c r="J42" s="122">
        <f t="shared" si="19"/>
        <v>0</v>
      </c>
      <c r="K42" s="122">
        <f t="shared" si="19"/>
        <v>0</v>
      </c>
      <c r="L42" s="122">
        <f t="shared" si="19"/>
        <v>0</v>
      </c>
      <c r="M42" s="122">
        <f t="shared" si="19"/>
        <v>0</v>
      </c>
      <c r="N42" s="122">
        <f t="shared" si="19"/>
        <v>656000</v>
      </c>
      <c r="O42" s="122">
        <f t="shared" si="19"/>
        <v>656000</v>
      </c>
      <c r="P42" s="122">
        <f t="shared" si="19"/>
        <v>0</v>
      </c>
      <c r="Q42" s="122">
        <f t="shared" si="19"/>
        <v>0</v>
      </c>
      <c r="R42" s="122">
        <f t="shared" si="19"/>
        <v>656000</v>
      </c>
      <c r="S42" s="122">
        <f t="shared" si="19"/>
        <v>0</v>
      </c>
      <c r="T42" s="122">
        <f t="shared" si="19"/>
        <v>656000</v>
      </c>
      <c r="U42" s="122">
        <f t="shared" si="19"/>
        <v>656000</v>
      </c>
      <c r="V42" s="122">
        <f t="shared" si="19"/>
        <v>0</v>
      </c>
      <c r="W42" s="122">
        <f t="shared" si="19"/>
        <v>656000</v>
      </c>
      <c r="X42" s="122">
        <f t="shared" si="19"/>
        <v>0</v>
      </c>
      <c r="Y42" s="122">
        <f t="shared" si="19"/>
        <v>656000</v>
      </c>
      <c r="Z42" s="122">
        <f t="shared" si="19"/>
        <v>656000</v>
      </c>
      <c r="AA42" s="122">
        <f t="shared" si="19"/>
        <v>0</v>
      </c>
      <c r="AB42" s="122">
        <f t="shared" si="19"/>
        <v>656000</v>
      </c>
      <c r="AC42" s="122">
        <f t="shared" si="19"/>
        <v>656000</v>
      </c>
      <c r="AD42" s="122">
        <f t="shared" si="19"/>
        <v>0</v>
      </c>
      <c r="AE42" s="122">
        <f t="shared" si="19"/>
        <v>0</v>
      </c>
      <c r="AF42" s="122">
        <f t="shared" si="19"/>
        <v>0</v>
      </c>
      <c r="AG42" s="122">
        <f t="shared" si="19"/>
        <v>656000</v>
      </c>
      <c r="AH42" s="122">
        <f t="shared" si="19"/>
        <v>656000</v>
      </c>
      <c r="AI42" s="122">
        <f t="shared" si="19"/>
        <v>656000</v>
      </c>
      <c r="AJ42" s="122">
        <f t="shared" si="19"/>
        <v>0</v>
      </c>
      <c r="AK42" s="122">
        <f t="shared" si="19"/>
        <v>0</v>
      </c>
      <c r="AL42" s="122">
        <f>F41*AL41</f>
        <v>9840000</v>
      </c>
      <c r="AM42" s="61"/>
      <c r="AN42" s="61"/>
      <c r="AO42" s="61"/>
      <c r="AP42" s="61"/>
      <c r="AQ42" s="61"/>
      <c r="AR42" s="61"/>
      <c r="AS42" s="61"/>
      <c r="AT42" s="61"/>
      <c r="AU42" s="61"/>
      <c r="AV42" s="61"/>
      <c r="AW42" s="61"/>
      <c r="AX42" s="61"/>
      <c r="AY42" s="61"/>
      <c r="AZ42" s="61"/>
      <c r="BA42" s="61"/>
      <c r="BB42" s="61"/>
      <c r="BC42" s="61"/>
      <c r="BD42" s="61"/>
      <c r="BE42" s="61"/>
      <c r="BF42" s="61"/>
      <c r="BG42" s="61"/>
      <c r="BH42" s="61"/>
      <c r="BI42" s="61"/>
      <c r="BJ42" s="61"/>
      <c r="BK42" s="61"/>
      <c r="BL42" s="61"/>
      <c r="BM42" s="61"/>
      <c r="BN42" s="61"/>
      <c r="BO42" s="61"/>
      <c r="BP42" s="61"/>
      <c r="BQ42" s="61"/>
      <c r="BR42" s="61"/>
      <c r="BS42" s="61"/>
      <c r="BT42" s="61"/>
      <c r="BU42" s="61"/>
      <c r="BV42" s="61"/>
      <c r="BW42" s="61"/>
      <c r="BX42" s="61"/>
      <c r="BY42" s="61"/>
      <c r="BZ42" s="61"/>
      <c r="CA42" s="61"/>
      <c r="CB42" s="61"/>
      <c r="CC42" s="61"/>
      <c r="CD42" s="61"/>
      <c r="CE42" s="61"/>
      <c r="CF42" s="61"/>
      <c r="CG42" s="61"/>
      <c r="CH42" s="61"/>
      <c r="CI42" s="61"/>
      <c r="CJ42" s="61"/>
      <c r="CK42" s="61"/>
      <c r="CL42" s="61"/>
      <c r="CM42" s="61"/>
      <c r="CN42" s="61"/>
      <c r="CO42" s="61"/>
      <c r="CP42" s="61"/>
      <c r="CQ42" s="61"/>
      <c r="CR42" s="61"/>
      <c r="CS42" s="61"/>
      <c r="CT42" s="61"/>
      <c r="CU42" s="61"/>
      <c r="CV42" s="61"/>
      <c r="CW42" s="61"/>
      <c r="CX42" s="61"/>
      <c r="CY42" s="61"/>
      <c r="CZ42" s="61"/>
      <c r="DA42" s="61"/>
      <c r="DB42" s="61"/>
    </row>
    <row r="43" spans="1:106" s="58" customFormat="1" ht="16.5" customHeight="1">
      <c r="A43" s="117" t="s">
        <v>442</v>
      </c>
      <c r="B43" s="788"/>
      <c r="C43" s="781" t="s">
        <v>316</v>
      </c>
      <c r="D43" s="783" t="s">
        <v>482</v>
      </c>
      <c r="E43" s="783" t="s">
        <v>328</v>
      </c>
      <c r="F43" s="783">
        <f>VLOOKUP(C43,'[72]납품수량(영업)'!$C$3:$F$260,4,FALSE)</f>
        <v>710</v>
      </c>
      <c r="G43" s="122">
        <f>VLOOKUP($C$43,[74]납품수량!$B$3:$AI$51,G1,0)</f>
        <v>0</v>
      </c>
      <c r="H43" s="122">
        <f>VLOOKUP($C$43,[74]납품수량!$B$3:$AI$51,H1,0)</f>
        <v>1500</v>
      </c>
      <c r="I43" s="122">
        <f>VLOOKUP($C$43,[74]납품수량!$B$3:$AI$51,I1,0)</f>
        <v>0</v>
      </c>
      <c r="J43" s="122">
        <f>VLOOKUP($C$43,[74]납품수량!$B$3:$AI$51,J1,0)</f>
        <v>0</v>
      </c>
      <c r="K43" s="122">
        <f>VLOOKUP($C$43,[74]납품수량!$B$3:$AI$51,K1,0)</f>
        <v>0</v>
      </c>
      <c r="L43" s="122">
        <f>VLOOKUP($C$43,[74]납품수량!$B$3:$AI$51,L1,0)</f>
        <v>0</v>
      </c>
      <c r="M43" s="122">
        <f>VLOOKUP($C$43,[74]납품수량!$B$3:$AI$51,M1,0)</f>
        <v>0</v>
      </c>
      <c r="N43" s="122">
        <f>VLOOKUP($C$43,[74]납품수량!$B$3:$AI$51,N1,0)</f>
        <v>0</v>
      </c>
      <c r="O43" s="122">
        <f>VLOOKUP($C$43,[74]납품수량!$B$3:$AI$51,O1,0)</f>
        <v>1500</v>
      </c>
      <c r="P43" s="122">
        <f>VLOOKUP($C$43,[74]납품수량!$B$3:$AI$51,P1,0)</f>
        <v>0</v>
      </c>
      <c r="Q43" s="122">
        <f>VLOOKUP($C$43,[74]납품수량!$B$3:$AI$51,Q1,0)</f>
        <v>0</v>
      </c>
      <c r="R43" s="122">
        <f>VLOOKUP($C$43,[74]납품수량!$B$3:$AI$51,R1,0)</f>
        <v>1500</v>
      </c>
      <c r="S43" s="122">
        <f>VLOOKUP($C$43,[74]납품수량!$B$3:$AI$51,S1,0)</f>
        <v>1500</v>
      </c>
      <c r="T43" s="122">
        <f>VLOOKUP($C$43,[74]납품수량!$B$3:$AI$51,T1,0)</f>
        <v>0</v>
      </c>
      <c r="U43" s="122">
        <f>VLOOKUP($C$43,[74]납품수량!$B$3:$AI$51,U1,0)</f>
        <v>1500</v>
      </c>
      <c r="V43" s="122">
        <f>VLOOKUP($C$43,[74]납품수량!$B$3:$AI$51,V1,0)</f>
        <v>1500</v>
      </c>
      <c r="W43" s="122">
        <f>VLOOKUP($C$43,[74]납품수량!$B$3:$AI$51,W1,0)</f>
        <v>0</v>
      </c>
      <c r="X43" s="122">
        <f>VLOOKUP($C$43,[74]납품수량!$B$3:$AI$51,X1,0)</f>
        <v>0</v>
      </c>
      <c r="Y43" s="122">
        <f>VLOOKUP($C$43,[74]납품수량!$B$3:$AI$51,Y1,0)</f>
        <v>0</v>
      </c>
      <c r="Z43" s="122">
        <f>VLOOKUP($C$43,[74]납품수량!$B$3:$AI$51,Z1,0)</f>
        <v>1500</v>
      </c>
      <c r="AA43" s="122">
        <f>VLOOKUP($C$43,[74]납품수량!$B$3:$AI$51,AA1,0)</f>
        <v>0</v>
      </c>
      <c r="AB43" s="122">
        <f>VLOOKUP($C$43,[74]납품수량!$B$3:$AI$51,AB1,0)</f>
        <v>1500</v>
      </c>
      <c r="AC43" s="122">
        <f>VLOOKUP($C$43,[74]납품수량!$B$3:$AI$51,AC1,0)</f>
        <v>1500</v>
      </c>
      <c r="AD43" s="122">
        <f>VLOOKUP($C$43,[74]납품수량!$B$3:$AI$51,AD1,0)</f>
        <v>0</v>
      </c>
      <c r="AE43" s="122">
        <f>VLOOKUP($C$43,[74]납품수량!$B$3:$AI$51,AE1,0)</f>
        <v>0</v>
      </c>
      <c r="AF43" s="122">
        <f>VLOOKUP($C$43,[74]납품수량!$B$3:$AI$51,AF1,0)</f>
        <v>0</v>
      </c>
      <c r="AG43" s="122">
        <f>VLOOKUP($C$43,[74]납품수량!$B$3:$AI$51,AG1,0)</f>
        <v>1500</v>
      </c>
      <c r="AH43" s="122">
        <f>VLOOKUP($C$43,[74]납품수량!$B$3:$AI$51,AH1,0)</f>
        <v>0</v>
      </c>
      <c r="AI43" s="122">
        <f>VLOOKUP($C$43,[74]납품수량!$B$3:$AI$51,AI1,0)</f>
        <v>0</v>
      </c>
      <c r="AJ43" s="122">
        <f>VLOOKUP($C$43,[74]납품수량!$B$3:$AI$51,AJ1,0)</f>
        <v>0</v>
      </c>
      <c r="AK43" s="122">
        <f>VLOOKUP($C$43,[74]납품수량!$B$3:$AI$51,AK1,0)</f>
        <v>0</v>
      </c>
      <c r="AL43" s="122">
        <f>SUM(G43:AK43)</f>
        <v>15000</v>
      </c>
      <c r="AM43" s="61"/>
      <c r="AN43" s="61"/>
      <c r="AO43" s="61"/>
      <c r="AP43" s="61"/>
      <c r="AQ43" s="61"/>
      <c r="AR43" s="61"/>
      <c r="AS43" s="61"/>
      <c r="AT43" s="61"/>
      <c r="AU43" s="61"/>
      <c r="AV43" s="61"/>
      <c r="AW43" s="61"/>
      <c r="AX43" s="61"/>
      <c r="AY43" s="61"/>
      <c r="AZ43" s="61"/>
      <c r="BA43" s="61"/>
      <c r="BB43" s="61"/>
      <c r="BC43" s="61"/>
      <c r="BD43" s="61"/>
      <c r="BE43" s="61"/>
      <c r="BF43" s="61"/>
      <c r="BG43" s="61"/>
      <c r="BH43" s="61"/>
      <c r="BI43" s="61"/>
      <c r="BJ43" s="61"/>
      <c r="BK43" s="61"/>
      <c r="BL43" s="61"/>
      <c r="BM43" s="61"/>
      <c r="BN43" s="61"/>
      <c r="BO43" s="61"/>
      <c r="BP43" s="61"/>
      <c r="BQ43" s="61"/>
      <c r="BR43" s="61"/>
      <c r="BS43" s="61"/>
      <c r="BT43" s="61"/>
      <c r="BU43" s="61"/>
      <c r="BV43" s="61"/>
      <c r="BW43" s="61"/>
      <c r="BX43" s="61"/>
      <c r="BY43" s="61"/>
      <c r="BZ43" s="61"/>
      <c r="CA43" s="61"/>
      <c r="CB43" s="61"/>
      <c r="CC43" s="61"/>
      <c r="CD43" s="61"/>
      <c r="CE43" s="61"/>
      <c r="CF43" s="61"/>
      <c r="CG43" s="61"/>
      <c r="CH43" s="61"/>
      <c r="CI43" s="61"/>
      <c r="CJ43" s="61"/>
      <c r="CK43" s="61"/>
      <c r="CL43" s="61"/>
      <c r="CM43" s="61"/>
      <c r="CN43" s="61"/>
      <c r="CO43" s="61"/>
      <c r="CP43" s="61"/>
      <c r="CQ43" s="61"/>
      <c r="CR43" s="61"/>
      <c r="CS43" s="61"/>
      <c r="CT43" s="61"/>
      <c r="CU43" s="61"/>
      <c r="CV43" s="61"/>
      <c r="CW43" s="61"/>
      <c r="CX43" s="61"/>
      <c r="CY43" s="61"/>
      <c r="CZ43" s="61"/>
      <c r="DA43" s="61"/>
      <c r="DB43" s="61"/>
    </row>
    <row r="44" spans="1:106" s="58" customFormat="1" ht="16.5" customHeight="1">
      <c r="A44" s="117"/>
      <c r="B44" s="788"/>
      <c r="C44" s="782"/>
      <c r="D44" s="784"/>
      <c r="E44" s="784"/>
      <c r="F44" s="784"/>
      <c r="G44" s="122">
        <f>$F$43*G43</f>
        <v>0</v>
      </c>
      <c r="H44" s="122">
        <f t="shared" ref="H44:AK44" si="20">$F$43*H43</f>
        <v>1065000</v>
      </c>
      <c r="I44" s="122">
        <f t="shared" si="20"/>
        <v>0</v>
      </c>
      <c r="J44" s="122">
        <f t="shared" si="20"/>
        <v>0</v>
      </c>
      <c r="K44" s="122">
        <f t="shared" si="20"/>
        <v>0</v>
      </c>
      <c r="L44" s="122">
        <f t="shared" si="20"/>
        <v>0</v>
      </c>
      <c r="M44" s="122">
        <f t="shared" si="20"/>
        <v>0</v>
      </c>
      <c r="N44" s="122">
        <f t="shared" si="20"/>
        <v>0</v>
      </c>
      <c r="O44" s="122">
        <f t="shared" si="20"/>
        <v>1065000</v>
      </c>
      <c r="P44" s="122">
        <f t="shared" si="20"/>
        <v>0</v>
      </c>
      <c r="Q44" s="122">
        <f t="shared" si="20"/>
        <v>0</v>
      </c>
      <c r="R44" s="122">
        <f t="shared" si="20"/>
        <v>1065000</v>
      </c>
      <c r="S44" s="122">
        <f t="shared" si="20"/>
        <v>1065000</v>
      </c>
      <c r="T44" s="122">
        <f t="shared" si="20"/>
        <v>0</v>
      </c>
      <c r="U44" s="122">
        <f t="shared" si="20"/>
        <v>1065000</v>
      </c>
      <c r="V44" s="122">
        <f t="shared" si="20"/>
        <v>1065000</v>
      </c>
      <c r="W44" s="122">
        <f t="shared" si="20"/>
        <v>0</v>
      </c>
      <c r="X44" s="122">
        <f t="shared" si="20"/>
        <v>0</v>
      </c>
      <c r="Y44" s="122">
        <f t="shared" si="20"/>
        <v>0</v>
      </c>
      <c r="Z44" s="122">
        <f t="shared" si="20"/>
        <v>1065000</v>
      </c>
      <c r="AA44" s="122">
        <f t="shared" si="20"/>
        <v>0</v>
      </c>
      <c r="AB44" s="122">
        <f t="shared" si="20"/>
        <v>1065000</v>
      </c>
      <c r="AC44" s="122">
        <f t="shared" si="20"/>
        <v>1065000</v>
      </c>
      <c r="AD44" s="122">
        <f t="shared" si="20"/>
        <v>0</v>
      </c>
      <c r="AE44" s="122">
        <f t="shared" si="20"/>
        <v>0</v>
      </c>
      <c r="AF44" s="122">
        <f t="shared" si="20"/>
        <v>0</v>
      </c>
      <c r="AG44" s="122">
        <f t="shared" si="20"/>
        <v>1065000</v>
      </c>
      <c r="AH44" s="122">
        <f t="shared" si="20"/>
        <v>0</v>
      </c>
      <c r="AI44" s="122">
        <f t="shared" si="20"/>
        <v>0</v>
      </c>
      <c r="AJ44" s="122">
        <f t="shared" si="20"/>
        <v>0</v>
      </c>
      <c r="AK44" s="122">
        <f t="shared" si="20"/>
        <v>0</v>
      </c>
      <c r="AL44" s="122">
        <f>F43*AL43</f>
        <v>10650000</v>
      </c>
      <c r="AM44" s="61"/>
      <c r="AN44" s="61"/>
      <c r="AO44" s="61"/>
      <c r="AP44" s="61"/>
      <c r="AQ44" s="61"/>
      <c r="AR44" s="61"/>
      <c r="AS44" s="61"/>
      <c r="AT44" s="61"/>
      <c r="AU44" s="61"/>
      <c r="AV44" s="61"/>
      <c r="AW44" s="61"/>
      <c r="AX44" s="61"/>
      <c r="AY44" s="61"/>
      <c r="AZ44" s="61"/>
      <c r="BA44" s="61"/>
      <c r="BB44" s="61"/>
      <c r="BC44" s="61"/>
      <c r="BD44" s="61"/>
      <c r="BE44" s="61"/>
      <c r="BF44" s="61"/>
      <c r="BG44" s="61"/>
      <c r="BH44" s="61"/>
      <c r="BI44" s="61"/>
      <c r="BJ44" s="61"/>
      <c r="BK44" s="61"/>
      <c r="BL44" s="61"/>
      <c r="BM44" s="61"/>
      <c r="BN44" s="61"/>
      <c r="BO44" s="61"/>
      <c r="BP44" s="61"/>
      <c r="BQ44" s="61"/>
      <c r="BR44" s="61"/>
      <c r="BS44" s="61"/>
      <c r="BT44" s="61"/>
      <c r="BU44" s="61"/>
      <c r="BV44" s="61"/>
      <c r="BW44" s="61"/>
      <c r="BX44" s="61"/>
      <c r="BY44" s="61"/>
      <c r="BZ44" s="61"/>
      <c r="CA44" s="61"/>
      <c r="CB44" s="61"/>
      <c r="CC44" s="61"/>
      <c r="CD44" s="61"/>
      <c r="CE44" s="61"/>
      <c r="CF44" s="61"/>
      <c r="CG44" s="61"/>
      <c r="CH44" s="61"/>
      <c r="CI44" s="61"/>
      <c r="CJ44" s="61"/>
      <c r="CK44" s="61"/>
      <c r="CL44" s="61"/>
      <c r="CM44" s="61"/>
      <c r="CN44" s="61"/>
      <c r="CO44" s="61"/>
      <c r="CP44" s="61"/>
      <c r="CQ44" s="61"/>
      <c r="CR44" s="61"/>
      <c r="CS44" s="61"/>
      <c r="CT44" s="61"/>
      <c r="CU44" s="61"/>
      <c r="CV44" s="61"/>
      <c r="CW44" s="61"/>
      <c r="CX44" s="61"/>
      <c r="CY44" s="61"/>
      <c r="CZ44" s="61"/>
      <c r="DA44" s="61"/>
      <c r="DB44" s="61"/>
    </row>
    <row r="45" spans="1:106" s="58" customFormat="1" ht="16.5" customHeight="1">
      <c r="A45" s="117" t="s">
        <v>442</v>
      </c>
      <c r="B45" s="788"/>
      <c r="C45" s="781" t="s">
        <v>318</v>
      </c>
      <c r="D45" s="783" t="s">
        <v>483</v>
      </c>
      <c r="E45" s="783" t="s">
        <v>328</v>
      </c>
      <c r="F45" s="783">
        <f>VLOOKUP(C45,'[72]납품수량(영업)'!$C$3:$F$260,4,FALSE)</f>
        <v>710</v>
      </c>
      <c r="G45" s="122">
        <f>VLOOKUP($C$45,[74]납품수량!$B$3:$AI$51,G1,0)</f>
        <v>0</v>
      </c>
      <c r="H45" s="122">
        <f>VLOOKUP($C$45,[74]납품수량!$B$3:$AI$51,H1,0)</f>
        <v>1500</v>
      </c>
      <c r="I45" s="122">
        <f>VLOOKUP($C$45,[74]납품수량!$B$3:$AI$51,I1,0)</f>
        <v>0</v>
      </c>
      <c r="J45" s="122">
        <f>VLOOKUP($C$45,[74]납품수량!$B$3:$AI$51,J1,0)</f>
        <v>0</v>
      </c>
      <c r="K45" s="122">
        <f>VLOOKUP($C$45,[74]납품수량!$B$3:$AI$51,K1,0)</f>
        <v>0</v>
      </c>
      <c r="L45" s="122">
        <f>VLOOKUP($C$45,[74]납품수량!$B$3:$AI$51,L1,0)</f>
        <v>0</v>
      </c>
      <c r="M45" s="122">
        <f>VLOOKUP($C$45,[74]납품수량!$B$3:$AI$51,M1,0)</f>
        <v>0</v>
      </c>
      <c r="N45" s="122">
        <f>VLOOKUP($C$45,[74]납품수량!$B$3:$AI$51,N1,0)</f>
        <v>0</v>
      </c>
      <c r="O45" s="122">
        <f>VLOOKUP($C$45,[74]납품수량!$B$3:$AI$51,O1,0)</f>
        <v>1500</v>
      </c>
      <c r="P45" s="122">
        <f>VLOOKUP($C$45,[74]납품수량!$B$3:$AI$51,P1,0)</f>
        <v>0</v>
      </c>
      <c r="Q45" s="122">
        <f>VLOOKUP($C$45,[74]납품수량!$B$3:$AI$51,Q1,0)</f>
        <v>0</v>
      </c>
      <c r="R45" s="122">
        <f>VLOOKUP($C$45,[74]납품수량!$B$3:$AI$51,R1,0)</f>
        <v>1500</v>
      </c>
      <c r="S45" s="122">
        <f>VLOOKUP($C$45,[74]납품수량!$B$3:$AI$51,S1,0)</f>
        <v>1500</v>
      </c>
      <c r="T45" s="122">
        <f>VLOOKUP($C$45,[74]납품수량!$B$3:$AI$51,T1,0)</f>
        <v>0</v>
      </c>
      <c r="U45" s="122">
        <f>VLOOKUP($C$45,[74]납품수량!$B$3:$AI$51,U1,0)</f>
        <v>1500</v>
      </c>
      <c r="V45" s="122">
        <f>VLOOKUP($C$45,[74]납품수량!$B$3:$AI$51,V1,0)</f>
        <v>1500</v>
      </c>
      <c r="W45" s="122">
        <f>VLOOKUP($C$45,[74]납품수량!$B$3:$AI$51,W1,0)</f>
        <v>0</v>
      </c>
      <c r="X45" s="122">
        <f>VLOOKUP($C$45,[74]납품수량!$B$3:$AI$51,X1,0)</f>
        <v>0</v>
      </c>
      <c r="Y45" s="122">
        <f>VLOOKUP($C$45,[74]납품수량!$B$3:$AI$51,Y1,0)</f>
        <v>0</v>
      </c>
      <c r="Z45" s="122">
        <f>VLOOKUP($C$45,[74]납품수량!$B$3:$AI$51,Z1,0)</f>
        <v>1500</v>
      </c>
      <c r="AA45" s="122">
        <f>VLOOKUP($C$45,[74]납품수량!$B$3:$AI$51,AA1,0)</f>
        <v>0</v>
      </c>
      <c r="AB45" s="122">
        <f>VLOOKUP($C$45,[74]납품수량!$B$3:$AI$51,AB1,0)</f>
        <v>1500</v>
      </c>
      <c r="AC45" s="122">
        <f>VLOOKUP($C$45,[74]납품수량!$B$3:$AI$51,AC1,0)</f>
        <v>1500</v>
      </c>
      <c r="AD45" s="122">
        <f>VLOOKUP($C$45,[74]납품수량!$B$3:$AI$51,AD1,0)</f>
        <v>0</v>
      </c>
      <c r="AE45" s="122">
        <f>VLOOKUP($C$45,[74]납품수량!$B$3:$AI$51,AE1,0)</f>
        <v>0</v>
      </c>
      <c r="AF45" s="122">
        <f>VLOOKUP($C$45,[74]납품수량!$B$3:$AI$51,AF1,0)</f>
        <v>0</v>
      </c>
      <c r="AG45" s="122">
        <f>VLOOKUP($C$45,[74]납품수량!$B$3:$AI$51,AG1,0)</f>
        <v>1500</v>
      </c>
      <c r="AH45" s="122">
        <f>VLOOKUP($C$45,[74]납품수량!$B$3:$AI$51,AH1,0)</f>
        <v>0</v>
      </c>
      <c r="AI45" s="122">
        <f>VLOOKUP($C$45,[74]납품수량!$B$3:$AI$51,AI1,0)</f>
        <v>0</v>
      </c>
      <c r="AJ45" s="122">
        <f>VLOOKUP($C$45,[74]납품수량!$B$3:$AI$51,AJ1,0)</f>
        <v>0</v>
      </c>
      <c r="AK45" s="122">
        <f>VLOOKUP($C$45,[74]납품수량!$B$3:$AI$51,AK1,0)</f>
        <v>0</v>
      </c>
      <c r="AL45" s="122">
        <f>SUM(G45:AK45)</f>
        <v>15000</v>
      </c>
      <c r="AM45" s="61"/>
      <c r="AN45" s="61"/>
      <c r="AO45" s="61"/>
      <c r="AP45" s="61"/>
      <c r="AQ45" s="61"/>
      <c r="AR45" s="61"/>
      <c r="AS45" s="61"/>
      <c r="AT45" s="61"/>
      <c r="AU45" s="61"/>
      <c r="AV45" s="61"/>
      <c r="AW45" s="61"/>
      <c r="AX45" s="61"/>
      <c r="AY45" s="61"/>
      <c r="AZ45" s="61"/>
      <c r="BA45" s="61"/>
      <c r="BB45" s="61"/>
      <c r="BC45" s="61"/>
      <c r="BD45" s="61"/>
      <c r="BE45" s="61"/>
      <c r="BF45" s="61"/>
      <c r="BG45" s="61"/>
      <c r="BH45" s="61"/>
      <c r="BI45" s="61"/>
      <c r="BJ45" s="61"/>
      <c r="BK45" s="61"/>
      <c r="BL45" s="61"/>
      <c r="BM45" s="61"/>
      <c r="BN45" s="61"/>
      <c r="BO45" s="61"/>
      <c r="BP45" s="61"/>
      <c r="BQ45" s="61"/>
      <c r="BR45" s="61"/>
      <c r="BS45" s="61"/>
      <c r="BT45" s="61"/>
      <c r="BU45" s="61"/>
      <c r="BV45" s="61"/>
      <c r="BW45" s="61"/>
      <c r="BX45" s="61"/>
      <c r="BY45" s="61"/>
      <c r="BZ45" s="61"/>
      <c r="CA45" s="61"/>
      <c r="CB45" s="61"/>
      <c r="CC45" s="61"/>
      <c r="CD45" s="61"/>
      <c r="CE45" s="61"/>
      <c r="CF45" s="61"/>
      <c r="CG45" s="61"/>
      <c r="CH45" s="61"/>
      <c r="CI45" s="61"/>
      <c r="CJ45" s="61"/>
      <c r="CK45" s="61"/>
      <c r="CL45" s="61"/>
      <c r="CM45" s="61"/>
      <c r="CN45" s="61"/>
      <c r="CO45" s="61"/>
      <c r="CP45" s="61"/>
      <c r="CQ45" s="61"/>
      <c r="CR45" s="61"/>
      <c r="CS45" s="61"/>
      <c r="CT45" s="61"/>
      <c r="CU45" s="61"/>
      <c r="CV45" s="61"/>
      <c r="CW45" s="61"/>
      <c r="CX45" s="61"/>
      <c r="CY45" s="61"/>
      <c r="CZ45" s="61"/>
      <c r="DA45" s="61"/>
      <c r="DB45" s="61"/>
    </row>
    <row r="46" spans="1:106" s="58" customFormat="1" ht="16.5" customHeight="1">
      <c r="A46" s="117"/>
      <c r="B46" s="788"/>
      <c r="C46" s="782"/>
      <c r="D46" s="784"/>
      <c r="E46" s="784"/>
      <c r="F46" s="784"/>
      <c r="G46" s="122">
        <f>$F$45*G45</f>
        <v>0</v>
      </c>
      <c r="H46" s="122">
        <f t="shared" ref="H46:AK46" si="21">$F$45*H45</f>
        <v>1065000</v>
      </c>
      <c r="I46" s="122">
        <f t="shared" si="21"/>
        <v>0</v>
      </c>
      <c r="J46" s="122">
        <f t="shared" si="21"/>
        <v>0</v>
      </c>
      <c r="K46" s="122">
        <f t="shared" si="21"/>
        <v>0</v>
      </c>
      <c r="L46" s="122">
        <f t="shared" si="21"/>
        <v>0</v>
      </c>
      <c r="M46" s="122">
        <f t="shared" si="21"/>
        <v>0</v>
      </c>
      <c r="N46" s="122">
        <f t="shared" si="21"/>
        <v>0</v>
      </c>
      <c r="O46" s="122">
        <f t="shared" si="21"/>
        <v>1065000</v>
      </c>
      <c r="P46" s="122">
        <f t="shared" si="21"/>
        <v>0</v>
      </c>
      <c r="Q46" s="122">
        <f t="shared" si="21"/>
        <v>0</v>
      </c>
      <c r="R46" s="122">
        <f t="shared" si="21"/>
        <v>1065000</v>
      </c>
      <c r="S46" s="122">
        <f t="shared" si="21"/>
        <v>1065000</v>
      </c>
      <c r="T46" s="122">
        <f t="shared" si="21"/>
        <v>0</v>
      </c>
      <c r="U46" s="122">
        <f t="shared" si="21"/>
        <v>1065000</v>
      </c>
      <c r="V46" s="122">
        <f t="shared" si="21"/>
        <v>1065000</v>
      </c>
      <c r="W46" s="122">
        <f t="shared" si="21"/>
        <v>0</v>
      </c>
      <c r="X46" s="122">
        <f t="shared" si="21"/>
        <v>0</v>
      </c>
      <c r="Y46" s="122">
        <f t="shared" si="21"/>
        <v>0</v>
      </c>
      <c r="Z46" s="122">
        <f t="shared" si="21"/>
        <v>1065000</v>
      </c>
      <c r="AA46" s="122">
        <f t="shared" si="21"/>
        <v>0</v>
      </c>
      <c r="AB46" s="122">
        <f t="shared" si="21"/>
        <v>1065000</v>
      </c>
      <c r="AC46" s="122">
        <f t="shared" si="21"/>
        <v>1065000</v>
      </c>
      <c r="AD46" s="122">
        <f t="shared" si="21"/>
        <v>0</v>
      </c>
      <c r="AE46" s="122">
        <f t="shared" si="21"/>
        <v>0</v>
      </c>
      <c r="AF46" s="122">
        <f t="shared" si="21"/>
        <v>0</v>
      </c>
      <c r="AG46" s="122">
        <f t="shared" si="21"/>
        <v>1065000</v>
      </c>
      <c r="AH46" s="122">
        <f t="shared" si="21"/>
        <v>0</v>
      </c>
      <c r="AI46" s="122">
        <f t="shared" si="21"/>
        <v>0</v>
      </c>
      <c r="AJ46" s="122">
        <f t="shared" si="21"/>
        <v>0</v>
      </c>
      <c r="AK46" s="122">
        <f t="shared" si="21"/>
        <v>0</v>
      </c>
      <c r="AL46" s="122">
        <f>F45*AL45</f>
        <v>10650000</v>
      </c>
      <c r="AM46" s="61"/>
      <c r="AN46" s="61"/>
      <c r="AO46" s="61"/>
      <c r="AP46" s="61"/>
      <c r="AQ46" s="61"/>
      <c r="AR46" s="61"/>
      <c r="AS46" s="61"/>
      <c r="AT46" s="61"/>
      <c r="AU46" s="61"/>
      <c r="AV46" s="61"/>
      <c r="AW46" s="61"/>
      <c r="AX46" s="61"/>
      <c r="AY46" s="61"/>
      <c r="AZ46" s="61"/>
      <c r="BA46" s="61"/>
      <c r="BB46" s="61"/>
      <c r="BC46" s="61"/>
      <c r="BD46" s="61"/>
      <c r="BE46" s="61"/>
      <c r="BF46" s="61"/>
      <c r="BG46" s="61"/>
      <c r="BH46" s="61"/>
      <c r="BI46" s="61"/>
      <c r="BJ46" s="61"/>
      <c r="BK46" s="61"/>
      <c r="BL46" s="61"/>
      <c r="BM46" s="61"/>
      <c r="BN46" s="61"/>
      <c r="BO46" s="61"/>
      <c r="BP46" s="61"/>
      <c r="BQ46" s="61"/>
      <c r="BR46" s="61"/>
      <c r="BS46" s="61"/>
      <c r="BT46" s="61"/>
      <c r="BU46" s="61"/>
      <c r="BV46" s="61"/>
      <c r="BW46" s="61"/>
      <c r="BX46" s="61"/>
      <c r="BY46" s="61"/>
      <c r="BZ46" s="61"/>
      <c r="CA46" s="61"/>
      <c r="CB46" s="61"/>
      <c r="CC46" s="61"/>
      <c r="CD46" s="61"/>
      <c r="CE46" s="61"/>
      <c r="CF46" s="61"/>
      <c r="CG46" s="61"/>
      <c r="CH46" s="61"/>
      <c r="CI46" s="61"/>
      <c r="CJ46" s="61"/>
      <c r="CK46" s="61"/>
      <c r="CL46" s="61"/>
      <c r="CM46" s="61"/>
      <c r="CN46" s="61"/>
      <c r="CO46" s="61"/>
      <c r="CP46" s="61"/>
      <c r="CQ46" s="61"/>
      <c r="CR46" s="61"/>
      <c r="CS46" s="61"/>
      <c r="CT46" s="61"/>
      <c r="CU46" s="61"/>
      <c r="CV46" s="61"/>
      <c r="CW46" s="61"/>
      <c r="CX46" s="61"/>
      <c r="CY46" s="61"/>
      <c r="CZ46" s="61"/>
      <c r="DA46" s="61"/>
      <c r="DB46" s="61"/>
    </row>
    <row r="47" spans="1:106" s="58" customFormat="1" ht="16.5" customHeight="1">
      <c r="A47" s="117" t="s">
        <v>442</v>
      </c>
      <c r="B47" s="788"/>
      <c r="C47" s="781" t="s">
        <v>507</v>
      </c>
      <c r="D47" s="783" t="s">
        <v>484</v>
      </c>
      <c r="E47" s="783" t="s">
        <v>328</v>
      </c>
      <c r="F47" s="783">
        <f>VLOOKUP(C47,'[72]납품수량(영업)'!$C$3:$F$260,4,FALSE)</f>
        <v>623</v>
      </c>
      <c r="G47" s="122">
        <f>VLOOKUP($C$47,[74]납품수량!$B$3:$AI$51,G1,0)</f>
        <v>0</v>
      </c>
      <c r="H47" s="122">
        <f>VLOOKUP($C$47,[74]납품수량!$B$3:$AI$51,H1,0)</f>
        <v>300</v>
      </c>
      <c r="I47" s="122">
        <f>VLOOKUP($C$47,[74]납품수량!$B$3:$AI$51,I1,0)</f>
        <v>0</v>
      </c>
      <c r="J47" s="122">
        <f>VLOOKUP($C$47,[74]납품수량!$B$3:$AI$51,J1,0)</f>
        <v>0</v>
      </c>
      <c r="K47" s="122">
        <f>VLOOKUP($C$47,[74]납품수량!$B$3:$AI$51,K1,0)</f>
        <v>0</v>
      </c>
      <c r="L47" s="122">
        <f>VLOOKUP($C$47,[74]납품수량!$B$3:$AI$51,L1,0)</f>
        <v>0</v>
      </c>
      <c r="M47" s="122">
        <f>VLOOKUP($C$47,[74]납품수량!$B$3:$AI$51,M1,0)</f>
        <v>0</v>
      </c>
      <c r="N47" s="122">
        <f>VLOOKUP($C$47,[74]납품수량!$B$3:$AI$51,N1,0)</f>
        <v>0</v>
      </c>
      <c r="O47" s="122">
        <f>VLOOKUP($C$47,[74]납품수량!$B$3:$AI$51,O1,0)</f>
        <v>0</v>
      </c>
      <c r="P47" s="122">
        <f>VLOOKUP($C$47,[74]납품수량!$B$3:$AI$51,P1,0)</f>
        <v>0</v>
      </c>
      <c r="Q47" s="122">
        <f>VLOOKUP($C$47,[74]납품수량!$B$3:$AI$51,Q1,0)</f>
        <v>0</v>
      </c>
      <c r="R47" s="122">
        <f>VLOOKUP($C$47,[74]납품수량!$B$3:$AI$51,R1,0)</f>
        <v>0</v>
      </c>
      <c r="S47" s="122">
        <f>VLOOKUP($C$47,[74]납품수량!$B$3:$AI$51,S1,0)</f>
        <v>300</v>
      </c>
      <c r="T47" s="122">
        <f>VLOOKUP($C$47,[74]납품수량!$B$3:$AI$51,T1,0)</f>
        <v>0</v>
      </c>
      <c r="U47" s="122">
        <f>VLOOKUP($C$47,[74]납품수량!$B$3:$AI$51,U1,0)</f>
        <v>0</v>
      </c>
      <c r="V47" s="122">
        <f>VLOOKUP($C$47,[74]납품수량!$B$3:$AI$51,V1,0)</f>
        <v>300</v>
      </c>
      <c r="W47" s="122">
        <f>VLOOKUP($C$47,[74]납품수량!$B$3:$AI$51,W1,0)</f>
        <v>0</v>
      </c>
      <c r="X47" s="122">
        <f>VLOOKUP($C$47,[74]납품수량!$B$3:$AI$51,X1,0)</f>
        <v>0</v>
      </c>
      <c r="Y47" s="122">
        <f>VLOOKUP($C$47,[74]납품수량!$B$3:$AI$51,Y1,0)</f>
        <v>0</v>
      </c>
      <c r="Z47" s="122">
        <f>VLOOKUP($C$47,[74]납품수량!$B$3:$AI$51,Z1,0)</f>
        <v>300</v>
      </c>
      <c r="AA47" s="122">
        <f>VLOOKUP($C$47,[74]납품수량!$B$3:$AI$51,AA1,0)</f>
        <v>0</v>
      </c>
      <c r="AB47" s="122">
        <f>VLOOKUP($C$47,[74]납품수량!$B$3:$AI$51,AB1,0)</f>
        <v>0</v>
      </c>
      <c r="AC47" s="122">
        <f>VLOOKUP($C$47,[74]납품수량!$B$3:$AI$51,AC1,0)</f>
        <v>600</v>
      </c>
      <c r="AD47" s="122">
        <f>VLOOKUP($C$47,[74]납품수량!$B$3:$AI$51,AD1,0)</f>
        <v>0</v>
      </c>
      <c r="AE47" s="122">
        <f>VLOOKUP($C$47,[74]납품수량!$B$3:$AI$51,AE1,0)</f>
        <v>0</v>
      </c>
      <c r="AF47" s="122">
        <f>VLOOKUP($C$47,[74]납품수량!$B$3:$AI$51,AF1,0)</f>
        <v>0</v>
      </c>
      <c r="AG47" s="122">
        <f>VLOOKUP($C$47,[74]납품수량!$B$3:$AI$51,AG1,0)</f>
        <v>900</v>
      </c>
      <c r="AH47" s="122">
        <f>VLOOKUP($C$47,[74]납품수량!$B$3:$AI$51,AH1,0)</f>
        <v>0</v>
      </c>
      <c r="AI47" s="122">
        <f>VLOOKUP($C$47,[74]납품수량!$B$3:$AI$51,AI1,0)</f>
        <v>0</v>
      </c>
      <c r="AJ47" s="122">
        <f>VLOOKUP($C$47,[74]납품수량!$B$3:$AI$51,AJ1,0)</f>
        <v>0</v>
      </c>
      <c r="AK47" s="122">
        <f>VLOOKUP($C$47,[74]납품수량!$B$3:$AI$51,AK1,0)</f>
        <v>0</v>
      </c>
      <c r="AL47" s="122">
        <f>SUM(G47:AK47)</f>
        <v>2700</v>
      </c>
      <c r="AM47" s="61"/>
      <c r="AN47" s="61"/>
      <c r="AO47" s="61"/>
      <c r="AP47" s="61"/>
      <c r="AQ47" s="61"/>
      <c r="AR47" s="61"/>
      <c r="AS47" s="61"/>
      <c r="AT47" s="61"/>
      <c r="AU47" s="61"/>
      <c r="AV47" s="61"/>
      <c r="AW47" s="61"/>
      <c r="AX47" s="61"/>
      <c r="AY47" s="61"/>
      <c r="AZ47" s="61"/>
      <c r="BA47" s="61"/>
      <c r="BB47" s="61"/>
      <c r="BC47" s="61"/>
      <c r="BD47" s="61"/>
      <c r="BE47" s="61"/>
      <c r="BF47" s="61"/>
      <c r="BG47" s="61"/>
      <c r="BH47" s="61"/>
      <c r="BI47" s="61"/>
      <c r="BJ47" s="61"/>
      <c r="BK47" s="61"/>
      <c r="BL47" s="61"/>
      <c r="BM47" s="61"/>
      <c r="BN47" s="61"/>
      <c r="BO47" s="61"/>
      <c r="BP47" s="61"/>
      <c r="BQ47" s="61"/>
      <c r="BR47" s="61"/>
      <c r="BS47" s="61"/>
      <c r="BT47" s="61"/>
      <c r="BU47" s="61"/>
      <c r="BV47" s="61"/>
      <c r="BW47" s="61"/>
      <c r="BX47" s="61"/>
      <c r="BY47" s="61"/>
      <c r="BZ47" s="61"/>
      <c r="CA47" s="61"/>
      <c r="CB47" s="61"/>
      <c r="CC47" s="61"/>
      <c r="CD47" s="61"/>
      <c r="CE47" s="61"/>
      <c r="CF47" s="61"/>
      <c r="CG47" s="61"/>
      <c r="CH47" s="61"/>
      <c r="CI47" s="61"/>
      <c r="CJ47" s="61"/>
      <c r="CK47" s="61"/>
      <c r="CL47" s="61"/>
      <c r="CM47" s="61"/>
      <c r="CN47" s="61"/>
      <c r="CO47" s="61"/>
      <c r="CP47" s="61"/>
      <c r="CQ47" s="61"/>
      <c r="CR47" s="61"/>
      <c r="CS47" s="61"/>
      <c r="CT47" s="61"/>
      <c r="CU47" s="61"/>
      <c r="CV47" s="61"/>
      <c r="CW47" s="61"/>
      <c r="CX47" s="61"/>
      <c r="CY47" s="61"/>
      <c r="CZ47" s="61"/>
      <c r="DA47" s="61"/>
      <c r="DB47" s="61"/>
    </row>
    <row r="48" spans="1:106" s="58" customFormat="1" ht="16.5" customHeight="1">
      <c r="A48" s="117"/>
      <c r="B48" s="788"/>
      <c r="C48" s="782"/>
      <c r="D48" s="784"/>
      <c r="E48" s="784"/>
      <c r="F48" s="784"/>
      <c r="G48" s="122">
        <f>$F$47*G47</f>
        <v>0</v>
      </c>
      <c r="H48" s="122">
        <f t="shared" ref="H48:AK48" si="22">$F$47*H47</f>
        <v>186900</v>
      </c>
      <c r="I48" s="122">
        <f t="shared" si="22"/>
        <v>0</v>
      </c>
      <c r="J48" s="122">
        <f t="shared" si="22"/>
        <v>0</v>
      </c>
      <c r="K48" s="122">
        <f t="shared" si="22"/>
        <v>0</v>
      </c>
      <c r="L48" s="122">
        <f t="shared" si="22"/>
        <v>0</v>
      </c>
      <c r="M48" s="122">
        <f t="shared" si="22"/>
        <v>0</v>
      </c>
      <c r="N48" s="122">
        <f t="shared" si="22"/>
        <v>0</v>
      </c>
      <c r="O48" s="122">
        <f t="shared" si="22"/>
        <v>0</v>
      </c>
      <c r="P48" s="122">
        <f t="shared" si="22"/>
        <v>0</v>
      </c>
      <c r="Q48" s="122">
        <f t="shared" si="22"/>
        <v>0</v>
      </c>
      <c r="R48" s="122">
        <f t="shared" si="22"/>
        <v>0</v>
      </c>
      <c r="S48" s="122">
        <f t="shared" si="22"/>
        <v>186900</v>
      </c>
      <c r="T48" s="122">
        <f t="shared" si="22"/>
        <v>0</v>
      </c>
      <c r="U48" s="122">
        <f t="shared" si="22"/>
        <v>0</v>
      </c>
      <c r="V48" s="122">
        <f t="shared" si="22"/>
        <v>186900</v>
      </c>
      <c r="W48" s="122">
        <f t="shared" si="22"/>
        <v>0</v>
      </c>
      <c r="X48" s="122">
        <f t="shared" si="22"/>
        <v>0</v>
      </c>
      <c r="Y48" s="122">
        <f t="shared" si="22"/>
        <v>0</v>
      </c>
      <c r="Z48" s="122">
        <f t="shared" si="22"/>
        <v>186900</v>
      </c>
      <c r="AA48" s="122">
        <f t="shared" si="22"/>
        <v>0</v>
      </c>
      <c r="AB48" s="122">
        <f t="shared" si="22"/>
        <v>0</v>
      </c>
      <c r="AC48" s="122">
        <f t="shared" si="22"/>
        <v>373800</v>
      </c>
      <c r="AD48" s="122">
        <f t="shared" si="22"/>
        <v>0</v>
      </c>
      <c r="AE48" s="122">
        <f t="shared" si="22"/>
        <v>0</v>
      </c>
      <c r="AF48" s="122">
        <f t="shared" si="22"/>
        <v>0</v>
      </c>
      <c r="AG48" s="122">
        <f t="shared" si="22"/>
        <v>560700</v>
      </c>
      <c r="AH48" s="122">
        <f t="shared" si="22"/>
        <v>0</v>
      </c>
      <c r="AI48" s="122">
        <f t="shared" si="22"/>
        <v>0</v>
      </c>
      <c r="AJ48" s="122">
        <f t="shared" si="22"/>
        <v>0</v>
      </c>
      <c r="AK48" s="122">
        <f t="shared" si="22"/>
        <v>0</v>
      </c>
      <c r="AL48" s="122">
        <f>F47*AL47</f>
        <v>1682100</v>
      </c>
      <c r="AM48" s="61"/>
      <c r="AN48" s="61"/>
      <c r="AO48" s="61"/>
      <c r="AP48" s="61"/>
      <c r="AQ48" s="61"/>
      <c r="AR48" s="61"/>
      <c r="AS48" s="61"/>
      <c r="AT48" s="61"/>
      <c r="AU48" s="61"/>
      <c r="AV48" s="61"/>
      <c r="AW48" s="61"/>
      <c r="AX48" s="61"/>
      <c r="AY48" s="61"/>
      <c r="AZ48" s="61"/>
      <c r="BA48" s="61"/>
      <c r="BB48" s="61"/>
      <c r="BC48" s="61"/>
      <c r="BD48" s="61"/>
      <c r="BE48" s="61"/>
      <c r="BF48" s="61"/>
      <c r="BG48" s="61"/>
      <c r="BH48" s="61"/>
      <c r="BI48" s="61"/>
      <c r="BJ48" s="61"/>
      <c r="BK48" s="61"/>
      <c r="BL48" s="61"/>
      <c r="BM48" s="61"/>
      <c r="BN48" s="61"/>
      <c r="BO48" s="61"/>
      <c r="BP48" s="61"/>
      <c r="BQ48" s="61"/>
      <c r="BR48" s="61"/>
      <c r="BS48" s="61"/>
      <c r="BT48" s="61"/>
      <c r="BU48" s="61"/>
      <c r="BV48" s="61"/>
      <c r="BW48" s="61"/>
      <c r="BX48" s="61"/>
      <c r="BY48" s="61"/>
      <c r="BZ48" s="61"/>
      <c r="CA48" s="61"/>
      <c r="CB48" s="61"/>
      <c r="CC48" s="61"/>
      <c r="CD48" s="61"/>
      <c r="CE48" s="61"/>
      <c r="CF48" s="61"/>
      <c r="CG48" s="61"/>
      <c r="CH48" s="61"/>
      <c r="CI48" s="61"/>
      <c r="CJ48" s="61"/>
      <c r="CK48" s="61"/>
      <c r="CL48" s="61"/>
      <c r="CM48" s="61"/>
      <c r="CN48" s="61"/>
      <c r="CO48" s="61"/>
      <c r="CP48" s="61"/>
      <c r="CQ48" s="61"/>
      <c r="CR48" s="61"/>
      <c r="CS48" s="61"/>
      <c r="CT48" s="61"/>
      <c r="CU48" s="61"/>
      <c r="CV48" s="61"/>
      <c r="CW48" s="61"/>
      <c r="CX48" s="61"/>
      <c r="CY48" s="61"/>
      <c r="CZ48" s="61"/>
      <c r="DA48" s="61"/>
      <c r="DB48" s="61"/>
    </row>
    <row r="49" spans="1:106" s="58" customFormat="1" ht="16.5" customHeight="1">
      <c r="A49" s="117" t="s">
        <v>442</v>
      </c>
      <c r="B49" s="788"/>
      <c r="C49" s="781" t="s">
        <v>508</v>
      </c>
      <c r="D49" s="783" t="s">
        <v>485</v>
      </c>
      <c r="E49" s="783" t="s">
        <v>328</v>
      </c>
      <c r="F49" s="783">
        <f>VLOOKUP(C49,'[72]납품수량(영업)'!$C$3:$F$260,4,FALSE)</f>
        <v>623</v>
      </c>
      <c r="G49" s="122">
        <f>VLOOKUP($C$49,[74]납품수량!$B$3:$AI$51,G1,0)</f>
        <v>0</v>
      </c>
      <c r="H49" s="122">
        <f>VLOOKUP($C$49,[74]납품수량!$B$3:$AI$51,H1,0)</f>
        <v>300</v>
      </c>
      <c r="I49" s="122">
        <f>VLOOKUP($C$49,[74]납품수량!$B$3:$AI$51,I1,0)</f>
        <v>0</v>
      </c>
      <c r="J49" s="122">
        <f>VLOOKUP($C$49,[74]납품수량!$B$3:$AI$51,J1,0)</f>
        <v>0</v>
      </c>
      <c r="K49" s="122">
        <f>VLOOKUP($C$49,[74]납품수량!$B$3:$AI$51,K1,0)</f>
        <v>0</v>
      </c>
      <c r="L49" s="122">
        <f>VLOOKUP($C$49,[74]납품수량!$B$3:$AI$51,L1,0)</f>
        <v>0</v>
      </c>
      <c r="M49" s="122">
        <f>VLOOKUP($C$49,[74]납품수량!$B$3:$AI$51,M1,0)</f>
        <v>0</v>
      </c>
      <c r="N49" s="122">
        <f>VLOOKUP($C$49,[74]납품수량!$B$3:$AI$51,N1,0)</f>
        <v>0</v>
      </c>
      <c r="O49" s="122">
        <f>VLOOKUP($C$49,[74]납품수량!$B$3:$AI$51,O1,0)</f>
        <v>0</v>
      </c>
      <c r="P49" s="122">
        <f>VLOOKUP($C$49,[74]납품수량!$B$3:$AI$51,P1,0)</f>
        <v>0</v>
      </c>
      <c r="Q49" s="122">
        <f>VLOOKUP($C$49,[74]납품수량!$B$3:$AI$51,Q1,0)</f>
        <v>0</v>
      </c>
      <c r="R49" s="122">
        <f>VLOOKUP($C$49,[74]납품수량!$B$3:$AI$51,R1,0)</f>
        <v>0</v>
      </c>
      <c r="S49" s="122">
        <f>VLOOKUP($C$49,[74]납품수량!$B$3:$AI$51,S1,0)</f>
        <v>300</v>
      </c>
      <c r="T49" s="122">
        <f>VLOOKUP($C$49,[74]납품수량!$B$3:$AI$51,T1,0)</f>
        <v>0</v>
      </c>
      <c r="U49" s="122">
        <f>VLOOKUP($C$49,[74]납품수량!$B$3:$AI$51,U1,0)</f>
        <v>0</v>
      </c>
      <c r="V49" s="122">
        <f>VLOOKUP($C$49,[74]납품수량!$B$3:$AI$51,V1,0)</f>
        <v>300</v>
      </c>
      <c r="W49" s="122">
        <f>VLOOKUP($C$49,[74]납품수량!$B$3:$AI$51,W1,0)</f>
        <v>0</v>
      </c>
      <c r="X49" s="122">
        <f>VLOOKUP($C$49,[74]납품수량!$B$3:$AI$51,X1,0)</f>
        <v>0</v>
      </c>
      <c r="Y49" s="122">
        <f>VLOOKUP($C$49,[74]납품수량!$B$3:$AI$51,Y1,0)</f>
        <v>0</v>
      </c>
      <c r="Z49" s="122">
        <f>VLOOKUP($C$49,[74]납품수량!$B$3:$AI$51,Z1,0)</f>
        <v>300</v>
      </c>
      <c r="AA49" s="122">
        <f>VLOOKUP($C$49,[74]납품수량!$B$3:$AI$51,AA1,0)</f>
        <v>0</v>
      </c>
      <c r="AB49" s="122">
        <f>VLOOKUP($C$49,[74]납품수량!$B$3:$AI$51,AB1,0)</f>
        <v>0</v>
      </c>
      <c r="AC49" s="122">
        <f>VLOOKUP($C$49,[74]납품수량!$B$3:$AI$51,AC1,0)</f>
        <v>600</v>
      </c>
      <c r="AD49" s="122">
        <f>VLOOKUP($C$49,[74]납품수량!$B$3:$AI$51,AD1,0)</f>
        <v>0</v>
      </c>
      <c r="AE49" s="122">
        <f>VLOOKUP($C$49,[74]납품수량!$B$3:$AI$51,AE1,0)</f>
        <v>0</v>
      </c>
      <c r="AF49" s="122">
        <f>VLOOKUP($C$49,[74]납품수량!$B$3:$AI$51,AF1,0)</f>
        <v>0</v>
      </c>
      <c r="AG49" s="122">
        <f>VLOOKUP($C$49,[74]납품수량!$B$3:$AI$51,AG1,0)</f>
        <v>900</v>
      </c>
      <c r="AH49" s="122">
        <f>VLOOKUP($C$49,[74]납품수량!$B$3:$AI$51,AH1,0)</f>
        <v>0</v>
      </c>
      <c r="AI49" s="122">
        <f>VLOOKUP($C$49,[74]납품수량!$B$3:$AI$51,AI1,0)</f>
        <v>0</v>
      </c>
      <c r="AJ49" s="122">
        <f>VLOOKUP($C$49,[74]납품수량!$B$3:$AI$51,AJ1,0)</f>
        <v>0</v>
      </c>
      <c r="AK49" s="122">
        <f>VLOOKUP($C$49,[74]납품수량!$B$3:$AI$51,AK1,0)</f>
        <v>0</v>
      </c>
      <c r="AL49" s="122">
        <f>SUM(G49:AK49)</f>
        <v>2700</v>
      </c>
      <c r="AM49" s="61"/>
      <c r="AN49" s="61"/>
      <c r="AO49" s="61"/>
      <c r="AP49" s="61"/>
      <c r="AQ49" s="61"/>
      <c r="AR49" s="61"/>
      <c r="AS49" s="61"/>
      <c r="AT49" s="61"/>
      <c r="AU49" s="61"/>
      <c r="AV49" s="61"/>
      <c r="AW49" s="61"/>
      <c r="AX49" s="61"/>
      <c r="AY49" s="61"/>
      <c r="AZ49" s="61"/>
      <c r="BA49" s="61"/>
      <c r="BB49" s="61"/>
      <c r="BC49" s="61"/>
      <c r="BD49" s="61"/>
      <c r="BE49" s="61"/>
      <c r="BF49" s="61"/>
      <c r="BG49" s="61"/>
      <c r="BH49" s="61"/>
      <c r="BI49" s="61"/>
      <c r="BJ49" s="61"/>
      <c r="BK49" s="61"/>
      <c r="BL49" s="61"/>
      <c r="BM49" s="61"/>
      <c r="BN49" s="61"/>
      <c r="BO49" s="61"/>
      <c r="BP49" s="61"/>
      <c r="BQ49" s="61"/>
      <c r="BR49" s="61"/>
      <c r="BS49" s="61"/>
      <c r="BT49" s="61"/>
      <c r="BU49" s="61"/>
      <c r="BV49" s="61"/>
      <c r="BW49" s="61"/>
      <c r="BX49" s="61"/>
      <c r="BY49" s="61"/>
      <c r="BZ49" s="61"/>
      <c r="CA49" s="61"/>
      <c r="CB49" s="61"/>
      <c r="CC49" s="61"/>
      <c r="CD49" s="61"/>
      <c r="CE49" s="61"/>
      <c r="CF49" s="61"/>
      <c r="CG49" s="61"/>
      <c r="CH49" s="61"/>
      <c r="CI49" s="61"/>
      <c r="CJ49" s="61"/>
      <c r="CK49" s="61"/>
      <c r="CL49" s="61"/>
      <c r="CM49" s="61"/>
      <c r="CN49" s="61"/>
      <c r="CO49" s="61"/>
      <c r="CP49" s="61"/>
      <c r="CQ49" s="61"/>
      <c r="CR49" s="61"/>
      <c r="CS49" s="61"/>
      <c r="CT49" s="61"/>
      <c r="CU49" s="61"/>
      <c r="CV49" s="61"/>
      <c r="CW49" s="61"/>
      <c r="CX49" s="61"/>
      <c r="CY49" s="61"/>
      <c r="CZ49" s="61"/>
      <c r="DA49" s="61"/>
      <c r="DB49" s="61"/>
    </row>
    <row r="50" spans="1:106" s="58" customFormat="1" ht="16.5" customHeight="1">
      <c r="A50" s="117"/>
      <c r="B50" s="788"/>
      <c r="C50" s="782"/>
      <c r="D50" s="784"/>
      <c r="E50" s="784"/>
      <c r="F50" s="784"/>
      <c r="G50" s="122">
        <f>$F$49*G49</f>
        <v>0</v>
      </c>
      <c r="H50" s="122">
        <f t="shared" ref="H50:AK50" si="23">$F$49*H49</f>
        <v>186900</v>
      </c>
      <c r="I50" s="122">
        <f t="shared" si="23"/>
        <v>0</v>
      </c>
      <c r="J50" s="122">
        <f t="shared" si="23"/>
        <v>0</v>
      </c>
      <c r="K50" s="122">
        <f t="shared" si="23"/>
        <v>0</v>
      </c>
      <c r="L50" s="122">
        <f t="shared" si="23"/>
        <v>0</v>
      </c>
      <c r="M50" s="122">
        <f t="shared" si="23"/>
        <v>0</v>
      </c>
      <c r="N50" s="122">
        <f t="shared" si="23"/>
        <v>0</v>
      </c>
      <c r="O50" s="122">
        <f t="shared" si="23"/>
        <v>0</v>
      </c>
      <c r="P50" s="122">
        <f t="shared" si="23"/>
        <v>0</v>
      </c>
      <c r="Q50" s="122">
        <f t="shared" si="23"/>
        <v>0</v>
      </c>
      <c r="R50" s="122">
        <f t="shared" si="23"/>
        <v>0</v>
      </c>
      <c r="S50" s="122">
        <f t="shared" si="23"/>
        <v>186900</v>
      </c>
      <c r="T50" s="122">
        <f t="shared" si="23"/>
        <v>0</v>
      </c>
      <c r="U50" s="122">
        <f t="shared" si="23"/>
        <v>0</v>
      </c>
      <c r="V50" s="122">
        <f t="shared" si="23"/>
        <v>186900</v>
      </c>
      <c r="W50" s="122">
        <f t="shared" si="23"/>
        <v>0</v>
      </c>
      <c r="X50" s="122">
        <f t="shared" si="23"/>
        <v>0</v>
      </c>
      <c r="Y50" s="122">
        <f t="shared" si="23"/>
        <v>0</v>
      </c>
      <c r="Z50" s="122">
        <f t="shared" si="23"/>
        <v>186900</v>
      </c>
      <c r="AA50" s="122">
        <f t="shared" si="23"/>
        <v>0</v>
      </c>
      <c r="AB50" s="122">
        <f t="shared" si="23"/>
        <v>0</v>
      </c>
      <c r="AC50" s="122">
        <f t="shared" si="23"/>
        <v>373800</v>
      </c>
      <c r="AD50" s="122">
        <f t="shared" si="23"/>
        <v>0</v>
      </c>
      <c r="AE50" s="122">
        <f t="shared" si="23"/>
        <v>0</v>
      </c>
      <c r="AF50" s="122">
        <f t="shared" si="23"/>
        <v>0</v>
      </c>
      <c r="AG50" s="122">
        <f t="shared" si="23"/>
        <v>560700</v>
      </c>
      <c r="AH50" s="122">
        <f t="shared" si="23"/>
        <v>0</v>
      </c>
      <c r="AI50" s="122">
        <f t="shared" si="23"/>
        <v>0</v>
      </c>
      <c r="AJ50" s="122">
        <f t="shared" si="23"/>
        <v>0</v>
      </c>
      <c r="AK50" s="122">
        <f t="shared" si="23"/>
        <v>0</v>
      </c>
      <c r="AL50" s="122">
        <f>F49*AL49</f>
        <v>1682100</v>
      </c>
      <c r="AM50" s="61"/>
      <c r="AN50" s="61"/>
      <c r="AO50" s="61"/>
      <c r="AP50" s="61"/>
      <c r="AQ50" s="61"/>
      <c r="AR50" s="61"/>
      <c r="AS50" s="61"/>
      <c r="AT50" s="61"/>
      <c r="AU50" s="61"/>
      <c r="AV50" s="61"/>
      <c r="AW50" s="61"/>
      <c r="AX50" s="61"/>
      <c r="AY50" s="61"/>
      <c r="AZ50" s="61"/>
      <c r="BA50" s="61"/>
      <c r="BB50" s="61"/>
      <c r="BC50" s="61"/>
      <c r="BD50" s="61"/>
      <c r="BE50" s="61"/>
      <c r="BF50" s="61"/>
      <c r="BG50" s="61"/>
      <c r="BH50" s="61"/>
      <c r="BI50" s="61"/>
      <c r="BJ50" s="61"/>
      <c r="BK50" s="61"/>
      <c r="BL50" s="61"/>
      <c r="BM50" s="61"/>
      <c r="BN50" s="61"/>
      <c r="BO50" s="61"/>
      <c r="BP50" s="61"/>
      <c r="BQ50" s="61"/>
      <c r="BR50" s="61"/>
      <c r="BS50" s="61"/>
      <c r="BT50" s="61"/>
      <c r="BU50" s="61"/>
      <c r="BV50" s="61"/>
      <c r="BW50" s="61"/>
      <c r="BX50" s="61"/>
      <c r="BY50" s="61"/>
      <c r="BZ50" s="61"/>
      <c r="CA50" s="61"/>
      <c r="CB50" s="61"/>
      <c r="CC50" s="61"/>
      <c r="CD50" s="61"/>
      <c r="CE50" s="61"/>
      <c r="CF50" s="61"/>
      <c r="CG50" s="61"/>
      <c r="CH50" s="61"/>
      <c r="CI50" s="61"/>
      <c r="CJ50" s="61"/>
      <c r="CK50" s="61"/>
      <c r="CL50" s="61"/>
      <c r="CM50" s="61"/>
      <c r="CN50" s="61"/>
      <c r="CO50" s="61"/>
      <c r="CP50" s="61"/>
      <c r="CQ50" s="61"/>
      <c r="CR50" s="61"/>
      <c r="CS50" s="61"/>
      <c r="CT50" s="61"/>
      <c r="CU50" s="61"/>
      <c r="CV50" s="61"/>
      <c r="CW50" s="61"/>
      <c r="CX50" s="61"/>
      <c r="CY50" s="61"/>
      <c r="CZ50" s="61"/>
      <c r="DA50" s="61"/>
      <c r="DB50" s="61"/>
    </row>
    <row r="51" spans="1:106" s="58" customFormat="1" ht="16.5" customHeight="1">
      <c r="A51" s="117" t="s">
        <v>442</v>
      </c>
      <c r="B51" s="788"/>
      <c r="C51" s="781" t="s">
        <v>509</v>
      </c>
      <c r="D51" s="783" t="s">
        <v>486</v>
      </c>
      <c r="E51" s="783" t="s">
        <v>328</v>
      </c>
      <c r="F51" s="783">
        <f>VLOOKUP(C51,'[72]납품수량(영업)'!$C$3:$F$260,4,FALSE)</f>
        <v>684</v>
      </c>
      <c r="G51" s="122">
        <f>VLOOKUP($C$51,[74]납품수량!$B$3:$AI$51,G1,0)</f>
        <v>0</v>
      </c>
      <c r="H51" s="122">
        <f>VLOOKUP($C$51,[74]납품수량!$B$3:$AI$51,H1,0)</f>
        <v>2100</v>
      </c>
      <c r="I51" s="122">
        <f>VLOOKUP($C$51,[74]납품수량!$B$3:$AI$51,I1,0)</f>
        <v>0</v>
      </c>
      <c r="J51" s="122">
        <f>VLOOKUP($C$51,[74]납품수량!$B$3:$AI$51,J1,0)</f>
        <v>0</v>
      </c>
      <c r="K51" s="122">
        <f>VLOOKUP($C$51,[74]납품수량!$B$3:$AI$51,K1,0)</f>
        <v>0</v>
      </c>
      <c r="L51" s="122">
        <f>VLOOKUP($C$51,[74]납품수량!$B$3:$AI$51,L1,0)</f>
        <v>0</v>
      </c>
      <c r="M51" s="122">
        <f>VLOOKUP($C$51,[74]납품수량!$B$3:$AI$51,M1,0)</f>
        <v>0</v>
      </c>
      <c r="N51" s="122">
        <f>VLOOKUP($C$51,[74]납품수량!$B$3:$AI$51,N1,0)</f>
        <v>0</v>
      </c>
      <c r="O51" s="122">
        <f>VLOOKUP($C$51,[74]납품수량!$B$3:$AI$51,O1,0)</f>
        <v>1200</v>
      </c>
      <c r="P51" s="122">
        <f>VLOOKUP($C$51,[74]납품수량!$B$3:$AI$51,P1,0)</f>
        <v>0</v>
      </c>
      <c r="Q51" s="122">
        <f>VLOOKUP($C$51,[74]납품수량!$B$3:$AI$51,Q1,0)</f>
        <v>0</v>
      </c>
      <c r="R51" s="122">
        <f>VLOOKUP($C$51,[74]납품수량!$B$3:$AI$51,R1,0)</f>
        <v>900</v>
      </c>
      <c r="S51" s="122">
        <f>VLOOKUP($C$51,[74]납품수량!$B$3:$AI$51,S1,0)</f>
        <v>900</v>
      </c>
      <c r="T51" s="122">
        <f>VLOOKUP($C$51,[74]납품수량!$B$3:$AI$51,T1,0)</f>
        <v>0</v>
      </c>
      <c r="U51" s="122">
        <f>VLOOKUP($C$51,[74]납품수량!$B$3:$AI$51,U1,0)</f>
        <v>0</v>
      </c>
      <c r="V51" s="122">
        <f>VLOOKUP($C$51,[74]납품수량!$B$3:$AI$51,V1,0)</f>
        <v>0</v>
      </c>
      <c r="W51" s="122">
        <f>VLOOKUP($C$51,[74]납품수량!$B$3:$AI$51,W1,0)</f>
        <v>900</v>
      </c>
      <c r="X51" s="122">
        <f>VLOOKUP($C$51,[74]납품수량!$B$3:$AI$51,X1,0)</f>
        <v>0</v>
      </c>
      <c r="Y51" s="122">
        <f>VLOOKUP($C$51,[74]납품수량!$B$3:$AI$51,Y1,0)</f>
        <v>900</v>
      </c>
      <c r="Z51" s="122">
        <f>VLOOKUP($C$51,[74]납품수량!$B$3:$AI$51,Z1,0)</f>
        <v>900</v>
      </c>
      <c r="AA51" s="122">
        <f>VLOOKUP($C$51,[74]납품수량!$B$3:$AI$51,AA1,0)</f>
        <v>900</v>
      </c>
      <c r="AB51" s="122">
        <f>VLOOKUP($C$51,[74]납품수량!$B$3:$AI$51,AB1,0)</f>
        <v>900</v>
      </c>
      <c r="AC51" s="122">
        <f>VLOOKUP($C$51,[74]납품수량!$B$3:$AI$51,AC1,0)</f>
        <v>600</v>
      </c>
      <c r="AD51" s="122">
        <f>VLOOKUP($C$51,[74]납품수량!$B$3:$AI$51,AD1,0)</f>
        <v>0</v>
      </c>
      <c r="AE51" s="122">
        <f>VLOOKUP($C$51,[74]납품수량!$B$3:$AI$51,AE1,0)</f>
        <v>0</v>
      </c>
      <c r="AF51" s="122">
        <f>VLOOKUP($C$51,[74]납품수량!$B$3:$AI$51,AF1,0)</f>
        <v>900</v>
      </c>
      <c r="AG51" s="122">
        <f>VLOOKUP($C$51,[74]납품수량!$B$3:$AI$51,AG1,0)</f>
        <v>900</v>
      </c>
      <c r="AH51" s="122">
        <f>VLOOKUP($C$51,[74]납품수량!$B$3:$AI$51,AH1,0)</f>
        <v>0</v>
      </c>
      <c r="AI51" s="122">
        <f>VLOOKUP($C$51,[74]납품수량!$B$3:$AI$51,AI1,0)</f>
        <v>900</v>
      </c>
      <c r="AJ51" s="122">
        <f>VLOOKUP($C$51,[74]납품수량!$B$3:$AI$51,AJ1,0)</f>
        <v>0</v>
      </c>
      <c r="AK51" s="122">
        <f>VLOOKUP($C$51,[74]납품수량!$B$3:$AI$51,AK1,0)</f>
        <v>0</v>
      </c>
      <c r="AL51" s="122">
        <f>SUM(G51:AK51)</f>
        <v>12900</v>
      </c>
      <c r="AM51" s="61"/>
      <c r="AN51" s="61"/>
      <c r="AO51" s="61"/>
      <c r="AP51" s="61"/>
      <c r="AQ51" s="61"/>
      <c r="AR51" s="61"/>
      <c r="AS51" s="61"/>
      <c r="AT51" s="61"/>
      <c r="AU51" s="61"/>
      <c r="AV51" s="61"/>
      <c r="AW51" s="61"/>
      <c r="AX51" s="61"/>
      <c r="AY51" s="61"/>
      <c r="AZ51" s="61"/>
      <c r="BA51" s="61"/>
      <c r="BB51" s="61"/>
      <c r="BC51" s="61"/>
      <c r="BD51" s="61"/>
      <c r="BE51" s="61"/>
      <c r="BF51" s="61"/>
      <c r="BG51" s="61"/>
      <c r="BH51" s="61"/>
      <c r="BI51" s="61"/>
      <c r="BJ51" s="61"/>
      <c r="BK51" s="61"/>
      <c r="BL51" s="61"/>
      <c r="BM51" s="61"/>
      <c r="BN51" s="61"/>
      <c r="BO51" s="61"/>
      <c r="BP51" s="61"/>
      <c r="BQ51" s="61"/>
      <c r="BR51" s="61"/>
      <c r="BS51" s="61"/>
      <c r="BT51" s="61"/>
      <c r="BU51" s="61"/>
      <c r="BV51" s="61"/>
      <c r="BW51" s="61"/>
      <c r="BX51" s="61"/>
      <c r="BY51" s="61"/>
      <c r="BZ51" s="61"/>
      <c r="CA51" s="61"/>
      <c r="CB51" s="61"/>
      <c r="CC51" s="61"/>
      <c r="CD51" s="61"/>
      <c r="CE51" s="61"/>
      <c r="CF51" s="61"/>
      <c r="CG51" s="61"/>
      <c r="CH51" s="61"/>
      <c r="CI51" s="61"/>
      <c r="CJ51" s="61"/>
      <c r="CK51" s="61"/>
      <c r="CL51" s="61"/>
      <c r="CM51" s="61"/>
      <c r="CN51" s="61"/>
      <c r="CO51" s="61"/>
      <c r="CP51" s="61"/>
      <c r="CQ51" s="61"/>
      <c r="CR51" s="61"/>
      <c r="CS51" s="61"/>
      <c r="CT51" s="61"/>
      <c r="CU51" s="61"/>
      <c r="CV51" s="61"/>
      <c r="CW51" s="61"/>
      <c r="CX51" s="61"/>
      <c r="CY51" s="61"/>
      <c r="CZ51" s="61"/>
      <c r="DA51" s="61"/>
      <c r="DB51" s="61"/>
    </row>
    <row r="52" spans="1:106" s="58" customFormat="1" ht="16.5" customHeight="1">
      <c r="A52" s="117"/>
      <c r="B52" s="788"/>
      <c r="C52" s="782"/>
      <c r="D52" s="784"/>
      <c r="E52" s="784"/>
      <c r="F52" s="784"/>
      <c r="G52" s="122">
        <f>$F$51*G51</f>
        <v>0</v>
      </c>
      <c r="H52" s="122">
        <f t="shared" ref="H52:AK52" si="24">$F$51*H51</f>
        <v>1436400</v>
      </c>
      <c r="I52" s="122">
        <f t="shared" si="24"/>
        <v>0</v>
      </c>
      <c r="J52" s="122">
        <f t="shared" si="24"/>
        <v>0</v>
      </c>
      <c r="K52" s="122">
        <f t="shared" si="24"/>
        <v>0</v>
      </c>
      <c r="L52" s="122">
        <f t="shared" si="24"/>
        <v>0</v>
      </c>
      <c r="M52" s="122">
        <f t="shared" si="24"/>
        <v>0</v>
      </c>
      <c r="N52" s="122">
        <f t="shared" si="24"/>
        <v>0</v>
      </c>
      <c r="O52" s="122">
        <f t="shared" si="24"/>
        <v>820800</v>
      </c>
      <c r="P52" s="122">
        <f t="shared" si="24"/>
        <v>0</v>
      </c>
      <c r="Q52" s="122">
        <f t="shared" si="24"/>
        <v>0</v>
      </c>
      <c r="R52" s="122">
        <f t="shared" si="24"/>
        <v>615600</v>
      </c>
      <c r="S52" s="122">
        <f t="shared" si="24"/>
        <v>615600</v>
      </c>
      <c r="T52" s="122">
        <f t="shared" si="24"/>
        <v>0</v>
      </c>
      <c r="U52" s="122">
        <f t="shared" si="24"/>
        <v>0</v>
      </c>
      <c r="V52" s="122">
        <f t="shared" si="24"/>
        <v>0</v>
      </c>
      <c r="W52" s="122">
        <f t="shared" si="24"/>
        <v>615600</v>
      </c>
      <c r="X52" s="122">
        <f t="shared" si="24"/>
        <v>0</v>
      </c>
      <c r="Y52" s="122">
        <f t="shared" si="24"/>
        <v>615600</v>
      </c>
      <c r="Z52" s="122">
        <f t="shared" si="24"/>
        <v>615600</v>
      </c>
      <c r="AA52" s="122">
        <f t="shared" si="24"/>
        <v>615600</v>
      </c>
      <c r="AB52" s="122">
        <f t="shared" si="24"/>
        <v>615600</v>
      </c>
      <c r="AC52" s="122">
        <f t="shared" si="24"/>
        <v>410400</v>
      </c>
      <c r="AD52" s="122">
        <f t="shared" si="24"/>
        <v>0</v>
      </c>
      <c r="AE52" s="122">
        <f t="shared" si="24"/>
        <v>0</v>
      </c>
      <c r="AF52" s="122">
        <f t="shared" si="24"/>
        <v>615600</v>
      </c>
      <c r="AG52" s="122">
        <f t="shared" si="24"/>
        <v>615600</v>
      </c>
      <c r="AH52" s="122">
        <f t="shared" si="24"/>
        <v>0</v>
      </c>
      <c r="AI52" s="122">
        <f t="shared" si="24"/>
        <v>615600</v>
      </c>
      <c r="AJ52" s="122">
        <f t="shared" si="24"/>
        <v>0</v>
      </c>
      <c r="AK52" s="122">
        <f t="shared" si="24"/>
        <v>0</v>
      </c>
      <c r="AL52" s="122">
        <f>F51*AL51</f>
        <v>8823600</v>
      </c>
      <c r="AM52" s="61"/>
      <c r="AN52" s="61"/>
      <c r="AO52" s="61"/>
      <c r="AP52" s="61"/>
      <c r="AQ52" s="61"/>
      <c r="AR52" s="61"/>
      <c r="AS52" s="61"/>
      <c r="AT52" s="61"/>
      <c r="AU52" s="61"/>
      <c r="AV52" s="61"/>
      <c r="AW52" s="61"/>
      <c r="AX52" s="61"/>
      <c r="AY52" s="61"/>
      <c r="AZ52" s="61"/>
      <c r="BA52" s="61"/>
      <c r="BB52" s="61"/>
      <c r="BC52" s="61"/>
      <c r="BD52" s="61"/>
      <c r="BE52" s="61"/>
      <c r="BF52" s="61"/>
      <c r="BG52" s="61"/>
      <c r="BH52" s="61"/>
      <c r="BI52" s="61"/>
      <c r="BJ52" s="61"/>
      <c r="BK52" s="61"/>
      <c r="BL52" s="61"/>
      <c r="BM52" s="61"/>
      <c r="BN52" s="61"/>
      <c r="BO52" s="61"/>
      <c r="BP52" s="61"/>
      <c r="BQ52" s="61"/>
      <c r="BR52" s="61"/>
      <c r="BS52" s="61"/>
      <c r="BT52" s="61"/>
      <c r="BU52" s="61"/>
      <c r="BV52" s="61"/>
      <c r="BW52" s="61"/>
      <c r="BX52" s="61"/>
      <c r="BY52" s="61"/>
      <c r="BZ52" s="61"/>
      <c r="CA52" s="61"/>
      <c r="CB52" s="61"/>
      <c r="CC52" s="61"/>
      <c r="CD52" s="61"/>
      <c r="CE52" s="61"/>
      <c r="CF52" s="61"/>
      <c r="CG52" s="61"/>
      <c r="CH52" s="61"/>
      <c r="CI52" s="61"/>
      <c r="CJ52" s="61"/>
      <c r="CK52" s="61"/>
      <c r="CL52" s="61"/>
      <c r="CM52" s="61"/>
      <c r="CN52" s="61"/>
      <c r="CO52" s="61"/>
      <c r="CP52" s="61"/>
      <c r="CQ52" s="61"/>
      <c r="CR52" s="61"/>
      <c r="CS52" s="61"/>
      <c r="CT52" s="61"/>
      <c r="CU52" s="61"/>
      <c r="CV52" s="61"/>
      <c r="CW52" s="61"/>
      <c r="CX52" s="61"/>
      <c r="CY52" s="61"/>
      <c r="CZ52" s="61"/>
      <c r="DA52" s="61"/>
      <c r="DB52" s="61"/>
    </row>
    <row r="53" spans="1:106" s="58" customFormat="1" ht="16.5" customHeight="1">
      <c r="A53" s="117" t="s">
        <v>442</v>
      </c>
      <c r="B53" s="788"/>
      <c r="C53" s="781" t="s">
        <v>510</v>
      </c>
      <c r="D53" s="783" t="s">
        <v>487</v>
      </c>
      <c r="E53" s="783" t="s">
        <v>328</v>
      </c>
      <c r="F53" s="783">
        <f>VLOOKUP(C53,'[72]납품수량(영업)'!$C$3:$F$260,4,FALSE)</f>
        <v>684</v>
      </c>
      <c r="G53" s="122">
        <f>VLOOKUP($C$53,[74]납품수량!$B$3:$AI$51,G1,0)</f>
        <v>0</v>
      </c>
      <c r="H53" s="122">
        <f>VLOOKUP($C$53,[74]납품수량!$B$3:$AI$51,H1,0)</f>
        <v>2100</v>
      </c>
      <c r="I53" s="122">
        <f>VLOOKUP($C$53,[74]납품수량!$B$3:$AI$51,I1,0)</f>
        <v>0</v>
      </c>
      <c r="J53" s="122">
        <f>VLOOKUP($C$53,[74]납품수량!$B$3:$AI$51,J1,0)</f>
        <v>0</v>
      </c>
      <c r="K53" s="122">
        <f>VLOOKUP($C$53,[74]납품수량!$B$3:$AI$51,K1,0)</f>
        <v>0</v>
      </c>
      <c r="L53" s="122">
        <f>VLOOKUP($C$53,[74]납품수량!$B$3:$AI$51,L1,0)</f>
        <v>0</v>
      </c>
      <c r="M53" s="122">
        <f>VLOOKUP($C$53,[74]납품수량!$B$3:$AI$51,M1,0)</f>
        <v>0</v>
      </c>
      <c r="N53" s="122">
        <f>VLOOKUP($C$53,[74]납품수량!$B$3:$AI$51,N1,0)</f>
        <v>0</v>
      </c>
      <c r="O53" s="122">
        <f>VLOOKUP($C$53,[74]납품수량!$B$3:$AI$51,O1,0)</f>
        <v>1200</v>
      </c>
      <c r="P53" s="122">
        <f>VLOOKUP($C$53,[74]납품수량!$B$3:$AI$51,P1,0)</f>
        <v>0</v>
      </c>
      <c r="Q53" s="122">
        <f>VLOOKUP($C$53,[74]납품수량!$B$3:$AI$51,Q1,0)</f>
        <v>0</v>
      </c>
      <c r="R53" s="122">
        <f>VLOOKUP($C$53,[74]납품수량!$B$3:$AI$51,R1,0)</f>
        <v>900</v>
      </c>
      <c r="S53" s="122">
        <f>VLOOKUP($C$53,[74]납품수량!$B$3:$AI$51,S1,0)</f>
        <v>900</v>
      </c>
      <c r="T53" s="122">
        <f>VLOOKUP($C$53,[74]납품수량!$B$3:$AI$51,T1,0)</f>
        <v>0</v>
      </c>
      <c r="U53" s="122">
        <f>VLOOKUP($C$53,[74]납품수량!$B$3:$AI$51,U1,0)</f>
        <v>0</v>
      </c>
      <c r="V53" s="122">
        <f>VLOOKUP($C$53,[74]납품수량!$B$3:$AI$51,V1,0)</f>
        <v>0</v>
      </c>
      <c r="W53" s="122">
        <f>VLOOKUP($C$53,[74]납품수량!$B$3:$AI$51,W1,0)</f>
        <v>900</v>
      </c>
      <c r="X53" s="122">
        <f>VLOOKUP($C$53,[74]납품수량!$B$3:$AI$51,X1,0)</f>
        <v>0</v>
      </c>
      <c r="Y53" s="122">
        <f>VLOOKUP($C$53,[74]납품수량!$B$3:$AI$51,Y1,0)</f>
        <v>900</v>
      </c>
      <c r="Z53" s="122">
        <f>VLOOKUP($C$53,[74]납품수량!$B$3:$AI$51,Z1,0)</f>
        <v>900</v>
      </c>
      <c r="AA53" s="122">
        <f>VLOOKUP($C$53,[74]납품수량!$B$3:$AI$51,AA1,0)</f>
        <v>900</v>
      </c>
      <c r="AB53" s="122">
        <f>VLOOKUP($C$53,[74]납품수량!$B$3:$AI$51,AB1,0)</f>
        <v>900</v>
      </c>
      <c r="AC53" s="122">
        <f>VLOOKUP($C$53,[74]납품수량!$B$3:$AI$51,AC1,0)</f>
        <v>600</v>
      </c>
      <c r="AD53" s="122">
        <f>VLOOKUP($C$53,[74]납품수량!$B$3:$AI$51,AD1,0)</f>
        <v>0</v>
      </c>
      <c r="AE53" s="122">
        <f>VLOOKUP($C$53,[74]납품수량!$B$3:$AI$51,AE1,0)</f>
        <v>0</v>
      </c>
      <c r="AF53" s="122">
        <f>VLOOKUP($C$53,[74]납품수량!$B$3:$AI$51,AF1,0)</f>
        <v>900</v>
      </c>
      <c r="AG53" s="122">
        <f>VLOOKUP($C$53,[74]납품수량!$B$3:$AI$51,AG1,0)</f>
        <v>900</v>
      </c>
      <c r="AH53" s="122">
        <f>VLOOKUP($C$53,[74]납품수량!$B$3:$AI$51,AH1,0)</f>
        <v>0</v>
      </c>
      <c r="AI53" s="122">
        <f>VLOOKUP($C$53,[74]납품수량!$B$3:$AI$51,AI1,0)</f>
        <v>900</v>
      </c>
      <c r="AJ53" s="122">
        <f>VLOOKUP($C$53,[74]납품수량!$B$3:$AI$51,AJ1,0)</f>
        <v>0</v>
      </c>
      <c r="AK53" s="122">
        <f>VLOOKUP($C$53,[74]납품수량!$B$3:$AI$51,AK1,0)</f>
        <v>0</v>
      </c>
      <c r="AL53" s="122">
        <f>SUM(G53:AK53)</f>
        <v>12900</v>
      </c>
      <c r="AM53" s="61"/>
      <c r="AN53" s="61"/>
      <c r="AO53" s="61"/>
      <c r="AP53" s="61"/>
      <c r="AQ53" s="61"/>
      <c r="AR53" s="61"/>
      <c r="AS53" s="61"/>
      <c r="AT53" s="61"/>
      <c r="AU53" s="61"/>
      <c r="AV53" s="61"/>
      <c r="AW53" s="61"/>
      <c r="AX53" s="61"/>
      <c r="AY53" s="61"/>
      <c r="AZ53" s="61"/>
      <c r="BA53" s="61"/>
      <c r="BB53" s="61"/>
      <c r="BC53" s="61"/>
      <c r="BD53" s="61"/>
      <c r="BE53" s="61"/>
      <c r="BF53" s="61"/>
      <c r="BG53" s="61"/>
      <c r="BH53" s="61"/>
      <c r="BI53" s="61"/>
      <c r="BJ53" s="61"/>
      <c r="BK53" s="61"/>
      <c r="BL53" s="61"/>
      <c r="BM53" s="61"/>
      <c r="BN53" s="61"/>
      <c r="BO53" s="61"/>
      <c r="BP53" s="61"/>
      <c r="BQ53" s="61"/>
      <c r="BR53" s="61"/>
      <c r="BS53" s="61"/>
      <c r="BT53" s="61"/>
      <c r="BU53" s="61"/>
      <c r="BV53" s="61"/>
      <c r="BW53" s="61"/>
      <c r="BX53" s="61"/>
      <c r="BY53" s="61"/>
      <c r="BZ53" s="61"/>
      <c r="CA53" s="61"/>
      <c r="CB53" s="61"/>
      <c r="CC53" s="61"/>
      <c r="CD53" s="61"/>
      <c r="CE53" s="61"/>
      <c r="CF53" s="61"/>
      <c r="CG53" s="61"/>
      <c r="CH53" s="61"/>
      <c r="CI53" s="61"/>
      <c r="CJ53" s="61"/>
      <c r="CK53" s="61"/>
      <c r="CL53" s="61"/>
      <c r="CM53" s="61"/>
      <c r="CN53" s="61"/>
      <c r="CO53" s="61"/>
      <c r="CP53" s="61"/>
      <c r="CQ53" s="61"/>
      <c r="CR53" s="61"/>
      <c r="CS53" s="61"/>
      <c r="CT53" s="61"/>
      <c r="CU53" s="61"/>
      <c r="CV53" s="61"/>
      <c r="CW53" s="61"/>
      <c r="CX53" s="61"/>
      <c r="CY53" s="61"/>
      <c r="CZ53" s="61"/>
      <c r="DA53" s="61"/>
      <c r="DB53" s="61"/>
    </row>
    <row r="54" spans="1:106" s="58" customFormat="1" ht="16.5" customHeight="1">
      <c r="A54" s="117"/>
      <c r="B54" s="788"/>
      <c r="C54" s="782"/>
      <c r="D54" s="784"/>
      <c r="E54" s="784"/>
      <c r="F54" s="784"/>
      <c r="G54" s="122">
        <f>$F$53*G53</f>
        <v>0</v>
      </c>
      <c r="H54" s="122">
        <f t="shared" ref="H54:AK54" si="25">$F$53*H53</f>
        <v>1436400</v>
      </c>
      <c r="I54" s="122">
        <f t="shared" si="25"/>
        <v>0</v>
      </c>
      <c r="J54" s="122">
        <f t="shared" si="25"/>
        <v>0</v>
      </c>
      <c r="K54" s="122">
        <f t="shared" si="25"/>
        <v>0</v>
      </c>
      <c r="L54" s="122">
        <f t="shared" si="25"/>
        <v>0</v>
      </c>
      <c r="M54" s="122">
        <f t="shared" si="25"/>
        <v>0</v>
      </c>
      <c r="N54" s="122">
        <f t="shared" si="25"/>
        <v>0</v>
      </c>
      <c r="O54" s="122">
        <f t="shared" si="25"/>
        <v>820800</v>
      </c>
      <c r="P54" s="122">
        <f t="shared" si="25"/>
        <v>0</v>
      </c>
      <c r="Q54" s="122">
        <f t="shared" si="25"/>
        <v>0</v>
      </c>
      <c r="R54" s="122">
        <f t="shared" si="25"/>
        <v>615600</v>
      </c>
      <c r="S54" s="122">
        <f t="shared" si="25"/>
        <v>615600</v>
      </c>
      <c r="T54" s="122">
        <f t="shared" si="25"/>
        <v>0</v>
      </c>
      <c r="U54" s="122">
        <f t="shared" si="25"/>
        <v>0</v>
      </c>
      <c r="V54" s="122">
        <f t="shared" si="25"/>
        <v>0</v>
      </c>
      <c r="W54" s="122">
        <f t="shared" si="25"/>
        <v>615600</v>
      </c>
      <c r="X54" s="122">
        <f t="shared" si="25"/>
        <v>0</v>
      </c>
      <c r="Y54" s="122">
        <f t="shared" si="25"/>
        <v>615600</v>
      </c>
      <c r="Z54" s="122">
        <f t="shared" si="25"/>
        <v>615600</v>
      </c>
      <c r="AA54" s="122">
        <f t="shared" si="25"/>
        <v>615600</v>
      </c>
      <c r="AB54" s="122">
        <f t="shared" si="25"/>
        <v>615600</v>
      </c>
      <c r="AC54" s="122">
        <f t="shared" si="25"/>
        <v>410400</v>
      </c>
      <c r="AD54" s="122">
        <f t="shared" si="25"/>
        <v>0</v>
      </c>
      <c r="AE54" s="122">
        <f t="shared" si="25"/>
        <v>0</v>
      </c>
      <c r="AF54" s="122">
        <f t="shared" si="25"/>
        <v>615600</v>
      </c>
      <c r="AG54" s="122">
        <f t="shared" si="25"/>
        <v>615600</v>
      </c>
      <c r="AH54" s="122">
        <f t="shared" si="25"/>
        <v>0</v>
      </c>
      <c r="AI54" s="122">
        <f t="shared" si="25"/>
        <v>615600</v>
      </c>
      <c r="AJ54" s="122">
        <f t="shared" si="25"/>
        <v>0</v>
      </c>
      <c r="AK54" s="122">
        <f t="shared" si="25"/>
        <v>0</v>
      </c>
      <c r="AL54" s="122">
        <f>F53*AL53</f>
        <v>8823600</v>
      </c>
      <c r="AM54" s="61"/>
      <c r="AN54" s="61"/>
      <c r="AO54" s="61"/>
      <c r="AP54" s="61"/>
      <c r="AQ54" s="61"/>
      <c r="AR54" s="61"/>
      <c r="AS54" s="61"/>
      <c r="AT54" s="61"/>
      <c r="AU54" s="61"/>
      <c r="AV54" s="61"/>
      <c r="AW54" s="61"/>
      <c r="AX54" s="61"/>
      <c r="AY54" s="61"/>
      <c r="AZ54" s="61"/>
      <c r="BA54" s="61"/>
      <c r="BB54" s="61"/>
      <c r="BC54" s="61"/>
      <c r="BD54" s="61"/>
      <c r="BE54" s="61"/>
      <c r="BF54" s="61"/>
      <c r="BG54" s="61"/>
      <c r="BH54" s="61"/>
      <c r="BI54" s="61"/>
      <c r="BJ54" s="61"/>
      <c r="BK54" s="61"/>
      <c r="BL54" s="61"/>
      <c r="BM54" s="61"/>
      <c r="BN54" s="61"/>
      <c r="BO54" s="61"/>
      <c r="BP54" s="61"/>
      <c r="BQ54" s="61"/>
      <c r="BR54" s="61"/>
      <c r="BS54" s="61"/>
      <c r="BT54" s="61"/>
      <c r="BU54" s="61"/>
      <c r="BV54" s="61"/>
      <c r="BW54" s="61"/>
      <c r="BX54" s="61"/>
      <c r="BY54" s="61"/>
      <c r="BZ54" s="61"/>
      <c r="CA54" s="61"/>
      <c r="CB54" s="61"/>
      <c r="CC54" s="61"/>
      <c r="CD54" s="61"/>
      <c r="CE54" s="61"/>
      <c r="CF54" s="61"/>
      <c r="CG54" s="61"/>
      <c r="CH54" s="61"/>
      <c r="CI54" s="61"/>
      <c r="CJ54" s="61"/>
      <c r="CK54" s="61"/>
      <c r="CL54" s="61"/>
      <c r="CM54" s="61"/>
      <c r="CN54" s="61"/>
      <c r="CO54" s="61"/>
      <c r="CP54" s="61"/>
      <c r="CQ54" s="61"/>
      <c r="CR54" s="61"/>
      <c r="CS54" s="61"/>
      <c r="CT54" s="61"/>
      <c r="CU54" s="61"/>
      <c r="CV54" s="61"/>
      <c r="CW54" s="61"/>
      <c r="CX54" s="61"/>
      <c r="CY54" s="61"/>
      <c r="CZ54" s="61"/>
      <c r="DA54" s="61"/>
      <c r="DB54" s="61"/>
    </row>
    <row r="55" spans="1:106" s="58" customFormat="1" ht="16.5" customHeight="1">
      <c r="A55" s="117" t="s">
        <v>441</v>
      </c>
      <c r="B55" s="788"/>
      <c r="C55" s="781" t="s">
        <v>459</v>
      </c>
      <c r="D55" s="783" t="s">
        <v>488</v>
      </c>
      <c r="E55" s="783" t="s">
        <v>503</v>
      </c>
      <c r="F55" s="783">
        <f>VLOOKUP(C55,'[72]납품수량(영업)'!$C$3:$F$260,4,FALSE)</f>
        <v>13151</v>
      </c>
      <c r="G55" s="122">
        <f>VLOOKUP($C$55,[74]납품수량!$B$3:$AI$51,G1,0)</f>
        <v>0</v>
      </c>
      <c r="H55" s="122">
        <f>VLOOKUP($C$55,[74]납품수량!$B$3:$AI$51,H1,0)</f>
        <v>480</v>
      </c>
      <c r="I55" s="122">
        <f>VLOOKUP($C$55,[74]납품수량!$B$3:$AI$51,I1,0)</f>
        <v>0</v>
      </c>
      <c r="J55" s="122">
        <f>VLOOKUP($C$55,[74]납품수량!$B$3:$AI$51,J1,0)</f>
        <v>0</v>
      </c>
      <c r="K55" s="122">
        <f>VLOOKUP($C$55,[74]납품수량!$B$3:$AI$51,K1,0)</f>
        <v>0</v>
      </c>
      <c r="L55" s="122">
        <f>VLOOKUP($C$55,[74]납품수량!$B$3:$AI$51,L1,0)</f>
        <v>0</v>
      </c>
      <c r="M55" s="122">
        <f>VLOOKUP($C$55,[74]납품수량!$B$3:$AI$51,M1,0)</f>
        <v>448</v>
      </c>
      <c r="N55" s="122">
        <f>VLOOKUP($C$55,[74]납품수량!$B$3:$AI$51,N1,0)</f>
        <v>384</v>
      </c>
      <c r="O55" s="122">
        <f>VLOOKUP($C$55,[74]납품수량!$B$3:$AI$51,O1,0)</f>
        <v>384</v>
      </c>
      <c r="P55" s="122">
        <f>VLOOKUP($C$55,[74]납품수량!$B$3:$AI$51,P1,0)</f>
        <v>0</v>
      </c>
      <c r="Q55" s="122">
        <f>VLOOKUP($C$55,[74]납품수량!$B$3:$AI$51,Q1,0)</f>
        <v>0</v>
      </c>
      <c r="R55" s="122">
        <f>VLOOKUP($C$55,[74]납품수량!$B$3:$AI$51,R1,0)</f>
        <v>384</v>
      </c>
      <c r="S55" s="122">
        <f>VLOOKUP($C$55,[74]납품수량!$B$3:$AI$51,S1,0)</f>
        <v>608</v>
      </c>
      <c r="T55" s="122">
        <f>VLOOKUP($C$55,[74]납품수량!$B$3:$AI$51,T1,0)</f>
        <v>576</v>
      </c>
      <c r="U55" s="122">
        <f>VLOOKUP($C$55,[74]납품수량!$B$3:$AI$51,U1,0)</f>
        <v>336</v>
      </c>
      <c r="V55" s="122">
        <f>VLOOKUP($C$55,[74]납품수량!$B$3:$AI$51,V1,0)</f>
        <v>384</v>
      </c>
      <c r="W55" s="122">
        <f>VLOOKUP($C$55,[74]납품수량!$B$3:$AI$51,W1,0)</f>
        <v>0</v>
      </c>
      <c r="X55" s="122">
        <f>VLOOKUP($C$55,[74]납품수량!$B$3:$AI$51,X1,0)</f>
        <v>0</v>
      </c>
      <c r="Y55" s="122">
        <f>VLOOKUP($C$55,[74]납품수량!$B$3:$AI$51,Y1,0)</f>
        <v>352</v>
      </c>
      <c r="Z55" s="122">
        <f>VLOOKUP($C$55,[74]납품수량!$B$3:$AI$51,Z1,0)</f>
        <v>352</v>
      </c>
      <c r="AA55" s="122">
        <f>VLOOKUP($C$55,[74]납품수량!$B$3:$AI$51,AA1,0)</f>
        <v>496</v>
      </c>
      <c r="AB55" s="122">
        <f>VLOOKUP($C$55,[74]납품수량!$B$3:$AI$51,AB1,0)</f>
        <v>384</v>
      </c>
      <c r="AC55" s="122">
        <f>VLOOKUP($C$55,[74]납품수량!$B$3:$AI$51,AC1,0)</f>
        <v>256</v>
      </c>
      <c r="AD55" s="122">
        <f>VLOOKUP($C$55,[74]납품수량!$B$3:$AI$51,AD1,0)</f>
        <v>0</v>
      </c>
      <c r="AE55" s="122">
        <f>VLOOKUP($C$55,[74]납품수량!$B$3:$AI$51,AE1,0)</f>
        <v>0</v>
      </c>
      <c r="AF55" s="122">
        <f>VLOOKUP($C$55,[74]납품수량!$B$3:$AI$51,AF1,0)</f>
        <v>0</v>
      </c>
      <c r="AG55" s="122">
        <f>VLOOKUP($C$55,[74]납품수량!$B$3:$AI$51,AG1,0)</f>
        <v>272</v>
      </c>
      <c r="AH55" s="122">
        <f>VLOOKUP($C$55,[74]납품수량!$B$3:$AI$51,AH1,0)</f>
        <v>0</v>
      </c>
      <c r="AI55" s="122">
        <f>VLOOKUP($C$55,[74]납품수량!$B$3:$AI$51,AI1,0)</f>
        <v>2</v>
      </c>
      <c r="AJ55" s="122">
        <f>VLOOKUP($C$55,[74]납품수량!$B$3:$AI$51,AJ1,0)</f>
        <v>0</v>
      </c>
      <c r="AK55" s="122">
        <f>VLOOKUP($C$55,[74]납품수량!$B$3:$AI$51,AK1,0)</f>
        <v>0</v>
      </c>
      <c r="AL55" s="122">
        <f>SUM(G55:AK55)</f>
        <v>6098</v>
      </c>
      <c r="AM55" s="61"/>
      <c r="AN55" s="61"/>
      <c r="AO55" s="61"/>
      <c r="AP55" s="61"/>
      <c r="AQ55" s="61"/>
      <c r="AR55" s="61"/>
      <c r="AS55" s="61"/>
      <c r="AT55" s="61"/>
      <c r="AU55" s="61"/>
      <c r="AV55" s="61"/>
      <c r="AW55" s="61"/>
      <c r="AX55" s="61"/>
      <c r="AY55" s="61"/>
      <c r="AZ55" s="61"/>
      <c r="BA55" s="61"/>
      <c r="BB55" s="61"/>
      <c r="BC55" s="61"/>
      <c r="BD55" s="61"/>
      <c r="BE55" s="61"/>
      <c r="BF55" s="61"/>
      <c r="BG55" s="61"/>
      <c r="BH55" s="61"/>
      <c r="BI55" s="61"/>
      <c r="BJ55" s="61"/>
      <c r="BK55" s="61"/>
      <c r="BL55" s="61"/>
      <c r="BM55" s="61"/>
      <c r="BN55" s="61"/>
      <c r="BO55" s="61"/>
      <c r="BP55" s="61"/>
      <c r="BQ55" s="61"/>
      <c r="BR55" s="61"/>
      <c r="BS55" s="61"/>
      <c r="BT55" s="61"/>
      <c r="BU55" s="61"/>
      <c r="BV55" s="61"/>
      <c r="BW55" s="61"/>
      <c r="BX55" s="61"/>
      <c r="BY55" s="61"/>
      <c r="BZ55" s="61"/>
      <c r="CA55" s="61"/>
      <c r="CB55" s="61"/>
      <c r="CC55" s="61"/>
      <c r="CD55" s="61"/>
      <c r="CE55" s="61"/>
      <c r="CF55" s="61"/>
      <c r="CG55" s="61"/>
      <c r="CH55" s="61"/>
      <c r="CI55" s="61"/>
      <c r="CJ55" s="61"/>
      <c r="CK55" s="61"/>
      <c r="CL55" s="61"/>
      <c r="CM55" s="61"/>
      <c r="CN55" s="61"/>
      <c r="CO55" s="61"/>
      <c r="CP55" s="61"/>
      <c r="CQ55" s="61"/>
      <c r="CR55" s="61"/>
      <c r="CS55" s="61"/>
      <c r="CT55" s="61"/>
      <c r="CU55" s="61"/>
      <c r="CV55" s="61"/>
      <c r="CW55" s="61"/>
      <c r="CX55" s="61"/>
      <c r="CY55" s="61"/>
      <c r="CZ55" s="61"/>
      <c r="DA55" s="61"/>
      <c r="DB55" s="61"/>
    </row>
    <row r="56" spans="1:106" s="58" customFormat="1" ht="16.5" customHeight="1">
      <c r="A56" s="117"/>
      <c r="B56" s="788"/>
      <c r="C56" s="782"/>
      <c r="D56" s="784"/>
      <c r="E56" s="784"/>
      <c r="F56" s="784"/>
      <c r="G56" s="122">
        <f>$F$55*G55</f>
        <v>0</v>
      </c>
      <c r="H56" s="122">
        <f t="shared" ref="H56:AK56" si="26">$F$55*H55</f>
        <v>6312480</v>
      </c>
      <c r="I56" s="122">
        <f t="shared" si="26"/>
        <v>0</v>
      </c>
      <c r="J56" s="122">
        <f t="shared" si="26"/>
        <v>0</v>
      </c>
      <c r="K56" s="122">
        <f t="shared" si="26"/>
        <v>0</v>
      </c>
      <c r="L56" s="122">
        <f t="shared" si="26"/>
        <v>0</v>
      </c>
      <c r="M56" s="122">
        <f t="shared" si="26"/>
        <v>5891648</v>
      </c>
      <c r="N56" s="122">
        <f t="shared" si="26"/>
        <v>5049984</v>
      </c>
      <c r="O56" s="122">
        <f t="shared" si="26"/>
        <v>5049984</v>
      </c>
      <c r="P56" s="122">
        <f t="shared" si="26"/>
        <v>0</v>
      </c>
      <c r="Q56" s="122">
        <f t="shared" si="26"/>
        <v>0</v>
      </c>
      <c r="R56" s="122">
        <f t="shared" si="26"/>
        <v>5049984</v>
      </c>
      <c r="S56" s="122">
        <f t="shared" si="26"/>
        <v>7995808</v>
      </c>
      <c r="T56" s="122">
        <f t="shared" si="26"/>
        <v>7574976</v>
      </c>
      <c r="U56" s="122">
        <f t="shared" si="26"/>
        <v>4418736</v>
      </c>
      <c r="V56" s="122">
        <f t="shared" si="26"/>
        <v>5049984</v>
      </c>
      <c r="W56" s="122">
        <f t="shared" si="26"/>
        <v>0</v>
      </c>
      <c r="X56" s="122">
        <f t="shared" si="26"/>
        <v>0</v>
      </c>
      <c r="Y56" s="122">
        <f t="shared" si="26"/>
        <v>4629152</v>
      </c>
      <c r="Z56" s="122">
        <f t="shared" si="26"/>
        <v>4629152</v>
      </c>
      <c r="AA56" s="122">
        <f t="shared" si="26"/>
        <v>6522896</v>
      </c>
      <c r="AB56" s="122">
        <f t="shared" si="26"/>
        <v>5049984</v>
      </c>
      <c r="AC56" s="122">
        <f t="shared" si="26"/>
        <v>3366656</v>
      </c>
      <c r="AD56" s="122">
        <f t="shared" si="26"/>
        <v>0</v>
      </c>
      <c r="AE56" s="122">
        <f t="shared" si="26"/>
        <v>0</v>
      </c>
      <c r="AF56" s="122">
        <f t="shared" si="26"/>
        <v>0</v>
      </c>
      <c r="AG56" s="122">
        <f t="shared" si="26"/>
        <v>3577072</v>
      </c>
      <c r="AH56" s="122">
        <f t="shared" si="26"/>
        <v>0</v>
      </c>
      <c r="AI56" s="122">
        <f t="shared" si="26"/>
        <v>26302</v>
      </c>
      <c r="AJ56" s="122">
        <f t="shared" si="26"/>
        <v>0</v>
      </c>
      <c r="AK56" s="122">
        <f t="shared" si="26"/>
        <v>0</v>
      </c>
      <c r="AL56" s="122">
        <f>F55*AL55</f>
        <v>80194798</v>
      </c>
      <c r="AM56" s="61"/>
      <c r="AN56" s="61"/>
      <c r="AO56" s="61"/>
      <c r="AP56" s="61"/>
      <c r="AQ56" s="61"/>
      <c r="AR56" s="61"/>
      <c r="AS56" s="61"/>
      <c r="AT56" s="61"/>
      <c r="AU56" s="61"/>
      <c r="AV56" s="61"/>
      <c r="AW56" s="61"/>
      <c r="AX56" s="61"/>
      <c r="AY56" s="61"/>
      <c r="AZ56" s="61"/>
      <c r="BA56" s="61"/>
      <c r="BB56" s="61"/>
      <c r="BC56" s="61"/>
      <c r="BD56" s="61"/>
      <c r="BE56" s="61"/>
      <c r="BF56" s="61"/>
      <c r="BG56" s="61"/>
      <c r="BH56" s="61"/>
      <c r="BI56" s="61"/>
      <c r="BJ56" s="61"/>
      <c r="BK56" s="61"/>
      <c r="BL56" s="61"/>
      <c r="BM56" s="61"/>
      <c r="BN56" s="61"/>
      <c r="BO56" s="61"/>
      <c r="BP56" s="61"/>
      <c r="BQ56" s="61"/>
      <c r="BR56" s="61"/>
      <c r="BS56" s="61"/>
      <c r="BT56" s="61"/>
      <c r="BU56" s="61"/>
      <c r="BV56" s="61"/>
      <c r="BW56" s="61"/>
      <c r="BX56" s="61"/>
      <c r="BY56" s="61"/>
      <c r="BZ56" s="61"/>
      <c r="CA56" s="61"/>
      <c r="CB56" s="61"/>
      <c r="CC56" s="61"/>
      <c r="CD56" s="61"/>
      <c r="CE56" s="61"/>
      <c r="CF56" s="61"/>
      <c r="CG56" s="61"/>
      <c r="CH56" s="61"/>
      <c r="CI56" s="61"/>
      <c r="CJ56" s="61"/>
      <c r="CK56" s="61"/>
      <c r="CL56" s="61"/>
      <c r="CM56" s="61"/>
      <c r="CN56" s="61"/>
      <c r="CO56" s="61"/>
      <c r="CP56" s="61"/>
      <c r="CQ56" s="61"/>
      <c r="CR56" s="61"/>
      <c r="CS56" s="61"/>
      <c r="CT56" s="61"/>
      <c r="CU56" s="61"/>
      <c r="CV56" s="61"/>
      <c r="CW56" s="61"/>
      <c r="CX56" s="61"/>
      <c r="CY56" s="61"/>
      <c r="CZ56" s="61"/>
      <c r="DA56" s="61"/>
      <c r="DB56" s="61"/>
    </row>
    <row r="57" spans="1:106" s="58" customFormat="1" ht="16.5" customHeight="1">
      <c r="A57" s="117" t="s">
        <v>444</v>
      </c>
      <c r="B57" s="788"/>
      <c r="C57" s="781" t="s">
        <v>265</v>
      </c>
      <c r="D57" s="783" t="s">
        <v>491</v>
      </c>
      <c r="E57" s="783" t="s">
        <v>506</v>
      </c>
      <c r="F57" s="783">
        <f>VLOOKUP(C57,'[72]납품수량(영업)'!$C$3:$F$260,4,FALSE)</f>
        <v>629</v>
      </c>
      <c r="G57" s="122">
        <f>VLOOKUP($C$57,[74]납품수량!$B$3:$AI$51,G1,0)</f>
        <v>0</v>
      </c>
      <c r="H57" s="122">
        <f>VLOOKUP($C$57,[74]납품수량!$B$3:$AI$51,H1,0)</f>
        <v>0</v>
      </c>
      <c r="I57" s="122">
        <f>VLOOKUP($C$57,[74]납품수량!$B$3:$AI$51,I1,0)</f>
        <v>0</v>
      </c>
      <c r="J57" s="122">
        <f>VLOOKUP($C$57,[74]납품수량!$B$3:$AI$51,J1,0)</f>
        <v>0</v>
      </c>
      <c r="K57" s="122">
        <f>VLOOKUP($C$57,[74]납품수량!$B$3:$AI$51,K1,0)</f>
        <v>0</v>
      </c>
      <c r="L57" s="122">
        <f>VLOOKUP($C$57,[74]납품수량!$B$3:$AI$51,L1,0)</f>
        <v>0</v>
      </c>
      <c r="M57" s="122">
        <f>VLOOKUP($C$57,[74]납품수량!$B$3:$AI$51,M1,0)</f>
        <v>0</v>
      </c>
      <c r="N57" s="122">
        <f>VLOOKUP($C$57,[74]납품수량!$B$3:$AI$51,N1,0)</f>
        <v>0</v>
      </c>
      <c r="O57" s="122">
        <f>VLOOKUP($C$57,[74]납품수량!$B$3:$AI$51,O1,0)</f>
        <v>0</v>
      </c>
      <c r="P57" s="122">
        <f>VLOOKUP($C$57,[74]납품수량!$B$3:$AI$51,P1,0)</f>
        <v>0</v>
      </c>
      <c r="Q57" s="122">
        <f>VLOOKUP($C$57,[74]납품수량!$B$3:$AI$51,Q1,0)</f>
        <v>0</v>
      </c>
      <c r="R57" s="122">
        <f>VLOOKUP($C$57,[74]납품수량!$B$3:$AI$51,R1,0)</f>
        <v>0</v>
      </c>
      <c r="S57" s="122">
        <f>VLOOKUP($C$57,[74]납품수량!$B$3:$AI$51,S1,0)</f>
        <v>0</v>
      </c>
      <c r="T57" s="122">
        <f>VLOOKUP($C$57,[74]납품수량!$B$3:$AI$51,T1,0)</f>
        <v>4000</v>
      </c>
      <c r="U57" s="122">
        <f>VLOOKUP($C$57,[74]납품수량!$B$3:$AI$51,U1,0)</f>
        <v>0</v>
      </c>
      <c r="V57" s="122">
        <f>VLOOKUP($C$57,[74]납품수량!$B$3:$AI$51,V1,0)</f>
        <v>0</v>
      </c>
      <c r="W57" s="122">
        <f>VLOOKUP($C$57,[74]납품수량!$B$3:$AI$51,W1,0)</f>
        <v>0</v>
      </c>
      <c r="X57" s="122">
        <f>VLOOKUP($C$57,[74]납품수량!$B$3:$AI$51,X1,0)</f>
        <v>0</v>
      </c>
      <c r="Y57" s="122">
        <f>VLOOKUP($C$57,[74]납품수량!$B$3:$AI$51,Y1,0)</f>
        <v>0</v>
      </c>
      <c r="Z57" s="122">
        <f>VLOOKUP($C$57,[74]납품수량!$B$3:$AI$51,Z1,0)</f>
        <v>0</v>
      </c>
      <c r="AA57" s="122">
        <f>VLOOKUP($C$57,[74]납품수량!$B$3:$AI$51,AA1,0)</f>
        <v>0</v>
      </c>
      <c r="AB57" s="122">
        <f>VLOOKUP($C$57,[74]납품수량!$B$3:$AI$51,AB1,0)</f>
        <v>2000</v>
      </c>
      <c r="AC57" s="122">
        <f>VLOOKUP($C$57,[74]납품수량!$B$3:$AI$51,AC1,0)</f>
        <v>0</v>
      </c>
      <c r="AD57" s="122">
        <f>VLOOKUP($C$57,[74]납품수량!$B$3:$AI$51,AD1,0)</f>
        <v>0</v>
      </c>
      <c r="AE57" s="122">
        <f>VLOOKUP($C$57,[74]납품수량!$B$3:$AI$51,AE1,0)</f>
        <v>0</v>
      </c>
      <c r="AF57" s="122">
        <f>VLOOKUP($C$57,[74]납품수량!$B$3:$AI$51,AF1,0)</f>
        <v>0</v>
      </c>
      <c r="AG57" s="122">
        <f>VLOOKUP($C$57,[74]납품수량!$B$3:$AI$51,AG1,0)</f>
        <v>0</v>
      </c>
      <c r="AH57" s="122">
        <f>VLOOKUP($C$57,[74]납품수량!$B$3:$AI$51,AH1,0)</f>
        <v>0</v>
      </c>
      <c r="AI57" s="122">
        <f>VLOOKUP($C$57,[74]납품수량!$B$3:$AI$51,AI1,0)</f>
        <v>2000</v>
      </c>
      <c r="AJ57" s="122">
        <f>VLOOKUP($C$57,[74]납품수량!$B$3:$AI$51,AJ1,0)</f>
        <v>0</v>
      </c>
      <c r="AK57" s="122">
        <f>VLOOKUP($C$57,[74]납품수량!$B$3:$AI$51,AK1,0)</f>
        <v>0</v>
      </c>
      <c r="AL57" s="122">
        <f>SUM(G57:AK57)</f>
        <v>8000</v>
      </c>
      <c r="AM57" s="61"/>
      <c r="AN57" s="61"/>
      <c r="AO57" s="61"/>
      <c r="AP57" s="61"/>
      <c r="AQ57" s="61"/>
      <c r="AR57" s="61"/>
      <c r="AS57" s="61"/>
      <c r="AT57" s="61"/>
      <c r="AU57" s="61"/>
      <c r="AV57" s="61"/>
      <c r="AW57" s="61"/>
      <c r="AX57" s="61"/>
      <c r="AY57" s="61"/>
      <c r="AZ57" s="61"/>
      <c r="BA57" s="61"/>
      <c r="BB57" s="61"/>
      <c r="BC57" s="61"/>
      <c r="BD57" s="61"/>
      <c r="BE57" s="61"/>
      <c r="BF57" s="61"/>
      <c r="BG57" s="61"/>
      <c r="BH57" s="61"/>
      <c r="BI57" s="61"/>
      <c r="BJ57" s="61"/>
      <c r="BK57" s="61"/>
      <c r="BL57" s="61"/>
      <c r="BM57" s="61"/>
      <c r="BN57" s="61"/>
      <c r="BO57" s="61"/>
      <c r="BP57" s="61"/>
      <c r="BQ57" s="61"/>
      <c r="BR57" s="61"/>
      <c r="BS57" s="61"/>
      <c r="BT57" s="61"/>
      <c r="BU57" s="61"/>
      <c r="BV57" s="61"/>
      <c r="BW57" s="61"/>
      <c r="BX57" s="61"/>
      <c r="BY57" s="61"/>
      <c r="BZ57" s="61"/>
      <c r="CA57" s="61"/>
      <c r="CB57" s="61"/>
      <c r="CC57" s="61"/>
      <c r="CD57" s="61"/>
      <c r="CE57" s="61"/>
      <c r="CF57" s="61"/>
      <c r="CG57" s="61"/>
      <c r="CH57" s="61"/>
      <c r="CI57" s="61"/>
      <c r="CJ57" s="61"/>
      <c r="CK57" s="61"/>
      <c r="CL57" s="61"/>
      <c r="CM57" s="61"/>
      <c r="CN57" s="61"/>
      <c r="CO57" s="61"/>
      <c r="CP57" s="61"/>
      <c r="CQ57" s="61"/>
      <c r="CR57" s="61"/>
      <c r="CS57" s="61"/>
      <c r="CT57" s="61"/>
      <c r="CU57" s="61"/>
      <c r="CV57" s="61"/>
      <c r="CW57" s="61"/>
      <c r="CX57" s="61"/>
      <c r="CY57" s="61"/>
      <c r="CZ57" s="61"/>
      <c r="DA57" s="61"/>
      <c r="DB57" s="61"/>
    </row>
    <row r="58" spans="1:106" s="58" customFormat="1" ht="16.5" customHeight="1">
      <c r="A58" s="117"/>
      <c r="B58" s="788"/>
      <c r="C58" s="782"/>
      <c r="D58" s="784"/>
      <c r="E58" s="784"/>
      <c r="F58" s="784"/>
      <c r="G58" s="122">
        <f>$F$57*G57</f>
        <v>0</v>
      </c>
      <c r="H58" s="122">
        <f t="shared" ref="H58:AK58" si="27">$F$57*H57</f>
        <v>0</v>
      </c>
      <c r="I58" s="122">
        <f t="shared" si="27"/>
        <v>0</v>
      </c>
      <c r="J58" s="122">
        <f t="shared" si="27"/>
        <v>0</v>
      </c>
      <c r="K58" s="122">
        <f t="shared" si="27"/>
        <v>0</v>
      </c>
      <c r="L58" s="122">
        <f t="shared" si="27"/>
        <v>0</v>
      </c>
      <c r="M58" s="122">
        <f t="shared" si="27"/>
        <v>0</v>
      </c>
      <c r="N58" s="122">
        <f t="shared" si="27"/>
        <v>0</v>
      </c>
      <c r="O58" s="122">
        <f t="shared" si="27"/>
        <v>0</v>
      </c>
      <c r="P58" s="122">
        <f t="shared" si="27"/>
        <v>0</v>
      </c>
      <c r="Q58" s="122">
        <f t="shared" si="27"/>
        <v>0</v>
      </c>
      <c r="R58" s="122">
        <f t="shared" si="27"/>
        <v>0</v>
      </c>
      <c r="S58" s="122">
        <f t="shared" si="27"/>
        <v>0</v>
      </c>
      <c r="T58" s="122">
        <f t="shared" si="27"/>
        <v>2516000</v>
      </c>
      <c r="U58" s="122">
        <f t="shared" si="27"/>
        <v>0</v>
      </c>
      <c r="V58" s="122">
        <f t="shared" si="27"/>
        <v>0</v>
      </c>
      <c r="W58" s="122">
        <f t="shared" si="27"/>
        <v>0</v>
      </c>
      <c r="X58" s="122">
        <f t="shared" si="27"/>
        <v>0</v>
      </c>
      <c r="Y58" s="122">
        <f t="shared" si="27"/>
        <v>0</v>
      </c>
      <c r="Z58" s="122">
        <f t="shared" si="27"/>
        <v>0</v>
      </c>
      <c r="AA58" s="122">
        <f t="shared" si="27"/>
        <v>0</v>
      </c>
      <c r="AB58" s="122">
        <f t="shared" si="27"/>
        <v>1258000</v>
      </c>
      <c r="AC58" s="122">
        <f t="shared" si="27"/>
        <v>0</v>
      </c>
      <c r="AD58" s="122">
        <f t="shared" si="27"/>
        <v>0</v>
      </c>
      <c r="AE58" s="122">
        <f t="shared" si="27"/>
        <v>0</v>
      </c>
      <c r="AF58" s="122">
        <f t="shared" si="27"/>
        <v>0</v>
      </c>
      <c r="AG58" s="122">
        <f t="shared" si="27"/>
        <v>0</v>
      </c>
      <c r="AH58" s="122">
        <f t="shared" si="27"/>
        <v>0</v>
      </c>
      <c r="AI58" s="122">
        <f t="shared" si="27"/>
        <v>1258000</v>
      </c>
      <c r="AJ58" s="122">
        <f t="shared" si="27"/>
        <v>0</v>
      </c>
      <c r="AK58" s="122">
        <f t="shared" si="27"/>
        <v>0</v>
      </c>
      <c r="AL58" s="122">
        <f>F57*AL57</f>
        <v>5032000</v>
      </c>
      <c r="AM58" s="61"/>
      <c r="AN58" s="61"/>
      <c r="AO58" s="61"/>
      <c r="AP58" s="61"/>
      <c r="AQ58" s="61"/>
      <c r="AR58" s="61"/>
      <c r="AS58" s="61"/>
      <c r="AT58" s="61"/>
      <c r="AU58" s="61"/>
      <c r="AV58" s="61"/>
      <c r="AW58" s="61"/>
      <c r="AX58" s="61"/>
      <c r="AY58" s="61"/>
      <c r="AZ58" s="61"/>
      <c r="BA58" s="61"/>
      <c r="BB58" s="61"/>
      <c r="BC58" s="61"/>
      <c r="BD58" s="61"/>
      <c r="BE58" s="61"/>
      <c r="BF58" s="61"/>
      <c r="BG58" s="61"/>
      <c r="BH58" s="61"/>
      <c r="BI58" s="61"/>
      <c r="BJ58" s="61"/>
      <c r="BK58" s="61"/>
      <c r="BL58" s="61"/>
      <c r="BM58" s="61"/>
      <c r="BN58" s="61"/>
      <c r="BO58" s="61"/>
      <c r="BP58" s="61"/>
      <c r="BQ58" s="61"/>
      <c r="BR58" s="61"/>
      <c r="BS58" s="61"/>
      <c r="BT58" s="61"/>
      <c r="BU58" s="61"/>
      <c r="BV58" s="61"/>
      <c r="BW58" s="61"/>
      <c r="BX58" s="61"/>
      <c r="BY58" s="61"/>
      <c r="BZ58" s="61"/>
      <c r="CA58" s="61"/>
      <c r="CB58" s="61"/>
      <c r="CC58" s="61"/>
      <c r="CD58" s="61"/>
      <c r="CE58" s="61"/>
      <c r="CF58" s="61"/>
      <c r="CG58" s="61"/>
      <c r="CH58" s="61"/>
      <c r="CI58" s="61"/>
      <c r="CJ58" s="61"/>
      <c r="CK58" s="61"/>
      <c r="CL58" s="61"/>
      <c r="CM58" s="61"/>
      <c r="CN58" s="61"/>
      <c r="CO58" s="61"/>
      <c r="CP58" s="61"/>
      <c r="CQ58" s="61"/>
      <c r="CR58" s="61"/>
      <c r="CS58" s="61"/>
      <c r="CT58" s="61"/>
      <c r="CU58" s="61"/>
      <c r="CV58" s="61"/>
      <c r="CW58" s="61"/>
      <c r="CX58" s="61"/>
      <c r="CY58" s="61"/>
      <c r="CZ58" s="61"/>
      <c r="DA58" s="61"/>
      <c r="DB58" s="61"/>
    </row>
    <row r="59" spans="1:106" s="58" customFormat="1" ht="16.5" customHeight="1">
      <c r="A59" s="117" t="s">
        <v>444</v>
      </c>
      <c r="B59" s="788"/>
      <c r="C59" s="781" t="s">
        <v>267</v>
      </c>
      <c r="D59" s="783" t="s">
        <v>492</v>
      </c>
      <c r="E59" s="783" t="s">
        <v>506</v>
      </c>
      <c r="F59" s="783">
        <f>VLOOKUP(C59,'[72]납품수량(영업)'!$C$3:$F$260,4,FALSE)</f>
        <v>455</v>
      </c>
      <c r="G59" s="122">
        <f>VLOOKUP($C$59,[74]납품수량!$B$3:$AI$51,G1,0)</f>
        <v>0</v>
      </c>
      <c r="H59" s="122">
        <f>VLOOKUP($C$59,[74]납품수량!$B$3:$AI$51,H1,0)</f>
        <v>0</v>
      </c>
      <c r="I59" s="122">
        <f>VLOOKUP($C$59,[74]납품수량!$B$3:$AI$51,I1,0)</f>
        <v>0</v>
      </c>
      <c r="J59" s="122">
        <f>VLOOKUP($C$59,[74]납품수량!$B$3:$AI$51,J1,0)</f>
        <v>0</v>
      </c>
      <c r="K59" s="122">
        <f>VLOOKUP($C$59,[74]납품수량!$B$3:$AI$51,K1,0)</f>
        <v>0</v>
      </c>
      <c r="L59" s="122">
        <f>VLOOKUP($C$59,[74]납품수량!$B$3:$AI$51,L1,0)</f>
        <v>0</v>
      </c>
      <c r="M59" s="122">
        <f>VLOOKUP($C$59,[74]납품수량!$B$3:$AI$51,M1,0)</f>
        <v>0</v>
      </c>
      <c r="N59" s="122">
        <f>VLOOKUP($C$59,[74]납품수량!$B$3:$AI$51,N1,0)</f>
        <v>0</v>
      </c>
      <c r="O59" s="122">
        <f>VLOOKUP($C$59,[74]납품수량!$B$3:$AI$51,O1,0)</f>
        <v>0</v>
      </c>
      <c r="P59" s="122">
        <f>VLOOKUP($C$59,[74]납품수량!$B$3:$AI$51,P1,0)</f>
        <v>0</v>
      </c>
      <c r="Q59" s="122">
        <f>VLOOKUP($C$59,[74]납품수량!$B$3:$AI$51,Q1,0)</f>
        <v>0</v>
      </c>
      <c r="R59" s="122">
        <f>VLOOKUP($C$59,[74]납품수량!$B$3:$AI$51,R1,0)</f>
        <v>0</v>
      </c>
      <c r="S59" s="122">
        <f>VLOOKUP($C$59,[74]납품수량!$B$3:$AI$51,S1,0)</f>
        <v>0</v>
      </c>
      <c r="T59" s="122">
        <f>VLOOKUP($C$59,[74]납품수량!$B$3:$AI$51,T1,0)</f>
        <v>1900</v>
      </c>
      <c r="U59" s="122">
        <f>VLOOKUP($C$59,[74]납품수량!$B$3:$AI$51,U1,0)</f>
        <v>0</v>
      </c>
      <c r="V59" s="122">
        <f>VLOOKUP($C$59,[74]납품수량!$B$3:$AI$51,V1,0)</f>
        <v>0</v>
      </c>
      <c r="W59" s="122">
        <f>VLOOKUP($C$59,[74]납품수량!$B$3:$AI$51,W1,0)</f>
        <v>0</v>
      </c>
      <c r="X59" s="122">
        <f>VLOOKUP($C$59,[74]납품수량!$B$3:$AI$51,X1,0)</f>
        <v>0</v>
      </c>
      <c r="Y59" s="122">
        <f>VLOOKUP($C$59,[74]납품수량!$B$3:$AI$51,Y1,0)</f>
        <v>0</v>
      </c>
      <c r="Z59" s="122">
        <f>VLOOKUP($C$59,[74]납품수량!$B$3:$AI$51,Z1,0)</f>
        <v>0</v>
      </c>
      <c r="AA59" s="122">
        <f>VLOOKUP($C$59,[74]납품수량!$B$3:$AI$51,AA1,0)</f>
        <v>0</v>
      </c>
      <c r="AB59" s="122">
        <f>VLOOKUP($C$59,[74]납품수량!$B$3:$AI$51,AB1,0)</f>
        <v>1800</v>
      </c>
      <c r="AC59" s="122">
        <f>VLOOKUP($C$59,[74]납품수량!$B$3:$AI$51,AC1,0)</f>
        <v>0</v>
      </c>
      <c r="AD59" s="122">
        <f>VLOOKUP($C$59,[74]납품수량!$B$3:$AI$51,AD1,0)</f>
        <v>0</v>
      </c>
      <c r="AE59" s="122">
        <f>VLOOKUP($C$59,[74]납품수량!$B$3:$AI$51,AE1,0)</f>
        <v>0</v>
      </c>
      <c r="AF59" s="122">
        <f>VLOOKUP($C$59,[74]납품수량!$B$3:$AI$51,AF1,0)</f>
        <v>0</v>
      </c>
      <c r="AG59" s="122">
        <f>VLOOKUP($C$59,[74]납품수량!$B$3:$AI$51,AG1,0)</f>
        <v>0</v>
      </c>
      <c r="AH59" s="122">
        <f>VLOOKUP($C$59,[74]납품수량!$B$3:$AI$51,AH1,0)</f>
        <v>0</v>
      </c>
      <c r="AI59" s="122">
        <f>VLOOKUP($C$59,[74]납품수량!$B$3:$AI$51,AI1,0)</f>
        <v>2000</v>
      </c>
      <c r="AJ59" s="122">
        <f>VLOOKUP($C$59,[74]납품수량!$B$3:$AI$51,AJ1,0)</f>
        <v>0</v>
      </c>
      <c r="AK59" s="122">
        <f>VLOOKUP($C$59,[74]납품수량!$B$3:$AI$51,AK1,0)</f>
        <v>0</v>
      </c>
      <c r="AL59" s="122">
        <f>SUM(G59:AK59)</f>
        <v>5700</v>
      </c>
      <c r="AM59" s="61"/>
      <c r="AN59" s="61"/>
      <c r="AO59" s="61"/>
      <c r="AP59" s="61"/>
      <c r="AQ59" s="61"/>
      <c r="AR59" s="61"/>
      <c r="AS59" s="61"/>
      <c r="AT59" s="61"/>
      <c r="AU59" s="61"/>
      <c r="AV59" s="61"/>
      <c r="AW59" s="61"/>
      <c r="AX59" s="61"/>
      <c r="AY59" s="61"/>
      <c r="AZ59" s="61"/>
      <c r="BA59" s="61"/>
      <c r="BB59" s="61"/>
      <c r="BC59" s="61"/>
      <c r="BD59" s="61"/>
      <c r="BE59" s="61"/>
      <c r="BF59" s="61"/>
      <c r="BG59" s="61"/>
      <c r="BH59" s="61"/>
      <c r="BI59" s="61"/>
      <c r="BJ59" s="61"/>
      <c r="BK59" s="61"/>
      <c r="BL59" s="61"/>
      <c r="BM59" s="61"/>
      <c r="BN59" s="61"/>
      <c r="BO59" s="61"/>
      <c r="BP59" s="61"/>
      <c r="BQ59" s="61"/>
      <c r="BR59" s="61"/>
      <c r="BS59" s="61"/>
      <c r="BT59" s="61"/>
      <c r="BU59" s="61"/>
      <c r="BV59" s="61"/>
      <c r="BW59" s="61"/>
      <c r="BX59" s="61"/>
      <c r="BY59" s="61"/>
      <c r="BZ59" s="61"/>
      <c r="CA59" s="61"/>
      <c r="CB59" s="61"/>
      <c r="CC59" s="61"/>
      <c r="CD59" s="61"/>
      <c r="CE59" s="61"/>
      <c r="CF59" s="61"/>
      <c r="CG59" s="61"/>
      <c r="CH59" s="61"/>
      <c r="CI59" s="61"/>
      <c r="CJ59" s="61"/>
      <c r="CK59" s="61"/>
      <c r="CL59" s="61"/>
      <c r="CM59" s="61"/>
      <c r="CN59" s="61"/>
      <c r="CO59" s="61"/>
      <c r="CP59" s="61"/>
      <c r="CQ59" s="61"/>
      <c r="CR59" s="61"/>
      <c r="CS59" s="61"/>
      <c r="CT59" s="61"/>
      <c r="CU59" s="61"/>
      <c r="CV59" s="61"/>
      <c r="CW59" s="61"/>
      <c r="CX59" s="61"/>
      <c r="CY59" s="61"/>
      <c r="CZ59" s="61"/>
      <c r="DA59" s="61"/>
      <c r="DB59" s="61"/>
    </row>
    <row r="60" spans="1:106" s="58" customFormat="1" ht="16.5" customHeight="1">
      <c r="A60" s="117"/>
      <c r="B60" s="788"/>
      <c r="C60" s="782"/>
      <c r="D60" s="784"/>
      <c r="E60" s="784"/>
      <c r="F60" s="784"/>
      <c r="G60" s="122">
        <f>$F$59*G59</f>
        <v>0</v>
      </c>
      <c r="H60" s="122">
        <f t="shared" ref="H60:AK60" si="28">$F$59*H59</f>
        <v>0</v>
      </c>
      <c r="I60" s="122">
        <f t="shared" si="28"/>
        <v>0</v>
      </c>
      <c r="J60" s="122">
        <f t="shared" si="28"/>
        <v>0</v>
      </c>
      <c r="K60" s="122">
        <f t="shared" si="28"/>
        <v>0</v>
      </c>
      <c r="L60" s="122">
        <f t="shared" si="28"/>
        <v>0</v>
      </c>
      <c r="M60" s="122">
        <f t="shared" si="28"/>
        <v>0</v>
      </c>
      <c r="N60" s="122">
        <f t="shared" si="28"/>
        <v>0</v>
      </c>
      <c r="O60" s="122">
        <f t="shared" si="28"/>
        <v>0</v>
      </c>
      <c r="P60" s="122">
        <f t="shared" si="28"/>
        <v>0</v>
      </c>
      <c r="Q60" s="122">
        <f t="shared" si="28"/>
        <v>0</v>
      </c>
      <c r="R60" s="122">
        <f t="shared" si="28"/>
        <v>0</v>
      </c>
      <c r="S60" s="122">
        <f t="shared" si="28"/>
        <v>0</v>
      </c>
      <c r="T60" s="122">
        <f t="shared" si="28"/>
        <v>864500</v>
      </c>
      <c r="U60" s="122">
        <f t="shared" si="28"/>
        <v>0</v>
      </c>
      <c r="V60" s="122">
        <f t="shared" si="28"/>
        <v>0</v>
      </c>
      <c r="W60" s="122">
        <f t="shared" si="28"/>
        <v>0</v>
      </c>
      <c r="X60" s="122">
        <f t="shared" si="28"/>
        <v>0</v>
      </c>
      <c r="Y60" s="122">
        <f t="shared" si="28"/>
        <v>0</v>
      </c>
      <c r="Z60" s="122">
        <f t="shared" si="28"/>
        <v>0</v>
      </c>
      <c r="AA60" s="122">
        <f t="shared" si="28"/>
        <v>0</v>
      </c>
      <c r="AB60" s="122">
        <f t="shared" si="28"/>
        <v>819000</v>
      </c>
      <c r="AC60" s="122">
        <f t="shared" si="28"/>
        <v>0</v>
      </c>
      <c r="AD60" s="122">
        <f t="shared" si="28"/>
        <v>0</v>
      </c>
      <c r="AE60" s="122">
        <f t="shared" si="28"/>
        <v>0</v>
      </c>
      <c r="AF60" s="122">
        <f t="shared" si="28"/>
        <v>0</v>
      </c>
      <c r="AG60" s="122">
        <f t="shared" si="28"/>
        <v>0</v>
      </c>
      <c r="AH60" s="122">
        <f t="shared" si="28"/>
        <v>0</v>
      </c>
      <c r="AI60" s="122">
        <f t="shared" si="28"/>
        <v>910000</v>
      </c>
      <c r="AJ60" s="122">
        <f t="shared" si="28"/>
        <v>0</v>
      </c>
      <c r="AK60" s="122">
        <f t="shared" si="28"/>
        <v>0</v>
      </c>
      <c r="AL60" s="122">
        <f>F59*AL59</f>
        <v>2593500</v>
      </c>
      <c r="AM60" s="61"/>
      <c r="AN60" s="61"/>
      <c r="AO60" s="61"/>
      <c r="AP60" s="61"/>
      <c r="AQ60" s="61"/>
      <c r="AR60" s="61"/>
      <c r="AS60" s="61"/>
      <c r="AT60" s="61"/>
      <c r="AU60" s="61"/>
      <c r="AV60" s="61"/>
      <c r="AW60" s="61"/>
      <c r="AX60" s="61"/>
      <c r="AY60" s="61"/>
      <c r="AZ60" s="61"/>
      <c r="BA60" s="61"/>
      <c r="BB60" s="61"/>
      <c r="BC60" s="61"/>
      <c r="BD60" s="61"/>
      <c r="BE60" s="61"/>
      <c r="BF60" s="61"/>
      <c r="BG60" s="61"/>
      <c r="BH60" s="61"/>
      <c r="BI60" s="61"/>
      <c r="BJ60" s="61"/>
      <c r="BK60" s="61"/>
      <c r="BL60" s="61"/>
      <c r="BM60" s="61"/>
      <c r="BN60" s="61"/>
      <c r="BO60" s="61"/>
      <c r="BP60" s="61"/>
      <c r="BQ60" s="61"/>
      <c r="BR60" s="61"/>
      <c r="BS60" s="61"/>
      <c r="BT60" s="61"/>
      <c r="BU60" s="61"/>
      <c r="BV60" s="61"/>
      <c r="BW60" s="61"/>
      <c r="BX60" s="61"/>
      <c r="BY60" s="61"/>
      <c r="BZ60" s="61"/>
      <c r="CA60" s="61"/>
      <c r="CB60" s="61"/>
      <c r="CC60" s="61"/>
      <c r="CD60" s="61"/>
      <c r="CE60" s="61"/>
      <c r="CF60" s="61"/>
      <c r="CG60" s="61"/>
      <c r="CH60" s="61"/>
      <c r="CI60" s="61"/>
      <c r="CJ60" s="61"/>
      <c r="CK60" s="61"/>
      <c r="CL60" s="61"/>
      <c r="CM60" s="61"/>
      <c r="CN60" s="61"/>
      <c r="CO60" s="61"/>
      <c r="CP60" s="61"/>
      <c r="CQ60" s="61"/>
      <c r="CR60" s="61"/>
      <c r="CS60" s="61"/>
      <c r="CT60" s="61"/>
      <c r="CU60" s="61"/>
      <c r="CV60" s="61"/>
      <c r="CW60" s="61"/>
      <c r="CX60" s="61"/>
      <c r="CY60" s="61"/>
      <c r="CZ60" s="61"/>
      <c r="DA60" s="61"/>
      <c r="DB60" s="61"/>
    </row>
    <row r="61" spans="1:106" s="58" customFormat="1" ht="16.5" customHeight="1">
      <c r="A61" s="117" t="s">
        <v>444</v>
      </c>
      <c r="B61" s="788"/>
      <c r="C61" s="781" t="s">
        <v>464</v>
      </c>
      <c r="D61" s="783" t="s">
        <v>493</v>
      </c>
      <c r="E61" s="783" t="s">
        <v>506</v>
      </c>
      <c r="F61" s="783">
        <f>VLOOKUP(C61,'[72]납품수량(영업)'!$C$3:$F$260,4,FALSE)</f>
        <v>319</v>
      </c>
      <c r="G61" s="122">
        <f>VLOOKUP($C$61,[74]납품수량!$B$3:$AI$51,G1,0)</f>
        <v>0</v>
      </c>
      <c r="H61" s="122">
        <f>VLOOKUP($C$61,[74]납품수량!$B$3:$AI$51,H1,0)</f>
        <v>0</v>
      </c>
      <c r="I61" s="122">
        <f>VLOOKUP($C$61,[74]납품수량!$B$3:$AI$51,I1,0)</f>
        <v>0</v>
      </c>
      <c r="J61" s="122">
        <f>VLOOKUP($C$61,[74]납품수량!$B$3:$AI$51,J1,0)</f>
        <v>0</v>
      </c>
      <c r="K61" s="122">
        <f>VLOOKUP($C$61,[74]납품수량!$B$3:$AI$51,K1,0)</f>
        <v>0</v>
      </c>
      <c r="L61" s="122">
        <f>VLOOKUP($C$61,[74]납품수량!$B$3:$AI$51,L1,0)</f>
        <v>0</v>
      </c>
      <c r="M61" s="122">
        <f>VLOOKUP($C$61,[74]납품수량!$B$3:$AI$51,M1,0)</f>
        <v>0</v>
      </c>
      <c r="N61" s="122">
        <f>VLOOKUP($C$61,[74]납품수량!$B$3:$AI$51,N1,0)</f>
        <v>0</v>
      </c>
      <c r="O61" s="122">
        <f>VLOOKUP($C$61,[74]납품수량!$B$3:$AI$51,O1,0)</f>
        <v>0</v>
      </c>
      <c r="P61" s="122">
        <f>VLOOKUP($C$61,[74]납품수량!$B$3:$AI$51,P1,0)</f>
        <v>0</v>
      </c>
      <c r="Q61" s="122">
        <f>VLOOKUP($C$61,[74]납품수량!$B$3:$AI$51,Q1,0)</f>
        <v>0</v>
      </c>
      <c r="R61" s="122">
        <f>VLOOKUP($C$61,[74]납품수량!$B$3:$AI$51,R1,0)</f>
        <v>0</v>
      </c>
      <c r="S61" s="122">
        <f>VLOOKUP($C$61,[74]납품수량!$B$3:$AI$51,S1,0)</f>
        <v>0</v>
      </c>
      <c r="T61" s="122">
        <f>VLOOKUP($C$61,[74]납품수량!$B$3:$AI$51,T1,0)</f>
        <v>3405</v>
      </c>
      <c r="U61" s="122">
        <f>VLOOKUP($C$61,[74]납품수량!$B$3:$AI$51,U1,0)</f>
        <v>0</v>
      </c>
      <c r="V61" s="122">
        <f>VLOOKUP($C$61,[74]납품수량!$B$3:$AI$51,V1,0)</f>
        <v>0</v>
      </c>
      <c r="W61" s="122">
        <f>VLOOKUP($C$61,[74]납품수량!$B$3:$AI$51,W1,0)</f>
        <v>0</v>
      </c>
      <c r="X61" s="122">
        <f>VLOOKUP($C$61,[74]납품수량!$B$3:$AI$51,X1,0)</f>
        <v>0</v>
      </c>
      <c r="Y61" s="122">
        <f>VLOOKUP($C$61,[74]납품수량!$B$3:$AI$51,Y1,0)</f>
        <v>0</v>
      </c>
      <c r="Z61" s="122">
        <f>VLOOKUP($C$61,[74]납품수량!$B$3:$AI$51,Z1,0)</f>
        <v>0</v>
      </c>
      <c r="AA61" s="122">
        <f>VLOOKUP($C$61,[74]납품수량!$B$3:$AI$51,AA1,0)</f>
        <v>0</v>
      </c>
      <c r="AB61" s="122">
        <f>VLOOKUP($C$61,[74]납품수량!$B$3:$AI$51,AB1,0)</f>
        <v>3000</v>
      </c>
      <c r="AC61" s="122">
        <f>VLOOKUP($C$61,[74]납품수량!$B$3:$AI$51,AC1,0)</f>
        <v>0</v>
      </c>
      <c r="AD61" s="122">
        <f>VLOOKUP($C$61,[74]납품수량!$B$3:$AI$51,AD1,0)</f>
        <v>0</v>
      </c>
      <c r="AE61" s="122">
        <f>VLOOKUP($C$61,[74]납품수량!$B$3:$AI$51,AE1,0)</f>
        <v>0</v>
      </c>
      <c r="AF61" s="122">
        <f>VLOOKUP($C$61,[74]납품수량!$B$3:$AI$51,AF1,0)</f>
        <v>0</v>
      </c>
      <c r="AG61" s="122">
        <f>VLOOKUP($C$61,[74]납품수량!$B$3:$AI$51,AG1,0)</f>
        <v>0</v>
      </c>
      <c r="AH61" s="122">
        <f>VLOOKUP($C$61,[74]납품수량!$B$3:$AI$51,AH1,0)</f>
        <v>0</v>
      </c>
      <c r="AI61" s="122">
        <f>VLOOKUP($C$61,[74]납품수량!$B$3:$AI$51,AI1,0)</f>
        <v>0</v>
      </c>
      <c r="AJ61" s="122">
        <f>VLOOKUP($C$61,[74]납품수량!$B$3:$AI$51,AJ1,0)</f>
        <v>0</v>
      </c>
      <c r="AK61" s="122">
        <f>VLOOKUP($C$61,[74]납품수량!$B$3:$AI$51,AK1,0)</f>
        <v>0</v>
      </c>
      <c r="AL61" s="122">
        <f>SUM(G61:AK61)</f>
        <v>6405</v>
      </c>
      <c r="AM61" s="61"/>
      <c r="AN61" s="61"/>
      <c r="AO61" s="61"/>
      <c r="AP61" s="61"/>
      <c r="AQ61" s="61"/>
      <c r="AR61" s="61"/>
      <c r="AS61" s="61"/>
      <c r="AT61" s="61"/>
      <c r="AU61" s="61"/>
      <c r="AV61" s="61"/>
      <c r="AW61" s="61"/>
      <c r="AX61" s="61"/>
      <c r="AY61" s="61"/>
      <c r="AZ61" s="61"/>
      <c r="BA61" s="61"/>
      <c r="BB61" s="61"/>
      <c r="BC61" s="61"/>
      <c r="BD61" s="61"/>
      <c r="BE61" s="61"/>
      <c r="BF61" s="61"/>
      <c r="BG61" s="61"/>
      <c r="BH61" s="61"/>
      <c r="BI61" s="61"/>
      <c r="BJ61" s="61"/>
      <c r="BK61" s="61"/>
      <c r="BL61" s="61"/>
      <c r="BM61" s="61"/>
      <c r="BN61" s="61"/>
      <c r="BO61" s="61"/>
      <c r="BP61" s="61"/>
      <c r="BQ61" s="61"/>
      <c r="BR61" s="61"/>
      <c r="BS61" s="61"/>
      <c r="BT61" s="61"/>
      <c r="BU61" s="61"/>
      <c r="BV61" s="61"/>
      <c r="BW61" s="61"/>
      <c r="BX61" s="61"/>
      <c r="BY61" s="61"/>
      <c r="BZ61" s="61"/>
      <c r="CA61" s="61"/>
      <c r="CB61" s="61"/>
      <c r="CC61" s="61"/>
      <c r="CD61" s="61"/>
      <c r="CE61" s="61"/>
      <c r="CF61" s="61"/>
      <c r="CG61" s="61"/>
      <c r="CH61" s="61"/>
      <c r="CI61" s="61"/>
      <c r="CJ61" s="61"/>
      <c r="CK61" s="61"/>
      <c r="CL61" s="61"/>
      <c r="CM61" s="61"/>
      <c r="CN61" s="61"/>
      <c r="CO61" s="61"/>
      <c r="CP61" s="61"/>
      <c r="CQ61" s="61"/>
      <c r="CR61" s="61"/>
      <c r="CS61" s="61"/>
      <c r="CT61" s="61"/>
      <c r="CU61" s="61"/>
      <c r="CV61" s="61"/>
      <c r="CW61" s="61"/>
      <c r="CX61" s="61"/>
      <c r="CY61" s="61"/>
      <c r="CZ61" s="61"/>
      <c r="DA61" s="61"/>
      <c r="DB61" s="61"/>
    </row>
    <row r="62" spans="1:106" s="58" customFormat="1" ht="16.5" customHeight="1">
      <c r="A62" s="117"/>
      <c r="B62" s="788"/>
      <c r="C62" s="782"/>
      <c r="D62" s="784"/>
      <c r="E62" s="784"/>
      <c r="F62" s="784"/>
      <c r="G62" s="122">
        <f>$F$61*G61</f>
        <v>0</v>
      </c>
      <c r="H62" s="122">
        <f t="shared" ref="H62:AK62" si="29">$F$61*H61</f>
        <v>0</v>
      </c>
      <c r="I62" s="122">
        <f t="shared" si="29"/>
        <v>0</v>
      </c>
      <c r="J62" s="122">
        <f t="shared" si="29"/>
        <v>0</v>
      </c>
      <c r="K62" s="122">
        <f t="shared" si="29"/>
        <v>0</v>
      </c>
      <c r="L62" s="122">
        <f t="shared" si="29"/>
        <v>0</v>
      </c>
      <c r="M62" s="122">
        <f t="shared" si="29"/>
        <v>0</v>
      </c>
      <c r="N62" s="122">
        <f t="shared" si="29"/>
        <v>0</v>
      </c>
      <c r="O62" s="122">
        <f t="shared" si="29"/>
        <v>0</v>
      </c>
      <c r="P62" s="122">
        <f t="shared" si="29"/>
        <v>0</v>
      </c>
      <c r="Q62" s="122">
        <f t="shared" si="29"/>
        <v>0</v>
      </c>
      <c r="R62" s="122">
        <f t="shared" si="29"/>
        <v>0</v>
      </c>
      <c r="S62" s="122">
        <f t="shared" si="29"/>
        <v>0</v>
      </c>
      <c r="T62" s="122">
        <f t="shared" si="29"/>
        <v>1086195</v>
      </c>
      <c r="U62" s="122">
        <f t="shared" si="29"/>
        <v>0</v>
      </c>
      <c r="V62" s="122">
        <f t="shared" si="29"/>
        <v>0</v>
      </c>
      <c r="W62" s="122">
        <f t="shared" si="29"/>
        <v>0</v>
      </c>
      <c r="X62" s="122">
        <f t="shared" si="29"/>
        <v>0</v>
      </c>
      <c r="Y62" s="122">
        <f t="shared" si="29"/>
        <v>0</v>
      </c>
      <c r="Z62" s="122">
        <f t="shared" si="29"/>
        <v>0</v>
      </c>
      <c r="AA62" s="122">
        <f t="shared" si="29"/>
        <v>0</v>
      </c>
      <c r="AB62" s="122">
        <f t="shared" si="29"/>
        <v>957000</v>
      </c>
      <c r="AC62" s="122">
        <f t="shared" si="29"/>
        <v>0</v>
      </c>
      <c r="AD62" s="122">
        <f t="shared" si="29"/>
        <v>0</v>
      </c>
      <c r="AE62" s="122">
        <f t="shared" si="29"/>
        <v>0</v>
      </c>
      <c r="AF62" s="122">
        <f t="shared" si="29"/>
        <v>0</v>
      </c>
      <c r="AG62" s="122">
        <f t="shared" si="29"/>
        <v>0</v>
      </c>
      <c r="AH62" s="122">
        <f t="shared" si="29"/>
        <v>0</v>
      </c>
      <c r="AI62" s="122">
        <f t="shared" si="29"/>
        <v>0</v>
      </c>
      <c r="AJ62" s="122">
        <f t="shared" si="29"/>
        <v>0</v>
      </c>
      <c r="AK62" s="122">
        <f t="shared" si="29"/>
        <v>0</v>
      </c>
      <c r="AL62" s="122">
        <f>F61*AL61</f>
        <v>2043195</v>
      </c>
      <c r="AM62" s="61"/>
      <c r="AN62" s="61"/>
      <c r="AO62" s="61"/>
      <c r="AP62" s="61"/>
      <c r="AQ62" s="61"/>
      <c r="AR62" s="61"/>
      <c r="AS62" s="61"/>
      <c r="AT62" s="61"/>
      <c r="AU62" s="61"/>
      <c r="AV62" s="61"/>
      <c r="AW62" s="61"/>
      <c r="AX62" s="61"/>
      <c r="AY62" s="61"/>
      <c r="AZ62" s="61"/>
      <c r="BA62" s="61"/>
      <c r="BB62" s="61"/>
      <c r="BC62" s="61"/>
      <c r="BD62" s="61"/>
      <c r="BE62" s="61"/>
      <c r="BF62" s="61"/>
      <c r="BG62" s="61"/>
      <c r="BH62" s="61"/>
      <c r="BI62" s="61"/>
      <c r="BJ62" s="61"/>
      <c r="BK62" s="61"/>
      <c r="BL62" s="61"/>
      <c r="BM62" s="61"/>
      <c r="BN62" s="61"/>
      <c r="BO62" s="61"/>
      <c r="BP62" s="61"/>
      <c r="BQ62" s="61"/>
      <c r="BR62" s="61"/>
      <c r="BS62" s="61"/>
      <c r="BT62" s="61"/>
      <c r="BU62" s="61"/>
      <c r="BV62" s="61"/>
      <c r="BW62" s="61"/>
      <c r="BX62" s="61"/>
      <c r="BY62" s="61"/>
      <c r="BZ62" s="61"/>
      <c r="CA62" s="61"/>
      <c r="CB62" s="61"/>
      <c r="CC62" s="61"/>
      <c r="CD62" s="61"/>
      <c r="CE62" s="61"/>
      <c r="CF62" s="61"/>
      <c r="CG62" s="61"/>
      <c r="CH62" s="61"/>
      <c r="CI62" s="61"/>
      <c r="CJ62" s="61"/>
      <c r="CK62" s="61"/>
      <c r="CL62" s="61"/>
      <c r="CM62" s="61"/>
      <c r="CN62" s="61"/>
      <c r="CO62" s="61"/>
      <c r="CP62" s="61"/>
      <c r="CQ62" s="61"/>
      <c r="CR62" s="61"/>
      <c r="CS62" s="61"/>
      <c r="CT62" s="61"/>
      <c r="CU62" s="61"/>
      <c r="CV62" s="61"/>
      <c r="CW62" s="61"/>
      <c r="CX62" s="61"/>
      <c r="CY62" s="61"/>
      <c r="CZ62" s="61"/>
      <c r="DA62" s="61"/>
      <c r="DB62" s="61"/>
    </row>
    <row r="63" spans="1:106" s="58" customFormat="1" ht="16.5" customHeight="1">
      <c r="A63" s="117" t="s">
        <v>444</v>
      </c>
      <c r="B63" s="788"/>
      <c r="C63" s="781" t="s">
        <v>465</v>
      </c>
      <c r="D63" s="783" t="s">
        <v>494</v>
      </c>
      <c r="E63" s="783" t="s">
        <v>506</v>
      </c>
      <c r="F63" s="783">
        <f>VLOOKUP(C63,'[72]납품수량(영업)'!$C$3:$F$260,4,FALSE)</f>
        <v>313</v>
      </c>
      <c r="G63" s="122">
        <f>VLOOKUP($C$63,[74]납품수량!$B$3:$AI$51,G1,0)</f>
        <v>0</v>
      </c>
      <c r="H63" s="122">
        <f>VLOOKUP($C$63,[74]납품수량!$B$3:$AI$51,H1,0)</f>
        <v>0</v>
      </c>
      <c r="I63" s="122">
        <f>VLOOKUP($C$63,[74]납품수량!$B$3:$AI$51,I1,0)</f>
        <v>0</v>
      </c>
      <c r="J63" s="122">
        <f>VLOOKUP($C$63,[74]납품수량!$B$3:$AI$51,J1,0)</f>
        <v>0</v>
      </c>
      <c r="K63" s="122">
        <f>VLOOKUP($C$63,[74]납품수량!$B$3:$AI$51,K1,0)</f>
        <v>0</v>
      </c>
      <c r="L63" s="122">
        <f>VLOOKUP($C$63,[74]납품수량!$B$3:$AI$51,L1,0)</f>
        <v>0</v>
      </c>
      <c r="M63" s="122">
        <f>VLOOKUP($C$63,[74]납품수량!$B$3:$AI$51,M1,0)</f>
        <v>0</v>
      </c>
      <c r="N63" s="122">
        <f>VLOOKUP($C$63,[74]납품수량!$B$3:$AI$51,N1,0)</f>
        <v>0</v>
      </c>
      <c r="O63" s="122">
        <f>VLOOKUP($C$63,[74]납품수량!$B$3:$AI$51,O1,0)</f>
        <v>0</v>
      </c>
      <c r="P63" s="122">
        <f>VLOOKUP($C$63,[74]납품수량!$B$3:$AI$51,P1,0)</f>
        <v>0</v>
      </c>
      <c r="Q63" s="122">
        <f>VLOOKUP($C$63,[74]납품수량!$B$3:$AI$51,Q1,0)</f>
        <v>0</v>
      </c>
      <c r="R63" s="122">
        <f>VLOOKUP($C$63,[74]납품수량!$B$3:$AI$51,R1,0)</f>
        <v>0</v>
      </c>
      <c r="S63" s="122">
        <f>VLOOKUP($C$63,[74]납품수량!$B$3:$AI$51,S1,0)</f>
        <v>0</v>
      </c>
      <c r="T63" s="122">
        <f>VLOOKUP($C$63,[74]납품수량!$B$3:$AI$51,T1,0)</f>
        <v>3405</v>
      </c>
      <c r="U63" s="122">
        <f>VLOOKUP($C$63,[74]납품수량!$B$3:$AI$51,U1,0)</f>
        <v>0</v>
      </c>
      <c r="V63" s="122">
        <f>VLOOKUP($C$63,[74]납품수량!$B$3:$AI$51,V1,0)</f>
        <v>0</v>
      </c>
      <c r="W63" s="122">
        <f>VLOOKUP($C$63,[74]납품수량!$B$3:$AI$51,W1,0)</f>
        <v>0</v>
      </c>
      <c r="X63" s="122">
        <f>VLOOKUP($C$63,[74]납품수량!$B$3:$AI$51,X1,0)</f>
        <v>0</v>
      </c>
      <c r="Y63" s="122">
        <f>VLOOKUP($C$63,[74]납품수량!$B$3:$AI$51,Y1,0)</f>
        <v>0</v>
      </c>
      <c r="Z63" s="122">
        <f>VLOOKUP($C$63,[74]납품수량!$B$3:$AI$51,Z1,0)</f>
        <v>0</v>
      </c>
      <c r="AA63" s="122">
        <f>VLOOKUP($C$63,[74]납품수량!$B$3:$AI$51,AA1,0)</f>
        <v>0</v>
      </c>
      <c r="AB63" s="122">
        <f>VLOOKUP($C$63,[74]납품수량!$B$3:$AI$51,AB1,0)</f>
        <v>3000</v>
      </c>
      <c r="AC63" s="122">
        <f>VLOOKUP($C$63,[74]납품수량!$B$3:$AI$51,AC1,0)</f>
        <v>0</v>
      </c>
      <c r="AD63" s="122">
        <f>VLOOKUP($C$63,[74]납품수량!$B$3:$AI$51,AD1,0)</f>
        <v>0</v>
      </c>
      <c r="AE63" s="122">
        <f>VLOOKUP($C$63,[74]납품수량!$B$3:$AI$51,AE1,0)</f>
        <v>0</v>
      </c>
      <c r="AF63" s="122">
        <f>VLOOKUP($C$63,[74]납품수량!$B$3:$AI$51,AF1,0)</f>
        <v>0</v>
      </c>
      <c r="AG63" s="122">
        <f>VLOOKUP($C$63,[74]납품수량!$B$3:$AI$51,AG1,0)</f>
        <v>0</v>
      </c>
      <c r="AH63" s="122">
        <f>VLOOKUP($C$63,[74]납품수량!$B$3:$AI$51,AH1,0)</f>
        <v>0</v>
      </c>
      <c r="AI63" s="122">
        <f>VLOOKUP($C$63,[74]납품수량!$B$3:$AI$51,AI1,0)</f>
        <v>0</v>
      </c>
      <c r="AJ63" s="122">
        <f>VLOOKUP($C$63,[74]납품수량!$B$3:$AI$51,AJ1,0)</f>
        <v>0</v>
      </c>
      <c r="AK63" s="122">
        <f>VLOOKUP($C$63,[74]납품수량!$B$3:$AI$51,AK1,0)</f>
        <v>0</v>
      </c>
      <c r="AL63" s="122">
        <f>SUM(G63:AK63)</f>
        <v>6405</v>
      </c>
      <c r="AM63" s="61"/>
      <c r="AN63" s="61"/>
      <c r="AO63" s="61"/>
      <c r="AP63" s="61"/>
      <c r="AQ63" s="61"/>
      <c r="AR63" s="61"/>
      <c r="AS63" s="61"/>
      <c r="AT63" s="61"/>
      <c r="AU63" s="61"/>
      <c r="AV63" s="61"/>
      <c r="AW63" s="61"/>
      <c r="AX63" s="61"/>
      <c r="AY63" s="61"/>
      <c r="AZ63" s="61"/>
      <c r="BA63" s="61"/>
      <c r="BB63" s="61"/>
      <c r="BC63" s="61"/>
      <c r="BD63" s="61"/>
      <c r="BE63" s="61"/>
      <c r="BF63" s="61"/>
      <c r="BG63" s="61"/>
      <c r="BH63" s="61"/>
      <c r="BI63" s="61"/>
      <c r="BJ63" s="61"/>
      <c r="BK63" s="61"/>
      <c r="BL63" s="61"/>
      <c r="BM63" s="61"/>
      <c r="BN63" s="61"/>
      <c r="BO63" s="61"/>
      <c r="BP63" s="61"/>
      <c r="BQ63" s="61"/>
      <c r="BR63" s="61"/>
      <c r="BS63" s="61"/>
      <c r="BT63" s="61"/>
      <c r="BU63" s="61"/>
      <c r="BV63" s="61"/>
      <c r="BW63" s="61"/>
      <c r="BX63" s="61"/>
      <c r="BY63" s="61"/>
      <c r="BZ63" s="61"/>
      <c r="CA63" s="61"/>
      <c r="CB63" s="61"/>
      <c r="CC63" s="61"/>
      <c r="CD63" s="61"/>
      <c r="CE63" s="61"/>
      <c r="CF63" s="61"/>
      <c r="CG63" s="61"/>
      <c r="CH63" s="61"/>
      <c r="CI63" s="61"/>
      <c r="CJ63" s="61"/>
      <c r="CK63" s="61"/>
      <c r="CL63" s="61"/>
      <c r="CM63" s="61"/>
      <c r="CN63" s="61"/>
      <c r="CO63" s="61"/>
      <c r="CP63" s="61"/>
      <c r="CQ63" s="61"/>
      <c r="CR63" s="61"/>
      <c r="CS63" s="61"/>
      <c r="CT63" s="61"/>
      <c r="CU63" s="61"/>
      <c r="CV63" s="61"/>
      <c r="CW63" s="61"/>
      <c r="CX63" s="61"/>
      <c r="CY63" s="61"/>
      <c r="CZ63" s="61"/>
      <c r="DA63" s="61"/>
      <c r="DB63" s="61"/>
    </row>
    <row r="64" spans="1:106" s="58" customFormat="1" ht="16.5" customHeight="1">
      <c r="A64" s="117"/>
      <c r="B64" s="788"/>
      <c r="C64" s="782"/>
      <c r="D64" s="784"/>
      <c r="E64" s="784"/>
      <c r="F64" s="784"/>
      <c r="G64" s="122">
        <f>$F$63*G63</f>
        <v>0</v>
      </c>
      <c r="H64" s="122">
        <f t="shared" ref="H64:AK64" si="30">$F$63*H63</f>
        <v>0</v>
      </c>
      <c r="I64" s="122">
        <f t="shared" si="30"/>
        <v>0</v>
      </c>
      <c r="J64" s="122">
        <f t="shared" si="30"/>
        <v>0</v>
      </c>
      <c r="K64" s="122">
        <f t="shared" si="30"/>
        <v>0</v>
      </c>
      <c r="L64" s="122">
        <f t="shared" si="30"/>
        <v>0</v>
      </c>
      <c r="M64" s="122">
        <f t="shared" si="30"/>
        <v>0</v>
      </c>
      <c r="N64" s="122">
        <f t="shared" si="30"/>
        <v>0</v>
      </c>
      <c r="O64" s="122">
        <f t="shared" si="30"/>
        <v>0</v>
      </c>
      <c r="P64" s="122">
        <f t="shared" si="30"/>
        <v>0</v>
      </c>
      <c r="Q64" s="122">
        <f t="shared" si="30"/>
        <v>0</v>
      </c>
      <c r="R64" s="122">
        <f t="shared" si="30"/>
        <v>0</v>
      </c>
      <c r="S64" s="122">
        <f t="shared" si="30"/>
        <v>0</v>
      </c>
      <c r="T64" s="122">
        <f t="shared" si="30"/>
        <v>1065765</v>
      </c>
      <c r="U64" s="122">
        <f t="shared" si="30"/>
        <v>0</v>
      </c>
      <c r="V64" s="122">
        <f t="shared" si="30"/>
        <v>0</v>
      </c>
      <c r="W64" s="122">
        <f t="shared" si="30"/>
        <v>0</v>
      </c>
      <c r="X64" s="122">
        <f t="shared" si="30"/>
        <v>0</v>
      </c>
      <c r="Y64" s="122">
        <f t="shared" si="30"/>
        <v>0</v>
      </c>
      <c r="Z64" s="122">
        <f t="shared" si="30"/>
        <v>0</v>
      </c>
      <c r="AA64" s="122">
        <f t="shared" si="30"/>
        <v>0</v>
      </c>
      <c r="AB64" s="122">
        <f t="shared" si="30"/>
        <v>939000</v>
      </c>
      <c r="AC64" s="122">
        <f t="shared" si="30"/>
        <v>0</v>
      </c>
      <c r="AD64" s="122">
        <f t="shared" si="30"/>
        <v>0</v>
      </c>
      <c r="AE64" s="122">
        <f t="shared" si="30"/>
        <v>0</v>
      </c>
      <c r="AF64" s="122">
        <f t="shared" si="30"/>
        <v>0</v>
      </c>
      <c r="AG64" s="122">
        <f t="shared" si="30"/>
        <v>0</v>
      </c>
      <c r="AH64" s="122">
        <f t="shared" si="30"/>
        <v>0</v>
      </c>
      <c r="AI64" s="122">
        <f t="shared" si="30"/>
        <v>0</v>
      </c>
      <c r="AJ64" s="122">
        <f t="shared" si="30"/>
        <v>0</v>
      </c>
      <c r="AK64" s="122">
        <f t="shared" si="30"/>
        <v>0</v>
      </c>
      <c r="AL64" s="122">
        <f>F63*AL63</f>
        <v>2004765</v>
      </c>
      <c r="AM64" s="61"/>
      <c r="AN64" s="61"/>
      <c r="AO64" s="61"/>
      <c r="AP64" s="61"/>
      <c r="AQ64" s="61"/>
      <c r="AR64" s="61"/>
      <c r="AS64" s="61"/>
      <c r="AT64" s="61"/>
      <c r="AU64" s="61"/>
      <c r="AV64" s="61"/>
      <c r="AW64" s="61"/>
      <c r="AX64" s="61"/>
      <c r="AY64" s="61"/>
      <c r="AZ64" s="61"/>
      <c r="BA64" s="61"/>
      <c r="BB64" s="61"/>
      <c r="BC64" s="61"/>
      <c r="BD64" s="61"/>
      <c r="BE64" s="61"/>
      <c r="BF64" s="61"/>
      <c r="BG64" s="61"/>
      <c r="BH64" s="61"/>
      <c r="BI64" s="61"/>
      <c r="BJ64" s="61"/>
      <c r="BK64" s="61"/>
      <c r="BL64" s="61"/>
      <c r="BM64" s="61"/>
      <c r="BN64" s="61"/>
      <c r="BO64" s="61"/>
      <c r="BP64" s="61"/>
      <c r="BQ64" s="61"/>
      <c r="BR64" s="61"/>
      <c r="BS64" s="61"/>
      <c r="BT64" s="61"/>
      <c r="BU64" s="61"/>
      <c r="BV64" s="61"/>
      <c r="BW64" s="61"/>
      <c r="BX64" s="61"/>
      <c r="BY64" s="61"/>
      <c r="BZ64" s="61"/>
      <c r="CA64" s="61"/>
      <c r="CB64" s="61"/>
      <c r="CC64" s="61"/>
      <c r="CD64" s="61"/>
      <c r="CE64" s="61"/>
      <c r="CF64" s="61"/>
      <c r="CG64" s="61"/>
      <c r="CH64" s="61"/>
      <c r="CI64" s="61"/>
      <c r="CJ64" s="61"/>
      <c r="CK64" s="61"/>
      <c r="CL64" s="61"/>
      <c r="CM64" s="61"/>
      <c r="CN64" s="61"/>
      <c r="CO64" s="61"/>
      <c r="CP64" s="61"/>
      <c r="CQ64" s="61"/>
      <c r="CR64" s="61"/>
      <c r="CS64" s="61"/>
      <c r="CT64" s="61"/>
      <c r="CU64" s="61"/>
      <c r="CV64" s="61"/>
      <c r="CW64" s="61"/>
      <c r="CX64" s="61"/>
      <c r="CY64" s="61"/>
      <c r="CZ64" s="61"/>
      <c r="DA64" s="61"/>
      <c r="DB64" s="61"/>
    </row>
    <row r="65" spans="1:106" s="58" customFormat="1" ht="16.5" customHeight="1">
      <c r="A65" s="117" t="s">
        <v>444</v>
      </c>
      <c r="B65" s="788"/>
      <c r="C65" s="781" t="s">
        <v>271</v>
      </c>
      <c r="D65" s="783" t="s">
        <v>495</v>
      </c>
      <c r="E65" s="783" t="s">
        <v>506</v>
      </c>
      <c r="F65" s="783">
        <f>VLOOKUP(C65,'[72]납품수량(영업)'!$C$3:$F$260,4,FALSE)</f>
        <v>235</v>
      </c>
      <c r="G65" s="122">
        <f>VLOOKUP($C$65,[74]납품수량!$B$3:$AI$51,G1,0)</f>
        <v>0</v>
      </c>
      <c r="H65" s="122">
        <f>VLOOKUP($C$65,[74]납품수량!$B$3:$AI$51,H1,0)</f>
        <v>0</v>
      </c>
      <c r="I65" s="122">
        <f>VLOOKUP($C$65,[74]납품수량!$B$3:$AI$51,I1,0)</f>
        <v>0</v>
      </c>
      <c r="J65" s="122">
        <f>VLOOKUP($C$65,[74]납품수량!$B$3:$AI$51,J1,0)</f>
        <v>0</v>
      </c>
      <c r="K65" s="122">
        <f>VLOOKUP($C$65,[74]납품수량!$B$3:$AI$51,K1,0)</f>
        <v>0</v>
      </c>
      <c r="L65" s="122">
        <f>VLOOKUP($C$65,[74]납품수량!$B$3:$AI$51,L1,0)</f>
        <v>0</v>
      </c>
      <c r="M65" s="122">
        <f>VLOOKUP($C$65,[74]납품수량!$B$3:$AI$51,M1,0)</f>
        <v>0</v>
      </c>
      <c r="N65" s="122">
        <f>VLOOKUP($C$65,[74]납품수량!$B$3:$AI$51,N1,0)</f>
        <v>0</v>
      </c>
      <c r="O65" s="122">
        <f>VLOOKUP($C$65,[74]납품수량!$B$3:$AI$51,O1,0)</f>
        <v>0</v>
      </c>
      <c r="P65" s="122">
        <f>VLOOKUP($C$65,[74]납품수량!$B$3:$AI$51,P1,0)</f>
        <v>0</v>
      </c>
      <c r="Q65" s="122">
        <f>VLOOKUP($C$65,[74]납품수량!$B$3:$AI$51,Q1,0)</f>
        <v>0</v>
      </c>
      <c r="R65" s="122">
        <f>VLOOKUP($C$65,[74]납품수량!$B$3:$AI$51,R1,0)</f>
        <v>0</v>
      </c>
      <c r="S65" s="122">
        <f>VLOOKUP($C$65,[74]납품수량!$B$3:$AI$51,S1,0)</f>
        <v>0</v>
      </c>
      <c r="T65" s="122">
        <f>VLOOKUP($C$65,[74]납품수량!$B$3:$AI$51,T1,0)</f>
        <v>4412</v>
      </c>
      <c r="U65" s="122">
        <f>VLOOKUP($C$65,[74]납품수량!$B$3:$AI$51,U1,0)</f>
        <v>0</v>
      </c>
      <c r="V65" s="122">
        <f>VLOOKUP($C$65,[74]납품수량!$B$3:$AI$51,V1,0)</f>
        <v>0</v>
      </c>
      <c r="W65" s="122">
        <f>VLOOKUP($C$65,[74]납품수량!$B$3:$AI$51,W1,0)</f>
        <v>0</v>
      </c>
      <c r="X65" s="122">
        <f>VLOOKUP($C$65,[74]납품수량!$B$3:$AI$51,X1,0)</f>
        <v>0</v>
      </c>
      <c r="Y65" s="122">
        <f>VLOOKUP($C$65,[74]납품수량!$B$3:$AI$51,Y1,0)</f>
        <v>0</v>
      </c>
      <c r="Z65" s="122">
        <f>VLOOKUP($C$65,[74]납품수량!$B$3:$AI$51,Z1,0)</f>
        <v>0</v>
      </c>
      <c r="AA65" s="122">
        <f>VLOOKUP($C$65,[74]납품수량!$B$3:$AI$51,AA1,0)</f>
        <v>0</v>
      </c>
      <c r="AB65" s="122">
        <f>VLOOKUP($C$65,[74]납품수량!$B$3:$AI$51,AB1,0)</f>
        <v>3830</v>
      </c>
      <c r="AC65" s="122">
        <f>VLOOKUP($C$65,[74]납품수량!$B$3:$AI$51,AC1,0)</f>
        <v>0</v>
      </c>
      <c r="AD65" s="122">
        <f>VLOOKUP($C$65,[74]납품수량!$B$3:$AI$51,AD1,0)</f>
        <v>0</v>
      </c>
      <c r="AE65" s="122">
        <f>VLOOKUP($C$65,[74]납품수량!$B$3:$AI$51,AE1,0)</f>
        <v>0</v>
      </c>
      <c r="AF65" s="122">
        <f>VLOOKUP($C$65,[74]납품수량!$B$3:$AI$51,AF1,0)</f>
        <v>0</v>
      </c>
      <c r="AG65" s="122">
        <f>VLOOKUP($C$65,[74]납품수량!$B$3:$AI$51,AG1,0)</f>
        <v>0</v>
      </c>
      <c r="AH65" s="122">
        <f>VLOOKUP($C$65,[74]납품수량!$B$3:$AI$51,AH1,0)</f>
        <v>0</v>
      </c>
      <c r="AI65" s="122">
        <f>VLOOKUP($C$65,[74]납품수량!$B$3:$AI$51,AI1,0)</f>
        <v>0</v>
      </c>
      <c r="AJ65" s="122">
        <f>VLOOKUP($C$65,[74]납품수량!$B$3:$AI$51,AJ1,0)</f>
        <v>0</v>
      </c>
      <c r="AK65" s="122">
        <f>VLOOKUP($C$65,[74]납품수량!$B$3:$AI$51,AK1,0)</f>
        <v>0</v>
      </c>
      <c r="AL65" s="122">
        <f>SUM(G65:AK65)</f>
        <v>8242</v>
      </c>
      <c r="AM65" s="61"/>
      <c r="AN65" s="61"/>
      <c r="AO65" s="61"/>
      <c r="AP65" s="61"/>
      <c r="AQ65" s="61"/>
      <c r="AR65" s="61"/>
      <c r="AS65" s="61"/>
      <c r="AT65" s="61"/>
      <c r="AU65" s="61"/>
      <c r="AV65" s="61"/>
      <c r="AW65" s="61"/>
      <c r="AX65" s="61"/>
      <c r="AY65" s="61"/>
      <c r="AZ65" s="61"/>
      <c r="BA65" s="61"/>
      <c r="BB65" s="61"/>
      <c r="BC65" s="61"/>
      <c r="BD65" s="61"/>
      <c r="BE65" s="61"/>
      <c r="BF65" s="61"/>
      <c r="BG65" s="61"/>
      <c r="BH65" s="61"/>
      <c r="BI65" s="61"/>
      <c r="BJ65" s="61"/>
      <c r="BK65" s="61"/>
      <c r="BL65" s="61"/>
      <c r="BM65" s="61"/>
      <c r="BN65" s="61"/>
      <c r="BO65" s="61"/>
      <c r="BP65" s="61"/>
      <c r="BQ65" s="61"/>
      <c r="BR65" s="61"/>
      <c r="BS65" s="61"/>
      <c r="BT65" s="61"/>
      <c r="BU65" s="61"/>
      <c r="BV65" s="61"/>
      <c r="BW65" s="61"/>
      <c r="BX65" s="61"/>
      <c r="BY65" s="61"/>
      <c r="BZ65" s="61"/>
      <c r="CA65" s="61"/>
      <c r="CB65" s="61"/>
      <c r="CC65" s="61"/>
      <c r="CD65" s="61"/>
      <c r="CE65" s="61"/>
      <c r="CF65" s="61"/>
      <c r="CG65" s="61"/>
      <c r="CH65" s="61"/>
      <c r="CI65" s="61"/>
      <c r="CJ65" s="61"/>
      <c r="CK65" s="61"/>
      <c r="CL65" s="61"/>
      <c r="CM65" s="61"/>
      <c r="CN65" s="61"/>
      <c r="CO65" s="61"/>
      <c r="CP65" s="61"/>
      <c r="CQ65" s="61"/>
      <c r="CR65" s="61"/>
      <c r="CS65" s="61"/>
      <c r="CT65" s="61"/>
      <c r="CU65" s="61"/>
      <c r="CV65" s="61"/>
      <c r="CW65" s="61"/>
      <c r="CX65" s="61"/>
      <c r="CY65" s="61"/>
      <c r="CZ65" s="61"/>
      <c r="DA65" s="61"/>
      <c r="DB65" s="61"/>
    </row>
    <row r="66" spans="1:106" s="58" customFormat="1" ht="16.5" customHeight="1">
      <c r="A66" s="117"/>
      <c r="B66" s="788"/>
      <c r="C66" s="782"/>
      <c r="D66" s="784"/>
      <c r="E66" s="784"/>
      <c r="F66" s="784"/>
      <c r="G66" s="122">
        <f>$F$65*G65</f>
        <v>0</v>
      </c>
      <c r="H66" s="122">
        <f t="shared" ref="H66:AK66" si="31">$F$65*H65</f>
        <v>0</v>
      </c>
      <c r="I66" s="122">
        <f t="shared" si="31"/>
        <v>0</v>
      </c>
      <c r="J66" s="122">
        <f t="shared" si="31"/>
        <v>0</v>
      </c>
      <c r="K66" s="122">
        <f t="shared" si="31"/>
        <v>0</v>
      </c>
      <c r="L66" s="122">
        <f t="shared" si="31"/>
        <v>0</v>
      </c>
      <c r="M66" s="122">
        <f t="shared" si="31"/>
        <v>0</v>
      </c>
      <c r="N66" s="122">
        <f t="shared" si="31"/>
        <v>0</v>
      </c>
      <c r="O66" s="122">
        <f t="shared" si="31"/>
        <v>0</v>
      </c>
      <c r="P66" s="122">
        <f t="shared" si="31"/>
        <v>0</v>
      </c>
      <c r="Q66" s="122">
        <f t="shared" si="31"/>
        <v>0</v>
      </c>
      <c r="R66" s="122">
        <f t="shared" si="31"/>
        <v>0</v>
      </c>
      <c r="S66" s="122">
        <f t="shared" si="31"/>
        <v>0</v>
      </c>
      <c r="T66" s="122">
        <f t="shared" si="31"/>
        <v>1036820</v>
      </c>
      <c r="U66" s="122">
        <f t="shared" si="31"/>
        <v>0</v>
      </c>
      <c r="V66" s="122">
        <f t="shared" si="31"/>
        <v>0</v>
      </c>
      <c r="W66" s="122">
        <f t="shared" si="31"/>
        <v>0</v>
      </c>
      <c r="X66" s="122">
        <f t="shared" si="31"/>
        <v>0</v>
      </c>
      <c r="Y66" s="122">
        <f t="shared" si="31"/>
        <v>0</v>
      </c>
      <c r="Z66" s="122">
        <f t="shared" si="31"/>
        <v>0</v>
      </c>
      <c r="AA66" s="122">
        <f t="shared" si="31"/>
        <v>0</v>
      </c>
      <c r="AB66" s="122">
        <f t="shared" si="31"/>
        <v>900050</v>
      </c>
      <c r="AC66" s="122">
        <f t="shared" si="31"/>
        <v>0</v>
      </c>
      <c r="AD66" s="122">
        <f t="shared" si="31"/>
        <v>0</v>
      </c>
      <c r="AE66" s="122">
        <f t="shared" si="31"/>
        <v>0</v>
      </c>
      <c r="AF66" s="122">
        <f t="shared" si="31"/>
        <v>0</v>
      </c>
      <c r="AG66" s="122">
        <f t="shared" si="31"/>
        <v>0</v>
      </c>
      <c r="AH66" s="122">
        <f t="shared" si="31"/>
        <v>0</v>
      </c>
      <c r="AI66" s="122">
        <f t="shared" si="31"/>
        <v>0</v>
      </c>
      <c r="AJ66" s="122">
        <f t="shared" si="31"/>
        <v>0</v>
      </c>
      <c r="AK66" s="122">
        <f t="shared" si="31"/>
        <v>0</v>
      </c>
      <c r="AL66" s="122">
        <f>F65*AL65</f>
        <v>1936870</v>
      </c>
      <c r="AM66" s="61"/>
      <c r="AN66" s="61"/>
      <c r="AO66" s="61"/>
      <c r="AP66" s="61"/>
      <c r="AQ66" s="61"/>
      <c r="AR66" s="61"/>
      <c r="AS66" s="61"/>
      <c r="AT66" s="61"/>
      <c r="AU66" s="61"/>
      <c r="AV66" s="61"/>
      <c r="AW66" s="61"/>
      <c r="AX66" s="61"/>
      <c r="AY66" s="61"/>
      <c r="AZ66" s="61"/>
      <c r="BA66" s="61"/>
      <c r="BB66" s="61"/>
      <c r="BC66" s="61"/>
      <c r="BD66" s="61"/>
      <c r="BE66" s="61"/>
      <c r="BF66" s="61"/>
      <c r="BG66" s="61"/>
      <c r="BH66" s="61"/>
      <c r="BI66" s="61"/>
      <c r="BJ66" s="61"/>
      <c r="BK66" s="61"/>
      <c r="BL66" s="61"/>
      <c r="BM66" s="61"/>
      <c r="BN66" s="61"/>
      <c r="BO66" s="61"/>
      <c r="BP66" s="61"/>
      <c r="BQ66" s="61"/>
      <c r="BR66" s="61"/>
      <c r="BS66" s="61"/>
      <c r="BT66" s="61"/>
      <c r="BU66" s="61"/>
      <c r="BV66" s="61"/>
      <c r="BW66" s="61"/>
      <c r="BX66" s="61"/>
      <c r="BY66" s="61"/>
      <c r="BZ66" s="61"/>
      <c r="CA66" s="61"/>
      <c r="CB66" s="61"/>
      <c r="CC66" s="61"/>
      <c r="CD66" s="61"/>
      <c r="CE66" s="61"/>
      <c r="CF66" s="61"/>
      <c r="CG66" s="61"/>
      <c r="CH66" s="61"/>
      <c r="CI66" s="61"/>
      <c r="CJ66" s="61"/>
      <c r="CK66" s="61"/>
      <c r="CL66" s="61"/>
      <c r="CM66" s="61"/>
      <c r="CN66" s="61"/>
      <c r="CO66" s="61"/>
      <c r="CP66" s="61"/>
      <c r="CQ66" s="61"/>
      <c r="CR66" s="61"/>
      <c r="CS66" s="61"/>
      <c r="CT66" s="61"/>
      <c r="CU66" s="61"/>
      <c r="CV66" s="61"/>
      <c r="CW66" s="61"/>
      <c r="CX66" s="61"/>
      <c r="CY66" s="61"/>
      <c r="CZ66" s="61"/>
      <c r="DA66" s="61"/>
      <c r="DB66" s="61"/>
    </row>
    <row r="67" spans="1:106" s="58" customFormat="1" ht="16.5" customHeight="1">
      <c r="A67" s="117" t="s">
        <v>444</v>
      </c>
      <c r="B67" s="788"/>
      <c r="C67" s="781" t="s">
        <v>465</v>
      </c>
      <c r="D67" s="783" t="s">
        <v>494</v>
      </c>
      <c r="E67" s="783" t="s">
        <v>506</v>
      </c>
      <c r="F67" s="783">
        <f>VLOOKUP(C67,'[72]납품수량(영업)'!$C$3:$F$260,4,FALSE)</f>
        <v>313</v>
      </c>
      <c r="G67" s="122">
        <f>VLOOKUP($C$67,[74]납품수량!$B$3:$AI$51,G1,0)</f>
        <v>0</v>
      </c>
      <c r="H67" s="122">
        <f>VLOOKUP($C$67,[74]납품수량!$B$3:$AI$51,H1,0)</f>
        <v>0</v>
      </c>
      <c r="I67" s="122">
        <f>VLOOKUP($C$67,[74]납품수량!$B$3:$AI$51,I1,0)</f>
        <v>0</v>
      </c>
      <c r="J67" s="122">
        <f>VLOOKUP($C$67,[74]납품수량!$B$3:$AI$51,J1,0)</f>
        <v>0</v>
      </c>
      <c r="K67" s="122">
        <f>VLOOKUP($C$67,[74]납품수량!$B$3:$AI$51,K1,0)</f>
        <v>0</v>
      </c>
      <c r="L67" s="122">
        <f>VLOOKUP($C$67,[74]납품수량!$B$3:$AI$51,L1,0)</f>
        <v>0</v>
      </c>
      <c r="M67" s="122">
        <f>VLOOKUP($C$67,[74]납품수량!$B$3:$AI$51,M1,0)</f>
        <v>0</v>
      </c>
      <c r="N67" s="122">
        <f>VLOOKUP($C$67,[74]납품수량!$B$3:$AI$51,N1,0)</f>
        <v>0</v>
      </c>
      <c r="O67" s="122">
        <f>VLOOKUP($C$67,[74]납품수량!$B$3:$AI$51,O1,0)</f>
        <v>0</v>
      </c>
      <c r="P67" s="122">
        <f>VLOOKUP($C$67,[74]납품수량!$B$3:$AI$51,P1,0)</f>
        <v>0</v>
      </c>
      <c r="Q67" s="122">
        <f>VLOOKUP($C$67,[74]납품수량!$B$3:$AI$51,Q1,0)</f>
        <v>0</v>
      </c>
      <c r="R67" s="122">
        <f>VLOOKUP($C$67,[74]납품수량!$B$3:$AI$51,R1,0)</f>
        <v>0</v>
      </c>
      <c r="S67" s="122">
        <f>VLOOKUP($C$67,[74]납품수량!$B$3:$AI$51,S1,0)</f>
        <v>0</v>
      </c>
      <c r="T67" s="122">
        <f>VLOOKUP($C$67,[74]납품수량!$B$3:$AI$51,T1,0)</f>
        <v>3405</v>
      </c>
      <c r="U67" s="122">
        <f>VLOOKUP($C$67,[74]납품수량!$B$3:$AI$51,U1,0)</f>
        <v>0</v>
      </c>
      <c r="V67" s="122">
        <f>VLOOKUP($C$67,[74]납품수량!$B$3:$AI$51,V1,0)</f>
        <v>0</v>
      </c>
      <c r="W67" s="122">
        <f>VLOOKUP($C$67,[74]납품수량!$B$3:$AI$51,W1,0)</f>
        <v>0</v>
      </c>
      <c r="X67" s="122">
        <f>VLOOKUP($C$67,[74]납품수량!$B$3:$AI$51,X1,0)</f>
        <v>0</v>
      </c>
      <c r="Y67" s="122">
        <f>VLOOKUP($C$67,[74]납품수량!$B$3:$AI$51,Y1,0)</f>
        <v>0</v>
      </c>
      <c r="Z67" s="122">
        <f>VLOOKUP($C$67,[74]납품수량!$B$3:$AI$51,Z1,0)</f>
        <v>0</v>
      </c>
      <c r="AA67" s="122">
        <f>VLOOKUP($C$67,[74]납품수량!$B$3:$AI$51,AA1,0)</f>
        <v>0</v>
      </c>
      <c r="AB67" s="122">
        <f>VLOOKUP($C$67,[74]납품수량!$B$3:$AI$51,AB1,0)</f>
        <v>3000</v>
      </c>
      <c r="AC67" s="122">
        <f>VLOOKUP($C$67,[74]납품수량!$B$3:$AI$51,AC1,0)</f>
        <v>0</v>
      </c>
      <c r="AD67" s="122">
        <f>VLOOKUP($C$67,[74]납품수량!$B$3:$AI$51,AD1,0)</f>
        <v>0</v>
      </c>
      <c r="AE67" s="122">
        <f>VLOOKUP($C$67,[74]납품수량!$B$3:$AI$51,AE1,0)</f>
        <v>0</v>
      </c>
      <c r="AF67" s="122">
        <f>VLOOKUP($C$67,[74]납품수량!$B$3:$AI$51,AF1,0)</f>
        <v>0</v>
      </c>
      <c r="AG67" s="122">
        <f>VLOOKUP($C$67,[74]납품수량!$B$3:$AI$51,AG1,0)</f>
        <v>0</v>
      </c>
      <c r="AH67" s="122">
        <f>VLOOKUP($C$67,[74]납품수량!$B$3:$AI$51,AH1,0)</f>
        <v>0</v>
      </c>
      <c r="AI67" s="122">
        <f>VLOOKUP($C$67,[74]납품수량!$B$3:$AI$51,AI1,0)</f>
        <v>0</v>
      </c>
      <c r="AJ67" s="122">
        <f>VLOOKUP($C$67,[74]납품수량!$B$3:$AI$51,AJ1,0)</f>
        <v>0</v>
      </c>
      <c r="AK67" s="122">
        <f>VLOOKUP($C$67,[74]납품수량!$B$3:$AI$51,AK1,0)</f>
        <v>0</v>
      </c>
      <c r="AL67" s="122">
        <f>SUM(G67:AK67)</f>
        <v>6405</v>
      </c>
      <c r="AM67" s="61"/>
      <c r="AN67" s="61"/>
      <c r="AO67" s="61"/>
      <c r="AP67" s="61"/>
      <c r="AQ67" s="61"/>
      <c r="AR67" s="61"/>
      <c r="AS67" s="61"/>
      <c r="AT67" s="61"/>
      <c r="AU67" s="61"/>
      <c r="AV67" s="61"/>
      <c r="AW67" s="61"/>
      <c r="AX67" s="61"/>
      <c r="AY67" s="61"/>
      <c r="AZ67" s="61"/>
      <c r="BA67" s="61"/>
      <c r="BB67" s="61"/>
      <c r="BC67" s="61"/>
      <c r="BD67" s="61"/>
      <c r="BE67" s="61"/>
      <c r="BF67" s="61"/>
      <c r="BG67" s="61"/>
      <c r="BH67" s="61"/>
      <c r="BI67" s="61"/>
      <c r="BJ67" s="61"/>
      <c r="BK67" s="61"/>
      <c r="BL67" s="61"/>
      <c r="BM67" s="61"/>
      <c r="BN67" s="61"/>
      <c r="BO67" s="61"/>
      <c r="BP67" s="61"/>
      <c r="BQ67" s="61"/>
      <c r="BR67" s="61"/>
      <c r="BS67" s="61"/>
      <c r="BT67" s="61"/>
      <c r="BU67" s="61"/>
      <c r="BV67" s="61"/>
      <c r="BW67" s="61"/>
      <c r="BX67" s="61"/>
      <c r="BY67" s="61"/>
      <c r="BZ67" s="61"/>
      <c r="CA67" s="61"/>
      <c r="CB67" s="61"/>
      <c r="CC67" s="61"/>
      <c r="CD67" s="61"/>
      <c r="CE67" s="61"/>
      <c r="CF67" s="61"/>
      <c r="CG67" s="61"/>
      <c r="CH67" s="61"/>
      <c r="CI67" s="61"/>
      <c r="CJ67" s="61"/>
      <c r="CK67" s="61"/>
      <c r="CL67" s="61"/>
      <c r="CM67" s="61"/>
      <c r="CN67" s="61"/>
      <c r="CO67" s="61"/>
      <c r="CP67" s="61"/>
      <c r="CQ67" s="61"/>
      <c r="CR67" s="61"/>
      <c r="CS67" s="61"/>
      <c r="CT67" s="61"/>
      <c r="CU67" s="61"/>
      <c r="CV67" s="61"/>
      <c r="CW67" s="61"/>
      <c r="CX67" s="61"/>
      <c r="CY67" s="61"/>
      <c r="CZ67" s="61"/>
      <c r="DA67" s="61"/>
      <c r="DB67" s="61"/>
    </row>
    <row r="68" spans="1:106" s="58" customFormat="1" ht="16.5" customHeight="1">
      <c r="A68" s="117"/>
      <c r="B68" s="788"/>
      <c r="C68" s="782"/>
      <c r="D68" s="784"/>
      <c r="E68" s="784"/>
      <c r="F68" s="784"/>
      <c r="G68" s="122">
        <f>$F$67*G67</f>
        <v>0</v>
      </c>
      <c r="H68" s="122">
        <f t="shared" ref="H68:AK68" si="32">$F$67*H67</f>
        <v>0</v>
      </c>
      <c r="I68" s="122">
        <f t="shared" si="32"/>
        <v>0</v>
      </c>
      <c r="J68" s="122">
        <f t="shared" si="32"/>
        <v>0</v>
      </c>
      <c r="K68" s="122">
        <f t="shared" si="32"/>
        <v>0</v>
      </c>
      <c r="L68" s="122">
        <f t="shared" si="32"/>
        <v>0</v>
      </c>
      <c r="M68" s="122">
        <f t="shared" si="32"/>
        <v>0</v>
      </c>
      <c r="N68" s="122">
        <f t="shared" si="32"/>
        <v>0</v>
      </c>
      <c r="O68" s="122">
        <f t="shared" si="32"/>
        <v>0</v>
      </c>
      <c r="P68" s="122">
        <f t="shared" si="32"/>
        <v>0</v>
      </c>
      <c r="Q68" s="122">
        <f t="shared" si="32"/>
        <v>0</v>
      </c>
      <c r="R68" s="122">
        <f t="shared" si="32"/>
        <v>0</v>
      </c>
      <c r="S68" s="122">
        <f t="shared" si="32"/>
        <v>0</v>
      </c>
      <c r="T68" s="122">
        <f t="shared" si="32"/>
        <v>1065765</v>
      </c>
      <c r="U68" s="122">
        <f t="shared" si="32"/>
        <v>0</v>
      </c>
      <c r="V68" s="122">
        <f t="shared" si="32"/>
        <v>0</v>
      </c>
      <c r="W68" s="122">
        <f t="shared" si="32"/>
        <v>0</v>
      </c>
      <c r="X68" s="122">
        <f t="shared" si="32"/>
        <v>0</v>
      </c>
      <c r="Y68" s="122">
        <f t="shared" si="32"/>
        <v>0</v>
      </c>
      <c r="Z68" s="122">
        <f t="shared" si="32"/>
        <v>0</v>
      </c>
      <c r="AA68" s="122">
        <f t="shared" si="32"/>
        <v>0</v>
      </c>
      <c r="AB68" s="122">
        <f t="shared" si="32"/>
        <v>939000</v>
      </c>
      <c r="AC68" s="122">
        <f t="shared" si="32"/>
        <v>0</v>
      </c>
      <c r="AD68" s="122">
        <f t="shared" si="32"/>
        <v>0</v>
      </c>
      <c r="AE68" s="122">
        <f t="shared" si="32"/>
        <v>0</v>
      </c>
      <c r="AF68" s="122">
        <f t="shared" si="32"/>
        <v>0</v>
      </c>
      <c r="AG68" s="122">
        <f t="shared" si="32"/>
        <v>0</v>
      </c>
      <c r="AH68" s="122">
        <f t="shared" si="32"/>
        <v>0</v>
      </c>
      <c r="AI68" s="122">
        <f t="shared" si="32"/>
        <v>0</v>
      </c>
      <c r="AJ68" s="122">
        <f t="shared" si="32"/>
        <v>0</v>
      </c>
      <c r="AK68" s="122">
        <f t="shared" si="32"/>
        <v>0</v>
      </c>
      <c r="AL68" s="122">
        <f>F67*AL67</f>
        <v>2004765</v>
      </c>
      <c r="AM68" s="61"/>
      <c r="AN68" s="61"/>
      <c r="AO68" s="61"/>
      <c r="AP68" s="61"/>
      <c r="AQ68" s="61"/>
      <c r="AR68" s="61"/>
      <c r="AS68" s="61"/>
      <c r="AT68" s="61"/>
      <c r="AU68" s="61"/>
      <c r="AV68" s="61"/>
      <c r="AW68" s="61"/>
      <c r="AX68" s="61"/>
      <c r="AY68" s="61"/>
      <c r="AZ68" s="61"/>
      <c r="BA68" s="61"/>
      <c r="BB68" s="61"/>
      <c r="BC68" s="61"/>
      <c r="BD68" s="61"/>
      <c r="BE68" s="61"/>
      <c r="BF68" s="61"/>
      <c r="BG68" s="61"/>
      <c r="BH68" s="61"/>
      <c r="BI68" s="61"/>
      <c r="BJ68" s="61"/>
      <c r="BK68" s="61"/>
      <c r="BL68" s="61"/>
      <c r="BM68" s="61"/>
      <c r="BN68" s="61"/>
      <c r="BO68" s="61"/>
      <c r="BP68" s="61"/>
      <c r="BQ68" s="61"/>
      <c r="BR68" s="61"/>
      <c r="BS68" s="61"/>
      <c r="BT68" s="61"/>
      <c r="BU68" s="61"/>
      <c r="BV68" s="61"/>
      <c r="BW68" s="61"/>
      <c r="BX68" s="61"/>
      <c r="BY68" s="61"/>
      <c r="BZ68" s="61"/>
      <c r="CA68" s="61"/>
      <c r="CB68" s="61"/>
      <c r="CC68" s="61"/>
      <c r="CD68" s="61"/>
      <c r="CE68" s="61"/>
      <c r="CF68" s="61"/>
      <c r="CG68" s="61"/>
      <c r="CH68" s="61"/>
      <c r="CI68" s="61"/>
      <c r="CJ68" s="61"/>
      <c r="CK68" s="61"/>
      <c r="CL68" s="61"/>
      <c r="CM68" s="61"/>
      <c r="CN68" s="61"/>
      <c r="CO68" s="61"/>
      <c r="CP68" s="61"/>
      <c r="CQ68" s="61"/>
      <c r="CR68" s="61"/>
      <c r="CS68" s="61"/>
      <c r="CT68" s="61"/>
      <c r="CU68" s="61"/>
      <c r="CV68" s="61"/>
      <c r="CW68" s="61"/>
      <c r="CX68" s="61"/>
      <c r="CY68" s="61"/>
      <c r="CZ68" s="61"/>
      <c r="DA68" s="61"/>
      <c r="DB68" s="61"/>
    </row>
    <row r="69" spans="1:106" s="58" customFormat="1" ht="16.5" customHeight="1">
      <c r="A69" s="117" t="s">
        <v>444</v>
      </c>
      <c r="B69" s="788"/>
      <c r="C69" s="781" t="s">
        <v>271</v>
      </c>
      <c r="D69" s="783" t="s">
        <v>495</v>
      </c>
      <c r="E69" s="783" t="s">
        <v>506</v>
      </c>
      <c r="F69" s="783">
        <f>VLOOKUP(C69,'[72]납품수량(영업)'!$C$3:$F$260,4,FALSE)</f>
        <v>235</v>
      </c>
      <c r="G69" s="122">
        <f>VLOOKUP($C$69,[74]납품수량!$B$3:$AI$51,G1,0)</f>
        <v>0</v>
      </c>
      <c r="H69" s="122">
        <f>VLOOKUP($C$69,[74]납품수량!$B$3:$AI$51,H1,0)</f>
        <v>0</v>
      </c>
      <c r="I69" s="122">
        <f>VLOOKUP($C$69,[74]납품수량!$B$3:$AI$51,I1,0)</f>
        <v>0</v>
      </c>
      <c r="J69" s="122">
        <f>VLOOKUP($C$69,[74]납품수량!$B$3:$AI$51,J1,0)</f>
        <v>0</v>
      </c>
      <c r="K69" s="122">
        <f>VLOOKUP($C$69,[74]납품수량!$B$3:$AI$51,K1,0)</f>
        <v>0</v>
      </c>
      <c r="L69" s="122">
        <f>VLOOKUP($C$69,[74]납품수량!$B$3:$AI$51,L1,0)</f>
        <v>0</v>
      </c>
      <c r="M69" s="122">
        <f>VLOOKUP($C$69,[74]납품수량!$B$3:$AI$51,M1,0)</f>
        <v>0</v>
      </c>
      <c r="N69" s="122">
        <f>VLOOKUP($C$69,[74]납품수량!$B$3:$AI$51,N1,0)</f>
        <v>0</v>
      </c>
      <c r="O69" s="122">
        <f>VLOOKUP($C$69,[74]납품수량!$B$3:$AI$51,O1,0)</f>
        <v>0</v>
      </c>
      <c r="P69" s="122">
        <f>VLOOKUP($C$69,[74]납품수량!$B$3:$AI$51,P1,0)</f>
        <v>0</v>
      </c>
      <c r="Q69" s="122">
        <f>VLOOKUP($C$69,[74]납품수량!$B$3:$AI$51,Q1,0)</f>
        <v>0</v>
      </c>
      <c r="R69" s="122">
        <f>VLOOKUP($C$69,[74]납품수량!$B$3:$AI$51,R1,0)</f>
        <v>0</v>
      </c>
      <c r="S69" s="122">
        <f>VLOOKUP($C$69,[74]납품수량!$B$3:$AI$51,S1,0)</f>
        <v>0</v>
      </c>
      <c r="T69" s="122">
        <f>VLOOKUP($C$69,[74]납품수량!$B$3:$AI$51,T1,0)</f>
        <v>4412</v>
      </c>
      <c r="U69" s="122">
        <f>VLOOKUP($C$69,[74]납품수량!$B$3:$AI$51,U1,0)</f>
        <v>0</v>
      </c>
      <c r="V69" s="122">
        <f>VLOOKUP($C$69,[74]납품수량!$B$3:$AI$51,V1,0)</f>
        <v>0</v>
      </c>
      <c r="W69" s="122">
        <f>VLOOKUP($C$69,[74]납품수량!$B$3:$AI$51,W1,0)</f>
        <v>0</v>
      </c>
      <c r="X69" s="122">
        <f>VLOOKUP($C$69,[74]납품수량!$B$3:$AI$51,X1,0)</f>
        <v>0</v>
      </c>
      <c r="Y69" s="122">
        <f>VLOOKUP($C$69,[74]납품수량!$B$3:$AI$51,Y1,0)</f>
        <v>0</v>
      </c>
      <c r="Z69" s="122">
        <f>VLOOKUP($C$69,[74]납품수량!$B$3:$AI$51,Z1,0)</f>
        <v>0</v>
      </c>
      <c r="AA69" s="122">
        <f>VLOOKUP($C$69,[74]납품수량!$B$3:$AI$51,AA1,0)</f>
        <v>0</v>
      </c>
      <c r="AB69" s="122">
        <f>VLOOKUP($C$69,[74]납품수량!$B$3:$AI$51,AB1,0)</f>
        <v>3830</v>
      </c>
      <c r="AC69" s="122">
        <f>VLOOKUP($C$69,[74]납품수량!$B$3:$AI$51,AC1,0)</f>
        <v>0</v>
      </c>
      <c r="AD69" s="122">
        <f>VLOOKUP($C$69,[74]납품수량!$B$3:$AI$51,AD1,0)</f>
        <v>0</v>
      </c>
      <c r="AE69" s="122">
        <f>VLOOKUP($C$69,[74]납품수량!$B$3:$AI$51,AE1,0)</f>
        <v>0</v>
      </c>
      <c r="AF69" s="122">
        <f>VLOOKUP($C$69,[74]납품수량!$B$3:$AI$51,AF1,0)</f>
        <v>0</v>
      </c>
      <c r="AG69" s="122">
        <f>VLOOKUP($C$69,[74]납품수량!$B$3:$AI$51,AG1,0)</f>
        <v>0</v>
      </c>
      <c r="AH69" s="122">
        <f>VLOOKUP($C$69,[74]납품수량!$B$3:$AI$51,AH1,0)</f>
        <v>0</v>
      </c>
      <c r="AI69" s="122">
        <f>VLOOKUP($C$69,[74]납품수량!$B$3:$AI$51,AI1,0)</f>
        <v>0</v>
      </c>
      <c r="AJ69" s="122">
        <f>VLOOKUP($C$69,[74]납품수량!$B$3:$AI$51,AJ1,0)</f>
        <v>0</v>
      </c>
      <c r="AK69" s="122">
        <f>VLOOKUP($C$69,[74]납품수량!$B$3:$AI$51,AK1,0)</f>
        <v>0</v>
      </c>
      <c r="AL69" s="122">
        <f>SUM(G69:AK69)</f>
        <v>8242</v>
      </c>
      <c r="AM69" s="61"/>
      <c r="AN69" s="61"/>
      <c r="AO69" s="61"/>
      <c r="AP69" s="61"/>
      <c r="AQ69" s="61"/>
      <c r="AR69" s="61"/>
      <c r="AS69" s="61"/>
      <c r="AT69" s="61"/>
      <c r="AU69" s="61"/>
      <c r="AV69" s="61"/>
      <c r="AW69" s="61"/>
      <c r="AX69" s="61"/>
      <c r="AY69" s="61"/>
      <c r="AZ69" s="61"/>
      <c r="BA69" s="61"/>
      <c r="BB69" s="61"/>
      <c r="BC69" s="61"/>
      <c r="BD69" s="61"/>
      <c r="BE69" s="61"/>
      <c r="BF69" s="61"/>
      <c r="BG69" s="61"/>
      <c r="BH69" s="61"/>
      <c r="BI69" s="61"/>
      <c r="BJ69" s="61"/>
      <c r="BK69" s="61"/>
      <c r="BL69" s="61"/>
      <c r="BM69" s="61"/>
      <c r="BN69" s="61"/>
      <c r="BO69" s="61"/>
      <c r="BP69" s="61"/>
      <c r="BQ69" s="61"/>
      <c r="BR69" s="61"/>
      <c r="BS69" s="61"/>
      <c r="BT69" s="61"/>
      <c r="BU69" s="61"/>
      <c r="BV69" s="61"/>
      <c r="BW69" s="61"/>
      <c r="BX69" s="61"/>
      <c r="BY69" s="61"/>
      <c r="BZ69" s="61"/>
      <c r="CA69" s="61"/>
      <c r="CB69" s="61"/>
      <c r="CC69" s="61"/>
      <c r="CD69" s="61"/>
      <c r="CE69" s="61"/>
      <c r="CF69" s="61"/>
      <c r="CG69" s="61"/>
      <c r="CH69" s="61"/>
      <c r="CI69" s="61"/>
      <c r="CJ69" s="61"/>
      <c r="CK69" s="61"/>
      <c r="CL69" s="61"/>
      <c r="CM69" s="61"/>
      <c r="CN69" s="61"/>
      <c r="CO69" s="61"/>
      <c r="CP69" s="61"/>
      <c r="CQ69" s="61"/>
      <c r="CR69" s="61"/>
      <c r="CS69" s="61"/>
      <c r="CT69" s="61"/>
      <c r="CU69" s="61"/>
      <c r="CV69" s="61"/>
      <c r="CW69" s="61"/>
      <c r="CX69" s="61"/>
      <c r="CY69" s="61"/>
      <c r="CZ69" s="61"/>
      <c r="DA69" s="61"/>
      <c r="DB69" s="61"/>
    </row>
    <row r="70" spans="1:106" s="58" customFormat="1" ht="16.5" customHeight="1">
      <c r="A70" s="117"/>
      <c r="B70" s="788"/>
      <c r="C70" s="782"/>
      <c r="D70" s="784"/>
      <c r="E70" s="784"/>
      <c r="F70" s="784"/>
      <c r="G70" s="122">
        <f>$F$69*G69</f>
        <v>0</v>
      </c>
      <c r="H70" s="122">
        <f t="shared" ref="H70:AK70" si="33">$F$69*H69</f>
        <v>0</v>
      </c>
      <c r="I70" s="122">
        <f t="shared" si="33"/>
        <v>0</v>
      </c>
      <c r="J70" s="122">
        <f t="shared" si="33"/>
        <v>0</v>
      </c>
      <c r="K70" s="122">
        <f t="shared" si="33"/>
        <v>0</v>
      </c>
      <c r="L70" s="122">
        <f t="shared" si="33"/>
        <v>0</v>
      </c>
      <c r="M70" s="122">
        <f t="shared" si="33"/>
        <v>0</v>
      </c>
      <c r="N70" s="122">
        <f t="shared" si="33"/>
        <v>0</v>
      </c>
      <c r="O70" s="122">
        <f t="shared" si="33"/>
        <v>0</v>
      </c>
      <c r="P70" s="122">
        <f t="shared" si="33"/>
        <v>0</v>
      </c>
      <c r="Q70" s="122">
        <f t="shared" si="33"/>
        <v>0</v>
      </c>
      <c r="R70" s="122">
        <f t="shared" si="33"/>
        <v>0</v>
      </c>
      <c r="S70" s="122">
        <f t="shared" si="33"/>
        <v>0</v>
      </c>
      <c r="T70" s="122">
        <f t="shared" si="33"/>
        <v>1036820</v>
      </c>
      <c r="U70" s="122">
        <f t="shared" si="33"/>
        <v>0</v>
      </c>
      <c r="V70" s="122">
        <f t="shared" si="33"/>
        <v>0</v>
      </c>
      <c r="W70" s="122">
        <f t="shared" si="33"/>
        <v>0</v>
      </c>
      <c r="X70" s="122">
        <f t="shared" si="33"/>
        <v>0</v>
      </c>
      <c r="Y70" s="122">
        <f t="shared" si="33"/>
        <v>0</v>
      </c>
      <c r="Z70" s="122">
        <f t="shared" si="33"/>
        <v>0</v>
      </c>
      <c r="AA70" s="122">
        <f t="shared" si="33"/>
        <v>0</v>
      </c>
      <c r="AB70" s="122">
        <f t="shared" si="33"/>
        <v>900050</v>
      </c>
      <c r="AC70" s="122">
        <f t="shared" si="33"/>
        <v>0</v>
      </c>
      <c r="AD70" s="122">
        <f t="shared" si="33"/>
        <v>0</v>
      </c>
      <c r="AE70" s="122">
        <f t="shared" si="33"/>
        <v>0</v>
      </c>
      <c r="AF70" s="122">
        <f t="shared" si="33"/>
        <v>0</v>
      </c>
      <c r="AG70" s="122">
        <f t="shared" si="33"/>
        <v>0</v>
      </c>
      <c r="AH70" s="122">
        <f t="shared" si="33"/>
        <v>0</v>
      </c>
      <c r="AI70" s="122">
        <f t="shared" si="33"/>
        <v>0</v>
      </c>
      <c r="AJ70" s="122">
        <f t="shared" si="33"/>
        <v>0</v>
      </c>
      <c r="AK70" s="122">
        <f t="shared" si="33"/>
        <v>0</v>
      </c>
      <c r="AL70" s="122">
        <f>F69*AL69</f>
        <v>1936870</v>
      </c>
      <c r="AM70" s="61"/>
      <c r="AN70" s="61"/>
      <c r="AO70" s="61"/>
      <c r="AP70" s="61"/>
      <c r="AQ70" s="61"/>
      <c r="AR70" s="61"/>
      <c r="AS70" s="61"/>
      <c r="AT70" s="61"/>
      <c r="AU70" s="61"/>
      <c r="AV70" s="61"/>
      <c r="AW70" s="61"/>
      <c r="AX70" s="61"/>
      <c r="AY70" s="61"/>
      <c r="AZ70" s="61"/>
      <c r="BA70" s="61"/>
      <c r="BB70" s="61"/>
      <c r="BC70" s="61"/>
      <c r="BD70" s="61"/>
      <c r="BE70" s="61"/>
      <c r="BF70" s="61"/>
      <c r="BG70" s="61"/>
      <c r="BH70" s="61"/>
      <c r="BI70" s="61"/>
      <c r="BJ70" s="61"/>
      <c r="BK70" s="61"/>
      <c r="BL70" s="61"/>
      <c r="BM70" s="61"/>
      <c r="BN70" s="61"/>
      <c r="BO70" s="61"/>
      <c r="BP70" s="61"/>
      <c r="BQ70" s="61"/>
      <c r="BR70" s="61"/>
      <c r="BS70" s="61"/>
      <c r="BT70" s="61"/>
      <c r="BU70" s="61"/>
      <c r="BV70" s="61"/>
      <c r="BW70" s="61"/>
      <c r="BX70" s="61"/>
      <c r="BY70" s="61"/>
      <c r="BZ70" s="61"/>
      <c r="CA70" s="61"/>
      <c r="CB70" s="61"/>
      <c r="CC70" s="61"/>
      <c r="CD70" s="61"/>
      <c r="CE70" s="61"/>
      <c r="CF70" s="61"/>
      <c r="CG70" s="61"/>
      <c r="CH70" s="61"/>
      <c r="CI70" s="61"/>
      <c r="CJ70" s="61"/>
      <c r="CK70" s="61"/>
      <c r="CL70" s="61"/>
      <c r="CM70" s="61"/>
      <c r="CN70" s="61"/>
      <c r="CO70" s="61"/>
      <c r="CP70" s="61"/>
      <c r="CQ70" s="61"/>
      <c r="CR70" s="61"/>
      <c r="CS70" s="61"/>
      <c r="CT70" s="61"/>
      <c r="CU70" s="61"/>
      <c r="CV70" s="61"/>
      <c r="CW70" s="61"/>
      <c r="CX70" s="61"/>
      <c r="CY70" s="61"/>
      <c r="CZ70" s="61"/>
      <c r="DA70" s="61"/>
      <c r="DB70" s="61"/>
    </row>
    <row r="71" spans="1:106" s="58" customFormat="1" ht="16.5" customHeight="1">
      <c r="A71" s="117" t="s">
        <v>439</v>
      </c>
      <c r="B71" s="788"/>
      <c r="C71" s="781" t="s">
        <v>466</v>
      </c>
      <c r="D71" s="783" t="s">
        <v>488</v>
      </c>
      <c r="E71" s="783" t="s">
        <v>504</v>
      </c>
      <c r="F71" s="783">
        <f>VLOOKUP(C71,'[72]납품수량(영업)'!$C$3:$F$260,4,FALSE)</f>
        <v>26831</v>
      </c>
      <c r="G71" s="122">
        <f>VLOOKUP($C$71,[74]납품수량!$B$3:$AI$51,G1,0)+VLOOKUP($C$71,[75]납품수량!$B$33:$AI$33,G1,FALSE)</f>
        <v>0</v>
      </c>
      <c r="H71" s="122">
        <f>VLOOKUP($C$71,[74]납품수량!$B$3:$AI$51,H1,0)+VLOOKUP($C$71,[75]납품수량!$B$33:$AI$33,H1,FALSE)</f>
        <v>144</v>
      </c>
      <c r="I71" s="122">
        <f>VLOOKUP($C$71,[74]납품수량!$B$3:$AI$51,I1,0)+VLOOKUP($C$71,[75]납품수량!$B$33:$AI$33,I1,FALSE)</f>
        <v>0</v>
      </c>
      <c r="J71" s="122">
        <f>VLOOKUP($C$71,[74]납품수량!$B$3:$AI$51,J1,0)+VLOOKUP($C$71,[75]납품수량!$B$33:$AI$33,J1,FALSE)</f>
        <v>0</v>
      </c>
      <c r="K71" s="122">
        <f>VLOOKUP($C$71,[74]납품수량!$B$3:$AI$51,K1,0)+VLOOKUP($C$71,[75]납품수량!$B$33:$AI$33,K1,FALSE)</f>
        <v>0</v>
      </c>
      <c r="L71" s="122">
        <f>VLOOKUP($C$71,[74]납품수량!$B$3:$AI$51,L1,0)+VLOOKUP($C$71,[75]납품수량!$B$33:$AI$33,L1,FALSE)</f>
        <v>0</v>
      </c>
      <c r="M71" s="122">
        <f>VLOOKUP($C$71,[74]납품수량!$B$3:$AI$51,M1,0)+VLOOKUP($C$71,[75]납품수량!$B$33:$AI$33,M1,FALSE)</f>
        <v>72</v>
      </c>
      <c r="N71" s="122">
        <f>VLOOKUP($C$71,[74]납품수량!$B$3:$AI$51,N1,0)+VLOOKUP($C$71,[75]납품수량!$B$33:$AI$33,N1,FALSE)</f>
        <v>72</v>
      </c>
      <c r="O71" s="122">
        <f>VLOOKUP($C$71,[74]납품수량!$B$3:$AI$51,O1,0)+VLOOKUP($C$71,[75]납품수량!$B$33:$AI$33,O1,FALSE)</f>
        <v>72</v>
      </c>
      <c r="P71" s="122">
        <f>VLOOKUP($C$71,[74]납품수량!$B$3:$AI$51,P1,0)+VLOOKUP($C$71,[75]납품수량!$B$33:$AI$33,P1,FALSE)</f>
        <v>0</v>
      </c>
      <c r="Q71" s="122">
        <f>VLOOKUP($C$71,[74]납품수량!$B$3:$AI$51,Q1,0)+VLOOKUP($C$71,[75]납품수량!$B$33:$AI$33,Q1,FALSE)</f>
        <v>0</v>
      </c>
      <c r="R71" s="122">
        <f>VLOOKUP($C$71,[74]납품수량!$B$3:$AI$51,R1,0)+VLOOKUP($C$71,[75]납품수량!$B$33:$AI$33,R1,FALSE)</f>
        <v>0</v>
      </c>
      <c r="S71" s="122">
        <f>VLOOKUP($C$71,[74]납품수량!$B$3:$AI$51,S1,0)+VLOOKUP($C$71,[75]납품수량!$B$33:$AI$33,S1,FALSE)</f>
        <v>0</v>
      </c>
      <c r="T71" s="122">
        <f>VLOOKUP($C$71,[74]납품수량!$B$3:$AI$51,T1,0)+VLOOKUP($C$71,[75]납품수량!$B$33:$AI$33,T1,FALSE)</f>
        <v>0</v>
      </c>
      <c r="U71" s="122">
        <f>VLOOKUP($C$71,[74]납품수량!$B$3:$AI$51,U1,0)+VLOOKUP($C$71,[75]납품수량!$B$33:$AI$33,U1,FALSE)</f>
        <v>72</v>
      </c>
      <c r="V71" s="122">
        <f>VLOOKUP($C$71,[74]납품수량!$B$3:$AI$51,V1,0)+VLOOKUP($C$71,[75]납품수량!$B$33:$AI$33,V1,FALSE)</f>
        <v>72</v>
      </c>
      <c r="W71" s="122">
        <f>VLOOKUP($C$71,[74]납품수량!$B$3:$AI$51,W1,0)+VLOOKUP($C$71,[75]납품수량!$B$33:$AI$33,W1,FALSE)</f>
        <v>0</v>
      </c>
      <c r="X71" s="122">
        <f>VLOOKUP($C$71,[74]납품수량!$B$3:$AI$51,X1,0)+VLOOKUP($C$71,[75]납품수량!$B$33:$AI$33,X1,FALSE)</f>
        <v>0</v>
      </c>
      <c r="Y71" s="122">
        <f>VLOOKUP($C$71,[74]납품수량!$B$3:$AI$51,Y1,0)+VLOOKUP($C$71,[75]납품수량!$B$33:$AI$33,Y1,FALSE)</f>
        <v>72</v>
      </c>
      <c r="Z71" s="122">
        <f>VLOOKUP($C$71,[74]납품수량!$B$3:$AI$51,Z1,0)+VLOOKUP($C$71,[75]납품수량!$B$33:$AI$33,Z1,FALSE)</f>
        <v>144</v>
      </c>
      <c r="AA71" s="122">
        <f>VLOOKUP($C$71,[74]납품수량!$B$3:$AI$51,AA1,0)+VLOOKUP($C$71,[75]납품수량!$B$33:$AI$33,AA1,FALSE)</f>
        <v>144</v>
      </c>
      <c r="AB71" s="122">
        <f>VLOOKUP($C$71,[74]납품수량!$B$3:$AI$51,AB1,0)+VLOOKUP($C$71,[75]납품수량!$B$33:$AI$33,AB1,FALSE)</f>
        <v>0</v>
      </c>
      <c r="AC71" s="122">
        <f>VLOOKUP($C$71,[74]납품수량!$B$3:$AI$51,AC1,0)+VLOOKUP($C$71,[75]납품수량!$B$33:$AI$33,AC1,FALSE)</f>
        <v>144</v>
      </c>
      <c r="AD71" s="122">
        <f>VLOOKUP($C$71,[74]납품수량!$B$3:$AI$51,AD1,0)+VLOOKUP($C$71,[75]납품수량!$B$33:$AI$33,AD1,FALSE)</f>
        <v>0</v>
      </c>
      <c r="AE71" s="122">
        <f>VLOOKUP($C$71,[74]납품수량!$B$3:$AI$51,AE1,0)+VLOOKUP($C$71,[75]납품수량!$B$33:$AI$33,AE1,FALSE)</f>
        <v>0</v>
      </c>
      <c r="AF71" s="122">
        <f>VLOOKUP($C$71,[74]납품수량!$B$3:$AI$51,AF1,0)+VLOOKUP($C$71,[75]납품수량!$B$33:$AI$33,AF1,FALSE)</f>
        <v>72</v>
      </c>
      <c r="AG71" s="122">
        <f>VLOOKUP($C$71,[74]납품수량!$B$3:$AI$51,AH1,0)+VLOOKUP($C$71,[75]납품수량!$B$33:$AI$33,AH1,FALSE)</f>
        <v>24</v>
      </c>
      <c r="AH71" s="122">
        <f>VLOOKUP($C$71,[74]납품수량!$B$3:$AI$51,AH1,0)+VLOOKUP($C$71,[75]납품수량!$B$33:$AI$33,AH1,FALSE)</f>
        <v>24</v>
      </c>
      <c r="AI71" s="122">
        <f>VLOOKUP($C$71,[74]납품수량!$B$3:$AI$51,AI1,0)+VLOOKUP($C$71,[75]납품수량!$B$33:$AI$33,AI1,FALSE)</f>
        <v>0</v>
      </c>
      <c r="AJ71" s="122">
        <f>VLOOKUP($C$71,[74]납품수량!$B$3:$AI$51,AJ1,0)+VLOOKUP($C$71,[75]납품수량!$B$33:$AI$33,AJ1,FALSE)</f>
        <v>72</v>
      </c>
      <c r="AK71" s="122">
        <f>VLOOKUP($C$71,[74]납품수량!$B$3:$AI$51,AK1,0)+VLOOKUP($C$71,[75]납품수량!$B$33:$AI$33,AK1,FALSE)</f>
        <v>0</v>
      </c>
      <c r="AL71" s="122">
        <f>SUM(G71:AK71)</f>
        <v>1200</v>
      </c>
      <c r="AM71" s="61"/>
      <c r="AN71" s="61"/>
      <c r="AO71" s="61"/>
      <c r="AP71" s="61"/>
      <c r="AQ71" s="61"/>
      <c r="AR71" s="61"/>
      <c r="AS71" s="61"/>
      <c r="AT71" s="61"/>
      <c r="AU71" s="61"/>
      <c r="AV71" s="61"/>
      <c r="AW71" s="61"/>
      <c r="AX71" s="61"/>
      <c r="AY71" s="61"/>
      <c r="AZ71" s="61"/>
      <c r="BA71" s="61"/>
      <c r="BB71" s="61"/>
      <c r="BC71" s="61"/>
      <c r="BD71" s="61"/>
      <c r="BE71" s="61"/>
      <c r="BF71" s="61"/>
      <c r="BG71" s="61"/>
      <c r="BH71" s="61"/>
      <c r="BI71" s="61"/>
      <c r="BJ71" s="61"/>
      <c r="BK71" s="61"/>
      <c r="BL71" s="61"/>
      <c r="BM71" s="61"/>
      <c r="BN71" s="61"/>
      <c r="BO71" s="61"/>
      <c r="BP71" s="61"/>
      <c r="BQ71" s="61"/>
      <c r="BR71" s="61"/>
      <c r="BS71" s="61"/>
      <c r="BT71" s="61"/>
      <c r="BU71" s="61"/>
      <c r="BV71" s="61"/>
      <c r="BW71" s="61"/>
      <c r="BX71" s="61"/>
      <c r="BY71" s="61"/>
      <c r="BZ71" s="61"/>
      <c r="CA71" s="61"/>
      <c r="CB71" s="61"/>
      <c r="CC71" s="61"/>
      <c r="CD71" s="61"/>
      <c r="CE71" s="61"/>
      <c r="CF71" s="61"/>
      <c r="CG71" s="61"/>
      <c r="CH71" s="61"/>
      <c r="CI71" s="61"/>
      <c r="CJ71" s="61"/>
      <c r="CK71" s="61"/>
      <c r="CL71" s="61"/>
      <c r="CM71" s="61"/>
      <c r="CN71" s="61"/>
      <c r="CO71" s="61"/>
      <c r="CP71" s="61"/>
      <c r="CQ71" s="61"/>
      <c r="CR71" s="61"/>
      <c r="CS71" s="61"/>
      <c r="CT71" s="61"/>
      <c r="CU71" s="61"/>
      <c r="CV71" s="61"/>
      <c r="CW71" s="61"/>
      <c r="CX71" s="61"/>
      <c r="CY71" s="61"/>
      <c r="CZ71" s="61"/>
      <c r="DA71" s="61"/>
      <c r="DB71" s="61"/>
    </row>
    <row r="72" spans="1:106" s="58" customFormat="1" ht="16.5" customHeight="1">
      <c r="A72" s="117"/>
      <c r="B72" s="788"/>
      <c r="C72" s="782"/>
      <c r="D72" s="784"/>
      <c r="E72" s="784"/>
      <c r="F72" s="784"/>
      <c r="G72" s="122">
        <f>$F$71*G71</f>
        <v>0</v>
      </c>
      <c r="H72" s="122">
        <f t="shared" ref="H72:AK72" si="34">$F$71*H71</f>
        <v>3863664</v>
      </c>
      <c r="I72" s="122">
        <f t="shared" si="34"/>
        <v>0</v>
      </c>
      <c r="J72" s="122">
        <f t="shared" si="34"/>
        <v>0</v>
      </c>
      <c r="K72" s="122">
        <f t="shared" si="34"/>
        <v>0</v>
      </c>
      <c r="L72" s="122">
        <f t="shared" si="34"/>
        <v>0</v>
      </c>
      <c r="M72" s="122">
        <f t="shared" si="34"/>
        <v>1931832</v>
      </c>
      <c r="N72" s="122">
        <f t="shared" si="34"/>
        <v>1931832</v>
      </c>
      <c r="O72" s="122">
        <f t="shared" si="34"/>
        <v>1931832</v>
      </c>
      <c r="P72" s="122">
        <f t="shared" si="34"/>
        <v>0</v>
      </c>
      <c r="Q72" s="122">
        <f t="shared" si="34"/>
        <v>0</v>
      </c>
      <c r="R72" s="122">
        <f t="shared" si="34"/>
        <v>0</v>
      </c>
      <c r="S72" s="122">
        <f t="shared" si="34"/>
        <v>0</v>
      </c>
      <c r="T72" s="122">
        <f t="shared" si="34"/>
        <v>0</v>
      </c>
      <c r="U72" s="122">
        <f t="shared" si="34"/>
        <v>1931832</v>
      </c>
      <c r="V72" s="122">
        <f t="shared" si="34"/>
        <v>1931832</v>
      </c>
      <c r="W72" s="122">
        <f t="shared" si="34"/>
        <v>0</v>
      </c>
      <c r="X72" s="122">
        <f t="shared" si="34"/>
        <v>0</v>
      </c>
      <c r="Y72" s="122">
        <f t="shared" si="34"/>
        <v>1931832</v>
      </c>
      <c r="Z72" s="122">
        <f t="shared" si="34"/>
        <v>3863664</v>
      </c>
      <c r="AA72" s="122">
        <f t="shared" si="34"/>
        <v>3863664</v>
      </c>
      <c r="AB72" s="122">
        <f t="shared" si="34"/>
        <v>0</v>
      </c>
      <c r="AC72" s="122">
        <f t="shared" si="34"/>
        <v>3863664</v>
      </c>
      <c r="AD72" s="122">
        <f t="shared" si="34"/>
        <v>0</v>
      </c>
      <c r="AE72" s="122">
        <f t="shared" si="34"/>
        <v>0</v>
      </c>
      <c r="AF72" s="122">
        <f t="shared" si="34"/>
        <v>1931832</v>
      </c>
      <c r="AG72" s="122">
        <f t="shared" si="34"/>
        <v>643944</v>
      </c>
      <c r="AH72" s="122">
        <f t="shared" si="34"/>
        <v>643944</v>
      </c>
      <c r="AI72" s="122">
        <f t="shared" si="34"/>
        <v>0</v>
      </c>
      <c r="AJ72" s="122">
        <f t="shared" si="34"/>
        <v>1931832</v>
      </c>
      <c r="AK72" s="122">
        <f t="shared" si="34"/>
        <v>0</v>
      </c>
      <c r="AL72" s="122">
        <f>F71*AL71</f>
        <v>32197200</v>
      </c>
      <c r="AM72" s="61"/>
      <c r="AN72" s="61"/>
      <c r="AO72" s="61"/>
      <c r="AP72" s="61"/>
      <c r="AQ72" s="61"/>
      <c r="AR72" s="61"/>
      <c r="AS72" s="61"/>
      <c r="AT72" s="61"/>
      <c r="AU72" s="61"/>
      <c r="AV72" s="61"/>
      <c r="AW72" s="61"/>
      <c r="AX72" s="61"/>
      <c r="AY72" s="61"/>
      <c r="AZ72" s="61"/>
      <c r="BA72" s="61"/>
      <c r="BB72" s="61"/>
      <c r="BC72" s="61"/>
      <c r="BD72" s="61"/>
      <c r="BE72" s="61"/>
      <c r="BF72" s="61"/>
      <c r="BG72" s="61"/>
      <c r="BH72" s="61"/>
      <c r="BI72" s="61"/>
      <c r="BJ72" s="61"/>
      <c r="BK72" s="61"/>
      <c r="BL72" s="61"/>
      <c r="BM72" s="61"/>
      <c r="BN72" s="61"/>
      <c r="BO72" s="61"/>
      <c r="BP72" s="61"/>
      <c r="BQ72" s="61"/>
      <c r="BR72" s="61"/>
      <c r="BS72" s="61"/>
      <c r="BT72" s="61"/>
      <c r="BU72" s="61"/>
      <c r="BV72" s="61"/>
      <c r="BW72" s="61"/>
      <c r="BX72" s="61"/>
      <c r="BY72" s="61"/>
      <c r="BZ72" s="61"/>
      <c r="CA72" s="61"/>
      <c r="CB72" s="61"/>
      <c r="CC72" s="61"/>
      <c r="CD72" s="61"/>
      <c r="CE72" s="61"/>
      <c r="CF72" s="61"/>
      <c r="CG72" s="61"/>
      <c r="CH72" s="61"/>
      <c r="CI72" s="61"/>
      <c r="CJ72" s="61"/>
      <c r="CK72" s="61"/>
      <c r="CL72" s="61"/>
      <c r="CM72" s="61"/>
      <c r="CN72" s="61"/>
      <c r="CO72" s="61"/>
      <c r="CP72" s="61"/>
      <c r="CQ72" s="61"/>
      <c r="CR72" s="61"/>
      <c r="CS72" s="61"/>
      <c r="CT72" s="61"/>
      <c r="CU72" s="61"/>
      <c r="CV72" s="61"/>
      <c r="CW72" s="61"/>
      <c r="CX72" s="61"/>
      <c r="CY72" s="61"/>
      <c r="CZ72" s="61"/>
      <c r="DA72" s="61"/>
      <c r="DB72" s="61"/>
    </row>
    <row r="73" spans="1:106" s="58" customFormat="1" ht="16.5" customHeight="1">
      <c r="A73" s="117" t="s">
        <v>439</v>
      </c>
      <c r="B73" s="788"/>
      <c r="C73" s="781" t="s">
        <v>304</v>
      </c>
      <c r="D73" s="783" t="s">
        <v>305</v>
      </c>
      <c r="E73" s="783" t="s">
        <v>504</v>
      </c>
      <c r="F73" s="783">
        <f>VLOOKUP(C73,'[72]납품수량(영업)'!$C$3:$F$260,4,FALSE)</f>
        <v>481</v>
      </c>
      <c r="G73" s="122">
        <f>VLOOKUP($C$73,[74]납품수량!$B$3:$AI$51,G1,0)</f>
        <v>0</v>
      </c>
      <c r="H73" s="122">
        <f>VLOOKUP($C$73,[74]납품수량!$B$3:$AI$51,H1,0)</f>
        <v>0</v>
      </c>
      <c r="I73" s="122">
        <f>VLOOKUP($C$73,[74]납품수량!$B$3:$AI$51,I1,0)</f>
        <v>0</v>
      </c>
      <c r="J73" s="122">
        <f>VLOOKUP($C$73,[74]납품수량!$B$3:$AI$51,J1,0)</f>
        <v>0</v>
      </c>
      <c r="K73" s="122">
        <f>VLOOKUP($C$73,[74]납품수량!$B$3:$AI$51,K1,0)</f>
        <v>0</v>
      </c>
      <c r="L73" s="122">
        <f>VLOOKUP($C$73,[74]납품수량!$B$3:$AI$51,L1,0)</f>
        <v>0</v>
      </c>
      <c r="M73" s="122">
        <f>VLOOKUP($C$73,[74]납품수량!$B$3:$AI$51,M1,0)</f>
        <v>0</v>
      </c>
      <c r="N73" s="122">
        <f>VLOOKUP($C$73,[74]납품수량!$B$3:$AI$51,N1,0)</f>
        <v>0</v>
      </c>
      <c r="O73" s="122">
        <f>VLOOKUP($C$73,[74]납품수량!$B$3:$AI$51,O1,0)</f>
        <v>0</v>
      </c>
      <c r="P73" s="122">
        <f>VLOOKUP($C$73,[74]납품수량!$B$3:$AI$51,P1,0)</f>
        <v>0</v>
      </c>
      <c r="Q73" s="122">
        <f>VLOOKUP($C$73,[74]납품수량!$B$3:$AI$51,Q1,0)</f>
        <v>0</v>
      </c>
      <c r="R73" s="122">
        <f>VLOOKUP($C$73,[74]납품수량!$B$3:$AI$51,R1,0)</f>
        <v>0</v>
      </c>
      <c r="S73" s="122">
        <f>VLOOKUP($C$73,[74]납품수량!$B$3:$AI$51,S1,0)</f>
        <v>0</v>
      </c>
      <c r="T73" s="122">
        <f>VLOOKUP($C$73,[74]납품수량!$B$3:$AI$51,T1,0)</f>
        <v>0</v>
      </c>
      <c r="U73" s="122">
        <f>VLOOKUP($C$73,[74]납품수량!$B$3:$AI$51,U1,0)</f>
        <v>0</v>
      </c>
      <c r="V73" s="122">
        <f>VLOOKUP($C$73,[74]납품수량!$B$3:$AI$51,V1,0)</f>
        <v>0</v>
      </c>
      <c r="W73" s="122">
        <f>VLOOKUP($C$73,[74]납품수량!$B$3:$AI$51,W1,0)</f>
        <v>0</v>
      </c>
      <c r="X73" s="122">
        <f>VLOOKUP($C$73,[74]납품수량!$B$3:$AI$51,X1,0)</f>
        <v>0</v>
      </c>
      <c r="Y73" s="122">
        <f>VLOOKUP($C$73,[74]납품수량!$B$3:$AI$51,Y1,0)</f>
        <v>0</v>
      </c>
      <c r="Z73" s="122">
        <f>VLOOKUP($C$73,[74]납품수량!$B$3:$AI$51,Z1,0)</f>
        <v>0</v>
      </c>
      <c r="AA73" s="122">
        <f>VLOOKUP($C$73,[74]납품수량!$B$3:$AI$51,AA1,0)</f>
        <v>0</v>
      </c>
      <c r="AB73" s="122">
        <f>VLOOKUP($C$73,[74]납품수량!$B$3:$AI$51,AB1,0)</f>
        <v>0</v>
      </c>
      <c r="AC73" s="122">
        <f>VLOOKUP($C$73,[74]납품수량!$B$3:$AI$51,AC1,0)</f>
        <v>0</v>
      </c>
      <c r="AD73" s="122">
        <f>VLOOKUP($C$73,[74]납품수량!$B$3:$AI$51,AD1,0)</f>
        <v>0</v>
      </c>
      <c r="AE73" s="122">
        <f>VLOOKUP($C$73,[74]납품수량!$B$3:$AI$51,AE1,0)</f>
        <v>0</v>
      </c>
      <c r="AF73" s="122">
        <f>VLOOKUP($C$73,[74]납품수량!$B$3:$AI$51,AF1,0)</f>
        <v>0</v>
      </c>
      <c r="AG73" s="122">
        <f>VLOOKUP($C$73,[74]납품수량!$B$3:$AI$51,AG1,0)</f>
        <v>0</v>
      </c>
      <c r="AH73" s="122">
        <f>VLOOKUP($C$73,[74]납품수량!$B$3:$AI$51,AH1,0)</f>
        <v>0</v>
      </c>
      <c r="AI73" s="122">
        <f>VLOOKUP($C$73,[74]납품수량!$B$3:$AI$51,AI1,0)</f>
        <v>0</v>
      </c>
      <c r="AJ73" s="122">
        <f>VLOOKUP($C$73,[74]납품수량!$B$3:$AI$51,AJ1,0)</f>
        <v>0</v>
      </c>
      <c r="AK73" s="122">
        <f>VLOOKUP($C$73,[74]납품수량!$B$3:$AI$51,AK1,0)</f>
        <v>0</v>
      </c>
      <c r="AL73" s="122">
        <f>SUM(G73:AK73)</f>
        <v>0</v>
      </c>
      <c r="AM73" s="61"/>
      <c r="AN73" s="61"/>
      <c r="AO73" s="61"/>
      <c r="AP73" s="61"/>
      <c r="AQ73" s="61"/>
      <c r="AR73" s="61"/>
      <c r="AS73" s="61"/>
      <c r="AT73" s="61"/>
      <c r="AU73" s="61"/>
      <c r="AV73" s="61"/>
      <c r="AW73" s="61"/>
      <c r="AX73" s="61"/>
      <c r="AY73" s="61"/>
      <c r="AZ73" s="61"/>
      <c r="BA73" s="61"/>
      <c r="BB73" s="61"/>
      <c r="BC73" s="61"/>
      <c r="BD73" s="61"/>
      <c r="BE73" s="61"/>
      <c r="BF73" s="61"/>
      <c r="BG73" s="61"/>
      <c r="BH73" s="61"/>
      <c r="BI73" s="61"/>
      <c r="BJ73" s="61"/>
      <c r="BK73" s="61"/>
      <c r="BL73" s="61"/>
      <c r="BM73" s="61"/>
      <c r="BN73" s="61"/>
      <c r="BO73" s="61"/>
      <c r="BP73" s="61"/>
      <c r="BQ73" s="61"/>
      <c r="BR73" s="61"/>
      <c r="BS73" s="61"/>
      <c r="BT73" s="61"/>
      <c r="BU73" s="61"/>
      <c r="BV73" s="61"/>
      <c r="BW73" s="61"/>
      <c r="BX73" s="61"/>
      <c r="BY73" s="61"/>
      <c r="BZ73" s="61"/>
      <c r="CA73" s="61"/>
      <c r="CB73" s="61"/>
      <c r="CC73" s="61"/>
      <c r="CD73" s="61"/>
      <c r="CE73" s="61"/>
      <c r="CF73" s="61"/>
      <c r="CG73" s="61"/>
      <c r="CH73" s="61"/>
      <c r="CI73" s="61"/>
      <c r="CJ73" s="61"/>
      <c r="CK73" s="61"/>
      <c r="CL73" s="61"/>
      <c r="CM73" s="61"/>
      <c r="CN73" s="61"/>
      <c r="CO73" s="61"/>
      <c r="CP73" s="61"/>
      <c r="CQ73" s="61"/>
      <c r="CR73" s="61"/>
      <c r="CS73" s="61"/>
      <c r="CT73" s="61"/>
      <c r="CU73" s="61"/>
      <c r="CV73" s="61"/>
      <c r="CW73" s="61"/>
      <c r="CX73" s="61"/>
      <c r="CY73" s="61"/>
      <c r="CZ73" s="61"/>
      <c r="DA73" s="61"/>
      <c r="DB73" s="61"/>
    </row>
    <row r="74" spans="1:106" s="58" customFormat="1" ht="16.5" customHeight="1">
      <c r="A74" s="117"/>
      <c r="B74" s="788"/>
      <c r="C74" s="782"/>
      <c r="D74" s="784"/>
      <c r="E74" s="784"/>
      <c r="F74" s="784"/>
      <c r="G74" s="122">
        <f>$F$73*G73</f>
        <v>0</v>
      </c>
      <c r="H74" s="122">
        <f t="shared" ref="H74:AK74" si="35">$F$73*H73</f>
        <v>0</v>
      </c>
      <c r="I74" s="122">
        <f t="shared" si="35"/>
        <v>0</v>
      </c>
      <c r="J74" s="122">
        <f t="shared" si="35"/>
        <v>0</v>
      </c>
      <c r="K74" s="122">
        <f t="shared" si="35"/>
        <v>0</v>
      </c>
      <c r="L74" s="122">
        <f t="shared" si="35"/>
        <v>0</v>
      </c>
      <c r="M74" s="122">
        <f t="shared" si="35"/>
        <v>0</v>
      </c>
      <c r="N74" s="122">
        <f t="shared" si="35"/>
        <v>0</v>
      </c>
      <c r="O74" s="122">
        <f t="shared" si="35"/>
        <v>0</v>
      </c>
      <c r="P74" s="122">
        <f t="shared" si="35"/>
        <v>0</v>
      </c>
      <c r="Q74" s="122">
        <f t="shared" si="35"/>
        <v>0</v>
      </c>
      <c r="R74" s="122">
        <f t="shared" si="35"/>
        <v>0</v>
      </c>
      <c r="S74" s="122">
        <f t="shared" si="35"/>
        <v>0</v>
      </c>
      <c r="T74" s="122">
        <f t="shared" si="35"/>
        <v>0</v>
      </c>
      <c r="U74" s="122">
        <f t="shared" si="35"/>
        <v>0</v>
      </c>
      <c r="V74" s="122">
        <f t="shared" si="35"/>
        <v>0</v>
      </c>
      <c r="W74" s="122">
        <f t="shared" si="35"/>
        <v>0</v>
      </c>
      <c r="X74" s="122">
        <f t="shared" si="35"/>
        <v>0</v>
      </c>
      <c r="Y74" s="122">
        <f t="shared" si="35"/>
        <v>0</v>
      </c>
      <c r="Z74" s="122">
        <f t="shared" si="35"/>
        <v>0</v>
      </c>
      <c r="AA74" s="122">
        <f t="shared" si="35"/>
        <v>0</v>
      </c>
      <c r="AB74" s="122">
        <f t="shared" si="35"/>
        <v>0</v>
      </c>
      <c r="AC74" s="122">
        <f t="shared" si="35"/>
        <v>0</v>
      </c>
      <c r="AD74" s="122">
        <f t="shared" si="35"/>
        <v>0</v>
      </c>
      <c r="AE74" s="122">
        <f t="shared" si="35"/>
        <v>0</v>
      </c>
      <c r="AF74" s="122">
        <f t="shared" si="35"/>
        <v>0</v>
      </c>
      <c r="AG74" s="122">
        <f t="shared" si="35"/>
        <v>0</v>
      </c>
      <c r="AH74" s="122">
        <f t="shared" si="35"/>
        <v>0</v>
      </c>
      <c r="AI74" s="122">
        <f t="shared" si="35"/>
        <v>0</v>
      </c>
      <c r="AJ74" s="122">
        <f t="shared" si="35"/>
        <v>0</v>
      </c>
      <c r="AK74" s="122">
        <f t="shared" si="35"/>
        <v>0</v>
      </c>
      <c r="AL74" s="122">
        <f>F73*AL73</f>
        <v>0</v>
      </c>
      <c r="AM74" s="61"/>
      <c r="AN74" s="61"/>
      <c r="AO74" s="61"/>
      <c r="AP74" s="61"/>
      <c r="AQ74" s="61"/>
      <c r="AR74" s="61"/>
      <c r="AS74" s="61"/>
      <c r="AT74" s="61"/>
      <c r="AU74" s="61"/>
      <c r="AV74" s="61"/>
      <c r="AW74" s="61"/>
      <c r="AX74" s="61"/>
      <c r="AY74" s="61"/>
      <c r="AZ74" s="61"/>
      <c r="BA74" s="61"/>
      <c r="BB74" s="61"/>
      <c r="BC74" s="61"/>
      <c r="BD74" s="61"/>
      <c r="BE74" s="61"/>
      <c r="BF74" s="61"/>
      <c r="BG74" s="61"/>
      <c r="BH74" s="61"/>
      <c r="BI74" s="61"/>
      <c r="BJ74" s="61"/>
      <c r="BK74" s="61"/>
      <c r="BL74" s="61"/>
      <c r="BM74" s="61"/>
      <c r="BN74" s="61"/>
      <c r="BO74" s="61"/>
      <c r="BP74" s="61"/>
      <c r="BQ74" s="61"/>
      <c r="BR74" s="61"/>
      <c r="BS74" s="61"/>
      <c r="BT74" s="61"/>
      <c r="BU74" s="61"/>
      <c r="BV74" s="61"/>
      <c r="BW74" s="61"/>
      <c r="BX74" s="61"/>
      <c r="BY74" s="61"/>
      <c r="BZ74" s="61"/>
      <c r="CA74" s="61"/>
      <c r="CB74" s="61"/>
      <c r="CC74" s="61"/>
      <c r="CD74" s="61"/>
      <c r="CE74" s="61"/>
      <c r="CF74" s="61"/>
      <c r="CG74" s="61"/>
      <c r="CH74" s="61"/>
      <c r="CI74" s="61"/>
      <c r="CJ74" s="61"/>
      <c r="CK74" s="61"/>
      <c r="CL74" s="61"/>
      <c r="CM74" s="61"/>
      <c r="CN74" s="61"/>
      <c r="CO74" s="61"/>
      <c r="CP74" s="61"/>
      <c r="CQ74" s="61"/>
      <c r="CR74" s="61"/>
      <c r="CS74" s="61"/>
      <c r="CT74" s="61"/>
      <c r="CU74" s="61"/>
      <c r="CV74" s="61"/>
      <c r="CW74" s="61"/>
      <c r="CX74" s="61"/>
      <c r="CY74" s="61"/>
      <c r="CZ74" s="61"/>
      <c r="DA74" s="61"/>
      <c r="DB74" s="61"/>
    </row>
    <row r="75" spans="1:106" s="58" customFormat="1" ht="16.5" customHeight="1">
      <c r="A75" s="117" t="s">
        <v>439</v>
      </c>
      <c r="B75" s="788"/>
      <c r="C75" s="781" t="s">
        <v>306</v>
      </c>
      <c r="D75" s="783" t="s">
        <v>307</v>
      </c>
      <c r="E75" s="783" t="s">
        <v>504</v>
      </c>
      <c r="F75" s="783">
        <f>VLOOKUP(C75,'[72]납품수량(영업)'!$C$3:$F$260,4,FALSE)</f>
        <v>481</v>
      </c>
      <c r="G75" s="122">
        <f>VLOOKUP($C$75,[74]납품수량!$B$3:$AI$51,G1,0)</f>
        <v>0</v>
      </c>
      <c r="H75" s="122">
        <f>VLOOKUP($C$75,[74]납품수량!$B$3:$AI$51,H1,0)</f>
        <v>0</v>
      </c>
      <c r="I75" s="122">
        <f>VLOOKUP($C$75,[74]납품수량!$B$3:$AI$51,I1,0)</f>
        <v>0</v>
      </c>
      <c r="J75" s="122">
        <f>VLOOKUP($C$75,[74]납품수량!$B$3:$AI$51,J1,0)</f>
        <v>0</v>
      </c>
      <c r="K75" s="122">
        <f>VLOOKUP($C$75,[74]납품수량!$B$3:$AI$51,K1,0)</f>
        <v>0</v>
      </c>
      <c r="L75" s="122">
        <f>VLOOKUP($C$75,[74]납품수량!$B$3:$AI$51,L1,0)</f>
        <v>0</v>
      </c>
      <c r="M75" s="122">
        <f>VLOOKUP($C$75,[74]납품수량!$B$3:$AI$51,M1,0)</f>
        <v>0</v>
      </c>
      <c r="N75" s="122">
        <f>VLOOKUP($C$75,[74]납품수량!$B$3:$AI$51,N1,0)</f>
        <v>0</v>
      </c>
      <c r="O75" s="122">
        <f>VLOOKUP($C$75,[74]납품수량!$B$3:$AI$51,O1,0)</f>
        <v>0</v>
      </c>
      <c r="P75" s="122">
        <f>VLOOKUP($C$75,[74]납품수량!$B$3:$AI$51,P1,0)</f>
        <v>0</v>
      </c>
      <c r="Q75" s="122">
        <f>VLOOKUP($C$75,[74]납품수량!$B$3:$AI$51,Q1,0)</f>
        <v>0</v>
      </c>
      <c r="R75" s="122">
        <f>VLOOKUP($C$75,[74]납품수량!$B$3:$AI$51,R1,0)</f>
        <v>0</v>
      </c>
      <c r="S75" s="122">
        <f>VLOOKUP($C$75,[74]납품수량!$B$3:$AI$51,S1,0)</f>
        <v>0</v>
      </c>
      <c r="T75" s="122">
        <f>VLOOKUP($C$75,[74]납품수량!$B$3:$AI$51,T1,0)</f>
        <v>0</v>
      </c>
      <c r="U75" s="122">
        <f>VLOOKUP($C$75,[74]납품수량!$B$3:$AI$51,U1,0)</f>
        <v>0</v>
      </c>
      <c r="V75" s="122">
        <f>VLOOKUP($C$75,[74]납품수량!$B$3:$AI$51,V1,0)</f>
        <v>0</v>
      </c>
      <c r="W75" s="122">
        <f>VLOOKUP($C$75,[74]납품수량!$B$3:$AI$51,W1,0)</f>
        <v>0</v>
      </c>
      <c r="X75" s="122">
        <f>VLOOKUP($C$75,[74]납품수량!$B$3:$AI$51,X1,0)</f>
        <v>0</v>
      </c>
      <c r="Y75" s="122">
        <f>VLOOKUP($C$75,[74]납품수량!$B$3:$AI$51,Y1,0)</f>
        <v>0</v>
      </c>
      <c r="Z75" s="122">
        <f>VLOOKUP($C$75,[74]납품수량!$B$3:$AI$51,Z1,0)</f>
        <v>0</v>
      </c>
      <c r="AA75" s="122">
        <f>VLOOKUP($C$75,[74]납품수량!$B$3:$AI$51,AA1,0)</f>
        <v>0</v>
      </c>
      <c r="AB75" s="122">
        <f>VLOOKUP($C$75,[74]납품수량!$B$3:$AI$51,AB1,0)</f>
        <v>0</v>
      </c>
      <c r="AC75" s="122">
        <f>VLOOKUP($C$75,[74]납품수량!$B$3:$AI$51,AC1,0)</f>
        <v>0</v>
      </c>
      <c r="AD75" s="122">
        <f>VLOOKUP($C$75,[74]납품수량!$B$3:$AI$51,AD1,0)</f>
        <v>0</v>
      </c>
      <c r="AE75" s="122">
        <f>VLOOKUP($C$75,[74]납품수량!$B$3:$AI$51,AE1,0)</f>
        <v>0</v>
      </c>
      <c r="AF75" s="122">
        <f>VLOOKUP($C$75,[74]납품수량!$B$3:$AI$51,AF1,0)</f>
        <v>0</v>
      </c>
      <c r="AG75" s="122">
        <f>VLOOKUP($C$75,[74]납품수량!$B$3:$AI$51,AG1,0)</f>
        <v>0</v>
      </c>
      <c r="AH75" s="122">
        <f>VLOOKUP($C$75,[74]납품수량!$B$3:$AI$51,AH1,0)</f>
        <v>0</v>
      </c>
      <c r="AI75" s="122">
        <f>VLOOKUP($C$75,[74]납품수량!$B$3:$AI$51,AI1,0)</f>
        <v>0</v>
      </c>
      <c r="AJ75" s="122">
        <f>VLOOKUP($C$75,[74]납품수량!$B$3:$AI$51,AJ1,0)</f>
        <v>0</v>
      </c>
      <c r="AK75" s="122">
        <f>VLOOKUP($C$75,[74]납품수량!$B$3:$AI$51,AK1,0)</f>
        <v>0</v>
      </c>
      <c r="AL75" s="122">
        <f>SUM(G75:AK75)</f>
        <v>0</v>
      </c>
      <c r="AM75" s="61"/>
      <c r="AN75" s="61"/>
      <c r="AO75" s="61"/>
      <c r="AP75" s="61"/>
      <c r="AQ75" s="61"/>
      <c r="AR75" s="61"/>
      <c r="AS75" s="61"/>
      <c r="AT75" s="61"/>
      <c r="AU75" s="61"/>
      <c r="AV75" s="61"/>
      <c r="AW75" s="61"/>
      <c r="AX75" s="61"/>
      <c r="AY75" s="61"/>
      <c r="AZ75" s="61"/>
      <c r="BA75" s="61"/>
      <c r="BB75" s="61"/>
      <c r="BC75" s="61"/>
      <c r="BD75" s="61"/>
      <c r="BE75" s="61"/>
      <c r="BF75" s="61"/>
      <c r="BG75" s="61"/>
      <c r="BH75" s="61"/>
      <c r="BI75" s="61"/>
      <c r="BJ75" s="61"/>
      <c r="BK75" s="61"/>
      <c r="BL75" s="61"/>
      <c r="BM75" s="61"/>
      <c r="BN75" s="61"/>
      <c r="BO75" s="61"/>
      <c r="BP75" s="61"/>
      <c r="BQ75" s="61"/>
      <c r="BR75" s="61"/>
      <c r="BS75" s="61"/>
      <c r="BT75" s="61"/>
      <c r="BU75" s="61"/>
      <c r="BV75" s="61"/>
      <c r="BW75" s="61"/>
      <c r="BX75" s="61"/>
      <c r="BY75" s="61"/>
      <c r="BZ75" s="61"/>
      <c r="CA75" s="61"/>
      <c r="CB75" s="61"/>
      <c r="CC75" s="61"/>
      <c r="CD75" s="61"/>
      <c r="CE75" s="61"/>
      <c r="CF75" s="61"/>
      <c r="CG75" s="61"/>
      <c r="CH75" s="61"/>
      <c r="CI75" s="61"/>
      <c r="CJ75" s="61"/>
      <c r="CK75" s="61"/>
      <c r="CL75" s="61"/>
      <c r="CM75" s="61"/>
      <c r="CN75" s="61"/>
      <c r="CO75" s="61"/>
      <c r="CP75" s="61"/>
      <c r="CQ75" s="61"/>
      <c r="CR75" s="61"/>
      <c r="CS75" s="61"/>
      <c r="CT75" s="61"/>
      <c r="CU75" s="61"/>
      <c r="CV75" s="61"/>
      <c r="CW75" s="61"/>
      <c r="CX75" s="61"/>
      <c r="CY75" s="61"/>
      <c r="CZ75" s="61"/>
      <c r="DA75" s="61"/>
      <c r="DB75" s="61"/>
    </row>
    <row r="76" spans="1:106" s="58" customFormat="1" ht="16.5" customHeight="1">
      <c r="A76" s="117"/>
      <c r="B76" s="788"/>
      <c r="C76" s="782"/>
      <c r="D76" s="784"/>
      <c r="E76" s="784"/>
      <c r="F76" s="784"/>
      <c r="G76" s="122">
        <f>$F$75*G75</f>
        <v>0</v>
      </c>
      <c r="H76" s="122">
        <f t="shared" ref="H76:AK76" si="36">$F$75*H75</f>
        <v>0</v>
      </c>
      <c r="I76" s="122">
        <f t="shared" si="36"/>
        <v>0</v>
      </c>
      <c r="J76" s="122">
        <f t="shared" si="36"/>
        <v>0</v>
      </c>
      <c r="K76" s="122">
        <f t="shared" si="36"/>
        <v>0</v>
      </c>
      <c r="L76" s="122">
        <f t="shared" si="36"/>
        <v>0</v>
      </c>
      <c r="M76" s="122">
        <f t="shared" si="36"/>
        <v>0</v>
      </c>
      <c r="N76" s="122">
        <f t="shared" si="36"/>
        <v>0</v>
      </c>
      <c r="O76" s="122">
        <f t="shared" si="36"/>
        <v>0</v>
      </c>
      <c r="P76" s="122">
        <f t="shared" si="36"/>
        <v>0</v>
      </c>
      <c r="Q76" s="122">
        <f t="shared" si="36"/>
        <v>0</v>
      </c>
      <c r="R76" s="122">
        <f t="shared" si="36"/>
        <v>0</v>
      </c>
      <c r="S76" s="122">
        <f t="shared" si="36"/>
        <v>0</v>
      </c>
      <c r="T76" s="122">
        <f t="shared" si="36"/>
        <v>0</v>
      </c>
      <c r="U76" s="122">
        <f t="shared" si="36"/>
        <v>0</v>
      </c>
      <c r="V76" s="122">
        <f t="shared" si="36"/>
        <v>0</v>
      </c>
      <c r="W76" s="122">
        <f t="shared" si="36"/>
        <v>0</v>
      </c>
      <c r="X76" s="122">
        <f t="shared" si="36"/>
        <v>0</v>
      </c>
      <c r="Y76" s="122">
        <f t="shared" si="36"/>
        <v>0</v>
      </c>
      <c r="Z76" s="122">
        <f t="shared" si="36"/>
        <v>0</v>
      </c>
      <c r="AA76" s="122">
        <f t="shared" si="36"/>
        <v>0</v>
      </c>
      <c r="AB76" s="122">
        <f t="shared" si="36"/>
        <v>0</v>
      </c>
      <c r="AC76" s="122">
        <f t="shared" si="36"/>
        <v>0</v>
      </c>
      <c r="AD76" s="122">
        <f t="shared" si="36"/>
        <v>0</v>
      </c>
      <c r="AE76" s="122">
        <f t="shared" si="36"/>
        <v>0</v>
      </c>
      <c r="AF76" s="122">
        <f t="shared" si="36"/>
        <v>0</v>
      </c>
      <c r="AG76" s="122">
        <f t="shared" si="36"/>
        <v>0</v>
      </c>
      <c r="AH76" s="122">
        <f t="shared" si="36"/>
        <v>0</v>
      </c>
      <c r="AI76" s="122">
        <f t="shared" si="36"/>
        <v>0</v>
      </c>
      <c r="AJ76" s="122">
        <f t="shared" si="36"/>
        <v>0</v>
      </c>
      <c r="AK76" s="122">
        <f t="shared" si="36"/>
        <v>0</v>
      </c>
      <c r="AL76" s="122">
        <f>F75*AL75</f>
        <v>0</v>
      </c>
      <c r="AM76" s="61"/>
      <c r="AN76" s="61"/>
      <c r="AO76" s="61"/>
      <c r="AP76" s="61"/>
      <c r="AQ76" s="61"/>
      <c r="AR76" s="61"/>
      <c r="AS76" s="61"/>
      <c r="AT76" s="61"/>
      <c r="AU76" s="61"/>
      <c r="AV76" s="61"/>
      <c r="AW76" s="61"/>
      <c r="AX76" s="61"/>
      <c r="AY76" s="61"/>
      <c r="AZ76" s="61"/>
      <c r="BA76" s="61"/>
      <c r="BB76" s="61"/>
      <c r="BC76" s="61"/>
      <c r="BD76" s="61"/>
      <c r="BE76" s="61"/>
      <c r="BF76" s="61"/>
      <c r="BG76" s="61"/>
      <c r="BH76" s="61"/>
      <c r="BI76" s="61"/>
      <c r="BJ76" s="61"/>
      <c r="BK76" s="61"/>
      <c r="BL76" s="61"/>
      <c r="BM76" s="61"/>
      <c r="BN76" s="61"/>
      <c r="BO76" s="61"/>
      <c r="BP76" s="61"/>
      <c r="BQ76" s="61"/>
      <c r="BR76" s="61"/>
      <c r="BS76" s="61"/>
      <c r="BT76" s="61"/>
      <c r="BU76" s="61"/>
      <c r="BV76" s="61"/>
      <c r="BW76" s="61"/>
      <c r="BX76" s="61"/>
      <c r="BY76" s="61"/>
      <c r="BZ76" s="61"/>
      <c r="CA76" s="61"/>
      <c r="CB76" s="61"/>
      <c r="CC76" s="61"/>
      <c r="CD76" s="61"/>
      <c r="CE76" s="61"/>
      <c r="CF76" s="61"/>
      <c r="CG76" s="61"/>
      <c r="CH76" s="61"/>
      <c r="CI76" s="61"/>
      <c r="CJ76" s="61"/>
      <c r="CK76" s="61"/>
      <c r="CL76" s="61"/>
      <c r="CM76" s="61"/>
      <c r="CN76" s="61"/>
      <c r="CO76" s="61"/>
      <c r="CP76" s="61"/>
      <c r="CQ76" s="61"/>
      <c r="CR76" s="61"/>
      <c r="CS76" s="61"/>
      <c r="CT76" s="61"/>
      <c r="CU76" s="61"/>
      <c r="CV76" s="61"/>
      <c r="CW76" s="61"/>
      <c r="CX76" s="61"/>
      <c r="CY76" s="61"/>
      <c r="CZ76" s="61"/>
      <c r="DA76" s="61"/>
      <c r="DB76" s="61"/>
    </row>
    <row r="77" spans="1:106" s="58" customFormat="1" ht="16.5" customHeight="1">
      <c r="A77" s="117" t="s">
        <v>439</v>
      </c>
      <c r="B77" s="788"/>
      <c r="C77" s="781" t="s">
        <v>302</v>
      </c>
      <c r="D77" s="783" t="s">
        <v>303</v>
      </c>
      <c r="E77" s="783" t="s">
        <v>504</v>
      </c>
      <c r="F77" s="783">
        <f>VLOOKUP(C77,'[72]납품수량(영업)'!$C$3:$F$260,4,FALSE)</f>
        <v>174</v>
      </c>
      <c r="G77" s="122">
        <f>VLOOKUP($C$77,[74]납품수량!$B$3:$AI$51,G1,0)</f>
        <v>0</v>
      </c>
      <c r="H77" s="122">
        <f>VLOOKUP($C$77,[74]납품수량!$B$3:$AI$51,H1,0)</f>
        <v>0</v>
      </c>
      <c r="I77" s="122">
        <f>VLOOKUP($C$77,[74]납품수량!$B$3:$AI$51,I1,0)</f>
        <v>0</v>
      </c>
      <c r="J77" s="122">
        <f>VLOOKUP($C$77,[74]납품수량!$B$3:$AI$51,J1,0)</f>
        <v>0</v>
      </c>
      <c r="K77" s="122">
        <f>VLOOKUP($C$77,[74]납품수량!$B$3:$AI$51,K1,0)</f>
        <v>0</v>
      </c>
      <c r="L77" s="122">
        <f>VLOOKUP($C$77,[74]납품수량!$B$3:$AI$51,L1,0)</f>
        <v>0</v>
      </c>
      <c r="M77" s="122">
        <f>VLOOKUP($C$77,[74]납품수량!$B$3:$AI$51,M1,0)</f>
        <v>0</v>
      </c>
      <c r="N77" s="122">
        <f>VLOOKUP($C$77,[74]납품수량!$B$3:$AI$51,N1,0)</f>
        <v>0</v>
      </c>
      <c r="O77" s="122">
        <f>VLOOKUP($C$77,[74]납품수량!$B$3:$AI$51,O1,0)</f>
        <v>0</v>
      </c>
      <c r="P77" s="122">
        <f>VLOOKUP($C$77,[74]납품수량!$B$3:$AI$51,P1,0)</f>
        <v>0</v>
      </c>
      <c r="Q77" s="122">
        <f>VLOOKUP($C$77,[74]납품수량!$B$3:$AI$51,Q1,0)</f>
        <v>0</v>
      </c>
      <c r="R77" s="122">
        <f>VLOOKUP($C$77,[74]납품수량!$B$3:$AI$51,R1,0)</f>
        <v>0</v>
      </c>
      <c r="S77" s="122">
        <f>VLOOKUP($C$77,[74]납품수량!$B$3:$AI$51,S1,0)</f>
        <v>0</v>
      </c>
      <c r="T77" s="122">
        <f>VLOOKUP($C$77,[74]납품수량!$B$3:$AI$51,T1,0)</f>
        <v>0</v>
      </c>
      <c r="U77" s="122">
        <f>VLOOKUP($C$77,[74]납품수량!$B$3:$AI$51,U1,0)</f>
        <v>0</v>
      </c>
      <c r="V77" s="122">
        <f>VLOOKUP($C$77,[74]납품수량!$B$3:$AI$51,V1,0)</f>
        <v>0</v>
      </c>
      <c r="W77" s="122">
        <f>VLOOKUP($C$77,[74]납품수량!$B$3:$AI$51,W1,0)</f>
        <v>0</v>
      </c>
      <c r="X77" s="122">
        <f>VLOOKUP($C$77,[74]납품수량!$B$3:$AI$51,X1,0)</f>
        <v>0</v>
      </c>
      <c r="Y77" s="122">
        <f>VLOOKUP($C$77,[74]납품수량!$B$3:$AI$51,Y1,0)</f>
        <v>0</v>
      </c>
      <c r="Z77" s="122">
        <f>VLOOKUP($C$77,[74]납품수량!$B$3:$AI$51,Z1,0)</f>
        <v>0</v>
      </c>
      <c r="AA77" s="122">
        <f>VLOOKUP($C$77,[74]납품수량!$B$3:$AI$51,AA1,0)</f>
        <v>0</v>
      </c>
      <c r="AB77" s="122">
        <f>VLOOKUP($C$77,[74]납품수량!$B$3:$AI$51,AB1,0)</f>
        <v>0</v>
      </c>
      <c r="AC77" s="122">
        <f>VLOOKUP($C$77,[74]납품수량!$B$3:$AI$51,AC1,0)</f>
        <v>0</v>
      </c>
      <c r="AD77" s="122">
        <f>VLOOKUP($C$77,[74]납품수량!$B$3:$AI$51,AD1,0)</f>
        <v>0</v>
      </c>
      <c r="AE77" s="122">
        <f>VLOOKUP($C$77,[74]납품수량!$B$3:$AI$51,AE1,0)</f>
        <v>0</v>
      </c>
      <c r="AF77" s="122">
        <f>VLOOKUP($C$77,[74]납품수량!$B$3:$AI$51,AF1,0)</f>
        <v>0</v>
      </c>
      <c r="AG77" s="122">
        <f>VLOOKUP($C$77,[74]납품수량!$B$3:$AI$51,AG1,0)</f>
        <v>0</v>
      </c>
      <c r="AH77" s="122">
        <f>VLOOKUP($C$77,[74]납품수량!$B$3:$AI$51,AH1,0)</f>
        <v>0</v>
      </c>
      <c r="AI77" s="122">
        <f>VLOOKUP($C$77,[74]납품수량!$B$3:$AI$51,AI1,0)</f>
        <v>0</v>
      </c>
      <c r="AJ77" s="122">
        <f>VLOOKUP($C$77,[74]납품수량!$B$3:$AI$51,AJ1,0)</f>
        <v>0</v>
      </c>
      <c r="AK77" s="122">
        <f>VLOOKUP($C$77,[74]납품수량!$B$3:$AI$51,AK1,0)</f>
        <v>0</v>
      </c>
      <c r="AL77" s="122">
        <f>SUM(G77:AK77)</f>
        <v>0</v>
      </c>
      <c r="AM77" s="61"/>
      <c r="AN77" s="61"/>
      <c r="AO77" s="61"/>
      <c r="AP77" s="61"/>
      <c r="AQ77" s="61"/>
      <c r="AR77" s="61"/>
      <c r="AS77" s="61"/>
      <c r="AT77" s="61"/>
      <c r="AU77" s="61"/>
      <c r="AV77" s="61"/>
      <c r="AW77" s="61"/>
      <c r="AX77" s="61"/>
      <c r="AY77" s="61"/>
      <c r="AZ77" s="61"/>
      <c r="BA77" s="61"/>
      <c r="BB77" s="61"/>
      <c r="BC77" s="61"/>
      <c r="BD77" s="61"/>
      <c r="BE77" s="61"/>
      <c r="BF77" s="61"/>
      <c r="BG77" s="61"/>
      <c r="BH77" s="61"/>
      <c r="BI77" s="61"/>
      <c r="BJ77" s="61"/>
      <c r="BK77" s="61"/>
      <c r="BL77" s="61"/>
      <c r="BM77" s="61"/>
      <c r="BN77" s="61"/>
      <c r="BO77" s="61"/>
      <c r="BP77" s="61"/>
      <c r="BQ77" s="61"/>
      <c r="BR77" s="61"/>
      <c r="BS77" s="61"/>
      <c r="BT77" s="61"/>
      <c r="BU77" s="61"/>
      <c r="BV77" s="61"/>
      <c r="BW77" s="61"/>
      <c r="BX77" s="61"/>
      <c r="BY77" s="61"/>
      <c r="BZ77" s="61"/>
      <c r="CA77" s="61"/>
      <c r="CB77" s="61"/>
      <c r="CC77" s="61"/>
      <c r="CD77" s="61"/>
      <c r="CE77" s="61"/>
      <c r="CF77" s="61"/>
      <c r="CG77" s="61"/>
      <c r="CH77" s="61"/>
      <c r="CI77" s="61"/>
      <c r="CJ77" s="61"/>
      <c r="CK77" s="61"/>
      <c r="CL77" s="61"/>
      <c r="CM77" s="61"/>
      <c r="CN77" s="61"/>
      <c r="CO77" s="61"/>
      <c r="CP77" s="61"/>
      <c r="CQ77" s="61"/>
      <c r="CR77" s="61"/>
      <c r="CS77" s="61"/>
      <c r="CT77" s="61"/>
      <c r="CU77" s="61"/>
      <c r="CV77" s="61"/>
      <c r="CW77" s="61"/>
      <c r="CX77" s="61"/>
      <c r="CY77" s="61"/>
      <c r="CZ77" s="61"/>
      <c r="DA77" s="61"/>
      <c r="DB77" s="61"/>
    </row>
    <row r="78" spans="1:106" s="58" customFormat="1" ht="16.5" customHeight="1">
      <c r="A78" s="117"/>
      <c r="B78" s="788"/>
      <c r="C78" s="782"/>
      <c r="D78" s="784"/>
      <c r="E78" s="784"/>
      <c r="F78" s="784"/>
      <c r="G78" s="122">
        <f>$F$77*G77</f>
        <v>0</v>
      </c>
      <c r="H78" s="122">
        <f t="shared" ref="H78:AK78" si="37">$F$77*H77</f>
        <v>0</v>
      </c>
      <c r="I78" s="122">
        <f t="shared" si="37"/>
        <v>0</v>
      </c>
      <c r="J78" s="122">
        <f t="shared" si="37"/>
        <v>0</v>
      </c>
      <c r="K78" s="122">
        <f t="shared" si="37"/>
        <v>0</v>
      </c>
      <c r="L78" s="122">
        <f t="shared" si="37"/>
        <v>0</v>
      </c>
      <c r="M78" s="122">
        <f t="shared" si="37"/>
        <v>0</v>
      </c>
      <c r="N78" s="122">
        <f t="shared" si="37"/>
        <v>0</v>
      </c>
      <c r="O78" s="122">
        <f t="shared" si="37"/>
        <v>0</v>
      </c>
      <c r="P78" s="122">
        <f t="shared" si="37"/>
        <v>0</v>
      </c>
      <c r="Q78" s="122">
        <f t="shared" si="37"/>
        <v>0</v>
      </c>
      <c r="R78" s="122">
        <f t="shared" si="37"/>
        <v>0</v>
      </c>
      <c r="S78" s="122">
        <f t="shared" si="37"/>
        <v>0</v>
      </c>
      <c r="T78" s="122">
        <f t="shared" si="37"/>
        <v>0</v>
      </c>
      <c r="U78" s="122">
        <f t="shared" si="37"/>
        <v>0</v>
      </c>
      <c r="V78" s="122">
        <f t="shared" si="37"/>
        <v>0</v>
      </c>
      <c r="W78" s="122">
        <f t="shared" si="37"/>
        <v>0</v>
      </c>
      <c r="X78" s="122">
        <f t="shared" si="37"/>
        <v>0</v>
      </c>
      <c r="Y78" s="122">
        <f t="shared" si="37"/>
        <v>0</v>
      </c>
      <c r="Z78" s="122">
        <f t="shared" si="37"/>
        <v>0</v>
      </c>
      <c r="AA78" s="122">
        <f t="shared" si="37"/>
        <v>0</v>
      </c>
      <c r="AB78" s="122">
        <f t="shared" si="37"/>
        <v>0</v>
      </c>
      <c r="AC78" s="122">
        <f t="shared" si="37"/>
        <v>0</v>
      </c>
      <c r="AD78" s="122">
        <f t="shared" si="37"/>
        <v>0</v>
      </c>
      <c r="AE78" s="122">
        <f t="shared" si="37"/>
        <v>0</v>
      </c>
      <c r="AF78" s="122">
        <f t="shared" si="37"/>
        <v>0</v>
      </c>
      <c r="AG78" s="122">
        <f t="shared" si="37"/>
        <v>0</v>
      </c>
      <c r="AH78" s="122">
        <f t="shared" si="37"/>
        <v>0</v>
      </c>
      <c r="AI78" s="122">
        <f t="shared" si="37"/>
        <v>0</v>
      </c>
      <c r="AJ78" s="122">
        <f t="shared" si="37"/>
        <v>0</v>
      </c>
      <c r="AK78" s="122">
        <f t="shared" si="37"/>
        <v>0</v>
      </c>
      <c r="AL78" s="122">
        <f>F77*AL77</f>
        <v>0</v>
      </c>
      <c r="AM78" s="61"/>
      <c r="AN78" s="61"/>
      <c r="AO78" s="61"/>
      <c r="AP78" s="61"/>
      <c r="AQ78" s="61"/>
      <c r="AR78" s="61"/>
      <c r="AS78" s="61"/>
      <c r="AT78" s="61"/>
      <c r="AU78" s="61"/>
      <c r="AV78" s="61"/>
      <c r="AW78" s="61"/>
      <c r="AX78" s="61"/>
      <c r="AY78" s="61"/>
      <c r="AZ78" s="61"/>
      <c r="BA78" s="61"/>
      <c r="BB78" s="61"/>
      <c r="BC78" s="61"/>
      <c r="BD78" s="61"/>
      <c r="BE78" s="61"/>
      <c r="BF78" s="61"/>
      <c r="BG78" s="61"/>
      <c r="BH78" s="61"/>
      <c r="BI78" s="61"/>
      <c r="BJ78" s="61"/>
      <c r="BK78" s="61"/>
      <c r="BL78" s="61"/>
      <c r="BM78" s="61"/>
      <c r="BN78" s="61"/>
      <c r="BO78" s="61"/>
      <c r="BP78" s="61"/>
      <c r="BQ78" s="61"/>
      <c r="BR78" s="61"/>
      <c r="BS78" s="61"/>
      <c r="BT78" s="61"/>
      <c r="BU78" s="61"/>
      <c r="BV78" s="61"/>
      <c r="BW78" s="61"/>
      <c r="BX78" s="61"/>
      <c r="BY78" s="61"/>
      <c r="BZ78" s="61"/>
      <c r="CA78" s="61"/>
      <c r="CB78" s="61"/>
      <c r="CC78" s="61"/>
      <c r="CD78" s="61"/>
      <c r="CE78" s="61"/>
      <c r="CF78" s="61"/>
      <c r="CG78" s="61"/>
      <c r="CH78" s="61"/>
      <c r="CI78" s="61"/>
      <c r="CJ78" s="61"/>
      <c r="CK78" s="61"/>
      <c r="CL78" s="61"/>
      <c r="CM78" s="61"/>
      <c r="CN78" s="61"/>
      <c r="CO78" s="61"/>
      <c r="CP78" s="61"/>
      <c r="CQ78" s="61"/>
      <c r="CR78" s="61"/>
      <c r="CS78" s="61"/>
      <c r="CT78" s="61"/>
      <c r="CU78" s="61"/>
      <c r="CV78" s="61"/>
      <c r="CW78" s="61"/>
      <c r="CX78" s="61"/>
      <c r="CY78" s="61"/>
      <c r="CZ78" s="61"/>
      <c r="DA78" s="61"/>
      <c r="DB78" s="61"/>
    </row>
    <row r="79" spans="1:106" s="58" customFormat="1" ht="16.5" customHeight="1">
      <c r="A79" s="117" t="s">
        <v>439</v>
      </c>
      <c r="B79" s="788"/>
      <c r="C79" s="781" t="s">
        <v>298</v>
      </c>
      <c r="D79" s="783" t="s">
        <v>299</v>
      </c>
      <c r="E79" s="783" t="s">
        <v>504</v>
      </c>
      <c r="F79" s="783">
        <f>VLOOKUP(C79,'[72]납품수량(영업)'!$C$3:$F$260,4,FALSE)</f>
        <v>284</v>
      </c>
      <c r="G79" s="122">
        <f>VLOOKUP($C$79,[74]납품수량!$B$3:$AI$51,G1,0)</f>
        <v>0</v>
      </c>
      <c r="H79" s="122">
        <f>VLOOKUP($C$79,[74]납품수량!$B$3:$AI$51,H1,0)</f>
        <v>0</v>
      </c>
      <c r="I79" s="122">
        <f>VLOOKUP($C$79,[74]납품수량!$B$3:$AI$51,I1,0)</f>
        <v>0</v>
      </c>
      <c r="J79" s="122">
        <f>VLOOKUP($C$79,[74]납품수량!$B$3:$AI$51,J1,0)</f>
        <v>0</v>
      </c>
      <c r="K79" s="122">
        <f>VLOOKUP($C$79,[74]납품수량!$B$3:$AI$51,K1,0)</f>
        <v>0</v>
      </c>
      <c r="L79" s="122">
        <f>VLOOKUP($C$79,[74]납품수량!$B$3:$AI$51,L1,0)</f>
        <v>0</v>
      </c>
      <c r="M79" s="122">
        <f>VLOOKUP($C$79,[74]납품수량!$B$3:$AI$51,M1,0)</f>
        <v>0</v>
      </c>
      <c r="N79" s="122">
        <f>VLOOKUP($C$79,[74]납품수량!$B$3:$AI$51,N1,0)</f>
        <v>0</v>
      </c>
      <c r="O79" s="122">
        <f>VLOOKUP($C$79,[74]납품수량!$B$3:$AI$51,O1,0)</f>
        <v>0</v>
      </c>
      <c r="P79" s="122">
        <f>VLOOKUP($C$79,[74]납품수량!$B$3:$AI$51,P1,0)</f>
        <v>0</v>
      </c>
      <c r="Q79" s="122">
        <f>VLOOKUP($C$79,[74]납품수량!$B$3:$AI$51,Q1,0)</f>
        <v>0</v>
      </c>
      <c r="R79" s="122">
        <f>VLOOKUP($C$79,[74]납품수량!$B$3:$AI$51,R1,0)</f>
        <v>0</v>
      </c>
      <c r="S79" s="122">
        <f>VLOOKUP($C$79,[74]납품수량!$B$3:$AI$51,S1,0)</f>
        <v>0</v>
      </c>
      <c r="T79" s="122">
        <f>VLOOKUP($C$79,[74]납품수량!$B$3:$AI$51,T1,0)</f>
        <v>0</v>
      </c>
      <c r="U79" s="122">
        <f>VLOOKUP($C$79,[74]납품수량!$B$3:$AI$51,U1,0)</f>
        <v>0</v>
      </c>
      <c r="V79" s="122">
        <f>VLOOKUP($C$79,[74]납품수량!$B$3:$AI$51,V1,0)</f>
        <v>0</v>
      </c>
      <c r="W79" s="122">
        <f>VLOOKUP($C$79,[74]납품수량!$B$3:$AI$51,W1,0)</f>
        <v>0</v>
      </c>
      <c r="X79" s="122">
        <f>VLOOKUP($C$79,[74]납품수량!$B$3:$AI$51,X1,0)</f>
        <v>0</v>
      </c>
      <c r="Y79" s="122">
        <f>VLOOKUP($C$79,[74]납품수량!$B$3:$AI$51,Y1,0)</f>
        <v>0</v>
      </c>
      <c r="Z79" s="122">
        <f>VLOOKUP($C$79,[74]납품수량!$B$3:$AI$51,Z1,0)</f>
        <v>0</v>
      </c>
      <c r="AA79" s="122">
        <f>VLOOKUP($C$79,[74]납품수량!$B$3:$AI$51,AA1,0)</f>
        <v>0</v>
      </c>
      <c r="AB79" s="122">
        <f>VLOOKUP($C$79,[74]납품수량!$B$3:$AI$51,AB1,0)</f>
        <v>0</v>
      </c>
      <c r="AC79" s="122">
        <f>VLOOKUP($C$79,[74]납품수량!$B$3:$AI$51,AC1,0)</f>
        <v>0</v>
      </c>
      <c r="AD79" s="122">
        <f>VLOOKUP($C$79,[74]납품수량!$B$3:$AI$51,AD1,0)</f>
        <v>0</v>
      </c>
      <c r="AE79" s="122">
        <f>VLOOKUP($C$79,[74]납품수량!$B$3:$AI$51,AE1,0)</f>
        <v>0</v>
      </c>
      <c r="AF79" s="122">
        <f>VLOOKUP($C$79,[74]납품수량!$B$3:$AI$51,AF1,0)</f>
        <v>0</v>
      </c>
      <c r="AG79" s="122">
        <f>VLOOKUP($C$79,[74]납품수량!$B$3:$AI$51,AG1,0)</f>
        <v>0</v>
      </c>
      <c r="AH79" s="122">
        <f>VLOOKUP($C$79,[74]납품수량!$B$3:$AI$51,AH1,0)</f>
        <v>0</v>
      </c>
      <c r="AI79" s="122">
        <f>VLOOKUP($C$79,[74]납품수량!$B$3:$AI$51,AI1,0)</f>
        <v>0</v>
      </c>
      <c r="AJ79" s="122">
        <f>VLOOKUP($C$79,[74]납품수량!$B$3:$AI$51,AJ1,0)</f>
        <v>0</v>
      </c>
      <c r="AK79" s="122">
        <f>VLOOKUP($C$79,[74]납품수량!$B$3:$AI$51,AK1,0)</f>
        <v>0</v>
      </c>
      <c r="AL79" s="122">
        <f>SUM(G79:AK79)</f>
        <v>0</v>
      </c>
      <c r="AM79" s="61"/>
      <c r="AN79" s="61"/>
      <c r="AO79" s="61"/>
      <c r="AP79" s="61"/>
      <c r="AQ79" s="61"/>
      <c r="AR79" s="61"/>
      <c r="AS79" s="61"/>
      <c r="AT79" s="61"/>
      <c r="AU79" s="61"/>
      <c r="AV79" s="61"/>
      <c r="AW79" s="61"/>
      <c r="AX79" s="61"/>
      <c r="AY79" s="61"/>
      <c r="AZ79" s="61"/>
      <c r="BA79" s="61"/>
      <c r="BB79" s="61"/>
      <c r="BC79" s="61"/>
      <c r="BD79" s="61"/>
      <c r="BE79" s="61"/>
      <c r="BF79" s="61"/>
      <c r="BG79" s="61"/>
      <c r="BH79" s="61"/>
      <c r="BI79" s="61"/>
      <c r="BJ79" s="61"/>
      <c r="BK79" s="61"/>
      <c r="BL79" s="61"/>
      <c r="BM79" s="61"/>
      <c r="BN79" s="61"/>
      <c r="BO79" s="61"/>
      <c r="BP79" s="61"/>
      <c r="BQ79" s="61"/>
      <c r="BR79" s="61"/>
      <c r="BS79" s="61"/>
      <c r="BT79" s="61"/>
      <c r="BU79" s="61"/>
      <c r="BV79" s="61"/>
      <c r="BW79" s="61"/>
      <c r="BX79" s="61"/>
      <c r="BY79" s="61"/>
      <c r="BZ79" s="61"/>
      <c r="CA79" s="61"/>
      <c r="CB79" s="61"/>
      <c r="CC79" s="61"/>
      <c r="CD79" s="61"/>
      <c r="CE79" s="61"/>
      <c r="CF79" s="61"/>
      <c r="CG79" s="61"/>
      <c r="CH79" s="61"/>
      <c r="CI79" s="61"/>
      <c r="CJ79" s="61"/>
      <c r="CK79" s="61"/>
      <c r="CL79" s="61"/>
      <c r="CM79" s="61"/>
      <c r="CN79" s="61"/>
      <c r="CO79" s="61"/>
      <c r="CP79" s="61"/>
      <c r="CQ79" s="61"/>
      <c r="CR79" s="61"/>
      <c r="CS79" s="61"/>
      <c r="CT79" s="61"/>
      <c r="CU79" s="61"/>
      <c r="CV79" s="61"/>
      <c r="CW79" s="61"/>
      <c r="CX79" s="61"/>
      <c r="CY79" s="61"/>
      <c r="CZ79" s="61"/>
      <c r="DA79" s="61"/>
      <c r="DB79" s="61"/>
    </row>
    <row r="80" spans="1:106" s="58" customFormat="1" ht="16.5" customHeight="1">
      <c r="A80" s="117"/>
      <c r="B80" s="788"/>
      <c r="C80" s="782"/>
      <c r="D80" s="784"/>
      <c r="E80" s="784"/>
      <c r="F80" s="784"/>
      <c r="G80" s="122">
        <f>$F$79*G79</f>
        <v>0</v>
      </c>
      <c r="H80" s="122">
        <f t="shared" ref="H80:AK80" si="38">$F$79*H79</f>
        <v>0</v>
      </c>
      <c r="I80" s="122">
        <f t="shared" si="38"/>
        <v>0</v>
      </c>
      <c r="J80" s="122">
        <f t="shared" si="38"/>
        <v>0</v>
      </c>
      <c r="K80" s="122">
        <f t="shared" si="38"/>
        <v>0</v>
      </c>
      <c r="L80" s="122">
        <f t="shared" si="38"/>
        <v>0</v>
      </c>
      <c r="M80" s="122">
        <f t="shared" si="38"/>
        <v>0</v>
      </c>
      <c r="N80" s="122">
        <f t="shared" si="38"/>
        <v>0</v>
      </c>
      <c r="O80" s="122">
        <f t="shared" si="38"/>
        <v>0</v>
      </c>
      <c r="P80" s="122">
        <f t="shared" si="38"/>
        <v>0</v>
      </c>
      <c r="Q80" s="122">
        <f t="shared" si="38"/>
        <v>0</v>
      </c>
      <c r="R80" s="122">
        <f t="shared" si="38"/>
        <v>0</v>
      </c>
      <c r="S80" s="122">
        <f t="shared" si="38"/>
        <v>0</v>
      </c>
      <c r="T80" s="122">
        <f t="shared" si="38"/>
        <v>0</v>
      </c>
      <c r="U80" s="122">
        <f t="shared" si="38"/>
        <v>0</v>
      </c>
      <c r="V80" s="122">
        <f t="shared" si="38"/>
        <v>0</v>
      </c>
      <c r="W80" s="122">
        <f t="shared" si="38"/>
        <v>0</v>
      </c>
      <c r="X80" s="122">
        <f t="shared" si="38"/>
        <v>0</v>
      </c>
      <c r="Y80" s="122">
        <f t="shared" si="38"/>
        <v>0</v>
      </c>
      <c r="Z80" s="122">
        <f t="shared" si="38"/>
        <v>0</v>
      </c>
      <c r="AA80" s="122">
        <f t="shared" si="38"/>
        <v>0</v>
      </c>
      <c r="AB80" s="122">
        <f t="shared" si="38"/>
        <v>0</v>
      </c>
      <c r="AC80" s="122">
        <f t="shared" si="38"/>
        <v>0</v>
      </c>
      <c r="AD80" s="122">
        <f t="shared" si="38"/>
        <v>0</v>
      </c>
      <c r="AE80" s="122">
        <f t="shared" si="38"/>
        <v>0</v>
      </c>
      <c r="AF80" s="122">
        <f t="shared" si="38"/>
        <v>0</v>
      </c>
      <c r="AG80" s="122">
        <f t="shared" si="38"/>
        <v>0</v>
      </c>
      <c r="AH80" s="122">
        <f t="shared" si="38"/>
        <v>0</v>
      </c>
      <c r="AI80" s="122">
        <f t="shared" si="38"/>
        <v>0</v>
      </c>
      <c r="AJ80" s="122">
        <f t="shared" si="38"/>
        <v>0</v>
      </c>
      <c r="AK80" s="122">
        <f t="shared" si="38"/>
        <v>0</v>
      </c>
      <c r="AL80" s="122">
        <f>F79*AL79</f>
        <v>0</v>
      </c>
      <c r="AM80" s="61"/>
      <c r="AN80" s="61"/>
      <c r="AO80" s="61"/>
      <c r="AP80" s="61"/>
      <c r="AQ80" s="61"/>
      <c r="AR80" s="61"/>
      <c r="AS80" s="61"/>
      <c r="AT80" s="61"/>
      <c r="AU80" s="61"/>
      <c r="AV80" s="61"/>
      <c r="AW80" s="61"/>
      <c r="AX80" s="61"/>
      <c r="AY80" s="61"/>
      <c r="AZ80" s="61"/>
      <c r="BA80" s="61"/>
      <c r="BB80" s="61"/>
      <c r="BC80" s="61"/>
      <c r="BD80" s="61"/>
      <c r="BE80" s="61"/>
      <c r="BF80" s="61"/>
      <c r="BG80" s="61"/>
      <c r="BH80" s="61"/>
      <c r="BI80" s="61"/>
      <c r="BJ80" s="61"/>
      <c r="BK80" s="61"/>
      <c r="BL80" s="61"/>
      <c r="BM80" s="61"/>
      <c r="BN80" s="61"/>
      <c r="BO80" s="61"/>
      <c r="BP80" s="61"/>
      <c r="BQ80" s="61"/>
      <c r="BR80" s="61"/>
      <c r="BS80" s="61"/>
      <c r="BT80" s="61"/>
      <c r="BU80" s="61"/>
      <c r="BV80" s="61"/>
      <c r="BW80" s="61"/>
      <c r="BX80" s="61"/>
      <c r="BY80" s="61"/>
      <c r="BZ80" s="61"/>
      <c r="CA80" s="61"/>
      <c r="CB80" s="61"/>
      <c r="CC80" s="61"/>
      <c r="CD80" s="61"/>
      <c r="CE80" s="61"/>
      <c r="CF80" s="61"/>
      <c r="CG80" s="61"/>
      <c r="CH80" s="61"/>
      <c r="CI80" s="61"/>
      <c r="CJ80" s="61"/>
      <c r="CK80" s="61"/>
      <c r="CL80" s="61"/>
      <c r="CM80" s="61"/>
      <c r="CN80" s="61"/>
      <c r="CO80" s="61"/>
      <c r="CP80" s="61"/>
      <c r="CQ80" s="61"/>
      <c r="CR80" s="61"/>
      <c r="CS80" s="61"/>
      <c r="CT80" s="61"/>
      <c r="CU80" s="61"/>
      <c r="CV80" s="61"/>
      <c r="CW80" s="61"/>
      <c r="CX80" s="61"/>
      <c r="CY80" s="61"/>
      <c r="CZ80" s="61"/>
      <c r="DA80" s="61"/>
      <c r="DB80" s="61"/>
    </row>
    <row r="81" spans="1:106" s="58" customFormat="1" ht="16.5" customHeight="1">
      <c r="A81" s="117" t="s">
        <v>439</v>
      </c>
      <c r="B81" s="788"/>
      <c r="C81" s="781" t="s">
        <v>300</v>
      </c>
      <c r="D81" s="783" t="s">
        <v>301</v>
      </c>
      <c r="E81" s="783" t="s">
        <v>504</v>
      </c>
      <c r="F81" s="783">
        <f>VLOOKUP(C81,'[72]납품수량(영업)'!$C$3:$F$260,4,FALSE)</f>
        <v>284</v>
      </c>
      <c r="G81" s="122">
        <f>VLOOKUP($C$81,[74]납품수량!$B$3:$AI$51,G1,0)</f>
        <v>0</v>
      </c>
      <c r="H81" s="122">
        <f>VLOOKUP($C$81,[74]납품수량!$B$3:$AI$51,H1,0)</f>
        <v>0</v>
      </c>
      <c r="I81" s="122">
        <f>VLOOKUP($C$81,[74]납품수량!$B$3:$AI$51,I1,0)</f>
        <v>0</v>
      </c>
      <c r="J81" s="122">
        <f>VLOOKUP($C$81,[74]납품수량!$B$3:$AI$51,J1,0)</f>
        <v>0</v>
      </c>
      <c r="K81" s="122">
        <f>VLOOKUP($C$81,[74]납품수량!$B$3:$AI$51,K1,0)</f>
        <v>0</v>
      </c>
      <c r="L81" s="122">
        <f>VLOOKUP($C$81,[74]납품수량!$B$3:$AI$51,L1,0)</f>
        <v>0</v>
      </c>
      <c r="M81" s="122">
        <f>VLOOKUP($C$81,[74]납품수량!$B$3:$AI$51,M1,0)</f>
        <v>0</v>
      </c>
      <c r="N81" s="122">
        <f>VLOOKUP($C$81,[74]납품수량!$B$3:$AI$51,N1,0)</f>
        <v>0</v>
      </c>
      <c r="O81" s="122">
        <f>VLOOKUP($C$81,[74]납품수량!$B$3:$AI$51,O1,0)</f>
        <v>0</v>
      </c>
      <c r="P81" s="122">
        <f>VLOOKUP($C$81,[74]납품수량!$B$3:$AI$51,P1,0)</f>
        <v>0</v>
      </c>
      <c r="Q81" s="122">
        <f>VLOOKUP($C$81,[74]납품수량!$B$3:$AI$51,Q1,0)</f>
        <v>0</v>
      </c>
      <c r="R81" s="122">
        <f>VLOOKUP($C$81,[74]납품수량!$B$3:$AI$51,R1,0)</f>
        <v>0</v>
      </c>
      <c r="S81" s="122">
        <f>VLOOKUP($C$81,[74]납품수량!$B$3:$AI$51,S1,0)</f>
        <v>0</v>
      </c>
      <c r="T81" s="122">
        <f>VLOOKUP($C$81,[74]납품수량!$B$3:$AI$51,T1,0)</f>
        <v>0</v>
      </c>
      <c r="U81" s="122">
        <f>VLOOKUP($C$81,[74]납품수량!$B$3:$AI$51,U1,0)</f>
        <v>0</v>
      </c>
      <c r="V81" s="122">
        <f>VLOOKUP($C$81,[74]납품수량!$B$3:$AI$51,V1,0)</f>
        <v>0</v>
      </c>
      <c r="W81" s="122">
        <f>VLOOKUP($C$81,[74]납품수량!$B$3:$AI$51,W1,0)</f>
        <v>0</v>
      </c>
      <c r="X81" s="122">
        <f>VLOOKUP($C$81,[74]납품수량!$B$3:$AI$51,X1,0)</f>
        <v>0</v>
      </c>
      <c r="Y81" s="122">
        <f>VLOOKUP($C$81,[74]납품수량!$B$3:$AI$51,Y1,0)</f>
        <v>0</v>
      </c>
      <c r="Z81" s="122">
        <f>VLOOKUP($C$81,[74]납품수량!$B$3:$AI$51,Z1,0)</f>
        <v>0</v>
      </c>
      <c r="AA81" s="122">
        <f>VLOOKUP($C$81,[74]납품수량!$B$3:$AI$51,AA1,0)</f>
        <v>0</v>
      </c>
      <c r="AB81" s="122">
        <f>VLOOKUP($C$81,[74]납품수량!$B$3:$AI$51,AB1,0)</f>
        <v>0</v>
      </c>
      <c r="AC81" s="122">
        <f>VLOOKUP($C$81,[74]납품수량!$B$3:$AI$51,AC1,0)</f>
        <v>0</v>
      </c>
      <c r="AD81" s="122">
        <f>VLOOKUP($C$81,[74]납품수량!$B$3:$AI$51,AD1,0)</f>
        <v>0</v>
      </c>
      <c r="AE81" s="122">
        <f>VLOOKUP($C$81,[74]납품수량!$B$3:$AI$51,AE1,0)</f>
        <v>0</v>
      </c>
      <c r="AF81" s="122">
        <f>VLOOKUP($C$81,[74]납품수량!$B$3:$AI$51,AF1,0)</f>
        <v>0</v>
      </c>
      <c r="AG81" s="122">
        <f>VLOOKUP($C$81,[74]납품수량!$B$3:$AI$51,AG1,0)</f>
        <v>0</v>
      </c>
      <c r="AH81" s="122">
        <f>VLOOKUP($C$81,[74]납품수량!$B$3:$AI$51,AH1,0)</f>
        <v>0</v>
      </c>
      <c r="AI81" s="122">
        <f>VLOOKUP($C$81,[74]납품수량!$B$3:$AI$51,AI1,0)</f>
        <v>0</v>
      </c>
      <c r="AJ81" s="122">
        <f>VLOOKUP($C$81,[74]납품수량!$B$3:$AI$51,AJ1,0)</f>
        <v>0</v>
      </c>
      <c r="AK81" s="122">
        <f>VLOOKUP($C$81,[74]납품수량!$B$3:$AI$51,AK1,0)</f>
        <v>0</v>
      </c>
      <c r="AL81" s="122">
        <f>SUM(G81:AK81)</f>
        <v>0</v>
      </c>
      <c r="AM81" s="61"/>
      <c r="AN81" s="61"/>
      <c r="AO81" s="61"/>
      <c r="AP81" s="61"/>
      <c r="AQ81" s="61"/>
      <c r="AR81" s="61"/>
      <c r="AS81" s="61"/>
      <c r="AT81" s="61"/>
      <c r="AU81" s="61"/>
      <c r="AV81" s="61"/>
      <c r="AW81" s="61"/>
      <c r="AX81" s="61"/>
      <c r="AY81" s="61"/>
      <c r="AZ81" s="61"/>
      <c r="BA81" s="61"/>
      <c r="BB81" s="61"/>
      <c r="BC81" s="61"/>
      <c r="BD81" s="61"/>
      <c r="BE81" s="61"/>
      <c r="BF81" s="61"/>
      <c r="BG81" s="61"/>
      <c r="BH81" s="61"/>
      <c r="BI81" s="61"/>
      <c r="BJ81" s="61"/>
      <c r="BK81" s="61"/>
      <c r="BL81" s="61"/>
      <c r="BM81" s="61"/>
      <c r="BN81" s="61"/>
      <c r="BO81" s="61"/>
      <c r="BP81" s="61"/>
      <c r="BQ81" s="61"/>
      <c r="BR81" s="61"/>
      <c r="BS81" s="61"/>
      <c r="BT81" s="61"/>
      <c r="BU81" s="61"/>
      <c r="BV81" s="61"/>
      <c r="BW81" s="61"/>
      <c r="BX81" s="61"/>
      <c r="BY81" s="61"/>
      <c r="BZ81" s="61"/>
      <c r="CA81" s="61"/>
      <c r="CB81" s="61"/>
      <c r="CC81" s="61"/>
      <c r="CD81" s="61"/>
      <c r="CE81" s="61"/>
      <c r="CF81" s="61"/>
      <c r="CG81" s="61"/>
      <c r="CH81" s="61"/>
      <c r="CI81" s="61"/>
      <c r="CJ81" s="61"/>
      <c r="CK81" s="61"/>
      <c r="CL81" s="61"/>
      <c r="CM81" s="61"/>
      <c r="CN81" s="61"/>
      <c r="CO81" s="61"/>
      <c r="CP81" s="61"/>
      <c r="CQ81" s="61"/>
      <c r="CR81" s="61"/>
      <c r="CS81" s="61"/>
      <c r="CT81" s="61"/>
      <c r="CU81" s="61"/>
      <c r="CV81" s="61"/>
      <c r="CW81" s="61"/>
      <c r="CX81" s="61"/>
      <c r="CY81" s="61"/>
      <c r="CZ81" s="61"/>
      <c r="DA81" s="61"/>
      <c r="DB81" s="61"/>
    </row>
    <row r="82" spans="1:106" s="58" customFormat="1" ht="16.5" customHeight="1">
      <c r="A82" s="117"/>
      <c r="B82" s="788"/>
      <c r="C82" s="782"/>
      <c r="D82" s="784"/>
      <c r="E82" s="784"/>
      <c r="F82" s="784"/>
      <c r="G82" s="122">
        <f>$F$81*G81</f>
        <v>0</v>
      </c>
      <c r="H82" s="122">
        <f t="shared" ref="H82:AK82" si="39">$F$81*H81</f>
        <v>0</v>
      </c>
      <c r="I82" s="122">
        <f t="shared" si="39"/>
        <v>0</v>
      </c>
      <c r="J82" s="122">
        <f t="shared" si="39"/>
        <v>0</v>
      </c>
      <c r="K82" s="122">
        <f t="shared" si="39"/>
        <v>0</v>
      </c>
      <c r="L82" s="122">
        <f t="shared" si="39"/>
        <v>0</v>
      </c>
      <c r="M82" s="122">
        <f t="shared" si="39"/>
        <v>0</v>
      </c>
      <c r="N82" s="122">
        <f t="shared" si="39"/>
        <v>0</v>
      </c>
      <c r="O82" s="122">
        <f t="shared" si="39"/>
        <v>0</v>
      </c>
      <c r="P82" s="122">
        <f t="shared" si="39"/>
        <v>0</v>
      </c>
      <c r="Q82" s="122">
        <f t="shared" si="39"/>
        <v>0</v>
      </c>
      <c r="R82" s="122">
        <f t="shared" si="39"/>
        <v>0</v>
      </c>
      <c r="S82" s="122">
        <f t="shared" si="39"/>
        <v>0</v>
      </c>
      <c r="T82" s="122">
        <f t="shared" si="39"/>
        <v>0</v>
      </c>
      <c r="U82" s="122">
        <f t="shared" si="39"/>
        <v>0</v>
      </c>
      <c r="V82" s="122">
        <f t="shared" si="39"/>
        <v>0</v>
      </c>
      <c r="W82" s="122">
        <f t="shared" si="39"/>
        <v>0</v>
      </c>
      <c r="X82" s="122">
        <f t="shared" si="39"/>
        <v>0</v>
      </c>
      <c r="Y82" s="122">
        <f t="shared" si="39"/>
        <v>0</v>
      </c>
      <c r="Z82" s="122">
        <f t="shared" si="39"/>
        <v>0</v>
      </c>
      <c r="AA82" s="122">
        <f t="shared" si="39"/>
        <v>0</v>
      </c>
      <c r="AB82" s="122">
        <f t="shared" si="39"/>
        <v>0</v>
      </c>
      <c r="AC82" s="122">
        <f t="shared" si="39"/>
        <v>0</v>
      </c>
      <c r="AD82" s="122">
        <f t="shared" si="39"/>
        <v>0</v>
      </c>
      <c r="AE82" s="122">
        <f t="shared" si="39"/>
        <v>0</v>
      </c>
      <c r="AF82" s="122">
        <f t="shared" si="39"/>
        <v>0</v>
      </c>
      <c r="AG82" s="122">
        <f t="shared" si="39"/>
        <v>0</v>
      </c>
      <c r="AH82" s="122">
        <f t="shared" si="39"/>
        <v>0</v>
      </c>
      <c r="AI82" s="122">
        <f t="shared" si="39"/>
        <v>0</v>
      </c>
      <c r="AJ82" s="122">
        <f t="shared" si="39"/>
        <v>0</v>
      </c>
      <c r="AK82" s="122">
        <f t="shared" si="39"/>
        <v>0</v>
      </c>
      <c r="AL82" s="122">
        <f>F81*AL81</f>
        <v>0</v>
      </c>
      <c r="AM82" s="61"/>
      <c r="AN82" s="61"/>
      <c r="AO82" s="61"/>
      <c r="AP82" s="61"/>
      <c r="AQ82" s="61"/>
      <c r="AR82" s="61"/>
      <c r="AS82" s="61"/>
      <c r="AT82" s="61"/>
      <c r="AU82" s="61"/>
      <c r="AV82" s="61"/>
      <c r="AW82" s="61"/>
      <c r="AX82" s="61"/>
      <c r="AY82" s="61"/>
      <c r="AZ82" s="61"/>
      <c r="BA82" s="61"/>
      <c r="BB82" s="61"/>
      <c r="BC82" s="61"/>
      <c r="BD82" s="61"/>
      <c r="BE82" s="61"/>
      <c r="BF82" s="61"/>
      <c r="BG82" s="61"/>
      <c r="BH82" s="61"/>
      <c r="BI82" s="61"/>
      <c r="BJ82" s="61"/>
      <c r="BK82" s="61"/>
      <c r="BL82" s="61"/>
      <c r="BM82" s="61"/>
      <c r="BN82" s="61"/>
      <c r="BO82" s="61"/>
      <c r="BP82" s="61"/>
      <c r="BQ82" s="61"/>
      <c r="BR82" s="61"/>
      <c r="BS82" s="61"/>
      <c r="BT82" s="61"/>
      <c r="BU82" s="61"/>
      <c r="BV82" s="61"/>
      <c r="BW82" s="61"/>
      <c r="BX82" s="61"/>
      <c r="BY82" s="61"/>
      <c r="BZ82" s="61"/>
      <c r="CA82" s="61"/>
      <c r="CB82" s="61"/>
      <c r="CC82" s="61"/>
      <c r="CD82" s="61"/>
      <c r="CE82" s="61"/>
      <c r="CF82" s="61"/>
      <c r="CG82" s="61"/>
      <c r="CH82" s="61"/>
      <c r="CI82" s="61"/>
      <c r="CJ82" s="61"/>
      <c r="CK82" s="61"/>
      <c r="CL82" s="61"/>
      <c r="CM82" s="61"/>
      <c r="CN82" s="61"/>
      <c r="CO82" s="61"/>
      <c r="CP82" s="61"/>
      <c r="CQ82" s="61"/>
      <c r="CR82" s="61"/>
      <c r="CS82" s="61"/>
      <c r="CT82" s="61"/>
      <c r="CU82" s="61"/>
      <c r="CV82" s="61"/>
      <c r="CW82" s="61"/>
      <c r="CX82" s="61"/>
      <c r="CY82" s="61"/>
      <c r="CZ82" s="61"/>
      <c r="DA82" s="61"/>
      <c r="DB82" s="61"/>
    </row>
    <row r="83" spans="1:106" s="58" customFormat="1" ht="16.5" customHeight="1">
      <c r="A83" s="117" t="s">
        <v>635</v>
      </c>
      <c r="B83" s="788"/>
      <c r="C83" s="781" t="s">
        <v>467</v>
      </c>
      <c r="D83" s="783" t="s">
        <v>289</v>
      </c>
      <c r="E83" s="783" t="s">
        <v>168</v>
      </c>
      <c r="F83" s="783">
        <f>VLOOKUP(C83,'[72]납품수량(영업)'!$C$3:$F$260,4,FALSE)</f>
        <v>0</v>
      </c>
      <c r="G83" s="122">
        <f>VLOOKUP($C$83,[74]납품수량!$B$3:$AI$51,G1,0)</f>
        <v>0</v>
      </c>
      <c r="H83" s="122">
        <f>VLOOKUP($C$83,[74]납품수량!$B$3:$AI$51,H1,0)</f>
        <v>0</v>
      </c>
      <c r="I83" s="122">
        <f>VLOOKUP($C$83,[74]납품수량!$B$3:$AI$51,I1,0)</f>
        <v>0</v>
      </c>
      <c r="J83" s="122">
        <f>VLOOKUP($C$83,[74]납품수량!$B$3:$AI$51,J1,0)</f>
        <v>0</v>
      </c>
      <c r="K83" s="122">
        <f>VLOOKUP($C$83,[74]납품수량!$B$3:$AI$51,K1,0)</f>
        <v>0</v>
      </c>
      <c r="L83" s="122">
        <f>VLOOKUP($C$83,[74]납품수량!$B$3:$AI$51,L1,0)</f>
        <v>0</v>
      </c>
      <c r="M83" s="122">
        <f>VLOOKUP($C$83,[74]납품수량!$B$3:$AI$51,M1,0)</f>
        <v>0</v>
      </c>
      <c r="N83" s="122">
        <f>VLOOKUP($C$83,[74]납품수량!$B$3:$AI$51,N1,0)</f>
        <v>0</v>
      </c>
      <c r="O83" s="122">
        <f>VLOOKUP($C$83,[74]납품수량!$B$3:$AI$51,O1,0)</f>
        <v>0</v>
      </c>
      <c r="P83" s="122">
        <f>VLOOKUP($C$83,[74]납품수량!$B$3:$AI$51,P1,0)</f>
        <v>0</v>
      </c>
      <c r="Q83" s="122">
        <f>VLOOKUP($C$83,[74]납품수량!$B$3:$AI$51,Q1,0)</f>
        <v>0</v>
      </c>
      <c r="R83" s="122">
        <f>VLOOKUP($C$83,[74]납품수량!$B$3:$AI$51,R1,0)</f>
        <v>0</v>
      </c>
      <c r="S83" s="122">
        <f>VLOOKUP($C$83,[74]납품수량!$B$3:$AI$51,S1,0)</f>
        <v>0</v>
      </c>
      <c r="T83" s="122">
        <f>VLOOKUP($C$83,[74]납품수량!$B$3:$AI$51,T1,0)</f>
        <v>0</v>
      </c>
      <c r="U83" s="122">
        <f>VLOOKUP($C$83,[74]납품수량!$B$3:$AI$51,U1,0)</f>
        <v>0</v>
      </c>
      <c r="V83" s="122">
        <f>VLOOKUP($C$83,[74]납품수량!$B$3:$AI$51,V1,0)</f>
        <v>0</v>
      </c>
      <c r="W83" s="122">
        <f>VLOOKUP($C$83,[74]납품수량!$B$3:$AI$51,W1,0)</f>
        <v>0</v>
      </c>
      <c r="X83" s="122">
        <f>VLOOKUP($C$83,[74]납품수량!$B$3:$AI$51,X1,0)</f>
        <v>0</v>
      </c>
      <c r="Y83" s="122">
        <f>VLOOKUP($C$83,[74]납품수량!$B$3:$AI$51,Y1,0)</f>
        <v>0</v>
      </c>
      <c r="Z83" s="122">
        <f>VLOOKUP($C$83,[74]납품수량!$B$3:$AI$51,Z1,0)</f>
        <v>0</v>
      </c>
      <c r="AA83" s="122">
        <f>VLOOKUP($C$83,[74]납품수량!$B$3:$AI$51,AA1,0)</f>
        <v>0</v>
      </c>
      <c r="AB83" s="122">
        <f>VLOOKUP($C$83,[74]납품수량!$B$3:$AI$51,AB1,0)</f>
        <v>0</v>
      </c>
      <c r="AC83" s="122">
        <f>VLOOKUP($C$83,[74]납품수량!$B$3:$AI$51,AC1,0)</f>
        <v>0</v>
      </c>
      <c r="AD83" s="122">
        <f>VLOOKUP($C$83,[74]납품수량!$B$3:$AI$51,AD1,0)</f>
        <v>0</v>
      </c>
      <c r="AE83" s="122">
        <f>VLOOKUP($C$83,[74]납품수량!$B$3:$AI$51,AE1,0)</f>
        <v>0</v>
      </c>
      <c r="AF83" s="122">
        <f>VLOOKUP($C$83,[74]납품수량!$B$3:$AI$51,AF1,0)</f>
        <v>0</v>
      </c>
      <c r="AG83" s="122">
        <f>VLOOKUP($C$83,[74]납품수량!$B$3:$AI$51,AG1,0)</f>
        <v>0</v>
      </c>
      <c r="AH83" s="122">
        <f>VLOOKUP($C$83,[74]납품수량!$B$3:$AI$51,AH1,0)</f>
        <v>0</v>
      </c>
      <c r="AI83" s="122">
        <f>VLOOKUP($C$83,[74]납품수량!$B$3:$AI$51,AI1,0)</f>
        <v>0</v>
      </c>
      <c r="AJ83" s="122">
        <f>VLOOKUP($C$83,[74]납품수량!$B$3:$AI$51,AJ1,0)</f>
        <v>0</v>
      </c>
      <c r="AK83" s="122">
        <f>VLOOKUP($C$83,[74]납품수량!$B$3:$AI$51,AK1,0)</f>
        <v>0</v>
      </c>
      <c r="AL83" s="122">
        <f>SUM(G83:AK83)</f>
        <v>0</v>
      </c>
      <c r="AM83" s="61"/>
      <c r="AN83" s="61"/>
      <c r="AO83" s="61"/>
      <c r="AP83" s="61"/>
      <c r="AQ83" s="61"/>
      <c r="AR83" s="61"/>
      <c r="AS83" s="61"/>
      <c r="AT83" s="61"/>
      <c r="AU83" s="61"/>
      <c r="AV83" s="61"/>
      <c r="AW83" s="61"/>
      <c r="AX83" s="61"/>
      <c r="AY83" s="61"/>
      <c r="AZ83" s="61"/>
      <c r="BA83" s="61"/>
      <c r="BB83" s="61"/>
      <c r="BC83" s="61"/>
      <c r="BD83" s="61"/>
      <c r="BE83" s="61"/>
      <c r="BF83" s="61"/>
      <c r="BG83" s="61"/>
      <c r="BH83" s="61"/>
      <c r="BI83" s="61"/>
      <c r="BJ83" s="61"/>
      <c r="BK83" s="61"/>
      <c r="BL83" s="61"/>
      <c r="BM83" s="61"/>
      <c r="BN83" s="61"/>
      <c r="BO83" s="61"/>
      <c r="BP83" s="61"/>
      <c r="BQ83" s="61"/>
      <c r="BR83" s="61"/>
      <c r="BS83" s="61"/>
      <c r="BT83" s="61"/>
      <c r="BU83" s="61"/>
      <c r="BV83" s="61"/>
      <c r="BW83" s="61"/>
      <c r="BX83" s="61"/>
      <c r="BY83" s="61"/>
      <c r="BZ83" s="61"/>
      <c r="CA83" s="61"/>
      <c r="CB83" s="61"/>
      <c r="CC83" s="61"/>
      <c r="CD83" s="61"/>
      <c r="CE83" s="61"/>
      <c r="CF83" s="61"/>
      <c r="CG83" s="61"/>
      <c r="CH83" s="61"/>
      <c r="CI83" s="61"/>
      <c r="CJ83" s="61"/>
      <c r="CK83" s="61"/>
      <c r="CL83" s="61"/>
      <c r="CM83" s="61"/>
      <c r="CN83" s="61"/>
      <c r="CO83" s="61"/>
      <c r="CP83" s="61"/>
      <c r="CQ83" s="61"/>
      <c r="CR83" s="61"/>
      <c r="CS83" s="61"/>
      <c r="CT83" s="61"/>
      <c r="CU83" s="61"/>
      <c r="CV83" s="61"/>
      <c r="CW83" s="61"/>
      <c r="CX83" s="61"/>
      <c r="CY83" s="61"/>
      <c r="CZ83" s="61"/>
      <c r="DA83" s="61"/>
      <c r="DB83" s="61"/>
    </row>
    <row r="84" spans="1:106" s="58" customFormat="1" ht="16.5" customHeight="1">
      <c r="A84" s="117"/>
      <c r="B84" s="788"/>
      <c r="C84" s="782"/>
      <c r="D84" s="784"/>
      <c r="E84" s="784"/>
      <c r="F84" s="784"/>
      <c r="G84" s="122">
        <f>$F$83*G83</f>
        <v>0</v>
      </c>
      <c r="H84" s="122">
        <f t="shared" ref="H84:AK84" si="40">$F$83*H83</f>
        <v>0</v>
      </c>
      <c r="I84" s="122">
        <f t="shared" si="40"/>
        <v>0</v>
      </c>
      <c r="J84" s="122">
        <f t="shared" si="40"/>
        <v>0</v>
      </c>
      <c r="K84" s="122">
        <f t="shared" si="40"/>
        <v>0</v>
      </c>
      <c r="L84" s="122">
        <f t="shared" si="40"/>
        <v>0</v>
      </c>
      <c r="M84" s="122">
        <f t="shared" si="40"/>
        <v>0</v>
      </c>
      <c r="N84" s="122">
        <f t="shared" si="40"/>
        <v>0</v>
      </c>
      <c r="O84" s="122">
        <f t="shared" si="40"/>
        <v>0</v>
      </c>
      <c r="P84" s="122">
        <f t="shared" si="40"/>
        <v>0</v>
      </c>
      <c r="Q84" s="122">
        <f t="shared" si="40"/>
        <v>0</v>
      </c>
      <c r="R84" s="122">
        <f t="shared" si="40"/>
        <v>0</v>
      </c>
      <c r="S84" s="122">
        <f t="shared" si="40"/>
        <v>0</v>
      </c>
      <c r="T84" s="122">
        <f t="shared" si="40"/>
        <v>0</v>
      </c>
      <c r="U84" s="122">
        <f t="shared" si="40"/>
        <v>0</v>
      </c>
      <c r="V84" s="122">
        <f t="shared" si="40"/>
        <v>0</v>
      </c>
      <c r="W84" s="122">
        <f t="shared" si="40"/>
        <v>0</v>
      </c>
      <c r="X84" s="122">
        <f t="shared" si="40"/>
        <v>0</v>
      </c>
      <c r="Y84" s="122">
        <f t="shared" si="40"/>
        <v>0</v>
      </c>
      <c r="Z84" s="122">
        <f t="shared" si="40"/>
        <v>0</v>
      </c>
      <c r="AA84" s="122">
        <f t="shared" si="40"/>
        <v>0</v>
      </c>
      <c r="AB84" s="122">
        <f t="shared" si="40"/>
        <v>0</v>
      </c>
      <c r="AC84" s="122">
        <f t="shared" si="40"/>
        <v>0</v>
      </c>
      <c r="AD84" s="122">
        <f t="shared" si="40"/>
        <v>0</v>
      </c>
      <c r="AE84" s="122">
        <f t="shared" si="40"/>
        <v>0</v>
      </c>
      <c r="AF84" s="122">
        <f t="shared" si="40"/>
        <v>0</v>
      </c>
      <c r="AG84" s="122">
        <f t="shared" si="40"/>
        <v>0</v>
      </c>
      <c r="AH84" s="122">
        <f t="shared" si="40"/>
        <v>0</v>
      </c>
      <c r="AI84" s="122">
        <f t="shared" si="40"/>
        <v>0</v>
      </c>
      <c r="AJ84" s="122">
        <f t="shared" si="40"/>
        <v>0</v>
      </c>
      <c r="AK84" s="122">
        <f t="shared" si="40"/>
        <v>0</v>
      </c>
      <c r="AL84" s="122">
        <f>F83*AL83</f>
        <v>0</v>
      </c>
      <c r="AM84" s="61"/>
      <c r="AN84" s="61"/>
      <c r="AO84" s="61"/>
      <c r="AP84" s="61"/>
      <c r="AQ84" s="61"/>
      <c r="AR84" s="61"/>
      <c r="AS84" s="61"/>
      <c r="AT84" s="61"/>
      <c r="AU84" s="61"/>
      <c r="AV84" s="61"/>
      <c r="AW84" s="61"/>
      <c r="AX84" s="61"/>
      <c r="AY84" s="61"/>
      <c r="AZ84" s="61"/>
      <c r="BA84" s="61"/>
      <c r="BB84" s="61"/>
      <c r="BC84" s="61"/>
      <c r="BD84" s="61"/>
      <c r="BE84" s="61"/>
      <c r="BF84" s="61"/>
      <c r="BG84" s="61"/>
      <c r="BH84" s="61"/>
      <c r="BI84" s="61"/>
      <c r="BJ84" s="61"/>
      <c r="BK84" s="61"/>
      <c r="BL84" s="61"/>
      <c r="BM84" s="61"/>
      <c r="BN84" s="61"/>
      <c r="BO84" s="61"/>
      <c r="BP84" s="61"/>
      <c r="BQ84" s="61"/>
      <c r="BR84" s="61"/>
      <c r="BS84" s="61"/>
      <c r="BT84" s="61"/>
      <c r="BU84" s="61"/>
      <c r="BV84" s="61"/>
      <c r="BW84" s="61"/>
      <c r="BX84" s="61"/>
      <c r="BY84" s="61"/>
      <c r="BZ84" s="61"/>
      <c r="CA84" s="61"/>
      <c r="CB84" s="61"/>
      <c r="CC84" s="61"/>
      <c r="CD84" s="61"/>
      <c r="CE84" s="61"/>
      <c r="CF84" s="61"/>
      <c r="CG84" s="61"/>
      <c r="CH84" s="61"/>
      <c r="CI84" s="61"/>
      <c r="CJ84" s="61"/>
      <c r="CK84" s="61"/>
      <c r="CL84" s="61"/>
      <c r="CM84" s="61"/>
      <c r="CN84" s="61"/>
      <c r="CO84" s="61"/>
      <c r="CP84" s="61"/>
      <c r="CQ84" s="61"/>
      <c r="CR84" s="61"/>
      <c r="CS84" s="61"/>
      <c r="CT84" s="61"/>
      <c r="CU84" s="61"/>
      <c r="CV84" s="61"/>
      <c r="CW84" s="61"/>
      <c r="CX84" s="61"/>
      <c r="CY84" s="61"/>
      <c r="CZ84" s="61"/>
      <c r="DA84" s="61"/>
      <c r="DB84" s="61"/>
    </row>
    <row r="85" spans="1:106" s="58" customFormat="1" ht="16.5" customHeight="1">
      <c r="A85" s="117" t="s">
        <v>635</v>
      </c>
      <c r="B85" s="788"/>
      <c r="C85" s="781" t="s">
        <v>468</v>
      </c>
      <c r="D85" s="783" t="s">
        <v>496</v>
      </c>
      <c r="E85" s="783" t="s">
        <v>168</v>
      </c>
      <c r="F85" s="783">
        <f>VLOOKUP(C85,'[72]납품수량(영업)'!$C$3:$F$260,4,FALSE)</f>
        <v>0</v>
      </c>
      <c r="G85" s="122">
        <f>VLOOKUP($C$85,[74]납품수량!$B$3:$AI$51,G1,0)</f>
        <v>0</v>
      </c>
      <c r="H85" s="122">
        <f>VLOOKUP($C$85,[74]납품수량!$B$3:$AI$51,H1,0)</f>
        <v>0</v>
      </c>
      <c r="I85" s="122">
        <f>VLOOKUP($C$85,[74]납품수량!$B$3:$AI$51,I1,0)</f>
        <v>0</v>
      </c>
      <c r="J85" s="122">
        <f>VLOOKUP($C$85,[74]납품수량!$B$3:$AI$51,J1,0)</f>
        <v>0</v>
      </c>
      <c r="K85" s="122">
        <f>VLOOKUP($C$85,[74]납품수량!$B$3:$AI$51,K1,0)</f>
        <v>0</v>
      </c>
      <c r="L85" s="122">
        <f>VLOOKUP($C$85,[74]납품수량!$B$3:$AI$51,L1,0)</f>
        <v>0</v>
      </c>
      <c r="M85" s="122">
        <f>VLOOKUP($C$85,[74]납품수량!$B$3:$AI$51,M1,0)</f>
        <v>0</v>
      </c>
      <c r="N85" s="122">
        <f>VLOOKUP($C$85,[74]납품수량!$B$3:$AI$51,N1,0)</f>
        <v>0</v>
      </c>
      <c r="O85" s="122">
        <f>VLOOKUP($C$85,[74]납품수량!$B$3:$AI$51,O1,0)</f>
        <v>0</v>
      </c>
      <c r="P85" s="122">
        <f>VLOOKUP($C$85,[74]납품수량!$B$3:$AI$51,P1,0)</f>
        <v>0</v>
      </c>
      <c r="Q85" s="122">
        <f>VLOOKUP($C$85,[74]납품수량!$B$3:$AI$51,Q1,0)</f>
        <v>0</v>
      </c>
      <c r="R85" s="122">
        <f>VLOOKUP($C$85,[74]납품수량!$B$3:$AI$51,R1,0)</f>
        <v>0</v>
      </c>
      <c r="S85" s="122">
        <f>VLOOKUP($C$85,[74]납품수량!$B$3:$AI$51,S1,0)</f>
        <v>0</v>
      </c>
      <c r="T85" s="122">
        <f>VLOOKUP($C$85,[74]납품수량!$B$3:$AI$51,T1,0)</f>
        <v>0</v>
      </c>
      <c r="U85" s="122">
        <f>VLOOKUP($C$85,[74]납품수량!$B$3:$AI$51,U1,0)</f>
        <v>0</v>
      </c>
      <c r="V85" s="122">
        <f>VLOOKUP($C$85,[74]납품수량!$B$3:$AI$51,V1,0)</f>
        <v>0</v>
      </c>
      <c r="W85" s="122">
        <f>VLOOKUP($C$85,[74]납품수량!$B$3:$AI$51,W1,0)</f>
        <v>0</v>
      </c>
      <c r="X85" s="122">
        <f>VLOOKUP($C$85,[74]납품수량!$B$3:$AI$51,X1,0)</f>
        <v>0</v>
      </c>
      <c r="Y85" s="122">
        <f>VLOOKUP($C$85,[74]납품수량!$B$3:$AI$51,Y1,0)</f>
        <v>0</v>
      </c>
      <c r="Z85" s="122">
        <f>VLOOKUP($C$85,[74]납품수량!$B$3:$AI$51,Z1,0)</f>
        <v>0</v>
      </c>
      <c r="AA85" s="122">
        <f>VLOOKUP($C$85,[74]납품수량!$B$3:$AI$51,AA1,0)</f>
        <v>0</v>
      </c>
      <c r="AB85" s="122">
        <f>VLOOKUP($C$85,[74]납품수량!$B$3:$AI$51,AB1,0)</f>
        <v>0</v>
      </c>
      <c r="AC85" s="122">
        <f>VLOOKUP($C$85,[74]납품수량!$B$3:$AI$51,AC1,0)</f>
        <v>0</v>
      </c>
      <c r="AD85" s="122">
        <f>VLOOKUP($C$85,[74]납품수량!$B$3:$AI$51,AD1,0)</f>
        <v>0</v>
      </c>
      <c r="AE85" s="122">
        <f>VLOOKUP($C$85,[74]납품수량!$B$3:$AI$51,AE1,0)</f>
        <v>0</v>
      </c>
      <c r="AF85" s="122">
        <f>VLOOKUP($C$85,[74]납품수량!$B$3:$AI$51,AF1,0)</f>
        <v>0</v>
      </c>
      <c r="AG85" s="122">
        <f>VLOOKUP($C$85,[74]납품수량!$B$3:$AI$51,AG1,0)</f>
        <v>0</v>
      </c>
      <c r="AH85" s="122">
        <f>VLOOKUP($C$85,[74]납품수량!$B$3:$AI$51,AH1,0)</f>
        <v>0</v>
      </c>
      <c r="AI85" s="122">
        <f>VLOOKUP($C$85,[74]납품수량!$B$3:$AI$51,AI1,0)</f>
        <v>0</v>
      </c>
      <c r="AJ85" s="122">
        <f>VLOOKUP($C$85,[74]납품수량!$B$3:$AI$51,AJ1,0)</f>
        <v>0</v>
      </c>
      <c r="AK85" s="122">
        <f>VLOOKUP($C$85,[74]납품수량!$B$3:$AI$51,AK1,0)</f>
        <v>0</v>
      </c>
      <c r="AL85" s="122">
        <f>SUM(G85:AK85)</f>
        <v>0</v>
      </c>
      <c r="AM85" s="61"/>
      <c r="AN85" s="61"/>
      <c r="AO85" s="61"/>
      <c r="AP85" s="61"/>
      <c r="AQ85" s="61"/>
      <c r="AR85" s="61"/>
      <c r="AS85" s="61"/>
      <c r="AT85" s="61"/>
      <c r="AU85" s="61"/>
      <c r="AV85" s="61"/>
      <c r="AW85" s="61"/>
      <c r="AX85" s="61"/>
      <c r="AY85" s="61"/>
      <c r="AZ85" s="61"/>
      <c r="BA85" s="61"/>
      <c r="BB85" s="61"/>
      <c r="BC85" s="61"/>
      <c r="BD85" s="61"/>
      <c r="BE85" s="61"/>
      <c r="BF85" s="61"/>
      <c r="BG85" s="61"/>
      <c r="BH85" s="61"/>
      <c r="BI85" s="61"/>
      <c r="BJ85" s="61"/>
      <c r="BK85" s="61"/>
      <c r="BL85" s="61"/>
      <c r="BM85" s="61"/>
      <c r="BN85" s="61"/>
      <c r="BO85" s="61"/>
      <c r="BP85" s="61"/>
      <c r="BQ85" s="61"/>
      <c r="BR85" s="61"/>
      <c r="BS85" s="61"/>
      <c r="BT85" s="61"/>
      <c r="BU85" s="61"/>
      <c r="BV85" s="61"/>
      <c r="BW85" s="61"/>
      <c r="BX85" s="61"/>
      <c r="BY85" s="61"/>
      <c r="BZ85" s="61"/>
      <c r="CA85" s="61"/>
      <c r="CB85" s="61"/>
      <c r="CC85" s="61"/>
      <c r="CD85" s="61"/>
      <c r="CE85" s="61"/>
      <c r="CF85" s="61"/>
      <c r="CG85" s="61"/>
      <c r="CH85" s="61"/>
      <c r="CI85" s="61"/>
      <c r="CJ85" s="61"/>
      <c r="CK85" s="61"/>
      <c r="CL85" s="61"/>
      <c r="CM85" s="61"/>
      <c r="CN85" s="61"/>
      <c r="CO85" s="61"/>
      <c r="CP85" s="61"/>
      <c r="CQ85" s="61"/>
      <c r="CR85" s="61"/>
      <c r="CS85" s="61"/>
      <c r="CT85" s="61"/>
      <c r="CU85" s="61"/>
      <c r="CV85" s="61"/>
      <c r="CW85" s="61"/>
      <c r="CX85" s="61"/>
      <c r="CY85" s="61"/>
      <c r="CZ85" s="61"/>
      <c r="DA85" s="61"/>
      <c r="DB85" s="61"/>
    </row>
    <row r="86" spans="1:106" s="58" customFormat="1" ht="16.5" customHeight="1">
      <c r="A86" s="117"/>
      <c r="B86" s="788"/>
      <c r="C86" s="782"/>
      <c r="D86" s="784"/>
      <c r="E86" s="784"/>
      <c r="F86" s="784"/>
      <c r="G86" s="122">
        <f>$F$85*G85</f>
        <v>0</v>
      </c>
      <c r="H86" s="122">
        <f t="shared" ref="H86:AK86" si="41">$F$85*H85</f>
        <v>0</v>
      </c>
      <c r="I86" s="122">
        <f t="shared" si="41"/>
        <v>0</v>
      </c>
      <c r="J86" s="122">
        <f t="shared" si="41"/>
        <v>0</v>
      </c>
      <c r="K86" s="122">
        <f t="shared" si="41"/>
        <v>0</v>
      </c>
      <c r="L86" s="122">
        <f t="shared" si="41"/>
        <v>0</v>
      </c>
      <c r="M86" s="122">
        <f t="shared" si="41"/>
        <v>0</v>
      </c>
      <c r="N86" s="122">
        <f t="shared" si="41"/>
        <v>0</v>
      </c>
      <c r="O86" s="122">
        <f t="shared" si="41"/>
        <v>0</v>
      </c>
      <c r="P86" s="122">
        <f t="shared" si="41"/>
        <v>0</v>
      </c>
      <c r="Q86" s="122">
        <f t="shared" si="41"/>
        <v>0</v>
      </c>
      <c r="R86" s="122">
        <f t="shared" si="41"/>
        <v>0</v>
      </c>
      <c r="S86" s="122">
        <f t="shared" si="41"/>
        <v>0</v>
      </c>
      <c r="T86" s="122">
        <f t="shared" si="41"/>
        <v>0</v>
      </c>
      <c r="U86" s="122">
        <f t="shared" si="41"/>
        <v>0</v>
      </c>
      <c r="V86" s="122">
        <f t="shared" si="41"/>
        <v>0</v>
      </c>
      <c r="W86" s="122">
        <f t="shared" si="41"/>
        <v>0</v>
      </c>
      <c r="X86" s="122">
        <f t="shared" si="41"/>
        <v>0</v>
      </c>
      <c r="Y86" s="122">
        <f t="shared" si="41"/>
        <v>0</v>
      </c>
      <c r="Z86" s="122">
        <f t="shared" si="41"/>
        <v>0</v>
      </c>
      <c r="AA86" s="122">
        <f t="shared" si="41"/>
        <v>0</v>
      </c>
      <c r="AB86" s="122">
        <f t="shared" si="41"/>
        <v>0</v>
      </c>
      <c r="AC86" s="122">
        <f t="shared" si="41"/>
        <v>0</v>
      </c>
      <c r="AD86" s="122">
        <f t="shared" si="41"/>
        <v>0</v>
      </c>
      <c r="AE86" s="122">
        <f t="shared" si="41"/>
        <v>0</v>
      </c>
      <c r="AF86" s="122">
        <f t="shared" si="41"/>
        <v>0</v>
      </c>
      <c r="AG86" s="122">
        <f t="shared" si="41"/>
        <v>0</v>
      </c>
      <c r="AH86" s="122">
        <f t="shared" si="41"/>
        <v>0</v>
      </c>
      <c r="AI86" s="122">
        <f t="shared" si="41"/>
        <v>0</v>
      </c>
      <c r="AJ86" s="122">
        <f t="shared" si="41"/>
        <v>0</v>
      </c>
      <c r="AK86" s="122">
        <f t="shared" si="41"/>
        <v>0</v>
      </c>
      <c r="AL86" s="122">
        <f>F85*AL85</f>
        <v>0</v>
      </c>
      <c r="AM86" s="61"/>
      <c r="AN86" s="61"/>
      <c r="AO86" s="61"/>
      <c r="AP86" s="61"/>
      <c r="AQ86" s="61"/>
      <c r="AR86" s="61"/>
      <c r="AS86" s="61"/>
      <c r="AT86" s="61"/>
      <c r="AU86" s="61"/>
      <c r="AV86" s="61"/>
      <c r="AW86" s="61"/>
      <c r="AX86" s="61"/>
      <c r="AY86" s="61"/>
      <c r="AZ86" s="61"/>
      <c r="BA86" s="61"/>
      <c r="BB86" s="61"/>
      <c r="BC86" s="61"/>
      <c r="BD86" s="61"/>
      <c r="BE86" s="61"/>
      <c r="BF86" s="61"/>
      <c r="BG86" s="61"/>
      <c r="BH86" s="61"/>
      <c r="BI86" s="61"/>
      <c r="BJ86" s="61"/>
      <c r="BK86" s="61"/>
      <c r="BL86" s="61"/>
      <c r="BM86" s="61"/>
      <c r="BN86" s="61"/>
      <c r="BO86" s="61"/>
      <c r="BP86" s="61"/>
      <c r="BQ86" s="61"/>
      <c r="BR86" s="61"/>
      <c r="BS86" s="61"/>
      <c r="BT86" s="61"/>
      <c r="BU86" s="61"/>
      <c r="BV86" s="61"/>
      <c r="BW86" s="61"/>
      <c r="BX86" s="61"/>
      <c r="BY86" s="61"/>
      <c r="BZ86" s="61"/>
      <c r="CA86" s="61"/>
      <c r="CB86" s="61"/>
      <c r="CC86" s="61"/>
      <c r="CD86" s="61"/>
      <c r="CE86" s="61"/>
      <c r="CF86" s="61"/>
      <c r="CG86" s="61"/>
      <c r="CH86" s="61"/>
      <c r="CI86" s="61"/>
      <c r="CJ86" s="61"/>
      <c r="CK86" s="61"/>
      <c r="CL86" s="61"/>
      <c r="CM86" s="61"/>
      <c r="CN86" s="61"/>
      <c r="CO86" s="61"/>
      <c r="CP86" s="61"/>
      <c r="CQ86" s="61"/>
      <c r="CR86" s="61"/>
      <c r="CS86" s="61"/>
      <c r="CT86" s="61"/>
      <c r="CU86" s="61"/>
      <c r="CV86" s="61"/>
      <c r="CW86" s="61"/>
      <c r="CX86" s="61"/>
      <c r="CY86" s="61"/>
      <c r="CZ86" s="61"/>
      <c r="DA86" s="61"/>
      <c r="DB86" s="61"/>
    </row>
    <row r="87" spans="1:106" s="58" customFormat="1" ht="16.5" customHeight="1">
      <c r="A87" s="117" t="s">
        <v>441</v>
      </c>
      <c r="B87" s="788"/>
      <c r="C87" s="781" t="s">
        <v>469</v>
      </c>
      <c r="D87" s="783" t="s">
        <v>497</v>
      </c>
      <c r="E87" s="783" t="s">
        <v>503</v>
      </c>
      <c r="F87" s="783">
        <f>VLOOKUP(C87,'[72]납품수량(영업)'!$C$3:$F$260,4,FALSE)</f>
        <v>0</v>
      </c>
      <c r="G87" s="122">
        <f>VLOOKUP($C$87,[74]납품수량!$B$3:$AI$51,G1,0)</f>
        <v>0</v>
      </c>
      <c r="H87" s="122">
        <f>VLOOKUP($C$87,[74]납품수량!$B$3:$AI$51,H1,0)</f>
        <v>0</v>
      </c>
      <c r="I87" s="122">
        <f>VLOOKUP($C$87,[74]납품수량!$B$3:$AI$51,I1,0)</f>
        <v>0</v>
      </c>
      <c r="J87" s="122">
        <f>VLOOKUP($C$87,[74]납품수량!$B$3:$AI$51,J1,0)</f>
        <v>0</v>
      </c>
      <c r="K87" s="122">
        <f>VLOOKUP($C$87,[74]납품수량!$B$3:$AI$51,K1,0)</f>
        <v>0</v>
      </c>
      <c r="L87" s="122">
        <f>VLOOKUP($C$87,[74]납품수량!$B$3:$AI$51,L1,0)</f>
        <v>0</v>
      </c>
      <c r="M87" s="122">
        <f>VLOOKUP($C$87,[74]납품수량!$B$3:$AI$51,M1,0)</f>
        <v>0</v>
      </c>
      <c r="N87" s="122">
        <f>VLOOKUP($C$87,[74]납품수량!$B$3:$AI$51,N1,0)</f>
        <v>0</v>
      </c>
      <c r="O87" s="122">
        <f>VLOOKUP($C$87,[74]납품수량!$B$3:$AI$51,O1,0)</f>
        <v>0</v>
      </c>
      <c r="P87" s="122">
        <f>VLOOKUP($C$87,[74]납품수량!$B$3:$AI$51,P1,0)</f>
        <v>0</v>
      </c>
      <c r="Q87" s="122">
        <f>VLOOKUP($C$87,[74]납품수량!$B$3:$AI$51,Q1,0)</f>
        <v>0</v>
      </c>
      <c r="R87" s="122">
        <f>VLOOKUP($C$87,[74]납품수량!$B$3:$AI$51,R1,0)</f>
        <v>0</v>
      </c>
      <c r="S87" s="122">
        <f>VLOOKUP($C$87,[74]납품수량!$B$3:$AI$51,S1,0)</f>
        <v>0</v>
      </c>
      <c r="T87" s="122">
        <f>VLOOKUP($C$87,[74]납품수량!$B$3:$AI$51,T1,0)</f>
        <v>0</v>
      </c>
      <c r="U87" s="122">
        <f>VLOOKUP($C$87,[74]납품수량!$B$3:$AI$51,U1,0)</f>
        <v>0</v>
      </c>
      <c r="V87" s="122">
        <f>VLOOKUP($C$87,[74]납품수량!$B$3:$AI$51,V1,0)</f>
        <v>0</v>
      </c>
      <c r="W87" s="122">
        <f>VLOOKUP($C$87,[74]납품수량!$B$3:$AI$51,W1,0)</f>
        <v>0</v>
      </c>
      <c r="X87" s="122">
        <f>VLOOKUP($C$87,[74]납품수량!$B$3:$AI$51,X1,0)</f>
        <v>0</v>
      </c>
      <c r="Y87" s="122">
        <f>VLOOKUP($C$87,[74]납품수량!$B$3:$AI$51,Y1,0)</f>
        <v>0</v>
      </c>
      <c r="Z87" s="122">
        <f>VLOOKUP($C$87,[74]납품수량!$B$3:$AI$51,Z1,0)</f>
        <v>0</v>
      </c>
      <c r="AA87" s="122">
        <f>VLOOKUP($C$87,[74]납품수량!$B$3:$AI$51,AA1,0)</f>
        <v>0</v>
      </c>
      <c r="AB87" s="122">
        <f>VLOOKUP($C$87,[74]납품수량!$B$3:$AI$51,AB1,0)</f>
        <v>0</v>
      </c>
      <c r="AC87" s="122">
        <f>VLOOKUP($C$87,[74]납품수량!$B$3:$AI$51,AC1,0)</f>
        <v>0</v>
      </c>
      <c r="AD87" s="122">
        <f>VLOOKUP($C$87,[74]납품수량!$B$3:$AI$51,AD1,0)</f>
        <v>0</v>
      </c>
      <c r="AE87" s="122">
        <f>VLOOKUP($C$87,[74]납품수량!$B$3:$AI$51,AE1,0)</f>
        <v>0</v>
      </c>
      <c r="AF87" s="122">
        <f>VLOOKUP($C$87,[74]납품수량!$B$3:$AI$51,AF1,0)</f>
        <v>0</v>
      </c>
      <c r="AG87" s="122">
        <f>VLOOKUP($C$87,[74]납품수량!$B$3:$AI$51,AG1,0)</f>
        <v>0</v>
      </c>
      <c r="AH87" s="122">
        <f>VLOOKUP($C$87,[74]납품수량!$B$3:$AI$51,AH1,0)</f>
        <v>0</v>
      </c>
      <c r="AI87" s="122">
        <f>VLOOKUP($C$87,[74]납품수량!$B$3:$AI$51,AI1,0)</f>
        <v>0</v>
      </c>
      <c r="AJ87" s="122">
        <f>VLOOKUP($C$87,[74]납품수량!$B$3:$AI$51,AJ1,0)</f>
        <v>0</v>
      </c>
      <c r="AK87" s="122">
        <f>VLOOKUP($C$87,[74]납품수량!$B$3:$AI$51,AK1,0)</f>
        <v>0</v>
      </c>
      <c r="AL87" s="122">
        <f>SUM(G87:AK87)</f>
        <v>0</v>
      </c>
      <c r="AM87" s="61"/>
      <c r="AN87" s="61"/>
      <c r="AO87" s="61"/>
      <c r="AP87" s="61"/>
      <c r="AQ87" s="61"/>
      <c r="AR87" s="61"/>
      <c r="AS87" s="61"/>
      <c r="AT87" s="61"/>
      <c r="AU87" s="61"/>
      <c r="AV87" s="61"/>
      <c r="AW87" s="61"/>
      <c r="AX87" s="61"/>
      <c r="AY87" s="61"/>
      <c r="AZ87" s="61"/>
      <c r="BA87" s="61"/>
      <c r="BB87" s="61"/>
      <c r="BC87" s="61"/>
      <c r="BD87" s="61"/>
      <c r="BE87" s="61"/>
      <c r="BF87" s="61"/>
      <c r="BG87" s="61"/>
      <c r="BH87" s="61"/>
      <c r="BI87" s="61"/>
      <c r="BJ87" s="61"/>
      <c r="BK87" s="61"/>
      <c r="BL87" s="61"/>
      <c r="BM87" s="61"/>
      <c r="BN87" s="61"/>
      <c r="BO87" s="61"/>
      <c r="BP87" s="61"/>
      <c r="BQ87" s="61"/>
      <c r="BR87" s="61"/>
      <c r="BS87" s="61"/>
      <c r="BT87" s="61"/>
      <c r="BU87" s="61"/>
      <c r="BV87" s="61"/>
      <c r="BW87" s="61"/>
      <c r="BX87" s="61"/>
      <c r="BY87" s="61"/>
      <c r="BZ87" s="61"/>
      <c r="CA87" s="61"/>
      <c r="CB87" s="61"/>
      <c r="CC87" s="61"/>
      <c r="CD87" s="61"/>
      <c r="CE87" s="61"/>
      <c r="CF87" s="61"/>
      <c r="CG87" s="61"/>
      <c r="CH87" s="61"/>
      <c r="CI87" s="61"/>
      <c r="CJ87" s="61"/>
      <c r="CK87" s="61"/>
      <c r="CL87" s="61"/>
      <c r="CM87" s="61"/>
      <c r="CN87" s="61"/>
      <c r="CO87" s="61"/>
      <c r="CP87" s="61"/>
      <c r="CQ87" s="61"/>
      <c r="CR87" s="61"/>
      <c r="CS87" s="61"/>
      <c r="CT87" s="61"/>
      <c r="CU87" s="61"/>
      <c r="CV87" s="61"/>
      <c r="CW87" s="61"/>
      <c r="CX87" s="61"/>
      <c r="CY87" s="61"/>
      <c r="CZ87" s="61"/>
      <c r="DA87" s="61"/>
      <c r="DB87" s="61"/>
    </row>
    <row r="88" spans="1:106" s="58" customFormat="1" ht="16.5" customHeight="1">
      <c r="A88" s="117"/>
      <c r="B88" s="788"/>
      <c r="C88" s="782"/>
      <c r="D88" s="784"/>
      <c r="E88" s="784"/>
      <c r="F88" s="784"/>
      <c r="G88" s="122">
        <f>$F$87*G87</f>
        <v>0</v>
      </c>
      <c r="H88" s="122">
        <f t="shared" ref="H88:AK88" si="42">$F$87*H87</f>
        <v>0</v>
      </c>
      <c r="I88" s="122">
        <f t="shared" si="42"/>
        <v>0</v>
      </c>
      <c r="J88" s="122">
        <f t="shared" si="42"/>
        <v>0</v>
      </c>
      <c r="K88" s="122">
        <f t="shared" si="42"/>
        <v>0</v>
      </c>
      <c r="L88" s="122">
        <f t="shared" si="42"/>
        <v>0</v>
      </c>
      <c r="M88" s="122">
        <f t="shared" si="42"/>
        <v>0</v>
      </c>
      <c r="N88" s="122">
        <f t="shared" si="42"/>
        <v>0</v>
      </c>
      <c r="O88" s="122">
        <f t="shared" si="42"/>
        <v>0</v>
      </c>
      <c r="P88" s="122">
        <f t="shared" si="42"/>
        <v>0</v>
      </c>
      <c r="Q88" s="122">
        <f t="shared" si="42"/>
        <v>0</v>
      </c>
      <c r="R88" s="122">
        <f t="shared" si="42"/>
        <v>0</v>
      </c>
      <c r="S88" s="122">
        <f t="shared" si="42"/>
        <v>0</v>
      </c>
      <c r="T88" s="122">
        <f t="shared" si="42"/>
        <v>0</v>
      </c>
      <c r="U88" s="122">
        <f t="shared" si="42"/>
        <v>0</v>
      </c>
      <c r="V88" s="122">
        <f t="shared" si="42"/>
        <v>0</v>
      </c>
      <c r="W88" s="122">
        <f t="shared" si="42"/>
        <v>0</v>
      </c>
      <c r="X88" s="122">
        <f t="shared" si="42"/>
        <v>0</v>
      </c>
      <c r="Y88" s="122">
        <f t="shared" si="42"/>
        <v>0</v>
      </c>
      <c r="Z88" s="122">
        <f t="shared" si="42"/>
        <v>0</v>
      </c>
      <c r="AA88" s="122">
        <f t="shared" si="42"/>
        <v>0</v>
      </c>
      <c r="AB88" s="122">
        <f t="shared" si="42"/>
        <v>0</v>
      </c>
      <c r="AC88" s="122">
        <f t="shared" si="42"/>
        <v>0</v>
      </c>
      <c r="AD88" s="122">
        <f t="shared" si="42"/>
        <v>0</v>
      </c>
      <c r="AE88" s="122">
        <f t="shared" si="42"/>
        <v>0</v>
      </c>
      <c r="AF88" s="122">
        <f t="shared" si="42"/>
        <v>0</v>
      </c>
      <c r="AG88" s="122">
        <f t="shared" si="42"/>
        <v>0</v>
      </c>
      <c r="AH88" s="122">
        <f t="shared" si="42"/>
        <v>0</v>
      </c>
      <c r="AI88" s="122">
        <f t="shared" si="42"/>
        <v>0</v>
      </c>
      <c r="AJ88" s="122">
        <f t="shared" si="42"/>
        <v>0</v>
      </c>
      <c r="AK88" s="122">
        <f t="shared" si="42"/>
        <v>0</v>
      </c>
      <c r="AL88" s="122">
        <f>F87*AL87</f>
        <v>0</v>
      </c>
      <c r="AM88" s="61"/>
      <c r="AN88" s="61"/>
      <c r="AO88" s="61"/>
      <c r="AP88" s="61"/>
      <c r="AQ88" s="61"/>
      <c r="AR88" s="61"/>
      <c r="AS88" s="61"/>
      <c r="AT88" s="61"/>
      <c r="AU88" s="61"/>
      <c r="AV88" s="61"/>
      <c r="AW88" s="61"/>
      <c r="AX88" s="61"/>
      <c r="AY88" s="61"/>
      <c r="AZ88" s="61"/>
      <c r="BA88" s="61"/>
      <c r="BB88" s="61"/>
      <c r="BC88" s="61"/>
      <c r="BD88" s="61"/>
      <c r="BE88" s="61"/>
      <c r="BF88" s="61"/>
      <c r="BG88" s="61"/>
      <c r="BH88" s="61"/>
      <c r="BI88" s="61"/>
      <c r="BJ88" s="61"/>
      <c r="BK88" s="61"/>
      <c r="BL88" s="61"/>
      <c r="BM88" s="61"/>
      <c r="BN88" s="61"/>
      <c r="BO88" s="61"/>
      <c r="BP88" s="61"/>
      <c r="BQ88" s="61"/>
      <c r="BR88" s="61"/>
      <c r="BS88" s="61"/>
      <c r="BT88" s="61"/>
      <c r="BU88" s="61"/>
      <c r="BV88" s="61"/>
      <c r="BW88" s="61"/>
      <c r="BX88" s="61"/>
      <c r="BY88" s="61"/>
      <c r="BZ88" s="61"/>
      <c r="CA88" s="61"/>
      <c r="CB88" s="61"/>
      <c r="CC88" s="61"/>
      <c r="CD88" s="61"/>
      <c r="CE88" s="61"/>
      <c r="CF88" s="61"/>
      <c r="CG88" s="61"/>
      <c r="CH88" s="61"/>
      <c r="CI88" s="61"/>
      <c r="CJ88" s="61"/>
      <c r="CK88" s="61"/>
      <c r="CL88" s="61"/>
      <c r="CM88" s="61"/>
      <c r="CN88" s="61"/>
      <c r="CO88" s="61"/>
      <c r="CP88" s="61"/>
      <c r="CQ88" s="61"/>
      <c r="CR88" s="61"/>
      <c r="CS88" s="61"/>
      <c r="CT88" s="61"/>
      <c r="CU88" s="61"/>
      <c r="CV88" s="61"/>
      <c r="CW88" s="61"/>
      <c r="CX88" s="61"/>
      <c r="CY88" s="61"/>
      <c r="CZ88" s="61"/>
      <c r="DA88" s="61"/>
      <c r="DB88" s="61"/>
    </row>
    <row r="89" spans="1:106" s="58" customFormat="1" ht="16.5" customHeight="1">
      <c r="A89" s="117" t="s">
        <v>441</v>
      </c>
      <c r="B89" s="788"/>
      <c r="C89" s="781" t="s">
        <v>320</v>
      </c>
      <c r="D89" s="783" t="s">
        <v>331</v>
      </c>
      <c r="E89" s="783" t="s">
        <v>503</v>
      </c>
      <c r="F89" s="783">
        <f>VLOOKUP(C89,'[72]납품수량(영업)'!$C$3:$F$260,4,FALSE)</f>
        <v>0</v>
      </c>
      <c r="G89" s="122">
        <f>VLOOKUP($C$89,[74]납품수량!$B$3:$AI$51,G1,0)</f>
        <v>0</v>
      </c>
      <c r="H89" s="122">
        <f>VLOOKUP($C$89,[74]납품수량!$B$3:$AI$51,H1,0)</f>
        <v>0</v>
      </c>
      <c r="I89" s="122">
        <f>VLOOKUP($C$89,[74]납품수량!$B$3:$AI$51,I1,0)</f>
        <v>0</v>
      </c>
      <c r="J89" s="122">
        <f>VLOOKUP($C$89,[74]납품수량!$B$3:$AI$51,J1,0)</f>
        <v>0</v>
      </c>
      <c r="K89" s="122">
        <f>VLOOKUP($C$89,[74]납품수량!$B$3:$AI$51,K1,0)</f>
        <v>0</v>
      </c>
      <c r="L89" s="122">
        <f>VLOOKUP($C$89,[74]납품수량!$B$3:$AI$51,L1,0)</f>
        <v>0</v>
      </c>
      <c r="M89" s="122">
        <f>VLOOKUP($C$89,[74]납품수량!$B$3:$AI$51,M1,0)</f>
        <v>0</v>
      </c>
      <c r="N89" s="122">
        <f>VLOOKUP($C$89,[74]납품수량!$B$3:$AI$51,N1,0)</f>
        <v>0</v>
      </c>
      <c r="O89" s="122">
        <f>VLOOKUP($C$89,[74]납품수량!$B$3:$AI$51,O1,0)</f>
        <v>0</v>
      </c>
      <c r="P89" s="122">
        <f>VLOOKUP($C$89,[74]납품수량!$B$3:$AI$51,P1,0)</f>
        <v>0</v>
      </c>
      <c r="Q89" s="122">
        <f>VLOOKUP($C$89,[74]납품수량!$B$3:$AI$51,Q1,0)</f>
        <v>0</v>
      </c>
      <c r="R89" s="122">
        <f>VLOOKUP($C$89,[74]납품수량!$B$3:$AI$51,R1,0)</f>
        <v>0</v>
      </c>
      <c r="S89" s="122">
        <f>VLOOKUP($C$89,[74]납품수량!$B$3:$AI$51,S1,0)</f>
        <v>0</v>
      </c>
      <c r="T89" s="122">
        <f>VLOOKUP($C$89,[74]납품수량!$B$3:$AI$51,T1,0)</f>
        <v>0</v>
      </c>
      <c r="U89" s="122">
        <f>VLOOKUP($C$89,[74]납품수량!$B$3:$AI$51,U1,0)</f>
        <v>0</v>
      </c>
      <c r="V89" s="122">
        <f>VLOOKUP($C$89,[74]납품수량!$B$3:$AI$51,V1,0)</f>
        <v>0</v>
      </c>
      <c r="W89" s="122">
        <f>VLOOKUP($C$89,[74]납품수량!$B$3:$AI$51,W1,0)</f>
        <v>0</v>
      </c>
      <c r="X89" s="122">
        <f>VLOOKUP($C$89,[74]납품수량!$B$3:$AI$51,X1,0)</f>
        <v>0</v>
      </c>
      <c r="Y89" s="122">
        <f>VLOOKUP($C$89,[74]납품수량!$B$3:$AI$51,Y1,0)</f>
        <v>0</v>
      </c>
      <c r="Z89" s="122">
        <f>VLOOKUP($C$89,[74]납품수량!$B$3:$AI$51,Z1,0)</f>
        <v>0</v>
      </c>
      <c r="AA89" s="122">
        <f>VLOOKUP($C$89,[74]납품수량!$B$3:$AI$51,AA1,0)</f>
        <v>0</v>
      </c>
      <c r="AB89" s="122">
        <f>VLOOKUP($C$89,[74]납품수량!$B$3:$AI$51,AB1,0)</f>
        <v>0</v>
      </c>
      <c r="AC89" s="122">
        <f>VLOOKUP($C$89,[74]납품수량!$B$3:$AI$51,AC1,0)</f>
        <v>0</v>
      </c>
      <c r="AD89" s="122">
        <f>VLOOKUP($C$89,[74]납품수량!$B$3:$AI$51,AD1,0)</f>
        <v>0</v>
      </c>
      <c r="AE89" s="122">
        <f>VLOOKUP($C$89,[74]납품수량!$B$3:$AI$51,AE1,0)</f>
        <v>0</v>
      </c>
      <c r="AF89" s="122">
        <f>VLOOKUP($C$89,[74]납품수량!$B$3:$AI$51,AF1,0)</f>
        <v>0</v>
      </c>
      <c r="AG89" s="122">
        <f>VLOOKUP($C$89,[74]납품수량!$B$3:$AI$51,AG1,0)</f>
        <v>0</v>
      </c>
      <c r="AH89" s="122">
        <f>VLOOKUP($C$89,[74]납품수량!$B$3:$AI$51,AH1,0)</f>
        <v>0</v>
      </c>
      <c r="AI89" s="122">
        <f>VLOOKUP($C$89,[74]납품수량!$B$3:$AI$51,AI1,0)</f>
        <v>0</v>
      </c>
      <c r="AJ89" s="122">
        <f>VLOOKUP($C$89,[74]납품수량!$B$3:$AI$51,AJ1,0)</f>
        <v>0</v>
      </c>
      <c r="AK89" s="122">
        <f>VLOOKUP($C$89,[74]납품수량!$B$3:$AI$51,AK1,0)</f>
        <v>0</v>
      </c>
      <c r="AL89" s="122">
        <f>SUM(G89:AK89)</f>
        <v>0</v>
      </c>
      <c r="AM89" s="61"/>
      <c r="AN89" s="61"/>
      <c r="AO89" s="61"/>
      <c r="AP89" s="61"/>
      <c r="AQ89" s="61"/>
      <c r="AR89" s="61"/>
      <c r="AS89" s="61"/>
      <c r="AT89" s="61"/>
      <c r="AU89" s="61"/>
      <c r="AV89" s="61"/>
      <c r="AW89" s="61"/>
      <c r="AX89" s="61"/>
      <c r="AY89" s="61"/>
      <c r="AZ89" s="61"/>
      <c r="BA89" s="61"/>
      <c r="BB89" s="61"/>
      <c r="BC89" s="61"/>
      <c r="BD89" s="61"/>
      <c r="BE89" s="61"/>
      <c r="BF89" s="61"/>
      <c r="BG89" s="61"/>
      <c r="BH89" s="61"/>
      <c r="BI89" s="61"/>
      <c r="BJ89" s="61"/>
      <c r="BK89" s="61"/>
      <c r="BL89" s="61"/>
      <c r="BM89" s="61"/>
      <c r="BN89" s="61"/>
      <c r="BO89" s="61"/>
      <c r="BP89" s="61"/>
      <c r="BQ89" s="61"/>
      <c r="BR89" s="61"/>
      <c r="BS89" s="61"/>
      <c r="BT89" s="61"/>
      <c r="BU89" s="61"/>
      <c r="BV89" s="61"/>
      <c r="BW89" s="61"/>
      <c r="BX89" s="61"/>
      <c r="BY89" s="61"/>
      <c r="BZ89" s="61"/>
      <c r="CA89" s="61"/>
      <c r="CB89" s="61"/>
      <c r="CC89" s="61"/>
      <c r="CD89" s="61"/>
      <c r="CE89" s="61"/>
      <c r="CF89" s="61"/>
      <c r="CG89" s="61"/>
      <c r="CH89" s="61"/>
      <c r="CI89" s="61"/>
      <c r="CJ89" s="61"/>
      <c r="CK89" s="61"/>
      <c r="CL89" s="61"/>
      <c r="CM89" s="61"/>
      <c r="CN89" s="61"/>
      <c r="CO89" s="61"/>
      <c r="CP89" s="61"/>
      <c r="CQ89" s="61"/>
      <c r="CR89" s="61"/>
      <c r="CS89" s="61"/>
      <c r="CT89" s="61"/>
      <c r="CU89" s="61"/>
      <c r="CV89" s="61"/>
      <c r="CW89" s="61"/>
      <c r="CX89" s="61"/>
      <c r="CY89" s="61"/>
      <c r="CZ89" s="61"/>
      <c r="DA89" s="61"/>
      <c r="DB89" s="61"/>
    </row>
    <row r="90" spans="1:106" s="58" customFormat="1" ht="16.5" customHeight="1">
      <c r="A90" s="117"/>
      <c r="B90" s="788"/>
      <c r="C90" s="782"/>
      <c r="D90" s="784"/>
      <c r="E90" s="784"/>
      <c r="F90" s="784"/>
      <c r="G90" s="122">
        <f>$F$89*G89</f>
        <v>0</v>
      </c>
      <c r="H90" s="122">
        <f t="shared" ref="H90:AK90" si="43">$F$89*H89</f>
        <v>0</v>
      </c>
      <c r="I90" s="122">
        <f t="shared" si="43"/>
        <v>0</v>
      </c>
      <c r="J90" s="122">
        <f t="shared" si="43"/>
        <v>0</v>
      </c>
      <c r="K90" s="122">
        <f t="shared" si="43"/>
        <v>0</v>
      </c>
      <c r="L90" s="122">
        <f t="shared" si="43"/>
        <v>0</v>
      </c>
      <c r="M90" s="122">
        <f t="shared" si="43"/>
        <v>0</v>
      </c>
      <c r="N90" s="122">
        <f t="shared" si="43"/>
        <v>0</v>
      </c>
      <c r="O90" s="122">
        <f t="shared" si="43"/>
        <v>0</v>
      </c>
      <c r="P90" s="122">
        <f t="shared" si="43"/>
        <v>0</v>
      </c>
      <c r="Q90" s="122">
        <f t="shared" si="43"/>
        <v>0</v>
      </c>
      <c r="R90" s="122">
        <f t="shared" si="43"/>
        <v>0</v>
      </c>
      <c r="S90" s="122">
        <f t="shared" si="43"/>
        <v>0</v>
      </c>
      <c r="T90" s="122">
        <f t="shared" si="43"/>
        <v>0</v>
      </c>
      <c r="U90" s="122">
        <f t="shared" si="43"/>
        <v>0</v>
      </c>
      <c r="V90" s="122">
        <f t="shared" si="43"/>
        <v>0</v>
      </c>
      <c r="W90" s="122">
        <f t="shared" si="43"/>
        <v>0</v>
      </c>
      <c r="X90" s="122">
        <f t="shared" si="43"/>
        <v>0</v>
      </c>
      <c r="Y90" s="122">
        <f t="shared" si="43"/>
        <v>0</v>
      </c>
      <c r="Z90" s="122">
        <f t="shared" si="43"/>
        <v>0</v>
      </c>
      <c r="AA90" s="122">
        <f t="shared" si="43"/>
        <v>0</v>
      </c>
      <c r="AB90" s="122">
        <f t="shared" si="43"/>
        <v>0</v>
      </c>
      <c r="AC90" s="122">
        <f t="shared" si="43"/>
        <v>0</v>
      </c>
      <c r="AD90" s="122">
        <f t="shared" si="43"/>
        <v>0</v>
      </c>
      <c r="AE90" s="122">
        <f t="shared" si="43"/>
        <v>0</v>
      </c>
      <c r="AF90" s="122">
        <f t="shared" si="43"/>
        <v>0</v>
      </c>
      <c r="AG90" s="122">
        <f t="shared" si="43"/>
        <v>0</v>
      </c>
      <c r="AH90" s="122">
        <f t="shared" si="43"/>
        <v>0</v>
      </c>
      <c r="AI90" s="122">
        <f t="shared" si="43"/>
        <v>0</v>
      </c>
      <c r="AJ90" s="122">
        <f t="shared" si="43"/>
        <v>0</v>
      </c>
      <c r="AK90" s="122">
        <f t="shared" si="43"/>
        <v>0</v>
      </c>
      <c r="AL90" s="122">
        <f>F89*AL89</f>
        <v>0</v>
      </c>
      <c r="AM90" s="61"/>
      <c r="AN90" s="61"/>
      <c r="AO90" s="61"/>
      <c r="AP90" s="61"/>
      <c r="AQ90" s="61"/>
      <c r="AR90" s="61"/>
      <c r="AS90" s="61"/>
      <c r="AT90" s="61"/>
      <c r="AU90" s="61"/>
      <c r="AV90" s="61"/>
      <c r="AW90" s="61"/>
      <c r="AX90" s="61"/>
      <c r="AY90" s="61"/>
      <c r="AZ90" s="61"/>
      <c r="BA90" s="61"/>
      <c r="BB90" s="61"/>
      <c r="BC90" s="61"/>
      <c r="BD90" s="61"/>
      <c r="BE90" s="61"/>
      <c r="BF90" s="61"/>
      <c r="BG90" s="61"/>
      <c r="BH90" s="61"/>
      <c r="BI90" s="61"/>
      <c r="BJ90" s="61"/>
      <c r="BK90" s="61"/>
      <c r="BL90" s="61"/>
      <c r="BM90" s="61"/>
      <c r="BN90" s="61"/>
      <c r="BO90" s="61"/>
      <c r="BP90" s="61"/>
      <c r="BQ90" s="61"/>
      <c r="BR90" s="61"/>
      <c r="BS90" s="61"/>
      <c r="BT90" s="61"/>
      <c r="BU90" s="61"/>
      <c r="BV90" s="61"/>
      <c r="BW90" s="61"/>
      <c r="BX90" s="61"/>
      <c r="BY90" s="61"/>
      <c r="BZ90" s="61"/>
      <c r="CA90" s="61"/>
      <c r="CB90" s="61"/>
      <c r="CC90" s="61"/>
      <c r="CD90" s="61"/>
      <c r="CE90" s="61"/>
      <c r="CF90" s="61"/>
      <c r="CG90" s="61"/>
      <c r="CH90" s="61"/>
      <c r="CI90" s="61"/>
      <c r="CJ90" s="61"/>
      <c r="CK90" s="61"/>
      <c r="CL90" s="61"/>
      <c r="CM90" s="61"/>
      <c r="CN90" s="61"/>
      <c r="CO90" s="61"/>
      <c r="CP90" s="61"/>
      <c r="CQ90" s="61"/>
      <c r="CR90" s="61"/>
      <c r="CS90" s="61"/>
      <c r="CT90" s="61"/>
      <c r="CU90" s="61"/>
      <c r="CV90" s="61"/>
      <c r="CW90" s="61"/>
      <c r="CX90" s="61"/>
      <c r="CY90" s="61"/>
      <c r="CZ90" s="61"/>
      <c r="DA90" s="61"/>
      <c r="DB90" s="61"/>
    </row>
    <row r="91" spans="1:106" s="58" customFormat="1" ht="16.5" customHeight="1">
      <c r="A91" s="117" t="s">
        <v>441</v>
      </c>
      <c r="B91" s="788"/>
      <c r="C91" s="781" t="s">
        <v>324</v>
      </c>
      <c r="D91" s="783" t="s">
        <v>498</v>
      </c>
      <c r="E91" s="783" t="s">
        <v>503</v>
      </c>
      <c r="F91" s="783">
        <f>VLOOKUP(C91,'[72]납품수량(영업)'!$C$3:$F$260,4,FALSE)</f>
        <v>0</v>
      </c>
      <c r="G91" s="122">
        <f>VLOOKUP($C$91,[74]납품수량!$B$3:$AI$51,G1,0)</f>
        <v>0</v>
      </c>
      <c r="H91" s="122">
        <f>VLOOKUP($C$91,[74]납품수량!$B$3:$AI$51,H1,0)</f>
        <v>0</v>
      </c>
      <c r="I91" s="122">
        <f>VLOOKUP($C$91,[74]납품수량!$B$3:$AI$51,I1,0)</f>
        <v>0</v>
      </c>
      <c r="J91" s="122">
        <f>VLOOKUP($C$91,[74]납품수량!$B$3:$AI$51,J1,0)</f>
        <v>0</v>
      </c>
      <c r="K91" s="122">
        <f>VLOOKUP($C$91,[74]납품수량!$B$3:$AI$51,K1,0)</f>
        <v>0</v>
      </c>
      <c r="L91" s="122">
        <f>VLOOKUP($C$91,[74]납품수량!$B$3:$AI$51,L1,0)</f>
        <v>0</v>
      </c>
      <c r="M91" s="122">
        <f>VLOOKUP($C$91,[74]납품수량!$B$3:$AI$51,M1,0)</f>
        <v>0</v>
      </c>
      <c r="N91" s="122">
        <f>VLOOKUP($C$91,[74]납품수량!$B$3:$AI$51,N1,0)</f>
        <v>0</v>
      </c>
      <c r="O91" s="122">
        <f>VLOOKUP($C$91,[74]납품수량!$B$3:$AI$51,O1,0)</f>
        <v>0</v>
      </c>
      <c r="P91" s="122">
        <f>VLOOKUP($C$91,[74]납품수량!$B$3:$AI$51,P1,0)</f>
        <v>0</v>
      </c>
      <c r="Q91" s="122">
        <f>VLOOKUP($C$91,[74]납품수량!$B$3:$AI$51,Q1,0)</f>
        <v>0</v>
      </c>
      <c r="R91" s="122">
        <f>VLOOKUP($C$91,[74]납품수량!$B$3:$AI$51,R1,0)</f>
        <v>0</v>
      </c>
      <c r="S91" s="122">
        <f>VLOOKUP($C$91,[74]납품수량!$B$3:$AI$51,S1,0)</f>
        <v>0</v>
      </c>
      <c r="T91" s="122">
        <f>VLOOKUP($C$91,[74]납품수량!$B$3:$AI$51,T1,0)</f>
        <v>0</v>
      </c>
      <c r="U91" s="122">
        <f>VLOOKUP($C$91,[74]납품수량!$B$3:$AI$51,U1,0)</f>
        <v>0</v>
      </c>
      <c r="V91" s="122">
        <f>VLOOKUP($C$91,[74]납품수량!$B$3:$AI$51,V1,0)</f>
        <v>0</v>
      </c>
      <c r="W91" s="122">
        <f>VLOOKUP($C$91,[74]납품수량!$B$3:$AI$51,W1,0)</f>
        <v>0</v>
      </c>
      <c r="X91" s="122">
        <f>VLOOKUP($C$91,[74]납품수량!$B$3:$AI$51,X1,0)</f>
        <v>0</v>
      </c>
      <c r="Y91" s="122">
        <f>VLOOKUP($C$91,[74]납품수량!$B$3:$AI$51,Y1,0)</f>
        <v>0</v>
      </c>
      <c r="Z91" s="122">
        <f>VLOOKUP($C$91,[74]납품수량!$B$3:$AI$51,Z1,0)</f>
        <v>0</v>
      </c>
      <c r="AA91" s="122">
        <f>VLOOKUP($C$91,[74]납품수량!$B$3:$AI$51,AA1,0)</f>
        <v>0</v>
      </c>
      <c r="AB91" s="122">
        <f>VLOOKUP($C$91,[74]납품수량!$B$3:$AI$51,AB1,0)</f>
        <v>0</v>
      </c>
      <c r="AC91" s="122">
        <f>VLOOKUP($C$91,[74]납품수량!$B$3:$AI$51,AC1,0)</f>
        <v>0</v>
      </c>
      <c r="AD91" s="122">
        <f>VLOOKUP($C$91,[74]납품수량!$B$3:$AI$51,AD1,0)</f>
        <v>0</v>
      </c>
      <c r="AE91" s="122">
        <f>VLOOKUP($C$91,[74]납품수량!$B$3:$AI$51,AE1,0)</f>
        <v>0</v>
      </c>
      <c r="AF91" s="122">
        <f>VLOOKUP($C$91,[74]납품수량!$B$3:$AI$51,AF1,0)</f>
        <v>0</v>
      </c>
      <c r="AG91" s="122">
        <f>VLOOKUP($C$91,[74]납품수량!$B$3:$AI$51,AG1,0)</f>
        <v>0</v>
      </c>
      <c r="AH91" s="122">
        <f>VLOOKUP($C$91,[74]납품수량!$B$3:$AI$51,AH1,0)</f>
        <v>0</v>
      </c>
      <c r="AI91" s="122">
        <f>VLOOKUP($C$91,[74]납품수량!$B$3:$AI$51,AI1,0)</f>
        <v>0</v>
      </c>
      <c r="AJ91" s="122">
        <f>VLOOKUP($C$91,[74]납품수량!$B$3:$AI$51,AJ1,0)</f>
        <v>0</v>
      </c>
      <c r="AK91" s="122">
        <f>VLOOKUP($C$91,[74]납품수량!$B$3:$AI$51,AK1,0)</f>
        <v>0</v>
      </c>
      <c r="AL91" s="122">
        <f>SUM(G91:AK91)</f>
        <v>0</v>
      </c>
      <c r="AM91" s="61"/>
      <c r="AN91" s="61"/>
      <c r="AO91" s="61"/>
      <c r="AP91" s="61"/>
      <c r="AQ91" s="61"/>
      <c r="AR91" s="61"/>
      <c r="AS91" s="61"/>
      <c r="AT91" s="61"/>
      <c r="AU91" s="61"/>
      <c r="AV91" s="61"/>
      <c r="AW91" s="61"/>
      <c r="AX91" s="61"/>
      <c r="AY91" s="61"/>
      <c r="AZ91" s="61"/>
      <c r="BA91" s="61"/>
      <c r="BB91" s="61"/>
      <c r="BC91" s="61"/>
      <c r="BD91" s="61"/>
      <c r="BE91" s="61"/>
      <c r="BF91" s="61"/>
      <c r="BG91" s="61"/>
      <c r="BH91" s="61"/>
      <c r="BI91" s="61"/>
      <c r="BJ91" s="61"/>
      <c r="BK91" s="61"/>
      <c r="BL91" s="61"/>
      <c r="BM91" s="61"/>
      <c r="BN91" s="61"/>
      <c r="BO91" s="61"/>
      <c r="BP91" s="61"/>
      <c r="BQ91" s="61"/>
      <c r="BR91" s="61"/>
      <c r="BS91" s="61"/>
      <c r="BT91" s="61"/>
      <c r="BU91" s="61"/>
      <c r="BV91" s="61"/>
      <c r="BW91" s="61"/>
      <c r="BX91" s="61"/>
      <c r="BY91" s="61"/>
      <c r="BZ91" s="61"/>
      <c r="CA91" s="61"/>
      <c r="CB91" s="61"/>
      <c r="CC91" s="61"/>
      <c r="CD91" s="61"/>
      <c r="CE91" s="61"/>
      <c r="CF91" s="61"/>
      <c r="CG91" s="61"/>
      <c r="CH91" s="61"/>
      <c r="CI91" s="61"/>
      <c r="CJ91" s="61"/>
      <c r="CK91" s="61"/>
      <c r="CL91" s="61"/>
      <c r="CM91" s="61"/>
      <c r="CN91" s="61"/>
      <c r="CO91" s="61"/>
      <c r="CP91" s="61"/>
      <c r="CQ91" s="61"/>
      <c r="CR91" s="61"/>
      <c r="CS91" s="61"/>
      <c r="CT91" s="61"/>
      <c r="CU91" s="61"/>
      <c r="CV91" s="61"/>
      <c r="CW91" s="61"/>
      <c r="CX91" s="61"/>
      <c r="CY91" s="61"/>
      <c r="CZ91" s="61"/>
      <c r="DA91" s="61"/>
      <c r="DB91" s="61"/>
    </row>
    <row r="92" spans="1:106" s="58" customFormat="1" ht="16.5" customHeight="1">
      <c r="A92" s="117"/>
      <c r="B92" s="788"/>
      <c r="C92" s="782"/>
      <c r="D92" s="784"/>
      <c r="E92" s="784"/>
      <c r="F92" s="784"/>
      <c r="G92" s="122">
        <f>$F$91*G91</f>
        <v>0</v>
      </c>
      <c r="H92" s="122">
        <f t="shared" ref="H92:AK92" si="44">$F$91*H91</f>
        <v>0</v>
      </c>
      <c r="I92" s="122">
        <f t="shared" si="44"/>
        <v>0</v>
      </c>
      <c r="J92" s="122">
        <f t="shared" si="44"/>
        <v>0</v>
      </c>
      <c r="K92" s="122">
        <f t="shared" si="44"/>
        <v>0</v>
      </c>
      <c r="L92" s="122">
        <f t="shared" si="44"/>
        <v>0</v>
      </c>
      <c r="M92" s="122">
        <f t="shared" si="44"/>
        <v>0</v>
      </c>
      <c r="N92" s="122">
        <f t="shared" si="44"/>
        <v>0</v>
      </c>
      <c r="O92" s="122">
        <f t="shared" si="44"/>
        <v>0</v>
      </c>
      <c r="P92" s="122">
        <f t="shared" si="44"/>
        <v>0</v>
      </c>
      <c r="Q92" s="122">
        <f t="shared" si="44"/>
        <v>0</v>
      </c>
      <c r="R92" s="122">
        <f t="shared" si="44"/>
        <v>0</v>
      </c>
      <c r="S92" s="122">
        <f t="shared" si="44"/>
        <v>0</v>
      </c>
      <c r="T92" s="122">
        <f t="shared" si="44"/>
        <v>0</v>
      </c>
      <c r="U92" s="122">
        <f t="shared" si="44"/>
        <v>0</v>
      </c>
      <c r="V92" s="122">
        <f t="shared" si="44"/>
        <v>0</v>
      </c>
      <c r="W92" s="122">
        <f t="shared" si="44"/>
        <v>0</v>
      </c>
      <c r="X92" s="122">
        <f t="shared" si="44"/>
        <v>0</v>
      </c>
      <c r="Y92" s="122">
        <f t="shared" si="44"/>
        <v>0</v>
      </c>
      <c r="Z92" s="122">
        <f t="shared" si="44"/>
        <v>0</v>
      </c>
      <c r="AA92" s="122">
        <f t="shared" si="44"/>
        <v>0</v>
      </c>
      <c r="AB92" s="122">
        <f t="shared" si="44"/>
        <v>0</v>
      </c>
      <c r="AC92" s="122">
        <f t="shared" si="44"/>
        <v>0</v>
      </c>
      <c r="AD92" s="122">
        <f t="shared" si="44"/>
        <v>0</v>
      </c>
      <c r="AE92" s="122">
        <f t="shared" si="44"/>
        <v>0</v>
      </c>
      <c r="AF92" s="122">
        <f t="shared" si="44"/>
        <v>0</v>
      </c>
      <c r="AG92" s="122">
        <f t="shared" si="44"/>
        <v>0</v>
      </c>
      <c r="AH92" s="122">
        <f t="shared" si="44"/>
        <v>0</v>
      </c>
      <c r="AI92" s="122">
        <f t="shared" si="44"/>
        <v>0</v>
      </c>
      <c r="AJ92" s="122">
        <f t="shared" si="44"/>
        <v>0</v>
      </c>
      <c r="AK92" s="122">
        <f t="shared" si="44"/>
        <v>0</v>
      </c>
      <c r="AL92" s="122">
        <f>F91*AL91</f>
        <v>0</v>
      </c>
      <c r="AM92" s="61"/>
      <c r="AN92" s="61"/>
      <c r="AO92" s="61"/>
      <c r="AP92" s="61"/>
      <c r="AQ92" s="61"/>
      <c r="AR92" s="61"/>
      <c r="AS92" s="61"/>
      <c r="AT92" s="61"/>
      <c r="AU92" s="61"/>
      <c r="AV92" s="61"/>
      <c r="AW92" s="61"/>
      <c r="AX92" s="61"/>
      <c r="AY92" s="61"/>
      <c r="AZ92" s="61"/>
      <c r="BA92" s="61"/>
      <c r="BB92" s="61"/>
      <c r="BC92" s="61"/>
      <c r="BD92" s="61"/>
      <c r="BE92" s="61"/>
      <c r="BF92" s="61"/>
      <c r="BG92" s="61"/>
      <c r="BH92" s="61"/>
      <c r="BI92" s="61"/>
      <c r="BJ92" s="61"/>
      <c r="BK92" s="61"/>
      <c r="BL92" s="61"/>
      <c r="BM92" s="61"/>
      <c r="BN92" s="61"/>
      <c r="BO92" s="61"/>
      <c r="BP92" s="61"/>
      <c r="BQ92" s="61"/>
      <c r="BR92" s="61"/>
      <c r="BS92" s="61"/>
      <c r="BT92" s="61"/>
      <c r="BU92" s="61"/>
      <c r="BV92" s="61"/>
      <c r="BW92" s="61"/>
      <c r="BX92" s="61"/>
      <c r="BY92" s="61"/>
      <c r="BZ92" s="61"/>
      <c r="CA92" s="61"/>
      <c r="CB92" s="61"/>
      <c r="CC92" s="61"/>
      <c r="CD92" s="61"/>
      <c r="CE92" s="61"/>
      <c r="CF92" s="61"/>
      <c r="CG92" s="61"/>
      <c r="CH92" s="61"/>
      <c r="CI92" s="61"/>
      <c r="CJ92" s="61"/>
      <c r="CK92" s="61"/>
      <c r="CL92" s="61"/>
      <c r="CM92" s="61"/>
      <c r="CN92" s="61"/>
      <c r="CO92" s="61"/>
      <c r="CP92" s="61"/>
      <c r="CQ92" s="61"/>
      <c r="CR92" s="61"/>
      <c r="CS92" s="61"/>
      <c r="CT92" s="61"/>
      <c r="CU92" s="61"/>
      <c r="CV92" s="61"/>
      <c r="CW92" s="61"/>
      <c r="CX92" s="61"/>
      <c r="CY92" s="61"/>
      <c r="CZ92" s="61"/>
      <c r="DA92" s="61"/>
      <c r="DB92" s="61"/>
    </row>
    <row r="93" spans="1:106" s="58" customFormat="1" ht="16.5" customHeight="1">
      <c r="A93" s="117" t="s">
        <v>441</v>
      </c>
      <c r="B93" s="788"/>
      <c r="C93" s="781" t="s">
        <v>326</v>
      </c>
      <c r="D93" s="783" t="s">
        <v>499</v>
      </c>
      <c r="E93" s="783" t="s">
        <v>503</v>
      </c>
      <c r="F93" s="783">
        <f>VLOOKUP(C93,'[72]납품수량(영업)'!$C$3:$F$260,4,FALSE)</f>
        <v>0</v>
      </c>
      <c r="G93" s="122">
        <f>VLOOKUP($C$93,[74]납품수량!$B$3:$AI$51,G1,0)</f>
        <v>0</v>
      </c>
      <c r="H93" s="122">
        <f>VLOOKUP($C$93,[74]납품수량!$B$3:$AI$51,H1,0)</f>
        <v>0</v>
      </c>
      <c r="I93" s="122">
        <f>VLOOKUP($C$93,[74]납품수량!$B$3:$AI$51,I1,0)</f>
        <v>0</v>
      </c>
      <c r="J93" s="122">
        <f>VLOOKUP($C$93,[74]납품수량!$B$3:$AI$51,J1,0)</f>
        <v>0</v>
      </c>
      <c r="K93" s="122">
        <f>VLOOKUP($C$93,[74]납품수량!$B$3:$AI$51,K1,0)</f>
        <v>0</v>
      </c>
      <c r="L93" s="122">
        <f>VLOOKUP($C$93,[74]납품수량!$B$3:$AI$51,L1,0)</f>
        <v>0</v>
      </c>
      <c r="M93" s="122">
        <f>VLOOKUP($C$93,[74]납품수량!$B$3:$AI$51,M1,0)</f>
        <v>0</v>
      </c>
      <c r="N93" s="122">
        <f>VLOOKUP($C$93,[74]납품수량!$B$3:$AI$51,N1,0)</f>
        <v>0</v>
      </c>
      <c r="O93" s="122">
        <f>VLOOKUP($C$93,[74]납품수량!$B$3:$AI$51,O1,0)</f>
        <v>0</v>
      </c>
      <c r="P93" s="122">
        <f>VLOOKUP($C$93,[74]납품수량!$B$3:$AI$51,P1,0)</f>
        <v>0</v>
      </c>
      <c r="Q93" s="122">
        <f>VLOOKUP($C$93,[74]납품수량!$B$3:$AI$51,Q1,0)</f>
        <v>0</v>
      </c>
      <c r="R93" s="122">
        <f>VLOOKUP($C$93,[74]납품수량!$B$3:$AI$51,R1,0)</f>
        <v>0</v>
      </c>
      <c r="S93" s="122">
        <f>VLOOKUP($C$93,[74]납품수량!$B$3:$AI$51,S1,0)</f>
        <v>0</v>
      </c>
      <c r="T93" s="122">
        <f>VLOOKUP($C$93,[74]납품수량!$B$3:$AI$51,T1,0)</f>
        <v>0</v>
      </c>
      <c r="U93" s="122">
        <f>VLOOKUP($C$93,[74]납품수량!$B$3:$AI$51,U1,0)</f>
        <v>0</v>
      </c>
      <c r="V93" s="122">
        <f>VLOOKUP($C$93,[74]납품수량!$B$3:$AI$51,V1,0)</f>
        <v>0</v>
      </c>
      <c r="W93" s="122">
        <f>VLOOKUP($C$93,[74]납품수량!$B$3:$AI$51,W1,0)</f>
        <v>0</v>
      </c>
      <c r="X93" s="122">
        <f>VLOOKUP($C$93,[74]납품수량!$B$3:$AI$51,X1,0)</f>
        <v>0</v>
      </c>
      <c r="Y93" s="122">
        <f>VLOOKUP($C$93,[74]납품수량!$B$3:$AI$51,Y1,0)</f>
        <v>0</v>
      </c>
      <c r="Z93" s="122">
        <f>VLOOKUP($C$93,[74]납품수량!$B$3:$AI$51,Z1,0)</f>
        <v>0</v>
      </c>
      <c r="AA93" s="122">
        <f>VLOOKUP($C$93,[74]납품수량!$B$3:$AI$51,AA1,0)</f>
        <v>0</v>
      </c>
      <c r="AB93" s="122">
        <f>VLOOKUP($C$93,[74]납품수량!$B$3:$AI$51,AB1,0)</f>
        <v>0</v>
      </c>
      <c r="AC93" s="122">
        <f>VLOOKUP($C$93,[74]납품수량!$B$3:$AI$51,AC1,0)</f>
        <v>0</v>
      </c>
      <c r="AD93" s="122">
        <f>VLOOKUP($C$93,[74]납품수량!$B$3:$AI$51,AD1,0)</f>
        <v>0</v>
      </c>
      <c r="AE93" s="122">
        <f>VLOOKUP($C$93,[74]납품수량!$B$3:$AI$51,AE1,0)</f>
        <v>0</v>
      </c>
      <c r="AF93" s="122">
        <f>VLOOKUP($C$93,[74]납품수량!$B$3:$AI$51,AF1,0)</f>
        <v>0</v>
      </c>
      <c r="AG93" s="122">
        <f>VLOOKUP($C$93,[74]납품수량!$B$3:$AI$51,AG1,0)</f>
        <v>0</v>
      </c>
      <c r="AH93" s="122">
        <f>VLOOKUP($C$93,[74]납품수량!$B$3:$AI$51,AH1,0)</f>
        <v>0</v>
      </c>
      <c r="AI93" s="122">
        <f>VLOOKUP($C$93,[74]납품수량!$B$3:$AI$51,AI1,0)</f>
        <v>0</v>
      </c>
      <c r="AJ93" s="122">
        <f>VLOOKUP($C$93,[74]납품수량!$B$3:$AI$51,AJ1,0)</f>
        <v>0</v>
      </c>
      <c r="AK93" s="122">
        <f>VLOOKUP($C$93,[74]납품수량!$B$3:$AI$51,AK1,0)</f>
        <v>0</v>
      </c>
      <c r="AL93" s="122">
        <f>SUM(G93:AK93)</f>
        <v>0</v>
      </c>
      <c r="AM93" s="61"/>
      <c r="AN93" s="61"/>
      <c r="AO93" s="61"/>
      <c r="AP93" s="61"/>
      <c r="AQ93" s="61"/>
      <c r="AR93" s="61"/>
      <c r="AS93" s="61"/>
      <c r="AT93" s="61"/>
      <c r="AU93" s="61"/>
      <c r="AV93" s="61"/>
      <c r="AW93" s="61"/>
      <c r="AX93" s="61"/>
      <c r="AY93" s="61"/>
      <c r="AZ93" s="61"/>
      <c r="BA93" s="61"/>
      <c r="BB93" s="61"/>
      <c r="BC93" s="61"/>
      <c r="BD93" s="61"/>
      <c r="BE93" s="61"/>
      <c r="BF93" s="61"/>
      <c r="BG93" s="61"/>
      <c r="BH93" s="61"/>
      <c r="BI93" s="61"/>
      <c r="BJ93" s="61"/>
      <c r="BK93" s="61"/>
      <c r="BL93" s="61"/>
      <c r="BM93" s="61"/>
      <c r="BN93" s="61"/>
      <c r="BO93" s="61"/>
      <c r="BP93" s="61"/>
      <c r="BQ93" s="61"/>
      <c r="BR93" s="61"/>
      <c r="BS93" s="61"/>
      <c r="BT93" s="61"/>
      <c r="BU93" s="61"/>
      <c r="BV93" s="61"/>
      <c r="BW93" s="61"/>
      <c r="BX93" s="61"/>
      <c r="BY93" s="61"/>
      <c r="BZ93" s="61"/>
      <c r="CA93" s="61"/>
      <c r="CB93" s="61"/>
      <c r="CC93" s="61"/>
      <c r="CD93" s="61"/>
      <c r="CE93" s="61"/>
      <c r="CF93" s="61"/>
      <c r="CG93" s="61"/>
      <c r="CH93" s="61"/>
      <c r="CI93" s="61"/>
      <c r="CJ93" s="61"/>
      <c r="CK93" s="61"/>
      <c r="CL93" s="61"/>
      <c r="CM93" s="61"/>
      <c r="CN93" s="61"/>
      <c r="CO93" s="61"/>
      <c r="CP93" s="61"/>
      <c r="CQ93" s="61"/>
      <c r="CR93" s="61"/>
      <c r="CS93" s="61"/>
      <c r="CT93" s="61"/>
      <c r="CU93" s="61"/>
      <c r="CV93" s="61"/>
      <c r="CW93" s="61"/>
      <c r="CX93" s="61"/>
      <c r="CY93" s="61"/>
      <c r="CZ93" s="61"/>
      <c r="DA93" s="61"/>
      <c r="DB93" s="61"/>
    </row>
    <row r="94" spans="1:106" s="58" customFormat="1" ht="16.5" customHeight="1">
      <c r="A94" s="117"/>
      <c r="B94" s="788"/>
      <c r="C94" s="782"/>
      <c r="D94" s="784"/>
      <c r="E94" s="784"/>
      <c r="F94" s="784"/>
      <c r="G94" s="122">
        <f>$F$93*G93</f>
        <v>0</v>
      </c>
      <c r="H94" s="122">
        <f t="shared" ref="H94:AK94" si="45">$F$93*H93</f>
        <v>0</v>
      </c>
      <c r="I94" s="122">
        <f t="shared" si="45"/>
        <v>0</v>
      </c>
      <c r="J94" s="122">
        <f t="shared" si="45"/>
        <v>0</v>
      </c>
      <c r="K94" s="122">
        <f t="shared" si="45"/>
        <v>0</v>
      </c>
      <c r="L94" s="122">
        <f t="shared" si="45"/>
        <v>0</v>
      </c>
      <c r="M94" s="122">
        <f t="shared" si="45"/>
        <v>0</v>
      </c>
      <c r="N94" s="122">
        <f t="shared" si="45"/>
        <v>0</v>
      </c>
      <c r="O94" s="122">
        <f t="shared" si="45"/>
        <v>0</v>
      </c>
      <c r="P94" s="122">
        <f t="shared" si="45"/>
        <v>0</v>
      </c>
      <c r="Q94" s="122">
        <f t="shared" si="45"/>
        <v>0</v>
      </c>
      <c r="R94" s="122">
        <f t="shared" si="45"/>
        <v>0</v>
      </c>
      <c r="S94" s="122">
        <f t="shared" si="45"/>
        <v>0</v>
      </c>
      <c r="T94" s="122">
        <f t="shared" si="45"/>
        <v>0</v>
      </c>
      <c r="U94" s="122">
        <f t="shared" si="45"/>
        <v>0</v>
      </c>
      <c r="V94" s="122">
        <f t="shared" si="45"/>
        <v>0</v>
      </c>
      <c r="W94" s="122">
        <f t="shared" si="45"/>
        <v>0</v>
      </c>
      <c r="X94" s="122">
        <f t="shared" si="45"/>
        <v>0</v>
      </c>
      <c r="Y94" s="122">
        <f t="shared" si="45"/>
        <v>0</v>
      </c>
      <c r="Z94" s="122">
        <f t="shared" si="45"/>
        <v>0</v>
      </c>
      <c r="AA94" s="122">
        <f t="shared" si="45"/>
        <v>0</v>
      </c>
      <c r="AB94" s="122">
        <f t="shared" si="45"/>
        <v>0</v>
      </c>
      <c r="AC94" s="122">
        <f t="shared" si="45"/>
        <v>0</v>
      </c>
      <c r="AD94" s="122">
        <f t="shared" si="45"/>
        <v>0</v>
      </c>
      <c r="AE94" s="122">
        <f t="shared" si="45"/>
        <v>0</v>
      </c>
      <c r="AF94" s="122">
        <f t="shared" si="45"/>
        <v>0</v>
      </c>
      <c r="AG94" s="122">
        <f t="shared" si="45"/>
        <v>0</v>
      </c>
      <c r="AH94" s="122">
        <f t="shared" si="45"/>
        <v>0</v>
      </c>
      <c r="AI94" s="122">
        <f t="shared" si="45"/>
        <v>0</v>
      </c>
      <c r="AJ94" s="122">
        <f t="shared" si="45"/>
        <v>0</v>
      </c>
      <c r="AK94" s="122">
        <f t="shared" si="45"/>
        <v>0</v>
      </c>
      <c r="AL94" s="122">
        <f>F93*AL93</f>
        <v>0</v>
      </c>
      <c r="AM94" s="61"/>
      <c r="AN94" s="61"/>
      <c r="AO94" s="61"/>
      <c r="AP94" s="61"/>
      <c r="AQ94" s="61"/>
      <c r="AR94" s="61"/>
      <c r="AS94" s="61"/>
      <c r="AT94" s="61"/>
      <c r="AU94" s="61"/>
      <c r="AV94" s="61"/>
      <c r="AW94" s="61"/>
      <c r="AX94" s="61"/>
      <c r="AY94" s="61"/>
      <c r="AZ94" s="61"/>
      <c r="BA94" s="61"/>
      <c r="BB94" s="61"/>
      <c r="BC94" s="61"/>
      <c r="BD94" s="61"/>
      <c r="BE94" s="61"/>
      <c r="BF94" s="61"/>
      <c r="BG94" s="61"/>
      <c r="BH94" s="61"/>
      <c r="BI94" s="61"/>
      <c r="BJ94" s="61"/>
      <c r="BK94" s="61"/>
      <c r="BL94" s="61"/>
      <c r="BM94" s="61"/>
      <c r="BN94" s="61"/>
      <c r="BO94" s="61"/>
      <c r="BP94" s="61"/>
      <c r="BQ94" s="61"/>
      <c r="BR94" s="61"/>
      <c r="BS94" s="61"/>
      <c r="BT94" s="61"/>
      <c r="BU94" s="61"/>
      <c r="BV94" s="61"/>
      <c r="BW94" s="61"/>
      <c r="BX94" s="61"/>
      <c r="BY94" s="61"/>
      <c r="BZ94" s="61"/>
      <c r="CA94" s="61"/>
      <c r="CB94" s="61"/>
      <c r="CC94" s="61"/>
      <c r="CD94" s="61"/>
      <c r="CE94" s="61"/>
      <c r="CF94" s="61"/>
      <c r="CG94" s="61"/>
      <c r="CH94" s="61"/>
      <c r="CI94" s="61"/>
      <c r="CJ94" s="61"/>
      <c r="CK94" s="61"/>
      <c r="CL94" s="61"/>
      <c r="CM94" s="61"/>
      <c r="CN94" s="61"/>
      <c r="CO94" s="61"/>
      <c r="CP94" s="61"/>
      <c r="CQ94" s="61"/>
      <c r="CR94" s="61"/>
      <c r="CS94" s="61"/>
      <c r="CT94" s="61"/>
      <c r="CU94" s="61"/>
      <c r="CV94" s="61"/>
      <c r="CW94" s="61"/>
      <c r="CX94" s="61"/>
      <c r="CY94" s="61"/>
      <c r="CZ94" s="61"/>
      <c r="DA94" s="61"/>
      <c r="DB94" s="61"/>
    </row>
    <row r="95" spans="1:106" s="58" customFormat="1" ht="16.5" customHeight="1">
      <c r="A95" s="117" t="s">
        <v>441</v>
      </c>
      <c r="B95" s="788"/>
      <c r="C95" s="781" t="s">
        <v>322</v>
      </c>
      <c r="D95" s="783" t="s">
        <v>323</v>
      </c>
      <c r="E95" s="783" t="s">
        <v>503</v>
      </c>
      <c r="F95" s="783">
        <f>VLOOKUP(C95,'[72]납품수량(영업)'!$C$3:$F$260,4,FALSE)</f>
        <v>0</v>
      </c>
      <c r="G95" s="122">
        <f>VLOOKUP($C$95,[74]납품수량!$B$3:$AI$51,G1,0)</f>
        <v>0</v>
      </c>
      <c r="H95" s="122">
        <f>VLOOKUP($C$95,[74]납품수량!$B$3:$AI$51,H1,0)</f>
        <v>0</v>
      </c>
      <c r="I95" s="122">
        <f>VLOOKUP($C$95,[74]납품수량!$B$3:$AI$51,I1,0)</f>
        <v>0</v>
      </c>
      <c r="J95" s="122">
        <f>VLOOKUP($C$95,[74]납품수량!$B$3:$AI$51,J1,0)</f>
        <v>0</v>
      </c>
      <c r="K95" s="122">
        <f>VLOOKUP($C$95,[74]납품수량!$B$3:$AI$51,K1,0)</f>
        <v>0</v>
      </c>
      <c r="L95" s="122">
        <f>VLOOKUP($C$95,[74]납품수량!$B$3:$AI$51,L1,0)</f>
        <v>0</v>
      </c>
      <c r="M95" s="122">
        <f>VLOOKUP($C$95,[74]납품수량!$B$3:$AI$51,M1,0)</f>
        <v>0</v>
      </c>
      <c r="N95" s="122">
        <f>VLOOKUP($C$95,[74]납품수량!$B$3:$AI$51,N1,0)</f>
        <v>0</v>
      </c>
      <c r="O95" s="122">
        <f>VLOOKUP($C$95,[74]납품수량!$B$3:$AI$51,O1,0)</f>
        <v>0</v>
      </c>
      <c r="P95" s="122">
        <f>VLOOKUP($C$95,[74]납품수량!$B$3:$AI$51,P1,0)</f>
        <v>0</v>
      </c>
      <c r="Q95" s="122">
        <f>VLOOKUP($C$95,[74]납품수량!$B$3:$AI$51,Q1,0)</f>
        <v>0</v>
      </c>
      <c r="R95" s="122">
        <f>VLOOKUP($C$95,[74]납품수량!$B$3:$AI$51,R1,0)</f>
        <v>0</v>
      </c>
      <c r="S95" s="122">
        <f>VLOOKUP($C$95,[74]납품수량!$B$3:$AI$51,S1,0)</f>
        <v>0</v>
      </c>
      <c r="T95" s="122">
        <f>VLOOKUP($C$95,[74]납품수량!$B$3:$AI$51,T1,0)</f>
        <v>0</v>
      </c>
      <c r="U95" s="122">
        <f>VLOOKUP($C$95,[74]납품수량!$B$3:$AI$51,U1,0)</f>
        <v>0</v>
      </c>
      <c r="V95" s="122">
        <f>VLOOKUP($C$95,[74]납품수량!$B$3:$AI$51,V1,0)</f>
        <v>0</v>
      </c>
      <c r="W95" s="122">
        <f>VLOOKUP($C$95,[74]납품수량!$B$3:$AI$51,W1,0)</f>
        <v>0</v>
      </c>
      <c r="X95" s="122">
        <f>VLOOKUP($C$95,[74]납품수량!$B$3:$AI$51,X1,0)</f>
        <v>0</v>
      </c>
      <c r="Y95" s="122">
        <f>VLOOKUP($C$95,[74]납품수량!$B$3:$AI$51,Y1,0)</f>
        <v>0</v>
      </c>
      <c r="Z95" s="122">
        <f>VLOOKUP($C$95,[74]납품수량!$B$3:$AI$51,Z1,0)</f>
        <v>0</v>
      </c>
      <c r="AA95" s="122">
        <f>VLOOKUP($C$95,[74]납품수량!$B$3:$AI$51,AA1,0)</f>
        <v>0</v>
      </c>
      <c r="AB95" s="122">
        <f>VLOOKUP($C$95,[74]납품수량!$B$3:$AI$51,AB1,0)</f>
        <v>0</v>
      </c>
      <c r="AC95" s="122">
        <f>VLOOKUP($C$95,[74]납품수량!$B$3:$AI$51,AC1,0)</f>
        <v>0</v>
      </c>
      <c r="AD95" s="122">
        <f>VLOOKUP($C$95,[74]납품수량!$B$3:$AI$51,AD1,0)</f>
        <v>0</v>
      </c>
      <c r="AE95" s="122">
        <f>VLOOKUP($C$95,[74]납품수량!$B$3:$AI$51,AE1,0)</f>
        <v>0</v>
      </c>
      <c r="AF95" s="122">
        <f>VLOOKUP($C$95,[74]납품수량!$B$3:$AI$51,AF1,0)</f>
        <v>0</v>
      </c>
      <c r="AG95" s="122">
        <f>VLOOKUP($C$95,[74]납품수량!$B$3:$AI$51,AG1,0)</f>
        <v>0</v>
      </c>
      <c r="AH95" s="122">
        <f>VLOOKUP($C$95,[74]납품수량!$B$3:$AI$51,AH1,0)</f>
        <v>0</v>
      </c>
      <c r="AI95" s="122">
        <f>VLOOKUP($C$95,[74]납품수량!$B$3:$AI$51,AI1,0)</f>
        <v>0</v>
      </c>
      <c r="AJ95" s="122">
        <f>VLOOKUP($C$95,[74]납품수량!$B$3:$AI$51,AJ1,0)</f>
        <v>0</v>
      </c>
      <c r="AK95" s="122">
        <f>VLOOKUP($C$95,[74]납품수량!$B$3:$AI$51,AK1,0)</f>
        <v>0</v>
      </c>
      <c r="AL95" s="122">
        <f>SUM(G95:AK95)</f>
        <v>0</v>
      </c>
      <c r="AM95" s="61"/>
      <c r="AN95" s="61"/>
      <c r="AO95" s="61"/>
      <c r="AP95" s="61"/>
      <c r="AQ95" s="61"/>
      <c r="AR95" s="61"/>
      <c r="AS95" s="61"/>
      <c r="AT95" s="61"/>
      <c r="AU95" s="61"/>
      <c r="AV95" s="61"/>
      <c r="AW95" s="61"/>
      <c r="AX95" s="61"/>
      <c r="AY95" s="61"/>
      <c r="AZ95" s="61"/>
      <c r="BA95" s="61"/>
      <c r="BB95" s="61"/>
      <c r="BC95" s="61"/>
      <c r="BD95" s="61"/>
      <c r="BE95" s="61"/>
      <c r="BF95" s="61"/>
      <c r="BG95" s="61"/>
      <c r="BH95" s="61"/>
      <c r="BI95" s="61"/>
      <c r="BJ95" s="61"/>
      <c r="BK95" s="61"/>
      <c r="BL95" s="61"/>
      <c r="BM95" s="61"/>
      <c r="BN95" s="61"/>
      <c r="BO95" s="61"/>
      <c r="BP95" s="61"/>
      <c r="BQ95" s="61"/>
      <c r="BR95" s="61"/>
      <c r="BS95" s="61"/>
      <c r="BT95" s="61"/>
      <c r="BU95" s="61"/>
      <c r="BV95" s="61"/>
      <c r="BW95" s="61"/>
      <c r="BX95" s="61"/>
      <c r="BY95" s="61"/>
      <c r="BZ95" s="61"/>
      <c r="CA95" s="61"/>
      <c r="CB95" s="61"/>
      <c r="CC95" s="61"/>
      <c r="CD95" s="61"/>
      <c r="CE95" s="61"/>
      <c r="CF95" s="61"/>
      <c r="CG95" s="61"/>
      <c r="CH95" s="61"/>
      <c r="CI95" s="61"/>
      <c r="CJ95" s="61"/>
      <c r="CK95" s="61"/>
      <c r="CL95" s="61"/>
      <c r="CM95" s="61"/>
      <c r="CN95" s="61"/>
      <c r="CO95" s="61"/>
      <c r="CP95" s="61"/>
      <c r="CQ95" s="61"/>
      <c r="CR95" s="61"/>
      <c r="CS95" s="61"/>
      <c r="CT95" s="61"/>
      <c r="CU95" s="61"/>
      <c r="CV95" s="61"/>
      <c r="CW95" s="61"/>
      <c r="CX95" s="61"/>
      <c r="CY95" s="61"/>
      <c r="CZ95" s="61"/>
      <c r="DA95" s="61"/>
      <c r="DB95" s="61"/>
    </row>
    <row r="96" spans="1:106" s="58" customFormat="1" ht="16.5" customHeight="1">
      <c r="A96" s="117"/>
      <c r="B96" s="789"/>
      <c r="C96" s="782"/>
      <c r="D96" s="784"/>
      <c r="E96" s="784"/>
      <c r="F96" s="784"/>
      <c r="G96" s="122">
        <f>$F$95*G95</f>
        <v>0</v>
      </c>
      <c r="H96" s="122">
        <f t="shared" ref="H96:AK96" si="46">$F$95*H95</f>
        <v>0</v>
      </c>
      <c r="I96" s="122">
        <f t="shared" si="46"/>
        <v>0</v>
      </c>
      <c r="J96" s="122">
        <f t="shared" si="46"/>
        <v>0</v>
      </c>
      <c r="K96" s="122">
        <f t="shared" si="46"/>
        <v>0</v>
      </c>
      <c r="L96" s="122">
        <f t="shared" si="46"/>
        <v>0</v>
      </c>
      <c r="M96" s="122">
        <f t="shared" si="46"/>
        <v>0</v>
      </c>
      <c r="N96" s="122">
        <f t="shared" si="46"/>
        <v>0</v>
      </c>
      <c r="O96" s="122">
        <f t="shared" si="46"/>
        <v>0</v>
      </c>
      <c r="P96" s="122">
        <f t="shared" si="46"/>
        <v>0</v>
      </c>
      <c r="Q96" s="122">
        <f t="shared" si="46"/>
        <v>0</v>
      </c>
      <c r="R96" s="122">
        <f t="shared" si="46"/>
        <v>0</v>
      </c>
      <c r="S96" s="122">
        <f t="shared" si="46"/>
        <v>0</v>
      </c>
      <c r="T96" s="122">
        <f t="shared" si="46"/>
        <v>0</v>
      </c>
      <c r="U96" s="122">
        <f t="shared" si="46"/>
        <v>0</v>
      </c>
      <c r="V96" s="122">
        <f t="shared" si="46"/>
        <v>0</v>
      </c>
      <c r="W96" s="122">
        <f t="shared" si="46"/>
        <v>0</v>
      </c>
      <c r="X96" s="122">
        <f t="shared" si="46"/>
        <v>0</v>
      </c>
      <c r="Y96" s="122">
        <f t="shared" si="46"/>
        <v>0</v>
      </c>
      <c r="Z96" s="122">
        <f t="shared" si="46"/>
        <v>0</v>
      </c>
      <c r="AA96" s="122">
        <f t="shared" si="46"/>
        <v>0</v>
      </c>
      <c r="AB96" s="122">
        <f t="shared" si="46"/>
        <v>0</v>
      </c>
      <c r="AC96" s="122">
        <f t="shared" si="46"/>
        <v>0</v>
      </c>
      <c r="AD96" s="122">
        <f t="shared" si="46"/>
        <v>0</v>
      </c>
      <c r="AE96" s="122">
        <f t="shared" si="46"/>
        <v>0</v>
      </c>
      <c r="AF96" s="122">
        <f t="shared" si="46"/>
        <v>0</v>
      </c>
      <c r="AG96" s="122">
        <f t="shared" si="46"/>
        <v>0</v>
      </c>
      <c r="AH96" s="122">
        <f t="shared" si="46"/>
        <v>0</v>
      </c>
      <c r="AI96" s="122">
        <f t="shared" si="46"/>
        <v>0</v>
      </c>
      <c r="AJ96" s="122">
        <f t="shared" si="46"/>
        <v>0</v>
      </c>
      <c r="AK96" s="122">
        <f t="shared" si="46"/>
        <v>0</v>
      </c>
      <c r="AL96" s="122">
        <f>F95*AL95</f>
        <v>0</v>
      </c>
      <c r="AM96" s="61"/>
      <c r="AN96" s="61"/>
      <c r="AO96" s="61"/>
      <c r="AP96" s="61"/>
      <c r="AQ96" s="61"/>
      <c r="AR96" s="61"/>
      <c r="AS96" s="61"/>
      <c r="AT96" s="61"/>
      <c r="AU96" s="61"/>
      <c r="AV96" s="61"/>
      <c r="AW96" s="61"/>
      <c r="AX96" s="61"/>
      <c r="AY96" s="61"/>
      <c r="AZ96" s="61"/>
      <c r="BA96" s="61"/>
      <c r="BB96" s="61"/>
      <c r="BC96" s="61"/>
      <c r="BD96" s="61"/>
      <c r="BE96" s="61"/>
      <c r="BF96" s="61"/>
      <c r="BG96" s="61"/>
      <c r="BH96" s="61"/>
      <c r="BI96" s="61"/>
      <c r="BJ96" s="61"/>
      <c r="BK96" s="61"/>
      <c r="BL96" s="61"/>
      <c r="BM96" s="61"/>
      <c r="BN96" s="61"/>
      <c r="BO96" s="61"/>
      <c r="BP96" s="61"/>
      <c r="BQ96" s="61"/>
      <c r="BR96" s="61"/>
      <c r="BS96" s="61"/>
      <c r="BT96" s="61"/>
      <c r="BU96" s="61"/>
      <c r="BV96" s="61"/>
      <c r="BW96" s="61"/>
      <c r="BX96" s="61"/>
      <c r="BY96" s="61"/>
      <c r="BZ96" s="61"/>
      <c r="CA96" s="61"/>
      <c r="CB96" s="61"/>
      <c r="CC96" s="61"/>
      <c r="CD96" s="61"/>
      <c r="CE96" s="61"/>
      <c r="CF96" s="61"/>
      <c r="CG96" s="61"/>
      <c r="CH96" s="61"/>
      <c r="CI96" s="61"/>
      <c r="CJ96" s="61"/>
      <c r="CK96" s="61"/>
      <c r="CL96" s="61"/>
      <c r="CM96" s="61"/>
      <c r="CN96" s="61"/>
      <c r="CO96" s="61"/>
      <c r="CP96" s="61"/>
      <c r="CQ96" s="61"/>
      <c r="CR96" s="61"/>
      <c r="CS96" s="61"/>
      <c r="CT96" s="61"/>
      <c r="CU96" s="61"/>
      <c r="CV96" s="61"/>
      <c r="CW96" s="61"/>
      <c r="CX96" s="61"/>
      <c r="CY96" s="61"/>
      <c r="CZ96" s="61"/>
      <c r="DA96" s="61"/>
      <c r="DB96" s="61"/>
    </row>
    <row r="97" spans="1:106" s="135" customFormat="1" ht="21.95" customHeight="1">
      <c r="A97" s="779" t="s">
        <v>436</v>
      </c>
      <c r="B97" s="779"/>
      <c r="C97" s="779"/>
      <c r="D97" s="779"/>
      <c r="E97" s="779"/>
      <c r="F97" s="132"/>
      <c r="G97" s="133">
        <f>G4+G6+G12+G14+G16+G18+G28+G30+G32+G34</f>
        <v>0</v>
      </c>
      <c r="H97" s="133">
        <f t="shared" ref="H97:AK97" si="47">H4+H6+H12+H14+H16+H18+H28+H30+H32+H34</f>
        <v>26828607</v>
      </c>
      <c r="I97" s="133">
        <f t="shared" si="47"/>
        <v>0</v>
      </c>
      <c r="J97" s="133">
        <f t="shared" si="47"/>
        <v>0</v>
      </c>
      <c r="K97" s="133">
        <f t="shared" si="47"/>
        <v>0</v>
      </c>
      <c r="L97" s="133">
        <f t="shared" si="47"/>
        <v>0</v>
      </c>
      <c r="M97" s="133">
        <f t="shared" si="47"/>
        <v>25712912</v>
      </c>
      <c r="N97" s="133">
        <f t="shared" si="47"/>
        <v>27405287</v>
      </c>
      <c r="O97" s="133">
        <f t="shared" si="47"/>
        <v>29149770</v>
      </c>
      <c r="P97" s="133">
        <f t="shared" si="47"/>
        <v>0</v>
      </c>
      <c r="Q97" s="133">
        <f t="shared" si="47"/>
        <v>0</v>
      </c>
      <c r="R97" s="133">
        <f t="shared" si="47"/>
        <v>33762929</v>
      </c>
      <c r="S97" s="133">
        <f t="shared" si="47"/>
        <v>29642733</v>
      </c>
      <c r="T97" s="133">
        <f t="shared" si="47"/>
        <v>34122582</v>
      </c>
      <c r="U97" s="133">
        <f t="shared" si="47"/>
        <v>27606714</v>
      </c>
      <c r="V97" s="133">
        <f t="shared" si="47"/>
        <v>29191190</v>
      </c>
      <c r="W97" s="133">
        <f t="shared" si="47"/>
        <v>0</v>
      </c>
      <c r="X97" s="133">
        <f t="shared" si="47"/>
        <v>0</v>
      </c>
      <c r="Y97" s="133">
        <f t="shared" si="47"/>
        <v>33835785</v>
      </c>
      <c r="Z97" s="133">
        <f t="shared" si="47"/>
        <v>26867299</v>
      </c>
      <c r="AA97" s="133">
        <f t="shared" si="47"/>
        <v>31391804</v>
      </c>
      <c r="AB97" s="133">
        <f t="shared" si="47"/>
        <v>32408869</v>
      </c>
      <c r="AC97" s="133">
        <f t="shared" si="47"/>
        <v>34375073</v>
      </c>
      <c r="AD97" s="133">
        <f t="shared" si="47"/>
        <v>0</v>
      </c>
      <c r="AE97" s="133">
        <f t="shared" si="47"/>
        <v>0</v>
      </c>
      <c r="AF97" s="133">
        <f t="shared" si="47"/>
        <v>31244316</v>
      </c>
      <c r="AG97" s="133">
        <f t="shared" si="47"/>
        <v>31616616</v>
      </c>
      <c r="AH97" s="133">
        <f t="shared" si="47"/>
        <v>22459147</v>
      </c>
      <c r="AI97" s="133">
        <f t="shared" si="47"/>
        <v>18634140</v>
      </c>
      <c r="AJ97" s="133">
        <f t="shared" si="47"/>
        <v>0</v>
      </c>
      <c r="AK97" s="133">
        <f t="shared" si="47"/>
        <v>0</v>
      </c>
      <c r="AL97" s="133"/>
      <c r="AM97" s="134"/>
      <c r="AN97" s="134"/>
      <c r="AO97" s="134"/>
      <c r="AP97" s="134"/>
      <c r="AQ97" s="134"/>
      <c r="AR97" s="134"/>
      <c r="AS97" s="134"/>
      <c r="AT97" s="134"/>
      <c r="AU97" s="134"/>
      <c r="AV97" s="134"/>
      <c r="AW97" s="134"/>
      <c r="AX97" s="134"/>
      <c r="AY97" s="134"/>
      <c r="AZ97" s="134"/>
      <c r="BA97" s="134"/>
      <c r="BB97" s="134"/>
      <c r="BC97" s="134"/>
      <c r="BD97" s="134"/>
      <c r="BE97" s="134"/>
      <c r="BF97" s="134"/>
      <c r="BG97" s="134"/>
      <c r="BH97" s="134"/>
      <c r="BI97" s="134"/>
      <c r="BJ97" s="134"/>
      <c r="BK97" s="134"/>
      <c r="BL97" s="134"/>
      <c r="BM97" s="134"/>
      <c r="BN97" s="134"/>
      <c r="BO97" s="134"/>
      <c r="BP97" s="134"/>
      <c r="BQ97" s="134"/>
      <c r="BR97" s="134"/>
      <c r="BS97" s="134"/>
      <c r="BT97" s="134"/>
      <c r="BU97" s="134"/>
      <c r="BV97" s="134"/>
      <c r="BW97" s="134"/>
      <c r="BX97" s="134"/>
      <c r="BY97" s="134"/>
      <c r="BZ97" s="134"/>
      <c r="CA97" s="134"/>
      <c r="CB97" s="134"/>
      <c r="CC97" s="134"/>
      <c r="CD97" s="134"/>
      <c r="CE97" s="134"/>
      <c r="CF97" s="134"/>
      <c r="CG97" s="134"/>
      <c r="CH97" s="134"/>
      <c r="CI97" s="134"/>
      <c r="CJ97" s="134"/>
      <c r="CK97" s="134"/>
      <c r="CL97" s="134"/>
      <c r="CM97" s="134"/>
      <c r="CN97" s="134"/>
      <c r="CO97" s="134"/>
      <c r="CP97" s="134"/>
      <c r="CQ97" s="134"/>
      <c r="CR97" s="134"/>
      <c r="CS97" s="134"/>
      <c r="CT97" s="134"/>
      <c r="CU97" s="134"/>
      <c r="CV97" s="134"/>
      <c r="CW97" s="134"/>
      <c r="CX97" s="134"/>
      <c r="CY97" s="134"/>
      <c r="CZ97" s="134"/>
      <c r="DA97" s="134"/>
      <c r="DB97" s="134"/>
    </row>
    <row r="98" spans="1:106" s="135" customFormat="1" ht="21.95" customHeight="1">
      <c r="A98" s="779" t="s">
        <v>437</v>
      </c>
      <c r="B98" s="779"/>
      <c r="C98" s="779"/>
      <c r="D98" s="779"/>
      <c r="E98" s="779"/>
      <c r="F98" s="132"/>
      <c r="G98" s="133">
        <f>G38+G36+G26+G24+G22+G20+G10+G8</f>
        <v>0</v>
      </c>
      <c r="H98" s="133">
        <f t="shared" ref="H98:AK98" si="48">H38+H36+H26+H24+H22+H20+H10+H8</f>
        <v>4474904</v>
      </c>
      <c r="I98" s="133">
        <f t="shared" si="48"/>
        <v>0</v>
      </c>
      <c r="J98" s="133">
        <f t="shared" si="48"/>
        <v>0</v>
      </c>
      <c r="K98" s="133">
        <f t="shared" si="48"/>
        <v>0</v>
      </c>
      <c r="L98" s="133">
        <f t="shared" si="48"/>
        <v>0</v>
      </c>
      <c r="M98" s="133">
        <f t="shared" si="48"/>
        <v>7348664</v>
      </c>
      <c r="N98" s="133">
        <f t="shared" si="48"/>
        <v>4474904</v>
      </c>
      <c r="O98" s="133">
        <f t="shared" si="48"/>
        <v>6680104</v>
      </c>
      <c r="P98" s="133">
        <f t="shared" si="48"/>
        <v>0</v>
      </c>
      <c r="Q98" s="133">
        <f t="shared" si="48"/>
        <v>0</v>
      </c>
      <c r="R98" s="133">
        <f t="shared" si="48"/>
        <v>2941302</v>
      </c>
      <c r="S98" s="133">
        <f t="shared" si="48"/>
        <v>7383954</v>
      </c>
      <c r="T98" s="133">
        <f t="shared" si="48"/>
        <v>7621512</v>
      </c>
      <c r="U98" s="133">
        <f t="shared" si="48"/>
        <v>8955884</v>
      </c>
      <c r="V98" s="133">
        <f t="shared" si="48"/>
        <v>3694398</v>
      </c>
      <c r="W98" s="133">
        <f t="shared" si="48"/>
        <v>0</v>
      </c>
      <c r="X98" s="133">
        <f t="shared" si="48"/>
        <v>0</v>
      </c>
      <c r="Y98" s="133">
        <f t="shared" si="48"/>
        <v>6046834</v>
      </c>
      <c r="Z98" s="133">
        <f t="shared" si="48"/>
        <v>7075816</v>
      </c>
      <c r="AA98" s="133">
        <f t="shared" si="48"/>
        <v>5812024</v>
      </c>
      <c r="AB98" s="133">
        <f t="shared" si="48"/>
        <v>5888680</v>
      </c>
      <c r="AC98" s="133">
        <f t="shared" si="48"/>
        <v>6515874</v>
      </c>
      <c r="AD98" s="133">
        <f t="shared" si="48"/>
        <v>0</v>
      </c>
      <c r="AE98" s="133">
        <f t="shared" si="48"/>
        <v>0</v>
      </c>
      <c r="AF98" s="133">
        <f t="shared" si="48"/>
        <v>5339656</v>
      </c>
      <c r="AG98" s="133">
        <f t="shared" si="48"/>
        <v>3606824</v>
      </c>
      <c r="AH98" s="133">
        <f t="shared" si="48"/>
        <v>3616948</v>
      </c>
      <c r="AI98" s="133">
        <f t="shared" si="48"/>
        <v>1659504</v>
      </c>
      <c r="AJ98" s="133">
        <f t="shared" si="48"/>
        <v>0</v>
      </c>
      <c r="AK98" s="133">
        <f t="shared" si="48"/>
        <v>0</v>
      </c>
      <c r="AL98" s="133"/>
      <c r="AM98" s="134"/>
      <c r="AN98" s="134"/>
      <c r="AO98" s="134"/>
      <c r="AP98" s="134"/>
      <c r="AQ98" s="134"/>
      <c r="AR98" s="134"/>
      <c r="AS98" s="134"/>
      <c r="AT98" s="134"/>
      <c r="AU98" s="134"/>
      <c r="AV98" s="134"/>
      <c r="AW98" s="134"/>
      <c r="AX98" s="134"/>
      <c r="AY98" s="134"/>
      <c r="AZ98" s="134"/>
      <c r="BA98" s="134"/>
      <c r="BB98" s="134"/>
      <c r="BC98" s="134"/>
      <c r="BD98" s="134"/>
      <c r="BE98" s="134"/>
      <c r="BF98" s="134"/>
      <c r="BG98" s="134"/>
      <c r="BH98" s="134"/>
      <c r="BI98" s="134"/>
      <c r="BJ98" s="134"/>
      <c r="BK98" s="134"/>
      <c r="BL98" s="134"/>
      <c r="BM98" s="134"/>
      <c r="BN98" s="134"/>
      <c r="BO98" s="134"/>
      <c r="BP98" s="134"/>
      <c r="BQ98" s="134"/>
      <c r="BR98" s="134"/>
      <c r="BS98" s="134"/>
      <c r="BT98" s="134"/>
      <c r="BU98" s="134"/>
      <c r="BV98" s="134"/>
      <c r="BW98" s="134"/>
      <c r="BX98" s="134"/>
      <c r="BY98" s="134"/>
      <c r="BZ98" s="134"/>
      <c r="CA98" s="134"/>
      <c r="CB98" s="134"/>
      <c r="CC98" s="134"/>
      <c r="CD98" s="134"/>
      <c r="CE98" s="134"/>
      <c r="CF98" s="134"/>
      <c r="CG98" s="134"/>
      <c r="CH98" s="134"/>
      <c r="CI98" s="134"/>
      <c r="CJ98" s="134"/>
      <c r="CK98" s="134"/>
      <c r="CL98" s="134"/>
      <c r="CM98" s="134"/>
      <c r="CN98" s="134"/>
      <c r="CO98" s="134"/>
      <c r="CP98" s="134"/>
      <c r="CQ98" s="134"/>
      <c r="CR98" s="134"/>
      <c r="CS98" s="134"/>
      <c r="CT98" s="134"/>
      <c r="CU98" s="134"/>
      <c r="CV98" s="134"/>
      <c r="CW98" s="134"/>
      <c r="CX98" s="134"/>
      <c r="CY98" s="134"/>
      <c r="CZ98" s="134"/>
      <c r="DA98" s="134"/>
      <c r="DB98" s="134"/>
    </row>
    <row r="99" spans="1:106" s="135" customFormat="1" ht="21.95" customHeight="1">
      <c r="A99" s="779" t="s">
        <v>442</v>
      </c>
      <c r="B99" s="779"/>
      <c r="C99" s="779"/>
      <c r="D99" s="779"/>
      <c r="E99" s="779"/>
      <c r="F99" s="132"/>
      <c r="G99" s="133">
        <f>G40+G42+G44+G46+G48+G50+G52+G54</f>
        <v>0</v>
      </c>
      <c r="H99" s="133">
        <f t="shared" ref="H99:AK99" si="49">H40+H42+H44+H46+H48+H50+H52+H54</f>
        <v>8000600</v>
      </c>
      <c r="I99" s="133">
        <f t="shared" si="49"/>
        <v>0</v>
      </c>
      <c r="J99" s="133">
        <f t="shared" si="49"/>
        <v>0</v>
      </c>
      <c r="K99" s="133">
        <f t="shared" si="49"/>
        <v>0</v>
      </c>
      <c r="L99" s="133">
        <f t="shared" si="49"/>
        <v>0</v>
      </c>
      <c r="M99" s="133">
        <f t="shared" si="49"/>
        <v>0</v>
      </c>
      <c r="N99" s="133">
        <f t="shared" si="49"/>
        <v>1312000</v>
      </c>
      <c r="O99" s="133">
        <f t="shared" si="49"/>
        <v>5083600</v>
      </c>
      <c r="P99" s="133">
        <f t="shared" si="49"/>
        <v>0</v>
      </c>
      <c r="Q99" s="133">
        <f t="shared" si="49"/>
        <v>0</v>
      </c>
      <c r="R99" s="133">
        <f t="shared" si="49"/>
        <v>4673200</v>
      </c>
      <c r="S99" s="133">
        <f t="shared" si="49"/>
        <v>3735000</v>
      </c>
      <c r="T99" s="133">
        <f t="shared" si="49"/>
        <v>1312000</v>
      </c>
      <c r="U99" s="133">
        <f t="shared" si="49"/>
        <v>3442000</v>
      </c>
      <c r="V99" s="133">
        <f t="shared" si="49"/>
        <v>3159800</v>
      </c>
      <c r="W99" s="133">
        <f t="shared" si="49"/>
        <v>1887200</v>
      </c>
      <c r="X99" s="133">
        <f t="shared" si="49"/>
        <v>0</v>
      </c>
      <c r="Y99" s="133">
        <f t="shared" si="49"/>
        <v>2543200</v>
      </c>
      <c r="Z99" s="133">
        <f t="shared" si="49"/>
        <v>5047000</v>
      </c>
      <c r="AA99" s="133">
        <f t="shared" si="49"/>
        <v>1231200</v>
      </c>
      <c r="AB99" s="133">
        <f t="shared" si="49"/>
        <v>4673200</v>
      </c>
      <c r="AC99" s="133">
        <f t="shared" si="49"/>
        <v>5010400</v>
      </c>
      <c r="AD99" s="133">
        <f t="shared" si="49"/>
        <v>0</v>
      </c>
      <c r="AE99" s="133">
        <f t="shared" si="49"/>
        <v>0</v>
      </c>
      <c r="AF99" s="133">
        <f t="shared" si="49"/>
        <v>1231200</v>
      </c>
      <c r="AG99" s="133">
        <f t="shared" si="49"/>
        <v>5794600</v>
      </c>
      <c r="AH99" s="133">
        <f t="shared" si="49"/>
        <v>1312000</v>
      </c>
      <c r="AI99" s="133">
        <f t="shared" si="49"/>
        <v>2543200</v>
      </c>
      <c r="AJ99" s="133">
        <f t="shared" si="49"/>
        <v>0</v>
      </c>
      <c r="AK99" s="133">
        <f t="shared" si="49"/>
        <v>0</v>
      </c>
      <c r="AL99" s="133"/>
      <c r="AM99" s="134"/>
      <c r="AN99" s="134"/>
      <c r="AO99" s="134"/>
      <c r="AP99" s="134"/>
      <c r="AQ99" s="134"/>
      <c r="AR99" s="134"/>
      <c r="AS99" s="134"/>
      <c r="AT99" s="134"/>
      <c r="AU99" s="134"/>
      <c r="AV99" s="134"/>
      <c r="AW99" s="134"/>
      <c r="AX99" s="134"/>
      <c r="AY99" s="134"/>
      <c r="AZ99" s="134"/>
      <c r="BA99" s="134"/>
      <c r="BB99" s="134"/>
      <c r="BC99" s="134"/>
      <c r="BD99" s="134"/>
      <c r="BE99" s="134"/>
      <c r="BF99" s="134"/>
      <c r="BG99" s="134"/>
      <c r="BH99" s="134"/>
      <c r="BI99" s="134"/>
      <c r="BJ99" s="134"/>
      <c r="BK99" s="134"/>
      <c r="BL99" s="134"/>
      <c r="BM99" s="134"/>
      <c r="BN99" s="134"/>
      <c r="BO99" s="134"/>
      <c r="BP99" s="134"/>
      <c r="BQ99" s="134"/>
      <c r="BR99" s="134"/>
      <c r="BS99" s="134"/>
      <c r="BT99" s="134"/>
      <c r="BU99" s="134"/>
      <c r="BV99" s="134"/>
      <c r="BW99" s="134"/>
      <c r="BX99" s="134"/>
      <c r="BY99" s="134"/>
      <c r="BZ99" s="134"/>
      <c r="CA99" s="134"/>
      <c r="CB99" s="134"/>
      <c r="CC99" s="134"/>
      <c r="CD99" s="134"/>
      <c r="CE99" s="134"/>
      <c r="CF99" s="134"/>
      <c r="CG99" s="134"/>
      <c r="CH99" s="134"/>
      <c r="CI99" s="134"/>
      <c r="CJ99" s="134"/>
      <c r="CK99" s="134"/>
      <c r="CL99" s="134"/>
      <c r="CM99" s="134"/>
      <c r="CN99" s="134"/>
      <c r="CO99" s="134"/>
      <c r="CP99" s="134"/>
      <c r="CQ99" s="134"/>
      <c r="CR99" s="134"/>
      <c r="CS99" s="134"/>
      <c r="CT99" s="134"/>
      <c r="CU99" s="134"/>
      <c r="CV99" s="134"/>
      <c r="CW99" s="134"/>
      <c r="CX99" s="134"/>
      <c r="CY99" s="134"/>
      <c r="CZ99" s="134"/>
      <c r="DA99" s="134"/>
      <c r="DB99" s="134"/>
    </row>
    <row r="100" spans="1:106" s="135" customFormat="1" ht="21.95" customHeight="1">
      <c r="A100" s="779" t="s">
        <v>441</v>
      </c>
      <c r="B100" s="779"/>
      <c r="C100" s="779"/>
      <c r="D100" s="779"/>
      <c r="E100" s="779"/>
      <c r="F100" s="132"/>
      <c r="G100" s="133">
        <f t="shared" ref="G100:P100" si="50">G88+G90+G92+G94+G96+G56</f>
        <v>0</v>
      </c>
      <c r="H100" s="133">
        <f t="shared" si="50"/>
        <v>6312480</v>
      </c>
      <c r="I100" s="133">
        <f t="shared" si="50"/>
        <v>0</v>
      </c>
      <c r="J100" s="133">
        <f t="shared" si="50"/>
        <v>0</v>
      </c>
      <c r="K100" s="133">
        <f t="shared" si="50"/>
        <v>0</v>
      </c>
      <c r="L100" s="133">
        <f t="shared" si="50"/>
        <v>0</v>
      </c>
      <c r="M100" s="133">
        <f t="shared" si="50"/>
        <v>5891648</v>
      </c>
      <c r="N100" s="133">
        <f t="shared" si="50"/>
        <v>5049984</v>
      </c>
      <c r="O100" s="133">
        <f t="shared" si="50"/>
        <v>5049984</v>
      </c>
      <c r="P100" s="133">
        <f t="shared" si="50"/>
        <v>0</v>
      </c>
      <c r="Q100" s="133">
        <f>Q88+Q90+Q92+Q94+Q96+Q56</f>
        <v>0</v>
      </c>
      <c r="R100" s="133">
        <f t="shared" ref="R100:AK100" si="51">R88+R90+R92+R94+R96+R56</f>
        <v>5049984</v>
      </c>
      <c r="S100" s="133">
        <f t="shared" si="51"/>
        <v>7995808</v>
      </c>
      <c r="T100" s="133">
        <f t="shared" si="51"/>
        <v>7574976</v>
      </c>
      <c r="U100" s="133">
        <f t="shared" si="51"/>
        <v>4418736</v>
      </c>
      <c r="V100" s="133">
        <f t="shared" si="51"/>
        <v>5049984</v>
      </c>
      <c r="W100" s="133">
        <f t="shared" si="51"/>
        <v>0</v>
      </c>
      <c r="X100" s="133">
        <f t="shared" si="51"/>
        <v>0</v>
      </c>
      <c r="Y100" s="133">
        <f t="shared" si="51"/>
        <v>4629152</v>
      </c>
      <c r="Z100" s="133">
        <f t="shared" si="51"/>
        <v>4629152</v>
      </c>
      <c r="AA100" s="133">
        <f t="shared" si="51"/>
        <v>6522896</v>
      </c>
      <c r="AB100" s="133">
        <f t="shared" si="51"/>
        <v>5049984</v>
      </c>
      <c r="AC100" s="133">
        <f t="shared" si="51"/>
        <v>3366656</v>
      </c>
      <c r="AD100" s="133">
        <f t="shared" si="51"/>
        <v>0</v>
      </c>
      <c r="AE100" s="133">
        <f t="shared" si="51"/>
        <v>0</v>
      </c>
      <c r="AF100" s="133">
        <f t="shared" si="51"/>
        <v>0</v>
      </c>
      <c r="AG100" s="133">
        <f t="shared" si="51"/>
        <v>3577072</v>
      </c>
      <c r="AH100" s="133">
        <f t="shared" si="51"/>
        <v>0</v>
      </c>
      <c r="AI100" s="133">
        <f t="shared" si="51"/>
        <v>26302</v>
      </c>
      <c r="AJ100" s="133">
        <f t="shared" si="51"/>
        <v>0</v>
      </c>
      <c r="AK100" s="133">
        <f t="shared" si="51"/>
        <v>0</v>
      </c>
      <c r="AL100" s="133"/>
      <c r="AM100" s="134"/>
      <c r="AN100" s="134"/>
      <c r="AO100" s="134"/>
      <c r="AP100" s="134"/>
      <c r="AQ100" s="134"/>
      <c r="AR100" s="134"/>
      <c r="AS100" s="134"/>
      <c r="AT100" s="134"/>
      <c r="AU100" s="134"/>
      <c r="AV100" s="134"/>
      <c r="AW100" s="134"/>
      <c r="AX100" s="134"/>
      <c r="AY100" s="134"/>
      <c r="AZ100" s="134"/>
      <c r="BA100" s="134"/>
      <c r="BB100" s="134"/>
      <c r="BC100" s="134"/>
      <c r="BD100" s="134"/>
      <c r="BE100" s="134"/>
      <c r="BF100" s="134"/>
      <c r="BG100" s="134"/>
      <c r="BH100" s="134"/>
      <c r="BI100" s="134"/>
      <c r="BJ100" s="134"/>
      <c r="BK100" s="134"/>
      <c r="BL100" s="134"/>
      <c r="BM100" s="134"/>
      <c r="BN100" s="134"/>
      <c r="BO100" s="134"/>
      <c r="BP100" s="134"/>
      <c r="BQ100" s="134"/>
      <c r="BR100" s="134"/>
      <c r="BS100" s="134"/>
      <c r="BT100" s="134"/>
      <c r="BU100" s="134"/>
      <c r="BV100" s="134"/>
      <c r="BW100" s="134"/>
      <c r="BX100" s="134"/>
      <c r="BY100" s="134"/>
      <c r="BZ100" s="134"/>
      <c r="CA100" s="134"/>
      <c r="CB100" s="134"/>
      <c r="CC100" s="134"/>
      <c r="CD100" s="134"/>
      <c r="CE100" s="134"/>
      <c r="CF100" s="134"/>
      <c r="CG100" s="134"/>
      <c r="CH100" s="134"/>
      <c r="CI100" s="134"/>
      <c r="CJ100" s="134"/>
      <c r="CK100" s="134"/>
      <c r="CL100" s="134"/>
      <c r="CM100" s="134"/>
      <c r="CN100" s="134"/>
      <c r="CO100" s="134"/>
      <c r="CP100" s="134"/>
      <c r="CQ100" s="134"/>
      <c r="CR100" s="134"/>
      <c r="CS100" s="134"/>
      <c r="CT100" s="134"/>
      <c r="CU100" s="134"/>
      <c r="CV100" s="134"/>
      <c r="CW100" s="134"/>
      <c r="CX100" s="134"/>
      <c r="CY100" s="134"/>
      <c r="CZ100" s="134"/>
      <c r="DA100" s="134"/>
      <c r="DB100" s="134"/>
    </row>
    <row r="101" spans="1:106" s="135" customFormat="1" ht="21.95" customHeight="1">
      <c r="A101" s="779" t="s">
        <v>439</v>
      </c>
      <c r="B101" s="779"/>
      <c r="C101" s="779"/>
      <c r="D101" s="779"/>
      <c r="E101" s="779"/>
      <c r="F101" s="132"/>
      <c r="G101" s="133">
        <f>G72+G74+G76+G78+G80+G82</f>
        <v>0</v>
      </c>
      <c r="H101" s="133">
        <f t="shared" ref="H101:AK101" si="52">H72+H74+H76+H78+H80+H82</f>
        <v>3863664</v>
      </c>
      <c r="I101" s="133">
        <f t="shared" si="52"/>
        <v>0</v>
      </c>
      <c r="J101" s="133">
        <f t="shared" si="52"/>
        <v>0</v>
      </c>
      <c r="K101" s="133">
        <f t="shared" si="52"/>
        <v>0</v>
      </c>
      <c r="L101" s="133">
        <f t="shared" si="52"/>
        <v>0</v>
      </c>
      <c r="M101" s="133">
        <f t="shared" si="52"/>
        <v>1931832</v>
      </c>
      <c r="N101" s="133">
        <f t="shared" si="52"/>
        <v>1931832</v>
      </c>
      <c r="O101" s="133">
        <f t="shared" si="52"/>
        <v>1931832</v>
      </c>
      <c r="P101" s="133">
        <f t="shared" si="52"/>
        <v>0</v>
      </c>
      <c r="Q101" s="133">
        <f t="shared" si="52"/>
        <v>0</v>
      </c>
      <c r="R101" s="133">
        <f t="shared" si="52"/>
        <v>0</v>
      </c>
      <c r="S101" s="133">
        <f t="shared" si="52"/>
        <v>0</v>
      </c>
      <c r="T101" s="133">
        <f t="shared" si="52"/>
        <v>0</v>
      </c>
      <c r="U101" s="133">
        <f t="shared" si="52"/>
        <v>1931832</v>
      </c>
      <c r="V101" s="133">
        <f t="shared" si="52"/>
        <v>1931832</v>
      </c>
      <c r="W101" s="133">
        <f t="shared" si="52"/>
        <v>0</v>
      </c>
      <c r="X101" s="133">
        <f t="shared" si="52"/>
        <v>0</v>
      </c>
      <c r="Y101" s="133">
        <f t="shared" si="52"/>
        <v>1931832</v>
      </c>
      <c r="Z101" s="133">
        <f t="shared" si="52"/>
        <v>3863664</v>
      </c>
      <c r="AA101" s="133">
        <f t="shared" si="52"/>
        <v>3863664</v>
      </c>
      <c r="AB101" s="133">
        <f t="shared" si="52"/>
        <v>0</v>
      </c>
      <c r="AC101" s="133">
        <f t="shared" si="52"/>
        <v>3863664</v>
      </c>
      <c r="AD101" s="133">
        <f t="shared" si="52"/>
        <v>0</v>
      </c>
      <c r="AE101" s="133">
        <f t="shared" si="52"/>
        <v>0</v>
      </c>
      <c r="AF101" s="133">
        <f t="shared" si="52"/>
        <v>1931832</v>
      </c>
      <c r="AG101" s="133">
        <f t="shared" si="52"/>
        <v>643944</v>
      </c>
      <c r="AH101" s="133">
        <f t="shared" si="52"/>
        <v>643944</v>
      </c>
      <c r="AI101" s="133">
        <f t="shared" si="52"/>
        <v>0</v>
      </c>
      <c r="AJ101" s="133">
        <f t="shared" si="52"/>
        <v>1931832</v>
      </c>
      <c r="AK101" s="133">
        <f t="shared" si="52"/>
        <v>0</v>
      </c>
      <c r="AL101" s="133"/>
      <c r="AM101" s="134"/>
      <c r="AN101" s="134"/>
      <c r="AO101" s="134"/>
      <c r="AP101" s="134"/>
      <c r="AQ101" s="134"/>
      <c r="AR101" s="134"/>
      <c r="AS101" s="134"/>
      <c r="AT101" s="134"/>
      <c r="AU101" s="134"/>
      <c r="AV101" s="134"/>
      <c r="AW101" s="134"/>
      <c r="AX101" s="134"/>
      <c r="AY101" s="134"/>
      <c r="AZ101" s="134"/>
      <c r="BA101" s="134"/>
      <c r="BB101" s="134"/>
      <c r="BC101" s="134"/>
      <c r="BD101" s="134"/>
      <c r="BE101" s="134"/>
      <c r="BF101" s="134"/>
      <c r="BG101" s="134"/>
      <c r="BH101" s="134"/>
      <c r="BI101" s="134"/>
      <c r="BJ101" s="134"/>
      <c r="BK101" s="134"/>
      <c r="BL101" s="134"/>
      <c r="BM101" s="134"/>
      <c r="BN101" s="134"/>
      <c r="BO101" s="134"/>
      <c r="BP101" s="134"/>
      <c r="BQ101" s="134"/>
      <c r="BR101" s="134"/>
      <c r="BS101" s="134"/>
      <c r="BT101" s="134"/>
      <c r="BU101" s="134"/>
      <c r="BV101" s="134"/>
      <c r="BW101" s="134"/>
      <c r="BX101" s="134"/>
      <c r="BY101" s="134"/>
      <c r="BZ101" s="134"/>
      <c r="CA101" s="134"/>
      <c r="CB101" s="134"/>
      <c r="CC101" s="134"/>
      <c r="CD101" s="134"/>
      <c r="CE101" s="134"/>
      <c r="CF101" s="134"/>
      <c r="CG101" s="134"/>
      <c r="CH101" s="134"/>
      <c r="CI101" s="134"/>
      <c r="CJ101" s="134"/>
      <c r="CK101" s="134"/>
      <c r="CL101" s="134"/>
      <c r="CM101" s="134"/>
      <c r="CN101" s="134"/>
      <c r="CO101" s="134"/>
      <c r="CP101" s="134"/>
      <c r="CQ101" s="134"/>
      <c r="CR101" s="134"/>
      <c r="CS101" s="134"/>
      <c r="CT101" s="134"/>
      <c r="CU101" s="134"/>
      <c r="CV101" s="134"/>
      <c r="CW101" s="134"/>
      <c r="CX101" s="134"/>
      <c r="CY101" s="134"/>
      <c r="CZ101" s="134"/>
      <c r="DA101" s="134"/>
      <c r="DB101" s="134"/>
    </row>
    <row r="102" spans="1:106" s="135" customFormat="1" ht="21.95" customHeight="1">
      <c r="A102" s="779" t="s">
        <v>444</v>
      </c>
      <c r="B102" s="779"/>
      <c r="C102" s="779"/>
      <c r="D102" s="779"/>
      <c r="E102" s="779"/>
      <c r="F102" s="132"/>
      <c r="G102" s="133">
        <f>G70+G68+G66+G64+G62+G60+G58</f>
        <v>0</v>
      </c>
      <c r="H102" s="133">
        <f t="shared" ref="H102:AK102" si="53">H70+H68+H66+H64+H62+H60+H58</f>
        <v>0</v>
      </c>
      <c r="I102" s="133">
        <f t="shared" si="53"/>
        <v>0</v>
      </c>
      <c r="J102" s="133">
        <f t="shared" si="53"/>
        <v>0</v>
      </c>
      <c r="K102" s="133">
        <f t="shared" si="53"/>
        <v>0</v>
      </c>
      <c r="L102" s="133">
        <f t="shared" si="53"/>
        <v>0</v>
      </c>
      <c r="M102" s="133">
        <f t="shared" si="53"/>
        <v>0</v>
      </c>
      <c r="N102" s="133">
        <f t="shared" si="53"/>
        <v>0</v>
      </c>
      <c r="O102" s="133">
        <f t="shared" si="53"/>
        <v>0</v>
      </c>
      <c r="P102" s="133">
        <f t="shared" si="53"/>
        <v>0</v>
      </c>
      <c r="Q102" s="133">
        <f t="shared" si="53"/>
        <v>0</v>
      </c>
      <c r="R102" s="133">
        <f t="shared" si="53"/>
        <v>0</v>
      </c>
      <c r="S102" s="133">
        <f t="shared" si="53"/>
        <v>0</v>
      </c>
      <c r="T102" s="133">
        <f t="shared" si="53"/>
        <v>8671865</v>
      </c>
      <c r="U102" s="133">
        <f t="shared" si="53"/>
        <v>0</v>
      </c>
      <c r="V102" s="133">
        <f t="shared" si="53"/>
        <v>0</v>
      </c>
      <c r="W102" s="133">
        <f t="shared" si="53"/>
        <v>0</v>
      </c>
      <c r="X102" s="133">
        <f t="shared" si="53"/>
        <v>0</v>
      </c>
      <c r="Y102" s="133">
        <f t="shared" si="53"/>
        <v>0</v>
      </c>
      <c r="Z102" s="133">
        <f t="shared" si="53"/>
        <v>0</v>
      </c>
      <c r="AA102" s="133">
        <f t="shared" si="53"/>
        <v>0</v>
      </c>
      <c r="AB102" s="133">
        <f t="shared" si="53"/>
        <v>6712100</v>
      </c>
      <c r="AC102" s="133">
        <f t="shared" si="53"/>
        <v>0</v>
      </c>
      <c r="AD102" s="133">
        <f t="shared" si="53"/>
        <v>0</v>
      </c>
      <c r="AE102" s="133">
        <f t="shared" si="53"/>
        <v>0</v>
      </c>
      <c r="AF102" s="133">
        <f t="shared" si="53"/>
        <v>0</v>
      </c>
      <c r="AG102" s="133">
        <f t="shared" si="53"/>
        <v>0</v>
      </c>
      <c r="AH102" s="133">
        <f t="shared" si="53"/>
        <v>0</v>
      </c>
      <c r="AI102" s="133">
        <f t="shared" si="53"/>
        <v>2168000</v>
      </c>
      <c r="AJ102" s="133">
        <f t="shared" si="53"/>
        <v>0</v>
      </c>
      <c r="AK102" s="133">
        <f t="shared" si="53"/>
        <v>0</v>
      </c>
      <c r="AL102" s="133"/>
      <c r="AM102" s="134"/>
      <c r="AN102" s="134"/>
      <c r="AO102" s="134"/>
      <c r="AP102" s="134"/>
      <c r="AQ102" s="134"/>
      <c r="AR102" s="134"/>
      <c r="AS102" s="134"/>
      <c r="AT102" s="134"/>
      <c r="AU102" s="134"/>
      <c r="AV102" s="134"/>
      <c r="AW102" s="134"/>
      <c r="AX102" s="134"/>
      <c r="AY102" s="134"/>
      <c r="AZ102" s="134"/>
      <c r="BA102" s="134"/>
      <c r="BB102" s="134"/>
      <c r="BC102" s="134"/>
      <c r="BD102" s="134"/>
      <c r="BE102" s="134"/>
      <c r="BF102" s="134"/>
      <c r="BG102" s="134"/>
      <c r="BH102" s="134"/>
      <c r="BI102" s="134"/>
      <c r="BJ102" s="134"/>
      <c r="BK102" s="134"/>
      <c r="BL102" s="134"/>
      <c r="BM102" s="134"/>
      <c r="BN102" s="134"/>
      <c r="BO102" s="134"/>
      <c r="BP102" s="134"/>
      <c r="BQ102" s="134"/>
      <c r="BR102" s="134"/>
      <c r="BS102" s="134"/>
      <c r="BT102" s="134"/>
      <c r="BU102" s="134"/>
      <c r="BV102" s="134"/>
      <c r="BW102" s="134"/>
      <c r="BX102" s="134"/>
      <c r="BY102" s="134"/>
      <c r="BZ102" s="134"/>
      <c r="CA102" s="134"/>
      <c r="CB102" s="134"/>
      <c r="CC102" s="134"/>
      <c r="CD102" s="134"/>
      <c r="CE102" s="134"/>
      <c r="CF102" s="134"/>
      <c r="CG102" s="134"/>
      <c r="CH102" s="134"/>
      <c r="CI102" s="134"/>
      <c r="CJ102" s="134"/>
      <c r="CK102" s="134"/>
      <c r="CL102" s="134"/>
      <c r="CM102" s="134"/>
      <c r="CN102" s="134"/>
      <c r="CO102" s="134"/>
      <c r="CP102" s="134"/>
      <c r="CQ102" s="134"/>
      <c r="CR102" s="134"/>
      <c r="CS102" s="134"/>
      <c r="CT102" s="134"/>
      <c r="CU102" s="134"/>
      <c r="CV102" s="134"/>
      <c r="CW102" s="134"/>
      <c r="CX102" s="134"/>
      <c r="CY102" s="134"/>
      <c r="CZ102" s="134"/>
      <c r="DA102" s="134"/>
      <c r="DB102" s="134"/>
    </row>
    <row r="103" spans="1:106" s="135" customFormat="1" ht="21.95" customHeight="1">
      <c r="A103" s="779" t="s">
        <v>635</v>
      </c>
      <c r="B103" s="779"/>
      <c r="C103" s="779"/>
      <c r="D103" s="779"/>
      <c r="E103" s="779"/>
      <c r="F103" s="136"/>
      <c r="G103" s="137">
        <f>G84+G86</f>
        <v>0</v>
      </c>
      <c r="H103" s="137">
        <f t="shared" ref="H103:AK103" si="54">H84+H86</f>
        <v>0</v>
      </c>
      <c r="I103" s="137">
        <f t="shared" si="54"/>
        <v>0</v>
      </c>
      <c r="J103" s="137">
        <f t="shared" si="54"/>
        <v>0</v>
      </c>
      <c r="K103" s="137">
        <f t="shared" si="54"/>
        <v>0</v>
      </c>
      <c r="L103" s="137">
        <f t="shared" si="54"/>
        <v>0</v>
      </c>
      <c r="M103" s="137">
        <f t="shared" si="54"/>
        <v>0</v>
      </c>
      <c r="N103" s="137">
        <f t="shared" si="54"/>
        <v>0</v>
      </c>
      <c r="O103" s="137">
        <f t="shared" si="54"/>
        <v>0</v>
      </c>
      <c r="P103" s="137">
        <f t="shared" si="54"/>
        <v>0</v>
      </c>
      <c r="Q103" s="137">
        <f t="shared" si="54"/>
        <v>0</v>
      </c>
      <c r="R103" s="137">
        <f t="shared" si="54"/>
        <v>0</v>
      </c>
      <c r="S103" s="137">
        <f t="shared" si="54"/>
        <v>0</v>
      </c>
      <c r="T103" s="137">
        <f t="shared" si="54"/>
        <v>0</v>
      </c>
      <c r="U103" s="137">
        <f t="shared" si="54"/>
        <v>0</v>
      </c>
      <c r="V103" s="137">
        <f t="shared" si="54"/>
        <v>0</v>
      </c>
      <c r="W103" s="137">
        <f t="shared" si="54"/>
        <v>0</v>
      </c>
      <c r="X103" s="137">
        <f t="shared" si="54"/>
        <v>0</v>
      </c>
      <c r="Y103" s="137">
        <f t="shared" si="54"/>
        <v>0</v>
      </c>
      <c r="Z103" s="137">
        <f t="shared" si="54"/>
        <v>0</v>
      </c>
      <c r="AA103" s="137">
        <f t="shared" si="54"/>
        <v>0</v>
      </c>
      <c r="AB103" s="137">
        <f t="shared" si="54"/>
        <v>0</v>
      </c>
      <c r="AC103" s="137">
        <f t="shared" si="54"/>
        <v>0</v>
      </c>
      <c r="AD103" s="137">
        <f t="shared" si="54"/>
        <v>0</v>
      </c>
      <c r="AE103" s="137">
        <f t="shared" si="54"/>
        <v>0</v>
      </c>
      <c r="AF103" s="137">
        <f t="shared" si="54"/>
        <v>0</v>
      </c>
      <c r="AG103" s="137">
        <f t="shared" si="54"/>
        <v>0</v>
      </c>
      <c r="AH103" s="137">
        <f t="shared" si="54"/>
        <v>0</v>
      </c>
      <c r="AI103" s="137">
        <f t="shared" si="54"/>
        <v>0</v>
      </c>
      <c r="AJ103" s="137">
        <f t="shared" si="54"/>
        <v>0</v>
      </c>
      <c r="AK103" s="137">
        <f t="shared" si="54"/>
        <v>0</v>
      </c>
      <c r="AL103" s="137">
        <f>SUM(G103:AK103)</f>
        <v>0</v>
      </c>
      <c r="AM103" s="134"/>
      <c r="AN103" s="134"/>
      <c r="AO103" s="134"/>
      <c r="AP103" s="134"/>
      <c r="AQ103" s="134"/>
      <c r="AR103" s="134"/>
      <c r="AS103" s="134"/>
      <c r="AT103" s="134"/>
      <c r="AU103" s="134"/>
      <c r="AV103" s="134"/>
      <c r="AW103" s="134"/>
      <c r="AX103" s="134"/>
      <c r="AY103" s="134"/>
      <c r="AZ103" s="134"/>
      <c r="BA103" s="134"/>
      <c r="BB103" s="134"/>
      <c r="BC103" s="134"/>
      <c r="BD103" s="134"/>
      <c r="BE103" s="134"/>
      <c r="BF103" s="134"/>
      <c r="BG103" s="134"/>
      <c r="BH103" s="134"/>
      <c r="BI103" s="134"/>
      <c r="BJ103" s="134"/>
      <c r="BK103" s="134"/>
      <c r="BL103" s="134"/>
      <c r="BM103" s="134"/>
      <c r="BN103" s="134"/>
      <c r="BO103" s="134"/>
      <c r="BP103" s="134"/>
      <c r="BQ103" s="134"/>
    </row>
    <row r="104" spans="1:106" s="135" customFormat="1" ht="21.95" customHeight="1">
      <c r="A104" s="780" t="s">
        <v>675</v>
      </c>
      <c r="B104" s="780"/>
      <c r="C104" s="780"/>
      <c r="D104" s="780"/>
      <c r="E104" s="780"/>
      <c r="F104" s="138"/>
      <c r="G104" s="139">
        <f>SUM(G97:G103)</f>
        <v>0</v>
      </c>
      <c r="H104" s="139">
        <f t="shared" ref="H104:AK104" si="55">SUM(H97:H103)</f>
        <v>49480255</v>
      </c>
      <c r="I104" s="139">
        <f t="shared" si="55"/>
        <v>0</v>
      </c>
      <c r="J104" s="139">
        <f t="shared" si="55"/>
        <v>0</v>
      </c>
      <c r="K104" s="139">
        <f t="shared" si="55"/>
        <v>0</v>
      </c>
      <c r="L104" s="139">
        <f t="shared" si="55"/>
        <v>0</v>
      </c>
      <c r="M104" s="139">
        <f t="shared" si="55"/>
        <v>40885056</v>
      </c>
      <c r="N104" s="139">
        <f t="shared" si="55"/>
        <v>40174007</v>
      </c>
      <c r="O104" s="139">
        <f t="shared" si="55"/>
        <v>47895290</v>
      </c>
      <c r="P104" s="139">
        <f t="shared" si="55"/>
        <v>0</v>
      </c>
      <c r="Q104" s="139">
        <f t="shared" si="55"/>
        <v>0</v>
      </c>
      <c r="R104" s="139">
        <f t="shared" si="55"/>
        <v>46427415</v>
      </c>
      <c r="S104" s="139">
        <f t="shared" si="55"/>
        <v>48757495</v>
      </c>
      <c r="T104" s="139">
        <f t="shared" si="55"/>
        <v>59302935</v>
      </c>
      <c r="U104" s="139">
        <f t="shared" si="55"/>
        <v>46355166</v>
      </c>
      <c r="V104" s="139">
        <f t="shared" si="55"/>
        <v>43027204</v>
      </c>
      <c r="W104" s="139">
        <f t="shared" si="55"/>
        <v>1887200</v>
      </c>
      <c r="X104" s="139">
        <f t="shared" si="55"/>
        <v>0</v>
      </c>
      <c r="Y104" s="139">
        <f t="shared" si="55"/>
        <v>48986803</v>
      </c>
      <c r="Z104" s="139">
        <f t="shared" si="55"/>
        <v>47482931</v>
      </c>
      <c r="AA104" s="139">
        <f t="shared" si="55"/>
        <v>48821588</v>
      </c>
      <c r="AB104" s="139">
        <f t="shared" si="55"/>
        <v>54732833</v>
      </c>
      <c r="AC104" s="139">
        <f t="shared" si="55"/>
        <v>53131667</v>
      </c>
      <c r="AD104" s="139">
        <f t="shared" si="55"/>
        <v>0</v>
      </c>
      <c r="AE104" s="139">
        <f t="shared" si="55"/>
        <v>0</v>
      </c>
      <c r="AF104" s="139">
        <f t="shared" si="55"/>
        <v>39747004</v>
      </c>
      <c r="AG104" s="139">
        <f t="shared" si="55"/>
        <v>45239056</v>
      </c>
      <c r="AH104" s="139">
        <f t="shared" si="55"/>
        <v>28032039</v>
      </c>
      <c r="AI104" s="139">
        <f t="shared" si="55"/>
        <v>25031146</v>
      </c>
      <c r="AJ104" s="139">
        <f t="shared" si="55"/>
        <v>1931832</v>
      </c>
      <c r="AK104" s="139">
        <f t="shared" si="55"/>
        <v>0</v>
      </c>
      <c r="AL104" s="139">
        <f>F103*AL103</f>
        <v>0</v>
      </c>
      <c r="AM104" s="134"/>
      <c r="AN104" s="134"/>
      <c r="AO104" s="134"/>
      <c r="AP104" s="134"/>
      <c r="AQ104" s="134"/>
      <c r="AR104" s="134"/>
      <c r="AS104" s="134"/>
      <c r="AT104" s="134"/>
      <c r="AU104" s="134"/>
      <c r="AV104" s="134"/>
      <c r="AW104" s="134"/>
      <c r="AX104" s="134"/>
      <c r="AY104" s="134"/>
      <c r="AZ104" s="134"/>
      <c r="BA104" s="134"/>
      <c r="BB104" s="134"/>
      <c r="BC104" s="134"/>
      <c r="BD104" s="134"/>
      <c r="BE104" s="134"/>
      <c r="BF104" s="134"/>
      <c r="BG104" s="134"/>
      <c r="BH104" s="134"/>
      <c r="BI104" s="134"/>
      <c r="BJ104" s="134"/>
      <c r="BK104" s="134"/>
      <c r="BL104" s="134"/>
      <c r="BM104" s="134"/>
      <c r="BN104" s="134"/>
      <c r="BO104" s="134"/>
      <c r="BP104" s="134"/>
      <c r="BQ104" s="134"/>
    </row>
    <row r="105" spans="1:106" s="31" customFormat="1">
      <c r="A105" s="70"/>
      <c r="B105" s="115"/>
      <c r="C105" s="116"/>
      <c r="D105" s="115"/>
      <c r="E105" s="115"/>
      <c r="F105" s="115"/>
      <c r="G105" s="70"/>
      <c r="H105" s="70"/>
      <c r="I105" s="70"/>
      <c r="J105" s="70"/>
      <c r="K105" s="70"/>
      <c r="L105" s="70"/>
      <c r="M105" s="70"/>
      <c r="N105" s="70"/>
      <c r="O105" s="70"/>
      <c r="P105" s="70"/>
      <c r="Q105" s="70"/>
      <c r="R105" s="70"/>
      <c r="S105" s="70"/>
      <c r="T105" s="70"/>
      <c r="U105" s="70"/>
      <c r="V105" s="70"/>
      <c r="W105" s="70"/>
      <c r="X105" s="70"/>
      <c r="Y105" s="70"/>
      <c r="Z105" s="70"/>
      <c r="AA105" s="70"/>
      <c r="AB105" s="70"/>
      <c r="AC105" s="70"/>
      <c r="AD105" s="70"/>
      <c r="AE105" s="70"/>
      <c r="AF105" s="70"/>
      <c r="AG105" s="70"/>
      <c r="AH105" s="70"/>
      <c r="AI105" s="70"/>
      <c r="AJ105" s="70"/>
      <c r="AK105" s="70"/>
      <c r="AL105" s="70"/>
    </row>
    <row r="106" spans="1:106" s="31" customFormat="1">
      <c r="A106" s="70"/>
      <c r="B106" s="115"/>
      <c r="C106" s="116"/>
      <c r="D106" s="115"/>
      <c r="E106" s="115"/>
      <c r="F106" s="115"/>
      <c r="G106" s="70"/>
      <c r="H106" s="70"/>
      <c r="I106" s="70"/>
      <c r="J106" s="70"/>
      <c r="K106" s="70"/>
      <c r="L106" s="70"/>
      <c r="M106" s="70"/>
      <c r="N106" s="70"/>
      <c r="O106" s="70"/>
      <c r="P106" s="70"/>
      <c r="Q106" s="70"/>
      <c r="R106" s="70"/>
      <c r="S106" s="70"/>
      <c r="T106" s="70"/>
      <c r="U106" s="70"/>
      <c r="V106" s="70"/>
      <c r="W106" s="70"/>
      <c r="X106" s="70"/>
      <c r="Y106" s="70"/>
      <c r="Z106" s="70"/>
      <c r="AA106" s="70"/>
      <c r="AB106" s="70"/>
      <c r="AC106" s="70"/>
      <c r="AD106" s="70"/>
      <c r="AE106" s="70"/>
      <c r="AF106" s="70"/>
      <c r="AG106" s="70"/>
      <c r="AH106" s="70"/>
      <c r="AI106" s="70"/>
      <c r="AJ106" s="70"/>
      <c r="AK106" s="70"/>
      <c r="AL106" s="70"/>
    </row>
    <row r="107" spans="1:106" s="31" customFormat="1">
      <c r="A107" s="70"/>
      <c r="B107" s="115"/>
      <c r="C107" s="116"/>
      <c r="D107" s="115"/>
      <c r="E107" s="115"/>
      <c r="F107" s="115"/>
      <c r="G107" s="70"/>
      <c r="H107" s="70"/>
      <c r="I107" s="70"/>
      <c r="J107" s="70"/>
      <c r="K107" s="70"/>
      <c r="L107" s="70"/>
      <c r="M107" s="70"/>
      <c r="N107" s="70"/>
      <c r="O107" s="70"/>
      <c r="P107" s="70"/>
      <c r="Q107" s="70"/>
      <c r="R107" s="70"/>
      <c r="S107" s="70"/>
      <c r="T107" s="70"/>
      <c r="U107" s="70"/>
      <c r="V107" s="70"/>
      <c r="W107" s="70"/>
      <c r="X107" s="70"/>
      <c r="Y107" s="70"/>
      <c r="Z107" s="70"/>
      <c r="AA107" s="70"/>
      <c r="AB107" s="70"/>
      <c r="AC107" s="70"/>
      <c r="AD107" s="70"/>
      <c r="AE107" s="70"/>
      <c r="AF107" s="70"/>
      <c r="AG107" s="70"/>
      <c r="AH107" s="70"/>
      <c r="AI107" s="70"/>
      <c r="AJ107" s="70"/>
      <c r="AK107" s="70"/>
      <c r="AL107" s="70"/>
    </row>
    <row r="108" spans="1:106" s="31" customFormat="1">
      <c r="A108" s="70"/>
      <c r="B108" s="115"/>
      <c r="C108" s="116"/>
      <c r="D108" s="115"/>
      <c r="E108" s="115"/>
      <c r="F108" s="115"/>
      <c r="G108" s="70"/>
      <c r="H108" s="70"/>
      <c r="I108" s="70"/>
      <c r="J108" s="70"/>
      <c r="K108" s="70"/>
      <c r="L108" s="70"/>
      <c r="M108" s="70"/>
      <c r="N108" s="70"/>
      <c r="O108" s="70"/>
      <c r="P108" s="70"/>
      <c r="Q108" s="70"/>
      <c r="R108" s="70"/>
      <c r="S108" s="70"/>
      <c r="T108" s="70"/>
      <c r="U108" s="70"/>
      <c r="V108" s="70"/>
      <c r="W108" s="70"/>
      <c r="X108" s="70"/>
      <c r="Y108" s="70"/>
      <c r="Z108" s="70"/>
      <c r="AA108" s="70"/>
      <c r="AB108" s="70"/>
      <c r="AC108" s="70"/>
      <c r="AD108" s="70"/>
      <c r="AE108" s="70"/>
      <c r="AF108" s="70"/>
      <c r="AG108" s="70"/>
      <c r="AH108" s="70"/>
      <c r="AI108" s="70"/>
      <c r="AJ108" s="70"/>
      <c r="AK108" s="70"/>
      <c r="AL108" s="70"/>
    </row>
    <row r="109" spans="1:106" s="31" customFormat="1">
      <c r="A109" s="70"/>
      <c r="B109" s="115"/>
      <c r="C109" s="116"/>
      <c r="D109" s="115"/>
      <c r="E109" s="115"/>
      <c r="F109" s="115"/>
      <c r="G109" s="70"/>
      <c r="H109" s="70"/>
      <c r="I109" s="70"/>
      <c r="J109" s="70"/>
      <c r="K109" s="70"/>
      <c r="L109" s="70"/>
      <c r="M109" s="70"/>
      <c r="N109" s="70"/>
      <c r="O109" s="70"/>
      <c r="P109" s="70"/>
      <c r="Q109" s="70"/>
      <c r="R109" s="70"/>
      <c r="S109" s="70"/>
      <c r="T109" s="70"/>
      <c r="U109" s="70"/>
      <c r="V109" s="70"/>
      <c r="W109" s="70"/>
      <c r="X109" s="70"/>
      <c r="Y109" s="70"/>
      <c r="Z109" s="70"/>
      <c r="AA109" s="70"/>
      <c r="AB109" s="70"/>
      <c r="AC109" s="70"/>
      <c r="AD109" s="70"/>
      <c r="AE109" s="70"/>
      <c r="AF109" s="70"/>
      <c r="AG109" s="70"/>
      <c r="AH109" s="70"/>
      <c r="AI109" s="70"/>
      <c r="AJ109" s="70"/>
      <c r="AK109" s="70"/>
      <c r="AL109" s="70"/>
    </row>
    <row r="110" spans="1:106" s="31" customFormat="1">
      <c r="A110" s="70"/>
      <c r="B110" s="115"/>
      <c r="C110" s="116"/>
      <c r="D110" s="115"/>
      <c r="E110" s="115"/>
      <c r="F110" s="115"/>
      <c r="G110" s="70"/>
      <c r="H110" s="70"/>
      <c r="I110" s="70"/>
      <c r="J110" s="70"/>
      <c r="K110" s="70"/>
      <c r="L110" s="70"/>
      <c r="M110" s="70"/>
      <c r="N110" s="70"/>
      <c r="O110" s="70"/>
      <c r="P110" s="70"/>
      <c r="Q110" s="70"/>
      <c r="R110" s="70"/>
      <c r="S110" s="70"/>
      <c r="T110" s="70"/>
      <c r="U110" s="70"/>
      <c r="V110" s="70"/>
      <c r="W110" s="70"/>
      <c r="X110" s="70"/>
      <c r="Y110" s="70"/>
      <c r="Z110" s="70"/>
      <c r="AA110" s="70"/>
      <c r="AB110" s="70"/>
      <c r="AC110" s="70"/>
      <c r="AD110" s="70"/>
      <c r="AE110" s="70"/>
      <c r="AF110" s="70"/>
      <c r="AG110" s="70"/>
      <c r="AH110" s="70"/>
      <c r="AI110" s="70"/>
      <c r="AJ110" s="70"/>
      <c r="AK110" s="70"/>
      <c r="AL110" s="70"/>
    </row>
    <row r="111" spans="1:106" s="31" customFormat="1">
      <c r="A111" s="70"/>
      <c r="B111" s="115"/>
      <c r="C111" s="116"/>
      <c r="D111" s="115"/>
      <c r="E111" s="115"/>
      <c r="F111" s="115"/>
      <c r="G111" s="70"/>
      <c r="H111" s="70"/>
      <c r="I111" s="70"/>
      <c r="J111" s="70"/>
      <c r="K111" s="70"/>
      <c r="L111" s="70"/>
      <c r="M111" s="70"/>
      <c r="N111" s="70"/>
      <c r="O111" s="70"/>
      <c r="P111" s="70"/>
      <c r="Q111" s="70"/>
      <c r="R111" s="70"/>
      <c r="S111" s="70"/>
      <c r="T111" s="70"/>
      <c r="U111" s="70"/>
      <c r="V111" s="70"/>
      <c r="W111" s="70"/>
      <c r="X111" s="70"/>
      <c r="Y111" s="70"/>
      <c r="Z111" s="70"/>
      <c r="AA111" s="70"/>
      <c r="AB111" s="70"/>
      <c r="AC111" s="70"/>
      <c r="AD111" s="70"/>
      <c r="AE111" s="70"/>
      <c r="AF111" s="70"/>
      <c r="AG111" s="70"/>
      <c r="AH111" s="70"/>
      <c r="AI111" s="70"/>
      <c r="AJ111" s="70"/>
      <c r="AK111" s="70"/>
      <c r="AL111" s="70"/>
    </row>
    <row r="112" spans="1:106" s="31" customFormat="1">
      <c r="A112" s="70"/>
      <c r="B112" s="115"/>
      <c r="C112" s="116"/>
      <c r="D112" s="115"/>
      <c r="E112" s="115"/>
      <c r="F112" s="115"/>
      <c r="G112" s="70"/>
      <c r="H112" s="70"/>
      <c r="I112" s="70"/>
      <c r="J112" s="70"/>
      <c r="K112" s="70"/>
      <c r="L112" s="70"/>
      <c r="M112" s="70"/>
      <c r="N112" s="70"/>
      <c r="O112" s="70"/>
      <c r="P112" s="70"/>
      <c r="Q112" s="70"/>
      <c r="R112" s="70"/>
      <c r="S112" s="70"/>
      <c r="T112" s="70"/>
      <c r="U112" s="70"/>
      <c r="V112" s="70"/>
      <c r="W112" s="70"/>
      <c r="X112" s="70"/>
      <c r="Y112" s="70"/>
      <c r="Z112" s="70"/>
      <c r="AA112" s="70"/>
      <c r="AB112" s="70"/>
      <c r="AC112" s="70"/>
      <c r="AD112" s="70"/>
      <c r="AE112" s="70"/>
      <c r="AF112" s="70"/>
      <c r="AG112" s="70"/>
      <c r="AH112" s="70"/>
      <c r="AI112" s="70"/>
      <c r="AJ112" s="70"/>
      <c r="AK112" s="70"/>
      <c r="AL112" s="70"/>
    </row>
    <row r="113" spans="1:38" s="31" customFormat="1">
      <c r="A113" s="70"/>
      <c r="B113" s="115"/>
      <c r="C113" s="116"/>
      <c r="D113" s="115"/>
      <c r="E113" s="115"/>
      <c r="F113" s="115"/>
      <c r="G113" s="70"/>
      <c r="H113" s="70"/>
      <c r="I113" s="70"/>
      <c r="J113" s="70"/>
      <c r="K113" s="70"/>
      <c r="L113" s="70"/>
      <c r="M113" s="70"/>
      <c r="N113" s="70"/>
      <c r="O113" s="70"/>
      <c r="P113" s="70"/>
      <c r="Q113" s="70"/>
      <c r="R113" s="70"/>
      <c r="S113" s="70"/>
      <c r="T113" s="70"/>
      <c r="U113" s="70"/>
      <c r="V113" s="70"/>
      <c r="W113" s="70"/>
      <c r="X113" s="70"/>
      <c r="Y113" s="70"/>
      <c r="Z113" s="70"/>
      <c r="AA113" s="70"/>
      <c r="AB113" s="70"/>
      <c r="AC113" s="70"/>
      <c r="AD113" s="70"/>
      <c r="AE113" s="70"/>
      <c r="AF113" s="70"/>
      <c r="AG113" s="70"/>
      <c r="AH113" s="70"/>
      <c r="AI113" s="70"/>
      <c r="AJ113" s="70"/>
      <c r="AK113" s="70"/>
      <c r="AL113" s="70"/>
    </row>
    <row r="114" spans="1:38" s="31" customFormat="1">
      <c r="A114" s="70"/>
      <c r="B114" s="115"/>
      <c r="C114" s="116"/>
      <c r="D114" s="115"/>
      <c r="E114" s="115"/>
      <c r="F114" s="115"/>
      <c r="G114" s="70"/>
      <c r="H114" s="70"/>
      <c r="I114" s="70"/>
      <c r="J114" s="70"/>
      <c r="K114" s="70"/>
      <c r="L114" s="70"/>
      <c r="M114" s="70"/>
      <c r="N114" s="70"/>
      <c r="O114" s="70"/>
      <c r="P114" s="70"/>
      <c r="Q114" s="70"/>
      <c r="R114" s="70"/>
      <c r="S114" s="70"/>
      <c r="T114" s="70"/>
      <c r="U114" s="70"/>
      <c r="V114" s="70"/>
      <c r="W114" s="70"/>
      <c r="X114" s="70"/>
      <c r="Y114" s="70"/>
      <c r="Z114" s="70"/>
      <c r="AA114" s="70"/>
      <c r="AB114" s="70"/>
      <c r="AC114" s="70"/>
      <c r="AD114" s="70"/>
      <c r="AE114" s="70"/>
      <c r="AF114" s="70"/>
      <c r="AG114" s="70"/>
      <c r="AH114" s="70"/>
      <c r="AI114" s="70"/>
      <c r="AJ114" s="70"/>
      <c r="AK114" s="70"/>
      <c r="AL114" s="70"/>
    </row>
    <row r="115" spans="1:38" s="31" customFormat="1">
      <c r="A115" s="70"/>
      <c r="B115" s="115"/>
      <c r="C115" s="116"/>
      <c r="D115" s="115"/>
      <c r="E115" s="115"/>
      <c r="F115" s="115"/>
      <c r="G115" s="70"/>
      <c r="H115" s="70"/>
      <c r="I115" s="70"/>
      <c r="J115" s="70"/>
      <c r="K115" s="70"/>
      <c r="L115" s="70"/>
      <c r="M115" s="70"/>
      <c r="N115" s="70"/>
      <c r="O115" s="70"/>
      <c r="P115" s="70"/>
      <c r="Q115" s="70"/>
      <c r="R115" s="70"/>
      <c r="S115" s="70"/>
      <c r="T115" s="70"/>
      <c r="U115" s="70"/>
      <c r="V115" s="70"/>
      <c r="W115" s="70"/>
      <c r="X115" s="70"/>
      <c r="Y115" s="70"/>
      <c r="Z115" s="70"/>
      <c r="AA115" s="70"/>
      <c r="AB115" s="70"/>
      <c r="AC115" s="70"/>
      <c r="AD115" s="70"/>
      <c r="AE115" s="70"/>
      <c r="AF115" s="70"/>
      <c r="AG115" s="70"/>
      <c r="AH115" s="70"/>
      <c r="AI115" s="70"/>
      <c r="AJ115" s="70"/>
      <c r="AK115" s="70"/>
      <c r="AL115" s="70"/>
    </row>
    <row r="116" spans="1:38" s="31" customFormat="1">
      <c r="A116" s="70"/>
      <c r="B116" s="115"/>
      <c r="C116" s="116"/>
      <c r="D116" s="115"/>
      <c r="E116" s="115"/>
      <c r="F116" s="115"/>
      <c r="G116" s="70"/>
      <c r="H116" s="70"/>
      <c r="I116" s="70"/>
      <c r="J116" s="70"/>
      <c r="K116" s="70"/>
      <c r="L116" s="70"/>
      <c r="M116" s="70"/>
      <c r="N116" s="70"/>
      <c r="O116" s="70"/>
      <c r="P116" s="70"/>
      <c r="Q116" s="70"/>
      <c r="R116" s="70"/>
      <c r="S116" s="70"/>
      <c r="T116" s="70"/>
      <c r="U116" s="70"/>
      <c r="V116" s="70"/>
      <c r="W116" s="70"/>
      <c r="X116" s="70"/>
      <c r="Y116" s="70"/>
      <c r="Z116" s="70"/>
      <c r="AA116" s="70"/>
      <c r="AB116" s="70"/>
      <c r="AC116" s="70"/>
      <c r="AD116" s="70"/>
      <c r="AE116" s="70"/>
      <c r="AF116" s="70"/>
      <c r="AG116" s="70"/>
      <c r="AH116" s="70"/>
      <c r="AI116" s="70"/>
      <c r="AJ116" s="70"/>
      <c r="AK116" s="70"/>
      <c r="AL116" s="70"/>
    </row>
    <row r="117" spans="1:38" s="31" customFormat="1">
      <c r="A117" s="70"/>
      <c r="B117" s="115"/>
      <c r="C117" s="116"/>
      <c r="D117" s="115"/>
      <c r="E117" s="115"/>
      <c r="F117" s="115"/>
      <c r="G117" s="70"/>
      <c r="H117" s="70"/>
      <c r="I117" s="70"/>
      <c r="J117" s="70"/>
      <c r="K117" s="70"/>
      <c r="L117" s="70"/>
      <c r="M117" s="70"/>
      <c r="N117" s="70"/>
      <c r="O117" s="70"/>
      <c r="P117" s="70"/>
      <c r="Q117" s="70"/>
      <c r="R117" s="70"/>
      <c r="S117" s="70"/>
      <c r="T117" s="70"/>
      <c r="U117" s="70"/>
      <c r="V117" s="70"/>
      <c r="W117" s="70"/>
      <c r="X117" s="70"/>
      <c r="Y117" s="70"/>
      <c r="Z117" s="70"/>
      <c r="AA117" s="70"/>
      <c r="AB117" s="70"/>
      <c r="AC117" s="70"/>
      <c r="AD117" s="70"/>
      <c r="AE117" s="70"/>
      <c r="AF117" s="70"/>
      <c r="AG117" s="70"/>
      <c r="AH117" s="70"/>
      <c r="AI117" s="70"/>
      <c r="AJ117" s="70"/>
      <c r="AK117" s="70"/>
      <c r="AL117" s="70"/>
    </row>
    <row r="118" spans="1:38" s="31" customFormat="1">
      <c r="A118" s="70"/>
      <c r="B118" s="115"/>
      <c r="C118" s="116"/>
      <c r="D118" s="115"/>
      <c r="E118" s="115"/>
      <c r="F118" s="115"/>
      <c r="G118" s="70"/>
      <c r="H118" s="70"/>
      <c r="I118" s="70"/>
      <c r="J118" s="70"/>
      <c r="K118" s="70"/>
      <c r="L118" s="70"/>
      <c r="M118" s="70"/>
      <c r="N118" s="70"/>
      <c r="O118" s="70"/>
      <c r="P118" s="70"/>
      <c r="Q118" s="70"/>
      <c r="R118" s="70"/>
      <c r="S118" s="70"/>
      <c r="T118" s="70"/>
      <c r="U118" s="70"/>
      <c r="V118" s="70"/>
      <c r="W118" s="70"/>
      <c r="X118" s="70"/>
      <c r="Y118" s="70"/>
      <c r="Z118" s="70"/>
      <c r="AA118" s="70"/>
      <c r="AB118" s="70"/>
      <c r="AC118" s="70"/>
      <c r="AD118" s="70"/>
      <c r="AE118" s="70"/>
      <c r="AF118" s="70"/>
      <c r="AG118" s="70"/>
      <c r="AH118" s="70"/>
      <c r="AI118" s="70"/>
      <c r="AJ118" s="70"/>
      <c r="AK118" s="70"/>
      <c r="AL118" s="70"/>
    </row>
    <row r="119" spans="1:38" s="31" customFormat="1">
      <c r="A119" s="70"/>
      <c r="B119" s="115"/>
      <c r="C119" s="116"/>
      <c r="D119" s="115"/>
      <c r="E119" s="115"/>
      <c r="F119" s="115"/>
      <c r="G119" s="70"/>
      <c r="H119" s="70"/>
      <c r="I119" s="70"/>
      <c r="J119" s="70"/>
      <c r="K119" s="70"/>
      <c r="L119" s="70"/>
      <c r="M119" s="70"/>
      <c r="N119" s="70"/>
      <c r="O119" s="70"/>
      <c r="P119" s="70"/>
      <c r="Q119" s="70"/>
      <c r="R119" s="70"/>
      <c r="S119" s="70"/>
      <c r="T119" s="70"/>
      <c r="U119" s="70"/>
      <c r="V119" s="70"/>
      <c r="W119" s="70"/>
      <c r="X119" s="70"/>
      <c r="Y119" s="70"/>
      <c r="Z119" s="70"/>
      <c r="AA119" s="70"/>
      <c r="AB119" s="70"/>
      <c r="AC119" s="70"/>
      <c r="AD119" s="70"/>
      <c r="AE119" s="70"/>
      <c r="AF119" s="70"/>
      <c r="AG119" s="70"/>
      <c r="AH119" s="70"/>
      <c r="AI119" s="70"/>
      <c r="AJ119" s="70"/>
      <c r="AK119" s="70"/>
      <c r="AL119" s="70"/>
    </row>
    <row r="120" spans="1:38" s="31" customFormat="1">
      <c r="A120" s="70"/>
      <c r="B120" s="115"/>
      <c r="C120" s="116"/>
      <c r="D120" s="115"/>
      <c r="E120" s="115"/>
      <c r="F120" s="115"/>
      <c r="G120" s="70"/>
      <c r="H120" s="70"/>
      <c r="I120" s="70"/>
      <c r="J120" s="70"/>
      <c r="K120" s="70"/>
      <c r="L120" s="70"/>
      <c r="M120" s="70"/>
      <c r="N120" s="70"/>
      <c r="O120" s="70"/>
      <c r="P120" s="70"/>
      <c r="Q120" s="70"/>
      <c r="R120" s="70"/>
      <c r="S120" s="70"/>
      <c r="T120" s="70"/>
      <c r="U120" s="70"/>
      <c r="V120" s="70"/>
      <c r="W120" s="70"/>
      <c r="X120" s="70"/>
      <c r="Y120" s="70"/>
      <c r="Z120" s="70"/>
      <c r="AA120" s="70"/>
      <c r="AB120" s="70"/>
      <c r="AC120" s="70"/>
      <c r="AD120" s="70"/>
      <c r="AE120" s="70"/>
      <c r="AF120" s="70"/>
      <c r="AG120" s="70"/>
      <c r="AH120" s="70"/>
      <c r="AI120" s="70"/>
      <c r="AJ120" s="70"/>
      <c r="AK120" s="70"/>
      <c r="AL120" s="70"/>
    </row>
    <row r="121" spans="1:38" s="31" customFormat="1">
      <c r="A121" s="70"/>
      <c r="B121" s="115"/>
      <c r="C121" s="116"/>
      <c r="D121" s="115"/>
      <c r="E121" s="115"/>
      <c r="F121" s="115"/>
      <c r="G121" s="70"/>
      <c r="H121" s="70"/>
      <c r="I121" s="70"/>
      <c r="J121" s="70"/>
      <c r="K121" s="70"/>
      <c r="L121" s="70"/>
      <c r="M121" s="70"/>
      <c r="N121" s="70"/>
      <c r="O121" s="70"/>
      <c r="P121" s="70"/>
      <c r="Q121" s="70"/>
      <c r="R121" s="70"/>
      <c r="S121" s="70"/>
      <c r="T121" s="70"/>
      <c r="U121" s="70"/>
      <c r="V121" s="70"/>
      <c r="W121" s="70"/>
      <c r="X121" s="70"/>
      <c r="Y121" s="70"/>
      <c r="Z121" s="70"/>
      <c r="AA121" s="70"/>
      <c r="AB121" s="70"/>
      <c r="AC121" s="70"/>
      <c r="AD121" s="70"/>
      <c r="AE121" s="70"/>
      <c r="AF121" s="70"/>
      <c r="AG121" s="70"/>
      <c r="AH121" s="70"/>
      <c r="AI121" s="70"/>
      <c r="AJ121" s="70"/>
      <c r="AK121" s="70"/>
      <c r="AL121" s="70"/>
    </row>
    <row r="122" spans="1:38" s="31" customFormat="1">
      <c r="A122" s="70"/>
      <c r="B122" s="115"/>
      <c r="C122" s="116"/>
      <c r="D122" s="115"/>
      <c r="E122" s="115"/>
      <c r="F122" s="115"/>
      <c r="G122" s="70"/>
      <c r="H122" s="70"/>
      <c r="I122" s="70"/>
      <c r="J122" s="70"/>
      <c r="K122" s="70"/>
      <c r="L122" s="70"/>
      <c r="M122" s="70"/>
      <c r="N122" s="70"/>
      <c r="O122" s="70"/>
      <c r="P122" s="70"/>
      <c r="Q122" s="70"/>
      <c r="R122" s="70"/>
      <c r="S122" s="70"/>
      <c r="T122" s="70"/>
      <c r="U122" s="70"/>
      <c r="V122" s="70"/>
      <c r="W122" s="70"/>
      <c r="X122" s="70"/>
      <c r="Y122" s="70"/>
      <c r="Z122" s="70"/>
      <c r="AA122" s="70"/>
      <c r="AB122" s="70"/>
      <c r="AC122" s="70"/>
      <c r="AD122" s="70"/>
      <c r="AE122" s="70"/>
      <c r="AF122" s="70"/>
      <c r="AG122" s="70"/>
      <c r="AH122" s="70"/>
      <c r="AI122" s="70"/>
      <c r="AJ122" s="70"/>
      <c r="AK122" s="70"/>
      <c r="AL122" s="70"/>
    </row>
    <row r="123" spans="1:38" s="31" customFormat="1">
      <c r="A123" s="70"/>
      <c r="B123" s="115"/>
      <c r="C123" s="116"/>
      <c r="D123" s="115"/>
      <c r="E123" s="115"/>
      <c r="F123" s="115"/>
      <c r="G123" s="70"/>
      <c r="H123" s="70"/>
      <c r="I123" s="70"/>
      <c r="J123" s="70"/>
      <c r="K123" s="70"/>
      <c r="L123" s="70"/>
      <c r="M123" s="70"/>
      <c r="N123" s="70"/>
      <c r="O123" s="70"/>
      <c r="P123" s="70"/>
      <c r="Q123" s="70"/>
      <c r="R123" s="70"/>
      <c r="S123" s="70"/>
      <c r="T123" s="70"/>
      <c r="U123" s="70"/>
      <c r="V123" s="70"/>
      <c r="W123" s="70"/>
      <c r="X123" s="70"/>
      <c r="Y123" s="70"/>
      <c r="Z123" s="70"/>
      <c r="AA123" s="70"/>
      <c r="AB123" s="70"/>
      <c r="AC123" s="70"/>
      <c r="AD123" s="70"/>
      <c r="AE123" s="70"/>
      <c r="AF123" s="70"/>
      <c r="AG123" s="70"/>
      <c r="AH123" s="70"/>
      <c r="AI123" s="70"/>
      <c r="AJ123" s="70"/>
      <c r="AK123" s="70"/>
      <c r="AL123" s="70"/>
    </row>
    <row r="124" spans="1:38" s="31" customFormat="1">
      <c r="A124" s="70"/>
      <c r="B124" s="115"/>
      <c r="C124" s="116"/>
      <c r="D124" s="115"/>
      <c r="E124" s="115"/>
      <c r="F124" s="115"/>
      <c r="G124" s="70"/>
      <c r="H124" s="70"/>
      <c r="I124" s="70"/>
      <c r="J124" s="70"/>
      <c r="K124" s="70"/>
      <c r="L124" s="70"/>
      <c r="M124" s="70"/>
      <c r="N124" s="70"/>
      <c r="O124" s="70"/>
      <c r="P124" s="70"/>
      <c r="Q124" s="70"/>
      <c r="R124" s="70"/>
      <c r="S124" s="70"/>
      <c r="T124" s="70"/>
      <c r="U124" s="70"/>
      <c r="V124" s="70"/>
      <c r="W124" s="70"/>
      <c r="X124" s="70"/>
      <c r="Y124" s="70"/>
      <c r="Z124" s="70"/>
      <c r="AA124" s="70"/>
      <c r="AB124" s="70"/>
      <c r="AC124" s="70"/>
      <c r="AD124" s="70"/>
      <c r="AE124" s="70"/>
      <c r="AF124" s="70"/>
      <c r="AG124" s="70"/>
      <c r="AH124" s="70"/>
      <c r="AI124" s="70"/>
      <c r="AJ124" s="70"/>
      <c r="AK124" s="70"/>
      <c r="AL124" s="70"/>
    </row>
    <row r="125" spans="1:38" s="31" customFormat="1">
      <c r="A125" s="70"/>
      <c r="B125" s="115"/>
      <c r="C125" s="116"/>
      <c r="D125" s="115"/>
      <c r="E125" s="115"/>
      <c r="F125" s="115"/>
      <c r="G125" s="70"/>
      <c r="H125" s="70"/>
      <c r="I125" s="70"/>
      <c r="J125" s="70"/>
      <c r="K125" s="70"/>
      <c r="L125" s="70"/>
      <c r="M125" s="70"/>
      <c r="N125" s="70"/>
      <c r="O125" s="70"/>
      <c r="P125" s="70"/>
      <c r="Q125" s="70"/>
      <c r="R125" s="70"/>
      <c r="S125" s="70"/>
      <c r="T125" s="70"/>
      <c r="U125" s="70"/>
      <c r="V125" s="70"/>
      <c r="W125" s="70"/>
      <c r="X125" s="70"/>
      <c r="Y125" s="70"/>
      <c r="Z125" s="70"/>
      <c r="AA125" s="70"/>
      <c r="AB125" s="70"/>
      <c r="AC125" s="70"/>
      <c r="AD125" s="70"/>
      <c r="AE125" s="70"/>
      <c r="AF125" s="70"/>
      <c r="AG125" s="70"/>
      <c r="AH125" s="70"/>
      <c r="AI125" s="70"/>
      <c r="AJ125" s="70"/>
      <c r="AK125" s="70"/>
      <c r="AL125" s="70"/>
    </row>
    <row r="126" spans="1:38" s="31" customFormat="1">
      <c r="A126" s="70"/>
      <c r="B126" s="115"/>
      <c r="C126" s="116"/>
      <c r="D126" s="115"/>
      <c r="E126" s="115"/>
      <c r="F126" s="115"/>
      <c r="G126" s="70"/>
      <c r="H126" s="70"/>
      <c r="I126" s="70"/>
      <c r="J126" s="70"/>
      <c r="K126" s="70"/>
      <c r="L126" s="70"/>
      <c r="M126" s="70"/>
      <c r="N126" s="70"/>
      <c r="O126" s="70"/>
      <c r="P126" s="70"/>
      <c r="Q126" s="70"/>
      <c r="R126" s="70"/>
      <c r="S126" s="70"/>
      <c r="T126" s="70"/>
      <c r="U126" s="70"/>
      <c r="V126" s="70"/>
      <c r="W126" s="70"/>
      <c r="X126" s="70"/>
      <c r="Y126" s="70"/>
      <c r="Z126" s="70"/>
      <c r="AA126" s="70"/>
      <c r="AB126" s="70"/>
      <c r="AC126" s="70"/>
      <c r="AD126" s="70"/>
      <c r="AE126" s="70"/>
      <c r="AF126" s="70"/>
      <c r="AG126" s="70"/>
      <c r="AH126" s="70"/>
      <c r="AI126" s="70"/>
      <c r="AJ126" s="70"/>
      <c r="AK126" s="70"/>
      <c r="AL126" s="70"/>
    </row>
    <row r="127" spans="1:38" s="31" customFormat="1">
      <c r="A127" s="70"/>
      <c r="B127" s="115"/>
      <c r="C127" s="116"/>
      <c r="D127" s="115"/>
      <c r="E127" s="115"/>
      <c r="F127" s="115"/>
      <c r="G127" s="70"/>
      <c r="H127" s="70"/>
      <c r="I127" s="70"/>
      <c r="J127" s="70"/>
      <c r="K127" s="70"/>
      <c r="L127" s="70"/>
      <c r="M127" s="70"/>
      <c r="N127" s="70"/>
      <c r="O127" s="70"/>
      <c r="P127" s="70"/>
      <c r="Q127" s="70"/>
      <c r="R127" s="70"/>
      <c r="S127" s="70"/>
      <c r="T127" s="70"/>
      <c r="U127" s="70"/>
      <c r="V127" s="70"/>
      <c r="W127" s="70"/>
      <c r="X127" s="70"/>
      <c r="Y127" s="70"/>
      <c r="Z127" s="70"/>
      <c r="AA127" s="70"/>
      <c r="AB127" s="70"/>
      <c r="AC127" s="70"/>
      <c r="AD127" s="70"/>
      <c r="AE127" s="70"/>
      <c r="AF127" s="70"/>
      <c r="AG127" s="70"/>
      <c r="AH127" s="70"/>
      <c r="AI127" s="70"/>
      <c r="AJ127" s="70"/>
      <c r="AK127" s="70"/>
      <c r="AL127" s="70"/>
    </row>
    <row r="128" spans="1:38" s="31" customFormat="1">
      <c r="A128" s="70"/>
      <c r="B128" s="115"/>
      <c r="C128" s="116"/>
      <c r="D128" s="115"/>
      <c r="E128" s="115"/>
      <c r="F128" s="115"/>
      <c r="G128" s="70"/>
      <c r="H128" s="70"/>
      <c r="I128" s="70"/>
      <c r="J128" s="70"/>
      <c r="K128" s="70"/>
      <c r="L128" s="70"/>
      <c r="M128" s="70"/>
      <c r="N128" s="70"/>
      <c r="O128" s="70"/>
      <c r="P128" s="70"/>
      <c r="Q128" s="70"/>
      <c r="R128" s="70"/>
      <c r="S128" s="70"/>
      <c r="T128" s="70"/>
      <c r="U128" s="70"/>
      <c r="V128" s="70"/>
      <c r="W128" s="70"/>
      <c r="X128" s="70"/>
      <c r="Y128" s="70"/>
      <c r="Z128" s="70"/>
      <c r="AA128" s="70"/>
      <c r="AB128" s="70"/>
      <c r="AC128" s="70"/>
      <c r="AD128" s="70"/>
      <c r="AE128" s="70"/>
      <c r="AF128" s="70"/>
      <c r="AG128" s="70"/>
      <c r="AH128" s="70"/>
      <c r="AI128" s="70"/>
      <c r="AJ128" s="70"/>
      <c r="AK128" s="70"/>
      <c r="AL128" s="70"/>
    </row>
    <row r="129" spans="1:38" s="31" customFormat="1">
      <c r="A129" s="70"/>
      <c r="B129" s="115"/>
      <c r="C129" s="116"/>
      <c r="D129" s="115"/>
      <c r="E129" s="115"/>
      <c r="F129" s="115"/>
      <c r="G129" s="70"/>
      <c r="H129" s="70"/>
      <c r="I129" s="70"/>
      <c r="J129" s="70"/>
      <c r="K129" s="70"/>
      <c r="L129" s="70"/>
      <c r="M129" s="70"/>
      <c r="N129" s="70"/>
      <c r="O129" s="70"/>
      <c r="P129" s="70"/>
      <c r="Q129" s="70"/>
      <c r="R129" s="70"/>
      <c r="S129" s="70"/>
      <c r="T129" s="70"/>
      <c r="U129" s="70"/>
      <c r="V129" s="70"/>
      <c r="W129" s="70"/>
      <c r="X129" s="70"/>
      <c r="Y129" s="70"/>
      <c r="Z129" s="70"/>
      <c r="AA129" s="70"/>
      <c r="AB129" s="70"/>
      <c r="AC129" s="70"/>
      <c r="AD129" s="70"/>
      <c r="AE129" s="70"/>
      <c r="AF129" s="70"/>
      <c r="AG129" s="70"/>
      <c r="AH129" s="70"/>
      <c r="AI129" s="70"/>
      <c r="AJ129" s="70"/>
      <c r="AK129" s="70"/>
      <c r="AL129" s="70"/>
    </row>
    <row r="130" spans="1:38" s="31" customFormat="1">
      <c r="A130" s="70"/>
      <c r="B130" s="115"/>
      <c r="C130" s="116"/>
      <c r="D130" s="115"/>
      <c r="E130" s="115"/>
      <c r="F130" s="115"/>
      <c r="G130" s="70"/>
      <c r="H130" s="70"/>
      <c r="I130" s="70"/>
      <c r="J130" s="70"/>
      <c r="K130" s="70"/>
      <c r="L130" s="70"/>
      <c r="M130" s="70"/>
      <c r="N130" s="70"/>
      <c r="O130" s="70"/>
      <c r="P130" s="70"/>
      <c r="Q130" s="70"/>
      <c r="R130" s="70"/>
      <c r="S130" s="70"/>
      <c r="T130" s="70"/>
      <c r="U130" s="70"/>
      <c r="V130" s="70"/>
      <c r="W130" s="70"/>
      <c r="X130" s="70"/>
      <c r="Y130" s="70"/>
      <c r="Z130" s="70"/>
      <c r="AA130" s="70"/>
      <c r="AB130" s="70"/>
      <c r="AC130" s="70"/>
      <c r="AD130" s="70"/>
      <c r="AE130" s="70"/>
      <c r="AF130" s="70"/>
      <c r="AG130" s="70"/>
      <c r="AH130" s="70"/>
      <c r="AI130" s="70"/>
      <c r="AJ130" s="70"/>
      <c r="AK130" s="70"/>
      <c r="AL130" s="70"/>
    </row>
    <row r="131" spans="1:38" s="31" customFormat="1">
      <c r="A131" s="70"/>
      <c r="B131" s="115"/>
      <c r="C131" s="116"/>
      <c r="D131" s="115"/>
      <c r="E131" s="115"/>
      <c r="F131" s="115"/>
      <c r="G131" s="70"/>
      <c r="H131" s="70"/>
      <c r="I131" s="70"/>
      <c r="J131" s="70"/>
      <c r="K131" s="70"/>
      <c r="L131" s="70"/>
      <c r="M131" s="70"/>
      <c r="N131" s="70"/>
      <c r="O131" s="70"/>
      <c r="P131" s="70"/>
      <c r="Q131" s="70"/>
      <c r="R131" s="70"/>
      <c r="S131" s="70"/>
      <c r="T131" s="70"/>
      <c r="U131" s="70"/>
      <c r="V131" s="70"/>
      <c r="W131" s="70"/>
      <c r="X131" s="70"/>
      <c r="Y131" s="70"/>
      <c r="Z131" s="70"/>
      <c r="AA131" s="70"/>
      <c r="AB131" s="70"/>
      <c r="AC131" s="70"/>
      <c r="AD131" s="70"/>
      <c r="AE131" s="70"/>
      <c r="AF131" s="70"/>
      <c r="AG131" s="70"/>
      <c r="AH131" s="70"/>
      <c r="AI131" s="70"/>
      <c r="AJ131" s="70"/>
      <c r="AK131" s="70"/>
      <c r="AL131" s="70"/>
    </row>
    <row r="132" spans="1:38" s="31" customFormat="1">
      <c r="A132" s="70"/>
      <c r="B132" s="115"/>
      <c r="C132" s="116"/>
      <c r="D132" s="115"/>
      <c r="E132" s="115"/>
      <c r="F132" s="115"/>
      <c r="G132" s="70"/>
      <c r="H132" s="70"/>
      <c r="I132" s="70"/>
      <c r="J132" s="70"/>
      <c r="K132" s="70"/>
      <c r="L132" s="70"/>
      <c r="M132" s="70"/>
      <c r="N132" s="70"/>
      <c r="O132" s="70"/>
      <c r="P132" s="70"/>
      <c r="Q132" s="70"/>
      <c r="R132" s="70"/>
      <c r="S132" s="70"/>
      <c r="T132" s="70"/>
      <c r="U132" s="70"/>
      <c r="V132" s="70"/>
      <c r="W132" s="70"/>
      <c r="X132" s="70"/>
      <c r="Y132" s="70"/>
      <c r="Z132" s="70"/>
      <c r="AA132" s="70"/>
      <c r="AB132" s="70"/>
      <c r="AC132" s="70"/>
      <c r="AD132" s="70"/>
      <c r="AE132" s="70"/>
      <c r="AF132" s="70"/>
      <c r="AG132" s="70"/>
      <c r="AH132" s="70"/>
      <c r="AI132" s="70"/>
      <c r="AJ132" s="70"/>
      <c r="AK132" s="70"/>
      <c r="AL132" s="70"/>
    </row>
    <row r="133" spans="1:38" s="31" customFormat="1">
      <c r="A133" s="70"/>
      <c r="B133" s="115"/>
      <c r="C133" s="116"/>
      <c r="D133" s="115"/>
      <c r="E133" s="115"/>
      <c r="F133" s="115"/>
      <c r="G133" s="70"/>
      <c r="H133" s="70"/>
      <c r="I133" s="70"/>
      <c r="J133" s="70"/>
      <c r="K133" s="70"/>
      <c r="L133" s="70"/>
      <c r="M133" s="70"/>
      <c r="N133" s="70"/>
      <c r="O133" s="70"/>
      <c r="P133" s="70"/>
      <c r="Q133" s="70"/>
      <c r="R133" s="70"/>
      <c r="S133" s="70"/>
      <c r="T133" s="70"/>
      <c r="U133" s="70"/>
      <c r="V133" s="70"/>
      <c r="W133" s="70"/>
      <c r="X133" s="70"/>
      <c r="Y133" s="70"/>
      <c r="Z133" s="70"/>
      <c r="AA133" s="70"/>
      <c r="AB133" s="70"/>
      <c r="AC133" s="70"/>
      <c r="AD133" s="70"/>
      <c r="AE133" s="70"/>
      <c r="AF133" s="70"/>
      <c r="AG133" s="70"/>
      <c r="AH133" s="70"/>
      <c r="AI133" s="70"/>
      <c r="AJ133" s="70"/>
      <c r="AK133" s="70"/>
      <c r="AL133" s="70"/>
    </row>
    <row r="134" spans="1:38" s="31" customFormat="1">
      <c r="A134" s="70"/>
      <c r="B134" s="115"/>
      <c r="C134" s="116"/>
      <c r="D134" s="115"/>
      <c r="E134" s="115"/>
      <c r="F134" s="115"/>
      <c r="G134" s="70"/>
      <c r="H134" s="70"/>
      <c r="I134" s="70"/>
      <c r="J134" s="70"/>
      <c r="K134" s="70"/>
      <c r="L134" s="70"/>
      <c r="M134" s="70"/>
      <c r="N134" s="70"/>
      <c r="O134" s="70"/>
      <c r="P134" s="70"/>
      <c r="Q134" s="70"/>
      <c r="R134" s="70"/>
      <c r="S134" s="70"/>
      <c r="T134" s="70"/>
      <c r="U134" s="70"/>
      <c r="V134" s="70"/>
      <c r="W134" s="70"/>
      <c r="X134" s="70"/>
      <c r="Y134" s="70"/>
      <c r="Z134" s="70"/>
      <c r="AA134" s="70"/>
      <c r="AB134" s="70"/>
      <c r="AC134" s="70"/>
      <c r="AD134" s="70"/>
      <c r="AE134" s="70"/>
      <c r="AF134" s="70"/>
      <c r="AG134" s="70"/>
      <c r="AH134" s="70"/>
      <c r="AI134" s="70"/>
      <c r="AJ134" s="70"/>
      <c r="AK134" s="70"/>
      <c r="AL134" s="70"/>
    </row>
    <row r="135" spans="1:38" s="31" customFormat="1">
      <c r="A135" s="70"/>
      <c r="B135" s="115"/>
      <c r="C135" s="116"/>
      <c r="D135" s="115"/>
      <c r="E135" s="115"/>
      <c r="F135" s="115"/>
      <c r="G135" s="70"/>
      <c r="H135" s="70"/>
      <c r="I135" s="70"/>
      <c r="J135" s="70"/>
      <c r="K135" s="70"/>
      <c r="L135" s="70"/>
      <c r="M135" s="70"/>
      <c r="N135" s="70"/>
      <c r="O135" s="70"/>
      <c r="P135" s="70"/>
      <c r="Q135" s="70"/>
      <c r="R135" s="70"/>
      <c r="S135" s="70"/>
      <c r="T135" s="70"/>
      <c r="U135" s="70"/>
      <c r="V135" s="70"/>
      <c r="W135" s="70"/>
      <c r="X135" s="70"/>
      <c r="Y135" s="70"/>
      <c r="Z135" s="70"/>
      <c r="AA135" s="70"/>
      <c r="AB135" s="70"/>
      <c r="AC135" s="70"/>
      <c r="AD135" s="70"/>
      <c r="AE135" s="70"/>
      <c r="AF135" s="70"/>
      <c r="AG135" s="70"/>
      <c r="AH135" s="70"/>
      <c r="AI135" s="70"/>
      <c r="AJ135" s="70"/>
      <c r="AK135" s="70"/>
      <c r="AL135" s="70"/>
    </row>
  </sheetData>
  <autoFilter ref="A2:AL104" xr:uid="{A3F6CEAC-8EAC-4F4B-8262-1ED48203DB2D}"/>
  <mergeCells count="198">
    <mergeCell ref="C7:C8"/>
    <mergeCell ref="D7:D8"/>
    <mergeCell ref="E7:E8"/>
    <mergeCell ref="F7:F8"/>
    <mergeCell ref="C9:C10"/>
    <mergeCell ref="D9:D10"/>
    <mergeCell ref="E9:E10"/>
    <mergeCell ref="F9:F10"/>
    <mergeCell ref="B1:E1"/>
    <mergeCell ref="B3:B96"/>
    <mergeCell ref="C3:C4"/>
    <mergeCell ref="D3:D4"/>
    <mergeCell ref="E3:E4"/>
    <mergeCell ref="F3:F4"/>
    <mergeCell ref="C5:C6"/>
    <mergeCell ref="D5:D6"/>
    <mergeCell ref="E5:E6"/>
    <mergeCell ref="F5:F6"/>
    <mergeCell ref="C15:C16"/>
    <mergeCell ref="D15:D16"/>
    <mergeCell ref="E15:E16"/>
    <mergeCell ref="F15:F16"/>
    <mergeCell ref="C17:C18"/>
    <mergeCell ref="D17:D18"/>
    <mergeCell ref="E17:E18"/>
    <mergeCell ref="F17:F18"/>
    <mergeCell ref="C11:C12"/>
    <mergeCell ref="D11:D12"/>
    <mergeCell ref="E11:E12"/>
    <mergeCell ref="F11:F12"/>
    <mergeCell ref="C13:C14"/>
    <mergeCell ref="D13:D14"/>
    <mergeCell ref="E13:E14"/>
    <mergeCell ref="F13:F14"/>
    <mergeCell ref="C23:C24"/>
    <mergeCell ref="D23:D24"/>
    <mergeCell ref="E23:E24"/>
    <mergeCell ref="F23:F24"/>
    <mergeCell ref="C25:C26"/>
    <mergeCell ref="D25:D26"/>
    <mergeCell ref="E25:E26"/>
    <mergeCell ref="F25:F26"/>
    <mergeCell ref="C19:C20"/>
    <mergeCell ref="D19:D20"/>
    <mergeCell ref="E19:E20"/>
    <mergeCell ref="F19:F20"/>
    <mergeCell ref="C21:C22"/>
    <mergeCell ref="D21:D22"/>
    <mergeCell ref="E21:E22"/>
    <mergeCell ref="F21:F22"/>
    <mergeCell ref="C31:C32"/>
    <mergeCell ref="D31:D32"/>
    <mergeCell ref="E31:E32"/>
    <mergeCell ref="F31:F32"/>
    <mergeCell ref="C33:C34"/>
    <mergeCell ref="D33:D34"/>
    <mergeCell ref="E33:E34"/>
    <mergeCell ref="F33:F34"/>
    <mergeCell ref="C27:C28"/>
    <mergeCell ref="D27:D28"/>
    <mergeCell ref="E27:E28"/>
    <mergeCell ref="F27:F28"/>
    <mergeCell ref="C29:C30"/>
    <mergeCell ref="D29:D30"/>
    <mergeCell ref="E29:E30"/>
    <mergeCell ref="F29:F30"/>
    <mergeCell ref="C39:C40"/>
    <mergeCell ref="D39:D40"/>
    <mergeCell ref="E39:E40"/>
    <mergeCell ref="F39:F40"/>
    <mergeCell ref="C41:C42"/>
    <mergeCell ref="D41:D42"/>
    <mergeCell ref="E41:E42"/>
    <mergeCell ref="F41:F42"/>
    <mergeCell ref="C35:C36"/>
    <mergeCell ref="D35:D36"/>
    <mergeCell ref="E35:E36"/>
    <mergeCell ref="F35:F36"/>
    <mergeCell ref="C37:C38"/>
    <mergeCell ref="D37:D38"/>
    <mergeCell ref="E37:E38"/>
    <mergeCell ref="F37:F38"/>
    <mergeCell ref="C47:C48"/>
    <mergeCell ref="D47:D48"/>
    <mergeCell ref="E47:E48"/>
    <mergeCell ref="F47:F48"/>
    <mergeCell ref="C49:C50"/>
    <mergeCell ref="D49:D50"/>
    <mergeCell ref="E49:E50"/>
    <mergeCell ref="F49:F50"/>
    <mergeCell ref="C43:C44"/>
    <mergeCell ref="D43:D44"/>
    <mergeCell ref="E43:E44"/>
    <mergeCell ref="F43:F44"/>
    <mergeCell ref="C45:C46"/>
    <mergeCell ref="D45:D46"/>
    <mergeCell ref="E45:E46"/>
    <mergeCell ref="F45:F46"/>
    <mergeCell ref="C55:C56"/>
    <mergeCell ref="D55:D56"/>
    <mergeCell ref="E55:E56"/>
    <mergeCell ref="F55:F56"/>
    <mergeCell ref="C57:C58"/>
    <mergeCell ref="D57:D58"/>
    <mergeCell ref="E57:E58"/>
    <mergeCell ref="F57:F58"/>
    <mergeCell ref="C51:C52"/>
    <mergeCell ref="D51:D52"/>
    <mergeCell ref="E51:E52"/>
    <mergeCell ref="F51:F52"/>
    <mergeCell ref="C53:C54"/>
    <mergeCell ref="D53:D54"/>
    <mergeCell ref="E53:E54"/>
    <mergeCell ref="F53:F54"/>
    <mergeCell ref="C63:C64"/>
    <mergeCell ref="D63:D64"/>
    <mergeCell ref="E63:E64"/>
    <mergeCell ref="F63:F64"/>
    <mergeCell ref="C65:C66"/>
    <mergeCell ref="D65:D66"/>
    <mergeCell ref="E65:E66"/>
    <mergeCell ref="F65:F66"/>
    <mergeCell ref="C59:C60"/>
    <mergeCell ref="D59:D60"/>
    <mergeCell ref="E59:E60"/>
    <mergeCell ref="F59:F60"/>
    <mergeCell ref="C61:C62"/>
    <mergeCell ref="D61:D62"/>
    <mergeCell ref="E61:E62"/>
    <mergeCell ref="F61:F62"/>
    <mergeCell ref="C71:C72"/>
    <mergeCell ref="D71:D72"/>
    <mergeCell ref="E71:E72"/>
    <mergeCell ref="F71:F72"/>
    <mergeCell ref="C73:C74"/>
    <mergeCell ref="D73:D74"/>
    <mergeCell ref="E73:E74"/>
    <mergeCell ref="F73:F74"/>
    <mergeCell ref="C67:C68"/>
    <mergeCell ref="D67:D68"/>
    <mergeCell ref="E67:E68"/>
    <mergeCell ref="F67:F68"/>
    <mergeCell ref="C69:C70"/>
    <mergeCell ref="D69:D70"/>
    <mergeCell ref="E69:E70"/>
    <mergeCell ref="F69:F70"/>
    <mergeCell ref="C79:C80"/>
    <mergeCell ref="D79:D80"/>
    <mergeCell ref="E79:E80"/>
    <mergeCell ref="F79:F80"/>
    <mergeCell ref="C81:C82"/>
    <mergeCell ref="D81:D82"/>
    <mergeCell ref="E81:E82"/>
    <mergeCell ref="F81:F82"/>
    <mergeCell ref="C75:C76"/>
    <mergeCell ref="D75:D76"/>
    <mergeCell ref="E75:E76"/>
    <mergeCell ref="F75:F76"/>
    <mergeCell ref="C77:C78"/>
    <mergeCell ref="D77:D78"/>
    <mergeCell ref="E77:E78"/>
    <mergeCell ref="F77:F78"/>
    <mergeCell ref="C87:C88"/>
    <mergeCell ref="D87:D88"/>
    <mergeCell ref="E87:E88"/>
    <mergeCell ref="F87:F88"/>
    <mergeCell ref="C89:C90"/>
    <mergeCell ref="D89:D90"/>
    <mergeCell ref="E89:E90"/>
    <mergeCell ref="F89:F90"/>
    <mergeCell ref="C83:C84"/>
    <mergeCell ref="D83:D84"/>
    <mergeCell ref="E83:E84"/>
    <mergeCell ref="F83:F84"/>
    <mergeCell ref="C85:C86"/>
    <mergeCell ref="D85:D86"/>
    <mergeCell ref="E85:E86"/>
    <mergeCell ref="F85:F86"/>
    <mergeCell ref="F95:F96"/>
    <mergeCell ref="A97:E97"/>
    <mergeCell ref="A98:E98"/>
    <mergeCell ref="C91:C92"/>
    <mergeCell ref="D91:D92"/>
    <mergeCell ref="E91:E92"/>
    <mergeCell ref="F91:F92"/>
    <mergeCell ref="C93:C94"/>
    <mergeCell ref="D93:D94"/>
    <mergeCell ref="E93:E94"/>
    <mergeCell ref="F93:F94"/>
    <mergeCell ref="A99:E99"/>
    <mergeCell ref="A100:E100"/>
    <mergeCell ref="A101:E101"/>
    <mergeCell ref="A102:E102"/>
    <mergeCell ref="A103:E103"/>
    <mergeCell ref="A104:E104"/>
    <mergeCell ref="C95:C96"/>
    <mergeCell ref="D95:D96"/>
    <mergeCell ref="E95:E96"/>
  </mergeCells>
  <phoneticPr fontId="2" type="noConversion"/>
  <conditionalFormatting sqref="G2:AL2">
    <cfRule type="expression" dxfId="6" priority="1">
      <formula>WEEKDAY(DATE(LEFT($B$1, 4), MID($B$1, 6, 2), G2), 2) = 7</formula>
    </cfRule>
    <cfRule type="expression" dxfId="5" priority="2">
      <formula>WEEKDAY(DATE(LEFT($B$1, 4), MID($B$1, 6, 2), G2), 2) = 6</formula>
    </cfRule>
  </conditionalFormatting>
  <printOptions horizontalCentered="1" verticalCentered="1"/>
  <pageMargins left="0.23622047244094491" right="0.23622047244094491" top="0.74803149606299213" bottom="0.74803149606299213" header="0.31496062992125984" footer="0.31496062992125984"/>
  <pageSetup paperSize="9" scale="37" orientation="landscape" r:id="rId1"/>
  <colBreaks count="1" manualBreakCount="1">
    <brk id="38" max="259" man="1"/>
  </colBreaks>
</worksheet>
</file>

<file path=xl/worksheets/sheet17.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A5C88A7-44DC-441A-BF9F-DCA4E1DB5541}">
  <sheetPr codeName="Sheet10">
    <tabColor rgb="FFFFC000"/>
    <pageSetUpPr fitToPage="1"/>
  </sheetPr>
  <dimension ref="A1:DB153"/>
  <sheetViews>
    <sheetView zoomScale="55" zoomScaleNormal="55" workbookViewId="0">
      <pane xSplit="5" ySplit="2" topLeftCell="F96" activePane="bottomRight" state="frozen"/>
      <selection activeCell="O2" sqref="O2"/>
      <selection pane="topRight" activeCell="O2" sqref="O2"/>
      <selection pane="bottomLeft" activeCell="O2" sqref="O2"/>
      <selection pane="bottomRight" activeCell="O2" sqref="O2"/>
    </sheetView>
  </sheetViews>
  <sheetFormatPr defaultRowHeight="20.100000000000001" customHeight="1"/>
  <cols>
    <col min="1" max="1" width="14.125" style="70" customWidth="1"/>
    <col min="2" max="2" width="11.375" style="77" customWidth="1"/>
    <col min="3" max="3" width="17.5" style="78" bestFit="1" customWidth="1"/>
    <col min="4" max="4" width="43.875" style="77" customWidth="1"/>
    <col min="5" max="5" width="13.25" style="77" bestFit="1" customWidth="1"/>
    <col min="6" max="6" width="13.125" style="77" customWidth="1"/>
    <col min="7" max="8" width="22" style="79" bestFit="1" customWidth="1"/>
    <col min="9" max="9" width="18.875" style="79" bestFit="1" customWidth="1"/>
    <col min="10" max="10" width="22" style="79" bestFit="1" customWidth="1"/>
    <col min="11" max="11" width="17.625" style="79" bestFit="1" customWidth="1"/>
    <col min="12" max="12" width="18.875" style="79" bestFit="1" customWidth="1"/>
    <col min="13" max="13" width="22" style="79" bestFit="1" customWidth="1"/>
    <col min="14" max="14" width="17.625" style="79" bestFit="1" customWidth="1"/>
    <col min="15" max="15" width="22" style="79" bestFit="1" customWidth="1"/>
    <col min="16" max="16" width="19" style="79" bestFit="1" customWidth="1"/>
    <col min="17" max="17" width="22" style="79" bestFit="1" customWidth="1"/>
    <col min="18" max="19" width="19.125" style="79" bestFit="1" customWidth="1"/>
    <col min="20" max="21" width="20.125" style="79" bestFit="1" customWidth="1"/>
    <col min="22" max="22" width="12.625" style="79" customWidth="1"/>
    <col min="23" max="25" width="22" style="79" bestFit="1" customWidth="1"/>
    <col min="26" max="26" width="20.125" style="79" bestFit="1" customWidth="1"/>
    <col min="27" max="28" width="22" style="79" bestFit="1" customWidth="1"/>
    <col min="29" max="29" width="12.625" style="79" customWidth="1"/>
    <col min="30" max="30" width="20.125" style="79" bestFit="1" customWidth="1"/>
    <col min="31" max="34" width="22" style="79" bestFit="1" customWidth="1"/>
    <col min="35" max="37" width="12.625" style="79" customWidth="1"/>
    <col min="38" max="38" width="24" style="79" bestFit="1" customWidth="1"/>
    <col min="39" max="106" width="9" style="31"/>
    <col min="107" max="16384" width="9" style="30"/>
  </cols>
  <sheetData>
    <row r="1" spans="1:106" ht="20.100000000000001" customHeight="1" thickBot="1">
      <c r="A1" s="117"/>
      <c r="B1" s="785" t="s">
        <v>707</v>
      </c>
      <c r="C1" s="786"/>
      <c r="D1" s="786"/>
      <c r="E1" s="786"/>
      <c r="F1" s="118">
        <v>3</v>
      </c>
      <c r="G1" s="119">
        <v>4</v>
      </c>
      <c r="H1" s="119">
        <v>5</v>
      </c>
      <c r="I1" s="119">
        <v>6</v>
      </c>
      <c r="J1" s="119">
        <v>7</v>
      </c>
      <c r="K1" s="119">
        <v>8</v>
      </c>
      <c r="L1" s="119">
        <v>9</v>
      </c>
      <c r="M1" s="119">
        <v>10</v>
      </c>
      <c r="N1" s="119">
        <v>11</v>
      </c>
      <c r="O1" s="119">
        <v>12</v>
      </c>
      <c r="P1" s="119">
        <v>13</v>
      </c>
      <c r="Q1" s="119">
        <v>14</v>
      </c>
      <c r="R1" s="119">
        <v>15</v>
      </c>
      <c r="S1" s="119">
        <v>16</v>
      </c>
      <c r="T1" s="119">
        <v>17</v>
      </c>
      <c r="U1" s="119">
        <v>18</v>
      </c>
      <c r="V1" s="119">
        <v>19</v>
      </c>
      <c r="W1" s="119">
        <v>20</v>
      </c>
      <c r="X1" s="119">
        <v>21</v>
      </c>
      <c r="Y1" s="119">
        <v>22</v>
      </c>
      <c r="Z1" s="119">
        <v>23</v>
      </c>
      <c r="AA1" s="119">
        <v>24</v>
      </c>
      <c r="AB1" s="119">
        <v>25</v>
      </c>
      <c r="AC1" s="119">
        <v>26</v>
      </c>
      <c r="AD1" s="119">
        <v>27</v>
      </c>
      <c r="AE1" s="119">
        <v>28</v>
      </c>
      <c r="AF1" s="119">
        <v>29</v>
      </c>
      <c r="AG1" s="119">
        <v>30</v>
      </c>
      <c r="AH1" s="119">
        <v>31</v>
      </c>
      <c r="AI1" s="119">
        <v>32</v>
      </c>
      <c r="AJ1" s="119">
        <v>33</v>
      </c>
      <c r="AK1" s="119">
        <v>34</v>
      </c>
      <c r="AL1" s="119"/>
    </row>
    <row r="2" spans="1:106" s="60" customFormat="1" ht="20.100000000000001" customHeight="1">
      <c r="A2" s="117"/>
      <c r="B2" s="120" t="s">
        <v>628</v>
      </c>
      <c r="C2" s="121" t="s">
        <v>629</v>
      </c>
      <c r="D2" s="120" t="s">
        <v>630</v>
      </c>
      <c r="E2" s="120" t="s">
        <v>631</v>
      </c>
      <c r="F2" s="120" t="s">
        <v>416</v>
      </c>
      <c r="G2" s="120" t="s">
        <v>178</v>
      </c>
      <c r="H2" s="120" t="s">
        <v>179</v>
      </c>
      <c r="I2" s="120" t="s">
        <v>180</v>
      </c>
      <c r="J2" s="120" t="s">
        <v>181</v>
      </c>
      <c r="K2" s="120" t="s">
        <v>182</v>
      </c>
      <c r="L2" s="120" t="s">
        <v>183</v>
      </c>
      <c r="M2" s="120" t="s">
        <v>184</v>
      </c>
      <c r="N2" s="120" t="s">
        <v>185</v>
      </c>
      <c r="O2" s="120" t="s">
        <v>186</v>
      </c>
      <c r="P2" s="120" t="s">
        <v>187</v>
      </c>
      <c r="Q2" s="120" t="s">
        <v>188</v>
      </c>
      <c r="R2" s="120" t="s">
        <v>189</v>
      </c>
      <c r="S2" s="120" t="s">
        <v>190</v>
      </c>
      <c r="T2" s="120" t="s">
        <v>191</v>
      </c>
      <c r="U2" s="120" t="s">
        <v>192</v>
      </c>
      <c r="V2" s="120" t="s">
        <v>193</v>
      </c>
      <c r="W2" s="120" t="s">
        <v>194</v>
      </c>
      <c r="X2" s="120" t="s">
        <v>195</v>
      </c>
      <c r="Y2" s="120" t="s">
        <v>196</v>
      </c>
      <c r="Z2" s="120" t="s">
        <v>197</v>
      </c>
      <c r="AA2" s="120" t="s">
        <v>198</v>
      </c>
      <c r="AB2" s="120" t="s">
        <v>199</v>
      </c>
      <c r="AC2" s="120" t="s">
        <v>200</v>
      </c>
      <c r="AD2" s="120" t="s">
        <v>201</v>
      </c>
      <c r="AE2" s="120" t="s">
        <v>202</v>
      </c>
      <c r="AF2" s="120" t="s">
        <v>203</v>
      </c>
      <c r="AG2" s="120" t="s">
        <v>204</v>
      </c>
      <c r="AH2" s="120" t="s">
        <v>205</v>
      </c>
      <c r="AI2" s="120" t="s">
        <v>206</v>
      </c>
      <c r="AJ2" s="120" t="s">
        <v>207</v>
      </c>
      <c r="AK2" s="120" t="s">
        <v>208</v>
      </c>
      <c r="AL2" s="120" t="s">
        <v>505</v>
      </c>
      <c r="AM2" s="61"/>
      <c r="AN2" s="61"/>
      <c r="AO2" s="61"/>
      <c r="AP2" s="61"/>
      <c r="AQ2" s="61"/>
      <c r="AR2" s="61"/>
      <c r="AS2" s="61"/>
      <c r="AT2" s="61"/>
      <c r="AU2" s="61"/>
      <c r="AV2" s="61"/>
      <c r="AW2" s="61"/>
      <c r="AX2" s="61"/>
      <c r="AY2" s="61"/>
      <c r="AZ2" s="61"/>
      <c r="BA2" s="61"/>
      <c r="BB2" s="61"/>
      <c r="BC2" s="61"/>
      <c r="BD2" s="61"/>
      <c r="BE2" s="61"/>
      <c r="BF2" s="61"/>
      <c r="BG2" s="61"/>
      <c r="BH2" s="61"/>
      <c r="BI2" s="61"/>
      <c r="BJ2" s="61"/>
      <c r="BK2" s="61"/>
      <c r="BL2" s="61"/>
      <c r="BM2" s="61"/>
      <c r="BN2" s="61"/>
      <c r="BO2" s="61"/>
      <c r="BP2" s="61"/>
      <c r="BQ2" s="61"/>
      <c r="BR2" s="61"/>
      <c r="BS2" s="61"/>
      <c r="BT2" s="61"/>
      <c r="BU2" s="61"/>
      <c r="BV2" s="61"/>
      <c r="BW2" s="61"/>
      <c r="BX2" s="61"/>
      <c r="BY2" s="61"/>
      <c r="BZ2" s="61"/>
      <c r="CA2" s="61"/>
      <c r="CB2" s="61"/>
      <c r="CC2" s="61"/>
      <c r="CD2" s="61"/>
      <c r="CE2" s="61"/>
      <c r="CF2" s="61"/>
      <c r="CG2" s="61"/>
      <c r="CH2" s="61"/>
      <c r="CI2" s="61"/>
      <c r="CJ2" s="61"/>
      <c r="CK2" s="61"/>
      <c r="CL2" s="61"/>
      <c r="CM2" s="61"/>
      <c r="CN2" s="61"/>
      <c r="CO2" s="61"/>
      <c r="CP2" s="61"/>
      <c r="CQ2" s="61"/>
      <c r="CR2" s="61"/>
      <c r="CS2" s="61"/>
      <c r="CT2" s="61"/>
      <c r="CU2" s="61"/>
      <c r="CV2" s="61"/>
      <c r="CW2" s="61"/>
      <c r="CX2" s="61"/>
      <c r="CY2" s="61"/>
      <c r="CZ2" s="61"/>
      <c r="DA2" s="61"/>
      <c r="DB2" s="61"/>
    </row>
    <row r="3" spans="1:106" s="58" customFormat="1" ht="20.100000000000001" customHeight="1">
      <c r="A3" s="117" t="s">
        <v>6</v>
      </c>
      <c r="B3" s="787" t="s">
        <v>6</v>
      </c>
      <c r="C3" s="781" t="s">
        <v>53</v>
      </c>
      <c r="D3" s="783" t="s">
        <v>515</v>
      </c>
      <c r="E3" s="783" t="s">
        <v>422</v>
      </c>
      <c r="F3" s="783">
        <f>VLOOKUP(C3,'[72]납품수량(영업)'!$C$3:$F$260,4,FALSE)</f>
        <v>6715</v>
      </c>
      <c r="G3" s="124">
        <f>VLOOKUP($C$3,[75]납품수량!$B$3:$AI$68,G1,FALSE)</f>
        <v>220</v>
      </c>
      <c r="H3" s="124">
        <f>VLOOKUP($C$3,[75]납품수량!$B$3:$AI$68,H1,FALSE)</f>
        <v>220</v>
      </c>
      <c r="I3" s="124">
        <f>VLOOKUP($C$3,[75]납품수량!$B$3:$AI$68,I1,FALSE)</f>
        <v>0</v>
      </c>
      <c r="J3" s="124">
        <f>VLOOKUP($C$3,[75]납품수량!$B$3:$AI$68,J1,FALSE)</f>
        <v>0</v>
      </c>
      <c r="K3" s="124">
        <f>VLOOKUP($C$3,[75]납품수량!$B$3:$AI$68,K1,FALSE)</f>
        <v>0</v>
      </c>
      <c r="L3" s="124">
        <f>VLOOKUP($C$3,[75]납품수량!$B$3:$AI$68,L1,FALSE)</f>
        <v>220</v>
      </c>
      <c r="M3" s="124">
        <f>VLOOKUP($C$3,[75]납품수량!$B$3:$AI$68,M1,FALSE)</f>
        <v>0</v>
      </c>
      <c r="N3" s="124">
        <f>VLOOKUP($C$3,[75]납품수량!$B$3:$AI$68,N1,FALSE)</f>
        <v>165</v>
      </c>
      <c r="O3" s="124">
        <f>VLOOKUP($C$3,[75]납품수량!$B$3:$AI$68,O1,FALSE)</f>
        <v>275</v>
      </c>
      <c r="P3" s="124">
        <f>VLOOKUP($C$3,[75]납품수량!$B$3:$AI$68,P1,FALSE)</f>
        <v>0</v>
      </c>
      <c r="Q3" s="124">
        <f>VLOOKUP($C$3,[75]납품수량!$B$3:$AI$68,Q1,FALSE)</f>
        <v>0</v>
      </c>
      <c r="R3" s="124">
        <f>VLOOKUP($C$3,[75]납품수량!$B$3:$AI$68,R1,FALSE)</f>
        <v>0</v>
      </c>
      <c r="S3" s="124">
        <f>VLOOKUP($C$3,[75]납품수량!$B$3:$AI$68,S1,FALSE)</f>
        <v>0</v>
      </c>
      <c r="T3" s="124">
        <f>VLOOKUP($C$3,[75]납품수량!$B$3:$AI$68,T1,FALSE)</f>
        <v>0</v>
      </c>
      <c r="U3" s="124">
        <f>VLOOKUP($C$3,[75]납품수량!$B$3:$AI$68,U1,FALSE)</f>
        <v>220</v>
      </c>
      <c r="V3" s="124">
        <f>VLOOKUP($C$3,[75]납품수량!$B$3:$AI$68,V1,FALSE)</f>
        <v>165</v>
      </c>
      <c r="W3" s="124">
        <f>VLOOKUP($C$3,[75]납품수량!$B$3:$AI$68,W1,FALSE)</f>
        <v>55</v>
      </c>
      <c r="X3" s="124">
        <f>VLOOKUP($C$3,[75]납품수량!$B$3:$AI$68,X1,FALSE)</f>
        <v>0</v>
      </c>
      <c r="Y3" s="124">
        <f>VLOOKUP($C$3,[75]납품수량!$B$3:$AI$68,Y1,FALSE)</f>
        <v>165</v>
      </c>
      <c r="Z3" s="124">
        <f>VLOOKUP($C$3,[75]납품수량!$B$3:$AI$68,Z1,FALSE)</f>
        <v>110</v>
      </c>
      <c r="AA3" s="124">
        <f>VLOOKUP($C$3,[75]납품수량!$B$3:$AI$68,AA1,FALSE)</f>
        <v>165</v>
      </c>
      <c r="AB3" s="124">
        <f>VLOOKUP($C$3,[75]납품수량!$B$3:$AI$68,AB1,FALSE)</f>
        <v>165</v>
      </c>
      <c r="AC3" s="124">
        <f>VLOOKUP($C$3,[75]납품수량!$B$3:$AI$68,AC1,FALSE)</f>
        <v>165</v>
      </c>
      <c r="AD3" s="124">
        <f>VLOOKUP($C$3,[75]납품수량!$B$3:$AI$68,AD1,FALSE)</f>
        <v>0</v>
      </c>
      <c r="AE3" s="124">
        <f>VLOOKUP($C$3,[75]납품수량!$B$3:$AI$68,AE1,FALSE)</f>
        <v>0</v>
      </c>
      <c r="AF3" s="124">
        <f>VLOOKUP($C$3,[75]납품수량!$B$3:$AI$68,AF1,FALSE)</f>
        <v>55</v>
      </c>
      <c r="AG3" s="124">
        <f>VLOOKUP($C$3,[75]납품수량!$B$3:$AI$68,AG1,FALSE)</f>
        <v>0</v>
      </c>
      <c r="AH3" s="124">
        <f>VLOOKUP($C$3,[75]납품수량!$B$3:$AI$68,AH1,FALSE)</f>
        <v>0</v>
      </c>
      <c r="AI3" s="124">
        <f>VLOOKUP($C$3,[75]납품수량!$B$3:$AI$68,AI1,FALSE)</f>
        <v>110</v>
      </c>
      <c r="AJ3" s="124">
        <f>VLOOKUP($C$3,[75]납품수량!$B$3:$AI$68,AJ1,FALSE)</f>
        <v>110</v>
      </c>
      <c r="AK3" s="124">
        <f>VLOOKUP($C$3,[75]납품수량!$B$3:$AI$68,33,FALSE)</f>
        <v>110</v>
      </c>
      <c r="AL3" s="124">
        <f>SUM(G3:AK3)</f>
        <v>2695</v>
      </c>
      <c r="AM3" s="61"/>
      <c r="AN3" s="61"/>
      <c r="AO3" s="61"/>
      <c r="AP3" s="61"/>
      <c r="AQ3" s="61"/>
      <c r="AR3" s="61"/>
      <c r="AS3" s="61"/>
      <c r="AT3" s="61"/>
      <c r="AU3" s="61"/>
      <c r="AV3" s="61"/>
      <c r="AW3" s="61"/>
      <c r="AX3" s="61"/>
      <c r="AY3" s="61"/>
      <c r="AZ3" s="61"/>
      <c r="BA3" s="61"/>
      <c r="BB3" s="61"/>
      <c r="BC3" s="61"/>
      <c r="BD3" s="61"/>
      <c r="BE3" s="61"/>
      <c r="BF3" s="61"/>
      <c r="BG3" s="61"/>
      <c r="BH3" s="61"/>
      <c r="BI3" s="61"/>
      <c r="BJ3" s="61"/>
      <c r="BK3" s="61"/>
      <c r="BL3" s="61"/>
      <c r="BM3" s="61"/>
      <c r="BN3" s="61"/>
      <c r="BO3" s="61"/>
      <c r="BP3" s="61"/>
      <c r="BQ3" s="61"/>
      <c r="BR3" s="61"/>
      <c r="BS3" s="61"/>
      <c r="BT3" s="61"/>
      <c r="BU3" s="61"/>
      <c r="BV3" s="61"/>
      <c r="BW3" s="61"/>
      <c r="BX3" s="61"/>
      <c r="BY3" s="61"/>
      <c r="BZ3" s="61"/>
      <c r="CA3" s="61"/>
      <c r="CB3" s="61"/>
      <c r="CC3" s="61"/>
      <c r="CD3" s="61"/>
      <c r="CE3" s="61"/>
      <c r="CF3" s="61"/>
      <c r="CG3" s="61"/>
      <c r="CH3" s="61"/>
      <c r="CI3" s="61"/>
      <c r="CJ3" s="61"/>
      <c r="CK3" s="61"/>
      <c r="CL3" s="61"/>
      <c r="CM3" s="61"/>
      <c r="CN3" s="61"/>
      <c r="CO3" s="61"/>
      <c r="CP3" s="61"/>
      <c r="CQ3" s="61"/>
      <c r="CR3" s="61"/>
      <c r="CS3" s="61"/>
      <c r="CT3" s="61"/>
      <c r="CU3" s="61"/>
      <c r="CV3" s="61"/>
      <c r="CW3" s="61"/>
      <c r="CX3" s="61"/>
      <c r="CY3" s="61"/>
      <c r="CZ3" s="61"/>
      <c r="DA3" s="61"/>
      <c r="DB3" s="61"/>
    </row>
    <row r="4" spans="1:106" s="58" customFormat="1" ht="20.100000000000001" customHeight="1">
      <c r="A4" s="117"/>
      <c r="B4" s="788"/>
      <c r="C4" s="782"/>
      <c r="D4" s="784"/>
      <c r="E4" s="784"/>
      <c r="F4" s="784"/>
      <c r="G4" s="122">
        <f>$F$3*G3</f>
        <v>1477300</v>
      </c>
      <c r="H4" s="122">
        <f t="shared" ref="H4:AK4" si="0">$F$3*H3</f>
        <v>1477300</v>
      </c>
      <c r="I4" s="122">
        <f t="shared" si="0"/>
        <v>0</v>
      </c>
      <c r="J4" s="122">
        <f t="shared" si="0"/>
        <v>0</v>
      </c>
      <c r="K4" s="122">
        <f t="shared" si="0"/>
        <v>0</v>
      </c>
      <c r="L4" s="122">
        <f t="shared" si="0"/>
        <v>1477300</v>
      </c>
      <c r="M4" s="122">
        <f t="shared" si="0"/>
        <v>0</v>
      </c>
      <c r="N4" s="122">
        <f t="shared" si="0"/>
        <v>1107975</v>
      </c>
      <c r="O4" s="122">
        <f t="shared" si="0"/>
        <v>1846625</v>
      </c>
      <c r="P4" s="122">
        <f t="shared" si="0"/>
        <v>0</v>
      </c>
      <c r="Q4" s="122">
        <f t="shared" si="0"/>
        <v>0</v>
      </c>
      <c r="R4" s="122">
        <f t="shared" si="0"/>
        <v>0</v>
      </c>
      <c r="S4" s="122">
        <f t="shared" si="0"/>
        <v>0</v>
      </c>
      <c r="T4" s="122">
        <f t="shared" si="0"/>
        <v>0</v>
      </c>
      <c r="U4" s="122">
        <f t="shared" si="0"/>
        <v>1477300</v>
      </c>
      <c r="V4" s="122">
        <f t="shared" si="0"/>
        <v>1107975</v>
      </c>
      <c r="W4" s="122">
        <f t="shared" si="0"/>
        <v>369325</v>
      </c>
      <c r="X4" s="122">
        <f t="shared" si="0"/>
        <v>0</v>
      </c>
      <c r="Y4" s="122">
        <f t="shared" si="0"/>
        <v>1107975</v>
      </c>
      <c r="Z4" s="122">
        <f t="shared" si="0"/>
        <v>738650</v>
      </c>
      <c r="AA4" s="122">
        <f t="shared" si="0"/>
        <v>1107975</v>
      </c>
      <c r="AB4" s="122">
        <f t="shared" si="0"/>
        <v>1107975</v>
      </c>
      <c r="AC4" s="122">
        <f t="shared" si="0"/>
        <v>1107975</v>
      </c>
      <c r="AD4" s="122">
        <f t="shared" si="0"/>
        <v>0</v>
      </c>
      <c r="AE4" s="122">
        <f t="shared" si="0"/>
        <v>0</v>
      </c>
      <c r="AF4" s="122">
        <f t="shared" si="0"/>
        <v>369325</v>
      </c>
      <c r="AG4" s="122">
        <f t="shared" si="0"/>
        <v>0</v>
      </c>
      <c r="AH4" s="122">
        <f t="shared" si="0"/>
        <v>0</v>
      </c>
      <c r="AI4" s="122">
        <f t="shared" si="0"/>
        <v>738650</v>
      </c>
      <c r="AJ4" s="122">
        <f t="shared" si="0"/>
        <v>738650</v>
      </c>
      <c r="AK4" s="122">
        <f t="shared" si="0"/>
        <v>738650</v>
      </c>
      <c r="AL4" s="122">
        <f>F3*AL3</f>
        <v>18096925</v>
      </c>
      <c r="AM4" s="61"/>
      <c r="AN4" s="61"/>
      <c r="AO4" s="61"/>
      <c r="AP4" s="61"/>
      <c r="AQ4" s="61"/>
      <c r="AR4" s="61"/>
      <c r="AS4" s="61"/>
      <c r="AT4" s="61"/>
      <c r="AU4" s="61"/>
      <c r="AV4" s="61"/>
      <c r="AW4" s="61"/>
      <c r="AX4" s="61"/>
      <c r="AY4" s="61"/>
      <c r="AZ4" s="61"/>
      <c r="BA4" s="61"/>
      <c r="BB4" s="61"/>
      <c r="BC4" s="61"/>
      <c r="BD4" s="61"/>
      <c r="BE4" s="61"/>
      <c r="BF4" s="61"/>
      <c r="BG4" s="61"/>
      <c r="BH4" s="61"/>
      <c r="BI4" s="61"/>
      <c r="BJ4" s="61"/>
      <c r="BK4" s="61"/>
      <c r="BL4" s="61"/>
      <c r="BM4" s="61"/>
      <c r="BN4" s="61"/>
      <c r="BO4" s="61"/>
      <c r="BP4" s="61"/>
      <c r="BQ4" s="61"/>
      <c r="BR4" s="61"/>
      <c r="BS4" s="61"/>
      <c r="BT4" s="61"/>
      <c r="BU4" s="61"/>
      <c r="BV4" s="61"/>
      <c r="BW4" s="61"/>
      <c r="BX4" s="61"/>
      <c r="BY4" s="61"/>
      <c r="BZ4" s="61"/>
      <c r="CA4" s="61"/>
      <c r="CB4" s="61"/>
      <c r="CC4" s="61"/>
      <c r="CD4" s="61"/>
      <c r="CE4" s="61"/>
      <c r="CF4" s="61"/>
      <c r="CG4" s="61"/>
      <c r="CH4" s="61"/>
      <c r="CI4" s="61"/>
      <c r="CJ4" s="61"/>
      <c r="CK4" s="61"/>
      <c r="CL4" s="61"/>
      <c r="CM4" s="61"/>
      <c r="CN4" s="61"/>
      <c r="CO4" s="61"/>
      <c r="CP4" s="61"/>
      <c r="CQ4" s="61"/>
      <c r="CR4" s="61"/>
      <c r="CS4" s="61"/>
      <c r="CT4" s="61"/>
      <c r="CU4" s="61"/>
      <c r="CV4" s="61"/>
      <c r="CW4" s="61"/>
      <c r="CX4" s="61"/>
      <c r="CY4" s="61"/>
      <c r="CZ4" s="61"/>
      <c r="DA4" s="61"/>
      <c r="DB4" s="61"/>
    </row>
    <row r="5" spans="1:106" s="58" customFormat="1" ht="20.100000000000001" customHeight="1">
      <c r="A5" s="117" t="s">
        <v>6</v>
      </c>
      <c r="B5" s="788"/>
      <c r="C5" s="781" t="s">
        <v>516</v>
      </c>
      <c r="D5" s="783" t="s">
        <v>517</v>
      </c>
      <c r="E5" s="783" t="s">
        <v>422</v>
      </c>
      <c r="F5" s="783">
        <f>VLOOKUP(C5,'[72]납품수량(영업)'!$C$3:$F$260,4,FALSE)</f>
        <v>5881</v>
      </c>
      <c r="G5" s="124">
        <f>VLOOKUP($C$5,[75]납품수량!$B$3:$AI$68,G1,FALSE)</f>
        <v>170</v>
      </c>
      <c r="H5" s="124">
        <f>VLOOKUP($C$5,[75]납품수량!$B$3:$AI$68,H1,FALSE)</f>
        <v>170</v>
      </c>
      <c r="I5" s="124">
        <f>VLOOKUP($C$5,[75]납품수량!$B$3:$AI$68,I1,FALSE)</f>
        <v>0</v>
      </c>
      <c r="J5" s="124">
        <f>VLOOKUP($C$5,[75]납품수량!$B$3:$AI$68,J1,FALSE)</f>
        <v>0</v>
      </c>
      <c r="K5" s="124">
        <f>VLOOKUP($C$5,[75]납품수량!$B$3:$AI$68,K1,FALSE)</f>
        <v>0</v>
      </c>
      <c r="L5" s="124">
        <f>VLOOKUP($C$5,[75]납품수량!$B$3:$AI$68,L1,FALSE)</f>
        <v>170</v>
      </c>
      <c r="M5" s="124">
        <f>VLOOKUP($C$5,[75]납품수량!$B$3:$AI$68,M1,FALSE)</f>
        <v>85</v>
      </c>
      <c r="N5" s="124">
        <f>VLOOKUP($C$5,[75]납품수량!$B$3:$AI$68,N1,FALSE)</f>
        <v>255</v>
      </c>
      <c r="O5" s="124">
        <f>VLOOKUP($C$5,[75]납품수량!$B$3:$AI$68,O1,FALSE)</f>
        <v>85</v>
      </c>
      <c r="P5" s="124">
        <f>VLOOKUP($C$5,[75]납품수량!$B$3:$AI$68,P1,FALSE)</f>
        <v>0</v>
      </c>
      <c r="Q5" s="124">
        <f>VLOOKUP($C$5,[75]납품수량!$B$3:$AI$68,Q1,FALSE)</f>
        <v>0</v>
      </c>
      <c r="R5" s="124">
        <f>VLOOKUP($C$5,[75]납품수량!$B$3:$AI$68,R1,FALSE)</f>
        <v>0</v>
      </c>
      <c r="S5" s="124">
        <f>VLOOKUP($C$5,[75]납품수량!$B$3:$AI$68,S1,FALSE)</f>
        <v>0</v>
      </c>
      <c r="T5" s="124">
        <f>VLOOKUP($C$5,[75]납품수량!$B$3:$AI$68,T1,FALSE)</f>
        <v>0</v>
      </c>
      <c r="U5" s="124">
        <f>VLOOKUP($C$5,[75]납품수량!$B$3:$AI$68,U1,FALSE)</f>
        <v>255</v>
      </c>
      <c r="V5" s="124">
        <f>VLOOKUP($C$5,[75]납품수량!$B$3:$AI$68,V1,FALSE)</f>
        <v>170</v>
      </c>
      <c r="W5" s="124">
        <f>VLOOKUP($C$5,[75]납품수량!$B$3:$AI$68,W1,FALSE)</f>
        <v>170</v>
      </c>
      <c r="X5" s="124">
        <f>VLOOKUP($C$5,[75]납품수량!$B$3:$AI$68,X1,FALSE)</f>
        <v>0</v>
      </c>
      <c r="Y5" s="124">
        <f>VLOOKUP($C$5,[75]납품수량!$B$3:$AI$68,Y1,FALSE)</f>
        <v>170</v>
      </c>
      <c r="Z5" s="124">
        <f>VLOOKUP($C$5,[75]납품수량!$B$3:$AI$68,Z1,FALSE)</f>
        <v>170</v>
      </c>
      <c r="AA5" s="124">
        <f>VLOOKUP($C$5,[75]납품수량!$B$3:$AI$68,AA1,FALSE)</f>
        <v>255</v>
      </c>
      <c r="AB5" s="124">
        <f>VLOOKUP($C$5,[75]납품수량!$B$3:$AI$68,AB1,FALSE)</f>
        <v>255</v>
      </c>
      <c r="AC5" s="124">
        <f>VLOOKUP($C$5,[75]납품수량!$B$3:$AI$68,AC1,FALSE)</f>
        <v>255</v>
      </c>
      <c r="AD5" s="124">
        <f>VLOOKUP($C$5,[75]납품수량!$B$3:$AI$68,AD1,FALSE)</f>
        <v>0</v>
      </c>
      <c r="AE5" s="124">
        <f>VLOOKUP($C$5,[75]납품수량!$B$3:$AI$68,AE1,FALSE)</f>
        <v>0</v>
      </c>
      <c r="AF5" s="124">
        <f>VLOOKUP($C$5,[75]납품수량!$B$3:$AI$68,AF1,FALSE)</f>
        <v>170</v>
      </c>
      <c r="AG5" s="124">
        <f>VLOOKUP($C$5,[75]납품수량!$B$3:$AI$68,AG1,FALSE)</f>
        <v>85</v>
      </c>
      <c r="AH5" s="124">
        <f>VLOOKUP($C$5,[75]납품수량!$B$3:$AI$68,AH1,FALSE)</f>
        <v>85</v>
      </c>
      <c r="AI5" s="124">
        <f>VLOOKUP($C$5,[75]납품수량!$B$3:$AI$68,AI1,FALSE)</f>
        <v>255</v>
      </c>
      <c r="AJ5" s="124">
        <f>VLOOKUP($C$5,[75]납품수량!$B$3:$AI$68,AJ1,FALSE)</f>
        <v>170</v>
      </c>
      <c r="AK5" s="124">
        <f>VLOOKUP($C$5,[75]납품수량!$B$3:$AI$68,AK1,FALSE)</f>
        <v>0</v>
      </c>
      <c r="AL5" s="124">
        <f>SUM(G5:AK5)</f>
        <v>3400</v>
      </c>
      <c r="AM5" s="61"/>
      <c r="AN5" s="61"/>
      <c r="AO5" s="61"/>
      <c r="AP5" s="61"/>
      <c r="AQ5" s="61"/>
      <c r="AR5" s="61"/>
      <c r="AS5" s="61"/>
      <c r="AT5" s="61"/>
      <c r="AU5" s="61"/>
      <c r="AV5" s="61"/>
      <c r="AW5" s="61"/>
      <c r="AX5" s="61"/>
      <c r="AY5" s="61"/>
      <c r="AZ5" s="61"/>
      <c r="BA5" s="61"/>
      <c r="BB5" s="61"/>
      <c r="BC5" s="61"/>
      <c r="BD5" s="61"/>
      <c r="BE5" s="61"/>
      <c r="BF5" s="61"/>
      <c r="BG5" s="61"/>
      <c r="BH5" s="61"/>
      <c r="BI5" s="61"/>
      <c r="BJ5" s="61"/>
      <c r="BK5" s="61"/>
      <c r="BL5" s="61"/>
      <c r="BM5" s="61"/>
      <c r="BN5" s="61"/>
      <c r="BO5" s="61"/>
      <c r="BP5" s="61"/>
      <c r="BQ5" s="61"/>
      <c r="BR5" s="61"/>
      <c r="BS5" s="61"/>
      <c r="BT5" s="61"/>
      <c r="BU5" s="61"/>
      <c r="BV5" s="61"/>
      <c r="BW5" s="61"/>
      <c r="BX5" s="61"/>
      <c r="BY5" s="61"/>
      <c r="BZ5" s="61"/>
      <c r="CA5" s="61"/>
      <c r="CB5" s="61"/>
      <c r="CC5" s="61"/>
      <c r="CD5" s="61"/>
      <c r="CE5" s="61"/>
      <c r="CF5" s="61"/>
      <c r="CG5" s="61"/>
      <c r="CH5" s="61"/>
      <c r="CI5" s="61"/>
      <c r="CJ5" s="61"/>
      <c r="CK5" s="61"/>
      <c r="CL5" s="61"/>
      <c r="CM5" s="61"/>
      <c r="CN5" s="61"/>
      <c r="CO5" s="61"/>
      <c r="CP5" s="61"/>
      <c r="CQ5" s="61"/>
      <c r="CR5" s="61"/>
      <c r="CS5" s="61"/>
      <c r="CT5" s="61"/>
      <c r="CU5" s="61"/>
      <c r="CV5" s="61"/>
      <c r="CW5" s="61"/>
      <c r="CX5" s="61"/>
      <c r="CY5" s="61"/>
      <c r="CZ5" s="61"/>
      <c r="DA5" s="61"/>
      <c r="DB5" s="61"/>
    </row>
    <row r="6" spans="1:106" s="58" customFormat="1" ht="20.100000000000001" customHeight="1">
      <c r="A6" s="117"/>
      <c r="B6" s="788"/>
      <c r="C6" s="782"/>
      <c r="D6" s="784"/>
      <c r="E6" s="784"/>
      <c r="F6" s="784"/>
      <c r="G6" s="122">
        <f>$F$5*G5</f>
        <v>999770</v>
      </c>
      <c r="H6" s="122">
        <f t="shared" ref="H6:AK6" si="1">$F$5*H5</f>
        <v>999770</v>
      </c>
      <c r="I6" s="122">
        <f t="shared" si="1"/>
        <v>0</v>
      </c>
      <c r="J6" s="122">
        <f t="shared" si="1"/>
        <v>0</v>
      </c>
      <c r="K6" s="122">
        <f t="shared" si="1"/>
        <v>0</v>
      </c>
      <c r="L6" s="122">
        <f t="shared" si="1"/>
        <v>999770</v>
      </c>
      <c r="M6" s="122">
        <f t="shared" si="1"/>
        <v>499885</v>
      </c>
      <c r="N6" s="122">
        <f t="shared" si="1"/>
        <v>1499655</v>
      </c>
      <c r="O6" s="122">
        <f t="shared" si="1"/>
        <v>499885</v>
      </c>
      <c r="P6" s="122">
        <f t="shared" si="1"/>
        <v>0</v>
      </c>
      <c r="Q6" s="122">
        <f t="shared" si="1"/>
        <v>0</v>
      </c>
      <c r="R6" s="122">
        <f t="shared" si="1"/>
        <v>0</v>
      </c>
      <c r="S6" s="122">
        <f t="shared" si="1"/>
        <v>0</v>
      </c>
      <c r="T6" s="122">
        <f t="shared" si="1"/>
        <v>0</v>
      </c>
      <c r="U6" s="122">
        <f t="shared" si="1"/>
        <v>1499655</v>
      </c>
      <c r="V6" s="122">
        <f t="shared" si="1"/>
        <v>999770</v>
      </c>
      <c r="W6" s="122">
        <f t="shared" si="1"/>
        <v>999770</v>
      </c>
      <c r="X6" s="122">
        <f t="shared" si="1"/>
        <v>0</v>
      </c>
      <c r="Y6" s="122">
        <f t="shared" si="1"/>
        <v>999770</v>
      </c>
      <c r="Z6" s="122">
        <f t="shared" si="1"/>
        <v>999770</v>
      </c>
      <c r="AA6" s="122">
        <f t="shared" si="1"/>
        <v>1499655</v>
      </c>
      <c r="AB6" s="122">
        <f t="shared" si="1"/>
        <v>1499655</v>
      </c>
      <c r="AC6" s="122">
        <f t="shared" si="1"/>
        <v>1499655</v>
      </c>
      <c r="AD6" s="122">
        <f t="shared" si="1"/>
        <v>0</v>
      </c>
      <c r="AE6" s="122">
        <f t="shared" si="1"/>
        <v>0</v>
      </c>
      <c r="AF6" s="122">
        <f t="shared" si="1"/>
        <v>999770</v>
      </c>
      <c r="AG6" s="122">
        <f t="shared" si="1"/>
        <v>499885</v>
      </c>
      <c r="AH6" s="122">
        <f t="shared" si="1"/>
        <v>499885</v>
      </c>
      <c r="AI6" s="122">
        <f t="shared" si="1"/>
        <v>1499655</v>
      </c>
      <c r="AJ6" s="122">
        <f t="shared" si="1"/>
        <v>999770</v>
      </c>
      <c r="AK6" s="122">
        <f t="shared" si="1"/>
        <v>0</v>
      </c>
      <c r="AL6" s="122">
        <f>F5*AL5</f>
        <v>19995400</v>
      </c>
      <c r="AM6" s="61"/>
      <c r="AN6" s="61"/>
      <c r="AO6" s="61"/>
      <c r="AP6" s="61"/>
      <c r="AQ6" s="61"/>
      <c r="AR6" s="61"/>
      <c r="AS6" s="61"/>
      <c r="AT6" s="61"/>
      <c r="AU6" s="61"/>
      <c r="AV6" s="61"/>
      <c r="AW6" s="61"/>
      <c r="AX6" s="61"/>
      <c r="AY6" s="61"/>
      <c r="AZ6" s="61"/>
      <c r="BA6" s="61"/>
      <c r="BB6" s="61"/>
      <c r="BC6" s="61"/>
      <c r="BD6" s="61"/>
      <c r="BE6" s="61"/>
      <c r="BF6" s="61"/>
      <c r="BG6" s="61"/>
      <c r="BH6" s="61"/>
      <c r="BI6" s="61"/>
      <c r="BJ6" s="61"/>
      <c r="BK6" s="61"/>
      <c r="BL6" s="61"/>
      <c r="BM6" s="61"/>
      <c r="BN6" s="61"/>
      <c r="BO6" s="61"/>
      <c r="BP6" s="61"/>
      <c r="BQ6" s="61"/>
      <c r="BR6" s="61"/>
      <c r="BS6" s="61"/>
      <c r="BT6" s="61"/>
      <c r="BU6" s="61"/>
      <c r="BV6" s="61"/>
      <c r="BW6" s="61"/>
      <c r="BX6" s="61"/>
      <c r="BY6" s="61"/>
      <c r="BZ6" s="61"/>
      <c r="CA6" s="61"/>
      <c r="CB6" s="61"/>
      <c r="CC6" s="61"/>
      <c r="CD6" s="61"/>
      <c r="CE6" s="61"/>
      <c r="CF6" s="61"/>
      <c r="CG6" s="61"/>
      <c r="CH6" s="61"/>
      <c r="CI6" s="61"/>
      <c r="CJ6" s="61"/>
      <c r="CK6" s="61"/>
      <c r="CL6" s="61"/>
      <c r="CM6" s="61"/>
      <c r="CN6" s="61"/>
      <c r="CO6" s="61"/>
      <c r="CP6" s="61"/>
      <c r="CQ6" s="61"/>
      <c r="CR6" s="61"/>
      <c r="CS6" s="61"/>
      <c r="CT6" s="61"/>
      <c r="CU6" s="61"/>
      <c r="CV6" s="61"/>
      <c r="CW6" s="61"/>
      <c r="CX6" s="61"/>
      <c r="CY6" s="61"/>
      <c r="CZ6" s="61"/>
      <c r="DA6" s="61"/>
      <c r="DB6" s="61"/>
    </row>
    <row r="7" spans="1:106" s="58" customFormat="1" ht="20.100000000000001" customHeight="1">
      <c r="A7" s="117" t="s">
        <v>6</v>
      </c>
      <c r="B7" s="788"/>
      <c r="C7" s="781" t="s">
        <v>518</v>
      </c>
      <c r="D7" s="783" t="s">
        <v>519</v>
      </c>
      <c r="E7" s="783" t="s">
        <v>422</v>
      </c>
      <c r="F7" s="783">
        <f>VLOOKUP(C7,'[72]납품수량(영업)'!$C$3:$F$260,4,FALSE)</f>
        <v>12282</v>
      </c>
      <c r="G7" s="124">
        <f>VLOOKUP($C$7,[75]납품수량!$B$3:$AI$68,G1,FALSE)</f>
        <v>120</v>
      </c>
      <c r="H7" s="124">
        <f>VLOOKUP($C$7,[75]납품수량!$B$3:$AI$68,H1,FALSE)</f>
        <v>200</v>
      </c>
      <c r="I7" s="124">
        <f>VLOOKUP($C$7,[75]납품수량!$B$3:$AI$68,I1,FALSE)</f>
        <v>0</v>
      </c>
      <c r="J7" s="124">
        <f>VLOOKUP($C$7,[75]납품수량!$B$3:$AI$68,J1,FALSE)</f>
        <v>0</v>
      </c>
      <c r="K7" s="124">
        <f>VLOOKUP($C$7,[75]납품수량!$B$3:$AI$68,K1,FALSE)</f>
        <v>0</v>
      </c>
      <c r="L7" s="124">
        <f>VLOOKUP($C$7,[75]납품수량!$B$3:$AI$68,L1,FALSE)</f>
        <v>160</v>
      </c>
      <c r="M7" s="124">
        <f>VLOOKUP($C$7,[75]납품수량!$B$3:$AI$68,M1,FALSE)</f>
        <v>120</v>
      </c>
      <c r="N7" s="124">
        <f>VLOOKUP($C$7,[75]납품수량!$B$3:$AI$68,N1,FALSE)</f>
        <v>160</v>
      </c>
      <c r="O7" s="124">
        <f>VLOOKUP($C$7,[75]납품수량!$B$3:$AI$68,O1,FALSE)</f>
        <v>200</v>
      </c>
      <c r="P7" s="124">
        <f>VLOOKUP($C$7,[75]납품수량!$B$3:$AI$68,P1,FALSE)</f>
        <v>0</v>
      </c>
      <c r="Q7" s="124">
        <f>VLOOKUP($C$7,[75]납품수량!$B$3:$AI$68,Q1,FALSE)</f>
        <v>0</v>
      </c>
      <c r="R7" s="124">
        <f>VLOOKUP($C$7,[75]납품수량!$B$3:$AI$68,R1,FALSE)</f>
        <v>0</v>
      </c>
      <c r="S7" s="124">
        <f>VLOOKUP($C$7,[75]납품수량!$B$3:$AI$68,S1,FALSE)</f>
        <v>0</v>
      </c>
      <c r="T7" s="124">
        <f>VLOOKUP($C$7,[75]납품수량!$B$3:$AI$68,T1,FALSE)</f>
        <v>0</v>
      </c>
      <c r="U7" s="124">
        <f>VLOOKUP($C$7,[75]납품수량!$B$3:$AI$68,U1,FALSE)</f>
        <v>220</v>
      </c>
      <c r="V7" s="124">
        <f>VLOOKUP($C$7,[75]납품수량!$B$3:$AI$68,V1,FALSE)</f>
        <v>120</v>
      </c>
      <c r="W7" s="124">
        <f>VLOOKUP($C$7,[75]납품수량!$B$3:$AI$68,W1,FALSE)</f>
        <v>0</v>
      </c>
      <c r="X7" s="124">
        <f>VLOOKUP($C$7,[75]납품수량!$B$3:$AI$68,X1,FALSE)</f>
        <v>0</v>
      </c>
      <c r="Y7" s="124">
        <f>VLOOKUP($C$7,[75]납품수량!$B$3:$AI$68,Y1,FALSE)</f>
        <v>120</v>
      </c>
      <c r="Z7" s="124">
        <f>VLOOKUP($C$7,[75]납품수량!$B$3:$AI$68,Z1,FALSE)</f>
        <v>120</v>
      </c>
      <c r="AA7" s="124">
        <f>VLOOKUP($C$7,[75]납품수량!$B$3:$AI$68,AA1,FALSE)</f>
        <v>140</v>
      </c>
      <c r="AB7" s="124">
        <f>VLOOKUP($C$7,[75]납품수량!$B$3:$AI$68,AB1,FALSE)</f>
        <v>120</v>
      </c>
      <c r="AC7" s="124">
        <f>VLOOKUP($C$7,[75]납품수량!$B$3:$AI$68,AC1,FALSE)</f>
        <v>160</v>
      </c>
      <c r="AD7" s="124">
        <f>VLOOKUP($C$7,[75]납품수량!$B$3:$AI$68,AD1,FALSE)</f>
        <v>0</v>
      </c>
      <c r="AE7" s="124">
        <f>VLOOKUP($C$7,[75]납품수량!$B$3:$AI$68,AE1,FALSE)</f>
        <v>0</v>
      </c>
      <c r="AF7" s="124">
        <f>VLOOKUP($C$7,[75]납품수량!$B$3:$AI$68,AF1,FALSE)</f>
        <v>0</v>
      </c>
      <c r="AG7" s="124">
        <f>VLOOKUP($C$7,[75]납품수량!$B$3:$AI$68,AG1,FALSE)</f>
        <v>80</v>
      </c>
      <c r="AH7" s="124">
        <f>VLOOKUP($C$7,[75]납품수량!$B$3:$AI$68,AH1,FALSE)</f>
        <v>0</v>
      </c>
      <c r="AI7" s="124">
        <f>VLOOKUP($C$7,[75]납품수량!$B$3:$AI$68,AI1,FALSE)</f>
        <v>40</v>
      </c>
      <c r="AJ7" s="124">
        <f>VLOOKUP($C$7,[75]납품수량!$B$3:$AI$68,AJ1,FALSE)</f>
        <v>120</v>
      </c>
      <c r="AK7" s="124">
        <f>VLOOKUP($C$7,[75]납품수량!$B$3:$AI$68,AK1,FALSE)</f>
        <v>0</v>
      </c>
      <c r="AL7" s="124">
        <f>SUM(G7:AK7)</f>
        <v>2200</v>
      </c>
      <c r="AM7" s="61"/>
      <c r="AN7" s="61"/>
      <c r="AO7" s="61"/>
      <c r="AP7" s="61"/>
      <c r="AQ7" s="61"/>
      <c r="AR7" s="61"/>
      <c r="AS7" s="61"/>
      <c r="AT7" s="61"/>
      <c r="AU7" s="61"/>
      <c r="AV7" s="61"/>
      <c r="AW7" s="61"/>
      <c r="AX7" s="61"/>
      <c r="AY7" s="61"/>
      <c r="AZ7" s="61"/>
      <c r="BA7" s="61"/>
      <c r="BB7" s="61"/>
      <c r="BC7" s="61"/>
      <c r="BD7" s="61"/>
      <c r="BE7" s="61"/>
      <c r="BF7" s="61"/>
      <c r="BG7" s="61"/>
      <c r="BH7" s="61"/>
      <c r="BI7" s="61"/>
      <c r="BJ7" s="61"/>
      <c r="BK7" s="61"/>
      <c r="BL7" s="61"/>
      <c r="BM7" s="61"/>
      <c r="BN7" s="61"/>
      <c r="BO7" s="61"/>
      <c r="BP7" s="61"/>
      <c r="BQ7" s="61"/>
      <c r="BR7" s="61"/>
      <c r="BS7" s="61"/>
      <c r="BT7" s="61"/>
      <c r="BU7" s="61"/>
      <c r="BV7" s="61"/>
      <c r="BW7" s="61"/>
      <c r="BX7" s="61"/>
      <c r="BY7" s="61"/>
      <c r="BZ7" s="61"/>
      <c r="CA7" s="61"/>
      <c r="CB7" s="61"/>
      <c r="CC7" s="61"/>
      <c r="CD7" s="61"/>
      <c r="CE7" s="61"/>
      <c r="CF7" s="61"/>
      <c r="CG7" s="61"/>
      <c r="CH7" s="61"/>
      <c r="CI7" s="61"/>
      <c r="CJ7" s="61"/>
      <c r="CK7" s="61"/>
      <c r="CL7" s="61"/>
      <c r="CM7" s="61"/>
      <c r="CN7" s="61"/>
      <c r="CO7" s="61"/>
      <c r="CP7" s="61"/>
      <c r="CQ7" s="61"/>
      <c r="CR7" s="61"/>
      <c r="CS7" s="61"/>
      <c r="CT7" s="61"/>
      <c r="CU7" s="61"/>
      <c r="CV7" s="61"/>
      <c r="CW7" s="61"/>
      <c r="CX7" s="61"/>
      <c r="CY7" s="61"/>
      <c r="CZ7" s="61"/>
      <c r="DA7" s="61"/>
      <c r="DB7" s="61"/>
    </row>
    <row r="8" spans="1:106" s="58" customFormat="1" ht="20.100000000000001" customHeight="1">
      <c r="A8" s="117"/>
      <c r="B8" s="788"/>
      <c r="C8" s="782"/>
      <c r="D8" s="784"/>
      <c r="E8" s="784"/>
      <c r="F8" s="784"/>
      <c r="G8" s="122">
        <f>$F$7*G7</f>
        <v>1473840</v>
      </c>
      <c r="H8" s="122">
        <f t="shared" ref="H8:AK8" si="2">$F$7*H7</f>
        <v>2456400</v>
      </c>
      <c r="I8" s="122">
        <f t="shared" si="2"/>
        <v>0</v>
      </c>
      <c r="J8" s="122">
        <f t="shared" si="2"/>
        <v>0</v>
      </c>
      <c r="K8" s="122">
        <f t="shared" si="2"/>
        <v>0</v>
      </c>
      <c r="L8" s="122">
        <f t="shared" si="2"/>
        <v>1965120</v>
      </c>
      <c r="M8" s="122">
        <f t="shared" si="2"/>
        <v>1473840</v>
      </c>
      <c r="N8" s="122">
        <f t="shared" si="2"/>
        <v>1965120</v>
      </c>
      <c r="O8" s="122">
        <f t="shared" si="2"/>
        <v>2456400</v>
      </c>
      <c r="P8" s="122">
        <f t="shared" si="2"/>
        <v>0</v>
      </c>
      <c r="Q8" s="122">
        <f t="shared" si="2"/>
        <v>0</v>
      </c>
      <c r="R8" s="122">
        <f t="shared" si="2"/>
        <v>0</v>
      </c>
      <c r="S8" s="122">
        <f t="shared" si="2"/>
        <v>0</v>
      </c>
      <c r="T8" s="122">
        <f t="shared" si="2"/>
        <v>0</v>
      </c>
      <c r="U8" s="122">
        <f t="shared" si="2"/>
        <v>2702040</v>
      </c>
      <c r="V8" s="122">
        <f t="shared" si="2"/>
        <v>1473840</v>
      </c>
      <c r="W8" s="122">
        <f t="shared" si="2"/>
        <v>0</v>
      </c>
      <c r="X8" s="122">
        <f t="shared" si="2"/>
        <v>0</v>
      </c>
      <c r="Y8" s="122">
        <f t="shared" si="2"/>
        <v>1473840</v>
      </c>
      <c r="Z8" s="122">
        <f t="shared" si="2"/>
        <v>1473840</v>
      </c>
      <c r="AA8" s="122">
        <f t="shared" si="2"/>
        <v>1719480</v>
      </c>
      <c r="AB8" s="122">
        <f t="shared" si="2"/>
        <v>1473840</v>
      </c>
      <c r="AC8" s="122">
        <f t="shared" si="2"/>
        <v>1965120</v>
      </c>
      <c r="AD8" s="122">
        <f t="shared" si="2"/>
        <v>0</v>
      </c>
      <c r="AE8" s="122">
        <f t="shared" si="2"/>
        <v>0</v>
      </c>
      <c r="AF8" s="122">
        <f t="shared" si="2"/>
        <v>0</v>
      </c>
      <c r="AG8" s="122">
        <f t="shared" si="2"/>
        <v>982560</v>
      </c>
      <c r="AH8" s="122">
        <f t="shared" si="2"/>
        <v>0</v>
      </c>
      <c r="AI8" s="122">
        <f t="shared" si="2"/>
        <v>491280</v>
      </c>
      <c r="AJ8" s="122">
        <f t="shared" si="2"/>
        <v>1473840</v>
      </c>
      <c r="AK8" s="122">
        <f t="shared" si="2"/>
        <v>0</v>
      </c>
      <c r="AL8" s="122">
        <f>F7*AL7</f>
        <v>27020400</v>
      </c>
      <c r="AM8" s="61"/>
      <c r="AN8" s="61"/>
      <c r="AO8" s="61"/>
      <c r="AP8" s="61"/>
      <c r="AQ8" s="61"/>
      <c r="AR8" s="61"/>
      <c r="AS8" s="61"/>
      <c r="AT8" s="61"/>
      <c r="AU8" s="61"/>
      <c r="AV8" s="61"/>
      <c r="AW8" s="61"/>
      <c r="AX8" s="61"/>
      <c r="AY8" s="61"/>
      <c r="AZ8" s="61"/>
      <c r="BA8" s="61"/>
      <c r="BB8" s="61"/>
      <c r="BC8" s="61"/>
      <c r="BD8" s="61"/>
      <c r="BE8" s="61"/>
      <c r="BF8" s="61"/>
      <c r="BG8" s="61"/>
      <c r="BH8" s="61"/>
      <c r="BI8" s="61"/>
      <c r="BJ8" s="61"/>
      <c r="BK8" s="61"/>
      <c r="BL8" s="61"/>
      <c r="BM8" s="61"/>
      <c r="BN8" s="61"/>
      <c r="BO8" s="61"/>
      <c r="BP8" s="61"/>
      <c r="BQ8" s="61"/>
      <c r="BR8" s="61"/>
      <c r="BS8" s="61"/>
      <c r="BT8" s="61"/>
      <c r="BU8" s="61"/>
      <c r="BV8" s="61"/>
      <c r="BW8" s="61"/>
      <c r="BX8" s="61"/>
      <c r="BY8" s="61"/>
      <c r="BZ8" s="61"/>
      <c r="CA8" s="61"/>
      <c r="CB8" s="61"/>
      <c r="CC8" s="61"/>
      <c r="CD8" s="61"/>
      <c r="CE8" s="61"/>
      <c r="CF8" s="61"/>
      <c r="CG8" s="61"/>
      <c r="CH8" s="61"/>
      <c r="CI8" s="61"/>
      <c r="CJ8" s="61"/>
      <c r="CK8" s="61"/>
      <c r="CL8" s="61"/>
      <c r="CM8" s="61"/>
      <c r="CN8" s="61"/>
      <c r="CO8" s="61"/>
      <c r="CP8" s="61"/>
      <c r="CQ8" s="61"/>
      <c r="CR8" s="61"/>
      <c r="CS8" s="61"/>
      <c r="CT8" s="61"/>
      <c r="CU8" s="61"/>
      <c r="CV8" s="61"/>
      <c r="CW8" s="61"/>
      <c r="CX8" s="61"/>
      <c r="CY8" s="61"/>
      <c r="CZ8" s="61"/>
      <c r="DA8" s="61"/>
      <c r="DB8" s="61"/>
    </row>
    <row r="9" spans="1:106" s="58" customFormat="1" ht="20.100000000000001" customHeight="1">
      <c r="A9" s="117" t="s">
        <v>6</v>
      </c>
      <c r="B9" s="788"/>
      <c r="C9" s="781" t="s">
        <v>7</v>
      </c>
      <c r="D9" s="783" t="s">
        <v>520</v>
      </c>
      <c r="E9" s="783" t="s">
        <v>422</v>
      </c>
      <c r="F9" s="783">
        <f>VLOOKUP(C9,'[72]납품수량(영업)'!$C$3:$F$260,4,FALSE)</f>
        <v>12605</v>
      </c>
      <c r="G9" s="124">
        <f>VLOOKUP($C$9,[75]납품수량!$B$3:$AI$68,G1,FALSE)</f>
        <v>40</v>
      </c>
      <c r="H9" s="124">
        <f>VLOOKUP($C$9,[75]납품수량!$B$3:$AI$68,H1,FALSE)</f>
        <v>40</v>
      </c>
      <c r="I9" s="124">
        <f>VLOOKUP($C$9,[75]납품수량!$B$3:$AI$68,I1,FALSE)</f>
        <v>0</v>
      </c>
      <c r="J9" s="124">
        <f>VLOOKUP($C$9,[75]납품수량!$B$3:$AI$68,J1,FALSE)</f>
        <v>0</v>
      </c>
      <c r="K9" s="124">
        <f>VLOOKUP($C$9,[75]납품수량!$B$3:$AI$68,K1,FALSE)</f>
        <v>0</v>
      </c>
      <c r="L9" s="124">
        <f>VLOOKUP($C$9,[75]납품수량!$B$3:$AI$68,L1,FALSE)</f>
        <v>60</v>
      </c>
      <c r="M9" s="124">
        <f>VLOOKUP($C$9,[75]납품수량!$B$3:$AI$68,M1,FALSE)</f>
        <v>0</v>
      </c>
      <c r="N9" s="124">
        <f>VLOOKUP($C$9,[75]납품수량!$B$3:$AI$68,N1,FALSE)</f>
        <v>40</v>
      </c>
      <c r="O9" s="124">
        <f>VLOOKUP($C$9,[75]납품수량!$B$3:$AI$68,O1,FALSE)</f>
        <v>60</v>
      </c>
      <c r="P9" s="124">
        <f>VLOOKUP($C$9,[75]납품수량!$B$3:$AI$68,P1,FALSE)</f>
        <v>0</v>
      </c>
      <c r="Q9" s="124">
        <f>VLOOKUP($C$9,[75]납품수량!$B$3:$AI$68,Q1,FALSE)</f>
        <v>0</v>
      </c>
      <c r="R9" s="124">
        <f>VLOOKUP($C$9,[75]납품수량!$B$3:$AI$68,R1,FALSE)</f>
        <v>0</v>
      </c>
      <c r="S9" s="124">
        <f>VLOOKUP($C$9,[75]납품수량!$B$3:$AI$68,S1,FALSE)</f>
        <v>0</v>
      </c>
      <c r="T9" s="124">
        <f>VLOOKUP($C$9,[75]납품수량!$B$3:$AI$68,T1,FALSE)</f>
        <v>0</v>
      </c>
      <c r="U9" s="124">
        <f>VLOOKUP($C$9,[75]납품수량!$B$3:$AI$68,U1,FALSE)</f>
        <v>20</v>
      </c>
      <c r="V9" s="124">
        <f>VLOOKUP($C$9,[75]납품수량!$B$3:$AI$68,V1,FALSE)</f>
        <v>0</v>
      </c>
      <c r="W9" s="124">
        <f>VLOOKUP($C$9,[75]납품수량!$B$3:$AI$68,W1,FALSE)</f>
        <v>0</v>
      </c>
      <c r="X9" s="124">
        <f>VLOOKUP($C$9,[75]납품수량!$B$3:$AI$68,X1,FALSE)</f>
        <v>0</v>
      </c>
      <c r="Y9" s="124">
        <f>VLOOKUP($C$9,[75]납품수량!$B$3:$AI$68,Y1,FALSE)</f>
        <v>40</v>
      </c>
      <c r="Z9" s="124">
        <f>VLOOKUP($C$9,[75]납품수량!$B$3:$AI$68,Z1,FALSE)</f>
        <v>60</v>
      </c>
      <c r="AA9" s="124">
        <f>VLOOKUP($C$9,[75]납품수량!$B$3:$AI$68,AA1,FALSE)</f>
        <v>0</v>
      </c>
      <c r="AB9" s="124">
        <f>VLOOKUP($C$9,[75]납품수량!$B$3:$AI$68,AB1,FALSE)</f>
        <v>20</v>
      </c>
      <c r="AC9" s="124">
        <f>VLOOKUP($C$9,[75]납품수량!$B$3:$AI$68,AC1,FALSE)</f>
        <v>0</v>
      </c>
      <c r="AD9" s="124">
        <f>VLOOKUP($C$9,[75]납품수량!$B$3:$AI$68,AD1,FALSE)</f>
        <v>0</v>
      </c>
      <c r="AE9" s="124">
        <f>VLOOKUP($C$9,[75]납품수량!$B$3:$AI$68,AE1,FALSE)</f>
        <v>0</v>
      </c>
      <c r="AF9" s="124">
        <f>VLOOKUP($C$9,[75]납품수량!$B$3:$AI$68,AF1,FALSE)</f>
        <v>0</v>
      </c>
      <c r="AG9" s="124">
        <f>VLOOKUP($C$9,[75]납품수량!$B$3:$AI$68,AG1,FALSE)</f>
        <v>40</v>
      </c>
      <c r="AH9" s="124">
        <f>VLOOKUP($C$9,[75]납품수량!$B$3:$AI$68,AH1,FALSE)</f>
        <v>0</v>
      </c>
      <c r="AI9" s="124">
        <f>VLOOKUP($C$9,[75]납품수량!$B$3:$AI$68,AI1,FALSE)</f>
        <v>0</v>
      </c>
      <c r="AJ9" s="124">
        <f>VLOOKUP($C$9,[75]납품수량!$B$3:$AI$68,AJ1,FALSE)</f>
        <v>0</v>
      </c>
      <c r="AK9" s="124">
        <f>VLOOKUP($C$9,[75]납품수량!$B$3:$AI$68,AK1,FALSE)</f>
        <v>0</v>
      </c>
      <c r="AL9" s="124">
        <f>SUM(G9:AK9)</f>
        <v>420</v>
      </c>
      <c r="AM9" s="61"/>
      <c r="AN9" s="61"/>
      <c r="AO9" s="61"/>
      <c r="AP9" s="61"/>
      <c r="AQ9" s="61"/>
      <c r="AR9" s="61"/>
      <c r="AS9" s="61"/>
      <c r="AT9" s="61"/>
      <c r="AU9" s="61"/>
      <c r="AV9" s="61"/>
      <c r="AW9" s="61"/>
      <c r="AX9" s="61"/>
      <c r="AY9" s="61"/>
      <c r="AZ9" s="61"/>
      <c r="BA9" s="61"/>
      <c r="BB9" s="61"/>
      <c r="BC9" s="61"/>
      <c r="BD9" s="61"/>
      <c r="BE9" s="61"/>
      <c r="BF9" s="61"/>
      <c r="BG9" s="61"/>
      <c r="BH9" s="61"/>
      <c r="BI9" s="61"/>
      <c r="BJ9" s="61"/>
      <c r="BK9" s="61"/>
      <c r="BL9" s="61"/>
      <c r="BM9" s="61"/>
      <c r="BN9" s="61"/>
      <c r="BO9" s="61"/>
      <c r="BP9" s="61"/>
      <c r="BQ9" s="61"/>
      <c r="BR9" s="61"/>
      <c r="BS9" s="61"/>
      <c r="BT9" s="61"/>
      <c r="BU9" s="61"/>
      <c r="BV9" s="61"/>
      <c r="BW9" s="61"/>
      <c r="BX9" s="61"/>
      <c r="BY9" s="61"/>
      <c r="BZ9" s="61"/>
      <c r="CA9" s="61"/>
      <c r="CB9" s="61"/>
      <c r="CC9" s="61"/>
      <c r="CD9" s="61"/>
      <c r="CE9" s="61"/>
      <c r="CF9" s="61"/>
      <c r="CG9" s="61"/>
      <c r="CH9" s="61"/>
      <c r="CI9" s="61"/>
      <c r="CJ9" s="61"/>
      <c r="CK9" s="61"/>
      <c r="CL9" s="61"/>
      <c r="CM9" s="61"/>
      <c r="CN9" s="61"/>
      <c r="CO9" s="61"/>
      <c r="CP9" s="61"/>
      <c r="CQ9" s="61"/>
      <c r="CR9" s="61"/>
      <c r="CS9" s="61"/>
      <c r="CT9" s="61"/>
      <c r="CU9" s="61"/>
      <c r="CV9" s="61"/>
      <c r="CW9" s="61"/>
      <c r="CX9" s="61"/>
      <c r="CY9" s="61"/>
      <c r="CZ9" s="61"/>
      <c r="DA9" s="61"/>
      <c r="DB9" s="61"/>
    </row>
    <row r="10" spans="1:106" s="58" customFormat="1" ht="20.100000000000001" customHeight="1">
      <c r="A10" s="117"/>
      <c r="B10" s="788"/>
      <c r="C10" s="782"/>
      <c r="D10" s="784"/>
      <c r="E10" s="784"/>
      <c r="F10" s="784"/>
      <c r="G10" s="122">
        <f>$F$9*G9</f>
        <v>504200</v>
      </c>
      <c r="H10" s="122">
        <f t="shared" ref="H10:AK10" si="3">$F$9*H9</f>
        <v>504200</v>
      </c>
      <c r="I10" s="122">
        <f t="shared" si="3"/>
        <v>0</v>
      </c>
      <c r="J10" s="122">
        <f t="shared" si="3"/>
        <v>0</v>
      </c>
      <c r="K10" s="122">
        <f t="shared" si="3"/>
        <v>0</v>
      </c>
      <c r="L10" s="122">
        <f t="shared" si="3"/>
        <v>756300</v>
      </c>
      <c r="M10" s="122">
        <f t="shared" si="3"/>
        <v>0</v>
      </c>
      <c r="N10" s="122">
        <f t="shared" si="3"/>
        <v>504200</v>
      </c>
      <c r="O10" s="122">
        <f t="shared" si="3"/>
        <v>756300</v>
      </c>
      <c r="P10" s="122">
        <f t="shared" si="3"/>
        <v>0</v>
      </c>
      <c r="Q10" s="122">
        <f t="shared" si="3"/>
        <v>0</v>
      </c>
      <c r="R10" s="122">
        <f t="shared" si="3"/>
        <v>0</v>
      </c>
      <c r="S10" s="122">
        <f t="shared" si="3"/>
        <v>0</v>
      </c>
      <c r="T10" s="122">
        <f t="shared" si="3"/>
        <v>0</v>
      </c>
      <c r="U10" s="122">
        <f t="shared" si="3"/>
        <v>252100</v>
      </c>
      <c r="V10" s="122">
        <f t="shared" si="3"/>
        <v>0</v>
      </c>
      <c r="W10" s="122">
        <f t="shared" si="3"/>
        <v>0</v>
      </c>
      <c r="X10" s="122">
        <f t="shared" si="3"/>
        <v>0</v>
      </c>
      <c r="Y10" s="122">
        <f t="shared" si="3"/>
        <v>504200</v>
      </c>
      <c r="Z10" s="122">
        <f t="shared" si="3"/>
        <v>756300</v>
      </c>
      <c r="AA10" s="122">
        <f t="shared" si="3"/>
        <v>0</v>
      </c>
      <c r="AB10" s="122">
        <f t="shared" si="3"/>
        <v>252100</v>
      </c>
      <c r="AC10" s="122">
        <f t="shared" si="3"/>
        <v>0</v>
      </c>
      <c r="AD10" s="122">
        <f t="shared" si="3"/>
        <v>0</v>
      </c>
      <c r="AE10" s="122">
        <f t="shared" si="3"/>
        <v>0</v>
      </c>
      <c r="AF10" s="122">
        <f t="shared" si="3"/>
        <v>0</v>
      </c>
      <c r="AG10" s="122">
        <f t="shared" si="3"/>
        <v>504200</v>
      </c>
      <c r="AH10" s="122">
        <f t="shared" si="3"/>
        <v>0</v>
      </c>
      <c r="AI10" s="122">
        <f t="shared" si="3"/>
        <v>0</v>
      </c>
      <c r="AJ10" s="122">
        <f t="shared" si="3"/>
        <v>0</v>
      </c>
      <c r="AK10" s="122">
        <f t="shared" si="3"/>
        <v>0</v>
      </c>
      <c r="AL10" s="122">
        <f>F9*AL9</f>
        <v>5294100</v>
      </c>
      <c r="AM10" s="61"/>
      <c r="AN10" s="61"/>
      <c r="AO10" s="61"/>
      <c r="AP10" s="61"/>
      <c r="AQ10" s="61"/>
      <c r="AR10" s="61"/>
      <c r="AS10" s="61"/>
      <c r="AT10" s="61"/>
      <c r="AU10" s="61"/>
      <c r="AV10" s="61"/>
      <c r="AW10" s="61"/>
      <c r="AX10" s="61"/>
      <c r="AY10" s="61"/>
      <c r="AZ10" s="61"/>
      <c r="BA10" s="61"/>
      <c r="BB10" s="61"/>
      <c r="BC10" s="61"/>
      <c r="BD10" s="61"/>
      <c r="BE10" s="61"/>
      <c r="BF10" s="61"/>
      <c r="BG10" s="61"/>
      <c r="BH10" s="61"/>
      <c r="BI10" s="61"/>
      <c r="BJ10" s="61"/>
      <c r="BK10" s="61"/>
      <c r="BL10" s="61"/>
      <c r="BM10" s="61"/>
      <c r="BN10" s="61"/>
      <c r="BO10" s="61"/>
      <c r="BP10" s="61"/>
      <c r="BQ10" s="61"/>
      <c r="BR10" s="61"/>
      <c r="BS10" s="61"/>
      <c r="BT10" s="61"/>
      <c r="BU10" s="61"/>
      <c r="BV10" s="61"/>
      <c r="BW10" s="61"/>
      <c r="BX10" s="61"/>
      <c r="BY10" s="61"/>
      <c r="BZ10" s="61"/>
      <c r="CA10" s="61"/>
      <c r="CB10" s="61"/>
      <c r="CC10" s="61"/>
      <c r="CD10" s="61"/>
      <c r="CE10" s="61"/>
      <c r="CF10" s="61"/>
      <c r="CG10" s="61"/>
      <c r="CH10" s="61"/>
      <c r="CI10" s="61"/>
      <c r="CJ10" s="61"/>
      <c r="CK10" s="61"/>
      <c r="CL10" s="61"/>
      <c r="CM10" s="61"/>
      <c r="CN10" s="61"/>
      <c r="CO10" s="61"/>
      <c r="CP10" s="61"/>
      <c r="CQ10" s="61"/>
      <c r="CR10" s="61"/>
      <c r="CS10" s="61"/>
      <c r="CT10" s="61"/>
      <c r="CU10" s="61"/>
      <c r="CV10" s="61"/>
      <c r="CW10" s="61"/>
      <c r="CX10" s="61"/>
      <c r="CY10" s="61"/>
      <c r="CZ10" s="61"/>
      <c r="DA10" s="61"/>
      <c r="DB10" s="61"/>
    </row>
    <row r="11" spans="1:106" s="58" customFormat="1" ht="20.100000000000001" customHeight="1">
      <c r="A11" s="117" t="s">
        <v>6</v>
      </c>
      <c r="B11" s="788"/>
      <c r="C11" s="781" t="s">
        <v>521</v>
      </c>
      <c r="D11" s="783" t="s">
        <v>522</v>
      </c>
      <c r="E11" s="783" t="s">
        <v>422</v>
      </c>
      <c r="F11" s="783">
        <f>VLOOKUP(C11,'[72]납품수량(영업)'!$C$3:$F$260,4,FALSE)</f>
        <v>6500</v>
      </c>
      <c r="G11" s="124">
        <f>VLOOKUP($C$11,[75]납품수량!$B$3:$AI$68,G1,FALSE)</f>
        <v>0</v>
      </c>
      <c r="H11" s="124">
        <f>VLOOKUP($C$11,[75]납품수량!$B$3:$AI$68,H1,FALSE)</f>
        <v>0</v>
      </c>
      <c r="I11" s="124">
        <f>VLOOKUP($C$11,[75]납품수량!$B$3:$AI$68,I1,FALSE)</f>
        <v>0</v>
      </c>
      <c r="J11" s="124">
        <f>VLOOKUP($C$11,[75]납품수량!$B$3:$AI$68,J1,FALSE)</f>
        <v>0</v>
      </c>
      <c r="K11" s="124">
        <f>VLOOKUP($C$11,[75]납품수량!$B$3:$AI$68,K1,FALSE)</f>
        <v>0</v>
      </c>
      <c r="L11" s="124">
        <f>VLOOKUP($C$11,[75]납품수량!$B$3:$AI$68,L1,FALSE)</f>
        <v>0</v>
      </c>
      <c r="M11" s="124">
        <f>VLOOKUP($C$11,[75]납품수량!$B$3:$AI$68,M1,FALSE)</f>
        <v>0</v>
      </c>
      <c r="N11" s="124">
        <f>VLOOKUP($C$11,[75]납품수량!$B$3:$AI$68,N1,FALSE)</f>
        <v>0</v>
      </c>
      <c r="O11" s="124">
        <f>VLOOKUP($C$11,[75]납품수량!$B$3:$AI$68,O1,FALSE)</f>
        <v>0</v>
      </c>
      <c r="P11" s="124">
        <f>VLOOKUP($C$11,[75]납품수량!$B$3:$AI$68,P1,FALSE)</f>
        <v>0</v>
      </c>
      <c r="Q11" s="124">
        <f>VLOOKUP($C$11,[75]납품수량!$B$3:$AI$68,Q1,FALSE)</f>
        <v>0</v>
      </c>
      <c r="R11" s="124">
        <f>VLOOKUP($C$11,[75]납품수량!$B$3:$AI$68,R1,FALSE)</f>
        <v>0</v>
      </c>
      <c r="S11" s="124">
        <f>VLOOKUP($C$11,[75]납품수량!$B$3:$AI$68,S1,FALSE)</f>
        <v>0</v>
      </c>
      <c r="T11" s="124">
        <f>VLOOKUP($C$11,[75]납품수량!$B$3:$AI$68,T1,FALSE)</f>
        <v>0</v>
      </c>
      <c r="U11" s="124">
        <f>VLOOKUP($C$11,[75]납품수량!$B$3:$AI$68,U1,FALSE)</f>
        <v>85</v>
      </c>
      <c r="V11" s="124">
        <f>VLOOKUP($C$11,[75]납품수량!$B$3:$AI$68,V1,FALSE)</f>
        <v>0</v>
      </c>
      <c r="W11" s="124">
        <f>VLOOKUP($C$11,[75]납품수량!$B$3:$AI$68,W1,FALSE)</f>
        <v>170</v>
      </c>
      <c r="X11" s="124">
        <f>VLOOKUP($C$11,[75]납품수량!$B$3:$AI$68,X1,FALSE)</f>
        <v>0</v>
      </c>
      <c r="Y11" s="124">
        <f>VLOOKUP($C$11,[75]납품수량!$B$3:$AI$68,Y1,FALSE)</f>
        <v>0</v>
      </c>
      <c r="Z11" s="124">
        <f>VLOOKUP($C$11,[75]납품수량!$B$3:$AI$68,Z1,FALSE)</f>
        <v>0</v>
      </c>
      <c r="AA11" s="124">
        <f>VLOOKUP($C$11,[75]납품수량!$B$3:$AI$68,AA1,FALSE)</f>
        <v>85</v>
      </c>
      <c r="AB11" s="124">
        <f>VLOOKUP($C$11,[75]납품수량!$B$3:$AI$68,AB1,FALSE)</f>
        <v>0</v>
      </c>
      <c r="AC11" s="124">
        <f>VLOOKUP($C$11,[75]납품수량!$B$3:$AI$68,AC1,FALSE)</f>
        <v>85</v>
      </c>
      <c r="AD11" s="124">
        <f>VLOOKUP($C$11,[75]납품수량!$B$3:$AI$68,AD1,FALSE)</f>
        <v>0</v>
      </c>
      <c r="AE11" s="124">
        <f>VLOOKUP($C$11,[75]납품수량!$B$3:$AI$68,AE1,FALSE)</f>
        <v>0</v>
      </c>
      <c r="AF11" s="124">
        <f>VLOOKUP($C$11,[75]납품수량!$B$3:$AI$68,AF1,FALSE)</f>
        <v>170</v>
      </c>
      <c r="AG11" s="124">
        <f>VLOOKUP($C$11,[75]납품수량!$B$3:$AI$68,AG1,FALSE)</f>
        <v>85</v>
      </c>
      <c r="AH11" s="124">
        <f>VLOOKUP($C$11,[75]납품수량!$B$3:$AI$68,AH1,FALSE)</f>
        <v>170</v>
      </c>
      <c r="AI11" s="124">
        <f>VLOOKUP($C$11,[75]납품수량!$B$3:$AI$68,AI1,FALSE)</f>
        <v>85</v>
      </c>
      <c r="AJ11" s="124">
        <f>VLOOKUP($C$11,[75]납품수량!$B$3:$AI$68,AJ1,FALSE)</f>
        <v>0</v>
      </c>
      <c r="AK11" s="124">
        <f>VLOOKUP($C$11,[75]납품수량!$B$3:$AI$68,AK1,FALSE)</f>
        <v>0</v>
      </c>
      <c r="AL11" s="124">
        <f>SUM(G11:AK11)</f>
        <v>935</v>
      </c>
      <c r="AM11" s="61"/>
      <c r="AN11" s="61"/>
      <c r="AO11" s="61"/>
      <c r="AP11" s="61"/>
      <c r="AQ11" s="61"/>
      <c r="AR11" s="61"/>
      <c r="AS11" s="61"/>
      <c r="AT11" s="61"/>
      <c r="AU11" s="61"/>
      <c r="AV11" s="61"/>
      <c r="AW11" s="61"/>
      <c r="AX11" s="61"/>
      <c r="AY11" s="61"/>
      <c r="AZ11" s="61"/>
      <c r="BA11" s="61"/>
      <c r="BB11" s="61"/>
      <c r="BC11" s="61"/>
      <c r="BD11" s="61"/>
      <c r="BE11" s="61"/>
      <c r="BF11" s="61"/>
      <c r="BG11" s="61"/>
      <c r="BH11" s="61"/>
      <c r="BI11" s="61"/>
      <c r="BJ11" s="61"/>
      <c r="BK11" s="61"/>
      <c r="BL11" s="61"/>
      <c r="BM11" s="61"/>
      <c r="BN11" s="61"/>
      <c r="BO11" s="61"/>
      <c r="BP11" s="61"/>
      <c r="BQ11" s="61"/>
      <c r="BR11" s="61"/>
      <c r="BS11" s="61"/>
      <c r="BT11" s="61"/>
      <c r="BU11" s="61"/>
      <c r="BV11" s="61"/>
      <c r="BW11" s="61"/>
      <c r="BX11" s="61"/>
      <c r="BY11" s="61"/>
      <c r="BZ11" s="61"/>
      <c r="CA11" s="61"/>
      <c r="CB11" s="61"/>
      <c r="CC11" s="61"/>
      <c r="CD11" s="61"/>
      <c r="CE11" s="61"/>
      <c r="CF11" s="61"/>
      <c r="CG11" s="61"/>
      <c r="CH11" s="61"/>
      <c r="CI11" s="61"/>
      <c r="CJ11" s="61"/>
      <c r="CK11" s="61"/>
      <c r="CL11" s="61"/>
      <c r="CM11" s="61"/>
      <c r="CN11" s="61"/>
      <c r="CO11" s="61"/>
      <c r="CP11" s="61"/>
      <c r="CQ11" s="61"/>
      <c r="CR11" s="61"/>
      <c r="CS11" s="61"/>
      <c r="CT11" s="61"/>
      <c r="CU11" s="61"/>
      <c r="CV11" s="61"/>
      <c r="CW11" s="61"/>
      <c r="CX11" s="61"/>
      <c r="CY11" s="61"/>
      <c r="CZ11" s="61"/>
      <c r="DA11" s="61"/>
      <c r="DB11" s="61"/>
    </row>
    <row r="12" spans="1:106" s="58" customFormat="1" ht="20.100000000000001" customHeight="1">
      <c r="A12" s="117"/>
      <c r="B12" s="788"/>
      <c r="C12" s="782"/>
      <c r="D12" s="784"/>
      <c r="E12" s="784"/>
      <c r="F12" s="784"/>
      <c r="G12" s="122">
        <f>$F$11*G11</f>
        <v>0</v>
      </c>
      <c r="H12" s="122">
        <f t="shared" ref="H12:AK12" si="4">$F$11*H11</f>
        <v>0</v>
      </c>
      <c r="I12" s="122">
        <f t="shared" si="4"/>
        <v>0</v>
      </c>
      <c r="J12" s="122">
        <f t="shared" si="4"/>
        <v>0</v>
      </c>
      <c r="K12" s="122">
        <f t="shared" si="4"/>
        <v>0</v>
      </c>
      <c r="L12" s="122">
        <f t="shared" si="4"/>
        <v>0</v>
      </c>
      <c r="M12" s="122">
        <f t="shared" si="4"/>
        <v>0</v>
      </c>
      <c r="N12" s="122">
        <f t="shared" si="4"/>
        <v>0</v>
      </c>
      <c r="O12" s="122">
        <f t="shared" si="4"/>
        <v>0</v>
      </c>
      <c r="P12" s="122">
        <f t="shared" si="4"/>
        <v>0</v>
      </c>
      <c r="Q12" s="122">
        <f t="shared" si="4"/>
        <v>0</v>
      </c>
      <c r="R12" s="122">
        <f t="shared" si="4"/>
        <v>0</v>
      </c>
      <c r="S12" s="122">
        <f t="shared" si="4"/>
        <v>0</v>
      </c>
      <c r="T12" s="122">
        <f t="shared" si="4"/>
        <v>0</v>
      </c>
      <c r="U12" s="122">
        <f t="shared" si="4"/>
        <v>552500</v>
      </c>
      <c r="V12" s="122">
        <f t="shared" si="4"/>
        <v>0</v>
      </c>
      <c r="W12" s="122">
        <f t="shared" si="4"/>
        <v>1105000</v>
      </c>
      <c r="X12" s="122">
        <f t="shared" si="4"/>
        <v>0</v>
      </c>
      <c r="Y12" s="122">
        <f t="shared" si="4"/>
        <v>0</v>
      </c>
      <c r="Z12" s="122">
        <f t="shared" si="4"/>
        <v>0</v>
      </c>
      <c r="AA12" s="122">
        <f t="shared" si="4"/>
        <v>552500</v>
      </c>
      <c r="AB12" s="122">
        <f t="shared" si="4"/>
        <v>0</v>
      </c>
      <c r="AC12" s="122">
        <f t="shared" si="4"/>
        <v>552500</v>
      </c>
      <c r="AD12" s="122">
        <f t="shared" si="4"/>
        <v>0</v>
      </c>
      <c r="AE12" s="122">
        <f t="shared" si="4"/>
        <v>0</v>
      </c>
      <c r="AF12" s="122">
        <f t="shared" si="4"/>
        <v>1105000</v>
      </c>
      <c r="AG12" s="122">
        <f t="shared" si="4"/>
        <v>552500</v>
      </c>
      <c r="AH12" s="122">
        <f t="shared" si="4"/>
        <v>1105000</v>
      </c>
      <c r="AI12" s="122">
        <f t="shared" si="4"/>
        <v>552500</v>
      </c>
      <c r="AJ12" s="122">
        <f t="shared" si="4"/>
        <v>0</v>
      </c>
      <c r="AK12" s="122">
        <f t="shared" si="4"/>
        <v>0</v>
      </c>
      <c r="AL12" s="122">
        <f>F11*AL11</f>
        <v>6077500</v>
      </c>
      <c r="AM12" s="61"/>
      <c r="AN12" s="61"/>
      <c r="AO12" s="61"/>
      <c r="AP12" s="61"/>
      <c r="AQ12" s="61"/>
      <c r="AR12" s="61"/>
      <c r="AS12" s="61"/>
      <c r="AT12" s="61"/>
      <c r="AU12" s="61"/>
      <c r="AV12" s="61"/>
      <c r="AW12" s="61"/>
      <c r="AX12" s="61"/>
      <c r="AY12" s="61"/>
      <c r="AZ12" s="61"/>
      <c r="BA12" s="61"/>
      <c r="BB12" s="61"/>
      <c r="BC12" s="61"/>
      <c r="BD12" s="61"/>
      <c r="BE12" s="61"/>
      <c r="BF12" s="61"/>
      <c r="BG12" s="61"/>
      <c r="BH12" s="61"/>
      <c r="BI12" s="61"/>
      <c r="BJ12" s="61"/>
      <c r="BK12" s="61"/>
      <c r="BL12" s="61"/>
      <c r="BM12" s="61"/>
      <c r="BN12" s="61"/>
      <c r="BO12" s="61"/>
      <c r="BP12" s="61"/>
      <c r="BQ12" s="61"/>
      <c r="BR12" s="61"/>
      <c r="BS12" s="61"/>
      <c r="BT12" s="61"/>
      <c r="BU12" s="61"/>
      <c r="BV12" s="61"/>
      <c r="BW12" s="61"/>
      <c r="BX12" s="61"/>
      <c r="BY12" s="61"/>
      <c r="BZ12" s="61"/>
      <c r="CA12" s="61"/>
      <c r="CB12" s="61"/>
      <c r="CC12" s="61"/>
      <c r="CD12" s="61"/>
      <c r="CE12" s="61"/>
      <c r="CF12" s="61"/>
      <c r="CG12" s="61"/>
      <c r="CH12" s="61"/>
      <c r="CI12" s="61"/>
      <c r="CJ12" s="61"/>
      <c r="CK12" s="61"/>
      <c r="CL12" s="61"/>
      <c r="CM12" s="61"/>
      <c r="CN12" s="61"/>
      <c r="CO12" s="61"/>
      <c r="CP12" s="61"/>
      <c r="CQ12" s="61"/>
      <c r="CR12" s="61"/>
      <c r="CS12" s="61"/>
      <c r="CT12" s="61"/>
      <c r="CU12" s="61"/>
      <c r="CV12" s="61"/>
      <c r="CW12" s="61"/>
      <c r="CX12" s="61"/>
      <c r="CY12" s="61"/>
      <c r="CZ12" s="61"/>
      <c r="DA12" s="61"/>
      <c r="DB12" s="61"/>
    </row>
    <row r="13" spans="1:106" s="58" customFormat="1" ht="20.100000000000001" customHeight="1">
      <c r="A13" s="117" t="s">
        <v>6</v>
      </c>
      <c r="B13" s="788"/>
      <c r="C13" s="781" t="s">
        <v>523</v>
      </c>
      <c r="D13" s="783" t="s">
        <v>524</v>
      </c>
      <c r="E13" s="783" t="s">
        <v>422</v>
      </c>
      <c r="F13" s="783">
        <f>VLOOKUP(C13,'[72]납품수량(영업)'!$C$3:$F$260,4,FALSE)</f>
        <v>13381</v>
      </c>
      <c r="G13" s="124">
        <f>VLOOKUP($C$13,[75]납품수량!$B$3:$AI$68,G1,FALSE)</f>
        <v>0</v>
      </c>
      <c r="H13" s="124">
        <f>VLOOKUP($C$13,[75]납품수량!$B$3:$AI$68,H1,FALSE)</f>
        <v>0</v>
      </c>
      <c r="I13" s="124">
        <f>VLOOKUP($C$13,[75]납품수량!$B$3:$AI$68,I1,FALSE)</f>
        <v>0</v>
      </c>
      <c r="J13" s="124">
        <f>VLOOKUP($C$13,[75]납품수량!$B$3:$AI$68,J1,FALSE)</f>
        <v>0</v>
      </c>
      <c r="K13" s="124">
        <f>VLOOKUP($C$13,[75]납품수량!$B$3:$AI$68,K1,FALSE)</f>
        <v>0</v>
      </c>
      <c r="L13" s="124">
        <f>VLOOKUP($C$13,[75]납품수량!$B$3:$AI$68,L1,FALSE)</f>
        <v>0</v>
      </c>
      <c r="M13" s="124">
        <f>VLOOKUP($C$13,[75]납품수량!$B$3:$AI$68,M1,FALSE)</f>
        <v>0</v>
      </c>
      <c r="N13" s="124">
        <f>VLOOKUP($C$13,[75]납품수량!$B$3:$AI$68,N1,FALSE)</f>
        <v>0</v>
      </c>
      <c r="O13" s="124">
        <f>VLOOKUP($C$13,[75]납품수량!$B$3:$AI$68,O1,FALSE)</f>
        <v>0</v>
      </c>
      <c r="P13" s="124">
        <f>VLOOKUP($C$13,[75]납품수량!$B$3:$AI$68,P1,FALSE)</f>
        <v>0</v>
      </c>
      <c r="Q13" s="124">
        <f>VLOOKUP($C$13,[75]납품수량!$B$3:$AI$68,Q1,FALSE)</f>
        <v>0</v>
      </c>
      <c r="R13" s="124">
        <f>VLOOKUP($C$13,[75]납품수량!$B$3:$AI$68,R1,FALSE)</f>
        <v>0</v>
      </c>
      <c r="S13" s="124">
        <f>VLOOKUP($C$13,[75]납품수량!$B$3:$AI$68,S1,FALSE)</f>
        <v>0</v>
      </c>
      <c r="T13" s="124">
        <f>VLOOKUP($C$13,[75]납품수량!$B$3:$AI$68,T1,FALSE)</f>
        <v>0</v>
      </c>
      <c r="U13" s="124">
        <f>VLOOKUP($C$13,[75]납품수량!$B$3:$AI$68,U1,FALSE)</f>
        <v>40</v>
      </c>
      <c r="V13" s="124">
        <f>VLOOKUP($C$13,[75]납품수량!$B$3:$AI$68,V1,FALSE)</f>
        <v>60</v>
      </c>
      <c r="W13" s="124">
        <f>VLOOKUP($C$13,[75]납품수량!$B$3:$AI$68,W1,FALSE)</f>
        <v>60</v>
      </c>
      <c r="X13" s="124">
        <f>VLOOKUP($C$13,[75]납품수량!$B$3:$AI$68,X1,FALSE)</f>
        <v>0</v>
      </c>
      <c r="Y13" s="124">
        <f>VLOOKUP($C$13,[75]납품수량!$B$3:$AI$68,Y1,FALSE)</f>
        <v>20</v>
      </c>
      <c r="Z13" s="124">
        <f>VLOOKUP($C$13,[75]납품수량!$B$3:$AI$68,Z1,FALSE)</f>
        <v>40</v>
      </c>
      <c r="AA13" s="124">
        <f>VLOOKUP($C$13,[75]납품수량!$B$3:$AI$68,AA1,FALSE)</f>
        <v>40</v>
      </c>
      <c r="AB13" s="124">
        <f>VLOOKUP($C$13,[75]납품수량!$B$3:$AI$68,AB1,FALSE)</f>
        <v>40</v>
      </c>
      <c r="AC13" s="124">
        <f>VLOOKUP($C$13,[75]납품수량!$B$3:$AI$68,AC1,FALSE)</f>
        <v>100</v>
      </c>
      <c r="AD13" s="124">
        <f>VLOOKUP($C$13,[75]납품수량!$B$3:$AI$68,AD1,FALSE)</f>
        <v>0</v>
      </c>
      <c r="AE13" s="124">
        <f>VLOOKUP($C$13,[75]납품수량!$B$3:$AI$68,AE1,FALSE)</f>
        <v>0</v>
      </c>
      <c r="AF13" s="124">
        <f>VLOOKUP($C$13,[75]납품수량!$B$3:$AI$68,AF1,FALSE)</f>
        <v>120</v>
      </c>
      <c r="AG13" s="124">
        <f>VLOOKUP($C$13,[75]납품수량!$B$3:$AI$68,AG1,FALSE)</f>
        <v>80</v>
      </c>
      <c r="AH13" s="124">
        <f>VLOOKUP($C$13,[75]납품수량!$B$3:$AI$68,AH1,FALSE)</f>
        <v>120</v>
      </c>
      <c r="AI13" s="124">
        <f>VLOOKUP($C$13,[75]납품수량!$B$3:$AI$68,AI1,FALSE)</f>
        <v>100</v>
      </c>
      <c r="AJ13" s="124">
        <f>VLOOKUP($C$13,[75]납품수량!$B$3:$AI$68,AJ1,FALSE)</f>
        <v>80</v>
      </c>
      <c r="AK13" s="124">
        <f>VLOOKUP($C$13,[75]납품수량!$B$3:$AI$68,AK1,FALSE)</f>
        <v>0</v>
      </c>
      <c r="AL13" s="124">
        <f>SUM(G13:AK13)</f>
        <v>900</v>
      </c>
      <c r="AM13" s="61"/>
      <c r="AN13" s="61"/>
      <c r="AO13" s="61"/>
      <c r="AP13" s="61"/>
      <c r="AQ13" s="61"/>
      <c r="AR13" s="61"/>
      <c r="AS13" s="61"/>
      <c r="AT13" s="61"/>
      <c r="AU13" s="61"/>
      <c r="AV13" s="61"/>
      <c r="AW13" s="61"/>
      <c r="AX13" s="61"/>
      <c r="AY13" s="61"/>
      <c r="AZ13" s="61"/>
      <c r="BA13" s="61"/>
      <c r="BB13" s="61"/>
      <c r="BC13" s="61"/>
      <c r="BD13" s="61"/>
      <c r="BE13" s="61"/>
      <c r="BF13" s="61"/>
      <c r="BG13" s="61"/>
      <c r="BH13" s="61"/>
      <c r="BI13" s="61"/>
      <c r="BJ13" s="61"/>
      <c r="BK13" s="61"/>
      <c r="BL13" s="61"/>
      <c r="BM13" s="61"/>
      <c r="BN13" s="61"/>
      <c r="BO13" s="61"/>
      <c r="BP13" s="61"/>
      <c r="BQ13" s="61"/>
      <c r="BR13" s="61"/>
      <c r="BS13" s="61"/>
      <c r="BT13" s="61"/>
      <c r="BU13" s="61"/>
      <c r="BV13" s="61"/>
      <c r="BW13" s="61"/>
      <c r="BX13" s="61"/>
      <c r="BY13" s="61"/>
      <c r="BZ13" s="61"/>
      <c r="CA13" s="61"/>
      <c r="CB13" s="61"/>
      <c r="CC13" s="61"/>
      <c r="CD13" s="61"/>
      <c r="CE13" s="61"/>
      <c r="CF13" s="61"/>
      <c r="CG13" s="61"/>
      <c r="CH13" s="61"/>
      <c r="CI13" s="61"/>
      <c r="CJ13" s="61"/>
      <c r="CK13" s="61"/>
      <c r="CL13" s="61"/>
      <c r="CM13" s="61"/>
      <c r="CN13" s="61"/>
      <c r="CO13" s="61"/>
      <c r="CP13" s="61"/>
      <c r="CQ13" s="61"/>
      <c r="CR13" s="61"/>
      <c r="CS13" s="61"/>
      <c r="CT13" s="61"/>
      <c r="CU13" s="61"/>
      <c r="CV13" s="61"/>
      <c r="CW13" s="61"/>
      <c r="CX13" s="61"/>
      <c r="CY13" s="61"/>
      <c r="CZ13" s="61"/>
      <c r="DA13" s="61"/>
      <c r="DB13" s="61"/>
    </row>
    <row r="14" spans="1:106" s="58" customFormat="1" ht="20.100000000000001" customHeight="1">
      <c r="A14" s="117"/>
      <c r="B14" s="788"/>
      <c r="C14" s="782"/>
      <c r="D14" s="784"/>
      <c r="E14" s="784"/>
      <c r="F14" s="784"/>
      <c r="G14" s="122">
        <f>$F$13*G13</f>
        <v>0</v>
      </c>
      <c r="H14" s="122">
        <f t="shared" ref="H14:AK14" si="5">$F$13*H13</f>
        <v>0</v>
      </c>
      <c r="I14" s="122">
        <f t="shared" si="5"/>
        <v>0</v>
      </c>
      <c r="J14" s="122">
        <f t="shared" si="5"/>
        <v>0</v>
      </c>
      <c r="K14" s="122">
        <f t="shared" si="5"/>
        <v>0</v>
      </c>
      <c r="L14" s="122">
        <f t="shared" si="5"/>
        <v>0</v>
      </c>
      <c r="M14" s="122">
        <f t="shared" si="5"/>
        <v>0</v>
      </c>
      <c r="N14" s="122">
        <f t="shared" si="5"/>
        <v>0</v>
      </c>
      <c r="O14" s="122">
        <f t="shared" si="5"/>
        <v>0</v>
      </c>
      <c r="P14" s="122">
        <f t="shared" si="5"/>
        <v>0</v>
      </c>
      <c r="Q14" s="122">
        <f t="shared" si="5"/>
        <v>0</v>
      </c>
      <c r="R14" s="122">
        <f t="shared" si="5"/>
        <v>0</v>
      </c>
      <c r="S14" s="122">
        <f t="shared" si="5"/>
        <v>0</v>
      </c>
      <c r="T14" s="122">
        <f t="shared" si="5"/>
        <v>0</v>
      </c>
      <c r="U14" s="122">
        <f t="shared" si="5"/>
        <v>535240</v>
      </c>
      <c r="V14" s="122">
        <f t="shared" si="5"/>
        <v>802860</v>
      </c>
      <c r="W14" s="122">
        <f t="shared" si="5"/>
        <v>802860</v>
      </c>
      <c r="X14" s="122">
        <f t="shared" si="5"/>
        <v>0</v>
      </c>
      <c r="Y14" s="122">
        <f t="shared" si="5"/>
        <v>267620</v>
      </c>
      <c r="Z14" s="122">
        <f t="shared" si="5"/>
        <v>535240</v>
      </c>
      <c r="AA14" s="122">
        <f t="shared" si="5"/>
        <v>535240</v>
      </c>
      <c r="AB14" s="122">
        <f t="shared" si="5"/>
        <v>535240</v>
      </c>
      <c r="AC14" s="122">
        <f t="shared" si="5"/>
        <v>1338100</v>
      </c>
      <c r="AD14" s="122">
        <f t="shared" si="5"/>
        <v>0</v>
      </c>
      <c r="AE14" s="122">
        <f t="shared" si="5"/>
        <v>0</v>
      </c>
      <c r="AF14" s="122">
        <f t="shared" si="5"/>
        <v>1605720</v>
      </c>
      <c r="AG14" s="122">
        <f t="shared" si="5"/>
        <v>1070480</v>
      </c>
      <c r="AH14" s="122">
        <f t="shared" si="5"/>
        <v>1605720</v>
      </c>
      <c r="AI14" s="122">
        <f t="shared" si="5"/>
        <v>1338100</v>
      </c>
      <c r="AJ14" s="122">
        <f t="shared" si="5"/>
        <v>1070480</v>
      </c>
      <c r="AK14" s="122">
        <f t="shared" si="5"/>
        <v>0</v>
      </c>
      <c r="AL14" s="122">
        <f>F13*AL13</f>
        <v>12042900</v>
      </c>
      <c r="AM14" s="61"/>
      <c r="AN14" s="61"/>
      <c r="AO14" s="61"/>
      <c r="AP14" s="61"/>
      <c r="AQ14" s="61"/>
      <c r="AR14" s="61"/>
      <c r="AS14" s="61"/>
      <c r="AT14" s="61"/>
      <c r="AU14" s="61"/>
      <c r="AV14" s="61"/>
      <c r="AW14" s="61"/>
      <c r="AX14" s="61"/>
      <c r="AY14" s="61"/>
      <c r="AZ14" s="61"/>
      <c r="BA14" s="61"/>
      <c r="BB14" s="61"/>
      <c r="BC14" s="61"/>
      <c r="BD14" s="61"/>
      <c r="BE14" s="61"/>
      <c r="BF14" s="61"/>
      <c r="BG14" s="61"/>
      <c r="BH14" s="61"/>
      <c r="BI14" s="61"/>
      <c r="BJ14" s="61"/>
      <c r="BK14" s="61"/>
      <c r="BL14" s="61"/>
      <c r="BM14" s="61"/>
      <c r="BN14" s="61"/>
      <c r="BO14" s="61"/>
      <c r="BP14" s="61"/>
      <c r="BQ14" s="61"/>
      <c r="BR14" s="61"/>
      <c r="BS14" s="61"/>
      <c r="BT14" s="61"/>
      <c r="BU14" s="61"/>
      <c r="BV14" s="61"/>
      <c r="BW14" s="61"/>
      <c r="BX14" s="61"/>
      <c r="BY14" s="61"/>
      <c r="BZ14" s="61"/>
      <c r="CA14" s="61"/>
      <c r="CB14" s="61"/>
      <c r="CC14" s="61"/>
      <c r="CD14" s="61"/>
      <c r="CE14" s="61"/>
      <c r="CF14" s="61"/>
      <c r="CG14" s="61"/>
      <c r="CH14" s="61"/>
      <c r="CI14" s="61"/>
      <c r="CJ14" s="61"/>
      <c r="CK14" s="61"/>
      <c r="CL14" s="61"/>
      <c r="CM14" s="61"/>
      <c r="CN14" s="61"/>
      <c r="CO14" s="61"/>
      <c r="CP14" s="61"/>
      <c r="CQ14" s="61"/>
      <c r="CR14" s="61"/>
      <c r="CS14" s="61"/>
      <c r="CT14" s="61"/>
      <c r="CU14" s="61"/>
      <c r="CV14" s="61"/>
      <c r="CW14" s="61"/>
      <c r="CX14" s="61"/>
      <c r="CY14" s="61"/>
      <c r="CZ14" s="61"/>
      <c r="DA14" s="61"/>
      <c r="DB14" s="61"/>
    </row>
    <row r="15" spans="1:106" s="58" customFormat="1" ht="20.100000000000001" customHeight="1">
      <c r="A15" s="117" t="s">
        <v>6</v>
      </c>
      <c r="B15" s="788"/>
      <c r="C15" s="781" t="s">
        <v>525</v>
      </c>
      <c r="D15" s="783" t="s">
        <v>526</v>
      </c>
      <c r="E15" s="783" t="s">
        <v>422</v>
      </c>
      <c r="F15" s="783">
        <f>VLOOKUP(C15,'[72]납품수량(영업)'!$C$3:$F$260,4,FALSE)</f>
        <v>13455</v>
      </c>
      <c r="G15" s="124">
        <f>VLOOKUP($C$15,[75]납품수량!$B$3:$AI$68,G1,FALSE)</f>
        <v>0</v>
      </c>
      <c r="H15" s="124">
        <f>VLOOKUP($C$15,[75]납품수량!$B$3:$AI$68,H1,FALSE)</f>
        <v>0</v>
      </c>
      <c r="I15" s="124">
        <f>VLOOKUP($C$15,[75]납품수량!$B$3:$AI$68,I1,FALSE)</f>
        <v>0</v>
      </c>
      <c r="J15" s="124">
        <f>VLOOKUP($C$15,[75]납품수량!$B$3:$AI$68,J1,FALSE)</f>
        <v>0</v>
      </c>
      <c r="K15" s="124">
        <f>VLOOKUP($C$15,[75]납품수량!$B$3:$AI$68,K1,FALSE)</f>
        <v>0</v>
      </c>
      <c r="L15" s="124">
        <f>VLOOKUP($C$15,[75]납품수량!$B$3:$AI$68,L1,FALSE)</f>
        <v>0</v>
      </c>
      <c r="M15" s="124">
        <f>VLOOKUP($C$15,[75]납품수량!$B$3:$AI$68,M1,FALSE)</f>
        <v>0</v>
      </c>
      <c r="N15" s="124">
        <f>VLOOKUP($C$15,[75]납품수량!$B$3:$AI$68,N1,FALSE)</f>
        <v>0</v>
      </c>
      <c r="O15" s="124">
        <f>VLOOKUP($C$15,[75]납품수량!$B$3:$AI$68,O1,FALSE)</f>
        <v>0</v>
      </c>
      <c r="P15" s="124">
        <f>VLOOKUP($C$15,[75]납품수량!$B$3:$AI$68,P1,FALSE)</f>
        <v>0</v>
      </c>
      <c r="Q15" s="124">
        <f>VLOOKUP($C$15,[75]납품수량!$B$3:$AI$68,Q1,FALSE)</f>
        <v>0</v>
      </c>
      <c r="R15" s="124">
        <f>VLOOKUP($C$15,[75]납품수량!$B$3:$AI$68,R1,FALSE)</f>
        <v>0</v>
      </c>
      <c r="S15" s="124">
        <f>VLOOKUP($C$15,[75]납품수량!$B$3:$AI$68,S1,FALSE)</f>
        <v>0</v>
      </c>
      <c r="T15" s="124">
        <f>VLOOKUP($C$15,[75]납품수량!$B$3:$AI$68,T1,FALSE)</f>
        <v>0</v>
      </c>
      <c r="U15" s="124">
        <f>VLOOKUP($C$15,[75]납품수량!$B$3:$AI$68,U1,FALSE)</f>
        <v>0</v>
      </c>
      <c r="V15" s="124">
        <f>VLOOKUP($C$15,[75]납품수량!$B$3:$AI$68,V1,FALSE)</f>
        <v>40</v>
      </c>
      <c r="W15" s="124">
        <f>VLOOKUP($C$15,[75]납품수량!$B$3:$AI$68,W1,FALSE)</f>
        <v>40</v>
      </c>
      <c r="X15" s="124">
        <f>VLOOKUP($C$15,[75]납품수량!$B$3:$AI$68,X1,FALSE)</f>
        <v>0</v>
      </c>
      <c r="Y15" s="124">
        <f>VLOOKUP($C$15,[75]납품수량!$B$3:$AI$68,Y1,FALSE)</f>
        <v>0</v>
      </c>
      <c r="Z15" s="124">
        <f>VLOOKUP($C$15,[75]납품수량!$B$3:$AI$68,Z1,FALSE)</f>
        <v>0</v>
      </c>
      <c r="AA15" s="124">
        <f>VLOOKUP($C$15,[75]납품수량!$B$3:$AI$68,AA1,FALSE)</f>
        <v>20</v>
      </c>
      <c r="AB15" s="124">
        <f>VLOOKUP($C$15,[75]납품수량!$B$3:$AI$68,AB1,FALSE)</f>
        <v>0</v>
      </c>
      <c r="AC15" s="124">
        <f>VLOOKUP($C$15,[75]납품수량!$B$3:$AI$68,AC1,FALSE)</f>
        <v>0</v>
      </c>
      <c r="AD15" s="124">
        <f>VLOOKUP($C$15,[75]납품수량!$B$3:$AI$68,AD1,FALSE)</f>
        <v>0</v>
      </c>
      <c r="AE15" s="124">
        <f>VLOOKUP($C$15,[75]납품수량!$B$3:$AI$68,AE1,FALSE)</f>
        <v>0</v>
      </c>
      <c r="AF15" s="124">
        <f>VLOOKUP($C$15,[75]납품수량!$B$3:$AI$68,AF1,FALSE)</f>
        <v>0</v>
      </c>
      <c r="AG15" s="124">
        <f>VLOOKUP($C$15,[75]납품수량!$B$3:$AI$68,AG1,FALSE)</f>
        <v>20</v>
      </c>
      <c r="AH15" s="124">
        <f>VLOOKUP($C$15,[75]납품수량!$B$3:$AI$68,AH1,FALSE)</f>
        <v>0</v>
      </c>
      <c r="AI15" s="124">
        <f>VLOOKUP($C$15,[75]납품수량!$B$3:$AI$68,AI1,FALSE)</f>
        <v>0</v>
      </c>
      <c r="AJ15" s="124">
        <f>VLOOKUP($C$15,[75]납품수량!$B$3:$AI$68,AJ1,FALSE)</f>
        <v>0</v>
      </c>
      <c r="AK15" s="124">
        <f>VLOOKUP($C$15,[75]납품수량!$B$3:$AI$68,AK1,FALSE)</f>
        <v>0</v>
      </c>
      <c r="AL15" s="124">
        <f>SUM(G15:AK15)</f>
        <v>120</v>
      </c>
      <c r="AM15" s="61"/>
      <c r="AN15" s="61"/>
      <c r="AO15" s="61"/>
      <c r="AP15" s="61"/>
      <c r="AQ15" s="61"/>
      <c r="AR15" s="61"/>
      <c r="AS15" s="61"/>
      <c r="AT15" s="61"/>
      <c r="AU15" s="61"/>
      <c r="AV15" s="61"/>
      <c r="AW15" s="61"/>
      <c r="AX15" s="61"/>
      <c r="AY15" s="61"/>
      <c r="AZ15" s="61"/>
      <c r="BA15" s="61"/>
      <c r="BB15" s="61"/>
      <c r="BC15" s="61"/>
      <c r="BD15" s="61"/>
      <c r="BE15" s="61"/>
      <c r="BF15" s="61"/>
      <c r="BG15" s="61"/>
      <c r="BH15" s="61"/>
      <c r="BI15" s="61"/>
      <c r="BJ15" s="61"/>
      <c r="BK15" s="61"/>
      <c r="BL15" s="61"/>
      <c r="BM15" s="61"/>
      <c r="BN15" s="61"/>
      <c r="BO15" s="61"/>
      <c r="BP15" s="61"/>
      <c r="BQ15" s="61"/>
      <c r="BR15" s="61"/>
      <c r="BS15" s="61"/>
      <c r="BT15" s="61"/>
      <c r="BU15" s="61"/>
      <c r="BV15" s="61"/>
      <c r="BW15" s="61"/>
      <c r="BX15" s="61"/>
      <c r="BY15" s="61"/>
      <c r="BZ15" s="61"/>
      <c r="CA15" s="61"/>
      <c r="CB15" s="61"/>
      <c r="CC15" s="61"/>
      <c r="CD15" s="61"/>
      <c r="CE15" s="61"/>
      <c r="CF15" s="61"/>
      <c r="CG15" s="61"/>
      <c r="CH15" s="61"/>
      <c r="CI15" s="61"/>
      <c r="CJ15" s="61"/>
      <c r="CK15" s="61"/>
      <c r="CL15" s="61"/>
      <c r="CM15" s="61"/>
      <c r="CN15" s="61"/>
      <c r="CO15" s="61"/>
      <c r="CP15" s="61"/>
      <c r="CQ15" s="61"/>
      <c r="CR15" s="61"/>
      <c r="CS15" s="61"/>
      <c r="CT15" s="61"/>
      <c r="CU15" s="61"/>
      <c r="CV15" s="61"/>
      <c r="CW15" s="61"/>
      <c r="CX15" s="61"/>
      <c r="CY15" s="61"/>
      <c r="CZ15" s="61"/>
      <c r="DA15" s="61"/>
      <c r="DB15" s="61"/>
    </row>
    <row r="16" spans="1:106" s="58" customFormat="1" ht="20.100000000000001" customHeight="1">
      <c r="A16" s="117"/>
      <c r="B16" s="788"/>
      <c r="C16" s="782"/>
      <c r="D16" s="784"/>
      <c r="E16" s="784"/>
      <c r="F16" s="784"/>
      <c r="G16" s="122">
        <f>$F$15*G15</f>
        <v>0</v>
      </c>
      <c r="H16" s="122">
        <f t="shared" ref="H16:AK16" si="6">$F$15*H15</f>
        <v>0</v>
      </c>
      <c r="I16" s="122">
        <f t="shared" si="6"/>
        <v>0</v>
      </c>
      <c r="J16" s="122">
        <f t="shared" si="6"/>
        <v>0</v>
      </c>
      <c r="K16" s="122">
        <f t="shared" si="6"/>
        <v>0</v>
      </c>
      <c r="L16" s="122">
        <f t="shared" si="6"/>
        <v>0</v>
      </c>
      <c r="M16" s="122">
        <f t="shared" si="6"/>
        <v>0</v>
      </c>
      <c r="N16" s="122">
        <f t="shared" si="6"/>
        <v>0</v>
      </c>
      <c r="O16" s="122">
        <f t="shared" si="6"/>
        <v>0</v>
      </c>
      <c r="P16" s="122">
        <f t="shared" si="6"/>
        <v>0</v>
      </c>
      <c r="Q16" s="122">
        <f t="shared" si="6"/>
        <v>0</v>
      </c>
      <c r="R16" s="122">
        <f t="shared" si="6"/>
        <v>0</v>
      </c>
      <c r="S16" s="122">
        <f t="shared" si="6"/>
        <v>0</v>
      </c>
      <c r="T16" s="122">
        <f t="shared" si="6"/>
        <v>0</v>
      </c>
      <c r="U16" s="122">
        <f t="shared" si="6"/>
        <v>0</v>
      </c>
      <c r="V16" s="122">
        <f t="shared" si="6"/>
        <v>538200</v>
      </c>
      <c r="W16" s="122">
        <f t="shared" si="6"/>
        <v>538200</v>
      </c>
      <c r="X16" s="122">
        <f t="shared" si="6"/>
        <v>0</v>
      </c>
      <c r="Y16" s="122">
        <f t="shared" si="6"/>
        <v>0</v>
      </c>
      <c r="Z16" s="122">
        <f t="shared" si="6"/>
        <v>0</v>
      </c>
      <c r="AA16" s="122">
        <f t="shared" si="6"/>
        <v>269100</v>
      </c>
      <c r="AB16" s="122">
        <f t="shared" si="6"/>
        <v>0</v>
      </c>
      <c r="AC16" s="122">
        <f t="shared" si="6"/>
        <v>0</v>
      </c>
      <c r="AD16" s="122">
        <f t="shared" si="6"/>
        <v>0</v>
      </c>
      <c r="AE16" s="122">
        <f t="shared" si="6"/>
        <v>0</v>
      </c>
      <c r="AF16" s="122">
        <f t="shared" si="6"/>
        <v>0</v>
      </c>
      <c r="AG16" s="122">
        <f t="shared" si="6"/>
        <v>269100</v>
      </c>
      <c r="AH16" s="122">
        <f t="shared" si="6"/>
        <v>0</v>
      </c>
      <c r="AI16" s="122">
        <f t="shared" si="6"/>
        <v>0</v>
      </c>
      <c r="AJ16" s="122">
        <f t="shared" si="6"/>
        <v>0</v>
      </c>
      <c r="AK16" s="122">
        <f t="shared" si="6"/>
        <v>0</v>
      </c>
      <c r="AL16" s="122">
        <f>F15*AL15</f>
        <v>1614600</v>
      </c>
      <c r="AM16" s="61"/>
      <c r="AN16" s="61"/>
      <c r="AO16" s="61"/>
      <c r="AP16" s="61"/>
      <c r="AQ16" s="61"/>
      <c r="AR16" s="61"/>
      <c r="AS16" s="61"/>
      <c r="AT16" s="61"/>
      <c r="AU16" s="61"/>
      <c r="AV16" s="61"/>
      <c r="AW16" s="61"/>
      <c r="AX16" s="61"/>
      <c r="AY16" s="61"/>
      <c r="AZ16" s="61"/>
      <c r="BA16" s="61"/>
      <c r="BB16" s="61"/>
      <c r="BC16" s="61"/>
      <c r="BD16" s="61"/>
      <c r="BE16" s="61"/>
      <c r="BF16" s="61"/>
      <c r="BG16" s="61"/>
      <c r="BH16" s="61"/>
      <c r="BI16" s="61"/>
      <c r="BJ16" s="61"/>
      <c r="BK16" s="61"/>
      <c r="BL16" s="61"/>
      <c r="BM16" s="61"/>
      <c r="BN16" s="61"/>
      <c r="BO16" s="61"/>
      <c r="BP16" s="61"/>
      <c r="BQ16" s="61"/>
      <c r="BR16" s="61"/>
      <c r="BS16" s="61"/>
      <c r="BT16" s="61"/>
      <c r="BU16" s="61"/>
      <c r="BV16" s="61"/>
      <c r="BW16" s="61"/>
      <c r="BX16" s="61"/>
      <c r="BY16" s="61"/>
      <c r="BZ16" s="61"/>
      <c r="CA16" s="61"/>
      <c r="CB16" s="61"/>
      <c r="CC16" s="61"/>
      <c r="CD16" s="61"/>
      <c r="CE16" s="61"/>
      <c r="CF16" s="61"/>
      <c r="CG16" s="61"/>
      <c r="CH16" s="61"/>
      <c r="CI16" s="61"/>
      <c r="CJ16" s="61"/>
      <c r="CK16" s="61"/>
      <c r="CL16" s="61"/>
      <c r="CM16" s="61"/>
      <c r="CN16" s="61"/>
      <c r="CO16" s="61"/>
      <c r="CP16" s="61"/>
      <c r="CQ16" s="61"/>
      <c r="CR16" s="61"/>
      <c r="CS16" s="61"/>
      <c r="CT16" s="61"/>
      <c r="CU16" s="61"/>
      <c r="CV16" s="61"/>
      <c r="CW16" s="61"/>
      <c r="CX16" s="61"/>
      <c r="CY16" s="61"/>
      <c r="CZ16" s="61"/>
      <c r="DA16" s="61"/>
      <c r="DB16" s="61"/>
    </row>
    <row r="17" spans="1:106" s="58" customFormat="1" ht="20.100000000000001" customHeight="1">
      <c r="A17" s="117" t="s">
        <v>6</v>
      </c>
      <c r="B17" s="788"/>
      <c r="C17" s="781" t="s">
        <v>610</v>
      </c>
      <c r="D17" s="783" t="s">
        <v>527</v>
      </c>
      <c r="E17" s="783" t="s">
        <v>422</v>
      </c>
      <c r="F17" s="783">
        <f>VLOOKUP(C17,'[72]납품수량(영업)'!$C$3:$F$260,4,FALSE)</f>
        <v>2907</v>
      </c>
      <c r="G17" s="124">
        <f>VLOOKUP($C$17,[75]납품수량!$B$3:$AI$68,G1,FALSE)</f>
        <v>0</v>
      </c>
      <c r="H17" s="124">
        <f>VLOOKUP($C$17,[75]납품수량!$B$3:$AI$68,H1,FALSE)</f>
        <v>0</v>
      </c>
      <c r="I17" s="124">
        <f>VLOOKUP($C$17,[75]납품수량!$B$3:$AI$68,I1,FALSE)</f>
        <v>0</v>
      </c>
      <c r="J17" s="124">
        <f>VLOOKUP($C$17,[75]납품수량!$B$3:$AI$68,J1,FALSE)</f>
        <v>0</v>
      </c>
      <c r="K17" s="124">
        <f>VLOOKUP($C$17,[75]납품수량!$B$3:$AI$68,K1,FALSE)</f>
        <v>0</v>
      </c>
      <c r="L17" s="124">
        <f>VLOOKUP($C$17,[75]납품수량!$B$3:$AI$68,L1,FALSE)</f>
        <v>0</v>
      </c>
      <c r="M17" s="124">
        <f>VLOOKUP($C$17,[75]납품수량!$B$3:$AI$68,M1,FALSE)</f>
        <v>300</v>
      </c>
      <c r="N17" s="124">
        <f>VLOOKUP($C$17,[75]납품수량!$B$3:$AI$68,N1,FALSE)</f>
        <v>0</v>
      </c>
      <c r="O17" s="124">
        <f>VLOOKUP($C$17,[75]납품수량!$B$3:$AI$68,O1,FALSE)</f>
        <v>0</v>
      </c>
      <c r="P17" s="124">
        <f>VLOOKUP($C$17,[75]납품수량!$B$3:$AI$68,P1,FALSE)</f>
        <v>0</v>
      </c>
      <c r="Q17" s="124">
        <f>VLOOKUP($C$17,[75]납품수량!$B$3:$AI$68,Q1,FALSE)</f>
        <v>0</v>
      </c>
      <c r="R17" s="124">
        <f>VLOOKUP($C$17,[75]납품수량!$B$3:$AI$68,R1,FALSE)</f>
        <v>0</v>
      </c>
      <c r="S17" s="124">
        <f>VLOOKUP($C$17,[75]납품수량!$B$3:$AI$68,S1,FALSE)</f>
        <v>0</v>
      </c>
      <c r="T17" s="124">
        <f>VLOOKUP($C$17,[75]납품수량!$B$3:$AI$68,T1,FALSE)</f>
        <v>0</v>
      </c>
      <c r="U17" s="124">
        <f>VLOOKUP($C$17,[75]납품수량!$B$3:$AI$68,U1,FALSE)</f>
        <v>0</v>
      </c>
      <c r="V17" s="124">
        <f>VLOOKUP($C$17,[75]납품수량!$B$3:$AI$68,V1,FALSE)</f>
        <v>300</v>
      </c>
      <c r="W17" s="124">
        <f>VLOOKUP($C$17,[75]납품수량!$B$3:$AI$68,W1,FALSE)</f>
        <v>0</v>
      </c>
      <c r="X17" s="124">
        <f>VLOOKUP($C$17,[75]납품수량!$B$3:$AI$68,X1,FALSE)</f>
        <v>0</v>
      </c>
      <c r="Y17" s="124">
        <f>VLOOKUP($C$17,[75]납품수량!$B$3:$AI$68,Y1,FALSE)</f>
        <v>0</v>
      </c>
      <c r="Z17" s="124">
        <f>VLOOKUP($C$17,[75]납품수량!$B$3:$AI$68,Z1,FALSE)</f>
        <v>0</v>
      </c>
      <c r="AA17" s="124">
        <f>VLOOKUP($C$17,[75]납품수량!$B$3:$AI$68,AA1,FALSE)</f>
        <v>300</v>
      </c>
      <c r="AB17" s="124">
        <f>VLOOKUP($C$17,[75]납품수량!$B$3:$AI$68,AB1,FALSE)</f>
        <v>0</v>
      </c>
      <c r="AC17" s="124">
        <f>VLOOKUP($C$17,[75]납품수량!$B$3:$AI$68,AC1,FALSE)</f>
        <v>0</v>
      </c>
      <c r="AD17" s="124">
        <f>VLOOKUP($C$17,[75]납품수량!$B$3:$AI$68,AD1,FALSE)</f>
        <v>0</v>
      </c>
      <c r="AE17" s="124">
        <f>VLOOKUP($C$17,[75]납품수량!$B$3:$AI$68,AE1,FALSE)</f>
        <v>0</v>
      </c>
      <c r="AF17" s="124">
        <f>VLOOKUP($C$17,[75]납품수량!$B$3:$AI$68,AF1,FALSE)</f>
        <v>0</v>
      </c>
      <c r="AG17" s="124">
        <f>VLOOKUP($C$17,[75]납품수량!$B$3:$AI$68,AG1,FALSE)</f>
        <v>0</v>
      </c>
      <c r="AH17" s="124">
        <f>VLOOKUP($C$17,[75]납품수량!$B$3:$AI$68,AH1,FALSE)</f>
        <v>300</v>
      </c>
      <c r="AI17" s="124">
        <f>VLOOKUP($C$17,[75]납품수량!$B$3:$AI$68,AI1,FALSE)</f>
        <v>0</v>
      </c>
      <c r="AJ17" s="124">
        <f>VLOOKUP($C$17,[75]납품수량!$B$3:$AI$68,AJ1,FALSE)</f>
        <v>0</v>
      </c>
      <c r="AK17" s="124">
        <f>VLOOKUP($C$17,[75]납품수량!$B$3:$AI$68,AK1,FALSE)</f>
        <v>0</v>
      </c>
      <c r="AL17" s="124">
        <f>SUM(G17:AK17)</f>
        <v>1200</v>
      </c>
      <c r="AM17" s="61"/>
      <c r="AN17" s="61"/>
      <c r="AO17" s="61"/>
      <c r="AP17" s="61"/>
      <c r="AQ17" s="61"/>
      <c r="AR17" s="61"/>
      <c r="AS17" s="61"/>
      <c r="AT17" s="61"/>
      <c r="AU17" s="61"/>
      <c r="AV17" s="61"/>
      <c r="AW17" s="61"/>
      <c r="AX17" s="61"/>
      <c r="AY17" s="61"/>
      <c r="AZ17" s="61"/>
      <c r="BA17" s="61"/>
      <c r="BB17" s="61"/>
      <c r="BC17" s="61"/>
      <c r="BD17" s="61"/>
      <c r="BE17" s="61"/>
      <c r="BF17" s="61"/>
      <c r="BG17" s="61"/>
      <c r="BH17" s="61"/>
      <c r="BI17" s="61"/>
      <c r="BJ17" s="61"/>
      <c r="BK17" s="61"/>
      <c r="BL17" s="61"/>
      <c r="BM17" s="61"/>
      <c r="BN17" s="61"/>
      <c r="BO17" s="61"/>
      <c r="BP17" s="61"/>
      <c r="BQ17" s="61"/>
      <c r="BR17" s="61"/>
      <c r="BS17" s="61"/>
      <c r="BT17" s="61"/>
      <c r="BU17" s="61"/>
      <c r="BV17" s="61"/>
      <c r="BW17" s="61"/>
      <c r="BX17" s="61"/>
      <c r="BY17" s="61"/>
      <c r="BZ17" s="61"/>
      <c r="CA17" s="61"/>
      <c r="CB17" s="61"/>
      <c r="CC17" s="61"/>
      <c r="CD17" s="61"/>
      <c r="CE17" s="61"/>
      <c r="CF17" s="61"/>
      <c r="CG17" s="61"/>
      <c r="CH17" s="61"/>
      <c r="CI17" s="61"/>
      <c r="CJ17" s="61"/>
      <c r="CK17" s="61"/>
      <c r="CL17" s="61"/>
      <c r="CM17" s="61"/>
      <c r="CN17" s="61"/>
      <c r="CO17" s="61"/>
      <c r="CP17" s="61"/>
      <c r="CQ17" s="61"/>
      <c r="CR17" s="61"/>
      <c r="CS17" s="61"/>
      <c r="CT17" s="61"/>
      <c r="CU17" s="61"/>
      <c r="CV17" s="61"/>
      <c r="CW17" s="61"/>
      <c r="CX17" s="61"/>
      <c r="CY17" s="61"/>
      <c r="CZ17" s="61"/>
      <c r="DA17" s="61"/>
      <c r="DB17" s="61"/>
    </row>
    <row r="18" spans="1:106" s="58" customFormat="1" ht="20.100000000000001" customHeight="1">
      <c r="A18" s="117"/>
      <c r="B18" s="788"/>
      <c r="C18" s="782"/>
      <c r="D18" s="784"/>
      <c r="E18" s="784"/>
      <c r="F18" s="784"/>
      <c r="G18" s="122">
        <f>$F$17*G17</f>
        <v>0</v>
      </c>
      <c r="H18" s="122">
        <f t="shared" ref="H18:AK18" si="7">$F$17*H17</f>
        <v>0</v>
      </c>
      <c r="I18" s="122">
        <f t="shared" si="7"/>
        <v>0</v>
      </c>
      <c r="J18" s="122">
        <f t="shared" si="7"/>
        <v>0</v>
      </c>
      <c r="K18" s="122">
        <f t="shared" si="7"/>
        <v>0</v>
      </c>
      <c r="L18" s="122">
        <f t="shared" si="7"/>
        <v>0</v>
      </c>
      <c r="M18" s="122">
        <f t="shared" si="7"/>
        <v>872100</v>
      </c>
      <c r="N18" s="122">
        <f t="shared" si="7"/>
        <v>0</v>
      </c>
      <c r="O18" s="122">
        <f t="shared" si="7"/>
        <v>0</v>
      </c>
      <c r="P18" s="122">
        <f t="shared" si="7"/>
        <v>0</v>
      </c>
      <c r="Q18" s="122">
        <f t="shared" si="7"/>
        <v>0</v>
      </c>
      <c r="R18" s="122">
        <f t="shared" si="7"/>
        <v>0</v>
      </c>
      <c r="S18" s="122">
        <f t="shared" si="7"/>
        <v>0</v>
      </c>
      <c r="T18" s="122">
        <f t="shared" si="7"/>
        <v>0</v>
      </c>
      <c r="U18" s="122">
        <f t="shared" si="7"/>
        <v>0</v>
      </c>
      <c r="V18" s="122">
        <f t="shared" si="7"/>
        <v>872100</v>
      </c>
      <c r="W18" s="122">
        <f t="shared" si="7"/>
        <v>0</v>
      </c>
      <c r="X18" s="122">
        <f t="shared" si="7"/>
        <v>0</v>
      </c>
      <c r="Y18" s="122">
        <f t="shared" si="7"/>
        <v>0</v>
      </c>
      <c r="Z18" s="122">
        <f t="shared" si="7"/>
        <v>0</v>
      </c>
      <c r="AA18" s="122">
        <f t="shared" si="7"/>
        <v>872100</v>
      </c>
      <c r="AB18" s="122">
        <f t="shared" si="7"/>
        <v>0</v>
      </c>
      <c r="AC18" s="122">
        <f t="shared" si="7"/>
        <v>0</v>
      </c>
      <c r="AD18" s="122">
        <f t="shared" si="7"/>
        <v>0</v>
      </c>
      <c r="AE18" s="122">
        <f t="shared" si="7"/>
        <v>0</v>
      </c>
      <c r="AF18" s="122">
        <f t="shared" si="7"/>
        <v>0</v>
      </c>
      <c r="AG18" s="122">
        <f t="shared" si="7"/>
        <v>0</v>
      </c>
      <c r="AH18" s="122">
        <f t="shared" si="7"/>
        <v>872100</v>
      </c>
      <c r="AI18" s="122">
        <f t="shared" si="7"/>
        <v>0</v>
      </c>
      <c r="AJ18" s="122">
        <f t="shared" si="7"/>
        <v>0</v>
      </c>
      <c r="AK18" s="122">
        <f t="shared" si="7"/>
        <v>0</v>
      </c>
      <c r="AL18" s="122">
        <f>F17*AL17</f>
        <v>3488400</v>
      </c>
      <c r="AM18" s="61"/>
      <c r="AN18" s="61"/>
      <c r="AO18" s="61"/>
      <c r="AP18" s="61"/>
      <c r="AQ18" s="61"/>
      <c r="AR18" s="61"/>
      <c r="AS18" s="61"/>
      <c r="AT18" s="61"/>
      <c r="AU18" s="61"/>
      <c r="AV18" s="61"/>
      <c r="AW18" s="61"/>
      <c r="AX18" s="61"/>
      <c r="AY18" s="61"/>
      <c r="AZ18" s="61"/>
      <c r="BA18" s="61"/>
      <c r="BB18" s="61"/>
      <c r="BC18" s="61"/>
      <c r="BD18" s="61"/>
      <c r="BE18" s="61"/>
      <c r="BF18" s="61"/>
      <c r="BG18" s="61"/>
      <c r="BH18" s="61"/>
      <c r="BI18" s="61"/>
      <c r="BJ18" s="61"/>
      <c r="BK18" s="61"/>
      <c r="BL18" s="61"/>
      <c r="BM18" s="61"/>
      <c r="BN18" s="61"/>
      <c r="BO18" s="61"/>
      <c r="BP18" s="61"/>
      <c r="BQ18" s="61"/>
      <c r="BR18" s="61"/>
      <c r="BS18" s="61"/>
      <c r="BT18" s="61"/>
      <c r="BU18" s="61"/>
      <c r="BV18" s="61"/>
      <c r="BW18" s="61"/>
      <c r="BX18" s="61"/>
      <c r="BY18" s="61"/>
      <c r="BZ18" s="61"/>
      <c r="CA18" s="61"/>
      <c r="CB18" s="61"/>
      <c r="CC18" s="61"/>
      <c r="CD18" s="61"/>
      <c r="CE18" s="61"/>
      <c r="CF18" s="61"/>
      <c r="CG18" s="61"/>
      <c r="CH18" s="61"/>
      <c r="CI18" s="61"/>
      <c r="CJ18" s="61"/>
      <c r="CK18" s="61"/>
      <c r="CL18" s="61"/>
      <c r="CM18" s="61"/>
      <c r="CN18" s="61"/>
      <c r="CO18" s="61"/>
      <c r="CP18" s="61"/>
      <c r="CQ18" s="61"/>
      <c r="CR18" s="61"/>
      <c r="CS18" s="61"/>
      <c r="CT18" s="61"/>
      <c r="CU18" s="61"/>
      <c r="CV18" s="61"/>
      <c r="CW18" s="61"/>
      <c r="CX18" s="61"/>
      <c r="CY18" s="61"/>
      <c r="CZ18" s="61"/>
      <c r="DA18" s="61"/>
      <c r="DB18" s="61"/>
    </row>
    <row r="19" spans="1:106" s="58" customFormat="1" ht="20.100000000000001" customHeight="1">
      <c r="A19" s="117" t="s">
        <v>6</v>
      </c>
      <c r="B19" s="788"/>
      <c r="C19" s="781" t="s">
        <v>611</v>
      </c>
      <c r="D19" s="783" t="s">
        <v>528</v>
      </c>
      <c r="E19" s="783" t="s">
        <v>422</v>
      </c>
      <c r="F19" s="783">
        <f>VLOOKUP(C19,'[72]납품수량(영업)'!$C$3:$F$260,4,FALSE)</f>
        <v>2907</v>
      </c>
      <c r="G19" s="124">
        <f>VLOOKUP($C$19,[75]납품수량!$B$3:$AI$68,G1,FALSE)</f>
        <v>0</v>
      </c>
      <c r="H19" s="124">
        <f>VLOOKUP($C$19,[75]납품수량!$B$3:$AI$68,H1,FALSE)</f>
        <v>0</v>
      </c>
      <c r="I19" s="124">
        <f>VLOOKUP($C$19,[75]납품수량!$B$3:$AI$68,I1,FALSE)</f>
        <v>0</v>
      </c>
      <c r="J19" s="124">
        <f>VLOOKUP($C$19,[75]납품수량!$B$3:$AI$68,J1,FALSE)</f>
        <v>0</v>
      </c>
      <c r="K19" s="124">
        <f>VLOOKUP($C$19,[75]납품수량!$B$3:$AI$68,K1,FALSE)</f>
        <v>0</v>
      </c>
      <c r="L19" s="124">
        <f>VLOOKUP($C$19,[75]납품수량!$B$3:$AI$68,L1,FALSE)</f>
        <v>0</v>
      </c>
      <c r="M19" s="124">
        <f>VLOOKUP($C$19,[75]납품수량!$B$3:$AI$68,M1,FALSE)</f>
        <v>300</v>
      </c>
      <c r="N19" s="124">
        <f>VLOOKUP($C$19,[75]납품수량!$B$3:$AI$68,N1,FALSE)</f>
        <v>0</v>
      </c>
      <c r="O19" s="124">
        <f>VLOOKUP($C$19,[75]납품수량!$B$3:$AI$68,O1,FALSE)</f>
        <v>0</v>
      </c>
      <c r="P19" s="124">
        <f>VLOOKUP($C$19,[75]납품수량!$B$3:$AI$68,P1,FALSE)</f>
        <v>0</v>
      </c>
      <c r="Q19" s="124">
        <f>VLOOKUP($C$19,[75]납품수량!$B$3:$AI$68,Q1,FALSE)</f>
        <v>0</v>
      </c>
      <c r="R19" s="124">
        <f>VLOOKUP($C$19,[75]납품수량!$B$3:$AI$68,R1,FALSE)</f>
        <v>0</v>
      </c>
      <c r="S19" s="124">
        <f>VLOOKUP($C$19,[75]납품수량!$B$3:$AI$68,S1,FALSE)</f>
        <v>0</v>
      </c>
      <c r="T19" s="124">
        <f>VLOOKUP($C$19,[75]납품수량!$B$3:$AI$68,T1,FALSE)</f>
        <v>0</v>
      </c>
      <c r="U19" s="124">
        <f>VLOOKUP($C$19,[75]납품수량!$B$3:$AI$68,U1,FALSE)</f>
        <v>0</v>
      </c>
      <c r="V19" s="124">
        <f>VLOOKUP($C$19,[75]납품수량!$B$3:$AI$68,V1,FALSE)</f>
        <v>300</v>
      </c>
      <c r="W19" s="124">
        <f>VLOOKUP($C$19,[75]납품수량!$B$3:$AI$68,W1,FALSE)</f>
        <v>0</v>
      </c>
      <c r="X19" s="124">
        <f>VLOOKUP($C$19,[75]납품수량!$B$3:$AI$68,X1,FALSE)</f>
        <v>0</v>
      </c>
      <c r="Y19" s="124">
        <f>VLOOKUP($C$19,[75]납품수량!$B$3:$AI$68,Y1,FALSE)</f>
        <v>0</v>
      </c>
      <c r="Z19" s="124">
        <f>VLOOKUP($C$19,[75]납품수량!$B$3:$AI$68,Z1,FALSE)</f>
        <v>0</v>
      </c>
      <c r="AA19" s="124">
        <f>VLOOKUP($C$19,[75]납품수량!$B$3:$AI$68,AA1,FALSE)</f>
        <v>300</v>
      </c>
      <c r="AB19" s="124">
        <f>VLOOKUP($C$19,[75]납품수량!$B$3:$AI$68,AB1,FALSE)</f>
        <v>0</v>
      </c>
      <c r="AC19" s="124">
        <f>VLOOKUP($C$19,[75]납품수량!$B$3:$AI$68,AC1,FALSE)</f>
        <v>0</v>
      </c>
      <c r="AD19" s="124">
        <f>VLOOKUP($C$19,[75]납품수량!$B$3:$AI$68,AD1,FALSE)</f>
        <v>0</v>
      </c>
      <c r="AE19" s="124">
        <f>VLOOKUP($C$19,[75]납품수량!$B$3:$AI$68,AE1,FALSE)</f>
        <v>0</v>
      </c>
      <c r="AF19" s="124">
        <f>VLOOKUP($C$19,[75]납품수량!$B$3:$AI$68,AF1,FALSE)</f>
        <v>0</v>
      </c>
      <c r="AG19" s="124">
        <f>VLOOKUP($C$19,[75]납품수량!$B$3:$AI$68,AG1,FALSE)</f>
        <v>0</v>
      </c>
      <c r="AH19" s="124">
        <f>VLOOKUP($C$19,[75]납품수량!$B$3:$AI$68,AH1,FALSE)</f>
        <v>300</v>
      </c>
      <c r="AI19" s="124">
        <f>VLOOKUP($C$19,[75]납품수량!$B$3:$AI$68,AI1,FALSE)</f>
        <v>0</v>
      </c>
      <c r="AJ19" s="124">
        <f>VLOOKUP($C$19,[75]납품수량!$B$3:$AI$68,AJ1,FALSE)</f>
        <v>0</v>
      </c>
      <c r="AK19" s="124">
        <f>VLOOKUP($C$19,[75]납품수량!$B$3:$AI$68,AK1,FALSE)</f>
        <v>0</v>
      </c>
      <c r="AL19" s="124">
        <f>SUM(G19:AK19)</f>
        <v>1200</v>
      </c>
      <c r="AM19" s="61"/>
      <c r="AN19" s="61"/>
      <c r="AO19" s="61"/>
      <c r="AP19" s="61"/>
      <c r="AQ19" s="61"/>
      <c r="AR19" s="61"/>
      <c r="AS19" s="61"/>
      <c r="AT19" s="61"/>
      <c r="AU19" s="61"/>
      <c r="AV19" s="61"/>
      <c r="AW19" s="61"/>
      <c r="AX19" s="61"/>
      <c r="AY19" s="61"/>
      <c r="AZ19" s="61"/>
      <c r="BA19" s="61"/>
      <c r="BB19" s="61"/>
      <c r="BC19" s="61"/>
      <c r="BD19" s="61"/>
      <c r="BE19" s="61"/>
      <c r="BF19" s="61"/>
      <c r="BG19" s="61"/>
      <c r="BH19" s="61"/>
      <c r="BI19" s="61"/>
      <c r="BJ19" s="61"/>
      <c r="BK19" s="61"/>
      <c r="BL19" s="61"/>
      <c r="BM19" s="61"/>
      <c r="BN19" s="61"/>
      <c r="BO19" s="61"/>
      <c r="BP19" s="61"/>
      <c r="BQ19" s="61"/>
      <c r="BR19" s="61"/>
      <c r="BS19" s="61"/>
      <c r="BT19" s="61"/>
      <c r="BU19" s="61"/>
      <c r="BV19" s="61"/>
      <c r="BW19" s="61"/>
      <c r="BX19" s="61"/>
      <c r="BY19" s="61"/>
      <c r="BZ19" s="61"/>
      <c r="CA19" s="61"/>
      <c r="CB19" s="61"/>
      <c r="CC19" s="61"/>
      <c r="CD19" s="61"/>
      <c r="CE19" s="61"/>
      <c r="CF19" s="61"/>
      <c r="CG19" s="61"/>
      <c r="CH19" s="61"/>
      <c r="CI19" s="61"/>
      <c r="CJ19" s="61"/>
      <c r="CK19" s="61"/>
      <c r="CL19" s="61"/>
      <c r="CM19" s="61"/>
      <c r="CN19" s="61"/>
      <c r="CO19" s="61"/>
      <c r="CP19" s="61"/>
      <c r="CQ19" s="61"/>
      <c r="CR19" s="61"/>
      <c r="CS19" s="61"/>
      <c r="CT19" s="61"/>
      <c r="CU19" s="61"/>
      <c r="CV19" s="61"/>
      <c r="CW19" s="61"/>
      <c r="CX19" s="61"/>
      <c r="CY19" s="61"/>
      <c r="CZ19" s="61"/>
      <c r="DA19" s="61"/>
      <c r="DB19" s="61"/>
    </row>
    <row r="20" spans="1:106" s="58" customFormat="1" ht="20.100000000000001" customHeight="1">
      <c r="A20" s="117"/>
      <c r="B20" s="789"/>
      <c r="C20" s="782"/>
      <c r="D20" s="784"/>
      <c r="E20" s="784"/>
      <c r="F20" s="784"/>
      <c r="G20" s="122">
        <f>$F$19*G19</f>
        <v>0</v>
      </c>
      <c r="H20" s="122">
        <f t="shared" ref="H20:AK20" si="8">$F$19*H19</f>
        <v>0</v>
      </c>
      <c r="I20" s="122">
        <f t="shared" si="8"/>
        <v>0</v>
      </c>
      <c r="J20" s="122">
        <f t="shared" si="8"/>
        <v>0</v>
      </c>
      <c r="K20" s="122">
        <f t="shared" si="8"/>
        <v>0</v>
      </c>
      <c r="L20" s="122">
        <f t="shared" si="8"/>
        <v>0</v>
      </c>
      <c r="M20" s="122">
        <f t="shared" si="8"/>
        <v>872100</v>
      </c>
      <c r="N20" s="122">
        <f t="shared" si="8"/>
        <v>0</v>
      </c>
      <c r="O20" s="122">
        <f t="shared" si="8"/>
        <v>0</v>
      </c>
      <c r="P20" s="122">
        <f t="shared" si="8"/>
        <v>0</v>
      </c>
      <c r="Q20" s="122">
        <f t="shared" si="8"/>
        <v>0</v>
      </c>
      <c r="R20" s="122">
        <f t="shared" si="8"/>
        <v>0</v>
      </c>
      <c r="S20" s="122">
        <f t="shared" si="8"/>
        <v>0</v>
      </c>
      <c r="T20" s="122">
        <f t="shared" si="8"/>
        <v>0</v>
      </c>
      <c r="U20" s="122">
        <f t="shared" si="8"/>
        <v>0</v>
      </c>
      <c r="V20" s="122">
        <f t="shared" si="8"/>
        <v>872100</v>
      </c>
      <c r="W20" s="122">
        <f t="shared" si="8"/>
        <v>0</v>
      </c>
      <c r="X20" s="122">
        <f t="shared" si="8"/>
        <v>0</v>
      </c>
      <c r="Y20" s="122">
        <f t="shared" si="8"/>
        <v>0</v>
      </c>
      <c r="Z20" s="122">
        <f t="shared" si="8"/>
        <v>0</v>
      </c>
      <c r="AA20" s="122">
        <f t="shared" si="8"/>
        <v>872100</v>
      </c>
      <c r="AB20" s="122">
        <f t="shared" si="8"/>
        <v>0</v>
      </c>
      <c r="AC20" s="122">
        <f t="shared" si="8"/>
        <v>0</v>
      </c>
      <c r="AD20" s="122">
        <f t="shared" si="8"/>
        <v>0</v>
      </c>
      <c r="AE20" s="122">
        <f t="shared" si="8"/>
        <v>0</v>
      </c>
      <c r="AF20" s="122">
        <f t="shared" si="8"/>
        <v>0</v>
      </c>
      <c r="AG20" s="122">
        <f t="shared" si="8"/>
        <v>0</v>
      </c>
      <c r="AH20" s="122">
        <f t="shared" si="8"/>
        <v>872100</v>
      </c>
      <c r="AI20" s="122">
        <f t="shared" si="8"/>
        <v>0</v>
      </c>
      <c r="AJ20" s="122">
        <f t="shared" si="8"/>
        <v>0</v>
      </c>
      <c r="AK20" s="122">
        <f t="shared" si="8"/>
        <v>0</v>
      </c>
      <c r="AL20" s="122">
        <f>F19*AL19</f>
        <v>3488400</v>
      </c>
      <c r="AM20" s="61"/>
      <c r="AN20" s="61"/>
      <c r="AO20" s="61"/>
      <c r="AP20" s="61"/>
      <c r="AQ20" s="61"/>
      <c r="AR20" s="61"/>
      <c r="AS20" s="61"/>
      <c r="AT20" s="61"/>
      <c r="AU20" s="61"/>
      <c r="AV20" s="61"/>
      <c r="AW20" s="61"/>
      <c r="AX20" s="61"/>
      <c r="AY20" s="61"/>
      <c r="AZ20" s="61"/>
      <c r="BA20" s="61"/>
      <c r="BB20" s="61"/>
      <c r="BC20" s="61"/>
      <c r="BD20" s="61"/>
      <c r="BE20" s="61"/>
      <c r="BF20" s="61"/>
      <c r="BG20" s="61"/>
      <c r="BH20" s="61"/>
      <c r="BI20" s="61"/>
      <c r="BJ20" s="61"/>
      <c r="BK20" s="61"/>
      <c r="BL20" s="61"/>
      <c r="BM20" s="61"/>
      <c r="BN20" s="61"/>
      <c r="BO20" s="61"/>
      <c r="BP20" s="61"/>
      <c r="BQ20" s="61"/>
      <c r="BR20" s="61"/>
      <c r="BS20" s="61"/>
      <c r="BT20" s="61"/>
      <c r="BU20" s="61"/>
      <c r="BV20" s="61"/>
      <c r="BW20" s="61"/>
      <c r="BX20" s="61"/>
      <c r="BY20" s="61"/>
      <c r="BZ20" s="61"/>
      <c r="CA20" s="61"/>
      <c r="CB20" s="61"/>
      <c r="CC20" s="61"/>
      <c r="CD20" s="61"/>
      <c r="CE20" s="61"/>
      <c r="CF20" s="61"/>
      <c r="CG20" s="61"/>
      <c r="CH20" s="61"/>
      <c r="CI20" s="61"/>
      <c r="CJ20" s="61"/>
      <c r="CK20" s="61"/>
      <c r="CL20" s="61"/>
      <c r="CM20" s="61"/>
      <c r="CN20" s="61"/>
      <c r="CO20" s="61"/>
      <c r="CP20" s="61"/>
      <c r="CQ20" s="61"/>
      <c r="CR20" s="61"/>
      <c r="CS20" s="61"/>
      <c r="CT20" s="61"/>
      <c r="CU20" s="61"/>
      <c r="CV20" s="61"/>
      <c r="CW20" s="61"/>
      <c r="CX20" s="61"/>
      <c r="CY20" s="61"/>
      <c r="CZ20" s="61"/>
      <c r="DA20" s="61"/>
      <c r="DB20" s="61"/>
    </row>
    <row r="21" spans="1:106" s="58" customFormat="1" ht="24.95" customHeight="1">
      <c r="A21" s="779" t="s">
        <v>422</v>
      </c>
      <c r="B21" s="779"/>
      <c r="C21" s="779"/>
      <c r="D21" s="779"/>
      <c r="E21" s="140"/>
      <c r="F21" s="136"/>
      <c r="G21" s="137">
        <f t="shared" ref="G21:AK21" si="9">SUMPRODUCT((MOD(ROW(G3:G19),2)=1)*G4:G20)</f>
        <v>4455110</v>
      </c>
      <c r="H21" s="137">
        <f t="shared" si="9"/>
        <v>5437670</v>
      </c>
      <c r="I21" s="137">
        <f t="shared" si="9"/>
        <v>0</v>
      </c>
      <c r="J21" s="137">
        <f t="shared" si="9"/>
        <v>0</v>
      </c>
      <c r="K21" s="137">
        <f t="shared" si="9"/>
        <v>0</v>
      </c>
      <c r="L21" s="137">
        <f t="shared" si="9"/>
        <v>5198490</v>
      </c>
      <c r="M21" s="137">
        <f t="shared" si="9"/>
        <v>3717925</v>
      </c>
      <c r="N21" s="137">
        <f t="shared" si="9"/>
        <v>5076950</v>
      </c>
      <c r="O21" s="137">
        <f t="shared" si="9"/>
        <v>5559210</v>
      </c>
      <c r="P21" s="137">
        <f t="shared" si="9"/>
        <v>0</v>
      </c>
      <c r="Q21" s="137">
        <f t="shared" si="9"/>
        <v>0</v>
      </c>
      <c r="R21" s="137">
        <f t="shared" si="9"/>
        <v>0</v>
      </c>
      <c r="S21" s="137">
        <f t="shared" si="9"/>
        <v>0</v>
      </c>
      <c r="T21" s="137">
        <f t="shared" si="9"/>
        <v>0</v>
      </c>
      <c r="U21" s="137">
        <f t="shared" si="9"/>
        <v>7018835</v>
      </c>
      <c r="V21" s="137">
        <f t="shared" si="9"/>
        <v>6666845</v>
      </c>
      <c r="W21" s="137">
        <f t="shared" si="9"/>
        <v>3815155</v>
      </c>
      <c r="X21" s="137">
        <f t="shared" si="9"/>
        <v>0</v>
      </c>
      <c r="Y21" s="137">
        <f t="shared" si="9"/>
        <v>4353405</v>
      </c>
      <c r="Z21" s="137">
        <f t="shared" si="9"/>
        <v>4503800</v>
      </c>
      <c r="AA21" s="137">
        <f t="shared" si="9"/>
        <v>7428150</v>
      </c>
      <c r="AB21" s="137">
        <f t="shared" si="9"/>
        <v>4868810</v>
      </c>
      <c r="AC21" s="137">
        <f t="shared" si="9"/>
        <v>6463350</v>
      </c>
      <c r="AD21" s="137">
        <f t="shared" si="9"/>
        <v>0</v>
      </c>
      <c r="AE21" s="137">
        <f t="shared" si="9"/>
        <v>0</v>
      </c>
      <c r="AF21" s="137">
        <f t="shared" si="9"/>
        <v>4079815</v>
      </c>
      <c r="AG21" s="137">
        <f t="shared" si="9"/>
        <v>3878725</v>
      </c>
      <c r="AH21" s="137">
        <f t="shared" si="9"/>
        <v>4954805</v>
      </c>
      <c r="AI21" s="137">
        <f t="shared" si="9"/>
        <v>4620185</v>
      </c>
      <c r="AJ21" s="137">
        <f t="shared" si="9"/>
        <v>4282740</v>
      </c>
      <c r="AK21" s="137">
        <f t="shared" si="9"/>
        <v>738650</v>
      </c>
      <c r="AL21" s="137">
        <f>SUM(G21:AK21)</f>
        <v>97118625</v>
      </c>
      <c r="AM21" s="61"/>
      <c r="AN21" s="61"/>
      <c r="AO21" s="61"/>
      <c r="AP21" s="61"/>
      <c r="AQ21" s="61"/>
      <c r="AR21" s="61"/>
      <c r="AS21" s="61"/>
      <c r="AT21" s="61"/>
      <c r="AU21" s="61"/>
      <c r="AV21" s="61"/>
      <c r="AW21" s="61"/>
      <c r="AX21" s="61"/>
      <c r="AY21" s="61"/>
      <c r="AZ21" s="61"/>
      <c r="BA21" s="61"/>
      <c r="BB21" s="61"/>
      <c r="BC21" s="61"/>
      <c r="BD21" s="61"/>
      <c r="BE21" s="61"/>
      <c r="BF21" s="61"/>
      <c r="BG21" s="61"/>
      <c r="BH21" s="61"/>
      <c r="BI21" s="61"/>
      <c r="BJ21" s="61"/>
      <c r="BK21" s="61"/>
      <c r="BL21" s="61"/>
      <c r="BM21" s="61"/>
      <c r="BN21" s="61"/>
      <c r="BO21" s="61"/>
      <c r="BP21" s="61"/>
      <c r="BQ21" s="61"/>
    </row>
    <row r="22" spans="1:106" s="58" customFormat="1" ht="24.95" customHeight="1">
      <c r="A22" s="780" t="s">
        <v>667</v>
      </c>
      <c r="B22" s="780"/>
      <c r="C22" s="780"/>
      <c r="D22" s="780"/>
      <c r="E22" s="141"/>
      <c r="F22" s="138"/>
      <c r="G22" s="139">
        <f t="shared" ref="G22:AK22" si="10">G21</f>
        <v>4455110</v>
      </c>
      <c r="H22" s="139">
        <f t="shared" si="10"/>
        <v>5437670</v>
      </c>
      <c r="I22" s="139">
        <f t="shared" si="10"/>
        <v>0</v>
      </c>
      <c r="J22" s="139">
        <f t="shared" si="10"/>
        <v>0</v>
      </c>
      <c r="K22" s="139">
        <f t="shared" si="10"/>
        <v>0</v>
      </c>
      <c r="L22" s="139">
        <f t="shared" si="10"/>
        <v>5198490</v>
      </c>
      <c r="M22" s="139">
        <f t="shared" si="10"/>
        <v>3717925</v>
      </c>
      <c r="N22" s="139">
        <f t="shared" si="10"/>
        <v>5076950</v>
      </c>
      <c r="O22" s="139">
        <f t="shared" si="10"/>
        <v>5559210</v>
      </c>
      <c r="P22" s="139">
        <f t="shared" si="10"/>
        <v>0</v>
      </c>
      <c r="Q22" s="139">
        <f t="shared" si="10"/>
        <v>0</v>
      </c>
      <c r="R22" s="139">
        <f t="shared" si="10"/>
        <v>0</v>
      </c>
      <c r="S22" s="139">
        <f t="shared" si="10"/>
        <v>0</v>
      </c>
      <c r="T22" s="139">
        <f t="shared" si="10"/>
        <v>0</v>
      </c>
      <c r="U22" s="139">
        <f t="shared" si="10"/>
        <v>7018835</v>
      </c>
      <c r="V22" s="139">
        <f t="shared" si="10"/>
        <v>6666845</v>
      </c>
      <c r="W22" s="139">
        <f t="shared" si="10"/>
        <v>3815155</v>
      </c>
      <c r="X22" s="139">
        <f t="shared" si="10"/>
        <v>0</v>
      </c>
      <c r="Y22" s="139">
        <f t="shared" si="10"/>
        <v>4353405</v>
      </c>
      <c r="Z22" s="139">
        <f t="shared" si="10"/>
        <v>4503800</v>
      </c>
      <c r="AA22" s="139">
        <f t="shared" si="10"/>
        <v>7428150</v>
      </c>
      <c r="AB22" s="139">
        <f t="shared" si="10"/>
        <v>4868810</v>
      </c>
      <c r="AC22" s="139">
        <f t="shared" si="10"/>
        <v>6463350</v>
      </c>
      <c r="AD22" s="139">
        <f t="shared" si="10"/>
        <v>0</v>
      </c>
      <c r="AE22" s="139">
        <f t="shared" si="10"/>
        <v>0</v>
      </c>
      <c r="AF22" s="139">
        <f t="shared" si="10"/>
        <v>4079815</v>
      </c>
      <c r="AG22" s="139">
        <f t="shared" si="10"/>
        <v>3878725</v>
      </c>
      <c r="AH22" s="139">
        <f t="shared" si="10"/>
        <v>4954805</v>
      </c>
      <c r="AI22" s="139">
        <f t="shared" si="10"/>
        <v>4620185</v>
      </c>
      <c r="AJ22" s="139">
        <f t="shared" si="10"/>
        <v>4282740</v>
      </c>
      <c r="AK22" s="139">
        <f t="shared" si="10"/>
        <v>738650</v>
      </c>
      <c r="AL22" s="142">
        <f>SUM(G22:AK22)</f>
        <v>97118625</v>
      </c>
      <c r="AM22" s="61"/>
      <c r="AN22" s="61"/>
      <c r="AO22" s="61"/>
      <c r="AP22" s="61"/>
      <c r="AQ22" s="61"/>
      <c r="AR22" s="61"/>
      <c r="AS22" s="61"/>
      <c r="AT22" s="61"/>
      <c r="AU22" s="61"/>
      <c r="AV22" s="61"/>
      <c r="AW22" s="61"/>
      <c r="AX22" s="61"/>
      <c r="AY22" s="61"/>
      <c r="AZ22" s="61"/>
      <c r="BA22" s="61"/>
      <c r="BB22" s="61"/>
      <c r="BC22" s="61"/>
      <c r="BD22" s="61"/>
      <c r="BE22" s="61"/>
      <c r="BF22" s="61"/>
      <c r="BG22" s="61"/>
      <c r="BH22" s="61"/>
      <c r="BI22" s="61"/>
      <c r="BJ22" s="61"/>
      <c r="BK22" s="61"/>
      <c r="BL22" s="61"/>
      <c r="BM22" s="61"/>
      <c r="BN22" s="61"/>
      <c r="BO22" s="61"/>
      <c r="BP22" s="61"/>
      <c r="BQ22" s="61"/>
    </row>
    <row r="23" spans="1:106" s="58" customFormat="1" ht="20.100000000000001" customHeight="1">
      <c r="A23" s="117" t="s">
        <v>433</v>
      </c>
      <c r="B23" s="787" t="s">
        <v>42</v>
      </c>
      <c r="C23" s="781" t="s">
        <v>2</v>
      </c>
      <c r="D23" s="783" t="s">
        <v>529</v>
      </c>
      <c r="E23" s="783" t="s">
        <v>500</v>
      </c>
      <c r="F23" s="783">
        <f>VLOOKUP(C23,'[72]납품수량(영업)'!$C$3:$F$260,4,FALSE)</f>
        <v>13803</v>
      </c>
      <c r="G23" s="124">
        <f>VLOOKUP($C$23,[75]납품수량!$B$3:$AI$68,G1,FALSE)</f>
        <v>0</v>
      </c>
      <c r="H23" s="124">
        <f>VLOOKUP($C$23,[75]납품수량!$B$3:$AI$68,H1,FALSE)</f>
        <v>0</v>
      </c>
      <c r="I23" s="124">
        <f>VLOOKUP($C$23,[75]납품수량!$B$3:$AI$68,I1,FALSE)</f>
        <v>0</v>
      </c>
      <c r="J23" s="124">
        <f>VLOOKUP($C$23,[75]납품수량!$B$3:$AI$68,J1,FALSE)</f>
        <v>0</v>
      </c>
      <c r="K23" s="124">
        <f>VLOOKUP($C$23,[75]납품수량!$B$3:$AI$68,K1,FALSE)</f>
        <v>0</v>
      </c>
      <c r="L23" s="124">
        <f>VLOOKUP($C$23,[75]납품수량!$B$3:$AI$68,L1,FALSE)</f>
        <v>0</v>
      </c>
      <c r="M23" s="124">
        <f>VLOOKUP($C$23,[75]납품수량!$B$3:$AI$68,M1,FALSE)</f>
        <v>0</v>
      </c>
      <c r="N23" s="124">
        <f>VLOOKUP($C$23,[75]납품수량!$B$3:$AI$68,N1,FALSE)</f>
        <v>40</v>
      </c>
      <c r="O23" s="124">
        <f>VLOOKUP($C$23,[75]납품수량!$B$3:$AI$68,O1,FALSE)</f>
        <v>80</v>
      </c>
      <c r="P23" s="124">
        <f>VLOOKUP($C$23,[75]납품수량!$B$3:$AI$68,P1,FALSE)</f>
        <v>0</v>
      </c>
      <c r="Q23" s="124">
        <f>VLOOKUP($C$23,[75]납품수량!$B$3:$AI$68,Q1,FALSE)</f>
        <v>0</v>
      </c>
      <c r="R23" s="124">
        <f>VLOOKUP($C$23,[75]납품수량!$B$3:$AI$68,R1,FALSE)</f>
        <v>0</v>
      </c>
      <c r="S23" s="124">
        <f>VLOOKUP($C$23,[75]납품수량!$B$3:$AI$68,S1,FALSE)</f>
        <v>0</v>
      </c>
      <c r="T23" s="124">
        <f>VLOOKUP($C$23,[75]납품수량!$B$3:$AI$68,T1,FALSE)</f>
        <v>0</v>
      </c>
      <c r="U23" s="124">
        <f>VLOOKUP($C$23,[75]납품수량!$B$3:$AI$68,U1,FALSE)</f>
        <v>100</v>
      </c>
      <c r="V23" s="124">
        <f>VLOOKUP($C$23,[75]납품수량!$B$3:$AI$68,V1,FALSE)</f>
        <v>160</v>
      </c>
      <c r="W23" s="124">
        <f>VLOOKUP($C$23,[75]납품수량!$B$3:$AI$68,W1,FALSE)</f>
        <v>0</v>
      </c>
      <c r="X23" s="124">
        <f>VLOOKUP($C$23,[75]납품수량!$B$3:$AI$68,X1,FALSE)</f>
        <v>0</v>
      </c>
      <c r="Y23" s="124">
        <f>VLOOKUP($C$23,[75]납품수량!$B$3:$AI$68,Y1,FALSE)</f>
        <v>120</v>
      </c>
      <c r="Z23" s="124">
        <f>VLOOKUP($C$23,[75]납품수량!$B$3:$AI$68,Z1,FALSE)</f>
        <v>120</v>
      </c>
      <c r="AA23" s="124">
        <f>VLOOKUP($C$23,[75]납품수량!$B$3:$AI$68,AA1,FALSE)</f>
        <v>60</v>
      </c>
      <c r="AB23" s="124">
        <f>VLOOKUP($C$23,[75]납품수량!$B$3:$AI$68,AB1,FALSE)</f>
        <v>180</v>
      </c>
      <c r="AC23" s="124">
        <f>VLOOKUP($C$23,[75]납품수량!$B$3:$AI$68,AC1,FALSE)</f>
        <v>120</v>
      </c>
      <c r="AD23" s="124">
        <f>VLOOKUP($C$23,[75]납품수량!$B$3:$AI$68,AD1,FALSE)</f>
        <v>0</v>
      </c>
      <c r="AE23" s="124">
        <f>VLOOKUP($C$23,[75]납품수량!$B$3:$AI$68,AE1,FALSE)</f>
        <v>0</v>
      </c>
      <c r="AF23" s="124">
        <f>VLOOKUP($C$23,[75]납품수량!$B$3:$AI$68,AF1,FALSE)</f>
        <v>120</v>
      </c>
      <c r="AG23" s="124">
        <f>VLOOKUP($C$23,[75]납품수량!$B$3:$AI$68,AG1,FALSE)</f>
        <v>120</v>
      </c>
      <c r="AH23" s="124">
        <f>VLOOKUP($C$23,[75]납품수량!$B$3:$AI$68,AH1,FALSE)</f>
        <v>120</v>
      </c>
      <c r="AI23" s="124">
        <f>VLOOKUP($C$23,[75]납품수량!$B$3:$AI$68,AI1,FALSE)</f>
        <v>80</v>
      </c>
      <c r="AJ23" s="124">
        <f>VLOOKUP($C$23,[75]납품수량!$B$3:$AI$68,AJ1,FALSE)</f>
        <v>80</v>
      </c>
      <c r="AK23" s="124">
        <f>VLOOKUP($C$23,[75]납품수량!$B$3:$AI$68,AK1,FALSE)</f>
        <v>0</v>
      </c>
      <c r="AL23" s="124">
        <f>SUM(G23:AK23)</f>
        <v>1500</v>
      </c>
      <c r="AM23" s="61"/>
      <c r="AN23" s="61"/>
      <c r="AO23" s="61"/>
      <c r="AP23" s="61"/>
      <c r="AQ23" s="61"/>
      <c r="AR23" s="61"/>
      <c r="AS23" s="61"/>
      <c r="AT23" s="61"/>
      <c r="AU23" s="61"/>
      <c r="AV23" s="61"/>
      <c r="AW23" s="61"/>
      <c r="AX23" s="61"/>
      <c r="AY23" s="61"/>
      <c r="AZ23" s="61"/>
      <c r="BA23" s="61"/>
      <c r="BB23" s="61"/>
      <c r="BC23" s="61"/>
      <c r="BD23" s="61"/>
      <c r="BE23" s="61"/>
      <c r="BF23" s="61"/>
      <c r="BG23" s="61"/>
      <c r="BH23" s="61"/>
      <c r="BI23" s="61"/>
      <c r="BJ23" s="61"/>
      <c r="BK23" s="61"/>
      <c r="BL23" s="61"/>
      <c r="BM23" s="61"/>
      <c r="BN23" s="61"/>
      <c r="BO23" s="61"/>
      <c r="BP23" s="61"/>
      <c r="BQ23" s="61"/>
      <c r="BR23" s="61"/>
      <c r="BS23" s="61"/>
      <c r="BT23" s="61"/>
      <c r="BU23" s="61"/>
      <c r="BV23" s="61"/>
      <c r="BW23" s="61"/>
      <c r="BX23" s="61"/>
      <c r="BY23" s="61"/>
      <c r="BZ23" s="61"/>
      <c r="CA23" s="61"/>
      <c r="CB23" s="61"/>
      <c r="CC23" s="61"/>
      <c r="CD23" s="61"/>
      <c r="CE23" s="61"/>
      <c r="CF23" s="61"/>
      <c r="CG23" s="61"/>
      <c r="CH23" s="61"/>
      <c r="CI23" s="61"/>
      <c r="CJ23" s="61"/>
      <c r="CK23" s="61"/>
      <c r="CL23" s="61"/>
      <c r="CM23" s="61"/>
      <c r="CN23" s="61"/>
      <c r="CO23" s="61"/>
      <c r="CP23" s="61"/>
      <c r="CQ23" s="61"/>
      <c r="CR23" s="61"/>
      <c r="CS23" s="61"/>
      <c r="CT23" s="61"/>
      <c r="CU23" s="61"/>
      <c r="CV23" s="61"/>
      <c r="CW23" s="61"/>
      <c r="CX23" s="61"/>
      <c r="CY23" s="61"/>
      <c r="CZ23" s="61"/>
      <c r="DA23" s="61"/>
      <c r="DB23" s="61"/>
    </row>
    <row r="24" spans="1:106" s="58" customFormat="1" ht="20.100000000000001" customHeight="1">
      <c r="A24" s="117"/>
      <c r="B24" s="788"/>
      <c r="C24" s="782"/>
      <c r="D24" s="784"/>
      <c r="E24" s="784"/>
      <c r="F24" s="784"/>
      <c r="G24" s="122">
        <f>$F$23*G23</f>
        <v>0</v>
      </c>
      <c r="H24" s="122">
        <f t="shared" ref="H24:AK24" si="11">$F$23*H23</f>
        <v>0</v>
      </c>
      <c r="I24" s="122">
        <f t="shared" si="11"/>
        <v>0</v>
      </c>
      <c r="J24" s="122">
        <f t="shared" si="11"/>
        <v>0</v>
      </c>
      <c r="K24" s="122">
        <f t="shared" si="11"/>
        <v>0</v>
      </c>
      <c r="L24" s="122">
        <f t="shared" si="11"/>
        <v>0</v>
      </c>
      <c r="M24" s="122">
        <f t="shared" si="11"/>
        <v>0</v>
      </c>
      <c r="N24" s="122">
        <f t="shared" si="11"/>
        <v>552120</v>
      </c>
      <c r="O24" s="122">
        <f t="shared" si="11"/>
        <v>1104240</v>
      </c>
      <c r="P24" s="122">
        <f t="shared" si="11"/>
        <v>0</v>
      </c>
      <c r="Q24" s="122">
        <f t="shared" si="11"/>
        <v>0</v>
      </c>
      <c r="R24" s="122">
        <f t="shared" si="11"/>
        <v>0</v>
      </c>
      <c r="S24" s="122">
        <f t="shared" si="11"/>
        <v>0</v>
      </c>
      <c r="T24" s="122">
        <f t="shared" si="11"/>
        <v>0</v>
      </c>
      <c r="U24" s="122">
        <f t="shared" si="11"/>
        <v>1380300</v>
      </c>
      <c r="V24" s="122">
        <f t="shared" si="11"/>
        <v>2208480</v>
      </c>
      <c r="W24" s="122">
        <f t="shared" si="11"/>
        <v>0</v>
      </c>
      <c r="X24" s="122">
        <f t="shared" si="11"/>
        <v>0</v>
      </c>
      <c r="Y24" s="122">
        <f t="shared" si="11"/>
        <v>1656360</v>
      </c>
      <c r="Z24" s="122">
        <f t="shared" si="11"/>
        <v>1656360</v>
      </c>
      <c r="AA24" s="122">
        <f t="shared" si="11"/>
        <v>828180</v>
      </c>
      <c r="AB24" s="122">
        <f t="shared" si="11"/>
        <v>2484540</v>
      </c>
      <c r="AC24" s="122">
        <f t="shared" si="11"/>
        <v>1656360</v>
      </c>
      <c r="AD24" s="122">
        <f t="shared" si="11"/>
        <v>0</v>
      </c>
      <c r="AE24" s="122">
        <f t="shared" si="11"/>
        <v>0</v>
      </c>
      <c r="AF24" s="122">
        <f t="shared" si="11"/>
        <v>1656360</v>
      </c>
      <c r="AG24" s="122">
        <f t="shared" si="11"/>
        <v>1656360</v>
      </c>
      <c r="AH24" s="122">
        <f t="shared" si="11"/>
        <v>1656360</v>
      </c>
      <c r="AI24" s="122">
        <f t="shared" si="11"/>
        <v>1104240</v>
      </c>
      <c r="AJ24" s="122">
        <f t="shared" si="11"/>
        <v>1104240</v>
      </c>
      <c r="AK24" s="122">
        <f t="shared" si="11"/>
        <v>0</v>
      </c>
      <c r="AL24" s="122">
        <f>F23*AL23</f>
        <v>20704500</v>
      </c>
      <c r="AM24" s="61"/>
      <c r="AN24" s="61"/>
      <c r="AO24" s="61"/>
      <c r="AP24" s="61"/>
      <c r="AQ24" s="61"/>
      <c r="AR24" s="61"/>
      <c r="AS24" s="61"/>
      <c r="AT24" s="61"/>
      <c r="AU24" s="61"/>
      <c r="AV24" s="61"/>
      <c r="AW24" s="61"/>
      <c r="AX24" s="61"/>
      <c r="AY24" s="61"/>
      <c r="AZ24" s="61"/>
      <c r="BA24" s="61"/>
      <c r="BB24" s="61"/>
      <c r="BC24" s="61"/>
      <c r="BD24" s="61"/>
      <c r="BE24" s="61"/>
      <c r="BF24" s="61"/>
      <c r="BG24" s="61"/>
      <c r="BH24" s="61"/>
      <c r="BI24" s="61"/>
      <c r="BJ24" s="61"/>
      <c r="BK24" s="61"/>
      <c r="BL24" s="61"/>
      <c r="BM24" s="61"/>
      <c r="BN24" s="61"/>
      <c r="BO24" s="61"/>
      <c r="BP24" s="61"/>
      <c r="BQ24" s="61"/>
      <c r="BR24" s="61"/>
      <c r="BS24" s="61"/>
      <c r="BT24" s="61"/>
      <c r="BU24" s="61"/>
      <c r="BV24" s="61"/>
      <c r="BW24" s="61"/>
      <c r="BX24" s="61"/>
      <c r="BY24" s="61"/>
      <c r="BZ24" s="61"/>
      <c r="CA24" s="61"/>
      <c r="CB24" s="61"/>
      <c r="CC24" s="61"/>
      <c r="CD24" s="61"/>
      <c r="CE24" s="61"/>
      <c r="CF24" s="61"/>
      <c r="CG24" s="61"/>
      <c r="CH24" s="61"/>
      <c r="CI24" s="61"/>
      <c r="CJ24" s="61"/>
      <c r="CK24" s="61"/>
      <c r="CL24" s="61"/>
      <c r="CM24" s="61"/>
      <c r="CN24" s="61"/>
      <c r="CO24" s="61"/>
      <c r="CP24" s="61"/>
      <c r="CQ24" s="61"/>
      <c r="CR24" s="61"/>
      <c r="CS24" s="61"/>
      <c r="CT24" s="61"/>
      <c r="CU24" s="61"/>
      <c r="CV24" s="61"/>
      <c r="CW24" s="61"/>
      <c r="CX24" s="61"/>
      <c r="CY24" s="61"/>
      <c r="CZ24" s="61"/>
      <c r="DA24" s="61"/>
      <c r="DB24" s="61"/>
    </row>
    <row r="25" spans="1:106" s="58" customFormat="1" ht="20.100000000000001" customHeight="1">
      <c r="A25" s="117" t="s">
        <v>433</v>
      </c>
      <c r="B25" s="788"/>
      <c r="C25" s="781" t="s">
        <v>530</v>
      </c>
      <c r="D25" s="783" t="s">
        <v>531</v>
      </c>
      <c r="E25" s="783" t="s">
        <v>500</v>
      </c>
      <c r="F25" s="783">
        <f>VLOOKUP(C25,'[72]납품수량(영업)'!$C$3:$F$260,4,FALSE)</f>
        <v>13515</v>
      </c>
      <c r="G25" s="124">
        <f>VLOOKUP($C$25,[75]납품수량!$B$3:$AI$68,G1,FALSE)</f>
        <v>0</v>
      </c>
      <c r="H25" s="124">
        <f>VLOOKUP($C$25,[75]납품수량!$B$3:$AI$68,H1,FALSE)</f>
        <v>320</v>
      </c>
      <c r="I25" s="124">
        <f>VLOOKUP($C$25,[75]납품수량!$B$3:$AI$68,I1,FALSE)</f>
        <v>0</v>
      </c>
      <c r="J25" s="124">
        <f>VLOOKUP($C$25,[75]납품수량!$B$3:$AI$68,J1,FALSE)</f>
        <v>0</v>
      </c>
      <c r="K25" s="124">
        <f>VLOOKUP($C$25,[75]납품수량!$B$3:$AI$68,K1,FALSE)</f>
        <v>0</v>
      </c>
      <c r="L25" s="124">
        <f>VLOOKUP($C$25,[75]납품수량!$B$3:$AI$68,L1,FALSE)</f>
        <v>0</v>
      </c>
      <c r="M25" s="124">
        <f>VLOOKUP($C$25,[75]납품수량!$B$3:$AI$68,M1,FALSE)</f>
        <v>360</v>
      </c>
      <c r="N25" s="124">
        <f>VLOOKUP($C$25,[75]납품수량!$B$3:$AI$68,N1,FALSE)</f>
        <v>320</v>
      </c>
      <c r="O25" s="124">
        <f>VLOOKUP($C$25,[75]납품수량!$B$3:$AI$68,O1,FALSE)</f>
        <v>280</v>
      </c>
      <c r="P25" s="124">
        <f>VLOOKUP($C$25,[75]납품수량!$B$3:$AI$68,P1,FALSE)</f>
        <v>0</v>
      </c>
      <c r="Q25" s="124">
        <f>VLOOKUP($C$25,[75]납품수량!$B$3:$AI$68,Q1,FALSE)</f>
        <v>0</v>
      </c>
      <c r="R25" s="124">
        <f>VLOOKUP($C$25,[75]납품수량!$B$3:$AI$68,R1,FALSE)</f>
        <v>0</v>
      </c>
      <c r="S25" s="124">
        <f>VLOOKUP($C$25,[75]납품수량!$B$3:$AI$68,S1,FALSE)</f>
        <v>0</v>
      </c>
      <c r="T25" s="124">
        <f>VLOOKUP($C$25,[75]납품수량!$B$3:$AI$68,T1,FALSE)</f>
        <v>0</v>
      </c>
      <c r="U25" s="124">
        <f>VLOOKUP($C$25,[75]납품수량!$B$3:$AI$68,U1,FALSE)</f>
        <v>260</v>
      </c>
      <c r="V25" s="124">
        <f>VLOOKUP($C$25,[75]납품수량!$B$3:$AI$68,V1,FALSE)</f>
        <v>440</v>
      </c>
      <c r="W25" s="124">
        <f>VLOOKUP($C$25,[75]납품수량!$B$3:$AI$68,W1,FALSE)</f>
        <v>0</v>
      </c>
      <c r="X25" s="124">
        <f>VLOOKUP($C$25,[75]납품수량!$B$3:$AI$68,X1,FALSE)</f>
        <v>0</v>
      </c>
      <c r="Y25" s="124">
        <f>VLOOKUP($C$25,[75]납품수량!$B$3:$AI$68,Y1,FALSE)</f>
        <v>180</v>
      </c>
      <c r="Z25" s="124">
        <f>VLOOKUP($C$25,[75]납품수량!$B$3:$AI$68,Z1,FALSE)</f>
        <v>360</v>
      </c>
      <c r="AA25" s="124">
        <f>VLOOKUP($C$25,[75]납품수량!$B$3:$AI$68,AA1,FALSE)</f>
        <v>400</v>
      </c>
      <c r="AB25" s="124">
        <f>VLOOKUP($C$25,[75]납품수량!$B$3:$AI$68,AB1,FALSE)</f>
        <v>300</v>
      </c>
      <c r="AC25" s="124">
        <f>VLOOKUP($C$25,[75]납품수량!$B$3:$AI$68,AC1,FALSE)</f>
        <v>400</v>
      </c>
      <c r="AD25" s="124">
        <f>VLOOKUP($C$25,[75]납품수량!$B$3:$AI$68,AD1,FALSE)</f>
        <v>0</v>
      </c>
      <c r="AE25" s="124">
        <f>VLOOKUP($C$25,[75]납품수량!$B$3:$AI$68,AE1,FALSE)</f>
        <v>0</v>
      </c>
      <c r="AF25" s="124">
        <f>VLOOKUP($C$25,[75]납품수량!$B$3:$AI$68,AF1,FALSE)</f>
        <v>240</v>
      </c>
      <c r="AG25" s="124">
        <f>VLOOKUP($C$25,[75]납품수량!$B$3:$AI$68,AG1,FALSE)</f>
        <v>360</v>
      </c>
      <c r="AH25" s="124">
        <f>VLOOKUP($C$25,[75]납품수량!$B$3:$AI$68,AH1,FALSE)</f>
        <v>360</v>
      </c>
      <c r="AI25" s="124">
        <f>VLOOKUP($C$25,[75]납품수량!$B$3:$AI$68,AI1,FALSE)</f>
        <v>240</v>
      </c>
      <c r="AJ25" s="124">
        <f>VLOOKUP($C$25,[75]납품수량!$B$3:$AI$68,AJ1,FALSE)</f>
        <v>120</v>
      </c>
      <c r="AK25" s="124">
        <f>VLOOKUP($C$25,[75]납품수량!$B$3:$AI$68,AK1,FALSE)</f>
        <v>0</v>
      </c>
      <c r="AL25" s="124">
        <f>SUM(G25:AK25)</f>
        <v>4940</v>
      </c>
      <c r="AM25" s="61"/>
      <c r="AN25" s="61"/>
      <c r="AO25" s="61"/>
      <c r="AP25" s="61"/>
      <c r="AQ25" s="61"/>
      <c r="AR25" s="61"/>
      <c r="AS25" s="61"/>
      <c r="AT25" s="61"/>
      <c r="AU25" s="61"/>
      <c r="AV25" s="61"/>
      <c r="AW25" s="61"/>
      <c r="AX25" s="61"/>
      <c r="AY25" s="61"/>
      <c r="AZ25" s="61"/>
      <c r="BA25" s="61"/>
      <c r="BB25" s="61"/>
      <c r="BC25" s="61"/>
      <c r="BD25" s="61"/>
      <c r="BE25" s="61"/>
      <c r="BF25" s="61"/>
      <c r="BG25" s="61"/>
      <c r="BH25" s="61"/>
      <c r="BI25" s="61"/>
      <c r="BJ25" s="61"/>
      <c r="BK25" s="61"/>
      <c r="BL25" s="61"/>
      <c r="BM25" s="61"/>
      <c r="BN25" s="61"/>
      <c r="BO25" s="61"/>
      <c r="BP25" s="61"/>
      <c r="BQ25" s="61"/>
      <c r="BR25" s="61"/>
      <c r="BS25" s="61"/>
      <c r="BT25" s="61"/>
      <c r="BU25" s="61"/>
      <c r="BV25" s="61"/>
      <c r="BW25" s="61"/>
      <c r="BX25" s="61"/>
      <c r="BY25" s="61"/>
      <c r="BZ25" s="61"/>
      <c r="CA25" s="61"/>
      <c r="CB25" s="61"/>
      <c r="CC25" s="61"/>
      <c r="CD25" s="61"/>
      <c r="CE25" s="61"/>
      <c r="CF25" s="61"/>
      <c r="CG25" s="61"/>
      <c r="CH25" s="61"/>
      <c r="CI25" s="61"/>
      <c r="CJ25" s="61"/>
      <c r="CK25" s="61"/>
      <c r="CL25" s="61"/>
      <c r="CM25" s="61"/>
      <c r="CN25" s="61"/>
      <c r="CO25" s="61"/>
      <c r="CP25" s="61"/>
      <c r="CQ25" s="61"/>
      <c r="CR25" s="61"/>
      <c r="CS25" s="61"/>
      <c r="CT25" s="61"/>
      <c r="CU25" s="61"/>
      <c r="CV25" s="61"/>
      <c r="CW25" s="61"/>
      <c r="CX25" s="61"/>
      <c r="CY25" s="61"/>
      <c r="CZ25" s="61"/>
      <c r="DA25" s="61"/>
      <c r="DB25" s="61"/>
    </row>
    <row r="26" spans="1:106" s="58" customFormat="1" ht="20.100000000000001" customHeight="1">
      <c r="A26" s="117"/>
      <c r="B26" s="788"/>
      <c r="C26" s="782"/>
      <c r="D26" s="784"/>
      <c r="E26" s="784"/>
      <c r="F26" s="784"/>
      <c r="G26" s="122">
        <f>$F$25*G25</f>
        <v>0</v>
      </c>
      <c r="H26" s="122">
        <f t="shared" ref="H26:AK26" si="12">$F$25*H25</f>
        <v>4324800</v>
      </c>
      <c r="I26" s="122">
        <f t="shared" si="12"/>
        <v>0</v>
      </c>
      <c r="J26" s="122">
        <f t="shared" si="12"/>
        <v>0</v>
      </c>
      <c r="K26" s="122">
        <f t="shared" si="12"/>
        <v>0</v>
      </c>
      <c r="L26" s="122">
        <f t="shared" si="12"/>
        <v>0</v>
      </c>
      <c r="M26" s="122">
        <f t="shared" si="12"/>
        <v>4865400</v>
      </c>
      <c r="N26" s="122">
        <f t="shared" si="12"/>
        <v>4324800</v>
      </c>
      <c r="O26" s="122">
        <f t="shared" si="12"/>
        <v>3784200</v>
      </c>
      <c r="P26" s="122">
        <f t="shared" si="12"/>
        <v>0</v>
      </c>
      <c r="Q26" s="122">
        <f t="shared" si="12"/>
        <v>0</v>
      </c>
      <c r="R26" s="122">
        <f t="shared" si="12"/>
        <v>0</v>
      </c>
      <c r="S26" s="122">
        <f t="shared" si="12"/>
        <v>0</v>
      </c>
      <c r="T26" s="122">
        <f t="shared" si="12"/>
        <v>0</v>
      </c>
      <c r="U26" s="122">
        <f t="shared" si="12"/>
        <v>3513900</v>
      </c>
      <c r="V26" s="122">
        <f t="shared" si="12"/>
        <v>5946600</v>
      </c>
      <c r="W26" s="122">
        <f t="shared" si="12"/>
        <v>0</v>
      </c>
      <c r="X26" s="122">
        <f t="shared" si="12"/>
        <v>0</v>
      </c>
      <c r="Y26" s="122">
        <f t="shared" si="12"/>
        <v>2432700</v>
      </c>
      <c r="Z26" s="122">
        <f t="shared" si="12"/>
        <v>4865400</v>
      </c>
      <c r="AA26" s="122">
        <f t="shared" si="12"/>
        <v>5406000</v>
      </c>
      <c r="AB26" s="122">
        <f t="shared" si="12"/>
        <v>4054500</v>
      </c>
      <c r="AC26" s="122">
        <f t="shared" si="12"/>
        <v>5406000</v>
      </c>
      <c r="AD26" s="122">
        <f t="shared" si="12"/>
        <v>0</v>
      </c>
      <c r="AE26" s="122">
        <f t="shared" si="12"/>
        <v>0</v>
      </c>
      <c r="AF26" s="122">
        <f t="shared" si="12"/>
        <v>3243600</v>
      </c>
      <c r="AG26" s="122">
        <f t="shared" si="12"/>
        <v>4865400</v>
      </c>
      <c r="AH26" s="122">
        <f t="shared" si="12"/>
        <v>4865400</v>
      </c>
      <c r="AI26" s="122">
        <f t="shared" si="12"/>
        <v>3243600</v>
      </c>
      <c r="AJ26" s="122">
        <f t="shared" si="12"/>
        <v>1621800</v>
      </c>
      <c r="AK26" s="122">
        <f t="shared" si="12"/>
        <v>0</v>
      </c>
      <c r="AL26" s="122">
        <f>F25*AL25</f>
        <v>66764100</v>
      </c>
      <c r="AM26" s="61"/>
      <c r="AN26" s="61"/>
      <c r="AO26" s="61"/>
      <c r="AP26" s="61"/>
      <c r="AQ26" s="61"/>
      <c r="AR26" s="61"/>
      <c r="AS26" s="61"/>
      <c r="AT26" s="61"/>
      <c r="AU26" s="61"/>
      <c r="AV26" s="61"/>
      <c r="AW26" s="61"/>
      <c r="AX26" s="61"/>
      <c r="AY26" s="61"/>
      <c r="AZ26" s="61"/>
      <c r="BA26" s="61"/>
      <c r="BB26" s="61"/>
      <c r="BC26" s="61"/>
      <c r="BD26" s="61"/>
      <c r="BE26" s="61"/>
      <c r="BF26" s="61"/>
      <c r="BG26" s="61"/>
      <c r="BH26" s="61"/>
      <c r="BI26" s="61"/>
      <c r="BJ26" s="61"/>
      <c r="BK26" s="61"/>
      <c r="BL26" s="61"/>
      <c r="BM26" s="61"/>
      <c r="BN26" s="61"/>
      <c r="BO26" s="61"/>
      <c r="BP26" s="61"/>
      <c r="BQ26" s="61"/>
      <c r="BR26" s="61"/>
      <c r="BS26" s="61"/>
      <c r="BT26" s="61"/>
      <c r="BU26" s="61"/>
      <c r="BV26" s="61"/>
      <c r="BW26" s="61"/>
      <c r="BX26" s="61"/>
      <c r="BY26" s="61"/>
      <c r="BZ26" s="61"/>
      <c r="CA26" s="61"/>
      <c r="CB26" s="61"/>
      <c r="CC26" s="61"/>
      <c r="CD26" s="61"/>
      <c r="CE26" s="61"/>
      <c r="CF26" s="61"/>
      <c r="CG26" s="61"/>
      <c r="CH26" s="61"/>
      <c r="CI26" s="61"/>
      <c r="CJ26" s="61"/>
      <c r="CK26" s="61"/>
      <c r="CL26" s="61"/>
      <c r="CM26" s="61"/>
      <c r="CN26" s="61"/>
      <c r="CO26" s="61"/>
      <c r="CP26" s="61"/>
      <c r="CQ26" s="61"/>
      <c r="CR26" s="61"/>
      <c r="CS26" s="61"/>
      <c r="CT26" s="61"/>
      <c r="CU26" s="61"/>
      <c r="CV26" s="61"/>
      <c r="CW26" s="61"/>
      <c r="CX26" s="61"/>
      <c r="CY26" s="61"/>
      <c r="CZ26" s="61"/>
      <c r="DA26" s="61"/>
      <c r="DB26" s="61"/>
    </row>
    <row r="27" spans="1:106" s="58" customFormat="1" ht="20.100000000000001" customHeight="1">
      <c r="A27" s="117" t="s">
        <v>433</v>
      </c>
      <c r="B27" s="788"/>
      <c r="C27" s="781" t="s">
        <v>532</v>
      </c>
      <c r="D27" s="783" t="s">
        <v>533</v>
      </c>
      <c r="E27" s="783" t="s">
        <v>500</v>
      </c>
      <c r="F27" s="783">
        <f>VLOOKUP(C27,'[72]납품수량(영업)'!$C$3:$F$260,4,FALSE)</f>
        <v>13050</v>
      </c>
      <c r="G27" s="124">
        <f>VLOOKUP($C$27,[75]납품수량!$B$3:$AI$68,G1,FALSE)</f>
        <v>0</v>
      </c>
      <c r="H27" s="124">
        <f>VLOOKUP($C$27,[75]납품수량!$B$3:$AI$68,H1,FALSE)</f>
        <v>40</v>
      </c>
      <c r="I27" s="124">
        <f>VLOOKUP($C$27,[75]납품수량!$B$3:$AI$68,I1,FALSE)</f>
        <v>0</v>
      </c>
      <c r="J27" s="124">
        <f>VLOOKUP($C$27,[75]납품수량!$B$3:$AI$68,J1,FALSE)</f>
        <v>0</v>
      </c>
      <c r="K27" s="124">
        <f>VLOOKUP($C$27,[75]납품수량!$B$3:$AI$68,K1,FALSE)</f>
        <v>0</v>
      </c>
      <c r="L27" s="124">
        <f>VLOOKUP($C$27,[75]납품수량!$B$3:$AI$68,L1,FALSE)</f>
        <v>0</v>
      </c>
      <c r="M27" s="124">
        <f>VLOOKUP($C$27,[75]납품수량!$B$3:$AI$68,M1,FALSE)</f>
        <v>40</v>
      </c>
      <c r="N27" s="124">
        <f>VLOOKUP($C$27,[75]납품수량!$B$3:$AI$68,N1,FALSE)</f>
        <v>0</v>
      </c>
      <c r="O27" s="124">
        <f>VLOOKUP($C$27,[75]납품수량!$B$3:$AI$68,O1,FALSE)</f>
        <v>0</v>
      </c>
      <c r="P27" s="124">
        <f>VLOOKUP($C$27,[75]납품수량!$B$3:$AI$68,P1,FALSE)</f>
        <v>0</v>
      </c>
      <c r="Q27" s="124">
        <f>VLOOKUP($C$27,[75]납품수량!$B$3:$AI$68,Q1,FALSE)</f>
        <v>0</v>
      </c>
      <c r="R27" s="124">
        <f>VLOOKUP($C$27,[75]납품수량!$B$3:$AI$68,R1,FALSE)</f>
        <v>0</v>
      </c>
      <c r="S27" s="124">
        <f>VLOOKUP($C$27,[75]납품수량!$B$3:$AI$68,S1,FALSE)</f>
        <v>0</v>
      </c>
      <c r="T27" s="124">
        <f>VLOOKUP($C$27,[75]납품수량!$B$3:$AI$68,T1,FALSE)</f>
        <v>0</v>
      </c>
      <c r="U27" s="124">
        <f>VLOOKUP($C$27,[75]납품수량!$B$3:$AI$68,U1,FALSE)</f>
        <v>80</v>
      </c>
      <c r="V27" s="124">
        <f>VLOOKUP($C$27,[75]납품수량!$B$3:$AI$68,V1,FALSE)</f>
        <v>40</v>
      </c>
      <c r="W27" s="124">
        <f>VLOOKUP($C$27,[75]납품수량!$B$3:$AI$68,W1,FALSE)</f>
        <v>0</v>
      </c>
      <c r="X27" s="124">
        <f>VLOOKUP($C$27,[75]납품수량!$B$3:$AI$68,X1,FALSE)</f>
        <v>0</v>
      </c>
      <c r="Y27" s="124">
        <f>VLOOKUP($C$27,[75]납품수량!$B$3:$AI$68,Y1,FALSE)</f>
        <v>40</v>
      </c>
      <c r="Z27" s="124">
        <f>VLOOKUP($C$27,[75]납품수량!$B$3:$AI$68,Z1,FALSE)</f>
        <v>120</v>
      </c>
      <c r="AA27" s="124">
        <f>VLOOKUP($C$27,[75]납품수량!$B$3:$AI$68,AA1,FALSE)</f>
        <v>80</v>
      </c>
      <c r="AB27" s="124">
        <f>VLOOKUP($C$27,[75]납품수량!$B$3:$AI$68,AB1,FALSE)</f>
        <v>120</v>
      </c>
      <c r="AC27" s="124">
        <f>VLOOKUP($C$27,[75]납품수량!$B$3:$AI$68,AC1,FALSE)</f>
        <v>120</v>
      </c>
      <c r="AD27" s="124">
        <f>VLOOKUP($C$27,[75]납품수량!$B$3:$AI$68,AD1,FALSE)</f>
        <v>0</v>
      </c>
      <c r="AE27" s="124">
        <f>VLOOKUP($C$27,[75]납품수량!$B$3:$AI$68,AE1,FALSE)</f>
        <v>0</v>
      </c>
      <c r="AF27" s="124">
        <f>VLOOKUP($C$27,[75]납품수량!$B$3:$AI$68,AF1,FALSE)</f>
        <v>120</v>
      </c>
      <c r="AG27" s="124">
        <f>VLOOKUP($C$27,[75]납품수량!$B$3:$AI$68,AG1,FALSE)</f>
        <v>80</v>
      </c>
      <c r="AH27" s="124">
        <f>VLOOKUP($C$27,[75]납품수량!$B$3:$AI$68,AH1,FALSE)</f>
        <v>40</v>
      </c>
      <c r="AI27" s="124">
        <f>VLOOKUP($C$27,[75]납품수량!$B$3:$AI$68,AI1,FALSE)</f>
        <v>40</v>
      </c>
      <c r="AJ27" s="124">
        <f>VLOOKUP($C$27,[75]납품수량!$B$3:$AI$68,AJ1,FALSE)</f>
        <v>60</v>
      </c>
      <c r="AK27" s="124">
        <f>VLOOKUP($C$27,[75]납품수량!$B$3:$AI$68,AK1,FALSE)</f>
        <v>0</v>
      </c>
      <c r="AL27" s="124">
        <f>SUM(G27:AK27)</f>
        <v>1020</v>
      </c>
      <c r="AM27" s="61"/>
      <c r="AN27" s="61"/>
      <c r="AO27" s="61"/>
      <c r="AP27" s="61"/>
      <c r="AQ27" s="61"/>
      <c r="AR27" s="61"/>
      <c r="AS27" s="61"/>
      <c r="AT27" s="61"/>
      <c r="AU27" s="61"/>
      <c r="AV27" s="61"/>
      <c r="AW27" s="61"/>
      <c r="AX27" s="61"/>
      <c r="AY27" s="61"/>
      <c r="AZ27" s="61"/>
      <c r="BA27" s="61"/>
      <c r="BB27" s="61"/>
      <c r="BC27" s="61"/>
      <c r="BD27" s="61"/>
      <c r="BE27" s="61"/>
      <c r="BF27" s="61"/>
      <c r="BG27" s="61"/>
      <c r="BH27" s="61"/>
      <c r="BI27" s="61"/>
      <c r="BJ27" s="61"/>
      <c r="BK27" s="61"/>
      <c r="BL27" s="61"/>
      <c r="BM27" s="61"/>
      <c r="BN27" s="61"/>
      <c r="BO27" s="61"/>
      <c r="BP27" s="61"/>
      <c r="BQ27" s="61"/>
      <c r="BR27" s="61"/>
      <c r="BS27" s="61"/>
      <c r="BT27" s="61"/>
      <c r="BU27" s="61"/>
      <c r="BV27" s="61"/>
      <c r="BW27" s="61"/>
      <c r="BX27" s="61"/>
      <c r="BY27" s="61"/>
      <c r="BZ27" s="61"/>
      <c r="CA27" s="61"/>
      <c r="CB27" s="61"/>
      <c r="CC27" s="61"/>
      <c r="CD27" s="61"/>
      <c r="CE27" s="61"/>
      <c r="CF27" s="61"/>
      <c r="CG27" s="61"/>
      <c r="CH27" s="61"/>
      <c r="CI27" s="61"/>
      <c r="CJ27" s="61"/>
      <c r="CK27" s="61"/>
      <c r="CL27" s="61"/>
      <c r="CM27" s="61"/>
      <c r="CN27" s="61"/>
      <c r="CO27" s="61"/>
      <c r="CP27" s="61"/>
      <c r="CQ27" s="61"/>
      <c r="CR27" s="61"/>
      <c r="CS27" s="61"/>
      <c r="CT27" s="61"/>
      <c r="CU27" s="61"/>
      <c r="CV27" s="61"/>
      <c r="CW27" s="61"/>
      <c r="CX27" s="61"/>
      <c r="CY27" s="61"/>
      <c r="CZ27" s="61"/>
      <c r="DA27" s="61"/>
      <c r="DB27" s="61"/>
    </row>
    <row r="28" spans="1:106" s="58" customFormat="1" ht="20.100000000000001" customHeight="1">
      <c r="A28" s="117"/>
      <c r="B28" s="788"/>
      <c r="C28" s="782"/>
      <c r="D28" s="784"/>
      <c r="E28" s="784"/>
      <c r="F28" s="784"/>
      <c r="G28" s="122">
        <f>$F$27*G27</f>
        <v>0</v>
      </c>
      <c r="H28" s="122">
        <f t="shared" ref="H28:AK28" si="13">$F$27*H27</f>
        <v>522000</v>
      </c>
      <c r="I28" s="122">
        <f t="shared" si="13"/>
        <v>0</v>
      </c>
      <c r="J28" s="122">
        <f t="shared" si="13"/>
        <v>0</v>
      </c>
      <c r="K28" s="122">
        <f t="shared" si="13"/>
        <v>0</v>
      </c>
      <c r="L28" s="122">
        <f t="shared" si="13"/>
        <v>0</v>
      </c>
      <c r="M28" s="122">
        <f t="shared" si="13"/>
        <v>522000</v>
      </c>
      <c r="N28" s="122">
        <f t="shared" si="13"/>
        <v>0</v>
      </c>
      <c r="O28" s="122">
        <f t="shared" si="13"/>
        <v>0</v>
      </c>
      <c r="P28" s="122">
        <f t="shared" si="13"/>
        <v>0</v>
      </c>
      <c r="Q28" s="122">
        <f t="shared" si="13"/>
        <v>0</v>
      </c>
      <c r="R28" s="122">
        <f t="shared" si="13"/>
        <v>0</v>
      </c>
      <c r="S28" s="122">
        <f t="shared" si="13"/>
        <v>0</v>
      </c>
      <c r="T28" s="122">
        <f t="shared" si="13"/>
        <v>0</v>
      </c>
      <c r="U28" s="122">
        <f t="shared" si="13"/>
        <v>1044000</v>
      </c>
      <c r="V28" s="122">
        <f t="shared" si="13"/>
        <v>522000</v>
      </c>
      <c r="W28" s="122">
        <f t="shared" si="13"/>
        <v>0</v>
      </c>
      <c r="X28" s="122">
        <f t="shared" si="13"/>
        <v>0</v>
      </c>
      <c r="Y28" s="122">
        <f t="shared" si="13"/>
        <v>522000</v>
      </c>
      <c r="Z28" s="122">
        <f t="shared" si="13"/>
        <v>1566000</v>
      </c>
      <c r="AA28" s="122">
        <f t="shared" si="13"/>
        <v>1044000</v>
      </c>
      <c r="AB28" s="122">
        <f t="shared" si="13"/>
        <v>1566000</v>
      </c>
      <c r="AC28" s="122">
        <f t="shared" si="13"/>
        <v>1566000</v>
      </c>
      <c r="AD28" s="122">
        <f t="shared" si="13"/>
        <v>0</v>
      </c>
      <c r="AE28" s="122">
        <f t="shared" si="13"/>
        <v>0</v>
      </c>
      <c r="AF28" s="122">
        <f t="shared" si="13"/>
        <v>1566000</v>
      </c>
      <c r="AG28" s="122">
        <f t="shared" si="13"/>
        <v>1044000</v>
      </c>
      <c r="AH28" s="122">
        <f t="shared" si="13"/>
        <v>522000</v>
      </c>
      <c r="AI28" s="122">
        <f t="shared" si="13"/>
        <v>522000</v>
      </c>
      <c r="AJ28" s="122">
        <f t="shared" si="13"/>
        <v>783000</v>
      </c>
      <c r="AK28" s="122">
        <f t="shared" si="13"/>
        <v>0</v>
      </c>
      <c r="AL28" s="122">
        <f>F27*AL27</f>
        <v>13311000</v>
      </c>
      <c r="AM28" s="61"/>
      <c r="AN28" s="61"/>
      <c r="AO28" s="61"/>
      <c r="AP28" s="61"/>
      <c r="AQ28" s="61"/>
      <c r="AR28" s="61"/>
      <c r="AS28" s="61"/>
      <c r="AT28" s="61"/>
      <c r="AU28" s="61"/>
      <c r="AV28" s="61"/>
      <c r="AW28" s="61"/>
      <c r="AX28" s="61"/>
      <c r="AY28" s="61"/>
      <c r="AZ28" s="61"/>
      <c r="BA28" s="61"/>
      <c r="BB28" s="61"/>
      <c r="BC28" s="61"/>
      <c r="BD28" s="61"/>
      <c r="BE28" s="61"/>
      <c r="BF28" s="61"/>
      <c r="BG28" s="61"/>
      <c r="BH28" s="61"/>
      <c r="BI28" s="61"/>
      <c r="BJ28" s="61"/>
      <c r="BK28" s="61"/>
      <c r="BL28" s="61"/>
      <c r="BM28" s="61"/>
      <c r="BN28" s="61"/>
      <c r="BO28" s="61"/>
      <c r="BP28" s="61"/>
      <c r="BQ28" s="61"/>
      <c r="BR28" s="61"/>
      <c r="BS28" s="61"/>
      <c r="BT28" s="61"/>
      <c r="BU28" s="61"/>
      <c r="BV28" s="61"/>
      <c r="BW28" s="61"/>
      <c r="BX28" s="61"/>
      <c r="BY28" s="61"/>
      <c r="BZ28" s="61"/>
      <c r="CA28" s="61"/>
      <c r="CB28" s="61"/>
      <c r="CC28" s="61"/>
      <c r="CD28" s="61"/>
      <c r="CE28" s="61"/>
      <c r="CF28" s="61"/>
      <c r="CG28" s="61"/>
      <c r="CH28" s="61"/>
      <c r="CI28" s="61"/>
      <c r="CJ28" s="61"/>
      <c r="CK28" s="61"/>
      <c r="CL28" s="61"/>
      <c r="CM28" s="61"/>
      <c r="CN28" s="61"/>
      <c r="CO28" s="61"/>
      <c r="CP28" s="61"/>
      <c r="CQ28" s="61"/>
      <c r="CR28" s="61"/>
      <c r="CS28" s="61"/>
      <c r="CT28" s="61"/>
      <c r="CU28" s="61"/>
      <c r="CV28" s="61"/>
      <c r="CW28" s="61"/>
      <c r="CX28" s="61"/>
      <c r="CY28" s="61"/>
      <c r="CZ28" s="61"/>
      <c r="DA28" s="61"/>
      <c r="DB28" s="61"/>
    </row>
    <row r="29" spans="1:106" s="58" customFormat="1" ht="20.100000000000001" customHeight="1">
      <c r="A29" s="117" t="s">
        <v>433</v>
      </c>
      <c r="B29" s="788"/>
      <c r="C29" s="781" t="s">
        <v>3</v>
      </c>
      <c r="D29" s="783" t="s">
        <v>534</v>
      </c>
      <c r="E29" s="783" t="s">
        <v>500</v>
      </c>
      <c r="F29" s="783">
        <f>VLOOKUP(C29,'[72]납품수량(영업)'!$C$3:$F$260,4,FALSE)</f>
        <v>12497</v>
      </c>
      <c r="G29" s="124">
        <f>VLOOKUP($C$29,[75]납품수량!$B$3:$AI$68,G1,FALSE)</f>
        <v>0</v>
      </c>
      <c r="H29" s="124">
        <f>VLOOKUP($C$29,[75]납품수량!$B$3:$AI$68,H1,FALSE)</f>
        <v>120</v>
      </c>
      <c r="I29" s="124">
        <f>VLOOKUP($C$29,[75]납품수량!$B$3:$AI$68,I1,FALSE)</f>
        <v>0</v>
      </c>
      <c r="J29" s="124">
        <f>VLOOKUP($C$29,[75]납품수량!$B$3:$AI$68,J1,FALSE)</f>
        <v>0</v>
      </c>
      <c r="K29" s="124">
        <f>VLOOKUP($C$29,[75]납품수량!$B$3:$AI$68,K1,FALSE)</f>
        <v>0</v>
      </c>
      <c r="L29" s="124">
        <f>VLOOKUP($C$29,[75]납품수량!$B$3:$AI$68,L1,FALSE)</f>
        <v>0</v>
      </c>
      <c r="M29" s="124">
        <f>VLOOKUP($C$29,[75]납품수량!$B$3:$AI$68,M1,FALSE)</f>
        <v>0</v>
      </c>
      <c r="N29" s="124">
        <f>VLOOKUP($C$29,[75]납품수량!$B$3:$AI$68,N1,FALSE)</f>
        <v>80</v>
      </c>
      <c r="O29" s="124">
        <f>VLOOKUP($C$29,[75]납품수량!$B$3:$AI$68,O1,FALSE)</f>
        <v>80</v>
      </c>
      <c r="P29" s="124">
        <f>VLOOKUP($C$29,[75]납품수량!$B$3:$AI$68,P1,FALSE)</f>
        <v>0</v>
      </c>
      <c r="Q29" s="124">
        <f>VLOOKUP($C$29,[75]납품수량!$B$3:$AI$68,Q1,FALSE)</f>
        <v>0</v>
      </c>
      <c r="R29" s="124">
        <f>VLOOKUP($C$29,[75]납품수량!$B$3:$AI$68,R1,FALSE)</f>
        <v>0</v>
      </c>
      <c r="S29" s="124">
        <f>VLOOKUP($C$29,[75]납품수량!$B$3:$AI$68,S1,FALSE)</f>
        <v>0</v>
      </c>
      <c r="T29" s="124">
        <f>VLOOKUP($C$29,[75]납품수량!$B$3:$AI$68,T1,FALSE)</f>
        <v>0</v>
      </c>
      <c r="U29" s="124">
        <f>VLOOKUP($C$29,[75]납품수량!$B$3:$AI$68,U1,FALSE)</f>
        <v>80</v>
      </c>
      <c r="V29" s="124">
        <f>VLOOKUP($C$29,[75]납품수량!$B$3:$AI$68,V1,FALSE)</f>
        <v>0</v>
      </c>
      <c r="W29" s="124">
        <f>VLOOKUP($C$29,[75]납품수량!$B$3:$AI$68,W1,FALSE)</f>
        <v>0</v>
      </c>
      <c r="X29" s="124">
        <f>VLOOKUP($C$29,[75]납품수량!$B$3:$AI$68,X1,FALSE)</f>
        <v>0</v>
      </c>
      <c r="Y29" s="124">
        <f>VLOOKUP($C$29,[75]납품수량!$B$3:$AI$68,Y1,FALSE)</f>
        <v>60</v>
      </c>
      <c r="Z29" s="124">
        <f>VLOOKUP($C$29,[75]납품수량!$B$3:$AI$68,Z1,FALSE)</f>
        <v>140</v>
      </c>
      <c r="AA29" s="124">
        <f>VLOOKUP($C$29,[75]납품수량!$B$3:$AI$68,AA1,FALSE)</f>
        <v>20</v>
      </c>
      <c r="AB29" s="124">
        <f>VLOOKUP($C$29,[75]납품수량!$B$3:$AI$68,AB1,FALSE)</f>
        <v>20</v>
      </c>
      <c r="AC29" s="124">
        <f>VLOOKUP($C$29,[75]납품수량!$B$3:$AI$68,AC1,FALSE)</f>
        <v>80</v>
      </c>
      <c r="AD29" s="124">
        <f>VLOOKUP($C$29,[75]납품수량!$B$3:$AI$68,AD1,FALSE)</f>
        <v>0</v>
      </c>
      <c r="AE29" s="124">
        <f>VLOOKUP($C$29,[75]납품수량!$B$3:$AI$68,AE1,FALSE)</f>
        <v>0</v>
      </c>
      <c r="AF29" s="124">
        <f>VLOOKUP($C$29,[75]납품수량!$B$3:$AI$68,AF1,FALSE)</f>
        <v>80</v>
      </c>
      <c r="AG29" s="124">
        <f>VLOOKUP($C$29,[75]납품수량!$B$3:$AI$68,AG1,FALSE)</f>
        <v>80</v>
      </c>
      <c r="AH29" s="124">
        <f>VLOOKUP($C$29,[75]납품수량!$B$3:$AI$68,AH1,FALSE)</f>
        <v>80</v>
      </c>
      <c r="AI29" s="124">
        <f>VLOOKUP($C$29,[75]납품수량!$B$3:$AI$68,AI1,FALSE)</f>
        <v>120</v>
      </c>
      <c r="AJ29" s="124">
        <f>VLOOKUP($C$29,[75]납품수량!$B$3:$AI$68,AJ1,FALSE)</f>
        <v>60</v>
      </c>
      <c r="AK29" s="124">
        <f>VLOOKUP($C$29,[75]납품수량!$B$3:$AI$68,AK1,FALSE)</f>
        <v>0</v>
      </c>
      <c r="AL29" s="124">
        <f>SUM(G29:AK29)</f>
        <v>1100</v>
      </c>
      <c r="AM29" s="61"/>
      <c r="AN29" s="61"/>
      <c r="AO29" s="61"/>
      <c r="AP29" s="61"/>
      <c r="AQ29" s="61"/>
      <c r="AR29" s="61"/>
      <c r="AS29" s="61"/>
      <c r="AT29" s="61"/>
      <c r="AU29" s="61"/>
      <c r="AV29" s="61"/>
      <c r="AW29" s="61"/>
      <c r="AX29" s="61"/>
      <c r="AY29" s="61"/>
      <c r="AZ29" s="61"/>
      <c r="BA29" s="61"/>
      <c r="BB29" s="61"/>
      <c r="BC29" s="61"/>
      <c r="BD29" s="61"/>
      <c r="BE29" s="61"/>
      <c r="BF29" s="61"/>
      <c r="BG29" s="61"/>
      <c r="BH29" s="61"/>
      <c r="BI29" s="61"/>
      <c r="BJ29" s="61"/>
      <c r="BK29" s="61"/>
      <c r="BL29" s="61"/>
      <c r="BM29" s="61"/>
      <c r="BN29" s="61"/>
      <c r="BO29" s="61"/>
      <c r="BP29" s="61"/>
      <c r="BQ29" s="61"/>
      <c r="BR29" s="61"/>
      <c r="BS29" s="61"/>
      <c r="BT29" s="61"/>
      <c r="BU29" s="61"/>
      <c r="BV29" s="61"/>
      <c r="BW29" s="61"/>
      <c r="BX29" s="61"/>
      <c r="BY29" s="61"/>
      <c r="BZ29" s="61"/>
      <c r="CA29" s="61"/>
      <c r="CB29" s="61"/>
      <c r="CC29" s="61"/>
      <c r="CD29" s="61"/>
      <c r="CE29" s="61"/>
      <c r="CF29" s="61"/>
      <c r="CG29" s="61"/>
      <c r="CH29" s="61"/>
      <c r="CI29" s="61"/>
      <c r="CJ29" s="61"/>
      <c r="CK29" s="61"/>
      <c r="CL29" s="61"/>
      <c r="CM29" s="61"/>
      <c r="CN29" s="61"/>
      <c r="CO29" s="61"/>
      <c r="CP29" s="61"/>
      <c r="CQ29" s="61"/>
      <c r="CR29" s="61"/>
      <c r="CS29" s="61"/>
      <c r="CT29" s="61"/>
      <c r="CU29" s="61"/>
      <c r="CV29" s="61"/>
      <c r="CW29" s="61"/>
      <c r="CX29" s="61"/>
      <c r="CY29" s="61"/>
      <c r="CZ29" s="61"/>
      <c r="DA29" s="61"/>
      <c r="DB29" s="61"/>
    </row>
    <row r="30" spans="1:106" s="58" customFormat="1" ht="20.100000000000001" customHeight="1">
      <c r="A30" s="117"/>
      <c r="B30" s="788"/>
      <c r="C30" s="782"/>
      <c r="D30" s="784"/>
      <c r="E30" s="784"/>
      <c r="F30" s="784"/>
      <c r="G30" s="122">
        <f>$F$29*G29</f>
        <v>0</v>
      </c>
      <c r="H30" s="122">
        <f t="shared" ref="H30:AK30" si="14">$F$29*H29</f>
        <v>1499640</v>
      </c>
      <c r="I30" s="122">
        <f t="shared" si="14"/>
        <v>0</v>
      </c>
      <c r="J30" s="122">
        <f t="shared" si="14"/>
        <v>0</v>
      </c>
      <c r="K30" s="122">
        <f t="shared" si="14"/>
        <v>0</v>
      </c>
      <c r="L30" s="122">
        <f t="shared" si="14"/>
        <v>0</v>
      </c>
      <c r="M30" s="122">
        <f t="shared" si="14"/>
        <v>0</v>
      </c>
      <c r="N30" s="122">
        <f t="shared" si="14"/>
        <v>999760</v>
      </c>
      <c r="O30" s="122">
        <f t="shared" si="14"/>
        <v>999760</v>
      </c>
      <c r="P30" s="122">
        <f t="shared" si="14"/>
        <v>0</v>
      </c>
      <c r="Q30" s="122">
        <f t="shared" si="14"/>
        <v>0</v>
      </c>
      <c r="R30" s="122">
        <f t="shared" si="14"/>
        <v>0</v>
      </c>
      <c r="S30" s="122">
        <f t="shared" si="14"/>
        <v>0</v>
      </c>
      <c r="T30" s="122">
        <f t="shared" si="14"/>
        <v>0</v>
      </c>
      <c r="U30" s="122">
        <f t="shared" si="14"/>
        <v>999760</v>
      </c>
      <c r="V30" s="122">
        <f t="shared" si="14"/>
        <v>0</v>
      </c>
      <c r="W30" s="122">
        <f t="shared" si="14"/>
        <v>0</v>
      </c>
      <c r="X30" s="122">
        <f t="shared" si="14"/>
        <v>0</v>
      </c>
      <c r="Y30" s="122">
        <f t="shared" si="14"/>
        <v>749820</v>
      </c>
      <c r="Z30" s="122">
        <f t="shared" si="14"/>
        <v>1749580</v>
      </c>
      <c r="AA30" s="122">
        <f t="shared" si="14"/>
        <v>249940</v>
      </c>
      <c r="AB30" s="122">
        <f t="shared" si="14"/>
        <v>249940</v>
      </c>
      <c r="AC30" s="122">
        <f t="shared" si="14"/>
        <v>999760</v>
      </c>
      <c r="AD30" s="122">
        <f t="shared" si="14"/>
        <v>0</v>
      </c>
      <c r="AE30" s="122">
        <f t="shared" si="14"/>
        <v>0</v>
      </c>
      <c r="AF30" s="122">
        <f t="shared" si="14"/>
        <v>999760</v>
      </c>
      <c r="AG30" s="122">
        <f t="shared" si="14"/>
        <v>999760</v>
      </c>
      <c r="AH30" s="122">
        <f t="shared" si="14"/>
        <v>999760</v>
      </c>
      <c r="AI30" s="122">
        <f t="shared" si="14"/>
        <v>1499640</v>
      </c>
      <c r="AJ30" s="122">
        <f t="shared" si="14"/>
        <v>749820</v>
      </c>
      <c r="AK30" s="122">
        <f t="shared" si="14"/>
        <v>0</v>
      </c>
      <c r="AL30" s="122">
        <f>F29*AL29</f>
        <v>13746700</v>
      </c>
      <c r="AM30" s="61"/>
      <c r="AN30" s="61"/>
      <c r="AO30" s="61"/>
      <c r="AP30" s="61"/>
      <c r="AQ30" s="61"/>
      <c r="AR30" s="61"/>
      <c r="AS30" s="61"/>
      <c r="AT30" s="61"/>
      <c r="AU30" s="61"/>
      <c r="AV30" s="61"/>
      <c r="AW30" s="61"/>
      <c r="AX30" s="61"/>
      <c r="AY30" s="61"/>
      <c r="AZ30" s="61"/>
      <c r="BA30" s="61"/>
      <c r="BB30" s="61"/>
      <c r="BC30" s="61"/>
      <c r="BD30" s="61"/>
      <c r="BE30" s="61"/>
      <c r="BF30" s="61"/>
      <c r="BG30" s="61"/>
      <c r="BH30" s="61"/>
      <c r="BI30" s="61"/>
      <c r="BJ30" s="61"/>
      <c r="BK30" s="61"/>
      <c r="BL30" s="61"/>
      <c r="BM30" s="61"/>
      <c r="BN30" s="61"/>
      <c r="BO30" s="61"/>
      <c r="BP30" s="61"/>
      <c r="BQ30" s="61"/>
      <c r="BR30" s="61"/>
      <c r="BS30" s="61"/>
      <c r="BT30" s="61"/>
      <c r="BU30" s="61"/>
      <c r="BV30" s="61"/>
      <c r="BW30" s="61"/>
      <c r="BX30" s="61"/>
      <c r="BY30" s="61"/>
      <c r="BZ30" s="61"/>
      <c r="CA30" s="61"/>
      <c r="CB30" s="61"/>
      <c r="CC30" s="61"/>
      <c r="CD30" s="61"/>
      <c r="CE30" s="61"/>
      <c r="CF30" s="61"/>
      <c r="CG30" s="61"/>
      <c r="CH30" s="61"/>
      <c r="CI30" s="61"/>
      <c r="CJ30" s="61"/>
      <c r="CK30" s="61"/>
      <c r="CL30" s="61"/>
      <c r="CM30" s="61"/>
      <c r="CN30" s="61"/>
      <c r="CO30" s="61"/>
      <c r="CP30" s="61"/>
      <c r="CQ30" s="61"/>
      <c r="CR30" s="61"/>
      <c r="CS30" s="61"/>
      <c r="CT30" s="61"/>
      <c r="CU30" s="61"/>
      <c r="CV30" s="61"/>
      <c r="CW30" s="61"/>
      <c r="CX30" s="61"/>
      <c r="CY30" s="61"/>
      <c r="CZ30" s="61"/>
      <c r="DA30" s="61"/>
      <c r="DB30" s="61"/>
    </row>
    <row r="31" spans="1:106" s="58" customFormat="1" ht="20.100000000000001" customHeight="1">
      <c r="A31" s="117" t="s">
        <v>433</v>
      </c>
      <c r="B31" s="788"/>
      <c r="C31" s="781" t="s">
        <v>4</v>
      </c>
      <c r="D31" s="783" t="s">
        <v>535</v>
      </c>
      <c r="E31" s="783" t="s">
        <v>500</v>
      </c>
      <c r="F31" s="783">
        <f>VLOOKUP(C31,'[72]납품수량(영업)'!$C$3:$F$260,4,FALSE)</f>
        <v>12227</v>
      </c>
      <c r="G31" s="124">
        <f>VLOOKUP($C$31,[75]납품수량!$B$3:$AI$68,G1,FALSE)</f>
        <v>0</v>
      </c>
      <c r="H31" s="124">
        <f>VLOOKUP($C$31,[75]납품수량!$B$3:$AI$68,H1,FALSE)</f>
        <v>0</v>
      </c>
      <c r="I31" s="124">
        <f>VLOOKUP($C$31,[75]납품수량!$B$3:$AI$68,I1,FALSE)</f>
        <v>0</v>
      </c>
      <c r="J31" s="124">
        <f>VLOOKUP($C$31,[75]납품수량!$B$3:$AI$68,J1,FALSE)</f>
        <v>0</v>
      </c>
      <c r="K31" s="124">
        <f>VLOOKUP($C$31,[75]납품수량!$B$3:$AI$68,K1,FALSE)</f>
        <v>0</v>
      </c>
      <c r="L31" s="124">
        <f>VLOOKUP($C$31,[75]납품수량!$B$3:$AI$68,L1,FALSE)</f>
        <v>0</v>
      </c>
      <c r="M31" s="124">
        <f>VLOOKUP($C$31,[75]납품수량!$B$3:$AI$68,M1,FALSE)</f>
        <v>40</v>
      </c>
      <c r="N31" s="124">
        <f>VLOOKUP($C$31,[75]납품수량!$B$3:$AI$68,N1,FALSE)</f>
        <v>0</v>
      </c>
      <c r="O31" s="124">
        <f>VLOOKUP($C$31,[75]납품수량!$B$3:$AI$68,O1,FALSE)</f>
        <v>0</v>
      </c>
      <c r="P31" s="124">
        <f>VLOOKUP($C$31,[75]납품수량!$B$3:$AI$68,P1,FALSE)</f>
        <v>0</v>
      </c>
      <c r="Q31" s="124">
        <f>VLOOKUP($C$31,[75]납품수량!$B$3:$AI$68,Q1,FALSE)</f>
        <v>0</v>
      </c>
      <c r="R31" s="124">
        <f>VLOOKUP($C$31,[75]납품수량!$B$3:$AI$68,R1,FALSE)</f>
        <v>0</v>
      </c>
      <c r="S31" s="124">
        <f>VLOOKUP($C$31,[75]납품수량!$B$3:$AI$68,S1,FALSE)</f>
        <v>0</v>
      </c>
      <c r="T31" s="124">
        <f>VLOOKUP($C$31,[75]납품수량!$B$3:$AI$68,T1,FALSE)</f>
        <v>0</v>
      </c>
      <c r="U31" s="124">
        <f>VLOOKUP($C$31,[75]납품수량!$B$3:$AI$68,U1,FALSE)</f>
        <v>40</v>
      </c>
      <c r="V31" s="124">
        <f>VLOOKUP($C$31,[75]납품수량!$B$3:$AI$68,V1,FALSE)</f>
        <v>40</v>
      </c>
      <c r="W31" s="124">
        <f>VLOOKUP($C$31,[75]납품수량!$B$3:$AI$68,W1,FALSE)</f>
        <v>0</v>
      </c>
      <c r="X31" s="124">
        <f>VLOOKUP($C$31,[75]납품수량!$B$3:$AI$68,X1,FALSE)</f>
        <v>0</v>
      </c>
      <c r="Y31" s="124">
        <f>VLOOKUP($C$31,[75]납품수량!$B$3:$AI$68,Y1,FALSE)</f>
        <v>0</v>
      </c>
      <c r="Z31" s="124">
        <f>VLOOKUP($C$31,[75]납품수량!$B$3:$AI$68,Z1,FALSE)</f>
        <v>40</v>
      </c>
      <c r="AA31" s="124">
        <f>VLOOKUP($C$31,[75]납품수량!$B$3:$AI$68,AA1,FALSE)</f>
        <v>0</v>
      </c>
      <c r="AB31" s="124">
        <f>VLOOKUP($C$31,[75]납품수량!$B$3:$AI$68,AB1,FALSE)</f>
        <v>40</v>
      </c>
      <c r="AC31" s="124">
        <f>VLOOKUP($C$31,[75]납품수량!$B$3:$AI$68,AC1,FALSE)</f>
        <v>0</v>
      </c>
      <c r="AD31" s="124">
        <f>VLOOKUP($C$31,[75]납품수량!$B$3:$AI$68,AD1,FALSE)</f>
        <v>0</v>
      </c>
      <c r="AE31" s="124">
        <f>VLOOKUP($C$31,[75]납품수량!$B$3:$AI$68,AE1,FALSE)</f>
        <v>0</v>
      </c>
      <c r="AF31" s="124">
        <f>VLOOKUP($C$31,[75]납품수량!$B$3:$AI$68,AF1,FALSE)</f>
        <v>80</v>
      </c>
      <c r="AG31" s="124">
        <f>VLOOKUP($C$31,[75]납품수량!$B$3:$AI$68,AG1,FALSE)</f>
        <v>0</v>
      </c>
      <c r="AH31" s="124">
        <f>VLOOKUP($C$31,[75]납품수량!$B$3:$AI$68,AH1,FALSE)</f>
        <v>40</v>
      </c>
      <c r="AI31" s="124">
        <f>VLOOKUP($C$31,[75]납품수량!$B$3:$AI$68,AI1,FALSE)</f>
        <v>40</v>
      </c>
      <c r="AJ31" s="124">
        <f>VLOOKUP($C$31,[75]납품수량!$B$3:$AI$68,AJ1,FALSE)</f>
        <v>0</v>
      </c>
      <c r="AK31" s="124">
        <f>VLOOKUP($C$31,[75]납품수량!$B$3:$AI$68,AK1,FALSE)</f>
        <v>0</v>
      </c>
      <c r="AL31" s="124">
        <f>SUM(G31:AK31)</f>
        <v>360</v>
      </c>
      <c r="AM31" s="61"/>
      <c r="AN31" s="61"/>
      <c r="AO31" s="61"/>
      <c r="AP31" s="61"/>
      <c r="AQ31" s="61"/>
      <c r="AR31" s="61"/>
      <c r="AS31" s="61"/>
      <c r="AT31" s="61"/>
      <c r="AU31" s="61"/>
      <c r="AV31" s="61"/>
      <c r="AW31" s="61"/>
      <c r="AX31" s="61"/>
      <c r="AY31" s="61"/>
      <c r="AZ31" s="61"/>
      <c r="BA31" s="61"/>
      <c r="BB31" s="61"/>
      <c r="BC31" s="61"/>
      <c r="BD31" s="61"/>
      <c r="BE31" s="61"/>
      <c r="BF31" s="61"/>
      <c r="BG31" s="61"/>
      <c r="BH31" s="61"/>
      <c r="BI31" s="61"/>
      <c r="BJ31" s="61"/>
      <c r="BK31" s="61"/>
      <c r="BL31" s="61"/>
      <c r="BM31" s="61"/>
      <c r="BN31" s="61"/>
      <c r="BO31" s="61"/>
      <c r="BP31" s="61"/>
      <c r="BQ31" s="61"/>
      <c r="BR31" s="61"/>
      <c r="BS31" s="61"/>
      <c r="BT31" s="61"/>
      <c r="BU31" s="61"/>
      <c r="BV31" s="61"/>
      <c r="BW31" s="61"/>
      <c r="BX31" s="61"/>
      <c r="BY31" s="61"/>
      <c r="BZ31" s="61"/>
      <c r="CA31" s="61"/>
      <c r="CB31" s="61"/>
      <c r="CC31" s="61"/>
      <c r="CD31" s="61"/>
      <c r="CE31" s="61"/>
      <c r="CF31" s="61"/>
      <c r="CG31" s="61"/>
      <c r="CH31" s="61"/>
      <c r="CI31" s="61"/>
      <c r="CJ31" s="61"/>
      <c r="CK31" s="61"/>
      <c r="CL31" s="61"/>
      <c r="CM31" s="61"/>
      <c r="CN31" s="61"/>
      <c r="CO31" s="61"/>
      <c r="CP31" s="61"/>
      <c r="CQ31" s="61"/>
      <c r="CR31" s="61"/>
      <c r="CS31" s="61"/>
      <c r="CT31" s="61"/>
      <c r="CU31" s="61"/>
      <c r="CV31" s="61"/>
      <c r="CW31" s="61"/>
      <c r="CX31" s="61"/>
      <c r="CY31" s="61"/>
      <c r="CZ31" s="61"/>
      <c r="DA31" s="61"/>
      <c r="DB31" s="61"/>
    </row>
    <row r="32" spans="1:106" s="58" customFormat="1" ht="20.100000000000001" customHeight="1">
      <c r="A32" s="117"/>
      <c r="B32" s="788"/>
      <c r="C32" s="782"/>
      <c r="D32" s="784"/>
      <c r="E32" s="784"/>
      <c r="F32" s="784"/>
      <c r="G32" s="122">
        <f>$F$31*G31</f>
        <v>0</v>
      </c>
      <c r="H32" s="122">
        <f t="shared" ref="H32:AK32" si="15">$F$31*H31</f>
        <v>0</v>
      </c>
      <c r="I32" s="122">
        <f t="shared" si="15"/>
        <v>0</v>
      </c>
      <c r="J32" s="122">
        <f t="shared" si="15"/>
        <v>0</v>
      </c>
      <c r="K32" s="122">
        <f t="shared" si="15"/>
        <v>0</v>
      </c>
      <c r="L32" s="122">
        <f t="shared" si="15"/>
        <v>0</v>
      </c>
      <c r="M32" s="122">
        <f t="shared" si="15"/>
        <v>489080</v>
      </c>
      <c r="N32" s="122">
        <f t="shared" si="15"/>
        <v>0</v>
      </c>
      <c r="O32" s="122">
        <f t="shared" si="15"/>
        <v>0</v>
      </c>
      <c r="P32" s="122">
        <f t="shared" si="15"/>
        <v>0</v>
      </c>
      <c r="Q32" s="122">
        <f t="shared" si="15"/>
        <v>0</v>
      </c>
      <c r="R32" s="122">
        <f t="shared" si="15"/>
        <v>0</v>
      </c>
      <c r="S32" s="122">
        <f t="shared" si="15"/>
        <v>0</v>
      </c>
      <c r="T32" s="122">
        <f t="shared" si="15"/>
        <v>0</v>
      </c>
      <c r="U32" s="122">
        <f t="shared" si="15"/>
        <v>489080</v>
      </c>
      <c r="V32" s="122">
        <f t="shared" si="15"/>
        <v>489080</v>
      </c>
      <c r="W32" s="122">
        <f t="shared" si="15"/>
        <v>0</v>
      </c>
      <c r="X32" s="122">
        <f t="shared" si="15"/>
        <v>0</v>
      </c>
      <c r="Y32" s="122">
        <f t="shared" si="15"/>
        <v>0</v>
      </c>
      <c r="Z32" s="122">
        <f t="shared" si="15"/>
        <v>489080</v>
      </c>
      <c r="AA32" s="122">
        <f t="shared" si="15"/>
        <v>0</v>
      </c>
      <c r="AB32" s="122">
        <f t="shared" si="15"/>
        <v>489080</v>
      </c>
      <c r="AC32" s="122">
        <f t="shared" si="15"/>
        <v>0</v>
      </c>
      <c r="AD32" s="122">
        <f t="shared" si="15"/>
        <v>0</v>
      </c>
      <c r="AE32" s="122">
        <f t="shared" si="15"/>
        <v>0</v>
      </c>
      <c r="AF32" s="122">
        <f t="shared" si="15"/>
        <v>978160</v>
      </c>
      <c r="AG32" s="122">
        <f t="shared" si="15"/>
        <v>0</v>
      </c>
      <c r="AH32" s="122">
        <f t="shared" si="15"/>
        <v>489080</v>
      </c>
      <c r="AI32" s="122">
        <f t="shared" si="15"/>
        <v>489080</v>
      </c>
      <c r="AJ32" s="122">
        <f t="shared" si="15"/>
        <v>0</v>
      </c>
      <c r="AK32" s="122">
        <f t="shared" si="15"/>
        <v>0</v>
      </c>
      <c r="AL32" s="122">
        <f>F31*AL31</f>
        <v>4401720</v>
      </c>
      <c r="AM32" s="61"/>
      <c r="AN32" s="61"/>
      <c r="AO32" s="61"/>
      <c r="AP32" s="61"/>
      <c r="AQ32" s="61"/>
      <c r="AR32" s="61"/>
      <c r="AS32" s="61"/>
      <c r="AT32" s="61"/>
      <c r="AU32" s="61"/>
      <c r="AV32" s="61"/>
      <c r="AW32" s="61"/>
      <c r="AX32" s="61"/>
      <c r="AY32" s="61"/>
      <c r="AZ32" s="61"/>
      <c r="BA32" s="61"/>
      <c r="BB32" s="61"/>
      <c r="BC32" s="61"/>
      <c r="BD32" s="61"/>
      <c r="BE32" s="61"/>
      <c r="BF32" s="61"/>
      <c r="BG32" s="61"/>
      <c r="BH32" s="61"/>
      <c r="BI32" s="61"/>
      <c r="BJ32" s="61"/>
      <c r="BK32" s="61"/>
      <c r="BL32" s="61"/>
      <c r="BM32" s="61"/>
      <c r="BN32" s="61"/>
      <c r="BO32" s="61"/>
      <c r="BP32" s="61"/>
      <c r="BQ32" s="61"/>
      <c r="BR32" s="61"/>
      <c r="BS32" s="61"/>
      <c r="BT32" s="61"/>
      <c r="BU32" s="61"/>
      <c r="BV32" s="61"/>
      <c r="BW32" s="61"/>
      <c r="BX32" s="61"/>
      <c r="BY32" s="61"/>
      <c r="BZ32" s="61"/>
      <c r="CA32" s="61"/>
      <c r="CB32" s="61"/>
      <c r="CC32" s="61"/>
      <c r="CD32" s="61"/>
      <c r="CE32" s="61"/>
      <c r="CF32" s="61"/>
      <c r="CG32" s="61"/>
      <c r="CH32" s="61"/>
      <c r="CI32" s="61"/>
      <c r="CJ32" s="61"/>
      <c r="CK32" s="61"/>
      <c r="CL32" s="61"/>
      <c r="CM32" s="61"/>
      <c r="CN32" s="61"/>
      <c r="CO32" s="61"/>
      <c r="CP32" s="61"/>
      <c r="CQ32" s="61"/>
      <c r="CR32" s="61"/>
      <c r="CS32" s="61"/>
      <c r="CT32" s="61"/>
      <c r="CU32" s="61"/>
      <c r="CV32" s="61"/>
      <c r="CW32" s="61"/>
      <c r="CX32" s="61"/>
      <c r="CY32" s="61"/>
      <c r="CZ32" s="61"/>
      <c r="DA32" s="61"/>
      <c r="DB32" s="61"/>
    </row>
    <row r="33" spans="1:106" s="58" customFormat="1" ht="20.100000000000001" customHeight="1">
      <c r="A33" s="117" t="s">
        <v>433</v>
      </c>
      <c r="B33" s="788"/>
      <c r="C33" s="781" t="s">
        <v>59</v>
      </c>
      <c r="D33" s="783" t="s">
        <v>536</v>
      </c>
      <c r="E33" s="783" t="s">
        <v>501</v>
      </c>
      <c r="F33" s="783">
        <f>VLOOKUP(C33,'[72]납품수량(영업)'!$C$3:$F$260,4,FALSE)</f>
        <v>13540</v>
      </c>
      <c r="G33" s="124">
        <f>VLOOKUP($C$33,[75]납품수량!$B$3:$AI$68,G1,FALSE)</f>
        <v>0</v>
      </c>
      <c r="H33" s="124">
        <f>VLOOKUP($C$33,[75]납품수량!$B$3:$AI$68,H1,FALSE)</f>
        <v>0</v>
      </c>
      <c r="I33" s="124">
        <f>VLOOKUP($C$33,[75]납품수량!$B$3:$AI$68,I1,FALSE)</f>
        <v>0</v>
      </c>
      <c r="J33" s="124">
        <f>VLOOKUP($C$33,[75]납품수량!$B$3:$AI$68,J1,FALSE)</f>
        <v>0</v>
      </c>
      <c r="K33" s="124">
        <f>VLOOKUP($C$33,[75]납품수량!$B$3:$AI$68,K1,FALSE)</f>
        <v>0</v>
      </c>
      <c r="L33" s="124">
        <f>VLOOKUP($C$33,[75]납품수량!$B$3:$AI$68,L1,FALSE)</f>
        <v>0</v>
      </c>
      <c r="M33" s="124">
        <f>VLOOKUP($C$33,[75]납품수량!$B$3:$AI$68,M1,FALSE)</f>
        <v>0</v>
      </c>
      <c r="N33" s="124">
        <f>VLOOKUP($C$33,[75]납품수량!$B$3:$AI$68,N1,FALSE)</f>
        <v>20</v>
      </c>
      <c r="O33" s="124">
        <f>VLOOKUP($C$33,[75]납품수량!$B$3:$AI$68,O1,FALSE)</f>
        <v>0</v>
      </c>
      <c r="P33" s="124">
        <f>VLOOKUP($C$33,[75]납품수량!$B$3:$AI$68,P1,FALSE)</f>
        <v>0</v>
      </c>
      <c r="Q33" s="124">
        <f>VLOOKUP($C$33,[75]납품수량!$B$3:$AI$68,Q1,FALSE)</f>
        <v>0</v>
      </c>
      <c r="R33" s="124">
        <f>VLOOKUP($C$33,[75]납품수량!$B$3:$AI$68,R1,FALSE)</f>
        <v>0</v>
      </c>
      <c r="S33" s="124">
        <f>VLOOKUP($C$33,[75]납품수량!$B$3:$AI$68,S1,FALSE)</f>
        <v>0</v>
      </c>
      <c r="T33" s="124">
        <f>VLOOKUP($C$33,[75]납품수량!$B$3:$AI$68,T1,FALSE)</f>
        <v>0</v>
      </c>
      <c r="U33" s="124">
        <f>VLOOKUP($C$33,[75]납품수량!$B$3:$AI$68,U1,FALSE)</f>
        <v>0</v>
      </c>
      <c r="V33" s="124">
        <f>VLOOKUP($C$33,[75]납품수량!$B$3:$AI$68,V1,FALSE)</f>
        <v>0</v>
      </c>
      <c r="W33" s="124">
        <f>VLOOKUP($C$33,[75]납품수량!$B$3:$AI$68,W1,FALSE)</f>
        <v>0</v>
      </c>
      <c r="X33" s="124">
        <f>VLOOKUP($C$33,[75]납품수량!$B$3:$AI$68,X1,FALSE)</f>
        <v>0</v>
      </c>
      <c r="Y33" s="124">
        <f>VLOOKUP($C$33,[75]납품수량!$B$3:$AI$68,Y1,FALSE)</f>
        <v>20</v>
      </c>
      <c r="Z33" s="124">
        <f>VLOOKUP($C$33,[75]납품수량!$B$3:$AI$68,Z1,FALSE)</f>
        <v>20</v>
      </c>
      <c r="AA33" s="124">
        <f>VLOOKUP($C$33,[75]납품수량!$B$3:$AI$68,AA1,FALSE)</f>
        <v>0</v>
      </c>
      <c r="AB33" s="124">
        <f>VLOOKUP($C$33,[75]납품수량!$B$3:$AI$68,AB1,FALSE)</f>
        <v>0</v>
      </c>
      <c r="AC33" s="124">
        <f>VLOOKUP($C$33,[75]납품수량!$B$3:$AI$68,AC1,FALSE)</f>
        <v>0</v>
      </c>
      <c r="AD33" s="124">
        <f>VLOOKUP($C$33,[75]납품수량!$B$3:$AI$68,AD1,FALSE)</f>
        <v>0</v>
      </c>
      <c r="AE33" s="124">
        <f>VLOOKUP($C$33,[75]납품수량!$B$3:$AI$68,AE1,FALSE)</f>
        <v>0</v>
      </c>
      <c r="AF33" s="124">
        <f>VLOOKUP($C$33,[75]납품수량!$B$3:$AI$68,AF1,FALSE)</f>
        <v>0</v>
      </c>
      <c r="AG33" s="124">
        <f>VLOOKUP($C$33,[75]납품수량!$B$3:$AI$68,AG1,FALSE)</f>
        <v>0</v>
      </c>
      <c r="AH33" s="124">
        <f>VLOOKUP($C$33,[75]납품수량!$B$3:$AI$68,AH1,FALSE)</f>
        <v>0</v>
      </c>
      <c r="AI33" s="124">
        <f>VLOOKUP($C$33,[75]납품수량!$B$3:$AI$68,AI1,FALSE)</f>
        <v>0</v>
      </c>
      <c r="AJ33" s="124">
        <f>VLOOKUP($C$33,[75]납품수량!$B$3:$AI$68,AJ1,FALSE)</f>
        <v>0</v>
      </c>
      <c r="AK33" s="124">
        <f>VLOOKUP($C$33,[75]납품수량!$B$3:$AI$68,AK1,FALSE)</f>
        <v>0</v>
      </c>
      <c r="AL33" s="124">
        <f>SUM(G33:AK33)</f>
        <v>60</v>
      </c>
      <c r="AM33" s="61"/>
      <c r="AN33" s="61"/>
      <c r="AO33" s="61"/>
      <c r="AP33" s="61"/>
      <c r="AQ33" s="61"/>
      <c r="AR33" s="61"/>
      <c r="AS33" s="61"/>
      <c r="AT33" s="61"/>
      <c r="AU33" s="61"/>
      <c r="AV33" s="61"/>
      <c r="AW33" s="61"/>
      <c r="AX33" s="61"/>
      <c r="AY33" s="61"/>
      <c r="AZ33" s="61"/>
      <c r="BA33" s="61"/>
      <c r="BB33" s="61"/>
      <c r="BC33" s="61"/>
      <c r="BD33" s="61"/>
      <c r="BE33" s="61"/>
      <c r="BF33" s="61"/>
      <c r="BG33" s="61"/>
      <c r="BH33" s="61"/>
      <c r="BI33" s="61"/>
      <c r="BJ33" s="61"/>
      <c r="BK33" s="61"/>
      <c r="BL33" s="61"/>
      <c r="BM33" s="61"/>
      <c r="BN33" s="61"/>
      <c r="BO33" s="61"/>
      <c r="BP33" s="61"/>
      <c r="BQ33" s="61"/>
      <c r="BR33" s="61"/>
      <c r="BS33" s="61"/>
      <c r="BT33" s="61"/>
      <c r="BU33" s="61"/>
      <c r="BV33" s="61"/>
      <c r="BW33" s="61"/>
      <c r="BX33" s="61"/>
      <c r="BY33" s="61"/>
      <c r="BZ33" s="61"/>
      <c r="CA33" s="61"/>
      <c r="CB33" s="61"/>
      <c r="CC33" s="61"/>
      <c r="CD33" s="61"/>
      <c r="CE33" s="61"/>
      <c r="CF33" s="61"/>
      <c r="CG33" s="61"/>
      <c r="CH33" s="61"/>
      <c r="CI33" s="61"/>
      <c r="CJ33" s="61"/>
      <c r="CK33" s="61"/>
      <c r="CL33" s="61"/>
      <c r="CM33" s="61"/>
      <c r="CN33" s="61"/>
      <c r="CO33" s="61"/>
      <c r="CP33" s="61"/>
      <c r="CQ33" s="61"/>
      <c r="CR33" s="61"/>
      <c r="CS33" s="61"/>
      <c r="CT33" s="61"/>
      <c r="CU33" s="61"/>
      <c r="CV33" s="61"/>
      <c r="CW33" s="61"/>
      <c r="CX33" s="61"/>
      <c r="CY33" s="61"/>
      <c r="CZ33" s="61"/>
      <c r="DA33" s="61"/>
      <c r="DB33" s="61"/>
    </row>
    <row r="34" spans="1:106" s="58" customFormat="1" ht="20.100000000000001" customHeight="1">
      <c r="A34" s="117"/>
      <c r="B34" s="788"/>
      <c r="C34" s="782"/>
      <c r="D34" s="784"/>
      <c r="E34" s="784"/>
      <c r="F34" s="784"/>
      <c r="G34" s="122">
        <f>$F$33*G33</f>
        <v>0</v>
      </c>
      <c r="H34" s="122">
        <f t="shared" ref="H34:AK34" si="16">$F$33*H33</f>
        <v>0</v>
      </c>
      <c r="I34" s="122">
        <f t="shared" si="16"/>
        <v>0</v>
      </c>
      <c r="J34" s="122">
        <f t="shared" si="16"/>
        <v>0</v>
      </c>
      <c r="K34" s="122">
        <f t="shared" si="16"/>
        <v>0</v>
      </c>
      <c r="L34" s="122">
        <f t="shared" si="16"/>
        <v>0</v>
      </c>
      <c r="M34" s="122">
        <f t="shared" si="16"/>
        <v>0</v>
      </c>
      <c r="N34" s="122">
        <f t="shared" si="16"/>
        <v>270800</v>
      </c>
      <c r="O34" s="122">
        <f t="shared" si="16"/>
        <v>0</v>
      </c>
      <c r="P34" s="122">
        <f t="shared" si="16"/>
        <v>0</v>
      </c>
      <c r="Q34" s="122">
        <f t="shared" si="16"/>
        <v>0</v>
      </c>
      <c r="R34" s="122">
        <f t="shared" si="16"/>
        <v>0</v>
      </c>
      <c r="S34" s="122">
        <f t="shared" si="16"/>
        <v>0</v>
      </c>
      <c r="T34" s="122">
        <f t="shared" si="16"/>
        <v>0</v>
      </c>
      <c r="U34" s="122">
        <f t="shared" si="16"/>
        <v>0</v>
      </c>
      <c r="V34" s="122">
        <f t="shared" si="16"/>
        <v>0</v>
      </c>
      <c r="W34" s="122">
        <f t="shared" si="16"/>
        <v>0</v>
      </c>
      <c r="X34" s="122">
        <f t="shared" si="16"/>
        <v>0</v>
      </c>
      <c r="Y34" s="122">
        <f t="shared" si="16"/>
        <v>270800</v>
      </c>
      <c r="Z34" s="122">
        <f t="shared" si="16"/>
        <v>270800</v>
      </c>
      <c r="AA34" s="122">
        <f t="shared" si="16"/>
        <v>0</v>
      </c>
      <c r="AB34" s="122">
        <f t="shared" si="16"/>
        <v>0</v>
      </c>
      <c r="AC34" s="122">
        <f t="shared" si="16"/>
        <v>0</v>
      </c>
      <c r="AD34" s="122">
        <f t="shared" si="16"/>
        <v>0</v>
      </c>
      <c r="AE34" s="122">
        <f t="shared" si="16"/>
        <v>0</v>
      </c>
      <c r="AF34" s="122">
        <f t="shared" si="16"/>
        <v>0</v>
      </c>
      <c r="AG34" s="122">
        <f t="shared" si="16"/>
        <v>0</v>
      </c>
      <c r="AH34" s="122">
        <f t="shared" si="16"/>
        <v>0</v>
      </c>
      <c r="AI34" s="122">
        <f t="shared" si="16"/>
        <v>0</v>
      </c>
      <c r="AJ34" s="122">
        <f t="shared" si="16"/>
        <v>0</v>
      </c>
      <c r="AK34" s="122">
        <f t="shared" si="16"/>
        <v>0</v>
      </c>
      <c r="AL34" s="122">
        <f>F33*AL33</f>
        <v>812400</v>
      </c>
      <c r="AM34" s="61"/>
      <c r="AN34" s="61"/>
      <c r="AO34" s="61"/>
      <c r="AP34" s="61"/>
      <c r="AQ34" s="61"/>
      <c r="AR34" s="61"/>
      <c r="AS34" s="61"/>
      <c r="AT34" s="61"/>
      <c r="AU34" s="61"/>
      <c r="AV34" s="61"/>
      <c r="AW34" s="61"/>
      <c r="AX34" s="61"/>
      <c r="AY34" s="61"/>
      <c r="AZ34" s="61"/>
      <c r="BA34" s="61"/>
      <c r="BB34" s="61"/>
      <c r="BC34" s="61"/>
      <c r="BD34" s="61"/>
      <c r="BE34" s="61"/>
      <c r="BF34" s="61"/>
      <c r="BG34" s="61"/>
      <c r="BH34" s="61"/>
      <c r="BI34" s="61"/>
      <c r="BJ34" s="61"/>
      <c r="BK34" s="61"/>
      <c r="BL34" s="61"/>
      <c r="BM34" s="61"/>
      <c r="BN34" s="61"/>
      <c r="BO34" s="61"/>
      <c r="BP34" s="61"/>
      <c r="BQ34" s="61"/>
      <c r="BR34" s="61"/>
      <c r="BS34" s="61"/>
      <c r="BT34" s="61"/>
      <c r="BU34" s="61"/>
      <c r="BV34" s="61"/>
      <c r="BW34" s="61"/>
      <c r="BX34" s="61"/>
      <c r="BY34" s="61"/>
      <c r="BZ34" s="61"/>
      <c r="CA34" s="61"/>
      <c r="CB34" s="61"/>
      <c r="CC34" s="61"/>
      <c r="CD34" s="61"/>
      <c r="CE34" s="61"/>
      <c r="CF34" s="61"/>
      <c r="CG34" s="61"/>
      <c r="CH34" s="61"/>
      <c r="CI34" s="61"/>
      <c r="CJ34" s="61"/>
      <c r="CK34" s="61"/>
      <c r="CL34" s="61"/>
      <c r="CM34" s="61"/>
      <c r="CN34" s="61"/>
      <c r="CO34" s="61"/>
      <c r="CP34" s="61"/>
      <c r="CQ34" s="61"/>
      <c r="CR34" s="61"/>
      <c r="CS34" s="61"/>
      <c r="CT34" s="61"/>
      <c r="CU34" s="61"/>
      <c r="CV34" s="61"/>
      <c r="CW34" s="61"/>
      <c r="CX34" s="61"/>
      <c r="CY34" s="61"/>
      <c r="CZ34" s="61"/>
      <c r="DA34" s="61"/>
      <c r="DB34" s="61"/>
    </row>
    <row r="35" spans="1:106" s="58" customFormat="1" ht="20.100000000000001" customHeight="1">
      <c r="A35" s="117" t="s">
        <v>433</v>
      </c>
      <c r="B35" s="788"/>
      <c r="C35" s="781" t="s">
        <v>537</v>
      </c>
      <c r="D35" s="783" t="s">
        <v>538</v>
      </c>
      <c r="E35" s="783" t="s">
        <v>500</v>
      </c>
      <c r="F35" s="783">
        <f>VLOOKUP(C35,'[72]납품수량(영업)'!$C$3:$F$260,4,FALSE)</f>
        <v>11733</v>
      </c>
      <c r="G35" s="124">
        <f>VLOOKUP($C$35,[75]납품수량!$B$3:$AI$68,G1,FALSE)</f>
        <v>0</v>
      </c>
      <c r="H35" s="124">
        <f>VLOOKUP($C$35,[75]납품수량!$B$3:$AI$68,H1,FALSE)</f>
        <v>160</v>
      </c>
      <c r="I35" s="124">
        <f>VLOOKUP($C$35,[75]납품수량!$B$3:$AI$68,I1,FALSE)</f>
        <v>0</v>
      </c>
      <c r="J35" s="124">
        <f>VLOOKUP($C$35,[75]납품수량!$B$3:$AI$68,J1,FALSE)</f>
        <v>0</v>
      </c>
      <c r="K35" s="124">
        <f>VLOOKUP($C$35,[75]납품수량!$B$3:$AI$68,K1,FALSE)</f>
        <v>0</v>
      </c>
      <c r="L35" s="124">
        <f>VLOOKUP($C$35,[75]납품수량!$B$3:$AI$68,L1,FALSE)</f>
        <v>0</v>
      </c>
      <c r="M35" s="124">
        <f>VLOOKUP($C$35,[75]납품수량!$B$3:$AI$68,M1,FALSE)</f>
        <v>120</v>
      </c>
      <c r="N35" s="124">
        <f>VLOOKUP($C$35,[75]납품수량!$B$3:$AI$68,N1,FALSE)</f>
        <v>80</v>
      </c>
      <c r="O35" s="124">
        <f>VLOOKUP($C$35,[75]납품수량!$B$3:$AI$68,O1,FALSE)</f>
        <v>160</v>
      </c>
      <c r="P35" s="124">
        <f>VLOOKUP($C$35,[75]납품수량!$B$3:$AI$68,P1,FALSE)</f>
        <v>0</v>
      </c>
      <c r="Q35" s="124">
        <f>VLOOKUP($C$35,[75]납품수량!$B$3:$AI$68,Q1,FALSE)</f>
        <v>0</v>
      </c>
      <c r="R35" s="124">
        <f>VLOOKUP($C$35,[75]납품수량!$B$3:$AI$68,R1,FALSE)</f>
        <v>0</v>
      </c>
      <c r="S35" s="124">
        <f>VLOOKUP($C$35,[75]납품수량!$B$3:$AI$68,S1,FALSE)</f>
        <v>0</v>
      </c>
      <c r="T35" s="124">
        <f>VLOOKUP($C$35,[75]납품수량!$B$3:$AI$68,T1,FALSE)</f>
        <v>0</v>
      </c>
      <c r="U35" s="124">
        <f>VLOOKUP($C$35,[75]납품수량!$B$3:$AI$68,U1,FALSE)</f>
        <v>0</v>
      </c>
      <c r="V35" s="124">
        <f>VLOOKUP($C$35,[75]납품수량!$B$3:$AI$68,V1,FALSE)</f>
        <v>40</v>
      </c>
      <c r="W35" s="124">
        <f>VLOOKUP($C$35,[75]납품수량!$B$3:$AI$68,W1,FALSE)</f>
        <v>0</v>
      </c>
      <c r="X35" s="124">
        <f>VLOOKUP($C$35,[75]납품수량!$B$3:$AI$68,X1,FALSE)</f>
        <v>0</v>
      </c>
      <c r="Y35" s="124">
        <f>VLOOKUP($C$35,[75]납품수량!$B$3:$AI$68,Y1,FALSE)</f>
        <v>0</v>
      </c>
      <c r="Z35" s="124">
        <f>VLOOKUP($C$35,[75]납품수량!$B$3:$AI$68,Z1,FALSE)</f>
        <v>60</v>
      </c>
      <c r="AA35" s="124">
        <f>VLOOKUP($C$35,[75]납품수량!$B$3:$AI$68,AA1,FALSE)</f>
        <v>40</v>
      </c>
      <c r="AB35" s="124">
        <f>VLOOKUP($C$35,[75]납품수량!$B$3:$AI$68,AB1,FALSE)</f>
        <v>40</v>
      </c>
      <c r="AC35" s="124">
        <f>VLOOKUP($C$35,[75]납품수량!$B$3:$AI$68,AC1,FALSE)</f>
        <v>80</v>
      </c>
      <c r="AD35" s="124">
        <f>VLOOKUP($C$35,[75]납품수량!$B$3:$AI$68,AD1,FALSE)</f>
        <v>0</v>
      </c>
      <c r="AE35" s="124">
        <f>VLOOKUP($C$35,[75]납품수량!$B$3:$AI$68,AE1,FALSE)</f>
        <v>0</v>
      </c>
      <c r="AF35" s="124">
        <f>VLOOKUP($C$35,[75]납품수량!$B$3:$AI$68,AF1,FALSE)</f>
        <v>40</v>
      </c>
      <c r="AG35" s="124">
        <f>VLOOKUP($C$35,[75]납품수량!$B$3:$AI$68,AG1,FALSE)</f>
        <v>40</v>
      </c>
      <c r="AH35" s="124">
        <f>VLOOKUP($C$35,[75]납품수량!$B$3:$AI$68,AH1,FALSE)</f>
        <v>80</v>
      </c>
      <c r="AI35" s="124">
        <f>VLOOKUP($C$35,[75]납품수량!$B$3:$AI$68,AI1,FALSE)</f>
        <v>80</v>
      </c>
      <c r="AJ35" s="124">
        <f>VLOOKUP($C$35,[75]납품수량!$B$3:$AI$68,AJ1,FALSE)</f>
        <v>80</v>
      </c>
      <c r="AK35" s="124">
        <f>VLOOKUP($C$35,[75]납품수량!$B$3:$AI$68,AK1,FALSE)</f>
        <v>0</v>
      </c>
      <c r="AL35" s="124">
        <f>SUM(G35:AK35)</f>
        <v>1100</v>
      </c>
      <c r="AM35" s="61"/>
      <c r="AN35" s="61"/>
      <c r="AO35" s="61"/>
      <c r="AP35" s="61"/>
      <c r="AQ35" s="61"/>
      <c r="AR35" s="61"/>
      <c r="AS35" s="61"/>
      <c r="AT35" s="61"/>
      <c r="AU35" s="61"/>
      <c r="AV35" s="61"/>
      <c r="AW35" s="61"/>
      <c r="AX35" s="61"/>
      <c r="AY35" s="61"/>
      <c r="AZ35" s="61"/>
      <c r="BA35" s="61"/>
      <c r="BB35" s="61"/>
      <c r="BC35" s="61"/>
      <c r="BD35" s="61"/>
      <c r="BE35" s="61"/>
      <c r="BF35" s="61"/>
      <c r="BG35" s="61"/>
      <c r="BH35" s="61"/>
      <c r="BI35" s="61"/>
      <c r="BJ35" s="61"/>
      <c r="BK35" s="61"/>
      <c r="BL35" s="61"/>
      <c r="BM35" s="61"/>
      <c r="BN35" s="61"/>
      <c r="BO35" s="61"/>
      <c r="BP35" s="61"/>
      <c r="BQ35" s="61"/>
      <c r="BR35" s="61"/>
      <c r="BS35" s="61"/>
      <c r="BT35" s="61"/>
      <c r="BU35" s="61"/>
      <c r="BV35" s="61"/>
      <c r="BW35" s="61"/>
      <c r="BX35" s="61"/>
      <c r="BY35" s="61"/>
      <c r="BZ35" s="61"/>
      <c r="CA35" s="61"/>
      <c r="CB35" s="61"/>
      <c r="CC35" s="61"/>
      <c r="CD35" s="61"/>
      <c r="CE35" s="61"/>
      <c r="CF35" s="61"/>
      <c r="CG35" s="61"/>
      <c r="CH35" s="61"/>
      <c r="CI35" s="61"/>
      <c r="CJ35" s="61"/>
      <c r="CK35" s="61"/>
      <c r="CL35" s="61"/>
      <c r="CM35" s="61"/>
      <c r="CN35" s="61"/>
      <c r="CO35" s="61"/>
      <c r="CP35" s="61"/>
      <c r="CQ35" s="61"/>
      <c r="CR35" s="61"/>
      <c r="CS35" s="61"/>
      <c r="CT35" s="61"/>
      <c r="CU35" s="61"/>
      <c r="CV35" s="61"/>
      <c r="CW35" s="61"/>
      <c r="CX35" s="61"/>
      <c r="CY35" s="61"/>
      <c r="CZ35" s="61"/>
      <c r="DA35" s="61"/>
      <c r="DB35" s="61"/>
    </row>
    <row r="36" spans="1:106" s="58" customFormat="1" ht="20.100000000000001" customHeight="1">
      <c r="A36" s="117"/>
      <c r="B36" s="788"/>
      <c r="C36" s="782"/>
      <c r="D36" s="784"/>
      <c r="E36" s="784"/>
      <c r="F36" s="784"/>
      <c r="G36" s="122">
        <f>$F$35*G35</f>
        <v>0</v>
      </c>
      <c r="H36" s="122">
        <f t="shared" ref="H36:AK36" si="17">$F$35*H35</f>
        <v>1877280</v>
      </c>
      <c r="I36" s="122">
        <f t="shared" si="17"/>
        <v>0</v>
      </c>
      <c r="J36" s="122">
        <f t="shared" si="17"/>
        <v>0</v>
      </c>
      <c r="K36" s="122">
        <f t="shared" si="17"/>
        <v>0</v>
      </c>
      <c r="L36" s="122">
        <f t="shared" si="17"/>
        <v>0</v>
      </c>
      <c r="M36" s="122">
        <f t="shared" si="17"/>
        <v>1407960</v>
      </c>
      <c r="N36" s="122">
        <f t="shared" si="17"/>
        <v>938640</v>
      </c>
      <c r="O36" s="122">
        <f t="shared" si="17"/>
        <v>1877280</v>
      </c>
      <c r="P36" s="122">
        <f t="shared" si="17"/>
        <v>0</v>
      </c>
      <c r="Q36" s="122">
        <f t="shared" si="17"/>
        <v>0</v>
      </c>
      <c r="R36" s="122">
        <f t="shared" si="17"/>
        <v>0</v>
      </c>
      <c r="S36" s="122">
        <f t="shared" si="17"/>
        <v>0</v>
      </c>
      <c r="T36" s="122">
        <f t="shared" si="17"/>
        <v>0</v>
      </c>
      <c r="U36" s="122">
        <f t="shared" si="17"/>
        <v>0</v>
      </c>
      <c r="V36" s="122">
        <f t="shared" si="17"/>
        <v>469320</v>
      </c>
      <c r="W36" s="122">
        <f t="shared" si="17"/>
        <v>0</v>
      </c>
      <c r="X36" s="122">
        <f t="shared" si="17"/>
        <v>0</v>
      </c>
      <c r="Y36" s="122">
        <f t="shared" si="17"/>
        <v>0</v>
      </c>
      <c r="Z36" s="122">
        <f t="shared" si="17"/>
        <v>703980</v>
      </c>
      <c r="AA36" s="122">
        <f t="shared" si="17"/>
        <v>469320</v>
      </c>
      <c r="AB36" s="122">
        <f t="shared" si="17"/>
        <v>469320</v>
      </c>
      <c r="AC36" s="122">
        <f t="shared" si="17"/>
        <v>938640</v>
      </c>
      <c r="AD36" s="122">
        <f t="shared" si="17"/>
        <v>0</v>
      </c>
      <c r="AE36" s="122">
        <f t="shared" si="17"/>
        <v>0</v>
      </c>
      <c r="AF36" s="122">
        <f t="shared" si="17"/>
        <v>469320</v>
      </c>
      <c r="AG36" s="122">
        <f t="shared" si="17"/>
        <v>469320</v>
      </c>
      <c r="AH36" s="122">
        <f t="shared" si="17"/>
        <v>938640</v>
      </c>
      <c r="AI36" s="122">
        <f t="shared" si="17"/>
        <v>938640</v>
      </c>
      <c r="AJ36" s="122">
        <f t="shared" si="17"/>
        <v>938640</v>
      </c>
      <c r="AK36" s="122">
        <f t="shared" si="17"/>
        <v>0</v>
      </c>
      <c r="AL36" s="122">
        <f>F35*AL35</f>
        <v>12906300</v>
      </c>
      <c r="AM36" s="61"/>
      <c r="AN36" s="61"/>
      <c r="AO36" s="61"/>
      <c r="AP36" s="61"/>
      <c r="AQ36" s="61"/>
      <c r="AR36" s="61"/>
      <c r="AS36" s="61"/>
      <c r="AT36" s="61"/>
      <c r="AU36" s="61"/>
      <c r="AV36" s="61"/>
      <c r="AW36" s="61"/>
      <c r="AX36" s="61"/>
      <c r="AY36" s="61"/>
      <c r="AZ36" s="61"/>
      <c r="BA36" s="61"/>
      <c r="BB36" s="61"/>
      <c r="BC36" s="61"/>
      <c r="BD36" s="61"/>
      <c r="BE36" s="61"/>
      <c r="BF36" s="61"/>
      <c r="BG36" s="61"/>
      <c r="BH36" s="61"/>
      <c r="BI36" s="61"/>
      <c r="BJ36" s="61"/>
      <c r="BK36" s="61"/>
      <c r="BL36" s="61"/>
      <c r="BM36" s="61"/>
      <c r="BN36" s="61"/>
      <c r="BO36" s="61"/>
      <c r="BP36" s="61"/>
      <c r="BQ36" s="61"/>
      <c r="BR36" s="61"/>
      <c r="BS36" s="61"/>
      <c r="BT36" s="61"/>
      <c r="BU36" s="61"/>
      <c r="BV36" s="61"/>
      <c r="BW36" s="61"/>
      <c r="BX36" s="61"/>
      <c r="BY36" s="61"/>
      <c r="BZ36" s="61"/>
      <c r="CA36" s="61"/>
      <c r="CB36" s="61"/>
      <c r="CC36" s="61"/>
      <c r="CD36" s="61"/>
      <c r="CE36" s="61"/>
      <c r="CF36" s="61"/>
      <c r="CG36" s="61"/>
      <c r="CH36" s="61"/>
      <c r="CI36" s="61"/>
      <c r="CJ36" s="61"/>
      <c r="CK36" s="61"/>
      <c r="CL36" s="61"/>
      <c r="CM36" s="61"/>
      <c r="CN36" s="61"/>
      <c r="CO36" s="61"/>
      <c r="CP36" s="61"/>
      <c r="CQ36" s="61"/>
      <c r="CR36" s="61"/>
      <c r="CS36" s="61"/>
      <c r="CT36" s="61"/>
      <c r="CU36" s="61"/>
      <c r="CV36" s="61"/>
      <c r="CW36" s="61"/>
      <c r="CX36" s="61"/>
      <c r="CY36" s="61"/>
      <c r="CZ36" s="61"/>
      <c r="DA36" s="61"/>
      <c r="DB36" s="61"/>
    </row>
    <row r="37" spans="1:106" s="58" customFormat="1" ht="20.100000000000001" customHeight="1">
      <c r="A37" s="117" t="s">
        <v>433</v>
      </c>
      <c r="B37" s="788"/>
      <c r="C37" s="781" t="s">
        <v>539</v>
      </c>
      <c r="D37" s="783" t="s">
        <v>540</v>
      </c>
      <c r="E37" s="783" t="s">
        <v>541</v>
      </c>
      <c r="F37" s="783">
        <f>VLOOKUP(C37,'[72]납품수량(영업)'!$C$3:$F$260,4,FALSE)</f>
        <v>3051</v>
      </c>
      <c r="G37" s="124">
        <f>VLOOKUP($C$37,[75]납품수량!$B$3:$AI$68,G1,FALSE)</f>
        <v>0</v>
      </c>
      <c r="H37" s="124">
        <f>VLOOKUP($C$37,[75]납품수량!$B$3:$AI$68,H1,FALSE)</f>
        <v>0</v>
      </c>
      <c r="I37" s="124">
        <f>VLOOKUP($C$37,[75]납품수량!$B$3:$AI$68,I1,FALSE)</f>
        <v>0</v>
      </c>
      <c r="J37" s="124">
        <f>VLOOKUP($C$37,[75]납품수량!$B$3:$AI$68,J1,FALSE)</f>
        <v>0</v>
      </c>
      <c r="K37" s="124">
        <f>VLOOKUP($C$37,[75]납품수량!$B$3:$AI$68,K1,FALSE)</f>
        <v>0</v>
      </c>
      <c r="L37" s="124">
        <f>VLOOKUP($C$37,[75]납품수량!$B$3:$AI$68,L1,FALSE)</f>
        <v>0</v>
      </c>
      <c r="M37" s="124">
        <f>VLOOKUP($C$37,[75]납품수량!$B$3:$AI$68,M1,FALSE)</f>
        <v>0</v>
      </c>
      <c r="N37" s="124">
        <f>VLOOKUP($C$37,[75]납품수량!$B$3:$AI$68,N1,FALSE)</f>
        <v>0</v>
      </c>
      <c r="O37" s="124">
        <f>VLOOKUP($C$37,[75]납품수량!$B$3:$AI$68,O1,FALSE)</f>
        <v>-800</v>
      </c>
      <c r="P37" s="124">
        <f>VLOOKUP($C$37,[75]납품수량!$B$3:$AI$68,P1,FALSE)</f>
        <v>0</v>
      </c>
      <c r="Q37" s="124">
        <f>VLOOKUP($C$37,[75]납품수량!$B$3:$AI$68,Q1,FALSE)</f>
        <v>0</v>
      </c>
      <c r="R37" s="124">
        <f>VLOOKUP($C$37,[75]납품수량!$B$3:$AI$68,R1,FALSE)</f>
        <v>0</v>
      </c>
      <c r="S37" s="124">
        <f>VLOOKUP($C$37,[75]납품수량!$B$3:$AI$68,S1,FALSE)</f>
        <v>0</v>
      </c>
      <c r="T37" s="124">
        <f>VLOOKUP($C$37,[75]납품수량!$B$3:$AI$68,T1,FALSE)</f>
        <v>0</v>
      </c>
      <c r="U37" s="124">
        <f>VLOOKUP($C$37,[75]납품수량!$B$3:$AI$68,U1,FALSE)</f>
        <v>0</v>
      </c>
      <c r="V37" s="124">
        <f>VLOOKUP($C$37,[75]납품수량!$B$3:$AI$68,V1,FALSE)</f>
        <v>0</v>
      </c>
      <c r="W37" s="124">
        <f>VLOOKUP($C$37,[75]납품수량!$B$3:$AI$68,W1,FALSE)</f>
        <v>0</v>
      </c>
      <c r="X37" s="124">
        <f>VLOOKUP($C$37,[75]납품수량!$B$3:$AI$68,X1,FALSE)</f>
        <v>0</v>
      </c>
      <c r="Y37" s="124">
        <f>VLOOKUP($C$37,[75]납품수량!$B$3:$AI$68,Y1,FALSE)</f>
        <v>0</v>
      </c>
      <c r="Z37" s="124">
        <f>VLOOKUP($C$37,[75]납품수량!$B$3:$AI$68,Z1,FALSE)</f>
        <v>0</v>
      </c>
      <c r="AA37" s="124">
        <f>VLOOKUP($C$37,[75]납품수량!$B$3:$AI$68,AA1,FALSE)</f>
        <v>0</v>
      </c>
      <c r="AB37" s="124">
        <f>VLOOKUP($C$37,[75]납품수량!$B$3:$AI$68,AB1,FALSE)</f>
        <v>0</v>
      </c>
      <c r="AC37" s="124">
        <f>VLOOKUP($C$37,[75]납품수량!$B$3:$AI$68,AC1,FALSE)</f>
        <v>0</v>
      </c>
      <c r="AD37" s="124">
        <f>VLOOKUP($C$37,[75]납품수량!$B$3:$AI$68,AD1,FALSE)</f>
        <v>0</v>
      </c>
      <c r="AE37" s="124">
        <f>VLOOKUP($C$37,[75]납품수량!$B$3:$AI$68,AE1,FALSE)</f>
        <v>0</v>
      </c>
      <c r="AF37" s="124">
        <f>VLOOKUP($C$37,[75]납품수량!$B$3:$AI$68,AF1,FALSE)</f>
        <v>0</v>
      </c>
      <c r="AG37" s="124">
        <f>VLOOKUP($C$37,[75]납품수량!$B$3:$AI$68,AG1,FALSE)</f>
        <v>0</v>
      </c>
      <c r="AH37" s="124">
        <f>VLOOKUP($C$37,[75]납품수량!$B$3:$AI$68,AH1,FALSE)</f>
        <v>0</v>
      </c>
      <c r="AI37" s="124">
        <f>VLOOKUP($C$37,[75]납품수량!$B$3:$AI$68,AI1,FALSE)</f>
        <v>0</v>
      </c>
      <c r="AJ37" s="124">
        <f>VLOOKUP($C$37,[75]납품수량!$B$3:$AI$68,AJ1,FALSE)</f>
        <v>0</v>
      </c>
      <c r="AK37" s="124">
        <f>VLOOKUP($C$37,[75]납품수량!$B$3:$AI$68,AK1,FALSE)</f>
        <v>0</v>
      </c>
      <c r="AL37" s="124">
        <f>SUM(G37:AK37)</f>
        <v>-800</v>
      </c>
      <c r="AM37" s="61"/>
      <c r="AN37" s="61"/>
      <c r="AO37" s="61"/>
      <c r="AP37" s="61"/>
      <c r="AQ37" s="61"/>
      <c r="AR37" s="61"/>
      <c r="AS37" s="61"/>
      <c r="AT37" s="61"/>
      <c r="AU37" s="61"/>
      <c r="AV37" s="61"/>
      <c r="AW37" s="61"/>
      <c r="AX37" s="61"/>
      <c r="AY37" s="61"/>
      <c r="AZ37" s="61"/>
      <c r="BA37" s="61"/>
      <c r="BB37" s="61"/>
      <c r="BC37" s="61"/>
      <c r="BD37" s="61"/>
      <c r="BE37" s="61"/>
      <c r="BF37" s="61"/>
      <c r="BG37" s="61"/>
      <c r="BH37" s="61"/>
      <c r="BI37" s="61"/>
      <c r="BJ37" s="61"/>
      <c r="BK37" s="61"/>
      <c r="BL37" s="61"/>
      <c r="BM37" s="61"/>
      <c r="BN37" s="61"/>
      <c r="BO37" s="61"/>
      <c r="BP37" s="61"/>
      <c r="BQ37" s="61"/>
      <c r="BR37" s="61"/>
      <c r="BS37" s="61"/>
      <c r="BT37" s="61"/>
      <c r="BU37" s="61"/>
      <c r="BV37" s="61"/>
      <c r="BW37" s="61"/>
      <c r="BX37" s="61"/>
      <c r="BY37" s="61"/>
      <c r="BZ37" s="61"/>
      <c r="CA37" s="61"/>
      <c r="CB37" s="61"/>
      <c r="CC37" s="61"/>
      <c r="CD37" s="61"/>
      <c r="CE37" s="61"/>
      <c r="CF37" s="61"/>
      <c r="CG37" s="61"/>
      <c r="CH37" s="61"/>
      <c r="CI37" s="61"/>
      <c r="CJ37" s="61"/>
      <c r="CK37" s="61"/>
      <c r="CL37" s="61"/>
      <c r="CM37" s="61"/>
      <c r="CN37" s="61"/>
      <c r="CO37" s="61"/>
      <c r="CP37" s="61"/>
      <c r="CQ37" s="61"/>
      <c r="CR37" s="61"/>
      <c r="CS37" s="61"/>
      <c r="CT37" s="61"/>
      <c r="CU37" s="61"/>
      <c r="CV37" s="61"/>
      <c r="CW37" s="61"/>
      <c r="CX37" s="61"/>
      <c r="CY37" s="61"/>
      <c r="CZ37" s="61"/>
      <c r="DA37" s="61"/>
      <c r="DB37" s="61"/>
    </row>
    <row r="38" spans="1:106" s="58" customFormat="1" ht="20.100000000000001" customHeight="1">
      <c r="A38" s="117"/>
      <c r="B38" s="788"/>
      <c r="C38" s="782"/>
      <c r="D38" s="784"/>
      <c r="E38" s="784"/>
      <c r="F38" s="784"/>
      <c r="G38" s="122">
        <f>$F$37*G37</f>
        <v>0</v>
      </c>
      <c r="H38" s="122">
        <f t="shared" ref="H38:AK38" si="18">$F$37*H37</f>
        <v>0</v>
      </c>
      <c r="I38" s="122">
        <f t="shared" si="18"/>
        <v>0</v>
      </c>
      <c r="J38" s="122">
        <f t="shared" si="18"/>
        <v>0</v>
      </c>
      <c r="K38" s="122">
        <f t="shared" si="18"/>
        <v>0</v>
      </c>
      <c r="L38" s="122">
        <f t="shared" si="18"/>
        <v>0</v>
      </c>
      <c r="M38" s="122">
        <f t="shared" si="18"/>
        <v>0</v>
      </c>
      <c r="N38" s="122">
        <f t="shared" si="18"/>
        <v>0</v>
      </c>
      <c r="O38" s="122">
        <f t="shared" si="18"/>
        <v>-2440800</v>
      </c>
      <c r="P38" s="122">
        <f t="shared" si="18"/>
        <v>0</v>
      </c>
      <c r="Q38" s="122">
        <f t="shared" si="18"/>
        <v>0</v>
      </c>
      <c r="R38" s="122">
        <f t="shared" si="18"/>
        <v>0</v>
      </c>
      <c r="S38" s="122">
        <f t="shared" si="18"/>
        <v>0</v>
      </c>
      <c r="T38" s="122">
        <f t="shared" si="18"/>
        <v>0</v>
      </c>
      <c r="U38" s="122">
        <f t="shared" si="18"/>
        <v>0</v>
      </c>
      <c r="V38" s="122">
        <f t="shared" si="18"/>
        <v>0</v>
      </c>
      <c r="W38" s="122">
        <f t="shared" si="18"/>
        <v>0</v>
      </c>
      <c r="X38" s="122">
        <f t="shared" si="18"/>
        <v>0</v>
      </c>
      <c r="Y38" s="122">
        <f t="shared" si="18"/>
        <v>0</v>
      </c>
      <c r="Z38" s="122">
        <f t="shared" si="18"/>
        <v>0</v>
      </c>
      <c r="AA38" s="122">
        <f t="shared" si="18"/>
        <v>0</v>
      </c>
      <c r="AB38" s="122">
        <f t="shared" si="18"/>
        <v>0</v>
      </c>
      <c r="AC38" s="122">
        <f t="shared" si="18"/>
        <v>0</v>
      </c>
      <c r="AD38" s="122">
        <f t="shared" si="18"/>
        <v>0</v>
      </c>
      <c r="AE38" s="122">
        <f t="shared" si="18"/>
        <v>0</v>
      </c>
      <c r="AF38" s="122">
        <f t="shared" si="18"/>
        <v>0</v>
      </c>
      <c r="AG38" s="122">
        <f t="shared" si="18"/>
        <v>0</v>
      </c>
      <c r="AH38" s="122">
        <f t="shared" si="18"/>
        <v>0</v>
      </c>
      <c r="AI38" s="122">
        <f t="shared" si="18"/>
        <v>0</v>
      </c>
      <c r="AJ38" s="122">
        <f t="shared" si="18"/>
        <v>0</v>
      </c>
      <c r="AK38" s="122">
        <f t="shared" si="18"/>
        <v>0</v>
      </c>
      <c r="AL38" s="122">
        <f>F37*AL37</f>
        <v>-2440800</v>
      </c>
      <c r="AM38" s="61"/>
      <c r="AN38" s="61"/>
      <c r="AO38" s="61"/>
      <c r="AP38" s="61"/>
      <c r="AQ38" s="61"/>
      <c r="AR38" s="61"/>
      <c r="AS38" s="61"/>
      <c r="AT38" s="61"/>
      <c r="AU38" s="61"/>
      <c r="AV38" s="61"/>
      <c r="AW38" s="61"/>
      <c r="AX38" s="61"/>
      <c r="AY38" s="61"/>
      <c r="AZ38" s="61"/>
      <c r="BA38" s="61"/>
      <c r="BB38" s="61"/>
      <c r="BC38" s="61"/>
      <c r="BD38" s="61"/>
      <c r="BE38" s="61"/>
      <c r="BF38" s="61"/>
      <c r="BG38" s="61"/>
      <c r="BH38" s="61"/>
      <c r="BI38" s="61"/>
      <c r="BJ38" s="61"/>
      <c r="BK38" s="61"/>
      <c r="BL38" s="61"/>
      <c r="BM38" s="61"/>
      <c r="BN38" s="61"/>
      <c r="BO38" s="61"/>
      <c r="BP38" s="61"/>
      <c r="BQ38" s="61"/>
      <c r="BR38" s="61"/>
      <c r="BS38" s="61"/>
      <c r="BT38" s="61"/>
      <c r="BU38" s="61"/>
      <c r="BV38" s="61"/>
      <c r="BW38" s="61"/>
      <c r="BX38" s="61"/>
      <c r="BY38" s="61"/>
      <c r="BZ38" s="61"/>
      <c r="CA38" s="61"/>
      <c r="CB38" s="61"/>
      <c r="CC38" s="61"/>
      <c r="CD38" s="61"/>
      <c r="CE38" s="61"/>
      <c r="CF38" s="61"/>
      <c r="CG38" s="61"/>
      <c r="CH38" s="61"/>
      <c r="CI38" s="61"/>
      <c r="CJ38" s="61"/>
      <c r="CK38" s="61"/>
      <c r="CL38" s="61"/>
      <c r="CM38" s="61"/>
      <c r="CN38" s="61"/>
      <c r="CO38" s="61"/>
      <c r="CP38" s="61"/>
      <c r="CQ38" s="61"/>
      <c r="CR38" s="61"/>
      <c r="CS38" s="61"/>
      <c r="CT38" s="61"/>
      <c r="CU38" s="61"/>
      <c r="CV38" s="61"/>
      <c r="CW38" s="61"/>
      <c r="CX38" s="61"/>
      <c r="CY38" s="61"/>
      <c r="CZ38" s="61"/>
      <c r="DA38" s="61"/>
      <c r="DB38" s="61"/>
    </row>
    <row r="39" spans="1:106" s="58" customFormat="1" ht="20.100000000000001" customHeight="1">
      <c r="A39" s="117" t="s">
        <v>433</v>
      </c>
      <c r="B39" s="788"/>
      <c r="C39" s="781" t="s">
        <v>542</v>
      </c>
      <c r="D39" s="783" t="s">
        <v>543</v>
      </c>
      <c r="E39" s="783" t="s">
        <v>501</v>
      </c>
      <c r="F39" s="783">
        <f>VLOOKUP(C39,'[72]납품수량(영업)'!$C$3:$F$260,4,FALSE)</f>
        <v>5471</v>
      </c>
      <c r="G39" s="124">
        <f>VLOOKUP($C$39,[75]납품수량!$B$3:$AI$68,G1,FALSE)</f>
        <v>0</v>
      </c>
      <c r="H39" s="124">
        <f>VLOOKUP($C$39,[75]납품수량!$B$3:$AI$68,H1,FALSE)</f>
        <v>0</v>
      </c>
      <c r="I39" s="124">
        <f>VLOOKUP($C$39,[75]납품수량!$B$3:$AI$68,I1,FALSE)</f>
        <v>0</v>
      </c>
      <c r="J39" s="124">
        <f>VLOOKUP($C$39,[75]납품수량!$B$3:$AI$68,J1,FALSE)</f>
        <v>0</v>
      </c>
      <c r="K39" s="124">
        <f>VLOOKUP($C$39,[75]납품수량!$B$3:$AI$68,K1,FALSE)</f>
        <v>0</v>
      </c>
      <c r="L39" s="124">
        <f>VLOOKUP($C$39,[75]납품수량!$B$3:$AI$68,L1,FALSE)</f>
        <v>0</v>
      </c>
      <c r="M39" s="124">
        <f>VLOOKUP($C$39,[75]납품수량!$B$3:$AI$68,M1,FALSE)</f>
        <v>0</v>
      </c>
      <c r="N39" s="124">
        <f>VLOOKUP($C$39,[75]납품수량!$B$3:$AI$68,N1,FALSE)</f>
        <v>0</v>
      </c>
      <c r="O39" s="124">
        <f>VLOOKUP($C$39,[75]납품수량!$B$3:$AI$68,O1,FALSE)</f>
        <v>900</v>
      </c>
      <c r="P39" s="124">
        <f>VLOOKUP($C$39,[75]납품수량!$B$3:$AI$68,P1,FALSE)</f>
        <v>0</v>
      </c>
      <c r="Q39" s="124">
        <f>VLOOKUP($C$39,[75]납품수량!$B$3:$AI$68,Q1,FALSE)</f>
        <v>0</v>
      </c>
      <c r="R39" s="124">
        <f>VLOOKUP($C$39,[75]납품수량!$B$3:$AI$68,R1,FALSE)</f>
        <v>0</v>
      </c>
      <c r="S39" s="124">
        <f>VLOOKUP($C$39,[75]납품수량!$B$3:$AI$68,S1,FALSE)</f>
        <v>0</v>
      </c>
      <c r="T39" s="124">
        <f>VLOOKUP($C$39,[75]납품수량!$B$3:$AI$68,T1,FALSE)</f>
        <v>0</v>
      </c>
      <c r="U39" s="124">
        <f>VLOOKUP($C$39,[75]납품수량!$B$3:$AI$68,U1,FALSE)</f>
        <v>0</v>
      </c>
      <c r="V39" s="124">
        <f>VLOOKUP($C$39,[75]납품수량!$B$3:$AI$68,V1,FALSE)</f>
        <v>0</v>
      </c>
      <c r="W39" s="124">
        <f>VLOOKUP($C$39,[75]납품수량!$B$3:$AI$68,W1,FALSE)</f>
        <v>0</v>
      </c>
      <c r="X39" s="124">
        <f>VLOOKUP($C$39,[75]납품수량!$B$3:$AI$68,X1,FALSE)</f>
        <v>0</v>
      </c>
      <c r="Y39" s="124">
        <f>VLOOKUP($C$39,[75]납품수량!$B$3:$AI$68,Y1,FALSE)</f>
        <v>0</v>
      </c>
      <c r="Z39" s="124">
        <f>VLOOKUP($C$39,[75]납품수량!$B$3:$AI$68,Z1,FALSE)</f>
        <v>0</v>
      </c>
      <c r="AA39" s="124">
        <f>VLOOKUP($C$39,[75]납품수량!$B$3:$AI$68,AA1,FALSE)</f>
        <v>0</v>
      </c>
      <c r="AB39" s="124">
        <f>VLOOKUP($C$39,[75]납품수량!$B$3:$AI$68,AB1,FALSE)</f>
        <v>0</v>
      </c>
      <c r="AC39" s="124">
        <f>VLOOKUP($C$39,[75]납품수량!$B$3:$AI$68,AC1,FALSE)</f>
        <v>881</v>
      </c>
      <c r="AD39" s="124">
        <f>VLOOKUP($C$39,[75]납품수량!$B$3:$AI$68,AD1,FALSE)</f>
        <v>0</v>
      </c>
      <c r="AE39" s="124">
        <f>VLOOKUP($C$39,[75]납품수량!$B$3:$AI$68,AE1,FALSE)</f>
        <v>0</v>
      </c>
      <c r="AF39" s="124">
        <f>VLOOKUP($C$39,[75]납품수량!$B$3:$AI$68,AF1,FALSE)</f>
        <v>0</v>
      </c>
      <c r="AG39" s="124">
        <f>VLOOKUP($C$39,[75]납품수량!$B$3:$AI$68,AG1,FALSE)</f>
        <v>0</v>
      </c>
      <c r="AH39" s="124">
        <f>VLOOKUP($C$39,[75]납품수량!$B$3:$AI$68,AH1,FALSE)</f>
        <v>0</v>
      </c>
      <c r="AI39" s="124">
        <f>VLOOKUP($C$39,[75]납품수량!$B$3:$AI$68,AI1,FALSE)</f>
        <v>0</v>
      </c>
      <c r="AJ39" s="124">
        <f>VLOOKUP($C$39,[75]납품수량!$B$3:$AI$68,AJ1,FALSE)</f>
        <v>0</v>
      </c>
      <c r="AK39" s="124">
        <f>VLOOKUP($C$39,[75]납품수량!$B$3:$AI$68,AK1,FALSE)</f>
        <v>0</v>
      </c>
      <c r="AL39" s="124">
        <f>SUM(G39:AK39)</f>
        <v>1781</v>
      </c>
      <c r="AM39" s="61"/>
      <c r="AN39" s="61"/>
      <c r="AO39" s="61"/>
      <c r="AP39" s="61"/>
      <c r="AQ39" s="61"/>
      <c r="AR39" s="61"/>
      <c r="AS39" s="61"/>
      <c r="AT39" s="61"/>
      <c r="AU39" s="61"/>
      <c r="AV39" s="61"/>
      <c r="AW39" s="61"/>
      <c r="AX39" s="61"/>
      <c r="AY39" s="61"/>
      <c r="AZ39" s="61"/>
      <c r="BA39" s="61"/>
      <c r="BB39" s="61"/>
      <c r="BC39" s="61"/>
      <c r="BD39" s="61"/>
      <c r="BE39" s="61"/>
      <c r="BF39" s="61"/>
      <c r="BG39" s="61"/>
      <c r="BH39" s="61"/>
      <c r="BI39" s="61"/>
      <c r="BJ39" s="61"/>
      <c r="BK39" s="61"/>
      <c r="BL39" s="61"/>
      <c r="BM39" s="61"/>
      <c r="BN39" s="61"/>
      <c r="BO39" s="61"/>
      <c r="BP39" s="61"/>
      <c r="BQ39" s="61"/>
      <c r="BR39" s="61"/>
      <c r="BS39" s="61"/>
      <c r="BT39" s="61"/>
      <c r="BU39" s="61"/>
      <c r="BV39" s="61"/>
      <c r="BW39" s="61"/>
      <c r="BX39" s="61"/>
      <c r="BY39" s="61"/>
      <c r="BZ39" s="61"/>
      <c r="CA39" s="61"/>
      <c r="CB39" s="61"/>
      <c r="CC39" s="61"/>
      <c r="CD39" s="61"/>
      <c r="CE39" s="61"/>
      <c r="CF39" s="61"/>
      <c r="CG39" s="61"/>
      <c r="CH39" s="61"/>
      <c r="CI39" s="61"/>
      <c r="CJ39" s="61"/>
      <c r="CK39" s="61"/>
      <c r="CL39" s="61"/>
      <c r="CM39" s="61"/>
      <c r="CN39" s="61"/>
      <c r="CO39" s="61"/>
      <c r="CP39" s="61"/>
      <c r="CQ39" s="61"/>
      <c r="CR39" s="61"/>
      <c r="CS39" s="61"/>
      <c r="CT39" s="61"/>
      <c r="CU39" s="61"/>
      <c r="CV39" s="61"/>
      <c r="CW39" s="61"/>
      <c r="CX39" s="61"/>
      <c r="CY39" s="61"/>
      <c r="CZ39" s="61"/>
      <c r="DA39" s="61"/>
      <c r="DB39" s="61"/>
    </row>
    <row r="40" spans="1:106" s="58" customFormat="1" ht="20.100000000000001" customHeight="1">
      <c r="A40" s="117"/>
      <c r="B40" s="788"/>
      <c r="C40" s="782"/>
      <c r="D40" s="784"/>
      <c r="E40" s="784"/>
      <c r="F40" s="784"/>
      <c r="G40" s="122">
        <f>$F$39*G39</f>
        <v>0</v>
      </c>
      <c r="H40" s="122">
        <f t="shared" ref="H40:AK40" si="19">$F$39*H39</f>
        <v>0</v>
      </c>
      <c r="I40" s="122">
        <f t="shared" si="19"/>
        <v>0</v>
      </c>
      <c r="J40" s="122">
        <f t="shared" si="19"/>
        <v>0</v>
      </c>
      <c r="K40" s="122">
        <f t="shared" si="19"/>
        <v>0</v>
      </c>
      <c r="L40" s="122">
        <f t="shared" si="19"/>
        <v>0</v>
      </c>
      <c r="M40" s="122">
        <f t="shared" si="19"/>
        <v>0</v>
      </c>
      <c r="N40" s="122">
        <f t="shared" si="19"/>
        <v>0</v>
      </c>
      <c r="O40" s="122">
        <f t="shared" si="19"/>
        <v>4923900</v>
      </c>
      <c r="P40" s="122">
        <f t="shared" si="19"/>
        <v>0</v>
      </c>
      <c r="Q40" s="122">
        <f t="shared" si="19"/>
        <v>0</v>
      </c>
      <c r="R40" s="122">
        <f t="shared" si="19"/>
        <v>0</v>
      </c>
      <c r="S40" s="122">
        <f t="shared" si="19"/>
        <v>0</v>
      </c>
      <c r="T40" s="122">
        <f t="shared" si="19"/>
        <v>0</v>
      </c>
      <c r="U40" s="122">
        <f t="shared" si="19"/>
        <v>0</v>
      </c>
      <c r="V40" s="122">
        <f t="shared" si="19"/>
        <v>0</v>
      </c>
      <c r="W40" s="122">
        <f t="shared" si="19"/>
        <v>0</v>
      </c>
      <c r="X40" s="122">
        <f t="shared" si="19"/>
        <v>0</v>
      </c>
      <c r="Y40" s="122">
        <f t="shared" si="19"/>
        <v>0</v>
      </c>
      <c r="Z40" s="122">
        <f t="shared" si="19"/>
        <v>0</v>
      </c>
      <c r="AA40" s="122">
        <f t="shared" si="19"/>
        <v>0</v>
      </c>
      <c r="AB40" s="122">
        <f t="shared" si="19"/>
        <v>0</v>
      </c>
      <c r="AC40" s="122">
        <f t="shared" si="19"/>
        <v>4819951</v>
      </c>
      <c r="AD40" s="122">
        <f t="shared" si="19"/>
        <v>0</v>
      </c>
      <c r="AE40" s="122">
        <f t="shared" si="19"/>
        <v>0</v>
      </c>
      <c r="AF40" s="122">
        <f t="shared" si="19"/>
        <v>0</v>
      </c>
      <c r="AG40" s="122">
        <f t="shared" si="19"/>
        <v>0</v>
      </c>
      <c r="AH40" s="122">
        <f t="shared" si="19"/>
        <v>0</v>
      </c>
      <c r="AI40" s="122">
        <f t="shared" si="19"/>
        <v>0</v>
      </c>
      <c r="AJ40" s="122">
        <f t="shared" si="19"/>
        <v>0</v>
      </c>
      <c r="AK40" s="122">
        <f t="shared" si="19"/>
        <v>0</v>
      </c>
      <c r="AL40" s="122">
        <f>F39*AL39</f>
        <v>9743851</v>
      </c>
      <c r="AM40" s="61"/>
      <c r="AN40" s="61"/>
      <c r="AO40" s="61"/>
      <c r="AP40" s="61"/>
      <c r="AQ40" s="61"/>
      <c r="AR40" s="61"/>
      <c r="AS40" s="61"/>
      <c r="AT40" s="61"/>
      <c r="AU40" s="61"/>
      <c r="AV40" s="61"/>
      <c r="AW40" s="61"/>
      <c r="AX40" s="61"/>
      <c r="AY40" s="61"/>
      <c r="AZ40" s="61"/>
      <c r="BA40" s="61"/>
      <c r="BB40" s="61"/>
      <c r="BC40" s="61"/>
      <c r="BD40" s="61"/>
      <c r="BE40" s="61"/>
      <c r="BF40" s="61"/>
      <c r="BG40" s="61"/>
      <c r="BH40" s="61"/>
      <c r="BI40" s="61"/>
      <c r="BJ40" s="61"/>
      <c r="BK40" s="61"/>
      <c r="BL40" s="61"/>
      <c r="BM40" s="61"/>
      <c r="BN40" s="61"/>
      <c r="BO40" s="61"/>
      <c r="BP40" s="61"/>
      <c r="BQ40" s="61"/>
      <c r="BR40" s="61"/>
      <c r="BS40" s="61"/>
      <c r="BT40" s="61"/>
      <c r="BU40" s="61"/>
      <c r="BV40" s="61"/>
      <c r="BW40" s="61"/>
      <c r="BX40" s="61"/>
      <c r="BY40" s="61"/>
      <c r="BZ40" s="61"/>
      <c r="CA40" s="61"/>
      <c r="CB40" s="61"/>
      <c r="CC40" s="61"/>
      <c r="CD40" s="61"/>
      <c r="CE40" s="61"/>
      <c r="CF40" s="61"/>
      <c r="CG40" s="61"/>
      <c r="CH40" s="61"/>
      <c r="CI40" s="61"/>
      <c r="CJ40" s="61"/>
      <c r="CK40" s="61"/>
      <c r="CL40" s="61"/>
      <c r="CM40" s="61"/>
      <c r="CN40" s="61"/>
      <c r="CO40" s="61"/>
      <c r="CP40" s="61"/>
      <c r="CQ40" s="61"/>
      <c r="CR40" s="61"/>
      <c r="CS40" s="61"/>
      <c r="CT40" s="61"/>
      <c r="CU40" s="61"/>
      <c r="CV40" s="61"/>
      <c r="CW40" s="61"/>
      <c r="CX40" s="61"/>
      <c r="CY40" s="61"/>
      <c r="CZ40" s="61"/>
      <c r="DA40" s="61"/>
      <c r="DB40" s="61"/>
    </row>
    <row r="41" spans="1:106" s="58" customFormat="1" ht="20.100000000000001" customHeight="1">
      <c r="A41" s="117" t="s">
        <v>636</v>
      </c>
      <c r="B41" s="788"/>
      <c r="C41" s="781" t="s">
        <v>544</v>
      </c>
      <c r="D41" s="783" t="s">
        <v>545</v>
      </c>
      <c r="E41" s="783" t="s">
        <v>546</v>
      </c>
      <c r="F41" s="783">
        <f>VLOOKUP(C41,'[72]납품수량(영업)'!$C$3:$F$260,4,FALSE)</f>
        <v>0</v>
      </c>
      <c r="G41" s="124">
        <f>VLOOKUP($C$41,[75]납품수량!$B$3:$AI$68,G1,FALSE)</f>
        <v>0</v>
      </c>
      <c r="H41" s="124">
        <f>VLOOKUP($C$41,[75]납품수량!$B$3:$AI$68,H1,FALSE)</f>
        <v>0</v>
      </c>
      <c r="I41" s="124">
        <f>VLOOKUP($C$41,[75]납품수량!$B$3:$AI$68,I1,FALSE)</f>
        <v>0</v>
      </c>
      <c r="J41" s="124">
        <f>VLOOKUP($C$41,[75]납품수량!$B$3:$AI$68,J1,FALSE)</f>
        <v>0</v>
      </c>
      <c r="K41" s="124">
        <f>VLOOKUP($C$41,[75]납품수량!$B$3:$AI$68,K1,FALSE)</f>
        <v>0</v>
      </c>
      <c r="L41" s="124">
        <f>VLOOKUP($C$41,[75]납품수량!$B$3:$AI$68,L1,FALSE)</f>
        <v>0</v>
      </c>
      <c r="M41" s="124">
        <f>VLOOKUP($C$41,[75]납품수량!$B$3:$AI$68,M1,FALSE)</f>
        <v>0</v>
      </c>
      <c r="N41" s="124">
        <f>VLOOKUP($C$41,[75]납품수량!$B$3:$AI$68,N1,FALSE)</f>
        <v>0</v>
      </c>
      <c r="O41" s="124">
        <f>VLOOKUP($C$41,[75]납품수량!$B$3:$AI$68,O1,FALSE)</f>
        <v>0</v>
      </c>
      <c r="P41" s="124">
        <f>VLOOKUP($C$41,[75]납품수량!$B$3:$AI$68,P1,FALSE)</f>
        <v>0</v>
      </c>
      <c r="Q41" s="124">
        <f>VLOOKUP($C$41,[75]납품수량!$B$3:$AI$68,Q1,FALSE)</f>
        <v>0</v>
      </c>
      <c r="R41" s="124">
        <f>VLOOKUP($C$41,[75]납품수량!$B$3:$AI$68,R1,FALSE)</f>
        <v>0</v>
      </c>
      <c r="S41" s="124">
        <f>VLOOKUP($C$41,[75]납품수량!$B$3:$AI$68,S1,FALSE)</f>
        <v>0</v>
      </c>
      <c r="T41" s="124">
        <f>VLOOKUP($C$41,[75]납품수량!$B$3:$AI$68,T1,FALSE)</f>
        <v>0</v>
      </c>
      <c r="U41" s="124">
        <f>VLOOKUP($C$41,[75]납품수량!$B$3:$AI$68,U1,FALSE)</f>
        <v>0</v>
      </c>
      <c r="V41" s="124">
        <f>VLOOKUP($C$41,[75]납품수량!$B$3:$AI$68,V1,FALSE)</f>
        <v>0</v>
      </c>
      <c r="W41" s="124">
        <f>VLOOKUP($C$41,[75]납품수량!$B$3:$AI$68,W1,FALSE)</f>
        <v>0</v>
      </c>
      <c r="X41" s="124">
        <f>VLOOKUP($C$41,[75]납품수량!$B$3:$AI$68,X1,FALSE)</f>
        <v>0</v>
      </c>
      <c r="Y41" s="124">
        <f>VLOOKUP($C$41,[75]납품수량!$B$3:$AI$68,Y1,FALSE)</f>
        <v>0</v>
      </c>
      <c r="Z41" s="124">
        <f>VLOOKUP($C$41,[75]납품수량!$B$3:$AI$68,Z1,FALSE)</f>
        <v>0</v>
      </c>
      <c r="AA41" s="124">
        <f>VLOOKUP($C$41,[75]납품수량!$B$3:$AI$68,AA1,FALSE)</f>
        <v>0</v>
      </c>
      <c r="AB41" s="124">
        <f>VLOOKUP($C$41,[75]납품수량!$B$3:$AI$68,AB1,FALSE)</f>
        <v>0</v>
      </c>
      <c r="AC41" s="124">
        <f>VLOOKUP($C$41,[75]납품수량!$B$3:$AI$68,AC1,FALSE)</f>
        <v>0</v>
      </c>
      <c r="AD41" s="124">
        <f>VLOOKUP($C$41,[75]납품수량!$B$3:$AI$68,AD1,FALSE)</f>
        <v>0</v>
      </c>
      <c r="AE41" s="124">
        <f>VLOOKUP($C$41,[75]납품수량!$B$3:$AI$68,AE1,FALSE)</f>
        <v>0</v>
      </c>
      <c r="AF41" s="124">
        <f>VLOOKUP($C$41,[75]납품수량!$B$3:$AI$68,AF1,FALSE)</f>
        <v>0</v>
      </c>
      <c r="AG41" s="124">
        <f>VLOOKUP($C$41,[75]납품수량!$B$3:$AI$68,AG1,FALSE)</f>
        <v>0</v>
      </c>
      <c r="AH41" s="124">
        <f>VLOOKUP($C$41,[75]납품수량!$B$3:$AI$68,AH1,FALSE)</f>
        <v>0</v>
      </c>
      <c r="AI41" s="124">
        <f>VLOOKUP($C$41,[75]납품수량!$B$3:$AI$68,AI1,FALSE)</f>
        <v>0</v>
      </c>
      <c r="AJ41" s="124">
        <f>VLOOKUP($C$41,[75]납품수량!$B$3:$AI$68,AJ1,FALSE)</f>
        <v>0</v>
      </c>
      <c r="AK41" s="124">
        <f>VLOOKUP($C$41,[75]납품수량!$B$3:$AI$68,AK1,FALSE)</f>
        <v>0</v>
      </c>
      <c r="AL41" s="124">
        <f>SUM(G41:AK41)</f>
        <v>0</v>
      </c>
      <c r="AM41" s="61"/>
      <c r="AN41" s="61"/>
      <c r="AO41" s="61"/>
      <c r="AP41" s="61"/>
      <c r="AQ41" s="61"/>
      <c r="AR41" s="61"/>
      <c r="AS41" s="61"/>
      <c r="AT41" s="61"/>
      <c r="AU41" s="61"/>
      <c r="AV41" s="61"/>
      <c r="AW41" s="61"/>
      <c r="AX41" s="61"/>
      <c r="AY41" s="61"/>
      <c r="AZ41" s="61"/>
      <c r="BA41" s="61"/>
      <c r="BB41" s="61"/>
      <c r="BC41" s="61"/>
      <c r="BD41" s="61"/>
      <c r="BE41" s="61"/>
      <c r="BF41" s="61"/>
      <c r="BG41" s="61"/>
      <c r="BH41" s="61"/>
      <c r="BI41" s="61"/>
      <c r="BJ41" s="61"/>
      <c r="BK41" s="61"/>
      <c r="BL41" s="61"/>
      <c r="BM41" s="61"/>
      <c r="BN41" s="61"/>
      <c r="BO41" s="61"/>
      <c r="BP41" s="61"/>
      <c r="BQ41" s="61"/>
      <c r="BR41" s="61"/>
      <c r="BS41" s="61"/>
      <c r="BT41" s="61"/>
      <c r="BU41" s="61"/>
      <c r="BV41" s="61"/>
      <c r="BW41" s="61"/>
      <c r="BX41" s="61"/>
      <c r="BY41" s="61"/>
      <c r="BZ41" s="61"/>
      <c r="CA41" s="61"/>
      <c r="CB41" s="61"/>
      <c r="CC41" s="61"/>
      <c r="CD41" s="61"/>
      <c r="CE41" s="61"/>
      <c r="CF41" s="61"/>
      <c r="CG41" s="61"/>
      <c r="CH41" s="61"/>
      <c r="CI41" s="61"/>
      <c r="CJ41" s="61"/>
      <c r="CK41" s="61"/>
      <c r="CL41" s="61"/>
      <c r="CM41" s="61"/>
      <c r="CN41" s="61"/>
      <c r="CO41" s="61"/>
      <c r="CP41" s="61"/>
      <c r="CQ41" s="61"/>
      <c r="CR41" s="61"/>
      <c r="CS41" s="61"/>
      <c r="CT41" s="61"/>
      <c r="CU41" s="61"/>
      <c r="CV41" s="61"/>
      <c r="CW41" s="61"/>
      <c r="CX41" s="61"/>
      <c r="CY41" s="61"/>
      <c r="CZ41" s="61"/>
      <c r="DA41" s="61"/>
      <c r="DB41" s="61"/>
    </row>
    <row r="42" spans="1:106" s="58" customFormat="1" ht="20.100000000000001" customHeight="1">
      <c r="A42" s="117"/>
      <c r="B42" s="788"/>
      <c r="C42" s="782"/>
      <c r="D42" s="784"/>
      <c r="E42" s="784"/>
      <c r="F42" s="784"/>
      <c r="G42" s="122">
        <f>$F$41*G41</f>
        <v>0</v>
      </c>
      <c r="H42" s="122">
        <f t="shared" ref="H42:AK42" si="20">$F$41*H41</f>
        <v>0</v>
      </c>
      <c r="I42" s="122">
        <f t="shared" si="20"/>
        <v>0</v>
      </c>
      <c r="J42" s="122">
        <f t="shared" si="20"/>
        <v>0</v>
      </c>
      <c r="K42" s="122">
        <f t="shared" si="20"/>
        <v>0</v>
      </c>
      <c r="L42" s="122">
        <f t="shared" si="20"/>
        <v>0</v>
      </c>
      <c r="M42" s="122">
        <f t="shared" si="20"/>
        <v>0</v>
      </c>
      <c r="N42" s="122">
        <f t="shared" si="20"/>
        <v>0</v>
      </c>
      <c r="O42" s="122">
        <f t="shared" si="20"/>
        <v>0</v>
      </c>
      <c r="P42" s="122">
        <f t="shared" si="20"/>
        <v>0</v>
      </c>
      <c r="Q42" s="122">
        <f t="shared" si="20"/>
        <v>0</v>
      </c>
      <c r="R42" s="122">
        <f t="shared" si="20"/>
        <v>0</v>
      </c>
      <c r="S42" s="122">
        <f t="shared" si="20"/>
        <v>0</v>
      </c>
      <c r="T42" s="122">
        <f t="shared" si="20"/>
        <v>0</v>
      </c>
      <c r="U42" s="122">
        <f t="shared" si="20"/>
        <v>0</v>
      </c>
      <c r="V42" s="122">
        <f t="shared" si="20"/>
        <v>0</v>
      </c>
      <c r="W42" s="122">
        <f t="shared" si="20"/>
        <v>0</v>
      </c>
      <c r="X42" s="122">
        <f t="shared" si="20"/>
        <v>0</v>
      </c>
      <c r="Y42" s="122">
        <f t="shared" si="20"/>
        <v>0</v>
      </c>
      <c r="Z42" s="122">
        <f t="shared" si="20"/>
        <v>0</v>
      </c>
      <c r="AA42" s="122">
        <f t="shared" si="20"/>
        <v>0</v>
      </c>
      <c r="AB42" s="122">
        <f t="shared" si="20"/>
        <v>0</v>
      </c>
      <c r="AC42" s="122">
        <f t="shared" si="20"/>
        <v>0</v>
      </c>
      <c r="AD42" s="122">
        <f t="shared" si="20"/>
        <v>0</v>
      </c>
      <c r="AE42" s="122">
        <f t="shared" si="20"/>
        <v>0</v>
      </c>
      <c r="AF42" s="122">
        <f t="shared" si="20"/>
        <v>0</v>
      </c>
      <c r="AG42" s="122">
        <f t="shared" si="20"/>
        <v>0</v>
      </c>
      <c r="AH42" s="122">
        <f t="shared" si="20"/>
        <v>0</v>
      </c>
      <c r="AI42" s="122">
        <f t="shared" si="20"/>
        <v>0</v>
      </c>
      <c r="AJ42" s="122">
        <f t="shared" si="20"/>
        <v>0</v>
      </c>
      <c r="AK42" s="122">
        <f t="shared" si="20"/>
        <v>0</v>
      </c>
      <c r="AL42" s="122">
        <f>F41*AL41</f>
        <v>0</v>
      </c>
      <c r="AM42" s="61"/>
      <c r="AN42" s="61"/>
      <c r="AO42" s="61"/>
      <c r="AP42" s="61"/>
      <c r="AQ42" s="61"/>
      <c r="AR42" s="61"/>
      <c r="AS42" s="61"/>
      <c r="AT42" s="61"/>
      <c r="AU42" s="61"/>
      <c r="AV42" s="61"/>
      <c r="AW42" s="61"/>
      <c r="AX42" s="61"/>
      <c r="AY42" s="61"/>
      <c r="AZ42" s="61"/>
      <c r="BA42" s="61"/>
      <c r="BB42" s="61"/>
      <c r="BC42" s="61"/>
      <c r="BD42" s="61"/>
      <c r="BE42" s="61"/>
      <c r="BF42" s="61"/>
      <c r="BG42" s="61"/>
      <c r="BH42" s="61"/>
      <c r="BI42" s="61"/>
      <c r="BJ42" s="61"/>
      <c r="BK42" s="61"/>
      <c r="BL42" s="61"/>
      <c r="BM42" s="61"/>
      <c r="BN42" s="61"/>
      <c r="BO42" s="61"/>
      <c r="BP42" s="61"/>
      <c r="BQ42" s="61"/>
      <c r="BR42" s="61"/>
      <c r="BS42" s="61"/>
      <c r="BT42" s="61"/>
      <c r="BU42" s="61"/>
      <c r="BV42" s="61"/>
      <c r="BW42" s="61"/>
      <c r="BX42" s="61"/>
      <c r="BY42" s="61"/>
      <c r="BZ42" s="61"/>
      <c r="CA42" s="61"/>
      <c r="CB42" s="61"/>
      <c r="CC42" s="61"/>
      <c r="CD42" s="61"/>
      <c r="CE42" s="61"/>
      <c r="CF42" s="61"/>
      <c r="CG42" s="61"/>
      <c r="CH42" s="61"/>
      <c r="CI42" s="61"/>
      <c r="CJ42" s="61"/>
      <c r="CK42" s="61"/>
      <c r="CL42" s="61"/>
      <c r="CM42" s="61"/>
      <c r="CN42" s="61"/>
      <c r="CO42" s="61"/>
      <c r="CP42" s="61"/>
      <c r="CQ42" s="61"/>
      <c r="CR42" s="61"/>
      <c r="CS42" s="61"/>
      <c r="CT42" s="61"/>
      <c r="CU42" s="61"/>
      <c r="CV42" s="61"/>
      <c r="CW42" s="61"/>
      <c r="CX42" s="61"/>
      <c r="CY42" s="61"/>
      <c r="CZ42" s="61"/>
      <c r="DA42" s="61"/>
      <c r="DB42" s="61"/>
    </row>
    <row r="43" spans="1:106" s="58" customFormat="1" ht="20.100000000000001" customHeight="1">
      <c r="A43" s="117" t="s">
        <v>636</v>
      </c>
      <c r="B43" s="788"/>
      <c r="C43" s="781" t="s">
        <v>547</v>
      </c>
      <c r="D43" s="783" t="s">
        <v>548</v>
      </c>
      <c r="E43" s="783" t="s">
        <v>546</v>
      </c>
      <c r="F43" s="783">
        <f>VLOOKUP(C43,'[72]납품수량(영업)'!$C$3:$F$260,4,FALSE)</f>
        <v>0</v>
      </c>
      <c r="G43" s="124">
        <f>VLOOKUP($C$43,[75]납품수량!$B$3:$AI$68,G1,FALSE)</f>
        <v>0</v>
      </c>
      <c r="H43" s="124">
        <f>VLOOKUP($C$43,[75]납품수량!$B$3:$AI$68,H1,FALSE)</f>
        <v>0</v>
      </c>
      <c r="I43" s="124">
        <f>VLOOKUP($C$43,[75]납품수량!$B$3:$AI$68,I1,FALSE)</f>
        <v>0</v>
      </c>
      <c r="J43" s="124">
        <f>VLOOKUP($C$43,[75]납품수량!$B$3:$AI$68,J1,FALSE)</f>
        <v>0</v>
      </c>
      <c r="K43" s="124">
        <f>VLOOKUP($C$43,[75]납품수량!$B$3:$AI$68,K1,FALSE)</f>
        <v>0</v>
      </c>
      <c r="L43" s="124">
        <f>VLOOKUP($C$43,[75]납품수량!$B$3:$AI$68,L1,FALSE)</f>
        <v>0</v>
      </c>
      <c r="M43" s="124">
        <f>VLOOKUP($C$43,[75]납품수량!$B$3:$AI$68,M1,FALSE)</f>
        <v>0</v>
      </c>
      <c r="N43" s="124">
        <f>VLOOKUP($C$43,[75]납품수량!$B$3:$AI$68,N1,FALSE)</f>
        <v>0</v>
      </c>
      <c r="O43" s="124">
        <f>VLOOKUP($C$43,[75]납품수량!$B$3:$AI$68,O1,FALSE)</f>
        <v>0</v>
      </c>
      <c r="P43" s="124">
        <f>VLOOKUP($C$43,[75]납품수량!$B$3:$AI$68,P1,FALSE)</f>
        <v>0</v>
      </c>
      <c r="Q43" s="124">
        <f>VLOOKUP($C$43,[75]납품수량!$B$3:$AI$68,Q1,FALSE)</f>
        <v>0</v>
      </c>
      <c r="R43" s="124">
        <f>VLOOKUP($C$43,[75]납품수량!$B$3:$AI$68,R1,FALSE)</f>
        <v>0</v>
      </c>
      <c r="S43" s="124">
        <f>VLOOKUP($C$43,[75]납품수량!$B$3:$AI$68,S1,FALSE)</f>
        <v>0</v>
      </c>
      <c r="T43" s="124">
        <f>VLOOKUP($C$43,[75]납품수량!$B$3:$AI$68,T1,FALSE)</f>
        <v>0</v>
      </c>
      <c r="U43" s="124">
        <f>VLOOKUP($C$43,[75]납품수량!$B$3:$AI$68,U1,FALSE)</f>
        <v>0</v>
      </c>
      <c r="V43" s="124">
        <f>VLOOKUP($C$43,[75]납품수량!$B$3:$AI$68,V1,FALSE)</f>
        <v>0</v>
      </c>
      <c r="W43" s="124">
        <f>VLOOKUP($C$43,[75]납품수량!$B$3:$AI$68,W1,FALSE)</f>
        <v>0</v>
      </c>
      <c r="X43" s="124">
        <f>VLOOKUP($C$43,[75]납품수량!$B$3:$AI$68,X1,FALSE)</f>
        <v>0</v>
      </c>
      <c r="Y43" s="124">
        <f>VLOOKUP($C$43,[75]납품수량!$B$3:$AI$68,Y1,FALSE)</f>
        <v>0</v>
      </c>
      <c r="Z43" s="124">
        <f>VLOOKUP($C$43,[75]납품수량!$B$3:$AI$68,Z1,FALSE)</f>
        <v>0</v>
      </c>
      <c r="AA43" s="124">
        <f>VLOOKUP($C$43,[75]납품수량!$B$3:$AI$68,AA1,FALSE)</f>
        <v>0</v>
      </c>
      <c r="AB43" s="124">
        <f>VLOOKUP($C$43,[75]납품수량!$B$3:$AI$68,AB1,FALSE)</f>
        <v>0</v>
      </c>
      <c r="AC43" s="124">
        <f>VLOOKUP($C$43,[75]납품수량!$B$3:$AI$68,AC1,FALSE)</f>
        <v>0</v>
      </c>
      <c r="AD43" s="124">
        <f>VLOOKUP($C$43,[75]납품수량!$B$3:$AI$68,AD1,FALSE)</f>
        <v>0</v>
      </c>
      <c r="AE43" s="124">
        <f>VLOOKUP($C$43,[75]납품수량!$B$3:$AI$68,AE1,FALSE)</f>
        <v>0</v>
      </c>
      <c r="AF43" s="124">
        <f>VLOOKUP($C$43,[75]납품수량!$B$3:$AI$68,AF1,FALSE)</f>
        <v>0</v>
      </c>
      <c r="AG43" s="124">
        <f>VLOOKUP($C$43,[75]납품수량!$B$3:$AI$68,AG1,FALSE)</f>
        <v>0</v>
      </c>
      <c r="AH43" s="124">
        <f>VLOOKUP($C$43,[75]납품수량!$B$3:$AI$68,AH1,FALSE)</f>
        <v>0</v>
      </c>
      <c r="AI43" s="124">
        <f>VLOOKUP($C$43,[75]납품수량!$B$3:$AI$68,AI1,FALSE)</f>
        <v>0</v>
      </c>
      <c r="AJ43" s="124">
        <f>VLOOKUP($C$43,[75]납품수량!$B$3:$AI$68,AJ1,FALSE)</f>
        <v>0</v>
      </c>
      <c r="AK43" s="124">
        <f>VLOOKUP($C$43,[75]납품수량!$B$3:$AI$68,AK1,FALSE)</f>
        <v>0</v>
      </c>
      <c r="AL43" s="124">
        <f>SUM(G43:AK43)</f>
        <v>0</v>
      </c>
      <c r="AM43" s="61"/>
      <c r="AN43" s="61"/>
      <c r="AO43" s="61"/>
      <c r="AP43" s="61"/>
      <c r="AQ43" s="61"/>
      <c r="AR43" s="61"/>
      <c r="AS43" s="61"/>
      <c r="AT43" s="61"/>
      <c r="AU43" s="61"/>
      <c r="AV43" s="61"/>
      <c r="AW43" s="61"/>
      <c r="AX43" s="61"/>
      <c r="AY43" s="61"/>
      <c r="AZ43" s="61"/>
      <c r="BA43" s="61"/>
      <c r="BB43" s="61"/>
      <c r="BC43" s="61"/>
      <c r="BD43" s="61"/>
      <c r="BE43" s="61"/>
      <c r="BF43" s="61"/>
      <c r="BG43" s="61"/>
      <c r="BH43" s="61"/>
      <c r="BI43" s="61"/>
      <c r="BJ43" s="61"/>
      <c r="BK43" s="61"/>
      <c r="BL43" s="61"/>
      <c r="BM43" s="61"/>
      <c r="BN43" s="61"/>
      <c r="BO43" s="61"/>
      <c r="BP43" s="61"/>
      <c r="BQ43" s="61"/>
      <c r="BR43" s="61"/>
      <c r="BS43" s="61"/>
      <c r="BT43" s="61"/>
      <c r="BU43" s="61"/>
      <c r="BV43" s="61"/>
      <c r="BW43" s="61"/>
      <c r="BX43" s="61"/>
      <c r="BY43" s="61"/>
      <c r="BZ43" s="61"/>
      <c r="CA43" s="61"/>
      <c r="CB43" s="61"/>
      <c r="CC43" s="61"/>
      <c r="CD43" s="61"/>
      <c r="CE43" s="61"/>
      <c r="CF43" s="61"/>
      <c r="CG43" s="61"/>
      <c r="CH43" s="61"/>
      <c r="CI43" s="61"/>
      <c r="CJ43" s="61"/>
      <c r="CK43" s="61"/>
      <c r="CL43" s="61"/>
      <c r="CM43" s="61"/>
      <c r="CN43" s="61"/>
      <c r="CO43" s="61"/>
      <c r="CP43" s="61"/>
      <c r="CQ43" s="61"/>
      <c r="CR43" s="61"/>
      <c r="CS43" s="61"/>
      <c r="CT43" s="61"/>
      <c r="CU43" s="61"/>
      <c r="CV43" s="61"/>
      <c r="CW43" s="61"/>
      <c r="CX43" s="61"/>
      <c r="CY43" s="61"/>
      <c r="CZ43" s="61"/>
      <c r="DA43" s="61"/>
      <c r="DB43" s="61"/>
    </row>
    <row r="44" spans="1:106" s="58" customFormat="1" ht="20.100000000000001" customHeight="1">
      <c r="A44" s="117"/>
      <c r="B44" s="788"/>
      <c r="C44" s="782"/>
      <c r="D44" s="784"/>
      <c r="E44" s="784"/>
      <c r="F44" s="784"/>
      <c r="G44" s="122">
        <f>$F$43*G43</f>
        <v>0</v>
      </c>
      <c r="H44" s="122">
        <f t="shared" ref="H44:AK44" si="21">$F$43*H43</f>
        <v>0</v>
      </c>
      <c r="I44" s="122">
        <f t="shared" si="21"/>
        <v>0</v>
      </c>
      <c r="J44" s="122">
        <f t="shared" si="21"/>
        <v>0</v>
      </c>
      <c r="K44" s="122">
        <f t="shared" si="21"/>
        <v>0</v>
      </c>
      <c r="L44" s="122">
        <f t="shared" si="21"/>
        <v>0</v>
      </c>
      <c r="M44" s="122">
        <f t="shared" si="21"/>
        <v>0</v>
      </c>
      <c r="N44" s="122">
        <f t="shared" si="21"/>
        <v>0</v>
      </c>
      <c r="O44" s="122">
        <f t="shared" si="21"/>
        <v>0</v>
      </c>
      <c r="P44" s="122">
        <f t="shared" si="21"/>
        <v>0</v>
      </c>
      <c r="Q44" s="122">
        <f t="shared" si="21"/>
        <v>0</v>
      </c>
      <c r="R44" s="122">
        <f t="shared" si="21"/>
        <v>0</v>
      </c>
      <c r="S44" s="122">
        <f t="shared" si="21"/>
        <v>0</v>
      </c>
      <c r="T44" s="122">
        <f t="shared" si="21"/>
        <v>0</v>
      </c>
      <c r="U44" s="122">
        <f t="shared" si="21"/>
        <v>0</v>
      </c>
      <c r="V44" s="122">
        <f t="shared" si="21"/>
        <v>0</v>
      </c>
      <c r="W44" s="122">
        <f t="shared" si="21"/>
        <v>0</v>
      </c>
      <c r="X44" s="122">
        <f t="shared" si="21"/>
        <v>0</v>
      </c>
      <c r="Y44" s="122">
        <f t="shared" si="21"/>
        <v>0</v>
      </c>
      <c r="Z44" s="122">
        <f t="shared" si="21"/>
        <v>0</v>
      </c>
      <c r="AA44" s="122">
        <f t="shared" si="21"/>
        <v>0</v>
      </c>
      <c r="AB44" s="122">
        <f t="shared" si="21"/>
        <v>0</v>
      </c>
      <c r="AC44" s="122">
        <f t="shared" si="21"/>
        <v>0</v>
      </c>
      <c r="AD44" s="122">
        <f t="shared" si="21"/>
        <v>0</v>
      </c>
      <c r="AE44" s="122">
        <f t="shared" si="21"/>
        <v>0</v>
      </c>
      <c r="AF44" s="122">
        <f t="shared" si="21"/>
        <v>0</v>
      </c>
      <c r="AG44" s="122">
        <f t="shared" si="21"/>
        <v>0</v>
      </c>
      <c r="AH44" s="122">
        <f t="shared" si="21"/>
        <v>0</v>
      </c>
      <c r="AI44" s="122">
        <f t="shared" si="21"/>
        <v>0</v>
      </c>
      <c r="AJ44" s="122">
        <f t="shared" si="21"/>
        <v>0</v>
      </c>
      <c r="AK44" s="122">
        <f t="shared" si="21"/>
        <v>0</v>
      </c>
      <c r="AL44" s="122">
        <f>F43*AL43</f>
        <v>0</v>
      </c>
      <c r="AM44" s="61"/>
      <c r="AN44" s="61"/>
      <c r="AO44" s="61"/>
      <c r="AP44" s="61"/>
      <c r="AQ44" s="61"/>
      <c r="AR44" s="61"/>
      <c r="AS44" s="61"/>
      <c r="AT44" s="61"/>
      <c r="AU44" s="61"/>
      <c r="AV44" s="61"/>
      <c r="AW44" s="61"/>
      <c r="AX44" s="61"/>
      <c r="AY44" s="61"/>
      <c r="AZ44" s="61"/>
      <c r="BA44" s="61"/>
      <c r="BB44" s="61"/>
      <c r="BC44" s="61"/>
      <c r="BD44" s="61"/>
      <c r="BE44" s="61"/>
      <c r="BF44" s="61"/>
      <c r="BG44" s="61"/>
      <c r="BH44" s="61"/>
      <c r="BI44" s="61"/>
      <c r="BJ44" s="61"/>
      <c r="BK44" s="61"/>
      <c r="BL44" s="61"/>
      <c r="BM44" s="61"/>
      <c r="BN44" s="61"/>
      <c r="BO44" s="61"/>
      <c r="BP44" s="61"/>
      <c r="BQ44" s="61"/>
      <c r="BR44" s="61"/>
      <c r="BS44" s="61"/>
      <c r="BT44" s="61"/>
      <c r="BU44" s="61"/>
      <c r="BV44" s="61"/>
      <c r="BW44" s="61"/>
      <c r="BX44" s="61"/>
      <c r="BY44" s="61"/>
      <c r="BZ44" s="61"/>
      <c r="CA44" s="61"/>
      <c r="CB44" s="61"/>
      <c r="CC44" s="61"/>
      <c r="CD44" s="61"/>
      <c r="CE44" s="61"/>
      <c r="CF44" s="61"/>
      <c r="CG44" s="61"/>
      <c r="CH44" s="61"/>
      <c r="CI44" s="61"/>
      <c r="CJ44" s="61"/>
      <c r="CK44" s="61"/>
      <c r="CL44" s="61"/>
      <c r="CM44" s="61"/>
      <c r="CN44" s="61"/>
      <c r="CO44" s="61"/>
      <c r="CP44" s="61"/>
      <c r="CQ44" s="61"/>
      <c r="CR44" s="61"/>
      <c r="CS44" s="61"/>
      <c r="CT44" s="61"/>
      <c r="CU44" s="61"/>
      <c r="CV44" s="61"/>
      <c r="CW44" s="61"/>
      <c r="CX44" s="61"/>
      <c r="CY44" s="61"/>
      <c r="CZ44" s="61"/>
      <c r="DA44" s="61"/>
      <c r="DB44" s="61"/>
    </row>
    <row r="45" spans="1:106" s="58" customFormat="1" ht="20.100000000000001" customHeight="1">
      <c r="A45" s="117" t="s">
        <v>636</v>
      </c>
      <c r="B45" s="788"/>
      <c r="C45" s="781" t="s">
        <v>549</v>
      </c>
      <c r="D45" s="783" t="s">
        <v>385</v>
      </c>
      <c r="E45" s="783" t="s">
        <v>546</v>
      </c>
      <c r="F45" s="783">
        <f>VLOOKUP(C45,'[72]납품수량(영업)'!$C$3:$F$260,4,FALSE)</f>
        <v>0</v>
      </c>
      <c r="G45" s="124">
        <f>VLOOKUP($C$45,[75]납품수량!$B$3:$AI$68,G1,FALSE)</f>
        <v>0</v>
      </c>
      <c r="H45" s="124">
        <f>VLOOKUP($C$45,[75]납품수량!$B$3:$AI$68,H1,FALSE)</f>
        <v>0</v>
      </c>
      <c r="I45" s="124">
        <f>VLOOKUP($C$45,[75]납품수량!$B$3:$AI$68,I1,FALSE)</f>
        <v>0</v>
      </c>
      <c r="J45" s="124">
        <f>VLOOKUP($C$45,[75]납품수량!$B$3:$AI$68,J1,FALSE)</f>
        <v>0</v>
      </c>
      <c r="K45" s="124">
        <f>VLOOKUP($C$45,[75]납품수량!$B$3:$AI$68,K1,FALSE)</f>
        <v>0</v>
      </c>
      <c r="L45" s="124">
        <f>VLOOKUP($C$45,[75]납품수량!$B$3:$AI$68,L1,FALSE)</f>
        <v>0</v>
      </c>
      <c r="M45" s="124">
        <f>VLOOKUP($C$45,[75]납품수량!$B$3:$AI$68,M1,FALSE)</f>
        <v>0</v>
      </c>
      <c r="N45" s="124">
        <f>VLOOKUP($C$45,[75]납품수량!$B$3:$AI$68,N1,FALSE)</f>
        <v>0</v>
      </c>
      <c r="O45" s="124">
        <f>VLOOKUP($C$45,[75]납품수량!$B$3:$AI$68,O1,FALSE)</f>
        <v>0</v>
      </c>
      <c r="P45" s="124">
        <f>VLOOKUP($C$45,[75]납품수량!$B$3:$AI$68,P1,FALSE)</f>
        <v>0</v>
      </c>
      <c r="Q45" s="124">
        <f>VLOOKUP($C$45,[75]납품수량!$B$3:$AI$68,Q1,FALSE)</f>
        <v>0</v>
      </c>
      <c r="R45" s="124">
        <f>VLOOKUP($C$45,[75]납품수량!$B$3:$AI$68,R1,FALSE)</f>
        <v>0</v>
      </c>
      <c r="S45" s="124">
        <f>VLOOKUP($C$45,[75]납품수량!$B$3:$AI$68,S1,FALSE)</f>
        <v>0</v>
      </c>
      <c r="T45" s="124">
        <f>VLOOKUP($C$45,[75]납품수량!$B$3:$AI$68,T1,FALSE)</f>
        <v>0</v>
      </c>
      <c r="U45" s="124">
        <f>VLOOKUP($C$45,[75]납품수량!$B$3:$AI$68,U1,FALSE)</f>
        <v>0</v>
      </c>
      <c r="V45" s="124">
        <f>VLOOKUP($C$45,[75]납품수량!$B$3:$AI$68,V1,FALSE)</f>
        <v>0</v>
      </c>
      <c r="W45" s="124">
        <f>VLOOKUP($C$45,[75]납품수량!$B$3:$AI$68,W1,FALSE)</f>
        <v>0</v>
      </c>
      <c r="X45" s="124">
        <f>VLOOKUP($C$45,[75]납품수량!$B$3:$AI$68,X1,FALSE)</f>
        <v>0</v>
      </c>
      <c r="Y45" s="124">
        <f>VLOOKUP($C$45,[75]납품수량!$B$3:$AI$68,Y1,FALSE)</f>
        <v>0</v>
      </c>
      <c r="Z45" s="124">
        <f>VLOOKUP($C$45,[75]납품수량!$B$3:$AI$68,Z1,FALSE)</f>
        <v>0</v>
      </c>
      <c r="AA45" s="124">
        <f>VLOOKUP($C$45,[75]납품수량!$B$3:$AI$68,AA1,FALSE)</f>
        <v>0</v>
      </c>
      <c r="AB45" s="124">
        <f>VLOOKUP($C$45,[75]납품수량!$B$3:$AI$68,AB1,FALSE)</f>
        <v>0</v>
      </c>
      <c r="AC45" s="124">
        <f>VLOOKUP($C$45,[75]납품수량!$B$3:$AI$68,AC1,FALSE)</f>
        <v>0</v>
      </c>
      <c r="AD45" s="124">
        <f>VLOOKUP($C$45,[75]납품수량!$B$3:$AI$68,AD1,FALSE)</f>
        <v>0</v>
      </c>
      <c r="AE45" s="124">
        <f>VLOOKUP($C$45,[75]납품수량!$B$3:$AI$68,AE1,FALSE)</f>
        <v>0</v>
      </c>
      <c r="AF45" s="124">
        <f>VLOOKUP($C$45,[75]납품수량!$B$3:$AI$68,AF1,FALSE)</f>
        <v>0</v>
      </c>
      <c r="AG45" s="124">
        <f>VLOOKUP($C$45,[75]납품수량!$B$3:$AI$68,AG1,FALSE)</f>
        <v>0</v>
      </c>
      <c r="AH45" s="124">
        <f>VLOOKUP($C$45,[75]납품수량!$B$3:$AI$68,AH1,FALSE)</f>
        <v>0</v>
      </c>
      <c r="AI45" s="124">
        <f>VLOOKUP($C$45,[75]납품수량!$B$3:$AI$68,AI1,FALSE)</f>
        <v>0</v>
      </c>
      <c r="AJ45" s="124">
        <f>VLOOKUP($C$45,[75]납품수량!$B$3:$AI$68,AJ1,FALSE)</f>
        <v>0</v>
      </c>
      <c r="AK45" s="124">
        <f>VLOOKUP($C$45,[75]납품수량!$B$3:$AI$68,AK1,FALSE)</f>
        <v>0</v>
      </c>
      <c r="AL45" s="124">
        <f>SUM(G45:AK45)</f>
        <v>0</v>
      </c>
      <c r="AM45" s="61"/>
      <c r="AN45" s="61"/>
      <c r="AO45" s="61"/>
      <c r="AP45" s="61"/>
      <c r="AQ45" s="61"/>
      <c r="AR45" s="61"/>
      <c r="AS45" s="61"/>
      <c r="AT45" s="61"/>
      <c r="AU45" s="61"/>
      <c r="AV45" s="61"/>
      <c r="AW45" s="61"/>
      <c r="AX45" s="61"/>
      <c r="AY45" s="61"/>
      <c r="AZ45" s="61"/>
      <c r="BA45" s="61"/>
      <c r="BB45" s="61"/>
      <c r="BC45" s="61"/>
      <c r="BD45" s="61"/>
      <c r="BE45" s="61"/>
      <c r="BF45" s="61"/>
      <c r="BG45" s="61"/>
      <c r="BH45" s="61"/>
      <c r="BI45" s="61"/>
      <c r="BJ45" s="61"/>
      <c r="BK45" s="61"/>
      <c r="BL45" s="61"/>
      <c r="BM45" s="61"/>
      <c r="BN45" s="61"/>
      <c r="BO45" s="61"/>
      <c r="BP45" s="61"/>
      <c r="BQ45" s="61"/>
      <c r="BR45" s="61"/>
      <c r="BS45" s="61"/>
      <c r="BT45" s="61"/>
      <c r="BU45" s="61"/>
      <c r="BV45" s="61"/>
      <c r="BW45" s="61"/>
      <c r="BX45" s="61"/>
      <c r="BY45" s="61"/>
      <c r="BZ45" s="61"/>
      <c r="CA45" s="61"/>
      <c r="CB45" s="61"/>
      <c r="CC45" s="61"/>
      <c r="CD45" s="61"/>
      <c r="CE45" s="61"/>
      <c r="CF45" s="61"/>
      <c r="CG45" s="61"/>
      <c r="CH45" s="61"/>
      <c r="CI45" s="61"/>
      <c r="CJ45" s="61"/>
      <c r="CK45" s="61"/>
      <c r="CL45" s="61"/>
      <c r="CM45" s="61"/>
      <c r="CN45" s="61"/>
      <c r="CO45" s="61"/>
      <c r="CP45" s="61"/>
      <c r="CQ45" s="61"/>
      <c r="CR45" s="61"/>
      <c r="CS45" s="61"/>
      <c r="CT45" s="61"/>
      <c r="CU45" s="61"/>
      <c r="CV45" s="61"/>
      <c r="CW45" s="61"/>
      <c r="CX45" s="61"/>
      <c r="CY45" s="61"/>
      <c r="CZ45" s="61"/>
      <c r="DA45" s="61"/>
      <c r="DB45" s="61"/>
    </row>
    <row r="46" spans="1:106" s="58" customFormat="1" ht="20.100000000000001" customHeight="1">
      <c r="A46" s="117"/>
      <c r="B46" s="788"/>
      <c r="C46" s="782"/>
      <c r="D46" s="784"/>
      <c r="E46" s="784"/>
      <c r="F46" s="784"/>
      <c r="G46" s="122">
        <f>$F$45*G45</f>
        <v>0</v>
      </c>
      <c r="H46" s="122">
        <f t="shared" ref="H46:AK46" si="22">$F$45*H45</f>
        <v>0</v>
      </c>
      <c r="I46" s="122">
        <f t="shared" si="22"/>
        <v>0</v>
      </c>
      <c r="J46" s="122">
        <f t="shared" si="22"/>
        <v>0</v>
      </c>
      <c r="K46" s="122">
        <f t="shared" si="22"/>
        <v>0</v>
      </c>
      <c r="L46" s="122">
        <f t="shared" si="22"/>
        <v>0</v>
      </c>
      <c r="M46" s="122">
        <f t="shared" si="22"/>
        <v>0</v>
      </c>
      <c r="N46" s="122">
        <f t="shared" si="22"/>
        <v>0</v>
      </c>
      <c r="O46" s="122">
        <f t="shared" si="22"/>
        <v>0</v>
      </c>
      <c r="P46" s="122">
        <f t="shared" si="22"/>
        <v>0</v>
      </c>
      <c r="Q46" s="122">
        <f t="shared" si="22"/>
        <v>0</v>
      </c>
      <c r="R46" s="122">
        <f t="shared" si="22"/>
        <v>0</v>
      </c>
      <c r="S46" s="122">
        <f t="shared" si="22"/>
        <v>0</v>
      </c>
      <c r="T46" s="122">
        <f t="shared" si="22"/>
        <v>0</v>
      </c>
      <c r="U46" s="122">
        <f t="shared" si="22"/>
        <v>0</v>
      </c>
      <c r="V46" s="122">
        <f t="shared" si="22"/>
        <v>0</v>
      </c>
      <c r="W46" s="122">
        <f t="shared" si="22"/>
        <v>0</v>
      </c>
      <c r="X46" s="122">
        <f t="shared" si="22"/>
        <v>0</v>
      </c>
      <c r="Y46" s="122">
        <f t="shared" si="22"/>
        <v>0</v>
      </c>
      <c r="Z46" s="122">
        <f t="shared" si="22"/>
        <v>0</v>
      </c>
      <c r="AA46" s="122">
        <f t="shared" si="22"/>
        <v>0</v>
      </c>
      <c r="AB46" s="122">
        <f t="shared" si="22"/>
        <v>0</v>
      </c>
      <c r="AC46" s="122">
        <f t="shared" si="22"/>
        <v>0</v>
      </c>
      <c r="AD46" s="122">
        <f t="shared" si="22"/>
        <v>0</v>
      </c>
      <c r="AE46" s="122">
        <f t="shared" si="22"/>
        <v>0</v>
      </c>
      <c r="AF46" s="122">
        <f t="shared" si="22"/>
        <v>0</v>
      </c>
      <c r="AG46" s="122">
        <f t="shared" si="22"/>
        <v>0</v>
      </c>
      <c r="AH46" s="122">
        <f t="shared" si="22"/>
        <v>0</v>
      </c>
      <c r="AI46" s="122">
        <f t="shared" si="22"/>
        <v>0</v>
      </c>
      <c r="AJ46" s="122">
        <f t="shared" si="22"/>
        <v>0</v>
      </c>
      <c r="AK46" s="122">
        <f t="shared" si="22"/>
        <v>0</v>
      </c>
      <c r="AL46" s="122">
        <f>F45*AL45</f>
        <v>0</v>
      </c>
      <c r="AM46" s="61"/>
      <c r="AN46" s="61"/>
      <c r="AO46" s="61"/>
      <c r="AP46" s="61"/>
      <c r="AQ46" s="61"/>
      <c r="AR46" s="61"/>
      <c r="AS46" s="61"/>
      <c r="AT46" s="61"/>
      <c r="AU46" s="61"/>
      <c r="AV46" s="61"/>
      <c r="AW46" s="61"/>
      <c r="AX46" s="61"/>
      <c r="AY46" s="61"/>
      <c r="AZ46" s="61"/>
      <c r="BA46" s="61"/>
      <c r="BB46" s="61"/>
      <c r="BC46" s="61"/>
      <c r="BD46" s="61"/>
      <c r="BE46" s="61"/>
      <c r="BF46" s="61"/>
      <c r="BG46" s="61"/>
      <c r="BH46" s="61"/>
      <c r="BI46" s="61"/>
      <c r="BJ46" s="61"/>
      <c r="BK46" s="61"/>
      <c r="BL46" s="61"/>
      <c r="BM46" s="61"/>
      <c r="BN46" s="61"/>
      <c r="BO46" s="61"/>
      <c r="BP46" s="61"/>
      <c r="BQ46" s="61"/>
      <c r="BR46" s="61"/>
      <c r="BS46" s="61"/>
      <c r="BT46" s="61"/>
      <c r="BU46" s="61"/>
      <c r="BV46" s="61"/>
      <c r="BW46" s="61"/>
      <c r="BX46" s="61"/>
      <c r="BY46" s="61"/>
      <c r="BZ46" s="61"/>
      <c r="CA46" s="61"/>
      <c r="CB46" s="61"/>
      <c r="CC46" s="61"/>
      <c r="CD46" s="61"/>
      <c r="CE46" s="61"/>
      <c r="CF46" s="61"/>
      <c r="CG46" s="61"/>
      <c r="CH46" s="61"/>
      <c r="CI46" s="61"/>
      <c r="CJ46" s="61"/>
      <c r="CK46" s="61"/>
      <c r="CL46" s="61"/>
      <c r="CM46" s="61"/>
      <c r="CN46" s="61"/>
      <c r="CO46" s="61"/>
      <c r="CP46" s="61"/>
      <c r="CQ46" s="61"/>
      <c r="CR46" s="61"/>
      <c r="CS46" s="61"/>
      <c r="CT46" s="61"/>
      <c r="CU46" s="61"/>
      <c r="CV46" s="61"/>
      <c r="CW46" s="61"/>
      <c r="CX46" s="61"/>
      <c r="CY46" s="61"/>
      <c r="CZ46" s="61"/>
      <c r="DA46" s="61"/>
      <c r="DB46" s="61"/>
    </row>
    <row r="47" spans="1:106" s="58" customFormat="1" ht="20.100000000000001" customHeight="1">
      <c r="A47" s="117" t="s">
        <v>636</v>
      </c>
      <c r="B47" s="788"/>
      <c r="C47" s="781" t="s">
        <v>550</v>
      </c>
      <c r="D47" s="783" t="s">
        <v>551</v>
      </c>
      <c r="E47" s="783" t="s">
        <v>546</v>
      </c>
      <c r="F47" s="783">
        <f>VLOOKUP(C47,'[72]납품수량(영업)'!$C$3:$F$260,4,FALSE)</f>
        <v>0</v>
      </c>
      <c r="G47" s="124">
        <f>VLOOKUP($C$47,[75]납품수량!$B$3:$AI$68,G1,FALSE)</f>
        <v>0</v>
      </c>
      <c r="H47" s="124">
        <f>VLOOKUP($C$47,[75]납품수량!$B$3:$AI$68,H1,FALSE)</f>
        <v>0</v>
      </c>
      <c r="I47" s="124">
        <f>VLOOKUP($C$47,[75]납품수량!$B$3:$AI$68,I1,FALSE)</f>
        <v>0</v>
      </c>
      <c r="J47" s="124">
        <f>VLOOKUP($C$47,[75]납품수량!$B$3:$AI$68,J1,FALSE)</f>
        <v>0</v>
      </c>
      <c r="K47" s="124">
        <f>VLOOKUP($C$47,[75]납품수량!$B$3:$AI$68,K1,FALSE)</f>
        <v>0</v>
      </c>
      <c r="L47" s="124">
        <f>VLOOKUP($C$47,[75]납품수량!$B$3:$AI$68,L1,FALSE)</f>
        <v>0</v>
      </c>
      <c r="M47" s="124">
        <f>VLOOKUP($C$47,[75]납품수량!$B$3:$AI$68,M1,FALSE)</f>
        <v>0</v>
      </c>
      <c r="N47" s="124">
        <f>VLOOKUP($C$47,[75]납품수량!$B$3:$AI$68,N1,FALSE)</f>
        <v>0</v>
      </c>
      <c r="O47" s="124">
        <f>VLOOKUP($C$47,[75]납품수량!$B$3:$AI$68,O1,FALSE)</f>
        <v>0</v>
      </c>
      <c r="P47" s="124">
        <f>VLOOKUP($C$47,[75]납품수량!$B$3:$AI$68,P1,FALSE)</f>
        <v>0</v>
      </c>
      <c r="Q47" s="124">
        <f>VLOOKUP($C$47,[75]납품수량!$B$3:$AI$68,Q1,FALSE)</f>
        <v>0</v>
      </c>
      <c r="R47" s="124">
        <f>VLOOKUP($C$47,[75]납품수량!$B$3:$AI$68,R1,FALSE)</f>
        <v>0</v>
      </c>
      <c r="S47" s="124">
        <f>VLOOKUP($C$47,[75]납품수량!$B$3:$AI$68,S1,FALSE)</f>
        <v>0</v>
      </c>
      <c r="T47" s="124">
        <f>VLOOKUP($C$47,[75]납품수량!$B$3:$AI$68,T1,FALSE)</f>
        <v>0</v>
      </c>
      <c r="U47" s="124">
        <f>VLOOKUP($C$47,[75]납품수량!$B$3:$AI$68,U1,FALSE)</f>
        <v>0</v>
      </c>
      <c r="V47" s="124">
        <f>VLOOKUP($C$47,[75]납품수량!$B$3:$AI$68,V1,FALSE)</f>
        <v>0</v>
      </c>
      <c r="W47" s="124">
        <f>VLOOKUP($C$47,[75]납품수량!$B$3:$AI$68,W1,FALSE)</f>
        <v>0</v>
      </c>
      <c r="X47" s="124">
        <f>VLOOKUP($C$47,[75]납품수량!$B$3:$AI$68,X1,FALSE)</f>
        <v>0</v>
      </c>
      <c r="Y47" s="124">
        <f>VLOOKUP($C$47,[75]납품수량!$B$3:$AI$68,Y1,FALSE)</f>
        <v>0</v>
      </c>
      <c r="Z47" s="124">
        <f>VLOOKUP($C$47,[75]납품수량!$B$3:$AI$68,Z1,FALSE)</f>
        <v>0</v>
      </c>
      <c r="AA47" s="124">
        <f>VLOOKUP($C$47,[75]납품수량!$B$3:$AI$68,AA1,FALSE)</f>
        <v>0</v>
      </c>
      <c r="AB47" s="124">
        <f>VLOOKUP($C$47,[75]납품수량!$B$3:$AI$68,AB1,FALSE)</f>
        <v>0</v>
      </c>
      <c r="AC47" s="124">
        <f>VLOOKUP($C$47,[75]납품수량!$B$3:$AI$68,AC1,FALSE)</f>
        <v>0</v>
      </c>
      <c r="AD47" s="124">
        <f>VLOOKUP($C$47,[75]납품수량!$B$3:$AI$68,AD1,FALSE)</f>
        <v>0</v>
      </c>
      <c r="AE47" s="124">
        <f>VLOOKUP($C$47,[75]납품수량!$B$3:$AI$68,AE1,FALSE)</f>
        <v>0</v>
      </c>
      <c r="AF47" s="124">
        <f>VLOOKUP($C$47,[75]납품수량!$B$3:$AI$68,AF1,FALSE)</f>
        <v>0</v>
      </c>
      <c r="AG47" s="124">
        <f>VLOOKUP($C$47,[75]납품수량!$B$3:$AI$68,AG1,FALSE)</f>
        <v>0</v>
      </c>
      <c r="AH47" s="124">
        <f>VLOOKUP($C$47,[75]납품수량!$B$3:$AI$68,AH1,FALSE)</f>
        <v>0</v>
      </c>
      <c r="AI47" s="124">
        <f>VLOOKUP($C$47,[75]납품수량!$B$3:$AI$68,AI1,FALSE)</f>
        <v>0</v>
      </c>
      <c r="AJ47" s="124">
        <f>VLOOKUP($C$47,[75]납품수량!$B$3:$AI$68,AJ1,FALSE)</f>
        <v>0</v>
      </c>
      <c r="AK47" s="124">
        <f>VLOOKUP($C$47,[75]납품수량!$B$3:$AI$68,AK1,FALSE)</f>
        <v>0</v>
      </c>
      <c r="AL47" s="124">
        <f>SUM(G47:AK47)</f>
        <v>0</v>
      </c>
      <c r="AM47" s="61"/>
      <c r="AN47" s="61"/>
      <c r="AO47" s="61"/>
      <c r="AP47" s="61"/>
      <c r="AQ47" s="61"/>
      <c r="AR47" s="61"/>
      <c r="AS47" s="61"/>
      <c r="AT47" s="61"/>
      <c r="AU47" s="61"/>
      <c r="AV47" s="61"/>
      <c r="AW47" s="61"/>
      <c r="AX47" s="61"/>
      <c r="AY47" s="61"/>
      <c r="AZ47" s="61"/>
      <c r="BA47" s="61"/>
      <c r="BB47" s="61"/>
      <c r="BC47" s="61"/>
      <c r="BD47" s="61"/>
      <c r="BE47" s="61"/>
      <c r="BF47" s="61"/>
      <c r="BG47" s="61"/>
      <c r="BH47" s="61"/>
      <c r="BI47" s="61"/>
      <c r="BJ47" s="61"/>
      <c r="BK47" s="61"/>
      <c r="BL47" s="61"/>
      <c r="BM47" s="61"/>
      <c r="BN47" s="61"/>
      <c r="BO47" s="61"/>
      <c r="BP47" s="61"/>
      <c r="BQ47" s="61"/>
      <c r="BR47" s="61"/>
      <c r="BS47" s="61"/>
      <c r="BT47" s="61"/>
      <c r="BU47" s="61"/>
      <c r="BV47" s="61"/>
      <c r="BW47" s="61"/>
      <c r="BX47" s="61"/>
      <c r="BY47" s="61"/>
      <c r="BZ47" s="61"/>
      <c r="CA47" s="61"/>
      <c r="CB47" s="61"/>
      <c r="CC47" s="61"/>
      <c r="CD47" s="61"/>
      <c r="CE47" s="61"/>
      <c r="CF47" s="61"/>
      <c r="CG47" s="61"/>
      <c r="CH47" s="61"/>
      <c r="CI47" s="61"/>
      <c r="CJ47" s="61"/>
      <c r="CK47" s="61"/>
      <c r="CL47" s="61"/>
      <c r="CM47" s="61"/>
      <c r="CN47" s="61"/>
      <c r="CO47" s="61"/>
      <c r="CP47" s="61"/>
      <c r="CQ47" s="61"/>
      <c r="CR47" s="61"/>
      <c r="CS47" s="61"/>
      <c r="CT47" s="61"/>
      <c r="CU47" s="61"/>
      <c r="CV47" s="61"/>
      <c r="CW47" s="61"/>
      <c r="CX47" s="61"/>
      <c r="CY47" s="61"/>
      <c r="CZ47" s="61"/>
      <c r="DA47" s="61"/>
      <c r="DB47" s="61"/>
    </row>
    <row r="48" spans="1:106" s="58" customFormat="1" ht="20.100000000000001" customHeight="1">
      <c r="A48" s="117"/>
      <c r="B48" s="788"/>
      <c r="C48" s="782"/>
      <c r="D48" s="784"/>
      <c r="E48" s="784"/>
      <c r="F48" s="784"/>
      <c r="G48" s="122">
        <f>$F$47*G47</f>
        <v>0</v>
      </c>
      <c r="H48" s="122">
        <f t="shared" ref="H48:AK48" si="23">$F$47*H47</f>
        <v>0</v>
      </c>
      <c r="I48" s="122">
        <f t="shared" si="23"/>
        <v>0</v>
      </c>
      <c r="J48" s="122">
        <f t="shared" si="23"/>
        <v>0</v>
      </c>
      <c r="K48" s="122">
        <f t="shared" si="23"/>
        <v>0</v>
      </c>
      <c r="L48" s="122">
        <f t="shared" si="23"/>
        <v>0</v>
      </c>
      <c r="M48" s="122">
        <f t="shared" si="23"/>
        <v>0</v>
      </c>
      <c r="N48" s="122">
        <f t="shared" si="23"/>
        <v>0</v>
      </c>
      <c r="O48" s="122">
        <f t="shared" si="23"/>
        <v>0</v>
      </c>
      <c r="P48" s="122">
        <f t="shared" si="23"/>
        <v>0</v>
      </c>
      <c r="Q48" s="122">
        <f t="shared" si="23"/>
        <v>0</v>
      </c>
      <c r="R48" s="122">
        <f t="shared" si="23"/>
        <v>0</v>
      </c>
      <c r="S48" s="122">
        <f t="shared" si="23"/>
        <v>0</v>
      </c>
      <c r="T48" s="122">
        <f t="shared" si="23"/>
        <v>0</v>
      </c>
      <c r="U48" s="122">
        <f t="shared" si="23"/>
        <v>0</v>
      </c>
      <c r="V48" s="122">
        <f t="shared" si="23"/>
        <v>0</v>
      </c>
      <c r="W48" s="122">
        <f t="shared" si="23"/>
        <v>0</v>
      </c>
      <c r="X48" s="122">
        <f t="shared" si="23"/>
        <v>0</v>
      </c>
      <c r="Y48" s="122">
        <f t="shared" si="23"/>
        <v>0</v>
      </c>
      <c r="Z48" s="122">
        <f t="shared" si="23"/>
        <v>0</v>
      </c>
      <c r="AA48" s="122">
        <f t="shared" si="23"/>
        <v>0</v>
      </c>
      <c r="AB48" s="122">
        <f t="shared" si="23"/>
        <v>0</v>
      </c>
      <c r="AC48" s="122">
        <f t="shared" si="23"/>
        <v>0</v>
      </c>
      <c r="AD48" s="122">
        <f t="shared" si="23"/>
        <v>0</v>
      </c>
      <c r="AE48" s="122">
        <f t="shared" si="23"/>
        <v>0</v>
      </c>
      <c r="AF48" s="122">
        <f t="shared" si="23"/>
        <v>0</v>
      </c>
      <c r="AG48" s="122">
        <f t="shared" si="23"/>
        <v>0</v>
      </c>
      <c r="AH48" s="122">
        <f t="shared" si="23"/>
        <v>0</v>
      </c>
      <c r="AI48" s="122">
        <f t="shared" si="23"/>
        <v>0</v>
      </c>
      <c r="AJ48" s="122">
        <f t="shared" si="23"/>
        <v>0</v>
      </c>
      <c r="AK48" s="122">
        <f t="shared" si="23"/>
        <v>0</v>
      </c>
      <c r="AL48" s="122">
        <f>F47*AL47</f>
        <v>0</v>
      </c>
      <c r="AM48" s="61"/>
      <c r="AN48" s="61"/>
      <c r="AO48" s="61"/>
      <c r="AP48" s="61"/>
      <c r="AQ48" s="61"/>
      <c r="AR48" s="61"/>
      <c r="AS48" s="61"/>
      <c r="AT48" s="61"/>
      <c r="AU48" s="61"/>
      <c r="AV48" s="61"/>
      <c r="AW48" s="61"/>
      <c r="AX48" s="61"/>
      <c r="AY48" s="61"/>
      <c r="AZ48" s="61"/>
      <c r="BA48" s="61"/>
      <c r="BB48" s="61"/>
      <c r="BC48" s="61"/>
      <c r="BD48" s="61"/>
      <c r="BE48" s="61"/>
      <c r="BF48" s="61"/>
      <c r="BG48" s="61"/>
      <c r="BH48" s="61"/>
      <c r="BI48" s="61"/>
      <c r="BJ48" s="61"/>
      <c r="BK48" s="61"/>
      <c r="BL48" s="61"/>
      <c r="BM48" s="61"/>
      <c r="BN48" s="61"/>
      <c r="BO48" s="61"/>
      <c r="BP48" s="61"/>
      <c r="BQ48" s="61"/>
      <c r="BR48" s="61"/>
      <c r="BS48" s="61"/>
      <c r="BT48" s="61"/>
      <c r="BU48" s="61"/>
      <c r="BV48" s="61"/>
      <c r="BW48" s="61"/>
      <c r="BX48" s="61"/>
      <c r="BY48" s="61"/>
      <c r="BZ48" s="61"/>
      <c r="CA48" s="61"/>
      <c r="CB48" s="61"/>
      <c r="CC48" s="61"/>
      <c r="CD48" s="61"/>
      <c r="CE48" s="61"/>
      <c r="CF48" s="61"/>
      <c r="CG48" s="61"/>
      <c r="CH48" s="61"/>
      <c r="CI48" s="61"/>
      <c r="CJ48" s="61"/>
      <c r="CK48" s="61"/>
      <c r="CL48" s="61"/>
      <c r="CM48" s="61"/>
      <c r="CN48" s="61"/>
      <c r="CO48" s="61"/>
      <c r="CP48" s="61"/>
      <c r="CQ48" s="61"/>
      <c r="CR48" s="61"/>
      <c r="CS48" s="61"/>
      <c r="CT48" s="61"/>
      <c r="CU48" s="61"/>
      <c r="CV48" s="61"/>
      <c r="CW48" s="61"/>
      <c r="CX48" s="61"/>
      <c r="CY48" s="61"/>
      <c r="CZ48" s="61"/>
      <c r="DA48" s="61"/>
      <c r="DB48" s="61"/>
    </row>
    <row r="49" spans="1:106" s="58" customFormat="1" ht="20.100000000000001" customHeight="1">
      <c r="A49" s="117" t="s">
        <v>636</v>
      </c>
      <c r="B49" s="788"/>
      <c r="C49" s="781" t="s">
        <v>552</v>
      </c>
      <c r="D49" s="783" t="s">
        <v>553</v>
      </c>
      <c r="E49" s="783" t="s">
        <v>554</v>
      </c>
      <c r="F49" s="783">
        <v>1254</v>
      </c>
      <c r="G49" s="124">
        <f>VLOOKUP($C$49,[75]납품수량!$B$3:$AI$68,G1,FALSE)</f>
        <v>0</v>
      </c>
      <c r="H49" s="124">
        <f>VLOOKUP($C$49,[75]납품수량!$B$3:$AI$68,H1,FALSE)</f>
        <v>0</v>
      </c>
      <c r="I49" s="124">
        <f>VLOOKUP($C$49,[75]납품수량!$B$3:$AI$68,I1,FALSE)</f>
        <v>0</v>
      </c>
      <c r="J49" s="124">
        <f>VLOOKUP($C$49,[75]납품수량!$B$3:$AI$68,J1,FALSE)</f>
        <v>0</v>
      </c>
      <c r="K49" s="124">
        <f>VLOOKUP($C$49,[75]납품수량!$B$3:$AI$68,K1,FALSE)</f>
        <v>0</v>
      </c>
      <c r="L49" s="124">
        <f>VLOOKUP($C$49,[75]납품수량!$B$3:$AI$68,L1,FALSE)</f>
        <v>0</v>
      </c>
      <c r="M49" s="124">
        <f>VLOOKUP($C$49,[75]납품수량!$B$3:$AI$68,M1,FALSE)</f>
        <v>0</v>
      </c>
      <c r="N49" s="124">
        <f>VLOOKUP($C$49,[75]납품수량!$B$3:$AI$68,N1,FALSE)</f>
        <v>0</v>
      </c>
      <c r="O49" s="124">
        <f>VLOOKUP($C$49,[75]납품수량!$B$3:$AI$68,O1,FALSE)</f>
        <v>0</v>
      </c>
      <c r="P49" s="124">
        <f>VLOOKUP($C$49,[75]납품수량!$B$3:$AI$68,P1,FALSE)</f>
        <v>0</v>
      </c>
      <c r="Q49" s="124">
        <f>VLOOKUP($C$49,[75]납품수량!$B$3:$AI$68,Q1,FALSE)</f>
        <v>0</v>
      </c>
      <c r="R49" s="124">
        <f>VLOOKUP($C$49,[75]납품수량!$B$3:$AI$68,R1,FALSE)</f>
        <v>0</v>
      </c>
      <c r="S49" s="124">
        <f>VLOOKUP($C$49,[75]납품수량!$B$3:$AI$68,S1,FALSE)</f>
        <v>0</v>
      </c>
      <c r="T49" s="124">
        <f>VLOOKUP($C$49,[75]납품수량!$B$3:$AI$68,T1,FALSE)</f>
        <v>0</v>
      </c>
      <c r="U49" s="124">
        <f>VLOOKUP($C$49,[75]납품수량!$B$3:$AI$68,U1,FALSE)</f>
        <v>0</v>
      </c>
      <c r="V49" s="124">
        <f>VLOOKUP($C$49,[75]납품수량!$B$3:$AI$68,V1,FALSE)</f>
        <v>0</v>
      </c>
      <c r="W49" s="124">
        <f>VLOOKUP($C$49,[75]납품수량!$B$3:$AI$68,W1,FALSE)</f>
        <v>0</v>
      </c>
      <c r="X49" s="124">
        <f>VLOOKUP($C$49,[75]납품수량!$B$3:$AI$68,X1,FALSE)</f>
        <v>0</v>
      </c>
      <c r="Y49" s="124">
        <f>VLOOKUP($C$49,[75]납품수량!$B$3:$AI$68,Y1,FALSE)</f>
        <v>0</v>
      </c>
      <c r="Z49" s="124">
        <f>VLOOKUP($C$49,[75]납품수량!$B$3:$AI$68,Z1,FALSE)</f>
        <v>0</v>
      </c>
      <c r="AA49" s="124">
        <f>VLOOKUP($C$49,[75]납품수량!$B$3:$AI$68,AA1,FALSE)</f>
        <v>0</v>
      </c>
      <c r="AB49" s="124">
        <f>VLOOKUP($C$49,[75]납품수량!$B$3:$AI$68,AB1,FALSE)</f>
        <v>0</v>
      </c>
      <c r="AC49" s="124">
        <f>VLOOKUP($C$49,[75]납품수량!$B$3:$AI$68,AC1,FALSE)</f>
        <v>0</v>
      </c>
      <c r="AD49" s="124">
        <f>VLOOKUP($C$49,[75]납품수량!$B$3:$AI$68,AD1,FALSE)</f>
        <v>0</v>
      </c>
      <c r="AE49" s="124">
        <f>VLOOKUP($C$49,[75]납품수량!$B$3:$AI$68,AE1,FALSE)</f>
        <v>0</v>
      </c>
      <c r="AF49" s="124">
        <f>VLOOKUP($C$49,[75]납품수량!$B$3:$AI$68,AF1,FALSE)</f>
        <v>0</v>
      </c>
      <c r="AG49" s="124">
        <f>VLOOKUP($C$49,[75]납품수량!$B$3:$AI$68,AG1,FALSE)</f>
        <v>0</v>
      </c>
      <c r="AH49" s="124">
        <f>VLOOKUP($C$49,[75]납품수량!$B$3:$AI$68,AH1,FALSE)</f>
        <v>0</v>
      </c>
      <c r="AI49" s="124">
        <f>VLOOKUP($C$49,[75]납품수량!$B$3:$AI$68,AI1,FALSE)</f>
        <v>0</v>
      </c>
      <c r="AJ49" s="124">
        <f>VLOOKUP($C$49,[75]납품수량!$B$3:$AI$68,AJ1,FALSE)</f>
        <v>0</v>
      </c>
      <c r="AK49" s="124">
        <f>VLOOKUP($C$49,[75]납품수량!$B$3:$AI$68,AK1,FALSE)</f>
        <v>0</v>
      </c>
      <c r="AL49" s="124">
        <f>SUM(G49:AK49)</f>
        <v>0</v>
      </c>
      <c r="AM49" s="61"/>
      <c r="AN49" s="61"/>
      <c r="AO49" s="61"/>
      <c r="AP49" s="61"/>
      <c r="AQ49" s="61"/>
      <c r="AR49" s="61"/>
      <c r="AS49" s="61"/>
      <c r="AT49" s="61"/>
      <c r="AU49" s="61"/>
      <c r="AV49" s="61"/>
      <c r="AW49" s="61"/>
      <c r="AX49" s="61"/>
      <c r="AY49" s="61"/>
      <c r="AZ49" s="61"/>
      <c r="BA49" s="61"/>
      <c r="BB49" s="61"/>
      <c r="BC49" s="61"/>
      <c r="BD49" s="61"/>
      <c r="BE49" s="61"/>
      <c r="BF49" s="61"/>
      <c r="BG49" s="61"/>
      <c r="BH49" s="61"/>
      <c r="BI49" s="61"/>
      <c r="BJ49" s="61"/>
      <c r="BK49" s="61"/>
      <c r="BL49" s="61"/>
      <c r="BM49" s="61"/>
      <c r="BN49" s="61"/>
      <c r="BO49" s="61"/>
      <c r="BP49" s="61"/>
      <c r="BQ49" s="61"/>
      <c r="BR49" s="61"/>
      <c r="BS49" s="61"/>
      <c r="BT49" s="61"/>
      <c r="BU49" s="61"/>
      <c r="BV49" s="61"/>
      <c r="BW49" s="61"/>
      <c r="BX49" s="61"/>
      <c r="BY49" s="61"/>
      <c r="BZ49" s="61"/>
      <c r="CA49" s="61"/>
      <c r="CB49" s="61"/>
      <c r="CC49" s="61"/>
      <c r="CD49" s="61"/>
      <c r="CE49" s="61"/>
      <c r="CF49" s="61"/>
      <c r="CG49" s="61"/>
      <c r="CH49" s="61"/>
      <c r="CI49" s="61"/>
      <c r="CJ49" s="61"/>
      <c r="CK49" s="61"/>
      <c r="CL49" s="61"/>
      <c r="CM49" s="61"/>
      <c r="CN49" s="61"/>
      <c r="CO49" s="61"/>
      <c r="CP49" s="61"/>
      <c r="CQ49" s="61"/>
      <c r="CR49" s="61"/>
      <c r="CS49" s="61"/>
      <c r="CT49" s="61"/>
      <c r="CU49" s="61"/>
      <c r="CV49" s="61"/>
      <c r="CW49" s="61"/>
      <c r="CX49" s="61"/>
      <c r="CY49" s="61"/>
      <c r="CZ49" s="61"/>
      <c r="DA49" s="61"/>
      <c r="DB49" s="61"/>
    </row>
    <row r="50" spans="1:106" s="58" customFormat="1" ht="20.100000000000001" customHeight="1">
      <c r="A50" s="117"/>
      <c r="B50" s="788"/>
      <c r="C50" s="782"/>
      <c r="D50" s="784"/>
      <c r="E50" s="784"/>
      <c r="F50" s="784"/>
      <c r="G50" s="122">
        <f>$F$49*G49</f>
        <v>0</v>
      </c>
      <c r="H50" s="122">
        <f t="shared" ref="H50:AK50" si="24">$F$49*H49</f>
        <v>0</v>
      </c>
      <c r="I50" s="122">
        <f t="shared" si="24"/>
        <v>0</v>
      </c>
      <c r="J50" s="122">
        <f t="shared" si="24"/>
        <v>0</v>
      </c>
      <c r="K50" s="122">
        <f t="shared" si="24"/>
        <v>0</v>
      </c>
      <c r="L50" s="122">
        <f t="shared" si="24"/>
        <v>0</v>
      </c>
      <c r="M50" s="122">
        <f t="shared" si="24"/>
        <v>0</v>
      </c>
      <c r="N50" s="122">
        <f t="shared" si="24"/>
        <v>0</v>
      </c>
      <c r="O50" s="122">
        <f t="shared" si="24"/>
        <v>0</v>
      </c>
      <c r="P50" s="122">
        <f t="shared" si="24"/>
        <v>0</v>
      </c>
      <c r="Q50" s="122">
        <f t="shared" si="24"/>
        <v>0</v>
      </c>
      <c r="R50" s="122">
        <f t="shared" si="24"/>
        <v>0</v>
      </c>
      <c r="S50" s="122">
        <f t="shared" si="24"/>
        <v>0</v>
      </c>
      <c r="T50" s="122">
        <f t="shared" si="24"/>
        <v>0</v>
      </c>
      <c r="U50" s="122">
        <f t="shared" si="24"/>
        <v>0</v>
      </c>
      <c r="V50" s="122">
        <f t="shared" si="24"/>
        <v>0</v>
      </c>
      <c r="W50" s="122">
        <f t="shared" si="24"/>
        <v>0</v>
      </c>
      <c r="X50" s="122">
        <f t="shared" si="24"/>
        <v>0</v>
      </c>
      <c r="Y50" s="122">
        <f t="shared" si="24"/>
        <v>0</v>
      </c>
      <c r="Z50" s="122">
        <f t="shared" si="24"/>
        <v>0</v>
      </c>
      <c r="AA50" s="122">
        <f t="shared" si="24"/>
        <v>0</v>
      </c>
      <c r="AB50" s="122">
        <f t="shared" si="24"/>
        <v>0</v>
      </c>
      <c r="AC50" s="122">
        <f t="shared" si="24"/>
        <v>0</v>
      </c>
      <c r="AD50" s="122">
        <f t="shared" si="24"/>
        <v>0</v>
      </c>
      <c r="AE50" s="122">
        <f t="shared" si="24"/>
        <v>0</v>
      </c>
      <c r="AF50" s="122">
        <f t="shared" si="24"/>
        <v>0</v>
      </c>
      <c r="AG50" s="122">
        <f t="shared" si="24"/>
        <v>0</v>
      </c>
      <c r="AH50" s="122">
        <f t="shared" si="24"/>
        <v>0</v>
      </c>
      <c r="AI50" s="122">
        <f t="shared" si="24"/>
        <v>0</v>
      </c>
      <c r="AJ50" s="122">
        <f t="shared" si="24"/>
        <v>0</v>
      </c>
      <c r="AK50" s="122">
        <f t="shared" si="24"/>
        <v>0</v>
      </c>
      <c r="AL50" s="122">
        <f>F49*AL49</f>
        <v>0</v>
      </c>
      <c r="AM50" s="61"/>
      <c r="AN50" s="61"/>
      <c r="AO50" s="61"/>
      <c r="AP50" s="61"/>
      <c r="AQ50" s="61"/>
      <c r="AR50" s="61"/>
      <c r="AS50" s="61"/>
      <c r="AT50" s="61"/>
      <c r="AU50" s="61"/>
      <c r="AV50" s="61"/>
      <c r="AW50" s="61"/>
      <c r="AX50" s="61"/>
      <c r="AY50" s="61"/>
      <c r="AZ50" s="61"/>
      <c r="BA50" s="61"/>
      <c r="BB50" s="61"/>
      <c r="BC50" s="61"/>
      <c r="BD50" s="61"/>
      <c r="BE50" s="61"/>
      <c r="BF50" s="61"/>
      <c r="BG50" s="61"/>
      <c r="BH50" s="61"/>
      <c r="BI50" s="61"/>
      <c r="BJ50" s="61"/>
      <c r="BK50" s="61"/>
      <c r="BL50" s="61"/>
      <c r="BM50" s="61"/>
      <c r="BN50" s="61"/>
      <c r="BO50" s="61"/>
      <c r="BP50" s="61"/>
      <c r="BQ50" s="61"/>
      <c r="BR50" s="61"/>
      <c r="BS50" s="61"/>
      <c r="BT50" s="61"/>
      <c r="BU50" s="61"/>
      <c r="BV50" s="61"/>
      <c r="BW50" s="61"/>
      <c r="BX50" s="61"/>
      <c r="BY50" s="61"/>
      <c r="BZ50" s="61"/>
      <c r="CA50" s="61"/>
      <c r="CB50" s="61"/>
      <c r="CC50" s="61"/>
      <c r="CD50" s="61"/>
      <c r="CE50" s="61"/>
      <c r="CF50" s="61"/>
      <c r="CG50" s="61"/>
      <c r="CH50" s="61"/>
      <c r="CI50" s="61"/>
      <c r="CJ50" s="61"/>
      <c r="CK50" s="61"/>
      <c r="CL50" s="61"/>
      <c r="CM50" s="61"/>
      <c r="CN50" s="61"/>
      <c r="CO50" s="61"/>
      <c r="CP50" s="61"/>
      <c r="CQ50" s="61"/>
      <c r="CR50" s="61"/>
      <c r="CS50" s="61"/>
      <c r="CT50" s="61"/>
      <c r="CU50" s="61"/>
      <c r="CV50" s="61"/>
      <c r="CW50" s="61"/>
      <c r="CX50" s="61"/>
      <c r="CY50" s="61"/>
      <c r="CZ50" s="61"/>
      <c r="DA50" s="61"/>
      <c r="DB50" s="61"/>
    </row>
    <row r="51" spans="1:106" s="58" customFormat="1" ht="20.100000000000001" customHeight="1">
      <c r="A51" s="117" t="s">
        <v>636</v>
      </c>
      <c r="B51" s="788"/>
      <c r="C51" s="781" t="s">
        <v>555</v>
      </c>
      <c r="D51" s="783" t="s">
        <v>556</v>
      </c>
      <c r="E51" s="783" t="s">
        <v>554</v>
      </c>
      <c r="F51" s="783">
        <v>1254</v>
      </c>
      <c r="G51" s="124">
        <f>VLOOKUP($C$51,[75]납품수량!$B$3:$AI$68,G1,FALSE)</f>
        <v>0</v>
      </c>
      <c r="H51" s="124">
        <f>VLOOKUP($C$51,[75]납품수량!$B$3:$AI$68,H1,FALSE)</f>
        <v>0</v>
      </c>
      <c r="I51" s="124">
        <f>VLOOKUP($C$51,[75]납품수량!$B$3:$AI$68,I1,FALSE)</f>
        <v>0</v>
      </c>
      <c r="J51" s="124">
        <f>VLOOKUP($C$51,[75]납품수량!$B$3:$AI$68,J1,FALSE)</f>
        <v>0</v>
      </c>
      <c r="K51" s="124">
        <f>VLOOKUP($C$51,[75]납품수량!$B$3:$AI$68,K1,FALSE)</f>
        <v>0</v>
      </c>
      <c r="L51" s="124">
        <f>VLOOKUP($C$51,[75]납품수량!$B$3:$AI$68,L1,FALSE)</f>
        <v>0</v>
      </c>
      <c r="M51" s="124">
        <f>VLOOKUP($C$51,[75]납품수량!$B$3:$AI$68,M1,FALSE)</f>
        <v>0</v>
      </c>
      <c r="N51" s="124">
        <f>VLOOKUP($C$51,[75]납품수량!$B$3:$AI$68,N1,FALSE)</f>
        <v>0</v>
      </c>
      <c r="O51" s="124">
        <f>VLOOKUP($C$51,[75]납품수량!$B$3:$AI$68,O1,FALSE)</f>
        <v>0</v>
      </c>
      <c r="P51" s="124">
        <f>VLOOKUP($C$51,[75]납품수량!$B$3:$AI$68,P1,FALSE)</f>
        <v>0</v>
      </c>
      <c r="Q51" s="124">
        <f>VLOOKUP($C$51,[75]납품수량!$B$3:$AI$68,Q1,FALSE)</f>
        <v>0</v>
      </c>
      <c r="R51" s="124">
        <f>VLOOKUP($C$51,[75]납품수량!$B$3:$AI$68,R1,FALSE)</f>
        <v>0</v>
      </c>
      <c r="S51" s="124">
        <f>VLOOKUP($C$51,[75]납품수량!$B$3:$AI$68,S1,FALSE)</f>
        <v>0</v>
      </c>
      <c r="T51" s="124">
        <f>VLOOKUP($C$51,[75]납품수량!$B$3:$AI$68,T1,FALSE)</f>
        <v>0</v>
      </c>
      <c r="U51" s="124">
        <f>VLOOKUP($C$51,[75]납품수량!$B$3:$AI$68,U1,FALSE)</f>
        <v>0</v>
      </c>
      <c r="V51" s="124">
        <f>VLOOKUP($C$51,[75]납품수량!$B$3:$AI$68,V1,FALSE)</f>
        <v>0</v>
      </c>
      <c r="W51" s="124">
        <f>VLOOKUP($C$51,[75]납품수량!$B$3:$AI$68,W1,FALSE)</f>
        <v>0</v>
      </c>
      <c r="X51" s="124">
        <f>VLOOKUP($C$51,[75]납품수량!$B$3:$AI$68,X1,FALSE)</f>
        <v>0</v>
      </c>
      <c r="Y51" s="124">
        <f>VLOOKUP($C$51,[75]납품수량!$B$3:$AI$68,Y1,FALSE)</f>
        <v>0</v>
      </c>
      <c r="Z51" s="124">
        <f>VLOOKUP($C$51,[75]납품수량!$B$3:$AI$68,Z1,FALSE)</f>
        <v>0</v>
      </c>
      <c r="AA51" s="124">
        <f>VLOOKUP($C$51,[75]납품수량!$B$3:$AI$68,AA1,FALSE)</f>
        <v>0</v>
      </c>
      <c r="AB51" s="124">
        <f>VLOOKUP($C$51,[75]납품수량!$B$3:$AI$68,AB1,FALSE)</f>
        <v>0</v>
      </c>
      <c r="AC51" s="124">
        <f>VLOOKUP($C$51,[75]납품수량!$B$3:$AI$68,AC1,FALSE)</f>
        <v>0</v>
      </c>
      <c r="AD51" s="124">
        <f>VLOOKUP($C$51,[75]납품수량!$B$3:$AI$68,AD1,FALSE)</f>
        <v>0</v>
      </c>
      <c r="AE51" s="124">
        <f>VLOOKUP($C$51,[75]납품수량!$B$3:$AI$68,AE1,FALSE)</f>
        <v>0</v>
      </c>
      <c r="AF51" s="124">
        <f>VLOOKUP($C$51,[75]납품수량!$B$3:$AI$68,AF1,FALSE)</f>
        <v>0</v>
      </c>
      <c r="AG51" s="124">
        <f>VLOOKUP($C$51,[75]납품수량!$B$3:$AI$68,AG1,FALSE)</f>
        <v>0</v>
      </c>
      <c r="AH51" s="124">
        <f>VLOOKUP($C$51,[75]납품수량!$B$3:$AI$68,AH1,FALSE)</f>
        <v>0</v>
      </c>
      <c r="AI51" s="124">
        <f>VLOOKUP($C$51,[75]납품수량!$B$3:$AI$68,AI1,FALSE)</f>
        <v>0</v>
      </c>
      <c r="AJ51" s="124">
        <f>VLOOKUP($C$51,[75]납품수량!$B$3:$AI$68,AJ1,FALSE)</f>
        <v>0</v>
      </c>
      <c r="AK51" s="124">
        <f>VLOOKUP($C$51,[75]납품수량!$B$3:$AI$68,AK1,FALSE)</f>
        <v>0</v>
      </c>
      <c r="AL51" s="124">
        <f>SUM(G51:AK51)</f>
        <v>0</v>
      </c>
      <c r="AM51" s="61"/>
      <c r="AN51" s="61"/>
      <c r="AO51" s="61"/>
      <c r="AP51" s="61"/>
      <c r="AQ51" s="61"/>
      <c r="AR51" s="61"/>
      <c r="AS51" s="61"/>
      <c r="AT51" s="61"/>
      <c r="AU51" s="61"/>
      <c r="AV51" s="61"/>
      <c r="AW51" s="61"/>
      <c r="AX51" s="61"/>
      <c r="AY51" s="61"/>
      <c r="AZ51" s="61"/>
      <c r="BA51" s="61"/>
      <c r="BB51" s="61"/>
      <c r="BC51" s="61"/>
      <c r="BD51" s="61"/>
      <c r="BE51" s="61"/>
      <c r="BF51" s="61"/>
      <c r="BG51" s="61"/>
      <c r="BH51" s="61"/>
      <c r="BI51" s="61"/>
      <c r="BJ51" s="61"/>
      <c r="BK51" s="61"/>
      <c r="BL51" s="61"/>
      <c r="BM51" s="61"/>
      <c r="BN51" s="61"/>
      <c r="BO51" s="61"/>
      <c r="BP51" s="61"/>
      <c r="BQ51" s="61"/>
      <c r="BR51" s="61"/>
      <c r="BS51" s="61"/>
      <c r="BT51" s="61"/>
      <c r="BU51" s="61"/>
      <c r="BV51" s="61"/>
      <c r="BW51" s="61"/>
      <c r="BX51" s="61"/>
      <c r="BY51" s="61"/>
      <c r="BZ51" s="61"/>
      <c r="CA51" s="61"/>
      <c r="CB51" s="61"/>
      <c r="CC51" s="61"/>
      <c r="CD51" s="61"/>
      <c r="CE51" s="61"/>
      <c r="CF51" s="61"/>
      <c r="CG51" s="61"/>
      <c r="CH51" s="61"/>
      <c r="CI51" s="61"/>
      <c r="CJ51" s="61"/>
      <c r="CK51" s="61"/>
      <c r="CL51" s="61"/>
      <c r="CM51" s="61"/>
      <c r="CN51" s="61"/>
      <c r="CO51" s="61"/>
      <c r="CP51" s="61"/>
      <c r="CQ51" s="61"/>
      <c r="CR51" s="61"/>
      <c r="CS51" s="61"/>
      <c r="CT51" s="61"/>
      <c r="CU51" s="61"/>
      <c r="CV51" s="61"/>
      <c r="CW51" s="61"/>
      <c r="CX51" s="61"/>
      <c r="CY51" s="61"/>
      <c r="CZ51" s="61"/>
      <c r="DA51" s="61"/>
      <c r="DB51" s="61"/>
    </row>
    <row r="52" spans="1:106" s="58" customFormat="1" ht="20.100000000000001" customHeight="1">
      <c r="A52" s="117"/>
      <c r="B52" s="788"/>
      <c r="C52" s="782"/>
      <c r="D52" s="784"/>
      <c r="E52" s="784"/>
      <c r="F52" s="784"/>
      <c r="G52" s="122">
        <f>$F$51*G51</f>
        <v>0</v>
      </c>
      <c r="H52" s="122">
        <f t="shared" ref="H52:AK52" si="25">$F$51*H51</f>
        <v>0</v>
      </c>
      <c r="I52" s="122">
        <f t="shared" si="25"/>
        <v>0</v>
      </c>
      <c r="J52" s="122">
        <f t="shared" si="25"/>
        <v>0</v>
      </c>
      <c r="K52" s="122">
        <f t="shared" si="25"/>
        <v>0</v>
      </c>
      <c r="L52" s="122">
        <f t="shared" si="25"/>
        <v>0</v>
      </c>
      <c r="M52" s="122">
        <f t="shared" si="25"/>
        <v>0</v>
      </c>
      <c r="N52" s="122">
        <f t="shared" si="25"/>
        <v>0</v>
      </c>
      <c r="O52" s="122">
        <f t="shared" si="25"/>
        <v>0</v>
      </c>
      <c r="P52" s="122">
        <f t="shared" si="25"/>
        <v>0</v>
      </c>
      <c r="Q52" s="122">
        <f t="shared" si="25"/>
        <v>0</v>
      </c>
      <c r="R52" s="122">
        <f t="shared" si="25"/>
        <v>0</v>
      </c>
      <c r="S52" s="122">
        <f t="shared" si="25"/>
        <v>0</v>
      </c>
      <c r="T52" s="122">
        <f t="shared" si="25"/>
        <v>0</v>
      </c>
      <c r="U52" s="122">
        <f t="shared" si="25"/>
        <v>0</v>
      </c>
      <c r="V52" s="122">
        <f t="shared" si="25"/>
        <v>0</v>
      </c>
      <c r="W52" s="122">
        <f t="shared" si="25"/>
        <v>0</v>
      </c>
      <c r="X52" s="122">
        <f t="shared" si="25"/>
        <v>0</v>
      </c>
      <c r="Y52" s="122">
        <f t="shared" si="25"/>
        <v>0</v>
      </c>
      <c r="Z52" s="122">
        <f t="shared" si="25"/>
        <v>0</v>
      </c>
      <c r="AA52" s="122">
        <f t="shared" si="25"/>
        <v>0</v>
      </c>
      <c r="AB52" s="122">
        <f t="shared" si="25"/>
        <v>0</v>
      </c>
      <c r="AC52" s="122">
        <f t="shared" si="25"/>
        <v>0</v>
      </c>
      <c r="AD52" s="122">
        <f t="shared" si="25"/>
        <v>0</v>
      </c>
      <c r="AE52" s="122">
        <f t="shared" si="25"/>
        <v>0</v>
      </c>
      <c r="AF52" s="122">
        <f t="shared" si="25"/>
        <v>0</v>
      </c>
      <c r="AG52" s="122">
        <f t="shared" si="25"/>
        <v>0</v>
      </c>
      <c r="AH52" s="122">
        <f t="shared" si="25"/>
        <v>0</v>
      </c>
      <c r="AI52" s="122">
        <f t="shared" si="25"/>
        <v>0</v>
      </c>
      <c r="AJ52" s="122">
        <f t="shared" si="25"/>
        <v>0</v>
      </c>
      <c r="AK52" s="122">
        <f t="shared" si="25"/>
        <v>0</v>
      </c>
      <c r="AL52" s="122">
        <f>F51*AL51</f>
        <v>0</v>
      </c>
      <c r="AM52" s="61"/>
      <c r="AN52" s="61"/>
      <c r="AO52" s="61"/>
      <c r="AP52" s="61"/>
      <c r="AQ52" s="61"/>
      <c r="AR52" s="61"/>
      <c r="AS52" s="61"/>
      <c r="AT52" s="61"/>
      <c r="AU52" s="61"/>
      <c r="AV52" s="61"/>
      <c r="AW52" s="61"/>
      <c r="AX52" s="61"/>
      <c r="AY52" s="61"/>
      <c r="AZ52" s="61"/>
      <c r="BA52" s="61"/>
      <c r="BB52" s="61"/>
      <c r="BC52" s="61"/>
      <c r="BD52" s="61"/>
      <c r="BE52" s="61"/>
      <c r="BF52" s="61"/>
      <c r="BG52" s="61"/>
      <c r="BH52" s="61"/>
      <c r="BI52" s="61"/>
      <c r="BJ52" s="61"/>
      <c r="BK52" s="61"/>
      <c r="BL52" s="61"/>
      <c r="BM52" s="61"/>
      <c r="BN52" s="61"/>
      <c r="BO52" s="61"/>
      <c r="BP52" s="61"/>
      <c r="BQ52" s="61"/>
      <c r="BR52" s="61"/>
      <c r="BS52" s="61"/>
      <c r="BT52" s="61"/>
      <c r="BU52" s="61"/>
      <c r="BV52" s="61"/>
      <c r="BW52" s="61"/>
      <c r="BX52" s="61"/>
      <c r="BY52" s="61"/>
      <c r="BZ52" s="61"/>
      <c r="CA52" s="61"/>
      <c r="CB52" s="61"/>
      <c r="CC52" s="61"/>
      <c r="CD52" s="61"/>
      <c r="CE52" s="61"/>
      <c r="CF52" s="61"/>
      <c r="CG52" s="61"/>
      <c r="CH52" s="61"/>
      <c r="CI52" s="61"/>
      <c r="CJ52" s="61"/>
      <c r="CK52" s="61"/>
      <c r="CL52" s="61"/>
      <c r="CM52" s="61"/>
      <c r="CN52" s="61"/>
      <c r="CO52" s="61"/>
      <c r="CP52" s="61"/>
      <c r="CQ52" s="61"/>
      <c r="CR52" s="61"/>
      <c r="CS52" s="61"/>
      <c r="CT52" s="61"/>
      <c r="CU52" s="61"/>
      <c r="CV52" s="61"/>
      <c r="CW52" s="61"/>
      <c r="CX52" s="61"/>
      <c r="CY52" s="61"/>
      <c r="CZ52" s="61"/>
      <c r="DA52" s="61"/>
      <c r="DB52" s="61"/>
    </row>
    <row r="53" spans="1:106" s="58" customFormat="1" ht="20.100000000000001" customHeight="1">
      <c r="A53" s="117" t="s">
        <v>636</v>
      </c>
      <c r="B53" s="788"/>
      <c r="C53" s="781" t="s">
        <v>557</v>
      </c>
      <c r="D53" s="783" t="s">
        <v>558</v>
      </c>
      <c r="E53" s="783" t="s">
        <v>169</v>
      </c>
      <c r="F53" s="783">
        <f>VLOOKUP(C53,'[72]납품수량(영업)'!$C$3:$F$260,4,FALSE)</f>
        <v>0</v>
      </c>
      <c r="G53" s="124">
        <f>VLOOKUP($C$53,[75]납품수량!$B$3:$AI$68,G1,FALSE)</f>
        <v>0</v>
      </c>
      <c r="H53" s="124">
        <f>VLOOKUP($C$53,[75]납품수량!$B$3:$AI$68,H1,FALSE)</f>
        <v>0</v>
      </c>
      <c r="I53" s="124">
        <f>VLOOKUP($C$53,[75]납품수량!$B$3:$AI$68,I1,FALSE)</f>
        <v>0</v>
      </c>
      <c r="J53" s="124">
        <f>VLOOKUP($C$53,[75]납품수량!$B$3:$AI$68,J1,FALSE)</f>
        <v>0</v>
      </c>
      <c r="K53" s="124">
        <f>VLOOKUP($C$53,[75]납품수량!$B$3:$AI$68,K1,FALSE)</f>
        <v>0</v>
      </c>
      <c r="L53" s="124">
        <f>VLOOKUP($C$53,[75]납품수량!$B$3:$AI$68,L1,FALSE)</f>
        <v>0</v>
      </c>
      <c r="M53" s="124">
        <f>VLOOKUP($C$53,[75]납품수량!$B$3:$AI$68,M1,FALSE)</f>
        <v>0</v>
      </c>
      <c r="N53" s="124">
        <f>VLOOKUP($C$53,[75]납품수량!$B$3:$AI$68,N1,FALSE)</f>
        <v>0</v>
      </c>
      <c r="O53" s="124">
        <f>VLOOKUP($C$53,[75]납품수량!$B$3:$AI$68,O1,FALSE)</f>
        <v>0</v>
      </c>
      <c r="P53" s="124">
        <f>VLOOKUP($C$53,[75]납품수량!$B$3:$AI$68,P1,FALSE)</f>
        <v>0</v>
      </c>
      <c r="Q53" s="124">
        <f>VLOOKUP($C$53,[75]납품수량!$B$3:$AI$68,Q1,FALSE)</f>
        <v>0</v>
      </c>
      <c r="R53" s="124">
        <f>VLOOKUP($C$53,[75]납품수량!$B$3:$AI$68,R1,FALSE)</f>
        <v>0</v>
      </c>
      <c r="S53" s="124">
        <f>VLOOKUP($C$53,[75]납품수량!$B$3:$AI$68,S1,FALSE)</f>
        <v>0</v>
      </c>
      <c r="T53" s="124">
        <f>VLOOKUP($C$53,[75]납품수량!$B$3:$AI$68,T1,FALSE)</f>
        <v>0</v>
      </c>
      <c r="U53" s="124">
        <f>VLOOKUP($C$53,[75]납품수량!$B$3:$AI$68,U1,FALSE)</f>
        <v>0</v>
      </c>
      <c r="V53" s="124">
        <f>VLOOKUP($C$53,[75]납품수량!$B$3:$AI$68,V1,FALSE)</f>
        <v>0</v>
      </c>
      <c r="W53" s="124">
        <f>VLOOKUP($C$53,[75]납품수량!$B$3:$AI$68,W1,FALSE)</f>
        <v>0</v>
      </c>
      <c r="X53" s="124">
        <f>VLOOKUP($C$53,[75]납품수량!$B$3:$AI$68,X1,FALSE)</f>
        <v>0</v>
      </c>
      <c r="Y53" s="124">
        <f>VLOOKUP($C$53,[75]납품수량!$B$3:$AI$68,Y1,FALSE)</f>
        <v>0</v>
      </c>
      <c r="Z53" s="124">
        <f>VLOOKUP($C$53,[75]납품수량!$B$3:$AI$68,Z1,FALSE)</f>
        <v>0</v>
      </c>
      <c r="AA53" s="124">
        <f>VLOOKUP($C$53,[75]납품수량!$B$3:$AI$68,AA1,FALSE)</f>
        <v>0</v>
      </c>
      <c r="AB53" s="124">
        <f>VLOOKUP($C$53,[75]납품수량!$B$3:$AI$68,AB1,FALSE)</f>
        <v>0</v>
      </c>
      <c r="AC53" s="124">
        <f>VLOOKUP($C$53,[75]납품수량!$B$3:$AI$68,AC1,FALSE)</f>
        <v>0</v>
      </c>
      <c r="AD53" s="124">
        <f>VLOOKUP($C$53,[75]납품수량!$B$3:$AI$68,AD1,FALSE)</f>
        <v>0</v>
      </c>
      <c r="AE53" s="124">
        <f>VLOOKUP($C$53,[75]납품수량!$B$3:$AI$68,AE1,FALSE)</f>
        <v>0</v>
      </c>
      <c r="AF53" s="124">
        <f>VLOOKUP($C$53,[75]납품수량!$B$3:$AI$68,AF1,FALSE)</f>
        <v>0</v>
      </c>
      <c r="AG53" s="124">
        <f>VLOOKUP($C$53,[75]납품수량!$B$3:$AI$68,AG1,FALSE)</f>
        <v>0</v>
      </c>
      <c r="AH53" s="124">
        <f>VLOOKUP($C$53,[75]납품수량!$B$3:$AI$68,AH1,FALSE)</f>
        <v>0</v>
      </c>
      <c r="AI53" s="124">
        <f>VLOOKUP($C$53,[75]납품수량!$B$3:$AI$68,AI1,FALSE)</f>
        <v>0</v>
      </c>
      <c r="AJ53" s="124">
        <f>VLOOKUP($C$53,[75]납품수량!$B$3:$AI$68,AJ1,FALSE)</f>
        <v>0</v>
      </c>
      <c r="AK53" s="124">
        <f>VLOOKUP($C$53,[75]납품수량!$B$3:$AI$68,AK1,FALSE)</f>
        <v>0</v>
      </c>
      <c r="AL53" s="124">
        <f>SUM(G53:AK53)</f>
        <v>0</v>
      </c>
      <c r="AM53" s="61"/>
      <c r="AN53" s="61"/>
      <c r="AO53" s="61"/>
      <c r="AP53" s="61"/>
      <c r="AQ53" s="61"/>
      <c r="AR53" s="61"/>
      <c r="AS53" s="61"/>
      <c r="AT53" s="61"/>
      <c r="AU53" s="61"/>
      <c r="AV53" s="61"/>
      <c r="AW53" s="61"/>
      <c r="AX53" s="61"/>
      <c r="AY53" s="61"/>
      <c r="AZ53" s="61"/>
      <c r="BA53" s="61"/>
      <c r="BB53" s="61"/>
      <c r="BC53" s="61"/>
      <c r="BD53" s="61"/>
      <c r="BE53" s="61"/>
      <c r="BF53" s="61"/>
      <c r="BG53" s="61"/>
      <c r="BH53" s="61"/>
      <c r="BI53" s="61"/>
      <c r="BJ53" s="61"/>
      <c r="BK53" s="61"/>
      <c r="BL53" s="61"/>
      <c r="BM53" s="61"/>
      <c r="BN53" s="61"/>
      <c r="BO53" s="61"/>
      <c r="BP53" s="61"/>
      <c r="BQ53" s="61"/>
      <c r="BR53" s="61"/>
      <c r="BS53" s="61"/>
      <c r="BT53" s="61"/>
      <c r="BU53" s="61"/>
      <c r="BV53" s="61"/>
      <c r="BW53" s="61"/>
      <c r="BX53" s="61"/>
      <c r="BY53" s="61"/>
      <c r="BZ53" s="61"/>
      <c r="CA53" s="61"/>
      <c r="CB53" s="61"/>
      <c r="CC53" s="61"/>
      <c r="CD53" s="61"/>
      <c r="CE53" s="61"/>
      <c r="CF53" s="61"/>
      <c r="CG53" s="61"/>
      <c r="CH53" s="61"/>
      <c r="CI53" s="61"/>
      <c r="CJ53" s="61"/>
      <c r="CK53" s="61"/>
      <c r="CL53" s="61"/>
      <c r="CM53" s="61"/>
      <c r="CN53" s="61"/>
      <c r="CO53" s="61"/>
      <c r="CP53" s="61"/>
      <c r="CQ53" s="61"/>
      <c r="CR53" s="61"/>
      <c r="CS53" s="61"/>
      <c r="CT53" s="61"/>
      <c r="CU53" s="61"/>
      <c r="CV53" s="61"/>
      <c r="CW53" s="61"/>
      <c r="CX53" s="61"/>
      <c r="CY53" s="61"/>
      <c r="CZ53" s="61"/>
      <c r="DA53" s="61"/>
      <c r="DB53" s="61"/>
    </row>
    <row r="54" spans="1:106" s="58" customFormat="1" ht="20.100000000000001" customHeight="1">
      <c r="A54" s="117"/>
      <c r="B54" s="788"/>
      <c r="C54" s="782"/>
      <c r="D54" s="784"/>
      <c r="E54" s="784"/>
      <c r="F54" s="784"/>
      <c r="G54" s="122">
        <f>$F$53*G53</f>
        <v>0</v>
      </c>
      <c r="H54" s="122">
        <f t="shared" ref="H54:AK54" si="26">$F$53*H53</f>
        <v>0</v>
      </c>
      <c r="I54" s="122">
        <f t="shared" si="26"/>
        <v>0</v>
      </c>
      <c r="J54" s="122">
        <f t="shared" si="26"/>
        <v>0</v>
      </c>
      <c r="K54" s="122">
        <f t="shared" si="26"/>
        <v>0</v>
      </c>
      <c r="L54" s="122">
        <f t="shared" si="26"/>
        <v>0</v>
      </c>
      <c r="M54" s="122">
        <f t="shared" si="26"/>
        <v>0</v>
      </c>
      <c r="N54" s="122">
        <f t="shared" si="26"/>
        <v>0</v>
      </c>
      <c r="O54" s="122">
        <f t="shared" si="26"/>
        <v>0</v>
      </c>
      <c r="P54" s="122">
        <f t="shared" si="26"/>
        <v>0</v>
      </c>
      <c r="Q54" s="122">
        <f t="shared" si="26"/>
        <v>0</v>
      </c>
      <c r="R54" s="122">
        <f t="shared" si="26"/>
        <v>0</v>
      </c>
      <c r="S54" s="122">
        <f t="shared" si="26"/>
        <v>0</v>
      </c>
      <c r="T54" s="122">
        <f t="shared" si="26"/>
        <v>0</v>
      </c>
      <c r="U54" s="122">
        <f t="shared" si="26"/>
        <v>0</v>
      </c>
      <c r="V54" s="122">
        <f t="shared" si="26"/>
        <v>0</v>
      </c>
      <c r="W54" s="122">
        <f t="shared" si="26"/>
        <v>0</v>
      </c>
      <c r="X54" s="122">
        <f t="shared" si="26"/>
        <v>0</v>
      </c>
      <c r="Y54" s="122">
        <f t="shared" si="26"/>
        <v>0</v>
      </c>
      <c r="Z54" s="122">
        <f t="shared" si="26"/>
        <v>0</v>
      </c>
      <c r="AA54" s="122">
        <f t="shared" si="26"/>
        <v>0</v>
      </c>
      <c r="AB54" s="122">
        <f t="shared" si="26"/>
        <v>0</v>
      </c>
      <c r="AC54" s="122">
        <f t="shared" si="26"/>
        <v>0</v>
      </c>
      <c r="AD54" s="122">
        <f t="shared" si="26"/>
        <v>0</v>
      </c>
      <c r="AE54" s="122">
        <f t="shared" si="26"/>
        <v>0</v>
      </c>
      <c r="AF54" s="122">
        <f t="shared" si="26"/>
        <v>0</v>
      </c>
      <c r="AG54" s="122">
        <f t="shared" si="26"/>
        <v>0</v>
      </c>
      <c r="AH54" s="122">
        <f t="shared" si="26"/>
        <v>0</v>
      </c>
      <c r="AI54" s="122">
        <f t="shared" si="26"/>
        <v>0</v>
      </c>
      <c r="AJ54" s="122">
        <f t="shared" si="26"/>
        <v>0</v>
      </c>
      <c r="AK54" s="122">
        <f t="shared" si="26"/>
        <v>0</v>
      </c>
      <c r="AL54" s="122">
        <f>F53*AL53</f>
        <v>0</v>
      </c>
      <c r="AM54" s="61"/>
      <c r="AN54" s="61"/>
      <c r="AO54" s="61"/>
      <c r="AP54" s="61"/>
      <c r="AQ54" s="61"/>
      <c r="AR54" s="61"/>
      <c r="AS54" s="61"/>
      <c r="AT54" s="61"/>
      <c r="AU54" s="61"/>
      <c r="AV54" s="61"/>
      <c r="AW54" s="61"/>
      <c r="AX54" s="61"/>
      <c r="AY54" s="61"/>
      <c r="AZ54" s="61"/>
      <c r="BA54" s="61"/>
      <c r="BB54" s="61"/>
      <c r="BC54" s="61"/>
      <c r="BD54" s="61"/>
      <c r="BE54" s="61"/>
      <c r="BF54" s="61"/>
      <c r="BG54" s="61"/>
      <c r="BH54" s="61"/>
      <c r="BI54" s="61"/>
      <c r="BJ54" s="61"/>
      <c r="BK54" s="61"/>
      <c r="BL54" s="61"/>
      <c r="BM54" s="61"/>
      <c r="BN54" s="61"/>
      <c r="BO54" s="61"/>
      <c r="BP54" s="61"/>
      <c r="BQ54" s="61"/>
      <c r="BR54" s="61"/>
      <c r="BS54" s="61"/>
      <c r="BT54" s="61"/>
      <c r="BU54" s="61"/>
      <c r="BV54" s="61"/>
      <c r="BW54" s="61"/>
      <c r="BX54" s="61"/>
      <c r="BY54" s="61"/>
      <c r="BZ54" s="61"/>
      <c r="CA54" s="61"/>
      <c r="CB54" s="61"/>
      <c r="CC54" s="61"/>
      <c r="CD54" s="61"/>
      <c r="CE54" s="61"/>
      <c r="CF54" s="61"/>
      <c r="CG54" s="61"/>
      <c r="CH54" s="61"/>
      <c r="CI54" s="61"/>
      <c r="CJ54" s="61"/>
      <c r="CK54" s="61"/>
      <c r="CL54" s="61"/>
      <c r="CM54" s="61"/>
      <c r="CN54" s="61"/>
      <c r="CO54" s="61"/>
      <c r="CP54" s="61"/>
      <c r="CQ54" s="61"/>
      <c r="CR54" s="61"/>
      <c r="CS54" s="61"/>
      <c r="CT54" s="61"/>
      <c r="CU54" s="61"/>
      <c r="CV54" s="61"/>
      <c r="CW54" s="61"/>
      <c r="CX54" s="61"/>
      <c r="CY54" s="61"/>
      <c r="CZ54" s="61"/>
      <c r="DA54" s="61"/>
      <c r="DB54" s="61"/>
    </row>
    <row r="55" spans="1:106" s="58" customFormat="1" ht="20.100000000000001" customHeight="1">
      <c r="A55" s="117" t="s">
        <v>636</v>
      </c>
      <c r="B55" s="788"/>
      <c r="C55" s="781" t="s">
        <v>559</v>
      </c>
      <c r="D55" s="783" t="s">
        <v>560</v>
      </c>
      <c r="E55" s="783" t="s">
        <v>169</v>
      </c>
      <c r="F55" s="783">
        <f>VLOOKUP(C55,'[72]납품수량(영업)'!$C$3:$F$260,4,FALSE)</f>
        <v>0</v>
      </c>
      <c r="G55" s="124">
        <f>VLOOKUP($C$55,[75]납품수량!$B$3:$AI$68,G1,FALSE)</f>
        <v>0</v>
      </c>
      <c r="H55" s="124">
        <f>VLOOKUP($C$55,[75]납품수량!$B$3:$AI$68,H1,FALSE)</f>
        <v>0</v>
      </c>
      <c r="I55" s="124">
        <f>VLOOKUP($C$55,[75]납품수량!$B$3:$AI$68,I1,FALSE)</f>
        <v>0</v>
      </c>
      <c r="J55" s="124">
        <f>VLOOKUP($C$55,[75]납품수량!$B$3:$AI$68,J1,FALSE)</f>
        <v>0</v>
      </c>
      <c r="K55" s="124">
        <f>VLOOKUP($C$55,[75]납품수량!$B$3:$AI$68,K1,FALSE)</f>
        <v>0</v>
      </c>
      <c r="L55" s="124">
        <f>VLOOKUP($C$55,[75]납품수량!$B$3:$AI$68,L1,FALSE)</f>
        <v>0</v>
      </c>
      <c r="M55" s="124">
        <f>VLOOKUP($C$55,[75]납품수량!$B$3:$AI$68,M1,FALSE)</f>
        <v>0</v>
      </c>
      <c r="N55" s="124">
        <f>VLOOKUP($C$55,[75]납품수량!$B$3:$AI$68,N1,FALSE)</f>
        <v>0</v>
      </c>
      <c r="O55" s="124">
        <f>VLOOKUP($C$55,[75]납품수량!$B$3:$AI$68,O1,FALSE)</f>
        <v>0</v>
      </c>
      <c r="P55" s="124">
        <f>VLOOKUP($C$55,[75]납품수량!$B$3:$AI$68,P1,FALSE)</f>
        <v>0</v>
      </c>
      <c r="Q55" s="124">
        <f>VLOOKUP($C$55,[75]납품수량!$B$3:$AI$68,Q1,FALSE)</f>
        <v>0</v>
      </c>
      <c r="R55" s="124">
        <f>VLOOKUP($C$55,[75]납품수량!$B$3:$AI$68,R1,FALSE)</f>
        <v>0</v>
      </c>
      <c r="S55" s="124">
        <f>VLOOKUP($C$55,[75]납품수량!$B$3:$AI$68,S1,FALSE)</f>
        <v>0</v>
      </c>
      <c r="T55" s="124">
        <f>VLOOKUP($C$55,[75]납품수량!$B$3:$AI$68,T1,FALSE)</f>
        <v>0</v>
      </c>
      <c r="U55" s="124">
        <f>VLOOKUP($C$55,[75]납품수량!$B$3:$AI$68,U1,FALSE)</f>
        <v>0</v>
      </c>
      <c r="V55" s="124">
        <f>VLOOKUP($C$55,[75]납품수량!$B$3:$AI$68,V1,FALSE)</f>
        <v>0</v>
      </c>
      <c r="W55" s="124">
        <f>VLOOKUP($C$55,[75]납품수량!$B$3:$AI$68,W1,FALSE)</f>
        <v>0</v>
      </c>
      <c r="X55" s="124">
        <f>VLOOKUP($C$55,[75]납품수량!$B$3:$AI$68,X1,FALSE)</f>
        <v>0</v>
      </c>
      <c r="Y55" s="124">
        <f>VLOOKUP($C$55,[75]납품수량!$B$3:$AI$68,Y1,FALSE)</f>
        <v>0</v>
      </c>
      <c r="Z55" s="124">
        <f>VLOOKUP($C$55,[75]납품수량!$B$3:$AI$68,Z1,FALSE)</f>
        <v>0</v>
      </c>
      <c r="AA55" s="124">
        <f>VLOOKUP($C$55,[75]납품수량!$B$3:$AI$68,AA1,FALSE)</f>
        <v>0</v>
      </c>
      <c r="AB55" s="124">
        <f>VLOOKUP($C$55,[75]납품수량!$B$3:$AI$68,AB1,FALSE)</f>
        <v>0</v>
      </c>
      <c r="AC55" s="124">
        <f>VLOOKUP($C$55,[75]납품수량!$B$3:$AI$68,AC1,FALSE)</f>
        <v>0</v>
      </c>
      <c r="AD55" s="124">
        <f>VLOOKUP($C$55,[75]납품수량!$B$3:$AI$68,AD1,FALSE)</f>
        <v>0</v>
      </c>
      <c r="AE55" s="124">
        <f>VLOOKUP($C$55,[75]납품수량!$B$3:$AI$68,AE1,FALSE)</f>
        <v>0</v>
      </c>
      <c r="AF55" s="124">
        <f>VLOOKUP($C$55,[75]납품수량!$B$3:$AI$68,AF1,FALSE)</f>
        <v>0</v>
      </c>
      <c r="AG55" s="124">
        <f>VLOOKUP($C$55,[75]납품수량!$B$3:$AI$68,AG1,FALSE)</f>
        <v>0</v>
      </c>
      <c r="AH55" s="124">
        <f>VLOOKUP($C$55,[75]납품수량!$B$3:$AI$68,AH1,FALSE)</f>
        <v>0</v>
      </c>
      <c r="AI55" s="124">
        <f>VLOOKUP($C$55,[75]납품수량!$B$3:$AI$68,AI1,FALSE)</f>
        <v>0</v>
      </c>
      <c r="AJ55" s="124">
        <f>VLOOKUP($C$55,[75]납품수량!$B$3:$AI$68,AJ1,FALSE)</f>
        <v>0</v>
      </c>
      <c r="AK55" s="124">
        <f>VLOOKUP($C$55,[75]납품수량!$B$3:$AI$68,AK1,FALSE)</f>
        <v>0</v>
      </c>
      <c r="AL55" s="124">
        <f>SUM(G55:AK55)</f>
        <v>0</v>
      </c>
      <c r="AM55" s="61"/>
      <c r="AN55" s="61"/>
      <c r="AO55" s="61"/>
      <c r="AP55" s="61"/>
      <c r="AQ55" s="61"/>
      <c r="AR55" s="61"/>
      <c r="AS55" s="61"/>
      <c r="AT55" s="61"/>
      <c r="AU55" s="61"/>
      <c r="AV55" s="61"/>
      <c r="AW55" s="61"/>
      <c r="AX55" s="61"/>
      <c r="AY55" s="61"/>
      <c r="AZ55" s="61"/>
      <c r="BA55" s="61"/>
      <c r="BB55" s="61"/>
      <c r="BC55" s="61"/>
      <c r="BD55" s="61"/>
      <c r="BE55" s="61"/>
      <c r="BF55" s="61"/>
      <c r="BG55" s="61"/>
      <c r="BH55" s="61"/>
      <c r="BI55" s="61"/>
      <c r="BJ55" s="61"/>
      <c r="BK55" s="61"/>
      <c r="BL55" s="61"/>
      <c r="BM55" s="61"/>
      <c r="BN55" s="61"/>
      <c r="BO55" s="61"/>
      <c r="BP55" s="61"/>
      <c r="BQ55" s="61"/>
      <c r="BR55" s="61"/>
      <c r="BS55" s="61"/>
      <c r="BT55" s="61"/>
      <c r="BU55" s="61"/>
      <c r="BV55" s="61"/>
      <c r="BW55" s="61"/>
      <c r="BX55" s="61"/>
      <c r="BY55" s="61"/>
      <c r="BZ55" s="61"/>
      <c r="CA55" s="61"/>
      <c r="CB55" s="61"/>
      <c r="CC55" s="61"/>
      <c r="CD55" s="61"/>
      <c r="CE55" s="61"/>
      <c r="CF55" s="61"/>
      <c r="CG55" s="61"/>
      <c r="CH55" s="61"/>
      <c r="CI55" s="61"/>
      <c r="CJ55" s="61"/>
      <c r="CK55" s="61"/>
      <c r="CL55" s="61"/>
      <c r="CM55" s="61"/>
      <c r="CN55" s="61"/>
      <c r="CO55" s="61"/>
      <c r="CP55" s="61"/>
      <c r="CQ55" s="61"/>
      <c r="CR55" s="61"/>
      <c r="CS55" s="61"/>
      <c r="CT55" s="61"/>
      <c r="CU55" s="61"/>
      <c r="CV55" s="61"/>
      <c r="CW55" s="61"/>
      <c r="CX55" s="61"/>
      <c r="CY55" s="61"/>
      <c r="CZ55" s="61"/>
      <c r="DA55" s="61"/>
      <c r="DB55" s="61"/>
    </row>
    <row r="56" spans="1:106" s="58" customFormat="1" ht="20.100000000000001" customHeight="1">
      <c r="A56" s="117"/>
      <c r="B56" s="788"/>
      <c r="C56" s="782"/>
      <c r="D56" s="784"/>
      <c r="E56" s="784"/>
      <c r="F56" s="784"/>
      <c r="G56" s="122">
        <f>$F$55*G55</f>
        <v>0</v>
      </c>
      <c r="H56" s="122">
        <f t="shared" ref="H56:AK56" si="27">$F$55*H55</f>
        <v>0</v>
      </c>
      <c r="I56" s="122">
        <f t="shared" si="27"/>
        <v>0</v>
      </c>
      <c r="J56" s="122">
        <f t="shared" si="27"/>
        <v>0</v>
      </c>
      <c r="K56" s="122">
        <f t="shared" si="27"/>
        <v>0</v>
      </c>
      <c r="L56" s="122">
        <f t="shared" si="27"/>
        <v>0</v>
      </c>
      <c r="M56" s="122">
        <f t="shared" si="27"/>
        <v>0</v>
      </c>
      <c r="N56" s="122">
        <f t="shared" si="27"/>
        <v>0</v>
      </c>
      <c r="O56" s="122">
        <f t="shared" si="27"/>
        <v>0</v>
      </c>
      <c r="P56" s="122">
        <f t="shared" si="27"/>
        <v>0</v>
      </c>
      <c r="Q56" s="122">
        <f t="shared" si="27"/>
        <v>0</v>
      </c>
      <c r="R56" s="122">
        <f t="shared" si="27"/>
        <v>0</v>
      </c>
      <c r="S56" s="122">
        <f t="shared" si="27"/>
        <v>0</v>
      </c>
      <c r="T56" s="122">
        <f t="shared" si="27"/>
        <v>0</v>
      </c>
      <c r="U56" s="122">
        <f t="shared" si="27"/>
        <v>0</v>
      </c>
      <c r="V56" s="122">
        <f t="shared" si="27"/>
        <v>0</v>
      </c>
      <c r="W56" s="122">
        <f t="shared" si="27"/>
        <v>0</v>
      </c>
      <c r="X56" s="122">
        <f t="shared" si="27"/>
        <v>0</v>
      </c>
      <c r="Y56" s="122">
        <f t="shared" si="27"/>
        <v>0</v>
      </c>
      <c r="Z56" s="122">
        <f t="shared" si="27"/>
        <v>0</v>
      </c>
      <c r="AA56" s="122">
        <f t="shared" si="27"/>
        <v>0</v>
      </c>
      <c r="AB56" s="122">
        <f t="shared" si="27"/>
        <v>0</v>
      </c>
      <c r="AC56" s="122">
        <f t="shared" si="27"/>
        <v>0</v>
      </c>
      <c r="AD56" s="122">
        <f t="shared" si="27"/>
        <v>0</v>
      </c>
      <c r="AE56" s="122">
        <f t="shared" si="27"/>
        <v>0</v>
      </c>
      <c r="AF56" s="122">
        <f t="shared" si="27"/>
        <v>0</v>
      </c>
      <c r="AG56" s="122">
        <f t="shared" si="27"/>
        <v>0</v>
      </c>
      <c r="AH56" s="122">
        <f t="shared" si="27"/>
        <v>0</v>
      </c>
      <c r="AI56" s="122">
        <f t="shared" si="27"/>
        <v>0</v>
      </c>
      <c r="AJ56" s="122">
        <f t="shared" si="27"/>
        <v>0</v>
      </c>
      <c r="AK56" s="122">
        <f t="shared" si="27"/>
        <v>0</v>
      </c>
      <c r="AL56" s="122">
        <f>F55*AL55</f>
        <v>0</v>
      </c>
      <c r="AM56" s="61"/>
      <c r="AN56" s="61"/>
      <c r="AO56" s="61"/>
      <c r="AP56" s="61"/>
      <c r="AQ56" s="61"/>
      <c r="AR56" s="61"/>
      <c r="AS56" s="61"/>
      <c r="AT56" s="61"/>
      <c r="AU56" s="61"/>
      <c r="AV56" s="61"/>
      <c r="AW56" s="61"/>
      <c r="AX56" s="61"/>
      <c r="AY56" s="61"/>
      <c r="AZ56" s="61"/>
      <c r="BA56" s="61"/>
      <c r="BB56" s="61"/>
      <c r="BC56" s="61"/>
      <c r="BD56" s="61"/>
      <c r="BE56" s="61"/>
      <c r="BF56" s="61"/>
      <c r="BG56" s="61"/>
      <c r="BH56" s="61"/>
      <c r="BI56" s="61"/>
      <c r="BJ56" s="61"/>
      <c r="BK56" s="61"/>
      <c r="BL56" s="61"/>
      <c r="BM56" s="61"/>
      <c r="BN56" s="61"/>
      <c r="BO56" s="61"/>
      <c r="BP56" s="61"/>
      <c r="BQ56" s="61"/>
      <c r="BR56" s="61"/>
      <c r="BS56" s="61"/>
      <c r="BT56" s="61"/>
      <c r="BU56" s="61"/>
      <c r="BV56" s="61"/>
      <c r="BW56" s="61"/>
      <c r="BX56" s="61"/>
      <c r="BY56" s="61"/>
      <c r="BZ56" s="61"/>
      <c r="CA56" s="61"/>
      <c r="CB56" s="61"/>
      <c r="CC56" s="61"/>
      <c r="CD56" s="61"/>
      <c r="CE56" s="61"/>
      <c r="CF56" s="61"/>
      <c r="CG56" s="61"/>
      <c r="CH56" s="61"/>
      <c r="CI56" s="61"/>
      <c r="CJ56" s="61"/>
      <c r="CK56" s="61"/>
      <c r="CL56" s="61"/>
      <c r="CM56" s="61"/>
      <c r="CN56" s="61"/>
      <c r="CO56" s="61"/>
      <c r="CP56" s="61"/>
      <c r="CQ56" s="61"/>
      <c r="CR56" s="61"/>
      <c r="CS56" s="61"/>
      <c r="CT56" s="61"/>
      <c r="CU56" s="61"/>
      <c r="CV56" s="61"/>
      <c r="CW56" s="61"/>
      <c r="CX56" s="61"/>
      <c r="CY56" s="61"/>
      <c r="CZ56" s="61"/>
      <c r="DA56" s="61"/>
      <c r="DB56" s="61"/>
    </row>
    <row r="57" spans="1:106" s="58" customFormat="1" ht="20.100000000000001" customHeight="1">
      <c r="A57" s="117" t="s">
        <v>636</v>
      </c>
      <c r="B57" s="788"/>
      <c r="C57" s="781" t="s">
        <v>596</v>
      </c>
      <c r="D57" s="783" t="s">
        <v>597</v>
      </c>
      <c r="E57" s="783" t="s">
        <v>598</v>
      </c>
      <c r="F57" s="783">
        <f>VLOOKUP(C57,'[72]납품수량(영업)'!$C$3:$F$260,4,FALSE)</f>
        <v>0</v>
      </c>
      <c r="G57" s="124">
        <f>VLOOKUP($C$57,[75]납품수량!$B$3:$AI$68,G1,FALSE)</f>
        <v>0</v>
      </c>
      <c r="H57" s="124">
        <f>VLOOKUP($C$57,[75]납품수량!$B$3:$AI$68,H1,FALSE)</f>
        <v>0</v>
      </c>
      <c r="I57" s="124">
        <f>VLOOKUP($C$57,[75]납품수량!$B$3:$AI$68,I1,FALSE)</f>
        <v>0</v>
      </c>
      <c r="J57" s="124">
        <f>VLOOKUP($C$57,[75]납품수량!$B$3:$AI$68,J1,FALSE)</f>
        <v>0</v>
      </c>
      <c r="K57" s="124">
        <f>VLOOKUP($C$57,[75]납품수량!$B$3:$AI$68,K1,FALSE)</f>
        <v>0</v>
      </c>
      <c r="L57" s="124">
        <f>VLOOKUP($C$57,[75]납품수량!$B$3:$AI$68,L1,FALSE)</f>
        <v>0</v>
      </c>
      <c r="M57" s="124">
        <f>VLOOKUP($C$57,[75]납품수량!$B$3:$AI$68,M1,FALSE)</f>
        <v>0</v>
      </c>
      <c r="N57" s="124">
        <f>VLOOKUP($C$57,[75]납품수량!$B$3:$AI$68,N1,FALSE)</f>
        <v>0</v>
      </c>
      <c r="O57" s="124">
        <f>VLOOKUP($C$57,[75]납품수량!$B$3:$AI$68,O1,FALSE)</f>
        <v>0</v>
      </c>
      <c r="P57" s="124">
        <f>VLOOKUP($C$57,[75]납품수량!$B$3:$AI$68,P1,FALSE)</f>
        <v>0</v>
      </c>
      <c r="Q57" s="124">
        <f>VLOOKUP($C$57,[75]납품수량!$B$3:$AI$68,Q1,FALSE)</f>
        <v>0</v>
      </c>
      <c r="R57" s="124">
        <f>VLOOKUP($C$57,[75]납품수량!$B$3:$AI$68,R1,FALSE)</f>
        <v>0</v>
      </c>
      <c r="S57" s="124">
        <f>VLOOKUP($C$57,[75]납품수량!$B$3:$AI$68,S1,FALSE)</f>
        <v>0</v>
      </c>
      <c r="T57" s="124">
        <f>VLOOKUP($C$57,[75]납품수량!$B$3:$AI$68,T1,FALSE)</f>
        <v>0</v>
      </c>
      <c r="U57" s="124">
        <f>VLOOKUP($C$57,[75]납품수량!$B$3:$AI$68,U1,FALSE)</f>
        <v>0</v>
      </c>
      <c r="V57" s="124">
        <f>VLOOKUP($C$57,[75]납품수량!$B$3:$AI$68,V1,FALSE)</f>
        <v>0</v>
      </c>
      <c r="W57" s="124">
        <f>VLOOKUP($C$57,[75]납품수량!$B$3:$AI$68,W1,FALSE)</f>
        <v>0</v>
      </c>
      <c r="X57" s="124">
        <f>VLOOKUP($C$57,[75]납품수량!$B$3:$AI$68,X1,FALSE)</f>
        <v>0</v>
      </c>
      <c r="Y57" s="124">
        <f>VLOOKUP($C$57,[75]납품수량!$B$3:$AI$68,Y1,FALSE)</f>
        <v>0</v>
      </c>
      <c r="Z57" s="124">
        <f>VLOOKUP($C$57,[75]납품수량!$B$3:$AI$68,Z1,FALSE)</f>
        <v>0</v>
      </c>
      <c r="AA57" s="124">
        <f>VLOOKUP($C$57,[75]납품수량!$B$3:$AI$68,AA1,FALSE)</f>
        <v>0</v>
      </c>
      <c r="AB57" s="124">
        <f>VLOOKUP($C$57,[75]납품수량!$B$3:$AI$68,AB1,FALSE)</f>
        <v>0</v>
      </c>
      <c r="AC57" s="124">
        <f>VLOOKUP($C$57,[75]납품수량!$B$3:$AI$68,AC1,FALSE)</f>
        <v>0</v>
      </c>
      <c r="AD57" s="124">
        <f>VLOOKUP($C$57,[75]납품수량!$B$3:$AI$68,AD1,FALSE)</f>
        <v>0</v>
      </c>
      <c r="AE57" s="124">
        <f>VLOOKUP($C$57,[75]납품수량!$B$3:$AI$68,AE1,FALSE)</f>
        <v>0</v>
      </c>
      <c r="AF57" s="124">
        <f>VLOOKUP($C$57,[75]납품수량!$B$3:$AI$68,AF1,FALSE)</f>
        <v>0</v>
      </c>
      <c r="AG57" s="124">
        <f>VLOOKUP($C$57,[75]납품수량!$B$3:$AI$68,AG1,FALSE)</f>
        <v>0</v>
      </c>
      <c r="AH57" s="124">
        <f>VLOOKUP($C$57,[75]납품수량!$B$3:$AI$68,AH1,FALSE)</f>
        <v>0</v>
      </c>
      <c r="AI57" s="124">
        <f>VLOOKUP($C$57,[75]납품수량!$B$3:$AI$68,AI1,FALSE)</f>
        <v>0</v>
      </c>
      <c r="AJ57" s="124">
        <f>VLOOKUP($C$57,[75]납품수량!$B$3:$AI$68,AJ1,FALSE)</f>
        <v>0</v>
      </c>
      <c r="AK57" s="124">
        <f>VLOOKUP($C$57,[75]납품수량!$B$3:$AI$68,AK1,FALSE)</f>
        <v>0</v>
      </c>
      <c r="AL57" s="124">
        <f>SUM(G57:AK57)</f>
        <v>0</v>
      </c>
      <c r="AM57" s="61"/>
      <c r="AN57" s="61"/>
      <c r="AO57" s="61"/>
      <c r="AP57" s="61"/>
      <c r="AQ57" s="61"/>
      <c r="AR57" s="61"/>
      <c r="AS57" s="61"/>
      <c r="AT57" s="61"/>
      <c r="AU57" s="61"/>
      <c r="AV57" s="61"/>
      <c r="AW57" s="61"/>
      <c r="AX57" s="61"/>
      <c r="AY57" s="61"/>
      <c r="AZ57" s="61"/>
      <c r="BA57" s="61"/>
      <c r="BB57" s="61"/>
      <c r="BC57" s="61"/>
      <c r="BD57" s="61"/>
      <c r="BE57" s="61"/>
      <c r="BF57" s="61"/>
      <c r="BG57" s="61"/>
      <c r="BH57" s="61"/>
      <c r="BI57" s="61"/>
      <c r="BJ57" s="61"/>
      <c r="BK57" s="61"/>
      <c r="BL57" s="61"/>
      <c r="BM57" s="61"/>
      <c r="BN57" s="61"/>
      <c r="BO57" s="61"/>
      <c r="BP57" s="61"/>
      <c r="BQ57" s="61"/>
      <c r="BR57" s="61"/>
      <c r="BS57" s="61"/>
      <c r="BT57" s="61"/>
      <c r="BU57" s="61"/>
      <c r="BV57" s="61"/>
      <c r="BW57" s="61"/>
      <c r="BX57" s="61"/>
      <c r="BY57" s="61"/>
      <c r="BZ57" s="61"/>
      <c r="CA57" s="61"/>
      <c r="CB57" s="61"/>
      <c r="CC57" s="61"/>
      <c r="CD57" s="61"/>
      <c r="CE57" s="61"/>
      <c r="CF57" s="61"/>
      <c r="CG57" s="61"/>
      <c r="CH57" s="61"/>
      <c r="CI57" s="61"/>
      <c r="CJ57" s="61"/>
      <c r="CK57" s="61"/>
      <c r="CL57" s="61"/>
      <c r="CM57" s="61"/>
      <c r="CN57" s="61"/>
      <c r="CO57" s="61"/>
      <c r="CP57" s="61"/>
      <c r="CQ57" s="61"/>
      <c r="CR57" s="61"/>
      <c r="CS57" s="61"/>
      <c r="CT57" s="61"/>
      <c r="CU57" s="61"/>
      <c r="CV57" s="61"/>
      <c r="CW57" s="61"/>
      <c r="CX57" s="61"/>
      <c r="CY57" s="61"/>
      <c r="CZ57" s="61"/>
      <c r="DA57" s="61"/>
      <c r="DB57" s="61"/>
    </row>
    <row r="58" spans="1:106" s="58" customFormat="1" ht="20.100000000000001" customHeight="1">
      <c r="A58" s="117"/>
      <c r="B58" s="788"/>
      <c r="C58" s="782"/>
      <c r="D58" s="784"/>
      <c r="E58" s="784"/>
      <c r="F58" s="784"/>
      <c r="G58" s="122">
        <f>$F$57*G57</f>
        <v>0</v>
      </c>
      <c r="H58" s="122">
        <f t="shared" ref="H58:AK58" si="28">$F$57*H57</f>
        <v>0</v>
      </c>
      <c r="I58" s="122">
        <f t="shared" si="28"/>
        <v>0</v>
      </c>
      <c r="J58" s="122">
        <f t="shared" si="28"/>
        <v>0</v>
      </c>
      <c r="K58" s="122">
        <f t="shared" si="28"/>
        <v>0</v>
      </c>
      <c r="L58" s="122">
        <f t="shared" si="28"/>
        <v>0</v>
      </c>
      <c r="M58" s="122">
        <f t="shared" si="28"/>
        <v>0</v>
      </c>
      <c r="N58" s="122">
        <f t="shared" si="28"/>
        <v>0</v>
      </c>
      <c r="O58" s="122">
        <f t="shared" si="28"/>
        <v>0</v>
      </c>
      <c r="P58" s="122">
        <f t="shared" si="28"/>
        <v>0</v>
      </c>
      <c r="Q58" s="122">
        <f t="shared" si="28"/>
        <v>0</v>
      </c>
      <c r="R58" s="122">
        <f t="shared" si="28"/>
        <v>0</v>
      </c>
      <c r="S58" s="122">
        <f t="shared" si="28"/>
        <v>0</v>
      </c>
      <c r="T58" s="122">
        <f t="shared" si="28"/>
        <v>0</v>
      </c>
      <c r="U58" s="122">
        <f t="shared" si="28"/>
        <v>0</v>
      </c>
      <c r="V58" s="122">
        <f t="shared" si="28"/>
        <v>0</v>
      </c>
      <c r="W58" s="122">
        <f t="shared" si="28"/>
        <v>0</v>
      </c>
      <c r="X58" s="122">
        <f t="shared" si="28"/>
        <v>0</v>
      </c>
      <c r="Y58" s="122">
        <f t="shared" si="28"/>
        <v>0</v>
      </c>
      <c r="Z58" s="122">
        <f t="shared" si="28"/>
        <v>0</v>
      </c>
      <c r="AA58" s="122">
        <f t="shared" si="28"/>
        <v>0</v>
      </c>
      <c r="AB58" s="122">
        <f t="shared" si="28"/>
        <v>0</v>
      </c>
      <c r="AC58" s="122">
        <f t="shared" si="28"/>
        <v>0</v>
      </c>
      <c r="AD58" s="122">
        <f t="shared" si="28"/>
        <v>0</v>
      </c>
      <c r="AE58" s="122">
        <f t="shared" si="28"/>
        <v>0</v>
      </c>
      <c r="AF58" s="122">
        <f t="shared" si="28"/>
        <v>0</v>
      </c>
      <c r="AG58" s="122">
        <f t="shared" si="28"/>
        <v>0</v>
      </c>
      <c r="AH58" s="122">
        <f t="shared" si="28"/>
        <v>0</v>
      </c>
      <c r="AI58" s="122">
        <f t="shared" si="28"/>
        <v>0</v>
      </c>
      <c r="AJ58" s="122">
        <f t="shared" si="28"/>
        <v>0</v>
      </c>
      <c r="AK58" s="122">
        <f t="shared" si="28"/>
        <v>0</v>
      </c>
      <c r="AL58" s="122">
        <f>F57*AL57</f>
        <v>0</v>
      </c>
      <c r="AM58" s="61"/>
      <c r="AN58" s="61"/>
      <c r="AO58" s="61"/>
      <c r="AP58" s="61"/>
      <c r="AQ58" s="61"/>
      <c r="AR58" s="61"/>
      <c r="AS58" s="61"/>
      <c r="AT58" s="61"/>
      <c r="AU58" s="61"/>
      <c r="AV58" s="61"/>
      <c r="AW58" s="61"/>
      <c r="AX58" s="61"/>
      <c r="AY58" s="61"/>
      <c r="AZ58" s="61"/>
      <c r="BA58" s="61"/>
      <c r="BB58" s="61"/>
      <c r="BC58" s="61"/>
      <c r="BD58" s="61"/>
      <c r="BE58" s="61"/>
      <c r="BF58" s="61"/>
      <c r="BG58" s="61"/>
      <c r="BH58" s="61"/>
      <c r="BI58" s="61"/>
      <c r="BJ58" s="61"/>
      <c r="BK58" s="61"/>
      <c r="BL58" s="61"/>
      <c r="BM58" s="61"/>
      <c r="BN58" s="61"/>
      <c r="BO58" s="61"/>
      <c r="BP58" s="61"/>
      <c r="BQ58" s="61"/>
      <c r="BR58" s="61"/>
      <c r="BS58" s="61"/>
      <c r="BT58" s="61"/>
      <c r="BU58" s="61"/>
      <c r="BV58" s="61"/>
      <c r="BW58" s="61"/>
      <c r="BX58" s="61"/>
      <c r="BY58" s="61"/>
      <c r="BZ58" s="61"/>
      <c r="CA58" s="61"/>
      <c r="CB58" s="61"/>
      <c r="CC58" s="61"/>
      <c r="CD58" s="61"/>
      <c r="CE58" s="61"/>
      <c r="CF58" s="61"/>
      <c r="CG58" s="61"/>
      <c r="CH58" s="61"/>
      <c r="CI58" s="61"/>
      <c r="CJ58" s="61"/>
      <c r="CK58" s="61"/>
      <c r="CL58" s="61"/>
      <c r="CM58" s="61"/>
      <c r="CN58" s="61"/>
      <c r="CO58" s="61"/>
      <c r="CP58" s="61"/>
      <c r="CQ58" s="61"/>
      <c r="CR58" s="61"/>
      <c r="CS58" s="61"/>
      <c r="CT58" s="61"/>
      <c r="CU58" s="61"/>
      <c r="CV58" s="61"/>
      <c r="CW58" s="61"/>
      <c r="CX58" s="61"/>
      <c r="CY58" s="61"/>
      <c r="CZ58" s="61"/>
      <c r="DA58" s="61"/>
      <c r="DB58" s="61"/>
    </row>
    <row r="59" spans="1:106" s="58" customFormat="1" ht="20.100000000000001" customHeight="1">
      <c r="A59" s="117" t="s">
        <v>636</v>
      </c>
      <c r="B59" s="788"/>
      <c r="C59" s="781" t="s">
        <v>599</v>
      </c>
      <c r="D59" s="783" t="s">
        <v>600</v>
      </c>
      <c r="E59" s="783" t="s">
        <v>598</v>
      </c>
      <c r="F59" s="783">
        <f>VLOOKUP(C59,'[72]납품수량(영업)'!$C$3:$F$260,4,FALSE)</f>
        <v>0</v>
      </c>
      <c r="G59" s="124">
        <f>VLOOKUP($C$59,[75]납품수량!$B$3:$AI$68,G1,FALSE)</f>
        <v>0</v>
      </c>
      <c r="H59" s="124">
        <f>VLOOKUP($C$59,[75]납품수량!$B$3:$AI$68,H1,FALSE)</f>
        <v>0</v>
      </c>
      <c r="I59" s="124">
        <f>VLOOKUP($C$59,[75]납품수량!$B$3:$AI$68,I1,FALSE)</f>
        <v>0</v>
      </c>
      <c r="J59" s="124">
        <f>VLOOKUP($C$59,[75]납품수량!$B$3:$AI$68,J1,FALSE)</f>
        <v>0</v>
      </c>
      <c r="K59" s="124">
        <f>VLOOKUP($C$59,[75]납품수량!$B$3:$AI$68,K1,FALSE)</f>
        <v>0</v>
      </c>
      <c r="L59" s="124">
        <f>VLOOKUP($C$59,[75]납품수량!$B$3:$AI$68,L1,FALSE)</f>
        <v>0</v>
      </c>
      <c r="M59" s="124">
        <f>VLOOKUP($C$59,[75]납품수량!$B$3:$AI$68,M1,FALSE)</f>
        <v>0</v>
      </c>
      <c r="N59" s="124">
        <f>VLOOKUP($C$59,[75]납품수량!$B$3:$AI$68,N1,FALSE)</f>
        <v>0</v>
      </c>
      <c r="O59" s="124">
        <f>VLOOKUP($C$59,[75]납품수량!$B$3:$AI$68,O1,FALSE)</f>
        <v>0</v>
      </c>
      <c r="P59" s="124">
        <f>VLOOKUP($C$59,[75]납품수량!$B$3:$AI$68,P1,FALSE)</f>
        <v>0</v>
      </c>
      <c r="Q59" s="124">
        <f>VLOOKUP($C$59,[75]납품수량!$B$3:$AI$68,Q1,FALSE)</f>
        <v>0</v>
      </c>
      <c r="R59" s="124">
        <f>VLOOKUP($C$59,[75]납품수량!$B$3:$AI$68,R1,FALSE)</f>
        <v>0</v>
      </c>
      <c r="S59" s="124">
        <f>VLOOKUP($C$59,[75]납품수량!$B$3:$AI$68,S1,FALSE)</f>
        <v>0</v>
      </c>
      <c r="T59" s="124">
        <f>VLOOKUP($C$59,[75]납품수량!$B$3:$AI$68,T1,FALSE)</f>
        <v>0</v>
      </c>
      <c r="U59" s="124">
        <f>VLOOKUP($C$59,[75]납품수량!$B$3:$AI$68,U1,FALSE)</f>
        <v>0</v>
      </c>
      <c r="V59" s="124">
        <f>VLOOKUP($C$59,[75]납품수량!$B$3:$AI$68,V1,FALSE)</f>
        <v>0</v>
      </c>
      <c r="W59" s="124">
        <f>VLOOKUP($C$59,[75]납품수량!$B$3:$AI$68,W1,FALSE)</f>
        <v>0</v>
      </c>
      <c r="X59" s="124">
        <f>VLOOKUP($C$59,[75]납품수량!$B$3:$AI$68,X1,FALSE)</f>
        <v>0</v>
      </c>
      <c r="Y59" s="124">
        <f>VLOOKUP($C$59,[75]납품수량!$B$3:$AI$68,Y1,FALSE)</f>
        <v>0</v>
      </c>
      <c r="Z59" s="124">
        <f>VLOOKUP($C$59,[75]납품수량!$B$3:$AI$68,Z1,FALSE)</f>
        <v>0</v>
      </c>
      <c r="AA59" s="124">
        <f>VLOOKUP($C$59,[75]납품수량!$B$3:$AI$68,AA1,FALSE)</f>
        <v>0</v>
      </c>
      <c r="AB59" s="124">
        <f>VLOOKUP($C$59,[75]납품수량!$B$3:$AI$68,AB1,FALSE)</f>
        <v>0</v>
      </c>
      <c r="AC59" s="124">
        <f>VLOOKUP($C$59,[75]납품수량!$B$3:$AI$68,AC1,FALSE)</f>
        <v>0</v>
      </c>
      <c r="AD59" s="124">
        <f>VLOOKUP($C$59,[75]납품수량!$B$3:$AI$68,AD1,FALSE)</f>
        <v>0</v>
      </c>
      <c r="AE59" s="124">
        <f>VLOOKUP($C$59,[75]납품수량!$B$3:$AI$68,AE1,FALSE)</f>
        <v>0</v>
      </c>
      <c r="AF59" s="124">
        <f>VLOOKUP($C$59,[75]납품수량!$B$3:$AI$68,AF1,FALSE)</f>
        <v>0</v>
      </c>
      <c r="AG59" s="124">
        <f>VLOOKUP($C$59,[75]납품수량!$B$3:$AI$68,AG1,FALSE)</f>
        <v>0</v>
      </c>
      <c r="AH59" s="124">
        <f>VLOOKUP($C$59,[75]납품수량!$B$3:$AI$68,AH1,FALSE)</f>
        <v>0</v>
      </c>
      <c r="AI59" s="124">
        <f>VLOOKUP($C$59,[75]납품수량!$B$3:$AI$68,AI1,FALSE)</f>
        <v>0</v>
      </c>
      <c r="AJ59" s="124">
        <f>VLOOKUP($C$59,[75]납품수량!$B$3:$AI$68,AJ1,FALSE)</f>
        <v>0</v>
      </c>
      <c r="AK59" s="124">
        <f>VLOOKUP($C$59,[75]납품수량!$B$3:$AI$68,AK1,FALSE)</f>
        <v>0</v>
      </c>
      <c r="AL59" s="124">
        <f>SUM(G59:AK59)</f>
        <v>0</v>
      </c>
      <c r="AM59" s="61"/>
      <c r="AN59" s="61"/>
      <c r="AO59" s="61"/>
      <c r="AP59" s="61"/>
      <c r="AQ59" s="61"/>
      <c r="AR59" s="61"/>
      <c r="AS59" s="61"/>
      <c r="AT59" s="61"/>
      <c r="AU59" s="61"/>
      <c r="AV59" s="61"/>
      <c r="AW59" s="61"/>
      <c r="AX59" s="61"/>
      <c r="AY59" s="61"/>
      <c r="AZ59" s="61"/>
      <c r="BA59" s="61"/>
      <c r="BB59" s="61"/>
      <c r="BC59" s="61"/>
      <c r="BD59" s="61"/>
      <c r="BE59" s="61"/>
      <c r="BF59" s="61"/>
      <c r="BG59" s="61"/>
      <c r="BH59" s="61"/>
      <c r="BI59" s="61"/>
      <c r="BJ59" s="61"/>
      <c r="BK59" s="61"/>
      <c r="BL59" s="61"/>
      <c r="BM59" s="61"/>
      <c r="BN59" s="61"/>
      <c r="BO59" s="61"/>
      <c r="BP59" s="61"/>
      <c r="BQ59" s="61"/>
      <c r="BR59" s="61"/>
      <c r="BS59" s="61"/>
      <c r="BT59" s="61"/>
      <c r="BU59" s="61"/>
      <c r="BV59" s="61"/>
      <c r="BW59" s="61"/>
      <c r="BX59" s="61"/>
      <c r="BY59" s="61"/>
      <c r="BZ59" s="61"/>
      <c r="CA59" s="61"/>
      <c r="CB59" s="61"/>
      <c r="CC59" s="61"/>
      <c r="CD59" s="61"/>
      <c r="CE59" s="61"/>
      <c r="CF59" s="61"/>
      <c r="CG59" s="61"/>
      <c r="CH59" s="61"/>
      <c r="CI59" s="61"/>
      <c r="CJ59" s="61"/>
      <c r="CK59" s="61"/>
      <c r="CL59" s="61"/>
      <c r="CM59" s="61"/>
      <c r="CN59" s="61"/>
      <c r="CO59" s="61"/>
      <c r="CP59" s="61"/>
      <c r="CQ59" s="61"/>
      <c r="CR59" s="61"/>
      <c r="CS59" s="61"/>
      <c r="CT59" s="61"/>
      <c r="CU59" s="61"/>
      <c r="CV59" s="61"/>
      <c r="CW59" s="61"/>
      <c r="CX59" s="61"/>
      <c r="CY59" s="61"/>
      <c r="CZ59" s="61"/>
      <c r="DA59" s="61"/>
      <c r="DB59" s="61"/>
    </row>
    <row r="60" spans="1:106" s="58" customFormat="1" ht="20.100000000000001" customHeight="1">
      <c r="A60" s="117"/>
      <c r="B60" s="788"/>
      <c r="C60" s="782"/>
      <c r="D60" s="784"/>
      <c r="E60" s="784"/>
      <c r="F60" s="784"/>
      <c r="G60" s="122">
        <f>$F$59*G59</f>
        <v>0</v>
      </c>
      <c r="H60" s="122">
        <f t="shared" ref="H60:AK60" si="29">$F$59*H59</f>
        <v>0</v>
      </c>
      <c r="I60" s="122">
        <f t="shared" si="29"/>
        <v>0</v>
      </c>
      <c r="J60" s="122">
        <f t="shared" si="29"/>
        <v>0</v>
      </c>
      <c r="K60" s="122">
        <f t="shared" si="29"/>
        <v>0</v>
      </c>
      <c r="L60" s="122">
        <f t="shared" si="29"/>
        <v>0</v>
      </c>
      <c r="M60" s="122">
        <f t="shared" si="29"/>
        <v>0</v>
      </c>
      <c r="N60" s="122">
        <f t="shared" si="29"/>
        <v>0</v>
      </c>
      <c r="O60" s="122">
        <f t="shared" si="29"/>
        <v>0</v>
      </c>
      <c r="P60" s="122">
        <f t="shared" si="29"/>
        <v>0</v>
      </c>
      <c r="Q60" s="122">
        <f t="shared" si="29"/>
        <v>0</v>
      </c>
      <c r="R60" s="122">
        <f t="shared" si="29"/>
        <v>0</v>
      </c>
      <c r="S60" s="122">
        <f t="shared" si="29"/>
        <v>0</v>
      </c>
      <c r="T60" s="122">
        <f t="shared" si="29"/>
        <v>0</v>
      </c>
      <c r="U60" s="122">
        <f t="shared" si="29"/>
        <v>0</v>
      </c>
      <c r="V60" s="122">
        <f t="shared" si="29"/>
        <v>0</v>
      </c>
      <c r="W60" s="122">
        <f t="shared" si="29"/>
        <v>0</v>
      </c>
      <c r="X60" s="122">
        <f t="shared" si="29"/>
        <v>0</v>
      </c>
      <c r="Y60" s="122">
        <f t="shared" si="29"/>
        <v>0</v>
      </c>
      <c r="Z60" s="122">
        <f t="shared" si="29"/>
        <v>0</v>
      </c>
      <c r="AA60" s="122">
        <f t="shared" si="29"/>
        <v>0</v>
      </c>
      <c r="AB60" s="122">
        <f t="shared" si="29"/>
        <v>0</v>
      </c>
      <c r="AC60" s="122">
        <f t="shared" si="29"/>
        <v>0</v>
      </c>
      <c r="AD60" s="122">
        <f t="shared" si="29"/>
        <v>0</v>
      </c>
      <c r="AE60" s="122">
        <f t="shared" si="29"/>
        <v>0</v>
      </c>
      <c r="AF60" s="122">
        <f t="shared" si="29"/>
        <v>0</v>
      </c>
      <c r="AG60" s="122">
        <f t="shared" si="29"/>
        <v>0</v>
      </c>
      <c r="AH60" s="122">
        <f t="shared" si="29"/>
        <v>0</v>
      </c>
      <c r="AI60" s="122">
        <f t="shared" si="29"/>
        <v>0</v>
      </c>
      <c r="AJ60" s="122">
        <f t="shared" si="29"/>
        <v>0</v>
      </c>
      <c r="AK60" s="122">
        <f t="shared" si="29"/>
        <v>0</v>
      </c>
      <c r="AL60" s="122">
        <f>F59*AL59</f>
        <v>0</v>
      </c>
      <c r="AM60" s="61"/>
      <c r="AN60" s="61"/>
      <c r="AO60" s="61"/>
      <c r="AP60" s="61"/>
      <c r="AQ60" s="61"/>
      <c r="AR60" s="61"/>
      <c r="AS60" s="61"/>
      <c r="AT60" s="61"/>
      <c r="AU60" s="61"/>
      <c r="AV60" s="61"/>
      <c r="AW60" s="61"/>
      <c r="AX60" s="61"/>
      <c r="AY60" s="61"/>
      <c r="AZ60" s="61"/>
      <c r="BA60" s="61"/>
      <c r="BB60" s="61"/>
      <c r="BC60" s="61"/>
      <c r="BD60" s="61"/>
      <c r="BE60" s="61"/>
      <c r="BF60" s="61"/>
      <c r="BG60" s="61"/>
      <c r="BH60" s="61"/>
      <c r="BI60" s="61"/>
      <c r="BJ60" s="61"/>
      <c r="BK60" s="61"/>
      <c r="BL60" s="61"/>
      <c r="BM60" s="61"/>
      <c r="BN60" s="61"/>
      <c r="BO60" s="61"/>
      <c r="BP60" s="61"/>
      <c r="BQ60" s="61"/>
      <c r="BR60" s="61"/>
      <c r="BS60" s="61"/>
      <c r="BT60" s="61"/>
      <c r="BU60" s="61"/>
      <c r="BV60" s="61"/>
      <c r="BW60" s="61"/>
      <c r="BX60" s="61"/>
      <c r="BY60" s="61"/>
      <c r="BZ60" s="61"/>
      <c r="CA60" s="61"/>
      <c r="CB60" s="61"/>
      <c r="CC60" s="61"/>
      <c r="CD60" s="61"/>
      <c r="CE60" s="61"/>
      <c r="CF60" s="61"/>
      <c r="CG60" s="61"/>
      <c r="CH60" s="61"/>
      <c r="CI60" s="61"/>
      <c r="CJ60" s="61"/>
      <c r="CK60" s="61"/>
      <c r="CL60" s="61"/>
      <c r="CM60" s="61"/>
      <c r="CN60" s="61"/>
      <c r="CO60" s="61"/>
      <c r="CP60" s="61"/>
      <c r="CQ60" s="61"/>
      <c r="CR60" s="61"/>
      <c r="CS60" s="61"/>
      <c r="CT60" s="61"/>
      <c r="CU60" s="61"/>
      <c r="CV60" s="61"/>
      <c r="CW60" s="61"/>
      <c r="CX60" s="61"/>
      <c r="CY60" s="61"/>
      <c r="CZ60" s="61"/>
      <c r="DA60" s="61"/>
      <c r="DB60" s="61"/>
    </row>
    <row r="61" spans="1:106" s="58" customFormat="1" ht="20.100000000000001" customHeight="1">
      <c r="A61" s="117" t="s">
        <v>636</v>
      </c>
      <c r="B61" s="788"/>
      <c r="C61" s="781" t="s">
        <v>601</v>
      </c>
      <c r="D61" s="783" t="s">
        <v>602</v>
      </c>
      <c r="E61" s="783" t="s">
        <v>598</v>
      </c>
      <c r="F61" s="783">
        <f>VLOOKUP(C61,'[72]납품수량(영업)'!$C$3:$F$260,4,FALSE)</f>
        <v>0</v>
      </c>
      <c r="G61" s="124">
        <f>VLOOKUP($C$61,[75]납품수량!$B$3:$AI$68,G1,FALSE)</f>
        <v>0</v>
      </c>
      <c r="H61" s="124">
        <f>VLOOKUP($C$61,[75]납품수량!$B$3:$AI$68,H1,FALSE)</f>
        <v>0</v>
      </c>
      <c r="I61" s="124">
        <f>VLOOKUP($C$61,[75]납품수량!$B$3:$AI$68,I1,FALSE)</f>
        <v>0</v>
      </c>
      <c r="J61" s="124">
        <f>VLOOKUP($C$61,[75]납품수량!$B$3:$AI$68,J1,FALSE)</f>
        <v>0</v>
      </c>
      <c r="K61" s="124">
        <f>VLOOKUP($C$61,[75]납품수량!$B$3:$AI$68,K1,FALSE)</f>
        <v>0</v>
      </c>
      <c r="L61" s="124">
        <f>VLOOKUP($C$61,[75]납품수량!$B$3:$AI$68,L1,FALSE)</f>
        <v>0</v>
      </c>
      <c r="M61" s="124">
        <f>VLOOKUP($C$61,[75]납품수량!$B$3:$AI$68,M1,FALSE)</f>
        <v>0</v>
      </c>
      <c r="N61" s="124">
        <f>VLOOKUP($C$61,[75]납품수량!$B$3:$AI$68,N1,FALSE)</f>
        <v>0</v>
      </c>
      <c r="O61" s="124">
        <f>VLOOKUP($C$61,[75]납품수량!$B$3:$AI$68,O1,FALSE)</f>
        <v>0</v>
      </c>
      <c r="P61" s="124">
        <f>VLOOKUP($C$61,[75]납품수량!$B$3:$AI$68,P1,FALSE)</f>
        <v>0</v>
      </c>
      <c r="Q61" s="124">
        <f>VLOOKUP($C$61,[75]납품수량!$B$3:$AI$68,Q1,FALSE)</f>
        <v>0</v>
      </c>
      <c r="R61" s="124">
        <f>VLOOKUP($C$61,[75]납품수량!$B$3:$AI$68,R1,FALSE)</f>
        <v>0</v>
      </c>
      <c r="S61" s="124">
        <f>VLOOKUP($C$61,[75]납품수량!$B$3:$AI$68,S1,FALSE)</f>
        <v>0</v>
      </c>
      <c r="T61" s="124">
        <f>VLOOKUP($C$61,[75]납품수량!$B$3:$AI$68,T1,FALSE)</f>
        <v>0</v>
      </c>
      <c r="U61" s="124">
        <f>VLOOKUP($C$61,[75]납품수량!$B$3:$AI$68,U1,FALSE)</f>
        <v>0</v>
      </c>
      <c r="V61" s="124">
        <f>VLOOKUP($C$61,[75]납품수량!$B$3:$AI$68,V1,FALSE)</f>
        <v>0</v>
      </c>
      <c r="W61" s="124">
        <f>VLOOKUP($C$61,[75]납품수량!$B$3:$AI$68,W1,FALSE)</f>
        <v>0</v>
      </c>
      <c r="X61" s="124">
        <f>VLOOKUP($C$61,[75]납품수량!$B$3:$AI$68,X1,FALSE)</f>
        <v>0</v>
      </c>
      <c r="Y61" s="124">
        <f>VLOOKUP($C$61,[75]납품수량!$B$3:$AI$68,Y1,FALSE)</f>
        <v>0</v>
      </c>
      <c r="Z61" s="124">
        <f>VLOOKUP($C$61,[75]납품수량!$B$3:$AI$68,Z1,FALSE)</f>
        <v>0</v>
      </c>
      <c r="AA61" s="124">
        <f>VLOOKUP($C$61,[75]납품수량!$B$3:$AI$68,AA1,FALSE)</f>
        <v>0</v>
      </c>
      <c r="AB61" s="124">
        <f>VLOOKUP($C$61,[75]납품수량!$B$3:$AI$68,AB1,FALSE)</f>
        <v>0</v>
      </c>
      <c r="AC61" s="124">
        <f>VLOOKUP($C$61,[75]납품수량!$B$3:$AI$68,AC1,FALSE)</f>
        <v>0</v>
      </c>
      <c r="AD61" s="124">
        <f>VLOOKUP($C$61,[75]납품수량!$B$3:$AI$68,AD1,FALSE)</f>
        <v>0</v>
      </c>
      <c r="AE61" s="124">
        <f>VLOOKUP($C$61,[75]납품수량!$B$3:$AI$68,AE1,FALSE)</f>
        <v>0</v>
      </c>
      <c r="AF61" s="124">
        <f>VLOOKUP($C$61,[75]납품수량!$B$3:$AI$68,AF1,FALSE)</f>
        <v>0</v>
      </c>
      <c r="AG61" s="124">
        <f>VLOOKUP($C$61,[75]납품수량!$B$3:$AI$68,AG1,FALSE)</f>
        <v>0</v>
      </c>
      <c r="AH61" s="124">
        <f>VLOOKUP($C$61,[75]납품수량!$B$3:$AI$68,AH1,FALSE)</f>
        <v>0</v>
      </c>
      <c r="AI61" s="124">
        <f>VLOOKUP($C$61,[75]납품수량!$B$3:$AI$68,AI1,FALSE)</f>
        <v>0</v>
      </c>
      <c r="AJ61" s="124">
        <f>VLOOKUP($C$61,[75]납품수량!$B$3:$AI$68,AJ1,FALSE)</f>
        <v>0</v>
      </c>
      <c r="AK61" s="124">
        <f>VLOOKUP($C$61,[75]납품수량!$B$3:$AI$68,AK1,FALSE)</f>
        <v>0</v>
      </c>
      <c r="AL61" s="124">
        <f>SUM(G61:AK61)</f>
        <v>0</v>
      </c>
      <c r="AM61" s="61"/>
      <c r="AN61" s="61"/>
      <c r="AO61" s="61"/>
      <c r="AP61" s="61"/>
      <c r="AQ61" s="61"/>
      <c r="AR61" s="61"/>
      <c r="AS61" s="61"/>
      <c r="AT61" s="61"/>
      <c r="AU61" s="61"/>
      <c r="AV61" s="61"/>
      <c r="AW61" s="61"/>
      <c r="AX61" s="61"/>
      <c r="AY61" s="61"/>
      <c r="AZ61" s="61"/>
      <c r="BA61" s="61"/>
      <c r="BB61" s="61"/>
      <c r="BC61" s="61"/>
      <c r="BD61" s="61"/>
      <c r="BE61" s="61"/>
      <c r="BF61" s="61"/>
      <c r="BG61" s="61"/>
      <c r="BH61" s="61"/>
      <c r="BI61" s="61"/>
      <c r="BJ61" s="61"/>
      <c r="BK61" s="61"/>
      <c r="BL61" s="61"/>
      <c r="BM61" s="61"/>
      <c r="BN61" s="61"/>
      <c r="BO61" s="61"/>
      <c r="BP61" s="61"/>
      <c r="BQ61" s="61"/>
      <c r="BR61" s="61"/>
      <c r="BS61" s="61"/>
      <c r="BT61" s="61"/>
      <c r="BU61" s="61"/>
      <c r="BV61" s="61"/>
      <c r="BW61" s="61"/>
      <c r="BX61" s="61"/>
      <c r="BY61" s="61"/>
      <c r="BZ61" s="61"/>
      <c r="CA61" s="61"/>
      <c r="CB61" s="61"/>
      <c r="CC61" s="61"/>
      <c r="CD61" s="61"/>
      <c r="CE61" s="61"/>
      <c r="CF61" s="61"/>
      <c r="CG61" s="61"/>
      <c r="CH61" s="61"/>
      <c r="CI61" s="61"/>
      <c r="CJ61" s="61"/>
      <c r="CK61" s="61"/>
      <c r="CL61" s="61"/>
      <c r="CM61" s="61"/>
      <c r="CN61" s="61"/>
      <c r="CO61" s="61"/>
      <c r="CP61" s="61"/>
      <c r="CQ61" s="61"/>
      <c r="CR61" s="61"/>
      <c r="CS61" s="61"/>
      <c r="CT61" s="61"/>
      <c r="CU61" s="61"/>
      <c r="CV61" s="61"/>
      <c r="CW61" s="61"/>
      <c r="CX61" s="61"/>
      <c r="CY61" s="61"/>
      <c r="CZ61" s="61"/>
      <c r="DA61" s="61"/>
      <c r="DB61" s="61"/>
    </row>
    <row r="62" spans="1:106" s="58" customFormat="1" ht="20.100000000000001" customHeight="1">
      <c r="A62" s="117"/>
      <c r="B62" s="788"/>
      <c r="C62" s="782"/>
      <c r="D62" s="784"/>
      <c r="E62" s="784"/>
      <c r="F62" s="784"/>
      <c r="G62" s="122">
        <f>$F$61*G61</f>
        <v>0</v>
      </c>
      <c r="H62" s="122">
        <f t="shared" ref="H62:AK62" si="30">$F$61*H61</f>
        <v>0</v>
      </c>
      <c r="I62" s="122">
        <f t="shared" si="30"/>
        <v>0</v>
      </c>
      <c r="J62" s="122">
        <f t="shared" si="30"/>
        <v>0</v>
      </c>
      <c r="K62" s="122">
        <f t="shared" si="30"/>
        <v>0</v>
      </c>
      <c r="L62" s="122">
        <f t="shared" si="30"/>
        <v>0</v>
      </c>
      <c r="M62" s="122">
        <f t="shared" si="30"/>
        <v>0</v>
      </c>
      <c r="N62" s="122">
        <f t="shared" si="30"/>
        <v>0</v>
      </c>
      <c r="O62" s="122">
        <f t="shared" si="30"/>
        <v>0</v>
      </c>
      <c r="P62" s="122">
        <f t="shared" si="30"/>
        <v>0</v>
      </c>
      <c r="Q62" s="122">
        <f t="shared" si="30"/>
        <v>0</v>
      </c>
      <c r="R62" s="122">
        <f t="shared" si="30"/>
        <v>0</v>
      </c>
      <c r="S62" s="122">
        <f t="shared" si="30"/>
        <v>0</v>
      </c>
      <c r="T62" s="122">
        <f t="shared" si="30"/>
        <v>0</v>
      </c>
      <c r="U62" s="122">
        <f t="shared" si="30"/>
        <v>0</v>
      </c>
      <c r="V62" s="122">
        <f t="shared" si="30"/>
        <v>0</v>
      </c>
      <c r="W62" s="122">
        <f t="shared" si="30"/>
        <v>0</v>
      </c>
      <c r="X62" s="122">
        <f t="shared" si="30"/>
        <v>0</v>
      </c>
      <c r="Y62" s="122">
        <f t="shared" si="30"/>
        <v>0</v>
      </c>
      <c r="Z62" s="122">
        <f t="shared" si="30"/>
        <v>0</v>
      </c>
      <c r="AA62" s="122">
        <f t="shared" si="30"/>
        <v>0</v>
      </c>
      <c r="AB62" s="122">
        <f t="shared" si="30"/>
        <v>0</v>
      </c>
      <c r="AC62" s="122">
        <f t="shared" si="30"/>
        <v>0</v>
      </c>
      <c r="AD62" s="122">
        <f t="shared" si="30"/>
        <v>0</v>
      </c>
      <c r="AE62" s="122">
        <f t="shared" si="30"/>
        <v>0</v>
      </c>
      <c r="AF62" s="122">
        <f t="shared" si="30"/>
        <v>0</v>
      </c>
      <c r="AG62" s="122">
        <f t="shared" si="30"/>
        <v>0</v>
      </c>
      <c r="AH62" s="122">
        <f t="shared" si="30"/>
        <v>0</v>
      </c>
      <c r="AI62" s="122">
        <f t="shared" si="30"/>
        <v>0</v>
      </c>
      <c r="AJ62" s="122">
        <f t="shared" si="30"/>
        <v>0</v>
      </c>
      <c r="AK62" s="122">
        <f t="shared" si="30"/>
        <v>0</v>
      </c>
      <c r="AL62" s="122">
        <f>F61*AL61</f>
        <v>0</v>
      </c>
      <c r="AM62" s="61"/>
      <c r="AN62" s="61"/>
      <c r="AO62" s="61"/>
      <c r="AP62" s="61"/>
      <c r="AQ62" s="61"/>
      <c r="AR62" s="61"/>
      <c r="AS62" s="61"/>
      <c r="AT62" s="61"/>
      <c r="AU62" s="61"/>
      <c r="AV62" s="61"/>
      <c r="AW62" s="61"/>
      <c r="AX62" s="61"/>
      <c r="AY62" s="61"/>
      <c r="AZ62" s="61"/>
      <c r="BA62" s="61"/>
      <c r="BB62" s="61"/>
      <c r="BC62" s="61"/>
      <c r="BD62" s="61"/>
      <c r="BE62" s="61"/>
      <c r="BF62" s="61"/>
      <c r="BG62" s="61"/>
      <c r="BH62" s="61"/>
      <c r="BI62" s="61"/>
      <c r="BJ62" s="61"/>
      <c r="BK62" s="61"/>
      <c r="BL62" s="61"/>
      <c r="BM62" s="61"/>
      <c r="BN62" s="61"/>
      <c r="BO62" s="61"/>
      <c r="BP62" s="61"/>
      <c r="BQ62" s="61"/>
      <c r="BR62" s="61"/>
      <c r="BS62" s="61"/>
      <c r="BT62" s="61"/>
      <c r="BU62" s="61"/>
      <c r="BV62" s="61"/>
      <c r="BW62" s="61"/>
      <c r="BX62" s="61"/>
      <c r="BY62" s="61"/>
      <c r="BZ62" s="61"/>
      <c r="CA62" s="61"/>
      <c r="CB62" s="61"/>
      <c r="CC62" s="61"/>
      <c r="CD62" s="61"/>
      <c r="CE62" s="61"/>
      <c r="CF62" s="61"/>
      <c r="CG62" s="61"/>
      <c r="CH62" s="61"/>
      <c r="CI62" s="61"/>
      <c r="CJ62" s="61"/>
      <c r="CK62" s="61"/>
      <c r="CL62" s="61"/>
      <c r="CM62" s="61"/>
      <c r="CN62" s="61"/>
      <c r="CO62" s="61"/>
      <c r="CP62" s="61"/>
      <c r="CQ62" s="61"/>
      <c r="CR62" s="61"/>
      <c r="CS62" s="61"/>
      <c r="CT62" s="61"/>
      <c r="CU62" s="61"/>
      <c r="CV62" s="61"/>
      <c r="CW62" s="61"/>
      <c r="CX62" s="61"/>
      <c r="CY62" s="61"/>
      <c r="CZ62" s="61"/>
      <c r="DA62" s="61"/>
      <c r="DB62" s="61"/>
    </row>
    <row r="63" spans="1:106" s="58" customFormat="1" ht="20.100000000000001" customHeight="1">
      <c r="A63" s="117" t="s">
        <v>636</v>
      </c>
      <c r="B63" s="788"/>
      <c r="C63" s="781" t="s">
        <v>603</v>
      </c>
      <c r="D63" s="783" t="s">
        <v>602</v>
      </c>
      <c r="E63" s="783" t="s">
        <v>598</v>
      </c>
      <c r="F63" s="783">
        <f>VLOOKUP(C63,'[72]납품수량(영업)'!$C$3:$F$260,4,FALSE)</f>
        <v>0</v>
      </c>
      <c r="G63" s="124">
        <f>VLOOKUP($C$63,[75]납품수량!$B$3:$AI$68,G1,FALSE)</f>
        <v>0</v>
      </c>
      <c r="H63" s="124">
        <f>VLOOKUP(C63,[75]납품수량!$B$3:$AI$68,H1,FALSE)</f>
        <v>0</v>
      </c>
      <c r="I63" s="124">
        <f>VLOOKUP($C$63,[75]납품수량!$B$3:$AI$68,I1,FALSE)</f>
        <v>0</v>
      </c>
      <c r="J63" s="124">
        <f>VLOOKUP($C$63,[75]납품수량!$B$3:$AI$68,J1,FALSE)</f>
        <v>0</v>
      </c>
      <c r="K63" s="124">
        <f>VLOOKUP($C$63,[75]납품수량!$B$3:$AI$68,K1,FALSE)</f>
        <v>0</v>
      </c>
      <c r="L63" s="124">
        <f>VLOOKUP($C$63,[75]납품수량!$B$3:$AI$68,L1,FALSE)</f>
        <v>0</v>
      </c>
      <c r="M63" s="124">
        <f>VLOOKUP($C$63,[75]납품수량!$B$3:$AI$68,M1,FALSE)</f>
        <v>0</v>
      </c>
      <c r="N63" s="124">
        <f>VLOOKUP($C$63,[75]납품수량!$B$3:$AI$68,N1,FALSE)</f>
        <v>0</v>
      </c>
      <c r="O63" s="124">
        <f>VLOOKUP($C$63,[75]납품수량!$B$3:$AI$68,O1,FALSE)</f>
        <v>0</v>
      </c>
      <c r="P63" s="124">
        <f>VLOOKUP($C$63,[75]납품수량!$B$3:$AI$68,P1,FALSE)</f>
        <v>0</v>
      </c>
      <c r="Q63" s="124">
        <f>VLOOKUP($C$63,[75]납품수량!$B$3:$AI$68,Q1,FALSE)</f>
        <v>0</v>
      </c>
      <c r="R63" s="124">
        <f>VLOOKUP($C$63,[75]납품수량!$B$3:$AI$68,R1,FALSE)</f>
        <v>0</v>
      </c>
      <c r="S63" s="124">
        <f>VLOOKUP($C$63,[75]납품수량!$B$3:$AI$68,S1,FALSE)</f>
        <v>0</v>
      </c>
      <c r="T63" s="124">
        <f>VLOOKUP($C$63,[75]납품수량!$B$3:$AI$68,T1,FALSE)</f>
        <v>0</v>
      </c>
      <c r="U63" s="124">
        <f>VLOOKUP($C$63,[75]납품수량!$B$3:$AI$68,U1,FALSE)</f>
        <v>0</v>
      </c>
      <c r="V63" s="124">
        <f>VLOOKUP($C$63,[75]납품수량!$B$3:$AI$68,V1,FALSE)</f>
        <v>0</v>
      </c>
      <c r="W63" s="124">
        <f>VLOOKUP($C$63,[75]납품수량!$B$3:$AI$68,W1,FALSE)</f>
        <v>0</v>
      </c>
      <c r="X63" s="124">
        <f>VLOOKUP($C$63,[75]납품수량!$B$3:$AI$68,X1,FALSE)</f>
        <v>0</v>
      </c>
      <c r="Y63" s="124">
        <f>VLOOKUP($C$63,[75]납품수량!$B$3:$AI$68,Y1,FALSE)</f>
        <v>0</v>
      </c>
      <c r="Z63" s="124">
        <f>VLOOKUP($C$63,[75]납품수량!$B$3:$AI$68,Z1,FALSE)</f>
        <v>0</v>
      </c>
      <c r="AA63" s="124">
        <f>VLOOKUP($C$63,[75]납품수량!$B$3:$AI$68,AA1,FALSE)</f>
        <v>0</v>
      </c>
      <c r="AB63" s="124">
        <f>VLOOKUP($C$63,[75]납품수량!$B$3:$AI$68,AB1,FALSE)</f>
        <v>0</v>
      </c>
      <c r="AC63" s="124">
        <f>VLOOKUP($C$63,[75]납품수량!$B$3:$AI$68,AC1,FALSE)</f>
        <v>0</v>
      </c>
      <c r="AD63" s="124">
        <f>VLOOKUP($C$63,[75]납품수량!$B$3:$AI$68,AD1,FALSE)</f>
        <v>0</v>
      </c>
      <c r="AE63" s="124">
        <f>VLOOKUP($C$63,[75]납품수량!$B$3:$AI$68,AE1,FALSE)</f>
        <v>0</v>
      </c>
      <c r="AF63" s="124">
        <f>VLOOKUP($C$63,[75]납품수량!$B$3:$AI$68,AF1,FALSE)</f>
        <v>0</v>
      </c>
      <c r="AG63" s="124">
        <f>VLOOKUP($C$63,[75]납품수량!$B$3:$AI$68,AG1,FALSE)</f>
        <v>0</v>
      </c>
      <c r="AH63" s="124">
        <f>VLOOKUP($C$63,[75]납품수량!$B$3:$AI$68,AH1,FALSE)</f>
        <v>0</v>
      </c>
      <c r="AI63" s="124">
        <f>VLOOKUP($C$63,[75]납품수량!$B$3:$AI$68,AI1,FALSE)</f>
        <v>0</v>
      </c>
      <c r="AJ63" s="124">
        <f>VLOOKUP($C$63,[75]납품수량!$B$3:$AI$68,AJ1,FALSE)</f>
        <v>0</v>
      </c>
      <c r="AK63" s="124">
        <f>VLOOKUP($C$63,[75]납품수량!$B$3:$AI$68,AK1,FALSE)</f>
        <v>0</v>
      </c>
      <c r="AL63" s="124">
        <f>SUM(G63:AK63)</f>
        <v>0</v>
      </c>
      <c r="AM63" s="61"/>
      <c r="AN63" s="61"/>
      <c r="AO63" s="61"/>
      <c r="AP63" s="61"/>
      <c r="AQ63" s="61"/>
      <c r="AR63" s="61"/>
      <c r="AS63" s="61"/>
      <c r="AT63" s="61"/>
      <c r="AU63" s="61"/>
      <c r="AV63" s="61"/>
      <c r="AW63" s="61"/>
      <c r="AX63" s="61"/>
      <c r="AY63" s="61"/>
      <c r="AZ63" s="61"/>
      <c r="BA63" s="61"/>
      <c r="BB63" s="61"/>
      <c r="BC63" s="61"/>
      <c r="BD63" s="61"/>
      <c r="BE63" s="61"/>
      <c r="BF63" s="61"/>
      <c r="BG63" s="61"/>
      <c r="BH63" s="61"/>
      <c r="BI63" s="61"/>
      <c r="BJ63" s="61"/>
      <c r="BK63" s="61"/>
      <c r="BL63" s="61"/>
      <c r="BM63" s="61"/>
      <c r="BN63" s="61"/>
      <c r="BO63" s="61"/>
      <c r="BP63" s="61"/>
      <c r="BQ63" s="61"/>
      <c r="BR63" s="61"/>
      <c r="BS63" s="61"/>
      <c r="BT63" s="61"/>
      <c r="BU63" s="61"/>
      <c r="BV63" s="61"/>
      <c r="BW63" s="61"/>
      <c r="BX63" s="61"/>
      <c r="BY63" s="61"/>
      <c r="BZ63" s="61"/>
      <c r="CA63" s="61"/>
      <c r="CB63" s="61"/>
      <c r="CC63" s="61"/>
      <c r="CD63" s="61"/>
      <c r="CE63" s="61"/>
      <c r="CF63" s="61"/>
      <c r="CG63" s="61"/>
      <c r="CH63" s="61"/>
      <c r="CI63" s="61"/>
      <c r="CJ63" s="61"/>
      <c r="CK63" s="61"/>
      <c r="CL63" s="61"/>
      <c r="CM63" s="61"/>
      <c r="CN63" s="61"/>
      <c r="CO63" s="61"/>
      <c r="CP63" s="61"/>
      <c r="CQ63" s="61"/>
      <c r="CR63" s="61"/>
      <c r="CS63" s="61"/>
      <c r="CT63" s="61"/>
      <c r="CU63" s="61"/>
      <c r="CV63" s="61"/>
      <c r="CW63" s="61"/>
      <c r="CX63" s="61"/>
      <c r="CY63" s="61"/>
      <c r="CZ63" s="61"/>
      <c r="DA63" s="61"/>
      <c r="DB63" s="61"/>
    </row>
    <row r="64" spans="1:106" s="58" customFormat="1" ht="20.100000000000001" customHeight="1">
      <c r="A64" s="117"/>
      <c r="B64" s="789"/>
      <c r="C64" s="782"/>
      <c r="D64" s="784"/>
      <c r="E64" s="784"/>
      <c r="F64" s="784"/>
      <c r="G64" s="122">
        <f>$F$63*G63</f>
        <v>0</v>
      </c>
      <c r="H64" s="122">
        <f t="shared" ref="H64:AK64" si="31">$F$63*H63</f>
        <v>0</v>
      </c>
      <c r="I64" s="122">
        <f t="shared" si="31"/>
        <v>0</v>
      </c>
      <c r="J64" s="122">
        <f t="shared" si="31"/>
        <v>0</v>
      </c>
      <c r="K64" s="122">
        <f t="shared" si="31"/>
        <v>0</v>
      </c>
      <c r="L64" s="122">
        <f t="shared" si="31"/>
        <v>0</v>
      </c>
      <c r="M64" s="122">
        <f t="shared" si="31"/>
        <v>0</v>
      </c>
      <c r="N64" s="122">
        <f t="shared" si="31"/>
        <v>0</v>
      </c>
      <c r="O64" s="122">
        <f t="shared" si="31"/>
        <v>0</v>
      </c>
      <c r="P64" s="122">
        <f t="shared" si="31"/>
        <v>0</v>
      </c>
      <c r="Q64" s="122">
        <f t="shared" si="31"/>
        <v>0</v>
      </c>
      <c r="R64" s="122">
        <f t="shared" si="31"/>
        <v>0</v>
      </c>
      <c r="S64" s="122">
        <f t="shared" si="31"/>
        <v>0</v>
      </c>
      <c r="T64" s="122">
        <f t="shared" si="31"/>
        <v>0</v>
      </c>
      <c r="U64" s="122">
        <f t="shared" si="31"/>
        <v>0</v>
      </c>
      <c r="V64" s="122">
        <f t="shared" si="31"/>
        <v>0</v>
      </c>
      <c r="W64" s="122">
        <f t="shared" si="31"/>
        <v>0</v>
      </c>
      <c r="X64" s="122">
        <f t="shared" si="31"/>
        <v>0</v>
      </c>
      <c r="Y64" s="122">
        <f t="shared" si="31"/>
        <v>0</v>
      </c>
      <c r="Z64" s="122">
        <f t="shared" si="31"/>
        <v>0</v>
      </c>
      <c r="AA64" s="122">
        <f t="shared" si="31"/>
        <v>0</v>
      </c>
      <c r="AB64" s="122">
        <f t="shared" si="31"/>
        <v>0</v>
      </c>
      <c r="AC64" s="122">
        <f t="shared" si="31"/>
        <v>0</v>
      </c>
      <c r="AD64" s="122">
        <f t="shared" si="31"/>
        <v>0</v>
      </c>
      <c r="AE64" s="122">
        <f t="shared" si="31"/>
        <v>0</v>
      </c>
      <c r="AF64" s="122">
        <f t="shared" si="31"/>
        <v>0</v>
      </c>
      <c r="AG64" s="122">
        <f t="shared" si="31"/>
        <v>0</v>
      </c>
      <c r="AH64" s="122">
        <f t="shared" si="31"/>
        <v>0</v>
      </c>
      <c r="AI64" s="122">
        <f t="shared" si="31"/>
        <v>0</v>
      </c>
      <c r="AJ64" s="122">
        <f t="shared" si="31"/>
        <v>0</v>
      </c>
      <c r="AK64" s="122">
        <f t="shared" si="31"/>
        <v>0</v>
      </c>
      <c r="AL64" s="122">
        <f>F63*AL63</f>
        <v>0</v>
      </c>
      <c r="AM64" s="61"/>
      <c r="AN64" s="61"/>
      <c r="AO64" s="61"/>
      <c r="AP64" s="61"/>
      <c r="AQ64" s="61"/>
      <c r="AR64" s="61"/>
      <c r="AS64" s="61"/>
      <c r="AT64" s="61"/>
      <c r="AU64" s="61"/>
      <c r="AV64" s="61"/>
      <c r="AW64" s="61"/>
      <c r="AX64" s="61"/>
      <c r="AY64" s="61"/>
      <c r="AZ64" s="61"/>
      <c r="BA64" s="61"/>
      <c r="BB64" s="61"/>
      <c r="BC64" s="61"/>
      <c r="BD64" s="61"/>
      <c r="BE64" s="61"/>
      <c r="BF64" s="61"/>
      <c r="BG64" s="61"/>
      <c r="BH64" s="61"/>
      <c r="BI64" s="61"/>
      <c r="BJ64" s="61"/>
      <c r="BK64" s="61"/>
      <c r="BL64" s="61"/>
      <c r="BM64" s="61"/>
      <c r="BN64" s="61"/>
      <c r="BO64" s="61"/>
      <c r="BP64" s="61"/>
      <c r="BQ64" s="61"/>
      <c r="BR64" s="61"/>
      <c r="BS64" s="61"/>
      <c r="BT64" s="61"/>
      <c r="BU64" s="61"/>
      <c r="BV64" s="61"/>
      <c r="BW64" s="61"/>
      <c r="BX64" s="61"/>
      <c r="BY64" s="61"/>
      <c r="BZ64" s="61"/>
      <c r="CA64" s="61"/>
      <c r="CB64" s="61"/>
      <c r="CC64" s="61"/>
      <c r="CD64" s="61"/>
      <c r="CE64" s="61"/>
      <c r="CF64" s="61"/>
      <c r="CG64" s="61"/>
      <c r="CH64" s="61"/>
      <c r="CI64" s="61"/>
      <c r="CJ64" s="61"/>
      <c r="CK64" s="61"/>
      <c r="CL64" s="61"/>
      <c r="CM64" s="61"/>
      <c r="CN64" s="61"/>
      <c r="CO64" s="61"/>
      <c r="CP64" s="61"/>
      <c r="CQ64" s="61"/>
      <c r="CR64" s="61"/>
      <c r="CS64" s="61"/>
      <c r="CT64" s="61"/>
      <c r="CU64" s="61"/>
      <c r="CV64" s="61"/>
      <c r="CW64" s="61"/>
      <c r="CX64" s="61"/>
      <c r="CY64" s="61"/>
      <c r="CZ64" s="61"/>
      <c r="DA64" s="61"/>
      <c r="DB64" s="61"/>
    </row>
    <row r="65" spans="1:106" s="58" customFormat="1" ht="24.95" customHeight="1">
      <c r="A65" s="779" t="s">
        <v>433</v>
      </c>
      <c r="B65" s="779"/>
      <c r="C65" s="779"/>
      <c r="D65" s="779"/>
      <c r="E65" s="779"/>
      <c r="F65" s="136"/>
      <c r="G65" s="137">
        <f>G24+G26+G28+G30+G32+G34+G36+G38+G40</f>
        <v>0</v>
      </c>
      <c r="H65" s="137">
        <f t="shared" ref="H65:AK65" si="32">H24+H26+H28+H30+H32+H34+H36+H38+H40</f>
        <v>8223720</v>
      </c>
      <c r="I65" s="137">
        <f t="shared" si="32"/>
        <v>0</v>
      </c>
      <c r="J65" s="137">
        <f t="shared" si="32"/>
        <v>0</v>
      </c>
      <c r="K65" s="137">
        <f t="shared" si="32"/>
        <v>0</v>
      </c>
      <c r="L65" s="137">
        <f t="shared" si="32"/>
        <v>0</v>
      </c>
      <c r="M65" s="137">
        <f t="shared" si="32"/>
        <v>7284440</v>
      </c>
      <c r="N65" s="137">
        <f t="shared" si="32"/>
        <v>7086120</v>
      </c>
      <c r="O65" s="137">
        <f t="shared" si="32"/>
        <v>10248580</v>
      </c>
      <c r="P65" s="137">
        <f t="shared" si="32"/>
        <v>0</v>
      </c>
      <c r="Q65" s="137">
        <f t="shared" si="32"/>
        <v>0</v>
      </c>
      <c r="R65" s="137">
        <f t="shared" si="32"/>
        <v>0</v>
      </c>
      <c r="S65" s="137">
        <f t="shared" si="32"/>
        <v>0</v>
      </c>
      <c r="T65" s="137">
        <f t="shared" si="32"/>
        <v>0</v>
      </c>
      <c r="U65" s="137">
        <f t="shared" si="32"/>
        <v>7427040</v>
      </c>
      <c r="V65" s="137">
        <f t="shared" si="32"/>
        <v>9635480</v>
      </c>
      <c r="W65" s="137">
        <f t="shared" si="32"/>
        <v>0</v>
      </c>
      <c r="X65" s="137">
        <f t="shared" si="32"/>
        <v>0</v>
      </c>
      <c r="Y65" s="137">
        <f t="shared" si="32"/>
        <v>5631680</v>
      </c>
      <c r="Z65" s="137">
        <f t="shared" si="32"/>
        <v>11301200</v>
      </c>
      <c r="AA65" s="137">
        <f t="shared" si="32"/>
        <v>7997440</v>
      </c>
      <c r="AB65" s="137">
        <f t="shared" si="32"/>
        <v>9313380</v>
      </c>
      <c r="AC65" s="137">
        <f t="shared" si="32"/>
        <v>15386711</v>
      </c>
      <c r="AD65" s="137">
        <f t="shared" si="32"/>
        <v>0</v>
      </c>
      <c r="AE65" s="137">
        <f t="shared" si="32"/>
        <v>0</v>
      </c>
      <c r="AF65" s="137">
        <f t="shared" si="32"/>
        <v>8913200</v>
      </c>
      <c r="AG65" s="137">
        <f t="shared" si="32"/>
        <v>9034840</v>
      </c>
      <c r="AH65" s="137">
        <f t="shared" si="32"/>
        <v>9471240</v>
      </c>
      <c r="AI65" s="137">
        <f t="shared" si="32"/>
        <v>7797200</v>
      </c>
      <c r="AJ65" s="137">
        <f t="shared" si="32"/>
        <v>5197500</v>
      </c>
      <c r="AK65" s="137">
        <f t="shared" si="32"/>
        <v>0</v>
      </c>
      <c r="AL65" s="137">
        <f>SUM(G65:AK65)</f>
        <v>139949771</v>
      </c>
      <c r="AM65" s="61"/>
      <c r="AN65" s="61"/>
      <c r="AO65" s="61"/>
      <c r="AP65" s="61"/>
      <c r="AQ65" s="61"/>
      <c r="AR65" s="61"/>
      <c r="AS65" s="61"/>
      <c r="AT65" s="61"/>
      <c r="AU65" s="61"/>
      <c r="AV65" s="61"/>
      <c r="AW65" s="61"/>
      <c r="AX65" s="61"/>
      <c r="AY65" s="61"/>
      <c r="AZ65" s="61"/>
      <c r="BA65" s="61"/>
      <c r="BB65" s="61"/>
      <c r="BC65" s="61"/>
      <c r="BD65" s="61"/>
      <c r="BE65" s="61"/>
      <c r="BF65" s="61"/>
      <c r="BG65" s="61"/>
      <c r="BH65" s="61"/>
      <c r="BI65" s="61"/>
      <c r="BJ65" s="61"/>
      <c r="BK65" s="61"/>
      <c r="BL65" s="61"/>
      <c r="BM65" s="61"/>
      <c r="BN65" s="61"/>
      <c r="BO65" s="61"/>
      <c r="BP65" s="61"/>
      <c r="BQ65" s="61"/>
    </row>
    <row r="66" spans="1:106" s="58" customFormat="1" ht="24.95" customHeight="1">
      <c r="A66" s="779" t="s">
        <v>636</v>
      </c>
      <c r="B66" s="779"/>
      <c r="C66" s="779"/>
      <c r="D66" s="779"/>
      <c r="E66" s="779"/>
      <c r="F66" s="136"/>
      <c r="G66" s="143">
        <f>G64+G62+G60+G58+G56+G54+G52+G50+G48+G46+G44+G42</f>
        <v>0</v>
      </c>
      <c r="H66" s="143">
        <f t="shared" ref="H66:AK66" si="33">H64+H62+H60+H58+H56+H54+H52+H50+H48+H46+H44+H42</f>
        <v>0</v>
      </c>
      <c r="I66" s="143">
        <f t="shared" si="33"/>
        <v>0</v>
      </c>
      <c r="J66" s="143">
        <f t="shared" si="33"/>
        <v>0</v>
      </c>
      <c r="K66" s="143">
        <f t="shared" si="33"/>
        <v>0</v>
      </c>
      <c r="L66" s="143">
        <f t="shared" si="33"/>
        <v>0</v>
      </c>
      <c r="M66" s="143">
        <f t="shared" si="33"/>
        <v>0</v>
      </c>
      <c r="N66" s="143">
        <f t="shared" si="33"/>
        <v>0</v>
      </c>
      <c r="O66" s="143">
        <f t="shared" si="33"/>
        <v>0</v>
      </c>
      <c r="P66" s="143">
        <f t="shared" si="33"/>
        <v>0</v>
      </c>
      <c r="Q66" s="143">
        <f t="shared" si="33"/>
        <v>0</v>
      </c>
      <c r="R66" s="143">
        <f t="shared" si="33"/>
        <v>0</v>
      </c>
      <c r="S66" s="143">
        <f t="shared" si="33"/>
        <v>0</v>
      </c>
      <c r="T66" s="143">
        <f t="shared" si="33"/>
        <v>0</v>
      </c>
      <c r="U66" s="143">
        <f t="shared" si="33"/>
        <v>0</v>
      </c>
      <c r="V66" s="143">
        <f t="shared" si="33"/>
        <v>0</v>
      </c>
      <c r="W66" s="143">
        <f t="shared" si="33"/>
        <v>0</v>
      </c>
      <c r="X66" s="143">
        <f t="shared" si="33"/>
        <v>0</v>
      </c>
      <c r="Y66" s="143">
        <f t="shared" si="33"/>
        <v>0</v>
      </c>
      <c r="Z66" s="143">
        <f t="shared" si="33"/>
        <v>0</v>
      </c>
      <c r="AA66" s="143">
        <f t="shared" si="33"/>
        <v>0</v>
      </c>
      <c r="AB66" s="143">
        <f t="shared" si="33"/>
        <v>0</v>
      </c>
      <c r="AC66" s="143">
        <f t="shared" si="33"/>
        <v>0</v>
      </c>
      <c r="AD66" s="143">
        <f t="shared" si="33"/>
        <v>0</v>
      </c>
      <c r="AE66" s="143">
        <f t="shared" si="33"/>
        <v>0</v>
      </c>
      <c r="AF66" s="143">
        <f t="shared" si="33"/>
        <v>0</v>
      </c>
      <c r="AG66" s="143">
        <f t="shared" si="33"/>
        <v>0</v>
      </c>
      <c r="AH66" s="143">
        <f t="shared" si="33"/>
        <v>0</v>
      </c>
      <c r="AI66" s="143">
        <f t="shared" si="33"/>
        <v>0</v>
      </c>
      <c r="AJ66" s="143">
        <f t="shared" si="33"/>
        <v>0</v>
      </c>
      <c r="AK66" s="143">
        <f t="shared" si="33"/>
        <v>0</v>
      </c>
      <c r="AL66" s="143"/>
      <c r="AM66" s="61"/>
      <c r="AN66" s="61"/>
      <c r="AO66" s="61"/>
      <c r="AP66" s="61"/>
      <c r="AQ66" s="61"/>
      <c r="AR66" s="61"/>
      <c r="AS66" s="61"/>
      <c r="AT66" s="61"/>
      <c r="AU66" s="61"/>
      <c r="AV66" s="61"/>
      <c r="AW66" s="61"/>
      <c r="AX66" s="61"/>
      <c r="AY66" s="61"/>
      <c r="AZ66" s="61"/>
      <c r="BA66" s="61"/>
      <c r="BB66" s="61"/>
      <c r="BC66" s="61"/>
      <c r="BD66" s="61"/>
      <c r="BE66" s="61"/>
      <c r="BF66" s="61"/>
      <c r="BG66" s="61"/>
      <c r="BH66" s="61"/>
      <c r="BI66" s="61"/>
      <c r="BJ66" s="61"/>
      <c r="BK66" s="61"/>
      <c r="BL66" s="61"/>
      <c r="BM66" s="61"/>
      <c r="BN66" s="61"/>
      <c r="BO66" s="61"/>
      <c r="BP66" s="61"/>
      <c r="BQ66" s="61"/>
    </row>
    <row r="67" spans="1:106" s="58" customFormat="1" ht="24.95" customHeight="1">
      <c r="A67" s="780" t="s">
        <v>668</v>
      </c>
      <c r="B67" s="780"/>
      <c r="C67" s="780"/>
      <c r="D67" s="780"/>
      <c r="E67" s="780"/>
      <c r="F67" s="138"/>
      <c r="G67" s="139">
        <f>G65+G66</f>
        <v>0</v>
      </c>
      <c r="H67" s="139">
        <f t="shared" ref="H67:AK67" si="34">H65+H66</f>
        <v>8223720</v>
      </c>
      <c r="I67" s="139">
        <f t="shared" si="34"/>
        <v>0</v>
      </c>
      <c r="J67" s="139">
        <f t="shared" si="34"/>
        <v>0</v>
      </c>
      <c r="K67" s="139">
        <f t="shared" si="34"/>
        <v>0</v>
      </c>
      <c r="L67" s="139">
        <f t="shared" si="34"/>
        <v>0</v>
      </c>
      <c r="M67" s="139">
        <f t="shared" si="34"/>
        <v>7284440</v>
      </c>
      <c r="N67" s="139">
        <f t="shared" si="34"/>
        <v>7086120</v>
      </c>
      <c r="O67" s="139">
        <f t="shared" si="34"/>
        <v>10248580</v>
      </c>
      <c r="P67" s="139">
        <f t="shared" si="34"/>
        <v>0</v>
      </c>
      <c r="Q67" s="139">
        <f t="shared" si="34"/>
        <v>0</v>
      </c>
      <c r="R67" s="139">
        <f t="shared" si="34"/>
        <v>0</v>
      </c>
      <c r="S67" s="139">
        <f t="shared" si="34"/>
        <v>0</v>
      </c>
      <c r="T67" s="139">
        <f t="shared" si="34"/>
        <v>0</v>
      </c>
      <c r="U67" s="139">
        <f t="shared" si="34"/>
        <v>7427040</v>
      </c>
      <c r="V67" s="139">
        <f t="shared" si="34"/>
        <v>9635480</v>
      </c>
      <c r="W67" s="139">
        <f t="shared" si="34"/>
        <v>0</v>
      </c>
      <c r="X67" s="139">
        <f t="shared" si="34"/>
        <v>0</v>
      </c>
      <c r="Y67" s="139">
        <f t="shared" si="34"/>
        <v>5631680</v>
      </c>
      <c r="Z67" s="139">
        <f t="shared" si="34"/>
        <v>11301200</v>
      </c>
      <c r="AA67" s="139">
        <f t="shared" si="34"/>
        <v>7997440</v>
      </c>
      <c r="AB67" s="139">
        <f t="shared" si="34"/>
        <v>9313380</v>
      </c>
      <c r="AC67" s="139">
        <f t="shared" si="34"/>
        <v>15386711</v>
      </c>
      <c r="AD67" s="139">
        <f t="shared" si="34"/>
        <v>0</v>
      </c>
      <c r="AE67" s="139">
        <f t="shared" si="34"/>
        <v>0</v>
      </c>
      <c r="AF67" s="139">
        <f t="shared" si="34"/>
        <v>8913200</v>
      </c>
      <c r="AG67" s="139">
        <f t="shared" si="34"/>
        <v>9034840</v>
      </c>
      <c r="AH67" s="139">
        <f t="shared" si="34"/>
        <v>9471240</v>
      </c>
      <c r="AI67" s="139">
        <f t="shared" si="34"/>
        <v>7797200</v>
      </c>
      <c r="AJ67" s="139">
        <f t="shared" si="34"/>
        <v>5197500</v>
      </c>
      <c r="AK67" s="139">
        <f t="shared" si="34"/>
        <v>0</v>
      </c>
      <c r="AL67" s="139">
        <f>F65*AL65</f>
        <v>0</v>
      </c>
      <c r="AM67" s="61"/>
      <c r="AN67" s="61"/>
      <c r="AO67" s="61"/>
      <c r="AP67" s="61"/>
      <c r="AQ67" s="61"/>
      <c r="AR67" s="61"/>
      <c r="AS67" s="61"/>
      <c r="AT67" s="61"/>
      <c r="AU67" s="61"/>
      <c r="AV67" s="61"/>
      <c r="AW67" s="61"/>
      <c r="AX67" s="61"/>
      <c r="AY67" s="61"/>
      <c r="AZ67" s="61"/>
      <c r="BA67" s="61"/>
      <c r="BB67" s="61"/>
      <c r="BC67" s="61"/>
      <c r="BD67" s="61"/>
      <c r="BE67" s="61"/>
      <c r="BF67" s="61"/>
      <c r="BG67" s="61"/>
      <c r="BH67" s="61"/>
      <c r="BI67" s="61"/>
      <c r="BJ67" s="61"/>
      <c r="BK67" s="61"/>
      <c r="BL67" s="61"/>
      <c r="BM67" s="61"/>
      <c r="BN67" s="61"/>
      <c r="BO67" s="61"/>
      <c r="BP67" s="61"/>
      <c r="BQ67" s="61"/>
    </row>
    <row r="68" spans="1:106" s="58" customFormat="1" ht="20.100000000000001" customHeight="1">
      <c r="A68" s="117" t="s">
        <v>633</v>
      </c>
      <c r="B68" s="799" t="s">
        <v>44</v>
      </c>
      <c r="C68" s="781" t="s">
        <v>561</v>
      </c>
      <c r="D68" s="783" t="s">
        <v>562</v>
      </c>
      <c r="E68" s="783" t="s">
        <v>563</v>
      </c>
      <c r="F68" s="783">
        <f>VLOOKUP(C68,'[72]납품수량(영업)'!$C$3:$F$260,4,FALSE)</f>
        <v>4934</v>
      </c>
      <c r="G68" s="124">
        <f>VLOOKUP(C68,[75]납품수량!$B$3:$AI$68,G1,FALSE)</f>
        <v>0</v>
      </c>
      <c r="H68" s="124">
        <f>VLOOKUP($C$68,[75]납품수량!$B$3:$AI$68,H1,FALSE)</f>
        <v>0</v>
      </c>
      <c r="I68" s="124">
        <f>VLOOKUP($C$68,[75]납품수량!$B$3:$AI$68,I1,FALSE)</f>
        <v>0</v>
      </c>
      <c r="J68" s="124">
        <f>VLOOKUP($C$68,[75]납품수량!$B$3:$AI$68,J1,FALSE)</f>
        <v>0</v>
      </c>
      <c r="K68" s="124">
        <f>VLOOKUP($C$68,[75]납품수량!$B$3:$AI$68,K1,FALSE)</f>
        <v>0</v>
      </c>
      <c r="L68" s="124">
        <f>VLOOKUP($C$68,[75]납품수량!$B$3:$AI$68,L1,FALSE)</f>
        <v>0</v>
      </c>
      <c r="M68" s="124">
        <f>VLOOKUP($C$68,[75]납품수량!$B$3:$AI$68,M1,FALSE)</f>
        <v>0</v>
      </c>
      <c r="N68" s="124">
        <f>VLOOKUP($C$68,[75]납품수량!$B$3:$AI$68,N1,FALSE)</f>
        <v>0</v>
      </c>
      <c r="O68" s="124">
        <f>VLOOKUP($C$68,[75]납품수량!$B$3:$AI$68,O1,FALSE)</f>
        <v>0</v>
      </c>
      <c r="P68" s="124">
        <f>VLOOKUP($C$68,[75]납품수량!$B$3:$AI$68,P1,FALSE)</f>
        <v>0</v>
      </c>
      <c r="Q68" s="124">
        <f>VLOOKUP($C$68,[75]납품수량!$B$3:$AI$68,Q1,FALSE)</f>
        <v>0</v>
      </c>
      <c r="R68" s="124">
        <f>VLOOKUP($C$68,[75]납품수량!$B$3:$AI$68,R1,FALSE)</f>
        <v>0</v>
      </c>
      <c r="S68" s="124">
        <f>VLOOKUP($C$68,[75]납품수량!$B$3:$AI$68,S1,FALSE)</f>
        <v>0</v>
      </c>
      <c r="T68" s="124">
        <f>VLOOKUP($C$68,[75]납품수량!$B$3:$AI$68,T1,FALSE)</f>
        <v>0</v>
      </c>
      <c r="U68" s="124">
        <f>VLOOKUP($C$68,[75]납품수량!$B$3:$AI$68,U1,FALSE)</f>
        <v>0</v>
      </c>
      <c r="V68" s="124">
        <f>VLOOKUP($C$68,[75]납품수량!$B$3:$AI$68,V1,FALSE)</f>
        <v>0</v>
      </c>
      <c r="W68" s="124">
        <f>VLOOKUP($C$68,[75]납품수량!$B$3:$AI$68,W1,FALSE)</f>
        <v>0</v>
      </c>
      <c r="X68" s="124">
        <f>VLOOKUP($C$68,[75]납품수량!$B$3:$AI$68,X1,FALSE)</f>
        <v>0</v>
      </c>
      <c r="Y68" s="124">
        <f>VLOOKUP($C$68,[75]납품수량!$B$3:$AI$68,Y1,FALSE)</f>
        <v>0</v>
      </c>
      <c r="Z68" s="124">
        <f>VLOOKUP($C$68,[75]납품수량!$B$3:$AI$68,Z1,FALSE)</f>
        <v>1000</v>
      </c>
      <c r="AA68" s="124">
        <f>VLOOKUP($C$68,[75]납품수량!$B$3:$AI$68,AA1,FALSE)</f>
        <v>0</v>
      </c>
      <c r="AB68" s="124">
        <f>VLOOKUP($C$68,[75]납품수량!$B$3:$AI$68,AB1,FALSE)</f>
        <v>0</v>
      </c>
      <c r="AC68" s="124">
        <f>VLOOKUP($C$68,[75]납품수량!$B$3:$AI$68,AC1,FALSE)</f>
        <v>1000</v>
      </c>
      <c r="AD68" s="124">
        <f>VLOOKUP($C$68,[75]납품수량!$B$3:$AI$68,AD1,FALSE)</f>
        <v>0</v>
      </c>
      <c r="AE68" s="124">
        <f>VLOOKUP($C$68,[75]납품수량!$B$3:$AI$68,AE1,FALSE)</f>
        <v>0</v>
      </c>
      <c r="AF68" s="124">
        <f>VLOOKUP($C$68,[75]납품수량!$B$3:$AI$68,AF1,FALSE)</f>
        <v>0</v>
      </c>
      <c r="AG68" s="124">
        <f>VLOOKUP($C$68,[75]납품수량!$B$3:$AI$68,AG1,FALSE)</f>
        <v>0</v>
      </c>
      <c r="AH68" s="124">
        <f>VLOOKUP($C$68,[75]납품수량!$B$3:$AI$68,AH1,FALSE)</f>
        <v>2000</v>
      </c>
      <c r="AI68" s="124">
        <f>VLOOKUP($C$68,[75]납품수량!$B$3:$AI$68,AI1,FALSE)</f>
        <v>0</v>
      </c>
      <c r="AJ68" s="124">
        <f>VLOOKUP($C$68,[75]납품수량!$B$3:$AI$68,AJ1,FALSE)</f>
        <v>0</v>
      </c>
      <c r="AK68" s="124">
        <f>VLOOKUP($C$68,[75]납품수량!$B$3:$AI$68,AK1,FALSE)</f>
        <v>0</v>
      </c>
      <c r="AL68" s="124">
        <f>SUM(G68:AK68)</f>
        <v>4000</v>
      </c>
      <c r="AM68" s="61"/>
      <c r="AN68" s="61"/>
      <c r="AO68" s="61"/>
      <c r="AP68" s="61"/>
      <c r="AQ68" s="61"/>
      <c r="AR68" s="61"/>
      <c r="AS68" s="61"/>
      <c r="AT68" s="61"/>
      <c r="AU68" s="61"/>
      <c r="AV68" s="61"/>
      <c r="AW68" s="61"/>
      <c r="AX68" s="61"/>
      <c r="AY68" s="61"/>
      <c r="AZ68" s="61"/>
      <c r="BA68" s="61"/>
      <c r="BB68" s="61"/>
      <c r="BC68" s="61"/>
      <c r="BD68" s="61"/>
      <c r="BE68" s="61"/>
      <c r="BF68" s="61"/>
      <c r="BG68" s="61"/>
      <c r="BH68" s="61"/>
      <c r="BI68" s="61"/>
      <c r="BJ68" s="61"/>
      <c r="BK68" s="61"/>
      <c r="BL68" s="61"/>
      <c r="BM68" s="61"/>
      <c r="BN68" s="61"/>
      <c r="BO68" s="61"/>
      <c r="BP68" s="61"/>
      <c r="BQ68" s="61"/>
      <c r="BR68" s="61"/>
      <c r="BS68" s="61"/>
      <c r="BT68" s="61"/>
      <c r="BU68" s="61"/>
      <c r="BV68" s="61"/>
      <c r="BW68" s="61"/>
      <c r="BX68" s="61"/>
      <c r="BY68" s="61"/>
      <c r="BZ68" s="61"/>
      <c r="CA68" s="61"/>
      <c r="CB68" s="61"/>
      <c r="CC68" s="61"/>
      <c r="CD68" s="61"/>
      <c r="CE68" s="61"/>
      <c r="CF68" s="61"/>
      <c r="CG68" s="61"/>
      <c r="CH68" s="61"/>
      <c r="CI68" s="61"/>
      <c r="CJ68" s="61"/>
      <c r="CK68" s="61"/>
      <c r="CL68" s="61"/>
      <c r="CM68" s="61"/>
      <c r="CN68" s="61"/>
      <c r="CO68" s="61"/>
      <c r="CP68" s="61"/>
      <c r="CQ68" s="61"/>
      <c r="CR68" s="61"/>
      <c r="CS68" s="61"/>
      <c r="CT68" s="61"/>
      <c r="CU68" s="61"/>
      <c r="CV68" s="61"/>
      <c r="CW68" s="61"/>
      <c r="CX68" s="61"/>
      <c r="CY68" s="61"/>
      <c r="CZ68" s="61"/>
      <c r="DA68" s="61"/>
      <c r="DB68" s="61"/>
    </row>
    <row r="69" spans="1:106" s="58" customFormat="1" ht="20.100000000000001" customHeight="1">
      <c r="A69" s="117"/>
      <c r="B69" s="800"/>
      <c r="C69" s="782"/>
      <c r="D69" s="784"/>
      <c r="E69" s="784"/>
      <c r="F69" s="784"/>
      <c r="G69" s="122">
        <f>$F$68*G68</f>
        <v>0</v>
      </c>
      <c r="H69" s="122">
        <f t="shared" ref="H69:AK69" si="35">$F$68*H68</f>
        <v>0</v>
      </c>
      <c r="I69" s="122">
        <f t="shared" si="35"/>
        <v>0</v>
      </c>
      <c r="J69" s="122">
        <f t="shared" si="35"/>
        <v>0</v>
      </c>
      <c r="K69" s="122">
        <f t="shared" si="35"/>
        <v>0</v>
      </c>
      <c r="L69" s="122">
        <f t="shared" si="35"/>
        <v>0</v>
      </c>
      <c r="M69" s="122">
        <f t="shared" si="35"/>
        <v>0</v>
      </c>
      <c r="N69" s="122">
        <f t="shared" si="35"/>
        <v>0</v>
      </c>
      <c r="O69" s="122">
        <f t="shared" si="35"/>
        <v>0</v>
      </c>
      <c r="P69" s="122">
        <f t="shared" si="35"/>
        <v>0</v>
      </c>
      <c r="Q69" s="122">
        <f t="shared" si="35"/>
        <v>0</v>
      </c>
      <c r="R69" s="122">
        <f t="shared" si="35"/>
        <v>0</v>
      </c>
      <c r="S69" s="122">
        <f t="shared" si="35"/>
        <v>0</v>
      </c>
      <c r="T69" s="122">
        <f t="shared" si="35"/>
        <v>0</v>
      </c>
      <c r="U69" s="122">
        <f t="shared" si="35"/>
        <v>0</v>
      </c>
      <c r="V69" s="122">
        <f t="shared" si="35"/>
        <v>0</v>
      </c>
      <c r="W69" s="122">
        <f t="shared" si="35"/>
        <v>0</v>
      </c>
      <c r="X69" s="122">
        <f t="shared" si="35"/>
        <v>0</v>
      </c>
      <c r="Y69" s="122">
        <f t="shared" si="35"/>
        <v>0</v>
      </c>
      <c r="Z69" s="122">
        <f t="shared" si="35"/>
        <v>4934000</v>
      </c>
      <c r="AA69" s="122">
        <f t="shared" si="35"/>
        <v>0</v>
      </c>
      <c r="AB69" s="122">
        <f t="shared" si="35"/>
        <v>0</v>
      </c>
      <c r="AC69" s="122">
        <f t="shared" si="35"/>
        <v>4934000</v>
      </c>
      <c r="AD69" s="122">
        <f t="shared" si="35"/>
        <v>0</v>
      </c>
      <c r="AE69" s="122">
        <f t="shared" si="35"/>
        <v>0</v>
      </c>
      <c r="AF69" s="122">
        <f t="shared" si="35"/>
        <v>0</v>
      </c>
      <c r="AG69" s="122">
        <f t="shared" si="35"/>
        <v>0</v>
      </c>
      <c r="AH69" s="122">
        <f t="shared" si="35"/>
        <v>9868000</v>
      </c>
      <c r="AI69" s="122">
        <f t="shared" si="35"/>
        <v>0</v>
      </c>
      <c r="AJ69" s="122">
        <f t="shared" si="35"/>
        <v>0</v>
      </c>
      <c r="AK69" s="122">
        <f t="shared" si="35"/>
        <v>0</v>
      </c>
      <c r="AL69" s="122">
        <f>F68*AL68</f>
        <v>19736000</v>
      </c>
      <c r="AM69" s="61"/>
      <c r="AN69" s="61"/>
      <c r="AO69" s="61"/>
      <c r="AP69" s="61"/>
      <c r="AQ69" s="61"/>
      <c r="AR69" s="61"/>
      <c r="AS69" s="61"/>
      <c r="AT69" s="61"/>
      <c r="AU69" s="61"/>
      <c r="AV69" s="61"/>
      <c r="AW69" s="61"/>
      <c r="AX69" s="61"/>
      <c r="AY69" s="61"/>
      <c r="AZ69" s="61"/>
      <c r="BA69" s="61"/>
      <c r="BB69" s="61"/>
      <c r="BC69" s="61"/>
      <c r="BD69" s="61"/>
      <c r="BE69" s="61"/>
      <c r="BF69" s="61"/>
      <c r="BG69" s="61"/>
      <c r="BH69" s="61"/>
      <c r="BI69" s="61"/>
      <c r="BJ69" s="61"/>
      <c r="BK69" s="61"/>
      <c r="BL69" s="61"/>
      <c r="BM69" s="61"/>
      <c r="BN69" s="61"/>
      <c r="BO69" s="61"/>
      <c r="BP69" s="61"/>
      <c r="BQ69" s="61"/>
      <c r="BR69" s="61"/>
      <c r="BS69" s="61"/>
      <c r="BT69" s="61"/>
      <c r="BU69" s="61"/>
      <c r="BV69" s="61"/>
      <c r="BW69" s="61"/>
      <c r="BX69" s="61"/>
      <c r="BY69" s="61"/>
      <c r="BZ69" s="61"/>
      <c r="CA69" s="61"/>
      <c r="CB69" s="61"/>
      <c r="CC69" s="61"/>
      <c r="CD69" s="61"/>
      <c r="CE69" s="61"/>
      <c r="CF69" s="61"/>
      <c r="CG69" s="61"/>
      <c r="CH69" s="61"/>
      <c r="CI69" s="61"/>
      <c r="CJ69" s="61"/>
      <c r="CK69" s="61"/>
      <c r="CL69" s="61"/>
      <c r="CM69" s="61"/>
      <c r="CN69" s="61"/>
      <c r="CO69" s="61"/>
      <c r="CP69" s="61"/>
      <c r="CQ69" s="61"/>
      <c r="CR69" s="61"/>
      <c r="CS69" s="61"/>
      <c r="CT69" s="61"/>
      <c r="CU69" s="61"/>
      <c r="CV69" s="61"/>
      <c r="CW69" s="61"/>
      <c r="CX69" s="61"/>
      <c r="CY69" s="61"/>
      <c r="CZ69" s="61"/>
      <c r="DA69" s="61"/>
      <c r="DB69" s="61"/>
    </row>
    <row r="70" spans="1:106" s="58" customFormat="1" ht="20.100000000000001" customHeight="1">
      <c r="A70" s="117" t="s">
        <v>632</v>
      </c>
      <c r="B70" s="800"/>
      <c r="C70" s="781" t="s">
        <v>564</v>
      </c>
      <c r="D70" s="783" t="s">
        <v>565</v>
      </c>
      <c r="E70" s="783" t="s">
        <v>566</v>
      </c>
      <c r="F70" s="783">
        <f>VLOOKUP(C70,'[72]납품수량(영업)'!$C$3:$F$260,4,FALSE)</f>
        <v>5257</v>
      </c>
      <c r="G70" s="124">
        <f>VLOOKUP(C70,[75]납품수량!$B$3:$AI$68,G1,FALSE)</f>
        <v>0</v>
      </c>
      <c r="H70" s="124">
        <f>VLOOKUP($C$70,[75]납품수량!$B$3:$AI$68,H1,FALSE)</f>
        <v>0</v>
      </c>
      <c r="I70" s="124">
        <f>VLOOKUP($C$70,[75]납품수량!$B$3:$AI$68,I1,FALSE)</f>
        <v>0</v>
      </c>
      <c r="J70" s="124">
        <f>VLOOKUP($C$70,[75]납품수량!$B$3:$AI$68,J1,FALSE)</f>
        <v>0</v>
      </c>
      <c r="K70" s="124">
        <f>VLOOKUP($C$70,[75]납품수량!$B$3:$AI$68,K1,FALSE)</f>
        <v>0</v>
      </c>
      <c r="L70" s="124">
        <f>VLOOKUP($C$70,[75]납품수량!$B$3:$AI$68,L1,FALSE)</f>
        <v>0</v>
      </c>
      <c r="M70" s="124">
        <f>VLOOKUP($C$70,[75]납품수량!$B$3:$AI$68,M1,FALSE)</f>
        <v>0</v>
      </c>
      <c r="N70" s="124">
        <f>VLOOKUP($C$70,[75]납품수량!$B$3:$AI$68,N1,FALSE)</f>
        <v>0</v>
      </c>
      <c r="O70" s="124">
        <f>VLOOKUP($C$70,[75]납품수량!$B$3:$AI$68,O1,FALSE)</f>
        <v>0</v>
      </c>
      <c r="P70" s="124">
        <f>VLOOKUP($C$70,[75]납품수량!$B$3:$AI$68,P1,FALSE)</f>
        <v>0</v>
      </c>
      <c r="Q70" s="124">
        <f>VLOOKUP($C$70,[75]납품수량!$B$3:$AI$68,Q1,FALSE)</f>
        <v>0</v>
      </c>
      <c r="R70" s="124">
        <f>VLOOKUP($C$70,[75]납품수량!$B$3:$AI$68,R1,FALSE)</f>
        <v>0</v>
      </c>
      <c r="S70" s="124">
        <f>VLOOKUP($C$70,[75]납품수량!$B$3:$AI$68,S1,FALSE)</f>
        <v>0</v>
      </c>
      <c r="T70" s="124">
        <f>VLOOKUP($C$70,[75]납품수량!$B$3:$AI$68,T1,FALSE)</f>
        <v>0</v>
      </c>
      <c r="U70" s="124">
        <f>VLOOKUP($C$70,[75]납품수량!$B$3:$AI$68,U1,FALSE)</f>
        <v>0</v>
      </c>
      <c r="V70" s="124">
        <f>VLOOKUP($C$70,[75]납품수량!$B$3:$AI$68,V1,FALSE)</f>
        <v>0</v>
      </c>
      <c r="W70" s="124">
        <f>VLOOKUP($C$70,[75]납품수량!$B$3:$AI$68,W1,FALSE)</f>
        <v>0</v>
      </c>
      <c r="X70" s="124">
        <f>VLOOKUP($C$70,[75]납품수량!$B$3:$AI$68,X1,FALSE)</f>
        <v>0</v>
      </c>
      <c r="Y70" s="124">
        <f>VLOOKUP($C$70,[75]납품수량!$B$3:$AI$68,Y1,FALSE)</f>
        <v>0</v>
      </c>
      <c r="Z70" s="124">
        <f>VLOOKUP($C$70,[75]납품수량!$B$3:$AI$68,Z1,FALSE)</f>
        <v>1800</v>
      </c>
      <c r="AA70" s="124">
        <f>VLOOKUP($C$70,[75]납품수량!$B$3:$AI$68,AA1,FALSE)</f>
        <v>0</v>
      </c>
      <c r="AB70" s="124">
        <f>VLOOKUP($C$70,[75]납품수량!$B$3:$AI$68,AB1,FALSE)</f>
        <v>0</v>
      </c>
      <c r="AC70" s="124">
        <f>VLOOKUP($C$70,[75]납품수량!$B$3:$AI$68,AC1,FALSE)</f>
        <v>0</v>
      </c>
      <c r="AD70" s="124">
        <f>VLOOKUP($C$70,[75]납품수량!$B$3:$AI$68,AD1,FALSE)</f>
        <v>0</v>
      </c>
      <c r="AE70" s="124">
        <f>VLOOKUP($C$70,[75]납품수량!$B$3:$AI$68,AE1,FALSE)</f>
        <v>0</v>
      </c>
      <c r="AF70" s="124">
        <f>VLOOKUP($C$70,[75]납품수량!$B$3:$AI$68,AF1,FALSE)</f>
        <v>0</v>
      </c>
      <c r="AG70" s="124">
        <f>VLOOKUP($C$70,[75]납품수량!$B$3:$AI$68,AG1,FALSE)</f>
        <v>0</v>
      </c>
      <c r="AH70" s="124">
        <f>VLOOKUP($C$70,[75]납품수량!$B$3:$AI$68,AH1,FALSE)</f>
        <v>1267</v>
      </c>
      <c r="AI70" s="124">
        <f>VLOOKUP($C$70,[75]납품수량!$B$3:$AI$68,AI1,FALSE)</f>
        <v>0</v>
      </c>
      <c r="AJ70" s="124">
        <f>VLOOKUP($C$70,[75]납품수량!$B$3:$AI$68,AJ1,FALSE)</f>
        <v>0</v>
      </c>
      <c r="AK70" s="124">
        <f>VLOOKUP($C$70,[75]납품수량!$B$3:$AI$68,AK1,FALSE)</f>
        <v>0</v>
      </c>
      <c r="AL70" s="124">
        <f>SUM(G70:AK70)</f>
        <v>3067</v>
      </c>
      <c r="AM70" s="61"/>
      <c r="AN70" s="61"/>
      <c r="AO70" s="61"/>
      <c r="AP70" s="61"/>
      <c r="AQ70" s="61"/>
      <c r="AR70" s="61"/>
      <c r="AS70" s="61"/>
      <c r="AT70" s="61"/>
      <c r="AU70" s="61"/>
      <c r="AV70" s="61"/>
      <c r="AW70" s="61"/>
      <c r="AX70" s="61"/>
      <c r="AY70" s="61"/>
      <c r="AZ70" s="61"/>
      <c r="BA70" s="61"/>
      <c r="BB70" s="61"/>
      <c r="BC70" s="61"/>
      <c r="BD70" s="61"/>
      <c r="BE70" s="61"/>
      <c r="BF70" s="61"/>
      <c r="BG70" s="61"/>
      <c r="BH70" s="61"/>
      <c r="BI70" s="61"/>
      <c r="BJ70" s="61"/>
      <c r="BK70" s="61"/>
      <c r="BL70" s="61"/>
      <c r="BM70" s="61"/>
      <c r="BN70" s="61"/>
      <c r="BO70" s="61"/>
      <c r="BP70" s="61"/>
      <c r="BQ70" s="61"/>
      <c r="BR70" s="61"/>
      <c r="BS70" s="61"/>
      <c r="BT70" s="61"/>
      <c r="BU70" s="61"/>
      <c r="BV70" s="61"/>
      <c r="BW70" s="61"/>
      <c r="BX70" s="61"/>
      <c r="BY70" s="61"/>
      <c r="BZ70" s="61"/>
      <c r="CA70" s="61"/>
      <c r="CB70" s="61"/>
      <c r="CC70" s="61"/>
      <c r="CD70" s="61"/>
      <c r="CE70" s="61"/>
      <c r="CF70" s="61"/>
      <c r="CG70" s="61"/>
      <c r="CH70" s="61"/>
      <c r="CI70" s="61"/>
      <c r="CJ70" s="61"/>
      <c r="CK70" s="61"/>
      <c r="CL70" s="61"/>
      <c r="CM70" s="61"/>
      <c r="CN70" s="61"/>
      <c r="CO70" s="61"/>
      <c r="CP70" s="61"/>
      <c r="CQ70" s="61"/>
      <c r="CR70" s="61"/>
      <c r="CS70" s="61"/>
      <c r="CT70" s="61"/>
      <c r="CU70" s="61"/>
      <c r="CV70" s="61"/>
      <c r="CW70" s="61"/>
      <c r="CX70" s="61"/>
      <c r="CY70" s="61"/>
      <c r="CZ70" s="61"/>
      <c r="DA70" s="61"/>
      <c r="DB70" s="61"/>
    </row>
    <row r="71" spans="1:106" s="58" customFormat="1" ht="20.100000000000001" customHeight="1">
      <c r="A71" s="117"/>
      <c r="B71" s="800"/>
      <c r="C71" s="782"/>
      <c r="D71" s="784"/>
      <c r="E71" s="784"/>
      <c r="F71" s="784"/>
      <c r="G71" s="122">
        <f>$F$70*G70</f>
        <v>0</v>
      </c>
      <c r="H71" s="122">
        <f t="shared" ref="H71:AK71" si="36">$F$70*H70</f>
        <v>0</v>
      </c>
      <c r="I71" s="122">
        <f t="shared" si="36"/>
        <v>0</v>
      </c>
      <c r="J71" s="122">
        <f t="shared" si="36"/>
        <v>0</v>
      </c>
      <c r="K71" s="122">
        <f t="shared" si="36"/>
        <v>0</v>
      </c>
      <c r="L71" s="122">
        <f t="shared" si="36"/>
        <v>0</v>
      </c>
      <c r="M71" s="122">
        <f t="shared" si="36"/>
        <v>0</v>
      </c>
      <c r="N71" s="122">
        <f t="shared" si="36"/>
        <v>0</v>
      </c>
      <c r="O71" s="122">
        <f t="shared" si="36"/>
        <v>0</v>
      </c>
      <c r="P71" s="122">
        <f t="shared" si="36"/>
        <v>0</v>
      </c>
      <c r="Q71" s="122">
        <f t="shared" si="36"/>
        <v>0</v>
      </c>
      <c r="R71" s="122">
        <f t="shared" si="36"/>
        <v>0</v>
      </c>
      <c r="S71" s="122">
        <f t="shared" si="36"/>
        <v>0</v>
      </c>
      <c r="T71" s="122">
        <f t="shared" si="36"/>
        <v>0</v>
      </c>
      <c r="U71" s="122">
        <f t="shared" si="36"/>
        <v>0</v>
      </c>
      <c r="V71" s="122">
        <f t="shared" si="36"/>
        <v>0</v>
      </c>
      <c r="W71" s="122">
        <f t="shared" si="36"/>
        <v>0</v>
      </c>
      <c r="X71" s="122">
        <f t="shared" si="36"/>
        <v>0</v>
      </c>
      <c r="Y71" s="122">
        <f t="shared" si="36"/>
        <v>0</v>
      </c>
      <c r="Z71" s="122">
        <f t="shared" si="36"/>
        <v>9462600</v>
      </c>
      <c r="AA71" s="122">
        <f t="shared" si="36"/>
        <v>0</v>
      </c>
      <c r="AB71" s="122">
        <f t="shared" si="36"/>
        <v>0</v>
      </c>
      <c r="AC71" s="122">
        <f t="shared" si="36"/>
        <v>0</v>
      </c>
      <c r="AD71" s="122">
        <f t="shared" si="36"/>
        <v>0</v>
      </c>
      <c r="AE71" s="122">
        <f t="shared" si="36"/>
        <v>0</v>
      </c>
      <c r="AF71" s="122">
        <f t="shared" si="36"/>
        <v>0</v>
      </c>
      <c r="AG71" s="122">
        <f t="shared" si="36"/>
        <v>0</v>
      </c>
      <c r="AH71" s="122">
        <f t="shared" si="36"/>
        <v>6660619</v>
      </c>
      <c r="AI71" s="122">
        <f t="shared" si="36"/>
        <v>0</v>
      </c>
      <c r="AJ71" s="122">
        <f t="shared" si="36"/>
        <v>0</v>
      </c>
      <c r="AK71" s="122">
        <f t="shared" si="36"/>
        <v>0</v>
      </c>
      <c r="AL71" s="122">
        <f>F70*AL70</f>
        <v>16123219</v>
      </c>
      <c r="AM71" s="61"/>
      <c r="AN71" s="61"/>
      <c r="AO71" s="61"/>
      <c r="AP71" s="61"/>
      <c r="AQ71" s="61"/>
      <c r="AR71" s="61"/>
      <c r="AS71" s="61"/>
      <c r="AT71" s="61"/>
      <c r="AU71" s="61"/>
      <c r="AV71" s="61"/>
      <c r="AW71" s="61"/>
      <c r="AX71" s="61"/>
      <c r="AY71" s="61"/>
      <c r="AZ71" s="61"/>
      <c r="BA71" s="61"/>
      <c r="BB71" s="61"/>
      <c r="BC71" s="61"/>
      <c r="BD71" s="61"/>
      <c r="BE71" s="61"/>
      <c r="BF71" s="61"/>
      <c r="BG71" s="61"/>
      <c r="BH71" s="61"/>
      <c r="BI71" s="61"/>
      <c r="BJ71" s="61"/>
      <c r="BK71" s="61"/>
      <c r="BL71" s="61"/>
      <c r="BM71" s="61"/>
      <c r="BN71" s="61"/>
      <c r="BO71" s="61"/>
      <c r="BP71" s="61"/>
      <c r="BQ71" s="61"/>
      <c r="BR71" s="61"/>
      <c r="BS71" s="61"/>
      <c r="BT71" s="61"/>
      <c r="BU71" s="61"/>
      <c r="BV71" s="61"/>
      <c r="BW71" s="61"/>
      <c r="BX71" s="61"/>
      <c r="BY71" s="61"/>
      <c r="BZ71" s="61"/>
      <c r="CA71" s="61"/>
      <c r="CB71" s="61"/>
      <c r="CC71" s="61"/>
      <c r="CD71" s="61"/>
      <c r="CE71" s="61"/>
      <c r="CF71" s="61"/>
      <c r="CG71" s="61"/>
      <c r="CH71" s="61"/>
      <c r="CI71" s="61"/>
      <c r="CJ71" s="61"/>
      <c r="CK71" s="61"/>
      <c r="CL71" s="61"/>
      <c r="CM71" s="61"/>
      <c r="CN71" s="61"/>
      <c r="CO71" s="61"/>
      <c r="CP71" s="61"/>
      <c r="CQ71" s="61"/>
      <c r="CR71" s="61"/>
      <c r="CS71" s="61"/>
      <c r="CT71" s="61"/>
      <c r="CU71" s="61"/>
      <c r="CV71" s="61"/>
      <c r="CW71" s="61"/>
      <c r="CX71" s="61"/>
      <c r="CY71" s="61"/>
      <c r="CZ71" s="61"/>
      <c r="DA71" s="61"/>
      <c r="DB71" s="61"/>
    </row>
    <row r="72" spans="1:106" s="58" customFormat="1" ht="20.100000000000001" customHeight="1">
      <c r="A72" s="117" t="s">
        <v>637</v>
      </c>
      <c r="B72" s="800"/>
      <c r="C72" s="781" t="s">
        <v>567</v>
      </c>
      <c r="D72" s="783" t="s">
        <v>568</v>
      </c>
      <c r="E72" s="783" t="s">
        <v>569</v>
      </c>
      <c r="F72" s="783">
        <f>VLOOKUP(C72,'[72]납품수량(영업)'!$C$3:$F$260,4,FALSE)</f>
        <v>0</v>
      </c>
      <c r="G72" s="124">
        <f>VLOOKUP(C72,[75]납품수량!$B$3:$AI$68,G1,FALSE)</f>
        <v>0</v>
      </c>
      <c r="H72" s="124">
        <f>VLOOKUP($C$72,[75]납품수량!$B$3:$AI$68,H1,FALSE)</f>
        <v>0</v>
      </c>
      <c r="I72" s="124">
        <f>VLOOKUP($C$72,[75]납품수량!$B$3:$AI$68,I1,FALSE)</f>
        <v>0</v>
      </c>
      <c r="J72" s="124">
        <f>VLOOKUP($C$72,[75]납품수량!$B$3:$AI$68,J1,FALSE)</f>
        <v>0</v>
      </c>
      <c r="K72" s="124">
        <f>VLOOKUP($C$72,[75]납품수량!$B$3:$AI$68,K1,FALSE)</f>
        <v>0</v>
      </c>
      <c r="L72" s="124">
        <f>VLOOKUP($C$72,[75]납품수량!$B$3:$AI$68,L1,FALSE)</f>
        <v>0</v>
      </c>
      <c r="M72" s="124">
        <f>VLOOKUP($C$72,[75]납품수량!$B$3:$AI$68,M1,FALSE)</f>
        <v>0</v>
      </c>
      <c r="N72" s="124">
        <f>VLOOKUP($C$72,[75]납품수량!$B$3:$AI$68,N1,FALSE)</f>
        <v>0</v>
      </c>
      <c r="O72" s="124">
        <f>VLOOKUP($C$72,[75]납품수량!$B$3:$AI$68,O1,FALSE)</f>
        <v>0</v>
      </c>
      <c r="P72" s="124">
        <f>VLOOKUP($C$72,[75]납품수량!$B$3:$AI$68,P1,FALSE)</f>
        <v>0</v>
      </c>
      <c r="Q72" s="124">
        <f>VLOOKUP($C$72,[75]납품수량!$B$3:$AI$68,Q1,FALSE)</f>
        <v>0</v>
      </c>
      <c r="R72" s="124">
        <f>VLOOKUP($C$72,[75]납품수량!$B$3:$AI$68,R1,FALSE)</f>
        <v>0</v>
      </c>
      <c r="S72" s="124">
        <f>VLOOKUP($C$72,[75]납품수량!$B$3:$AI$68,S1,FALSE)</f>
        <v>0</v>
      </c>
      <c r="T72" s="124">
        <f>VLOOKUP($C$72,[75]납품수량!$B$3:$AI$68,T1,FALSE)</f>
        <v>0</v>
      </c>
      <c r="U72" s="124">
        <f>VLOOKUP($C$72,[75]납품수량!$B$3:$AI$68,U1,FALSE)</f>
        <v>0</v>
      </c>
      <c r="V72" s="124">
        <f>VLOOKUP($C$72,[75]납품수량!$B$3:$AI$68,V1,FALSE)</f>
        <v>0</v>
      </c>
      <c r="W72" s="124">
        <f>VLOOKUP($C$72,[75]납품수량!$B$3:$AI$68,W1,FALSE)</f>
        <v>0</v>
      </c>
      <c r="X72" s="124">
        <f>VLOOKUP($C$72,[75]납품수량!$B$3:$AI$68,X1,FALSE)</f>
        <v>0</v>
      </c>
      <c r="Y72" s="124">
        <f>VLOOKUP($C$72,[75]납품수량!$B$3:$AI$68,Y1,FALSE)</f>
        <v>0</v>
      </c>
      <c r="Z72" s="124">
        <f>VLOOKUP($C$72,[75]납품수량!$B$3:$AI$68,Z1,FALSE)</f>
        <v>0</v>
      </c>
      <c r="AA72" s="124">
        <f>VLOOKUP($C$72,[75]납품수량!$B$3:$AI$68,AA1,FALSE)</f>
        <v>0</v>
      </c>
      <c r="AB72" s="124">
        <f>VLOOKUP($C$72,[75]납품수량!$B$3:$AI$68,AB1,FALSE)</f>
        <v>0</v>
      </c>
      <c r="AC72" s="124">
        <f>VLOOKUP($C$72,[75]납품수량!$B$3:$AI$68,AC1,FALSE)</f>
        <v>0</v>
      </c>
      <c r="AD72" s="124">
        <f>VLOOKUP($C$72,[75]납품수량!$B$3:$AI$68,AD1,FALSE)</f>
        <v>0</v>
      </c>
      <c r="AE72" s="124">
        <f>VLOOKUP($C$72,[75]납품수량!$B$3:$AI$68,AE1,FALSE)</f>
        <v>0</v>
      </c>
      <c r="AF72" s="124">
        <f>VLOOKUP($C$72,[75]납품수량!$B$3:$AI$68,AF1,FALSE)</f>
        <v>0</v>
      </c>
      <c r="AG72" s="124">
        <f>VLOOKUP($C$72,[75]납품수량!$B$3:$AI$68,AG1,FALSE)</f>
        <v>0</v>
      </c>
      <c r="AH72" s="124">
        <f>VLOOKUP($C$72,[75]납품수량!$B$3:$AI$68,AH1,FALSE)</f>
        <v>0</v>
      </c>
      <c r="AI72" s="124">
        <f>VLOOKUP($C$72,[75]납품수량!$B$3:$AI$68,AI1,FALSE)</f>
        <v>0</v>
      </c>
      <c r="AJ72" s="124">
        <f>VLOOKUP($C$72,[75]납품수량!$B$3:$AI$68,AJ1,FALSE)</f>
        <v>0</v>
      </c>
      <c r="AK72" s="124">
        <f>VLOOKUP($C$72,[75]납품수량!$B$3:$AI$68,AK1,FALSE)</f>
        <v>0</v>
      </c>
      <c r="AL72" s="124">
        <f>SUM(G72:AK72)</f>
        <v>0</v>
      </c>
      <c r="AM72" s="61"/>
      <c r="AN72" s="61"/>
      <c r="AO72" s="61"/>
      <c r="AP72" s="61"/>
      <c r="AQ72" s="61"/>
      <c r="AR72" s="61"/>
      <c r="AS72" s="61"/>
      <c r="AT72" s="61"/>
      <c r="AU72" s="61"/>
      <c r="AV72" s="61"/>
      <c r="AW72" s="61"/>
      <c r="AX72" s="61"/>
      <c r="AY72" s="61"/>
      <c r="AZ72" s="61"/>
      <c r="BA72" s="61"/>
      <c r="BB72" s="61"/>
      <c r="BC72" s="61"/>
      <c r="BD72" s="61"/>
      <c r="BE72" s="61"/>
      <c r="BF72" s="61"/>
      <c r="BG72" s="61"/>
      <c r="BH72" s="61"/>
      <c r="BI72" s="61"/>
      <c r="BJ72" s="61"/>
      <c r="BK72" s="61"/>
      <c r="BL72" s="61"/>
      <c r="BM72" s="61"/>
      <c r="BN72" s="61"/>
      <c r="BO72" s="61"/>
      <c r="BP72" s="61"/>
      <c r="BQ72" s="61"/>
      <c r="BR72" s="61"/>
      <c r="BS72" s="61"/>
      <c r="BT72" s="61"/>
      <c r="BU72" s="61"/>
      <c r="BV72" s="61"/>
      <c r="BW72" s="61"/>
      <c r="BX72" s="61"/>
      <c r="BY72" s="61"/>
      <c r="BZ72" s="61"/>
      <c r="CA72" s="61"/>
      <c r="CB72" s="61"/>
      <c r="CC72" s="61"/>
      <c r="CD72" s="61"/>
      <c r="CE72" s="61"/>
      <c r="CF72" s="61"/>
      <c r="CG72" s="61"/>
      <c r="CH72" s="61"/>
      <c r="CI72" s="61"/>
      <c r="CJ72" s="61"/>
      <c r="CK72" s="61"/>
      <c r="CL72" s="61"/>
      <c r="CM72" s="61"/>
      <c r="CN72" s="61"/>
      <c r="CO72" s="61"/>
      <c r="CP72" s="61"/>
      <c r="CQ72" s="61"/>
      <c r="CR72" s="61"/>
      <c r="CS72" s="61"/>
      <c r="CT72" s="61"/>
      <c r="CU72" s="61"/>
      <c r="CV72" s="61"/>
      <c r="CW72" s="61"/>
      <c r="CX72" s="61"/>
      <c r="CY72" s="61"/>
      <c r="CZ72" s="61"/>
      <c r="DA72" s="61"/>
      <c r="DB72" s="61"/>
    </row>
    <row r="73" spans="1:106" s="58" customFormat="1" ht="20.100000000000001" customHeight="1">
      <c r="A73" s="117"/>
      <c r="B73" s="800"/>
      <c r="C73" s="782"/>
      <c r="D73" s="784"/>
      <c r="E73" s="784"/>
      <c r="F73" s="784"/>
      <c r="G73" s="122">
        <f>$F$72*G72</f>
        <v>0</v>
      </c>
      <c r="H73" s="122">
        <f t="shared" ref="H73:AK73" si="37">$F$72*H72</f>
        <v>0</v>
      </c>
      <c r="I73" s="122">
        <f t="shared" si="37"/>
        <v>0</v>
      </c>
      <c r="J73" s="122">
        <f t="shared" si="37"/>
        <v>0</v>
      </c>
      <c r="K73" s="122">
        <f t="shared" si="37"/>
        <v>0</v>
      </c>
      <c r="L73" s="122">
        <f t="shared" si="37"/>
        <v>0</v>
      </c>
      <c r="M73" s="122">
        <f t="shared" si="37"/>
        <v>0</v>
      </c>
      <c r="N73" s="122">
        <f t="shared" si="37"/>
        <v>0</v>
      </c>
      <c r="O73" s="122">
        <f t="shared" si="37"/>
        <v>0</v>
      </c>
      <c r="P73" s="122">
        <f t="shared" si="37"/>
        <v>0</v>
      </c>
      <c r="Q73" s="122">
        <f t="shared" si="37"/>
        <v>0</v>
      </c>
      <c r="R73" s="122">
        <f t="shared" si="37"/>
        <v>0</v>
      </c>
      <c r="S73" s="122">
        <f t="shared" si="37"/>
        <v>0</v>
      </c>
      <c r="T73" s="122">
        <f t="shared" si="37"/>
        <v>0</v>
      </c>
      <c r="U73" s="122">
        <f t="shared" si="37"/>
        <v>0</v>
      </c>
      <c r="V73" s="122">
        <f t="shared" si="37"/>
        <v>0</v>
      </c>
      <c r="W73" s="122">
        <f t="shared" si="37"/>
        <v>0</v>
      </c>
      <c r="X73" s="122">
        <f t="shared" si="37"/>
        <v>0</v>
      </c>
      <c r="Y73" s="122">
        <f t="shared" si="37"/>
        <v>0</v>
      </c>
      <c r="Z73" s="122">
        <f t="shared" si="37"/>
        <v>0</v>
      </c>
      <c r="AA73" s="122">
        <f t="shared" si="37"/>
        <v>0</v>
      </c>
      <c r="AB73" s="122">
        <f t="shared" si="37"/>
        <v>0</v>
      </c>
      <c r="AC73" s="122">
        <f t="shared" si="37"/>
        <v>0</v>
      </c>
      <c r="AD73" s="122">
        <f t="shared" si="37"/>
        <v>0</v>
      </c>
      <c r="AE73" s="122">
        <f t="shared" si="37"/>
        <v>0</v>
      </c>
      <c r="AF73" s="122">
        <f t="shared" si="37"/>
        <v>0</v>
      </c>
      <c r="AG73" s="122">
        <f t="shared" si="37"/>
        <v>0</v>
      </c>
      <c r="AH73" s="122">
        <f t="shared" si="37"/>
        <v>0</v>
      </c>
      <c r="AI73" s="122">
        <f t="shared" si="37"/>
        <v>0</v>
      </c>
      <c r="AJ73" s="122">
        <f t="shared" si="37"/>
        <v>0</v>
      </c>
      <c r="AK73" s="122">
        <f t="shared" si="37"/>
        <v>0</v>
      </c>
      <c r="AL73" s="122">
        <f>F72*AL72</f>
        <v>0</v>
      </c>
      <c r="AM73" s="61"/>
      <c r="AN73" s="61"/>
      <c r="AO73" s="61"/>
      <c r="AP73" s="61"/>
      <c r="AQ73" s="61"/>
      <c r="AR73" s="61"/>
      <c r="AS73" s="61"/>
      <c r="AT73" s="61"/>
      <c r="AU73" s="61"/>
      <c r="AV73" s="61"/>
      <c r="AW73" s="61"/>
      <c r="AX73" s="61"/>
      <c r="AY73" s="61"/>
      <c r="AZ73" s="61"/>
      <c r="BA73" s="61"/>
      <c r="BB73" s="61"/>
      <c r="BC73" s="61"/>
      <c r="BD73" s="61"/>
      <c r="BE73" s="61"/>
      <c r="BF73" s="61"/>
      <c r="BG73" s="61"/>
      <c r="BH73" s="61"/>
      <c r="BI73" s="61"/>
      <c r="BJ73" s="61"/>
      <c r="BK73" s="61"/>
      <c r="BL73" s="61"/>
      <c r="BM73" s="61"/>
      <c r="BN73" s="61"/>
      <c r="BO73" s="61"/>
      <c r="BP73" s="61"/>
      <c r="BQ73" s="61"/>
      <c r="BR73" s="61"/>
      <c r="BS73" s="61"/>
      <c r="BT73" s="61"/>
      <c r="BU73" s="61"/>
      <c r="BV73" s="61"/>
      <c r="BW73" s="61"/>
      <c r="BX73" s="61"/>
      <c r="BY73" s="61"/>
      <c r="BZ73" s="61"/>
      <c r="CA73" s="61"/>
      <c r="CB73" s="61"/>
      <c r="CC73" s="61"/>
      <c r="CD73" s="61"/>
      <c r="CE73" s="61"/>
      <c r="CF73" s="61"/>
      <c r="CG73" s="61"/>
      <c r="CH73" s="61"/>
      <c r="CI73" s="61"/>
      <c r="CJ73" s="61"/>
      <c r="CK73" s="61"/>
      <c r="CL73" s="61"/>
      <c r="CM73" s="61"/>
      <c r="CN73" s="61"/>
      <c r="CO73" s="61"/>
      <c r="CP73" s="61"/>
      <c r="CQ73" s="61"/>
      <c r="CR73" s="61"/>
      <c r="CS73" s="61"/>
      <c r="CT73" s="61"/>
      <c r="CU73" s="61"/>
      <c r="CV73" s="61"/>
      <c r="CW73" s="61"/>
      <c r="CX73" s="61"/>
      <c r="CY73" s="61"/>
      <c r="CZ73" s="61"/>
      <c r="DA73" s="61"/>
      <c r="DB73" s="61"/>
    </row>
    <row r="74" spans="1:106" s="58" customFormat="1" ht="20.100000000000001" customHeight="1">
      <c r="A74" s="117" t="s">
        <v>637</v>
      </c>
      <c r="B74" s="800"/>
      <c r="C74" s="781" t="s">
        <v>570</v>
      </c>
      <c r="D74" s="783" t="s">
        <v>571</v>
      </c>
      <c r="E74" s="783" t="s">
        <v>569</v>
      </c>
      <c r="F74" s="783">
        <f>VLOOKUP(C74,'[72]납품수량(영업)'!$C$3:$F$260,4,FALSE)</f>
        <v>0</v>
      </c>
      <c r="G74" s="124">
        <f>VLOOKUP(C74,[75]납품수량!$B$3:$AI$68,G1,FALSE)</f>
        <v>0</v>
      </c>
      <c r="H74" s="124">
        <f>VLOOKUP($C$74,[75]납품수량!$B$3:$AI$68,H1,FALSE)</f>
        <v>0</v>
      </c>
      <c r="I74" s="124">
        <f>VLOOKUP($C$74,[75]납품수량!$B$3:$AI$68,I1,FALSE)</f>
        <v>0</v>
      </c>
      <c r="J74" s="124">
        <f>VLOOKUP($C$74,[75]납품수량!$B$3:$AI$68,J1,FALSE)</f>
        <v>0</v>
      </c>
      <c r="K74" s="124">
        <f>VLOOKUP($C$74,[75]납품수량!$B$3:$AI$68,K1,FALSE)</f>
        <v>0</v>
      </c>
      <c r="L74" s="124">
        <f>VLOOKUP($C$74,[75]납품수량!$B$3:$AI$68,L1,FALSE)</f>
        <v>0</v>
      </c>
      <c r="M74" s="124">
        <f>VLOOKUP($C$74,[75]납품수량!$B$3:$AI$68,M1,FALSE)</f>
        <v>0</v>
      </c>
      <c r="N74" s="124">
        <f>VLOOKUP($C$74,[75]납품수량!$B$3:$AI$68,N1,FALSE)</f>
        <v>0</v>
      </c>
      <c r="O74" s="124">
        <f>VLOOKUP($C$74,[75]납품수량!$B$3:$AI$68,O1,FALSE)</f>
        <v>0</v>
      </c>
      <c r="P74" s="124">
        <f>VLOOKUP($C$74,[75]납품수량!$B$3:$AI$68,P1,FALSE)</f>
        <v>0</v>
      </c>
      <c r="Q74" s="124">
        <f>VLOOKUP($C$74,[75]납품수량!$B$3:$AI$68,Q1,FALSE)</f>
        <v>0</v>
      </c>
      <c r="R74" s="124">
        <f>VLOOKUP($C$74,[75]납품수량!$B$3:$AI$68,R1,FALSE)</f>
        <v>0</v>
      </c>
      <c r="S74" s="124">
        <f>VLOOKUP($C$74,[75]납품수량!$B$3:$AI$68,S1,FALSE)</f>
        <v>0</v>
      </c>
      <c r="T74" s="124">
        <f>VLOOKUP($C$74,[75]납품수량!$B$3:$AI$68,T1,FALSE)</f>
        <v>0</v>
      </c>
      <c r="U74" s="124">
        <f>VLOOKUP($C$74,[75]납품수량!$B$3:$AI$68,U1,FALSE)</f>
        <v>0</v>
      </c>
      <c r="V74" s="124">
        <f>VLOOKUP($C$74,[75]납품수량!$B$3:$AI$68,V1,FALSE)</f>
        <v>0</v>
      </c>
      <c r="W74" s="124">
        <f>VLOOKUP($C$74,[75]납품수량!$B$3:$AI$68,W1,FALSE)</f>
        <v>0</v>
      </c>
      <c r="X74" s="124">
        <f>VLOOKUP($C$74,[75]납품수량!$B$3:$AI$68,X1,FALSE)</f>
        <v>0</v>
      </c>
      <c r="Y74" s="124">
        <f>VLOOKUP($C$74,[75]납품수량!$B$3:$AI$68,Y1,FALSE)</f>
        <v>0</v>
      </c>
      <c r="Z74" s="124">
        <f>VLOOKUP($C$74,[75]납품수량!$B$3:$AI$68,Z1,FALSE)</f>
        <v>0</v>
      </c>
      <c r="AA74" s="124">
        <f>VLOOKUP($C$74,[75]납품수량!$B$3:$AI$68,AA1,FALSE)</f>
        <v>0</v>
      </c>
      <c r="AB74" s="124">
        <f>VLOOKUP($C$74,[75]납품수량!$B$3:$AI$68,AB1,FALSE)</f>
        <v>0</v>
      </c>
      <c r="AC74" s="124">
        <f>VLOOKUP($C$74,[75]납품수량!$B$3:$AI$68,AC1,FALSE)</f>
        <v>0</v>
      </c>
      <c r="AD74" s="124">
        <f>VLOOKUP($C$74,[75]납품수량!$B$3:$AI$68,AD1,FALSE)</f>
        <v>0</v>
      </c>
      <c r="AE74" s="124">
        <f>VLOOKUP($C$74,[75]납품수량!$B$3:$AI$68,AE1,FALSE)</f>
        <v>0</v>
      </c>
      <c r="AF74" s="124">
        <f>VLOOKUP($C$74,[75]납품수량!$B$3:$AI$68,AF1,FALSE)</f>
        <v>0</v>
      </c>
      <c r="AG74" s="124">
        <f>VLOOKUP($C$74,[75]납품수량!$B$3:$AI$68,AG1,FALSE)</f>
        <v>0</v>
      </c>
      <c r="AH74" s="124">
        <f>VLOOKUP($C$74,[75]납품수량!$B$3:$AI$68,AH1,FALSE)</f>
        <v>0</v>
      </c>
      <c r="AI74" s="124">
        <f>VLOOKUP($C$74,[75]납품수량!$B$3:$AI$68,AI1,FALSE)</f>
        <v>0</v>
      </c>
      <c r="AJ74" s="124">
        <f>VLOOKUP($C$74,[75]납품수량!$B$3:$AI$68,AJ1,FALSE)</f>
        <v>0</v>
      </c>
      <c r="AK74" s="124">
        <f>VLOOKUP($C$74,[75]납품수량!$B$3:$AI$68,AK1,FALSE)</f>
        <v>0</v>
      </c>
      <c r="AL74" s="124">
        <f>SUM(G74:AK74)</f>
        <v>0</v>
      </c>
      <c r="AM74" s="61"/>
      <c r="AN74" s="61"/>
      <c r="AO74" s="61"/>
      <c r="AP74" s="61"/>
      <c r="AQ74" s="61"/>
      <c r="AR74" s="61"/>
      <c r="AS74" s="61"/>
      <c r="AT74" s="61"/>
      <c r="AU74" s="61"/>
      <c r="AV74" s="61"/>
      <c r="AW74" s="61"/>
      <c r="AX74" s="61"/>
      <c r="AY74" s="61"/>
      <c r="AZ74" s="61"/>
      <c r="BA74" s="61"/>
      <c r="BB74" s="61"/>
      <c r="BC74" s="61"/>
      <c r="BD74" s="61"/>
      <c r="BE74" s="61"/>
      <c r="BF74" s="61"/>
      <c r="BG74" s="61"/>
      <c r="BH74" s="61"/>
      <c r="BI74" s="61"/>
      <c r="BJ74" s="61"/>
      <c r="BK74" s="61"/>
      <c r="BL74" s="61"/>
      <c r="BM74" s="61"/>
      <c r="BN74" s="61"/>
      <c r="BO74" s="61"/>
      <c r="BP74" s="61"/>
      <c r="BQ74" s="61"/>
      <c r="BR74" s="61"/>
      <c r="BS74" s="61"/>
      <c r="BT74" s="61"/>
      <c r="BU74" s="61"/>
      <c r="BV74" s="61"/>
      <c r="BW74" s="61"/>
      <c r="BX74" s="61"/>
      <c r="BY74" s="61"/>
      <c r="BZ74" s="61"/>
      <c r="CA74" s="61"/>
      <c r="CB74" s="61"/>
      <c r="CC74" s="61"/>
      <c r="CD74" s="61"/>
      <c r="CE74" s="61"/>
      <c r="CF74" s="61"/>
      <c r="CG74" s="61"/>
      <c r="CH74" s="61"/>
      <c r="CI74" s="61"/>
      <c r="CJ74" s="61"/>
      <c r="CK74" s="61"/>
      <c r="CL74" s="61"/>
      <c r="CM74" s="61"/>
      <c r="CN74" s="61"/>
      <c r="CO74" s="61"/>
      <c r="CP74" s="61"/>
      <c r="CQ74" s="61"/>
      <c r="CR74" s="61"/>
      <c r="CS74" s="61"/>
      <c r="CT74" s="61"/>
      <c r="CU74" s="61"/>
      <c r="CV74" s="61"/>
      <c r="CW74" s="61"/>
      <c r="CX74" s="61"/>
      <c r="CY74" s="61"/>
      <c r="CZ74" s="61"/>
      <c r="DA74" s="61"/>
      <c r="DB74" s="61"/>
    </row>
    <row r="75" spans="1:106" s="58" customFormat="1" ht="20.100000000000001" customHeight="1">
      <c r="A75" s="117"/>
      <c r="B75" s="800"/>
      <c r="C75" s="782"/>
      <c r="D75" s="784"/>
      <c r="E75" s="784"/>
      <c r="F75" s="784"/>
      <c r="G75" s="122">
        <f>$F$74*G74</f>
        <v>0</v>
      </c>
      <c r="H75" s="122">
        <f t="shared" ref="H75:AK75" si="38">$F$74*H74</f>
        <v>0</v>
      </c>
      <c r="I75" s="122">
        <f t="shared" si="38"/>
        <v>0</v>
      </c>
      <c r="J75" s="122">
        <f t="shared" si="38"/>
        <v>0</v>
      </c>
      <c r="K75" s="122">
        <f t="shared" si="38"/>
        <v>0</v>
      </c>
      <c r="L75" s="122">
        <f t="shared" si="38"/>
        <v>0</v>
      </c>
      <c r="M75" s="122">
        <f t="shared" si="38"/>
        <v>0</v>
      </c>
      <c r="N75" s="122">
        <f t="shared" si="38"/>
        <v>0</v>
      </c>
      <c r="O75" s="122">
        <f t="shared" si="38"/>
        <v>0</v>
      </c>
      <c r="P75" s="122">
        <f t="shared" si="38"/>
        <v>0</v>
      </c>
      <c r="Q75" s="122">
        <f t="shared" si="38"/>
        <v>0</v>
      </c>
      <c r="R75" s="122">
        <f t="shared" si="38"/>
        <v>0</v>
      </c>
      <c r="S75" s="122">
        <f t="shared" si="38"/>
        <v>0</v>
      </c>
      <c r="T75" s="122">
        <f t="shared" si="38"/>
        <v>0</v>
      </c>
      <c r="U75" s="122">
        <f t="shared" si="38"/>
        <v>0</v>
      </c>
      <c r="V75" s="122">
        <f t="shared" si="38"/>
        <v>0</v>
      </c>
      <c r="W75" s="122">
        <f t="shared" si="38"/>
        <v>0</v>
      </c>
      <c r="X75" s="122">
        <f t="shared" si="38"/>
        <v>0</v>
      </c>
      <c r="Y75" s="122">
        <f t="shared" si="38"/>
        <v>0</v>
      </c>
      <c r="Z75" s="122">
        <f t="shared" si="38"/>
        <v>0</v>
      </c>
      <c r="AA75" s="122">
        <f t="shared" si="38"/>
        <v>0</v>
      </c>
      <c r="AB75" s="122">
        <f t="shared" si="38"/>
        <v>0</v>
      </c>
      <c r="AC75" s="122">
        <f t="shared" si="38"/>
        <v>0</v>
      </c>
      <c r="AD75" s="122">
        <f t="shared" si="38"/>
        <v>0</v>
      </c>
      <c r="AE75" s="122">
        <f t="shared" si="38"/>
        <v>0</v>
      </c>
      <c r="AF75" s="122">
        <f t="shared" si="38"/>
        <v>0</v>
      </c>
      <c r="AG75" s="122">
        <f t="shared" si="38"/>
        <v>0</v>
      </c>
      <c r="AH75" s="122">
        <f t="shared" si="38"/>
        <v>0</v>
      </c>
      <c r="AI75" s="122">
        <f t="shared" si="38"/>
        <v>0</v>
      </c>
      <c r="AJ75" s="122">
        <f t="shared" si="38"/>
        <v>0</v>
      </c>
      <c r="AK75" s="122">
        <f t="shared" si="38"/>
        <v>0</v>
      </c>
      <c r="AL75" s="122">
        <f>F74*AL74</f>
        <v>0</v>
      </c>
      <c r="AM75" s="61"/>
      <c r="AN75" s="61"/>
      <c r="AO75" s="61"/>
      <c r="AP75" s="61"/>
      <c r="AQ75" s="61"/>
      <c r="AR75" s="61"/>
      <c r="AS75" s="61"/>
      <c r="AT75" s="61"/>
      <c r="AU75" s="61"/>
      <c r="AV75" s="61"/>
      <c r="AW75" s="61"/>
      <c r="AX75" s="61"/>
      <c r="AY75" s="61"/>
      <c r="AZ75" s="61"/>
      <c r="BA75" s="61"/>
      <c r="BB75" s="61"/>
      <c r="BC75" s="61"/>
      <c r="BD75" s="61"/>
      <c r="BE75" s="61"/>
      <c r="BF75" s="61"/>
      <c r="BG75" s="61"/>
      <c r="BH75" s="61"/>
      <c r="BI75" s="61"/>
      <c r="BJ75" s="61"/>
      <c r="BK75" s="61"/>
      <c r="BL75" s="61"/>
      <c r="BM75" s="61"/>
      <c r="BN75" s="61"/>
      <c r="BO75" s="61"/>
      <c r="BP75" s="61"/>
      <c r="BQ75" s="61"/>
      <c r="BR75" s="61"/>
      <c r="BS75" s="61"/>
      <c r="BT75" s="61"/>
      <c r="BU75" s="61"/>
      <c r="BV75" s="61"/>
      <c r="BW75" s="61"/>
      <c r="BX75" s="61"/>
      <c r="BY75" s="61"/>
      <c r="BZ75" s="61"/>
      <c r="CA75" s="61"/>
      <c r="CB75" s="61"/>
      <c r="CC75" s="61"/>
      <c r="CD75" s="61"/>
      <c r="CE75" s="61"/>
      <c r="CF75" s="61"/>
      <c r="CG75" s="61"/>
      <c r="CH75" s="61"/>
      <c r="CI75" s="61"/>
      <c r="CJ75" s="61"/>
      <c r="CK75" s="61"/>
      <c r="CL75" s="61"/>
      <c r="CM75" s="61"/>
      <c r="CN75" s="61"/>
      <c r="CO75" s="61"/>
      <c r="CP75" s="61"/>
      <c r="CQ75" s="61"/>
      <c r="CR75" s="61"/>
      <c r="CS75" s="61"/>
      <c r="CT75" s="61"/>
      <c r="CU75" s="61"/>
      <c r="CV75" s="61"/>
      <c r="CW75" s="61"/>
      <c r="CX75" s="61"/>
      <c r="CY75" s="61"/>
      <c r="CZ75" s="61"/>
      <c r="DA75" s="61"/>
      <c r="DB75" s="61"/>
    </row>
    <row r="76" spans="1:106" s="58" customFormat="1" ht="20.100000000000001" customHeight="1">
      <c r="A76" s="117" t="s">
        <v>637</v>
      </c>
      <c r="B76" s="800"/>
      <c r="C76" s="781" t="s">
        <v>572</v>
      </c>
      <c r="D76" s="783" t="s">
        <v>573</v>
      </c>
      <c r="E76" s="783" t="s">
        <v>569</v>
      </c>
      <c r="F76" s="783">
        <f>VLOOKUP(C76,'[72]납품수량(영업)'!$C$3:$F$260,4,FALSE)</f>
        <v>0</v>
      </c>
      <c r="G76" s="124">
        <f>VLOOKUP(C76,[75]납품수량!$B$3:$AI$68,G1,FALSE)</f>
        <v>0</v>
      </c>
      <c r="H76" s="124">
        <f>VLOOKUP($C$76,[75]납품수량!$B$3:$AI$68,H1,FALSE)</f>
        <v>0</v>
      </c>
      <c r="I76" s="124">
        <f>VLOOKUP($C$76,[75]납품수량!$B$3:$AI$68,I1,FALSE)</f>
        <v>0</v>
      </c>
      <c r="J76" s="124">
        <f>VLOOKUP($C$76,[75]납품수량!$B$3:$AI$68,J1,FALSE)</f>
        <v>0</v>
      </c>
      <c r="K76" s="124">
        <f>VLOOKUP($C$76,[75]납품수량!$B$3:$AI$68,K1,FALSE)</f>
        <v>0</v>
      </c>
      <c r="L76" s="124">
        <f>VLOOKUP($C$76,[75]납품수량!$B$3:$AI$68,L1,FALSE)</f>
        <v>0</v>
      </c>
      <c r="M76" s="124">
        <f>VLOOKUP($C$76,[75]납품수량!$B$3:$AI$68,M1,FALSE)</f>
        <v>0</v>
      </c>
      <c r="N76" s="124">
        <f>VLOOKUP($C$76,[75]납품수량!$B$3:$AI$68,N1,FALSE)</f>
        <v>0</v>
      </c>
      <c r="O76" s="124">
        <f>VLOOKUP($C$76,[75]납품수량!$B$3:$AI$68,O1,FALSE)</f>
        <v>0</v>
      </c>
      <c r="P76" s="124">
        <f>VLOOKUP($C$76,[75]납품수량!$B$3:$AI$68,P1,FALSE)</f>
        <v>0</v>
      </c>
      <c r="Q76" s="124">
        <f>VLOOKUP($C$76,[75]납품수량!$B$3:$AI$68,Q1,FALSE)</f>
        <v>0</v>
      </c>
      <c r="R76" s="124">
        <f>VLOOKUP($C$76,[75]납품수량!$B$3:$AI$68,R1,FALSE)</f>
        <v>0</v>
      </c>
      <c r="S76" s="124">
        <f>VLOOKUP($C$76,[75]납품수량!$B$3:$AI$68,S1,FALSE)</f>
        <v>0</v>
      </c>
      <c r="T76" s="124">
        <f>VLOOKUP($C$76,[75]납품수량!$B$3:$AI$68,T1,FALSE)</f>
        <v>0</v>
      </c>
      <c r="U76" s="124">
        <f>VLOOKUP($C$76,[75]납품수량!$B$3:$AI$68,U1,FALSE)</f>
        <v>0</v>
      </c>
      <c r="V76" s="124">
        <f>VLOOKUP($C$76,[75]납품수량!$B$3:$AI$68,V1,FALSE)</f>
        <v>0</v>
      </c>
      <c r="W76" s="124">
        <f>VLOOKUP($C$76,[75]납품수량!$B$3:$AI$68,W1,FALSE)</f>
        <v>0</v>
      </c>
      <c r="X76" s="124">
        <f>VLOOKUP($C$76,[75]납품수량!$B$3:$AI$68,X1,FALSE)</f>
        <v>0</v>
      </c>
      <c r="Y76" s="124">
        <f>VLOOKUP($C$76,[75]납품수량!$B$3:$AI$68,Y1,FALSE)</f>
        <v>0</v>
      </c>
      <c r="Z76" s="124">
        <f>VLOOKUP($C$76,[75]납품수량!$B$3:$AI$68,Z1,FALSE)</f>
        <v>0</v>
      </c>
      <c r="AA76" s="124">
        <f>VLOOKUP($C$76,[75]납품수량!$B$3:$AI$68,AA1,FALSE)</f>
        <v>0</v>
      </c>
      <c r="AB76" s="124">
        <f>VLOOKUP($C$76,[75]납품수량!$B$3:$AI$68,AB1,FALSE)</f>
        <v>0</v>
      </c>
      <c r="AC76" s="124">
        <f>VLOOKUP($C$76,[75]납품수량!$B$3:$AI$68,AC1,FALSE)</f>
        <v>0</v>
      </c>
      <c r="AD76" s="124">
        <f>VLOOKUP($C$76,[75]납품수량!$B$3:$AI$68,AD1,FALSE)</f>
        <v>0</v>
      </c>
      <c r="AE76" s="124">
        <f>VLOOKUP($C$76,[75]납품수량!$B$3:$AI$68,AE1,FALSE)</f>
        <v>0</v>
      </c>
      <c r="AF76" s="124">
        <f>VLOOKUP($C$76,[75]납품수량!$B$3:$AI$68,AF1,FALSE)</f>
        <v>0</v>
      </c>
      <c r="AG76" s="124">
        <f>VLOOKUP($C$76,[75]납품수량!$B$3:$AI$68,AG1,FALSE)</f>
        <v>0</v>
      </c>
      <c r="AH76" s="124">
        <f>VLOOKUP($C$76,[75]납품수량!$B$3:$AI$68,AH1,FALSE)</f>
        <v>0</v>
      </c>
      <c r="AI76" s="124">
        <f>VLOOKUP($C$76,[75]납품수량!$B$3:$AI$68,AI1,FALSE)</f>
        <v>0</v>
      </c>
      <c r="AJ76" s="124">
        <f>VLOOKUP($C$76,[75]납품수량!$B$3:$AI$68,AJ1,FALSE)</f>
        <v>0</v>
      </c>
      <c r="AK76" s="124">
        <f>VLOOKUP($C$76,[75]납품수량!$B$3:$AI$68,AK1,FALSE)</f>
        <v>0</v>
      </c>
      <c r="AL76" s="124">
        <f>SUM(G76:AK76)</f>
        <v>0</v>
      </c>
      <c r="AM76" s="61"/>
      <c r="AN76" s="61"/>
      <c r="AO76" s="61"/>
      <c r="AP76" s="61"/>
      <c r="AQ76" s="61"/>
      <c r="AR76" s="61"/>
      <c r="AS76" s="61"/>
      <c r="AT76" s="61"/>
      <c r="AU76" s="61"/>
      <c r="AV76" s="61"/>
      <c r="AW76" s="61"/>
      <c r="AX76" s="61"/>
      <c r="AY76" s="61"/>
      <c r="AZ76" s="61"/>
      <c r="BA76" s="61"/>
      <c r="BB76" s="61"/>
      <c r="BC76" s="61"/>
      <c r="BD76" s="61"/>
      <c r="BE76" s="61"/>
      <c r="BF76" s="61"/>
      <c r="BG76" s="61"/>
      <c r="BH76" s="61"/>
      <c r="BI76" s="61"/>
      <c r="BJ76" s="61"/>
      <c r="BK76" s="61"/>
      <c r="BL76" s="61"/>
      <c r="BM76" s="61"/>
      <c r="BN76" s="61"/>
      <c r="BO76" s="61"/>
      <c r="BP76" s="61"/>
      <c r="BQ76" s="61"/>
      <c r="BR76" s="61"/>
      <c r="BS76" s="61"/>
      <c r="BT76" s="61"/>
      <c r="BU76" s="61"/>
      <c r="BV76" s="61"/>
      <c r="BW76" s="61"/>
      <c r="BX76" s="61"/>
      <c r="BY76" s="61"/>
      <c r="BZ76" s="61"/>
      <c r="CA76" s="61"/>
      <c r="CB76" s="61"/>
      <c r="CC76" s="61"/>
      <c r="CD76" s="61"/>
      <c r="CE76" s="61"/>
      <c r="CF76" s="61"/>
      <c r="CG76" s="61"/>
      <c r="CH76" s="61"/>
      <c r="CI76" s="61"/>
      <c r="CJ76" s="61"/>
      <c r="CK76" s="61"/>
      <c r="CL76" s="61"/>
      <c r="CM76" s="61"/>
      <c r="CN76" s="61"/>
      <c r="CO76" s="61"/>
      <c r="CP76" s="61"/>
      <c r="CQ76" s="61"/>
      <c r="CR76" s="61"/>
      <c r="CS76" s="61"/>
      <c r="CT76" s="61"/>
      <c r="CU76" s="61"/>
      <c r="CV76" s="61"/>
      <c r="CW76" s="61"/>
      <c r="CX76" s="61"/>
      <c r="CY76" s="61"/>
      <c r="CZ76" s="61"/>
      <c r="DA76" s="61"/>
      <c r="DB76" s="61"/>
    </row>
    <row r="77" spans="1:106" s="58" customFormat="1" ht="20.100000000000001" customHeight="1">
      <c r="A77" s="117"/>
      <c r="B77" s="800"/>
      <c r="C77" s="782"/>
      <c r="D77" s="784"/>
      <c r="E77" s="784"/>
      <c r="F77" s="784"/>
      <c r="G77" s="122">
        <f>$F$76*G76</f>
        <v>0</v>
      </c>
      <c r="H77" s="122">
        <f t="shared" ref="H77:AK77" si="39">$F$76*H76</f>
        <v>0</v>
      </c>
      <c r="I77" s="122">
        <f t="shared" si="39"/>
        <v>0</v>
      </c>
      <c r="J77" s="122">
        <f t="shared" si="39"/>
        <v>0</v>
      </c>
      <c r="K77" s="122">
        <f t="shared" si="39"/>
        <v>0</v>
      </c>
      <c r="L77" s="122">
        <f t="shared" si="39"/>
        <v>0</v>
      </c>
      <c r="M77" s="122">
        <f t="shared" si="39"/>
        <v>0</v>
      </c>
      <c r="N77" s="122">
        <f t="shared" si="39"/>
        <v>0</v>
      </c>
      <c r="O77" s="122">
        <f t="shared" si="39"/>
        <v>0</v>
      </c>
      <c r="P77" s="122">
        <f t="shared" si="39"/>
        <v>0</v>
      </c>
      <c r="Q77" s="122">
        <f t="shared" si="39"/>
        <v>0</v>
      </c>
      <c r="R77" s="122">
        <f t="shared" si="39"/>
        <v>0</v>
      </c>
      <c r="S77" s="122">
        <f t="shared" si="39"/>
        <v>0</v>
      </c>
      <c r="T77" s="122">
        <f t="shared" si="39"/>
        <v>0</v>
      </c>
      <c r="U77" s="122">
        <f t="shared" si="39"/>
        <v>0</v>
      </c>
      <c r="V77" s="122">
        <f t="shared" si="39"/>
        <v>0</v>
      </c>
      <c r="W77" s="122">
        <f t="shared" si="39"/>
        <v>0</v>
      </c>
      <c r="X77" s="122">
        <f t="shared" si="39"/>
        <v>0</v>
      </c>
      <c r="Y77" s="122">
        <f t="shared" si="39"/>
        <v>0</v>
      </c>
      <c r="Z77" s="122">
        <f t="shared" si="39"/>
        <v>0</v>
      </c>
      <c r="AA77" s="122">
        <f t="shared" si="39"/>
        <v>0</v>
      </c>
      <c r="AB77" s="122">
        <f t="shared" si="39"/>
        <v>0</v>
      </c>
      <c r="AC77" s="122">
        <f t="shared" si="39"/>
        <v>0</v>
      </c>
      <c r="AD77" s="122">
        <f t="shared" si="39"/>
        <v>0</v>
      </c>
      <c r="AE77" s="122">
        <f t="shared" si="39"/>
        <v>0</v>
      </c>
      <c r="AF77" s="122">
        <f t="shared" si="39"/>
        <v>0</v>
      </c>
      <c r="AG77" s="122">
        <f t="shared" si="39"/>
        <v>0</v>
      </c>
      <c r="AH77" s="122">
        <f t="shared" si="39"/>
        <v>0</v>
      </c>
      <c r="AI77" s="122">
        <f t="shared" si="39"/>
        <v>0</v>
      </c>
      <c r="AJ77" s="122">
        <f t="shared" si="39"/>
        <v>0</v>
      </c>
      <c r="AK77" s="122">
        <f t="shared" si="39"/>
        <v>0</v>
      </c>
      <c r="AL77" s="122">
        <f>F76*AL76</f>
        <v>0</v>
      </c>
      <c r="AM77" s="61"/>
      <c r="AN77" s="61"/>
      <c r="AO77" s="61"/>
      <c r="AP77" s="61"/>
      <c r="AQ77" s="61"/>
      <c r="AR77" s="61"/>
      <c r="AS77" s="61"/>
      <c r="AT77" s="61"/>
      <c r="AU77" s="61"/>
      <c r="AV77" s="61"/>
      <c r="AW77" s="61"/>
      <c r="AX77" s="61"/>
      <c r="AY77" s="61"/>
      <c r="AZ77" s="61"/>
      <c r="BA77" s="61"/>
      <c r="BB77" s="61"/>
      <c r="BC77" s="61"/>
      <c r="BD77" s="61"/>
      <c r="BE77" s="61"/>
      <c r="BF77" s="61"/>
      <c r="BG77" s="61"/>
      <c r="BH77" s="61"/>
      <c r="BI77" s="61"/>
      <c r="BJ77" s="61"/>
      <c r="BK77" s="61"/>
      <c r="BL77" s="61"/>
      <c r="BM77" s="61"/>
      <c r="BN77" s="61"/>
      <c r="BO77" s="61"/>
      <c r="BP77" s="61"/>
      <c r="BQ77" s="61"/>
      <c r="BR77" s="61"/>
      <c r="BS77" s="61"/>
      <c r="BT77" s="61"/>
      <c r="BU77" s="61"/>
      <c r="BV77" s="61"/>
      <c r="BW77" s="61"/>
      <c r="BX77" s="61"/>
      <c r="BY77" s="61"/>
      <c r="BZ77" s="61"/>
      <c r="CA77" s="61"/>
      <c r="CB77" s="61"/>
      <c r="CC77" s="61"/>
      <c r="CD77" s="61"/>
      <c r="CE77" s="61"/>
      <c r="CF77" s="61"/>
      <c r="CG77" s="61"/>
      <c r="CH77" s="61"/>
      <c r="CI77" s="61"/>
      <c r="CJ77" s="61"/>
      <c r="CK77" s="61"/>
      <c r="CL77" s="61"/>
      <c r="CM77" s="61"/>
      <c r="CN77" s="61"/>
      <c r="CO77" s="61"/>
      <c r="CP77" s="61"/>
      <c r="CQ77" s="61"/>
      <c r="CR77" s="61"/>
      <c r="CS77" s="61"/>
      <c r="CT77" s="61"/>
      <c r="CU77" s="61"/>
      <c r="CV77" s="61"/>
      <c r="CW77" s="61"/>
      <c r="CX77" s="61"/>
      <c r="CY77" s="61"/>
      <c r="CZ77" s="61"/>
      <c r="DA77" s="61"/>
      <c r="DB77" s="61"/>
    </row>
    <row r="78" spans="1:106" s="58" customFormat="1" ht="20.100000000000001" customHeight="1">
      <c r="A78" s="117" t="s">
        <v>637</v>
      </c>
      <c r="B78" s="800"/>
      <c r="C78" s="781" t="s">
        <v>574</v>
      </c>
      <c r="D78" s="783" t="s">
        <v>575</v>
      </c>
      <c r="E78" s="783" t="s">
        <v>569</v>
      </c>
      <c r="F78" s="783">
        <f>VLOOKUP(C78,'[72]납품수량(영업)'!$C$3:$F$260,4,FALSE)</f>
        <v>0</v>
      </c>
      <c r="G78" s="124">
        <f>VLOOKUP(C78,[75]납품수량!$B$3:$AI$68,G1,FALSE)</f>
        <v>0</v>
      </c>
      <c r="H78" s="124">
        <f>VLOOKUP($C$78,[75]납품수량!$B$3:$AI$68,H1,FALSE)</f>
        <v>0</v>
      </c>
      <c r="I78" s="124">
        <f>VLOOKUP($C$78,[75]납품수량!$B$3:$AI$68,I1,FALSE)</f>
        <v>0</v>
      </c>
      <c r="J78" s="124">
        <f>VLOOKUP($C$78,[75]납품수량!$B$3:$AI$68,J1,FALSE)</f>
        <v>0</v>
      </c>
      <c r="K78" s="124">
        <f>VLOOKUP($C$78,[75]납품수량!$B$3:$AI$68,K1,FALSE)</f>
        <v>0</v>
      </c>
      <c r="L78" s="124">
        <f>VLOOKUP($C$78,[75]납품수량!$B$3:$AI$68,L1,FALSE)</f>
        <v>0</v>
      </c>
      <c r="M78" s="124">
        <f>VLOOKUP($C$78,[75]납품수량!$B$3:$AI$68,M1,FALSE)</f>
        <v>0</v>
      </c>
      <c r="N78" s="124">
        <f>VLOOKUP($C$78,[75]납품수량!$B$3:$AI$68,N1,FALSE)</f>
        <v>0</v>
      </c>
      <c r="O78" s="124">
        <f>VLOOKUP($C$78,[75]납품수량!$B$3:$AI$68,O1,FALSE)</f>
        <v>0</v>
      </c>
      <c r="P78" s="124">
        <f>VLOOKUP($C$78,[75]납품수량!$B$3:$AI$68,P1,FALSE)</f>
        <v>0</v>
      </c>
      <c r="Q78" s="124">
        <f>VLOOKUP($C$78,[75]납품수량!$B$3:$AI$68,Q1,FALSE)</f>
        <v>0</v>
      </c>
      <c r="R78" s="124">
        <f>VLOOKUP($C$78,[75]납품수량!$B$3:$AI$68,R1,FALSE)</f>
        <v>0</v>
      </c>
      <c r="S78" s="124">
        <f>VLOOKUP($C$78,[75]납품수량!$B$3:$AI$68,S1,FALSE)</f>
        <v>0</v>
      </c>
      <c r="T78" s="124">
        <f>VLOOKUP($C$78,[75]납품수량!$B$3:$AI$68,T1,FALSE)</f>
        <v>0</v>
      </c>
      <c r="U78" s="124">
        <f>VLOOKUP($C$78,[75]납품수량!$B$3:$AI$68,U1,FALSE)</f>
        <v>0</v>
      </c>
      <c r="V78" s="124">
        <f>VLOOKUP($C$78,[75]납품수량!$B$3:$AI$68,V1,FALSE)</f>
        <v>0</v>
      </c>
      <c r="W78" s="124">
        <f>VLOOKUP($C$78,[75]납품수량!$B$3:$AI$68,W1,FALSE)</f>
        <v>0</v>
      </c>
      <c r="X78" s="124">
        <f>VLOOKUP($C$78,[75]납품수량!$B$3:$AI$68,X1,FALSE)</f>
        <v>0</v>
      </c>
      <c r="Y78" s="124">
        <f>VLOOKUP($C$78,[75]납품수량!$B$3:$AI$68,Y1,FALSE)</f>
        <v>0</v>
      </c>
      <c r="Z78" s="124">
        <f>VLOOKUP($C$78,[75]납품수량!$B$3:$AI$68,Z1,FALSE)</f>
        <v>0</v>
      </c>
      <c r="AA78" s="124">
        <f>VLOOKUP($C$78,[75]납품수량!$B$3:$AI$68,AA1,FALSE)</f>
        <v>0</v>
      </c>
      <c r="AB78" s="124">
        <f>VLOOKUP($C$78,[75]납품수량!$B$3:$AI$68,AB1,FALSE)</f>
        <v>0</v>
      </c>
      <c r="AC78" s="124">
        <f>VLOOKUP($C$78,[75]납품수량!$B$3:$AI$68,AC1,FALSE)</f>
        <v>0</v>
      </c>
      <c r="AD78" s="124">
        <f>VLOOKUP($C$78,[75]납품수량!$B$3:$AI$68,AD1,FALSE)</f>
        <v>0</v>
      </c>
      <c r="AE78" s="124">
        <f>VLOOKUP($C$78,[75]납품수량!$B$3:$AI$68,AE1,FALSE)</f>
        <v>0</v>
      </c>
      <c r="AF78" s="124">
        <f>VLOOKUP($C$78,[75]납품수량!$B$3:$AI$68,AF1,FALSE)</f>
        <v>0</v>
      </c>
      <c r="AG78" s="124">
        <f>VLOOKUP($C$78,[75]납품수량!$B$3:$AI$68,AG1,FALSE)</f>
        <v>0</v>
      </c>
      <c r="AH78" s="124">
        <f>VLOOKUP($C$78,[75]납품수량!$B$3:$AI$68,AH1,FALSE)</f>
        <v>0</v>
      </c>
      <c r="AI78" s="124">
        <f>VLOOKUP($C$78,[75]납품수량!$B$3:$AI$68,AI1,FALSE)</f>
        <v>0</v>
      </c>
      <c r="AJ78" s="124">
        <f>VLOOKUP($C$78,[75]납품수량!$B$3:$AI$68,AJ1,FALSE)</f>
        <v>0</v>
      </c>
      <c r="AK78" s="124">
        <f>VLOOKUP($C$78,[75]납품수량!$B$3:$AI$68,AK1,FALSE)</f>
        <v>0</v>
      </c>
      <c r="AL78" s="124">
        <f>SUM(G78:AK78)</f>
        <v>0</v>
      </c>
      <c r="AM78" s="61"/>
      <c r="AN78" s="61"/>
      <c r="AO78" s="61"/>
      <c r="AP78" s="61"/>
      <c r="AQ78" s="61"/>
      <c r="AR78" s="61"/>
      <c r="AS78" s="61"/>
      <c r="AT78" s="61"/>
      <c r="AU78" s="61"/>
      <c r="AV78" s="61"/>
      <c r="AW78" s="61"/>
      <c r="AX78" s="61"/>
      <c r="AY78" s="61"/>
      <c r="AZ78" s="61"/>
      <c r="BA78" s="61"/>
      <c r="BB78" s="61"/>
      <c r="BC78" s="61"/>
      <c r="BD78" s="61"/>
      <c r="BE78" s="61"/>
      <c r="BF78" s="61"/>
      <c r="BG78" s="61"/>
      <c r="BH78" s="61"/>
      <c r="BI78" s="61"/>
      <c r="BJ78" s="61"/>
      <c r="BK78" s="61"/>
      <c r="BL78" s="61"/>
      <c r="BM78" s="61"/>
      <c r="BN78" s="61"/>
      <c r="BO78" s="61"/>
      <c r="BP78" s="61"/>
      <c r="BQ78" s="61"/>
      <c r="BR78" s="61"/>
      <c r="BS78" s="61"/>
      <c r="BT78" s="61"/>
      <c r="BU78" s="61"/>
      <c r="BV78" s="61"/>
      <c r="BW78" s="61"/>
      <c r="BX78" s="61"/>
      <c r="BY78" s="61"/>
      <c r="BZ78" s="61"/>
      <c r="CA78" s="61"/>
      <c r="CB78" s="61"/>
      <c r="CC78" s="61"/>
      <c r="CD78" s="61"/>
      <c r="CE78" s="61"/>
      <c r="CF78" s="61"/>
      <c r="CG78" s="61"/>
      <c r="CH78" s="61"/>
      <c r="CI78" s="61"/>
      <c r="CJ78" s="61"/>
      <c r="CK78" s="61"/>
      <c r="CL78" s="61"/>
      <c r="CM78" s="61"/>
      <c r="CN78" s="61"/>
      <c r="CO78" s="61"/>
      <c r="CP78" s="61"/>
      <c r="CQ78" s="61"/>
      <c r="CR78" s="61"/>
      <c r="CS78" s="61"/>
      <c r="CT78" s="61"/>
      <c r="CU78" s="61"/>
      <c r="CV78" s="61"/>
      <c r="CW78" s="61"/>
      <c r="CX78" s="61"/>
      <c r="CY78" s="61"/>
      <c r="CZ78" s="61"/>
      <c r="DA78" s="61"/>
      <c r="DB78" s="61"/>
    </row>
    <row r="79" spans="1:106" s="58" customFormat="1" ht="20.100000000000001" customHeight="1">
      <c r="A79" s="117"/>
      <c r="B79" s="800"/>
      <c r="C79" s="782"/>
      <c r="D79" s="784"/>
      <c r="E79" s="784"/>
      <c r="F79" s="784"/>
      <c r="G79" s="122">
        <f>$F$78*G78</f>
        <v>0</v>
      </c>
      <c r="H79" s="122">
        <f t="shared" ref="H79:AK79" si="40">$F$78*H78</f>
        <v>0</v>
      </c>
      <c r="I79" s="122">
        <f t="shared" si="40"/>
        <v>0</v>
      </c>
      <c r="J79" s="122">
        <f t="shared" si="40"/>
        <v>0</v>
      </c>
      <c r="K79" s="122">
        <f t="shared" si="40"/>
        <v>0</v>
      </c>
      <c r="L79" s="122">
        <f t="shared" si="40"/>
        <v>0</v>
      </c>
      <c r="M79" s="122">
        <f t="shared" si="40"/>
        <v>0</v>
      </c>
      <c r="N79" s="122">
        <f t="shared" si="40"/>
        <v>0</v>
      </c>
      <c r="O79" s="122">
        <f t="shared" si="40"/>
        <v>0</v>
      </c>
      <c r="P79" s="122">
        <f t="shared" si="40"/>
        <v>0</v>
      </c>
      <c r="Q79" s="122">
        <f t="shared" si="40"/>
        <v>0</v>
      </c>
      <c r="R79" s="122">
        <f t="shared" si="40"/>
        <v>0</v>
      </c>
      <c r="S79" s="122">
        <f t="shared" si="40"/>
        <v>0</v>
      </c>
      <c r="T79" s="122">
        <f t="shared" si="40"/>
        <v>0</v>
      </c>
      <c r="U79" s="122">
        <f t="shared" si="40"/>
        <v>0</v>
      </c>
      <c r="V79" s="122">
        <f t="shared" si="40"/>
        <v>0</v>
      </c>
      <c r="W79" s="122">
        <f t="shared" si="40"/>
        <v>0</v>
      </c>
      <c r="X79" s="122">
        <f t="shared" si="40"/>
        <v>0</v>
      </c>
      <c r="Y79" s="122">
        <f t="shared" si="40"/>
        <v>0</v>
      </c>
      <c r="Z79" s="122">
        <f t="shared" si="40"/>
        <v>0</v>
      </c>
      <c r="AA79" s="122">
        <f t="shared" si="40"/>
        <v>0</v>
      </c>
      <c r="AB79" s="122">
        <f t="shared" si="40"/>
        <v>0</v>
      </c>
      <c r="AC79" s="122">
        <f t="shared" si="40"/>
        <v>0</v>
      </c>
      <c r="AD79" s="122">
        <f t="shared" si="40"/>
        <v>0</v>
      </c>
      <c r="AE79" s="122">
        <f t="shared" si="40"/>
        <v>0</v>
      </c>
      <c r="AF79" s="122">
        <f t="shared" si="40"/>
        <v>0</v>
      </c>
      <c r="AG79" s="122">
        <f t="shared" si="40"/>
        <v>0</v>
      </c>
      <c r="AH79" s="122">
        <f t="shared" si="40"/>
        <v>0</v>
      </c>
      <c r="AI79" s="122">
        <f t="shared" si="40"/>
        <v>0</v>
      </c>
      <c r="AJ79" s="122">
        <f t="shared" si="40"/>
        <v>0</v>
      </c>
      <c r="AK79" s="122">
        <f t="shared" si="40"/>
        <v>0</v>
      </c>
      <c r="AL79" s="122">
        <f>F78*AL78</f>
        <v>0</v>
      </c>
      <c r="AM79" s="61"/>
      <c r="AN79" s="61"/>
      <c r="AO79" s="61"/>
      <c r="AP79" s="61"/>
      <c r="AQ79" s="61"/>
      <c r="AR79" s="61"/>
      <c r="AS79" s="61"/>
      <c r="AT79" s="61"/>
      <c r="AU79" s="61"/>
      <c r="AV79" s="61"/>
      <c r="AW79" s="61"/>
      <c r="AX79" s="61"/>
      <c r="AY79" s="61"/>
      <c r="AZ79" s="61"/>
      <c r="BA79" s="61"/>
      <c r="BB79" s="61"/>
      <c r="BC79" s="61"/>
      <c r="BD79" s="61"/>
      <c r="BE79" s="61"/>
      <c r="BF79" s="61"/>
      <c r="BG79" s="61"/>
      <c r="BH79" s="61"/>
      <c r="BI79" s="61"/>
      <c r="BJ79" s="61"/>
      <c r="BK79" s="61"/>
      <c r="BL79" s="61"/>
      <c r="BM79" s="61"/>
      <c r="BN79" s="61"/>
      <c r="BO79" s="61"/>
      <c r="BP79" s="61"/>
      <c r="BQ79" s="61"/>
      <c r="BR79" s="61"/>
      <c r="BS79" s="61"/>
      <c r="BT79" s="61"/>
      <c r="BU79" s="61"/>
      <c r="BV79" s="61"/>
      <c r="BW79" s="61"/>
      <c r="BX79" s="61"/>
      <c r="BY79" s="61"/>
      <c r="BZ79" s="61"/>
      <c r="CA79" s="61"/>
      <c r="CB79" s="61"/>
      <c r="CC79" s="61"/>
      <c r="CD79" s="61"/>
      <c r="CE79" s="61"/>
      <c r="CF79" s="61"/>
      <c r="CG79" s="61"/>
      <c r="CH79" s="61"/>
      <c r="CI79" s="61"/>
      <c r="CJ79" s="61"/>
      <c r="CK79" s="61"/>
      <c r="CL79" s="61"/>
      <c r="CM79" s="61"/>
      <c r="CN79" s="61"/>
      <c r="CO79" s="61"/>
      <c r="CP79" s="61"/>
      <c r="CQ79" s="61"/>
      <c r="CR79" s="61"/>
      <c r="CS79" s="61"/>
      <c r="CT79" s="61"/>
      <c r="CU79" s="61"/>
      <c r="CV79" s="61"/>
      <c r="CW79" s="61"/>
      <c r="CX79" s="61"/>
      <c r="CY79" s="61"/>
      <c r="CZ79" s="61"/>
      <c r="DA79" s="61"/>
      <c r="DB79" s="61"/>
    </row>
    <row r="80" spans="1:106" s="58" customFormat="1" ht="20.100000000000001" customHeight="1">
      <c r="A80" s="117" t="s">
        <v>637</v>
      </c>
      <c r="B80" s="800"/>
      <c r="C80" s="781" t="s">
        <v>576</v>
      </c>
      <c r="D80" s="783" t="s">
        <v>577</v>
      </c>
      <c r="E80" s="783" t="s">
        <v>569</v>
      </c>
      <c r="F80" s="783">
        <f>VLOOKUP(C80,'[72]납품수량(영업)'!$C$3:$F$260,4,FALSE)</f>
        <v>0</v>
      </c>
      <c r="G80" s="124">
        <f>VLOOKUP(C80,[75]납품수량!$B$3:$AI$68,G1,FALSE)</f>
        <v>0</v>
      </c>
      <c r="H80" s="124">
        <f>VLOOKUP($C$80,[75]납품수량!$B$3:$AI$68,H1,FALSE)</f>
        <v>0</v>
      </c>
      <c r="I80" s="124">
        <f>VLOOKUP($C$80,[75]납품수량!$B$3:$AI$68,I1,FALSE)</f>
        <v>0</v>
      </c>
      <c r="J80" s="124">
        <f>VLOOKUP($C$80,[75]납품수량!$B$3:$AI$68,J1,FALSE)</f>
        <v>0</v>
      </c>
      <c r="K80" s="124">
        <f>VLOOKUP($C$80,[75]납품수량!$B$3:$AI$68,K1,FALSE)</f>
        <v>0</v>
      </c>
      <c r="L80" s="124">
        <f>VLOOKUP($C$80,[75]납품수량!$B$3:$AI$68,L1,FALSE)</f>
        <v>0</v>
      </c>
      <c r="M80" s="124">
        <f>VLOOKUP($C$80,[75]납품수량!$B$3:$AI$68,M1,FALSE)</f>
        <v>0</v>
      </c>
      <c r="N80" s="124">
        <f>VLOOKUP($C$80,[75]납품수량!$B$3:$AI$68,N1,FALSE)</f>
        <v>0</v>
      </c>
      <c r="O80" s="124">
        <f>VLOOKUP($C$80,[75]납품수량!$B$3:$AI$68,O1,FALSE)</f>
        <v>0</v>
      </c>
      <c r="P80" s="124">
        <f>VLOOKUP($C$80,[75]납품수량!$B$3:$AI$68,P1,FALSE)</f>
        <v>0</v>
      </c>
      <c r="Q80" s="124">
        <f>VLOOKUP($C$80,[75]납품수량!$B$3:$AI$68,Q1,FALSE)</f>
        <v>0</v>
      </c>
      <c r="R80" s="124">
        <f>VLOOKUP($C$80,[75]납품수량!$B$3:$AI$68,R1,FALSE)</f>
        <v>0</v>
      </c>
      <c r="S80" s="124">
        <f>VLOOKUP($C$80,[75]납품수량!$B$3:$AI$68,S1,FALSE)</f>
        <v>0</v>
      </c>
      <c r="T80" s="124">
        <f>VLOOKUP($C$80,[75]납품수량!$B$3:$AI$68,T1,FALSE)</f>
        <v>0</v>
      </c>
      <c r="U80" s="124">
        <f>VLOOKUP($C$80,[75]납품수량!$B$3:$AI$68,U1,FALSE)</f>
        <v>0</v>
      </c>
      <c r="V80" s="124">
        <f>VLOOKUP($C$80,[75]납품수량!$B$3:$AI$68,V1,FALSE)</f>
        <v>0</v>
      </c>
      <c r="W80" s="124">
        <f>VLOOKUP($C$80,[75]납품수량!$B$3:$AI$68,W1,FALSE)</f>
        <v>0</v>
      </c>
      <c r="X80" s="124">
        <f>VLOOKUP($C$80,[75]납품수량!$B$3:$AI$68,X1,FALSE)</f>
        <v>0</v>
      </c>
      <c r="Y80" s="124">
        <f>VLOOKUP($C$80,[75]납품수량!$B$3:$AI$68,Y1,FALSE)</f>
        <v>0</v>
      </c>
      <c r="Z80" s="124">
        <f>VLOOKUP($C$80,[75]납품수량!$B$3:$AI$68,Z1,FALSE)</f>
        <v>0</v>
      </c>
      <c r="AA80" s="124">
        <f>VLOOKUP($C$80,[75]납품수량!$B$3:$AI$68,AA1,FALSE)</f>
        <v>0</v>
      </c>
      <c r="AB80" s="124">
        <f>VLOOKUP($C$80,[75]납품수량!$B$3:$AI$68,AB1,FALSE)</f>
        <v>0</v>
      </c>
      <c r="AC80" s="124">
        <f>VLOOKUP($C$80,[75]납품수량!$B$3:$AI$68,AC1,FALSE)</f>
        <v>0</v>
      </c>
      <c r="AD80" s="124">
        <f>VLOOKUP($C$80,[75]납품수량!$B$3:$AI$68,AD1,FALSE)</f>
        <v>0</v>
      </c>
      <c r="AE80" s="124">
        <f>VLOOKUP($C$80,[75]납품수량!$B$3:$AI$68,AE1,FALSE)</f>
        <v>0</v>
      </c>
      <c r="AF80" s="124">
        <f>VLOOKUP($C$80,[75]납품수량!$B$3:$AI$68,AF1,FALSE)</f>
        <v>0</v>
      </c>
      <c r="AG80" s="124">
        <f>VLOOKUP($C$80,[75]납품수량!$B$3:$AI$68,AG1,FALSE)</f>
        <v>0</v>
      </c>
      <c r="AH80" s="124">
        <f>VLOOKUP($C$80,[75]납품수량!$B$3:$AI$68,AH1,FALSE)</f>
        <v>0</v>
      </c>
      <c r="AI80" s="124">
        <f>VLOOKUP($C$80,[75]납품수량!$B$3:$AI$68,AI1,FALSE)</f>
        <v>0</v>
      </c>
      <c r="AJ80" s="124">
        <f>VLOOKUP($C$80,[75]납품수량!$B$3:$AI$68,AJ1,FALSE)</f>
        <v>0</v>
      </c>
      <c r="AK80" s="124">
        <f>VLOOKUP($C$80,[75]납품수량!$B$3:$AI$68,AK1,FALSE)</f>
        <v>0</v>
      </c>
      <c r="AL80" s="124">
        <f>SUM(G80:AK80)</f>
        <v>0</v>
      </c>
      <c r="AM80" s="61"/>
      <c r="AN80" s="61"/>
      <c r="AO80" s="61"/>
      <c r="AP80" s="61"/>
      <c r="AQ80" s="61"/>
      <c r="AR80" s="61"/>
      <c r="AS80" s="61"/>
      <c r="AT80" s="61"/>
      <c r="AU80" s="61"/>
      <c r="AV80" s="61"/>
      <c r="AW80" s="61"/>
      <c r="AX80" s="61"/>
      <c r="AY80" s="61"/>
      <c r="AZ80" s="61"/>
      <c r="BA80" s="61"/>
      <c r="BB80" s="61"/>
      <c r="BC80" s="61"/>
      <c r="BD80" s="61"/>
      <c r="BE80" s="61"/>
      <c r="BF80" s="61"/>
      <c r="BG80" s="61"/>
      <c r="BH80" s="61"/>
      <c r="BI80" s="61"/>
      <c r="BJ80" s="61"/>
      <c r="BK80" s="61"/>
      <c r="BL80" s="61"/>
      <c r="BM80" s="61"/>
      <c r="BN80" s="61"/>
      <c r="BO80" s="61"/>
      <c r="BP80" s="61"/>
      <c r="BQ80" s="61"/>
      <c r="BR80" s="61"/>
      <c r="BS80" s="61"/>
      <c r="BT80" s="61"/>
      <c r="BU80" s="61"/>
      <c r="BV80" s="61"/>
      <c r="BW80" s="61"/>
      <c r="BX80" s="61"/>
      <c r="BY80" s="61"/>
      <c r="BZ80" s="61"/>
      <c r="CA80" s="61"/>
      <c r="CB80" s="61"/>
      <c r="CC80" s="61"/>
      <c r="CD80" s="61"/>
      <c r="CE80" s="61"/>
      <c r="CF80" s="61"/>
      <c r="CG80" s="61"/>
      <c r="CH80" s="61"/>
      <c r="CI80" s="61"/>
      <c r="CJ80" s="61"/>
      <c r="CK80" s="61"/>
      <c r="CL80" s="61"/>
      <c r="CM80" s="61"/>
      <c r="CN80" s="61"/>
      <c r="CO80" s="61"/>
      <c r="CP80" s="61"/>
      <c r="CQ80" s="61"/>
      <c r="CR80" s="61"/>
      <c r="CS80" s="61"/>
      <c r="CT80" s="61"/>
      <c r="CU80" s="61"/>
      <c r="CV80" s="61"/>
      <c r="CW80" s="61"/>
      <c r="CX80" s="61"/>
      <c r="CY80" s="61"/>
      <c r="CZ80" s="61"/>
      <c r="DA80" s="61"/>
      <c r="DB80" s="61"/>
    </row>
    <row r="81" spans="1:106" s="58" customFormat="1" ht="20.100000000000001" customHeight="1">
      <c r="A81" s="117"/>
      <c r="B81" s="800"/>
      <c r="C81" s="782"/>
      <c r="D81" s="784"/>
      <c r="E81" s="784"/>
      <c r="F81" s="784"/>
      <c r="G81" s="122">
        <f>$F$80*G80</f>
        <v>0</v>
      </c>
      <c r="H81" s="122">
        <f t="shared" ref="H81:AK81" si="41">$F$80*H80</f>
        <v>0</v>
      </c>
      <c r="I81" s="122">
        <f t="shared" si="41"/>
        <v>0</v>
      </c>
      <c r="J81" s="122">
        <f t="shared" si="41"/>
        <v>0</v>
      </c>
      <c r="K81" s="122">
        <f t="shared" si="41"/>
        <v>0</v>
      </c>
      <c r="L81" s="122">
        <f t="shared" si="41"/>
        <v>0</v>
      </c>
      <c r="M81" s="122">
        <f t="shared" si="41"/>
        <v>0</v>
      </c>
      <c r="N81" s="122">
        <f t="shared" si="41"/>
        <v>0</v>
      </c>
      <c r="O81" s="122">
        <f t="shared" si="41"/>
        <v>0</v>
      </c>
      <c r="P81" s="122">
        <f t="shared" si="41"/>
        <v>0</v>
      </c>
      <c r="Q81" s="122">
        <f t="shared" si="41"/>
        <v>0</v>
      </c>
      <c r="R81" s="122">
        <f t="shared" si="41"/>
        <v>0</v>
      </c>
      <c r="S81" s="122">
        <f t="shared" si="41"/>
        <v>0</v>
      </c>
      <c r="T81" s="122">
        <f t="shared" si="41"/>
        <v>0</v>
      </c>
      <c r="U81" s="122">
        <f t="shared" si="41"/>
        <v>0</v>
      </c>
      <c r="V81" s="122">
        <f t="shared" si="41"/>
        <v>0</v>
      </c>
      <c r="W81" s="122">
        <f t="shared" si="41"/>
        <v>0</v>
      </c>
      <c r="X81" s="122">
        <f t="shared" si="41"/>
        <v>0</v>
      </c>
      <c r="Y81" s="122">
        <f t="shared" si="41"/>
        <v>0</v>
      </c>
      <c r="Z81" s="122">
        <f t="shared" si="41"/>
        <v>0</v>
      </c>
      <c r="AA81" s="122">
        <f t="shared" si="41"/>
        <v>0</v>
      </c>
      <c r="AB81" s="122">
        <f t="shared" si="41"/>
        <v>0</v>
      </c>
      <c r="AC81" s="122">
        <f t="shared" si="41"/>
        <v>0</v>
      </c>
      <c r="AD81" s="122">
        <f t="shared" si="41"/>
        <v>0</v>
      </c>
      <c r="AE81" s="122">
        <f t="shared" si="41"/>
        <v>0</v>
      </c>
      <c r="AF81" s="122">
        <f t="shared" si="41"/>
        <v>0</v>
      </c>
      <c r="AG81" s="122">
        <f t="shared" si="41"/>
        <v>0</v>
      </c>
      <c r="AH81" s="122">
        <f t="shared" si="41"/>
        <v>0</v>
      </c>
      <c r="AI81" s="122">
        <f t="shared" si="41"/>
        <v>0</v>
      </c>
      <c r="AJ81" s="122">
        <f t="shared" si="41"/>
        <v>0</v>
      </c>
      <c r="AK81" s="122">
        <f t="shared" si="41"/>
        <v>0</v>
      </c>
      <c r="AL81" s="122">
        <f>F80*AL80</f>
        <v>0</v>
      </c>
      <c r="AM81" s="61"/>
      <c r="AN81" s="61"/>
      <c r="AO81" s="61"/>
      <c r="AP81" s="61"/>
      <c r="AQ81" s="61"/>
      <c r="AR81" s="61"/>
      <c r="AS81" s="61"/>
      <c r="AT81" s="61"/>
      <c r="AU81" s="61"/>
      <c r="AV81" s="61"/>
      <c r="AW81" s="61"/>
      <c r="AX81" s="61"/>
      <c r="AY81" s="61"/>
      <c r="AZ81" s="61"/>
      <c r="BA81" s="61"/>
      <c r="BB81" s="61"/>
      <c r="BC81" s="61"/>
      <c r="BD81" s="61"/>
      <c r="BE81" s="61"/>
      <c r="BF81" s="61"/>
      <c r="BG81" s="61"/>
      <c r="BH81" s="61"/>
      <c r="BI81" s="61"/>
      <c r="BJ81" s="61"/>
      <c r="BK81" s="61"/>
      <c r="BL81" s="61"/>
      <c r="BM81" s="61"/>
      <c r="BN81" s="61"/>
      <c r="BO81" s="61"/>
      <c r="BP81" s="61"/>
      <c r="BQ81" s="61"/>
      <c r="BR81" s="61"/>
      <c r="BS81" s="61"/>
      <c r="BT81" s="61"/>
      <c r="BU81" s="61"/>
      <c r="BV81" s="61"/>
      <c r="BW81" s="61"/>
      <c r="BX81" s="61"/>
      <c r="BY81" s="61"/>
      <c r="BZ81" s="61"/>
      <c r="CA81" s="61"/>
      <c r="CB81" s="61"/>
      <c r="CC81" s="61"/>
      <c r="CD81" s="61"/>
      <c r="CE81" s="61"/>
      <c r="CF81" s="61"/>
      <c r="CG81" s="61"/>
      <c r="CH81" s="61"/>
      <c r="CI81" s="61"/>
      <c r="CJ81" s="61"/>
      <c r="CK81" s="61"/>
      <c r="CL81" s="61"/>
      <c r="CM81" s="61"/>
      <c r="CN81" s="61"/>
      <c r="CO81" s="61"/>
      <c r="CP81" s="61"/>
      <c r="CQ81" s="61"/>
      <c r="CR81" s="61"/>
      <c r="CS81" s="61"/>
      <c r="CT81" s="61"/>
      <c r="CU81" s="61"/>
      <c r="CV81" s="61"/>
      <c r="CW81" s="61"/>
      <c r="CX81" s="61"/>
      <c r="CY81" s="61"/>
      <c r="CZ81" s="61"/>
      <c r="DA81" s="61"/>
      <c r="DB81" s="61"/>
    </row>
    <row r="82" spans="1:106" s="58" customFormat="1" ht="20.100000000000001" customHeight="1">
      <c r="A82" s="117" t="s">
        <v>637</v>
      </c>
      <c r="B82" s="800"/>
      <c r="C82" s="781" t="s">
        <v>578</v>
      </c>
      <c r="D82" s="783" t="s">
        <v>579</v>
      </c>
      <c r="E82" s="783" t="s">
        <v>569</v>
      </c>
      <c r="F82" s="783">
        <f>VLOOKUP(C82,'[72]납품수량(영업)'!$C$3:$F$260,4,FALSE)</f>
        <v>0</v>
      </c>
      <c r="G82" s="124">
        <f>VLOOKUP(C82,[75]납품수량!$B$3:$AI$68,G1,FALSE)</f>
        <v>0</v>
      </c>
      <c r="H82" s="124">
        <f>VLOOKUP($C$82,[75]납품수량!$B$3:$AI$68,H1,FALSE)</f>
        <v>0</v>
      </c>
      <c r="I82" s="124">
        <f>VLOOKUP($C$82,[75]납품수량!$B$3:$AI$68,I1,FALSE)</f>
        <v>0</v>
      </c>
      <c r="J82" s="124">
        <f>VLOOKUP($C$82,[75]납품수량!$B$3:$AI$68,J1,FALSE)</f>
        <v>0</v>
      </c>
      <c r="K82" s="124">
        <f>VLOOKUP($C$82,[75]납품수량!$B$3:$AI$68,K1,FALSE)</f>
        <v>0</v>
      </c>
      <c r="L82" s="124">
        <f>VLOOKUP($C$82,[75]납품수량!$B$3:$AI$68,L1,FALSE)</f>
        <v>0</v>
      </c>
      <c r="M82" s="124">
        <f>VLOOKUP($C$82,[75]납품수량!$B$3:$AI$68,M1,FALSE)</f>
        <v>0</v>
      </c>
      <c r="N82" s="124">
        <f>VLOOKUP($C$82,[75]납품수량!$B$3:$AI$68,N1,FALSE)</f>
        <v>0</v>
      </c>
      <c r="O82" s="124">
        <f>VLOOKUP($C$82,[75]납품수량!$B$3:$AI$68,O1,FALSE)</f>
        <v>0</v>
      </c>
      <c r="P82" s="124">
        <f>VLOOKUP($C$82,[75]납품수량!$B$3:$AI$68,P1,FALSE)</f>
        <v>0</v>
      </c>
      <c r="Q82" s="124">
        <f>VLOOKUP($C$82,[75]납품수량!$B$3:$AI$68,Q1,FALSE)</f>
        <v>0</v>
      </c>
      <c r="R82" s="124">
        <f>VLOOKUP($C$82,[75]납품수량!$B$3:$AI$68,R1,FALSE)</f>
        <v>0</v>
      </c>
      <c r="S82" s="124">
        <f>VLOOKUP($C$82,[75]납품수량!$B$3:$AI$68,S1,FALSE)</f>
        <v>0</v>
      </c>
      <c r="T82" s="124">
        <f>VLOOKUP($C$82,[75]납품수량!$B$3:$AI$68,T1,FALSE)</f>
        <v>0</v>
      </c>
      <c r="U82" s="124">
        <f>VLOOKUP($C$82,[75]납품수량!$B$3:$AI$68,U1,FALSE)</f>
        <v>0</v>
      </c>
      <c r="V82" s="124">
        <f>VLOOKUP($C$82,[75]납품수량!$B$3:$AI$68,V1,FALSE)</f>
        <v>0</v>
      </c>
      <c r="W82" s="124">
        <f>VLOOKUP($C$82,[75]납품수량!$B$3:$AI$68,W1,FALSE)</f>
        <v>0</v>
      </c>
      <c r="X82" s="124">
        <f>VLOOKUP($C$82,[75]납품수량!$B$3:$AI$68,X1,FALSE)</f>
        <v>0</v>
      </c>
      <c r="Y82" s="124">
        <f>VLOOKUP($C$82,[75]납품수량!$B$3:$AI$68,Y1,FALSE)</f>
        <v>0</v>
      </c>
      <c r="Z82" s="124">
        <f>VLOOKUP($C$82,[75]납품수량!$B$3:$AI$68,Z1,FALSE)</f>
        <v>0</v>
      </c>
      <c r="AA82" s="124">
        <f>VLOOKUP($C$82,[75]납품수량!$B$3:$AI$68,AA1,FALSE)</f>
        <v>0</v>
      </c>
      <c r="AB82" s="124">
        <f>VLOOKUP($C$82,[75]납품수량!$B$3:$AI$68,AB1,FALSE)</f>
        <v>0</v>
      </c>
      <c r="AC82" s="124">
        <f>VLOOKUP($C$82,[75]납품수량!$B$3:$AI$68,AC1,FALSE)</f>
        <v>0</v>
      </c>
      <c r="AD82" s="124">
        <f>VLOOKUP($C$82,[75]납품수량!$B$3:$AI$68,AD1,FALSE)</f>
        <v>0</v>
      </c>
      <c r="AE82" s="124">
        <f>VLOOKUP($C$82,[75]납품수량!$B$3:$AI$68,AE1,FALSE)</f>
        <v>0</v>
      </c>
      <c r="AF82" s="124">
        <f>VLOOKUP($C$82,[75]납품수량!$B$3:$AI$68,AF1,FALSE)</f>
        <v>0</v>
      </c>
      <c r="AG82" s="124">
        <f>VLOOKUP($C$82,[75]납품수량!$B$3:$AI$68,AG1,FALSE)</f>
        <v>0</v>
      </c>
      <c r="AH82" s="124">
        <f>VLOOKUP($C$82,[75]납품수량!$B$3:$AI$68,AH1,FALSE)</f>
        <v>0</v>
      </c>
      <c r="AI82" s="124">
        <f>VLOOKUP($C$82,[75]납품수량!$B$3:$AI$68,AI1,FALSE)</f>
        <v>0</v>
      </c>
      <c r="AJ82" s="124">
        <f>VLOOKUP($C$82,[75]납품수량!$B$3:$AI$68,AJ1,FALSE)</f>
        <v>0</v>
      </c>
      <c r="AK82" s="124">
        <f>VLOOKUP($C$82,[75]납품수량!$B$3:$AI$68,AK1,FALSE)</f>
        <v>0</v>
      </c>
      <c r="AL82" s="124">
        <f>SUM(G82:AK82)</f>
        <v>0</v>
      </c>
      <c r="AM82" s="61"/>
      <c r="AN82" s="61"/>
      <c r="AO82" s="61"/>
      <c r="AP82" s="61"/>
      <c r="AQ82" s="61"/>
      <c r="AR82" s="61"/>
      <c r="AS82" s="61"/>
      <c r="AT82" s="61"/>
      <c r="AU82" s="61"/>
      <c r="AV82" s="61"/>
      <c r="AW82" s="61"/>
      <c r="AX82" s="61"/>
      <c r="AY82" s="61"/>
      <c r="AZ82" s="61"/>
      <c r="BA82" s="61"/>
      <c r="BB82" s="61"/>
      <c r="BC82" s="61"/>
      <c r="BD82" s="61"/>
      <c r="BE82" s="61"/>
      <c r="BF82" s="61"/>
      <c r="BG82" s="61"/>
      <c r="BH82" s="61"/>
      <c r="BI82" s="61"/>
      <c r="BJ82" s="61"/>
      <c r="BK82" s="61"/>
      <c r="BL82" s="61"/>
      <c r="BM82" s="61"/>
      <c r="BN82" s="61"/>
      <c r="BO82" s="61"/>
      <c r="BP82" s="61"/>
      <c r="BQ82" s="61"/>
      <c r="BR82" s="61"/>
      <c r="BS82" s="61"/>
      <c r="BT82" s="61"/>
      <c r="BU82" s="61"/>
      <c r="BV82" s="61"/>
      <c r="BW82" s="61"/>
      <c r="BX82" s="61"/>
      <c r="BY82" s="61"/>
      <c r="BZ82" s="61"/>
      <c r="CA82" s="61"/>
      <c r="CB82" s="61"/>
      <c r="CC82" s="61"/>
      <c r="CD82" s="61"/>
      <c r="CE82" s="61"/>
      <c r="CF82" s="61"/>
      <c r="CG82" s="61"/>
      <c r="CH82" s="61"/>
      <c r="CI82" s="61"/>
      <c r="CJ82" s="61"/>
      <c r="CK82" s="61"/>
      <c r="CL82" s="61"/>
      <c r="CM82" s="61"/>
      <c r="CN82" s="61"/>
      <c r="CO82" s="61"/>
      <c r="CP82" s="61"/>
      <c r="CQ82" s="61"/>
      <c r="CR82" s="61"/>
      <c r="CS82" s="61"/>
      <c r="CT82" s="61"/>
      <c r="CU82" s="61"/>
      <c r="CV82" s="61"/>
      <c r="CW82" s="61"/>
      <c r="CX82" s="61"/>
      <c r="CY82" s="61"/>
      <c r="CZ82" s="61"/>
      <c r="DA82" s="61"/>
      <c r="DB82" s="61"/>
    </row>
    <row r="83" spans="1:106" s="58" customFormat="1" ht="20.100000000000001" customHeight="1">
      <c r="A83" s="117"/>
      <c r="B83" s="800"/>
      <c r="C83" s="782"/>
      <c r="D83" s="784"/>
      <c r="E83" s="784"/>
      <c r="F83" s="784"/>
      <c r="G83" s="122">
        <f>$F$82*G82</f>
        <v>0</v>
      </c>
      <c r="H83" s="122">
        <f t="shared" ref="H83:AK83" si="42">$F$82*H82</f>
        <v>0</v>
      </c>
      <c r="I83" s="122">
        <f t="shared" si="42"/>
        <v>0</v>
      </c>
      <c r="J83" s="122">
        <f t="shared" si="42"/>
        <v>0</v>
      </c>
      <c r="K83" s="122">
        <f t="shared" si="42"/>
        <v>0</v>
      </c>
      <c r="L83" s="122">
        <f t="shared" si="42"/>
        <v>0</v>
      </c>
      <c r="M83" s="122">
        <f t="shared" si="42"/>
        <v>0</v>
      </c>
      <c r="N83" s="122">
        <f t="shared" si="42"/>
        <v>0</v>
      </c>
      <c r="O83" s="122">
        <f t="shared" si="42"/>
        <v>0</v>
      </c>
      <c r="P83" s="122">
        <f t="shared" si="42"/>
        <v>0</v>
      </c>
      <c r="Q83" s="122">
        <f t="shared" si="42"/>
        <v>0</v>
      </c>
      <c r="R83" s="122">
        <f t="shared" si="42"/>
        <v>0</v>
      </c>
      <c r="S83" s="122">
        <f t="shared" si="42"/>
        <v>0</v>
      </c>
      <c r="T83" s="122">
        <f t="shared" si="42"/>
        <v>0</v>
      </c>
      <c r="U83" s="122">
        <f t="shared" si="42"/>
        <v>0</v>
      </c>
      <c r="V83" s="122">
        <f t="shared" si="42"/>
        <v>0</v>
      </c>
      <c r="W83" s="122">
        <f t="shared" si="42"/>
        <v>0</v>
      </c>
      <c r="X83" s="122">
        <f t="shared" si="42"/>
        <v>0</v>
      </c>
      <c r="Y83" s="122">
        <f t="shared" si="42"/>
        <v>0</v>
      </c>
      <c r="Z83" s="122">
        <f t="shared" si="42"/>
        <v>0</v>
      </c>
      <c r="AA83" s="122">
        <f t="shared" si="42"/>
        <v>0</v>
      </c>
      <c r="AB83" s="122">
        <f t="shared" si="42"/>
        <v>0</v>
      </c>
      <c r="AC83" s="122">
        <f t="shared" si="42"/>
        <v>0</v>
      </c>
      <c r="AD83" s="122">
        <f t="shared" si="42"/>
        <v>0</v>
      </c>
      <c r="AE83" s="122">
        <f t="shared" si="42"/>
        <v>0</v>
      </c>
      <c r="AF83" s="122">
        <f t="shared" si="42"/>
        <v>0</v>
      </c>
      <c r="AG83" s="122">
        <f t="shared" si="42"/>
        <v>0</v>
      </c>
      <c r="AH83" s="122">
        <f t="shared" si="42"/>
        <v>0</v>
      </c>
      <c r="AI83" s="122">
        <f t="shared" si="42"/>
        <v>0</v>
      </c>
      <c r="AJ83" s="122">
        <f t="shared" si="42"/>
        <v>0</v>
      </c>
      <c r="AK83" s="122">
        <f t="shared" si="42"/>
        <v>0</v>
      </c>
      <c r="AL83" s="122">
        <f>F82*AL82</f>
        <v>0</v>
      </c>
      <c r="AM83" s="61"/>
      <c r="AN83" s="61"/>
      <c r="AO83" s="61"/>
      <c r="AP83" s="61"/>
      <c r="AQ83" s="61"/>
      <c r="AR83" s="61"/>
      <c r="AS83" s="61"/>
      <c r="AT83" s="61"/>
      <c r="AU83" s="61"/>
      <c r="AV83" s="61"/>
      <c r="AW83" s="61"/>
      <c r="AX83" s="61"/>
      <c r="AY83" s="61"/>
      <c r="AZ83" s="61"/>
      <c r="BA83" s="61"/>
      <c r="BB83" s="61"/>
      <c r="BC83" s="61"/>
      <c r="BD83" s="61"/>
      <c r="BE83" s="61"/>
      <c r="BF83" s="61"/>
      <c r="BG83" s="61"/>
      <c r="BH83" s="61"/>
      <c r="BI83" s="61"/>
      <c r="BJ83" s="61"/>
      <c r="BK83" s="61"/>
      <c r="BL83" s="61"/>
      <c r="BM83" s="61"/>
      <c r="BN83" s="61"/>
      <c r="BO83" s="61"/>
      <c r="BP83" s="61"/>
      <c r="BQ83" s="61"/>
      <c r="BR83" s="61"/>
      <c r="BS83" s="61"/>
      <c r="BT83" s="61"/>
      <c r="BU83" s="61"/>
      <c r="BV83" s="61"/>
      <c r="BW83" s="61"/>
      <c r="BX83" s="61"/>
      <c r="BY83" s="61"/>
      <c r="BZ83" s="61"/>
      <c r="CA83" s="61"/>
      <c r="CB83" s="61"/>
      <c r="CC83" s="61"/>
      <c r="CD83" s="61"/>
      <c r="CE83" s="61"/>
      <c r="CF83" s="61"/>
      <c r="CG83" s="61"/>
      <c r="CH83" s="61"/>
      <c r="CI83" s="61"/>
      <c r="CJ83" s="61"/>
      <c r="CK83" s="61"/>
      <c r="CL83" s="61"/>
      <c r="CM83" s="61"/>
      <c r="CN83" s="61"/>
      <c r="CO83" s="61"/>
      <c r="CP83" s="61"/>
      <c r="CQ83" s="61"/>
      <c r="CR83" s="61"/>
      <c r="CS83" s="61"/>
      <c r="CT83" s="61"/>
      <c r="CU83" s="61"/>
      <c r="CV83" s="61"/>
      <c r="CW83" s="61"/>
      <c r="CX83" s="61"/>
      <c r="CY83" s="61"/>
      <c r="CZ83" s="61"/>
      <c r="DA83" s="61"/>
      <c r="DB83" s="61"/>
    </row>
    <row r="84" spans="1:106" s="58" customFormat="1" ht="20.100000000000001" customHeight="1">
      <c r="A84" s="117" t="s">
        <v>637</v>
      </c>
      <c r="B84" s="800"/>
      <c r="C84" s="781" t="s">
        <v>580</v>
      </c>
      <c r="D84" s="783" t="s">
        <v>581</v>
      </c>
      <c r="E84" s="783" t="s">
        <v>569</v>
      </c>
      <c r="F84" s="783">
        <f>VLOOKUP(C84,'[72]납품수량(영업)'!$C$3:$F$260,4,FALSE)</f>
        <v>0</v>
      </c>
      <c r="G84" s="124">
        <f>VLOOKUP(C84,[75]납품수량!$B$3:$AI$68,G1,FALSE)</f>
        <v>0</v>
      </c>
      <c r="H84" s="124">
        <f>VLOOKUP($C$84,[75]납품수량!$B$3:$AI$68,H1,FALSE)</f>
        <v>0</v>
      </c>
      <c r="I84" s="124">
        <f>VLOOKUP($C$84,[75]납품수량!$B$3:$AI$68,I1,FALSE)</f>
        <v>0</v>
      </c>
      <c r="J84" s="124">
        <f>VLOOKUP($C$84,[75]납품수량!$B$3:$AI$68,J1,FALSE)</f>
        <v>0</v>
      </c>
      <c r="K84" s="124">
        <f>VLOOKUP($C$84,[75]납품수량!$B$3:$AI$68,K1,FALSE)</f>
        <v>0</v>
      </c>
      <c r="L84" s="124">
        <f>VLOOKUP($C$84,[75]납품수량!$B$3:$AI$68,L1,FALSE)</f>
        <v>0</v>
      </c>
      <c r="M84" s="124">
        <f>VLOOKUP($C$84,[75]납품수량!$B$3:$AI$68,M1,FALSE)</f>
        <v>0</v>
      </c>
      <c r="N84" s="124">
        <f>VLOOKUP($C$84,[75]납품수량!$B$3:$AI$68,N1,FALSE)</f>
        <v>0</v>
      </c>
      <c r="O84" s="124">
        <f>VLOOKUP($C$84,[75]납품수량!$B$3:$AI$68,O1,FALSE)</f>
        <v>0</v>
      </c>
      <c r="P84" s="124">
        <f>VLOOKUP($C$84,[75]납품수량!$B$3:$AI$68,P1,FALSE)</f>
        <v>0</v>
      </c>
      <c r="Q84" s="124">
        <f>VLOOKUP($C$84,[75]납품수량!$B$3:$AI$68,Q1,FALSE)</f>
        <v>0</v>
      </c>
      <c r="R84" s="124">
        <f>VLOOKUP($C$84,[75]납품수량!$B$3:$AI$68,R1,FALSE)</f>
        <v>0</v>
      </c>
      <c r="S84" s="124">
        <f>VLOOKUP($C$84,[75]납품수량!$B$3:$AI$68,S1,FALSE)</f>
        <v>0</v>
      </c>
      <c r="T84" s="124">
        <f>VLOOKUP($C$84,[75]납품수량!$B$3:$AI$68,T1,FALSE)</f>
        <v>0</v>
      </c>
      <c r="U84" s="124">
        <f>VLOOKUP($C$84,[75]납품수량!$B$3:$AI$68,U1,FALSE)</f>
        <v>0</v>
      </c>
      <c r="V84" s="124">
        <f>VLOOKUP($C$84,[75]납품수량!$B$3:$AI$68,V1,FALSE)</f>
        <v>0</v>
      </c>
      <c r="W84" s="124">
        <f>VLOOKUP($C$84,[75]납품수량!$B$3:$AI$68,W1,FALSE)</f>
        <v>0</v>
      </c>
      <c r="X84" s="124">
        <f>VLOOKUP($C$84,[75]납품수량!$B$3:$AI$68,X1,FALSE)</f>
        <v>0</v>
      </c>
      <c r="Y84" s="124">
        <f>VLOOKUP($C$84,[75]납품수량!$B$3:$AI$68,Y1,FALSE)</f>
        <v>0</v>
      </c>
      <c r="Z84" s="124">
        <f>VLOOKUP($C$84,[75]납품수량!$B$3:$AI$68,Z1,FALSE)</f>
        <v>0</v>
      </c>
      <c r="AA84" s="124">
        <f>VLOOKUP($C$84,[75]납품수량!$B$3:$AI$68,AA1,FALSE)</f>
        <v>0</v>
      </c>
      <c r="AB84" s="124">
        <f>VLOOKUP($C$84,[75]납품수량!$B$3:$AI$68,AB1,FALSE)</f>
        <v>0</v>
      </c>
      <c r="AC84" s="124">
        <f>VLOOKUP($C$84,[75]납품수량!$B$3:$AI$68,AC1,FALSE)</f>
        <v>0</v>
      </c>
      <c r="AD84" s="124">
        <f>VLOOKUP($C$84,[75]납품수량!$B$3:$AI$68,AD1,FALSE)</f>
        <v>0</v>
      </c>
      <c r="AE84" s="124">
        <f>VLOOKUP($C$84,[75]납품수량!$B$3:$AI$68,AE1,FALSE)</f>
        <v>0</v>
      </c>
      <c r="AF84" s="124">
        <f>VLOOKUP($C$84,[75]납품수량!$B$3:$AI$68,AF1,FALSE)</f>
        <v>0</v>
      </c>
      <c r="AG84" s="124">
        <f>VLOOKUP($C$84,[75]납품수량!$B$3:$AI$68,AG1,FALSE)</f>
        <v>0</v>
      </c>
      <c r="AH84" s="124">
        <f>VLOOKUP($C$84,[75]납품수량!$B$3:$AI$68,AH1,FALSE)</f>
        <v>0</v>
      </c>
      <c r="AI84" s="124">
        <f>VLOOKUP($C$84,[75]납품수량!$B$3:$AI$68,AI1,FALSE)</f>
        <v>0</v>
      </c>
      <c r="AJ84" s="124">
        <f>VLOOKUP($C$84,[75]납품수량!$B$3:$AI$68,AJ1,FALSE)</f>
        <v>0</v>
      </c>
      <c r="AK84" s="124">
        <f>VLOOKUP($C$84,[75]납품수량!$B$3:$AI$68,AK1,FALSE)</f>
        <v>0</v>
      </c>
      <c r="AL84" s="124">
        <f>SUM(G84:AK84)</f>
        <v>0</v>
      </c>
      <c r="AM84" s="61"/>
      <c r="AN84" s="61"/>
      <c r="AO84" s="61"/>
      <c r="AP84" s="61"/>
      <c r="AQ84" s="61"/>
      <c r="AR84" s="61"/>
      <c r="AS84" s="61"/>
      <c r="AT84" s="61"/>
      <c r="AU84" s="61"/>
      <c r="AV84" s="61"/>
      <c r="AW84" s="61"/>
      <c r="AX84" s="61"/>
      <c r="AY84" s="61"/>
      <c r="AZ84" s="61"/>
      <c r="BA84" s="61"/>
      <c r="BB84" s="61"/>
      <c r="BC84" s="61"/>
      <c r="BD84" s="61"/>
      <c r="BE84" s="61"/>
      <c r="BF84" s="61"/>
      <c r="BG84" s="61"/>
      <c r="BH84" s="61"/>
      <c r="BI84" s="61"/>
      <c r="BJ84" s="61"/>
      <c r="BK84" s="61"/>
      <c r="BL84" s="61"/>
      <c r="BM84" s="61"/>
      <c r="BN84" s="61"/>
      <c r="BO84" s="61"/>
      <c r="BP84" s="61"/>
      <c r="BQ84" s="61"/>
      <c r="BR84" s="61"/>
      <c r="BS84" s="61"/>
      <c r="BT84" s="61"/>
      <c r="BU84" s="61"/>
      <c r="BV84" s="61"/>
      <c r="BW84" s="61"/>
      <c r="BX84" s="61"/>
      <c r="BY84" s="61"/>
      <c r="BZ84" s="61"/>
      <c r="CA84" s="61"/>
      <c r="CB84" s="61"/>
      <c r="CC84" s="61"/>
      <c r="CD84" s="61"/>
      <c r="CE84" s="61"/>
      <c r="CF84" s="61"/>
      <c r="CG84" s="61"/>
      <c r="CH84" s="61"/>
      <c r="CI84" s="61"/>
      <c r="CJ84" s="61"/>
      <c r="CK84" s="61"/>
      <c r="CL84" s="61"/>
      <c r="CM84" s="61"/>
      <c r="CN84" s="61"/>
      <c r="CO84" s="61"/>
      <c r="CP84" s="61"/>
      <c r="CQ84" s="61"/>
      <c r="CR84" s="61"/>
      <c r="CS84" s="61"/>
      <c r="CT84" s="61"/>
      <c r="CU84" s="61"/>
      <c r="CV84" s="61"/>
      <c r="CW84" s="61"/>
      <c r="CX84" s="61"/>
      <c r="CY84" s="61"/>
      <c r="CZ84" s="61"/>
      <c r="DA84" s="61"/>
      <c r="DB84" s="61"/>
    </row>
    <row r="85" spans="1:106" s="58" customFormat="1" ht="20.100000000000001" customHeight="1">
      <c r="A85" s="117"/>
      <c r="B85" s="800"/>
      <c r="C85" s="782"/>
      <c r="D85" s="784"/>
      <c r="E85" s="784"/>
      <c r="F85" s="784"/>
      <c r="G85" s="122">
        <f>$F$84*G84</f>
        <v>0</v>
      </c>
      <c r="H85" s="122">
        <f t="shared" ref="H85:AK85" si="43">$F$84*H84</f>
        <v>0</v>
      </c>
      <c r="I85" s="122">
        <f t="shared" si="43"/>
        <v>0</v>
      </c>
      <c r="J85" s="122">
        <f t="shared" si="43"/>
        <v>0</v>
      </c>
      <c r="K85" s="122">
        <f t="shared" si="43"/>
        <v>0</v>
      </c>
      <c r="L85" s="122">
        <f t="shared" si="43"/>
        <v>0</v>
      </c>
      <c r="M85" s="122">
        <f t="shared" si="43"/>
        <v>0</v>
      </c>
      <c r="N85" s="122">
        <f t="shared" si="43"/>
        <v>0</v>
      </c>
      <c r="O85" s="122">
        <f t="shared" si="43"/>
        <v>0</v>
      </c>
      <c r="P85" s="122">
        <f t="shared" si="43"/>
        <v>0</v>
      </c>
      <c r="Q85" s="122">
        <f t="shared" si="43"/>
        <v>0</v>
      </c>
      <c r="R85" s="122">
        <f t="shared" si="43"/>
        <v>0</v>
      </c>
      <c r="S85" s="122">
        <f t="shared" si="43"/>
        <v>0</v>
      </c>
      <c r="T85" s="122">
        <f t="shared" si="43"/>
        <v>0</v>
      </c>
      <c r="U85" s="122">
        <f t="shared" si="43"/>
        <v>0</v>
      </c>
      <c r="V85" s="122">
        <f t="shared" si="43"/>
        <v>0</v>
      </c>
      <c r="W85" s="122">
        <f t="shared" si="43"/>
        <v>0</v>
      </c>
      <c r="X85" s="122">
        <f t="shared" si="43"/>
        <v>0</v>
      </c>
      <c r="Y85" s="122">
        <f t="shared" si="43"/>
        <v>0</v>
      </c>
      <c r="Z85" s="122">
        <f t="shared" si="43"/>
        <v>0</v>
      </c>
      <c r="AA85" s="122">
        <f t="shared" si="43"/>
        <v>0</v>
      </c>
      <c r="AB85" s="122">
        <f t="shared" si="43"/>
        <v>0</v>
      </c>
      <c r="AC85" s="122">
        <f t="shared" si="43"/>
        <v>0</v>
      </c>
      <c r="AD85" s="122">
        <f t="shared" si="43"/>
        <v>0</v>
      </c>
      <c r="AE85" s="122">
        <f t="shared" si="43"/>
        <v>0</v>
      </c>
      <c r="AF85" s="122">
        <f t="shared" si="43"/>
        <v>0</v>
      </c>
      <c r="AG85" s="122">
        <f t="shared" si="43"/>
        <v>0</v>
      </c>
      <c r="AH85" s="122">
        <f t="shared" si="43"/>
        <v>0</v>
      </c>
      <c r="AI85" s="122">
        <f t="shared" si="43"/>
        <v>0</v>
      </c>
      <c r="AJ85" s="122">
        <f t="shared" si="43"/>
        <v>0</v>
      </c>
      <c r="AK85" s="122">
        <f t="shared" si="43"/>
        <v>0</v>
      </c>
      <c r="AL85" s="122">
        <f>F84*AL84</f>
        <v>0</v>
      </c>
      <c r="AM85" s="61"/>
      <c r="AN85" s="61"/>
      <c r="AO85" s="61"/>
      <c r="AP85" s="61"/>
      <c r="AQ85" s="61"/>
      <c r="AR85" s="61"/>
      <c r="AS85" s="61"/>
      <c r="AT85" s="61"/>
      <c r="AU85" s="61"/>
      <c r="AV85" s="61"/>
      <c r="AW85" s="61"/>
      <c r="AX85" s="61"/>
      <c r="AY85" s="61"/>
      <c r="AZ85" s="61"/>
      <c r="BA85" s="61"/>
      <c r="BB85" s="61"/>
      <c r="BC85" s="61"/>
      <c r="BD85" s="61"/>
      <c r="BE85" s="61"/>
      <c r="BF85" s="61"/>
      <c r="BG85" s="61"/>
      <c r="BH85" s="61"/>
      <c r="BI85" s="61"/>
      <c r="BJ85" s="61"/>
      <c r="BK85" s="61"/>
      <c r="BL85" s="61"/>
      <c r="BM85" s="61"/>
      <c r="BN85" s="61"/>
      <c r="BO85" s="61"/>
      <c r="BP85" s="61"/>
      <c r="BQ85" s="61"/>
      <c r="BR85" s="61"/>
      <c r="BS85" s="61"/>
      <c r="BT85" s="61"/>
      <c r="BU85" s="61"/>
      <c r="BV85" s="61"/>
      <c r="BW85" s="61"/>
      <c r="BX85" s="61"/>
      <c r="BY85" s="61"/>
      <c r="BZ85" s="61"/>
      <c r="CA85" s="61"/>
      <c r="CB85" s="61"/>
      <c r="CC85" s="61"/>
      <c r="CD85" s="61"/>
      <c r="CE85" s="61"/>
      <c r="CF85" s="61"/>
      <c r="CG85" s="61"/>
      <c r="CH85" s="61"/>
      <c r="CI85" s="61"/>
      <c r="CJ85" s="61"/>
      <c r="CK85" s="61"/>
      <c r="CL85" s="61"/>
      <c r="CM85" s="61"/>
      <c r="CN85" s="61"/>
      <c r="CO85" s="61"/>
      <c r="CP85" s="61"/>
      <c r="CQ85" s="61"/>
      <c r="CR85" s="61"/>
      <c r="CS85" s="61"/>
      <c r="CT85" s="61"/>
      <c r="CU85" s="61"/>
      <c r="CV85" s="61"/>
      <c r="CW85" s="61"/>
      <c r="CX85" s="61"/>
      <c r="CY85" s="61"/>
      <c r="CZ85" s="61"/>
      <c r="DA85" s="61"/>
      <c r="DB85" s="61"/>
    </row>
    <row r="86" spans="1:106" s="58" customFormat="1" ht="20.100000000000001" customHeight="1">
      <c r="A86" s="117" t="s">
        <v>637</v>
      </c>
      <c r="B86" s="800"/>
      <c r="C86" s="781" t="s">
        <v>582</v>
      </c>
      <c r="D86" s="783" t="s">
        <v>583</v>
      </c>
      <c r="E86" s="783" t="s">
        <v>584</v>
      </c>
      <c r="F86" s="783">
        <f>VLOOKUP(C86,'[72]납품수량(영업)'!$C$3:$F$260,4,FALSE)</f>
        <v>0</v>
      </c>
      <c r="G86" s="124">
        <f>VLOOKUP(C86,[75]납품수량!$B$3:$AI$68,G1,FALSE)</f>
        <v>0</v>
      </c>
      <c r="H86" s="124">
        <f>VLOOKUP($C$86,[75]납품수량!$B$3:$AI$68,H1,FALSE)</f>
        <v>0</v>
      </c>
      <c r="I86" s="124">
        <f>VLOOKUP($C$86,[75]납품수량!$B$3:$AI$68,I1,FALSE)</f>
        <v>0</v>
      </c>
      <c r="J86" s="124">
        <f>VLOOKUP($C$86,[75]납품수량!$B$3:$AI$68,J1,FALSE)</f>
        <v>0</v>
      </c>
      <c r="K86" s="124">
        <f>VLOOKUP($C$86,[75]납품수량!$B$3:$AI$68,K1,FALSE)</f>
        <v>0</v>
      </c>
      <c r="L86" s="124">
        <f>VLOOKUP($C$86,[75]납품수량!$B$3:$AI$68,L1,FALSE)</f>
        <v>0</v>
      </c>
      <c r="M86" s="124">
        <f>VLOOKUP($C$86,[75]납품수량!$B$3:$AI$68,M1,FALSE)</f>
        <v>0</v>
      </c>
      <c r="N86" s="124">
        <f>VLOOKUP($C$86,[75]납품수량!$B$3:$AI$68,N1,FALSE)</f>
        <v>0</v>
      </c>
      <c r="O86" s="124">
        <f>VLOOKUP($C$86,[75]납품수량!$B$3:$AI$68,O1,FALSE)</f>
        <v>0</v>
      </c>
      <c r="P86" s="124">
        <f>VLOOKUP($C$86,[75]납품수량!$B$3:$AI$68,P1,FALSE)</f>
        <v>0</v>
      </c>
      <c r="Q86" s="124">
        <f>VLOOKUP($C$86,[75]납품수량!$B$3:$AI$68,Q1,FALSE)</f>
        <v>0</v>
      </c>
      <c r="R86" s="124">
        <f>VLOOKUP($C$86,[75]납품수량!$B$3:$AI$68,R1,FALSE)</f>
        <v>0</v>
      </c>
      <c r="S86" s="124">
        <f>VLOOKUP($C$86,[75]납품수량!$B$3:$AI$68,S1,FALSE)</f>
        <v>0</v>
      </c>
      <c r="T86" s="124">
        <f>VLOOKUP($C$86,[75]납품수량!$B$3:$AI$68,T1,FALSE)</f>
        <v>0</v>
      </c>
      <c r="U86" s="124">
        <f>VLOOKUP($C$86,[75]납품수량!$B$3:$AI$68,U1,FALSE)</f>
        <v>0</v>
      </c>
      <c r="V86" s="124">
        <f>VLOOKUP($C$86,[75]납품수량!$B$3:$AI$68,V1,FALSE)</f>
        <v>0</v>
      </c>
      <c r="W86" s="124">
        <f>VLOOKUP($C$86,[75]납품수량!$B$3:$AI$68,W1,FALSE)</f>
        <v>0</v>
      </c>
      <c r="X86" s="124">
        <f>VLOOKUP($C$86,[75]납품수량!$B$3:$AI$68,X1,FALSE)</f>
        <v>0</v>
      </c>
      <c r="Y86" s="124">
        <f>VLOOKUP($C$86,[75]납품수량!$B$3:$AI$68,Y1,FALSE)</f>
        <v>0</v>
      </c>
      <c r="Z86" s="124">
        <f>VLOOKUP($C$86,[75]납품수량!$B$3:$AI$68,Z1,FALSE)</f>
        <v>0</v>
      </c>
      <c r="AA86" s="124">
        <f>VLOOKUP($C$86,[75]납품수량!$B$3:$AI$68,AA1,FALSE)</f>
        <v>0</v>
      </c>
      <c r="AB86" s="124">
        <f>VLOOKUP($C$86,[75]납품수량!$B$3:$AI$68,AB1,FALSE)</f>
        <v>0</v>
      </c>
      <c r="AC86" s="124">
        <f>VLOOKUP($C$86,[75]납품수량!$B$3:$AI$68,AC1,FALSE)</f>
        <v>0</v>
      </c>
      <c r="AD86" s="124">
        <f>VLOOKUP($C$86,[75]납품수량!$B$3:$AI$68,AD1,FALSE)</f>
        <v>0</v>
      </c>
      <c r="AE86" s="124">
        <f>VLOOKUP($C$86,[75]납품수량!$B$3:$AI$68,AE1,FALSE)</f>
        <v>0</v>
      </c>
      <c r="AF86" s="124">
        <f>VLOOKUP($C$86,[75]납품수량!$B$3:$AI$68,AF1,FALSE)</f>
        <v>0</v>
      </c>
      <c r="AG86" s="124">
        <f>VLOOKUP($C$86,[75]납품수량!$B$3:$AI$68,AG1,FALSE)</f>
        <v>0</v>
      </c>
      <c r="AH86" s="124">
        <f>VLOOKUP($C$86,[75]납품수량!$B$3:$AI$68,AH1,FALSE)</f>
        <v>0</v>
      </c>
      <c r="AI86" s="124">
        <f>VLOOKUP($C$86,[75]납품수량!$B$3:$AI$68,AI1,FALSE)</f>
        <v>0</v>
      </c>
      <c r="AJ86" s="124">
        <f>VLOOKUP($C$86,[75]납품수량!$B$3:$AI$68,AJ1,FALSE)</f>
        <v>0</v>
      </c>
      <c r="AK86" s="124">
        <f>VLOOKUP($C$86,[75]납품수량!$B$3:$AI$68,AK1,FALSE)</f>
        <v>0</v>
      </c>
      <c r="AL86" s="124">
        <f>SUM(G86:AK86)</f>
        <v>0</v>
      </c>
      <c r="AM86" s="61"/>
      <c r="AN86" s="61"/>
      <c r="AO86" s="61"/>
      <c r="AP86" s="61"/>
      <c r="AQ86" s="61"/>
      <c r="AR86" s="61"/>
      <c r="AS86" s="61"/>
      <c r="AT86" s="61"/>
      <c r="AU86" s="61"/>
      <c r="AV86" s="61"/>
      <c r="AW86" s="61"/>
      <c r="AX86" s="61"/>
      <c r="AY86" s="61"/>
      <c r="AZ86" s="61"/>
      <c r="BA86" s="61"/>
      <c r="BB86" s="61"/>
      <c r="BC86" s="61"/>
      <c r="BD86" s="61"/>
      <c r="BE86" s="61"/>
      <c r="BF86" s="61"/>
      <c r="BG86" s="61"/>
      <c r="BH86" s="61"/>
      <c r="BI86" s="61"/>
      <c r="BJ86" s="61"/>
      <c r="BK86" s="61"/>
      <c r="BL86" s="61"/>
      <c r="BM86" s="61"/>
      <c r="BN86" s="61"/>
      <c r="BO86" s="61"/>
      <c r="BP86" s="61"/>
      <c r="BQ86" s="61"/>
      <c r="BR86" s="61"/>
      <c r="BS86" s="61"/>
      <c r="BT86" s="61"/>
      <c r="BU86" s="61"/>
      <c r="BV86" s="61"/>
      <c r="BW86" s="61"/>
      <c r="BX86" s="61"/>
      <c r="BY86" s="61"/>
      <c r="BZ86" s="61"/>
      <c r="CA86" s="61"/>
      <c r="CB86" s="61"/>
      <c r="CC86" s="61"/>
      <c r="CD86" s="61"/>
      <c r="CE86" s="61"/>
      <c r="CF86" s="61"/>
      <c r="CG86" s="61"/>
      <c r="CH86" s="61"/>
      <c r="CI86" s="61"/>
      <c r="CJ86" s="61"/>
      <c r="CK86" s="61"/>
      <c r="CL86" s="61"/>
      <c r="CM86" s="61"/>
      <c r="CN86" s="61"/>
      <c r="CO86" s="61"/>
      <c r="CP86" s="61"/>
      <c r="CQ86" s="61"/>
      <c r="CR86" s="61"/>
      <c r="CS86" s="61"/>
      <c r="CT86" s="61"/>
      <c r="CU86" s="61"/>
      <c r="CV86" s="61"/>
      <c r="CW86" s="61"/>
      <c r="CX86" s="61"/>
      <c r="CY86" s="61"/>
      <c r="CZ86" s="61"/>
      <c r="DA86" s="61"/>
      <c r="DB86" s="61"/>
    </row>
    <row r="87" spans="1:106" s="58" customFormat="1" ht="20.100000000000001" customHeight="1">
      <c r="A87" s="117"/>
      <c r="B87" s="800"/>
      <c r="C87" s="782"/>
      <c r="D87" s="784"/>
      <c r="E87" s="784"/>
      <c r="F87" s="784"/>
      <c r="G87" s="122">
        <f>$F$86*G86</f>
        <v>0</v>
      </c>
      <c r="H87" s="122">
        <f t="shared" ref="H87:AK87" si="44">$F$86*H86</f>
        <v>0</v>
      </c>
      <c r="I87" s="122">
        <f t="shared" si="44"/>
        <v>0</v>
      </c>
      <c r="J87" s="122">
        <f t="shared" si="44"/>
        <v>0</v>
      </c>
      <c r="K87" s="122">
        <f t="shared" si="44"/>
        <v>0</v>
      </c>
      <c r="L87" s="122">
        <f t="shared" si="44"/>
        <v>0</v>
      </c>
      <c r="M87" s="122">
        <f t="shared" si="44"/>
        <v>0</v>
      </c>
      <c r="N87" s="122">
        <f t="shared" si="44"/>
        <v>0</v>
      </c>
      <c r="O87" s="122">
        <f t="shared" si="44"/>
        <v>0</v>
      </c>
      <c r="P87" s="122">
        <f t="shared" si="44"/>
        <v>0</v>
      </c>
      <c r="Q87" s="122">
        <f t="shared" si="44"/>
        <v>0</v>
      </c>
      <c r="R87" s="122">
        <f t="shared" si="44"/>
        <v>0</v>
      </c>
      <c r="S87" s="122">
        <f t="shared" si="44"/>
        <v>0</v>
      </c>
      <c r="T87" s="122">
        <f t="shared" si="44"/>
        <v>0</v>
      </c>
      <c r="U87" s="122">
        <f t="shared" si="44"/>
        <v>0</v>
      </c>
      <c r="V87" s="122">
        <f t="shared" si="44"/>
        <v>0</v>
      </c>
      <c r="W87" s="122">
        <f t="shared" si="44"/>
        <v>0</v>
      </c>
      <c r="X87" s="122">
        <f t="shared" si="44"/>
        <v>0</v>
      </c>
      <c r="Y87" s="122">
        <f t="shared" si="44"/>
        <v>0</v>
      </c>
      <c r="Z87" s="122">
        <f t="shared" si="44"/>
        <v>0</v>
      </c>
      <c r="AA87" s="122">
        <f t="shared" si="44"/>
        <v>0</v>
      </c>
      <c r="AB87" s="122">
        <f t="shared" si="44"/>
        <v>0</v>
      </c>
      <c r="AC87" s="122">
        <f t="shared" si="44"/>
        <v>0</v>
      </c>
      <c r="AD87" s="122">
        <f t="shared" si="44"/>
        <v>0</v>
      </c>
      <c r="AE87" s="122">
        <f t="shared" si="44"/>
        <v>0</v>
      </c>
      <c r="AF87" s="122">
        <f t="shared" si="44"/>
        <v>0</v>
      </c>
      <c r="AG87" s="122">
        <f t="shared" si="44"/>
        <v>0</v>
      </c>
      <c r="AH87" s="122">
        <f t="shared" si="44"/>
        <v>0</v>
      </c>
      <c r="AI87" s="122">
        <f t="shared" si="44"/>
        <v>0</v>
      </c>
      <c r="AJ87" s="122">
        <f t="shared" si="44"/>
        <v>0</v>
      </c>
      <c r="AK87" s="122">
        <f t="shared" si="44"/>
        <v>0</v>
      </c>
      <c r="AL87" s="122">
        <f>F86*AL86</f>
        <v>0</v>
      </c>
      <c r="AM87" s="61"/>
      <c r="AN87" s="61"/>
      <c r="AO87" s="61"/>
      <c r="AP87" s="61"/>
      <c r="AQ87" s="61"/>
      <c r="AR87" s="61"/>
      <c r="AS87" s="61"/>
      <c r="AT87" s="61"/>
      <c r="AU87" s="61"/>
      <c r="AV87" s="61"/>
      <c r="AW87" s="61"/>
      <c r="AX87" s="61"/>
      <c r="AY87" s="61"/>
      <c r="AZ87" s="61"/>
      <c r="BA87" s="61"/>
      <c r="BB87" s="61"/>
      <c r="BC87" s="61"/>
      <c r="BD87" s="61"/>
      <c r="BE87" s="61"/>
      <c r="BF87" s="61"/>
      <c r="BG87" s="61"/>
      <c r="BH87" s="61"/>
      <c r="BI87" s="61"/>
      <c r="BJ87" s="61"/>
      <c r="BK87" s="61"/>
      <c r="BL87" s="61"/>
      <c r="BM87" s="61"/>
      <c r="BN87" s="61"/>
      <c r="BO87" s="61"/>
      <c r="BP87" s="61"/>
      <c r="BQ87" s="61"/>
      <c r="BR87" s="61"/>
      <c r="BS87" s="61"/>
      <c r="BT87" s="61"/>
      <c r="BU87" s="61"/>
      <c r="BV87" s="61"/>
      <c r="BW87" s="61"/>
      <c r="BX87" s="61"/>
      <c r="BY87" s="61"/>
      <c r="BZ87" s="61"/>
      <c r="CA87" s="61"/>
      <c r="CB87" s="61"/>
      <c r="CC87" s="61"/>
      <c r="CD87" s="61"/>
      <c r="CE87" s="61"/>
      <c r="CF87" s="61"/>
      <c r="CG87" s="61"/>
      <c r="CH87" s="61"/>
      <c r="CI87" s="61"/>
      <c r="CJ87" s="61"/>
      <c r="CK87" s="61"/>
      <c r="CL87" s="61"/>
      <c r="CM87" s="61"/>
      <c r="CN87" s="61"/>
      <c r="CO87" s="61"/>
      <c r="CP87" s="61"/>
      <c r="CQ87" s="61"/>
      <c r="CR87" s="61"/>
      <c r="CS87" s="61"/>
      <c r="CT87" s="61"/>
      <c r="CU87" s="61"/>
      <c r="CV87" s="61"/>
      <c r="CW87" s="61"/>
      <c r="CX87" s="61"/>
      <c r="CY87" s="61"/>
      <c r="CZ87" s="61"/>
      <c r="DA87" s="61"/>
      <c r="DB87" s="61"/>
    </row>
    <row r="88" spans="1:106" s="58" customFormat="1" ht="20.100000000000001" customHeight="1">
      <c r="A88" s="117" t="s">
        <v>637</v>
      </c>
      <c r="B88" s="800"/>
      <c r="C88" s="781" t="s">
        <v>585</v>
      </c>
      <c r="D88" s="783" t="s">
        <v>583</v>
      </c>
      <c r="E88" s="783" t="s">
        <v>584</v>
      </c>
      <c r="F88" s="783">
        <f>VLOOKUP(C88,'[72]납품수량(영업)'!$C$3:$F$260,4,FALSE)</f>
        <v>0</v>
      </c>
      <c r="G88" s="124">
        <f>VLOOKUP(C88,[75]납품수량!$B$3:$AI$68,G1,FALSE)</f>
        <v>0</v>
      </c>
      <c r="H88" s="124">
        <f>VLOOKUP($C$88,[75]납품수량!$B$3:$AI$68,H1,FALSE)</f>
        <v>0</v>
      </c>
      <c r="I88" s="124">
        <f>VLOOKUP($C$88,[75]납품수량!$B$3:$AI$68,I1,FALSE)</f>
        <v>0</v>
      </c>
      <c r="J88" s="124">
        <f>VLOOKUP($C$88,[75]납품수량!$B$3:$AI$68,J1,FALSE)</f>
        <v>0</v>
      </c>
      <c r="K88" s="124">
        <f>VLOOKUP($C$88,[75]납품수량!$B$3:$AI$68,K1,FALSE)</f>
        <v>0</v>
      </c>
      <c r="L88" s="124">
        <f>VLOOKUP($C$88,[75]납품수량!$B$3:$AI$68,L1,FALSE)</f>
        <v>0</v>
      </c>
      <c r="M88" s="124">
        <f>VLOOKUP($C$88,[75]납품수량!$B$3:$AI$68,M1,FALSE)</f>
        <v>0</v>
      </c>
      <c r="N88" s="124">
        <f>VLOOKUP($C$88,[75]납품수량!$B$3:$AI$68,N1,FALSE)</f>
        <v>0</v>
      </c>
      <c r="O88" s="124">
        <f>VLOOKUP($C$88,[75]납품수량!$B$3:$AI$68,O1,FALSE)</f>
        <v>0</v>
      </c>
      <c r="P88" s="124">
        <f>VLOOKUP($C$88,[75]납품수량!$B$3:$AI$68,P1,FALSE)</f>
        <v>0</v>
      </c>
      <c r="Q88" s="124">
        <f>VLOOKUP($C$88,[75]납품수량!$B$3:$AI$68,Q1,FALSE)</f>
        <v>0</v>
      </c>
      <c r="R88" s="124">
        <f>VLOOKUP($C$88,[75]납품수량!$B$3:$AI$68,R1,FALSE)</f>
        <v>0</v>
      </c>
      <c r="S88" s="124">
        <f>VLOOKUP($C$88,[75]납품수량!$B$3:$AI$68,S1,FALSE)</f>
        <v>0</v>
      </c>
      <c r="T88" s="124">
        <f>VLOOKUP($C$88,[75]납품수량!$B$3:$AI$68,T1,FALSE)</f>
        <v>0</v>
      </c>
      <c r="U88" s="124">
        <f>VLOOKUP($C$88,[75]납품수량!$B$3:$AI$68,U1,FALSE)</f>
        <v>0</v>
      </c>
      <c r="V88" s="124">
        <f>VLOOKUP($C$88,[75]납품수량!$B$3:$AI$68,V1,FALSE)</f>
        <v>0</v>
      </c>
      <c r="W88" s="124">
        <f>VLOOKUP($C$88,[75]납품수량!$B$3:$AI$68,W1,FALSE)</f>
        <v>0</v>
      </c>
      <c r="X88" s="124">
        <f>VLOOKUP($C$88,[75]납품수량!$B$3:$AI$68,X1,FALSE)</f>
        <v>0</v>
      </c>
      <c r="Y88" s="124">
        <f>VLOOKUP($C$88,[75]납품수량!$B$3:$AI$68,Y1,FALSE)</f>
        <v>0</v>
      </c>
      <c r="Z88" s="124">
        <f>VLOOKUP($C$88,[75]납품수량!$B$3:$AI$68,Z1,FALSE)</f>
        <v>0</v>
      </c>
      <c r="AA88" s="124">
        <f>VLOOKUP($C$88,[75]납품수량!$B$3:$AI$68,AA1,FALSE)</f>
        <v>0</v>
      </c>
      <c r="AB88" s="124">
        <f>VLOOKUP($C$88,[75]납품수량!$B$3:$AI$68,AB1,FALSE)</f>
        <v>0</v>
      </c>
      <c r="AC88" s="124">
        <f>VLOOKUP($C$88,[75]납품수량!$B$3:$AI$68,AC1,FALSE)</f>
        <v>0</v>
      </c>
      <c r="AD88" s="124">
        <f>VLOOKUP($C$88,[75]납품수량!$B$3:$AI$68,AD1,FALSE)</f>
        <v>0</v>
      </c>
      <c r="AE88" s="124">
        <f>VLOOKUP($C$88,[75]납품수량!$B$3:$AI$68,AE1,FALSE)</f>
        <v>0</v>
      </c>
      <c r="AF88" s="124">
        <f>VLOOKUP($C$88,[75]납품수량!$B$3:$AI$68,AF1,FALSE)</f>
        <v>0</v>
      </c>
      <c r="AG88" s="124">
        <f>VLOOKUP($C$88,[75]납품수량!$B$3:$AI$68,AG1,FALSE)</f>
        <v>0</v>
      </c>
      <c r="AH88" s="124">
        <f>VLOOKUP($C$88,[75]납품수량!$B$3:$AI$68,AH1,FALSE)</f>
        <v>0</v>
      </c>
      <c r="AI88" s="124">
        <f>VLOOKUP($C$88,[75]납품수량!$B$3:$AI$68,AI1,FALSE)</f>
        <v>0</v>
      </c>
      <c r="AJ88" s="124">
        <f>VLOOKUP($C$88,[75]납품수량!$B$3:$AI$68,AJ1,FALSE)</f>
        <v>0</v>
      </c>
      <c r="AK88" s="124">
        <f>VLOOKUP($C$88,[75]납품수량!$B$3:$AI$68,AK1,FALSE)</f>
        <v>0</v>
      </c>
      <c r="AL88" s="124">
        <f>SUM(G88:AK88)</f>
        <v>0</v>
      </c>
      <c r="AM88" s="61"/>
      <c r="AN88" s="61"/>
      <c r="AO88" s="61"/>
      <c r="AP88" s="61"/>
      <c r="AQ88" s="61"/>
      <c r="AR88" s="61"/>
      <c r="AS88" s="61"/>
      <c r="AT88" s="61"/>
      <c r="AU88" s="61"/>
      <c r="AV88" s="61"/>
      <c r="AW88" s="61"/>
      <c r="AX88" s="61"/>
      <c r="AY88" s="61"/>
      <c r="AZ88" s="61"/>
      <c r="BA88" s="61"/>
      <c r="BB88" s="61"/>
      <c r="BC88" s="61"/>
      <c r="BD88" s="61"/>
      <c r="BE88" s="61"/>
      <c r="BF88" s="61"/>
      <c r="BG88" s="61"/>
      <c r="BH88" s="61"/>
      <c r="BI88" s="61"/>
      <c r="BJ88" s="61"/>
      <c r="BK88" s="61"/>
      <c r="BL88" s="61"/>
      <c r="BM88" s="61"/>
      <c r="BN88" s="61"/>
      <c r="BO88" s="61"/>
      <c r="BP88" s="61"/>
      <c r="BQ88" s="61"/>
      <c r="BR88" s="61"/>
      <c r="BS88" s="61"/>
      <c r="BT88" s="61"/>
      <c r="BU88" s="61"/>
      <c r="BV88" s="61"/>
      <c r="BW88" s="61"/>
      <c r="BX88" s="61"/>
      <c r="BY88" s="61"/>
      <c r="BZ88" s="61"/>
      <c r="CA88" s="61"/>
      <c r="CB88" s="61"/>
      <c r="CC88" s="61"/>
      <c r="CD88" s="61"/>
      <c r="CE88" s="61"/>
      <c r="CF88" s="61"/>
      <c r="CG88" s="61"/>
      <c r="CH88" s="61"/>
      <c r="CI88" s="61"/>
      <c r="CJ88" s="61"/>
      <c r="CK88" s="61"/>
      <c r="CL88" s="61"/>
      <c r="CM88" s="61"/>
      <c r="CN88" s="61"/>
      <c r="CO88" s="61"/>
      <c r="CP88" s="61"/>
      <c r="CQ88" s="61"/>
      <c r="CR88" s="61"/>
      <c r="CS88" s="61"/>
      <c r="CT88" s="61"/>
      <c r="CU88" s="61"/>
      <c r="CV88" s="61"/>
      <c r="CW88" s="61"/>
      <c r="CX88" s="61"/>
      <c r="CY88" s="61"/>
      <c r="CZ88" s="61"/>
      <c r="DA88" s="61"/>
      <c r="DB88" s="61"/>
    </row>
    <row r="89" spans="1:106" s="58" customFormat="1" ht="20.100000000000001" customHeight="1">
      <c r="A89" s="117"/>
      <c r="B89" s="800"/>
      <c r="C89" s="782"/>
      <c r="D89" s="784"/>
      <c r="E89" s="784"/>
      <c r="F89" s="784"/>
      <c r="G89" s="122">
        <f>$F$88*G88</f>
        <v>0</v>
      </c>
      <c r="H89" s="122">
        <f t="shared" ref="H89:AK89" si="45">$F$88*H88</f>
        <v>0</v>
      </c>
      <c r="I89" s="122">
        <f t="shared" si="45"/>
        <v>0</v>
      </c>
      <c r="J89" s="122">
        <f t="shared" si="45"/>
        <v>0</v>
      </c>
      <c r="K89" s="122">
        <f t="shared" si="45"/>
        <v>0</v>
      </c>
      <c r="L89" s="122">
        <f t="shared" si="45"/>
        <v>0</v>
      </c>
      <c r="M89" s="122">
        <f t="shared" si="45"/>
        <v>0</v>
      </c>
      <c r="N89" s="122">
        <f t="shared" si="45"/>
        <v>0</v>
      </c>
      <c r="O89" s="122">
        <f t="shared" si="45"/>
        <v>0</v>
      </c>
      <c r="P89" s="122">
        <f t="shared" si="45"/>
        <v>0</v>
      </c>
      <c r="Q89" s="122">
        <f t="shared" si="45"/>
        <v>0</v>
      </c>
      <c r="R89" s="122">
        <f t="shared" si="45"/>
        <v>0</v>
      </c>
      <c r="S89" s="122">
        <f t="shared" si="45"/>
        <v>0</v>
      </c>
      <c r="T89" s="122">
        <f t="shared" si="45"/>
        <v>0</v>
      </c>
      <c r="U89" s="122">
        <f t="shared" si="45"/>
        <v>0</v>
      </c>
      <c r="V89" s="122">
        <f t="shared" si="45"/>
        <v>0</v>
      </c>
      <c r="W89" s="122">
        <f t="shared" si="45"/>
        <v>0</v>
      </c>
      <c r="X89" s="122">
        <f t="shared" si="45"/>
        <v>0</v>
      </c>
      <c r="Y89" s="122">
        <f t="shared" si="45"/>
        <v>0</v>
      </c>
      <c r="Z89" s="122">
        <f t="shared" si="45"/>
        <v>0</v>
      </c>
      <c r="AA89" s="122">
        <f t="shared" si="45"/>
        <v>0</v>
      </c>
      <c r="AB89" s="122">
        <f t="shared" si="45"/>
        <v>0</v>
      </c>
      <c r="AC89" s="122">
        <f t="shared" si="45"/>
        <v>0</v>
      </c>
      <c r="AD89" s="122">
        <f t="shared" si="45"/>
        <v>0</v>
      </c>
      <c r="AE89" s="122">
        <f t="shared" si="45"/>
        <v>0</v>
      </c>
      <c r="AF89" s="122">
        <f t="shared" si="45"/>
        <v>0</v>
      </c>
      <c r="AG89" s="122">
        <f t="shared" si="45"/>
        <v>0</v>
      </c>
      <c r="AH89" s="122">
        <f t="shared" si="45"/>
        <v>0</v>
      </c>
      <c r="AI89" s="122">
        <f t="shared" si="45"/>
        <v>0</v>
      </c>
      <c r="AJ89" s="122">
        <f t="shared" si="45"/>
        <v>0</v>
      </c>
      <c r="AK89" s="122">
        <f t="shared" si="45"/>
        <v>0</v>
      </c>
      <c r="AL89" s="122">
        <f>F88*AL88</f>
        <v>0</v>
      </c>
      <c r="AM89" s="61"/>
      <c r="AN89" s="61"/>
      <c r="AO89" s="61"/>
      <c r="AP89" s="61"/>
      <c r="AQ89" s="61"/>
      <c r="AR89" s="61"/>
      <c r="AS89" s="61"/>
      <c r="AT89" s="61"/>
      <c r="AU89" s="61"/>
      <c r="AV89" s="61"/>
      <c r="AW89" s="61"/>
      <c r="AX89" s="61"/>
      <c r="AY89" s="61"/>
      <c r="AZ89" s="61"/>
      <c r="BA89" s="61"/>
      <c r="BB89" s="61"/>
      <c r="BC89" s="61"/>
      <c r="BD89" s="61"/>
      <c r="BE89" s="61"/>
      <c r="BF89" s="61"/>
      <c r="BG89" s="61"/>
      <c r="BH89" s="61"/>
      <c r="BI89" s="61"/>
      <c r="BJ89" s="61"/>
      <c r="BK89" s="61"/>
      <c r="BL89" s="61"/>
      <c r="BM89" s="61"/>
      <c r="BN89" s="61"/>
      <c r="BO89" s="61"/>
      <c r="BP89" s="61"/>
      <c r="BQ89" s="61"/>
      <c r="BR89" s="61"/>
      <c r="BS89" s="61"/>
      <c r="BT89" s="61"/>
      <c r="BU89" s="61"/>
      <c r="BV89" s="61"/>
      <c r="BW89" s="61"/>
      <c r="BX89" s="61"/>
      <c r="BY89" s="61"/>
      <c r="BZ89" s="61"/>
      <c r="CA89" s="61"/>
      <c r="CB89" s="61"/>
      <c r="CC89" s="61"/>
      <c r="CD89" s="61"/>
      <c r="CE89" s="61"/>
      <c r="CF89" s="61"/>
      <c r="CG89" s="61"/>
      <c r="CH89" s="61"/>
      <c r="CI89" s="61"/>
      <c r="CJ89" s="61"/>
      <c r="CK89" s="61"/>
      <c r="CL89" s="61"/>
      <c r="CM89" s="61"/>
      <c r="CN89" s="61"/>
      <c r="CO89" s="61"/>
      <c r="CP89" s="61"/>
      <c r="CQ89" s="61"/>
      <c r="CR89" s="61"/>
      <c r="CS89" s="61"/>
      <c r="CT89" s="61"/>
      <c r="CU89" s="61"/>
      <c r="CV89" s="61"/>
      <c r="CW89" s="61"/>
      <c r="CX89" s="61"/>
      <c r="CY89" s="61"/>
      <c r="CZ89" s="61"/>
      <c r="DA89" s="61"/>
      <c r="DB89" s="61"/>
    </row>
    <row r="90" spans="1:106" s="58" customFormat="1" ht="20.100000000000001" customHeight="1">
      <c r="A90" s="117" t="s">
        <v>637</v>
      </c>
      <c r="B90" s="800"/>
      <c r="C90" s="781" t="s">
        <v>586</v>
      </c>
      <c r="D90" s="783" t="s">
        <v>583</v>
      </c>
      <c r="E90" s="783" t="s">
        <v>584</v>
      </c>
      <c r="F90" s="783">
        <f>VLOOKUP(C90,'[72]납품수량(영업)'!$C$3:$F$260,4,FALSE)</f>
        <v>0</v>
      </c>
      <c r="G90" s="124">
        <f>VLOOKUP(C90,[75]납품수량!$B$3:$AI$68,G1,FALSE)</f>
        <v>0</v>
      </c>
      <c r="H90" s="124">
        <f>VLOOKUP($C$90,[75]납품수량!$B$3:$AI$68,H1,FALSE)</f>
        <v>0</v>
      </c>
      <c r="I90" s="124">
        <f>VLOOKUP($C$90,[75]납품수량!$B$3:$AI$68,I1,FALSE)</f>
        <v>0</v>
      </c>
      <c r="J90" s="124">
        <f>VLOOKUP($C$90,[75]납품수량!$B$3:$AI$68,J1,FALSE)</f>
        <v>0</v>
      </c>
      <c r="K90" s="124">
        <f>VLOOKUP($C$90,[75]납품수량!$B$3:$AI$68,K1,FALSE)</f>
        <v>0</v>
      </c>
      <c r="L90" s="124">
        <f>VLOOKUP($C$90,[75]납품수량!$B$3:$AI$68,L1,FALSE)</f>
        <v>0</v>
      </c>
      <c r="M90" s="124">
        <f>VLOOKUP($C$90,[75]납품수량!$B$3:$AI$68,M1,FALSE)</f>
        <v>0</v>
      </c>
      <c r="N90" s="124">
        <f>VLOOKUP($C$90,[75]납품수량!$B$3:$AI$68,N1,FALSE)</f>
        <v>0</v>
      </c>
      <c r="O90" s="124">
        <f>VLOOKUP($C$90,[75]납품수량!$B$3:$AI$68,O1,FALSE)</f>
        <v>0</v>
      </c>
      <c r="P90" s="124">
        <f>VLOOKUP($C$90,[75]납품수량!$B$3:$AI$68,P1,FALSE)</f>
        <v>0</v>
      </c>
      <c r="Q90" s="124">
        <f>VLOOKUP($C$90,[75]납품수량!$B$3:$AI$68,Q1,FALSE)</f>
        <v>0</v>
      </c>
      <c r="R90" s="124">
        <f>VLOOKUP($C$90,[75]납품수량!$B$3:$AI$68,R1,FALSE)</f>
        <v>0</v>
      </c>
      <c r="S90" s="124">
        <f>VLOOKUP($C$90,[75]납품수량!$B$3:$AI$68,S1,FALSE)</f>
        <v>0</v>
      </c>
      <c r="T90" s="124">
        <f>VLOOKUP($C$90,[75]납품수량!$B$3:$AI$68,T1,FALSE)</f>
        <v>0</v>
      </c>
      <c r="U90" s="124">
        <f>VLOOKUP($C$90,[75]납품수량!$B$3:$AI$68,U1,FALSE)</f>
        <v>0</v>
      </c>
      <c r="V90" s="124">
        <f>VLOOKUP($C$90,[75]납품수량!$B$3:$AI$68,V1,FALSE)</f>
        <v>0</v>
      </c>
      <c r="W90" s="124">
        <f>VLOOKUP($C$90,[75]납품수량!$B$3:$AI$68,W1,FALSE)</f>
        <v>0</v>
      </c>
      <c r="X90" s="124">
        <f>VLOOKUP($C$90,[75]납품수량!$B$3:$AI$68,X1,FALSE)</f>
        <v>0</v>
      </c>
      <c r="Y90" s="124">
        <f>VLOOKUP($C$90,[75]납품수량!$B$3:$AI$68,Y1,FALSE)</f>
        <v>0</v>
      </c>
      <c r="Z90" s="124">
        <f>VLOOKUP($C$90,[75]납품수량!$B$3:$AI$68,Z1,FALSE)</f>
        <v>0</v>
      </c>
      <c r="AA90" s="124">
        <f>VLOOKUP($C$90,[75]납품수량!$B$3:$AI$68,AA1,FALSE)</f>
        <v>0</v>
      </c>
      <c r="AB90" s="124">
        <f>VLOOKUP($C$90,[75]납품수량!$B$3:$AI$68,AB1,FALSE)</f>
        <v>0</v>
      </c>
      <c r="AC90" s="124">
        <f>VLOOKUP($C$90,[75]납품수량!$B$3:$AI$68,AC1,FALSE)</f>
        <v>0</v>
      </c>
      <c r="AD90" s="124">
        <f>VLOOKUP($C$90,[75]납품수량!$B$3:$AI$68,AD1,FALSE)</f>
        <v>0</v>
      </c>
      <c r="AE90" s="124">
        <f>VLOOKUP($C$90,[75]납품수량!$B$3:$AI$68,AE1,FALSE)</f>
        <v>0</v>
      </c>
      <c r="AF90" s="124">
        <f>VLOOKUP($C$90,[75]납품수량!$B$3:$AI$68,AF1,FALSE)</f>
        <v>0</v>
      </c>
      <c r="AG90" s="124">
        <f>VLOOKUP($C$90,[75]납품수량!$B$3:$AI$68,AG1,FALSE)</f>
        <v>0</v>
      </c>
      <c r="AH90" s="124">
        <f>VLOOKUP($C$90,[75]납품수량!$B$3:$AI$68,AH1,FALSE)</f>
        <v>0</v>
      </c>
      <c r="AI90" s="124">
        <f>VLOOKUP($C$90,[75]납품수량!$B$3:$AI$68,AI1,FALSE)</f>
        <v>0</v>
      </c>
      <c r="AJ90" s="124">
        <f>VLOOKUP($C$90,[75]납품수량!$B$3:$AI$68,AJ1,FALSE)</f>
        <v>0</v>
      </c>
      <c r="AK90" s="124">
        <f>VLOOKUP($C$90,[75]납품수량!$B$3:$AI$68,AK1,FALSE)</f>
        <v>0</v>
      </c>
      <c r="AL90" s="124">
        <f>SUM(G90:AK90)</f>
        <v>0</v>
      </c>
      <c r="AM90" s="61"/>
      <c r="AN90" s="61"/>
      <c r="AO90" s="61"/>
      <c r="AP90" s="61"/>
      <c r="AQ90" s="61"/>
      <c r="AR90" s="61"/>
      <c r="AS90" s="61"/>
      <c r="AT90" s="61"/>
      <c r="AU90" s="61"/>
      <c r="AV90" s="61"/>
      <c r="AW90" s="61"/>
      <c r="AX90" s="61"/>
      <c r="AY90" s="61"/>
      <c r="AZ90" s="61"/>
      <c r="BA90" s="61"/>
      <c r="BB90" s="61"/>
      <c r="BC90" s="61"/>
      <c r="BD90" s="61"/>
      <c r="BE90" s="61"/>
      <c r="BF90" s="61"/>
      <c r="BG90" s="61"/>
      <c r="BH90" s="61"/>
      <c r="BI90" s="61"/>
      <c r="BJ90" s="61"/>
      <c r="BK90" s="61"/>
      <c r="BL90" s="61"/>
      <c r="BM90" s="61"/>
      <c r="BN90" s="61"/>
      <c r="BO90" s="61"/>
      <c r="BP90" s="61"/>
      <c r="BQ90" s="61"/>
      <c r="BR90" s="61"/>
      <c r="BS90" s="61"/>
      <c r="BT90" s="61"/>
      <c r="BU90" s="61"/>
      <c r="BV90" s="61"/>
      <c r="BW90" s="61"/>
      <c r="BX90" s="61"/>
      <c r="BY90" s="61"/>
      <c r="BZ90" s="61"/>
      <c r="CA90" s="61"/>
      <c r="CB90" s="61"/>
      <c r="CC90" s="61"/>
      <c r="CD90" s="61"/>
      <c r="CE90" s="61"/>
      <c r="CF90" s="61"/>
      <c r="CG90" s="61"/>
      <c r="CH90" s="61"/>
      <c r="CI90" s="61"/>
      <c r="CJ90" s="61"/>
      <c r="CK90" s="61"/>
      <c r="CL90" s="61"/>
      <c r="CM90" s="61"/>
      <c r="CN90" s="61"/>
      <c r="CO90" s="61"/>
      <c r="CP90" s="61"/>
      <c r="CQ90" s="61"/>
      <c r="CR90" s="61"/>
      <c r="CS90" s="61"/>
      <c r="CT90" s="61"/>
      <c r="CU90" s="61"/>
      <c r="CV90" s="61"/>
      <c r="CW90" s="61"/>
      <c r="CX90" s="61"/>
      <c r="CY90" s="61"/>
      <c r="CZ90" s="61"/>
      <c r="DA90" s="61"/>
      <c r="DB90" s="61"/>
    </row>
    <row r="91" spans="1:106" s="58" customFormat="1" ht="20.100000000000001" customHeight="1">
      <c r="A91" s="117"/>
      <c r="B91" s="800"/>
      <c r="C91" s="782"/>
      <c r="D91" s="784"/>
      <c r="E91" s="784"/>
      <c r="F91" s="784"/>
      <c r="G91" s="122">
        <f>$F$90*G90</f>
        <v>0</v>
      </c>
      <c r="H91" s="122">
        <f t="shared" ref="H91:AK91" si="46">$F$90*H90</f>
        <v>0</v>
      </c>
      <c r="I91" s="122">
        <f t="shared" si="46"/>
        <v>0</v>
      </c>
      <c r="J91" s="122">
        <f t="shared" si="46"/>
        <v>0</v>
      </c>
      <c r="K91" s="122">
        <f t="shared" si="46"/>
        <v>0</v>
      </c>
      <c r="L91" s="122">
        <f t="shared" si="46"/>
        <v>0</v>
      </c>
      <c r="M91" s="122">
        <f t="shared" si="46"/>
        <v>0</v>
      </c>
      <c r="N91" s="122">
        <f t="shared" si="46"/>
        <v>0</v>
      </c>
      <c r="O91" s="122">
        <f t="shared" si="46"/>
        <v>0</v>
      </c>
      <c r="P91" s="122">
        <f t="shared" si="46"/>
        <v>0</v>
      </c>
      <c r="Q91" s="122">
        <f t="shared" si="46"/>
        <v>0</v>
      </c>
      <c r="R91" s="122">
        <f t="shared" si="46"/>
        <v>0</v>
      </c>
      <c r="S91" s="122">
        <f t="shared" si="46"/>
        <v>0</v>
      </c>
      <c r="T91" s="122">
        <f t="shared" si="46"/>
        <v>0</v>
      </c>
      <c r="U91" s="122">
        <f t="shared" si="46"/>
        <v>0</v>
      </c>
      <c r="V91" s="122">
        <f t="shared" si="46"/>
        <v>0</v>
      </c>
      <c r="W91" s="122">
        <f t="shared" si="46"/>
        <v>0</v>
      </c>
      <c r="X91" s="122">
        <f t="shared" si="46"/>
        <v>0</v>
      </c>
      <c r="Y91" s="122">
        <f t="shared" si="46"/>
        <v>0</v>
      </c>
      <c r="Z91" s="122">
        <f t="shared" si="46"/>
        <v>0</v>
      </c>
      <c r="AA91" s="122">
        <f t="shared" si="46"/>
        <v>0</v>
      </c>
      <c r="AB91" s="122">
        <f t="shared" si="46"/>
        <v>0</v>
      </c>
      <c r="AC91" s="122">
        <f t="shared" si="46"/>
        <v>0</v>
      </c>
      <c r="AD91" s="122">
        <f t="shared" si="46"/>
        <v>0</v>
      </c>
      <c r="AE91" s="122">
        <f t="shared" si="46"/>
        <v>0</v>
      </c>
      <c r="AF91" s="122">
        <f t="shared" si="46"/>
        <v>0</v>
      </c>
      <c r="AG91" s="122">
        <f t="shared" si="46"/>
        <v>0</v>
      </c>
      <c r="AH91" s="122">
        <f t="shared" si="46"/>
        <v>0</v>
      </c>
      <c r="AI91" s="122">
        <f t="shared" si="46"/>
        <v>0</v>
      </c>
      <c r="AJ91" s="122">
        <f t="shared" si="46"/>
        <v>0</v>
      </c>
      <c r="AK91" s="122">
        <f t="shared" si="46"/>
        <v>0</v>
      </c>
      <c r="AL91" s="122">
        <f>F90*AL90</f>
        <v>0</v>
      </c>
      <c r="AM91" s="61"/>
      <c r="AN91" s="61"/>
      <c r="AO91" s="61"/>
      <c r="AP91" s="61"/>
      <c r="AQ91" s="61"/>
      <c r="AR91" s="61"/>
      <c r="AS91" s="61"/>
      <c r="AT91" s="61"/>
      <c r="AU91" s="61"/>
      <c r="AV91" s="61"/>
      <c r="AW91" s="61"/>
      <c r="AX91" s="61"/>
      <c r="AY91" s="61"/>
      <c r="AZ91" s="61"/>
      <c r="BA91" s="61"/>
      <c r="BB91" s="61"/>
      <c r="BC91" s="61"/>
      <c r="BD91" s="61"/>
      <c r="BE91" s="61"/>
      <c r="BF91" s="61"/>
      <c r="BG91" s="61"/>
      <c r="BH91" s="61"/>
      <c r="BI91" s="61"/>
      <c r="BJ91" s="61"/>
      <c r="BK91" s="61"/>
      <c r="BL91" s="61"/>
      <c r="BM91" s="61"/>
      <c r="BN91" s="61"/>
      <c r="BO91" s="61"/>
      <c r="BP91" s="61"/>
      <c r="BQ91" s="61"/>
      <c r="BR91" s="61"/>
      <c r="BS91" s="61"/>
      <c r="BT91" s="61"/>
      <c r="BU91" s="61"/>
      <c r="BV91" s="61"/>
      <c r="BW91" s="61"/>
      <c r="BX91" s="61"/>
      <c r="BY91" s="61"/>
      <c r="BZ91" s="61"/>
      <c r="CA91" s="61"/>
      <c r="CB91" s="61"/>
      <c r="CC91" s="61"/>
      <c r="CD91" s="61"/>
      <c r="CE91" s="61"/>
      <c r="CF91" s="61"/>
      <c r="CG91" s="61"/>
      <c r="CH91" s="61"/>
      <c r="CI91" s="61"/>
      <c r="CJ91" s="61"/>
      <c r="CK91" s="61"/>
      <c r="CL91" s="61"/>
      <c r="CM91" s="61"/>
      <c r="CN91" s="61"/>
      <c r="CO91" s="61"/>
      <c r="CP91" s="61"/>
      <c r="CQ91" s="61"/>
      <c r="CR91" s="61"/>
      <c r="CS91" s="61"/>
      <c r="CT91" s="61"/>
      <c r="CU91" s="61"/>
      <c r="CV91" s="61"/>
      <c r="CW91" s="61"/>
      <c r="CX91" s="61"/>
      <c r="CY91" s="61"/>
      <c r="CZ91" s="61"/>
      <c r="DA91" s="61"/>
      <c r="DB91" s="61"/>
    </row>
    <row r="92" spans="1:106" s="58" customFormat="1" ht="20.100000000000001" customHeight="1">
      <c r="A92" s="117" t="s">
        <v>637</v>
      </c>
      <c r="B92" s="800"/>
      <c r="C92" s="781" t="s">
        <v>587</v>
      </c>
      <c r="D92" s="783" t="s">
        <v>575</v>
      </c>
      <c r="E92" s="783" t="s">
        <v>569</v>
      </c>
      <c r="F92" s="783">
        <f>VLOOKUP(C92,'[72]납품수량(영업)'!$C$3:$F$260,4,FALSE)</f>
        <v>0</v>
      </c>
      <c r="G92" s="124">
        <f>VLOOKUP(C92,[75]납품수량!$B$3:$AI$68,G1,FALSE)</f>
        <v>0</v>
      </c>
      <c r="H92" s="124">
        <f>VLOOKUP($C$92,[75]납품수량!$B$3:$AI$68,H1,FALSE)</f>
        <v>0</v>
      </c>
      <c r="I92" s="124">
        <f>VLOOKUP($C$92,[75]납품수량!$B$3:$AI$68,I1,FALSE)</f>
        <v>0</v>
      </c>
      <c r="J92" s="124">
        <f>VLOOKUP($C$92,[75]납품수량!$B$3:$AI$68,J1,FALSE)</f>
        <v>0</v>
      </c>
      <c r="K92" s="124">
        <f>VLOOKUP($C$92,[75]납품수량!$B$3:$AI$68,K1,FALSE)</f>
        <v>0</v>
      </c>
      <c r="L92" s="124">
        <f>VLOOKUP($C$92,[75]납품수량!$B$3:$AI$68,L1,FALSE)</f>
        <v>0</v>
      </c>
      <c r="M92" s="124">
        <f>VLOOKUP($C$92,[75]납품수량!$B$3:$AI$68,M1,FALSE)</f>
        <v>0</v>
      </c>
      <c r="N92" s="124">
        <f>VLOOKUP($C$92,[75]납품수량!$B$3:$AI$68,N1,FALSE)</f>
        <v>0</v>
      </c>
      <c r="O92" s="124">
        <f>VLOOKUP($C$92,[75]납품수량!$B$3:$AI$68,O1,FALSE)</f>
        <v>0</v>
      </c>
      <c r="P92" s="124">
        <f>VLOOKUP($C$92,[75]납품수량!$B$3:$AI$68,P1,FALSE)</f>
        <v>0</v>
      </c>
      <c r="Q92" s="124">
        <f>VLOOKUP($C$92,[75]납품수량!$B$3:$AI$68,Q1,FALSE)</f>
        <v>0</v>
      </c>
      <c r="R92" s="124">
        <f>VLOOKUP($C$92,[75]납품수량!$B$3:$AI$68,R1,FALSE)</f>
        <v>0</v>
      </c>
      <c r="S92" s="124">
        <f>VLOOKUP($C$92,[75]납품수량!$B$3:$AI$68,S1,FALSE)</f>
        <v>0</v>
      </c>
      <c r="T92" s="124">
        <f>VLOOKUP($C$92,[75]납품수량!$B$3:$AI$68,T1,FALSE)</f>
        <v>0</v>
      </c>
      <c r="U92" s="124">
        <f>VLOOKUP($C$92,[75]납품수량!$B$3:$AI$68,U1,FALSE)</f>
        <v>0</v>
      </c>
      <c r="V92" s="124">
        <f>VLOOKUP($C$92,[75]납품수량!$B$3:$AI$68,V1,FALSE)</f>
        <v>0</v>
      </c>
      <c r="W92" s="124">
        <f>VLOOKUP($C$92,[75]납품수량!$B$3:$AI$68,W1,FALSE)</f>
        <v>0</v>
      </c>
      <c r="X92" s="124">
        <f>VLOOKUP($C$92,[75]납품수량!$B$3:$AI$68,X1,FALSE)</f>
        <v>0</v>
      </c>
      <c r="Y92" s="124">
        <f>VLOOKUP($C$92,[75]납품수량!$B$3:$AI$68,Y1,FALSE)</f>
        <v>0</v>
      </c>
      <c r="Z92" s="124">
        <f>VLOOKUP($C$92,[75]납품수량!$B$3:$AI$68,Z1,FALSE)</f>
        <v>0</v>
      </c>
      <c r="AA92" s="124">
        <f>VLOOKUP($C$92,[75]납품수량!$B$3:$AI$68,AA1,FALSE)</f>
        <v>0</v>
      </c>
      <c r="AB92" s="124">
        <f>VLOOKUP($C$92,[75]납품수량!$B$3:$AI$68,AB1,FALSE)</f>
        <v>0</v>
      </c>
      <c r="AC92" s="124">
        <f>VLOOKUP($C$92,[75]납품수량!$B$3:$AI$68,AC1,FALSE)</f>
        <v>0</v>
      </c>
      <c r="AD92" s="124">
        <f>VLOOKUP($C$92,[75]납품수량!$B$3:$AI$68,AD1,FALSE)</f>
        <v>0</v>
      </c>
      <c r="AE92" s="124">
        <f>VLOOKUP($C$92,[75]납품수량!$B$3:$AI$68,AE1,FALSE)</f>
        <v>0</v>
      </c>
      <c r="AF92" s="124">
        <f>VLOOKUP($C$92,[75]납품수량!$B$3:$AI$68,AF1,FALSE)</f>
        <v>0</v>
      </c>
      <c r="AG92" s="124">
        <f>VLOOKUP($C$92,[75]납품수량!$B$3:$AI$68,AG1,FALSE)</f>
        <v>0</v>
      </c>
      <c r="AH92" s="124">
        <f>VLOOKUP($C$92,[75]납품수량!$B$3:$AI$68,AH1,FALSE)</f>
        <v>0</v>
      </c>
      <c r="AI92" s="124">
        <f>VLOOKUP($C$92,[75]납품수량!$B$3:$AI$68,AI1,FALSE)</f>
        <v>0</v>
      </c>
      <c r="AJ92" s="124">
        <f>VLOOKUP($C$92,[75]납품수량!$B$3:$AI$68,AJ1,FALSE)</f>
        <v>0</v>
      </c>
      <c r="AK92" s="124">
        <f>VLOOKUP($C$92,[75]납품수량!$B$3:$AI$68,AK1,FALSE)</f>
        <v>0</v>
      </c>
      <c r="AL92" s="124">
        <f>SUM(G92:AK92)</f>
        <v>0</v>
      </c>
      <c r="AM92" s="61"/>
      <c r="AN92" s="61"/>
      <c r="AO92" s="61"/>
      <c r="AP92" s="61"/>
      <c r="AQ92" s="61"/>
      <c r="AR92" s="61"/>
      <c r="AS92" s="61"/>
      <c r="AT92" s="61"/>
      <c r="AU92" s="61"/>
      <c r="AV92" s="61"/>
      <c r="AW92" s="61"/>
      <c r="AX92" s="61"/>
      <c r="AY92" s="61"/>
      <c r="AZ92" s="61"/>
      <c r="BA92" s="61"/>
      <c r="BB92" s="61"/>
      <c r="BC92" s="61"/>
      <c r="BD92" s="61"/>
      <c r="BE92" s="61"/>
      <c r="BF92" s="61"/>
      <c r="BG92" s="61"/>
      <c r="BH92" s="61"/>
      <c r="BI92" s="61"/>
      <c r="BJ92" s="61"/>
      <c r="BK92" s="61"/>
      <c r="BL92" s="61"/>
      <c r="BM92" s="61"/>
      <c r="BN92" s="61"/>
      <c r="BO92" s="61"/>
      <c r="BP92" s="61"/>
      <c r="BQ92" s="61"/>
      <c r="BR92" s="61"/>
      <c r="BS92" s="61"/>
      <c r="BT92" s="61"/>
      <c r="BU92" s="61"/>
      <c r="BV92" s="61"/>
      <c r="BW92" s="61"/>
      <c r="BX92" s="61"/>
      <c r="BY92" s="61"/>
      <c r="BZ92" s="61"/>
      <c r="CA92" s="61"/>
      <c r="CB92" s="61"/>
      <c r="CC92" s="61"/>
      <c r="CD92" s="61"/>
      <c r="CE92" s="61"/>
      <c r="CF92" s="61"/>
      <c r="CG92" s="61"/>
      <c r="CH92" s="61"/>
      <c r="CI92" s="61"/>
      <c r="CJ92" s="61"/>
      <c r="CK92" s="61"/>
      <c r="CL92" s="61"/>
      <c r="CM92" s="61"/>
      <c r="CN92" s="61"/>
      <c r="CO92" s="61"/>
      <c r="CP92" s="61"/>
      <c r="CQ92" s="61"/>
      <c r="CR92" s="61"/>
      <c r="CS92" s="61"/>
      <c r="CT92" s="61"/>
      <c r="CU92" s="61"/>
      <c r="CV92" s="61"/>
      <c r="CW92" s="61"/>
      <c r="CX92" s="61"/>
      <c r="CY92" s="61"/>
      <c r="CZ92" s="61"/>
      <c r="DA92" s="61"/>
      <c r="DB92" s="61"/>
    </row>
    <row r="93" spans="1:106" s="58" customFormat="1" ht="20.100000000000001" customHeight="1">
      <c r="A93" s="117"/>
      <c r="B93" s="800"/>
      <c r="C93" s="782"/>
      <c r="D93" s="784"/>
      <c r="E93" s="784"/>
      <c r="F93" s="784"/>
      <c r="G93" s="122">
        <f>$F$92*G92</f>
        <v>0</v>
      </c>
      <c r="H93" s="122">
        <f t="shared" ref="H93:AK93" si="47">$F$92*H92</f>
        <v>0</v>
      </c>
      <c r="I93" s="122">
        <f t="shared" si="47"/>
        <v>0</v>
      </c>
      <c r="J93" s="122">
        <f t="shared" si="47"/>
        <v>0</v>
      </c>
      <c r="K93" s="122">
        <f t="shared" si="47"/>
        <v>0</v>
      </c>
      <c r="L93" s="122">
        <f t="shared" si="47"/>
        <v>0</v>
      </c>
      <c r="M93" s="122">
        <f t="shared" si="47"/>
        <v>0</v>
      </c>
      <c r="N93" s="122">
        <f t="shared" si="47"/>
        <v>0</v>
      </c>
      <c r="O93" s="122">
        <f t="shared" si="47"/>
        <v>0</v>
      </c>
      <c r="P93" s="122">
        <f t="shared" si="47"/>
        <v>0</v>
      </c>
      <c r="Q93" s="122">
        <f t="shared" si="47"/>
        <v>0</v>
      </c>
      <c r="R93" s="122">
        <f t="shared" si="47"/>
        <v>0</v>
      </c>
      <c r="S93" s="122">
        <f t="shared" si="47"/>
        <v>0</v>
      </c>
      <c r="T93" s="122">
        <f t="shared" si="47"/>
        <v>0</v>
      </c>
      <c r="U93" s="122">
        <f t="shared" si="47"/>
        <v>0</v>
      </c>
      <c r="V93" s="122">
        <f t="shared" si="47"/>
        <v>0</v>
      </c>
      <c r="W93" s="122">
        <f t="shared" si="47"/>
        <v>0</v>
      </c>
      <c r="X93" s="122">
        <f t="shared" si="47"/>
        <v>0</v>
      </c>
      <c r="Y93" s="122">
        <f t="shared" si="47"/>
        <v>0</v>
      </c>
      <c r="Z93" s="122">
        <f t="shared" si="47"/>
        <v>0</v>
      </c>
      <c r="AA93" s="122">
        <f t="shared" si="47"/>
        <v>0</v>
      </c>
      <c r="AB93" s="122">
        <f t="shared" si="47"/>
        <v>0</v>
      </c>
      <c r="AC93" s="122">
        <f t="shared" si="47"/>
        <v>0</v>
      </c>
      <c r="AD93" s="122">
        <f t="shared" si="47"/>
        <v>0</v>
      </c>
      <c r="AE93" s="122">
        <f t="shared" si="47"/>
        <v>0</v>
      </c>
      <c r="AF93" s="122">
        <f t="shared" si="47"/>
        <v>0</v>
      </c>
      <c r="AG93" s="122">
        <f t="shared" si="47"/>
        <v>0</v>
      </c>
      <c r="AH93" s="122">
        <f t="shared" si="47"/>
        <v>0</v>
      </c>
      <c r="AI93" s="122">
        <f t="shared" si="47"/>
        <v>0</v>
      </c>
      <c r="AJ93" s="122">
        <f t="shared" si="47"/>
        <v>0</v>
      </c>
      <c r="AK93" s="122">
        <f t="shared" si="47"/>
        <v>0</v>
      </c>
      <c r="AL93" s="122">
        <f>F92*AL92</f>
        <v>0</v>
      </c>
      <c r="AM93" s="61"/>
      <c r="AN93" s="61"/>
      <c r="AO93" s="61"/>
      <c r="AP93" s="61"/>
      <c r="AQ93" s="61"/>
      <c r="AR93" s="61"/>
      <c r="AS93" s="61"/>
      <c r="AT93" s="61"/>
      <c r="AU93" s="61"/>
      <c r="AV93" s="61"/>
      <c r="AW93" s="61"/>
      <c r="AX93" s="61"/>
      <c r="AY93" s="61"/>
      <c r="AZ93" s="61"/>
      <c r="BA93" s="61"/>
      <c r="BB93" s="61"/>
      <c r="BC93" s="61"/>
      <c r="BD93" s="61"/>
      <c r="BE93" s="61"/>
      <c r="BF93" s="61"/>
      <c r="BG93" s="61"/>
      <c r="BH93" s="61"/>
      <c r="BI93" s="61"/>
      <c r="BJ93" s="61"/>
      <c r="BK93" s="61"/>
      <c r="BL93" s="61"/>
      <c r="BM93" s="61"/>
      <c r="BN93" s="61"/>
      <c r="BO93" s="61"/>
      <c r="BP93" s="61"/>
      <c r="BQ93" s="61"/>
      <c r="BR93" s="61"/>
      <c r="BS93" s="61"/>
      <c r="BT93" s="61"/>
      <c r="BU93" s="61"/>
      <c r="BV93" s="61"/>
      <c r="BW93" s="61"/>
      <c r="BX93" s="61"/>
      <c r="BY93" s="61"/>
      <c r="BZ93" s="61"/>
      <c r="CA93" s="61"/>
      <c r="CB93" s="61"/>
      <c r="CC93" s="61"/>
      <c r="CD93" s="61"/>
      <c r="CE93" s="61"/>
      <c r="CF93" s="61"/>
      <c r="CG93" s="61"/>
      <c r="CH93" s="61"/>
      <c r="CI93" s="61"/>
      <c r="CJ93" s="61"/>
      <c r="CK93" s="61"/>
      <c r="CL93" s="61"/>
      <c r="CM93" s="61"/>
      <c r="CN93" s="61"/>
      <c r="CO93" s="61"/>
      <c r="CP93" s="61"/>
      <c r="CQ93" s="61"/>
      <c r="CR93" s="61"/>
      <c r="CS93" s="61"/>
      <c r="CT93" s="61"/>
      <c r="CU93" s="61"/>
      <c r="CV93" s="61"/>
      <c r="CW93" s="61"/>
      <c r="CX93" s="61"/>
      <c r="CY93" s="61"/>
      <c r="CZ93" s="61"/>
      <c r="DA93" s="61"/>
      <c r="DB93" s="61"/>
    </row>
    <row r="94" spans="1:106" s="58" customFormat="1" ht="20.100000000000001" customHeight="1">
      <c r="A94" s="117" t="s">
        <v>637</v>
      </c>
      <c r="B94" s="800"/>
      <c r="C94" s="781" t="s">
        <v>588</v>
      </c>
      <c r="D94" s="783" t="s">
        <v>577</v>
      </c>
      <c r="E94" s="783" t="s">
        <v>569</v>
      </c>
      <c r="F94" s="783">
        <f>VLOOKUP(C94,'[72]납품수량(영업)'!$C$3:$F$260,4,FALSE)</f>
        <v>0</v>
      </c>
      <c r="G94" s="124">
        <f>VLOOKUP(C94,[75]납품수량!$B$3:$AI$68,G1,FALSE)</f>
        <v>0</v>
      </c>
      <c r="H94" s="124">
        <f>VLOOKUP($C$94,[75]납품수량!$B$3:$AI$68,H1,FALSE)</f>
        <v>0</v>
      </c>
      <c r="I94" s="124">
        <f>VLOOKUP($C$94,[75]납품수량!$B$3:$AI$68,I1,FALSE)</f>
        <v>0</v>
      </c>
      <c r="J94" s="124">
        <f>VLOOKUP($C$94,[75]납품수량!$B$3:$AI$68,J1,FALSE)</f>
        <v>0</v>
      </c>
      <c r="K94" s="124">
        <f>VLOOKUP($C$94,[75]납품수량!$B$3:$AI$68,K1,FALSE)</f>
        <v>0</v>
      </c>
      <c r="L94" s="124">
        <f>VLOOKUP($C$94,[75]납품수량!$B$3:$AI$68,L1,FALSE)</f>
        <v>0</v>
      </c>
      <c r="M94" s="124">
        <f>VLOOKUP($C$94,[75]납품수량!$B$3:$AI$68,M1,FALSE)</f>
        <v>0</v>
      </c>
      <c r="N94" s="124">
        <f>VLOOKUP($C$94,[75]납품수량!$B$3:$AI$68,N1,FALSE)</f>
        <v>0</v>
      </c>
      <c r="O94" s="124">
        <f>VLOOKUP($C$94,[75]납품수량!$B$3:$AI$68,O1,FALSE)</f>
        <v>0</v>
      </c>
      <c r="P94" s="124">
        <f>VLOOKUP($C$94,[75]납품수량!$B$3:$AI$68,P1,FALSE)</f>
        <v>0</v>
      </c>
      <c r="Q94" s="124">
        <f>VLOOKUP($C$94,[75]납품수량!$B$3:$AI$68,Q1,FALSE)</f>
        <v>0</v>
      </c>
      <c r="R94" s="124">
        <f>VLOOKUP($C$94,[75]납품수량!$B$3:$AI$68,R1,FALSE)</f>
        <v>0</v>
      </c>
      <c r="S94" s="124">
        <f>VLOOKUP($C$94,[75]납품수량!$B$3:$AI$68,S1,FALSE)</f>
        <v>0</v>
      </c>
      <c r="T94" s="124">
        <f>VLOOKUP($C$94,[75]납품수량!$B$3:$AI$68,T1,FALSE)</f>
        <v>0</v>
      </c>
      <c r="U94" s="124">
        <f>VLOOKUP($C$94,[75]납품수량!$B$3:$AI$68,U1,FALSE)</f>
        <v>0</v>
      </c>
      <c r="V94" s="124">
        <f>VLOOKUP($C$94,[75]납품수량!$B$3:$AI$68,V1,FALSE)</f>
        <v>0</v>
      </c>
      <c r="W94" s="124">
        <f>VLOOKUP($C$94,[75]납품수량!$B$3:$AI$68,W1,FALSE)</f>
        <v>0</v>
      </c>
      <c r="X94" s="124">
        <f>VLOOKUP($C$94,[75]납품수량!$B$3:$AI$68,X1,FALSE)</f>
        <v>0</v>
      </c>
      <c r="Y94" s="124">
        <f>VLOOKUP($C$94,[75]납품수량!$B$3:$AI$68,Y1,FALSE)</f>
        <v>0</v>
      </c>
      <c r="Z94" s="124">
        <f>VLOOKUP($C$94,[75]납품수량!$B$3:$AI$68,Z1,FALSE)</f>
        <v>0</v>
      </c>
      <c r="AA94" s="124">
        <f>VLOOKUP($C$94,[75]납품수량!$B$3:$AI$68,AA1,FALSE)</f>
        <v>0</v>
      </c>
      <c r="AB94" s="124">
        <f>VLOOKUP($C$94,[75]납품수량!$B$3:$AI$68,AB1,FALSE)</f>
        <v>0</v>
      </c>
      <c r="AC94" s="124">
        <f>VLOOKUP($C$94,[75]납품수량!$B$3:$AI$68,AC1,FALSE)</f>
        <v>0</v>
      </c>
      <c r="AD94" s="124">
        <f>VLOOKUP($C$94,[75]납품수량!$B$3:$AI$68,AD1,FALSE)</f>
        <v>0</v>
      </c>
      <c r="AE94" s="124">
        <f>VLOOKUP($C$94,[75]납품수량!$B$3:$AI$68,AE1,FALSE)</f>
        <v>0</v>
      </c>
      <c r="AF94" s="124">
        <f>VLOOKUP($C$94,[75]납품수량!$B$3:$AI$68,AF1,FALSE)</f>
        <v>0</v>
      </c>
      <c r="AG94" s="124">
        <f>VLOOKUP($C$94,[75]납품수량!$B$3:$AI$68,AG1,FALSE)</f>
        <v>0</v>
      </c>
      <c r="AH94" s="124">
        <f>VLOOKUP($C$94,[75]납품수량!$B$3:$AI$68,AH1,FALSE)</f>
        <v>0</v>
      </c>
      <c r="AI94" s="124">
        <f>VLOOKUP($C$94,[75]납품수량!$B$3:$AI$68,AI1,FALSE)</f>
        <v>0</v>
      </c>
      <c r="AJ94" s="124">
        <f>VLOOKUP($C$94,[75]납품수량!$B$3:$AI$68,AJ1,FALSE)</f>
        <v>0</v>
      </c>
      <c r="AK94" s="124">
        <f>VLOOKUP($C$94,[75]납품수량!$B$3:$AI$68,AK1,FALSE)</f>
        <v>0</v>
      </c>
      <c r="AL94" s="124">
        <f>SUM(G94:AK94)</f>
        <v>0</v>
      </c>
      <c r="AM94" s="61"/>
      <c r="AN94" s="61"/>
      <c r="AO94" s="61"/>
      <c r="AP94" s="61"/>
      <c r="AQ94" s="61"/>
      <c r="AR94" s="61"/>
      <c r="AS94" s="61"/>
      <c r="AT94" s="61"/>
      <c r="AU94" s="61"/>
      <c r="AV94" s="61"/>
      <c r="AW94" s="61"/>
      <c r="AX94" s="61"/>
      <c r="AY94" s="61"/>
      <c r="AZ94" s="61"/>
      <c r="BA94" s="61"/>
      <c r="BB94" s="61"/>
      <c r="BC94" s="61"/>
      <c r="BD94" s="61"/>
      <c r="BE94" s="61"/>
      <c r="BF94" s="61"/>
      <c r="BG94" s="61"/>
      <c r="BH94" s="61"/>
      <c r="BI94" s="61"/>
      <c r="BJ94" s="61"/>
      <c r="BK94" s="61"/>
      <c r="BL94" s="61"/>
      <c r="BM94" s="61"/>
      <c r="BN94" s="61"/>
      <c r="BO94" s="61"/>
      <c r="BP94" s="61"/>
      <c r="BQ94" s="61"/>
      <c r="BR94" s="61"/>
      <c r="BS94" s="61"/>
      <c r="BT94" s="61"/>
      <c r="BU94" s="61"/>
      <c r="BV94" s="61"/>
      <c r="BW94" s="61"/>
      <c r="BX94" s="61"/>
      <c r="BY94" s="61"/>
      <c r="BZ94" s="61"/>
      <c r="CA94" s="61"/>
      <c r="CB94" s="61"/>
      <c r="CC94" s="61"/>
      <c r="CD94" s="61"/>
      <c r="CE94" s="61"/>
      <c r="CF94" s="61"/>
      <c r="CG94" s="61"/>
      <c r="CH94" s="61"/>
      <c r="CI94" s="61"/>
      <c r="CJ94" s="61"/>
      <c r="CK94" s="61"/>
      <c r="CL94" s="61"/>
      <c r="CM94" s="61"/>
      <c r="CN94" s="61"/>
      <c r="CO94" s="61"/>
      <c r="CP94" s="61"/>
      <c r="CQ94" s="61"/>
      <c r="CR94" s="61"/>
      <c r="CS94" s="61"/>
      <c r="CT94" s="61"/>
      <c r="CU94" s="61"/>
      <c r="CV94" s="61"/>
      <c r="CW94" s="61"/>
      <c r="CX94" s="61"/>
      <c r="CY94" s="61"/>
      <c r="CZ94" s="61"/>
      <c r="DA94" s="61"/>
      <c r="DB94" s="61"/>
    </row>
    <row r="95" spans="1:106" s="58" customFormat="1" ht="20.100000000000001" customHeight="1">
      <c r="A95" s="117"/>
      <c r="B95" s="800"/>
      <c r="C95" s="782"/>
      <c r="D95" s="784"/>
      <c r="E95" s="784"/>
      <c r="F95" s="784"/>
      <c r="G95" s="122">
        <f>$F$94*G94</f>
        <v>0</v>
      </c>
      <c r="H95" s="122">
        <f t="shared" ref="H95:AK95" si="48">$F$94*H94</f>
        <v>0</v>
      </c>
      <c r="I95" s="122">
        <f t="shared" si="48"/>
        <v>0</v>
      </c>
      <c r="J95" s="122">
        <f t="shared" si="48"/>
        <v>0</v>
      </c>
      <c r="K95" s="122">
        <f t="shared" si="48"/>
        <v>0</v>
      </c>
      <c r="L95" s="122">
        <f t="shared" si="48"/>
        <v>0</v>
      </c>
      <c r="M95" s="122">
        <f t="shared" si="48"/>
        <v>0</v>
      </c>
      <c r="N95" s="122">
        <f t="shared" si="48"/>
        <v>0</v>
      </c>
      <c r="O95" s="122">
        <f t="shared" si="48"/>
        <v>0</v>
      </c>
      <c r="P95" s="122">
        <f t="shared" si="48"/>
        <v>0</v>
      </c>
      <c r="Q95" s="122">
        <f t="shared" si="48"/>
        <v>0</v>
      </c>
      <c r="R95" s="122">
        <f t="shared" si="48"/>
        <v>0</v>
      </c>
      <c r="S95" s="122">
        <f t="shared" si="48"/>
        <v>0</v>
      </c>
      <c r="T95" s="122">
        <f t="shared" si="48"/>
        <v>0</v>
      </c>
      <c r="U95" s="122">
        <f t="shared" si="48"/>
        <v>0</v>
      </c>
      <c r="V95" s="122">
        <f t="shared" si="48"/>
        <v>0</v>
      </c>
      <c r="W95" s="122">
        <f t="shared" si="48"/>
        <v>0</v>
      </c>
      <c r="X95" s="122">
        <f t="shared" si="48"/>
        <v>0</v>
      </c>
      <c r="Y95" s="122">
        <f t="shared" si="48"/>
        <v>0</v>
      </c>
      <c r="Z95" s="122">
        <f t="shared" si="48"/>
        <v>0</v>
      </c>
      <c r="AA95" s="122">
        <f t="shared" si="48"/>
        <v>0</v>
      </c>
      <c r="AB95" s="122">
        <f t="shared" si="48"/>
        <v>0</v>
      </c>
      <c r="AC95" s="122">
        <f t="shared" si="48"/>
        <v>0</v>
      </c>
      <c r="AD95" s="122">
        <f t="shared" si="48"/>
        <v>0</v>
      </c>
      <c r="AE95" s="122">
        <f t="shared" si="48"/>
        <v>0</v>
      </c>
      <c r="AF95" s="122">
        <f t="shared" si="48"/>
        <v>0</v>
      </c>
      <c r="AG95" s="122">
        <f t="shared" si="48"/>
        <v>0</v>
      </c>
      <c r="AH95" s="122">
        <f t="shared" si="48"/>
        <v>0</v>
      </c>
      <c r="AI95" s="122">
        <f t="shared" si="48"/>
        <v>0</v>
      </c>
      <c r="AJ95" s="122">
        <f t="shared" si="48"/>
        <v>0</v>
      </c>
      <c r="AK95" s="122">
        <f t="shared" si="48"/>
        <v>0</v>
      </c>
      <c r="AL95" s="122">
        <f>F94*AL94</f>
        <v>0</v>
      </c>
      <c r="AM95" s="61"/>
      <c r="AN95" s="61"/>
      <c r="AO95" s="61"/>
      <c r="AP95" s="61"/>
      <c r="AQ95" s="61"/>
      <c r="AR95" s="61"/>
      <c r="AS95" s="61"/>
      <c r="AT95" s="61"/>
      <c r="AU95" s="61"/>
      <c r="AV95" s="61"/>
      <c r="AW95" s="61"/>
      <c r="AX95" s="61"/>
      <c r="AY95" s="61"/>
      <c r="AZ95" s="61"/>
      <c r="BA95" s="61"/>
      <c r="BB95" s="61"/>
      <c r="BC95" s="61"/>
      <c r="BD95" s="61"/>
      <c r="BE95" s="61"/>
      <c r="BF95" s="61"/>
      <c r="BG95" s="61"/>
      <c r="BH95" s="61"/>
      <c r="BI95" s="61"/>
      <c r="BJ95" s="61"/>
      <c r="BK95" s="61"/>
      <c r="BL95" s="61"/>
      <c r="BM95" s="61"/>
      <c r="BN95" s="61"/>
      <c r="BO95" s="61"/>
      <c r="BP95" s="61"/>
      <c r="BQ95" s="61"/>
      <c r="BR95" s="61"/>
      <c r="BS95" s="61"/>
      <c r="BT95" s="61"/>
      <c r="BU95" s="61"/>
      <c r="BV95" s="61"/>
      <c r="BW95" s="61"/>
      <c r="BX95" s="61"/>
      <c r="BY95" s="61"/>
      <c r="BZ95" s="61"/>
      <c r="CA95" s="61"/>
      <c r="CB95" s="61"/>
      <c r="CC95" s="61"/>
      <c r="CD95" s="61"/>
      <c r="CE95" s="61"/>
      <c r="CF95" s="61"/>
      <c r="CG95" s="61"/>
      <c r="CH95" s="61"/>
      <c r="CI95" s="61"/>
      <c r="CJ95" s="61"/>
      <c r="CK95" s="61"/>
      <c r="CL95" s="61"/>
      <c r="CM95" s="61"/>
      <c r="CN95" s="61"/>
      <c r="CO95" s="61"/>
      <c r="CP95" s="61"/>
      <c r="CQ95" s="61"/>
      <c r="CR95" s="61"/>
      <c r="CS95" s="61"/>
      <c r="CT95" s="61"/>
      <c r="CU95" s="61"/>
      <c r="CV95" s="61"/>
      <c r="CW95" s="61"/>
      <c r="CX95" s="61"/>
      <c r="CY95" s="61"/>
      <c r="CZ95" s="61"/>
      <c r="DA95" s="61"/>
      <c r="DB95" s="61"/>
    </row>
    <row r="96" spans="1:106" s="58" customFormat="1" ht="20.100000000000001" customHeight="1">
      <c r="A96" s="117" t="s">
        <v>637</v>
      </c>
      <c r="B96" s="800"/>
      <c r="C96" s="781" t="s">
        <v>585</v>
      </c>
      <c r="D96" s="783" t="s">
        <v>589</v>
      </c>
      <c r="E96" s="783" t="s">
        <v>546</v>
      </c>
      <c r="F96" s="783">
        <f>VLOOKUP(C96,'[72]납품수량(영업)'!$C$3:$F$260,4,FALSE)</f>
        <v>0</v>
      </c>
      <c r="G96" s="124">
        <f>VLOOKUP(C96,[75]납품수량!$B$3:$AI$68,G1,FALSE)</f>
        <v>0</v>
      </c>
      <c r="H96" s="124">
        <f>VLOOKUP($C$96,[75]납품수량!$B$3:$AI$68,H1,FALSE)</f>
        <v>0</v>
      </c>
      <c r="I96" s="124">
        <f>VLOOKUP($C$96,[75]납품수량!$B$3:$AI$68,I1,FALSE)</f>
        <v>0</v>
      </c>
      <c r="J96" s="124">
        <f>VLOOKUP($C$96,[75]납품수량!$B$3:$AI$68,J1,FALSE)</f>
        <v>0</v>
      </c>
      <c r="K96" s="124">
        <f>VLOOKUP($C$96,[75]납품수량!$B$3:$AI$68,K1,FALSE)</f>
        <v>0</v>
      </c>
      <c r="L96" s="124">
        <f>VLOOKUP($C$96,[75]납품수량!$B$3:$AI$68,L1,FALSE)</f>
        <v>0</v>
      </c>
      <c r="M96" s="124">
        <f>VLOOKUP($C$96,[75]납품수량!$B$3:$AI$68,M1,FALSE)</f>
        <v>0</v>
      </c>
      <c r="N96" s="124">
        <f>VLOOKUP($C$96,[75]납품수량!$B$3:$AI$68,N1,FALSE)</f>
        <v>0</v>
      </c>
      <c r="O96" s="124">
        <f>VLOOKUP($C$96,[75]납품수량!$B$3:$AI$68,O1,FALSE)</f>
        <v>0</v>
      </c>
      <c r="P96" s="124">
        <f>VLOOKUP($C$96,[75]납품수량!$B$3:$AI$68,P1,FALSE)</f>
        <v>0</v>
      </c>
      <c r="Q96" s="124">
        <f>VLOOKUP($C$96,[75]납품수량!$B$3:$AI$68,Q1,FALSE)</f>
        <v>0</v>
      </c>
      <c r="R96" s="124">
        <f>VLOOKUP($C$96,[75]납품수량!$B$3:$AI$68,R1,FALSE)</f>
        <v>0</v>
      </c>
      <c r="S96" s="124">
        <f>VLOOKUP($C$96,[75]납품수량!$B$3:$AI$68,S1,FALSE)</f>
        <v>0</v>
      </c>
      <c r="T96" s="124">
        <f>VLOOKUP($C$96,[75]납품수량!$B$3:$AI$68,T1,FALSE)</f>
        <v>0</v>
      </c>
      <c r="U96" s="124">
        <f>VLOOKUP($C$96,[75]납품수량!$B$3:$AI$68,U1,FALSE)</f>
        <v>0</v>
      </c>
      <c r="V96" s="124">
        <f>VLOOKUP($C$96,[75]납품수량!$B$3:$AI$68,V1,FALSE)</f>
        <v>0</v>
      </c>
      <c r="W96" s="124">
        <f>VLOOKUP($C$96,[75]납품수량!$B$3:$AI$68,W1,FALSE)</f>
        <v>0</v>
      </c>
      <c r="X96" s="124">
        <f>VLOOKUP($C$96,[75]납품수량!$B$3:$AI$68,X1,FALSE)</f>
        <v>0</v>
      </c>
      <c r="Y96" s="124">
        <f>VLOOKUP($C$96,[75]납품수량!$B$3:$AI$68,Y1,FALSE)</f>
        <v>0</v>
      </c>
      <c r="Z96" s="124">
        <f>VLOOKUP($C$96,[75]납품수량!$B$3:$AI$68,Z1,FALSE)</f>
        <v>0</v>
      </c>
      <c r="AA96" s="124">
        <f>VLOOKUP($C$96,[75]납품수량!$B$3:$AI$68,AA1,FALSE)</f>
        <v>0</v>
      </c>
      <c r="AB96" s="124">
        <f>VLOOKUP($C$96,[75]납품수량!$B$3:$AI$68,AB1,FALSE)</f>
        <v>0</v>
      </c>
      <c r="AC96" s="124">
        <f>VLOOKUP($C$96,[75]납품수량!$B$3:$AI$68,AC1,FALSE)</f>
        <v>0</v>
      </c>
      <c r="AD96" s="124">
        <f>VLOOKUP($C$96,[75]납품수량!$B$3:$AI$68,AD1,FALSE)</f>
        <v>0</v>
      </c>
      <c r="AE96" s="124">
        <f>VLOOKUP($C$96,[75]납품수량!$B$3:$AI$68,AE1,FALSE)</f>
        <v>0</v>
      </c>
      <c r="AF96" s="124">
        <f>VLOOKUP($C$96,[75]납품수량!$B$3:$AI$68,AF1,FALSE)</f>
        <v>0</v>
      </c>
      <c r="AG96" s="124">
        <f>VLOOKUP($C$96,[75]납품수량!$B$3:$AI$68,AG1,FALSE)</f>
        <v>0</v>
      </c>
      <c r="AH96" s="124">
        <f>VLOOKUP($C$96,[75]납품수량!$B$3:$AI$68,AH1,FALSE)</f>
        <v>0</v>
      </c>
      <c r="AI96" s="124">
        <f>VLOOKUP($C$96,[75]납품수량!$B$3:$AI$68,AI1,FALSE)</f>
        <v>0</v>
      </c>
      <c r="AJ96" s="124">
        <f>VLOOKUP($C$96,[75]납품수량!$B$3:$AI$68,AJ1,FALSE)</f>
        <v>0</v>
      </c>
      <c r="AK96" s="124">
        <f>VLOOKUP($C$96,[75]납품수량!$B$3:$AI$68,AK1,FALSE)</f>
        <v>0</v>
      </c>
      <c r="AL96" s="124">
        <f>SUM(G96:AK96)</f>
        <v>0</v>
      </c>
      <c r="AM96" s="61"/>
      <c r="AN96" s="61"/>
      <c r="AO96" s="61"/>
      <c r="AP96" s="61"/>
      <c r="AQ96" s="61"/>
      <c r="AR96" s="61"/>
      <c r="AS96" s="61"/>
      <c r="AT96" s="61"/>
      <c r="AU96" s="61"/>
      <c r="AV96" s="61"/>
      <c r="AW96" s="61"/>
      <c r="AX96" s="61"/>
      <c r="AY96" s="61"/>
      <c r="AZ96" s="61"/>
      <c r="BA96" s="61"/>
      <c r="BB96" s="61"/>
      <c r="BC96" s="61"/>
      <c r="BD96" s="61"/>
      <c r="BE96" s="61"/>
      <c r="BF96" s="61"/>
      <c r="BG96" s="61"/>
      <c r="BH96" s="61"/>
      <c r="BI96" s="61"/>
      <c r="BJ96" s="61"/>
      <c r="BK96" s="61"/>
      <c r="BL96" s="61"/>
      <c r="BM96" s="61"/>
      <c r="BN96" s="61"/>
      <c r="BO96" s="61"/>
      <c r="BP96" s="61"/>
      <c r="BQ96" s="61"/>
      <c r="BR96" s="61"/>
      <c r="BS96" s="61"/>
      <c r="BT96" s="61"/>
      <c r="BU96" s="61"/>
      <c r="BV96" s="61"/>
      <c r="BW96" s="61"/>
      <c r="BX96" s="61"/>
      <c r="BY96" s="61"/>
      <c r="BZ96" s="61"/>
      <c r="CA96" s="61"/>
      <c r="CB96" s="61"/>
      <c r="CC96" s="61"/>
      <c r="CD96" s="61"/>
      <c r="CE96" s="61"/>
      <c r="CF96" s="61"/>
      <c r="CG96" s="61"/>
      <c r="CH96" s="61"/>
      <c r="CI96" s="61"/>
      <c r="CJ96" s="61"/>
      <c r="CK96" s="61"/>
      <c r="CL96" s="61"/>
      <c r="CM96" s="61"/>
      <c r="CN96" s="61"/>
      <c r="CO96" s="61"/>
      <c r="CP96" s="61"/>
      <c r="CQ96" s="61"/>
      <c r="CR96" s="61"/>
      <c r="CS96" s="61"/>
      <c r="CT96" s="61"/>
      <c r="CU96" s="61"/>
      <c r="CV96" s="61"/>
      <c r="CW96" s="61"/>
      <c r="CX96" s="61"/>
      <c r="CY96" s="61"/>
      <c r="CZ96" s="61"/>
      <c r="DA96" s="61"/>
      <c r="DB96" s="61"/>
    </row>
    <row r="97" spans="1:106" s="58" customFormat="1" ht="20.100000000000001" customHeight="1">
      <c r="A97" s="117"/>
      <c r="B97" s="800"/>
      <c r="C97" s="782"/>
      <c r="D97" s="784"/>
      <c r="E97" s="784"/>
      <c r="F97" s="784"/>
      <c r="G97" s="122">
        <f>$F$96*G96</f>
        <v>0</v>
      </c>
      <c r="H97" s="122">
        <f t="shared" ref="H97:AK97" si="49">$F$96*H96</f>
        <v>0</v>
      </c>
      <c r="I97" s="122">
        <f t="shared" si="49"/>
        <v>0</v>
      </c>
      <c r="J97" s="122">
        <f t="shared" si="49"/>
        <v>0</v>
      </c>
      <c r="K97" s="122">
        <f t="shared" si="49"/>
        <v>0</v>
      </c>
      <c r="L97" s="122">
        <f t="shared" si="49"/>
        <v>0</v>
      </c>
      <c r="M97" s="122">
        <f t="shared" si="49"/>
        <v>0</v>
      </c>
      <c r="N97" s="122">
        <f t="shared" si="49"/>
        <v>0</v>
      </c>
      <c r="O97" s="122">
        <f t="shared" si="49"/>
        <v>0</v>
      </c>
      <c r="P97" s="122">
        <f t="shared" si="49"/>
        <v>0</v>
      </c>
      <c r="Q97" s="122">
        <f t="shared" si="49"/>
        <v>0</v>
      </c>
      <c r="R97" s="122">
        <f t="shared" si="49"/>
        <v>0</v>
      </c>
      <c r="S97" s="122">
        <f t="shared" si="49"/>
        <v>0</v>
      </c>
      <c r="T97" s="122">
        <f t="shared" si="49"/>
        <v>0</v>
      </c>
      <c r="U97" s="122">
        <f t="shared" si="49"/>
        <v>0</v>
      </c>
      <c r="V97" s="122">
        <f t="shared" si="49"/>
        <v>0</v>
      </c>
      <c r="W97" s="122">
        <f t="shared" si="49"/>
        <v>0</v>
      </c>
      <c r="X97" s="122">
        <f t="shared" si="49"/>
        <v>0</v>
      </c>
      <c r="Y97" s="122">
        <f t="shared" si="49"/>
        <v>0</v>
      </c>
      <c r="Z97" s="122">
        <f t="shared" si="49"/>
        <v>0</v>
      </c>
      <c r="AA97" s="122">
        <f t="shared" si="49"/>
        <v>0</v>
      </c>
      <c r="AB97" s="122">
        <f t="shared" si="49"/>
        <v>0</v>
      </c>
      <c r="AC97" s="122">
        <f t="shared" si="49"/>
        <v>0</v>
      </c>
      <c r="AD97" s="122">
        <f t="shared" si="49"/>
        <v>0</v>
      </c>
      <c r="AE97" s="122">
        <f t="shared" si="49"/>
        <v>0</v>
      </c>
      <c r="AF97" s="122">
        <f t="shared" si="49"/>
        <v>0</v>
      </c>
      <c r="AG97" s="122">
        <f t="shared" si="49"/>
        <v>0</v>
      </c>
      <c r="AH97" s="122">
        <f t="shared" si="49"/>
        <v>0</v>
      </c>
      <c r="AI97" s="122">
        <f t="shared" si="49"/>
        <v>0</v>
      </c>
      <c r="AJ97" s="122">
        <f t="shared" si="49"/>
        <v>0</v>
      </c>
      <c r="AK97" s="122">
        <f t="shared" si="49"/>
        <v>0</v>
      </c>
      <c r="AL97" s="122">
        <f>F96*AL96</f>
        <v>0</v>
      </c>
      <c r="AM97" s="61"/>
      <c r="AN97" s="61"/>
      <c r="AO97" s="61"/>
      <c r="AP97" s="61"/>
      <c r="AQ97" s="61"/>
      <c r="AR97" s="61"/>
      <c r="AS97" s="61"/>
      <c r="AT97" s="61"/>
      <c r="AU97" s="61"/>
      <c r="AV97" s="61"/>
      <c r="AW97" s="61"/>
      <c r="AX97" s="61"/>
      <c r="AY97" s="61"/>
      <c r="AZ97" s="61"/>
      <c r="BA97" s="61"/>
      <c r="BB97" s="61"/>
      <c r="BC97" s="61"/>
      <c r="BD97" s="61"/>
      <c r="BE97" s="61"/>
      <c r="BF97" s="61"/>
      <c r="BG97" s="61"/>
      <c r="BH97" s="61"/>
      <c r="BI97" s="61"/>
      <c r="BJ97" s="61"/>
      <c r="BK97" s="61"/>
      <c r="BL97" s="61"/>
      <c r="BM97" s="61"/>
      <c r="BN97" s="61"/>
      <c r="BO97" s="61"/>
      <c r="BP97" s="61"/>
      <c r="BQ97" s="61"/>
      <c r="BR97" s="61"/>
      <c r="BS97" s="61"/>
      <c r="BT97" s="61"/>
      <c r="BU97" s="61"/>
      <c r="BV97" s="61"/>
      <c r="BW97" s="61"/>
      <c r="BX97" s="61"/>
      <c r="BY97" s="61"/>
      <c r="BZ97" s="61"/>
      <c r="CA97" s="61"/>
      <c r="CB97" s="61"/>
      <c r="CC97" s="61"/>
      <c r="CD97" s="61"/>
      <c r="CE97" s="61"/>
      <c r="CF97" s="61"/>
      <c r="CG97" s="61"/>
      <c r="CH97" s="61"/>
      <c r="CI97" s="61"/>
      <c r="CJ97" s="61"/>
      <c r="CK97" s="61"/>
      <c r="CL97" s="61"/>
      <c r="CM97" s="61"/>
      <c r="CN97" s="61"/>
      <c r="CO97" s="61"/>
      <c r="CP97" s="61"/>
      <c r="CQ97" s="61"/>
      <c r="CR97" s="61"/>
      <c r="CS97" s="61"/>
      <c r="CT97" s="61"/>
      <c r="CU97" s="61"/>
      <c r="CV97" s="61"/>
      <c r="CW97" s="61"/>
      <c r="CX97" s="61"/>
      <c r="CY97" s="61"/>
      <c r="CZ97" s="61"/>
      <c r="DA97" s="61"/>
      <c r="DB97" s="61"/>
    </row>
    <row r="98" spans="1:106" s="58" customFormat="1" ht="20.100000000000001" customHeight="1">
      <c r="A98" s="117" t="s">
        <v>637</v>
      </c>
      <c r="B98" s="800"/>
      <c r="C98" s="781" t="s">
        <v>590</v>
      </c>
      <c r="D98" s="783" t="s">
        <v>591</v>
      </c>
      <c r="E98" s="783" t="s">
        <v>0</v>
      </c>
      <c r="F98" s="783">
        <f>VLOOKUP(C98,'[72]납품수량(영업)'!$C$3:$F$260,4,FALSE)</f>
        <v>0</v>
      </c>
      <c r="G98" s="124">
        <f>VLOOKUP(C98,[75]납품수량!$B$3:$AI$68,G1,FALSE)</f>
        <v>0</v>
      </c>
      <c r="H98" s="124">
        <f>VLOOKUP($C$98,[75]납품수량!$B$3:$AI$68,H1,FALSE)</f>
        <v>0</v>
      </c>
      <c r="I98" s="124">
        <f>VLOOKUP($C$98,[75]납품수량!$B$3:$AI$68,I1,FALSE)</f>
        <v>0</v>
      </c>
      <c r="J98" s="124">
        <f>VLOOKUP($C$98,[75]납품수량!$B$3:$AI$68,J1,FALSE)</f>
        <v>0</v>
      </c>
      <c r="K98" s="124">
        <f>VLOOKUP($C$98,[75]납품수량!$B$3:$AI$68,K1,FALSE)</f>
        <v>0</v>
      </c>
      <c r="L98" s="124">
        <f>VLOOKUP($C$98,[75]납품수량!$B$3:$AI$68,L1,FALSE)</f>
        <v>0</v>
      </c>
      <c r="M98" s="124">
        <f>VLOOKUP($C$98,[75]납품수량!$B$3:$AI$68,M1,FALSE)</f>
        <v>0</v>
      </c>
      <c r="N98" s="124">
        <f>VLOOKUP($C$98,[75]납품수량!$B$3:$AI$68,N1,FALSE)</f>
        <v>0</v>
      </c>
      <c r="O98" s="124">
        <f>VLOOKUP($C$98,[75]납품수량!$B$3:$AI$68,O1,FALSE)</f>
        <v>0</v>
      </c>
      <c r="P98" s="124">
        <f>VLOOKUP($C$98,[75]납품수량!$B$3:$AI$68,P1,FALSE)</f>
        <v>0</v>
      </c>
      <c r="Q98" s="124">
        <f>VLOOKUP($C$98,[75]납품수량!$B$3:$AI$68,Q1,FALSE)</f>
        <v>0</v>
      </c>
      <c r="R98" s="124">
        <f>VLOOKUP($C$98,[75]납품수량!$B$3:$AI$68,R1,FALSE)</f>
        <v>0</v>
      </c>
      <c r="S98" s="124">
        <f>VLOOKUP($C$98,[75]납품수량!$B$3:$AI$68,S1,FALSE)</f>
        <v>0</v>
      </c>
      <c r="T98" s="124">
        <f>VLOOKUP($C$98,[75]납품수량!$B$3:$AI$68,T1,FALSE)</f>
        <v>0</v>
      </c>
      <c r="U98" s="124">
        <f>VLOOKUP($C$98,[75]납품수량!$B$3:$AI$68,U1,FALSE)</f>
        <v>0</v>
      </c>
      <c r="V98" s="124">
        <f>VLOOKUP($C$98,[75]납품수량!$B$3:$AI$68,V1,FALSE)</f>
        <v>0</v>
      </c>
      <c r="W98" s="124">
        <f>VLOOKUP($C$98,[75]납품수량!$B$3:$AI$68,W1,FALSE)</f>
        <v>0</v>
      </c>
      <c r="X98" s="124">
        <f>VLOOKUP($C$98,[75]납품수량!$B$3:$AI$68,X1,FALSE)</f>
        <v>0</v>
      </c>
      <c r="Y98" s="124">
        <f>VLOOKUP($C$98,[75]납품수량!$B$3:$AI$68,Y1,FALSE)</f>
        <v>0</v>
      </c>
      <c r="Z98" s="124">
        <f>VLOOKUP($C$98,[75]납품수량!$B$3:$AI$68,Z1,FALSE)</f>
        <v>0</v>
      </c>
      <c r="AA98" s="124">
        <f>VLOOKUP($C$98,[75]납품수량!$B$3:$AI$68,AA1,FALSE)</f>
        <v>0</v>
      </c>
      <c r="AB98" s="124">
        <f>VLOOKUP($C$98,[75]납품수량!$B$3:$AI$68,AB1,FALSE)</f>
        <v>0</v>
      </c>
      <c r="AC98" s="124">
        <f>VLOOKUP($C$98,[75]납품수량!$B$3:$AI$68,AC1,FALSE)</f>
        <v>0</v>
      </c>
      <c r="AD98" s="124">
        <f>VLOOKUP($C$98,[75]납품수량!$B$3:$AI$68,AD1,FALSE)</f>
        <v>0</v>
      </c>
      <c r="AE98" s="124">
        <f>VLOOKUP($C$98,[75]납품수량!$B$3:$AI$68,AE1,FALSE)</f>
        <v>0</v>
      </c>
      <c r="AF98" s="124">
        <f>VLOOKUP($C$98,[75]납품수량!$B$3:$AI$68,AF1,FALSE)</f>
        <v>0</v>
      </c>
      <c r="AG98" s="124">
        <f>VLOOKUP($C$98,[75]납품수량!$B$3:$AI$68,AG1,FALSE)</f>
        <v>0</v>
      </c>
      <c r="AH98" s="124">
        <f>VLOOKUP($C$98,[75]납품수량!$B$3:$AI$68,AH1,FALSE)</f>
        <v>0</v>
      </c>
      <c r="AI98" s="124">
        <f>VLOOKUP($C$98,[75]납품수량!$B$3:$AI$68,AI1,FALSE)</f>
        <v>0</v>
      </c>
      <c r="AJ98" s="124">
        <f>VLOOKUP($C$98,[75]납품수량!$B$3:$AI$68,AJ1,FALSE)</f>
        <v>0</v>
      </c>
      <c r="AK98" s="124">
        <f>VLOOKUP($C$98,[75]납품수량!$B$3:$AI$68,AK1,FALSE)</f>
        <v>0</v>
      </c>
      <c r="AL98" s="124">
        <f>SUM(G98:AK98)</f>
        <v>0</v>
      </c>
      <c r="AM98" s="61"/>
      <c r="AN98" s="61"/>
      <c r="AO98" s="61"/>
      <c r="AP98" s="61"/>
      <c r="AQ98" s="61"/>
      <c r="AR98" s="61"/>
      <c r="AS98" s="61"/>
      <c r="AT98" s="61"/>
      <c r="AU98" s="61"/>
      <c r="AV98" s="61"/>
      <c r="AW98" s="61"/>
      <c r="AX98" s="61"/>
      <c r="AY98" s="61"/>
      <c r="AZ98" s="61"/>
      <c r="BA98" s="61"/>
      <c r="BB98" s="61"/>
      <c r="BC98" s="61"/>
      <c r="BD98" s="61"/>
      <c r="BE98" s="61"/>
      <c r="BF98" s="61"/>
      <c r="BG98" s="61"/>
      <c r="BH98" s="61"/>
      <c r="BI98" s="61"/>
      <c r="BJ98" s="61"/>
      <c r="BK98" s="61"/>
      <c r="BL98" s="61"/>
      <c r="BM98" s="61"/>
      <c r="BN98" s="61"/>
      <c r="BO98" s="61"/>
      <c r="BP98" s="61"/>
      <c r="BQ98" s="61"/>
      <c r="BR98" s="61"/>
      <c r="BS98" s="61"/>
      <c r="BT98" s="61"/>
      <c r="BU98" s="61"/>
      <c r="BV98" s="61"/>
      <c r="BW98" s="61"/>
      <c r="BX98" s="61"/>
      <c r="BY98" s="61"/>
      <c r="BZ98" s="61"/>
      <c r="CA98" s="61"/>
      <c r="CB98" s="61"/>
      <c r="CC98" s="61"/>
      <c r="CD98" s="61"/>
      <c r="CE98" s="61"/>
      <c r="CF98" s="61"/>
      <c r="CG98" s="61"/>
      <c r="CH98" s="61"/>
      <c r="CI98" s="61"/>
      <c r="CJ98" s="61"/>
      <c r="CK98" s="61"/>
      <c r="CL98" s="61"/>
      <c r="CM98" s="61"/>
      <c r="CN98" s="61"/>
      <c r="CO98" s="61"/>
      <c r="CP98" s="61"/>
      <c r="CQ98" s="61"/>
      <c r="CR98" s="61"/>
      <c r="CS98" s="61"/>
      <c r="CT98" s="61"/>
      <c r="CU98" s="61"/>
      <c r="CV98" s="61"/>
      <c r="CW98" s="61"/>
      <c r="CX98" s="61"/>
      <c r="CY98" s="61"/>
      <c r="CZ98" s="61"/>
      <c r="DA98" s="61"/>
      <c r="DB98" s="61"/>
    </row>
    <row r="99" spans="1:106" s="58" customFormat="1" ht="20.100000000000001" customHeight="1">
      <c r="A99" s="117"/>
      <c r="B99" s="800"/>
      <c r="C99" s="782"/>
      <c r="D99" s="784"/>
      <c r="E99" s="784"/>
      <c r="F99" s="784"/>
      <c r="G99" s="122">
        <f>$F$98*G98</f>
        <v>0</v>
      </c>
      <c r="H99" s="122">
        <f t="shared" ref="H99:AK99" si="50">$F$98*H98</f>
        <v>0</v>
      </c>
      <c r="I99" s="122">
        <f t="shared" si="50"/>
        <v>0</v>
      </c>
      <c r="J99" s="122">
        <f t="shared" si="50"/>
        <v>0</v>
      </c>
      <c r="K99" s="122">
        <f t="shared" si="50"/>
        <v>0</v>
      </c>
      <c r="L99" s="122">
        <f t="shared" si="50"/>
        <v>0</v>
      </c>
      <c r="M99" s="122">
        <f t="shared" si="50"/>
        <v>0</v>
      </c>
      <c r="N99" s="122">
        <f t="shared" si="50"/>
        <v>0</v>
      </c>
      <c r="O99" s="122">
        <f t="shared" si="50"/>
        <v>0</v>
      </c>
      <c r="P99" s="122">
        <f t="shared" si="50"/>
        <v>0</v>
      </c>
      <c r="Q99" s="122">
        <f t="shared" si="50"/>
        <v>0</v>
      </c>
      <c r="R99" s="122">
        <f t="shared" si="50"/>
        <v>0</v>
      </c>
      <c r="S99" s="122">
        <f t="shared" si="50"/>
        <v>0</v>
      </c>
      <c r="T99" s="122">
        <f t="shared" si="50"/>
        <v>0</v>
      </c>
      <c r="U99" s="122">
        <f t="shared" si="50"/>
        <v>0</v>
      </c>
      <c r="V99" s="122">
        <f t="shared" si="50"/>
        <v>0</v>
      </c>
      <c r="W99" s="122">
        <f t="shared" si="50"/>
        <v>0</v>
      </c>
      <c r="X99" s="122">
        <f t="shared" si="50"/>
        <v>0</v>
      </c>
      <c r="Y99" s="122">
        <f t="shared" si="50"/>
        <v>0</v>
      </c>
      <c r="Z99" s="122">
        <f t="shared" si="50"/>
        <v>0</v>
      </c>
      <c r="AA99" s="122">
        <f t="shared" si="50"/>
        <v>0</v>
      </c>
      <c r="AB99" s="122">
        <f t="shared" si="50"/>
        <v>0</v>
      </c>
      <c r="AC99" s="122">
        <f t="shared" si="50"/>
        <v>0</v>
      </c>
      <c r="AD99" s="122">
        <f t="shared" si="50"/>
        <v>0</v>
      </c>
      <c r="AE99" s="122">
        <f t="shared" si="50"/>
        <v>0</v>
      </c>
      <c r="AF99" s="122">
        <f t="shared" si="50"/>
        <v>0</v>
      </c>
      <c r="AG99" s="122">
        <f t="shared" si="50"/>
        <v>0</v>
      </c>
      <c r="AH99" s="122">
        <f t="shared" si="50"/>
        <v>0</v>
      </c>
      <c r="AI99" s="122">
        <f t="shared" si="50"/>
        <v>0</v>
      </c>
      <c r="AJ99" s="122">
        <f t="shared" si="50"/>
        <v>0</v>
      </c>
      <c r="AK99" s="122">
        <f t="shared" si="50"/>
        <v>0</v>
      </c>
      <c r="AL99" s="122">
        <f>F98*AL98</f>
        <v>0</v>
      </c>
      <c r="AM99" s="61"/>
      <c r="AN99" s="61"/>
      <c r="AO99" s="61"/>
      <c r="AP99" s="61"/>
      <c r="AQ99" s="61"/>
      <c r="AR99" s="61"/>
      <c r="AS99" s="61"/>
      <c r="AT99" s="61"/>
      <c r="AU99" s="61"/>
      <c r="AV99" s="61"/>
      <c r="AW99" s="61"/>
      <c r="AX99" s="61"/>
      <c r="AY99" s="61"/>
      <c r="AZ99" s="61"/>
      <c r="BA99" s="61"/>
      <c r="BB99" s="61"/>
      <c r="BC99" s="61"/>
      <c r="BD99" s="61"/>
      <c r="BE99" s="61"/>
      <c r="BF99" s="61"/>
      <c r="BG99" s="61"/>
      <c r="BH99" s="61"/>
      <c r="BI99" s="61"/>
      <c r="BJ99" s="61"/>
      <c r="BK99" s="61"/>
      <c r="BL99" s="61"/>
      <c r="BM99" s="61"/>
      <c r="BN99" s="61"/>
      <c r="BO99" s="61"/>
      <c r="BP99" s="61"/>
      <c r="BQ99" s="61"/>
      <c r="BR99" s="61"/>
      <c r="BS99" s="61"/>
      <c r="BT99" s="61"/>
      <c r="BU99" s="61"/>
      <c r="BV99" s="61"/>
      <c r="BW99" s="61"/>
      <c r="BX99" s="61"/>
      <c r="BY99" s="61"/>
      <c r="BZ99" s="61"/>
      <c r="CA99" s="61"/>
      <c r="CB99" s="61"/>
      <c r="CC99" s="61"/>
      <c r="CD99" s="61"/>
      <c r="CE99" s="61"/>
      <c r="CF99" s="61"/>
      <c r="CG99" s="61"/>
      <c r="CH99" s="61"/>
      <c r="CI99" s="61"/>
      <c r="CJ99" s="61"/>
      <c r="CK99" s="61"/>
      <c r="CL99" s="61"/>
      <c r="CM99" s="61"/>
      <c r="CN99" s="61"/>
      <c r="CO99" s="61"/>
      <c r="CP99" s="61"/>
      <c r="CQ99" s="61"/>
      <c r="CR99" s="61"/>
      <c r="CS99" s="61"/>
      <c r="CT99" s="61"/>
      <c r="CU99" s="61"/>
      <c r="CV99" s="61"/>
      <c r="CW99" s="61"/>
      <c r="CX99" s="61"/>
      <c r="CY99" s="61"/>
      <c r="CZ99" s="61"/>
      <c r="DA99" s="61"/>
      <c r="DB99" s="61"/>
    </row>
    <row r="100" spans="1:106" s="58" customFormat="1" ht="20.100000000000001" customHeight="1">
      <c r="A100" s="117" t="s">
        <v>637</v>
      </c>
      <c r="B100" s="800"/>
      <c r="C100" s="781" t="s">
        <v>590</v>
      </c>
      <c r="D100" s="783" t="s">
        <v>592</v>
      </c>
      <c r="E100" s="783" t="s">
        <v>593</v>
      </c>
      <c r="F100" s="783">
        <f>VLOOKUP(C100,'[72]납품수량(영업)'!$C$3:$F$260,4,FALSE)</f>
        <v>0</v>
      </c>
      <c r="G100" s="124">
        <f>VLOOKUP(C100,[75]납품수량!$B$3:$AI$68,G1,FALSE)</f>
        <v>0</v>
      </c>
      <c r="H100" s="124">
        <f>VLOOKUP($C$100,[75]납품수량!$B$3:$AI$68,H1,FALSE)</f>
        <v>0</v>
      </c>
      <c r="I100" s="124">
        <f>VLOOKUP($C$100,[75]납품수량!$B$3:$AI$68,I1,FALSE)</f>
        <v>0</v>
      </c>
      <c r="J100" s="124">
        <f>VLOOKUP($C$100,[75]납품수량!$B$3:$AI$68,J1,FALSE)</f>
        <v>0</v>
      </c>
      <c r="K100" s="124">
        <f>VLOOKUP($C$100,[75]납품수량!$B$3:$AI$68,K1,FALSE)</f>
        <v>0</v>
      </c>
      <c r="L100" s="124">
        <f>VLOOKUP($C$100,[75]납품수량!$B$3:$AI$68,L1,FALSE)</f>
        <v>0</v>
      </c>
      <c r="M100" s="124">
        <f>VLOOKUP($C$100,[75]납품수량!$B$3:$AI$68,M1,FALSE)</f>
        <v>0</v>
      </c>
      <c r="N100" s="124">
        <f>VLOOKUP($C$100,[75]납품수량!$B$3:$AI$68,N1,FALSE)</f>
        <v>0</v>
      </c>
      <c r="O100" s="124">
        <f>VLOOKUP($C$100,[75]납품수량!$B$3:$AI$68,O1,FALSE)</f>
        <v>0</v>
      </c>
      <c r="P100" s="124">
        <f>VLOOKUP($C$100,[75]납품수량!$B$3:$AI$68,P1,FALSE)</f>
        <v>0</v>
      </c>
      <c r="Q100" s="124">
        <f>VLOOKUP($C$100,[75]납품수량!$B$3:$AI$68,Q1,FALSE)</f>
        <v>0</v>
      </c>
      <c r="R100" s="124">
        <f>VLOOKUP($C$100,[75]납품수량!$B$3:$AI$68,R1,FALSE)</f>
        <v>0</v>
      </c>
      <c r="S100" s="124">
        <f>VLOOKUP($C$100,[75]납품수량!$B$3:$AI$68,S1,FALSE)</f>
        <v>0</v>
      </c>
      <c r="T100" s="124">
        <f>VLOOKUP($C$100,[75]납품수량!$B$3:$AI$68,T1,FALSE)</f>
        <v>0</v>
      </c>
      <c r="U100" s="124">
        <f>VLOOKUP($C$100,[75]납품수량!$B$3:$AI$68,U1,FALSE)</f>
        <v>0</v>
      </c>
      <c r="V100" s="124">
        <f>VLOOKUP($C$100,[75]납품수량!$B$3:$AI$68,V1,FALSE)</f>
        <v>0</v>
      </c>
      <c r="W100" s="124">
        <f>VLOOKUP($C$100,[75]납품수량!$B$3:$AI$68,W1,FALSE)</f>
        <v>0</v>
      </c>
      <c r="X100" s="124">
        <f>VLOOKUP($C$100,[75]납품수량!$B$3:$AI$68,X1,FALSE)</f>
        <v>0</v>
      </c>
      <c r="Y100" s="124">
        <f>VLOOKUP($C$100,[75]납품수량!$B$3:$AI$68,Y1,FALSE)</f>
        <v>0</v>
      </c>
      <c r="Z100" s="124">
        <f>VLOOKUP($C$100,[75]납품수량!$B$3:$AI$68,Z1,FALSE)</f>
        <v>0</v>
      </c>
      <c r="AA100" s="124">
        <f>VLOOKUP($C$100,[75]납품수량!$B$3:$AI$68,AA1,FALSE)</f>
        <v>0</v>
      </c>
      <c r="AB100" s="124">
        <f>VLOOKUP($C$100,[75]납품수량!$B$3:$AI$68,AB1,FALSE)</f>
        <v>0</v>
      </c>
      <c r="AC100" s="124">
        <f>VLOOKUP($C$100,[75]납품수량!$B$3:$AI$68,AC1,FALSE)</f>
        <v>0</v>
      </c>
      <c r="AD100" s="124">
        <f>VLOOKUP($C$100,[75]납품수량!$B$3:$AI$68,AD1,FALSE)</f>
        <v>0</v>
      </c>
      <c r="AE100" s="124">
        <f>VLOOKUP($C$100,[75]납품수량!$B$3:$AI$68,AE1,FALSE)</f>
        <v>0</v>
      </c>
      <c r="AF100" s="124">
        <f>VLOOKUP($C$100,[75]납품수량!$B$3:$AI$68,AF1,FALSE)</f>
        <v>0</v>
      </c>
      <c r="AG100" s="124">
        <f>VLOOKUP($C$100,[75]납품수량!$B$3:$AI$68,AG1,FALSE)</f>
        <v>0</v>
      </c>
      <c r="AH100" s="124">
        <f>VLOOKUP($C$100,[75]납품수량!$B$3:$AI$68,AH1,FALSE)</f>
        <v>0</v>
      </c>
      <c r="AI100" s="124">
        <f>VLOOKUP($C$100,[75]납품수량!$B$3:$AI$68,AI1,FALSE)</f>
        <v>0</v>
      </c>
      <c r="AJ100" s="124">
        <f>VLOOKUP($C$100,[75]납품수량!$B$3:$AI$68,AJ1,FALSE)</f>
        <v>0</v>
      </c>
      <c r="AK100" s="124">
        <f>VLOOKUP($C$100,[75]납품수량!$B$3:$AI$68,AK1,FALSE)</f>
        <v>0</v>
      </c>
      <c r="AL100" s="124">
        <f>SUM(G100:AK100)</f>
        <v>0</v>
      </c>
      <c r="AM100" s="61"/>
      <c r="AN100" s="61"/>
      <c r="AO100" s="61"/>
      <c r="AP100" s="61"/>
      <c r="AQ100" s="61"/>
      <c r="AR100" s="61"/>
      <c r="AS100" s="61"/>
      <c r="AT100" s="61"/>
      <c r="AU100" s="61"/>
      <c r="AV100" s="61"/>
      <c r="AW100" s="61"/>
      <c r="AX100" s="61"/>
      <c r="AY100" s="61"/>
      <c r="AZ100" s="61"/>
      <c r="BA100" s="61"/>
      <c r="BB100" s="61"/>
      <c r="BC100" s="61"/>
      <c r="BD100" s="61"/>
      <c r="BE100" s="61"/>
      <c r="BF100" s="61"/>
      <c r="BG100" s="61"/>
      <c r="BH100" s="61"/>
      <c r="BI100" s="61"/>
      <c r="BJ100" s="61"/>
      <c r="BK100" s="61"/>
      <c r="BL100" s="61"/>
      <c r="BM100" s="61"/>
      <c r="BN100" s="61"/>
      <c r="BO100" s="61"/>
      <c r="BP100" s="61"/>
      <c r="BQ100" s="61"/>
      <c r="BR100" s="61"/>
      <c r="BS100" s="61"/>
      <c r="BT100" s="61"/>
      <c r="BU100" s="61"/>
      <c r="BV100" s="61"/>
      <c r="BW100" s="61"/>
      <c r="BX100" s="61"/>
      <c r="BY100" s="61"/>
      <c r="BZ100" s="61"/>
      <c r="CA100" s="61"/>
      <c r="CB100" s="61"/>
      <c r="CC100" s="61"/>
      <c r="CD100" s="61"/>
      <c r="CE100" s="61"/>
      <c r="CF100" s="61"/>
      <c r="CG100" s="61"/>
      <c r="CH100" s="61"/>
      <c r="CI100" s="61"/>
      <c r="CJ100" s="61"/>
      <c r="CK100" s="61"/>
      <c r="CL100" s="61"/>
      <c r="CM100" s="61"/>
      <c r="CN100" s="61"/>
      <c r="CO100" s="61"/>
      <c r="CP100" s="61"/>
      <c r="CQ100" s="61"/>
      <c r="CR100" s="61"/>
      <c r="CS100" s="61"/>
      <c r="CT100" s="61"/>
      <c r="CU100" s="61"/>
      <c r="CV100" s="61"/>
      <c r="CW100" s="61"/>
      <c r="CX100" s="61"/>
      <c r="CY100" s="61"/>
      <c r="CZ100" s="61"/>
      <c r="DA100" s="61"/>
      <c r="DB100" s="61"/>
    </row>
    <row r="101" spans="1:106" s="58" customFormat="1" ht="20.100000000000001" customHeight="1">
      <c r="A101" s="117"/>
      <c r="B101" s="800"/>
      <c r="C101" s="782"/>
      <c r="D101" s="784"/>
      <c r="E101" s="784"/>
      <c r="F101" s="784"/>
      <c r="G101" s="122">
        <f>$F$100*G100</f>
        <v>0</v>
      </c>
      <c r="H101" s="122">
        <f t="shared" ref="H101:AK101" si="51">$F$100*H100</f>
        <v>0</v>
      </c>
      <c r="I101" s="122">
        <f t="shared" si="51"/>
        <v>0</v>
      </c>
      <c r="J101" s="122">
        <f t="shared" si="51"/>
        <v>0</v>
      </c>
      <c r="K101" s="122">
        <f t="shared" si="51"/>
        <v>0</v>
      </c>
      <c r="L101" s="122">
        <f t="shared" si="51"/>
        <v>0</v>
      </c>
      <c r="M101" s="122">
        <f t="shared" si="51"/>
        <v>0</v>
      </c>
      <c r="N101" s="122">
        <f t="shared" si="51"/>
        <v>0</v>
      </c>
      <c r="O101" s="122">
        <f t="shared" si="51"/>
        <v>0</v>
      </c>
      <c r="P101" s="122">
        <f t="shared" si="51"/>
        <v>0</v>
      </c>
      <c r="Q101" s="122">
        <f t="shared" si="51"/>
        <v>0</v>
      </c>
      <c r="R101" s="122">
        <f t="shared" si="51"/>
        <v>0</v>
      </c>
      <c r="S101" s="122">
        <f t="shared" si="51"/>
        <v>0</v>
      </c>
      <c r="T101" s="122">
        <f t="shared" si="51"/>
        <v>0</v>
      </c>
      <c r="U101" s="122">
        <f t="shared" si="51"/>
        <v>0</v>
      </c>
      <c r="V101" s="122">
        <f t="shared" si="51"/>
        <v>0</v>
      </c>
      <c r="W101" s="122">
        <f t="shared" si="51"/>
        <v>0</v>
      </c>
      <c r="X101" s="122">
        <f t="shared" si="51"/>
        <v>0</v>
      </c>
      <c r="Y101" s="122">
        <f t="shared" si="51"/>
        <v>0</v>
      </c>
      <c r="Z101" s="122">
        <f t="shared" si="51"/>
        <v>0</v>
      </c>
      <c r="AA101" s="122">
        <f t="shared" si="51"/>
        <v>0</v>
      </c>
      <c r="AB101" s="122">
        <f t="shared" si="51"/>
        <v>0</v>
      </c>
      <c r="AC101" s="122">
        <f t="shared" si="51"/>
        <v>0</v>
      </c>
      <c r="AD101" s="122">
        <f t="shared" si="51"/>
        <v>0</v>
      </c>
      <c r="AE101" s="122">
        <f t="shared" si="51"/>
        <v>0</v>
      </c>
      <c r="AF101" s="122">
        <f t="shared" si="51"/>
        <v>0</v>
      </c>
      <c r="AG101" s="122">
        <f t="shared" si="51"/>
        <v>0</v>
      </c>
      <c r="AH101" s="122">
        <f t="shared" si="51"/>
        <v>0</v>
      </c>
      <c r="AI101" s="122">
        <f t="shared" si="51"/>
        <v>0</v>
      </c>
      <c r="AJ101" s="122">
        <f t="shared" si="51"/>
        <v>0</v>
      </c>
      <c r="AK101" s="122">
        <f t="shared" si="51"/>
        <v>0</v>
      </c>
      <c r="AL101" s="122">
        <f>F100*AL100</f>
        <v>0</v>
      </c>
      <c r="AM101" s="61"/>
      <c r="AN101" s="61"/>
      <c r="AO101" s="61"/>
      <c r="AP101" s="61"/>
      <c r="AQ101" s="61"/>
      <c r="AR101" s="61"/>
      <c r="AS101" s="61"/>
      <c r="AT101" s="61"/>
      <c r="AU101" s="61"/>
      <c r="AV101" s="61"/>
      <c r="AW101" s="61"/>
      <c r="AX101" s="61"/>
      <c r="AY101" s="61"/>
      <c r="AZ101" s="61"/>
      <c r="BA101" s="61"/>
      <c r="BB101" s="61"/>
      <c r="BC101" s="61"/>
      <c r="BD101" s="61"/>
      <c r="BE101" s="61"/>
      <c r="BF101" s="61"/>
      <c r="BG101" s="61"/>
      <c r="BH101" s="61"/>
      <c r="BI101" s="61"/>
      <c r="BJ101" s="61"/>
      <c r="BK101" s="61"/>
      <c r="BL101" s="61"/>
      <c r="BM101" s="61"/>
      <c r="BN101" s="61"/>
      <c r="BO101" s="61"/>
      <c r="BP101" s="61"/>
      <c r="BQ101" s="61"/>
      <c r="BR101" s="61"/>
      <c r="BS101" s="61"/>
      <c r="BT101" s="61"/>
      <c r="BU101" s="61"/>
      <c r="BV101" s="61"/>
      <c r="BW101" s="61"/>
      <c r="BX101" s="61"/>
      <c r="BY101" s="61"/>
      <c r="BZ101" s="61"/>
      <c r="CA101" s="61"/>
      <c r="CB101" s="61"/>
      <c r="CC101" s="61"/>
      <c r="CD101" s="61"/>
      <c r="CE101" s="61"/>
      <c r="CF101" s="61"/>
      <c r="CG101" s="61"/>
      <c r="CH101" s="61"/>
      <c r="CI101" s="61"/>
      <c r="CJ101" s="61"/>
      <c r="CK101" s="61"/>
      <c r="CL101" s="61"/>
      <c r="CM101" s="61"/>
      <c r="CN101" s="61"/>
      <c r="CO101" s="61"/>
      <c r="CP101" s="61"/>
      <c r="CQ101" s="61"/>
      <c r="CR101" s="61"/>
      <c r="CS101" s="61"/>
      <c r="CT101" s="61"/>
      <c r="CU101" s="61"/>
      <c r="CV101" s="61"/>
      <c r="CW101" s="61"/>
      <c r="CX101" s="61"/>
      <c r="CY101" s="61"/>
      <c r="CZ101" s="61"/>
      <c r="DA101" s="61"/>
      <c r="DB101" s="61"/>
    </row>
    <row r="102" spans="1:106" s="58" customFormat="1" ht="20.100000000000001" customHeight="1">
      <c r="A102" s="117" t="s">
        <v>637</v>
      </c>
      <c r="B102" s="800"/>
      <c r="C102" s="781" t="s">
        <v>594</v>
      </c>
      <c r="D102" s="783" t="s">
        <v>595</v>
      </c>
      <c r="E102" s="783" t="s">
        <v>593</v>
      </c>
      <c r="F102" s="783">
        <f>VLOOKUP(C102,'[72]납품수량(영업)'!$C$3:$F$260,4,FALSE)</f>
        <v>4481</v>
      </c>
      <c r="G102" s="124">
        <f>VLOOKUP(C102,[75]납품수량!$B$3:$AI$68,G1,FALSE)</f>
        <v>0</v>
      </c>
      <c r="H102" s="124">
        <f>VLOOKUP($C$102,[75]납품수량!$B$3:$AI$68,H1,FALSE)</f>
        <v>0</v>
      </c>
      <c r="I102" s="124">
        <f>VLOOKUP($C$102,[75]납품수량!$B$3:$AI$68,I1,FALSE)</f>
        <v>0</v>
      </c>
      <c r="J102" s="124">
        <f>VLOOKUP($C$102,[75]납품수량!$B$3:$AI$68,J1,FALSE)</f>
        <v>0</v>
      </c>
      <c r="K102" s="124">
        <f>VLOOKUP($C$102,[75]납품수량!$B$3:$AI$68,K1,FALSE)</f>
        <v>0</v>
      </c>
      <c r="L102" s="124">
        <f>VLOOKUP($C$102,[75]납품수량!$B$3:$AI$68,L1,FALSE)</f>
        <v>0</v>
      </c>
      <c r="M102" s="124">
        <f>VLOOKUP($C$102,[75]납품수량!$B$3:$AI$68,M1,FALSE)</f>
        <v>0</v>
      </c>
      <c r="N102" s="124">
        <f>VLOOKUP($C$102,[75]납품수량!$B$3:$AI$68,N1,FALSE)</f>
        <v>0</v>
      </c>
      <c r="O102" s="124">
        <f>VLOOKUP($C$102,[75]납품수량!$B$3:$AI$68,O1,FALSE)</f>
        <v>0</v>
      </c>
      <c r="P102" s="124">
        <f>VLOOKUP($C$102,[75]납품수량!$B$3:$AI$68,P1,FALSE)</f>
        <v>0</v>
      </c>
      <c r="Q102" s="124">
        <f>VLOOKUP($C$102,[75]납품수량!$B$3:$AI$68,Q1,FALSE)</f>
        <v>0</v>
      </c>
      <c r="R102" s="124">
        <f>VLOOKUP($C$102,[75]납품수량!$B$3:$AI$68,R1,FALSE)</f>
        <v>0</v>
      </c>
      <c r="S102" s="124">
        <f>VLOOKUP($C$102,[75]납품수량!$B$3:$AI$68,S1,FALSE)</f>
        <v>0</v>
      </c>
      <c r="T102" s="124">
        <f>VLOOKUP($C$102,[75]납품수량!$B$3:$AI$68,T1,FALSE)</f>
        <v>0</v>
      </c>
      <c r="U102" s="124">
        <f>VLOOKUP($C$102,[75]납품수량!$B$3:$AI$68,U1,FALSE)</f>
        <v>0</v>
      </c>
      <c r="V102" s="124">
        <f>VLOOKUP($C$102,[75]납품수량!$B$3:$AI$68,V1,FALSE)</f>
        <v>0</v>
      </c>
      <c r="W102" s="124">
        <f>VLOOKUP($C$102,[75]납품수량!$B$3:$AI$68,W1,FALSE)</f>
        <v>0</v>
      </c>
      <c r="X102" s="124">
        <f>VLOOKUP($C$102,[75]납품수량!$B$3:$AI$68,X1,FALSE)</f>
        <v>0</v>
      </c>
      <c r="Y102" s="124">
        <f>VLOOKUP($C$102,[75]납품수량!$B$3:$AI$68,Y1,FALSE)</f>
        <v>0</v>
      </c>
      <c r="Z102" s="124">
        <f>VLOOKUP($C$102,[75]납품수량!$B$3:$AI$68,Z1,FALSE)</f>
        <v>0</v>
      </c>
      <c r="AA102" s="124">
        <f>VLOOKUP($C$102,[75]납품수량!$B$3:$AI$68,AA1,FALSE)</f>
        <v>0</v>
      </c>
      <c r="AB102" s="124">
        <f>VLOOKUP($C$102,[75]납품수량!$B$3:$AI$68,AB1,FALSE)</f>
        <v>0</v>
      </c>
      <c r="AC102" s="124">
        <f>VLOOKUP($C$102,[75]납품수량!$B$3:$AI$68,AC1,FALSE)</f>
        <v>0</v>
      </c>
      <c r="AD102" s="124">
        <f>VLOOKUP($C$102,[75]납품수량!$B$3:$AI$68,AD1,FALSE)</f>
        <v>0</v>
      </c>
      <c r="AE102" s="124">
        <f>VLOOKUP($C$102,[75]납품수량!$B$3:$AI$68,AE1,FALSE)</f>
        <v>0</v>
      </c>
      <c r="AF102" s="124">
        <f>VLOOKUP($C$102,[75]납품수량!$B$3:$AI$68,AF1,FALSE)</f>
        <v>0</v>
      </c>
      <c r="AG102" s="124">
        <f>VLOOKUP($C$102,[75]납품수량!$B$3:$AI$68,AG1,FALSE)</f>
        <v>0</v>
      </c>
      <c r="AH102" s="124">
        <f>VLOOKUP($C$102,[75]납품수량!$B$3:$AI$68,AH1,FALSE)</f>
        <v>0</v>
      </c>
      <c r="AI102" s="124">
        <f>VLOOKUP($C$102,[75]납품수량!$B$3:$AI$68,AI1,FALSE)</f>
        <v>0</v>
      </c>
      <c r="AJ102" s="124">
        <f>VLOOKUP($C$102,[75]납품수량!$B$3:$AI$68,AJ1,FALSE)</f>
        <v>0</v>
      </c>
      <c r="AK102" s="124">
        <f>VLOOKUP($C$102,[75]납품수량!$B$3:$AI$68,AK1,FALSE)</f>
        <v>0</v>
      </c>
      <c r="AL102" s="124">
        <f>SUM(G102:AK102)</f>
        <v>0</v>
      </c>
      <c r="AM102" s="61"/>
      <c r="AN102" s="61"/>
      <c r="AO102" s="61"/>
      <c r="AP102" s="61"/>
      <c r="AQ102" s="61"/>
      <c r="AR102" s="61"/>
      <c r="AS102" s="61"/>
      <c r="AT102" s="61"/>
      <c r="AU102" s="61"/>
      <c r="AV102" s="61"/>
      <c r="AW102" s="61"/>
      <c r="AX102" s="61"/>
      <c r="AY102" s="61"/>
      <c r="AZ102" s="61"/>
      <c r="BA102" s="61"/>
      <c r="BB102" s="61"/>
      <c r="BC102" s="61"/>
      <c r="BD102" s="61"/>
      <c r="BE102" s="61"/>
      <c r="BF102" s="61"/>
      <c r="BG102" s="61"/>
      <c r="BH102" s="61"/>
      <c r="BI102" s="61"/>
      <c r="BJ102" s="61"/>
      <c r="BK102" s="61"/>
      <c r="BL102" s="61"/>
      <c r="BM102" s="61"/>
      <c r="BN102" s="61"/>
      <c r="BO102" s="61"/>
      <c r="BP102" s="61"/>
      <c r="BQ102" s="61"/>
      <c r="BR102" s="61"/>
      <c r="BS102" s="61"/>
      <c r="BT102" s="61"/>
      <c r="BU102" s="61"/>
      <c r="BV102" s="61"/>
      <c r="BW102" s="61"/>
      <c r="BX102" s="61"/>
      <c r="BY102" s="61"/>
      <c r="BZ102" s="61"/>
      <c r="CA102" s="61"/>
      <c r="CB102" s="61"/>
      <c r="CC102" s="61"/>
      <c r="CD102" s="61"/>
      <c r="CE102" s="61"/>
      <c r="CF102" s="61"/>
      <c r="CG102" s="61"/>
      <c r="CH102" s="61"/>
      <c r="CI102" s="61"/>
      <c r="CJ102" s="61"/>
      <c r="CK102" s="61"/>
      <c r="CL102" s="61"/>
      <c r="CM102" s="61"/>
      <c r="CN102" s="61"/>
      <c r="CO102" s="61"/>
      <c r="CP102" s="61"/>
      <c r="CQ102" s="61"/>
      <c r="CR102" s="61"/>
      <c r="CS102" s="61"/>
      <c r="CT102" s="61"/>
      <c r="CU102" s="61"/>
      <c r="CV102" s="61"/>
      <c r="CW102" s="61"/>
      <c r="CX102" s="61"/>
      <c r="CY102" s="61"/>
      <c r="CZ102" s="61"/>
      <c r="DA102" s="61"/>
      <c r="DB102" s="61"/>
    </row>
    <row r="103" spans="1:106" s="58" customFormat="1" ht="20.100000000000001" customHeight="1">
      <c r="A103" s="117"/>
      <c r="B103" s="800"/>
      <c r="C103" s="782"/>
      <c r="D103" s="784"/>
      <c r="E103" s="784"/>
      <c r="F103" s="784"/>
      <c r="G103" s="122">
        <f>$F$102*G102</f>
        <v>0</v>
      </c>
      <c r="H103" s="122">
        <f t="shared" ref="H103:AK103" si="52">$F$102*H102</f>
        <v>0</v>
      </c>
      <c r="I103" s="122">
        <f t="shared" si="52"/>
        <v>0</v>
      </c>
      <c r="J103" s="122">
        <f t="shared" si="52"/>
        <v>0</v>
      </c>
      <c r="K103" s="122">
        <f t="shared" si="52"/>
        <v>0</v>
      </c>
      <c r="L103" s="122">
        <f t="shared" si="52"/>
        <v>0</v>
      </c>
      <c r="M103" s="122">
        <f t="shared" si="52"/>
        <v>0</v>
      </c>
      <c r="N103" s="122">
        <f t="shared" si="52"/>
        <v>0</v>
      </c>
      <c r="O103" s="122">
        <f t="shared" si="52"/>
        <v>0</v>
      </c>
      <c r="P103" s="122">
        <f t="shared" si="52"/>
        <v>0</v>
      </c>
      <c r="Q103" s="122">
        <f t="shared" si="52"/>
        <v>0</v>
      </c>
      <c r="R103" s="122">
        <f t="shared" si="52"/>
        <v>0</v>
      </c>
      <c r="S103" s="122">
        <f t="shared" si="52"/>
        <v>0</v>
      </c>
      <c r="T103" s="122">
        <f t="shared" si="52"/>
        <v>0</v>
      </c>
      <c r="U103" s="122">
        <f t="shared" si="52"/>
        <v>0</v>
      </c>
      <c r="V103" s="122">
        <f t="shared" si="52"/>
        <v>0</v>
      </c>
      <c r="W103" s="122">
        <f t="shared" si="52"/>
        <v>0</v>
      </c>
      <c r="X103" s="122">
        <f t="shared" si="52"/>
        <v>0</v>
      </c>
      <c r="Y103" s="122">
        <f t="shared" si="52"/>
        <v>0</v>
      </c>
      <c r="Z103" s="122">
        <f t="shared" si="52"/>
        <v>0</v>
      </c>
      <c r="AA103" s="122">
        <f t="shared" si="52"/>
        <v>0</v>
      </c>
      <c r="AB103" s="122">
        <f t="shared" si="52"/>
        <v>0</v>
      </c>
      <c r="AC103" s="122">
        <f t="shared" si="52"/>
        <v>0</v>
      </c>
      <c r="AD103" s="122">
        <f t="shared" si="52"/>
        <v>0</v>
      </c>
      <c r="AE103" s="122">
        <f t="shared" si="52"/>
        <v>0</v>
      </c>
      <c r="AF103" s="122">
        <f t="shared" si="52"/>
        <v>0</v>
      </c>
      <c r="AG103" s="122">
        <f t="shared" si="52"/>
        <v>0</v>
      </c>
      <c r="AH103" s="122">
        <f t="shared" si="52"/>
        <v>0</v>
      </c>
      <c r="AI103" s="122">
        <f t="shared" si="52"/>
        <v>0</v>
      </c>
      <c r="AJ103" s="122">
        <f t="shared" si="52"/>
        <v>0</v>
      </c>
      <c r="AK103" s="122">
        <f t="shared" si="52"/>
        <v>0</v>
      </c>
      <c r="AL103" s="122">
        <f>F102*AL102</f>
        <v>0</v>
      </c>
      <c r="AM103" s="61"/>
      <c r="AN103" s="61"/>
      <c r="AO103" s="61"/>
      <c r="AP103" s="61"/>
      <c r="AQ103" s="61"/>
      <c r="AR103" s="61"/>
      <c r="AS103" s="61"/>
      <c r="AT103" s="61"/>
      <c r="AU103" s="61"/>
      <c r="AV103" s="61"/>
      <c r="AW103" s="61"/>
      <c r="AX103" s="61"/>
      <c r="AY103" s="61"/>
      <c r="AZ103" s="61"/>
      <c r="BA103" s="61"/>
      <c r="BB103" s="61"/>
      <c r="BC103" s="61"/>
      <c r="BD103" s="61"/>
      <c r="BE103" s="61"/>
      <c r="BF103" s="61"/>
      <c r="BG103" s="61"/>
      <c r="BH103" s="61"/>
      <c r="BI103" s="61"/>
      <c r="BJ103" s="61"/>
      <c r="BK103" s="61"/>
      <c r="BL103" s="61"/>
      <c r="BM103" s="61"/>
      <c r="BN103" s="61"/>
      <c r="BO103" s="61"/>
      <c r="BP103" s="61"/>
      <c r="BQ103" s="61"/>
      <c r="BR103" s="61"/>
      <c r="BS103" s="61"/>
      <c r="BT103" s="61"/>
      <c r="BU103" s="61"/>
      <c r="BV103" s="61"/>
      <c r="BW103" s="61"/>
      <c r="BX103" s="61"/>
      <c r="BY103" s="61"/>
      <c r="BZ103" s="61"/>
      <c r="CA103" s="61"/>
      <c r="CB103" s="61"/>
      <c r="CC103" s="61"/>
      <c r="CD103" s="61"/>
      <c r="CE103" s="61"/>
      <c r="CF103" s="61"/>
      <c r="CG103" s="61"/>
      <c r="CH103" s="61"/>
      <c r="CI103" s="61"/>
      <c r="CJ103" s="61"/>
      <c r="CK103" s="61"/>
      <c r="CL103" s="61"/>
      <c r="CM103" s="61"/>
      <c r="CN103" s="61"/>
      <c r="CO103" s="61"/>
      <c r="CP103" s="61"/>
      <c r="CQ103" s="61"/>
      <c r="CR103" s="61"/>
      <c r="CS103" s="61"/>
      <c r="CT103" s="61"/>
      <c r="CU103" s="61"/>
      <c r="CV103" s="61"/>
      <c r="CW103" s="61"/>
      <c r="CX103" s="61"/>
      <c r="CY103" s="61"/>
      <c r="CZ103" s="61"/>
      <c r="DA103" s="61"/>
      <c r="DB103" s="61"/>
    </row>
    <row r="104" spans="1:106" s="58" customFormat="1" ht="20.100000000000001" customHeight="1">
      <c r="A104" s="117" t="s">
        <v>637</v>
      </c>
      <c r="B104" s="800"/>
      <c r="C104" s="781" t="s">
        <v>604</v>
      </c>
      <c r="D104" s="783" t="s">
        <v>605</v>
      </c>
      <c r="E104" s="783" t="s">
        <v>0</v>
      </c>
      <c r="F104" s="783">
        <f>VLOOKUP(C104,'[72]납품수량(영업)'!$C$3:$F$260,4,FALSE)</f>
        <v>0</v>
      </c>
      <c r="G104" s="124">
        <f>VLOOKUP(C104,[75]납품수량!$B$3:$AI$68,G1,FALSE)</f>
        <v>0</v>
      </c>
      <c r="H104" s="124">
        <f>VLOOKUP($C$104,[75]납품수량!$B$3:$AI$68,H1,FALSE)</f>
        <v>0</v>
      </c>
      <c r="I104" s="124">
        <f>VLOOKUP($C$104,[75]납품수량!$B$3:$AI$68,I1,FALSE)</f>
        <v>0</v>
      </c>
      <c r="J104" s="124">
        <f>VLOOKUP($C$104,[75]납품수량!$B$3:$AI$68,J1,FALSE)</f>
        <v>0</v>
      </c>
      <c r="K104" s="124">
        <f>VLOOKUP($C$104,[75]납품수량!$B$3:$AI$68,K1,FALSE)</f>
        <v>0</v>
      </c>
      <c r="L104" s="124">
        <f>VLOOKUP($C$104,[75]납품수량!$B$3:$AI$68,L1,FALSE)</f>
        <v>0</v>
      </c>
      <c r="M104" s="124">
        <f>VLOOKUP($C$104,[75]납품수량!$B$3:$AI$68,M1,FALSE)</f>
        <v>0</v>
      </c>
      <c r="N104" s="124">
        <f>VLOOKUP($C$104,[75]납품수량!$B$3:$AI$68,N1,FALSE)</f>
        <v>0</v>
      </c>
      <c r="O104" s="124">
        <f>VLOOKUP($C$104,[75]납품수량!$B$3:$AI$68,O1,FALSE)</f>
        <v>0</v>
      </c>
      <c r="P104" s="124">
        <f>VLOOKUP($C$104,[75]납품수량!$B$3:$AI$68,P1,FALSE)</f>
        <v>0</v>
      </c>
      <c r="Q104" s="124">
        <f>VLOOKUP($C$104,[75]납품수량!$B$3:$AI$68,Q1,FALSE)</f>
        <v>0</v>
      </c>
      <c r="R104" s="124">
        <f>VLOOKUP($C$104,[75]납품수량!$B$3:$AI$68,R1,FALSE)</f>
        <v>0</v>
      </c>
      <c r="S104" s="124">
        <f>VLOOKUP($C$104,[75]납품수량!$B$3:$AI$68,S1,FALSE)</f>
        <v>0</v>
      </c>
      <c r="T104" s="124">
        <f>VLOOKUP($C$104,[75]납품수량!$B$3:$AI$68,T1,FALSE)</f>
        <v>0</v>
      </c>
      <c r="U104" s="124">
        <f>VLOOKUP($C$104,[75]납품수량!$B$3:$AI$68,U1,FALSE)</f>
        <v>0</v>
      </c>
      <c r="V104" s="124">
        <f>VLOOKUP($C$104,[75]납품수량!$B$3:$AI$68,V1,FALSE)</f>
        <v>0</v>
      </c>
      <c r="W104" s="124">
        <f>VLOOKUP($C$104,[75]납품수량!$B$3:$AI$68,W1,FALSE)</f>
        <v>0</v>
      </c>
      <c r="X104" s="124">
        <f>VLOOKUP($C$104,[75]납품수량!$B$3:$AI$68,X1,FALSE)</f>
        <v>0</v>
      </c>
      <c r="Y104" s="124">
        <f>VLOOKUP($C$104,[75]납품수량!$B$3:$AI$68,Y1,FALSE)</f>
        <v>0</v>
      </c>
      <c r="Z104" s="124">
        <f>VLOOKUP($C$104,[75]납품수량!$B$3:$AI$68,Z1,FALSE)</f>
        <v>0</v>
      </c>
      <c r="AA104" s="124">
        <f>VLOOKUP($C$104,[75]납품수량!$B$3:$AI$68,AA1,FALSE)</f>
        <v>0</v>
      </c>
      <c r="AB104" s="124">
        <f>VLOOKUP($C$104,[75]납품수량!$B$3:$AI$68,AB1,FALSE)</f>
        <v>0</v>
      </c>
      <c r="AC104" s="124">
        <f>VLOOKUP($C$104,[75]납품수량!$B$3:$AI$68,AC1,FALSE)</f>
        <v>0</v>
      </c>
      <c r="AD104" s="124">
        <f>VLOOKUP($C$104,[75]납품수량!$B$3:$AI$68,AD1,FALSE)</f>
        <v>0</v>
      </c>
      <c r="AE104" s="124">
        <f>VLOOKUP($C$104,[75]납품수량!$B$3:$AI$68,AE1,FALSE)</f>
        <v>0</v>
      </c>
      <c r="AF104" s="124">
        <f>VLOOKUP($C$104,[75]납품수량!$B$3:$AI$68,AF1,FALSE)</f>
        <v>0</v>
      </c>
      <c r="AG104" s="124">
        <f>VLOOKUP($C$104,[75]납품수량!$B$3:$AI$68,AG1,FALSE)</f>
        <v>0</v>
      </c>
      <c r="AH104" s="124">
        <f>VLOOKUP($C$104,[75]납품수량!$B$3:$AI$68,AH1,FALSE)</f>
        <v>0</v>
      </c>
      <c r="AI104" s="124">
        <f>VLOOKUP($C$104,[75]납품수량!$B$3:$AI$68,AI1,FALSE)</f>
        <v>0</v>
      </c>
      <c r="AJ104" s="124">
        <f>VLOOKUP($C$104,[75]납품수량!$B$3:$AI$68,AJ1,FALSE)</f>
        <v>0</v>
      </c>
      <c r="AK104" s="124">
        <f>VLOOKUP($C$104,[75]납품수량!$B$3:$AI$68,AK1,FALSE)</f>
        <v>0</v>
      </c>
      <c r="AL104" s="124">
        <f>SUM(G104:AK104)</f>
        <v>0</v>
      </c>
      <c r="AM104" s="61"/>
      <c r="AN104" s="61"/>
      <c r="AO104" s="61"/>
      <c r="AP104" s="61"/>
      <c r="AQ104" s="61"/>
      <c r="AR104" s="61"/>
      <c r="AS104" s="61"/>
      <c r="AT104" s="61"/>
      <c r="AU104" s="61"/>
      <c r="AV104" s="61"/>
      <c r="AW104" s="61"/>
      <c r="AX104" s="61"/>
      <c r="AY104" s="61"/>
      <c r="AZ104" s="61"/>
      <c r="BA104" s="61"/>
      <c r="BB104" s="61"/>
      <c r="BC104" s="61"/>
      <c r="BD104" s="61"/>
      <c r="BE104" s="61"/>
      <c r="BF104" s="61"/>
      <c r="BG104" s="61"/>
      <c r="BH104" s="61"/>
      <c r="BI104" s="61"/>
      <c r="BJ104" s="61"/>
      <c r="BK104" s="61"/>
      <c r="BL104" s="61"/>
      <c r="BM104" s="61"/>
      <c r="BN104" s="61"/>
      <c r="BO104" s="61"/>
      <c r="BP104" s="61"/>
      <c r="BQ104" s="61"/>
      <c r="BR104" s="61"/>
      <c r="BS104" s="61"/>
      <c r="BT104" s="61"/>
      <c r="BU104" s="61"/>
      <c r="BV104" s="61"/>
      <c r="BW104" s="61"/>
      <c r="BX104" s="61"/>
      <c r="BY104" s="61"/>
      <c r="BZ104" s="61"/>
      <c r="CA104" s="61"/>
      <c r="CB104" s="61"/>
      <c r="CC104" s="61"/>
      <c r="CD104" s="61"/>
      <c r="CE104" s="61"/>
      <c r="CF104" s="61"/>
      <c r="CG104" s="61"/>
      <c r="CH104" s="61"/>
      <c r="CI104" s="61"/>
      <c r="CJ104" s="61"/>
      <c r="CK104" s="61"/>
      <c r="CL104" s="61"/>
      <c r="CM104" s="61"/>
      <c r="CN104" s="61"/>
      <c r="CO104" s="61"/>
      <c r="CP104" s="61"/>
      <c r="CQ104" s="61"/>
      <c r="CR104" s="61"/>
      <c r="CS104" s="61"/>
      <c r="CT104" s="61"/>
      <c r="CU104" s="61"/>
      <c r="CV104" s="61"/>
      <c r="CW104" s="61"/>
      <c r="CX104" s="61"/>
      <c r="CY104" s="61"/>
      <c r="CZ104" s="61"/>
      <c r="DA104" s="61"/>
      <c r="DB104" s="61"/>
    </row>
    <row r="105" spans="1:106" s="58" customFormat="1" ht="20.100000000000001" customHeight="1">
      <c r="A105" s="117"/>
      <c r="B105" s="800"/>
      <c r="C105" s="782"/>
      <c r="D105" s="784"/>
      <c r="E105" s="784"/>
      <c r="F105" s="784"/>
      <c r="G105" s="122">
        <f>$F$104*G104</f>
        <v>0</v>
      </c>
      <c r="H105" s="122">
        <f t="shared" ref="H105:AK105" si="53">$F$104*H104</f>
        <v>0</v>
      </c>
      <c r="I105" s="122">
        <f t="shared" si="53"/>
        <v>0</v>
      </c>
      <c r="J105" s="122">
        <f t="shared" si="53"/>
        <v>0</v>
      </c>
      <c r="K105" s="122">
        <f t="shared" si="53"/>
        <v>0</v>
      </c>
      <c r="L105" s="122">
        <f t="shared" si="53"/>
        <v>0</v>
      </c>
      <c r="M105" s="122">
        <f t="shared" si="53"/>
        <v>0</v>
      </c>
      <c r="N105" s="122">
        <f t="shared" si="53"/>
        <v>0</v>
      </c>
      <c r="O105" s="122">
        <f t="shared" si="53"/>
        <v>0</v>
      </c>
      <c r="P105" s="122">
        <f t="shared" si="53"/>
        <v>0</v>
      </c>
      <c r="Q105" s="122">
        <f t="shared" si="53"/>
        <v>0</v>
      </c>
      <c r="R105" s="122">
        <f t="shared" si="53"/>
        <v>0</v>
      </c>
      <c r="S105" s="122">
        <f t="shared" si="53"/>
        <v>0</v>
      </c>
      <c r="T105" s="122">
        <f t="shared" si="53"/>
        <v>0</v>
      </c>
      <c r="U105" s="122">
        <f t="shared" si="53"/>
        <v>0</v>
      </c>
      <c r="V105" s="122">
        <f t="shared" si="53"/>
        <v>0</v>
      </c>
      <c r="W105" s="122">
        <f t="shared" si="53"/>
        <v>0</v>
      </c>
      <c r="X105" s="122">
        <f t="shared" si="53"/>
        <v>0</v>
      </c>
      <c r="Y105" s="122">
        <f t="shared" si="53"/>
        <v>0</v>
      </c>
      <c r="Z105" s="122">
        <f t="shared" si="53"/>
        <v>0</v>
      </c>
      <c r="AA105" s="122">
        <f t="shared" si="53"/>
        <v>0</v>
      </c>
      <c r="AB105" s="122">
        <f t="shared" si="53"/>
        <v>0</v>
      </c>
      <c r="AC105" s="122">
        <f t="shared" si="53"/>
        <v>0</v>
      </c>
      <c r="AD105" s="122">
        <f t="shared" si="53"/>
        <v>0</v>
      </c>
      <c r="AE105" s="122">
        <f t="shared" si="53"/>
        <v>0</v>
      </c>
      <c r="AF105" s="122">
        <f t="shared" si="53"/>
        <v>0</v>
      </c>
      <c r="AG105" s="122">
        <f t="shared" si="53"/>
        <v>0</v>
      </c>
      <c r="AH105" s="122">
        <f t="shared" si="53"/>
        <v>0</v>
      </c>
      <c r="AI105" s="122">
        <f t="shared" si="53"/>
        <v>0</v>
      </c>
      <c r="AJ105" s="122">
        <f t="shared" si="53"/>
        <v>0</v>
      </c>
      <c r="AK105" s="122">
        <f t="shared" si="53"/>
        <v>0</v>
      </c>
      <c r="AL105" s="122">
        <f>F104*AL104</f>
        <v>0</v>
      </c>
      <c r="AM105" s="61"/>
      <c r="AN105" s="61"/>
      <c r="AO105" s="61"/>
      <c r="AP105" s="61"/>
      <c r="AQ105" s="61"/>
      <c r="AR105" s="61"/>
      <c r="AS105" s="61"/>
      <c r="AT105" s="61"/>
      <c r="AU105" s="61"/>
      <c r="AV105" s="61"/>
      <c r="AW105" s="61"/>
      <c r="AX105" s="61"/>
      <c r="AY105" s="61"/>
      <c r="AZ105" s="61"/>
      <c r="BA105" s="61"/>
      <c r="BB105" s="61"/>
      <c r="BC105" s="61"/>
      <c r="BD105" s="61"/>
      <c r="BE105" s="61"/>
      <c r="BF105" s="61"/>
      <c r="BG105" s="61"/>
      <c r="BH105" s="61"/>
      <c r="BI105" s="61"/>
      <c r="BJ105" s="61"/>
      <c r="BK105" s="61"/>
      <c r="BL105" s="61"/>
      <c r="BM105" s="61"/>
      <c r="BN105" s="61"/>
      <c r="BO105" s="61"/>
      <c r="BP105" s="61"/>
      <c r="BQ105" s="61"/>
      <c r="BR105" s="61"/>
      <c r="BS105" s="61"/>
      <c r="BT105" s="61"/>
      <c r="BU105" s="61"/>
      <c r="BV105" s="61"/>
      <c r="BW105" s="61"/>
      <c r="BX105" s="61"/>
      <c r="BY105" s="61"/>
      <c r="BZ105" s="61"/>
      <c r="CA105" s="61"/>
      <c r="CB105" s="61"/>
      <c r="CC105" s="61"/>
      <c r="CD105" s="61"/>
      <c r="CE105" s="61"/>
      <c r="CF105" s="61"/>
      <c r="CG105" s="61"/>
      <c r="CH105" s="61"/>
      <c r="CI105" s="61"/>
      <c r="CJ105" s="61"/>
      <c r="CK105" s="61"/>
      <c r="CL105" s="61"/>
      <c r="CM105" s="61"/>
      <c r="CN105" s="61"/>
      <c r="CO105" s="61"/>
      <c r="CP105" s="61"/>
      <c r="CQ105" s="61"/>
      <c r="CR105" s="61"/>
      <c r="CS105" s="61"/>
      <c r="CT105" s="61"/>
      <c r="CU105" s="61"/>
      <c r="CV105" s="61"/>
      <c r="CW105" s="61"/>
      <c r="CX105" s="61"/>
      <c r="CY105" s="61"/>
      <c r="CZ105" s="61"/>
      <c r="DA105" s="61"/>
      <c r="DB105" s="61"/>
    </row>
    <row r="106" spans="1:106" s="58" customFormat="1" ht="20.100000000000001" customHeight="1">
      <c r="A106" s="117" t="s">
        <v>637</v>
      </c>
      <c r="B106" s="800"/>
      <c r="C106" s="781" t="s">
        <v>606</v>
      </c>
      <c r="D106" s="783" t="s">
        <v>591</v>
      </c>
      <c r="E106" s="783" t="s">
        <v>0</v>
      </c>
      <c r="F106" s="783">
        <f>VLOOKUP(C106,'[72]납품수량(영업)'!$C$3:$F$260,4,FALSE)</f>
        <v>0</v>
      </c>
      <c r="G106" s="124">
        <f>VLOOKUP(C106,[75]납품수량!$B$3:$AI$68,G1,FALSE)</f>
        <v>0</v>
      </c>
      <c r="H106" s="124">
        <f>VLOOKUP($C$106,[75]납품수량!$B$3:$AI$68,H1,FALSE)</f>
        <v>0</v>
      </c>
      <c r="I106" s="124">
        <f>VLOOKUP($C$106,[75]납품수량!$B$3:$AI$68,I1,FALSE)</f>
        <v>0</v>
      </c>
      <c r="J106" s="124">
        <f>VLOOKUP($C$106,[75]납품수량!$B$3:$AI$68,J1,FALSE)</f>
        <v>0</v>
      </c>
      <c r="K106" s="124">
        <f>VLOOKUP($C$106,[75]납품수량!$B$3:$AI$68,K1,FALSE)</f>
        <v>0</v>
      </c>
      <c r="L106" s="124">
        <f>VLOOKUP($C$106,[75]납품수량!$B$3:$AI$68,L1,FALSE)</f>
        <v>0</v>
      </c>
      <c r="M106" s="124">
        <f>VLOOKUP($C$106,[75]납품수량!$B$3:$AI$68,M1,FALSE)</f>
        <v>0</v>
      </c>
      <c r="N106" s="124">
        <f>VLOOKUP($C$106,[75]납품수량!$B$3:$AI$68,N1,FALSE)</f>
        <v>0</v>
      </c>
      <c r="O106" s="124">
        <f>VLOOKUP($C$106,[75]납품수량!$B$3:$AI$68,O1,FALSE)</f>
        <v>0</v>
      </c>
      <c r="P106" s="124">
        <f>VLOOKUP($C$106,[75]납품수량!$B$3:$AI$68,P1,FALSE)</f>
        <v>0</v>
      </c>
      <c r="Q106" s="124">
        <f>VLOOKUP($C$106,[75]납품수량!$B$3:$AI$68,Q1,FALSE)</f>
        <v>0</v>
      </c>
      <c r="R106" s="124">
        <f>VLOOKUP($C$106,[75]납품수량!$B$3:$AI$68,R1,FALSE)</f>
        <v>0</v>
      </c>
      <c r="S106" s="124">
        <f>VLOOKUP($C$106,[75]납품수량!$B$3:$AI$68,S1,FALSE)</f>
        <v>0</v>
      </c>
      <c r="T106" s="124">
        <f>VLOOKUP($C$106,[75]납품수량!$B$3:$AI$68,T1,FALSE)</f>
        <v>0</v>
      </c>
      <c r="U106" s="124">
        <f>VLOOKUP($C$106,[75]납품수량!$B$3:$AI$68,U1,FALSE)</f>
        <v>0</v>
      </c>
      <c r="V106" s="124">
        <f>VLOOKUP($C$106,[75]납품수량!$B$3:$AI$68,V1,FALSE)</f>
        <v>0</v>
      </c>
      <c r="W106" s="124">
        <f>VLOOKUP($C$106,[75]납품수량!$B$3:$AI$68,W1,FALSE)</f>
        <v>0</v>
      </c>
      <c r="X106" s="124">
        <f>VLOOKUP($C$106,[75]납품수량!$B$3:$AI$68,X1,FALSE)</f>
        <v>0</v>
      </c>
      <c r="Y106" s="124">
        <f>VLOOKUP($C$106,[75]납품수량!$B$3:$AI$68,Y1,FALSE)</f>
        <v>0</v>
      </c>
      <c r="Z106" s="124">
        <f>VLOOKUP($C$106,[75]납품수량!$B$3:$AI$68,Z1,FALSE)</f>
        <v>0</v>
      </c>
      <c r="AA106" s="124">
        <f>VLOOKUP($C$106,[75]납품수량!$B$3:$AI$68,AA1,FALSE)</f>
        <v>0</v>
      </c>
      <c r="AB106" s="124">
        <f>VLOOKUP($C$106,[75]납품수량!$B$3:$AI$68,AB1,FALSE)</f>
        <v>0</v>
      </c>
      <c r="AC106" s="124">
        <f>VLOOKUP($C$106,[75]납품수량!$B$3:$AI$68,AC1,FALSE)</f>
        <v>0</v>
      </c>
      <c r="AD106" s="124">
        <f>VLOOKUP($C$106,[75]납품수량!$B$3:$AI$68,AD1,FALSE)</f>
        <v>0</v>
      </c>
      <c r="AE106" s="124">
        <f>VLOOKUP($C$106,[75]납품수량!$B$3:$AI$68,AE1,FALSE)</f>
        <v>0</v>
      </c>
      <c r="AF106" s="124">
        <f>VLOOKUP($C$106,[75]납품수량!$B$3:$AI$68,AF1,FALSE)</f>
        <v>0</v>
      </c>
      <c r="AG106" s="124">
        <f>VLOOKUP($C$106,[75]납품수량!$B$3:$AI$68,AG1,FALSE)</f>
        <v>0</v>
      </c>
      <c r="AH106" s="124">
        <f>VLOOKUP($C$106,[75]납품수량!$B$3:$AI$68,AH1,FALSE)</f>
        <v>0</v>
      </c>
      <c r="AI106" s="124">
        <f>VLOOKUP($C$106,[75]납품수량!$B$3:$AI$68,AI1,FALSE)</f>
        <v>0</v>
      </c>
      <c r="AJ106" s="124">
        <f>VLOOKUP($C$106,[75]납품수량!$B$3:$AI$68,AJ1,FALSE)</f>
        <v>0</v>
      </c>
      <c r="AK106" s="124">
        <f>VLOOKUP($C$106,[75]납품수량!$B$3:$AI$68,AK1,FALSE)</f>
        <v>0</v>
      </c>
      <c r="AL106" s="124">
        <f>SUM(G106:AK106)</f>
        <v>0</v>
      </c>
      <c r="AM106" s="61"/>
      <c r="AN106" s="61"/>
      <c r="AO106" s="61"/>
      <c r="AP106" s="61"/>
      <c r="AQ106" s="61"/>
      <c r="AR106" s="61"/>
      <c r="AS106" s="61"/>
      <c r="AT106" s="61"/>
      <c r="AU106" s="61"/>
      <c r="AV106" s="61"/>
      <c r="AW106" s="61"/>
      <c r="AX106" s="61"/>
      <c r="AY106" s="61"/>
      <c r="AZ106" s="61"/>
      <c r="BA106" s="61"/>
      <c r="BB106" s="61"/>
      <c r="BC106" s="61"/>
      <c r="BD106" s="61"/>
      <c r="BE106" s="61"/>
      <c r="BF106" s="61"/>
      <c r="BG106" s="61"/>
      <c r="BH106" s="61"/>
      <c r="BI106" s="61"/>
      <c r="BJ106" s="61"/>
      <c r="BK106" s="61"/>
      <c r="BL106" s="61"/>
      <c r="BM106" s="61"/>
      <c r="BN106" s="61"/>
      <c r="BO106" s="61"/>
      <c r="BP106" s="61"/>
      <c r="BQ106" s="61"/>
      <c r="BR106" s="61"/>
      <c r="BS106" s="61"/>
      <c r="BT106" s="61"/>
      <c r="BU106" s="61"/>
      <c r="BV106" s="61"/>
      <c r="BW106" s="61"/>
      <c r="BX106" s="61"/>
      <c r="BY106" s="61"/>
      <c r="BZ106" s="61"/>
      <c r="CA106" s="61"/>
      <c r="CB106" s="61"/>
      <c r="CC106" s="61"/>
      <c r="CD106" s="61"/>
      <c r="CE106" s="61"/>
      <c r="CF106" s="61"/>
      <c r="CG106" s="61"/>
      <c r="CH106" s="61"/>
      <c r="CI106" s="61"/>
      <c r="CJ106" s="61"/>
      <c r="CK106" s="61"/>
      <c r="CL106" s="61"/>
      <c r="CM106" s="61"/>
      <c r="CN106" s="61"/>
      <c r="CO106" s="61"/>
      <c r="CP106" s="61"/>
      <c r="CQ106" s="61"/>
      <c r="CR106" s="61"/>
      <c r="CS106" s="61"/>
      <c r="CT106" s="61"/>
      <c r="CU106" s="61"/>
      <c r="CV106" s="61"/>
      <c r="CW106" s="61"/>
      <c r="CX106" s="61"/>
      <c r="CY106" s="61"/>
      <c r="CZ106" s="61"/>
      <c r="DA106" s="61"/>
      <c r="DB106" s="61"/>
    </row>
    <row r="107" spans="1:106" s="58" customFormat="1" ht="20.100000000000001" customHeight="1">
      <c r="A107" s="117"/>
      <c r="B107" s="800"/>
      <c r="C107" s="782"/>
      <c r="D107" s="784"/>
      <c r="E107" s="784"/>
      <c r="F107" s="784"/>
      <c r="G107" s="122">
        <f>$F$106*G106</f>
        <v>0</v>
      </c>
      <c r="H107" s="122">
        <f t="shared" ref="H107:AK107" si="54">$F$106*H106</f>
        <v>0</v>
      </c>
      <c r="I107" s="122">
        <f t="shared" si="54"/>
        <v>0</v>
      </c>
      <c r="J107" s="122">
        <f t="shared" si="54"/>
        <v>0</v>
      </c>
      <c r="K107" s="122">
        <f t="shared" si="54"/>
        <v>0</v>
      </c>
      <c r="L107" s="122">
        <f t="shared" si="54"/>
        <v>0</v>
      </c>
      <c r="M107" s="122">
        <f t="shared" si="54"/>
        <v>0</v>
      </c>
      <c r="N107" s="122">
        <f t="shared" si="54"/>
        <v>0</v>
      </c>
      <c r="O107" s="122">
        <f t="shared" si="54"/>
        <v>0</v>
      </c>
      <c r="P107" s="122">
        <f t="shared" si="54"/>
        <v>0</v>
      </c>
      <c r="Q107" s="122">
        <f t="shared" si="54"/>
        <v>0</v>
      </c>
      <c r="R107" s="122">
        <f t="shared" si="54"/>
        <v>0</v>
      </c>
      <c r="S107" s="122">
        <f t="shared" si="54"/>
        <v>0</v>
      </c>
      <c r="T107" s="122">
        <f t="shared" si="54"/>
        <v>0</v>
      </c>
      <c r="U107" s="122">
        <f t="shared" si="54"/>
        <v>0</v>
      </c>
      <c r="V107" s="122">
        <f t="shared" si="54"/>
        <v>0</v>
      </c>
      <c r="W107" s="122">
        <f t="shared" si="54"/>
        <v>0</v>
      </c>
      <c r="X107" s="122">
        <f t="shared" si="54"/>
        <v>0</v>
      </c>
      <c r="Y107" s="122">
        <f t="shared" si="54"/>
        <v>0</v>
      </c>
      <c r="Z107" s="122">
        <f t="shared" si="54"/>
        <v>0</v>
      </c>
      <c r="AA107" s="122">
        <f t="shared" si="54"/>
        <v>0</v>
      </c>
      <c r="AB107" s="122">
        <f t="shared" si="54"/>
        <v>0</v>
      </c>
      <c r="AC107" s="122">
        <f t="shared" si="54"/>
        <v>0</v>
      </c>
      <c r="AD107" s="122">
        <f t="shared" si="54"/>
        <v>0</v>
      </c>
      <c r="AE107" s="122">
        <f t="shared" si="54"/>
        <v>0</v>
      </c>
      <c r="AF107" s="122">
        <f t="shared" si="54"/>
        <v>0</v>
      </c>
      <c r="AG107" s="122">
        <f t="shared" si="54"/>
        <v>0</v>
      </c>
      <c r="AH107" s="122">
        <f t="shared" si="54"/>
        <v>0</v>
      </c>
      <c r="AI107" s="122">
        <f t="shared" si="54"/>
        <v>0</v>
      </c>
      <c r="AJ107" s="122">
        <f t="shared" si="54"/>
        <v>0</v>
      </c>
      <c r="AK107" s="122">
        <f t="shared" si="54"/>
        <v>0</v>
      </c>
      <c r="AL107" s="122">
        <f>F106*AL106</f>
        <v>0</v>
      </c>
      <c r="AM107" s="61"/>
      <c r="AN107" s="61"/>
      <c r="AO107" s="61"/>
      <c r="AP107" s="61"/>
      <c r="AQ107" s="61"/>
      <c r="AR107" s="61"/>
      <c r="AS107" s="61"/>
      <c r="AT107" s="61"/>
      <c r="AU107" s="61"/>
      <c r="AV107" s="61"/>
      <c r="AW107" s="61"/>
      <c r="AX107" s="61"/>
      <c r="AY107" s="61"/>
      <c r="AZ107" s="61"/>
      <c r="BA107" s="61"/>
      <c r="BB107" s="61"/>
      <c r="BC107" s="61"/>
      <c r="BD107" s="61"/>
      <c r="BE107" s="61"/>
      <c r="BF107" s="61"/>
      <c r="BG107" s="61"/>
      <c r="BH107" s="61"/>
      <c r="BI107" s="61"/>
      <c r="BJ107" s="61"/>
      <c r="BK107" s="61"/>
      <c r="BL107" s="61"/>
      <c r="BM107" s="61"/>
      <c r="BN107" s="61"/>
      <c r="BO107" s="61"/>
      <c r="BP107" s="61"/>
      <c r="BQ107" s="61"/>
      <c r="BR107" s="61"/>
      <c r="BS107" s="61"/>
      <c r="BT107" s="61"/>
      <c r="BU107" s="61"/>
      <c r="BV107" s="61"/>
      <c r="BW107" s="61"/>
      <c r="BX107" s="61"/>
      <c r="BY107" s="61"/>
      <c r="BZ107" s="61"/>
      <c r="CA107" s="61"/>
      <c r="CB107" s="61"/>
      <c r="CC107" s="61"/>
      <c r="CD107" s="61"/>
      <c r="CE107" s="61"/>
      <c r="CF107" s="61"/>
      <c r="CG107" s="61"/>
      <c r="CH107" s="61"/>
      <c r="CI107" s="61"/>
      <c r="CJ107" s="61"/>
      <c r="CK107" s="61"/>
      <c r="CL107" s="61"/>
      <c r="CM107" s="61"/>
      <c r="CN107" s="61"/>
      <c r="CO107" s="61"/>
      <c r="CP107" s="61"/>
      <c r="CQ107" s="61"/>
      <c r="CR107" s="61"/>
      <c r="CS107" s="61"/>
      <c r="CT107" s="61"/>
      <c r="CU107" s="61"/>
      <c r="CV107" s="61"/>
      <c r="CW107" s="61"/>
      <c r="CX107" s="61"/>
      <c r="CY107" s="61"/>
      <c r="CZ107" s="61"/>
      <c r="DA107" s="61"/>
      <c r="DB107" s="61"/>
    </row>
    <row r="108" spans="1:106" s="59" customFormat="1" ht="20.100000000000001" customHeight="1" thickBot="1">
      <c r="A108" s="117" t="s">
        <v>637</v>
      </c>
      <c r="B108" s="800"/>
      <c r="C108" s="781" t="s">
        <v>607</v>
      </c>
      <c r="D108" s="783" t="s">
        <v>591</v>
      </c>
      <c r="E108" s="783" t="s">
        <v>0</v>
      </c>
      <c r="F108" s="783">
        <f>VLOOKUP(C108,'[72]납품수량(영업)'!$C$3:$F$260,4,FALSE)</f>
        <v>0</v>
      </c>
      <c r="G108" s="124">
        <f>VLOOKUP(C108,[75]납품수량!$B$3:$AI$68,G1,FALSE)</f>
        <v>0</v>
      </c>
      <c r="H108" s="124">
        <f>VLOOKUP($C$108,[75]납품수량!$B$3:$AI$68,H1,FALSE)</f>
        <v>0</v>
      </c>
      <c r="I108" s="124">
        <f>VLOOKUP($C$108,[75]납품수량!$B$3:$AI$68,I1,FALSE)</f>
        <v>0</v>
      </c>
      <c r="J108" s="124">
        <f>VLOOKUP($C$108,[75]납품수량!$B$3:$AI$68,J1,FALSE)</f>
        <v>0</v>
      </c>
      <c r="K108" s="124">
        <f>VLOOKUP($C$108,[75]납품수량!$B$3:$AI$68,K1,FALSE)</f>
        <v>0</v>
      </c>
      <c r="L108" s="124">
        <f>VLOOKUP($C$108,[75]납품수량!$B$3:$AI$68,L1,FALSE)</f>
        <v>0</v>
      </c>
      <c r="M108" s="124">
        <f>VLOOKUP($C$108,[75]납품수량!$B$3:$AI$68,M1,FALSE)</f>
        <v>0</v>
      </c>
      <c r="N108" s="124">
        <f>VLOOKUP($C$108,[75]납품수량!$B$3:$AI$68,N1,FALSE)</f>
        <v>0</v>
      </c>
      <c r="O108" s="124">
        <f>VLOOKUP($C$108,[75]납품수량!$B$3:$AI$68,O1,FALSE)</f>
        <v>0</v>
      </c>
      <c r="P108" s="124">
        <f>VLOOKUP($C$108,[75]납품수량!$B$3:$AI$68,P1,FALSE)</f>
        <v>0</v>
      </c>
      <c r="Q108" s="124">
        <f>VLOOKUP($C$108,[75]납품수량!$B$3:$AI$68,Q1,FALSE)</f>
        <v>0</v>
      </c>
      <c r="R108" s="124">
        <f>VLOOKUP($C$108,[75]납품수량!$B$3:$AI$68,R1,FALSE)</f>
        <v>0</v>
      </c>
      <c r="S108" s="124">
        <f>VLOOKUP($C$108,[75]납품수량!$B$3:$AI$68,S1,FALSE)</f>
        <v>0</v>
      </c>
      <c r="T108" s="124">
        <f>VLOOKUP($C$108,[75]납품수량!$B$3:$AI$68,T1,FALSE)</f>
        <v>0</v>
      </c>
      <c r="U108" s="124">
        <f>VLOOKUP($C$108,[75]납품수량!$B$3:$AI$68,U1,FALSE)</f>
        <v>0</v>
      </c>
      <c r="V108" s="124">
        <f>VLOOKUP($C$108,[75]납품수량!$B$3:$AI$68,V1,FALSE)</f>
        <v>0</v>
      </c>
      <c r="W108" s="124">
        <f>VLOOKUP($C$108,[75]납품수량!$B$3:$AI$68,W1,FALSE)</f>
        <v>0</v>
      </c>
      <c r="X108" s="124">
        <f>VLOOKUP($C$108,[75]납품수량!$B$3:$AI$68,X1,FALSE)</f>
        <v>0</v>
      </c>
      <c r="Y108" s="124">
        <f>VLOOKUP($C$108,[75]납품수량!$B$3:$AI$68,Y1,FALSE)</f>
        <v>0</v>
      </c>
      <c r="Z108" s="124">
        <f>VLOOKUP($C$108,[75]납품수량!$B$3:$AI$68,Z1,FALSE)</f>
        <v>0</v>
      </c>
      <c r="AA108" s="124">
        <f>VLOOKUP($C$108,[75]납품수량!$B$3:$AI$68,AA1,FALSE)</f>
        <v>0</v>
      </c>
      <c r="AB108" s="124">
        <f>VLOOKUP($C$108,[75]납품수량!$B$3:$AI$68,AB1,FALSE)</f>
        <v>0</v>
      </c>
      <c r="AC108" s="124">
        <f>VLOOKUP($C$108,[75]납품수량!$B$3:$AI$68,AC1,FALSE)</f>
        <v>0</v>
      </c>
      <c r="AD108" s="124">
        <f>VLOOKUP($C$108,[75]납품수량!$B$3:$AI$68,AD1,FALSE)</f>
        <v>0</v>
      </c>
      <c r="AE108" s="124">
        <f>VLOOKUP($C$108,[75]납품수량!$B$3:$AI$68,AE1,FALSE)</f>
        <v>0</v>
      </c>
      <c r="AF108" s="124">
        <f>VLOOKUP($C$108,[75]납품수량!$B$3:$AI$68,AF1,FALSE)</f>
        <v>0</v>
      </c>
      <c r="AG108" s="124">
        <f>VLOOKUP($C$108,[75]납품수량!$B$3:$AI$68,AG1,FALSE)</f>
        <v>0</v>
      </c>
      <c r="AH108" s="124">
        <f>VLOOKUP($C$108,[75]납품수량!$B$3:$AI$68,AH1,FALSE)</f>
        <v>0</v>
      </c>
      <c r="AI108" s="124">
        <f>VLOOKUP($C$108,[75]납품수량!$B$3:$AI$68,AI1,FALSE)</f>
        <v>0</v>
      </c>
      <c r="AJ108" s="124">
        <f>VLOOKUP($C$108,[75]납품수량!$B$3:$AI$68,AJ1,FALSE)</f>
        <v>0</v>
      </c>
      <c r="AK108" s="124">
        <f>VLOOKUP($C$108,[75]납품수량!$B$3:$AI$68,AK1,FALSE)</f>
        <v>0</v>
      </c>
      <c r="AL108" s="124">
        <f>SUM(G108:AK108)</f>
        <v>0</v>
      </c>
      <c r="AM108" s="62"/>
      <c r="AN108" s="62"/>
      <c r="AO108" s="62"/>
      <c r="AP108" s="62"/>
      <c r="AQ108" s="62"/>
      <c r="AR108" s="62"/>
      <c r="AS108" s="62"/>
      <c r="AT108" s="62"/>
      <c r="AU108" s="62"/>
      <c r="AV108" s="62"/>
      <c r="AW108" s="62"/>
      <c r="AX108" s="62"/>
      <c r="AY108" s="62"/>
      <c r="AZ108" s="62"/>
      <c r="BA108" s="62"/>
      <c r="BB108" s="62"/>
      <c r="BC108" s="62"/>
      <c r="BD108" s="62"/>
      <c r="BE108" s="62"/>
      <c r="BF108" s="62"/>
      <c r="BG108" s="62"/>
      <c r="BH108" s="62"/>
      <c r="BI108" s="62"/>
      <c r="BJ108" s="62"/>
      <c r="BK108" s="62"/>
      <c r="BL108" s="62"/>
      <c r="BM108" s="62"/>
      <c r="BN108" s="62"/>
      <c r="BO108" s="62"/>
      <c r="BP108" s="62"/>
      <c r="BQ108" s="62"/>
      <c r="BR108" s="62"/>
      <c r="BS108" s="62"/>
      <c r="BT108" s="62"/>
      <c r="BU108" s="62"/>
      <c r="BV108" s="62"/>
      <c r="BW108" s="62"/>
      <c r="BX108" s="62"/>
      <c r="BY108" s="62"/>
      <c r="BZ108" s="62"/>
      <c r="CA108" s="62"/>
      <c r="CB108" s="62"/>
      <c r="CC108" s="62"/>
      <c r="CD108" s="62"/>
      <c r="CE108" s="62"/>
      <c r="CF108" s="62"/>
      <c r="CG108" s="62"/>
      <c r="CH108" s="62"/>
      <c r="CI108" s="62"/>
      <c r="CJ108" s="62"/>
      <c r="CK108" s="62"/>
      <c r="CL108" s="62"/>
      <c r="CM108" s="62"/>
      <c r="CN108" s="62"/>
      <c r="CO108" s="62"/>
      <c r="CP108" s="62"/>
      <c r="CQ108" s="62"/>
      <c r="CR108" s="62"/>
      <c r="CS108" s="62"/>
      <c r="CT108" s="62"/>
      <c r="CU108" s="62"/>
      <c r="CV108" s="62"/>
      <c r="CW108" s="62"/>
      <c r="CX108" s="62"/>
      <c r="CY108" s="62"/>
      <c r="CZ108" s="62"/>
      <c r="DA108" s="62"/>
      <c r="DB108" s="62"/>
    </row>
    <row r="109" spans="1:106" s="58" customFormat="1" ht="20.100000000000001" customHeight="1">
      <c r="A109" s="117"/>
      <c r="B109" s="800"/>
      <c r="C109" s="782"/>
      <c r="D109" s="784"/>
      <c r="E109" s="784"/>
      <c r="F109" s="784"/>
      <c r="G109" s="122">
        <f>$F$108*G108</f>
        <v>0</v>
      </c>
      <c r="H109" s="122">
        <f t="shared" ref="H109:AK109" si="55">$F$108*H108</f>
        <v>0</v>
      </c>
      <c r="I109" s="122">
        <f t="shared" si="55"/>
        <v>0</v>
      </c>
      <c r="J109" s="122">
        <f t="shared" si="55"/>
        <v>0</v>
      </c>
      <c r="K109" s="122">
        <f t="shared" si="55"/>
        <v>0</v>
      </c>
      <c r="L109" s="122">
        <f t="shared" si="55"/>
        <v>0</v>
      </c>
      <c r="M109" s="122">
        <f t="shared" si="55"/>
        <v>0</v>
      </c>
      <c r="N109" s="122">
        <f t="shared" si="55"/>
        <v>0</v>
      </c>
      <c r="O109" s="122">
        <f t="shared" si="55"/>
        <v>0</v>
      </c>
      <c r="P109" s="122">
        <f t="shared" si="55"/>
        <v>0</v>
      </c>
      <c r="Q109" s="122">
        <f t="shared" si="55"/>
        <v>0</v>
      </c>
      <c r="R109" s="122">
        <f t="shared" si="55"/>
        <v>0</v>
      </c>
      <c r="S109" s="122">
        <f t="shared" si="55"/>
        <v>0</v>
      </c>
      <c r="T109" s="122">
        <f t="shared" si="55"/>
        <v>0</v>
      </c>
      <c r="U109" s="122">
        <f t="shared" si="55"/>
        <v>0</v>
      </c>
      <c r="V109" s="122">
        <f t="shared" si="55"/>
        <v>0</v>
      </c>
      <c r="W109" s="122">
        <f t="shared" si="55"/>
        <v>0</v>
      </c>
      <c r="X109" s="122">
        <f t="shared" si="55"/>
        <v>0</v>
      </c>
      <c r="Y109" s="122">
        <f t="shared" si="55"/>
        <v>0</v>
      </c>
      <c r="Z109" s="122">
        <f t="shared" si="55"/>
        <v>0</v>
      </c>
      <c r="AA109" s="122">
        <f t="shared" si="55"/>
        <v>0</v>
      </c>
      <c r="AB109" s="122">
        <f t="shared" si="55"/>
        <v>0</v>
      </c>
      <c r="AC109" s="122">
        <f t="shared" si="55"/>
        <v>0</v>
      </c>
      <c r="AD109" s="122">
        <f t="shared" si="55"/>
        <v>0</v>
      </c>
      <c r="AE109" s="122">
        <f t="shared" si="55"/>
        <v>0</v>
      </c>
      <c r="AF109" s="122">
        <f t="shared" si="55"/>
        <v>0</v>
      </c>
      <c r="AG109" s="122">
        <f t="shared" si="55"/>
        <v>0</v>
      </c>
      <c r="AH109" s="122">
        <f t="shared" si="55"/>
        <v>0</v>
      </c>
      <c r="AI109" s="122">
        <f t="shared" si="55"/>
        <v>0</v>
      </c>
      <c r="AJ109" s="122">
        <f t="shared" si="55"/>
        <v>0</v>
      </c>
      <c r="AK109" s="122">
        <f t="shared" si="55"/>
        <v>0</v>
      </c>
      <c r="AL109" s="122">
        <f>F108*AL108</f>
        <v>0</v>
      </c>
      <c r="AM109" s="61"/>
      <c r="AN109" s="61"/>
      <c r="AO109" s="61"/>
      <c r="AP109" s="61"/>
      <c r="AQ109" s="61"/>
      <c r="AR109" s="61"/>
      <c r="AS109" s="61"/>
      <c r="AT109" s="61"/>
      <c r="AU109" s="61"/>
      <c r="AV109" s="61"/>
      <c r="AW109" s="61"/>
      <c r="AX109" s="61"/>
      <c r="AY109" s="61"/>
      <c r="AZ109" s="61"/>
      <c r="BA109" s="61"/>
      <c r="BB109" s="61"/>
      <c r="BC109" s="61"/>
      <c r="BD109" s="61"/>
      <c r="BE109" s="61"/>
      <c r="BF109" s="61"/>
      <c r="BG109" s="61"/>
      <c r="BH109" s="61"/>
      <c r="BI109" s="61"/>
      <c r="BJ109" s="61"/>
      <c r="BK109" s="61"/>
      <c r="BL109" s="61"/>
      <c r="BM109" s="61"/>
      <c r="BN109" s="61"/>
      <c r="BO109" s="61"/>
      <c r="BP109" s="61"/>
      <c r="BQ109" s="61"/>
      <c r="BR109" s="61"/>
      <c r="BS109" s="61"/>
      <c r="BT109" s="61"/>
      <c r="BU109" s="61"/>
      <c r="BV109" s="61"/>
      <c r="BW109" s="61"/>
      <c r="BX109" s="61"/>
      <c r="BY109" s="61"/>
      <c r="BZ109" s="61"/>
      <c r="CA109" s="61"/>
      <c r="CB109" s="61"/>
      <c r="CC109" s="61"/>
      <c r="CD109" s="61"/>
      <c r="CE109" s="61"/>
      <c r="CF109" s="61"/>
      <c r="CG109" s="61"/>
      <c r="CH109" s="61"/>
      <c r="CI109" s="61"/>
      <c r="CJ109" s="61"/>
      <c r="CK109" s="61"/>
      <c r="CL109" s="61"/>
      <c r="CM109" s="61"/>
      <c r="CN109" s="61"/>
      <c r="CO109" s="61"/>
      <c r="CP109" s="61"/>
      <c r="CQ109" s="61"/>
      <c r="CR109" s="61"/>
      <c r="CS109" s="61"/>
      <c r="CT109" s="61"/>
      <c r="CU109" s="61"/>
      <c r="CV109" s="61"/>
      <c r="CW109" s="61"/>
      <c r="CX109" s="61"/>
      <c r="CY109" s="61"/>
      <c r="CZ109" s="61"/>
      <c r="DA109" s="61"/>
      <c r="DB109" s="61"/>
    </row>
    <row r="110" spans="1:106" s="58" customFormat="1" ht="20.100000000000001" customHeight="1">
      <c r="A110" s="117" t="s">
        <v>637</v>
      </c>
      <c r="B110" s="800"/>
      <c r="C110" s="781" t="s">
        <v>608</v>
      </c>
      <c r="D110" s="783" t="s">
        <v>609</v>
      </c>
      <c r="E110" s="783" t="s">
        <v>569</v>
      </c>
      <c r="F110" s="783">
        <v>434</v>
      </c>
      <c r="G110" s="124">
        <f>VLOOKUP(C110,[75]납품수량!$B$3:$AI$68,G1,FALSE)</f>
        <v>0</v>
      </c>
      <c r="H110" s="124">
        <f>VLOOKUP($C$110,[75]납품수량!$B$3:$AI$68,H1,FALSE)</f>
        <v>0</v>
      </c>
      <c r="I110" s="124">
        <f>VLOOKUP($C$110,[75]납품수량!$B$3:$AI$68,I1,FALSE)</f>
        <v>0</v>
      </c>
      <c r="J110" s="124">
        <f>VLOOKUP($C$110,[75]납품수량!$B$3:$AI$68,J1,FALSE)</f>
        <v>0</v>
      </c>
      <c r="K110" s="124">
        <f>VLOOKUP($C$110,[75]납품수량!$B$3:$AI$68,K1,FALSE)</f>
        <v>0</v>
      </c>
      <c r="L110" s="124">
        <f>VLOOKUP($C$110,[75]납품수량!$B$3:$AI$68,L1,FALSE)</f>
        <v>0</v>
      </c>
      <c r="M110" s="124">
        <f>VLOOKUP($C$110,[75]납품수량!$B$3:$AI$68,M1,FALSE)</f>
        <v>0</v>
      </c>
      <c r="N110" s="124">
        <f>VLOOKUP($C$110,[75]납품수량!$B$3:$AI$68,N1,FALSE)</f>
        <v>0</v>
      </c>
      <c r="O110" s="124">
        <f>VLOOKUP($C$110,[75]납품수량!$B$3:$AI$68,O1,FALSE)</f>
        <v>0</v>
      </c>
      <c r="P110" s="124">
        <f>VLOOKUP($C$110,[75]납품수량!$B$3:$AI$68,P1,FALSE)</f>
        <v>0</v>
      </c>
      <c r="Q110" s="124">
        <f>VLOOKUP($C$110,[75]납품수량!$B$3:$AI$68,Q1,FALSE)</f>
        <v>0</v>
      </c>
      <c r="R110" s="124">
        <f>VLOOKUP($C$110,[75]납품수량!$B$3:$AI$68,R1,FALSE)</f>
        <v>0</v>
      </c>
      <c r="S110" s="124">
        <f>VLOOKUP($C$110,[75]납품수량!$B$3:$AI$68,S1,FALSE)</f>
        <v>0</v>
      </c>
      <c r="T110" s="124">
        <f>VLOOKUP($C$110,[75]납품수량!$B$3:$AI$68,T1,FALSE)</f>
        <v>0</v>
      </c>
      <c r="U110" s="124">
        <f>VLOOKUP($C$110,[75]납품수량!$B$3:$AI$68,U1,FALSE)</f>
        <v>0</v>
      </c>
      <c r="V110" s="124">
        <f>VLOOKUP($C$110,[75]납품수량!$B$3:$AI$68,V1,FALSE)</f>
        <v>0</v>
      </c>
      <c r="W110" s="124">
        <f>VLOOKUP($C$110,[75]납품수량!$B$3:$AI$68,W1,FALSE)</f>
        <v>0</v>
      </c>
      <c r="X110" s="124">
        <f>VLOOKUP($C$110,[75]납품수량!$B$3:$AI$68,X1,FALSE)</f>
        <v>0</v>
      </c>
      <c r="Y110" s="124">
        <f>VLOOKUP($C$110,[75]납품수량!$B$3:$AI$68,Y1,FALSE)</f>
        <v>0</v>
      </c>
      <c r="Z110" s="124">
        <f>VLOOKUP($C$110,[75]납품수량!$B$3:$AI$68,Z1,FALSE)</f>
        <v>0</v>
      </c>
      <c r="AA110" s="124">
        <f>VLOOKUP($C$110,[75]납품수량!$B$3:$AI$68,AA1,FALSE)</f>
        <v>0</v>
      </c>
      <c r="AB110" s="124">
        <f>VLOOKUP($C$110,[75]납품수량!$B$3:$AI$68,AB1,FALSE)</f>
        <v>0</v>
      </c>
      <c r="AC110" s="124">
        <f>VLOOKUP($C$110,[75]납품수량!$B$3:$AI$68,AC1,FALSE)</f>
        <v>0</v>
      </c>
      <c r="AD110" s="124">
        <f>VLOOKUP($C$110,[75]납품수량!$B$3:$AI$68,AD1,FALSE)</f>
        <v>0</v>
      </c>
      <c r="AE110" s="124">
        <f>VLOOKUP($C$110,[75]납품수량!$B$3:$AI$68,AE1,FALSE)</f>
        <v>0</v>
      </c>
      <c r="AF110" s="124">
        <f>VLOOKUP($C$110,[75]납품수량!$B$3:$AI$68,AF1,FALSE)</f>
        <v>0</v>
      </c>
      <c r="AG110" s="124">
        <f>VLOOKUP($C$110,[75]납품수량!$B$3:$AI$68,AG1,FALSE)</f>
        <v>0</v>
      </c>
      <c r="AH110" s="124">
        <f>VLOOKUP($C$110,[75]납품수량!$B$3:$AI$68,AH1,FALSE)</f>
        <v>0</v>
      </c>
      <c r="AI110" s="124">
        <f>VLOOKUP($C$110,[75]납품수량!$B$3:$AI$68,AI1,FALSE)</f>
        <v>0</v>
      </c>
      <c r="AJ110" s="124">
        <f>VLOOKUP($C$110,[75]납품수량!$B$3:$AI$68,AJ1,FALSE)</f>
        <v>0</v>
      </c>
      <c r="AK110" s="124">
        <f>VLOOKUP($C$110,[75]납품수량!$B$3:$AI$68,AK1,FALSE)</f>
        <v>0</v>
      </c>
      <c r="AL110" s="124">
        <f>SUM(G110:AK110)</f>
        <v>0</v>
      </c>
      <c r="AM110" s="61"/>
      <c r="AN110" s="61"/>
      <c r="AO110" s="61"/>
      <c r="AP110" s="61"/>
      <c r="AQ110" s="61"/>
      <c r="AR110" s="61"/>
      <c r="AS110" s="61"/>
      <c r="AT110" s="61"/>
      <c r="AU110" s="61"/>
      <c r="AV110" s="61"/>
      <c r="AW110" s="61"/>
      <c r="AX110" s="61"/>
      <c r="AY110" s="61"/>
      <c r="AZ110" s="61"/>
      <c r="BA110" s="61"/>
      <c r="BB110" s="61"/>
      <c r="BC110" s="61"/>
      <c r="BD110" s="61"/>
      <c r="BE110" s="61"/>
      <c r="BF110" s="61"/>
      <c r="BG110" s="61"/>
      <c r="BH110" s="61"/>
      <c r="BI110" s="61"/>
      <c r="BJ110" s="61"/>
      <c r="BK110" s="61"/>
      <c r="BL110" s="61"/>
      <c r="BM110" s="61"/>
      <c r="BN110" s="61"/>
      <c r="BO110" s="61"/>
      <c r="BP110" s="61"/>
      <c r="BQ110" s="61"/>
      <c r="BR110" s="61"/>
      <c r="BS110" s="61"/>
      <c r="BT110" s="61"/>
      <c r="BU110" s="61"/>
      <c r="BV110" s="61"/>
      <c r="BW110" s="61"/>
      <c r="BX110" s="61"/>
      <c r="BY110" s="61"/>
      <c r="BZ110" s="61"/>
      <c r="CA110" s="61"/>
      <c r="CB110" s="61"/>
      <c r="CC110" s="61"/>
      <c r="CD110" s="61"/>
      <c r="CE110" s="61"/>
      <c r="CF110" s="61"/>
      <c r="CG110" s="61"/>
      <c r="CH110" s="61"/>
      <c r="CI110" s="61"/>
      <c r="CJ110" s="61"/>
      <c r="CK110" s="61"/>
      <c r="CL110" s="61"/>
      <c r="CM110" s="61"/>
      <c r="CN110" s="61"/>
      <c r="CO110" s="61"/>
      <c r="CP110" s="61"/>
      <c r="CQ110" s="61"/>
      <c r="CR110" s="61"/>
      <c r="CS110" s="61"/>
      <c r="CT110" s="61"/>
      <c r="CU110" s="61"/>
      <c r="CV110" s="61"/>
      <c r="CW110" s="61"/>
      <c r="CX110" s="61"/>
      <c r="CY110" s="61"/>
      <c r="CZ110" s="61"/>
      <c r="DA110" s="61"/>
      <c r="DB110" s="61"/>
    </row>
    <row r="111" spans="1:106" s="58" customFormat="1" ht="20.100000000000001" customHeight="1">
      <c r="A111" s="117"/>
      <c r="B111" s="801"/>
      <c r="C111" s="782"/>
      <c r="D111" s="784"/>
      <c r="E111" s="784"/>
      <c r="F111" s="784"/>
      <c r="G111" s="122">
        <f>$F$110*G110</f>
        <v>0</v>
      </c>
      <c r="H111" s="122">
        <f t="shared" ref="H111:AK111" si="56">$F$110*H110</f>
        <v>0</v>
      </c>
      <c r="I111" s="122">
        <f t="shared" si="56"/>
        <v>0</v>
      </c>
      <c r="J111" s="122">
        <f t="shared" si="56"/>
        <v>0</v>
      </c>
      <c r="K111" s="122">
        <f t="shared" si="56"/>
        <v>0</v>
      </c>
      <c r="L111" s="122">
        <f t="shared" si="56"/>
        <v>0</v>
      </c>
      <c r="M111" s="122">
        <f t="shared" si="56"/>
        <v>0</v>
      </c>
      <c r="N111" s="122">
        <f t="shared" si="56"/>
        <v>0</v>
      </c>
      <c r="O111" s="122">
        <f t="shared" si="56"/>
        <v>0</v>
      </c>
      <c r="P111" s="122">
        <f t="shared" si="56"/>
        <v>0</v>
      </c>
      <c r="Q111" s="122">
        <f t="shared" si="56"/>
        <v>0</v>
      </c>
      <c r="R111" s="122">
        <f t="shared" si="56"/>
        <v>0</v>
      </c>
      <c r="S111" s="122">
        <f t="shared" si="56"/>
        <v>0</v>
      </c>
      <c r="T111" s="122">
        <f t="shared" si="56"/>
        <v>0</v>
      </c>
      <c r="U111" s="122">
        <f t="shared" si="56"/>
        <v>0</v>
      </c>
      <c r="V111" s="122">
        <f t="shared" si="56"/>
        <v>0</v>
      </c>
      <c r="W111" s="122">
        <f t="shared" si="56"/>
        <v>0</v>
      </c>
      <c r="X111" s="122">
        <f t="shared" si="56"/>
        <v>0</v>
      </c>
      <c r="Y111" s="122">
        <f t="shared" si="56"/>
        <v>0</v>
      </c>
      <c r="Z111" s="122">
        <f t="shared" si="56"/>
        <v>0</v>
      </c>
      <c r="AA111" s="122">
        <f t="shared" si="56"/>
        <v>0</v>
      </c>
      <c r="AB111" s="122">
        <f t="shared" si="56"/>
        <v>0</v>
      </c>
      <c r="AC111" s="122">
        <f t="shared" si="56"/>
        <v>0</v>
      </c>
      <c r="AD111" s="122">
        <f t="shared" si="56"/>
        <v>0</v>
      </c>
      <c r="AE111" s="122">
        <f t="shared" si="56"/>
        <v>0</v>
      </c>
      <c r="AF111" s="122">
        <f t="shared" si="56"/>
        <v>0</v>
      </c>
      <c r="AG111" s="122">
        <f t="shared" si="56"/>
        <v>0</v>
      </c>
      <c r="AH111" s="122">
        <f t="shared" si="56"/>
        <v>0</v>
      </c>
      <c r="AI111" s="122">
        <f t="shared" si="56"/>
        <v>0</v>
      </c>
      <c r="AJ111" s="122">
        <f t="shared" si="56"/>
        <v>0</v>
      </c>
      <c r="AK111" s="122">
        <f t="shared" si="56"/>
        <v>0</v>
      </c>
      <c r="AL111" s="122">
        <f>F110*AL110</f>
        <v>0</v>
      </c>
      <c r="AM111" s="61"/>
      <c r="AN111" s="61"/>
      <c r="AO111" s="61"/>
      <c r="AP111" s="61"/>
      <c r="AQ111" s="61"/>
      <c r="AR111" s="61"/>
      <c r="AS111" s="61"/>
      <c r="AT111" s="61"/>
      <c r="AU111" s="61"/>
      <c r="AV111" s="61"/>
      <c r="AW111" s="61"/>
      <c r="AX111" s="61"/>
      <c r="AY111" s="61"/>
      <c r="AZ111" s="61"/>
      <c r="BA111" s="61"/>
      <c r="BB111" s="61"/>
      <c r="BC111" s="61"/>
      <c r="BD111" s="61"/>
      <c r="BE111" s="61"/>
      <c r="BF111" s="61"/>
      <c r="BG111" s="61"/>
      <c r="BH111" s="61"/>
      <c r="BI111" s="61"/>
      <c r="BJ111" s="61"/>
      <c r="BK111" s="61"/>
      <c r="BL111" s="61"/>
      <c r="BM111" s="61"/>
      <c r="BN111" s="61"/>
      <c r="BO111" s="61"/>
      <c r="BP111" s="61"/>
      <c r="BQ111" s="61"/>
      <c r="BR111" s="61"/>
      <c r="BS111" s="61"/>
      <c r="BT111" s="61"/>
      <c r="BU111" s="61"/>
      <c r="BV111" s="61"/>
      <c r="BW111" s="61"/>
      <c r="BX111" s="61"/>
      <c r="BY111" s="61"/>
      <c r="BZ111" s="61"/>
      <c r="CA111" s="61"/>
      <c r="CB111" s="61"/>
      <c r="CC111" s="61"/>
      <c r="CD111" s="61"/>
      <c r="CE111" s="61"/>
      <c r="CF111" s="61"/>
      <c r="CG111" s="61"/>
      <c r="CH111" s="61"/>
      <c r="CI111" s="61"/>
      <c r="CJ111" s="61"/>
      <c r="CK111" s="61"/>
      <c r="CL111" s="61"/>
      <c r="CM111" s="61"/>
      <c r="CN111" s="61"/>
      <c r="CO111" s="61"/>
      <c r="CP111" s="61"/>
      <c r="CQ111" s="61"/>
      <c r="CR111" s="61"/>
      <c r="CS111" s="61"/>
      <c r="CT111" s="61"/>
      <c r="CU111" s="61"/>
      <c r="CV111" s="61"/>
      <c r="CW111" s="61"/>
      <c r="CX111" s="61"/>
      <c r="CY111" s="61"/>
      <c r="CZ111" s="61"/>
      <c r="DA111" s="61"/>
      <c r="DB111" s="61"/>
    </row>
    <row r="112" spans="1:106" s="58" customFormat="1" ht="24.95" customHeight="1">
      <c r="A112" s="779" t="s">
        <v>633</v>
      </c>
      <c r="B112" s="779"/>
      <c r="C112" s="779"/>
      <c r="D112" s="779"/>
      <c r="E112" s="779"/>
      <c r="F112" s="132"/>
      <c r="G112" s="133">
        <f>G69</f>
        <v>0</v>
      </c>
      <c r="H112" s="133">
        <f t="shared" ref="H112:AK112" si="57">H69</f>
        <v>0</v>
      </c>
      <c r="I112" s="133">
        <f t="shared" si="57"/>
        <v>0</v>
      </c>
      <c r="J112" s="133">
        <f t="shared" si="57"/>
        <v>0</v>
      </c>
      <c r="K112" s="133">
        <f t="shared" si="57"/>
        <v>0</v>
      </c>
      <c r="L112" s="133">
        <f t="shared" si="57"/>
        <v>0</v>
      </c>
      <c r="M112" s="133">
        <f t="shared" si="57"/>
        <v>0</v>
      </c>
      <c r="N112" s="133">
        <f t="shared" si="57"/>
        <v>0</v>
      </c>
      <c r="O112" s="133">
        <f t="shared" si="57"/>
        <v>0</v>
      </c>
      <c r="P112" s="133">
        <f t="shared" si="57"/>
        <v>0</v>
      </c>
      <c r="Q112" s="133">
        <f t="shared" si="57"/>
        <v>0</v>
      </c>
      <c r="R112" s="133">
        <f t="shared" si="57"/>
        <v>0</v>
      </c>
      <c r="S112" s="133">
        <f t="shared" si="57"/>
        <v>0</v>
      </c>
      <c r="T112" s="133">
        <f t="shared" si="57"/>
        <v>0</v>
      </c>
      <c r="U112" s="133">
        <f t="shared" si="57"/>
        <v>0</v>
      </c>
      <c r="V112" s="133">
        <f t="shared" si="57"/>
        <v>0</v>
      </c>
      <c r="W112" s="133">
        <f t="shared" si="57"/>
        <v>0</v>
      </c>
      <c r="X112" s="133">
        <f t="shared" si="57"/>
        <v>0</v>
      </c>
      <c r="Y112" s="133">
        <f t="shared" si="57"/>
        <v>0</v>
      </c>
      <c r="Z112" s="133">
        <f t="shared" si="57"/>
        <v>4934000</v>
      </c>
      <c r="AA112" s="133">
        <f t="shared" si="57"/>
        <v>0</v>
      </c>
      <c r="AB112" s="133">
        <f t="shared" si="57"/>
        <v>0</v>
      </c>
      <c r="AC112" s="133">
        <f t="shared" si="57"/>
        <v>4934000</v>
      </c>
      <c r="AD112" s="133">
        <f t="shared" si="57"/>
        <v>0</v>
      </c>
      <c r="AE112" s="133">
        <f t="shared" si="57"/>
        <v>0</v>
      </c>
      <c r="AF112" s="133">
        <f t="shared" si="57"/>
        <v>0</v>
      </c>
      <c r="AG112" s="133">
        <f t="shared" si="57"/>
        <v>0</v>
      </c>
      <c r="AH112" s="133">
        <f t="shared" si="57"/>
        <v>9868000</v>
      </c>
      <c r="AI112" s="133">
        <f t="shared" si="57"/>
        <v>0</v>
      </c>
      <c r="AJ112" s="133">
        <f t="shared" si="57"/>
        <v>0</v>
      </c>
      <c r="AK112" s="133">
        <f t="shared" si="57"/>
        <v>0</v>
      </c>
      <c r="AL112" s="137">
        <f>SUM(G112:AK112)</f>
        <v>19736000</v>
      </c>
      <c r="AM112" s="61"/>
      <c r="AN112" s="61"/>
      <c r="AO112" s="61"/>
      <c r="AP112" s="61"/>
      <c r="AQ112" s="61"/>
      <c r="AR112" s="61"/>
      <c r="AS112" s="61"/>
      <c r="AT112" s="61"/>
      <c r="AU112" s="61"/>
      <c r="AV112" s="61"/>
      <c r="AW112" s="61"/>
      <c r="AX112" s="61"/>
      <c r="AY112" s="61"/>
      <c r="AZ112" s="61"/>
      <c r="BA112" s="61"/>
      <c r="BB112" s="61"/>
      <c r="BC112" s="61"/>
      <c r="BD112" s="61"/>
      <c r="BE112" s="61"/>
      <c r="BF112" s="61"/>
      <c r="BG112" s="61"/>
      <c r="BH112" s="61"/>
      <c r="BI112" s="61"/>
      <c r="BJ112" s="61"/>
      <c r="BK112" s="61"/>
      <c r="BL112" s="61"/>
      <c r="BM112" s="61"/>
      <c r="BN112" s="61"/>
      <c r="BO112" s="61"/>
      <c r="BP112" s="61"/>
      <c r="BQ112" s="61"/>
      <c r="BR112" s="61"/>
      <c r="BS112" s="61"/>
      <c r="BT112" s="61"/>
      <c r="BU112" s="61"/>
      <c r="BV112" s="61"/>
      <c r="BW112" s="61"/>
      <c r="BX112" s="61"/>
      <c r="BY112" s="61"/>
      <c r="BZ112" s="61"/>
      <c r="CA112" s="61"/>
      <c r="CB112" s="61"/>
      <c r="CC112" s="61"/>
      <c r="CD112" s="61"/>
      <c r="CE112" s="61"/>
      <c r="CF112" s="61"/>
      <c r="CG112" s="61"/>
      <c r="CH112" s="61"/>
      <c r="CI112" s="61"/>
      <c r="CJ112" s="61"/>
      <c r="CK112" s="61"/>
      <c r="CL112" s="61"/>
      <c r="CM112" s="61"/>
      <c r="CN112" s="61"/>
      <c r="CO112" s="61"/>
      <c r="CP112" s="61"/>
      <c r="CQ112" s="61"/>
      <c r="CR112" s="61"/>
      <c r="CS112" s="61"/>
      <c r="CT112" s="61"/>
      <c r="CU112" s="61"/>
      <c r="CV112" s="61"/>
      <c r="CW112" s="61"/>
      <c r="CX112" s="61"/>
      <c r="CY112" s="61"/>
      <c r="CZ112" s="61"/>
      <c r="DA112" s="61"/>
      <c r="DB112" s="61"/>
    </row>
    <row r="113" spans="1:106" s="58" customFormat="1" ht="24.95" customHeight="1">
      <c r="A113" s="779" t="s">
        <v>632</v>
      </c>
      <c r="B113" s="779"/>
      <c r="C113" s="779"/>
      <c r="D113" s="779"/>
      <c r="E113" s="779"/>
      <c r="F113" s="132"/>
      <c r="G113" s="133">
        <f>G71</f>
        <v>0</v>
      </c>
      <c r="H113" s="133">
        <f t="shared" ref="H113:AK113" si="58">H71</f>
        <v>0</v>
      </c>
      <c r="I113" s="133">
        <f t="shared" si="58"/>
        <v>0</v>
      </c>
      <c r="J113" s="133">
        <f t="shared" si="58"/>
        <v>0</v>
      </c>
      <c r="K113" s="133">
        <f t="shared" si="58"/>
        <v>0</v>
      </c>
      <c r="L113" s="133">
        <f t="shared" si="58"/>
        <v>0</v>
      </c>
      <c r="M113" s="133">
        <f t="shared" si="58"/>
        <v>0</v>
      </c>
      <c r="N113" s="133">
        <f t="shared" si="58"/>
        <v>0</v>
      </c>
      <c r="O113" s="133">
        <f t="shared" si="58"/>
        <v>0</v>
      </c>
      <c r="P113" s="133">
        <f t="shared" si="58"/>
        <v>0</v>
      </c>
      <c r="Q113" s="133">
        <f t="shared" si="58"/>
        <v>0</v>
      </c>
      <c r="R113" s="133">
        <f t="shared" si="58"/>
        <v>0</v>
      </c>
      <c r="S113" s="133">
        <f t="shared" si="58"/>
        <v>0</v>
      </c>
      <c r="T113" s="133">
        <f t="shared" si="58"/>
        <v>0</v>
      </c>
      <c r="U113" s="133">
        <f t="shared" si="58"/>
        <v>0</v>
      </c>
      <c r="V113" s="133">
        <f t="shared" si="58"/>
        <v>0</v>
      </c>
      <c r="W113" s="133">
        <f t="shared" si="58"/>
        <v>0</v>
      </c>
      <c r="X113" s="133">
        <f t="shared" si="58"/>
        <v>0</v>
      </c>
      <c r="Y113" s="133">
        <f t="shared" si="58"/>
        <v>0</v>
      </c>
      <c r="Z113" s="133">
        <f t="shared" si="58"/>
        <v>9462600</v>
      </c>
      <c r="AA113" s="133">
        <f t="shared" si="58"/>
        <v>0</v>
      </c>
      <c r="AB113" s="133">
        <f t="shared" si="58"/>
        <v>0</v>
      </c>
      <c r="AC113" s="133">
        <f t="shared" si="58"/>
        <v>0</v>
      </c>
      <c r="AD113" s="133">
        <f t="shared" si="58"/>
        <v>0</v>
      </c>
      <c r="AE113" s="133">
        <f t="shared" si="58"/>
        <v>0</v>
      </c>
      <c r="AF113" s="133">
        <f t="shared" si="58"/>
        <v>0</v>
      </c>
      <c r="AG113" s="133">
        <f t="shared" si="58"/>
        <v>0</v>
      </c>
      <c r="AH113" s="133">
        <f t="shared" si="58"/>
        <v>6660619</v>
      </c>
      <c r="AI113" s="133">
        <f t="shared" si="58"/>
        <v>0</v>
      </c>
      <c r="AJ113" s="133">
        <f t="shared" si="58"/>
        <v>0</v>
      </c>
      <c r="AK113" s="133">
        <f t="shared" si="58"/>
        <v>0</v>
      </c>
      <c r="AL113" s="137">
        <f>SUM(G113:AK113)</f>
        <v>16123219</v>
      </c>
      <c r="AM113" s="61"/>
      <c r="AN113" s="61"/>
      <c r="AO113" s="61"/>
      <c r="AP113" s="61"/>
      <c r="AQ113" s="61"/>
      <c r="AR113" s="61"/>
      <c r="AS113" s="61"/>
      <c r="AT113" s="61"/>
      <c r="AU113" s="61"/>
      <c r="AV113" s="61"/>
      <c r="AW113" s="61"/>
      <c r="AX113" s="61"/>
      <c r="AY113" s="61"/>
      <c r="AZ113" s="61"/>
      <c r="BA113" s="61"/>
      <c r="BB113" s="61"/>
      <c r="BC113" s="61"/>
      <c r="BD113" s="61"/>
      <c r="BE113" s="61"/>
      <c r="BF113" s="61"/>
      <c r="BG113" s="61"/>
      <c r="BH113" s="61"/>
      <c r="BI113" s="61"/>
      <c r="BJ113" s="61"/>
      <c r="BK113" s="61"/>
      <c r="BL113" s="61"/>
      <c r="BM113" s="61"/>
      <c r="BN113" s="61"/>
      <c r="BO113" s="61"/>
      <c r="BP113" s="61"/>
      <c r="BQ113" s="61"/>
      <c r="BR113" s="61"/>
      <c r="BS113" s="61"/>
      <c r="BT113" s="61"/>
      <c r="BU113" s="61"/>
      <c r="BV113" s="61"/>
      <c r="BW113" s="61"/>
      <c r="BX113" s="61"/>
      <c r="BY113" s="61"/>
      <c r="BZ113" s="61"/>
      <c r="CA113" s="61"/>
      <c r="CB113" s="61"/>
      <c r="CC113" s="61"/>
      <c r="CD113" s="61"/>
      <c r="CE113" s="61"/>
      <c r="CF113" s="61"/>
      <c r="CG113" s="61"/>
      <c r="CH113" s="61"/>
      <c r="CI113" s="61"/>
      <c r="CJ113" s="61"/>
      <c r="CK113" s="61"/>
      <c r="CL113" s="61"/>
      <c r="CM113" s="61"/>
      <c r="CN113" s="61"/>
      <c r="CO113" s="61"/>
      <c r="CP113" s="61"/>
      <c r="CQ113" s="61"/>
      <c r="CR113" s="61"/>
      <c r="CS113" s="61"/>
      <c r="CT113" s="61"/>
      <c r="CU113" s="61"/>
      <c r="CV113" s="61"/>
      <c r="CW113" s="61"/>
      <c r="CX113" s="61"/>
      <c r="CY113" s="61"/>
      <c r="CZ113" s="61"/>
      <c r="DA113" s="61"/>
      <c r="DB113" s="61"/>
    </row>
    <row r="114" spans="1:106" s="58" customFormat="1" ht="24.95" customHeight="1">
      <c r="A114" s="779" t="s">
        <v>637</v>
      </c>
      <c r="B114" s="779"/>
      <c r="C114" s="779"/>
      <c r="D114" s="779"/>
      <c r="E114" s="779"/>
      <c r="F114" s="136"/>
      <c r="G114" s="137">
        <f>SUMPRODUCT((MOD(ROW(G72:G110),2)=1)*G73:G111)</f>
        <v>0</v>
      </c>
      <c r="H114" s="137">
        <f t="shared" ref="H114:AK114" si="59">SUMPRODUCT((MOD(ROW(H72:H110),2)=1)*H73:H111)</f>
        <v>0</v>
      </c>
      <c r="I114" s="137">
        <f t="shared" si="59"/>
        <v>0</v>
      </c>
      <c r="J114" s="137">
        <f t="shared" si="59"/>
        <v>0</v>
      </c>
      <c r="K114" s="137">
        <f t="shared" si="59"/>
        <v>0</v>
      </c>
      <c r="L114" s="137">
        <f t="shared" si="59"/>
        <v>0</v>
      </c>
      <c r="M114" s="137">
        <f t="shared" si="59"/>
        <v>0</v>
      </c>
      <c r="N114" s="137">
        <f t="shared" si="59"/>
        <v>0</v>
      </c>
      <c r="O114" s="137">
        <f t="shared" si="59"/>
        <v>0</v>
      </c>
      <c r="P114" s="137">
        <f t="shared" si="59"/>
        <v>0</v>
      </c>
      <c r="Q114" s="137">
        <f t="shared" si="59"/>
        <v>0</v>
      </c>
      <c r="R114" s="137">
        <f t="shared" si="59"/>
        <v>0</v>
      </c>
      <c r="S114" s="137">
        <f t="shared" si="59"/>
        <v>0</v>
      </c>
      <c r="T114" s="137">
        <f t="shared" si="59"/>
        <v>0</v>
      </c>
      <c r="U114" s="137">
        <f t="shared" si="59"/>
        <v>0</v>
      </c>
      <c r="V114" s="137">
        <f t="shared" si="59"/>
        <v>0</v>
      </c>
      <c r="W114" s="137">
        <f t="shared" si="59"/>
        <v>0</v>
      </c>
      <c r="X114" s="137">
        <f t="shared" si="59"/>
        <v>0</v>
      </c>
      <c r="Y114" s="137">
        <f t="shared" si="59"/>
        <v>0</v>
      </c>
      <c r="Z114" s="137">
        <f t="shared" si="59"/>
        <v>0</v>
      </c>
      <c r="AA114" s="137">
        <f t="shared" si="59"/>
        <v>0</v>
      </c>
      <c r="AB114" s="137">
        <f t="shared" si="59"/>
        <v>0</v>
      </c>
      <c r="AC114" s="137">
        <f t="shared" si="59"/>
        <v>0</v>
      </c>
      <c r="AD114" s="137">
        <f t="shared" si="59"/>
        <v>0</v>
      </c>
      <c r="AE114" s="137">
        <f t="shared" si="59"/>
        <v>0</v>
      </c>
      <c r="AF114" s="137">
        <f t="shared" si="59"/>
        <v>0</v>
      </c>
      <c r="AG114" s="137">
        <f t="shared" si="59"/>
        <v>0</v>
      </c>
      <c r="AH114" s="137">
        <f t="shared" si="59"/>
        <v>0</v>
      </c>
      <c r="AI114" s="137">
        <f t="shared" si="59"/>
        <v>0</v>
      </c>
      <c r="AJ114" s="137">
        <f t="shared" si="59"/>
        <v>0</v>
      </c>
      <c r="AK114" s="137">
        <f t="shared" si="59"/>
        <v>0</v>
      </c>
      <c r="AL114" s="137">
        <f>SUM(G114:AK114)</f>
        <v>0</v>
      </c>
      <c r="AM114" s="61"/>
      <c r="AN114" s="61"/>
      <c r="AO114" s="61"/>
      <c r="AP114" s="61"/>
      <c r="AQ114" s="61"/>
      <c r="AR114" s="61"/>
      <c r="AS114" s="61"/>
      <c r="AT114" s="61"/>
      <c r="AU114" s="61"/>
      <c r="AV114" s="61"/>
      <c r="AW114" s="61"/>
      <c r="AX114" s="61"/>
      <c r="AY114" s="61"/>
      <c r="AZ114" s="61"/>
      <c r="BA114" s="61"/>
      <c r="BB114" s="61"/>
      <c r="BC114" s="61"/>
      <c r="BD114" s="61"/>
      <c r="BE114" s="61"/>
      <c r="BF114" s="61"/>
      <c r="BG114" s="61"/>
      <c r="BH114" s="61"/>
      <c r="BI114" s="61"/>
      <c r="BJ114" s="61"/>
      <c r="BK114" s="61"/>
      <c r="BL114" s="61"/>
      <c r="BM114" s="61"/>
      <c r="BN114" s="61"/>
      <c r="BO114" s="61"/>
      <c r="BP114" s="61"/>
      <c r="BQ114" s="61"/>
    </row>
    <row r="115" spans="1:106" s="58" customFormat="1" ht="24.95" customHeight="1">
      <c r="A115" s="780" t="s">
        <v>669</v>
      </c>
      <c r="B115" s="780"/>
      <c r="C115" s="780"/>
      <c r="D115" s="780"/>
      <c r="E115" s="780"/>
      <c r="F115" s="138"/>
      <c r="G115" s="139">
        <f>G112+G113+G114</f>
        <v>0</v>
      </c>
      <c r="H115" s="139">
        <f t="shared" ref="H115:AL115" si="60">H112+H113+H114</f>
        <v>0</v>
      </c>
      <c r="I115" s="139">
        <f t="shared" si="60"/>
        <v>0</v>
      </c>
      <c r="J115" s="139">
        <f t="shared" si="60"/>
        <v>0</v>
      </c>
      <c r="K115" s="139">
        <f t="shared" si="60"/>
        <v>0</v>
      </c>
      <c r="L115" s="139">
        <f t="shared" si="60"/>
        <v>0</v>
      </c>
      <c r="M115" s="139">
        <f t="shared" si="60"/>
        <v>0</v>
      </c>
      <c r="N115" s="139">
        <f t="shared" si="60"/>
        <v>0</v>
      </c>
      <c r="O115" s="139">
        <f t="shared" si="60"/>
        <v>0</v>
      </c>
      <c r="P115" s="139">
        <f t="shared" si="60"/>
        <v>0</v>
      </c>
      <c r="Q115" s="139">
        <f t="shared" si="60"/>
        <v>0</v>
      </c>
      <c r="R115" s="139">
        <f t="shared" si="60"/>
        <v>0</v>
      </c>
      <c r="S115" s="139">
        <f t="shared" si="60"/>
        <v>0</v>
      </c>
      <c r="T115" s="139">
        <f t="shared" si="60"/>
        <v>0</v>
      </c>
      <c r="U115" s="139">
        <f t="shared" si="60"/>
        <v>0</v>
      </c>
      <c r="V115" s="139">
        <f t="shared" si="60"/>
        <v>0</v>
      </c>
      <c r="W115" s="139">
        <f t="shared" si="60"/>
        <v>0</v>
      </c>
      <c r="X115" s="139">
        <f t="shared" si="60"/>
        <v>0</v>
      </c>
      <c r="Y115" s="139">
        <f t="shared" si="60"/>
        <v>0</v>
      </c>
      <c r="Z115" s="139">
        <f t="shared" si="60"/>
        <v>14396600</v>
      </c>
      <c r="AA115" s="139">
        <f t="shared" si="60"/>
        <v>0</v>
      </c>
      <c r="AB115" s="139">
        <f t="shared" si="60"/>
        <v>0</v>
      </c>
      <c r="AC115" s="139">
        <f t="shared" si="60"/>
        <v>4934000</v>
      </c>
      <c r="AD115" s="139">
        <f t="shared" si="60"/>
        <v>0</v>
      </c>
      <c r="AE115" s="139">
        <f t="shared" si="60"/>
        <v>0</v>
      </c>
      <c r="AF115" s="139">
        <f t="shared" si="60"/>
        <v>0</v>
      </c>
      <c r="AG115" s="139">
        <f t="shared" si="60"/>
        <v>0</v>
      </c>
      <c r="AH115" s="139">
        <f t="shared" si="60"/>
        <v>16528619</v>
      </c>
      <c r="AI115" s="139">
        <f t="shared" si="60"/>
        <v>0</v>
      </c>
      <c r="AJ115" s="139">
        <f t="shared" si="60"/>
        <v>0</v>
      </c>
      <c r="AK115" s="139">
        <f t="shared" si="60"/>
        <v>0</v>
      </c>
      <c r="AL115" s="139">
        <f t="shared" si="60"/>
        <v>35859219</v>
      </c>
      <c r="AM115" s="61"/>
      <c r="AN115" s="61"/>
      <c r="AO115" s="61"/>
      <c r="AP115" s="61"/>
      <c r="AQ115" s="61"/>
      <c r="AR115" s="61"/>
      <c r="AS115" s="61"/>
      <c r="AT115" s="61"/>
      <c r="AU115" s="61"/>
      <c r="AV115" s="61"/>
      <c r="AW115" s="61"/>
      <c r="AX115" s="61"/>
      <c r="AY115" s="61"/>
      <c r="AZ115" s="61"/>
      <c r="BA115" s="61"/>
      <c r="BB115" s="61"/>
      <c r="BC115" s="61"/>
      <c r="BD115" s="61"/>
      <c r="BE115" s="61"/>
      <c r="BF115" s="61"/>
      <c r="BG115" s="61"/>
      <c r="BH115" s="61"/>
      <c r="BI115" s="61"/>
      <c r="BJ115" s="61"/>
      <c r="BK115" s="61"/>
      <c r="BL115" s="61"/>
      <c r="BM115" s="61"/>
      <c r="BN115" s="61"/>
      <c r="BO115" s="61"/>
      <c r="BP115" s="61"/>
      <c r="BQ115" s="61"/>
    </row>
    <row r="116" spans="1:106" s="58" customFormat="1" ht="19.5" customHeight="1">
      <c r="A116" s="117" t="s">
        <v>57</v>
      </c>
      <c r="C116" s="790" t="s">
        <v>694</v>
      </c>
      <c r="D116" s="792" t="s">
        <v>685</v>
      </c>
      <c r="E116" s="796" t="s">
        <v>686</v>
      </c>
      <c r="F116" s="794">
        <v>3451</v>
      </c>
      <c r="G116" s="125">
        <f>VLOOKUP($C$116,[79]납품내역서!$B$3:$AI$10,G1,FALSE)</f>
        <v>0</v>
      </c>
      <c r="H116" s="125">
        <f>VLOOKUP($C$116,[79]납품내역서!$B$3:$AI$10,H1,FALSE)</f>
        <v>0</v>
      </c>
      <c r="I116" s="125">
        <f>VLOOKUP($C$116,[79]납품내역서!$B$3:$AI$10,I1,FALSE)</f>
        <v>0</v>
      </c>
      <c r="J116" s="125">
        <f>VLOOKUP($C$116,[79]납품내역서!$B$3:$AI$10,J1,FALSE)</f>
        <v>0</v>
      </c>
      <c r="K116" s="125">
        <f>VLOOKUP($C$116,[79]납품내역서!$B$3:$AI$10,K1,FALSE)</f>
        <v>0</v>
      </c>
      <c r="L116" s="125">
        <f>VLOOKUP($C$116,[79]납품내역서!$B$3:$AI$10,L1,FALSE)</f>
        <v>0</v>
      </c>
      <c r="M116" s="125">
        <f>VLOOKUP($C$116,[79]납품내역서!$B$3:$AI$10,M1,FALSE)</f>
        <v>460</v>
      </c>
      <c r="N116" s="125">
        <f>VLOOKUP($C$116,[79]납품내역서!$B$3:$AI$10,N1,FALSE)</f>
        <v>0</v>
      </c>
      <c r="O116" s="125">
        <f>VLOOKUP($C$116,[79]납품내역서!$B$3:$AI$10,O1,FALSE)</f>
        <v>0</v>
      </c>
      <c r="P116" s="125">
        <f>VLOOKUP($C$116,[79]납품내역서!$B$3:$AI$10,P1,FALSE)</f>
        <v>0</v>
      </c>
      <c r="Q116" s="125">
        <f>VLOOKUP($C$116,[79]납품내역서!$B$3:$AI$10,Q1,FALSE)</f>
        <v>0</v>
      </c>
      <c r="R116" s="125">
        <f>VLOOKUP($C$116,[79]납품내역서!$B$3:$AI$10,R1,FALSE)</f>
        <v>0</v>
      </c>
      <c r="S116" s="125">
        <f>VLOOKUP($C$116,[79]납품내역서!$B$3:$AI$10,S1,FALSE)</f>
        <v>0</v>
      </c>
      <c r="T116" s="125">
        <f>VLOOKUP($C$116,[79]납품내역서!$B$3:$AI$10,T1,FALSE)</f>
        <v>0</v>
      </c>
      <c r="U116" s="125">
        <f>VLOOKUP($C$116,[79]납품내역서!$B$3:$AI$10,U1,FALSE)</f>
        <v>0</v>
      </c>
      <c r="V116" s="125">
        <f>VLOOKUP($C$116,[79]납품내역서!$B$3:$AI$10,V1,FALSE)</f>
        <v>0</v>
      </c>
      <c r="W116" s="125">
        <f>VLOOKUP($C$116,[79]납품내역서!$B$3:$AI$10,W1,FALSE)</f>
        <v>0</v>
      </c>
      <c r="X116" s="125">
        <f>VLOOKUP($C$116,[79]납품내역서!$B$3:$AI$10,X1,FALSE)</f>
        <v>0</v>
      </c>
      <c r="Y116" s="125">
        <f>VLOOKUP($C$116,[79]납품내역서!$B$3:$AI$10,Y1,FALSE)</f>
        <v>0</v>
      </c>
      <c r="Z116" s="125">
        <f>VLOOKUP($C$116,[79]납품내역서!$B$3:$AI$10,Z1,FALSE)</f>
        <v>0</v>
      </c>
      <c r="AA116" s="125">
        <f>VLOOKUP($C$116,[79]납품내역서!$B$3:$AI$10,AA1,FALSE)</f>
        <v>0</v>
      </c>
      <c r="AB116" s="125">
        <f>VLOOKUP($C$116,[79]납품내역서!$B$3:$AI$10,AB1,FALSE)</f>
        <v>0</v>
      </c>
      <c r="AC116" s="125">
        <f>VLOOKUP($C$116,[79]납품내역서!$B$3:$AI$10,AC1,FALSE)</f>
        <v>0</v>
      </c>
      <c r="AD116" s="125">
        <f>VLOOKUP($C$116,[79]납품내역서!$B$3:$AI$10,AD1,FALSE)</f>
        <v>0</v>
      </c>
      <c r="AE116" s="125">
        <f>VLOOKUP($C$116,[79]납품내역서!$B$3:$AI$10,AE1,FALSE)</f>
        <v>0</v>
      </c>
      <c r="AF116" s="125">
        <f>VLOOKUP($C$116,[79]납품내역서!$B$3:$AI$10,AF1,FALSE)</f>
        <v>0</v>
      </c>
      <c r="AG116" s="125">
        <f>VLOOKUP($C$116,[79]납품내역서!$B$3:$AI$10,AG1,FALSE)</f>
        <v>0</v>
      </c>
      <c r="AH116" s="125">
        <f>VLOOKUP($C$116,[79]납품내역서!$B$3:$AI$10,AH1,FALSE)</f>
        <v>0</v>
      </c>
      <c r="AI116" s="125">
        <f>VLOOKUP($C$116,[79]납품내역서!$B$3:$AI$10,AI1,FALSE)</f>
        <v>500</v>
      </c>
      <c r="AJ116" s="125">
        <f>VLOOKUP($C$116,[79]납품내역서!$B$3:$AI$10,AJ1,FALSE)</f>
        <v>0</v>
      </c>
      <c r="AK116" s="125">
        <f>VLOOKUP($C$116,[79]납품내역서!$B$3:$AI$10,AK1,FALSE)</f>
        <v>0</v>
      </c>
      <c r="AL116" s="125">
        <f>SUM(G116:AK116)</f>
        <v>960</v>
      </c>
      <c r="AM116" s="61"/>
      <c r="AN116" s="61"/>
      <c r="AO116" s="61"/>
      <c r="AP116" s="61"/>
      <c r="AQ116" s="61"/>
      <c r="AR116" s="61"/>
      <c r="AS116" s="61"/>
      <c r="AT116" s="61"/>
      <c r="AU116" s="61"/>
      <c r="AV116" s="61"/>
      <c r="AW116" s="61"/>
      <c r="AX116" s="61"/>
      <c r="AY116" s="61"/>
      <c r="AZ116" s="61"/>
      <c r="BA116" s="61"/>
      <c r="BB116" s="61"/>
      <c r="BC116" s="61"/>
      <c r="BD116" s="61"/>
      <c r="BE116" s="61"/>
      <c r="BF116" s="61"/>
      <c r="BG116" s="61"/>
      <c r="BH116" s="61"/>
      <c r="BI116" s="61"/>
      <c r="BJ116" s="61"/>
      <c r="BK116" s="61"/>
      <c r="BL116" s="61"/>
      <c r="BM116" s="61"/>
      <c r="BN116" s="61"/>
      <c r="BO116" s="61"/>
      <c r="BP116" s="61"/>
      <c r="BQ116" s="61"/>
      <c r="BR116" s="61"/>
      <c r="BS116" s="61"/>
      <c r="BT116" s="61"/>
      <c r="BU116" s="61"/>
      <c r="BV116" s="61"/>
      <c r="BW116" s="61"/>
      <c r="BX116" s="61"/>
      <c r="BY116" s="61"/>
      <c r="BZ116" s="61"/>
      <c r="CA116" s="61"/>
      <c r="CB116" s="61"/>
      <c r="CC116" s="61"/>
      <c r="CD116" s="61"/>
      <c r="CE116" s="61"/>
      <c r="CF116" s="61"/>
      <c r="CG116" s="61"/>
      <c r="CH116" s="61"/>
      <c r="CI116" s="61"/>
      <c r="CJ116" s="61"/>
      <c r="CK116" s="61"/>
      <c r="CL116" s="61"/>
      <c r="CM116" s="61"/>
      <c r="CN116" s="61"/>
      <c r="CO116" s="61"/>
      <c r="CP116" s="61"/>
      <c r="CQ116" s="61"/>
      <c r="CR116" s="61"/>
      <c r="CS116" s="61"/>
      <c r="CT116" s="61"/>
      <c r="CU116" s="61"/>
      <c r="CV116" s="61"/>
      <c r="CW116" s="61"/>
      <c r="CX116" s="61"/>
      <c r="CY116" s="61"/>
      <c r="CZ116" s="61"/>
      <c r="DA116" s="61"/>
      <c r="DB116" s="61"/>
    </row>
    <row r="117" spans="1:106" s="58" customFormat="1" ht="20.100000000000001" customHeight="1">
      <c r="A117" s="117"/>
      <c r="C117" s="791"/>
      <c r="D117" s="793"/>
      <c r="E117" s="797"/>
      <c r="F117" s="795"/>
      <c r="G117" s="125">
        <f>$F$116*G116</f>
        <v>0</v>
      </c>
      <c r="H117" s="125">
        <f t="shared" ref="H117:AK117" si="61">$F$116*H116</f>
        <v>0</v>
      </c>
      <c r="I117" s="125">
        <f t="shared" si="61"/>
        <v>0</v>
      </c>
      <c r="J117" s="125">
        <f t="shared" si="61"/>
        <v>0</v>
      </c>
      <c r="K117" s="125">
        <f t="shared" si="61"/>
        <v>0</v>
      </c>
      <c r="L117" s="125">
        <f t="shared" si="61"/>
        <v>0</v>
      </c>
      <c r="M117" s="125">
        <f t="shared" si="61"/>
        <v>1587460</v>
      </c>
      <c r="N117" s="125">
        <f t="shared" si="61"/>
        <v>0</v>
      </c>
      <c r="O117" s="125">
        <f t="shared" si="61"/>
        <v>0</v>
      </c>
      <c r="P117" s="125">
        <f t="shared" si="61"/>
        <v>0</v>
      </c>
      <c r="Q117" s="125">
        <f t="shared" si="61"/>
        <v>0</v>
      </c>
      <c r="R117" s="125">
        <f t="shared" si="61"/>
        <v>0</v>
      </c>
      <c r="S117" s="125">
        <f t="shared" si="61"/>
        <v>0</v>
      </c>
      <c r="T117" s="125">
        <f t="shared" si="61"/>
        <v>0</v>
      </c>
      <c r="U117" s="125">
        <f t="shared" si="61"/>
        <v>0</v>
      </c>
      <c r="V117" s="125">
        <f t="shared" si="61"/>
        <v>0</v>
      </c>
      <c r="W117" s="125">
        <f t="shared" si="61"/>
        <v>0</v>
      </c>
      <c r="X117" s="125">
        <f t="shared" si="61"/>
        <v>0</v>
      </c>
      <c r="Y117" s="125">
        <f t="shared" si="61"/>
        <v>0</v>
      </c>
      <c r="Z117" s="125">
        <f t="shared" si="61"/>
        <v>0</v>
      </c>
      <c r="AA117" s="125">
        <f t="shared" si="61"/>
        <v>0</v>
      </c>
      <c r="AB117" s="125">
        <f t="shared" si="61"/>
        <v>0</v>
      </c>
      <c r="AC117" s="125">
        <f t="shared" si="61"/>
        <v>0</v>
      </c>
      <c r="AD117" s="125">
        <f t="shared" si="61"/>
        <v>0</v>
      </c>
      <c r="AE117" s="125">
        <f t="shared" si="61"/>
        <v>0</v>
      </c>
      <c r="AF117" s="125">
        <f t="shared" si="61"/>
        <v>0</v>
      </c>
      <c r="AG117" s="125">
        <f t="shared" si="61"/>
        <v>0</v>
      </c>
      <c r="AH117" s="125">
        <f t="shared" si="61"/>
        <v>0</v>
      </c>
      <c r="AI117" s="125">
        <f t="shared" si="61"/>
        <v>1725500</v>
      </c>
      <c r="AJ117" s="125">
        <f t="shared" si="61"/>
        <v>0</v>
      </c>
      <c r="AK117" s="125">
        <f t="shared" si="61"/>
        <v>0</v>
      </c>
      <c r="AL117" s="125">
        <f>F116*AL116</f>
        <v>3312960</v>
      </c>
      <c r="AM117" s="61"/>
      <c r="AN117" s="61"/>
      <c r="AO117" s="61"/>
      <c r="AP117" s="61"/>
      <c r="AQ117" s="61"/>
      <c r="AR117" s="61"/>
      <c r="AS117" s="61"/>
      <c r="AT117" s="61"/>
      <c r="AU117" s="61"/>
      <c r="AV117" s="61"/>
      <c r="AW117" s="61"/>
      <c r="AX117" s="61"/>
      <c r="AY117" s="61"/>
      <c r="AZ117" s="61"/>
      <c r="BA117" s="61"/>
      <c r="BB117" s="61"/>
      <c r="BC117" s="61"/>
      <c r="BD117" s="61"/>
      <c r="BE117" s="61"/>
      <c r="BF117" s="61"/>
      <c r="BG117" s="61"/>
      <c r="BH117" s="61"/>
      <c r="BI117" s="61"/>
      <c r="BJ117" s="61"/>
      <c r="BK117" s="61"/>
      <c r="BL117" s="61"/>
      <c r="BM117" s="61"/>
      <c r="BN117" s="61"/>
      <c r="BO117" s="61"/>
      <c r="BP117" s="61"/>
      <c r="BQ117" s="61"/>
      <c r="BR117" s="61"/>
      <c r="BS117" s="61"/>
      <c r="BT117" s="61"/>
      <c r="BU117" s="61"/>
      <c r="BV117" s="61"/>
      <c r="BW117" s="61"/>
      <c r="BX117" s="61"/>
      <c r="BY117" s="61"/>
      <c r="BZ117" s="61"/>
      <c r="CA117" s="61"/>
      <c r="CB117" s="61"/>
      <c r="CC117" s="61"/>
      <c r="CD117" s="61"/>
      <c r="CE117" s="61"/>
      <c r="CF117" s="61"/>
      <c r="CG117" s="61"/>
      <c r="CH117" s="61"/>
      <c r="CI117" s="61"/>
      <c r="CJ117" s="61"/>
      <c r="CK117" s="61"/>
      <c r="CL117" s="61"/>
      <c r="CM117" s="61"/>
      <c r="CN117" s="61"/>
      <c r="CO117" s="61"/>
      <c r="CP117" s="61"/>
      <c r="CQ117" s="61"/>
      <c r="CR117" s="61"/>
      <c r="CS117" s="61"/>
      <c r="CT117" s="61"/>
      <c r="CU117" s="61"/>
      <c r="CV117" s="61"/>
      <c r="CW117" s="61"/>
      <c r="CX117" s="61"/>
      <c r="CY117" s="61"/>
      <c r="CZ117" s="61"/>
      <c r="DA117" s="61"/>
      <c r="DB117" s="61"/>
    </row>
    <row r="118" spans="1:106" s="58" customFormat="1" ht="20.100000000000001" customHeight="1">
      <c r="A118" s="117" t="s">
        <v>57</v>
      </c>
      <c r="C118" s="790" t="s">
        <v>695</v>
      </c>
      <c r="D118" s="792" t="s">
        <v>693</v>
      </c>
      <c r="E118" s="796" t="s">
        <v>686</v>
      </c>
      <c r="F118" s="794"/>
      <c r="G118" s="125">
        <f>VLOOKUP($C$118,[79]납품내역서!$B$3:$AI$10,G1,FALSE)</f>
        <v>0</v>
      </c>
      <c r="H118" s="125">
        <f>VLOOKUP($C$118,[79]납품내역서!$B$3:$AI$10,H1,FALSE)</f>
        <v>0</v>
      </c>
      <c r="I118" s="125">
        <f>VLOOKUP($C$118,[79]납품내역서!$B$3:$AI$10,I1,FALSE)</f>
        <v>0</v>
      </c>
      <c r="J118" s="125">
        <f>VLOOKUP($C$118,[79]납품내역서!$B$3:$AI$10,J1,FALSE)</f>
        <v>0</v>
      </c>
      <c r="K118" s="125">
        <f>VLOOKUP($C$118,[79]납품내역서!$B$3:$AI$10,K1,FALSE)</f>
        <v>0</v>
      </c>
      <c r="L118" s="125">
        <f>VLOOKUP($C$118,[79]납품내역서!$B$3:$AI$10,L1,FALSE)</f>
        <v>0</v>
      </c>
      <c r="M118" s="125">
        <f>VLOOKUP($C$118,[79]납품내역서!$B$3:$AI$10,M1,FALSE)</f>
        <v>700</v>
      </c>
      <c r="N118" s="125">
        <f>VLOOKUP($C$118,[79]납품내역서!$B$3:$AI$10,N1,FALSE)</f>
        <v>0</v>
      </c>
      <c r="O118" s="125">
        <f>VLOOKUP($C$118,[79]납품내역서!$B$3:$AI$10,O1,FALSE)</f>
        <v>0</v>
      </c>
      <c r="P118" s="125">
        <f>VLOOKUP($C$118,[79]납품내역서!$B$3:$AI$10,P1,FALSE)</f>
        <v>0</v>
      </c>
      <c r="Q118" s="125">
        <f>VLOOKUP($C$118,[79]납품내역서!$B$3:$AI$10,Q1,FALSE)</f>
        <v>0</v>
      </c>
      <c r="R118" s="125">
        <f>VLOOKUP($C$118,[79]납품내역서!$B$3:$AI$10,R1,FALSE)</f>
        <v>0</v>
      </c>
      <c r="S118" s="125">
        <f>VLOOKUP($C$118,[79]납품내역서!$B$3:$AI$10,S1,FALSE)</f>
        <v>0</v>
      </c>
      <c r="T118" s="125">
        <f>VLOOKUP($C$118,[79]납품내역서!$B$3:$AI$10,T1,FALSE)</f>
        <v>0</v>
      </c>
      <c r="U118" s="125">
        <f>VLOOKUP($C$118,[79]납품내역서!$B$3:$AI$10,U1,FALSE)</f>
        <v>0</v>
      </c>
      <c r="V118" s="125">
        <f>VLOOKUP($C$118,[79]납품내역서!$B$3:$AI$10,V1,FALSE)</f>
        <v>0</v>
      </c>
      <c r="W118" s="125">
        <f>VLOOKUP($C$118,[79]납품내역서!$B$3:$AI$10,W1,FALSE)</f>
        <v>0</v>
      </c>
      <c r="X118" s="125">
        <f>VLOOKUP($C$118,[79]납품내역서!$B$3:$AI$10,X1,FALSE)</f>
        <v>0</v>
      </c>
      <c r="Y118" s="125">
        <f>VLOOKUP($C$118,[79]납품내역서!$B$3:$AI$10,Y1,FALSE)</f>
        <v>0</v>
      </c>
      <c r="Z118" s="125">
        <f>VLOOKUP($C$118,[79]납품내역서!$B$3:$AI$10,Z1,FALSE)</f>
        <v>0</v>
      </c>
      <c r="AA118" s="125">
        <f>VLOOKUP($C$118,[79]납품내역서!$B$3:$AI$10,AA1,FALSE)</f>
        <v>0</v>
      </c>
      <c r="AB118" s="125">
        <f>VLOOKUP($C$118,[79]납품내역서!$B$3:$AI$10,AB1,FALSE)</f>
        <v>0</v>
      </c>
      <c r="AC118" s="125">
        <f>VLOOKUP($C$118,[79]납품내역서!$B$3:$AI$10,AC1,FALSE)</f>
        <v>0</v>
      </c>
      <c r="AD118" s="125">
        <f>VLOOKUP($C$118,[79]납품내역서!$B$3:$AI$10,AD1,FALSE)</f>
        <v>0</v>
      </c>
      <c r="AE118" s="125">
        <f>VLOOKUP($C$118,[79]납품내역서!$B$3:$AI$10,AE1,FALSE)</f>
        <v>0</v>
      </c>
      <c r="AF118" s="125">
        <f>VLOOKUP($C$118,[79]납품내역서!$B$3:$AI$10,AF1,FALSE)</f>
        <v>0</v>
      </c>
      <c r="AG118" s="125">
        <f>VLOOKUP($C$118,[79]납품내역서!$B$3:$AI$10,AG1,FALSE)</f>
        <v>0</v>
      </c>
      <c r="AH118" s="125">
        <f>VLOOKUP($C$118,[79]납품내역서!$B$3:$AI$10,AH1,FALSE)</f>
        <v>0</v>
      </c>
      <c r="AI118" s="125">
        <f>VLOOKUP($C$118,[79]납품내역서!$B$3:$AI$10,AI1,FALSE)</f>
        <v>500</v>
      </c>
      <c r="AJ118" s="125">
        <f>VLOOKUP($C$118,[79]납품내역서!$B$3:$AI$10,AJ1,FALSE)</f>
        <v>0</v>
      </c>
      <c r="AK118" s="125">
        <f>VLOOKUP($C$118,[79]납품내역서!$B$3:$AI$10,AK1,FALSE)</f>
        <v>0</v>
      </c>
      <c r="AL118" s="125">
        <f>SUM(G118:AK118)</f>
        <v>1200</v>
      </c>
      <c r="AM118" s="61"/>
      <c r="AN118" s="61"/>
      <c r="AO118" s="61"/>
      <c r="AP118" s="61"/>
      <c r="AQ118" s="61"/>
      <c r="AR118" s="61"/>
      <c r="AS118" s="61"/>
      <c r="AT118" s="61"/>
      <c r="AU118" s="61"/>
      <c r="AV118" s="61"/>
      <c r="AW118" s="61"/>
      <c r="AX118" s="61"/>
      <c r="AY118" s="61"/>
      <c r="AZ118" s="61"/>
      <c r="BA118" s="61"/>
      <c r="BB118" s="61"/>
      <c r="BC118" s="61"/>
      <c r="BD118" s="61"/>
      <c r="BE118" s="61"/>
      <c r="BF118" s="61"/>
      <c r="BG118" s="61"/>
      <c r="BH118" s="61"/>
      <c r="BI118" s="61"/>
      <c r="BJ118" s="61"/>
      <c r="BK118" s="61"/>
      <c r="BL118" s="61"/>
      <c r="BM118" s="61"/>
      <c r="BN118" s="61"/>
      <c r="BO118" s="61"/>
      <c r="BP118" s="61"/>
      <c r="BQ118" s="61"/>
    </row>
    <row r="119" spans="1:106" ht="19.5" customHeight="1">
      <c r="A119" s="117"/>
      <c r="C119" s="791"/>
      <c r="D119" s="793"/>
      <c r="E119" s="797"/>
      <c r="F119" s="795"/>
      <c r="G119" s="125">
        <f>$F$118*G118</f>
        <v>0</v>
      </c>
      <c r="H119" s="125">
        <f t="shared" ref="H119:AK119" si="62">$F$118*H118</f>
        <v>0</v>
      </c>
      <c r="I119" s="125">
        <f t="shared" si="62"/>
        <v>0</v>
      </c>
      <c r="J119" s="125">
        <f t="shared" si="62"/>
        <v>0</v>
      </c>
      <c r="K119" s="125">
        <f t="shared" si="62"/>
        <v>0</v>
      </c>
      <c r="L119" s="125">
        <f t="shared" si="62"/>
        <v>0</v>
      </c>
      <c r="M119" s="125">
        <f t="shared" si="62"/>
        <v>0</v>
      </c>
      <c r="N119" s="125">
        <f t="shared" si="62"/>
        <v>0</v>
      </c>
      <c r="O119" s="125">
        <f t="shared" si="62"/>
        <v>0</v>
      </c>
      <c r="P119" s="125">
        <f t="shared" si="62"/>
        <v>0</v>
      </c>
      <c r="Q119" s="125">
        <f t="shared" si="62"/>
        <v>0</v>
      </c>
      <c r="R119" s="125">
        <f t="shared" si="62"/>
        <v>0</v>
      </c>
      <c r="S119" s="125">
        <f t="shared" si="62"/>
        <v>0</v>
      </c>
      <c r="T119" s="125">
        <f t="shared" si="62"/>
        <v>0</v>
      </c>
      <c r="U119" s="125">
        <f t="shared" si="62"/>
        <v>0</v>
      </c>
      <c r="V119" s="125">
        <f t="shared" si="62"/>
        <v>0</v>
      </c>
      <c r="W119" s="125">
        <f t="shared" si="62"/>
        <v>0</v>
      </c>
      <c r="X119" s="125">
        <f t="shared" si="62"/>
        <v>0</v>
      </c>
      <c r="Y119" s="125">
        <f t="shared" si="62"/>
        <v>0</v>
      </c>
      <c r="Z119" s="125">
        <f t="shared" si="62"/>
        <v>0</v>
      </c>
      <c r="AA119" s="125">
        <f t="shared" si="62"/>
        <v>0</v>
      </c>
      <c r="AB119" s="125">
        <f t="shared" si="62"/>
        <v>0</v>
      </c>
      <c r="AC119" s="125">
        <f t="shared" si="62"/>
        <v>0</v>
      </c>
      <c r="AD119" s="125">
        <f t="shared" si="62"/>
        <v>0</v>
      </c>
      <c r="AE119" s="125">
        <f t="shared" si="62"/>
        <v>0</v>
      </c>
      <c r="AF119" s="125">
        <f t="shared" si="62"/>
        <v>0</v>
      </c>
      <c r="AG119" s="125">
        <f t="shared" si="62"/>
        <v>0</v>
      </c>
      <c r="AH119" s="125">
        <f t="shared" si="62"/>
        <v>0</v>
      </c>
      <c r="AI119" s="125">
        <f t="shared" si="62"/>
        <v>0</v>
      </c>
      <c r="AJ119" s="125">
        <f t="shared" si="62"/>
        <v>0</v>
      </c>
      <c r="AK119" s="125">
        <f t="shared" si="62"/>
        <v>0</v>
      </c>
      <c r="AL119" s="125">
        <f t="shared" ref="AL119:AL131" si="63">SUM(G119:AK119)</f>
        <v>0</v>
      </c>
      <c r="BR119" s="30"/>
      <c r="BS119" s="30"/>
      <c r="BT119" s="30"/>
      <c r="BU119" s="30"/>
      <c r="BV119" s="30"/>
      <c r="BW119" s="30"/>
      <c r="BX119" s="30"/>
      <c r="BY119" s="30"/>
      <c r="BZ119" s="30"/>
      <c r="CA119" s="30"/>
      <c r="CB119" s="30"/>
      <c r="CC119" s="30"/>
      <c r="CD119" s="30"/>
      <c r="CE119" s="30"/>
      <c r="CF119" s="30"/>
      <c r="CG119" s="30"/>
      <c r="CH119" s="30"/>
      <c r="CI119" s="30"/>
      <c r="CJ119" s="30"/>
      <c r="CK119" s="30"/>
      <c r="CL119" s="30"/>
      <c r="CM119" s="30"/>
      <c r="CN119" s="30"/>
      <c r="CO119" s="30"/>
      <c r="CP119" s="30"/>
      <c r="CQ119" s="30"/>
      <c r="CR119" s="30"/>
      <c r="CS119" s="30"/>
      <c r="CT119" s="30"/>
      <c r="CU119" s="30"/>
      <c r="CV119" s="30"/>
      <c r="CW119" s="30"/>
      <c r="CX119" s="30"/>
      <c r="CY119" s="30"/>
      <c r="CZ119" s="30"/>
      <c r="DA119" s="30"/>
      <c r="DB119" s="30"/>
    </row>
    <row r="120" spans="1:106" s="58" customFormat="1" ht="19.5" customHeight="1">
      <c r="A120" s="117" t="s">
        <v>57</v>
      </c>
      <c r="C120" s="790" t="s">
        <v>696</v>
      </c>
      <c r="D120" s="792" t="s">
        <v>687</v>
      </c>
      <c r="E120" s="796" t="s">
        <v>686</v>
      </c>
      <c r="F120" s="794"/>
      <c r="G120" s="125">
        <f>VLOOKUP($C$120,[79]납품내역서!$B$3:$AI$10,G1,FALSE)</f>
        <v>0</v>
      </c>
      <c r="H120" s="125">
        <f>VLOOKUP($C$120,[79]납품내역서!$B$3:$AI$10,H1,FALSE)</f>
        <v>0</v>
      </c>
      <c r="I120" s="125">
        <f>VLOOKUP($C$120,[79]납품내역서!$B$3:$AI$10,I1,FALSE)</f>
        <v>0</v>
      </c>
      <c r="J120" s="125">
        <f>VLOOKUP($C$120,[79]납품내역서!$B$3:$AI$10,J1,FALSE)</f>
        <v>0</v>
      </c>
      <c r="K120" s="125">
        <f>VLOOKUP($C$120,[79]납품내역서!$B$3:$AI$10,K1,FALSE)</f>
        <v>0</v>
      </c>
      <c r="L120" s="125">
        <f>VLOOKUP($C$120,[79]납품내역서!$B$3:$AI$10,L1,FALSE)</f>
        <v>0</v>
      </c>
      <c r="M120" s="125">
        <f>VLOOKUP($C$120,[79]납품내역서!$B$3:$AI$10,M1,FALSE)</f>
        <v>0</v>
      </c>
      <c r="N120" s="125">
        <f>VLOOKUP($C$120,[79]납품내역서!$B$3:$AI$10,N1,FALSE)</f>
        <v>0</v>
      </c>
      <c r="O120" s="125">
        <f>VLOOKUP($C$120,[79]납품내역서!$B$3:$AI$10,O1,FALSE)</f>
        <v>0</v>
      </c>
      <c r="P120" s="125">
        <f>VLOOKUP($C$120,[79]납품내역서!$B$3:$AI$10,P1,FALSE)</f>
        <v>0</v>
      </c>
      <c r="Q120" s="125">
        <f>VLOOKUP($C$120,[79]납품내역서!$B$3:$AI$10,Q1,FALSE)</f>
        <v>0</v>
      </c>
      <c r="R120" s="125">
        <f>VLOOKUP($C$120,[79]납품내역서!$B$3:$AI$10,R1,FALSE)</f>
        <v>0</v>
      </c>
      <c r="S120" s="125">
        <f>VLOOKUP($C$120,[79]납품내역서!$B$3:$AI$10,S1,FALSE)</f>
        <v>0</v>
      </c>
      <c r="T120" s="125">
        <f>VLOOKUP($C$120,[79]납품내역서!$B$3:$AI$10,T1,FALSE)</f>
        <v>0</v>
      </c>
      <c r="U120" s="125">
        <f>VLOOKUP($C$120,[79]납품내역서!$B$3:$AI$10,U1,FALSE)</f>
        <v>0</v>
      </c>
      <c r="V120" s="125">
        <f>VLOOKUP($C$120,[79]납품내역서!$B$3:$AI$10,V1,FALSE)</f>
        <v>0</v>
      </c>
      <c r="W120" s="125">
        <f>VLOOKUP($C$120,[79]납품내역서!$B$3:$AI$10,W1,FALSE)</f>
        <v>0</v>
      </c>
      <c r="X120" s="125">
        <f>VLOOKUP($C$120,[79]납품내역서!$B$3:$AI$10,X1,FALSE)</f>
        <v>0</v>
      </c>
      <c r="Y120" s="125">
        <f>VLOOKUP($C$120,[79]납품내역서!$B$3:$AI$10,Y1,FALSE)</f>
        <v>0</v>
      </c>
      <c r="Z120" s="125">
        <f>VLOOKUP($C$120,[79]납품내역서!$B$3:$AI$10,Z1,FALSE)</f>
        <v>0</v>
      </c>
      <c r="AA120" s="125">
        <f>VLOOKUP($C$120,[79]납품내역서!$B$3:$AI$10,AA1,FALSE)</f>
        <v>0</v>
      </c>
      <c r="AB120" s="125">
        <f>VLOOKUP($C$120,[79]납품내역서!$B$3:$AI$10,AB1,FALSE)</f>
        <v>0</v>
      </c>
      <c r="AC120" s="125">
        <f>VLOOKUP($C$120,[79]납품내역서!$B$3:$AI$10,AC1,FALSE)</f>
        <v>0</v>
      </c>
      <c r="AD120" s="125">
        <f>VLOOKUP($C$120,[79]납품내역서!$B$3:$AI$10,AD1,FALSE)</f>
        <v>0</v>
      </c>
      <c r="AE120" s="125">
        <f>VLOOKUP($C$120,[79]납품내역서!$B$3:$AI$10,AE1,FALSE)</f>
        <v>0</v>
      </c>
      <c r="AF120" s="125">
        <f>VLOOKUP($C$120,[79]납품내역서!$B$3:$AI$10,AF1,FALSE)</f>
        <v>93</v>
      </c>
      <c r="AG120" s="125">
        <f>VLOOKUP($C$120,[79]납품내역서!$B$3:$AI$10,AG1,FALSE)</f>
        <v>0</v>
      </c>
      <c r="AH120" s="125">
        <f>VLOOKUP($C$120,[79]납품내역서!$B$3:$AI$10,AH1,FALSE)</f>
        <v>584</v>
      </c>
      <c r="AI120" s="125">
        <f>VLOOKUP($C$120,[79]납품내역서!$B$3:$AI$10,AI1,FALSE)</f>
        <v>0</v>
      </c>
      <c r="AJ120" s="125">
        <f>VLOOKUP($C$120,[79]납품내역서!$B$3:$AI$10,AJ1,FALSE)</f>
        <v>0</v>
      </c>
      <c r="AK120" s="125">
        <f>VLOOKUP($C$120,[79]납품내역서!$B$3:$AI$10,AK1,FALSE)</f>
        <v>0</v>
      </c>
      <c r="AL120" s="125">
        <f t="shared" si="63"/>
        <v>677</v>
      </c>
      <c r="AM120" s="61"/>
      <c r="AN120" s="61"/>
      <c r="AO120" s="61"/>
      <c r="AP120" s="61"/>
      <c r="AQ120" s="61"/>
      <c r="AR120" s="61"/>
      <c r="AS120" s="61"/>
      <c r="AT120" s="61"/>
      <c r="AU120" s="61"/>
      <c r="AV120" s="61"/>
      <c r="AW120" s="61"/>
      <c r="AX120" s="61"/>
      <c r="AY120" s="61"/>
      <c r="AZ120" s="61"/>
      <c r="BA120" s="61"/>
      <c r="BB120" s="61"/>
      <c r="BC120" s="61"/>
      <c r="BD120" s="61"/>
      <c r="BE120" s="61"/>
      <c r="BF120" s="61"/>
      <c r="BG120" s="61"/>
      <c r="BH120" s="61"/>
      <c r="BI120" s="61"/>
      <c r="BJ120" s="61"/>
      <c r="BK120" s="61"/>
      <c r="BL120" s="61"/>
      <c r="BM120" s="61"/>
      <c r="BN120" s="61"/>
      <c r="BO120" s="61"/>
      <c r="BP120" s="61"/>
      <c r="BQ120" s="61"/>
      <c r="BR120" s="61"/>
      <c r="BS120" s="61"/>
      <c r="BT120" s="61"/>
      <c r="BU120" s="61"/>
      <c r="BV120" s="61"/>
      <c r="BW120" s="61"/>
      <c r="BX120" s="61"/>
      <c r="BY120" s="61"/>
      <c r="BZ120" s="61"/>
      <c r="CA120" s="61"/>
      <c r="CB120" s="61"/>
      <c r="CC120" s="61"/>
      <c r="CD120" s="61"/>
      <c r="CE120" s="61"/>
      <c r="CF120" s="61"/>
      <c r="CG120" s="61"/>
      <c r="CH120" s="61"/>
      <c r="CI120" s="61"/>
      <c r="CJ120" s="61"/>
      <c r="CK120" s="61"/>
      <c r="CL120" s="61"/>
      <c r="CM120" s="61"/>
      <c r="CN120" s="61"/>
      <c r="CO120" s="61"/>
      <c r="CP120" s="61"/>
      <c r="CQ120" s="61"/>
      <c r="CR120" s="61"/>
      <c r="CS120" s="61"/>
      <c r="CT120" s="61"/>
      <c r="CU120" s="61"/>
      <c r="CV120" s="61"/>
      <c r="CW120" s="61"/>
      <c r="CX120" s="61"/>
      <c r="CY120" s="61"/>
      <c r="CZ120" s="61"/>
      <c r="DA120" s="61"/>
      <c r="DB120" s="61"/>
    </row>
    <row r="121" spans="1:106" s="58" customFormat="1" ht="20.100000000000001" customHeight="1">
      <c r="A121" s="117"/>
      <c r="C121" s="791"/>
      <c r="D121" s="793"/>
      <c r="E121" s="797"/>
      <c r="F121" s="795"/>
      <c r="G121" s="125">
        <f>$F$120*G120</f>
        <v>0</v>
      </c>
      <c r="H121" s="125">
        <f t="shared" ref="H121:AK121" si="64">$F$120*H120</f>
        <v>0</v>
      </c>
      <c r="I121" s="125">
        <f t="shared" si="64"/>
        <v>0</v>
      </c>
      <c r="J121" s="125">
        <f t="shared" si="64"/>
        <v>0</v>
      </c>
      <c r="K121" s="125">
        <f t="shared" si="64"/>
        <v>0</v>
      </c>
      <c r="L121" s="125">
        <f t="shared" si="64"/>
        <v>0</v>
      </c>
      <c r="M121" s="125">
        <f t="shared" si="64"/>
        <v>0</v>
      </c>
      <c r="N121" s="125">
        <f t="shared" si="64"/>
        <v>0</v>
      </c>
      <c r="O121" s="125">
        <f t="shared" si="64"/>
        <v>0</v>
      </c>
      <c r="P121" s="125">
        <f t="shared" si="64"/>
        <v>0</v>
      </c>
      <c r="Q121" s="125">
        <f t="shared" si="64"/>
        <v>0</v>
      </c>
      <c r="R121" s="125">
        <f t="shared" si="64"/>
        <v>0</v>
      </c>
      <c r="S121" s="125">
        <f t="shared" si="64"/>
        <v>0</v>
      </c>
      <c r="T121" s="125">
        <f t="shared" si="64"/>
        <v>0</v>
      </c>
      <c r="U121" s="125">
        <f t="shared" si="64"/>
        <v>0</v>
      </c>
      <c r="V121" s="125">
        <f t="shared" si="64"/>
        <v>0</v>
      </c>
      <c r="W121" s="125">
        <f t="shared" si="64"/>
        <v>0</v>
      </c>
      <c r="X121" s="125">
        <f t="shared" si="64"/>
        <v>0</v>
      </c>
      <c r="Y121" s="125">
        <f t="shared" si="64"/>
        <v>0</v>
      </c>
      <c r="Z121" s="125">
        <f t="shared" si="64"/>
        <v>0</v>
      </c>
      <c r="AA121" s="125">
        <f t="shared" si="64"/>
        <v>0</v>
      </c>
      <c r="AB121" s="125">
        <f t="shared" si="64"/>
        <v>0</v>
      </c>
      <c r="AC121" s="125">
        <f t="shared" si="64"/>
        <v>0</v>
      </c>
      <c r="AD121" s="125">
        <f t="shared" si="64"/>
        <v>0</v>
      </c>
      <c r="AE121" s="125">
        <f t="shared" si="64"/>
        <v>0</v>
      </c>
      <c r="AF121" s="125">
        <f t="shared" si="64"/>
        <v>0</v>
      </c>
      <c r="AG121" s="125">
        <f t="shared" si="64"/>
        <v>0</v>
      </c>
      <c r="AH121" s="125">
        <f t="shared" si="64"/>
        <v>0</v>
      </c>
      <c r="AI121" s="125">
        <f t="shared" si="64"/>
        <v>0</v>
      </c>
      <c r="AJ121" s="125">
        <f t="shared" si="64"/>
        <v>0</v>
      </c>
      <c r="AK121" s="125">
        <f t="shared" si="64"/>
        <v>0</v>
      </c>
      <c r="AL121" s="125">
        <f t="shared" si="63"/>
        <v>0</v>
      </c>
      <c r="AM121" s="61"/>
      <c r="AN121" s="61"/>
      <c r="AO121" s="61"/>
      <c r="AP121" s="61"/>
      <c r="AQ121" s="61"/>
      <c r="AR121" s="61"/>
      <c r="AS121" s="61"/>
      <c r="AT121" s="61"/>
      <c r="AU121" s="61"/>
      <c r="AV121" s="61"/>
      <c r="AW121" s="61"/>
      <c r="AX121" s="61"/>
      <c r="AY121" s="61"/>
      <c r="AZ121" s="61"/>
      <c r="BA121" s="61"/>
      <c r="BB121" s="61"/>
      <c r="BC121" s="61"/>
      <c r="BD121" s="61"/>
      <c r="BE121" s="61"/>
      <c r="BF121" s="61"/>
      <c r="BG121" s="61"/>
      <c r="BH121" s="61"/>
      <c r="BI121" s="61"/>
      <c r="BJ121" s="61"/>
      <c r="BK121" s="61"/>
      <c r="BL121" s="61"/>
      <c r="BM121" s="61"/>
      <c r="BN121" s="61"/>
      <c r="BO121" s="61"/>
      <c r="BP121" s="61"/>
      <c r="BQ121" s="61"/>
      <c r="BR121" s="61"/>
      <c r="BS121" s="61"/>
      <c r="BT121" s="61"/>
      <c r="BU121" s="61"/>
      <c r="BV121" s="61"/>
      <c r="BW121" s="61"/>
      <c r="BX121" s="61"/>
      <c r="BY121" s="61"/>
      <c r="BZ121" s="61"/>
      <c r="CA121" s="61"/>
      <c r="CB121" s="61"/>
      <c r="CC121" s="61"/>
      <c r="CD121" s="61"/>
      <c r="CE121" s="61"/>
      <c r="CF121" s="61"/>
      <c r="CG121" s="61"/>
      <c r="CH121" s="61"/>
      <c r="CI121" s="61"/>
      <c r="CJ121" s="61"/>
      <c r="CK121" s="61"/>
      <c r="CL121" s="61"/>
      <c r="CM121" s="61"/>
      <c r="CN121" s="61"/>
      <c r="CO121" s="61"/>
      <c r="CP121" s="61"/>
      <c r="CQ121" s="61"/>
      <c r="CR121" s="61"/>
      <c r="CS121" s="61"/>
      <c r="CT121" s="61"/>
      <c r="CU121" s="61"/>
      <c r="CV121" s="61"/>
      <c r="CW121" s="61"/>
      <c r="CX121" s="61"/>
      <c r="CY121" s="61"/>
      <c r="CZ121" s="61"/>
      <c r="DA121" s="61"/>
      <c r="DB121" s="61"/>
    </row>
    <row r="122" spans="1:106" s="58" customFormat="1" ht="20.100000000000001" customHeight="1">
      <c r="A122" s="117" t="s">
        <v>57</v>
      </c>
      <c r="C122" s="790" t="s">
        <v>697</v>
      </c>
      <c r="D122" s="792" t="s">
        <v>688</v>
      </c>
      <c r="E122" s="796" t="s">
        <v>686</v>
      </c>
      <c r="F122" s="794">
        <v>0</v>
      </c>
      <c r="G122" s="125">
        <f>VLOOKUP($C$122,[79]납품내역서!$B$3:$AI$10,G1,FALSE)</f>
        <v>0</v>
      </c>
      <c r="H122" s="125">
        <f>VLOOKUP($C$122,[79]납품내역서!$B$3:$AI$10,H1,FALSE)</f>
        <v>0</v>
      </c>
      <c r="I122" s="125">
        <f>VLOOKUP($C$122,[79]납품내역서!$B$3:$AI$10,I1,FALSE)</f>
        <v>0</v>
      </c>
      <c r="J122" s="125">
        <f>VLOOKUP($C$122,[79]납품내역서!$B$3:$AI$10,J1,FALSE)</f>
        <v>0</v>
      </c>
      <c r="K122" s="125">
        <f>VLOOKUP($C$122,[79]납품내역서!$B$3:$AI$10,K1,FALSE)</f>
        <v>0</v>
      </c>
      <c r="L122" s="125">
        <f>VLOOKUP($C$122,[79]납품내역서!$B$3:$AI$10,L1,FALSE)</f>
        <v>0</v>
      </c>
      <c r="M122" s="125">
        <f>VLOOKUP($C$122,[79]납품내역서!$B$3:$AI$10,M1,FALSE)</f>
        <v>0</v>
      </c>
      <c r="N122" s="125">
        <f>VLOOKUP($C$122,[79]납품내역서!$B$3:$AI$10,N1,FALSE)</f>
        <v>0</v>
      </c>
      <c r="O122" s="125">
        <f>VLOOKUP($C$122,[79]납품내역서!$B$3:$AI$10,O1,FALSE)</f>
        <v>0</v>
      </c>
      <c r="P122" s="125">
        <f>VLOOKUP($C$122,[79]납품내역서!$B$3:$AI$10,P1,FALSE)</f>
        <v>0</v>
      </c>
      <c r="Q122" s="125">
        <f>VLOOKUP($C$122,[79]납품내역서!$B$3:$AI$10,Q1,FALSE)</f>
        <v>0</v>
      </c>
      <c r="R122" s="125">
        <f>VLOOKUP($C$122,[79]납품내역서!$B$3:$AI$10,R1,FALSE)</f>
        <v>0</v>
      </c>
      <c r="S122" s="125">
        <f>VLOOKUP($C$122,[79]납품내역서!$B$3:$AI$10,S1,FALSE)</f>
        <v>0</v>
      </c>
      <c r="T122" s="125">
        <f>VLOOKUP($C$122,[79]납품내역서!$B$3:$AI$10,T1,FALSE)</f>
        <v>0</v>
      </c>
      <c r="U122" s="125">
        <f>VLOOKUP($C$122,[79]납품내역서!$B$3:$AI$10,U1,FALSE)</f>
        <v>0</v>
      </c>
      <c r="V122" s="125">
        <f>VLOOKUP($C$122,[79]납품내역서!$B$3:$AI$10,V1,FALSE)</f>
        <v>0</v>
      </c>
      <c r="W122" s="125">
        <f>VLOOKUP($C$122,[79]납품내역서!$B$3:$AI$10,W1,FALSE)</f>
        <v>0</v>
      </c>
      <c r="X122" s="125">
        <f>VLOOKUP($C$122,[79]납품내역서!$B$3:$AI$10,X1,FALSE)</f>
        <v>0</v>
      </c>
      <c r="Y122" s="125">
        <f>VLOOKUP($C$122,[79]납품내역서!$B$3:$AI$10,Y1,FALSE)</f>
        <v>0</v>
      </c>
      <c r="Z122" s="125">
        <f>VLOOKUP($C$122,[79]납품내역서!$B$3:$AI$10,Z1,FALSE)</f>
        <v>0</v>
      </c>
      <c r="AA122" s="125">
        <f>VLOOKUP($C$122,[79]납품내역서!$B$3:$AI$10,AA1,FALSE)</f>
        <v>0</v>
      </c>
      <c r="AB122" s="125">
        <f>VLOOKUP($C$122,[79]납품내역서!$B$3:$AI$10,AB1,FALSE)</f>
        <v>0</v>
      </c>
      <c r="AC122" s="125">
        <f>VLOOKUP($C$122,[79]납품내역서!$B$3:$AI$10,AC1,FALSE)</f>
        <v>0</v>
      </c>
      <c r="AD122" s="125">
        <f>VLOOKUP($C$122,[79]납품내역서!$B$3:$AI$10,AD1,FALSE)</f>
        <v>0</v>
      </c>
      <c r="AE122" s="125">
        <f>VLOOKUP($C$122,[79]납품내역서!$B$3:$AI$10,AE1,FALSE)</f>
        <v>0</v>
      </c>
      <c r="AF122" s="125">
        <f>VLOOKUP($C$122,[79]납품내역서!$B$3:$AI$10,AF1,FALSE)</f>
        <v>93</v>
      </c>
      <c r="AG122" s="125">
        <f>VLOOKUP($C$122,[79]납품내역서!$B$3:$AI$10,AG1,FALSE)</f>
        <v>0</v>
      </c>
      <c r="AH122" s="125">
        <f>VLOOKUP($C$122,[79]납품내역서!$B$3:$AI$10,AH1,FALSE)</f>
        <v>584</v>
      </c>
      <c r="AI122" s="125">
        <f>VLOOKUP($C$122,[79]납품내역서!$B$3:$AI$10,AI1,FALSE)</f>
        <v>0</v>
      </c>
      <c r="AJ122" s="125">
        <f>VLOOKUP($C$122,[79]납품내역서!$B$3:$AI$10,AJ1,FALSE)</f>
        <v>0</v>
      </c>
      <c r="AK122" s="125">
        <f>VLOOKUP($C$122,[79]납품내역서!$B$3:$AI$10,AK1,FALSE)</f>
        <v>0</v>
      </c>
      <c r="AL122" s="125">
        <f t="shared" si="63"/>
        <v>677</v>
      </c>
      <c r="AM122" s="61"/>
      <c r="AN122" s="61"/>
      <c r="AO122" s="61"/>
      <c r="AP122" s="61"/>
      <c r="AQ122" s="61"/>
      <c r="AR122" s="61"/>
      <c r="AS122" s="61"/>
      <c r="AT122" s="61"/>
      <c r="AU122" s="61"/>
      <c r="AV122" s="61"/>
      <c r="AW122" s="61"/>
      <c r="AX122" s="61"/>
      <c r="AY122" s="61"/>
      <c r="AZ122" s="61"/>
      <c r="BA122" s="61"/>
      <c r="BB122" s="61"/>
      <c r="BC122" s="61"/>
      <c r="BD122" s="61"/>
      <c r="BE122" s="61"/>
      <c r="BF122" s="61"/>
      <c r="BG122" s="61"/>
      <c r="BH122" s="61"/>
      <c r="BI122" s="61"/>
      <c r="BJ122" s="61"/>
      <c r="BK122" s="61"/>
      <c r="BL122" s="61"/>
      <c r="BM122" s="61"/>
      <c r="BN122" s="61"/>
      <c r="BO122" s="61"/>
      <c r="BP122" s="61"/>
      <c r="BQ122" s="61"/>
    </row>
    <row r="123" spans="1:106" s="58" customFormat="1" ht="20.100000000000001" customHeight="1">
      <c r="A123" s="117"/>
      <c r="C123" s="791"/>
      <c r="D123" s="793"/>
      <c r="E123" s="797"/>
      <c r="F123" s="798"/>
      <c r="G123" s="125">
        <f>$F$122*G122</f>
        <v>0</v>
      </c>
      <c r="H123" s="125">
        <f t="shared" ref="H123:AK123" si="65">$F$122*H122</f>
        <v>0</v>
      </c>
      <c r="I123" s="125">
        <f t="shared" si="65"/>
        <v>0</v>
      </c>
      <c r="J123" s="125">
        <f t="shared" si="65"/>
        <v>0</v>
      </c>
      <c r="K123" s="125">
        <f t="shared" si="65"/>
        <v>0</v>
      </c>
      <c r="L123" s="125">
        <f t="shared" si="65"/>
        <v>0</v>
      </c>
      <c r="M123" s="125">
        <f t="shared" si="65"/>
        <v>0</v>
      </c>
      <c r="N123" s="125">
        <f t="shared" si="65"/>
        <v>0</v>
      </c>
      <c r="O123" s="125">
        <f t="shared" si="65"/>
        <v>0</v>
      </c>
      <c r="P123" s="125">
        <f t="shared" si="65"/>
        <v>0</v>
      </c>
      <c r="Q123" s="125">
        <f t="shared" si="65"/>
        <v>0</v>
      </c>
      <c r="R123" s="125">
        <f t="shared" si="65"/>
        <v>0</v>
      </c>
      <c r="S123" s="125">
        <f t="shared" si="65"/>
        <v>0</v>
      </c>
      <c r="T123" s="125">
        <f t="shared" si="65"/>
        <v>0</v>
      </c>
      <c r="U123" s="125">
        <f t="shared" si="65"/>
        <v>0</v>
      </c>
      <c r="V123" s="125">
        <f t="shared" si="65"/>
        <v>0</v>
      </c>
      <c r="W123" s="125">
        <f t="shared" si="65"/>
        <v>0</v>
      </c>
      <c r="X123" s="125">
        <f t="shared" si="65"/>
        <v>0</v>
      </c>
      <c r="Y123" s="125">
        <f t="shared" si="65"/>
        <v>0</v>
      </c>
      <c r="Z123" s="125">
        <f t="shared" si="65"/>
        <v>0</v>
      </c>
      <c r="AA123" s="125">
        <f t="shared" si="65"/>
        <v>0</v>
      </c>
      <c r="AB123" s="125">
        <f t="shared" si="65"/>
        <v>0</v>
      </c>
      <c r="AC123" s="125">
        <f t="shared" si="65"/>
        <v>0</v>
      </c>
      <c r="AD123" s="125">
        <f t="shared" si="65"/>
        <v>0</v>
      </c>
      <c r="AE123" s="125">
        <f t="shared" si="65"/>
        <v>0</v>
      </c>
      <c r="AF123" s="125">
        <f t="shared" si="65"/>
        <v>0</v>
      </c>
      <c r="AG123" s="125">
        <f t="shared" si="65"/>
        <v>0</v>
      </c>
      <c r="AH123" s="125">
        <f t="shared" si="65"/>
        <v>0</v>
      </c>
      <c r="AI123" s="125">
        <f t="shared" si="65"/>
        <v>0</v>
      </c>
      <c r="AJ123" s="125">
        <f t="shared" si="65"/>
        <v>0</v>
      </c>
      <c r="AK123" s="125">
        <f t="shared" si="65"/>
        <v>0</v>
      </c>
      <c r="AL123" s="125">
        <f t="shared" si="63"/>
        <v>0</v>
      </c>
      <c r="AM123" s="61"/>
      <c r="AN123" s="61"/>
      <c r="AO123" s="61"/>
      <c r="AP123" s="61"/>
      <c r="AQ123" s="61"/>
      <c r="AR123" s="61"/>
      <c r="AS123" s="61"/>
      <c r="AT123" s="61"/>
      <c r="AU123" s="61"/>
      <c r="AV123" s="61"/>
      <c r="AW123" s="61"/>
      <c r="AX123" s="61"/>
      <c r="AY123" s="61"/>
      <c r="AZ123" s="61"/>
      <c r="BA123" s="61"/>
      <c r="BB123" s="61"/>
      <c r="BC123" s="61"/>
      <c r="BD123" s="61"/>
      <c r="BE123" s="61"/>
      <c r="BF123" s="61"/>
      <c r="BG123" s="61"/>
      <c r="BH123" s="61"/>
      <c r="BI123" s="61"/>
      <c r="BJ123" s="61"/>
      <c r="BK123" s="61"/>
      <c r="BL123" s="61"/>
      <c r="BM123" s="61"/>
      <c r="BN123" s="61"/>
      <c r="BO123" s="61"/>
      <c r="BP123" s="61"/>
      <c r="BQ123" s="61"/>
    </row>
    <row r="124" spans="1:106" s="58" customFormat="1" ht="20.100000000000001" customHeight="1">
      <c r="A124" s="117" t="s">
        <v>57</v>
      </c>
      <c r="C124" s="790" t="s">
        <v>698</v>
      </c>
      <c r="D124" s="792" t="s">
        <v>689</v>
      </c>
      <c r="E124" s="796" t="s">
        <v>686</v>
      </c>
      <c r="F124" s="798">
        <v>3856</v>
      </c>
      <c r="G124" s="125">
        <f>VLOOKUP($C$124,[79]납품내역서!$B$3:$AI$10,G1,FALSE)</f>
        <v>2330</v>
      </c>
      <c r="H124" s="125">
        <f>VLOOKUP($C$124,[79]납품내역서!$B$3:$AI$10,H1,FALSE)</f>
        <v>0</v>
      </c>
      <c r="I124" s="125">
        <f>VLOOKUP($C$124,[79]납품내역서!$B$3:$AI$10,I1,FALSE)</f>
        <v>0</v>
      </c>
      <c r="J124" s="125">
        <f>VLOOKUP($C$124,[79]납품내역서!$B$3:$AI$10,J1,FALSE)</f>
        <v>0</v>
      </c>
      <c r="K124" s="125">
        <f>VLOOKUP($C$124,[79]납품내역서!$B$3:$AI$10,K1,FALSE)</f>
        <v>0</v>
      </c>
      <c r="L124" s="125">
        <f>VLOOKUP($C$124,[79]납품내역서!$B$3:$AI$10,L1,FALSE)</f>
        <v>0</v>
      </c>
      <c r="M124" s="125">
        <f>VLOOKUP($C$124,[79]납품내역서!$B$3:$AI$10,M1,FALSE)</f>
        <v>2425</v>
      </c>
      <c r="N124" s="125">
        <f>VLOOKUP($C$124,[79]납품내역서!$B$3:$AI$10,N1,FALSE)</f>
        <v>0</v>
      </c>
      <c r="O124" s="125">
        <f>VLOOKUP($C$124,[79]납품내역서!$B$3:$AI$10,O1,FALSE)</f>
        <v>0</v>
      </c>
      <c r="P124" s="125">
        <f>VLOOKUP($C$124,[79]납품내역서!$B$3:$AI$10,P1,FALSE)</f>
        <v>0</v>
      </c>
      <c r="Q124" s="125">
        <f>VLOOKUP($C$124,[79]납품내역서!$B$3:$AI$10,Q1,FALSE)</f>
        <v>0</v>
      </c>
      <c r="R124" s="125">
        <f>VLOOKUP($C$124,[79]납품내역서!$B$3:$AI$10,R1,FALSE)</f>
        <v>2960</v>
      </c>
      <c r="S124" s="125">
        <f>VLOOKUP($C$124,[79]납품내역서!$B$3:$AI$10,S1,FALSE)</f>
        <v>0</v>
      </c>
      <c r="T124" s="125">
        <f>VLOOKUP($C$124,[79]납품내역서!$B$3:$AI$10,T1,FALSE)</f>
        <v>1280</v>
      </c>
      <c r="U124" s="125">
        <f>VLOOKUP($C$124,[79]납품내역서!$B$3:$AI$10,U1,FALSE)</f>
        <v>0</v>
      </c>
      <c r="V124" s="125">
        <f>VLOOKUP($C$124,[79]납품내역서!$B$3:$AI$10,V1,FALSE)</f>
        <v>1518</v>
      </c>
      <c r="W124" s="125">
        <f>VLOOKUP($C$124,[79]납품내역서!$B$3:$AI$10,W1,FALSE)</f>
        <v>0</v>
      </c>
      <c r="X124" s="125">
        <f>VLOOKUP($C$124,[79]납품내역서!$B$3:$AI$10,X1,FALSE)</f>
        <v>0</v>
      </c>
      <c r="Y124" s="125">
        <f>VLOOKUP($C$124,[79]납품내역서!$B$3:$AI$10,Y1,FALSE)</f>
        <v>0</v>
      </c>
      <c r="Z124" s="125">
        <f>VLOOKUP($C$124,[79]납품내역서!$B$3:$AI$10,Z1,FALSE)</f>
        <v>2090</v>
      </c>
      <c r="AA124" s="125">
        <f>VLOOKUP($C$124,[79]납품내역서!$B$3:$AI$10,AA1,FALSE)</f>
        <v>1310</v>
      </c>
      <c r="AB124" s="125">
        <f>VLOOKUP($C$124,[79]납품내역서!$B$3:$AI$10,AB1,FALSE)</f>
        <v>1844</v>
      </c>
      <c r="AC124" s="125">
        <f>VLOOKUP($C$124,[79]납품내역서!$B$3:$AI$10,AC1,FALSE)</f>
        <v>2572</v>
      </c>
      <c r="AD124" s="125">
        <f>VLOOKUP($C$124,[79]납품내역서!$B$3:$AI$10,AD1,FALSE)</f>
        <v>0</v>
      </c>
      <c r="AE124" s="125">
        <f>VLOOKUP($C$124,[79]납품내역서!$B$3:$AI$10,AE1,FALSE)</f>
        <v>0</v>
      </c>
      <c r="AF124" s="125">
        <f>VLOOKUP($C$124,[79]납품내역서!$B$3:$AI$10,AF1,FALSE)</f>
        <v>1250</v>
      </c>
      <c r="AG124" s="125">
        <f>VLOOKUP($C$124,[79]납품내역서!$B$3:$AI$10,AG1,FALSE)</f>
        <v>1950</v>
      </c>
      <c r="AH124" s="125">
        <f>VLOOKUP($C$124,[79]납품내역서!$B$3:$AI$10,AH1,FALSE)</f>
        <v>400</v>
      </c>
      <c r="AI124" s="125">
        <f>VLOOKUP($C$124,[79]납품내역서!$B$3:$AI$10,AI1,FALSE)</f>
        <v>0</v>
      </c>
      <c r="AJ124" s="125">
        <f>VLOOKUP($C$124,[79]납품내역서!$B$3:$AI$10,AJ1,FALSE)</f>
        <v>0</v>
      </c>
      <c r="AK124" s="125">
        <f>VLOOKUP($C$124,[79]납품내역서!$B$3:$AI$10,AK1,FALSE)</f>
        <v>0</v>
      </c>
      <c r="AL124" s="125">
        <f t="shared" si="63"/>
        <v>21929</v>
      </c>
      <c r="AM124" s="61"/>
      <c r="AN124" s="61"/>
      <c r="AO124" s="61"/>
      <c r="AP124" s="61"/>
      <c r="AQ124" s="61"/>
      <c r="AR124" s="61"/>
      <c r="AS124" s="61"/>
      <c r="AT124" s="61"/>
      <c r="AU124" s="61"/>
      <c r="AV124" s="61"/>
      <c r="AW124" s="61"/>
      <c r="AX124" s="61"/>
      <c r="AY124" s="61"/>
      <c r="AZ124" s="61"/>
      <c r="BA124" s="61"/>
      <c r="BB124" s="61"/>
      <c r="BC124" s="61"/>
      <c r="BD124" s="61"/>
      <c r="BE124" s="61"/>
      <c r="BF124" s="61"/>
      <c r="BG124" s="61"/>
      <c r="BH124" s="61"/>
      <c r="BI124" s="61"/>
      <c r="BJ124" s="61"/>
      <c r="BK124" s="61"/>
      <c r="BL124" s="61"/>
      <c r="BM124" s="61"/>
      <c r="BN124" s="61"/>
      <c r="BO124" s="61"/>
      <c r="BP124" s="61"/>
      <c r="BQ124" s="61"/>
    </row>
    <row r="125" spans="1:106" s="58" customFormat="1" ht="20.100000000000001" customHeight="1">
      <c r="A125" s="117"/>
      <c r="C125" s="791"/>
      <c r="D125" s="793"/>
      <c r="E125" s="797"/>
      <c r="F125" s="798"/>
      <c r="G125" s="125">
        <f>$F$124*G124</f>
        <v>8984480</v>
      </c>
      <c r="H125" s="125">
        <f t="shared" ref="H125:AK125" si="66">$F$124*H124</f>
        <v>0</v>
      </c>
      <c r="I125" s="125">
        <f t="shared" si="66"/>
        <v>0</v>
      </c>
      <c r="J125" s="125">
        <f t="shared" si="66"/>
        <v>0</v>
      </c>
      <c r="K125" s="125">
        <f t="shared" si="66"/>
        <v>0</v>
      </c>
      <c r="L125" s="125">
        <f t="shared" si="66"/>
        <v>0</v>
      </c>
      <c r="M125" s="125">
        <f t="shared" si="66"/>
        <v>9350800</v>
      </c>
      <c r="N125" s="125">
        <f t="shared" si="66"/>
        <v>0</v>
      </c>
      <c r="O125" s="125">
        <f t="shared" si="66"/>
        <v>0</v>
      </c>
      <c r="P125" s="125">
        <f t="shared" si="66"/>
        <v>0</v>
      </c>
      <c r="Q125" s="125">
        <f t="shared" si="66"/>
        <v>0</v>
      </c>
      <c r="R125" s="125">
        <f t="shared" si="66"/>
        <v>11413760</v>
      </c>
      <c r="S125" s="125">
        <f t="shared" si="66"/>
        <v>0</v>
      </c>
      <c r="T125" s="125">
        <f t="shared" si="66"/>
        <v>4935680</v>
      </c>
      <c r="U125" s="125">
        <f t="shared" si="66"/>
        <v>0</v>
      </c>
      <c r="V125" s="125">
        <f t="shared" si="66"/>
        <v>5853408</v>
      </c>
      <c r="W125" s="125">
        <f t="shared" si="66"/>
        <v>0</v>
      </c>
      <c r="X125" s="125">
        <f t="shared" si="66"/>
        <v>0</v>
      </c>
      <c r="Y125" s="125">
        <f t="shared" si="66"/>
        <v>0</v>
      </c>
      <c r="Z125" s="125">
        <f t="shared" si="66"/>
        <v>8059040</v>
      </c>
      <c r="AA125" s="125">
        <f t="shared" si="66"/>
        <v>5051360</v>
      </c>
      <c r="AB125" s="125">
        <f t="shared" si="66"/>
        <v>7110464</v>
      </c>
      <c r="AC125" s="125">
        <f t="shared" si="66"/>
        <v>9917632</v>
      </c>
      <c r="AD125" s="125">
        <f t="shared" si="66"/>
        <v>0</v>
      </c>
      <c r="AE125" s="125">
        <f t="shared" si="66"/>
        <v>0</v>
      </c>
      <c r="AF125" s="125">
        <f t="shared" si="66"/>
        <v>4820000</v>
      </c>
      <c r="AG125" s="125">
        <f t="shared" si="66"/>
        <v>7519200</v>
      </c>
      <c r="AH125" s="125">
        <f t="shared" si="66"/>
        <v>1542400</v>
      </c>
      <c r="AI125" s="125">
        <f t="shared" si="66"/>
        <v>0</v>
      </c>
      <c r="AJ125" s="125">
        <f t="shared" si="66"/>
        <v>0</v>
      </c>
      <c r="AK125" s="125">
        <f t="shared" si="66"/>
        <v>0</v>
      </c>
      <c r="AL125" s="125">
        <f t="shared" si="63"/>
        <v>84558224</v>
      </c>
      <c r="AM125" s="61"/>
      <c r="AN125" s="61"/>
      <c r="AO125" s="61"/>
      <c r="AP125" s="61"/>
      <c r="AQ125" s="61"/>
      <c r="AR125" s="61"/>
      <c r="AS125" s="61"/>
      <c r="AT125" s="61"/>
      <c r="AU125" s="61"/>
      <c r="AV125" s="61"/>
      <c r="AW125" s="61"/>
      <c r="AX125" s="61"/>
      <c r="AY125" s="61"/>
      <c r="AZ125" s="61"/>
      <c r="BA125" s="61"/>
      <c r="BB125" s="61"/>
      <c r="BC125" s="61"/>
      <c r="BD125" s="61"/>
      <c r="BE125" s="61"/>
      <c r="BF125" s="61"/>
      <c r="BG125" s="61"/>
      <c r="BH125" s="61"/>
      <c r="BI125" s="61"/>
      <c r="BJ125" s="61"/>
      <c r="BK125" s="61"/>
      <c r="BL125" s="61"/>
      <c r="BM125" s="61"/>
      <c r="BN125" s="61"/>
      <c r="BO125" s="61"/>
      <c r="BP125" s="61"/>
      <c r="BQ125" s="61"/>
    </row>
    <row r="126" spans="1:106" s="58" customFormat="1" ht="20.100000000000001" customHeight="1">
      <c r="A126" s="117" t="s">
        <v>57</v>
      </c>
      <c r="C126" s="790" t="s">
        <v>699</v>
      </c>
      <c r="D126" s="792" t="s">
        <v>690</v>
      </c>
      <c r="E126" s="796" t="s">
        <v>686</v>
      </c>
      <c r="F126" s="798"/>
      <c r="G126" s="125">
        <f>VLOOKUP($C$126,[79]납품내역서!$B$3:$AI$10,G1,FALSE)</f>
        <v>1846</v>
      </c>
      <c r="H126" s="125">
        <f>VLOOKUP($C$126,[79]납품내역서!$B$3:$AI$10,H1,FALSE)</f>
        <v>0</v>
      </c>
      <c r="I126" s="125">
        <f>VLOOKUP($C$126,[79]납품내역서!$B$3:$AI$10,I1,FALSE)</f>
        <v>0</v>
      </c>
      <c r="J126" s="125">
        <f>VLOOKUP($C$126,[79]납품내역서!$B$3:$AI$10,J1,FALSE)</f>
        <v>0</v>
      </c>
      <c r="K126" s="125">
        <f>VLOOKUP($C$126,[79]납품내역서!$B$3:$AI$10,K1,FALSE)</f>
        <v>0</v>
      </c>
      <c r="L126" s="125">
        <f>VLOOKUP($C$126,[79]납품내역서!$B$3:$AI$10,L1,FALSE)</f>
        <v>0</v>
      </c>
      <c r="M126" s="125">
        <f>VLOOKUP($C$126,[79]납품내역서!$B$3:$AI$10,M1,FALSE)</f>
        <v>0</v>
      </c>
      <c r="N126" s="125">
        <f>VLOOKUP($C$126,[79]납품내역서!$B$3:$AI$10,N1,FALSE)</f>
        <v>0</v>
      </c>
      <c r="O126" s="125">
        <f>VLOOKUP($C$126,[79]납품내역서!$B$3:$AI$10,O1,FALSE)</f>
        <v>3004</v>
      </c>
      <c r="P126" s="125">
        <f>VLOOKUP($C$126,[79]납품내역서!$B$3:$AI$10,P1,FALSE)</f>
        <v>0</v>
      </c>
      <c r="Q126" s="125">
        <f>VLOOKUP($C$126,[79]납품내역서!$B$3:$AI$10,Q1,FALSE)</f>
        <v>0</v>
      </c>
      <c r="R126" s="125">
        <f>VLOOKUP($C$126,[79]납품내역서!$B$3:$AI$10,R1,FALSE)</f>
        <v>2448</v>
      </c>
      <c r="S126" s="125">
        <f>VLOOKUP($C$126,[79]납품내역서!$B$3:$AI$10,S1,FALSE)</f>
        <v>700</v>
      </c>
      <c r="T126" s="125">
        <f>VLOOKUP($C$126,[79]납품내역서!$B$3:$AI$10,T1,FALSE)</f>
        <v>1050</v>
      </c>
      <c r="U126" s="125">
        <f>VLOOKUP($C$126,[79]납품내역서!$B$3:$AI$10,U1,FALSE)</f>
        <v>0</v>
      </c>
      <c r="V126" s="125">
        <f>VLOOKUP($C$126,[79]납품내역서!$B$3:$AI$10,V1,FALSE)</f>
        <v>2000</v>
      </c>
      <c r="W126" s="125">
        <f>VLOOKUP($C$126,[79]납품내역서!$B$3:$AI$10,W1,FALSE)</f>
        <v>0</v>
      </c>
      <c r="X126" s="125">
        <f>VLOOKUP($C$126,[79]납품내역서!$B$3:$AI$10,X1,FALSE)</f>
        <v>0</v>
      </c>
      <c r="Y126" s="125">
        <f>VLOOKUP($C$126,[79]납품내역서!$B$3:$AI$10,Y1,FALSE)</f>
        <v>0</v>
      </c>
      <c r="Z126" s="125">
        <f>VLOOKUP($C$126,[79]납품내역서!$B$3:$AI$10,Z1,FALSE)</f>
        <v>1500</v>
      </c>
      <c r="AA126" s="125">
        <f>VLOOKUP($C$126,[79]납품내역서!$B$3:$AI$10,AA1,FALSE)</f>
        <v>1512</v>
      </c>
      <c r="AB126" s="125">
        <f>VLOOKUP($C$126,[79]납품내역서!$B$3:$AI$10,AB1,FALSE)</f>
        <v>1960</v>
      </c>
      <c r="AC126" s="125">
        <f>VLOOKUP($C$126,[79]납품내역서!$B$3:$AI$10,AC1,FALSE)</f>
        <v>2721</v>
      </c>
      <c r="AD126" s="125">
        <f>VLOOKUP($C$126,[79]납품내역서!$B$3:$AI$10,AD1,FALSE)</f>
        <v>0</v>
      </c>
      <c r="AE126" s="125">
        <f>VLOOKUP($C$126,[79]납품내역서!$B$3:$AI$10,AE1,FALSE)</f>
        <v>0</v>
      </c>
      <c r="AF126" s="125">
        <f>VLOOKUP($C$126,[79]납품내역서!$B$3:$AI$10,AF1,FALSE)</f>
        <v>1370</v>
      </c>
      <c r="AG126" s="125">
        <f>VLOOKUP($C$126,[79]납품내역서!$B$3:$AI$10,AG1,FALSE)</f>
        <v>1500</v>
      </c>
      <c r="AH126" s="125">
        <f>VLOOKUP($C$126,[79]납품내역서!$B$3:$AI$10,AH1,FALSE)</f>
        <v>1420</v>
      </c>
      <c r="AI126" s="125">
        <f>VLOOKUP($C$126,[79]납품내역서!$B$3:$AI$10,AI1,FALSE)</f>
        <v>0</v>
      </c>
      <c r="AJ126" s="125">
        <f>VLOOKUP($C$126,[79]납품내역서!$B$3:$AI$10,AJ1,FALSE)</f>
        <v>0</v>
      </c>
      <c r="AK126" s="125">
        <f>VLOOKUP($C$126,[79]납품내역서!$B$3:$AI$10,AK1,FALSE)</f>
        <v>0</v>
      </c>
      <c r="AL126" s="125">
        <f t="shared" si="63"/>
        <v>23031</v>
      </c>
      <c r="AM126" s="61"/>
      <c r="AN126" s="61"/>
      <c r="AO126" s="61"/>
      <c r="AP126" s="61"/>
      <c r="AQ126" s="61"/>
      <c r="AR126" s="61"/>
      <c r="AS126" s="61"/>
      <c r="AT126" s="61"/>
      <c r="AU126" s="61"/>
      <c r="AV126" s="61"/>
      <c r="AW126" s="61"/>
      <c r="AX126" s="61"/>
      <c r="AY126" s="61"/>
      <c r="AZ126" s="61"/>
      <c r="BA126" s="61"/>
      <c r="BB126" s="61"/>
      <c r="BC126" s="61"/>
      <c r="BD126" s="61"/>
      <c r="BE126" s="61"/>
      <c r="BF126" s="61"/>
      <c r="BG126" s="61"/>
      <c r="BH126" s="61"/>
      <c r="BI126" s="61"/>
      <c r="BJ126" s="61"/>
      <c r="BK126" s="61"/>
      <c r="BL126" s="61"/>
      <c r="BM126" s="61"/>
      <c r="BN126" s="61"/>
      <c r="BO126" s="61"/>
      <c r="BP126" s="61"/>
      <c r="BQ126" s="61"/>
    </row>
    <row r="127" spans="1:106" s="58" customFormat="1" ht="20.100000000000001" customHeight="1">
      <c r="A127" s="117"/>
      <c r="C127" s="791"/>
      <c r="D127" s="793"/>
      <c r="E127" s="797"/>
      <c r="F127" s="798"/>
      <c r="G127" s="125">
        <f>$F$126*G126</f>
        <v>0</v>
      </c>
      <c r="H127" s="125">
        <f t="shared" ref="H127:AK127" si="67">$F$126*H126</f>
        <v>0</v>
      </c>
      <c r="I127" s="125">
        <f t="shared" si="67"/>
        <v>0</v>
      </c>
      <c r="J127" s="125">
        <f t="shared" si="67"/>
        <v>0</v>
      </c>
      <c r="K127" s="125">
        <f t="shared" si="67"/>
        <v>0</v>
      </c>
      <c r="L127" s="125">
        <f t="shared" si="67"/>
        <v>0</v>
      </c>
      <c r="M127" s="125">
        <f t="shared" si="67"/>
        <v>0</v>
      </c>
      <c r="N127" s="125">
        <f t="shared" si="67"/>
        <v>0</v>
      </c>
      <c r="O127" s="125">
        <f t="shared" si="67"/>
        <v>0</v>
      </c>
      <c r="P127" s="125">
        <f t="shared" si="67"/>
        <v>0</v>
      </c>
      <c r="Q127" s="125">
        <f t="shared" si="67"/>
        <v>0</v>
      </c>
      <c r="R127" s="125">
        <f t="shared" si="67"/>
        <v>0</v>
      </c>
      <c r="S127" s="125">
        <f t="shared" si="67"/>
        <v>0</v>
      </c>
      <c r="T127" s="125">
        <f t="shared" si="67"/>
        <v>0</v>
      </c>
      <c r="U127" s="125">
        <f t="shared" si="67"/>
        <v>0</v>
      </c>
      <c r="V127" s="125">
        <f t="shared" si="67"/>
        <v>0</v>
      </c>
      <c r="W127" s="125">
        <f t="shared" si="67"/>
        <v>0</v>
      </c>
      <c r="X127" s="125">
        <f t="shared" si="67"/>
        <v>0</v>
      </c>
      <c r="Y127" s="125">
        <f t="shared" si="67"/>
        <v>0</v>
      </c>
      <c r="Z127" s="125">
        <f t="shared" si="67"/>
        <v>0</v>
      </c>
      <c r="AA127" s="125">
        <f t="shared" si="67"/>
        <v>0</v>
      </c>
      <c r="AB127" s="125">
        <f t="shared" si="67"/>
        <v>0</v>
      </c>
      <c r="AC127" s="125">
        <f t="shared" si="67"/>
        <v>0</v>
      </c>
      <c r="AD127" s="125">
        <f t="shared" si="67"/>
        <v>0</v>
      </c>
      <c r="AE127" s="125">
        <f t="shared" si="67"/>
        <v>0</v>
      </c>
      <c r="AF127" s="125">
        <f t="shared" si="67"/>
        <v>0</v>
      </c>
      <c r="AG127" s="125">
        <f t="shared" si="67"/>
        <v>0</v>
      </c>
      <c r="AH127" s="125">
        <f t="shared" si="67"/>
        <v>0</v>
      </c>
      <c r="AI127" s="125">
        <f t="shared" si="67"/>
        <v>0</v>
      </c>
      <c r="AJ127" s="125">
        <f t="shared" si="67"/>
        <v>0</v>
      </c>
      <c r="AK127" s="125">
        <f t="shared" si="67"/>
        <v>0</v>
      </c>
      <c r="AL127" s="125">
        <f t="shared" si="63"/>
        <v>0</v>
      </c>
      <c r="AM127" s="61"/>
      <c r="AN127" s="61"/>
      <c r="AO127" s="61"/>
      <c r="AP127" s="61"/>
      <c r="AQ127" s="61"/>
      <c r="AR127" s="61"/>
      <c r="AS127" s="61"/>
      <c r="AT127" s="61"/>
      <c r="AU127" s="61"/>
      <c r="AV127" s="61"/>
      <c r="AW127" s="61"/>
      <c r="AX127" s="61"/>
      <c r="AY127" s="61"/>
      <c r="AZ127" s="61"/>
      <c r="BA127" s="61"/>
      <c r="BB127" s="61"/>
      <c r="BC127" s="61"/>
      <c r="BD127" s="61"/>
      <c r="BE127" s="61"/>
      <c r="BF127" s="61"/>
      <c r="BG127" s="61"/>
      <c r="BH127" s="61"/>
      <c r="BI127" s="61"/>
      <c r="BJ127" s="61"/>
      <c r="BK127" s="61"/>
      <c r="BL127" s="61"/>
      <c r="BM127" s="61"/>
      <c r="BN127" s="61"/>
      <c r="BO127" s="61"/>
      <c r="BP127" s="61"/>
      <c r="BQ127" s="61"/>
    </row>
    <row r="128" spans="1:106" s="58" customFormat="1" ht="20.100000000000001" customHeight="1">
      <c r="A128" s="117" t="s">
        <v>57</v>
      </c>
      <c r="C128" s="790" t="s">
        <v>700</v>
      </c>
      <c r="D128" s="792" t="s">
        <v>691</v>
      </c>
      <c r="E128" s="796" t="s">
        <v>686</v>
      </c>
      <c r="F128" s="798"/>
      <c r="G128" s="125">
        <f>VLOOKUP($C$128,[79]납품내역서!$B$3:$AI$10,G1,FALSE)</f>
        <v>859</v>
      </c>
      <c r="H128" s="125">
        <f>VLOOKUP($C$128,[79]납품내역서!$B$3:$AI$10,H1,FALSE)</f>
        <v>0</v>
      </c>
      <c r="I128" s="125">
        <f>VLOOKUP($C$128,[79]납품내역서!$B$3:$AI$10,I1,FALSE)</f>
        <v>0</v>
      </c>
      <c r="J128" s="125">
        <f>VLOOKUP($C$128,[79]납품내역서!$B$3:$AI$10,J1,FALSE)</f>
        <v>0</v>
      </c>
      <c r="K128" s="125">
        <f>VLOOKUP($C$128,[79]납품내역서!$B$3:$AI$10,K1,FALSE)</f>
        <v>0</v>
      </c>
      <c r="L128" s="125">
        <f>VLOOKUP($C$128,[79]납품내역서!$B$3:$AI$10,L1,FALSE)</f>
        <v>0</v>
      </c>
      <c r="M128" s="125">
        <f>VLOOKUP($C$128,[79]납품내역서!$B$3:$AI$10,M1,FALSE)</f>
        <v>1200</v>
      </c>
      <c r="N128" s="125">
        <f>VLOOKUP($C$128,[79]납품내역서!$B$3:$AI$10,N1,FALSE)</f>
        <v>1575</v>
      </c>
      <c r="O128" s="125">
        <f>VLOOKUP($C$128,[79]납품내역서!$B$3:$AI$10,O1,FALSE)</f>
        <v>0</v>
      </c>
      <c r="P128" s="125">
        <f>VLOOKUP($C$128,[79]납품내역서!$B$3:$AI$10,P1,FALSE)</f>
        <v>1450</v>
      </c>
      <c r="Q128" s="125">
        <f>VLOOKUP($C$128,[79]납품내역서!$B$3:$AI$10,Q1,FALSE)</f>
        <v>-250</v>
      </c>
      <c r="R128" s="125">
        <f>VLOOKUP($C$128,[79]납품내역서!$B$3:$AI$10,R1,FALSE)</f>
        <v>600</v>
      </c>
      <c r="S128" s="125">
        <f>VLOOKUP($C$128,[79]납품내역서!$B$3:$AI$10,S1,FALSE)</f>
        <v>2600</v>
      </c>
      <c r="T128" s="125">
        <f>VLOOKUP($C$128,[79]납품내역서!$B$3:$AI$10,T1,FALSE)</f>
        <v>1015</v>
      </c>
      <c r="U128" s="125">
        <f>VLOOKUP($C$128,[79]납품내역서!$B$3:$AI$10,U1,FALSE)</f>
        <v>0</v>
      </c>
      <c r="V128" s="125">
        <f>VLOOKUP($C$128,[79]납품내역서!$B$3:$AI$10,V1,FALSE)</f>
        <v>3187</v>
      </c>
      <c r="W128" s="125">
        <f>VLOOKUP($C$128,[79]납품내역서!$B$3:$AI$10,W1,FALSE)</f>
        <v>0</v>
      </c>
      <c r="X128" s="125">
        <f>VLOOKUP($C$128,[79]납품내역서!$B$3:$AI$10,X1,FALSE)</f>
        <v>0</v>
      </c>
      <c r="Y128" s="125">
        <f>VLOOKUP($C$128,[79]납품내역서!$B$3:$AI$10,Y1,FALSE)</f>
        <v>0</v>
      </c>
      <c r="Z128" s="125">
        <f>VLOOKUP($C$128,[79]납품내역서!$B$3:$AI$10,Z1,FALSE)</f>
        <v>1526</v>
      </c>
      <c r="AA128" s="125">
        <f>VLOOKUP($C$128,[79]납품내역서!$B$3:$AI$10,AA1,FALSE)</f>
        <v>2347</v>
      </c>
      <c r="AB128" s="125">
        <f>VLOOKUP($C$128,[79]납품내역서!$B$3:$AI$10,AB1,FALSE)</f>
        <v>2100</v>
      </c>
      <c r="AC128" s="125">
        <f>VLOOKUP($C$128,[79]납품내역서!$B$3:$AI$10,AC1,FALSE)</f>
        <v>400</v>
      </c>
      <c r="AD128" s="125">
        <f>VLOOKUP($C$128,[79]납품내역서!$B$3:$AI$10,AD1,FALSE)</f>
        <v>0</v>
      </c>
      <c r="AE128" s="125">
        <f>VLOOKUP($C$128,[79]납품내역서!$B$3:$AI$10,AE1,FALSE)</f>
        <v>0</v>
      </c>
      <c r="AF128" s="125">
        <f>VLOOKUP($C$128,[79]납품내역서!$B$3:$AI$10,AF1,FALSE)</f>
        <v>2000</v>
      </c>
      <c r="AG128" s="125">
        <f>VLOOKUP($C$128,[79]납품내역서!$B$3:$AI$10,AG1,FALSE)</f>
        <v>1650</v>
      </c>
      <c r="AH128" s="125">
        <f>VLOOKUP($C$128,[79]납품내역서!$B$3:$AI$10,AH1,FALSE)</f>
        <v>1586</v>
      </c>
      <c r="AI128" s="125">
        <f>VLOOKUP($C$128,[79]납품내역서!$B$3:$AI$10,AI1,FALSE)</f>
        <v>0</v>
      </c>
      <c r="AJ128" s="125">
        <f>VLOOKUP($C$128,[79]납품내역서!$B$3:$AI$10,AJ1,FALSE)</f>
        <v>0</v>
      </c>
      <c r="AK128" s="125">
        <f>VLOOKUP($C$128,[79]납품내역서!$B$3:$AI$10,AK1,FALSE)</f>
        <v>0</v>
      </c>
      <c r="AL128" s="125">
        <f t="shared" si="63"/>
        <v>23845</v>
      </c>
      <c r="AM128" s="61"/>
      <c r="AN128" s="61"/>
      <c r="AO128" s="61"/>
      <c r="AP128" s="61"/>
      <c r="AQ128" s="61"/>
      <c r="AR128" s="61"/>
      <c r="AS128" s="61"/>
      <c r="AT128" s="61"/>
      <c r="AU128" s="61"/>
      <c r="AV128" s="61"/>
      <c r="AW128" s="61"/>
      <c r="AX128" s="61"/>
      <c r="AY128" s="61"/>
      <c r="AZ128" s="61"/>
      <c r="BA128" s="61"/>
      <c r="BB128" s="61"/>
      <c r="BC128" s="61"/>
      <c r="BD128" s="61"/>
      <c r="BE128" s="61"/>
      <c r="BF128" s="61"/>
      <c r="BG128" s="61"/>
      <c r="BH128" s="61"/>
      <c r="BI128" s="61"/>
      <c r="BJ128" s="61"/>
      <c r="BK128" s="61"/>
      <c r="BL128" s="61"/>
      <c r="BM128" s="61"/>
      <c r="BN128" s="61"/>
      <c r="BO128" s="61"/>
      <c r="BP128" s="61"/>
      <c r="BQ128" s="61"/>
    </row>
    <row r="129" spans="1:106" s="58" customFormat="1" ht="20.100000000000001" customHeight="1">
      <c r="A129" s="117"/>
      <c r="C129" s="791"/>
      <c r="D129" s="793"/>
      <c r="E129" s="797"/>
      <c r="F129" s="798"/>
      <c r="G129" s="125">
        <f>$F$128*G128</f>
        <v>0</v>
      </c>
      <c r="H129" s="125">
        <f t="shared" ref="H129:AK129" si="68">$F$128*H128</f>
        <v>0</v>
      </c>
      <c r="I129" s="125">
        <f t="shared" si="68"/>
        <v>0</v>
      </c>
      <c r="J129" s="125">
        <f t="shared" si="68"/>
        <v>0</v>
      </c>
      <c r="K129" s="125">
        <f t="shared" si="68"/>
        <v>0</v>
      </c>
      <c r="L129" s="125">
        <f t="shared" si="68"/>
        <v>0</v>
      </c>
      <c r="M129" s="125">
        <f t="shared" si="68"/>
        <v>0</v>
      </c>
      <c r="N129" s="125">
        <f t="shared" si="68"/>
        <v>0</v>
      </c>
      <c r="O129" s="125">
        <f t="shared" si="68"/>
        <v>0</v>
      </c>
      <c r="P129" s="125">
        <f t="shared" si="68"/>
        <v>0</v>
      </c>
      <c r="Q129" s="125">
        <f t="shared" si="68"/>
        <v>0</v>
      </c>
      <c r="R129" s="125">
        <f t="shared" si="68"/>
        <v>0</v>
      </c>
      <c r="S129" s="125">
        <f t="shared" si="68"/>
        <v>0</v>
      </c>
      <c r="T129" s="125">
        <f t="shared" si="68"/>
        <v>0</v>
      </c>
      <c r="U129" s="125">
        <f t="shared" si="68"/>
        <v>0</v>
      </c>
      <c r="V129" s="125">
        <f t="shared" si="68"/>
        <v>0</v>
      </c>
      <c r="W129" s="125">
        <f t="shared" si="68"/>
        <v>0</v>
      </c>
      <c r="X129" s="125">
        <f t="shared" si="68"/>
        <v>0</v>
      </c>
      <c r="Y129" s="125">
        <f t="shared" si="68"/>
        <v>0</v>
      </c>
      <c r="Z129" s="125">
        <f t="shared" si="68"/>
        <v>0</v>
      </c>
      <c r="AA129" s="125">
        <f t="shared" si="68"/>
        <v>0</v>
      </c>
      <c r="AB129" s="125">
        <f t="shared" si="68"/>
        <v>0</v>
      </c>
      <c r="AC129" s="125">
        <f t="shared" si="68"/>
        <v>0</v>
      </c>
      <c r="AD129" s="125">
        <f t="shared" si="68"/>
        <v>0</v>
      </c>
      <c r="AE129" s="125">
        <f t="shared" si="68"/>
        <v>0</v>
      </c>
      <c r="AF129" s="125">
        <f t="shared" si="68"/>
        <v>0</v>
      </c>
      <c r="AG129" s="125">
        <f t="shared" si="68"/>
        <v>0</v>
      </c>
      <c r="AH129" s="125">
        <f t="shared" si="68"/>
        <v>0</v>
      </c>
      <c r="AI129" s="125">
        <f t="shared" si="68"/>
        <v>0</v>
      </c>
      <c r="AJ129" s="125">
        <f t="shared" si="68"/>
        <v>0</v>
      </c>
      <c r="AK129" s="125">
        <f t="shared" si="68"/>
        <v>0</v>
      </c>
      <c r="AL129" s="125">
        <f t="shared" si="63"/>
        <v>0</v>
      </c>
      <c r="AM129" s="61"/>
      <c r="AN129" s="61"/>
      <c r="AO129" s="61"/>
      <c r="AP129" s="61"/>
      <c r="AQ129" s="61"/>
      <c r="AR129" s="61"/>
      <c r="AS129" s="61"/>
      <c r="AT129" s="61"/>
      <c r="AU129" s="61"/>
      <c r="AV129" s="61"/>
      <c r="AW129" s="61"/>
      <c r="AX129" s="61"/>
      <c r="AY129" s="61"/>
      <c r="AZ129" s="61"/>
      <c r="BA129" s="61"/>
      <c r="BB129" s="61"/>
      <c r="BC129" s="61"/>
      <c r="BD129" s="61"/>
      <c r="BE129" s="61"/>
      <c r="BF129" s="61"/>
      <c r="BG129" s="61"/>
      <c r="BH129" s="61"/>
      <c r="BI129" s="61"/>
      <c r="BJ129" s="61"/>
      <c r="BK129" s="61"/>
      <c r="BL129" s="61"/>
      <c r="BM129" s="61"/>
      <c r="BN129" s="61"/>
      <c r="BO129" s="61"/>
      <c r="BP129" s="61"/>
      <c r="BQ129" s="61"/>
    </row>
    <row r="130" spans="1:106" s="58" customFormat="1" ht="20.100000000000001" customHeight="1">
      <c r="A130" s="117" t="s">
        <v>57</v>
      </c>
      <c r="C130" s="790" t="s">
        <v>701</v>
      </c>
      <c r="D130" s="792" t="s">
        <v>692</v>
      </c>
      <c r="E130" s="796" t="s">
        <v>686</v>
      </c>
      <c r="F130" s="798"/>
      <c r="G130" s="125">
        <f>VLOOKUP($C$130,[79]납품내역서!$B$3:$AI$10,G1,FALSE)</f>
        <v>859</v>
      </c>
      <c r="H130" s="125">
        <f>VLOOKUP($C$130,[79]납품내역서!$B$3:$AI$10,H1,FALSE)</f>
        <v>0</v>
      </c>
      <c r="I130" s="125">
        <f>VLOOKUP($C$130,[79]납품내역서!$B$3:$AI$10,I1,FALSE)</f>
        <v>0</v>
      </c>
      <c r="J130" s="125">
        <f>VLOOKUP($C$130,[79]납품내역서!$B$3:$AI$10,J1,FALSE)</f>
        <v>0</v>
      </c>
      <c r="K130" s="125">
        <f>VLOOKUP($C$130,[79]납품내역서!$B$3:$AI$10,K1,FALSE)</f>
        <v>0</v>
      </c>
      <c r="L130" s="125">
        <f>VLOOKUP($C$130,[79]납품내역서!$B$3:$AI$10,L1,FALSE)</f>
        <v>0</v>
      </c>
      <c r="M130" s="125">
        <f>VLOOKUP($C$130,[79]납품내역서!$B$3:$AI$10,M1,FALSE)</f>
        <v>1200</v>
      </c>
      <c r="N130" s="125">
        <f>VLOOKUP($C$130,[79]납품내역서!$B$3:$AI$10,N1,FALSE)</f>
        <v>1575</v>
      </c>
      <c r="O130" s="125">
        <f>VLOOKUP($C$130,[79]납품내역서!$B$3:$AI$10,O1,FALSE)</f>
        <v>800</v>
      </c>
      <c r="P130" s="125">
        <f>VLOOKUP($C$130,[79]납품내역서!$B$3:$AI$10,P1,FALSE)</f>
        <v>1450</v>
      </c>
      <c r="Q130" s="125">
        <f>VLOOKUP($C$130,[79]납품내역서!$B$3:$AI$10,Q1,FALSE)</f>
        <v>-1566</v>
      </c>
      <c r="R130" s="125">
        <f>VLOOKUP($C$130,[79]납품내역서!$B$3:$AI$10,R1,FALSE)</f>
        <v>600</v>
      </c>
      <c r="S130" s="125">
        <f>VLOOKUP($C$130,[79]납품내역서!$B$3:$AI$10,S1,FALSE)</f>
        <v>2600</v>
      </c>
      <c r="T130" s="125">
        <f>VLOOKUP($C$130,[79]납품내역서!$B$3:$AI$10,T1,FALSE)</f>
        <v>1015</v>
      </c>
      <c r="U130" s="125">
        <f>VLOOKUP($C$130,[79]납품내역서!$B$3:$AI$10,U1,FALSE)</f>
        <v>0</v>
      </c>
      <c r="V130" s="125">
        <f>VLOOKUP($C$130,[79]납품내역서!$B$3:$AI$10,V1,FALSE)</f>
        <v>3187</v>
      </c>
      <c r="W130" s="125">
        <f>VLOOKUP($C$130,[79]납품내역서!$B$3:$AI$10,W1,FALSE)</f>
        <v>0</v>
      </c>
      <c r="X130" s="125">
        <f>VLOOKUP($C$130,[79]납품내역서!$B$3:$AI$10,X1,FALSE)</f>
        <v>0</v>
      </c>
      <c r="Y130" s="125">
        <f>VLOOKUP($C$130,[79]납품내역서!$B$3:$AI$10,Y1,FALSE)</f>
        <v>0</v>
      </c>
      <c r="Z130" s="125">
        <f>VLOOKUP($C$130,[79]납품내역서!$B$3:$AI$10,Z1,FALSE)</f>
        <v>1526</v>
      </c>
      <c r="AA130" s="125">
        <f>VLOOKUP($C$130,[79]납품내역서!$B$3:$AI$10,AA1,FALSE)</f>
        <v>2347</v>
      </c>
      <c r="AB130" s="125">
        <f>VLOOKUP($C$130,[79]납품내역서!$B$3:$AI$10,AB1,FALSE)</f>
        <v>2100</v>
      </c>
      <c r="AC130" s="125">
        <f>VLOOKUP($C$130,[79]납품내역서!$B$3:$AI$10,AC1,FALSE)</f>
        <v>1300</v>
      </c>
      <c r="AD130" s="125">
        <f>VLOOKUP($C$130,[79]납품내역서!$B$3:$AI$10,AD1,FALSE)</f>
        <v>0</v>
      </c>
      <c r="AE130" s="125">
        <f>VLOOKUP($C$130,[79]납품내역서!$B$3:$AI$10,AE1,FALSE)</f>
        <v>-1725</v>
      </c>
      <c r="AF130" s="125">
        <f>VLOOKUP($C$130,[79]납품내역서!$B$3:$AI$10,AF1,FALSE)</f>
        <v>2000</v>
      </c>
      <c r="AG130" s="125">
        <f>VLOOKUP($C$130,[79]납품내역서!$B$3:$AI$10,AG1,FALSE)</f>
        <v>1650</v>
      </c>
      <c r="AH130" s="125">
        <f>VLOOKUP($C$130,[79]납품내역서!$B$3:$AI$10,AH1,FALSE)</f>
        <v>1586</v>
      </c>
      <c r="AI130" s="125">
        <f>VLOOKUP($C$130,[79]납품내역서!$B$3:$AI$10,AI1,FALSE)</f>
        <v>0</v>
      </c>
      <c r="AJ130" s="125">
        <f>VLOOKUP($C$130,[79]납품내역서!$B$3:$AI$10,AJ1,FALSE)</f>
        <v>0</v>
      </c>
      <c r="AK130" s="125">
        <f>VLOOKUP($C$130,[79]납품내역서!$B$3:$AI$10,AK1,FALSE)</f>
        <v>0</v>
      </c>
      <c r="AL130" s="125">
        <f t="shared" si="63"/>
        <v>22504</v>
      </c>
      <c r="AM130" s="61"/>
      <c r="AN130" s="61"/>
      <c r="AO130" s="61"/>
      <c r="AP130" s="61"/>
      <c r="AQ130" s="61"/>
      <c r="AR130" s="61"/>
      <c r="AS130" s="61"/>
      <c r="AT130" s="61"/>
      <c r="AU130" s="61"/>
      <c r="AV130" s="61"/>
      <c r="AW130" s="61"/>
      <c r="AX130" s="61"/>
      <c r="AY130" s="61"/>
      <c r="AZ130" s="61"/>
      <c r="BA130" s="61"/>
      <c r="BB130" s="61"/>
      <c r="BC130" s="61"/>
      <c r="BD130" s="61"/>
      <c r="BE130" s="61"/>
      <c r="BF130" s="61"/>
      <c r="BG130" s="61"/>
      <c r="BH130" s="61"/>
      <c r="BI130" s="61"/>
      <c r="BJ130" s="61"/>
      <c r="BK130" s="61"/>
      <c r="BL130" s="61"/>
      <c r="BM130" s="61"/>
      <c r="BN130" s="61"/>
      <c r="BO130" s="61"/>
      <c r="BP130" s="61"/>
      <c r="BQ130" s="61"/>
    </row>
    <row r="131" spans="1:106" ht="19.5" customHeight="1">
      <c r="A131" s="117"/>
      <c r="B131" s="30"/>
      <c r="C131" s="791"/>
      <c r="D131" s="793"/>
      <c r="E131" s="797"/>
      <c r="F131" s="795"/>
      <c r="G131" s="125">
        <f>$F$130*G130</f>
        <v>0</v>
      </c>
      <c r="H131" s="125">
        <f t="shared" ref="H131:AK131" si="69">$F$130*H130</f>
        <v>0</v>
      </c>
      <c r="I131" s="125">
        <f t="shared" si="69"/>
        <v>0</v>
      </c>
      <c r="J131" s="125">
        <f t="shared" si="69"/>
        <v>0</v>
      </c>
      <c r="K131" s="125">
        <f t="shared" si="69"/>
        <v>0</v>
      </c>
      <c r="L131" s="125">
        <f t="shared" si="69"/>
        <v>0</v>
      </c>
      <c r="M131" s="125">
        <f t="shared" si="69"/>
        <v>0</v>
      </c>
      <c r="N131" s="125">
        <f t="shared" si="69"/>
        <v>0</v>
      </c>
      <c r="O131" s="125">
        <f t="shared" si="69"/>
        <v>0</v>
      </c>
      <c r="P131" s="125">
        <f t="shared" si="69"/>
        <v>0</v>
      </c>
      <c r="Q131" s="125">
        <f t="shared" si="69"/>
        <v>0</v>
      </c>
      <c r="R131" s="125">
        <f t="shared" si="69"/>
        <v>0</v>
      </c>
      <c r="S131" s="125">
        <f t="shared" si="69"/>
        <v>0</v>
      </c>
      <c r="T131" s="125">
        <f t="shared" si="69"/>
        <v>0</v>
      </c>
      <c r="U131" s="125">
        <f t="shared" si="69"/>
        <v>0</v>
      </c>
      <c r="V131" s="125">
        <f t="shared" si="69"/>
        <v>0</v>
      </c>
      <c r="W131" s="125">
        <f t="shared" si="69"/>
        <v>0</v>
      </c>
      <c r="X131" s="125">
        <f t="shared" si="69"/>
        <v>0</v>
      </c>
      <c r="Y131" s="125">
        <f t="shared" si="69"/>
        <v>0</v>
      </c>
      <c r="Z131" s="125">
        <f t="shared" si="69"/>
        <v>0</v>
      </c>
      <c r="AA131" s="125">
        <f t="shared" si="69"/>
        <v>0</v>
      </c>
      <c r="AB131" s="125">
        <f t="shared" si="69"/>
        <v>0</v>
      </c>
      <c r="AC131" s="125">
        <f t="shared" si="69"/>
        <v>0</v>
      </c>
      <c r="AD131" s="125">
        <f t="shared" si="69"/>
        <v>0</v>
      </c>
      <c r="AE131" s="125">
        <f t="shared" si="69"/>
        <v>0</v>
      </c>
      <c r="AF131" s="125">
        <f t="shared" si="69"/>
        <v>0</v>
      </c>
      <c r="AG131" s="125">
        <f t="shared" si="69"/>
        <v>0</v>
      </c>
      <c r="AH131" s="125">
        <f t="shared" si="69"/>
        <v>0</v>
      </c>
      <c r="AI131" s="125">
        <f t="shared" si="69"/>
        <v>0</v>
      </c>
      <c r="AJ131" s="125">
        <f t="shared" si="69"/>
        <v>0</v>
      </c>
      <c r="AK131" s="125">
        <f t="shared" si="69"/>
        <v>0</v>
      </c>
      <c r="AL131" s="125">
        <f t="shared" si="63"/>
        <v>0</v>
      </c>
      <c r="BR131" s="30"/>
      <c r="BS131" s="30"/>
      <c r="BT131" s="30"/>
      <c r="BU131" s="30"/>
      <c r="BV131" s="30"/>
      <c r="BW131" s="30"/>
      <c r="BX131" s="30"/>
      <c r="BY131" s="30"/>
      <c r="BZ131" s="30"/>
      <c r="CA131" s="30"/>
      <c r="CB131" s="30"/>
      <c r="CC131" s="30"/>
      <c r="CD131" s="30"/>
      <c r="CE131" s="30"/>
      <c r="CF131" s="30"/>
      <c r="CG131" s="30"/>
      <c r="CH131" s="30"/>
      <c r="CI131" s="30"/>
      <c r="CJ131" s="30"/>
      <c r="CK131" s="30"/>
      <c r="CL131" s="30"/>
      <c r="CM131" s="30"/>
      <c r="CN131" s="30"/>
      <c r="CO131" s="30"/>
      <c r="CP131" s="30"/>
      <c r="CQ131" s="30"/>
      <c r="CR131" s="30"/>
      <c r="CS131" s="30"/>
      <c r="CT131" s="30"/>
      <c r="CU131" s="30"/>
      <c r="CV131" s="30"/>
      <c r="CW131" s="30"/>
      <c r="CX131" s="30"/>
      <c r="CY131" s="30"/>
      <c r="CZ131" s="30"/>
      <c r="DA131" s="30"/>
      <c r="DB131" s="30"/>
    </row>
    <row r="132" spans="1:106" ht="24.95" customHeight="1">
      <c r="A132" s="779" t="s">
        <v>58</v>
      </c>
      <c r="B132" s="779"/>
      <c r="C132" s="779"/>
      <c r="D132" s="779"/>
      <c r="E132" s="779"/>
      <c r="F132" s="136"/>
      <c r="G132" s="144">
        <f>G117+G119+G121+G123+G125+G127+G129+G131</f>
        <v>8984480</v>
      </c>
      <c r="H132" s="144">
        <f t="shared" ref="H132:AK132" si="70">H117+H119+H121+H123+H125+H127+H129+H131</f>
        <v>0</v>
      </c>
      <c r="I132" s="144">
        <f t="shared" si="70"/>
        <v>0</v>
      </c>
      <c r="J132" s="144">
        <f t="shared" si="70"/>
        <v>0</v>
      </c>
      <c r="K132" s="144">
        <f t="shared" si="70"/>
        <v>0</v>
      </c>
      <c r="L132" s="144">
        <f t="shared" si="70"/>
        <v>0</v>
      </c>
      <c r="M132" s="144">
        <f t="shared" si="70"/>
        <v>10938260</v>
      </c>
      <c r="N132" s="144">
        <f t="shared" si="70"/>
        <v>0</v>
      </c>
      <c r="O132" s="144">
        <f t="shared" si="70"/>
        <v>0</v>
      </c>
      <c r="P132" s="144">
        <f t="shared" si="70"/>
        <v>0</v>
      </c>
      <c r="Q132" s="144">
        <f t="shared" si="70"/>
        <v>0</v>
      </c>
      <c r="R132" s="144">
        <f t="shared" si="70"/>
        <v>11413760</v>
      </c>
      <c r="S132" s="144">
        <f t="shared" si="70"/>
        <v>0</v>
      </c>
      <c r="T132" s="144">
        <f t="shared" si="70"/>
        <v>4935680</v>
      </c>
      <c r="U132" s="144">
        <f t="shared" si="70"/>
        <v>0</v>
      </c>
      <c r="V132" s="144">
        <f t="shared" si="70"/>
        <v>5853408</v>
      </c>
      <c r="W132" s="144">
        <f t="shared" si="70"/>
        <v>0</v>
      </c>
      <c r="X132" s="144">
        <f t="shared" si="70"/>
        <v>0</v>
      </c>
      <c r="Y132" s="144">
        <f t="shared" si="70"/>
        <v>0</v>
      </c>
      <c r="Z132" s="144">
        <f t="shared" si="70"/>
        <v>8059040</v>
      </c>
      <c r="AA132" s="144">
        <f t="shared" si="70"/>
        <v>5051360</v>
      </c>
      <c r="AB132" s="144">
        <f t="shared" si="70"/>
        <v>7110464</v>
      </c>
      <c r="AC132" s="144">
        <f t="shared" si="70"/>
        <v>9917632</v>
      </c>
      <c r="AD132" s="144">
        <f t="shared" si="70"/>
        <v>0</v>
      </c>
      <c r="AE132" s="144">
        <f t="shared" si="70"/>
        <v>0</v>
      </c>
      <c r="AF132" s="144">
        <f t="shared" si="70"/>
        <v>4820000</v>
      </c>
      <c r="AG132" s="144">
        <f t="shared" si="70"/>
        <v>7519200</v>
      </c>
      <c r="AH132" s="144">
        <f t="shared" si="70"/>
        <v>1542400</v>
      </c>
      <c r="AI132" s="144">
        <f t="shared" si="70"/>
        <v>1725500</v>
      </c>
      <c r="AJ132" s="144">
        <f t="shared" si="70"/>
        <v>0</v>
      </c>
      <c r="AK132" s="144">
        <f t="shared" si="70"/>
        <v>0</v>
      </c>
      <c r="AL132" s="144">
        <f>SUM(G132:AK132)</f>
        <v>87871184</v>
      </c>
      <c r="BR132" s="30"/>
      <c r="BS132" s="30"/>
      <c r="BT132" s="30"/>
      <c r="BU132" s="30"/>
      <c r="BV132" s="30"/>
      <c r="BW132" s="30"/>
      <c r="BX132" s="30"/>
      <c r="BY132" s="30"/>
      <c r="BZ132" s="30"/>
      <c r="CA132" s="30"/>
      <c r="CB132" s="30"/>
      <c r="CC132" s="30"/>
      <c r="CD132" s="30"/>
      <c r="CE132" s="30"/>
      <c r="CF132" s="30"/>
      <c r="CG132" s="30"/>
      <c r="CH132" s="30"/>
      <c r="CI132" s="30"/>
      <c r="CJ132" s="30"/>
      <c r="CK132" s="30"/>
      <c r="CL132" s="30"/>
      <c r="CM132" s="30"/>
      <c r="CN132" s="30"/>
      <c r="CO132" s="30"/>
      <c r="CP132" s="30"/>
      <c r="CQ132" s="30"/>
      <c r="CR132" s="30"/>
      <c r="CS132" s="30"/>
      <c r="CT132" s="30"/>
      <c r="CU132" s="30"/>
      <c r="CV132" s="30"/>
      <c r="CW132" s="30"/>
      <c r="CX132" s="30"/>
      <c r="CY132" s="30"/>
      <c r="CZ132" s="30"/>
      <c r="DA132" s="30"/>
      <c r="DB132" s="30"/>
    </row>
    <row r="133" spans="1:106" ht="24.95" customHeight="1">
      <c r="A133" s="780" t="s">
        <v>671</v>
      </c>
      <c r="B133" s="780"/>
      <c r="C133" s="780"/>
      <c r="D133" s="780"/>
      <c r="E133" s="780"/>
      <c r="F133" s="138"/>
      <c r="G133" s="123">
        <f>G132</f>
        <v>8984480</v>
      </c>
      <c r="H133" s="123">
        <f t="shared" ref="H133:AK133" si="71">H132</f>
        <v>0</v>
      </c>
      <c r="I133" s="123">
        <f t="shared" si="71"/>
        <v>0</v>
      </c>
      <c r="J133" s="123">
        <f t="shared" si="71"/>
        <v>0</v>
      </c>
      <c r="K133" s="123">
        <f t="shared" si="71"/>
        <v>0</v>
      </c>
      <c r="L133" s="123">
        <f t="shared" si="71"/>
        <v>0</v>
      </c>
      <c r="M133" s="123">
        <f t="shared" si="71"/>
        <v>10938260</v>
      </c>
      <c r="N133" s="123">
        <f t="shared" si="71"/>
        <v>0</v>
      </c>
      <c r="O133" s="123">
        <f t="shared" si="71"/>
        <v>0</v>
      </c>
      <c r="P133" s="123">
        <f t="shared" si="71"/>
        <v>0</v>
      </c>
      <c r="Q133" s="123">
        <f t="shared" si="71"/>
        <v>0</v>
      </c>
      <c r="R133" s="123">
        <f t="shared" si="71"/>
        <v>11413760</v>
      </c>
      <c r="S133" s="123">
        <f t="shared" si="71"/>
        <v>0</v>
      </c>
      <c r="T133" s="123">
        <f t="shared" si="71"/>
        <v>4935680</v>
      </c>
      <c r="U133" s="123">
        <f t="shared" si="71"/>
        <v>0</v>
      </c>
      <c r="V133" s="123">
        <f t="shared" si="71"/>
        <v>5853408</v>
      </c>
      <c r="W133" s="123">
        <f t="shared" si="71"/>
        <v>0</v>
      </c>
      <c r="X133" s="123">
        <f t="shared" si="71"/>
        <v>0</v>
      </c>
      <c r="Y133" s="123">
        <f t="shared" si="71"/>
        <v>0</v>
      </c>
      <c r="Z133" s="123">
        <f t="shared" si="71"/>
        <v>8059040</v>
      </c>
      <c r="AA133" s="123">
        <f t="shared" si="71"/>
        <v>5051360</v>
      </c>
      <c r="AB133" s="123">
        <f t="shared" si="71"/>
        <v>7110464</v>
      </c>
      <c r="AC133" s="123">
        <f t="shared" si="71"/>
        <v>9917632</v>
      </c>
      <c r="AD133" s="123">
        <f t="shared" si="71"/>
        <v>0</v>
      </c>
      <c r="AE133" s="123">
        <f t="shared" si="71"/>
        <v>0</v>
      </c>
      <c r="AF133" s="123">
        <f t="shared" si="71"/>
        <v>4820000</v>
      </c>
      <c r="AG133" s="123">
        <f t="shared" si="71"/>
        <v>7519200</v>
      </c>
      <c r="AH133" s="123">
        <f t="shared" si="71"/>
        <v>1542400</v>
      </c>
      <c r="AI133" s="123">
        <f t="shared" si="71"/>
        <v>1725500</v>
      </c>
      <c r="AJ133" s="123">
        <f t="shared" si="71"/>
        <v>0</v>
      </c>
      <c r="AK133" s="123">
        <f t="shared" si="71"/>
        <v>0</v>
      </c>
      <c r="AL133" s="123">
        <f>SUM(G133:AK133)</f>
        <v>87871184</v>
      </c>
      <c r="BR133" s="30"/>
      <c r="BS133" s="30"/>
      <c r="BT133" s="30"/>
      <c r="BU133" s="30"/>
      <c r="BV133" s="30"/>
      <c r="BW133" s="30"/>
      <c r="BX133" s="30"/>
      <c r="BY133" s="30"/>
      <c r="BZ133" s="30"/>
      <c r="CA133" s="30"/>
      <c r="CB133" s="30"/>
      <c r="CC133" s="30"/>
      <c r="CD133" s="30"/>
      <c r="CE133" s="30"/>
      <c r="CF133" s="30"/>
      <c r="CG133" s="30"/>
      <c r="CH133" s="30"/>
      <c r="CI133" s="30"/>
      <c r="CJ133" s="30"/>
      <c r="CK133" s="30"/>
      <c r="CL133" s="30"/>
      <c r="CM133" s="30"/>
      <c r="CN133" s="30"/>
      <c r="CO133" s="30"/>
      <c r="CP133" s="30"/>
      <c r="CQ133" s="30"/>
      <c r="CR133" s="30"/>
      <c r="CS133" s="30"/>
      <c r="CT133" s="30"/>
      <c r="CU133" s="30"/>
      <c r="CV133" s="30"/>
      <c r="CW133" s="30"/>
      <c r="CX133" s="30"/>
      <c r="CY133" s="30"/>
      <c r="CZ133" s="30"/>
      <c r="DA133" s="30"/>
      <c r="DB133" s="30"/>
    </row>
    <row r="134" spans="1:106" s="31" customFormat="1" ht="20.100000000000001" customHeight="1">
      <c r="A134" s="70"/>
      <c r="B134" s="115"/>
      <c r="C134" s="116"/>
      <c r="D134" s="115"/>
      <c r="E134" s="115"/>
      <c r="F134" s="115"/>
      <c r="G134" s="70"/>
      <c r="H134" s="70"/>
      <c r="I134" s="70"/>
      <c r="J134" s="70"/>
      <c r="K134" s="70"/>
      <c r="L134" s="70"/>
      <c r="M134" s="70"/>
      <c r="N134" s="70"/>
      <c r="O134" s="70"/>
      <c r="P134" s="70"/>
      <c r="Q134" s="70"/>
      <c r="R134" s="70"/>
      <c r="S134" s="70"/>
      <c r="T134" s="70"/>
      <c r="U134" s="70"/>
      <c r="V134" s="70"/>
      <c r="W134" s="70"/>
      <c r="X134" s="70"/>
      <c r="Y134" s="70"/>
      <c r="Z134" s="70"/>
      <c r="AA134" s="70"/>
      <c r="AB134" s="70"/>
      <c r="AC134" s="70"/>
      <c r="AD134" s="70"/>
      <c r="AE134" s="70"/>
      <c r="AF134" s="70"/>
      <c r="AG134" s="70"/>
      <c r="AH134" s="70"/>
      <c r="AI134" s="70"/>
      <c r="AJ134" s="70"/>
      <c r="AK134" s="70"/>
      <c r="AL134" s="70"/>
    </row>
    <row r="135" spans="1:106" s="31" customFormat="1" ht="20.100000000000001" customHeight="1">
      <c r="A135" s="70"/>
      <c r="B135" s="115"/>
      <c r="C135" s="116"/>
      <c r="D135" s="115"/>
      <c r="E135" s="115"/>
      <c r="F135" s="115"/>
      <c r="G135" s="70"/>
      <c r="H135" s="70"/>
      <c r="I135" s="70"/>
      <c r="J135" s="70"/>
      <c r="K135" s="70"/>
      <c r="L135" s="70"/>
      <c r="M135" s="70"/>
      <c r="N135" s="70"/>
      <c r="O135" s="70"/>
      <c r="P135" s="70"/>
      <c r="Q135" s="70"/>
      <c r="R135" s="70"/>
      <c r="S135" s="70"/>
      <c r="T135" s="70"/>
      <c r="U135" s="70"/>
      <c r="V135" s="70"/>
      <c r="W135" s="70"/>
      <c r="X135" s="70"/>
      <c r="Y135" s="70"/>
      <c r="Z135" s="70"/>
      <c r="AA135" s="70"/>
      <c r="AB135" s="70"/>
      <c r="AC135" s="70"/>
      <c r="AD135" s="70"/>
      <c r="AE135" s="70"/>
      <c r="AF135" s="70"/>
      <c r="AG135" s="70"/>
      <c r="AH135" s="70"/>
      <c r="AI135" s="70"/>
      <c r="AJ135" s="70"/>
      <c r="AK135" s="70"/>
      <c r="AL135" s="70"/>
    </row>
    <row r="136" spans="1:106" s="31" customFormat="1" ht="20.100000000000001" customHeight="1">
      <c r="A136" s="70"/>
      <c r="B136" s="115"/>
      <c r="C136" s="116"/>
      <c r="D136" s="115"/>
      <c r="E136" s="115"/>
      <c r="F136" s="115"/>
      <c r="G136" s="70"/>
      <c r="H136" s="70"/>
      <c r="I136" s="70"/>
      <c r="J136" s="70"/>
      <c r="K136" s="70"/>
      <c r="L136" s="70"/>
      <c r="M136" s="70"/>
      <c r="N136" s="70"/>
      <c r="O136" s="70"/>
      <c r="P136" s="70"/>
      <c r="Q136" s="70"/>
      <c r="R136" s="70"/>
      <c r="S136" s="70"/>
      <c r="T136" s="70"/>
      <c r="U136" s="70"/>
      <c r="V136" s="70"/>
      <c r="W136" s="70"/>
      <c r="X136" s="70"/>
      <c r="Y136" s="70"/>
      <c r="Z136" s="70"/>
      <c r="AA136" s="70"/>
      <c r="AB136" s="70"/>
      <c r="AC136" s="70"/>
      <c r="AD136" s="70"/>
      <c r="AE136" s="70"/>
      <c r="AF136" s="70"/>
      <c r="AG136" s="70"/>
      <c r="AH136" s="70"/>
      <c r="AI136" s="70"/>
      <c r="AJ136" s="70"/>
      <c r="AK136" s="70"/>
      <c r="AL136" s="70"/>
    </row>
    <row r="137" spans="1:106" s="31" customFormat="1" ht="20.100000000000001" customHeight="1">
      <c r="A137" s="70"/>
      <c r="B137" s="115"/>
      <c r="C137" s="116"/>
      <c r="D137" s="115"/>
      <c r="E137" s="115"/>
      <c r="F137" s="115"/>
      <c r="G137" s="70"/>
      <c r="H137" s="70"/>
      <c r="I137" s="70"/>
      <c r="J137" s="70"/>
      <c r="K137" s="70"/>
      <c r="L137" s="70"/>
      <c r="M137" s="70"/>
      <c r="N137" s="70"/>
      <c r="O137" s="70"/>
      <c r="P137" s="70"/>
      <c r="Q137" s="70"/>
      <c r="R137" s="70"/>
      <c r="S137" s="70"/>
      <c r="T137" s="70"/>
      <c r="U137" s="70"/>
      <c r="V137" s="70"/>
      <c r="W137" s="70"/>
      <c r="X137" s="70"/>
      <c r="Y137" s="70"/>
      <c r="Z137" s="70"/>
      <c r="AA137" s="70"/>
      <c r="AB137" s="70"/>
      <c r="AC137" s="70"/>
      <c r="AD137" s="70"/>
      <c r="AE137" s="70"/>
      <c r="AF137" s="70"/>
      <c r="AG137" s="70"/>
      <c r="AH137" s="70"/>
      <c r="AI137" s="70"/>
      <c r="AJ137" s="70"/>
      <c r="AK137" s="70"/>
      <c r="AL137" s="70"/>
    </row>
    <row r="138" spans="1:106" s="31" customFormat="1" ht="20.100000000000001" customHeight="1">
      <c r="A138" s="70"/>
      <c r="B138" s="115"/>
      <c r="C138" s="116"/>
      <c r="D138" s="115"/>
      <c r="E138" s="115"/>
      <c r="F138" s="115"/>
      <c r="G138" s="70"/>
      <c r="H138" s="70"/>
      <c r="I138" s="70"/>
      <c r="J138" s="70"/>
      <c r="K138" s="70"/>
      <c r="L138" s="70"/>
      <c r="M138" s="70"/>
      <c r="N138" s="70"/>
      <c r="O138" s="70"/>
      <c r="P138" s="70"/>
      <c r="Q138" s="70"/>
      <c r="R138" s="70"/>
      <c r="S138" s="70"/>
      <c r="T138" s="70"/>
      <c r="U138" s="70"/>
      <c r="V138" s="70"/>
      <c r="W138" s="70"/>
      <c r="X138" s="70"/>
      <c r="Y138" s="70"/>
      <c r="Z138" s="70"/>
      <c r="AA138" s="70"/>
      <c r="AB138" s="70"/>
      <c r="AC138" s="70"/>
      <c r="AD138" s="70"/>
      <c r="AE138" s="70"/>
      <c r="AF138" s="70"/>
      <c r="AG138" s="70"/>
      <c r="AH138" s="70"/>
      <c r="AI138" s="70"/>
      <c r="AJ138" s="70"/>
      <c r="AK138" s="70"/>
      <c r="AL138" s="70"/>
    </row>
    <row r="139" spans="1:106" s="31" customFormat="1" ht="20.100000000000001" customHeight="1">
      <c r="A139" s="70"/>
      <c r="B139" s="115"/>
      <c r="C139" s="116"/>
      <c r="D139" s="115"/>
      <c r="E139" s="115"/>
      <c r="F139" s="115"/>
      <c r="G139" s="70"/>
      <c r="H139" s="70"/>
      <c r="I139" s="70"/>
      <c r="J139" s="70"/>
      <c r="K139" s="70"/>
      <c r="L139" s="70"/>
      <c r="M139" s="70"/>
      <c r="N139" s="70"/>
      <c r="O139" s="70"/>
      <c r="P139" s="70"/>
      <c r="Q139" s="70"/>
      <c r="R139" s="70"/>
      <c r="S139" s="70"/>
      <c r="T139" s="70"/>
      <c r="U139" s="70"/>
      <c r="V139" s="70"/>
      <c r="W139" s="70"/>
      <c r="X139" s="70"/>
      <c r="Y139" s="70"/>
      <c r="Z139" s="70"/>
      <c r="AA139" s="70"/>
      <c r="AB139" s="70"/>
      <c r="AC139" s="70"/>
      <c r="AD139" s="70"/>
      <c r="AE139" s="70"/>
      <c r="AF139" s="70"/>
      <c r="AG139" s="70"/>
      <c r="AH139" s="70"/>
      <c r="AI139" s="70"/>
      <c r="AJ139" s="70"/>
      <c r="AK139" s="70"/>
      <c r="AL139" s="70"/>
    </row>
    <row r="140" spans="1:106" s="31" customFormat="1" ht="20.100000000000001" customHeight="1">
      <c r="A140" s="70"/>
      <c r="B140" s="115"/>
      <c r="C140" s="116"/>
      <c r="D140" s="115"/>
      <c r="E140" s="115"/>
      <c r="F140" s="115"/>
      <c r="G140" s="70"/>
      <c r="H140" s="70"/>
      <c r="I140" s="70"/>
      <c r="J140" s="70"/>
      <c r="K140" s="70"/>
      <c r="L140" s="70"/>
      <c r="M140" s="70"/>
      <c r="N140" s="70"/>
      <c r="O140" s="70"/>
      <c r="P140" s="70"/>
      <c r="Q140" s="70"/>
      <c r="R140" s="70"/>
      <c r="S140" s="70"/>
      <c r="T140" s="70"/>
      <c r="U140" s="70"/>
      <c r="V140" s="70"/>
      <c r="W140" s="70"/>
      <c r="X140" s="70"/>
      <c r="Y140" s="70"/>
      <c r="Z140" s="70"/>
      <c r="AA140" s="70"/>
      <c r="AB140" s="70"/>
      <c r="AC140" s="70"/>
      <c r="AD140" s="70"/>
      <c r="AE140" s="70"/>
      <c r="AF140" s="70"/>
      <c r="AG140" s="70"/>
      <c r="AH140" s="70"/>
      <c r="AI140" s="70"/>
      <c r="AJ140" s="70"/>
      <c r="AK140" s="70"/>
      <c r="AL140" s="70"/>
    </row>
    <row r="141" spans="1:106" s="31" customFormat="1" ht="20.100000000000001" customHeight="1">
      <c r="A141" s="70"/>
      <c r="B141" s="115"/>
      <c r="C141" s="116"/>
      <c r="D141" s="115"/>
      <c r="E141" s="115"/>
      <c r="F141" s="115"/>
      <c r="G141" s="70"/>
      <c r="H141" s="70"/>
      <c r="I141" s="70"/>
      <c r="J141" s="70"/>
      <c r="K141" s="70"/>
      <c r="L141" s="70"/>
      <c r="M141" s="70"/>
      <c r="N141" s="70"/>
      <c r="O141" s="70"/>
      <c r="P141" s="70"/>
      <c r="Q141" s="70"/>
      <c r="R141" s="70"/>
      <c r="S141" s="70"/>
      <c r="T141" s="70"/>
      <c r="U141" s="70"/>
      <c r="V141" s="70"/>
      <c r="W141" s="70"/>
      <c r="X141" s="70"/>
      <c r="Y141" s="70"/>
      <c r="Z141" s="70"/>
      <c r="AA141" s="70"/>
      <c r="AB141" s="70"/>
      <c r="AC141" s="70"/>
      <c r="AD141" s="70"/>
      <c r="AE141" s="70"/>
      <c r="AF141" s="70"/>
      <c r="AG141" s="70"/>
      <c r="AH141" s="70"/>
      <c r="AI141" s="70"/>
      <c r="AJ141" s="70"/>
      <c r="AK141" s="70"/>
      <c r="AL141" s="70"/>
    </row>
    <row r="142" spans="1:106" s="31" customFormat="1" ht="20.100000000000001" customHeight="1">
      <c r="A142" s="70"/>
      <c r="B142" s="115"/>
      <c r="C142" s="116"/>
      <c r="D142" s="115"/>
      <c r="E142" s="115"/>
      <c r="F142" s="115"/>
      <c r="G142" s="70"/>
      <c r="H142" s="70"/>
      <c r="I142" s="70"/>
      <c r="J142" s="70"/>
      <c r="K142" s="70"/>
      <c r="L142" s="70"/>
      <c r="M142" s="70"/>
      <c r="N142" s="70"/>
      <c r="O142" s="70"/>
      <c r="P142" s="70"/>
      <c r="Q142" s="70"/>
      <c r="R142" s="70"/>
      <c r="S142" s="70"/>
      <c r="T142" s="70"/>
      <c r="U142" s="70"/>
      <c r="V142" s="70"/>
      <c r="W142" s="70"/>
      <c r="X142" s="70"/>
      <c r="Y142" s="70"/>
      <c r="Z142" s="70"/>
      <c r="AA142" s="70"/>
      <c r="AB142" s="70"/>
      <c r="AC142" s="70"/>
      <c r="AD142" s="70"/>
      <c r="AE142" s="70"/>
      <c r="AF142" s="70"/>
      <c r="AG142" s="70"/>
      <c r="AH142" s="70"/>
      <c r="AI142" s="70"/>
      <c r="AJ142" s="70"/>
      <c r="AK142" s="70"/>
      <c r="AL142" s="70"/>
    </row>
    <row r="143" spans="1:106" s="31" customFormat="1" ht="20.100000000000001" customHeight="1">
      <c r="A143" s="70"/>
      <c r="B143" s="115"/>
      <c r="C143" s="116"/>
      <c r="D143" s="115"/>
      <c r="E143" s="115"/>
      <c r="F143" s="115"/>
      <c r="G143" s="70"/>
      <c r="H143" s="70"/>
      <c r="I143" s="70"/>
      <c r="J143" s="70"/>
      <c r="K143" s="70"/>
      <c r="L143" s="70"/>
      <c r="M143" s="70"/>
      <c r="N143" s="70"/>
      <c r="O143" s="70"/>
      <c r="P143" s="70"/>
      <c r="Q143" s="70"/>
      <c r="R143" s="70"/>
      <c r="S143" s="70"/>
      <c r="T143" s="70"/>
      <c r="U143" s="70"/>
      <c r="V143" s="70"/>
      <c r="W143" s="70"/>
      <c r="X143" s="70"/>
      <c r="Y143" s="70"/>
      <c r="Z143" s="70"/>
      <c r="AA143" s="70"/>
      <c r="AB143" s="70"/>
      <c r="AC143" s="70"/>
      <c r="AD143" s="70"/>
      <c r="AE143" s="70"/>
      <c r="AF143" s="70"/>
      <c r="AG143" s="70"/>
      <c r="AH143" s="70"/>
      <c r="AI143" s="70"/>
      <c r="AJ143" s="70"/>
      <c r="AK143" s="70"/>
      <c r="AL143" s="70"/>
    </row>
    <row r="144" spans="1:106" s="31" customFormat="1" ht="20.100000000000001" customHeight="1">
      <c r="A144" s="70"/>
      <c r="B144" s="115"/>
      <c r="C144" s="116"/>
      <c r="D144" s="115"/>
      <c r="E144" s="115"/>
      <c r="F144" s="115"/>
      <c r="G144" s="70"/>
      <c r="H144" s="70"/>
      <c r="I144" s="70"/>
      <c r="J144" s="70"/>
      <c r="K144" s="70"/>
      <c r="L144" s="70"/>
      <c r="M144" s="70"/>
      <c r="N144" s="70"/>
      <c r="O144" s="70"/>
      <c r="P144" s="70"/>
      <c r="Q144" s="70"/>
      <c r="R144" s="70"/>
      <c r="S144" s="70"/>
      <c r="T144" s="70"/>
      <c r="U144" s="70"/>
      <c r="V144" s="70"/>
      <c r="W144" s="70"/>
      <c r="X144" s="70"/>
      <c r="Y144" s="70"/>
      <c r="Z144" s="70"/>
      <c r="AA144" s="70"/>
      <c r="AB144" s="70"/>
      <c r="AC144" s="70"/>
      <c r="AD144" s="70"/>
      <c r="AE144" s="70"/>
      <c r="AF144" s="70"/>
      <c r="AG144" s="70"/>
      <c r="AH144" s="70"/>
      <c r="AI144" s="70"/>
      <c r="AJ144" s="70"/>
      <c r="AK144" s="70"/>
      <c r="AL144" s="70"/>
    </row>
    <row r="145" spans="1:38" s="31" customFormat="1" ht="20.100000000000001" customHeight="1">
      <c r="A145" s="70"/>
      <c r="B145" s="115"/>
      <c r="C145" s="116"/>
      <c r="D145" s="115"/>
      <c r="E145" s="115"/>
      <c r="F145" s="115"/>
      <c r="G145" s="70"/>
      <c r="H145" s="70"/>
      <c r="I145" s="70"/>
      <c r="J145" s="70"/>
      <c r="K145" s="70"/>
      <c r="L145" s="70"/>
      <c r="M145" s="70"/>
      <c r="N145" s="70"/>
      <c r="O145" s="70"/>
      <c r="P145" s="70"/>
      <c r="Q145" s="70"/>
      <c r="R145" s="70"/>
      <c r="S145" s="70"/>
      <c r="T145" s="70"/>
      <c r="U145" s="70"/>
      <c r="V145" s="70"/>
      <c r="W145" s="70"/>
      <c r="X145" s="70"/>
      <c r="Y145" s="70"/>
      <c r="Z145" s="70"/>
      <c r="AA145" s="70"/>
      <c r="AB145" s="70"/>
      <c r="AC145" s="70"/>
      <c r="AD145" s="70"/>
      <c r="AE145" s="70"/>
      <c r="AF145" s="70"/>
      <c r="AG145" s="70"/>
      <c r="AH145" s="70"/>
      <c r="AI145" s="70"/>
      <c r="AJ145" s="70"/>
      <c r="AK145" s="70"/>
      <c r="AL145" s="70"/>
    </row>
    <row r="146" spans="1:38" s="31" customFormat="1" ht="20.100000000000001" customHeight="1">
      <c r="A146" s="70"/>
      <c r="B146" s="115"/>
      <c r="C146" s="116"/>
      <c r="D146" s="115"/>
      <c r="E146" s="115"/>
      <c r="F146" s="115"/>
      <c r="G146" s="70"/>
      <c r="H146" s="70"/>
      <c r="I146" s="70"/>
      <c r="J146" s="70"/>
      <c r="K146" s="70"/>
      <c r="L146" s="70"/>
      <c r="M146" s="70"/>
      <c r="N146" s="70"/>
      <c r="O146" s="70"/>
      <c r="P146" s="70"/>
      <c r="Q146" s="70"/>
      <c r="R146" s="70"/>
      <c r="S146" s="70"/>
      <c r="T146" s="70"/>
      <c r="U146" s="70"/>
      <c r="V146" s="70"/>
      <c r="W146" s="70"/>
      <c r="X146" s="70"/>
      <c r="Y146" s="70"/>
      <c r="Z146" s="70"/>
      <c r="AA146" s="70"/>
      <c r="AB146" s="70"/>
      <c r="AC146" s="70"/>
      <c r="AD146" s="70"/>
      <c r="AE146" s="70"/>
      <c r="AF146" s="70"/>
      <c r="AG146" s="70"/>
      <c r="AH146" s="70"/>
      <c r="AI146" s="70"/>
      <c r="AJ146" s="70"/>
      <c r="AK146" s="70"/>
      <c r="AL146" s="70"/>
    </row>
    <row r="147" spans="1:38" s="31" customFormat="1" ht="20.100000000000001" customHeight="1">
      <c r="A147" s="70"/>
      <c r="B147" s="115"/>
      <c r="C147" s="116"/>
      <c r="D147" s="115"/>
      <c r="E147" s="115"/>
      <c r="F147" s="115"/>
      <c r="G147" s="70"/>
      <c r="H147" s="70"/>
      <c r="I147" s="70"/>
      <c r="J147" s="70"/>
      <c r="K147" s="70"/>
      <c r="L147" s="70"/>
      <c r="M147" s="70"/>
      <c r="N147" s="70"/>
      <c r="O147" s="70"/>
      <c r="P147" s="70"/>
      <c r="Q147" s="70"/>
      <c r="R147" s="70"/>
      <c r="S147" s="70"/>
      <c r="T147" s="70"/>
      <c r="U147" s="70"/>
      <c r="V147" s="70"/>
      <c r="W147" s="70"/>
      <c r="X147" s="70"/>
      <c r="Y147" s="70"/>
      <c r="Z147" s="70"/>
      <c r="AA147" s="70"/>
      <c r="AB147" s="70"/>
      <c r="AC147" s="70"/>
      <c r="AD147" s="70"/>
      <c r="AE147" s="70"/>
      <c r="AF147" s="70"/>
      <c r="AG147" s="70"/>
      <c r="AH147" s="70"/>
      <c r="AI147" s="70"/>
      <c r="AJ147" s="70"/>
      <c r="AK147" s="70"/>
      <c r="AL147" s="70"/>
    </row>
    <row r="148" spans="1:38" s="31" customFormat="1" ht="20.100000000000001" customHeight="1">
      <c r="A148" s="70"/>
      <c r="B148" s="115"/>
      <c r="C148" s="116"/>
      <c r="D148" s="115"/>
      <c r="E148" s="115"/>
      <c r="F148" s="115"/>
      <c r="G148" s="70"/>
      <c r="H148" s="70"/>
      <c r="I148" s="70"/>
      <c r="J148" s="70"/>
      <c r="K148" s="70"/>
      <c r="L148" s="70"/>
      <c r="M148" s="70"/>
      <c r="N148" s="70"/>
      <c r="O148" s="70"/>
      <c r="P148" s="70"/>
      <c r="Q148" s="70"/>
      <c r="R148" s="70"/>
      <c r="S148" s="70"/>
      <c r="T148" s="70"/>
      <c r="U148" s="70"/>
      <c r="V148" s="70"/>
      <c r="W148" s="70"/>
      <c r="X148" s="70"/>
      <c r="Y148" s="70"/>
      <c r="Z148" s="70"/>
      <c r="AA148" s="70"/>
      <c r="AB148" s="70"/>
      <c r="AC148" s="70"/>
      <c r="AD148" s="70"/>
      <c r="AE148" s="70"/>
      <c r="AF148" s="70"/>
      <c r="AG148" s="70"/>
      <c r="AH148" s="70"/>
      <c r="AI148" s="70"/>
      <c r="AJ148" s="70"/>
      <c r="AK148" s="70"/>
      <c r="AL148" s="70"/>
    </row>
    <row r="149" spans="1:38" s="31" customFormat="1" ht="20.100000000000001" customHeight="1">
      <c r="A149" s="70"/>
      <c r="B149" s="115"/>
      <c r="C149" s="116"/>
      <c r="D149" s="115"/>
      <c r="E149" s="115"/>
      <c r="F149" s="115"/>
      <c r="G149" s="70"/>
      <c r="H149" s="70"/>
      <c r="I149" s="70"/>
      <c r="J149" s="70"/>
      <c r="K149" s="70"/>
      <c r="L149" s="70"/>
      <c r="M149" s="70"/>
      <c r="N149" s="70"/>
      <c r="O149" s="70"/>
      <c r="P149" s="70"/>
      <c r="Q149" s="70"/>
      <c r="R149" s="70"/>
      <c r="S149" s="70"/>
      <c r="T149" s="70"/>
      <c r="U149" s="70"/>
      <c r="V149" s="70"/>
      <c r="W149" s="70"/>
      <c r="X149" s="70"/>
      <c r="Y149" s="70"/>
      <c r="Z149" s="70"/>
      <c r="AA149" s="70"/>
      <c r="AB149" s="70"/>
      <c r="AC149" s="70"/>
      <c r="AD149" s="70"/>
      <c r="AE149" s="70"/>
      <c r="AF149" s="70"/>
      <c r="AG149" s="70"/>
      <c r="AH149" s="70"/>
      <c r="AI149" s="70"/>
      <c r="AJ149" s="70"/>
      <c r="AK149" s="70"/>
      <c r="AL149" s="70"/>
    </row>
    <row r="150" spans="1:38" s="31" customFormat="1" ht="20.100000000000001" customHeight="1">
      <c r="A150" s="70"/>
      <c r="B150" s="115"/>
      <c r="C150" s="116"/>
      <c r="D150" s="115"/>
      <c r="E150" s="115"/>
      <c r="F150" s="115"/>
      <c r="G150" s="70"/>
      <c r="H150" s="70"/>
      <c r="I150" s="70"/>
      <c r="J150" s="70"/>
      <c r="K150" s="70"/>
      <c r="L150" s="70"/>
      <c r="M150" s="70"/>
      <c r="N150" s="70"/>
      <c r="O150" s="70"/>
      <c r="P150" s="70"/>
      <c r="Q150" s="70"/>
      <c r="R150" s="70"/>
      <c r="S150" s="70"/>
      <c r="T150" s="70"/>
      <c r="U150" s="70"/>
      <c r="V150" s="70"/>
      <c r="W150" s="70"/>
      <c r="X150" s="70"/>
      <c r="Y150" s="70"/>
      <c r="Z150" s="70"/>
      <c r="AA150" s="70"/>
      <c r="AB150" s="70"/>
      <c r="AC150" s="70"/>
      <c r="AD150" s="70"/>
      <c r="AE150" s="70"/>
      <c r="AF150" s="70"/>
      <c r="AG150" s="70"/>
      <c r="AH150" s="70"/>
      <c r="AI150" s="70"/>
      <c r="AJ150" s="70"/>
      <c r="AK150" s="70"/>
      <c r="AL150" s="70"/>
    </row>
    <row r="151" spans="1:38" s="31" customFormat="1" ht="20.100000000000001" customHeight="1">
      <c r="A151" s="70"/>
      <c r="B151" s="115"/>
      <c r="C151" s="116"/>
      <c r="D151" s="115"/>
      <c r="E151" s="115"/>
      <c r="F151" s="115"/>
      <c r="G151" s="70"/>
      <c r="H151" s="70"/>
      <c r="I151" s="70"/>
      <c r="J151" s="70"/>
      <c r="K151" s="70"/>
      <c r="L151" s="70"/>
      <c r="M151" s="70"/>
      <c r="N151" s="70"/>
      <c r="O151" s="70"/>
      <c r="P151" s="70"/>
      <c r="Q151" s="70"/>
      <c r="R151" s="70"/>
      <c r="S151" s="70"/>
      <c r="T151" s="70"/>
      <c r="U151" s="70"/>
      <c r="V151" s="70"/>
      <c r="W151" s="70"/>
      <c r="X151" s="70"/>
      <c r="Y151" s="70"/>
      <c r="Z151" s="70"/>
      <c r="AA151" s="70"/>
      <c r="AB151" s="70"/>
      <c r="AC151" s="70"/>
      <c r="AD151" s="70"/>
      <c r="AE151" s="70"/>
      <c r="AF151" s="70"/>
      <c r="AG151" s="70"/>
      <c r="AH151" s="70"/>
      <c r="AI151" s="70"/>
      <c r="AJ151" s="70"/>
      <c r="AK151" s="70"/>
      <c r="AL151" s="70"/>
    </row>
    <row r="152" spans="1:38" s="31" customFormat="1" ht="20.100000000000001" customHeight="1">
      <c r="A152" s="70"/>
      <c r="B152" s="115"/>
      <c r="C152" s="116"/>
      <c r="D152" s="115"/>
      <c r="E152" s="115"/>
      <c r="F152" s="115"/>
      <c r="G152" s="70"/>
      <c r="H152" s="70"/>
      <c r="I152" s="70"/>
      <c r="J152" s="70"/>
      <c r="K152" s="70"/>
      <c r="L152" s="70"/>
      <c r="M152" s="70"/>
      <c r="N152" s="70"/>
      <c r="O152" s="70"/>
      <c r="P152" s="70"/>
      <c r="Q152" s="70"/>
      <c r="R152" s="70"/>
      <c r="S152" s="70"/>
      <c r="T152" s="70"/>
      <c r="U152" s="70"/>
      <c r="V152" s="70"/>
      <c r="W152" s="70"/>
      <c r="X152" s="70"/>
      <c r="Y152" s="70"/>
      <c r="Z152" s="70"/>
      <c r="AA152" s="70"/>
      <c r="AB152" s="70"/>
      <c r="AC152" s="70"/>
      <c r="AD152" s="70"/>
      <c r="AE152" s="70"/>
      <c r="AF152" s="70"/>
      <c r="AG152" s="70"/>
      <c r="AH152" s="70"/>
      <c r="AI152" s="70"/>
      <c r="AJ152" s="70"/>
      <c r="AK152" s="70"/>
      <c r="AL152" s="70"/>
    </row>
    <row r="153" spans="1:38" s="31" customFormat="1" ht="20.100000000000001" customHeight="1">
      <c r="A153" s="70"/>
      <c r="B153" s="115"/>
      <c r="C153" s="116"/>
      <c r="D153" s="115"/>
      <c r="E153" s="115"/>
      <c r="F153" s="115"/>
      <c r="G153" s="70"/>
      <c r="H153" s="70"/>
      <c r="I153" s="70"/>
      <c r="J153" s="70"/>
      <c r="K153" s="70"/>
      <c r="L153" s="70"/>
      <c r="M153" s="70"/>
      <c r="N153" s="70"/>
      <c r="O153" s="70"/>
      <c r="P153" s="70"/>
      <c r="Q153" s="70"/>
      <c r="R153" s="70"/>
      <c r="S153" s="70"/>
      <c r="T153" s="70"/>
      <c r="U153" s="70"/>
      <c r="V153" s="70"/>
      <c r="W153" s="70"/>
      <c r="X153" s="70"/>
      <c r="Y153" s="70"/>
      <c r="Z153" s="70"/>
      <c r="AA153" s="70"/>
      <c r="AB153" s="70"/>
      <c r="AC153" s="70"/>
      <c r="AD153" s="70"/>
      <c r="AE153" s="70"/>
      <c r="AF153" s="70"/>
      <c r="AG153" s="70"/>
      <c r="AH153" s="70"/>
      <c r="AI153" s="70"/>
      <c r="AJ153" s="70"/>
      <c r="AK153" s="70"/>
      <c r="AL153" s="70"/>
    </row>
  </sheetData>
  <autoFilter ref="A2:AL132" xr:uid="{A3F6CEAC-8EAC-4F4B-8262-1ED48203DB2D}"/>
  <mergeCells count="255">
    <mergeCell ref="B1:E1"/>
    <mergeCell ref="B3:B20"/>
    <mergeCell ref="C3:C4"/>
    <mergeCell ref="D3:D4"/>
    <mergeCell ref="E3:E4"/>
    <mergeCell ref="F3:F4"/>
    <mergeCell ref="C5:C6"/>
    <mergeCell ref="D5:D6"/>
    <mergeCell ref="E5:E6"/>
    <mergeCell ref="F5:F6"/>
    <mergeCell ref="C11:C12"/>
    <mergeCell ref="D11:D12"/>
    <mergeCell ref="E11:E12"/>
    <mergeCell ref="F11:F12"/>
    <mergeCell ref="C13:C14"/>
    <mergeCell ref="D13:D14"/>
    <mergeCell ref="E13:E14"/>
    <mergeCell ref="F13:F14"/>
    <mergeCell ref="C7:C8"/>
    <mergeCell ref="D7:D8"/>
    <mergeCell ref="E7:E8"/>
    <mergeCell ref="F7:F8"/>
    <mergeCell ref="C9:C10"/>
    <mergeCell ref="D9:D10"/>
    <mergeCell ref="E9:E10"/>
    <mergeCell ref="F9:F10"/>
    <mergeCell ref="C19:C20"/>
    <mergeCell ref="D19:D20"/>
    <mergeCell ref="E19:E20"/>
    <mergeCell ref="F19:F20"/>
    <mergeCell ref="A21:D21"/>
    <mergeCell ref="A22:D22"/>
    <mergeCell ref="C15:C16"/>
    <mergeCell ref="D15:D16"/>
    <mergeCell ref="E15:E16"/>
    <mergeCell ref="F15:F16"/>
    <mergeCell ref="C17:C18"/>
    <mergeCell ref="D17:D18"/>
    <mergeCell ref="E17:E18"/>
    <mergeCell ref="F17:F18"/>
    <mergeCell ref="C31:C32"/>
    <mergeCell ref="D31:D32"/>
    <mergeCell ref="E31:E32"/>
    <mergeCell ref="F31:F32"/>
    <mergeCell ref="C33:C34"/>
    <mergeCell ref="D33:D34"/>
    <mergeCell ref="E33:E34"/>
    <mergeCell ref="F33:F34"/>
    <mergeCell ref="D27:D28"/>
    <mergeCell ref="E27:E28"/>
    <mergeCell ref="F27:F28"/>
    <mergeCell ref="C29:C30"/>
    <mergeCell ref="D29:D30"/>
    <mergeCell ref="E29:E30"/>
    <mergeCell ref="F29:F30"/>
    <mergeCell ref="C27:C28"/>
    <mergeCell ref="C39:C40"/>
    <mergeCell ref="D39:D40"/>
    <mergeCell ref="E39:E40"/>
    <mergeCell ref="F39:F40"/>
    <mergeCell ref="C41:C42"/>
    <mergeCell ref="D41:D42"/>
    <mergeCell ref="E41:E42"/>
    <mergeCell ref="F41:F42"/>
    <mergeCell ref="C35:C36"/>
    <mergeCell ref="D35:D36"/>
    <mergeCell ref="E35:E36"/>
    <mergeCell ref="F35:F36"/>
    <mergeCell ref="C37:C38"/>
    <mergeCell ref="D37:D38"/>
    <mergeCell ref="E37:E38"/>
    <mergeCell ref="F37:F38"/>
    <mergeCell ref="C47:C48"/>
    <mergeCell ref="D47:D48"/>
    <mergeCell ref="E47:E48"/>
    <mergeCell ref="F47:F48"/>
    <mergeCell ref="C49:C50"/>
    <mergeCell ref="D49:D50"/>
    <mergeCell ref="E49:E50"/>
    <mergeCell ref="F49:F50"/>
    <mergeCell ref="C43:C44"/>
    <mergeCell ref="D43:D44"/>
    <mergeCell ref="E43:E44"/>
    <mergeCell ref="F43:F44"/>
    <mergeCell ref="C45:C46"/>
    <mergeCell ref="D45:D46"/>
    <mergeCell ref="E45:E46"/>
    <mergeCell ref="F45:F46"/>
    <mergeCell ref="D55:D56"/>
    <mergeCell ref="E55:E56"/>
    <mergeCell ref="F55:F56"/>
    <mergeCell ref="C57:C58"/>
    <mergeCell ref="D57:D58"/>
    <mergeCell ref="E57:E58"/>
    <mergeCell ref="F57:F58"/>
    <mergeCell ref="C51:C52"/>
    <mergeCell ref="D51:D52"/>
    <mergeCell ref="E51:E52"/>
    <mergeCell ref="F51:F52"/>
    <mergeCell ref="C53:C54"/>
    <mergeCell ref="D53:D54"/>
    <mergeCell ref="E53:E54"/>
    <mergeCell ref="F53:F54"/>
    <mergeCell ref="C63:C64"/>
    <mergeCell ref="D63:D64"/>
    <mergeCell ref="E63:E64"/>
    <mergeCell ref="F63:F64"/>
    <mergeCell ref="A65:E65"/>
    <mergeCell ref="A66:E66"/>
    <mergeCell ref="C59:C60"/>
    <mergeCell ref="D59:D60"/>
    <mergeCell ref="E59:E60"/>
    <mergeCell ref="F59:F60"/>
    <mergeCell ref="C61:C62"/>
    <mergeCell ref="D61:D62"/>
    <mergeCell ref="E61:E62"/>
    <mergeCell ref="F61:F62"/>
    <mergeCell ref="B23:B64"/>
    <mergeCell ref="C23:C24"/>
    <mergeCell ref="D23:D24"/>
    <mergeCell ref="E23:E24"/>
    <mergeCell ref="F23:F24"/>
    <mergeCell ref="C25:C26"/>
    <mergeCell ref="D25:D26"/>
    <mergeCell ref="E25:E26"/>
    <mergeCell ref="F25:F26"/>
    <mergeCell ref="C55:C56"/>
    <mergeCell ref="A67:E67"/>
    <mergeCell ref="B68:B111"/>
    <mergeCell ref="C68:C69"/>
    <mergeCell ref="D68:D69"/>
    <mergeCell ref="E68:E69"/>
    <mergeCell ref="F68:F69"/>
    <mergeCell ref="C70:C71"/>
    <mergeCell ref="D70:D71"/>
    <mergeCell ref="E70:E71"/>
    <mergeCell ref="F70:F71"/>
    <mergeCell ref="C76:C77"/>
    <mergeCell ref="D76:D77"/>
    <mergeCell ref="E76:E77"/>
    <mergeCell ref="F76:F77"/>
    <mergeCell ref="C78:C79"/>
    <mergeCell ref="D78:D79"/>
    <mergeCell ref="E78:E79"/>
    <mergeCell ref="F78:F79"/>
    <mergeCell ref="C72:C73"/>
    <mergeCell ref="D72:D73"/>
    <mergeCell ref="E72:E73"/>
    <mergeCell ref="F72:F73"/>
    <mergeCell ref="C74:C75"/>
    <mergeCell ref="D74:D75"/>
    <mergeCell ref="E74:E75"/>
    <mergeCell ref="F74:F75"/>
    <mergeCell ref="C84:C85"/>
    <mergeCell ref="D84:D85"/>
    <mergeCell ref="E84:E85"/>
    <mergeCell ref="F84:F85"/>
    <mergeCell ref="C86:C87"/>
    <mergeCell ref="D86:D87"/>
    <mergeCell ref="E86:E87"/>
    <mergeCell ref="F86:F87"/>
    <mergeCell ref="C80:C81"/>
    <mergeCell ref="D80:D81"/>
    <mergeCell ref="E80:E81"/>
    <mergeCell ref="F80:F81"/>
    <mergeCell ref="C82:C83"/>
    <mergeCell ref="D82:D83"/>
    <mergeCell ref="E82:E83"/>
    <mergeCell ref="F82:F83"/>
    <mergeCell ref="C92:C93"/>
    <mergeCell ref="D92:D93"/>
    <mergeCell ref="E92:E93"/>
    <mergeCell ref="F92:F93"/>
    <mergeCell ref="C94:C95"/>
    <mergeCell ref="D94:D95"/>
    <mergeCell ref="E94:E95"/>
    <mergeCell ref="F94:F95"/>
    <mergeCell ref="C88:C89"/>
    <mergeCell ref="D88:D89"/>
    <mergeCell ref="E88:E89"/>
    <mergeCell ref="F88:F89"/>
    <mergeCell ref="C90:C91"/>
    <mergeCell ref="D90:D91"/>
    <mergeCell ref="E90:E91"/>
    <mergeCell ref="F90:F91"/>
    <mergeCell ref="C100:C101"/>
    <mergeCell ref="D100:D101"/>
    <mergeCell ref="E100:E101"/>
    <mergeCell ref="F100:F101"/>
    <mergeCell ref="C102:C103"/>
    <mergeCell ref="D102:D103"/>
    <mergeCell ref="E102:E103"/>
    <mergeCell ref="F102:F103"/>
    <mergeCell ref="C96:C97"/>
    <mergeCell ref="D96:D97"/>
    <mergeCell ref="E96:E97"/>
    <mergeCell ref="F96:F97"/>
    <mergeCell ref="C98:C99"/>
    <mergeCell ref="D98:D99"/>
    <mergeCell ref="E98:E99"/>
    <mergeCell ref="F98:F99"/>
    <mergeCell ref="C108:C109"/>
    <mergeCell ref="D108:D109"/>
    <mergeCell ref="E108:E109"/>
    <mergeCell ref="F108:F109"/>
    <mergeCell ref="C110:C111"/>
    <mergeCell ref="D110:D111"/>
    <mergeCell ref="E110:E111"/>
    <mergeCell ref="F110:F111"/>
    <mergeCell ref="C104:C105"/>
    <mergeCell ref="D104:D105"/>
    <mergeCell ref="E104:E105"/>
    <mergeCell ref="F104:F105"/>
    <mergeCell ref="C106:C107"/>
    <mergeCell ref="D106:D107"/>
    <mergeCell ref="E106:E107"/>
    <mergeCell ref="F106:F107"/>
    <mergeCell ref="A133:E133"/>
    <mergeCell ref="F116:F117"/>
    <mergeCell ref="E118:E119"/>
    <mergeCell ref="F118:F119"/>
    <mergeCell ref="A132:E132"/>
    <mergeCell ref="A112:E112"/>
    <mergeCell ref="A113:E113"/>
    <mergeCell ref="A114:E114"/>
    <mergeCell ref="A115:E115"/>
    <mergeCell ref="E116:E117"/>
    <mergeCell ref="E120:E121"/>
    <mergeCell ref="F120:F121"/>
    <mergeCell ref="F122:F123"/>
    <mergeCell ref="E122:E123"/>
    <mergeCell ref="E124:E125"/>
    <mergeCell ref="E126:E127"/>
    <mergeCell ref="E128:E129"/>
    <mergeCell ref="E130:E131"/>
    <mergeCell ref="F126:F127"/>
    <mergeCell ref="F124:F125"/>
    <mergeCell ref="F128:F129"/>
    <mergeCell ref="F130:F131"/>
    <mergeCell ref="C116:C117"/>
    <mergeCell ref="D116:D117"/>
    <mergeCell ref="C128:C129"/>
    <mergeCell ref="D128:D129"/>
    <mergeCell ref="C130:C131"/>
    <mergeCell ref="D130:D131"/>
    <mergeCell ref="C118:C119"/>
    <mergeCell ref="D118:D119"/>
    <mergeCell ref="C120:C121"/>
    <mergeCell ref="D120:D121"/>
    <mergeCell ref="C122:C123"/>
    <mergeCell ref="D122:D123"/>
    <mergeCell ref="C124:C125"/>
    <mergeCell ref="D124:D125"/>
    <mergeCell ref="C126:C127"/>
    <mergeCell ref="D126:D127"/>
  </mergeCells>
  <phoneticPr fontId="2" type="noConversion"/>
  <conditionalFormatting sqref="D116:F116 D118:F118 D120:F120 D122:F122 D124:F124 D126:E126 D128:E128 D130:E130">
    <cfRule type="cellIs" dxfId="4" priority="2" operator="lessThan">
      <formula>-1</formula>
    </cfRule>
  </conditionalFormatting>
  <conditionalFormatting sqref="G2:AL2">
    <cfRule type="expression" dxfId="3" priority="10">
      <formula>WEEKDAY(DATE(LEFT($B$1, 4), MID($B$1, 6, 2), G2), 2) = 7</formula>
    </cfRule>
    <cfRule type="expression" dxfId="2" priority="11">
      <formula>WEEKDAY(DATE(LEFT($B$1, 4), MID($B$1, 6, 2), G2), 2) = 6</formula>
    </cfRule>
  </conditionalFormatting>
  <printOptions horizontalCentered="1"/>
  <pageMargins left="0.23622047244094491" right="0.23622047244094491" top="0.74803149606299213" bottom="0.74803149606299213" header="0.31496062992125984" footer="0.31496062992125984"/>
  <pageSetup paperSize="9" scale="38" orientation="landscape" r:id="rId1"/>
  <colBreaks count="1" manualBreakCount="1">
    <brk id="38" max="259" man="1"/>
  </colBreaks>
  <legacyDrawing r:id="rId2"/>
</worksheet>
</file>

<file path=xl/worksheets/sheet1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394DD2D-D890-428E-86C1-DE6D4152AFE7}">
  <sheetPr codeName="Sheet11">
    <tabColor rgb="FFFFC000"/>
    <pageSetUpPr fitToPage="1"/>
  </sheetPr>
  <dimension ref="A1:DB354"/>
  <sheetViews>
    <sheetView zoomScale="55" zoomScaleNormal="55" workbookViewId="0">
      <pane xSplit="5" ySplit="2" topLeftCell="F297" activePane="bottomRight" state="frozen"/>
      <selection activeCell="O2" sqref="O2"/>
      <selection pane="topRight" activeCell="O2" sqref="O2"/>
      <selection pane="bottomLeft" activeCell="O2" sqref="O2"/>
      <selection pane="bottomRight" activeCell="O2" sqref="O2"/>
    </sheetView>
  </sheetViews>
  <sheetFormatPr defaultRowHeight="16.5"/>
  <cols>
    <col min="1" max="1" width="14.125" style="70" customWidth="1"/>
    <col min="2" max="2" width="11.375" style="77" customWidth="1"/>
    <col min="3" max="3" width="24" style="78" bestFit="1" customWidth="1"/>
    <col min="4" max="4" width="60.875" style="77" customWidth="1"/>
    <col min="5" max="5" width="29" style="77" bestFit="1" customWidth="1"/>
    <col min="6" max="6" width="21.75" style="77" bestFit="1" customWidth="1"/>
    <col min="7" max="38" width="21.625" style="79" customWidth="1"/>
    <col min="39" max="106" width="9" style="31"/>
    <col min="107" max="16384" width="9" style="30"/>
  </cols>
  <sheetData>
    <row r="1" spans="1:106" ht="19.5" thickBot="1">
      <c r="A1" s="117"/>
      <c r="B1" s="785" t="s">
        <v>707</v>
      </c>
      <c r="C1" s="786"/>
      <c r="D1" s="786"/>
      <c r="E1" s="786"/>
      <c r="F1" s="118">
        <v>3</v>
      </c>
      <c r="G1" s="119">
        <v>4</v>
      </c>
      <c r="H1" s="119">
        <v>5</v>
      </c>
      <c r="I1" s="119">
        <v>6</v>
      </c>
      <c r="J1" s="119">
        <v>7</v>
      </c>
      <c r="K1" s="119">
        <v>8</v>
      </c>
      <c r="L1" s="119">
        <v>9</v>
      </c>
      <c r="M1" s="119">
        <v>10</v>
      </c>
      <c r="N1" s="119">
        <v>11</v>
      </c>
      <c r="O1" s="119">
        <v>12</v>
      </c>
      <c r="P1" s="119">
        <v>13</v>
      </c>
      <c r="Q1" s="119">
        <v>14</v>
      </c>
      <c r="R1" s="119">
        <v>15</v>
      </c>
      <c r="S1" s="119">
        <v>16</v>
      </c>
      <c r="T1" s="119">
        <v>17</v>
      </c>
      <c r="U1" s="119">
        <v>18</v>
      </c>
      <c r="V1" s="119">
        <v>19</v>
      </c>
      <c r="W1" s="119">
        <v>20</v>
      </c>
      <c r="X1" s="119">
        <v>21</v>
      </c>
      <c r="Y1" s="119">
        <v>22</v>
      </c>
      <c r="Z1" s="119">
        <v>23</v>
      </c>
      <c r="AA1" s="119">
        <v>24</v>
      </c>
      <c r="AB1" s="119">
        <v>25</v>
      </c>
      <c r="AC1" s="119">
        <v>26</v>
      </c>
      <c r="AD1" s="119">
        <v>27</v>
      </c>
      <c r="AE1" s="119">
        <v>28</v>
      </c>
      <c r="AF1" s="119">
        <v>29</v>
      </c>
      <c r="AG1" s="119">
        <v>30</v>
      </c>
      <c r="AH1" s="119">
        <v>31</v>
      </c>
      <c r="AI1" s="119">
        <v>32</v>
      </c>
      <c r="AJ1" s="119">
        <v>33</v>
      </c>
      <c r="AK1" s="119">
        <v>34</v>
      </c>
      <c r="AL1" s="119"/>
    </row>
    <row r="2" spans="1:106" s="60" customFormat="1" ht="33" customHeight="1">
      <c r="A2" s="117"/>
      <c r="B2" s="120" t="s">
        <v>628</v>
      </c>
      <c r="C2" s="121" t="s">
        <v>629</v>
      </c>
      <c r="D2" s="120" t="s">
        <v>630</v>
      </c>
      <c r="E2" s="120" t="s">
        <v>631</v>
      </c>
      <c r="F2" s="120" t="s">
        <v>416</v>
      </c>
      <c r="G2" s="120" t="s">
        <v>178</v>
      </c>
      <c r="H2" s="120" t="s">
        <v>179</v>
      </c>
      <c r="I2" s="120" t="s">
        <v>180</v>
      </c>
      <c r="J2" s="120" t="s">
        <v>181</v>
      </c>
      <c r="K2" s="120" t="s">
        <v>182</v>
      </c>
      <c r="L2" s="120" t="s">
        <v>183</v>
      </c>
      <c r="M2" s="120" t="s">
        <v>184</v>
      </c>
      <c r="N2" s="120" t="s">
        <v>185</v>
      </c>
      <c r="O2" s="120" t="s">
        <v>186</v>
      </c>
      <c r="P2" s="120" t="s">
        <v>187</v>
      </c>
      <c r="Q2" s="120" t="s">
        <v>188</v>
      </c>
      <c r="R2" s="120" t="s">
        <v>189</v>
      </c>
      <c r="S2" s="120" t="s">
        <v>190</v>
      </c>
      <c r="T2" s="120" t="s">
        <v>191</v>
      </c>
      <c r="U2" s="120" t="s">
        <v>192</v>
      </c>
      <c r="V2" s="120" t="s">
        <v>193</v>
      </c>
      <c r="W2" s="120" t="s">
        <v>194</v>
      </c>
      <c r="X2" s="120" t="s">
        <v>195</v>
      </c>
      <c r="Y2" s="120" t="s">
        <v>196</v>
      </c>
      <c r="Z2" s="120" t="s">
        <v>197</v>
      </c>
      <c r="AA2" s="120" t="s">
        <v>198</v>
      </c>
      <c r="AB2" s="120" t="s">
        <v>199</v>
      </c>
      <c r="AC2" s="120" t="s">
        <v>200</v>
      </c>
      <c r="AD2" s="120" t="s">
        <v>201</v>
      </c>
      <c r="AE2" s="120" t="s">
        <v>202</v>
      </c>
      <c r="AF2" s="120" t="s">
        <v>203</v>
      </c>
      <c r="AG2" s="120" t="s">
        <v>204</v>
      </c>
      <c r="AH2" s="120" t="s">
        <v>205</v>
      </c>
      <c r="AI2" s="120" t="s">
        <v>206</v>
      </c>
      <c r="AJ2" s="120" t="s">
        <v>207</v>
      </c>
      <c r="AK2" s="120" t="s">
        <v>208</v>
      </c>
      <c r="AL2" s="120" t="s">
        <v>505</v>
      </c>
      <c r="AM2" s="61"/>
      <c r="AN2" s="61"/>
      <c r="AO2" s="61"/>
      <c r="AP2" s="61"/>
      <c r="AQ2" s="61"/>
      <c r="AR2" s="61"/>
      <c r="AS2" s="61"/>
      <c r="AT2" s="61"/>
      <c r="AU2" s="61"/>
      <c r="AV2" s="61"/>
      <c r="AW2" s="61"/>
      <c r="AX2" s="61"/>
      <c r="AY2" s="61"/>
      <c r="AZ2" s="61"/>
      <c r="BA2" s="61"/>
      <c r="BB2" s="61"/>
      <c r="BC2" s="61"/>
      <c r="BD2" s="61"/>
      <c r="BE2" s="61"/>
      <c r="BF2" s="61"/>
      <c r="BG2" s="61"/>
      <c r="BH2" s="61"/>
      <c r="BI2" s="61"/>
      <c r="BJ2" s="61"/>
      <c r="BK2" s="61"/>
      <c r="BL2" s="61"/>
      <c r="BM2" s="61"/>
      <c r="BN2" s="61"/>
      <c r="BO2" s="61"/>
      <c r="BP2" s="61"/>
      <c r="BQ2" s="61"/>
      <c r="BR2" s="61"/>
      <c r="BS2" s="61"/>
      <c r="BT2" s="61"/>
      <c r="BU2" s="61"/>
      <c r="BV2" s="61"/>
      <c r="BW2" s="61"/>
      <c r="BX2" s="61"/>
      <c r="BY2" s="61"/>
      <c r="BZ2" s="61"/>
      <c r="CA2" s="61"/>
      <c r="CB2" s="61"/>
      <c r="CC2" s="61"/>
      <c r="CD2" s="61"/>
      <c r="CE2" s="61"/>
      <c r="CF2" s="61"/>
      <c r="CG2" s="61"/>
      <c r="CH2" s="61"/>
      <c r="CI2" s="61"/>
      <c r="CJ2" s="61"/>
      <c r="CK2" s="61"/>
      <c r="CL2" s="61"/>
      <c r="CM2" s="61"/>
      <c r="CN2" s="61"/>
      <c r="CO2" s="61"/>
      <c r="CP2" s="61"/>
      <c r="CQ2" s="61"/>
      <c r="CR2" s="61"/>
      <c r="CS2" s="61"/>
      <c r="CT2" s="61"/>
      <c r="CU2" s="61"/>
      <c r="CV2" s="61"/>
      <c r="CW2" s="61"/>
      <c r="CX2" s="61"/>
      <c r="CY2" s="61"/>
      <c r="CZ2" s="61"/>
      <c r="DA2" s="61"/>
      <c r="DB2" s="61"/>
    </row>
    <row r="3" spans="1:106" s="58" customFormat="1" ht="20.100000000000001" customHeight="1">
      <c r="A3" s="117" t="s">
        <v>425</v>
      </c>
      <c r="B3" s="839" t="s">
        <v>425</v>
      </c>
      <c r="C3" s="809" t="s">
        <v>62</v>
      </c>
      <c r="D3" s="794" t="str">
        <f>[76]납품수량!C3</f>
        <v>DRAIN CHANNEL-SUB</v>
      </c>
      <c r="E3" s="794" t="str">
        <f>[76]납품수량!D3</f>
        <v>J100</v>
      </c>
      <c r="F3" s="794">
        <f>VLOOKUP(C3,'[72]납품수량(영업)'!$C$3:$F$260,4,FALSE)</f>
        <v>0</v>
      </c>
      <c r="G3" s="122">
        <f>VLOOKUP($C$3,[77]납품수량!$B$3:$AI$200,G1,FALSE)</f>
        <v>0</v>
      </c>
      <c r="H3" s="122">
        <f>VLOOKUP($C$3,[77]납품수량!$B$3:$AI$200,H1,FALSE)</f>
        <v>0</v>
      </c>
      <c r="I3" s="122">
        <f>VLOOKUP($C$3,[77]납품수량!$B$3:$AI$200,I1,FALSE)</f>
        <v>0</v>
      </c>
      <c r="J3" s="122">
        <f>VLOOKUP($C$3,[77]납품수량!$B$3:$AI$200,J1,FALSE)</f>
        <v>0</v>
      </c>
      <c r="K3" s="122">
        <f>VLOOKUP($C$3,[77]납품수량!$B$3:$AI$200,K1,FALSE)</f>
        <v>0</v>
      </c>
      <c r="L3" s="122">
        <f>VLOOKUP($C$3,[77]납품수량!$B$3:$AI$200,L1,FALSE)</f>
        <v>0</v>
      </c>
      <c r="M3" s="122">
        <f>VLOOKUP($C$3,[77]납품수량!$B$3:$AI$200,M1,FALSE)</f>
        <v>0</v>
      </c>
      <c r="N3" s="122">
        <f>VLOOKUP($C$3,[77]납품수량!$B$3:$AI$200,N1,FALSE)</f>
        <v>0</v>
      </c>
      <c r="O3" s="122">
        <f>VLOOKUP($C$3,[77]납품수량!$B$3:$AI$200,O1,FALSE)</f>
        <v>0</v>
      </c>
      <c r="P3" s="122">
        <f>VLOOKUP($C$3,[77]납품수량!$B$3:$AI$200,P1,FALSE)</f>
        <v>0</v>
      </c>
      <c r="Q3" s="122">
        <f>VLOOKUP($C$3,[77]납품수량!$B$3:$AI$200,Q1,FALSE)</f>
        <v>0</v>
      </c>
      <c r="R3" s="122">
        <f>VLOOKUP($C$3,[77]납품수량!$B$3:$AI$200,R1,FALSE)</f>
        <v>0</v>
      </c>
      <c r="S3" s="122">
        <f>VLOOKUP($C$3,[77]납품수량!$B$3:$AI$200,S1,FALSE)</f>
        <v>0</v>
      </c>
      <c r="T3" s="122">
        <f>VLOOKUP($C$3,[77]납품수량!$B$3:$AI$200,T1,FALSE)</f>
        <v>0</v>
      </c>
      <c r="U3" s="122">
        <f>VLOOKUP($C$3,[77]납품수량!$B$3:$AI$200,U1,FALSE)</f>
        <v>0</v>
      </c>
      <c r="V3" s="122">
        <f>VLOOKUP($C$3,[77]납품수량!$B$3:$AI$200,V1,FALSE)</f>
        <v>0</v>
      </c>
      <c r="W3" s="122">
        <f>VLOOKUP($C$3,[77]납품수량!$B$3:$AI$200,W1,FALSE)</f>
        <v>0</v>
      </c>
      <c r="X3" s="122">
        <f>VLOOKUP($C$3,[77]납품수량!$B$3:$AI$200,X1,FALSE)</f>
        <v>0</v>
      </c>
      <c r="Y3" s="122">
        <f>VLOOKUP($C$3,[77]납품수량!$B$3:$AI$200,Y1,FALSE)</f>
        <v>0</v>
      </c>
      <c r="Z3" s="122">
        <f>VLOOKUP($C$3,[77]납품수량!$B$3:$AI$200,Z1,FALSE)</f>
        <v>0</v>
      </c>
      <c r="AA3" s="122">
        <f>VLOOKUP($C$3,[77]납품수량!$B$3:$AI$200,AA1,FALSE)</f>
        <v>0</v>
      </c>
      <c r="AB3" s="122">
        <f>VLOOKUP($C$3,[77]납품수량!$B$3:$AI$200,AB1,FALSE)</f>
        <v>0</v>
      </c>
      <c r="AC3" s="122">
        <f>VLOOKUP($C$3,[77]납품수량!$B$3:$AI$200,AC1,FALSE)</f>
        <v>0</v>
      </c>
      <c r="AD3" s="122">
        <f>VLOOKUP($C$3,[77]납품수량!$B$3:$AI$200,AD1,FALSE)</f>
        <v>0</v>
      </c>
      <c r="AE3" s="122">
        <f>VLOOKUP($C$3,[77]납품수량!$B$3:$AI$200,AE1,FALSE)</f>
        <v>0</v>
      </c>
      <c r="AF3" s="122">
        <f>VLOOKUP($C$3,[77]납품수량!$B$3:$AI$200,AF1,FALSE)</f>
        <v>0</v>
      </c>
      <c r="AG3" s="122">
        <f>VLOOKUP($C$3,[77]납품수량!$B$3:$AI$200,AG1,FALSE)</f>
        <v>0</v>
      </c>
      <c r="AH3" s="122">
        <f>VLOOKUP($C$3,[77]납품수량!$B$3:$AI$200,AH1,FALSE)</f>
        <v>0</v>
      </c>
      <c r="AI3" s="122">
        <f>VLOOKUP($C$3,[77]납품수량!$B$3:$AI$200,AI1,FALSE)</f>
        <v>0</v>
      </c>
      <c r="AJ3" s="122">
        <f>VLOOKUP($C$3,[77]납품수량!$B$3:$AI$200,AJ1,FALSE)</f>
        <v>0</v>
      </c>
      <c r="AK3" s="122">
        <f>VLOOKUP($C$3,[77]납품수량!$B$3:$AI$200,AK1,FALSE)</f>
        <v>0</v>
      </c>
      <c r="AL3" s="122">
        <f>SUM(G3:AK3)</f>
        <v>0</v>
      </c>
      <c r="AM3" s="61"/>
      <c r="AN3" s="61"/>
      <c r="AO3" s="61"/>
      <c r="AP3" s="61"/>
      <c r="AQ3" s="61"/>
      <c r="AR3" s="61"/>
      <c r="AS3" s="61"/>
      <c r="AT3" s="61"/>
      <c r="AU3" s="61"/>
      <c r="AV3" s="61"/>
      <c r="AW3" s="61"/>
      <c r="AX3" s="61"/>
      <c r="AY3" s="61"/>
      <c r="AZ3" s="61"/>
      <c r="BA3" s="61"/>
      <c r="BB3" s="61"/>
      <c r="BC3" s="61"/>
      <c r="BD3" s="61"/>
      <c r="BE3" s="61"/>
      <c r="BF3" s="61"/>
      <c r="BG3" s="61"/>
      <c r="BH3" s="61"/>
      <c r="BI3" s="61"/>
      <c r="BJ3" s="61"/>
      <c r="BK3" s="61"/>
      <c r="BL3" s="61"/>
      <c r="BM3" s="61"/>
      <c r="BN3" s="61"/>
      <c r="BO3" s="61"/>
      <c r="BP3" s="61"/>
      <c r="BQ3" s="61"/>
      <c r="BR3" s="61"/>
      <c r="BS3" s="61"/>
      <c r="BT3" s="61"/>
      <c r="BU3" s="61"/>
      <c r="BV3" s="61"/>
      <c r="BW3" s="61"/>
      <c r="BX3" s="61"/>
      <c r="BY3" s="61"/>
      <c r="BZ3" s="61"/>
      <c r="CA3" s="61"/>
      <c r="CB3" s="61"/>
      <c r="CC3" s="61"/>
      <c r="CD3" s="61"/>
      <c r="CE3" s="61"/>
      <c r="CF3" s="61"/>
      <c r="CG3" s="61"/>
      <c r="CH3" s="61"/>
      <c r="CI3" s="61"/>
      <c r="CJ3" s="61"/>
      <c r="CK3" s="61"/>
      <c r="CL3" s="61"/>
      <c r="CM3" s="61"/>
      <c r="CN3" s="61"/>
      <c r="CO3" s="61"/>
      <c r="CP3" s="61"/>
      <c r="CQ3" s="61"/>
      <c r="CR3" s="61"/>
      <c r="CS3" s="61"/>
      <c r="CT3" s="61"/>
      <c r="CU3" s="61"/>
      <c r="CV3" s="61"/>
      <c r="CW3" s="61"/>
      <c r="CX3" s="61"/>
      <c r="CY3" s="61"/>
      <c r="CZ3" s="61"/>
      <c r="DA3" s="61"/>
      <c r="DB3" s="61"/>
    </row>
    <row r="4" spans="1:106" s="58" customFormat="1" ht="20.100000000000001" customHeight="1">
      <c r="A4" s="117"/>
      <c r="B4" s="840"/>
      <c r="C4" s="810"/>
      <c r="D4" s="795"/>
      <c r="E4" s="795"/>
      <c r="F4" s="795"/>
      <c r="G4" s="122">
        <f>$F$3*G3</f>
        <v>0</v>
      </c>
      <c r="H4" s="122">
        <f t="shared" ref="H4:AK4" si="0">$F$3*H3</f>
        <v>0</v>
      </c>
      <c r="I4" s="122">
        <f t="shared" si="0"/>
        <v>0</v>
      </c>
      <c r="J4" s="122">
        <f t="shared" si="0"/>
        <v>0</v>
      </c>
      <c r="K4" s="122">
        <f t="shared" si="0"/>
        <v>0</v>
      </c>
      <c r="L4" s="122">
        <f t="shared" si="0"/>
        <v>0</v>
      </c>
      <c r="M4" s="122">
        <f t="shared" si="0"/>
        <v>0</v>
      </c>
      <c r="N4" s="122">
        <f t="shared" si="0"/>
        <v>0</v>
      </c>
      <c r="O4" s="122">
        <f t="shared" si="0"/>
        <v>0</v>
      </c>
      <c r="P4" s="122">
        <f t="shared" si="0"/>
        <v>0</v>
      </c>
      <c r="Q4" s="122">
        <f t="shared" si="0"/>
        <v>0</v>
      </c>
      <c r="R4" s="122">
        <f t="shared" si="0"/>
        <v>0</v>
      </c>
      <c r="S4" s="122">
        <f t="shared" si="0"/>
        <v>0</v>
      </c>
      <c r="T4" s="122">
        <f t="shared" si="0"/>
        <v>0</v>
      </c>
      <c r="U4" s="122">
        <f t="shared" si="0"/>
        <v>0</v>
      </c>
      <c r="V4" s="122">
        <f t="shared" si="0"/>
        <v>0</v>
      </c>
      <c r="W4" s="122">
        <f t="shared" si="0"/>
        <v>0</v>
      </c>
      <c r="X4" s="122">
        <f t="shared" si="0"/>
        <v>0</v>
      </c>
      <c r="Y4" s="122">
        <f t="shared" si="0"/>
        <v>0</v>
      </c>
      <c r="Z4" s="122">
        <f t="shared" si="0"/>
        <v>0</v>
      </c>
      <c r="AA4" s="122">
        <f t="shared" si="0"/>
        <v>0</v>
      </c>
      <c r="AB4" s="122">
        <f t="shared" si="0"/>
        <v>0</v>
      </c>
      <c r="AC4" s="122">
        <f t="shared" si="0"/>
        <v>0</v>
      </c>
      <c r="AD4" s="122">
        <f t="shared" si="0"/>
        <v>0</v>
      </c>
      <c r="AE4" s="122">
        <f t="shared" si="0"/>
        <v>0</v>
      </c>
      <c r="AF4" s="122">
        <f t="shared" si="0"/>
        <v>0</v>
      </c>
      <c r="AG4" s="122">
        <f t="shared" si="0"/>
        <v>0</v>
      </c>
      <c r="AH4" s="122">
        <f t="shared" si="0"/>
        <v>0</v>
      </c>
      <c r="AI4" s="122">
        <f t="shared" si="0"/>
        <v>0</v>
      </c>
      <c r="AJ4" s="122">
        <f t="shared" si="0"/>
        <v>0</v>
      </c>
      <c r="AK4" s="122">
        <f t="shared" si="0"/>
        <v>0</v>
      </c>
      <c r="AL4" s="122">
        <f>F3*AL3</f>
        <v>0</v>
      </c>
      <c r="AM4" s="61"/>
      <c r="AN4" s="61"/>
      <c r="AO4" s="61"/>
      <c r="AP4" s="61"/>
      <c r="AQ4" s="61"/>
      <c r="AR4" s="61"/>
      <c r="AS4" s="61"/>
      <c r="AT4" s="61"/>
      <c r="AU4" s="61"/>
      <c r="AV4" s="61"/>
      <c r="AW4" s="61"/>
      <c r="AX4" s="61"/>
      <c r="AY4" s="61"/>
      <c r="AZ4" s="61"/>
      <c r="BA4" s="61"/>
      <c r="BB4" s="61"/>
      <c r="BC4" s="61"/>
      <c r="BD4" s="61"/>
      <c r="BE4" s="61"/>
      <c r="BF4" s="61"/>
      <c r="BG4" s="61"/>
      <c r="BH4" s="61"/>
      <c r="BI4" s="61"/>
      <c r="BJ4" s="61"/>
      <c r="BK4" s="61"/>
      <c r="BL4" s="61"/>
      <c r="BM4" s="61"/>
      <c r="BN4" s="61"/>
      <c r="BO4" s="61"/>
      <c r="BP4" s="61"/>
      <c r="BQ4" s="61"/>
      <c r="BR4" s="61"/>
      <c r="BS4" s="61"/>
      <c r="BT4" s="61"/>
      <c r="BU4" s="61"/>
      <c r="BV4" s="61"/>
      <c r="BW4" s="61"/>
      <c r="BX4" s="61"/>
      <c r="BY4" s="61"/>
      <c r="BZ4" s="61"/>
      <c r="CA4" s="61"/>
      <c r="CB4" s="61"/>
      <c r="CC4" s="61"/>
      <c r="CD4" s="61"/>
      <c r="CE4" s="61"/>
      <c r="CF4" s="61"/>
      <c r="CG4" s="61"/>
      <c r="CH4" s="61"/>
      <c r="CI4" s="61"/>
      <c r="CJ4" s="61"/>
      <c r="CK4" s="61"/>
      <c r="CL4" s="61"/>
      <c r="CM4" s="61"/>
      <c r="CN4" s="61"/>
      <c r="CO4" s="61"/>
      <c r="CP4" s="61"/>
      <c r="CQ4" s="61"/>
      <c r="CR4" s="61"/>
      <c r="CS4" s="61"/>
      <c r="CT4" s="61"/>
      <c r="CU4" s="61"/>
      <c r="CV4" s="61"/>
      <c r="CW4" s="61"/>
      <c r="CX4" s="61"/>
      <c r="CY4" s="61"/>
      <c r="CZ4" s="61"/>
      <c r="DA4" s="61"/>
      <c r="DB4" s="61"/>
    </row>
    <row r="5" spans="1:106" s="58" customFormat="1" ht="20.100000000000001" customHeight="1">
      <c r="A5" s="117" t="s">
        <v>425</v>
      </c>
      <c r="B5" s="840"/>
      <c r="C5" s="809" t="s">
        <v>101</v>
      </c>
      <c r="D5" s="794" t="str">
        <f>[76]납품수량!C4</f>
        <v>DRAIN CHANNEL-SUB</v>
      </c>
      <c r="E5" s="794" t="str">
        <f>[76]납품수량!D4</f>
        <v>T100</v>
      </c>
      <c r="F5" s="794">
        <f>VLOOKUP(C5,'[72]납품수량(영업)'!$C$3:$F$260,4,FALSE)</f>
        <v>0</v>
      </c>
      <c r="G5" s="122">
        <f>VLOOKUP($C$5,[77]납품수량!$B$3:$AI$200,G1,FALSE)</f>
        <v>0</v>
      </c>
      <c r="H5" s="122">
        <f>VLOOKUP($C$5,[77]납품수량!$B$3:$AI$200,H1,FALSE)</f>
        <v>0</v>
      </c>
      <c r="I5" s="122">
        <f>VLOOKUP($C$5,[77]납품수량!$B$3:$AI$200,I1,FALSE)</f>
        <v>0</v>
      </c>
      <c r="J5" s="122">
        <f>VLOOKUP($C$5,[77]납품수량!$B$3:$AI$200,J1,FALSE)</f>
        <v>0</v>
      </c>
      <c r="K5" s="122">
        <f>VLOOKUP($C$5,[77]납품수량!$B$3:$AI$200,K1,FALSE)</f>
        <v>0</v>
      </c>
      <c r="L5" s="122">
        <f>VLOOKUP($C$5,[77]납품수량!$B$3:$AI$200,L1,FALSE)</f>
        <v>0</v>
      </c>
      <c r="M5" s="122">
        <f>VLOOKUP($C$5,[77]납품수량!$B$3:$AI$200,M1,FALSE)</f>
        <v>0</v>
      </c>
      <c r="N5" s="122">
        <f>VLOOKUP($C$5,[77]납품수량!$B$3:$AI$200,N1,FALSE)</f>
        <v>0</v>
      </c>
      <c r="O5" s="122">
        <f>VLOOKUP($C$5,[77]납품수량!$B$3:$AI$200,O1,FALSE)</f>
        <v>0</v>
      </c>
      <c r="P5" s="122">
        <f>VLOOKUP($C$5,[77]납품수량!$B$3:$AI$200,P1,FALSE)</f>
        <v>0</v>
      </c>
      <c r="Q5" s="122">
        <f>VLOOKUP($C$5,[77]납품수량!$B$3:$AI$200,Q1,FALSE)</f>
        <v>0</v>
      </c>
      <c r="R5" s="122">
        <f>VLOOKUP($C$5,[77]납품수량!$B$3:$AI$200,R1,FALSE)</f>
        <v>0</v>
      </c>
      <c r="S5" s="122">
        <f>VLOOKUP($C$5,[77]납품수량!$B$3:$AI$200,S1,FALSE)</f>
        <v>0</v>
      </c>
      <c r="T5" s="122">
        <f>VLOOKUP($C$5,[77]납품수량!$B$3:$AI$200,T1,FALSE)</f>
        <v>0</v>
      </c>
      <c r="U5" s="122">
        <f>VLOOKUP($C$5,[77]납품수량!$B$3:$AI$200,U1,FALSE)</f>
        <v>0</v>
      </c>
      <c r="V5" s="122">
        <f>VLOOKUP($C$5,[77]납품수량!$B$3:$AI$200,V1,FALSE)</f>
        <v>0</v>
      </c>
      <c r="W5" s="122">
        <f>VLOOKUP($C$5,[77]납품수량!$B$3:$AI$200,W1,FALSE)</f>
        <v>0</v>
      </c>
      <c r="X5" s="122">
        <f>VLOOKUP($C$5,[77]납품수량!$B$3:$AI$200,X1,FALSE)</f>
        <v>0</v>
      </c>
      <c r="Y5" s="122">
        <f>VLOOKUP($C$5,[77]납품수량!$B$3:$AI$200,Y1,FALSE)</f>
        <v>0</v>
      </c>
      <c r="Z5" s="122">
        <f>VLOOKUP($C$5,[77]납품수량!$B$3:$AI$200,Z1,FALSE)</f>
        <v>0</v>
      </c>
      <c r="AA5" s="122">
        <f>VLOOKUP($C$5,[77]납품수량!$B$3:$AI$200,AA1,FALSE)</f>
        <v>0</v>
      </c>
      <c r="AB5" s="122">
        <f>VLOOKUP($C$5,[77]납품수량!$B$3:$AI$200,AB1,FALSE)</f>
        <v>0</v>
      </c>
      <c r="AC5" s="122">
        <f>VLOOKUP($C$5,[77]납품수량!$B$3:$AI$200,AC1,FALSE)</f>
        <v>0</v>
      </c>
      <c r="AD5" s="122">
        <f>VLOOKUP($C$5,[77]납품수량!$B$3:$AI$200,AD1,FALSE)</f>
        <v>0</v>
      </c>
      <c r="AE5" s="122">
        <f>VLOOKUP($C$5,[77]납품수량!$B$3:$AI$200,AE1,FALSE)</f>
        <v>0</v>
      </c>
      <c r="AF5" s="122">
        <f>VLOOKUP($C$5,[77]납품수량!$B$3:$AI$200,AF1,FALSE)</f>
        <v>0</v>
      </c>
      <c r="AG5" s="122">
        <f>VLOOKUP($C$5,[77]납품수량!$B$3:$AI$200,AG1,FALSE)</f>
        <v>0</v>
      </c>
      <c r="AH5" s="122">
        <f>VLOOKUP($C$5,[77]납품수량!$B$3:$AI$200,AH1,FALSE)</f>
        <v>0</v>
      </c>
      <c r="AI5" s="122">
        <f>VLOOKUP($C$5,[77]납품수량!$B$3:$AI$200,AI1,FALSE)</f>
        <v>0</v>
      </c>
      <c r="AJ5" s="122">
        <f>VLOOKUP($C$5,[77]납품수량!$B$3:$AI$200,AJ1,FALSE)</f>
        <v>0</v>
      </c>
      <c r="AK5" s="122">
        <f>VLOOKUP($C$5,[77]납품수량!$B$3:$AI$200,AK1,FALSE)</f>
        <v>0</v>
      </c>
      <c r="AL5" s="122">
        <f>SUM(G5:AK5)</f>
        <v>0</v>
      </c>
      <c r="AM5" s="61"/>
      <c r="AN5" s="61"/>
      <c r="AO5" s="61"/>
      <c r="AP5" s="61"/>
      <c r="AQ5" s="61"/>
      <c r="AR5" s="61"/>
      <c r="AS5" s="61"/>
      <c r="AT5" s="61"/>
      <c r="AU5" s="61"/>
      <c r="AV5" s="61"/>
      <c r="AW5" s="61"/>
      <c r="AX5" s="61"/>
      <c r="AY5" s="61"/>
      <c r="AZ5" s="61"/>
      <c r="BA5" s="61"/>
      <c r="BB5" s="61"/>
      <c r="BC5" s="61"/>
      <c r="BD5" s="61"/>
      <c r="BE5" s="61"/>
      <c r="BF5" s="61"/>
      <c r="BG5" s="61"/>
      <c r="BH5" s="61"/>
      <c r="BI5" s="61"/>
      <c r="BJ5" s="61"/>
      <c r="BK5" s="61"/>
      <c r="BL5" s="61"/>
      <c r="BM5" s="61"/>
      <c r="BN5" s="61"/>
      <c r="BO5" s="61"/>
      <c r="BP5" s="61"/>
      <c r="BQ5" s="61"/>
      <c r="BR5" s="61"/>
      <c r="BS5" s="61"/>
      <c r="BT5" s="61"/>
      <c r="BU5" s="61"/>
      <c r="BV5" s="61"/>
      <c r="BW5" s="61"/>
      <c r="BX5" s="61"/>
      <c r="BY5" s="61"/>
      <c r="BZ5" s="61"/>
      <c r="CA5" s="61"/>
      <c r="CB5" s="61"/>
      <c r="CC5" s="61"/>
      <c r="CD5" s="61"/>
      <c r="CE5" s="61"/>
      <c r="CF5" s="61"/>
      <c r="CG5" s="61"/>
      <c r="CH5" s="61"/>
      <c r="CI5" s="61"/>
      <c r="CJ5" s="61"/>
      <c r="CK5" s="61"/>
      <c r="CL5" s="61"/>
      <c r="CM5" s="61"/>
      <c r="CN5" s="61"/>
      <c r="CO5" s="61"/>
      <c r="CP5" s="61"/>
      <c r="CQ5" s="61"/>
      <c r="CR5" s="61"/>
      <c r="CS5" s="61"/>
      <c r="CT5" s="61"/>
      <c r="CU5" s="61"/>
      <c r="CV5" s="61"/>
      <c r="CW5" s="61"/>
      <c r="CX5" s="61"/>
      <c r="CY5" s="61"/>
      <c r="CZ5" s="61"/>
      <c r="DA5" s="61"/>
      <c r="DB5" s="61"/>
    </row>
    <row r="6" spans="1:106" s="58" customFormat="1" ht="20.100000000000001" customHeight="1">
      <c r="A6" s="117"/>
      <c r="B6" s="840"/>
      <c r="C6" s="810"/>
      <c r="D6" s="795"/>
      <c r="E6" s="795"/>
      <c r="F6" s="795"/>
      <c r="G6" s="122">
        <f>$F$5*G5</f>
        <v>0</v>
      </c>
      <c r="H6" s="122">
        <f t="shared" ref="H6:AK6" si="1">$F$5*H5</f>
        <v>0</v>
      </c>
      <c r="I6" s="122">
        <f t="shared" si="1"/>
        <v>0</v>
      </c>
      <c r="J6" s="122">
        <f t="shared" si="1"/>
        <v>0</v>
      </c>
      <c r="K6" s="122">
        <f t="shared" si="1"/>
        <v>0</v>
      </c>
      <c r="L6" s="122">
        <f t="shared" si="1"/>
        <v>0</v>
      </c>
      <c r="M6" s="122">
        <f t="shared" si="1"/>
        <v>0</v>
      </c>
      <c r="N6" s="122">
        <f t="shared" si="1"/>
        <v>0</v>
      </c>
      <c r="O6" s="122">
        <f t="shared" si="1"/>
        <v>0</v>
      </c>
      <c r="P6" s="122">
        <f t="shared" si="1"/>
        <v>0</v>
      </c>
      <c r="Q6" s="122">
        <f t="shared" si="1"/>
        <v>0</v>
      </c>
      <c r="R6" s="122">
        <f t="shared" si="1"/>
        <v>0</v>
      </c>
      <c r="S6" s="122">
        <f t="shared" si="1"/>
        <v>0</v>
      </c>
      <c r="T6" s="122">
        <f t="shared" si="1"/>
        <v>0</v>
      </c>
      <c r="U6" s="122">
        <f t="shared" si="1"/>
        <v>0</v>
      </c>
      <c r="V6" s="122">
        <f t="shared" si="1"/>
        <v>0</v>
      </c>
      <c r="W6" s="122">
        <f t="shared" si="1"/>
        <v>0</v>
      </c>
      <c r="X6" s="122">
        <f t="shared" si="1"/>
        <v>0</v>
      </c>
      <c r="Y6" s="122">
        <f t="shared" si="1"/>
        <v>0</v>
      </c>
      <c r="Z6" s="122">
        <f t="shared" si="1"/>
        <v>0</v>
      </c>
      <c r="AA6" s="122">
        <f t="shared" si="1"/>
        <v>0</v>
      </c>
      <c r="AB6" s="122">
        <f t="shared" si="1"/>
        <v>0</v>
      </c>
      <c r="AC6" s="122">
        <f t="shared" si="1"/>
        <v>0</v>
      </c>
      <c r="AD6" s="122">
        <f t="shared" si="1"/>
        <v>0</v>
      </c>
      <c r="AE6" s="122">
        <f t="shared" si="1"/>
        <v>0</v>
      </c>
      <c r="AF6" s="122">
        <f t="shared" si="1"/>
        <v>0</v>
      </c>
      <c r="AG6" s="122">
        <f t="shared" si="1"/>
        <v>0</v>
      </c>
      <c r="AH6" s="122">
        <f t="shared" si="1"/>
        <v>0</v>
      </c>
      <c r="AI6" s="122">
        <f t="shared" si="1"/>
        <v>0</v>
      </c>
      <c r="AJ6" s="122">
        <f t="shared" si="1"/>
        <v>0</v>
      </c>
      <c r="AK6" s="122">
        <f t="shared" si="1"/>
        <v>0</v>
      </c>
      <c r="AL6" s="122">
        <f>F5*AL5</f>
        <v>0</v>
      </c>
      <c r="AM6" s="61"/>
      <c r="AN6" s="61"/>
      <c r="AO6" s="61"/>
      <c r="AP6" s="61"/>
      <c r="AQ6" s="61"/>
      <c r="AR6" s="61"/>
      <c r="AS6" s="61"/>
      <c r="AT6" s="61"/>
      <c r="AU6" s="61"/>
      <c r="AV6" s="61"/>
      <c r="AW6" s="61"/>
      <c r="AX6" s="61"/>
      <c r="AY6" s="61"/>
      <c r="AZ6" s="61"/>
      <c r="BA6" s="61"/>
      <c r="BB6" s="61"/>
      <c r="BC6" s="61"/>
      <c r="BD6" s="61"/>
      <c r="BE6" s="61"/>
      <c r="BF6" s="61"/>
      <c r="BG6" s="61"/>
      <c r="BH6" s="61"/>
      <c r="BI6" s="61"/>
      <c r="BJ6" s="61"/>
      <c r="BK6" s="61"/>
      <c r="BL6" s="61"/>
      <c r="BM6" s="61"/>
      <c r="BN6" s="61"/>
      <c r="BO6" s="61"/>
      <c r="BP6" s="61"/>
      <c r="BQ6" s="61"/>
      <c r="BR6" s="61"/>
      <c r="BS6" s="61"/>
      <c r="BT6" s="61"/>
      <c r="BU6" s="61"/>
      <c r="BV6" s="61"/>
      <c r="BW6" s="61"/>
      <c r="BX6" s="61"/>
      <c r="BY6" s="61"/>
      <c r="BZ6" s="61"/>
      <c r="CA6" s="61"/>
      <c r="CB6" s="61"/>
      <c r="CC6" s="61"/>
      <c r="CD6" s="61"/>
      <c r="CE6" s="61"/>
      <c r="CF6" s="61"/>
      <c r="CG6" s="61"/>
      <c r="CH6" s="61"/>
      <c r="CI6" s="61"/>
      <c r="CJ6" s="61"/>
      <c r="CK6" s="61"/>
      <c r="CL6" s="61"/>
      <c r="CM6" s="61"/>
      <c r="CN6" s="61"/>
      <c r="CO6" s="61"/>
      <c r="CP6" s="61"/>
      <c r="CQ6" s="61"/>
      <c r="CR6" s="61"/>
      <c r="CS6" s="61"/>
      <c r="CT6" s="61"/>
      <c r="CU6" s="61"/>
      <c r="CV6" s="61"/>
      <c r="CW6" s="61"/>
      <c r="CX6" s="61"/>
      <c r="CY6" s="61"/>
      <c r="CZ6" s="61"/>
      <c r="DA6" s="61"/>
      <c r="DB6" s="61"/>
    </row>
    <row r="7" spans="1:106" s="58" customFormat="1" ht="20.100000000000001" customHeight="1">
      <c r="A7" s="117" t="s">
        <v>425</v>
      </c>
      <c r="B7" s="840"/>
      <c r="C7" s="809" t="s">
        <v>102</v>
      </c>
      <c r="D7" s="794" t="str">
        <f>[76]납품수량!C5</f>
        <v>DRAIN CHANNEL-SUB</v>
      </c>
      <c r="E7" s="794" t="str">
        <f>[76]납품수량!D5</f>
        <v>V210/V250</v>
      </c>
      <c r="F7" s="794">
        <f>VLOOKUP(C7,'[72]납품수량(영업)'!$C$3:$F$260,4,FALSE)</f>
        <v>0</v>
      </c>
      <c r="G7" s="122">
        <f>VLOOKUP($C$7,[77]납품수량!$B$3:$AI$200,G1,FALSE)</f>
        <v>0</v>
      </c>
      <c r="H7" s="122">
        <f>VLOOKUP($C$7,[77]납품수량!$B$3:$AI$200,H1,FALSE)</f>
        <v>0</v>
      </c>
      <c r="I7" s="122">
        <f>VLOOKUP($C$7,[77]납품수량!$B$3:$AI$200,I1,FALSE)</f>
        <v>0</v>
      </c>
      <c r="J7" s="122">
        <f>VLOOKUP($C$7,[77]납품수량!$B$3:$AI$200,J1,FALSE)</f>
        <v>0</v>
      </c>
      <c r="K7" s="122">
        <f>VLOOKUP($C$7,[77]납품수량!$B$3:$AI$200,K1,FALSE)</f>
        <v>0</v>
      </c>
      <c r="L7" s="122">
        <f>VLOOKUP($C$7,[77]납품수량!$B$3:$AI$200,L1,FALSE)</f>
        <v>0</v>
      </c>
      <c r="M7" s="122">
        <f>VLOOKUP($C$7,[77]납품수량!$B$3:$AI$200,M1,FALSE)</f>
        <v>0</v>
      </c>
      <c r="N7" s="122">
        <f>VLOOKUP($C$7,[77]납품수량!$B$3:$AI$200,N1,FALSE)</f>
        <v>0</v>
      </c>
      <c r="O7" s="122">
        <f>VLOOKUP($C$7,[77]납품수량!$B$3:$AI$200,O1,FALSE)</f>
        <v>0</v>
      </c>
      <c r="P7" s="122">
        <f>VLOOKUP($C$7,[77]납품수량!$B$3:$AI$200,P1,FALSE)</f>
        <v>0</v>
      </c>
      <c r="Q7" s="122">
        <f>VLOOKUP($C$7,[77]납품수량!$B$3:$AI$200,Q1,FALSE)</f>
        <v>0</v>
      </c>
      <c r="R7" s="122">
        <f>VLOOKUP($C$7,[77]납품수량!$B$3:$AI$200,R1,FALSE)</f>
        <v>0</v>
      </c>
      <c r="S7" s="122">
        <f>VLOOKUP($C$7,[77]납품수량!$B$3:$AI$200,S1,FALSE)</f>
        <v>0</v>
      </c>
      <c r="T7" s="122">
        <f>VLOOKUP($C$7,[77]납품수량!$B$3:$AI$200,T1,FALSE)</f>
        <v>0</v>
      </c>
      <c r="U7" s="122">
        <f>VLOOKUP($C$7,[77]납품수량!$B$3:$AI$200,U1,FALSE)</f>
        <v>0</v>
      </c>
      <c r="V7" s="122">
        <f>VLOOKUP($C$7,[77]납품수량!$B$3:$AI$200,V1,FALSE)</f>
        <v>0</v>
      </c>
      <c r="W7" s="122">
        <f>VLOOKUP($C$7,[77]납품수량!$B$3:$AI$200,W1,FALSE)</f>
        <v>0</v>
      </c>
      <c r="X7" s="122">
        <f>VLOOKUP($C$7,[77]납품수량!$B$3:$AI$200,X1,FALSE)</f>
        <v>0</v>
      </c>
      <c r="Y7" s="122">
        <f>VLOOKUP($C$7,[77]납품수량!$B$3:$AI$200,Y1,FALSE)</f>
        <v>0</v>
      </c>
      <c r="Z7" s="122">
        <f>VLOOKUP($C$7,[77]납품수량!$B$3:$AI$200,Z1,FALSE)</f>
        <v>0</v>
      </c>
      <c r="AA7" s="122">
        <f>VLOOKUP($C$7,[77]납품수량!$B$3:$AI$200,AA1,FALSE)</f>
        <v>0</v>
      </c>
      <c r="AB7" s="122">
        <f>VLOOKUP($C$7,[77]납품수량!$B$3:$AI$200,AB1,FALSE)</f>
        <v>0</v>
      </c>
      <c r="AC7" s="122">
        <f>VLOOKUP($C$7,[77]납품수량!$B$3:$AI$200,AC1,FALSE)</f>
        <v>0</v>
      </c>
      <c r="AD7" s="122">
        <f>VLOOKUP($C$7,[77]납품수량!$B$3:$AI$200,AD1,FALSE)</f>
        <v>0</v>
      </c>
      <c r="AE7" s="122">
        <f>VLOOKUP($C$7,[77]납품수량!$B$3:$AI$200,AE1,FALSE)</f>
        <v>0</v>
      </c>
      <c r="AF7" s="122">
        <f>VLOOKUP($C$7,[77]납품수량!$B$3:$AI$200,AF1,FALSE)</f>
        <v>0</v>
      </c>
      <c r="AG7" s="122">
        <f>VLOOKUP($C$7,[77]납품수량!$B$3:$AI$200,AG1,FALSE)</f>
        <v>0</v>
      </c>
      <c r="AH7" s="122">
        <f>VLOOKUP($C$7,[77]납품수량!$B$3:$AI$200,AH1,FALSE)</f>
        <v>0</v>
      </c>
      <c r="AI7" s="122">
        <f>VLOOKUP($C$7,[77]납품수량!$B$3:$AI$200,AI1,FALSE)</f>
        <v>0</v>
      </c>
      <c r="AJ7" s="122">
        <f>VLOOKUP($C$7,[77]납품수량!$B$3:$AI$200,AJ1,FALSE)</f>
        <v>0</v>
      </c>
      <c r="AK7" s="122">
        <f>VLOOKUP($C$7,[77]납품수량!$B$3:$AI$200,AK1,FALSE)</f>
        <v>0</v>
      </c>
      <c r="AL7" s="122">
        <f>SUM(G7:AK7)</f>
        <v>0</v>
      </c>
      <c r="AM7" s="61"/>
      <c r="AN7" s="61"/>
      <c r="AO7" s="61"/>
      <c r="AP7" s="61"/>
      <c r="AQ7" s="61"/>
      <c r="AR7" s="61"/>
      <c r="AS7" s="61"/>
      <c r="AT7" s="61"/>
      <c r="AU7" s="61"/>
      <c r="AV7" s="61"/>
      <c r="AW7" s="61"/>
      <c r="AX7" s="61"/>
      <c r="AY7" s="61"/>
      <c r="AZ7" s="61"/>
      <c r="BA7" s="61"/>
      <c r="BB7" s="61"/>
      <c r="BC7" s="61"/>
      <c r="BD7" s="61"/>
      <c r="BE7" s="61"/>
      <c r="BF7" s="61"/>
      <c r="BG7" s="61"/>
      <c r="BH7" s="61"/>
      <c r="BI7" s="61"/>
      <c r="BJ7" s="61"/>
      <c r="BK7" s="61"/>
      <c r="BL7" s="61"/>
      <c r="BM7" s="61"/>
      <c r="BN7" s="61"/>
      <c r="BO7" s="61"/>
      <c r="BP7" s="61"/>
      <c r="BQ7" s="61"/>
      <c r="BR7" s="61"/>
      <c r="BS7" s="61"/>
      <c r="BT7" s="61"/>
      <c r="BU7" s="61"/>
      <c r="BV7" s="61"/>
      <c r="BW7" s="61"/>
      <c r="BX7" s="61"/>
      <c r="BY7" s="61"/>
      <c r="BZ7" s="61"/>
      <c r="CA7" s="61"/>
      <c r="CB7" s="61"/>
      <c r="CC7" s="61"/>
      <c r="CD7" s="61"/>
      <c r="CE7" s="61"/>
      <c r="CF7" s="61"/>
      <c r="CG7" s="61"/>
      <c r="CH7" s="61"/>
      <c r="CI7" s="61"/>
      <c r="CJ7" s="61"/>
      <c r="CK7" s="61"/>
      <c r="CL7" s="61"/>
      <c r="CM7" s="61"/>
      <c r="CN7" s="61"/>
      <c r="CO7" s="61"/>
      <c r="CP7" s="61"/>
      <c r="CQ7" s="61"/>
      <c r="CR7" s="61"/>
      <c r="CS7" s="61"/>
      <c r="CT7" s="61"/>
      <c r="CU7" s="61"/>
      <c r="CV7" s="61"/>
      <c r="CW7" s="61"/>
      <c r="CX7" s="61"/>
      <c r="CY7" s="61"/>
      <c r="CZ7" s="61"/>
      <c r="DA7" s="61"/>
      <c r="DB7" s="61"/>
    </row>
    <row r="8" spans="1:106" s="58" customFormat="1" ht="20.100000000000001" customHeight="1">
      <c r="A8" s="117"/>
      <c r="B8" s="840"/>
      <c r="C8" s="810"/>
      <c r="D8" s="795"/>
      <c r="E8" s="795"/>
      <c r="F8" s="795"/>
      <c r="G8" s="122">
        <f>$F$7*G7</f>
        <v>0</v>
      </c>
      <c r="H8" s="122">
        <f t="shared" ref="H8:AK8" si="2">$F$7*H7</f>
        <v>0</v>
      </c>
      <c r="I8" s="122">
        <f t="shared" si="2"/>
        <v>0</v>
      </c>
      <c r="J8" s="122">
        <f t="shared" si="2"/>
        <v>0</v>
      </c>
      <c r="K8" s="122">
        <f t="shared" si="2"/>
        <v>0</v>
      </c>
      <c r="L8" s="122">
        <f t="shared" si="2"/>
        <v>0</v>
      </c>
      <c r="M8" s="122">
        <f t="shared" si="2"/>
        <v>0</v>
      </c>
      <c r="N8" s="122">
        <f t="shared" si="2"/>
        <v>0</v>
      </c>
      <c r="O8" s="122">
        <f t="shared" si="2"/>
        <v>0</v>
      </c>
      <c r="P8" s="122">
        <f t="shared" si="2"/>
        <v>0</v>
      </c>
      <c r="Q8" s="122">
        <f t="shared" si="2"/>
        <v>0</v>
      </c>
      <c r="R8" s="122">
        <f t="shared" si="2"/>
        <v>0</v>
      </c>
      <c r="S8" s="122">
        <f t="shared" si="2"/>
        <v>0</v>
      </c>
      <c r="T8" s="122">
        <f t="shared" si="2"/>
        <v>0</v>
      </c>
      <c r="U8" s="122">
        <f t="shared" si="2"/>
        <v>0</v>
      </c>
      <c r="V8" s="122">
        <f t="shared" si="2"/>
        <v>0</v>
      </c>
      <c r="W8" s="122">
        <f t="shared" si="2"/>
        <v>0</v>
      </c>
      <c r="X8" s="122">
        <f t="shared" si="2"/>
        <v>0</v>
      </c>
      <c r="Y8" s="122">
        <f t="shared" si="2"/>
        <v>0</v>
      </c>
      <c r="Z8" s="122">
        <f t="shared" si="2"/>
        <v>0</v>
      </c>
      <c r="AA8" s="122">
        <f t="shared" si="2"/>
        <v>0</v>
      </c>
      <c r="AB8" s="122">
        <f t="shared" si="2"/>
        <v>0</v>
      </c>
      <c r="AC8" s="122">
        <f t="shared" si="2"/>
        <v>0</v>
      </c>
      <c r="AD8" s="122">
        <f t="shared" si="2"/>
        <v>0</v>
      </c>
      <c r="AE8" s="122">
        <f t="shared" si="2"/>
        <v>0</v>
      </c>
      <c r="AF8" s="122">
        <f t="shared" si="2"/>
        <v>0</v>
      </c>
      <c r="AG8" s="122">
        <f t="shared" si="2"/>
        <v>0</v>
      </c>
      <c r="AH8" s="122">
        <f t="shared" si="2"/>
        <v>0</v>
      </c>
      <c r="AI8" s="122">
        <f t="shared" si="2"/>
        <v>0</v>
      </c>
      <c r="AJ8" s="122">
        <f t="shared" si="2"/>
        <v>0</v>
      </c>
      <c r="AK8" s="122">
        <f t="shared" si="2"/>
        <v>0</v>
      </c>
      <c r="AL8" s="122">
        <f>F7*AL7</f>
        <v>0</v>
      </c>
      <c r="AM8" s="61"/>
      <c r="AN8" s="61"/>
      <c r="AO8" s="61"/>
      <c r="AP8" s="61"/>
      <c r="AQ8" s="61"/>
      <c r="AR8" s="61"/>
      <c r="AS8" s="61"/>
      <c r="AT8" s="61"/>
      <c r="AU8" s="61"/>
      <c r="AV8" s="61"/>
      <c r="AW8" s="61"/>
      <c r="AX8" s="61"/>
      <c r="AY8" s="61"/>
      <c r="AZ8" s="61"/>
      <c r="BA8" s="61"/>
      <c r="BB8" s="61"/>
      <c r="BC8" s="61"/>
      <c r="BD8" s="61"/>
      <c r="BE8" s="61"/>
      <c r="BF8" s="61"/>
      <c r="BG8" s="61"/>
      <c r="BH8" s="61"/>
      <c r="BI8" s="61"/>
      <c r="BJ8" s="61"/>
      <c r="BK8" s="61"/>
      <c r="BL8" s="61"/>
      <c r="BM8" s="61"/>
      <c r="BN8" s="61"/>
      <c r="BO8" s="61"/>
      <c r="BP8" s="61"/>
      <c r="BQ8" s="61"/>
      <c r="BR8" s="61"/>
      <c r="BS8" s="61"/>
      <c r="BT8" s="61"/>
      <c r="BU8" s="61"/>
      <c r="BV8" s="61"/>
      <c r="BW8" s="61"/>
      <c r="BX8" s="61"/>
      <c r="BY8" s="61"/>
      <c r="BZ8" s="61"/>
      <c r="CA8" s="61"/>
      <c r="CB8" s="61"/>
      <c r="CC8" s="61"/>
      <c r="CD8" s="61"/>
      <c r="CE8" s="61"/>
      <c r="CF8" s="61"/>
      <c r="CG8" s="61"/>
      <c r="CH8" s="61"/>
      <c r="CI8" s="61"/>
      <c r="CJ8" s="61"/>
      <c r="CK8" s="61"/>
      <c r="CL8" s="61"/>
      <c r="CM8" s="61"/>
      <c r="CN8" s="61"/>
      <c r="CO8" s="61"/>
      <c r="CP8" s="61"/>
      <c r="CQ8" s="61"/>
      <c r="CR8" s="61"/>
      <c r="CS8" s="61"/>
      <c r="CT8" s="61"/>
      <c r="CU8" s="61"/>
      <c r="CV8" s="61"/>
      <c r="CW8" s="61"/>
      <c r="CX8" s="61"/>
      <c r="CY8" s="61"/>
      <c r="CZ8" s="61"/>
      <c r="DA8" s="61"/>
      <c r="DB8" s="61"/>
    </row>
    <row r="9" spans="1:106" s="58" customFormat="1" ht="20.100000000000001" customHeight="1">
      <c r="A9" s="117" t="s">
        <v>425</v>
      </c>
      <c r="B9" s="840"/>
      <c r="C9" s="809" t="s">
        <v>103</v>
      </c>
      <c r="D9" s="794" t="str">
        <f>[76]납품수량!C6</f>
        <v>DRAIN CHANNEL-SUB</v>
      </c>
      <c r="E9" s="794" t="str">
        <f>[76]납품수량!D6</f>
        <v>A100/A161</v>
      </c>
      <c r="F9" s="794">
        <f>VLOOKUP(C9,'[72]납품수량(영업)'!$C$3:$F$260,4,FALSE)</f>
        <v>0</v>
      </c>
      <c r="G9" s="122">
        <f>VLOOKUP($C$9,[77]납품수량!$B$3:$AI$200,G1,FALSE)</f>
        <v>0</v>
      </c>
      <c r="H9" s="122">
        <f>VLOOKUP($C$9,[77]납품수량!$B$3:$AI$200,H1,FALSE)</f>
        <v>0</v>
      </c>
      <c r="I9" s="122">
        <f>VLOOKUP($C$9,[77]납품수량!$B$3:$AI$200,I1,FALSE)</f>
        <v>0</v>
      </c>
      <c r="J9" s="122">
        <f>VLOOKUP($C$9,[77]납품수량!$B$3:$AI$200,J1,FALSE)</f>
        <v>0</v>
      </c>
      <c r="K9" s="122">
        <f>VLOOKUP($C$9,[77]납품수량!$B$3:$AI$200,K1,FALSE)</f>
        <v>0</v>
      </c>
      <c r="L9" s="122">
        <f>VLOOKUP($C$9,[77]납품수량!$B$3:$AI$200,L1,FALSE)</f>
        <v>0</v>
      </c>
      <c r="M9" s="122">
        <f>VLOOKUP($C$9,[77]납품수량!$B$3:$AI$200,M1,FALSE)</f>
        <v>0</v>
      </c>
      <c r="N9" s="122">
        <f>VLOOKUP($C$9,[77]납품수량!$B$3:$AI$200,N1,FALSE)</f>
        <v>0</v>
      </c>
      <c r="O9" s="122">
        <f>VLOOKUP($C$9,[77]납품수량!$B$3:$AI$200,O1,FALSE)</f>
        <v>0</v>
      </c>
      <c r="P9" s="122">
        <f>VLOOKUP($C$9,[77]납품수량!$B$3:$AI$200,P1,FALSE)</f>
        <v>0</v>
      </c>
      <c r="Q9" s="122">
        <f>VLOOKUP($C$9,[77]납품수량!$B$3:$AI$200,Q1,FALSE)</f>
        <v>0</v>
      </c>
      <c r="R9" s="122">
        <f>VLOOKUP($C$9,[77]납품수량!$B$3:$AI$200,R1,FALSE)</f>
        <v>0</v>
      </c>
      <c r="S9" s="122">
        <f>VLOOKUP($C$9,[77]납품수량!$B$3:$AI$200,S1,FALSE)</f>
        <v>0</v>
      </c>
      <c r="T9" s="122">
        <f>VLOOKUP($C$9,[77]납품수량!$B$3:$AI$200,T1,FALSE)</f>
        <v>0</v>
      </c>
      <c r="U9" s="122">
        <f>VLOOKUP($C$9,[77]납품수량!$B$3:$AI$200,U1,FALSE)</f>
        <v>0</v>
      </c>
      <c r="V9" s="122">
        <f>VLOOKUP($C$9,[77]납품수량!$B$3:$AI$200,V1,FALSE)</f>
        <v>0</v>
      </c>
      <c r="W9" s="122">
        <f>VLOOKUP($C$9,[77]납품수량!$B$3:$AI$200,W1,FALSE)</f>
        <v>0</v>
      </c>
      <c r="X9" s="122">
        <f>VLOOKUP($C$9,[77]납품수량!$B$3:$AI$200,X1,FALSE)</f>
        <v>0</v>
      </c>
      <c r="Y9" s="122">
        <f>VLOOKUP($C$9,[77]납품수량!$B$3:$AI$200,Y1,FALSE)</f>
        <v>0</v>
      </c>
      <c r="Z9" s="122">
        <f>VLOOKUP($C$9,[77]납품수량!$B$3:$AI$200,Z1,FALSE)</f>
        <v>0</v>
      </c>
      <c r="AA9" s="122">
        <f>VLOOKUP($C$9,[77]납품수량!$B$3:$AI$200,AA1,FALSE)</f>
        <v>0</v>
      </c>
      <c r="AB9" s="122">
        <f>VLOOKUP($C$9,[77]납품수량!$B$3:$AI$200,AB1,FALSE)</f>
        <v>0</v>
      </c>
      <c r="AC9" s="122">
        <f>VLOOKUP($C$9,[77]납품수량!$B$3:$AI$200,AC1,FALSE)</f>
        <v>0</v>
      </c>
      <c r="AD9" s="122">
        <f>VLOOKUP($C$9,[77]납품수량!$B$3:$AI$200,AD1,FALSE)</f>
        <v>0</v>
      </c>
      <c r="AE9" s="122">
        <f>VLOOKUP($C$9,[77]납품수량!$B$3:$AI$200,AE1,FALSE)</f>
        <v>0</v>
      </c>
      <c r="AF9" s="122">
        <f>VLOOKUP($C$9,[77]납품수량!$B$3:$AI$200,AF1,FALSE)</f>
        <v>0</v>
      </c>
      <c r="AG9" s="122">
        <f>VLOOKUP($C$9,[77]납품수량!$B$3:$AI$200,AG1,FALSE)</f>
        <v>0</v>
      </c>
      <c r="AH9" s="122">
        <f>VLOOKUP($C$9,[77]납품수량!$B$3:$AI$200,AH1,FALSE)</f>
        <v>0</v>
      </c>
      <c r="AI9" s="122">
        <f>VLOOKUP($C$9,[77]납품수량!$B$3:$AI$200,AI1,FALSE)</f>
        <v>0</v>
      </c>
      <c r="AJ9" s="122">
        <f>VLOOKUP($C$9,[77]납품수량!$B$3:$AI$200,AJ1,FALSE)</f>
        <v>0</v>
      </c>
      <c r="AK9" s="122">
        <f>VLOOKUP($C$9,[77]납품수량!$B$3:$AI$200,AK1,FALSE)</f>
        <v>0</v>
      </c>
      <c r="AL9" s="122">
        <f>SUM(G9:AK9)</f>
        <v>0</v>
      </c>
      <c r="AM9" s="61"/>
      <c r="AN9" s="61"/>
      <c r="AO9" s="61"/>
      <c r="AP9" s="61"/>
      <c r="AQ9" s="61"/>
      <c r="AR9" s="61"/>
      <c r="AS9" s="61"/>
      <c r="AT9" s="61"/>
      <c r="AU9" s="61"/>
      <c r="AV9" s="61"/>
      <c r="AW9" s="61"/>
      <c r="AX9" s="61"/>
      <c r="AY9" s="61"/>
      <c r="AZ9" s="61"/>
      <c r="BA9" s="61"/>
      <c r="BB9" s="61"/>
      <c r="BC9" s="61"/>
      <c r="BD9" s="61"/>
      <c r="BE9" s="61"/>
      <c r="BF9" s="61"/>
      <c r="BG9" s="61"/>
      <c r="BH9" s="61"/>
      <c r="BI9" s="61"/>
      <c r="BJ9" s="61"/>
      <c r="BK9" s="61"/>
      <c r="BL9" s="61"/>
      <c r="BM9" s="61"/>
      <c r="BN9" s="61"/>
      <c r="BO9" s="61"/>
      <c r="BP9" s="61"/>
      <c r="BQ9" s="61"/>
      <c r="BR9" s="61"/>
      <c r="BS9" s="61"/>
      <c r="BT9" s="61"/>
      <c r="BU9" s="61"/>
      <c r="BV9" s="61"/>
      <c r="BW9" s="61"/>
      <c r="BX9" s="61"/>
      <c r="BY9" s="61"/>
      <c r="BZ9" s="61"/>
      <c r="CA9" s="61"/>
      <c r="CB9" s="61"/>
      <c r="CC9" s="61"/>
      <c r="CD9" s="61"/>
      <c r="CE9" s="61"/>
      <c r="CF9" s="61"/>
      <c r="CG9" s="61"/>
      <c r="CH9" s="61"/>
      <c r="CI9" s="61"/>
      <c r="CJ9" s="61"/>
      <c r="CK9" s="61"/>
      <c r="CL9" s="61"/>
      <c r="CM9" s="61"/>
      <c r="CN9" s="61"/>
      <c r="CO9" s="61"/>
      <c r="CP9" s="61"/>
      <c r="CQ9" s="61"/>
      <c r="CR9" s="61"/>
      <c r="CS9" s="61"/>
      <c r="CT9" s="61"/>
      <c r="CU9" s="61"/>
      <c r="CV9" s="61"/>
      <c r="CW9" s="61"/>
      <c r="CX9" s="61"/>
      <c r="CY9" s="61"/>
      <c r="CZ9" s="61"/>
      <c r="DA9" s="61"/>
      <c r="DB9" s="61"/>
    </row>
    <row r="10" spans="1:106" s="58" customFormat="1" ht="20.100000000000001" customHeight="1">
      <c r="A10" s="117"/>
      <c r="B10" s="840"/>
      <c r="C10" s="810"/>
      <c r="D10" s="795"/>
      <c r="E10" s="795"/>
      <c r="F10" s="795"/>
      <c r="G10" s="122">
        <f>$F$9*G9</f>
        <v>0</v>
      </c>
      <c r="H10" s="122">
        <f t="shared" ref="H10:AK10" si="3">$F$9*H9</f>
        <v>0</v>
      </c>
      <c r="I10" s="122">
        <f t="shared" si="3"/>
        <v>0</v>
      </c>
      <c r="J10" s="122">
        <f t="shared" si="3"/>
        <v>0</v>
      </c>
      <c r="K10" s="122">
        <f t="shared" si="3"/>
        <v>0</v>
      </c>
      <c r="L10" s="122">
        <f t="shared" si="3"/>
        <v>0</v>
      </c>
      <c r="M10" s="122">
        <f t="shared" si="3"/>
        <v>0</v>
      </c>
      <c r="N10" s="122">
        <f t="shared" si="3"/>
        <v>0</v>
      </c>
      <c r="O10" s="122">
        <f t="shared" si="3"/>
        <v>0</v>
      </c>
      <c r="P10" s="122">
        <f t="shared" si="3"/>
        <v>0</v>
      </c>
      <c r="Q10" s="122">
        <f t="shared" si="3"/>
        <v>0</v>
      </c>
      <c r="R10" s="122">
        <f t="shared" si="3"/>
        <v>0</v>
      </c>
      <c r="S10" s="122">
        <f t="shared" si="3"/>
        <v>0</v>
      </c>
      <c r="T10" s="122">
        <f t="shared" si="3"/>
        <v>0</v>
      </c>
      <c r="U10" s="122">
        <f t="shared" si="3"/>
        <v>0</v>
      </c>
      <c r="V10" s="122">
        <f t="shared" si="3"/>
        <v>0</v>
      </c>
      <c r="W10" s="122">
        <f t="shared" si="3"/>
        <v>0</v>
      </c>
      <c r="X10" s="122">
        <f t="shared" si="3"/>
        <v>0</v>
      </c>
      <c r="Y10" s="122">
        <f t="shared" si="3"/>
        <v>0</v>
      </c>
      <c r="Z10" s="122">
        <f t="shared" si="3"/>
        <v>0</v>
      </c>
      <c r="AA10" s="122">
        <f t="shared" si="3"/>
        <v>0</v>
      </c>
      <c r="AB10" s="122">
        <f t="shared" si="3"/>
        <v>0</v>
      </c>
      <c r="AC10" s="122">
        <f t="shared" si="3"/>
        <v>0</v>
      </c>
      <c r="AD10" s="122">
        <f t="shared" si="3"/>
        <v>0</v>
      </c>
      <c r="AE10" s="122">
        <f t="shared" si="3"/>
        <v>0</v>
      </c>
      <c r="AF10" s="122">
        <f t="shared" si="3"/>
        <v>0</v>
      </c>
      <c r="AG10" s="122">
        <f t="shared" si="3"/>
        <v>0</v>
      </c>
      <c r="AH10" s="122">
        <f t="shared" si="3"/>
        <v>0</v>
      </c>
      <c r="AI10" s="122">
        <f t="shared" si="3"/>
        <v>0</v>
      </c>
      <c r="AJ10" s="122">
        <f t="shared" si="3"/>
        <v>0</v>
      </c>
      <c r="AK10" s="122">
        <f t="shared" si="3"/>
        <v>0</v>
      </c>
      <c r="AL10" s="122">
        <f>F9*AL9</f>
        <v>0</v>
      </c>
      <c r="AM10" s="61"/>
      <c r="AN10" s="61"/>
      <c r="AO10" s="61"/>
      <c r="AP10" s="61"/>
      <c r="AQ10" s="61"/>
      <c r="AR10" s="61"/>
      <c r="AS10" s="61"/>
      <c r="AT10" s="61"/>
      <c r="AU10" s="61"/>
      <c r="AV10" s="61"/>
      <c r="AW10" s="61"/>
      <c r="AX10" s="61"/>
      <c r="AY10" s="61"/>
      <c r="AZ10" s="61"/>
      <c r="BA10" s="61"/>
      <c r="BB10" s="61"/>
      <c r="BC10" s="61"/>
      <c r="BD10" s="61"/>
      <c r="BE10" s="61"/>
      <c r="BF10" s="61"/>
      <c r="BG10" s="61"/>
      <c r="BH10" s="61"/>
      <c r="BI10" s="61"/>
      <c r="BJ10" s="61"/>
      <c r="BK10" s="61"/>
      <c r="BL10" s="61"/>
      <c r="BM10" s="61"/>
      <c r="BN10" s="61"/>
      <c r="BO10" s="61"/>
      <c r="BP10" s="61"/>
      <c r="BQ10" s="61"/>
      <c r="BR10" s="61"/>
      <c r="BS10" s="61"/>
      <c r="BT10" s="61"/>
      <c r="BU10" s="61"/>
      <c r="BV10" s="61"/>
      <c r="BW10" s="61"/>
      <c r="BX10" s="61"/>
      <c r="BY10" s="61"/>
      <c r="BZ10" s="61"/>
      <c r="CA10" s="61"/>
      <c r="CB10" s="61"/>
      <c r="CC10" s="61"/>
      <c r="CD10" s="61"/>
      <c r="CE10" s="61"/>
      <c r="CF10" s="61"/>
      <c r="CG10" s="61"/>
      <c r="CH10" s="61"/>
      <c r="CI10" s="61"/>
      <c r="CJ10" s="61"/>
      <c r="CK10" s="61"/>
      <c r="CL10" s="61"/>
      <c r="CM10" s="61"/>
      <c r="CN10" s="61"/>
      <c r="CO10" s="61"/>
      <c r="CP10" s="61"/>
      <c r="CQ10" s="61"/>
      <c r="CR10" s="61"/>
      <c r="CS10" s="61"/>
      <c r="CT10" s="61"/>
      <c r="CU10" s="61"/>
      <c r="CV10" s="61"/>
      <c r="CW10" s="61"/>
      <c r="CX10" s="61"/>
      <c r="CY10" s="61"/>
      <c r="CZ10" s="61"/>
      <c r="DA10" s="61"/>
      <c r="DB10" s="61"/>
    </row>
    <row r="11" spans="1:106" s="58" customFormat="1" ht="20.100000000000001" customHeight="1">
      <c r="A11" s="117" t="s">
        <v>425</v>
      </c>
      <c r="B11" s="840"/>
      <c r="C11" s="809" t="s">
        <v>8</v>
      </c>
      <c r="D11" s="794" t="str">
        <f>[76]납품수량!C7</f>
        <v>FRONT BEAM</v>
      </c>
      <c r="E11" s="794" t="str">
        <f>[76]납품수량!D7</f>
        <v>J200</v>
      </c>
      <c r="F11" s="794">
        <f>VLOOKUP(C11,'[72]납품수량(영업)'!$C$3:$F$260,4,FALSE)</f>
        <v>0</v>
      </c>
      <c r="G11" s="122">
        <f>VLOOKUP($C$11,[77]납품수량!$B$3:$AI$200,G1,FALSE)</f>
        <v>0</v>
      </c>
      <c r="H11" s="122">
        <f>VLOOKUP($C$11,[77]납품수량!$B$3:$AI$200,H1,FALSE)</f>
        <v>0</v>
      </c>
      <c r="I11" s="122">
        <f>VLOOKUP($C$11,[77]납품수량!$B$3:$AI$200,I1,FALSE)</f>
        <v>0</v>
      </c>
      <c r="J11" s="122">
        <f>VLOOKUP($C$11,[77]납품수량!$B$3:$AI$200,J1,FALSE)</f>
        <v>0</v>
      </c>
      <c r="K11" s="122">
        <f>VLOOKUP($C$11,[77]납품수량!$B$3:$AI$200,K1,FALSE)</f>
        <v>0</v>
      </c>
      <c r="L11" s="122">
        <f>VLOOKUP($C$11,[77]납품수량!$B$3:$AI$200,L1,FALSE)</f>
        <v>0</v>
      </c>
      <c r="M11" s="122">
        <f>VLOOKUP($C$11,[77]납품수량!$B$3:$AI$200,M1,FALSE)</f>
        <v>0</v>
      </c>
      <c r="N11" s="122">
        <f>VLOOKUP($C$11,[77]납품수량!$B$3:$AI$200,N1,FALSE)</f>
        <v>0</v>
      </c>
      <c r="O11" s="122">
        <f>VLOOKUP($C$11,[77]납품수량!$B$3:$AI$200,O1,FALSE)</f>
        <v>0</v>
      </c>
      <c r="P11" s="122">
        <f>VLOOKUP($C$11,[77]납품수량!$B$3:$AI$200,P1,FALSE)</f>
        <v>0</v>
      </c>
      <c r="Q11" s="122">
        <f>VLOOKUP($C$11,[77]납품수량!$B$3:$AI$200,Q1,FALSE)</f>
        <v>0</v>
      </c>
      <c r="R11" s="122">
        <f>VLOOKUP($C$11,[77]납품수량!$B$3:$AI$200,R1,FALSE)</f>
        <v>0</v>
      </c>
      <c r="S11" s="122">
        <f>VLOOKUP($C$11,[77]납품수량!$B$3:$AI$200,S1,FALSE)</f>
        <v>0</v>
      </c>
      <c r="T11" s="122">
        <f>VLOOKUP($C$11,[77]납품수량!$B$3:$AI$200,T1,FALSE)</f>
        <v>0</v>
      </c>
      <c r="U11" s="122">
        <f>VLOOKUP($C$11,[77]납품수량!$B$3:$AI$200,U1,FALSE)</f>
        <v>0</v>
      </c>
      <c r="V11" s="122">
        <f>VLOOKUP($C$11,[77]납품수량!$B$3:$AI$200,V1,FALSE)</f>
        <v>0</v>
      </c>
      <c r="W11" s="122">
        <f>VLOOKUP($C$11,[77]납품수량!$B$3:$AI$200,W1,FALSE)</f>
        <v>0</v>
      </c>
      <c r="X11" s="122">
        <f>VLOOKUP($C$11,[77]납품수량!$B$3:$AI$200,X1,FALSE)</f>
        <v>0</v>
      </c>
      <c r="Y11" s="122">
        <f>VLOOKUP($C$11,[77]납품수량!$B$3:$AI$200,Y1,FALSE)</f>
        <v>0</v>
      </c>
      <c r="Z11" s="122">
        <f>VLOOKUP($C$11,[77]납품수량!$B$3:$AI$200,Z1,FALSE)</f>
        <v>0</v>
      </c>
      <c r="AA11" s="122">
        <f>VLOOKUP($C$11,[77]납품수량!$B$3:$AI$200,AA1,FALSE)</f>
        <v>0</v>
      </c>
      <c r="AB11" s="122">
        <f>VLOOKUP($C$11,[77]납품수량!$B$3:$AI$200,AB1,FALSE)</f>
        <v>0</v>
      </c>
      <c r="AC11" s="122">
        <f>VLOOKUP($C$11,[77]납품수량!$B$3:$AI$200,AC1,FALSE)</f>
        <v>0</v>
      </c>
      <c r="AD11" s="122">
        <f>VLOOKUP($C$11,[77]납품수량!$B$3:$AI$200,AD1,FALSE)</f>
        <v>0</v>
      </c>
      <c r="AE11" s="122">
        <f>VLOOKUP($C$11,[77]납품수량!$B$3:$AI$200,AE1,FALSE)</f>
        <v>0</v>
      </c>
      <c r="AF11" s="122">
        <f>VLOOKUP($C$11,[77]납품수량!$B$3:$AI$200,AF1,FALSE)</f>
        <v>0</v>
      </c>
      <c r="AG11" s="122">
        <f>VLOOKUP($C$11,[77]납품수량!$B$3:$AI$200,AG1,FALSE)</f>
        <v>0</v>
      </c>
      <c r="AH11" s="122">
        <f>VLOOKUP($C$11,[77]납품수량!$B$3:$AI$200,AH1,FALSE)</f>
        <v>0</v>
      </c>
      <c r="AI11" s="122">
        <f>VLOOKUP($C$11,[77]납품수량!$B$3:$AI$200,AI1,FALSE)</f>
        <v>0</v>
      </c>
      <c r="AJ11" s="122">
        <f>VLOOKUP($C$11,[77]납품수량!$B$3:$AI$200,AJ1,FALSE)</f>
        <v>0</v>
      </c>
      <c r="AK11" s="122">
        <f>VLOOKUP($C$11,[77]납품수량!$B$3:$AI$200,AK1,FALSE)</f>
        <v>0</v>
      </c>
      <c r="AL11" s="122">
        <f>SUM(G11:AK11)</f>
        <v>0</v>
      </c>
      <c r="AM11" s="61"/>
      <c r="AN11" s="61"/>
      <c r="AO11" s="61"/>
      <c r="AP11" s="61"/>
      <c r="AQ11" s="61"/>
      <c r="AR11" s="61"/>
      <c r="AS11" s="61"/>
      <c r="AT11" s="61"/>
      <c r="AU11" s="61"/>
      <c r="AV11" s="61"/>
      <c r="AW11" s="61"/>
      <c r="AX11" s="61"/>
      <c r="AY11" s="61"/>
      <c r="AZ11" s="61"/>
      <c r="BA11" s="61"/>
      <c r="BB11" s="61"/>
      <c r="BC11" s="61"/>
      <c r="BD11" s="61"/>
      <c r="BE11" s="61"/>
      <c r="BF11" s="61"/>
      <c r="BG11" s="61"/>
      <c r="BH11" s="61"/>
      <c r="BI11" s="61"/>
      <c r="BJ11" s="61"/>
      <c r="BK11" s="61"/>
      <c r="BL11" s="61"/>
      <c r="BM11" s="61"/>
      <c r="BN11" s="61"/>
      <c r="BO11" s="61"/>
      <c r="BP11" s="61"/>
      <c r="BQ11" s="61"/>
      <c r="BR11" s="61"/>
      <c r="BS11" s="61"/>
      <c r="BT11" s="61"/>
      <c r="BU11" s="61"/>
      <c r="BV11" s="61"/>
      <c r="BW11" s="61"/>
      <c r="BX11" s="61"/>
      <c r="BY11" s="61"/>
      <c r="BZ11" s="61"/>
      <c r="CA11" s="61"/>
      <c r="CB11" s="61"/>
      <c r="CC11" s="61"/>
      <c r="CD11" s="61"/>
      <c r="CE11" s="61"/>
      <c r="CF11" s="61"/>
      <c r="CG11" s="61"/>
      <c r="CH11" s="61"/>
      <c r="CI11" s="61"/>
      <c r="CJ11" s="61"/>
      <c r="CK11" s="61"/>
      <c r="CL11" s="61"/>
      <c r="CM11" s="61"/>
      <c r="CN11" s="61"/>
      <c r="CO11" s="61"/>
      <c r="CP11" s="61"/>
      <c r="CQ11" s="61"/>
      <c r="CR11" s="61"/>
      <c r="CS11" s="61"/>
      <c r="CT11" s="61"/>
      <c r="CU11" s="61"/>
      <c r="CV11" s="61"/>
      <c r="CW11" s="61"/>
      <c r="CX11" s="61"/>
      <c r="CY11" s="61"/>
      <c r="CZ11" s="61"/>
      <c r="DA11" s="61"/>
      <c r="DB11" s="61"/>
    </row>
    <row r="12" spans="1:106" s="58" customFormat="1" ht="20.100000000000001" customHeight="1">
      <c r="A12" s="117"/>
      <c r="B12" s="840"/>
      <c r="C12" s="810"/>
      <c r="D12" s="795"/>
      <c r="E12" s="795"/>
      <c r="F12" s="795"/>
      <c r="G12" s="122">
        <f>$F$11*G11</f>
        <v>0</v>
      </c>
      <c r="H12" s="122">
        <f t="shared" ref="H12:AK12" si="4">$F$11*H11</f>
        <v>0</v>
      </c>
      <c r="I12" s="122">
        <f t="shared" si="4"/>
        <v>0</v>
      </c>
      <c r="J12" s="122">
        <f t="shared" si="4"/>
        <v>0</v>
      </c>
      <c r="K12" s="122">
        <f t="shared" si="4"/>
        <v>0</v>
      </c>
      <c r="L12" s="122">
        <f t="shared" si="4"/>
        <v>0</v>
      </c>
      <c r="M12" s="122">
        <f t="shared" si="4"/>
        <v>0</v>
      </c>
      <c r="N12" s="122">
        <f t="shared" si="4"/>
        <v>0</v>
      </c>
      <c r="O12" s="122">
        <f t="shared" si="4"/>
        <v>0</v>
      </c>
      <c r="P12" s="122">
        <f t="shared" si="4"/>
        <v>0</v>
      </c>
      <c r="Q12" s="122">
        <f t="shared" si="4"/>
        <v>0</v>
      </c>
      <c r="R12" s="122">
        <f t="shared" si="4"/>
        <v>0</v>
      </c>
      <c r="S12" s="122">
        <f t="shared" si="4"/>
        <v>0</v>
      </c>
      <c r="T12" s="122">
        <f t="shared" si="4"/>
        <v>0</v>
      </c>
      <c r="U12" s="122">
        <f t="shared" si="4"/>
        <v>0</v>
      </c>
      <c r="V12" s="122">
        <f t="shared" si="4"/>
        <v>0</v>
      </c>
      <c r="W12" s="122">
        <f t="shared" si="4"/>
        <v>0</v>
      </c>
      <c r="X12" s="122">
        <f t="shared" si="4"/>
        <v>0</v>
      </c>
      <c r="Y12" s="122">
        <f t="shared" si="4"/>
        <v>0</v>
      </c>
      <c r="Z12" s="122">
        <f t="shared" si="4"/>
        <v>0</v>
      </c>
      <c r="AA12" s="122">
        <f t="shared" si="4"/>
        <v>0</v>
      </c>
      <c r="AB12" s="122">
        <f t="shared" si="4"/>
        <v>0</v>
      </c>
      <c r="AC12" s="122">
        <f t="shared" si="4"/>
        <v>0</v>
      </c>
      <c r="AD12" s="122">
        <f t="shared" si="4"/>
        <v>0</v>
      </c>
      <c r="AE12" s="122">
        <f t="shared" si="4"/>
        <v>0</v>
      </c>
      <c r="AF12" s="122">
        <f t="shared" si="4"/>
        <v>0</v>
      </c>
      <c r="AG12" s="122">
        <f t="shared" si="4"/>
        <v>0</v>
      </c>
      <c r="AH12" s="122">
        <f t="shared" si="4"/>
        <v>0</v>
      </c>
      <c r="AI12" s="122">
        <f t="shared" si="4"/>
        <v>0</v>
      </c>
      <c r="AJ12" s="122">
        <f t="shared" si="4"/>
        <v>0</v>
      </c>
      <c r="AK12" s="122">
        <f t="shared" si="4"/>
        <v>0</v>
      </c>
      <c r="AL12" s="122">
        <f>F11*AL11</f>
        <v>0</v>
      </c>
      <c r="AM12" s="61"/>
      <c r="AN12" s="61"/>
      <c r="AO12" s="61"/>
      <c r="AP12" s="61"/>
      <c r="AQ12" s="61"/>
      <c r="AR12" s="61"/>
      <c r="AS12" s="61"/>
      <c r="AT12" s="61"/>
      <c r="AU12" s="61"/>
      <c r="AV12" s="61"/>
      <c r="AW12" s="61"/>
      <c r="AX12" s="61"/>
      <c r="AY12" s="61"/>
      <c r="AZ12" s="61"/>
      <c r="BA12" s="61"/>
      <c r="BB12" s="61"/>
      <c r="BC12" s="61"/>
      <c r="BD12" s="61"/>
      <c r="BE12" s="61"/>
      <c r="BF12" s="61"/>
      <c r="BG12" s="61"/>
      <c r="BH12" s="61"/>
      <c r="BI12" s="61"/>
      <c r="BJ12" s="61"/>
      <c r="BK12" s="61"/>
      <c r="BL12" s="61"/>
      <c r="BM12" s="61"/>
      <c r="BN12" s="61"/>
      <c r="BO12" s="61"/>
      <c r="BP12" s="61"/>
      <c r="BQ12" s="61"/>
      <c r="BR12" s="61"/>
      <c r="BS12" s="61"/>
      <c r="BT12" s="61"/>
      <c r="BU12" s="61"/>
      <c r="BV12" s="61"/>
      <c r="BW12" s="61"/>
      <c r="BX12" s="61"/>
      <c r="BY12" s="61"/>
      <c r="BZ12" s="61"/>
      <c r="CA12" s="61"/>
      <c r="CB12" s="61"/>
      <c r="CC12" s="61"/>
      <c r="CD12" s="61"/>
      <c r="CE12" s="61"/>
      <c r="CF12" s="61"/>
      <c r="CG12" s="61"/>
      <c r="CH12" s="61"/>
      <c r="CI12" s="61"/>
      <c r="CJ12" s="61"/>
      <c r="CK12" s="61"/>
      <c r="CL12" s="61"/>
      <c r="CM12" s="61"/>
      <c r="CN12" s="61"/>
      <c r="CO12" s="61"/>
      <c r="CP12" s="61"/>
      <c r="CQ12" s="61"/>
      <c r="CR12" s="61"/>
      <c r="CS12" s="61"/>
      <c r="CT12" s="61"/>
      <c r="CU12" s="61"/>
      <c r="CV12" s="61"/>
      <c r="CW12" s="61"/>
      <c r="CX12" s="61"/>
      <c r="CY12" s="61"/>
      <c r="CZ12" s="61"/>
      <c r="DA12" s="61"/>
      <c r="DB12" s="61"/>
    </row>
    <row r="13" spans="1:106" s="58" customFormat="1" ht="20.100000000000001" customHeight="1">
      <c r="A13" s="117" t="s">
        <v>425</v>
      </c>
      <c r="B13" s="840"/>
      <c r="C13" s="809" t="s">
        <v>104</v>
      </c>
      <c r="D13" s="794" t="str">
        <f>[76]납품수량!C8</f>
        <v>FRONT BEAM</v>
      </c>
      <c r="E13" s="794" t="str">
        <f>[76]납품수량!D8</f>
        <v>T100</v>
      </c>
      <c r="F13" s="794">
        <f>VLOOKUP(C13,'[72]납품수량(영업)'!$C$3:$F$260,4,FALSE)</f>
        <v>0</v>
      </c>
      <c r="G13" s="122">
        <f>VLOOKUP($C$13,[77]납품수량!$B$3:$AI$200,G1,FALSE)</f>
        <v>0</v>
      </c>
      <c r="H13" s="122">
        <f>VLOOKUP($C$13,[77]납품수량!$B$3:$AI$200,H1,FALSE)</f>
        <v>0</v>
      </c>
      <c r="I13" s="122">
        <f>VLOOKUP($C$13,[77]납품수량!$B$3:$AI$200,I1,FALSE)</f>
        <v>0</v>
      </c>
      <c r="J13" s="122">
        <f>VLOOKUP($C$13,[77]납품수량!$B$3:$AI$200,J1,FALSE)</f>
        <v>0</v>
      </c>
      <c r="K13" s="122">
        <f>VLOOKUP($C$13,[77]납품수량!$B$3:$AI$200,K1,FALSE)</f>
        <v>0</v>
      </c>
      <c r="L13" s="122">
        <f>VLOOKUP($C$13,[77]납품수량!$B$3:$AI$200,L1,FALSE)</f>
        <v>0</v>
      </c>
      <c r="M13" s="122">
        <f>VLOOKUP($C$13,[77]납품수량!$B$3:$AI$200,M1,FALSE)</f>
        <v>0</v>
      </c>
      <c r="N13" s="122">
        <f>VLOOKUP($C$13,[77]납품수량!$B$3:$AI$200,N1,FALSE)</f>
        <v>0</v>
      </c>
      <c r="O13" s="122">
        <f>VLOOKUP($C$13,[77]납품수량!$B$3:$AI$200,O1,FALSE)</f>
        <v>0</v>
      </c>
      <c r="P13" s="122">
        <f>VLOOKUP($C$13,[77]납품수량!$B$3:$AI$200,P1,FALSE)</f>
        <v>0</v>
      </c>
      <c r="Q13" s="122">
        <f>VLOOKUP($C$13,[77]납품수량!$B$3:$AI$200,Q1,FALSE)</f>
        <v>0</v>
      </c>
      <c r="R13" s="122">
        <f>VLOOKUP($C$13,[77]납품수량!$B$3:$AI$200,R1,FALSE)</f>
        <v>0</v>
      </c>
      <c r="S13" s="122">
        <f>VLOOKUP($C$13,[77]납품수량!$B$3:$AI$200,S1,FALSE)</f>
        <v>0</v>
      </c>
      <c r="T13" s="122">
        <f>VLOOKUP($C$13,[77]납품수량!$B$3:$AI$200,T1,FALSE)</f>
        <v>0</v>
      </c>
      <c r="U13" s="122">
        <f>VLOOKUP($C$13,[77]납품수량!$B$3:$AI$200,U1,FALSE)</f>
        <v>0</v>
      </c>
      <c r="V13" s="122">
        <f>VLOOKUP($C$13,[77]납품수량!$B$3:$AI$200,V1,FALSE)</f>
        <v>0</v>
      </c>
      <c r="W13" s="122">
        <f>VLOOKUP($C$13,[77]납품수량!$B$3:$AI$200,W1,FALSE)</f>
        <v>0</v>
      </c>
      <c r="X13" s="122">
        <f>VLOOKUP($C$13,[77]납품수량!$B$3:$AI$200,X1,FALSE)</f>
        <v>0</v>
      </c>
      <c r="Y13" s="122">
        <f>VLOOKUP($C$13,[77]납품수량!$B$3:$AI$200,Y1,FALSE)</f>
        <v>0</v>
      </c>
      <c r="Z13" s="122">
        <f>VLOOKUP($C$13,[77]납품수량!$B$3:$AI$200,Z1,FALSE)</f>
        <v>0</v>
      </c>
      <c r="AA13" s="122">
        <f>VLOOKUP($C$13,[77]납품수량!$B$3:$AI$200,AA1,FALSE)</f>
        <v>0</v>
      </c>
      <c r="AB13" s="122">
        <f>VLOOKUP($C$13,[77]납품수량!$B$3:$AI$200,AB1,FALSE)</f>
        <v>0</v>
      </c>
      <c r="AC13" s="122">
        <f>VLOOKUP($C$13,[77]납품수량!$B$3:$AI$200,AC1,FALSE)</f>
        <v>0</v>
      </c>
      <c r="AD13" s="122">
        <f>VLOOKUP($C$13,[77]납품수량!$B$3:$AI$200,AD1,FALSE)</f>
        <v>0</v>
      </c>
      <c r="AE13" s="122">
        <f>VLOOKUP($C$13,[77]납품수량!$B$3:$AI$200,AE1,FALSE)</f>
        <v>0</v>
      </c>
      <c r="AF13" s="122">
        <f>VLOOKUP($C$13,[77]납품수량!$B$3:$AI$200,AF1,FALSE)</f>
        <v>0</v>
      </c>
      <c r="AG13" s="122">
        <f>VLOOKUP($C$13,[77]납품수량!$B$3:$AI$200,AG1,FALSE)</f>
        <v>0</v>
      </c>
      <c r="AH13" s="122">
        <f>VLOOKUP($C$13,[77]납품수량!$B$3:$AI$200,AH1,FALSE)</f>
        <v>0</v>
      </c>
      <c r="AI13" s="122">
        <f>VLOOKUP($C$13,[77]납품수량!$B$3:$AI$200,AI1,FALSE)</f>
        <v>0</v>
      </c>
      <c r="AJ13" s="122">
        <f>VLOOKUP($C$13,[77]납품수량!$B$3:$AI$200,AJ1,FALSE)</f>
        <v>0</v>
      </c>
      <c r="AK13" s="122">
        <f>VLOOKUP($C$13,[77]납품수량!$B$3:$AI$200,AK1,FALSE)</f>
        <v>0</v>
      </c>
      <c r="AL13" s="122">
        <f>SUM(G13:AK13)</f>
        <v>0</v>
      </c>
      <c r="AM13" s="61"/>
      <c r="AN13" s="61"/>
      <c r="AO13" s="61"/>
      <c r="AP13" s="61"/>
      <c r="AQ13" s="61"/>
      <c r="AR13" s="61"/>
      <c r="AS13" s="61"/>
      <c r="AT13" s="61"/>
      <c r="AU13" s="61"/>
      <c r="AV13" s="61"/>
      <c r="AW13" s="61"/>
      <c r="AX13" s="61"/>
      <c r="AY13" s="61"/>
      <c r="AZ13" s="61"/>
      <c r="BA13" s="61"/>
      <c r="BB13" s="61"/>
      <c r="BC13" s="61"/>
      <c r="BD13" s="61"/>
      <c r="BE13" s="61"/>
      <c r="BF13" s="61"/>
      <c r="BG13" s="61"/>
      <c r="BH13" s="61"/>
      <c r="BI13" s="61"/>
      <c r="BJ13" s="61"/>
      <c r="BK13" s="61"/>
      <c r="BL13" s="61"/>
      <c r="BM13" s="61"/>
      <c r="BN13" s="61"/>
      <c r="BO13" s="61"/>
      <c r="BP13" s="61"/>
      <c r="BQ13" s="61"/>
      <c r="BR13" s="61"/>
      <c r="BS13" s="61"/>
      <c r="BT13" s="61"/>
      <c r="BU13" s="61"/>
      <c r="BV13" s="61"/>
      <c r="BW13" s="61"/>
      <c r="BX13" s="61"/>
      <c r="BY13" s="61"/>
      <c r="BZ13" s="61"/>
      <c r="CA13" s="61"/>
      <c r="CB13" s="61"/>
      <c r="CC13" s="61"/>
      <c r="CD13" s="61"/>
      <c r="CE13" s="61"/>
      <c r="CF13" s="61"/>
      <c r="CG13" s="61"/>
      <c r="CH13" s="61"/>
      <c r="CI13" s="61"/>
      <c r="CJ13" s="61"/>
      <c r="CK13" s="61"/>
      <c r="CL13" s="61"/>
      <c r="CM13" s="61"/>
      <c r="CN13" s="61"/>
      <c r="CO13" s="61"/>
      <c r="CP13" s="61"/>
      <c r="CQ13" s="61"/>
      <c r="CR13" s="61"/>
      <c r="CS13" s="61"/>
      <c r="CT13" s="61"/>
      <c r="CU13" s="61"/>
      <c r="CV13" s="61"/>
      <c r="CW13" s="61"/>
      <c r="CX13" s="61"/>
      <c r="CY13" s="61"/>
      <c r="CZ13" s="61"/>
      <c r="DA13" s="61"/>
      <c r="DB13" s="61"/>
    </row>
    <row r="14" spans="1:106" s="58" customFormat="1" ht="20.100000000000001" customHeight="1">
      <c r="A14" s="117"/>
      <c r="B14" s="840"/>
      <c r="C14" s="810"/>
      <c r="D14" s="795"/>
      <c r="E14" s="795"/>
      <c r="F14" s="795"/>
      <c r="G14" s="122">
        <f>$F$13*G13</f>
        <v>0</v>
      </c>
      <c r="H14" s="122">
        <f t="shared" ref="H14:AK14" si="5">$F$13*H13</f>
        <v>0</v>
      </c>
      <c r="I14" s="122">
        <f t="shared" si="5"/>
        <v>0</v>
      </c>
      <c r="J14" s="122">
        <f t="shared" si="5"/>
        <v>0</v>
      </c>
      <c r="K14" s="122">
        <f t="shared" si="5"/>
        <v>0</v>
      </c>
      <c r="L14" s="122">
        <f t="shared" si="5"/>
        <v>0</v>
      </c>
      <c r="M14" s="122">
        <f t="shared" si="5"/>
        <v>0</v>
      </c>
      <c r="N14" s="122">
        <f t="shared" si="5"/>
        <v>0</v>
      </c>
      <c r="O14" s="122">
        <f t="shared" si="5"/>
        <v>0</v>
      </c>
      <c r="P14" s="122">
        <f t="shared" si="5"/>
        <v>0</v>
      </c>
      <c r="Q14" s="122">
        <f t="shared" si="5"/>
        <v>0</v>
      </c>
      <c r="R14" s="122">
        <f t="shared" si="5"/>
        <v>0</v>
      </c>
      <c r="S14" s="122">
        <f t="shared" si="5"/>
        <v>0</v>
      </c>
      <c r="T14" s="122">
        <f t="shared" si="5"/>
        <v>0</v>
      </c>
      <c r="U14" s="122">
        <f t="shared" si="5"/>
        <v>0</v>
      </c>
      <c r="V14" s="122">
        <f t="shared" si="5"/>
        <v>0</v>
      </c>
      <c r="W14" s="122">
        <f t="shared" si="5"/>
        <v>0</v>
      </c>
      <c r="X14" s="122">
        <f t="shared" si="5"/>
        <v>0</v>
      </c>
      <c r="Y14" s="122">
        <f t="shared" si="5"/>
        <v>0</v>
      </c>
      <c r="Z14" s="122">
        <f t="shared" si="5"/>
        <v>0</v>
      </c>
      <c r="AA14" s="122">
        <f t="shared" si="5"/>
        <v>0</v>
      </c>
      <c r="AB14" s="122">
        <f t="shared" si="5"/>
        <v>0</v>
      </c>
      <c r="AC14" s="122">
        <f t="shared" si="5"/>
        <v>0</v>
      </c>
      <c r="AD14" s="122">
        <f t="shared" si="5"/>
        <v>0</v>
      </c>
      <c r="AE14" s="122">
        <f t="shared" si="5"/>
        <v>0</v>
      </c>
      <c r="AF14" s="122">
        <f t="shared" si="5"/>
        <v>0</v>
      </c>
      <c r="AG14" s="122">
        <f t="shared" si="5"/>
        <v>0</v>
      </c>
      <c r="AH14" s="122">
        <f t="shared" si="5"/>
        <v>0</v>
      </c>
      <c r="AI14" s="122">
        <f t="shared" si="5"/>
        <v>0</v>
      </c>
      <c r="AJ14" s="122">
        <f t="shared" si="5"/>
        <v>0</v>
      </c>
      <c r="AK14" s="122">
        <f t="shared" si="5"/>
        <v>0</v>
      </c>
      <c r="AL14" s="122">
        <f>F13*AL13</f>
        <v>0</v>
      </c>
      <c r="AM14" s="61"/>
      <c r="AN14" s="61"/>
      <c r="AO14" s="61"/>
      <c r="AP14" s="61"/>
      <c r="AQ14" s="61"/>
      <c r="AR14" s="61"/>
      <c r="AS14" s="61"/>
      <c r="AT14" s="61"/>
      <c r="AU14" s="61"/>
      <c r="AV14" s="61"/>
      <c r="AW14" s="61"/>
      <c r="AX14" s="61"/>
      <c r="AY14" s="61"/>
      <c r="AZ14" s="61"/>
      <c r="BA14" s="61"/>
      <c r="BB14" s="61"/>
      <c r="BC14" s="61"/>
      <c r="BD14" s="61"/>
      <c r="BE14" s="61"/>
      <c r="BF14" s="61"/>
      <c r="BG14" s="61"/>
      <c r="BH14" s="61"/>
      <c r="BI14" s="61"/>
      <c r="BJ14" s="61"/>
      <c r="BK14" s="61"/>
      <c r="BL14" s="61"/>
      <c r="BM14" s="61"/>
      <c r="BN14" s="61"/>
      <c r="BO14" s="61"/>
      <c r="BP14" s="61"/>
      <c r="BQ14" s="61"/>
      <c r="BR14" s="61"/>
      <c r="BS14" s="61"/>
      <c r="BT14" s="61"/>
      <c r="BU14" s="61"/>
      <c r="BV14" s="61"/>
      <c r="BW14" s="61"/>
      <c r="BX14" s="61"/>
      <c r="BY14" s="61"/>
      <c r="BZ14" s="61"/>
      <c r="CA14" s="61"/>
      <c r="CB14" s="61"/>
      <c r="CC14" s="61"/>
      <c r="CD14" s="61"/>
      <c r="CE14" s="61"/>
      <c r="CF14" s="61"/>
      <c r="CG14" s="61"/>
      <c r="CH14" s="61"/>
      <c r="CI14" s="61"/>
      <c r="CJ14" s="61"/>
      <c r="CK14" s="61"/>
      <c r="CL14" s="61"/>
      <c r="CM14" s="61"/>
      <c r="CN14" s="61"/>
      <c r="CO14" s="61"/>
      <c r="CP14" s="61"/>
      <c r="CQ14" s="61"/>
      <c r="CR14" s="61"/>
      <c r="CS14" s="61"/>
      <c r="CT14" s="61"/>
      <c r="CU14" s="61"/>
      <c r="CV14" s="61"/>
      <c r="CW14" s="61"/>
      <c r="CX14" s="61"/>
      <c r="CY14" s="61"/>
      <c r="CZ14" s="61"/>
      <c r="DA14" s="61"/>
      <c r="DB14" s="61"/>
    </row>
    <row r="15" spans="1:106" s="58" customFormat="1" ht="20.100000000000001" customHeight="1">
      <c r="A15" s="117" t="s">
        <v>425</v>
      </c>
      <c r="B15" s="840"/>
      <c r="C15" s="809" t="s">
        <v>105</v>
      </c>
      <c r="D15" s="794" t="str">
        <f>[76]납품수량!C9</f>
        <v>FRONT BEAM</v>
      </c>
      <c r="E15" s="794" t="str">
        <f>[76]납품수량!D9</f>
        <v>V200/V210</v>
      </c>
      <c r="F15" s="794">
        <f>VLOOKUP(C15,'[72]납품수량(영업)'!$C$3:$F$260,4,FALSE)</f>
        <v>0</v>
      </c>
      <c r="G15" s="122">
        <f>VLOOKUP($C$15,[77]납품수량!$B$3:$AI$200,G1,FALSE)</f>
        <v>0</v>
      </c>
      <c r="H15" s="122">
        <f>VLOOKUP($C$15,[77]납품수량!$B$3:$AI$200,H1,FALSE)</f>
        <v>0</v>
      </c>
      <c r="I15" s="122">
        <f>VLOOKUP($C$15,[77]납품수량!$B$3:$AI$200,I1,FALSE)</f>
        <v>0</v>
      </c>
      <c r="J15" s="122">
        <f>VLOOKUP($C$15,[77]납품수량!$B$3:$AI$200,J1,FALSE)</f>
        <v>0</v>
      </c>
      <c r="K15" s="122">
        <f>VLOOKUP($C$15,[77]납품수량!$B$3:$AI$200,K1,FALSE)</f>
        <v>0</v>
      </c>
      <c r="L15" s="122">
        <f>VLOOKUP($C$15,[77]납품수량!$B$3:$AI$200,L1,FALSE)</f>
        <v>0</v>
      </c>
      <c r="M15" s="122">
        <f>VLOOKUP($C$15,[77]납품수량!$B$3:$AI$200,M1,FALSE)</f>
        <v>0</v>
      </c>
      <c r="N15" s="122">
        <f>VLOOKUP($C$15,[77]납품수량!$B$3:$AI$200,N1,FALSE)</f>
        <v>0</v>
      </c>
      <c r="O15" s="122">
        <f>VLOOKUP($C$15,[77]납품수량!$B$3:$AI$200,O1,FALSE)</f>
        <v>0</v>
      </c>
      <c r="P15" s="122">
        <f>VLOOKUP($C$15,[77]납품수량!$B$3:$AI$200,P1,FALSE)</f>
        <v>0</v>
      </c>
      <c r="Q15" s="122">
        <f>VLOOKUP($C$15,[77]납품수량!$B$3:$AI$200,Q1,FALSE)</f>
        <v>0</v>
      </c>
      <c r="R15" s="122">
        <f>VLOOKUP($C$15,[77]납품수량!$B$3:$AI$200,R1,FALSE)</f>
        <v>0</v>
      </c>
      <c r="S15" s="122">
        <f>VLOOKUP($C$15,[77]납품수량!$B$3:$AI$200,S1,FALSE)</f>
        <v>0</v>
      </c>
      <c r="T15" s="122">
        <f>VLOOKUP($C$15,[77]납품수량!$B$3:$AI$200,T1,FALSE)</f>
        <v>0</v>
      </c>
      <c r="U15" s="122">
        <f>VLOOKUP($C$15,[77]납품수량!$B$3:$AI$200,U1,FALSE)</f>
        <v>0</v>
      </c>
      <c r="V15" s="122">
        <f>VLOOKUP($C$15,[77]납품수량!$B$3:$AI$200,V1,FALSE)</f>
        <v>0</v>
      </c>
      <c r="W15" s="122">
        <f>VLOOKUP($C$15,[77]납품수량!$B$3:$AI$200,W1,FALSE)</f>
        <v>0</v>
      </c>
      <c r="X15" s="122">
        <f>VLOOKUP($C$15,[77]납품수량!$B$3:$AI$200,X1,FALSE)</f>
        <v>0</v>
      </c>
      <c r="Y15" s="122">
        <f>VLOOKUP($C$15,[77]납품수량!$B$3:$AI$200,Y1,FALSE)</f>
        <v>0</v>
      </c>
      <c r="Z15" s="122">
        <f>VLOOKUP($C$15,[77]납품수량!$B$3:$AI$200,Z1,FALSE)</f>
        <v>0</v>
      </c>
      <c r="AA15" s="122">
        <f>VLOOKUP($C$15,[77]납품수량!$B$3:$AI$200,AA1,FALSE)</f>
        <v>0</v>
      </c>
      <c r="AB15" s="122">
        <f>VLOOKUP($C$15,[77]납품수량!$B$3:$AI$200,AB1,FALSE)</f>
        <v>0</v>
      </c>
      <c r="AC15" s="122">
        <f>VLOOKUP($C$15,[77]납품수량!$B$3:$AI$200,AC1,FALSE)</f>
        <v>0</v>
      </c>
      <c r="AD15" s="122">
        <f>VLOOKUP($C$15,[77]납품수량!$B$3:$AI$200,AD1,FALSE)</f>
        <v>0</v>
      </c>
      <c r="AE15" s="122">
        <f>VLOOKUP($C$15,[77]납품수량!$B$3:$AI$200,AE1,FALSE)</f>
        <v>0</v>
      </c>
      <c r="AF15" s="122">
        <f>VLOOKUP($C$15,[77]납품수량!$B$3:$AI$200,AF1,FALSE)</f>
        <v>0</v>
      </c>
      <c r="AG15" s="122">
        <f>VLOOKUP($C$15,[77]납품수량!$B$3:$AI$200,AG1,FALSE)</f>
        <v>0</v>
      </c>
      <c r="AH15" s="122">
        <f>VLOOKUP($C$15,[77]납품수량!$B$3:$AI$200,AH1,FALSE)</f>
        <v>0</v>
      </c>
      <c r="AI15" s="122">
        <f>VLOOKUP($C$15,[77]납품수량!$B$3:$AI$200,AI1,FALSE)</f>
        <v>0</v>
      </c>
      <c r="AJ15" s="122">
        <f>VLOOKUP($C$15,[77]납품수량!$B$3:$AI$200,AJ1,FALSE)</f>
        <v>0</v>
      </c>
      <c r="AK15" s="122">
        <f>VLOOKUP($C$15,[77]납품수량!$B$3:$AI$200,AK1,FALSE)</f>
        <v>0</v>
      </c>
      <c r="AL15" s="122">
        <f>SUM(G15:AK15)</f>
        <v>0</v>
      </c>
      <c r="AM15" s="61"/>
      <c r="AN15" s="61"/>
      <c r="AO15" s="61"/>
      <c r="AP15" s="61"/>
      <c r="AQ15" s="61"/>
      <c r="AR15" s="61"/>
      <c r="AS15" s="61"/>
      <c r="AT15" s="61"/>
      <c r="AU15" s="61"/>
      <c r="AV15" s="61"/>
      <c r="AW15" s="61"/>
      <c r="AX15" s="61"/>
      <c r="AY15" s="61"/>
      <c r="AZ15" s="61"/>
      <c r="BA15" s="61"/>
      <c r="BB15" s="61"/>
      <c r="BC15" s="61"/>
      <c r="BD15" s="61"/>
      <c r="BE15" s="61"/>
      <c r="BF15" s="61"/>
      <c r="BG15" s="61"/>
      <c r="BH15" s="61"/>
      <c r="BI15" s="61"/>
      <c r="BJ15" s="61"/>
      <c r="BK15" s="61"/>
      <c r="BL15" s="61"/>
      <c r="BM15" s="61"/>
      <c r="BN15" s="61"/>
      <c r="BO15" s="61"/>
      <c r="BP15" s="61"/>
      <c r="BQ15" s="61"/>
      <c r="BR15" s="61"/>
      <c r="BS15" s="61"/>
      <c r="BT15" s="61"/>
      <c r="BU15" s="61"/>
      <c r="BV15" s="61"/>
      <c r="BW15" s="61"/>
      <c r="BX15" s="61"/>
      <c r="BY15" s="61"/>
      <c r="BZ15" s="61"/>
      <c r="CA15" s="61"/>
      <c r="CB15" s="61"/>
      <c r="CC15" s="61"/>
      <c r="CD15" s="61"/>
      <c r="CE15" s="61"/>
      <c r="CF15" s="61"/>
      <c r="CG15" s="61"/>
      <c r="CH15" s="61"/>
      <c r="CI15" s="61"/>
      <c r="CJ15" s="61"/>
      <c r="CK15" s="61"/>
      <c r="CL15" s="61"/>
      <c r="CM15" s="61"/>
      <c r="CN15" s="61"/>
      <c r="CO15" s="61"/>
      <c r="CP15" s="61"/>
      <c r="CQ15" s="61"/>
      <c r="CR15" s="61"/>
      <c r="CS15" s="61"/>
      <c r="CT15" s="61"/>
      <c r="CU15" s="61"/>
      <c r="CV15" s="61"/>
      <c r="CW15" s="61"/>
      <c r="CX15" s="61"/>
      <c r="CY15" s="61"/>
      <c r="CZ15" s="61"/>
      <c r="DA15" s="61"/>
      <c r="DB15" s="61"/>
    </row>
    <row r="16" spans="1:106" s="58" customFormat="1" ht="20.100000000000001" customHeight="1">
      <c r="A16" s="117"/>
      <c r="B16" s="840"/>
      <c r="C16" s="810"/>
      <c r="D16" s="795"/>
      <c r="E16" s="795"/>
      <c r="F16" s="795"/>
      <c r="G16" s="122">
        <f>$F$15*G15</f>
        <v>0</v>
      </c>
      <c r="H16" s="122">
        <f t="shared" ref="H16:AK16" si="6">$F$15*H15</f>
        <v>0</v>
      </c>
      <c r="I16" s="122">
        <f t="shared" si="6"/>
        <v>0</v>
      </c>
      <c r="J16" s="122">
        <f t="shared" si="6"/>
        <v>0</v>
      </c>
      <c r="K16" s="122">
        <f t="shared" si="6"/>
        <v>0</v>
      </c>
      <c r="L16" s="122">
        <f t="shared" si="6"/>
        <v>0</v>
      </c>
      <c r="M16" s="122">
        <f t="shared" si="6"/>
        <v>0</v>
      </c>
      <c r="N16" s="122">
        <f t="shared" si="6"/>
        <v>0</v>
      </c>
      <c r="O16" s="122">
        <f t="shared" si="6"/>
        <v>0</v>
      </c>
      <c r="P16" s="122">
        <f t="shared" si="6"/>
        <v>0</v>
      </c>
      <c r="Q16" s="122">
        <f t="shared" si="6"/>
        <v>0</v>
      </c>
      <c r="R16" s="122">
        <f t="shared" si="6"/>
        <v>0</v>
      </c>
      <c r="S16" s="122">
        <f t="shared" si="6"/>
        <v>0</v>
      </c>
      <c r="T16" s="122">
        <f t="shared" si="6"/>
        <v>0</v>
      </c>
      <c r="U16" s="122">
        <f t="shared" si="6"/>
        <v>0</v>
      </c>
      <c r="V16" s="122">
        <f t="shared" si="6"/>
        <v>0</v>
      </c>
      <c r="W16" s="122">
        <f t="shared" si="6"/>
        <v>0</v>
      </c>
      <c r="X16" s="122">
        <f t="shared" si="6"/>
        <v>0</v>
      </c>
      <c r="Y16" s="122">
        <f t="shared" si="6"/>
        <v>0</v>
      </c>
      <c r="Z16" s="122">
        <f t="shared" si="6"/>
        <v>0</v>
      </c>
      <c r="AA16" s="122">
        <f t="shared" si="6"/>
        <v>0</v>
      </c>
      <c r="AB16" s="122">
        <f t="shared" si="6"/>
        <v>0</v>
      </c>
      <c r="AC16" s="122">
        <f t="shared" si="6"/>
        <v>0</v>
      </c>
      <c r="AD16" s="122">
        <f t="shared" si="6"/>
        <v>0</v>
      </c>
      <c r="AE16" s="122">
        <f t="shared" si="6"/>
        <v>0</v>
      </c>
      <c r="AF16" s="122">
        <f t="shared" si="6"/>
        <v>0</v>
      </c>
      <c r="AG16" s="122">
        <f t="shared" si="6"/>
        <v>0</v>
      </c>
      <c r="AH16" s="122">
        <f t="shared" si="6"/>
        <v>0</v>
      </c>
      <c r="AI16" s="122">
        <f t="shared" si="6"/>
        <v>0</v>
      </c>
      <c r="AJ16" s="122">
        <f t="shared" si="6"/>
        <v>0</v>
      </c>
      <c r="AK16" s="122">
        <f t="shared" si="6"/>
        <v>0</v>
      </c>
      <c r="AL16" s="122">
        <f>F15*AL15</f>
        <v>0</v>
      </c>
      <c r="AM16" s="61"/>
      <c r="AN16" s="61"/>
      <c r="AO16" s="61"/>
      <c r="AP16" s="61"/>
      <c r="AQ16" s="61"/>
      <c r="AR16" s="61"/>
      <c r="AS16" s="61"/>
      <c r="AT16" s="61"/>
      <c r="AU16" s="61"/>
      <c r="AV16" s="61"/>
      <c r="AW16" s="61"/>
      <c r="AX16" s="61"/>
      <c r="AY16" s="61"/>
      <c r="AZ16" s="61"/>
      <c r="BA16" s="61"/>
      <c r="BB16" s="61"/>
      <c r="BC16" s="61"/>
      <c r="BD16" s="61"/>
      <c r="BE16" s="61"/>
      <c r="BF16" s="61"/>
      <c r="BG16" s="61"/>
      <c r="BH16" s="61"/>
      <c r="BI16" s="61"/>
      <c r="BJ16" s="61"/>
      <c r="BK16" s="61"/>
      <c r="BL16" s="61"/>
      <c r="BM16" s="61"/>
      <c r="BN16" s="61"/>
      <c r="BO16" s="61"/>
      <c r="BP16" s="61"/>
      <c r="BQ16" s="61"/>
      <c r="BR16" s="61"/>
      <c r="BS16" s="61"/>
      <c r="BT16" s="61"/>
      <c r="BU16" s="61"/>
      <c r="BV16" s="61"/>
      <c r="BW16" s="61"/>
      <c r="BX16" s="61"/>
      <c r="BY16" s="61"/>
      <c r="BZ16" s="61"/>
      <c r="CA16" s="61"/>
      <c r="CB16" s="61"/>
      <c r="CC16" s="61"/>
      <c r="CD16" s="61"/>
      <c r="CE16" s="61"/>
      <c r="CF16" s="61"/>
      <c r="CG16" s="61"/>
      <c r="CH16" s="61"/>
      <c r="CI16" s="61"/>
      <c r="CJ16" s="61"/>
      <c r="CK16" s="61"/>
      <c r="CL16" s="61"/>
      <c r="CM16" s="61"/>
      <c r="CN16" s="61"/>
      <c r="CO16" s="61"/>
      <c r="CP16" s="61"/>
      <c r="CQ16" s="61"/>
      <c r="CR16" s="61"/>
      <c r="CS16" s="61"/>
      <c r="CT16" s="61"/>
      <c r="CU16" s="61"/>
      <c r="CV16" s="61"/>
      <c r="CW16" s="61"/>
      <c r="CX16" s="61"/>
      <c r="CY16" s="61"/>
      <c r="CZ16" s="61"/>
      <c r="DA16" s="61"/>
      <c r="DB16" s="61"/>
    </row>
    <row r="17" spans="1:106" s="58" customFormat="1" ht="20.100000000000001" customHeight="1">
      <c r="A17" s="117" t="s">
        <v>425</v>
      </c>
      <c r="B17" s="840"/>
      <c r="C17" s="809" t="s">
        <v>106</v>
      </c>
      <c r="D17" s="794" t="str">
        <f>[76]납품수량!C10</f>
        <v>FRONT BEAM</v>
      </c>
      <c r="E17" s="794" t="str">
        <f>[76]납품수량!D10</f>
        <v>A100/A161</v>
      </c>
      <c r="F17" s="794">
        <f>VLOOKUP(C17,'[72]납품수량(영업)'!$C$3:$F$260,4,FALSE)</f>
        <v>0</v>
      </c>
      <c r="G17" s="122">
        <f>VLOOKUP($C$17,[77]납품수량!$B$3:$AI$200,G1,FALSE)</f>
        <v>0</v>
      </c>
      <c r="H17" s="122">
        <f>VLOOKUP($C$17,[77]납품수량!$B$3:$AI$200,H1,FALSE)</f>
        <v>0</v>
      </c>
      <c r="I17" s="122">
        <f>VLOOKUP($C$17,[77]납품수량!$B$3:$AI$200,I1,FALSE)</f>
        <v>0</v>
      </c>
      <c r="J17" s="122">
        <f>VLOOKUP($C$17,[77]납품수량!$B$3:$AI$200,J1,FALSE)</f>
        <v>0</v>
      </c>
      <c r="K17" s="122">
        <f>VLOOKUP($C$17,[77]납품수량!$B$3:$AI$200,K1,FALSE)</f>
        <v>0</v>
      </c>
      <c r="L17" s="122">
        <f>VLOOKUP($C$17,[77]납품수량!$B$3:$AI$200,L1,FALSE)</f>
        <v>0</v>
      </c>
      <c r="M17" s="122">
        <f>VLOOKUP($C$17,[77]납품수량!$B$3:$AI$200,M1,FALSE)</f>
        <v>0</v>
      </c>
      <c r="N17" s="122">
        <f>VLOOKUP($C$17,[77]납품수량!$B$3:$AI$200,N1,FALSE)</f>
        <v>0</v>
      </c>
      <c r="O17" s="122">
        <f>VLOOKUP($C$17,[77]납품수량!$B$3:$AI$200,O1,FALSE)</f>
        <v>0</v>
      </c>
      <c r="P17" s="122">
        <f>VLOOKUP($C$17,[77]납품수량!$B$3:$AI$200,P1,FALSE)</f>
        <v>0</v>
      </c>
      <c r="Q17" s="122">
        <f>VLOOKUP($C$17,[77]납품수량!$B$3:$AI$200,Q1,FALSE)</f>
        <v>0</v>
      </c>
      <c r="R17" s="122">
        <f>VLOOKUP($C$17,[77]납품수량!$B$3:$AI$200,R1,FALSE)</f>
        <v>0</v>
      </c>
      <c r="S17" s="122">
        <f>VLOOKUP($C$17,[77]납품수량!$B$3:$AI$200,S1,FALSE)</f>
        <v>0</v>
      </c>
      <c r="T17" s="122">
        <f>VLOOKUP($C$17,[77]납품수량!$B$3:$AI$200,T1,FALSE)</f>
        <v>0</v>
      </c>
      <c r="U17" s="122">
        <f>VLOOKUP($C$17,[77]납품수량!$B$3:$AI$200,U1,FALSE)</f>
        <v>0</v>
      </c>
      <c r="V17" s="122">
        <f>VLOOKUP($C$17,[77]납품수량!$B$3:$AI$200,V1,FALSE)</f>
        <v>0</v>
      </c>
      <c r="W17" s="122">
        <f>VLOOKUP($C$17,[77]납품수량!$B$3:$AI$200,W1,FALSE)</f>
        <v>0</v>
      </c>
      <c r="X17" s="122">
        <f>VLOOKUP($C$17,[77]납품수량!$B$3:$AI$200,X1,FALSE)</f>
        <v>0</v>
      </c>
      <c r="Y17" s="122">
        <f>VLOOKUP($C$17,[77]납품수량!$B$3:$AI$200,Y1,FALSE)</f>
        <v>0</v>
      </c>
      <c r="Z17" s="122">
        <f>VLOOKUP($C$17,[77]납품수량!$B$3:$AI$200,Z1,FALSE)</f>
        <v>0</v>
      </c>
      <c r="AA17" s="122">
        <f>VLOOKUP($C$17,[77]납품수량!$B$3:$AI$200,AA1,FALSE)</f>
        <v>0</v>
      </c>
      <c r="AB17" s="122">
        <f>VLOOKUP($C$17,[77]납품수량!$B$3:$AI$200,AB1,FALSE)</f>
        <v>0</v>
      </c>
      <c r="AC17" s="122">
        <f>VLOOKUP($C$17,[77]납품수량!$B$3:$AI$200,AC1,FALSE)</f>
        <v>0</v>
      </c>
      <c r="AD17" s="122">
        <f>VLOOKUP($C$17,[77]납품수량!$B$3:$AI$200,AD1,FALSE)</f>
        <v>0</v>
      </c>
      <c r="AE17" s="122">
        <f>VLOOKUP($C$17,[77]납품수량!$B$3:$AI$200,AE1,FALSE)</f>
        <v>0</v>
      </c>
      <c r="AF17" s="122">
        <f>VLOOKUP($C$17,[77]납품수량!$B$3:$AI$200,AF1,FALSE)</f>
        <v>0</v>
      </c>
      <c r="AG17" s="122">
        <f>VLOOKUP($C$17,[77]납품수량!$B$3:$AI$200,AG1,FALSE)</f>
        <v>0</v>
      </c>
      <c r="AH17" s="122">
        <f>VLOOKUP($C$17,[77]납품수량!$B$3:$AI$200,AH1,FALSE)</f>
        <v>0</v>
      </c>
      <c r="AI17" s="122">
        <f>VLOOKUP($C$17,[77]납품수량!$B$3:$AI$200,AI1,FALSE)</f>
        <v>0</v>
      </c>
      <c r="AJ17" s="122">
        <f>VLOOKUP($C$17,[77]납품수량!$B$3:$AI$200,AJ1,FALSE)</f>
        <v>0</v>
      </c>
      <c r="AK17" s="122">
        <f>VLOOKUP($C$17,[77]납품수량!$B$3:$AI$200,AK1,FALSE)</f>
        <v>0</v>
      </c>
      <c r="AL17" s="122">
        <f>SUM(G17:AK17)</f>
        <v>0</v>
      </c>
      <c r="AM17" s="61"/>
      <c r="AN17" s="61"/>
      <c r="AO17" s="61"/>
      <c r="AP17" s="61"/>
      <c r="AQ17" s="61"/>
      <c r="AR17" s="61"/>
      <c r="AS17" s="61"/>
      <c r="AT17" s="61"/>
      <c r="AU17" s="61"/>
      <c r="AV17" s="61"/>
      <c r="AW17" s="61"/>
      <c r="AX17" s="61"/>
      <c r="AY17" s="61"/>
      <c r="AZ17" s="61"/>
      <c r="BA17" s="61"/>
      <c r="BB17" s="61"/>
      <c r="BC17" s="61"/>
      <c r="BD17" s="61"/>
      <c r="BE17" s="61"/>
      <c r="BF17" s="61"/>
      <c r="BG17" s="61"/>
      <c r="BH17" s="61"/>
      <c r="BI17" s="61"/>
      <c r="BJ17" s="61"/>
      <c r="BK17" s="61"/>
      <c r="BL17" s="61"/>
      <c r="BM17" s="61"/>
      <c r="BN17" s="61"/>
      <c r="BO17" s="61"/>
      <c r="BP17" s="61"/>
      <c r="BQ17" s="61"/>
      <c r="BR17" s="61"/>
      <c r="BS17" s="61"/>
      <c r="BT17" s="61"/>
      <c r="BU17" s="61"/>
      <c r="BV17" s="61"/>
      <c r="BW17" s="61"/>
      <c r="BX17" s="61"/>
      <c r="BY17" s="61"/>
      <c r="BZ17" s="61"/>
      <c r="CA17" s="61"/>
      <c r="CB17" s="61"/>
      <c r="CC17" s="61"/>
      <c r="CD17" s="61"/>
      <c r="CE17" s="61"/>
      <c r="CF17" s="61"/>
      <c r="CG17" s="61"/>
      <c r="CH17" s="61"/>
      <c r="CI17" s="61"/>
      <c r="CJ17" s="61"/>
      <c r="CK17" s="61"/>
      <c r="CL17" s="61"/>
      <c r="CM17" s="61"/>
      <c r="CN17" s="61"/>
      <c r="CO17" s="61"/>
      <c r="CP17" s="61"/>
      <c r="CQ17" s="61"/>
      <c r="CR17" s="61"/>
      <c r="CS17" s="61"/>
      <c r="CT17" s="61"/>
      <c r="CU17" s="61"/>
      <c r="CV17" s="61"/>
      <c r="CW17" s="61"/>
      <c r="CX17" s="61"/>
      <c r="CY17" s="61"/>
      <c r="CZ17" s="61"/>
      <c r="DA17" s="61"/>
      <c r="DB17" s="61"/>
    </row>
    <row r="18" spans="1:106" s="58" customFormat="1" ht="20.100000000000001" customHeight="1">
      <c r="A18" s="117"/>
      <c r="B18" s="840"/>
      <c r="C18" s="810"/>
      <c r="D18" s="795"/>
      <c r="E18" s="795"/>
      <c r="F18" s="795"/>
      <c r="G18" s="122">
        <f>$F$17*G17</f>
        <v>0</v>
      </c>
      <c r="H18" s="122">
        <f t="shared" ref="H18:AK18" si="7">$F$17*H17</f>
        <v>0</v>
      </c>
      <c r="I18" s="122">
        <f t="shared" si="7"/>
        <v>0</v>
      </c>
      <c r="J18" s="122">
        <f t="shared" si="7"/>
        <v>0</v>
      </c>
      <c r="K18" s="122">
        <f t="shared" si="7"/>
        <v>0</v>
      </c>
      <c r="L18" s="122">
        <f t="shared" si="7"/>
        <v>0</v>
      </c>
      <c r="M18" s="122">
        <f t="shared" si="7"/>
        <v>0</v>
      </c>
      <c r="N18" s="122">
        <f t="shared" si="7"/>
        <v>0</v>
      </c>
      <c r="O18" s="122">
        <f t="shared" si="7"/>
        <v>0</v>
      </c>
      <c r="P18" s="122">
        <f t="shared" si="7"/>
        <v>0</v>
      </c>
      <c r="Q18" s="122">
        <f t="shared" si="7"/>
        <v>0</v>
      </c>
      <c r="R18" s="122">
        <f t="shared" si="7"/>
        <v>0</v>
      </c>
      <c r="S18" s="122">
        <f t="shared" si="7"/>
        <v>0</v>
      </c>
      <c r="T18" s="122">
        <f t="shared" si="7"/>
        <v>0</v>
      </c>
      <c r="U18" s="122">
        <f t="shared" si="7"/>
        <v>0</v>
      </c>
      <c r="V18" s="122">
        <f t="shared" si="7"/>
        <v>0</v>
      </c>
      <c r="W18" s="122">
        <f t="shared" si="7"/>
        <v>0</v>
      </c>
      <c r="X18" s="122">
        <f t="shared" si="7"/>
        <v>0</v>
      </c>
      <c r="Y18" s="122">
        <f t="shared" si="7"/>
        <v>0</v>
      </c>
      <c r="Z18" s="122">
        <f t="shared" si="7"/>
        <v>0</v>
      </c>
      <c r="AA18" s="122">
        <f t="shared" si="7"/>
        <v>0</v>
      </c>
      <c r="AB18" s="122">
        <f t="shared" si="7"/>
        <v>0</v>
      </c>
      <c r="AC18" s="122">
        <f t="shared" si="7"/>
        <v>0</v>
      </c>
      <c r="AD18" s="122">
        <f t="shared" si="7"/>
        <v>0</v>
      </c>
      <c r="AE18" s="122">
        <f t="shared" si="7"/>
        <v>0</v>
      </c>
      <c r="AF18" s="122">
        <f t="shared" si="7"/>
        <v>0</v>
      </c>
      <c r="AG18" s="122">
        <f t="shared" si="7"/>
        <v>0</v>
      </c>
      <c r="AH18" s="122">
        <f t="shared" si="7"/>
        <v>0</v>
      </c>
      <c r="AI18" s="122">
        <f t="shared" si="7"/>
        <v>0</v>
      </c>
      <c r="AJ18" s="122">
        <f t="shared" si="7"/>
        <v>0</v>
      </c>
      <c r="AK18" s="122">
        <f t="shared" si="7"/>
        <v>0</v>
      </c>
      <c r="AL18" s="122">
        <f>F17*AL17</f>
        <v>0</v>
      </c>
      <c r="AM18" s="61"/>
      <c r="AN18" s="61"/>
      <c r="AO18" s="61"/>
      <c r="AP18" s="61"/>
      <c r="AQ18" s="61"/>
      <c r="AR18" s="61"/>
      <c r="AS18" s="61"/>
      <c r="AT18" s="61"/>
      <c r="AU18" s="61"/>
      <c r="AV18" s="61"/>
      <c r="AW18" s="61"/>
      <c r="AX18" s="61"/>
      <c r="AY18" s="61"/>
      <c r="AZ18" s="61"/>
      <c r="BA18" s="61"/>
      <c r="BB18" s="61"/>
      <c r="BC18" s="61"/>
      <c r="BD18" s="61"/>
      <c r="BE18" s="61"/>
      <c r="BF18" s="61"/>
      <c r="BG18" s="61"/>
      <c r="BH18" s="61"/>
      <c r="BI18" s="61"/>
      <c r="BJ18" s="61"/>
      <c r="BK18" s="61"/>
      <c r="BL18" s="61"/>
      <c r="BM18" s="61"/>
      <c r="BN18" s="61"/>
      <c r="BO18" s="61"/>
      <c r="BP18" s="61"/>
      <c r="BQ18" s="61"/>
      <c r="BR18" s="61"/>
      <c r="BS18" s="61"/>
      <c r="BT18" s="61"/>
      <c r="BU18" s="61"/>
      <c r="BV18" s="61"/>
      <c r="BW18" s="61"/>
      <c r="BX18" s="61"/>
      <c r="BY18" s="61"/>
      <c r="BZ18" s="61"/>
      <c r="CA18" s="61"/>
      <c r="CB18" s="61"/>
      <c r="CC18" s="61"/>
      <c r="CD18" s="61"/>
      <c r="CE18" s="61"/>
      <c r="CF18" s="61"/>
      <c r="CG18" s="61"/>
      <c r="CH18" s="61"/>
      <c r="CI18" s="61"/>
      <c r="CJ18" s="61"/>
      <c r="CK18" s="61"/>
      <c r="CL18" s="61"/>
      <c r="CM18" s="61"/>
      <c r="CN18" s="61"/>
      <c r="CO18" s="61"/>
      <c r="CP18" s="61"/>
      <c r="CQ18" s="61"/>
      <c r="CR18" s="61"/>
      <c r="CS18" s="61"/>
      <c r="CT18" s="61"/>
      <c r="CU18" s="61"/>
      <c r="CV18" s="61"/>
      <c r="CW18" s="61"/>
      <c r="CX18" s="61"/>
      <c r="CY18" s="61"/>
      <c r="CZ18" s="61"/>
      <c r="DA18" s="61"/>
      <c r="DB18" s="61"/>
    </row>
    <row r="19" spans="1:106" s="58" customFormat="1" ht="20.100000000000001" customHeight="1">
      <c r="A19" s="117" t="s">
        <v>425</v>
      </c>
      <c r="B19" s="840"/>
      <c r="C19" s="809" t="s">
        <v>9</v>
      </c>
      <c r="D19" s="794" t="str">
        <f>[76]납품수량!C11</f>
        <v>MIDDLE BEAM</v>
      </c>
      <c r="E19" s="794" t="str">
        <f>[76]납품수량!D11</f>
        <v>J200(KD)</v>
      </c>
      <c r="F19" s="794">
        <f>VLOOKUP(C19,'[72]납품수량(영업)'!$C$3:$F$260,4,FALSE)</f>
        <v>0</v>
      </c>
      <c r="G19" s="122">
        <f>VLOOKUP($C$19,[77]납품수량!$B$3:$AI$200,G1,FALSE)</f>
        <v>0</v>
      </c>
      <c r="H19" s="122">
        <f>VLOOKUP($C$19,[77]납품수량!$B$3:$AI$200,H1,FALSE)</f>
        <v>0</v>
      </c>
      <c r="I19" s="122">
        <f>VLOOKUP($C$19,[77]납품수량!$B$3:$AI$200,I1,FALSE)</f>
        <v>0</v>
      </c>
      <c r="J19" s="122">
        <f>VLOOKUP($C$19,[77]납품수량!$B$3:$AI$200,J1,FALSE)</f>
        <v>0</v>
      </c>
      <c r="K19" s="122">
        <f>VLOOKUP($C$19,[77]납품수량!$B$3:$AI$200,K1,FALSE)</f>
        <v>0</v>
      </c>
      <c r="L19" s="122">
        <f>VLOOKUP($C$19,[77]납품수량!$B$3:$AI$200,L1,FALSE)</f>
        <v>0</v>
      </c>
      <c r="M19" s="122">
        <f>VLOOKUP($C$19,[77]납품수량!$B$3:$AI$200,M1,FALSE)</f>
        <v>0</v>
      </c>
      <c r="N19" s="122">
        <f>VLOOKUP($C$19,[77]납품수량!$B$3:$AI$200,N1,FALSE)</f>
        <v>0</v>
      </c>
      <c r="O19" s="122">
        <f>VLOOKUP($C$19,[77]납품수량!$B$3:$AI$200,O1,FALSE)</f>
        <v>0</v>
      </c>
      <c r="P19" s="122">
        <f>VLOOKUP($C$19,[77]납품수량!$B$3:$AI$200,P1,FALSE)</f>
        <v>0</v>
      </c>
      <c r="Q19" s="122">
        <f>VLOOKUP($C$19,[77]납품수량!$B$3:$AI$200,Q1,FALSE)</f>
        <v>0</v>
      </c>
      <c r="R19" s="122">
        <f>VLOOKUP($C$19,[77]납품수량!$B$3:$AI$200,R1,FALSE)</f>
        <v>0</v>
      </c>
      <c r="S19" s="122">
        <f>VLOOKUP($C$19,[77]납품수량!$B$3:$AI$200,S1,FALSE)</f>
        <v>0</v>
      </c>
      <c r="T19" s="122">
        <f>VLOOKUP($C$19,[77]납품수량!$B$3:$AI$200,T1,FALSE)</f>
        <v>0</v>
      </c>
      <c r="U19" s="122">
        <f>VLOOKUP($C$19,[77]납품수량!$B$3:$AI$200,U1,FALSE)</f>
        <v>0</v>
      </c>
      <c r="V19" s="122">
        <f>VLOOKUP($C$19,[77]납품수량!$B$3:$AI$200,V1,FALSE)</f>
        <v>0</v>
      </c>
      <c r="W19" s="122">
        <f>VLOOKUP($C$19,[77]납품수량!$B$3:$AI$200,W1,FALSE)</f>
        <v>0</v>
      </c>
      <c r="X19" s="122">
        <f>VLOOKUP($C$19,[77]납품수량!$B$3:$AI$200,X1,FALSE)</f>
        <v>0</v>
      </c>
      <c r="Y19" s="122">
        <f>VLOOKUP($C$19,[77]납품수량!$B$3:$AI$200,Y1,FALSE)</f>
        <v>0</v>
      </c>
      <c r="Z19" s="122">
        <f>VLOOKUP($C$19,[77]납품수량!$B$3:$AI$200,Z1,FALSE)</f>
        <v>0</v>
      </c>
      <c r="AA19" s="122">
        <f>VLOOKUP($C$19,[77]납품수량!$B$3:$AI$200,AA1,FALSE)</f>
        <v>0</v>
      </c>
      <c r="AB19" s="122">
        <f>VLOOKUP($C$19,[77]납품수량!$B$3:$AI$200,AB1,FALSE)</f>
        <v>0</v>
      </c>
      <c r="AC19" s="122">
        <f>VLOOKUP($C$19,[77]납품수량!$B$3:$AI$200,AC1,FALSE)</f>
        <v>0</v>
      </c>
      <c r="AD19" s="122">
        <f>VLOOKUP($C$19,[77]납품수량!$B$3:$AI$200,AD1,FALSE)</f>
        <v>0</v>
      </c>
      <c r="AE19" s="122">
        <f>VLOOKUP($C$19,[77]납품수량!$B$3:$AI$200,AE1,FALSE)</f>
        <v>0</v>
      </c>
      <c r="AF19" s="122">
        <f>VLOOKUP($C$19,[77]납품수량!$B$3:$AI$200,AF1,FALSE)</f>
        <v>0</v>
      </c>
      <c r="AG19" s="122">
        <f>VLOOKUP($C$19,[77]납품수량!$B$3:$AI$200,AG1,FALSE)</f>
        <v>0</v>
      </c>
      <c r="AH19" s="122">
        <f>VLOOKUP($C$19,[77]납품수량!$B$3:$AI$200,AH1,FALSE)</f>
        <v>0</v>
      </c>
      <c r="AI19" s="122">
        <f>VLOOKUP($C$19,[77]납품수량!$B$3:$AI$200,AI1,FALSE)</f>
        <v>0</v>
      </c>
      <c r="AJ19" s="122">
        <f>VLOOKUP($C$19,[77]납품수량!$B$3:$AI$200,AJ1,FALSE)</f>
        <v>0</v>
      </c>
      <c r="AK19" s="122">
        <f>VLOOKUP($C$19,[77]납품수량!$B$3:$AI$200,AK1,FALSE)</f>
        <v>0</v>
      </c>
      <c r="AL19" s="122">
        <f>SUM(G19:AK19)</f>
        <v>0</v>
      </c>
      <c r="AM19" s="61"/>
      <c r="AN19" s="61"/>
      <c r="AO19" s="61"/>
      <c r="AP19" s="61"/>
      <c r="AQ19" s="61"/>
      <c r="AR19" s="61"/>
      <c r="AS19" s="61"/>
      <c r="AT19" s="61"/>
      <c r="AU19" s="61"/>
      <c r="AV19" s="61"/>
      <c r="AW19" s="61"/>
      <c r="AX19" s="61"/>
      <c r="AY19" s="61"/>
      <c r="AZ19" s="61"/>
      <c r="BA19" s="61"/>
      <c r="BB19" s="61"/>
      <c r="BC19" s="61"/>
      <c r="BD19" s="61"/>
      <c r="BE19" s="61"/>
      <c r="BF19" s="61"/>
      <c r="BG19" s="61"/>
      <c r="BH19" s="61"/>
      <c r="BI19" s="61"/>
      <c r="BJ19" s="61"/>
      <c r="BK19" s="61"/>
      <c r="BL19" s="61"/>
      <c r="BM19" s="61"/>
      <c r="BN19" s="61"/>
      <c r="BO19" s="61"/>
      <c r="BP19" s="61"/>
      <c r="BQ19" s="61"/>
      <c r="BR19" s="61"/>
      <c r="BS19" s="61"/>
      <c r="BT19" s="61"/>
      <c r="BU19" s="61"/>
      <c r="BV19" s="61"/>
      <c r="BW19" s="61"/>
      <c r="BX19" s="61"/>
      <c r="BY19" s="61"/>
      <c r="BZ19" s="61"/>
      <c r="CA19" s="61"/>
      <c r="CB19" s="61"/>
      <c r="CC19" s="61"/>
      <c r="CD19" s="61"/>
      <c r="CE19" s="61"/>
      <c r="CF19" s="61"/>
      <c r="CG19" s="61"/>
      <c r="CH19" s="61"/>
      <c r="CI19" s="61"/>
      <c r="CJ19" s="61"/>
      <c r="CK19" s="61"/>
      <c r="CL19" s="61"/>
      <c r="CM19" s="61"/>
      <c r="CN19" s="61"/>
      <c r="CO19" s="61"/>
      <c r="CP19" s="61"/>
      <c r="CQ19" s="61"/>
      <c r="CR19" s="61"/>
      <c r="CS19" s="61"/>
      <c r="CT19" s="61"/>
      <c r="CU19" s="61"/>
      <c r="CV19" s="61"/>
      <c r="CW19" s="61"/>
      <c r="CX19" s="61"/>
      <c r="CY19" s="61"/>
      <c r="CZ19" s="61"/>
      <c r="DA19" s="61"/>
      <c r="DB19" s="61"/>
    </row>
    <row r="20" spans="1:106" s="58" customFormat="1" ht="20.100000000000001" customHeight="1">
      <c r="A20" s="117"/>
      <c r="B20" s="840"/>
      <c r="C20" s="810"/>
      <c r="D20" s="795"/>
      <c r="E20" s="795"/>
      <c r="F20" s="795"/>
      <c r="G20" s="122">
        <f>$F$19*G19</f>
        <v>0</v>
      </c>
      <c r="H20" s="122">
        <f t="shared" ref="H20:AK20" si="8">$F$19*H19</f>
        <v>0</v>
      </c>
      <c r="I20" s="122">
        <f t="shared" si="8"/>
        <v>0</v>
      </c>
      <c r="J20" s="122">
        <f t="shared" si="8"/>
        <v>0</v>
      </c>
      <c r="K20" s="122">
        <f t="shared" si="8"/>
        <v>0</v>
      </c>
      <c r="L20" s="122">
        <f t="shared" si="8"/>
        <v>0</v>
      </c>
      <c r="M20" s="122">
        <f t="shared" si="8"/>
        <v>0</v>
      </c>
      <c r="N20" s="122">
        <f t="shared" si="8"/>
        <v>0</v>
      </c>
      <c r="O20" s="122">
        <f t="shared" si="8"/>
        <v>0</v>
      </c>
      <c r="P20" s="122">
        <f t="shared" si="8"/>
        <v>0</v>
      </c>
      <c r="Q20" s="122">
        <f t="shared" si="8"/>
        <v>0</v>
      </c>
      <c r="R20" s="122">
        <f t="shared" si="8"/>
        <v>0</v>
      </c>
      <c r="S20" s="122">
        <f t="shared" si="8"/>
        <v>0</v>
      </c>
      <c r="T20" s="122">
        <f t="shared" si="8"/>
        <v>0</v>
      </c>
      <c r="U20" s="122">
        <f t="shared" si="8"/>
        <v>0</v>
      </c>
      <c r="V20" s="122">
        <f t="shared" si="8"/>
        <v>0</v>
      </c>
      <c r="W20" s="122">
        <f t="shared" si="8"/>
        <v>0</v>
      </c>
      <c r="X20" s="122">
        <f t="shared" si="8"/>
        <v>0</v>
      </c>
      <c r="Y20" s="122">
        <f t="shared" si="8"/>
        <v>0</v>
      </c>
      <c r="Z20" s="122">
        <f t="shared" si="8"/>
        <v>0</v>
      </c>
      <c r="AA20" s="122">
        <f t="shared" si="8"/>
        <v>0</v>
      </c>
      <c r="AB20" s="122">
        <f t="shared" si="8"/>
        <v>0</v>
      </c>
      <c r="AC20" s="122">
        <f t="shared" si="8"/>
        <v>0</v>
      </c>
      <c r="AD20" s="122">
        <f t="shared" si="8"/>
        <v>0</v>
      </c>
      <c r="AE20" s="122">
        <f t="shared" si="8"/>
        <v>0</v>
      </c>
      <c r="AF20" s="122">
        <f t="shared" si="8"/>
        <v>0</v>
      </c>
      <c r="AG20" s="122">
        <f t="shared" si="8"/>
        <v>0</v>
      </c>
      <c r="AH20" s="122">
        <f t="shared" si="8"/>
        <v>0</v>
      </c>
      <c r="AI20" s="122">
        <f t="shared" si="8"/>
        <v>0</v>
      </c>
      <c r="AJ20" s="122">
        <f t="shared" si="8"/>
        <v>0</v>
      </c>
      <c r="AK20" s="122">
        <f t="shared" si="8"/>
        <v>0</v>
      </c>
      <c r="AL20" s="122">
        <f>F19*AL19</f>
        <v>0</v>
      </c>
      <c r="AM20" s="61"/>
      <c r="AN20" s="61"/>
      <c r="AO20" s="61"/>
      <c r="AP20" s="61"/>
      <c r="AQ20" s="61"/>
      <c r="AR20" s="61"/>
      <c r="AS20" s="61"/>
      <c r="AT20" s="61"/>
      <c r="AU20" s="61"/>
      <c r="AV20" s="61"/>
      <c r="AW20" s="61"/>
      <c r="AX20" s="61"/>
      <c r="AY20" s="61"/>
      <c r="AZ20" s="61"/>
      <c r="BA20" s="61"/>
      <c r="BB20" s="61"/>
      <c r="BC20" s="61"/>
      <c r="BD20" s="61"/>
      <c r="BE20" s="61"/>
      <c r="BF20" s="61"/>
      <c r="BG20" s="61"/>
      <c r="BH20" s="61"/>
      <c r="BI20" s="61"/>
      <c r="BJ20" s="61"/>
      <c r="BK20" s="61"/>
      <c r="BL20" s="61"/>
      <c r="BM20" s="61"/>
      <c r="BN20" s="61"/>
      <c r="BO20" s="61"/>
      <c r="BP20" s="61"/>
      <c r="BQ20" s="61"/>
      <c r="BR20" s="61"/>
      <c r="BS20" s="61"/>
      <c r="BT20" s="61"/>
      <c r="BU20" s="61"/>
      <c r="BV20" s="61"/>
      <c r="BW20" s="61"/>
      <c r="BX20" s="61"/>
      <c r="BY20" s="61"/>
      <c r="BZ20" s="61"/>
      <c r="CA20" s="61"/>
      <c r="CB20" s="61"/>
      <c r="CC20" s="61"/>
      <c r="CD20" s="61"/>
      <c r="CE20" s="61"/>
      <c r="CF20" s="61"/>
      <c r="CG20" s="61"/>
      <c r="CH20" s="61"/>
      <c r="CI20" s="61"/>
      <c r="CJ20" s="61"/>
      <c r="CK20" s="61"/>
      <c r="CL20" s="61"/>
      <c r="CM20" s="61"/>
      <c r="CN20" s="61"/>
      <c r="CO20" s="61"/>
      <c r="CP20" s="61"/>
      <c r="CQ20" s="61"/>
      <c r="CR20" s="61"/>
      <c r="CS20" s="61"/>
      <c r="CT20" s="61"/>
      <c r="CU20" s="61"/>
      <c r="CV20" s="61"/>
      <c r="CW20" s="61"/>
      <c r="CX20" s="61"/>
      <c r="CY20" s="61"/>
      <c r="CZ20" s="61"/>
      <c r="DA20" s="61"/>
      <c r="DB20" s="61"/>
    </row>
    <row r="21" spans="1:106" s="58" customFormat="1" ht="20.100000000000001" customHeight="1">
      <c r="A21" s="117" t="s">
        <v>425</v>
      </c>
      <c r="B21" s="840"/>
      <c r="C21" s="809" t="s">
        <v>107</v>
      </c>
      <c r="D21" s="794" t="str">
        <f>[76]납품수량!C12</f>
        <v>REAR BOW (CLIP)</v>
      </c>
      <c r="E21" s="794" t="str">
        <f>[76]납품수량!D12</f>
        <v>J200(OEM)</v>
      </c>
      <c r="F21" s="794">
        <f>VLOOKUP(C21,'[72]납품수량(영업)'!$C$3:$F$260,4,FALSE)</f>
        <v>0</v>
      </c>
      <c r="G21" s="122">
        <f>VLOOKUP($C$21,[77]납품수량!$B$3:$AI$200,G1,FALSE)</f>
        <v>0</v>
      </c>
      <c r="H21" s="122">
        <f>VLOOKUP($C$21,[77]납품수량!$B$3:$AI$200,H1,FALSE)</f>
        <v>0</v>
      </c>
      <c r="I21" s="122">
        <f>VLOOKUP($C$21,[77]납품수량!$B$3:$AI$200,I1,FALSE)</f>
        <v>0</v>
      </c>
      <c r="J21" s="122">
        <f>VLOOKUP($C$21,[77]납품수량!$B$3:$AI$200,J1,FALSE)</f>
        <v>0</v>
      </c>
      <c r="K21" s="122">
        <f>VLOOKUP($C$21,[77]납품수량!$B$3:$AI$200,K1,FALSE)</f>
        <v>0</v>
      </c>
      <c r="L21" s="122">
        <f>VLOOKUP($C$21,[77]납품수량!$B$3:$AI$200,L1,FALSE)</f>
        <v>0</v>
      </c>
      <c r="M21" s="122">
        <f>VLOOKUP($C$21,[77]납품수량!$B$3:$AI$200,M1,FALSE)</f>
        <v>0</v>
      </c>
      <c r="N21" s="122">
        <f>VLOOKUP($C$21,[77]납품수량!$B$3:$AI$200,N1,FALSE)</f>
        <v>0</v>
      </c>
      <c r="O21" s="122">
        <f>VLOOKUP($C$21,[77]납품수량!$B$3:$AI$200,O1,FALSE)</f>
        <v>0</v>
      </c>
      <c r="P21" s="122">
        <f>VLOOKUP($C$21,[77]납품수량!$B$3:$AI$200,P1,FALSE)</f>
        <v>0</v>
      </c>
      <c r="Q21" s="122">
        <f>VLOOKUP($C$21,[77]납품수량!$B$3:$AI$200,Q1,FALSE)</f>
        <v>0</v>
      </c>
      <c r="R21" s="122">
        <f>VLOOKUP($C$21,[77]납품수량!$B$3:$AI$200,R1,FALSE)</f>
        <v>0</v>
      </c>
      <c r="S21" s="122">
        <f>VLOOKUP($C$21,[77]납품수량!$B$3:$AI$200,S1,FALSE)</f>
        <v>0</v>
      </c>
      <c r="T21" s="122">
        <f>VLOOKUP($C$21,[77]납품수량!$B$3:$AI$200,T1,FALSE)</f>
        <v>0</v>
      </c>
      <c r="U21" s="122">
        <f>VLOOKUP($C$21,[77]납품수량!$B$3:$AI$200,U1,FALSE)</f>
        <v>0</v>
      </c>
      <c r="V21" s="122">
        <f>VLOOKUP($C$21,[77]납품수량!$B$3:$AI$200,V1,FALSE)</f>
        <v>0</v>
      </c>
      <c r="W21" s="122">
        <f>VLOOKUP($C$21,[77]납품수량!$B$3:$AI$200,W1,FALSE)</f>
        <v>0</v>
      </c>
      <c r="X21" s="122">
        <f>VLOOKUP($C$21,[77]납품수량!$B$3:$AI$200,X1,FALSE)</f>
        <v>0</v>
      </c>
      <c r="Y21" s="122">
        <f>VLOOKUP($C$21,[77]납품수량!$B$3:$AI$200,Y1,FALSE)</f>
        <v>0</v>
      </c>
      <c r="Z21" s="122">
        <f>VLOOKUP($C$21,[77]납품수량!$B$3:$AI$200,Z1,FALSE)</f>
        <v>0</v>
      </c>
      <c r="AA21" s="122">
        <f>VLOOKUP($C$21,[77]납품수량!$B$3:$AI$200,AA1,FALSE)</f>
        <v>0</v>
      </c>
      <c r="AB21" s="122">
        <f>VLOOKUP($C$21,[77]납품수량!$B$3:$AI$200,AB1,FALSE)</f>
        <v>0</v>
      </c>
      <c r="AC21" s="122">
        <f>VLOOKUP($C$21,[77]납품수량!$B$3:$AI$200,AC1,FALSE)</f>
        <v>0</v>
      </c>
      <c r="AD21" s="122">
        <f>VLOOKUP($C$21,[77]납품수량!$B$3:$AI$200,AD1,FALSE)</f>
        <v>0</v>
      </c>
      <c r="AE21" s="122">
        <f>VLOOKUP($C$21,[77]납품수량!$B$3:$AI$200,AE1,FALSE)</f>
        <v>0</v>
      </c>
      <c r="AF21" s="122">
        <f>VLOOKUP($C$21,[77]납품수량!$B$3:$AI$200,AF1,FALSE)</f>
        <v>0</v>
      </c>
      <c r="AG21" s="122">
        <f>VLOOKUP($C$21,[77]납품수량!$B$3:$AI$200,AG1,FALSE)</f>
        <v>0</v>
      </c>
      <c r="AH21" s="122">
        <f>VLOOKUP($C$21,[77]납품수량!$B$3:$AI$200,AH1,FALSE)</f>
        <v>0</v>
      </c>
      <c r="AI21" s="122">
        <f>VLOOKUP($C$21,[77]납품수량!$B$3:$AI$200,AI1,FALSE)</f>
        <v>0</v>
      </c>
      <c r="AJ21" s="122">
        <f>VLOOKUP($C$21,[77]납품수량!$B$3:$AI$200,AJ1,FALSE)</f>
        <v>0</v>
      </c>
      <c r="AK21" s="122">
        <f>VLOOKUP($C$21,[77]납품수량!$B$3:$AI$200,AK1,FALSE)</f>
        <v>0</v>
      </c>
      <c r="AL21" s="122">
        <f>SUM(G21:AK21)</f>
        <v>0</v>
      </c>
      <c r="AM21" s="61"/>
      <c r="AN21" s="61"/>
      <c r="AO21" s="61"/>
      <c r="AP21" s="61"/>
      <c r="AQ21" s="61"/>
      <c r="AR21" s="61"/>
      <c r="AS21" s="61"/>
      <c r="AT21" s="61"/>
      <c r="AU21" s="61"/>
      <c r="AV21" s="61"/>
      <c r="AW21" s="61"/>
      <c r="AX21" s="61"/>
      <c r="AY21" s="61"/>
      <c r="AZ21" s="61"/>
      <c r="BA21" s="61"/>
      <c r="BB21" s="61"/>
      <c r="BC21" s="61"/>
      <c r="BD21" s="61"/>
      <c r="BE21" s="61"/>
      <c r="BF21" s="61"/>
      <c r="BG21" s="61"/>
      <c r="BH21" s="61"/>
      <c r="BI21" s="61"/>
      <c r="BJ21" s="61"/>
      <c r="BK21" s="61"/>
      <c r="BL21" s="61"/>
      <c r="BM21" s="61"/>
      <c r="BN21" s="61"/>
      <c r="BO21" s="61"/>
      <c r="BP21" s="61"/>
      <c r="BQ21" s="61"/>
      <c r="BR21" s="61"/>
      <c r="BS21" s="61"/>
      <c r="BT21" s="61"/>
      <c r="BU21" s="61"/>
      <c r="BV21" s="61"/>
      <c r="BW21" s="61"/>
      <c r="BX21" s="61"/>
      <c r="BY21" s="61"/>
      <c r="BZ21" s="61"/>
      <c r="CA21" s="61"/>
      <c r="CB21" s="61"/>
      <c r="CC21" s="61"/>
      <c r="CD21" s="61"/>
      <c r="CE21" s="61"/>
      <c r="CF21" s="61"/>
      <c r="CG21" s="61"/>
      <c r="CH21" s="61"/>
      <c r="CI21" s="61"/>
      <c r="CJ21" s="61"/>
      <c r="CK21" s="61"/>
      <c r="CL21" s="61"/>
      <c r="CM21" s="61"/>
      <c r="CN21" s="61"/>
      <c r="CO21" s="61"/>
      <c r="CP21" s="61"/>
      <c r="CQ21" s="61"/>
      <c r="CR21" s="61"/>
      <c r="CS21" s="61"/>
      <c r="CT21" s="61"/>
      <c r="CU21" s="61"/>
      <c r="CV21" s="61"/>
      <c r="CW21" s="61"/>
      <c r="CX21" s="61"/>
      <c r="CY21" s="61"/>
      <c r="CZ21" s="61"/>
      <c r="DA21" s="61"/>
      <c r="DB21" s="61"/>
    </row>
    <row r="22" spans="1:106" s="58" customFormat="1" ht="20.100000000000001" customHeight="1">
      <c r="A22" s="117"/>
      <c r="B22" s="840"/>
      <c r="C22" s="810"/>
      <c r="D22" s="795"/>
      <c r="E22" s="795"/>
      <c r="F22" s="795"/>
      <c r="G22" s="122">
        <f>$F$21*G21</f>
        <v>0</v>
      </c>
      <c r="H22" s="122">
        <f t="shared" ref="H22:AK22" si="9">$F$21*H21</f>
        <v>0</v>
      </c>
      <c r="I22" s="122">
        <f t="shared" si="9"/>
        <v>0</v>
      </c>
      <c r="J22" s="122">
        <f t="shared" si="9"/>
        <v>0</v>
      </c>
      <c r="K22" s="122">
        <f t="shared" si="9"/>
        <v>0</v>
      </c>
      <c r="L22" s="122">
        <f t="shared" si="9"/>
        <v>0</v>
      </c>
      <c r="M22" s="122">
        <f t="shared" si="9"/>
        <v>0</v>
      </c>
      <c r="N22" s="122">
        <f t="shared" si="9"/>
        <v>0</v>
      </c>
      <c r="O22" s="122">
        <f t="shared" si="9"/>
        <v>0</v>
      </c>
      <c r="P22" s="122">
        <f t="shared" si="9"/>
        <v>0</v>
      </c>
      <c r="Q22" s="122">
        <f t="shared" si="9"/>
        <v>0</v>
      </c>
      <c r="R22" s="122">
        <f t="shared" si="9"/>
        <v>0</v>
      </c>
      <c r="S22" s="122">
        <f t="shared" si="9"/>
        <v>0</v>
      </c>
      <c r="T22" s="122">
        <f t="shared" si="9"/>
        <v>0</v>
      </c>
      <c r="U22" s="122">
        <f t="shared" si="9"/>
        <v>0</v>
      </c>
      <c r="V22" s="122">
        <f t="shared" si="9"/>
        <v>0</v>
      </c>
      <c r="W22" s="122">
        <f t="shared" si="9"/>
        <v>0</v>
      </c>
      <c r="X22" s="122">
        <f t="shared" si="9"/>
        <v>0</v>
      </c>
      <c r="Y22" s="122">
        <f t="shared" si="9"/>
        <v>0</v>
      </c>
      <c r="Z22" s="122">
        <f t="shared" si="9"/>
        <v>0</v>
      </c>
      <c r="AA22" s="122">
        <f t="shared" si="9"/>
        <v>0</v>
      </c>
      <c r="AB22" s="122">
        <f t="shared" si="9"/>
        <v>0</v>
      </c>
      <c r="AC22" s="122">
        <f t="shared" si="9"/>
        <v>0</v>
      </c>
      <c r="AD22" s="122">
        <f t="shared" si="9"/>
        <v>0</v>
      </c>
      <c r="AE22" s="122">
        <f t="shared" si="9"/>
        <v>0</v>
      </c>
      <c r="AF22" s="122">
        <f t="shared" si="9"/>
        <v>0</v>
      </c>
      <c r="AG22" s="122">
        <f t="shared" si="9"/>
        <v>0</v>
      </c>
      <c r="AH22" s="122">
        <f t="shared" si="9"/>
        <v>0</v>
      </c>
      <c r="AI22" s="122">
        <f t="shared" si="9"/>
        <v>0</v>
      </c>
      <c r="AJ22" s="122">
        <f t="shared" si="9"/>
        <v>0</v>
      </c>
      <c r="AK22" s="122">
        <f t="shared" si="9"/>
        <v>0</v>
      </c>
      <c r="AL22" s="122">
        <f>F21*AL21</f>
        <v>0</v>
      </c>
      <c r="AM22" s="61"/>
      <c r="AN22" s="61"/>
      <c r="AO22" s="61"/>
      <c r="AP22" s="61"/>
      <c r="AQ22" s="61"/>
      <c r="AR22" s="61"/>
      <c r="AS22" s="61"/>
      <c r="AT22" s="61"/>
      <c r="AU22" s="61"/>
      <c r="AV22" s="61"/>
      <c r="AW22" s="61"/>
      <c r="AX22" s="61"/>
      <c r="AY22" s="61"/>
      <c r="AZ22" s="61"/>
      <c r="BA22" s="61"/>
      <c r="BB22" s="61"/>
      <c r="BC22" s="61"/>
      <c r="BD22" s="61"/>
      <c r="BE22" s="61"/>
      <c r="BF22" s="61"/>
      <c r="BG22" s="61"/>
      <c r="BH22" s="61"/>
      <c r="BI22" s="61"/>
      <c r="BJ22" s="61"/>
      <c r="BK22" s="61"/>
      <c r="BL22" s="61"/>
      <c r="BM22" s="61"/>
      <c r="BN22" s="61"/>
      <c r="BO22" s="61"/>
      <c r="BP22" s="61"/>
      <c r="BQ22" s="61"/>
      <c r="BR22" s="61"/>
      <c r="BS22" s="61"/>
      <c r="BT22" s="61"/>
      <c r="BU22" s="61"/>
      <c r="BV22" s="61"/>
      <c r="BW22" s="61"/>
      <c r="BX22" s="61"/>
      <c r="BY22" s="61"/>
      <c r="BZ22" s="61"/>
      <c r="CA22" s="61"/>
      <c r="CB22" s="61"/>
      <c r="CC22" s="61"/>
      <c r="CD22" s="61"/>
      <c r="CE22" s="61"/>
      <c r="CF22" s="61"/>
      <c r="CG22" s="61"/>
      <c r="CH22" s="61"/>
      <c r="CI22" s="61"/>
      <c r="CJ22" s="61"/>
      <c r="CK22" s="61"/>
      <c r="CL22" s="61"/>
      <c r="CM22" s="61"/>
      <c r="CN22" s="61"/>
      <c r="CO22" s="61"/>
      <c r="CP22" s="61"/>
      <c r="CQ22" s="61"/>
      <c r="CR22" s="61"/>
      <c r="CS22" s="61"/>
      <c r="CT22" s="61"/>
      <c r="CU22" s="61"/>
      <c r="CV22" s="61"/>
      <c r="CW22" s="61"/>
      <c r="CX22" s="61"/>
      <c r="CY22" s="61"/>
      <c r="CZ22" s="61"/>
      <c r="DA22" s="61"/>
      <c r="DB22" s="61"/>
    </row>
    <row r="23" spans="1:106" s="58" customFormat="1" ht="20.100000000000001" customHeight="1">
      <c r="A23" s="117" t="s">
        <v>425</v>
      </c>
      <c r="B23" s="840"/>
      <c r="C23" s="809" t="s">
        <v>108</v>
      </c>
      <c r="D23" s="794" t="str">
        <f>[76]납품수량!C13</f>
        <v>REAR BOW</v>
      </c>
      <c r="E23" s="794" t="str">
        <f>[76]납품수량!D13</f>
        <v>T100</v>
      </c>
      <c r="F23" s="794">
        <f>VLOOKUP(C23,'[72]납품수량(영업)'!$C$3:$F$260,4,FALSE)</f>
        <v>0</v>
      </c>
      <c r="G23" s="122">
        <f>VLOOKUP($C$23,[77]납품수량!$B$3:$AI$200,G1,FALSE)</f>
        <v>0</v>
      </c>
      <c r="H23" s="122">
        <f>VLOOKUP($C$23,[77]납품수량!$B$3:$AI$200,H1,FALSE)</f>
        <v>0</v>
      </c>
      <c r="I23" s="122">
        <f>VLOOKUP($C$23,[77]납품수량!$B$3:$AI$200,I1,FALSE)</f>
        <v>0</v>
      </c>
      <c r="J23" s="122">
        <f>VLOOKUP($C$23,[77]납품수량!$B$3:$AI$200,J1,FALSE)</f>
        <v>0</v>
      </c>
      <c r="K23" s="122">
        <f>VLOOKUP($C$23,[77]납품수량!$B$3:$AI$200,K1,FALSE)</f>
        <v>0</v>
      </c>
      <c r="L23" s="122">
        <f>VLOOKUP($C$23,[77]납품수량!$B$3:$AI$200,L1,FALSE)</f>
        <v>0</v>
      </c>
      <c r="M23" s="122">
        <f>VLOOKUP($C$23,[77]납품수량!$B$3:$AI$200,M1,FALSE)</f>
        <v>0</v>
      </c>
      <c r="N23" s="122">
        <f>VLOOKUP($C$23,[77]납품수량!$B$3:$AI$200,N1,FALSE)</f>
        <v>0</v>
      </c>
      <c r="O23" s="122">
        <f>VLOOKUP($C$23,[77]납품수량!$B$3:$AI$200,O1,FALSE)</f>
        <v>0</v>
      </c>
      <c r="P23" s="122">
        <f>VLOOKUP($C$23,[77]납품수량!$B$3:$AI$200,P1,FALSE)</f>
        <v>0</v>
      </c>
      <c r="Q23" s="122">
        <f>VLOOKUP($C$23,[77]납품수량!$B$3:$AI$200,Q1,FALSE)</f>
        <v>0</v>
      </c>
      <c r="R23" s="122">
        <f>VLOOKUP($C$23,[77]납품수량!$B$3:$AI$200,R1,FALSE)</f>
        <v>0</v>
      </c>
      <c r="S23" s="122">
        <f>VLOOKUP($C$23,[77]납품수량!$B$3:$AI$200,S1,FALSE)</f>
        <v>0</v>
      </c>
      <c r="T23" s="122">
        <f>VLOOKUP($C$23,[77]납품수량!$B$3:$AI$200,T1,FALSE)</f>
        <v>0</v>
      </c>
      <c r="U23" s="122">
        <f>VLOOKUP($C$23,[77]납품수량!$B$3:$AI$200,U1,FALSE)</f>
        <v>0</v>
      </c>
      <c r="V23" s="122">
        <f>VLOOKUP($C$23,[77]납품수량!$B$3:$AI$200,V1,FALSE)</f>
        <v>0</v>
      </c>
      <c r="W23" s="122">
        <f>VLOOKUP($C$23,[77]납품수량!$B$3:$AI$200,W1,FALSE)</f>
        <v>0</v>
      </c>
      <c r="X23" s="122">
        <f>VLOOKUP($C$23,[77]납품수량!$B$3:$AI$200,X1,FALSE)</f>
        <v>0</v>
      </c>
      <c r="Y23" s="122">
        <f>VLOOKUP($C$23,[77]납품수량!$B$3:$AI$200,Y1,FALSE)</f>
        <v>0</v>
      </c>
      <c r="Z23" s="122">
        <f>VLOOKUP($C$23,[77]납품수량!$B$3:$AI$200,Z1,FALSE)</f>
        <v>0</v>
      </c>
      <c r="AA23" s="122">
        <f>VLOOKUP($C$23,[77]납품수량!$B$3:$AI$200,AA1,FALSE)</f>
        <v>0</v>
      </c>
      <c r="AB23" s="122">
        <f>VLOOKUP($C$23,[77]납품수량!$B$3:$AI$200,AB1,FALSE)</f>
        <v>0</v>
      </c>
      <c r="AC23" s="122">
        <f>VLOOKUP($C$23,[77]납품수량!$B$3:$AI$200,AC1,FALSE)</f>
        <v>0</v>
      </c>
      <c r="AD23" s="122">
        <f>VLOOKUP($C$23,[77]납품수량!$B$3:$AI$200,AD1,FALSE)</f>
        <v>0</v>
      </c>
      <c r="AE23" s="122">
        <f>VLOOKUP($C$23,[77]납품수량!$B$3:$AI$200,AE1,FALSE)</f>
        <v>0</v>
      </c>
      <c r="AF23" s="122">
        <f>VLOOKUP($C$23,[77]납품수량!$B$3:$AI$200,AF1,FALSE)</f>
        <v>0</v>
      </c>
      <c r="AG23" s="122">
        <f>VLOOKUP($C$23,[77]납품수량!$B$3:$AI$200,AG1,FALSE)</f>
        <v>0</v>
      </c>
      <c r="AH23" s="122">
        <f>VLOOKUP($C$23,[77]납품수량!$B$3:$AI$200,AH1,FALSE)</f>
        <v>0</v>
      </c>
      <c r="AI23" s="122">
        <f>VLOOKUP($C$23,[77]납품수량!$B$3:$AI$200,AI1,FALSE)</f>
        <v>0</v>
      </c>
      <c r="AJ23" s="122">
        <f>VLOOKUP($C$23,[77]납품수량!$B$3:$AI$200,AJ1,FALSE)</f>
        <v>0</v>
      </c>
      <c r="AK23" s="122">
        <f>VLOOKUP($C$23,[77]납품수량!$B$3:$AI$200,AK1,FALSE)</f>
        <v>0</v>
      </c>
      <c r="AL23" s="122">
        <f>SUM(G23:AK23)</f>
        <v>0</v>
      </c>
      <c r="AM23" s="61"/>
      <c r="AN23" s="61"/>
      <c r="AO23" s="61"/>
      <c r="AP23" s="61"/>
      <c r="AQ23" s="61"/>
      <c r="AR23" s="61"/>
      <c r="AS23" s="61"/>
      <c r="AT23" s="61"/>
      <c r="AU23" s="61"/>
      <c r="AV23" s="61"/>
      <c r="AW23" s="61"/>
      <c r="AX23" s="61"/>
      <c r="AY23" s="61"/>
      <c r="AZ23" s="61"/>
      <c r="BA23" s="61"/>
      <c r="BB23" s="61"/>
      <c r="BC23" s="61"/>
      <c r="BD23" s="61"/>
      <c r="BE23" s="61"/>
      <c r="BF23" s="61"/>
      <c r="BG23" s="61"/>
      <c r="BH23" s="61"/>
      <c r="BI23" s="61"/>
      <c r="BJ23" s="61"/>
      <c r="BK23" s="61"/>
      <c r="BL23" s="61"/>
      <c r="BM23" s="61"/>
      <c r="BN23" s="61"/>
      <c r="BO23" s="61"/>
      <c r="BP23" s="61"/>
      <c r="BQ23" s="61"/>
      <c r="BR23" s="61"/>
      <c r="BS23" s="61"/>
      <c r="BT23" s="61"/>
      <c r="BU23" s="61"/>
      <c r="BV23" s="61"/>
      <c r="BW23" s="61"/>
      <c r="BX23" s="61"/>
      <c r="BY23" s="61"/>
      <c r="BZ23" s="61"/>
      <c r="CA23" s="61"/>
      <c r="CB23" s="61"/>
      <c r="CC23" s="61"/>
      <c r="CD23" s="61"/>
      <c r="CE23" s="61"/>
      <c r="CF23" s="61"/>
      <c r="CG23" s="61"/>
      <c r="CH23" s="61"/>
      <c r="CI23" s="61"/>
      <c r="CJ23" s="61"/>
      <c r="CK23" s="61"/>
      <c r="CL23" s="61"/>
      <c r="CM23" s="61"/>
      <c r="CN23" s="61"/>
      <c r="CO23" s="61"/>
      <c r="CP23" s="61"/>
      <c r="CQ23" s="61"/>
      <c r="CR23" s="61"/>
      <c r="CS23" s="61"/>
      <c r="CT23" s="61"/>
      <c r="CU23" s="61"/>
      <c r="CV23" s="61"/>
      <c r="CW23" s="61"/>
      <c r="CX23" s="61"/>
      <c r="CY23" s="61"/>
      <c r="CZ23" s="61"/>
      <c r="DA23" s="61"/>
      <c r="DB23" s="61"/>
    </row>
    <row r="24" spans="1:106" s="58" customFormat="1" ht="20.100000000000001" customHeight="1">
      <c r="A24" s="117"/>
      <c r="B24" s="840"/>
      <c r="C24" s="810"/>
      <c r="D24" s="795"/>
      <c r="E24" s="795"/>
      <c r="F24" s="795"/>
      <c r="G24" s="122">
        <f>$F$23*G23</f>
        <v>0</v>
      </c>
      <c r="H24" s="122">
        <f t="shared" ref="H24:AK24" si="10">$F$23*H23</f>
        <v>0</v>
      </c>
      <c r="I24" s="122">
        <f t="shared" si="10"/>
        <v>0</v>
      </c>
      <c r="J24" s="122">
        <f t="shared" si="10"/>
        <v>0</v>
      </c>
      <c r="K24" s="122">
        <f t="shared" si="10"/>
        <v>0</v>
      </c>
      <c r="L24" s="122">
        <f t="shared" si="10"/>
        <v>0</v>
      </c>
      <c r="M24" s="122">
        <f t="shared" si="10"/>
        <v>0</v>
      </c>
      <c r="N24" s="122">
        <f t="shared" si="10"/>
        <v>0</v>
      </c>
      <c r="O24" s="122">
        <f t="shared" si="10"/>
        <v>0</v>
      </c>
      <c r="P24" s="122">
        <f t="shared" si="10"/>
        <v>0</v>
      </c>
      <c r="Q24" s="122">
        <f t="shared" si="10"/>
        <v>0</v>
      </c>
      <c r="R24" s="122">
        <f t="shared" si="10"/>
        <v>0</v>
      </c>
      <c r="S24" s="122">
        <f t="shared" si="10"/>
        <v>0</v>
      </c>
      <c r="T24" s="122">
        <f t="shared" si="10"/>
        <v>0</v>
      </c>
      <c r="U24" s="122">
        <f t="shared" si="10"/>
        <v>0</v>
      </c>
      <c r="V24" s="122">
        <f t="shared" si="10"/>
        <v>0</v>
      </c>
      <c r="W24" s="122">
        <f t="shared" si="10"/>
        <v>0</v>
      </c>
      <c r="X24" s="122">
        <f t="shared" si="10"/>
        <v>0</v>
      </c>
      <c r="Y24" s="122">
        <f t="shared" si="10"/>
        <v>0</v>
      </c>
      <c r="Z24" s="122">
        <f t="shared" si="10"/>
        <v>0</v>
      </c>
      <c r="AA24" s="122">
        <f t="shared" si="10"/>
        <v>0</v>
      </c>
      <c r="AB24" s="122">
        <f t="shared" si="10"/>
        <v>0</v>
      </c>
      <c r="AC24" s="122">
        <f t="shared" si="10"/>
        <v>0</v>
      </c>
      <c r="AD24" s="122">
        <f t="shared" si="10"/>
        <v>0</v>
      </c>
      <c r="AE24" s="122">
        <f t="shared" si="10"/>
        <v>0</v>
      </c>
      <c r="AF24" s="122">
        <f t="shared" si="10"/>
        <v>0</v>
      </c>
      <c r="AG24" s="122">
        <f t="shared" si="10"/>
        <v>0</v>
      </c>
      <c r="AH24" s="122">
        <f t="shared" si="10"/>
        <v>0</v>
      </c>
      <c r="AI24" s="122">
        <f t="shared" si="10"/>
        <v>0</v>
      </c>
      <c r="AJ24" s="122">
        <f t="shared" si="10"/>
        <v>0</v>
      </c>
      <c r="AK24" s="122">
        <f t="shared" si="10"/>
        <v>0</v>
      </c>
      <c r="AL24" s="122">
        <f>F23*AL23</f>
        <v>0</v>
      </c>
      <c r="AM24" s="61"/>
      <c r="AN24" s="61"/>
      <c r="AO24" s="61"/>
      <c r="AP24" s="61"/>
      <c r="AQ24" s="61"/>
      <c r="AR24" s="61"/>
      <c r="AS24" s="61"/>
      <c r="AT24" s="61"/>
      <c r="AU24" s="61"/>
      <c r="AV24" s="61"/>
      <c r="AW24" s="61"/>
      <c r="AX24" s="61"/>
      <c r="AY24" s="61"/>
      <c r="AZ24" s="61"/>
      <c r="BA24" s="61"/>
      <c r="BB24" s="61"/>
      <c r="BC24" s="61"/>
      <c r="BD24" s="61"/>
      <c r="BE24" s="61"/>
      <c r="BF24" s="61"/>
      <c r="BG24" s="61"/>
      <c r="BH24" s="61"/>
      <c r="BI24" s="61"/>
      <c r="BJ24" s="61"/>
      <c r="BK24" s="61"/>
      <c r="BL24" s="61"/>
      <c r="BM24" s="61"/>
      <c r="BN24" s="61"/>
      <c r="BO24" s="61"/>
      <c r="BP24" s="61"/>
      <c r="BQ24" s="61"/>
      <c r="BR24" s="61"/>
      <c r="BS24" s="61"/>
      <c r="BT24" s="61"/>
      <c r="BU24" s="61"/>
      <c r="BV24" s="61"/>
      <c r="BW24" s="61"/>
      <c r="BX24" s="61"/>
      <c r="BY24" s="61"/>
      <c r="BZ24" s="61"/>
      <c r="CA24" s="61"/>
      <c r="CB24" s="61"/>
      <c r="CC24" s="61"/>
      <c r="CD24" s="61"/>
      <c r="CE24" s="61"/>
      <c r="CF24" s="61"/>
      <c r="CG24" s="61"/>
      <c r="CH24" s="61"/>
      <c r="CI24" s="61"/>
      <c r="CJ24" s="61"/>
      <c r="CK24" s="61"/>
      <c r="CL24" s="61"/>
      <c r="CM24" s="61"/>
      <c r="CN24" s="61"/>
      <c r="CO24" s="61"/>
      <c r="CP24" s="61"/>
      <c r="CQ24" s="61"/>
      <c r="CR24" s="61"/>
      <c r="CS24" s="61"/>
      <c r="CT24" s="61"/>
      <c r="CU24" s="61"/>
      <c r="CV24" s="61"/>
      <c r="CW24" s="61"/>
      <c r="CX24" s="61"/>
      <c r="CY24" s="61"/>
      <c r="CZ24" s="61"/>
      <c r="DA24" s="61"/>
      <c r="DB24" s="61"/>
    </row>
    <row r="25" spans="1:106" s="58" customFormat="1" ht="20.100000000000001" customHeight="1">
      <c r="A25" s="117" t="s">
        <v>425</v>
      </c>
      <c r="B25" s="840"/>
      <c r="C25" s="809" t="s">
        <v>109</v>
      </c>
      <c r="D25" s="794" t="str">
        <f>[76]납품수량!C14</f>
        <v>REAR BOW</v>
      </c>
      <c r="E25" s="794" t="str">
        <f>[76]납품수량!D14</f>
        <v>U100</v>
      </c>
      <c r="F25" s="794">
        <f>VLOOKUP(C25,'[72]납품수량(영업)'!$C$3:$F$260,4,FALSE)</f>
        <v>0</v>
      </c>
      <c r="G25" s="122">
        <f>VLOOKUP($C$25,[77]납품수량!$B$3:$AI$200,G1,FALSE)</f>
        <v>0</v>
      </c>
      <c r="H25" s="122">
        <f>VLOOKUP($C$25,[77]납품수량!$B$3:$AI$200,H1,FALSE)</f>
        <v>0</v>
      </c>
      <c r="I25" s="122">
        <f>VLOOKUP($C$25,[77]납품수량!$B$3:$AI$200,I1,FALSE)</f>
        <v>0</v>
      </c>
      <c r="J25" s="122">
        <f>VLOOKUP($C$25,[77]납품수량!$B$3:$AI$200,J1,FALSE)</f>
        <v>0</v>
      </c>
      <c r="K25" s="122">
        <f>VLOOKUP($C$25,[77]납품수량!$B$3:$AI$200,K1,FALSE)</f>
        <v>0</v>
      </c>
      <c r="L25" s="122">
        <f>VLOOKUP($C$25,[77]납품수량!$B$3:$AI$200,L1,FALSE)</f>
        <v>0</v>
      </c>
      <c r="M25" s="122">
        <f>VLOOKUP($C$25,[77]납품수량!$B$3:$AI$200,M1,FALSE)</f>
        <v>0</v>
      </c>
      <c r="N25" s="122">
        <f>VLOOKUP($C$25,[77]납품수량!$B$3:$AI$200,N1,FALSE)</f>
        <v>0</v>
      </c>
      <c r="O25" s="122">
        <f>VLOOKUP($C$25,[77]납품수량!$B$3:$AI$200,O1,FALSE)</f>
        <v>0</v>
      </c>
      <c r="P25" s="122">
        <f>VLOOKUP($C$25,[77]납품수량!$B$3:$AI$200,P1,FALSE)</f>
        <v>0</v>
      </c>
      <c r="Q25" s="122">
        <f>VLOOKUP($C$25,[77]납품수량!$B$3:$AI$200,Q1,FALSE)</f>
        <v>0</v>
      </c>
      <c r="R25" s="122">
        <f>VLOOKUP($C$25,[77]납품수량!$B$3:$AI$200,R1,FALSE)</f>
        <v>0</v>
      </c>
      <c r="S25" s="122">
        <f>VLOOKUP($C$25,[77]납품수량!$B$3:$AI$200,S1,FALSE)</f>
        <v>0</v>
      </c>
      <c r="T25" s="122">
        <f>VLOOKUP($C$25,[77]납품수량!$B$3:$AI$200,T1,FALSE)</f>
        <v>0</v>
      </c>
      <c r="U25" s="122">
        <f>VLOOKUP($C$25,[77]납품수량!$B$3:$AI$200,U1,FALSE)</f>
        <v>0</v>
      </c>
      <c r="V25" s="122">
        <f>VLOOKUP($C$25,[77]납품수량!$B$3:$AI$200,V1,FALSE)</f>
        <v>0</v>
      </c>
      <c r="W25" s="122">
        <f>VLOOKUP($C$25,[77]납품수량!$B$3:$AI$200,W1,FALSE)</f>
        <v>0</v>
      </c>
      <c r="X25" s="122">
        <f>VLOOKUP($C$25,[77]납품수량!$B$3:$AI$200,X1,FALSE)</f>
        <v>0</v>
      </c>
      <c r="Y25" s="122">
        <f>VLOOKUP($C$25,[77]납품수량!$B$3:$AI$200,Y1,FALSE)</f>
        <v>0</v>
      </c>
      <c r="Z25" s="122">
        <f>VLOOKUP($C$25,[77]납품수량!$B$3:$AI$200,Z1,FALSE)</f>
        <v>0</v>
      </c>
      <c r="AA25" s="122">
        <f>VLOOKUP($C$25,[77]납품수량!$B$3:$AI$200,AA1,FALSE)</f>
        <v>0</v>
      </c>
      <c r="AB25" s="122">
        <f>VLOOKUP($C$25,[77]납품수량!$B$3:$AI$200,AB1,FALSE)</f>
        <v>0</v>
      </c>
      <c r="AC25" s="122">
        <f>VLOOKUP($C$25,[77]납품수량!$B$3:$AI$200,AC1,FALSE)</f>
        <v>0</v>
      </c>
      <c r="AD25" s="122">
        <f>VLOOKUP($C$25,[77]납품수량!$B$3:$AI$200,AD1,FALSE)</f>
        <v>0</v>
      </c>
      <c r="AE25" s="122">
        <f>VLOOKUP($C$25,[77]납품수량!$B$3:$AI$200,AE1,FALSE)</f>
        <v>0</v>
      </c>
      <c r="AF25" s="122">
        <f>VLOOKUP($C$25,[77]납품수량!$B$3:$AI$200,AF1,FALSE)</f>
        <v>0</v>
      </c>
      <c r="AG25" s="122">
        <f>VLOOKUP($C$25,[77]납품수량!$B$3:$AI$200,AG1,FALSE)</f>
        <v>0</v>
      </c>
      <c r="AH25" s="122">
        <f>VLOOKUP($C$25,[77]납품수량!$B$3:$AI$200,AH1,FALSE)</f>
        <v>0</v>
      </c>
      <c r="AI25" s="122">
        <f>VLOOKUP($C$25,[77]납품수량!$B$3:$AI$200,AI1,FALSE)</f>
        <v>0</v>
      </c>
      <c r="AJ25" s="122">
        <f>VLOOKUP($C$25,[77]납품수량!$B$3:$AI$200,AJ1,FALSE)</f>
        <v>0</v>
      </c>
      <c r="AK25" s="122">
        <f>VLOOKUP($C$25,[77]납품수량!$B$3:$AI$200,AK1,FALSE)</f>
        <v>0</v>
      </c>
      <c r="AL25" s="122">
        <f>SUM(G25:AK25)</f>
        <v>0</v>
      </c>
      <c r="AM25" s="61"/>
      <c r="AN25" s="61"/>
      <c r="AO25" s="61"/>
      <c r="AP25" s="61"/>
      <c r="AQ25" s="61"/>
      <c r="AR25" s="61"/>
      <c r="AS25" s="61"/>
      <c r="AT25" s="61"/>
      <c r="AU25" s="61"/>
      <c r="AV25" s="61"/>
      <c r="AW25" s="61"/>
      <c r="AX25" s="61"/>
      <c r="AY25" s="61"/>
      <c r="AZ25" s="61"/>
      <c r="BA25" s="61"/>
      <c r="BB25" s="61"/>
      <c r="BC25" s="61"/>
      <c r="BD25" s="61"/>
      <c r="BE25" s="61"/>
      <c r="BF25" s="61"/>
      <c r="BG25" s="61"/>
      <c r="BH25" s="61"/>
      <c r="BI25" s="61"/>
      <c r="BJ25" s="61"/>
      <c r="BK25" s="61"/>
      <c r="BL25" s="61"/>
      <c r="BM25" s="61"/>
      <c r="BN25" s="61"/>
      <c r="BO25" s="61"/>
      <c r="BP25" s="61"/>
      <c r="BQ25" s="61"/>
      <c r="BR25" s="61"/>
      <c r="BS25" s="61"/>
      <c r="BT25" s="61"/>
      <c r="BU25" s="61"/>
      <c r="BV25" s="61"/>
      <c r="BW25" s="61"/>
      <c r="BX25" s="61"/>
      <c r="BY25" s="61"/>
      <c r="BZ25" s="61"/>
      <c r="CA25" s="61"/>
      <c r="CB25" s="61"/>
      <c r="CC25" s="61"/>
      <c r="CD25" s="61"/>
      <c r="CE25" s="61"/>
      <c r="CF25" s="61"/>
      <c r="CG25" s="61"/>
      <c r="CH25" s="61"/>
      <c r="CI25" s="61"/>
      <c r="CJ25" s="61"/>
      <c r="CK25" s="61"/>
      <c r="CL25" s="61"/>
      <c r="CM25" s="61"/>
      <c r="CN25" s="61"/>
      <c r="CO25" s="61"/>
      <c r="CP25" s="61"/>
      <c r="CQ25" s="61"/>
      <c r="CR25" s="61"/>
      <c r="CS25" s="61"/>
      <c r="CT25" s="61"/>
      <c r="CU25" s="61"/>
      <c r="CV25" s="61"/>
      <c r="CW25" s="61"/>
      <c r="CX25" s="61"/>
      <c r="CY25" s="61"/>
      <c r="CZ25" s="61"/>
      <c r="DA25" s="61"/>
      <c r="DB25" s="61"/>
    </row>
    <row r="26" spans="1:106" s="58" customFormat="1" ht="20.100000000000001" customHeight="1">
      <c r="A26" s="117"/>
      <c r="B26" s="840"/>
      <c r="C26" s="810"/>
      <c r="D26" s="795"/>
      <c r="E26" s="795"/>
      <c r="F26" s="795"/>
      <c r="G26" s="122">
        <f>$F$25*G25</f>
        <v>0</v>
      </c>
      <c r="H26" s="122">
        <f t="shared" ref="H26:AK26" si="11">$F$25*H25</f>
        <v>0</v>
      </c>
      <c r="I26" s="122">
        <f t="shared" si="11"/>
        <v>0</v>
      </c>
      <c r="J26" s="122">
        <f t="shared" si="11"/>
        <v>0</v>
      </c>
      <c r="K26" s="122">
        <f t="shared" si="11"/>
        <v>0</v>
      </c>
      <c r="L26" s="122">
        <f t="shared" si="11"/>
        <v>0</v>
      </c>
      <c r="M26" s="122">
        <f t="shared" si="11"/>
        <v>0</v>
      </c>
      <c r="N26" s="122">
        <f t="shared" si="11"/>
        <v>0</v>
      </c>
      <c r="O26" s="122">
        <f t="shared" si="11"/>
        <v>0</v>
      </c>
      <c r="P26" s="122">
        <f t="shared" si="11"/>
        <v>0</v>
      </c>
      <c r="Q26" s="122">
        <f t="shared" si="11"/>
        <v>0</v>
      </c>
      <c r="R26" s="122">
        <f t="shared" si="11"/>
        <v>0</v>
      </c>
      <c r="S26" s="122">
        <f t="shared" si="11"/>
        <v>0</v>
      </c>
      <c r="T26" s="122">
        <f t="shared" si="11"/>
        <v>0</v>
      </c>
      <c r="U26" s="122">
        <f t="shared" si="11"/>
        <v>0</v>
      </c>
      <c r="V26" s="122">
        <f t="shared" si="11"/>
        <v>0</v>
      </c>
      <c r="W26" s="122">
        <f t="shared" si="11"/>
        <v>0</v>
      </c>
      <c r="X26" s="122">
        <f t="shared" si="11"/>
        <v>0</v>
      </c>
      <c r="Y26" s="122">
        <f t="shared" si="11"/>
        <v>0</v>
      </c>
      <c r="Z26" s="122">
        <f t="shared" si="11"/>
        <v>0</v>
      </c>
      <c r="AA26" s="122">
        <f t="shared" si="11"/>
        <v>0</v>
      </c>
      <c r="AB26" s="122">
        <f t="shared" si="11"/>
        <v>0</v>
      </c>
      <c r="AC26" s="122">
        <f t="shared" si="11"/>
        <v>0</v>
      </c>
      <c r="AD26" s="122">
        <f t="shared" si="11"/>
        <v>0</v>
      </c>
      <c r="AE26" s="122">
        <f t="shared" si="11"/>
        <v>0</v>
      </c>
      <c r="AF26" s="122">
        <f t="shared" si="11"/>
        <v>0</v>
      </c>
      <c r="AG26" s="122">
        <f t="shared" si="11"/>
        <v>0</v>
      </c>
      <c r="AH26" s="122">
        <f t="shared" si="11"/>
        <v>0</v>
      </c>
      <c r="AI26" s="122">
        <f t="shared" si="11"/>
        <v>0</v>
      </c>
      <c r="AJ26" s="122">
        <f t="shared" si="11"/>
        <v>0</v>
      </c>
      <c r="AK26" s="122">
        <f t="shared" si="11"/>
        <v>0</v>
      </c>
      <c r="AL26" s="122">
        <f>F25*AL25</f>
        <v>0</v>
      </c>
      <c r="AM26" s="61"/>
      <c r="AN26" s="61"/>
      <c r="AO26" s="61"/>
      <c r="AP26" s="61"/>
      <c r="AQ26" s="61"/>
      <c r="AR26" s="61"/>
      <c r="AS26" s="61"/>
      <c r="AT26" s="61"/>
      <c r="AU26" s="61"/>
      <c r="AV26" s="61"/>
      <c r="AW26" s="61"/>
      <c r="AX26" s="61"/>
      <c r="AY26" s="61"/>
      <c r="AZ26" s="61"/>
      <c r="BA26" s="61"/>
      <c r="BB26" s="61"/>
      <c r="BC26" s="61"/>
      <c r="BD26" s="61"/>
      <c r="BE26" s="61"/>
      <c r="BF26" s="61"/>
      <c r="BG26" s="61"/>
      <c r="BH26" s="61"/>
      <c r="BI26" s="61"/>
      <c r="BJ26" s="61"/>
      <c r="BK26" s="61"/>
      <c r="BL26" s="61"/>
      <c r="BM26" s="61"/>
      <c r="BN26" s="61"/>
      <c r="BO26" s="61"/>
      <c r="BP26" s="61"/>
      <c r="BQ26" s="61"/>
      <c r="BR26" s="61"/>
      <c r="BS26" s="61"/>
      <c r="BT26" s="61"/>
      <c r="BU26" s="61"/>
      <c r="BV26" s="61"/>
      <c r="BW26" s="61"/>
      <c r="BX26" s="61"/>
      <c r="BY26" s="61"/>
      <c r="BZ26" s="61"/>
      <c r="CA26" s="61"/>
      <c r="CB26" s="61"/>
      <c r="CC26" s="61"/>
      <c r="CD26" s="61"/>
      <c r="CE26" s="61"/>
      <c r="CF26" s="61"/>
      <c r="CG26" s="61"/>
      <c r="CH26" s="61"/>
      <c r="CI26" s="61"/>
      <c r="CJ26" s="61"/>
      <c r="CK26" s="61"/>
      <c r="CL26" s="61"/>
      <c r="CM26" s="61"/>
      <c r="CN26" s="61"/>
      <c r="CO26" s="61"/>
      <c r="CP26" s="61"/>
      <c r="CQ26" s="61"/>
      <c r="CR26" s="61"/>
      <c r="CS26" s="61"/>
      <c r="CT26" s="61"/>
      <c r="CU26" s="61"/>
      <c r="CV26" s="61"/>
      <c r="CW26" s="61"/>
      <c r="CX26" s="61"/>
      <c r="CY26" s="61"/>
      <c r="CZ26" s="61"/>
      <c r="DA26" s="61"/>
      <c r="DB26" s="61"/>
    </row>
    <row r="27" spans="1:106" s="58" customFormat="1" ht="20.100000000000001" customHeight="1">
      <c r="A27" s="117" t="s">
        <v>425</v>
      </c>
      <c r="B27" s="840"/>
      <c r="C27" s="809" t="s">
        <v>110</v>
      </c>
      <c r="D27" s="794" t="str">
        <f>[76]납품수량!C15</f>
        <v>REAR BOW</v>
      </c>
      <c r="E27" s="794" t="str">
        <f>[76]납품수량!D15</f>
        <v>A100</v>
      </c>
      <c r="F27" s="794">
        <f>VLOOKUP(C27,'[72]납품수량(영업)'!$C$3:$F$260,4,FALSE)</f>
        <v>0</v>
      </c>
      <c r="G27" s="122">
        <f>VLOOKUP($C$27,[77]납품수량!$B$3:$AI$200,G1,FALSE)</f>
        <v>0</v>
      </c>
      <c r="H27" s="122">
        <f>VLOOKUP($C$27,[77]납품수량!$B$3:$AI$200,H1,FALSE)</f>
        <v>0</v>
      </c>
      <c r="I27" s="122">
        <f>VLOOKUP($C$27,[77]납품수량!$B$3:$AI$200,I1,FALSE)</f>
        <v>0</v>
      </c>
      <c r="J27" s="122">
        <f>VLOOKUP($C$27,[77]납품수량!$B$3:$AI$200,J1,FALSE)</f>
        <v>0</v>
      </c>
      <c r="K27" s="122">
        <f>VLOOKUP($C$27,[77]납품수량!$B$3:$AI$200,K1,FALSE)</f>
        <v>0</v>
      </c>
      <c r="L27" s="122">
        <f>VLOOKUP($C$27,[77]납품수량!$B$3:$AI$200,L1,FALSE)</f>
        <v>0</v>
      </c>
      <c r="M27" s="122">
        <f>VLOOKUP($C$27,[77]납품수량!$B$3:$AI$200,M1,FALSE)</f>
        <v>0</v>
      </c>
      <c r="N27" s="122">
        <f>VLOOKUP($C$27,[77]납품수량!$B$3:$AI$200,N1,FALSE)</f>
        <v>0</v>
      </c>
      <c r="O27" s="122">
        <f>VLOOKUP($C$27,[77]납품수량!$B$3:$AI$200,O1,FALSE)</f>
        <v>0</v>
      </c>
      <c r="P27" s="122">
        <f>VLOOKUP($C$27,[77]납품수량!$B$3:$AI$200,P1,FALSE)</f>
        <v>0</v>
      </c>
      <c r="Q27" s="122">
        <f>VLOOKUP($C$27,[77]납품수량!$B$3:$AI$200,Q1,FALSE)</f>
        <v>0</v>
      </c>
      <c r="R27" s="122">
        <f>VLOOKUP($C$27,[77]납품수량!$B$3:$AI$200,R1,FALSE)</f>
        <v>0</v>
      </c>
      <c r="S27" s="122">
        <f>VLOOKUP($C$27,[77]납품수량!$B$3:$AI$200,S1,FALSE)</f>
        <v>0</v>
      </c>
      <c r="T27" s="122">
        <f>VLOOKUP($C$27,[77]납품수량!$B$3:$AI$200,T1,FALSE)</f>
        <v>0</v>
      </c>
      <c r="U27" s="122">
        <f>VLOOKUP($C$27,[77]납품수량!$B$3:$AI$200,U1,FALSE)</f>
        <v>0</v>
      </c>
      <c r="V27" s="122">
        <f>VLOOKUP($C$27,[77]납품수량!$B$3:$AI$200,V1,FALSE)</f>
        <v>0</v>
      </c>
      <c r="W27" s="122">
        <f>VLOOKUP($C$27,[77]납품수량!$B$3:$AI$200,W1,FALSE)</f>
        <v>0</v>
      </c>
      <c r="X27" s="122">
        <f>VLOOKUP($C$27,[77]납품수량!$B$3:$AI$200,X1,FALSE)</f>
        <v>0</v>
      </c>
      <c r="Y27" s="122">
        <f>VLOOKUP($C$27,[77]납품수량!$B$3:$AI$200,Y1,FALSE)</f>
        <v>0</v>
      </c>
      <c r="Z27" s="122">
        <f>VLOOKUP($C$27,[77]납품수량!$B$3:$AI$200,Z1,FALSE)</f>
        <v>0</v>
      </c>
      <c r="AA27" s="122">
        <f>VLOOKUP($C$27,[77]납품수량!$B$3:$AI$200,AA1,FALSE)</f>
        <v>0</v>
      </c>
      <c r="AB27" s="122">
        <f>VLOOKUP($C$27,[77]납품수량!$B$3:$AI$200,AB1,FALSE)</f>
        <v>0</v>
      </c>
      <c r="AC27" s="122">
        <f>VLOOKUP($C$27,[77]납품수량!$B$3:$AI$200,AC1,FALSE)</f>
        <v>0</v>
      </c>
      <c r="AD27" s="122">
        <f>VLOOKUP($C$27,[77]납품수량!$B$3:$AI$200,AD1,FALSE)</f>
        <v>0</v>
      </c>
      <c r="AE27" s="122">
        <f>VLOOKUP($C$27,[77]납품수량!$B$3:$AI$200,AE1,FALSE)</f>
        <v>0</v>
      </c>
      <c r="AF27" s="122">
        <f>VLOOKUP($C$27,[77]납품수량!$B$3:$AI$200,AF1,FALSE)</f>
        <v>0</v>
      </c>
      <c r="AG27" s="122">
        <f>VLOOKUP($C$27,[77]납품수량!$B$3:$AI$200,AG1,FALSE)</f>
        <v>0</v>
      </c>
      <c r="AH27" s="122">
        <f>VLOOKUP($C$27,[77]납품수량!$B$3:$AI$200,AH1,FALSE)</f>
        <v>0</v>
      </c>
      <c r="AI27" s="122">
        <f>VLOOKUP($C$27,[77]납품수량!$B$3:$AI$200,AI1,FALSE)</f>
        <v>0</v>
      </c>
      <c r="AJ27" s="122">
        <f>VLOOKUP($C$27,[77]납품수량!$B$3:$AI$200,AJ1,FALSE)</f>
        <v>0</v>
      </c>
      <c r="AK27" s="122">
        <f>VLOOKUP($C$27,[77]납품수량!$B$3:$AI$200,AK1,FALSE)</f>
        <v>0</v>
      </c>
      <c r="AL27" s="122">
        <f>SUM(G27:AK27)</f>
        <v>0</v>
      </c>
      <c r="AM27" s="61"/>
      <c r="AN27" s="61"/>
      <c r="AO27" s="61"/>
      <c r="AP27" s="61"/>
      <c r="AQ27" s="61"/>
      <c r="AR27" s="61"/>
      <c r="AS27" s="61"/>
      <c r="AT27" s="61"/>
      <c r="AU27" s="61"/>
      <c r="AV27" s="61"/>
      <c r="AW27" s="61"/>
      <c r="AX27" s="61"/>
      <c r="AY27" s="61"/>
      <c r="AZ27" s="61"/>
      <c r="BA27" s="61"/>
      <c r="BB27" s="61"/>
      <c r="BC27" s="61"/>
      <c r="BD27" s="61"/>
      <c r="BE27" s="61"/>
      <c r="BF27" s="61"/>
      <c r="BG27" s="61"/>
      <c r="BH27" s="61"/>
      <c r="BI27" s="61"/>
      <c r="BJ27" s="61"/>
      <c r="BK27" s="61"/>
      <c r="BL27" s="61"/>
      <c r="BM27" s="61"/>
      <c r="BN27" s="61"/>
      <c r="BO27" s="61"/>
      <c r="BP27" s="61"/>
      <c r="BQ27" s="61"/>
      <c r="BR27" s="61"/>
      <c r="BS27" s="61"/>
      <c r="BT27" s="61"/>
      <c r="BU27" s="61"/>
      <c r="BV27" s="61"/>
      <c r="BW27" s="61"/>
      <c r="BX27" s="61"/>
      <c r="BY27" s="61"/>
      <c r="BZ27" s="61"/>
      <c r="CA27" s="61"/>
      <c r="CB27" s="61"/>
      <c r="CC27" s="61"/>
      <c r="CD27" s="61"/>
      <c r="CE27" s="61"/>
      <c r="CF27" s="61"/>
      <c r="CG27" s="61"/>
      <c r="CH27" s="61"/>
      <c r="CI27" s="61"/>
      <c r="CJ27" s="61"/>
      <c r="CK27" s="61"/>
      <c r="CL27" s="61"/>
      <c r="CM27" s="61"/>
      <c r="CN27" s="61"/>
      <c r="CO27" s="61"/>
      <c r="CP27" s="61"/>
      <c r="CQ27" s="61"/>
      <c r="CR27" s="61"/>
      <c r="CS27" s="61"/>
      <c r="CT27" s="61"/>
      <c r="CU27" s="61"/>
      <c r="CV27" s="61"/>
      <c r="CW27" s="61"/>
      <c r="CX27" s="61"/>
      <c r="CY27" s="61"/>
      <c r="CZ27" s="61"/>
      <c r="DA27" s="61"/>
      <c r="DB27" s="61"/>
    </row>
    <row r="28" spans="1:106" s="58" customFormat="1" ht="20.100000000000001" customHeight="1">
      <c r="A28" s="117"/>
      <c r="B28" s="840"/>
      <c r="C28" s="810"/>
      <c r="D28" s="795"/>
      <c r="E28" s="795"/>
      <c r="F28" s="795"/>
      <c r="G28" s="122">
        <f>$F$27*G27</f>
        <v>0</v>
      </c>
      <c r="H28" s="122">
        <f t="shared" ref="H28:AK28" si="12">$F$27*H27</f>
        <v>0</v>
      </c>
      <c r="I28" s="122">
        <f t="shared" si="12"/>
        <v>0</v>
      </c>
      <c r="J28" s="122">
        <f t="shared" si="12"/>
        <v>0</v>
      </c>
      <c r="K28" s="122">
        <f t="shared" si="12"/>
        <v>0</v>
      </c>
      <c r="L28" s="122">
        <f t="shared" si="12"/>
        <v>0</v>
      </c>
      <c r="M28" s="122">
        <f t="shared" si="12"/>
        <v>0</v>
      </c>
      <c r="N28" s="122">
        <f t="shared" si="12"/>
        <v>0</v>
      </c>
      <c r="O28" s="122">
        <f t="shared" si="12"/>
        <v>0</v>
      </c>
      <c r="P28" s="122">
        <f t="shared" si="12"/>
        <v>0</v>
      </c>
      <c r="Q28" s="122">
        <f t="shared" si="12"/>
        <v>0</v>
      </c>
      <c r="R28" s="122">
        <f t="shared" si="12"/>
        <v>0</v>
      </c>
      <c r="S28" s="122">
        <f t="shared" si="12"/>
        <v>0</v>
      </c>
      <c r="T28" s="122">
        <f t="shared" si="12"/>
        <v>0</v>
      </c>
      <c r="U28" s="122">
        <f t="shared" si="12"/>
        <v>0</v>
      </c>
      <c r="V28" s="122">
        <f t="shared" si="12"/>
        <v>0</v>
      </c>
      <c r="W28" s="122">
        <f t="shared" si="12"/>
        <v>0</v>
      </c>
      <c r="X28" s="122">
        <f t="shared" si="12"/>
        <v>0</v>
      </c>
      <c r="Y28" s="122">
        <f t="shared" si="12"/>
        <v>0</v>
      </c>
      <c r="Z28" s="122">
        <f t="shared" si="12"/>
        <v>0</v>
      </c>
      <c r="AA28" s="122">
        <f t="shared" si="12"/>
        <v>0</v>
      </c>
      <c r="AB28" s="122">
        <f t="shared" si="12"/>
        <v>0</v>
      </c>
      <c r="AC28" s="122">
        <f t="shared" si="12"/>
        <v>0</v>
      </c>
      <c r="AD28" s="122">
        <f t="shared" si="12"/>
        <v>0</v>
      </c>
      <c r="AE28" s="122">
        <f t="shared" si="12"/>
        <v>0</v>
      </c>
      <c r="AF28" s="122">
        <f t="shared" si="12"/>
        <v>0</v>
      </c>
      <c r="AG28" s="122">
        <f t="shared" si="12"/>
        <v>0</v>
      </c>
      <c r="AH28" s="122">
        <f t="shared" si="12"/>
        <v>0</v>
      </c>
      <c r="AI28" s="122">
        <f t="shared" si="12"/>
        <v>0</v>
      </c>
      <c r="AJ28" s="122">
        <f t="shared" si="12"/>
        <v>0</v>
      </c>
      <c r="AK28" s="122">
        <f t="shared" si="12"/>
        <v>0</v>
      </c>
      <c r="AL28" s="122">
        <f>F27*AL27</f>
        <v>0</v>
      </c>
      <c r="AM28" s="61"/>
      <c r="AN28" s="61"/>
      <c r="AO28" s="61"/>
      <c r="AP28" s="61"/>
      <c r="AQ28" s="61"/>
      <c r="AR28" s="61"/>
      <c r="AS28" s="61"/>
      <c r="AT28" s="61"/>
      <c r="AU28" s="61"/>
      <c r="AV28" s="61"/>
      <c r="AW28" s="61"/>
      <c r="AX28" s="61"/>
      <c r="AY28" s="61"/>
      <c r="AZ28" s="61"/>
      <c r="BA28" s="61"/>
      <c r="BB28" s="61"/>
      <c r="BC28" s="61"/>
      <c r="BD28" s="61"/>
      <c r="BE28" s="61"/>
      <c r="BF28" s="61"/>
      <c r="BG28" s="61"/>
      <c r="BH28" s="61"/>
      <c r="BI28" s="61"/>
      <c r="BJ28" s="61"/>
      <c r="BK28" s="61"/>
      <c r="BL28" s="61"/>
      <c r="BM28" s="61"/>
      <c r="BN28" s="61"/>
      <c r="BO28" s="61"/>
      <c r="BP28" s="61"/>
      <c r="BQ28" s="61"/>
      <c r="BR28" s="61"/>
      <c r="BS28" s="61"/>
      <c r="BT28" s="61"/>
      <c r="BU28" s="61"/>
      <c r="BV28" s="61"/>
      <c r="BW28" s="61"/>
      <c r="BX28" s="61"/>
      <c r="BY28" s="61"/>
      <c r="BZ28" s="61"/>
      <c r="CA28" s="61"/>
      <c r="CB28" s="61"/>
      <c r="CC28" s="61"/>
      <c r="CD28" s="61"/>
      <c r="CE28" s="61"/>
      <c r="CF28" s="61"/>
      <c r="CG28" s="61"/>
      <c r="CH28" s="61"/>
      <c r="CI28" s="61"/>
      <c r="CJ28" s="61"/>
      <c r="CK28" s="61"/>
      <c r="CL28" s="61"/>
      <c r="CM28" s="61"/>
      <c r="CN28" s="61"/>
      <c r="CO28" s="61"/>
      <c r="CP28" s="61"/>
      <c r="CQ28" s="61"/>
      <c r="CR28" s="61"/>
      <c r="CS28" s="61"/>
      <c r="CT28" s="61"/>
      <c r="CU28" s="61"/>
      <c r="CV28" s="61"/>
      <c r="CW28" s="61"/>
      <c r="CX28" s="61"/>
      <c r="CY28" s="61"/>
      <c r="CZ28" s="61"/>
      <c r="DA28" s="61"/>
      <c r="DB28" s="61"/>
    </row>
    <row r="29" spans="1:106" s="58" customFormat="1" ht="20.100000000000001" customHeight="1">
      <c r="A29" s="117" t="s">
        <v>425</v>
      </c>
      <c r="B29" s="840"/>
      <c r="C29" s="809" t="s">
        <v>111</v>
      </c>
      <c r="D29" s="794" t="str">
        <f>[76]납품수량!C16</f>
        <v>REAR BOW</v>
      </c>
      <c r="E29" s="794" t="str">
        <f>[76]납품수량!D16</f>
        <v>A150/A161</v>
      </c>
      <c r="F29" s="794">
        <f>VLOOKUP(C29,'[72]납품수량(영업)'!$C$3:$F$260,4,FALSE)</f>
        <v>0</v>
      </c>
      <c r="G29" s="122">
        <f>VLOOKUP($C$29,[77]납품수량!$B$3:$AI$200,G1,FALSE)</f>
        <v>0</v>
      </c>
      <c r="H29" s="122">
        <f>VLOOKUP($C$29,[77]납품수량!$B$3:$AI$200,H1,FALSE)</f>
        <v>0</v>
      </c>
      <c r="I29" s="122">
        <f>VLOOKUP($C$29,[77]납품수량!$B$3:$AI$200,I1,FALSE)</f>
        <v>0</v>
      </c>
      <c r="J29" s="122">
        <f>VLOOKUP($C$29,[77]납품수량!$B$3:$AI$200,J1,FALSE)</f>
        <v>0</v>
      </c>
      <c r="K29" s="122">
        <f>VLOOKUP($C$29,[77]납품수량!$B$3:$AI$200,K1,FALSE)</f>
        <v>0</v>
      </c>
      <c r="L29" s="122">
        <f>VLOOKUP($C$29,[77]납품수량!$B$3:$AI$200,L1,FALSE)</f>
        <v>0</v>
      </c>
      <c r="M29" s="122">
        <f>VLOOKUP($C$29,[77]납품수량!$B$3:$AI$200,M1,FALSE)</f>
        <v>0</v>
      </c>
      <c r="N29" s="122">
        <f>VLOOKUP($C$29,[77]납품수량!$B$3:$AI$200,N1,FALSE)</f>
        <v>0</v>
      </c>
      <c r="O29" s="122">
        <f>VLOOKUP($C$29,[77]납품수량!$B$3:$AI$200,O1,FALSE)</f>
        <v>0</v>
      </c>
      <c r="P29" s="122">
        <f>VLOOKUP($C$29,[77]납품수량!$B$3:$AI$200,P1,FALSE)</f>
        <v>0</v>
      </c>
      <c r="Q29" s="122">
        <f>VLOOKUP($C$29,[77]납품수량!$B$3:$AI$200,Q1,FALSE)</f>
        <v>0</v>
      </c>
      <c r="R29" s="122">
        <f>VLOOKUP($C$29,[77]납품수량!$B$3:$AI$200,R1,FALSE)</f>
        <v>0</v>
      </c>
      <c r="S29" s="122">
        <f>VLOOKUP($C$29,[77]납품수량!$B$3:$AI$200,S1,FALSE)</f>
        <v>0</v>
      </c>
      <c r="T29" s="122">
        <f>VLOOKUP($C$29,[77]납품수량!$B$3:$AI$200,T1,FALSE)</f>
        <v>0</v>
      </c>
      <c r="U29" s="122">
        <f>VLOOKUP($C$29,[77]납품수량!$B$3:$AI$200,U1,FALSE)</f>
        <v>0</v>
      </c>
      <c r="V29" s="122">
        <f>VLOOKUP($C$29,[77]납품수량!$B$3:$AI$200,V1,FALSE)</f>
        <v>0</v>
      </c>
      <c r="W29" s="122">
        <f>VLOOKUP($C$29,[77]납품수량!$B$3:$AI$200,W1,FALSE)</f>
        <v>0</v>
      </c>
      <c r="X29" s="122">
        <f>VLOOKUP($C$29,[77]납품수량!$B$3:$AI$200,X1,FALSE)</f>
        <v>0</v>
      </c>
      <c r="Y29" s="122">
        <f>VLOOKUP($C$29,[77]납품수량!$B$3:$AI$200,Y1,FALSE)</f>
        <v>0</v>
      </c>
      <c r="Z29" s="122">
        <f>VLOOKUP($C$29,[77]납품수량!$B$3:$AI$200,Z1,FALSE)</f>
        <v>0</v>
      </c>
      <c r="AA29" s="122">
        <f>VLOOKUP($C$29,[77]납품수량!$B$3:$AI$200,AA1,FALSE)</f>
        <v>0</v>
      </c>
      <c r="AB29" s="122">
        <f>VLOOKUP($C$29,[77]납품수량!$B$3:$AI$200,AB1,FALSE)</f>
        <v>0</v>
      </c>
      <c r="AC29" s="122">
        <f>VLOOKUP($C$29,[77]납품수량!$B$3:$AI$200,AC1,FALSE)</f>
        <v>0</v>
      </c>
      <c r="AD29" s="122">
        <f>VLOOKUP($C$29,[77]납품수량!$B$3:$AI$200,AD1,FALSE)</f>
        <v>0</v>
      </c>
      <c r="AE29" s="122">
        <f>VLOOKUP($C$29,[77]납품수량!$B$3:$AI$200,AE1,FALSE)</f>
        <v>0</v>
      </c>
      <c r="AF29" s="122">
        <f>VLOOKUP($C$29,[77]납품수량!$B$3:$AI$200,AF1,FALSE)</f>
        <v>0</v>
      </c>
      <c r="AG29" s="122">
        <f>VLOOKUP($C$29,[77]납품수량!$B$3:$AI$200,AG1,FALSE)</f>
        <v>0</v>
      </c>
      <c r="AH29" s="122">
        <f>VLOOKUP($C$29,[77]납품수량!$B$3:$AI$200,AH1,FALSE)</f>
        <v>0</v>
      </c>
      <c r="AI29" s="122">
        <f>VLOOKUP($C$29,[77]납품수량!$B$3:$AI$200,AI1,FALSE)</f>
        <v>0</v>
      </c>
      <c r="AJ29" s="122">
        <f>VLOOKUP($C$29,[77]납품수량!$B$3:$AI$200,AJ1,FALSE)</f>
        <v>0</v>
      </c>
      <c r="AK29" s="122">
        <f>VLOOKUP($C$29,[77]납품수량!$B$3:$AI$200,AK1,FALSE)</f>
        <v>0</v>
      </c>
      <c r="AL29" s="122">
        <f>SUM(G29:AK29)</f>
        <v>0</v>
      </c>
      <c r="AM29" s="61"/>
      <c r="AN29" s="61"/>
      <c r="AO29" s="61"/>
      <c r="AP29" s="61"/>
      <c r="AQ29" s="61"/>
      <c r="AR29" s="61"/>
      <c r="AS29" s="61"/>
      <c r="AT29" s="61"/>
      <c r="AU29" s="61"/>
      <c r="AV29" s="61"/>
      <c r="AW29" s="61"/>
      <c r="AX29" s="61"/>
      <c r="AY29" s="61"/>
      <c r="AZ29" s="61"/>
      <c r="BA29" s="61"/>
      <c r="BB29" s="61"/>
      <c r="BC29" s="61"/>
      <c r="BD29" s="61"/>
      <c r="BE29" s="61"/>
      <c r="BF29" s="61"/>
      <c r="BG29" s="61"/>
      <c r="BH29" s="61"/>
      <c r="BI29" s="61"/>
      <c r="BJ29" s="61"/>
      <c r="BK29" s="61"/>
      <c r="BL29" s="61"/>
      <c r="BM29" s="61"/>
      <c r="BN29" s="61"/>
      <c r="BO29" s="61"/>
      <c r="BP29" s="61"/>
      <c r="BQ29" s="61"/>
      <c r="BR29" s="61"/>
      <c r="BS29" s="61"/>
      <c r="BT29" s="61"/>
      <c r="BU29" s="61"/>
      <c r="BV29" s="61"/>
      <c r="BW29" s="61"/>
      <c r="BX29" s="61"/>
      <c r="BY29" s="61"/>
      <c r="BZ29" s="61"/>
      <c r="CA29" s="61"/>
      <c r="CB29" s="61"/>
      <c r="CC29" s="61"/>
      <c r="CD29" s="61"/>
      <c r="CE29" s="61"/>
      <c r="CF29" s="61"/>
      <c r="CG29" s="61"/>
      <c r="CH29" s="61"/>
      <c r="CI29" s="61"/>
      <c r="CJ29" s="61"/>
      <c r="CK29" s="61"/>
      <c r="CL29" s="61"/>
      <c r="CM29" s="61"/>
      <c r="CN29" s="61"/>
      <c r="CO29" s="61"/>
      <c r="CP29" s="61"/>
      <c r="CQ29" s="61"/>
      <c r="CR29" s="61"/>
      <c r="CS29" s="61"/>
      <c r="CT29" s="61"/>
      <c r="CU29" s="61"/>
      <c r="CV29" s="61"/>
      <c r="CW29" s="61"/>
      <c r="CX29" s="61"/>
      <c r="CY29" s="61"/>
      <c r="CZ29" s="61"/>
      <c r="DA29" s="61"/>
      <c r="DB29" s="61"/>
    </row>
    <row r="30" spans="1:106" s="58" customFormat="1" ht="20.100000000000001" customHeight="1">
      <c r="A30" s="117"/>
      <c r="B30" s="840"/>
      <c r="C30" s="810"/>
      <c r="D30" s="795"/>
      <c r="E30" s="795"/>
      <c r="F30" s="795"/>
      <c r="G30" s="122">
        <f>$F$29*G29</f>
        <v>0</v>
      </c>
      <c r="H30" s="122">
        <f t="shared" ref="H30:AK30" si="13">$F$29*H29</f>
        <v>0</v>
      </c>
      <c r="I30" s="122">
        <f t="shared" si="13"/>
        <v>0</v>
      </c>
      <c r="J30" s="122">
        <f t="shared" si="13"/>
        <v>0</v>
      </c>
      <c r="K30" s="122">
        <f t="shared" si="13"/>
        <v>0</v>
      </c>
      <c r="L30" s="122">
        <f t="shared" si="13"/>
        <v>0</v>
      </c>
      <c r="M30" s="122">
        <f t="shared" si="13"/>
        <v>0</v>
      </c>
      <c r="N30" s="122">
        <f t="shared" si="13"/>
        <v>0</v>
      </c>
      <c r="O30" s="122">
        <f t="shared" si="13"/>
        <v>0</v>
      </c>
      <c r="P30" s="122">
        <f t="shared" si="13"/>
        <v>0</v>
      </c>
      <c r="Q30" s="122">
        <f t="shared" si="13"/>
        <v>0</v>
      </c>
      <c r="R30" s="122">
        <f t="shared" si="13"/>
        <v>0</v>
      </c>
      <c r="S30" s="122">
        <f t="shared" si="13"/>
        <v>0</v>
      </c>
      <c r="T30" s="122">
        <f t="shared" si="13"/>
        <v>0</v>
      </c>
      <c r="U30" s="122">
        <f t="shared" si="13"/>
        <v>0</v>
      </c>
      <c r="V30" s="122">
        <f t="shared" si="13"/>
        <v>0</v>
      </c>
      <c r="W30" s="122">
        <f t="shared" si="13"/>
        <v>0</v>
      </c>
      <c r="X30" s="122">
        <f t="shared" si="13"/>
        <v>0</v>
      </c>
      <c r="Y30" s="122">
        <f t="shared" si="13"/>
        <v>0</v>
      </c>
      <c r="Z30" s="122">
        <f t="shared" si="13"/>
        <v>0</v>
      </c>
      <c r="AA30" s="122">
        <f t="shared" si="13"/>
        <v>0</v>
      </c>
      <c r="AB30" s="122">
        <f t="shared" si="13"/>
        <v>0</v>
      </c>
      <c r="AC30" s="122">
        <f t="shared" si="13"/>
        <v>0</v>
      </c>
      <c r="AD30" s="122">
        <f t="shared" si="13"/>
        <v>0</v>
      </c>
      <c r="AE30" s="122">
        <f t="shared" si="13"/>
        <v>0</v>
      </c>
      <c r="AF30" s="122">
        <f t="shared" si="13"/>
        <v>0</v>
      </c>
      <c r="AG30" s="122">
        <f t="shared" si="13"/>
        <v>0</v>
      </c>
      <c r="AH30" s="122">
        <f t="shared" si="13"/>
        <v>0</v>
      </c>
      <c r="AI30" s="122">
        <f t="shared" si="13"/>
        <v>0</v>
      </c>
      <c r="AJ30" s="122">
        <f t="shared" si="13"/>
        <v>0</v>
      </c>
      <c r="AK30" s="122">
        <f t="shared" si="13"/>
        <v>0</v>
      </c>
      <c r="AL30" s="122">
        <f>F29*AL29</f>
        <v>0</v>
      </c>
      <c r="AM30" s="61"/>
      <c r="AN30" s="61"/>
      <c r="AO30" s="61"/>
      <c r="AP30" s="61"/>
      <c r="AQ30" s="61"/>
      <c r="AR30" s="61"/>
      <c r="AS30" s="61"/>
      <c r="AT30" s="61"/>
      <c r="AU30" s="61"/>
      <c r="AV30" s="61"/>
      <c r="AW30" s="61"/>
      <c r="AX30" s="61"/>
      <c r="AY30" s="61"/>
      <c r="AZ30" s="61"/>
      <c r="BA30" s="61"/>
      <c r="BB30" s="61"/>
      <c r="BC30" s="61"/>
      <c r="BD30" s="61"/>
      <c r="BE30" s="61"/>
      <c r="BF30" s="61"/>
      <c r="BG30" s="61"/>
      <c r="BH30" s="61"/>
      <c r="BI30" s="61"/>
      <c r="BJ30" s="61"/>
      <c r="BK30" s="61"/>
      <c r="BL30" s="61"/>
      <c r="BM30" s="61"/>
      <c r="BN30" s="61"/>
      <c r="BO30" s="61"/>
      <c r="BP30" s="61"/>
      <c r="BQ30" s="61"/>
      <c r="BR30" s="61"/>
      <c r="BS30" s="61"/>
      <c r="BT30" s="61"/>
      <c r="BU30" s="61"/>
      <c r="BV30" s="61"/>
      <c r="BW30" s="61"/>
      <c r="BX30" s="61"/>
      <c r="BY30" s="61"/>
      <c r="BZ30" s="61"/>
      <c r="CA30" s="61"/>
      <c r="CB30" s="61"/>
      <c r="CC30" s="61"/>
      <c r="CD30" s="61"/>
      <c r="CE30" s="61"/>
      <c r="CF30" s="61"/>
      <c r="CG30" s="61"/>
      <c r="CH30" s="61"/>
      <c r="CI30" s="61"/>
      <c r="CJ30" s="61"/>
      <c r="CK30" s="61"/>
      <c r="CL30" s="61"/>
      <c r="CM30" s="61"/>
      <c r="CN30" s="61"/>
      <c r="CO30" s="61"/>
      <c r="CP30" s="61"/>
      <c r="CQ30" s="61"/>
      <c r="CR30" s="61"/>
      <c r="CS30" s="61"/>
      <c r="CT30" s="61"/>
      <c r="CU30" s="61"/>
      <c r="CV30" s="61"/>
      <c r="CW30" s="61"/>
      <c r="CX30" s="61"/>
      <c r="CY30" s="61"/>
      <c r="CZ30" s="61"/>
      <c r="DA30" s="61"/>
      <c r="DB30" s="61"/>
    </row>
    <row r="31" spans="1:106" s="58" customFormat="1" ht="20.100000000000001" customHeight="1">
      <c r="A31" s="117" t="s">
        <v>425</v>
      </c>
      <c r="B31" s="840"/>
      <c r="C31" s="809" t="s">
        <v>112</v>
      </c>
      <c r="D31" s="794" t="str">
        <f>[76]납품수량!C17</f>
        <v>REAR BOW</v>
      </c>
      <c r="E31" s="794" t="str">
        <f>[76]납품수량!D17</f>
        <v>D100/D150</v>
      </c>
      <c r="F31" s="794">
        <f>VLOOKUP(C31,'[72]납품수량(영업)'!$C$3:$F$260,4,FALSE)</f>
        <v>0</v>
      </c>
      <c r="G31" s="122">
        <f>VLOOKUP($C$31,[77]납품수량!$B$3:$AI$200,G1,FALSE)</f>
        <v>0</v>
      </c>
      <c r="H31" s="122">
        <f>VLOOKUP($C$31,[77]납품수량!$B$3:$AI$200,H1,FALSE)</f>
        <v>0</v>
      </c>
      <c r="I31" s="122">
        <f>VLOOKUP($C$31,[77]납품수량!$B$3:$AI$200,I1,FALSE)</f>
        <v>0</v>
      </c>
      <c r="J31" s="122">
        <f>VLOOKUP($C$31,[77]납품수량!$B$3:$AI$200,J1,FALSE)</f>
        <v>0</v>
      </c>
      <c r="K31" s="122">
        <f>VLOOKUP($C$31,[77]납품수량!$B$3:$AI$200,K1,FALSE)</f>
        <v>0</v>
      </c>
      <c r="L31" s="122">
        <f>VLOOKUP($C$31,[77]납품수량!$B$3:$AI$200,L1,FALSE)</f>
        <v>0</v>
      </c>
      <c r="M31" s="122">
        <f>VLOOKUP($C$31,[77]납품수량!$B$3:$AI$200,M1,FALSE)</f>
        <v>0</v>
      </c>
      <c r="N31" s="122">
        <f>VLOOKUP($C$31,[77]납품수량!$B$3:$AI$200,N1,FALSE)</f>
        <v>0</v>
      </c>
      <c r="O31" s="122">
        <f>VLOOKUP($C$31,[77]납품수량!$B$3:$AI$200,O1,FALSE)</f>
        <v>0</v>
      </c>
      <c r="P31" s="122">
        <f>VLOOKUP($C$31,[77]납품수량!$B$3:$AI$200,P1,FALSE)</f>
        <v>0</v>
      </c>
      <c r="Q31" s="122">
        <f>VLOOKUP($C$31,[77]납품수량!$B$3:$AI$200,Q1,FALSE)</f>
        <v>0</v>
      </c>
      <c r="R31" s="122">
        <f>VLOOKUP($C$31,[77]납품수량!$B$3:$AI$200,R1,FALSE)</f>
        <v>0</v>
      </c>
      <c r="S31" s="122">
        <f>VLOOKUP($C$31,[77]납품수량!$B$3:$AI$200,S1,FALSE)</f>
        <v>0</v>
      </c>
      <c r="T31" s="122">
        <f>VLOOKUP($C$31,[77]납품수량!$B$3:$AI$200,T1,FALSE)</f>
        <v>0</v>
      </c>
      <c r="U31" s="122">
        <f>VLOOKUP($C$31,[77]납품수량!$B$3:$AI$200,U1,FALSE)</f>
        <v>0</v>
      </c>
      <c r="V31" s="122">
        <f>VLOOKUP($C$31,[77]납품수량!$B$3:$AI$200,V1,FALSE)</f>
        <v>0</v>
      </c>
      <c r="W31" s="122">
        <f>VLOOKUP($C$31,[77]납품수량!$B$3:$AI$200,W1,FALSE)</f>
        <v>0</v>
      </c>
      <c r="X31" s="122">
        <f>VLOOKUP($C$31,[77]납품수량!$B$3:$AI$200,X1,FALSE)</f>
        <v>0</v>
      </c>
      <c r="Y31" s="122">
        <f>VLOOKUP($C$31,[77]납품수량!$B$3:$AI$200,Y1,FALSE)</f>
        <v>0</v>
      </c>
      <c r="Z31" s="122">
        <f>VLOOKUP($C$31,[77]납품수량!$B$3:$AI$200,Z1,FALSE)</f>
        <v>0</v>
      </c>
      <c r="AA31" s="122">
        <f>VLOOKUP($C$31,[77]납품수량!$B$3:$AI$200,AA1,FALSE)</f>
        <v>0</v>
      </c>
      <c r="AB31" s="122">
        <f>VLOOKUP($C$31,[77]납품수량!$B$3:$AI$200,AB1,FALSE)</f>
        <v>0</v>
      </c>
      <c r="AC31" s="122">
        <f>VLOOKUP($C$31,[77]납품수량!$B$3:$AI$200,AC1,FALSE)</f>
        <v>0</v>
      </c>
      <c r="AD31" s="122">
        <f>VLOOKUP($C$31,[77]납품수량!$B$3:$AI$200,AD1,FALSE)</f>
        <v>0</v>
      </c>
      <c r="AE31" s="122">
        <f>VLOOKUP($C$31,[77]납품수량!$B$3:$AI$200,AE1,FALSE)</f>
        <v>0</v>
      </c>
      <c r="AF31" s="122">
        <f>VLOOKUP($C$31,[77]납품수량!$B$3:$AI$200,AF1,FALSE)</f>
        <v>0</v>
      </c>
      <c r="AG31" s="122">
        <f>VLOOKUP($C$31,[77]납품수량!$B$3:$AI$200,AG1,FALSE)</f>
        <v>0</v>
      </c>
      <c r="AH31" s="122">
        <f>VLOOKUP($C$31,[77]납품수량!$B$3:$AI$200,AH1,FALSE)</f>
        <v>0</v>
      </c>
      <c r="AI31" s="122">
        <f>VLOOKUP($C$31,[77]납품수량!$B$3:$AI$200,AI1,FALSE)</f>
        <v>0</v>
      </c>
      <c r="AJ31" s="122">
        <f>VLOOKUP($C$31,[77]납품수량!$B$3:$AI$200,AJ1,FALSE)</f>
        <v>0</v>
      </c>
      <c r="AK31" s="122">
        <f>VLOOKUP($C$31,[77]납품수량!$B$3:$AI$200,AK1,FALSE)</f>
        <v>0</v>
      </c>
      <c r="AL31" s="122">
        <f>SUM(G31:AK31)</f>
        <v>0</v>
      </c>
      <c r="AM31" s="61"/>
      <c r="AN31" s="61"/>
      <c r="AO31" s="61"/>
      <c r="AP31" s="61"/>
      <c r="AQ31" s="61"/>
      <c r="AR31" s="61"/>
      <c r="AS31" s="61"/>
      <c r="AT31" s="61"/>
      <c r="AU31" s="61"/>
      <c r="AV31" s="61"/>
      <c r="AW31" s="61"/>
      <c r="AX31" s="61"/>
      <c r="AY31" s="61"/>
      <c r="AZ31" s="61"/>
      <c r="BA31" s="61"/>
      <c r="BB31" s="61"/>
      <c r="BC31" s="61"/>
      <c r="BD31" s="61"/>
      <c r="BE31" s="61"/>
      <c r="BF31" s="61"/>
      <c r="BG31" s="61"/>
      <c r="BH31" s="61"/>
      <c r="BI31" s="61"/>
      <c r="BJ31" s="61"/>
      <c r="BK31" s="61"/>
      <c r="BL31" s="61"/>
      <c r="BM31" s="61"/>
      <c r="BN31" s="61"/>
      <c r="BO31" s="61"/>
      <c r="BP31" s="61"/>
      <c r="BQ31" s="61"/>
      <c r="BR31" s="61"/>
      <c r="BS31" s="61"/>
      <c r="BT31" s="61"/>
      <c r="BU31" s="61"/>
      <c r="BV31" s="61"/>
      <c r="BW31" s="61"/>
      <c r="BX31" s="61"/>
      <c r="BY31" s="61"/>
      <c r="BZ31" s="61"/>
      <c r="CA31" s="61"/>
      <c r="CB31" s="61"/>
      <c r="CC31" s="61"/>
      <c r="CD31" s="61"/>
      <c r="CE31" s="61"/>
      <c r="CF31" s="61"/>
      <c r="CG31" s="61"/>
      <c r="CH31" s="61"/>
      <c r="CI31" s="61"/>
      <c r="CJ31" s="61"/>
      <c r="CK31" s="61"/>
      <c r="CL31" s="61"/>
      <c r="CM31" s="61"/>
      <c r="CN31" s="61"/>
      <c r="CO31" s="61"/>
      <c r="CP31" s="61"/>
      <c r="CQ31" s="61"/>
      <c r="CR31" s="61"/>
      <c r="CS31" s="61"/>
      <c r="CT31" s="61"/>
      <c r="CU31" s="61"/>
      <c r="CV31" s="61"/>
      <c r="CW31" s="61"/>
      <c r="CX31" s="61"/>
      <c r="CY31" s="61"/>
      <c r="CZ31" s="61"/>
      <c r="DA31" s="61"/>
      <c r="DB31" s="61"/>
    </row>
    <row r="32" spans="1:106" s="58" customFormat="1" ht="20.100000000000001" customHeight="1">
      <c r="A32" s="117"/>
      <c r="B32" s="840"/>
      <c r="C32" s="810"/>
      <c r="D32" s="795"/>
      <c r="E32" s="795"/>
      <c r="F32" s="795"/>
      <c r="G32" s="122">
        <f>$F$31*G31</f>
        <v>0</v>
      </c>
      <c r="H32" s="122">
        <f t="shared" ref="H32:AK32" si="14">$F$31*H31</f>
        <v>0</v>
      </c>
      <c r="I32" s="122">
        <f t="shared" si="14"/>
        <v>0</v>
      </c>
      <c r="J32" s="122">
        <f t="shared" si="14"/>
        <v>0</v>
      </c>
      <c r="K32" s="122">
        <f t="shared" si="14"/>
        <v>0</v>
      </c>
      <c r="L32" s="122">
        <f t="shared" si="14"/>
        <v>0</v>
      </c>
      <c r="M32" s="122">
        <f t="shared" si="14"/>
        <v>0</v>
      </c>
      <c r="N32" s="122">
        <f t="shared" si="14"/>
        <v>0</v>
      </c>
      <c r="O32" s="122">
        <f t="shared" si="14"/>
        <v>0</v>
      </c>
      <c r="P32" s="122">
        <f t="shared" si="14"/>
        <v>0</v>
      </c>
      <c r="Q32" s="122">
        <f t="shared" si="14"/>
        <v>0</v>
      </c>
      <c r="R32" s="122">
        <f t="shared" si="14"/>
        <v>0</v>
      </c>
      <c r="S32" s="122">
        <f t="shared" si="14"/>
        <v>0</v>
      </c>
      <c r="T32" s="122">
        <f t="shared" si="14"/>
        <v>0</v>
      </c>
      <c r="U32" s="122">
        <f t="shared" si="14"/>
        <v>0</v>
      </c>
      <c r="V32" s="122">
        <f t="shared" si="14"/>
        <v>0</v>
      </c>
      <c r="W32" s="122">
        <f t="shared" si="14"/>
        <v>0</v>
      </c>
      <c r="X32" s="122">
        <f t="shared" si="14"/>
        <v>0</v>
      </c>
      <c r="Y32" s="122">
        <f t="shared" si="14"/>
        <v>0</v>
      </c>
      <c r="Z32" s="122">
        <f t="shared" si="14"/>
        <v>0</v>
      </c>
      <c r="AA32" s="122">
        <f t="shared" si="14"/>
        <v>0</v>
      </c>
      <c r="AB32" s="122">
        <f t="shared" si="14"/>
        <v>0</v>
      </c>
      <c r="AC32" s="122">
        <f t="shared" si="14"/>
        <v>0</v>
      </c>
      <c r="AD32" s="122">
        <f t="shared" si="14"/>
        <v>0</v>
      </c>
      <c r="AE32" s="122">
        <f t="shared" si="14"/>
        <v>0</v>
      </c>
      <c r="AF32" s="122">
        <f t="shared" si="14"/>
        <v>0</v>
      </c>
      <c r="AG32" s="122">
        <f t="shared" si="14"/>
        <v>0</v>
      </c>
      <c r="AH32" s="122">
        <f t="shared" si="14"/>
        <v>0</v>
      </c>
      <c r="AI32" s="122">
        <f t="shared" si="14"/>
        <v>0</v>
      </c>
      <c r="AJ32" s="122">
        <f t="shared" si="14"/>
        <v>0</v>
      </c>
      <c r="AK32" s="122">
        <f t="shared" si="14"/>
        <v>0</v>
      </c>
      <c r="AL32" s="122">
        <f>F31*AL31</f>
        <v>0</v>
      </c>
      <c r="AM32" s="61"/>
      <c r="AN32" s="61"/>
      <c r="AO32" s="61"/>
      <c r="AP32" s="61"/>
      <c r="AQ32" s="61"/>
      <c r="AR32" s="61"/>
      <c r="AS32" s="61"/>
      <c r="AT32" s="61"/>
      <c r="AU32" s="61"/>
      <c r="AV32" s="61"/>
      <c r="AW32" s="61"/>
      <c r="AX32" s="61"/>
      <c r="AY32" s="61"/>
      <c r="AZ32" s="61"/>
      <c r="BA32" s="61"/>
      <c r="BB32" s="61"/>
      <c r="BC32" s="61"/>
      <c r="BD32" s="61"/>
      <c r="BE32" s="61"/>
      <c r="BF32" s="61"/>
      <c r="BG32" s="61"/>
      <c r="BH32" s="61"/>
      <c r="BI32" s="61"/>
      <c r="BJ32" s="61"/>
      <c r="BK32" s="61"/>
      <c r="BL32" s="61"/>
      <c r="BM32" s="61"/>
      <c r="BN32" s="61"/>
      <c r="BO32" s="61"/>
      <c r="BP32" s="61"/>
      <c r="BQ32" s="61"/>
      <c r="BR32" s="61"/>
      <c r="BS32" s="61"/>
      <c r="BT32" s="61"/>
      <c r="BU32" s="61"/>
      <c r="BV32" s="61"/>
      <c r="BW32" s="61"/>
      <c r="BX32" s="61"/>
      <c r="BY32" s="61"/>
      <c r="BZ32" s="61"/>
      <c r="CA32" s="61"/>
      <c r="CB32" s="61"/>
      <c r="CC32" s="61"/>
      <c r="CD32" s="61"/>
      <c r="CE32" s="61"/>
      <c r="CF32" s="61"/>
      <c r="CG32" s="61"/>
      <c r="CH32" s="61"/>
      <c r="CI32" s="61"/>
      <c r="CJ32" s="61"/>
      <c r="CK32" s="61"/>
      <c r="CL32" s="61"/>
      <c r="CM32" s="61"/>
      <c r="CN32" s="61"/>
      <c r="CO32" s="61"/>
      <c r="CP32" s="61"/>
      <c r="CQ32" s="61"/>
      <c r="CR32" s="61"/>
      <c r="CS32" s="61"/>
      <c r="CT32" s="61"/>
      <c r="CU32" s="61"/>
      <c r="CV32" s="61"/>
      <c r="CW32" s="61"/>
      <c r="CX32" s="61"/>
      <c r="CY32" s="61"/>
      <c r="CZ32" s="61"/>
      <c r="DA32" s="61"/>
      <c r="DB32" s="61"/>
    </row>
    <row r="33" spans="1:106" s="58" customFormat="1" ht="20.100000000000001" customHeight="1">
      <c r="A33" s="117" t="s">
        <v>425</v>
      </c>
      <c r="B33" s="840"/>
      <c r="C33" s="809" t="s">
        <v>113</v>
      </c>
      <c r="D33" s="794" t="str">
        <f>[76]납품수량!C18</f>
        <v>REAR BOW</v>
      </c>
      <c r="E33" s="794" t="str">
        <f>[76]납품수량!D18</f>
        <v>V250</v>
      </c>
      <c r="F33" s="794">
        <f>VLOOKUP(C33,'[72]납품수량(영업)'!$C$3:$F$260,4,FALSE)</f>
        <v>0</v>
      </c>
      <c r="G33" s="122">
        <f>VLOOKUP($C$33,[77]납품수량!$B$3:$AI$200,G1,FALSE)</f>
        <v>0</v>
      </c>
      <c r="H33" s="122">
        <f>VLOOKUP($C$33,[77]납품수량!$B$3:$AI$200,H1,FALSE)</f>
        <v>0</v>
      </c>
      <c r="I33" s="122">
        <f>VLOOKUP($C$33,[77]납품수량!$B$3:$AI$200,I1,FALSE)</f>
        <v>0</v>
      </c>
      <c r="J33" s="122">
        <f>VLOOKUP($C$33,[77]납품수량!$B$3:$AI$200,J1,FALSE)</f>
        <v>0</v>
      </c>
      <c r="K33" s="122">
        <f>VLOOKUP($C$33,[77]납품수량!$B$3:$AI$200,K1,FALSE)</f>
        <v>0</v>
      </c>
      <c r="L33" s="122">
        <f>VLOOKUP($C$33,[77]납품수량!$B$3:$AI$200,L1,FALSE)</f>
        <v>0</v>
      </c>
      <c r="M33" s="122">
        <f>VLOOKUP($C$33,[77]납품수량!$B$3:$AI$200,M1,FALSE)</f>
        <v>0</v>
      </c>
      <c r="N33" s="122">
        <f>VLOOKUP($C$33,[77]납품수량!$B$3:$AI$200,N1,FALSE)</f>
        <v>0</v>
      </c>
      <c r="O33" s="122">
        <f>VLOOKUP($C$33,[77]납품수량!$B$3:$AI$200,O1,FALSE)</f>
        <v>0</v>
      </c>
      <c r="P33" s="122">
        <f>VLOOKUP($C$33,[77]납품수량!$B$3:$AI$200,P1,FALSE)</f>
        <v>0</v>
      </c>
      <c r="Q33" s="122">
        <f>VLOOKUP($C$33,[77]납품수량!$B$3:$AI$200,Q1,FALSE)</f>
        <v>0</v>
      </c>
      <c r="R33" s="122">
        <f>VLOOKUP($C$33,[77]납품수량!$B$3:$AI$200,R1,FALSE)</f>
        <v>0</v>
      </c>
      <c r="S33" s="122">
        <f>VLOOKUP($C$33,[77]납품수량!$B$3:$AI$200,S1,FALSE)</f>
        <v>0</v>
      </c>
      <c r="T33" s="122">
        <f>VLOOKUP($C$33,[77]납품수량!$B$3:$AI$200,T1,FALSE)</f>
        <v>0</v>
      </c>
      <c r="U33" s="122">
        <f>VLOOKUP($C$33,[77]납품수량!$B$3:$AI$200,U1,FALSE)</f>
        <v>0</v>
      </c>
      <c r="V33" s="122">
        <f>VLOOKUP($C$33,[77]납품수량!$B$3:$AI$200,V1,FALSE)</f>
        <v>0</v>
      </c>
      <c r="W33" s="122">
        <f>VLOOKUP($C$33,[77]납품수량!$B$3:$AI$200,W1,FALSE)</f>
        <v>0</v>
      </c>
      <c r="X33" s="122">
        <f>VLOOKUP($C$33,[77]납품수량!$B$3:$AI$200,X1,FALSE)</f>
        <v>0</v>
      </c>
      <c r="Y33" s="122">
        <f>VLOOKUP($C$33,[77]납품수량!$B$3:$AI$200,Y1,FALSE)</f>
        <v>0</v>
      </c>
      <c r="Z33" s="122">
        <f>VLOOKUP($C$33,[77]납품수량!$B$3:$AI$200,Z1,FALSE)</f>
        <v>0</v>
      </c>
      <c r="AA33" s="122">
        <f>VLOOKUP($C$33,[77]납품수량!$B$3:$AI$200,AA1,FALSE)</f>
        <v>0</v>
      </c>
      <c r="AB33" s="122">
        <f>VLOOKUP($C$33,[77]납품수량!$B$3:$AI$200,AB1,FALSE)</f>
        <v>0</v>
      </c>
      <c r="AC33" s="122">
        <f>VLOOKUP($C$33,[77]납품수량!$B$3:$AI$200,AC1,FALSE)</f>
        <v>0</v>
      </c>
      <c r="AD33" s="122">
        <f>VLOOKUP($C$33,[77]납품수량!$B$3:$AI$200,AD1,FALSE)</f>
        <v>0</v>
      </c>
      <c r="AE33" s="122">
        <f>VLOOKUP($C$33,[77]납품수량!$B$3:$AI$200,AE1,FALSE)</f>
        <v>0</v>
      </c>
      <c r="AF33" s="122">
        <f>VLOOKUP($C$33,[77]납품수량!$B$3:$AI$200,AF1,FALSE)</f>
        <v>0</v>
      </c>
      <c r="AG33" s="122">
        <f>VLOOKUP($C$33,[77]납품수량!$B$3:$AI$200,AG1,FALSE)</f>
        <v>0</v>
      </c>
      <c r="AH33" s="122">
        <f>VLOOKUP($C$33,[77]납품수량!$B$3:$AI$200,AH1,FALSE)</f>
        <v>0</v>
      </c>
      <c r="AI33" s="122">
        <f>VLOOKUP($C$33,[77]납품수량!$B$3:$AI$200,AI1,FALSE)</f>
        <v>0</v>
      </c>
      <c r="AJ33" s="122">
        <f>VLOOKUP($C$33,[77]납품수량!$B$3:$AI$200,AJ1,FALSE)</f>
        <v>0</v>
      </c>
      <c r="AK33" s="122">
        <f>VLOOKUP($C$33,[77]납품수량!$B$3:$AI$200,AK1,FALSE)</f>
        <v>0</v>
      </c>
      <c r="AL33" s="122">
        <f>SUM(G33:AK33)</f>
        <v>0</v>
      </c>
      <c r="AM33" s="61"/>
      <c r="AN33" s="61"/>
      <c r="AO33" s="61"/>
      <c r="AP33" s="61"/>
      <c r="AQ33" s="61"/>
      <c r="AR33" s="61"/>
      <c r="AS33" s="61"/>
      <c r="AT33" s="61"/>
      <c r="AU33" s="61"/>
      <c r="AV33" s="61"/>
      <c r="AW33" s="61"/>
      <c r="AX33" s="61"/>
      <c r="AY33" s="61"/>
      <c r="AZ33" s="61"/>
      <c r="BA33" s="61"/>
      <c r="BB33" s="61"/>
      <c r="BC33" s="61"/>
      <c r="BD33" s="61"/>
      <c r="BE33" s="61"/>
      <c r="BF33" s="61"/>
      <c r="BG33" s="61"/>
      <c r="BH33" s="61"/>
      <c r="BI33" s="61"/>
      <c r="BJ33" s="61"/>
      <c r="BK33" s="61"/>
      <c r="BL33" s="61"/>
      <c r="BM33" s="61"/>
      <c r="BN33" s="61"/>
      <c r="BO33" s="61"/>
      <c r="BP33" s="61"/>
      <c r="BQ33" s="61"/>
      <c r="BR33" s="61"/>
      <c r="BS33" s="61"/>
      <c r="BT33" s="61"/>
      <c r="BU33" s="61"/>
      <c r="BV33" s="61"/>
      <c r="BW33" s="61"/>
      <c r="BX33" s="61"/>
      <c r="BY33" s="61"/>
      <c r="BZ33" s="61"/>
      <c r="CA33" s="61"/>
      <c r="CB33" s="61"/>
      <c r="CC33" s="61"/>
      <c r="CD33" s="61"/>
      <c r="CE33" s="61"/>
      <c r="CF33" s="61"/>
      <c r="CG33" s="61"/>
      <c r="CH33" s="61"/>
      <c r="CI33" s="61"/>
      <c r="CJ33" s="61"/>
      <c r="CK33" s="61"/>
      <c r="CL33" s="61"/>
      <c r="CM33" s="61"/>
      <c r="CN33" s="61"/>
      <c r="CO33" s="61"/>
      <c r="CP33" s="61"/>
      <c r="CQ33" s="61"/>
      <c r="CR33" s="61"/>
      <c r="CS33" s="61"/>
      <c r="CT33" s="61"/>
      <c r="CU33" s="61"/>
      <c r="CV33" s="61"/>
      <c r="CW33" s="61"/>
      <c r="CX33" s="61"/>
      <c r="CY33" s="61"/>
      <c r="CZ33" s="61"/>
      <c r="DA33" s="61"/>
      <c r="DB33" s="61"/>
    </row>
    <row r="34" spans="1:106" s="58" customFormat="1" ht="20.100000000000001" customHeight="1">
      <c r="A34" s="117"/>
      <c r="B34" s="840"/>
      <c r="C34" s="810"/>
      <c r="D34" s="795"/>
      <c r="E34" s="795"/>
      <c r="F34" s="795"/>
      <c r="G34" s="122">
        <f>$F$33*G33</f>
        <v>0</v>
      </c>
      <c r="H34" s="122">
        <f t="shared" ref="H34:AK34" si="15">$F$33*H33</f>
        <v>0</v>
      </c>
      <c r="I34" s="122">
        <f t="shared" si="15"/>
        <v>0</v>
      </c>
      <c r="J34" s="122">
        <f t="shared" si="15"/>
        <v>0</v>
      </c>
      <c r="K34" s="122">
        <f t="shared" si="15"/>
        <v>0</v>
      </c>
      <c r="L34" s="122">
        <f t="shared" si="15"/>
        <v>0</v>
      </c>
      <c r="M34" s="122">
        <f t="shared" si="15"/>
        <v>0</v>
      </c>
      <c r="N34" s="122">
        <f t="shared" si="15"/>
        <v>0</v>
      </c>
      <c r="O34" s="122">
        <f t="shared" si="15"/>
        <v>0</v>
      </c>
      <c r="P34" s="122">
        <f t="shared" si="15"/>
        <v>0</v>
      </c>
      <c r="Q34" s="122">
        <f t="shared" si="15"/>
        <v>0</v>
      </c>
      <c r="R34" s="122">
        <f t="shared" si="15"/>
        <v>0</v>
      </c>
      <c r="S34" s="122">
        <f t="shared" si="15"/>
        <v>0</v>
      </c>
      <c r="T34" s="122">
        <f t="shared" si="15"/>
        <v>0</v>
      </c>
      <c r="U34" s="122">
        <f t="shared" si="15"/>
        <v>0</v>
      </c>
      <c r="V34" s="122">
        <f t="shared" si="15"/>
        <v>0</v>
      </c>
      <c r="W34" s="122">
        <f t="shared" si="15"/>
        <v>0</v>
      </c>
      <c r="X34" s="122">
        <f t="shared" si="15"/>
        <v>0</v>
      </c>
      <c r="Y34" s="122">
        <f t="shared" si="15"/>
        <v>0</v>
      </c>
      <c r="Z34" s="122">
        <f t="shared" si="15"/>
        <v>0</v>
      </c>
      <c r="AA34" s="122">
        <f t="shared" si="15"/>
        <v>0</v>
      </c>
      <c r="AB34" s="122">
        <f t="shared" si="15"/>
        <v>0</v>
      </c>
      <c r="AC34" s="122">
        <f t="shared" si="15"/>
        <v>0</v>
      </c>
      <c r="AD34" s="122">
        <f t="shared" si="15"/>
        <v>0</v>
      </c>
      <c r="AE34" s="122">
        <f t="shared" si="15"/>
        <v>0</v>
      </c>
      <c r="AF34" s="122">
        <f t="shared" si="15"/>
        <v>0</v>
      </c>
      <c r="AG34" s="122">
        <f t="shared" si="15"/>
        <v>0</v>
      </c>
      <c r="AH34" s="122">
        <f t="shared" si="15"/>
        <v>0</v>
      </c>
      <c r="AI34" s="122">
        <f t="shared" si="15"/>
        <v>0</v>
      </c>
      <c r="AJ34" s="122">
        <f t="shared" si="15"/>
        <v>0</v>
      </c>
      <c r="AK34" s="122">
        <f t="shared" si="15"/>
        <v>0</v>
      </c>
      <c r="AL34" s="122">
        <f>F33*AL33</f>
        <v>0</v>
      </c>
      <c r="AM34" s="61"/>
      <c r="AN34" s="61"/>
      <c r="AO34" s="61"/>
      <c r="AP34" s="61"/>
      <c r="AQ34" s="61"/>
      <c r="AR34" s="61"/>
      <c r="AS34" s="61"/>
      <c r="AT34" s="61"/>
      <c r="AU34" s="61"/>
      <c r="AV34" s="61"/>
      <c r="AW34" s="61"/>
      <c r="AX34" s="61"/>
      <c r="AY34" s="61"/>
      <c r="AZ34" s="61"/>
      <c r="BA34" s="61"/>
      <c r="BB34" s="61"/>
      <c r="BC34" s="61"/>
      <c r="BD34" s="61"/>
      <c r="BE34" s="61"/>
      <c r="BF34" s="61"/>
      <c r="BG34" s="61"/>
      <c r="BH34" s="61"/>
      <c r="BI34" s="61"/>
      <c r="BJ34" s="61"/>
      <c r="BK34" s="61"/>
      <c r="BL34" s="61"/>
      <c r="BM34" s="61"/>
      <c r="BN34" s="61"/>
      <c r="BO34" s="61"/>
      <c r="BP34" s="61"/>
      <c r="BQ34" s="61"/>
      <c r="BR34" s="61"/>
      <c r="BS34" s="61"/>
      <c r="BT34" s="61"/>
      <c r="BU34" s="61"/>
      <c r="BV34" s="61"/>
      <c r="BW34" s="61"/>
      <c r="BX34" s="61"/>
      <c r="BY34" s="61"/>
      <c r="BZ34" s="61"/>
      <c r="CA34" s="61"/>
      <c r="CB34" s="61"/>
      <c r="CC34" s="61"/>
      <c r="CD34" s="61"/>
      <c r="CE34" s="61"/>
      <c r="CF34" s="61"/>
      <c r="CG34" s="61"/>
      <c r="CH34" s="61"/>
      <c r="CI34" s="61"/>
      <c r="CJ34" s="61"/>
      <c r="CK34" s="61"/>
      <c r="CL34" s="61"/>
      <c r="CM34" s="61"/>
      <c r="CN34" s="61"/>
      <c r="CO34" s="61"/>
      <c r="CP34" s="61"/>
      <c r="CQ34" s="61"/>
      <c r="CR34" s="61"/>
      <c r="CS34" s="61"/>
      <c r="CT34" s="61"/>
      <c r="CU34" s="61"/>
      <c r="CV34" s="61"/>
      <c r="CW34" s="61"/>
      <c r="CX34" s="61"/>
      <c r="CY34" s="61"/>
      <c r="CZ34" s="61"/>
      <c r="DA34" s="61"/>
      <c r="DB34" s="61"/>
    </row>
    <row r="35" spans="1:106" s="58" customFormat="1" ht="20.100000000000001" customHeight="1">
      <c r="A35" s="117" t="s">
        <v>425</v>
      </c>
      <c r="B35" s="840"/>
      <c r="C35" s="809" t="s">
        <v>114</v>
      </c>
      <c r="D35" s="794" t="str">
        <f>[76]납품수량!C19</f>
        <v>REAR BOW</v>
      </c>
      <c r="E35" s="794" t="str">
        <f>[76]납품수량!D19</f>
        <v>V200</v>
      </c>
      <c r="F35" s="794">
        <f>VLOOKUP(C35,'[72]납품수량(영업)'!$C$3:$F$260,4,FALSE)</f>
        <v>0</v>
      </c>
      <c r="G35" s="122">
        <f>VLOOKUP($C$35,[77]납품수량!$B$3:$AI$200,G1,FALSE)</f>
        <v>0</v>
      </c>
      <c r="H35" s="122">
        <f>VLOOKUP($C$35,[77]납품수량!$B$3:$AI$200,H1,FALSE)</f>
        <v>0</v>
      </c>
      <c r="I35" s="122">
        <f>VLOOKUP($C$35,[77]납품수량!$B$3:$AI$200,I1,FALSE)</f>
        <v>0</v>
      </c>
      <c r="J35" s="122">
        <f>VLOOKUP($C$35,[77]납품수량!$B$3:$AI$200,J1,FALSE)</f>
        <v>0</v>
      </c>
      <c r="K35" s="122">
        <f>VLOOKUP($C$35,[77]납품수량!$B$3:$AI$200,K1,FALSE)</f>
        <v>0</v>
      </c>
      <c r="L35" s="122">
        <f>VLOOKUP($C$35,[77]납품수량!$B$3:$AI$200,L1,FALSE)</f>
        <v>0</v>
      </c>
      <c r="M35" s="122">
        <f>VLOOKUP($C$35,[77]납품수량!$B$3:$AI$200,M1,FALSE)</f>
        <v>0</v>
      </c>
      <c r="N35" s="122">
        <f>VLOOKUP($C$35,[77]납품수량!$B$3:$AI$200,N1,FALSE)</f>
        <v>0</v>
      </c>
      <c r="O35" s="122">
        <f>VLOOKUP($C$35,[77]납품수량!$B$3:$AI$200,O1,FALSE)</f>
        <v>0</v>
      </c>
      <c r="P35" s="122">
        <f>VLOOKUP($C$35,[77]납품수량!$B$3:$AI$200,P1,FALSE)</f>
        <v>0</v>
      </c>
      <c r="Q35" s="122">
        <f>VLOOKUP($C$35,[77]납품수량!$B$3:$AI$200,Q1,FALSE)</f>
        <v>0</v>
      </c>
      <c r="R35" s="122">
        <f>VLOOKUP($C$35,[77]납품수량!$B$3:$AI$200,R1,FALSE)</f>
        <v>0</v>
      </c>
      <c r="S35" s="122">
        <f>VLOOKUP($C$35,[77]납품수량!$B$3:$AI$200,S1,FALSE)</f>
        <v>0</v>
      </c>
      <c r="T35" s="122">
        <f>VLOOKUP($C$35,[77]납품수량!$B$3:$AI$200,T1,FALSE)</f>
        <v>0</v>
      </c>
      <c r="U35" s="122">
        <f>VLOOKUP($C$35,[77]납품수량!$B$3:$AI$200,U1,FALSE)</f>
        <v>0</v>
      </c>
      <c r="V35" s="122">
        <f>VLOOKUP($C$35,[77]납품수량!$B$3:$AI$200,V1,FALSE)</f>
        <v>0</v>
      </c>
      <c r="W35" s="122">
        <f>VLOOKUP($C$35,[77]납품수량!$B$3:$AI$200,W1,FALSE)</f>
        <v>0</v>
      </c>
      <c r="X35" s="122">
        <f>VLOOKUP($C$35,[77]납품수량!$B$3:$AI$200,X1,FALSE)</f>
        <v>0</v>
      </c>
      <c r="Y35" s="122">
        <f>VLOOKUP($C$35,[77]납품수량!$B$3:$AI$200,Y1,FALSE)</f>
        <v>0</v>
      </c>
      <c r="Z35" s="122">
        <f>VLOOKUP($C$35,[77]납품수량!$B$3:$AI$200,Z1,FALSE)</f>
        <v>0</v>
      </c>
      <c r="AA35" s="122">
        <f>VLOOKUP($C$35,[77]납품수량!$B$3:$AI$200,AA1,FALSE)</f>
        <v>0</v>
      </c>
      <c r="AB35" s="122">
        <f>VLOOKUP($C$35,[77]납품수량!$B$3:$AI$200,AB1,FALSE)</f>
        <v>0</v>
      </c>
      <c r="AC35" s="122">
        <f>VLOOKUP($C$35,[77]납품수량!$B$3:$AI$200,AC1,FALSE)</f>
        <v>0</v>
      </c>
      <c r="AD35" s="122">
        <f>VLOOKUP($C$35,[77]납품수량!$B$3:$AI$200,AD1,FALSE)</f>
        <v>0</v>
      </c>
      <c r="AE35" s="122">
        <f>VLOOKUP($C$35,[77]납품수량!$B$3:$AI$200,AE1,FALSE)</f>
        <v>0</v>
      </c>
      <c r="AF35" s="122">
        <f>VLOOKUP($C$35,[77]납품수량!$B$3:$AI$200,AF1,FALSE)</f>
        <v>0</v>
      </c>
      <c r="AG35" s="122">
        <f>VLOOKUP($C$35,[77]납품수량!$B$3:$AI$200,AG1,FALSE)</f>
        <v>0</v>
      </c>
      <c r="AH35" s="122">
        <f>VLOOKUP($C$35,[77]납품수량!$B$3:$AI$200,AH1,FALSE)</f>
        <v>0</v>
      </c>
      <c r="AI35" s="122">
        <f>VLOOKUP($C$35,[77]납품수량!$B$3:$AI$200,AI1,FALSE)</f>
        <v>0</v>
      </c>
      <c r="AJ35" s="122">
        <f>VLOOKUP($C$35,[77]납품수량!$B$3:$AI$200,AJ1,FALSE)</f>
        <v>0</v>
      </c>
      <c r="AK35" s="122">
        <f>VLOOKUP($C$35,[77]납품수량!$B$3:$AI$200,AK1,FALSE)</f>
        <v>0</v>
      </c>
      <c r="AL35" s="122">
        <f>SUM(G35:AK35)</f>
        <v>0</v>
      </c>
      <c r="AM35" s="61"/>
      <c r="AN35" s="61"/>
      <c r="AO35" s="61"/>
      <c r="AP35" s="61"/>
      <c r="AQ35" s="61"/>
      <c r="AR35" s="61"/>
      <c r="AS35" s="61"/>
      <c r="AT35" s="61"/>
      <c r="AU35" s="61"/>
      <c r="AV35" s="61"/>
      <c r="AW35" s="61"/>
      <c r="AX35" s="61"/>
      <c r="AY35" s="61"/>
      <c r="AZ35" s="61"/>
      <c r="BA35" s="61"/>
      <c r="BB35" s="61"/>
      <c r="BC35" s="61"/>
      <c r="BD35" s="61"/>
      <c r="BE35" s="61"/>
      <c r="BF35" s="61"/>
      <c r="BG35" s="61"/>
      <c r="BH35" s="61"/>
      <c r="BI35" s="61"/>
      <c r="BJ35" s="61"/>
      <c r="BK35" s="61"/>
      <c r="BL35" s="61"/>
      <c r="BM35" s="61"/>
      <c r="BN35" s="61"/>
      <c r="BO35" s="61"/>
      <c r="BP35" s="61"/>
      <c r="BQ35" s="61"/>
      <c r="BR35" s="61"/>
      <c r="BS35" s="61"/>
      <c r="BT35" s="61"/>
      <c r="BU35" s="61"/>
      <c r="BV35" s="61"/>
      <c r="BW35" s="61"/>
      <c r="BX35" s="61"/>
      <c r="BY35" s="61"/>
      <c r="BZ35" s="61"/>
      <c r="CA35" s="61"/>
      <c r="CB35" s="61"/>
      <c r="CC35" s="61"/>
      <c r="CD35" s="61"/>
      <c r="CE35" s="61"/>
      <c r="CF35" s="61"/>
      <c r="CG35" s="61"/>
      <c r="CH35" s="61"/>
      <c r="CI35" s="61"/>
      <c r="CJ35" s="61"/>
      <c r="CK35" s="61"/>
      <c r="CL35" s="61"/>
      <c r="CM35" s="61"/>
      <c r="CN35" s="61"/>
      <c r="CO35" s="61"/>
      <c r="CP35" s="61"/>
      <c r="CQ35" s="61"/>
      <c r="CR35" s="61"/>
      <c r="CS35" s="61"/>
      <c r="CT35" s="61"/>
      <c r="CU35" s="61"/>
      <c r="CV35" s="61"/>
      <c r="CW35" s="61"/>
      <c r="CX35" s="61"/>
      <c r="CY35" s="61"/>
      <c r="CZ35" s="61"/>
      <c r="DA35" s="61"/>
      <c r="DB35" s="61"/>
    </row>
    <row r="36" spans="1:106" s="58" customFormat="1" ht="20.100000000000001" customHeight="1">
      <c r="A36" s="117"/>
      <c r="B36" s="840"/>
      <c r="C36" s="810"/>
      <c r="D36" s="795"/>
      <c r="E36" s="795"/>
      <c r="F36" s="795"/>
      <c r="G36" s="122">
        <f>$F$35*G35</f>
        <v>0</v>
      </c>
      <c r="H36" s="122">
        <f t="shared" ref="H36:AK36" si="16">$F$35*H35</f>
        <v>0</v>
      </c>
      <c r="I36" s="122">
        <f t="shared" si="16"/>
        <v>0</v>
      </c>
      <c r="J36" s="122">
        <f t="shared" si="16"/>
        <v>0</v>
      </c>
      <c r="K36" s="122">
        <f t="shared" si="16"/>
        <v>0</v>
      </c>
      <c r="L36" s="122">
        <f t="shared" si="16"/>
        <v>0</v>
      </c>
      <c r="M36" s="122">
        <f t="shared" si="16"/>
        <v>0</v>
      </c>
      <c r="N36" s="122">
        <f t="shared" si="16"/>
        <v>0</v>
      </c>
      <c r="O36" s="122">
        <f t="shared" si="16"/>
        <v>0</v>
      </c>
      <c r="P36" s="122">
        <f t="shared" si="16"/>
        <v>0</v>
      </c>
      <c r="Q36" s="122">
        <f t="shared" si="16"/>
        <v>0</v>
      </c>
      <c r="R36" s="122">
        <f t="shared" si="16"/>
        <v>0</v>
      </c>
      <c r="S36" s="122">
        <f t="shared" si="16"/>
        <v>0</v>
      </c>
      <c r="T36" s="122">
        <f t="shared" si="16"/>
        <v>0</v>
      </c>
      <c r="U36" s="122">
        <f t="shared" si="16"/>
        <v>0</v>
      </c>
      <c r="V36" s="122">
        <f t="shared" si="16"/>
        <v>0</v>
      </c>
      <c r="W36" s="122">
        <f t="shared" si="16"/>
        <v>0</v>
      </c>
      <c r="X36" s="122">
        <f t="shared" si="16"/>
        <v>0</v>
      </c>
      <c r="Y36" s="122">
        <f t="shared" si="16"/>
        <v>0</v>
      </c>
      <c r="Z36" s="122">
        <f t="shared" si="16"/>
        <v>0</v>
      </c>
      <c r="AA36" s="122">
        <f t="shared" si="16"/>
        <v>0</v>
      </c>
      <c r="AB36" s="122">
        <f t="shared" si="16"/>
        <v>0</v>
      </c>
      <c r="AC36" s="122">
        <f t="shared" si="16"/>
        <v>0</v>
      </c>
      <c r="AD36" s="122">
        <f t="shared" si="16"/>
        <v>0</v>
      </c>
      <c r="AE36" s="122">
        <f t="shared" si="16"/>
        <v>0</v>
      </c>
      <c r="AF36" s="122">
        <f t="shared" si="16"/>
        <v>0</v>
      </c>
      <c r="AG36" s="122">
        <f t="shared" si="16"/>
        <v>0</v>
      </c>
      <c r="AH36" s="122">
        <f t="shared" si="16"/>
        <v>0</v>
      </c>
      <c r="AI36" s="122">
        <f t="shared" si="16"/>
        <v>0</v>
      </c>
      <c r="AJ36" s="122">
        <f t="shared" si="16"/>
        <v>0</v>
      </c>
      <c r="AK36" s="122">
        <f t="shared" si="16"/>
        <v>0</v>
      </c>
      <c r="AL36" s="122">
        <f>F35*AL35</f>
        <v>0</v>
      </c>
      <c r="AM36" s="61"/>
      <c r="AN36" s="61"/>
      <c r="AO36" s="61"/>
      <c r="AP36" s="61"/>
      <c r="AQ36" s="61"/>
      <c r="AR36" s="61"/>
      <c r="AS36" s="61"/>
      <c r="AT36" s="61"/>
      <c r="AU36" s="61"/>
      <c r="AV36" s="61"/>
      <c r="AW36" s="61"/>
      <c r="AX36" s="61"/>
      <c r="AY36" s="61"/>
      <c r="AZ36" s="61"/>
      <c r="BA36" s="61"/>
      <c r="BB36" s="61"/>
      <c r="BC36" s="61"/>
      <c r="BD36" s="61"/>
      <c r="BE36" s="61"/>
      <c r="BF36" s="61"/>
      <c r="BG36" s="61"/>
      <c r="BH36" s="61"/>
      <c r="BI36" s="61"/>
      <c r="BJ36" s="61"/>
      <c r="BK36" s="61"/>
      <c r="BL36" s="61"/>
      <c r="BM36" s="61"/>
      <c r="BN36" s="61"/>
      <c r="BO36" s="61"/>
      <c r="BP36" s="61"/>
      <c r="BQ36" s="61"/>
      <c r="BR36" s="61"/>
      <c r="BS36" s="61"/>
      <c r="BT36" s="61"/>
      <c r="BU36" s="61"/>
      <c r="BV36" s="61"/>
      <c r="BW36" s="61"/>
      <c r="BX36" s="61"/>
      <c r="BY36" s="61"/>
      <c r="BZ36" s="61"/>
      <c r="CA36" s="61"/>
      <c r="CB36" s="61"/>
      <c r="CC36" s="61"/>
      <c r="CD36" s="61"/>
      <c r="CE36" s="61"/>
      <c r="CF36" s="61"/>
      <c r="CG36" s="61"/>
      <c r="CH36" s="61"/>
      <c r="CI36" s="61"/>
      <c r="CJ36" s="61"/>
      <c r="CK36" s="61"/>
      <c r="CL36" s="61"/>
      <c r="CM36" s="61"/>
      <c r="CN36" s="61"/>
      <c r="CO36" s="61"/>
      <c r="CP36" s="61"/>
      <c r="CQ36" s="61"/>
      <c r="CR36" s="61"/>
      <c r="CS36" s="61"/>
      <c r="CT36" s="61"/>
      <c r="CU36" s="61"/>
      <c r="CV36" s="61"/>
      <c r="CW36" s="61"/>
      <c r="CX36" s="61"/>
      <c r="CY36" s="61"/>
      <c r="CZ36" s="61"/>
      <c r="DA36" s="61"/>
      <c r="DB36" s="61"/>
    </row>
    <row r="37" spans="1:106" s="58" customFormat="1" ht="20.100000000000001" customHeight="1">
      <c r="A37" s="117" t="s">
        <v>425</v>
      </c>
      <c r="B37" s="840"/>
      <c r="C37" s="809" t="s">
        <v>115</v>
      </c>
      <c r="D37" s="794" t="str">
        <f>[76]납품수량!C20</f>
        <v>MIDDLE BEAM</v>
      </c>
      <c r="E37" s="794" t="str">
        <f>[76]납품수량!D20</f>
        <v>L38</v>
      </c>
      <c r="F37" s="794">
        <f>VLOOKUP(C37,'[72]납품수량(영업)'!$C$3:$F$260,4,FALSE)</f>
        <v>0</v>
      </c>
      <c r="G37" s="122">
        <f>VLOOKUP($C$37,[77]납품수량!$B$3:$AI$200,G1,FALSE)</f>
        <v>0</v>
      </c>
      <c r="H37" s="122">
        <f>VLOOKUP($C$37,[77]납품수량!$B$3:$AI$200,H1,FALSE)</f>
        <v>0</v>
      </c>
      <c r="I37" s="122">
        <f>VLOOKUP($C$37,[77]납품수량!$B$3:$AI$200,I1,FALSE)</f>
        <v>0</v>
      </c>
      <c r="J37" s="122">
        <f>VLOOKUP($C$37,[77]납품수량!$B$3:$AI$200,J1,FALSE)</f>
        <v>0</v>
      </c>
      <c r="K37" s="122">
        <f>VLOOKUP($C$37,[77]납품수량!$B$3:$AI$200,K1,FALSE)</f>
        <v>0</v>
      </c>
      <c r="L37" s="122">
        <f>VLOOKUP($C$37,[77]납품수량!$B$3:$AI$200,L1,FALSE)</f>
        <v>0</v>
      </c>
      <c r="M37" s="122">
        <f>VLOOKUP($C$37,[77]납품수량!$B$3:$AI$200,M1,FALSE)</f>
        <v>0</v>
      </c>
      <c r="N37" s="122">
        <f>VLOOKUP($C$37,[77]납품수량!$B$3:$AI$200,N1,FALSE)</f>
        <v>0</v>
      </c>
      <c r="O37" s="122">
        <f>VLOOKUP($C$37,[77]납품수량!$B$3:$AI$200,O1,FALSE)</f>
        <v>0</v>
      </c>
      <c r="P37" s="122">
        <f>VLOOKUP($C$37,[77]납품수량!$B$3:$AI$200,P1,FALSE)</f>
        <v>0</v>
      </c>
      <c r="Q37" s="122">
        <f>VLOOKUP($C$37,[77]납품수량!$B$3:$AI$200,Q1,FALSE)</f>
        <v>0</v>
      </c>
      <c r="R37" s="122">
        <f>VLOOKUP($C$37,[77]납품수량!$B$3:$AI$200,R1,FALSE)</f>
        <v>0</v>
      </c>
      <c r="S37" s="122">
        <f>VLOOKUP($C$37,[77]납품수량!$B$3:$AI$200,S1,FALSE)</f>
        <v>0</v>
      </c>
      <c r="T37" s="122">
        <f>VLOOKUP($C$37,[77]납품수량!$B$3:$AI$200,T1,FALSE)</f>
        <v>0</v>
      </c>
      <c r="U37" s="122">
        <f>VLOOKUP($C$37,[77]납품수량!$B$3:$AI$200,U1,FALSE)</f>
        <v>0</v>
      </c>
      <c r="V37" s="122">
        <f>VLOOKUP($C$37,[77]납품수량!$B$3:$AI$200,V1,FALSE)</f>
        <v>0</v>
      </c>
      <c r="W37" s="122">
        <f>VLOOKUP($C$37,[77]납품수량!$B$3:$AI$200,W1,FALSE)</f>
        <v>0</v>
      </c>
      <c r="X37" s="122">
        <f>VLOOKUP($C$37,[77]납품수량!$B$3:$AI$200,X1,FALSE)</f>
        <v>0</v>
      </c>
      <c r="Y37" s="122">
        <f>VLOOKUP($C$37,[77]납품수량!$B$3:$AI$200,Y1,FALSE)</f>
        <v>0</v>
      </c>
      <c r="Z37" s="122">
        <f>VLOOKUP($C$37,[77]납품수량!$B$3:$AI$200,Z1,FALSE)</f>
        <v>0</v>
      </c>
      <c r="AA37" s="122">
        <f>VLOOKUP($C$37,[77]납품수량!$B$3:$AI$200,AA1,FALSE)</f>
        <v>0</v>
      </c>
      <c r="AB37" s="122">
        <f>VLOOKUP($C$37,[77]납품수량!$B$3:$AI$200,AB1,FALSE)</f>
        <v>0</v>
      </c>
      <c r="AC37" s="122">
        <f>VLOOKUP($C$37,[77]납품수량!$B$3:$AI$200,AC1,FALSE)</f>
        <v>0</v>
      </c>
      <c r="AD37" s="122">
        <f>VLOOKUP($C$37,[77]납품수량!$B$3:$AI$200,AD1,FALSE)</f>
        <v>0</v>
      </c>
      <c r="AE37" s="122">
        <f>VLOOKUP($C$37,[77]납품수량!$B$3:$AI$200,AE1,FALSE)</f>
        <v>0</v>
      </c>
      <c r="AF37" s="122">
        <f>VLOOKUP($C$37,[77]납품수량!$B$3:$AI$200,AF1,FALSE)</f>
        <v>0</v>
      </c>
      <c r="AG37" s="122">
        <f>VLOOKUP($C$37,[77]납품수량!$B$3:$AI$200,AG1,FALSE)</f>
        <v>0</v>
      </c>
      <c r="AH37" s="122">
        <f>VLOOKUP($C$37,[77]납품수량!$B$3:$AI$200,AH1,FALSE)</f>
        <v>0</v>
      </c>
      <c r="AI37" s="122">
        <f>VLOOKUP($C$37,[77]납품수량!$B$3:$AI$200,AI1,FALSE)</f>
        <v>0</v>
      </c>
      <c r="AJ37" s="122">
        <f>VLOOKUP($C$37,[77]납품수량!$B$3:$AI$200,AJ1,FALSE)</f>
        <v>0</v>
      </c>
      <c r="AK37" s="122">
        <f>VLOOKUP($C$37,[77]납품수량!$B$3:$AI$200,AK1,FALSE)</f>
        <v>0</v>
      </c>
      <c r="AL37" s="122">
        <f>SUM(G37:AK37)</f>
        <v>0</v>
      </c>
      <c r="AM37" s="61"/>
      <c r="AN37" s="61"/>
      <c r="AO37" s="61"/>
      <c r="AP37" s="61"/>
      <c r="AQ37" s="61"/>
      <c r="AR37" s="61"/>
      <c r="AS37" s="61"/>
      <c r="AT37" s="61"/>
      <c r="AU37" s="61"/>
      <c r="AV37" s="61"/>
      <c r="AW37" s="61"/>
      <c r="AX37" s="61"/>
      <c r="AY37" s="61"/>
      <c r="AZ37" s="61"/>
      <c r="BA37" s="61"/>
      <c r="BB37" s="61"/>
      <c r="BC37" s="61"/>
      <c r="BD37" s="61"/>
      <c r="BE37" s="61"/>
      <c r="BF37" s="61"/>
      <c r="BG37" s="61"/>
      <c r="BH37" s="61"/>
      <c r="BI37" s="61"/>
      <c r="BJ37" s="61"/>
      <c r="BK37" s="61"/>
      <c r="BL37" s="61"/>
      <c r="BM37" s="61"/>
      <c r="BN37" s="61"/>
      <c r="BO37" s="61"/>
      <c r="BP37" s="61"/>
      <c r="BQ37" s="61"/>
      <c r="BR37" s="61"/>
      <c r="BS37" s="61"/>
      <c r="BT37" s="61"/>
      <c r="BU37" s="61"/>
      <c r="BV37" s="61"/>
      <c r="BW37" s="61"/>
      <c r="BX37" s="61"/>
      <c r="BY37" s="61"/>
      <c r="BZ37" s="61"/>
      <c r="CA37" s="61"/>
      <c r="CB37" s="61"/>
      <c r="CC37" s="61"/>
      <c r="CD37" s="61"/>
      <c r="CE37" s="61"/>
      <c r="CF37" s="61"/>
      <c r="CG37" s="61"/>
      <c r="CH37" s="61"/>
      <c r="CI37" s="61"/>
      <c r="CJ37" s="61"/>
      <c r="CK37" s="61"/>
      <c r="CL37" s="61"/>
      <c r="CM37" s="61"/>
      <c r="CN37" s="61"/>
      <c r="CO37" s="61"/>
      <c r="CP37" s="61"/>
      <c r="CQ37" s="61"/>
      <c r="CR37" s="61"/>
      <c r="CS37" s="61"/>
      <c r="CT37" s="61"/>
      <c r="CU37" s="61"/>
      <c r="CV37" s="61"/>
      <c r="CW37" s="61"/>
      <c r="CX37" s="61"/>
      <c r="CY37" s="61"/>
      <c r="CZ37" s="61"/>
      <c r="DA37" s="61"/>
      <c r="DB37" s="61"/>
    </row>
    <row r="38" spans="1:106" s="58" customFormat="1" ht="20.100000000000001" customHeight="1">
      <c r="A38" s="117"/>
      <c r="B38" s="840"/>
      <c r="C38" s="810"/>
      <c r="D38" s="795"/>
      <c r="E38" s="795"/>
      <c r="F38" s="795"/>
      <c r="G38" s="122">
        <f>$F$37*G37</f>
        <v>0</v>
      </c>
      <c r="H38" s="122">
        <f t="shared" ref="H38:AK38" si="17">$F$37*H37</f>
        <v>0</v>
      </c>
      <c r="I38" s="122">
        <f t="shared" si="17"/>
        <v>0</v>
      </c>
      <c r="J38" s="122">
        <f t="shared" si="17"/>
        <v>0</v>
      </c>
      <c r="K38" s="122">
        <f t="shared" si="17"/>
        <v>0</v>
      </c>
      <c r="L38" s="122">
        <f t="shared" si="17"/>
        <v>0</v>
      </c>
      <c r="M38" s="122">
        <f t="shared" si="17"/>
        <v>0</v>
      </c>
      <c r="N38" s="122">
        <f t="shared" si="17"/>
        <v>0</v>
      </c>
      <c r="O38" s="122">
        <f t="shared" si="17"/>
        <v>0</v>
      </c>
      <c r="P38" s="122">
        <f t="shared" si="17"/>
        <v>0</v>
      </c>
      <c r="Q38" s="122">
        <f t="shared" si="17"/>
        <v>0</v>
      </c>
      <c r="R38" s="122">
        <f t="shared" si="17"/>
        <v>0</v>
      </c>
      <c r="S38" s="122">
        <f t="shared" si="17"/>
        <v>0</v>
      </c>
      <c r="T38" s="122">
        <f t="shared" si="17"/>
        <v>0</v>
      </c>
      <c r="U38" s="122">
        <f t="shared" si="17"/>
        <v>0</v>
      </c>
      <c r="V38" s="122">
        <f t="shared" si="17"/>
        <v>0</v>
      </c>
      <c r="W38" s="122">
        <f t="shared" si="17"/>
        <v>0</v>
      </c>
      <c r="X38" s="122">
        <f t="shared" si="17"/>
        <v>0</v>
      </c>
      <c r="Y38" s="122">
        <f t="shared" si="17"/>
        <v>0</v>
      </c>
      <c r="Z38" s="122">
        <f t="shared" si="17"/>
        <v>0</v>
      </c>
      <c r="AA38" s="122">
        <f t="shared" si="17"/>
        <v>0</v>
      </c>
      <c r="AB38" s="122">
        <f t="shared" si="17"/>
        <v>0</v>
      </c>
      <c r="AC38" s="122">
        <f t="shared" si="17"/>
        <v>0</v>
      </c>
      <c r="AD38" s="122">
        <f t="shared" si="17"/>
        <v>0</v>
      </c>
      <c r="AE38" s="122">
        <f t="shared" si="17"/>
        <v>0</v>
      </c>
      <c r="AF38" s="122">
        <f t="shared" si="17"/>
        <v>0</v>
      </c>
      <c r="AG38" s="122">
        <f t="shared" si="17"/>
        <v>0</v>
      </c>
      <c r="AH38" s="122">
        <f t="shared" si="17"/>
        <v>0</v>
      </c>
      <c r="AI38" s="122">
        <f t="shared" si="17"/>
        <v>0</v>
      </c>
      <c r="AJ38" s="122">
        <f t="shared" si="17"/>
        <v>0</v>
      </c>
      <c r="AK38" s="122">
        <f t="shared" si="17"/>
        <v>0</v>
      </c>
      <c r="AL38" s="122">
        <f>F37*AL37</f>
        <v>0</v>
      </c>
      <c r="AM38" s="61"/>
      <c r="AN38" s="61"/>
      <c r="AO38" s="61"/>
      <c r="AP38" s="61"/>
      <c r="AQ38" s="61"/>
      <c r="AR38" s="61"/>
      <c r="AS38" s="61"/>
      <c r="AT38" s="61"/>
      <c r="AU38" s="61"/>
      <c r="AV38" s="61"/>
      <c r="AW38" s="61"/>
      <c r="AX38" s="61"/>
      <c r="AY38" s="61"/>
      <c r="AZ38" s="61"/>
      <c r="BA38" s="61"/>
      <c r="BB38" s="61"/>
      <c r="BC38" s="61"/>
      <c r="BD38" s="61"/>
      <c r="BE38" s="61"/>
      <c r="BF38" s="61"/>
      <c r="BG38" s="61"/>
      <c r="BH38" s="61"/>
      <c r="BI38" s="61"/>
      <c r="BJ38" s="61"/>
      <c r="BK38" s="61"/>
      <c r="BL38" s="61"/>
      <c r="BM38" s="61"/>
      <c r="BN38" s="61"/>
      <c r="BO38" s="61"/>
      <c r="BP38" s="61"/>
      <c r="BQ38" s="61"/>
      <c r="BR38" s="61"/>
      <c r="BS38" s="61"/>
      <c r="BT38" s="61"/>
      <c r="BU38" s="61"/>
      <c r="BV38" s="61"/>
      <c r="BW38" s="61"/>
      <c r="BX38" s="61"/>
      <c r="BY38" s="61"/>
      <c r="BZ38" s="61"/>
      <c r="CA38" s="61"/>
      <c r="CB38" s="61"/>
      <c r="CC38" s="61"/>
      <c r="CD38" s="61"/>
      <c r="CE38" s="61"/>
      <c r="CF38" s="61"/>
      <c r="CG38" s="61"/>
      <c r="CH38" s="61"/>
      <c r="CI38" s="61"/>
      <c r="CJ38" s="61"/>
      <c r="CK38" s="61"/>
      <c r="CL38" s="61"/>
      <c r="CM38" s="61"/>
      <c r="CN38" s="61"/>
      <c r="CO38" s="61"/>
      <c r="CP38" s="61"/>
      <c r="CQ38" s="61"/>
      <c r="CR38" s="61"/>
      <c r="CS38" s="61"/>
      <c r="CT38" s="61"/>
      <c r="CU38" s="61"/>
      <c r="CV38" s="61"/>
      <c r="CW38" s="61"/>
      <c r="CX38" s="61"/>
      <c r="CY38" s="61"/>
      <c r="CZ38" s="61"/>
      <c r="DA38" s="61"/>
      <c r="DB38" s="61"/>
    </row>
    <row r="39" spans="1:106" s="58" customFormat="1" ht="20.100000000000001" customHeight="1">
      <c r="A39" s="117" t="s">
        <v>425</v>
      </c>
      <c r="B39" s="840"/>
      <c r="C39" s="809" t="s">
        <v>116</v>
      </c>
      <c r="D39" s="794" t="str">
        <f>[76]납품수량!C21</f>
        <v>MIDDLE BEAM</v>
      </c>
      <c r="E39" s="794" t="str">
        <f>[76]납품수량!D21</f>
        <v>EX</v>
      </c>
      <c r="F39" s="794">
        <f>VLOOKUP(C39,'[72]납품수량(영업)'!$C$3:$F$260,4,FALSE)</f>
        <v>0</v>
      </c>
      <c r="G39" s="122">
        <f>VLOOKUP($C$39,[77]납품수량!$B$3:$AI$200,G1,FALSE)</f>
        <v>0</v>
      </c>
      <c r="H39" s="122">
        <f>VLOOKUP($C$39,[77]납품수량!$B$3:$AI$200,H1,FALSE)</f>
        <v>0</v>
      </c>
      <c r="I39" s="122">
        <f>VLOOKUP($C$39,[77]납품수량!$B$3:$AI$200,I1,FALSE)</f>
        <v>0</v>
      </c>
      <c r="J39" s="122">
        <f>VLOOKUP($C$39,[77]납품수량!$B$3:$AI$200,J1,FALSE)</f>
        <v>0</v>
      </c>
      <c r="K39" s="122">
        <f>VLOOKUP($C$39,[77]납품수량!$B$3:$AI$200,K1,FALSE)</f>
        <v>0</v>
      </c>
      <c r="L39" s="122">
        <f>VLOOKUP($C$39,[77]납품수량!$B$3:$AI$200,L1,FALSE)</f>
        <v>0</v>
      </c>
      <c r="M39" s="122">
        <f>VLOOKUP($C$39,[77]납품수량!$B$3:$AI$200,M1,FALSE)</f>
        <v>0</v>
      </c>
      <c r="N39" s="122">
        <f>VLOOKUP($C$39,[77]납품수량!$B$3:$AI$200,N1,FALSE)</f>
        <v>0</v>
      </c>
      <c r="O39" s="122">
        <f>VLOOKUP($C$39,[77]납품수량!$B$3:$AI$200,O1,FALSE)</f>
        <v>0</v>
      </c>
      <c r="P39" s="122">
        <f>VLOOKUP($C$39,[77]납품수량!$B$3:$AI$200,P1,FALSE)</f>
        <v>0</v>
      </c>
      <c r="Q39" s="122">
        <f>VLOOKUP($C$39,[77]납품수량!$B$3:$AI$200,Q1,FALSE)</f>
        <v>0</v>
      </c>
      <c r="R39" s="122">
        <f>VLOOKUP($C$39,[77]납품수량!$B$3:$AI$200,R1,FALSE)</f>
        <v>0</v>
      </c>
      <c r="S39" s="122">
        <f>VLOOKUP($C$39,[77]납품수량!$B$3:$AI$200,S1,FALSE)</f>
        <v>0</v>
      </c>
      <c r="T39" s="122">
        <f>VLOOKUP($C$39,[77]납품수량!$B$3:$AI$200,T1,FALSE)</f>
        <v>0</v>
      </c>
      <c r="U39" s="122">
        <f>VLOOKUP($C$39,[77]납품수량!$B$3:$AI$200,U1,FALSE)</f>
        <v>0</v>
      </c>
      <c r="V39" s="122">
        <f>VLOOKUP($C$39,[77]납품수량!$B$3:$AI$200,V1,FALSE)</f>
        <v>0</v>
      </c>
      <c r="W39" s="122">
        <f>VLOOKUP($C$39,[77]납품수량!$B$3:$AI$200,W1,FALSE)</f>
        <v>0</v>
      </c>
      <c r="X39" s="122">
        <f>VLOOKUP($C$39,[77]납품수량!$B$3:$AI$200,X1,FALSE)</f>
        <v>0</v>
      </c>
      <c r="Y39" s="122">
        <f>VLOOKUP($C$39,[77]납품수량!$B$3:$AI$200,Y1,FALSE)</f>
        <v>0</v>
      </c>
      <c r="Z39" s="122">
        <f>VLOOKUP($C$39,[77]납품수량!$B$3:$AI$200,Z1,FALSE)</f>
        <v>0</v>
      </c>
      <c r="AA39" s="122">
        <f>VLOOKUP($C$39,[77]납품수량!$B$3:$AI$200,AA1,FALSE)</f>
        <v>0</v>
      </c>
      <c r="AB39" s="122">
        <f>VLOOKUP($C$39,[77]납품수량!$B$3:$AI$200,AB1,FALSE)</f>
        <v>0</v>
      </c>
      <c r="AC39" s="122">
        <f>VLOOKUP($C$39,[77]납품수량!$B$3:$AI$200,AC1,FALSE)</f>
        <v>0</v>
      </c>
      <c r="AD39" s="122">
        <f>VLOOKUP($C$39,[77]납품수량!$B$3:$AI$200,AD1,FALSE)</f>
        <v>0</v>
      </c>
      <c r="AE39" s="122">
        <f>VLOOKUP($C$39,[77]납품수량!$B$3:$AI$200,AE1,FALSE)</f>
        <v>0</v>
      </c>
      <c r="AF39" s="122">
        <f>VLOOKUP($C$39,[77]납품수량!$B$3:$AI$200,AF1,FALSE)</f>
        <v>0</v>
      </c>
      <c r="AG39" s="122">
        <f>VLOOKUP($C$39,[77]납품수량!$B$3:$AI$200,AG1,FALSE)</f>
        <v>0</v>
      </c>
      <c r="AH39" s="122">
        <f>VLOOKUP($C$39,[77]납품수량!$B$3:$AI$200,AH1,FALSE)</f>
        <v>0</v>
      </c>
      <c r="AI39" s="122">
        <f>VLOOKUP($C$39,[77]납품수량!$B$3:$AI$200,AI1,FALSE)</f>
        <v>0</v>
      </c>
      <c r="AJ39" s="122">
        <f>VLOOKUP($C$39,[77]납품수량!$B$3:$AI$200,AJ1,FALSE)</f>
        <v>0</v>
      </c>
      <c r="AK39" s="122">
        <f>VLOOKUP($C$39,[77]납품수량!$B$3:$AI$200,AK1,FALSE)</f>
        <v>0</v>
      </c>
      <c r="AL39" s="122">
        <f>SUM(G39:AK39)</f>
        <v>0</v>
      </c>
      <c r="AM39" s="61"/>
      <c r="AN39" s="61"/>
      <c r="AO39" s="61"/>
      <c r="AP39" s="61"/>
      <c r="AQ39" s="61"/>
      <c r="AR39" s="61"/>
      <c r="AS39" s="61"/>
      <c r="AT39" s="61"/>
      <c r="AU39" s="61"/>
      <c r="AV39" s="61"/>
      <c r="AW39" s="61"/>
      <c r="AX39" s="61"/>
      <c r="AY39" s="61"/>
      <c r="AZ39" s="61"/>
      <c r="BA39" s="61"/>
      <c r="BB39" s="61"/>
      <c r="BC39" s="61"/>
      <c r="BD39" s="61"/>
      <c r="BE39" s="61"/>
      <c r="BF39" s="61"/>
      <c r="BG39" s="61"/>
      <c r="BH39" s="61"/>
      <c r="BI39" s="61"/>
      <c r="BJ39" s="61"/>
      <c r="BK39" s="61"/>
      <c r="BL39" s="61"/>
      <c r="BM39" s="61"/>
      <c r="BN39" s="61"/>
      <c r="BO39" s="61"/>
      <c r="BP39" s="61"/>
      <c r="BQ39" s="61"/>
      <c r="BR39" s="61"/>
      <c r="BS39" s="61"/>
      <c r="BT39" s="61"/>
      <c r="BU39" s="61"/>
      <c r="BV39" s="61"/>
      <c r="BW39" s="61"/>
      <c r="BX39" s="61"/>
      <c r="BY39" s="61"/>
      <c r="BZ39" s="61"/>
      <c r="CA39" s="61"/>
      <c r="CB39" s="61"/>
      <c r="CC39" s="61"/>
      <c r="CD39" s="61"/>
      <c r="CE39" s="61"/>
      <c r="CF39" s="61"/>
      <c r="CG39" s="61"/>
      <c r="CH39" s="61"/>
      <c r="CI39" s="61"/>
      <c r="CJ39" s="61"/>
      <c r="CK39" s="61"/>
      <c r="CL39" s="61"/>
      <c r="CM39" s="61"/>
      <c r="CN39" s="61"/>
      <c r="CO39" s="61"/>
      <c r="CP39" s="61"/>
      <c r="CQ39" s="61"/>
      <c r="CR39" s="61"/>
      <c r="CS39" s="61"/>
      <c r="CT39" s="61"/>
      <c r="CU39" s="61"/>
      <c r="CV39" s="61"/>
      <c r="CW39" s="61"/>
      <c r="CX39" s="61"/>
      <c r="CY39" s="61"/>
      <c r="CZ39" s="61"/>
      <c r="DA39" s="61"/>
      <c r="DB39" s="61"/>
    </row>
    <row r="40" spans="1:106" s="58" customFormat="1" ht="20.100000000000001" customHeight="1">
      <c r="A40" s="117"/>
      <c r="B40" s="840"/>
      <c r="C40" s="810"/>
      <c r="D40" s="795"/>
      <c r="E40" s="795"/>
      <c r="F40" s="795"/>
      <c r="G40" s="122">
        <f>$F$39*G39</f>
        <v>0</v>
      </c>
      <c r="H40" s="122">
        <f t="shared" ref="H40:AK40" si="18">$F$39*H39</f>
        <v>0</v>
      </c>
      <c r="I40" s="122">
        <f t="shared" si="18"/>
        <v>0</v>
      </c>
      <c r="J40" s="122">
        <f t="shared" si="18"/>
        <v>0</v>
      </c>
      <c r="K40" s="122">
        <f t="shared" si="18"/>
        <v>0</v>
      </c>
      <c r="L40" s="122">
        <f t="shared" si="18"/>
        <v>0</v>
      </c>
      <c r="M40" s="122">
        <f t="shared" si="18"/>
        <v>0</v>
      </c>
      <c r="N40" s="122">
        <f t="shared" si="18"/>
        <v>0</v>
      </c>
      <c r="O40" s="122">
        <f t="shared" si="18"/>
        <v>0</v>
      </c>
      <c r="P40" s="122">
        <f t="shared" si="18"/>
        <v>0</v>
      </c>
      <c r="Q40" s="122">
        <f t="shared" si="18"/>
        <v>0</v>
      </c>
      <c r="R40" s="122">
        <f t="shared" si="18"/>
        <v>0</v>
      </c>
      <c r="S40" s="122">
        <f t="shared" si="18"/>
        <v>0</v>
      </c>
      <c r="T40" s="122">
        <f t="shared" si="18"/>
        <v>0</v>
      </c>
      <c r="U40" s="122">
        <f t="shared" si="18"/>
        <v>0</v>
      </c>
      <c r="V40" s="122">
        <f t="shared" si="18"/>
        <v>0</v>
      </c>
      <c r="W40" s="122">
        <f t="shared" si="18"/>
        <v>0</v>
      </c>
      <c r="X40" s="122">
        <f t="shared" si="18"/>
        <v>0</v>
      </c>
      <c r="Y40" s="122">
        <f t="shared" si="18"/>
        <v>0</v>
      </c>
      <c r="Z40" s="122">
        <f t="shared" si="18"/>
        <v>0</v>
      </c>
      <c r="AA40" s="122">
        <f t="shared" si="18"/>
        <v>0</v>
      </c>
      <c r="AB40" s="122">
        <f t="shared" si="18"/>
        <v>0</v>
      </c>
      <c r="AC40" s="122">
        <f t="shared" si="18"/>
        <v>0</v>
      </c>
      <c r="AD40" s="122">
        <f t="shared" si="18"/>
        <v>0</v>
      </c>
      <c r="AE40" s="122">
        <f t="shared" si="18"/>
        <v>0</v>
      </c>
      <c r="AF40" s="122">
        <f t="shared" si="18"/>
        <v>0</v>
      </c>
      <c r="AG40" s="122">
        <f t="shared" si="18"/>
        <v>0</v>
      </c>
      <c r="AH40" s="122">
        <f t="shared" si="18"/>
        <v>0</v>
      </c>
      <c r="AI40" s="122">
        <f t="shared" si="18"/>
        <v>0</v>
      </c>
      <c r="AJ40" s="122">
        <f t="shared" si="18"/>
        <v>0</v>
      </c>
      <c r="AK40" s="122">
        <f t="shared" si="18"/>
        <v>0</v>
      </c>
      <c r="AL40" s="122">
        <f>F39*AL39</f>
        <v>0</v>
      </c>
      <c r="AM40" s="61"/>
      <c r="AN40" s="61"/>
      <c r="AO40" s="61"/>
      <c r="AP40" s="61"/>
      <c r="AQ40" s="61"/>
      <c r="AR40" s="61"/>
      <c r="AS40" s="61"/>
      <c r="AT40" s="61"/>
      <c r="AU40" s="61"/>
      <c r="AV40" s="61"/>
      <c r="AW40" s="61"/>
      <c r="AX40" s="61"/>
      <c r="AY40" s="61"/>
      <c r="AZ40" s="61"/>
      <c r="BA40" s="61"/>
      <c r="BB40" s="61"/>
      <c r="BC40" s="61"/>
      <c r="BD40" s="61"/>
      <c r="BE40" s="61"/>
      <c r="BF40" s="61"/>
      <c r="BG40" s="61"/>
      <c r="BH40" s="61"/>
      <c r="BI40" s="61"/>
      <c r="BJ40" s="61"/>
      <c r="BK40" s="61"/>
      <c r="BL40" s="61"/>
      <c r="BM40" s="61"/>
      <c r="BN40" s="61"/>
      <c r="BO40" s="61"/>
      <c r="BP40" s="61"/>
      <c r="BQ40" s="61"/>
      <c r="BR40" s="61"/>
      <c r="BS40" s="61"/>
      <c r="BT40" s="61"/>
      <c r="BU40" s="61"/>
      <c r="BV40" s="61"/>
      <c r="BW40" s="61"/>
      <c r="BX40" s="61"/>
      <c r="BY40" s="61"/>
      <c r="BZ40" s="61"/>
      <c r="CA40" s="61"/>
      <c r="CB40" s="61"/>
      <c r="CC40" s="61"/>
      <c r="CD40" s="61"/>
      <c r="CE40" s="61"/>
      <c r="CF40" s="61"/>
      <c r="CG40" s="61"/>
      <c r="CH40" s="61"/>
      <c r="CI40" s="61"/>
      <c r="CJ40" s="61"/>
      <c r="CK40" s="61"/>
      <c r="CL40" s="61"/>
      <c r="CM40" s="61"/>
      <c r="CN40" s="61"/>
      <c r="CO40" s="61"/>
      <c r="CP40" s="61"/>
      <c r="CQ40" s="61"/>
      <c r="CR40" s="61"/>
      <c r="CS40" s="61"/>
      <c r="CT40" s="61"/>
      <c r="CU40" s="61"/>
      <c r="CV40" s="61"/>
      <c r="CW40" s="61"/>
      <c r="CX40" s="61"/>
      <c r="CY40" s="61"/>
      <c r="CZ40" s="61"/>
      <c r="DA40" s="61"/>
      <c r="DB40" s="61"/>
    </row>
    <row r="41" spans="1:106" s="58" customFormat="1" ht="20.100000000000001" customHeight="1">
      <c r="A41" s="117" t="s">
        <v>425</v>
      </c>
      <c r="B41" s="840"/>
      <c r="C41" s="809" t="s">
        <v>117</v>
      </c>
      <c r="D41" s="794" t="str">
        <f>[76]납품수량!C22</f>
        <v>MIDDLE BEAM</v>
      </c>
      <c r="E41" s="794" t="str">
        <f>[76]납품수량!D22</f>
        <v>P32K</v>
      </c>
      <c r="F41" s="794">
        <f>VLOOKUP(C41,'[72]납품수량(영업)'!$C$3:$F$260,4,FALSE)</f>
        <v>0</v>
      </c>
      <c r="G41" s="122">
        <f>VLOOKUP($C$41,[77]납품수량!$B$3:$AI$200,G1,FALSE)</f>
        <v>0</v>
      </c>
      <c r="H41" s="122">
        <f>VLOOKUP($C$41,[77]납품수량!$B$3:$AI$200,H1,FALSE)</f>
        <v>0</v>
      </c>
      <c r="I41" s="122">
        <f>VLOOKUP($C$41,[77]납품수량!$B$3:$AI$200,I1,FALSE)</f>
        <v>0</v>
      </c>
      <c r="J41" s="122">
        <f>VLOOKUP($C$41,[77]납품수량!$B$3:$AI$200,J1,FALSE)</f>
        <v>0</v>
      </c>
      <c r="K41" s="122">
        <f>VLOOKUP($C$41,[77]납품수량!$B$3:$AI$200,K1,FALSE)</f>
        <v>0</v>
      </c>
      <c r="L41" s="122">
        <f>VLOOKUP($C$41,[77]납품수량!$B$3:$AI$200,L1,FALSE)</f>
        <v>0</v>
      </c>
      <c r="M41" s="122">
        <f>VLOOKUP($C$41,[77]납품수량!$B$3:$AI$200,M1,FALSE)</f>
        <v>0</v>
      </c>
      <c r="N41" s="122">
        <f>VLOOKUP($C$41,[77]납품수량!$B$3:$AI$200,N1,FALSE)</f>
        <v>0</v>
      </c>
      <c r="O41" s="122">
        <f>VLOOKUP($C$41,[77]납품수량!$B$3:$AI$200,O1,FALSE)</f>
        <v>0</v>
      </c>
      <c r="P41" s="122">
        <f>VLOOKUP($C$41,[77]납품수량!$B$3:$AI$200,P1,FALSE)</f>
        <v>0</v>
      </c>
      <c r="Q41" s="122">
        <f>VLOOKUP($C$41,[77]납품수량!$B$3:$AI$200,Q1,FALSE)</f>
        <v>0</v>
      </c>
      <c r="R41" s="122">
        <f>VLOOKUP($C$41,[77]납품수량!$B$3:$AI$200,R1,FALSE)</f>
        <v>0</v>
      </c>
      <c r="S41" s="122">
        <f>VLOOKUP($C$41,[77]납품수량!$B$3:$AI$200,S1,FALSE)</f>
        <v>0</v>
      </c>
      <c r="T41" s="122">
        <f>VLOOKUP($C$41,[77]납품수량!$B$3:$AI$200,T1,FALSE)</f>
        <v>0</v>
      </c>
      <c r="U41" s="122">
        <f>VLOOKUP($C$41,[77]납품수량!$B$3:$AI$200,U1,FALSE)</f>
        <v>0</v>
      </c>
      <c r="V41" s="122">
        <f>VLOOKUP($C$41,[77]납품수량!$B$3:$AI$200,V1,FALSE)</f>
        <v>0</v>
      </c>
      <c r="W41" s="122">
        <f>VLOOKUP($C$41,[77]납품수량!$B$3:$AI$200,W1,FALSE)</f>
        <v>0</v>
      </c>
      <c r="X41" s="122">
        <f>VLOOKUP($C$41,[77]납품수량!$B$3:$AI$200,X1,FALSE)</f>
        <v>0</v>
      </c>
      <c r="Y41" s="122">
        <f>VLOOKUP($C$41,[77]납품수량!$B$3:$AI$200,Y1,FALSE)</f>
        <v>0</v>
      </c>
      <c r="Z41" s="122">
        <f>VLOOKUP($C$41,[77]납품수량!$B$3:$AI$200,Z1,FALSE)</f>
        <v>0</v>
      </c>
      <c r="AA41" s="122">
        <f>VLOOKUP($C$41,[77]납품수량!$B$3:$AI$200,AA1,FALSE)</f>
        <v>0</v>
      </c>
      <c r="AB41" s="122">
        <f>VLOOKUP($C$41,[77]납품수량!$B$3:$AI$200,AB1,FALSE)</f>
        <v>0</v>
      </c>
      <c r="AC41" s="122">
        <f>VLOOKUP($C$41,[77]납품수량!$B$3:$AI$200,AC1,FALSE)</f>
        <v>0</v>
      </c>
      <c r="AD41" s="122">
        <f>VLOOKUP($C$41,[77]납품수량!$B$3:$AI$200,AD1,FALSE)</f>
        <v>0</v>
      </c>
      <c r="AE41" s="122">
        <f>VLOOKUP($C$41,[77]납품수량!$B$3:$AI$200,AE1,FALSE)</f>
        <v>0</v>
      </c>
      <c r="AF41" s="122">
        <f>VLOOKUP($C$41,[77]납품수량!$B$3:$AI$200,AF1,FALSE)</f>
        <v>0</v>
      </c>
      <c r="AG41" s="122">
        <f>VLOOKUP($C$41,[77]납품수량!$B$3:$AI$200,AG1,FALSE)</f>
        <v>0</v>
      </c>
      <c r="AH41" s="122">
        <f>VLOOKUP($C$41,[77]납품수량!$B$3:$AI$200,AH1,FALSE)</f>
        <v>0</v>
      </c>
      <c r="AI41" s="122">
        <f>VLOOKUP($C$41,[77]납품수량!$B$3:$AI$200,AI1,FALSE)</f>
        <v>0</v>
      </c>
      <c r="AJ41" s="122">
        <f>VLOOKUP($C$41,[77]납품수량!$B$3:$AI$200,AJ1,FALSE)</f>
        <v>0</v>
      </c>
      <c r="AK41" s="122">
        <f>VLOOKUP($C$41,[77]납품수량!$B$3:$AI$200,AK1,FALSE)</f>
        <v>0</v>
      </c>
      <c r="AL41" s="122">
        <f>SUM(G41:AK41)</f>
        <v>0</v>
      </c>
      <c r="AM41" s="61"/>
      <c r="AN41" s="61"/>
      <c r="AO41" s="61"/>
      <c r="AP41" s="61"/>
      <c r="AQ41" s="61"/>
      <c r="AR41" s="61"/>
      <c r="AS41" s="61"/>
      <c r="AT41" s="61"/>
      <c r="AU41" s="61"/>
      <c r="AV41" s="61"/>
      <c r="AW41" s="61"/>
      <c r="AX41" s="61"/>
      <c r="AY41" s="61"/>
      <c r="AZ41" s="61"/>
      <c r="BA41" s="61"/>
      <c r="BB41" s="61"/>
      <c r="BC41" s="61"/>
      <c r="BD41" s="61"/>
      <c r="BE41" s="61"/>
      <c r="BF41" s="61"/>
      <c r="BG41" s="61"/>
      <c r="BH41" s="61"/>
      <c r="BI41" s="61"/>
      <c r="BJ41" s="61"/>
      <c r="BK41" s="61"/>
      <c r="BL41" s="61"/>
      <c r="BM41" s="61"/>
      <c r="BN41" s="61"/>
      <c r="BO41" s="61"/>
      <c r="BP41" s="61"/>
      <c r="BQ41" s="61"/>
      <c r="BR41" s="61"/>
      <c r="BS41" s="61"/>
      <c r="BT41" s="61"/>
      <c r="BU41" s="61"/>
      <c r="BV41" s="61"/>
      <c r="BW41" s="61"/>
      <c r="BX41" s="61"/>
      <c r="BY41" s="61"/>
      <c r="BZ41" s="61"/>
      <c r="CA41" s="61"/>
      <c r="CB41" s="61"/>
      <c r="CC41" s="61"/>
      <c r="CD41" s="61"/>
      <c r="CE41" s="61"/>
      <c r="CF41" s="61"/>
      <c r="CG41" s="61"/>
      <c r="CH41" s="61"/>
      <c r="CI41" s="61"/>
      <c r="CJ41" s="61"/>
      <c r="CK41" s="61"/>
      <c r="CL41" s="61"/>
      <c r="CM41" s="61"/>
      <c r="CN41" s="61"/>
      <c r="CO41" s="61"/>
      <c r="CP41" s="61"/>
      <c r="CQ41" s="61"/>
      <c r="CR41" s="61"/>
      <c r="CS41" s="61"/>
      <c r="CT41" s="61"/>
      <c r="CU41" s="61"/>
      <c r="CV41" s="61"/>
      <c r="CW41" s="61"/>
      <c r="CX41" s="61"/>
      <c r="CY41" s="61"/>
      <c r="CZ41" s="61"/>
      <c r="DA41" s="61"/>
      <c r="DB41" s="61"/>
    </row>
    <row r="42" spans="1:106" s="58" customFormat="1" ht="20.100000000000001" customHeight="1">
      <c r="A42" s="117"/>
      <c r="B42" s="840"/>
      <c r="C42" s="810"/>
      <c r="D42" s="795"/>
      <c r="E42" s="795"/>
      <c r="F42" s="795"/>
      <c r="G42" s="122">
        <f>$F$41*G41</f>
        <v>0</v>
      </c>
      <c r="H42" s="122">
        <f t="shared" ref="H42:AK42" si="19">$F$41*H41</f>
        <v>0</v>
      </c>
      <c r="I42" s="122">
        <f t="shared" si="19"/>
        <v>0</v>
      </c>
      <c r="J42" s="122">
        <f t="shared" si="19"/>
        <v>0</v>
      </c>
      <c r="K42" s="122">
        <f t="shared" si="19"/>
        <v>0</v>
      </c>
      <c r="L42" s="122">
        <f t="shared" si="19"/>
        <v>0</v>
      </c>
      <c r="M42" s="122">
        <f t="shared" si="19"/>
        <v>0</v>
      </c>
      <c r="N42" s="122">
        <f t="shared" si="19"/>
        <v>0</v>
      </c>
      <c r="O42" s="122">
        <f t="shared" si="19"/>
        <v>0</v>
      </c>
      <c r="P42" s="122">
        <f t="shared" si="19"/>
        <v>0</v>
      </c>
      <c r="Q42" s="122">
        <f t="shared" si="19"/>
        <v>0</v>
      </c>
      <c r="R42" s="122">
        <f t="shared" si="19"/>
        <v>0</v>
      </c>
      <c r="S42" s="122">
        <f t="shared" si="19"/>
        <v>0</v>
      </c>
      <c r="T42" s="122">
        <f t="shared" si="19"/>
        <v>0</v>
      </c>
      <c r="U42" s="122">
        <f t="shared" si="19"/>
        <v>0</v>
      </c>
      <c r="V42" s="122">
        <f t="shared" si="19"/>
        <v>0</v>
      </c>
      <c r="W42" s="122">
        <f t="shared" si="19"/>
        <v>0</v>
      </c>
      <c r="X42" s="122">
        <f t="shared" si="19"/>
        <v>0</v>
      </c>
      <c r="Y42" s="122">
        <f t="shared" si="19"/>
        <v>0</v>
      </c>
      <c r="Z42" s="122">
        <f t="shared" si="19"/>
        <v>0</v>
      </c>
      <c r="AA42" s="122">
        <f t="shared" si="19"/>
        <v>0</v>
      </c>
      <c r="AB42" s="122">
        <f t="shared" si="19"/>
        <v>0</v>
      </c>
      <c r="AC42" s="122">
        <f t="shared" si="19"/>
        <v>0</v>
      </c>
      <c r="AD42" s="122">
        <f t="shared" si="19"/>
        <v>0</v>
      </c>
      <c r="AE42" s="122">
        <f t="shared" si="19"/>
        <v>0</v>
      </c>
      <c r="AF42" s="122">
        <f t="shared" si="19"/>
        <v>0</v>
      </c>
      <c r="AG42" s="122">
        <f t="shared" si="19"/>
        <v>0</v>
      </c>
      <c r="AH42" s="122">
        <f t="shared" si="19"/>
        <v>0</v>
      </c>
      <c r="AI42" s="122">
        <f t="shared" si="19"/>
        <v>0</v>
      </c>
      <c r="AJ42" s="122">
        <f t="shared" si="19"/>
        <v>0</v>
      </c>
      <c r="AK42" s="122">
        <f t="shared" si="19"/>
        <v>0</v>
      </c>
      <c r="AL42" s="122">
        <f>F41*AL41</f>
        <v>0</v>
      </c>
      <c r="AM42" s="61"/>
      <c r="AN42" s="61"/>
      <c r="AO42" s="61"/>
      <c r="AP42" s="61"/>
      <c r="AQ42" s="61"/>
      <c r="AR42" s="61"/>
      <c r="AS42" s="61"/>
      <c r="AT42" s="61"/>
      <c r="AU42" s="61"/>
      <c r="AV42" s="61"/>
      <c r="AW42" s="61"/>
      <c r="AX42" s="61"/>
      <c r="AY42" s="61"/>
      <c r="AZ42" s="61"/>
      <c r="BA42" s="61"/>
      <c r="BB42" s="61"/>
      <c r="BC42" s="61"/>
      <c r="BD42" s="61"/>
      <c r="BE42" s="61"/>
      <c r="BF42" s="61"/>
      <c r="BG42" s="61"/>
      <c r="BH42" s="61"/>
      <c r="BI42" s="61"/>
      <c r="BJ42" s="61"/>
      <c r="BK42" s="61"/>
      <c r="BL42" s="61"/>
      <c r="BM42" s="61"/>
      <c r="BN42" s="61"/>
      <c r="BO42" s="61"/>
      <c r="BP42" s="61"/>
      <c r="BQ42" s="61"/>
      <c r="BR42" s="61"/>
      <c r="BS42" s="61"/>
      <c r="BT42" s="61"/>
      <c r="BU42" s="61"/>
      <c r="BV42" s="61"/>
      <c r="BW42" s="61"/>
      <c r="BX42" s="61"/>
      <c r="BY42" s="61"/>
      <c r="BZ42" s="61"/>
      <c r="CA42" s="61"/>
      <c r="CB42" s="61"/>
      <c r="CC42" s="61"/>
      <c r="CD42" s="61"/>
      <c r="CE42" s="61"/>
      <c r="CF42" s="61"/>
      <c r="CG42" s="61"/>
      <c r="CH42" s="61"/>
      <c r="CI42" s="61"/>
      <c r="CJ42" s="61"/>
      <c r="CK42" s="61"/>
      <c r="CL42" s="61"/>
      <c r="CM42" s="61"/>
      <c r="CN42" s="61"/>
      <c r="CO42" s="61"/>
      <c r="CP42" s="61"/>
      <c r="CQ42" s="61"/>
      <c r="CR42" s="61"/>
      <c r="CS42" s="61"/>
      <c r="CT42" s="61"/>
      <c r="CU42" s="61"/>
      <c r="CV42" s="61"/>
      <c r="CW42" s="61"/>
      <c r="CX42" s="61"/>
      <c r="CY42" s="61"/>
      <c r="CZ42" s="61"/>
      <c r="DA42" s="61"/>
      <c r="DB42" s="61"/>
    </row>
    <row r="43" spans="1:106" s="58" customFormat="1" ht="20.100000000000001" customHeight="1">
      <c r="A43" s="117" t="s">
        <v>425</v>
      </c>
      <c r="B43" s="840"/>
      <c r="C43" s="809" t="s">
        <v>118</v>
      </c>
      <c r="D43" s="794" t="str">
        <f>[76]납품수량!C23</f>
        <v>MIDDLE BEAM</v>
      </c>
      <c r="E43" s="794" t="str">
        <f>[76]납품수량!D23</f>
        <v>GAMMA</v>
      </c>
      <c r="F43" s="794">
        <f>VLOOKUP(C43,'[72]납품수량(영업)'!$C$3:$F$260,4,FALSE)</f>
        <v>0</v>
      </c>
      <c r="G43" s="122">
        <f>VLOOKUP($C$43,[77]납품수량!$B$3:$AI$200,G1,FALSE)</f>
        <v>0</v>
      </c>
      <c r="H43" s="122">
        <f>VLOOKUP($C$43,[77]납품수량!$B$3:$AI$200,H1,FALSE)</f>
        <v>0</v>
      </c>
      <c r="I43" s="122">
        <f>VLOOKUP($C$43,[77]납품수량!$B$3:$AI$200,I1,FALSE)</f>
        <v>0</v>
      </c>
      <c r="J43" s="122">
        <f>VLOOKUP($C$43,[77]납품수량!$B$3:$AI$200,J1,FALSE)</f>
        <v>0</v>
      </c>
      <c r="K43" s="122">
        <f>VLOOKUP($C$43,[77]납품수량!$B$3:$AI$200,K1,FALSE)</f>
        <v>0</v>
      </c>
      <c r="L43" s="122">
        <f>VLOOKUP($C$43,[77]납품수량!$B$3:$AI$200,L1,FALSE)</f>
        <v>0</v>
      </c>
      <c r="M43" s="122">
        <f>VLOOKUP($C$43,[77]납품수량!$B$3:$AI$200,M1,FALSE)</f>
        <v>0</v>
      </c>
      <c r="N43" s="122">
        <f>VLOOKUP($C$43,[77]납품수량!$B$3:$AI$200,N1,FALSE)</f>
        <v>0</v>
      </c>
      <c r="O43" s="122">
        <f>VLOOKUP($C$43,[77]납품수량!$B$3:$AI$200,O1,FALSE)</f>
        <v>0</v>
      </c>
      <c r="P43" s="122">
        <f>VLOOKUP($C$43,[77]납품수량!$B$3:$AI$200,P1,FALSE)</f>
        <v>0</v>
      </c>
      <c r="Q43" s="122">
        <f>VLOOKUP($C$43,[77]납품수량!$B$3:$AI$200,Q1,FALSE)</f>
        <v>0</v>
      </c>
      <c r="R43" s="122">
        <f>VLOOKUP($C$43,[77]납품수량!$B$3:$AI$200,R1,FALSE)</f>
        <v>0</v>
      </c>
      <c r="S43" s="122">
        <f>VLOOKUP($C$43,[77]납품수량!$B$3:$AI$200,S1,FALSE)</f>
        <v>0</v>
      </c>
      <c r="T43" s="122">
        <f>VLOOKUP($C$43,[77]납품수량!$B$3:$AI$200,T1,FALSE)</f>
        <v>0</v>
      </c>
      <c r="U43" s="122">
        <f>VLOOKUP($C$43,[77]납품수량!$B$3:$AI$200,U1,FALSE)</f>
        <v>0</v>
      </c>
      <c r="V43" s="122">
        <f>VLOOKUP($C$43,[77]납품수량!$B$3:$AI$200,V1,FALSE)</f>
        <v>0</v>
      </c>
      <c r="W43" s="122">
        <f>VLOOKUP($C$43,[77]납품수량!$B$3:$AI$200,W1,FALSE)</f>
        <v>0</v>
      </c>
      <c r="X43" s="122">
        <f>VLOOKUP($C$43,[77]납품수량!$B$3:$AI$200,X1,FALSE)</f>
        <v>0</v>
      </c>
      <c r="Y43" s="122">
        <f>VLOOKUP($C$43,[77]납품수량!$B$3:$AI$200,Y1,FALSE)</f>
        <v>0</v>
      </c>
      <c r="Z43" s="122">
        <f>VLOOKUP($C$43,[77]납품수량!$B$3:$AI$200,Z1,FALSE)</f>
        <v>0</v>
      </c>
      <c r="AA43" s="122">
        <f>VLOOKUP($C$43,[77]납품수량!$B$3:$AI$200,AA1,FALSE)</f>
        <v>0</v>
      </c>
      <c r="AB43" s="122">
        <f>VLOOKUP($C$43,[77]납품수량!$B$3:$AI$200,AB1,FALSE)</f>
        <v>0</v>
      </c>
      <c r="AC43" s="122">
        <f>VLOOKUP($C$43,[77]납품수량!$B$3:$AI$200,AC1,FALSE)</f>
        <v>0</v>
      </c>
      <c r="AD43" s="122">
        <f>VLOOKUP($C$43,[77]납품수량!$B$3:$AI$200,AD1,FALSE)</f>
        <v>0</v>
      </c>
      <c r="AE43" s="122">
        <f>VLOOKUP($C$43,[77]납품수량!$B$3:$AI$200,AE1,FALSE)</f>
        <v>0</v>
      </c>
      <c r="AF43" s="122">
        <f>VLOOKUP($C$43,[77]납품수량!$B$3:$AI$200,AF1,FALSE)</f>
        <v>0</v>
      </c>
      <c r="AG43" s="122">
        <f>VLOOKUP($C$43,[77]납품수량!$B$3:$AI$200,AG1,FALSE)</f>
        <v>0</v>
      </c>
      <c r="AH43" s="122">
        <f>VLOOKUP($C$43,[77]납품수량!$B$3:$AI$200,AH1,FALSE)</f>
        <v>0</v>
      </c>
      <c r="AI43" s="122">
        <f>VLOOKUP($C$43,[77]납품수량!$B$3:$AI$200,AI1,FALSE)</f>
        <v>0</v>
      </c>
      <c r="AJ43" s="122">
        <f>VLOOKUP($C$43,[77]납품수량!$B$3:$AI$200,AJ1,FALSE)</f>
        <v>0</v>
      </c>
      <c r="AK43" s="122">
        <f>VLOOKUP($C$43,[77]납품수량!$B$3:$AI$200,AK1,FALSE)</f>
        <v>0</v>
      </c>
      <c r="AL43" s="122">
        <f>SUM(G43:AK43)</f>
        <v>0</v>
      </c>
      <c r="AM43" s="61"/>
      <c r="AN43" s="61"/>
      <c r="AO43" s="61"/>
      <c r="AP43" s="61"/>
      <c r="AQ43" s="61"/>
      <c r="AR43" s="61"/>
      <c r="AS43" s="61"/>
      <c r="AT43" s="61"/>
      <c r="AU43" s="61"/>
      <c r="AV43" s="61"/>
      <c r="AW43" s="61"/>
      <c r="AX43" s="61"/>
      <c r="AY43" s="61"/>
      <c r="AZ43" s="61"/>
      <c r="BA43" s="61"/>
      <c r="BB43" s="61"/>
      <c r="BC43" s="61"/>
      <c r="BD43" s="61"/>
      <c r="BE43" s="61"/>
      <c r="BF43" s="61"/>
      <c r="BG43" s="61"/>
      <c r="BH43" s="61"/>
      <c r="BI43" s="61"/>
      <c r="BJ43" s="61"/>
      <c r="BK43" s="61"/>
      <c r="BL43" s="61"/>
      <c r="BM43" s="61"/>
      <c r="BN43" s="61"/>
      <c r="BO43" s="61"/>
      <c r="BP43" s="61"/>
      <c r="BQ43" s="61"/>
      <c r="BR43" s="61"/>
      <c r="BS43" s="61"/>
      <c r="BT43" s="61"/>
      <c r="BU43" s="61"/>
      <c r="BV43" s="61"/>
      <c r="BW43" s="61"/>
      <c r="BX43" s="61"/>
      <c r="BY43" s="61"/>
      <c r="BZ43" s="61"/>
      <c r="CA43" s="61"/>
      <c r="CB43" s="61"/>
      <c r="CC43" s="61"/>
      <c r="CD43" s="61"/>
      <c r="CE43" s="61"/>
      <c r="CF43" s="61"/>
      <c r="CG43" s="61"/>
      <c r="CH43" s="61"/>
      <c r="CI43" s="61"/>
      <c r="CJ43" s="61"/>
      <c r="CK43" s="61"/>
      <c r="CL43" s="61"/>
      <c r="CM43" s="61"/>
      <c r="CN43" s="61"/>
      <c r="CO43" s="61"/>
      <c r="CP43" s="61"/>
      <c r="CQ43" s="61"/>
      <c r="CR43" s="61"/>
      <c r="CS43" s="61"/>
      <c r="CT43" s="61"/>
      <c r="CU43" s="61"/>
      <c r="CV43" s="61"/>
      <c r="CW43" s="61"/>
      <c r="CX43" s="61"/>
      <c r="CY43" s="61"/>
      <c r="CZ43" s="61"/>
      <c r="DA43" s="61"/>
      <c r="DB43" s="61"/>
    </row>
    <row r="44" spans="1:106" s="58" customFormat="1" ht="20.100000000000001" customHeight="1">
      <c r="A44" s="117"/>
      <c r="B44" s="840"/>
      <c r="C44" s="810"/>
      <c r="D44" s="795"/>
      <c r="E44" s="795"/>
      <c r="F44" s="795"/>
      <c r="G44" s="122">
        <f>$F$43*G43</f>
        <v>0</v>
      </c>
      <c r="H44" s="122">
        <f t="shared" ref="H44:AK44" si="20">$F$43*H43</f>
        <v>0</v>
      </c>
      <c r="I44" s="122">
        <f t="shared" si="20"/>
        <v>0</v>
      </c>
      <c r="J44" s="122">
        <f t="shared" si="20"/>
        <v>0</v>
      </c>
      <c r="K44" s="122">
        <f t="shared" si="20"/>
        <v>0</v>
      </c>
      <c r="L44" s="122">
        <f t="shared" si="20"/>
        <v>0</v>
      </c>
      <c r="M44" s="122">
        <f t="shared" si="20"/>
        <v>0</v>
      </c>
      <c r="N44" s="122">
        <f t="shared" si="20"/>
        <v>0</v>
      </c>
      <c r="O44" s="122">
        <f t="shared" si="20"/>
        <v>0</v>
      </c>
      <c r="P44" s="122">
        <f t="shared" si="20"/>
        <v>0</v>
      </c>
      <c r="Q44" s="122">
        <f t="shared" si="20"/>
        <v>0</v>
      </c>
      <c r="R44" s="122">
        <f t="shared" si="20"/>
        <v>0</v>
      </c>
      <c r="S44" s="122">
        <f t="shared" si="20"/>
        <v>0</v>
      </c>
      <c r="T44" s="122">
        <f t="shared" si="20"/>
        <v>0</v>
      </c>
      <c r="U44" s="122">
        <f t="shared" si="20"/>
        <v>0</v>
      </c>
      <c r="V44" s="122">
        <f t="shared" si="20"/>
        <v>0</v>
      </c>
      <c r="W44" s="122">
        <f t="shared" si="20"/>
        <v>0</v>
      </c>
      <c r="X44" s="122">
        <f t="shared" si="20"/>
        <v>0</v>
      </c>
      <c r="Y44" s="122">
        <f t="shared" si="20"/>
        <v>0</v>
      </c>
      <c r="Z44" s="122">
        <f t="shared" si="20"/>
        <v>0</v>
      </c>
      <c r="AA44" s="122">
        <f t="shared" si="20"/>
        <v>0</v>
      </c>
      <c r="AB44" s="122">
        <f t="shared" si="20"/>
        <v>0</v>
      </c>
      <c r="AC44" s="122">
        <f t="shared" si="20"/>
        <v>0</v>
      </c>
      <c r="AD44" s="122">
        <f t="shared" si="20"/>
        <v>0</v>
      </c>
      <c r="AE44" s="122">
        <f t="shared" si="20"/>
        <v>0</v>
      </c>
      <c r="AF44" s="122">
        <f t="shared" si="20"/>
        <v>0</v>
      </c>
      <c r="AG44" s="122">
        <f t="shared" si="20"/>
        <v>0</v>
      </c>
      <c r="AH44" s="122">
        <f t="shared" si="20"/>
        <v>0</v>
      </c>
      <c r="AI44" s="122">
        <f t="shared" si="20"/>
        <v>0</v>
      </c>
      <c r="AJ44" s="122">
        <f t="shared" si="20"/>
        <v>0</v>
      </c>
      <c r="AK44" s="122">
        <f t="shared" si="20"/>
        <v>0</v>
      </c>
      <c r="AL44" s="122">
        <f>F43*AL43</f>
        <v>0</v>
      </c>
      <c r="AM44" s="61"/>
      <c r="AN44" s="61"/>
      <c r="AO44" s="61"/>
      <c r="AP44" s="61"/>
      <c r="AQ44" s="61"/>
      <c r="AR44" s="61"/>
      <c r="AS44" s="61"/>
      <c r="AT44" s="61"/>
      <c r="AU44" s="61"/>
      <c r="AV44" s="61"/>
      <c r="AW44" s="61"/>
      <c r="AX44" s="61"/>
      <c r="AY44" s="61"/>
      <c r="AZ44" s="61"/>
      <c r="BA44" s="61"/>
      <c r="BB44" s="61"/>
      <c r="BC44" s="61"/>
      <c r="BD44" s="61"/>
      <c r="BE44" s="61"/>
      <c r="BF44" s="61"/>
      <c r="BG44" s="61"/>
      <c r="BH44" s="61"/>
      <c r="BI44" s="61"/>
      <c r="BJ44" s="61"/>
      <c r="BK44" s="61"/>
      <c r="BL44" s="61"/>
      <c r="BM44" s="61"/>
      <c r="BN44" s="61"/>
      <c r="BO44" s="61"/>
      <c r="BP44" s="61"/>
      <c r="BQ44" s="61"/>
      <c r="BR44" s="61"/>
      <c r="BS44" s="61"/>
      <c r="BT44" s="61"/>
      <c r="BU44" s="61"/>
      <c r="BV44" s="61"/>
      <c r="BW44" s="61"/>
      <c r="BX44" s="61"/>
      <c r="BY44" s="61"/>
      <c r="BZ44" s="61"/>
      <c r="CA44" s="61"/>
      <c r="CB44" s="61"/>
      <c r="CC44" s="61"/>
      <c r="CD44" s="61"/>
      <c r="CE44" s="61"/>
      <c r="CF44" s="61"/>
      <c r="CG44" s="61"/>
      <c r="CH44" s="61"/>
      <c r="CI44" s="61"/>
      <c r="CJ44" s="61"/>
      <c r="CK44" s="61"/>
      <c r="CL44" s="61"/>
      <c r="CM44" s="61"/>
      <c r="CN44" s="61"/>
      <c r="CO44" s="61"/>
      <c r="CP44" s="61"/>
      <c r="CQ44" s="61"/>
      <c r="CR44" s="61"/>
      <c r="CS44" s="61"/>
      <c r="CT44" s="61"/>
      <c r="CU44" s="61"/>
      <c r="CV44" s="61"/>
      <c r="CW44" s="61"/>
      <c r="CX44" s="61"/>
      <c r="CY44" s="61"/>
      <c r="CZ44" s="61"/>
      <c r="DA44" s="61"/>
      <c r="DB44" s="61"/>
    </row>
    <row r="45" spans="1:106" s="58" customFormat="1" ht="20.100000000000001" customHeight="1">
      <c r="A45" s="117" t="s">
        <v>425</v>
      </c>
      <c r="B45" s="840"/>
      <c r="C45" s="837" t="s">
        <v>79</v>
      </c>
      <c r="D45" s="794" t="str">
        <f>[76]납품수량!C24</f>
        <v>ROLLO CASSETTE FRONT</v>
      </c>
      <c r="E45" s="794" t="str">
        <f>[76]납품수량!D24</f>
        <v>GD</v>
      </c>
      <c r="F45" s="794">
        <f>VLOOKUP(C45,'[72]납품수량(영업)'!$C$3:$F$260,4,FALSE)</f>
        <v>0</v>
      </c>
      <c r="G45" s="122">
        <f>VLOOKUP($C$45,[77]납품수량!$B$3:$AI$200,G1,FALSE)</f>
        <v>0</v>
      </c>
      <c r="H45" s="122">
        <f>VLOOKUP($C$45,[77]납품수량!$B$3:$AI$200,H1,FALSE)</f>
        <v>0</v>
      </c>
      <c r="I45" s="122">
        <f>VLOOKUP($C$45,[77]납품수량!$B$3:$AI$200,I1,FALSE)</f>
        <v>0</v>
      </c>
      <c r="J45" s="122">
        <f>VLOOKUP($C$45,[77]납품수량!$B$3:$AI$200,J1,FALSE)</f>
        <v>0</v>
      </c>
      <c r="K45" s="122">
        <f>VLOOKUP($C$45,[77]납품수량!$B$3:$AI$200,K1,FALSE)</f>
        <v>0</v>
      </c>
      <c r="L45" s="122">
        <f>VLOOKUP($C$45,[77]납품수량!$B$3:$AI$200,L1,FALSE)</f>
        <v>0</v>
      </c>
      <c r="M45" s="122">
        <f>VLOOKUP($C$45,[77]납품수량!$B$3:$AI$200,M1,FALSE)</f>
        <v>0</v>
      </c>
      <c r="N45" s="122">
        <f>VLOOKUP($C$45,[77]납품수량!$B$3:$AI$200,N1,FALSE)</f>
        <v>0</v>
      </c>
      <c r="O45" s="122">
        <f>VLOOKUP($C$45,[77]납품수량!$B$3:$AI$200,O1,FALSE)</f>
        <v>0</v>
      </c>
      <c r="P45" s="122">
        <f>VLOOKUP($C$45,[77]납품수량!$B$3:$AI$200,P1,FALSE)</f>
        <v>0</v>
      </c>
      <c r="Q45" s="122">
        <f>VLOOKUP($C$45,[77]납품수량!$B$3:$AI$200,Q1,FALSE)</f>
        <v>0</v>
      </c>
      <c r="R45" s="122">
        <f>VLOOKUP($C$45,[77]납품수량!$B$3:$AI$200,R1,FALSE)</f>
        <v>0</v>
      </c>
      <c r="S45" s="122">
        <f>VLOOKUP($C$45,[77]납품수량!$B$3:$AI$200,S1,FALSE)</f>
        <v>0</v>
      </c>
      <c r="T45" s="122">
        <f>VLOOKUP($C$45,[77]납품수량!$B$3:$AI$200,T1,FALSE)</f>
        <v>0</v>
      </c>
      <c r="U45" s="122">
        <f>VLOOKUP($C$45,[77]납품수량!$B$3:$AI$200,U1,FALSE)</f>
        <v>0</v>
      </c>
      <c r="V45" s="122">
        <f>VLOOKUP($C$45,[77]납품수량!$B$3:$AI$200,V1,FALSE)</f>
        <v>0</v>
      </c>
      <c r="W45" s="122">
        <f>VLOOKUP($C$45,[77]납품수량!$B$3:$AI$200,W1,FALSE)</f>
        <v>0</v>
      </c>
      <c r="X45" s="122">
        <f>VLOOKUP($C$45,[77]납품수량!$B$3:$AI$200,X1,FALSE)</f>
        <v>0</v>
      </c>
      <c r="Y45" s="122">
        <f>VLOOKUP($C$45,[77]납품수량!$B$3:$AI$200,Y1,FALSE)</f>
        <v>0</v>
      </c>
      <c r="Z45" s="122">
        <f>VLOOKUP($C$45,[77]납품수량!$B$3:$AI$200,Z1,FALSE)</f>
        <v>0</v>
      </c>
      <c r="AA45" s="122">
        <f>VLOOKUP($C$45,[77]납품수량!$B$3:$AI$200,AA1,FALSE)</f>
        <v>0</v>
      </c>
      <c r="AB45" s="122">
        <f>VLOOKUP($C$45,[77]납품수량!$B$3:$AI$200,AB1,FALSE)</f>
        <v>0</v>
      </c>
      <c r="AC45" s="122">
        <f>VLOOKUP($C$45,[77]납품수량!$B$3:$AI$200,AC1,FALSE)</f>
        <v>0</v>
      </c>
      <c r="AD45" s="122">
        <f>VLOOKUP($C$45,[77]납품수량!$B$3:$AI$200,AD1,FALSE)</f>
        <v>0</v>
      </c>
      <c r="AE45" s="122">
        <f>VLOOKUP($C$45,[77]납품수량!$B$3:$AI$200,AE1,FALSE)</f>
        <v>0</v>
      </c>
      <c r="AF45" s="122">
        <f>VLOOKUP($C$45,[77]납품수량!$B$3:$AI$200,AF1,FALSE)</f>
        <v>0</v>
      </c>
      <c r="AG45" s="122">
        <f>VLOOKUP($C$45,[77]납품수량!$B$3:$AI$200,AG1,FALSE)</f>
        <v>0</v>
      </c>
      <c r="AH45" s="122">
        <f>VLOOKUP($C$45,[77]납품수량!$B$3:$AI$200,AH1,FALSE)</f>
        <v>0</v>
      </c>
      <c r="AI45" s="122">
        <f>VLOOKUP($C$45,[77]납품수량!$B$3:$AI$200,AI1,FALSE)</f>
        <v>0</v>
      </c>
      <c r="AJ45" s="122">
        <f>VLOOKUP($C$45,[77]납품수량!$B$3:$AI$200,AJ1,FALSE)</f>
        <v>0</v>
      </c>
      <c r="AK45" s="122">
        <f>VLOOKUP($C$45,[77]납품수량!$B$3:$AI$200,AK1,FALSE)</f>
        <v>0</v>
      </c>
      <c r="AL45" s="122">
        <f>SUM(G45:AK45)</f>
        <v>0</v>
      </c>
      <c r="AM45" s="61"/>
      <c r="AN45" s="61"/>
      <c r="AO45" s="61"/>
      <c r="AP45" s="61"/>
      <c r="AQ45" s="61"/>
      <c r="AR45" s="61"/>
      <c r="AS45" s="61"/>
      <c r="AT45" s="61"/>
      <c r="AU45" s="61"/>
      <c r="AV45" s="61"/>
      <c r="AW45" s="61"/>
      <c r="AX45" s="61"/>
      <c r="AY45" s="61"/>
      <c r="AZ45" s="61"/>
      <c r="BA45" s="61"/>
      <c r="BB45" s="61"/>
      <c r="BC45" s="61"/>
      <c r="BD45" s="61"/>
      <c r="BE45" s="61"/>
      <c r="BF45" s="61"/>
      <c r="BG45" s="61"/>
      <c r="BH45" s="61"/>
      <c r="BI45" s="61"/>
      <c r="BJ45" s="61"/>
      <c r="BK45" s="61"/>
      <c r="BL45" s="61"/>
      <c r="BM45" s="61"/>
      <c r="BN45" s="61"/>
      <c r="BO45" s="61"/>
      <c r="BP45" s="61"/>
      <c r="BQ45" s="61"/>
      <c r="BR45" s="61"/>
      <c r="BS45" s="61"/>
      <c r="BT45" s="61"/>
      <c r="BU45" s="61"/>
      <c r="BV45" s="61"/>
      <c r="BW45" s="61"/>
      <c r="BX45" s="61"/>
      <c r="BY45" s="61"/>
      <c r="BZ45" s="61"/>
      <c r="CA45" s="61"/>
      <c r="CB45" s="61"/>
      <c r="CC45" s="61"/>
      <c r="CD45" s="61"/>
      <c r="CE45" s="61"/>
      <c r="CF45" s="61"/>
      <c r="CG45" s="61"/>
      <c r="CH45" s="61"/>
      <c r="CI45" s="61"/>
      <c r="CJ45" s="61"/>
      <c r="CK45" s="61"/>
      <c r="CL45" s="61"/>
      <c r="CM45" s="61"/>
      <c r="CN45" s="61"/>
      <c r="CO45" s="61"/>
      <c r="CP45" s="61"/>
      <c r="CQ45" s="61"/>
      <c r="CR45" s="61"/>
      <c r="CS45" s="61"/>
      <c r="CT45" s="61"/>
      <c r="CU45" s="61"/>
      <c r="CV45" s="61"/>
      <c r="CW45" s="61"/>
      <c r="CX45" s="61"/>
      <c r="CY45" s="61"/>
      <c r="CZ45" s="61"/>
      <c r="DA45" s="61"/>
      <c r="DB45" s="61"/>
    </row>
    <row r="46" spans="1:106" s="58" customFormat="1" ht="20.100000000000001" customHeight="1">
      <c r="A46" s="117"/>
      <c r="B46" s="840"/>
      <c r="C46" s="838"/>
      <c r="D46" s="795"/>
      <c r="E46" s="795"/>
      <c r="F46" s="795"/>
      <c r="G46" s="122">
        <f>$F$45*G45</f>
        <v>0</v>
      </c>
      <c r="H46" s="122">
        <f t="shared" ref="H46:AK46" si="21">$F$45*H45</f>
        <v>0</v>
      </c>
      <c r="I46" s="122">
        <f t="shared" si="21"/>
        <v>0</v>
      </c>
      <c r="J46" s="122">
        <f t="shared" si="21"/>
        <v>0</v>
      </c>
      <c r="K46" s="122">
        <f t="shared" si="21"/>
        <v>0</v>
      </c>
      <c r="L46" s="122">
        <f t="shared" si="21"/>
        <v>0</v>
      </c>
      <c r="M46" s="122">
        <f t="shared" si="21"/>
        <v>0</v>
      </c>
      <c r="N46" s="122">
        <f t="shared" si="21"/>
        <v>0</v>
      </c>
      <c r="O46" s="122">
        <f t="shared" si="21"/>
        <v>0</v>
      </c>
      <c r="P46" s="122">
        <f t="shared" si="21"/>
        <v>0</v>
      </c>
      <c r="Q46" s="122">
        <f t="shared" si="21"/>
        <v>0</v>
      </c>
      <c r="R46" s="122">
        <f t="shared" si="21"/>
        <v>0</v>
      </c>
      <c r="S46" s="122">
        <f t="shared" si="21"/>
        <v>0</v>
      </c>
      <c r="T46" s="122">
        <f t="shared" si="21"/>
        <v>0</v>
      </c>
      <c r="U46" s="122">
        <f t="shared" si="21"/>
        <v>0</v>
      </c>
      <c r="V46" s="122">
        <f t="shared" si="21"/>
        <v>0</v>
      </c>
      <c r="W46" s="122">
        <f t="shared" si="21"/>
        <v>0</v>
      </c>
      <c r="X46" s="122">
        <f t="shared" si="21"/>
        <v>0</v>
      </c>
      <c r="Y46" s="122">
        <f t="shared" si="21"/>
        <v>0</v>
      </c>
      <c r="Z46" s="122">
        <f t="shared" si="21"/>
        <v>0</v>
      </c>
      <c r="AA46" s="122">
        <f t="shared" si="21"/>
        <v>0</v>
      </c>
      <c r="AB46" s="122">
        <f t="shared" si="21"/>
        <v>0</v>
      </c>
      <c r="AC46" s="122">
        <f t="shared" si="21"/>
        <v>0</v>
      </c>
      <c r="AD46" s="122">
        <f t="shared" si="21"/>
        <v>0</v>
      </c>
      <c r="AE46" s="122">
        <f t="shared" si="21"/>
        <v>0</v>
      </c>
      <c r="AF46" s="122">
        <f t="shared" si="21"/>
        <v>0</v>
      </c>
      <c r="AG46" s="122">
        <f t="shared" si="21"/>
        <v>0</v>
      </c>
      <c r="AH46" s="122">
        <f t="shared" si="21"/>
        <v>0</v>
      </c>
      <c r="AI46" s="122">
        <f t="shared" si="21"/>
        <v>0</v>
      </c>
      <c r="AJ46" s="122">
        <f t="shared" si="21"/>
        <v>0</v>
      </c>
      <c r="AK46" s="122">
        <f t="shared" si="21"/>
        <v>0</v>
      </c>
      <c r="AL46" s="122">
        <f>F45*AL45</f>
        <v>0</v>
      </c>
      <c r="AM46" s="61"/>
      <c r="AN46" s="61"/>
      <c r="AO46" s="61"/>
      <c r="AP46" s="61"/>
      <c r="AQ46" s="61"/>
      <c r="AR46" s="61"/>
      <c r="AS46" s="61"/>
      <c r="AT46" s="61"/>
      <c r="AU46" s="61"/>
      <c r="AV46" s="61"/>
      <c r="AW46" s="61"/>
      <c r="AX46" s="61"/>
      <c r="AY46" s="61"/>
      <c r="AZ46" s="61"/>
      <c r="BA46" s="61"/>
      <c r="BB46" s="61"/>
      <c r="BC46" s="61"/>
      <c r="BD46" s="61"/>
      <c r="BE46" s="61"/>
      <c r="BF46" s="61"/>
      <c r="BG46" s="61"/>
      <c r="BH46" s="61"/>
      <c r="BI46" s="61"/>
      <c r="BJ46" s="61"/>
      <c r="BK46" s="61"/>
      <c r="BL46" s="61"/>
      <c r="BM46" s="61"/>
      <c r="BN46" s="61"/>
      <c r="BO46" s="61"/>
      <c r="BP46" s="61"/>
      <c r="BQ46" s="61"/>
      <c r="BR46" s="61"/>
      <c r="BS46" s="61"/>
      <c r="BT46" s="61"/>
      <c r="BU46" s="61"/>
      <c r="BV46" s="61"/>
      <c r="BW46" s="61"/>
      <c r="BX46" s="61"/>
      <c r="BY46" s="61"/>
      <c r="BZ46" s="61"/>
      <c r="CA46" s="61"/>
      <c r="CB46" s="61"/>
      <c r="CC46" s="61"/>
      <c r="CD46" s="61"/>
      <c r="CE46" s="61"/>
      <c r="CF46" s="61"/>
      <c r="CG46" s="61"/>
      <c r="CH46" s="61"/>
      <c r="CI46" s="61"/>
      <c r="CJ46" s="61"/>
      <c r="CK46" s="61"/>
      <c r="CL46" s="61"/>
      <c r="CM46" s="61"/>
      <c r="CN46" s="61"/>
      <c r="CO46" s="61"/>
      <c r="CP46" s="61"/>
      <c r="CQ46" s="61"/>
      <c r="CR46" s="61"/>
      <c r="CS46" s="61"/>
      <c r="CT46" s="61"/>
      <c r="CU46" s="61"/>
      <c r="CV46" s="61"/>
      <c r="CW46" s="61"/>
      <c r="CX46" s="61"/>
      <c r="CY46" s="61"/>
      <c r="CZ46" s="61"/>
      <c r="DA46" s="61"/>
      <c r="DB46" s="61"/>
    </row>
    <row r="47" spans="1:106" s="58" customFormat="1" ht="20.100000000000001" customHeight="1">
      <c r="A47" s="117" t="s">
        <v>425</v>
      </c>
      <c r="B47" s="840"/>
      <c r="C47" s="837" t="s">
        <v>80</v>
      </c>
      <c r="D47" s="794" t="str">
        <f>[76]납품수량!C25</f>
        <v>ROLLO CASSETTE FRONT</v>
      </c>
      <c r="E47" s="794" t="str">
        <f>[76]납품수량!D25</f>
        <v>GD</v>
      </c>
      <c r="F47" s="794">
        <f>VLOOKUP(C47,'[72]납품수량(영업)'!$C$3:$F$260,4,FALSE)</f>
        <v>0</v>
      </c>
      <c r="G47" s="122">
        <f>VLOOKUP($C$47,[77]납품수량!$B$3:$AI$200,G1,FALSE)</f>
        <v>0</v>
      </c>
      <c r="H47" s="122">
        <f>VLOOKUP($C$47,[77]납품수량!$B$3:$AI$200,H1,FALSE)</f>
        <v>0</v>
      </c>
      <c r="I47" s="122">
        <f>VLOOKUP($C$47,[77]납품수량!$B$3:$AI$200,I1,FALSE)</f>
        <v>0</v>
      </c>
      <c r="J47" s="122">
        <f>VLOOKUP($C$47,[77]납품수량!$B$3:$AI$200,J1,FALSE)</f>
        <v>0</v>
      </c>
      <c r="K47" s="122">
        <f>VLOOKUP($C$47,[77]납품수량!$B$3:$AI$200,K1,FALSE)</f>
        <v>0</v>
      </c>
      <c r="L47" s="122">
        <f>VLOOKUP($C$47,[77]납품수량!$B$3:$AI$200,L1,FALSE)</f>
        <v>0</v>
      </c>
      <c r="M47" s="122">
        <f>VLOOKUP($C$47,[77]납품수량!$B$3:$AI$200,M1,FALSE)</f>
        <v>0</v>
      </c>
      <c r="N47" s="122">
        <f>VLOOKUP($C$47,[77]납품수량!$B$3:$AI$200,N1,FALSE)</f>
        <v>0</v>
      </c>
      <c r="O47" s="122">
        <f>VLOOKUP($C$47,[77]납품수량!$B$3:$AI$200,O1,FALSE)</f>
        <v>0</v>
      </c>
      <c r="P47" s="122">
        <f>VLOOKUP($C$47,[77]납품수량!$B$3:$AI$200,P1,FALSE)</f>
        <v>0</v>
      </c>
      <c r="Q47" s="122">
        <f>VLOOKUP($C$47,[77]납품수량!$B$3:$AI$200,Q1,FALSE)</f>
        <v>0</v>
      </c>
      <c r="R47" s="122">
        <f>VLOOKUP($C$47,[77]납품수량!$B$3:$AI$200,R1,FALSE)</f>
        <v>0</v>
      </c>
      <c r="S47" s="122">
        <f>VLOOKUP($C$47,[77]납품수량!$B$3:$AI$200,S1,FALSE)</f>
        <v>0</v>
      </c>
      <c r="T47" s="122">
        <f>VLOOKUP($C$47,[77]납품수량!$B$3:$AI$200,T1,FALSE)</f>
        <v>0</v>
      </c>
      <c r="U47" s="122">
        <f>VLOOKUP($C$47,[77]납품수량!$B$3:$AI$200,U1,FALSE)</f>
        <v>0</v>
      </c>
      <c r="V47" s="122">
        <f>VLOOKUP($C$47,[77]납품수량!$B$3:$AI$200,V1,FALSE)</f>
        <v>0</v>
      </c>
      <c r="W47" s="122">
        <f>VLOOKUP($C$47,[77]납품수량!$B$3:$AI$200,W1,FALSE)</f>
        <v>0</v>
      </c>
      <c r="X47" s="122">
        <f>VLOOKUP($C$47,[77]납품수량!$B$3:$AI$200,X1,FALSE)</f>
        <v>0</v>
      </c>
      <c r="Y47" s="122">
        <f>VLOOKUP($C$47,[77]납품수량!$B$3:$AI$200,Y1,FALSE)</f>
        <v>0</v>
      </c>
      <c r="Z47" s="122">
        <f>VLOOKUP($C$47,[77]납품수량!$B$3:$AI$200,Z1,FALSE)</f>
        <v>0</v>
      </c>
      <c r="AA47" s="122">
        <f>VLOOKUP($C$47,[77]납품수량!$B$3:$AI$200,AA1,FALSE)</f>
        <v>0</v>
      </c>
      <c r="AB47" s="122">
        <f>VLOOKUP($C$47,[77]납품수량!$B$3:$AI$200,AB1,FALSE)</f>
        <v>0</v>
      </c>
      <c r="AC47" s="122">
        <f>VLOOKUP($C$47,[77]납품수량!$B$3:$AI$200,AC1,FALSE)</f>
        <v>0</v>
      </c>
      <c r="AD47" s="122">
        <f>VLOOKUP($C$47,[77]납품수량!$B$3:$AI$200,AD1,FALSE)</f>
        <v>0</v>
      </c>
      <c r="AE47" s="122">
        <f>VLOOKUP($C$47,[77]납품수량!$B$3:$AI$200,AE1,FALSE)</f>
        <v>0</v>
      </c>
      <c r="AF47" s="122">
        <f>VLOOKUP($C$47,[77]납품수량!$B$3:$AI$200,AF1,FALSE)</f>
        <v>0</v>
      </c>
      <c r="AG47" s="122">
        <f>VLOOKUP($C$47,[77]납품수량!$B$3:$AI$200,AG1,FALSE)</f>
        <v>0</v>
      </c>
      <c r="AH47" s="122">
        <f>VLOOKUP($C$47,[77]납품수량!$B$3:$AI$200,AH1,FALSE)</f>
        <v>0</v>
      </c>
      <c r="AI47" s="122">
        <f>VLOOKUP($C$47,[77]납품수량!$B$3:$AI$200,AI1,FALSE)</f>
        <v>0</v>
      </c>
      <c r="AJ47" s="122">
        <f>VLOOKUP($C$47,[77]납품수량!$B$3:$AI$200,AJ1,FALSE)</f>
        <v>0</v>
      </c>
      <c r="AK47" s="122">
        <f>VLOOKUP($C$47,[77]납품수량!$B$3:$AI$200,AK1,FALSE)</f>
        <v>0</v>
      </c>
      <c r="AL47" s="122">
        <f>SUM(G47:AK47)</f>
        <v>0</v>
      </c>
      <c r="AM47" s="61"/>
      <c r="AN47" s="61"/>
      <c r="AO47" s="61"/>
      <c r="AP47" s="61"/>
      <c r="AQ47" s="61"/>
      <c r="AR47" s="61"/>
      <c r="AS47" s="61"/>
      <c r="AT47" s="61"/>
      <c r="AU47" s="61"/>
      <c r="AV47" s="61"/>
      <c r="AW47" s="61"/>
      <c r="AX47" s="61"/>
      <c r="AY47" s="61"/>
      <c r="AZ47" s="61"/>
      <c r="BA47" s="61"/>
      <c r="BB47" s="61"/>
      <c r="BC47" s="61"/>
      <c r="BD47" s="61"/>
      <c r="BE47" s="61"/>
      <c r="BF47" s="61"/>
      <c r="BG47" s="61"/>
      <c r="BH47" s="61"/>
      <c r="BI47" s="61"/>
      <c r="BJ47" s="61"/>
      <c r="BK47" s="61"/>
      <c r="BL47" s="61"/>
      <c r="BM47" s="61"/>
      <c r="BN47" s="61"/>
      <c r="BO47" s="61"/>
      <c r="BP47" s="61"/>
      <c r="BQ47" s="61"/>
      <c r="BR47" s="61"/>
      <c r="BS47" s="61"/>
      <c r="BT47" s="61"/>
      <c r="BU47" s="61"/>
      <c r="BV47" s="61"/>
      <c r="BW47" s="61"/>
      <c r="BX47" s="61"/>
      <c r="BY47" s="61"/>
      <c r="BZ47" s="61"/>
      <c r="CA47" s="61"/>
      <c r="CB47" s="61"/>
      <c r="CC47" s="61"/>
      <c r="CD47" s="61"/>
      <c r="CE47" s="61"/>
      <c r="CF47" s="61"/>
      <c r="CG47" s="61"/>
      <c r="CH47" s="61"/>
      <c r="CI47" s="61"/>
      <c r="CJ47" s="61"/>
      <c r="CK47" s="61"/>
      <c r="CL47" s="61"/>
      <c r="CM47" s="61"/>
      <c r="CN47" s="61"/>
      <c r="CO47" s="61"/>
      <c r="CP47" s="61"/>
      <c r="CQ47" s="61"/>
      <c r="CR47" s="61"/>
      <c r="CS47" s="61"/>
      <c r="CT47" s="61"/>
      <c r="CU47" s="61"/>
      <c r="CV47" s="61"/>
      <c r="CW47" s="61"/>
      <c r="CX47" s="61"/>
      <c r="CY47" s="61"/>
      <c r="CZ47" s="61"/>
      <c r="DA47" s="61"/>
      <c r="DB47" s="61"/>
    </row>
    <row r="48" spans="1:106" s="58" customFormat="1" ht="20.100000000000001" customHeight="1">
      <c r="A48" s="117"/>
      <c r="B48" s="840"/>
      <c r="C48" s="838"/>
      <c r="D48" s="795"/>
      <c r="E48" s="795"/>
      <c r="F48" s="795"/>
      <c r="G48" s="122">
        <f>$F$47*G47</f>
        <v>0</v>
      </c>
      <c r="H48" s="122">
        <f t="shared" ref="H48:AK48" si="22">$F$47*H47</f>
        <v>0</v>
      </c>
      <c r="I48" s="122">
        <f t="shared" si="22"/>
        <v>0</v>
      </c>
      <c r="J48" s="122">
        <f t="shared" si="22"/>
        <v>0</v>
      </c>
      <c r="K48" s="122">
        <f t="shared" si="22"/>
        <v>0</v>
      </c>
      <c r="L48" s="122">
        <f t="shared" si="22"/>
        <v>0</v>
      </c>
      <c r="M48" s="122">
        <f t="shared" si="22"/>
        <v>0</v>
      </c>
      <c r="N48" s="122">
        <f t="shared" si="22"/>
        <v>0</v>
      </c>
      <c r="O48" s="122">
        <f t="shared" si="22"/>
        <v>0</v>
      </c>
      <c r="P48" s="122">
        <f t="shared" si="22"/>
        <v>0</v>
      </c>
      <c r="Q48" s="122">
        <f t="shared" si="22"/>
        <v>0</v>
      </c>
      <c r="R48" s="122">
        <f t="shared" si="22"/>
        <v>0</v>
      </c>
      <c r="S48" s="122">
        <f t="shared" si="22"/>
        <v>0</v>
      </c>
      <c r="T48" s="122">
        <f t="shared" si="22"/>
        <v>0</v>
      </c>
      <c r="U48" s="122">
        <f t="shared" si="22"/>
        <v>0</v>
      </c>
      <c r="V48" s="122">
        <f t="shared" si="22"/>
        <v>0</v>
      </c>
      <c r="W48" s="122">
        <f t="shared" si="22"/>
        <v>0</v>
      </c>
      <c r="X48" s="122">
        <f t="shared" si="22"/>
        <v>0</v>
      </c>
      <c r="Y48" s="122">
        <f t="shared" si="22"/>
        <v>0</v>
      </c>
      <c r="Z48" s="122">
        <f t="shared" si="22"/>
        <v>0</v>
      </c>
      <c r="AA48" s="122">
        <f t="shared" si="22"/>
        <v>0</v>
      </c>
      <c r="AB48" s="122">
        <f t="shared" si="22"/>
        <v>0</v>
      </c>
      <c r="AC48" s="122">
        <f t="shared" si="22"/>
        <v>0</v>
      </c>
      <c r="AD48" s="122">
        <f t="shared" si="22"/>
        <v>0</v>
      </c>
      <c r="AE48" s="122">
        <f t="shared" si="22"/>
        <v>0</v>
      </c>
      <c r="AF48" s="122">
        <f t="shared" si="22"/>
        <v>0</v>
      </c>
      <c r="AG48" s="122">
        <f t="shared" si="22"/>
        <v>0</v>
      </c>
      <c r="AH48" s="122">
        <f t="shared" si="22"/>
        <v>0</v>
      </c>
      <c r="AI48" s="122">
        <f t="shared" si="22"/>
        <v>0</v>
      </c>
      <c r="AJ48" s="122">
        <f t="shared" si="22"/>
        <v>0</v>
      </c>
      <c r="AK48" s="122">
        <f t="shared" si="22"/>
        <v>0</v>
      </c>
      <c r="AL48" s="122">
        <f>F47*AL47</f>
        <v>0</v>
      </c>
      <c r="AM48" s="61"/>
      <c r="AN48" s="61"/>
      <c r="AO48" s="61"/>
      <c r="AP48" s="61"/>
      <c r="AQ48" s="61"/>
      <c r="AR48" s="61"/>
      <c r="AS48" s="61"/>
      <c r="AT48" s="61"/>
      <c r="AU48" s="61"/>
      <c r="AV48" s="61"/>
      <c r="AW48" s="61"/>
      <c r="AX48" s="61"/>
      <c r="AY48" s="61"/>
      <c r="AZ48" s="61"/>
      <c r="BA48" s="61"/>
      <c r="BB48" s="61"/>
      <c r="BC48" s="61"/>
      <c r="BD48" s="61"/>
      <c r="BE48" s="61"/>
      <c r="BF48" s="61"/>
      <c r="BG48" s="61"/>
      <c r="BH48" s="61"/>
      <c r="BI48" s="61"/>
      <c r="BJ48" s="61"/>
      <c r="BK48" s="61"/>
      <c r="BL48" s="61"/>
      <c r="BM48" s="61"/>
      <c r="BN48" s="61"/>
      <c r="BO48" s="61"/>
      <c r="BP48" s="61"/>
      <c r="BQ48" s="61"/>
      <c r="BR48" s="61"/>
      <c r="BS48" s="61"/>
      <c r="BT48" s="61"/>
      <c r="BU48" s="61"/>
      <c r="BV48" s="61"/>
      <c r="BW48" s="61"/>
      <c r="BX48" s="61"/>
      <c r="BY48" s="61"/>
      <c r="BZ48" s="61"/>
      <c r="CA48" s="61"/>
      <c r="CB48" s="61"/>
      <c r="CC48" s="61"/>
      <c r="CD48" s="61"/>
      <c r="CE48" s="61"/>
      <c r="CF48" s="61"/>
      <c r="CG48" s="61"/>
      <c r="CH48" s="61"/>
      <c r="CI48" s="61"/>
      <c r="CJ48" s="61"/>
      <c r="CK48" s="61"/>
      <c r="CL48" s="61"/>
      <c r="CM48" s="61"/>
      <c r="CN48" s="61"/>
      <c r="CO48" s="61"/>
      <c r="CP48" s="61"/>
      <c r="CQ48" s="61"/>
      <c r="CR48" s="61"/>
      <c r="CS48" s="61"/>
      <c r="CT48" s="61"/>
      <c r="CU48" s="61"/>
      <c r="CV48" s="61"/>
      <c r="CW48" s="61"/>
      <c r="CX48" s="61"/>
      <c r="CY48" s="61"/>
      <c r="CZ48" s="61"/>
      <c r="DA48" s="61"/>
      <c r="DB48" s="61"/>
    </row>
    <row r="49" spans="1:106" s="58" customFormat="1" ht="20.100000000000001" customHeight="1">
      <c r="A49" s="117" t="s">
        <v>425</v>
      </c>
      <c r="B49" s="840"/>
      <c r="C49" s="809" t="s">
        <v>77</v>
      </c>
      <c r="D49" s="794" t="str">
        <f>[76]납품수량!C26</f>
        <v>ASSY CENRET CROSS MEMBER</v>
      </c>
      <c r="E49" s="794" t="str">
        <f>[76]납품수량!D26</f>
        <v>GD</v>
      </c>
      <c r="F49" s="794">
        <f>VLOOKUP(C49,'[72]납품수량(영업)'!$C$3:$F$260,4,FALSE)</f>
        <v>0</v>
      </c>
      <c r="G49" s="122">
        <f>VLOOKUP($C$49,[77]납품수량!$B$3:$AI$200,G1,FALSE)</f>
        <v>0</v>
      </c>
      <c r="H49" s="122">
        <f>VLOOKUP($C$49,[77]납품수량!$B$3:$AI$200,H1,FALSE)</f>
        <v>0</v>
      </c>
      <c r="I49" s="122">
        <f>VLOOKUP($C$49,[77]납품수량!$B$3:$AI$200,I1,FALSE)</f>
        <v>0</v>
      </c>
      <c r="J49" s="122">
        <f>VLOOKUP($C$49,[77]납품수량!$B$3:$AI$200,J1,FALSE)</f>
        <v>0</v>
      </c>
      <c r="K49" s="122">
        <f>VLOOKUP($C$49,[77]납품수량!$B$3:$AI$200,K1,FALSE)</f>
        <v>0</v>
      </c>
      <c r="L49" s="122">
        <f>VLOOKUP($C$49,[77]납품수량!$B$3:$AI$200,L1,FALSE)</f>
        <v>0</v>
      </c>
      <c r="M49" s="122">
        <f>VLOOKUP($C$49,[77]납품수량!$B$3:$AI$200,M1,FALSE)</f>
        <v>0</v>
      </c>
      <c r="N49" s="122">
        <f>VLOOKUP($C$49,[77]납품수량!$B$3:$AI$200,N1,FALSE)</f>
        <v>0</v>
      </c>
      <c r="O49" s="122">
        <f>VLOOKUP($C$49,[77]납품수량!$B$3:$AI$200,O1,FALSE)</f>
        <v>0</v>
      </c>
      <c r="P49" s="122">
        <f>VLOOKUP($C$49,[77]납품수량!$B$3:$AI$200,P1,FALSE)</f>
        <v>0</v>
      </c>
      <c r="Q49" s="122">
        <f>VLOOKUP($C$49,[77]납품수량!$B$3:$AI$200,Q1,FALSE)</f>
        <v>0</v>
      </c>
      <c r="R49" s="122">
        <f>VLOOKUP($C$49,[77]납품수량!$B$3:$AI$200,R1,FALSE)</f>
        <v>0</v>
      </c>
      <c r="S49" s="122">
        <f>VLOOKUP($C$49,[77]납품수량!$B$3:$AI$200,S1,FALSE)</f>
        <v>0</v>
      </c>
      <c r="T49" s="122">
        <f>VLOOKUP($C$49,[77]납품수량!$B$3:$AI$200,T1,FALSE)</f>
        <v>0</v>
      </c>
      <c r="U49" s="122">
        <f>VLOOKUP($C$49,[77]납품수량!$B$3:$AI$200,U1,FALSE)</f>
        <v>0</v>
      </c>
      <c r="V49" s="122">
        <f>VLOOKUP($C$49,[77]납품수량!$B$3:$AI$200,V1,FALSE)</f>
        <v>0</v>
      </c>
      <c r="W49" s="122">
        <f>VLOOKUP($C$49,[77]납품수량!$B$3:$AI$200,W1,FALSE)</f>
        <v>0</v>
      </c>
      <c r="X49" s="122">
        <f>VLOOKUP($C$49,[77]납품수량!$B$3:$AI$200,X1,FALSE)</f>
        <v>0</v>
      </c>
      <c r="Y49" s="122">
        <f>VLOOKUP($C$49,[77]납품수량!$B$3:$AI$200,Y1,FALSE)</f>
        <v>0</v>
      </c>
      <c r="Z49" s="122">
        <f>VLOOKUP($C$49,[77]납품수량!$B$3:$AI$200,Z1,FALSE)</f>
        <v>0</v>
      </c>
      <c r="AA49" s="122">
        <f>VLOOKUP($C$49,[77]납품수량!$B$3:$AI$200,AA1,FALSE)</f>
        <v>0</v>
      </c>
      <c r="AB49" s="122">
        <f>VLOOKUP($C$49,[77]납품수량!$B$3:$AI$200,AB1,FALSE)</f>
        <v>0</v>
      </c>
      <c r="AC49" s="122">
        <f>VLOOKUP($C$49,[77]납품수량!$B$3:$AI$200,AC1,FALSE)</f>
        <v>0</v>
      </c>
      <c r="AD49" s="122">
        <f>VLOOKUP($C$49,[77]납품수량!$B$3:$AI$200,AD1,FALSE)</f>
        <v>0</v>
      </c>
      <c r="AE49" s="122">
        <f>VLOOKUP($C$49,[77]납품수량!$B$3:$AI$200,AE1,FALSE)</f>
        <v>0</v>
      </c>
      <c r="AF49" s="122">
        <f>VLOOKUP($C$49,[77]납품수량!$B$3:$AI$200,AF1,FALSE)</f>
        <v>0</v>
      </c>
      <c r="AG49" s="122">
        <f>VLOOKUP($C$49,[77]납품수량!$B$3:$AI$200,AG1,FALSE)</f>
        <v>0</v>
      </c>
      <c r="AH49" s="122">
        <f>VLOOKUP($C$49,[77]납품수량!$B$3:$AI$200,AH1,FALSE)</f>
        <v>0</v>
      </c>
      <c r="AI49" s="122">
        <f>VLOOKUP($C$49,[77]납품수량!$B$3:$AI$200,AI1,FALSE)</f>
        <v>0</v>
      </c>
      <c r="AJ49" s="122">
        <f>VLOOKUP($C$49,[77]납품수량!$B$3:$AI$200,AJ1,FALSE)</f>
        <v>0</v>
      </c>
      <c r="AK49" s="122">
        <f>VLOOKUP($C$49,[77]납품수량!$B$3:$AI$200,AK1,FALSE)</f>
        <v>0</v>
      </c>
      <c r="AL49" s="122">
        <f>SUM(G49:AK49)</f>
        <v>0</v>
      </c>
      <c r="AM49" s="61"/>
      <c r="AN49" s="61"/>
      <c r="AO49" s="61"/>
      <c r="AP49" s="61"/>
      <c r="AQ49" s="61"/>
      <c r="AR49" s="61"/>
      <c r="AS49" s="61"/>
      <c r="AT49" s="61"/>
      <c r="AU49" s="61"/>
      <c r="AV49" s="61"/>
      <c r="AW49" s="61"/>
      <c r="AX49" s="61"/>
      <c r="AY49" s="61"/>
      <c r="AZ49" s="61"/>
      <c r="BA49" s="61"/>
      <c r="BB49" s="61"/>
      <c r="BC49" s="61"/>
      <c r="BD49" s="61"/>
      <c r="BE49" s="61"/>
      <c r="BF49" s="61"/>
      <c r="BG49" s="61"/>
      <c r="BH49" s="61"/>
      <c r="BI49" s="61"/>
      <c r="BJ49" s="61"/>
      <c r="BK49" s="61"/>
      <c r="BL49" s="61"/>
      <c r="BM49" s="61"/>
      <c r="BN49" s="61"/>
      <c r="BO49" s="61"/>
      <c r="BP49" s="61"/>
      <c r="BQ49" s="61"/>
      <c r="BR49" s="61"/>
      <c r="BS49" s="61"/>
      <c r="BT49" s="61"/>
      <c r="BU49" s="61"/>
      <c r="BV49" s="61"/>
      <c r="BW49" s="61"/>
      <c r="BX49" s="61"/>
      <c r="BY49" s="61"/>
      <c r="BZ49" s="61"/>
      <c r="CA49" s="61"/>
      <c r="CB49" s="61"/>
      <c r="CC49" s="61"/>
      <c r="CD49" s="61"/>
      <c r="CE49" s="61"/>
      <c r="CF49" s="61"/>
      <c r="CG49" s="61"/>
      <c r="CH49" s="61"/>
      <c r="CI49" s="61"/>
      <c r="CJ49" s="61"/>
      <c r="CK49" s="61"/>
      <c r="CL49" s="61"/>
      <c r="CM49" s="61"/>
      <c r="CN49" s="61"/>
      <c r="CO49" s="61"/>
      <c r="CP49" s="61"/>
      <c r="CQ49" s="61"/>
      <c r="CR49" s="61"/>
      <c r="CS49" s="61"/>
      <c r="CT49" s="61"/>
      <c r="CU49" s="61"/>
      <c r="CV49" s="61"/>
      <c r="CW49" s="61"/>
      <c r="CX49" s="61"/>
      <c r="CY49" s="61"/>
      <c r="CZ49" s="61"/>
      <c r="DA49" s="61"/>
      <c r="DB49" s="61"/>
    </row>
    <row r="50" spans="1:106" s="58" customFormat="1" ht="20.100000000000001" customHeight="1">
      <c r="A50" s="117"/>
      <c r="B50" s="840"/>
      <c r="C50" s="810"/>
      <c r="D50" s="795"/>
      <c r="E50" s="795"/>
      <c r="F50" s="795"/>
      <c r="G50" s="122">
        <f>$F$49*G49</f>
        <v>0</v>
      </c>
      <c r="H50" s="122">
        <f t="shared" ref="H50:AK50" si="23">$F$49*H49</f>
        <v>0</v>
      </c>
      <c r="I50" s="122">
        <f t="shared" si="23"/>
        <v>0</v>
      </c>
      <c r="J50" s="122">
        <f t="shared" si="23"/>
        <v>0</v>
      </c>
      <c r="K50" s="122">
        <f t="shared" si="23"/>
        <v>0</v>
      </c>
      <c r="L50" s="122">
        <f t="shared" si="23"/>
        <v>0</v>
      </c>
      <c r="M50" s="122">
        <f t="shared" si="23"/>
        <v>0</v>
      </c>
      <c r="N50" s="122">
        <f t="shared" si="23"/>
        <v>0</v>
      </c>
      <c r="O50" s="122">
        <f t="shared" si="23"/>
        <v>0</v>
      </c>
      <c r="P50" s="122">
        <f t="shared" si="23"/>
        <v>0</v>
      </c>
      <c r="Q50" s="122">
        <f t="shared" si="23"/>
        <v>0</v>
      </c>
      <c r="R50" s="122">
        <f t="shared" si="23"/>
        <v>0</v>
      </c>
      <c r="S50" s="122">
        <f t="shared" si="23"/>
        <v>0</v>
      </c>
      <c r="T50" s="122">
        <f t="shared" si="23"/>
        <v>0</v>
      </c>
      <c r="U50" s="122">
        <f t="shared" si="23"/>
        <v>0</v>
      </c>
      <c r="V50" s="122">
        <f t="shared" si="23"/>
        <v>0</v>
      </c>
      <c r="W50" s="122">
        <f t="shared" si="23"/>
        <v>0</v>
      </c>
      <c r="X50" s="122">
        <f t="shared" si="23"/>
        <v>0</v>
      </c>
      <c r="Y50" s="122">
        <f t="shared" si="23"/>
        <v>0</v>
      </c>
      <c r="Z50" s="122">
        <f t="shared" si="23"/>
        <v>0</v>
      </c>
      <c r="AA50" s="122">
        <f t="shared" si="23"/>
        <v>0</v>
      </c>
      <c r="AB50" s="122">
        <f t="shared" si="23"/>
        <v>0</v>
      </c>
      <c r="AC50" s="122">
        <f t="shared" si="23"/>
        <v>0</v>
      </c>
      <c r="AD50" s="122">
        <f t="shared" si="23"/>
        <v>0</v>
      </c>
      <c r="AE50" s="122">
        <f t="shared" si="23"/>
        <v>0</v>
      </c>
      <c r="AF50" s="122">
        <f t="shared" si="23"/>
        <v>0</v>
      </c>
      <c r="AG50" s="122">
        <f t="shared" si="23"/>
        <v>0</v>
      </c>
      <c r="AH50" s="122">
        <f t="shared" si="23"/>
        <v>0</v>
      </c>
      <c r="AI50" s="122">
        <f t="shared" si="23"/>
        <v>0</v>
      </c>
      <c r="AJ50" s="122">
        <f t="shared" si="23"/>
        <v>0</v>
      </c>
      <c r="AK50" s="122">
        <f t="shared" si="23"/>
        <v>0</v>
      </c>
      <c r="AL50" s="122">
        <f>F49*AL49</f>
        <v>0</v>
      </c>
      <c r="AM50" s="61"/>
      <c r="AN50" s="61"/>
      <c r="AO50" s="61"/>
      <c r="AP50" s="61"/>
      <c r="AQ50" s="61"/>
      <c r="AR50" s="61"/>
      <c r="AS50" s="61"/>
      <c r="AT50" s="61"/>
      <c r="AU50" s="61"/>
      <c r="AV50" s="61"/>
      <c r="AW50" s="61"/>
      <c r="AX50" s="61"/>
      <c r="AY50" s="61"/>
      <c r="AZ50" s="61"/>
      <c r="BA50" s="61"/>
      <c r="BB50" s="61"/>
      <c r="BC50" s="61"/>
      <c r="BD50" s="61"/>
      <c r="BE50" s="61"/>
      <c r="BF50" s="61"/>
      <c r="BG50" s="61"/>
      <c r="BH50" s="61"/>
      <c r="BI50" s="61"/>
      <c r="BJ50" s="61"/>
      <c r="BK50" s="61"/>
      <c r="BL50" s="61"/>
      <c r="BM50" s="61"/>
      <c r="BN50" s="61"/>
      <c r="BO50" s="61"/>
      <c r="BP50" s="61"/>
      <c r="BQ50" s="61"/>
      <c r="BR50" s="61"/>
      <c r="BS50" s="61"/>
      <c r="BT50" s="61"/>
      <c r="BU50" s="61"/>
      <c r="BV50" s="61"/>
      <c r="BW50" s="61"/>
      <c r="BX50" s="61"/>
      <c r="BY50" s="61"/>
      <c r="BZ50" s="61"/>
      <c r="CA50" s="61"/>
      <c r="CB50" s="61"/>
      <c r="CC50" s="61"/>
      <c r="CD50" s="61"/>
      <c r="CE50" s="61"/>
      <c r="CF50" s="61"/>
      <c r="CG50" s="61"/>
      <c r="CH50" s="61"/>
      <c r="CI50" s="61"/>
      <c r="CJ50" s="61"/>
      <c r="CK50" s="61"/>
      <c r="CL50" s="61"/>
      <c r="CM50" s="61"/>
      <c r="CN50" s="61"/>
      <c r="CO50" s="61"/>
      <c r="CP50" s="61"/>
      <c r="CQ50" s="61"/>
      <c r="CR50" s="61"/>
      <c r="CS50" s="61"/>
      <c r="CT50" s="61"/>
      <c r="CU50" s="61"/>
      <c r="CV50" s="61"/>
      <c r="CW50" s="61"/>
      <c r="CX50" s="61"/>
      <c r="CY50" s="61"/>
      <c r="CZ50" s="61"/>
      <c r="DA50" s="61"/>
      <c r="DB50" s="61"/>
    </row>
    <row r="51" spans="1:106" s="58" customFormat="1" ht="20.100000000000001" customHeight="1">
      <c r="A51" s="117" t="s">
        <v>425</v>
      </c>
      <c r="B51" s="840"/>
      <c r="C51" s="809" t="s">
        <v>78</v>
      </c>
      <c r="D51" s="794" t="str">
        <f>[76]납품수량!C27</f>
        <v>MIDDLE BEAM</v>
      </c>
      <c r="E51" s="794" t="str">
        <f>[76]납품수량!D27</f>
        <v>GD</v>
      </c>
      <c r="F51" s="794">
        <f>VLOOKUP(C51,'[72]납품수량(영업)'!$C$3:$F$260,4,FALSE)</f>
        <v>0</v>
      </c>
      <c r="G51" s="122">
        <f>VLOOKUP($C$51,[77]납품수량!$B$3:$AI$200,G1,FALSE)</f>
        <v>0</v>
      </c>
      <c r="H51" s="122">
        <f>VLOOKUP($C$51,[77]납품수량!$B$3:$AI$200,H1,FALSE)</f>
        <v>0</v>
      </c>
      <c r="I51" s="122">
        <f>VLOOKUP($C$51,[77]납품수량!$B$3:$AI$200,I1,FALSE)</f>
        <v>0</v>
      </c>
      <c r="J51" s="122">
        <f>VLOOKUP($C$51,[77]납품수량!$B$3:$AI$200,J1,FALSE)</f>
        <v>0</v>
      </c>
      <c r="K51" s="122">
        <f>VLOOKUP($C$51,[77]납품수량!$B$3:$AI$200,K1,FALSE)</f>
        <v>0</v>
      </c>
      <c r="L51" s="122">
        <f>VLOOKUP($C$51,[77]납품수량!$B$3:$AI$200,L1,FALSE)</f>
        <v>0</v>
      </c>
      <c r="M51" s="122">
        <f>VLOOKUP($C$51,[77]납품수량!$B$3:$AI$200,M1,FALSE)</f>
        <v>0</v>
      </c>
      <c r="N51" s="122">
        <f>VLOOKUP($C$51,[77]납품수량!$B$3:$AI$200,N1,FALSE)</f>
        <v>0</v>
      </c>
      <c r="O51" s="122">
        <f>VLOOKUP($C$51,[77]납품수량!$B$3:$AI$200,O1,FALSE)</f>
        <v>0</v>
      </c>
      <c r="P51" s="122">
        <f>VLOOKUP($C$51,[77]납품수량!$B$3:$AI$200,P1,FALSE)</f>
        <v>0</v>
      </c>
      <c r="Q51" s="122">
        <f>VLOOKUP($C$51,[77]납품수량!$B$3:$AI$200,Q1,FALSE)</f>
        <v>0</v>
      </c>
      <c r="R51" s="122">
        <f>VLOOKUP($C$51,[77]납품수량!$B$3:$AI$200,R1,FALSE)</f>
        <v>0</v>
      </c>
      <c r="S51" s="122">
        <f>VLOOKUP($C$51,[77]납품수량!$B$3:$AI$200,S1,FALSE)</f>
        <v>0</v>
      </c>
      <c r="T51" s="122">
        <f>VLOOKUP($C$51,[77]납품수량!$B$3:$AI$200,T1,FALSE)</f>
        <v>0</v>
      </c>
      <c r="U51" s="122">
        <f>VLOOKUP($C$51,[77]납품수량!$B$3:$AI$200,U1,FALSE)</f>
        <v>0</v>
      </c>
      <c r="V51" s="122">
        <f>VLOOKUP($C$51,[77]납품수량!$B$3:$AI$200,V1,FALSE)</f>
        <v>0</v>
      </c>
      <c r="W51" s="122">
        <f>VLOOKUP($C$51,[77]납품수량!$B$3:$AI$200,W1,FALSE)</f>
        <v>0</v>
      </c>
      <c r="X51" s="122">
        <f>VLOOKUP($C$51,[77]납품수량!$B$3:$AI$200,X1,FALSE)</f>
        <v>0</v>
      </c>
      <c r="Y51" s="122">
        <f>VLOOKUP($C$51,[77]납품수량!$B$3:$AI$200,Y1,FALSE)</f>
        <v>0</v>
      </c>
      <c r="Z51" s="122">
        <f>VLOOKUP($C$51,[77]납품수량!$B$3:$AI$200,Z1,FALSE)</f>
        <v>0</v>
      </c>
      <c r="AA51" s="122">
        <f>VLOOKUP($C$51,[77]납품수량!$B$3:$AI$200,AA1,FALSE)</f>
        <v>0</v>
      </c>
      <c r="AB51" s="122">
        <f>VLOOKUP($C$51,[77]납품수량!$B$3:$AI$200,AB1,FALSE)</f>
        <v>0</v>
      </c>
      <c r="AC51" s="122">
        <f>VLOOKUP($C$51,[77]납품수량!$B$3:$AI$200,AC1,FALSE)</f>
        <v>0</v>
      </c>
      <c r="AD51" s="122">
        <f>VLOOKUP($C$51,[77]납품수량!$B$3:$AI$200,AD1,FALSE)</f>
        <v>0</v>
      </c>
      <c r="AE51" s="122">
        <f>VLOOKUP($C$51,[77]납품수량!$B$3:$AI$200,AE1,FALSE)</f>
        <v>0</v>
      </c>
      <c r="AF51" s="122">
        <f>VLOOKUP($C$51,[77]납품수량!$B$3:$AI$200,AF1,FALSE)</f>
        <v>0</v>
      </c>
      <c r="AG51" s="122">
        <f>VLOOKUP($C$51,[77]납품수량!$B$3:$AI$200,AG1,FALSE)</f>
        <v>0</v>
      </c>
      <c r="AH51" s="122">
        <f>VLOOKUP($C$51,[77]납품수량!$B$3:$AI$200,AH1,FALSE)</f>
        <v>0</v>
      </c>
      <c r="AI51" s="122">
        <f>VLOOKUP($C$51,[77]납품수량!$B$3:$AI$200,AI1,FALSE)</f>
        <v>0</v>
      </c>
      <c r="AJ51" s="122">
        <f>VLOOKUP($C$51,[77]납품수량!$B$3:$AI$200,AJ1,FALSE)</f>
        <v>0</v>
      </c>
      <c r="AK51" s="122">
        <f>VLOOKUP($C$51,[77]납품수량!$B$3:$AI$200,AK1,FALSE)</f>
        <v>0</v>
      </c>
      <c r="AL51" s="122">
        <f>SUM(G51:AK51)</f>
        <v>0</v>
      </c>
      <c r="AM51" s="61"/>
      <c r="AN51" s="61"/>
      <c r="AO51" s="61"/>
      <c r="AP51" s="61"/>
      <c r="AQ51" s="61"/>
      <c r="AR51" s="61"/>
      <c r="AS51" s="61"/>
      <c r="AT51" s="61"/>
      <c r="AU51" s="61"/>
      <c r="AV51" s="61"/>
      <c r="AW51" s="61"/>
      <c r="AX51" s="61"/>
      <c r="AY51" s="61"/>
      <c r="AZ51" s="61"/>
      <c r="BA51" s="61"/>
      <c r="BB51" s="61"/>
      <c r="BC51" s="61"/>
      <c r="BD51" s="61"/>
      <c r="BE51" s="61"/>
      <c r="BF51" s="61"/>
      <c r="BG51" s="61"/>
      <c r="BH51" s="61"/>
      <c r="BI51" s="61"/>
      <c r="BJ51" s="61"/>
      <c r="BK51" s="61"/>
      <c r="BL51" s="61"/>
      <c r="BM51" s="61"/>
      <c r="BN51" s="61"/>
      <c r="BO51" s="61"/>
      <c r="BP51" s="61"/>
      <c r="BQ51" s="61"/>
      <c r="BR51" s="61"/>
      <c r="BS51" s="61"/>
      <c r="BT51" s="61"/>
      <c r="BU51" s="61"/>
      <c r="BV51" s="61"/>
      <c r="BW51" s="61"/>
      <c r="BX51" s="61"/>
      <c r="BY51" s="61"/>
      <c r="BZ51" s="61"/>
      <c r="CA51" s="61"/>
      <c r="CB51" s="61"/>
      <c r="CC51" s="61"/>
      <c r="CD51" s="61"/>
      <c r="CE51" s="61"/>
      <c r="CF51" s="61"/>
      <c r="CG51" s="61"/>
      <c r="CH51" s="61"/>
      <c r="CI51" s="61"/>
      <c r="CJ51" s="61"/>
      <c r="CK51" s="61"/>
      <c r="CL51" s="61"/>
      <c r="CM51" s="61"/>
      <c r="CN51" s="61"/>
      <c r="CO51" s="61"/>
      <c r="CP51" s="61"/>
      <c r="CQ51" s="61"/>
      <c r="CR51" s="61"/>
      <c r="CS51" s="61"/>
      <c r="CT51" s="61"/>
      <c r="CU51" s="61"/>
      <c r="CV51" s="61"/>
      <c r="CW51" s="61"/>
      <c r="CX51" s="61"/>
      <c r="CY51" s="61"/>
      <c r="CZ51" s="61"/>
      <c r="DA51" s="61"/>
      <c r="DB51" s="61"/>
    </row>
    <row r="52" spans="1:106" s="58" customFormat="1" ht="20.100000000000001" customHeight="1">
      <c r="A52" s="117"/>
      <c r="B52" s="840"/>
      <c r="C52" s="810"/>
      <c r="D52" s="795"/>
      <c r="E52" s="795"/>
      <c r="F52" s="795"/>
      <c r="G52" s="122">
        <f>$F$51*G51</f>
        <v>0</v>
      </c>
      <c r="H52" s="122">
        <f t="shared" ref="H52:AK52" si="24">$F$51*H51</f>
        <v>0</v>
      </c>
      <c r="I52" s="122">
        <f t="shared" si="24"/>
        <v>0</v>
      </c>
      <c r="J52" s="122">
        <f t="shared" si="24"/>
        <v>0</v>
      </c>
      <c r="K52" s="122">
        <f t="shared" si="24"/>
        <v>0</v>
      </c>
      <c r="L52" s="122">
        <f t="shared" si="24"/>
        <v>0</v>
      </c>
      <c r="M52" s="122">
        <f t="shared" si="24"/>
        <v>0</v>
      </c>
      <c r="N52" s="122">
        <f t="shared" si="24"/>
        <v>0</v>
      </c>
      <c r="O52" s="122">
        <f t="shared" si="24"/>
        <v>0</v>
      </c>
      <c r="P52" s="122">
        <f t="shared" si="24"/>
        <v>0</v>
      </c>
      <c r="Q52" s="122">
        <f t="shared" si="24"/>
        <v>0</v>
      </c>
      <c r="R52" s="122">
        <f t="shared" si="24"/>
        <v>0</v>
      </c>
      <c r="S52" s="122">
        <f t="shared" si="24"/>
        <v>0</v>
      </c>
      <c r="T52" s="122">
        <f t="shared" si="24"/>
        <v>0</v>
      </c>
      <c r="U52" s="122">
        <f t="shared" si="24"/>
        <v>0</v>
      </c>
      <c r="V52" s="122">
        <f t="shared" si="24"/>
        <v>0</v>
      </c>
      <c r="W52" s="122">
        <f t="shared" si="24"/>
        <v>0</v>
      </c>
      <c r="X52" s="122">
        <f t="shared" si="24"/>
        <v>0</v>
      </c>
      <c r="Y52" s="122">
        <f t="shared" si="24"/>
        <v>0</v>
      </c>
      <c r="Z52" s="122">
        <f t="shared" si="24"/>
        <v>0</v>
      </c>
      <c r="AA52" s="122">
        <f t="shared" si="24"/>
        <v>0</v>
      </c>
      <c r="AB52" s="122">
        <f t="shared" si="24"/>
        <v>0</v>
      </c>
      <c r="AC52" s="122">
        <f t="shared" si="24"/>
        <v>0</v>
      </c>
      <c r="AD52" s="122">
        <f t="shared" si="24"/>
        <v>0</v>
      </c>
      <c r="AE52" s="122">
        <f t="shared" si="24"/>
        <v>0</v>
      </c>
      <c r="AF52" s="122">
        <f t="shared" si="24"/>
        <v>0</v>
      </c>
      <c r="AG52" s="122">
        <f t="shared" si="24"/>
        <v>0</v>
      </c>
      <c r="AH52" s="122">
        <f t="shared" si="24"/>
        <v>0</v>
      </c>
      <c r="AI52" s="122">
        <f t="shared" si="24"/>
        <v>0</v>
      </c>
      <c r="AJ52" s="122">
        <f t="shared" si="24"/>
        <v>0</v>
      </c>
      <c r="AK52" s="122">
        <f t="shared" si="24"/>
        <v>0</v>
      </c>
      <c r="AL52" s="122">
        <f>F51*AL51</f>
        <v>0</v>
      </c>
      <c r="AM52" s="61"/>
      <c r="AN52" s="61"/>
      <c r="AO52" s="61"/>
      <c r="AP52" s="61"/>
      <c r="AQ52" s="61"/>
      <c r="AR52" s="61"/>
      <c r="AS52" s="61"/>
      <c r="AT52" s="61"/>
      <c r="AU52" s="61"/>
      <c r="AV52" s="61"/>
      <c r="AW52" s="61"/>
      <c r="AX52" s="61"/>
      <c r="AY52" s="61"/>
      <c r="AZ52" s="61"/>
      <c r="BA52" s="61"/>
      <c r="BB52" s="61"/>
      <c r="BC52" s="61"/>
      <c r="BD52" s="61"/>
      <c r="BE52" s="61"/>
      <c r="BF52" s="61"/>
      <c r="BG52" s="61"/>
      <c r="BH52" s="61"/>
      <c r="BI52" s="61"/>
      <c r="BJ52" s="61"/>
      <c r="BK52" s="61"/>
      <c r="BL52" s="61"/>
      <c r="BM52" s="61"/>
      <c r="BN52" s="61"/>
      <c r="BO52" s="61"/>
      <c r="BP52" s="61"/>
      <c r="BQ52" s="61"/>
      <c r="BR52" s="61"/>
      <c r="BS52" s="61"/>
      <c r="BT52" s="61"/>
      <c r="BU52" s="61"/>
      <c r="BV52" s="61"/>
      <c r="BW52" s="61"/>
      <c r="BX52" s="61"/>
      <c r="BY52" s="61"/>
      <c r="BZ52" s="61"/>
      <c r="CA52" s="61"/>
      <c r="CB52" s="61"/>
      <c r="CC52" s="61"/>
      <c r="CD52" s="61"/>
      <c r="CE52" s="61"/>
      <c r="CF52" s="61"/>
      <c r="CG52" s="61"/>
      <c r="CH52" s="61"/>
      <c r="CI52" s="61"/>
      <c r="CJ52" s="61"/>
      <c r="CK52" s="61"/>
      <c r="CL52" s="61"/>
      <c r="CM52" s="61"/>
      <c r="CN52" s="61"/>
      <c r="CO52" s="61"/>
      <c r="CP52" s="61"/>
      <c r="CQ52" s="61"/>
      <c r="CR52" s="61"/>
      <c r="CS52" s="61"/>
      <c r="CT52" s="61"/>
      <c r="CU52" s="61"/>
      <c r="CV52" s="61"/>
      <c r="CW52" s="61"/>
      <c r="CX52" s="61"/>
      <c r="CY52" s="61"/>
      <c r="CZ52" s="61"/>
      <c r="DA52" s="61"/>
      <c r="DB52" s="61"/>
    </row>
    <row r="53" spans="1:106" s="58" customFormat="1" ht="20.100000000000001" customHeight="1">
      <c r="A53" s="117" t="s">
        <v>425</v>
      </c>
      <c r="B53" s="840"/>
      <c r="C53" s="809" t="s">
        <v>119</v>
      </c>
      <c r="D53" s="794" t="str">
        <f>[76]납품수량!C28</f>
        <v>ASSY BRACKET REAR SLIDER LH</v>
      </c>
      <c r="E53" s="794" t="str">
        <f>[76]납품수량!D28</f>
        <v>GD</v>
      </c>
      <c r="F53" s="794">
        <f>VLOOKUP(C53,'[72]납품수량(영업)'!$C$3:$F$260,4,FALSE)</f>
        <v>0</v>
      </c>
      <c r="G53" s="122">
        <f>VLOOKUP($C$53,[77]납품수량!$B$3:$AI$200,G1,FALSE)</f>
        <v>0</v>
      </c>
      <c r="H53" s="122">
        <f>VLOOKUP($C$53,[77]납품수량!$B$3:$AI$200,H1,FALSE)</f>
        <v>0</v>
      </c>
      <c r="I53" s="122">
        <f>VLOOKUP($C$53,[77]납품수량!$B$3:$AI$200,I1,FALSE)</f>
        <v>0</v>
      </c>
      <c r="J53" s="122">
        <f>VLOOKUP($C$53,[77]납품수량!$B$3:$AI$200,J1,FALSE)</f>
        <v>0</v>
      </c>
      <c r="K53" s="122">
        <f>VLOOKUP($C$53,[77]납품수량!$B$3:$AI$200,K1,FALSE)</f>
        <v>0</v>
      </c>
      <c r="L53" s="122">
        <f>VLOOKUP($C$53,[77]납품수량!$B$3:$AI$200,L1,FALSE)</f>
        <v>0</v>
      </c>
      <c r="M53" s="122">
        <f>VLOOKUP($C$53,[77]납품수량!$B$3:$AI$200,M1,FALSE)</f>
        <v>0</v>
      </c>
      <c r="N53" s="122">
        <f>VLOOKUP($C$53,[77]납품수량!$B$3:$AI$200,N1,FALSE)</f>
        <v>0</v>
      </c>
      <c r="O53" s="122">
        <f>VLOOKUP($C$53,[77]납품수량!$B$3:$AI$200,O1,FALSE)</f>
        <v>0</v>
      </c>
      <c r="P53" s="122">
        <f>VLOOKUP($C$53,[77]납품수량!$B$3:$AI$200,P1,FALSE)</f>
        <v>0</v>
      </c>
      <c r="Q53" s="122">
        <f>VLOOKUP($C$53,[77]납품수량!$B$3:$AI$200,Q1,FALSE)</f>
        <v>0</v>
      </c>
      <c r="R53" s="122">
        <f>VLOOKUP($C$53,[77]납품수량!$B$3:$AI$200,R1,FALSE)</f>
        <v>0</v>
      </c>
      <c r="S53" s="122">
        <f>VLOOKUP($C$53,[77]납품수량!$B$3:$AI$200,S1,FALSE)</f>
        <v>0</v>
      </c>
      <c r="T53" s="122">
        <f>VLOOKUP($C$53,[77]납품수량!$B$3:$AI$200,T1,FALSE)</f>
        <v>0</v>
      </c>
      <c r="U53" s="122">
        <f>VLOOKUP($C$53,[77]납품수량!$B$3:$AI$200,U1,FALSE)</f>
        <v>0</v>
      </c>
      <c r="V53" s="122">
        <f>VLOOKUP($C$53,[77]납품수량!$B$3:$AI$200,V1,FALSE)</f>
        <v>0</v>
      </c>
      <c r="W53" s="122">
        <f>VLOOKUP($C$53,[77]납품수량!$B$3:$AI$200,W1,FALSE)</f>
        <v>0</v>
      </c>
      <c r="X53" s="122">
        <f>VLOOKUP($C$53,[77]납품수량!$B$3:$AI$200,X1,FALSE)</f>
        <v>0</v>
      </c>
      <c r="Y53" s="122">
        <f>VLOOKUP($C$53,[77]납품수량!$B$3:$AI$200,Y1,FALSE)</f>
        <v>0</v>
      </c>
      <c r="Z53" s="122">
        <f>VLOOKUP($C$53,[77]납품수량!$B$3:$AI$200,Z1,FALSE)</f>
        <v>0</v>
      </c>
      <c r="AA53" s="122">
        <f>VLOOKUP($C$53,[77]납품수량!$B$3:$AI$200,AA1,FALSE)</f>
        <v>0</v>
      </c>
      <c r="AB53" s="122">
        <f>VLOOKUP($C$53,[77]납품수량!$B$3:$AI$200,AB1,FALSE)</f>
        <v>0</v>
      </c>
      <c r="AC53" s="122">
        <f>VLOOKUP($C$53,[77]납품수량!$B$3:$AI$200,AC1,FALSE)</f>
        <v>0</v>
      </c>
      <c r="AD53" s="122">
        <f>VLOOKUP($C$53,[77]납품수량!$B$3:$AI$200,AD1,FALSE)</f>
        <v>0</v>
      </c>
      <c r="AE53" s="122">
        <f>VLOOKUP($C$53,[77]납품수량!$B$3:$AI$200,AE1,FALSE)</f>
        <v>0</v>
      </c>
      <c r="AF53" s="122">
        <f>VLOOKUP($C$53,[77]납품수량!$B$3:$AI$200,AF1,FALSE)</f>
        <v>0</v>
      </c>
      <c r="AG53" s="122">
        <f>VLOOKUP($C$53,[77]납품수량!$B$3:$AI$200,AG1,FALSE)</f>
        <v>0</v>
      </c>
      <c r="AH53" s="122">
        <f>VLOOKUP($C$53,[77]납품수량!$B$3:$AI$200,AH1,FALSE)</f>
        <v>0</v>
      </c>
      <c r="AI53" s="122">
        <f>VLOOKUP($C$53,[77]납품수량!$B$3:$AI$200,AI1,FALSE)</f>
        <v>0</v>
      </c>
      <c r="AJ53" s="122">
        <f>VLOOKUP($C$53,[77]납품수량!$B$3:$AI$200,AJ1,FALSE)</f>
        <v>0</v>
      </c>
      <c r="AK53" s="122">
        <f>VLOOKUP($C$53,[77]납품수량!$B$3:$AI$200,AK1,FALSE)</f>
        <v>0</v>
      </c>
      <c r="AL53" s="122">
        <f>SUM(G53:AK53)</f>
        <v>0</v>
      </c>
      <c r="AM53" s="61"/>
      <c r="AN53" s="61"/>
      <c r="AO53" s="61"/>
      <c r="AP53" s="61"/>
      <c r="AQ53" s="61"/>
      <c r="AR53" s="61"/>
      <c r="AS53" s="61"/>
      <c r="AT53" s="61"/>
      <c r="AU53" s="61"/>
      <c r="AV53" s="61"/>
      <c r="AW53" s="61"/>
      <c r="AX53" s="61"/>
      <c r="AY53" s="61"/>
      <c r="AZ53" s="61"/>
      <c r="BA53" s="61"/>
      <c r="BB53" s="61"/>
      <c r="BC53" s="61"/>
      <c r="BD53" s="61"/>
      <c r="BE53" s="61"/>
      <c r="BF53" s="61"/>
      <c r="BG53" s="61"/>
      <c r="BH53" s="61"/>
      <c r="BI53" s="61"/>
      <c r="BJ53" s="61"/>
      <c r="BK53" s="61"/>
      <c r="BL53" s="61"/>
      <c r="BM53" s="61"/>
      <c r="BN53" s="61"/>
      <c r="BO53" s="61"/>
      <c r="BP53" s="61"/>
      <c r="BQ53" s="61"/>
      <c r="BR53" s="61"/>
      <c r="BS53" s="61"/>
      <c r="BT53" s="61"/>
      <c r="BU53" s="61"/>
      <c r="BV53" s="61"/>
      <c r="BW53" s="61"/>
      <c r="BX53" s="61"/>
      <c r="BY53" s="61"/>
      <c r="BZ53" s="61"/>
      <c r="CA53" s="61"/>
      <c r="CB53" s="61"/>
      <c r="CC53" s="61"/>
      <c r="CD53" s="61"/>
      <c r="CE53" s="61"/>
      <c r="CF53" s="61"/>
      <c r="CG53" s="61"/>
      <c r="CH53" s="61"/>
      <c r="CI53" s="61"/>
      <c r="CJ53" s="61"/>
      <c r="CK53" s="61"/>
      <c r="CL53" s="61"/>
      <c r="CM53" s="61"/>
      <c r="CN53" s="61"/>
      <c r="CO53" s="61"/>
      <c r="CP53" s="61"/>
      <c r="CQ53" s="61"/>
      <c r="CR53" s="61"/>
      <c r="CS53" s="61"/>
      <c r="CT53" s="61"/>
      <c r="CU53" s="61"/>
      <c r="CV53" s="61"/>
      <c r="CW53" s="61"/>
      <c r="CX53" s="61"/>
      <c r="CY53" s="61"/>
      <c r="CZ53" s="61"/>
      <c r="DA53" s="61"/>
      <c r="DB53" s="61"/>
    </row>
    <row r="54" spans="1:106" s="58" customFormat="1" ht="20.100000000000001" customHeight="1">
      <c r="A54" s="117"/>
      <c r="B54" s="840"/>
      <c r="C54" s="810"/>
      <c r="D54" s="795"/>
      <c r="E54" s="795"/>
      <c r="F54" s="795"/>
      <c r="G54" s="122">
        <f>$F$53*G53</f>
        <v>0</v>
      </c>
      <c r="H54" s="122">
        <f t="shared" ref="H54:AK54" si="25">$F$53*H53</f>
        <v>0</v>
      </c>
      <c r="I54" s="122">
        <f t="shared" si="25"/>
        <v>0</v>
      </c>
      <c r="J54" s="122">
        <f t="shared" si="25"/>
        <v>0</v>
      </c>
      <c r="K54" s="122">
        <f t="shared" si="25"/>
        <v>0</v>
      </c>
      <c r="L54" s="122">
        <f t="shared" si="25"/>
        <v>0</v>
      </c>
      <c r="M54" s="122">
        <f t="shared" si="25"/>
        <v>0</v>
      </c>
      <c r="N54" s="122">
        <f t="shared" si="25"/>
        <v>0</v>
      </c>
      <c r="O54" s="122">
        <f t="shared" si="25"/>
        <v>0</v>
      </c>
      <c r="P54" s="122">
        <f t="shared" si="25"/>
        <v>0</v>
      </c>
      <c r="Q54" s="122">
        <f t="shared" si="25"/>
        <v>0</v>
      </c>
      <c r="R54" s="122">
        <f t="shared" si="25"/>
        <v>0</v>
      </c>
      <c r="S54" s="122">
        <f t="shared" si="25"/>
        <v>0</v>
      </c>
      <c r="T54" s="122">
        <f t="shared" si="25"/>
        <v>0</v>
      </c>
      <c r="U54" s="122">
        <f t="shared" si="25"/>
        <v>0</v>
      </c>
      <c r="V54" s="122">
        <f t="shared" si="25"/>
        <v>0</v>
      </c>
      <c r="W54" s="122">
        <f t="shared" si="25"/>
        <v>0</v>
      </c>
      <c r="X54" s="122">
        <f t="shared" si="25"/>
        <v>0</v>
      </c>
      <c r="Y54" s="122">
        <f t="shared" si="25"/>
        <v>0</v>
      </c>
      <c r="Z54" s="122">
        <f t="shared" si="25"/>
        <v>0</v>
      </c>
      <c r="AA54" s="122">
        <f t="shared" si="25"/>
        <v>0</v>
      </c>
      <c r="AB54" s="122">
        <f t="shared" si="25"/>
        <v>0</v>
      </c>
      <c r="AC54" s="122">
        <f t="shared" si="25"/>
        <v>0</v>
      </c>
      <c r="AD54" s="122">
        <f t="shared" si="25"/>
        <v>0</v>
      </c>
      <c r="AE54" s="122">
        <f t="shared" si="25"/>
        <v>0</v>
      </c>
      <c r="AF54" s="122">
        <f t="shared" si="25"/>
        <v>0</v>
      </c>
      <c r="AG54" s="122">
        <f t="shared" si="25"/>
        <v>0</v>
      </c>
      <c r="AH54" s="122">
        <f t="shared" si="25"/>
        <v>0</v>
      </c>
      <c r="AI54" s="122">
        <f t="shared" si="25"/>
        <v>0</v>
      </c>
      <c r="AJ54" s="122">
        <f t="shared" si="25"/>
        <v>0</v>
      </c>
      <c r="AK54" s="122">
        <f t="shared" si="25"/>
        <v>0</v>
      </c>
      <c r="AL54" s="122">
        <f>F53*AL53</f>
        <v>0</v>
      </c>
      <c r="AM54" s="61"/>
      <c r="AN54" s="61"/>
      <c r="AO54" s="61"/>
      <c r="AP54" s="61"/>
      <c r="AQ54" s="61"/>
      <c r="AR54" s="61"/>
      <c r="AS54" s="61"/>
      <c r="AT54" s="61"/>
      <c r="AU54" s="61"/>
      <c r="AV54" s="61"/>
      <c r="AW54" s="61"/>
      <c r="AX54" s="61"/>
      <c r="AY54" s="61"/>
      <c r="AZ54" s="61"/>
      <c r="BA54" s="61"/>
      <c r="BB54" s="61"/>
      <c r="BC54" s="61"/>
      <c r="BD54" s="61"/>
      <c r="BE54" s="61"/>
      <c r="BF54" s="61"/>
      <c r="BG54" s="61"/>
      <c r="BH54" s="61"/>
      <c r="BI54" s="61"/>
      <c r="BJ54" s="61"/>
      <c r="BK54" s="61"/>
      <c r="BL54" s="61"/>
      <c r="BM54" s="61"/>
      <c r="BN54" s="61"/>
      <c r="BO54" s="61"/>
      <c r="BP54" s="61"/>
      <c r="BQ54" s="61"/>
      <c r="BR54" s="61"/>
      <c r="BS54" s="61"/>
      <c r="BT54" s="61"/>
      <c r="BU54" s="61"/>
      <c r="BV54" s="61"/>
      <c r="BW54" s="61"/>
      <c r="BX54" s="61"/>
      <c r="BY54" s="61"/>
      <c r="BZ54" s="61"/>
      <c r="CA54" s="61"/>
      <c r="CB54" s="61"/>
      <c r="CC54" s="61"/>
      <c r="CD54" s="61"/>
      <c r="CE54" s="61"/>
      <c r="CF54" s="61"/>
      <c r="CG54" s="61"/>
      <c r="CH54" s="61"/>
      <c r="CI54" s="61"/>
      <c r="CJ54" s="61"/>
      <c r="CK54" s="61"/>
      <c r="CL54" s="61"/>
      <c r="CM54" s="61"/>
      <c r="CN54" s="61"/>
      <c r="CO54" s="61"/>
      <c r="CP54" s="61"/>
      <c r="CQ54" s="61"/>
      <c r="CR54" s="61"/>
      <c r="CS54" s="61"/>
      <c r="CT54" s="61"/>
      <c r="CU54" s="61"/>
      <c r="CV54" s="61"/>
      <c r="CW54" s="61"/>
      <c r="CX54" s="61"/>
      <c r="CY54" s="61"/>
      <c r="CZ54" s="61"/>
      <c r="DA54" s="61"/>
      <c r="DB54" s="61"/>
    </row>
    <row r="55" spans="1:106" s="58" customFormat="1" ht="20.100000000000001" customHeight="1">
      <c r="A55" s="117" t="s">
        <v>425</v>
      </c>
      <c r="B55" s="840"/>
      <c r="C55" s="809" t="s">
        <v>120</v>
      </c>
      <c r="D55" s="794" t="str">
        <f>[76]납품수량!C29</f>
        <v>ASSY BRACKET REAR SLIDER RH</v>
      </c>
      <c r="E55" s="794" t="str">
        <f>[76]납품수량!D29</f>
        <v>GD</v>
      </c>
      <c r="F55" s="794">
        <f>VLOOKUP(C55,'[72]납품수량(영업)'!$C$3:$F$260,4,FALSE)</f>
        <v>0</v>
      </c>
      <c r="G55" s="122">
        <f>VLOOKUP($C$55,[77]납품수량!$B$3:$AI$200,G1,FALSE)</f>
        <v>0</v>
      </c>
      <c r="H55" s="122">
        <f>VLOOKUP($C$55,[77]납품수량!$B$3:$AI$200,H1,FALSE)</f>
        <v>0</v>
      </c>
      <c r="I55" s="122">
        <f>VLOOKUP($C$55,[77]납품수량!$B$3:$AI$200,I1,FALSE)</f>
        <v>0</v>
      </c>
      <c r="J55" s="122">
        <f>VLOOKUP($C$55,[77]납품수량!$B$3:$AI$200,J1,FALSE)</f>
        <v>0</v>
      </c>
      <c r="K55" s="122">
        <f>VLOOKUP($C$55,[77]납품수량!$B$3:$AI$200,K1,FALSE)</f>
        <v>0</v>
      </c>
      <c r="L55" s="122">
        <f>VLOOKUP($C$55,[77]납품수량!$B$3:$AI$200,L1,FALSE)</f>
        <v>0</v>
      </c>
      <c r="M55" s="122">
        <f>VLOOKUP($C$55,[77]납품수량!$B$3:$AI$200,M1,FALSE)</f>
        <v>0</v>
      </c>
      <c r="N55" s="122">
        <f>VLOOKUP($C$55,[77]납품수량!$B$3:$AI$200,N1,FALSE)</f>
        <v>0</v>
      </c>
      <c r="O55" s="122">
        <f>VLOOKUP($C$55,[77]납품수량!$B$3:$AI$200,O1,FALSE)</f>
        <v>0</v>
      </c>
      <c r="P55" s="122">
        <f>VLOOKUP($C$55,[77]납품수량!$B$3:$AI$200,P1,FALSE)</f>
        <v>0</v>
      </c>
      <c r="Q55" s="122">
        <f>VLOOKUP($C$55,[77]납품수량!$B$3:$AI$200,Q1,FALSE)</f>
        <v>0</v>
      </c>
      <c r="R55" s="122">
        <f>VLOOKUP($C$55,[77]납품수량!$B$3:$AI$200,R1,FALSE)</f>
        <v>0</v>
      </c>
      <c r="S55" s="122">
        <f>VLOOKUP($C$55,[77]납품수량!$B$3:$AI$200,S1,FALSE)</f>
        <v>0</v>
      </c>
      <c r="T55" s="122">
        <f>VLOOKUP($C$55,[77]납품수량!$B$3:$AI$200,T1,FALSE)</f>
        <v>0</v>
      </c>
      <c r="U55" s="122">
        <f>VLOOKUP($C$55,[77]납품수량!$B$3:$AI$200,U1,FALSE)</f>
        <v>0</v>
      </c>
      <c r="V55" s="122">
        <f>VLOOKUP($C$55,[77]납품수량!$B$3:$AI$200,V1,FALSE)</f>
        <v>0</v>
      </c>
      <c r="W55" s="122">
        <f>VLOOKUP($C$55,[77]납품수량!$B$3:$AI$200,W1,FALSE)</f>
        <v>0</v>
      </c>
      <c r="X55" s="122">
        <f>VLOOKUP($C$55,[77]납품수량!$B$3:$AI$200,X1,FALSE)</f>
        <v>0</v>
      </c>
      <c r="Y55" s="122">
        <f>VLOOKUP($C$55,[77]납품수량!$B$3:$AI$200,Y1,FALSE)</f>
        <v>0</v>
      </c>
      <c r="Z55" s="122">
        <f>VLOOKUP($C$55,[77]납품수량!$B$3:$AI$200,Z1,FALSE)</f>
        <v>0</v>
      </c>
      <c r="AA55" s="122">
        <f>VLOOKUP($C$55,[77]납품수량!$B$3:$AI$200,AA1,FALSE)</f>
        <v>0</v>
      </c>
      <c r="AB55" s="122">
        <f>VLOOKUP($C$55,[77]납품수량!$B$3:$AI$200,AB1,FALSE)</f>
        <v>0</v>
      </c>
      <c r="AC55" s="122">
        <f>VLOOKUP($C$55,[77]납품수량!$B$3:$AI$200,AC1,FALSE)</f>
        <v>0</v>
      </c>
      <c r="AD55" s="122">
        <f>VLOOKUP($C$55,[77]납품수량!$B$3:$AI$200,AD1,FALSE)</f>
        <v>0</v>
      </c>
      <c r="AE55" s="122">
        <f>VLOOKUP($C$55,[77]납품수량!$B$3:$AI$200,AE1,FALSE)</f>
        <v>0</v>
      </c>
      <c r="AF55" s="122">
        <f>VLOOKUP($C$55,[77]납품수량!$B$3:$AI$200,AF1,FALSE)</f>
        <v>0</v>
      </c>
      <c r="AG55" s="122">
        <f>VLOOKUP($C$55,[77]납품수량!$B$3:$AI$200,AG1,FALSE)</f>
        <v>0</v>
      </c>
      <c r="AH55" s="122">
        <f>VLOOKUP($C$55,[77]납품수량!$B$3:$AI$200,AH1,FALSE)</f>
        <v>0</v>
      </c>
      <c r="AI55" s="122">
        <f>VLOOKUP($C$55,[77]납품수량!$B$3:$AI$200,AI1,FALSE)</f>
        <v>0</v>
      </c>
      <c r="AJ55" s="122">
        <f>VLOOKUP($C$55,[77]납품수량!$B$3:$AI$200,AJ1,FALSE)</f>
        <v>0</v>
      </c>
      <c r="AK55" s="122">
        <f>VLOOKUP($C$55,[77]납품수량!$B$3:$AI$200,AK1,FALSE)</f>
        <v>0</v>
      </c>
      <c r="AL55" s="122">
        <f>SUM(G55:AK55)</f>
        <v>0</v>
      </c>
      <c r="AM55" s="61"/>
      <c r="AN55" s="61"/>
      <c r="AO55" s="61"/>
      <c r="AP55" s="61"/>
      <c r="AQ55" s="61"/>
      <c r="AR55" s="61"/>
      <c r="AS55" s="61"/>
      <c r="AT55" s="61"/>
      <c r="AU55" s="61"/>
      <c r="AV55" s="61"/>
      <c r="AW55" s="61"/>
      <c r="AX55" s="61"/>
      <c r="AY55" s="61"/>
      <c r="AZ55" s="61"/>
      <c r="BA55" s="61"/>
      <c r="BB55" s="61"/>
      <c r="BC55" s="61"/>
      <c r="BD55" s="61"/>
      <c r="BE55" s="61"/>
      <c r="BF55" s="61"/>
      <c r="BG55" s="61"/>
      <c r="BH55" s="61"/>
      <c r="BI55" s="61"/>
      <c r="BJ55" s="61"/>
      <c r="BK55" s="61"/>
      <c r="BL55" s="61"/>
      <c r="BM55" s="61"/>
      <c r="BN55" s="61"/>
      <c r="BO55" s="61"/>
      <c r="BP55" s="61"/>
      <c r="BQ55" s="61"/>
      <c r="BR55" s="61"/>
      <c r="BS55" s="61"/>
      <c r="BT55" s="61"/>
      <c r="BU55" s="61"/>
      <c r="BV55" s="61"/>
      <c r="BW55" s="61"/>
      <c r="BX55" s="61"/>
      <c r="BY55" s="61"/>
      <c r="BZ55" s="61"/>
      <c r="CA55" s="61"/>
      <c r="CB55" s="61"/>
      <c r="CC55" s="61"/>
      <c r="CD55" s="61"/>
      <c r="CE55" s="61"/>
      <c r="CF55" s="61"/>
      <c r="CG55" s="61"/>
      <c r="CH55" s="61"/>
      <c r="CI55" s="61"/>
      <c r="CJ55" s="61"/>
      <c r="CK55" s="61"/>
      <c r="CL55" s="61"/>
      <c r="CM55" s="61"/>
      <c r="CN55" s="61"/>
      <c r="CO55" s="61"/>
      <c r="CP55" s="61"/>
      <c r="CQ55" s="61"/>
      <c r="CR55" s="61"/>
      <c r="CS55" s="61"/>
      <c r="CT55" s="61"/>
      <c r="CU55" s="61"/>
      <c r="CV55" s="61"/>
      <c r="CW55" s="61"/>
      <c r="CX55" s="61"/>
      <c r="CY55" s="61"/>
      <c r="CZ55" s="61"/>
      <c r="DA55" s="61"/>
      <c r="DB55" s="61"/>
    </row>
    <row r="56" spans="1:106" s="58" customFormat="1" ht="20.100000000000001" customHeight="1">
      <c r="A56" s="117"/>
      <c r="B56" s="840"/>
      <c r="C56" s="810"/>
      <c r="D56" s="795"/>
      <c r="E56" s="795"/>
      <c r="F56" s="795"/>
      <c r="G56" s="122">
        <f>$F$55*G55</f>
        <v>0</v>
      </c>
      <c r="H56" s="122">
        <f t="shared" ref="H56:AK56" si="26">$F$55*H55</f>
        <v>0</v>
      </c>
      <c r="I56" s="122">
        <f t="shared" si="26"/>
        <v>0</v>
      </c>
      <c r="J56" s="122">
        <f t="shared" si="26"/>
        <v>0</v>
      </c>
      <c r="K56" s="122">
        <f t="shared" si="26"/>
        <v>0</v>
      </c>
      <c r="L56" s="122">
        <f t="shared" si="26"/>
        <v>0</v>
      </c>
      <c r="M56" s="122">
        <f t="shared" si="26"/>
        <v>0</v>
      </c>
      <c r="N56" s="122">
        <f t="shared" si="26"/>
        <v>0</v>
      </c>
      <c r="O56" s="122">
        <f t="shared" si="26"/>
        <v>0</v>
      </c>
      <c r="P56" s="122">
        <f t="shared" si="26"/>
        <v>0</v>
      </c>
      <c r="Q56" s="122">
        <f t="shared" si="26"/>
        <v>0</v>
      </c>
      <c r="R56" s="122">
        <f t="shared" si="26"/>
        <v>0</v>
      </c>
      <c r="S56" s="122">
        <f t="shared" si="26"/>
        <v>0</v>
      </c>
      <c r="T56" s="122">
        <f t="shared" si="26"/>
        <v>0</v>
      </c>
      <c r="U56" s="122">
        <f t="shared" si="26"/>
        <v>0</v>
      </c>
      <c r="V56" s="122">
        <f t="shared" si="26"/>
        <v>0</v>
      </c>
      <c r="W56" s="122">
        <f t="shared" si="26"/>
        <v>0</v>
      </c>
      <c r="X56" s="122">
        <f t="shared" si="26"/>
        <v>0</v>
      </c>
      <c r="Y56" s="122">
        <f t="shared" si="26"/>
        <v>0</v>
      </c>
      <c r="Z56" s="122">
        <f t="shared" si="26"/>
        <v>0</v>
      </c>
      <c r="AA56" s="122">
        <f t="shared" si="26"/>
        <v>0</v>
      </c>
      <c r="AB56" s="122">
        <f t="shared" si="26"/>
        <v>0</v>
      </c>
      <c r="AC56" s="122">
        <f t="shared" si="26"/>
        <v>0</v>
      </c>
      <c r="AD56" s="122">
        <f t="shared" si="26"/>
        <v>0</v>
      </c>
      <c r="AE56" s="122">
        <f t="shared" si="26"/>
        <v>0</v>
      </c>
      <c r="AF56" s="122">
        <f t="shared" si="26"/>
        <v>0</v>
      </c>
      <c r="AG56" s="122">
        <f t="shared" si="26"/>
        <v>0</v>
      </c>
      <c r="AH56" s="122">
        <f t="shared" si="26"/>
        <v>0</v>
      </c>
      <c r="AI56" s="122">
        <f t="shared" si="26"/>
        <v>0</v>
      </c>
      <c r="AJ56" s="122">
        <f t="shared" si="26"/>
        <v>0</v>
      </c>
      <c r="AK56" s="122">
        <f t="shared" si="26"/>
        <v>0</v>
      </c>
      <c r="AL56" s="122">
        <f>F55*AL55</f>
        <v>0</v>
      </c>
      <c r="AM56" s="61"/>
      <c r="AN56" s="61"/>
      <c r="AO56" s="61"/>
      <c r="AP56" s="61"/>
      <c r="AQ56" s="61"/>
      <c r="AR56" s="61"/>
      <c r="AS56" s="61"/>
      <c r="AT56" s="61"/>
      <c r="AU56" s="61"/>
      <c r="AV56" s="61"/>
      <c r="AW56" s="61"/>
      <c r="AX56" s="61"/>
      <c r="AY56" s="61"/>
      <c r="AZ56" s="61"/>
      <c r="BA56" s="61"/>
      <c r="BB56" s="61"/>
      <c r="BC56" s="61"/>
      <c r="BD56" s="61"/>
      <c r="BE56" s="61"/>
      <c r="BF56" s="61"/>
      <c r="BG56" s="61"/>
      <c r="BH56" s="61"/>
      <c r="BI56" s="61"/>
      <c r="BJ56" s="61"/>
      <c r="BK56" s="61"/>
      <c r="BL56" s="61"/>
      <c r="BM56" s="61"/>
      <c r="BN56" s="61"/>
      <c r="BO56" s="61"/>
      <c r="BP56" s="61"/>
      <c r="BQ56" s="61"/>
      <c r="BR56" s="61"/>
      <c r="BS56" s="61"/>
      <c r="BT56" s="61"/>
      <c r="BU56" s="61"/>
      <c r="BV56" s="61"/>
      <c r="BW56" s="61"/>
      <c r="BX56" s="61"/>
      <c r="BY56" s="61"/>
      <c r="BZ56" s="61"/>
      <c r="CA56" s="61"/>
      <c r="CB56" s="61"/>
      <c r="CC56" s="61"/>
      <c r="CD56" s="61"/>
      <c r="CE56" s="61"/>
      <c r="CF56" s="61"/>
      <c r="CG56" s="61"/>
      <c r="CH56" s="61"/>
      <c r="CI56" s="61"/>
      <c r="CJ56" s="61"/>
      <c r="CK56" s="61"/>
      <c r="CL56" s="61"/>
      <c r="CM56" s="61"/>
      <c r="CN56" s="61"/>
      <c r="CO56" s="61"/>
      <c r="CP56" s="61"/>
      <c r="CQ56" s="61"/>
      <c r="CR56" s="61"/>
      <c r="CS56" s="61"/>
      <c r="CT56" s="61"/>
      <c r="CU56" s="61"/>
      <c r="CV56" s="61"/>
      <c r="CW56" s="61"/>
      <c r="CX56" s="61"/>
      <c r="CY56" s="61"/>
      <c r="CZ56" s="61"/>
      <c r="DA56" s="61"/>
      <c r="DB56" s="61"/>
    </row>
    <row r="57" spans="1:106" s="58" customFormat="1" ht="20.100000000000001" customHeight="1">
      <c r="A57" s="117" t="s">
        <v>425</v>
      </c>
      <c r="B57" s="840"/>
      <c r="C57" s="809" t="s">
        <v>384</v>
      </c>
      <c r="D57" s="794" t="s">
        <v>383</v>
      </c>
      <c r="E57" s="794" t="s">
        <v>167</v>
      </c>
      <c r="F57" s="794">
        <f>VLOOKUP(C57,'[72]납품수량(영업)'!$C$3:$F$260,4,FALSE)</f>
        <v>0</v>
      </c>
      <c r="G57" s="122">
        <f>VLOOKUP($C$57,[77]납품수량!$B$3:$AI$200,G1,FALSE)</f>
        <v>0</v>
      </c>
      <c r="H57" s="122">
        <f>VLOOKUP($C$57,[77]납품수량!$B$3:$AI$200,H1,FALSE)</f>
        <v>0</v>
      </c>
      <c r="I57" s="122">
        <f>VLOOKUP($C$57,[77]납품수량!$B$3:$AI$200,I1,FALSE)</f>
        <v>0</v>
      </c>
      <c r="J57" s="122">
        <f>VLOOKUP($C$57,[77]납품수량!$B$3:$AI$200,J1,FALSE)</f>
        <v>0</v>
      </c>
      <c r="K57" s="122">
        <f>VLOOKUP($C$57,[77]납품수량!$B$3:$AI$200,K1,FALSE)</f>
        <v>0</v>
      </c>
      <c r="L57" s="122">
        <f>VLOOKUP($C$57,[77]납품수량!$B$3:$AI$200,L1,FALSE)</f>
        <v>0</v>
      </c>
      <c r="M57" s="122">
        <f>VLOOKUP($C$57,[77]납품수량!$B$3:$AI$200,M1,FALSE)</f>
        <v>0</v>
      </c>
      <c r="N57" s="122">
        <f>VLOOKUP($C$57,[77]납품수량!$B$3:$AI$200,N1,FALSE)</f>
        <v>0</v>
      </c>
      <c r="O57" s="122">
        <f>VLOOKUP($C$57,[77]납품수량!$B$3:$AI$200,O1,FALSE)</f>
        <v>0</v>
      </c>
      <c r="P57" s="122">
        <f>VLOOKUP($C$57,[77]납품수량!$B$3:$AI$200,P1,FALSE)</f>
        <v>0</v>
      </c>
      <c r="Q57" s="122">
        <f>VLOOKUP($C$57,[77]납품수량!$B$3:$AI$200,Q1,FALSE)</f>
        <v>0</v>
      </c>
      <c r="R57" s="122">
        <f>VLOOKUP($C$57,[77]납품수량!$B$3:$AI$200,R1,FALSE)</f>
        <v>0</v>
      </c>
      <c r="S57" s="122">
        <f>VLOOKUP($C$57,[77]납품수량!$B$3:$AI$200,S1,FALSE)</f>
        <v>0</v>
      </c>
      <c r="T57" s="122">
        <f>VLOOKUP($C$57,[77]납품수량!$B$3:$AI$200,T1,FALSE)</f>
        <v>0</v>
      </c>
      <c r="U57" s="122">
        <f>VLOOKUP($C$57,[77]납품수량!$B$3:$AI$200,U1,FALSE)</f>
        <v>0</v>
      </c>
      <c r="V57" s="122">
        <f>VLOOKUP($C$57,[77]납품수량!$B$3:$AI$200,V1,FALSE)</f>
        <v>0</v>
      </c>
      <c r="W57" s="122">
        <f>VLOOKUP($C$57,[77]납품수량!$B$3:$AI$200,W1,FALSE)</f>
        <v>0</v>
      </c>
      <c r="X57" s="122">
        <f>VLOOKUP($C$57,[77]납품수량!$B$3:$AI$200,X1,FALSE)</f>
        <v>0</v>
      </c>
      <c r="Y57" s="122">
        <f>VLOOKUP($C$57,[77]납품수량!$B$3:$AI$200,Y1,FALSE)</f>
        <v>0</v>
      </c>
      <c r="Z57" s="122">
        <f>VLOOKUP($C$57,[77]납품수량!$B$3:$AI$200,Z1,FALSE)</f>
        <v>0</v>
      </c>
      <c r="AA57" s="122">
        <f>VLOOKUP($C$57,[77]납품수량!$B$3:$AI$200,AA1,FALSE)</f>
        <v>0</v>
      </c>
      <c r="AB57" s="122">
        <f>VLOOKUP($C$57,[77]납품수량!$B$3:$AI$200,AB1,FALSE)</f>
        <v>0</v>
      </c>
      <c r="AC57" s="122">
        <f>VLOOKUP($C$57,[77]납품수량!$B$3:$AI$200,AC1,FALSE)</f>
        <v>0</v>
      </c>
      <c r="AD57" s="122">
        <f>VLOOKUP($C$57,[77]납품수량!$B$3:$AI$200,AD1,FALSE)</f>
        <v>0</v>
      </c>
      <c r="AE57" s="122">
        <f>VLOOKUP($C$57,[77]납품수량!$B$3:$AI$200,AE1,FALSE)</f>
        <v>0</v>
      </c>
      <c r="AF57" s="122">
        <f>VLOOKUP($C$57,[77]납품수량!$B$3:$AI$200,AF1,FALSE)</f>
        <v>0</v>
      </c>
      <c r="AG57" s="122">
        <f>VLOOKUP($C$57,[77]납품수량!$B$3:$AI$200,AG1,FALSE)</f>
        <v>0</v>
      </c>
      <c r="AH57" s="122">
        <f>VLOOKUP($C$57,[77]납품수량!$B$3:$AI$200,AH1,FALSE)</f>
        <v>0</v>
      </c>
      <c r="AI57" s="122">
        <f>VLOOKUP($C$57,[77]납품수량!$B$3:$AI$200,AI1,FALSE)</f>
        <v>0</v>
      </c>
      <c r="AJ57" s="122">
        <f>VLOOKUP($C$57,[77]납품수량!$B$3:$AI$200,AJ1,FALSE)</f>
        <v>0</v>
      </c>
      <c r="AK57" s="122">
        <f>VLOOKUP($C$57,[77]납품수량!$B$3:$AI$200,AK1,FALSE)</f>
        <v>0</v>
      </c>
      <c r="AL57" s="122">
        <f>SUM(G57:AK57)</f>
        <v>0</v>
      </c>
      <c r="AM57" s="61"/>
      <c r="AN57" s="61"/>
      <c r="AO57" s="61"/>
      <c r="AP57" s="61"/>
      <c r="AQ57" s="61"/>
      <c r="AR57" s="61"/>
      <c r="AS57" s="61"/>
      <c r="AT57" s="61"/>
      <c r="AU57" s="61"/>
      <c r="AV57" s="61"/>
      <c r="AW57" s="61"/>
      <c r="AX57" s="61"/>
      <c r="AY57" s="61"/>
      <c r="AZ57" s="61"/>
      <c r="BA57" s="61"/>
      <c r="BB57" s="61"/>
      <c r="BC57" s="61"/>
      <c r="BD57" s="61"/>
      <c r="BE57" s="61"/>
      <c r="BF57" s="61"/>
      <c r="BG57" s="61"/>
      <c r="BH57" s="61"/>
      <c r="BI57" s="61"/>
      <c r="BJ57" s="61"/>
      <c r="BK57" s="61"/>
      <c r="BL57" s="61"/>
      <c r="BM57" s="61"/>
      <c r="BN57" s="61"/>
      <c r="BO57" s="61"/>
      <c r="BP57" s="61"/>
      <c r="BQ57" s="61"/>
      <c r="BR57" s="61"/>
      <c r="BS57" s="61"/>
      <c r="BT57" s="61"/>
      <c r="BU57" s="61"/>
      <c r="BV57" s="61"/>
      <c r="BW57" s="61"/>
      <c r="BX57" s="61"/>
      <c r="BY57" s="61"/>
      <c r="BZ57" s="61"/>
      <c r="CA57" s="61"/>
      <c r="CB57" s="61"/>
      <c r="CC57" s="61"/>
      <c r="CD57" s="61"/>
      <c r="CE57" s="61"/>
      <c r="CF57" s="61"/>
      <c r="CG57" s="61"/>
      <c r="CH57" s="61"/>
      <c r="CI57" s="61"/>
      <c r="CJ57" s="61"/>
      <c r="CK57" s="61"/>
      <c r="CL57" s="61"/>
      <c r="CM57" s="61"/>
      <c r="CN57" s="61"/>
      <c r="CO57" s="61"/>
      <c r="CP57" s="61"/>
      <c r="CQ57" s="61"/>
      <c r="CR57" s="61"/>
      <c r="CS57" s="61"/>
      <c r="CT57" s="61"/>
      <c r="CU57" s="61"/>
      <c r="CV57" s="61"/>
      <c r="CW57" s="61"/>
      <c r="CX57" s="61"/>
      <c r="CY57" s="61"/>
      <c r="CZ57" s="61"/>
      <c r="DA57" s="61"/>
      <c r="DB57" s="61"/>
    </row>
    <row r="58" spans="1:106" s="58" customFormat="1" ht="20.100000000000001" customHeight="1">
      <c r="A58" s="117"/>
      <c r="B58" s="840"/>
      <c r="C58" s="810"/>
      <c r="D58" s="795"/>
      <c r="E58" s="795"/>
      <c r="F58" s="795"/>
      <c r="G58" s="122">
        <f>$F$57*G57</f>
        <v>0</v>
      </c>
      <c r="H58" s="122">
        <f t="shared" ref="H58:AK58" si="27">$F$57*H57</f>
        <v>0</v>
      </c>
      <c r="I58" s="122">
        <f t="shared" si="27"/>
        <v>0</v>
      </c>
      <c r="J58" s="122">
        <f t="shared" si="27"/>
        <v>0</v>
      </c>
      <c r="K58" s="122">
        <f t="shared" si="27"/>
        <v>0</v>
      </c>
      <c r="L58" s="122">
        <f t="shared" si="27"/>
        <v>0</v>
      </c>
      <c r="M58" s="122">
        <f t="shared" si="27"/>
        <v>0</v>
      </c>
      <c r="N58" s="122">
        <f t="shared" si="27"/>
        <v>0</v>
      </c>
      <c r="O58" s="122">
        <f t="shared" si="27"/>
        <v>0</v>
      </c>
      <c r="P58" s="122">
        <f t="shared" si="27"/>
        <v>0</v>
      </c>
      <c r="Q58" s="122">
        <f t="shared" si="27"/>
        <v>0</v>
      </c>
      <c r="R58" s="122">
        <f t="shared" si="27"/>
        <v>0</v>
      </c>
      <c r="S58" s="122">
        <f t="shared" si="27"/>
        <v>0</v>
      </c>
      <c r="T58" s="122">
        <f t="shared" si="27"/>
        <v>0</v>
      </c>
      <c r="U58" s="122">
        <f t="shared" si="27"/>
        <v>0</v>
      </c>
      <c r="V58" s="122">
        <f t="shared" si="27"/>
        <v>0</v>
      </c>
      <c r="W58" s="122">
        <f t="shared" si="27"/>
        <v>0</v>
      </c>
      <c r="X58" s="122">
        <f t="shared" si="27"/>
        <v>0</v>
      </c>
      <c r="Y58" s="122">
        <f t="shared" si="27"/>
        <v>0</v>
      </c>
      <c r="Z58" s="122">
        <f t="shared" si="27"/>
        <v>0</v>
      </c>
      <c r="AA58" s="122">
        <f t="shared" si="27"/>
        <v>0</v>
      </c>
      <c r="AB58" s="122">
        <f t="shared" si="27"/>
        <v>0</v>
      </c>
      <c r="AC58" s="122">
        <f t="shared" si="27"/>
        <v>0</v>
      </c>
      <c r="AD58" s="122">
        <f t="shared" si="27"/>
        <v>0</v>
      </c>
      <c r="AE58" s="122">
        <f t="shared" si="27"/>
        <v>0</v>
      </c>
      <c r="AF58" s="122">
        <f t="shared" si="27"/>
        <v>0</v>
      </c>
      <c r="AG58" s="122">
        <f t="shared" si="27"/>
        <v>0</v>
      </c>
      <c r="AH58" s="122">
        <f t="shared" si="27"/>
        <v>0</v>
      </c>
      <c r="AI58" s="122">
        <f t="shared" si="27"/>
        <v>0</v>
      </c>
      <c r="AJ58" s="122">
        <f t="shared" si="27"/>
        <v>0</v>
      </c>
      <c r="AK58" s="122">
        <f t="shared" si="27"/>
        <v>0</v>
      </c>
      <c r="AL58" s="122">
        <f>F57*AL57</f>
        <v>0</v>
      </c>
      <c r="AM58" s="61"/>
      <c r="AN58" s="61"/>
      <c r="AO58" s="61"/>
      <c r="AP58" s="61"/>
      <c r="AQ58" s="61"/>
      <c r="AR58" s="61"/>
      <c r="AS58" s="61"/>
      <c r="AT58" s="61"/>
      <c r="AU58" s="61"/>
      <c r="AV58" s="61"/>
      <c r="AW58" s="61"/>
      <c r="AX58" s="61"/>
      <c r="AY58" s="61"/>
      <c r="AZ58" s="61"/>
      <c r="BA58" s="61"/>
      <c r="BB58" s="61"/>
      <c r="BC58" s="61"/>
      <c r="BD58" s="61"/>
      <c r="BE58" s="61"/>
      <c r="BF58" s="61"/>
      <c r="BG58" s="61"/>
      <c r="BH58" s="61"/>
      <c r="BI58" s="61"/>
      <c r="BJ58" s="61"/>
      <c r="BK58" s="61"/>
      <c r="BL58" s="61"/>
      <c r="BM58" s="61"/>
      <c r="BN58" s="61"/>
      <c r="BO58" s="61"/>
      <c r="BP58" s="61"/>
      <c r="BQ58" s="61"/>
      <c r="BR58" s="61"/>
      <c r="BS58" s="61"/>
      <c r="BT58" s="61"/>
      <c r="BU58" s="61"/>
      <c r="BV58" s="61"/>
      <c r="BW58" s="61"/>
      <c r="BX58" s="61"/>
      <c r="BY58" s="61"/>
      <c r="BZ58" s="61"/>
      <c r="CA58" s="61"/>
      <c r="CB58" s="61"/>
      <c r="CC58" s="61"/>
      <c r="CD58" s="61"/>
      <c r="CE58" s="61"/>
      <c r="CF58" s="61"/>
      <c r="CG58" s="61"/>
      <c r="CH58" s="61"/>
      <c r="CI58" s="61"/>
      <c r="CJ58" s="61"/>
      <c r="CK58" s="61"/>
      <c r="CL58" s="61"/>
      <c r="CM58" s="61"/>
      <c r="CN58" s="61"/>
      <c r="CO58" s="61"/>
      <c r="CP58" s="61"/>
      <c r="CQ58" s="61"/>
      <c r="CR58" s="61"/>
      <c r="CS58" s="61"/>
      <c r="CT58" s="61"/>
      <c r="CU58" s="61"/>
      <c r="CV58" s="61"/>
      <c r="CW58" s="61"/>
      <c r="CX58" s="61"/>
      <c r="CY58" s="61"/>
      <c r="CZ58" s="61"/>
      <c r="DA58" s="61"/>
      <c r="DB58" s="61"/>
    </row>
    <row r="59" spans="1:106" s="58" customFormat="1" ht="20.100000000000001" customHeight="1">
      <c r="A59" s="117" t="s">
        <v>425</v>
      </c>
      <c r="B59" s="840"/>
      <c r="C59" s="809" t="s">
        <v>612</v>
      </c>
      <c r="D59" s="794" t="str">
        <f>[76]납품수량!C31</f>
        <v>SIDE GLASS REINF LH</v>
      </c>
      <c r="E59" s="794" t="str">
        <f>[76]납품수량!D31</f>
        <v>GD</v>
      </c>
      <c r="F59" s="794">
        <f>VLOOKUP(C59,'[72]납품수량(영업)'!$C$3:$F$260,4,FALSE)</f>
        <v>0</v>
      </c>
      <c r="G59" s="122">
        <f>VLOOKUP($C$59,[77]납품수량!$B$3:$AI$200,G1,FALSE)</f>
        <v>0</v>
      </c>
      <c r="H59" s="122">
        <f>VLOOKUP($C$59,[77]납품수량!$B$3:$AI$200,H1,FALSE)</f>
        <v>0</v>
      </c>
      <c r="I59" s="122">
        <f>VLOOKUP($C$59,[77]납품수량!$B$3:$AI$200,I1,FALSE)</f>
        <v>0</v>
      </c>
      <c r="J59" s="122">
        <f>VLOOKUP($C$59,[77]납품수량!$B$3:$AI$200,J1,FALSE)</f>
        <v>0</v>
      </c>
      <c r="K59" s="122">
        <f>VLOOKUP($C$59,[77]납품수량!$B$3:$AI$200,K1,FALSE)</f>
        <v>0</v>
      </c>
      <c r="L59" s="122">
        <f>VLOOKUP($C$59,[77]납품수량!$B$3:$AI$200,L1,FALSE)</f>
        <v>0</v>
      </c>
      <c r="M59" s="122">
        <f>VLOOKUP($C$59,[77]납품수량!$B$3:$AI$200,M1,FALSE)</f>
        <v>0</v>
      </c>
      <c r="N59" s="122">
        <f>VLOOKUP($C$59,[77]납품수량!$B$3:$AI$200,N1,FALSE)</f>
        <v>0</v>
      </c>
      <c r="O59" s="122">
        <f>VLOOKUP($C$59,[77]납품수량!$B$3:$AI$200,O1,FALSE)</f>
        <v>0</v>
      </c>
      <c r="P59" s="122">
        <f>VLOOKUP($C$59,[77]납품수량!$B$3:$AI$200,P1,FALSE)</f>
        <v>0</v>
      </c>
      <c r="Q59" s="122">
        <f>VLOOKUP($C$59,[77]납품수량!$B$3:$AI$200,Q1,FALSE)</f>
        <v>0</v>
      </c>
      <c r="R59" s="122">
        <f>VLOOKUP($C$59,[77]납품수량!$B$3:$AI$200,R1,FALSE)</f>
        <v>0</v>
      </c>
      <c r="S59" s="122">
        <f>VLOOKUP($C$59,[77]납품수량!$B$3:$AI$200,S1,FALSE)</f>
        <v>0</v>
      </c>
      <c r="T59" s="122">
        <f>VLOOKUP($C$59,[77]납품수량!$B$3:$AI$200,T1,FALSE)</f>
        <v>0</v>
      </c>
      <c r="U59" s="122">
        <f>VLOOKUP($C$59,[77]납품수량!$B$3:$AI$200,U1,FALSE)</f>
        <v>0</v>
      </c>
      <c r="V59" s="122">
        <f>VLOOKUP($C$59,[77]납품수량!$B$3:$AI$200,V1,FALSE)</f>
        <v>0</v>
      </c>
      <c r="W59" s="122">
        <f>VLOOKUP($C$59,[77]납품수량!$B$3:$AI$200,W1,FALSE)</f>
        <v>0</v>
      </c>
      <c r="X59" s="122">
        <f>VLOOKUP($C$59,[77]납품수량!$B$3:$AI$200,X1,FALSE)</f>
        <v>0</v>
      </c>
      <c r="Y59" s="122">
        <f>VLOOKUP($C$59,[77]납품수량!$B$3:$AI$200,Y1,FALSE)</f>
        <v>0</v>
      </c>
      <c r="Z59" s="122">
        <f>VLOOKUP($C$59,[77]납품수량!$B$3:$AI$200,Z1,FALSE)</f>
        <v>0</v>
      </c>
      <c r="AA59" s="122">
        <f>VLOOKUP($C$59,[77]납품수량!$B$3:$AI$200,AA1,FALSE)</f>
        <v>0</v>
      </c>
      <c r="AB59" s="122">
        <f>VLOOKUP($C$59,[77]납품수량!$B$3:$AI$200,AB1,FALSE)</f>
        <v>0</v>
      </c>
      <c r="AC59" s="122">
        <f>VLOOKUP($C$59,[77]납품수량!$B$3:$AI$200,AC1,FALSE)</f>
        <v>0</v>
      </c>
      <c r="AD59" s="122">
        <f>VLOOKUP($C$59,[77]납품수량!$B$3:$AI$200,AD1,FALSE)</f>
        <v>0</v>
      </c>
      <c r="AE59" s="122">
        <f>VLOOKUP($C$59,[77]납품수량!$B$3:$AI$200,AE1,FALSE)</f>
        <v>0</v>
      </c>
      <c r="AF59" s="122">
        <f>VLOOKUP($C$59,[77]납품수량!$B$3:$AI$200,AF1,FALSE)</f>
        <v>0</v>
      </c>
      <c r="AG59" s="122">
        <f>VLOOKUP($C$59,[77]납품수량!$B$3:$AI$200,AG1,FALSE)</f>
        <v>0</v>
      </c>
      <c r="AH59" s="122">
        <f>VLOOKUP($C$59,[77]납품수량!$B$3:$AI$200,AH1,FALSE)</f>
        <v>0</v>
      </c>
      <c r="AI59" s="122">
        <f>VLOOKUP($C$59,[77]납품수량!$B$3:$AI$200,AI1,FALSE)</f>
        <v>0</v>
      </c>
      <c r="AJ59" s="122">
        <f>VLOOKUP($C$59,[77]납품수량!$B$3:$AI$200,AJ1,FALSE)</f>
        <v>0</v>
      </c>
      <c r="AK59" s="122">
        <f>VLOOKUP($C$59,[77]납품수량!$B$3:$AI$200,AK1,FALSE)</f>
        <v>0</v>
      </c>
      <c r="AL59" s="122">
        <f>SUM(G59:AK59)</f>
        <v>0</v>
      </c>
      <c r="AM59" s="61"/>
      <c r="AN59" s="61"/>
      <c r="AO59" s="61"/>
      <c r="AP59" s="61"/>
      <c r="AQ59" s="61"/>
      <c r="AR59" s="61"/>
      <c r="AS59" s="61"/>
      <c r="AT59" s="61"/>
      <c r="AU59" s="61"/>
      <c r="AV59" s="61"/>
      <c r="AW59" s="61"/>
      <c r="AX59" s="61"/>
      <c r="AY59" s="61"/>
      <c r="AZ59" s="61"/>
      <c r="BA59" s="61"/>
      <c r="BB59" s="61"/>
      <c r="BC59" s="61"/>
      <c r="BD59" s="61"/>
      <c r="BE59" s="61"/>
      <c r="BF59" s="61"/>
      <c r="BG59" s="61"/>
      <c r="BH59" s="61"/>
      <c r="BI59" s="61"/>
      <c r="BJ59" s="61"/>
      <c r="BK59" s="61"/>
      <c r="BL59" s="61"/>
      <c r="BM59" s="61"/>
      <c r="BN59" s="61"/>
      <c r="BO59" s="61"/>
      <c r="BP59" s="61"/>
      <c r="BQ59" s="61"/>
      <c r="BR59" s="61"/>
      <c r="BS59" s="61"/>
      <c r="BT59" s="61"/>
      <c r="BU59" s="61"/>
      <c r="BV59" s="61"/>
      <c r="BW59" s="61"/>
      <c r="BX59" s="61"/>
      <c r="BY59" s="61"/>
      <c r="BZ59" s="61"/>
      <c r="CA59" s="61"/>
      <c r="CB59" s="61"/>
      <c r="CC59" s="61"/>
      <c r="CD59" s="61"/>
      <c r="CE59" s="61"/>
      <c r="CF59" s="61"/>
      <c r="CG59" s="61"/>
      <c r="CH59" s="61"/>
      <c r="CI59" s="61"/>
      <c r="CJ59" s="61"/>
      <c r="CK59" s="61"/>
      <c r="CL59" s="61"/>
      <c r="CM59" s="61"/>
      <c r="CN59" s="61"/>
      <c r="CO59" s="61"/>
      <c r="CP59" s="61"/>
      <c r="CQ59" s="61"/>
      <c r="CR59" s="61"/>
      <c r="CS59" s="61"/>
      <c r="CT59" s="61"/>
      <c r="CU59" s="61"/>
      <c r="CV59" s="61"/>
      <c r="CW59" s="61"/>
      <c r="CX59" s="61"/>
      <c r="CY59" s="61"/>
      <c r="CZ59" s="61"/>
      <c r="DA59" s="61"/>
      <c r="DB59" s="61"/>
    </row>
    <row r="60" spans="1:106" s="58" customFormat="1" ht="20.100000000000001" customHeight="1">
      <c r="A60" s="117"/>
      <c r="B60" s="840"/>
      <c r="C60" s="810"/>
      <c r="D60" s="795"/>
      <c r="E60" s="795"/>
      <c r="F60" s="795"/>
      <c r="G60" s="122">
        <f>$F$59*G59</f>
        <v>0</v>
      </c>
      <c r="H60" s="122">
        <f t="shared" ref="H60:AK60" si="28">$F$59*H59</f>
        <v>0</v>
      </c>
      <c r="I60" s="122">
        <f t="shared" si="28"/>
        <v>0</v>
      </c>
      <c r="J60" s="122">
        <f t="shared" si="28"/>
        <v>0</v>
      </c>
      <c r="K60" s="122">
        <f t="shared" si="28"/>
        <v>0</v>
      </c>
      <c r="L60" s="122">
        <f t="shared" si="28"/>
        <v>0</v>
      </c>
      <c r="M60" s="122">
        <f t="shared" si="28"/>
        <v>0</v>
      </c>
      <c r="N60" s="122">
        <f t="shared" si="28"/>
        <v>0</v>
      </c>
      <c r="O60" s="122">
        <f t="shared" si="28"/>
        <v>0</v>
      </c>
      <c r="P60" s="122">
        <f t="shared" si="28"/>
        <v>0</v>
      </c>
      <c r="Q60" s="122">
        <f t="shared" si="28"/>
        <v>0</v>
      </c>
      <c r="R60" s="122">
        <f t="shared" si="28"/>
        <v>0</v>
      </c>
      <c r="S60" s="122">
        <f t="shared" si="28"/>
        <v>0</v>
      </c>
      <c r="T60" s="122">
        <f t="shared" si="28"/>
        <v>0</v>
      </c>
      <c r="U60" s="122">
        <f t="shared" si="28"/>
        <v>0</v>
      </c>
      <c r="V60" s="122">
        <f t="shared" si="28"/>
        <v>0</v>
      </c>
      <c r="W60" s="122">
        <f t="shared" si="28"/>
        <v>0</v>
      </c>
      <c r="X60" s="122">
        <f t="shared" si="28"/>
        <v>0</v>
      </c>
      <c r="Y60" s="122">
        <f t="shared" si="28"/>
        <v>0</v>
      </c>
      <c r="Z60" s="122">
        <f t="shared" si="28"/>
        <v>0</v>
      </c>
      <c r="AA60" s="122">
        <f t="shared" si="28"/>
        <v>0</v>
      </c>
      <c r="AB60" s="122">
        <f t="shared" si="28"/>
        <v>0</v>
      </c>
      <c r="AC60" s="122">
        <f t="shared" si="28"/>
        <v>0</v>
      </c>
      <c r="AD60" s="122">
        <f t="shared" si="28"/>
        <v>0</v>
      </c>
      <c r="AE60" s="122">
        <f t="shared" si="28"/>
        <v>0</v>
      </c>
      <c r="AF60" s="122">
        <f t="shared" si="28"/>
        <v>0</v>
      </c>
      <c r="AG60" s="122">
        <f t="shared" si="28"/>
        <v>0</v>
      </c>
      <c r="AH60" s="122">
        <f t="shared" si="28"/>
        <v>0</v>
      </c>
      <c r="AI60" s="122">
        <f t="shared" si="28"/>
        <v>0</v>
      </c>
      <c r="AJ60" s="122">
        <f t="shared" si="28"/>
        <v>0</v>
      </c>
      <c r="AK60" s="122">
        <f t="shared" si="28"/>
        <v>0</v>
      </c>
      <c r="AL60" s="122">
        <f>F59*AL59</f>
        <v>0</v>
      </c>
      <c r="AM60" s="61"/>
      <c r="AN60" s="61"/>
      <c r="AO60" s="61"/>
      <c r="AP60" s="61"/>
      <c r="AQ60" s="61"/>
      <c r="AR60" s="61"/>
      <c r="AS60" s="61"/>
      <c r="AT60" s="61"/>
      <c r="AU60" s="61"/>
      <c r="AV60" s="61"/>
      <c r="AW60" s="61"/>
      <c r="AX60" s="61"/>
      <c r="AY60" s="61"/>
      <c r="AZ60" s="61"/>
      <c r="BA60" s="61"/>
      <c r="BB60" s="61"/>
      <c r="BC60" s="61"/>
      <c r="BD60" s="61"/>
      <c r="BE60" s="61"/>
      <c r="BF60" s="61"/>
      <c r="BG60" s="61"/>
      <c r="BH60" s="61"/>
      <c r="BI60" s="61"/>
      <c r="BJ60" s="61"/>
      <c r="BK60" s="61"/>
      <c r="BL60" s="61"/>
      <c r="BM60" s="61"/>
      <c r="BN60" s="61"/>
      <c r="BO60" s="61"/>
      <c r="BP60" s="61"/>
      <c r="BQ60" s="61"/>
      <c r="BR60" s="61"/>
      <c r="BS60" s="61"/>
      <c r="BT60" s="61"/>
      <c r="BU60" s="61"/>
      <c r="BV60" s="61"/>
      <c r="BW60" s="61"/>
      <c r="BX60" s="61"/>
      <c r="BY60" s="61"/>
      <c r="BZ60" s="61"/>
      <c r="CA60" s="61"/>
      <c r="CB60" s="61"/>
      <c r="CC60" s="61"/>
      <c r="CD60" s="61"/>
      <c r="CE60" s="61"/>
      <c r="CF60" s="61"/>
      <c r="CG60" s="61"/>
      <c r="CH60" s="61"/>
      <c r="CI60" s="61"/>
      <c r="CJ60" s="61"/>
      <c r="CK60" s="61"/>
      <c r="CL60" s="61"/>
      <c r="CM60" s="61"/>
      <c r="CN60" s="61"/>
      <c r="CO60" s="61"/>
      <c r="CP60" s="61"/>
      <c r="CQ60" s="61"/>
      <c r="CR60" s="61"/>
      <c r="CS60" s="61"/>
      <c r="CT60" s="61"/>
      <c r="CU60" s="61"/>
      <c r="CV60" s="61"/>
      <c r="CW60" s="61"/>
      <c r="CX60" s="61"/>
      <c r="CY60" s="61"/>
      <c r="CZ60" s="61"/>
      <c r="DA60" s="61"/>
      <c r="DB60" s="61"/>
    </row>
    <row r="61" spans="1:106" s="58" customFormat="1" ht="20.100000000000001" customHeight="1">
      <c r="A61" s="117" t="s">
        <v>425</v>
      </c>
      <c r="B61" s="840"/>
      <c r="C61" s="809" t="s">
        <v>99</v>
      </c>
      <c r="D61" s="794" t="str">
        <f>[76]납품수량!C32</f>
        <v>CENRET CROSS MEMBER</v>
      </c>
      <c r="E61" s="794" t="str">
        <f>[76]납품수량!D32</f>
        <v>GDW</v>
      </c>
      <c r="F61" s="794">
        <f>VLOOKUP(C61,'[72]납품수량(영업)'!$C$3:$F$260,4,FALSE)</f>
        <v>0</v>
      </c>
      <c r="G61" s="122">
        <f>VLOOKUP($C$61,[77]납품수량!$B$3:$AI$200,G1,FALSE)</f>
        <v>0</v>
      </c>
      <c r="H61" s="122">
        <f>VLOOKUP($C$61,[77]납품수량!$B$3:$AI$200,H1,FALSE)</f>
        <v>0</v>
      </c>
      <c r="I61" s="122">
        <f>VLOOKUP($C$61,[77]납품수량!$B$3:$AI$200,I1,FALSE)</f>
        <v>0</v>
      </c>
      <c r="J61" s="122">
        <f>VLOOKUP($C$61,[77]납품수량!$B$3:$AI$200,J1,FALSE)</f>
        <v>0</v>
      </c>
      <c r="K61" s="122">
        <f>VLOOKUP($C$61,[77]납품수량!$B$3:$AI$200,K1,FALSE)</f>
        <v>0</v>
      </c>
      <c r="L61" s="122">
        <f>VLOOKUP($C$61,[77]납품수량!$B$3:$AI$200,L1,FALSE)</f>
        <v>0</v>
      </c>
      <c r="M61" s="122">
        <f>VLOOKUP($C$61,[77]납품수량!$B$3:$AI$200,M1,FALSE)</f>
        <v>0</v>
      </c>
      <c r="N61" s="122">
        <f>VLOOKUP($C$61,[77]납품수량!$B$3:$AI$200,N1,FALSE)</f>
        <v>0</v>
      </c>
      <c r="O61" s="122">
        <f>VLOOKUP($C$61,[77]납품수량!$B$3:$AI$200,O1,FALSE)</f>
        <v>0</v>
      </c>
      <c r="P61" s="122">
        <f>VLOOKUP($C$61,[77]납품수량!$B$3:$AI$200,P1,FALSE)</f>
        <v>0</v>
      </c>
      <c r="Q61" s="122">
        <f>VLOOKUP($C$61,[77]납품수량!$B$3:$AI$200,Q1,FALSE)</f>
        <v>0</v>
      </c>
      <c r="R61" s="122">
        <f>VLOOKUP($C$61,[77]납품수량!$B$3:$AI$200,R1,FALSE)</f>
        <v>0</v>
      </c>
      <c r="S61" s="122">
        <f>VLOOKUP($C$61,[77]납품수량!$B$3:$AI$200,S1,FALSE)</f>
        <v>0</v>
      </c>
      <c r="T61" s="122">
        <f>VLOOKUP($C$61,[77]납품수량!$B$3:$AI$200,T1,FALSE)</f>
        <v>0</v>
      </c>
      <c r="U61" s="122">
        <f>VLOOKUP($C$61,[77]납품수량!$B$3:$AI$200,U1,FALSE)</f>
        <v>0</v>
      </c>
      <c r="V61" s="122">
        <f>VLOOKUP($C$61,[77]납품수량!$B$3:$AI$200,V1,FALSE)</f>
        <v>0</v>
      </c>
      <c r="W61" s="122">
        <f>VLOOKUP($C$61,[77]납품수량!$B$3:$AI$200,W1,FALSE)</f>
        <v>0</v>
      </c>
      <c r="X61" s="122">
        <f>VLOOKUP($C$61,[77]납품수량!$B$3:$AI$200,X1,FALSE)</f>
        <v>0</v>
      </c>
      <c r="Y61" s="122">
        <f>VLOOKUP($C$61,[77]납품수량!$B$3:$AI$200,Y1,FALSE)</f>
        <v>0</v>
      </c>
      <c r="Z61" s="122">
        <f>VLOOKUP($C$61,[77]납품수량!$B$3:$AI$200,Z1,FALSE)</f>
        <v>0</v>
      </c>
      <c r="AA61" s="122">
        <f>VLOOKUP($C$61,[77]납품수량!$B$3:$AI$200,AA1,FALSE)</f>
        <v>0</v>
      </c>
      <c r="AB61" s="122">
        <f>VLOOKUP($C$61,[77]납품수량!$B$3:$AI$200,AB1,FALSE)</f>
        <v>0</v>
      </c>
      <c r="AC61" s="122">
        <f>VLOOKUP($C$61,[77]납품수량!$B$3:$AI$200,AC1,FALSE)</f>
        <v>0</v>
      </c>
      <c r="AD61" s="122">
        <f>VLOOKUP($C$61,[77]납품수량!$B$3:$AI$200,AD1,FALSE)</f>
        <v>0</v>
      </c>
      <c r="AE61" s="122">
        <f>VLOOKUP($C$61,[77]납품수량!$B$3:$AI$200,AE1,FALSE)</f>
        <v>0</v>
      </c>
      <c r="AF61" s="122">
        <f>VLOOKUP($C$61,[77]납품수량!$B$3:$AI$200,AF1,FALSE)</f>
        <v>0</v>
      </c>
      <c r="AG61" s="122">
        <f>VLOOKUP($C$61,[77]납품수량!$B$3:$AI$200,AG1,FALSE)</f>
        <v>0</v>
      </c>
      <c r="AH61" s="122">
        <f>VLOOKUP($C$61,[77]납품수량!$B$3:$AI$200,AH1,FALSE)</f>
        <v>0</v>
      </c>
      <c r="AI61" s="122">
        <f>VLOOKUP($C$61,[77]납품수량!$B$3:$AI$200,AI1,FALSE)</f>
        <v>0</v>
      </c>
      <c r="AJ61" s="122">
        <f>VLOOKUP($C$61,[77]납품수량!$B$3:$AI$200,AJ1,FALSE)</f>
        <v>0</v>
      </c>
      <c r="AK61" s="122">
        <f>VLOOKUP($C$61,[77]납품수량!$B$3:$AI$200,AK1,FALSE)</f>
        <v>0</v>
      </c>
      <c r="AL61" s="122">
        <f>SUM(G61:AK61)</f>
        <v>0</v>
      </c>
      <c r="AM61" s="61"/>
      <c r="AN61" s="61"/>
      <c r="AO61" s="61"/>
      <c r="AP61" s="61"/>
      <c r="AQ61" s="61"/>
      <c r="AR61" s="61"/>
      <c r="AS61" s="61"/>
      <c r="AT61" s="61"/>
      <c r="AU61" s="61"/>
      <c r="AV61" s="61"/>
      <c r="AW61" s="61"/>
      <c r="AX61" s="61"/>
      <c r="AY61" s="61"/>
      <c r="AZ61" s="61"/>
      <c r="BA61" s="61"/>
      <c r="BB61" s="61"/>
      <c r="BC61" s="61"/>
      <c r="BD61" s="61"/>
      <c r="BE61" s="61"/>
      <c r="BF61" s="61"/>
      <c r="BG61" s="61"/>
      <c r="BH61" s="61"/>
      <c r="BI61" s="61"/>
      <c r="BJ61" s="61"/>
      <c r="BK61" s="61"/>
      <c r="BL61" s="61"/>
      <c r="BM61" s="61"/>
      <c r="BN61" s="61"/>
      <c r="BO61" s="61"/>
      <c r="BP61" s="61"/>
      <c r="BQ61" s="61"/>
      <c r="BR61" s="61"/>
      <c r="BS61" s="61"/>
      <c r="BT61" s="61"/>
      <c r="BU61" s="61"/>
      <c r="BV61" s="61"/>
      <c r="BW61" s="61"/>
      <c r="BX61" s="61"/>
      <c r="BY61" s="61"/>
      <c r="BZ61" s="61"/>
      <c r="CA61" s="61"/>
      <c r="CB61" s="61"/>
      <c r="CC61" s="61"/>
      <c r="CD61" s="61"/>
      <c r="CE61" s="61"/>
      <c r="CF61" s="61"/>
      <c r="CG61" s="61"/>
      <c r="CH61" s="61"/>
      <c r="CI61" s="61"/>
      <c r="CJ61" s="61"/>
      <c r="CK61" s="61"/>
      <c r="CL61" s="61"/>
      <c r="CM61" s="61"/>
      <c r="CN61" s="61"/>
      <c r="CO61" s="61"/>
      <c r="CP61" s="61"/>
      <c r="CQ61" s="61"/>
      <c r="CR61" s="61"/>
      <c r="CS61" s="61"/>
      <c r="CT61" s="61"/>
      <c r="CU61" s="61"/>
      <c r="CV61" s="61"/>
      <c r="CW61" s="61"/>
      <c r="CX61" s="61"/>
      <c r="CY61" s="61"/>
      <c r="CZ61" s="61"/>
      <c r="DA61" s="61"/>
      <c r="DB61" s="61"/>
    </row>
    <row r="62" spans="1:106" s="58" customFormat="1" ht="20.100000000000001" customHeight="1">
      <c r="A62" s="117"/>
      <c r="B62" s="840"/>
      <c r="C62" s="810"/>
      <c r="D62" s="795"/>
      <c r="E62" s="795"/>
      <c r="F62" s="795"/>
      <c r="G62" s="122">
        <f>$F$61*G61</f>
        <v>0</v>
      </c>
      <c r="H62" s="122">
        <f t="shared" ref="H62:AK62" si="29">$F$61*H61</f>
        <v>0</v>
      </c>
      <c r="I62" s="122">
        <f t="shared" si="29"/>
        <v>0</v>
      </c>
      <c r="J62" s="122">
        <f t="shared" si="29"/>
        <v>0</v>
      </c>
      <c r="K62" s="122">
        <f t="shared" si="29"/>
        <v>0</v>
      </c>
      <c r="L62" s="122">
        <f t="shared" si="29"/>
        <v>0</v>
      </c>
      <c r="M62" s="122">
        <f t="shared" si="29"/>
        <v>0</v>
      </c>
      <c r="N62" s="122">
        <f t="shared" si="29"/>
        <v>0</v>
      </c>
      <c r="O62" s="122">
        <f t="shared" si="29"/>
        <v>0</v>
      </c>
      <c r="P62" s="122">
        <f t="shared" si="29"/>
        <v>0</v>
      </c>
      <c r="Q62" s="122">
        <f t="shared" si="29"/>
        <v>0</v>
      </c>
      <c r="R62" s="122">
        <f t="shared" si="29"/>
        <v>0</v>
      </c>
      <c r="S62" s="122">
        <f t="shared" si="29"/>
        <v>0</v>
      </c>
      <c r="T62" s="122">
        <f t="shared" si="29"/>
        <v>0</v>
      </c>
      <c r="U62" s="122">
        <f t="shared" si="29"/>
        <v>0</v>
      </c>
      <c r="V62" s="122">
        <f t="shared" si="29"/>
        <v>0</v>
      </c>
      <c r="W62" s="122">
        <f t="shared" si="29"/>
        <v>0</v>
      </c>
      <c r="X62" s="122">
        <f t="shared" si="29"/>
        <v>0</v>
      </c>
      <c r="Y62" s="122">
        <f t="shared" si="29"/>
        <v>0</v>
      </c>
      <c r="Z62" s="122">
        <f t="shared" si="29"/>
        <v>0</v>
      </c>
      <c r="AA62" s="122">
        <f t="shared" si="29"/>
        <v>0</v>
      </c>
      <c r="AB62" s="122">
        <f t="shared" si="29"/>
        <v>0</v>
      </c>
      <c r="AC62" s="122">
        <f t="shared" si="29"/>
        <v>0</v>
      </c>
      <c r="AD62" s="122">
        <f t="shared" si="29"/>
        <v>0</v>
      </c>
      <c r="AE62" s="122">
        <f t="shared" si="29"/>
        <v>0</v>
      </c>
      <c r="AF62" s="122">
        <f t="shared" si="29"/>
        <v>0</v>
      </c>
      <c r="AG62" s="122">
        <f t="shared" si="29"/>
        <v>0</v>
      </c>
      <c r="AH62" s="122">
        <f t="shared" si="29"/>
        <v>0</v>
      </c>
      <c r="AI62" s="122">
        <f t="shared" si="29"/>
        <v>0</v>
      </c>
      <c r="AJ62" s="122">
        <f t="shared" si="29"/>
        <v>0</v>
      </c>
      <c r="AK62" s="122">
        <f t="shared" si="29"/>
        <v>0</v>
      </c>
      <c r="AL62" s="122">
        <f>F61*AL61</f>
        <v>0</v>
      </c>
      <c r="AM62" s="61"/>
      <c r="AN62" s="61"/>
      <c r="AO62" s="61"/>
      <c r="AP62" s="61"/>
      <c r="AQ62" s="61"/>
      <c r="AR62" s="61"/>
      <c r="AS62" s="61"/>
      <c r="AT62" s="61"/>
      <c r="AU62" s="61"/>
      <c r="AV62" s="61"/>
      <c r="AW62" s="61"/>
      <c r="AX62" s="61"/>
      <c r="AY62" s="61"/>
      <c r="AZ62" s="61"/>
      <c r="BA62" s="61"/>
      <c r="BB62" s="61"/>
      <c r="BC62" s="61"/>
      <c r="BD62" s="61"/>
      <c r="BE62" s="61"/>
      <c r="BF62" s="61"/>
      <c r="BG62" s="61"/>
      <c r="BH62" s="61"/>
      <c r="BI62" s="61"/>
      <c r="BJ62" s="61"/>
      <c r="BK62" s="61"/>
      <c r="BL62" s="61"/>
      <c r="BM62" s="61"/>
      <c r="BN62" s="61"/>
      <c r="BO62" s="61"/>
      <c r="BP62" s="61"/>
      <c r="BQ62" s="61"/>
      <c r="BR62" s="61"/>
      <c r="BS62" s="61"/>
      <c r="BT62" s="61"/>
      <c r="BU62" s="61"/>
      <c r="BV62" s="61"/>
      <c r="BW62" s="61"/>
      <c r="BX62" s="61"/>
      <c r="BY62" s="61"/>
      <c r="BZ62" s="61"/>
      <c r="CA62" s="61"/>
      <c r="CB62" s="61"/>
      <c r="CC62" s="61"/>
      <c r="CD62" s="61"/>
      <c r="CE62" s="61"/>
      <c r="CF62" s="61"/>
      <c r="CG62" s="61"/>
      <c r="CH62" s="61"/>
      <c r="CI62" s="61"/>
      <c r="CJ62" s="61"/>
      <c r="CK62" s="61"/>
      <c r="CL62" s="61"/>
      <c r="CM62" s="61"/>
      <c r="CN62" s="61"/>
      <c r="CO62" s="61"/>
      <c r="CP62" s="61"/>
      <c r="CQ62" s="61"/>
      <c r="CR62" s="61"/>
      <c r="CS62" s="61"/>
      <c r="CT62" s="61"/>
      <c r="CU62" s="61"/>
      <c r="CV62" s="61"/>
      <c r="CW62" s="61"/>
      <c r="CX62" s="61"/>
      <c r="CY62" s="61"/>
      <c r="CZ62" s="61"/>
      <c r="DA62" s="61"/>
      <c r="DB62" s="61"/>
    </row>
    <row r="63" spans="1:106" s="58" customFormat="1" ht="20.100000000000001" customHeight="1">
      <c r="A63" s="117" t="s">
        <v>425</v>
      </c>
      <c r="B63" s="840"/>
      <c r="C63" s="809" t="s">
        <v>100</v>
      </c>
      <c r="D63" s="794" t="str">
        <f>[76]납품수량!C33</f>
        <v>MIDDLE BEAM</v>
      </c>
      <c r="E63" s="794" t="str">
        <f>[76]납품수량!D33</f>
        <v>GDW</v>
      </c>
      <c r="F63" s="794">
        <f>VLOOKUP(C63,'[72]납품수량(영업)'!$C$3:$F$260,4,FALSE)</f>
        <v>0</v>
      </c>
      <c r="G63" s="122">
        <f>VLOOKUP($C$63,[77]납품수량!$B$3:$AI$200,G1,FALSE)</f>
        <v>0</v>
      </c>
      <c r="H63" s="122">
        <f>VLOOKUP($C$63,[77]납품수량!$B$3:$AI$200,H1,FALSE)</f>
        <v>0</v>
      </c>
      <c r="I63" s="122">
        <f>VLOOKUP($C$63,[77]납품수량!$B$3:$AI$200,I1,FALSE)</f>
        <v>0</v>
      </c>
      <c r="J63" s="122">
        <f>VLOOKUP($C$63,[77]납품수량!$B$3:$AI$200,J1,FALSE)</f>
        <v>0</v>
      </c>
      <c r="K63" s="122">
        <f>VLOOKUP($C$63,[77]납품수량!$B$3:$AI$200,K1,FALSE)</f>
        <v>0</v>
      </c>
      <c r="L63" s="122">
        <f>VLOOKUP($C$63,[77]납품수량!$B$3:$AI$200,L1,FALSE)</f>
        <v>0</v>
      </c>
      <c r="M63" s="122">
        <f>VLOOKUP($C$63,[77]납품수량!$B$3:$AI$200,M1,FALSE)</f>
        <v>0</v>
      </c>
      <c r="N63" s="122">
        <f>VLOOKUP($C$63,[77]납품수량!$B$3:$AI$200,N1,FALSE)</f>
        <v>0</v>
      </c>
      <c r="O63" s="122">
        <f>VLOOKUP($C$63,[77]납품수량!$B$3:$AI$200,O1,FALSE)</f>
        <v>0</v>
      </c>
      <c r="P63" s="122">
        <f>VLOOKUP($C$63,[77]납품수량!$B$3:$AI$200,P1,FALSE)</f>
        <v>0</v>
      </c>
      <c r="Q63" s="122">
        <f>VLOOKUP($C$63,[77]납품수량!$B$3:$AI$200,Q1,FALSE)</f>
        <v>0</v>
      </c>
      <c r="R63" s="122">
        <f>VLOOKUP($C$63,[77]납품수량!$B$3:$AI$200,R1,FALSE)</f>
        <v>0</v>
      </c>
      <c r="S63" s="122">
        <f>VLOOKUP($C$63,[77]납품수량!$B$3:$AI$200,S1,FALSE)</f>
        <v>0</v>
      </c>
      <c r="T63" s="122">
        <f>VLOOKUP($C$63,[77]납품수량!$B$3:$AI$200,T1,FALSE)</f>
        <v>0</v>
      </c>
      <c r="U63" s="122">
        <f>VLOOKUP($C$63,[77]납품수량!$B$3:$AI$200,U1,FALSE)</f>
        <v>0</v>
      </c>
      <c r="V63" s="122">
        <f>VLOOKUP($C$63,[77]납품수량!$B$3:$AI$200,V1,FALSE)</f>
        <v>0</v>
      </c>
      <c r="W63" s="122">
        <f>VLOOKUP($C$63,[77]납품수량!$B$3:$AI$200,W1,FALSE)</f>
        <v>0</v>
      </c>
      <c r="X63" s="122">
        <f>VLOOKUP($C$63,[77]납품수량!$B$3:$AI$200,X1,FALSE)</f>
        <v>0</v>
      </c>
      <c r="Y63" s="122">
        <f>VLOOKUP($C$63,[77]납품수량!$B$3:$AI$200,Y1,FALSE)</f>
        <v>0</v>
      </c>
      <c r="Z63" s="122">
        <f>VLOOKUP($C$63,[77]납품수량!$B$3:$AI$200,Z1,FALSE)</f>
        <v>0</v>
      </c>
      <c r="AA63" s="122">
        <f>VLOOKUP($C$63,[77]납품수량!$B$3:$AI$200,AA1,FALSE)</f>
        <v>0</v>
      </c>
      <c r="AB63" s="122">
        <f>VLOOKUP($C$63,[77]납품수량!$B$3:$AI$200,AB1,FALSE)</f>
        <v>0</v>
      </c>
      <c r="AC63" s="122">
        <f>VLOOKUP($C$63,[77]납품수량!$B$3:$AI$200,AC1,FALSE)</f>
        <v>0</v>
      </c>
      <c r="AD63" s="122">
        <f>VLOOKUP($C$63,[77]납품수량!$B$3:$AI$200,AD1,FALSE)</f>
        <v>0</v>
      </c>
      <c r="AE63" s="122">
        <f>VLOOKUP($C$63,[77]납품수량!$B$3:$AI$200,AE1,FALSE)</f>
        <v>0</v>
      </c>
      <c r="AF63" s="122">
        <f>VLOOKUP($C$63,[77]납품수량!$B$3:$AI$200,AF1,FALSE)</f>
        <v>0</v>
      </c>
      <c r="AG63" s="122">
        <f>VLOOKUP($C$63,[77]납품수량!$B$3:$AI$200,AG1,FALSE)</f>
        <v>0</v>
      </c>
      <c r="AH63" s="122">
        <f>VLOOKUP($C$63,[77]납품수량!$B$3:$AI$200,AH1,FALSE)</f>
        <v>0</v>
      </c>
      <c r="AI63" s="122">
        <f>VLOOKUP($C$63,[77]납품수량!$B$3:$AI$200,AI1,FALSE)</f>
        <v>0</v>
      </c>
      <c r="AJ63" s="122">
        <f>VLOOKUP($C$63,[77]납품수량!$B$3:$AI$200,AJ1,FALSE)</f>
        <v>0</v>
      </c>
      <c r="AK63" s="122">
        <f>VLOOKUP($C$63,[77]납품수량!$B$3:$AI$200,AK1,FALSE)</f>
        <v>0</v>
      </c>
      <c r="AL63" s="122">
        <f>SUM(G63:AK63)</f>
        <v>0</v>
      </c>
      <c r="AM63" s="61"/>
      <c r="AN63" s="61"/>
      <c r="AO63" s="61"/>
      <c r="AP63" s="61"/>
      <c r="AQ63" s="61"/>
      <c r="AR63" s="61"/>
      <c r="AS63" s="61"/>
      <c r="AT63" s="61"/>
      <c r="AU63" s="61"/>
      <c r="AV63" s="61"/>
      <c r="AW63" s="61"/>
      <c r="AX63" s="61"/>
      <c r="AY63" s="61"/>
      <c r="AZ63" s="61"/>
      <c r="BA63" s="61"/>
      <c r="BB63" s="61"/>
      <c r="BC63" s="61"/>
      <c r="BD63" s="61"/>
      <c r="BE63" s="61"/>
      <c r="BF63" s="61"/>
      <c r="BG63" s="61"/>
      <c r="BH63" s="61"/>
      <c r="BI63" s="61"/>
      <c r="BJ63" s="61"/>
      <c r="BK63" s="61"/>
      <c r="BL63" s="61"/>
      <c r="BM63" s="61"/>
      <c r="BN63" s="61"/>
      <c r="BO63" s="61"/>
      <c r="BP63" s="61"/>
      <c r="BQ63" s="61"/>
      <c r="BR63" s="61"/>
      <c r="BS63" s="61"/>
      <c r="BT63" s="61"/>
      <c r="BU63" s="61"/>
      <c r="BV63" s="61"/>
      <c r="BW63" s="61"/>
      <c r="BX63" s="61"/>
      <c r="BY63" s="61"/>
      <c r="BZ63" s="61"/>
      <c r="CA63" s="61"/>
      <c r="CB63" s="61"/>
      <c r="CC63" s="61"/>
      <c r="CD63" s="61"/>
      <c r="CE63" s="61"/>
      <c r="CF63" s="61"/>
      <c r="CG63" s="61"/>
      <c r="CH63" s="61"/>
      <c r="CI63" s="61"/>
      <c r="CJ63" s="61"/>
      <c r="CK63" s="61"/>
      <c r="CL63" s="61"/>
      <c r="CM63" s="61"/>
      <c r="CN63" s="61"/>
      <c r="CO63" s="61"/>
      <c r="CP63" s="61"/>
      <c r="CQ63" s="61"/>
      <c r="CR63" s="61"/>
      <c r="CS63" s="61"/>
      <c r="CT63" s="61"/>
      <c r="CU63" s="61"/>
      <c r="CV63" s="61"/>
      <c r="CW63" s="61"/>
      <c r="CX63" s="61"/>
      <c r="CY63" s="61"/>
      <c r="CZ63" s="61"/>
      <c r="DA63" s="61"/>
      <c r="DB63" s="61"/>
    </row>
    <row r="64" spans="1:106" s="58" customFormat="1" ht="20.100000000000001" customHeight="1">
      <c r="A64" s="117"/>
      <c r="B64" s="840"/>
      <c r="C64" s="810"/>
      <c r="D64" s="795"/>
      <c r="E64" s="795"/>
      <c r="F64" s="795"/>
      <c r="G64" s="122">
        <f>$F$63*G63</f>
        <v>0</v>
      </c>
      <c r="H64" s="122">
        <f t="shared" ref="H64:AK64" si="30">$F$63*H63</f>
        <v>0</v>
      </c>
      <c r="I64" s="122">
        <f t="shared" si="30"/>
        <v>0</v>
      </c>
      <c r="J64" s="122">
        <f t="shared" si="30"/>
        <v>0</v>
      </c>
      <c r="K64" s="122">
        <f t="shared" si="30"/>
        <v>0</v>
      </c>
      <c r="L64" s="122">
        <f t="shared" si="30"/>
        <v>0</v>
      </c>
      <c r="M64" s="122">
        <f t="shared" si="30"/>
        <v>0</v>
      </c>
      <c r="N64" s="122">
        <f t="shared" si="30"/>
        <v>0</v>
      </c>
      <c r="O64" s="122">
        <f t="shared" si="30"/>
        <v>0</v>
      </c>
      <c r="P64" s="122">
        <f t="shared" si="30"/>
        <v>0</v>
      </c>
      <c r="Q64" s="122">
        <f t="shared" si="30"/>
        <v>0</v>
      </c>
      <c r="R64" s="122">
        <f t="shared" si="30"/>
        <v>0</v>
      </c>
      <c r="S64" s="122">
        <f t="shared" si="30"/>
        <v>0</v>
      </c>
      <c r="T64" s="122">
        <f t="shared" si="30"/>
        <v>0</v>
      </c>
      <c r="U64" s="122">
        <f t="shared" si="30"/>
        <v>0</v>
      </c>
      <c r="V64" s="122">
        <f t="shared" si="30"/>
        <v>0</v>
      </c>
      <c r="W64" s="122">
        <f t="shared" si="30"/>
        <v>0</v>
      </c>
      <c r="X64" s="122">
        <f t="shared" si="30"/>
        <v>0</v>
      </c>
      <c r="Y64" s="122">
        <f t="shared" si="30"/>
        <v>0</v>
      </c>
      <c r="Z64" s="122">
        <f t="shared" si="30"/>
        <v>0</v>
      </c>
      <c r="AA64" s="122">
        <f t="shared" si="30"/>
        <v>0</v>
      </c>
      <c r="AB64" s="122">
        <f t="shared" si="30"/>
        <v>0</v>
      </c>
      <c r="AC64" s="122">
        <f t="shared" si="30"/>
        <v>0</v>
      </c>
      <c r="AD64" s="122">
        <f t="shared" si="30"/>
        <v>0</v>
      </c>
      <c r="AE64" s="122">
        <f t="shared" si="30"/>
        <v>0</v>
      </c>
      <c r="AF64" s="122">
        <f t="shared" si="30"/>
        <v>0</v>
      </c>
      <c r="AG64" s="122">
        <f t="shared" si="30"/>
        <v>0</v>
      </c>
      <c r="AH64" s="122">
        <f t="shared" si="30"/>
        <v>0</v>
      </c>
      <c r="AI64" s="122">
        <f t="shared" si="30"/>
        <v>0</v>
      </c>
      <c r="AJ64" s="122">
        <f t="shared" si="30"/>
        <v>0</v>
      </c>
      <c r="AK64" s="122">
        <f t="shared" si="30"/>
        <v>0</v>
      </c>
      <c r="AL64" s="122">
        <f>F63*AL63</f>
        <v>0</v>
      </c>
      <c r="AM64" s="61"/>
      <c r="AN64" s="61"/>
      <c r="AO64" s="61"/>
      <c r="AP64" s="61"/>
      <c r="AQ64" s="61"/>
      <c r="AR64" s="61"/>
      <c r="AS64" s="61"/>
      <c r="AT64" s="61"/>
      <c r="AU64" s="61"/>
      <c r="AV64" s="61"/>
      <c r="AW64" s="61"/>
      <c r="AX64" s="61"/>
      <c r="AY64" s="61"/>
      <c r="AZ64" s="61"/>
      <c r="BA64" s="61"/>
      <c r="BB64" s="61"/>
      <c r="BC64" s="61"/>
      <c r="BD64" s="61"/>
      <c r="BE64" s="61"/>
      <c r="BF64" s="61"/>
      <c r="BG64" s="61"/>
      <c r="BH64" s="61"/>
      <c r="BI64" s="61"/>
      <c r="BJ64" s="61"/>
      <c r="BK64" s="61"/>
      <c r="BL64" s="61"/>
      <c r="BM64" s="61"/>
      <c r="BN64" s="61"/>
      <c r="BO64" s="61"/>
      <c r="BP64" s="61"/>
      <c r="BQ64" s="61"/>
      <c r="BR64" s="61"/>
      <c r="BS64" s="61"/>
      <c r="BT64" s="61"/>
      <c r="BU64" s="61"/>
      <c r="BV64" s="61"/>
      <c r="BW64" s="61"/>
      <c r="BX64" s="61"/>
      <c r="BY64" s="61"/>
      <c r="BZ64" s="61"/>
      <c r="CA64" s="61"/>
      <c r="CB64" s="61"/>
      <c r="CC64" s="61"/>
      <c r="CD64" s="61"/>
      <c r="CE64" s="61"/>
      <c r="CF64" s="61"/>
      <c r="CG64" s="61"/>
      <c r="CH64" s="61"/>
      <c r="CI64" s="61"/>
      <c r="CJ64" s="61"/>
      <c r="CK64" s="61"/>
      <c r="CL64" s="61"/>
      <c r="CM64" s="61"/>
      <c r="CN64" s="61"/>
      <c r="CO64" s="61"/>
      <c r="CP64" s="61"/>
      <c r="CQ64" s="61"/>
      <c r="CR64" s="61"/>
      <c r="CS64" s="61"/>
      <c r="CT64" s="61"/>
      <c r="CU64" s="61"/>
      <c r="CV64" s="61"/>
      <c r="CW64" s="61"/>
      <c r="CX64" s="61"/>
      <c r="CY64" s="61"/>
      <c r="CZ64" s="61"/>
      <c r="DA64" s="61"/>
      <c r="DB64" s="61"/>
    </row>
    <row r="65" spans="1:106" s="58" customFormat="1" ht="20.100000000000001" customHeight="1">
      <c r="A65" s="117" t="s">
        <v>425</v>
      </c>
      <c r="B65" s="840"/>
      <c r="C65" s="809" t="s">
        <v>121</v>
      </c>
      <c r="D65" s="794" t="str">
        <f>[76]납품수량!C34</f>
        <v>MIDDLE BEAM</v>
      </c>
      <c r="E65" s="794" t="str">
        <f>[76]납품수량!D34</f>
        <v>CF</v>
      </c>
      <c r="F65" s="794">
        <f>VLOOKUP(C65,'[72]납품수량(영업)'!$C$3:$F$260,4,FALSE)</f>
        <v>0</v>
      </c>
      <c r="G65" s="122">
        <f>VLOOKUP($C$65,[77]납품수량!$B$3:$AI$200,G1,FALSE)</f>
        <v>0</v>
      </c>
      <c r="H65" s="122">
        <f>VLOOKUP($C$65,[77]납품수량!$B$3:$AI$200,H1,FALSE)</f>
        <v>0</v>
      </c>
      <c r="I65" s="122">
        <f>VLOOKUP($C$65,[77]납품수량!$B$3:$AI$200,I1,FALSE)</f>
        <v>0</v>
      </c>
      <c r="J65" s="122">
        <f>VLOOKUP($C$65,[77]납품수량!$B$3:$AI$200,J1,FALSE)</f>
        <v>0</v>
      </c>
      <c r="K65" s="122">
        <f>VLOOKUP($C$65,[77]납품수량!$B$3:$AI$200,K1,FALSE)</f>
        <v>0</v>
      </c>
      <c r="L65" s="122">
        <f>VLOOKUP($C$65,[77]납품수량!$B$3:$AI$200,L1,FALSE)</f>
        <v>0</v>
      </c>
      <c r="M65" s="122">
        <f>VLOOKUP($C$65,[77]납품수량!$B$3:$AI$200,M1,FALSE)</f>
        <v>0</v>
      </c>
      <c r="N65" s="122">
        <f>VLOOKUP($C$65,[77]납품수량!$B$3:$AI$200,N1,FALSE)</f>
        <v>0</v>
      </c>
      <c r="O65" s="122">
        <f>VLOOKUP($C$65,[77]납품수량!$B$3:$AI$200,O1,FALSE)</f>
        <v>0</v>
      </c>
      <c r="P65" s="122">
        <f>VLOOKUP($C$65,[77]납품수량!$B$3:$AI$200,P1,FALSE)</f>
        <v>0</v>
      </c>
      <c r="Q65" s="122">
        <f>VLOOKUP($C$65,[77]납품수량!$B$3:$AI$200,Q1,FALSE)</f>
        <v>0</v>
      </c>
      <c r="R65" s="122">
        <f>VLOOKUP($C$65,[77]납품수량!$B$3:$AI$200,R1,FALSE)</f>
        <v>0</v>
      </c>
      <c r="S65" s="122">
        <f>VLOOKUP($C$65,[77]납품수량!$B$3:$AI$200,S1,FALSE)</f>
        <v>0</v>
      </c>
      <c r="T65" s="122">
        <f>VLOOKUP($C$65,[77]납품수량!$B$3:$AI$200,T1,FALSE)</f>
        <v>0</v>
      </c>
      <c r="U65" s="122">
        <f>VLOOKUP($C$65,[77]납품수량!$B$3:$AI$200,U1,FALSE)</f>
        <v>0</v>
      </c>
      <c r="V65" s="122">
        <f>VLOOKUP($C$65,[77]납품수량!$B$3:$AI$200,V1,FALSE)</f>
        <v>0</v>
      </c>
      <c r="W65" s="122">
        <f>VLOOKUP($C$65,[77]납품수량!$B$3:$AI$200,W1,FALSE)</f>
        <v>0</v>
      </c>
      <c r="X65" s="122">
        <f>VLOOKUP($C$65,[77]납품수량!$B$3:$AI$200,X1,FALSE)</f>
        <v>0</v>
      </c>
      <c r="Y65" s="122">
        <f>VLOOKUP($C$65,[77]납품수량!$B$3:$AI$200,Y1,FALSE)</f>
        <v>0</v>
      </c>
      <c r="Z65" s="122">
        <f>VLOOKUP($C$65,[77]납품수량!$B$3:$AI$200,Z1,FALSE)</f>
        <v>0</v>
      </c>
      <c r="AA65" s="122">
        <f>VLOOKUP($C$65,[77]납품수량!$B$3:$AI$200,AA1,FALSE)</f>
        <v>0</v>
      </c>
      <c r="AB65" s="122">
        <f>VLOOKUP($C$65,[77]납품수량!$B$3:$AI$200,AB1,FALSE)</f>
        <v>0</v>
      </c>
      <c r="AC65" s="122">
        <f>VLOOKUP($C$65,[77]납품수량!$B$3:$AI$200,AC1,FALSE)</f>
        <v>0</v>
      </c>
      <c r="AD65" s="122">
        <f>VLOOKUP($C$65,[77]납품수량!$B$3:$AI$200,AD1,FALSE)</f>
        <v>0</v>
      </c>
      <c r="AE65" s="122">
        <f>VLOOKUP($C$65,[77]납품수량!$B$3:$AI$200,AE1,FALSE)</f>
        <v>0</v>
      </c>
      <c r="AF65" s="122">
        <f>VLOOKUP($C$65,[77]납품수량!$B$3:$AI$200,AF1,FALSE)</f>
        <v>0</v>
      </c>
      <c r="AG65" s="122">
        <f>VLOOKUP($C$65,[77]납품수량!$B$3:$AI$200,AG1,FALSE)</f>
        <v>0</v>
      </c>
      <c r="AH65" s="122">
        <f>VLOOKUP($C$65,[77]납품수량!$B$3:$AI$200,AH1,FALSE)</f>
        <v>0</v>
      </c>
      <c r="AI65" s="122">
        <f>VLOOKUP($C$65,[77]납품수량!$B$3:$AI$200,AI1,FALSE)</f>
        <v>0</v>
      </c>
      <c r="AJ65" s="122">
        <f>VLOOKUP($C$65,[77]납품수량!$B$3:$AI$200,AJ1,FALSE)</f>
        <v>0</v>
      </c>
      <c r="AK65" s="122">
        <f>VLOOKUP($C$65,[77]납품수량!$B$3:$AI$200,AK1,FALSE)</f>
        <v>0</v>
      </c>
      <c r="AL65" s="122">
        <f>SUM(G65:AK65)</f>
        <v>0</v>
      </c>
      <c r="AM65" s="61"/>
      <c r="AN65" s="61"/>
      <c r="AO65" s="61"/>
      <c r="AP65" s="61"/>
      <c r="AQ65" s="61"/>
      <c r="AR65" s="61"/>
      <c r="AS65" s="61"/>
      <c r="AT65" s="61"/>
      <c r="AU65" s="61"/>
      <c r="AV65" s="61"/>
      <c r="AW65" s="61"/>
      <c r="AX65" s="61"/>
      <c r="AY65" s="61"/>
      <c r="AZ65" s="61"/>
      <c r="BA65" s="61"/>
      <c r="BB65" s="61"/>
      <c r="BC65" s="61"/>
      <c r="BD65" s="61"/>
      <c r="BE65" s="61"/>
      <c r="BF65" s="61"/>
      <c r="BG65" s="61"/>
      <c r="BH65" s="61"/>
      <c r="BI65" s="61"/>
      <c r="BJ65" s="61"/>
      <c r="BK65" s="61"/>
      <c r="BL65" s="61"/>
      <c r="BM65" s="61"/>
      <c r="BN65" s="61"/>
      <c r="BO65" s="61"/>
      <c r="BP65" s="61"/>
      <c r="BQ65" s="61"/>
      <c r="BR65" s="61"/>
      <c r="BS65" s="61"/>
      <c r="BT65" s="61"/>
      <c r="BU65" s="61"/>
      <c r="BV65" s="61"/>
      <c r="BW65" s="61"/>
      <c r="BX65" s="61"/>
      <c r="BY65" s="61"/>
      <c r="BZ65" s="61"/>
      <c r="CA65" s="61"/>
      <c r="CB65" s="61"/>
      <c r="CC65" s="61"/>
      <c r="CD65" s="61"/>
      <c r="CE65" s="61"/>
      <c r="CF65" s="61"/>
      <c r="CG65" s="61"/>
      <c r="CH65" s="61"/>
      <c r="CI65" s="61"/>
      <c r="CJ65" s="61"/>
      <c r="CK65" s="61"/>
      <c r="CL65" s="61"/>
      <c r="CM65" s="61"/>
      <c r="CN65" s="61"/>
      <c r="CO65" s="61"/>
      <c r="CP65" s="61"/>
      <c r="CQ65" s="61"/>
      <c r="CR65" s="61"/>
      <c r="CS65" s="61"/>
      <c r="CT65" s="61"/>
      <c r="CU65" s="61"/>
      <c r="CV65" s="61"/>
      <c r="CW65" s="61"/>
      <c r="CX65" s="61"/>
      <c r="CY65" s="61"/>
      <c r="CZ65" s="61"/>
      <c r="DA65" s="61"/>
      <c r="DB65" s="61"/>
    </row>
    <row r="66" spans="1:106" s="58" customFormat="1" ht="20.100000000000001" customHeight="1">
      <c r="A66" s="117"/>
      <c r="B66" s="840"/>
      <c r="C66" s="810"/>
      <c r="D66" s="795"/>
      <c r="E66" s="795"/>
      <c r="F66" s="795"/>
      <c r="G66" s="122">
        <f>$F$65*G65</f>
        <v>0</v>
      </c>
      <c r="H66" s="122">
        <f t="shared" ref="H66:AK66" si="31">$F$65*H65</f>
        <v>0</v>
      </c>
      <c r="I66" s="122">
        <f t="shared" si="31"/>
        <v>0</v>
      </c>
      <c r="J66" s="122">
        <f t="shared" si="31"/>
        <v>0</v>
      </c>
      <c r="K66" s="122">
        <f t="shared" si="31"/>
        <v>0</v>
      </c>
      <c r="L66" s="122">
        <f t="shared" si="31"/>
        <v>0</v>
      </c>
      <c r="M66" s="122">
        <f t="shared" si="31"/>
        <v>0</v>
      </c>
      <c r="N66" s="122">
        <f t="shared" si="31"/>
        <v>0</v>
      </c>
      <c r="O66" s="122">
        <f t="shared" si="31"/>
        <v>0</v>
      </c>
      <c r="P66" s="122">
        <f t="shared" si="31"/>
        <v>0</v>
      </c>
      <c r="Q66" s="122">
        <f t="shared" si="31"/>
        <v>0</v>
      </c>
      <c r="R66" s="122">
        <f t="shared" si="31"/>
        <v>0</v>
      </c>
      <c r="S66" s="122">
        <f t="shared" si="31"/>
        <v>0</v>
      </c>
      <c r="T66" s="122">
        <f t="shared" si="31"/>
        <v>0</v>
      </c>
      <c r="U66" s="122">
        <f t="shared" si="31"/>
        <v>0</v>
      </c>
      <c r="V66" s="122">
        <f t="shared" si="31"/>
        <v>0</v>
      </c>
      <c r="W66" s="122">
        <f t="shared" si="31"/>
        <v>0</v>
      </c>
      <c r="X66" s="122">
        <f t="shared" si="31"/>
        <v>0</v>
      </c>
      <c r="Y66" s="122">
        <f t="shared" si="31"/>
        <v>0</v>
      </c>
      <c r="Z66" s="122">
        <f t="shared" si="31"/>
        <v>0</v>
      </c>
      <c r="AA66" s="122">
        <f t="shared" si="31"/>
        <v>0</v>
      </c>
      <c r="AB66" s="122">
        <f t="shared" si="31"/>
        <v>0</v>
      </c>
      <c r="AC66" s="122">
        <f t="shared" si="31"/>
        <v>0</v>
      </c>
      <c r="AD66" s="122">
        <f t="shared" si="31"/>
        <v>0</v>
      </c>
      <c r="AE66" s="122">
        <f t="shared" si="31"/>
        <v>0</v>
      </c>
      <c r="AF66" s="122">
        <f t="shared" si="31"/>
        <v>0</v>
      </c>
      <c r="AG66" s="122">
        <f t="shared" si="31"/>
        <v>0</v>
      </c>
      <c r="AH66" s="122">
        <f t="shared" si="31"/>
        <v>0</v>
      </c>
      <c r="AI66" s="122">
        <f t="shared" si="31"/>
        <v>0</v>
      </c>
      <c r="AJ66" s="122">
        <f t="shared" si="31"/>
        <v>0</v>
      </c>
      <c r="AK66" s="122">
        <f t="shared" si="31"/>
        <v>0</v>
      </c>
      <c r="AL66" s="122">
        <f>F65*AL65</f>
        <v>0</v>
      </c>
      <c r="AM66" s="61"/>
      <c r="AN66" s="61"/>
      <c r="AO66" s="61"/>
      <c r="AP66" s="61"/>
      <c r="AQ66" s="61"/>
      <c r="AR66" s="61"/>
      <c r="AS66" s="61"/>
      <c r="AT66" s="61"/>
      <c r="AU66" s="61"/>
      <c r="AV66" s="61"/>
      <c r="AW66" s="61"/>
      <c r="AX66" s="61"/>
      <c r="AY66" s="61"/>
      <c r="AZ66" s="61"/>
      <c r="BA66" s="61"/>
      <c r="BB66" s="61"/>
      <c r="BC66" s="61"/>
      <c r="BD66" s="61"/>
      <c r="BE66" s="61"/>
      <c r="BF66" s="61"/>
      <c r="BG66" s="61"/>
      <c r="BH66" s="61"/>
      <c r="BI66" s="61"/>
      <c r="BJ66" s="61"/>
      <c r="BK66" s="61"/>
      <c r="BL66" s="61"/>
      <c r="BM66" s="61"/>
      <c r="BN66" s="61"/>
      <c r="BO66" s="61"/>
      <c r="BP66" s="61"/>
      <c r="BQ66" s="61"/>
      <c r="BR66" s="61"/>
      <c r="BS66" s="61"/>
      <c r="BT66" s="61"/>
      <c r="BU66" s="61"/>
      <c r="BV66" s="61"/>
      <c r="BW66" s="61"/>
      <c r="BX66" s="61"/>
      <c r="BY66" s="61"/>
      <c r="BZ66" s="61"/>
      <c r="CA66" s="61"/>
      <c r="CB66" s="61"/>
      <c r="CC66" s="61"/>
      <c r="CD66" s="61"/>
      <c r="CE66" s="61"/>
      <c r="CF66" s="61"/>
      <c r="CG66" s="61"/>
      <c r="CH66" s="61"/>
      <c r="CI66" s="61"/>
      <c r="CJ66" s="61"/>
      <c r="CK66" s="61"/>
      <c r="CL66" s="61"/>
      <c r="CM66" s="61"/>
      <c r="CN66" s="61"/>
      <c r="CO66" s="61"/>
      <c r="CP66" s="61"/>
      <c r="CQ66" s="61"/>
      <c r="CR66" s="61"/>
      <c r="CS66" s="61"/>
      <c r="CT66" s="61"/>
      <c r="CU66" s="61"/>
      <c r="CV66" s="61"/>
      <c r="CW66" s="61"/>
      <c r="CX66" s="61"/>
      <c r="CY66" s="61"/>
      <c r="CZ66" s="61"/>
      <c r="DA66" s="61"/>
      <c r="DB66" s="61"/>
    </row>
    <row r="67" spans="1:106" s="58" customFormat="1" ht="20.100000000000001" customHeight="1">
      <c r="A67" s="117" t="s">
        <v>425</v>
      </c>
      <c r="B67" s="840"/>
      <c r="C67" s="809" t="s">
        <v>122</v>
      </c>
      <c r="D67" s="794" t="str">
        <f>[76]납품수량!C35</f>
        <v>MIDDLE BEAM</v>
      </c>
      <c r="E67" s="794" t="str">
        <f>[76]납품수량!D35</f>
        <v>SC100</v>
      </c>
      <c r="F67" s="794">
        <f>VLOOKUP(C67,'[72]납품수량(영업)'!$C$3:$F$260,4,FALSE)</f>
        <v>0</v>
      </c>
      <c r="G67" s="122">
        <f>VLOOKUP($C$67,[77]납품수량!$B$3:$AI$200,G1,FALSE)</f>
        <v>0</v>
      </c>
      <c r="H67" s="122">
        <f>VLOOKUP($C$67,[77]납품수량!$B$3:$AI$200,H1,FALSE)</f>
        <v>0</v>
      </c>
      <c r="I67" s="122">
        <f>VLOOKUP($C$67,[77]납품수량!$B$3:$AI$200,I1,FALSE)</f>
        <v>0</v>
      </c>
      <c r="J67" s="122">
        <f>VLOOKUP($C$67,[77]납품수량!$B$3:$AI$200,J1,FALSE)</f>
        <v>0</v>
      </c>
      <c r="K67" s="122">
        <f>VLOOKUP($C$67,[77]납품수량!$B$3:$AI$200,K1,FALSE)</f>
        <v>0</v>
      </c>
      <c r="L67" s="122">
        <f>VLOOKUP($C$67,[77]납품수량!$B$3:$AI$200,L1,FALSE)</f>
        <v>0</v>
      </c>
      <c r="M67" s="122">
        <f>VLOOKUP($C$67,[77]납품수량!$B$3:$AI$200,M1,FALSE)</f>
        <v>0</v>
      </c>
      <c r="N67" s="122">
        <f>VLOOKUP($C$67,[77]납품수량!$B$3:$AI$200,N1,FALSE)</f>
        <v>0</v>
      </c>
      <c r="O67" s="122">
        <f>VLOOKUP($C$67,[77]납품수량!$B$3:$AI$200,O1,FALSE)</f>
        <v>0</v>
      </c>
      <c r="P67" s="122">
        <f>VLOOKUP($C$67,[77]납품수량!$B$3:$AI$200,P1,FALSE)</f>
        <v>0</v>
      </c>
      <c r="Q67" s="122">
        <f>VLOOKUP($C$67,[77]납품수량!$B$3:$AI$200,Q1,FALSE)</f>
        <v>0</v>
      </c>
      <c r="R67" s="122">
        <f>VLOOKUP($C$67,[77]납품수량!$B$3:$AI$200,R1,FALSE)</f>
        <v>0</v>
      </c>
      <c r="S67" s="122">
        <f>VLOOKUP($C$67,[77]납품수량!$B$3:$AI$200,S1,FALSE)</f>
        <v>0</v>
      </c>
      <c r="T67" s="122">
        <f>VLOOKUP($C$67,[77]납품수량!$B$3:$AI$200,T1,FALSE)</f>
        <v>0</v>
      </c>
      <c r="U67" s="122">
        <f>VLOOKUP($C$67,[77]납품수량!$B$3:$AI$200,U1,FALSE)</f>
        <v>0</v>
      </c>
      <c r="V67" s="122">
        <f>VLOOKUP($C$67,[77]납품수량!$B$3:$AI$200,V1,FALSE)</f>
        <v>0</v>
      </c>
      <c r="W67" s="122">
        <f>VLOOKUP($C$67,[77]납품수량!$B$3:$AI$200,W1,FALSE)</f>
        <v>0</v>
      </c>
      <c r="X67" s="122">
        <f>VLOOKUP($C$67,[77]납품수량!$B$3:$AI$200,X1,FALSE)</f>
        <v>0</v>
      </c>
      <c r="Y67" s="122">
        <f>VLOOKUP($C$67,[77]납품수량!$B$3:$AI$200,Y1,FALSE)</f>
        <v>0</v>
      </c>
      <c r="Z67" s="122">
        <f>VLOOKUP($C$67,[77]납품수량!$B$3:$AI$200,Z1,FALSE)</f>
        <v>0</v>
      </c>
      <c r="AA67" s="122">
        <f>VLOOKUP($C$67,[77]납품수량!$B$3:$AI$200,AA1,FALSE)</f>
        <v>0</v>
      </c>
      <c r="AB67" s="122">
        <f>VLOOKUP($C$67,[77]납품수량!$B$3:$AI$200,AB1,FALSE)</f>
        <v>0</v>
      </c>
      <c r="AC67" s="122">
        <f>VLOOKUP($C$67,[77]납품수량!$B$3:$AI$200,AC1,FALSE)</f>
        <v>0</v>
      </c>
      <c r="AD67" s="122">
        <f>VLOOKUP($C$67,[77]납품수량!$B$3:$AI$200,AD1,FALSE)</f>
        <v>0</v>
      </c>
      <c r="AE67" s="122">
        <f>VLOOKUP($C$67,[77]납품수량!$B$3:$AI$200,AE1,FALSE)</f>
        <v>0</v>
      </c>
      <c r="AF67" s="122">
        <f>VLOOKUP($C$67,[77]납품수량!$B$3:$AI$200,AF1,FALSE)</f>
        <v>0</v>
      </c>
      <c r="AG67" s="122">
        <f>VLOOKUP($C$67,[77]납품수량!$B$3:$AI$200,AG1,FALSE)</f>
        <v>0</v>
      </c>
      <c r="AH67" s="122">
        <f>VLOOKUP($C$67,[77]납품수량!$B$3:$AI$200,AH1,FALSE)</f>
        <v>0</v>
      </c>
      <c r="AI67" s="122">
        <f>VLOOKUP($C$67,[77]납품수량!$B$3:$AI$200,AI1,FALSE)</f>
        <v>0</v>
      </c>
      <c r="AJ67" s="122">
        <f>VLOOKUP($C$67,[77]납품수량!$B$3:$AI$200,AJ1,FALSE)</f>
        <v>0</v>
      </c>
      <c r="AK67" s="122">
        <f>VLOOKUP($C$67,[77]납품수량!$B$3:$AI$200,AK1,FALSE)</f>
        <v>0</v>
      </c>
      <c r="AL67" s="122">
        <f>SUM(G67:AK67)</f>
        <v>0</v>
      </c>
      <c r="AM67" s="61"/>
      <c r="AN67" s="61"/>
      <c r="AO67" s="61"/>
      <c r="AP67" s="61"/>
      <c r="AQ67" s="61"/>
      <c r="AR67" s="61"/>
      <c r="AS67" s="61"/>
      <c r="AT67" s="61"/>
      <c r="AU67" s="61"/>
      <c r="AV67" s="61"/>
      <c r="AW67" s="61"/>
      <c r="AX67" s="61"/>
      <c r="AY67" s="61"/>
      <c r="AZ67" s="61"/>
      <c r="BA67" s="61"/>
      <c r="BB67" s="61"/>
      <c r="BC67" s="61"/>
      <c r="BD67" s="61"/>
      <c r="BE67" s="61"/>
      <c r="BF67" s="61"/>
      <c r="BG67" s="61"/>
      <c r="BH67" s="61"/>
      <c r="BI67" s="61"/>
      <c r="BJ67" s="61"/>
      <c r="BK67" s="61"/>
      <c r="BL67" s="61"/>
      <c r="BM67" s="61"/>
      <c r="BN67" s="61"/>
      <c r="BO67" s="61"/>
      <c r="BP67" s="61"/>
      <c r="BQ67" s="61"/>
      <c r="BR67" s="61"/>
      <c r="BS67" s="61"/>
      <c r="BT67" s="61"/>
      <c r="BU67" s="61"/>
      <c r="BV67" s="61"/>
      <c r="BW67" s="61"/>
      <c r="BX67" s="61"/>
      <c r="BY67" s="61"/>
      <c r="BZ67" s="61"/>
      <c r="CA67" s="61"/>
      <c r="CB67" s="61"/>
      <c r="CC67" s="61"/>
      <c r="CD67" s="61"/>
      <c r="CE67" s="61"/>
      <c r="CF67" s="61"/>
      <c r="CG67" s="61"/>
      <c r="CH67" s="61"/>
      <c r="CI67" s="61"/>
      <c r="CJ67" s="61"/>
      <c r="CK67" s="61"/>
      <c r="CL67" s="61"/>
      <c r="CM67" s="61"/>
      <c r="CN67" s="61"/>
      <c r="CO67" s="61"/>
      <c r="CP67" s="61"/>
      <c r="CQ67" s="61"/>
      <c r="CR67" s="61"/>
      <c r="CS67" s="61"/>
      <c r="CT67" s="61"/>
      <c r="CU67" s="61"/>
      <c r="CV67" s="61"/>
      <c r="CW67" s="61"/>
      <c r="CX67" s="61"/>
      <c r="CY67" s="61"/>
      <c r="CZ67" s="61"/>
      <c r="DA67" s="61"/>
      <c r="DB67" s="61"/>
    </row>
    <row r="68" spans="1:106" s="58" customFormat="1" ht="20.100000000000001" customHeight="1">
      <c r="A68" s="117"/>
      <c r="B68" s="840"/>
      <c r="C68" s="810"/>
      <c r="D68" s="795"/>
      <c r="E68" s="795"/>
      <c r="F68" s="795"/>
      <c r="G68" s="122">
        <f>$F$67*G67</f>
        <v>0</v>
      </c>
      <c r="H68" s="122">
        <f t="shared" ref="H68:AK68" si="32">$F$67*H67</f>
        <v>0</v>
      </c>
      <c r="I68" s="122">
        <f t="shared" si="32"/>
        <v>0</v>
      </c>
      <c r="J68" s="122">
        <f t="shared" si="32"/>
        <v>0</v>
      </c>
      <c r="K68" s="122">
        <f t="shared" si="32"/>
        <v>0</v>
      </c>
      <c r="L68" s="122">
        <f t="shared" si="32"/>
        <v>0</v>
      </c>
      <c r="M68" s="122">
        <f t="shared" si="32"/>
        <v>0</v>
      </c>
      <c r="N68" s="122">
        <f t="shared" si="32"/>
        <v>0</v>
      </c>
      <c r="O68" s="122">
        <f t="shared" si="32"/>
        <v>0</v>
      </c>
      <c r="P68" s="122">
        <f t="shared" si="32"/>
        <v>0</v>
      </c>
      <c r="Q68" s="122">
        <f t="shared" si="32"/>
        <v>0</v>
      </c>
      <c r="R68" s="122">
        <f t="shared" si="32"/>
        <v>0</v>
      </c>
      <c r="S68" s="122">
        <f t="shared" si="32"/>
        <v>0</v>
      </c>
      <c r="T68" s="122">
        <f t="shared" si="32"/>
        <v>0</v>
      </c>
      <c r="U68" s="122">
        <f t="shared" si="32"/>
        <v>0</v>
      </c>
      <c r="V68" s="122">
        <f t="shared" si="32"/>
        <v>0</v>
      </c>
      <c r="W68" s="122">
        <f t="shared" si="32"/>
        <v>0</v>
      </c>
      <c r="X68" s="122">
        <f t="shared" si="32"/>
        <v>0</v>
      </c>
      <c r="Y68" s="122">
        <f t="shared" si="32"/>
        <v>0</v>
      </c>
      <c r="Z68" s="122">
        <f t="shared" si="32"/>
        <v>0</v>
      </c>
      <c r="AA68" s="122">
        <f t="shared" si="32"/>
        <v>0</v>
      </c>
      <c r="AB68" s="122">
        <f t="shared" si="32"/>
        <v>0</v>
      </c>
      <c r="AC68" s="122">
        <f t="shared" si="32"/>
        <v>0</v>
      </c>
      <c r="AD68" s="122">
        <f t="shared" si="32"/>
        <v>0</v>
      </c>
      <c r="AE68" s="122">
        <f t="shared" si="32"/>
        <v>0</v>
      </c>
      <c r="AF68" s="122">
        <f t="shared" si="32"/>
        <v>0</v>
      </c>
      <c r="AG68" s="122">
        <f t="shared" si="32"/>
        <v>0</v>
      </c>
      <c r="AH68" s="122">
        <f t="shared" si="32"/>
        <v>0</v>
      </c>
      <c r="AI68" s="122">
        <f t="shared" si="32"/>
        <v>0</v>
      </c>
      <c r="AJ68" s="122">
        <f t="shared" si="32"/>
        <v>0</v>
      </c>
      <c r="AK68" s="122">
        <f t="shared" si="32"/>
        <v>0</v>
      </c>
      <c r="AL68" s="122">
        <f>F67*AL67</f>
        <v>0</v>
      </c>
      <c r="AM68" s="61"/>
      <c r="AN68" s="61"/>
      <c r="AO68" s="61"/>
      <c r="AP68" s="61"/>
      <c r="AQ68" s="61"/>
      <c r="AR68" s="61"/>
      <c r="AS68" s="61"/>
      <c r="AT68" s="61"/>
      <c r="AU68" s="61"/>
      <c r="AV68" s="61"/>
      <c r="AW68" s="61"/>
      <c r="AX68" s="61"/>
      <c r="AY68" s="61"/>
      <c r="AZ68" s="61"/>
      <c r="BA68" s="61"/>
      <c r="BB68" s="61"/>
      <c r="BC68" s="61"/>
      <c r="BD68" s="61"/>
      <c r="BE68" s="61"/>
      <c r="BF68" s="61"/>
      <c r="BG68" s="61"/>
      <c r="BH68" s="61"/>
      <c r="BI68" s="61"/>
      <c r="BJ68" s="61"/>
      <c r="BK68" s="61"/>
      <c r="BL68" s="61"/>
      <c r="BM68" s="61"/>
      <c r="BN68" s="61"/>
      <c r="BO68" s="61"/>
      <c r="BP68" s="61"/>
      <c r="BQ68" s="61"/>
      <c r="BR68" s="61"/>
      <c r="BS68" s="61"/>
      <c r="BT68" s="61"/>
      <c r="BU68" s="61"/>
      <c r="BV68" s="61"/>
      <c r="BW68" s="61"/>
      <c r="BX68" s="61"/>
      <c r="BY68" s="61"/>
      <c r="BZ68" s="61"/>
      <c r="CA68" s="61"/>
      <c r="CB68" s="61"/>
      <c r="CC68" s="61"/>
      <c r="CD68" s="61"/>
      <c r="CE68" s="61"/>
      <c r="CF68" s="61"/>
      <c r="CG68" s="61"/>
      <c r="CH68" s="61"/>
      <c r="CI68" s="61"/>
      <c r="CJ68" s="61"/>
      <c r="CK68" s="61"/>
      <c r="CL68" s="61"/>
      <c r="CM68" s="61"/>
      <c r="CN68" s="61"/>
      <c r="CO68" s="61"/>
      <c r="CP68" s="61"/>
      <c r="CQ68" s="61"/>
      <c r="CR68" s="61"/>
      <c r="CS68" s="61"/>
      <c r="CT68" s="61"/>
      <c r="CU68" s="61"/>
      <c r="CV68" s="61"/>
      <c r="CW68" s="61"/>
      <c r="CX68" s="61"/>
      <c r="CY68" s="61"/>
      <c r="CZ68" s="61"/>
      <c r="DA68" s="61"/>
      <c r="DB68" s="61"/>
    </row>
    <row r="69" spans="1:106" s="58" customFormat="1" ht="20.100000000000001" customHeight="1">
      <c r="A69" s="117" t="s">
        <v>425</v>
      </c>
      <c r="B69" s="840"/>
      <c r="C69" s="809" t="s">
        <v>123</v>
      </c>
      <c r="D69" s="794" t="str">
        <f>[76]납품수량!C36</f>
        <v>MIDDLE BEAM</v>
      </c>
      <c r="E69" s="794" t="str">
        <f>[76]납품수량!D36</f>
        <v>C200</v>
      </c>
      <c r="F69" s="794">
        <f>VLOOKUP(C69,'[72]납품수량(영업)'!$C$3:$F$260,4,FALSE)</f>
        <v>0</v>
      </c>
      <c r="G69" s="122">
        <f>VLOOKUP($C$69,[77]납품수량!$B$3:$AI$200,G1,FALSE)</f>
        <v>0</v>
      </c>
      <c r="H69" s="122">
        <f>VLOOKUP($C$69,[77]납품수량!$B$3:$AI$200,H1,FALSE)</f>
        <v>0</v>
      </c>
      <c r="I69" s="122">
        <f>VLOOKUP($C$69,[77]납품수량!$B$3:$AI$200,I1,FALSE)</f>
        <v>0</v>
      </c>
      <c r="J69" s="122">
        <f>VLOOKUP($C$69,[77]납품수량!$B$3:$AI$200,J1,FALSE)</f>
        <v>0</v>
      </c>
      <c r="K69" s="122">
        <f>VLOOKUP($C$69,[77]납품수량!$B$3:$AI$200,K1,FALSE)</f>
        <v>0</v>
      </c>
      <c r="L69" s="122">
        <f>VLOOKUP($C$69,[77]납품수량!$B$3:$AI$200,L1,FALSE)</f>
        <v>0</v>
      </c>
      <c r="M69" s="122">
        <f>VLOOKUP($C$69,[77]납품수량!$B$3:$AI$200,M1,FALSE)</f>
        <v>0</v>
      </c>
      <c r="N69" s="122">
        <f>VLOOKUP($C$69,[77]납품수량!$B$3:$AI$200,N1,FALSE)</f>
        <v>0</v>
      </c>
      <c r="O69" s="122">
        <f>VLOOKUP($C$69,[77]납품수량!$B$3:$AI$200,O1,FALSE)</f>
        <v>0</v>
      </c>
      <c r="P69" s="122">
        <f>VLOOKUP($C$69,[77]납품수량!$B$3:$AI$200,P1,FALSE)</f>
        <v>0</v>
      </c>
      <c r="Q69" s="122">
        <f>VLOOKUP($C$69,[77]납품수량!$B$3:$AI$200,Q1,FALSE)</f>
        <v>0</v>
      </c>
      <c r="R69" s="122">
        <f>VLOOKUP($C$69,[77]납품수량!$B$3:$AI$200,R1,FALSE)</f>
        <v>0</v>
      </c>
      <c r="S69" s="122">
        <f>VLOOKUP($C$69,[77]납품수량!$B$3:$AI$200,S1,FALSE)</f>
        <v>0</v>
      </c>
      <c r="T69" s="122">
        <f>VLOOKUP($C$69,[77]납품수량!$B$3:$AI$200,T1,FALSE)</f>
        <v>0</v>
      </c>
      <c r="U69" s="122">
        <f>VLOOKUP($C$69,[77]납품수량!$B$3:$AI$200,U1,FALSE)</f>
        <v>0</v>
      </c>
      <c r="V69" s="122">
        <f>VLOOKUP($C$69,[77]납품수량!$B$3:$AI$200,V1,FALSE)</f>
        <v>0</v>
      </c>
      <c r="W69" s="122">
        <f>VLOOKUP($C$69,[77]납품수량!$B$3:$AI$200,W1,FALSE)</f>
        <v>0</v>
      </c>
      <c r="X69" s="122">
        <f>VLOOKUP($C$69,[77]납품수량!$B$3:$AI$200,X1,FALSE)</f>
        <v>0</v>
      </c>
      <c r="Y69" s="122">
        <f>VLOOKUP($C$69,[77]납품수량!$B$3:$AI$200,Y1,FALSE)</f>
        <v>0</v>
      </c>
      <c r="Z69" s="122">
        <f>VLOOKUP($C$69,[77]납품수량!$B$3:$AI$200,Z1,FALSE)</f>
        <v>0</v>
      </c>
      <c r="AA69" s="122">
        <f>VLOOKUP($C$69,[77]납품수량!$B$3:$AI$200,AA1,FALSE)</f>
        <v>0</v>
      </c>
      <c r="AB69" s="122">
        <f>VLOOKUP($C$69,[77]납품수량!$B$3:$AI$200,AB1,FALSE)</f>
        <v>0</v>
      </c>
      <c r="AC69" s="122">
        <f>VLOOKUP($C$69,[77]납품수량!$B$3:$AI$200,AC1,FALSE)</f>
        <v>0</v>
      </c>
      <c r="AD69" s="122">
        <f>VLOOKUP($C$69,[77]납품수량!$B$3:$AI$200,AD1,FALSE)</f>
        <v>0</v>
      </c>
      <c r="AE69" s="122">
        <f>VLOOKUP($C$69,[77]납품수량!$B$3:$AI$200,AE1,FALSE)</f>
        <v>0</v>
      </c>
      <c r="AF69" s="122">
        <f>VLOOKUP($C$69,[77]납품수량!$B$3:$AI$200,AF1,FALSE)</f>
        <v>0</v>
      </c>
      <c r="AG69" s="122">
        <f>VLOOKUP($C$69,[77]납품수량!$B$3:$AI$200,AG1,FALSE)</f>
        <v>0</v>
      </c>
      <c r="AH69" s="122">
        <f>VLOOKUP($C$69,[77]납품수량!$B$3:$AI$200,AH1,FALSE)</f>
        <v>0</v>
      </c>
      <c r="AI69" s="122">
        <f>VLOOKUP($C$69,[77]납품수량!$B$3:$AI$200,AI1,FALSE)</f>
        <v>0</v>
      </c>
      <c r="AJ69" s="122">
        <f>VLOOKUP($C$69,[77]납품수량!$B$3:$AI$200,AJ1,FALSE)</f>
        <v>0</v>
      </c>
      <c r="AK69" s="122">
        <f>VLOOKUP($C$69,[77]납품수량!$B$3:$AI$200,AK1,FALSE)</f>
        <v>0</v>
      </c>
      <c r="AL69" s="122">
        <f>SUM(G69:AK69)</f>
        <v>0</v>
      </c>
      <c r="AM69" s="61"/>
      <c r="AN69" s="61"/>
      <c r="AO69" s="61"/>
      <c r="AP69" s="61"/>
      <c r="AQ69" s="61"/>
      <c r="AR69" s="61"/>
      <c r="AS69" s="61"/>
      <c r="AT69" s="61"/>
      <c r="AU69" s="61"/>
      <c r="AV69" s="61"/>
      <c r="AW69" s="61"/>
      <c r="AX69" s="61"/>
      <c r="AY69" s="61"/>
      <c r="AZ69" s="61"/>
      <c r="BA69" s="61"/>
      <c r="BB69" s="61"/>
      <c r="BC69" s="61"/>
      <c r="BD69" s="61"/>
      <c r="BE69" s="61"/>
      <c r="BF69" s="61"/>
      <c r="BG69" s="61"/>
      <c r="BH69" s="61"/>
      <c r="BI69" s="61"/>
      <c r="BJ69" s="61"/>
      <c r="BK69" s="61"/>
      <c r="BL69" s="61"/>
      <c r="BM69" s="61"/>
      <c r="BN69" s="61"/>
      <c r="BO69" s="61"/>
      <c r="BP69" s="61"/>
      <c r="BQ69" s="61"/>
      <c r="BR69" s="61"/>
      <c r="BS69" s="61"/>
      <c r="BT69" s="61"/>
      <c r="BU69" s="61"/>
      <c r="BV69" s="61"/>
      <c r="BW69" s="61"/>
      <c r="BX69" s="61"/>
      <c r="BY69" s="61"/>
      <c r="BZ69" s="61"/>
      <c r="CA69" s="61"/>
      <c r="CB69" s="61"/>
      <c r="CC69" s="61"/>
      <c r="CD69" s="61"/>
      <c r="CE69" s="61"/>
      <c r="CF69" s="61"/>
      <c r="CG69" s="61"/>
      <c r="CH69" s="61"/>
      <c r="CI69" s="61"/>
      <c r="CJ69" s="61"/>
      <c r="CK69" s="61"/>
      <c r="CL69" s="61"/>
      <c r="CM69" s="61"/>
      <c r="CN69" s="61"/>
      <c r="CO69" s="61"/>
      <c r="CP69" s="61"/>
      <c r="CQ69" s="61"/>
      <c r="CR69" s="61"/>
      <c r="CS69" s="61"/>
      <c r="CT69" s="61"/>
      <c r="CU69" s="61"/>
      <c r="CV69" s="61"/>
      <c r="CW69" s="61"/>
      <c r="CX69" s="61"/>
      <c r="CY69" s="61"/>
      <c r="CZ69" s="61"/>
      <c r="DA69" s="61"/>
      <c r="DB69" s="61"/>
    </row>
    <row r="70" spans="1:106" s="58" customFormat="1" ht="20.100000000000001" customHeight="1">
      <c r="A70" s="117"/>
      <c r="B70" s="840"/>
      <c r="C70" s="810"/>
      <c r="D70" s="795"/>
      <c r="E70" s="795"/>
      <c r="F70" s="795"/>
      <c r="G70" s="122">
        <f>$F$69*G69</f>
        <v>0</v>
      </c>
      <c r="H70" s="122">
        <f t="shared" ref="H70:AK70" si="33">$F$69*H69</f>
        <v>0</v>
      </c>
      <c r="I70" s="122">
        <f t="shared" si="33"/>
        <v>0</v>
      </c>
      <c r="J70" s="122">
        <f t="shared" si="33"/>
        <v>0</v>
      </c>
      <c r="K70" s="122">
        <f t="shared" si="33"/>
        <v>0</v>
      </c>
      <c r="L70" s="122">
        <f t="shared" si="33"/>
        <v>0</v>
      </c>
      <c r="M70" s="122">
        <f t="shared" si="33"/>
        <v>0</v>
      </c>
      <c r="N70" s="122">
        <f t="shared" si="33"/>
        <v>0</v>
      </c>
      <c r="O70" s="122">
        <f t="shared" si="33"/>
        <v>0</v>
      </c>
      <c r="P70" s="122">
        <f t="shared" si="33"/>
        <v>0</v>
      </c>
      <c r="Q70" s="122">
        <f t="shared" si="33"/>
        <v>0</v>
      </c>
      <c r="R70" s="122">
        <f t="shared" si="33"/>
        <v>0</v>
      </c>
      <c r="S70" s="122">
        <f t="shared" si="33"/>
        <v>0</v>
      </c>
      <c r="T70" s="122">
        <f t="shared" si="33"/>
        <v>0</v>
      </c>
      <c r="U70" s="122">
        <f t="shared" si="33"/>
        <v>0</v>
      </c>
      <c r="V70" s="122">
        <f t="shared" si="33"/>
        <v>0</v>
      </c>
      <c r="W70" s="122">
        <f t="shared" si="33"/>
        <v>0</v>
      </c>
      <c r="X70" s="122">
        <f t="shared" si="33"/>
        <v>0</v>
      </c>
      <c r="Y70" s="122">
        <f t="shared" si="33"/>
        <v>0</v>
      </c>
      <c r="Z70" s="122">
        <f t="shared" si="33"/>
        <v>0</v>
      </c>
      <c r="AA70" s="122">
        <f t="shared" si="33"/>
        <v>0</v>
      </c>
      <c r="AB70" s="122">
        <f t="shared" si="33"/>
        <v>0</v>
      </c>
      <c r="AC70" s="122">
        <f t="shared" si="33"/>
        <v>0</v>
      </c>
      <c r="AD70" s="122">
        <f t="shared" si="33"/>
        <v>0</v>
      </c>
      <c r="AE70" s="122">
        <f t="shared" si="33"/>
        <v>0</v>
      </c>
      <c r="AF70" s="122">
        <f t="shared" si="33"/>
        <v>0</v>
      </c>
      <c r="AG70" s="122">
        <f t="shared" si="33"/>
        <v>0</v>
      </c>
      <c r="AH70" s="122">
        <f t="shared" si="33"/>
        <v>0</v>
      </c>
      <c r="AI70" s="122">
        <f t="shared" si="33"/>
        <v>0</v>
      </c>
      <c r="AJ70" s="122">
        <f t="shared" si="33"/>
        <v>0</v>
      </c>
      <c r="AK70" s="122">
        <f t="shared" si="33"/>
        <v>0</v>
      </c>
      <c r="AL70" s="122">
        <f>F69*AL69</f>
        <v>0</v>
      </c>
      <c r="AM70" s="61"/>
      <c r="AN70" s="61"/>
      <c r="AO70" s="61"/>
      <c r="AP70" s="61"/>
      <c r="AQ70" s="61"/>
      <c r="AR70" s="61"/>
      <c r="AS70" s="61"/>
      <c r="AT70" s="61"/>
      <c r="AU70" s="61"/>
      <c r="AV70" s="61"/>
      <c r="AW70" s="61"/>
      <c r="AX70" s="61"/>
      <c r="AY70" s="61"/>
      <c r="AZ70" s="61"/>
      <c r="BA70" s="61"/>
      <c r="BB70" s="61"/>
      <c r="BC70" s="61"/>
      <c r="BD70" s="61"/>
      <c r="BE70" s="61"/>
      <c r="BF70" s="61"/>
      <c r="BG70" s="61"/>
      <c r="BH70" s="61"/>
      <c r="BI70" s="61"/>
      <c r="BJ70" s="61"/>
      <c r="BK70" s="61"/>
      <c r="BL70" s="61"/>
      <c r="BM70" s="61"/>
      <c r="BN70" s="61"/>
      <c r="BO70" s="61"/>
      <c r="BP70" s="61"/>
      <c r="BQ70" s="61"/>
      <c r="BR70" s="61"/>
      <c r="BS70" s="61"/>
      <c r="BT70" s="61"/>
      <c r="BU70" s="61"/>
      <c r="BV70" s="61"/>
      <c r="BW70" s="61"/>
      <c r="BX70" s="61"/>
      <c r="BY70" s="61"/>
      <c r="BZ70" s="61"/>
      <c r="CA70" s="61"/>
      <c r="CB70" s="61"/>
      <c r="CC70" s="61"/>
      <c r="CD70" s="61"/>
      <c r="CE70" s="61"/>
      <c r="CF70" s="61"/>
      <c r="CG70" s="61"/>
      <c r="CH70" s="61"/>
      <c r="CI70" s="61"/>
      <c r="CJ70" s="61"/>
      <c r="CK70" s="61"/>
      <c r="CL70" s="61"/>
      <c r="CM70" s="61"/>
      <c r="CN70" s="61"/>
      <c r="CO70" s="61"/>
      <c r="CP70" s="61"/>
      <c r="CQ70" s="61"/>
      <c r="CR70" s="61"/>
      <c r="CS70" s="61"/>
      <c r="CT70" s="61"/>
      <c r="CU70" s="61"/>
      <c r="CV70" s="61"/>
      <c r="CW70" s="61"/>
      <c r="CX70" s="61"/>
      <c r="CY70" s="61"/>
      <c r="CZ70" s="61"/>
      <c r="DA70" s="61"/>
      <c r="DB70" s="61"/>
    </row>
    <row r="71" spans="1:106" s="58" customFormat="1" ht="20.100000000000001" customHeight="1">
      <c r="A71" s="117" t="s">
        <v>425</v>
      </c>
      <c r="B71" s="840"/>
      <c r="C71" s="809" t="s">
        <v>124</v>
      </c>
      <c r="D71" s="794" t="str">
        <f>[76]납품수량!C37</f>
        <v>MIDDLE BEAM</v>
      </c>
      <c r="E71" s="794" t="str">
        <f>[76]납품수량!D37</f>
        <v>DC100</v>
      </c>
      <c r="F71" s="794">
        <f>VLOOKUP(C71,'[72]납품수량(영업)'!$C$3:$F$260,4,FALSE)</f>
        <v>0</v>
      </c>
      <c r="G71" s="122">
        <f>VLOOKUP($C$71,[77]납품수량!$B$3:$AI$200,G1,FALSE)</f>
        <v>0</v>
      </c>
      <c r="H71" s="122">
        <f>VLOOKUP($C$71,[77]납품수량!$B$3:$AI$200,H1,FALSE)</f>
        <v>0</v>
      </c>
      <c r="I71" s="122">
        <f>VLOOKUP($C$71,[77]납품수량!$B$3:$AI$200,I1,FALSE)</f>
        <v>0</v>
      </c>
      <c r="J71" s="122">
        <f>VLOOKUP($C$71,[77]납품수량!$B$3:$AI$200,J1,FALSE)</f>
        <v>0</v>
      </c>
      <c r="K71" s="122">
        <f>VLOOKUP($C$71,[77]납품수량!$B$3:$AI$200,K1,FALSE)</f>
        <v>0</v>
      </c>
      <c r="L71" s="122">
        <f>VLOOKUP($C$71,[77]납품수량!$B$3:$AI$200,L1,FALSE)</f>
        <v>0</v>
      </c>
      <c r="M71" s="122">
        <f>VLOOKUP($C$71,[77]납품수량!$B$3:$AI$200,M1,FALSE)</f>
        <v>0</v>
      </c>
      <c r="N71" s="122">
        <f>VLOOKUP($C$71,[77]납품수량!$B$3:$AI$200,N1,FALSE)</f>
        <v>0</v>
      </c>
      <c r="O71" s="122">
        <f>VLOOKUP($C$71,[77]납품수량!$B$3:$AI$200,O1,FALSE)</f>
        <v>0</v>
      </c>
      <c r="P71" s="122">
        <f>VLOOKUP($C$71,[77]납품수량!$B$3:$AI$200,P1,FALSE)</f>
        <v>0</v>
      </c>
      <c r="Q71" s="122">
        <f>VLOOKUP($C$71,[77]납품수량!$B$3:$AI$200,Q1,FALSE)</f>
        <v>0</v>
      </c>
      <c r="R71" s="122">
        <f>VLOOKUP($C$71,[77]납품수량!$B$3:$AI$200,R1,FALSE)</f>
        <v>0</v>
      </c>
      <c r="S71" s="122">
        <f>VLOOKUP($C$71,[77]납품수량!$B$3:$AI$200,S1,FALSE)</f>
        <v>0</v>
      </c>
      <c r="T71" s="122">
        <f>VLOOKUP($C$71,[77]납품수량!$B$3:$AI$200,T1,FALSE)</f>
        <v>0</v>
      </c>
      <c r="U71" s="122">
        <f>VLOOKUP($C$71,[77]납품수량!$B$3:$AI$200,U1,FALSE)</f>
        <v>0</v>
      </c>
      <c r="V71" s="122">
        <f>VLOOKUP($C$71,[77]납품수량!$B$3:$AI$200,V1,FALSE)</f>
        <v>0</v>
      </c>
      <c r="W71" s="122">
        <f>VLOOKUP($C$71,[77]납품수량!$B$3:$AI$200,W1,FALSE)</f>
        <v>0</v>
      </c>
      <c r="X71" s="122">
        <f>VLOOKUP($C$71,[77]납품수량!$B$3:$AI$200,X1,FALSE)</f>
        <v>0</v>
      </c>
      <c r="Y71" s="122">
        <f>VLOOKUP($C$71,[77]납품수량!$B$3:$AI$200,Y1,FALSE)</f>
        <v>0</v>
      </c>
      <c r="Z71" s="122">
        <f>VLOOKUP($C$71,[77]납품수량!$B$3:$AI$200,Z1,FALSE)</f>
        <v>0</v>
      </c>
      <c r="AA71" s="122">
        <f>VLOOKUP($C$71,[77]납품수량!$B$3:$AI$200,AA1,FALSE)</f>
        <v>0</v>
      </c>
      <c r="AB71" s="122">
        <f>VLOOKUP($C$71,[77]납품수량!$B$3:$AI$200,AB1,FALSE)</f>
        <v>0</v>
      </c>
      <c r="AC71" s="122">
        <f>VLOOKUP($C$71,[77]납품수량!$B$3:$AI$200,AC1,FALSE)</f>
        <v>0</v>
      </c>
      <c r="AD71" s="122">
        <f>VLOOKUP($C$71,[77]납품수량!$B$3:$AI$200,AD1,FALSE)</f>
        <v>0</v>
      </c>
      <c r="AE71" s="122">
        <f>VLOOKUP($C$71,[77]납품수량!$B$3:$AI$200,AE1,FALSE)</f>
        <v>0</v>
      </c>
      <c r="AF71" s="122">
        <f>VLOOKUP($C$71,[77]납품수량!$B$3:$AI$200,AF1,FALSE)</f>
        <v>0</v>
      </c>
      <c r="AG71" s="122">
        <f>VLOOKUP($C$71,[77]납품수량!$B$3:$AI$200,AG1,FALSE)</f>
        <v>0</v>
      </c>
      <c r="AH71" s="122">
        <f>VLOOKUP($C$71,[77]납품수량!$B$3:$AI$200,AH1,FALSE)</f>
        <v>0</v>
      </c>
      <c r="AI71" s="122">
        <f>VLOOKUP($C$71,[77]납품수량!$B$3:$AI$200,AI1,FALSE)</f>
        <v>0</v>
      </c>
      <c r="AJ71" s="122">
        <f>VLOOKUP($C$71,[77]납품수량!$B$3:$AI$200,AJ1,FALSE)</f>
        <v>0</v>
      </c>
      <c r="AK71" s="122">
        <f>VLOOKUP($C$71,[77]납품수량!$B$3:$AI$200,AK1,FALSE)</f>
        <v>0</v>
      </c>
      <c r="AL71" s="122">
        <f>SUM(G71:AK71)</f>
        <v>0</v>
      </c>
      <c r="AM71" s="61"/>
      <c r="AN71" s="61"/>
      <c r="AO71" s="61"/>
      <c r="AP71" s="61"/>
      <c r="AQ71" s="61"/>
      <c r="AR71" s="61"/>
      <c r="AS71" s="61"/>
      <c r="AT71" s="61"/>
      <c r="AU71" s="61"/>
      <c r="AV71" s="61"/>
      <c r="AW71" s="61"/>
      <c r="AX71" s="61"/>
      <c r="AY71" s="61"/>
      <c r="AZ71" s="61"/>
      <c r="BA71" s="61"/>
      <c r="BB71" s="61"/>
      <c r="BC71" s="61"/>
      <c r="BD71" s="61"/>
      <c r="BE71" s="61"/>
      <c r="BF71" s="61"/>
      <c r="BG71" s="61"/>
      <c r="BH71" s="61"/>
      <c r="BI71" s="61"/>
      <c r="BJ71" s="61"/>
      <c r="BK71" s="61"/>
      <c r="BL71" s="61"/>
      <c r="BM71" s="61"/>
      <c r="BN71" s="61"/>
      <c r="BO71" s="61"/>
      <c r="BP71" s="61"/>
      <c r="BQ71" s="61"/>
      <c r="BR71" s="61"/>
      <c r="BS71" s="61"/>
      <c r="BT71" s="61"/>
      <c r="BU71" s="61"/>
      <c r="BV71" s="61"/>
      <c r="BW71" s="61"/>
      <c r="BX71" s="61"/>
      <c r="BY71" s="61"/>
      <c r="BZ71" s="61"/>
      <c r="CA71" s="61"/>
      <c r="CB71" s="61"/>
      <c r="CC71" s="61"/>
      <c r="CD71" s="61"/>
      <c r="CE71" s="61"/>
      <c r="CF71" s="61"/>
      <c r="CG71" s="61"/>
      <c r="CH71" s="61"/>
      <c r="CI71" s="61"/>
      <c r="CJ71" s="61"/>
      <c r="CK71" s="61"/>
      <c r="CL71" s="61"/>
      <c r="CM71" s="61"/>
      <c r="CN71" s="61"/>
      <c r="CO71" s="61"/>
      <c r="CP71" s="61"/>
      <c r="CQ71" s="61"/>
      <c r="CR71" s="61"/>
      <c r="CS71" s="61"/>
      <c r="CT71" s="61"/>
      <c r="CU71" s="61"/>
      <c r="CV71" s="61"/>
      <c r="CW71" s="61"/>
      <c r="CX71" s="61"/>
      <c r="CY71" s="61"/>
      <c r="CZ71" s="61"/>
      <c r="DA71" s="61"/>
      <c r="DB71" s="61"/>
    </row>
    <row r="72" spans="1:106" s="58" customFormat="1" ht="20.100000000000001" customHeight="1">
      <c r="A72" s="117"/>
      <c r="B72" s="840"/>
      <c r="C72" s="810"/>
      <c r="D72" s="795"/>
      <c r="E72" s="795"/>
      <c r="F72" s="795"/>
      <c r="G72" s="122">
        <f>$F$71*G71</f>
        <v>0</v>
      </c>
      <c r="H72" s="122">
        <f t="shared" ref="H72:AK72" si="34">$F$71*H71</f>
        <v>0</v>
      </c>
      <c r="I72" s="122">
        <f t="shared" si="34"/>
        <v>0</v>
      </c>
      <c r="J72" s="122">
        <f t="shared" si="34"/>
        <v>0</v>
      </c>
      <c r="K72" s="122">
        <f t="shared" si="34"/>
        <v>0</v>
      </c>
      <c r="L72" s="122">
        <f t="shared" si="34"/>
        <v>0</v>
      </c>
      <c r="M72" s="122">
        <f t="shared" si="34"/>
        <v>0</v>
      </c>
      <c r="N72" s="122">
        <f t="shared" si="34"/>
        <v>0</v>
      </c>
      <c r="O72" s="122">
        <f t="shared" si="34"/>
        <v>0</v>
      </c>
      <c r="P72" s="122">
        <f t="shared" si="34"/>
        <v>0</v>
      </c>
      <c r="Q72" s="122">
        <f t="shared" si="34"/>
        <v>0</v>
      </c>
      <c r="R72" s="122">
        <f t="shared" si="34"/>
        <v>0</v>
      </c>
      <c r="S72" s="122">
        <f t="shared" si="34"/>
        <v>0</v>
      </c>
      <c r="T72" s="122">
        <f t="shared" si="34"/>
        <v>0</v>
      </c>
      <c r="U72" s="122">
        <f t="shared" si="34"/>
        <v>0</v>
      </c>
      <c r="V72" s="122">
        <f t="shared" si="34"/>
        <v>0</v>
      </c>
      <c r="W72" s="122">
        <f t="shared" si="34"/>
        <v>0</v>
      </c>
      <c r="X72" s="122">
        <f t="shared" si="34"/>
        <v>0</v>
      </c>
      <c r="Y72" s="122">
        <f t="shared" si="34"/>
        <v>0</v>
      </c>
      <c r="Z72" s="122">
        <f t="shared" si="34"/>
        <v>0</v>
      </c>
      <c r="AA72" s="122">
        <f t="shared" si="34"/>
        <v>0</v>
      </c>
      <c r="AB72" s="122">
        <f t="shared" si="34"/>
        <v>0</v>
      </c>
      <c r="AC72" s="122">
        <f t="shared" si="34"/>
        <v>0</v>
      </c>
      <c r="AD72" s="122">
        <f t="shared" si="34"/>
        <v>0</v>
      </c>
      <c r="AE72" s="122">
        <f t="shared" si="34"/>
        <v>0</v>
      </c>
      <c r="AF72" s="122">
        <f t="shared" si="34"/>
        <v>0</v>
      </c>
      <c r="AG72" s="122">
        <f t="shared" si="34"/>
        <v>0</v>
      </c>
      <c r="AH72" s="122">
        <f t="shared" si="34"/>
        <v>0</v>
      </c>
      <c r="AI72" s="122">
        <f t="shared" si="34"/>
        <v>0</v>
      </c>
      <c r="AJ72" s="122">
        <f t="shared" si="34"/>
        <v>0</v>
      </c>
      <c r="AK72" s="122">
        <f t="shared" si="34"/>
        <v>0</v>
      </c>
      <c r="AL72" s="122">
        <f>F71*AL71</f>
        <v>0</v>
      </c>
      <c r="AM72" s="61"/>
      <c r="AN72" s="61"/>
      <c r="AO72" s="61"/>
      <c r="AP72" s="61"/>
      <c r="AQ72" s="61"/>
      <c r="AR72" s="61"/>
      <c r="AS72" s="61"/>
      <c r="AT72" s="61"/>
      <c r="AU72" s="61"/>
      <c r="AV72" s="61"/>
      <c r="AW72" s="61"/>
      <c r="AX72" s="61"/>
      <c r="AY72" s="61"/>
      <c r="AZ72" s="61"/>
      <c r="BA72" s="61"/>
      <c r="BB72" s="61"/>
      <c r="BC72" s="61"/>
      <c r="BD72" s="61"/>
      <c r="BE72" s="61"/>
      <c r="BF72" s="61"/>
      <c r="BG72" s="61"/>
      <c r="BH72" s="61"/>
      <c r="BI72" s="61"/>
      <c r="BJ72" s="61"/>
      <c r="BK72" s="61"/>
      <c r="BL72" s="61"/>
      <c r="BM72" s="61"/>
      <c r="BN72" s="61"/>
      <c r="BO72" s="61"/>
      <c r="BP72" s="61"/>
      <c r="BQ72" s="61"/>
      <c r="BR72" s="61"/>
      <c r="BS72" s="61"/>
      <c r="BT72" s="61"/>
      <c r="BU72" s="61"/>
      <c r="BV72" s="61"/>
      <c r="BW72" s="61"/>
      <c r="BX72" s="61"/>
      <c r="BY72" s="61"/>
      <c r="BZ72" s="61"/>
      <c r="CA72" s="61"/>
      <c r="CB72" s="61"/>
      <c r="CC72" s="61"/>
      <c r="CD72" s="61"/>
      <c r="CE72" s="61"/>
      <c r="CF72" s="61"/>
      <c r="CG72" s="61"/>
      <c r="CH72" s="61"/>
      <c r="CI72" s="61"/>
      <c r="CJ72" s="61"/>
      <c r="CK72" s="61"/>
      <c r="CL72" s="61"/>
      <c r="CM72" s="61"/>
      <c r="CN72" s="61"/>
      <c r="CO72" s="61"/>
      <c r="CP72" s="61"/>
      <c r="CQ72" s="61"/>
      <c r="CR72" s="61"/>
      <c r="CS72" s="61"/>
      <c r="CT72" s="61"/>
      <c r="CU72" s="61"/>
      <c r="CV72" s="61"/>
      <c r="CW72" s="61"/>
      <c r="CX72" s="61"/>
      <c r="CY72" s="61"/>
      <c r="CZ72" s="61"/>
      <c r="DA72" s="61"/>
      <c r="DB72" s="61"/>
    </row>
    <row r="73" spans="1:106" s="58" customFormat="1" ht="20.100000000000001" customHeight="1">
      <c r="A73" s="117" t="s">
        <v>425</v>
      </c>
      <c r="B73" s="840"/>
      <c r="C73" s="809" t="s">
        <v>125</v>
      </c>
      <c r="D73" s="794" t="str">
        <f>[76]납품수량!C38</f>
        <v>MIDDLE BEAM</v>
      </c>
      <c r="E73" s="794" t="str">
        <f>[76]납품수량!D38</f>
        <v>MD</v>
      </c>
      <c r="F73" s="794">
        <f>VLOOKUP(C73,'[72]납품수량(영업)'!$C$3:$F$260,4,FALSE)</f>
        <v>0</v>
      </c>
      <c r="G73" s="122">
        <f>VLOOKUP($C$73,[77]납품수량!$B$3:$AI$200,G1,FALSE)</f>
        <v>0</v>
      </c>
      <c r="H73" s="122">
        <f>VLOOKUP($C$73,[77]납품수량!$B$3:$AI$200,H1,FALSE)</f>
        <v>0</v>
      </c>
      <c r="I73" s="122">
        <f>VLOOKUP($C$73,[77]납품수량!$B$3:$AI$200,I1,FALSE)</f>
        <v>0</v>
      </c>
      <c r="J73" s="122">
        <f>VLOOKUP($C$73,[77]납품수량!$B$3:$AI$200,J1,FALSE)</f>
        <v>0</v>
      </c>
      <c r="K73" s="122">
        <f>VLOOKUP($C$73,[77]납품수량!$B$3:$AI$200,K1,FALSE)</f>
        <v>0</v>
      </c>
      <c r="L73" s="122">
        <f>VLOOKUP($C$73,[77]납품수량!$B$3:$AI$200,L1,FALSE)</f>
        <v>0</v>
      </c>
      <c r="M73" s="122">
        <f>VLOOKUP($C$73,[77]납품수량!$B$3:$AI$200,M1,FALSE)</f>
        <v>0</v>
      </c>
      <c r="N73" s="122">
        <f>VLOOKUP($C$73,[77]납품수량!$B$3:$AI$200,N1,FALSE)</f>
        <v>0</v>
      </c>
      <c r="O73" s="122">
        <f>VLOOKUP($C$73,[77]납품수량!$B$3:$AI$200,O1,FALSE)</f>
        <v>0</v>
      </c>
      <c r="P73" s="122">
        <f>VLOOKUP($C$73,[77]납품수량!$B$3:$AI$200,P1,FALSE)</f>
        <v>0</v>
      </c>
      <c r="Q73" s="122">
        <f>VLOOKUP($C$73,[77]납품수량!$B$3:$AI$200,Q1,FALSE)</f>
        <v>0</v>
      </c>
      <c r="R73" s="122">
        <f>VLOOKUP($C$73,[77]납품수량!$B$3:$AI$200,R1,FALSE)</f>
        <v>0</v>
      </c>
      <c r="S73" s="122">
        <f>VLOOKUP($C$73,[77]납품수량!$B$3:$AI$200,S1,FALSE)</f>
        <v>0</v>
      </c>
      <c r="T73" s="122">
        <f>VLOOKUP($C$73,[77]납품수량!$B$3:$AI$200,T1,FALSE)</f>
        <v>0</v>
      </c>
      <c r="U73" s="122">
        <f>VLOOKUP($C$73,[77]납품수량!$B$3:$AI$200,U1,FALSE)</f>
        <v>0</v>
      </c>
      <c r="V73" s="122">
        <f>VLOOKUP($C$73,[77]납품수량!$B$3:$AI$200,V1,FALSE)</f>
        <v>0</v>
      </c>
      <c r="W73" s="122">
        <f>VLOOKUP($C$73,[77]납품수량!$B$3:$AI$200,W1,FALSE)</f>
        <v>0</v>
      </c>
      <c r="X73" s="122">
        <f>VLOOKUP($C$73,[77]납품수량!$B$3:$AI$200,X1,FALSE)</f>
        <v>0</v>
      </c>
      <c r="Y73" s="122">
        <f>VLOOKUP($C$73,[77]납품수량!$B$3:$AI$200,Y1,FALSE)</f>
        <v>0</v>
      </c>
      <c r="Z73" s="122">
        <f>VLOOKUP($C$73,[77]납품수량!$B$3:$AI$200,Z1,FALSE)</f>
        <v>0</v>
      </c>
      <c r="AA73" s="122">
        <f>VLOOKUP($C$73,[77]납품수량!$B$3:$AI$200,AA1,FALSE)</f>
        <v>0</v>
      </c>
      <c r="AB73" s="122">
        <f>VLOOKUP($C$73,[77]납품수량!$B$3:$AI$200,AB1,FALSE)</f>
        <v>0</v>
      </c>
      <c r="AC73" s="122">
        <f>VLOOKUP($C$73,[77]납품수량!$B$3:$AI$200,AC1,FALSE)</f>
        <v>0</v>
      </c>
      <c r="AD73" s="122">
        <f>VLOOKUP($C$73,[77]납품수량!$B$3:$AI$200,AD1,FALSE)</f>
        <v>0</v>
      </c>
      <c r="AE73" s="122">
        <f>VLOOKUP($C$73,[77]납품수량!$B$3:$AI$200,AE1,FALSE)</f>
        <v>0</v>
      </c>
      <c r="AF73" s="122">
        <f>VLOOKUP($C$73,[77]납품수량!$B$3:$AI$200,AF1,FALSE)</f>
        <v>0</v>
      </c>
      <c r="AG73" s="122">
        <f>VLOOKUP($C$73,[77]납품수량!$B$3:$AI$200,AG1,FALSE)</f>
        <v>0</v>
      </c>
      <c r="AH73" s="122">
        <f>VLOOKUP($C$73,[77]납품수량!$B$3:$AI$200,AH1,FALSE)</f>
        <v>0</v>
      </c>
      <c r="AI73" s="122">
        <f>VLOOKUP($C$73,[77]납품수량!$B$3:$AI$200,AI1,FALSE)</f>
        <v>0</v>
      </c>
      <c r="AJ73" s="122">
        <f>VLOOKUP($C$73,[77]납품수량!$B$3:$AI$200,AJ1,FALSE)</f>
        <v>0</v>
      </c>
      <c r="AK73" s="122">
        <f>VLOOKUP($C$73,[77]납품수량!$B$3:$AI$200,AK1,FALSE)</f>
        <v>0</v>
      </c>
      <c r="AL73" s="122">
        <f>SUM(G73:AK73)</f>
        <v>0</v>
      </c>
      <c r="AM73" s="61"/>
      <c r="AN73" s="61"/>
      <c r="AO73" s="61"/>
      <c r="AP73" s="61"/>
      <c r="AQ73" s="61"/>
      <c r="AR73" s="61"/>
      <c r="AS73" s="61"/>
      <c r="AT73" s="61"/>
      <c r="AU73" s="61"/>
      <c r="AV73" s="61"/>
      <c r="AW73" s="61"/>
      <c r="AX73" s="61"/>
      <c r="AY73" s="61"/>
      <c r="AZ73" s="61"/>
      <c r="BA73" s="61"/>
      <c r="BB73" s="61"/>
      <c r="BC73" s="61"/>
      <c r="BD73" s="61"/>
      <c r="BE73" s="61"/>
      <c r="BF73" s="61"/>
      <c r="BG73" s="61"/>
      <c r="BH73" s="61"/>
      <c r="BI73" s="61"/>
      <c r="BJ73" s="61"/>
      <c r="BK73" s="61"/>
      <c r="BL73" s="61"/>
      <c r="BM73" s="61"/>
      <c r="BN73" s="61"/>
      <c r="BO73" s="61"/>
      <c r="BP73" s="61"/>
      <c r="BQ73" s="61"/>
      <c r="BR73" s="61"/>
      <c r="BS73" s="61"/>
      <c r="BT73" s="61"/>
      <c r="BU73" s="61"/>
      <c r="BV73" s="61"/>
      <c r="BW73" s="61"/>
      <c r="BX73" s="61"/>
      <c r="BY73" s="61"/>
      <c r="BZ73" s="61"/>
      <c r="CA73" s="61"/>
      <c r="CB73" s="61"/>
      <c r="CC73" s="61"/>
      <c r="CD73" s="61"/>
      <c r="CE73" s="61"/>
      <c r="CF73" s="61"/>
      <c r="CG73" s="61"/>
      <c r="CH73" s="61"/>
      <c r="CI73" s="61"/>
      <c r="CJ73" s="61"/>
      <c r="CK73" s="61"/>
      <c r="CL73" s="61"/>
      <c r="CM73" s="61"/>
      <c r="CN73" s="61"/>
      <c r="CO73" s="61"/>
      <c r="CP73" s="61"/>
      <c r="CQ73" s="61"/>
      <c r="CR73" s="61"/>
      <c r="CS73" s="61"/>
      <c r="CT73" s="61"/>
      <c r="CU73" s="61"/>
      <c r="CV73" s="61"/>
      <c r="CW73" s="61"/>
      <c r="CX73" s="61"/>
      <c r="CY73" s="61"/>
      <c r="CZ73" s="61"/>
      <c r="DA73" s="61"/>
      <c r="DB73" s="61"/>
    </row>
    <row r="74" spans="1:106" s="58" customFormat="1" ht="20.100000000000001" customHeight="1">
      <c r="A74" s="117"/>
      <c r="B74" s="840"/>
      <c r="C74" s="810"/>
      <c r="D74" s="795"/>
      <c r="E74" s="795"/>
      <c r="F74" s="795"/>
      <c r="G74" s="122">
        <f>$F$73*G73</f>
        <v>0</v>
      </c>
      <c r="H74" s="122">
        <f t="shared" ref="H74:AK74" si="35">$F$73*H73</f>
        <v>0</v>
      </c>
      <c r="I74" s="122">
        <f t="shared" si="35"/>
        <v>0</v>
      </c>
      <c r="J74" s="122">
        <f t="shared" si="35"/>
        <v>0</v>
      </c>
      <c r="K74" s="122">
        <f t="shared" si="35"/>
        <v>0</v>
      </c>
      <c r="L74" s="122">
        <f t="shared" si="35"/>
        <v>0</v>
      </c>
      <c r="M74" s="122">
        <f t="shared" si="35"/>
        <v>0</v>
      </c>
      <c r="N74" s="122">
        <f t="shared" si="35"/>
        <v>0</v>
      </c>
      <c r="O74" s="122">
        <f t="shared" si="35"/>
        <v>0</v>
      </c>
      <c r="P74" s="122">
        <f t="shared" si="35"/>
        <v>0</v>
      </c>
      <c r="Q74" s="122">
        <f t="shared" si="35"/>
        <v>0</v>
      </c>
      <c r="R74" s="122">
        <f t="shared" si="35"/>
        <v>0</v>
      </c>
      <c r="S74" s="122">
        <f t="shared" si="35"/>
        <v>0</v>
      </c>
      <c r="T74" s="122">
        <f t="shared" si="35"/>
        <v>0</v>
      </c>
      <c r="U74" s="122">
        <f t="shared" si="35"/>
        <v>0</v>
      </c>
      <c r="V74" s="122">
        <f t="shared" si="35"/>
        <v>0</v>
      </c>
      <c r="W74" s="122">
        <f t="shared" si="35"/>
        <v>0</v>
      </c>
      <c r="X74" s="122">
        <f t="shared" si="35"/>
        <v>0</v>
      </c>
      <c r="Y74" s="122">
        <f t="shared" si="35"/>
        <v>0</v>
      </c>
      <c r="Z74" s="122">
        <f t="shared" si="35"/>
        <v>0</v>
      </c>
      <c r="AA74" s="122">
        <f t="shared" si="35"/>
        <v>0</v>
      </c>
      <c r="AB74" s="122">
        <f t="shared" si="35"/>
        <v>0</v>
      </c>
      <c r="AC74" s="122">
        <f t="shared" si="35"/>
        <v>0</v>
      </c>
      <c r="AD74" s="122">
        <f t="shared" si="35"/>
        <v>0</v>
      </c>
      <c r="AE74" s="122">
        <f t="shared" si="35"/>
        <v>0</v>
      </c>
      <c r="AF74" s="122">
        <f t="shared" si="35"/>
        <v>0</v>
      </c>
      <c r="AG74" s="122">
        <f t="shared" si="35"/>
        <v>0</v>
      </c>
      <c r="AH74" s="122">
        <f t="shared" si="35"/>
        <v>0</v>
      </c>
      <c r="AI74" s="122">
        <f t="shared" si="35"/>
        <v>0</v>
      </c>
      <c r="AJ74" s="122">
        <f t="shared" si="35"/>
        <v>0</v>
      </c>
      <c r="AK74" s="122">
        <f t="shared" si="35"/>
        <v>0</v>
      </c>
      <c r="AL74" s="122">
        <f>F73*AL73</f>
        <v>0</v>
      </c>
      <c r="AM74" s="61"/>
      <c r="AN74" s="61"/>
      <c r="AO74" s="61"/>
      <c r="AP74" s="61"/>
      <c r="AQ74" s="61"/>
      <c r="AR74" s="61"/>
      <c r="AS74" s="61"/>
      <c r="AT74" s="61"/>
      <c r="AU74" s="61"/>
      <c r="AV74" s="61"/>
      <c r="AW74" s="61"/>
      <c r="AX74" s="61"/>
      <c r="AY74" s="61"/>
      <c r="AZ74" s="61"/>
      <c r="BA74" s="61"/>
      <c r="BB74" s="61"/>
      <c r="BC74" s="61"/>
      <c r="BD74" s="61"/>
      <c r="BE74" s="61"/>
      <c r="BF74" s="61"/>
      <c r="BG74" s="61"/>
      <c r="BH74" s="61"/>
      <c r="BI74" s="61"/>
      <c r="BJ74" s="61"/>
      <c r="BK74" s="61"/>
      <c r="BL74" s="61"/>
      <c r="BM74" s="61"/>
      <c r="BN74" s="61"/>
      <c r="BO74" s="61"/>
      <c r="BP74" s="61"/>
      <c r="BQ74" s="61"/>
      <c r="BR74" s="61"/>
      <c r="BS74" s="61"/>
      <c r="BT74" s="61"/>
      <c r="BU74" s="61"/>
      <c r="BV74" s="61"/>
      <c r="BW74" s="61"/>
      <c r="BX74" s="61"/>
      <c r="BY74" s="61"/>
      <c r="BZ74" s="61"/>
      <c r="CA74" s="61"/>
      <c r="CB74" s="61"/>
      <c r="CC74" s="61"/>
      <c r="CD74" s="61"/>
      <c r="CE74" s="61"/>
      <c r="CF74" s="61"/>
      <c r="CG74" s="61"/>
      <c r="CH74" s="61"/>
      <c r="CI74" s="61"/>
      <c r="CJ74" s="61"/>
      <c r="CK74" s="61"/>
      <c r="CL74" s="61"/>
      <c r="CM74" s="61"/>
      <c r="CN74" s="61"/>
      <c r="CO74" s="61"/>
      <c r="CP74" s="61"/>
      <c r="CQ74" s="61"/>
      <c r="CR74" s="61"/>
      <c r="CS74" s="61"/>
      <c r="CT74" s="61"/>
      <c r="CU74" s="61"/>
      <c r="CV74" s="61"/>
      <c r="CW74" s="61"/>
      <c r="CX74" s="61"/>
      <c r="CY74" s="61"/>
      <c r="CZ74" s="61"/>
      <c r="DA74" s="61"/>
      <c r="DB74" s="61"/>
    </row>
    <row r="75" spans="1:106" s="58" customFormat="1" ht="20.100000000000001" customHeight="1">
      <c r="A75" s="117" t="s">
        <v>425</v>
      </c>
      <c r="B75" s="840"/>
      <c r="C75" s="809" t="s">
        <v>126</v>
      </c>
      <c r="D75" s="794" t="str">
        <f>[76]납품수량!C39</f>
        <v>MIDDLE BEAM</v>
      </c>
      <c r="E75" s="794" t="str">
        <f>[76]납품수량!D39</f>
        <v>UB</v>
      </c>
      <c r="F75" s="794">
        <f>VLOOKUP(C75,'[72]납품수량(영업)'!$C$3:$F$260,4,FALSE)</f>
        <v>0</v>
      </c>
      <c r="G75" s="122">
        <f>VLOOKUP($C$75,[77]납품수량!$B$3:$AI$200,G1,FALSE)</f>
        <v>0</v>
      </c>
      <c r="H75" s="122">
        <f>VLOOKUP($C$75,[77]납품수량!$B$3:$AI$200,H1,FALSE)</f>
        <v>0</v>
      </c>
      <c r="I75" s="122">
        <f>VLOOKUP($C$75,[77]납품수량!$B$3:$AI$200,I1,FALSE)</f>
        <v>0</v>
      </c>
      <c r="J75" s="122">
        <f>VLOOKUP($C$75,[77]납품수량!$B$3:$AI$200,J1,FALSE)</f>
        <v>0</v>
      </c>
      <c r="K75" s="122">
        <f>VLOOKUP($C$75,[77]납품수량!$B$3:$AI$200,K1,FALSE)</f>
        <v>0</v>
      </c>
      <c r="L75" s="122">
        <f>VLOOKUP($C$75,[77]납품수량!$B$3:$AI$200,L1,FALSE)</f>
        <v>0</v>
      </c>
      <c r="M75" s="122">
        <f>VLOOKUP($C$75,[77]납품수량!$B$3:$AI$200,M1,FALSE)</f>
        <v>0</v>
      </c>
      <c r="N75" s="122">
        <f>VLOOKUP($C$75,[77]납품수량!$B$3:$AI$200,N1,FALSE)</f>
        <v>0</v>
      </c>
      <c r="O75" s="122">
        <f>VLOOKUP($C$75,[77]납품수량!$B$3:$AI$200,O1,FALSE)</f>
        <v>0</v>
      </c>
      <c r="P75" s="122">
        <f>VLOOKUP($C$75,[77]납품수량!$B$3:$AI$200,P1,FALSE)</f>
        <v>0</v>
      </c>
      <c r="Q75" s="122">
        <f>VLOOKUP($C$75,[77]납품수량!$B$3:$AI$200,Q1,FALSE)</f>
        <v>0</v>
      </c>
      <c r="R75" s="122">
        <f>VLOOKUP($C$75,[77]납품수량!$B$3:$AI$200,R1,FALSE)</f>
        <v>0</v>
      </c>
      <c r="S75" s="122">
        <f>VLOOKUP($C$75,[77]납품수량!$B$3:$AI$200,S1,FALSE)</f>
        <v>0</v>
      </c>
      <c r="T75" s="122">
        <f>VLOOKUP($C$75,[77]납품수량!$B$3:$AI$200,T1,FALSE)</f>
        <v>0</v>
      </c>
      <c r="U75" s="122">
        <f>VLOOKUP($C$75,[77]납품수량!$B$3:$AI$200,U1,FALSE)</f>
        <v>0</v>
      </c>
      <c r="V75" s="122">
        <f>VLOOKUP($C$75,[77]납품수량!$B$3:$AI$200,V1,FALSE)</f>
        <v>0</v>
      </c>
      <c r="W75" s="122">
        <f>VLOOKUP($C$75,[77]납품수량!$B$3:$AI$200,W1,FALSE)</f>
        <v>0</v>
      </c>
      <c r="X75" s="122">
        <f>VLOOKUP($C$75,[77]납품수량!$B$3:$AI$200,X1,FALSE)</f>
        <v>0</v>
      </c>
      <c r="Y75" s="122">
        <f>VLOOKUP($C$75,[77]납품수량!$B$3:$AI$200,Y1,FALSE)</f>
        <v>0</v>
      </c>
      <c r="Z75" s="122">
        <f>VLOOKUP($C$75,[77]납품수량!$B$3:$AI$200,Z1,FALSE)</f>
        <v>0</v>
      </c>
      <c r="AA75" s="122">
        <f>VLOOKUP($C$75,[77]납품수량!$B$3:$AI$200,AA1,FALSE)</f>
        <v>0</v>
      </c>
      <c r="AB75" s="122">
        <f>VLOOKUP($C$75,[77]납품수량!$B$3:$AI$200,AB1,FALSE)</f>
        <v>0</v>
      </c>
      <c r="AC75" s="122">
        <f>VLOOKUP($C$75,[77]납품수량!$B$3:$AI$200,AC1,FALSE)</f>
        <v>0</v>
      </c>
      <c r="AD75" s="122">
        <f>VLOOKUP($C$75,[77]납품수량!$B$3:$AI$200,AD1,FALSE)</f>
        <v>0</v>
      </c>
      <c r="AE75" s="122">
        <f>VLOOKUP($C$75,[77]납품수량!$B$3:$AI$200,AE1,FALSE)</f>
        <v>0</v>
      </c>
      <c r="AF75" s="122">
        <f>VLOOKUP($C$75,[77]납품수량!$B$3:$AI$200,AF1,FALSE)</f>
        <v>0</v>
      </c>
      <c r="AG75" s="122">
        <f>VLOOKUP($C$75,[77]납품수량!$B$3:$AI$200,AG1,FALSE)</f>
        <v>0</v>
      </c>
      <c r="AH75" s="122">
        <f>VLOOKUP($C$75,[77]납품수량!$B$3:$AI$200,AH1,FALSE)</f>
        <v>0</v>
      </c>
      <c r="AI75" s="122">
        <f>VLOOKUP($C$75,[77]납품수량!$B$3:$AI$200,AI1,FALSE)</f>
        <v>0</v>
      </c>
      <c r="AJ75" s="122">
        <f>VLOOKUP($C$75,[77]납품수량!$B$3:$AI$200,AJ1,FALSE)</f>
        <v>0</v>
      </c>
      <c r="AK75" s="122">
        <f>VLOOKUP($C$75,[77]납품수량!$B$3:$AI$200,AK1,FALSE)</f>
        <v>0</v>
      </c>
      <c r="AL75" s="122">
        <f>SUM(G75:AK75)</f>
        <v>0</v>
      </c>
      <c r="AM75" s="61"/>
      <c r="AN75" s="61"/>
      <c r="AO75" s="61"/>
      <c r="AP75" s="61"/>
      <c r="AQ75" s="61"/>
      <c r="AR75" s="61"/>
      <c r="AS75" s="61"/>
      <c r="AT75" s="61"/>
      <c r="AU75" s="61"/>
      <c r="AV75" s="61"/>
      <c r="AW75" s="61"/>
      <c r="AX75" s="61"/>
      <c r="AY75" s="61"/>
      <c r="AZ75" s="61"/>
      <c r="BA75" s="61"/>
      <c r="BB75" s="61"/>
      <c r="BC75" s="61"/>
      <c r="BD75" s="61"/>
      <c r="BE75" s="61"/>
      <c r="BF75" s="61"/>
      <c r="BG75" s="61"/>
      <c r="BH75" s="61"/>
      <c r="BI75" s="61"/>
      <c r="BJ75" s="61"/>
      <c r="BK75" s="61"/>
      <c r="BL75" s="61"/>
      <c r="BM75" s="61"/>
      <c r="BN75" s="61"/>
      <c r="BO75" s="61"/>
      <c r="BP75" s="61"/>
      <c r="BQ75" s="61"/>
      <c r="BR75" s="61"/>
      <c r="BS75" s="61"/>
      <c r="BT75" s="61"/>
      <c r="BU75" s="61"/>
      <c r="BV75" s="61"/>
      <c r="BW75" s="61"/>
      <c r="BX75" s="61"/>
      <c r="BY75" s="61"/>
      <c r="BZ75" s="61"/>
      <c r="CA75" s="61"/>
      <c r="CB75" s="61"/>
      <c r="CC75" s="61"/>
      <c r="CD75" s="61"/>
      <c r="CE75" s="61"/>
      <c r="CF75" s="61"/>
      <c r="CG75" s="61"/>
      <c r="CH75" s="61"/>
      <c r="CI75" s="61"/>
      <c r="CJ75" s="61"/>
      <c r="CK75" s="61"/>
      <c r="CL75" s="61"/>
      <c r="CM75" s="61"/>
      <c r="CN75" s="61"/>
      <c r="CO75" s="61"/>
      <c r="CP75" s="61"/>
      <c r="CQ75" s="61"/>
      <c r="CR75" s="61"/>
      <c r="CS75" s="61"/>
      <c r="CT75" s="61"/>
      <c r="CU75" s="61"/>
      <c r="CV75" s="61"/>
      <c r="CW75" s="61"/>
      <c r="CX75" s="61"/>
      <c r="CY75" s="61"/>
      <c r="CZ75" s="61"/>
      <c r="DA75" s="61"/>
      <c r="DB75" s="61"/>
    </row>
    <row r="76" spans="1:106" s="58" customFormat="1" ht="20.100000000000001" customHeight="1">
      <c r="A76" s="117"/>
      <c r="B76" s="840"/>
      <c r="C76" s="810"/>
      <c r="D76" s="795"/>
      <c r="E76" s="795"/>
      <c r="F76" s="795"/>
      <c r="G76" s="122">
        <f>$F$75*G75</f>
        <v>0</v>
      </c>
      <c r="H76" s="122">
        <f t="shared" ref="H76:AK76" si="36">$F$75*H75</f>
        <v>0</v>
      </c>
      <c r="I76" s="122">
        <f t="shared" si="36"/>
        <v>0</v>
      </c>
      <c r="J76" s="122">
        <f t="shared" si="36"/>
        <v>0</v>
      </c>
      <c r="K76" s="122">
        <f t="shared" si="36"/>
        <v>0</v>
      </c>
      <c r="L76" s="122">
        <f t="shared" si="36"/>
        <v>0</v>
      </c>
      <c r="M76" s="122">
        <f t="shared" si="36"/>
        <v>0</v>
      </c>
      <c r="N76" s="122">
        <f t="shared" si="36"/>
        <v>0</v>
      </c>
      <c r="O76" s="122">
        <f t="shared" si="36"/>
        <v>0</v>
      </c>
      <c r="P76" s="122">
        <f t="shared" si="36"/>
        <v>0</v>
      </c>
      <c r="Q76" s="122">
        <f t="shared" si="36"/>
        <v>0</v>
      </c>
      <c r="R76" s="122">
        <f t="shared" si="36"/>
        <v>0</v>
      </c>
      <c r="S76" s="122">
        <f t="shared" si="36"/>
        <v>0</v>
      </c>
      <c r="T76" s="122">
        <f t="shared" si="36"/>
        <v>0</v>
      </c>
      <c r="U76" s="122">
        <f t="shared" si="36"/>
        <v>0</v>
      </c>
      <c r="V76" s="122">
        <f t="shared" si="36"/>
        <v>0</v>
      </c>
      <c r="W76" s="122">
        <f t="shared" si="36"/>
        <v>0</v>
      </c>
      <c r="X76" s="122">
        <f t="shared" si="36"/>
        <v>0</v>
      </c>
      <c r="Y76" s="122">
        <f t="shared" si="36"/>
        <v>0</v>
      </c>
      <c r="Z76" s="122">
        <f t="shared" si="36"/>
        <v>0</v>
      </c>
      <c r="AA76" s="122">
        <f t="shared" si="36"/>
        <v>0</v>
      </c>
      <c r="AB76" s="122">
        <f t="shared" si="36"/>
        <v>0</v>
      </c>
      <c r="AC76" s="122">
        <f t="shared" si="36"/>
        <v>0</v>
      </c>
      <c r="AD76" s="122">
        <f t="shared" si="36"/>
        <v>0</v>
      </c>
      <c r="AE76" s="122">
        <f t="shared" si="36"/>
        <v>0</v>
      </c>
      <c r="AF76" s="122">
        <f t="shared" si="36"/>
        <v>0</v>
      </c>
      <c r="AG76" s="122">
        <f t="shared" si="36"/>
        <v>0</v>
      </c>
      <c r="AH76" s="122">
        <f t="shared" si="36"/>
        <v>0</v>
      </c>
      <c r="AI76" s="122">
        <f t="shared" si="36"/>
        <v>0</v>
      </c>
      <c r="AJ76" s="122">
        <f t="shared" si="36"/>
        <v>0</v>
      </c>
      <c r="AK76" s="122">
        <f t="shared" si="36"/>
        <v>0</v>
      </c>
      <c r="AL76" s="122">
        <f>F75*AL75</f>
        <v>0</v>
      </c>
      <c r="AM76" s="61"/>
      <c r="AN76" s="61"/>
      <c r="AO76" s="61"/>
      <c r="AP76" s="61"/>
      <c r="AQ76" s="61"/>
      <c r="AR76" s="61"/>
      <c r="AS76" s="61"/>
      <c r="AT76" s="61"/>
      <c r="AU76" s="61"/>
      <c r="AV76" s="61"/>
      <c r="AW76" s="61"/>
      <c r="AX76" s="61"/>
      <c r="AY76" s="61"/>
      <c r="AZ76" s="61"/>
      <c r="BA76" s="61"/>
      <c r="BB76" s="61"/>
      <c r="BC76" s="61"/>
      <c r="BD76" s="61"/>
      <c r="BE76" s="61"/>
      <c r="BF76" s="61"/>
      <c r="BG76" s="61"/>
      <c r="BH76" s="61"/>
      <c r="BI76" s="61"/>
      <c r="BJ76" s="61"/>
      <c r="BK76" s="61"/>
      <c r="BL76" s="61"/>
      <c r="BM76" s="61"/>
      <c r="BN76" s="61"/>
      <c r="BO76" s="61"/>
      <c r="BP76" s="61"/>
      <c r="BQ76" s="61"/>
      <c r="BR76" s="61"/>
      <c r="BS76" s="61"/>
      <c r="BT76" s="61"/>
      <c r="BU76" s="61"/>
      <c r="BV76" s="61"/>
      <c r="BW76" s="61"/>
      <c r="BX76" s="61"/>
      <c r="BY76" s="61"/>
      <c r="BZ76" s="61"/>
      <c r="CA76" s="61"/>
      <c r="CB76" s="61"/>
      <c r="CC76" s="61"/>
      <c r="CD76" s="61"/>
      <c r="CE76" s="61"/>
      <c r="CF76" s="61"/>
      <c r="CG76" s="61"/>
      <c r="CH76" s="61"/>
      <c r="CI76" s="61"/>
      <c r="CJ76" s="61"/>
      <c r="CK76" s="61"/>
      <c r="CL76" s="61"/>
      <c r="CM76" s="61"/>
      <c r="CN76" s="61"/>
      <c r="CO76" s="61"/>
      <c r="CP76" s="61"/>
      <c r="CQ76" s="61"/>
      <c r="CR76" s="61"/>
      <c r="CS76" s="61"/>
      <c r="CT76" s="61"/>
      <c r="CU76" s="61"/>
      <c r="CV76" s="61"/>
      <c r="CW76" s="61"/>
      <c r="CX76" s="61"/>
      <c r="CY76" s="61"/>
      <c r="CZ76" s="61"/>
      <c r="DA76" s="61"/>
      <c r="DB76" s="61"/>
    </row>
    <row r="77" spans="1:106" s="58" customFormat="1" ht="20.100000000000001" customHeight="1">
      <c r="A77" s="117" t="s">
        <v>425</v>
      </c>
      <c r="B77" s="840"/>
      <c r="C77" s="809" t="s">
        <v>127</v>
      </c>
      <c r="D77" s="794" t="str">
        <f>[76]납품수량!C40</f>
        <v>MIDDLE BEAM</v>
      </c>
      <c r="E77" s="794" t="str">
        <f>[76]납품수량!D40</f>
        <v>W200</v>
      </c>
      <c r="F77" s="794">
        <f>VLOOKUP(C77,'[72]납품수량(영업)'!$C$3:$F$260,4,FALSE)</f>
        <v>0</v>
      </c>
      <c r="G77" s="122">
        <f>VLOOKUP($C$77,[77]납품수량!$B$3:$AI$200,G1,FALSE)</f>
        <v>0</v>
      </c>
      <c r="H77" s="122">
        <f>VLOOKUP($C$77,[77]납품수량!$B$3:$AI$200,H1,FALSE)</f>
        <v>0</v>
      </c>
      <c r="I77" s="122">
        <f>VLOOKUP($C$77,[77]납품수량!$B$3:$AI$200,I1,FALSE)</f>
        <v>0</v>
      </c>
      <c r="J77" s="122">
        <f>VLOOKUP($C$77,[77]납품수량!$B$3:$AI$200,J1,FALSE)</f>
        <v>0</v>
      </c>
      <c r="K77" s="122">
        <f>VLOOKUP($C$77,[77]납품수량!$B$3:$AI$200,K1,FALSE)</f>
        <v>0</v>
      </c>
      <c r="L77" s="122">
        <f>VLOOKUP($C$77,[77]납품수량!$B$3:$AI$200,L1,FALSE)</f>
        <v>0</v>
      </c>
      <c r="M77" s="122">
        <f>VLOOKUP($C$77,[77]납품수량!$B$3:$AI$200,M1,FALSE)</f>
        <v>0</v>
      </c>
      <c r="N77" s="122">
        <f>VLOOKUP($C$77,[77]납품수량!$B$3:$AI$200,N1,FALSE)</f>
        <v>0</v>
      </c>
      <c r="O77" s="122">
        <f>VLOOKUP($C$77,[77]납품수량!$B$3:$AI$200,O1,FALSE)</f>
        <v>0</v>
      </c>
      <c r="P77" s="122">
        <f>VLOOKUP($C$77,[77]납품수량!$B$3:$AI$200,P1,FALSE)</f>
        <v>0</v>
      </c>
      <c r="Q77" s="122">
        <f>VLOOKUP($C$77,[77]납품수량!$B$3:$AI$200,Q1,FALSE)</f>
        <v>0</v>
      </c>
      <c r="R77" s="122">
        <f>VLOOKUP($C$77,[77]납품수량!$B$3:$AI$200,R1,FALSE)</f>
        <v>0</v>
      </c>
      <c r="S77" s="122">
        <f>VLOOKUP($C$77,[77]납품수량!$B$3:$AI$200,S1,FALSE)</f>
        <v>0</v>
      </c>
      <c r="T77" s="122">
        <f>VLOOKUP($C$77,[77]납품수량!$B$3:$AI$200,T1,FALSE)</f>
        <v>0</v>
      </c>
      <c r="U77" s="122">
        <f>VLOOKUP($C$77,[77]납품수량!$B$3:$AI$200,U1,FALSE)</f>
        <v>0</v>
      </c>
      <c r="V77" s="122">
        <f>VLOOKUP($C$77,[77]납품수량!$B$3:$AI$200,V1,FALSE)</f>
        <v>0</v>
      </c>
      <c r="W77" s="122">
        <f>VLOOKUP($C$77,[77]납품수량!$B$3:$AI$200,W1,FALSE)</f>
        <v>0</v>
      </c>
      <c r="X77" s="122">
        <f>VLOOKUP($C$77,[77]납품수량!$B$3:$AI$200,X1,FALSE)</f>
        <v>0</v>
      </c>
      <c r="Y77" s="122">
        <f>VLOOKUP($C$77,[77]납품수량!$B$3:$AI$200,Y1,FALSE)</f>
        <v>0</v>
      </c>
      <c r="Z77" s="122">
        <f>VLOOKUP($C$77,[77]납품수량!$B$3:$AI$200,Z1,FALSE)</f>
        <v>0</v>
      </c>
      <c r="AA77" s="122">
        <f>VLOOKUP($C$77,[77]납품수량!$B$3:$AI$200,AA1,FALSE)</f>
        <v>0</v>
      </c>
      <c r="AB77" s="122">
        <f>VLOOKUP($C$77,[77]납품수량!$B$3:$AI$200,AB1,FALSE)</f>
        <v>0</v>
      </c>
      <c r="AC77" s="122">
        <f>VLOOKUP($C$77,[77]납품수량!$B$3:$AI$200,AC1,FALSE)</f>
        <v>0</v>
      </c>
      <c r="AD77" s="122">
        <f>VLOOKUP($C$77,[77]납품수량!$B$3:$AI$200,AD1,FALSE)</f>
        <v>0</v>
      </c>
      <c r="AE77" s="122">
        <f>VLOOKUP($C$77,[77]납품수량!$B$3:$AI$200,AE1,FALSE)</f>
        <v>0</v>
      </c>
      <c r="AF77" s="122">
        <f>VLOOKUP($C$77,[77]납품수량!$B$3:$AI$200,AF1,FALSE)</f>
        <v>0</v>
      </c>
      <c r="AG77" s="122">
        <f>VLOOKUP($C$77,[77]납품수량!$B$3:$AI$200,AG1,FALSE)</f>
        <v>0</v>
      </c>
      <c r="AH77" s="122">
        <f>VLOOKUP($C$77,[77]납품수량!$B$3:$AI$200,AH1,FALSE)</f>
        <v>0</v>
      </c>
      <c r="AI77" s="122">
        <f>VLOOKUP($C$77,[77]납품수량!$B$3:$AI$200,AI1,FALSE)</f>
        <v>0</v>
      </c>
      <c r="AJ77" s="122">
        <f>VLOOKUP($C$77,[77]납품수량!$B$3:$AI$200,AJ1,FALSE)</f>
        <v>0</v>
      </c>
      <c r="AK77" s="122">
        <f>VLOOKUP($C$77,[77]납품수량!$B$3:$AI$200,AK1,FALSE)</f>
        <v>0</v>
      </c>
      <c r="AL77" s="122">
        <f>SUM(G77:AK77)</f>
        <v>0</v>
      </c>
      <c r="AM77" s="61"/>
      <c r="AN77" s="61"/>
      <c r="AO77" s="61"/>
      <c r="AP77" s="61"/>
      <c r="AQ77" s="61"/>
      <c r="AR77" s="61"/>
      <c r="AS77" s="61"/>
      <c r="AT77" s="61"/>
      <c r="AU77" s="61"/>
      <c r="AV77" s="61"/>
      <c r="AW77" s="61"/>
      <c r="AX77" s="61"/>
      <c r="AY77" s="61"/>
      <c r="AZ77" s="61"/>
      <c r="BA77" s="61"/>
      <c r="BB77" s="61"/>
      <c r="BC77" s="61"/>
      <c r="BD77" s="61"/>
      <c r="BE77" s="61"/>
      <c r="BF77" s="61"/>
      <c r="BG77" s="61"/>
      <c r="BH77" s="61"/>
      <c r="BI77" s="61"/>
      <c r="BJ77" s="61"/>
      <c r="BK77" s="61"/>
      <c r="BL77" s="61"/>
      <c r="BM77" s="61"/>
      <c r="BN77" s="61"/>
      <c r="BO77" s="61"/>
      <c r="BP77" s="61"/>
      <c r="BQ77" s="61"/>
      <c r="BR77" s="61"/>
      <c r="BS77" s="61"/>
      <c r="BT77" s="61"/>
      <c r="BU77" s="61"/>
      <c r="BV77" s="61"/>
      <c r="BW77" s="61"/>
      <c r="BX77" s="61"/>
      <c r="BY77" s="61"/>
      <c r="BZ77" s="61"/>
      <c r="CA77" s="61"/>
      <c r="CB77" s="61"/>
      <c r="CC77" s="61"/>
      <c r="CD77" s="61"/>
      <c r="CE77" s="61"/>
      <c r="CF77" s="61"/>
      <c r="CG77" s="61"/>
      <c r="CH77" s="61"/>
      <c r="CI77" s="61"/>
      <c r="CJ77" s="61"/>
      <c r="CK77" s="61"/>
      <c r="CL77" s="61"/>
      <c r="CM77" s="61"/>
      <c r="CN77" s="61"/>
      <c r="CO77" s="61"/>
      <c r="CP77" s="61"/>
      <c r="CQ77" s="61"/>
      <c r="CR77" s="61"/>
      <c r="CS77" s="61"/>
      <c r="CT77" s="61"/>
      <c r="CU77" s="61"/>
      <c r="CV77" s="61"/>
      <c r="CW77" s="61"/>
      <c r="CX77" s="61"/>
      <c r="CY77" s="61"/>
      <c r="CZ77" s="61"/>
      <c r="DA77" s="61"/>
      <c r="DB77" s="61"/>
    </row>
    <row r="78" spans="1:106" s="58" customFormat="1" ht="20.100000000000001" customHeight="1">
      <c r="A78" s="117"/>
      <c r="B78" s="840"/>
      <c r="C78" s="810"/>
      <c r="D78" s="795"/>
      <c r="E78" s="795"/>
      <c r="F78" s="795"/>
      <c r="G78" s="122">
        <f>$F$77*G77</f>
        <v>0</v>
      </c>
      <c r="H78" s="122">
        <f t="shared" ref="H78:AK78" si="37">$F$77*H77</f>
        <v>0</v>
      </c>
      <c r="I78" s="122">
        <f t="shared" si="37"/>
        <v>0</v>
      </c>
      <c r="J78" s="122">
        <f t="shared" si="37"/>
        <v>0</v>
      </c>
      <c r="K78" s="122">
        <f t="shared" si="37"/>
        <v>0</v>
      </c>
      <c r="L78" s="122">
        <f t="shared" si="37"/>
        <v>0</v>
      </c>
      <c r="M78" s="122">
        <f t="shared" si="37"/>
        <v>0</v>
      </c>
      <c r="N78" s="122">
        <f t="shared" si="37"/>
        <v>0</v>
      </c>
      <c r="O78" s="122">
        <f t="shared" si="37"/>
        <v>0</v>
      </c>
      <c r="P78" s="122">
        <f t="shared" si="37"/>
        <v>0</v>
      </c>
      <c r="Q78" s="122">
        <f t="shared" si="37"/>
        <v>0</v>
      </c>
      <c r="R78" s="122">
        <f t="shared" si="37"/>
        <v>0</v>
      </c>
      <c r="S78" s="122">
        <f t="shared" si="37"/>
        <v>0</v>
      </c>
      <c r="T78" s="122">
        <f t="shared" si="37"/>
        <v>0</v>
      </c>
      <c r="U78" s="122">
        <f t="shared" si="37"/>
        <v>0</v>
      </c>
      <c r="V78" s="122">
        <f t="shared" si="37"/>
        <v>0</v>
      </c>
      <c r="W78" s="122">
        <f t="shared" si="37"/>
        <v>0</v>
      </c>
      <c r="X78" s="122">
        <f t="shared" si="37"/>
        <v>0</v>
      </c>
      <c r="Y78" s="122">
        <f t="shared" si="37"/>
        <v>0</v>
      </c>
      <c r="Z78" s="122">
        <f t="shared" si="37"/>
        <v>0</v>
      </c>
      <c r="AA78" s="122">
        <f t="shared" si="37"/>
        <v>0</v>
      </c>
      <c r="AB78" s="122">
        <f t="shared" si="37"/>
        <v>0</v>
      </c>
      <c r="AC78" s="122">
        <f t="shared" si="37"/>
        <v>0</v>
      </c>
      <c r="AD78" s="122">
        <f t="shared" si="37"/>
        <v>0</v>
      </c>
      <c r="AE78" s="122">
        <f t="shared" si="37"/>
        <v>0</v>
      </c>
      <c r="AF78" s="122">
        <f t="shared" si="37"/>
        <v>0</v>
      </c>
      <c r="AG78" s="122">
        <f t="shared" si="37"/>
        <v>0</v>
      </c>
      <c r="AH78" s="122">
        <f t="shared" si="37"/>
        <v>0</v>
      </c>
      <c r="AI78" s="122">
        <f t="shared" si="37"/>
        <v>0</v>
      </c>
      <c r="AJ78" s="122">
        <f t="shared" si="37"/>
        <v>0</v>
      </c>
      <c r="AK78" s="122">
        <f t="shared" si="37"/>
        <v>0</v>
      </c>
      <c r="AL78" s="122">
        <f>F77*AL77</f>
        <v>0</v>
      </c>
      <c r="AM78" s="61"/>
      <c r="AN78" s="61"/>
      <c r="AO78" s="61"/>
      <c r="AP78" s="61"/>
      <c r="AQ78" s="61"/>
      <c r="AR78" s="61"/>
      <c r="AS78" s="61"/>
      <c r="AT78" s="61"/>
      <c r="AU78" s="61"/>
      <c r="AV78" s="61"/>
      <c r="AW78" s="61"/>
      <c r="AX78" s="61"/>
      <c r="AY78" s="61"/>
      <c r="AZ78" s="61"/>
      <c r="BA78" s="61"/>
      <c r="BB78" s="61"/>
      <c r="BC78" s="61"/>
      <c r="BD78" s="61"/>
      <c r="BE78" s="61"/>
      <c r="BF78" s="61"/>
      <c r="BG78" s="61"/>
      <c r="BH78" s="61"/>
      <c r="BI78" s="61"/>
      <c r="BJ78" s="61"/>
      <c r="BK78" s="61"/>
      <c r="BL78" s="61"/>
      <c r="BM78" s="61"/>
      <c r="BN78" s="61"/>
      <c r="BO78" s="61"/>
      <c r="BP78" s="61"/>
      <c r="BQ78" s="61"/>
      <c r="BR78" s="61"/>
      <c r="BS78" s="61"/>
      <c r="BT78" s="61"/>
      <c r="BU78" s="61"/>
      <c r="BV78" s="61"/>
      <c r="BW78" s="61"/>
      <c r="BX78" s="61"/>
      <c r="BY78" s="61"/>
      <c r="BZ78" s="61"/>
      <c r="CA78" s="61"/>
      <c r="CB78" s="61"/>
      <c r="CC78" s="61"/>
      <c r="CD78" s="61"/>
      <c r="CE78" s="61"/>
      <c r="CF78" s="61"/>
      <c r="CG78" s="61"/>
      <c r="CH78" s="61"/>
      <c r="CI78" s="61"/>
      <c r="CJ78" s="61"/>
      <c r="CK78" s="61"/>
      <c r="CL78" s="61"/>
      <c r="CM78" s="61"/>
      <c r="CN78" s="61"/>
      <c r="CO78" s="61"/>
      <c r="CP78" s="61"/>
      <c r="CQ78" s="61"/>
      <c r="CR78" s="61"/>
      <c r="CS78" s="61"/>
      <c r="CT78" s="61"/>
      <c r="CU78" s="61"/>
      <c r="CV78" s="61"/>
      <c r="CW78" s="61"/>
      <c r="CX78" s="61"/>
      <c r="CY78" s="61"/>
      <c r="CZ78" s="61"/>
      <c r="DA78" s="61"/>
      <c r="DB78" s="61"/>
    </row>
    <row r="79" spans="1:106" s="58" customFormat="1" ht="20.100000000000001" customHeight="1">
      <c r="A79" s="117" t="s">
        <v>425</v>
      </c>
      <c r="B79" s="840"/>
      <c r="C79" s="809" t="s">
        <v>128</v>
      </c>
      <c r="D79" s="794" t="str">
        <f>[76]납품수량!C41</f>
        <v>REAR BEAM CLIP</v>
      </c>
      <c r="E79" s="794" t="str">
        <f>[76]납품수량!D41</f>
        <v>W200</v>
      </c>
      <c r="F79" s="794">
        <f>VLOOKUP(C79,'[72]납품수량(영업)'!$C$3:$F$260,4,FALSE)</f>
        <v>0</v>
      </c>
      <c r="G79" s="122">
        <f>VLOOKUP($C$79,[77]납품수량!$B$3:$AI$200,G1,FALSE)</f>
        <v>0</v>
      </c>
      <c r="H79" s="122">
        <f>VLOOKUP($C$79,[77]납품수량!$B$3:$AI$200,H1,FALSE)</f>
        <v>0</v>
      </c>
      <c r="I79" s="122">
        <f>VLOOKUP($C$79,[77]납품수량!$B$3:$AI$200,I1,FALSE)</f>
        <v>0</v>
      </c>
      <c r="J79" s="122">
        <f>VLOOKUP($C$79,[77]납품수량!$B$3:$AI$200,J1,FALSE)</f>
        <v>0</v>
      </c>
      <c r="K79" s="122">
        <f>VLOOKUP($C$79,[77]납품수량!$B$3:$AI$200,K1,FALSE)</f>
        <v>0</v>
      </c>
      <c r="L79" s="122">
        <f>VLOOKUP($C$79,[77]납품수량!$B$3:$AI$200,L1,FALSE)</f>
        <v>0</v>
      </c>
      <c r="M79" s="122">
        <f>VLOOKUP($C$79,[77]납품수량!$B$3:$AI$200,M1,FALSE)</f>
        <v>0</v>
      </c>
      <c r="N79" s="122">
        <f>VLOOKUP($C$79,[77]납품수량!$B$3:$AI$200,N1,FALSE)</f>
        <v>0</v>
      </c>
      <c r="O79" s="122">
        <f>VLOOKUP($C$79,[77]납품수량!$B$3:$AI$200,O1,FALSE)</f>
        <v>0</v>
      </c>
      <c r="P79" s="122">
        <f>VLOOKUP($C$79,[77]납품수량!$B$3:$AI$200,P1,FALSE)</f>
        <v>0</v>
      </c>
      <c r="Q79" s="122">
        <f>VLOOKUP($C$79,[77]납품수량!$B$3:$AI$200,Q1,FALSE)</f>
        <v>0</v>
      </c>
      <c r="R79" s="122">
        <f>VLOOKUP($C$79,[77]납품수량!$B$3:$AI$200,R1,FALSE)</f>
        <v>0</v>
      </c>
      <c r="S79" s="122">
        <f>VLOOKUP($C$79,[77]납품수량!$B$3:$AI$200,S1,FALSE)</f>
        <v>0</v>
      </c>
      <c r="T79" s="122">
        <f>VLOOKUP($C$79,[77]납품수량!$B$3:$AI$200,T1,FALSE)</f>
        <v>0</v>
      </c>
      <c r="U79" s="122">
        <f>VLOOKUP($C$79,[77]납품수량!$B$3:$AI$200,U1,FALSE)</f>
        <v>0</v>
      </c>
      <c r="V79" s="122">
        <f>VLOOKUP($C$79,[77]납품수량!$B$3:$AI$200,V1,FALSE)</f>
        <v>0</v>
      </c>
      <c r="W79" s="122">
        <f>VLOOKUP($C$79,[77]납품수량!$B$3:$AI$200,W1,FALSE)</f>
        <v>0</v>
      </c>
      <c r="X79" s="122">
        <f>VLOOKUP($C$79,[77]납품수량!$B$3:$AI$200,X1,FALSE)</f>
        <v>0</v>
      </c>
      <c r="Y79" s="122">
        <f>VLOOKUP($C$79,[77]납품수량!$B$3:$AI$200,Y1,FALSE)</f>
        <v>0</v>
      </c>
      <c r="Z79" s="122">
        <f>VLOOKUP($C$79,[77]납품수량!$B$3:$AI$200,Z1,FALSE)</f>
        <v>0</v>
      </c>
      <c r="AA79" s="122">
        <f>VLOOKUP($C$79,[77]납품수량!$B$3:$AI$200,AA1,FALSE)</f>
        <v>0</v>
      </c>
      <c r="AB79" s="122">
        <f>VLOOKUP($C$79,[77]납품수량!$B$3:$AI$200,AB1,FALSE)</f>
        <v>0</v>
      </c>
      <c r="AC79" s="122">
        <f>VLOOKUP($C$79,[77]납품수량!$B$3:$AI$200,AC1,FALSE)</f>
        <v>0</v>
      </c>
      <c r="AD79" s="122">
        <f>VLOOKUP($C$79,[77]납품수량!$B$3:$AI$200,AD1,FALSE)</f>
        <v>0</v>
      </c>
      <c r="AE79" s="122">
        <f>VLOOKUP($C$79,[77]납품수량!$B$3:$AI$200,AE1,FALSE)</f>
        <v>0</v>
      </c>
      <c r="AF79" s="122">
        <f>VLOOKUP($C$79,[77]납품수량!$B$3:$AI$200,AF1,FALSE)</f>
        <v>0</v>
      </c>
      <c r="AG79" s="122">
        <f>VLOOKUP($C$79,[77]납품수량!$B$3:$AI$200,AG1,FALSE)</f>
        <v>0</v>
      </c>
      <c r="AH79" s="122">
        <f>VLOOKUP($C$79,[77]납품수량!$B$3:$AI$200,AH1,FALSE)</f>
        <v>0</v>
      </c>
      <c r="AI79" s="122">
        <f>VLOOKUP($C$79,[77]납품수량!$B$3:$AI$200,AI1,FALSE)</f>
        <v>0</v>
      </c>
      <c r="AJ79" s="122">
        <f>VLOOKUP($C$79,[77]납품수량!$B$3:$AI$200,AJ1,FALSE)</f>
        <v>0</v>
      </c>
      <c r="AK79" s="122">
        <f>VLOOKUP($C$79,[77]납품수량!$B$3:$AI$200,AK1,FALSE)</f>
        <v>0</v>
      </c>
      <c r="AL79" s="122">
        <f>SUM(G79:AK79)</f>
        <v>0</v>
      </c>
      <c r="AM79" s="61"/>
      <c r="AN79" s="61"/>
      <c r="AO79" s="61"/>
      <c r="AP79" s="61"/>
      <c r="AQ79" s="61"/>
      <c r="AR79" s="61"/>
      <c r="AS79" s="61"/>
      <c r="AT79" s="61"/>
      <c r="AU79" s="61"/>
      <c r="AV79" s="61"/>
      <c r="AW79" s="61"/>
      <c r="AX79" s="61"/>
      <c r="AY79" s="61"/>
      <c r="AZ79" s="61"/>
      <c r="BA79" s="61"/>
      <c r="BB79" s="61"/>
      <c r="BC79" s="61"/>
      <c r="BD79" s="61"/>
      <c r="BE79" s="61"/>
      <c r="BF79" s="61"/>
      <c r="BG79" s="61"/>
      <c r="BH79" s="61"/>
      <c r="BI79" s="61"/>
      <c r="BJ79" s="61"/>
      <c r="BK79" s="61"/>
      <c r="BL79" s="61"/>
      <c r="BM79" s="61"/>
      <c r="BN79" s="61"/>
      <c r="BO79" s="61"/>
      <c r="BP79" s="61"/>
      <c r="BQ79" s="61"/>
      <c r="BR79" s="61"/>
      <c r="BS79" s="61"/>
      <c r="BT79" s="61"/>
      <c r="BU79" s="61"/>
      <c r="BV79" s="61"/>
      <c r="BW79" s="61"/>
      <c r="BX79" s="61"/>
      <c r="BY79" s="61"/>
      <c r="BZ79" s="61"/>
      <c r="CA79" s="61"/>
      <c r="CB79" s="61"/>
      <c r="CC79" s="61"/>
      <c r="CD79" s="61"/>
      <c r="CE79" s="61"/>
      <c r="CF79" s="61"/>
      <c r="CG79" s="61"/>
      <c r="CH79" s="61"/>
      <c r="CI79" s="61"/>
      <c r="CJ79" s="61"/>
      <c r="CK79" s="61"/>
      <c r="CL79" s="61"/>
      <c r="CM79" s="61"/>
      <c r="CN79" s="61"/>
      <c r="CO79" s="61"/>
      <c r="CP79" s="61"/>
      <c r="CQ79" s="61"/>
      <c r="CR79" s="61"/>
      <c r="CS79" s="61"/>
      <c r="CT79" s="61"/>
      <c r="CU79" s="61"/>
      <c r="CV79" s="61"/>
      <c r="CW79" s="61"/>
      <c r="CX79" s="61"/>
      <c r="CY79" s="61"/>
      <c r="CZ79" s="61"/>
      <c r="DA79" s="61"/>
      <c r="DB79" s="61"/>
    </row>
    <row r="80" spans="1:106" s="58" customFormat="1" ht="20.100000000000001" customHeight="1">
      <c r="A80" s="117"/>
      <c r="B80" s="840"/>
      <c r="C80" s="810"/>
      <c r="D80" s="795"/>
      <c r="E80" s="795"/>
      <c r="F80" s="795"/>
      <c r="G80" s="122">
        <f>$F$79*G79</f>
        <v>0</v>
      </c>
      <c r="H80" s="122">
        <f t="shared" ref="H80:AK80" si="38">$F$79*H79</f>
        <v>0</v>
      </c>
      <c r="I80" s="122">
        <f t="shared" si="38"/>
        <v>0</v>
      </c>
      <c r="J80" s="122">
        <f t="shared" si="38"/>
        <v>0</v>
      </c>
      <c r="K80" s="122">
        <f t="shared" si="38"/>
        <v>0</v>
      </c>
      <c r="L80" s="122">
        <f t="shared" si="38"/>
        <v>0</v>
      </c>
      <c r="M80" s="122">
        <f t="shared" si="38"/>
        <v>0</v>
      </c>
      <c r="N80" s="122">
        <f t="shared" si="38"/>
        <v>0</v>
      </c>
      <c r="O80" s="122">
        <f t="shared" si="38"/>
        <v>0</v>
      </c>
      <c r="P80" s="122">
        <f t="shared" si="38"/>
        <v>0</v>
      </c>
      <c r="Q80" s="122">
        <f t="shared" si="38"/>
        <v>0</v>
      </c>
      <c r="R80" s="122">
        <f t="shared" si="38"/>
        <v>0</v>
      </c>
      <c r="S80" s="122">
        <f t="shared" si="38"/>
        <v>0</v>
      </c>
      <c r="T80" s="122">
        <f t="shared" si="38"/>
        <v>0</v>
      </c>
      <c r="U80" s="122">
        <f t="shared" si="38"/>
        <v>0</v>
      </c>
      <c r="V80" s="122">
        <f t="shared" si="38"/>
        <v>0</v>
      </c>
      <c r="W80" s="122">
        <f t="shared" si="38"/>
        <v>0</v>
      </c>
      <c r="X80" s="122">
        <f t="shared" si="38"/>
        <v>0</v>
      </c>
      <c r="Y80" s="122">
        <f t="shared" si="38"/>
        <v>0</v>
      </c>
      <c r="Z80" s="122">
        <f t="shared" si="38"/>
        <v>0</v>
      </c>
      <c r="AA80" s="122">
        <f t="shared" si="38"/>
        <v>0</v>
      </c>
      <c r="AB80" s="122">
        <f t="shared" si="38"/>
        <v>0</v>
      </c>
      <c r="AC80" s="122">
        <f t="shared" si="38"/>
        <v>0</v>
      </c>
      <c r="AD80" s="122">
        <f t="shared" si="38"/>
        <v>0</v>
      </c>
      <c r="AE80" s="122">
        <f t="shared" si="38"/>
        <v>0</v>
      </c>
      <c r="AF80" s="122">
        <f t="shared" si="38"/>
        <v>0</v>
      </c>
      <c r="AG80" s="122">
        <f t="shared" si="38"/>
        <v>0</v>
      </c>
      <c r="AH80" s="122">
        <f t="shared" si="38"/>
        <v>0</v>
      </c>
      <c r="AI80" s="122">
        <f t="shared" si="38"/>
        <v>0</v>
      </c>
      <c r="AJ80" s="122">
        <f t="shared" si="38"/>
        <v>0</v>
      </c>
      <c r="AK80" s="122">
        <f t="shared" si="38"/>
        <v>0</v>
      </c>
      <c r="AL80" s="122">
        <f>F79*AL79</f>
        <v>0</v>
      </c>
      <c r="AM80" s="61"/>
      <c r="AN80" s="61"/>
      <c r="AO80" s="61"/>
      <c r="AP80" s="61"/>
      <c r="AQ80" s="61"/>
      <c r="AR80" s="61"/>
      <c r="AS80" s="61"/>
      <c r="AT80" s="61"/>
      <c r="AU80" s="61"/>
      <c r="AV80" s="61"/>
      <c r="AW80" s="61"/>
      <c r="AX80" s="61"/>
      <c r="AY80" s="61"/>
      <c r="AZ80" s="61"/>
      <c r="BA80" s="61"/>
      <c r="BB80" s="61"/>
      <c r="BC80" s="61"/>
      <c r="BD80" s="61"/>
      <c r="BE80" s="61"/>
      <c r="BF80" s="61"/>
      <c r="BG80" s="61"/>
      <c r="BH80" s="61"/>
      <c r="BI80" s="61"/>
      <c r="BJ80" s="61"/>
      <c r="BK80" s="61"/>
      <c r="BL80" s="61"/>
      <c r="BM80" s="61"/>
      <c r="BN80" s="61"/>
      <c r="BO80" s="61"/>
      <c r="BP80" s="61"/>
      <c r="BQ80" s="61"/>
      <c r="BR80" s="61"/>
      <c r="BS80" s="61"/>
      <c r="BT80" s="61"/>
      <c r="BU80" s="61"/>
      <c r="BV80" s="61"/>
      <c r="BW80" s="61"/>
      <c r="BX80" s="61"/>
      <c r="BY80" s="61"/>
      <c r="BZ80" s="61"/>
      <c r="CA80" s="61"/>
      <c r="CB80" s="61"/>
      <c r="CC80" s="61"/>
      <c r="CD80" s="61"/>
      <c r="CE80" s="61"/>
      <c r="CF80" s="61"/>
      <c r="CG80" s="61"/>
      <c r="CH80" s="61"/>
      <c r="CI80" s="61"/>
      <c r="CJ80" s="61"/>
      <c r="CK80" s="61"/>
      <c r="CL80" s="61"/>
      <c r="CM80" s="61"/>
      <c r="CN80" s="61"/>
      <c r="CO80" s="61"/>
      <c r="CP80" s="61"/>
      <c r="CQ80" s="61"/>
      <c r="CR80" s="61"/>
      <c r="CS80" s="61"/>
      <c r="CT80" s="61"/>
      <c r="CU80" s="61"/>
      <c r="CV80" s="61"/>
      <c r="CW80" s="61"/>
      <c r="CX80" s="61"/>
      <c r="CY80" s="61"/>
      <c r="CZ80" s="61"/>
      <c r="DA80" s="61"/>
      <c r="DB80" s="61"/>
    </row>
    <row r="81" spans="1:106" s="58" customFormat="1" ht="20.100000000000001" customHeight="1">
      <c r="A81" s="117" t="s">
        <v>425</v>
      </c>
      <c r="B81" s="840"/>
      <c r="C81" s="809" t="s">
        <v>129</v>
      </c>
      <c r="D81" s="794" t="str">
        <f>[76]납품수량!C42</f>
        <v>FRONT BEAM(도장,창일)</v>
      </c>
      <c r="E81" s="794" t="str">
        <f>[76]납품수량!D42</f>
        <v xml:space="preserve">YS4 </v>
      </c>
      <c r="F81" s="794">
        <f>VLOOKUP(C81,'[72]납품수량(영업)'!$C$3:$F$260,4,FALSE)</f>
        <v>0</v>
      </c>
      <c r="G81" s="122">
        <f>VLOOKUP($C$81,[77]납품수량!$B$3:$AI$200,G1,FALSE)</f>
        <v>0</v>
      </c>
      <c r="H81" s="122">
        <f>VLOOKUP($C$81,[77]납품수량!$B$3:$AI$200,H1,FALSE)</f>
        <v>0</v>
      </c>
      <c r="I81" s="122">
        <f>VLOOKUP($C$81,[77]납품수량!$B$3:$AI$200,I1,FALSE)</f>
        <v>0</v>
      </c>
      <c r="J81" s="122">
        <f>VLOOKUP($C$81,[77]납품수량!$B$3:$AI$200,J1,FALSE)</f>
        <v>0</v>
      </c>
      <c r="K81" s="122">
        <f>VLOOKUP($C$81,[77]납품수량!$B$3:$AI$200,K1,FALSE)</f>
        <v>0</v>
      </c>
      <c r="L81" s="122">
        <f>VLOOKUP($C$81,[77]납품수량!$B$3:$AI$200,L1,FALSE)</f>
        <v>0</v>
      </c>
      <c r="M81" s="122">
        <f>VLOOKUP($C$81,[77]납품수량!$B$3:$AI$200,M1,FALSE)</f>
        <v>0</v>
      </c>
      <c r="N81" s="122">
        <f>VLOOKUP($C$81,[77]납품수량!$B$3:$AI$200,N1,FALSE)</f>
        <v>0</v>
      </c>
      <c r="O81" s="122">
        <f>VLOOKUP($C$81,[77]납품수량!$B$3:$AI$200,O1,FALSE)</f>
        <v>0</v>
      </c>
      <c r="P81" s="122">
        <f>VLOOKUP($C$81,[77]납품수량!$B$3:$AI$200,P1,FALSE)</f>
        <v>0</v>
      </c>
      <c r="Q81" s="122">
        <f>VLOOKUP($C$81,[77]납품수량!$B$3:$AI$200,Q1,FALSE)</f>
        <v>0</v>
      </c>
      <c r="R81" s="122">
        <f>VLOOKUP($C$81,[77]납품수량!$B$3:$AI$200,R1,FALSE)</f>
        <v>0</v>
      </c>
      <c r="S81" s="122">
        <f>VLOOKUP($C$81,[77]납품수량!$B$3:$AI$200,S1,FALSE)</f>
        <v>0</v>
      </c>
      <c r="T81" s="122">
        <f>VLOOKUP($C$81,[77]납품수량!$B$3:$AI$200,T1,FALSE)</f>
        <v>0</v>
      </c>
      <c r="U81" s="122">
        <f>VLOOKUP($C$81,[77]납품수량!$B$3:$AI$200,U1,FALSE)</f>
        <v>0</v>
      </c>
      <c r="V81" s="122">
        <f>VLOOKUP($C$81,[77]납품수량!$B$3:$AI$200,V1,FALSE)</f>
        <v>0</v>
      </c>
      <c r="W81" s="122">
        <f>VLOOKUP($C$81,[77]납품수량!$B$3:$AI$200,W1,FALSE)</f>
        <v>0</v>
      </c>
      <c r="X81" s="122">
        <f>VLOOKUP($C$81,[77]납품수량!$B$3:$AI$200,X1,FALSE)</f>
        <v>0</v>
      </c>
      <c r="Y81" s="122">
        <f>VLOOKUP($C$81,[77]납품수량!$B$3:$AI$200,Y1,FALSE)</f>
        <v>0</v>
      </c>
      <c r="Z81" s="122">
        <f>VLOOKUP($C$81,[77]납품수량!$B$3:$AI$200,Z1,FALSE)</f>
        <v>0</v>
      </c>
      <c r="AA81" s="122">
        <f>VLOOKUP($C$81,[77]납품수량!$B$3:$AI$200,AA1,FALSE)</f>
        <v>0</v>
      </c>
      <c r="AB81" s="122">
        <f>VLOOKUP($C$81,[77]납품수량!$B$3:$AI$200,AB1,FALSE)</f>
        <v>0</v>
      </c>
      <c r="AC81" s="122">
        <f>VLOOKUP($C$81,[77]납품수량!$B$3:$AI$200,AC1,FALSE)</f>
        <v>0</v>
      </c>
      <c r="AD81" s="122">
        <f>VLOOKUP($C$81,[77]납품수량!$B$3:$AI$200,AD1,FALSE)</f>
        <v>0</v>
      </c>
      <c r="AE81" s="122">
        <f>VLOOKUP($C$81,[77]납품수량!$B$3:$AI$200,AE1,FALSE)</f>
        <v>0</v>
      </c>
      <c r="AF81" s="122">
        <f>VLOOKUP($C$81,[77]납품수량!$B$3:$AI$200,AF1,FALSE)</f>
        <v>0</v>
      </c>
      <c r="AG81" s="122">
        <f>VLOOKUP($C$81,[77]납품수량!$B$3:$AI$200,AG1,FALSE)</f>
        <v>0</v>
      </c>
      <c r="AH81" s="122">
        <f>VLOOKUP($C$81,[77]납품수량!$B$3:$AI$200,AH1,FALSE)</f>
        <v>0</v>
      </c>
      <c r="AI81" s="122">
        <f>VLOOKUP($C$81,[77]납품수량!$B$3:$AI$200,AI1,FALSE)</f>
        <v>0</v>
      </c>
      <c r="AJ81" s="122">
        <f>VLOOKUP($C$81,[77]납품수량!$B$3:$AI$200,AJ1,FALSE)</f>
        <v>0</v>
      </c>
      <c r="AK81" s="122">
        <f>VLOOKUP($C$81,[77]납품수량!$B$3:$AI$200,AK1,FALSE)</f>
        <v>0</v>
      </c>
      <c r="AL81" s="122">
        <f>SUM(G81:AK81)</f>
        <v>0</v>
      </c>
      <c r="AM81" s="61"/>
      <c r="AN81" s="61"/>
      <c r="AO81" s="61"/>
      <c r="AP81" s="61"/>
      <c r="AQ81" s="61"/>
      <c r="AR81" s="61"/>
      <c r="AS81" s="61"/>
      <c r="AT81" s="61"/>
      <c r="AU81" s="61"/>
      <c r="AV81" s="61"/>
      <c r="AW81" s="61"/>
      <c r="AX81" s="61"/>
      <c r="AY81" s="61"/>
      <c r="AZ81" s="61"/>
      <c r="BA81" s="61"/>
      <c r="BB81" s="61"/>
      <c r="BC81" s="61"/>
      <c r="BD81" s="61"/>
      <c r="BE81" s="61"/>
      <c r="BF81" s="61"/>
      <c r="BG81" s="61"/>
      <c r="BH81" s="61"/>
      <c r="BI81" s="61"/>
      <c r="BJ81" s="61"/>
      <c r="BK81" s="61"/>
      <c r="BL81" s="61"/>
      <c r="BM81" s="61"/>
      <c r="BN81" s="61"/>
      <c r="BO81" s="61"/>
      <c r="BP81" s="61"/>
      <c r="BQ81" s="61"/>
      <c r="BR81" s="61"/>
      <c r="BS81" s="61"/>
      <c r="BT81" s="61"/>
      <c r="BU81" s="61"/>
      <c r="BV81" s="61"/>
      <c r="BW81" s="61"/>
      <c r="BX81" s="61"/>
      <c r="BY81" s="61"/>
      <c r="BZ81" s="61"/>
      <c r="CA81" s="61"/>
      <c r="CB81" s="61"/>
      <c r="CC81" s="61"/>
      <c r="CD81" s="61"/>
      <c r="CE81" s="61"/>
      <c r="CF81" s="61"/>
      <c r="CG81" s="61"/>
      <c r="CH81" s="61"/>
      <c r="CI81" s="61"/>
      <c r="CJ81" s="61"/>
      <c r="CK81" s="61"/>
      <c r="CL81" s="61"/>
      <c r="CM81" s="61"/>
      <c r="CN81" s="61"/>
      <c r="CO81" s="61"/>
      <c r="CP81" s="61"/>
      <c r="CQ81" s="61"/>
      <c r="CR81" s="61"/>
      <c r="CS81" s="61"/>
      <c r="CT81" s="61"/>
      <c r="CU81" s="61"/>
      <c r="CV81" s="61"/>
      <c r="CW81" s="61"/>
      <c r="CX81" s="61"/>
      <c r="CY81" s="61"/>
      <c r="CZ81" s="61"/>
      <c r="DA81" s="61"/>
      <c r="DB81" s="61"/>
    </row>
    <row r="82" spans="1:106" s="58" customFormat="1" ht="20.100000000000001" customHeight="1">
      <c r="A82" s="117"/>
      <c r="B82" s="840"/>
      <c r="C82" s="810"/>
      <c r="D82" s="795"/>
      <c r="E82" s="795"/>
      <c r="F82" s="795"/>
      <c r="G82" s="122">
        <f>$F$81*G81</f>
        <v>0</v>
      </c>
      <c r="H82" s="122">
        <f t="shared" ref="H82:AK82" si="39">$F$81*H81</f>
        <v>0</v>
      </c>
      <c r="I82" s="122">
        <f t="shared" si="39"/>
        <v>0</v>
      </c>
      <c r="J82" s="122">
        <f t="shared" si="39"/>
        <v>0</v>
      </c>
      <c r="K82" s="122">
        <f t="shared" si="39"/>
        <v>0</v>
      </c>
      <c r="L82" s="122">
        <f t="shared" si="39"/>
        <v>0</v>
      </c>
      <c r="M82" s="122">
        <f t="shared" si="39"/>
        <v>0</v>
      </c>
      <c r="N82" s="122">
        <f t="shared" si="39"/>
        <v>0</v>
      </c>
      <c r="O82" s="122">
        <f t="shared" si="39"/>
        <v>0</v>
      </c>
      <c r="P82" s="122">
        <f t="shared" si="39"/>
        <v>0</v>
      </c>
      <c r="Q82" s="122">
        <f t="shared" si="39"/>
        <v>0</v>
      </c>
      <c r="R82" s="122">
        <f t="shared" si="39"/>
        <v>0</v>
      </c>
      <c r="S82" s="122">
        <f t="shared" si="39"/>
        <v>0</v>
      </c>
      <c r="T82" s="122">
        <f t="shared" si="39"/>
        <v>0</v>
      </c>
      <c r="U82" s="122">
        <f t="shared" si="39"/>
        <v>0</v>
      </c>
      <c r="V82" s="122">
        <f t="shared" si="39"/>
        <v>0</v>
      </c>
      <c r="W82" s="122">
        <f t="shared" si="39"/>
        <v>0</v>
      </c>
      <c r="X82" s="122">
        <f t="shared" si="39"/>
        <v>0</v>
      </c>
      <c r="Y82" s="122">
        <f t="shared" si="39"/>
        <v>0</v>
      </c>
      <c r="Z82" s="122">
        <f t="shared" si="39"/>
        <v>0</v>
      </c>
      <c r="AA82" s="122">
        <f t="shared" si="39"/>
        <v>0</v>
      </c>
      <c r="AB82" s="122">
        <f t="shared" si="39"/>
        <v>0</v>
      </c>
      <c r="AC82" s="122">
        <f t="shared" si="39"/>
        <v>0</v>
      </c>
      <c r="AD82" s="122">
        <f t="shared" si="39"/>
        <v>0</v>
      </c>
      <c r="AE82" s="122">
        <f t="shared" si="39"/>
        <v>0</v>
      </c>
      <c r="AF82" s="122">
        <f t="shared" si="39"/>
        <v>0</v>
      </c>
      <c r="AG82" s="122">
        <f t="shared" si="39"/>
        <v>0</v>
      </c>
      <c r="AH82" s="122">
        <f t="shared" si="39"/>
        <v>0</v>
      </c>
      <c r="AI82" s="122">
        <f t="shared" si="39"/>
        <v>0</v>
      </c>
      <c r="AJ82" s="122">
        <f t="shared" si="39"/>
        <v>0</v>
      </c>
      <c r="AK82" s="122">
        <f t="shared" si="39"/>
        <v>0</v>
      </c>
      <c r="AL82" s="122">
        <f>F81*AL81</f>
        <v>0</v>
      </c>
      <c r="AM82" s="61"/>
      <c r="AN82" s="61"/>
      <c r="AO82" s="61"/>
      <c r="AP82" s="61"/>
      <c r="AQ82" s="61"/>
      <c r="AR82" s="61"/>
      <c r="AS82" s="61"/>
      <c r="AT82" s="61"/>
      <c r="AU82" s="61"/>
      <c r="AV82" s="61"/>
      <c r="AW82" s="61"/>
      <c r="AX82" s="61"/>
      <c r="AY82" s="61"/>
      <c r="AZ82" s="61"/>
      <c r="BA82" s="61"/>
      <c r="BB82" s="61"/>
      <c r="BC82" s="61"/>
      <c r="BD82" s="61"/>
      <c r="BE82" s="61"/>
      <c r="BF82" s="61"/>
      <c r="BG82" s="61"/>
      <c r="BH82" s="61"/>
      <c r="BI82" s="61"/>
      <c r="BJ82" s="61"/>
      <c r="BK82" s="61"/>
      <c r="BL82" s="61"/>
      <c r="BM82" s="61"/>
      <c r="BN82" s="61"/>
      <c r="BO82" s="61"/>
      <c r="BP82" s="61"/>
      <c r="BQ82" s="61"/>
      <c r="BR82" s="61"/>
      <c r="BS82" s="61"/>
      <c r="BT82" s="61"/>
      <c r="BU82" s="61"/>
      <c r="BV82" s="61"/>
      <c r="BW82" s="61"/>
      <c r="BX82" s="61"/>
      <c r="BY82" s="61"/>
      <c r="BZ82" s="61"/>
      <c r="CA82" s="61"/>
      <c r="CB82" s="61"/>
      <c r="CC82" s="61"/>
      <c r="CD82" s="61"/>
      <c r="CE82" s="61"/>
      <c r="CF82" s="61"/>
      <c r="CG82" s="61"/>
      <c r="CH82" s="61"/>
      <c r="CI82" s="61"/>
      <c r="CJ82" s="61"/>
      <c r="CK82" s="61"/>
      <c r="CL82" s="61"/>
      <c r="CM82" s="61"/>
      <c r="CN82" s="61"/>
      <c r="CO82" s="61"/>
      <c r="CP82" s="61"/>
      <c r="CQ82" s="61"/>
      <c r="CR82" s="61"/>
      <c r="CS82" s="61"/>
      <c r="CT82" s="61"/>
      <c r="CU82" s="61"/>
      <c r="CV82" s="61"/>
      <c r="CW82" s="61"/>
      <c r="CX82" s="61"/>
      <c r="CY82" s="61"/>
      <c r="CZ82" s="61"/>
      <c r="DA82" s="61"/>
      <c r="DB82" s="61"/>
    </row>
    <row r="83" spans="1:106" s="58" customFormat="1" ht="20.100000000000001" customHeight="1">
      <c r="A83" s="117" t="s">
        <v>425</v>
      </c>
      <c r="B83" s="840"/>
      <c r="C83" s="809" t="s">
        <v>130</v>
      </c>
      <c r="D83" s="794" t="str">
        <f>[76]납품수량!C43</f>
        <v>MIDDLE BEAM(안국)</v>
      </c>
      <c r="E83" s="794" t="str">
        <f>[76]납품수량!D43</f>
        <v>YS4</v>
      </c>
      <c r="F83" s="794">
        <f>VLOOKUP(C83,'[72]납품수량(영업)'!$C$3:$F$260,4,FALSE)</f>
        <v>0</v>
      </c>
      <c r="G83" s="122">
        <f>VLOOKUP($C$83,[77]납품수량!$B$3:$AI$200,G1,FALSE)</f>
        <v>0</v>
      </c>
      <c r="H83" s="122">
        <f>VLOOKUP($C$83,[77]납품수량!$B$3:$AI$200,H1,FALSE)</f>
        <v>0</v>
      </c>
      <c r="I83" s="122">
        <f>VLOOKUP($C$83,[77]납품수량!$B$3:$AI$200,I1,FALSE)</f>
        <v>0</v>
      </c>
      <c r="J83" s="122">
        <f>VLOOKUP($C$83,[77]납품수량!$B$3:$AI$200,J1,FALSE)</f>
        <v>0</v>
      </c>
      <c r="K83" s="122">
        <f>VLOOKUP($C$83,[77]납품수량!$B$3:$AI$200,K1,FALSE)</f>
        <v>0</v>
      </c>
      <c r="L83" s="122">
        <f>VLOOKUP($C$83,[77]납품수량!$B$3:$AI$200,L1,FALSE)</f>
        <v>0</v>
      </c>
      <c r="M83" s="122">
        <f>VLOOKUP($C$83,[77]납품수량!$B$3:$AI$200,M1,FALSE)</f>
        <v>0</v>
      </c>
      <c r="N83" s="122">
        <f>VLOOKUP($C$83,[77]납품수량!$B$3:$AI$200,N1,FALSE)</f>
        <v>0</v>
      </c>
      <c r="O83" s="122">
        <f>VLOOKUP($C$83,[77]납품수량!$B$3:$AI$200,O1,FALSE)</f>
        <v>0</v>
      </c>
      <c r="P83" s="122">
        <f>VLOOKUP($C$83,[77]납품수량!$B$3:$AI$200,P1,FALSE)</f>
        <v>0</v>
      </c>
      <c r="Q83" s="122">
        <f>VLOOKUP($C$83,[77]납품수량!$B$3:$AI$200,Q1,FALSE)</f>
        <v>0</v>
      </c>
      <c r="R83" s="122">
        <f>VLOOKUP($C$83,[77]납품수량!$B$3:$AI$200,R1,FALSE)</f>
        <v>0</v>
      </c>
      <c r="S83" s="122">
        <f>VLOOKUP($C$83,[77]납품수량!$B$3:$AI$200,S1,FALSE)</f>
        <v>0</v>
      </c>
      <c r="T83" s="122">
        <f>VLOOKUP($C$83,[77]납품수량!$B$3:$AI$200,T1,FALSE)</f>
        <v>0</v>
      </c>
      <c r="U83" s="122">
        <f>VLOOKUP($C$83,[77]납품수량!$B$3:$AI$200,U1,FALSE)</f>
        <v>0</v>
      </c>
      <c r="V83" s="122">
        <f>VLOOKUP($C$83,[77]납품수량!$B$3:$AI$200,V1,FALSE)</f>
        <v>0</v>
      </c>
      <c r="W83" s="122">
        <f>VLOOKUP($C$83,[77]납품수량!$B$3:$AI$200,W1,FALSE)</f>
        <v>0</v>
      </c>
      <c r="X83" s="122">
        <f>VLOOKUP($C$83,[77]납품수량!$B$3:$AI$200,X1,FALSE)</f>
        <v>0</v>
      </c>
      <c r="Y83" s="122">
        <f>VLOOKUP($C$83,[77]납품수량!$B$3:$AI$200,Y1,FALSE)</f>
        <v>0</v>
      </c>
      <c r="Z83" s="122">
        <f>VLOOKUP($C$83,[77]납품수량!$B$3:$AI$200,Z1,FALSE)</f>
        <v>0</v>
      </c>
      <c r="AA83" s="122">
        <f>VLOOKUP($C$83,[77]납품수량!$B$3:$AI$200,AA1,FALSE)</f>
        <v>0</v>
      </c>
      <c r="AB83" s="122">
        <f>VLOOKUP($C$83,[77]납품수량!$B$3:$AI$200,AB1,FALSE)</f>
        <v>0</v>
      </c>
      <c r="AC83" s="122">
        <f>VLOOKUP($C$83,[77]납품수량!$B$3:$AI$200,AC1,FALSE)</f>
        <v>0</v>
      </c>
      <c r="AD83" s="122">
        <f>VLOOKUP($C$83,[77]납품수량!$B$3:$AI$200,AD1,FALSE)</f>
        <v>0</v>
      </c>
      <c r="AE83" s="122">
        <f>VLOOKUP($C$83,[77]납품수량!$B$3:$AI$200,AE1,FALSE)</f>
        <v>0</v>
      </c>
      <c r="AF83" s="122">
        <f>VLOOKUP($C$83,[77]납품수량!$B$3:$AI$200,AF1,FALSE)</f>
        <v>0</v>
      </c>
      <c r="AG83" s="122">
        <f>VLOOKUP($C$83,[77]납품수량!$B$3:$AI$200,AG1,FALSE)</f>
        <v>0</v>
      </c>
      <c r="AH83" s="122">
        <f>VLOOKUP($C$83,[77]납품수량!$B$3:$AI$200,AH1,FALSE)</f>
        <v>0</v>
      </c>
      <c r="AI83" s="122">
        <f>VLOOKUP($C$83,[77]납품수량!$B$3:$AI$200,AI1,FALSE)</f>
        <v>0</v>
      </c>
      <c r="AJ83" s="122">
        <f>VLOOKUP($C$83,[77]납품수량!$B$3:$AI$200,AJ1,FALSE)</f>
        <v>0</v>
      </c>
      <c r="AK83" s="122">
        <f>VLOOKUP($C$83,[77]납품수량!$B$3:$AI$200,AK1,FALSE)</f>
        <v>0</v>
      </c>
      <c r="AL83" s="122">
        <f>SUM(G83:AK83)</f>
        <v>0</v>
      </c>
      <c r="AM83" s="61"/>
      <c r="AN83" s="61"/>
      <c r="AO83" s="61"/>
      <c r="AP83" s="61"/>
      <c r="AQ83" s="61"/>
      <c r="AR83" s="61"/>
      <c r="AS83" s="61"/>
      <c r="AT83" s="61"/>
      <c r="AU83" s="61"/>
      <c r="AV83" s="61"/>
      <c r="AW83" s="61"/>
      <c r="AX83" s="61"/>
      <c r="AY83" s="61"/>
      <c r="AZ83" s="61"/>
      <c r="BA83" s="61"/>
      <c r="BB83" s="61"/>
      <c r="BC83" s="61"/>
      <c r="BD83" s="61"/>
      <c r="BE83" s="61"/>
      <c r="BF83" s="61"/>
      <c r="BG83" s="61"/>
      <c r="BH83" s="61"/>
      <c r="BI83" s="61"/>
      <c r="BJ83" s="61"/>
      <c r="BK83" s="61"/>
      <c r="BL83" s="61"/>
      <c r="BM83" s="61"/>
      <c r="BN83" s="61"/>
      <c r="BO83" s="61"/>
      <c r="BP83" s="61"/>
      <c r="BQ83" s="61"/>
      <c r="BR83" s="61"/>
      <c r="BS83" s="61"/>
      <c r="BT83" s="61"/>
      <c r="BU83" s="61"/>
      <c r="BV83" s="61"/>
      <c r="BW83" s="61"/>
      <c r="BX83" s="61"/>
      <c r="BY83" s="61"/>
      <c r="BZ83" s="61"/>
      <c r="CA83" s="61"/>
      <c r="CB83" s="61"/>
      <c r="CC83" s="61"/>
      <c r="CD83" s="61"/>
      <c r="CE83" s="61"/>
      <c r="CF83" s="61"/>
      <c r="CG83" s="61"/>
      <c r="CH83" s="61"/>
      <c r="CI83" s="61"/>
      <c r="CJ83" s="61"/>
      <c r="CK83" s="61"/>
      <c r="CL83" s="61"/>
      <c r="CM83" s="61"/>
      <c r="CN83" s="61"/>
      <c r="CO83" s="61"/>
      <c r="CP83" s="61"/>
      <c r="CQ83" s="61"/>
      <c r="CR83" s="61"/>
      <c r="CS83" s="61"/>
      <c r="CT83" s="61"/>
      <c r="CU83" s="61"/>
      <c r="CV83" s="61"/>
      <c r="CW83" s="61"/>
      <c r="CX83" s="61"/>
      <c r="CY83" s="61"/>
      <c r="CZ83" s="61"/>
      <c r="DA83" s="61"/>
      <c r="DB83" s="61"/>
    </row>
    <row r="84" spans="1:106" s="58" customFormat="1" ht="20.100000000000001" customHeight="1">
      <c r="A84" s="117"/>
      <c r="B84" s="840"/>
      <c r="C84" s="810"/>
      <c r="D84" s="795"/>
      <c r="E84" s="795"/>
      <c r="F84" s="795"/>
      <c r="G84" s="122">
        <f>$F$83*G83</f>
        <v>0</v>
      </c>
      <c r="H84" s="122">
        <f t="shared" ref="H84:AK84" si="40">$F$83*H83</f>
        <v>0</v>
      </c>
      <c r="I84" s="122">
        <f t="shared" si="40"/>
        <v>0</v>
      </c>
      <c r="J84" s="122">
        <f t="shared" si="40"/>
        <v>0</v>
      </c>
      <c r="K84" s="122">
        <f t="shared" si="40"/>
        <v>0</v>
      </c>
      <c r="L84" s="122">
        <f t="shared" si="40"/>
        <v>0</v>
      </c>
      <c r="M84" s="122">
        <f t="shared" si="40"/>
        <v>0</v>
      </c>
      <c r="N84" s="122">
        <f t="shared" si="40"/>
        <v>0</v>
      </c>
      <c r="O84" s="122">
        <f t="shared" si="40"/>
        <v>0</v>
      </c>
      <c r="P84" s="122">
        <f t="shared" si="40"/>
        <v>0</v>
      </c>
      <c r="Q84" s="122">
        <f t="shared" si="40"/>
        <v>0</v>
      </c>
      <c r="R84" s="122">
        <f t="shared" si="40"/>
        <v>0</v>
      </c>
      <c r="S84" s="122">
        <f t="shared" si="40"/>
        <v>0</v>
      </c>
      <c r="T84" s="122">
        <f t="shared" si="40"/>
        <v>0</v>
      </c>
      <c r="U84" s="122">
        <f t="shared" si="40"/>
        <v>0</v>
      </c>
      <c r="V84" s="122">
        <f t="shared" si="40"/>
        <v>0</v>
      </c>
      <c r="W84" s="122">
        <f t="shared" si="40"/>
        <v>0</v>
      </c>
      <c r="X84" s="122">
        <f t="shared" si="40"/>
        <v>0</v>
      </c>
      <c r="Y84" s="122">
        <f t="shared" si="40"/>
        <v>0</v>
      </c>
      <c r="Z84" s="122">
        <f t="shared" si="40"/>
        <v>0</v>
      </c>
      <c r="AA84" s="122">
        <f t="shared" si="40"/>
        <v>0</v>
      </c>
      <c r="AB84" s="122">
        <f t="shared" si="40"/>
        <v>0</v>
      </c>
      <c r="AC84" s="122">
        <f t="shared" si="40"/>
        <v>0</v>
      </c>
      <c r="AD84" s="122">
        <f t="shared" si="40"/>
        <v>0</v>
      </c>
      <c r="AE84" s="122">
        <f t="shared" si="40"/>
        <v>0</v>
      </c>
      <c r="AF84" s="122">
        <f t="shared" si="40"/>
        <v>0</v>
      </c>
      <c r="AG84" s="122">
        <f t="shared" si="40"/>
        <v>0</v>
      </c>
      <c r="AH84" s="122">
        <f t="shared" si="40"/>
        <v>0</v>
      </c>
      <c r="AI84" s="122">
        <f t="shared" si="40"/>
        <v>0</v>
      </c>
      <c r="AJ84" s="122">
        <f t="shared" si="40"/>
        <v>0</v>
      </c>
      <c r="AK84" s="122">
        <f t="shared" si="40"/>
        <v>0</v>
      </c>
      <c r="AL84" s="122">
        <f>F83*AL83</f>
        <v>0</v>
      </c>
      <c r="AM84" s="61"/>
      <c r="AN84" s="61"/>
      <c r="AO84" s="61"/>
      <c r="AP84" s="61"/>
      <c r="AQ84" s="61"/>
      <c r="AR84" s="61"/>
      <c r="AS84" s="61"/>
      <c r="AT84" s="61"/>
      <c r="AU84" s="61"/>
      <c r="AV84" s="61"/>
      <c r="AW84" s="61"/>
      <c r="AX84" s="61"/>
      <c r="AY84" s="61"/>
      <c r="AZ84" s="61"/>
      <c r="BA84" s="61"/>
      <c r="BB84" s="61"/>
      <c r="BC84" s="61"/>
      <c r="BD84" s="61"/>
      <c r="BE84" s="61"/>
      <c r="BF84" s="61"/>
      <c r="BG84" s="61"/>
      <c r="BH84" s="61"/>
      <c r="BI84" s="61"/>
      <c r="BJ84" s="61"/>
      <c r="BK84" s="61"/>
      <c r="BL84" s="61"/>
      <c r="BM84" s="61"/>
      <c r="BN84" s="61"/>
      <c r="BO84" s="61"/>
      <c r="BP84" s="61"/>
      <c r="BQ84" s="61"/>
      <c r="BR84" s="61"/>
      <c r="BS84" s="61"/>
      <c r="BT84" s="61"/>
      <c r="BU84" s="61"/>
      <c r="BV84" s="61"/>
      <c r="BW84" s="61"/>
      <c r="BX84" s="61"/>
      <c r="BY84" s="61"/>
      <c r="BZ84" s="61"/>
      <c r="CA84" s="61"/>
      <c r="CB84" s="61"/>
      <c r="CC84" s="61"/>
      <c r="CD84" s="61"/>
      <c r="CE84" s="61"/>
      <c r="CF84" s="61"/>
      <c r="CG84" s="61"/>
      <c r="CH84" s="61"/>
      <c r="CI84" s="61"/>
      <c r="CJ84" s="61"/>
      <c r="CK84" s="61"/>
      <c r="CL84" s="61"/>
      <c r="CM84" s="61"/>
      <c r="CN84" s="61"/>
      <c r="CO84" s="61"/>
      <c r="CP84" s="61"/>
      <c r="CQ84" s="61"/>
      <c r="CR84" s="61"/>
      <c r="CS84" s="61"/>
      <c r="CT84" s="61"/>
      <c r="CU84" s="61"/>
      <c r="CV84" s="61"/>
      <c r="CW84" s="61"/>
      <c r="CX84" s="61"/>
      <c r="CY84" s="61"/>
      <c r="CZ84" s="61"/>
      <c r="DA84" s="61"/>
      <c r="DB84" s="61"/>
    </row>
    <row r="85" spans="1:106" s="58" customFormat="1" ht="20.100000000000001" customHeight="1">
      <c r="A85" s="117" t="s">
        <v>425</v>
      </c>
      <c r="B85" s="840"/>
      <c r="C85" s="809" t="s">
        <v>131</v>
      </c>
      <c r="D85" s="794" t="str">
        <f>[76]납품수량!C44</f>
        <v>MIDDLE BEAM</v>
      </c>
      <c r="E85" s="794" t="str">
        <f>[76]납품수량!D44</f>
        <v>P32E</v>
      </c>
      <c r="F85" s="794">
        <f>VLOOKUP(C85,'[72]납품수량(영업)'!$C$3:$F$260,4,FALSE)</f>
        <v>0</v>
      </c>
      <c r="G85" s="122">
        <f>VLOOKUP($C$85,[77]납품수량!$B$3:$AI$200,G1,FALSE)</f>
        <v>0</v>
      </c>
      <c r="H85" s="122">
        <f>VLOOKUP($C$85,[77]납품수량!$B$3:$AI$200,H1,FALSE)</f>
        <v>0</v>
      </c>
      <c r="I85" s="122">
        <f>VLOOKUP($C$85,[77]납품수량!$B$3:$AI$200,I1,FALSE)</f>
        <v>0</v>
      </c>
      <c r="J85" s="122">
        <f>VLOOKUP($C$85,[77]납품수량!$B$3:$AI$200,J1,FALSE)</f>
        <v>0</v>
      </c>
      <c r="K85" s="122">
        <f>VLOOKUP($C$85,[77]납품수량!$B$3:$AI$200,K1,FALSE)</f>
        <v>0</v>
      </c>
      <c r="L85" s="122">
        <f>VLOOKUP($C$85,[77]납품수량!$B$3:$AI$200,L1,FALSE)</f>
        <v>0</v>
      </c>
      <c r="M85" s="122">
        <f>VLOOKUP($C$85,[77]납품수량!$B$3:$AI$200,M1,FALSE)</f>
        <v>0</v>
      </c>
      <c r="N85" s="122">
        <f>VLOOKUP($C$85,[77]납품수량!$B$3:$AI$200,N1,FALSE)</f>
        <v>0</v>
      </c>
      <c r="O85" s="122">
        <f>VLOOKUP($C$85,[77]납품수량!$B$3:$AI$200,O1,FALSE)</f>
        <v>0</v>
      </c>
      <c r="P85" s="122">
        <f>VLOOKUP($C$85,[77]납품수량!$B$3:$AI$200,P1,FALSE)</f>
        <v>0</v>
      </c>
      <c r="Q85" s="122">
        <f>VLOOKUP($C$85,[77]납품수량!$B$3:$AI$200,Q1,FALSE)</f>
        <v>0</v>
      </c>
      <c r="R85" s="122">
        <f>VLOOKUP($C$85,[77]납품수량!$B$3:$AI$200,R1,FALSE)</f>
        <v>0</v>
      </c>
      <c r="S85" s="122">
        <f>VLOOKUP($C$85,[77]납품수량!$B$3:$AI$200,S1,FALSE)</f>
        <v>0</v>
      </c>
      <c r="T85" s="122">
        <f>VLOOKUP($C$85,[77]납품수량!$B$3:$AI$200,T1,FALSE)</f>
        <v>0</v>
      </c>
      <c r="U85" s="122">
        <f>VLOOKUP($C$85,[77]납품수량!$B$3:$AI$200,U1,FALSE)</f>
        <v>0</v>
      </c>
      <c r="V85" s="122">
        <f>VLOOKUP($C$85,[77]납품수량!$B$3:$AI$200,V1,FALSE)</f>
        <v>0</v>
      </c>
      <c r="W85" s="122">
        <f>VLOOKUP($C$85,[77]납품수량!$B$3:$AI$200,W1,FALSE)</f>
        <v>0</v>
      </c>
      <c r="X85" s="122">
        <f>VLOOKUP($C$85,[77]납품수량!$B$3:$AI$200,X1,FALSE)</f>
        <v>0</v>
      </c>
      <c r="Y85" s="122">
        <f>VLOOKUP($C$85,[77]납품수량!$B$3:$AI$200,Y1,FALSE)</f>
        <v>0</v>
      </c>
      <c r="Z85" s="122">
        <f>VLOOKUP($C$85,[77]납품수량!$B$3:$AI$200,Z1,FALSE)</f>
        <v>0</v>
      </c>
      <c r="AA85" s="122">
        <f>VLOOKUP($C$85,[77]납품수량!$B$3:$AI$200,AA1,FALSE)</f>
        <v>0</v>
      </c>
      <c r="AB85" s="122">
        <f>VLOOKUP($C$85,[77]납품수량!$B$3:$AI$200,AB1,FALSE)</f>
        <v>0</v>
      </c>
      <c r="AC85" s="122">
        <f>VLOOKUP($C$85,[77]납품수량!$B$3:$AI$200,AC1,FALSE)</f>
        <v>0</v>
      </c>
      <c r="AD85" s="122">
        <f>VLOOKUP($C$85,[77]납품수량!$B$3:$AI$200,AD1,FALSE)</f>
        <v>0</v>
      </c>
      <c r="AE85" s="122">
        <f>VLOOKUP($C$85,[77]납품수량!$B$3:$AI$200,AE1,FALSE)</f>
        <v>0</v>
      </c>
      <c r="AF85" s="122">
        <f>VLOOKUP($C$85,[77]납품수량!$B$3:$AI$200,AF1,FALSE)</f>
        <v>0</v>
      </c>
      <c r="AG85" s="122">
        <f>VLOOKUP($C$85,[77]납품수량!$B$3:$AI$200,AG1,FALSE)</f>
        <v>0</v>
      </c>
      <c r="AH85" s="122">
        <f>VLOOKUP($C$85,[77]납품수량!$B$3:$AI$200,AH1,FALSE)</f>
        <v>0</v>
      </c>
      <c r="AI85" s="122">
        <f>VLOOKUP($C$85,[77]납품수량!$B$3:$AI$200,AI1,FALSE)</f>
        <v>0</v>
      </c>
      <c r="AJ85" s="122">
        <f>VLOOKUP($C$85,[77]납품수량!$B$3:$AI$200,AJ1,FALSE)</f>
        <v>0</v>
      </c>
      <c r="AK85" s="122">
        <f>VLOOKUP($C$85,[77]납품수량!$B$3:$AI$200,AK1,FALSE)</f>
        <v>0</v>
      </c>
      <c r="AL85" s="122">
        <f>SUM(G85:AK85)</f>
        <v>0</v>
      </c>
      <c r="AM85" s="61"/>
      <c r="AN85" s="61"/>
      <c r="AO85" s="61"/>
      <c r="AP85" s="61"/>
      <c r="AQ85" s="61"/>
      <c r="AR85" s="61"/>
      <c r="AS85" s="61"/>
      <c r="AT85" s="61"/>
      <c r="AU85" s="61"/>
      <c r="AV85" s="61"/>
      <c r="AW85" s="61"/>
      <c r="AX85" s="61"/>
      <c r="AY85" s="61"/>
      <c r="AZ85" s="61"/>
      <c r="BA85" s="61"/>
      <c r="BB85" s="61"/>
      <c r="BC85" s="61"/>
      <c r="BD85" s="61"/>
      <c r="BE85" s="61"/>
      <c r="BF85" s="61"/>
      <c r="BG85" s="61"/>
      <c r="BH85" s="61"/>
      <c r="BI85" s="61"/>
      <c r="BJ85" s="61"/>
      <c r="BK85" s="61"/>
      <c r="BL85" s="61"/>
      <c r="BM85" s="61"/>
      <c r="BN85" s="61"/>
      <c r="BO85" s="61"/>
      <c r="BP85" s="61"/>
      <c r="BQ85" s="61"/>
      <c r="BR85" s="61"/>
      <c r="BS85" s="61"/>
      <c r="BT85" s="61"/>
      <c r="BU85" s="61"/>
      <c r="BV85" s="61"/>
      <c r="BW85" s="61"/>
      <c r="BX85" s="61"/>
      <c r="BY85" s="61"/>
      <c r="BZ85" s="61"/>
      <c r="CA85" s="61"/>
      <c r="CB85" s="61"/>
      <c r="CC85" s="61"/>
      <c r="CD85" s="61"/>
      <c r="CE85" s="61"/>
      <c r="CF85" s="61"/>
      <c r="CG85" s="61"/>
      <c r="CH85" s="61"/>
      <c r="CI85" s="61"/>
      <c r="CJ85" s="61"/>
      <c r="CK85" s="61"/>
      <c r="CL85" s="61"/>
      <c r="CM85" s="61"/>
      <c r="CN85" s="61"/>
      <c r="CO85" s="61"/>
      <c r="CP85" s="61"/>
      <c r="CQ85" s="61"/>
      <c r="CR85" s="61"/>
      <c r="CS85" s="61"/>
      <c r="CT85" s="61"/>
      <c r="CU85" s="61"/>
      <c r="CV85" s="61"/>
      <c r="CW85" s="61"/>
      <c r="CX85" s="61"/>
      <c r="CY85" s="61"/>
      <c r="CZ85" s="61"/>
      <c r="DA85" s="61"/>
      <c r="DB85" s="61"/>
    </row>
    <row r="86" spans="1:106" s="58" customFormat="1" ht="20.100000000000001" customHeight="1">
      <c r="A86" s="117"/>
      <c r="B86" s="840"/>
      <c r="C86" s="810"/>
      <c r="D86" s="795"/>
      <c r="E86" s="795"/>
      <c r="F86" s="795"/>
      <c r="G86" s="122">
        <f>$F$85*G85</f>
        <v>0</v>
      </c>
      <c r="H86" s="122">
        <f t="shared" ref="H86:AK86" si="41">$F$85*H85</f>
        <v>0</v>
      </c>
      <c r="I86" s="122">
        <f t="shared" si="41"/>
        <v>0</v>
      </c>
      <c r="J86" s="122">
        <f t="shared" si="41"/>
        <v>0</v>
      </c>
      <c r="K86" s="122">
        <f t="shared" si="41"/>
        <v>0</v>
      </c>
      <c r="L86" s="122">
        <f t="shared" si="41"/>
        <v>0</v>
      </c>
      <c r="M86" s="122">
        <f t="shared" si="41"/>
        <v>0</v>
      </c>
      <c r="N86" s="122">
        <f t="shared" si="41"/>
        <v>0</v>
      </c>
      <c r="O86" s="122">
        <f t="shared" si="41"/>
        <v>0</v>
      </c>
      <c r="P86" s="122">
        <f t="shared" si="41"/>
        <v>0</v>
      </c>
      <c r="Q86" s="122">
        <f t="shared" si="41"/>
        <v>0</v>
      </c>
      <c r="R86" s="122">
        <f t="shared" si="41"/>
        <v>0</v>
      </c>
      <c r="S86" s="122">
        <f t="shared" si="41"/>
        <v>0</v>
      </c>
      <c r="T86" s="122">
        <f t="shared" si="41"/>
        <v>0</v>
      </c>
      <c r="U86" s="122">
        <f t="shared" si="41"/>
        <v>0</v>
      </c>
      <c r="V86" s="122">
        <f t="shared" si="41"/>
        <v>0</v>
      </c>
      <c r="W86" s="122">
        <f t="shared" si="41"/>
        <v>0</v>
      </c>
      <c r="X86" s="122">
        <f t="shared" si="41"/>
        <v>0</v>
      </c>
      <c r="Y86" s="122">
        <f t="shared" si="41"/>
        <v>0</v>
      </c>
      <c r="Z86" s="122">
        <f t="shared" si="41"/>
        <v>0</v>
      </c>
      <c r="AA86" s="122">
        <f t="shared" si="41"/>
        <v>0</v>
      </c>
      <c r="AB86" s="122">
        <f t="shared" si="41"/>
        <v>0</v>
      </c>
      <c r="AC86" s="122">
        <f t="shared" si="41"/>
        <v>0</v>
      </c>
      <c r="AD86" s="122">
        <f t="shared" si="41"/>
        <v>0</v>
      </c>
      <c r="AE86" s="122">
        <f t="shared" si="41"/>
        <v>0</v>
      </c>
      <c r="AF86" s="122">
        <f t="shared" si="41"/>
        <v>0</v>
      </c>
      <c r="AG86" s="122">
        <f t="shared" si="41"/>
        <v>0</v>
      </c>
      <c r="AH86" s="122">
        <f t="shared" si="41"/>
        <v>0</v>
      </c>
      <c r="AI86" s="122">
        <f t="shared" si="41"/>
        <v>0</v>
      </c>
      <c r="AJ86" s="122">
        <f t="shared" si="41"/>
        <v>0</v>
      </c>
      <c r="AK86" s="122">
        <f t="shared" si="41"/>
        <v>0</v>
      </c>
      <c r="AL86" s="122">
        <f>F85*AL85</f>
        <v>0</v>
      </c>
      <c r="AM86" s="61"/>
      <c r="AN86" s="61"/>
      <c r="AO86" s="61"/>
      <c r="AP86" s="61"/>
      <c r="AQ86" s="61"/>
      <c r="AR86" s="61"/>
      <c r="AS86" s="61"/>
      <c r="AT86" s="61"/>
      <c r="AU86" s="61"/>
      <c r="AV86" s="61"/>
      <c r="AW86" s="61"/>
      <c r="AX86" s="61"/>
      <c r="AY86" s="61"/>
      <c r="AZ86" s="61"/>
      <c r="BA86" s="61"/>
      <c r="BB86" s="61"/>
      <c r="BC86" s="61"/>
      <c r="BD86" s="61"/>
      <c r="BE86" s="61"/>
      <c r="BF86" s="61"/>
      <c r="BG86" s="61"/>
      <c r="BH86" s="61"/>
      <c r="BI86" s="61"/>
      <c r="BJ86" s="61"/>
      <c r="BK86" s="61"/>
      <c r="BL86" s="61"/>
      <c r="BM86" s="61"/>
      <c r="BN86" s="61"/>
      <c r="BO86" s="61"/>
      <c r="BP86" s="61"/>
      <c r="BQ86" s="61"/>
      <c r="BR86" s="61"/>
      <c r="BS86" s="61"/>
      <c r="BT86" s="61"/>
      <c r="BU86" s="61"/>
      <c r="BV86" s="61"/>
      <c r="BW86" s="61"/>
      <c r="BX86" s="61"/>
      <c r="BY86" s="61"/>
      <c r="BZ86" s="61"/>
      <c r="CA86" s="61"/>
      <c r="CB86" s="61"/>
      <c r="CC86" s="61"/>
      <c r="CD86" s="61"/>
      <c r="CE86" s="61"/>
      <c r="CF86" s="61"/>
      <c r="CG86" s="61"/>
      <c r="CH86" s="61"/>
      <c r="CI86" s="61"/>
      <c r="CJ86" s="61"/>
      <c r="CK86" s="61"/>
      <c r="CL86" s="61"/>
      <c r="CM86" s="61"/>
      <c r="CN86" s="61"/>
      <c r="CO86" s="61"/>
      <c r="CP86" s="61"/>
      <c r="CQ86" s="61"/>
      <c r="CR86" s="61"/>
      <c r="CS86" s="61"/>
      <c r="CT86" s="61"/>
      <c r="CU86" s="61"/>
      <c r="CV86" s="61"/>
      <c r="CW86" s="61"/>
      <c r="CX86" s="61"/>
      <c r="CY86" s="61"/>
      <c r="CZ86" s="61"/>
      <c r="DA86" s="61"/>
      <c r="DB86" s="61"/>
    </row>
    <row r="87" spans="1:106" s="58" customFormat="1" ht="20.100000000000001" customHeight="1">
      <c r="A87" s="117" t="s">
        <v>425</v>
      </c>
      <c r="B87" s="840"/>
      <c r="C87" s="809" t="s">
        <v>132</v>
      </c>
      <c r="D87" s="794" t="str">
        <f>[76]납품수량!C45</f>
        <v>REDIATION PLATE</v>
      </c>
      <c r="E87" s="794" t="str">
        <f>[76]납품수량!D45</f>
        <v>P32E</v>
      </c>
      <c r="F87" s="794">
        <f>VLOOKUP(C87,'[72]납품수량(영업)'!$C$3:$F$260,4,FALSE)</f>
        <v>0</v>
      </c>
      <c r="G87" s="122">
        <f>VLOOKUP($C$87,[77]납품수량!$B$3:$AI$200,G1,FALSE)</f>
        <v>0</v>
      </c>
      <c r="H87" s="122">
        <f>VLOOKUP($C$87,[77]납품수량!$B$3:$AI$200,H1,FALSE)</f>
        <v>0</v>
      </c>
      <c r="I87" s="122">
        <f>VLOOKUP($C$87,[77]납품수량!$B$3:$AI$200,I1,FALSE)</f>
        <v>0</v>
      </c>
      <c r="J87" s="122">
        <f>VLOOKUP($C$87,[77]납품수량!$B$3:$AI$200,J1,FALSE)</f>
        <v>0</v>
      </c>
      <c r="K87" s="122">
        <f>VLOOKUP($C$87,[77]납품수량!$B$3:$AI$200,K1,FALSE)</f>
        <v>0</v>
      </c>
      <c r="L87" s="122">
        <f>VLOOKUP($C$87,[77]납품수량!$B$3:$AI$200,L1,FALSE)</f>
        <v>0</v>
      </c>
      <c r="M87" s="122">
        <f>VLOOKUP($C$87,[77]납품수량!$B$3:$AI$200,M1,FALSE)</f>
        <v>0</v>
      </c>
      <c r="N87" s="122">
        <f>VLOOKUP($C$87,[77]납품수량!$B$3:$AI$200,N1,FALSE)</f>
        <v>0</v>
      </c>
      <c r="O87" s="122">
        <f>VLOOKUP($C$87,[77]납품수량!$B$3:$AI$200,O1,FALSE)</f>
        <v>0</v>
      </c>
      <c r="P87" s="122">
        <f>VLOOKUP($C$87,[77]납품수량!$B$3:$AI$200,P1,FALSE)</f>
        <v>0</v>
      </c>
      <c r="Q87" s="122">
        <f>VLOOKUP($C$87,[77]납품수량!$B$3:$AI$200,Q1,FALSE)</f>
        <v>0</v>
      </c>
      <c r="R87" s="122">
        <f>VLOOKUP($C$87,[77]납품수량!$B$3:$AI$200,R1,FALSE)</f>
        <v>0</v>
      </c>
      <c r="S87" s="122">
        <f>VLOOKUP($C$87,[77]납품수량!$B$3:$AI$200,S1,FALSE)</f>
        <v>0</v>
      </c>
      <c r="T87" s="122">
        <f>VLOOKUP($C$87,[77]납품수량!$B$3:$AI$200,T1,FALSE)</f>
        <v>0</v>
      </c>
      <c r="U87" s="122">
        <f>VLOOKUP($C$87,[77]납품수량!$B$3:$AI$200,U1,FALSE)</f>
        <v>0</v>
      </c>
      <c r="V87" s="122">
        <f>VLOOKUP($C$87,[77]납품수량!$B$3:$AI$200,V1,FALSE)</f>
        <v>0</v>
      </c>
      <c r="W87" s="122">
        <f>VLOOKUP($C$87,[77]납품수량!$B$3:$AI$200,W1,FALSE)</f>
        <v>0</v>
      </c>
      <c r="X87" s="122">
        <f>VLOOKUP($C$87,[77]납품수량!$B$3:$AI$200,X1,FALSE)</f>
        <v>0</v>
      </c>
      <c r="Y87" s="122">
        <f>VLOOKUP($C$87,[77]납품수량!$B$3:$AI$200,Y1,FALSE)</f>
        <v>0</v>
      </c>
      <c r="Z87" s="122">
        <f>VLOOKUP($C$87,[77]납품수량!$B$3:$AI$200,Z1,FALSE)</f>
        <v>0</v>
      </c>
      <c r="AA87" s="122">
        <f>VLOOKUP($C$87,[77]납품수량!$B$3:$AI$200,AA1,FALSE)</f>
        <v>0</v>
      </c>
      <c r="AB87" s="122">
        <f>VLOOKUP($C$87,[77]납품수량!$B$3:$AI$200,AB1,FALSE)</f>
        <v>0</v>
      </c>
      <c r="AC87" s="122">
        <f>VLOOKUP($C$87,[77]납품수량!$B$3:$AI$200,AC1,FALSE)</f>
        <v>0</v>
      </c>
      <c r="AD87" s="122">
        <f>VLOOKUP($C$87,[77]납품수량!$B$3:$AI$200,AD1,FALSE)</f>
        <v>0</v>
      </c>
      <c r="AE87" s="122">
        <f>VLOOKUP($C$87,[77]납품수량!$B$3:$AI$200,AE1,FALSE)</f>
        <v>0</v>
      </c>
      <c r="AF87" s="122">
        <f>VLOOKUP($C$87,[77]납품수량!$B$3:$AI$200,AF1,FALSE)</f>
        <v>0</v>
      </c>
      <c r="AG87" s="122">
        <f>VLOOKUP($C$87,[77]납품수량!$B$3:$AI$200,AG1,FALSE)</f>
        <v>0</v>
      </c>
      <c r="AH87" s="122">
        <f>VLOOKUP($C$87,[77]납품수량!$B$3:$AI$200,AH1,FALSE)</f>
        <v>0</v>
      </c>
      <c r="AI87" s="122">
        <f>VLOOKUP($C$87,[77]납품수량!$B$3:$AI$200,AI1,FALSE)</f>
        <v>0</v>
      </c>
      <c r="AJ87" s="122">
        <f>VLOOKUP($C$87,[77]납품수량!$B$3:$AI$200,AJ1,FALSE)</f>
        <v>0</v>
      </c>
      <c r="AK87" s="122">
        <f>VLOOKUP($C$87,[77]납품수량!$B$3:$AI$200,AK1,FALSE)</f>
        <v>0</v>
      </c>
      <c r="AL87" s="122">
        <f>SUM(G87:AK87)</f>
        <v>0</v>
      </c>
      <c r="AM87" s="61"/>
      <c r="AN87" s="61"/>
      <c r="AO87" s="61"/>
      <c r="AP87" s="61"/>
      <c r="AQ87" s="61"/>
      <c r="AR87" s="61"/>
      <c r="AS87" s="61"/>
      <c r="AT87" s="61"/>
      <c r="AU87" s="61"/>
      <c r="AV87" s="61"/>
      <c r="AW87" s="61"/>
      <c r="AX87" s="61"/>
      <c r="AY87" s="61"/>
      <c r="AZ87" s="61"/>
      <c r="BA87" s="61"/>
      <c r="BB87" s="61"/>
      <c r="BC87" s="61"/>
      <c r="BD87" s="61"/>
      <c r="BE87" s="61"/>
      <c r="BF87" s="61"/>
      <c r="BG87" s="61"/>
      <c r="BH87" s="61"/>
      <c r="BI87" s="61"/>
      <c r="BJ87" s="61"/>
      <c r="BK87" s="61"/>
      <c r="BL87" s="61"/>
      <c r="BM87" s="61"/>
      <c r="BN87" s="61"/>
      <c r="BO87" s="61"/>
      <c r="BP87" s="61"/>
      <c r="BQ87" s="61"/>
      <c r="BR87" s="61"/>
      <c r="BS87" s="61"/>
      <c r="BT87" s="61"/>
      <c r="BU87" s="61"/>
      <c r="BV87" s="61"/>
      <c r="BW87" s="61"/>
      <c r="BX87" s="61"/>
      <c r="BY87" s="61"/>
      <c r="BZ87" s="61"/>
      <c r="CA87" s="61"/>
      <c r="CB87" s="61"/>
      <c r="CC87" s="61"/>
      <c r="CD87" s="61"/>
      <c r="CE87" s="61"/>
      <c r="CF87" s="61"/>
      <c r="CG87" s="61"/>
      <c r="CH87" s="61"/>
      <c r="CI87" s="61"/>
      <c r="CJ87" s="61"/>
      <c r="CK87" s="61"/>
      <c r="CL87" s="61"/>
      <c r="CM87" s="61"/>
      <c r="CN87" s="61"/>
      <c r="CO87" s="61"/>
      <c r="CP87" s="61"/>
      <c r="CQ87" s="61"/>
      <c r="CR87" s="61"/>
      <c r="CS87" s="61"/>
      <c r="CT87" s="61"/>
      <c r="CU87" s="61"/>
      <c r="CV87" s="61"/>
      <c r="CW87" s="61"/>
      <c r="CX87" s="61"/>
      <c r="CY87" s="61"/>
      <c r="CZ87" s="61"/>
      <c r="DA87" s="61"/>
      <c r="DB87" s="61"/>
    </row>
    <row r="88" spans="1:106" s="58" customFormat="1" ht="20.100000000000001" customHeight="1">
      <c r="A88" s="117"/>
      <c r="B88" s="840"/>
      <c r="C88" s="810"/>
      <c r="D88" s="795"/>
      <c r="E88" s="795"/>
      <c r="F88" s="795"/>
      <c r="G88" s="122">
        <f>$F$87*G87</f>
        <v>0</v>
      </c>
      <c r="H88" s="122">
        <f t="shared" ref="H88:AK88" si="42">$F$87*H87</f>
        <v>0</v>
      </c>
      <c r="I88" s="122">
        <f t="shared" si="42"/>
        <v>0</v>
      </c>
      <c r="J88" s="122">
        <f t="shared" si="42"/>
        <v>0</v>
      </c>
      <c r="K88" s="122">
        <f t="shared" si="42"/>
        <v>0</v>
      </c>
      <c r="L88" s="122">
        <f t="shared" si="42"/>
        <v>0</v>
      </c>
      <c r="M88" s="122">
        <f t="shared" si="42"/>
        <v>0</v>
      </c>
      <c r="N88" s="122">
        <f t="shared" si="42"/>
        <v>0</v>
      </c>
      <c r="O88" s="122">
        <f t="shared" si="42"/>
        <v>0</v>
      </c>
      <c r="P88" s="122">
        <f t="shared" si="42"/>
        <v>0</v>
      </c>
      <c r="Q88" s="122">
        <f t="shared" si="42"/>
        <v>0</v>
      </c>
      <c r="R88" s="122">
        <f t="shared" si="42"/>
        <v>0</v>
      </c>
      <c r="S88" s="122">
        <f t="shared" si="42"/>
        <v>0</v>
      </c>
      <c r="T88" s="122">
        <f t="shared" si="42"/>
        <v>0</v>
      </c>
      <c r="U88" s="122">
        <f t="shared" si="42"/>
        <v>0</v>
      </c>
      <c r="V88" s="122">
        <f t="shared" si="42"/>
        <v>0</v>
      </c>
      <c r="W88" s="122">
        <f t="shared" si="42"/>
        <v>0</v>
      </c>
      <c r="X88" s="122">
        <f t="shared" si="42"/>
        <v>0</v>
      </c>
      <c r="Y88" s="122">
        <f t="shared" si="42"/>
        <v>0</v>
      </c>
      <c r="Z88" s="122">
        <f t="shared" si="42"/>
        <v>0</v>
      </c>
      <c r="AA88" s="122">
        <f t="shared" si="42"/>
        <v>0</v>
      </c>
      <c r="AB88" s="122">
        <f t="shared" si="42"/>
        <v>0</v>
      </c>
      <c r="AC88" s="122">
        <f t="shared" si="42"/>
        <v>0</v>
      </c>
      <c r="AD88" s="122">
        <f t="shared" si="42"/>
        <v>0</v>
      </c>
      <c r="AE88" s="122">
        <f t="shared" si="42"/>
        <v>0</v>
      </c>
      <c r="AF88" s="122">
        <f t="shared" si="42"/>
        <v>0</v>
      </c>
      <c r="AG88" s="122">
        <f t="shared" si="42"/>
        <v>0</v>
      </c>
      <c r="AH88" s="122">
        <f t="shared" si="42"/>
        <v>0</v>
      </c>
      <c r="AI88" s="122">
        <f t="shared" si="42"/>
        <v>0</v>
      </c>
      <c r="AJ88" s="122">
        <f t="shared" si="42"/>
        <v>0</v>
      </c>
      <c r="AK88" s="122">
        <f t="shared" si="42"/>
        <v>0</v>
      </c>
      <c r="AL88" s="122">
        <f>F87*AL87</f>
        <v>0</v>
      </c>
      <c r="AM88" s="61"/>
      <c r="AN88" s="61"/>
      <c r="AO88" s="61"/>
      <c r="AP88" s="61"/>
      <c r="AQ88" s="61"/>
      <c r="AR88" s="61"/>
      <c r="AS88" s="61"/>
      <c r="AT88" s="61"/>
      <c r="AU88" s="61"/>
      <c r="AV88" s="61"/>
      <c r="AW88" s="61"/>
      <c r="AX88" s="61"/>
      <c r="AY88" s="61"/>
      <c r="AZ88" s="61"/>
      <c r="BA88" s="61"/>
      <c r="BB88" s="61"/>
      <c r="BC88" s="61"/>
      <c r="BD88" s="61"/>
      <c r="BE88" s="61"/>
      <c r="BF88" s="61"/>
      <c r="BG88" s="61"/>
      <c r="BH88" s="61"/>
      <c r="BI88" s="61"/>
      <c r="BJ88" s="61"/>
      <c r="BK88" s="61"/>
      <c r="BL88" s="61"/>
      <c r="BM88" s="61"/>
      <c r="BN88" s="61"/>
      <c r="BO88" s="61"/>
      <c r="BP88" s="61"/>
      <c r="BQ88" s="61"/>
      <c r="BR88" s="61"/>
      <c r="BS88" s="61"/>
      <c r="BT88" s="61"/>
      <c r="BU88" s="61"/>
      <c r="BV88" s="61"/>
      <c r="BW88" s="61"/>
      <c r="BX88" s="61"/>
      <c r="BY88" s="61"/>
      <c r="BZ88" s="61"/>
      <c r="CA88" s="61"/>
      <c r="CB88" s="61"/>
      <c r="CC88" s="61"/>
      <c r="CD88" s="61"/>
      <c r="CE88" s="61"/>
      <c r="CF88" s="61"/>
      <c r="CG88" s="61"/>
      <c r="CH88" s="61"/>
      <c r="CI88" s="61"/>
      <c r="CJ88" s="61"/>
      <c r="CK88" s="61"/>
      <c r="CL88" s="61"/>
      <c r="CM88" s="61"/>
      <c r="CN88" s="61"/>
      <c r="CO88" s="61"/>
      <c r="CP88" s="61"/>
      <c r="CQ88" s="61"/>
      <c r="CR88" s="61"/>
      <c r="CS88" s="61"/>
      <c r="CT88" s="61"/>
      <c r="CU88" s="61"/>
      <c r="CV88" s="61"/>
      <c r="CW88" s="61"/>
      <c r="CX88" s="61"/>
      <c r="CY88" s="61"/>
      <c r="CZ88" s="61"/>
      <c r="DA88" s="61"/>
      <c r="DB88" s="61"/>
    </row>
    <row r="89" spans="1:106" s="58" customFormat="1" ht="20.100000000000001" customHeight="1">
      <c r="A89" s="117" t="s">
        <v>425</v>
      </c>
      <c r="B89" s="840"/>
      <c r="C89" s="809" t="s">
        <v>133</v>
      </c>
      <c r="D89" s="794" t="str">
        <f>[76]납품수량!C46</f>
        <v>BRACKET DRIVE TUBE</v>
      </c>
      <c r="E89" s="794" t="str">
        <f>[76]납품수량!D46</f>
        <v>P32E</v>
      </c>
      <c r="F89" s="794">
        <f>VLOOKUP(C89,'[72]납품수량(영업)'!$C$3:$F$260,4,FALSE)</f>
        <v>0</v>
      </c>
      <c r="G89" s="122">
        <f>VLOOKUP($C$89,[77]납품수량!$B$3:$AI$200,G1,FALSE)</f>
        <v>0</v>
      </c>
      <c r="H89" s="122">
        <f>VLOOKUP($C$89,[77]납품수량!$B$3:$AI$200,H1,FALSE)</f>
        <v>0</v>
      </c>
      <c r="I89" s="122">
        <f>VLOOKUP($C$89,[77]납품수량!$B$3:$AI$200,I1,FALSE)</f>
        <v>0</v>
      </c>
      <c r="J89" s="122">
        <f>VLOOKUP($C$89,[77]납품수량!$B$3:$AI$200,J1,FALSE)</f>
        <v>0</v>
      </c>
      <c r="K89" s="122">
        <f>VLOOKUP($C$89,[77]납품수량!$B$3:$AI$200,K1,FALSE)</f>
        <v>0</v>
      </c>
      <c r="L89" s="122">
        <f>VLOOKUP($C$89,[77]납품수량!$B$3:$AI$200,L1,FALSE)</f>
        <v>0</v>
      </c>
      <c r="M89" s="122">
        <f>VLOOKUP($C$89,[77]납품수량!$B$3:$AI$200,M1,FALSE)</f>
        <v>0</v>
      </c>
      <c r="N89" s="122">
        <f>VLOOKUP($C$89,[77]납품수량!$B$3:$AI$200,N1,FALSE)</f>
        <v>0</v>
      </c>
      <c r="O89" s="122">
        <f>VLOOKUP($C$89,[77]납품수량!$B$3:$AI$200,O1,FALSE)</f>
        <v>0</v>
      </c>
      <c r="P89" s="122">
        <f>VLOOKUP($C$89,[77]납품수량!$B$3:$AI$200,P1,FALSE)</f>
        <v>0</v>
      </c>
      <c r="Q89" s="122">
        <f>VLOOKUP($C$89,[77]납품수량!$B$3:$AI$200,Q1,FALSE)</f>
        <v>0</v>
      </c>
      <c r="R89" s="122">
        <f>VLOOKUP($C$89,[77]납품수량!$B$3:$AI$200,R1,FALSE)</f>
        <v>0</v>
      </c>
      <c r="S89" s="122">
        <f>VLOOKUP($C$89,[77]납품수량!$B$3:$AI$200,S1,FALSE)</f>
        <v>0</v>
      </c>
      <c r="T89" s="122">
        <f>VLOOKUP($C$89,[77]납품수량!$B$3:$AI$200,T1,FALSE)</f>
        <v>0</v>
      </c>
      <c r="U89" s="122">
        <f>VLOOKUP($C$89,[77]납품수량!$B$3:$AI$200,U1,FALSE)</f>
        <v>0</v>
      </c>
      <c r="V89" s="122">
        <f>VLOOKUP($C$89,[77]납품수량!$B$3:$AI$200,V1,FALSE)</f>
        <v>0</v>
      </c>
      <c r="W89" s="122">
        <f>VLOOKUP($C$89,[77]납품수량!$B$3:$AI$200,W1,FALSE)</f>
        <v>0</v>
      </c>
      <c r="X89" s="122">
        <f>VLOOKUP($C$89,[77]납품수량!$B$3:$AI$200,X1,FALSE)</f>
        <v>0</v>
      </c>
      <c r="Y89" s="122">
        <f>VLOOKUP($C$89,[77]납품수량!$B$3:$AI$200,Y1,FALSE)</f>
        <v>0</v>
      </c>
      <c r="Z89" s="122">
        <f>VLOOKUP($C$89,[77]납품수량!$B$3:$AI$200,Z1,FALSE)</f>
        <v>0</v>
      </c>
      <c r="AA89" s="122">
        <f>VLOOKUP($C$89,[77]납품수량!$B$3:$AI$200,AA1,FALSE)</f>
        <v>0</v>
      </c>
      <c r="AB89" s="122">
        <f>VLOOKUP($C$89,[77]납품수량!$B$3:$AI$200,AB1,FALSE)</f>
        <v>0</v>
      </c>
      <c r="AC89" s="122">
        <f>VLOOKUP($C$89,[77]납품수량!$B$3:$AI$200,AC1,FALSE)</f>
        <v>0</v>
      </c>
      <c r="AD89" s="122">
        <f>VLOOKUP($C$89,[77]납품수량!$B$3:$AI$200,AD1,FALSE)</f>
        <v>0</v>
      </c>
      <c r="AE89" s="122">
        <f>VLOOKUP($C$89,[77]납품수량!$B$3:$AI$200,AE1,FALSE)</f>
        <v>0</v>
      </c>
      <c r="AF89" s="122">
        <f>VLOOKUP($C$89,[77]납품수량!$B$3:$AI$200,AF1,FALSE)</f>
        <v>0</v>
      </c>
      <c r="AG89" s="122">
        <f>VLOOKUP($C$89,[77]납품수량!$B$3:$AI$200,AG1,FALSE)</f>
        <v>0</v>
      </c>
      <c r="AH89" s="122">
        <f>VLOOKUP($C$89,[77]납품수량!$B$3:$AI$200,AH1,FALSE)</f>
        <v>0</v>
      </c>
      <c r="AI89" s="122">
        <f>VLOOKUP($C$89,[77]납품수량!$B$3:$AI$200,AI1,FALSE)</f>
        <v>0</v>
      </c>
      <c r="AJ89" s="122">
        <f>VLOOKUP($C$89,[77]납품수량!$B$3:$AI$200,AJ1,FALSE)</f>
        <v>0</v>
      </c>
      <c r="AK89" s="122">
        <f>VLOOKUP($C$89,[77]납품수량!$B$3:$AI$200,AK1,FALSE)</f>
        <v>0</v>
      </c>
      <c r="AL89" s="122">
        <f>SUM(G89:AK89)</f>
        <v>0</v>
      </c>
      <c r="AM89" s="61"/>
      <c r="AN89" s="61"/>
      <c r="AO89" s="61"/>
      <c r="AP89" s="61"/>
      <c r="AQ89" s="61"/>
      <c r="AR89" s="61"/>
      <c r="AS89" s="61"/>
      <c r="AT89" s="61"/>
      <c r="AU89" s="61"/>
      <c r="AV89" s="61"/>
      <c r="AW89" s="61"/>
      <c r="AX89" s="61"/>
      <c r="AY89" s="61"/>
      <c r="AZ89" s="61"/>
      <c r="BA89" s="61"/>
      <c r="BB89" s="61"/>
      <c r="BC89" s="61"/>
      <c r="BD89" s="61"/>
      <c r="BE89" s="61"/>
      <c r="BF89" s="61"/>
      <c r="BG89" s="61"/>
      <c r="BH89" s="61"/>
      <c r="BI89" s="61"/>
      <c r="BJ89" s="61"/>
      <c r="BK89" s="61"/>
      <c r="BL89" s="61"/>
      <c r="BM89" s="61"/>
      <c r="BN89" s="61"/>
      <c r="BO89" s="61"/>
      <c r="BP89" s="61"/>
      <c r="BQ89" s="61"/>
      <c r="BR89" s="61"/>
      <c r="BS89" s="61"/>
      <c r="BT89" s="61"/>
      <c r="BU89" s="61"/>
      <c r="BV89" s="61"/>
      <c r="BW89" s="61"/>
      <c r="BX89" s="61"/>
      <c r="BY89" s="61"/>
      <c r="BZ89" s="61"/>
      <c r="CA89" s="61"/>
      <c r="CB89" s="61"/>
      <c r="CC89" s="61"/>
      <c r="CD89" s="61"/>
      <c r="CE89" s="61"/>
      <c r="CF89" s="61"/>
      <c r="CG89" s="61"/>
      <c r="CH89" s="61"/>
      <c r="CI89" s="61"/>
      <c r="CJ89" s="61"/>
      <c r="CK89" s="61"/>
      <c r="CL89" s="61"/>
      <c r="CM89" s="61"/>
      <c r="CN89" s="61"/>
      <c r="CO89" s="61"/>
      <c r="CP89" s="61"/>
      <c r="CQ89" s="61"/>
      <c r="CR89" s="61"/>
      <c r="CS89" s="61"/>
      <c r="CT89" s="61"/>
      <c r="CU89" s="61"/>
      <c r="CV89" s="61"/>
      <c r="CW89" s="61"/>
      <c r="CX89" s="61"/>
      <c r="CY89" s="61"/>
      <c r="CZ89" s="61"/>
      <c r="DA89" s="61"/>
      <c r="DB89" s="61"/>
    </row>
    <row r="90" spans="1:106" s="58" customFormat="1" ht="20.100000000000001" customHeight="1">
      <c r="A90" s="117"/>
      <c r="B90" s="840"/>
      <c r="C90" s="810"/>
      <c r="D90" s="795"/>
      <c r="E90" s="795"/>
      <c r="F90" s="795"/>
      <c r="G90" s="122">
        <f>$F$89*G89</f>
        <v>0</v>
      </c>
      <c r="H90" s="122">
        <f t="shared" ref="H90:AK90" si="43">$F$89*H89</f>
        <v>0</v>
      </c>
      <c r="I90" s="122">
        <f t="shared" si="43"/>
        <v>0</v>
      </c>
      <c r="J90" s="122">
        <f t="shared" si="43"/>
        <v>0</v>
      </c>
      <c r="K90" s="122">
        <f t="shared" si="43"/>
        <v>0</v>
      </c>
      <c r="L90" s="122">
        <f t="shared" si="43"/>
        <v>0</v>
      </c>
      <c r="M90" s="122">
        <f t="shared" si="43"/>
        <v>0</v>
      </c>
      <c r="N90" s="122">
        <f t="shared" si="43"/>
        <v>0</v>
      </c>
      <c r="O90" s="122">
        <f t="shared" si="43"/>
        <v>0</v>
      </c>
      <c r="P90" s="122">
        <f t="shared" si="43"/>
        <v>0</v>
      </c>
      <c r="Q90" s="122">
        <f t="shared" si="43"/>
        <v>0</v>
      </c>
      <c r="R90" s="122">
        <f t="shared" si="43"/>
        <v>0</v>
      </c>
      <c r="S90" s="122">
        <f t="shared" si="43"/>
        <v>0</v>
      </c>
      <c r="T90" s="122">
        <f t="shared" si="43"/>
        <v>0</v>
      </c>
      <c r="U90" s="122">
        <f t="shared" si="43"/>
        <v>0</v>
      </c>
      <c r="V90" s="122">
        <f t="shared" si="43"/>
        <v>0</v>
      </c>
      <c r="W90" s="122">
        <f t="shared" si="43"/>
        <v>0</v>
      </c>
      <c r="X90" s="122">
        <f t="shared" si="43"/>
        <v>0</v>
      </c>
      <c r="Y90" s="122">
        <f t="shared" si="43"/>
        <v>0</v>
      </c>
      <c r="Z90" s="122">
        <f t="shared" si="43"/>
        <v>0</v>
      </c>
      <c r="AA90" s="122">
        <f t="shared" si="43"/>
        <v>0</v>
      </c>
      <c r="AB90" s="122">
        <f t="shared" si="43"/>
        <v>0</v>
      </c>
      <c r="AC90" s="122">
        <f t="shared" si="43"/>
        <v>0</v>
      </c>
      <c r="AD90" s="122">
        <f t="shared" si="43"/>
        <v>0</v>
      </c>
      <c r="AE90" s="122">
        <f t="shared" si="43"/>
        <v>0</v>
      </c>
      <c r="AF90" s="122">
        <f t="shared" si="43"/>
        <v>0</v>
      </c>
      <c r="AG90" s="122">
        <f t="shared" si="43"/>
        <v>0</v>
      </c>
      <c r="AH90" s="122">
        <f t="shared" si="43"/>
        <v>0</v>
      </c>
      <c r="AI90" s="122">
        <f t="shared" si="43"/>
        <v>0</v>
      </c>
      <c r="AJ90" s="122">
        <f t="shared" si="43"/>
        <v>0</v>
      </c>
      <c r="AK90" s="122">
        <f t="shared" si="43"/>
        <v>0</v>
      </c>
      <c r="AL90" s="122">
        <f>F89*AL89</f>
        <v>0</v>
      </c>
      <c r="AM90" s="61"/>
      <c r="AN90" s="61"/>
      <c r="AO90" s="61"/>
      <c r="AP90" s="61"/>
      <c r="AQ90" s="61"/>
      <c r="AR90" s="61"/>
      <c r="AS90" s="61"/>
      <c r="AT90" s="61"/>
      <c r="AU90" s="61"/>
      <c r="AV90" s="61"/>
      <c r="AW90" s="61"/>
      <c r="AX90" s="61"/>
      <c r="AY90" s="61"/>
      <c r="AZ90" s="61"/>
      <c r="BA90" s="61"/>
      <c r="BB90" s="61"/>
      <c r="BC90" s="61"/>
      <c r="BD90" s="61"/>
      <c r="BE90" s="61"/>
      <c r="BF90" s="61"/>
      <c r="BG90" s="61"/>
      <c r="BH90" s="61"/>
      <c r="BI90" s="61"/>
      <c r="BJ90" s="61"/>
      <c r="BK90" s="61"/>
      <c r="BL90" s="61"/>
      <c r="BM90" s="61"/>
      <c r="BN90" s="61"/>
      <c r="BO90" s="61"/>
      <c r="BP90" s="61"/>
      <c r="BQ90" s="61"/>
      <c r="BR90" s="61"/>
      <c r="BS90" s="61"/>
      <c r="BT90" s="61"/>
      <c r="BU90" s="61"/>
      <c r="BV90" s="61"/>
      <c r="BW90" s="61"/>
      <c r="BX90" s="61"/>
      <c r="BY90" s="61"/>
      <c r="BZ90" s="61"/>
      <c r="CA90" s="61"/>
      <c r="CB90" s="61"/>
      <c r="CC90" s="61"/>
      <c r="CD90" s="61"/>
      <c r="CE90" s="61"/>
      <c r="CF90" s="61"/>
      <c r="CG90" s="61"/>
      <c r="CH90" s="61"/>
      <c r="CI90" s="61"/>
      <c r="CJ90" s="61"/>
      <c r="CK90" s="61"/>
      <c r="CL90" s="61"/>
      <c r="CM90" s="61"/>
      <c r="CN90" s="61"/>
      <c r="CO90" s="61"/>
      <c r="CP90" s="61"/>
      <c r="CQ90" s="61"/>
      <c r="CR90" s="61"/>
      <c r="CS90" s="61"/>
      <c r="CT90" s="61"/>
      <c r="CU90" s="61"/>
      <c r="CV90" s="61"/>
      <c r="CW90" s="61"/>
      <c r="CX90" s="61"/>
      <c r="CY90" s="61"/>
      <c r="CZ90" s="61"/>
      <c r="DA90" s="61"/>
      <c r="DB90" s="61"/>
    </row>
    <row r="91" spans="1:106" s="58" customFormat="1" ht="20.100000000000001" customHeight="1">
      <c r="A91" s="117" t="s">
        <v>425</v>
      </c>
      <c r="B91" s="840"/>
      <c r="C91" s="809" t="s">
        <v>11</v>
      </c>
      <c r="D91" s="794" t="str">
        <f>[76]납품수량!C47</f>
        <v>ASS'Y W/D</v>
      </c>
      <c r="E91" s="794" t="str">
        <f>[76]납품수량!D47</f>
        <v>J200</v>
      </c>
      <c r="F91" s="794">
        <f>VLOOKUP(C91,'[72]납품수량(영업)'!$C$3:$F$260,4,FALSE)</f>
        <v>0</v>
      </c>
      <c r="G91" s="122">
        <f>VLOOKUP($C$91,[77]납품수량!$B$3:$AI$200,G1,FALSE)</f>
        <v>0</v>
      </c>
      <c r="H91" s="122">
        <f>VLOOKUP($C$91,[77]납품수량!$B$3:$AI$200,H1,FALSE)</f>
        <v>0</v>
      </c>
      <c r="I91" s="122">
        <f>VLOOKUP($C$91,[77]납품수량!$B$3:$AI$200,I1,FALSE)</f>
        <v>0</v>
      </c>
      <c r="J91" s="122">
        <f>VLOOKUP($C$91,[77]납품수량!$B$3:$AI$200,J1,FALSE)</f>
        <v>0</v>
      </c>
      <c r="K91" s="122">
        <f>VLOOKUP($C$91,[77]납품수량!$B$3:$AI$200,K1,FALSE)</f>
        <v>0</v>
      </c>
      <c r="L91" s="122">
        <f>VLOOKUP($C$91,[77]납품수량!$B$3:$AI$200,L1,FALSE)</f>
        <v>0</v>
      </c>
      <c r="M91" s="122">
        <f>VLOOKUP($C$91,[77]납품수량!$B$3:$AI$200,M1,FALSE)</f>
        <v>0</v>
      </c>
      <c r="N91" s="122">
        <f>VLOOKUP($C$91,[77]납품수량!$B$3:$AI$200,N1,FALSE)</f>
        <v>0</v>
      </c>
      <c r="O91" s="122">
        <f>VLOOKUP($C$91,[77]납품수량!$B$3:$AI$200,O1,FALSE)</f>
        <v>0</v>
      </c>
      <c r="P91" s="122">
        <f>VLOOKUP($C$91,[77]납품수량!$B$3:$AI$200,P1,FALSE)</f>
        <v>0</v>
      </c>
      <c r="Q91" s="122">
        <f>VLOOKUP($C$91,[77]납품수량!$B$3:$AI$200,Q1,FALSE)</f>
        <v>0</v>
      </c>
      <c r="R91" s="122">
        <f>VLOOKUP($C$91,[77]납품수량!$B$3:$AI$200,R1,FALSE)</f>
        <v>0</v>
      </c>
      <c r="S91" s="122">
        <f>VLOOKUP($C$91,[77]납품수량!$B$3:$AI$200,S1,FALSE)</f>
        <v>0</v>
      </c>
      <c r="T91" s="122">
        <f>VLOOKUP($C$91,[77]납품수량!$B$3:$AI$200,T1,FALSE)</f>
        <v>0</v>
      </c>
      <c r="U91" s="122">
        <f>VLOOKUP($C$91,[77]납품수량!$B$3:$AI$200,U1,FALSE)</f>
        <v>0</v>
      </c>
      <c r="V91" s="122">
        <f>VLOOKUP($C$91,[77]납품수량!$B$3:$AI$200,V1,FALSE)</f>
        <v>0</v>
      </c>
      <c r="W91" s="122">
        <f>VLOOKUP($C$91,[77]납품수량!$B$3:$AI$200,W1,FALSE)</f>
        <v>0</v>
      </c>
      <c r="X91" s="122">
        <f>VLOOKUP($C$91,[77]납품수량!$B$3:$AI$200,X1,FALSE)</f>
        <v>0</v>
      </c>
      <c r="Y91" s="122">
        <f>VLOOKUP($C$91,[77]납품수량!$B$3:$AI$200,Y1,FALSE)</f>
        <v>0</v>
      </c>
      <c r="Z91" s="122">
        <f>VLOOKUP($C$91,[77]납품수량!$B$3:$AI$200,Z1,FALSE)</f>
        <v>0</v>
      </c>
      <c r="AA91" s="122">
        <f>VLOOKUP($C$91,[77]납품수량!$B$3:$AI$200,AA1,FALSE)</f>
        <v>0</v>
      </c>
      <c r="AB91" s="122">
        <f>VLOOKUP($C$91,[77]납품수량!$B$3:$AI$200,AB1,FALSE)</f>
        <v>0</v>
      </c>
      <c r="AC91" s="122">
        <f>VLOOKUP($C$91,[77]납품수량!$B$3:$AI$200,AC1,FALSE)</f>
        <v>0</v>
      </c>
      <c r="AD91" s="122">
        <f>VLOOKUP($C$91,[77]납품수량!$B$3:$AI$200,AD1,FALSE)</f>
        <v>0</v>
      </c>
      <c r="AE91" s="122">
        <f>VLOOKUP($C$91,[77]납품수량!$B$3:$AI$200,AE1,FALSE)</f>
        <v>0</v>
      </c>
      <c r="AF91" s="122">
        <f>VLOOKUP($C$91,[77]납품수량!$B$3:$AI$200,AF1,FALSE)</f>
        <v>0</v>
      </c>
      <c r="AG91" s="122">
        <f>VLOOKUP($C$91,[77]납품수량!$B$3:$AI$200,AG1,FALSE)</f>
        <v>0</v>
      </c>
      <c r="AH91" s="122">
        <f>VLOOKUP($C$91,[77]납품수량!$B$3:$AI$200,AH1,FALSE)</f>
        <v>0</v>
      </c>
      <c r="AI91" s="122">
        <f>VLOOKUP($C$91,[77]납품수량!$B$3:$AI$200,AI1,FALSE)</f>
        <v>0</v>
      </c>
      <c r="AJ91" s="122">
        <f>VLOOKUP($C$91,[77]납품수량!$B$3:$AI$200,AJ1,FALSE)</f>
        <v>0</v>
      </c>
      <c r="AK91" s="122">
        <f>VLOOKUP($C$91,[77]납품수량!$B$3:$AI$200,AK1,FALSE)</f>
        <v>0</v>
      </c>
      <c r="AL91" s="122">
        <f>SUM(G91:AK91)</f>
        <v>0</v>
      </c>
      <c r="AM91" s="61"/>
      <c r="AN91" s="61"/>
      <c r="AO91" s="61"/>
      <c r="AP91" s="61"/>
      <c r="AQ91" s="61"/>
      <c r="AR91" s="61"/>
      <c r="AS91" s="61"/>
      <c r="AT91" s="61"/>
      <c r="AU91" s="61"/>
      <c r="AV91" s="61"/>
      <c r="AW91" s="61"/>
      <c r="AX91" s="61"/>
      <c r="AY91" s="61"/>
      <c r="AZ91" s="61"/>
      <c r="BA91" s="61"/>
      <c r="BB91" s="61"/>
      <c r="BC91" s="61"/>
      <c r="BD91" s="61"/>
      <c r="BE91" s="61"/>
      <c r="BF91" s="61"/>
      <c r="BG91" s="61"/>
      <c r="BH91" s="61"/>
      <c r="BI91" s="61"/>
      <c r="BJ91" s="61"/>
      <c r="BK91" s="61"/>
      <c r="BL91" s="61"/>
      <c r="BM91" s="61"/>
      <c r="BN91" s="61"/>
      <c r="BO91" s="61"/>
      <c r="BP91" s="61"/>
      <c r="BQ91" s="61"/>
      <c r="BR91" s="61"/>
      <c r="BS91" s="61"/>
      <c r="BT91" s="61"/>
      <c r="BU91" s="61"/>
      <c r="BV91" s="61"/>
      <c r="BW91" s="61"/>
      <c r="BX91" s="61"/>
      <c r="BY91" s="61"/>
      <c r="BZ91" s="61"/>
      <c r="CA91" s="61"/>
      <c r="CB91" s="61"/>
      <c r="CC91" s="61"/>
      <c r="CD91" s="61"/>
      <c r="CE91" s="61"/>
      <c r="CF91" s="61"/>
      <c r="CG91" s="61"/>
      <c r="CH91" s="61"/>
      <c r="CI91" s="61"/>
      <c r="CJ91" s="61"/>
      <c r="CK91" s="61"/>
      <c r="CL91" s="61"/>
      <c r="CM91" s="61"/>
      <c r="CN91" s="61"/>
      <c r="CO91" s="61"/>
      <c r="CP91" s="61"/>
      <c r="CQ91" s="61"/>
      <c r="CR91" s="61"/>
      <c r="CS91" s="61"/>
      <c r="CT91" s="61"/>
      <c r="CU91" s="61"/>
      <c r="CV91" s="61"/>
      <c r="CW91" s="61"/>
      <c r="CX91" s="61"/>
      <c r="CY91" s="61"/>
      <c r="CZ91" s="61"/>
      <c r="DA91" s="61"/>
      <c r="DB91" s="61"/>
    </row>
    <row r="92" spans="1:106" s="58" customFormat="1" ht="20.100000000000001" customHeight="1">
      <c r="A92" s="117"/>
      <c r="B92" s="840"/>
      <c r="C92" s="810"/>
      <c r="D92" s="795"/>
      <c r="E92" s="795"/>
      <c r="F92" s="795"/>
      <c r="G92" s="122">
        <f>$F$91*G91</f>
        <v>0</v>
      </c>
      <c r="H92" s="122">
        <f t="shared" ref="H92:AK92" si="44">$F$91*H91</f>
        <v>0</v>
      </c>
      <c r="I92" s="122">
        <f t="shared" si="44"/>
        <v>0</v>
      </c>
      <c r="J92" s="122">
        <f t="shared" si="44"/>
        <v>0</v>
      </c>
      <c r="K92" s="122">
        <f t="shared" si="44"/>
        <v>0</v>
      </c>
      <c r="L92" s="122">
        <f t="shared" si="44"/>
        <v>0</v>
      </c>
      <c r="M92" s="122">
        <f t="shared" si="44"/>
        <v>0</v>
      </c>
      <c r="N92" s="122">
        <f t="shared" si="44"/>
        <v>0</v>
      </c>
      <c r="O92" s="122">
        <f t="shared" si="44"/>
        <v>0</v>
      </c>
      <c r="P92" s="122">
        <f t="shared" si="44"/>
        <v>0</v>
      </c>
      <c r="Q92" s="122">
        <f t="shared" si="44"/>
        <v>0</v>
      </c>
      <c r="R92" s="122">
        <f t="shared" si="44"/>
        <v>0</v>
      </c>
      <c r="S92" s="122">
        <f t="shared" si="44"/>
        <v>0</v>
      </c>
      <c r="T92" s="122">
        <f t="shared" si="44"/>
        <v>0</v>
      </c>
      <c r="U92" s="122">
        <f t="shared" si="44"/>
        <v>0</v>
      </c>
      <c r="V92" s="122">
        <f t="shared" si="44"/>
        <v>0</v>
      </c>
      <c r="W92" s="122">
        <f t="shared" si="44"/>
        <v>0</v>
      </c>
      <c r="X92" s="122">
        <f t="shared" si="44"/>
        <v>0</v>
      </c>
      <c r="Y92" s="122">
        <f t="shared" si="44"/>
        <v>0</v>
      </c>
      <c r="Z92" s="122">
        <f t="shared" si="44"/>
        <v>0</v>
      </c>
      <c r="AA92" s="122">
        <f t="shared" si="44"/>
        <v>0</v>
      </c>
      <c r="AB92" s="122">
        <f t="shared" si="44"/>
        <v>0</v>
      </c>
      <c r="AC92" s="122">
        <f t="shared" si="44"/>
        <v>0</v>
      </c>
      <c r="AD92" s="122">
        <f t="shared" si="44"/>
        <v>0</v>
      </c>
      <c r="AE92" s="122">
        <f t="shared" si="44"/>
        <v>0</v>
      </c>
      <c r="AF92" s="122">
        <f t="shared" si="44"/>
        <v>0</v>
      </c>
      <c r="AG92" s="122">
        <f t="shared" si="44"/>
        <v>0</v>
      </c>
      <c r="AH92" s="122">
        <f t="shared" si="44"/>
        <v>0</v>
      </c>
      <c r="AI92" s="122">
        <f t="shared" si="44"/>
        <v>0</v>
      </c>
      <c r="AJ92" s="122">
        <f t="shared" si="44"/>
        <v>0</v>
      </c>
      <c r="AK92" s="122">
        <f t="shared" si="44"/>
        <v>0</v>
      </c>
      <c r="AL92" s="122">
        <f>F91*AL91</f>
        <v>0</v>
      </c>
      <c r="AM92" s="61"/>
      <c r="AN92" s="61"/>
      <c r="AO92" s="61"/>
      <c r="AP92" s="61"/>
      <c r="AQ92" s="61"/>
      <c r="AR92" s="61"/>
      <c r="AS92" s="61"/>
      <c r="AT92" s="61"/>
      <c r="AU92" s="61"/>
      <c r="AV92" s="61"/>
      <c r="AW92" s="61"/>
      <c r="AX92" s="61"/>
      <c r="AY92" s="61"/>
      <c r="AZ92" s="61"/>
      <c r="BA92" s="61"/>
      <c r="BB92" s="61"/>
      <c r="BC92" s="61"/>
      <c r="BD92" s="61"/>
      <c r="BE92" s="61"/>
      <c r="BF92" s="61"/>
      <c r="BG92" s="61"/>
      <c r="BH92" s="61"/>
      <c r="BI92" s="61"/>
      <c r="BJ92" s="61"/>
      <c r="BK92" s="61"/>
      <c r="BL92" s="61"/>
      <c r="BM92" s="61"/>
      <c r="BN92" s="61"/>
      <c r="BO92" s="61"/>
      <c r="BP92" s="61"/>
      <c r="BQ92" s="61"/>
      <c r="BR92" s="61"/>
      <c r="BS92" s="61"/>
      <c r="BT92" s="61"/>
      <c r="BU92" s="61"/>
      <c r="BV92" s="61"/>
      <c r="BW92" s="61"/>
      <c r="BX92" s="61"/>
      <c r="BY92" s="61"/>
      <c r="BZ92" s="61"/>
      <c r="CA92" s="61"/>
      <c r="CB92" s="61"/>
      <c r="CC92" s="61"/>
      <c r="CD92" s="61"/>
      <c r="CE92" s="61"/>
      <c r="CF92" s="61"/>
      <c r="CG92" s="61"/>
      <c r="CH92" s="61"/>
      <c r="CI92" s="61"/>
      <c r="CJ92" s="61"/>
      <c r="CK92" s="61"/>
      <c r="CL92" s="61"/>
      <c r="CM92" s="61"/>
      <c r="CN92" s="61"/>
      <c r="CO92" s="61"/>
      <c r="CP92" s="61"/>
      <c r="CQ92" s="61"/>
      <c r="CR92" s="61"/>
      <c r="CS92" s="61"/>
      <c r="CT92" s="61"/>
      <c r="CU92" s="61"/>
      <c r="CV92" s="61"/>
      <c r="CW92" s="61"/>
      <c r="CX92" s="61"/>
      <c r="CY92" s="61"/>
      <c r="CZ92" s="61"/>
      <c r="DA92" s="61"/>
      <c r="DB92" s="61"/>
    </row>
    <row r="93" spans="1:106" s="58" customFormat="1" ht="20.100000000000001" customHeight="1">
      <c r="A93" s="117" t="s">
        <v>425</v>
      </c>
      <c r="B93" s="840"/>
      <c r="C93" s="809" t="s">
        <v>134</v>
      </c>
      <c r="D93" s="794" t="str">
        <f>[76]납품수량!C48</f>
        <v>ASS'Y W/D</v>
      </c>
      <c r="E93" s="794" t="str">
        <f>[76]납품수량!D48</f>
        <v>T100</v>
      </c>
      <c r="F93" s="794">
        <f>VLOOKUP(C93,'[72]납품수량(영업)'!$C$3:$F$260,4,FALSE)</f>
        <v>0</v>
      </c>
      <c r="G93" s="122">
        <f>VLOOKUP($C$93,[77]납품수량!$B$3:$AI$200,G1,FALSE)</f>
        <v>0</v>
      </c>
      <c r="H93" s="122">
        <f>VLOOKUP($C$93,[77]납품수량!$B$3:$AI$200,H1,FALSE)</f>
        <v>0</v>
      </c>
      <c r="I93" s="122">
        <f>VLOOKUP($C$93,[77]납품수량!$B$3:$AI$200,I1,FALSE)</f>
        <v>0</v>
      </c>
      <c r="J93" s="122">
        <f>VLOOKUP($C$93,[77]납품수량!$B$3:$AI$200,J1,FALSE)</f>
        <v>0</v>
      </c>
      <c r="K93" s="122">
        <f>VLOOKUP($C$93,[77]납품수량!$B$3:$AI$200,K1,FALSE)</f>
        <v>0</v>
      </c>
      <c r="L93" s="122">
        <f>VLOOKUP($C$93,[77]납품수량!$B$3:$AI$200,L1,FALSE)</f>
        <v>0</v>
      </c>
      <c r="M93" s="122">
        <f>VLOOKUP($C$93,[77]납품수량!$B$3:$AI$200,M1,FALSE)</f>
        <v>0</v>
      </c>
      <c r="N93" s="122">
        <f>VLOOKUP($C$93,[77]납품수량!$B$3:$AI$200,N1,FALSE)</f>
        <v>0</v>
      </c>
      <c r="O93" s="122">
        <f>VLOOKUP($C$93,[77]납품수량!$B$3:$AI$200,O1,FALSE)</f>
        <v>0</v>
      </c>
      <c r="P93" s="122">
        <f>VLOOKUP($C$93,[77]납품수량!$B$3:$AI$200,P1,FALSE)</f>
        <v>0</v>
      </c>
      <c r="Q93" s="122">
        <f>VLOOKUP($C$93,[77]납품수량!$B$3:$AI$200,Q1,FALSE)</f>
        <v>0</v>
      </c>
      <c r="R93" s="122">
        <f>VLOOKUP($C$93,[77]납품수량!$B$3:$AI$200,R1,FALSE)</f>
        <v>0</v>
      </c>
      <c r="S93" s="122">
        <f>VLOOKUP($C$93,[77]납품수량!$B$3:$AI$200,S1,FALSE)</f>
        <v>0</v>
      </c>
      <c r="T93" s="122">
        <f>VLOOKUP($C$93,[77]납품수량!$B$3:$AI$200,T1,FALSE)</f>
        <v>0</v>
      </c>
      <c r="U93" s="122">
        <f>VLOOKUP($C$93,[77]납품수량!$B$3:$AI$200,U1,FALSE)</f>
        <v>0</v>
      </c>
      <c r="V93" s="122">
        <f>VLOOKUP($C$93,[77]납품수량!$B$3:$AI$200,V1,FALSE)</f>
        <v>0</v>
      </c>
      <c r="W93" s="122">
        <f>VLOOKUP($C$93,[77]납품수량!$B$3:$AI$200,W1,FALSE)</f>
        <v>0</v>
      </c>
      <c r="X93" s="122">
        <f>VLOOKUP($C$93,[77]납품수량!$B$3:$AI$200,X1,FALSE)</f>
        <v>0</v>
      </c>
      <c r="Y93" s="122">
        <f>VLOOKUP($C$93,[77]납품수량!$B$3:$AI$200,Y1,FALSE)</f>
        <v>0</v>
      </c>
      <c r="Z93" s="122">
        <f>VLOOKUP($C$93,[77]납품수량!$B$3:$AI$200,Z1,FALSE)</f>
        <v>0</v>
      </c>
      <c r="AA93" s="122">
        <f>VLOOKUP($C$93,[77]납품수량!$B$3:$AI$200,AA1,FALSE)</f>
        <v>0</v>
      </c>
      <c r="AB93" s="122">
        <f>VLOOKUP($C$93,[77]납품수량!$B$3:$AI$200,AB1,FALSE)</f>
        <v>0</v>
      </c>
      <c r="AC93" s="122">
        <f>VLOOKUP($C$93,[77]납품수량!$B$3:$AI$200,AC1,FALSE)</f>
        <v>0</v>
      </c>
      <c r="AD93" s="122">
        <f>VLOOKUP($C$93,[77]납품수량!$B$3:$AI$200,AD1,FALSE)</f>
        <v>0</v>
      </c>
      <c r="AE93" s="122">
        <f>VLOOKUP($C$93,[77]납품수량!$B$3:$AI$200,AE1,FALSE)</f>
        <v>0</v>
      </c>
      <c r="AF93" s="122">
        <f>VLOOKUP($C$93,[77]납품수량!$B$3:$AI$200,AF1,FALSE)</f>
        <v>0</v>
      </c>
      <c r="AG93" s="122">
        <f>VLOOKUP($C$93,[77]납품수량!$B$3:$AI$200,AG1,FALSE)</f>
        <v>0</v>
      </c>
      <c r="AH93" s="122">
        <f>VLOOKUP($C$93,[77]납품수량!$B$3:$AI$200,AH1,FALSE)</f>
        <v>0</v>
      </c>
      <c r="AI93" s="122">
        <f>VLOOKUP($C$93,[77]납품수량!$B$3:$AI$200,AI1,FALSE)</f>
        <v>0</v>
      </c>
      <c r="AJ93" s="122">
        <f>VLOOKUP($C$93,[77]납품수량!$B$3:$AI$200,AJ1,FALSE)</f>
        <v>0</v>
      </c>
      <c r="AK93" s="122">
        <f>VLOOKUP($C$93,[77]납품수량!$B$3:$AI$200,AK1,FALSE)</f>
        <v>0</v>
      </c>
      <c r="AL93" s="122">
        <f>SUM(G93:AK93)</f>
        <v>0</v>
      </c>
      <c r="AM93" s="61"/>
      <c r="AN93" s="61"/>
      <c r="AO93" s="61"/>
      <c r="AP93" s="61"/>
      <c r="AQ93" s="61"/>
      <c r="AR93" s="61"/>
      <c r="AS93" s="61"/>
      <c r="AT93" s="61"/>
      <c r="AU93" s="61"/>
      <c r="AV93" s="61"/>
      <c r="AW93" s="61"/>
      <c r="AX93" s="61"/>
      <c r="AY93" s="61"/>
      <c r="AZ93" s="61"/>
      <c r="BA93" s="61"/>
      <c r="BB93" s="61"/>
      <c r="BC93" s="61"/>
      <c r="BD93" s="61"/>
      <c r="BE93" s="61"/>
      <c r="BF93" s="61"/>
      <c r="BG93" s="61"/>
      <c r="BH93" s="61"/>
      <c r="BI93" s="61"/>
      <c r="BJ93" s="61"/>
      <c r="BK93" s="61"/>
      <c r="BL93" s="61"/>
      <c r="BM93" s="61"/>
      <c r="BN93" s="61"/>
      <c r="BO93" s="61"/>
      <c r="BP93" s="61"/>
      <c r="BQ93" s="61"/>
      <c r="BR93" s="61"/>
      <c r="BS93" s="61"/>
      <c r="BT93" s="61"/>
      <c r="BU93" s="61"/>
      <c r="BV93" s="61"/>
      <c r="BW93" s="61"/>
      <c r="BX93" s="61"/>
      <c r="BY93" s="61"/>
      <c r="BZ93" s="61"/>
      <c r="CA93" s="61"/>
      <c r="CB93" s="61"/>
      <c r="CC93" s="61"/>
      <c r="CD93" s="61"/>
      <c r="CE93" s="61"/>
      <c r="CF93" s="61"/>
      <c r="CG93" s="61"/>
      <c r="CH93" s="61"/>
      <c r="CI93" s="61"/>
      <c r="CJ93" s="61"/>
      <c r="CK93" s="61"/>
      <c r="CL93" s="61"/>
      <c r="CM93" s="61"/>
      <c r="CN93" s="61"/>
      <c r="CO93" s="61"/>
      <c r="CP93" s="61"/>
      <c r="CQ93" s="61"/>
      <c r="CR93" s="61"/>
      <c r="CS93" s="61"/>
      <c r="CT93" s="61"/>
      <c r="CU93" s="61"/>
      <c r="CV93" s="61"/>
      <c r="CW93" s="61"/>
      <c r="CX93" s="61"/>
      <c r="CY93" s="61"/>
      <c r="CZ93" s="61"/>
      <c r="DA93" s="61"/>
      <c r="DB93" s="61"/>
    </row>
    <row r="94" spans="1:106" s="58" customFormat="1" ht="20.100000000000001" customHeight="1">
      <c r="A94" s="117"/>
      <c r="B94" s="840"/>
      <c r="C94" s="810"/>
      <c r="D94" s="795"/>
      <c r="E94" s="795"/>
      <c r="F94" s="795"/>
      <c r="G94" s="122">
        <f>$F$93*G93</f>
        <v>0</v>
      </c>
      <c r="H94" s="122">
        <f t="shared" ref="H94:AK94" si="45">$F$93*H93</f>
        <v>0</v>
      </c>
      <c r="I94" s="122">
        <f t="shared" si="45"/>
        <v>0</v>
      </c>
      <c r="J94" s="122">
        <f t="shared" si="45"/>
        <v>0</v>
      </c>
      <c r="K94" s="122">
        <f t="shared" si="45"/>
        <v>0</v>
      </c>
      <c r="L94" s="122">
        <f t="shared" si="45"/>
        <v>0</v>
      </c>
      <c r="M94" s="122">
        <f t="shared" si="45"/>
        <v>0</v>
      </c>
      <c r="N94" s="122">
        <f t="shared" si="45"/>
        <v>0</v>
      </c>
      <c r="O94" s="122">
        <f t="shared" si="45"/>
        <v>0</v>
      </c>
      <c r="P94" s="122">
        <f t="shared" si="45"/>
        <v>0</v>
      </c>
      <c r="Q94" s="122">
        <f t="shared" si="45"/>
        <v>0</v>
      </c>
      <c r="R94" s="122">
        <f t="shared" si="45"/>
        <v>0</v>
      </c>
      <c r="S94" s="122">
        <f t="shared" si="45"/>
        <v>0</v>
      </c>
      <c r="T94" s="122">
        <f t="shared" si="45"/>
        <v>0</v>
      </c>
      <c r="U94" s="122">
        <f t="shared" si="45"/>
        <v>0</v>
      </c>
      <c r="V94" s="122">
        <f t="shared" si="45"/>
        <v>0</v>
      </c>
      <c r="W94" s="122">
        <f t="shared" si="45"/>
        <v>0</v>
      </c>
      <c r="X94" s="122">
        <f t="shared" si="45"/>
        <v>0</v>
      </c>
      <c r="Y94" s="122">
        <f t="shared" si="45"/>
        <v>0</v>
      </c>
      <c r="Z94" s="122">
        <f t="shared" si="45"/>
        <v>0</v>
      </c>
      <c r="AA94" s="122">
        <f t="shared" si="45"/>
        <v>0</v>
      </c>
      <c r="AB94" s="122">
        <f t="shared" si="45"/>
        <v>0</v>
      </c>
      <c r="AC94" s="122">
        <f t="shared" si="45"/>
        <v>0</v>
      </c>
      <c r="AD94" s="122">
        <f t="shared" si="45"/>
        <v>0</v>
      </c>
      <c r="AE94" s="122">
        <f t="shared" si="45"/>
        <v>0</v>
      </c>
      <c r="AF94" s="122">
        <f t="shared" si="45"/>
        <v>0</v>
      </c>
      <c r="AG94" s="122">
        <f t="shared" si="45"/>
        <v>0</v>
      </c>
      <c r="AH94" s="122">
        <f t="shared" si="45"/>
        <v>0</v>
      </c>
      <c r="AI94" s="122">
        <f t="shared" si="45"/>
        <v>0</v>
      </c>
      <c r="AJ94" s="122">
        <f t="shared" si="45"/>
        <v>0</v>
      </c>
      <c r="AK94" s="122">
        <f t="shared" si="45"/>
        <v>0</v>
      </c>
      <c r="AL94" s="122">
        <f>F93*AL93</f>
        <v>0</v>
      </c>
      <c r="AM94" s="61"/>
      <c r="AN94" s="61"/>
      <c r="AO94" s="61"/>
      <c r="AP94" s="61"/>
      <c r="AQ94" s="61"/>
      <c r="AR94" s="61"/>
      <c r="AS94" s="61"/>
      <c r="AT94" s="61"/>
      <c r="AU94" s="61"/>
      <c r="AV94" s="61"/>
      <c r="AW94" s="61"/>
      <c r="AX94" s="61"/>
      <c r="AY94" s="61"/>
      <c r="AZ94" s="61"/>
      <c r="BA94" s="61"/>
      <c r="BB94" s="61"/>
      <c r="BC94" s="61"/>
      <c r="BD94" s="61"/>
      <c r="BE94" s="61"/>
      <c r="BF94" s="61"/>
      <c r="BG94" s="61"/>
      <c r="BH94" s="61"/>
      <c r="BI94" s="61"/>
      <c r="BJ94" s="61"/>
      <c r="BK94" s="61"/>
      <c r="BL94" s="61"/>
      <c r="BM94" s="61"/>
      <c r="BN94" s="61"/>
      <c r="BO94" s="61"/>
      <c r="BP94" s="61"/>
      <c r="BQ94" s="61"/>
      <c r="BR94" s="61"/>
      <c r="BS94" s="61"/>
      <c r="BT94" s="61"/>
      <c r="BU94" s="61"/>
      <c r="BV94" s="61"/>
      <c r="BW94" s="61"/>
      <c r="BX94" s="61"/>
      <c r="BY94" s="61"/>
      <c r="BZ94" s="61"/>
      <c r="CA94" s="61"/>
      <c r="CB94" s="61"/>
      <c r="CC94" s="61"/>
      <c r="CD94" s="61"/>
      <c r="CE94" s="61"/>
      <c r="CF94" s="61"/>
      <c r="CG94" s="61"/>
      <c r="CH94" s="61"/>
      <c r="CI94" s="61"/>
      <c r="CJ94" s="61"/>
      <c r="CK94" s="61"/>
      <c r="CL94" s="61"/>
      <c r="CM94" s="61"/>
      <c r="CN94" s="61"/>
      <c r="CO94" s="61"/>
      <c r="CP94" s="61"/>
      <c r="CQ94" s="61"/>
      <c r="CR94" s="61"/>
      <c r="CS94" s="61"/>
      <c r="CT94" s="61"/>
      <c r="CU94" s="61"/>
      <c r="CV94" s="61"/>
      <c r="CW94" s="61"/>
      <c r="CX94" s="61"/>
      <c r="CY94" s="61"/>
      <c r="CZ94" s="61"/>
      <c r="DA94" s="61"/>
      <c r="DB94" s="61"/>
    </row>
    <row r="95" spans="1:106" s="58" customFormat="1" ht="20.100000000000001" customHeight="1">
      <c r="A95" s="117" t="s">
        <v>425</v>
      </c>
      <c r="B95" s="840"/>
      <c r="C95" s="809" t="s">
        <v>135</v>
      </c>
      <c r="D95" s="794" t="str">
        <f>[76]납품수량!C49</f>
        <v>MOTOR CLIP</v>
      </c>
      <c r="E95" s="794" t="str">
        <f>[76]납품수량!D49</f>
        <v>EX</v>
      </c>
      <c r="F95" s="794">
        <f>VLOOKUP(C95,'[72]납품수량(영업)'!$C$3:$F$260,4,FALSE)</f>
        <v>0</v>
      </c>
      <c r="G95" s="122">
        <f>VLOOKUP($C$95,[77]납품수량!$B$3:$AI$200,G1,FALSE)</f>
        <v>0</v>
      </c>
      <c r="H95" s="122">
        <f>VLOOKUP($C$95,[77]납품수량!$B$3:$AI$200,H1,FALSE)</f>
        <v>0</v>
      </c>
      <c r="I95" s="122">
        <f>VLOOKUP($C$95,[77]납품수량!$B$3:$AI$200,I1,FALSE)</f>
        <v>0</v>
      </c>
      <c r="J95" s="122">
        <f>VLOOKUP($C$95,[77]납품수량!$B$3:$AI$200,J1,FALSE)</f>
        <v>0</v>
      </c>
      <c r="K95" s="122">
        <f>VLOOKUP($C$95,[77]납품수량!$B$3:$AI$200,K1,FALSE)</f>
        <v>0</v>
      </c>
      <c r="L95" s="122">
        <f>VLOOKUP($C$95,[77]납품수량!$B$3:$AI$200,L1,FALSE)</f>
        <v>0</v>
      </c>
      <c r="M95" s="122">
        <f>VLOOKUP($C$95,[77]납품수량!$B$3:$AI$200,M1,FALSE)</f>
        <v>0</v>
      </c>
      <c r="N95" s="122">
        <f>VLOOKUP($C$95,[77]납품수량!$B$3:$AI$200,N1,FALSE)</f>
        <v>0</v>
      </c>
      <c r="O95" s="122">
        <f>VLOOKUP($C$95,[77]납품수량!$B$3:$AI$200,O1,FALSE)</f>
        <v>0</v>
      </c>
      <c r="P95" s="122">
        <f>VLOOKUP($C$95,[77]납품수량!$B$3:$AI$200,P1,FALSE)</f>
        <v>0</v>
      </c>
      <c r="Q95" s="122">
        <f>VLOOKUP($C$95,[77]납품수량!$B$3:$AI$200,Q1,FALSE)</f>
        <v>0</v>
      </c>
      <c r="R95" s="122">
        <f>VLOOKUP($C$95,[77]납품수량!$B$3:$AI$200,R1,FALSE)</f>
        <v>0</v>
      </c>
      <c r="S95" s="122">
        <f>VLOOKUP($C$95,[77]납품수량!$B$3:$AI$200,S1,FALSE)</f>
        <v>0</v>
      </c>
      <c r="T95" s="122">
        <f>VLOOKUP($C$95,[77]납품수량!$B$3:$AI$200,T1,FALSE)</f>
        <v>0</v>
      </c>
      <c r="U95" s="122">
        <f>VLOOKUP($C$95,[77]납품수량!$B$3:$AI$200,U1,FALSE)</f>
        <v>0</v>
      </c>
      <c r="V95" s="122">
        <f>VLOOKUP($C$95,[77]납품수량!$B$3:$AI$200,V1,FALSE)</f>
        <v>0</v>
      </c>
      <c r="W95" s="122">
        <f>VLOOKUP($C$95,[77]납품수량!$B$3:$AI$200,W1,FALSE)</f>
        <v>0</v>
      </c>
      <c r="X95" s="122">
        <f>VLOOKUP($C$95,[77]납품수량!$B$3:$AI$200,X1,FALSE)</f>
        <v>0</v>
      </c>
      <c r="Y95" s="122">
        <f>VLOOKUP($C$95,[77]납품수량!$B$3:$AI$200,Y1,FALSE)</f>
        <v>0</v>
      </c>
      <c r="Z95" s="122">
        <f>VLOOKUP($C$95,[77]납품수량!$B$3:$AI$200,Z1,FALSE)</f>
        <v>0</v>
      </c>
      <c r="AA95" s="122">
        <f>VLOOKUP($C$95,[77]납품수량!$B$3:$AI$200,AA1,FALSE)</f>
        <v>0</v>
      </c>
      <c r="AB95" s="122">
        <f>VLOOKUP($C$95,[77]납품수량!$B$3:$AI$200,AB1,FALSE)</f>
        <v>0</v>
      </c>
      <c r="AC95" s="122">
        <f>VLOOKUP($C$95,[77]납품수량!$B$3:$AI$200,AC1,FALSE)</f>
        <v>0</v>
      </c>
      <c r="AD95" s="122">
        <f>VLOOKUP($C$95,[77]납품수량!$B$3:$AI$200,AD1,FALSE)</f>
        <v>0</v>
      </c>
      <c r="AE95" s="122">
        <f>VLOOKUP($C$95,[77]납품수량!$B$3:$AI$200,AE1,FALSE)</f>
        <v>0</v>
      </c>
      <c r="AF95" s="122">
        <f>VLOOKUP($C$95,[77]납품수량!$B$3:$AI$200,AF1,FALSE)</f>
        <v>0</v>
      </c>
      <c r="AG95" s="122">
        <f>VLOOKUP($C$95,[77]납품수량!$B$3:$AI$200,AG1,FALSE)</f>
        <v>0</v>
      </c>
      <c r="AH95" s="122">
        <f>VLOOKUP($C$95,[77]납품수량!$B$3:$AI$200,AH1,FALSE)</f>
        <v>0</v>
      </c>
      <c r="AI95" s="122">
        <f>VLOOKUP($C$95,[77]납품수량!$B$3:$AI$200,AI1,FALSE)</f>
        <v>0</v>
      </c>
      <c r="AJ95" s="122">
        <f>VLOOKUP($C$95,[77]납품수량!$B$3:$AI$200,AJ1,FALSE)</f>
        <v>0</v>
      </c>
      <c r="AK95" s="122">
        <f>VLOOKUP($C$95,[77]납품수량!$B$3:$AI$200,AK1,FALSE)</f>
        <v>0</v>
      </c>
      <c r="AL95" s="122">
        <f>SUM(G95:AK95)</f>
        <v>0</v>
      </c>
      <c r="AM95" s="61"/>
      <c r="AN95" s="61"/>
      <c r="AO95" s="61"/>
      <c r="AP95" s="61"/>
      <c r="AQ95" s="61"/>
      <c r="AR95" s="61"/>
      <c r="AS95" s="61"/>
      <c r="AT95" s="61"/>
      <c r="AU95" s="61"/>
      <c r="AV95" s="61"/>
      <c r="AW95" s="61"/>
      <c r="AX95" s="61"/>
      <c r="AY95" s="61"/>
      <c r="AZ95" s="61"/>
      <c r="BA95" s="61"/>
      <c r="BB95" s="61"/>
      <c r="BC95" s="61"/>
      <c r="BD95" s="61"/>
      <c r="BE95" s="61"/>
      <c r="BF95" s="61"/>
      <c r="BG95" s="61"/>
      <c r="BH95" s="61"/>
      <c r="BI95" s="61"/>
      <c r="BJ95" s="61"/>
      <c r="BK95" s="61"/>
      <c r="BL95" s="61"/>
      <c r="BM95" s="61"/>
      <c r="BN95" s="61"/>
      <c r="BO95" s="61"/>
      <c r="BP95" s="61"/>
      <c r="BQ95" s="61"/>
      <c r="BR95" s="61"/>
      <c r="BS95" s="61"/>
      <c r="BT95" s="61"/>
      <c r="BU95" s="61"/>
      <c r="BV95" s="61"/>
      <c r="BW95" s="61"/>
      <c r="BX95" s="61"/>
      <c r="BY95" s="61"/>
      <c r="BZ95" s="61"/>
      <c r="CA95" s="61"/>
      <c r="CB95" s="61"/>
      <c r="CC95" s="61"/>
      <c r="CD95" s="61"/>
      <c r="CE95" s="61"/>
      <c r="CF95" s="61"/>
      <c r="CG95" s="61"/>
      <c r="CH95" s="61"/>
      <c r="CI95" s="61"/>
      <c r="CJ95" s="61"/>
      <c r="CK95" s="61"/>
      <c r="CL95" s="61"/>
      <c r="CM95" s="61"/>
      <c r="CN95" s="61"/>
      <c r="CO95" s="61"/>
      <c r="CP95" s="61"/>
      <c r="CQ95" s="61"/>
      <c r="CR95" s="61"/>
      <c r="CS95" s="61"/>
      <c r="CT95" s="61"/>
      <c r="CU95" s="61"/>
      <c r="CV95" s="61"/>
      <c r="CW95" s="61"/>
      <c r="CX95" s="61"/>
      <c r="CY95" s="61"/>
      <c r="CZ95" s="61"/>
      <c r="DA95" s="61"/>
      <c r="DB95" s="61"/>
    </row>
    <row r="96" spans="1:106" s="58" customFormat="1" ht="20.100000000000001" customHeight="1">
      <c r="A96" s="117"/>
      <c r="B96" s="840"/>
      <c r="C96" s="810"/>
      <c r="D96" s="795"/>
      <c r="E96" s="795"/>
      <c r="F96" s="795"/>
      <c r="G96" s="122">
        <f>$F$95*G95</f>
        <v>0</v>
      </c>
      <c r="H96" s="122">
        <f t="shared" ref="H96:AK96" si="46">$F$95*H95</f>
        <v>0</v>
      </c>
      <c r="I96" s="122">
        <f t="shared" si="46"/>
        <v>0</v>
      </c>
      <c r="J96" s="122">
        <f t="shared" si="46"/>
        <v>0</v>
      </c>
      <c r="K96" s="122">
        <f t="shared" si="46"/>
        <v>0</v>
      </c>
      <c r="L96" s="122">
        <f t="shared" si="46"/>
        <v>0</v>
      </c>
      <c r="M96" s="122">
        <f t="shared" si="46"/>
        <v>0</v>
      </c>
      <c r="N96" s="122">
        <f t="shared" si="46"/>
        <v>0</v>
      </c>
      <c r="O96" s="122">
        <f t="shared" si="46"/>
        <v>0</v>
      </c>
      <c r="P96" s="122">
        <f t="shared" si="46"/>
        <v>0</v>
      </c>
      <c r="Q96" s="122">
        <f t="shared" si="46"/>
        <v>0</v>
      </c>
      <c r="R96" s="122">
        <f t="shared" si="46"/>
        <v>0</v>
      </c>
      <c r="S96" s="122">
        <f t="shared" si="46"/>
        <v>0</v>
      </c>
      <c r="T96" s="122">
        <f t="shared" si="46"/>
        <v>0</v>
      </c>
      <c r="U96" s="122">
        <f t="shared" si="46"/>
        <v>0</v>
      </c>
      <c r="V96" s="122">
        <f t="shared" si="46"/>
        <v>0</v>
      </c>
      <c r="W96" s="122">
        <f t="shared" si="46"/>
        <v>0</v>
      </c>
      <c r="X96" s="122">
        <f t="shared" si="46"/>
        <v>0</v>
      </c>
      <c r="Y96" s="122">
        <f t="shared" si="46"/>
        <v>0</v>
      </c>
      <c r="Z96" s="122">
        <f t="shared" si="46"/>
        <v>0</v>
      </c>
      <c r="AA96" s="122">
        <f t="shared" si="46"/>
        <v>0</v>
      </c>
      <c r="AB96" s="122">
        <f t="shared" si="46"/>
        <v>0</v>
      </c>
      <c r="AC96" s="122">
        <f t="shared" si="46"/>
        <v>0</v>
      </c>
      <c r="AD96" s="122">
        <f t="shared" si="46"/>
        <v>0</v>
      </c>
      <c r="AE96" s="122">
        <f t="shared" si="46"/>
        <v>0</v>
      </c>
      <c r="AF96" s="122">
        <f t="shared" si="46"/>
        <v>0</v>
      </c>
      <c r="AG96" s="122">
        <f t="shared" si="46"/>
        <v>0</v>
      </c>
      <c r="AH96" s="122">
        <f t="shared" si="46"/>
        <v>0</v>
      </c>
      <c r="AI96" s="122">
        <f t="shared" si="46"/>
        <v>0</v>
      </c>
      <c r="AJ96" s="122">
        <f t="shared" si="46"/>
        <v>0</v>
      </c>
      <c r="AK96" s="122">
        <f t="shared" si="46"/>
        <v>0</v>
      </c>
      <c r="AL96" s="122">
        <f>F95*AL95</f>
        <v>0</v>
      </c>
      <c r="AM96" s="61"/>
      <c r="AN96" s="61"/>
      <c r="AO96" s="61"/>
      <c r="AP96" s="61"/>
      <c r="AQ96" s="61"/>
      <c r="AR96" s="61"/>
      <c r="AS96" s="61"/>
      <c r="AT96" s="61"/>
      <c r="AU96" s="61"/>
      <c r="AV96" s="61"/>
      <c r="AW96" s="61"/>
      <c r="AX96" s="61"/>
      <c r="AY96" s="61"/>
      <c r="AZ96" s="61"/>
      <c r="BA96" s="61"/>
      <c r="BB96" s="61"/>
      <c r="BC96" s="61"/>
      <c r="BD96" s="61"/>
      <c r="BE96" s="61"/>
      <c r="BF96" s="61"/>
      <c r="BG96" s="61"/>
      <c r="BH96" s="61"/>
      <c r="BI96" s="61"/>
      <c r="BJ96" s="61"/>
      <c r="BK96" s="61"/>
      <c r="BL96" s="61"/>
      <c r="BM96" s="61"/>
      <c r="BN96" s="61"/>
      <c r="BO96" s="61"/>
      <c r="BP96" s="61"/>
      <c r="BQ96" s="61"/>
      <c r="BR96" s="61"/>
      <c r="BS96" s="61"/>
      <c r="BT96" s="61"/>
      <c r="BU96" s="61"/>
      <c r="BV96" s="61"/>
      <c r="BW96" s="61"/>
      <c r="BX96" s="61"/>
      <c r="BY96" s="61"/>
      <c r="BZ96" s="61"/>
      <c r="CA96" s="61"/>
      <c r="CB96" s="61"/>
      <c r="CC96" s="61"/>
      <c r="CD96" s="61"/>
      <c r="CE96" s="61"/>
      <c r="CF96" s="61"/>
      <c r="CG96" s="61"/>
      <c r="CH96" s="61"/>
      <c r="CI96" s="61"/>
      <c r="CJ96" s="61"/>
      <c r="CK96" s="61"/>
      <c r="CL96" s="61"/>
      <c r="CM96" s="61"/>
      <c r="CN96" s="61"/>
      <c r="CO96" s="61"/>
      <c r="CP96" s="61"/>
      <c r="CQ96" s="61"/>
      <c r="CR96" s="61"/>
      <c r="CS96" s="61"/>
      <c r="CT96" s="61"/>
      <c r="CU96" s="61"/>
      <c r="CV96" s="61"/>
      <c r="CW96" s="61"/>
      <c r="CX96" s="61"/>
      <c r="CY96" s="61"/>
      <c r="CZ96" s="61"/>
      <c r="DA96" s="61"/>
      <c r="DB96" s="61"/>
    </row>
    <row r="97" spans="1:106" s="58" customFormat="1" ht="20.100000000000001" customHeight="1">
      <c r="A97" s="117" t="s">
        <v>425</v>
      </c>
      <c r="B97" s="840"/>
      <c r="C97" s="809" t="s">
        <v>136</v>
      </c>
      <c r="D97" s="794" t="str">
        <f>[76]납품수량!C50</f>
        <v>FRONT BEAM</v>
      </c>
      <c r="E97" s="794" t="str">
        <f>[76]납품수량!D50</f>
        <v>X12B</v>
      </c>
      <c r="F97" s="794">
        <f>VLOOKUP(C97,'[72]납품수량(영업)'!$C$3:$F$260,4,FALSE)</f>
        <v>0</v>
      </c>
      <c r="G97" s="122">
        <f>VLOOKUP($C$97,[77]납품수량!$B$3:$AI$200,G1,FALSE)</f>
        <v>0</v>
      </c>
      <c r="H97" s="122">
        <f>VLOOKUP($C$97,[77]납품수량!$B$3:$AI$200,H1,FALSE)</f>
        <v>0</v>
      </c>
      <c r="I97" s="122">
        <f>VLOOKUP($C$97,[77]납품수량!$B$3:$AI$200,I1,FALSE)</f>
        <v>0</v>
      </c>
      <c r="J97" s="122">
        <f>VLOOKUP($C$97,[77]납품수량!$B$3:$AI$200,J1,FALSE)</f>
        <v>0</v>
      </c>
      <c r="K97" s="122">
        <f>VLOOKUP($C$97,[77]납품수량!$B$3:$AI$200,K1,FALSE)</f>
        <v>0</v>
      </c>
      <c r="L97" s="122">
        <f>VLOOKUP($C$97,[77]납품수량!$B$3:$AI$200,L1,FALSE)</f>
        <v>0</v>
      </c>
      <c r="M97" s="122">
        <f>VLOOKUP($C$97,[77]납품수량!$B$3:$AI$200,M1,FALSE)</f>
        <v>0</v>
      </c>
      <c r="N97" s="122">
        <f>VLOOKUP($C$97,[77]납품수량!$B$3:$AI$200,N1,FALSE)</f>
        <v>0</v>
      </c>
      <c r="O97" s="122">
        <f>VLOOKUP($C$97,[77]납품수량!$B$3:$AI$200,O1,FALSE)</f>
        <v>0</v>
      </c>
      <c r="P97" s="122">
        <f>VLOOKUP($C$97,[77]납품수량!$B$3:$AI$200,P1,FALSE)</f>
        <v>0</v>
      </c>
      <c r="Q97" s="122">
        <f>VLOOKUP($C$97,[77]납품수량!$B$3:$AI$200,Q1,FALSE)</f>
        <v>0</v>
      </c>
      <c r="R97" s="122">
        <f>VLOOKUP($C$97,[77]납품수량!$B$3:$AI$200,R1,FALSE)</f>
        <v>0</v>
      </c>
      <c r="S97" s="122">
        <f>VLOOKUP($C$97,[77]납품수량!$B$3:$AI$200,S1,FALSE)</f>
        <v>0</v>
      </c>
      <c r="T97" s="122">
        <f>VLOOKUP($C$97,[77]납품수량!$B$3:$AI$200,T1,FALSE)</f>
        <v>0</v>
      </c>
      <c r="U97" s="122">
        <f>VLOOKUP($C$97,[77]납품수량!$B$3:$AI$200,U1,FALSE)</f>
        <v>0</v>
      </c>
      <c r="V97" s="122">
        <f>VLOOKUP($C$97,[77]납품수량!$B$3:$AI$200,V1,FALSE)</f>
        <v>0</v>
      </c>
      <c r="W97" s="122">
        <f>VLOOKUP($C$97,[77]납품수량!$B$3:$AI$200,W1,FALSE)</f>
        <v>0</v>
      </c>
      <c r="X97" s="122">
        <f>VLOOKUP($C$97,[77]납품수량!$B$3:$AI$200,X1,FALSE)</f>
        <v>0</v>
      </c>
      <c r="Y97" s="122">
        <f>VLOOKUP($C$97,[77]납품수량!$B$3:$AI$200,Y1,FALSE)</f>
        <v>0</v>
      </c>
      <c r="Z97" s="122">
        <f>VLOOKUP($C$97,[77]납품수량!$B$3:$AI$200,Z1,FALSE)</f>
        <v>0</v>
      </c>
      <c r="AA97" s="122">
        <f>VLOOKUP($C$97,[77]납품수량!$B$3:$AI$200,AA1,FALSE)</f>
        <v>0</v>
      </c>
      <c r="AB97" s="122">
        <f>VLOOKUP($C$97,[77]납품수량!$B$3:$AI$200,AB1,FALSE)</f>
        <v>0</v>
      </c>
      <c r="AC97" s="122">
        <f>VLOOKUP($C$97,[77]납품수량!$B$3:$AI$200,AC1,FALSE)</f>
        <v>0</v>
      </c>
      <c r="AD97" s="122">
        <f>VLOOKUP($C$97,[77]납품수량!$B$3:$AI$200,AD1,FALSE)</f>
        <v>0</v>
      </c>
      <c r="AE97" s="122">
        <f>VLOOKUP($C$97,[77]납품수량!$B$3:$AI$200,AE1,FALSE)</f>
        <v>0</v>
      </c>
      <c r="AF97" s="122">
        <f>VLOOKUP($C$97,[77]납품수량!$B$3:$AI$200,AF1,FALSE)</f>
        <v>0</v>
      </c>
      <c r="AG97" s="122">
        <f>VLOOKUP($C$97,[77]납품수량!$B$3:$AI$200,AG1,FALSE)</f>
        <v>0</v>
      </c>
      <c r="AH97" s="122">
        <f>VLOOKUP($C$97,[77]납품수량!$B$3:$AI$200,AH1,FALSE)</f>
        <v>0</v>
      </c>
      <c r="AI97" s="122">
        <f>VLOOKUP($C$97,[77]납품수량!$B$3:$AI$200,AI1,FALSE)</f>
        <v>0</v>
      </c>
      <c r="AJ97" s="122">
        <f>VLOOKUP($C$97,[77]납품수량!$B$3:$AI$200,AJ1,FALSE)</f>
        <v>0</v>
      </c>
      <c r="AK97" s="122">
        <f>VLOOKUP($C$97,[77]납품수량!$B$3:$AI$200,AK1,FALSE)</f>
        <v>0</v>
      </c>
      <c r="AL97" s="122">
        <f>SUM(G97:AK97)</f>
        <v>0</v>
      </c>
      <c r="AM97" s="61"/>
      <c r="AN97" s="61"/>
      <c r="AO97" s="61"/>
      <c r="AP97" s="61"/>
      <c r="AQ97" s="61"/>
      <c r="AR97" s="61"/>
      <c r="AS97" s="61"/>
      <c r="AT97" s="61"/>
      <c r="AU97" s="61"/>
      <c r="AV97" s="61"/>
      <c r="AW97" s="61"/>
      <c r="AX97" s="61"/>
      <c r="AY97" s="61"/>
      <c r="AZ97" s="61"/>
      <c r="BA97" s="61"/>
      <c r="BB97" s="61"/>
      <c r="BC97" s="61"/>
      <c r="BD97" s="61"/>
      <c r="BE97" s="61"/>
      <c r="BF97" s="61"/>
      <c r="BG97" s="61"/>
      <c r="BH97" s="61"/>
      <c r="BI97" s="61"/>
      <c r="BJ97" s="61"/>
      <c r="BK97" s="61"/>
      <c r="BL97" s="61"/>
      <c r="BM97" s="61"/>
      <c r="BN97" s="61"/>
      <c r="BO97" s="61"/>
      <c r="BP97" s="61"/>
      <c r="BQ97" s="61"/>
      <c r="BR97" s="61"/>
      <c r="BS97" s="61"/>
      <c r="BT97" s="61"/>
      <c r="BU97" s="61"/>
      <c r="BV97" s="61"/>
      <c r="BW97" s="61"/>
      <c r="BX97" s="61"/>
      <c r="BY97" s="61"/>
      <c r="BZ97" s="61"/>
      <c r="CA97" s="61"/>
      <c r="CB97" s="61"/>
      <c r="CC97" s="61"/>
      <c r="CD97" s="61"/>
      <c r="CE97" s="61"/>
      <c r="CF97" s="61"/>
      <c r="CG97" s="61"/>
      <c r="CH97" s="61"/>
      <c r="CI97" s="61"/>
      <c r="CJ97" s="61"/>
      <c r="CK97" s="61"/>
      <c r="CL97" s="61"/>
      <c r="CM97" s="61"/>
      <c r="CN97" s="61"/>
      <c r="CO97" s="61"/>
      <c r="CP97" s="61"/>
      <c r="CQ97" s="61"/>
      <c r="CR97" s="61"/>
      <c r="CS97" s="61"/>
      <c r="CT97" s="61"/>
      <c r="CU97" s="61"/>
      <c r="CV97" s="61"/>
      <c r="CW97" s="61"/>
      <c r="CX97" s="61"/>
      <c r="CY97" s="61"/>
      <c r="CZ97" s="61"/>
      <c r="DA97" s="61"/>
      <c r="DB97" s="61"/>
    </row>
    <row r="98" spans="1:106" s="58" customFormat="1" ht="20.100000000000001" customHeight="1">
      <c r="A98" s="117"/>
      <c r="B98" s="840"/>
      <c r="C98" s="810"/>
      <c r="D98" s="795"/>
      <c r="E98" s="795"/>
      <c r="F98" s="795"/>
      <c r="G98" s="122">
        <f>$F$97*G97</f>
        <v>0</v>
      </c>
      <c r="H98" s="122">
        <f t="shared" ref="H98:AK98" si="47">$F$97*H97</f>
        <v>0</v>
      </c>
      <c r="I98" s="122">
        <f t="shared" si="47"/>
        <v>0</v>
      </c>
      <c r="J98" s="122">
        <f t="shared" si="47"/>
        <v>0</v>
      </c>
      <c r="K98" s="122">
        <f t="shared" si="47"/>
        <v>0</v>
      </c>
      <c r="L98" s="122">
        <f t="shared" si="47"/>
        <v>0</v>
      </c>
      <c r="M98" s="122">
        <f t="shared" si="47"/>
        <v>0</v>
      </c>
      <c r="N98" s="122">
        <f t="shared" si="47"/>
        <v>0</v>
      </c>
      <c r="O98" s="122">
        <f t="shared" si="47"/>
        <v>0</v>
      </c>
      <c r="P98" s="122">
        <f t="shared" si="47"/>
        <v>0</v>
      </c>
      <c r="Q98" s="122">
        <f t="shared" si="47"/>
        <v>0</v>
      </c>
      <c r="R98" s="122">
        <f t="shared" si="47"/>
        <v>0</v>
      </c>
      <c r="S98" s="122">
        <f t="shared" si="47"/>
        <v>0</v>
      </c>
      <c r="T98" s="122">
        <f t="shared" si="47"/>
        <v>0</v>
      </c>
      <c r="U98" s="122">
        <f t="shared" si="47"/>
        <v>0</v>
      </c>
      <c r="V98" s="122">
        <f t="shared" si="47"/>
        <v>0</v>
      </c>
      <c r="W98" s="122">
        <f t="shared" si="47"/>
        <v>0</v>
      </c>
      <c r="X98" s="122">
        <f t="shared" si="47"/>
        <v>0</v>
      </c>
      <c r="Y98" s="122">
        <f t="shared" si="47"/>
        <v>0</v>
      </c>
      <c r="Z98" s="122">
        <f t="shared" si="47"/>
        <v>0</v>
      </c>
      <c r="AA98" s="122">
        <f t="shared" si="47"/>
        <v>0</v>
      </c>
      <c r="AB98" s="122">
        <f t="shared" si="47"/>
        <v>0</v>
      </c>
      <c r="AC98" s="122">
        <f t="shared" si="47"/>
        <v>0</v>
      </c>
      <c r="AD98" s="122">
        <f t="shared" si="47"/>
        <v>0</v>
      </c>
      <c r="AE98" s="122">
        <f t="shared" si="47"/>
        <v>0</v>
      </c>
      <c r="AF98" s="122">
        <f t="shared" si="47"/>
        <v>0</v>
      </c>
      <c r="AG98" s="122">
        <f t="shared" si="47"/>
        <v>0</v>
      </c>
      <c r="AH98" s="122">
        <f t="shared" si="47"/>
        <v>0</v>
      </c>
      <c r="AI98" s="122">
        <f t="shared" si="47"/>
        <v>0</v>
      </c>
      <c r="AJ98" s="122">
        <f t="shared" si="47"/>
        <v>0</v>
      </c>
      <c r="AK98" s="122">
        <f t="shared" si="47"/>
        <v>0</v>
      </c>
      <c r="AL98" s="122">
        <f>F97*AL97</f>
        <v>0</v>
      </c>
      <c r="AM98" s="61"/>
      <c r="AN98" s="61"/>
      <c r="AO98" s="61"/>
      <c r="AP98" s="61"/>
      <c r="AQ98" s="61"/>
      <c r="AR98" s="61"/>
      <c r="AS98" s="61"/>
      <c r="AT98" s="61"/>
      <c r="AU98" s="61"/>
      <c r="AV98" s="61"/>
      <c r="AW98" s="61"/>
      <c r="AX98" s="61"/>
      <c r="AY98" s="61"/>
      <c r="AZ98" s="61"/>
      <c r="BA98" s="61"/>
      <c r="BB98" s="61"/>
      <c r="BC98" s="61"/>
      <c r="BD98" s="61"/>
      <c r="BE98" s="61"/>
      <c r="BF98" s="61"/>
      <c r="BG98" s="61"/>
      <c r="BH98" s="61"/>
      <c r="BI98" s="61"/>
      <c r="BJ98" s="61"/>
      <c r="BK98" s="61"/>
      <c r="BL98" s="61"/>
      <c r="BM98" s="61"/>
      <c r="BN98" s="61"/>
      <c r="BO98" s="61"/>
      <c r="BP98" s="61"/>
      <c r="BQ98" s="61"/>
      <c r="BR98" s="61"/>
      <c r="BS98" s="61"/>
      <c r="BT98" s="61"/>
      <c r="BU98" s="61"/>
      <c r="BV98" s="61"/>
      <c r="BW98" s="61"/>
      <c r="BX98" s="61"/>
      <c r="BY98" s="61"/>
      <c r="BZ98" s="61"/>
      <c r="CA98" s="61"/>
      <c r="CB98" s="61"/>
      <c r="CC98" s="61"/>
      <c r="CD98" s="61"/>
      <c r="CE98" s="61"/>
      <c r="CF98" s="61"/>
      <c r="CG98" s="61"/>
      <c r="CH98" s="61"/>
      <c r="CI98" s="61"/>
      <c r="CJ98" s="61"/>
      <c r="CK98" s="61"/>
      <c r="CL98" s="61"/>
      <c r="CM98" s="61"/>
      <c r="CN98" s="61"/>
      <c r="CO98" s="61"/>
      <c r="CP98" s="61"/>
      <c r="CQ98" s="61"/>
      <c r="CR98" s="61"/>
      <c r="CS98" s="61"/>
      <c r="CT98" s="61"/>
      <c r="CU98" s="61"/>
      <c r="CV98" s="61"/>
      <c r="CW98" s="61"/>
      <c r="CX98" s="61"/>
      <c r="CY98" s="61"/>
      <c r="CZ98" s="61"/>
      <c r="DA98" s="61"/>
      <c r="DB98" s="61"/>
    </row>
    <row r="99" spans="1:106" s="58" customFormat="1" ht="20.100000000000001" customHeight="1">
      <c r="A99" s="117" t="s">
        <v>425</v>
      </c>
      <c r="B99" s="840"/>
      <c r="C99" s="809" t="s">
        <v>137</v>
      </c>
      <c r="D99" s="794" t="str">
        <f>[76]납품수량!C51</f>
        <v>MIDDLE BEAM</v>
      </c>
      <c r="E99" s="794" t="str">
        <f>[76]납품수량!D51</f>
        <v>X12B</v>
      </c>
      <c r="F99" s="794">
        <f>VLOOKUP(C99,'[72]납품수량(영업)'!$C$3:$F$260,4,FALSE)</f>
        <v>0</v>
      </c>
      <c r="G99" s="122">
        <f>VLOOKUP($C$99,[77]납품수량!$B$3:$AI$200,G1,FALSE)</f>
        <v>0</v>
      </c>
      <c r="H99" s="122">
        <f>VLOOKUP($C$99,[77]납품수량!$B$3:$AI$200,H1,FALSE)</f>
        <v>0</v>
      </c>
      <c r="I99" s="122">
        <f>VLOOKUP($C$99,[77]납품수량!$B$3:$AI$200,I1,FALSE)</f>
        <v>0</v>
      </c>
      <c r="J99" s="122">
        <f>VLOOKUP($C$99,[77]납품수량!$B$3:$AI$200,J1,FALSE)</f>
        <v>0</v>
      </c>
      <c r="K99" s="122">
        <f>VLOOKUP($C$99,[77]납품수량!$B$3:$AI$200,K1,FALSE)</f>
        <v>0</v>
      </c>
      <c r="L99" s="122">
        <f>VLOOKUP($C$99,[77]납품수량!$B$3:$AI$200,L1,FALSE)</f>
        <v>0</v>
      </c>
      <c r="M99" s="122">
        <f>VLOOKUP($C$99,[77]납품수량!$B$3:$AI$200,M1,FALSE)</f>
        <v>0</v>
      </c>
      <c r="N99" s="122">
        <f>VLOOKUP($C$99,[77]납품수량!$B$3:$AI$200,N1,FALSE)</f>
        <v>0</v>
      </c>
      <c r="O99" s="122">
        <f>VLOOKUP($C$99,[77]납품수량!$B$3:$AI$200,O1,FALSE)</f>
        <v>0</v>
      </c>
      <c r="P99" s="122">
        <f>VLOOKUP($C$99,[77]납품수량!$B$3:$AI$200,P1,FALSE)</f>
        <v>0</v>
      </c>
      <c r="Q99" s="122">
        <f>VLOOKUP($C$99,[77]납품수량!$B$3:$AI$200,Q1,FALSE)</f>
        <v>0</v>
      </c>
      <c r="R99" s="122">
        <f>VLOOKUP($C$99,[77]납품수량!$B$3:$AI$200,R1,FALSE)</f>
        <v>0</v>
      </c>
      <c r="S99" s="122">
        <f>VLOOKUP($C$99,[77]납품수량!$B$3:$AI$200,S1,FALSE)</f>
        <v>0</v>
      </c>
      <c r="T99" s="122">
        <f>VLOOKUP($C$99,[77]납품수량!$B$3:$AI$200,T1,FALSE)</f>
        <v>0</v>
      </c>
      <c r="U99" s="122">
        <f>VLOOKUP($C$99,[77]납품수량!$B$3:$AI$200,U1,FALSE)</f>
        <v>0</v>
      </c>
      <c r="V99" s="122">
        <f>VLOOKUP($C$99,[77]납품수량!$B$3:$AI$200,V1,FALSE)</f>
        <v>0</v>
      </c>
      <c r="W99" s="122">
        <f>VLOOKUP($C$99,[77]납품수량!$B$3:$AI$200,W1,FALSE)</f>
        <v>0</v>
      </c>
      <c r="X99" s="122">
        <f>VLOOKUP($C$99,[77]납품수량!$B$3:$AI$200,X1,FALSE)</f>
        <v>0</v>
      </c>
      <c r="Y99" s="122">
        <f>VLOOKUP($C$99,[77]납품수량!$B$3:$AI$200,Y1,FALSE)</f>
        <v>0</v>
      </c>
      <c r="Z99" s="122">
        <f>VLOOKUP($C$99,[77]납품수량!$B$3:$AI$200,Z1,FALSE)</f>
        <v>0</v>
      </c>
      <c r="AA99" s="122">
        <f>VLOOKUP($C$99,[77]납품수량!$B$3:$AI$200,AA1,FALSE)</f>
        <v>0</v>
      </c>
      <c r="AB99" s="122">
        <f>VLOOKUP($C$99,[77]납품수량!$B$3:$AI$200,AB1,FALSE)</f>
        <v>0</v>
      </c>
      <c r="AC99" s="122">
        <f>VLOOKUP($C$99,[77]납품수량!$B$3:$AI$200,AC1,FALSE)</f>
        <v>0</v>
      </c>
      <c r="AD99" s="122">
        <f>VLOOKUP($C$99,[77]납품수량!$B$3:$AI$200,AD1,FALSE)</f>
        <v>0</v>
      </c>
      <c r="AE99" s="122">
        <f>VLOOKUP($C$99,[77]납품수량!$B$3:$AI$200,AE1,FALSE)</f>
        <v>0</v>
      </c>
      <c r="AF99" s="122">
        <f>VLOOKUP($C$99,[77]납품수량!$B$3:$AI$200,AF1,FALSE)</f>
        <v>0</v>
      </c>
      <c r="AG99" s="122">
        <f>VLOOKUP($C$99,[77]납품수량!$B$3:$AI$200,AG1,FALSE)</f>
        <v>0</v>
      </c>
      <c r="AH99" s="122">
        <f>VLOOKUP($C$99,[77]납품수량!$B$3:$AI$200,AH1,FALSE)</f>
        <v>0</v>
      </c>
      <c r="AI99" s="122">
        <f>VLOOKUP($C$99,[77]납품수량!$B$3:$AI$200,AI1,FALSE)</f>
        <v>0</v>
      </c>
      <c r="AJ99" s="122">
        <f>VLOOKUP($C$99,[77]납품수량!$B$3:$AI$200,AJ1,FALSE)</f>
        <v>0</v>
      </c>
      <c r="AK99" s="122">
        <f>VLOOKUP($C$99,[77]납품수량!$B$3:$AI$200,AK1,FALSE)</f>
        <v>0</v>
      </c>
      <c r="AL99" s="122">
        <f>SUM(G99:AK99)</f>
        <v>0</v>
      </c>
      <c r="AM99" s="61"/>
      <c r="AN99" s="61"/>
      <c r="AO99" s="61"/>
      <c r="AP99" s="61"/>
      <c r="AQ99" s="61"/>
      <c r="AR99" s="61"/>
      <c r="AS99" s="61"/>
      <c r="AT99" s="61"/>
      <c r="AU99" s="61"/>
      <c r="AV99" s="61"/>
      <c r="AW99" s="61"/>
      <c r="AX99" s="61"/>
      <c r="AY99" s="61"/>
      <c r="AZ99" s="61"/>
      <c r="BA99" s="61"/>
      <c r="BB99" s="61"/>
      <c r="BC99" s="61"/>
      <c r="BD99" s="61"/>
      <c r="BE99" s="61"/>
      <c r="BF99" s="61"/>
      <c r="BG99" s="61"/>
      <c r="BH99" s="61"/>
      <c r="BI99" s="61"/>
      <c r="BJ99" s="61"/>
      <c r="BK99" s="61"/>
      <c r="BL99" s="61"/>
      <c r="BM99" s="61"/>
      <c r="BN99" s="61"/>
      <c r="BO99" s="61"/>
      <c r="BP99" s="61"/>
      <c r="BQ99" s="61"/>
      <c r="BR99" s="61"/>
      <c r="BS99" s="61"/>
      <c r="BT99" s="61"/>
      <c r="BU99" s="61"/>
      <c r="BV99" s="61"/>
      <c r="BW99" s="61"/>
      <c r="BX99" s="61"/>
      <c r="BY99" s="61"/>
      <c r="BZ99" s="61"/>
      <c r="CA99" s="61"/>
      <c r="CB99" s="61"/>
      <c r="CC99" s="61"/>
      <c r="CD99" s="61"/>
      <c r="CE99" s="61"/>
      <c r="CF99" s="61"/>
      <c r="CG99" s="61"/>
      <c r="CH99" s="61"/>
      <c r="CI99" s="61"/>
      <c r="CJ99" s="61"/>
      <c r="CK99" s="61"/>
      <c r="CL99" s="61"/>
      <c r="CM99" s="61"/>
      <c r="CN99" s="61"/>
      <c r="CO99" s="61"/>
      <c r="CP99" s="61"/>
      <c r="CQ99" s="61"/>
      <c r="CR99" s="61"/>
      <c r="CS99" s="61"/>
      <c r="CT99" s="61"/>
      <c r="CU99" s="61"/>
      <c r="CV99" s="61"/>
      <c r="CW99" s="61"/>
      <c r="CX99" s="61"/>
      <c r="CY99" s="61"/>
      <c r="CZ99" s="61"/>
      <c r="DA99" s="61"/>
      <c r="DB99" s="61"/>
    </row>
    <row r="100" spans="1:106" s="58" customFormat="1" ht="20.100000000000001" customHeight="1">
      <c r="A100" s="117"/>
      <c r="B100" s="840"/>
      <c r="C100" s="810"/>
      <c r="D100" s="795"/>
      <c r="E100" s="795"/>
      <c r="F100" s="795"/>
      <c r="G100" s="122">
        <f>$F$99*G99</f>
        <v>0</v>
      </c>
      <c r="H100" s="122">
        <f t="shared" ref="H100:AK100" si="48">$F$99*H99</f>
        <v>0</v>
      </c>
      <c r="I100" s="122">
        <f t="shared" si="48"/>
        <v>0</v>
      </c>
      <c r="J100" s="122">
        <f t="shared" si="48"/>
        <v>0</v>
      </c>
      <c r="K100" s="122">
        <f t="shared" si="48"/>
        <v>0</v>
      </c>
      <c r="L100" s="122">
        <f t="shared" si="48"/>
        <v>0</v>
      </c>
      <c r="M100" s="122">
        <f t="shared" si="48"/>
        <v>0</v>
      </c>
      <c r="N100" s="122">
        <f t="shared" si="48"/>
        <v>0</v>
      </c>
      <c r="O100" s="122">
        <f t="shared" si="48"/>
        <v>0</v>
      </c>
      <c r="P100" s="122">
        <f t="shared" si="48"/>
        <v>0</v>
      </c>
      <c r="Q100" s="122">
        <f t="shared" si="48"/>
        <v>0</v>
      </c>
      <c r="R100" s="122">
        <f t="shared" si="48"/>
        <v>0</v>
      </c>
      <c r="S100" s="122">
        <f t="shared" si="48"/>
        <v>0</v>
      </c>
      <c r="T100" s="122">
        <f t="shared" si="48"/>
        <v>0</v>
      </c>
      <c r="U100" s="122">
        <f t="shared" si="48"/>
        <v>0</v>
      </c>
      <c r="V100" s="122">
        <f t="shared" si="48"/>
        <v>0</v>
      </c>
      <c r="W100" s="122">
        <f t="shared" si="48"/>
        <v>0</v>
      </c>
      <c r="X100" s="122">
        <f t="shared" si="48"/>
        <v>0</v>
      </c>
      <c r="Y100" s="122">
        <f t="shared" si="48"/>
        <v>0</v>
      </c>
      <c r="Z100" s="122">
        <f t="shared" si="48"/>
        <v>0</v>
      </c>
      <c r="AA100" s="122">
        <f t="shared" si="48"/>
        <v>0</v>
      </c>
      <c r="AB100" s="122">
        <f t="shared" si="48"/>
        <v>0</v>
      </c>
      <c r="AC100" s="122">
        <f t="shared" si="48"/>
        <v>0</v>
      </c>
      <c r="AD100" s="122">
        <f t="shared" si="48"/>
        <v>0</v>
      </c>
      <c r="AE100" s="122">
        <f t="shared" si="48"/>
        <v>0</v>
      </c>
      <c r="AF100" s="122">
        <f t="shared" si="48"/>
        <v>0</v>
      </c>
      <c r="AG100" s="122">
        <f t="shared" si="48"/>
        <v>0</v>
      </c>
      <c r="AH100" s="122">
        <f t="shared" si="48"/>
        <v>0</v>
      </c>
      <c r="AI100" s="122">
        <f t="shared" si="48"/>
        <v>0</v>
      </c>
      <c r="AJ100" s="122">
        <f t="shared" si="48"/>
        <v>0</v>
      </c>
      <c r="AK100" s="122">
        <f t="shared" si="48"/>
        <v>0</v>
      </c>
      <c r="AL100" s="122">
        <f>F99*AL99</f>
        <v>0</v>
      </c>
      <c r="AM100" s="61"/>
      <c r="AN100" s="61"/>
      <c r="AO100" s="61"/>
      <c r="AP100" s="61"/>
      <c r="AQ100" s="61"/>
      <c r="AR100" s="61"/>
      <c r="AS100" s="61"/>
      <c r="AT100" s="61"/>
      <c r="AU100" s="61"/>
      <c r="AV100" s="61"/>
      <c r="AW100" s="61"/>
      <c r="AX100" s="61"/>
      <c r="AY100" s="61"/>
      <c r="AZ100" s="61"/>
      <c r="BA100" s="61"/>
      <c r="BB100" s="61"/>
      <c r="BC100" s="61"/>
      <c r="BD100" s="61"/>
      <c r="BE100" s="61"/>
      <c r="BF100" s="61"/>
      <c r="BG100" s="61"/>
      <c r="BH100" s="61"/>
      <c r="BI100" s="61"/>
      <c r="BJ100" s="61"/>
      <c r="BK100" s="61"/>
      <c r="BL100" s="61"/>
      <c r="BM100" s="61"/>
      <c r="BN100" s="61"/>
      <c r="BO100" s="61"/>
      <c r="BP100" s="61"/>
      <c r="BQ100" s="61"/>
      <c r="BR100" s="61"/>
      <c r="BS100" s="61"/>
      <c r="BT100" s="61"/>
      <c r="BU100" s="61"/>
      <c r="BV100" s="61"/>
      <c r="BW100" s="61"/>
      <c r="BX100" s="61"/>
      <c r="BY100" s="61"/>
      <c r="BZ100" s="61"/>
      <c r="CA100" s="61"/>
      <c r="CB100" s="61"/>
      <c r="CC100" s="61"/>
      <c r="CD100" s="61"/>
      <c r="CE100" s="61"/>
      <c r="CF100" s="61"/>
      <c r="CG100" s="61"/>
      <c r="CH100" s="61"/>
      <c r="CI100" s="61"/>
      <c r="CJ100" s="61"/>
      <c r="CK100" s="61"/>
      <c r="CL100" s="61"/>
      <c r="CM100" s="61"/>
      <c r="CN100" s="61"/>
      <c r="CO100" s="61"/>
      <c r="CP100" s="61"/>
      <c r="CQ100" s="61"/>
      <c r="CR100" s="61"/>
      <c r="CS100" s="61"/>
      <c r="CT100" s="61"/>
      <c r="CU100" s="61"/>
      <c r="CV100" s="61"/>
      <c r="CW100" s="61"/>
      <c r="CX100" s="61"/>
      <c r="CY100" s="61"/>
      <c r="CZ100" s="61"/>
      <c r="DA100" s="61"/>
      <c r="DB100" s="61"/>
    </row>
    <row r="101" spans="1:106" s="58" customFormat="1" ht="20.100000000000001" customHeight="1">
      <c r="A101" s="117" t="s">
        <v>425</v>
      </c>
      <c r="B101" s="840"/>
      <c r="C101" s="809" t="s">
        <v>95</v>
      </c>
      <c r="D101" s="794" t="str">
        <f>[76]납품수량!C52</f>
        <v>MIDDLE BEAM</v>
      </c>
      <c r="E101" s="794" t="str">
        <f>[76]납품수량!D52</f>
        <v>YP FRT</v>
      </c>
      <c r="F101" s="794">
        <f>VLOOKUP(C101,'[72]납품수량(영업)'!$C$3:$F$260,4,FALSE)</f>
        <v>0</v>
      </c>
      <c r="G101" s="122">
        <f>VLOOKUP($C$101,[77]납품수량!$B$3:$AI$200,G1,FALSE)</f>
        <v>0</v>
      </c>
      <c r="H101" s="122">
        <f>VLOOKUP($C$101,[77]납품수량!$B$3:$AI$200,H1,FALSE)</f>
        <v>0</v>
      </c>
      <c r="I101" s="122">
        <f>VLOOKUP($C$101,[77]납품수량!$B$3:$AI$200,I1,FALSE)</f>
        <v>0</v>
      </c>
      <c r="J101" s="122">
        <f>VLOOKUP($C$101,[77]납품수량!$B$3:$AI$200,J1,FALSE)</f>
        <v>0</v>
      </c>
      <c r="K101" s="122">
        <f>VLOOKUP($C$101,[77]납품수량!$B$3:$AI$200,K1,FALSE)</f>
        <v>0</v>
      </c>
      <c r="L101" s="122">
        <f>VLOOKUP($C$101,[77]납품수량!$B$3:$AI$200,L1,FALSE)</f>
        <v>0</v>
      </c>
      <c r="M101" s="122">
        <f>VLOOKUP($C$101,[77]납품수량!$B$3:$AI$200,M1,FALSE)</f>
        <v>0</v>
      </c>
      <c r="N101" s="122">
        <f>VLOOKUP($C$101,[77]납품수량!$B$3:$AI$200,N1,FALSE)</f>
        <v>0</v>
      </c>
      <c r="O101" s="122">
        <f>VLOOKUP($C$101,[77]납품수량!$B$3:$AI$200,O1,FALSE)</f>
        <v>0</v>
      </c>
      <c r="P101" s="122">
        <f>VLOOKUP($C$101,[77]납품수량!$B$3:$AI$200,P1,FALSE)</f>
        <v>0</v>
      </c>
      <c r="Q101" s="122">
        <f>VLOOKUP($C$101,[77]납품수량!$B$3:$AI$200,Q1,FALSE)</f>
        <v>0</v>
      </c>
      <c r="R101" s="122">
        <f>VLOOKUP($C$101,[77]납품수량!$B$3:$AI$200,R1,FALSE)</f>
        <v>0</v>
      </c>
      <c r="S101" s="122">
        <f>VLOOKUP($C$101,[77]납품수량!$B$3:$AI$200,S1,FALSE)</f>
        <v>0</v>
      </c>
      <c r="T101" s="122">
        <f>VLOOKUP($C$101,[77]납품수량!$B$3:$AI$200,T1,FALSE)</f>
        <v>0</v>
      </c>
      <c r="U101" s="122">
        <f>VLOOKUP($C$101,[77]납품수량!$B$3:$AI$200,U1,FALSE)</f>
        <v>0</v>
      </c>
      <c r="V101" s="122">
        <f>VLOOKUP($C$101,[77]납품수량!$B$3:$AI$200,V1,FALSE)</f>
        <v>0</v>
      </c>
      <c r="W101" s="122">
        <f>VLOOKUP($C$101,[77]납품수량!$B$3:$AI$200,W1,FALSE)</f>
        <v>0</v>
      </c>
      <c r="X101" s="122">
        <f>VLOOKUP($C$101,[77]납품수량!$B$3:$AI$200,X1,FALSE)</f>
        <v>0</v>
      </c>
      <c r="Y101" s="122">
        <f>VLOOKUP($C$101,[77]납품수량!$B$3:$AI$200,Y1,FALSE)</f>
        <v>0</v>
      </c>
      <c r="Z101" s="122">
        <f>VLOOKUP($C$101,[77]납품수량!$B$3:$AI$200,Z1,FALSE)</f>
        <v>0</v>
      </c>
      <c r="AA101" s="122">
        <f>VLOOKUP($C$101,[77]납품수량!$B$3:$AI$200,AA1,FALSE)</f>
        <v>0</v>
      </c>
      <c r="AB101" s="122">
        <f>VLOOKUP($C$101,[77]납품수량!$B$3:$AI$200,AB1,FALSE)</f>
        <v>0</v>
      </c>
      <c r="AC101" s="122">
        <f>VLOOKUP($C$101,[77]납품수량!$B$3:$AI$200,AC1,FALSE)</f>
        <v>0</v>
      </c>
      <c r="AD101" s="122">
        <f>VLOOKUP($C$101,[77]납품수량!$B$3:$AI$200,AD1,FALSE)</f>
        <v>0</v>
      </c>
      <c r="AE101" s="122">
        <f>VLOOKUP($C$101,[77]납품수량!$B$3:$AI$200,AE1,FALSE)</f>
        <v>0</v>
      </c>
      <c r="AF101" s="122">
        <f>VLOOKUP($C$101,[77]납품수량!$B$3:$AI$200,AF1,FALSE)</f>
        <v>0</v>
      </c>
      <c r="AG101" s="122">
        <f>VLOOKUP($C$101,[77]납품수량!$B$3:$AI$200,AG1,FALSE)</f>
        <v>0</v>
      </c>
      <c r="AH101" s="122">
        <f>VLOOKUP($C$101,[77]납품수량!$B$3:$AI$200,AH1,FALSE)</f>
        <v>0</v>
      </c>
      <c r="AI101" s="122">
        <f>VLOOKUP($C$101,[77]납품수량!$B$3:$AI$200,AI1,FALSE)</f>
        <v>0</v>
      </c>
      <c r="AJ101" s="122">
        <f>VLOOKUP($C$101,[77]납품수량!$B$3:$AI$200,AJ1,FALSE)</f>
        <v>0</v>
      </c>
      <c r="AK101" s="122">
        <f>VLOOKUP($C$101,[77]납품수량!$B$3:$AI$200,AK1,FALSE)</f>
        <v>0</v>
      </c>
      <c r="AL101" s="122">
        <f>SUM(G101:AK101)</f>
        <v>0</v>
      </c>
      <c r="AM101" s="61"/>
      <c r="AN101" s="61"/>
      <c r="AO101" s="61"/>
      <c r="AP101" s="61"/>
      <c r="AQ101" s="61"/>
      <c r="AR101" s="61"/>
      <c r="AS101" s="61"/>
      <c r="AT101" s="61"/>
      <c r="AU101" s="61"/>
      <c r="AV101" s="61"/>
      <c r="AW101" s="61"/>
      <c r="AX101" s="61"/>
      <c r="AY101" s="61"/>
      <c r="AZ101" s="61"/>
      <c r="BA101" s="61"/>
      <c r="BB101" s="61"/>
      <c r="BC101" s="61"/>
      <c r="BD101" s="61"/>
      <c r="BE101" s="61"/>
      <c r="BF101" s="61"/>
      <c r="BG101" s="61"/>
      <c r="BH101" s="61"/>
      <c r="BI101" s="61"/>
      <c r="BJ101" s="61"/>
      <c r="BK101" s="61"/>
      <c r="BL101" s="61"/>
      <c r="BM101" s="61"/>
      <c r="BN101" s="61"/>
      <c r="BO101" s="61"/>
      <c r="BP101" s="61"/>
      <c r="BQ101" s="61"/>
      <c r="BR101" s="61"/>
      <c r="BS101" s="61"/>
      <c r="BT101" s="61"/>
      <c r="BU101" s="61"/>
      <c r="BV101" s="61"/>
      <c r="BW101" s="61"/>
      <c r="BX101" s="61"/>
      <c r="BY101" s="61"/>
      <c r="BZ101" s="61"/>
      <c r="CA101" s="61"/>
      <c r="CB101" s="61"/>
      <c r="CC101" s="61"/>
      <c r="CD101" s="61"/>
      <c r="CE101" s="61"/>
      <c r="CF101" s="61"/>
      <c r="CG101" s="61"/>
      <c r="CH101" s="61"/>
      <c r="CI101" s="61"/>
      <c r="CJ101" s="61"/>
      <c r="CK101" s="61"/>
      <c r="CL101" s="61"/>
      <c r="CM101" s="61"/>
      <c r="CN101" s="61"/>
      <c r="CO101" s="61"/>
      <c r="CP101" s="61"/>
      <c r="CQ101" s="61"/>
      <c r="CR101" s="61"/>
      <c r="CS101" s="61"/>
      <c r="CT101" s="61"/>
      <c r="CU101" s="61"/>
      <c r="CV101" s="61"/>
      <c r="CW101" s="61"/>
      <c r="CX101" s="61"/>
      <c r="CY101" s="61"/>
      <c r="CZ101" s="61"/>
      <c r="DA101" s="61"/>
      <c r="DB101" s="61"/>
    </row>
    <row r="102" spans="1:106" s="58" customFormat="1" ht="20.100000000000001" customHeight="1">
      <c r="A102" s="117"/>
      <c r="B102" s="840"/>
      <c r="C102" s="810"/>
      <c r="D102" s="795"/>
      <c r="E102" s="795"/>
      <c r="F102" s="795"/>
      <c r="G102" s="122">
        <f>$F$101*G101</f>
        <v>0</v>
      </c>
      <c r="H102" s="122">
        <f t="shared" ref="H102:AK102" si="49">$F$101*H101</f>
        <v>0</v>
      </c>
      <c r="I102" s="122">
        <f t="shared" si="49"/>
        <v>0</v>
      </c>
      <c r="J102" s="122">
        <f t="shared" si="49"/>
        <v>0</v>
      </c>
      <c r="K102" s="122">
        <f t="shared" si="49"/>
        <v>0</v>
      </c>
      <c r="L102" s="122">
        <f t="shared" si="49"/>
        <v>0</v>
      </c>
      <c r="M102" s="122">
        <f t="shared" si="49"/>
        <v>0</v>
      </c>
      <c r="N102" s="122">
        <f t="shared" si="49"/>
        <v>0</v>
      </c>
      <c r="O102" s="122">
        <f t="shared" si="49"/>
        <v>0</v>
      </c>
      <c r="P102" s="122">
        <f t="shared" si="49"/>
        <v>0</v>
      </c>
      <c r="Q102" s="122">
        <f t="shared" si="49"/>
        <v>0</v>
      </c>
      <c r="R102" s="122">
        <f t="shared" si="49"/>
        <v>0</v>
      </c>
      <c r="S102" s="122">
        <f t="shared" si="49"/>
        <v>0</v>
      </c>
      <c r="T102" s="122">
        <f t="shared" si="49"/>
        <v>0</v>
      </c>
      <c r="U102" s="122">
        <f t="shared" si="49"/>
        <v>0</v>
      </c>
      <c r="V102" s="122">
        <f t="shared" si="49"/>
        <v>0</v>
      </c>
      <c r="W102" s="122">
        <f t="shared" si="49"/>
        <v>0</v>
      </c>
      <c r="X102" s="122">
        <f t="shared" si="49"/>
        <v>0</v>
      </c>
      <c r="Y102" s="122">
        <f t="shared" si="49"/>
        <v>0</v>
      </c>
      <c r="Z102" s="122">
        <f t="shared" si="49"/>
        <v>0</v>
      </c>
      <c r="AA102" s="122">
        <f t="shared" si="49"/>
        <v>0</v>
      </c>
      <c r="AB102" s="122">
        <f t="shared" si="49"/>
        <v>0</v>
      </c>
      <c r="AC102" s="122">
        <f t="shared" si="49"/>
        <v>0</v>
      </c>
      <c r="AD102" s="122">
        <f t="shared" si="49"/>
        <v>0</v>
      </c>
      <c r="AE102" s="122">
        <f t="shared" si="49"/>
        <v>0</v>
      </c>
      <c r="AF102" s="122">
        <f t="shared" si="49"/>
        <v>0</v>
      </c>
      <c r="AG102" s="122">
        <f t="shared" si="49"/>
        <v>0</v>
      </c>
      <c r="AH102" s="122">
        <f t="shared" si="49"/>
        <v>0</v>
      </c>
      <c r="AI102" s="122">
        <f t="shared" si="49"/>
        <v>0</v>
      </c>
      <c r="AJ102" s="122">
        <f t="shared" si="49"/>
        <v>0</v>
      </c>
      <c r="AK102" s="122">
        <f t="shared" si="49"/>
        <v>0</v>
      </c>
      <c r="AL102" s="122">
        <f>F101*AL101</f>
        <v>0</v>
      </c>
      <c r="AM102" s="61"/>
      <c r="AN102" s="61"/>
      <c r="AO102" s="61"/>
      <c r="AP102" s="61"/>
      <c r="AQ102" s="61"/>
      <c r="AR102" s="61"/>
      <c r="AS102" s="61"/>
      <c r="AT102" s="61"/>
      <c r="AU102" s="61"/>
      <c r="AV102" s="61"/>
      <c r="AW102" s="61"/>
      <c r="AX102" s="61"/>
      <c r="AY102" s="61"/>
      <c r="AZ102" s="61"/>
      <c r="BA102" s="61"/>
      <c r="BB102" s="61"/>
      <c r="BC102" s="61"/>
      <c r="BD102" s="61"/>
      <c r="BE102" s="61"/>
      <c r="BF102" s="61"/>
      <c r="BG102" s="61"/>
      <c r="BH102" s="61"/>
      <c r="BI102" s="61"/>
      <c r="BJ102" s="61"/>
      <c r="BK102" s="61"/>
      <c r="BL102" s="61"/>
      <c r="BM102" s="61"/>
      <c r="BN102" s="61"/>
      <c r="BO102" s="61"/>
      <c r="BP102" s="61"/>
      <c r="BQ102" s="61"/>
      <c r="BR102" s="61"/>
      <c r="BS102" s="61"/>
      <c r="BT102" s="61"/>
      <c r="BU102" s="61"/>
      <c r="BV102" s="61"/>
      <c r="BW102" s="61"/>
      <c r="BX102" s="61"/>
      <c r="BY102" s="61"/>
      <c r="BZ102" s="61"/>
      <c r="CA102" s="61"/>
      <c r="CB102" s="61"/>
      <c r="CC102" s="61"/>
      <c r="CD102" s="61"/>
      <c r="CE102" s="61"/>
      <c r="CF102" s="61"/>
      <c r="CG102" s="61"/>
      <c r="CH102" s="61"/>
      <c r="CI102" s="61"/>
      <c r="CJ102" s="61"/>
      <c r="CK102" s="61"/>
      <c r="CL102" s="61"/>
      <c r="CM102" s="61"/>
      <c r="CN102" s="61"/>
      <c r="CO102" s="61"/>
      <c r="CP102" s="61"/>
      <c r="CQ102" s="61"/>
      <c r="CR102" s="61"/>
      <c r="CS102" s="61"/>
      <c r="CT102" s="61"/>
      <c r="CU102" s="61"/>
      <c r="CV102" s="61"/>
      <c r="CW102" s="61"/>
      <c r="CX102" s="61"/>
      <c r="CY102" s="61"/>
      <c r="CZ102" s="61"/>
      <c r="DA102" s="61"/>
      <c r="DB102" s="61"/>
    </row>
    <row r="103" spans="1:106" s="58" customFormat="1" ht="20.100000000000001" customHeight="1">
      <c r="A103" s="117" t="s">
        <v>425</v>
      </c>
      <c r="B103" s="840"/>
      <c r="C103" s="809" t="s">
        <v>12</v>
      </c>
      <c r="D103" s="794" t="str">
        <f>[76]납품수량!C53</f>
        <v>MIDDLE BEAM</v>
      </c>
      <c r="E103" s="794" t="str">
        <f>[76]납품수량!D53</f>
        <v>YP REAR</v>
      </c>
      <c r="F103" s="794">
        <f>VLOOKUP(C103,'[72]납품수량(영업)'!$C$3:$F$260,4,FALSE)</f>
        <v>2857</v>
      </c>
      <c r="G103" s="122">
        <f>VLOOKUP($C$103,[77]납품수량!$B$3:$AI$200,G1,FALSE)</f>
        <v>450</v>
      </c>
      <c r="H103" s="122">
        <f>VLOOKUP($C$103,[77]납품수량!$B$3:$AI$200,H1,FALSE)</f>
        <v>0</v>
      </c>
      <c r="I103" s="122">
        <f>VLOOKUP($C$103,[77]납품수량!$B$3:$AI$200,I1,FALSE)</f>
        <v>0</v>
      </c>
      <c r="J103" s="122">
        <f>VLOOKUP($C$103,[77]납품수량!$B$3:$AI$200,J1,FALSE)</f>
        <v>0</v>
      </c>
      <c r="K103" s="122">
        <f>VLOOKUP($C$103,[77]납품수량!$B$3:$AI$200,K1,FALSE)</f>
        <v>0</v>
      </c>
      <c r="L103" s="122">
        <f>VLOOKUP($C$103,[77]납품수량!$B$3:$AI$200,L1,FALSE)</f>
        <v>0</v>
      </c>
      <c r="M103" s="122">
        <f>VLOOKUP($C$103,[77]납품수량!$B$3:$AI$200,M1,FALSE)</f>
        <v>900</v>
      </c>
      <c r="N103" s="122">
        <f>VLOOKUP($C$103,[77]납품수량!$B$3:$AI$200,N1,FALSE)</f>
        <v>900</v>
      </c>
      <c r="O103" s="122">
        <f>VLOOKUP($C$103,[77]납품수량!$B$3:$AI$200,O1,FALSE)</f>
        <v>450</v>
      </c>
      <c r="P103" s="122">
        <f>VLOOKUP($C$103,[77]납품수량!$B$3:$AI$200,P1,FALSE)</f>
        <v>450</v>
      </c>
      <c r="Q103" s="122">
        <f>VLOOKUP($C$103,[77]납품수량!$B$3:$AI$200,Q1,FALSE)</f>
        <v>0</v>
      </c>
      <c r="R103" s="122">
        <f>VLOOKUP($C$103,[77]납품수량!$B$3:$AI$200,R1,FALSE)</f>
        <v>900</v>
      </c>
      <c r="S103" s="122">
        <f>VLOOKUP($C$103,[77]납품수량!$B$3:$AI$200,S1,FALSE)</f>
        <v>1050</v>
      </c>
      <c r="T103" s="122">
        <f>VLOOKUP($C$103,[77]납품수량!$B$3:$AI$200,T1,FALSE)</f>
        <v>600</v>
      </c>
      <c r="U103" s="122">
        <f>VLOOKUP($C$103,[77]납품수량!$B$3:$AI$200,U1,FALSE)</f>
        <v>600</v>
      </c>
      <c r="V103" s="122">
        <f>VLOOKUP($C$103,[77]납품수량!$B$3:$AI$200,V1,FALSE)</f>
        <v>150</v>
      </c>
      <c r="W103" s="122">
        <f>VLOOKUP($C$103,[77]납품수량!$B$3:$AI$200,W1,FALSE)</f>
        <v>0</v>
      </c>
      <c r="X103" s="122">
        <f>VLOOKUP($C$103,[77]납품수량!$B$3:$AI$200,X1,FALSE)</f>
        <v>0</v>
      </c>
      <c r="Y103" s="122">
        <f>VLOOKUP($C$103,[77]납품수량!$B$3:$AI$200,Y1,FALSE)</f>
        <v>1050</v>
      </c>
      <c r="Z103" s="122">
        <f>VLOOKUP($C$103,[77]납품수량!$B$3:$AI$200,Z1,FALSE)</f>
        <v>450</v>
      </c>
      <c r="AA103" s="122">
        <f>VLOOKUP($C$103,[77]납품수량!$B$3:$AI$200,AA1,FALSE)</f>
        <v>600</v>
      </c>
      <c r="AB103" s="122">
        <f>VLOOKUP($C$103,[77]납품수량!$B$3:$AI$200,AB1,FALSE)</f>
        <v>0</v>
      </c>
      <c r="AC103" s="122">
        <f>VLOOKUP($C$103,[77]납품수량!$B$3:$AI$200,AC1,FALSE)</f>
        <v>1200</v>
      </c>
      <c r="AD103" s="122">
        <f>VLOOKUP($C$103,[77]납품수량!$B$3:$AI$200,AD1,FALSE)</f>
        <v>0</v>
      </c>
      <c r="AE103" s="122">
        <f>VLOOKUP($C$103,[77]납품수량!$B$3:$AI$200,AE1,FALSE)</f>
        <v>0</v>
      </c>
      <c r="AF103" s="122">
        <f>VLOOKUP($C$103,[77]납품수량!$B$3:$AI$200,AF1,FALSE)</f>
        <v>600</v>
      </c>
      <c r="AG103" s="122">
        <f>VLOOKUP($C$103,[77]납품수량!$B$3:$AI$200,AG1,FALSE)</f>
        <v>600</v>
      </c>
      <c r="AH103" s="122">
        <f>VLOOKUP($C$103,[77]납품수량!$B$3:$AI$200,AH1,FALSE)</f>
        <v>600</v>
      </c>
      <c r="AI103" s="122">
        <f>VLOOKUP($C$103,[77]납품수량!$B$3:$AI$200,AI1,FALSE)</f>
        <v>600</v>
      </c>
      <c r="AJ103" s="122">
        <f>VLOOKUP($C$103,[77]납품수량!$B$3:$AI$200,AJ1,FALSE)</f>
        <v>600</v>
      </c>
      <c r="AK103" s="122">
        <f>VLOOKUP($C$103,[77]납품수량!$B$3:$AI$200,AK1,FALSE)</f>
        <v>0</v>
      </c>
      <c r="AL103" s="122">
        <f>SUM(G103:AK103)</f>
        <v>12750</v>
      </c>
      <c r="AM103" s="61"/>
      <c r="AN103" s="61"/>
      <c r="AO103" s="61"/>
      <c r="AP103" s="61"/>
      <c r="AQ103" s="61"/>
      <c r="AR103" s="61"/>
      <c r="AS103" s="61"/>
      <c r="AT103" s="61"/>
      <c r="AU103" s="61"/>
      <c r="AV103" s="61"/>
      <c r="AW103" s="61"/>
      <c r="AX103" s="61"/>
      <c r="AY103" s="61"/>
      <c r="AZ103" s="61"/>
      <c r="BA103" s="61"/>
      <c r="BB103" s="61"/>
      <c r="BC103" s="61"/>
      <c r="BD103" s="61"/>
      <c r="BE103" s="61"/>
      <c r="BF103" s="61"/>
      <c r="BG103" s="61"/>
      <c r="BH103" s="61"/>
      <c r="BI103" s="61"/>
      <c r="BJ103" s="61"/>
      <c r="BK103" s="61"/>
      <c r="BL103" s="61"/>
      <c r="BM103" s="61"/>
      <c r="BN103" s="61"/>
      <c r="BO103" s="61"/>
      <c r="BP103" s="61"/>
      <c r="BQ103" s="61"/>
      <c r="BR103" s="61"/>
      <c r="BS103" s="61"/>
      <c r="BT103" s="61"/>
      <c r="BU103" s="61"/>
      <c r="BV103" s="61"/>
      <c r="BW103" s="61"/>
      <c r="BX103" s="61"/>
      <c r="BY103" s="61"/>
      <c r="BZ103" s="61"/>
      <c r="CA103" s="61"/>
      <c r="CB103" s="61"/>
      <c r="CC103" s="61"/>
      <c r="CD103" s="61"/>
      <c r="CE103" s="61"/>
      <c r="CF103" s="61"/>
      <c r="CG103" s="61"/>
      <c r="CH103" s="61"/>
      <c r="CI103" s="61"/>
      <c r="CJ103" s="61"/>
      <c r="CK103" s="61"/>
      <c r="CL103" s="61"/>
      <c r="CM103" s="61"/>
      <c r="CN103" s="61"/>
      <c r="CO103" s="61"/>
      <c r="CP103" s="61"/>
      <c r="CQ103" s="61"/>
      <c r="CR103" s="61"/>
      <c r="CS103" s="61"/>
      <c r="CT103" s="61"/>
      <c r="CU103" s="61"/>
      <c r="CV103" s="61"/>
      <c r="CW103" s="61"/>
      <c r="CX103" s="61"/>
      <c r="CY103" s="61"/>
      <c r="CZ103" s="61"/>
      <c r="DA103" s="61"/>
      <c r="DB103" s="61"/>
    </row>
    <row r="104" spans="1:106" s="58" customFormat="1" ht="20.100000000000001" customHeight="1">
      <c r="A104" s="117"/>
      <c r="B104" s="840"/>
      <c r="C104" s="810"/>
      <c r="D104" s="795"/>
      <c r="E104" s="795"/>
      <c r="F104" s="795"/>
      <c r="G104" s="122">
        <f>$F$103*G103</f>
        <v>1285650</v>
      </c>
      <c r="H104" s="122">
        <f t="shared" ref="H104:AK104" si="50">$F$103*H103</f>
        <v>0</v>
      </c>
      <c r="I104" s="122">
        <f t="shared" si="50"/>
        <v>0</v>
      </c>
      <c r="J104" s="122">
        <f t="shared" si="50"/>
        <v>0</v>
      </c>
      <c r="K104" s="122">
        <f t="shared" si="50"/>
        <v>0</v>
      </c>
      <c r="L104" s="122">
        <f t="shared" si="50"/>
        <v>0</v>
      </c>
      <c r="M104" s="122">
        <f t="shared" si="50"/>
        <v>2571300</v>
      </c>
      <c r="N104" s="122">
        <f t="shared" si="50"/>
        <v>2571300</v>
      </c>
      <c r="O104" s="122">
        <f t="shared" si="50"/>
        <v>1285650</v>
      </c>
      <c r="P104" s="122">
        <f t="shared" si="50"/>
        <v>1285650</v>
      </c>
      <c r="Q104" s="122">
        <f t="shared" si="50"/>
        <v>0</v>
      </c>
      <c r="R104" s="122">
        <f t="shared" si="50"/>
        <v>2571300</v>
      </c>
      <c r="S104" s="122">
        <f t="shared" si="50"/>
        <v>2999850</v>
      </c>
      <c r="T104" s="122">
        <f t="shared" si="50"/>
        <v>1714200</v>
      </c>
      <c r="U104" s="122">
        <f t="shared" si="50"/>
        <v>1714200</v>
      </c>
      <c r="V104" s="122">
        <f t="shared" si="50"/>
        <v>428550</v>
      </c>
      <c r="W104" s="122">
        <f t="shared" si="50"/>
        <v>0</v>
      </c>
      <c r="X104" s="122">
        <f t="shared" si="50"/>
        <v>0</v>
      </c>
      <c r="Y104" s="122">
        <f t="shared" si="50"/>
        <v>2999850</v>
      </c>
      <c r="Z104" s="122">
        <f t="shared" si="50"/>
        <v>1285650</v>
      </c>
      <c r="AA104" s="122">
        <f t="shared" si="50"/>
        <v>1714200</v>
      </c>
      <c r="AB104" s="122">
        <f t="shared" si="50"/>
        <v>0</v>
      </c>
      <c r="AC104" s="122">
        <f t="shared" si="50"/>
        <v>3428400</v>
      </c>
      <c r="AD104" s="122">
        <f t="shared" si="50"/>
        <v>0</v>
      </c>
      <c r="AE104" s="122">
        <f t="shared" si="50"/>
        <v>0</v>
      </c>
      <c r="AF104" s="122">
        <f t="shared" si="50"/>
        <v>1714200</v>
      </c>
      <c r="AG104" s="122">
        <f t="shared" si="50"/>
        <v>1714200</v>
      </c>
      <c r="AH104" s="122">
        <f t="shared" si="50"/>
        <v>1714200</v>
      </c>
      <c r="AI104" s="122">
        <f t="shared" si="50"/>
        <v>1714200</v>
      </c>
      <c r="AJ104" s="122">
        <f t="shared" si="50"/>
        <v>1714200</v>
      </c>
      <c r="AK104" s="122">
        <f t="shared" si="50"/>
        <v>0</v>
      </c>
      <c r="AL104" s="122">
        <f>F103*AL103</f>
        <v>36426750</v>
      </c>
      <c r="AM104" s="61"/>
      <c r="AN104" s="61"/>
      <c r="AO104" s="61"/>
      <c r="AP104" s="61"/>
      <c r="AQ104" s="61"/>
      <c r="AR104" s="61"/>
      <c r="AS104" s="61"/>
      <c r="AT104" s="61"/>
      <c r="AU104" s="61"/>
      <c r="AV104" s="61"/>
      <c r="AW104" s="61"/>
      <c r="AX104" s="61"/>
      <c r="AY104" s="61"/>
      <c r="AZ104" s="61"/>
      <c r="BA104" s="61"/>
      <c r="BB104" s="61"/>
      <c r="BC104" s="61"/>
      <c r="BD104" s="61"/>
      <c r="BE104" s="61"/>
      <c r="BF104" s="61"/>
      <c r="BG104" s="61"/>
      <c r="BH104" s="61"/>
      <c r="BI104" s="61"/>
      <c r="BJ104" s="61"/>
      <c r="BK104" s="61"/>
      <c r="BL104" s="61"/>
      <c r="BM104" s="61"/>
      <c r="BN104" s="61"/>
      <c r="BO104" s="61"/>
      <c r="BP104" s="61"/>
      <c r="BQ104" s="61"/>
      <c r="BR104" s="61"/>
      <c r="BS104" s="61"/>
      <c r="BT104" s="61"/>
      <c r="BU104" s="61"/>
      <c r="BV104" s="61"/>
      <c r="BW104" s="61"/>
      <c r="BX104" s="61"/>
      <c r="BY104" s="61"/>
      <c r="BZ104" s="61"/>
      <c r="CA104" s="61"/>
      <c r="CB104" s="61"/>
      <c r="CC104" s="61"/>
      <c r="CD104" s="61"/>
      <c r="CE104" s="61"/>
      <c r="CF104" s="61"/>
      <c r="CG104" s="61"/>
      <c r="CH104" s="61"/>
      <c r="CI104" s="61"/>
      <c r="CJ104" s="61"/>
      <c r="CK104" s="61"/>
      <c r="CL104" s="61"/>
      <c r="CM104" s="61"/>
      <c r="CN104" s="61"/>
      <c r="CO104" s="61"/>
      <c r="CP104" s="61"/>
      <c r="CQ104" s="61"/>
      <c r="CR104" s="61"/>
      <c r="CS104" s="61"/>
      <c r="CT104" s="61"/>
      <c r="CU104" s="61"/>
      <c r="CV104" s="61"/>
      <c r="CW104" s="61"/>
      <c r="CX104" s="61"/>
      <c r="CY104" s="61"/>
      <c r="CZ104" s="61"/>
      <c r="DA104" s="61"/>
      <c r="DB104" s="61"/>
    </row>
    <row r="105" spans="1:106" s="58" customFormat="1" ht="20.100000000000001" customHeight="1">
      <c r="A105" s="117" t="s">
        <v>425</v>
      </c>
      <c r="B105" s="840"/>
      <c r="C105" s="809" t="s">
        <v>138</v>
      </c>
      <c r="D105" s="794" t="str">
        <f>[76]납품수량!C54</f>
        <v>2ND ROOM LAMP BRACKET ASSY</v>
      </c>
      <c r="E105" s="794" t="str">
        <f>[76]납품수량!D54</f>
        <v>YP REAR</v>
      </c>
      <c r="F105" s="794">
        <f>VLOOKUP(C105,'[72]납품수량(영업)'!$C$3:$F$260,4,FALSE)</f>
        <v>0</v>
      </c>
      <c r="G105" s="122">
        <f>VLOOKUP($C$105,[77]납품수량!$B$3:$AI$200,G1,FALSE)</f>
        <v>0</v>
      </c>
      <c r="H105" s="122">
        <f>VLOOKUP($C$105,[77]납품수량!$B$3:$AI$200,H1,FALSE)</f>
        <v>0</v>
      </c>
      <c r="I105" s="122">
        <f>VLOOKUP($C$105,[77]납품수량!$B$3:$AI$200,I1,FALSE)</f>
        <v>0</v>
      </c>
      <c r="J105" s="122">
        <f>VLOOKUP($C$105,[77]납품수량!$B$3:$AI$200,J1,FALSE)</f>
        <v>0</v>
      </c>
      <c r="K105" s="122">
        <f>VLOOKUP($C$105,[77]납품수량!$B$3:$AI$200,K1,FALSE)</f>
        <v>0</v>
      </c>
      <c r="L105" s="122">
        <f>VLOOKUP($C$105,[77]납품수량!$B$3:$AI$200,L1,FALSE)</f>
        <v>0</v>
      </c>
      <c r="M105" s="122">
        <f>VLOOKUP($C$105,[77]납품수량!$B$3:$AI$200,M1,FALSE)</f>
        <v>0</v>
      </c>
      <c r="N105" s="122">
        <f>VLOOKUP($C$105,[77]납품수량!$B$3:$AI$200,N1,FALSE)</f>
        <v>0</v>
      </c>
      <c r="O105" s="122">
        <f>VLOOKUP($C$105,[77]납품수량!$B$3:$AI$200,O1,FALSE)</f>
        <v>0</v>
      </c>
      <c r="P105" s="122">
        <f>VLOOKUP($C$105,[77]납품수량!$B$3:$AI$200,P1,FALSE)</f>
        <v>0</v>
      </c>
      <c r="Q105" s="122">
        <f>VLOOKUP($C$105,[77]납품수량!$B$3:$AI$200,Q1,FALSE)</f>
        <v>0</v>
      </c>
      <c r="R105" s="122">
        <f>VLOOKUP($C$105,[77]납품수량!$B$3:$AI$200,R1,FALSE)</f>
        <v>0</v>
      </c>
      <c r="S105" s="122">
        <f>VLOOKUP($C$105,[77]납품수량!$B$3:$AI$200,S1,FALSE)</f>
        <v>0</v>
      </c>
      <c r="T105" s="122">
        <f>VLOOKUP($C$105,[77]납품수량!$B$3:$AI$200,T1,FALSE)</f>
        <v>0</v>
      </c>
      <c r="U105" s="122">
        <f>VLOOKUP($C$105,[77]납품수량!$B$3:$AI$200,U1,FALSE)</f>
        <v>0</v>
      </c>
      <c r="V105" s="122">
        <f>VLOOKUP($C$105,[77]납품수량!$B$3:$AI$200,V1,FALSE)</f>
        <v>0</v>
      </c>
      <c r="W105" s="122">
        <f>VLOOKUP($C$105,[77]납품수량!$B$3:$AI$200,W1,FALSE)</f>
        <v>0</v>
      </c>
      <c r="X105" s="122">
        <f>VLOOKUP($C$105,[77]납품수량!$B$3:$AI$200,X1,FALSE)</f>
        <v>0</v>
      </c>
      <c r="Y105" s="122">
        <f>VLOOKUP($C$105,[77]납품수량!$B$3:$AI$200,Y1,FALSE)</f>
        <v>0</v>
      </c>
      <c r="Z105" s="122">
        <f>VLOOKUP($C$105,[77]납품수량!$B$3:$AI$200,Z1,FALSE)</f>
        <v>0</v>
      </c>
      <c r="AA105" s="122">
        <f>VLOOKUP($C$105,[77]납품수량!$B$3:$AI$200,AA1,FALSE)</f>
        <v>0</v>
      </c>
      <c r="AB105" s="122">
        <f>VLOOKUP($C$105,[77]납품수량!$B$3:$AI$200,AB1,FALSE)</f>
        <v>0</v>
      </c>
      <c r="AC105" s="122">
        <f>VLOOKUP($C$105,[77]납품수량!$B$3:$AI$200,AC1,FALSE)</f>
        <v>0</v>
      </c>
      <c r="AD105" s="122">
        <f>VLOOKUP($C$105,[77]납품수량!$B$3:$AI$200,AD1,FALSE)</f>
        <v>0</v>
      </c>
      <c r="AE105" s="122">
        <f>VLOOKUP($C$105,[77]납품수량!$B$3:$AI$200,AE1,FALSE)</f>
        <v>0</v>
      </c>
      <c r="AF105" s="122">
        <f>VLOOKUP($C$105,[77]납품수량!$B$3:$AI$200,AF1,FALSE)</f>
        <v>0</v>
      </c>
      <c r="AG105" s="122">
        <f>VLOOKUP($C$105,[77]납품수량!$B$3:$AI$200,AG1,FALSE)</f>
        <v>0</v>
      </c>
      <c r="AH105" s="122">
        <f>VLOOKUP($C$105,[77]납품수량!$B$3:$AI$200,AH1,FALSE)</f>
        <v>0</v>
      </c>
      <c r="AI105" s="122">
        <f>VLOOKUP($C$105,[77]납품수량!$B$3:$AI$200,AI1,FALSE)</f>
        <v>0</v>
      </c>
      <c r="AJ105" s="122">
        <f>VLOOKUP($C$105,[77]납품수량!$B$3:$AI$200,AJ1,FALSE)</f>
        <v>0</v>
      </c>
      <c r="AK105" s="122">
        <f>VLOOKUP($C$105,[77]납품수량!$B$3:$AI$200,AK1,FALSE)</f>
        <v>0</v>
      </c>
      <c r="AL105" s="122">
        <f>SUM(G105:AK105)</f>
        <v>0</v>
      </c>
      <c r="AM105" s="61"/>
      <c r="AN105" s="61"/>
      <c r="AO105" s="61"/>
      <c r="AP105" s="61"/>
      <c r="AQ105" s="61"/>
      <c r="AR105" s="61"/>
      <c r="AS105" s="61"/>
      <c r="AT105" s="61"/>
      <c r="AU105" s="61"/>
      <c r="AV105" s="61"/>
      <c r="AW105" s="61"/>
      <c r="AX105" s="61"/>
      <c r="AY105" s="61"/>
      <c r="AZ105" s="61"/>
      <c r="BA105" s="61"/>
      <c r="BB105" s="61"/>
      <c r="BC105" s="61"/>
      <c r="BD105" s="61"/>
      <c r="BE105" s="61"/>
      <c r="BF105" s="61"/>
      <c r="BG105" s="61"/>
      <c r="BH105" s="61"/>
      <c r="BI105" s="61"/>
      <c r="BJ105" s="61"/>
      <c r="BK105" s="61"/>
      <c r="BL105" s="61"/>
      <c r="BM105" s="61"/>
      <c r="BN105" s="61"/>
      <c r="BO105" s="61"/>
      <c r="BP105" s="61"/>
      <c r="BQ105" s="61"/>
      <c r="BR105" s="61"/>
      <c r="BS105" s="61"/>
      <c r="BT105" s="61"/>
      <c r="BU105" s="61"/>
      <c r="BV105" s="61"/>
      <c r="BW105" s="61"/>
      <c r="BX105" s="61"/>
      <c r="BY105" s="61"/>
      <c r="BZ105" s="61"/>
      <c r="CA105" s="61"/>
      <c r="CB105" s="61"/>
      <c r="CC105" s="61"/>
      <c r="CD105" s="61"/>
      <c r="CE105" s="61"/>
      <c r="CF105" s="61"/>
      <c r="CG105" s="61"/>
      <c r="CH105" s="61"/>
      <c r="CI105" s="61"/>
      <c r="CJ105" s="61"/>
      <c r="CK105" s="61"/>
      <c r="CL105" s="61"/>
      <c r="CM105" s="61"/>
      <c r="CN105" s="61"/>
      <c r="CO105" s="61"/>
      <c r="CP105" s="61"/>
      <c r="CQ105" s="61"/>
      <c r="CR105" s="61"/>
      <c r="CS105" s="61"/>
      <c r="CT105" s="61"/>
      <c r="CU105" s="61"/>
      <c r="CV105" s="61"/>
      <c r="CW105" s="61"/>
      <c r="CX105" s="61"/>
      <c r="CY105" s="61"/>
      <c r="CZ105" s="61"/>
      <c r="DA105" s="61"/>
      <c r="DB105" s="61"/>
    </row>
    <row r="106" spans="1:106" s="58" customFormat="1" ht="20.100000000000001" customHeight="1">
      <c r="A106" s="117"/>
      <c r="B106" s="840"/>
      <c r="C106" s="810"/>
      <c r="D106" s="795"/>
      <c r="E106" s="795"/>
      <c r="F106" s="795"/>
      <c r="G106" s="122">
        <f>$F$105*G105</f>
        <v>0</v>
      </c>
      <c r="H106" s="122">
        <f t="shared" ref="H106:AK106" si="51">$F$105*H105</f>
        <v>0</v>
      </c>
      <c r="I106" s="122">
        <f t="shared" si="51"/>
        <v>0</v>
      </c>
      <c r="J106" s="122">
        <f t="shared" si="51"/>
        <v>0</v>
      </c>
      <c r="K106" s="122">
        <f t="shared" si="51"/>
        <v>0</v>
      </c>
      <c r="L106" s="122">
        <f t="shared" si="51"/>
        <v>0</v>
      </c>
      <c r="M106" s="122">
        <f t="shared" si="51"/>
        <v>0</v>
      </c>
      <c r="N106" s="122">
        <f t="shared" si="51"/>
        <v>0</v>
      </c>
      <c r="O106" s="122">
        <f t="shared" si="51"/>
        <v>0</v>
      </c>
      <c r="P106" s="122">
        <f t="shared" si="51"/>
        <v>0</v>
      </c>
      <c r="Q106" s="122">
        <f t="shared" si="51"/>
        <v>0</v>
      </c>
      <c r="R106" s="122">
        <f t="shared" si="51"/>
        <v>0</v>
      </c>
      <c r="S106" s="122">
        <f t="shared" si="51"/>
        <v>0</v>
      </c>
      <c r="T106" s="122">
        <f t="shared" si="51"/>
        <v>0</v>
      </c>
      <c r="U106" s="122">
        <f t="shared" si="51"/>
        <v>0</v>
      </c>
      <c r="V106" s="122">
        <f t="shared" si="51"/>
        <v>0</v>
      </c>
      <c r="W106" s="122">
        <f t="shared" si="51"/>
        <v>0</v>
      </c>
      <c r="X106" s="122">
        <f t="shared" si="51"/>
        <v>0</v>
      </c>
      <c r="Y106" s="122">
        <f t="shared" si="51"/>
        <v>0</v>
      </c>
      <c r="Z106" s="122">
        <f t="shared" si="51"/>
        <v>0</v>
      </c>
      <c r="AA106" s="122">
        <f t="shared" si="51"/>
        <v>0</v>
      </c>
      <c r="AB106" s="122">
        <f t="shared" si="51"/>
        <v>0</v>
      </c>
      <c r="AC106" s="122">
        <f t="shared" si="51"/>
        <v>0</v>
      </c>
      <c r="AD106" s="122">
        <f t="shared" si="51"/>
        <v>0</v>
      </c>
      <c r="AE106" s="122">
        <f t="shared" si="51"/>
        <v>0</v>
      </c>
      <c r="AF106" s="122">
        <f t="shared" si="51"/>
        <v>0</v>
      </c>
      <c r="AG106" s="122">
        <f t="shared" si="51"/>
        <v>0</v>
      </c>
      <c r="AH106" s="122">
        <f t="shared" si="51"/>
        <v>0</v>
      </c>
      <c r="AI106" s="122">
        <f t="shared" si="51"/>
        <v>0</v>
      </c>
      <c r="AJ106" s="122">
        <f t="shared" si="51"/>
        <v>0</v>
      </c>
      <c r="AK106" s="122">
        <f t="shared" si="51"/>
        <v>0</v>
      </c>
      <c r="AL106" s="122">
        <f>F105*AL105</f>
        <v>0</v>
      </c>
      <c r="AM106" s="61"/>
      <c r="AN106" s="61"/>
      <c r="AO106" s="61"/>
      <c r="AP106" s="61"/>
      <c r="AQ106" s="61"/>
      <c r="AR106" s="61"/>
      <c r="AS106" s="61"/>
      <c r="AT106" s="61"/>
      <c r="AU106" s="61"/>
      <c r="AV106" s="61"/>
      <c r="AW106" s="61"/>
      <c r="AX106" s="61"/>
      <c r="AY106" s="61"/>
      <c r="AZ106" s="61"/>
      <c r="BA106" s="61"/>
      <c r="BB106" s="61"/>
      <c r="BC106" s="61"/>
      <c r="BD106" s="61"/>
      <c r="BE106" s="61"/>
      <c r="BF106" s="61"/>
      <c r="BG106" s="61"/>
      <c r="BH106" s="61"/>
      <c r="BI106" s="61"/>
      <c r="BJ106" s="61"/>
      <c r="BK106" s="61"/>
      <c r="BL106" s="61"/>
      <c r="BM106" s="61"/>
      <c r="BN106" s="61"/>
      <c r="BO106" s="61"/>
      <c r="BP106" s="61"/>
      <c r="BQ106" s="61"/>
      <c r="BR106" s="61"/>
      <c r="BS106" s="61"/>
      <c r="BT106" s="61"/>
      <c r="BU106" s="61"/>
      <c r="BV106" s="61"/>
      <c r="BW106" s="61"/>
      <c r="BX106" s="61"/>
      <c r="BY106" s="61"/>
      <c r="BZ106" s="61"/>
      <c r="CA106" s="61"/>
      <c r="CB106" s="61"/>
      <c r="CC106" s="61"/>
      <c r="CD106" s="61"/>
      <c r="CE106" s="61"/>
      <c r="CF106" s="61"/>
      <c r="CG106" s="61"/>
      <c r="CH106" s="61"/>
      <c r="CI106" s="61"/>
      <c r="CJ106" s="61"/>
      <c r="CK106" s="61"/>
      <c r="CL106" s="61"/>
      <c r="CM106" s="61"/>
      <c r="CN106" s="61"/>
      <c r="CO106" s="61"/>
      <c r="CP106" s="61"/>
      <c r="CQ106" s="61"/>
      <c r="CR106" s="61"/>
      <c r="CS106" s="61"/>
      <c r="CT106" s="61"/>
      <c r="CU106" s="61"/>
      <c r="CV106" s="61"/>
      <c r="CW106" s="61"/>
      <c r="CX106" s="61"/>
      <c r="CY106" s="61"/>
      <c r="CZ106" s="61"/>
      <c r="DA106" s="61"/>
      <c r="DB106" s="61"/>
    </row>
    <row r="107" spans="1:106" s="58" customFormat="1" ht="20.100000000000001" customHeight="1">
      <c r="A107" s="117" t="s">
        <v>425</v>
      </c>
      <c r="B107" s="840"/>
      <c r="C107" s="809" t="s">
        <v>139</v>
      </c>
      <c r="D107" s="794" t="str">
        <f>[76]납품수량!C55</f>
        <v>ASSY FRONT BRACKET FRAME LH</v>
      </c>
      <c r="E107" s="794" t="str">
        <f>[76]납품수량!D55</f>
        <v>YP FRT</v>
      </c>
      <c r="F107" s="794">
        <f>VLOOKUP(C107,'[72]납품수량(영업)'!$C$3:$F$260,4,FALSE)</f>
        <v>0</v>
      </c>
      <c r="G107" s="122">
        <f>VLOOKUP($C$107,[77]납품수량!$B$3:$AI$200,G1,FALSE)</f>
        <v>0</v>
      </c>
      <c r="H107" s="122">
        <f>VLOOKUP($C$107,[77]납품수량!$B$3:$AI$200,H1,FALSE)</f>
        <v>0</v>
      </c>
      <c r="I107" s="122">
        <f>VLOOKUP($C$107,[77]납품수량!$B$3:$AI$200,I1,FALSE)</f>
        <v>0</v>
      </c>
      <c r="J107" s="122">
        <f>VLOOKUP($C$107,[77]납품수량!$B$3:$AI$200,J1,FALSE)</f>
        <v>0</v>
      </c>
      <c r="K107" s="122">
        <f>VLOOKUP($C$107,[77]납품수량!$B$3:$AI$200,K1,FALSE)</f>
        <v>0</v>
      </c>
      <c r="L107" s="122">
        <f>VLOOKUP($C$107,[77]납품수량!$B$3:$AI$200,L1,FALSE)</f>
        <v>0</v>
      </c>
      <c r="M107" s="122">
        <f>VLOOKUP($C$107,[77]납품수량!$B$3:$AI$200,M1,FALSE)</f>
        <v>0</v>
      </c>
      <c r="N107" s="122">
        <f>VLOOKUP($C$107,[77]납품수량!$B$3:$AI$200,N1,FALSE)</f>
        <v>0</v>
      </c>
      <c r="O107" s="122">
        <f>VLOOKUP($C$107,[77]납품수량!$B$3:$AI$200,O1,FALSE)</f>
        <v>0</v>
      </c>
      <c r="P107" s="122">
        <f>VLOOKUP($C$107,[77]납품수량!$B$3:$AI$200,P1,FALSE)</f>
        <v>0</v>
      </c>
      <c r="Q107" s="122">
        <f>VLOOKUP($C$107,[77]납품수량!$B$3:$AI$200,Q1,FALSE)</f>
        <v>0</v>
      </c>
      <c r="R107" s="122">
        <f>VLOOKUP($C$107,[77]납품수량!$B$3:$AI$200,R1,FALSE)</f>
        <v>0</v>
      </c>
      <c r="S107" s="122">
        <f>VLOOKUP($C$107,[77]납품수량!$B$3:$AI$200,S1,FALSE)</f>
        <v>0</v>
      </c>
      <c r="T107" s="122">
        <f>VLOOKUP($C$107,[77]납품수량!$B$3:$AI$200,T1,FALSE)</f>
        <v>0</v>
      </c>
      <c r="U107" s="122">
        <f>VLOOKUP($C$107,[77]납품수량!$B$3:$AI$200,U1,FALSE)</f>
        <v>0</v>
      </c>
      <c r="V107" s="122">
        <f>VLOOKUP($C$107,[77]납품수량!$B$3:$AI$200,V1,FALSE)</f>
        <v>0</v>
      </c>
      <c r="W107" s="122">
        <f>VLOOKUP($C$107,[77]납품수량!$B$3:$AI$200,W1,FALSE)</f>
        <v>0</v>
      </c>
      <c r="X107" s="122">
        <f>VLOOKUP($C$107,[77]납품수량!$B$3:$AI$200,X1,FALSE)</f>
        <v>0</v>
      </c>
      <c r="Y107" s="122">
        <f>VLOOKUP($C$107,[77]납품수량!$B$3:$AI$200,Y1,FALSE)</f>
        <v>0</v>
      </c>
      <c r="Z107" s="122">
        <f>VLOOKUP($C$107,[77]납품수량!$B$3:$AI$200,Z1,FALSE)</f>
        <v>0</v>
      </c>
      <c r="AA107" s="122">
        <f>VLOOKUP($C$107,[77]납품수량!$B$3:$AI$200,AA1,FALSE)</f>
        <v>0</v>
      </c>
      <c r="AB107" s="122">
        <f>VLOOKUP($C$107,[77]납품수량!$B$3:$AI$200,AB1,FALSE)</f>
        <v>0</v>
      </c>
      <c r="AC107" s="122">
        <f>VLOOKUP($C$107,[77]납품수량!$B$3:$AI$200,AC1,FALSE)</f>
        <v>0</v>
      </c>
      <c r="AD107" s="122">
        <f>VLOOKUP($C$107,[77]납품수량!$B$3:$AI$200,AD1,FALSE)</f>
        <v>0</v>
      </c>
      <c r="AE107" s="122">
        <f>VLOOKUP($C$107,[77]납품수량!$B$3:$AI$200,AE1,FALSE)</f>
        <v>0</v>
      </c>
      <c r="AF107" s="122">
        <f>VLOOKUP($C$107,[77]납품수량!$B$3:$AI$200,AF1,FALSE)</f>
        <v>0</v>
      </c>
      <c r="AG107" s="122">
        <f>VLOOKUP($C$107,[77]납품수량!$B$3:$AI$200,AG1,FALSE)</f>
        <v>0</v>
      </c>
      <c r="AH107" s="122">
        <f>VLOOKUP($C$107,[77]납품수량!$B$3:$AI$200,AH1,FALSE)</f>
        <v>0</v>
      </c>
      <c r="AI107" s="122">
        <f>VLOOKUP($C$107,[77]납품수량!$B$3:$AI$200,AI1,FALSE)</f>
        <v>0</v>
      </c>
      <c r="AJ107" s="122">
        <f>VLOOKUP($C$107,[77]납품수량!$B$3:$AI$200,AJ1,FALSE)</f>
        <v>0</v>
      </c>
      <c r="AK107" s="122">
        <f>VLOOKUP($C$107,[77]납품수량!$B$3:$AI$200,AK1,FALSE)</f>
        <v>0</v>
      </c>
      <c r="AL107" s="122">
        <f>SUM(G107:AK107)</f>
        <v>0</v>
      </c>
      <c r="AM107" s="61"/>
      <c r="AN107" s="61"/>
      <c r="AO107" s="61"/>
      <c r="AP107" s="61"/>
      <c r="AQ107" s="61"/>
      <c r="AR107" s="61"/>
      <c r="AS107" s="61"/>
      <c r="AT107" s="61"/>
      <c r="AU107" s="61"/>
      <c r="AV107" s="61"/>
      <c r="AW107" s="61"/>
      <c r="AX107" s="61"/>
      <c r="AY107" s="61"/>
      <c r="AZ107" s="61"/>
      <c r="BA107" s="61"/>
      <c r="BB107" s="61"/>
      <c r="BC107" s="61"/>
      <c r="BD107" s="61"/>
      <c r="BE107" s="61"/>
      <c r="BF107" s="61"/>
      <c r="BG107" s="61"/>
      <c r="BH107" s="61"/>
      <c r="BI107" s="61"/>
      <c r="BJ107" s="61"/>
      <c r="BK107" s="61"/>
      <c r="BL107" s="61"/>
      <c r="BM107" s="61"/>
      <c r="BN107" s="61"/>
      <c r="BO107" s="61"/>
      <c r="BP107" s="61"/>
      <c r="BQ107" s="61"/>
      <c r="BR107" s="61"/>
      <c r="BS107" s="61"/>
      <c r="BT107" s="61"/>
      <c r="BU107" s="61"/>
      <c r="BV107" s="61"/>
      <c r="BW107" s="61"/>
      <c r="BX107" s="61"/>
      <c r="BY107" s="61"/>
      <c r="BZ107" s="61"/>
      <c r="CA107" s="61"/>
      <c r="CB107" s="61"/>
      <c r="CC107" s="61"/>
      <c r="CD107" s="61"/>
      <c r="CE107" s="61"/>
      <c r="CF107" s="61"/>
      <c r="CG107" s="61"/>
      <c r="CH107" s="61"/>
      <c r="CI107" s="61"/>
      <c r="CJ107" s="61"/>
      <c r="CK107" s="61"/>
      <c r="CL107" s="61"/>
      <c r="CM107" s="61"/>
      <c r="CN107" s="61"/>
      <c r="CO107" s="61"/>
      <c r="CP107" s="61"/>
      <c r="CQ107" s="61"/>
      <c r="CR107" s="61"/>
      <c r="CS107" s="61"/>
      <c r="CT107" s="61"/>
      <c r="CU107" s="61"/>
      <c r="CV107" s="61"/>
      <c r="CW107" s="61"/>
      <c r="CX107" s="61"/>
      <c r="CY107" s="61"/>
      <c r="CZ107" s="61"/>
      <c r="DA107" s="61"/>
      <c r="DB107" s="61"/>
    </row>
    <row r="108" spans="1:106" s="58" customFormat="1" ht="20.100000000000001" customHeight="1">
      <c r="A108" s="117"/>
      <c r="B108" s="840"/>
      <c r="C108" s="810"/>
      <c r="D108" s="795"/>
      <c r="E108" s="795"/>
      <c r="F108" s="795"/>
      <c r="G108" s="122">
        <f>$F$107*G107</f>
        <v>0</v>
      </c>
      <c r="H108" s="122">
        <f t="shared" ref="H108:AK108" si="52">$F$107*H107</f>
        <v>0</v>
      </c>
      <c r="I108" s="122">
        <f t="shared" si="52"/>
        <v>0</v>
      </c>
      <c r="J108" s="122">
        <f t="shared" si="52"/>
        <v>0</v>
      </c>
      <c r="K108" s="122">
        <f t="shared" si="52"/>
        <v>0</v>
      </c>
      <c r="L108" s="122">
        <f t="shared" si="52"/>
        <v>0</v>
      </c>
      <c r="M108" s="122">
        <f t="shared" si="52"/>
        <v>0</v>
      </c>
      <c r="N108" s="122">
        <f t="shared" si="52"/>
        <v>0</v>
      </c>
      <c r="O108" s="122">
        <f t="shared" si="52"/>
        <v>0</v>
      </c>
      <c r="P108" s="122">
        <f t="shared" si="52"/>
        <v>0</v>
      </c>
      <c r="Q108" s="122">
        <f t="shared" si="52"/>
        <v>0</v>
      </c>
      <c r="R108" s="122">
        <f t="shared" si="52"/>
        <v>0</v>
      </c>
      <c r="S108" s="122">
        <f t="shared" si="52"/>
        <v>0</v>
      </c>
      <c r="T108" s="122">
        <f t="shared" si="52"/>
        <v>0</v>
      </c>
      <c r="U108" s="122">
        <f t="shared" si="52"/>
        <v>0</v>
      </c>
      <c r="V108" s="122">
        <f t="shared" si="52"/>
        <v>0</v>
      </c>
      <c r="W108" s="122">
        <f t="shared" si="52"/>
        <v>0</v>
      </c>
      <c r="X108" s="122">
        <f t="shared" si="52"/>
        <v>0</v>
      </c>
      <c r="Y108" s="122">
        <f t="shared" si="52"/>
        <v>0</v>
      </c>
      <c r="Z108" s="122">
        <f t="shared" si="52"/>
        <v>0</v>
      </c>
      <c r="AA108" s="122">
        <f t="shared" si="52"/>
        <v>0</v>
      </c>
      <c r="AB108" s="122">
        <f t="shared" si="52"/>
        <v>0</v>
      </c>
      <c r="AC108" s="122">
        <f t="shared" si="52"/>
        <v>0</v>
      </c>
      <c r="AD108" s="122">
        <f t="shared" si="52"/>
        <v>0</v>
      </c>
      <c r="AE108" s="122">
        <f t="shared" si="52"/>
        <v>0</v>
      </c>
      <c r="AF108" s="122">
        <f t="shared" si="52"/>
        <v>0</v>
      </c>
      <c r="AG108" s="122">
        <f t="shared" si="52"/>
        <v>0</v>
      </c>
      <c r="AH108" s="122">
        <f t="shared" si="52"/>
        <v>0</v>
      </c>
      <c r="AI108" s="122">
        <f t="shared" si="52"/>
        <v>0</v>
      </c>
      <c r="AJ108" s="122">
        <f t="shared" si="52"/>
        <v>0</v>
      </c>
      <c r="AK108" s="122">
        <f t="shared" si="52"/>
        <v>0</v>
      </c>
      <c r="AL108" s="122">
        <f>F107*AL107</f>
        <v>0</v>
      </c>
      <c r="AM108" s="61"/>
      <c r="AN108" s="61"/>
      <c r="AO108" s="61"/>
      <c r="AP108" s="61"/>
      <c r="AQ108" s="61"/>
      <c r="AR108" s="61"/>
      <c r="AS108" s="61"/>
      <c r="AT108" s="61"/>
      <c r="AU108" s="61"/>
      <c r="AV108" s="61"/>
      <c r="AW108" s="61"/>
      <c r="AX108" s="61"/>
      <c r="AY108" s="61"/>
      <c r="AZ108" s="61"/>
      <c r="BA108" s="61"/>
      <c r="BB108" s="61"/>
      <c r="BC108" s="61"/>
      <c r="BD108" s="61"/>
      <c r="BE108" s="61"/>
      <c r="BF108" s="61"/>
      <c r="BG108" s="61"/>
      <c r="BH108" s="61"/>
      <c r="BI108" s="61"/>
      <c r="BJ108" s="61"/>
      <c r="BK108" s="61"/>
      <c r="BL108" s="61"/>
      <c r="BM108" s="61"/>
      <c r="BN108" s="61"/>
      <c r="BO108" s="61"/>
      <c r="BP108" s="61"/>
      <c r="BQ108" s="61"/>
      <c r="BR108" s="61"/>
      <c r="BS108" s="61"/>
      <c r="BT108" s="61"/>
      <c r="BU108" s="61"/>
      <c r="BV108" s="61"/>
      <c r="BW108" s="61"/>
      <c r="BX108" s="61"/>
      <c r="BY108" s="61"/>
      <c r="BZ108" s="61"/>
      <c r="CA108" s="61"/>
      <c r="CB108" s="61"/>
      <c r="CC108" s="61"/>
      <c r="CD108" s="61"/>
      <c r="CE108" s="61"/>
      <c r="CF108" s="61"/>
      <c r="CG108" s="61"/>
      <c r="CH108" s="61"/>
      <c r="CI108" s="61"/>
      <c r="CJ108" s="61"/>
      <c r="CK108" s="61"/>
      <c r="CL108" s="61"/>
      <c r="CM108" s="61"/>
      <c r="CN108" s="61"/>
      <c r="CO108" s="61"/>
      <c r="CP108" s="61"/>
      <c r="CQ108" s="61"/>
      <c r="CR108" s="61"/>
      <c r="CS108" s="61"/>
      <c r="CT108" s="61"/>
      <c r="CU108" s="61"/>
      <c r="CV108" s="61"/>
      <c r="CW108" s="61"/>
      <c r="CX108" s="61"/>
      <c r="CY108" s="61"/>
      <c r="CZ108" s="61"/>
      <c r="DA108" s="61"/>
      <c r="DB108" s="61"/>
    </row>
    <row r="109" spans="1:106" s="58" customFormat="1" ht="20.100000000000001" customHeight="1">
      <c r="A109" s="117" t="s">
        <v>425</v>
      </c>
      <c r="B109" s="840"/>
      <c r="C109" s="809" t="s">
        <v>140</v>
      </c>
      <c r="D109" s="794" t="str">
        <f>[76]납품수량!C56</f>
        <v>ASSY FRONT BRACKET FRAME RH</v>
      </c>
      <c r="E109" s="794" t="str">
        <f>[76]납품수량!D56</f>
        <v>YP FRT</v>
      </c>
      <c r="F109" s="794">
        <f>VLOOKUP(C109,'[72]납품수량(영업)'!$C$3:$F$260,4,FALSE)</f>
        <v>0</v>
      </c>
      <c r="G109" s="122">
        <f>VLOOKUP($C$109,[77]납품수량!$B$3:$AI$200,G1,FALSE)</f>
        <v>0</v>
      </c>
      <c r="H109" s="122">
        <f>VLOOKUP($C$109,[77]납품수량!$B$3:$AI$200,H1,FALSE)</f>
        <v>0</v>
      </c>
      <c r="I109" s="122">
        <f>VLOOKUP($C$109,[77]납품수량!$B$3:$AI$200,I1,FALSE)</f>
        <v>0</v>
      </c>
      <c r="J109" s="122">
        <f>VLOOKUP($C$109,[77]납품수량!$B$3:$AI$200,J1,FALSE)</f>
        <v>0</v>
      </c>
      <c r="K109" s="122">
        <f>VLOOKUP($C$109,[77]납품수량!$B$3:$AI$200,K1,FALSE)</f>
        <v>0</v>
      </c>
      <c r="L109" s="122">
        <f>VLOOKUP($C$109,[77]납품수량!$B$3:$AI$200,L1,FALSE)</f>
        <v>0</v>
      </c>
      <c r="M109" s="122">
        <f>VLOOKUP($C$109,[77]납품수량!$B$3:$AI$200,M1,FALSE)</f>
        <v>0</v>
      </c>
      <c r="N109" s="122">
        <f>VLOOKUP($C$109,[77]납품수량!$B$3:$AI$200,N1,FALSE)</f>
        <v>0</v>
      </c>
      <c r="O109" s="122">
        <f>VLOOKUP($C$109,[77]납품수량!$B$3:$AI$200,O1,FALSE)</f>
        <v>0</v>
      </c>
      <c r="P109" s="122">
        <f>VLOOKUP($C$109,[77]납품수량!$B$3:$AI$200,P1,FALSE)</f>
        <v>0</v>
      </c>
      <c r="Q109" s="122">
        <f>VLOOKUP($C$109,[77]납품수량!$B$3:$AI$200,Q1,FALSE)</f>
        <v>0</v>
      </c>
      <c r="R109" s="122">
        <f>VLOOKUP($C$109,[77]납품수량!$B$3:$AI$200,R1,FALSE)</f>
        <v>0</v>
      </c>
      <c r="S109" s="122">
        <f>VLOOKUP($C$109,[77]납품수량!$B$3:$AI$200,S1,FALSE)</f>
        <v>0</v>
      </c>
      <c r="T109" s="122">
        <f>VLOOKUP($C$109,[77]납품수량!$B$3:$AI$200,T1,FALSE)</f>
        <v>0</v>
      </c>
      <c r="U109" s="122">
        <f>VLOOKUP($C$109,[77]납품수량!$B$3:$AI$200,U1,FALSE)</f>
        <v>0</v>
      </c>
      <c r="V109" s="122">
        <f>VLOOKUP($C$109,[77]납품수량!$B$3:$AI$200,V1,FALSE)</f>
        <v>0</v>
      </c>
      <c r="W109" s="122">
        <f>VLOOKUP($C$109,[77]납품수량!$B$3:$AI$200,W1,FALSE)</f>
        <v>0</v>
      </c>
      <c r="X109" s="122">
        <f>VLOOKUP($C$109,[77]납품수량!$B$3:$AI$200,X1,FALSE)</f>
        <v>0</v>
      </c>
      <c r="Y109" s="122">
        <f>VLOOKUP($C$109,[77]납품수량!$B$3:$AI$200,Y1,FALSE)</f>
        <v>0</v>
      </c>
      <c r="Z109" s="122">
        <f>VLOOKUP($C$109,[77]납품수량!$B$3:$AI$200,Z1,FALSE)</f>
        <v>0</v>
      </c>
      <c r="AA109" s="122">
        <f>VLOOKUP($C$109,[77]납품수량!$B$3:$AI$200,AA1,FALSE)</f>
        <v>0</v>
      </c>
      <c r="AB109" s="122">
        <f>VLOOKUP($C$109,[77]납품수량!$B$3:$AI$200,AB1,FALSE)</f>
        <v>0</v>
      </c>
      <c r="AC109" s="122">
        <f>VLOOKUP($C$109,[77]납품수량!$B$3:$AI$200,AC1,FALSE)</f>
        <v>0</v>
      </c>
      <c r="AD109" s="122">
        <f>VLOOKUP($C$109,[77]납품수량!$B$3:$AI$200,AD1,FALSE)</f>
        <v>0</v>
      </c>
      <c r="AE109" s="122">
        <f>VLOOKUP($C$109,[77]납품수량!$B$3:$AI$200,AE1,FALSE)</f>
        <v>0</v>
      </c>
      <c r="AF109" s="122">
        <f>VLOOKUP($C$109,[77]납품수량!$B$3:$AI$200,AF1,FALSE)</f>
        <v>0</v>
      </c>
      <c r="AG109" s="122">
        <f>VLOOKUP($C$109,[77]납품수량!$B$3:$AI$200,AG1,FALSE)</f>
        <v>0</v>
      </c>
      <c r="AH109" s="122">
        <f>VLOOKUP($C$109,[77]납품수량!$B$3:$AI$200,AH1,FALSE)</f>
        <v>0</v>
      </c>
      <c r="AI109" s="122">
        <f>VLOOKUP($C$109,[77]납품수량!$B$3:$AI$200,AI1,FALSE)</f>
        <v>0</v>
      </c>
      <c r="AJ109" s="122">
        <f>VLOOKUP($C$109,[77]납품수량!$B$3:$AI$200,AJ1,FALSE)</f>
        <v>0</v>
      </c>
      <c r="AK109" s="122">
        <f>VLOOKUP($C$109,[77]납품수량!$B$3:$AI$200,AK1,FALSE)</f>
        <v>0</v>
      </c>
      <c r="AL109" s="122">
        <f>SUM(G109:AK109)</f>
        <v>0</v>
      </c>
      <c r="AM109" s="61"/>
      <c r="AN109" s="61"/>
      <c r="AO109" s="61"/>
      <c r="AP109" s="61"/>
      <c r="AQ109" s="61"/>
      <c r="AR109" s="61"/>
      <c r="AS109" s="61"/>
      <c r="AT109" s="61"/>
      <c r="AU109" s="61"/>
      <c r="AV109" s="61"/>
      <c r="AW109" s="61"/>
      <c r="AX109" s="61"/>
      <c r="AY109" s="61"/>
      <c r="AZ109" s="61"/>
      <c r="BA109" s="61"/>
      <c r="BB109" s="61"/>
      <c r="BC109" s="61"/>
      <c r="BD109" s="61"/>
      <c r="BE109" s="61"/>
      <c r="BF109" s="61"/>
      <c r="BG109" s="61"/>
      <c r="BH109" s="61"/>
      <c r="BI109" s="61"/>
      <c r="BJ109" s="61"/>
      <c r="BK109" s="61"/>
      <c r="BL109" s="61"/>
      <c r="BM109" s="61"/>
      <c r="BN109" s="61"/>
      <c r="BO109" s="61"/>
      <c r="BP109" s="61"/>
      <c r="BQ109" s="61"/>
      <c r="BR109" s="61"/>
      <c r="BS109" s="61"/>
      <c r="BT109" s="61"/>
      <c r="BU109" s="61"/>
      <c r="BV109" s="61"/>
      <c r="BW109" s="61"/>
      <c r="BX109" s="61"/>
      <c r="BY109" s="61"/>
      <c r="BZ109" s="61"/>
      <c r="CA109" s="61"/>
      <c r="CB109" s="61"/>
      <c r="CC109" s="61"/>
      <c r="CD109" s="61"/>
      <c r="CE109" s="61"/>
      <c r="CF109" s="61"/>
      <c r="CG109" s="61"/>
      <c r="CH109" s="61"/>
      <c r="CI109" s="61"/>
      <c r="CJ109" s="61"/>
      <c r="CK109" s="61"/>
      <c r="CL109" s="61"/>
      <c r="CM109" s="61"/>
      <c r="CN109" s="61"/>
      <c r="CO109" s="61"/>
      <c r="CP109" s="61"/>
      <c r="CQ109" s="61"/>
      <c r="CR109" s="61"/>
      <c r="CS109" s="61"/>
      <c r="CT109" s="61"/>
      <c r="CU109" s="61"/>
      <c r="CV109" s="61"/>
      <c r="CW109" s="61"/>
      <c r="CX109" s="61"/>
      <c r="CY109" s="61"/>
      <c r="CZ109" s="61"/>
      <c r="DA109" s="61"/>
      <c r="DB109" s="61"/>
    </row>
    <row r="110" spans="1:106" s="58" customFormat="1" ht="20.100000000000001" customHeight="1">
      <c r="A110" s="117"/>
      <c r="B110" s="840"/>
      <c r="C110" s="810"/>
      <c r="D110" s="795"/>
      <c r="E110" s="795"/>
      <c r="F110" s="795"/>
      <c r="G110" s="122">
        <f>$F$109*G109</f>
        <v>0</v>
      </c>
      <c r="H110" s="122">
        <f t="shared" ref="H110:AK110" si="53">$F$109*H109</f>
        <v>0</v>
      </c>
      <c r="I110" s="122">
        <f t="shared" si="53"/>
        <v>0</v>
      </c>
      <c r="J110" s="122">
        <f t="shared" si="53"/>
        <v>0</v>
      </c>
      <c r="K110" s="122">
        <f t="shared" si="53"/>
        <v>0</v>
      </c>
      <c r="L110" s="122">
        <f t="shared" si="53"/>
        <v>0</v>
      </c>
      <c r="M110" s="122">
        <f t="shared" si="53"/>
        <v>0</v>
      </c>
      <c r="N110" s="122">
        <f t="shared" si="53"/>
        <v>0</v>
      </c>
      <c r="O110" s="122">
        <f t="shared" si="53"/>
        <v>0</v>
      </c>
      <c r="P110" s="122">
        <f t="shared" si="53"/>
        <v>0</v>
      </c>
      <c r="Q110" s="122">
        <f t="shared" si="53"/>
        <v>0</v>
      </c>
      <c r="R110" s="122">
        <f t="shared" si="53"/>
        <v>0</v>
      </c>
      <c r="S110" s="122">
        <f t="shared" si="53"/>
        <v>0</v>
      </c>
      <c r="T110" s="122">
        <f t="shared" si="53"/>
        <v>0</v>
      </c>
      <c r="U110" s="122">
        <f t="shared" si="53"/>
        <v>0</v>
      </c>
      <c r="V110" s="122">
        <f t="shared" si="53"/>
        <v>0</v>
      </c>
      <c r="W110" s="122">
        <f t="shared" si="53"/>
        <v>0</v>
      </c>
      <c r="X110" s="122">
        <f t="shared" si="53"/>
        <v>0</v>
      </c>
      <c r="Y110" s="122">
        <f t="shared" si="53"/>
        <v>0</v>
      </c>
      <c r="Z110" s="122">
        <f t="shared" si="53"/>
        <v>0</v>
      </c>
      <c r="AA110" s="122">
        <f t="shared" si="53"/>
        <v>0</v>
      </c>
      <c r="AB110" s="122">
        <f t="shared" si="53"/>
        <v>0</v>
      </c>
      <c r="AC110" s="122">
        <f t="shared" si="53"/>
        <v>0</v>
      </c>
      <c r="AD110" s="122">
        <f t="shared" si="53"/>
        <v>0</v>
      </c>
      <c r="AE110" s="122">
        <f t="shared" si="53"/>
        <v>0</v>
      </c>
      <c r="AF110" s="122">
        <f t="shared" si="53"/>
        <v>0</v>
      </c>
      <c r="AG110" s="122">
        <f t="shared" si="53"/>
        <v>0</v>
      </c>
      <c r="AH110" s="122">
        <f t="shared" si="53"/>
        <v>0</v>
      </c>
      <c r="AI110" s="122">
        <f t="shared" si="53"/>
        <v>0</v>
      </c>
      <c r="AJ110" s="122">
        <f t="shared" si="53"/>
        <v>0</v>
      </c>
      <c r="AK110" s="122">
        <f t="shared" si="53"/>
        <v>0</v>
      </c>
      <c r="AL110" s="122">
        <f>F109*AL109</f>
        <v>0</v>
      </c>
      <c r="AM110" s="61"/>
      <c r="AN110" s="61"/>
      <c r="AO110" s="61"/>
      <c r="AP110" s="61"/>
      <c r="AQ110" s="61"/>
      <c r="AR110" s="61"/>
      <c r="AS110" s="61"/>
      <c r="AT110" s="61"/>
      <c r="AU110" s="61"/>
      <c r="AV110" s="61"/>
      <c r="AW110" s="61"/>
      <c r="AX110" s="61"/>
      <c r="AY110" s="61"/>
      <c r="AZ110" s="61"/>
      <c r="BA110" s="61"/>
      <c r="BB110" s="61"/>
      <c r="BC110" s="61"/>
      <c r="BD110" s="61"/>
      <c r="BE110" s="61"/>
      <c r="BF110" s="61"/>
      <c r="BG110" s="61"/>
      <c r="BH110" s="61"/>
      <c r="BI110" s="61"/>
      <c r="BJ110" s="61"/>
      <c r="BK110" s="61"/>
      <c r="BL110" s="61"/>
      <c r="BM110" s="61"/>
      <c r="BN110" s="61"/>
      <c r="BO110" s="61"/>
      <c r="BP110" s="61"/>
      <c r="BQ110" s="61"/>
      <c r="BR110" s="61"/>
      <c r="BS110" s="61"/>
      <c r="BT110" s="61"/>
      <c r="BU110" s="61"/>
      <c r="BV110" s="61"/>
      <c r="BW110" s="61"/>
      <c r="BX110" s="61"/>
      <c r="BY110" s="61"/>
      <c r="BZ110" s="61"/>
      <c r="CA110" s="61"/>
      <c r="CB110" s="61"/>
      <c r="CC110" s="61"/>
      <c r="CD110" s="61"/>
      <c r="CE110" s="61"/>
      <c r="CF110" s="61"/>
      <c r="CG110" s="61"/>
      <c r="CH110" s="61"/>
      <c r="CI110" s="61"/>
      <c r="CJ110" s="61"/>
      <c r="CK110" s="61"/>
      <c r="CL110" s="61"/>
      <c r="CM110" s="61"/>
      <c r="CN110" s="61"/>
      <c r="CO110" s="61"/>
      <c r="CP110" s="61"/>
      <c r="CQ110" s="61"/>
      <c r="CR110" s="61"/>
      <c r="CS110" s="61"/>
      <c r="CT110" s="61"/>
      <c r="CU110" s="61"/>
      <c r="CV110" s="61"/>
      <c r="CW110" s="61"/>
      <c r="CX110" s="61"/>
      <c r="CY110" s="61"/>
      <c r="CZ110" s="61"/>
      <c r="DA110" s="61"/>
      <c r="DB110" s="61"/>
    </row>
    <row r="111" spans="1:106" s="58" customFormat="1" ht="20.100000000000001" customHeight="1">
      <c r="A111" s="117" t="s">
        <v>425</v>
      </c>
      <c r="B111" s="840"/>
      <c r="C111" s="809" t="s">
        <v>141</v>
      </c>
      <c r="D111" s="794" t="str">
        <f>[76]납품수량!C57</f>
        <v>MIDDLE BEAM</v>
      </c>
      <c r="E111" s="794" t="str">
        <f>[76]납품수량!D57</f>
        <v>M2XX</v>
      </c>
      <c r="F111" s="794">
        <f>VLOOKUP(C111,'[72]납품수량(영업)'!$C$3:$F$260,4,FALSE)</f>
        <v>0</v>
      </c>
      <c r="G111" s="122">
        <f>VLOOKUP($C$111,[77]납품수량!$B$3:$AI$200,G1,FALSE)</f>
        <v>0</v>
      </c>
      <c r="H111" s="122">
        <f>VLOOKUP($C$111,[77]납품수량!$B$3:$AI$200,H1,FALSE)</f>
        <v>0</v>
      </c>
      <c r="I111" s="122">
        <f>VLOOKUP($C$111,[77]납품수량!$B$3:$AI$200,I1,FALSE)</f>
        <v>0</v>
      </c>
      <c r="J111" s="122">
        <f>VLOOKUP($C$111,[77]납품수량!$B$3:$AI$200,J1,FALSE)</f>
        <v>0</v>
      </c>
      <c r="K111" s="122">
        <f>VLOOKUP($C$111,[77]납품수량!$B$3:$AI$200,K1,FALSE)</f>
        <v>0</v>
      </c>
      <c r="L111" s="122">
        <f>VLOOKUP($C$111,[77]납품수량!$B$3:$AI$200,L1,FALSE)</f>
        <v>0</v>
      </c>
      <c r="M111" s="122">
        <f>VLOOKUP($C$111,[77]납품수량!$B$3:$AI$200,M1,FALSE)</f>
        <v>0</v>
      </c>
      <c r="N111" s="122">
        <f>VLOOKUP($C$111,[77]납품수량!$B$3:$AI$200,N1,FALSE)</f>
        <v>0</v>
      </c>
      <c r="O111" s="122">
        <f>VLOOKUP($C$111,[77]납품수량!$B$3:$AI$200,O1,FALSE)</f>
        <v>0</v>
      </c>
      <c r="P111" s="122">
        <f>VLOOKUP($C$111,[77]납품수량!$B$3:$AI$200,P1,FALSE)</f>
        <v>0</v>
      </c>
      <c r="Q111" s="122">
        <f>VLOOKUP($C$111,[77]납품수량!$B$3:$AI$200,Q1,FALSE)</f>
        <v>0</v>
      </c>
      <c r="R111" s="122">
        <f>VLOOKUP($C$111,[77]납품수량!$B$3:$AI$200,R1,FALSE)</f>
        <v>0</v>
      </c>
      <c r="S111" s="122">
        <f>VLOOKUP($C$111,[77]납품수량!$B$3:$AI$200,S1,FALSE)</f>
        <v>0</v>
      </c>
      <c r="T111" s="122">
        <f>VLOOKUP($C$111,[77]납품수량!$B$3:$AI$200,T1,FALSE)</f>
        <v>0</v>
      </c>
      <c r="U111" s="122">
        <f>VLOOKUP($C$111,[77]납품수량!$B$3:$AI$200,U1,FALSE)</f>
        <v>0</v>
      </c>
      <c r="V111" s="122">
        <f>VLOOKUP($C$111,[77]납품수량!$B$3:$AI$200,V1,FALSE)</f>
        <v>0</v>
      </c>
      <c r="W111" s="122">
        <f>VLOOKUP($C$111,[77]납품수량!$B$3:$AI$200,W1,FALSE)</f>
        <v>0</v>
      </c>
      <c r="X111" s="122">
        <f>VLOOKUP($C$111,[77]납품수량!$B$3:$AI$200,X1,FALSE)</f>
        <v>0</v>
      </c>
      <c r="Y111" s="122">
        <f>VLOOKUP($C$111,[77]납품수량!$B$3:$AI$200,Y1,FALSE)</f>
        <v>0</v>
      </c>
      <c r="Z111" s="122">
        <f>VLOOKUP($C$111,[77]납품수량!$B$3:$AI$200,Z1,FALSE)</f>
        <v>0</v>
      </c>
      <c r="AA111" s="122">
        <f>VLOOKUP($C$111,[77]납품수량!$B$3:$AI$200,AA1,FALSE)</f>
        <v>0</v>
      </c>
      <c r="AB111" s="122">
        <f>VLOOKUP($C$111,[77]납품수량!$B$3:$AI$200,AB1,FALSE)</f>
        <v>0</v>
      </c>
      <c r="AC111" s="122">
        <f>VLOOKUP($C$111,[77]납품수량!$B$3:$AI$200,AC1,FALSE)</f>
        <v>0</v>
      </c>
      <c r="AD111" s="122">
        <f>VLOOKUP($C$111,[77]납품수량!$B$3:$AI$200,AD1,FALSE)</f>
        <v>0</v>
      </c>
      <c r="AE111" s="122">
        <f>VLOOKUP($C$111,[77]납품수량!$B$3:$AI$200,AE1,FALSE)</f>
        <v>0</v>
      </c>
      <c r="AF111" s="122">
        <f>VLOOKUP($C$111,[77]납품수량!$B$3:$AI$200,AF1,FALSE)</f>
        <v>0</v>
      </c>
      <c r="AG111" s="122">
        <f>VLOOKUP($C$111,[77]납품수량!$B$3:$AI$200,AG1,FALSE)</f>
        <v>0</v>
      </c>
      <c r="AH111" s="122">
        <f>VLOOKUP($C$111,[77]납품수량!$B$3:$AI$200,AH1,FALSE)</f>
        <v>0</v>
      </c>
      <c r="AI111" s="122">
        <f>VLOOKUP($C$111,[77]납품수량!$B$3:$AI$200,AI1,FALSE)</f>
        <v>0</v>
      </c>
      <c r="AJ111" s="122">
        <f>VLOOKUP($C$111,[77]납품수량!$B$3:$AI$200,AJ1,FALSE)</f>
        <v>0</v>
      </c>
      <c r="AK111" s="122">
        <f>VLOOKUP($C$111,[77]납품수량!$B$3:$AI$200,AK1,FALSE)</f>
        <v>0</v>
      </c>
      <c r="AL111" s="122">
        <f>SUM(G111:AK111)</f>
        <v>0</v>
      </c>
      <c r="AM111" s="61"/>
      <c r="AN111" s="61"/>
      <c r="AO111" s="61"/>
      <c r="AP111" s="61"/>
      <c r="AQ111" s="61"/>
      <c r="AR111" s="61"/>
      <c r="AS111" s="61"/>
      <c r="AT111" s="61"/>
      <c r="AU111" s="61"/>
      <c r="AV111" s="61"/>
      <c r="AW111" s="61"/>
      <c r="AX111" s="61"/>
      <c r="AY111" s="61"/>
      <c r="AZ111" s="61"/>
      <c r="BA111" s="61"/>
      <c r="BB111" s="61"/>
      <c r="BC111" s="61"/>
      <c r="BD111" s="61"/>
      <c r="BE111" s="61"/>
      <c r="BF111" s="61"/>
      <c r="BG111" s="61"/>
      <c r="BH111" s="61"/>
      <c r="BI111" s="61"/>
      <c r="BJ111" s="61"/>
      <c r="BK111" s="61"/>
      <c r="BL111" s="61"/>
      <c r="BM111" s="61"/>
      <c r="BN111" s="61"/>
      <c r="BO111" s="61"/>
      <c r="BP111" s="61"/>
      <c r="BQ111" s="61"/>
      <c r="BR111" s="61"/>
      <c r="BS111" s="61"/>
      <c r="BT111" s="61"/>
      <c r="BU111" s="61"/>
      <c r="BV111" s="61"/>
      <c r="BW111" s="61"/>
      <c r="BX111" s="61"/>
      <c r="BY111" s="61"/>
      <c r="BZ111" s="61"/>
      <c r="CA111" s="61"/>
      <c r="CB111" s="61"/>
      <c r="CC111" s="61"/>
      <c r="CD111" s="61"/>
      <c r="CE111" s="61"/>
      <c r="CF111" s="61"/>
      <c r="CG111" s="61"/>
      <c r="CH111" s="61"/>
      <c r="CI111" s="61"/>
      <c r="CJ111" s="61"/>
      <c r="CK111" s="61"/>
      <c r="CL111" s="61"/>
      <c r="CM111" s="61"/>
      <c r="CN111" s="61"/>
      <c r="CO111" s="61"/>
      <c r="CP111" s="61"/>
      <c r="CQ111" s="61"/>
      <c r="CR111" s="61"/>
      <c r="CS111" s="61"/>
      <c r="CT111" s="61"/>
      <c r="CU111" s="61"/>
      <c r="CV111" s="61"/>
      <c r="CW111" s="61"/>
      <c r="CX111" s="61"/>
      <c r="CY111" s="61"/>
      <c r="CZ111" s="61"/>
      <c r="DA111" s="61"/>
      <c r="DB111" s="61"/>
    </row>
    <row r="112" spans="1:106" s="58" customFormat="1" ht="20.100000000000001" customHeight="1">
      <c r="A112" s="117"/>
      <c r="B112" s="840"/>
      <c r="C112" s="810"/>
      <c r="D112" s="795"/>
      <c r="E112" s="795"/>
      <c r="F112" s="795"/>
      <c r="G112" s="122">
        <f>$F$111*G111</f>
        <v>0</v>
      </c>
      <c r="H112" s="122">
        <f t="shared" ref="H112:AK112" si="54">$F$111*H111</f>
        <v>0</v>
      </c>
      <c r="I112" s="122">
        <f t="shared" si="54"/>
        <v>0</v>
      </c>
      <c r="J112" s="122">
        <f t="shared" si="54"/>
        <v>0</v>
      </c>
      <c r="K112" s="122">
        <f t="shared" si="54"/>
        <v>0</v>
      </c>
      <c r="L112" s="122">
        <f t="shared" si="54"/>
        <v>0</v>
      </c>
      <c r="M112" s="122">
        <f t="shared" si="54"/>
        <v>0</v>
      </c>
      <c r="N112" s="122">
        <f t="shared" si="54"/>
        <v>0</v>
      </c>
      <c r="O112" s="122">
        <f t="shared" si="54"/>
        <v>0</v>
      </c>
      <c r="P112" s="122">
        <f t="shared" si="54"/>
        <v>0</v>
      </c>
      <c r="Q112" s="122">
        <f t="shared" si="54"/>
        <v>0</v>
      </c>
      <c r="R112" s="122">
        <f t="shared" si="54"/>
        <v>0</v>
      </c>
      <c r="S112" s="122">
        <f t="shared" si="54"/>
        <v>0</v>
      </c>
      <c r="T112" s="122">
        <f t="shared" si="54"/>
        <v>0</v>
      </c>
      <c r="U112" s="122">
        <f t="shared" si="54"/>
        <v>0</v>
      </c>
      <c r="V112" s="122">
        <f t="shared" si="54"/>
        <v>0</v>
      </c>
      <c r="W112" s="122">
        <f t="shared" si="54"/>
        <v>0</v>
      </c>
      <c r="X112" s="122">
        <f t="shared" si="54"/>
        <v>0</v>
      </c>
      <c r="Y112" s="122">
        <f t="shared" si="54"/>
        <v>0</v>
      </c>
      <c r="Z112" s="122">
        <f t="shared" si="54"/>
        <v>0</v>
      </c>
      <c r="AA112" s="122">
        <f t="shared" si="54"/>
        <v>0</v>
      </c>
      <c r="AB112" s="122">
        <f t="shared" si="54"/>
        <v>0</v>
      </c>
      <c r="AC112" s="122">
        <f t="shared" si="54"/>
        <v>0</v>
      </c>
      <c r="AD112" s="122">
        <f t="shared" si="54"/>
        <v>0</v>
      </c>
      <c r="AE112" s="122">
        <f t="shared" si="54"/>
        <v>0</v>
      </c>
      <c r="AF112" s="122">
        <f t="shared" si="54"/>
        <v>0</v>
      </c>
      <c r="AG112" s="122">
        <f t="shared" si="54"/>
        <v>0</v>
      </c>
      <c r="AH112" s="122">
        <f t="shared" si="54"/>
        <v>0</v>
      </c>
      <c r="AI112" s="122">
        <f t="shared" si="54"/>
        <v>0</v>
      </c>
      <c r="AJ112" s="122">
        <f t="shared" si="54"/>
        <v>0</v>
      </c>
      <c r="AK112" s="122">
        <f t="shared" si="54"/>
        <v>0</v>
      </c>
      <c r="AL112" s="122">
        <f>F111*AL111</f>
        <v>0</v>
      </c>
      <c r="AM112" s="61"/>
      <c r="AN112" s="61"/>
      <c r="AO112" s="61"/>
      <c r="AP112" s="61"/>
      <c r="AQ112" s="61"/>
      <c r="AR112" s="61"/>
      <c r="AS112" s="61"/>
      <c r="AT112" s="61"/>
      <c r="AU112" s="61"/>
      <c r="AV112" s="61"/>
      <c r="AW112" s="61"/>
      <c r="AX112" s="61"/>
      <c r="AY112" s="61"/>
      <c r="AZ112" s="61"/>
      <c r="BA112" s="61"/>
      <c r="BB112" s="61"/>
      <c r="BC112" s="61"/>
      <c r="BD112" s="61"/>
      <c r="BE112" s="61"/>
      <c r="BF112" s="61"/>
      <c r="BG112" s="61"/>
      <c r="BH112" s="61"/>
      <c r="BI112" s="61"/>
      <c r="BJ112" s="61"/>
      <c r="BK112" s="61"/>
      <c r="BL112" s="61"/>
      <c r="BM112" s="61"/>
      <c r="BN112" s="61"/>
      <c r="BO112" s="61"/>
      <c r="BP112" s="61"/>
      <c r="BQ112" s="61"/>
      <c r="BR112" s="61"/>
      <c r="BS112" s="61"/>
      <c r="BT112" s="61"/>
      <c r="BU112" s="61"/>
      <c r="BV112" s="61"/>
      <c r="BW112" s="61"/>
      <c r="BX112" s="61"/>
      <c r="BY112" s="61"/>
      <c r="BZ112" s="61"/>
      <c r="CA112" s="61"/>
      <c r="CB112" s="61"/>
      <c r="CC112" s="61"/>
      <c r="CD112" s="61"/>
      <c r="CE112" s="61"/>
      <c r="CF112" s="61"/>
      <c r="CG112" s="61"/>
      <c r="CH112" s="61"/>
      <c r="CI112" s="61"/>
      <c r="CJ112" s="61"/>
      <c r="CK112" s="61"/>
      <c r="CL112" s="61"/>
      <c r="CM112" s="61"/>
      <c r="CN112" s="61"/>
      <c r="CO112" s="61"/>
      <c r="CP112" s="61"/>
      <c r="CQ112" s="61"/>
      <c r="CR112" s="61"/>
      <c r="CS112" s="61"/>
      <c r="CT112" s="61"/>
      <c r="CU112" s="61"/>
      <c r="CV112" s="61"/>
      <c r="CW112" s="61"/>
      <c r="CX112" s="61"/>
      <c r="CY112" s="61"/>
      <c r="CZ112" s="61"/>
      <c r="DA112" s="61"/>
      <c r="DB112" s="61"/>
    </row>
    <row r="113" spans="1:106" s="58" customFormat="1" ht="20.100000000000001" customHeight="1">
      <c r="A113" s="117" t="s">
        <v>425</v>
      </c>
      <c r="B113" s="840"/>
      <c r="C113" s="835" t="s">
        <v>142</v>
      </c>
      <c r="D113" s="794" t="str">
        <f>[76]납품수량!C58</f>
        <v>DRAIN CHANNEL</v>
      </c>
      <c r="E113" s="794" t="str">
        <f>[76]납품수량!D58</f>
        <v>M2XX</v>
      </c>
      <c r="F113" s="794">
        <f>VLOOKUP(C113,'[72]납품수량(영업)'!$C$3:$F$260,4,FALSE)</f>
        <v>0</v>
      </c>
      <c r="G113" s="122">
        <f>VLOOKUP($C$113,[77]납품수량!$B$3:$AI$200,G1,FALSE)</f>
        <v>0</v>
      </c>
      <c r="H113" s="122">
        <f>VLOOKUP($C$113,[77]납품수량!$B$3:$AI$200,H1,FALSE)</f>
        <v>0</v>
      </c>
      <c r="I113" s="122">
        <f>VLOOKUP($C$113,[77]납품수량!$B$3:$AI$200,I1,FALSE)</f>
        <v>0</v>
      </c>
      <c r="J113" s="122">
        <f>VLOOKUP($C$113,[77]납품수량!$B$3:$AI$200,J1,FALSE)</f>
        <v>0</v>
      </c>
      <c r="K113" s="122">
        <f>VLOOKUP($C$113,[77]납품수량!$B$3:$AI$200,K1,FALSE)</f>
        <v>0</v>
      </c>
      <c r="L113" s="122">
        <f>VLOOKUP($C$113,[77]납품수량!$B$3:$AI$200,L1,FALSE)</f>
        <v>0</v>
      </c>
      <c r="M113" s="122">
        <f>VLOOKUP($C$113,[77]납품수량!$B$3:$AI$200,M1,FALSE)</f>
        <v>0</v>
      </c>
      <c r="N113" s="122">
        <f>VLOOKUP($C$113,[77]납품수량!$B$3:$AI$200,N1,FALSE)</f>
        <v>0</v>
      </c>
      <c r="O113" s="122">
        <f>VLOOKUP($C$113,[77]납품수량!$B$3:$AI$200,O1,FALSE)</f>
        <v>0</v>
      </c>
      <c r="P113" s="122">
        <f>VLOOKUP($C$113,[77]납품수량!$B$3:$AI$200,P1,FALSE)</f>
        <v>0</v>
      </c>
      <c r="Q113" s="122">
        <f>VLOOKUP($C$113,[77]납품수량!$B$3:$AI$200,Q1,FALSE)</f>
        <v>0</v>
      </c>
      <c r="R113" s="122">
        <f>VLOOKUP($C$113,[77]납품수량!$B$3:$AI$200,R1,FALSE)</f>
        <v>0</v>
      </c>
      <c r="S113" s="122">
        <f>VLOOKUP($C$113,[77]납품수량!$B$3:$AI$200,S1,FALSE)</f>
        <v>0</v>
      </c>
      <c r="T113" s="122">
        <f>VLOOKUP($C$113,[77]납품수량!$B$3:$AI$200,T1,FALSE)</f>
        <v>0</v>
      </c>
      <c r="U113" s="122">
        <f>VLOOKUP($C$113,[77]납품수량!$B$3:$AI$200,U1,FALSE)</f>
        <v>0</v>
      </c>
      <c r="V113" s="122">
        <f>VLOOKUP($C$113,[77]납품수량!$B$3:$AI$200,V1,FALSE)</f>
        <v>0</v>
      </c>
      <c r="W113" s="122">
        <f>VLOOKUP($C$113,[77]납품수량!$B$3:$AI$200,W1,FALSE)</f>
        <v>0</v>
      </c>
      <c r="X113" s="122">
        <f>VLOOKUP($C$113,[77]납품수량!$B$3:$AI$200,X1,FALSE)</f>
        <v>0</v>
      </c>
      <c r="Y113" s="122">
        <f>VLOOKUP($C$113,[77]납품수량!$B$3:$AI$200,Y1,FALSE)</f>
        <v>0</v>
      </c>
      <c r="Z113" s="122">
        <f>VLOOKUP($C$113,[77]납품수량!$B$3:$AI$200,Z1,FALSE)</f>
        <v>0</v>
      </c>
      <c r="AA113" s="122">
        <f>VLOOKUP($C$113,[77]납품수량!$B$3:$AI$200,AA1,FALSE)</f>
        <v>0</v>
      </c>
      <c r="AB113" s="122">
        <f>VLOOKUP($C$113,[77]납품수량!$B$3:$AI$200,AB1,FALSE)</f>
        <v>0</v>
      </c>
      <c r="AC113" s="122">
        <f>VLOOKUP($C$113,[77]납품수량!$B$3:$AI$200,AC1,FALSE)</f>
        <v>0</v>
      </c>
      <c r="AD113" s="122">
        <f>VLOOKUP($C$113,[77]납품수량!$B$3:$AI$200,AD1,FALSE)</f>
        <v>0</v>
      </c>
      <c r="AE113" s="122">
        <f>VLOOKUP($C$113,[77]납품수량!$B$3:$AI$200,AE1,FALSE)</f>
        <v>0</v>
      </c>
      <c r="AF113" s="122">
        <f>VLOOKUP($C$113,[77]납품수량!$B$3:$AI$200,AF1,FALSE)</f>
        <v>0</v>
      </c>
      <c r="AG113" s="122">
        <f>VLOOKUP($C$113,[77]납품수량!$B$3:$AI$200,AG1,FALSE)</f>
        <v>0</v>
      </c>
      <c r="AH113" s="122">
        <f>VLOOKUP($C$113,[77]납품수량!$B$3:$AI$200,AH1,FALSE)</f>
        <v>0</v>
      </c>
      <c r="AI113" s="122">
        <f>VLOOKUP($C$113,[77]납품수량!$B$3:$AI$200,AI1,FALSE)</f>
        <v>0</v>
      </c>
      <c r="AJ113" s="122">
        <f>VLOOKUP($C$113,[77]납품수량!$B$3:$AI$200,AJ1,FALSE)</f>
        <v>0</v>
      </c>
      <c r="AK113" s="122">
        <f>VLOOKUP($C$113,[77]납품수량!$B$3:$AI$200,AK1,FALSE)</f>
        <v>0</v>
      </c>
      <c r="AL113" s="122">
        <f>SUM(G113:AK113)</f>
        <v>0</v>
      </c>
      <c r="AM113" s="61"/>
      <c r="AN113" s="61"/>
      <c r="AO113" s="61"/>
      <c r="AP113" s="61"/>
      <c r="AQ113" s="61"/>
      <c r="AR113" s="61"/>
      <c r="AS113" s="61"/>
      <c r="AT113" s="61"/>
      <c r="AU113" s="61"/>
      <c r="AV113" s="61"/>
      <c r="AW113" s="61"/>
      <c r="AX113" s="61"/>
      <c r="AY113" s="61"/>
      <c r="AZ113" s="61"/>
      <c r="BA113" s="61"/>
      <c r="BB113" s="61"/>
      <c r="BC113" s="61"/>
      <c r="BD113" s="61"/>
      <c r="BE113" s="61"/>
      <c r="BF113" s="61"/>
      <c r="BG113" s="61"/>
      <c r="BH113" s="61"/>
      <c r="BI113" s="61"/>
      <c r="BJ113" s="61"/>
      <c r="BK113" s="61"/>
      <c r="BL113" s="61"/>
      <c r="BM113" s="61"/>
      <c r="BN113" s="61"/>
      <c r="BO113" s="61"/>
      <c r="BP113" s="61"/>
      <c r="BQ113" s="61"/>
      <c r="BR113" s="61"/>
      <c r="BS113" s="61"/>
      <c r="BT113" s="61"/>
      <c r="BU113" s="61"/>
      <c r="BV113" s="61"/>
      <c r="BW113" s="61"/>
      <c r="BX113" s="61"/>
      <c r="BY113" s="61"/>
      <c r="BZ113" s="61"/>
      <c r="CA113" s="61"/>
      <c r="CB113" s="61"/>
      <c r="CC113" s="61"/>
      <c r="CD113" s="61"/>
      <c r="CE113" s="61"/>
      <c r="CF113" s="61"/>
      <c r="CG113" s="61"/>
      <c r="CH113" s="61"/>
      <c r="CI113" s="61"/>
      <c r="CJ113" s="61"/>
      <c r="CK113" s="61"/>
      <c r="CL113" s="61"/>
      <c r="CM113" s="61"/>
      <c r="CN113" s="61"/>
      <c r="CO113" s="61"/>
      <c r="CP113" s="61"/>
      <c r="CQ113" s="61"/>
      <c r="CR113" s="61"/>
      <c r="CS113" s="61"/>
      <c r="CT113" s="61"/>
      <c r="CU113" s="61"/>
      <c r="CV113" s="61"/>
      <c r="CW113" s="61"/>
      <c r="CX113" s="61"/>
      <c r="CY113" s="61"/>
      <c r="CZ113" s="61"/>
      <c r="DA113" s="61"/>
      <c r="DB113" s="61"/>
    </row>
    <row r="114" spans="1:106" s="58" customFormat="1" ht="20.100000000000001" customHeight="1">
      <c r="A114" s="117"/>
      <c r="B114" s="840"/>
      <c r="C114" s="836"/>
      <c r="D114" s="795"/>
      <c r="E114" s="795"/>
      <c r="F114" s="795"/>
      <c r="G114" s="122">
        <f>$F$113*G113</f>
        <v>0</v>
      </c>
      <c r="H114" s="122">
        <f t="shared" ref="H114:AK114" si="55">$F$113*H113</f>
        <v>0</v>
      </c>
      <c r="I114" s="122">
        <f t="shared" si="55"/>
        <v>0</v>
      </c>
      <c r="J114" s="122">
        <f t="shared" si="55"/>
        <v>0</v>
      </c>
      <c r="K114" s="122">
        <f t="shared" si="55"/>
        <v>0</v>
      </c>
      <c r="L114" s="122">
        <f t="shared" si="55"/>
        <v>0</v>
      </c>
      <c r="M114" s="122">
        <f t="shared" si="55"/>
        <v>0</v>
      </c>
      <c r="N114" s="122">
        <f t="shared" si="55"/>
        <v>0</v>
      </c>
      <c r="O114" s="122">
        <f t="shared" si="55"/>
        <v>0</v>
      </c>
      <c r="P114" s="122">
        <f t="shared" si="55"/>
        <v>0</v>
      </c>
      <c r="Q114" s="122">
        <f t="shared" si="55"/>
        <v>0</v>
      </c>
      <c r="R114" s="122">
        <f t="shared" si="55"/>
        <v>0</v>
      </c>
      <c r="S114" s="122">
        <f t="shared" si="55"/>
        <v>0</v>
      </c>
      <c r="T114" s="122">
        <f t="shared" si="55"/>
        <v>0</v>
      </c>
      <c r="U114" s="122">
        <f t="shared" si="55"/>
        <v>0</v>
      </c>
      <c r="V114" s="122">
        <f t="shared" si="55"/>
        <v>0</v>
      </c>
      <c r="W114" s="122">
        <f t="shared" si="55"/>
        <v>0</v>
      </c>
      <c r="X114" s="122">
        <f t="shared" si="55"/>
        <v>0</v>
      </c>
      <c r="Y114" s="122">
        <f t="shared" si="55"/>
        <v>0</v>
      </c>
      <c r="Z114" s="122">
        <f t="shared" si="55"/>
        <v>0</v>
      </c>
      <c r="AA114" s="122">
        <f t="shared" si="55"/>
        <v>0</v>
      </c>
      <c r="AB114" s="122">
        <f t="shared" si="55"/>
        <v>0</v>
      </c>
      <c r="AC114" s="122">
        <f t="shared" si="55"/>
        <v>0</v>
      </c>
      <c r="AD114" s="122">
        <f t="shared" si="55"/>
        <v>0</v>
      </c>
      <c r="AE114" s="122">
        <f t="shared" si="55"/>
        <v>0</v>
      </c>
      <c r="AF114" s="122">
        <f t="shared" si="55"/>
        <v>0</v>
      </c>
      <c r="AG114" s="122">
        <f t="shared" si="55"/>
        <v>0</v>
      </c>
      <c r="AH114" s="122">
        <f t="shared" si="55"/>
        <v>0</v>
      </c>
      <c r="AI114" s="122">
        <f t="shared" si="55"/>
        <v>0</v>
      </c>
      <c r="AJ114" s="122">
        <f t="shared" si="55"/>
        <v>0</v>
      </c>
      <c r="AK114" s="122">
        <f t="shared" si="55"/>
        <v>0</v>
      </c>
      <c r="AL114" s="122">
        <f>F113*AL113</f>
        <v>0</v>
      </c>
      <c r="AM114" s="61"/>
      <c r="AN114" s="61"/>
      <c r="AO114" s="61"/>
      <c r="AP114" s="61"/>
      <c r="AQ114" s="61"/>
      <c r="AR114" s="61"/>
      <c r="AS114" s="61"/>
      <c r="AT114" s="61"/>
      <c r="AU114" s="61"/>
      <c r="AV114" s="61"/>
      <c r="AW114" s="61"/>
      <c r="AX114" s="61"/>
      <c r="AY114" s="61"/>
      <c r="AZ114" s="61"/>
      <c r="BA114" s="61"/>
      <c r="BB114" s="61"/>
      <c r="BC114" s="61"/>
      <c r="BD114" s="61"/>
      <c r="BE114" s="61"/>
      <c r="BF114" s="61"/>
      <c r="BG114" s="61"/>
      <c r="BH114" s="61"/>
      <c r="BI114" s="61"/>
      <c r="BJ114" s="61"/>
      <c r="BK114" s="61"/>
      <c r="BL114" s="61"/>
      <c r="BM114" s="61"/>
      <c r="BN114" s="61"/>
      <c r="BO114" s="61"/>
      <c r="BP114" s="61"/>
      <c r="BQ114" s="61"/>
      <c r="BR114" s="61"/>
      <c r="BS114" s="61"/>
      <c r="BT114" s="61"/>
      <c r="BU114" s="61"/>
      <c r="BV114" s="61"/>
      <c r="BW114" s="61"/>
      <c r="BX114" s="61"/>
      <c r="BY114" s="61"/>
      <c r="BZ114" s="61"/>
      <c r="CA114" s="61"/>
      <c r="CB114" s="61"/>
      <c r="CC114" s="61"/>
      <c r="CD114" s="61"/>
      <c r="CE114" s="61"/>
      <c r="CF114" s="61"/>
      <c r="CG114" s="61"/>
      <c r="CH114" s="61"/>
      <c r="CI114" s="61"/>
      <c r="CJ114" s="61"/>
      <c r="CK114" s="61"/>
      <c r="CL114" s="61"/>
      <c r="CM114" s="61"/>
      <c r="CN114" s="61"/>
      <c r="CO114" s="61"/>
      <c r="CP114" s="61"/>
      <c r="CQ114" s="61"/>
      <c r="CR114" s="61"/>
      <c r="CS114" s="61"/>
      <c r="CT114" s="61"/>
      <c r="CU114" s="61"/>
      <c r="CV114" s="61"/>
      <c r="CW114" s="61"/>
      <c r="CX114" s="61"/>
      <c r="CY114" s="61"/>
      <c r="CZ114" s="61"/>
      <c r="DA114" s="61"/>
      <c r="DB114" s="61"/>
    </row>
    <row r="115" spans="1:106" s="58" customFormat="1" ht="20.100000000000001" customHeight="1">
      <c r="A115" s="117" t="s">
        <v>425</v>
      </c>
      <c r="B115" s="840"/>
      <c r="C115" s="835" t="s">
        <v>13</v>
      </c>
      <c r="D115" s="794" t="str">
        <f>[76]납품수량!C59</f>
        <v xml:space="preserve">Middle Beam </v>
      </c>
      <c r="E115" s="794" t="str">
        <f>[76]납품수량!D59</f>
        <v>KA4-F</v>
      </c>
      <c r="F115" s="794">
        <f>VLOOKUP(C115,'[72]납품수량(영업)'!$C$3:$F$260,4,FALSE)</f>
        <v>5637</v>
      </c>
      <c r="G115" s="122">
        <f>VLOOKUP($C$115,[77]납품수량!$B$3:$AI$200,G1,FALSE)</f>
        <v>252</v>
      </c>
      <c r="H115" s="122">
        <f>VLOOKUP($C$115,[77]납품수량!$B$3:$AI$200,H1,FALSE)</f>
        <v>0</v>
      </c>
      <c r="I115" s="122">
        <f>VLOOKUP($C$115,[77]납품수량!$B$3:$AI$200,I1,FALSE)</f>
        <v>0</v>
      </c>
      <c r="J115" s="122">
        <f>VLOOKUP($C$115,[77]납품수량!$B$3:$AI$200,J1,FALSE)</f>
        <v>0</v>
      </c>
      <c r="K115" s="122">
        <f>VLOOKUP($C$115,[77]납품수량!$B$3:$AI$200,K1,FALSE)</f>
        <v>0</v>
      </c>
      <c r="L115" s="122">
        <f>VLOOKUP($C$115,[77]납품수량!$B$3:$AI$200,L1,FALSE)</f>
        <v>0</v>
      </c>
      <c r="M115" s="122">
        <f>VLOOKUP($C$115,[77]납품수량!$B$3:$AI$200,M1,FALSE)</f>
        <v>420</v>
      </c>
      <c r="N115" s="122">
        <f>VLOOKUP($C$115,[77]납품수량!$B$3:$AI$200,N1,FALSE)</f>
        <v>252</v>
      </c>
      <c r="O115" s="122">
        <f>VLOOKUP($C$115,[77]납품수량!$B$3:$AI$200,O1,FALSE)</f>
        <v>588</v>
      </c>
      <c r="P115" s="122">
        <f>VLOOKUP($C$115,[77]납품수량!$B$3:$AI$200,P1,FALSE)</f>
        <v>126</v>
      </c>
      <c r="Q115" s="122">
        <f>VLOOKUP($C$115,[77]납품수량!$B$3:$AI$200,Q1,FALSE)</f>
        <v>0</v>
      </c>
      <c r="R115" s="122">
        <f>VLOOKUP($C$115,[77]납품수량!$B$3:$AI$200,R1,FALSE)</f>
        <v>378</v>
      </c>
      <c r="S115" s="122">
        <f>VLOOKUP($C$115,[77]납품수량!$B$3:$AI$200,S1,FALSE)</f>
        <v>378</v>
      </c>
      <c r="T115" s="122">
        <f>VLOOKUP($C$115,[77]납품수량!$B$3:$AI$200,T1,FALSE)</f>
        <v>378</v>
      </c>
      <c r="U115" s="122">
        <f>VLOOKUP($C$115,[77]납품수량!$B$3:$AI$200,U1,FALSE)</f>
        <v>210</v>
      </c>
      <c r="V115" s="122">
        <f>VLOOKUP($C$115,[77]납품수량!$B$3:$AI$200,V1,FALSE)</f>
        <v>210</v>
      </c>
      <c r="W115" s="122">
        <f>VLOOKUP($C$115,[77]납품수량!$B$3:$AI$200,W1,FALSE)</f>
        <v>0</v>
      </c>
      <c r="X115" s="122">
        <f>VLOOKUP($C$115,[77]납품수량!$B$3:$AI$200,X1,FALSE)</f>
        <v>0</v>
      </c>
      <c r="Y115" s="122">
        <f>VLOOKUP($C$115,[77]납품수량!$B$3:$AI$200,Y1,FALSE)</f>
        <v>336</v>
      </c>
      <c r="Z115" s="122">
        <f>VLOOKUP($C$115,[77]납품수량!$B$3:$AI$200,Z1,FALSE)</f>
        <v>336</v>
      </c>
      <c r="AA115" s="122">
        <f>VLOOKUP($C$115,[77]납품수량!$B$3:$AI$200,AA1,FALSE)</f>
        <v>336</v>
      </c>
      <c r="AB115" s="122">
        <f>VLOOKUP($C$115,[77]납품수량!$B$3:$AI$200,AB1,FALSE)</f>
        <v>294</v>
      </c>
      <c r="AC115" s="122">
        <f>VLOOKUP($C$115,[77]납품수량!$B$3:$AI$200,AC1,FALSE)</f>
        <v>294</v>
      </c>
      <c r="AD115" s="122">
        <f>VLOOKUP($C$115,[77]납품수량!$B$3:$AI$200,AD1,FALSE)</f>
        <v>0</v>
      </c>
      <c r="AE115" s="122">
        <f>VLOOKUP($C$115,[77]납품수량!$B$3:$AI$200,AE1,FALSE)</f>
        <v>0</v>
      </c>
      <c r="AF115" s="122">
        <f>VLOOKUP($C$115,[77]납품수량!$B$3:$AI$200,AF1,FALSE)</f>
        <v>294</v>
      </c>
      <c r="AG115" s="122">
        <f>VLOOKUP($C$115,[77]납품수량!$B$3:$AI$200,AG1,FALSE)</f>
        <v>294</v>
      </c>
      <c r="AH115" s="122">
        <f>VLOOKUP($C$115,[77]납품수량!$B$3:$AI$200,AH1,FALSE)</f>
        <v>294</v>
      </c>
      <c r="AI115" s="122">
        <f>VLOOKUP($C$115,[77]납품수량!$B$3:$AI$200,AI1,FALSE)</f>
        <v>294</v>
      </c>
      <c r="AJ115" s="122">
        <f>VLOOKUP($C$115,[77]납품수량!$B$3:$AI$200,AJ1,FALSE)</f>
        <v>294</v>
      </c>
      <c r="AK115" s="122">
        <f>VLOOKUP($C$115,[77]납품수량!$B$3:$AI$200,AK1,FALSE)</f>
        <v>0</v>
      </c>
      <c r="AL115" s="122">
        <f>SUM(G115:AK115)</f>
        <v>6258</v>
      </c>
      <c r="AM115" s="61"/>
      <c r="AN115" s="61"/>
      <c r="AO115" s="61"/>
      <c r="AP115" s="61"/>
      <c r="AQ115" s="61"/>
      <c r="AR115" s="61"/>
      <c r="AS115" s="61"/>
      <c r="AT115" s="61"/>
      <c r="AU115" s="61"/>
      <c r="AV115" s="61"/>
      <c r="AW115" s="61"/>
      <c r="AX115" s="61"/>
      <c r="AY115" s="61"/>
      <c r="AZ115" s="61"/>
      <c r="BA115" s="61"/>
      <c r="BB115" s="61"/>
      <c r="BC115" s="61"/>
      <c r="BD115" s="61"/>
      <c r="BE115" s="61"/>
      <c r="BF115" s="61"/>
      <c r="BG115" s="61"/>
      <c r="BH115" s="61"/>
      <c r="BI115" s="61"/>
      <c r="BJ115" s="61"/>
      <c r="BK115" s="61"/>
      <c r="BL115" s="61"/>
      <c r="BM115" s="61"/>
      <c r="BN115" s="61"/>
      <c r="BO115" s="61"/>
      <c r="BP115" s="61"/>
      <c r="BQ115" s="61"/>
      <c r="BR115" s="61"/>
      <c r="BS115" s="61"/>
      <c r="BT115" s="61"/>
      <c r="BU115" s="61"/>
      <c r="BV115" s="61"/>
      <c r="BW115" s="61"/>
      <c r="BX115" s="61"/>
      <c r="BY115" s="61"/>
      <c r="BZ115" s="61"/>
      <c r="CA115" s="61"/>
      <c r="CB115" s="61"/>
      <c r="CC115" s="61"/>
      <c r="CD115" s="61"/>
      <c r="CE115" s="61"/>
      <c r="CF115" s="61"/>
      <c r="CG115" s="61"/>
      <c r="CH115" s="61"/>
      <c r="CI115" s="61"/>
      <c r="CJ115" s="61"/>
      <c r="CK115" s="61"/>
      <c r="CL115" s="61"/>
      <c r="CM115" s="61"/>
      <c r="CN115" s="61"/>
      <c r="CO115" s="61"/>
      <c r="CP115" s="61"/>
      <c r="CQ115" s="61"/>
      <c r="CR115" s="61"/>
      <c r="CS115" s="61"/>
      <c r="CT115" s="61"/>
      <c r="CU115" s="61"/>
      <c r="CV115" s="61"/>
      <c r="CW115" s="61"/>
      <c r="CX115" s="61"/>
      <c r="CY115" s="61"/>
      <c r="CZ115" s="61"/>
      <c r="DA115" s="61"/>
      <c r="DB115" s="61"/>
    </row>
    <row r="116" spans="1:106" s="58" customFormat="1" ht="20.100000000000001" customHeight="1">
      <c r="A116" s="117"/>
      <c r="B116" s="840"/>
      <c r="C116" s="836"/>
      <c r="D116" s="795"/>
      <c r="E116" s="795"/>
      <c r="F116" s="795"/>
      <c r="G116" s="122">
        <f>$F$115*G115</f>
        <v>1420524</v>
      </c>
      <c r="H116" s="122">
        <f t="shared" ref="H116:AK116" si="56">$F$115*H115</f>
        <v>0</v>
      </c>
      <c r="I116" s="122">
        <f t="shared" si="56"/>
        <v>0</v>
      </c>
      <c r="J116" s="122">
        <f t="shared" si="56"/>
        <v>0</v>
      </c>
      <c r="K116" s="122">
        <f t="shared" si="56"/>
        <v>0</v>
      </c>
      <c r="L116" s="122">
        <f t="shared" si="56"/>
        <v>0</v>
      </c>
      <c r="M116" s="122">
        <f t="shared" si="56"/>
        <v>2367540</v>
      </c>
      <c r="N116" s="122">
        <f t="shared" si="56"/>
        <v>1420524</v>
      </c>
      <c r="O116" s="122">
        <f t="shared" si="56"/>
        <v>3314556</v>
      </c>
      <c r="P116" s="122">
        <f t="shared" si="56"/>
        <v>710262</v>
      </c>
      <c r="Q116" s="122">
        <f t="shared" si="56"/>
        <v>0</v>
      </c>
      <c r="R116" s="122">
        <f t="shared" si="56"/>
        <v>2130786</v>
      </c>
      <c r="S116" s="122">
        <f t="shared" si="56"/>
        <v>2130786</v>
      </c>
      <c r="T116" s="122">
        <f t="shared" si="56"/>
        <v>2130786</v>
      </c>
      <c r="U116" s="122">
        <f t="shared" si="56"/>
        <v>1183770</v>
      </c>
      <c r="V116" s="122">
        <f t="shared" si="56"/>
        <v>1183770</v>
      </c>
      <c r="W116" s="122">
        <f t="shared" si="56"/>
        <v>0</v>
      </c>
      <c r="X116" s="122">
        <f t="shared" si="56"/>
        <v>0</v>
      </c>
      <c r="Y116" s="122">
        <f t="shared" si="56"/>
        <v>1894032</v>
      </c>
      <c r="Z116" s="122">
        <f t="shared" si="56"/>
        <v>1894032</v>
      </c>
      <c r="AA116" s="122">
        <f t="shared" si="56"/>
        <v>1894032</v>
      </c>
      <c r="AB116" s="122">
        <f t="shared" si="56"/>
        <v>1657278</v>
      </c>
      <c r="AC116" s="122">
        <f t="shared" si="56"/>
        <v>1657278</v>
      </c>
      <c r="AD116" s="122">
        <f t="shared" si="56"/>
        <v>0</v>
      </c>
      <c r="AE116" s="122">
        <f t="shared" si="56"/>
        <v>0</v>
      </c>
      <c r="AF116" s="122">
        <f t="shared" si="56"/>
        <v>1657278</v>
      </c>
      <c r="AG116" s="122">
        <f t="shared" si="56"/>
        <v>1657278</v>
      </c>
      <c r="AH116" s="122">
        <f t="shared" si="56"/>
        <v>1657278</v>
      </c>
      <c r="AI116" s="122">
        <f t="shared" si="56"/>
        <v>1657278</v>
      </c>
      <c r="AJ116" s="122">
        <f t="shared" si="56"/>
        <v>1657278</v>
      </c>
      <c r="AK116" s="122">
        <f t="shared" si="56"/>
        <v>0</v>
      </c>
      <c r="AL116" s="122">
        <f>F115*AL115</f>
        <v>35276346</v>
      </c>
      <c r="AM116" s="61"/>
      <c r="AN116" s="61"/>
      <c r="AO116" s="61"/>
      <c r="AP116" s="61"/>
      <c r="AQ116" s="61"/>
      <c r="AR116" s="61"/>
      <c r="AS116" s="61"/>
      <c r="AT116" s="61"/>
      <c r="AU116" s="61"/>
      <c r="AV116" s="61"/>
      <c r="AW116" s="61"/>
      <c r="AX116" s="61"/>
      <c r="AY116" s="61"/>
      <c r="AZ116" s="61"/>
      <c r="BA116" s="61"/>
      <c r="BB116" s="61"/>
      <c r="BC116" s="61"/>
      <c r="BD116" s="61"/>
      <c r="BE116" s="61"/>
      <c r="BF116" s="61"/>
      <c r="BG116" s="61"/>
      <c r="BH116" s="61"/>
      <c r="BI116" s="61"/>
      <c r="BJ116" s="61"/>
      <c r="BK116" s="61"/>
      <c r="BL116" s="61"/>
      <c r="BM116" s="61"/>
      <c r="BN116" s="61"/>
      <c r="BO116" s="61"/>
      <c r="BP116" s="61"/>
      <c r="BQ116" s="61"/>
      <c r="BR116" s="61"/>
      <c r="BS116" s="61"/>
      <c r="BT116" s="61"/>
      <c r="BU116" s="61"/>
      <c r="BV116" s="61"/>
      <c r="BW116" s="61"/>
      <c r="BX116" s="61"/>
      <c r="BY116" s="61"/>
      <c r="BZ116" s="61"/>
      <c r="CA116" s="61"/>
      <c r="CB116" s="61"/>
      <c r="CC116" s="61"/>
      <c r="CD116" s="61"/>
      <c r="CE116" s="61"/>
      <c r="CF116" s="61"/>
      <c r="CG116" s="61"/>
      <c r="CH116" s="61"/>
      <c r="CI116" s="61"/>
      <c r="CJ116" s="61"/>
      <c r="CK116" s="61"/>
      <c r="CL116" s="61"/>
      <c r="CM116" s="61"/>
      <c r="CN116" s="61"/>
      <c r="CO116" s="61"/>
      <c r="CP116" s="61"/>
      <c r="CQ116" s="61"/>
      <c r="CR116" s="61"/>
      <c r="CS116" s="61"/>
      <c r="CT116" s="61"/>
      <c r="CU116" s="61"/>
      <c r="CV116" s="61"/>
      <c r="CW116" s="61"/>
      <c r="CX116" s="61"/>
      <c r="CY116" s="61"/>
      <c r="CZ116" s="61"/>
      <c r="DA116" s="61"/>
      <c r="DB116" s="61"/>
    </row>
    <row r="117" spans="1:106" s="58" customFormat="1" ht="20.100000000000001" customHeight="1">
      <c r="A117" s="117" t="s">
        <v>425</v>
      </c>
      <c r="B117" s="840"/>
      <c r="C117" s="835" t="s">
        <v>14</v>
      </c>
      <c r="D117" s="794" t="str">
        <f>[76]납품수량!C60</f>
        <v>BRACKET FRAME LH</v>
      </c>
      <c r="E117" s="794" t="str">
        <f>[76]납품수량!D60</f>
        <v>KA4-F</v>
      </c>
      <c r="F117" s="794">
        <f>VLOOKUP(C117,'[72]납품수량(영업)'!$C$3:$F$260,4,FALSE)</f>
        <v>176</v>
      </c>
      <c r="G117" s="122">
        <f>VLOOKUP($C$117,[77]납품수량!$B$3:$AI$200,G1,FALSE)</f>
        <v>200</v>
      </c>
      <c r="H117" s="122">
        <f>VLOOKUP($C$117,[77]납품수량!$B$3:$AI$200,H1,FALSE)</f>
        <v>0</v>
      </c>
      <c r="I117" s="122">
        <f>VLOOKUP($C$117,[77]납품수량!$B$3:$AI$200,I1,FALSE)</f>
        <v>0</v>
      </c>
      <c r="J117" s="122">
        <f>VLOOKUP($C$117,[77]납품수량!$B$3:$AI$200,J1,FALSE)</f>
        <v>0</v>
      </c>
      <c r="K117" s="122">
        <f>VLOOKUP($C$117,[77]납품수량!$B$3:$AI$200,K1,FALSE)</f>
        <v>0</v>
      </c>
      <c r="L117" s="122">
        <f>VLOOKUP($C$117,[77]납품수량!$B$3:$AI$200,L1,FALSE)</f>
        <v>0</v>
      </c>
      <c r="M117" s="122">
        <f>VLOOKUP($C$117,[77]납품수량!$B$3:$AI$200,M1,FALSE)</f>
        <v>400</v>
      </c>
      <c r="N117" s="122">
        <f>VLOOKUP($C$117,[77]납품수량!$B$3:$AI$200,N1,FALSE)</f>
        <v>400</v>
      </c>
      <c r="O117" s="122">
        <f>VLOOKUP($C$117,[77]납품수량!$B$3:$AI$200,O1,FALSE)</f>
        <v>400</v>
      </c>
      <c r="P117" s="122">
        <f>VLOOKUP($C$117,[77]납품수량!$B$3:$AI$200,P1,FALSE)</f>
        <v>0</v>
      </c>
      <c r="Q117" s="122">
        <f>VLOOKUP($C$117,[77]납품수량!$B$3:$AI$200,Q1,FALSE)</f>
        <v>0</v>
      </c>
      <c r="R117" s="122">
        <f>VLOOKUP($C$117,[77]납품수량!$B$3:$AI$200,R1,FALSE)</f>
        <v>600</v>
      </c>
      <c r="S117" s="122">
        <f>VLOOKUP($C$117,[77]납품수량!$B$3:$AI$200,S1,FALSE)</f>
        <v>600</v>
      </c>
      <c r="T117" s="122">
        <f>VLOOKUP($C$117,[77]납품수량!$B$3:$AI$200,T1,FALSE)</f>
        <v>600</v>
      </c>
      <c r="U117" s="122">
        <f>VLOOKUP($C$117,[77]납품수량!$B$3:$AI$200,U1,FALSE)</f>
        <v>200</v>
      </c>
      <c r="V117" s="122">
        <f>VLOOKUP($C$117,[77]납품수량!$B$3:$AI$200,V1,FALSE)</f>
        <v>0</v>
      </c>
      <c r="W117" s="122">
        <f>VLOOKUP($C$117,[77]납품수량!$B$3:$AI$200,W1,FALSE)</f>
        <v>0</v>
      </c>
      <c r="X117" s="122">
        <f>VLOOKUP($C$117,[77]납품수량!$B$3:$AI$200,X1,FALSE)</f>
        <v>0</v>
      </c>
      <c r="Y117" s="122">
        <f>VLOOKUP($C$117,[77]납품수량!$B$3:$AI$200,Y1,FALSE)</f>
        <v>200</v>
      </c>
      <c r="Z117" s="122">
        <f>VLOOKUP($C$117,[77]납품수량!$B$3:$AI$200,Z1,FALSE)</f>
        <v>200</v>
      </c>
      <c r="AA117" s="122">
        <f>VLOOKUP($C$117,[77]납품수량!$B$3:$AI$200,AA1,FALSE)</f>
        <v>400</v>
      </c>
      <c r="AB117" s="122">
        <f>VLOOKUP($C$117,[77]납품수량!$B$3:$AI$200,AB1,FALSE)</f>
        <v>200</v>
      </c>
      <c r="AC117" s="122">
        <f>VLOOKUP($C$117,[77]납품수량!$B$3:$AI$200,AC1,FALSE)</f>
        <v>400</v>
      </c>
      <c r="AD117" s="122">
        <f>VLOOKUP($C$117,[77]납품수량!$B$3:$AI$200,AD1,FALSE)</f>
        <v>0</v>
      </c>
      <c r="AE117" s="122">
        <f>VLOOKUP($C$117,[77]납품수량!$B$3:$AI$200,AE1,FALSE)</f>
        <v>0</v>
      </c>
      <c r="AF117" s="122">
        <f>VLOOKUP($C$117,[77]납품수량!$B$3:$AI$200,AF1,FALSE)</f>
        <v>400</v>
      </c>
      <c r="AG117" s="122">
        <f>VLOOKUP($C$117,[77]납품수량!$B$3:$AI$200,AG1,FALSE)</f>
        <v>400</v>
      </c>
      <c r="AH117" s="122">
        <f>VLOOKUP($C$117,[77]납품수량!$B$3:$AI$200,AH1,FALSE)</f>
        <v>200</v>
      </c>
      <c r="AI117" s="122">
        <f>VLOOKUP($C$117,[77]납품수량!$B$3:$AI$200,AI1,FALSE)</f>
        <v>200</v>
      </c>
      <c r="AJ117" s="122">
        <f>VLOOKUP($C$117,[77]납품수량!$B$3:$AI$200,AJ1,FALSE)</f>
        <v>400</v>
      </c>
      <c r="AK117" s="122">
        <f>VLOOKUP($C$117,[77]납품수량!$B$3:$AI$200,AK1,FALSE)</f>
        <v>0</v>
      </c>
      <c r="AL117" s="122">
        <f>SUM(G117:AK117)</f>
        <v>6400</v>
      </c>
      <c r="AM117" s="61"/>
      <c r="AN117" s="61"/>
      <c r="AO117" s="61"/>
      <c r="AP117" s="61"/>
      <c r="AQ117" s="61"/>
      <c r="AR117" s="61"/>
      <c r="AS117" s="61"/>
      <c r="AT117" s="61"/>
      <c r="AU117" s="61"/>
      <c r="AV117" s="61"/>
      <c r="AW117" s="61"/>
      <c r="AX117" s="61"/>
      <c r="AY117" s="61"/>
      <c r="AZ117" s="61"/>
      <c r="BA117" s="61"/>
      <c r="BB117" s="61"/>
      <c r="BC117" s="61"/>
      <c r="BD117" s="61"/>
      <c r="BE117" s="61"/>
      <c r="BF117" s="61"/>
      <c r="BG117" s="61"/>
      <c r="BH117" s="61"/>
      <c r="BI117" s="61"/>
      <c r="BJ117" s="61"/>
      <c r="BK117" s="61"/>
      <c r="BL117" s="61"/>
      <c r="BM117" s="61"/>
      <c r="BN117" s="61"/>
      <c r="BO117" s="61"/>
      <c r="BP117" s="61"/>
      <c r="BQ117" s="61"/>
      <c r="BR117" s="61"/>
      <c r="BS117" s="61"/>
      <c r="BT117" s="61"/>
      <c r="BU117" s="61"/>
      <c r="BV117" s="61"/>
      <c r="BW117" s="61"/>
      <c r="BX117" s="61"/>
      <c r="BY117" s="61"/>
      <c r="BZ117" s="61"/>
      <c r="CA117" s="61"/>
      <c r="CB117" s="61"/>
      <c r="CC117" s="61"/>
      <c r="CD117" s="61"/>
      <c r="CE117" s="61"/>
      <c r="CF117" s="61"/>
      <c r="CG117" s="61"/>
      <c r="CH117" s="61"/>
      <c r="CI117" s="61"/>
      <c r="CJ117" s="61"/>
      <c r="CK117" s="61"/>
      <c r="CL117" s="61"/>
      <c r="CM117" s="61"/>
      <c r="CN117" s="61"/>
      <c r="CO117" s="61"/>
      <c r="CP117" s="61"/>
      <c r="CQ117" s="61"/>
      <c r="CR117" s="61"/>
      <c r="CS117" s="61"/>
      <c r="CT117" s="61"/>
      <c r="CU117" s="61"/>
      <c r="CV117" s="61"/>
      <c r="CW117" s="61"/>
      <c r="CX117" s="61"/>
      <c r="CY117" s="61"/>
      <c r="CZ117" s="61"/>
      <c r="DA117" s="61"/>
      <c r="DB117" s="61"/>
    </row>
    <row r="118" spans="1:106" s="58" customFormat="1" ht="20.100000000000001" customHeight="1">
      <c r="A118" s="117"/>
      <c r="B118" s="840"/>
      <c r="C118" s="836"/>
      <c r="D118" s="795"/>
      <c r="E118" s="795"/>
      <c r="F118" s="795"/>
      <c r="G118" s="122">
        <f>$F$117*G117</f>
        <v>35200</v>
      </c>
      <c r="H118" s="122">
        <f t="shared" ref="H118:AK118" si="57">$F$117*H117</f>
        <v>0</v>
      </c>
      <c r="I118" s="122">
        <f t="shared" si="57"/>
        <v>0</v>
      </c>
      <c r="J118" s="122">
        <f t="shared" si="57"/>
        <v>0</v>
      </c>
      <c r="K118" s="122">
        <f t="shared" si="57"/>
        <v>0</v>
      </c>
      <c r="L118" s="122">
        <f t="shared" si="57"/>
        <v>0</v>
      </c>
      <c r="M118" s="122">
        <f t="shared" si="57"/>
        <v>70400</v>
      </c>
      <c r="N118" s="122">
        <f t="shared" si="57"/>
        <v>70400</v>
      </c>
      <c r="O118" s="122">
        <f t="shared" si="57"/>
        <v>70400</v>
      </c>
      <c r="P118" s="122">
        <f t="shared" si="57"/>
        <v>0</v>
      </c>
      <c r="Q118" s="122">
        <f t="shared" si="57"/>
        <v>0</v>
      </c>
      <c r="R118" s="122">
        <f t="shared" si="57"/>
        <v>105600</v>
      </c>
      <c r="S118" s="122">
        <f t="shared" si="57"/>
        <v>105600</v>
      </c>
      <c r="T118" s="122">
        <f t="shared" si="57"/>
        <v>105600</v>
      </c>
      <c r="U118" s="122">
        <f t="shared" si="57"/>
        <v>35200</v>
      </c>
      <c r="V118" s="122">
        <f t="shared" si="57"/>
        <v>0</v>
      </c>
      <c r="W118" s="122">
        <f t="shared" si="57"/>
        <v>0</v>
      </c>
      <c r="X118" s="122">
        <f t="shared" si="57"/>
        <v>0</v>
      </c>
      <c r="Y118" s="122">
        <f t="shared" si="57"/>
        <v>35200</v>
      </c>
      <c r="Z118" s="122">
        <f t="shared" si="57"/>
        <v>35200</v>
      </c>
      <c r="AA118" s="122">
        <f t="shared" si="57"/>
        <v>70400</v>
      </c>
      <c r="AB118" s="122">
        <f t="shared" si="57"/>
        <v>35200</v>
      </c>
      <c r="AC118" s="122">
        <f t="shared" si="57"/>
        <v>70400</v>
      </c>
      <c r="AD118" s="122">
        <f t="shared" si="57"/>
        <v>0</v>
      </c>
      <c r="AE118" s="122">
        <f t="shared" si="57"/>
        <v>0</v>
      </c>
      <c r="AF118" s="122">
        <f t="shared" si="57"/>
        <v>70400</v>
      </c>
      <c r="AG118" s="122">
        <f t="shared" si="57"/>
        <v>70400</v>
      </c>
      <c r="AH118" s="122">
        <f t="shared" si="57"/>
        <v>35200</v>
      </c>
      <c r="AI118" s="122">
        <f t="shared" si="57"/>
        <v>35200</v>
      </c>
      <c r="AJ118" s="122">
        <f t="shared" si="57"/>
        <v>70400</v>
      </c>
      <c r="AK118" s="122">
        <f t="shared" si="57"/>
        <v>0</v>
      </c>
      <c r="AL118" s="122">
        <f>F117*AL117</f>
        <v>1126400</v>
      </c>
      <c r="AM118" s="61"/>
      <c r="AN118" s="61"/>
      <c r="AO118" s="61"/>
      <c r="AP118" s="61"/>
      <c r="AQ118" s="61"/>
      <c r="AR118" s="61"/>
      <c r="AS118" s="61"/>
      <c r="AT118" s="61"/>
      <c r="AU118" s="61"/>
      <c r="AV118" s="61"/>
      <c r="AW118" s="61"/>
      <c r="AX118" s="61"/>
      <c r="AY118" s="61"/>
      <c r="AZ118" s="61"/>
      <c r="BA118" s="61"/>
      <c r="BB118" s="61"/>
      <c r="BC118" s="61"/>
      <c r="BD118" s="61"/>
      <c r="BE118" s="61"/>
      <c r="BF118" s="61"/>
      <c r="BG118" s="61"/>
      <c r="BH118" s="61"/>
      <c r="BI118" s="61"/>
      <c r="BJ118" s="61"/>
      <c r="BK118" s="61"/>
      <c r="BL118" s="61"/>
      <c r="BM118" s="61"/>
      <c r="BN118" s="61"/>
      <c r="BO118" s="61"/>
      <c r="BP118" s="61"/>
      <c r="BQ118" s="61"/>
      <c r="BR118" s="61"/>
      <c r="BS118" s="61"/>
      <c r="BT118" s="61"/>
      <c r="BU118" s="61"/>
      <c r="BV118" s="61"/>
      <c r="BW118" s="61"/>
      <c r="BX118" s="61"/>
      <c r="BY118" s="61"/>
      <c r="BZ118" s="61"/>
      <c r="CA118" s="61"/>
      <c r="CB118" s="61"/>
      <c r="CC118" s="61"/>
      <c r="CD118" s="61"/>
      <c r="CE118" s="61"/>
      <c r="CF118" s="61"/>
      <c r="CG118" s="61"/>
      <c r="CH118" s="61"/>
      <c r="CI118" s="61"/>
      <c r="CJ118" s="61"/>
      <c r="CK118" s="61"/>
      <c r="CL118" s="61"/>
      <c r="CM118" s="61"/>
      <c r="CN118" s="61"/>
      <c r="CO118" s="61"/>
      <c r="CP118" s="61"/>
      <c r="CQ118" s="61"/>
      <c r="CR118" s="61"/>
      <c r="CS118" s="61"/>
      <c r="CT118" s="61"/>
      <c r="CU118" s="61"/>
      <c r="CV118" s="61"/>
      <c r="CW118" s="61"/>
      <c r="CX118" s="61"/>
      <c r="CY118" s="61"/>
      <c r="CZ118" s="61"/>
      <c r="DA118" s="61"/>
      <c r="DB118" s="61"/>
    </row>
    <row r="119" spans="1:106" s="58" customFormat="1" ht="20.100000000000001" customHeight="1">
      <c r="A119" s="117" t="s">
        <v>425</v>
      </c>
      <c r="B119" s="840"/>
      <c r="C119" s="835" t="s">
        <v>15</v>
      </c>
      <c r="D119" s="794" t="str">
        <f>[76]납품수량!C61</f>
        <v>BRACKET FRAME RH</v>
      </c>
      <c r="E119" s="794" t="str">
        <f>[76]납품수량!D61</f>
        <v>KA4-F</v>
      </c>
      <c r="F119" s="794">
        <f>VLOOKUP(C119,'[72]납품수량(영업)'!$C$3:$F$260,4,FALSE)</f>
        <v>176</v>
      </c>
      <c r="G119" s="122">
        <f>VLOOKUP($C$119,[77]납품수량!$B$3:$AI$200,G1,FALSE)</f>
        <v>200</v>
      </c>
      <c r="H119" s="122">
        <f>VLOOKUP($C$119,[77]납품수량!$B$3:$AI$200,H1,FALSE)</f>
        <v>0</v>
      </c>
      <c r="I119" s="122">
        <f>VLOOKUP($C$119,[77]납품수량!$B$3:$AI$200,I1,FALSE)</f>
        <v>0</v>
      </c>
      <c r="J119" s="122">
        <f>VLOOKUP($C$119,[77]납품수량!$B$3:$AI$200,J1,FALSE)</f>
        <v>0</v>
      </c>
      <c r="K119" s="122">
        <f>VLOOKUP($C$119,[77]납품수량!$B$3:$AI$200,K1,FALSE)</f>
        <v>0</v>
      </c>
      <c r="L119" s="122">
        <f>VLOOKUP($C$119,[77]납품수량!$B$3:$AI$200,L1,FALSE)</f>
        <v>0</v>
      </c>
      <c r="M119" s="122">
        <f>VLOOKUP($C$119,[77]납품수량!$B$3:$AI$200,M1,FALSE)</f>
        <v>400</v>
      </c>
      <c r="N119" s="122">
        <f>VLOOKUP($C$119,[77]납품수량!$B$3:$AI$200,N1,FALSE)</f>
        <v>400</v>
      </c>
      <c r="O119" s="122">
        <f>VLOOKUP($C$119,[77]납품수량!$B$3:$AI$200,O1,FALSE)</f>
        <v>400</v>
      </c>
      <c r="P119" s="122">
        <f>VLOOKUP($C$119,[77]납품수량!$B$3:$AI$200,P1,FALSE)</f>
        <v>200</v>
      </c>
      <c r="Q119" s="122">
        <f>VLOOKUP($C$119,[77]납품수량!$B$3:$AI$200,Q1,FALSE)</f>
        <v>0</v>
      </c>
      <c r="R119" s="122">
        <f>VLOOKUP($C$119,[77]납품수량!$B$3:$AI$200,R1,FALSE)</f>
        <v>400</v>
      </c>
      <c r="S119" s="122">
        <f>VLOOKUP($C$119,[77]납품수량!$B$3:$AI$200,S1,FALSE)</f>
        <v>400</v>
      </c>
      <c r="T119" s="122">
        <f>VLOOKUP($C$119,[77]납품수량!$B$3:$AI$200,T1,FALSE)</f>
        <v>400</v>
      </c>
      <c r="U119" s="122">
        <f>VLOOKUP($C$119,[77]납품수량!$B$3:$AI$200,U1,FALSE)</f>
        <v>200</v>
      </c>
      <c r="V119" s="122">
        <f>VLOOKUP($C$119,[77]납품수량!$B$3:$AI$200,V1,FALSE)</f>
        <v>200</v>
      </c>
      <c r="W119" s="122">
        <f>VLOOKUP($C$119,[77]납품수량!$B$3:$AI$200,W1,FALSE)</f>
        <v>0</v>
      </c>
      <c r="X119" s="122">
        <f>VLOOKUP($C$119,[77]납품수량!$B$3:$AI$200,X1,FALSE)</f>
        <v>0</v>
      </c>
      <c r="Y119" s="122">
        <f>VLOOKUP($C$119,[77]납품수량!$B$3:$AI$200,Y1,FALSE)</f>
        <v>200</v>
      </c>
      <c r="Z119" s="122">
        <f>VLOOKUP($C$119,[77]납품수량!$B$3:$AI$200,Z1,FALSE)</f>
        <v>200</v>
      </c>
      <c r="AA119" s="122">
        <f>VLOOKUP($C$119,[77]납품수량!$B$3:$AI$200,AA1,FALSE)</f>
        <v>400</v>
      </c>
      <c r="AB119" s="122">
        <f>VLOOKUP($C$119,[77]납품수량!$B$3:$AI$200,AB1,FALSE)</f>
        <v>200</v>
      </c>
      <c r="AC119" s="122">
        <f>VLOOKUP($C$119,[77]납품수량!$B$3:$AI$200,AC1,FALSE)</f>
        <v>400</v>
      </c>
      <c r="AD119" s="122">
        <f>VLOOKUP($C$119,[77]납품수량!$B$3:$AI$200,AD1,FALSE)</f>
        <v>0</v>
      </c>
      <c r="AE119" s="122">
        <f>VLOOKUP($C$119,[77]납품수량!$B$3:$AI$200,AE1,FALSE)</f>
        <v>0</v>
      </c>
      <c r="AF119" s="122">
        <f>VLOOKUP($C$119,[77]납품수량!$B$3:$AI$200,AF1,FALSE)</f>
        <v>400</v>
      </c>
      <c r="AG119" s="122">
        <f>VLOOKUP($C$119,[77]납품수량!$B$3:$AI$200,AG1,FALSE)</f>
        <v>400</v>
      </c>
      <c r="AH119" s="122">
        <f>VLOOKUP($C$119,[77]납품수량!$B$3:$AI$200,AH1,FALSE)</f>
        <v>200</v>
      </c>
      <c r="AI119" s="122">
        <f>VLOOKUP($C$119,[77]납품수량!$B$3:$AI$200,AI1,FALSE)</f>
        <v>200</v>
      </c>
      <c r="AJ119" s="122">
        <f>VLOOKUP($C$119,[77]납품수량!$B$3:$AI$200,AJ1,FALSE)</f>
        <v>400</v>
      </c>
      <c r="AK119" s="122">
        <f>VLOOKUP($C$119,[77]납품수량!$B$3:$AI$200,AK1,FALSE)</f>
        <v>0</v>
      </c>
      <c r="AL119" s="122">
        <f>SUM(G119:AK119)</f>
        <v>6200</v>
      </c>
      <c r="AM119" s="61"/>
      <c r="AN119" s="61"/>
      <c r="AO119" s="61"/>
      <c r="AP119" s="61"/>
      <c r="AQ119" s="61"/>
      <c r="AR119" s="61"/>
      <c r="AS119" s="61"/>
      <c r="AT119" s="61"/>
      <c r="AU119" s="61"/>
      <c r="AV119" s="61"/>
      <c r="AW119" s="61"/>
      <c r="AX119" s="61"/>
      <c r="AY119" s="61"/>
      <c r="AZ119" s="61"/>
      <c r="BA119" s="61"/>
      <c r="BB119" s="61"/>
      <c r="BC119" s="61"/>
      <c r="BD119" s="61"/>
      <c r="BE119" s="61"/>
      <c r="BF119" s="61"/>
      <c r="BG119" s="61"/>
      <c r="BH119" s="61"/>
      <c r="BI119" s="61"/>
      <c r="BJ119" s="61"/>
      <c r="BK119" s="61"/>
      <c r="BL119" s="61"/>
      <c r="BM119" s="61"/>
      <c r="BN119" s="61"/>
      <c r="BO119" s="61"/>
      <c r="BP119" s="61"/>
      <c r="BQ119" s="61"/>
      <c r="BR119" s="61"/>
      <c r="BS119" s="61"/>
      <c r="BT119" s="61"/>
      <c r="BU119" s="61"/>
      <c r="BV119" s="61"/>
      <c r="BW119" s="61"/>
      <c r="BX119" s="61"/>
      <c r="BY119" s="61"/>
      <c r="BZ119" s="61"/>
      <c r="CA119" s="61"/>
      <c r="CB119" s="61"/>
      <c r="CC119" s="61"/>
      <c r="CD119" s="61"/>
      <c r="CE119" s="61"/>
      <c r="CF119" s="61"/>
      <c r="CG119" s="61"/>
      <c r="CH119" s="61"/>
      <c r="CI119" s="61"/>
      <c r="CJ119" s="61"/>
      <c r="CK119" s="61"/>
      <c r="CL119" s="61"/>
      <c r="CM119" s="61"/>
      <c r="CN119" s="61"/>
      <c r="CO119" s="61"/>
      <c r="CP119" s="61"/>
      <c r="CQ119" s="61"/>
      <c r="CR119" s="61"/>
      <c r="CS119" s="61"/>
      <c r="CT119" s="61"/>
      <c r="CU119" s="61"/>
      <c r="CV119" s="61"/>
      <c r="CW119" s="61"/>
      <c r="CX119" s="61"/>
      <c r="CY119" s="61"/>
      <c r="CZ119" s="61"/>
      <c r="DA119" s="61"/>
      <c r="DB119" s="61"/>
    </row>
    <row r="120" spans="1:106" s="58" customFormat="1" ht="20.100000000000001" customHeight="1">
      <c r="A120" s="117"/>
      <c r="B120" s="840"/>
      <c r="C120" s="836"/>
      <c r="D120" s="795"/>
      <c r="E120" s="795"/>
      <c r="F120" s="795"/>
      <c r="G120" s="122">
        <f>$F$119*G119</f>
        <v>35200</v>
      </c>
      <c r="H120" s="122">
        <f t="shared" ref="H120:AK120" si="58">$F$119*H119</f>
        <v>0</v>
      </c>
      <c r="I120" s="122">
        <f t="shared" si="58"/>
        <v>0</v>
      </c>
      <c r="J120" s="122">
        <f t="shared" si="58"/>
        <v>0</v>
      </c>
      <c r="K120" s="122">
        <f t="shared" si="58"/>
        <v>0</v>
      </c>
      <c r="L120" s="122">
        <f t="shared" si="58"/>
        <v>0</v>
      </c>
      <c r="M120" s="122">
        <f t="shared" si="58"/>
        <v>70400</v>
      </c>
      <c r="N120" s="122">
        <f t="shared" si="58"/>
        <v>70400</v>
      </c>
      <c r="O120" s="122">
        <f t="shared" si="58"/>
        <v>70400</v>
      </c>
      <c r="P120" s="122">
        <f t="shared" si="58"/>
        <v>35200</v>
      </c>
      <c r="Q120" s="122">
        <f t="shared" si="58"/>
        <v>0</v>
      </c>
      <c r="R120" s="122">
        <f t="shared" si="58"/>
        <v>70400</v>
      </c>
      <c r="S120" s="122">
        <f t="shared" si="58"/>
        <v>70400</v>
      </c>
      <c r="T120" s="122">
        <f t="shared" si="58"/>
        <v>70400</v>
      </c>
      <c r="U120" s="122">
        <f t="shared" si="58"/>
        <v>35200</v>
      </c>
      <c r="V120" s="122">
        <f t="shared" si="58"/>
        <v>35200</v>
      </c>
      <c r="W120" s="122">
        <f t="shared" si="58"/>
        <v>0</v>
      </c>
      <c r="X120" s="122">
        <f t="shared" si="58"/>
        <v>0</v>
      </c>
      <c r="Y120" s="122">
        <f t="shared" si="58"/>
        <v>35200</v>
      </c>
      <c r="Z120" s="122">
        <f t="shared" si="58"/>
        <v>35200</v>
      </c>
      <c r="AA120" s="122">
        <f t="shared" si="58"/>
        <v>70400</v>
      </c>
      <c r="AB120" s="122">
        <f t="shared" si="58"/>
        <v>35200</v>
      </c>
      <c r="AC120" s="122">
        <f t="shared" si="58"/>
        <v>70400</v>
      </c>
      <c r="AD120" s="122">
        <f t="shared" si="58"/>
        <v>0</v>
      </c>
      <c r="AE120" s="122">
        <f t="shared" si="58"/>
        <v>0</v>
      </c>
      <c r="AF120" s="122">
        <f t="shared" si="58"/>
        <v>70400</v>
      </c>
      <c r="AG120" s="122">
        <f t="shared" si="58"/>
        <v>70400</v>
      </c>
      <c r="AH120" s="122">
        <f t="shared" si="58"/>
        <v>35200</v>
      </c>
      <c r="AI120" s="122">
        <f t="shared" si="58"/>
        <v>35200</v>
      </c>
      <c r="AJ120" s="122">
        <f t="shared" si="58"/>
        <v>70400</v>
      </c>
      <c r="AK120" s="122">
        <f t="shared" si="58"/>
        <v>0</v>
      </c>
      <c r="AL120" s="122">
        <f>F119*AL119</f>
        <v>1091200</v>
      </c>
      <c r="AM120" s="61"/>
      <c r="AN120" s="61"/>
      <c r="AO120" s="61"/>
      <c r="AP120" s="61"/>
      <c r="AQ120" s="61"/>
      <c r="AR120" s="61"/>
      <c r="AS120" s="61"/>
      <c r="AT120" s="61"/>
      <c r="AU120" s="61"/>
      <c r="AV120" s="61"/>
      <c r="AW120" s="61"/>
      <c r="AX120" s="61"/>
      <c r="AY120" s="61"/>
      <c r="AZ120" s="61"/>
      <c r="BA120" s="61"/>
      <c r="BB120" s="61"/>
      <c r="BC120" s="61"/>
      <c r="BD120" s="61"/>
      <c r="BE120" s="61"/>
      <c r="BF120" s="61"/>
      <c r="BG120" s="61"/>
      <c r="BH120" s="61"/>
      <c r="BI120" s="61"/>
      <c r="BJ120" s="61"/>
      <c r="BK120" s="61"/>
      <c r="BL120" s="61"/>
      <c r="BM120" s="61"/>
      <c r="BN120" s="61"/>
      <c r="BO120" s="61"/>
      <c r="BP120" s="61"/>
      <c r="BQ120" s="61"/>
      <c r="BR120" s="61"/>
      <c r="BS120" s="61"/>
      <c r="BT120" s="61"/>
      <c r="BU120" s="61"/>
      <c r="BV120" s="61"/>
      <c r="BW120" s="61"/>
      <c r="BX120" s="61"/>
      <c r="BY120" s="61"/>
      <c r="BZ120" s="61"/>
      <c r="CA120" s="61"/>
      <c r="CB120" s="61"/>
      <c r="CC120" s="61"/>
      <c r="CD120" s="61"/>
      <c r="CE120" s="61"/>
      <c r="CF120" s="61"/>
      <c r="CG120" s="61"/>
      <c r="CH120" s="61"/>
      <c r="CI120" s="61"/>
      <c r="CJ120" s="61"/>
      <c r="CK120" s="61"/>
      <c r="CL120" s="61"/>
      <c r="CM120" s="61"/>
      <c r="CN120" s="61"/>
      <c r="CO120" s="61"/>
      <c r="CP120" s="61"/>
      <c r="CQ120" s="61"/>
      <c r="CR120" s="61"/>
      <c r="CS120" s="61"/>
      <c r="CT120" s="61"/>
      <c r="CU120" s="61"/>
      <c r="CV120" s="61"/>
      <c r="CW120" s="61"/>
      <c r="CX120" s="61"/>
      <c r="CY120" s="61"/>
      <c r="CZ120" s="61"/>
      <c r="DA120" s="61"/>
      <c r="DB120" s="61"/>
    </row>
    <row r="121" spans="1:106" s="58" customFormat="1" ht="20.100000000000001" customHeight="1">
      <c r="A121" s="117" t="s">
        <v>425</v>
      </c>
      <c r="B121" s="840"/>
      <c r="C121" s="835" t="s">
        <v>63</v>
      </c>
      <c r="D121" s="794" t="str">
        <f>[76]납품수량!C62</f>
        <v>ASSY FRONT BRACKET FRAME LH</v>
      </c>
      <c r="E121" s="794" t="str">
        <f>[76]납품수량!D62</f>
        <v>KA4-F</v>
      </c>
      <c r="F121" s="794">
        <f>VLOOKUP(C121,'[72]납품수량(영업)'!$C$3:$F$260,4,FALSE)</f>
        <v>654</v>
      </c>
      <c r="G121" s="122">
        <f>VLOOKUP($C$121,[77]납품수량!$B$3:$AI$200,G1,FALSE)</f>
        <v>240</v>
      </c>
      <c r="H121" s="122">
        <f>VLOOKUP($C$121,[77]납품수량!$B$3:$AI$200,H1,FALSE)</f>
        <v>0</v>
      </c>
      <c r="I121" s="122">
        <f>VLOOKUP($C$121,[77]납품수량!$B$3:$AI$200,I1,FALSE)</f>
        <v>0</v>
      </c>
      <c r="J121" s="122">
        <f>VLOOKUP($C$121,[77]납품수량!$B$3:$AI$200,J1,FALSE)</f>
        <v>0</v>
      </c>
      <c r="K121" s="122">
        <f>VLOOKUP($C$121,[77]납품수량!$B$3:$AI$200,K1,FALSE)</f>
        <v>0</v>
      </c>
      <c r="L121" s="122">
        <f>VLOOKUP($C$121,[77]납품수량!$B$3:$AI$200,L1,FALSE)</f>
        <v>0</v>
      </c>
      <c r="M121" s="122">
        <f>VLOOKUP($C$121,[77]납품수량!$B$3:$AI$200,M1,FALSE)</f>
        <v>420</v>
      </c>
      <c r="N121" s="122">
        <f>VLOOKUP($C$121,[77]납품수량!$B$3:$AI$200,N1,FALSE)</f>
        <v>420</v>
      </c>
      <c r="O121" s="122">
        <f>VLOOKUP($C$121,[77]납품수량!$B$3:$AI$200,O1,FALSE)</f>
        <v>420</v>
      </c>
      <c r="P121" s="122">
        <f>VLOOKUP($C$121,[77]납품수량!$B$3:$AI$200,P1,FALSE)</f>
        <v>120</v>
      </c>
      <c r="Q121" s="122">
        <f>VLOOKUP($C$121,[77]납품수량!$B$3:$AI$200,Q1,FALSE)</f>
        <v>0</v>
      </c>
      <c r="R121" s="122">
        <f>VLOOKUP($C$121,[77]납품수량!$B$3:$AI$200,R1,FALSE)</f>
        <v>360</v>
      </c>
      <c r="S121" s="122">
        <f>VLOOKUP($C$121,[77]납품수량!$B$3:$AI$200,S1,FALSE)</f>
        <v>360</v>
      </c>
      <c r="T121" s="122">
        <f>VLOOKUP($C$121,[77]납품수량!$B$3:$AI$200,T1,FALSE)</f>
        <v>420</v>
      </c>
      <c r="U121" s="122">
        <f>VLOOKUP($C$121,[77]납품수량!$B$3:$AI$200,U1,FALSE)</f>
        <v>240</v>
      </c>
      <c r="V121" s="122">
        <f>VLOOKUP($C$121,[77]납품수량!$B$3:$AI$200,V1,FALSE)</f>
        <v>240</v>
      </c>
      <c r="W121" s="122">
        <f>VLOOKUP($C$121,[77]납품수량!$B$3:$AI$200,W1,FALSE)</f>
        <v>0</v>
      </c>
      <c r="X121" s="122">
        <f>VLOOKUP($C$121,[77]납품수량!$B$3:$AI$200,X1,FALSE)</f>
        <v>0</v>
      </c>
      <c r="Y121" s="122">
        <f>VLOOKUP($C$121,[77]납품수량!$B$3:$AI$200,Y1,FALSE)</f>
        <v>300</v>
      </c>
      <c r="Z121" s="122">
        <f>VLOOKUP($C$121,[77]납품수량!$B$3:$AI$200,Z1,FALSE)</f>
        <v>300</v>
      </c>
      <c r="AA121" s="122">
        <f>VLOOKUP($C$121,[77]납품수량!$B$3:$AI$200,AA1,FALSE)</f>
        <v>300</v>
      </c>
      <c r="AB121" s="122">
        <f>VLOOKUP($C$121,[77]납품수량!$B$3:$AI$200,AB1,FALSE)</f>
        <v>300</v>
      </c>
      <c r="AC121" s="122">
        <f>VLOOKUP($C$121,[77]납품수량!$B$3:$AI$200,AC1,FALSE)</f>
        <v>300</v>
      </c>
      <c r="AD121" s="122">
        <f>VLOOKUP($C$121,[77]납품수량!$B$3:$AI$200,AD1,FALSE)</f>
        <v>0</v>
      </c>
      <c r="AE121" s="122">
        <f>VLOOKUP($C$121,[77]납품수량!$B$3:$AI$200,AE1,FALSE)</f>
        <v>0</v>
      </c>
      <c r="AF121" s="122">
        <f>VLOOKUP($C$121,[77]납품수량!$B$3:$AI$200,AF1,FALSE)</f>
        <v>300</v>
      </c>
      <c r="AG121" s="122">
        <f>VLOOKUP($C$121,[77]납품수량!$B$3:$AI$200,AG1,FALSE)</f>
        <v>300</v>
      </c>
      <c r="AH121" s="122">
        <f>VLOOKUP($C$121,[77]납품수량!$B$3:$AI$200,AH1,FALSE)</f>
        <v>300</v>
      </c>
      <c r="AI121" s="122">
        <f>VLOOKUP($C$121,[77]납품수량!$B$3:$AI$200,AI1,FALSE)</f>
        <v>300</v>
      </c>
      <c r="AJ121" s="122">
        <f>VLOOKUP($C$121,[77]납품수량!$B$3:$AI$200,AJ1,FALSE)</f>
        <v>300</v>
      </c>
      <c r="AK121" s="122">
        <f>VLOOKUP($C$121,[77]납품수량!$B$3:$AI$200,AK1,FALSE)</f>
        <v>0</v>
      </c>
      <c r="AL121" s="122">
        <f>SUM(G121:AK121)</f>
        <v>6240</v>
      </c>
      <c r="AM121" s="61"/>
      <c r="AN121" s="61"/>
      <c r="AO121" s="61"/>
      <c r="AP121" s="61"/>
      <c r="AQ121" s="61"/>
      <c r="AR121" s="61"/>
      <c r="AS121" s="61"/>
      <c r="AT121" s="61"/>
      <c r="AU121" s="61"/>
      <c r="AV121" s="61"/>
      <c r="AW121" s="61"/>
      <c r="AX121" s="61"/>
      <c r="AY121" s="61"/>
      <c r="AZ121" s="61"/>
      <c r="BA121" s="61"/>
      <c r="BB121" s="61"/>
      <c r="BC121" s="61"/>
      <c r="BD121" s="61"/>
      <c r="BE121" s="61"/>
      <c r="BF121" s="61"/>
      <c r="BG121" s="61"/>
      <c r="BH121" s="61"/>
      <c r="BI121" s="61"/>
      <c r="BJ121" s="61"/>
      <c r="BK121" s="61"/>
      <c r="BL121" s="61"/>
      <c r="BM121" s="61"/>
      <c r="BN121" s="61"/>
      <c r="BO121" s="61"/>
      <c r="BP121" s="61"/>
      <c r="BQ121" s="61"/>
      <c r="BR121" s="61"/>
      <c r="BS121" s="61"/>
      <c r="BT121" s="61"/>
      <c r="BU121" s="61"/>
      <c r="BV121" s="61"/>
      <c r="BW121" s="61"/>
      <c r="BX121" s="61"/>
      <c r="BY121" s="61"/>
      <c r="BZ121" s="61"/>
      <c r="CA121" s="61"/>
      <c r="CB121" s="61"/>
      <c r="CC121" s="61"/>
      <c r="CD121" s="61"/>
      <c r="CE121" s="61"/>
      <c r="CF121" s="61"/>
      <c r="CG121" s="61"/>
      <c r="CH121" s="61"/>
      <c r="CI121" s="61"/>
      <c r="CJ121" s="61"/>
      <c r="CK121" s="61"/>
      <c r="CL121" s="61"/>
      <c r="CM121" s="61"/>
      <c r="CN121" s="61"/>
      <c r="CO121" s="61"/>
      <c r="CP121" s="61"/>
      <c r="CQ121" s="61"/>
      <c r="CR121" s="61"/>
      <c r="CS121" s="61"/>
      <c r="CT121" s="61"/>
      <c r="CU121" s="61"/>
      <c r="CV121" s="61"/>
      <c r="CW121" s="61"/>
      <c r="CX121" s="61"/>
      <c r="CY121" s="61"/>
      <c r="CZ121" s="61"/>
      <c r="DA121" s="61"/>
      <c r="DB121" s="61"/>
    </row>
    <row r="122" spans="1:106" s="58" customFormat="1" ht="20.100000000000001" customHeight="1">
      <c r="A122" s="117"/>
      <c r="B122" s="840"/>
      <c r="C122" s="836"/>
      <c r="D122" s="795"/>
      <c r="E122" s="795"/>
      <c r="F122" s="795"/>
      <c r="G122" s="122">
        <f>$F$121*G121</f>
        <v>156960</v>
      </c>
      <c r="H122" s="122">
        <f t="shared" ref="H122:AK122" si="59">$F$121*H121</f>
        <v>0</v>
      </c>
      <c r="I122" s="122">
        <f t="shared" si="59"/>
        <v>0</v>
      </c>
      <c r="J122" s="122">
        <f t="shared" si="59"/>
        <v>0</v>
      </c>
      <c r="K122" s="122">
        <f t="shared" si="59"/>
        <v>0</v>
      </c>
      <c r="L122" s="122">
        <f t="shared" si="59"/>
        <v>0</v>
      </c>
      <c r="M122" s="122">
        <f t="shared" si="59"/>
        <v>274680</v>
      </c>
      <c r="N122" s="122">
        <f t="shared" si="59"/>
        <v>274680</v>
      </c>
      <c r="O122" s="122">
        <f t="shared" si="59"/>
        <v>274680</v>
      </c>
      <c r="P122" s="122">
        <f t="shared" si="59"/>
        <v>78480</v>
      </c>
      <c r="Q122" s="122">
        <f t="shared" si="59"/>
        <v>0</v>
      </c>
      <c r="R122" s="122">
        <f t="shared" si="59"/>
        <v>235440</v>
      </c>
      <c r="S122" s="122">
        <f t="shared" si="59"/>
        <v>235440</v>
      </c>
      <c r="T122" s="122">
        <f t="shared" si="59"/>
        <v>274680</v>
      </c>
      <c r="U122" s="122">
        <f t="shared" si="59"/>
        <v>156960</v>
      </c>
      <c r="V122" s="122">
        <f t="shared" si="59"/>
        <v>156960</v>
      </c>
      <c r="W122" s="122">
        <f t="shared" si="59"/>
        <v>0</v>
      </c>
      <c r="X122" s="122">
        <f t="shared" si="59"/>
        <v>0</v>
      </c>
      <c r="Y122" s="122">
        <f t="shared" si="59"/>
        <v>196200</v>
      </c>
      <c r="Z122" s="122">
        <f t="shared" si="59"/>
        <v>196200</v>
      </c>
      <c r="AA122" s="122">
        <f t="shared" si="59"/>
        <v>196200</v>
      </c>
      <c r="AB122" s="122">
        <f t="shared" si="59"/>
        <v>196200</v>
      </c>
      <c r="AC122" s="122">
        <f t="shared" si="59"/>
        <v>196200</v>
      </c>
      <c r="AD122" s="122">
        <f t="shared" si="59"/>
        <v>0</v>
      </c>
      <c r="AE122" s="122">
        <f t="shared" si="59"/>
        <v>0</v>
      </c>
      <c r="AF122" s="122">
        <f t="shared" si="59"/>
        <v>196200</v>
      </c>
      <c r="AG122" s="122">
        <f t="shared" si="59"/>
        <v>196200</v>
      </c>
      <c r="AH122" s="122">
        <f t="shared" si="59"/>
        <v>196200</v>
      </c>
      <c r="AI122" s="122">
        <f t="shared" si="59"/>
        <v>196200</v>
      </c>
      <c r="AJ122" s="122">
        <f t="shared" si="59"/>
        <v>196200</v>
      </c>
      <c r="AK122" s="122">
        <f t="shared" si="59"/>
        <v>0</v>
      </c>
      <c r="AL122" s="122">
        <f>F121*AL121</f>
        <v>4080960</v>
      </c>
      <c r="AM122" s="61"/>
      <c r="AN122" s="61"/>
      <c r="AO122" s="61"/>
      <c r="AP122" s="61"/>
      <c r="AQ122" s="61"/>
      <c r="AR122" s="61"/>
      <c r="AS122" s="61"/>
      <c r="AT122" s="61"/>
      <c r="AU122" s="61"/>
      <c r="AV122" s="61"/>
      <c r="AW122" s="61"/>
      <c r="AX122" s="61"/>
      <c r="AY122" s="61"/>
      <c r="AZ122" s="61"/>
      <c r="BA122" s="61"/>
      <c r="BB122" s="61"/>
      <c r="BC122" s="61"/>
      <c r="BD122" s="61"/>
      <c r="BE122" s="61"/>
      <c r="BF122" s="61"/>
      <c r="BG122" s="61"/>
      <c r="BH122" s="61"/>
      <c r="BI122" s="61"/>
      <c r="BJ122" s="61"/>
      <c r="BK122" s="61"/>
      <c r="BL122" s="61"/>
      <c r="BM122" s="61"/>
      <c r="BN122" s="61"/>
      <c r="BO122" s="61"/>
      <c r="BP122" s="61"/>
      <c r="BQ122" s="61"/>
      <c r="BR122" s="61"/>
      <c r="BS122" s="61"/>
      <c r="BT122" s="61"/>
      <c r="BU122" s="61"/>
      <c r="BV122" s="61"/>
      <c r="BW122" s="61"/>
      <c r="BX122" s="61"/>
      <c r="BY122" s="61"/>
      <c r="BZ122" s="61"/>
      <c r="CA122" s="61"/>
      <c r="CB122" s="61"/>
      <c r="CC122" s="61"/>
      <c r="CD122" s="61"/>
      <c r="CE122" s="61"/>
      <c r="CF122" s="61"/>
      <c r="CG122" s="61"/>
      <c r="CH122" s="61"/>
      <c r="CI122" s="61"/>
      <c r="CJ122" s="61"/>
      <c r="CK122" s="61"/>
      <c r="CL122" s="61"/>
      <c r="CM122" s="61"/>
      <c r="CN122" s="61"/>
      <c r="CO122" s="61"/>
      <c r="CP122" s="61"/>
      <c r="CQ122" s="61"/>
      <c r="CR122" s="61"/>
      <c r="CS122" s="61"/>
      <c r="CT122" s="61"/>
      <c r="CU122" s="61"/>
      <c r="CV122" s="61"/>
      <c r="CW122" s="61"/>
      <c r="CX122" s="61"/>
      <c r="CY122" s="61"/>
      <c r="CZ122" s="61"/>
      <c r="DA122" s="61"/>
      <c r="DB122" s="61"/>
    </row>
    <row r="123" spans="1:106" s="58" customFormat="1" ht="20.100000000000001" customHeight="1">
      <c r="A123" s="117" t="s">
        <v>425</v>
      </c>
      <c r="B123" s="840"/>
      <c r="C123" s="835" t="s">
        <v>64</v>
      </c>
      <c r="D123" s="794" t="str">
        <f>[76]납품수량!C63</f>
        <v>ASSY FRONT BRACKET FRAME RH</v>
      </c>
      <c r="E123" s="794" t="str">
        <f>[76]납품수량!D63</f>
        <v>KA4-F</v>
      </c>
      <c r="F123" s="794">
        <f>VLOOKUP(C123,'[72]납품수량(영업)'!$C$3:$F$260,4,FALSE)</f>
        <v>654</v>
      </c>
      <c r="G123" s="122">
        <f>VLOOKUP($C$123,[77]납품수량!$B$3:$AI$200,G1,FALSE)</f>
        <v>240</v>
      </c>
      <c r="H123" s="122">
        <f>VLOOKUP($C$123,[77]납품수량!$B$3:$AI$200,H1,FALSE)</f>
        <v>0</v>
      </c>
      <c r="I123" s="122">
        <f>VLOOKUP($C$123,[77]납품수량!$B$3:$AI$200,I1,FALSE)</f>
        <v>0</v>
      </c>
      <c r="J123" s="122">
        <f>VLOOKUP($C$123,[77]납품수량!$B$3:$AI$200,J1,FALSE)</f>
        <v>0</v>
      </c>
      <c r="K123" s="122">
        <f>VLOOKUP($C$123,[77]납품수량!$B$3:$AI$200,K1,FALSE)</f>
        <v>0</v>
      </c>
      <c r="L123" s="122">
        <f>VLOOKUP($C$123,[77]납품수량!$B$3:$AI$200,L1,FALSE)</f>
        <v>0</v>
      </c>
      <c r="M123" s="122">
        <f>VLOOKUP($C$123,[77]납품수량!$B$3:$AI$200,M1,FALSE)</f>
        <v>360</v>
      </c>
      <c r="N123" s="122">
        <f>VLOOKUP($C$123,[77]납품수량!$B$3:$AI$200,N1,FALSE)</f>
        <v>480</v>
      </c>
      <c r="O123" s="122">
        <f>VLOOKUP($C$123,[77]납품수량!$B$3:$AI$200,O1,FALSE)</f>
        <v>420</v>
      </c>
      <c r="P123" s="122">
        <f>VLOOKUP($C$123,[77]납품수량!$B$3:$AI$200,P1,FALSE)</f>
        <v>120</v>
      </c>
      <c r="Q123" s="122">
        <f>VLOOKUP($C$123,[77]납품수량!$B$3:$AI$200,Q1,FALSE)</f>
        <v>0</v>
      </c>
      <c r="R123" s="122">
        <f>VLOOKUP($C$123,[77]납품수량!$B$3:$AI$200,R1,FALSE)</f>
        <v>360</v>
      </c>
      <c r="S123" s="122">
        <f>VLOOKUP($C$123,[77]납품수량!$B$3:$AI$200,S1,FALSE)</f>
        <v>360</v>
      </c>
      <c r="T123" s="122">
        <f>VLOOKUP($C$123,[77]납품수량!$B$3:$AI$200,T1,FALSE)</f>
        <v>420</v>
      </c>
      <c r="U123" s="122">
        <f>VLOOKUP($C$123,[77]납품수량!$B$3:$AI$200,U1,FALSE)</f>
        <v>240</v>
      </c>
      <c r="V123" s="122">
        <f>VLOOKUP($C$123,[77]납품수량!$B$3:$AI$200,V1,FALSE)</f>
        <v>240</v>
      </c>
      <c r="W123" s="122">
        <f>VLOOKUP($C$123,[77]납품수량!$B$3:$AI$200,W1,FALSE)</f>
        <v>0</v>
      </c>
      <c r="X123" s="122">
        <f>VLOOKUP($C$123,[77]납품수량!$B$3:$AI$200,X1,FALSE)</f>
        <v>0</v>
      </c>
      <c r="Y123" s="122">
        <f>VLOOKUP($C$123,[77]납품수량!$B$3:$AI$200,Y1,FALSE)</f>
        <v>300</v>
      </c>
      <c r="Z123" s="122">
        <f>VLOOKUP($C$123,[77]납품수량!$B$3:$AI$200,Z1,FALSE)</f>
        <v>300</v>
      </c>
      <c r="AA123" s="122">
        <f>VLOOKUP($C$123,[77]납품수량!$B$3:$AI$200,AA1,FALSE)</f>
        <v>300</v>
      </c>
      <c r="AB123" s="122">
        <f>VLOOKUP($C$123,[77]납품수량!$B$3:$AI$200,AB1,FALSE)</f>
        <v>120</v>
      </c>
      <c r="AC123" s="122">
        <f>VLOOKUP($C$123,[77]납품수량!$B$3:$AI$200,AC1,FALSE)</f>
        <v>480</v>
      </c>
      <c r="AD123" s="122">
        <f>VLOOKUP($C$123,[77]납품수량!$B$3:$AI$200,AD1,FALSE)</f>
        <v>0</v>
      </c>
      <c r="AE123" s="122">
        <f>VLOOKUP($C$123,[77]납품수량!$B$3:$AI$200,AE1,FALSE)</f>
        <v>0</v>
      </c>
      <c r="AF123" s="122">
        <f>VLOOKUP($C$123,[77]납품수량!$B$3:$AI$200,AF1,FALSE)</f>
        <v>300</v>
      </c>
      <c r="AG123" s="122">
        <f>VLOOKUP($C$123,[77]납품수량!$B$3:$AI$200,AG1,FALSE)</f>
        <v>300</v>
      </c>
      <c r="AH123" s="122">
        <f>VLOOKUP($C$123,[77]납품수량!$B$3:$AI$200,AH1,FALSE)</f>
        <v>300</v>
      </c>
      <c r="AI123" s="122">
        <f>VLOOKUP($C$123,[77]납품수량!$B$3:$AI$200,AI1,FALSE)</f>
        <v>300</v>
      </c>
      <c r="AJ123" s="122">
        <f>VLOOKUP($C$123,[77]납품수량!$B$3:$AI$200,AJ1,FALSE)</f>
        <v>300</v>
      </c>
      <c r="AK123" s="122">
        <f>VLOOKUP($C$123,[77]납품수량!$B$3:$AI$200,AK1,FALSE)</f>
        <v>0</v>
      </c>
      <c r="AL123" s="122">
        <f>SUM(G123:AK123)</f>
        <v>6240</v>
      </c>
      <c r="AM123" s="61"/>
      <c r="AN123" s="61"/>
      <c r="AO123" s="61"/>
      <c r="AP123" s="61"/>
      <c r="AQ123" s="61"/>
      <c r="AR123" s="61"/>
      <c r="AS123" s="61"/>
      <c r="AT123" s="61"/>
      <c r="AU123" s="61"/>
      <c r="AV123" s="61"/>
      <c r="AW123" s="61"/>
      <c r="AX123" s="61"/>
      <c r="AY123" s="61"/>
      <c r="AZ123" s="61"/>
      <c r="BA123" s="61"/>
      <c r="BB123" s="61"/>
      <c r="BC123" s="61"/>
      <c r="BD123" s="61"/>
      <c r="BE123" s="61"/>
      <c r="BF123" s="61"/>
      <c r="BG123" s="61"/>
      <c r="BH123" s="61"/>
      <c r="BI123" s="61"/>
      <c r="BJ123" s="61"/>
      <c r="BK123" s="61"/>
      <c r="BL123" s="61"/>
      <c r="BM123" s="61"/>
      <c r="BN123" s="61"/>
      <c r="BO123" s="61"/>
      <c r="BP123" s="61"/>
      <c r="BQ123" s="61"/>
      <c r="BR123" s="61"/>
      <c r="BS123" s="61"/>
      <c r="BT123" s="61"/>
      <c r="BU123" s="61"/>
      <c r="BV123" s="61"/>
      <c r="BW123" s="61"/>
      <c r="BX123" s="61"/>
      <c r="BY123" s="61"/>
      <c r="BZ123" s="61"/>
      <c r="CA123" s="61"/>
      <c r="CB123" s="61"/>
      <c r="CC123" s="61"/>
      <c r="CD123" s="61"/>
      <c r="CE123" s="61"/>
      <c r="CF123" s="61"/>
      <c r="CG123" s="61"/>
      <c r="CH123" s="61"/>
      <c r="CI123" s="61"/>
      <c r="CJ123" s="61"/>
      <c r="CK123" s="61"/>
      <c r="CL123" s="61"/>
      <c r="CM123" s="61"/>
      <c r="CN123" s="61"/>
      <c r="CO123" s="61"/>
      <c r="CP123" s="61"/>
      <c r="CQ123" s="61"/>
      <c r="CR123" s="61"/>
      <c r="CS123" s="61"/>
      <c r="CT123" s="61"/>
      <c r="CU123" s="61"/>
      <c r="CV123" s="61"/>
      <c r="CW123" s="61"/>
      <c r="CX123" s="61"/>
      <c r="CY123" s="61"/>
      <c r="CZ123" s="61"/>
      <c r="DA123" s="61"/>
      <c r="DB123" s="61"/>
    </row>
    <row r="124" spans="1:106" s="58" customFormat="1" ht="20.100000000000001" customHeight="1">
      <c r="A124" s="117"/>
      <c r="B124" s="840"/>
      <c r="C124" s="836"/>
      <c r="D124" s="795"/>
      <c r="E124" s="795"/>
      <c r="F124" s="795"/>
      <c r="G124" s="122">
        <f>$F$123*G123</f>
        <v>156960</v>
      </c>
      <c r="H124" s="122">
        <f t="shared" ref="H124:AK124" si="60">$F$123*H123</f>
        <v>0</v>
      </c>
      <c r="I124" s="122">
        <f t="shared" si="60"/>
        <v>0</v>
      </c>
      <c r="J124" s="122">
        <f t="shared" si="60"/>
        <v>0</v>
      </c>
      <c r="K124" s="122">
        <f t="shared" si="60"/>
        <v>0</v>
      </c>
      <c r="L124" s="122">
        <f t="shared" si="60"/>
        <v>0</v>
      </c>
      <c r="M124" s="122">
        <f t="shared" si="60"/>
        <v>235440</v>
      </c>
      <c r="N124" s="122">
        <f t="shared" si="60"/>
        <v>313920</v>
      </c>
      <c r="O124" s="122">
        <f t="shared" si="60"/>
        <v>274680</v>
      </c>
      <c r="P124" s="122">
        <f t="shared" si="60"/>
        <v>78480</v>
      </c>
      <c r="Q124" s="122">
        <f t="shared" si="60"/>
        <v>0</v>
      </c>
      <c r="R124" s="122">
        <f t="shared" si="60"/>
        <v>235440</v>
      </c>
      <c r="S124" s="122">
        <f t="shared" si="60"/>
        <v>235440</v>
      </c>
      <c r="T124" s="122">
        <f t="shared" si="60"/>
        <v>274680</v>
      </c>
      <c r="U124" s="122">
        <f t="shared" si="60"/>
        <v>156960</v>
      </c>
      <c r="V124" s="122">
        <f t="shared" si="60"/>
        <v>156960</v>
      </c>
      <c r="W124" s="122">
        <f t="shared" si="60"/>
        <v>0</v>
      </c>
      <c r="X124" s="122">
        <f t="shared" si="60"/>
        <v>0</v>
      </c>
      <c r="Y124" s="122">
        <f t="shared" si="60"/>
        <v>196200</v>
      </c>
      <c r="Z124" s="122">
        <f t="shared" si="60"/>
        <v>196200</v>
      </c>
      <c r="AA124" s="122">
        <f t="shared" si="60"/>
        <v>196200</v>
      </c>
      <c r="AB124" s="122">
        <f t="shared" si="60"/>
        <v>78480</v>
      </c>
      <c r="AC124" s="122">
        <f t="shared" si="60"/>
        <v>313920</v>
      </c>
      <c r="AD124" s="122">
        <f t="shared" si="60"/>
        <v>0</v>
      </c>
      <c r="AE124" s="122">
        <f t="shared" si="60"/>
        <v>0</v>
      </c>
      <c r="AF124" s="122">
        <f t="shared" si="60"/>
        <v>196200</v>
      </c>
      <c r="AG124" s="122">
        <f t="shared" si="60"/>
        <v>196200</v>
      </c>
      <c r="AH124" s="122">
        <f t="shared" si="60"/>
        <v>196200</v>
      </c>
      <c r="AI124" s="122">
        <f t="shared" si="60"/>
        <v>196200</v>
      </c>
      <c r="AJ124" s="122">
        <f t="shared" si="60"/>
        <v>196200</v>
      </c>
      <c r="AK124" s="122">
        <f t="shared" si="60"/>
        <v>0</v>
      </c>
      <c r="AL124" s="122">
        <f>F123*AL123</f>
        <v>4080960</v>
      </c>
      <c r="AM124" s="61"/>
      <c r="AN124" s="61"/>
      <c r="AO124" s="61"/>
      <c r="AP124" s="61"/>
      <c r="AQ124" s="61"/>
      <c r="AR124" s="61"/>
      <c r="AS124" s="61"/>
      <c r="AT124" s="61"/>
      <c r="AU124" s="61"/>
      <c r="AV124" s="61"/>
      <c r="AW124" s="61"/>
      <c r="AX124" s="61"/>
      <c r="AY124" s="61"/>
      <c r="AZ124" s="61"/>
      <c r="BA124" s="61"/>
      <c r="BB124" s="61"/>
      <c r="BC124" s="61"/>
      <c r="BD124" s="61"/>
      <c r="BE124" s="61"/>
      <c r="BF124" s="61"/>
      <c r="BG124" s="61"/>
      <c r="BH124" s="61"/>
      <c r="BI124" s="61"/>
      <c r="BJ124" s="61"/>
      <c r="BK124" s="61"/>
      <c r="BL124" s="61"/>
      <c r="BM124" s="61"/>
      <c r="BN124" s="61"/>
      <c r="BO124" s="61"/>
      <c r="BP124" s="61"/>
      <c r="BQ124" s="61"/>
      <c r="BR124" s="61"/>
      <c r="BS124" s="61"/>
      <c r="BT124" s="61"/>
      <c r="BU124" s="61"/>
      <c r="BV124" s="61"/>
      <c r="BW124" s="61"/>
      <c r="BX124" s="61"/>
      <c r="BY124" s="61"/>
      <c r="BZ124" s="61"/>
      <c r="CA124" s="61"/>
      <c r="CB124" s="61"/>
      <c r="CC124" s="61"/>
      <c r="CD124" s="61"/>
      <c r="CE124" s="61"/>
      <c r="CF124" s="61"/>
      <c r="CG124" s="61"/>
      <c r="CH124" s="61"/>
      <c r="CI124" s="61"/>
      <c r="CJ124" s="61"/>
      <c r="CK124" s="61"/>
      <c r="CL124" s="61"/>
      <c r="CM124" s="61"/>
      <c r="CN124" s="61"/>
      <c r="CO124" s="61"/>
      <c r="CP124" s="61"/>
      <c r="CQ124" s="61"/>
      <c r="CR124" s="61"/>
      <c r="CS124" s="61"/>
      <c r="CT124" s="61"/>
      <c r="CU124" s="61"/>
      <c r="CV124" s="61"/>
      <c r="CW124" s="61"/>
      <c r="CX124" s="61"/>
      <c r="CY124" s="61"/>
      <c r="CZ124" s="61"/>
      <c r="DA124" s="61"/>
      <c r="DB124" s="61"/>
    </row>
    <row r="125" spans="1:106" s="58" customFormat="1" ht="20.100000000000001" customHeight="1">
      <c r="A125" s="117" t="s">
        <v>425</v>
      </c>
      <c r="B125" s="840"/>
      <c r="C125" s="835" t="s">
        <v>16</v>
      </c>
      <c r="D125" s="794" t="str">
        <f>[76]납품수량!C64</f>
        <v>BRACKET FRAME A LH</v>
      </c>
      <c r="E125" s="794" t="str">
        <f>[76]납품수량!D64</f>
        <v>KA4-R</v>
      </c>
      <c r="F125" s="794">
        <f>VLOOKUP(C125,'[72]납품수량(영업)'!$C$3:$F$260,4,FALSE)</f>
        <v>230</v>
      </c>
      <c r="G125" s="122">
        <f>VLOOKUP($C$125,[77]납품수량!$B$3:$AI$200,G1,FALSE)</f>
        <v>400</v>
      </c>
      <c r="H125" s="122">
        <f>VLOOKUP($C$125,[77]납품수량!$B$3:$AI$200,H1,FALSE)</f>
        <v>0</v>
      </c>
      <c r="I125" s="122">
        <f>VLOOKUP($C$125,[77]납품수량!$B$3:$AI$200,I1,FALSE)</f>
        <v>0</v>
      </c>
      <c r="J125" s="122">
        <f>VLOOKUP($C$125,[77]납품수량!$B$3:$AI$200,J1,FALSE)</f>
        <v>0</v>
      </c>
      <c r="K125" s="122">
        <f>VLOOKUP($C$125,[77]납품수량!$B$3:$AI$200,K1,FALSE)</f>
        <v>0</v>
      </c>
      <c r="L125" s="122">
        <f>VLOOKUP($C$125,[77]납품수량!$B$3:$AI$200,L1,FALSE)</f>
        <v>0</v>
      </c>
      <c r="M125" s="122">
        <f>VLOOKUP($C$125,[77]납품수량!$B$3:$AI$200,M1,FALSE)</f>
        <v>600</v>
      </c>
      <c r="N125" s="122">
        <f>VLOOKUP($C$125,[77]납품수량!$B$3:$AI$200,N1,FALSE)</f>
        <v>1000</v>
      </c>
      <c r="O125" s="122">
        <f>VLOOKUP($C$125,[77]납품수량!$B$3:$AI$200,O1,FALSE)</f>
        <v>800</v>
      </c>
      <c r="P125" s="122">
        <f>VLOOKUP($C$125,[77]납품수량!$B$3:$AI$200,P1,FALSE)</f>
        <v>200</v>
      </c>
      <c r="Q125" s="122">
        <f>VLOOKUP($C$125,[77]납품수량!$B$3:$AI$200,Q1,FALSE)</f>
        <v>0</v>
      </c>
      <c r="R125" s="122">
        <f>VLOOKUP($C$125,[77]납품수량!$B$3:$AI$200,R1,FALSE)</f>
        <v>800</v>
      </c>
      <c r="S125" s="122">
        <f>VLOOKUP($C$125,[77]납품수량!$B$3:$AI$200,S1,FALSE)</f>
        <v>800</v>
      </c>
      <c r="T125" s="122">
        <f>VLOOKUP($C$125,[77]납품수량!$B$3:$AI$200,T1,FALSE)</f>
        <v>800</v>
      </c>
      <c r="U125" s="122">
        <f>VLOOKUP($C$125,[77]납품수량!$B$3:$AI$200,U1,FALSE)</f>
        <v>600</v>
      </c>
      <c r="V125" s="122">
        <f>VLOOKUP($C$125,[77]납품수량!$B$3:$AI$200,V1,FALSE)</f>
        <v>600</v>
      </c>
      <c r="W125" s="122">
        <f>VLOOKUP($C$125,[77]납품수량!$B$3:$AI$200,W1,FALSE)</f>
        <v>0</v>
      </c>
      <c r="X125" s="122">
        <f>VLOOKUP($C$125,[77]납품수량!$B$3:$AI$200,X1,FALSE)</f>
        <v>0</v>
      </c>
      <c r="Y125" s="122">
        <f>VLOOKUP($C$125,[77]납품수량!$B$3:$AI$200,Y1,FALSE)</f>
        <v>600</v>
      </c>
      <c r="Z125" s="122">
        <f>VLOOKUP($C$125,[77]납품수량!$B$3:$AI$200,Z1,FALSE)</f>
        <v>600</v>
      </c>
      <c r="AA125" s="122">
        <f>VLOOKUP($C$125,[77]납품수량!$B$3:$AI$200,AA1,FALSE)</f>
        <v>600</v>
      </c>
      <c r="AB125" s="122">
        <f>VLOOKUP($C$125,[77]납품수량!$B$3:$AI$200,AB1,FALSE)</f>
        <v>400</v>
      </c>
      <c r="AC125" s="122">
        <f>VLOOKUP($C$125,[77]납품수량!$B$3:$AI$200,AC1,FALSE)</f>
        <v>800</v>
      </c>
      <c r="AD125" s="122">
        <f>VLOOKUP($C$125,[77]납품수량!$B$3:$AI$200,AD1,FALSE)</f>
        <v>0</v>
      </c>
      <c r="AE125" s="122">
        <f>VLOOKUP($C$125,[77]납품수량!$B$3:$AI$200,AE1,FALSE)</f>
        <v>0</v>
      </c>
      <c r="AF125" s="122">
        <f>VLOOKUP($C$125,[77]납품수량!$B$3:$AI$200,AF1,FALSE)</f>
        <v>600</v>
      </c>
      <c r="AG125" s="122">
        <f>VLOOKUP($C$125,[77]납품수량!$B$3:$AI$200,AG1,FALSE)</f>
        <v>600</v>
      </c>
      <c r="AH125" s="122">
        <f>VLOOKUP($C$125,[77]납품수량!$B$3:$AI$200,AH1,FALSE)</f>
        <v>600</v>
      </c>
      <c r="AI125" s="122">
        <f>VLOOKUP($C$125,[77]납품수량!$B$3:$AI$200,AI1,FALSE)</f>
        <v>600</v>
      </c>
      <c r="AJ125" s="122">
        <f>VLOOKUP($C$125,[77]납품수량!$B$3:$AI$200,AJ1,FALSE)</f>
        <v>600</v>
      </c>
      <c r="AK125" s="122">
        <f>VLOOKUP($C$125,[77]납품수량!$B$3:$AI$200,AK1,FALSE)</f>
        <v>0</v>
      </c>
      <c r="AL125" s="122">
        <f>SUM(G125:AK125)</f>
        <v>12600</v>
      </c>
      <c r="AM125" s="61"/>
      <c r="AN125" s="61"/>
      <c r="AO125" s="61"/>
      <c r="AP125" s="61"/>
      <c r="AQ125" s="61"/>
      <c r="AR125" s="61"/>
      <c r="AS125" s="61"/>
      <c r="AT125" s="61"/>
      <c r="AU125" s="61"/>
      <c r="AV125" s="61"/>
      <c r="AW125" s="61"/>
      <c r="AX125" s="61"/>
      <c r="AY125" s="61"/>
      <c r="AZ125" s="61"/>
      <c r="BA125" s="61"/>
      <c r="BB125" s="61"/>
      <c r="BC125" s="61"/>
      <c r="BD125" s="61"/>
      <c r="BE125" s="61"/>
      <c r="BF125" s="61"/>
      <c r="BG125" s="61"/>
      <c r="BH125" s="61"/>
      <c r="BI125" s="61"/>
      <c r="BJ125" s="61"/>
      <c r="BK125" s="61"/>
      <c r="BL125" s="61"/>
      <c r="BM125" s="61"/>
      <c r="BN125" s="61"/>
      <c r="BO125" s="61"/>
      <c r="BP125" s="61"/>
      <c r="BQ125" s="61"/>
      <c r="BR125" s="61"/>
      <c r="BS125" s="61"/>
      <c r="BT125" s="61"/>
      <c r="BU125" s="61"/>
      <c r="BV125" s="61"/>
      <c r="BW125" s="61"/>
      <c r="BX125" s="61"/>
      <c r="BY125" s="61"/>
      <c r="BZ125" s="61"/>
      <c r="CA125" s="61"/>
      <c r="CB125" s="61"/>
      <c r="CC125" s="61"/>
      <c r="CD125" s="61"/>
      <c r="CE125" s="61"/>
      <c r="CF125" s="61"/>
      <c r="CG125" s="61"/>
      <c r="CH125" s="61"/>
      <c r="CI125" s="61"/>
      <c r="CJ125" s="61"/>
      <c r="CK125" s="61"/>
      <c r="CL125" s="61"/>
      <c r="CM125" s="61"/>
      <c r="CN125" s="61"/>
      <c r="CO125" s="61"/>
      <c r="CP125" s="61"/>
      <c r="CQ125" s="61"/>
      <c r="CR125" s="61"/>
      <c r="CS125" s="61"/>
      <c r="CT125" s="61"/>
      <c r="CU125" s="61"/>
      <c r="CV125" s="61"/>
      <c r="CW125" s="61"/>
      <c r="CX125" s="61"/>
      <c r="CY125" s="61"/>
      <c r="CZ125" s="61"/>
      <c r="DA125" s="61"/>
      <c r="DB125" s="61"/>
    </row>
    <row r="126" spans="1:106" s="58" customFormat="1" ht="20.100000000000001" customHeight="1">
      <c r="A126" s="117"/>
      <c r="B126" s="840"/>
      <c r="C126" s="836"/>
      <c r="D126" s="795"/>
      <c r="E126" s="795"/>
      <c r="F126" s="795"/>
      <c r="G126" s="122">
        <f>$F$125*G125</f>
        <v>92000</v>
      </c>
      <c r="H126" s="122">
        <f t="shared" ref="H126:AK126" si="61">$F$125*H125</f>
        <v>0</v>
      </c>
      <c r="I126" s="122">
        <f t="shared" si="61"/>
        <v>0</v>
      </c>
      <c r="J126" s="122">
        <f t="shared" si="61"/>
        <v>0</v>
      </c>
      <c r="K126" s="122">
        <f t="shared" si="61"/>
        <v>0</v>
      </c>
      <c r="L126" s="122">
        <f t="shared" si="61"/>
        <v>0</v>
      </c>
      <c r="M126" s="122">
        <f t="shared" si="61"/>
        <v>138000</v>
      </c>
      <c r="N126" s="122">
        <f t="shared" si="61"/>
        <v>230000</v>
      </c>
      <c r="O126" s="122">
        <f t="shared" si="61"/>
        <v>184000</v>
      </c>
      <c r="P126" s="122">
        <f t="shared" si="61"/>
        <v>46000</v>
      </c>
      <c r="Q126" s="122">
        <f t="shared" si="61"/>
        <v>0</v>
      </c>
      <c r="R126" s="122">
        <f t="shared" si="61"/>
        <v>184000</v>
      </c>
      <c r="S126" s="122">
        <f t="shared" si="61"/>
        <v>184000</v>
      </c>
      <c r="T126" s="122">
        <f t="shared" si="61"/>
        <v>184000</v>
      </c>
      <c r="U126" s="122">
        <f t="shared" si="61"/>
        <v>138000</v>
      </c>
      <c r="V126" s="122">
        <f t="shared" si="61"/>
        <v>138000</v>
      </c>
      <c r="W126" s="122">
        <f t="shared" si="61"/>
        <v>0</v>
      </c>
      <c r="X126" s="122">
        <f t="shared" si="61"/>
        <v>0</v>
      </c>
      <c r="Y126" s="122">
        <f t="shared" si="61"/>
        <v>138000</v>
      </c>
      <c r="Z126" s="122">
        <f t="shared" si="61"/>
        <v>138000</v>
      </c>
      <c r="AA126" s="122">
        <f t="shared" si="61"/>
        <v>138000</v>
      </c>
      <c r="AB126" s="122">
        <f t="shared" si="61"/>
        <v>92000</v>
      </c>
      <c r="AC126" s="122">
        <f t="shared" si="61"/>
        <v>184000</v>
      </c>
      <c r="AD126" s="122">
        <f t="shared" si="61"/>
        <v>0</v>
      </c>
      <c r="AE126" s="122">
        <f t="shared" si="61"/>
        <v>0</v>
      </c>
      <c r="AF126" s="122">
        <f t="shared" si="61"/>
        <v>138000</v>
      </c>
      <c r="AG126" s="122">
        <f t="shared" si="61"/>
        <v>138000</v>
      </c>
      <c r="AH126" s="122">
        <f t="shared" si="61"/>
        <v>138000</v>
      </c>
      <c r="AI126" s="122">
        <f t="shared" si="61"/>
        <v>138000</v>
      </c>
      <c r="AJ126" s="122">
        <f t="shared" si="61"/>
        <v>138000</v>
      </c>
      <c r="AK126" s="122">
        <f t="shared" si="61"/>
        <v>0</v>
      </c>
      <c r="AL126" s="122">
        <f>F125*AL125</f>
        <v>2898000</v>
      </c>
      <c r="AM126" s="61"/>
      <c r="AN126" s="61"/>
      <c r="AO126" s="61"/>
      <c r="AP126" s="61"/>
      <c r="AQ126" s="61"/>
      <c r="AR126" s="61"/>
      <c r="AS126" s="61"/>
      <c r="AT126" s="61"/>
      <c r="AU126" s="61"/>
      <c r="AV126" s="61"/>
      <c r="AW126" s="61"/>
      <c r="AX126" s="61"/>
      <c r="AY126" s="61"/>
      <c r="AZ126" s="61"/>
      <c r="BA126" s="61"/>
      <c r="BB126" s="61"/>
      <c r="BC126" s="61"/>
      <c r="BD126" s="61"/>
      <c r="BE126" s="61"/>
      <c r="BF126" s="61"/>
      <c r="BG126" s="61"/>
      <c r="BH126" s="61"/>
      <c r="BI126" s="61"/>
      <c r="BJ126" s="61"/>
      <c r="BK126" s="61"/>
      <c r="BL126" s="61"/>
      <c r="BM126" s="61"/>
      <c r="BN126" s="61"/>
      <c r="BO126" s="61"/>
      <c r="BP126" s="61"/>
      <c r="BQ126" s="61"/>
      <c r="BR126" s="61"/>
      <c r="BS126" s="61"/>
      <c r="BT126" s="61"/>
      <c r="BU126" s="61"/>
      <c r="BV126" s="61"/>
      <c r="BW126" s="61"/>
      <c r="BX126" s="61"/>
      <c r="BY126" s="61"/>
      <c r="BZ126" s="61"/>
      <c r="CA126" s="61"/>
      <c r="CB126" s="61"/>
      <c r="CC126" s="61"/>
      <c r="CD126" s="61"/>
      <c r="CE126" s="61"/>
      <c r="CF126" s="61"/>
      <c r="CG126" s="61"/>
      <c r="CH126" s="61"/>
      <c r="CI126" s="61"/>
      <c r="CJ126" s="61"/>
      <c r="CK126" s="61"/>
      <c r="CL126" s="61"/>
      <c r="CM126" s="61"/>
      <c r="CN126" s="61"/>
      <c r="CO126" s="61"/>
      <c r="CP126" s="61"/>
      <c r="CQ126" s="61"/>
      <c r="CR126" s="61"/>
      <c r="CS126" s="61"/>
      <c r="CT126" s="61"/>
      <c r="CU126" s="61"/>
      <c r="CV126" s="61"/>
      <c r="CW126" s="61"/>
      <c r="CX126" s="61"/>
      <c r="CY126" s="61"/>
      <c r="CZ126" s="61"/>
      <c r="DA126" s="61"/>
      <c r="DB126" s="61"/>
    </row>
    <row r="127" spans="1:106" s="58" customFormat="1" ht="20.100000000000001" customHeight="1">
      <c r="A127" s="117" t="s">
        <v>425</v>
      </c>
      <c r="B127" s="840"/>
      <c r="C127" s="835" t="s">
        <v>17</v>
      </c>
      <c r="D127" s="794" t="str">
        <f>[76]납품수량!C65</f>
        <v>BRACKET FRAME A RH</v>
      </c>
      <c r="E127" s="794" t="str">
        <f>[76]납품수량!D65</f>
        <v>KA4-R</v>
      </c>
      <c r="F127" s="794">
        <f>VLOOKUP(C127,'[72]납품수량(영업)'!$C$3:$F$260,4,FALSE)</f>
        <v>230</v>
      </c>
      <c r="G127" s="122">
        <f>VLOOKUP($C$127,[77]납품수량!$B$3:$AI$200,G1,FALSE)</f>
        <v>400</v>
      </c>
      <c r="H127" s="122">
        <f>VLOOKUP($C$127,[77]납품수량!$B$3:$AI$200,H1,FALSE)</f>
        <v>0</v>
      </c>
      <c r="I127" s="122">
        <f>VLOOKUP($C$127,[77]납품수량!$B$3:$AI$200,I1,FALSE)</f>
        <v>0</v>
      </c>
      <c r="J127" s="122">
        <f>VLOOKUP($C$127,[77]납품수량!$B$3:$AI$200,J1,FALSE)</f>
        <v>0</v>
      </c>
      <c r="K127" s="122">
        <f>VLOOKUP($C$127,[77]납품수량!$B$3:$AI$200,K1,FALSE)</f>
        <v>0</v>
      </c>
      <c r="L127" s="122">
        <f>VLOOKUP($C$127,[77]납품수량!$B$3:$AI$200,L1,FALSE)</f>
        <v>0</v>
      </c>
      <c r="M127" s="122">
        <f>VLOOKUP($C$127,[77]납품수량!$B$3:$AI$200,M1,FALSE)</f>
        <v>200</v>
      </c>
      <c r="N127" s="122">
        <f>VLOOKUP($C$127,[77]납품수량!$B$3:$AI$200,N1,FALSE)</f>
        <v>1400</v>
      </c>
      <c r="O127" s="122">
        <f>VLOOKUP($C$127,[77]납품수량!$B$3:$AI$200,O1,FALSE)</f>
        <v>800</v>
      </c>
      <c r="P127" s="122">
        <f>VLOOKUP($C$127,[77]납품수량!$B$3:$AI$200,P1,FALSE)</f>
        <v>200</v>
      </c>
      <c r="Q127" s="122">
        <f>VLOOKUP($C$127,[77]납품수량!$B$3:$AI$200,Q1,FALSE)</f>
        <v>0</v>
      </c>
      <c r="R127" s="122">
        <f>VLOOKUP($C$127,[77]납품수량!$B$3:$AI$200,R1,FALSE)</f>
        <v>800</v>
      </c>
      <c r="S127" s="122">
        <f>VLOOKUP($C$127,[77]납품수량!$B$3:$AI$200,S1,FALSE)</f>
        <v>600</v>
      </c>
      <c r="T127" s="122">
        <f>VLOOKUP($C$127,[77]납품수량!$B$3:$AI$200,T1,FALSE)</f>
        <v>800</v>
      </c>
      <c r="U127" s="122">
        <f>VLOOKUP($C$127,[77]납품수량!$B$3:$AI$200,U1,FALSE)</f>
        <v>600</v>
      </c>
      <c r="V127" s="122">
        <f>VLOOKUP($C$127,[77]납품수량!$B$3:$AI$200,V1,FALSE)</f>
        <v>400</v>
      </c>
      <c r="W127" s="122">
        <f>VLOOKUP($C$127,[77]납품수량!$B$3:$AI$200,W1,FALSE)</f>
        <v>0</v>
      </c>
      <c r="X127" s="122">
        <f>VLOOKUP($C$127,[77]납품수량!$B$3:$AI$200,X1,FALSE)</f>
        <v>0</v>
      </c>
      <c r="Y127" s="122">
        <f>VLOOKUP($C$127,[77]납품수량!$B$3:$AI$200,Y1,FALSE)</f>
        <v>800</v>
      </c>
      <c r="Z127" s="122">
        <f>VLOOKUP($C$127,[77]납품수량!$B$3:$AI$200,Z1,FALSE)</f>
        <v>800</v>
      </c>
      <c r="AA127" s="122">
        <f>VLOOKUP($C$127,[77]납품수량!$B$3:$AI$200,AA1,FALSE)</f>
        <v>600</v>
      </c>
      <c r="AB127" s="122">
        <f>VLOOKUP($C$127,[77]납품수량!$B$3:$AI$200,AB1,FALSE)</f>
        <v>600</v>
      </c>
      <c r="AC127" s="122">
        <f>VLOOKUP($C$127,[77]납품수량!$B$3:$AI$200,AC1,FALSE)</f>
        <v>600</v>
      </c>
      <c r="AD127" s="122">
        <f>VLOOKUP($C$127,[77]납품수량!$B$3:$AI$200,AD1,FALSE)</f>
        <v>0</v>
      </c>
      <c r="AE127" s="122">
        <f>VLOOKUP($C$127,[77]납품수량!$B$3:$AI$200,AE1,FALSE)</f>
        <v>0</v>
      </c>
      <c r="AF127" s="122">
        <f>VLOOKUP($C$127,[77]납품수량!$B$3:$AI$200,AF1,FALSE)</f>
        <v>600</v>
      </c>
      <c r="AG127" s="122">
        <f>VLOOKUP($C$127,[77]납품수량!$B$3:$AI$200,AG1,FALSE)</f>
        <v>600</v>
      </c>
      <c r="AH127" s="122">
        <f>VLOOKUP($C$127,[77]납품수량!$B$3:$AI$200,AH1,FALSE)</f>
        <v>600</v>
      </c>
      <c r="AI127" s="122">
        <f>VLOOKUP($C$127,[77]납품수량!$B$3:$AI$200,AI1,FALSE)</f>
        <v>600</v>
      </c>
      <c r="AJ127" s="122">
        <f>VLOOKUP($C$127,[77]납품수량!$B$3:$AI$200,AJ1,FALSE)</f>
        <v>600</v>
      </c>
      <c r="AK127" s="122">
        <f>VLOOKUP($C$127,[77]납품수량!$B$3:$AI$200,AK1,FALSE)</f>
        <v>0</v>
      </c>
      <c r="AL127" s="122">
        <f>SUM(G127:AK127)</f>
        <v>12600</v>
      </c>
      <c r="AM127" s="61"/>
      <c r="AN127" s="61"/>
      <c r="AO127" s="61"/>
      <c r="AP127" s="61"/>
      <c r="AQ127" s="61"/>
      <c r="AR127" s="61"/>
      <c r="AS127" s="61"/>
      <c r="AT127" s="61"/>
      <c r="AU127" s="61"/>
      <c r="AV127" s="61"/>
      <c r="AW127" s="61"/>
      <c r="AX127" s="61"/>
      <c r="AY127" s="61"/>
      <c r="AZ127" s="61"/>
      <c r="BA127" s="61"/>
      <c r="BB127" s="61"/>
      <c r="BC127" s="61"/>
      <c r="BD127" s="61"/>
      <c r="BE127" s="61"/>
      <c r="BF127" s="61"/>
      <c r="BG127" s="61"/>
      <c r="BH127" s="61"/>
      <c r="BI127" s="61"/>
      <c r="BJ127" s="61"/>
      <c r="BK127" s="61"/>
      <c r="BL127" s="61"/>
      <c r="BM127" s="61"/>
      <c r="BN127" s="61"/>
      <c r="BO127" s="61"/>
      <c r="BP127" s="61"/>
      <c r="BQ127" s="61"/>
      <c r="BR127" s="61"/>
      <c r="BS127" s="61"/>
      <c r="BT127" s="61"/>
      <c r="BU127" s="61"/>
      <c r="BV127" s="61"/>
      <c r="BW127" s="61"/>
      <c r="BX127" s="61"/>
      <c r="BY127" s="61"/>
      <c r="BZ127" s="61"/>
      <c r="CA127" s="61"/>
      <c r="CB127" s="61"/>
      <c r="CC127" s="61"/>
      <c r="CD127" s="61"/>
      <c r="CE127" s="61"/>
      <c r="CF127" s="61"/>
      <c r="CG127" s="61"/>
      <c r="CH127" s="61"/>
      <c r="CI127" s="61"/>
      <c r="CJ127" s="61"/>
      <c r="CK127" s="61"/>
      <c r="CL127" s="61"/>
      <c r="CM127" s="61"/>
      <c r="CN127" s="61"/>
      <c r="CO127" s="61"/>
      <c r="CP127" s="61"/>
      <c r="CQ127" s="61"/>
      <c r="CR127" s="61"/>
      <c r="CS127" s="61"/>
      <c r="CT127" s="61"/>
      <c r="CU127" s="61"/>
      <c r="CV127" s="61"/>
      <c r="CW127" s="61"/>
      <c r="CX127" s="61"/>
      <c r="CY127" s="61"/>
      <c r="CZ127" s="61"/>
      <c r="DA127" s="61"/>
      <c r="DB127" s="61"/>
    </row>
    <row r="128" spans="1:106" s="58" customFormat="1" ht="20.100000000000001" customHeight="1">
      <c r="A128" s="117"/>
      <c r="B128" s="840"/>
      <c r="C128" s="836"/>
      <c r="D128" s="795"/>
      <c r="E128" s="795"/>
      <c r="F128" s="795"/>
      <c r="G128" s="122">
        <f>$F$127*G127</f>
        <v>92000</v>
      </c>
      <c r="H128" s="122">
        <f t="shared" ref="H128:AK128" si="62">$F$127*H127</f>
        <v>0</v>
      </c>
      <c r="I128" s="122">
        <f t="shared" si="62"/>
        <v>0</v>
      </c>
      <c r="J128" s="122">
        <f t="shared" si="62"/>
        <v>0</v>
      </c>
      <c r="K128" s="122">
        <f t="shared" si="62"/>
        <v>0</v>
      </c>
      <c r="L128" s="122">
        <f t="shared" si="62"/>
        <v>0</v>
      </c>
      <c r="M128" s="122">
        <f t="shared" si="62"/>
        <v>46000</v>
      </c>
      <c r="N128" s="122">
        <f t="shared" si="62"/>
        <v>322000</v>
      </c>
      <c r="O128" s="122">
        <f t="shared" si="62"/>
        <v>184000</v>
      </c>
      <c r="P128" s="122">
        <f t="shared" si="62"/>
        <v>46000</v>
      </c>
      <c r="Q128" s="122">
        <f t="shared" si="62"/>
        <v>0</v>
      </c>
      <c r="R128" s="122">
        <f t="shared" si="62"/>
        <v>184000</v>
      </c>
      <c r="S128" s="122">
        <f t="shared" si="62"/>
        <v>138000</v>
      </c>
      <c r="T128" s="122">
        <f t="shared" si="62"/>
        <v>184000</v>
      </c>
      <c r="U128" s="122">
        <f t="shared" si="62"/>
        <v>138000</v>
      </c>
      <c r="V128" s="122">
        <f t="shared" si="62"/>
        <v>92000</v>
      </c>
      <c r="W128" s="122">
        <f t="shared" si="62"/>
        <v>0</v>
      </c>
      <c r="X128" s="122">
        <f t="shared" si="62"/>
        <v>0</v>
      </c>
      <c r="Y128" s="122">
        <f t="shared" si="62"/>
        <v>184000</v>
      </c>
      <c r="Z128" s="122">
        <f t="shared" si="62"/>
        <v>184000</v>
      </c>
      <c r="AA128" s="122">
        <f t="shared" si="62"/>
        <v>138000</v>
      </c>
      <c r="AB128" s="122">
        <f t="shared" si="62"/>
        <v>138000</v>
      </c>
      <c r="AC128" s="122">
        <f t="shared" si="62"/>
        <v>138000</v>
      </c>
      <c r="AD128" s="122">
        <f t="shared" si="62"/>
        <v>0</v>
      </c>
      <c r="AE128" s="122">
        <f t="shared" si="62"/>
        <v>0</v>
      </c>
      <c r="AF128" s="122">
        <f t="shared" si="62"/>
        <v>138000</v>
      </c>
      <c r="AG128" s="122">
        <f t="shared" si="62"/>
        <v>138000</v>
      </c>
      <c r="AH128" s="122">
        <f t="shared" si="62"/>
        <v>138000</v>
      </c>
      <c r="AI128" s="122">
        <f t="shared" si="62"/>
        <v>138000</v>
      </c>
      <c r="AJ128" s="122">
        <f t="shared" si="62"/>
        <v>138000</v>
      </c>
      <c r="AK128" s="122">
        <f t="shared" si="62"/>
        <v>0</v>
      </c>
      <c r="AL128" s="122">
        <f>F127*AL127</f>
        <v>2898000</v>
      </c>
      <c r="AM128" s="61"/>
      <c r="AN128" s="61"/>
      <c r="AO128" s="61"/>
      <c r="AP128" s="61"/>
      <c r="AQ128" s="61"/>
      <c r="AR128" s="61"/>
      <c r="AS128" s="61"/>
      <c r="AT128" s="61"/>
      <c r="AU128" s="61"/>
      <c r="AV128" s="61"/>
      <c r="AW128" s="61"/>
      <c r="AX128" s="61"/>
      <c r="AY128" s="61"/>
      <c r="AZ128" s="61"/>
      <c r="BA128" s="61"/>
      <c r="BB128" s="61"/>
      <c r="BC128" s="61"/>
      <c r="BD128" s="61"/>
      <c r="BE128" s="61"/>
      <c r="BF128" s="61"/>
      <c r="BG128" s="61"/>
      <c r="BH128" s="61"/>
      <c r="BI128" s="61"/>
      <c r="BJ128" s="61"/>
      <c r="BK128" s="61"/>
      <c r="BL128" s="61"/>
      <c r="BM128" s="61"/>
      <c r="BN128" s="61"/>
      <c r="BO128" s="61"/>
      <c r="BP128" s="61"/>
      <c r="BQ128" s="61"/>
      <c r="BR128" s="61"/>
      <c r="BS128" s="61"/>
      <c r="BT128" s="61"/>
      <c r="BU128" s="61"/>
      <c r="BV128" s="61"/>
      <c r="BW128" s="61"/>
      <c r="BX128" s="61"/>
      <c r="BY128" s="61"/>
      <c r="BZ128" s="61"/>
      <c r="CA128" s="61"/>
      <c r="CB128" s="61"/>
      <c r="CC128" s="61"/>
      <c r="CD128" s="61"/>
      <c r="CE128" s="61"/>
      <c r="CF128" s="61"/>
      <c r="CG128" s="61"/>
      <c r="CH128" s="61"/>
      <c r="CI128" s="61"/>
      <c r="CJ128" s="61"/>
      <c r="CK128" s="61"/>
      <c r="CL128" s="61"/>
      <c r="CM128" s="61"/>
      <c r="CN128" s="61"/>
      <c r="CO128" s="61"/>
      <c r="CP128" s="61"/>
      <c r="CQ128" s="61"/>
      <c r="CR128" s="61"/>
      <c r="CS128" s="61"/>
      <c r="CT128" s="61"/>
      <c r="CU128" s="61"/>
      <c r="CV128" s="61"/>
      <c r="CW128" s="61"/>
      <c r="CX128" s="61"/>
      <c r="CY128" s="61"/>
      <c r="CZ128" s="61"/>
      <c r="DA128" s="61"/>
      <c r="DB128" s="61"/>
    </row>
    <row r="129" spans="1:106" s="58" customFormat="1" ht="20.100000000000001" customHeight="1">
      <c r="A129" s="117" t="s">
        <v>425</v>
      </c>
      <c r="B129" s="840"/>
      <c r="C129" s="835" t="s">
        <v>18</v>
      </c>
      <c r="D129" s="794" t="str">
        <f>[76]납품수량!C66</f>
        <v>2ND ROOM LAMP BRACKET ASSY</v>
      </c>
      <c r="E129" s="794" t="str">
        <f>[76]납품수량!D66</f>
        <v>KA4-R</v>
      </c>
      <c r="F129" s="794">
        <f>VLOOKUP(C129,'[72]납품수량(영업)'!$C$3:$F$260,4,FALSE)</f>
        <v>881</v>
      </c>
      <c r="G129" s="122">
        <f>VLOOKUP($C$129,[77]납품수량!$B$3:$AI$200,G1,FALSE)</f>
        <v>200</v>
      </c>
      <c r="H129" s="122">
        <f>VLOOKUP($C$129,[77]납품수량!$B$3:$AI$200,H1,FALSE)</f>
        <v>0</v>
      </c>
      <c r="I129" s="122">
        <f>VLOOKUP($C$129,[77]납품수량!$B$3:$AI$200,I1,FALSE)</f>
        <v>0</v>
      </c>
      <c r="J129" s="122">
        <f>VLOOKUP($C$129,[77]납품수량!$B$3:$AI$200,J1,FALSE)</f>
        <v>0</v>
      </c>
      <c r="K129" s="122">
        <f>VLOOKUP($C$129,[77]납품수량!$B$3:$AI$200,K1,FALSE)</f>
        <v>0</v>
      </c>
      <c r="L129" s="122">
        <f>VLOOKUP($C$129,[77]납품수량!$B$3:$AI$200,L1,FALSE)</f>
        <v>0</v>
      </c>
      <c r="M129" s="122">
        <f>VLOOKUP($C$129,[77]납품수량!$B$3:$AI$200,M1,FALSE)</f>
        <v>400</v>
      </c>
      <c r="N129" s="122">
        <f>VLOOKUP($C$129,[77]납품수량!$B$3:$AI$200,N1,FALSE)</f>
        <v>400</v>
      </c>
      <c r="O129" s="122">
        <f>VLOOKUP($C$129,[77]납품수량!$B$3:$AI$200,O1,FALSE)</f>
        <v>400</v>
      </c>
      <c r="P129" s="122">
        <f>VLOOKUP($C$129,[77]납품수량!$B$3:$AI$200,P1,FALSE)</f>
        <v>200</v>
      </c>
      <c r="Q129" s="122">
        <f>VLOOKUP($C$129,[77]납품수량!$B$3:$AI$200,Q1,FALSE)</f>
        <v>0</v>
      </c>
      <c r="R129" s="122">
        <f>VLOOKUP($C$129,[77]납품수량!$B$3:$AI$200,R1,FALSE)</f>
        <v>400</v>
      </c>
      <c r="S129" s="122">
        <f>VLOOKUP($C$129,[77]납품수량!$B$3:$AI$200,S1,FALSE)</f>
        <v>250</v>
      </c>
      <c r="T129" s="122">
        <f>VLOOKUP($C$129,[77]납품수량!$B$3:$AI$200,T1,FALSE)</f>
        <v>550</v>
      </c>
      <c r="U129" s="122">
        <f>VLOOKUP($C$129,[77]납품수량!$B$3:$AI$200,U1,FALSE)</f>
        <v>250</v>
      </c>
      <c r="V129" s="122">
        <f>VLOOKUP($C$129,[77]납품수량!$B$3:$AI$200,V1,FALSE)</f>
        <v>250</v>
      </c>
      <c r="W129" s="122">
        <f>VLOOKUP($C$129,[77]납품수량!$B$3:$AI$200,W1,FALSE)</f>
        <v>0</v>
      </c>
      <c r="X129" s="122">
        <f>VLOOKUP($C$129,[77]납품수량!$B$3:$AI$200,X1,FALSE)</f>
        <v>0</v>
      </c>
      <c r="Y129" s="122">
        <f>VLOOKUP($C$129,[77]납품수량!$B$3:$AI$200,Y1,FALSE)</f>
        <v>300</v>
      </c>
      <c r="Z129" s="122">
        <f>VLOOKUP($C$129,[77]납품수량!$B$3:$AI$200,Z1,FALSE)</f>
        <v>300</v>
      </c>
      <c r="AA129" s="122">
        <f>VLOOKUP($C$129,[77]납품수량!$B$3:$AI$200,AA1,FALSE)</f>
        <v>300</v>
      </c>
      <c r="AB129" s="122">
        <f>VLOOKUP($C$129,[77]납품수량!$B$3:$AI$200,AB1,FALSE)</f>
        <v>300</v>
      </c>
      <c r="AC129" s="122">
        <f>VLOOKUP($C$129,[77]납품수량!$B$3:$AI$200,AC1,FALSE)</f>
        <v>300</v>
      </c>
      <c r="AD129" s="122">
        <f>VLOOKUP($C$129,[77]납품수량!$B$3:$AI$200,AD1,FALSE)</f>
        <v>0</v>
      </c>
      <c r="AE129" s="122">
        <f>VLOOKUP($C$129,[77]납품수량!$B$3:$AI$200,AE1,FALSE)</f>
        <v>0</v>
      </c>
      <c r="AF129" s="122">
        <f>VLOOKUP($C$129,[77]납품수량!$B$3:$AI$200,AF1,FALSE)</f>
        <v>300</v>
      </c>
      <c r="AG129" s="122">
        <f>VLOOKUP($C$129,[77]납품수량!$B$3:$AI$200,AG1,FALSE)</f>
        <v>300</v>
      </c>
      <c r="AH129" s="122">
        <f>VLOOKUP($C$129,[77]납품수량!$B$3:$AI$200,AH1,FALSE)</f>
        <v>300</v>
      </c>
      <c r="AI129" s="122">
        <f>VLOOKUP($C$129,[77]납품수량!$B$3:$AI$200,AI1,FALSE)</f>
        <v>300</v>
      </c>
      <c r="AJ129" s="122">
        <f>VLOOKUP($C$129,[77]납품수량!$B$3:$AI$200,AJ1,FALSE)</f>
        <v>300</v>
      </c>
      <c r="AK129" s="122">
        <f>VLOOKUP($C$129,[77]납품수량!$B$3:$AI$200,AK1,FALSE)</f>
        <v>0</v>
      </c>
      <c r="AL129" s="122">
        <f>SUM(G129:AK129)</f>
        <v>6300</v>
      </c>
      <c r="AM129" s="61"/>
      <c r="AN129" s="61"/>
      <c r="AO129" s="61"/>
      <c r="AP129" s="61"/>
      <c r="AQ129" s="61"/>
      <c r="AR129" s="61"/>
      <c r="AS129" s="61"/>
      <c r="AT129" s="61"/>
      <c r="AU129" s="61"/>
      <c r="AV129" s="61"/>
      <c r="AW129" s="61"/>
      <c r="AX129" s="61"/>
      <c r="AY129" s="61"/>
      <c r="AZ129" s="61"/>
      <c r="BA129" s="61"/>
      <c r="BB129" s="61"/>
      <c r="BC129" s="61"/>
      <c r="BD129" s="61"/>
      <c r="BE129" s="61"/>
      <c r="BF129" s="61"/>
      <c r="BG129" s="61"/>
      <c r="BH129" s="61"/>
      <c r="BI129" s="61"/>
      <c r="BJ129" s="61"/>
      <c r="BK129" s="61"/>
      <c r="BL129" s="61"/>
      <c r="BM129" s="61"/>
      <c r="BN129" s="61"/>
      <c r="BO129" s="61"/>
      <c r="BP129" s="61"/>
      <c r="BQ129" s="61"/>
      <c r="BR129" s="61"/>
      <c r="BS129" s="61"/>
      <c r="BT129" s="61"/>
      <c r="BU129" s="61"/>
      <c r="BV129" s="61"/>
      <c r="BW129" s="61"/>
      <c r="BX129" s="61"/>
      <c r="BY129" s="61"/>
      <c r="BZ129" s="61"/>
      <c r="CA129" s="61"/>
      <c r="CB129" s="61"/>
      <c r="CC129" s="61"/>
      <c r="CD129" s="61"/>
      <c r="CE129" s="61"/>
      <c r="CF129" s="61"/>
      <c r="CG129" s="61"/>
      <c r="CH129" s="61"/>
      <c r="CI129" s="61"/>
      <c r="CJ129" s="61"/>
      <c r="CK129" s="61"/>
      <c r="CL129" s="61"/>
      <c r="CM129" s="61"/>
      <c r="CN129" s="61"/>
      <c r="CO129" s="61"/>
      <c r="CP129" s="61"/>
      <c r="CQ129" s="61"/>
      <c r="CR129" s="61"/>
      <c r="CS129" s="61"/>
      <c r="CT129" s="61"/>
      <c r="CU129" s="61"/>
      <c r="CV129" s="61"/>
      <c r="CW129" s="61"/>
      <c r="CX129" s="61"/>
      <c r="CY129" s="61"/>
      <c r="CZ129" s="61"/>
      <c r="DA129" s="61"/>
      <c r="DB129" s="61"/>
    </row>
    <row r="130" spans="1:106" s="58" customFormat="1" ht="20.100000000000001" customHeight="1">
      <c r="A130" s="117"/>
      <c r="B130" s="840"/>
      <c r="C130" s="836"/>
      <c r="D130" s="795"/>
      <c r="E130" s="795"/>
      <c r="F130" s="795"/>
      <c r="G130" s="122">
        <f>$F$129*G129</f>
        <v>176200</v>
      </c>
      <c r="H130" s="122">
        <f t="shared" ref="H130:AK130" si="63">$F$129*H129</f>
        <v>0</v>
      </c>
      <c r="I130" s="122">
        <f t="shared" si="63"/>
        <v>0</v>
      </c>
      <c r="J130" s="122">
        <f t="shared" si="63"/>
        <v>0</v>
      </c>
      <c r="K130" s="122">
        <f t="shared" si="63"/>
        <v>0</v>
      </c>
      <c r="L130" s="122">
        <f t="shared" si="63"/>
        <v>0</v>
      </c>
      <c r="M130" s="122">
        <f t="shared" si="63"/>
        <v>352400</v>
      </c>
      <c r="N130" s="122">
        <f t="shared" si="63"/>
        <v>352400</v>
      </c>
      <c r="O130" s="122">
        <f t="shared" si="63"/>
        <v>352400</v>
      </c>
      <c r="P130" s="122">
        <f t="shared" si="63"/>
        <v>176200</v>
      </c>
      <c r="Q130" s="122">
        <f t="shared" si="63"/>
        <v>0</v>
      </c>
      <c r="R130" s="122">
        <f t="shared" si="63"/>
        <v>352400</v>
      </c>
      <c r="S130" s="122">
        <f t="shared" si="63"/>
        <v>220250</v>
      </c>
      <c r="T130" s="122">
        <f t="shared" si="63"/>
        <v>484550</v>
      </c>
      <c r="U130" s="122">
        <f t="shared" si="63"/>
        <v>220250</v>
      </c>
      <c r="V130" s="122">
        <f t="shared" si="63"/>
        <v>220250</v>
      </c>
      <c r="W130" s="122">
        <f t="shared" si="63"/>
        <v>0</v>
      </c>
      <c r="X130" s="122">
        <f t="shared" si="63"/>
        <v>0</v>
      </c>
      <c r="Y130" s="122">
        <f t="shared" si="63"/>
        <v>264300</v>
      </c>
      <c r="Z130" s="122">
        <f t="shared" si="63"/>
        <v>264300</v>
      </c>
      <c r="AA130" s="122">
        <f t="shared" si="63"/>
        <v>264300</v>
      </c>
      <c r="AB130" s="122">
        <f t="shared" si="63"/>
        <v>264300</v>
      </c>
      <c r="AC130" s="122">
        <f t="shared" si="63"/>
        <v>264300</v>
      </c>
      <c r="AD130" s="122">
        <f t="shared" si="63"/>
        <v>0</v>
      </c>
      <c r="AE130" s="122">
        <f t="shared" si="63"/>
        <v>0</v>
      </c>
      <c r="AF130" s="122">
        <f t="shared" si="63"/>
        <v>264300</v>
      </c>
      <c r="AG130" s="122">
        <f t="shared" si="63"/>
        <v>264300</v>
      </c>
      <c r="AH130" s="122">
        <f t="shared" si="63"/>
        <v>264300</v>
      </c>
      <c r="AI130" s="122">
        <f t="shared" si="63"/>
        <v>264300</v>
      </c>
      <c r="AJ130" s="122">
        <f t="shared" si="63"/>
        <v>264300</v>
      </c>
      <c r="AK130" s="122">
        <f t="shared" si="63"/>
        <v>0</v>
      </c>
      <c r="AL130" s="122">
        <f>F129*AL129</f>
        <v>5550300</v>
      </c>
      <c r="AM130" s="61"/>
      <c r="AN130" s="61"/>
      <c r="AO130" s="61"/>
      <c r="AP130" s="61"/>
      <c r="AQ130" s="61"/>
      <c r="AR130" s="61"/>
      <c r="AS130" s="61"/>
      <c r="AT130" s="61"/>
      <c r="AU130" s="61"/>
      <c r="AV130" s="61"/>
      <c r="AW130" s="61"/>
      <c r="AX130" s="61"/>
      <c r="AY130" s="61"/>
      <c r="AZ130" s="61"/>
      <c r="BA130" s="61"/>
      <c r="BB130" s="61"/>
      <c r="BC130" s="61"/>
      <c r="BD130" s="61"/>
      <c r="BE130" s="61"/>
      <c r="BF130" s="61"/>
      <c r="BG130" s="61"/>
      <c r="BH130" s="61"/>
      <c r="BI130" s="61"/>
      <c r="BJ130" s="61"/>
      <c r="BK130" s="61"/>
      <c r="BL130" s="61"/>
      <c r="BM130" s="61"/>
      <c r="BN130" s="61"/>
      <c r="BO130" s="61"/>
      <c r="BP130" s="61"/>
      <c r="BQ130" s="61"/>
      <c r="BR130" s="61"/>
      <c r="BS130" s="61"/>
      <c r="BT130" s="61"/>
      <c r="BU130" s="61"/>
      <c r="BV130" s="61"/>
      <c r="BW130" s="61"/>
      <c r="BX130" s="61"/>
      <c r="BY130" s="61"/>
      <c r="BZ130" s="61"/>
      <c r="CA130" s="61"/>
      <c r="CB130" s="61"/>
      <c r="CC130" s="61"/>
      <c r="CD130" s="61"/>
      <c r="CE130" s="61"/>
      <c r="CF130" s="61"/>
      <c r="CG130" s="61"/>
      <c r="CH130" s="61"/>
      <c r="CI130" s="61"/>
      <c r="CJ130" s="61"/>
      <c r="CK130" s="61"/>
      <c r="CL130" s="61"/>
      <c r="CM130" s="61"/>
      <c r="CN130" s="61"/>
      <c r="CO130" s="61"/>
      <c r="CP130" s="61"/>
      <c r="CQ130" s="61"/>
      <c r="CR130" s="61"/>
      <c r="CS130" s="61"/>
      <c r="CT130" s="61"/>
      <c r="CU130" s="61"/>
      <c r="CV130" s="61"/>
      <c r="CW130" s="61"/>
      <c r="CX130" s="61"/>
      <c r="CY130" s="61"/>
      <c r="CZ130" s="61"/>
      <c r="DA130" s="61"/>
      <c r="DB130" s="61"/>
    </row>
    <row r="131" spans="1:106" s="58" customFormat="1" ht="20.100000000000001" customHeight="1">
      <c r="A131" s="117" t="s">
        <v>425</v>
      </c>
      <c r="B131" s="840"/>
      <c r="C131" s="831"/>
      <c r="D131" s="833" t="e">
        <f>[76]납품수량!C67</f>
        <v>#REF!</v>
      </c>
      <c r="E131" s="833" t="str">
        <f>[76]납품수량!D67</f>
        <v>KA4</v>
      </c>
      <c r="F131" s="833"/>
      <c r="G131" s="145">
        <f>$F$130*G130</f>
        <v>0</v>
      </c>
      <c r="H131" s="145">
        <f t="shared" ref="H131:AK131" si="64">$F$130*H130</f>
        <v>0</v>
      </c>
      <c r="I131" s="145">
        <f t="shared" si="64"/>
        <v>0</v>
      </c>
      <c r="J131" s="145">
        <f t="shared" si="64"/>
        <v>0</v>
      </c>
      <c r="K131" s="145">
        <f t="shared" si="64"/>
        <v>0</v>
      </c>
      <c r="L131" s="145">
        <f t="shared" si="64"/>
        <v>0</v>
      </c>
      <c r="M131" s="145">
        <f t="shared" si="64"/>
        <v>0</v>
      </c>
      <c r="N131" s="145">
        <f t="shared" si="64"/>
        <v>0</v>
      </c>
      <c r="O131" s="145">
        <f t="shared" si="64"/>
        <v>0</v>
      </c>
      <c r="P131" s="145">
        <f t="shared" si="64"/>
        <v>0</v>
      </c>
      <c r="Q131" s="145">
        <f t="shared" si="64"/>
        <v>0</v>
      </c>
      <c r="R131" s="145">
        <f t="shared" si="64"/>
        <v>0</v>
      </c>
      <c r="S131" s="145">
        <f t="shared" si="64"/>
        <v>0</v>
      </c>
      <c r="T131" s="145">
        <f t="shared" si="64"/>
        <v>0</v>
      </c>
      <c r="U131" s="145">
        <f t="shared" si="64"/>
        <v>0</v>
      </c>
      <c r="V131" s="145">
        <f t="shared" si="64"/>
        <v>0</v>
      </c>
      <c r="W131" s="145">
        <f t="shared" si="64"/>
        <v>0</v>
      </c>
      <c r="X131" s="145">
        <f t="shared" si="64"/>
        <v>0</v>
      </c>
      <c r="Y131" s="145">
        <f t="shared" si="64"/>
        <v>0</v>
      </c>
      <c r="Z131" s="145">
        <f t="shared" si="64"/>
        <v>0</v>
      </c>
      <c r="AA131" s="145">
        <f t="shared" si="64"/>
        <v>0</v>
      </c>
      <c r="AB131" s="145">
        <f t="shared" si="64"/>
        <v>0</v>
      </c>
      <c r="AC131" s="145">
        <f t="shared" si="64"/>
        <v>0</v>
      </c>
      <c r="AD131" s="145">
        <f t="shared" si="64"/>
        <v>0</v>
      </c>
      <c r="AE131" s="145">
        <f t="shared" si="64"/>
        <v>0</v>
      </c>
      <c r="AF131" s="145">
        <f t="shared" si="64"/>
        <v>0</v>
      </c>
      <c r="AG131" s="145">
        <f t="shared" si="64"/>
        <v>0</v>
      </c>
      <c r="AH131" s="145">
        <f t="shared" si="64"/>
        <v>0</v>
      </c>
      <c r="AI131" s="145">
        <f t="shared" si="64"/>
        <v>0</v>
      </c>
      <c r="AJ131" s="145">
        <f t="shared" si="64"/>
        <v>0</v>
      </c>
      <c r="AK131" s="145">
        <f t="shared" si="64"/>
        <v>0</v>
      </c>
      <c r="AL131" s="122">
        <f>SUM(G131:AK131)</f>
        <v>0</v>
      </c>
      <c r="AM131" s="61"/>
      <c r="AN131" s="61"/>
      <c r="AO131" s="61"/>
      <c r="AP131" s="61"/>
      <c r="AQ131" s="61"/>
      <c r="AR131" s="61"/>
      <c r="AS131" s="61"/>
      <c r="AT131" s="61"/>
      <c r="AU131" s="61"/>
      <c r="AV131" s="61"/>
      <c r="AW131" s="61"/>
      <c r="AX131" s="61"/>
      <c r="AY131" s="61"/>
      <c r="AZ131" s="61"/>
      <c r="BA131" s="61"/>
      <c r="BB131" s="61"/>
      <c r="BC131" s="61"/>
      <c r="BD131" s="61"/>
      <c r="BE131" s="61"/>
      <c r="BF131" s="61"/>
      <c r="BG131" s="61"/>
      <c r="BH131" s="61"/>
      <c r="BI131" s="61"/>
      <c r="BJ131" s="61"/>
      <c r="BK131" s="61"/>
      <c r="BL131" s="61"/>
      <c r="BM131" s="61"/>
      <c r="BN131" s="61"/>
      <c r="BO131" s="61"/>
      <c r="BP131" s="61"/>
      <c r="BQ131" s="61"/>
      <c r="BR131" s="61"/>
      <c r="BS131" s="61"/>
      <c r="BT131" s="61"/>
      <c r="BU131" s="61"/>
      <c r="BV131" s="61"/>
      <c r="BW131" s="61"/>
      <c r="BX131" s="61"/>
      <c r="BY131" s="61"/>
      <c r="BZ131" s="61"/>
      <c r="CA131" s="61"/>
      <c r="CB131" s="61"/>
      <c r="CC131" s="61"/>
      <c r="CD131" s="61"/>
      <c r="CE131" s="61"/>
      <c r="CF131" s="61"/>
      <c r="CG131" s="61"/>
      <c r="CH131" s="61"/>
      <c r="CI131" s="61"/>
      <c r="CJ131" s="61"/>
      <c r="CK131" s="61"/>
      <c r="CL131" s="61"/>
      <c r="CM131" s="61"/>
      <c r="CN131" s="61"/>
      <c r="CO131" s="61"/>
      <c r="CP131" s="61"/>
      <c r="CQ131" s="61"/>
      <c r="CR131" s="61"/>
      <c r="CS131" s="61"/>
      <c r="CT131" s="61"/>
      <c r="CU131" s="61"/>
      <c r="CV131" s="61"/>
      <c r="CW131" s="61"/>
      <c r="CX131" s="61"/>
      <c r="CY131" s="61"/>
      <c r="CZ131" s="61"/>
      <c r="DA131" s="61"/>
      <c r="DB131" s="61"/>
    </row>
    <row r="132" spans="1:106" s="58" customFormat="1" ht="20.100000000000001" customHeight="1">
      <c r="A132" s="117"/>
      <c r="B132" s="840"/>
      <c r="C132" s="832"/>
      <c r="D132" s="834"/>
      <c r="E132" s="834"/>
      <c r="F132" s="834"/>
      <c r="G132" s="145">
        <f>$F$131*G131</f>
        <v>0</v>
      </c>
      <c r="H132" s="145">
        <f t="shared" ref="H132:AK132" si="65">$F$131*H131</f>
        <v>0</v>
      </c>
      <c r="I132" s="145">
        <f t="shared" si="65"/>
        <v>0</v>
      </c>
      <c r="J132" s="145">
        <f t="shared" si="65"/>
        <v>0</v>
      </c>
      <c r="K132" s="145">
        <f t="shared" si="65"/>
        <v>0</v>
      </c>
      <c r="L132" s="145">
        <f t="shared" si="65"/>
        <v>0</v>
      </c>
      <c r="M132" s="145">
        <f t="shared" si="65"/>
        <v>0</v>
      </c>
      <c r="N132" s="145">
        <f t="shared" si="65"/>
        <v>0</v>
      </c>
      <c r="O132" s="145">
        <f t="shared" si="65"/>
        <v>0</v>
      </c>
      <c r="P132" s="145">
        <f t="shared" si="65"/>
        <v>0</v>
      </c>
      <c r="Q132" s="145">
        <f t="shared" si="65"/>
        <v>0</v>
      </c>
      <c r="R132" s="145">
        <f t="shared" si="65"/>
        <v>0</v>
      </c>
      <c r="S132" s="145">
        <f t="shared" si="65"/>
        <v>0</v>
      </c>
      <c r="T132" s="145">
        <f t="shared" si="65"/>
        <v>0</v>
      </c>
      <c r="U132" s="145">
        <f t="shared" si="65"/>
        <v>0</v>
      </c>
      <c r="V132" s="145">
        <f t="shared" si="65"/>
        <v>0</v>
      </c>
      <c r="W132" s="145">
        <f t="shared" si="65"/>
        <v>0</v>
      </c>
      <c r="X132" s="145">
        <f t="shared" si="65"/>
        <v>0</v>
      </c>
      <c r="Y132" s="145">
        <f t="shared" si="65"/>
        <v>0</v>
      </c>
      <c r="Z132" s="145">
        <f t="shared" si="65"/>
        <v>0</v>
      </c>
      <c r="AA132" s="145">
        <f t="shared" si="65"/>
        <v>0</v>
      </c>
      <c r="AB132" s="145">
        <f t="shared" si="65"/>
        <v>0</v>
      </c>
      <c r="AC132" s="145">
        <f t="shared" si="65"/>
        <v>0</v>
      </c>
      <c r="AD132" s="145">
        <f t="shared" si="65"/>
        <v>0</v>
      </c>
      <c r="AE132" s="145">
        <f t="shared" si="65"/>
        <v>0</v>
      </c>
      <c r="AF132" s="145">
        <f t="shared" si="65"/>
        <v>0</v>
      </c>
      <c r="AG132" s="145">
        <f t="shared" si="65"/>
        <v>0</v>
      </c>
      <c r="AH132" s="145">
        <f t="shared" si="65"/>
        <v>0</v>
      </c>
      <c r="AI132" s="145">
        <f t="shared" si="65"/>
        <v>0</v>
      </c>
      <c r="AJ132" s="145">
        <f t="shared" si="65"/>
        <v>0</v>
      </c>
      <c r="AK132" s="145">
        <f t="shared" si="65"/>
        <v>0</v>
      </c>
      <c r="AL132" s="122">
        <f>F131*AL131</f>
        <v>0</v>
      </c>
      <c r="AM132" s="61"/>
      <c r="AN132" s="61"/>
      <c r="AO132" s="61"/>
      <c r="AP132" s="61"/>
      <c r="AQ132" s="61"/>
      <c r="AR132" s="61"/>
      <c r="AS132" s="61"/>
      <c r="AT132" s="61"/>
      <c r="AU132" s="61"/>
      <c r="AV132" s="61"/>
      <c r="AW132" s="61"/>
      <c r="AX132" s="61"/>
      <c r="AY132" s="61"/>
      <c r="AZ132" s="61"/>
      <c r="BA132" s="61"/>
      <c r="BB132" s="61"/>
      <c r="BC132" s="61"/>
      <c r="BD132" s="61"/>
      <c r="BE132" s="61"/>
      <c r="BF132" s="61"/>
      <c r="BG132" s="61"/>
      <c r="BH132" s="61"/>
      <c r="BI132" s="61"/>
      <c r="BJ132" s="61"/>
      <c r="BK132" s="61"/>
      <c r="BL132" s="61"/>
      <c r="BM132" s="61"/>
      <c r="BN132" s="61"/>
      <c r="BO132" s="61"/>
      <c r="BP132" s="61"/>
      <c r="BQ132" s="61"/>
      <c r="BR132" s="61"/>
      <c r="BS132" s="61"/>
      <c r="BT132" s="61"/>
      <c r="BU132" s="61"/>
      <c r="BV132" s="61"/>
      <c r="BW132" s="61"/>
      <c r="BX132" s="61"/>
      <c r="BY132" s="61"/>
      <c r="BZ132" s="61"/>
      <c r="CA132" s="61"/>
      <c r="CB132" s="61"/>
      <c r="CC132" s="61"/>
      <c r="CD132" s="61"/>
      <c r="CE132" s="61"/>
      <c r="CF132" s="61"/>
      <c r="CG132" s="61"/>
      <c r="CH132" s="61"/>
      <c r="CI132" s="61"/>
      <c r="CJ132" s="61"/>
      <c r="CK132" s="61"/>
      <c r="CL132" s="61"/>
      <c r="CM132" s="61"/>
      <c r="CN132" s="61"/>
      <c r="CO132" s="61"/>
      <c r="CP132" s="61"/>
      <c r="CQ132" s="61"/>
      <c r="CR132" s="61"/>
      <c r="CS132" s="61"/>
      <c r="CT132" s="61"/>
      <c r="CU132" s="61"/>
      <c r="CV132" s="61"/>
      <c r="CW132" s="61"/>
      <c r="CX132" s="61"/>
      <c r="CY132" s="61"/>
      <c r="CZ132" s="61"/>
      <c r="DA132" s="61"/>
      <c r="DB132" s="61"/>
    </row>
    <row r="133" spans="1:106" s="58" customFormat="1" ht="20.100000000000001" customHeight="1">
      <c r="A133" s="117" t="s">
        <v>425</v>
      </c>
      <c r="B133" s="840"/>
      <c r="C133" s="823" t="s">
        <v>68</v>
      </c>
      <c r="D133" s="825" t="str">
        <f>[76]납품수량!C68</f>
        <v xml:space="preserve">CENTER CROSS MEMBER ASSY                    </v>
      </c>
      <c r="E133" s="825" t="str">
        <f>[76]납품수량!D68</f>
        <v>UM</v>
      </c>
      <c r="F133" s="794">
        <f>VLOOKUP(C133,'[72]납품수량(영업)'!$C$3:$F$260,4,FALSE)</f>
        <v>6122</v>
      </c>
      <c r="G133" s="122">
        <f>VLOOKUP($C$133,[77]납품수량!$B$3:$AI$200,G1,FALSE)</f>
        <v>0</v>
      </c>
      <c r="H133" s="122">
        <f>VLOOKUP($C$133,[77]납품수량!$B$3:$AI$200,H1,FALSE)</f>
        <v>0</v>
      </c>
      <c r="I133" s="122">
        <f>VLOOKUP($C$133,[77]납품수량!$B$3:$AI$200,I1,FALSE)</f>
        <v>0</v>
      </c>
      <c r="J133" s="122">
        <f>VLOOKUP($C$133,[77]납품수량!$B$3:$AI$200,J1,FALSE)</f>
        <v>0</v>
      </c>
      <c r="K133" s="122">
        <f>VLOOKUP($C$133,[77]납품수량!$B$3:$AI$200,K1,FALSE)</f>
        <v>0</v>
      </c>
      <c r="L133" s="122">
        <f>VLOOKUP($C$133,[77]납품수량!$B$3:$AI$200,L1,FALSE)</f>
        <v>0</v>
      </c>
      <c r="M133" s="122">
        <f>VLOOKUP($C$133,[77]납품수량!$B$3:$AI$200,M1,FALSE)</f>
        <v>0</v>
      </c>
      <c r="N133" s="122">
        <f>VLOOKUP($C$133,[77]납품수량!$B$3:$AI$200,N1,FALSE)</f>
        <v>0</v>
      </c>
      <c r="O133" s="122">
        <f>VLOOKUP($C$133,[77]납품수량!$B$3:$AI$200,O1,FALSE)</f>
        <v>0</v>
      </c>
      <c r="P133" s="122">
        <f>VLOOKUP($C$133,[77]납품수량!$B$3:$AI$200,P1,FALSE)</f>
        <v>0</v>
      </c>
      <c r="Q133" s="122">
        <f>VLOOKUP($C$133,[77]납품수량!$B$3:$AI$200,Q1,FALSE)</f>
        <v>0</v>
      </c>
      <c r="R133" s="122">
        <f>VLOOKUP($C$133,[77]납품수량!$B$3:$AI$200,R1,FALSE)</f>
        <v>0</v>
      </c>
      <c r="S133" s="122">
        <f>VLOOKUP($C$133,[77]납품수량!$B$3:$AI$200,S1,FALSE)</f>
        <v>0</v>
      </c>
      <c r="T133" s="122">
        <f>VLOOKUP($C$133,[77]납품수량!$B$3:$AI$200,T1,FALSE)</f>
        <v>0</v>
      </c>
      <c r="U133" s="122">
        <f>VLOOKUP($C$133,[77]납품수량!$B$3:$AI$200,U1,FALSE)</f>
        <v>0</v>
      </c>
      <c r="V133" s="122">
        <f>VLOOKUP($C$133,[77]납품수량!$B$3:$AI$200,V1,FALSE)</f>
        <v>0</v>
      </c>
      <c r="W133" s="122">
        <f>VLOOKUP($C$133,[77]납품수량!$B$3:$AI$200,W1,FALSE)</f>
        <v>0</v>
      </c>
      <c r="X133" s="122">
        <f>VLOOKUP($C$133,[77]납품수량!$B$3:$AI$200,X1,FALSE)</f>
        <v>0</v>
      </c>
      <c r="Y133" s="122">
        <f>VLOOKUP($C$133,[77]납품수량!$B$3:$AI$200,Y1,FALSE)</f>
        <v>0</v>
      </c>
      <c r="Z133" s="122">
        <f>VLOOKUP($C$133,[77]납품수량!$B$3:$AI$200,Z1,FALSE)</f>
        <v>0</v>
      </c>
      <c r="AA133" s="122">
        <f>VLOOKUP($C$133,[77]납품수량!$B$3:$AI$200,AA1,FALSE)</f>
        <v>0</v>
      </c>
      <c r="AB133" s="122">
        <f>VLOOKUP($C$133,[77]납품수량!$B$3:$AI$200,AB1,FALSE)</f>
        <v>0</v>
      </c>
      <c r="AC133" s="122">
        <f>VLOOKUP($C$133,[77]납품수량!$B$3:$AI$200,AC1,FALSE)</f>
        <v>0</v>
      </c>
      <c r="AD133" s="122">
        <f>VLOOKUP($C$133,[77]납품수량!$B$3:$AI$200,AD1,FALSE)</f>
        <v>0</v>
      </c>
      <c r="AE133" s="122">
        <f>VLOOKUP($C$133,[77]납품수량!$B$3:$AI$200,AE1,FALSE)</f>
        <v>0</v>
      </c>
      <c r="AF133" s="122">
        <f>VLOOKUP($C$133,[77]납품수량!$B$3:$AI$200,AF1,FALSE)</f>
        <v>0</v>
      </c>
      <c r="AG133" s="122">
        <f>VLOOKUP($C$133,[77]납품수량!$B$3:$AI$200,AG1,FALSE)</f>
        <v>0</v>
      </c>
      <c r="AH133" s="122">
        <f>VLOOKUP($C$133,[77]납품수량!$B$3:$AI$200,AH1,FALSE)</f>
        <v>0</v>
      </c>
      <c r="AI133" s="122">
        <f>VLOOKUP($C$133,[77]납품수량!$B$3:$AI$200,AI1,FALSE)</f>
        <v>0</v>
      </c>
      <c r="AJ133" s="122">
        <f>VLOOKUP($C$133,[77]납품수량!$B$3:$AI$200,AJ1,FALSE)</f>
        <v>0</v>
      </c>
      <c r="AK133" s="122">
        <f>VLOOKUP($C$133,[77]납품수량!$B$3:$AI$200,AK1,FALSE)</f>
        <v>0</v>
      </c>
      <c r="AL133" s="122">
        <f>SUM(G133:AK133)</f>
        <v>0</v>
      </c>
      <c r="AM133" s="61"/>
      <c r="AN133" s="61"/>
      <c r="AO133" s="61"/>
      <c r="AP133" s="61"/>
      <c r="AQ133" s="61"/>
      <c r="AR133" s="61"/>
      <c r="AS133" s="61"/>
      <c r="AT133" s="61"/>
      <c r="AU133" s="61"/>
      <c r="AV133" s="61"/>
      <c r="AW133" s="61"/>
      <c r="AX133" s="61"/>
      <c r="AY133" s="61"/>
      <c r="AZ133" s="61"/>
      <c r="BA133" s="61"/>
      <c r="BB133" s="61"/>
      <c r="BC133" s="61"/>
      <c r="BD133" s="61"/>
      <c r="BE133" s="61"/>
      <c r="BF133" s="61"/>
      <c r="BG133" s="61"/>
      <c r="BH133" s="61"/>
      <c r="BI133" s="61"/>
      <c r="BJ133" s="61"/>
      <c r="BK133" s="61"/>
      <c r="BL133" s="61"/>
      <c r="BM133" s="61"/>
      <c r="BN133" s="61"/>
      <c r="BO133" s="61"/>
      <c r="BP133" s="61"/>
      <c r="BQ133" s="61"/>
      <c r="BR133" s="61"/>
      <c r="BS133" s="61"/>
      <c r="BT133" s="61"/>
      <c r="BU133" s="61"/>
      <c r="BV133" s="61"/>
      <c r="BW133" s="61"/>
      <c r="BX133" s="61"/>
      <c r="BY133" s="61"/>
      <c r="BZ133" s="61"/>
      <c r="CA133" s="61"/>
      <c r="CB133" s="61"/>
      <c r="CC133" s="61"/>
      <c r="CD133" s="61"/>
      <c r="CE133" s="61"/>
      <c r="CF133" s="61"/>
      <c r="CG133" s="61"/>
      <c r="CH133" s="61"/>
      <c r="CI133" s="61"/>
      <c r="CJ133" s="61"/>
      <c r="CK133" s="61"/>
      <c r="CL133" s="61"/>
      <c r="CM133" s="61"/>
      <c r="CN133" s="61"/>
      <c r="CO133" s="61"/>
      <c r="CP133" s="61"/>
      <c r="CQ133" s="61"/>
      <c r="CR133" s="61"/>
      <c r="CS133" s="61"/>
      <c r="CT133" s="61"/>
      <c r="CU133" s="61"/>
      <c r="CV133" s="61"/>
      <c r="CW133" s="61"/>
      <c r="CX133" s="61"/>
      <c r="CY133" s="61"/>
      <c r="CZ133" s="61"/>
      <c r="DA133" s="61"/>
      <c r="DB133" s="61"/>
    </row>
    <row r="134" spans="1:106" s="58" customFormat="1" ht="20.100000000000001" customHeight="1">
      <c r="A134" s="117"/>
      <c r="B134" s="840"/>
      <c r="C134" s="824"/>
      <c r="D134" s="826"/>
      <c r="E134" s="826"/>
      <c r="F134" s="795"/>
      <c r="G134" s="122">
        <f>$F$133*G133</f>
        <v>0</v>
      </c>
      <c r="H134" s="122">
        <f t="shared" ref="H134:AK134" si="66">$F$133*H133</f>
        <v>0</v>
      </c>
      <c r="I134" s="122">
        <f t="shared" si="66"/>
        <v>0</v>
      </c>
      <c r="J134" s="122">
        <f t="shared" si="66"/>
        <v>0</v>
      </c>
      <c r="K134" s="122">
        <f t="shared" si="66"/>
        <v>0</v>
      </c>
      <c r="L134" s="122">
        <f t="shared" si="66"/>
        <v>0</v>
      </c>
      <c r="M134" s="122">
        <f t="shared" si="66"/>
        <v>0</v>
      </c>
      <c r="N134" s="122">
        <f t="shared" si="66"/>
        <v>0</v>
      </c>
      <c r="O134" s="122">
        <f t="shared" si="66"/>
        <v>0</v>
      </c>
      <c r="P134" s="122">
        <f t="shared" si="66"/>
        <v>0</v>
      </c>
      <c r="Q134" s="122">
        <f t="shared" si="66"/>
        <v>0</v>
      </c>
      <c r="R134" s="122">
        <f t="shared" si="66"/>
        <v>0</v>
      </c>
      <c r="S134" s="122">
        <f t="shared" si="66"/>
        <v>0</v>
      </c>
      <c r="T134" s="122">
        <f t="shared" si="66"/>
        <v>0</v>
      </c>
      <c r="U134" s="122">
        <f t="shared" si="66"/>
        <v>0</v>
      </c>
      <c r="V134" s="122">
        <f t="shared" si="66"/>
        <v>0</v>
      </c>
      <c r="W134" s="122">
        <f t="shared" si="66"/>
        <v>0</v>
      </c>
      <c r="X134" s="122">
        <f t="shared" si="66"/>
        <v>0</v>
      </c>
      <c r="Y134" s="122">
        <f t="shared" si="66"/>
        <v>0</v>
      </c>
      <c r="Z134" s="122">
        <f t="shared" si="66"/>
        <v>0</v>
      </c>
      <c r="AA134" s="122">
        <f t="shared" si="66"/>
        <v>0</v>
      </c>
      <c r="AB134" s="122">
        <f t="shared" si="66"/>
        <v>0</v>
      </c>
      <c r="AC134" s="122">
        <f t="shared" si="66"/>
        <v>0</v>
      </c>
      <c r="AD134" s="122">
        <f t="shared" si="66"/>
        <v>0</v>
      </c>
      <c r="AE134" s="122">
        <f t="shared" si="66"/>
        <v>0</v>
      </c>
      <c r="AF134" s="122">
        <f t="shared" si="66"/>
        <v>0</v>
      </c>
      <c r="AG134" s="122">
        <f t="shared" si="66"/>
        <v>0</v>
      </c>
      <c r="AH134" s="122">
        <f t="shared" si="66"/>
        <v>0</v>
      </c>
      <c r="AI134" s="122">
        <f t="shared" si="66"/>
        <v>0</v>
      </c>
      <c r="AJ134" s="122">
        <f t="shared" si="66"/>
        <v>0</v>
      </c>
      <c r="AK134" s="122">
        <f t="shared" si="66"/>
        <v>0</v>
      </c>
      <c r="AL134" s="122">
        <f>F133*AL133</f>
        <v>0</v>
      </c>
      <c r="AM134" s="61"/>
      <c r="AN134" s="61"/>
      <c r="AO134" s="61"/>
      <c r="AP134" s="61"/>
      <c r="AQ134" s="61"/>
      <c r="AR134" s="61"/>
      <c r="AS134" s="61"/>
      <c r="AT134" s="61"/>
      <c r="AU134" s="61"/>
      <c r="AV134" s="61"/>
      <c r="AW134" s="61"/>
      <c r="AX134" s="61"/>
      <c r="AY134" s="61"/>
      <c r="AZ134" s="61"/>
      <c r="BA134" s="61"/>
      <c r="BB134" s="61"/>
      <c r="BC134" s="61"/>
      <c r="BD134" s="61"/>
      <c r="BE134" s="61"/>
      <c r="BF134" s="61"/>
      <c r="BG134" s="61"/>
      <c r="BH134" s="61"/>
      <c r="BI134" s="61"/>
      <c r="BJ134" s="61"/>
      <c r="BK134" s="61"/>
      <c r="BL134" s="61"/>
      <c r="BM134" s="61"/>
      <c r="BN134" s="61"/>
      <c r="BO134" s="61"/>
      <c r="BP134" s="61"/>
      <c r="BQ134" s="61"/>
      <c r="BR134" s="61"/>
      <c r="BS134" s="61"/>
      <c r="BT134" s="61"/>
      <c r="BU134" s="61"/>
      <c r="BV134" s="61"/>
      <c r="BW134" s="61"/>
      <c r="BX134" s="61"/>
      <c r="BY134" s="61"/>
      <c r="BZ134" s="61"/>
      <c r="CA134" s="61"/>
      <c r="CB134" s="61"/>
      <c r="CC134" s="61"/>
      <c r="CD134" s="61"/>
      <c r="CE134" s="61"/>
      <c r="CF134" s="61"/>
      <c r="CG134" s="61"/>
      <c r="CH134" s="61"/>
      <c r="CI134" s="61"/>
      <c r="CJ134" s="61"/>
      <c r="CK134" s="61"/>
      <c r="CL134" s="61"/>
      <c r="CM134" s="61"/>
      <c r="CN134" s="61"/>
      <c r="CO134" s="61"/>
      <c r="CP134" s="61"/>
      <c r="CQ134" s="61"/>
      <c r="CR134" s="61"/>
      <c r="CS134" s="61"/>
      <c r="CT134" s="61"/>
      <c r="CU134" s="61"/>
      <c r="CV134" s="61"/>
      <c r="CW134" s="61"/>
      <c r="CX134" s="61"/>
      <c r="CY134" s="61"/>
      <c r="CZ134" s="61"/>
      <c r="DA134" s="61"/>
      <c r="DB134" s="61"/>
    </row>
    <row r="135" spans="1:106" s="58" customFormat="1" ht="20.100000000000001" customHeight="1">
      <c r="A135" s="117" t="s">
        <v>425</v>
      </c>
      <c r="B135" s="840"/>
      <c r="C135" s="823" t="s">
        <v>70</v>
      </c>
      <c r="D135" s="825" t="str">
        <f>[76]납품수량!C69</f>
        <v>BRACKET MECHANISM GUIDE ASSY LH</v>
      </c>
      <c r="E135" s="825" t="str">
        <f>[76]납품수량!D69</f>
        <v>UM</v>
      </c>
      <c r="F135" s="794">
        <f>VLOOKUP(C135,'[72]납품수량(영업)'!$C$3:$F$260,4,FALSE)</f>
        <v>6725</v>
      </c>
      <c r="G135" s="122">
        <f>VLOOKUP($C$135,[77]납품수량!$B$3:$AI$200,G1,FALSE)</f>
        <v>0</v>
      </c>
      <c r="H135" s="122">
        <f>VLOOKUP($C$135,[77]납품수량!$B$3:$AI$200,H1,FALSE)</f>
        <v>0</v>
      </c>
      <c r="I135" s="122">
        <f>VLOOKUP($C$135,[77]납품수량!$B$3:$AI$200,I1,FALSE)</f>
        <v>0</v>
      </c>
      <c r="J135" s="122">
        <f>VLOOKUP($C$135,[77]납품수량!$B$3:$AI$200,J1,FALSE)</f>
        <v>0</v>
      </c>
      <c r="K135" s="122">
        <f>VLOOKUP($C$135,[77]납품수량!$B$3:$AI$200,K1,FALSE)</f>
        <v>0</v>
      </c>
      <c r="L135" s="122">
        <f>VLOOKUP($C$135,[77]납품수량!$B$3:$AI$200,L1,FALSE)</f>
        <v>0</v>
      </c>
      <c r="M135" s="122">
        <f>VLOOKUP($C$135,[77]납품수량!$B$3:$AI$200,M1,FALSE)</f>
        <v>0</v>
      </c>
      <c r="N135" s="122">
        <f>VLOOKUP($C$135,[77]납품수량!$B$3:$AI$200,N1,FALSE)</f>
        <v>0</v>
      </c>
      <c r="O135" s="122">
        <f>VLOOKUP($C$135,[77]납품수량!$B$3:$AI$200,O1,FALSE)</f>
        <v>0</v>
      </c>
      <c r="P135" s="122">
        <f>VLOOKUP($C$135,[77]납품수량!$B$3:$AI$200,P1,FALSE)</f>
        <v>0</v>
      </c>
      <c r="Q135" s="122">
        <f>VLOOKUP($C$135,[77]납품수량!$B$3:$AI$200,Q1,FALSE)</f>
        <v>0</v>
      </c>
      <c r="R135" s="122">
        <f>VLOOKUP($C$135,[77]납품수량!$B$3:$AI$200,R1,FALSE)</f>
        <v>0</v>
      </c>
      <c r="S135" s="122">
        <f>VLOOKUP($C$135,[77]납품수량!$B$3:$AI$200,S1,FALSE)</f>
        <v>0</v>
      </c>
      <c r="T135" s="122">
        <f>VLOOKUP($C$135,[77]납품수량!$B$3:$AI$200,T1,FALSE)</f>
        <v>0</v>
      </c>
      <c r="U135" s="122">
        <f>VLOOKUP($C$135,[77]납품수량!$B$3:$AI$200,U1,FALSE)</f>
        <v>0</v>
      </c>
      <c r="V135" s="122">
        <f>VLOOKUP($C$135,[77]납품수량!$B$3:$AI$200,V1,FALSE)</f>
        <v>0</v>
      </c>
      <c r="W135" s="122">
        <f>VLOOKUP($C$135,[77]납품수량!$B$3:$AI$200,W1,FALSE)</f>
        <v>0</v>
      </c>
      <c r="X135" s="122">
        <f>VLOOKUP($C$135,[77]납품수량!$B$3:$AI$200,X1,FALSE)</f>
        <v>0</v>
      </c>
      <c r="Y135" s="122">
        <f>VLOOKUP($C$135,[77]납품수량!$B$3:$AI$200,Y1,FALSE)</f>
        <v>0</v>
      </c>
      <c r="Z135" s="122">
        <f>VLOOKUP($C$135,[77]납품수량!$B$3:$AI$200,Z1,FALSE)</f>
        <v>0</v>
      </c>
      <c r="AA135" s="122">
        <f>VLOOKUP($C$135,[77]납품수량!$B$3:$AI$200,AA1,FALSE)</f>
        <v>0</v>
      </c>
      <c r="AB135" s="122">
        <f>VLOOKUP($C$135,[77]납품수량!$B$3:$AI$200,AB1,FALSE)</f>
        <v>0</v>
      </c>
      <c r="AC135" s="122">
        <f>VLOOKUP($C$135,[77]납품수량!$B$3:$AI$200,AC1,FALSE)</f>
        <v>0</v>
      </c>
      <c r="AD135" s="122">
        <f>VLOOKUP($C$135,[77]납품수량!$B$3:$AI$200,AD1,FALSE)</f>
        <v>0</v>
      </c>
      <c r="AE135" s="122">
        <f>VLOOKUP($C$135,[77]납품수량!$B$3:$AI$200,AE1,FALSE)</f>
        <v>0</v>
      </c>
      <c r="AF135" s="122">
        <f>VLOOKUP($C$135,[77]납품수량!$B$3:$AI$200,AF1,FALSE)</f>
        <v>0</v>
      </c>
      <c r="AG135" s="122">
        <f>VLOOKUP($C$135,[77]납품수량!$B$3:$AI$200,AG1,FALSE)</f>
        <v>0</v>
      </c>
      <c r="AH135" s="122">
        <f>VLOOKUP($C$135,[77]납품수량!$B$3:$AI$200,AH1,FALSE)</f>
        <v>0</v>
      </c>
      <c r="AI135" s="122">
        <f>VLOOKUP($C$135,[77]납품수량!$B$3:$AI$200,AI1,FALSE)</f>
        <v>0</v>
      </c>
      <c r="AJ135" s="122">
        <f>VLOOKUP($C$135,[77]납품수량!$B$3:$AI$200,AJ1,FALSE)</f>
        <v>0</v>
      </c>
      <c r="AK135" s="122">
        <f>VLOOKUP($C$135,[77]납품수량!$B$3:$AI$200,AK1,FALSE)</f>
        <v>0</v>
      </c>
      <c r="AL135" s="122">
        <f>SUM(G135:AK135)</f>
        <v>0</v>
      </c>
      <c r="AM135" s="61"/>
      <c r="AN135" s="61"/>
      <c r="AO135" s="61"/>
      <c r="AP135" s="61"/>
      <c r="AQ135" s="61"/>
      <c r="AR135" s="61"/>
      <c r="AS135" s="61"/>
      <c r="AT135" s="61"/>
      <c r="AU135" s="61"/>
      <c r="AV135" s="61"/>
      <c r="AW135" s="61"/>
      <c r="AX135" s="61"/>
      <c r="AY135" s="61"/>
      <c r="AZ135" s="61"/>
      <c r="BA135" s="61"/>
      <c r="BB135" s="61"/>
      <c r="BC135" s="61"/>
      <c r="BD135" s="61"/>
      <c r="BE135" s="61"/>
      <c r="BF135" s="61"/>
      <c r="BG135" s="61"/>
      <c r="BH135" s="61"/>
      <c r="BI135" s="61"/>
      <c r="BJ135" s="61"/>
      <c r="BK135" s="61"/>
      <c r="BL135" s="61"/>
      <c r="BM135" s="61"/>
      <c r="BN135" s="61"/>
      <c r="BO135" s="61"/>
      <c r="BP135" s="61"/>
      <c r="BQ135" s="61"/>
      <c r="BR135" s="61"/>
      <c r="BS135" s="61"/>
      <c r="BT135" s="61"/>
      <c r="BU135" s="61"/>
      <c r="BV135" s="61"/>
      <c r="BW135" s="61"/>
      <c r="BX135" s="61"/>
      <c r="BY135" s="61"/>
      <c r="BZ135" s="61"/>
      <c r="CA135" s="61"/>
      <c r="CB135" s="61"/>
      <c r="CC135" s="61"/>
      <c r="CD135" s="61"/>
      <c r="CE135" s="61"/>
      <c r="CF135" s="61"/>
      <c r="CG135" s="61"/>
      <c r="CH135" s="61"/>
      <c r="CI135" s="61"/>
      <c r="CJ135" s="61"/>
      <c r="CK135" s="61"/>
      <c r="CL135" s="61"/>
      <c r="CM135" s="61"/>
      <c r="CN135" s="61"/>
      <c r="CO135" s="61"/>
      <c r="CP135" s="61"/>
      <c r="CQ135" s="61"/>
      <c r="CR135" s="61"/>
      <c r="CS135" s="61"/>
      <c r="CT135" s="61"/>
      <c r="CU135" s="61"/>
      <c r="CV135" s="61"/>
      <c r="CW135" s="61"/>
      <c r="CX135" s="61"/>
      <c r="CY135" s="61"/>
      <c r="CZ135" s="61"/>
      <c r="DA135" s="61"/>
      <c r="DB135" s="61"/>
    </row>
    <row r="136" spans="1:106" s="58" customFormat="1" ht="20.100000000000001" customHeight="1">
      <c r="A136" s="117"/>
      <c r="B136" s="840"/>
      <c r="C136" s="824"/>
      <c r="D136" s="826"/>
      <c r="E136" s="826"/>
      <c r="F136" s="795"/>
      <c r="G136" s="122">
        <f>$F$135*G135</f>
        <v>0</v>
      </c>
      <c r="H136" s="122">
        <f t="shared" ref="H136:AK136" si="67">$F$135*H135</f>
        <v>0</v>
      </c>
      <c r="I136" s="122">
        <f t="shared" si="67"/>
        <v>0</v>
      </c>
      <c r="J136" s="122">
        <f t="shared" si="67"/>
        <v>0</v>
      </c>
      <c r="K136" s="122">
        <f t="shared" si="67"/>
        <v>0</v>
      </c>
      <c r="L136" s="122">
        <f t="shared" si="67"/>
        <v>0</v>
      </c>
      <c r="M136" s="122">
        <f t="shared" si="67"/>
        <v>0</v>
      </c>
      <c r="N136" s="122">
        <f t="shared" si="67"/>
        <v>0</v>
      </c>
      <c r="O136" s="122">
        <f t="shared" si="67"/>
        <v>0</v>
      </c>
      <c r="P136" s="122">
        <f t="shared" si="67"/>
        <v>0</v>
      </c>
      <c r="Q136" s="122">
        <f t="shared" si="67"/>
        <v>0</v>
      </c>
      <c r="R136" s="122">
        <f t="shared" si="67"/>
        <v>0</v>
      </c>
      <c r="S136" s="122">
        <f t="shared" si="67"/>
        <v>0</v>
      </c>
      <c r="T136" s="122">
        <f t="shared" si="67"/>
        <v>0</v>
      </c>
      <c r="U136" s="122">
        <f t="shared" si="67"/>
        <v>0</v>
      </c>
      <c r="V136" s="122">
        <f t="shared" si="67"/>
        <v>0</v>
      </c>
      <c r="W136" s="122">
        <f t="shared" si="67"/>
        <v>0</v>
      </c>
      <c r="X136" s="122">
        <f t="shared" si="67"/>
        <v>0</v>
      </c>
      <c r="Y136" s="122">
        <f t="shared" si="67"/>
        <v>0</v>
      </c>
      <c r="Z136" s="122">
        <f t="shared" si="67"/>
        <v>0</v>
      </c>
      <c r="AA136" s="122">
        <f t="shared" si="67"/>
        <v>0</v>
      </c>
      <c r="AB136" s="122">
        <f t="shared" si="67"/>
        <v>0</v>
      </c>
      <c r="AC136" s="122">
        <f t="shared" si="67"/>
        <v>0</v>
      </c>
      <c r="AD136" s="122">
        <f t="shared" si="67"/>
        <v>0</v>
      </c>
      <c r="AE136" s="122">
        <f t="shared" si="67"/>
        <v>0</v>
      </c>
      <c r="AF136" s="122">
        <f t="shared" si="67"/>
        <v>0</v>
      </c>
      <c r="AG136" s="122">
        <f t="shared" si="67"/>
        <v>0</v>
      </c>
      <c r="AH136" s="122">
        <f t="shared" si="67"/>
        <v>0</v>
      </c>
      <c r="AI136" s="122">
        <f t="shared" si="67"/>
        <v>0</v>
      </c>
      <c r="AJ136" s="122">
        <f t="shared" si="67"/>
        <v>0</v>
      </c>
      <c r="AK136" s="122">
        <f t="shared" si="67"/>
        <v>0</v>
      </c>
      <c r="AL136" s="122">
        <f>F135*AL135</f>
        <v>0</v>
      </c>
      <c r="AM136" s="61"/>
      <c r="AN136" s="61"/>
      <c r="AO136" s="61"/>
      <c r="AP136" s="61"/>
      <c r="AQ136" s="61"/>
      <c r="AR136" s="61"/>
      <c r="AS136" s="61"/>
      <c r="AT136" s="61"/>
      <c r="AU136" s="61"/>
      <c r="AV136" s="61"/>
      <c r="AW136" s="61"/>
      <c r="AX136" s="61"/>
      <c r="AY136" s="61"/>
      <c r="AZ136" s="61"/>
      <c r="BA136" s="61"/>
      <c r="BB136" s="61"/>
      <c r="BC136" s="61"/>
      <c r="BD136" s="61"/>
      <c r="BE136" s="61"/>
      <c r="BF136" s="61"/>
      <c r="BG136" s="61"/>
      <c r="BH136" s="61"/>
      <c r="BI136" s="61"/>
      <c r="BJ136" s="61"/>
      <c r="BK136" s="61"/>
      <c r="BL136" s="61"/>
      <c r="BM136" s="61"/>
      <c r="BN136" s="61"/>
      <c r="BO136" s="61"/>
      <c r="BP136" s="61"/>
      <c r="BQ136" s="61"/>
      <c r="BR136" s="61"/>
      <c r="BS136" s="61"/>
      <c r="BT136" s="61"/>
      <c r="BU136" s="61"/>
      <c r="BV136" s="61"/>
      <c r="BW136" s="61"/>
      <c r="BX136" s="61"/>
      <c r="BY136" s="61"/>
      <c r="BZ136" s="61"/>
      <c r="CA136" s="61"/>
      <c r="CB136" s="61"/>
      <c r="CC136" s="61"/>
      <c r="CD136" s="61"/>
      <c r="CE136" s="61"/>
      <c r="CF136" s="61"/>
      <c r="CG136" s="61"/>
      <c r="CH136" s="61"/>
      <c r="CI136" s="61"/>
      <c r="CJ136" s="61"/>
      <c r="CK136" s="61"/>
      <c r="CL136" s="61"/>
      <c r="CM136" s="61"/>
      <c r="CN136" s="61"/>
      <c r="CO136" s="61"/>
      <c r="CP136" s="61"/>
      <c r="CQ136" s="61"/>
      <c r="CR136" s="61"/>
      <c r="CS136" s="61"/>
      <c r="CT136" s="61"/>
      <c r="CU136" s="61"/>
      <c r="CV136" s="61"/>
      <c r="CW136" s="61"/>
      <c r="CX136" s="61"/>
      <c r="CY136" s="61"/>
      <c r="CZ136" s="61"/>
      <c r="DA136" s="61"/>
      <c r="DB136" s="61"/>
    </row>
    <row r="137" spans="1:106" s="58" customFormat="1" ht="20.100000000000001" customHeight="1">
      <c r="A137" s="117" t="s">
        <v>425</v>
      </c>
      <c r="B137" s="840"/>
      <c r="C137" s="823" t="s">
        <v>71</v>
      </c>
      <c r="D137" s="825" t="str">
        <f>[76]납품수량!C70</f>
        <v>BRACKET MECHANISM GUIDE ASSY RH</v>
      </c>
      <c r="E137" s="825" t="str">
        <f>[76]납품수량!D70</f>
        <v>UM</v>
      </c>
      <c r="F137" s="794">
        <f>VLOOKUP(C137,'[72]납품수량(영업)'!$C$3:$F$260,4,FALSE)</f>
        <v>7112</v>
      </c>
      <c r="G137" s="122">
        <f>VLOOKUP($C$137,[77]납품수량!$B$3:$AI$200,G1,FALSE)</f>
        <v>0</v>
      </c>
      <c r="H137" s="122">
        <f>VLOOKUP($C$137,[77]납품수량!$B$3:$AI$200,H1,FALSE)</f>
        <v>0</v>
      </c>
      <c r="I137" s="122">
        <f>VLOOKUP($C$137,[77]납품수량!$B$3:$AI$200,I1,FALSE)</f>
        <v>0</v>
      </c>
      <c r="J137" s="122">
        <f>VLOOKUP($C$137,[77]납품수량!$B$3:$AI$200,J1,FALSE)</f>
        <v>0</v>
      </c>
      <c r="K137" s="122">
        <f>VLOOKUP($C$137,[77]납품수량!$B$3:$AI$200,K1,FALSE)</f>
        <v>0</v>
      </c>
      <c r="L137" s="122">
        <f>VLOOKUP($C$137,[77]납품수량!$B$3:$AI$200,L1,FALSE)</f>
        <v>0</v>
      </c>
      <c r="M137" s="122">
        <f>VLOOKUP($C$137,[77]납품수량!$B$3:$AI$200,M1,FALSE)</f>
        <v>0</v>
      </c>
      <c r="N137" s="122">
        <f>VLOOKUP($C$137,[77]납품수량!$B$3:$AI$200,N1,FALSE)</f>
        <v>0</v>
      </c>
      <c r="O137" s="122">
        <f>VLOOKUP($C$137,[77]납품수량!$B$3:$AI$200,O1,FALSE)</f>
        <v>0</v>
      </c>
      <c r="P137" s="122">
        <f>VLOOKUP($C$137,[77]납품수량!$B$3:$AI$200,P1,FALSE)</f>
        <v>0</v>
      </c>
      <c r="Q137" s="122">
        <f>VLOOKUP($C$137,[77]납품수량!$B$3:$AI$200,Q1,FALSE)</f>
        <v>0</v>
      </c>
      <c r="R137" s="122">
        <f>VLOOKUP($C$137,[77]납품수량!$B$3:$AI$200,R1,FALSE)</f>
        <v>0</v>
      </c>
      <c r="S137" s="122">
        <f>VLOOKUP($C$137,[77]납품수량!$B$3:$AI$200,S1,FALSE)</f>
        <v>0</v>
      </c>
      <c r="T137" s="122">
        <f>VLOOKUP($C$137,[77]납품수량!$B$3:$AI$200,T1,FALSE)</f>
        <v>0</v>
      </c>
      <c r="U137" s="122">
        <f>VLOOKUP($C$137,[77]납품수량!$B$3:$AI$200,U1,FALSE)</f>
        <v>0</v>
      </c>
      <c r="V137" s="122">
        <f>VLOOKUP($C$137,[77]납품수량!$B$3:$AI$200,V1,FALSE)</f>
        <v>0</v>
      </c>
      <c r="W137" s="122">
        <f>VLOOKUP($C$137,[77]납품수량!$B$3:$AI$200,W1,FALSE)</f>
        <v>0</v>
      </c>
      <c r="X137" s="122">
        <f>VLOOKUP($C$137,[77]납품수량!$B$3:$AI$200,X1,FALSE)</f>
        <v>0</v>
      </c>
      <c r="Y137" s="122">
        <f>VLOOKUP($C$137,[77]납품수량!$B$3:$AI$200,Y1,FALSE)</f>
        <v>0</v>
      </c>
      <c r="Z137" s="122">
        <f>VLOOKUP($C$137,[77]납품수량!$B$3:$AI$200,Z1,FALSE)</f>
        <v>0</v>
      </c>
      <c r="AA137" s="122">
        <f>VLOOKUP($C$137,[77]납품수량!$B$3:$AI$200,AA1,FALSE)</f>
        <v>0</v>
      </c>
      <c r="AB137" s="122">
        <f>VLOOKUP($C$137,[77]납품수량!$B$3:$AI$200,AB1,FALSE)</f>
        <v>0</v>
      </c>
      <c r="AC137" s="122">
        <f>VLOOKUP($C$137,[77]납품수량!$B$3:$AI$200,AC1,FALSE)</f>
        <v>0</v>
      </c>
      <c r="AD137" s="122">
        <f>VLOOKUP($C$137,[77]납품수량!$B$3:$AI$200,AD1,FALSE)</f>
        <v>0</v>
      </c>
      <c r="AE137" s="122">
        <f>VLOOKUP($C$137,[77]납품수량!$B$3:$AI$200,AE1,FALSE)</f>
        <v>0</v>
      </c>
      <c r="AF137" s="122">
        <f>VLOOKUP($C$137,[77]납품수량!$B$3:$AI$200,AF1,FALSE)</f>
        <v>0</v>
      </c>
      <c r="AG137" s="122">
        <f>VLOOKUP($C$137,[77]납품수량!$B$3:$AI$200,AG1,FALSE)</f>
        <v>0</v>
      </c>
      <c r="AH137" s="122">
        <f>VLOOKUP($C$137,[77]납품수량!$B$3:$AI$200,AH1,FALSE)</f>
        <v>0</v>
      </c>
      <c r="AI137" s="122">
        <f>VLOOKUP($C$137,[77]납품수량!$B$3:$AI$200,AI1,FALSE)</f>
        <v>0</v>
      </c>
      <c r="AJ137" s="122">
        <f>VLOOKUP($C$137,[77]납품수량!$B$3:$AI$200,AJ1,FALSE)</f>
        <v>0</v>
      </c>
      <c r="AK137" s="122">
        <f>VLOOKUP($C$137,[77]납품수량!$B$3:$AI$200,AK1,FALSE)</f>
        <v>0</v>
      </c>
      <c r="AL137" s="122">
        <f>SUM(G137:AK137)</f>
        <v>0</v>
      </c>
      <c r="AM137" s="61"/>
      <c r="AN137" s="61"/>
      <c r="AO137" s="61"/>
      <c r="AP137" s="61"/>
      <c r="AQ137" s="61"/>
      <c r="AR137" s="61"/>
      <c r="AS137" s="61"/>
      <c r="AT137" s="61"/>
      <c r="AU137" s="61"/>
      <c r="AV137" s="61"/>
      <c r="AW137" s="61"/>
      <c r="AX137" s="61"/>
      <c r="AY137" s="61"/>
      <c r="AZ137" s="61"/>
      <c r="BA137" s="61"/>
      <c r="BB137" s="61"/>
      <c r="BC137" s="61"/>
      <c r="BD137" s="61"/>
      <c r="BE137" s="61"/>
      <c r="BF137" s="61"/>
      <c r="BG137" s="61"/>
      <c r="BH137" s="61"/>
      <c r="BI137" s="61"/>
      <c r="BJ137" s="61"/>
      <c r="BK137" s="61"/>
      <c r="BL137" s="61"/>
      <c r="BM137" s="61"/>
      <c r="BN137" s="61"/>
      <c r="BO137" s="61"/>
      <c r="BP137" s="61"/>
      <c r="BQ137" s="61"/>
      <c r="BR137" s="61"/>
      <c r="BS137" s="61"/>
      <c r="BT137" s="61"/>
      <c r="BU137" s="61"/>
      <c r="BV137" s="61"/>
      <c r="BW137" s="61"/>
      <c r="BX137" s="61"/>
      <c r="BY137" s="61"/>
      <c r="BZ137" s="61"/>
      <c r="CA137" s="61"/>
      <c r="CB137" s="61"/>
      <c r="CC137" s="61"/>
      <c r="CD137" s="61"/>
      <c r="CE137" s="61"/>
      <c r="CF137" s="61"/>
      <c r="CG137" s="61"/>
      <c r="CH137" s="61"/>
      <c r="CI137" s="61"/>
      <c r="CJ137" s="61"/>
      <c r="CK137" s="61"/>
      <c r="CL137" s="61"/>
      <c r="CM137" s="61"/>
      <c r="CN137" s="61"/>
      <c r="CO137" s="61"/>
      <c r="CP137" s="61"/>
      <c r="CQ137" s="61"/>
      <c r="CR137" s="61"/>
      <c r="CS137" s="61"/>
      <c r="CT137" s="61"/>
      <c r="CU137" s="61"/>
      <c r="CV137" s="61"/>
      <c r="CW137" s="61"/>
      <c r="CX137" s="61"/>
      <c r="CY137" s="61"/>
      <c r="CZ137" s="61"/>
      <c r="DA137" s="61"/>
      <c r="DB137" s="61"/>
    </row>
    <row r="138" spans="1:106" s="58" customFormat="1" ht="20.100000000000001" customHeight="1">
      <c r="A138" s="117"/>
      <c r="B138" s="840"/>
      <c r="C138" s="824"/>
      <c r="D138" s="826"/>
      <c r="E138" s="826"/>
      <c r="F138" s="795"/>
      <c r="G138" s="122">
        <f>$F$137*G137</f>
        <v>0</v>
      </c>
      <c r="H138" s="122">
        <f t="shared" ref="H138:AK138" si="68">$F$137*H137</f>
        <v>0</v>
      </c>
      <c r="I138" s="122">
        <f t="shared" si="68"/>
        <v>0</v>
      </c>
      <c r="J138" s="122">
        <f t="shared" si="68"/>
        <v>0</v>
      </c>
      <c r="K138" s="122">
        <f t="shared" si="68"/>
        <v>0</v>
      </c>
      <c r="L138" s="122">
        <f t="shared" si="68"/>
        <v>0</v>
      </c>
      <c r="M138" s="122">
        <f t="shared" si="68"/>
        <v>0</v>
      </c>
      <c r="N138" s="122">
        <f t="shared" si="68"/>
        <v>0</v>
      </c>
      <c r="O138" s="122">
        <f t="shared" si="68"/>
        <v>0</v>
      </c>
      <c r="P138" s="122">
        <f t="shared" si="68"/>
        <v>0</v>
      </c>
      <c r="Q138" s="122">
        <f t="shared" si="68"/>
        <v>0</v>
      </c>
      <c r="R138" s="122">
        <f t="shared" si="68"/>
        <v>0</v>
      </c>
      <c r="S138" s="122">
        <f t="shared" si="68"/>
        <v>0</v>
      </c>
      <c r="T138" s="122">
        <f t="shared" si="68"/>
        <v>0</v>
      </c>
      <c r="U138" s="122">
        <f t="shared" si="68"/>
        <v>0</v>
      </c>
      <c r="V138" s="122">
        <f t="shared" si="68"/>
        <v>0</v>
      </c>
      <c r="W138" s="122">
        <f t="shared" si="68"/>
        <v>0</v>
      </c>
      <c r="X138" s="122">
        <f t="shared" si="68"/>
        <v>0</v>
      </c>
      <c r="Y138" s="122">
        <f t="shared" si="68"/>
        <v>0</v>
      </c>
      <c r="Z138" s="122">
        <f t="shared" si="68"/>
        <v>0</v>
      </c>
      <c r="AA138" s="122">
        <f t="shared" si="68"/>
        <v>0</v>
      </c>
      <c r="AB138" s="122">
        <f t="shared" si="68"/>
        <v>0</v>
      </c>
      <c r="AC138" s="122">
        <f t="shared" si="68"/>
        <v>0</v>
      </c>
      <c r="AD138" s="122">
        <f t="shared" si="68"/>
        <v>0</v>
      </c>
      <c r="AE138" s="122">
        <f t="shared" si="68"/>
        <v>0</v>
      </c>
      <c r="AF138" s="122">
        <f t="shared" si="68"/>
        <v>0</v>
      </c>
      <c r="AG138" s="122">
        <f t="shared" si="68"/>
        <v>0</v>
      </c>
      <c r="AH138" s="122">
        <f t="shared" si="68"/>
        <v>0</v>
      </c>
      <c r="AI138" s="122">
        <f t="shared" si="68"/>
        <v>0</v>
      </c>
      <c r="AJ138" s="122">
        <f t="shared" si="68"/>
        <v>0</v>
      </c>
      <c r="AK138" s="122">
        <f t="shared" si="68"/>
        <v>0</v>
      </c>
      <c r="AL138" s="122">
        <f>F137*AL137</f>
        <v>0</v>
      </c>
      <c r="AM138" s="61"/>
      <c r="AN138" s="61"/>
      <c r="AO138" s="61"/>
      <c r="AP138" s="61"/>
      <c r="AQ138" s="61"/>
      <c r="AR138" s="61"/>
      <c r="AS138" s="61"/>
      <c r="AT138" s="61"/>
      <c r="AU138" s="61"/>
      <c r="AV138" s="61"/>
      <c r="AW138" s="61"/>
      <c r="AX138" s="61"/>
      <c r="AY138" s="61"/>
      <c r="AZ138" s="61"/>
      <c r="BA138" s="61"/>
      <c r="BB138" s="61"/>
      <c r="BC138" s="61"/>
      <c r="BD138" s="61"/>
      <c r="BE138" s="61"/>
      <c r="BF138" s="61"/>
      <c r="BG138" s="61"/>
      <c r="BH138" s="61"/>
      <c r="BI138" s="61"/>
      <c r="BJ138" s="61"/>
      <c r="BK138" s="61"/>
      <c r="BL138" s="61"/>
      <c r="BM138" s="61"/>
      <c r="BN138" s="61"/>
      <c r="BO138" s="61"/>
      <c r="BP138" s="61"/>
      <c r="BQ138" s="61"/>
      <c r="BR138" s="61"/>
      <c r="BS138" s="61"/>
      <c r="BT138" s="61"/>
      <c r="BU138" s="61"/>
      <c r="BV138" s="61"/>
      <c r="BW138" s="61"/>
      <c r="BX138" s="61"/>
      <c r="BY138" s="61"/>
      <c r="BZ138" s="61"/>
      <c r="CA138" s="61"/>
      <c r="CB138" s="61"/>
      <c r="CC138" s="61"/>
      <c r="CD138" s="61"/>
      <c r="CE138" s="61"/>
      <c r="CF138" s="61"/>
      <c r="CG138" s="61"/>
      <c r="CH138" s="61"/>
      <c r="CI138" s="61"/>
      <c r="CJ138" s="61"/>
      <c r="CK138" s="61"/>
      <c r="CL138" s="61"/>
      <c r="CM138" s="61"/>
      <c r="CN138" s="61"/>
      <c r="CO138" s="61"/>
      <c r="CP138" s="61"/>
      <c r="CQ138" s="61"/>
      <c r="CR138" s="61"/>
      <c r="CS138" s="61"/>
      <c r="CT138" s="61"/>
      <c r="CU138" s="61"/>
      <c r="CV138" s="61"/>
      <c r="CW138" s="61"/>
      <c r="CX138" s="61"/>
      <c r="CY138" s="61"/>
      <c r="CZ138" s="61"/>
      <c r="DA138" s="61"/>
      <c r="DB138" s="61"/>
    </row>
    <row r="139" spans="1:106" s="58" customFormat="1" ht="20.100000000000001" customHeight="1">
      <c r="A139" s="117" t="s">
        <v>425</v>
      </c>
      <c r="B139" s="840"/>
      <c r="C139" s="823" t="s">
        <v>69</v>
      </c>
      <c r="D139" s="825" t="str">
        <f>[76]납품수량!C71</f>
        <v xml:space="preserve">ROLLO CASSETTE SUB ASSY                     </v>
      </c>
      <c r="E139" s="825" t="str">
        <f>[76]납품수량!D71</f>
        <v>UM</v>
      </c>
      <c r="F139" s="794">
        <f>VLOOKUP(C139,'[72]납품수량(영업)'!$C$3:$F$260,4,FALSE)</f>
        <v>4437</v>
      </c>
      <c r="G139" s="122">
        <f>VLOOKUP($C$139,[77]납품수량!$B$3:$AI$200,G1,FALSE)</f>
        <v>0</v>
      </c>
      <c r="H139" s="122">
        <f>VLOOKUP($C$139,[77]납품수량!$B$3:$AI$200,H1,FALSE)</f>
        <v>0</v>
      </c>
      <c r="I139" s="122">
        <f>VLOOKUP($C$139,[77]납품수량!$B$3:$AI$200,I1,FALSE)</f>
        <v>0</v>
      </c>
      <c r="J139" s="122">
        <f>VLOOKUP($C$139,[77]납품수량!$B$3:$AI$200,J1,FALSE)</f>
        <v>0</v>
      </c>
      <c r="K139" s="122">
        <f>VLOOKUP($C$139,[77]납품수량!$B$3:$AI$200,K1,FALSE)</f>
        <v>0</v>
      </c>
      <c r="L139" s="122">
        <f>VLOOKUP($C$139,[77]납품수량!$B$3:$AI$200,L1,FALSE)</f>
        <v>0</v>
      </c>
      <c r="M139" s="122">
        <f>VLOOKUP($C$139,[77]납품수량!$B$3:$AI$200,M1,FALSE)</f>
        <v>0</v>
      </c>
      <c r="N139" s="122">
        <f>VLOOKUP($C$139,[77]납품수량!$B$3:$AI$200,N1,FALSE)</f>
        <v>0</v>
      </c>
      <c r="O139" s="122">
        <f>VLOOKUP($C$139,[77]납품수량!$B$3:$AI$200,O1,FALSE)</f>
        <v>0</v>
      </c>
      <c r="P139" s="122">
        <f>VLOOKUP($C$139,[77]납품수량!$B$3:$AI$200,P1,FALSE)</f>
        <v>0</v>
      </c>
      <c r="Q139" s="122">
        <f>VLOOKUP($C$139,[77]납품수량!$B$3:$AI$200,Q1,FALSE)</f>
        <v>0</v>
      </c>
      <c r="R139" s="122">
        <f>VLOOKUP($C$139,[77]납품수량!$B$3:$AI$200,R1,FALSE)</f>
        <v>0</v>
      </c>
      <c r="S139" s="122">
        <f>VLOOKUP($C$139,[77]납품수량!$B$3:$AI$200,S1,FALSE)</f>
        <v>0</v>
      </c>
      <c r="T139" s="122">
        <f>VLOOKUP($C$139,[77]납품수량!$B$3:$AI$200,T1,FALSE)</f>
        <v>0</v>
      </c>
      <c r="U139" s="122">
        <f>VLOOKUP($C$139,[77]납품수량!$B$3:$AI$200,U1,FALSE)</f>
        <v>0</v>
      </c>
      <c r="V139" s="122">
        <f>VLOOKUP($C$139,[77]납품수량!$B$3:$AI$200,V1,FALSE)</f>
        <v>0</v>
      </c>
      <c r="W139" s="122">
        <f>VLOOKUP($C$139,[77]납품수량!$B$3:$AI$200,W1,FALSE)</f>
        <v>0</v>
      </c>
      <c r="X139" s="122">
        <f>VLOOKUP($C$139,[77]납품수량!$B$3:$AI$200,X1,FALSE)</f>
        <v>0</v>
      </c>
      <c r="Y139" s="122">
        <f>VLOOKUP($C$139,[77]납품수량!$B$3:$AI$200,Y1,FALSE)</f>
        <v>0</v>
      </c>
      <c r="Z139" s="122">
        <f>VLOOKUP($C$139,[77]납품수량!$B$3:$AI$200,Z1,FALSE)</f>
        <v>0</v>
      </c>
      <c r="AA139" s="122">
        <f>VLOOKUP($C$139,[77]납품수량!$B$3:$AI$200,AA1,FALSE)</f>
        <v>0</v>
      </c>
      <c r="AB139" s="122">
        <f>VLOOKUP($C$139,[77]납품수량!$B$3:$AI$200,AB1,FALSE)</f>
        <v>0</v>
      </c>
      <c r="AC139" s="122">
        <f>VLOOKUP($C$139,[77]납품수량!$B$3:$AI$200,AC1,FALSE)</f>
        <v>0</v>
      </c>
      <c r="AD139" s="122">
        <f>VLOOKUP($C$139,[77]납품수량!$B$3:$AI$200,AD1,FALSE)</f>
        <v>0</v>
      </c>
      <c r="AE139" s="122">
        <f>VLOOKUP($C$139,[77]납품수량!$B$3:$AI$200,AE1,FALSE)</f>
        <v>0</v>
      </c>
      <c r="AF139" s="122">
        <f>VLOOKUP($C$139,[77]납품수량!$B$3:$AI$200,AF1,FALSE)</f>
        <v>0</v>
      </c>
      <c r="AG139" s="122">
        <f>VLOOKUP($C$139,[77]납품수량!$B$3:$AI$200,AG1,FALSE)</f>
        <v>0</v>
      </c>
      <c r="AH139" s="122">
        <f>VLOOKUP($C$139,[77]납품수량!$B$3:$AI$200,AH1,FALSE)</f>
        <v>0</v>
      </c>
      <c r="AI139" s="122">
        <f>VLOOKUP($C$139,[77]납품수량!$B$3:$AI$200,AI1,FALSE)</f>
        <v>0</v>
      </c>
      <c r="AJ139" s="122">
        <f>VLOOKUP($C$139,[77]납품수량!$B$3:$AI$200,AJ1,FALSE)</f>
        <v>0</v>
      </c>
      <c r="AK139" s="122">
        <f>VLOOKUP($C$139,[77]납품수량!$B$3:$AI$200,AK1,FALSE)</f>
        <v>0</v>
      </c>
      <c r="AL139" s="122">
        <f>SUM(G139:AK139)</f>
        <v>0</v>
      </c>
      <c r="AM139" s="61"/>
      <c r="AN139" s="61"/>
      <c r="AO139" s="61"/>
      <c r="AP139" s="61"/>
      <c r="AQ139" s="61"/>
      <c r="AR139" s="61"/>
      <c r="AS139" s="61"/>
      <c r="AT139" s="61"/>
      <c r="AU139" s="61"/>
      <c r="AV139" s="61"/>
      <c r="AW139" s="61"/>
      <c r="AX139" s="61"/>
      <c r="AY139" s="61"/>
      <c r="AZ139" s="61"/>
      <c r="BA139" s="61"/>
      <c r="BB139" s="61"/>
      <c r="BC139" s="61"/>
      <c r="BD139" s="61"/>
      <c r="BE139" s="61"/>
      <c r="BF139" s="61"/>
      <c r="BG139" s="61"/>
      <c r="BH139" s="61"/>
      <c r="BI139" s="61"/>
      <c r="BJ139" s="61"/>
      <c r="BK139" s="61"/>
      <c r="BL139" s="61"/>
      <c r="BM139" s="61"/>
      <c r="BN139" s="61"/>
      <c r="BO139" s="61"/>
      <c r="BP139" s="61"/>
      <c r="BQ139" s="61"/>
      <c r="BR139" s="61"/>
      <c r="BS139" s="61"/>
      <c r="BT139" s="61"/>
      <c r="BU139" s="61"/>
      <c r="BV139" s="61"/>
      <c r="BW139" s="61"/>
      <c r="BX139" s="61"/>
      <c r="BY139" s="61"/>
      <c r="BZ139" s="61"/>
      <c r="CA139" s="61"/>
      <c r="CB139" s="61"/>
      <c r="CC139" s="61"/>
      <c r="CD139" s="61"/>
      <c r="CE139" s="61"/>
      <c r="CF139" s="61"/>
      <c r="CG139" s="61"/>
      <c r="CH139" s="61"/>
      <c r="CI139" s="61"/>
      <c r="CJ139" s="61"/>
      <c r="CK139" s="61"/>
      <c r="CL139" s="61"/>
      <c r="CM139" s="61"/>
      <c r="CN139" s="61"/>
      <c r="CO139" s="61"/>
      <c r="CP139" s="61"/>
      <c r="CQ139" s="61"/>
      <c r="CR139" s="61"/>
      <c r="CS139" s="61"/>
      <c r="CT139" s="61"/>
      <c r="CU139" s="61"/>
      <c r="CV139" s="61"/>
      <c r="CW139" s="61"/>
      <c r="CX139" s="61"/>
      <c r="CY139" s="61"/>
      <c r="CZ139" s="61"/>
      <c r="DA139" s="61"/>
      <c r="DB139" s="61"/>
    </row>
    <row r="140" spans="1:106" s="58" customFormat="1" ht="20.100000000000001" customHeight="1">
      <c r="A140" s="117"/>
      <c r="B140" s="840"/>
      <c r="C140" s="824"/>
      <c r="D140" s="826"/>
      <c r="E140" s="826"/>
      <c r="F140" s="795"/>
      <c r="G140" s="122">
        <f>$F$139*G139</f>
        <v>0</v>
      </c>
      <c r="H140" s="122">
        <f t="shared" ref="H140:AK140" si="69">$F$139*H139</f>
        <v>0</v>
      </c>
      <c r="I140" s="122">
        <f t="shared" si="69"/>
        <v>0</v>
      </c>
      <c r="J140" s="122">
        <f t="shared" si="69"/>
        <v>0</v>
      </c>
      <c r="K140" s="122">
        <f t="shared" si="69"/>
        <v>0</v>
      </c>
      <c r="L140" s="122">
        <f t="shared" si="69"/>
        <v>0</v>
      </c>
      <c r="M140" s="122">
        <f t="shared" si="69"/>
        <v>0</v>
      </c>
      <c r="N140" s="122">
        <f t="shared" si="69"/>
        <v>0</v>
      </c>
      <c r="O140" s="122">
        <f t="shared" si="69"/>
        <v>0</v>
      </c>
      <c r="P140" s="122">
        <f t="shared" si="69"/>
        <v>0</v>
      </c>
      <c r="Q140" s="122">
        <f t="shared" si="69"/>
        <v>0</v>
      </c>
      <c r="R140" s="122">
        <f t="shared" si="69"/>
        <v>0</v>
      </c>
      <c r="S140" s="122">
        <f t="shared" si="69"/>
        <v>0</v>
      </c>
      <c r="T140" s="122">
        <f t="shared" si="69"/>
        <v>0</v>
      </c>
      <c r="U140" s="122">
        <f t="shared" si="69"/>
        <v>0</v>
      </c>
      <c r="V140" s="122">
        <f t="shared" si="69"/>
        <v>0</v>
      </c>
      <c r="W140" s="122">
        <f t="shared" si="69"/>
        <v>0</v>
      </c>
      <c r="X140" s="122">
        <f t="shared" si="69"/>
        <v>0</v>
      </c>
      <c r="Y140" s="122">
        <f t="shared" si="69"/>
        <v>0</v>
      </c>
      <c r="Z140" s="122">
        <f t="shared" si="69"/>
        <v>0</v>
      </c>
      <c r="AA140" s="122">
        <f t="shared" si="69"/>
        <v>0</v>
      </c>
      <c r="AB140" s="122">
        <f t="shared" si="69"/>
        <v>0</v>
      </c>
      <c r="AC140" s="122">
        <f t="shared" si="69"/>
        <v>0</v>
      </c>
      <c r="AD140" s="122">
        <f t="shared" si="69"/>
        <v>0</v>
      </c>
      <c r="AE140" s="122">
        <f t="shared" si="69"/>
        <v>0</v>
      </c>
      <c r="AF140" s="122">
        <f t="shared" si="69"/>
        <v>0</v>
      </c>
      <c r="AG140" s="122">
        <f t="shared" si="69"/>
        <v>0</v>
      </c>
      <c r="AH140" s="122">
        <f t="shared" si="69"/>
        <v>0</v>
      </c>
      <c r="AI140" s="122">
        <f t="shared" si="69"/>
        <v>0</v>
      </c>
      <c r="AJ140" s="122">
        <f t="shared" si="69"/>
        <v>0</v>
      </c>
      <c r="AK140" s="122">
        <f t="shared" si="69"/>
        <v>0</v>
      </c>
      <c r="AL140" s="122">
        <f>F139*AL139</f>
        <v>0</v>
      </c>
      <c r="AM140" s="61"/>
      <c r="AN140" s="61"/>
      <c r="AO140" s="61"/>
      <c r="AP140" s="61"/>
      <c r="AQ140" s="61"/>
      <c r="AR140" s="61"/>
      <c r="AS140" s="61"/>
      <c r="AT140" s="61"/>
      <c r="AU140" s="61"/>
      <c r="AV140" s="61"/>
      <c r="AW140" s="61"/>
      <c r="AX140" s="61"/>
      <c r="AY140" s="61"/>
      <c r="AZ140" s="61"/>
      <c r="BA140" s="61"/>
      <c r="BB140" s="61"/>
      <c r="BC140" s="61"/>
      <c r="BD140" s="61"/>
      <c r="BE140" s="61"/>
      <c r="BF140" s="61"/>
      <c r="BG140" s="61"/>
      <c r="BH140" s="61"/>
      <c r="BI140" s="61"/>
      <c r="BJ140" s="61"/>
      <c r="BK140" s="61"/>
      <c r="BL140" s="61"/>
      <c r="BM140" s="61"/>
      <c r="BN140" s="61"/>
      <c r="BO140" s="61"/>
      <c r="BP140" s="61"/>
      <c r="BQ140" s="61"/>
      <c r="BR140" s="61"/>
      <c r="BS140" s="61"/>
      <c r="BT140" s="61"/>
      <c r="BU140" s="61"/>
      <c r="BV140" s="61"/>
      <c r="BW140" s="61"/>
      <c r="BX140" s="61"/>
      <c r="BY140" s="61"/>
      <c r="BZ140" s="61"/>
      <c r="CA140" s="61"/>
      <c r="CB140" s="61"/>
      <c r="CC140" s="61"/>
      <c r="CD140" s="61"/>
      <c r="CE140" s="61"/>
      <c r="CF140" s="61"/>
      <c r="CG140" s="61"/>
      <c r="CH140" s="61"/>
      <c r="CI140" s="61"/>
      <c r="CJ140" s="61"/>
      <c r="CK140" s="61"/>
      <c r="CL140" s="61"/>
      <c r="CM140" s="61"/>
      <c r="CN140" s="61"/>
      <c r="CO140" s="61"/>
      <c r="CP140" s="61"/>
      <c r="CQ140" s="61"/>
      <c r="CR140" s="61"/>
      <c r="CS140" s="61"/>
      <c r="CT140" s="61"/>
      <c r="CU140" s="61"/>
      <c r="CV140" s="61"/>
      <c r="CW140" s="61"/>
      <c r="CX140" s="61"/>
      <c r="CY140" s="61"/>
      <c r="CZ140" s="61"/>
      <c r="DA140" s="61"/>
      <c r="DB140" s="61"/>
    </row>
    <row r="141" spans="1:106" s="58" customFormat="1" ht="20.100000000000001" customHeight="1">
      <c r="A141" s="117" t="s">
        <v>425</v>
      </c>
      <c r="B141" s="840"/>
      <c r="C141" s="815" t="s">
        <v>73</v>
      </c>
      <c r="D141" s="817" t="str">
        <f>[76]납품수량!C72</f>
        <v xml:space="preserve">GLASS REINFORCEMENT ASSY                    </v>
      </c>
      <c r="E141" s="817" t="str">
        <f>[76]납품수량!D72</f>
        <v>UM</v>
      </c>
      <c r="F141" s="794">
        <f>VLOOKUP(C141,'[72]납품수량(영업)'!$C$3:$F$260,4,FALSE)</f>
        <v>4939</v>
      </c>
      <c r="G141" s="122">
        <f>VLOOKUP($C$141,[77]납품수량!$B$3:$AI$200,G1,FALSE)</f>
        <v>0</v>
      </c>
      <c r="H141" s="122">
        <f>VLOOKUP($C$141,[77]납품수량!$B$3:$AI$200,H1,FALSE)</f>
        <v>0</v>
      </c>
      <c r="I141" s="122">
        <f>VLOOKUP($C$141,[77]납품수량!$B$3:$AI$200,I1,FALSE)</f>
        <v>0</v>
      </c>
      <c r="J141" s="122">
        <f>VLOOKUP($C$141,[77]납품수량!$B$3:$AI$200,J1,FALSE)</f>
        <v>0</v>
      </c>
      <c r="K141" s="122">
        <f>VLOOKUP($C$141,[77]납품수량!$B$3:$AI$200,K1,FALSE)</f>
        <v>0</v>
      </c>
      <c r="L141" s="122">
        <f>VLOOKUP($C$141,[77]납품수량!$B$3:$AI$200,L1,FALSE)</f>
        <v>0</v>
      </c>
      <c r="M141" s="122">
        <f>VLOOKUP($C$141,[77]납품수량!$B$3:$AI$200,M1,FALSE)</f>
        <v>0</v>
      </c>
      <c r="N141" s="122">
        <f>VLOOKUP($C$141,[77]납품수량!$B$3:$AI$200,N1,FALSE)</f>
        <v>0</v>
      </c>
      <c r="O141" s="122">
        <f>VLOOKUP($C$141,[77]납품수량!$B$3:$AI$200,O1,FALSE)</f>
        <v>0</v>
      </c>
      <c r="P141" s="122">
        <f>VLOOKUP($C$141,[77]납품수량!$B$3:$AI$200,P1,FALSE)</f>
        <v>0</v>
      </c>
      <c r="Q141" s="122">
        <f>VLOOKUP($C$141,[77]납품수량!$B$3:$AI$200,Q1,FALSE)</f>
        <v>0</v>
      </c>
      <c r="R141" s="122">
        <f>VLOOKUP($C$141,[77]납품수량!$B$3:$AI$200,R1,FALSE)</f>
        <v>0</v>
      </c>
      <c r="S141" s="122">
        <f>VLOOKUP($C$141,[77]납품수량!$B$3:$AI$200,S1,FALSE)</f>
        <v>0</v>
      </c>
      <c r="T141" s="122">
        <f>VLOOKUP($C$141,[77]납품수량!$B$3:$AI$200,T1,FALSE)</f>
        <v>0</v>
      </c>
      <c r="U141" s="122">
        <f>VLOOKUP($C$141,[77]납품수량!$B$3:$AI$200,U1,FALSE)</f>
        <v>0</v>
      </c>
      <c r="V141" s="122">
        <f>VLOOKUP($C$141,[77]납품수량!$B$3:$AI$200,V1,FALSE)</f>
        <v>0</v>
      </c>
      <c r="W141" s="122">
        <f>VLOOKUP($C$141,[77]납품수량!$B$3:$AI$200,W1,FALSE)</f>
        <v>0</v>
      </c>
      <c r="X141" s="122">
        <f>VLOOKUP($C$141,[77]납품수량!$B$3:$AI$200,X1,FALSE)</f>
        <v>0</v>
      </c>
      <c r="Y141" s="122">
        <f>VLOOKUP($C$141,[77]납품수량!$B$3:$AI$200,Y1,FALSE)</f>
        <v>0</v>
      </c>
      <c r="Z141" s="122">
        <f>VLOOKUP($C$141,[77]납품수량!$B$3:$AI$200,Z1,FALSE)</f>
        <v>0</v>
      </c>
      <c r="AA141" s="122">
        <f>VLOOKUP($C$141,[77]납품수량!$B$3:$AI$200,AA1,FALSE)</f>
        <v>0</v>
      </c>
      <c r="AB141" s="122">
        <f>VLOOKUP($C$141,[77]납품수량!$B$3:$AI$200,AB1,FALSE)</f>
        <v>0</v>
      </c>
      <c r="AC141" s="122">
        <f>VLOOKUP($C$141,[77]납품수량!$B$3:$AI$200,AC1,FALSE)</f>
        <v>0</v>
      </c>
      <c r="AD141" s="122">
        <f>VLOOKUP($C$141,[77]납품수량!$B$3:$AI$200,AD1,FALSE)</f>
        <v>0</v>
      </c>
      <c r="AE141" s="122">
        <f>VLOOKUP($C$141,[77]납품수량!$B$3:$AI$200,AE1,FALSE)</f>
        <v>0</v>
      </c>
      <c r="AF141" s="122">
        <f>VLOOKUP($C$141,[77]납품수량!$B$3:$AI$200,AF1,FALSE)</f>
        <v>0</v>
      </c>
      <c r="AG141" s="122">
        <f>VLOOKUP($C$141,[77]납품수량!$B$3:$AI$200,AG1,FALSE)</f>
        <v>0</v>
      </c>
      <c r="AH141" s="122">
        <f>VLOOKUP($C$141,[77]납품수량!$B$3:$AI$200,AH1,FALSE)</f>
        <v>0</v>
      </c>
      <c r="AI141" s="122">
        <f>VLOOKUP($C$141,[77]납품수량!$B$3:$AI$200,AI1,FALSE)</f>
        <v>0</v>
      </c>
      <c r="AJ141" s="122">
        <f>VLOOKUP($C$141,[77]납품수량!$B$3:$AI$200,AJ1,FALSE)</f>
        <v>0</v>
      </c>
      <c r="AK141" s="122">
        <f>VLOOKUP($C$141,[77]납품수량!$B$3:$AI$200,AK1,FALSE)</f>
        <v>0</v>
      </c>
      <c r="AL141" s="122">
        <f>SUM(G141:AK141)</f>
        <v>0</v>
      </c>
      <c r="AM141" s="61"/>
      <c r="AN141" s="61"/>
      <c r="AO141" s="61"/>
      <c r="AP141" s="61"/>
      <c r="AQ141" s="61"/>
      <c r="AR141" s="61"/>
      <c r="AS141" s="61"/>
      <c r="AT141" s="61"/>
      <c r="AU141" s="61"/>
      <c r="AV141" s="61"/>
      <c r="AW141" s="61"/>
      <c r="AX141" s="61"/>
      <c r="AY141" s="61"/>
      <c r="AZ141" s="61"/>
      <c r="BA141" s="61"/>
      <c r="BB141" s="61"/>
      <c r="BC141" s="61"/>
      <c r="BD141" s="61"/>
      <c r="BE141" s="61"/>
      <c r="BF141" s="61"/>
      <c r="BG141" s="61"/>
      <c r="BH141" s="61"/>
      <c r="BI141" s="61"/>
      <c r="BJ141" s="61"/>
      <c r="BK141" s="61"/>
      <c r="BL141" s="61"/>
      <c r="BM141" s="61"/>
      <c r="BN141" s="61"/>
      <c r="BO141" s="61"/>
      <c r="BP141" s="61"/>
      <c r="BQ141" s="61"/>
      <c r="BR141" s="61"/>
      <c r="BS141" s="61"/>
      <c r="BT141" s="61"/>
      <c r="BU141" s="61"/>
      <c r="BV141" s="61"/>
      <c r="BW141" s="61"/>
      <c r="BX141" s="61"/>
      <c r="BY141" s="61"/>
      <c r="BZ141" s="61"/>
      <c r="CA141" s="61"/>
      <c r="CB141" s="61"/>
      <c r="CC141" s="61"/>
      <c r="CD141" s="61"/>
      <c r="CE141" s="61"/>
      <c r="CF141" s="61"/>
      <c r="CG141" s="61"/>
      <c r="CH141" s="61"/>
      <c r="CI141" s="61"/>
      <c r="CJ141" s="61"/>
      <c r="CK141" s="61"/>
      <c r="CL141" s="61"/>
      <c r="CM141" s="61"/>
      <c r="CN141" s="61"/>
      <c r="CO141" s="61"/>
      <c r="CP141" s="61"/>
      <c r="CQ141" s="61"/>
      <c r="CR141" s="61"/>
      <c r="CS141" s="61"/>
      <c r="CT141" s="61"/>
      <c r="CU141" s="61"/>
      <c r="CV141" s="61"/>
      <c r="CW141" s="61"/>
      <c r="CX141" s="61"/>
      <c r="CY141" s="61"/>
      <c r="CZ141" s="61"/>
      <c r="DA141" s="61"/>
      <c r="DB141" s="61"/>
    </row>
    <row r="142" spans="1:106" s="58" customFormat="1" ht="20.100000000000001" customHeight="1">
      <c r="A142" s="117"/>
      <c r="B142" s="840"/>
      <c r="C142" s="816"/>
      <c r="D142" s="818"/>
      <c r="E142" s="818"/>
      <c r="F142" s="795"/>
      <c r="G142" s="122">
        <f>$F$141*G141</f>
        <v>0</v>
      </c>
      <c r="H142" s="122">
        <f t="shared" ref="H142:AK142" si="70">$F$141*H141</f>
        <v>0</v>
      </c>
      <c r="I142" s="122">
        <f t="shared" si="70"/>
        <v>0</v>
      </c>
      <c r="J142" s="122">
        <f t="shared" si="70"/>
        <v>0</v>
      </c>
      <c r="K142" s="122">
        <f t="shared" si="70"/>
        <v>0</v>
      </c>
      <c r="L142" s="122">
        <f t="shared" si="70"/>
        <v>0</v>
      </c>
      <c r="M142" s="122">
        <f t="shared" si="70"/>
        <v>0</v>
      </c>
      <c r="N142" s="122">
        <f t="shared" si="70"/>
        <v>0</v>
      </c>
      <c r="O142" s="122">
        <f t="shared" si="70"/>
        <v>0</v>
      </c>
      <c r="P142" s="122">
        <f t="shared" si="70"/>
        <v>0</v>
      </c>
      <c r="Q142" s="122">
        <f t="shared" si="70"/>
        <v>0</v>
      </c>
      <c r="R142" s="122">
        <f t="shared" si="70"/>
        <v>0</v>
      </c>
      <c r="S142" s="122">
        <f t="shared" si="70"/>
        <v>0</v>
      </c>
      <c r="T142" s="122">
        <f t="shared" si="70"/>
        <v>0</v>
      </c>
      <c r="U142" s="122">
        <f t="shared" si="70"/>
        <v>0</v>
      </c>
      <c r="V142" s="122">
        <f t="shared" si="70"/>
        <v>0</v>
      </c>
      <c r="W142" s="122">
        <f t="shared" si="70"/>
        <v>0</v>
      </c>
      <c r="X142" s="122">
        <f t="shared" si="70"/>
        <v>0</v>
      </c>
      <c r="Y142" s="122">
        <f t="shared" si="70"/>
        <v>0</v>
      </c>
      <c r="Z142" s="122">
        <f t="shared" si="70"/>
        <v>0</v>
      </c>
      <c r="AA142" s="122">
        <f t="shared" si="70"/>
        <v>0</v>
      </c>
      <c r="AB142" s="122">
        <f t="shared" si="70"/>
        <v>0</v>
      </c>
      <c r="AC142" s="122">
        <f t="shared" si="70"/>
        <v>0</v>
      </c>
      <c r="AD142" s="122">
        <f t="shared" si="70"/>
        <v>0</v>
      </c>
      <c r="AE142" s="122">
        <f t="shared" si="70"/>
        <v>0</v>
      </c>
      <c r="AF142" s="122">
        <f t="shared" si="70"/>
        <v>0</v>
      </c>
      <c r="AG142" s="122">
        <f t="shared" si="70"/>
        <v>0</v>
      </c>
      <c r="AH142" s="122">
        <f t="shared" si="70"/>
        <v>0</v>
      </c>
      <c r="AI142" s="122">
        <f t="shared" si="70"/>
        <v>0</v>
      </c>
      <c r="AJ142" s="122">
        <f t="shared" si="70"/>
        <v>0</v>
      </c>
      <c r="AK142" s="122">
        <f t="shared" si="70"/>
        <v>0</v>
      </c>
      <c r="AL142" s="122">
        <f>F141*AL141</f>
        <v>0</v>
      </c>
      <c r="AM142" s="61"/>
      <c r="AN142" s="61"/>
      <c r="AO142" s="61"/>
      <c r="AP142" s="61"/>
      <c r="AQ142" s="61"/>
      <c r="AR142" s="61"/>
      <c r="AS142" s="61"/>
      <c r="AT142" s="61"/>
      <c r="AU142" s="61"/>
      <c r="AV142" s="61"/>
      <c r="AW142" s="61"/>
      <c r="AX142" s="61"/>
      <c r="AY142" s="61"/>
      <c r="AZ142" s="61"/>
      <c r="BA142" s="61"/>
      <c r="BB142" s="61"/>
      <c r="BC142" s="61"/>
      <c r="BD142" s="61"/>
      <c r="BE142" s="61"/>
      <c r="BF142" s="61"/>
      <c r="BG142" s="61"/>
      <c r="BH142" s="61"/>
      <c r="BI142" s="61"/>
      <c r="BJ142" s="61"/>
      <c r="BK142" s="61"/>
      <c r="BL142" s="61"/>
      <c r="BM142" s="61"/>
      <c r="BN142" s="61"/>
      <c r="BO142" s="61"/>
      <c r="BP142" s="61"/>
      <c r="BQ142" s="61"/>
      <c r="BR142" s="61"/>
      <c r="BS142" s="61"/>
      <c r="BT142" s="61"/>
      <c r="BU142" s="61"/>
      <c r="BV142" s="61"/>
      <c r="BW142" s="61"/>
      <c r="BX142" s="61"/>
      <c r="BY142" s="61"/>
      <c r="BZ142" s="61"/>
      <c r="CA142" s="61"/>
      <c r="CB142" s="61"/>
      <c r="CC142" s="61"/>
      <c r="CD142" s="61"/>
      <c r="CE142" s="61"/>
      <c r="CF142" s="61"/>
      <c r="CG142" s="61"/>
      <c r="CH142" s="61"/>
      <c r="CI142" s="61"/>
      <c r="CJ142" s="61"/>
      <c r="CK142" s="61"/>
      <c r="CL142" s="61"/>
      <c r="CM142" s="61"/>
      <c r="CN142" s="61"/>
      <c r="CO142" s="61"/>
      <c r="CP142" s="61"/>
      <c r="CQ142" s="61"/>
      <c r="CR142" s="61"/>
      <c r="CS142" s="61"/>
      <c r="CT142" s="61"/>
      <c r="CU142" s="61"/>
      <c r="CV142" s="61"/>
      <c r="CW142" s="61"/>
      <c r="CX142" s="61"/>
      <c r="CY142" s="61"/>
      <c r="CZ142" s="61"/>
      <c r="DA142" s="61"/>
      <c r="DB142" s="61"/>
    </row>
    <row r="143" spans="1:106" s="58" customFormat="1" ht="20.100000000000001" customHeight="1">
      <c r="A143" s="117" t="s">
        <v>425</v>
      </c>
      <c r="B143" s="840"/>
      <c r="C143" s="823" t="s">
        <v>143</v>
      </c>
      <c r="D143" s="825" t="str">
        <f>[76]납품수량!C73</f>
        <v xml:space="preserve">ROLLO CASSETTE </v>
      </c>
      <c r="E143" s="825" t="str">
        <f>[76]납품수량!D73</f>
        <v>RP</v>
      </c>
      <c r="F143" s="794">
        <f>VLOOKUP(C143,'[72]납품수량(영업)'!$C$3:$F$260,4,FALSE)</f>
        <v>0</v>
      </c>
      <c r="G143" s="122">
        <f>VLOOKUP($C$143,[77]납품수량!$B$3:$AI$200,G1,FALSE)</f>
        <v>0</v>
      </c>
      <c r="H143" s="122">
        <f>VLOOKUP($C$143,[77]납품수량!$B$3:$AI$200,H1,FALSE)</f>
        <v>0</v>
      </c>
      <c r="I143" s="122">
        <f>VLOOKUP($C$143,[77]납품수량!$B$3:$AI$200,I1,FALSE)</f>
        <v>0</v>
      </c>
      <c r="J143" s="122">
        <f>VLOOKUP($C$143,[77]납품수량!$B$3:$AI$200,J1,FALSE)</f>
        <v>0</v>
      </c>
      <c r="K143" s="122">
        <f>VLOOKUP($C$143,[77]납품수량!$B$3:$AI$200,K1,FALSE)</f>
        <v>0</v>
      </c>
      <c r="L143" s="122">
        <f>VLOOKUP($C$143,[77]납품수량!$B$3:$AI$200,L1,FALSE)</f>
        <v>0</v>
      </c>
      <c r="M143" s="122">
        <f>VLOOKUP($C$143,[77]납품수량!$B$3:$AI$200,M1,FALSE)</f>
        <v>0</v>
      </c>
      <c r="N143" s="122">
        <f>VLOOKUP($C$143,[77]납품수량!$B$3:$AI$200,N1,FALSE)</f>
        <v>0</v>
      </c>
      <c r="O143" s="122">
        <f>VLOOKUP($C$143,[77]납품수량!$B$3:$AI$200,O1,FALSE)</f>
        <v>0</v>
      </c>
      <c r="P143" s="122">
        <f>VLOOKUP($C$143,[77]납품수량!$B$3:$AI$200,P1,FALSE)</f>
        <v>0</v>
      </c>
      <c r="Q143" s="122">
        <f>VLOOKUP($C$143,[77]납품수량!$B$3:$AI$200,Q1,FALSE)</f>
        <v>0</v>
      </c>
      <c r="R143" s="122">
        <f>VLOOKUP($C$143,[77]납품수량!$B$3:$AI$200,R1,FALSE)</f>
        <v>0</v>
      </c>
      <c r="S143" s="122">
        <f>VLOOKUP($C$143,[77]납품수량!$B$3:$AI$200,S1,FALSE)</f>
        <v>0</v>
      </c>
      <c r="T143" s="122">
        <f>VLOOKUP($C$143,[77]납품수량!$B$3:$AI$200,T1,FALSE)</f>
        <v>0</v>
      </c>
      <c r="U143" s="122">
        <f>VLOOKUP($C$143,[77]납품수량!$B$3:$AI$200,U1,FALSE)</f>
        <v>0</v>
      </c>
      <c r="V143" s="122">
        <f>VLOOKUP($C$143,[77]납품수량!$B$3:$AI$200,V1,FALSE)</f>
        <v>0</v>
      </c>
      <c r="W143" s="122">
        <f>VLOOKUP($C$143,[77]납품수량!$B$3:$AI$200,W1,FALSE)</f>
        <v>0</v>
      </c>
      <c r="X143" s="122">
        <f>VLOOKUP($C$143,[77]납품수량!$B$3:$AI$200,X1,FALSE)</f>
        <v>0</v>
      </c>
      <c r="Y143" s="122">
        <f>VLOOKUP($C$143,[77]납품수량!$B$3:$AI$200,Y1,FALSE)</f>
        <v>0</v>
      </c>
      <c r="Z143" s="122">
        <f>VLOOKUP($C$143,[77]납품수량!$B$3:$AI$200,Z1,FALSE)</f>
        <v>0</v>
      </c>
      <c r="AA143" s="122">
        <f>VLOOKUP($C$143,[77]납품수량!$B$3:$AI$200,AA1,FALSE)</f>
        <v>0</v>
      </c>
      <c r="AB143" s="122">
        <f>VLOOKUP($C$143,[77]납품수량!$B$3:$AI$200,AB1,FALSE)</f>
        <v>0</v>
      </c>
      <c r="AC143" s="122">
        <f>VLOOKUP($C$143,[77]납품수량!$B$3:$AI$200,AC1,FALSE)</f>
        <v>0</v>
      </c>
      <c r="AD143" s="122">
        <f>VLOOKUP($C$143,[77]납품수량!$B$3:$AI$200,AD1,FALSE)</f>
        <v>0</v>
      </c>
      <c r="AE143" s="122">
        <f>VLOOKUP($C$143,[77]납품수량!$B$3:$AI$200,AE1,FALSE)</f>
        <v>0</v>
      </c>
      <c r="AF143" s="122">
        <f>VLOOKUP($C$143,[77]납품수량!$B$3:$AI$200,AF1,FALSE)</f>
        <v>0</v>
      </c>
      <c r="AG143" s="122">
        <f>VLOOKUP($C$143,[77]납품수량!$B$3:$AI$200,AG1,FALSE)</f>
        <v>0</v>
      </c>
      <c r="AH143" s="122">
        <f>VLOOKUP($C$143,[77]납품수량!$B$3:$AI$200,AH1,FALSE)</f>
        <v>0</v>
      </c>
      <c r="AI143" s="122">
        <f>VLOOKUP($C$143,[77]납품수량!$B$3:$AI$200,AI1,FALSE)</f>
        <v>0</v>
      </c>
      <c r="AJ143" s="122">
        <f>VLOOKUP($C$143,[77]납품수량!$B$3:$AI$200,AJ1,FALSE)</f>
        <v>0</v>
      </c>
      <c r="AK143" s="122">
        <f>VLOOKUP($C$143,[77]납품수량!$B$3:$AI$200,AK1,FALSE)</f>
        <v>0</v>
      </c>
      <c r="AL143" s="122">
        <f>SUM(G143:AK143)</f>
        <v>0</v>
      </c>
      <c r="AM143" s="61"/>
      <c r="AN143" s="61"/>
      <c r="AO143" s="61"/>
      <c r="AP143" s="61"/>
      <c r="AQ143" s="61"/>
      <c r="AR143" s="61"/>
      <c r="AS143" s="61"/>
      <c r="AT143" s="61"/>
      <c r="AU143" s="61"/>
      <c r="AV143" s="61"/>
      <c r="AW143" s="61"/>
      <c r="AX143" s="61"/>
      <c r="AY143" s="61"/>
      <c r="AZ143" s="61"/>
      <c r="BA143" s="61"/>
      <c r="BB143" s="61"/>
      <c r="BC143" s="61"/>
      <c r="BD143" s="61"/>
      <c r="BE143" s="61"/>
      <c r="BF143" s="61"/>
      <c r="BG143" s="61"/>
      <c r="BH143" s="61"/>
      <c r="BI143" s="61"/>
      <c r="BJ143" s="61"/>
      <c r="BK143" s="61"/>
      <c r="BL143" s="61"/>
      <c r="BM143" s="61"/>
      <c r="BN143" s="61"/>
      <c r="BO143" s="61"/>
      <c r="BP143" s="61"/>
      <c r="BQ143" s="61"/>
      <c r="BR143" s="61"/>
      <c r="BS143" s="61"/>
      <c r="BT143" s="61"/>
      <c r="BU143" s="61"/>
      <c r="BV143" s="61"/>
      <c r="BW143" s="61"/>
      <c r="BX143" s="61"/>
      <c r="BY143" s="61"/>
      <c r="BZ143" s="61"/>
      <c r="CA143" s="61"/>
      <c r="CB143" s="61"/>
      <c r="CC143" s="61"/>
      <c r="CD143" s="61"/>
      <c r="CE143" s="61"/>
      <c r="CF143" s="61"/>
      <c r="CG143" s="61"/>
      <c r="CH143" s="61"/>
      <c r="CI143" s="61"/>
      <c r="CJ143" s="61"/>
      <c r="CK143" s="61"/>
      <c r="CL143" s="61"/>
      <c r="CM143" s="61"/>
      <c r="CN143" s="61"/>
      <c r="CO143" s="61"/>
      <c r="CP143" s="61"/>
      <c r="CQ143" s="61"/>
      <c r="CR143" s="61"/>
      <c r="CS143" s="61"/>
      <c r="CT143" s="61"/>
      <c r="CU143" s="61"/>
      <c r="CV143" s="61"/>
      <c r="CW143" s="61"/>
      <c r="CX143" s="61"/>
      <c r="CY143" s="61"/>
      <c r="CZ143" s="61"/>
      <c r="DA143" s="61"/>
      <c r="DB143" s="61"/>
    </row>
    <row r="144" spans="1:106" s="58" customFormat="1" ht="20.100000000000001" customHeight="1">
      <c r="A144" s="117"/>
      <c r="B144" s="840"/>
      <c r="C144" s="824"/>
      <c r="D144" s="826"/>
      <c r="E144" s="826"/>
      <c r="F144" s="795"/>
      <c r="G144" s="122">
        <f>$F$143*G143</f>
        <v>0</v>
      </c>
      <c r="H144" s="122">
        <f t="shared" ref="H144:AK144" si="71">$F$143*H143</f>
        <v>0</v>
      </c>
      <c r="I144" s="122">
        <f t="shared" si="71"/>
        <v>0</v>
      </c>
      <c r="J144" s="122">
        <f t="shared" si="71"/>
        <v>0</v>
      </c>
      <c r="K144" s="122">
        <f t="shared" si="71"/>
        <v>0</v>
      </c>
      <c r="L144" s="122">
        <f t="shared" si="71"/>
        <v>0</v>
      </c>
      <c r="M144" s="122">
        <f t="shared" si="71"/>
        <v>0</v>
      </c>
      <c r="N144" s="122">
        <f t="shared" si="71"/>
        <v>0</v>
      </c>
      <c r="O144" s="122">
        <f t="shared" si="71"/>
        <v>0</v>
      </c>
      <c r="P144" s="122">
        <f t="shared" si="71"/>
        <v>0</v>
      </c>
      <c r="Q144" s="122">
        <f t="shared" si="71"/>
        <v>0</v>
      </c>
      <c r="R144" s="122">
        <f t="shared" si="71"/>
        <v>0</v>
      </c>
      <c r="S144" s="122">
        <f t="shared" si="71"/>
        <v>0</v>
      </c>
      <c r="T144" s="122">
        <f t="shared" si="71"/>
        <v>0</v>
      </c>
      <c r="U144" s="122">
        <f t="shared" si="71"/>
        <v>0</v>
      </c>
      <c r="V144" s="122">
        <f t="shared" si="71"/>
        <v>0</v>
      </c>
      <c r="W144" s="122">
        <f t="shared" si="71"/>
        <v>0</v>
      </c>
      <c r="X144" s="122">
        <f t="shared" si="71"/>
        <v>0</v>
      </c>
      <c r="Y144" s="122">
        <f t="shared" si="71"/>
        <v>0</v>
      </c>
      <c r="Z144" s="122">
        <f t="shared" si="71"/>
        <v>0</v>
      </c>
      <c r="AA144" s="122">
        <f t="shared" si="71"/>
        <v>0</v>
      </c>
      <c r="AB144" s="122">
        <f t="shared" si="71"/>
        <v>0</v>
      </c>
      <c r="AC144" s="122">
        <f t="shared" si="71"/>
        <v>0</v>
      </c>
      <c r="AD144" s="122">
        <f t="shared" si="71"/>
        <v>0</v>
      </c>
      <c r="AE144" s="122">
        <f t="shared" si="71"/>
        <v>0</v>
      </c>
      <c r="AF144" s="122">
        <f t="shared" si="71"/>
        <v>0</v>
      </c>
      <c r="AG144" s="122">
        <f t="shared" si="71"/>
        <v>0</v>
      </c>
      <c r="AH144" s="122">
        <f t="shared" si="71"/>
        <v>0</v>
      </c>
      <c r="AI144" s="122">
        <f t="shared" si="71"/>
        <v>0</v>
      </c>
      <c r="AJ144" s="122">
        <f t="shared" si="71"/>
        <v>0</v>
      </c>
      <c r="AK144" s="122">
        <f t="shared" si="71"/>
        <v>0</v>
      </c>
      <c r="AL144" s="122">
        <f>F143*AL143</f>
        <v>0</v>
      </c>
      <c r="AM144" s="61"/>
      <c r="AN144" s="61"/>
      <c r="AO144" s="61"/>
      <c r="AP144" s="61"/>
      <c r="AQ144" s="61"/>
      <c r="AR144" s="61"/>
      <c r="AS144" s="61"/>
      <c r="AT144" s="61"/>
      <c r="AU144" s="61"/>
      <c r="AV144" s="61"/>
      <c r="AW144" s="61"/>
      <c r="AX144" s="61"/>
      <c r="AY144" s="61"/>
      <c r="AZ144" s="61"/>
      <c r="BA144" s="61"/>
      <c r="BB144" s="61"/>
      <c r="BC144" s="61"/>
      <c r="BD144" s="61"/>
      <c r="BE144" s="61"/>
      <c r="BF144" s="61"/>
      <c r="BG144" s="61"/>
      <c r="BH144" s="61"/>
      <c r="BI144" s="61"/>
      <c r="BJ144" s="61"/>
      <c r="BK144" s="61"/>
      <c r="BL144" s="61"/>
      <c r="BM144" s="61"/>
      <c r="BN144" s="61"/>
      <c r="BO144" s="61"/>
      <c r="BP144" s="61"/>
      <c r="BQ144" s="61"/>
      <c r="BR144" s="61"/>
      <c r="BS144" s="61"/>
      <c r="BT144" s="61"/>
      <c r="BU144" s="61"/>
      <c r="BV144" s="61"/>
      <c r="BW144" s="61"/>
      <c r="BX144" s="61"/>
      <c r="BY144" s="61"/>
      <c r="BZ144" s="61"/>
      <c r="CA144" s="61"/>
      <c r="CB144" s="61"/>
      <c r="CC144" s="61"/>
      <c r="CD144" s="61"/>
      <c r="CE144" s="61"/>
      <c r="CF144" s="61"/>
      <c r="CG144" s="61"/>
      <c r="CH144" s="61"/>
      <c r="CI144" s="61"/>
      <c r="CJ144" s="61"/>
      <c r="CK144" s="61"/>
      <c r="CL144" s="61"/>
      <c r="CM144" s="61"/>
      <c r="CN144" s="61"/>
      <c r="CO144" s="61"/>
      <c r="CP144" s="61"/>
      <c r="CQ144" s="61"/>
      <c r="CR144" s="61"/>
      <c r="CS144" s="61"/>
      <c r="CT144" s="61"/>
      <c r="CU144" s="61"/>
      <c r="CV144" s="61"/>
      <c r="CW144" s="61"/>
      <c r="CX144" s="61"/>
      <c r="CY144" s="61"/>
      <c r="CZ144" s="61"/>
      <c r="DA144" s="61"/>
      <c r="DB144" s="61"/>
    </row>
    <row r="145" spans="1:106" s="58" customFormat="1" ht="20.100000000000001" customHeight="1">
      <c r="A145" s="117" t="s">
        <v>425</v>
      </c>
      <c r="B145" s="840"/>
      <c r="C145" s="823" t="s">
        <v>84</v>
      </c>
      <c r="D145" s="825" t="str">
        <f>[76]납품수량!C74</f>
        <v>ROLLO CASSETTE FRONT</v>
      </c>
      <c r="E145" s="825" t="str">
        <f>[76]납품수량!D74</f>
        <v>DH</v>
      </c>
      <c r="F145" s="794">
        <f>VLOOKUP(C145,'[72]납품수량(영업)'!$C$3:$F$260,4,FALSE)</f>
        <v>2751</v>
      </c>
      <c r="G145" s="122">
        <f>VLOOKUP($C$145,[77]납품수량!$B$3:$AI$200,G1,FALSE)</f>
        <v>0</v>
      </c>
      <c r="H145" s="122">
        <f>VLOOKUP($C$145,[77]납품수량!$B$3:$AI$200,H1,FALSE)</f>
        <v>0</v>
      </c>
      <c r="I145" s="122">
        <f>VLOOKUP($C$145,[77]납품수량!$B$3:$AI$200,I1,FALSE)</f>
        <v>0</v>
      </c>
      <c r="J145" s="122">
        <f>VLOOKUP($C$145,[77]납품수량!$B$3:$AI$200,J1,FALSE)</f>
        <v>0</v>
      </c>
      <c r="K145" s="122">
        <f>VLOOKUP($C$145,[77]납품수량!$B$3:$AI$200,K1,FALSE)</f>
        <v>0</v>
      </c>
      <c r="L145" s="122">
        <f>VLOOKUP($C$145,[77]납품수량!$B$3:$AI$200,L1,FALSE)</f>
        <v>0</v>
      </c>
      <c r="M145" s="122">
        <f>VLOOKUP($C$145,[77]납품수량!$B$3:$AI$200,M1,FALSE)</f>
        <v>0</v>
      </c>
      <c r="N145" s="122">
        <f>VLOOKUP($C$145,[77]납품수량!$B$3:$AI$200,N1,FALSE)</f>
        <v>0</v>
      </c>
      <c r="O145" s="122">
        <f>VLOOKUP($C$145,[77]납품수량!$B$3:$AI$200,O1,FALSE)</f>
        <v>0</v>
      </c>
      <c r="P145" s="122">
        <f>VLOOKUP($C$145,[77]납품수량!$B$3:$AI$200,P1,FALSE)</f>
        <v>0</v>
      </c>
      <c r="Q145" s="122">
        <f>VLOOKUP($C$145,[77]납품수량!$B$3:$AI$200,Q1,FALSE)</f>
        <v>0</v>
      </c>
      <c r="R145" s="122">
        <f>VLOOKUP($C$145,[77]납품수량!$B$3:$AI$200,R1,FALSE)</f>
        <v>0</v>
      </c>
      <c r="S145" s="122">
        <f>VLOOKUP($C$145,[77]납품수량!$B$3:$AI$200,S1,FALSE)</f>
        <v>0</v>
      </c>
      <c r="T145" s="122">
        <f>VLOOKUP($C$145,[77]납품수량!$B$3:$AI$200,T1,FALSE)</f>
        <v>0</v>
      </c>
      <c r="U145" s="122">
        <f>VLOOKUP($C$145,[77]납품수량!$B$3:$AI$200,U1,FALSE)</f>
        <v>0</v>
      </c>
      <c r="V145" s="122">
        <f>VLOOKUP($C$145,[77]납품수량!$B$3:$AI$200,V1,FALSE)</f>
        <v>0</v>
      </c>
      <c r="W145" s="122">
        <f>VLOOKUP($C$145,[77]납품수량!$B$3:$AI$200,W1,FALSE)</f>
        <v>0</v>
      </c>
      <c r="X145" s="122">
        <f>VLOOKUP($C$145,[77]납품수량!$B$3:$AI$200,X1,FALSE)</f>
        <v>0</v>
      </c>
      <c r="Y145" s="122">
        <f>VLOOKUP($C$145,[77]납품수량!$B$3:$AI$200,Y1,FALSE)</f>
        <v>0</v>
      </c>
      <c r="Z145" s="122">
        <f>VLOOKUP($C$145,[77]납품수량!$B$3:$AI$200,Z1,FALSE)</f>
        <v>0</v>
      </c>
      <c r="AA145" s="122">
        <f>VLOOKUP($C$145,[77]납품수량!$B$3:$AI$200,AA1,FALSE)</f>
        <v>0</v>
      </c>
      <c r="AB145" s="122">
        <f>VLOOKUP($C$145,[77]납품수량!$B$3:$AI$200,AB1,FALSE)</f>
        <v>0</v>
      </c>
      <c r="AC145" s="122">
        <f>VLOOKUP($C$145,[77]납품수량!$B$3:$AI$200,AC1,FALSE)</f>
        <v>0</v>
      </c>
      <c r="AD145" s="122">
        <f>VLOOKUP($C$145,[77]납품수량!$B$3:$AI$200,AD1,FALSE)</f>
        <v>0</v>
      </c>
      <c r="AE145" s="122">
        <f>VLOOKUP($C$145,[77]납품수량!$B$3:$AI$200,AE1,FALSE)</f>
        <v>0</v>
      </c>
      <c r="AF145" s="122">
        <f>VLOOKUP($C$145,[77]납품수량!$B$3:$AI$200,AF1,FALSE)</f>
        <v>0</v>
      </c>
      <c r="AG145" s="122">
        <f>VLOOKUP($C$145,[77]납품수량!$B$3:$AI$200,AG1,FALSE)</f>
        <v>0</v>
      </c>
      <c r="AH145" s="122">
        <f>VLOOKUP($C$145,[77]납품수량!$B$3:$AI$200,AH1,FALSE)</f>
        <v>0</v>
      </c>
      <c r="AI145" s="122">
        <f>VLOOKUP($C$145,[77]납품수량!$B$3:$AI$200,AI1,FALSE)</f>
        <v>0</v>
      </c>
      <c r="AJ145" s="122">
        <f>VLOOKUP($C$145,[77]납품수량!$B$3:$AI$200,AJ1,FALSE)</f>
        <v>0</v>
      </c>
      <c r="AK145" s="122">
        <f>VLOOKUP($C$145,[77]납품수량!$B$3:$AI$200,AK1,FALSE)</f>
        <v>0</v>
      </c>
      <c r="AL145" s="122">
        <f>SUM(G145:AK145)</f>
        <v>0</v>
      </c>
      <c r="AM145" s="61"/>
      <c r="AN145" s="61"/>
      <c r="AO145" s="61"/>
      <c r="AP145" s="61"/>
      <c r="AQ145" s="61"/>
      <c r="AR145" s="61"/>
      <c r="AS145" s="61"/>
      <c r="AT145" s="61"/>
      <c r="AU145" s="61"/>
      <c r="AV145" s="61"/>
      <c r="AW145" s="61"/>
      <c r="AX145" s="61"/>
      <c r="AY145" s="61"/>
      <c r="AZ145" s="61"/>
      <c r="BA145" s="61"/>
      <c r="BB145" s="61"/>
      <c r="BC145" s="61"/>
      <c r="BD145" s="61"/>
      <c r="BE145" s="61"/>
      <c r="BF145" s="61"/>
      <c r="BG145" s="61"/>
      <c r="BH145" s="61"/>
      <c r="BI145" s="61"/>
      <c r="BJ145" s="61"/>
      <c r="BK145" s="61"/>
      <c r="BL145" s="61"/>
      <c r="BM145" s="61"/>
      <c r="BN145" s="61"/>
      <c r="BO145" s="61"/>
      <c r="BP145" s="61"/>
      <c r="BQ145" s="61"/>
      <c r="BR145" s="61"/>
      <c r="BS145" s="61"/>
      <c r="BT145" s="61"/>
      <c r="BU145" s="61"/>
      <c r="BV145" s="61"/>
      <c r="BW145" s="61"/>
      <c r="BX145" s="61"/>
      <c r="BY145" s="61"/>
      <c r="BZ145" s="61"/>
      <c r="CA145" s="61"/>
      <c r="CB145" s="61"/>
      <c r="CC145" s="61"/>
      <c r="CD145" s="61"/>
      <c r="CE145" s="61"/>
      <c r="CF145" s="61"/>
      <c r="CG145" s="61"/>
      <c r="CH145" s="61"/>
      <c r="CI145" s="61"/>
      <c r="CJ145" s="61"/>
      <c r="CK145" s="61"/>
      <c r="CL145" s="61"/>
      <c r="CM145" s="61"/>
      <c r="CN145" s="61"/>
      <c r="CO145" s="61"/>
      <c r="CP145" s="61"/>
      <c r="CQ145" s="61"/>
      <c r="CR145" s="61"/>
      <c r="CS145" s="61"/>
      <c r="CT145" s="61"/>
      <c r="CU145" s="61"/>
      <c r="CV145" s="61"/>
      <c r="CW145" s="61"/>
      <c r="CX145" s="61"/>
      <c r="CY145" s="61"/>
      <c r="CZ145" s="61"/>
      <c r="DA145" s="61"/>
      <c r="DB145" s="61"/>
    </row>
    <row r="146" spans="1:106" s="58" customFormat="1" ht="20.100000000000001" customHeight="1">
      <c r="A146" s="117"/>
      <c r="B146" s="840"/>
      <c r="C146" s="824"/>
      <c r="D146" s="826"/>
      <c r="E146" s="826"/>
      <c r="F146" s="795"/>
      <c r="G146" s="122">
        <f>$F$145*G145</f>
        <v>0</v>
      </c>
      <c r="H146" s="122">
        <f t="shared" ref="H146:AK146" si="72">$F$145*H145</f>
        <v>0</v>
      </c>
      <c r="I146" s="122">
        <f t="shared" si="72"/>
        <v>0</v>
      </c>
      <c r="J146" s="122">
        <f t="shared" si="72"/>
        <v>0</v>
      </c>
      <c r="K146" s="122">
        <f t="shared" si="72"/>
        <v>0</v>
      </c>
      <c r="L146" s="122">
        <f t="shared" si="72"/>
        <v>0</v>
      </c>
      <c r="M146" s="122">
        <f t="shared" si="72"/>
        <v>0</v>
      </c>
      <c r="N146" s="122">
        <f t="shared" si="72"/>
        <v>0</v>
      </c>
      <c r="O146" s="122">
        <f t="shared" si="72"/>
        <v>0</v>
      </c>
      <c r="P146" s="122">
        <f t="shared" si="72"/>
        <v>0</v>
      </c>
      <c r="Q146" s="122">
        <f t="shared" si="72"/>
        <v>0</v>
      </c>
      <c r="R146" s="122">
        <f t="shared" si="72"/>
        <v>0</v>
      </c>
      <c r="S146" s="122">
        <f t="shared" si="72"/>
        <v>0</v>
      </c>
      <c r="T146" s="122">
        <f t="shared" si="72"/>
        <v>0</v>
      </c>
      <c r="U146" s="122">
        <f t="shared" si="72"/>
        <v>0</v>
      </c>
      <c r="V146" s="122">
        <f t="shared" si="72"/>
        <v>0</v>
      </c>
      <c r="W146" s="122">
        <f t="shared" si="72"/>
        <v>0</v>
      </c>
      <c r="X146" s="122">
        <f t="shared" si="72"/>
        <v>0</v>
      </c>
      <c r="Y146" s="122">
        <f t="shared" si="72"/>
        <v>0</v>
      </c>
      <c r="Z146" s="122">
        <f t="shared" si="72"/>
        <v>0</v>
      </c>
      <c r="AA146" s="122">
        <f t="shared" si="72"/>
        <v>0</v>
      </c>
      <c r="AB146" s="122">
        <f t="shared" si="72"/>
        <v>0</v>
      </c>
      <c r="AC146" s="122">
        <f t="shared" si="72"/>
        <v>0</v>
      </c>
      <c r="AD146" s="122">
        <f t="shared" si="72"/>
        <v>0</v>
      </c>
      <c r="AE146" s="122">
        <f t="shared" si="72"/>
        <v>0</v>
      </c>
      <c r="AF146" s="122">
        <f t="shared" si="72"/>
        <v>0</v>
      </c>
      <c r="AG146" s="122">
        <f t="shared" si="72"/>
        <v>0</v>
      </c>
      <c r="AH146" s="122">
        <f t="shared" si="72"/>
        <v>0</v>
      </c>
      <c r="AI146" s="122">
        <f t="shared" si="72"/>
        <v>0</v>
      </c>
      <c r="AJ146" s="122">
        <f t="shared" si="72"/>
        <v>0</v>
      </c>
      <c r="AK146" s="122">
        <f t="shared" si="72"/>
        <v>0</v>
      </c>
      <c r="AL146" s="122">
        <f>F145*AL145</f>
        <v>0</v>
      </c>
      <c r="AM146" s="61"/>
      <c r="AN146" s="61"/>
      <c r="AO146" s="61"/>
      <c r="AP146" s="61"/>
      <c r="AQ146" s="61"/>
      <c r="AR146" s="61"/>
      <c r="AS146" s="61"/>
      <c r="AT146" s="61"/>
      <c r="AU146" s="61"/>
      <c r="AV146" s="61"/>
      <c r="AW146" s="61"/>
      <c r="AX146" s="61"/>
      <c r="AY146" s="61"/>
      <c r="AZ146" s="61"/>
      <c r="BA146" s="61"/>
      <c r="BB146" s="61"/>
      <c r="BC146" s="61"/>
      <c r="BD146" s="61"/>
      <c r="BE146" s="61"/>
      <c r="BF146" s="61"/>
      <c r="BG146" s="61"/>
      <c r="BH146" s="61"/>
      <c r="BI146" s="61"/>
      <c r="BJ146" s="61"/>
      <c r="BK146" s="61"/>
      <c r="BL146" s="61"/>
      <c r="BM146" s="61"/>
      <c r="BN146" s="61"/>
      <c r="BO146" s="61"/>
      <c r="BP146" s="61"/>
      <c r="BQ146" s="61"/>
      <c r="BR146" s="61"/>
      <c r="BS146" s="61"/>
      <c r="BT146" s="61"/>
      <c r="BU146" s="61"/>
      <c r="BV146" s="61"/>
      <c r="BW146" s="61"/>
      <c r="BX146" s="61"/>
      <c r="BY146" s="61"/>
      <c r="BZ146" s="61"/>
      <c r="CA146" s="61"/>
      <c r="CB146" s="61"/>
      <c r="CC146" s="61"/>
      <c r="CD146" s="61"/>
      <c r="CE146" s="61"/>
      <c r="CF146" s="61"/>
      <c r="CG146" s="61"/>
      <c r="CH146" s="61"/>
      <c r="CI146" s="61"/>
      <c r="CJ146" s="61"/>
      <c r="CK146" s="61"/>
      <c r="CL146" s="61"/>
      <c r="CM146" s="61"/>
      <c r="CN146" s="61"/>
      <c r="CO146" s="61"/>
      <c r="CP146" s="61"/>
      <c r="CQ146" s="61"/>
      <c r="CR146" s="61"/>
      <c r="CS146" s="61"/>
      <c r="CT146" s="61"/>
      <c r="CU146" s="61"/>
      <c r="CV146" s="61"/>
      <c r="CW146" s="61"/>
      <c r="CX146" s="61"/>
      <c r="CY146" s="61"/>
      <c r="CZ146" s="61"/>
      <c r="DA146" s="61"/>
      <c r="DB146" s="61"/>
    </row>
    <row r="147" spans="1:106" s="58" customFormat="1" ht="20.100000000000001" customHeight="1">
      <c r="A147" s="117" t="s">
        <v>425</v>
      </c>
      <c r="B147" s="840"/>
      <c r="C147" s="823" t="s">
        <v>85</v>
      </c>
      <c r="D147" s="825" t="str">
        <f>[76]납품수량!C75</f>
        <v>ROLLO CASSETTE REAR</v>
      </c>
      <c r="E147" s="825" t="str">
        <f>[76]납품수량!D75</f>
        <v>DH</v>
      </c>
      <c r="F147" s="794">
        <f>VLOOKUP(C147,'[72]납품수량(영업)'!$C$3:$F$260,4,FALSE)</f>
        <v>2617</v>
      </c>
      <c r="G147" s="122">
        <f>VLOOKUP($C$147,[77]납품수량!$B$3:$AI$200,G1,FALSE)</f>
        <v>0</v>
      </c>
      <c r="H147" s="122">
        <f>VLOOKUP($C$147,[77]납품수량!$B$3:$AI$200,H1,FALSE)</f>
        <v>0</v>
      </c>
      <c r="I147" s="122">
        <f>VLOOKUP($C$147,[77]납품수량!$B$3:$AI$200,I1,FALSE)</f>
        <v>0</v>
      </c>
      <c r="J147" s="122">
        <f>VLOOKUP($C$147,[77]납품수량!$B$3:$AI$200,J1,FALSE)</f>
        <v>0</v>
      </c>
      <c r="K147" s="122">
        <f>VLOOKUP($C$147,[77]납품수량!$B$3:$AI$200,K1,FALSE)</f>
        <v>0</v>
      </c>
      <c r="L147" s="122">
        <f>VLOOKUP($C$147,[77]납품수량!$B$3:$AI$200,L1,FALSE)</f>
        <v>0</v>
      </c>
      <c r="M147" s="122">
        <f>VLOOKUP($C$147,[77]납품수량!$B$3:$AI$200,M1,FALSE)</f>
        <v>0</v>
      </c>
      <c r="N147" s="122">
        <f>VLOOKUP($C$147,[77]납품수량!$B$3:$AI$200,N1,FALSE)</f>
        <v>0</v>
      </c>
      <c r="O147" s="122">
        <f>VLOOKUP($C$147,[77]납품수량!$B$3:$AI$200,O1,FALSE)</f>
        <v>0</v>
      </c>
      <c r="P147" s="122">
        <f>VLOOKUP($C$147,[77]납품수량!$B$3:$AI$200,P1,FALSE)</f>
        <v>0</v>
      </c>
      <c r="Q147" s="122">
        <f>VLOOKUP($C$147,[77]납품수량!$B$3:$AI$200,Q1,FALSE)</f>
        <v>0</v>
      </c>
      <c r="R147" s="122">
        <f>VLOOKUP($C$147,[77]납품수량!$B$3:$AI$200,R1,FALSE)</f>
        <v>0</v>
      </c>
      <c r="S147" s="122">
        <f>VLOOKUP($C$147,[77]납품수량!$B$3:$AI$200,S1,FALSE)</f>
        <v>0</v>
      </c>
      <c r="T147" s="122">
        <f>VLOOKUP($C$147,[77]납품수량!$B$3:$AI$200,T1,FALSE)</f>
        <v>0</v>
      </c>
      <c r="U147" s="122">
        <f>VLOOKUP($C$147,[77]납품수량!$B$3:$AI$200,U1,FALSE)</f>
        <v>0</v>
      </c>
      <c r="V147" s="122">
        <f>VLOOKUP($C$147,[77]납품수량!$B$3:$AI$200,V1,FALSE)</f>
        <v>0</v>
      </c>
      <c r="W147" s="122">
        <f>VLOOKUP($C$147,[77]납품수량!$B$3:$AI$200,W1,FALSE)</f>
        <v>0</v>
      </c>
      <c r="X147" s="122">
        <f>VLOOKUP($C$147,[77]납품수량!$B$3:$AI$200,X1,FALSE)</f>
        <v>0</v>
      </c>
      <c r="Y147" s="122">
        <f>VLOOKUP($C$147,[77]납품수량!$B$3:$AI$200,Y1,FALSE)</f>
        <v>0</v>
      </c>
      <c r="Z147" s="122">
        <f>VLOOKUP($C$147,[77]납품수량!$B$3:$AI$200,Z1,FALSE)</f>
        <v>0</v>
      </c>
      <c r="AA147" s="122">
        <f>VLOOKUP($C$147,[77]납품수량!$B$3:$AI$200,AA1,FALSE)</f>
        <v>0</v>
      </c>
      <c r="AB147" s="122">
        <f>VLOOKUP($C$147,[77]납품수량!$B$3:$AI$200,AB1,FALSE)</f>
        <v>0</v>
      </c>
      <c r="AC147" s="122">
        <f>VLOOKUP($C$147,[77]납품수량!$B$3:$AI$200,AC1,FALSE)</f>
        <v>0</v>
      </c>
      <c r="AD147" s="122">
        <f>VLOOKUP($C$147,[77]납품수량!$B$3:$AI$200,AD1,FALSE)</f>
        <v>0</v>
      </c>
      <c r="AE147" s="122">
        <f>VLOOKUP($C$147,[77]납품수량!$B$3:$AI$200,AE1,FALSE)</f>
        <v>0</v>
      </c>
      <c r="AF147" s="122">
        <f>VLOOKUP($C$147,[77]납품수량!$B$3:$AI$200,AF1,FALSE)</f>
        <v>0</v>
      </c>
      <c r="AG147" s="122">
        <f>VLOOKUP($C$147,[77]납품수량!$B$3:$AI$200,AG1,FALSE)</f>
        <v>0</v>
      </c>
      <c r="AH147" s="122">
        <f>VLOOKUP($C$147,[77]납품수량!$B$3:$AI$200,AH1,FALSE)</f>
        <v>0</v>
      </c>
      <c r="AI147" s="122">
        <f>VLOOKUP($C$147,[77]납품수량!$B$3:$AI$200,AI1,FALSE)</f>
        <v>0</v>
      </c>
      <c r="AJ147" s="122">
        <f>VLOOKUP($C$147,[77]납품수량!$B$3:$AI$200,AJ1,FALSE)</f>
        <v>0</v>
      </c>
      <c r="AK147" s="122">
        <f>VLOOKUP($C$147,[77]납품수량!$B$3:$AI$200,AK1,FALSE)</f>
        <v>0</v>
      </c>
      <c r="AL147" s="122">
        <f>SUM(G147:AK147)</f>
        <v>0</v>
      </c>
      <c r="AM147" s="61"/>
      <c r="AN147" s="61"/>
      <c r="AO147" s="61"/>
      <c r="AP147" s="61"/>
      <c r="AQ147" s="61"/>
      <c r="AR147" s="61"/>
      <c r="AS147" s="61"/>
      <c r="AT147" s="61"/>
      <c r="AU147" s="61"/>
      <c r="AV147" s="61"/>
      <c r="AW147" s="61"/>
      <c r="AX147" s="61"/>
      <c r="AY147" s="61"/>
      <c r="AZ147" s="61"/>
      <c r="BA147" s="61"/>
      <c r="BB147" s="61"/>
      <c r="BC147" s="61"/>
      <c r="BD147" s="61"/>
      <c r="BE147" s="61"/>
      <c r="BF147" s="61"/>
      <c r="BG147" s="61"/>
      <c r="BH147" s="61"/>
      <c r="BI147" s="61"/>
      <c r="BJ147" s="61"/>
      <c r="BK147" s="61"/>
      <c r="BL147" s="61"/>
      <c r="BM147" s="61"/>
      <c r="BN147" s="61"/>
      <c r="BO147" s="61"/>
      <c r="BP147" s="61"/>
      <c r="BQ147" s="61"/>
      <c r="BR147" s="61"/>
      <c r="BS147" s="61"/>
      <c r="BT147" s="61"/>
      <c r="BU147" s="61"/>
      <c r="BV147" s="61"/>
      <c r="BW147" s="61"/>
      <c r="BX147" s="61"/>
      <c r="BY147" s="61"/>
      <c r="BZ147" s="61"/>
      <c r="CA147" s="61"/>
      <c r="CB147" s="61"/>
      <c r="CC147" s="61"/>
      <c r="CD147" s="61"/>
      <c r="CE147" s="61"/>
      <c r="CF147" s="61"/>
      <c r="CG147" s="61"/>
      <c r="CH147" s="61"/>
      <c r="CI147" s="61"/>
      <c r="CJ147" s="61"/>
      <c r="CK147" s="61"/>
      <c r="CL147" s="61"/>
      <c r="CM147" s="61"/>
      <c r="CN147" s="61"/>
      <c r="CO147" s="61"/>
      <c r="CP147" s="61"/>
      <c r="CQ147" s="61"/>
      <c r="CR147" s="61"/>
      <c r="CS147" s="61"/>
      <c r="CT147" s="61"/>
      <c r="CU147" s="61"/>
      <c r="CV147" s="61"/>
      <c r="CW147" s="61"/>
      <c r="CX147" s="61"/>
      <c r="CY147" s="61"/>
      <c r="CZ147" s="61"/>
      <c r="DA147" s="61"/>
      <c r="DB147" s="61"/>
    </row>
    <row r="148" spans="1:106" s="58" customFormat="1" ht="20.100000000000001" customHeight="1">
      <c r="A148" s="117"/>
      <c r="B148" s="840"/>
      <c r="C148" s="824"/>
      <c r="D148" s="826"/>
      <c r="E148" s="826"/>
      <c r="F148" s="795"/>
      <c r="G148" s="122">
        <f>$F$147*G147</f>
        <v>0</v>
      </c>
      <c r="H148" s="122">
        <f t="shared" ref="H148:AK148" si="73">$F$147*H147</f>
        <v>0</v>
      </c>
      <c r="I148" s="122">
        <f t="shared" si="73"/>
        <v>0</v>
      </c>
      <c r="J148" s="122">
        <f t="shared" si="73"/>
        <v>0</v>
      </c>
      <c r="K148" s="122">
        <f t="shared" si="73"/>
        <v>0</v>
      </c>
      <c r="L148" s="122">
        <f t="shared" si="73"/>
        <v>0</v>
      </c>
      <c r="M148" s="122">
        <f t="shared" si="73"/>
        <v>0</v>
      </c>
      <c r="N148" s="122">
        <f t="shared" si="73"/>
        <v>0</v>
      </c>
      <c r="O148" s="122">
        <f t="shared" si="73"/>
        <v>0</v>
      </c>
      <c r="P148" s="122">
        <f t="shared" si="73"/>
        <v>0</v>
      </c>
      <c r="Q148" s="122">
        <f t="shared" si="73"/>
        <v>0</v>
      </c>
      <c r="R148" s="122">
        <f t="shared" si="73"/>
        <v>0</v>
      </c>
      <c r="S148" s="122">
        <f t="shared" si="73"/>
        <v>0</v>
      </c>
      <c r="T148" s="122">
        <f t="shared" si="73"/>
        <v>0</v>
      </c>
      <c r="U148" s="122">
        <f t="shared" si="73"/>
        <v>0</v>
      </c>
      <c r="V148" s="122">
        <f t="shared" si="73"/>
        <v>0</v>
      </c>
      <c r="W148" s="122">
        <f t="shared" si="73"/>
        <v>0</v>
      </c>
      <c r="X148" s="122">
        <f t="shared" si="73"/>
        <v>0</v>
      </c>
      <c r="Y148" s="122">
        <f t="shared" si="73"/>
        <v>0</v>
      </c>
      <c r="Z148" s="122">
        <f t="shared" si="73"/>
        <v>0</v>
      </c>
      <c r="AA148" s="122">
        <f t="shared" si="73"/>
        <v>0</v>
      </c>
      <c r="AB148" s="122">
        <f t="shared" si="73"/>
        <v>0</v>
      </c>
      <c r="AC148" s="122">
        <f t="shared" si="73"/>
        <v>0</v>
      </c>
      <c r="AD148" s="122">
        <f t="shared" si="73"/>
        <v>0</v>
      </c>
      <c r="AE148" s="122">
        <f t="shared" si="73"/>
        <v>0</v>
      </c>
      <c r="AF148" s="122">
        <f t="shared" si="73"/>
        <v>0</v>
      </c>
      <c r="AG148" s="122">
        <f t="shared" si="73"/>
        <v>0</v>
      </c>
      <c r="AH148" s="122">
        <f t="shared" si="73"/>
        <v>0</v>
      </c>
      <c r="AI148" s="122">
        <f t="shared" si="73"/>
        <v>0</v>
      </c>
      <c r="AJ148" s="122">
        <f t="shared" si="73"/>
        <v>0</v>
      </c>
      <c r="AK148" s="122">
        <f t="shared" si="73"/>
        <v>0</v>
      </c>
      <c r="AL148" s="122">
        <f>F147*AL147</f>
        <v>0</v>
      </c>
      <c r="AM148" s="61"/>
      <c r="AN148" s="61"/>
      <c r="AO148" s="61"/>
      <c r="AP148" s="61"/>
      <c r="AQ148" s="61"/>
      <c r="AR148" s="61"/>
      <c r="AS148" s="61"/>
      <c r="AT148" s="61"/>
      <c r="AU148" s="61"/>
      <c r="AV148" s="61"/>
      <c r="AW148" s="61"/>
      <c r="AX148" s="61"/>
      <c r="AY148" s="61"/>
      <c r="AZ148" s="61"/>
      <c r="BA148" s="61"/>
      <c r="BB148" s="61"/>
      <c r="BC148" s="61"/>
      <c r="BD148" s="61"/>
      <c r="BE148" s="61"/>
      <c r="BF148" s="61"/>
      <c r="BG148" s="61"/>
      <c r="BH148" s="61"/>
      <c r="BI148" s="61"/>
      <c r="BJ148" s="61"/>
      <c r="BK148" s="61"/>
      <c r="BL148" s="61"/>
      <c r="BM148" s="61"/>
      <c r="BN148" s="61"/>
      <c r="BO148" s="61"/>
      <c r="BP148" s="61"/>
      <c r="BQ148" s="61"/>
      <c r="BR148" s="61"/>
      <c r="BS148" s="61"/>
      <c r="BT148" s="61"/>
      <c r="BU148" s="61"/>
      <c r="BV148" s="61"/>
      <c r="BW148" s="61"/>
      <c r="BX148" s="61"/>
      <c r="BY148" s="61"/>
      <c r="BZ148" s="61"/>
      <c r="CA148" s="61"/>
      <c r="CB148" s="61"/>
      <c r="CC148" s="61"/>
      <c r="CD148" s="61"/>
      <c r="CE148" s="61"/>
      <c r="CF148" s="61"/>
      <c r="CG148" s="61"/>
      <c r="CH148" s="61"/>
      <c r="CI148" s="61"/>
      <c r="CJ148" s="61"/>
      <c r="CK148" s="61"/>
      <c r="CL148" s="61"/>
      <c r="CM148" s="61"/>
      <c r="CN148" s="61"/>
      <c r="CO148" s="61"/>
      <c r="CP148" s="61"/>
      <c r="CQ148" s="61"/>
      <c r="CR148" s="61"/>
      <c r="CS148" s="61"/>
      <c r="CT148" s="61"/>
      <c r="CU148" s="61"/>
      <c r="CV148" s="61"/>
      <c r="CW148" s="61"/>
      <c r="CX148" s="61"/>
      <c r="CY148" s="61"/>
      <c r="CZ148" s="61"/>
      <c r="DA148" s="61"/>
      <c r="DB148" s="61"/>
    </row>
    <row r="149" spans="1:106" s="58" customFormat="1" ht="20.100000000000001" customHeight="1">
      <c r="A149" s="117" t="s">
        <v>425</v>
      </c>
      <c r="B149" s="840"/>
      <c r="C149" s="823" t="s">
        <v>144</v>
      </c>
      <c r="D149" s="825" t="str">
        <f>[76]납품수량!C76</f>
        <v xml:space="preserve">CENTER CROSS MEMBER ASSY                    </v>
      </c>
      <c r="E149" s="825" t="str">
        <f>[76]납품수량!D76</f>
        <v>YG</v>
      </c>
      <c r="F149" s="794">
        <f>VLOOKUP(C149,'[72]납품수량(영업)'!$C$3:$F$260,4,FALSE)</f>
        <v>0</v>
      </c>
      <c r="G149" s="122">
        <f>VLOOKUP($C$149,[77]납품수량!$B$3:$AI$200,G1,FALSE)</f>
        <v>0</v>
      </c>
      <c r="H149" s="122">
        <f>VLOOKUP($C$149,[77]납품수량!$B$3:$AI$200,H1,FALSE)</f>
        <v>0</v>
      </c>
      <c r="I149" s="122">
        <f>VLOOKUP($C$149,[77]납품수량!$B$3:$AI$200,I1,FALSE)</f>
        <v>0</v>
      </c>
      <c r="J149" s="122">
        <f>VLOOKUP($C$149,[77]납품수량!$B$3:$AI$200,J1,FALSE)</f>
        <v>0</v>
      </c>
      <c r="K149" s="122">
        <f>VLOOKUP($C$149,[77]납품수량!$B$3:$AI$200,K1,FALSE)</f>
        <v>0</v>
      </c>
      <c r="L149" s="122">
        <f>VLOOKUP($C$149,[77]납품수량!$B$3:$AI$200,L1,FALSE)</f>
        <v>0</v>
      </c>
      <c r="M149" s="122">
        <f>VLOOKUP($C$149,[77]납품수량!$B$3:$AI$200,M1,FALSE)</f>
        <v>0</v>
      </c>
      <c r="N149" s="122">
        <f>VLOOKUP($C$149,[77]납품수량!$B$3:$AI$200,N1,FALSE)</f>
        <v>0</v>
      </c>
      <c r="O149" s="122">
        <f>VLOOKUP($C$149,[77]납품수량!$B$3:$AI$200,O1,FALSE)</f>
        <v>0</v>
      </c>
      <c r="P149" s="122">
        <f>VLOOKUP($C$149,[77]납품수량!$B$3:$AI$200,P1,FALSE)</f>
        <v>0</v>
      </c>
      <c r="Q149" s="122">
        <f>VLOOKUP($C$149,[77]납품수량!$B$3:$AI$200,Q1,FALSE)</f>
        <v>0</v>
      </c>
      <c r="R149" s="122">
        <f>VLOOKUP($C$149,[77]납품수량!$B$3:$AI$200,R1,FALSE)</f>
        <v>0</v>
      </c>
      <c r="S149" s="122">
        <f>VLOOKUP($C$149,[77]납품수량!$B$3:$AI$200,S1,FALSE)</f>
        <v>0</v>
      </c>
      <c r="T149" s="122">
        <f>VLOOKUP($C$149,[77]납품수량!$B$3:$AI$200,T1,FALSE)</f>
        <v>0</v>
      </c>
      <c r="U149" s="122">
        <f>VLOOKUP($C$149,[77]납품수량!$B$3:$AI$200,U1,FALSE)</f>
        <v>0</v>
      </c>
      <c r="V149" s="122">
        <f>VLOOKUP($C$149,[77]납품수량!$B$3:$AI$200,V1,FALSE)</f>
        <v>0</v>
      </c>
      <c r="W149" s="122">
        <f>VLOOKUP($C$149,[77]납품수량!$B$3:$AI$200,W1,FALSE)</f>
        <v>0</v>
      </c>
      <c r="X149" s="122">
        <f>VLOOKUP($C$149,[77]납품수량!$B$3:$AI$200,X1,FALSE)</f>
        <v>0</v>
      </c>
      <c r="Y149" s="122">
        <f>VLOOKUP($C$149,[77]납품수량!$B$3:$AI$200,Y1,FALSE)</f>
        <v>0</v>
      </c>
      <c r="Z149" s="122">
        <f>VLOOKUP($C$149,[77]납품수량!$B$3:$AI$200,Z1,FALSE)</f>
        <v>0</v>
      </c>
      <c r="AA149" s="122">
        <f>VLOOKUP($C$149,[77]납품수량!$B$3:$AI$200,AA1,FALSE)</f>
        <v>0</v>
      </c>
      <c r="AB149" s="122">
        <f>VLOOKUP($C$149,[77]납품수량!$B$3:$AI$200,AB1,FALSE)</f>
        <v>0</v>
      </c>
      <c r="AC149" s="122">
        <f>VLOOKUP($C$149,[77]납품수량!$B$3:$AI$200,AC1,FALSE)</f>
        <v>0</v>
      </c>
      <c r="AD149" s="122">
        <f>VLOOKUP($C$149,[77]납품수량!$B$3:$AI$200,AD1,FALSE)</f>
        <v>0</v>
      </c>
      <c r="AE149" s="122">
        <f>VLOOKUP($C$149,[77]납품수량!$B$3:$AI$200,AE1,FALSE)</f>
        <v>0</v>
      </c>
      <c r="AF149" s="122">
        <f>VLOOKUP($C$149,[77]납품수량!$B$3:$AI$200,AF1,FALSE)</f>
        <v>0</v>
      </c>
      <c r="AG149" s="122">
        <f>VLOOKUP($C$149,[77]납품수량!$B$3:$AI$200,AG1,FALSE)</f>
        <v>0</v>
      </c>
      <c r="AH149" s="122">
        <f>VLOOKUP($C$149,[77]납품수량!$B$3:$AI$200,AH1,FALSE)</f>
        <v>0</v>
      </c>
      <c r="AI149" s="122">
        <f>VLOOKUP($C$149,[77]납품수량!$B$3:$AI$200,AI1,FALSE)</f>
        <v>0</v>
      </c>
      <c r="AJ149" s="122">
        <f>VLOOKUP($C$149,[77]납품수량!$B$3:$AI$200,AJ1,FALSE)</f>
        <v>0</v>
      </c>
      <c r="AK149" s="122">
        <f>VLOOKUP($C$149,[77]납품수량!$B$3:$AI$200,AK1,FALSE)</f>
        <v>0</v>
      </c>
      <c r="AL149" s="122">
        <f>SUM(G149:AK149)</f>
        <v>0</v>
      </c>
      <c r="AM149" s="61"/>
      <c r="AN149" s="61"/>
      <c r="AO149" s="61"/>
      <c r="AP149" s="61"/>
      <c r="AQ149" s="61"/>
      <c r="AR149" s="61"/>
      <c r="AS149" s="61"/>
      <c r="AT149" s="61"/>
      <c r="AU149" s="61"/>
      <c r="AV149" s="61"/>
      <c r="AW149" s="61"/>
      <c r="AX149" s="61"/>
      <c r="AY149" s="61"/>
      <c r="AZ149" s="61"/>
      <c r="BA149" s="61"/>
      <c r="BB149" s="61"/>
      <c r="BC149" s="61"/>
      <c r="BD149" s="61"/>
      <c r="BE149" s="61"/>
      <c r="BF149" s="61"/>
      <c r="BG149" s="61"/>
      <c r="BH149" s="61"/>
      <c r="BI149" s="61"/>
      <c r="BJ149" s="61"/>
      <c r="BK149" s="61"/>
      <c r="BL149" s="61"/>
      <c r="BM149" s="61"/>
      <c r="BN149" s="61"/>
      <c r="BO149" s="61"/>
      <c r="BP149" s="61"/>
      <c r="BQ149" s="61"/>
      <c r="BR149" s="61"/>
      <c r="BS149" s="61"/>
      <c r="BT149" s="61"/>
      <c r="BU149" s="61"/>
      <c r="BV149" s="61"/>
      <c r="BW149" s="61"/>
      <c r="BX149" s="61"/>
      <c r="BY149" s="61"/>
      <c r="BZ149" s="61"/>
      <c r="CA149" s="61"/>
      <c r="CB149" s="61"/>
      <c r="CC149" s="61"/>
      <c r="CD149" s="61"/>
      <c r="CE149" s="61"/>
      <c r="CF149" s="61"/>
      <c r="CG149" s="61"/>
      <c r="CH149" s="61"/>
      <c r="CI149" s="61"/>
      <c r="CJ149" s="61"/>
      <c r="CK149" s="61"/>
      <c r="CL149" s="61"/>
      <c r="CM149" s="61"/>
      <c r="CN149" s="61"/>
      <c r="CO149" s="61"/>
      <c r="CP149" s="61"/>
      <c r="CQ149" s="61"/>
      <c r="CR149" s="61"/>
      <c r="CS149" s="61"/>
      <c r="CT149" s="61"/>
      <c r="CU149" s="61"/>
      <c r="CV149" s="61"/>
      <c r="CW149" s="61"/>
      <c r="CX149" s="61"/>
      <c r="CY149" s="61"/>
      <c r="CZ149" s="61"/>
      <c r="DA149" s="61"/>
      <c r="DB149" s="61"/>
    </row>
    <row r="150" spans="1:106" s="58" customFormat="1" ht="20.100000000000001" customHeight="1">
      <c r="A150" s="117"/>
      <c r="B150" s="840"/>
      <c r="C150" s="824"/>
      <c r="D150" s="826"/>
      <c r="E150" s="826"/>
      <c r="F150" s="795"/>
      <c r="G150" s="122">
        <f>$F$149*G149</f>
        <v>0</v>
      </c>
      <c r="H150" s="122">
        <f t="shared" ref="H150:AK150" si="74">$F$149*H149</f>
        <v>0</v>
      </c>
      <c r="I150" s="122">
        <f t="shared" si="74"/>
        <v>0</v>
      </c>
      <c r="J150" s="122">
        <f t="shared" si="74"/>
        <v>0</v>
      </c>
      <c r="K150" s="122">
        <f t="shared" si="74"/>
        <v>0</v>
      </c>
      <c r="L150" s="122">
        <f t="shared" si="74"/>
        <v>0</v>
      </c>
      <c r="M150" s="122">
        <f t="shared" si="74"/>
        <v>0</v>
      </c>
      <c r="N150" s="122">
        <f t="shared" si="74"/>
        <v>0</v>
      </c>
      <c r="O150" s="122">
        <f t="shared" si="74"/>
        <v>0</v>
      </c>
      <c r="P150" s="122">
        <f t="shared" si="74"/>
        <v>0</v>
      </c>
      <c r="Q150" s="122">
        <f t="shared" si="74"/>
        <v>0</v>
      </c>
      <c r="R150" s="122">
        <f t="shared" si="74"/>
        <v>0</v>
      </c>
      <c r="S150" s="122">
        <f t="shared" si="74"/>
        <v>0</v>
      </c>
      <c r="T150" s="122">
        <f t="shared" si="74"/>
        <v>0</v>
      </c>
      <c r="U150" s="122">
        <f t="shared" si="74"/>
        <v>0</v>
      </c>
      <c r="V150" s="122">
        <f t="shared" si="74"/>
        <v>0</v>
      </c>
      <c r="W150" s="122">
        <f t="shared" si="74"/>
        <v>0</v>
      </c>
      <c r="X150" s="122">
        <f t="shared" si="74"/>
        <v>0</v>
      </c>
      <c r="Y150" s="122">
        <f t="shared" si="74"/>
        <v>0</v>
      </c>
      <c r="Z150" s="122">
        <f t="shared" si="74"/>
        <v>0</v>
      </c>
      <c r="AA150" s="122">
        <f t="shared" si="74"/>
        <v>0</v>
      </c>
      <c r="AB150" s="122">
        <f t="shared" si="74"/>
        <v>0</v>
      </c>
      <c r="AC150" s="122">
        <f t="shared" si="74"/>
        <v>0</v>
      </c>
      <c r="AD150" s="122">
        <f t="shared" si="74"/>
        <v>0</v>
      </c>
      <c r="AE150" s="122">
        <f t="shared" si="74"/>
        <v>0</v>
      </c>
      <c r="AF150" s="122">
        <f t="shared" si="74"/>
        <v>0</v>
      </c>
      <c r="AG150" s="122">
        <f t="shared" si="74"/>
        <v>0</v>
      </c>
      <c r="AH150" s="122">
        <f t="shared" si="74"/>
        <v>0</v>
      </c>
      <c r="AI150" s="122">
        <f t="shared" si="74"/>
        <v>0</v>
      </c>
      <c r="AJ150" s="122">
        <f t="shared" si="74"/>
        <v>0</v>
      </c>
      <c r="AK150" s="122">
        <f t="shared" si="74"/>
        <v>0</v>
      </c>
      <c r="AL150" s="122">
        <f>F149*AL149</f>
        <v>0</v>
      </c>
      <c r="AM150" s="61"/>
      <c r="AN150" s="61"/>
      <c r="AO150" s="61"/>
      <c r="AP150" s="61"/>
      <c r="AQ150" s="61"/>
      <c r="AR150" s="61"/>
      <c r="AS150" s="61"/>
      <c r="AT150" s="61"/>
      <c r="AU150" s="61"/>
      <c r="AV150" s="61"/>
      <c r="AW150" s="61"/>
      <c r="AX150" s="61"/>
      <c r="AY150" s="61"/>
      <c r="AZ150" s="61"/>
      <c r="BA150" s="61"/>
      <c r="BB150" s="61"/>
      <c r="BC150" s="61"/>
      <c r="BD150" s="61"/>
      <c r="BE150" s="61"/>
      <c r="BF150" s="61"/>
      <c r="BG150" s="61"/>
      <c r="BH150" s="61"/>
      <c r="BI150" s="61"/>
      <c r="BJ150" s="61"/>
      <c r="BK150" s="61"/>
      <c r="BL150" s="61"/>
      <c r="BM150" s="61"/>
      <c r="BN150" s="61"/>
      <c r="BO150" s="61"/>
      <c r="BP150" s="61"/>
      <c r="BQ150" s="61"/>
      <c r="BR150" s="61"/>
      <c r="BS150" s="61"/>
      <c r="BT150" s="61"/>
      <c r="BU150" s="61"/>
      <c r="BV150" s="61"/>
      <c r="BW150" s="61"/>
      <c r="BX150" s="61"/>
      <c r="BY150" s="61"/>
      <c r="BZ150" s="61"/>
      <c r="CA150" s="61"/>
      <c r="CB150" s="61"/>
      <c r="CC150" s="61"/>
      <c r="CD150" s="61"/>
      <c r="CE150" s="61"/>
      <c r="CF150" s="61"/>
      <c r="CG150" s="61"/>
      <c r="CH150" s="61"/>
      <c r="CI150" s="61"/>
      <c r="CJ150" s="61"/>
      <c r="CK150" s="61"/>
      <c r="CL150" s="61"/>
      <c r="CM150" s="61"/>
      <c r="CN150" s="61"/>
      <c r="CO150" s="61"/>
      <c r="CP150" s="61"/>
      <c r="CQ150" s="61"/>
      <c r="CR150" s="61"/>
      <c r="CS150" s="61"/>
      <c r="CT150" s="61"/>
      <c r="CU150" s="61"/>
      <c r="CV150" s="61"/>
      <c r="CW150" s="61"/>
      <c r="CX150" s="61"/>
      <c r="CY150" s="61"/>
      <c r="CZ150" s="61"/>
      <c r="DA150" s="61"/>
      <c r="DB150" s="61"/>
    </row>
    <row r="151" spans="1:106" s="58" customFormat="1" ht="20.100000000000001" customHeight="1">
      <c r="A151" s="117" t="s">
        <v>425</v>
      </c>
      <c r="B151" s="840"/>
      <c r="C151" s="823" t="s">
        <v>145</v>
      </c>
      <c r="D151" s="825" t="str">
        <f>[76]납품수량!C77</f>
        <v>ROLLO CASSETTE ASSY</v>
      </c>
      <c r="E151" s="825" t="str">
        <f>[76]납품수량!D77</f>
        <v>YG</v>
      </c>
      <c r="F151" s="794">
        <f>VLOOKUP(C151,'[72]납품수량(영업)'!$C$3:$F$260,4,FALSE)</f>
        <v>0</v>
      </c>
      <c r="G151" s="122">
        <f>VLOOKUP($C$151,[77]납품수량!$B$3:$AI$200,G1,FALSE)</f>
        <v>0</v>
      </c>
      <c r="H151" s="122">
        <f>VLOOKUP($C$151,[77]납품수량!$B$3:$AI$200,H1,FALSE)</f>
        <v>0</v>
      </c>
      <c r="I151" s="122">
        <f>VLOOKUP($C$151,[77]납품수량!$B$3:$AI$200,I1,FALSE)</f>
        <v>0</v>
      </c>
      <c r="J151" s="122">
        <f>VLOOKUP($C$151,[77]납품수량!$B$3:$AI$200,J1,FALSE)</f>
        <v>0</v>
      </c>
      <c r="K151" s="122">
        <f>VLOOKUP($C$151,[77]납품수량!$B$3:$AI$200,K1,FALSE)</f>
        <v>0</v>
      </c>
      <c r="L151" s="122">
        <f>VLOOKUP($C$151,[77]납품수량!$B$3:$AI$200,L1,FALSE)</f>
        <v>0</v>
      </c>
      <c r="M151" s="122">
        <f>VLOOKUP($C$151,[77]납품수량!$B$3:$AI$200,M1,FALSE)</f>
        <v>0</v>
      </c>
      <c r="N151" s="122">
        <f>VLOOKUP($C$151,[77]납품수량!$B$3:$AI$200,N1,FALSE)</f>
        <v>0</v>
      </c>
      <c r="O151" s="122">
        <f>VLOOKUP($C$151,[77]납품수량!$B$3:$AI$200,O1,FALSE)</f>
        <v>0</v>
      </c>
      <c r="P151" s="122">
        <f>VLOOKUP($C$151,[77]납품수량!$B$3:$AI$200,P1,FALSE)</f>
        <v>0</v>
      </c>
      <c r="Q151" s="122">
        <f>VLOOKUP($C$151,[77]납품수량!$B$3:$AI$200,Q1,FALSE)</f>
        <v>0</v>
      </c>
      <c r="R151" s="122">
        <f>VLOOKUP($C$151,[77]납품수량!$B$3:$AI$200,R1,FALSE)</f>
        <v>0</v>
      </c>
      <c r="S151" s="122">
        <f>VLOOKUP($C$151,[77]납품수량!$B$3:$AI$200,S1,FALSE)</f>
        <v>0</v>
      </c>
      <c r="T151" s="122">
        <f>VLOOKUP($C$151,[77]납품수량!$B$3:$AI$200,T1,FALSE)</f>
        <v>0</v>
      </c>
      <c r="U151" s="122">
        <f>VLOOKUP($C$151,[77]납품수량!$B$3:$AI$200,U1,FALSE)</f>
        <v>0</v>
      </c>
      <c r="V151" s="122">
        <f>VLOOKUP($C$151,[77]납품수량!$B$3:$AI$200,V1,FALSE)</f>
        <v>0</v>
      </c>
      <c r="W151" s="122">
        <f>VLOOKUP($C$151,[77]납품수량!$B$3:$AI$200,W1,FALSE)</f>
        <v>0</v>
      </c>
      <c r="X151" s="122">
        <f>VLOOKUP($C$151,[77]납품수량!$B$3:$AI$200,X1,FALSE)</f>
        <v>0</v>
      </c>
      <c r="Y151" s="122">
        <f>VLOOKUP($C$151,[77]납품수량!$B$3:$AI$200,Y1,FALSE)</f>
        <v>0</v>
      </c>
      <c r="Z151" s="122">
        <f>VLOOKUP($C$151,[77]납품수량!$B$3:$AI$200,Z1,FALSE)</f>
        <v>0</v>
      </c>
      <c r="AA151" s="122">
        <f>VLOOKUP($C$151,[77]납품수량!$B$3:$AI$200,AA1,FALSE)</f>
        <v>0</v>
      </c>
      <c r="AB151" s="122">
        <f>VLOOKUP($C$151,[77]납품수량!$B$3:$AI$200,AB1,FALSE)</f>
        <v>0</v>
      </c>
      <c r="AC151" s="122">
        <f>VLOOKUP($C$151,[77]납품수량!$B$3:$AI$200,AC1,FALSE)</f>
        <v>0</v>
      </c>
      <c r="AD151" s="122">
        <f>VLOOKUP($C$151,[77]납품수량!$B$3:$AI$200,AD1,FALSE)</f>
        <v>0</v>
      </c>
      <c r="AE151" s="122">
        <f>VLOOKUP($C$151,[77]납품수량!$B$3:$AI$200,AE1,FALSE)</f>
        <v>0</v>
      </c>
      <c r="AF151" s="122">
        <f>VLOOKUP($C$151,[77]납품수량!$B$3:$AI$200,AF1,FALSE)</f>
        <v>0</v>
      </c>
      <c r="AG151" s="122">
        <f>VLOOKUP($C$151,[77]납품수량!$B$3:$AI$200,AG1,FALSE)</f>
        <v>0</v>
      </c>
      <c r="AH151" s="122">
        <f>VLOOKUP($C$151,[77]납품수량!$B$3:$AI$200,AH1,FALSE)</f>
        <v>0</v>
      </c>
      <c r="AI151" s="122">
        <f>VLOOKUP($C$151,[77]납품수량!$B$3:$AI$200,AI1,FALSE)</f>
        <v>0</v>
      </c>
      <c r="AJ151" s="122">
        <f>VLOOKUP($C$151,[77]납품수량!$B$3:$AI$200,AJ1,FALSE)</f>
        <v>0</v>
      </c>
      <c r="AK151" s="122">
        <f>VLOOKUP($C$151,[77]납품수량!$B$3:$AI$200,AK1,FALSE)</f>
        <v>0</v>
      </c>
      <c r="AL151" s="122">
        <f>SUM(G151:AK151)</f>
        <v>0</v>
      </c>
      <c r="AM151" s="61"/>
      <c r="AN151" s="61"/>
      <c r="AO151" s="61"/>
      <c r="AP151" s="61"/>
      <c r="AQ151" s="61"/>
      <c r="AR151" s="61"/>
      <c r="AS151" s="61"/>
      <c r="AT151" s="61"/>
      <c r="AU151" s="61"/>
      <c r="AV151" s="61"/>
      <c r="AW151" s="61"/>
      <c r="AX151" s="61"/>
      <c r="AY151" s="61"/>
      <c r="AZ151" s="61"/>
      <c r="BA151" s="61"/>
      <c r="BB151" s="61"/>
      <c r="BC151" s="61"/>
      <c r="BD151" s="61"/>
      <c r="BE151" s="61"/>
      <c r="BF151" s="61"/>
      <c r="BG151" s="61"/>
      <c r="BH151" s="61"/>
      <c r="BI151" s="61"/>
      <c r="BJ151" s="61"/>
      <c r="BK151" s="61"/>
      <c r="BL151" s="61"/>
      <c r="BM151" s="61"/>
      <c r="BN151" s="61"/>
      <c r="BO151" s="61"/>
      <c r="BP151" s="61"/>
      <c r="BQ151" s="61"/>
      <c r="BR151" s="61"/>
      <c r="BS151" s="61"/>
      <c r="BT151" s="61"/>
      <c r="BU151" s="61"/>
      <c r="BV151" s="61"/>
      <c r="BW151" s="61"/>
      <c r="BX151" s="61"/>
      <c r="BY151" s="61"/>
      <c r="BZ151" s="61"/>
      <c r="CA151" s="61"/>
      <c r="CB151" s="61"/>
      <c r="CC151" s="61"/>
      <c r="CD151" s="61"/>
      <c r="CE151" s="61"/>
      <c r="CF151" s="61"/>
      <c r="CG151" s="61"/>
      <c r="CH151" s="61"/>
      <c r="CI151" s="61"/>
      <c r="CJ151" s="61"/>
      <c r="CK151" s="61"/>
      <c r="CL151" s="61"/>
      <c r="CM151" s="61"/>
      <c r="CN151" s="61"/>
      <c r="CO151" s="61"/>
      <c r="CP151" s="61"/>
      <c r="CQ151" s="61"/>
      <c r="CR151" s="61"/>
      <c r="CS151" s="61"/>
      <c r="CT151" s="61"/>
      <c r="CU151" s="61"/>
      <c r="CV151" s="61"/>
      <c r="CW151" s="61"/>
      <c r="CX151" s="61"/>
      <c r="CY151" s="61"/>
      <c r="CZ151" s="61"/>
      <c r="DA151" s="61"/>
      <c r="DB151" s="61"/>
    </row>
    <row r="152" spans="1:106" s="58" customFormat="1" ht="20.100000000000001" customHeight="1">
      <c r="A152" s="117"/>
      <c r="B152" s="840"/>
      <c r="C152" s="824"/>
      <c r="D152" s="826"/>
      <c r="E152" s="826"/>
      <c r="F152" s="795"/>
      <c r="G152" s="122">
        <f>$F$151*G151</f>
        <v>0</v>
      </c>
      <c r="H152" s="122">
        <f t="shared" ref="H152:AK152" si="75">$F$151*H151</f>
        <v>0</v>
      </c>
      <c r="I152" s="122">
        <f t="shared" si="75"/>
        <v>0</v>
      </c>
      <c r="J152" s="122">
        <f t="shared" si="75"/>
        <v>0</v>
      </c>
      <c r="K152" s="122">
        <f t="shared" si="75"/>
        <v>0</v>
      </c>
      <c r="L152" s="122">
        <f t="shared" si="75"/>
        <v>0</v>
      </c>
      <c r="M152" s="122">
        <f t="shared" si="75"/>
        <v>0</v>
      </c>
      <c r="N152" s="122">
        <f t="shared" si="75"/>
        <v>0</v>
      </c>
      <c r="O152" s="122">
        <f t="shared" si="75"/>
        <v>0</v>
      </c>
      <c r="P152" s="122">
        <f t="shared" si="75"/>
        <v>0</v>
      </c>
      <c r="Q152" s="122">
        <f t="shared" si="75"/>
        <v>0</v>
      </c>
      <c r="R152" s="122">
        <f t="shared" si="75"/>
        <v>0</v>
      </c>
      <c r="S152" s="122">
        <f t="shared" si="75"/>
        <v>0</v>
      </c>
      <c r="T152" s="122">
        <f t="shared" si="75"/>
        <v>0</v>
      </c>
      <c r="U152" s="122">
        <f t="shared" si="75"/>
        <v>0</v>
      </c>
      <c r="V152" s="122">
        <f t="shared" si="75"/>
        <v>0</v>
      </c>
      <c r="W152" s="122">
        <f t="shared" si="75"/>
        <v>0</v>
      </c>
      <c r="X152" s="122">
        <f t="shared" si="75"/>
        <v>0</v>
      </c>
      <c r="Y152" s="122">
        <f t="shared" si="75"/>
        <v>0</v>
      </c>
      <c r="Z152" s="122">
        <f t="shared" si="75"/>
        <v>0</v>
      </c>
      <c r="AA152" s="122">
        <f t="shared" si="75"/>
        <v>0</v>
      </c>
      <c r="AB152" s="122">
        <f t="shared" si="75"/>
        <v>0</v>
      </c>
      <c r="AC152" s="122">
        <f t="shared" si="75"/>
        <v>0</v>
      </c>
      <c r="AD152" s="122">
        <f t="shared" si="75"/>
        <v>0</v>
      </c>
      <c r="AE152" s="122">
        <f t="shared" si="75"/>
        <v>0</v>
      </c>
      <c r="AF152" s="122">
        <f t="shared" si="75"/>
        <v>0</v>
      </c>
      <c r="AG152" s="122">
        <f t="shared" si="75"/>
        <v>0</v>
      </c>
      <c r="AH152" s="122">
        <f t="shared" si="75"/>
        <v>0</v>
      </c>
      <c r="AI152" s="122">
        <f t="shared" si="75"/>
        <v>0</v>
      </c>
      <c r="AJ152" s="122">
        <f t="shared" si="75"/>
        <v>0</v>
      </c>
      <c r="AK152" s="122">
        <f t="shared" si="75"/>
        <v>0</v>
      </c>
      <c r="AL152" s="122">
        <f>F151*AL151</f>
        <v>0</v>
      </c>
      <c r="AM152" s="61"/>
      <c r="AN152" s="61"/>
      <c r="AO152" s="61"/>
      <c r="AP152" s="61"/>
      <c r="AQ152" s="61"/>
      <c r="AR152" s="61"/>
      <c r="AS152" s="61"/>
      <c r="AT152" s="61"/>
      <c r="AU152" s="61"/>
      <c r="AV152" s="61"/>
      <c r="AW152" s="61"/>
      <c r="AX152" s="61"/>
      <c r="AY152" s="61"/>
      <c r="AZ152" s="61"/>
      <c r="BA152" s="61"/>
      <c r="BB152" s="61"/>
      <c r="BC152" s="61"/>
      <c r="BD152" s="61"/>
      <c r="BE152" s="61"/>
      <c r="BF152" s="61"/>
      <c r="BG152" s="61"/>
      <c r="BH152" s="61"/>
      <c r="BI152" s="61"/>
      <c r="BJ152" s="61"/>
      <c r="BK152" s="61"/>
      <c r="BL152" s="61"/>
      <c r="BM152" s="61"/>
      <c r="BN152" s="61"/>
      <c r="BO152" s="61"/>
      <c r="BP152" s="61"/>
      <c r="BQ152" s="61"/>
      <c r="BR152" s="61"/>
      <c r="BS152" s="61"/>
      <c r="BT152" s="61"/>
      <c r="BU152" s="61"/>
      <c r="BV152" s="61"/>
      <c r="BW152" s="61"/>
      <c r="BX152" s="61"/>
      <c r="BY152" s="61"/>
      <c r="BZ152" s="61"/>
      <c r="CA152" s="61"/>
      <c r="CB152" s="61"/>
      <c r="CC152" s="61"/>
      <c r="CD152" s="61"/>
      <c r="CE152" s="61"/>
      <c r="CF152" s="61"/>
      <c r="CG152" s="61"/>
      <c r="CH152" s="61"/>
      <c r="CI152" s="61"/>
      <c r="CJ152" s="61"/>
      <c r="CK152" s="61"/>
      <c r="CL152" s="61"/>
      <c r="CM152" s="61"/>
      <c r="CN152" s="61"/>
      <c r="CO152" s="61"/>
      <c r="CP152" s="61"/>
      <c r="CQ152" s="61"/>
      <c r="CR152" s="61"/>
      <c r="CS152" s="61"/>
      <c r="CT152" s="61"/>
      <c r="CU152" s="61"/>
      <c r="CV152" s="61"/>
      <c r="CW152" s="61"/>
      <c r="CX152" s="61"/>
      <c r="CY152" s="61"/>
      <c r="CZ152" s="61"/>
      <c r="DA152" s="61"/>
      <c r="DB152" s="61"/>
    </row>
    <row r="153" spans="1:106" s="58" customFormat="1" ht="20.100000000000001" customHeight="1">
      <c r="A153" s="117" t="s">
        <v>425</v>
      </c>
      <c r="B153" s="840"/>
      <c r="C153" s="815" t="s">
        <v>146</v>
      </c>
      <c r="D153" s="817" t="str">
        <f>[76]납품수량!C78</f>
        <v xml:space="preserve">GLASS REINFORCEMENT ASSY                    </v>
      </c>
      <c r="E153" s="817" t="str">
        <f>[76]납품수량!D78</f>
        <v>YG</v>
      </c>
      <c r="F153" s="794">
        <f>VLOOKUP(C153,'[72]납품수량(영업)'!$C$3:$F$260,4,FALSE)</f>
        <v>0</v>
      </c>
      <c r="G153" s="122">
        <f>VLOOKUP($C$153,[77]납품수량!$B$3:$AI$200,G1,FALSE)</f>
        <v>0</v>
      </c>
      <c r="H153" s="122">
        <f>VLOOKUP($C$153,[77]납품수량!$B$3:$AI$200,H1,FALSE)</f>
        <v>0</v>
      </c>
      <c r="I153" s="122">
        <f>VLOOKUP($C$153,[77]납품수량!$B$3:$AI$200,I1,FALSE)</f>
        <v>0</v>
      </c>
      <c r="J153" s="122">
        <f>VLOOKUP($C$153,[77]납품수량!$B$3:$AI$200,J1,FALSE)</f>
        <v>0</v>
      </c>
      <c r="K153" s="122">
        <f>VLOOKUP($C$153,[77]납품수량!$B$3:$AI$200,K1,FALSE)</f>
        <v>0</v>
      </c>
      <c r="L153" s="122">
        <f>VLOOKUP($C$153,[77]납품수량!$B$3:$AI$200,L1,FALSE)</f>
        <v>0</v>
      </c>
      <c r="M153" s="122">
        <f>VLOOKUP($C$153,[77]납품수량!$B$3:$AI$200,M1,FALSE)</f>
        <v>0</v>
      </c>
      <c r="N153" s="122">
        <f>VLOOKUP($C$153,[77]납품수량!$B$3:$AI$200,N1,FALSE)</f>
        <v>0</v>
      </c>
      <c r="O153" s="122">
        <f>VLOOKUP($C$153,[77]납품수량!$B$3:$AI$200,O1,FALSE)</f>
        <v>0</v>
      </c>
      <c r="P153" s="122">
        <f>VLOOKUP($C$153,[77]납품수량!$B$3:$AI$200,P1,FALSE)</f>
        <v>0</v>
      </c>
      <c r="Q153" s="122">
        <f>VLOOKUP($C$153,[77]납품수량!$B$3:$AI$200,Q1,FALSE)</f>
        <v>0</v>
      </c>
      <c r="R153" s="122">
        <f>VLOOKUP($C$153,[77]납품수량!$B$3:$AI$200,R1,FALSE)</f>
        <v>0</v>
      </c>
      <c r="S153" s="122">
        <f>VLOOKUP($C$153,[77]납품수량!$B$3:$AI$200,S1,FALSE)</f>
        <v>0</v>
      </c>
      <c r="T153" s="122">
        <f>VLOOKUP($C$153,[77]납품수량!$B$3:$AI$200,T1,FALSE)</f>
        <v>0</v>
      </c>
      <c r="U153" s="122">
        <f>VLOOKUP($C$153,[77]납품수량!$B$3:$AI$200,U1,FALSE)</f>
        <v>0</v>
      </c>
      <c r="V153" s="122">
        <f>VLOOKUP($C$153,[77]납품수량!$B$3:$AI$200,V1,FALSE)</f>
        <v>0</v>
      </c>
      <c r="W153" s="122">
        <f>VLOOKUP($C$153,[77]납품수량!$B$3:$AI$200,W1,FALSE)</f>
        <v>0</v>
      </c>
      <c r="X153" s="122">
        <f>VLOOKUP($C$153,[77]납품수량!$B$3:$AI$200,X1,FALSE)</f>
        <v>0</v>
      </c>
      <c r="Y153" s="122">
        <f>VLOOKUP($C$153,[77]납품수량!$B$3:$AI$200,Y1,FALSE)</f>
        <v>0</v>
      </c>
      <c r="Z153" s="122">
        <f>VLOOKUP($C$153,[77]납품수량!$B$3:$AI$200,Z1,FALSE)</f>
        <v>0</v>
      </c>
      <c r="AA153" s="122">
        <f>VLOOKUP($C$153,[77]납품수량!$B$3:$AI$200,AA1,FALSE)</f>
        <v>0</v>
      </c>
      <c r="AB153" s="122">
        <f>VLOOKUP($C$153,[77]납품수량!$B$3:$AI$200,AB1,FALSE)</f>
        <v>0</v>
      </c>
      <c r="AC153" s="122">
        <f>VLOOKUP($C$153,[77]납품수량!$B$3:$AI$200,AC1,FALSE)</f>
        <v>0</v>
      </c>
      <c r="AD153" s="122">
        <f>VLOOKUP($C$153,[77]납품수량!$B$3:$AI$200,AD1,FALSE)</f>
        <v>0</v>
      </c>
      <c r="AE153" s="122">
        <f>VLOOKUP($C$153,[77]납품수량!$B$3:$AI$200,AE1,FALSE)</f>
        <v>0</v>
      </c>
      <c r="AF153" s="122">
        <f>VLOOKUP($C$153,[77]납품수량!$B$3:$AI$200,AF1,FALSE)</f>
        <v>0</v>
      </c>
      <c r="AG153" s="122">
        <f>VLOOKUP($C$153,[77]납품수량!$B$3:$AI$200,AG1,FALSE)</f>
        <v>0</v>
      </c>
      <c r="AH153" s="122">
        <f>VLOOKUP($C$153,[77]납품수량!$B$3:$AI$200,AH1,FALSE)</f>
        <v>0</v>
      </c>
      <c r="AI153" s="122">
        <f>VLOOKUP($C$153,[77]납품수량!$B$3:$AI$200,AI1,FALSE)</f>
        <v>0</v>
      </c>
      <c r="AJ153" s="122">
        <f>VLOOKUP($C$153,[77]납품수량!$B$3:$AI$200,AJ1,FALSE)</f>
        <v>0</v>
      </c>
      <c r="AK153" s="122">
        <f>VLOOKUP($C$153,[77]납품수량!$B$3:$AI$200,AK1,FALSE)</f>
        <v>0</v>
      </c>
      <c r="AL153" s="122">
        <f>SUM(G153:AK153)</f>
        <v>0</v>
      </c>
      <c r="AM153" s="61"/>
      <c r="AN153" s="61"/>
      <c r="AO153" s="61"/>
      <c r="AP153" s="61"/>
      <c r="AQ153" s="61"/>
      <c r="AR153" s="61"/>
      <c r="AS153" s="61"/>
      <c r="AT153" s="61"/>
      <c r="AU153" s="61"/>
      <c r="AV153" s="61"/>
      <c r="AW153" s="61"/>
      <c r="AX153" s="61"/>
      <c r="AY153" s="61"/>
      <c r="AZ153" s="61"/>
      <c r="BA153" s="61"/>
      <c r="BB153" s="61"/>
      <c r="BC153" s="61"/>
      <c r="BD153" s="61"/>
      <c r="BE153" s="61"/>
      <c r="BF153" s="61"/>
      <c r="BG153" s="61"/>
      <c r="BH153" s="61"/>
      <c r="BI153" s="61"/>
      <c r="BJ153" s="61"/>
      <c r="BK153" s="61"/>
      <c r="BL153" s="61"/>
      <c r="BM153" s="61"/>
      <c r="BN153" s="61"/>
      <c r="BO153" s="61"/>
      <c r="BP153" s="61"/>
      <c r="BQ153" s="61"/>
      <c r="BR153" s="61"/>
      <c r="BS153" s="61"/>
      <c r="BT153" s="61"/>
      <c r="BU153" s="61"/>
      <c r="BV153" s="61"/>
      <c r="BW153" s="61"/>
      <c r="BX153" s="61"/>
      <c r="BY153" s="61"/>
      <c r="BZ153" s="61"/>
      <c r="CA153" s="61"/>
      <c r="CB153" s="61"/>
      <c r="CC153" s="61"/>
      <c r="CD153" s="61"/>
      <c r="CE153" s="61"/>
      <c r="CF153" s="61"/>
      <c r="CG153" s="61"/>
      <c r="CH153" s="61"/>
      <c r="CI153" s="61"/>
      <c r="CJ153" s="61"/>
      <c r="CK153" s="61"/>
      <c r="CL153" s="61"/>
      <c r="CM153" s="61"/>
      <c r="CN153" s="61"/>
      <c r="CO153" s="61"/>
      <c r="CP153" s="61"/>
      <c r="CQ153" s="61"/>
      <c r="CR153" s="61"/>
      <c r="CS153" s="61"/>
      <c r="CT153" s="61"/>
      <c r="CU153" s="61"/>
      <c r="CV153" s="61"/>
      <c r="CW153" s="61"/>
      <c r="CX153" s="61"/>
      <c r="CY153" s="61"/>
      <c r="CZ153" s="61"/>
      <c r="DA153" s="61"/>
      <c r="DB153" s="61"/>
    </row>
    <row r="154" spans="1:106" s="58" customFormat="1" ht="20.100000000000001" customHeight="1">
      <c r="A154" s="117"/>
      <c r="B154" s="840"/>
      <c r="C154" s="816"/>
      <c r="D154" s="818"/>
      <c r="E154" s="818"/>
      <c r="F154" s="795"/>
      <c r="G154" s="122">
        <f>$F$153*G153</f>
        <v>0</v>
      </c>
      <c r="H154" s="122">
        <f t="shared" ref="H154:AK154" si="76">$F$153*H153</f>
        <v>0</v>
      </c>
      <c r="I154" s="122">
        <f t="shared" si="76"/>
        <v>0</v>
      </c>
      <c r="J154" s="122">
        <f t="shared" si="76"/>
        <v>0</v>
      </c>
      <c r="K154" s="122">
        <f t="shared" si="76"/>
        <v>0</v>
      </c>
      <c r="L154" s="122">
        <f t="shared" si="76"/>
        <v>0</v>
      </c>
      <c r="M154" s="122">
        <f t="shared" si="76"/>
        <v>0</v>
      </c>
      <c r="N154" s="122">
        <f t="shared" si="76"/>
        <v>0</v>
      </c>
      <c r="O154" s="122">
        <f t="shared" si="76"/>
        <v>0</v>
      </c>
      <c r="P154" s="122">
        <f t="shared" si="76"/>
        <v>0</v>
      </c>
      <c r="Q154" s="122">
        <f t="shared" si="76"/>
        <v>0</v>
      </c>
      <c r="R154" s="122">
        <f t="shared" si="76"/>
        <v>0</v>
      </c>
      <c r="S154" s="122">
        <f t="shared" si="76"/>
        <v>0</v>
      </c>
      <c r="T154" s="122">
        <f t="shared" si="76"/>
        <v>0</v>
      </c>
      <c r="U154" s="122">
        <f t="shared" si="76"/>
        <v>0</v>
      </c>
      <c r="V154" s="122">
        <f t="shared" si="76"/>
        <v>0</v>
      </c>
      <c r="W154" s="122">
        <f t="shared" si="76"/>
        <v>0</v>
      </c>
      <c r="X154" s="122">
        <f t="shared" si="76"/>
        <v>0</v>
      </c>
      <c r="Y154" s="122">
        <f t="shared" si="76"/>
        <v>0</v>
      </c>
      <c r="Z154" s="122">
        <f t="shared" si="76"/>
        <v>0</v>
      </c>
      <c r="AA154" s="122">
        <f t="shared" si="76"/>
        <v>0</v>
      </c>
      <c r="AB154" s="122">
        <f t="shared" si="76"/>
        <v>0</v>
      </c>
      <c r="AC154" s="122">
        <f t="shared" si="76"/>
        <v>0</v>
      </c>
      <c r="AD154" s="122">
        <f t="shared" si="76"/>
        <v>0</v>
      </c>
      <c r="AE154" s="122">
        <f t="shared" si="76"/>
        <v>0</v>
      </c>
      <c r="AF154" s="122">
        <f t="shared" si="76"/>
        <v>0</v>
      </c>
      <c r="AG154" s="122">
        <f t="shared" si="76"/>
        <v>0</v>
      </c>
      <c r="AH154" s="122">
        <f t="shared" si="76"/>
        <v>0</v>
      </c>
      <c r="AI154" s="122">
        <f t="shared" si="76"/>
        <v>0</v>
      </c>
      <c r="AJ154" s="122">
        <f t="shared" si="76"/>
        <v>0</v>
      </c>
      <c r="AK154" s="122">
        <f t="shared" si="76"/>
        <v>0</v>
      </c>
      <c r="AL154" s="122">
        <f>F153*AL153</f>
        <v>0</v>
      </c>
      <c r="AM154" s="61"/>
      <c r="AN154" s="61"/>
      <c r="AO154" s="61"/>
      <c r="AP154" s="61"/>
      <c r="AQ154" s="61"/>
      <c r="AR154" s="61"/>
      <c r="AS154" s="61"/>
      <c r="AT154" s="61"/>
      <c r="AU154" s="61"/>
      <c r="AV154" s="61"/>
      <c r="AW154" s="61"/>
      <c r="AX154" s="61"/>
      <c r="AY154" s="61"/>
      <c r="AZ154" s="61"/>
      <c r="BA154" s="61"/>
      <c r="BB154" s="61"/>
      <c r="BC154" s="61"/>
      <c r="BD154" s="61"/>
      <c r="BE154" s="61"/>
      <c r="BF154" s="61"/>
      <c r="BG154" s="61"/>
      <c r="BH154" s="61"/>
      <c r="BI154" s="61"/>
      <c r="BJ154" s="61"/>
      <c r="BK154" s="61"/>
      <c r="BL154" s="61"/>
      <c r="BM154" s="61"/>
      <c r="BN154" s="61"/>
      <c r="BO154" s="61"/>
      <c r="BP154" s="61"/>
      <c r="BQ154" s="61"/>
      <c r="BR154" s="61"/>
      <c r="BS154" s="61"/>
      <c r="BT154" s="61"/>
      <c r="BU154" s="61"/>
      <c r="BV154" s="61"/>
      <c r="BW154" s="61"/>
      <c r="BX154" s="61"/>
      <c r="BY154" s="61"/>
      <c r="BZ154" s="61"/>
      <c r="CA154" s="61"/>
      <c r="CB154" s="61"/>
      <c r="CC154" s="61"/>
      <c r="CD154" s="61"/>
      <c r="CE154" s="61"/>
      <c r="CF154" s="61"/>
      <c r="CG154" s="61"/>
      <c r="CH154" s="61"/>
      <c r="CI154" s="61"/>
      <c r="CJ154" s="61"/>
      <c r="CK154" s="61"/>
      <c r="CL154" s="61"/>
      <c r="CM154" s="61"/>
      <c r="CN154" s="61"/>
      <c r="CO154" s="61"/>
      <c r="CP154" s="61"/>
      <c r="CQ154" s="61"/>
      <c r="CR154" s="61"/>
      <c r="CS154" s="61"/>
      <c r="CT154" s="61"/>
      <c r="CU154" s="61"/>
      <c r="CV154" s="61"/>
      <c r="CW154" s="61"/>
      <c r="CX154" s="61"/>
      <c r="CY154" s="61"/>
      <c r="CZ154" s="61"/>
      <c r="DA154" s="61"/>
      <c r="DB154" s="61"/>
    </row>
    <row r="155" spans="1:106" s="58" customFormat="1" ht="20.100000000000001" customHeight="1">
      <c r="A155" s="117" t="s">
        <v>425</v>
      </c>
      <c r="B155" s="840"/>
      <c r="C155" s="815" t="s">
        <v>19</v>
      </c>
      <c r="D155" s="817" t="str">
        <f>[76]납품수량!C79</f>
        <v>GLASS REINFORCEMENT ASSY</v>
      </c>
      <c r="E155" s="817" t="str">
        <f>[76]납품수량!D79</f>
        <v>CK</v>
      </c>
      <c r="F155" s="794">
        <f>VLOOKUP(C155,'[72]납품수량(영업)'!$C$3:$F$260,4,FALSE)</f>
        <v>4800</v>
      </c>
      <c r="G155" s="122">
        <f>VLOOKUP($C$155,[77]납품수량!$B$3:$AI$200,G1,FALSE)</f>
        <v>0</v>
      </c>
      <c r="H155" s="122">
        <f>VLOOKUP($C$155,[77]납품수량!$B$3:$AI$200,H1,FALSE)</f>
        <v>0</v>
      </c>
      <c r="I155" s="122">
        <f>VLOOKUP($C$155,[77]납품수량!$B$3:$AI$200,I1,FALSE)</f>
        <v>0</v>
      </c>
      <c r="J155" s="122">
        <f>VLOOKUP($C$155,[77]납품수량!$B$3:$AI$200,J1,FALSE)</f>
        <v>0</v>
      </c>
      <c r="K155" s="122">
        <f>VLOOKUP($C$155,[77]납품수량!$B$3:$AI$200,K1,FALSE)</f>
        <v>0</v>
      </c>
      <c r="L155" s="122">
        <f>VLOOKUP($C$155,[77]납품수량!$B$3:$AI$200,L1,FALSE)</f>
        <v>0</v>
      </c>
      <c r="M155" s="122">
        <f>VLOOKUP($C$155,[77]납품수량!$B$3:$AI$200,M1,FALSE)</f>
        <v>0</v>
      </c>
      <c r="N155" s="122">
        <f>VLOOKUP($C$155,[77]납품수량!$B$3:$AI$200,N1,FALSE)</f>
        <v>0</v>
      </c>
      <c r="O155" s="122">
        <f>VLOOKUP($C$155,[77]납품수량!$B$3:$AI$200,O1,FALSE)</f>
        <v>0</v>
      </c>
      <c r="P155" s="122">
        <f>VLOOKUP($C$155,[77]납품수량!$B$3:$AI$200,P1,FALSE)</f>
        <v>0</v>
      </c>
      <c r="Q155" s="122">
        <f>VLOOKUP($C$155,[77]납품수량!$B$3:$AI$200,Q1,FALSE)</f>
        <v>0</v>
      </c>
      <c r="R155" s="122">
        <f>VLOOKUP($C$155,[77]납품수량!$B$3:$AI$200,R1,FALSE)</f>
        <v>0</v>
      </c>
      <c r="S155" s="122">
        <f>VLOOKUP($C$155,[77]납품수량!$B$3:$AI$200,S1,FALSE)</f>
        <v>0</v>
      </c>
      <c r="T155" s="122">
        <f>VLOOKUP($C$155,[77]납품수량!$B$3:$AI$200,T1,FALSE)</f>
        <v>0</v>
      </c>
      <c r="U155" s="122">
        <f>VLOOKUP($C$155,[77]납품수량!$B$3:$AI$200,U1,FALSE)</f>
        <v>0</v>
      </c>
      <c r="V155" s="122">
        <f>VLOOKUP($C$155,[77]납품수량!$B$3:$AI$200,V1,FALSE)</f>
        <v>0</v>
      </c>
      <c r="W155" s="122">
        <f>VLOOKUP($C$155,[77]납품수량!$B$3:$AI$200,W1,FALSE)</f>
        <v>0</v>
      </c>
      <c r="X155" s="122">
        <f>VLOOKUP($C$155,[77]납품수량!$B$3:$AI$200,X1,FALSE)</f>
        <v>0</v>
      </c>
      <c r="Y155" s="122">
        <f>VLOOKUP($C$155,[77]납품수량!$B$3:$AI$200,Y1,FALSE)</f>
        <v>0</v>
      </c>
      <c r="Z155" s="122">
        <f>VLOOKUP($C$155,[77]납품수량!$B$3:$AI$200,Z1,FALSE)</f>
        <v>0</v>
      </c>
      <c r="AA155" s="122">
        <f>VLOOKUP($C$155,[77]납품수량!$B$3:$AI$200,AA1,FALSE)</f>
        <v>0</v>
      </c>
      <c r="AB155" s="122">
        <f>VLOOKUP($C$155,[77]납품수량!$B$3:$AI$200,AB1,FALSE)</f>
        <v>0</v>
      </c>
      <c r="AC155" s="122">
        <f>VLOOKUP($C$155,[77]납품수량!$B$3:$AI$200,AC1,FALSE)</f>
        <v>0</v>
      </c>
      <c r="AD155" s="122">
        <f>VLOOKUP($C$155,[77]납품수량!$B$3:$AI$200,AD1,FALSE)</f>
        <v>0</v>
      </c>
      <c r="AE155" s="122">
        <f>VLOOKUP($C$155,[77]납품수량!$B$3:$AI$200,AE1,FALSE)</f>
        <v>0</v>
      </c>
      <c r="AF155" s="122">
        <f>VLOOKUP($C$155,[77]납품수량!$B$3:$AI$200,AF1,FALSE)</f>
        <v>0</v>
      </c>
      <c r="AG155" s="122">
        <f>VLOOKUP($C$155,[77]납품수량!$B$3:$AI$200,AG1,FALSE)</f>
        <v>0</v>
      </c>
      <c r="AH155" s="122">
        <f>VLOOKUP($C$155,[77]납품수량!$B$3:$AI$200,AH1,FALSE)</f>
        <v>0</v>
      </c>
      <c r="AI155" s="122">
        <f>VLOOKUP($C$155,[77]납품수량!$B$3:$AI$200,AI1,FALSE)</f>
        <v>0</v>
      </c>
      <c r="AJ155" s="122">
        <f>VLOOKUP($C$155,[77]납품수량!$B$3:$AI$200,AJ1,FALSE)</f>
        <v>0</v>
      </c>
      <c r="AK155" s="122">
        <f>VLOOKUP($C$155,[77]납품수량!$B$3:$AI$200,AK1,FALSE)</f>
        <v>0</v>
      </c>
      <c r="AL155" s="122">
        <f>SUM(G155:AK155)</f>
        <v>0</v>
      </c>
      <c r="AM155" s="61"/>
      <c r="AN155" s="61"/>
      <c r="AO155" s="61"/>
      <c r="AP155" s="61"/>
      <c r="AQ155" s="61"/>
      <c r="AR155" s="61"/>
      <c r="AS155" s="61"/>
      <c r="AT155" s="61"/>
      <c r="AU155" s="61"/>
      <c r="AV155" s="61"/>
      <c r="AW155" s="61"/>
      <c r="AX155" s="61"/>
      <c r="AY155" s="61"/>
      <c r="AZ155" s="61"/>
      <c r="BA155" s="61"/>
      <c r="BB155" s="61"/>
      <c r="BC155" s="61"/>
      <c r="BD155" s="61"/>
      <c r="BE155" s="61"/>
      <c r="BF155" s="61"/>
      <c r="BG155" s="61"/>
      <c r="BH155" s="61"/>
      <c r="BI155" s="61"/>
      <c r="BJ155" s="61"/>
      <c r="BK155" s="61"/>
      <c r="BL155" s="61"/>
      <c r="BM155" s="61"/>
      <c r="BN155" s="61"/>
      <c r="BO155" s="61"/>
      <c r="BP155" s="61"/>
      <c r="BQ155" s="61"/>
      <c r="BR155" s="61"/>
      <c r="BS155" s="61"/>
      <c r="BT155" s="61"/>
      <c r="BU155" s="61"/>
      <c r="BV155" s="61"/>
      <c r="BW155" s="61"/>
      <c r="BX155" s="61"/>
      <c r="BY155" s="61"/>
      <c r="BZ155" s="61"/>
      <c r="CA155" s="61"/>
      <c r="CB155" s="61"/>
      <c r="CC155" s="61"/>
      <c r="CD155" s="61"/>
      <c r="CE155" s="61"/>
      <c r="CF155" s="61"/>
      <c r="CG155" s="61"/>
      <c r="CH155" s="61"/>
      <c r="CI155" s="61"/>
      <c r="CJ155" s="61"/>
      <c r="CK155" s="61"/>
      <c r="CL155" s="61"/>
      <c r="CM155" s="61"/>
      <c r="CN155" s="61"/>
      <c r="CO155" s="61"/>
      <c r="CP155" s="61"/>
      <c r="CQ155" s="61"/>
      <c r="CR155" s="61"/>
      <c r="CS155" s="61"/>
      <c r="CT155" s="61"/>
      <c r="CU155" s="61"/>
      <c r="CV155" s="61"/>
      <c r="CW155" s="61"/>
      <c r="CX155" s="61"/>
      <c r="CY155" s="61"/>
      <c r="CZ155" s="61"/>
      <c r="DA155" s="61"/>
      <c r="DB155" s="61"/>
    </row>
    <row r="156" spans="1:106" s="58" customFormat="1" ht="20.100000000000001" customHeight="1">
      <c r="A156" s="117"/>
      <c r="B156" s="840"/>
      <c r="C156" s="816"/>
      <c r="D156" s="818"/>
      <c r="E156" s="818"/>
      <c r="F156" s="795"/>
      <c r="G156" s="122">
        <f>$F$155*G155</f>
        <v>0</v>
      </c>
      <c r="H156" s="122">
        <f t="shared" ref="H156:AK156" si="77">$F$155*H155</f>
        <v>0</v>
      </c>
      <c r="I156" s="122">
        <f t="shared" si="77"/>
        <v>0</v>
      </c>
      <c r="J156" s="122">
        <f t="shared" si="77"/>
        <v>0</v>
      </c>
      <c r="K156" s="122">
        <f t="shared" si="77"/>
        <v>0</v>
      </c>
      <c r="L156" s="122">
        <f t="shared" si="77"/>
        <v>0</v>
      </c>
      <c r="M156" s="122">
        <f t="shared" si="77"/>
        <v>0</v>
      </c>
      <c r="N156" s="122">
        <f t="shared" si="77"/>
        <v>0</v>
      </c>
      <c r="O156" s="122">
        <f t="shared" si="77"/>
        <v>0</v>
      </c>
      <c r="P156" s="122">
        <f t="shared" si="77"/>
        <v>0</v>
      </c>
      <c r="Q156" s="122">
        <f t="shared" si="77"/>
        <v>0</v>
      </c>
      <c r="R156" s="122">
        <f t="shared" si="77"/>
        <v>0</v>
      </c>
      <c r="S156" s="122">
        <f t="shared" si="77"/>
        <v>0</v>
      </c>
      <c r="T156" s="122">
        <f t="shared" si="77"/>
        <v>0</v>
      </c>
      <c r="U156" s="122">
        <f t="shared" si="77"/>
        <v>0</v>
      </c>
      <c r="V156" s="122">
        <f t="shared" si="77"/>
        <v>0</v>
      </c>
      <c r="W156" s="122">
        <f t="shared" si="77"/>
        <v>0</v>
      </c>
      <c r="X156" s="122">
        <f t="shared" si="77"/>
        <v>0</v>
      </c>
      <c r="Y156" s="122">
        <f t="shared" si="77"/>
        <v>0</v>
      </c>
      <c r="Z156" s="122">
        <f t="shared" si="77"/>
        <v>0</v>
      </c>
      <c r="AA156" s="122">
        <f t="shared" si="77"/>
        <v>0</v>
      </c>
      <c r="AB156" s="122">
        <f t="shared" si="77"/>
        <v>0</v>
      </c>
      <c r="AC156" s="122">
        <f t="shared" si="77"/>
        <v>0</v>
      </c>
      <c r="AD156" s="122">
        <f t="shared" si="77"/>
        <v>0</v>
      </c>
      <c r="AE156" s="122">
        <f t="shared" si="77"/>
        <v>0</v>
      </c>
      <c r="AF156" s="122">
        <f t="shared" si="77"/>
        <v>0</v>
      </c>
      <c r="AG156" s="122">
        <f t="shared" si="77"/>
        <v>0</v>
      </c>
      <c r="AH156" s="122">
        <f t="shared" si="77"/>
        <v>0</v>
      </c>
      <c r="AI156" s="122">
        <f t="shared" si="77"/>
        <v>0</v>
      </c>
      <c r="AJ156" s="122">
        <f t="shared" si="77"/>
        <v>0</v>
      </c>
      <c r="AK156" s="122">
        <f t="shared" si="77"/>
        <v>0</v>
      </c>
      <c r="AL156" s="122">
        <f>F155*AL155</f>
        <v>0</v>
      </c>
      <c r="AM156" s="61"/>
      <c r="AN156" s="61"/>
      <c r="AO156" s="61"/>
      <c r="AP156" s="61"/>
      <c r="AQ156" s="61"/>
      <c r="AR156" s="61"/>
      <c r="AS156" s="61"/>
      <c r="AT156" s="61"/>
      <c r="AU156" s="61"/>
      <c r="AV156" s="61"/>
      <c r="AW156" s="61"/>
      <c r="AX156" s="61"/>
      <c r="AY156" s="61"/>
      <c r="AZ156" s="61"/>
      <c r="BA156" s="61"/>
      <c r="BB156" s="61"/>
      <c r="BC156" s="61"/>
      <c r="BD156" s="61"/>
      <c r="BE156" s="61"/>
      <c r="BF156" s="61"/>
      <c r="BG156" s="61"/>
      <c r="BH156" s="61"/>
      <c r="BI156" s="61"/>
      <c r="BJ156" s="61"/>
      <c r="BK156" s="61"/>
      <c r="BL156" s="61"/>
      <c r="BM156" s="61"/>
      <c r="BN156" s="61"/>
      <c r="BO156" s="61"/>
      <c r="BP156" s="61"/>
      <c r="BQ156" s="61"/>
      <c r="BR156" s="61"/>
      <c r="BS156" s="61"/>
      <c r="BT156" s="61"/>
      <c r="BU156" s="61"/>
      <c r="BV156" s="61"/>
      <c r="BW156" s="61"/>
      <c r="BX156" s="61"/>
      <c r="BY156" s="61"/>
      <c r="BZ156" s="61"/>
      <c r="CA156" s="61"/>
      <c r="CB156" s="61"/>
      <c r="CC156" s="61"/>
      <c r="CD156" s="61"/>
      <c r="CE156" s="61"/>
      <c r="CF156" s="61"/>
      <c r="CG156" s="61"/>
      <c r="CH156" s="61"/>
      <c r="CI156" s="61"/>
      <c r="CJ156" s="61"/>
      <c r="CK156" s="61"/>
      <c r="CL156" s="61"/>
      <c r="CM156" s="61"/>
      <c r="CN156" s="61"/>
      <c r="CO156" s="61"/>
      <c r="CP156" s="61"/>
      <c r="CQ156" s="61"/>
      <c r="CR156" s="61"/>
      <c r="CS156" s="61"/>
      <c r="CT156" s="61"/>
      <c r="CU156" s="61"/>
      <c r="CV156" s="61"/>
      <c r="CW156" s="61"/>
      <c r="CX156" s="61"/>
      <c r="CY156" s="61"/>
      <c r="CZ156" s="61"/>
      <c r="DA156" s="61"/>
      <c r="DB156" s="61"/>
    </row>
    <row r="157" spans="1:106" s="58" customFormat="1" ht="20.100000000000001" customHeight="1">
      <c r="A157" s="117" t="s">
        <v>425</v>
      </c>
      <c r="B157" s="840"/>
      <c r="C157" s="809" t="s">
        <v>65</v>
      </c>
      <c r="D157" s="794" t="str">
        <f>[76]납품수량!C80</f>
        <v>ROLLO CASSETTE ASSY</v>
      </c>
      <c r="E157" s="794" t="str">
        <f>[76]납품수량!D80</f>
        <v>CK</v>
      </c>
      <c r="F157" s="794">
        <f>VLOOKUP(C157,'[72]납품수량(영업)'!$C$3:$F$260,4,FALSE)</f>
        <v>0</v>
      </c>
      <c r="G157" s="122">
        <f>VLOOKUP($C$157,[77]납품수량!$B$3:$AI$200,G1,FALSE)</f>
        <v>0</v>
      </c>
      <c r="H157" s="122">
        <f>VLOOKUP($C$157,[77]납품수량!$B$3:$AI$200,H1,FALSE)</f>
        <v>0</v>
      </c>
      <c r="I157" s="122">
        <f>VLOOKUP($C$157,[77]납품수량!$B$3:$AI$200,I1,FALSE)</f>
        <v>0</v>
      </c>
      <c r="J157" s="122">
        <f>VLOOKUP($C$157,[77]납품수량!$B$3:$AI$200,J1,FALSE)</f>
        <v>0</v>
      </c>
      <c r="K157" s="122">
        <f>VLOOKUP($C$157,[77]납품수량!$B$3:$AI$200,K1,FALSE)</f>
        <v>0</v>
      </c>
      <c r="L157" s="122">
        <f>VLOOKUP($C$157,[77]납품수량!$B$3:$AI$200,L1,FALSE)</f>
        <v>0</v>
      </c>
      <c r="M157" s="122">
        <f>VLOOKUP($C$157,[77]납품수량!$B$3:$AI$200,M1,FALSE)</f>
        <v>0</v>
      </c>
      <c r="N157" s="122">
        <f>VLOOKUP($C$157,[77]납품수량!$B$3:$AI$200,N1,FALSE)</f>
        <v>0</v>
      </c>
      <c r="O157" s="122">
        <f>VLOOKUP($C$157,[77]납품수량!$B$3:$AI$200,O1,FALSE)</f>
        <v>0</v>
      </c>
      <c r="P157" s="122">
        <f>VLOOKUP($C$157,[77]납품수량!$B$3:$AI$200,P1,FALSE)</f>
        <v>0</v>
      </c>
      <c r="Q157" s="122">
        <f>VLOOKUP($C$157,[77]납품수량!$B$3:$AI$200,Q1,FALSE)</f>
        <v>0</v>
      </c>
      <c r="R157" s="122">
        <f>VLOOKUP($C$157,[77]납품수량!$B$3:$AI$200,R1,FALSE)</f>
        <v>0</v>
      </c>
      <c r="S157" s="122">
        <f>VLOOKUP($C$157,[77]납품수량!$B$3:$AI$200,S1,FALSE)</f>
        <v>0</v>
      </c>
      <c r="T157" s="122">
        <f>VLOOKUP($C$157,[77]납품수량!$B$3:$AI$200,T1,FALSE)</f>
        <v>0</v>
      </c>
      <c r="U157" s="122">
        <f>VLOOKUP($C$157,[77]납품수량!$B$3:$AI$200,U1,FALSE)</f>
        <v>0</v>
      </c>
      <c r="V157" s="122">
        <f>VLOOKUP($C$157,[77]납품수량!$B$3:$AI$200,V1,FALSE)</f>
        <v>0</v>
      </c>
      <c r="W157" s="122">
        <f>VLOOKUP($C$157,[77]납품수량!$B$3:$AI$200,W1,FALSE)</f>
        <v>0</v>
      </c>
      <c r="X157" s="122">
        <f>VLOOKUP($C$157,[77]납품수량!$B$3:$AI$200,X1,FALSE)</f>
        <v>0</v>
      </c>
      <c r="Y157" s="122">
        <f>VLOOKUP($C$157,[77]납품수량!$B$3:$AI$200,Y1,FALSE)</f>
        <v>0</v>
      </c>
      <c r="Z157" s="122">
        <f>VLOOKUP($C$157,[77]납품수량!$B$3:$AI$200,Z1,FALSE)</f>
        <v>0</v>
      </c>
      <c r="AA157" s="122">
        <f>VLOOKUP($C$157,[77]납품수량!$B$3:$AI$200,AA1,FALSE)</f>
        <v>0</v>
      </c>
      <c r="AB157" s="122">
        <f>VLOOKUP($C$157,[77]납품수량!$B$3:$AI$200,AB1,FALSE)</f>
        <v>0</v>
      </c>
      <c r="AC157" s="122">
        <f>VLOOKUP($C$157,[77]납품수량!$B$3:$AI$200,AC1,FALSE)</f>
        <v>0</v>
      </c>
      <c r="AD157" s="122">
        <f>VLOOKUP($C$157,[77]납품수량!$B$3:$AI$200,AD1,FALSE)</f>
        <v>0</v>
      </c>
      <c r="AE157" s="122">
        <f>VLOOKUP($C$157,[77]납품수량!$B$3:$AI$200,AE1,FALSE)</f>
        <v>0</v>
      </c>
      <c r="AF157" s="122">
        <f>VLOOKUP($C$157,[77]납품수량!$B$3:$AI$200,AF1,FALSE)</f>
        <v>0</v>
      </c>
      <c r="AG157" s="122">
        <f>VLOOKUP($C$157,[77]납품수량!$B$3:$AI$200,AG1,FALSE)</f>
        <v>0</v>
      </c>
      <c r="AH157" s="122">
        <f>VLOOKUP($C$157,[77]납품수량!$B$3:$AI$200,AH1,FALSE)</f>
        <v>0</v>
      </c>
      <c r="AI157" s="122">
        <f>VLOOKUP($C$157,[77]납품수량!$B$3:$AI$200,AI1,FALSE)</f>
        <v>0</v>
      </c>
      <c r="AJ157" s="122">
        <f>VLOOKUP($C$157,[77]납품수량!$B$3:$AI$200,AJ1,FALSE)</f>
        <v>0</v>
      </c>
      <c r="AK157" s="122">
        <f>VLOOKUP($C$157,[77]납품수량!$B$3:$AI$200,AK1,FALSE)</f>
        <v>0</v>
      </c>
      <c r="AL157" s="122">
        <f>SUM(G157:AK157)</f>
        <v>0</v>
      </c>
      <c r="AM157" s="61"/>
      <c r="AN157" s="61"/>
      <c r="AO157" s="61"/>
      <c r="AP157" s="61"/>
      <c r="AQ157" s="61"/>
      <c r="AR157" s="61"/>
      <c r="AS157" s="61"/>
      <c r="AT157" s="61"/>
      <c r="AU157" s="61"/>
      <c r="AV157" s="61"/>
      <c r="AW157" s="61"/>
      <c r="AX157" s="61"/>
      <c r="AY157" s="61"/>
      <c r="AZ157" s="61"/>
      <c r="BA157" s="61"/>
      <c r="BB157" s="61"/>
      <c r="BC157" s="61"/>
      <c r="BD157" s="61"/>
      <c r="BE157" s="61"/>
      <c r="BF157" s="61"/>
      <c r="BG157" s="61"/>
      <c r="BH157" s="61"/>
      <c r="BI157" s="61"/>
      <c r="BJ157" s="61"/>
      <c r="BK157" s="61"/>
      <c r="BL157" s="61"/>
      <c r="BM157" s="61"/>
      <c r="BN157" s="61"/>
      <c r="BO157" s="61"/>
      <c r="BP157" s="61"/>
      <c r="BQ157" s="61"/>
      <c r="BR157" s="61"/>
      <c r="BS157" s="61"/>
      <c r="BT157" s="61"/>
      <c r="BU157" s="61"/>
      <c r="BV157" s="61"/>
      <c r="BW157" s="61"/>
      <c r="BX157" s="61"/>
      <c r="BY157" s="61"/>
      <c r="BZ157" s="61"/>
      <c r="CA157" s="61"/>
      <c r="CB157" s="61"/>
      <c r="CC157" s="61"/>
      <c r="CD157" s="61"/>
      <c r="CE157" s="61"/>
      <c r="CF157" s="61"/>
      <c r="CG157" s="61"/>
      <c r="CH157" s="61"/>
      <c r="CI157" s="61"/>
      <c r="CJ157" s="61"/>
      <c r="CK157" s="61"/>
      <c r="CL157" s="61"/>
      <c r="CM157" s="61"/>
      <c r="CN157" s="61"/>
      <c r="CO157" s="61"/>
      <c r="CP157" s="61"/>
      <c r="CQ157" s="61"/>
      <c r="CR157" s="61"/>
      <c r="CS157" s="61"/>
      <c r="CT157" s="61"/>
      <c r="CU157" s="61"/>
      <c r="CV157" s="61"/>
      <c r="CW157" s="61"/>
      <c r="CX157" s="61"/>
      <c r="CY157" s="61"/>
      <c r="CZ157" s="61"/>
      <c r="DA157" s="61"/>
      <c r="DB157" s="61"/>
    </row>
    <row r="158" spans="1:106" s="58" customFormat="1" ht="20.100000000000001" customHeight="1">
      <c r="A158" s="117"/>
      <c r="B158" s="840"/>
      <c r="C158" s="810"/>
      <c r="D158" s="795"/>
      <c r="E158" s="795"/>
      <c r="F158" s="795"/>
      <c r="G158" s="122">
        <f>$F$157*G157</f>
        <v>0</v>
      </c>
      <c r="H158" s="122">
        <f t="shared" ref="H158:AK158" si="78">$F$157*H157</f>
        <v>0</v>
      </c>
      <c r="I158" s="122">
        <f t="shared" si="78"/>
        <v>0</v>
      </c>
      <c r="J158" s="122">
        <f t="shared" si="78"/>
        <v>0</v>
      </c>
      <c r="K158" s="122">
        <f t="shared" si="78"/>
        <v>0</v>
      </c>
      <c r="L158" s="122">
        <f t="shared" si="78"/>
        <v>0</v>
      </c>
      <c r="M158" s="122">
        <f t="shared" si="78"/>
        <v>0</v>
      </c>
      <c r="N158" s="122">
        <f t="shared" si="78"/>
        <v>0</v>
      </c>
      <c r="O158" s="122">
        <f t="shared" si="78"/>
        <v>0</v>
      </c>
      <c r="P158" s="122">
        <f t="shared" si="78"/>
        <v>0</v>
      </c>
      <c r="Q158" s="122">
        <f t="shared" si="78"/>
        <v>0</v>
      </c>
      <c r="R158" s="122">
        <f t="shared" si="78"/>
        <v>0</v>
      </c>
      <c r="S158" s="122">
        <f t="shared" si="78"/>
        <v>0</v>
      </c>
      <c r="T158" s="122">
        <f t="shared" si="78"/>
        <v>0</v>
      </c>
      <c r="U158" s="122">
        <f t="shared" si="78"/>
        <v>0</v>
      </c>
      <c r="V158" s="122">
        <f t="shared" si="78"/>
        <v>0</v>
      </c>
      <c r="W158" s="122">
        <f t="shared" si="78"/>
        <v>0</v>
      </c>
      <c r="X158" s="122">
        <f t="shared" si="78"/>
        <v>0</v>
      </c>
      <c r="Y158" s="122">
        <f t="shared" si="78"/>
        <v>0</v>
      </c>
      <c r="Z158" s="122">
        <f t="shared" si="78"/>
        <v>0</v>
      </c>
      <c r="AA158" s="122">
        <f t="shared" si="78"/>
        <v>0</v>
      </c>
      <c r="AB158" s="122">
        <f t="shared" si="78"/>
        <v>0</v>
      </c>
      <c r="AC158" s="122">
        <f t="shared" si="78"/>
        <v>0</v>
      </c>
      <c r="AD158" s="122">
        <f t="shared" si="78"/>
        <v>0</v>
      </c>
      <c r="AE158" s="122">
        <f t="shared" si="78"/>
        <v>0</v>
      </c>
      <c r="AF158" s="122">
        <f t="shared" si="78"/>
        <v>0</v>
      </c>
      <c r="AG158" s="122">
        <f t="shared" si="78"/>
        <v>0</v>
      </c>
      <c r="AH158" s="122">
        <f t="shared" si="78"/>
        <v>0</v>
      </c>
      <c r="AI158" s="122">
        <f t="shared" si="78"/>
        <v>0</v>
      </c>
      <c r="AJ158" s="122">
        <f t="shared" si="78"/>
        <v>0</v>
      </c>
      <c r="AK158" s="122">
        <f t="shared" si="78"/>
        <v>0</v>
      </c>
      <c r="AL158" s="122">
        <f>F157*AL157</f>
        <v>0</v>
      </c>
      <c r="AM158" s="61"/>
      <c r="AN158" s="61"/>
      <c r="AO158" s="61"/>
      <c r="AP158" s="61"/>
      <c r="AQ158" s="61"/>
      <c r="AR158" s="61"/>
      <c r="AS158" s="61"/>
      <c r="AT158" s="61"/>
      <c r="AU158" s="61"/>
      <c r="AV158" s="61"/>
      <c r="AW158" s="61"/>
      <c r="AX158" s="61"/>
      <c r="AY158" s="61"/>
      <c r="AZ158" s="61"/>
      <c r="BA158" s="61"/>
      <c r="BB158" s="61"/>
      <c r="BC158" s="61"/>
      <c r="BD158" s="61"/>
      <c r="BE158" s="61"/>
      <c r="BF158" s="61"/>
      <c r="BG158" s="61"/>
      <c r="BH158" s="61"/>
      <c r="BI158" s="61"/>
      <c r="BJ158" s="61"/>
      <c r="BK158" s="61"/>
      <c r="BL158" s="61"/>
      <c r="BM158" s="61"/>
      <c r="BN158" s="61"/>
      <c r="BO158" s="61"/>
      <c r="BP158" s="61"/>
      <c r="BQ158" s="61"/>
      <c r="BR158" s="61"/>
      <c r="BS158" s="61"/>
      <c r="BT158" s="61"/>
      <c r="BU158" s="61"/>
      <c r="BV158" s="61"/>
      <c r="BW158" s="61"/>
      <c r="BX158" s="61"/>
      <c r="BY158" s="61"/>
      <c r="BZ158" s="61"/>
      <c r="CA158" s="61"/>
      <c r="CB158" s="61"/>
      <c r="CC158" s="61"/>
      <c r="CD158" s="61"/>
      <c r="CE158" s="61"/>
      <c r="CF158" s="61"/>
      <c r="CG158" s="61"/>
      <c r="CH158" s="61"/>
      <c r="CI158" s="61"/>
      <c r="CJ158" s="61"/>
      <c r="CK158" s="61"/>
      <c r="CL158" s="61"/>
      <c r="CM158" s="61"/>
      <c r="CN158" s="61"/>
      <c r="CO158" s="61"/>
      <c r="CP158" s="61"/>
      <c r="CQ158" s="61"/>
      <c r="CR158" s="61"/>
      <c r="CS158" s="61"/>
      <c r="CT158" s="61"/>
      <c r="CU158" s="61"/>
      <c r="CV158" s="61"/>
      <c r="CW158" s="61"/>
      <c r="CX158" s="61"/>
      <c r="CY158" s="61"/>
      <c r="CZ158" s="61"/>
      <c r="DA158" s="61"/>
      <c r="DB158" s="61"/>
    </row>
    <row r="159" spans="1:106" s="58" customFormat="1" ht="20.100000000000001" customHeight="1">
      <c r="A159" s="117" t="s">
        <v>425</v>
      </c>
      <c r="B159" s="840"/>
      <c r="C159" s="809" t="s">
        <v>20</v>
      </c>
      <c r="D159" s="794" t="str">
        <f>[76]납품수량!C81</f>
        <v>BRACKET MECHANISM GUIDE FRONT LH</v>
      </c>
      <c r="E159" s="794" t="str">
        <f>[76]납품수량!D81</f>
        <v>CK</v>
      </c>
      <c r="F159" s="794">
        <f>VLOOKUP(C159,'[72]납품수량(영업)'!$C$3:$F$260,4,FALSE)</f>
        <v>0</v>
      </c>
      <c r="G159" s="122">
        <f>VLOOKUP($C$159,[77]납품수량!$B$3:$AI$200,G1,FALSE)</f>
        <v>0</v>
      </c>
      <c r="H159" s="122">
        <f>VLOOKUP($C$159,[77]납품수량!$B$3:$AI$200,H1,FALSE)</f>
        <v>0</v>
      </c>
      <c r="I159" s="122">
        <f>VLOOKUP($C$159,[77]납품수량!$B$3:$AI$200,I1,FALSE)</f>
        <v>0</v>
      </c>
      <c r="J159" s="122">
        <f>VLOOKUP($C$159,[77]납품수량!$B$3:$AI$200,J1,FALSE)</f>
        <v>0</v>
      </c>
      <c r="K159" s="122">
        <f>VLOOKUP($C$159,[77]납품수량!$B$3:$AI$200,K1,FALSE)</f>
        <v>0</v>
      </c>
      <c r="L159" s="122">
        <f>VLOOKUP($C$159,[77]납품수량!$B$3:$AI$200,L1,FALSE)</f>
        <v>0</v>
      </c>
      <c r="M159" s="122">
        <f>VLOOKUP($C$159,[77]납품수량!$B$3:$AI$200,M1,FALSE)</f>
        <v>0</v>
      </c>
      <c r="N159" s="122">
        <f>VLOOKUP($C$159,[77]납품수량!$B$3:$AI$200,N1,FALSE)</f>
        <v>0</v>
      </c>
      <c r="O159" s="122">
        <f>VLOOKUP($C$159,[77]납품수량!$B$3:$AI$200,O1,FALSE)</f>
        <v>0</v>
      </c>
      <c r="P159" s="122">
        <f>VLOOKUP($C$159,[77]납품수량!$B$3:$AI$200,P1,FALSE)</f>
        <v>0</v>
      </c>
      <c r="Q159" s="122">
        <f>VLOOKUP($C$159,[77]납품수량!$B$3:$AI$200,Q1,FALSE)</f>
        <v>0</v>
      </c>
      <c r="R159" s="122">
        <f>VLOOKUP($C$159,[77]납품수량!$B$3:$AI$200,R1,FALSE)</f>
        <v>0</v>
      </c>
      <c r="S159" s="122">
        <f>VLOOKUP($C$159,[77]납품수량!$B$3:$AI$200,S1,FALSE)</f>
        <v>0</v>
      </c>
      <c r="T159" s="122">
        <f>VLOOKUP($C$159,[77]납품수량!$B$3:$AI$200,T1,FALSE)</f>
        <v>0</v>
      </c>
      <c r="U159" s="122">
        <f>VLOOKUP($C$159,[77]납품수량!$B$3:$AI$200,U1,FALSE)</f>
        <v>0</v>
      </c>
      <c r="V159" s="122">
        <f>VLOOKUP($C$159,[77]납품수량!$B$3:$AI$200,V1,FALSE)</f>
        <v>0</v>
      </c>
      <c r="W159" s="122">
        <f>VLOOKUP($C$159,[77]납품수량!$B$3:$AI$200,W1,FALSE)</f>
        <v>0</v>
      </c>
      <c r="X159" s="122">
        <f>VLOOKUP($C$159,[77]납품수량!$B$3:$AI$200,X1,FALSE)</f>
        <v>0</v>
      </c>
      <c r="Y159" s="122">
        <f>VLOOKUP($C$159,[77]납품수량!$B$3:$AI$200,Y1,FALSE)</f>
        <v>0</v>
      </c>
      <c r="Z159" s="122">
        <f>VLOOKUP($C$159,[77]납품수량!$B$3:$AI$200,Z1,FALSE)</f>
        <v>0</v>
      </c>
      <c r="AA159" s="122">
        <f>VLOOKUP($C$159,[77]납품수량!$B$3:$AI$200,AA1,FALSE)</f>
        <v>0</v>
      </c>
      <c r="AB159" s="122">
        <f>VLOOKUP($C$159,[77]납품수량!$B$3:$AI$200,AB1,FALSE)</f>
        <v>0</v>
      </c>
      <c r="AC159" s="122">
        <f>VLOOKUP($C$159,[77]납품수량!$B$3:$AI$200,AC1,FALSE)</f>
        <v>0</v>
      </c>
      <c r="AD159" s="122">
        <f>VLOOKUP($C$159,[77]납품수량!$B$3:$AI$200,AD1,FALSE)</f>
        <v>0</v>
      </c>
      <c r="AE159" s="122">
        <f>VLOOKUP($C$159,[77]납품수량!$B$3:$AI$200,AE1,FALSE)</f>
        <v>0</v>
      </c>
      <c r="AF159" s="122">
        <f>VLOOKUP($C$159,[77]납품수량!$B$3:$AI$200,AF1,FALSE)</f>
        <v>0</v>
      </c>
      <c r="AG159" s="122">
        <f>VLOOKUP($C$159,[77]납품수량!$B$3:$AI$200,AG1,FALSE)</f>
        <v>0</v>
      </c>
      <c r="AH159" s="122">
        <f>VLOOKUP($C$159,[77]납품수량!$B$3:$AI$200,AH1,FALSE)</f>
        <v>0</v>
      </c>
      <c r="AI159" s="122">
        <f>VLOOKUP($C$159,[77]납품수량!$B$3:$AI$200,AI1,FALSE)</f>
        <v>0</v>
      </c>
      <c r="AJ159" s="122">
        <f>VLOOKUP($C$159,[77]납품수량!$B$3:$AI$200,AJ1,FALSE)</f>
        <v>0</v>
      </c>
      <c r="AK159" s="122">
        <f>VLOOKUP($C$159,[77]납품수량!$B$3:$AI$200,AK1,FALSE)</f>
        <v>0</v>
      </c>
      <c r="AL159" s="122">
        <f>SUM(G159:AK159)</f>
        <v>0</v>
      </c>
      <c r="AM159" s="61"/>
      <c r="AN159" s="61"/>
      <c r="AO159" s="61"/>
      <c r="AP159" s="61"/>
      <c r="AQ159" s="61"/>
      <c r="AR159" s="61"/>
      <c r="AS159" s="61"/>
      <c r="AT159" s="61"/>
      <c r="AU159" s="61"/>
      <c r="AV159" s="61"/>
      <c r="AW159" s="61"/>
      <c r="AX159" s="61"/>
      <c r="AY159" s="61"/>
      <c r="AZ159" s="61"/>
      <c r="BA159" s="61"/>
      <c r="BB159" s="61"/>
      <c r="BC159" s="61"/>
      <c r="BD159" s="61"/>
      <c r="BE159" s="61"/>
      <c r="BF159" s="61"/>
      <c r="BG159" s="61"/>
      <c r="BH159" s="61"/>
      <c r="BI159" s="61"/>
      <c r="BJ159" s="61"/>
      <c r="BK159" s="61"/>
      <c r="BL159" s="61"/>
      <c r="BM159" s="61"/>
      <c r="BN159" s="61"/>
      <c r="BO159" s="61"/>
      <c r="BP159" s="61"/>
      <c r="BQ159" s="61"/>
      <c r="BR159" s="61"/>
      <c r="BS159" s="61"/>
      <c r="BT159" s="61"/>
      <c r="BU159" s="61"/>
      <c r="BV159" s="61"/>
      <c r="BW159" s="61"/>
      <c r="BX159" s="61"/>
      <c r="BY159" s="61"/>
      <c r="BZ159" s="61"/>
      <c r="CA159" s="61"/>
      <c r="CB159" s="61"/>
      <c r="CC159" s="61"/>
      <c r="CD159" s="61"/>
      <c r="CE159" s="61"/>
      <c r="CF159" s="61"/>
      <c r="CG159" s="61"/>
      <c r="CH159" s="61"/>
      <c r="CI159" s="61"/>
      <c r="CJ159" s="61"/>
      <c r="CK159" s="61"/>
      <c r="CL159" s="61"/>
      <c r="CM159" s="61"/>
      <c r="CN159" s="61"/>
      <c r="CO159" s="61"/>
      <c r="CP159" s="61"/>
      <c r="CQ159" s="61"/>
      <c r="CR159" s="61"/>
      <c r="CS159" s="61"/>
      <c r="CT159" s="61"/>
      <c r="CU159" s="61"/>
      <c r="CV159" s="61"/>
      <c r="CW159" s="61"/>
      <c r="CX159" s="61"/>
      <c r="CY159" s="61"/>
      <c r="CZ159" s="61"/>
      <c r="DA159" s="61"/>
      <c r="DB159" s="61"/>
    </row>
    <row r="160" spans="1:106" s="58" customFormat="1" ht="20.100000000000001" customHeight="1">
      <c r="A160" s="117"/>
      <c r="B160" s="840"/>
      <c r="C160" s="810"/>
      <c r="D160" s="795"/>
      <c r="E160" s="795"/>
      <c r="F160" s="795"/>
      <c r="G160" s="122">
        <f>$F$159*G159</f>
        <v>0</v>
      </c>
      <c r="H160" s="122">
        <f t="shared" ref="H160:AK160" si="79">$F$159*H159</f>
        <v>0</v>
      </c>
      <c r="I160" s="122">
        <f t="shared" si="79"/>
        <v>0</v>
      </c>
      <c r="J160" s="122">
        <f t="shared" si="79"/>
        <v>0</v>
      </c>
      <c r="K160" s="122">
        <f t="shared" si="79"/>
        <v>0</v>
      </c>
      <c r="L160" s="122">
        <f t="shared" si="79"/>
        <v>0</v>
      </c>
      <c r="M160" s="122">
        <f t="shared" si="79"/>
        <v>0</v>
      </c>
      <c r="N160" s="122">
        <f t="shared" si="79"/>
        <v>0</v>
      </c>
      <c r="O160" s="122">
        <f t="shared" si="79"/>
        <v>0</v>
      </c>
      <c r="P160" s="122">
        <f t="shared" si="79"/>
        <v>0</v>
      </c>
      <c r="Q160" s="122">
        <f t="shared" si="79"/>
        <v>0</v>
      </c>
      <c r="R160" s="122">
        <f t="shared" si="79"/>
        <v>0</v>
      </c>
      <c r="S160" s="122">
        <f t="shared" si="79"/>
        <v>0</v>
      </c>
      <c r="T160" s="122">
        <f t="shared" si="79"/>
        <v>0</v>
      </c>
      <c r="U160" s="122">
        <f t="shared" si="79"/>
        <v>0</v>
      </c>
      <c r="V160" s="122">
        <f t="shared" si="79"/>
        <v>0</v>
      </c>
      <c r="W160" s="122">
        <f t="shared" si="79"/>
        <v>0</v>
      </c>
      <c r="X160" s="122">
        <f t="shared" si="79"/>
        <v>0</v>
      </c>
      <c r="Y160" s="122">
        <f t="shared" si="79"/>
        <v>0</v>
      </c>
      <c r="Z160" s="122">
        <f t="shared" si="79"/>
        <v>0</v>
      </c>
      <c r="AA160" s="122">
        <f t="shared" si="79"/>
        <v>0</v>
      </c>
      <c r="AB160" s="122">
        <f t="shared" si="79"/>
        <v>0</v>
      </c>
      <c r="AC160" s="122">
        <f t="shared" si="79"/>
        <v>0</v>
      </c>
      <c r="AD160" s="122">
        <f t="shared" si="79"/>
        <v>0</v>
      </c>
      <c r="AE160" s="122">
        <f t="shared" si="79"/>
        <v>0</v>
      </c>
      <c r="AF160" s="122">
        <f t="shared" si="79"/>
        <v>0</v>
      </c>
      <c r="AG160" s="122">
        <f t="shared" si="79"/>
        <v>0</v>
      </c>
      <c r="AH160" s="122">
        <f t="shared" si="79"/>
        <v>0</v>
      </c>
      <c r="AI160" s="122">
        <f t="shared" si="79"/>
        <v>0</v>
      </c>
      <c r="AJ160" s="122">
        <f t="shared" si="79"/>
        <v>0</v>
      </c>
      <c r="AK160" s="122">
        <f t="shared" si="79"/>
        <v>0</v>
      </c>
      <c r="AL160" s="122">
        <f>F159*AL159</f>
        <v>0</v>
      </c>
      <c r="AM160" s="61"/>
      <c r="AN160" s="61"/>
      <c r="AO160" s="61"/>
      <c r="AP160" s="61"/>
      <c r="AQ160" s="61"/>
      <c r="AR160" s="61"/>
      <c r="AS160" s="61"/>
      <c r="AT160" s="61"/>
      <c r="AU160" s="61"/>
      <c r="AV160" s="61"/>
      <c r="AW160" s="61"/>
      <c r="AX160" s="61"/>
      <c r="AY160" s="61"/>
      <c r="AZ160" s="61"/>
      <c r="BA160" s="61"/>
      <c r="BB160" s="61"/>
      <c r="BC160" s="61"/>
      <c r="BD160" s="61"/>
      <c r="BE160" s="61"/>
      <c r="BF160" s="61"/>
      <c r="BG160" s="61"/>
      <c r="BH160" s="61"/>
      <c r="BI160" s="61"/>
      <c r="BJ160" s="61"/>
      <c r="BK160" s="61"/>
      <c r="BL160" s="61"/>
      <c r="BM160" s="61"/>
      <c r="BN160" s="61"/>
      <c r="BO160" s="61"/>
      <c r="BP160" s="61"/>
      <c r="BQ160" s="61"/>
      <c r="BR160" s="61"/>
      <c r="BS160" s="61"/>
      <c r="BT160" s="61"/>
      <c r="BU160" s="61"/>
      <c r="BV160" s="61"/>
      <c r="BW160" s="61"/>
      <c r="BX160" s="61"/>
      <c r="BY160" s="61"/>
      <c r="BZ160" s="61"/>
      <c r="CA160" s="61"/>
      <c r="CB160" s="61"/>
      <c r="CC160" s="61"/>
      <c r="CD160" s="61"/>
      <c r="CE160" s="61"/>
      <c r="CF160" s="61"/>
      <c r="CG160" s="61"/>
      <c r="CH160" s="61"/>
      <c r="CI160" s="61"/>
      <c r="CJ160" s="61"/>
      <c r="CK160" s="61"/>
      <c r="CL160" s="61"/>
      <c r="CM160" s="61"/>
      <c r="CN160" s="61"/>
      <c r="CO160" s="61"/>
      <c r="CP160" s="61"/>
      <c r="CQ160" s="61"/>
      <c r="CR160" s="61"/>
      <c r="CS160" s="61"/>
      <c r="CT160" s="61"/>
      <c r="CU160" s="61"/>
      <c r="CV160" s="61"/>
      <c r="CW160" s="61"/>
      <c r="CX160" s="61"/>
      <c r="CY160" s="61"/>
      <c r="CZ160" s="61"/>
      <c r="DA160" s="61"/>
      <c r="DB160" s="61"/>
    </row>
    <row r="161" spans="1:106" s="58" customFormat="1" ht="20.100000000000001" customHeight="1">
      <c r="A161" s="117" t="s">
        <v>425</v>
      </c>
      <c r="B161" s="840"/>
      <c r="C161" s="809" t="s">
        <v>21</v>
      </c>
      <c r="D161" s="794" t="str">
        <f>[76]납품수량!C82</f>
        <v>BRACKET MECHANISM GUIDE FRONT RH</v>
      </c>
      <c r="E161" s="794" t="str">
        <f>[76]납품수량!D82</f>
        <v>CK</v>
      </c>
      <c r="F161" s="794">
        <f>VLOOKUP(C161,'[72]납품수량(영업)'!$C$3:$F$260,4,FALSE)</f>
        <v>0</v>
      </c>
      <c r="G161" s="122">
        <f>VLOOKUP($C$161,[77]납품수량!$B$3:$AI$200,G1,FALSE)</f>
        <v>0</v>
      </c>
      <c r="H161" s="122">
        <f>VLOOKUP($C$161,[77]납품수량!$B$3:$AI$200,H1,FALSE)</f>
        <v>0</v>
      </c>
      <c r="I161" s="122">
        <f>VLOOKUP($C$161,[77]납품수량!$B$3:$AI$200,I1,FALSE)</f>
        <v>0</v>
      </c>
      <c r="J161" s="122">
        <f>VLOOKUP($C$161,[77]납품수량!$B$3:$AI$200,J1,FALSE)</f>
        <v>0</v>
      </c>
      <c r="K161" s="122">
        <f>VLOOKUP($C$161,[77]납품수량!$B$3:$AI$200,K1,FALSE)</f>
        <v>0</v>
      </c>
      <c r="L161" s="122">
        <f>VLOOKUP($C$161,[77]납품수량!$B$3:$AI$200,L1,FALSE)</f>
        <v>0</v>
      </c>
      <c r="M161" s="122">
        <f>VLOOKUP($C$161,[77]납품수량!$B$3:$AI$200,M1,FALSE)</f>
        <v>0</v>
      </c>
      <c r="N161" s="122">
        <f>VLOOKUP($C$161,[77]납품수량!$B$3:$AI$200,N1,FALSE)</f>
        <v>0</v>
      </c>
      <c r="O161" s="122">
        <f>VLOOKUP($C$161,[77]납품수량!$B$3:$AI$200,O1,FALSE)</f>
        <v>0</v>
      </c>
      <c r="P161" s="122">
        <f>VLOOKUP($C$161,[77]납품수량!$B$3:$AI$200,P1,FALSE)</f>
        <v>0</v>
      </c>
      <c r="Q161" s="122">
        <f>VLOOKUP($C$161,[77]납품수량!$B$3:$AI$200,Q1,FALSE)</f>
        <v>0</v>
      </c>
      <c r="R161" s="122">
        <f>VLOOKUP($C$161,[77]납품수량!$B$3:$AI$200,R1,FALSE)</f>
        <v>0</v>
      </c>
      <c r="S161" s="122">
        <f>VLOOKUP($C$161,[77]납품수량!$B$3:$AI$200,S1,FALSE)</f>
        <v>0</v>
      </c>
      <c r="T161" s="122">
        <f>VLOOKUP($C$161,[77]납품수량!$B$3:$AI$200,T1,FALSE)</f>
        <v>0</v>
      </c>
      <c r="U161" s="122">
        <f>VLOOKUP($C$161,[77]납품수량!$B$3:$AI$200,U1,FALSE)</f>
        <v>0</v>
      </c>
      <c r="V161" s="122">
        <f>VLOOKUP($C$161,[77]납품수량!$B$3:$AI$200,V1,FALSE)</f>
        <v>0</v>
      </c>
      <c r="W161" s="122">
        <f>VLOOKUP($C$161,[77]납품수량!$B$3:$AI$200,W1,FALSE)</f>
        <v>0</v>
      </c>
      <c r="X161" s="122">
        <f>VLOOKUP($C$161,[77]납품수량!$B$3:$AI$200,X1,FALSE)</f>
        <v>0</v>
      </c>
      <c r="Y161" s="122">
        <f>VLOOKUP($C$161,[77]납품수량!$B$3:$AI$200,Y1,FALSE)</f>
        <v>0</v>
      </c>
      <c r="Z161" s="122">
        <f>VLOOKUP($C$161,[77]납품수량!$B$3:$AI$200,Z1,FALSE)</f>
        <v>0</v>
      </c>
      <c r="AA161" s="122">
        <f>VLOOKUP($C$161,[77]납품수량!$B$3:$AI$200,AA1,FALSE)</f>
        <v>0</v>
      </c>
      <c r="AB161" s="122">
        <f>VLOOKUP($C$161,[77]납품수량!$B$3:$AI$200,AB1,FALSE)</f>
        <v>0</v>
      </c>
      <c r="AC161" s="122">
        <f>VLOOKUP($C$161,[77]납품수량!$B$3:$AI$200,AC1,FALSE)</f>
        <v>0</v>
      </c>
      <c r="AD161" s="122">
        <f>VLOOKUP($C$161,[77]납품수량!$B$3:$AI$200,AD1,FALSE)</f>
        <v>0</v>
      </c>
      <c r="AE161" s="122">
        <f>VLOOKUP($C$161,[77]납품수량!$B$3:$AI$200,AE1,FALSE)</f>
        <v>0</v>
      </c>
      <c r="AF161" s="122">
        <f>VLOOKUP($C$161,[77]납품수량!$B$3:$AI$200,AF1,FALSE)</f>
        <v>0</v>
      </c>
      <c r="AG161" s="122">
        <f>VLOOKUP($C$161,[77]납품수량!$B$3:$AI$200,AG1,FALSE)</f>
        <v>0</v>
      </c>
      <c r="AH161" s="122">
        <f>VLOOKUP($C$161,[77]납품수량!$B$3:$AI$200,AH1,FALSE)</f>
        <v>0</v>
      </c>
      <c r="AI161" s="122">
        <f>VLOOKUP($C$161,[77]납품수량!$B$3:$AI$200,AI1,FALSE)</f>
        <v>0</v>
      </c>
      <c r="AJ161" s="122">
        <f>VLOOKUP($C$161,[77]납품수량!$B$3:$AI$200,AJ1,FALSE)</f>
        <v>0</v>
      </c>
      <c r="AK161" s="122">
        <f>VLOOKUP($C$161,[77]납품수량!$B$3:$AI$200,AK1,FALSE)</f>
        <v>0</v>
      </c>
      <c r="AL161" s="122">
        <f>SUM(G161:AK161)</f>
        <v>0</v>
      </c>
      <c r="AM161" s="61"/>
      <c r="AN161" s="61"/>
      <c r="AO161" s="61"/>
      <c r="AP161" s="61"/>
      <c r="AQ161" s="61"/>
      <c r="AR161" s="61"/>
      <c r="AS161" s="61"/>
      <c r="AT161" s="61"/>
      <c r="AU161" s="61"/>
      <c r="AV161" s="61"/>
      <c r="AW161" s="61"/>
      <c r="AX161" s="61"/>
      <c r="AY161" s="61"/>
      <c r="AZ161" s="61"/>
      <c r="BA161" s="61"/>
      <c r="BB161" s="61"/>
      <c r="BC161" s="61"/>
      <c r="BD161" s="61"/>
      <c r="BE161" s="61"/>
      <c r="BF161" s="61"/>
      <c r="BG161" s="61"/>
      <c r="BH161" s="61"/>
      <c r="BI161" s="61"/>
      <c r="BJ161" s="61"/>
      <c r="BK161" s="61"/>
      <c r="BL161" s="61"/>
      <c r="BM161" s="61"/>
      <c r="BN161" s="61"/>
      <c r="BO161" s="61"/>
      <c r="BP161" s="61"/>
      <c r="BQ161" s="61"/>
      <c r="BR161" s="61"/>
      <c r="BS161" s="61"/>
      <c r="BT161" s="61"/>
      <c r="BU161" s="61"/>
      <c r="BV161" s="61"/>
      <c r="BW161" s="61"/>
      <c r="BX161" s="61"/>
      <c r="BY161" s="61"/>
      <c r="BZ161" s="61"/>
      <c r="CA161" s="61"/>
      <c r="CB161" s="61"/>
      <c r="CC161" s="61"/>
      <c r="CD161" s="61"/>
      <c r="CE161" s="61"/>
      <c r="CF161" s="61"/>
      <c r="CG161" s="61"/>
      <c r="CH161" s="61"/>
      <c r="CI161" s="61"/>
      <c r="CJ161" s="61"/>
      <c r="CK161" s="61"/>
      <c r="CL161" s="61"/>
      <c r="CM161" s="61"/>
      <c r="CN161" s="61"/>
      <c r="CO161" s="61"/>
      <c r="CP161" s="61"/>
      <c r="CQ161" s="61"/>
      <c r="CR161" s="61"/>
      <c r="CS161" s="61"/>
      <c r="CT161" s="61"/>
      <c r="CU161" s="61"/>
      <c r="CV161" s="61"/>
      <c r="CW161" s="61"/>
      <c r="CX161" s="61"/>
      <c r="CY161" s="61"/>
      <c r="CZ161" s="61"/>
      <c r="DA161" s="61"/>
      <c r="DB161" s="61"/>
    </row>
    <row r="162" spans="1:106" s="58" customFormat="1" ht="20.100000000000001" customHeight="1">
      <c r="A162" s="117"/>
      <c r="B162" s="840"/>
      <c r="C162" s="810"/>
      <c r="D162" s="795"/>
      <c r="E162" s="795"/>
      <c r="F162" s="795"/>
      <c r="G162" s="122">
        <f>$F$161*G161</f>
        <v>0</v>
      </c>
      <c r="H162" s="122">
        <f t="shared" ref="H162:AK162" si="80">$F$161*H161</f>
        <v>0</v>
      </c>
      <c r="I162" s="122">
        <f t="shared" si="80"/>
        <v>0</v>
      </c>
      <c r="J162" s="122">
        <f t="shared" si="80"/>
        <v>0</v>
      </c>
      <c r="K162" s="122">
        <f t="shared" si="80"/>
        <v>0</v>
      </c>
      <c r="L162" s="122">
        <f t="shared" si="80"/>
        <v>0</v>
      </c>
      <c r="M162" s="122">
        <f t="shared" si="80"/>
        <v>0</v>
      </c>
      <c r="N162" s="122">
        <f t="shared" si="80"/>
        <v>0</v>
      </c>
      <c r="O162" s="122">
        <f t="shared" si="80"/>
        <v>0</v>
      </c>
      <c r="P162" s="122">
        <f t="shared" si="80"/>
        <v>0</v>
      </c>
      <c r="Q162" s="122">
        <f t="shared" si="80"/>
        <v>0</v>
      </c>
      <c r="R162" s="122">
        <f t="shared" si="80"/>
        <v>0</v>
      </c>
      <c r="S162" s="122">
        <f t="shared" si="80"/>
        <v>0</v>
      </c>
      <c r="T162" s="122">
        <f t="shared" si="80"/>
        <v>0</v>
      </c>
      <c r="U162" s="122">
        <f t="shared" si="80"/>
        <v>0</v>
      </c>
      <c r="V162" s="122">
        <f t="shared" si="80"/>
        <v>0</v>
      </c>
      <c r="W162" s="122">
        <f t="shared" si="80"/>
        <v>0</v>
      </c>
      <c r="X162" s="122">
        <f t="shared" si="80"/>
        <v>0</v>
      </c>
      <c r="Y162" s="122">
        <f t="shared" si="80"/>
        <v>0</v>
      </c>
      <c r="Z162" s="122">
        <f t="shared" si="80"/>
        <v>0</v>
      </c>
      <c r="AA162" s="122">
        <f t="shared" si="80"/>
        <v>0</v>
      </c>
      <c r="AB162" s="122">
        <f t="shared" si="80"/>
        <v>0</v>
      </c>
      <c r="AC162" s="122">
        <f t="shared" si="80"/>
        <v>0</v>
      </c>
      <c r="AD162" s="122">
        <f t="shared" si="80"/>
        <v>0</v>
      </c>
      <c r="AE162" s="122">
        <f t="shared" si="80"/>
        <v>0</v>
      </c>
      <c r="AF162" s="122">
        <f t="shared" si="80"/>
        <v>0</v>
      </c>
      <c r="AG162" s="122">
        <f t="shared" si="80"/>
        <v>0</v>
      </c>
      <c r="AH162" s="122">
        <f t="shared" si="80"/>
        <v>0</v>
      </c>
      <c r="AI162" s="122">
        <f t="shared" si="80"/>
        <v>0</v>
      </c>
      <c r="AJ162" s="122">
        <f t="shared" si="80"/>
        <v>0</v>
      </c>
      <c r="AK162" s="122">
        <f t="shared" si="80"/>
        <v>0</v>
      </c>
      <c r="AL162" s="122">
        <f>F161*AL161</f>
        <v>0</v>
      </c>
      <c r="AM162" s="61"/>
      <c r="AN162" s="61"/>
      <c r="AO162" s="61"/>
      <c r="AP162" s="61"/>
      <c r="AQ162" s="61"/>
      <c r="AR162" s="61"/>
      <c r="AS162" s="61"/>
      <c r="AT162" s="61"/>
      <c r="AU162" s="61"/>
      <c r="AV162" s="61"/>
      <c r="AW162" s="61"/>
      <c r="AX162" s="61"/>
      <c r="AY162" s="61"/>
      <c r="AZ162" s="61"/>
      <c r="BA162" s="61"/>
      <c r="BB162" s="61"/>
      <c r="BC162" s="61"/>
      <c r="BD162" s="61"/>
      <c r="BE162" s="61"/>
      <c r="BF162" s="61"/>
      <c r="BG162" s="61"/>
      <c r="BH162" s="61"/>
      <c r="BI162" s="61"/>
      <c r="BJ162" s="61"/>
      <c r="BK162" s="61"/>
      <c r="BL162" s="61"/>
      <c r="BM162" s="61"/>
      <c r="BN162" s="61"/>
      <c r="BO162" s="61"/>
      <c r="BP162" s="61"/>
      <c r="BQ162" s="61"/>
      <c r="BR162" s="61"/>
      <c r="BS162" s="61"/>
      <c r="BT162" s="61"/>
      <c r="BU162" s="61"/>
      <c r="BV162" s="61"/>
      <c r="BW162" s="61"/>
      <c r="BX162" s="61"/>
      <c r="BY162" s="61"/>
      <c r="BZ162" s="61"/>
      <c r="CA162" s="61"/>
      <c r="CB162" s="61"/>
      <c r="CC162" s="61"/>
      <c r="CD162" s="61"/>
      <c r="CE162" s="61"/>
      <c r="CF162" s="61"/>
      <c r="CG162" s="61"/>
      <c r="CH162" s="61"/>
      <c r="CI162" s="61"/>
      <c r="CJ162" s="61"/>
      <c r="CK162" s="61"/>
      <c r="CL162" s="61"/>
      <c r="CM162" s="61"/>
      <c r="CN162" s="61"/>
      <c r="CO162" s="61"/>
      <c r="CP162" s="61"/>
      <c r="CQ162" s="61"/>
      <c r="CR162" s="61"/>
      <c r="CS162" s="61"/>
      <c r="CT162" s="61"/>
      <c r="CU162" s="61"/>
      <c r="CV162" s="61"/>
      <c r="CW162" s="61"/>
      <c r="CX162" s="61"/>
      <c r="CY162" s="61"/>
      <c r="CZ162" s="61"/>
      <c r="DA162" s="61"/>
      <c r="DB162" s="61"/>
    </row>
    <row r="163" spans="1:106" s="58" customFormat="1" ht="20.100000000000001" customHeight="1">
      <c r="A163" s="117" t="s">
        <v>425</v>
      </c>
      <c r="B163" s="840"/>
      <c r="C163" s="809" t="s">
        <v>22</v>
      </c>
      <c r="D163" s="794" t="str">
        <f>[76]납품수량!C83</f>
        <v>BRACKET SIDE ASSY LH</v>
      </c>
      <c r="E163" s="794" t="str">
        <f>[76]납품수량!D83</f>
        <v>CK</v>
      </c>
      <c r="F163" s="794">
        <f>VLOOKUP(C163,'[72]납품수량(영업)'!$C$3:$F$260,4,FALSE)</f>
        <v>239</v>
      </c>
      <c r="G163" s="122">
        <f>VLOOKUP($C$163,[77]납품수량!$B$3:$AI$200,G1,FALSE)</f>
        <v>0</v>
      </c>
      <c r="H163" s="122">
        <f>VLOOKUP($C$163,[77]납품수량!$B$3:$AI$200,H1,FALSE)</f>
        <v>0</v>
      </c>
      <c r="I163" s="122">
        <f>VLOOKUP($C$163,[77]납품수량!$B$3:$AI$200,I1,FALSE)</f>
        <v>0</v>
      </c>
      <c r="J163" s="122">
        <f>VLOOKUP($C$163,[77]납품수량!$B$3:$AI$200,J1,FALSE)</f>
        <v>0</v>
      </c>
      <c r="K163" s="122">
        <f>VLOOKUP($C$163,[77]납품수량!$B$3:$AI$200,K1,FALSE)</f>
        <v>0</v>
      </c>
      <c r="L163" s="122">
        <f>VLOOKUP($C$163,[77]납품수량!$B$3:$AI$200,L1,FALSE)</f>
        <v>0</v>
      </c>
      <c r="M163" s="122">
        <f>VLOOKUP($C$163,[77]납품수량!$B$3:$AI$200,M1,FALSE)</f>
        <v>0</v>
      </c>
      <c r="N163" s="122">
        <f>VLOOKUP($C$163,[77]납품수량!$B$3:$AI$200,N1,FALSE)</f>
        <v>0</v>
      </c>
      <c r="O163" s="122">
        <f>VLOOKUP($C$163,[77]납품수량!$B$3:$AI$200,O1,FALSE)</f>
        <v>0</v>
      </c>
      <c r="P163" s="122">
        <f>VLOOKUP($C$163,[77]납품수량!$B$3:$AI$200,P1,FALSE)</f>
        <v>0</v>
      </c>
      <c r="Q163" s="122">
        <f>VLOOKUP($C$163,[77]납품수량!$B$3:$AI$200,Q1,FALSE)</f>
        <v>0</v>
      </c>
      <c r="R163" s="122">
        <f>VLOOKUP($C$163,[77]납품수량!$B$3:$AI$200,R1,FALSE)</f>
        <v>0</v>
      </c>
      <c r="S163" s="122">
        <f>VLOOKUP($C$163,[77]납품수량!$B$3:$AI$200,S1,FALSE)</f>
        <v>0</v>
      </c>
      <c r="T163" s="122">
        <f>VLOOKUP($C$163,[77]납품수량!$B$3:$AI$200,T1,FALSE)</f>
        <v>0</v>
      </c>
      <c r="U163" s="122">
        <f>VLOOKUP($C$163,[77]납품수량!$B$3:$AI$200,U1,FALSE)</f>
        <v>0</v>
      </c>
      <c r="V163" s="122">
        <f>VLOOKUP($C$163,[77]납품수량!$B$3:$AI$200,V1,FALSE)</f>
        <v>0</v>
      </c>
      <c r="W163" s="122">
        <f>VLOOKUP($C$163,[77]납품수량!$B$3:$AI$200,W1,FALSE)</f>
        <v>0</v>
      </c>
      <c r="X163" s="122">
        <f>VLOOKUP($C$163,[77]납품수량!$B$3:$AI$200,X1,FALSE)</f>
        <v>0</v>
      </c>
      <c r="Y163" s="122">
        <f>VLOOKUP($C$163,[77]납품수량!$B$3:$AI$200,Y1,FALSE)</f>
        <v>0</v>
      </c>
      <c r="Z163" s="122">
        <f>VLOOKUP($C$163,[77]납품수량!$B$3:$AI$200,Z1,FALSE)</f>
        <v>0</v>
      </c>
      <c r="AA163" s="122">
        <f>VLOOKUP($C$163,[77]납품수량!$B$3:$AI$200,AA1,FALSE)</f>
        <v>0</v>
      </c>
      <c r="AB163" s="122">
        <f>VLOOKUP($C$163,[77]납품수량!$B$3:$AI$200,AB1,FALSE)</f>
        <v>0</v>
      </c>
      <c r="AC163" s="122">
        <f>VLOOKUP($C$163,[77]납품수량!$B$3:$AI$200,AC1,FALSE)</f>
        <v>0</v>
      </c>
      <c r="AD163" s="122">
        <f>VLOOKUP($C$163,[77]납품수량!$B$3:$AI$200,AD1,FALSE)</f>
        <v>0</v>
      </c>
      <c r="AE163" s="122">
        <f>VLOOKUP($C$163,[77]납품수량!$B$3:$AI$200,AE1,FALSE)</f>
        <v>0</v>
      </c>
      <c r="AF163" s="122">
        <f>VLOOKUP($C$163,[77]납품수량!$B$3:$AI$200,AF1,FALSE)</f>
        <v>0</v>
      </c>
      <c r="AG163" s="122">
        <f>VLOOKUP($C$163,[77]납품수량!$B$3:$AI$200,AG1,FALSE)</f>
        <v>0</v>
      </c>
      <c r="AH163" s="122">
        <f>VLOOKUP($C$163,[77]납품수량!$B$3:$AI$200,AH1,FALSE)</f>
        <v>0</v>
      </c>
      <c r="AI163" s="122">
        <f>VLOOKUP($C$163,[77]납품수량!$B$3:$AI$200,AI1,FALSE)</f>
        <v>0</v>
      </c>
      <c r="AJ163" s="122">
        <f>VLOOKUP($C$163,[77]납품수량!$B$3:$AI$200,AJ1,FALSE)</f>
        <v>0</v>
      </c>
      <c r="AK163" s="122">
        <f>VLOOKUP($C$163,[77]납품수량!$B$3:$AI$200,AK1,FALSE)</f>
        <v>0</v>
      </c>
      <c r="AL163" s="122">
        <f>SUM(G163:AK163)</f>
        <v>0</v>
      </c>
      <c r="AM163" s="61"/>
      <c r="AN163" s="61"/>
      <c r="AO163" s="61"/>
      <c r="AP163" s="61"/>
      <c r="AQ163" s="61"/>
      <c r="AR163" s="61"/>
      <c r="AS163" s="61"/>
      <c r="AT163" s="61"/>
      <c r="AU163" s="61"/>
      <c r="AV163" s="61"/>
      <c r="AW163" s="61"/>
      <c r="AX163" s="61"/>
      <c r="AY163" s="61"/>
      <c r="AZ163" s="61"/>
      <c r="BA163" s="61"/>
      <c r="BB163" s="61"/>
      <c r="BC163" s="61"/>
      <c r="BD163" s="61"/>
      <c r="BE163" s="61"/>
      <c r="BF163" s="61"/>
      <c r="BG163" s="61"/>
      <c r="BH163" s="61"/>
      <c r="BI163" s="61"/>
      <c r="BJ163" s="61"/>
      <c r="BK163" s="61"/>
      <c r="BL163" s="61"/>
      <c r="BM163" s="61"/>
      <c r="BN163" s="61"/>
      <c r="BO163" s="61"/>
      <c r="BP163" s="61"/>
      <c r="BQ163" s="61"/>
      <c r="BR163" s="61"/>
      <c r="BS163" s="61"/>
      <c r="BT163" s="61"/>
      <c r="BU163" s="61"/>
      <c r="BV163" s="61"/>
      <c r="BW163" s="61"/>
      <c r="BX163" s="61"/>
      <c r="BY163" s="61"/>
      <c r="BZ163" s="61"/>
      <c r="CA163" s="61"/>
      <c r="CB163" s="61"/>
      <c r="CC163" s="61"/>
      <c r="CD163" s="61"/>
      <c r="CE163" s="61"/>
      <c r="CF163" s="61"/>
      <c r="CG163" s="61"/>
      <c r="CH163" s="61"/>
      <c r="CI163" s="61"/>
      <c r="CJ163" s="61"/>
      <c r="CK163" s="61"/>
      <c r="CL163" s="61"/>
      <c r="CM163" s="61"/>
      <c r="CN163" s="61"/>
      <c r="CO163" s="61"/>
      <c r="CP163" s="61"/>
      <c r="CQ163" s="61"/>
      <c r="CR163" s="61"/>
      <c r="CS163" s="61"/>
      <c r="CT163" s="61"/>
      <c r="CU163" s="61"/>
      <c r="CV163" s="61"/>
      <c r="CW163" s="61"/>
      <c r="CX163" s="61"/>
      <c r="CY163" s="61"/>
      <c r="CZ163" s="61"/>
      <c r="DA163" s="61"/>
      <c r="DB163" s="61"/>
    </row>
    <row r="164" spans="1:106" s="58" customFormat="1" ht="20.100000000000001" customHeight="1">
      <c r="A164" s="117"/>
      <c r="B164" s="840"/>
      <c r="C164" s="810"/>
      <c r="D164" s="795"/>
      <c r="E164" s="795"/>
      <c r="F164" s="795"/>
      <c r="G164" s="122">
        <f>$F$163*G163</f>
        <v>0</v>
      </c>
      <c r="H164" s="122">
        <f t="shared" ref="H164:AK164" si="81">$F$163*H163</f>
        <v>0</v>
      </c>
      <c r="I164" s="122">
        <f t="shared" si="81"/>
        <v>0</v>
      </c>
      <c r="J164" s="122">
        <f t="shared" si="81"/>
        <v>0</v>
      </c>
      <c r="K164" s="122">
        <f t="shared" si="81"/>
        <v>0</v>
      </c>
      <c r="L164" s="122">
        <f t="shared" si="81"/>
        <v>0</v>
      </c>
      <c r="M164" s="122">
        <f t="shared" si="81"/>
        <v>0</v>
      </c>
      <c r="N164" s="122">
        <f t="shared" si="81"/>
        <v>0</v>
      </c>
      <c r="O164" s="122">
        <f t="shared" si="81"/>
        <v>0</v>
      </c>
      <c r="P164" s="122">
        <f t="shared" si="81"/>
        <v>0</v>
      </c>
      <c r="Q164" s="122">
        <f t="shared" si="81"/>
        <v>0</v>
      </c>
      <c r="R164" s="122">
        <f t="shared" si="81"/>
        <v>0</v>
      </c>
      <c r="S164" s="122">
        <f t="shared" si="81"/>
        <v>0</v>
      </c>
      <c r="T164" s="122">
        <f t="shared" si="81"/>
        <v>0</v>
      </c>
      <c r="U164" s="122">
        <f t="shared" si="81"/>
        <v>0</v>
      </c>
      <c r="V164" s="122">
        <f t="shared" si="81"/>
        <v>0</v>
      </c>
      <c r="W164" s="122">
        <f t="shared" si="81"/>
        <v>0</v>
      </c>
      <c r="X164" s="122">
        <f t="shared" si="81"/>
        <v>0</v>
      </c>
      <c r="Y164" s="122">
        <f t="shared" si="81"/>
        <v>0</v>
      </c>
      <c r="Z164" s="122">
        <f t="shared" si="81"/>
        <v>0</v>
      </c>
      <c r="AA164" s="122">
        <f t="shared" si="81"/>
        <v>0</v>
      </c>
      <c r="AB164" s="122">
        <f t="shared" si="81"/>
        <v>0</v>
      </c>
      <c r="AC164" s="122">
        <f t="shared" si="81"/>
        <v>0</v>
      </c>
      <c r="AD164" s="122">
        <f t="shared" si="81"/>
        <v>0</v>
      </c>
      <c r="AE164" s="122">
        <f t="shared" si="81"/>
        <v>0</v>
      </c>
      <c r="AF164" s="122">
        <f t="shared" si="81"/>
        <v>0</v>
      </c>
      <c r="AG164" s="122">
        <f t="shared" si="81"/>
        <v>0</v>
      </c>
      <c r="AH164" s="122">
        <f t="shared" si="81"/>
        <v>0</v>
      </c>
      <c r="AI164" s="122">
        <f t="shared" si="81"/>
        <v>0</v>
      </c>
      <c r="AJ164" s="122">
        <f t="shared" si="81"/>
        <v>0</v>
      </c>
      <c r="AK164" s="122">
        <f t="shared" si="81"/>
        <v>0</v>
      </c>
      <c r="AL164" s="122">
        <f>F163*AL163</f>
        <v>0</v>
      </c>
      <c r="AM164" s="61"/>
      <c r="AN164" s="61"/>
      <c r="AO164" s="61"/>
      <c r="AP164" s="61"/>
      <c r="AQ164" s="61"/>
      <c r="AR164" s="61"/>
      <c r="AS164" s="61"/>
      <c r="AT164" s="61"/>
      <c r="AU164" s="61"/>
      <c r="AV164" s="61"/>
      <c r="AW164" s="61"/>
      <c r="AX164" s="61"/>
      <c r="AY164" s="61"/>
      <c r="AZ164" s="61"/>
      <c r="BA164" s="61"/>
      <c r="BB164" s="61"/>
      <c r="BC164" s="61"/>
      <c r="BD164" s="61"/>
      <c r="BE164" s="61"/>
      <c r="BF164" s="61"/>
      <c r="BG164" s="61"/>
      <c r="BH164" s="61"/>
      <c r="BI164" s="61"/>
      <c r="BJ164" s="61"/>
      <c r="BK164" s="61"/>
      <c r="BL164" s="61"/>
      <c r="BM164" s="61"/>
      <c r="BN164" s="61"/>
      <c r="BO164" s="61"/>
      <c r="BP164" s="61"/>
      <c r="BQ164" s="61"/>
      <c r="BR164" s="61"/>
      <c r="BS164" s="61"/>
      <c r="BT164" s="61"/>
      <c r="BU164" s="61"/>
      <c r="BV164" s="61"/>
      <c r="BW164" s="61"/>
      <c r="BX164" s="61"/>
      <c r="BY164" s="61"/>
      <c r="BZ164" s="61"/>
      <c r="CA164" s="61"/>
      <c r="CB164" s="61"/>
      <c r="CC164" s="61"/>
      <c r="CD164" s="61"/>
      <c r="CE164" s="61"/>
      <c r="CF164" s="61"/>
      <c r="CG164" s="61"/>
      <c r="CH164" s="61"/>
      <c r="CI164" s="61"/>
      <c r="CJ164" s="61"/>
      <c r="CK164" s="61"/>
      <c r="CL164" s="61"/>
      <c r="CM164" s="61"/>
      <c r="CN164" s="61"/>
      <c r="CO164" s="61"/>
      <c r="CP164" s="61"/>
      <c r="CQ164" s="61"/>
      <c r="CR164" s="61"/>
      <c r="CS164" s="61"/>
      <c r="CT164" s="61"/>
      <c r="CU164" s="61"/>
      <c r="CV164" s="61"/>
      <c r="CW164" s="61"/>
      <c r="CX164" s="61"/>
      <c r="CY164" s="61"/>
      <c r="CZ164" s="61"/>
      <c r="DA164" s="61"/>
      <c r="DB164" s="61"/>
    </row>
    <row r="165" spans="1:106" s="58" customFormat="1" ht="20.100000000000001" customHeight="1">
      <c r="A165" s="117" t="s">
        <v>425</v>
      </c>
      <c r="B165" s="840"/>
      <c r="C165" s="809" t="s">
        <v>23</v>
      </c>
      <c r="D165" s="794" t="str">
        <f>[76]납품수량!C84</f>
        <v>BRACKET SIDE ASSY RH</v>
      </c>
      <c r="E165" s="794" t="str">
        <f>[76]납품수량!D84</f>
        <v>CK</v>
      </c>
      <c r="F165" s="794">
        <f>VLOOKUP(C165,'[72]납품수량(영업)'!$C$3:$F$260,4,FALSE)</f>
        <v>0</v>
      </c>
      <c r="G165" s="122">
        <f>VLOOKUP($C$165,[77]납품수량!$B$3:$AI$200,G1,FALSE)</f>
        <v>0</v>
      </c>
      <c r="H165" s="122">
        <f>VLOOKUP($C$165,[77]납품수량!$B$3:$AI$200,H1,FALSE)</f>
        <v>0</v>
      </c>
      <c r="I165" s="122">
        <f>VLOOKUP($C$165,[77]납품수량!$B$3:$AI$200,I1,FALSE)</f>
        <v>0</v>
      </c>
      <c r="J165" s="122">
        <f>VLOOKUP($C$165,[77]납품수량!$B$3:$AI$200,J1,FALSE)</f>
        <v>0</v>
      </c>
      <c r="K165" s="122">
        <f>VLOOKUP($C$165,[77]납품수량!$B$3:$AI$200,K1,FALSE)</f>
        <v>0</v>
      </c>
      <c r="L165" s="122">
        <f>VLOOKUP($C$165,[77]납품수량!$B$3:$AI$200,L1,FALSE)</f>
        <v>0</v>
      </c>
      <c r="M165" s="122">
        <f>VLOOKUP($C$165,[77]납품수량!$B$3:$AI$200,M1,FALSE)</f>
        <v>0</v>
      </c>
      <c r="N165" s="122">
        <f>VLOOKUP($C$165,[77]납품수량!$B$3:$AI$200,N1,FALSE)</f>
        <v>0</v>
      </c>
      <c r="O165" s="122">
        <f>VLOOKUP($C$165,[77]납품수량!$B$3:$AI$200,O1,FALSE)</f>
        <v>0</v>
      </c>
      <c r="P165" s="122">
        <f>VLOOKUP($C$165,[77]납품수량!$B$3:$AI$200,P1,FALSE)</f>
        <v>0</v>
      </c>
      <c r="Q165" s="122">
        <f>VLOOKUP($C$165,[77]납품수량!$B$3:$AI$200,Q1,FALSE)</f>
        <v>0</v>
      </c>
      <c r="R165" s="122">
        <f>VLOOKUP($C$165,[77]납품수량!$B$3:$AI$200,R1,FALSE)</f>
        <v>0</v>
      </c>
      <c r="S165" s="122">
        <f>VLOOKUP($C$165,[77]납품수량!$B$3:$AI$200,S1,FALSE)</f>
        <v>0</v>
      </c>
      <c r="T165" s="122">
        <f>VLOOKUP($C$165,[77]납품수량!$B$3:$AI$200,T1,FALSE)</f>
        <v>0</v>
      </c>
      <c r="U165" s="122">
        <f>VLOOKUP($C$165,[77]납품수량!$B$3:$AI$200,U1,FALSE)</f>
        <v>0</v>
      </c>
      <c r="V165" s="122">
        <f>VLOOKUP($C$165,[77]납품수량!$B$3:$AI$200,V1,FALSE)</f>
        <v>0</v>
      </c>
      <c r="W165" s="122">
        <f>VLOOKUP($C$165,[77]납품수량!$B$3:$AI$200,W1,FALSE)</f>
        <v>0</v>
      </c>
      <c r="X165" s="122">
        <f>VLOOKUP($C$165,[77]납품수량!$B$3:$AI$200,X1,FALSE)</f>
        <v>0</v>
      </c>
      <c r="Y165" s="122">
        <f>VLOOKUP($C$165,[77]납품수량!$B$3:$AI$200,Y1,FALSE)</f>
        <v>0</v>
      </c>
      <c r="Z165" s="122">
        <f>VLOOKUP($C$165,[77]납품수량!$B$3:$AI$200,Z1,FALSE)</f>
        <v>0</v>
      </c>
      <c r="AA165" s="122">
        <f>VLOOKUP($C$165,[77]납품수량!$B$3:$AI$200,AA1,FALSE)</f>
        <v>0</v>
      </c>
      <c r="AB165" s="122">
        <f>VLOOKUP($C$165,[77]납품수량!$B$3:$AI$200,AB1,FALSE)</f>
        <v>0</v>
      </c>
      <c r="AC165" s="122">
        <f>VLOOKUP($C$165,[77]납품수량!$B$3:$AI$200,AC1,FALSE)</f>
        <v>0</v>
      </c>
      <c r="AD165" s="122">
        <f>VLOOKUP($C$165,[77]납품수량!$B$3:$AI$200,AD1,FALSE)</f>
        <v>0</v>
      </c>
      <c r="AE165" s="122">
        <f>VLOOKUP($C$165,[77]납품수량!$B$3:$AI$200,AE1,FALSE)</f>
        <v>0</v>
      </c>
      <c r="AF165" s="122">
        <f>VLOOKUP($C$165,[77]납품수량!$B$3:$AI$200,AF1,FALSE)</f>
        <v>0</v>
      </c>
      <c r="AG165" s="122">
        <f>VLOOKUP($C$165,[77]납품수량!$B$3:$AI$200,AG1,FALSE)</f>
        <v>0</v>
      </c>
      <c r="AH165" s="122">
        <f>VLOOKUP($C$165,[77]납품수량!$B$3:$AI$200,AH1,FALSE)</f>
        <v>0</v>
      </c>
      <c r="AI165" s="122">
        <f>VLOOKUP($C$165,[77]납품수량!$B$3:$AI$200,AI1,FALSE)</f>
        <v>0</v>
      </c>
      <c r="AJ165" s="122">
        <f>VLOOKUP($C$165,[77]납품수량!$B$3:$AI$200,AJ1,FALSE)</f>
        <v>0</v>
      </c>
      <c r="AK165" s="122">
        <f>VLOOKUP($C$165,[77]납품수량!$B$3:$AI$200,AK1,FALSE)</f>
        <v>0</v>
      </c>
      <c r="AL165" s="122">
        <f>SUM(G165:AK165)</f>
        <v>0</v>
      </c>
      <c r="AM165" s="61"/>
      <c r="AN165" s="61"/>
      <c r="AO165" s="61"/>
      <c r="AP165" s="61"/>
      <c r="AQ165" s="61"/>
      <c r="AR165" s="61"/>
      <c r="AS165" s="61"/>
      <c r="AT165" s="61"/>
      <c r="AU165" s="61"/>
      <c r="AV165" s="61"/>
      <c r="AW165" s="61"/>
      <c r="AX165" s="61"/>
      <c r="AY165" s="61"/>
      <c r="AZ165" s="61"/>
      <c r="BA165" s="61"/>
      <c r="BB165" s="61"/>
      <c r="BC165" s="61"/>
      <c r="BD165" s="61"/>
      <c r="BE165" s="61"/>
      <c r="BF165" s="61"/>
      <c r="BG165" s="61"/>
      <c r="BH165" s="61"/>
      <c r="BI165" s="61"/>
      <c r="BJ165" s="61"/>
      <c r="BK165" s="61"/>
      <c r="BL165" s="61"/>
      <c r="BM165" s="61"/>
      <c r="BN165" s="61"/>
      <c r="BO165" s="61"/>
      <c r="BP165" s="61"/>
      <c r="BQ165" s="61"/>
      <c r="BR165" s="61"/>
      <c r="BS165" s="61"/>
      <c r="BT165" s="61"/>
      <c r="BU165" s="61"/>
      <c r="BV165" s="61"/>
      <c r="BW165" s="61"/>
      <c r="BX165" s="61"/>
      <c r="BY165" s="61"/>
      <c r="BZ165" s="61"/>
      <c r="CA165" s="61"/>
      <c r="CB165" s="61"/>
      <c r="CC165" s="61"/>
      <c r="CD165" s="61"/>
      <c r="CE165" s="61"/>
      <c r="CF165" s="61"/>
      <c r="CG165" s="61"/>
      <c r="CH165" s="61"/>
      <c r="CI165" s="61"/>
      <c r="CJ165" s="61"/>
      <c r="CK165" s="61"/>
      <c r="CL165" s="61"/>
      <c r="CM165" s="61"/>
      <c r="CN165" s="61"/>
      <c r="CO165" s="61"/>
      <c r="CP165" s="61"/>
      <c r="CQ165" s="61"/>
      <c r="CR165" s="61"/>
      <c r="CS165" s="61"/>
      <c r="CT165" s="61"/>
      <c r="CU165" s="61"/>
      <c r="CV165" s="61"/>
      <c r="CW165" s="61"/>
      <c r="CX165" s="61"/>
      <c r="CY165" s="61"/>
      <c r="CZ165" s="61"/>
      <c r="DA165" s="61"/>
      <c r="DB165" s="61"/>
    </row>
    <row r="166" spans="1:106" s="58" customFormat="1" ht="20.100000000000001" customHeight="1">
      <c r="A166" s="117"/>
      <c r="B166" s="840"/>
      <c r="C166" s="810"/>
      <c r="D166" s="795"/>
      <c r="E166" s="795"/>
      <c r="F166" s="795"/>
      <c r="G166" s="122">
        <f>$F$165*G165</f>
        <v>0</v>
      </c>
      <c r="H166" s="122">
        <f t="shared" ref="H166:AK166" si="82">$F$165*H165</f>
        <v>0</v>
      </c>
      <c r="I166" s="122">
        <f t="shared" si="82"/>
        <v>0</v>
      </c>
      <c r="J166" s="122">
        <f t="shared" si="82"/>
        <v>0</v>
      </c>
      <c r="K166" s="122">
        <f t="shared" si="82"/>
        <v>0</v>
      </c>
      <c r="L166" s="122">
        <f t="shared" si="82"/>
        <v>0</v>
      </c>
      <c r="M166" s="122">
        <f t="shared" si="82"/>
        <v>0</v>
      </c>
      <c r="N166" s="122">
        <f t="shared" si="82"/>
        <v>0</v>
      </c>
      <c r="O166" s="122">
        <f t="shared" si="82"/>
        <v>0</v>
      </c>
      <c r="P166" s="122">
        <f t="shared" si="82"/>
        <v>0</v>
      </c>
      <c r="Q166" s="122">
        <f t="shared" si="82"/>
        <v>0</v>
      </c>
      <c r="R166" s="122">
        <f t="shared" si="82"/>
        <v>0</v>
      </c>
      <c r="S166" s="122">
        <f t="shared" si="82"/>
        <v>0</v>
      </c>
      <c r="T166" s="122">
        <f t="shared" si="82"/>
        <v>0</v>
      </c>
      <c r="U166" s="122">
        <f t="shared" si="82"/>
        <v>0</v>
      </c>
      <c r="V166" s="122">
        <f t="shared" si="82"/>
        <v>0</v>
      </c>
      <c r="W166" s="122">
        <f t="shared" si="82"/>
        <v>0</v>
      </c>
      <c r="X166" s="122">
        <f t="shared" si="82"/>
        <v>0</v>
      </c>
      <c r="Y166" s="122">
        <f t="shared" si="82"/>
        <v>0</v>
      </c>
      <c r="Z166" s="122">
        <f t="shared" si="82"/>
        <v>0</v>
      </c>
      <c r="AA166" s="122">
        <f t="shared" si="82"/>
        <v>0</v>
      </c>
      <c r="AB166" s="122">
        <f t="shared" si="82"/>
        <v>0</v>
      </c>
      <c r="AC166" s="122">
        <f t="shared" si="82"/>
        <v>0</v>
      </c>
      <c r="AD166" s="122">
        <f t="shared" si="82"/>
        <v>0</v>
      </c>
      <c r="AE166" s="122">
        <f t="shared" si="82"/>
        <v>0</v>
      </c>
      <c r="AF166" s="122">
        <f t="shared" si="82"/>
        <v>0</v>
      </c>
      <c r="AG166" s="122">
        <f t="shared" si="82"/>
        <v>0</v>
      </c>
      <c r="AH166" s="122">
        <f t="shared" si="82"/>
        <v>0</v>
      </c>
      <c r="AI166" s="122">
        <f t="shared" si="82"/>
        <v>0</v>
      </c>
      <c r="AJ166" s="122">
        <f t="shared" si="82"/>
        <v>0</v>
      </c>
      <c r="AK166" s="122">
        <f t="shared" si="82"/>
        <v>0</v>
      </c>
      <c r="AL166" s="122">
        <f>F165*AL165</f>
        <v>0</v>
      </c>
      <c r="AM166" s="61"/>
      <c r="AN166" s="61"/>
      <c r="AO166" s="61"/>
      <c r="AP166" s="61"/>
      <c r="AQ166" s="61"/>
      <c r="AR166" s="61"/>
      <c r="AS166" s="61"/>
      <c r="AT166" s="61"/>
      <c r="AU166" s="61"/>
      <c r="AV166" s="61"/>
      <c r="AW166" s="61"/>
      <c r="AX166" s="61"/>
      <c r="AY166" s="61"/>
      <c r="AZ166" s="61"/>
      <c r="BA166" s="61"/>
      <c r="BB166" s="61"/>
      <c r="BC166" s="61"/>
      <c r="BD166" s="61"/>
      <c r="BE166" s="61"/>
      <c r="BF166" s="61"/>
      <c r="BG166" s="61"/>
      <c r="BH166" s="61"/>
      <c r="BI166" s="61"/>
      <c r="BJ166" s="61"/>
      <c r="BK166" s="61"/>
      <c r="BL166" s="61"/>
      <c r="BM166" s="61"/>
      <c r="BN166" s="61"/>
      <c r="BO166" s="61"/>
      <c r="BP166" s="61"/>
      <c r="BQ166" s="61"/>
      <c r="BR166" s="61"/>
      <c r="BS166" s="61"/>
      <c r="BT166" s="61"/>
      <c r="BU166" s="61"/>
      <c r="BV166" s="61"/>
      <c r="BW166" s="61"/>
      <c r="BX166" s="61"/>
      <c r="BY166" s="61"/>
      <c r="BZ166" s="61"/>
      <c r="CA166" s="61"/>
      <c r="CB166" s="61"/>
      <c r="CC166" s="61"/>
      <c r="CD166" s="61"/>
      <c r="CE166" s="61"/>
      <c r="CF166" s="61"/>
      <c r="CG166" s="61"/>
      <c r="CH166" s="61"/>
      <c r="CI166" s="61"/>
      <c r="CJ166" s="61"/>
      <c r="CK166" s="61"/>
      <c r="CL166" s="61"/>
      <c r="CM166" s="61"/>
      <c r="CN166" s="61"/>
      <c r="CO166" s="61"/>
      <c r="CP166" s="61"/>
      <c r="CQ166" s="61"/>
      <c r="CR166" s="61"/>
      <c r="CS166" s="61"/>
      <c r="CT166" s="61"/>
      <c r="CU166" s="61"/>
      <c r="CV166" s="61"/>
      <c r="CW166" s="61"/>
      <c r="CX166" s="61"/>
      <c r="CY166" s="61"/>
      <c r="CZ166" s="61"/>
      <c r="DA166" s="61"/>
      <c r="DB166" s="61"/>
    </row>
    <row r="167" spans="1:106" s="58" customFormat="1" ht="20.100000000000001" customHeight="1">
      <c r="A167" s="117" t="s">
        <v>425</v>
      </c>
      <c r="B167" s="840"/>
      <c r="C167" s="809" t="s">
        <v>24</v>
      </c>
      <c r="D167" s="794" t="str">
        <f>[76]납품수량!C85</f>
        <v>PANEL SUNSHADE</v>
      </c>
      <c r="E167" s="794" t="str">
        <f>[76]납품수량!D85</f>
        <v>J200</v>
      </c>
      <c r="F167" s="794">
        <f>VLOOKUP(C167,'[72]납품수량(영업)'!$C$3:$F$260,4,FALSE)</f>
        <v>0</v>
      </c>
      <c r="G167" s="122">
        <f>VLOOKUP($C$167,[77]납품수량!$B$3:$AI$200,G1,FALSE)</f>
        <v>0</v>
      </c>
      <c r="H167" s="122">
        <f>VLOOKUP($C$167,[77]납품수량!$B$3:$AI$200,H1,FALSE)</f>
        <v>0</v>
      </c>
      <c r="I167" s="122">
        <f>VLOOKUP($C$167,[77]납품수량!$B$3:$AI$200,I1,FALSE)</f>
        <v>0</v>
      </c>
      <c r="J167" s="122">
        <f>VLOOKUP($C$167,[77]납품수량!$B$3:$AI$200,J1,FALSE)</f>
        <v>0</v>
      </c>
      <c r="K167" s="122">
        <f>VLOOKUP($C$167,[77]납품수량!$B$3:$AI$200,K1,FALSE)</f>
        <v>0</v>
      </c>
      <c r="L167" s="122">
        <f>VLOOKUP($C$167,[77]납품수량!$B$3:$AI$200,L1,FALSE)</f>
        <v>0</v>
      </c>
      <c r="M167" s="122">
        <f>VLOOKUP($C$167,[77]납품수량!$B$3:$AI$200,M1,FALSE)</f>
        <v>0</v>
      </c>
      <c r="N167" s="122">
        <f>VLOOKUP($C$167,[77]납품수량!$B$3:$AI$200,N1,FALSE)</f>
        <v>0</v>
      </c>
      <c r="O167" s="122">
        <f>VLOOKUP($C$167,[77]납품수량!$B$3:$AI$200,O1,FALSE)</f>
        <v>0</v>
      </c>
      <c r="P167" s="122">
        <f>VLOOKUP($C$167,[77]납품수량!$B$3:$AI$200,P1,FALSE)</f>
        <v>0</v>
      </c>
      <c r="Q167" s="122">
        <f>VLOOKUP($C$167,[77]납품수량!$B$3:$AI$200,Q1,FALSE)</f>
        <v>0</v>
      </c>
      <c r="R167" s="122">
        <f>VLOOKUP($C$167,[77]납품수량!$B$3:$AI$200,R1,FALSE)</f>
        <v>0</v>
      </c>
      <c r="S167" s="122">
        <f>VLOOKUP($C$167,[77]납품수량!$B$3:$AI$200,S1,FALSE)</f>
        <v>0</v>
      </c>
      <c r="T167" s="122">
        <f>VLOOKUP($C$167,[77]납품수량!$B$3:$AI$200,T1,FALSE)</f>
        <v>0</v>
      </c>
      <c r="U167" s="122">
        <f>VLOOKUP($C$167,[77]납품수량!$B$3:$AI$200,U1,FALSE)</f>
        <v>0</v>
      </c>
      <c r="V167" s="122">
        <f>VLOOKUP($C$167,[77]납품수량!$B$3:$AI$200,V1,FALSE)</f>
        <v>0</v>
      </c>
      <c r="W167" s="122">
        <f>VLOOKUP($C$167,[77]납품수량!$B$3:$AI$200,W1,FALSE)</f>
        <v>0</v>
      </c>
      <c r="X167" s="122">
        <f>VLOOKUP($C$167,[77]납품수량!$B$3:$AI$200,X1,FALSE)</f>
        <v>0</v>
      </c>
      <c r="Y167" s="122">
        <f>VLOOKUP($C$167,[77]납품수량!$B$3:$AI$200,Y1,FALSE)</f>
        <v>0</v>
      </c>
      <c r="Z167" s="122">
        <f>VLOOKUP($C$167,[77]납품수량!$B$3:$AI$200,Z1,FALSE)</f>
        <v>0</v>
      </c>
      <c r="AA167" s="122">
        <f>VLOOKUP($C$167,[77]납품수량!$B$3:$AI$200,AA1,FALSE)</f>
        <v>0</v>
      </c>
      <c r="AB167" s="122">
        <f>VLOOKUP($C$167,[77]납품수량!$B$3:$AI$200,AB1,FALSE)</f>
        <v>0</v>
      </c>
      <c r="AC167" s="122">
        <f>VLOOKUP($C$167,[77]납품수량!$B$3:$AI$200,AC1,FALSE)</f>
        <v>0</v>
      </c>
      <c r="AD167" s="122">
        <f>VLOOKUP($C$167,[77]납품수량!$B$3:$AI$200,AD1,FALSE)</f>
        <v>0</v>
      </c>
      <c r="AE167" s="122">
        <f>VLOOKUP($C$167,[77]납품수량!$B$3:$AI$200,AE1,FALSE)</f>
        <v>0</v>
      </c>
      <c r="AF167" s="122">
        <f>VLOOKUP($C$167,[77]납품수량!$B$3:$AI$200,AF1,FALSE)</f>
        <v>0</v>
      </c>
      <c r="AG167" s="122">
        <f>VLOOKUP($C$167,[77]납품수량!$B$3:$AI$200,AG1,FALSE)</f>
        <v>0</v>
      </c>
      <c r="AH167" s="122">
        <f>VLOOKUP($C$167,[77]납품수량!$B$3:$AI$200,AH1,FALSE)</f>
        <v>0</v>
      </c>
      <c r="AI167" s="122">
        <f>VLOOKUP($C$167,[77]납품수량!$B$3:$AI$200,AI1,FALSE)</f>
        <v>0</v>
      </c>
      <c r="AJ167" s="122">
        <f>VLOOKUP($C$167,[77]납품수량!$B$3:$AI$200,AJ1,FALSE)</f>
        <v>0</v>
      </c>
      <c r="AK167" s="122">
        <f>VLOOKUP($C$167,[77]납품수량!$B$3:$AI$200,AK1,FALSE)</f>
        <v>0</v>
      </c>
      <c r="AL167" s="122">
        <f>SUM(G167:AK167)</f>
        <v>0</v>
      </c>
      <c r="AM167" s="61"/>
      <c r="AN167" s="61"/>
      <c r="AO167" s="61"/>
      <c r="AP167" s="61"/>
      <c r="AQ167" s="61"/>
      <c r="AR167" s="61"/>
      <c r="AS167" s="61"/>
      <c r="AT167" s="61"/>
      <c r="AU167" s="61"/>
      <c r="AV167" s="61"/>
      <c r="AW167" s="61"/>
      <c r="AX167" s="61"/>
      <c r="AY167" s="61"/>
      <c r="AZ167" s="61"/>
      <c r="BA167" s="61"/>
      <c r="BB167" s="61"/>
      <c r="BC167" s="61"/>
      <c r="BD167" s="61"/>
      <c r="BE167" s="61"/>
      <c r="BF167" s="61"/>
      <c r="BG167" s="61"/>
      <c r="BH167" s="61"/>
      <c r="BI167" s="61"/>
      <c r="BJ167" s="61"/>
      <c r="BK167" s="61"/>
      <c r="BL167" s="61"/>
      <c r="BM167" s="61"/>
      <c r="BN167" s="61"/>
      <c r="BO167" s="61"/>
      <c r="BP167" s="61"/>
      <c r="BQ167" s="61"/>
      <c r="BR167" s="61"/>
      <c r="BS167" s="61"/>
      <c r="BT167" s="61"/>
      <c r="BU167" s="61"/>
      <c r="BV167" s="61"/>
      <c r="BW167" s="61"/>
      <c r="BX167" s="61"/>
      <c r="BY167" s="61"/>
      <c r="BZ167" s="61"/>
      <c r="CA167" s="61"/>
      <c r="CB167" s="61"/>
      <c r="CC167" s="61"/>
      <c r="CD167" s="61"/>
      <c r="CE167" s="61"/>
      <c r="CF167" s="61"/>
      <c r="CG167" s="61"/>
      <c r="CH167" s="61"/>
      <c r="CI167" s="61"/>
      <c r="CJ167" s="61"/>
      <c r="CK167" s="61"/>
      <c r="CL167" s="61"/>
      <c r="CM167" s="61"/>
      <c r="CN167" s="61"/>
      <c r="CO167" s="61"/>
      <c r="CP167" s="61"/>
      <c r="CQ167" s="61"/>
      <c r="CR167" s="61"/>
      <c r="CS167" s="61"/>
      <c r="CT167" s="61"/>
      <c r="CU167" s="61"/>
      <c r="CV167" s="61"/>
      <c r="CW167" s="61"/>
      <c r="CX167" s="61"/>
      <c r="CY167" s="61"/>
      <c r="CZ167" s="61"/>
      <c r="DA167" s="61"/>
      <c r="DB167" s="61"/>
    </row>
    <row r="168" spans="1:106" s="58" customFormat="1" ht="20.100000000000001" customHeight="1">
      <c r="A168" s="117"/>
      <c r="B168" s="840"/>
      <c r="C168" s="810"/>
      <c r="D168" s="795"/>
      <c r="E168" s="795"/>
      <c r="F168" s="795"/>
      <c r="G168" s="122">
        <f>$F$167*G167</f>
        <v>0</v>
      </c>
      <c r="H168" s="122">
        <f t="shared" ref="H168:AK168" si="83">$F$167*H167</f>
        <v>0</v>
      </c>
      <c r="I168" s="122">
        <f t="shared" si="83"/>
        <v>0</v>
      </c>
      <c r="J168" s="122">
        <f t="shared" si="83"/>
        <v>0</v>
      </c>
      <c r="K168" s="122">
        <f t="shared" si="83"/>
        <v>0</v>
      </c>
      <c r="L168" s="122">
        <f t="shared" si="83"/>
        <v>0</v>
      </c>
      <c r="M168" s="122">
        <f t="shared" si="83"/>
        <v>0</v>
      </c>
      <c r="N168" s="122">
        <f t="shared" si="83"/>
        <v>0</v>
      </c>
      <c r="O168" s="122">
        <f t="shared" si="83"/>
        <v>0</v>
      </c>
      <c r="P168" s="122">
        <f t="shared" si="83"/>
        <v>0</v>
      </c>
      <c r="Q168" s="122">
        <f t="shared" si="83"/>
        <v>0</v>
      </c>
      <c r="R168" s="122">
        <f t="shared" si="83"/>
        <v>0</v>
      </c>
      <c r="S168" s="122">
        <f t="shared" si="83"/>
        <v>0</v>
      </c>
      <c r="T168" s="122">
        <f t="shared" si="83"/>
        <v>0</v>
      </c>
      <c r="U168" s="122">
        <f t="shared" si="83"/>
        <v>0</v>
      </c>
      <c r="V168" s="122">
        <f t="shared" si="83"/>
        <v>0</v>
      </c>
      <c r="W168" s="122">
        <f t="shared" si="83"/>
        <v>0</v>
      </c>
      <c r="X168" s="122">
        <f t="shared" si="83"/>
        <v>0</v>
      </c>
      <c r="Y168" s="122">
        <f t="shared" si="83"/>
        <v>0</v>
      </c>
      <c r="Z168" s="122">
        <f t="shared" si="83"/>
        <v>0</v>
      </c>
      <c r="AA168" s="122">
        <f t="shared" si="83"/>
        <v>0</v>
      </c>
      <c r="AB168" s="122">
        <f t="shared" si="83"/>
        <v>0</v>
      </c>
      <c r="AC168" s="122">
        <f t="shared" si="83"/>
        <v>0</v>
      </c>
      <c r="AD168" s="122">
        <f t="shared" si="83"/>
        <v>0</v>
      </c>
      <c r="AE168" s="122">
        <f t="shared" si="83"/>
        <v>0</v>
      </c>
      <c r="AF168" s="122">
        <f t="shared" si="83"/>
        <v>0</v>
      </c>
      <c r="AG168" s="122">
        <f t="shared" si="83"/>
        <v>0</v>
      </c>
      <c r="AH168" s="122">
        <f t="shared" si="83"/>
        <v>0</v>
      </c>
      <c r="AI168" s="122">
        <f t="shared" si="83"/>
        <v>0</v>
      </c>
      <c r="AJ168" s="122">
        <f t="shared" si="83"/>
        <v>0</v>
      </c>
      <c r="AK168" s="122">
        <f t="shared" si="83"/>
        <v>0</v>
      </c>
      <c r="AL168" s="122">
        <f>F167*AL167</f>
        <v>0</v>
      </c>
      <c r="AM168" s="61"/>
      <c r="AN168" s="61"/>
      <c r="AO168" s="61"/>
      <c r="AP168" s="61"/>
      <c r="AQ168" s="61"/>
      <c r="AR168" s="61"/>
      <c r="AS168" s="61"/>
      <c r="AT168" s="61"/>
      <c r="AU168" s="61"/>
      <c r="AV168" s="61"/>
      <c r="AW168" s="61"/>
      <c r="AX168" s="61"/>
      <c r="AY168" s="61"/>
      <c r="AZ168" s="61"/>
      <c r="BA168" s="61"/>
      <c r="BB168" s="61"/>
      <c r="BC168" s="61"/>
      <c r="BD168" s="61"/>
      <c r="BE168" s="61"/>
      <c r="BF168" s="61"/>
      <c r="BG168" s="61"/>
      <c r="BH168" s="61"/>
      <c r="BI168" s="61"/>
      <c r="BJ168" s="61"/>
      <c r="BK168" s="61"/>
      <c r="BL168" s="61"/>
      <c r="BM168" s="61"/>
      <c r="BN168" s="61"/>
      <c r="BO168" s="61"/>
      <c r="BP168" s="61"/>
      <c r="BQ168" s="61"/>
      <c r="BR168" s="61"/>
      <c r="BS168" s="61"/>
      <c r="BT168" s="61"/>
      <c r="BU168" s="61"/>
      <c r="BV168" s="61"/>
      <c r="BW168" s="61"/>
      <c r="BX168" s="61"/>
      <c r="BY168" s="61"/>
      <c r="BZ168" s="61"/>
      <c r="CA168" s="61"/>
      <c r="CB168" s="61"/>
      <c r="CC168" s="61"/>
      <c r="CD168" s="61"/>
      <c r="CE168" s="61"/>
      <c r="CF168" s="61"/>
      <c r="CG168" s="61"/>
      <c r="CH168" s="61"/>
      <c r="CI168" s="61"/>
      <c r="CJ168" s="61"/>
      <c r="CK168" s="61"/>
      <c r="CL168" s="61"/>
      <c r="CM168" s="61"/>
      <c r="CN168" s="61"/>
      <c r="CO168" s="61"/>
      <c r="CP168" s="61"/>
      <c r="CQ168" s="61"/>
      <c r="CR168" s="61"/>
      <c r="CS168" s="61"/>
      <c r="CT168" s="61"/>
      <c r="CU168" s="61"/>
      <c r="CV168" s="61"/>
      <c r="CW168" s="61"/>
      <c r="CX168" s="61"/>
      <c r="CY168" s="61"/>
      <c r="CZ168" s="61"/>
      <c r="DA168" s="61"/>
      <c r="DB168" s="61"/>
    </row>
    <row r="169" spans="1:106" s="58" customFormat="1" ht="20.100000000000001" customHeight="1">
      <c r="A169" s="117" t="s">
        <v>425</v>
      </c>
      <c r="B169" s="840"/>
      <c r="C169" s="815" t="s">
        <v>25</v>
      </c>
      <c r="D169" s="817" t="str">
        <f>[76]납품수량!C86</f>
        <v>GLASS REINFORCEMENT ASSY</v>
      </c>
      <c r="E169" s="817" t="str">
        <f>[76]납품수량!D86</f>
        <v>IK</v>
      </c>
      <c r="F169" s="794">
        <f>VLOOKUP(C169,'[72]납품수량(영업)'!$C$3:$F$260,4,FALSE)</f>
        <v>10581</v>
      </c>
      <c r="G169" s="122">
        <f>VLOOKUP($C$169,[77]납품수량!$B$3:$AI$200,G1,FALSE)</f>
        <v>0</v>
      </c>
      <c r="H169" s="122">
        <f>VLOOKUP($C$169,[77]납품수량!$B$3:$AI$200,H1,FALSE)</f>
        <v>200</v>
      </c>
      <c r="I169" s="122">
        <f>VLOOKUP($C$169,[77]납품수량!$B$3:$AI$200,I1,FALSE)</f>
        <v>200</v>
      </c>
      <c r="J169" s="122">
        <f>VLOOKUP($C$169,[77]납품수량!$B$3:$AI$200,J1,FALSE)</f>
        <v>0</v>
      </c>
      <c r="K169" s="122">
        <f>VLOOKUP($C$169,[77]납품수량!$B$3:$AI$200,K1,FALSE)</f>
        <v>0</v>
      </c>
      <c r="L169" s="122">
        <f>VLOOKUP($C$169,[77]납품수량!$B$3:$AI$200,L1,FALSE)</f>
        <v>0</v>
      </c>
      <c r="M169" s="122">
        <f>VLOOKUP($C$169,[77]납품수량!$B$3:$AI$200,M1,FALSE)</f>
        <v>0</v>
      </c>
      <c r="N169" s="122">
        <f>VLOOKUP($C$169,[77]납품수량!$B$3:$AI$200,N1,FALSE)</f>
        <v>0</v>
      </c>
      <c r="O169" s="122">
        <f>VLOOKUP($C$169,[77]납품수량!$B$3:$AI$200,O1,FALSE)</f>
        <v>200</v>
      </c>
      <c r="P169" s="122">
        <f>VLOOKUP($C$169,[77]납품수량!$B$3:$AI$200,P1,FALSE)</f>
        <v>0</v>
      </c>
      <c r="Q169" s="122">
        <f>VLOOKUP($C$169,[77]납품수량!$B$3:$AI$200,Q1,FALSE)</f>
        <v>0</v>
      </c>
      <c r="R169" s="122">
        <f>VLOOKUP($C$169,[77]납품수량!$B$3:$AI$200,R1,FALSE)</f>
        <v>0</v>
      </c>
      <c r="S169" s="122">
        <f>VLOOKUP($C$169,[77]납품수량!$B$3:$AI$200,S1,FALSE)</f>
        <v>0</v>
      </c>
      <c r="T169" s="122">
        <f>VLOOKUP($C$169,[77]납품수량!$B$3:$AI$200,T1,FALSE)</f>
        <v>0</v>
      </c>
      <c r="U169" s="122">
        <f>VLOOKUP($C$169,[77]납품수량!$B$3:$AI$200,U1,FALSE)</f>
        <v>0</v>
      </c>
      <c r="V169" s="122">
        <f>VLOOKUP($C$169,[77]납품수량!$B$3:$AI$200,V1,FALSE)</f>
        <v>0</v>
      </c>
      <c r="W169" s="122">
        <f>VLOOKUP($C$169,[77]납품수량!$B$3:$AI$200,W1,FALSE)</f>
        <v>200</v>
      </c>
      <c r="X169" s="122">
        <f>VLOOKUP($C$169,[77]납품수량!$B$3:$AI$200,X1,FALSE)</f>
        <v>0</v>
      </c>
      <c r="Y169" s="122">
        <f>VLOOKUP($C$169,[77]납품수량!$B$3:$AI$200,Y1,FALSE)</f>
        <v>200</v>
      </c>
      <c r="Z169" s="122">
        <f>VLOOKUP($C$169,[77]납품수량!$B$3:$AI$200,Z1,FALSE)</f>
        <v>0</v>
      </c>
      <c r="AA169" s="122">
        <f>VLOOKUP($C$169,[77]납품수량!$B$3:$AI$200,AA1,FALSE)</f>
        <v>0</v>
      </c>
      <c r="AB169" s="122">
        <f>VLOOKUP($C$169,[77]납품수량!$B$3:$AI$200,AB1,FALSE)</f>
        <v>0</v>
      </c>
      <c r="AC169" s="122">
        <f>VLOOKUP($C$169,[77]납품수량!$B$3:$AI$200,AC1,FALSE)</f>
        <v>0</v>
      </c>
      <c r="AD169" s="122">
        <f>VLOOKUP($C$169,[77]납품수량!$B$3:$AI$200,AD1,FALSE)</f>
        <v>0</v>
      </c>
      <c r="AE169" s="122">
        <f>VLOOKUP($C$169,[77]납품수량!$B$3:$AI$200,AE1,FALSE)</f>
        <v>0</v>
      </c>
      <c r="AF169" s="122">
        <f>VLOOKUP($C$169,[77]납품수량!$B$3:$AI$200,AF1,FALSE)</f>
        <v>0</v>
      </c>
      <c r="AG169" s="122">
        <f>VLOOKUP($C$169,[77]납품수량!$B$3:$AI$200,AG1,FALSE)</f>
        <v>0</v>
      </c>
      <c r="AH169" s="122">
        <f>VLOOKUP($C$169,[77]납품수량!$B$3:$AI$200,AH1,FALSE)</f>
        <v>0</v>
      </c>
      <c r="AI169" s="122">
        <f>VLOOKUP($C$169,[77]납품수량!$B$3:$AI$200,AI1,FALSE)</f>
        <v>0</v>
      </c>
      <c r="AJ169" s="122">
        <f>VLOOKUP($C$169,[77]납품수량!$B$3:$AI$200,AJ1,FALSE)</f>
        <v>240</v>
      </c>
      <c r="AK169" s="122">
        <f>VLOOKUP($C$169,[77]납품수량!$B$3:$AI$200,AK1,FALSE)</f>
        <v>0</v>
      </c>
      <c r="AL169" s="122">
        <f>SUM(G169:AK169)</f>
        <v>1240</v>
      </c>
      <c r="AM169" s="61"/>
      <c r="AN169" s="61"/>
      <c r="AO169" s="61"/>
      <c r="AP169" s="61"/>
      <c r="AQ169" s="61"/>
      <c r="AR169" s="61"/>
      <c r="AS169" s="61"/>
      <c r="AT169" s="61"/>
      <c r="AU169" s="61"/>
      <c r="AV169" s="61"/>
      <c r="AW169" s="61"/>
      <c r="AX169" s="61"/>
      <c r="AY169" s="61"/>
      <c r="AZ169" s="61"/>
      <c r="BA169" s="61"/>
      <c r="BB169" s="61"/>
      <c r="BC169" s="61"/>
      <c r="BD169" s="61"/>
      <c r="BE169" s="61"/>
      <c r="BF169" s="61"/>
      <c r="BG169" s="61"/>
      <c r="BH169" s="61"/>
      <c r="BI169" s="61"/>
      <c r="BJ169" s="61"/>
      <c r="BK169" s="61"/>
      <c r="BL169" s="61"/>
      <c r="BM169" s="61"/>
      <c r="BN169" s="61"/>
      <c r="BO169" s="61"/>
      <c r="BP169" s="61"/>
      <c r="BQ169" s="61"/>
      <c r="BR169" s="61"/>
      <c r="BS169" s="61"/>
      <c r="BT169" s="61"/>
      <c r="BU169" s="61"/>
      <c r="BV169" s="61"/>
      <c r="BW169" s="61"/>
      <c r="BX169" s="61"/>
      <c r="BY169" s="61"/>
      <c r="BZ169" s="61"/>
      <c r="CA169" s="61"/>
      <c r="CB169" s="61"/>
      <c r="CC169" s="61"/>
      <c r="CD169" s="61"/>
      <c r="CE169" s="61"/>
      <c r="CF169" s="61"/>
      <c r="CG169" s="61"/>
      <c r="CH169" s="61"/>
      <c r="CI169" s="61"/>
      <c r="CJ169" s="61"/>
      <c r="CK169" s="61"/>
      <c r="CL169" s="61"/>
      <c r="CM169" s="61"/>
      <c r="CN169" s="61"/>
      <c r="CO169" s="61"/>
      <c r="CP169" s="61"/>
      <c r="CQ169" s="61"/>
      <c r="CR169" s="61"/>
      <c r="CS169" s="61"/>
      <c r="CT169" s="61"/>
      <c r="CU169" s="61"/>
      <c r="CV169" s="61"/>
      <c r="CW169" s="61"/>
      <c r="CX169" s="61"/>
      <c r="CY169" s="61"/>
      <c r="CZ169" s="61"/>
      <c r="DA169" s="61"/>
      <c r="DB169" s="61"/>
    </row>
    <row r="170" spans="1:106" s="58" customFormat="1" ht="20.100000000000001" customHeight="1">
      <c r="A170" s="117"/>
      <c r="B170" s="840"/>
      <c r="C170" s="816"/>
      <c r="D170" s="818"/>
      <c r="E170" s="818"/>
      <c r="F170" s="795"/>
      <c r="G170" s="122">
        <f>$F$169*G169</f>
        <v>0</v>
      </c>
      <c r="H170" s="122">
        <f t="shared" ref="H170:AK170" si="84">$F$169*H169</f>
        <v>2116200</v>
      </c>
      <c r="I170" s="122">
        <f t="shared" si="84"/>
        <v>2116200</v>
      </c>
      <c r="J170" s="122">
        <f t="shared" si="84"/>
        <v>0</v>
      </c>
      <c r="K170" s="122">
        <f t="shared" si="84"/>
        <v>0</v>
      </c>
      <c r="L170" s="122">
        <f t="shared" si="84"/>
        <v>0</v>
      </c>
      <c r="M170" s="122">
        <f t="shared" si="84"/>
        <v>0</v>
      </c>
      <c r="N170" s="122">
        <f t="shared" si="84"/>
        <v>0</v>
      </c>
      <c r="O170" s="122">
        <f t="shared" si="84"/>
        <v>2116200</v>
      </c>
      <c r="P170" s="122">
        <f t="shared" si="84"/>
        <v>0</v>
      </c>
      <c r="Q170" s="122">
        <f t="shared" si="84"/>
        <v>0</v>
      </c>
      <c r="R170" s="122">
        <f t="shared" si="84"/>
        <v>0</v>
      </c>
      <c r="S170" s="122">
        <f t="shared" si="84"/>
        <v>0</v>
      </c>
      <c r="T170" s="122">
        <f t="shared" si="84"/>
        <v>0</v>
      </c>
      <c r="U170" s="122">
        <f t="shared" si="84"/>
        <v>0</v>
      </c>
      <c r="V170" s="122">
        <f t="shared" si="84"/>
        <v>0</v>
      </c>
      <c r="W170" s="122">
        <f t="shared" si="84"/>
        <v>2116200</v>
      </c>
      <c r="X170" s="122">
        <f t="shared" si="84"/>
        <v>0</v>
      </c>
      <c r="Y170" s="122">
        <f t="shared" si="84"/>
        <v>2116200</v>
      </c>
      <c r="Z170" s="122">
        <f t="shared" si="84"/>
        <v>0</v>
      </c>
      <c r="AA170" s="122">
        <f t="shared" si="84"/>
        <v>0</v>
      </c>
      <c r="AB170" s="122">
        <f t="shared" si="84"/>
        <v>0</v>
      </c>
      <c r="AC170" s="122">
        <f t="shared" si="84"/>
        <v>0</v>
      </c>
      <c r="AD170" s="122">
        <f t="shared" si="84"/>
        <v>0</v>
      </c>
      <c r="AE170" s="122">
        <f t="shared" si="84"/>
        <v>0</v>
      </c>
      <c r="AF170" s="122">
        <f t="shared" si="84"/>
        <v>0</v>
      </c>
      <c r="AG170" s="122">
        <f t="shared" si="84"/>
        <v>0</v>
      </c>
      <c r="AH170" s="122">
        <f t="shared" si="84"/>
        <v>0</v>
      </c>
      <c r="AI170" s="122">
        <f t="shared" si="84"/>
        <v>0</v>
      </c>
      <c r="AJ170" s="122">
        <f t="shared" si="84"/>
        <v>2539440</v>
      </c>
      <c r="AK170" s="122">
        <f t="shared" si="84"/>
        <v>0</v>
      </c>
      <c r="AL170" s="122">
        <f>F169*AL169</f>
        <v>13120440</v>
      </c>
      <c r="AM170" s="61"/>
      <c r="AN170" s="61"/>
      <c r="AO170" s="61"/>
      <c r="AP170" s="61"/>
      <c r="AQ170" s="61"/>
      <c r="AR170" s="61"/>
      <c r="AS170" s="61"/>
      <c r="AT170" s="61"/>
      <c r="AU170" s="61"/>
      <c r="AV170" s="61"/>
      <c r="AW170" s="61"/>
      <c r="AX170" s="61"/>
      <c r="AY170" s="61"/>
      <c r="AZ170" s="61"/>
      <c r="BA170" s="61"/>
      <c r="BB170" s="61"/>
      <c r="BC170" s="61"/>
      <c r="BD170" s="61"/>
      <c r="BE170" s="61"/>
      <c r="BF170" s="61"/>
      <c r="BG170" s="61"/>
      <c r="BH170" s="61"/>
      <c r="BI170" s="61"/>
      <c r="BJ170" s="61"/>
      <c r="BK170" s="61"/>
      <c r="BL170" s="61"/>
      <c r="BM170" s="61"/>
      <c r="BN170" s="61"/>
      <c r="BO170" s="61"/>
      <c r="BP170" s="61"/>
      <c r="BQ170" s="61"/>
      <c r="BR170" s="61"/>
      <c r="BS170" s="61"/>
      <c r="BT170" s="61"/>
      <c r="BU170" s="61"/>
      <c r="BV170" s="61"/>
      <c r="BW170" s="61"/>
      <c r="BX170" s="61"/>
      <c r="BY170" s="61"/>
      <c r="BZ170" s="61"/>
      <c r="CA170" s="61"/>
      <c r="CB170" s="61"/>
      <c r="CC170" s="61"/>
      <c r="CD170" s="61"/>
      <c r="CE170" s="61"/>
      <c r="CF170" s="61"/>
      <c r="CG170" s="61"/>
      <c r="CH170" s="61"/>
      <c r="CI170" s="61"/>
      <c r="CJ170" s="61"/>
      <c r="CK170" s="61"/>
      <c r="CL170" s="61"/>
      <c r="CM170" s="61"/>
      <c r="CN170" s="61"/>
      <c r="CO170" s="61"/>
      <c r="CP170" s="61"/>
      <c r="CQ170" s="61"/>
      <c r="CR170" s="61"/>
      <c r="CS170" s="61"/>
      <c r="CT170" s="61"/>
      <c r="CU170" s="61"/>
      <c r="CV170" s="61"/>
      <c r="CW170" s="61"/>
      <c r="CX170" s="61"/>
      <c r="CY170" s="61"/>
      <c r="CZ170" s="61"/>
      <c r="DA170" s="61"/>
      <c r="DB170" s="61"/>
    </row>
    <row r="171" spans="1:106" s="58" customFormat="1" ht="20.100000000000001" customHeight="1">
      <c r="A171" s="117" t="s">
        <v>425</v>
      </c>
      <c r="B171" s="840"/>
      <c r="C171" s="809" t="s">
        <v>26</v>
      </c>
      <c r="D171" s="794" t="str">
        <f>[76]납품수량!C87</f>
        <v>ROLLO CASSETTE ASSY</v>
      </c>
      <c r="E171" s="794" t="str">
        <f>[76]납품수량!D87</f>
        <v>IK</v>
      </c>
      <c r="F171" s="794">
        <f>VLOOKUP(C171,'[72]납품수량(영업)'!$C$3:$F$260,4,FALSE)</f>
        <v>7407</v>
      </c>
      <c r="G171" s="122">
        <f>VLOOKUP($C$171,[77]납품수량!$B$3:$AI$200,G1,FALSE)</f>
        <v>0</v>
      </c>
      <c r="H171" s="122">
        <f>VLOOKUP($C$171,[77]납품수량!$B$3:$AI$200,H1,FALSE)</f>
        <v>0</v>
      </c>
      <c r="I171" s="122">
        <f>VLOOKUP($C$171,[77]납품수량!$B$3:$AI$200,I1,FALSE)</f>
        <v>0</v>
      </c>
      <c r="J171" s="122">
        <f>VLOOKUP($C$171,[77]납품수량!$B$3:$AI$200,J1,FALSE)</f>
        <v>0</v>
      </c>
      <c r="K171" s="122">
        <f>VLOOKUP($C$171,[77]납품수량!$B$3:$AI$200,K1,FALSE)</f>
        <v>0</v>
      </c>
      <c r="L171" s="122">
        <f>VLOOKUP($C$171,[77]납품수량!$B$3:$AI$200,L1,FALSE)</f>
        <v>0</v>
      </c>
      <c r="M171" s="122">
        <f>VLOOKUP($C$171,[77]납품수량!$B$3:$AI$200,M1,FALSE)</f>
        <v>0</v>
      </c>
      <c r="N171" s="122">
        <f>VLOOKUP($C$171,[77]납품수량!$B$3:$AI$200,N1,FALSE)</f>
        <v>135</v>
      </c>
      <c r="O171" s="122">
        <f>VLOOKUP($C$171,[77]납품수량!$B$3:$AI$200,O1,FALSE)</f>
        <v>0</v>
      </c>
      <c r="P171" s="122">
        <f>VLOOKUP($C$171,[77]납품수량!$B$3:$AI$200,P1,FALSE)</f>
        <v>0</v>
      </c>
      <c r="Q171" s="122">
        <f>VLOOKUP($C$171,[77]납품수량!$B$3:$AI$200,Q1,FALSE)</f>
        <v>0</v>
      </c>
      <c r="R171" s="122">
        <f>VLOOKUP($C$171,[77]납품수량!$B$3:$AI$200,R1,FALSE)</f>
        <v>0</v>
      </c>
      <c r="S171" s="122">
        <f>VLOOKUP($C$171,[77]납품수량!$B$3:$AI$200,S1,FALSE)</f>
        <v>225</v>
      </c>
      <c r="T171" s="122">
        <f>VLOOKUP($C$171,[77]납품수량!$B$3:$AI$200,T1,FALSE)</f>
        <v>0</v>
      </c>
      <c r="U171" s="122">
        <f>VLOOKUP($C$171,[77]납품수량!$B$3:$AI$200,U1,FALSE)</f>
        <v>180</v>
      </c>
      <c r="V171" s="122">
        <f>VLOOKUP($C$171,[77]납품수량!$B$3:$AI$200,V1,FALSE)</f>
        <v>0</v>
      </c>
      <c r="W171" s="122">
        <f>VLOOKUP($C$171,[77]납품수량!$B$3:$AI$200,W1,FALSE)</f>
        <v>0</v>
      </c>
      <c r="X171" s="122">
        <f>VLOOKUP($C$171,[77]납품수량!$B$3:$AI$200,X1,FALSE)</f>
        <v>0</v>
      </c>
      <c r="Y171" s="122">
        <f>VLOOKUP($C$171,[77]납품수량!$B$3:$AI$200,Y1,FALSE)</f>
        <v>45</v>
      </c>
      <c r="Z171" s="122">
        <f>VLOOKUP($C$171,[77]납품수량!$B$3:$AI$200,Z1,FALSE)</f>
        <v>225</v>
      </c>
      <c r="AA171" s="122">
        <f>VLOOKUP($C$171,[77]납품수량!$B$3:$AI$200,AA1,FALSE)</f>
        <v>0</v>
      </c>
      <c r="AB171" s="122">
        <f>VLOOKUP($C$171,[77]납품수량!$B$3:$AI$200,AB1,FALSE)</f>
        <v>45</v>
      </c>
      <c r="AC171" s="122">
        <f>VLOOKUP($C$171,[77]납품수량!$B$3:$AI$200,AC1,FALSE)</f>
        <v>0</v>
      </c>
      <c r="AD171" s="122">
        <f>VLOOKUP($C$171,[77]납품수량!$B$3:$AI$200,AD1,FALSE)</f>
        <v>0</v>
      </c>
      <c r="AE171" s="122">
        <f>VLOOKUP($C$171,[77]납품수량!$B$3:$AI$200,AE1,FALSE)</f>
        <v>0</v>
      </c>
      <c r="AF171" s="122">
        <f>VLOOKUP($C$171,[77]납품수량!$B$3:$AI$200,AF1,FALSE)</f>
        <v>0</v>
      </c>
      <c r="AG171" s="122">
        <f>VLOOKUP($C$171,[77]납품수량!$B$3:$AI$200,AG1,FALSE)</f>
        <v>135</v>
      </c>
      <c r="AH171" s="122">
        <f>VLOOKUP($C$171,[77]납품수량!$B$3:$AI$200,AH1,FALSE)</f>
        <v>0</v>
      </c>
      <c r="AI171" s="122">
        <f>VLOOKUP($C$171,[77]납품수량!$B$3:$AI$200,AI1,FALSE)</f>
        <v>0</v>
      </c>
      <c r="AJ171" s="122">
        <f>VLOOKUP($C$171,[77]납품수량!$B$3:$AI$200,AJ1,FALSE)</f>
        <v>0</v>
      </c>
      <c r="AK171" s="122">
        <f>VLOOKUP($C$171,[77]납품수량!$B$3:$AI$200,AK1,FALSE)</f>
        <v>0</v>
      </c>
      <c r="AL171" s="122">
        <f>SUM(G171:AK171)</f>
        <v>990</v>
      </c>
      <c r="AM171" s="61"/>
      <c r="AN171" s="61"/>
      <c r="AO171" s="61"/>
      <c r="AP171" s="61"/>
      <c r="AQ171" s="61"/>
      <c r="AR171" s="61"/>
      <c r="AS171" s="61"/>
      <c r="AT171" s="61"/>
      <c r="AU171" s="61"/>
      <c r="AV171" s="61"/>
      <c r="AW171" s="61"/>
      <c r="AX171" s="61"/>
      <c r="AY171" s="61"/>
      <c r="AZ171" s="61"/>
      <c r="BA171" s="61"/>
      <c r="BB171" s="61"/>
      <c r="BC171" s="61"/>
      <c r="BD171" s="61"/>
      <c r="BE171" s="61"/>
      <c r="BF171" s="61"/>
      <c r="BG171" s="61"/>
      <c r="BH171" s="61"/>
      <c r="BI171" s="61"/>
      <c r="BJ171" s="61"/>
      <c r="BK171" s="61"/>
      <c r="BL171" s="61"/>
      <c r="BM171" s="61"/>
      <c r="BN171" s="61"/>
      <c r="BO171" s="61"/>
      <c r="BP171" s="61"/>
      <c r="BQ171" s="61"/>
      <c r="BR171" s="61"/>
      <c r="BS171" s="61"/>
      <c r="BT171" s="61"/>
      <c r="BU171" s="61"/>
      <c r="BV171" s="61"/>
      <c r="BW171" s="61"/>
      <c r="BX171" s="61"/>
      <c r="BY171" s="61"/>
      <c r="BZ171" s="61"/>
      <c r="CA171" s="61"/>
      <c r="CB171" s="61"/>
      <c r="CC171" s="61"/>
      <c r="CD171" s="61"/>
      <c r="CE171" s="61"/>
      <c r="CF171" s="61"/>
      <c r="CG171" s="61"/>
      <c r="CH171" s="61"/>
      <c r="CI171" s="61"/>
      <c r="CJ171" s="61"/>
      <c r="CK171" s="61"/>
      <c r="CL171" s="61"/>
      <c r="CM171" s="61"/>
      <c r="CN171" s="61"/>
      <c r="CO171" s="61"/>
      <c r="CP171" s="61"/>
      <c r="CQ171" s="61"/>
      <c r="CR171" s="61"/>
      <c r="CS171" s="61"/>
      <c r="CT171" s="61"/>
      <c r="CU171" s="61"/>
      <c r="CV171" s="61"/>
      <c r="CW171" s="61"/>
      <c r="CX171" s="61"/>
      <c r="CY171" s="61"/>
      <c r="CZ171" s="61"/>
      <c r="DA171" s="61"/>
      <c r="DB171" s="61"/>
    </row>
    <row r="172" spans="1:106" s="58" customFormat="1" ht="20.100000000000001" customHeight="1">
      <c r="A172" s="117"/>
      <c r="B172" s="840"/>
      <c r="C172" s="810"/>
      <c r="D172" s="795"/>
      <c r="E172" s="795"/>
      <c r="F172" s="795"/>
      <c r="G172" s="122">
        <f>$F$171*G171</f>
        <v>0</v>
      </c>
      <c r="H172" s="122">
        <f t="shared" ref="H172:AK172" si="85">$F$171*H171</f>
        <v>0</v>
      </c>
      <c r="I172" s="122">
        <f t="shared" si="85"/>
        <v>0</v>
      </c>
      <c r="J172" s="122">
        <f t="shared" si="85"/>
        <v>0</v>
      </c>
      <c r="K172" s="122">
        <f t="shared" si="85"/>
        <v>0</v>
      </c>
      <c r="L172" s="122">
        <f t="shared" si="85"/>
        <v>0</v>
      </c>
      <c r="M172" s="122">
        <f t="shared" si="85"/>
        <v>0</v>
      </c>
      <c r="N172" s="122">
        <f t="shared" si="85"/>
        <v>999945</v>
      </c>
      <c r="O172" s="122">
        <f t="shared" si="85"/>
        <v>0</v>
      </c>
      <c r="P172" s="122">
        <f t="shared" si="85"/>
        <v>0</v>
      </c>
      <c r="Q172" s="122">
        <f t="shared" si="85"/>
        <v>0</v>
      </c>
      <c r="R172" s="122">
        <f t="shared" si="85"/>
        <v>0</v>
      </c>
      <c r="S172" s="122">
        <f t="shared" si="85"/>
        <v>1666575</v>
      </c>
      <c r="T172" s="122">
        <f t="shared" si="85"/>
        <v>0</v>
      </c>
      <c r="U172" s="122">
        <f t="shared" si="85"/>
        <v>1333260</v>
      </c>
      <c r="V172" s="122">
        <f t="shared" si="85"/>
        <v>0</v>
      </c>
      <c r="W172" s="122">
        <f t="shared" si="85"/>
        <v>0</v>
      </c>
      <c r="X172" s="122">
        <f t="shared" si="85"/>
        <v>0</v>
      </c>
      <c r="Y172" s="122">
        <f t="shared" si="85"/>
        <v>333315</v>
      </c>
      <c r="Z172" s="122">
        <f t="shared" si="85"/>
        <v>1666575</v>
      </c>
      <c r="AA172" s="122">
        <f t="shared" si="85"/>
        <v>0</v>
      </c>
      <c r="AB172" s="122">
        <f t="shared" si="85"/>
        <v>333315</v>
      </c>
      <c r="AC172" s="122">
        <f t="shared" si="85"/>
        <v>0</v>
      </c>
      <c r="AD172" s="122">
        <f t="shared" si="85"/>
        <v>0</v>
      </c>
      <c r="AE172" s="122">
        <f t="shared" si="85"/>
        <v>0</v>
      </c>
      <c r="AF172" s="122">
        <f t="shared" si="85"/>
        <v>0</v>
      </c>
      <c r="AG172" s="122">
        <f t="shared" si="85"/>
        <v>999945</v>
      </c>
      <c r="AH172" s="122">
        <f t="shared" si="85"/>
        <v>0</v>
      </c>
      <c r="AI172" s="122">
        <f t="shared" si="85"/>
        <v>0</v>
      </c>
      <c r="AJ172" s="122">
        <f t="shared" si="85"/>
        <v>0</v>
      </c>
      <c r="AK172" s="122">
        <f t="shared" si="85"/>
        <v>0</v>
      </c>
      <c r="AL172" s="122">
        <f>F171*AL171</f>
        <v>7332930</v>
      </c>
      <c r="AM172" s="61"/>
      <c r="AN172" s="61"/>
      <c r="AO172" s="61"/>
      <c r="AP172" s="61"/>
      <c r="AQ172" s="61"/>
      <c r="AR172" s="61"/>
      <c r="AS172" s="61"/>
      <c r="AT172" s="61"/>
      <c r="AU172" s="61"/>
      <c r="AV172" s="61"/>
      <c r="AW172" s="61"/>
      <c r="AX172" s="61"/>
      <c r="AY172" s="61"/>
      <c r="AZ172" s="61"/>
      <c r="BA172" s="61"/>
      <c r="BB172" s="61"/>
      <c r="BC172" s="61"/>
      <c r="BD172" s="61"/>
      <c r="BE172" s="61"/>
      <c r="BF172" s="61"/>
      <c r="BG172" s="61"/>
      <c r="BH172" s="61"/>
      <c r="BI172" s="61"/>
      <c r="BJ172" s="61"/>
      <c r="BK172" s="61"/>
      <c r="BL172" s="61"/>
      <c r="BM172" s="61"/>
      <c r="BN172" s="61"/>
      <c r="BO172" s="61"/>
      <c r="BP172" s="61"/>
      <c r="BQ172" s="61"/>
      <c r="BR172" s="61"/>
      <c r="BS172" s="61"/>
      <c r="BT172" s="61"/>
      <c r="BU172" s="61"/>
      <c r="BV172" s="61"/>
      <c r="BW172" s="61"/>
      <c r="BX172" s="61"/>
      <c r="BY172" s="61"/>
      <c r="BZ172" s="61"/>
      <c r="CA172" s="61"/>
      <c r="CB172" s="61"/>
      <c r="CC172" s="61"/>
      <c r="CD172" s="61"/>
      <c r="CE172" s="61"/>
      <c r="CF172" s="61"/>
      <c r="CG172" s="61"/>
      <c r="CH172" s="61"/>
      <c r="CI172" s="61"/>
      <c r="CJ172" s="61"/>
      <c r="CK172" s="61"/>
      <c r="CL172" s="61"/>
      <c r="CM172" s="61"/>
      <c r="CN172" s="61"/>
      <c r="CO172" s="61"/>
      <c r="CP172" s="61"/>
      <c r="CQ172" s="61"/>
      <c r="CR172" s="61"/>
      <c r="CS172" s="61"/>
      <c r="CT172" s="61"/>
      <c r="CU172" s="61"/>
      <c r="CV172" s="61"/>
      <c r="CW172" s="61"/>
      <c r="CX172" s="61"/>
      <c r="CY172" s="61"/>
      <c r="CZ172" s="61"/>
      <c r="DA172" s="61"/>
      <c r="DB172" s="61"/>
    </row>
    <row r="173" spans="1:106" s="58" customFormat="1" ht="20.100000000000001" customHeight="1">
      <c r="A173" s="117" t="s">
        <v>425</v>
      </c>
      <c r="B173" s="840"/>
      <c r="C173" s="809" t="s">
        <v>27</v>
      </c>
      <c r="D173" s="794" t="str">
        <f>[76]납품수량!C88</f>
        <v>BRACKET MECHANISM GUIDE FRONT LH</v>
      </c>
      <c r="E173" s="794" t="str">
        <f>[76]납품수량!D88</f>
        <v>IK</v>
      </c>
      <c r="F173" s="794">
        <f>VLOOKUP(C173,'[72]납품수량(영업)'!$C$3:$F$260,4,FALSE)</f>
        <v>829</v>
      </c>
      <c r="G173" s="122">
        <f>VLOOKUP($C$173,[77]납품수량!$B$3:$AI$200,G1,FALSE)</f>
        <v>0</v>
      </c>
      <c r="H173" s="122">
        <f>VLOOKUP($C$173,[77]납품수량!$B$3:$AI$200,H1,FALSE)</f>
        <v>0</v>
      </c>
      <c r="I173" s="122">
        <f>VLOOKUP($C$173,[77]납품수량!$B$3:$AI$200,I1,FALSE)</f>
        <v>0</v>
      </c>
      <c r="J173" s="122">
        <f>VLOOKUP($C$173,[77]납품수량!$B$3:$AI$200,J1,FALSE)</f>
        <v>0</v>
      </c>
      <c r="K173" s="122">
        <f>VLOOKUP($C$173,[77]납품수량!$B$3:$AI$200,K1,FALSE)</f>
        <v>0</v>
      </c>
      <c r="L173" s="122">
        <f>VLOOKUP($C$173,[77]납품수량!$B$3:$AI$200,L1,FALSE)</f>
        <v>0</v>
      </c>
      <c r="M173" s="122">
        <f>VLOOKUP($C$173,[77]납품수량!$B$3:$AI$200,M1,FALSE)</f>
        <v>0</v>
      </c>
      <c r="N173" s="122">
        <f>VLOOKUP($C$173,[77]납품수량!$B$3:$AI$200,N1,FALSE)</f>
        <v>0</v>
      </c>
      <c r="O173" s="122">
        <f>VLOOKUP($C$173,[77]납품수량!$B$3:$AI$200,O1,FALSE)</f>
        <v>100</v>
      </c>
      <c r="P173" s="122">
        <f>VLOOKUP($C$173,[77]납품수량!$B$3:$AI$200,P1,FALSE)</f>
        <v>0</v>
      </c>
      <c r="Q173" s="122">
        <f>VLOOKUP($C$173,[77]납품수량!$B$3:$AI$200,Q1,FALSE)</f>
        <v>0</v>
      </c>
      <c r="R173" s="122">
        <f>VLOOKUP($C$173,[77]납품수량!$B$3:$AI$200,R1,FALSE)</f>
        <v>100</v>
      </c>
      <c r="S173" s="122">
        <f>VLOOKUP($C$173,[77]납품수량!$B$3:$AI$200,S1,FALSE)</f>
        <v>300</v>
      </c>
      <c r="T173" s="122">
        <f>VLOOKUP($C$173,[77]납품수량!$B$3:$AI$200,T1,FALSE)</f>
        <v>0</v>
      </c>
      <c r="U173" s="122">
        <f>VLOOKUP($C$173,[77]납품수량!$B$3:$AI$200,U1,FALSE)</f>
        <v>100</v>
      </c>
      <c r="V173" s="122">
        <f>VLOOKUP($C$173,[77]납품수량!$B$3:$AI$200,V1,FALSE)</f>
        <v>0</v>
      </c>
      <c r="W173" s="122">
        <f>VLOOKUP($C$173,[77]납품수량!$B$3:$AI$200,W1,FALSE)</f>
        <v>0</v>
      </c>
      <c r="X173" s="122">
        <f>VLOOKUP($C$173,[77]납품수량!$B$3:$AI$200,X1,FALSE)</f>
        <v>0</v>
      </c>
      <c r="Y173" s="122">
        <f>VLOOKUP($C$173,[77]납품수량!$B$3:$AI$200,Y1,FALSE)</f>
        <v>0</v>
      </c>
      <c r="Z173" s="122">
        <f>VLOOKUP($C$173,[77]납품수량!$B$3:$AI$200,Z1,FALSE)</f>
        <v>200</v>
      </c>
      <c r="AA173" s="122">
        <f>VLOOKUP($C$173,[77]납품수량!$B$3:$AI$200,AA1,FALSE)</f>
        <v>0</v>
      </c>
      <c r="AB173" s="122">
        <f>VLOOKUP($C$173,[77]납품수량!$B$3:$AI$200,AB1,FALSE)</f>
        <v>0</v>
      </c>
      <c r="AC173" s="122">
        <f>VLOOKUP($C$173,[77]납품수량!$B$3:$AI$200,AC1,FALSE)</f>
        <v>100</v>
      </c>
      <c r="AD173" s="122">
        <f>VLOOKUP($C$173,[77]납품수량!$B$3:$AI$200,AD1,FALSE)</f>
        <v>0</v>
      </c>
      <c r="AE173" s="122">
        <f>VLOOKUP($C$173,[77]납품수량!$B$3:$AI$200,AE1,FALSE)</f>
        <v>0</v>
      </c>
      <c r="AF173" s="122">
        <f>VLOOKUP($C$173,[77]납품수량!$B$3:$AI$200,AF1,FALSE)</f>
        <v>0</v>
      </c>
      <c r="AG173" s="122">
        <f>VLOOKUP($C$173,[77]납품수량!$B$3:$AI$200,AG1,FALSE)</f>
        <v>100</v>
      </c>
      <c r="AH173" s="122">
        <f>VLOOKUP($C$173,[77]납품수량!$B$3:$AI$200,AH1,FALSE)</f>
        <v>0</v>
      </c>
      <c r="AI173" s="122">
        <f>VLOOKUP($C$173,[77]납품수량!$B$3:$AI$200,AI1,FALSE)</f>
        <v>0</v>
      </c>
      <c r="AJ173" s="122">
        <f>VLOOKUP($C$173,[77]납품수량!$B$3:$AI$200,AJ1,FALSE)</f>
        <v>0</v>
      </c>
      <c r="AK173" s="122">
        <f>VLOOKUP($C$173,[77]납품수량!$B$3:$AI$200,AK1,FALSE)</f>
        <v>0</v>
      </c>
      <c r="AL173" s="122">
        <f>SUM(G173:AK173)</f>
        <v>1000</v>
      </c>
      <c r="AM173" s="61"/>
      <c r="AN173" s="61"/>
      <c r="AO173" s="61"/>
      <c r="AP173" s="61"/>
      <c r="AQ173" s="61"/>
      <c r="AR173" s="61"/>
      <c r="AS173" s="61"/>
      <c r="AT173" s="61"/>
      <c r="AU173" s="61"/>
      <c r="AV173" s="61"/>
      <c r="AW173" s="61"/>
      <c r="AX173" s="61"/>
      <c r="AY173" s="61"/>
      <c r="AZ173" s="61"/>
      <c r="BA173" s="61"/>
      <c r="BB173" s="61"/>
      <c r="BC173" s="61"/>
      <c r="BD173" s="61"/>
      <c r="BE173" s="61"/>
      <c r="BF173" s="61"/>
      <c r="BG173" s="61"/>
      <c r="BH173" s="61"/>
      <c r="BI173" s="61"/>
      <c r="BJ173" s="61"/>
      <c r="BK173" s="61"/>
      <c r="BL173" s="61"/>
      <c r="BM173" s="61"/>
      <c r="BN173" s="61"/>
      <c r="BO173" s="61"/>
      <c r="BP173" s="61"/>
      <c r="BQ173" s="61"/>
      <c r="BR173" s="61"/>
      <c r="BS173" s="61"/>
      <c r="BT173" s="61"/>
      <c r="BU173" s="61"/>
      <c r="BV173" s="61"/>
      <c r="BW173" s="61"/>
      <c r="BX173" s="61"/>
      <c r="BY173" s="61"/>
      <c r="BZ173" s="61"/>
      <c r="CA173" s="61"/>
      <c r="CB173" s="61"/>
      <c r="CC173" s="61"/>
      <c r="CD173" s="61"/>
      <c r="CE173" s="61"/>
      <c r="CF173" s="61"/>
      <c r="CG173" s="61"/>
      <c r="CH173" s="61"/>
      <c r="CI173" s="61"/>
      <c r="CJ173" s="61"/>
      <c r="CK173" s="61"/>
      <c r="CL173" s="61"/>
      <c r="CM173" s="61"/>
      <c r="CN173" s="61"/>
      <c r="CO173" s="61"/>
      <c r="CP173" s="61"/>
      <c r="CQ173" s="61"/>
      <c r="CR173" s="61"/>
      <c r="CS173" s="61"/>
      <c r="CT173" s="61"/>
      <c r="CU173" s="61"/>
      <c r="CV173" s="61"/>
      <c r="CW173" s="61"/>
      <c r="CX173" s="61"/>
      <c r="CY173" s="61"/>
      <c r="CZ173" s="61"/>
      <c r="DA173" s="61"/>
      <c r="DB173" s="61"/>
    </row>
    <row r="174" spans="1:106" s="58" customFormat="1" ht="20.100000000000001" customHeight="1">
      <c r="A174" s="117"/>
      <c r="B174" s="840"/>
      <c r="C174" s="810"/>
      <c r="D174" s="795"/>
      <c r="E174" s="795"/>
      <c r="F174" s="795"/>
      <c r="G174" s="122">
        <f>$F$173*G173</f>
        <v>0</v>
      </c>
      <c r="H174" s="122">
        <f t="shared" ref="H174:AK174" si="86">$F$173*H173</f>
        <v>0</v>
      </c>
      <c r="I174" s="122">
        <f t="shared" si="86"/>
        <v>0</v>
      </c>
      <c r="J174" s="122">
        <f t="shared" si="86"/>
        <v>0</v>
      </c>
      <c r="K174" s="122">
        <f t="shared" si="86"/>
        <v>0</v>
      </c>
      <c r="L174" s="122">
        <f t="shared" si="86"/>
        <v>0</v>
      </c>
      <c r="M174" s="122">
        <f t="shared" si="86"/>
        <v>0</v>
      </c>
      <c r="N174" s="122">
        <f t="shared" si="86"/>
        <v>0</v>
      </c>
      <c r="O174" s="122">
        <f t="shared" si="86"/>
        <v>82900</v>
      </c>
      <c r="P174" s="122">
        <f t="shared" si="86"/>
        <v>0</v>
      </c>
      <c r="Q174" s="122">
        <f t="shared" si="86"/>
        <v>0</v>
      </c>
      <c r="R174" s="122">
        <f t="shared" si="86"/>
        <v>82900</v>
      </c>
      <c r="S174" s="122">
        <f t="shared" si="86"/>
        <v>248700</v>
      </c>
      <c r="T174" s="122">
        <f t="shared" si="86"/>
        <v>0</v>
      </c>
      <c r="U174" s="122">
        <f t="shared" si="86"/>
        <v>82900</v>
      </c>
      <c r="V174" s="122">
        <f t="shared" si="86"/>
        <v>0</v>
      </c>
      <c r="W174" s="122">
        <f t="shared" si="86"/>
        <v>0</v>
      </c>
      <c r="X174" s="122">
        <f t="shared" si="86"/>
        <v>0</v>
      </c>
      <c r="Y174" s="122">
        <f t="shared" si="86"/>
        <v>0</v>
      </c>
      <c r="Z174" s="122">
        <f t="shared" si="86"/>
        <v>165800</v>
      </c>
      <c r="AA174" s="122">
        <f t="shared" si="86"/>
        <v>0</v>
      </c>
      <c r="AB174" s="122">
        <f t="shared" si="86"/>
        <v>0</v>
      </c>
      <c r="AC174" s="122">
        <f t="shared" si="86"/>
        <v>82900</v>
      </c>
      <c r="AD174" s="122">
        <f t="shared" si="86"/>
        <v>0</v>
      </c>
      <c r="AE174" s="122">
        <f t="shared" si="86"/>
        <v>0</v>
      </c>
      <c r="AF174" s="122">
        <f t="shared" si="86"/>
        <v>0</v>
      </c>
      <c r="AG174" s="122">
        <f t="shared" si="86"/>
        <v>82900</v>
      </c>
      <c r="AH174" s="122">
        <f t="shared" si="86"/>
        <v>0</v>
      </c>
      <c r="AI174" s="122">
        <f t="shared" si="86"/>
        <v>0</v>
      </c>
      <c r="AJ174" s="122">
        <f t="shared" si="86"/>
        <v>0</v>
      </c>
      <c r="AK174" s="122">
        <f t="shared" si="86"/>
        <v>0</v>
      </c>
      <c r="AL174" s="122">
        <f>F173*AL173</f>
        <v>829000</v>
      </c>
      <c r="AM174" s="61"/>
      <c r="AN174" s="61"/>
      <c r="AO174" s="61"/>
      <c r="AP174" s="61"/>
      <c r="AQ174" s="61"/>
      <c r="AR174" s="61"/>
      <c r="AS174" s="61"/>
      <c r="AT174" s="61"/>
      <c r="AU174" s="61"/>
      <c r="AV174" s="61"/>
      <c r="AW174" s="61"/>
      <c r="AX174" s="61"/>
      <c r="AY174" s="61"/>
      <c r="AZ174" s="61"/>
      <c r="BA174" s="61"/>
      <c r="BB174" s="61"/>
      <c r="BC174" s="61"/>
      <c r="BD174" s="61"/>
      <c r="BE174" s="61"/>
      <c r="BF174" s="61"/>
      <c r="BG174" s="61"/>
      <c r="BH174" s="61"/>
      <c r="BI174" s="61"/>
      <c r="BJ174" s="61"/>
      <c r="BK174" s="61"/>
      <c r="BL174" s="61"/>
      <c r="BM174" s="61"/>
      <c r="BN174" s="61"/>
      <c r="BO174" s="61"/>
      <c r="BP174" s="61"/>
      <c r="BQ174" s="61"/>
      <c r="BR174" s="61"/>
      <c r="BS174" s="61"/>
      <c r="BT174" s="61"/>
      <c r="BU174" s="61"/>
      <c r="BV174" s="61"/>
      <c r="BW174" s="61"/>
      <c r="BX174" s="61"/>
      <c r="BY174" s="61"/>
      <c r="BZ174" s="61"/>
      <c r="CA174" s="61"/>
      <c r="CB174" s="61"/>
      <c r="CC174" s="61"/>
      <c r="CD174" s="61"/>
      <c r="CE174" s="61"/>
      <c r="CF174" s="61"/>
      <c r="CG174" s="61"/>
      <c r="CH174" s="61"/>
      <c r="CI174" s="61"/>
      <c r="CJ174" s="61"/>
      <c r="CK174" s="61"/>
      <c r="CL174" s="61"/>
      <c r="CM174" s="61"/>
      <c r="CN174" s="61"/>
      <c r="CO174" s="61"/>
      <c r="CP174" s="61"/>
      <c r="CQ174" s="61"/>
      <c r="CR174" s="61"/>
      <c r="CS174" s="61"/>
      <c r="CT174" s="61"/>
      <c r="CU174" s="61"/>
      <c r="CV174" s="61"/>
      <c r="CW174" s="61"/>
      <c r="CX174" s="61"/>
      <c r="CY174" s="61"/>
      <c r="CZ174" s="61"/>
      <c r="DA174" s="61"/>
      <c r="DB174" s="61"/>
    </row>
    <row r="175" spans="1:106" s="58" customFormat="1" ht="20.100000000000001" customHeight="1">
      <c r="A175" s="117" t="s">
        <v>425</v>
      </c>
      <c r="B175" s="840"/>
      <c r="C175" s="809" t="s">
        <v>28</v>
      </c>
      <c r="D175" s="794" t="str">
        <f>[76]납품수량!C89</f>
        <v>BRACKET MECHANISM GUIDE FRONT RH</v>
      </c>
      <c r="E175" s="794" t="str">
        <f>[76]납품수량!D89</f>
        <v>IK</v>
      </c>
      <c r="F175" s="794">
        <f>VLOOKUP(C175,'[72]납품수량(영업)'!$C$3:$F$260,4,FALSE)</f>
        <v>829</v>
      </c>
      <c r="G175" s="122">
        <f>VLOOKUP($C$175,[77]납품수량!$B$3:$AI$200,G1,FALSE)</f>
        <v>0</v>
      </c>
      <c r="H175" s="122">
        <f>VLOOKUP($C$175,[77]납품수량!$B$3:$AI$200,H1,FALSE)</f>
        <v>0</v>
      </c>
      <c r="I175" s="122">
        <f>VLOOKUP($C$175,[77]납품수량!$B$3:$AI$200,I1,FALSE)</f>
        <v>0</v>
      </c>
      <c r="J175" s="122">
        <f>VLOOKUP($C$175,[77]납품수량!$B$3:$AI$200,J1,FALSE)</f>
        <v>0</v>
      </c>
      <c r="K175" s="122">
        <f>VLOOKUP($C$175,[77]납품수량!$B$3:$AI$200,K1,FALSE)</f>
        <v>0</v>
      </c>
      <c r="L175" s="122">
        <f>VLOOKUP($C$175,[77]납품수량!$B$3:$AI$200,L1,FALSE)</f>
        <v>0</v>
      </c>
      <c r="M175" s="122">
        <f>VLOOKUP($C$175,[77]납품수량!$B$3:$AI$200,M1,FALSE)</f>
        <v>0</v>
      </c>
      <c r="N175" s="122">
        <f>VLOOKUP($C$175,[77]납품수량!$B$3:$AI$200,N1,FALSE)</f>
        <v>0</v>
      </c>
      <c r="O175" s="122">
        <f>VLOOKUP($C$175,[77]납품수량!$B$3:$AI$200,O1,FALSE)</f>
        <v>200</v>
      </c>
      <c r="P175" s="122">
        <f>VLOOKUP($C$175,[77]납품수량!$B$3:$AI$200,P1,FALSE)</f>
        <v>0</v>
      </c>
      <c r="Q175" s="122">
        <f>VLOOKUP($C$175,[77]납품수량!$B$3:$AI$200,Q1,FALSE)</f>
        <v>0</v>
      </c>
      <c r="R175" s="122">
        <f>VLOOKUP($C$175,[77]납품수량!$B$3:$AI$200,R1,FALSE)</f>
        <v>200</v>
      </c>
      <c r="S175" s="122">
        <f>VLOOKUP($C$175,[77]납품수량!$B$3:$AI$200,S1,FALSE)</f>
        <v>300</v>
      </c>
      <c r="T175" s="122">
        <f>VLOOKUP($C$175,[77]납품수량!$B$3:$AI$200,T1,FALSE)</f>
        <v>0</v>
      </c>
      <c r="U175" s="122">
        <f>VLOOKUP($C$175,[77]납품수량!$B$3:$AI$200,U1,FALSE)</f>
        <v>100</v>
      </c>
      <c r="V175" s="122">
        <f>VLOOKUP($C$175,[77]납품수량!$B$3:$AI$200,V1,FALSE)</f>
        <v>0</v>
      </c>
      <c r="W175" s="122">
        <f>VLOOKUP($C$175,[77]납품수량!$B$3:$AI$200,W1,FALSE)</f>
        <v>0</v>
      </c>
      <c r="X175" s="122">
        <f>VLOOKUP($C$175,[77]납품수량!$B$3:$AI$200,X1,FALSE)</f>
        <v>0</v>
      </c>
      <c r="Y175" s="122">
        <f>VLOOKUP($C$175,[77]납품수량!$B$3:$AI$200,Y1,FALSE)</f>
        <v>0</v>
      </c>
      <c r="Z175" s="122">
        <f>VLOOKUP($C$175,[77]납품수량!$B$3:$AI$200,Z1,FALSE)</f>
        <v>0</v>
      </c>
      <c r="AA175" s="122">
        <f>VLOOKUP($C$175,[77]납품수량!$B$3:$AI$200,AA1,FALSE)</f>
        <v>0</v>
      </c>
      <c r="AB175" s="122">
        <f>VLOOKUP($C$175,[77]납품수량!$B$3:$AI$200,AB1,FALSE)</f>
        <v>0</v>
      </c>
      <c r="AC175" s="122">
        <f>VLOOKUP($C$175,[77]납품수량!$B$3:$AI$200,AC1,FALSE)</f>
        <v>300</v>
      </c>
      <c r="AD175" s="122">
        <f>VLOOKUP($C$175,[77]납품수량!$B$3:$AI$200,AD1,FALSE)</f>
        <v>0</v>
      </c>
      <c r="AE175" s="122">
        <f>VLOOKUP($C$175,[77]납품수량!$B$3:$AI$200,AE1,FALSE)</f>
        <v>0</v>
      </c>
      <c r="AF175" s="122">
        <f>VLOOKUP($C$175,[77]납품수량!$B$3:$AI$200,AF1,FALSE)</f>
        <v>0</v>
      </c>
      <c r="AG175" s="122">
        <f>VLOOKUP($C$175,[77]납품수량!$B$3:$AI$200,AG1,FALSE)</f>
        <v>100</v>
      </c>
      <c r="AH175" s="122">
        <f>VLOOKUP($C$175,[77]납품수량!$B$3:$AI$200,AH1,FALSE)</f>
        <v>0</v>
      </c>
      <c r="AI175" s="122">
        <f>VLOOKUP($C$175,[77]납품수량!$B$3:$AI$200,AI1,FALSE)</f>
        <v>0</v>
      </c>
      <c r="AJ175" s="122">
        <f>VLOOKUP($C$175,[77]납품수량!$B$3:$AI$200,AJ1,FALSE)</f>
        <v>0</v>
      </c>
      <c r="AK175" s="122">
        <f>VLOOKUP($C$175,[77]납품수량!$B$3:$AI$200,AK1,FALSE)</f>
        <v>0</v>
      </c>
      <c r="AL175" s="122">
        <f>SUM(G175:AK175)</f>
        <v>1200</v>
      </c>
      <c r="AM175" s="61"/>
      <c r="AN175" s="61"/>
      <c r="AO175" s="61"/>
      <c r="AP175" s="61"/>
      <c r="AQ175" s="61"/>
      <c r="AR175" s="61"/>
      <c r="AS175" s="61"/>
      <c r="AT175" s="61"/>
      <c r="AU175" s="61"/>
      <c r="AV175" s="61"/>
      <c r="AW175" s="61"/>
      <c r="AX175" s="61"/>
      <c r="AY175" s="61"/>
      <c r="AZ175" s="61"/>
      <c r="BA175" s="61"/>
      <c r="BB175" s="61"/>
      <c r="BC175" s="61"/>
      <c r="BD175" s="61"/>
      <c r="BE175" s="61"/>
      <c r="BF175" s="61"/>
      <c r="BG175" s="61"/>
      <c r="BH175" s="61"/>
      <c r="BI175" s="61"/>
      <c r="BJ175" s="61"/>
      <c r="BK175" s="61"/>
      <c r="BL175" s="61"/>
      <c r="BM175" s="61"/>
      <c r="BN175" s="61"/>
      <c r="BO175" s="61"/>
      <c r="BP175" s="61"/>
      <c r="BQ175" s="61"/>
      <c r="BR175" s="61"/>
      <c r="BS175" s="61"/>
      <c r="BT175" s="61"/>
      <c r="BU175" s="61"/>
      <c r="BV175" s="61"/>
      <c r="BW175" s="61"/>
      <c r="BX175" s="61"/>
      <c r="BY175" s="61"/>
      <c r="BZ175" s="61"/>
      <c r="CA175" s="61"/>
      <c r="CB175" s="61"/>
      <c r="CC175" s="61"/>
      <c r="CD175" s="61"/>
      <c r="CE175" s="61"/>
      <c r="CF175" s="61"/>
      <c r="CG175" s="61"/>
      <c r="CH175" s="61"/>
      <c r="CI175" s="61"/>
      <c r="CJ175" s="61"/>
      <c r="CK175" s="61"/>
      <c r="CL175" s="61"/>
      <c r="CM175" s="61"/>
      <c r="CN175" s="61"/>
      <c r="CO175" s="61"/>
      <c r="CP175" s="61"/>
      <c r="CQ175" s="61"/>
      <c r="CR175" s="61"/>
      <c r="CS175" s="61"/>
      <c r="CT175" s="61"/>
      <c r="CU175" s="61"/>
      <c r="CV175" s="61"/>
      <c r="CW175" s="61"/>
      <c r="CX175" s="61"/>
      <c r="CY175" s="61"/>
      <c r="CZ175" s="61"/>
      <c r="DA175" s="61"/>
      <c r="DB175" s="61"/>
    </row>
    <row r="176" spans="1:106" s="58" customFormat="1" ht="20.100000000000001" customHeight="1">
      <c r="A176" s="117"/>
      <c r="B176" s="840"/>
      <c r="C176" s="810"/>
      <c r="D176" s="795"/>
      <c r="E176" s="795"/>
      <c r="F176" s="795"/>
      <c r="G176" s="122">
        <f>$F$175*G175</f>
        <v>0</v>
      </c>
      <c r="H176" s="122">
        <f t="shared" ref="H176:AK176" si="87">$F$175*H175</f>
        <v>0</v>
      </c>
      <c r="I176" s="122">
        <f t="shared" si="87"/>
        <v>0</v>
      </c>
      <c r="J176" s="122">
        <f t="shared" si="87"/>
        <v>0</v>
      </c>
      <c r="K176" s="122">
        <f t="shared" si="87"/>
        <v>0</v>
      </c>
      <c r="L176" s="122">
        <f t="shared" si="87"/>
        <v>0</v>
      </c>
      <c r="M176" s="122">
        <f t="shared" si="87"/>
        <v>0</v>
      </c>
      <c r="N176" s="122">
        <f t="shared" si="87"/>
        <v>0</v>
      </c>
      <c r="O176" s="122">
        <f t="shared" si="87"/>
        <v>165800</v>
      </c>
      <c r="P176" s="122">
        <f t="shared" si="87"/>
        <v>0</v>
      </c>
      <c r="Q176" s="122">
        <f t="shared" si="87"/>
        <v>0</v>
      </c>
      <c r="R176" s="122">
        <f t="shared" si="87"/>
        <v>165800</v>
      </c>
      <c r="S176" s="122">
        <f t="shared" si="87"/>
        <v>248700</v>
      </c>
      <c r="T176" s="122">
        <f t="shared" si="87"/>
        <v>0</v>
      </c>
      <c r="U176" s="122">
        <f t="shared" si="87"/>
        <v>82900</v>
      </c>
      <c r="V176" s="122">
        <f t="shared" si="87"/>
        <v>0</v>
      </c>
      <c r="W176" s="122">
        <f t="shared" si="87"/>
        <v>0</v>
      </c>
      <c r="X176" s="122">
        <f t="shared" si="87"/>
        <v>0</v>
      </c>
      <c r="Y176" s="122">
        <f t="shared" si="87"/>
        <v>0</v>
      </c>
      <c r="Z176" s="122">
        <f t="shared" si="87"/>
        <v>0</v>
      </c>
      <c r="AA176" s="122">
        <f t="shared" si="87"/>
        <v>0</v>
      </c>
      <c r="AB176" s="122">
        <f t="shared" si="87"/>
        <v>0</v>
      </c>
      <c r="AC176" s="122">
        <f t="shared" si="87"/>
        <v>248700</v>
      </c>
      <c r="AD176" s="122">
        <f t="shared" si="87"/>
        <v>0</v>
      </c>
      <c r="AE176" s="122">
        <f t="shared" si="87"/>
        <v>0</v>
      </c>
      <c r="AF176" s="122">
        <f t="shared" si="87"/>
        <v>0</v>
      </c>
      <c r="AG176" s="122">
        <f t="shared" si="87"/>
        <v>82900</v>
      </c>
      <c r="AH176" s="122">
        <f t="shared" si="87"/>
        <v>0</v>
      </c>
      <c r="AI176" s="122">
        <f t="shared" si="87"/>
        <v>0</v>
      </c>
      <c r="AJ176" s="122">
        <f t="shared" si="87"/>
        <v>0</v>
      </c>
      <c r="AK176" s="122">
        <f t="shared" si="87"/>
        <v>0</v>
      </c>
      <c r="AL176" s="122">
        <f>F175*AL175</f>
        <v>994800</v>
      </c>
      <c r="AM176" s="61"/>
      <c r="AN176" s="61"/>
      <c r="AO176" s="61"/>
      <c r="AP176" s="61"/>
      <c r="AQ176" s="61"/>
      <c r="AR176" s="61"/>
      <c r="AS176" s="61"/>
      <c r="AT176" s="61"/>
      <c r="AU176" s="61"/>
      <c r="AV176" s="61"/>
      <c r="AW176" s="61"/>
      <c r="AX176" s="61"/>
      <c r="AY176" s="61"/>
      <c r="AZ176" s="61"/>
      <c r="BA176" s="61"/>
      <c r="BB176" s="61"/>
      <c r="BC176" s="61"/>
      <c r="BD176" s="61"/>
      <c r="BE176" s="61"/>
      <c r="BF176" s="61"/>
      <c r="BG176" s="61"/>
      <c r="BH176" s="61"/>
      <c r="BI176" s="61"/>
      <c r="BJ176" s="61"/>
      <c r="BK176" s="61"/>
      <c r="BL176" s="61"/>
      <c r="BM176" s="61"/>
      <c r="BN176" s="61"/>
      <c r="BO176" s="61"/>
      <c r="BP176" s="61"/>
      <c r="BQ176" s="61"/>
      <c r="BR176" s="61"/>
      <c r="BS176" s="61"/>
      <c r="BT176" s="61"/>
      <c r="BU176" s="61"/>
      <c r="BV176" s="61"/>
      <c r="BW176" s="61"/>
      <c r="BX176" s="61"/>
      <c r="BY176" s="61"/>
      <c r="BZ176" s="61"/>
      <c r="CA176" s="61"/>
      <c r="CB176" s="61"/>
      <c r="CC176" s="61"/>
      <c r="CD176" s="61"/>
      <c r="CE176" s="61"/>
      <c r="CF176" s="61"/>
      <c r="CG176" s="61"/>
      <c r="CH176" s="61"/>
      <c r="CI176" s="61"/>
      <c r="CJ176" s="61"/>
      <c r="CK176" s="61"/>
      <c r="CL176" s="61"/>
      <c r="CM176" s="61"/>
      <c r="CN176" s="61"/>
      <c r="CO176" s="61"/>
      <c r="CP176" s="61"/>
      <c r="CQ176" s="61"/>
      <c r="CR176" s="61"/>
      <c r="CS176" s="61"/>
      <c r="CT176" s="61"/>
      <c r="CU176" s="61"/>
      <c r="CV176" s="61"/>
      <c r="CW176" s="61"/>
      <c r="CX176" s="61"/>
      <c r="CY176" s="61"/>
      <c r="CZ176" s="61"/>
      <c r="DA176" s="61"/>
      <c r="DB176" s="61"/>
    </row>
    <row r="177" spans="1:106" s="58" customFormat="1" ht="20.100000000000001" customHeight="1">
      <c r="A177" s="117" t="s">
        <v>425</v>
      </c>
      <c r="B177" s="840"/>
      <c r="C177" s="809" t="s">
        <v>29</v>
      </c>
      <c r="D177" s="794" t="str">
        <f>[76]납품수량!C90</f>
        <v>BRACKET SIDE ASSY LH</v>
      </c>
      <c r="E177" s="794" t="str">
        <f>[76]납품수량!D90</f>
        <v>IK</v>
      </c>
      <c r="F177" s="794">
        <f>VLOOKUP(C177,'[72]납품수량(영업)'!$C$3:$F$260,4,FALSE)</f>
        <v>257</v>
      </c>
      <c r="G177" s="122">
        <f>VLOOKUP($C$177,[77]납품수량!$B$3:$AI$200,G1,FALSE)</f>
        <v>0</v>
      </c>
      <c r="H177" s="122">
        <f>VLOOKUP($C$177,[77]납품수량!$B$3:$AI$200,H1,FALSE)</f>
        <v>0</v>
      </c>
      <c r="I177" s="122">
        <f>VLOOKUP($C$177,[77]납품수량!$B$3:$AI$200,I1,FALSE)</f>
        <v>0</v>
      </c>
      <c r="J177" s="122">
        <f>VLOOKUP($C$177,[77]납품수량!$B$3:$AI$200,J1,FALSE)</f>
        <v>0</v>
      </c>
      <c r="K177" s="122">
        <f>VLOOKUP($C$177,[77]납품수량!$B$3:$AI$200,K1,FALSE)</f>
        <v>0</v>
      </c>
      <c r="L177" s="122">
        <f>VLOOKUP($C$177,[77]납품수량!$B$3:$AI$200,L1,FALSE)</f>
        <v>0</v>
      </c>
      <c r="M177" s="122">
        <f>VLOOKUP($C$177,[77]납품수량!$B$3:$AI$200,M1,FALSE)</f>
        <v>0</v>
      </c>
      <c r="N177" s="122">
        <f>VLOOKUP($C$177,[77]납품수량!$B$3:$AI$200,N1,FALSE)</f>
        <v>0</v>
      </c>
      <c r="O177" s="122">
        <f>VLOOKUP($C$177,[77]납품수량!$B$3:$AI$200,O1,FALSE)</f>
        <v>200</v>
      </c>
      <c r="P177" s="122">
        <f>VLOOKUP($C$177,[77]납품수량!$B$3:$AI$200,P1,FALSE)</f>
        <v>0</v>
      </c>
      <c r="Q177" s="122">
        <f>VLOOKUP($C$177,[77]납품수량!$B$3:$AI$200,Q1,FALSE)</f>
        <v>0</v>
      </c>
      <c r="R177" s="122">
        <f>VLOOKUP($C$177,[77]납품수량!$B$3:$AI$200,R1,FALSE)</f>
        <v>200</v>
      </c>
      <c r="S177" s="122">
        <f>VLOOKUP($C$177,[77]납품수량!$B$3:$AI$200,S1,FALSE)</f>
        <v>300</v>
      </c>
      <c r="T177" s="122">
        <f>VLOOKUP($C$177,[77]납품수량!$B$3:$AI$200,T1,FALSE)</f>
        <v>0</v>
      </c>
      <c r="U177" s="122">
        <f>VLOOKUP($C$177,[77]납품수량!$B$3:$AI$200,U1,FALSE)</f>
        <v>100</v>
      </c>
      <c r="V177" s="122">
        <f>VLOOKUP($C$177,[77]납품수량!$B$3:$AI$200,V1,FALSE)</f>
        <v>0</v>
      </c>
      <c r="W177" s="122">
        <f>VLOOKUP($C$177,[77]납품수량!$B$3:$AI$200,W1,FALSE)</f>
        <v>0</v>
      </c>
      <c r="X177" s="122">
        <f>VLOOKUP($C$177,[77]납품수량!$B$3:$AI$200,X1,FALSE)</f>
        <v>0</v>
      </c>
      <c r="Y177" s="122">
        <f>VLOOKUP($C$177,[77]납품수량!$B$3:$AI$200,Y1,FALSE)</f>
        <v>0</v>
      </c>
      <c r="Z177" s="122">
        <f>VLOOKUP($C$177,[77]납품수량!$B$3:$AI$200,Z1,FALSE)</f>
        <v>0</v>
      </c>
      <c r="AA177" s="122">
        <f>VLOOKUP($C$177,[77]납품수량!$B$3:$AI$200,AA1,FALSE)</f>
        <v>0</v>
      </c>
      <c r="AB177" s="122">
        <f>VLOOKUP($C$177,[77]납품수량!$B$3:$AI$200,AB1,FALSE)</f>
        <v>300</v>
      </c>
      <c r="AC177" s="122">
        <f>VLOOKUP($C$177,[77]납품수량!$B$3:$AI$200,AC1,FALSE)</f>
        <v>0</v>
      </c>
      <c r="AD177" s="122">
        <f>VLOOKUP($C$177,[77]납품수량!$B$3:$AI$200,AD1,FALSE)</f>
        <v>0</v>
      </c>
      <c r="AE177" s="122">
        <f>VLOOKUP($C$177,[77]납품수량!$B$3:$AI$200,AE1,FALSE)</f>
        <v>0</v>
      </c>
      <c r="AF177" s="122">
        <f>VLOOKUP($C$177,[77]납품수량!$B$3:$AI$200,AF1,FALSE)</f>
        <v>0</v>
      </c>
      <c r="AG177" s="122">
        <f>VLOOKUP($C$177,[77]납품수량!$B$3:$AI$200,AG1,FALSE)</f>
        <v>100</v>
      </c>
      <c r="AH177" s="122">
        <f>VLOOKUP($C$177,[77]납품수량!$B$3:$AI$200,AH1,FALSE)</f>
        <v>0</v>
      </c>
      <c r="AI177" s="122">
        <f>VLOOKUP($C$177,[77]납품수량!$B$3:$AI$200,AI1,FALSE)</f>
        <v>0</v>
      </c>
      <c r="AJ177" s="122">
        <f>VLOOKUP($C$177,[77]납품수량!$B$3:$AI$200,AJ1,FALSE)</f>
        <v>0</v>
      </c>
      <c r="AK177" s="122">
        <f>VLOOKUP($C$177,[77]납품수량!$B$3:$AI$200,AK1,FALSE)</f>
        <v>0</v>
      </c>
      <c r="AL177" s="122">
        <f>SUM(G177:AK177)</f>
        <v>1200</v>
      </c>
      <c r="AM177" s="61"/>
      <c r="AN177" s="61"/>
      <c r="AO177" s="61"/>
      <c r="AP177" s="61"/>
      <c r="AQ177" s="61"/>
      <c r="AR177" s="61"/>
      <c r="AS177" s="61"/>
      <c r="AT177" s="61"/>
      <c r="AU177" s="61"/>
      <c r="AV177" s="61"/>
      <c r="AW177" s="61"/>
      <c r="AX177" s="61"/>
      <c r="AY177" s="61"/>
      <c r="AZ177" s="61"/>
      <c r="BA177" s="61"/>
      <c r="BB177" s="61"/>
      <c r="BC177" s="61"/>
      <c r="BD177" s="61"/>
      <c r="BE177" s="61"/>
      <c r="BF177" s="61"/>
      <c r="BG177" s="61"/>
      <c r="BH177" s="61"/>
      <c r="BI177" s="61"/>
      <c r="BJ177" s="61"/>
      <c r="BK177" s="61"/>
      <c r="BL177" s="61"/>
      <c r="BM177" s="61"/>
      <c r="BN177" s="61"/>
      <c r="BO177" s="61"/>
      <c r="BP177" s="61"/>
      <c r="BQ177" s="61"/>
      <c r="BR177" s="61"/>
      <c r="BS177" s="61"/>
      <c r="BT177" s="61"/>
      <c r="BU177" s="61"/>
      <c r="BV177" s="61"/>
      <c r="BW177" s="61"/>
      <c r="BX177" s="61"/>
      <c r="BY177" s="61"/>
      <c r="BZ177" s="61"/>
      <c r="CA177" s="61"/>
      <c r="CB177" s="61"/>
      <c r="CC177" s="61"/>
      <c r="CD177" s="61"/>
      <c r="CE177" s="61"/>
      <c r="CF177" s="61"/>
      <c r="CG177" s="61"/>
      <c r="CH177" s="61"/>
      <c r="CI177" s="61"/>
      <c r="CJ177" s="61"/>
      <c r="CK177" s="61"/>
      <c r="CL177" s="61"/>
      <c r="CM177" s="61"/>
      <c r="CN177" s="61"/>
      <c r="CO177" s="61"/>
      <c r="CP177" s="61"/>
      <c r="CQ177" s="61"/>
      <c r="CR177" s="61"/>
      <c r="CS177" s="61"/>
      <c r="CT177" s="61"/>
      <c r="CU177" s="61"/>
      <c r="CV177" s="61"/>
      <c r="CW177" s="61"/>
      <c r="CX177" s="61"/>
      <c r="CY177" s="61"/>
      <c r="CZ177" s="61"/>
      <c r="DA177" s="61"/>
      <c r="DB177" s="61"/>
    </row>
    <row r="178" spans="1:106" s="58" customFormat="1" ht="20.100000000000001" customHeight="1">
      <c r="A178" s="117"/>
      <c r="B178" s="840"/>
      <c r="C178" s="810"/>
      <c r="D178" s="795"/>
      <c r="E178" s="795"/>
      <c r="F178" s="795"/>
      <c r="G178" s="122">
        <f>$F$177*G177</f>
        <v>0</v>
      </c>
      <c r="H178" s="122">
        <f t="shared" ref="H178:AK178" si="88">$F$177*H177</f>
        <v>0</v>
      </c>
      <c r="I178" s="122">
        <f t="shared" si="88"/>
        <v>0</v>
      </c>
      <c r="J178" s="122">
        <f t="shared" si="88"/>
        <v>0</v>
      </c>
      <c r="K178" s="122">
        <f t="shared" si="88"/>
        <v>0</v>
      </c>
      <c r="L178" s="122">
        <f t="shared" si="88"/>
        <v>0</v>
      </c>
      <c r="M178" s="122">
        <f t="shared" si="88"/>
        <v>0</v>
      </c>
      <c r="N178" s="122">
        <f t="shared" si="88"/>
        <v>0</v>
      </c>
      <c r="O178" s="122">
        <f t="shared" si="88"/>
        <v>51400</v>
      </c>
      <c r="P178" s="122">
        <f t="shared" si="88"/>
        <v>0</v>
      </c>
      <c r="Q178" s="122">
        <f t="shared" si="88"/>
        <v>0</v>
      </c>
      <c r="R178" s="122">
        <f t="shared" si="88"/>
        <v>51400</v>
      </c>
      <c r="S178" s="122">
        <f t="shared" si="88"/>
        <v>77100</v>
      </c>
      <c r="T178" s="122">
        <f t="shared" si="88"/>
        <v>0</v>
      </c>
      <c r="U178" s="122">
        <f t="shared" si="88"/>
        <v>25700</v>
      </c>
      <c r="V178" s="122">
        <f t="shared" si="88"/>
        <v>0</v>
      </c>
      <c r="W178" s="122">
        <f t="shared" si="88"/>
        <v>0</v>
      </c>
      <c r="X178" s="122">
        <f t="shared" si="88"/>
        <v>0</v>
      </c>
      <c r="Y178" s="122">
        <f t="shared" si="88"/>
        <v>0</v>
      </c>
      <c r="Z178" s="122">
        <f t="shared" si="88"/>
        <v>0</v>
      </c>
      <c r="AA178" s="122">
        <f t="shared" si="88"/>
        <v>0</v>
      </c>
      <c r="AB178" s="122">
        <f t="shared" si="88"/>
        <v>77100</v>
      </c>
      <c r="AC178" s="122">
        <f t="shared" si="88"/>
        <v>0</v>
      </c>
      <c r="AD178" s="122">
        <f t="shared" si="88"/>
        <v>0</v>
      </c>
      <c r="AE178" s="122">
        <f t="shared" si="88"/>
        <v>0</v>
      </c>
      <c r="AF178" s="122">
        <f t="shared" si="88"/>
        <v>0</v>
      </c>
      <c r="AG178" s="122">
        <f t="shared" si="88"/>
        <v>25700</v>
      </c>
      <c r="AH178" s="122">
        <f t="shared" si="88"/>
        <v>0</v>
      </c>
      <c r="AI178" s="122">
        <f t="shared" si="88"/>
        <v>0</v>
      </c>
      <c r="AJ178" s="122">
        <f t="shared" si="88"/>
        <v>0</v>
      </c>
      <c r="AK178" s="122">
        <f t="shared" si="88"/>
        <v>0</v>
      </c>
      <c r="AL178" s="122">
        <f>F177*AL177</f>
        <v>308400</v>
      </c>
      <c r="AM178" s="61"/>
      <c r="AN178" s="61"/>
      <c r="AO178" s="61"/>
      <c r="AP178" s="61"/>
      <c r="AQ178" s="61"/>
      <c r="AR178" s="61"/>
      <c r="AS178" s="61"/>
      <c r="AT178" s="61"/>
      <c r="AU178" s="61"/>
      <c r="AV178" s="61"/>
      <c r="AW178" s="61"/>
      <c r="AX178" s="61"/>
      <c r="AY178" s="61"/>
      <c r="AZ178" s="61"/>
      <c r="BA178" s="61"/>
      <c r="BB178" s="61"/>
      <c r="BC178" s="61"/>
      <c r="BD178" s="61"/>
      <c r="BE178" s="61"/>
      <c r="BF178" s="61"/>
      <c r="BG178" s="61"/>
      <c r="BH178" s="61"/>
      <c r="BI178" s="61"/>
      <c r="BJ178" s="61"/>
      <c r="BK178" s="61"/>
      <c r="BL178" s="61"/>
      <c r="BM178" s="61"/>
      <c r="BN178" s="61"/>
      <c r="BO178" s="61"/>
      <c r="BP178" s="61"/>
      <c r="BQ178" s="61"/>
      <c r="BR178" s="61"/>
      <c r="BS178" s="61"/>
      <c r="BT178" s="61"/>
      <c r="BU178" s="61"/>
      <c r="BV178" s="61"/>
      <c r="BW178" s="61"/>
      <c r="BX178" s="61"/>
      <c r="BY178" s="61"/>
      <c r="BZ178" s="61"/>
      <c r="CA178" s="61"/>
      <c r="CB178" s="61"/>
      <c r="CC178" s="61"/>
      <c r="CD178" s="61"/>
      <c r="CE178" s="61"/>
      <c r="CF178" s="61"/>
      <c r="CG178" s="61"/>
      <c r="CH178" s="61"/>
      <c r="CI178" s="61"/>
      <c r="CJ178" s="61"/>
      <c r="CK178" s="61"/>
      <c r="CL178" s="61"/>
      <c r="CM178" s="61"/>
      <c r="CN178" s="61"/>
      <c r="CO178" s="61"/>
      <c r="CP178" s="61"/>
      <c r="CQ178" s="61"/>
      <c r="CR178" s="61"/>
      <c r="CS178" s="61"/>
      <c r="CT178" s="61"/>
      <c r="CU178" s="61"/>
      <c r="CV178" s="61"/>
      <c r="CW178" s="61"/>
      <c r="CX178" s="61"/>
      <c r="CY178" s="61"/>
      <c r="CZ178" s="61"/>
      <c r="DA178" s="61"/>
      <c r="DB178" s="61"/>
    </row>
    <row r="179" spans="1:106" s="58" customFormat="1" ht="20.100000000000001" customHeight="1">
      <c r="A179" s="117" t="s">
        <v>425</v>
      </c>
      <c r="B179" s="840"/>
      <c r="C179" s="809" t="s">
        <v>30</v>
      </c>
      <c r="D179" s="794" t="str">
        <f>[76]납품수량!C91</f>
        <v>BRACKET SIDE ASSY RH</v>
      </c>
      <c r="E179" s="794" t="str">
        <f>[76]납품수량!D91</f>
        <v>IK</v>
      </c>
      <c r="F179" s="794">
        <f>VLOOKUP(C179,'[72]납품수량(영업)'!$C$3:$F$260,4,FALSE)</f>
        <v>257</v>
      </c>
      <c r="G179" s="122">
        <f>VLOOKUP($C$179,[77]납품수량!$B$3:$AI$200,G1,FALSE)</f>
        <v>0</v>
      </c>
      <c r="H179" s="122">
        <f>VLOOKUP($C$179,[77]납품수량!$B$3:$AI$200,H1,FALSE)</f>
        <v>0</v>
      </c>
      <c r="I179" s="122">
        <f>VLOOKUP($C$179,[77]납품수량!$B$3:$AI$200,I1,FALSE)</f>
        <v>0</v>
      </c>
      <c r="J179" s="122">
        <f>VLOOKUP($C$179,[77]납품수량!$B$3:$AI$200,J1,FALSE)</f>
        <v>0</v>
      </c>
      <c r="K179" s="122">
        <f>VLOOKUP($C$179,[77]납품수량!$B$3:$AI$200,K1,FALSE)</f>
        <v>0</v>
      </c>
      <c r="L179" s="122">
        <f>VLOOKUP($C$179,[77]납품수량!$B$3:$AI$200,L1,FALSE)</f>
        <v>0</v>
      </c>
      <c r="M179" s="122">
        <f>VLOOKUP($C$179,[77]납품수량!$B$3:$AI$200,M1,FALSE)</f>
        <v>0</v>
      </c>
      <c r="N179" s="122">
        <f>VLOOKUP($C$179,[77]납품수량!$B$3:$AI$200,N1,FALSE)</f>
        <v>0</v>
      </c>
      <c r="O179" s="122">
        <f>VLOOKUP($C$179,[77]납품수량!$B$3:$AI$200,O1,FALSE)</f>
        <v>200</v>
      </c>
      <c r="P179" s="122">
        <f>VLOOKUP($C$179,[77]납품수량!$B$3:$AI$200,P1,FALSE)</f>
        <v>0</v>
      </c>
      <c r="Q179" s="122">
        <f>VLOOKUP($C$179,[77]납품수량!$B$3:$AI$200,Q1,FALSE)</f>
        <v>0</v>
      </c>
      <c r="R179" s="122">
        <f>VLOOKUP($C$179,[77]납품수량!$B$3:$AI$200,R1,FALSE)</f>
        <v>200</v>
      </c>
      <c r="S179" s="122">
        <f>VLOOKUP($C$179,[77]납품수량!$B$3:$AI$200,S1,FALSE)</f>
        <v>300</v>
      </c>
      <c r="T179" s="122">
        <f>VLOOKUP($C$179,[77]납품수량!$B$3:$AI$200,T1,FALSE)</f>
        <v>0</v>
      </c>
      <c r="U179" s="122">
        <f>VLOOKUP($C$179,[77]납품수량!$B$3:$AI$200,U1,FALSE)</f>
        <v>100</v>
      </c>
      <c r="V179" s="122">
        <f>VLOOKUP($C$179,[77]납품수량!$B$3:$AI$200,V1,FALSE)</f>
        <v>0</v>
      </c>
      <c r="W179" s="122">
        <f>VLOOKUP($C$179,[77]납품수량!$B$3:$AI$200,W1,FALSE)</f>
        <v>0</v>
      </c>
      <c r="X179" s="122">
        <f>VLOOKUP($C$179,[77]납품수량!$B$3:$AI$200,X1,FALSE)</f>
        <v>0</v>
      </c>
      <c r="Y179" s="122">
        <f>VLOOKUP($C$179,[77]납품수량!$B$3:$AI$200,Y1,FALSE)</f>
        <v>0</v>
      </c>
      <c r="Z179" s="122">
        <f>VLOOKUP($C$179,[77]납품수량!$B$3:$AI$200,Z1,FALSE)</f>
        <v>0</v>
      </c>
      <c r="AA179" s="122">
        <f>VLOOKUP($C$179,[77]납품수량!$B$3:$AI$200,AA1,FALSE)</f>
        <v>0</v>
      </c>
      <c r="AB179" s="122">
        <f>VLOOKUP($C$179,[77]납품수량!$B$3:$AI$200,AB1,FALSE)</f>
        <v>300</v>
      </c>
      <c r="AC179" s="122">
        <f>VLOOKUP($C$179,[77]납품수량!$B$3:$AI$200,AC1,FALSE)</f>
        <v>0</v>
      </c>
      <c r="AD179" s="122">
        <f>VLOOKUP($C$179,[77]납품수량!$B$3:$AI$200,AD1,FALSE)</f>
        <v>0</v>
      </c>
      <c r="AE179" s="122">
        <f>VLOOKUP($C$179,[77]납품수량!$B$3:$AI$200,AE1,FALSE)</f>
        <v>0</v>
      </c>
      <c r="AF179" s="122">
        <f>VLOOKUP($C$179,[77]납품수량!$B$3:$AI$200,AF1,FALSE)</f>
        <v>0</v>
      </c>
      <c r="AG179" s="122">
        <f>VLOOKUP($C$179,[77]납품수량!$B$3:$AI$200,AG1,FALSE)</f>
        <v>100</v>
      </c>
      <c r="AH179" s="122">
        <f>VLOOKUP($C$179,[77]납품수량!$B$3:$AI$200,AH1,FALSE)</f>
        <v>0</v>
      </c>
      <c r="AI179" s="122">
        <f>VLOOKUP($C$179,[77]납품수량!$B$3:$AI$200,AI1,FALSE)</f>
        <v>0</v>
      </c>
      <c r="AJ179" s="122">
        <f>VLOOKUP($C$179,[77]납품수량!$B$3:$AI$200,AJ1,FALSE)</f>
        <v>0</v>
      </c>
      <c r="AK179" s="122">
        <f>VLOOKUP($C$179,[77]납품수량!$B$3:$AI$200,AK1,FALSE)</f>
        <v>0</v>
      </c>
      <c r="AL179" s="122">
        <f>SUM(G179:AK179)</f>
        <v>1200</v>
      </c>
      <c r="AM179" s="61"/>
      <c r="AN179" s="61"/>
      <c r="AO179" s="61"/>
      <c r="AP179" s="61"/>
      <c r="AQ179" s="61"/>
      <c r="AR179" s="61"/>
      <c r="AS179" s="61"/>
      <c r="AT179" s="61"/>
      <c r="AU179" s="61"/>
      <c r="AV179" s="61"/>
      <c r="AW179" s="61"/>
      <c r="AX179" s="61"/>
      <c r="AY179" s="61"/>
      <c r="AZ179" s="61"/>
      <c r="BA179" s="61"/>
      <c r="BB179" s="61"/>
      <c r="BC179" s="61"/>
      <c r="BD179" s="61"/>
      <c r="BE179" s="61"/>
      <c r="BF179" s="61"/>
      <c r="BG179" s="61"/>
      <c r="BH179" s="61"/>
      <c r="BI179" s="61"/>
      <c r="BJ179" s="61"/>
      <c r="BK179" s="61"/>
      <c r="BL179" s="61"/>
      <c r="BM179" s="61"/>
      <c r="BN179" s="61"/>
      <c r="BO179" s="61"/>
      <c r="BP179" s="61"/>
      <c r="BQ179" s="61"/>
      <c r="BR179" s="61"/>
      <c r="BS179" s="61"/>
      <c r="BT179" s="61"/>
      <c r="BU179" s="61"/>
      <c r="BV179" s="61"/>
      <c r="BW179" s="61"/>
      <c r="BX179" s="61"/>
      <c r="BY179" s="61"/>
      <c r="BZ179" s="61"/>
      <c r="CA179" s="61"/>
      <c r="CB179" s="61"/>
      <c r="CC179" s="61"/>
      <c r="CD179" s="61"/>
      <c r="CE179" s="61"/>
      <c r="CF179" s="61"/>
      <c r="CG179" s="61"/>
      <c r="CH179" s="61"/>
      <c r="CI179" s="61"/>
      <c r="CJ179" s="61"/>
      <c r="CK179" s="61"/>
      <c r="CL179" s="61"/>
      <c r="CM179" s="61"/>
      <c r="CN179" s="61"/>
      <c r="CO179" s="61"/>
      <c r="CP179" s="61"/>
      <c r="CQ179" s="61"/>
      <c r="CR179" s="61"/>
      <c r="CS179" s="61"/>
      <c r="CT179" s="61"/>
      <c r="CU179" s="61"/>
      <c r="CV179" s="61"/>
      <c r="CW179" s="61"/>
      <c r="CX179" s="61"/>
      <c r="CY179" s="61"/>
      <c r="CZ179" s="61"/>
      <c r="DA179" s="61"/>
      <c r="DB179" s="61"/>
    </row>
    <row r="180" spans="1:106" s="58" customFormat="1" ht="20.100000000000001" customHeight="1">
      <c r="A180" s="117"/>
      <c r="B180" s="840"/>
      <c r="C180" s="810"/>
      <c r="D180" s="795"/>
      <c r="E180" s="795"/>
      <c r="F180" s="795"/>
      <c r="G180" s="122">
        <f>$F$179*G179</f>
        <v>0</v>
      </c>
      <c r="H180" s="122">
        <f t="shared" ref="H180:AK180" si="89">$F$179*H179</f>
        <v>0</v>
      </c>
      <c r="I180" s="122">
        <f t="shared" si="89"/>
        <v>0</v>
      </c>
      <c r="J180" s="122">
        <f t="shared" si="89"/>
        <v>0</v>
      </c>
      <c r="K180" s="122">
        <f t="shared" si="89"/>
        <v>0</v>
      </c>
      <c r="L180" s="122">
        <f t="shared" si="89"/>
        <v>0</v>
      </c>
      <c r="M180" s="122">
        <f t="shared" si="89"/>
        <v>0</v>
      </c>
      <c r="N180" s="122">
        <f t="shared" si="89"/>
        <v>0</v>
      </c>
      <c r="O180" s="122">
        <f t="shared" si="89"/>
        <v>51400</v>
      </c>
      <c r="P180" s="122">
        <f t="shared" si="89"/>
        <v>0</v>
      </c>
      <c r="Q180" s="122">
        <f t="shared" si="89"/>
        <v>0</v>
      </c>
      <c r="R180" s="122">
        <f t="shared" si="89"/>
        <v>51400</v>
      </c>
      <c r="S180" s="122">
        <f t="shared" si="89"/>
        <v>77100</v>
      </c>
      <c r="T180" s="122">
        <f t="shared" si="89"/>
        <v>0</v>
      </c>
      <c r="U180" s="122">
        <f t="shared" si="89"/>
        <v>25700</v>
      </c>
      <c r="V180" s="122">
        <f t="shared" si="89"/>
        <v>0</v>
      </c>
      <c r="W180" s="122">
        <f t="shared" si="89"/>
        <v>0</v>
      </c>
      <c r="X180" s="122">
        <f t="shared" si="89"/>
        <v>0</v>
      </c>
      <c r="Y180" s="122">
        <f t="shared" si="89"/>
        <v>0</v>
      </c>
      <c r="Z180" s="122">
        <f t="shared" si="89"/>
        <v>0</v>
      </c>
      <c r="AA180" s="122">
        <f t="shared" si="89"/>
        <v>0</v>
      </c>
      <c r="AB180" s="122">
        <f t="shared" si="89"/>
        <v>77100</v>
      </c>
      <c r="AC180" s="122">
        <f t="shared" si="89"/>
        <v>0</v>
      </c>
      <c r="AD180" s="122">
        <f t="shared" si="89"/>
        <v>0</v>
      </c>
      <c r="AE180" s="122">
        <f t="shared" si="89"/>
        <v>0</v>
      </c>
      <c r="AF180" s="122">
        <f t="shared" si="89"/>
        <v>0</v>
      </c>
      <c r="AG180" s="122">
        <f t="shared" si="89"/>
        <v>25700</v>
      </c>
      <c r="AH180" s="122">
        <f t="shared" si="89"/>
        <v>0</v>
      </c>
      <c r="AI180" s="122">
        <f t="shared" si="89"/>
        <v>0</v>
      </c>
      <c r="AJ180" s="122">
        <f t="shared" si="89"/>
        <v>0</v>
      </c>
      <c r="AK180" s="122">
        <f t="shared" si="89"/>
        <v>0</v>
      </c>
      <c r="AL180" s="122">
        <f>F179*AL179</f>
        <v>308400</v>
      </c>
      <c r="AM180" s="61"/>
      <c r="AN180" s="61"/>
      <c r="AO180" s="61"/>
      <c r="AP180" s="61"/>
      <c r="AQ180" s="61"/>
      <c r="AR180" s="61"/>
      <c r="AS180" s="61"/>
      <c r="AT180" s="61"/>
      <c r="AU180" s="61"/>
      <c r="AV180" s="61"/>
      <c r="AW180" s="61"/>
      <c r="AX180" s="61"/>
      <c r="AY180" s="61"/>
      <c r="AZ180" s="61"/>
      <c r="BA180" s="61"/>
      <c r="BB180" s="61"/>
      <c r="BC180" s="61"/>
      <c r="BD180" s="61"/>
      <c r="BE180" s="61"/>
      <c r="BF180" s="61"/>
      <c r="BG180" s="61"/>
      <c r="BH180" s="61"/>
      <c r="BI180" s="61"/>
      <c r="BJ180" s="61"/>
      <c r="BK180" s="61"/>
      <c r="BL180" s="61"/>
      <c r="BM180" s="61"/>
      <c r="BN180" s="61"/>
      <c r="BO180" s="61"/>
      <c r="BP180" s="61"/>
      <c r="BQ180" s="61"/>
      <c r="BR180" s="61"/>
      <c r="BS180" s="61"/>
      <c r="BT180" s="61"/>
      <c r="BU180" s="61"/>
      <c r="BV180" s="61"/>
      <c r="BW180" s="61"/>
      <c r="BX180" s="61"/>
      <c r="BY180" s="61"/>
      <c r="BZ180" s="61"/>
      <c r="CA180" s="61"/>
      <c r="CB180" s="61"/>
      <c r="CC180" s="61"/>
      <c r="CD180" s="61"/>
      <c r="CE180" s="61"/>
      <c r="CF180" s="61"/>
      <c r="CG180" s="61"/>
      <c r="CH180" s="61"/>
      <c r="CI180" s="61"/>
      <c r="CJ180" s="61"/>
      <c r="CK180" s="61"/>
      <c r="CL180" s="61"/>
      <c r="CM180" s="61"/>
      <c r="CN180" s="61"/>
      <c r="CO180" s="61"/>
      <c r="CP180" s="61"/>
      <c r="CQ180" s="61"/>
      <c r="CR180" s="61"/>
      <c r="CS180" s="61"/>
      <c r="CT180" s="61"/>
      <c r="CU180" s="61"/>
      <c r="CV180" s="61"/>
      <c r="CW180" s="61"/>
      <c r="CX180" s="61"/>
      <c r="CY180" s="61"/>
      <c r="CZ180" s="61"/>
      <c r="DA180" s="61"/>
      <c r="DB180" s="61"/>
    </row>
    <row r="181" spans="1:106" s="58" customFormat="1" ht="20.100000000000001" customHeight="1">
      <c r="A181" s="117" t="s">
        <v>425</v>
      </c>
      <c r="B181" s="840"/>
      <c r="C181" s="809" t="s">
        <v>31</v>
      </c>
      <c r="D181" s="794" t="str">
        <f>[76]납품수량!C92</f>
        <v>MIDDLE BEAM B</v>
      </c>
      <c r="E181" s="794" t="str">
        <f>[76]납품수량!D92</f>
        <v>LX2/ON-FRONT</v>
      </c>
      <c r="F181" s="794">
        <f>VLOOKUP(C181,'[72]납품수량(영업)'!$C$3:$F$260,4,FALSE)</f>
        <v>2799</v>
      </c>
      <c r="G181" s="122">
        <f>VLOOKUP($C$181,[77]납품수량!$B$3:$AI$200,G1,FALSE)</f>
        <v>600</v>
      </c>
      <c r="H181" s="122">
        <f>VLOOKUP($C$181,[77]납품수량!$B$3:$AI$200,H1,FALSE)</f>
        <v>750</v>
      </c>
      <c r="I181" s="122">
        <f>VLOOKUP($C$181,[77]납품수량!$B$3:$AI$200,I1,FALSE)</f>
        <v>0</v>
      </c>
      <c r="J181" s="122">
        <f>VLOOKUP($C$181,[77]납품수량!$B$3:$AI$200,J1,FALSE)</f>
        <v>0</v>
      </c>
      <c r="K181" s="122">
        <f>VLOOKUP($C$181,[77]납품수량!$B$3:$AI$200,K1,FALSE)</f>
        <v>0</v>
      </c>
      <c r="L181" s="122">
        <f>VLOOKUP($C$181,[77]납품수량!$B$3:$AI$200,L1,FALSE)</f>
        <v>0</v>
      </c>
      <c r="M181" s="122">
        <f>VLOOKUP($C$181,[77]납품수량!$B$3:$AI$200,M1,FALSE)</f>
        <v>750</v>
      </c>
      <c r="N181" s="122">
        <f>VLOOKUP($C$181,[77]납품수량!$B$3:$AI$200,N1,FALSE)</f>
        <v>750</v>
      </c>
      <c r="O181" s="122">
        <f>VLOOKUP($C$181,[77]납품수량!$B$3:$AI$200,O1,FALSE)</f>
        <v>750</v>
      </c>
      <c r="P181" s="122">
        <f>VLOOKUP($C$181,[77]납품수량!$B$3:$AI$200,P1,FALSE)</f>
        <v>450</v>
      </c>
      <c r="Q181" s="122">
        <f>VLOOKUP($C$181,[77]납품수량!$B$3:$AI$200,Q1,FALSE)</f>
        <v>0</v>
      </c>
      <c r="R181" s="122">
        <f>VLOOKUP($C$181,[77]납품수량!$B$3:$AI$200,R1,FALSE)</f>
        <v>600</v>
      </c>
      <c r="S181" s="122">
        <f>VLOOKUP($C$181,[77]납품수량!$B$3:$AI$200,S1,FALSE)</f>
        <v>600</v>
      </c>
      <c r="T181" s="122">
        <f>VLOOKUP($C$181,[77]납품수량!$B$3:$AI$200,T1,FALSE)</f>
        <v>750</v>
      </c>
      <c r="U181" s="122">
        <f>VLOOKUP($C$181,[77]납품수량!$B$3:$AI$200,U1,FALSE)</f>
        <v>1050</v>
      </c>
      <c r="V181" s="122">
        <f>VLOOKUP($C$181,[77]납품수량!$B$3:$AI$200,V1,FALSE)</f>
        <v>450</v>
      </c>
      <c r="W181" s="122">
        <f>VLOOKUP($C$181,[77]납품수량!$B$3:$AI$200,W1,FALSE)</f>
        <v>0</v>
      </c>
      <c r="X181" s="122">
        <f>VLOOKUP($C$181,[77]납품수량!$B$3:$AI$200,X1,FALSE)</f>
        <v>0</v>
      </c>
      <c r="Y181" s="122">
        <f>VLOOKUP($C$181,[77]납품수량!$B$3:$AI$200,Y1,FALSE)</f>
        <v>900</v>
      </c>
      <c r="Z181" s="122">
        <f>VLOOKUP($C$181,[77]납품수량!$B$3:$AI$200,Z1,FALSE)</f>
        <v>600</v>
      </c>
      <c r="AA181" s="122">
        <f>VLOOKUP($C$181,[77]납품수량!$B$3:$AI$200,AA1,FALSE)</f>
        <v>600</v>
      </c>
      <c r="AB181" s="122">
        <f>VLOOKUP($C$181,[77]납품수량!$B$3:$AI$200,AB1,FALSE)</f>
        <v>600</v>
      </c>
      <c r="AC181" s="122">
        <f>VLOOKUP($C$181,[77]납품수량!$B$3:$AI$200,AC1,FALSE)</f>
        <v>600</v>
      </c>
      <c r="AD181" s="122">
        <f>VLOOKUP($C$181,[77]납품수량!$B$3:$AI$200,AD1,FALSE)</f>
        <v>0</v>
      </c>
      <c r="AE181" s="122">
        <f>VLOOKUP($C$181,[77]납품수량!$B$3:$AI$200,AE1,FALSE)</f>
        <v>0</v>
      </c>
      <c r="AF181" s="122">
        <f>VLOOKUP($C$181,[77]납품수량!$B$3:$AI$200,AF1,FALSE)</f>
        <v>450</v>
      </c>
      <c r="AG181" s="122">
        <f>VLOOKUP($C$181,[77]납품수량!$B$3:$AI$200,AG1,FALSE)</f>
        <v>600</v>
      </c>
      <c r="AH181" s="122">
        <f>VLOOKUP($C$181,[77]납품수량!$B$3:$AI$200,AH1,FALSE)</f>
        <v>600</v>
      </c>
      <c r="AI181" s="122">
        <f>VLOOKUP($C$181,[77]납품수량!$B$3:$AI$200,AI1,FALSE)</f>
        <v>600</v>
      </c>
      <c r="AJ181" s="122">
        <f>VLOOKUP($C$181,[77]납품수량!$B$3:$AI$200,AJ1,FALSE)</f>
        <v>600</v>
      </c>
      <c r="AK181" s="122">
        <f>VLOOKUP($C$181,[77]납품수량!$B$3:$AI$200,AK1,FALSE)</f>
        <v>0</v>
      </c>
      <c r="AL181" s="122">
        <f>SUM(G181:AK181)</f>
        <v>13650</v>
      </c>
      <c r="AM181" s="61"/>
      <c r="AN181" s="61"/>
      <c r="AO181" s="61"/>
      <c r="AP181" s="61"/>
      <c r="AQ181" s="61"/>
      <c r="AR181" s="61"/>
      <c r="AS181" s="61"/>
      <c r="AT181" s="61"/>
      <c r="AU181" s="61"/>
      <c r="AV181" s="61"/>
      <c r="AW181" s="61"/>
      <c r="AX181" s="61"/>
      <c r="AY181" s="61"/>
      <c r="AZ181" s="61"/>
      <c r="BA181" s="61"/>
      <c r="BB181" s="61"/>
      <c r="BC181" s="61"/>
      <c r="BD181" s="61"/>
      <c r="BE181" s="61"/>
      <c r="BF181" s="61"/>
      <c r="BG181" s="61"/>
      <c r="BH181" s="61"/>
      <c r="BI181" s="61"/>
      <c r="BJ181" s="61"/>
      <c r="BK181" s="61"/>
      <c r="BL181" s="61"/>
      <c r="BM181" s="61"/>
      <c r="BN181" s="61"/>
      <c r="BO181" s="61"/>
      <c r="BP181" s="61"/>
      <c r="BQ181" s="61"/>
      <c r="BR181" s="61"/>
      <c r="BS181" s="61"/>
      <c r="BT181" s="61"/>
      <c r="BU181" s="61"/>
      <c r="BV181" s="61"/>
      <c r="BW181" s="61"/>
      <c r="BX181" s="61"/>
      <c r="BY181" s="61"/>
      <c r="BZ181" s="61"/>
      <c r="CA181" s="61"/>
      <c r="CB181" s="61"/>
      <c r="CC181" s="61"/>
      <c r="CD181" s="61"/>
      <c r="CE181" s="61"/>
      <c r="CF181" s="61"/>
      <c r="CG181" s="61"/>
      <c r="CH181" s="61"/>
      <c r="CI181" s="61"/>
      <c r="CJ181" s="61"/>
      <c r="CK181" s="61"/>
      <c r="CL181" s="61"/>
      <c r="CM181" s="61"/>
      <c r="CN181" s="61"/>
      <c r="CO181" s="61"/>
      <c r="CP181" s="61"/>
      <c r="CQ181" s="61"/>
      <c r="CR181" s="61"/>
      <c r="CS181" s="61"/>
      <c r="CT181" s="61"/>
      <c r="CU181" s="61"/>
      <c r="CV181" s="61"/>
      <c r="CW181" s="61"/>
      <c r="CX181" s="61"/>
      <c r="CY181" s="61"/>
      <c r="CZ181" s="61"/>
      <c r="DA181" s="61"/>
      <c r="DB181" s="61"/>
    </row>
    <row r="182" spans="1:106" s="58" customFormat="1" ht="20.100000000000001" customHeight="1">
      <c r="A182" s="117"/>
      <c r="B182" s="840"/>
      <c r="C182" s="810"/>
      <c r="D182" s="795"/>
      <c r="E182" s="795"/>
      <c r="F182" s="795"/>
      <c r="G182" s="122">
        <f>$F$181*G181</f>
        <v>1679400</v>
      </c>
      <c r="H182" s="122">
        <f t="shared" ref="H182:AK182" si="90">$F$181*H181</f>
        <v>2099250</v>
      </c>
      <c r="I182" s="122">
        <f t="shared" si="90"/>
        <v>0</v>
      </c>
      <c r="J182" s="122">
        <f t="shared" si="90"/>
        <v>0</v>
      </c>
      <c r="K182" s="122">
        <f t="shared" si="90"/>
        <v>0</v>
      </c>
      <c r="L182" s="122">
        <f t="shared" si="90"/>
        <v>0</v>
      </c>
      <c r="M182" s="122">
        <f t="shared" si="90"/>
        <v>2099250</v>
      </c>
      <c r="N182" s="122">
        <f t="shared" si="90"/>
        <v>2099250</v>
      </c>
      <c r="O182" s="122">
        <f t="shared" si="90"/>
        <v>2099250</v>
      </c>
      <c r="P182" s="122">
        <f t="shared" si="90"/>
        <v>1259550</v>
      </c>
      <c r="Q182" s="122">
        <f t="shared" si="90"/>
        <v>0</v>
      </c>
      <c r="R182" s="122">
        <f t="shared" si="90"/>
        <v>1679400</v>
      </c>
      <c r="S182" s="122">
        <f t="shared" si="90"/>
        <v>1679400</v>
      </c>
      <c r="T182" s="122">
        <f t="shared" si="90"/>
        <v>2099250</v>
      </c>
      <c r="U182" s="122">
        <f t="shared" si="90"/>
        <v>2938950</v>
      </c>
      <c r="V182" s="122">
        <f t="shared" si="90"/>
        <v>1259550</v>
      </c>
      <c r="W182" s="122">
        <f t="shared" si="90"/>
        <v>0</v>
      </c>
      <c r="X182" s="122">
        <f t="shared" si="90"/>
        <v>0</v>
      </c>
      <c r="Y182" s="122">
        <f t="shared" si="90"/>
        <v>2519100</v>
      </c>
      <c r="Z182" s="122">
        <f t="shared" si="90"/>
        <v>1679400</v>
      </c>
      <c r="AA182" s="122">
        <f t="shared" si="90"/>
        <v>1679400</v>
      </c>
      <c r="AB182" s="122">
        <f t="shared" si="90"/>
        <v>1679400</v>
      </c>
      <c r="AC182" s="122">
        <f t="shared" si="90"/>
        <v>1679400</v>
      </c>
      <c r="AD182" s="122">
        <f t="shared" si="90"/>
        <v>0</v>
      </c>
      <c r="AE182" s="122">
        <f t="shared" si="90"/>
        <v>0</v>
      </c>
      <c r="AF182" s="122">
        <f t="shared" si="90"/>
        <v>1259550</v>
      </c>
      <c r="AG182" s="122">
        <f t="shared" si="90"/>
        <v>1679400</v>
      </c>
      <c r="AH182" s="122">
        <f t="shared" si="90"/>
        <v>1679400</v>
      </c>
      <c r="AI182" s="122">
        <f t="shared" si="90"/>
        <v>1679400</v>
      </c>
      <c r="AJ182" s="122">
        <f t="shared" si="90"/>
        <v>1679400</v>
      </c>
      <c r="AK182" s="122">
        <f t="shared" si="90"/>
        <v>0</v>
      </c>
      <c r="AL182" s="122">
        <f>F181*AL181</f>
        <v>38206350</v>
      </c>
      <c r="AM182" s="61"/>
      <c r="AN182" s="61"/>
      <c r="AO182" s="61"/>
      <c r="AP182" s="61"/>
      <c r="AQ182" s="61"/>
      <c r="AR182" s="61"/>
      <c r="AS182" s="61"/>
      <c r="AT182" s="61"/>
      <c r="AU182" s="61"/>
      <c r="AV182" s="61"/>
      <c r="AW182" s="61"/>
      <c r="AX182" s="61"/>
      <c r="AY182" s="61"/>
      <c r="AZ182" s="61"/>
      <c r="BA182" s="61"/>
      <c r="BB182" s="61"/>
      <c r="BC182" s="61"/>
      <c r="BD182" s="61"/>
      <c r="BE182" s="61"/>
      <c r="BF182" s="61"/>
      <c r="BG182" s="61"/>
      <c r="BH182" s="61"/>
      <c r="BI182" s="61"/>
      <c r="BJ182" s="61"/>
      <c r="BK182" s="61"/>
      <c r="BL182" s="61"/>
      <c r="BM182" s="61"/>
      <c r="BN182" s="61"/>
      <c r="BO182" s="61"/>
      <c r="BP182" s="61"/>
      <c r="BQ182" s="61"/>
      <c r="BR182" s="61"/>
      <c r="BS182" s="61"/>
      <c r="BT182" s="61"/>
      <c r="BU182" s="61"/>
      <c r="BV182" s="61"/>
      <c r="BW182" s="61"/>
      <c r="BX182" s="61"/>
      <c r="BY182" s="61"/>
      <c r="BZ182" s="61"/>
      <c r="CA182" s="61"/>
      <c r="CB182" s="61"/>
      <c r="CC182" s="61"/>
      <c r="CD182" s="61"/>
      <c r="CE182" s="61"/>
      <c r="CF182" s="61"/>
      <c r="CG182" s="61"/>
      <c r="CH182" s="61"/>
      <c r="CI182" s="61"/>
      <c r="CJ182" s="61"/>
      <c r="CK182" s="61"/>
      <c r="CL182" s="61"/>
      <c r="CM182" s="61"/>
      <c r="CN182" s="61"/>
      <c r="CO182" s="61"/>
      <c r="CP182" s="61"/>
      <c r="CQ182" s="61"/>
      <c r="CR182" s="61"/>
      <c r="CS182" s="61"/>
      <c r="CT182" s="61"/>
      <c r="CU182" s="61"/>
      <c r="CV182" s="61"/>
      <c r="CW182" s="61"/>
      <c r="CX182" s="61"/>
      <c r="CY182" s="61"/>
      <c r="CZ182" s="61"/>
      <c r="DA182" s="61"/>
      <c r="DB182" s="61"/>
    </row>
    <row r="183" spans="1:106" s="58" customFormat="1" ht="20.100000000000001" customHeight="1">
      <c r="A183" s="117" t="s">
        <v>425</v>
      </c>
      <c r="B183" s="840"/>
      <c r="C183" s="809" t="s">
        <v>32</v>
      </c>
      <c r="D183" s="794" t="str">
        <f>[76]납품수량!C93</f>
        <v>MIDDLE BEAM C</v>
      </c>
      <c r="E183" s="794" t="str">
        <f>[76]납품수량!D93</f>
        <v>LX2-FRONT</v>
      </c>
      <c r="F183" s="794">
        <f>VLOOKUP(C183,'[72]납품수량(영업)'!$C$3:$F$260,4,FALSE)</f>
        <v>3154</v>
      </c>
      <c r="G183" s="122">
        <f>VLOOKUP($C$183,[77]납품수량!$B$3:$AI$200,G1,FALSE)</f>
        <v>0</v>
      </c>
      <c r="H183" s="122">
        <f>VLOOKUP($C$183,[77]납품수량!$B$3:$AI$200,H1,FALSE)</f>
        <v>0</v>
      </c>
      <c r="I183" s="122">
        <f>VLOOKUP($C$183,[77]납품수량!$B$3:$AI$200,I1,FALSE)</f>
        <v>0</v>
      </c>
      <c r="J183" s="122">
        <f>VLOOKUP($C$183,[77]납품수량!$B$3:$AI$200,J1,FALSE)</f>
        <v>0</v>
      </c>
      <c r="K183" s="122">
        <f>VLOOKUP($C$183,[77]납품수량!$B$3:$AI$200,K1,FALSE)</f>
        <v>0</v>
      </c>
      <c r="L183" s="122">
        <f>VLOOKUP($C$183,[77]납품수량!$B$3:$AI$200,L1,FALSE)</f>
        <v>0</v>
      </c>
      <c r="M183" s="122">
        <f>VLOOKUP($C$183,[77]납품수량!$B$3:$AI$200,M1,FALSE)</f>
        <v>300</v>
      </c>
      <c r="N183" s="122">
        <f>VLOOKUP($C$183,[77]납품수량!$B$3:$AI$200,N1,FALSE)</f>
        <v>300</v>
      </c>
      <c r="O183" s="122">
        <f>VLOOKUP($C$183,[77]납품수량!$B$3:$AI$200,O1,FALSE)</f>
        <v>300</v>
      </c>
      <c r="P183" s="122">
        <f>VLOOKUP($C$183,[77]납품수량!$B$3:$AI$200,P1,FALSE)</f>
        <v>0</v>
      </c>
      <c r="Q183" s="122">
        <f>VLOOKUP($C$183,[77]납품수량!$B$3:$AI$200,Q1,FALSE)</f>
        <v>0</v>
      </c>
      <c r="R183" s="122">
        <f>VLOOKUP($C$183,[77]납품수량!$B$3:$AI$200,R1,FALSE)</f>
        <v>0</v>
      </c>
      <c r="S183" s="122">
        <f>VLOOKUP($C$183,[77]납품수량!$B$3:$AI$200,S1,FALSE)</f>
        <v>0</v>
      </c>
      <c r="T183" s="122">
        <f>VLOOKUP($C$183,[77]납품수량!$B$3:$AI$200,T1,FALSE)</f>
        <v>0</v>
      </c>
      <c r="U183" s="122">
        <f>VLOOKUP($C$183,[77]납품수량!$B$3:$AI$200,U1,FALSE)</f>
        <v>0</v>
      </c>
      <c r="V183" s="122">
        <f>VLOOKUP($C$183,[77]납품수량!$B$3:$AI$200,V1,FALSE)</f>
        <v>0</v>
      </c>
      <c r="W183" s="122">
        <f>VLOOKUP($C$183,[77]납품수량!$B$3:$AI$200,W1,FALSE)</f>
        <v>0</v>
      </c>
      <c r="X183" s="122">
        <f>VLOOKUP($C$183,[77]납품수량!$B$3:$AI$200,X1,FALSE)</f>
        <v>0</v>
      </c>
      <c r="Y183" s="122">
        <f>VLOOKUP($C$183,[77]납품수량!$B$3:$AI$200,Y1,FALSE)</f>
        <v>0</v>
      </c>
      <c r="Z183" s="122">
        <f>VLOOKUP($C$183,[77]납품수량!$B$3:$AI$200,Z1,FALSE)</f>
        <v>0</v>
      </c>
      <c r="AA183" s="122">
        <f>VLOOKUP($C$183,[77]납품수량!$B$3:$AI$200,AA1,FALSE)</f>
        <v>0</v>
      </c>
      <c r="AB183" s="122">
        <f>VLOOKUP($C$183,[77]납품수량!$B$3:$AI$200,AB1,FALSE)</f>
        <v>0</v>
      </c>
      <c r="AC183" s="122">
        <f>VLOOKUP($C$183,[77]납품수량!$B$3:$AI$200,AC1,FALSE)</f>
        <v>0</v>
      </c>
      <c r="AD183" s="122">
        <f>VLOOKUP($C$183,[77]납품수량!$B$3:$AI$200,AD1,FALSE)</f>
        <v>0</v>
      </c>
      <c r="AE183" s="122">
        <f>VLOOKUP($C$183,[77]납품수량!$B$3:$AI$200,AE1,FALSE)</f>
        <v>0</v>
      </c>
      <c r="AF183" s="122">
        <f>VLOOKUP($C$183,[77]납품수량!$B$3:$AI$200,AF1,FALSE)</f>
        <v>0</v>
      </c>
      <c r="AG183" s="122">
        <f>VLOOKUP($C$183,[77]납품수량!$B$3:$AI$200,AG1,FALSE)</f>
        <v>0</v>
      </c>
      <c r="AH183" s="122">
        <f>VLOOKUP($C$183,[77]납품수량!$B$3:$AI$200,AH1,FALSE)</f>
        <v>0</v>
      </c>
      <c r="AI183" s="122">
        <f>VLOOKUP($C$183,[77]납품수량!$B$3:$AI$200,AI1,FALSE)</f>
        <v>0</v>
      </c>
      <c r="AJ183" s="122">
        <f>VLOOKUP($C$183,[77]납품수량!$B$3:$AI$200,AJ1,FALSE)</f>
        <v>0</v>
      </c>
      <c r="AK183" s="122">
        <f>VLOOKUP($C$183,[77]납품수량!$B$3:$AI$200,AK1,FALSE)</f>
        <v>0</v>
      </c>
      <c r="AL183" s="122">
        <f>SUM(G183:AK183)</f>
        <v>900</v>
      </c>
      <c r="AM183" s="61"/>
      <c r="AN183" s="61"/>
      <c r="AO183" s="61"/>
      <c r="AP183" s="61"/>
      <c r="AQ183" s="61"/>
      <c r="AR183" s="61"/>
      <c r="AS183" s="61"/>
      <c r="AT183" s="61"/>
      <c r="AU183" s="61"/>
      <c r="AV183" s="61"/>
      <c r="AW183" s="61"/>
      <c r="AX183" s="61"/>
      <c r="AY183" s="61"/>
      <c r="AZ183" s="61"/>
      <c r="BA183" s="61"/>
      <c r="BB183" s="61"/>
      <c r="BC183" s="61"/>
      <c r="BD183" s="61"/>
      <c r="BE183" s="61"/>
      <c r="BF183" s="61"/>
      <c r="BG183" s="61"/>
      <c r="BH183" s="61"/>
      <c r="BI183" s="61"/>
      <c r="BJ183" s="61"/>
      <c r="BK183" s="61"/>
      <c r="BL183" s="61"/>
      <c r="BM183" s="61"/>
      <c r="BN183" s="61"/>
      <c r="BO183" s="61"/>
      <c r="BP183" s="61"/>
      <c r="BQ183" s="61"/>
      <c r="BR183" s="61"/>
      <c r="BS183" s="61"/>
      <c r="BT183" s="61"/>
      <c r="BU183" s="61"/>
      <c r="BV183" s="61"/>
      <c r="BW183" s="61"/>
      <c r="BX183" s="61"/>
      <c r="BY183" s="61"/>
      <c r="BZ183" s="61"/>
      <c r="CA183" s="61"/>
      <c r="CB183" s="61"/>
      <c r="CC183" s="61"/>
      <c r="CD183" s="61"/>
      <c r="CE183" s="61"/>
      <c r="CF183" s="61"/>
      <c r="CG183" s="61"/>
      <c r="CH183" s="61"/>
      <c r="CI183" s="61"/>
      <c r="CJ183" s="61"/>
      <c r="CK183" s="61"/>
      <c r="CL183" s="61"/>
      <c r="CM183" s="61"/>
      <c r="CN183" s="61"/>
      <c r="CO183" s="61"/>
      <c r="CP183" s="61"/>
      <c r="CQ183" s="61"/>
      <c r="CR183" s="61"/>
      <c r="CS183" s="61"/>
      <c r="CT183" s="61"/>
      <c r="CU183" s="61"/>
      <c r="CV183" s="61"/>
      <c r="CW183" s="61"/>
      <c r="CX183" s="61"/>
      <c r="CY183" s="61"/>
      <c r="CZ183" s="61"/>
      <c r="DA183" s="61"/>
      <c r="DB183" s="61"/>
    </row>
    <row r="184" spans="1:106" s="58" customFormat="1" ht="20.100000000000001" customHeight="1">
      <c r="A184" s="117"/>
      <c r="B184" s="840"/>
      <c r="C184" s="810"/>
      <c r="D184" s="795"/>
      <c r="E184" s="795"/>
      <c r="F184" s="795"/>
      <c r="G184" s="122">
        <f>$F$183*G183</f>
        <v>0</v>
      </c>
      <c r="H184" s="122">
        <f t="shared" ref="H184:AK184" si="91">$F$183*H183</f>
        <v>0</v>
      </c>
      <c r="I184" s="122">
        <f t="shared" si="91"/>
        <v>0</v>
      </c>
      <c r="J184" s="122">
        <f t="shared" si="91"/>
        <v>0</v>
      </c>
      <c r="K184" s="122">
        <f t="shared" si="91"/>
        <v>0</v>
      </c>
      <c r="L184" s="122">
        <f t="shared" si="91"/>
        <v>0</v>
      </c>
      <c r="M184" s="122">
        <f t="shared" si="91"/>
        <v>946200</v>
      </c>
      <c r="N184" s="122">
        <f t="shared" si="91"/>
        <v>946200</v>
      </c>
      <c r="O184" s="122">
        <f t="shared" si="91"/>
        <v>946200</v>
      </c>
      <c r="P184" s="122">
        <f t="shared" si="91"/>
        <v>0</v>
      </c>
      <c r="Q184" s="122">
        <f t="shared" si="91"/>
        <v>0</v>
      </c>
      <c r="R184" s="122">
        <f t="shared" si="91"/>
        <v>0</v>
      </c>
      <c r="S184" s="122">
        <f t="shared" si="91"/>
        <v>0</v>
      </c>
      <c r="T184" s="122">
        <f t="shared" si="91"/>
        <v>0</v>
      </c>
      <c r="U184" s="122">
        <f t="shared" si="91"/>
        <v>0</v>
      </c>
      <c r="V184" s="122">
        <f t="shared" si="91"/>
        <v>0</v>
      </c>
      <c r="W184" s="122">
        <f t="shared" si="91"/>
        <v>0</v>
      </c>
      <c r="X184" s="122">
        <f t="shared" si="91"/>
        <v>0</v>
      </c>
      <c r="Y184" s="122">
        <f t="shared" si="91"/>
        <v>0</v>
      </c>
      <c r="Z184" s="122">
        <f t="shared" si="91"/>
        <v>0</v>
      </c>
      <c r="AA184" s="122">
        <f t="shared" si="91"/>
        <v>0</v>
      </c>
      <c r="AB184" s="122">
        <f t="shared" si="91"/>
        <v>0</v>
      </c>
      <c r="AC184" s="122">
        <f t="shared" si="91"/>
        <v>0</v>
      </c>
      <c r="AD184" s="122">
        <f t="shared" si="91"/>
        <v>0</v>
      </c>
      <c r="AE184" s="122">
        <f t="shared" si="91"/>
        <v>0</v>
      </c>
      <c r="AF184" s="122">
        <f t="shared" si="91"/>
        <v>0</v>
      </c>
      <c r="AG184" s="122">
        <f t="shared" si="91"/>
        <v>0</v>
      </c>
      <c r="AH184" s="122">
        <f t="shared" si="91"/>
        <v>0</v>
      </c>
      <c r="AI184" s="122">
        <f t="shared" si="91"/>
        <v>0</v>
      </c>
      <c r="AJ184" s="122">
        <f t="shared" si="91"/>
        <v>0</v>
      </c>
      <c r="AK184" s="122">
        <f t="shared" si="91"/>
        <v>0</v>
      </c>
      <c r="AL184" s="122">
        <f>F183*AL183</f>
        <v>2838600</v>
      </c>
      <c r="AM184" s="61"/>
      <c r="AN184" s="61"/>
      <c r="AO184" s="61"/>
      <c r="AP184" s="61"/>
      <c r="AQ184" s="61"/>
      <c r="AR184" s="61"/>
      <c r="AS184" s="61"/>
      <c r="AT184" s="61"/>
      <c r="AU184" s="61"/>
      <c r="AV184" s="61"/>
      <c r="AW184" s="61"/>
      <c r="AX184" s="61"/>
      <c r="AY184" s="61"/>
      <c r="AZ184" s="61"/>
      <c r="BA184" s="61"/>
      <c r="BB184" s="61"/>
      <c r="BC184" s="61"/>
      <c r="BD184" s="61"/>
      <c r="BE184" s="61"/>
      <c r="BF184" s="61"/>
      <c r="BG184" s="61"/>
      <c r="BH184" s="61"/>
      <c r="BI184" s="61"/>
      <c r="BJ184" s="61"/>
      <c r="BK184" s="61"/>
      <c r="BL184" s="61"/>
      <c r="BM184" s="61"/>
      <c r="BN184" s="61"/>
      <c r="BO184" s="61"/>
      <c r="BP184" s="61"/>
      <c r="BQ184" s="61"/>
      <c r="BR184" s="61"/>
      <c r="BS184" s="61"/>
      <c r="BT184" s="61"/>
      <c r="BU184" s="61"/>
      <c r="BV184" s="61"/>
      <c r="BW184" s="61"/>
      <c r="BX184" s="61"/>
      <c r="BY184" s="61"/>
      <c r="BZ184" s="61"/>
      <c r="CA184" s="61"/>
      <c r="CB184" s="61"/>
      <c r="CC184" s="61"/>
      <c r="CD184" s="61"/>
      <c r="CE184" s="61"/>
      <c r="CF184" s="61"/>
      <c r="CG184" s="61"/>
      <c r="CH184" s="61"/>
      <c r="CI184" s="61"/>
      <c r="CJ184" s="61"/>
      <c r="CK184" s="61"/>
      <c r="CL184" s="61"/>
      <c r="CM184" s="61"/>
      <c r="CN184" s="61"/>
      <c r="CO184" s="61"/>
      <c r="CP184" s="61"/>
      <c r="CQ184" s="61"/>
      <c r="CR184" s="61"/>
      <c r="CS184" s="61"/>
      <c r="CT184" s="61"/>
      <c r="CU184" s="61"/>
      <c r="CV184" s="61"/>
      <c r="CW184" s="61"/>
      <c r="CX184" s="61"/>
      <c r="CY184" s="61"/>
      <c r="CZ184" s="61"/>
      <c r="DA184" s="61"/>
      <c r="DB184" s="61"/>
    </row>
    <row r="185" spans="1:106" s="58" customFormat="1" ht="20.100000000000001" customHeight="1">
      <c r="A185" s="117" t="s">
        <v>425</v>
      </c>
      <c r="B185" s="840"/>
      <c r="C185" s="809" t="s">
        <v>613</v>
      </c>
      <c r="D185" s="794" t="str">
        <f>[76]납품수량!C94</f>
        <v>MIDDLE BEAM C</v>
      </c>
      <c r="E185" s="794" t="str">
        <f>[76]납품수량!D94</f>
        <v>ON-FRONT</v>
      </c>
      <c r="F185" s="794">
        <f>VLOOKUP(C185,'[72]납품수량(영업)'!$C$3:$F$260,4,FALSE)</f>
        <v>3117</v>
      </c>
      <c r="G185" s="122">
        <f>VLOOKUP($C$185,[77]납품수량!$B$3:$AI$200,G1,FALSE)</f>
        <v>600</v>
      </c>
      <c r="H185" s="122">
        <f>VLOOKUP($C$185,[77]납품수량!$B$3:$AI$200,H1,FALSE)</f>
        <v>300</v>
      </c>
      <c r="I185" s="122">
        <f>VLOOKUP($C$185,[77]납품수량!$B$3:$AI$200,I1,FALSE)</f>
        <v>0</v>
      </c>
      <c r="J185" s="122">
        <f>VLOOKUP($C$185,[77]납품수량!$B$3:$AI$200,J1,FALSE)</f>
        <v>0</v>
      </c>
      <c r="K185" s="122">
        <f>VLOOKUP($C$185,[77]납품수량!$B$3:$AI$200,K1,FALSE)</f>
        <v>0</v>
      </c>
      <c r="L185" s="122">
        <f>VLOOKUP($C$185,[77]납품수량!$B$3:$AI$200,L1,FALSE)</f>
        <v>0</v>
      </c>
      <c r="M185" s="122">
        <f>VLOOKUP($C$185,[77]납품수량!$B$3:$AI$200,M1,FALSE)</f>
        <v>600</v>
      </c>
      <c r="N185" s="122">
        <f>VLOOKUP($C$185,[77]납품수량!$B$3:$AI$200,N1,FALSE)</f>
        <v>600</v>
      </c>
      <c r="O185" s="122">
        <f>VLOOKUP($C$185,[77]납품수량!$B$3:$AI$200,O1,FALSE)</f>
        <v>600</v>
      </c>
      <c r="P185" s="122">
        <f>VLOOKUP($C$185,[77]납품수량!$B$3:$AI$200,P1,FALSE)</f>
        <v>300</v>
      </c>
      <c r="Q185" s="122">
        <f>VLOOKUP($C$185,[77]납품수량!$B$3:$AI$200,Q1,FALSE)</f>
        <v>0</v>
      </c>
      <c r="R185" s="122">
        <f>VLOOKUP($C$185,[77]납품수량!$B$3:$AI$200,R1,FALSE)</f>
        <v>750</v>
      </c>
      <c r="S185" s="122">
        <f>VLOOKUP($C$185,[77]납품수량!$B$3:$AI$200,S1,FALSE)</f>
        <v>600</v>
      </c>
      <c r="T185" s="122">
        <f>VLOOKUP($C$185,[77]납품수량!$B$3:$AI$200,T1,FALSE)</f>
        <v>750</v>
      </c>
      <c r="U185" s="122">
        <f>VLOOKUP($C$185,[77]납품수량!$B$3:$AI$200,U1,FALSE)</f>
        <v>900</v>
      </c>
      <c r="V185" s="122">
        <f>VLOOKUP($C$185,[77]납품수량!$B$3:$AI$200,V1,FALSE)</f>
        <v>900</v>
      </c>
      <c r="W185" s="122">
        <f>VLOOKUP($C$185,[77]납품수량!$B$3:$AI$200,W1,FALSE)</f>
        <v>0</v>
      </c>
      <c r="X185" s="122">
        <f>VLOOKUP($C$185,[77]납품수량!$B$3:$AI$200,X1,FALSE)</f>
        <v>0</v>
      </c>
      <c r="Y185" s="122">
        <f>VLOOKUP($C$185,[77]납품수량!$B$3:$AI$200,Y1,FALSE)</f>
        <v>600</v>
      </c>
      <c r="Z185" s="122">
        <f>VLOOKUP($C$185,[77]납품수량!$B$3:$AI$200,Z1,FALSE)</f>
        <v>600</v>
      </c>
      <c r="AA185" s="122">
        <f>VLOOKUP($C$185,[77]납품수량!$B$3:$AI$200,AA1,FALSE)</f>
        <v>600</v>
      </c>
      <c r="AB185" s="122">
        <f>VLOOKUP($C$185,[77]납품수량!$B$3:$AI$200,AB1,FALSE)</f>
        <v>600</v>
      </c>
      <c r="AC185" s="122">
        <f>VLOOKUP($C$185,[77]납품수량!$B$3:$AI$200,AC1,FALSE)</f>
        <v>450</v>
      </c>
      <c r="AD185" s="122">
        <f>VLOOKUP($C$185,[77]납품수량!$B$3:$AI$200,AD1,FALSE)</f>
        <v>0</v>
      </c>
      <c r="AE185" s="122">
        <f>VLOOKUP($C$185,[77]납품수량!$B$3:$AI$200,AE1,FALSE)</f>
        <v>0</v>
      </c>
      <c r="AF185" s="122">
        <f>VLOOKUP($C$185,[77]납품수량!$B$3:$AI$200,AF1,FALSE)</f>
        <v>600</v>
      </c>
      <c r="AG185" s="122">
        <f>VLOOKUP($C$185,[77]납품수량!$B$3:$AI$200,AG1,FALSE)</f>
        <v>600</v>
      </c>
      <c r="AH185" s="122">
        <f>VLOOKUP($C$185,[77]납품수량!$B$3:$AI$200,AH1,FALSE)</f>
        <v>600</v>
      </c>
      <c r="AI185" s="122">
        <f>VLOOKUP($C$185,[77]납품수량!$B$3:$AI$200,AI1,FALSE)</f>
        <v>450</v>
      </c>
      <c r="AJ185" s="122">
        <f>VLOOKUP($C$185,[77]납품수량!$B$3:$AI$200,AJ1,FALSE)</f>
        <v>600</v>
      </c>
      <c r="AK185" s="122">
        <f>VLOOKUP($C$185,[77]납품수량!$B$3:$AI$200,AK1,FALSE)</f>
        <v>0</v>
      </c>
      <c r="AL185" s="122">
        <f>SUM(G185:AK185)</f>
        <v>12600</v>
      </c>
      <c r="AM185" s="61"/>
      <c r="AN185" s="61"/>
      <c r="AO185" s="61"/>
      <c r="AP185" s="61"/>
      <c r="AQ185" s="61"/>
      <c r="AR185" s="61"/>
      <c r="AS185" s="61"/>
      <c r="AT185" s="61"/>
      <c r="AU185" s="61"/>
      <c r="AV185" s="61"/>
      <c r="AW185" s="61"/>
      <c r="AX185" s="61"/>
      <c r="AY185" s="61"/>
      <c r="AZ185" s="61"/>
      <c r="BA185" s="61"/>
      <c r="BB185" s="61"/>
      <c r="BC185" s="61"/>
      <c r="BD185" s="61"/>
      <c r="BE185" s="61"/>
      <c r="BF185" s="61"/>
      <c r="BG185" s="61"/>
      <c r="BH185" s="61"/>
      <c r="BI185" s="61"/>
      <c r="BJ185" s="61"/>
      <c r="BK185" s="61"/>
      <c r="BL185" s="61"/>
      <c r="BM185" s="61"/>
      <c r="BN185" s="61"/>
      <c r="BO185" s="61"/>
      <c r="BP185" s="61"/>
      <c r="BQ185" s="61"/>
      <c r="BR185" s="61"/>
      <c r="BS185" s="61"/>
      <c r="BT185" s="61"/>
      <c r="BU185" s="61"/>
      <c r="BV185" s="61"/>
      <c r="BW185" s="61"/>
      <c r="BX185" s="61"/>
      <c r="BY185" s="61"/>
      <c r="BZ185" s="61"/>
      <c r="CA185" s="61"/>
      <c r="CB185" s="61"/>
      <c r="CC185" s="61"/>
      <c r="CD185" s="61"/>
      <c r="CE185" s="61"/>
      <c r="CF185" s="61"/>
      <c r="CG185" s="61"/>
      <c r="CH185" s="61"/>
      <c r="CI185" s="61"/>
      <c r="CJ185" s="61"/>
      <c r="CK185" s="61"/>
      <c r="CL185" s="61"/>
      <c r="CM185" s="61"/>
      <c r="CN185" s="61"/>
      <c r="CO185" s="61"/>
      <c r="CP185" s="61"/>
      <c r="CQ185" s="61"/>
      <c r="CR185" s="61"/>
      <c r="CS185" s="61"/>
      <c r="CT185" s="61"/>
      <c r="CU185" s="61"/>
      <c r="CV185" s="61"/>
      <c r="CW185" s="61"/>
      <c r="CX185" s="61"/>
      <c r="CY185" s="61"/>
      <c r="CZ185" s="61"/>
      <c r="DA185" s="61"/>
      <c r="DB185" s="61"/>
    </row>
    <row r="186" spans="1:106" s="58" customFormat="1" ht="20.100000000000001" customHeight="1">
      <c r="A186" s="117"/>
      <c r="B186" s="840"/>
      <c r="C186" s="810"/>
      <c r="D186" s="795"/>
      <c r="E186" s="795"/>
      <c r="F186" s="795"/>
      <c r="G186" s="122">
        <f>$F$185*G185</f>
        <v>1870200</v>
      </c>
      <c r="H186" s="122">
        <f t="shared" ref="H186:AK186" si="92">$F$185*H185</f>
        <v>935100</v>
      </c>
      <c r="I186" s="122">
        <f t="shared" si="92"/>
        <v>0</v>
      </c>
      <c r="J186" s="122">
        <f t="shared" si="92"/>
        <v>0</v>
      </c>
      <c r="K186" s="122">
        <f t="shared" si="92"/>
        <v>0</v>
      </c>
      <c r="L186" s="122">
        <f t="shared" si="92"/>
        <v>0</v>
      </c>
      <c r="M186" s="122">
        <f t="shared" si="92"/>
        <v>1870200</v>
      </c>
      <c r="N186" s="122">
        <f t="shared" si="92"/>
        <v>1870200</v>
      </c>
      <c r="O186" s="122">
        <f t="shared" si="92"/>
        <v>1870200</v>
      </c>
      <c r="P186" s="122">
        <f t="shared" si="92"/>
        <v>935100</v>
      </c>
      <c r="Q186" s="122">
        <f t="shared" si="92"/>
        <v>0</v>
      </c>
      <c r="R186" s="122">
        <f t="shared" si="92"/>
        <v>2337750</v>
      </c>
      <c r="S186" s="122">
        <f t="shared" si="92"/>
        <v>1870200</v>
      </c>
      <c r="T186" s="122">
        <f t="shared" si="92"/>
        <v>2337750</v>
      </c>
      <c r="U186" s="122">
        <f t="shared" si="92"/>
        <v>2805300</v>
      </c>
      <c r="V186" s="122">
        <f t="shared" si="92"/>
        <v>2805300</v>
      </c>
      <c r="W186" s="122">
        <f t="shared" si="92"/>
        <v>0</v>
      </c>
      <c r="X186" s="122">
        <f t="shared" si="92"/>
        <v>0</v>
      </c>
      <c r="Y186" s="122">
        <f t="shared" si="92"/>
        <v>1870200</v>
      </c>
      <c r="Z186" s="122">
        <f t="shared" si="92"/>
        <v>1870200</v>
      </c>
      <c r="AA186" s="122">
        <f t="shared" si="92"/>
        <v>1870200</v>
      </c>
      <c r="AB186" s="122">
        <f t="shared" si="92"/>
        <v>1870200</v>
      </c>
      <c r="AC186" s="122">
        <f t="shared" si="92"/>
        <v>1402650</v>
      </c>
      <c r="AD186" s="122">
        <f t="shared" si="92"/>
        <v>0</v>
      </c>
      <c r="AE186" s="122">
        <f t="shared" si="92"/>
        <v>0</v>
      </c>
      <c r="AF186" s="122">
        <f t="shared" si="92"/>
        <v>1870200</v>
      </c>
      <c r="AG186" s="122">
        <f t="shared" si="92"/>
        <v>1870200</v>
      </c>
      <c r="AH186" s="122">
        <f t="shared" si="92"/>
        <v>1870200</v>
      </c>
      <c r="AI186" s="122">
        <f t="shared" si="92"/>
        <v>1402650</v>
      </c>
      <c r="AJ186" s="122">
        <f t="shared" si="92"/>
        <v>1870200</v>
      </c>
      <c r="AK186" s="122">
        <f t="shared" si="92"/>
        <v>0</v>
      </c>
      <c r="AL186" s="122">
        <f>F185*AL185</f>
        <v>39274200</v>
      </c>
      <c r="AM186" s="61"/>
      <c r="AN186" s="61"/>
      <c r="AO186" s="61"/>
      <c r="AP186" s="61"/>
      <c r="AQ186" s="61"/>
      <c r="AR186" s="61"/>
      <c r="AS186" s="61"/>
      <c r="AT186" s="61"/>
      <c r="AU186" s="61"/>
      <c r="AV186" s="61"/>
      <c r="AW186" s="61"/>
      <c r="AX186" s="61"/>
      <c r="AY186" s="61"/>
      <c r="AZ186" s="61"/>
      <c r="BA186" s="61"/>
      <c r="BB186" s="61"/>
      <c r="BC186" s="61"/>
      <c r="BD186" s="61"/>
      <c r="BE186" s="61"/>
      <c r="BF186" s="61"/>
      <c r="BG186" s="61"/>
      <c r="BH186" s="61"/>
      <c r="BI186" s="61"/>
      <c r="BJ186" s="61"/>
      <c r="BK186" s="61"/>
      <c r="BL186" s="61"/>
      <c r="BM186" s="61"/>
      <c r="BN186" s="61"/>
      <c r="BO186" s="61"/>
      <c r="BP186" s="61"/>
      <c r="BQ186" s="61"/>
      <c r="BR186" s="61"/>
      <c r="BS186" s="61"/>
      <c r="BT186" s="61"/>
      <c r="BU186" s="61"/>
      <c r="BV186" s="61"/>
      <c r="BW186" s="61"/>
      <c r="BX186" s="61"/>
      <c r="BY186" s="61"/>
      <c r="BZ186" s="61"/>
      <c r="CA186" s="61"/>
      <c r="CB186" s="61"/>
      <c r="CC186" s="61"/>
      <c r="CD186" s="61"/>
      <c r="CE186" s="61"/>
      <c r="CF186" s="61"/>
      <c r="CG186" s="61"/>
      <c r="CH186" s="61"/>
      <c r="CI186" s="61"/>
      <c r="CJ186" s="61"/>
      <c r="CK186" s="61"/>
      <c r="CL186" s="61"/>
      <c r="CM186" s="61"/>
      <c r="CN186" s="61"/>
      <c r="CO186" s="61"/>
      <c r="CP186" s="61"/>
      <c r="CQ186" s="61"/>
      <c r="CR186" s="61"/>
      <c r="CS186" s="61"/>
      <c r="CT186" s="61"/>
      <c r="CU186" s="61"/>
      <c r="CV186" s="61"/>
      <c r="CW186" s="61"/>
      <c r="CX186" s="61"/>
      <c r="CY186" s="61"/>
      <c r="CZ186" s="61"/>
      <c r="DA186" s="61"/>
      <c r="DB186" s="61"/>
    </row>
    <row r="187" spans="1:106" s="58" customFormat="1" ht="20.100000000000001" customHeight="1">
      <c r="A187" s="117" t="s">
        <v>425</v>
      </c>
      <c r="B187" s="840"/>
      <c r="C187" s="809" t="s">
        <v>90</v>
      </c>
      <c r="D187" s="794" t="str">
        <f>[76]납품수량!C95</f>
        <v>GLASS MOUNTING BRACKET ASSY</v>
      </c>
      <c r="E187" s="794" t="str">
        <f>[76]납품수량!D95</f>
        <v>JX</v>
      </c>
      <c r="F187" s="794">
        <f>VLOOKUP(C187,'[72]납품수량(영업)'!$C$3:$F$260,4,FALSE)</f>
        <v>241</v>
      </c>
      <c r="G187" s="122">
        <f>VLOOKUP($C$187,[77]납품수량!$B$3:$AI$200,G1,FALSE)</f>
        <v>0</v>
      </c>
      <c r="H187" s="122">
        <f>VLOOKUP($C$187,[77]납품수량!$B$3:$AI$200,H1,FALSE)</f>
        <v>1200</v>
      </c>
      <c r="I187" s="122">
        <f>VLOOKUP($C$187,[77]납품수량!$B$3:$AI$200,I1,FALSE)</f>
        <v>0</v>
      </c>
      <c r="J187" s="122">
        <f>VLOOKUP($C$187,[77]납품수량!$B$3:$AI$200,J1,FALSE)</f>
        <v>0</v>
      </c>
      <c r="K187" s="122">
        <f>VLOOKUP($C$187,[77]납품수량!$B$3:$AI$200,K1,FALSE)</f>
        <v>0</v>
      </c>
      <c r="L187" s="122">
        <f>VLOOKUP($C$187,[77]납품수량!$B$3:$AI$200,L1,FALSE)</f>
        <v>0</v>
      </c>
      <c r="M187" s="122">
        <f>VLOOKUP($C$187,[77]납품수량!$B$3:$AI$200,M1,FALSE)</f>
        <v>1200</v>
      </c>
      <c r="N187" s="122">
        <f>VLOOKUP($C$187,[77]납품수량!$B$3:$AI$200,N1,FALSE)</f>
        <v>1800</v>
      </c>
      <c r="O187" s="122">
        <f>VLOOKUP($C$187,[77]납품수량!$B$3:$AI$200,O1,FALSE)</f>
        <v>1680</v>
      </c>
      <c r="P187" s="122">
        <f>VLOOKUP($C$187,[77]납품수량!$B$3:$AI$200,P1,FALSE)</f>
        <v>0</v>
      </c>
      <c r="Q187" s="122">
        <f>VLOOKUP($C$187,[77]납품수량!$B$3:$AI$200,Q1,FALSE)</f>
        <v>0</v>
      </c>
      <c r="R187" s="122">
        <f>VLOOKUP($C$187,[77]납품수량!$B$3:$AI$200,R1,FALSE)</f>
        <v>1440</v>
      </c>
      <c r="S187" s="122">
        <f>VLOOKUP($C$187,[77]납품수량!$B$3:$AI$200,S1,FALSE)</f>
        <v>0</v>
      </c>
      <c r="T187" s="122">
        <f>VLOOKUP($C$187,[77]납품수량!$B$3:$AI$200,T1,FALSE)</f>
        <v>2160</v>
      </c>
      <c r="U187" s="122">
        <f>VLOOKUP($C$187,[77]납품수량!$B$3:$AI$200,U1,FALSE)</f>
        <v>840</v>
      </c>
      <c r="V187" s="122">
        <f>VLOOKUP($C$187,[77]납품수량!$B$3:$AI$200,V1,FALSE)</f>
        <v>840</v>
      </c>
      <c r="W187" s="122">
        <f>VLOOKUP($C$187,[77]납품수량!$B$3:$AI$200,W1,FALSE)</f>
        <v>0</v>
      </c>
      <c r="X187" s="122">
        <f>VLOOKUP($C$187,[77]납품수량!$B$3:$AI$200,X1,FALSE)</f>
        <v>0</v>
      </c>
      <c r="Y187" s="122">
        <f>VLOOKUP($C$187,[77]납품수량!$B$3:$AI$200,Y1,FALSE)</f>
        <v>480</v>
      </c>
      <c r="Z187" s="122">
        <f>VLOOKUP($C$187,[77]납품수량!$B$3:$AI$200,Z1,FALSE)</f>
        <v>0</v>
      </c>
      <c r="AA187" s="122">
        <f>VLOOKUP($C$187,[77]납품수량!$B$3:$AI$200,AA1,FALSE)</f>
        <v>0</v>
      </c>
      <c r="AB187" s="122">
        <f>VLOOKUP($C$187,[77]납품수량!$B$3:$AI$200,AB1,FALSE)</f>
        <v>1200</v>
      </c>
      <c r="AC187" s="122">
        <f>VLOOKUP($C$187,[77]납품수량!$B$3:$AI$200,AC1,FALSE)</f>
        <v>840</v>
      </c>
      <c r="AD187" s="122">
        <f>VLOOKUP($C$187,[77]납품수량!$B$3:$AI$200,AD1,FALSE)</f>
        <v>0</v>
      </c>
      <c r="AE187" s="122">
        <f>VLOOKUP($C$187,[77]납품수량!$B$3:$AI$200,AE1,FALSE)</f>
        <v>0</v>
      </c>
      <c r="AF187" s="122">
        <f>VLOOKUP($C$187,[77]납품수량!$B$3:$AI$200,AF1,FALSE)</f>
        <v>1200</v>
      </c>
      <c r="AG187" s="122">
        <f>VLOOKUP($C$187,[77]납품수량!$B$3:$AI$200,AG1,FALSE)</f>
        <v>1200</v>
      </c>
      <c r="AH187" s="122">
        <f>VLOOKUP($C$187,[77]납품수량!$B$3:$AI$200,AH1,FALSE)</f>
        <v>600</v>
      </c>
      <c r="AI187" s="122">
        <f>VLOOKUP($C$187,[77]납품수량!$B$3:$AI$200,AI1,FALSE)</f>
        <v>1200</v>
      </c>
      <c r="AJ187" s="122">
        <f>VLOOKUP($C$187,[77]납품수량!$B$3:$AI$200,AJ1,FALSE)</f>
        <v>600</v>
      </c>
      <c r="AK187" s="122">
        <f>VLOOKUP($C$187,[77]납품수량!$B$3:$AI$200,AK1,FALSE)</f>
        <v>0</v>
      </c>
      <c r="AL187" s="122">
        <f>SUM(G187:AK187)</f>
        <v>18480</v>
      </c>
      <c r="AM187" s="61"/>
      <c r="AN187" s="61"/>
      <c r="AO187" s="61"/>
      <c r="AP187" s="61"/>
      <c r="AQ187" s="61"/>
      <c r="AR187" s="61"/>
      <c r="AS187" s="61"/>
      <c r="AT187" s="61"/>
      <c r="AU187" s="61"/>
      <c r="AV187" s="61"/>
      <c r="AW187" s="61"/>
      <c r="AX187" s="61"/>
      <c r="AY187" s="61"/>
      <c r="AZ187" s="61"/>
      <c r="BA187" s="61"/>
      <c r="BB187" s="61"/>
      <c r="BC187" s="61"/>
      <c r="BD187" s="61"/>
      <c r="BE187" s="61"/>
      <c r="BF187" s="61"/>
      <c r="BG187" s="61"/>
      <c r="BH187" s="61"/>
      <c r="BI187" s="61"/>
      <c r="BJ187" s="61"/>
      <c r="BK187" s="61"/>
      <c r="BL187" s="61"/>
      <c r="BM187" s="61"/>
      <c r="BN187" s="61"/>
      <c r="BO187" s="61"/>
      <c r="BP187" s="61"/>
      <c r="BQ187" s="61"/>
      <c r="BR187" s="61"/>
      <c r="BS187" s="61"/>
      <c r="BT187" s="61"/>
      <c r="BU187" s="61"/>
      <c r="BV187" s="61"/>
      <c r="BW187" s="61"/>
      <c r="BX187" s="61"/>
      <c r="BY187" s="61"/>
      <c r="BZ187" s="61"/>
      <c r="CA187" s="61"/>
      <c r="CB187" s="61"/>
      <c r="CC187" s="61"/>
      <c r="CD187" s="61"/>
      <c r="CE187" s="61"/>
      <c r="CF187" s="61"/>
      <c r="CG187" s="61"/>
      <c r="CH187" s="61"/>
      <c r="CI187" s="61"/>
      <c r="CJ187" s="61"/>
      <c r="CK187" s="61"/>
      <c r="CL187" s="61"/>
      <c r="CM187" s="61"/>
      <c r="CN187" s="61"/>
      <c r="CO187" s="61"/>
      <c r="CP187" s="61"/>
      <c r="CQ187" s="61"/>
      <c r="CR187" s="61"/>
      <c r="CS187" s="61"/>
      <c r="CT187" s="61"/>
      <c r="CU187" s="61"/>
      <c r="CV187" s="61"/>
      <c r="CW187" s="61"/>
      <c r="CX187" s="61"/>
      <c r="CY187" s="61"/>
      <c r="CZ187" s="61"/>
      <c r="DA187" s="61"/>
      <c r="DB187" s="61"/>
    </row>
    <row r="188" spans="1:106" s="58" customFormat="1" ht="20.100000000000001" customHeight="1">
      <c r="A188" s="117"/>
      <c r="B188" s="840"/>
      <c r="C188" s="810"/>
      <c r="D188" s="795"/>
      <c r="E188" s="795"/>
      <c r="F188" s="795"/>
      <c r="G188" s="122">
        <f>$F$187*G187</f>
        <v>0</v>
      </c>
      <c r="H188" s="122">
        <f t="shared" ref="H188:AK188" si="93">$F$187*H187</f>
        <v>289200</v>
      </c>
      <c r="I188" s="122">
        <f t="shared" si="93"/>
        <v>0</v>
      </c>
      <c r="J188" s="122">
        <f t="shared" si="93"/>
        <v>0</v>
      </c>
      <c r="K188" s="122">
        <f t="shared" si="93"/>
        <v>0</v>
      </c>
      <c r="L188" s="122">
        <f t="shared" si="93"/>
        <v>0</v>
      </c>
      <c r="M188" s="122">
        <f t="shared" si="93"/>
        <v>289200</v>
      </c>
      <c r="N188" s="122">
        <f t="shared" si="93"/>
        <v>433800</v>
      </c>
      <c r="O188" s="122">
        <f t="shared" si="93"/>
        <v>404880</v>
      </c>
      <c r="P188" s="122">
        <f t="shared" si="93"/>
        <v>0</v>
      </c>
      <c r="Q188" s="122">
        <f t="shared" si="93"/>
        <v>0</v>
      </c>
      <c r="R188" s="122">
        <f t="shared" si="93"/>
        <v>347040</v>
      </c>
      <c r="S188" s="122">
        <f t="shared" si="93"/>
        <v>0</v>
      </c>
      <c r="T188" s="122">
        <f t="shared" si="93"/>
        <v>520560</v>
      </c>
      <c r="U188" s="122">
        <f t="shared" si="93"/>
        <v>202440</v>
      </c>
      <c r="V188" s="122">
        <f t="shared" si="93"/>
        <v>202440</v>
      </c>
      <c r="W188" s="122">
        <f t="shared" si="93"/>
        <v>0</v>
      </c>
      <c r="X188" s="122">
        <f t="shared" si="93"/>
        <v>0</v>
      </c>
      <c r="Y188" s="122">
        <f t="shared" si="93"/>
        <v>115680</v>
      </c>
      <c r="Z188" s="122">
        <f t="shared" si="93"/>
        <v>0</v>
      </c>
      <c r="AA188" s="122">
        <f t="shared" si="93"/>
        <v>0</v>
      </c>
      <c r="AB188" s="122">
        <f t="shared" si="93"/>
        <v>289200</v>
      </c>
      <c r="AC188" s="122">
        <f t="shared" si="93"/>
        <v>202440</v>
      </c>
      <c r="AD188" s="122">
        <f t="shared" si="93"/>
        <v>0</v>
      </c>
      <c r="AE188" s="122">
        <f t="shared" si="93"/>
        <v>0</v>
      </c>
      <c r="AF188" s="122">
        <f t="shared" si="93"/>
        <v>289200</v>
      </c>
      <c r="AG188" s="122">
        <f t="shared" si="93"/>
        <v>289200</v>
      </c>
      <c r="AH188" s="122">
        <f t="shared" si="93"/>
        <v>144600</v>
      </c>
      <c r="AI188" s="122">
        <f t="shared" si="93"/>
        <v>289200</v>
      </c>
      <c r="AJ188" s="122">
        <f t="shared" si="93"/>
        <v>144600</v>
      </c>
      <c r="AK188" s="122">
        <f t="shared" si="93"/>
        <v>0</v>
      </c>
      <c r="AL188" s="122">
        <f>F187*AL187</f>
        <v>4453680</v>
      </c>
      <c r="AM188" s="61"/>
      <c r="AN188" s="61"/>
      <c r="AO188" s="61"/>
      <c r="AP188" s="61"/>
      <c r="AQ188" s="61"/>
      <c r="AR188" s="61"/>
      <c r="AS188" s="61"/>
      <c r="AT188" s="61"/>
      <c r="AU188" s="61"/>
      <c r="AV188" s="61"/>
      <c r="AW188" s="61"/>
      <c r="AX188" s="61"/>
      <c r="AY188" s="61"/>
      <c r="AZ188" s="61"/>
      <c r="BA188" s="61"/>
      <c r="BB188" s="61"/>
      <c r="BC188" s="61"/>
      <c r="BD188" s="61"/>
      <c r="BE188" s="61"/>
      <c r="BF188" s="61"/>
      <c r="BG188" s="61"/>
      <c r="BH188" s="61"/>
      <c r="BI188" s="61"/>
      <c r="BJ188" s="61"/>
      <c r="BK188" s="61"/>
      <c r="BL188" s="61"/>
      <c r="BM188" s="61"/>
      <c r="BN188" s="61"/>
      <c r="BO188" s="61"/>
      <c r="BP188" s="61"/>
      <c r="BQ188" s="61"/>
      <c r="BR188" s="61"/>
      <c r="BS188" s="61"/>
      <c r="BT188" s="61"/>
      <c r="BU188" s="61"/>
      <c r="BV188" s="61"/>
      <c r="BW188" s="61"/>
      <c r="BX188" s="61"/>
      <c r="BY188" s="61"/>
      <c r="BZ188" s="61"/>
      <c r="CA188" s="61"/>
      <c r="CB188" s="61"/>
      <c r="CC188" s="61"/>
      <c r="CD188" s="61"/>
      <c r="CE188" s="61"/>
      <c r="CF188" s="61"/>
      <c r="CG188" s="61"/>
      <c r="CH188" s="61"/>
      <c r="CI188" s="61"/>
      <c r="CJ188" s="61"/>
      <c r="CK188" s="61"/>
      <c r="CL188" s="61"/>
      <c r="CM188" s="61"/>
      <c r="CN188" s="61"/>
      <c r="CO188" s="61"/>
      <c r="CP188" s="61"/>
      <c r="CQ188" s="61"/>
      <c r="CR188" s="61"/>
      <c r="CS188" s="61"/>
      <c r="CT188" s="61"/>
      <c r="CU188" s="61"/>
      <c r="CV188" s="61"/>
      <c r="CW188" s="61"/>
      <c r="CX188" s="61"/>
      <c r="CY188" s="61"/>
      <c r="CZ188" s="61"/>
      <c r="DA188" s="61"/>
      <c r="DB188" s="61"/>
    </row>
    <row r="189" spans="1:106" s="58" customFormat="1" ht="20.100000000000001" customHeight="1">
      <c r="A189" s="117" t="s">
        <v>425</v>
      </c>
      <c r="B189" s="840"/>
      <c r="C189" s="809" t="s">
        <v>89</v>
      </c>
      <c r="D189" s="794" t="str">
        <f>[76]납품수량!C96</f>
        <v>ROLLO MIDDLE CASSETTE UPPER</v>
      </c>
      <c r="E189" s="794" t="str">
        <f>[76]납품수량!D96</f>
        <v>JX</v>
      </c>
      <c r="F189" s="794">
        <f>VLOOKUP(C189,'[72]납품수량(영업)'!$C$3:$F$260,4,FALSE)</f>
        <v>0</v>
      </c>
      <c r="G189" s="122">
        <f>VLOOKUP($C$189,[77]납품수량!$B$3:$AI$200,G1,FALSE)</f>
        <v>0</v>
      </c>
      <c r="H189" s="122">
        <f>VLOOKUP($C$189,[77]납품수량!$B$3:$AI$200,H1,FALSE)</f>
        <v>0</v>
      </c>
      <c r="I189" s="122">
        <f>VLOOKUP($C$189,[77]납품수량!$B$3:$AI$200,I1,FALSE)</f>
        <v>0</v>
      </c>
      <c r="J189" s="122">
        <f>VLOOKUP($C$189,[77]납품수량!$B$3:$AI$200,J1,FALSE)</f>
        <v>0</v>
      </c>
      <c r="K189" s="122">
        <f>VLOOKUP($C$189,[77]납품수량!$B$3:$AI$200,K1,FALSE)</f>
        <v>0</v>
      </c>
      <c r="L189" s="122">
        <f>VLOOKUP($C$189,[77]납품수량!$B$3:$AI$200,L1,FALSE)</f>
        <v>0</v>
      </c>
      <c r="M189" s="122">
        <f>VLOOKUP($C$189,[77]납품수량!$B$3:$AI$200,M1,FALSE)</f>
        <v>0</v>
      </c>
      <c r="N189" s="122">
        <f>VLOOKUP($C$189,[77]납품수량!$B$3:$AI$200,N1,FALSE)</f>
        <v>0</v>
      </c>
      <c r="O189" s="122">
        <f>VLOOKUP($C$189,[77]납품수량!$B$3:$AI$200,O1,FALSE)</f>
        <v>0</v>
      </c>
      <c r="P189" s="122">
        <f>VLOOKUP($C$189,[77]납품수량!$B$3:$AI$200,P1,FALSE)</f>
        <v>0</v>
      </c>
      <c r="Q189" s="122">
        <f>VLOOKUP($C$189,[77]납품수량!$B$3:$AI$200,Q1,FALSE)</f>
        <v>0</v>
      </c>
      <c r="R189" s="122">
        <f>VLOOKUP($C$189,[77]납품수량!$B$3:$AI$200,R1,FALSE)</f>
        <v>0</v>
      </c>
      <c r="S189" s="122">
        <f>VLOOKUP($C$189,[77]납품수량!$B$3:$AI$200,S1,FALSE)</f>
        <v>0</v>
      </c>
      <c r="T189" s="122">
        <f>VLOOKUP($C$189,[77]납품수량!$B$3:$AI$200,T1,FALSE)</f>
        <v>0</v>
      </c>
      <c r="U189" s="122">
        <f>VLOOKUP($C$189,[77]납품수량!$B$3:$AI$200,U1,FALSE)</f>
        <v>0</v>
      </c>
      <c r="V189" s="122">
        <f>VLOOKUP($C$189,[77]납품수량!$B$3:$AI$200,V1,FALSE)</f>
        <v>0</v>
      </c>
      <c r="W189" s="122">
        <f>VLOOKUP($C$189,[77]납품수량!$B$3:$AI$200,W1,FALSE)</f>
        <v>0</v>
      </c>
      <c r="X189" s="122">
        <f>VLOOKUP($C$189,[77]납품수량!$B$3:$AI$200,X1,FALSE)</f>
        <v>0</v>
      </c>
      <c r="Y189" s="122">
        <f>VLOOKUP($C$189,[77]납품수량!$B$3:$AI$200,Y1,FALSE)</f>
        <v>0</v>
      </c>
      <c r="Z189" s="122">
        <f>VLOOKUP($C$189,[77]납품수량!$B$3:$AI$200,Z1,FALSE)</f>
        <v>0</v>
      </c>
      <c r="AA189" s="122">
        <f>VLOOKUP($C$189,[77]납품수량!$B$3:$AI$200,AA1,FALSE)</f>
        <v>0</v>
      </c>
      <c r="AB189" s="122">
        <f>VLOOKUP($C$189,[77]납품수량!$B$3:$AI$200,AB1,FALSE)</f>
        <v>0</v>
      </c>
      <c r="AC189" s="122">
        <f>VLOOKUP($C$189,[77]납품수량!$B$3:$AI$200,AC1,FALSE)</f>
        <v>0</v>
      </c>
      <c r="AD189" s="122">
        <f>VLOOKUP($C$189,[77]납품수량!$B$3:$AI$200,AD1,FALSE)</f>
        <v>0</v>
      </c>
      <c r="AE189" s="122">
        <f>VLOOKUP($C$189,[77]납품수량!$B$3:$AI$200,AE1,FALSE)</f>
        <v>0</v>
      </c>
      <c r="AF189" s="122">
        <f>VLOOKUP($C$189,[77]납품수량!$B$3:$AI$200,AF1,FALSE)</f>
        <v>0</v>
      </c>
      <c r="AG189" s="122">
        <f>VLOOKUP($C$189,[77]납품수량!$B$3:$AI$200,AG1,FALSE)</f>
        <v>0</v>
      </c>
      <c r="AH189" s="122">
        <f>VLOOKUP($C$189,[77]납품수량!$B$3:$AI$200,AH1,FALSE)</f>
        <v>0</v>
      </c>
      <c r="AI189" s="122">
        <f>VLOOKUP($C$189,[77]납품수량!$B$3:$AI$200,AI1,FALSE)</f>
        <v>0</v>
      </c>
      <c r="AJ189" s="122">
        <f>VLOOKUP($C$189,[77]납품수량!$B$3:$AI$200,AJ1,FALSE)</f>
        <v>0</v>
      </c>
      <c r="AK189" s="122">
        <f>VLOOKUP($C$189,[77]납품수량!$B$3:$AI$200,AK1,FALSE)</f>
        <v>0</v>
      </c>
      <c r="AL189" s="122">
        <f>SUM(G189:AK189)</f>
        <v>0</v>
      </c>
      <c r="AM189" s="61"/>
      <c r="AN189" s="61"/>
      <c r="AO189" s="61"/>
      <c r="AP189" s="61"/>
      <c r="AQ189" s="61"/>
      <c r="AR189" s="61"/>
      <c r="AS189" s="61"/>
      <c r="AT189" s="61"/>
      <c r="AU189" s="61"/>
      <c r="AV189" s="61"/>
      <c r="AW189" s="61"/>
      <c r="AX189" s="61"/>
      <c r="AY189" s="61"/>
      <c r="AZ189" s="61"/>
      <c r="BA189" s="61"/>
      <c r="BB189" s="61"/>
      <c r="BC189" s="61"/>
      <c r="BD189" s="61"/>
      <c r="BE189" s="61"/>
      <c r="BF189" s="61"/>
      <c r="BG189" s="61"/>
      <c r="BH189" s="61"/>
      <c r="BI189" s="61"/>
      <c r="BJ189" s="61"/>
      <c r="BK189" s="61"/>
      <c r="BL189" s="61"/>
      <c r="BM189" s="61"/>
      <c r="BN189" s="61"/>
      <c r="BO189" s="61"/>
      <c r="BP189" s="61"/>
      <c r="BQ189" s="61"/>
      <c r="BR189" s="61"/>
      <c r="BS189" s="61"/>
      <c r="BT189" s="61"/>
      <c r="BU189" s="61"/>
      <c r="BV189" s="61"/>
      <c r="BW189" s="61"/>
      <c r="BX189" s="61"/>
      <c r="BY189" s="61"/>
      <c r="BZ189" s="61"/>
      <c r="CA189" s="61"/>
      <c r="CB189" s="61"/>
      <c r="CC189" s="61"/>
      <c r="CD189" s="61"/>
      <c r="CE189" s="61"/>
      <c r="CF189" s="61"/>
      <c r="CG189" s="61"/>
      <c r="CH189" s="61"/>
      <c r="CI189" s="61"/>
      <c r="CJ189" s="61"/>
      <c r="CK189" s="61"/>
      <c r="CL189" s="61"/>
      <c r="CM189" s="61"/>
      <c r="CN189" s="61"/>
      <c r="CO189" s="61"/>
      <c r="CP189" s="61"/>
      <c r="CQ189" s="61"/>
      <c r="CR189" s="61"/>
      <c r="CS189" s="61"/>
      <c r="CT189" s="61"/>
      <c r="CU189" s="61"/>
      <c r="CV189" s="61"/>
      <c r="CW189" s="61"/>
      <c r="CX189" s="61"/>
      <c r="CY189" s="61"/>
      <c r="CZ189" s="61"/>
      <c r="DA189" s="61"/>
      <c r="DB189" s="61"/>
    </row>
    <row r="190" spans="1:106" s="58" customFormat="1" ht="20.100000000000001" customHeight="1">
      <c r="A190" s="117"/>
      <c r="B190" s="840"/>
      <c r="C190" s="810"/>
      <c r="D190" s="795"/>
      <c r="E190" s="795"/>
      <c r="F190" s="795"/>
      <c r="G190" s="122">
        <f>$F$189*G189</f>
        <v>0</v>
      </c>
      <c r="H190" s="122">
        <f t="shared" ref="H190:AK190" si="94">$F$189*H189</f>
        <v>0</v>
      </c>
      <c r="I190" s="122">
        <f t="shared" si="94"/>
        <v>0</v>
      </c>
      <c r="J190" s="122">
        <f t="shared" si="94"/>
        <v>0</v>
      </c>
      <c r="K190" s="122">
        <f t="shared" si="94"/>
        <v>0</v>
      </c>
      <c r="L190" s="122">
        <f t="shared" si="94"/>
        <v>0</v>
      </c>
      <c r="M190" s="122">
        <f t="shared" si="94"/>
        <v>0</v>
      </c>
      <c r="N190" s="122">
        <f t="shared" si="94"/>
        <v>0</v>
      </c>
      <c r="O190" s="122">
        <f t="shared" si="94"/>
        <v>0</v>
      </c>
      <c r="P190" s="122">
        <f t="shared" si="94"/>
        <v>0</v>
      </c>
      <c r="Q190" s="122">
        <f t="shared" si="94"/>
        <v>0</v>
      </c>
      <c r="R190" s="122">
        <f t="shared" si="94"/>
        <v>0</v>
      </c>
      <c r="S190" s="122">
        <f t="shared" si="94"/>
        <v>0</v>
      </c>
      <c r="T190" s="122">
        <f t="shared" si="94"/>
        <v>0</v>
      </c>
      <c r="U190" s="122">
        <f t="shared" si="94"/>
        <v>0</v>
      </c>
      <c r="V190" s="122">
        <f t="shared" si="94"/>
        <v>0</v>
      </c>
      <c r="W190" s="122">
        <f t="shared" si="94"/>
        <v>0</v>
      </c>
      <c r="X190" s="122">
        <f t="shared" si="94"/>
        <v>0</v>
      </c>
      <c r="Y190" s="122">
        <f t="shared" si="94"/>
        <v>0</v>
      </c>
      <c r="Z190" s="122">
        <f t="shared" si="94"/>
        <v>0</v>
      </c>
      <c r="AA190" s="122">
        <f t="shared" si="94"/>
        <v>0</v>
      </c>
      <c r="AB190" s="122">
        <f t="shared" si="94"/>
        <v>0</v>
      </c>
      <c r="AC190" s="122">
        <f t="shared" si="94"/>
        <v>0</v>
      </c>
      <c r="AD190" s="122">
        <f t="shared" si="94"/>
        <v>0</v>
      </c>
      <c r="AE190" s="122">
        <f t="shared" si="94"/>
        <v>0</v>
      </c>
      <c r="AF190" s="122">
        <f t="shared" si="94"/>
        <v>0</v>
      </c>
      <c r="AG190" s="122">
        <f t="shared" si="94"/>
        <v>0</v>
      </c>
      <c r="AH190" s="122">
        <f t="shared" si="94"/>
        <v>0</v>
      </c>
      <c r="AI190" s="122">
        <f t="shared" si="94"/>
        <v>0</v>
      </c>
      <c r="AJ190" s="122">
        <f t="shared" si="94"/>
        <v>0</v>
      </c>
      <c r="AK190" s="122">
        <f t="shared" si="94"/>
        <v>0</v>
      </c>
      <c r="AL190" s="122">
        <f>F189*AL189</f>
        <v>0</v>
      </c>
      <c r="AM190" s="61"/>
      <c r="AN190" s="61"/>
      <c r="AO190" s="61"/>
      <c r="AP190" s="61"/>
      <c r="AQ190" s="61"/>
      <c r="AR190" s="61"/>
      <c r="AS190" s="61"/>
      <c r="AT190" s="61"/>
      <c r="AU190" s="61"/>
      <c r="AV190" s="61"/>
      <c r="AW190" s="61"/>
      <c r="AX190" s="61"/>
      <c r="AY190" s="61"/>
      <c r="AZ190" s="61"/>
      <c r="BA190" s="61"/>
      <c r="BB190" s="61"/>
      <c r="BC190" s="61"/>
      <c r="BD190" s="61"/>
      <c r="BE190" s="61"/>
      <c r="BF190" s="61"/>
      <c r="BG190" s="61"/>
      <c r="BH190" s="61"/>
      <c r="BI190" s="61"/>
      <c r="BJ190" s="61"/>
      <c r="BK190" s="61"/>
      <c r="BL190" s="61"/>
      <c r="BM190" s="61"/>
      <c r="BN190" s="61"/>
      <c r="BO190" s="61"/>
      <c r="BP190" s="61"/>
      <c r="BQ190" s="61"/>
      <c r="BR190" s="61"/>
      <c r="BS190" s="61"/>
      <c r="BT190" s="61"/>
      <c r="BU190" s="61"/>
      <c r="BV190" s="61"/>
      <c r="BW190" s="61"/>
      <c r="BX190" s="61"/>
      <c r="BY190" s="61"/>
      <c r="BZ190" s="61"/>
      <c r="CA190" s="61"/>
      <c r="CB190" s="61"/>
      <c r="CC190" s="61"/>
      <c r="CD190" s="61"/>
      <c r="CE190" s="61"/>
      <c r="CF190" s="61"/>
      <c r="CG190" s="61"/>
      <c r="CH190" s="61"/>
      <c r="CI190" s="61"/>
      <c r="CJ190" s="61"/>
      <c r="CK190" s="61"/>
      <c r="CL190" s="61"/>
      <c r="CM190" s="61"/>
      <c r="CN190" s="61"/>
      <c r="CO190" s="61"/>
      <c r="CP190" s="61"/>
      <c r="CQ190" s="61"/>
      <c r="CR190" s="61"/>
      <c r="CS190" s="61"/>
      <c r="CT190" s="61"/>
      <c r="CU190" s="61"/>
      <c r="CV190" s="61"/>
      <c r="CW190" s="61"/>
      <c r="CX190" s="61"/>
      <c r="CY190" s="61"/>
      <c r="CZ190" s="61"/>
      <c r="DA190" s="61"/>
      <c r="DB190" s="61"/>
    </row>
    <row r="191" spans="1:106" s="58" customFormat="1" ht="20.100000000000001" customHeight="1">
      <c r="A191" s="117" t="s">
        <v>425</v>
      </c>
      <c r="B191" s="840"/>
      <c r="C191" s="809" t="s">
        <v>87</v>
      </c>
      <c r="D191" s="794" t="str">
        <f>[76]납품수량!C97</f>
        <v>IK ROLLO COVER</v>
      </c>
      <c r="E191" s="794" t="str">
        <f>[76]납품수량!D97</f>
        <v>IK</v>
      </c>
      <c r="F191" s="794">
        <f>VLOOKUP(C191,'[72]납품수량(영업)'!$C$3:$F$260,4,FALSE)</f>
        <v>0</v>
      </c>
      <c r="G191" s="122">
        <f>VLOOKUP($C$191,[77]납품수량!$B$3:$AI$200,G1,FALSE)</f>
        <v>0</v>
      </c>
      <c r="H191" s="122">
        <f>VLOOKUP($C$191,[77]납품수량!$B$3:$AI$200,H1,FALSE)</f>
        <v>0</v>
      </c>
      <c r="I191" s="122">
        <f>VLOOKUP($C$191,[77]납품수량!$B$3:$AI$200,I1,FALSE)</f>
        <v>0</v>
      </c>
      <c r="J191" s="122">
        <f>VLOOKUP($C$191,[77]납품수량!$B$3:$AI$200,J1,FALSE)</f>
        <v>0</v>
      </c>
      <c r="K191" s="122">
        <f>VLOOKUP($C$191,[77]납품수량!$B$3:$AI$200,K1,FALSE)</f>
        <v>0</v>
      </c>
      <c r="L191" s="122">
        <f>VLOOKUP($C$191,[77]납품수량!$B$3:$AI$200,L1,FALSE)</f>
        <v>0</v>
      </c>
      <c r="M191" s="122">
        <f>VLOOKUP($C$191,[77]납품수량!$B$3:$AI$200,M1,FALSE)</f>
        <v>0</v>
      </c>
      <c r="N191" s="122">
        <f>VLOOKUP($C$191,[77]납품수량!$B$3:$AI$200,N1,FALSE)</f>
        <v>0</v>
      </c>
      <c r="O191" s="122">
        <f>VLOOKUP($C$191,[77]납품수량!$B$3:$AI$200,O1,FALSE)</f>
        <v>0</v>
      </c>
      <c r="P191" s="122">
        <f>VLOOKUP($C$191,[77]납품수량!$B$3:$AI$200,P1,FALSE)</f>
        <v>0</v>
      </c>
      <c r="Q191" s="122">
        <f>VLOOKUP($C$191,[77]납품수량!$B$3:$AI$200,Q1,FALSE)</f>
        <v>0</v>
      </c>
      <c r="R191" s="122">
        <f>VLOOKUP($C$191,[77]납품수량!$B$3:$AI$200,R1,FALSE)</f>
        <v>0</v>
      </c>
      <c r="S191" s="122">
        <f>VLOOKUP($C$191,[77]납품수량!$B$3:$AI$200,S1,FALSE)</f>
        <v>0</v>
      </c>
      <c r="T191" s="122">
        <f>VLOOKUP($C$191,[77]납품수량!$B$3:$AI$200,T1,FALSE)</f>
        <v>0</v>
      </c>
      <c r="U191" s="122">
        <f>VLOOKUP($C$191,[77]납품수량!$B$3:$AI$200,U1,FALSE)</f>
        <v>0</v>
      </c>
      <c r="V191" s="122">
        <f>VLOOKUP($C$191,[77]납품수량!$B$3:$AI$200,V1,FALSE)</f>
        <v>0</v>
      </c>
      <c r="W191" s="122">
        <f>VLOOKUP($C$191,[77]납품수량!$B$3:$AI$200,W1,FALSE)</f>
        <v>0</v>
      </c>
      <c r="X191" s="122">
        <f>VLOOKUP($C$191,[77]납품수량!$B$3:$AI$200,X1,FALSE)</f>
        <v>0</v>
      </c>
      <c r="Y191" s="122">
        <f>VLOOKUP($C$191,[77]납품수량!$B$3:$AI$200,Y1,FALSE)</f>
        <v>0</v>
      </c>
      <c r="Z191" s="122">
        <f>VLOOKUP($C$191,[77]납품수량!$B$3:$AI$200,Z1,FALSE)</f>
        <v>0</v>
      </c>
      <c r="AA191" s="122">
        <f>VLOOKUP($C$191,[77]납품수량!$B$3:$AI$200,AA1,FALSE)</f>
        <v>0</v>
      </c>
      <c r="AB191" s="122">
        <f>VLOOKUP($C$191,[77]납품수량!$B$3:$AI$200,AB1,FALSE)</f>
        <v>0</v>
      </c>
      <c r="AC191" s="122">
        <f>VLOOKUP($C$191,[77]납품수량!$B$3:$AI$200,AC1,FALSE)</f>
        <v>0</v>
      </c>
      <c r="AD191" s="122">
        <f>VLOOKUP($C$191,[77]납품수량!$B$3:$AI$200,AD1,FALSE)</f>
        <v>0</v>
      </c>
      <c r="AE191" s="122">
        <f>VLOOKUP($C$191,[77]납품수량!$B$3:$AI$200,AE1,FALSE)</f>
        <v>0</v>
      </c>
      <c r="AF191" s="122">
        <f>VLOOKUP($C$191,[77]납품수량!$B$3:$AI$200,AF1,FALSE)</f>
        <v>0</v>
      </c>
      <c r="AG191" s="122">
        <f>VLOOKUP($C$191,[77]납품수량!$B$3:$AI$200,AG1,FALSE)</f>
        <v>0</v>
      </c>
      <c r="AH191" s="122">
        <f>VLOOKUP($C$191,[77]납품수량!$B$3:$AI$200,AH1,FALSE)</f>
        <v>0</v>
      </c>
      <c r="AI191" s="122">
        <f>VLOOKUP($C$191,[77]납품수량!$B$3:$AI$200,AI1,FALSE)</f>
        <v>0</v>
      </c>
      <c r="AJ191" s="122">
        <f>VLOOKUP($C$191,[77]납품수량!$B$3:$AI$200,AJ1,FALSE)</f>
        <v>0</v>
      </c>
      <c r="AK191" s="122">
        <f>VLOOKUP($C$191,[77]납품수량!$B$3:$AI$200,AK1,FALSE)</f>
        <v>0</v>
      </c>
      <c r="AL191" s="122">
        <f>SUM(G191:AK191)</f>
        <v>0</v>
      </c>
      <c r="AM191" s="61"/>
      <c r="AN191" s="61"/>
      <c r="AO191" s="61"/>
      <c r="AP191" s="61"/>
      <c r="AQ191" s="61"/>
      <c r="AR191" s="61"/>
      <c r="AS191" s="61"/>
      <c r="AT191" s="61"/>
      <c r="AU191" s="61"/>
      <c r="AV191" s="61"/>
      <c r="AW191" s="61"/>
      <c r="AX191" s="61"/>
      <c r="AY191" s="61"/>
      <c r="AZ191" s="61"/>
      <c r="BA191" s="61"/>
      <c r="BB191" s="61"/>
      <c r="BC191" s="61"/>
      <c r="BD191" s="61"/>
      <c r="BE191" s="61"/>
      <c r="BF191" s="61"/>
      <c r="BG191" s="61"/>
      <c r="BH191" s="61"/>
      <c r="BI191" s="61"/>
      <c r="BJ191" s="61"/>
      <c r="BK191" s="61"/>
      <c r="BL191" s="61"/>
      <c r="BM191" s="61"/>
      <c r="BN191" s="61"/>
      <c r="BO191" s="61"/>
      <c r="BP191" s="61"/>
      <c r="BQ191" s="61"/>
      <c r="BR191" s="61"/>
      <c r="BS191" s="61"/>
      <c r="BT191" s="61"/>
      <c r="BU191" s="61"/>
      <c r="BV191" s="61"/>
      <c r="BW191" s="61"/>
      <c r="BX191" s="61"/>
      <c r="BY191" s="61"/>
      <c r="BZ191" s="61"/>
      <c r="CA191" s="61"/>
      <c r="CB191" s="61"/>
      <c r="CC191" s="61"/>
      <c r="CD191" s="61"/>
      <c r="CE191" s="61"/>
      <c r="CF191" s="61"/>
      <c r="CG191" s="61"/>
      <c r="CH191" s="61"/>
      <c r="CI191" s="61"/>
      <c r="CJ191" s="61"/>
      <c r="CK191" s="61"/>
      <c r="CL191" s="61"/>
      <c r="CM191" s="61"/>
      <c r="CN191" s="61"/>
      <c r="CO191" s="61"/>
      <c r="CP191" s="61"/>
      <c r="CQ191" s="61"/>
      <c r="CR191" s="61"/>
      <c r="CS191" s="61"/>
      <c r="CT191" s="61"/>
      <c r="CU191" s="61"/>
      <c r="CV191" s="61"/>
      <c r="CW191" s="61"/>
      <c r="CX191" s="61"/>
      <c r="CY191" s="61"/>
      <c r="CZ191" s="61"/>
      <c r="DA191" s="61"/>
      <c r="DB191" s="61"/>
    </row>
    <row r="192" spans="1:106" s="58" customFormat="1" ht="20.100000000000001" customHeight="1">
      <c r="A192" s="117"/>
      <c r="B192" s="840"/>
      <c r="C192" s="810"/>
      <c r="D192" s="795"/>
      <c r="E192" s="795"/>
      <c r="F192" s="795"/>
      <c r="G192" s="122">
        <f>$F$191*G191</f>
        <v>0</v>
      </c>
      <c r="H192" s="122">
        <f t="shared" ref="H192:AK192" si="95">$F$191*H191</f>
        <v>0</v>
      </c>
      <c r="I192" s="122">
        <f t="shared" si="95"/>
        <v>0</v>
      </c>
      <c r="J192" s="122">
        <f t="shared" si="95"/>
        <v>0</v>
      </c>
      <c r="K192" s="122">
        <f t="shared" si="95"/>
        <v>0</v>
      </c>
      <c r="L192" s="122">
        <f t="shared" si="95"/>
        <v>0</v>
      </c>
      <c r="M192" s="122">
        <f t="shared" si="95"/>
        <v>0</v>
      </c>
      <c r="N192" s="122">
        <f t="shared" si="95"/>
        <v>0</v>
      </c>
      <c r="O192" s="122">
        <f t="shared" si="95"/>
        <v>0</v>
      </c>
      <c r="P192" s="122">
        <f t="shared" si="95"/>
        <v>0</v>
      </c>
      <c r="Q192" s="122">
        <f t="shared" si="95"/>
        <v>0</v>
      </c>
      <c r="R192" s="122">
        <f t="shared" si="95"/>
        <v>0</v>
      </c>
      <c r="S192" s="122">
        <f t="shared" si="95"/>
        <v>0</v>
      </c>
      <c r="T192" s="122">
        <f t="shared" si="95"/>
        <v>0</v>
      </c>
      <c r="U192" s="122">
        <f t="shared" si="95"/>
        <v>0</v>
      </c>
      <c r="V192" s="122">
        <f t="shared" si="95"/>
        <v>0</v>
      </c>
      <c r="W192" s="122">
        <f t="shared" si="95"/>
        <v>0</v>
      </c>
      <c r="X192" s="122">
        <f t="shared" si="95"/>
        <v>0</v>
      </c>
      <c r="Y192" s="122">
        <f t="shared" si="95"/>
        <v>0</v>
      </c>
      <c r="Z192" s="122">
        <f t="shared" si="95"/>
        <v>0</v>
      </c>
      <c r="AA192" s="122">
        <f t="shared" si="95"/>
        <v>0</v>
      </c>
      <c r="AB192" s="122">
        <f t="shared" si="95"/>
        <v>0</v>
      </c>
      <c r="AC192" s="122">
        <f t="shared" si="95"/>
        <v>0</v>
      </c>
      <c r="AD192" s="122">
        <f t="shared" si="95"/>
        <v>0</v>
      </c>
      <c r="AE192" s="122">
        <f t="shared" si="95"/>
        <v>0</v>
      </c>
      <c r="AF192" s="122">
        <f t="shared" si="95"/>
        <v>0</v>
      </c>
      <c r="AG192" s="122">
        <f t="shared" si="95"/>
        <v>0</v>
      </c>
      <c r="AH192" s="122">
        <f t="shared" si="95"/>
        <v>0</v>
      </c>
      <c r="AI192" s="122">
        <f t="shared" si="95"/>
        <v>0</v>
      </c>
      <c r="AJ192" s="122">
        <f t="shared" si="95"/>
        <v>0</v>
      </c>
      <c r="AK192" s="122">
        <f t="shared" si="95"/>
        <v>0</v>
      </c>
      <c r="AL192" s="122">
        <f>F191*AL191</f>
        <v>0</v>
      </c>
      <c r="AM192" s="61"/>
      <c r="AN192" s="61"/>
      <c r="AO192" s="61"/>
      <c r="AP192" s="61"/>
      <c r="AQ192" s="61"/>
      <c r="AR192" s="61"/>
      <c r="AS192" s="61"/>
      <c r="AT192" s="61"/>
      <c r="AU192" s="61"/>
      <c r="AV192" s="61"/>
      <c r="AW192" s="61"/>
      <c r="AX192" s="61"/>
      <c r="AY192" s="61"/>
      <c r="AZ192" s="61"/>
      <c r="BA192" s="61"/>
      <c r="BB192" s="61"/>
      <c r="BC192" s="61"/>
      <c r="BD192" s="61"/>
      <c r="BE192" s="61"/>
      <c r="BF192" s="61"/>
      <c r="BG192" s="61"/>
      <c r="BH192" s="61"/>
      <c r="BI192" s="61"/>
      <c r="BJ192" s="61"/>
      <c r="BK192" s="61"/>
      <c r="BL192" s="61"/>
      <c r="BM192" s="61"/>
      <c r="BN192" s="61"/>
      <c r="BO192" s="61"/>
      <c r="BP192" s="61"/>
      <c r="BQ192" s="61"/>
      <c r="BR192" s="61"/>
      <c r="BS192" s="61"/>
      <c r="BT192" s="61"/>
      <c r="BU192" s="61"/>
      <c r="BV192" s="61"/>
      <c r="BW192" s="61"/>
      <c r="BX192" s="61"/>
      <c r="BY192" s="61"/>
      <c r="BZ192" s="61"/>
      <c r="CA192" s="61"/>
      <c r="CB192" s="61"/>
      <c r="CC192" s="61"/>
      <c r="CD192" s="61"/>
      <c r="CE192" s="61"/>
      <c r="CF192" s="61"/>
      <c r="CG192" s="61"/>
      <c r="CH192" s="61"/>
      <c r="CI192" s="61"/>
      <c r="CJ192" s="61"/>
      <c r="CK192" s="61"/>
      <c r="CL192" s="61"/>
      <c r="CM192" s="61"/>
      <c r="CN192" s="61"/>
      <c r="CO192" s="61"/>
      <c r="CP192" s="61"/>
      <c r="CQ192" s="61"/>
      <c r="CR192" s="61"/>
      <c r="CS192" s="61"/>
      <c r="CT192" s="61"/>
      <c r="CU192" s="61"/>
      <c r="CV192" s="61"/>
      <c r="CW192" s="61"/>
      <c r="CX192" s="61"/>
      <c r="CY192" s="61"/>
      <c r="CZ192" s="61"/>
      <c r="DA192" s="61"/>
      <c r="DB192" s="61"/>
    </row>
    <row r="193" spans="1:106" s="58" customFormat="1" ht="20.100000000000001" customHeight="1">
      <c r="A193" s="117" t="s">
        <v>425</v>
      </c>
      <c r="B193" s="840"/>
      <c r="C193" s="809" t="s">
        <v>88</v>
      </c>
      <c r="D193" s="794" t="str">
        <f>[76]납품수량!C98</f>
        <v>IK COVER FRONT FRAME</v>
      </c>
      <c r="E193" s="794" t="str">
        <f>[76]납품수량!D98</f>
        <v>IK</v>
      </c>
      <c r="F193" s="794">
        <f>VLOOKUP(C193,'[72]납품수량(영업)'!$C$3:$F$260,4,FALSE)</f>
        <v>0</v>
      </c>
      <c r="G193" s="122">
        <f>VLOOKUP($C$193,[77]납품수량!$B$3:$AI$200,G1,FALSE)</f>
        <v>0</v>
      </c>
      <c r="H193" s="122">
        <f>VLOOKUP($C$193,[77]납품수량!$B$3:$AI$200,H1,FALSE)</f>
        <v>0</v>
      </c>
      <c r="I193" s="122">
        <f>VLOOKUP($C$193,[77]납품수량!$B$3:$AI$200,I1,FALSE)</f>
        <v>0</v>
      </c>
      <c r="J193" s="122">
        <f>VLOOKUP($C$193,[77]납품수량!$B$3:$AI$200,J1,FALSE)</f>
        <v>0</v>
      </c>
      <c r="K193" s="122">
        <f>VLOOKUP($C$193,[77]납품수량!$B$3:$AI$200,K1,FALSE)</f>
        <v>0</v>
      </c>
      <c r="L193" s="122">
        <f>VLOOKUP($C$193,[77]납품수량!$B$3:$AI$200,L1,FALSE)</f>
        <v>0</v>
      </c>
      <c r="M193" s="122">
        <f>VLOOKUP($C$193,[77]납품수량!$B$3:$AI$200,M1,FALSE)</f>
        <v>0</v>
      </c>
      <c r="N193" s="122">
        <f>VLOOKUP($C$193,[77]납품수량!$B$3:$AI$200,N1,FALSE)</f>
        <v>0</v>
      </c>
      <c r="O193" s="122">
        <f>VLOOKUP($C$193,[77]납품수량!$B$3:$AI$200,O1,FALSE)</f>
        <v>0</v>
      </c>
      <c r="P193" s="122">
        <f>VLOOKUP($C$193,[77]납품수량!$B$3:$AI$200,P1,FALSE)</f>
        <v>0</v>
      </c>
      <c r="Q193" s="122">
        <f>VLOOKUP($C$193,[77]납품수량!$B$3:$AI$200,Q1,FALSE)</f>
        <v>0</v>
      </c>
      <c r="R193" s="122">
        <f>VLOOKUP($C$193,[77]납품수량!$B$3:$AI$200,R1,FALSE)</f>
        <v>0</v>
      </c>
      <c r="S193" s="122">
        <f>VLOOKUP($C$193,[77]납품수량!$B$3:$AI$200,S1,FALSE)</f>
        <v>0</v>
      </c>
      <c r="T193" s="122">
        <f>VLOOKUP($C$193,[77]납품수량!$B$3:$AI$200,T1,FALSE)</f>
        <v>0</v>
      </c>
      <c r="U193" s="122">
        <f>VLOOKUP($C$193,[77]납품수량!$B$3:$AI$200,U1,FALSE)</f>
        <v>0</v>
      </c>
      <c r="V193" s="122">
        <f>VLOOKUP($C$193,[77]납품수량!$B$3:$AI$200,V1,FALSE)</f>
        <v>0</v>
      </c>
      <c r="W193" s="122">
        <f>VLOOKUP($C$193,[77]납품수량!$B$3:$AI$200,W1,FALSE)</f>
        <v>0</v>
      </c>
      <c r="X193" s="122">
        <f>VLOOKUP($C$193,[77]납품수량!$B$3:$AI$200,X1,FALSE)</f>
        <v>0</v>
      </c>
      <c r="Y193" s="122">
        <f>VLOOKUP($C$193,[77]납품수량!$B$3:$AI$200,Y1,FALSE)</f>
        <v>0</v>
      </c>
      <c r="Z193" s="122">
        <f>VLOOKUP($C$193,[77]납품수량!$B$3:$AI$200,Z1,FALSE)</f>
        <v>0</v>
      </c>
      <c r="AA193" s="122">
        <f>VLOOKUP($C$193,[77]납품수량!$B$3:$AI$200,AA1,FALSE)</f>
        <v>0</v>
      </c>
      <c r="AB193" s="122">
        <f>VLOOKUP($C$193,[77]납품수량!$B$3:$AI$200,AB1,FALSE)</f>
        <v>0</v>
      </c>
      <c r="AC193" s="122">
        <f>VLOOKUP($C$193,[77]납품수량!$B$3:$AI$200,AC1,FALSE)</f>
        <v>0</v>
      </c>
      <c r="AD193" s="122">
        <f>VLOOKUP($C$193,[77]납품수량!$B$3:$AI$200,AD1,FALSE)</f>
        <v>0</v>
      </c>
      <c r="AE193" s="122">
        <f>VLOOKUP($C$193,[77]납품수량!$B$3:$AI$200,AE1,FALSE)</f>
        <v>0</v>
      </c>
      <c r="AF193" s="122">
        <f>VLOOKUP($C$193,[77]납품수량!$B$3:$AI$200,AF1,FALSE)</f>
        <v>0</v>
      </c>
      <c r="AG193" s="122">
        <f>VLOOKUP($C$193,[77]납품수량!$B$3:$AI$200,AG1,FALSE)</f>
        <v>0</v>
      </c>
      <c r="AH193" s="122">
        <f>VLOOKUP($C$193,[77]납품수량!$B$3:$AI$200,AH1,FALSE)</f>
        <v>0</v>
      </c>
      <c r="AI193" s="122">
        <f>VLOOKUP($C$193,[77]납품수량!$B$3:$AI$200,AI1,FALSE)</f>
        <v>0</v>
      </c>
      <c r="AJ193" s="122">
        <f>VLOOKUP($C$193,[77]납품수량!$B$3:$AI$200,AJ1,FALSE)</f>
        <v>0</v>
      </c>
      <c r="AK193" s="122">
        <f>VLOOKUP($C$193,[77]납품수량!$B$3:$AI$200,AK1,FALSE)</f>
        <v>0</v>
      </c>
      <c r="AL193" s="122">
        <f>SUM(G193:AK193)</f>
        <v>0</v>
      </c>
      <c r="AM193" s="61"/>
      <c r="AN193" s="61"/>
      <c r="AO193" s="61"/>
      <c r="AP193" s="61"/>
      <c r="AQ193" s="61"/>
      <c r="AR193" s="61"/>
      <c r="AS193" s="61"/>
      <c r="AT193" s="61"/>
      <c r="AU193" s="61"/>
      <c r="AV193" s="61"/>
      <c r="AW193" s="61"/>
      <c r="AX193" s="61"/>
      <c r="AY193" s="61"/>
      <c r="AZ193" s="61"/>
      <c r="BA193" s="61"/>
      <c r="BB193" s="61"/>
      <c r="BC193" s="61"/>
      <c r="BD193" s="61"/>
      <c r="BE193" s="61"/>
      <c r="BF193" s="61"/>
      <c r="BG193" s="61"/>
      <c r="BH193" s="61"/>
      <c r="BI193" s="61"/>
      <c r="BJ193" s="61"/>
      <c r="BK193" s="61"/>
      <c r="BL193" s="61"/>
      <c r="BM193" s="61"/>
      <c r="BN193" s="61"/>
      <c r="BO193" s="61"/>
      <c r="BP193" s="61"/>
      <c r="BQ193" s="61"/>
      <c r="BR193" s="61"/>
      <c r="BS193" s="61"/>
      <c r="BT193" s="61"/>
      <c r="BU193" s="61"/>
      <c r="BV193" s="61"/>
      <c r="BW193" s="61"/>
      <c r="BX193" s="61"/>
      <c r="BY193" s="61"/>
      <c r="BZ193" s="61"/>
      <c r="CA193" s="61"/>
      <c r="CB193" s="61"/>
      <c r="CC193" s="61"/>
      <c r="CD193" s="61"/>
      <c r="CE193" s="61"/>
      <c r="CF193" s="61"/>
      <c r="CG193" s="61"/>
      <c r="CH193" s="61"/>
      <c r="CI193" s="61"/>
      <c r="CJ193" s="61"/>
      <c r="CK193" s="61"/>
      <c r="CL193" s="61"/>
      <c r="CM193" s="61"/>
      <c r="CN193" s="61"/>
      <c r="CO193" s="61"/>
      <c r="CP193" s="61"/>
      <c r="CQ193" s="61"/>
      <c r="CR193" s="61"/>
      <c r="CS193" s="61"/>
      <c r="CT193" s="61"/>
      <c r="CU193" s="61"/>
      <c r="CV193" s="61"/>
      <c r="CW193" s="61"/>
      <c r="CX193" s="61"/>
      <c r="CY193" s="61"/>
      <c r="CZ193" s="61"/>
      <c r="DA193" s="61"/>
      <c r="DB193" s="61"/>
    </row>
    <row r="194" spans="1:106" s="58" customFormat="1" ht="20.100000000000001" customHeight="1">
      <c r="A194" s="117"/>
      <c r="B194" s="840"/>
      <c r="C194" s="810"/>
      <c r="D194" s="795"/>
      <c r="E194" s="795"/>
      <c r="F194" s="795"/>
      <c r="G194" s="122">
        <f>$F$193*G193</f>
        <v>0</v>
      </c>
      <c r="H194" s="122">
        <f t="shared" ref="H194:AK194" si="96">$F$193*H193</f>
        <v>0</v>
      </c>
      <c r="I194" s="122">
        <f t="shared" si="96"/>
        <v>0</v>
      </c>
      <c r="J194" s="122">
        <f t="shared" si="96"/>
        <v>0</v>
      </c>
      <c r="K194" s="122">
        <f t="shared" si="96"/>
        <v>0</v>
      </c>
      <c r="L194" s="122">
        <f t="shared" si="96"/>
        <v>0</v>
      </c>
      <c r="M194" s="122">
        <f t="shared" si="96"/>
        <v>0</v>
      </c>
      <c r="N194" s="122">
        <f t="shared" si="96"/>
        <v>0</v>
      </c>
      <c r="O194" s="122">
        <f t="shared" si="96"/>
        <v>0</v>
      </c>
      <c r="P194" s="122">
        <f t="shared" si="96"/>
        <v>0</v>
      </c>
      <c r="Q194" s="122">
        <f t="shared" si="96"/>
        <v>0</v>
      </c>
      <c r="R194" s="122">
        <f t="shared" si="96"/>
        <v>0</v>
      </c>
      <c r="S194" s="122">
        <f t="shared" si="96"/>
        <v>0</v>
      </c>
      <c r="T194" s="122">
        <f t="shared" si="96"/>
        <v>0</v>
      </c>
      <c r="U194" s="122">
        <f t="shared" si="96"/>
        <v>0</v>
      </c>
      <c r="V194" s="122">
        <f t="shared" si="96"/>
        <v>0</v>
      </c>
      <c r="W194" s="122">
        <f t="shared" si="96"/>
        <v>0</v>
      </c>
      <c r="X194" s="122">
        <f t="shared" si="96"/>
        <v>0</v>
      </c>
      <c r="Y194" s="122">
        <f t="shared" si="96"/>
        <v>0</v>
      </c>
      <c r="Z194" s="122">
        <f t="shared" si="96"/>
        <v>0</v>
      </c>
      <c r="AA194" s="122">
        <f t="shared" si="96"/>
        <v>0</v>
      </c>
      <c r="AB194" s="122">
        <f t="shared" si="96"/>
        <v>0</v>
      </c>
      <c r="AC194" s="122">
        <f t="shared" si="96"/>
        <v>0</v>
      </c>
      <c r="AD194" s="122">
        <f t="shared" si="96"/>
        <v>0</v>
      </c>
      <c r="AE194" s="122">
        <f t="shared" si="96"/>
        <v>0</v>
      </c>
      <c r="AF194" s="122">
        <f t="shared" si="96"/>
        <v>0</v>
      </c>
      <c r="AG194" s="122">
        <f t="shared" si="96"/>
        <v>0</v>
      </c>
      <c r="AH194" s="122">
        <f t="shared" si="96"/>
        <v>0</v>
      </c>
      <c r="AI194" s="122">
        <f t="shared" si="96"/>
        <v>0</v>
      </c>
      <c r="AJ194" s="122">
        <f t="shared" si="96"/>
        <v>0</v>
      </c>
      <c r="AK194" s="122">
        <f t="shared" si="96"/>
        <v>0</v>
      </c>
      <c r="AL194" s="122">
        <f>F193*AL193</f>
        <v>0</v>
      </c>
      <c r="AM194" s="61"/>
      <c r="AN194" s="61"/>
      <c r="AO194" s="61"/>
      <c r="AP194" s="61"/>
      <c r="AQ194" s="61"/>
      <c r="AR194" s="61"/>
      <c r="AS194" s="61"/>
      <c r="AT194" s="61"/>
      <c r="AU194" s="61"/>
      <c r="AV194" s="61"/>
      <c r="AW194" s="61"/>
      <c r="AX194" s="61"/>
      <c r="AY194" s="61"/>
      <c r="AZ194" s="61"/>
      <c r="BA194" s="61"/>
      <c r="BB194" s="61"/>
      <c r="BC194" s="61"/>
      <c r="BD194" s="61"/>
      <c r="BE194" s="61"/>
      <c r="BF194" s="61"/>
      <c r="BG194" s="61"/>
      <c r="BH194" s="61"/>
      <c r="BI194" s="61"/>
      <c r="BJ194" s="61"/>
      <c r="BK194" s="61"/>
      <c r="BL194" s="61"/>
      <c r="BM194" s="61"/>
      <c r="BN194" s="61"/>
      <c r="BO194" s="61"/>
      <c r="BP194" s="61"/>
      <c r="BQ194" s="61"/>
      <c r="BR194" s="61"/>
      <c r="BS194" s="61"/>
      <c r="BT194" s="61"/>
      <c r="BU194" s="61"/>
      <c r="BV194" s="61"/>
      <c r="BW194" s="61"/>
      <c r="BX194" s="61"/>
      <c r="BY194" s="61"/>
      <c r="BZ194" s="61"/>
      <c r="CA194" s="61"/>
      <c r="CB194" s="61"/>
      <c r="CC194" s="61"/>
      <c r="CD194" s="61"/>
      <c r="CE194" s="61"/>
      <c r="CF194" s="61"/>
      <c r="CG194" s="61"/>
      <c r="CH194" s="61"/>
      <c r="CI194" s="61"/>
      <c r="CJ194" s="61"/>
      <c r="CK194" s="61"/>
      <c r="CL194" s="61"/>
      <c r="CM194" s="61"/>
      <c r="CN194" s="61"/>
      <c r="CO194" s="61"/>
      <c r="CP194" s="61"/>
      <c r="CQ194" s="61"/>
      <c r="CR194" s="61"/>
      <c r="CS194" s="61"/>
      <c r="CT194" s="61"/>
      <c r="CU194" s="61"/>
      <c r="CV194" s="61"/>
      <c r="CW194" s="61"/>
      <c r="CX194" s="61"/>
      <c r="CY194" s="61"/>
      <c r="CZ194" s="61"/>
      <c r="DA194" s="61"/>
      <c r="DB194" s="61"/>
    </row>
    <row r="195" spans="1:106" s="58" customFormat="1" ht="20.100000000000001" customHeight="1">
      <c r="A195" s="117" t="s">
        <v>425</v>
      </c>
      <c r="B195" s="840"/>
      <c r="C195" s="809" t="s">
        <v>86</v>
      </c>
      <c r="D195" s="794" t="str">
        <f>[76]납품수량!C99</f>
        <v>MIDDLE BEAM</v>
      </c>
      <c r="E195" s="794" t="str">
        <f>[76]납품수량!D99</f>
        <v>RJ</v>
      </c>
      <c r="F195" s="794">
        <f>VLOOKUP(C195,'[72]납품수량(영업)'!$C$3:$F$260,4,FALSE)</f>
        <v>853</v>
      </c>
      <c r="G195" s="122">
        <f>VLOOKUP($C$195,[77]납품수량!$B$3:$AI$200,G1,FALSE)</f>
        <v>0</v>
      </c>
      <c r="H195" s="122">
        <f>VLOOKUP($C$195,[77]납품수량!$B$3:$AI$200,H1,FALSE)</f>
        <v>0</v>
      </c>
      <c r="I195" s="122">
        <f>VLOOKUP($C$195,[77]납품수량!$B$3:$AI$200,I1,FALSE)</f>
        <v>0</v>
      </c>
      <c r="J195" s="122">
        <f>VLOOKUP($C$195,[77]납품수량!$B$3:$AI$200,J1,FALSE)</f>
        <v>0</v>
      </c>
      <c r="K195" s="122">
        <f>VLOOKUP($C$195,[77]납품수량!$B$3:$AI$200,K1,FALSE)</f>
        <v>0</v>
      </c>
      <c r="L195" s="122">
        <f>VLOOKUP($C$195,[77]납품수량!$B$3:$AI$200,L1,FALSE)</f>
        <v>0</v>
      </c>
      <c r="M195" s="122">
        <f>VLOOKUP($C$195,[77]납품수량!$B$3:$AI$200,M1,FALSE)</f>
        <v>0</v>
      </c>
      <c r="N195" s="122">
        <f>VLOOKUP($C$195,[77]납품수량!$B$3:$AI$200,N1,FALSE)</f>
        <v>0</v>
      </c>
      <c r="O195" s="122">
        <f>VLOOKUP($C$195,[77]납품수량!$B$3:$AI$200,O1,FALSE)</f>
        <v>0</v>
      </c>
      <c r="P195" s="122">
        <f>VLOOKUP($C$195,[77]납품수량!$B$3:$AI$200,P1,FALSE)</f>
        <v>0</v>
      </c>
      <c r="Q195" s="122">
        <f>VLOOKUP($C$195,[77]납품수량!$B$3:$AI$200,Q1,FALSE)</f>
        <v>0</v>
      </c>
      <c r="R195" s="122">
        <f>VLOOKUP($C$195,[77]납품수량!$B$3:$AI$200,R1,FALSE)</f>
        <v>0</v>
      </c>
      <c r="S195" s="122">
        <f>VLOOKUP($C$195,[77]납품수량!$B$3:$AI$200,S1,FALSE)</f>
        <v>0</v>
      </c>
      <c r="T195" s="122">
        <f>VLOOKUP($C$195,[77]납품수량!$B$3:$AI$200,T1,FALSE)</f>
        <v>0</v>
      </c>
      <c r="U195" s="122">
        <f>VLOOKUP($C$195,[77]납품수량!$B$3:$AI$200,U1,FALSE)</f>
        <v>0</v>
      </c>
      <c r="V195" s="122">
        <f>VLOOKUP($C$195,[77]납품수량!$B$3:$AI$200,V1,FALSE)</f>
        <v>0</v>
      </c>
      <c r="W195" s="122">
        <f>VLOOKUP($C$195,[77]납품수량!$B$3:$AI$200,W1,FALSE)</f>
        <v>0</v>
      </c>
      <c r="X195" s="122">
        <f>VLOOKUP($C$195,[77]납품수량!$B$3:$AI$200,X1,FALSE)</f>
        <v>0</v>
      </c>
      <c r="Y195" s="122">
        <f>VLOOKUP($C$195,[77]납품수량!$B$3:$AI$200,Y1,FALSE)</f>
        <v>0</v>
      </c>
      <c r="Z195" s="122">
        <f>VLOOKUP($C$195,[77]납품수량!$B$3:$AI$200,Z1,FALSE)</f>
        <v>0</v>
      </c>
      <c r="AA195" s="122">
        <f>VLOOKUP($C$195,[77]납품수량!$B$3:$AI$200,AA1,FALSE)</f>
        <v>0</v>
      </c>
      <c r="AB195" s="122">
        <f>VLOOKUP($C$195,[77]납품수량!$B$3:$AI$200,AB1,FALSE)</f>
        <v>0</v>
      </c>
      <c r="AC195" s="122">
        <f>VLOOKUP($C$195,[77]납품수량!$B$3:$AI$200,AC1,FALSE)</f>
        <v>0</v>
      </c>
      <c r="AD195" s="122">
        <f>VLOOKUP($C$195,[77]납품수량!$B$3:$AI$200,AD1,FALSE)</f>
        <v>0</v>
      </c>
      <c r="AE195" s="122">
        <f>VLOOKUP($C$195,[77]납품수량!$B$3:$AI$200,AE1,FALSE)</f>
        <v>0</v>
      </c>
      <c r="AF195" s="122">
        <f>VLOOKUP($C$195,[77]납품수량!$B$3:$AI$200,AF1,FALSE)</f>
        <v>0</v>
      </c>
      <c r="AG195" s="122">
        <f>VLOOKUP($C$195,[77]납품수량!$B$3:$AI$200,AG1,FALSE)</f>
        <v>0</v>
      </c>
      <c r="AH195" s="122">
        <f>VLOOKUP($C$195,[77]납품수량!$B$3:$AI$200,AH1,FALSE)</f>
        <v>0</v>
      </c>
      <c r="AI195" s="122">
        <f>VLOOKUP($C$195,[77]납품수량!$B$3:$AI$200,AI1,FALSE)</f>
        <v>0</v>
      </c>
      <c r="AJ195" s="122">
        <f>VLOOKUP($C$195,[77]납품수량!$B$3:$AI$200,AJ1,FALSE)</f>
        <v>0</v>
      </c>
      <c r="AK195" s="122">
        <f>VLOOKUP($C$195,[77]납품수량!$B$3:$AI$200,AK1,FALSE)</f>
        <v>0</v>
      </c>
      <c r="AL195" s="122">
        <f>SUM(G195:AK195)</f>
        <v>0</v>
      </c>
      <c r="AM195" s="61"/>
      <c r="AN195" s="61"/>
      <c r="AO195" s="61"/>
      <c r="AP195" s="61"/>
      <c r="AQ195" s="61"/>
      <c r="AR195" s="61"/>
      <c r="AS195" s="61"/>
      <c r="AT195" s="61"/>
      <c r="AU195" s="61"/>
      <c r="AV195" s="61"/>
      <c r="AW195" s="61"/>
      <c r="AX195" s="61"/>
      <c r="AY195" s="61"/>
      <c r="AZ195" s="61"/>
      <c r="BA195" s="61"/>
      <c r="BB195" s="61"/>
      <c r="BC195" s="61"/>
      <c r="BD195" s="61"/>
      <c r="BE195" s="61"/>
      <c r="BF195" s="61"/>
      <c r="BG195" s="61"/>
      <c r="BH195" s="61"/>
      <c r="BI195" s="61"/>
      <c r="BJ195" s="61"/>
      <c r="BK195" s="61"/>
      <c r="BL195" s="61"/>
      <c r="BM195" s="61"/>
      <c r="BN195" s="61"/>
      <c r="BO195" s="61"/>
      <c r="BP195" s="61"/>
      <c r="BQ195" s="61"/>
      <c r="BR195" s="61"/>
      <c r="BS195" s="61"/>
      <c r="BT195" s="61"/>
      <c r="BU195" s="61"/>
      <c r="BV195" s="61"/>
      <c r="BW195" s="61"/>
      <c r="BX195" s="61"/>
      <c r="BY195" s="61"/>
      <c r="BZ195" s="61"/>
      <c r="CA195" s="61"/>
      <c r="CB195" s="61"/>
      <c r="CC195" s="61"/>
      <c r="CD195" s="61"/>
      <c r="CE195" s="61"/>
      <c r="CF195" s="61"/>
      <c r="CG195" s="61"/>
      <c r="CH195" s="61"/>
      <c r="CI195" s="61"/>
      <c r="CJ195" s="61"/>
      <c r="CK195" s="61"/>
      <c r="CL195" s="61"/>
      <c r="CM195" s="61"/>
      <c r="CN195" s="61"/>
      <c r="CO195" s="61"/>
      <c r="CP195" s="61"/>
      <c r="CQ195" s="61"/>
      <c r="CR195" s="61"/>
      <c r="CS195" s="61"/>
      <c r="CT195" s="61"/>
      <c r="CU195" s="61"/>
      <c r="CV195" s="61"/>
      <c r="CW195" s="61"/>
      <c r="CX195" s="61"/>
      <c r="CY195" s="61"/>
      <c r="CZ195" s="61"/>
      <c r="DA195" s="61"/>
      <c r="DB195" s="61"/>
    </row>
    <row r="196" spans="1:106" s="58" customFormat="1" ht="20.100000000000001" customHeight="1">
      <c r="A196" s="117"/>
      <c r="B196" s="840"/>
      <c r="C196" s="810"/>
      <c r="D196" s="795"/>
      <c r="E196" s="795"/>
      <c r="F196" s="795"/>
      <c r="G196" s="122">
        <f>$F$195*G195</f>
        <v>0</v>
      </c>
      <c r="H196" s="122">
        <f t="shared" ref="H196:AK196" si="97">$F$195*H195</f>
        <v>0</v>
      </c>
      <c r="I196" s="122">
        <f t="shared" si="97"/>
        <v>0</v>
      </c>
      <c r="J196" s="122">
        <f t="shared" si="97"/>
        <v>0</v>
      </c>
      <c r="K196" s="122">
        <f t="shared" si="97"/>
        <v>0</v>
      </c>
      <c r="L196" s="122">
        <f t="shared" si="97"/>
        <v>0</v>
      </c>
      <c r="M196" s="122">
        <f t="shared" si="97"/>
        <v>0</v>
      </c>
      <c r="N196" s="122">
        <f t="shared" si="97"/>
        <v>0</v>
      </c>
      <c r="O196" s="122">
        <f t="shared" si="97"/>
        <v>0</v>
      </c>
      <c r="P196" s="122">
        <f t="shared" si="97"/>
        <v>0</v>
      </c>
      <c r="Q196" s="122">
        <f t="shared" si="97"/>
        <v>0</v>
      </c>
      <c r="R196" s="122">
        <f t="shared" si="97"/>
        <v>0</v>
      </c>
      <c r="S196" s="122">
        <f t="shared" si="97"/>
        <v>0</v>
      </c>
      <c r="T196" s="122">
        <f t="shared" si="97"/>
        <v>0</v>
      </c>
      <c r="U196" s="122">
        <f t="shared" si="97"/>
        <v>0</v>
      </c>
      <c r="V196" s="122">
        <f t="shared" si="97"/>
        <v>0</v>
      </c>
      <c r="W196" s="122">
        <f t="shared" si="97"/>
        <v>0</v>
      </c>
      <c r="X196" s="122">
        <f t="shared" si="97"/>
        <v>0</v>
      </c>
      <c r="Y196" s="122">
        <f t="shared" si="97"/>
        <v>0</v>
      </c>
      <c r="Z196" s="122">
        <f t="shared" si="97"/>
        <v>0</v>
      </c>
      <c r="AA196" s="122">
        <f t="shared" si="97"/>
        <v>0</v>
      </c>
      <c r="AB196" s="122">
        <f t="shared" si="97"/>
        <v>0</v>
      </c>
      <c r="AC196" s="122">
        <f t="shared" si="97"/>
        <v>0</v>
      </c>
      <c r="AD196" s="122">
        <f t="shared" si="97"/>
        <v>0</v>
      </c>
      <c r="AE196" s="122">
        <f t="shared" si="97"/>
        <v>0</v>
      </c>
      <c r="AF196" s="122">
        <f t="shared" si="97"/>
        <v>0</v>
      </c>
      <c r="AG196" s="122">
        <f t="shared" si="97"/>
        <v>0</v>
      </c>
      <c r="AH196" s="122">
        <f t="shared" si="97"/>
        <v>0</v>
      </c>
      <c r="AI196" s="122">
        <f t="shared" si="97"/>
        <v>0</v>
      </c>
      <c r="AJ196" s="122">
        <f t="shared" si="97"/>
        <v>0</v>
      </c>
      <c r="AK196" s="122">
        <f t="shared" si="97"/>
        <v>0</v>
      </c>
      <c r="AL196" s="122">
        <f>F195*AL195</f>
        <v>0</v>
      </c>
      <c r="AM196" s="61"/>
      <c r="AN196" s="61"/>
      <c r="AO196" s="61"/>
      <c r="AP196" s="61"/>
      <c r="AQ196" s="61"/>
      <c r="AR196" s="61"/>
      <c r="AS196" s="61"/>
      <c r="AT196" s="61"/>
      <c r="AU196" s="61"/>
      <c r="AV196" s="61"/>
      <c r="AW196" s="61"/>
      <c r="AX196" s="61"/>
      <c r="AY196" s="61"/>
      <c r="AZ196" s="61"/>
      <c r="BA196" s="61"/>
      <c r="BB196" s="61"/>
      <c r="BC196" s="61"/>
      <c r="BD196" s="61"/>
      <c r="BE196" s="61"/>
      <c r="BF196" s="61"/>
      <c r="BG196" s="61"/>
      <c r="BH196" s="61"/>
      <c r="BI196" s="61"/>
      <c r="BJ196" s="61"/>
      <c r="BK196" s="61"/>
      <c r="BL196" s="61"/>
      <c r="BM196" s="61"/>
      <c r="BN196" s="61"/>
      <c r="BO196" s="61"/>
      <c r="BP196" s="61"/>
      <c r="BQ196" s="61"/>
      <c r="BR196" s="61"/>
      <c r="BS196" s="61"/>
      <c r="BT196" s="61"/>
      <c r="BU196" s="61"/>
      <c r="BV196" s="61"/>
      <c r="BW196" s="61"/>
      <c r="BX196" s="61"/>
      <c r="BY196" s="61"/>
      <c r="BZ196" s="61"/>
      <c r="CA196" s="61"/>
      <c r="CB196" s="61"/>
      <c r="CC196" s="61"/>
      <c r="CD196" s="61"/>
      <c r="CE196" s="61"/>
      <c r="CF196" s="61"/>
      <c r="CG196" s="61"/>
      <c r="CH196" s="61"/>
      <c r="CI196" s="61"/>
      <c r="CJ196" s="61"/>
      <c r="CK196" s="61"/>
      <c r="CL196" s="61"/>
      <c r="CM196" s="61"/>
      <c r="CN196" s="61"/>
      <c r="CO196" s="61"/>
      <c r="CP196" s="61"/>
      <c r="CQ196" s="61"/>
      <c r="CR196" s="61"/>
      <c r="CS196" s="61"/>
      <c r="CT196" s="61"/>
      <c r="CU196" s="61"/>
      <c r="CV196" s="61"/>
      <c r="CW196" s="61"/>
      <c r="CX196" s="61"/>
      <c r="CY196" s="61"/>
      <c r="CZ196" s="61"/>
      <c r="DA196" s="61"/>
      <c r="DB196" s="61"/>
    </row>
    <row r="197" spans="1:106" s="58" customFormat="1" ht="20.100000000000001" customHeight="1">
      <c r="A197" s="117" t="s">
        <v>425</v>
      </c>
      <c r="B197" s="840"/>
      <c r="C197" s="811" t="s">
        <v>96</v>
      </c>
      <c r="D197" s="813" t="str">
        <f>[76]납품수량!C100</f>
        <v>GLASS PANEL REINFORCEMENT</v>
      </c>
      <c r="E197" s="813" t="str">
        <f>[76]납품수량!D100</f>
        <v>RJ</v>
      </c>
      <c r="F197" s="794">
        <f>VLOOKUP(C197,'[72]납품수량(영업)'!$C$3:$F$260,4,FALSE)</f>
        <v>0</v>
      </c>
      <c r="G197" s="122">
        <f>VLOOKUP($C$197,[77]납품수량!$B$3:$AI$200,G1,FALSE)</f>
        <v>0</v>
      </c>
      <c r="H197" s="122">
        <f>VLOOKUP($C$197,[77]납품수량!$B$3:$AI$200,H1,FALSE)</f>
        <v>0</v>
      </c>
      <c r="I197" s="122">
        <f>VLOOKUP($C$197,[77]납품수량!$B$3:$AI$200,I1,FALSE)</f>
        <v>0</v>
      </c>
      <c r="J197" s="122">
        <f>VLOOKUP($C$197,[77]납품수량!$B$3:$AI$200,J1,FALSE)</f>
        <v>0</v>
      </c>
      <c r="K197" s="122">
        <f>VLOOKUP($C$197,[77]납품수량!$B$3:$AI$200,K1,FALSE)</f>
        <v>0</v>
      </c>
      <c r="L197" s="122">
        <f>VLOOKUP($C$197,[77]납품수량!$B$3:$AI$200,L1,FALSE)</f>
        <v>0</v>
      </c>
      <c r="M197" s="122">
        <f>VLOOKUP($C$197,[77]납품수량!$B$3:$AI$200,M1,FALSE)</f>
        <v>0</v>
      </c>
      <c r="N197" s="122">
        <f>VLOOKUP($C$197,[77]납품수량!$B$3:$AI$200,N1,FALSE)</f>
        <v>0</v>
      </c>
      <c r="O197" s="122">
        <f>VLOOKUP($C$197,[77]납품수량!$B$3:$AI$200,O1,FALSE)</f>
        <v>0</v>
      </c>
      <c r="P197" s="122">
        <f>VLOOKUP($C$197,[77]납품수량!$B$3:$AI$200,P1,FALSE)</f>
        <v>0</v>
      </c>
      <c r="Q197" s="122">
        <f>VLOOKUP($C$197,[77]납품수량!$B$3:$AI$200,Q1,FALSE)</f>
        <v>0</v>
      </c>
      <c r="R197" s="122">
        <f>VLOOKUP($C$197,[77]납품수량!$B$3:$AI$200,R1,FALSE)</f>
        <v>0</v>
      </c>
      <c r="S197" s="122">
        <f>VLOOKUP($C$197,[77]납품수량!$B$3:$AI$200,S1,FALSE)</f>
        <v>0</v>
      </c>
      <c r="T197" s="122">
        <f>VLOOKUP($C$197,[77]납품수량!$B$3:$AI$200,T1,FALSE)</f>
        <v>0</v>
      </c>
      <c r="U197" s="122">
        <f>VLOOKUP($C$197,[77]납품수량!$B$3:$AI$200,U1,FALSE)</f>
        <v>0</v>
      </c>
      <c r="V197" s="122">
        <f>VLOOKUP($C$197,[77]납품수량!$B$3:$AI$200,V1,FALSE)</f>
        <v>0</v>
      </c>
      <c r="W197" s="122">
        <f>VLOOKUP($C$197,[77]납품수량!$B$3:$AI$200,W1,FALSE)</f>
        <v>0</v>
      </c>
      <c r="X197" s="122">
        <f>VLOOKUP($C$197,[77]납품수량!$B$3:$AI$200,X1,FALSE)</f>
        <v>0</v>
      </c>
      <c r="Y197" s="122">
        <f>VLOOKUP($C$197,[77]납품수량!$B$3:$AI$200,Y1,FALSE)</f>
        <v>0</v>
      </c>
      <c r="Z197" s="122">
        <f>VLOOKUP($C$197,[77]납품수량!$B$3:$AI$200,Z1,FALSE)</f>
        <v>0</v>
      </c>
      <c r="AA197" s="122">
        <f>VLOOKUP($C$197,[77]납품수량!$B$3:$AI$200,AA1,FALSE)</f>
        <v>0</v>
      </c>
      <c r="AB197" s="122">
        <f>VLOOKUP($C$197,[77]납품수량!$B$3:$AI$200,AB1,FALSE)</f>
        <v>0</v>
      </c>
      <c r="AC197" s="122">
        <f>VLOOKUP($C$197,[77]납품수량!$B$3:$AI$200,AC1,FALSE)</f>
        <v>0</v>
      </c>
      <c r="AD197" s="122">
        <f>VLOOKUP($C$197,[77]납품수량!$B$3:$AI$200,AD1,FALSE)</f>
        <v>0</v>
      </c>
      <c r="AE197" s="122">
        <f>VLOOKUP($C$197,[77]납품수량!$B$3:$AI$200,AE1,FALSE)</f>
        <v>0</v>
      </c>
      <c r="AF197" s="122">
        <f>VLOOKUP($C$197,[77]납품수량!$B$3:$AI$200,AF1,FALSE)</f>
        <v>0</v>
      </c>
      <c r="AG197" s="122">
        <f>VLOOKUP($C$197,[77]납품수량!$B$3:$AI$200,AG1,FALSE)</f>
        <v>0</v>
      </c>
      <c r="AH197" s="122">
        <f>VLOOKUP($C$197,[77]납품수량!$B$3:$AI$200,AH1,FALSE)</f>
        <v>0</v>
      </c>
      <c r="AI197" s="122">
        <f>VLOOKUP($C$197,[77]납품수량!$B$3:$AI$200,AI1,FALSE)</f>
        <v>0</v>
      </c>
      <c r="AJ197" s="122">
        <f>VLOOKUP($C$197,[77]납품수량!$B$3:$AI$200,AJ1,FALSE)</f>
        <v>0</v>
      </c>
      <c r="AK197" s="122">
        <f>VLOOKUP($C$197,[77]납품수량!$B$3:$AI$200,AK1,FALSE)</f>
        <v>0</v>
      </c>
      <c r="AL197" s="122">
        <f>SUM(G197:AK197)</f>
        <v>0</v>
      </c>
      <c r="AM197" s="61"/>
      <c r="AN197" s="61"/>
      <c r="AO197" s="61"/>
      <c r="AP197" s="61"/>
      <c r="AQ197" s="61"/>
      <c r="AR197" s="61"/>
      <c r="AS197" s="61"/>
      <c r="AT197" s="61"/>
      <c r="AU197" s="61"/>
      <c r="AV197" s="61"/>
      <c r="AW197" s="61"/>
      <c r="AX197" s="61"/>
      <c r="AY197" s="61"/>
      <c r="AZ197" s="61"/>
      <c r="BA197" s="61"/>
      <c r="BB197" s="61"/>
      <c r="BC197" s="61"/>
      <c r="BD197" s="61"/>
      <c r="BE197" s="61"/>
      <c r="BF197" s="61"/>
      <c r="BG197" s="61"/>
      <c r="BH197" s="61"/>
      <c r="BI197" s="61"/>
      <c r="BJ197" s="61"/>
      <c r="BK197" s="61"/>
      <c r="BL197" s="61"/>
      <c r="BM197" s="61"/>
      <c r="BN197" s="61"/>
      <c r="BO197" s="61"/>
      <c r="BP197" s="61"/>
      <c r="BQ197" s="61"/>
      <c r="BR197" s="61"/>
      <c r="BS197" s="61"/>
      <c r="BT197" s="61"/>
      <c r="BU197" s="61"/>
      <c r="BV197" s="61"/>
      <c r="BW197" s="61"/>
      <c r="BX197" s="61"/>
      <c r="BY197" s="61"/>
      <c r="BZ197" s="61"/>
      <c r="CA197" s="61"/>
      <c r="CB197" s="61"/>
      <c r="CC197" s="61"/>
      <c r="CD197" s="61"/>
      <c r="CE197" s="61"/>
      <c r="CF197" s="61"/>
      <c r="CG197" s="61"/>
      <c r="CH197" s="61"/>
      <c r="CI197" s="61"/>
      <c r="CJ197" s="61"/>
      <c r="CK197" s="61"/>
      <c r="CL197" s="61"/>
      <c r="CM197" s="61"/>
      <c r="CN197" s="61"/>
      <c r="CO197" s="61"/>
      <c r="CP197" s="61"/>
      <c r="CQ197" s="61"/>
      <c r="CR197" s="61"/>
      <c r="CS197" s="61"/>
      <c r="CT197" s="61"/>
      <c r="CU197" s="61"/>
      <c r="CV197" s="61"/>
      <c r="CW197" s="61"/>
      <c r="CX197" s="61"/>
      <c r="CY197" s="61"/>
      <c r="CZ197" s="61"/>
      <c r="DA197" s="61"/>
      <c r="DB197" s="61"/>
    </row>
    <row r="198" spans="1:106" s="58" customFormat="1" ht="20.100000000000001" customHeight="1">
      <c r="A198" s="117"/>
      <c r="B198" s="840"/>
      <c r="C198" s="812"/>
      <c r="D198" s="814"/>
      <c r="E198" s="814"/>
      <c r="F198" s="795"/>
      <c r="G198" s="122">
        <f>$F$197*G197</f>
        <v>0</v>
      </c>
      <c r="H198" s="122">
        <f t="shared" ref="H198:AK198" si="98">$F$197*H197</f>
        <v>0</v>
      </c>
      <c r="I198" s="122">
        <f t="shared" si="98"/>
        <v>0</v>
      </c>
      <c r="J198" s="122">
        <f t="shared" si="98"/>
        <v>0</v>
      </c>
      <c r="K198" s="122">
        <f t="shared" si="98"/>
        <v>0</v>
      </c>
      <c r="L198" s="122">
        <f t="shared" si="98"/>
        <v>0</v>
      </c>
      <c r="M198" s="122">
        <f t="shared" si="98"/>
        <v>0</v>
      </c>
      <c r="N198" s="122">
        <f t="shared" si="98"/>
        <v>0</v>
      </c>
      <c r="O198" s="122">
        <f t="shared" si="98"/>
        <v>0</v>
      </c>
      <c r="P198" s="122">
        <f t="shared" si="98"/>
        <v>0</v>
      </c>
      <c r="Q198" s="122">
        <f t="shared" si="98"/>
        <v>0</v>
      </c>
      <c r="R198" s="122">
        <f t="shared" si="98"/>
        <v>0</v>
      </c>
      <c r="S198" s="122">
        <f t="shared" si="98"/>
        <v>0</v>
      </c>
      <c r="T198" s="122">
        <f t="shared" si="98"/>
        <v>0</v>
      </c>
      <c r="U198" s="122">
        <f t="shared" si="98"/>
        <v>0</v>
      </c>
      <c r="V198" s="122">
        <f t="shared" si="98"/>
        <v>0</v>
      </c>
      <c r="W198" s="122">
        <f t="shared" si="98"/>
        <v>0</v>
      </c>
      <c r="X198" s="122">
        <f t="shared" si="98"/>
        <v>0</v>
      </c>
      <c r="Y198" s="122">
        <f t="shared" si="98"/>
        <v>0</v>
      </c>
      <c r="Z198" s="122">
        <f t="shared" si="98"/>
        <v>0</v>
      </c>
      <c r="AA198" s="122">
        <f t="shared" si="98"/>
        <v>0</v>
      </c>
      <c r="AB198" s="122">
        <f t="shared" si="98"/>
        <v>0</v>
      </c>
      <c r="AC198" s="122">
        <f t="shared" si="98"/>
        <v>0</v>
      </c>
      <c r="AD198" s="122">
        <f t="shared" si="98"/>
        <v>0</v>
      </c>
      <c r="AE198" s="122">
        <f t="shared" si="98"/>
        <v>0</v>
      </c>
      <c r="AF198" s="122">
        <f t="shared" si="98"/>
        <v>0</v>
      </c>
      <c r="AG198" s="122">
        <f t="shared" si="98"/>
        <v>0</v>
      </c>
      <c r="AH198" s="122">
        <f t="shared" si="98"/>
        <v>0</v>
      </c>
      <c r="AI198" s="122">
        <f t="shared" si="98"/>
        <v>0</v>
      </c>
      <c r="AJ198" s="122">
        <f t="shared" si="98"/>
        <v>0</v>
      </c>
      <c r="AK198" s="122">
        <f t="shared" si="98"/>
        <v>0</v>
      </c>
      <c r="AL198" s="122">
        <f>F197*AL197</f>
        <v>0</v>
      </c>
      <c r="AM198" s="61"/>
      <c r="AN198" s="61"/>
      <c r="AO198" s="61"/>
      <c r="AP198" s="61"/>
      <c r="AQ198" s="61"/>
      <c r="AR198" s="61"/>
      <c r="AS198" s="61"/>
      <c r="AT198" s="61"/>
      <c r="AU198" s="61"/>
      <c r="AV198" s="61"/>
      <c r="AW198" s="61"/>
      <c r="AX198" s="61"/>
      <c r="AY198" s="61"/>
      <c r="AZ198" s="61"/>
      <c r="BA198" s="61"/>
      <c r="BB198" s="61"/>
      <c r="BC198" s="61"/>
      <c r="BD198" s="61"/>
      <c r="BE198" s="61"/>
      <c r="BF198" s="61"/>
      <c r="BG198" s="61"/>
      <c r="BH198" s="61"/>
      <c r="BI198" s="61"/>
      <c r="BJ198" s="61"/>
      <c r="BK198" s="61"/>
      <c r="BL198" s="61"/>
      <c r="BM198" s="61"/>
      <c r="BN198" s="61"/>
      <c r="BO198" s="61"/>
      <c r="BP198" s="61"/>
      <c r="BQ198" s="61"/>
      <c r="BR198" s="61"/>
      <c r="BS198" s="61"/>
      <c r="BT198" s="61"/>
      <c r="BU198" s="61"/>
      <c r="BV198" s="61"/>
      <c r="BW198" s="61"/>
      <c r="BX198" s="61"/>
      <c r="BY198" s="61"/>
      <c r="BZ198" s="61"/>
      <c r="CA198" s="61"/>
      <c r="CB198" s="61"/>
      <c r="CC198" s="61"/>
      <c r="CD198" s="61"/>
      <c r="CE198" s="61"/>
      <c r="CF198" s="61"/>
      <c r="CG198" s="61"/>
      <c r="CH198" s="61"/>
      <c r="CI198" s="61"/>
      <c r="CJ198" s="61"/>
      <c r="CK198" s="61"/>
      <c r="CL198" s="61"/>
      <c r="CM198" s="61"/>
      <c r="CN198" s="61"/>
      <c r="CO198" s="61"/>
      <c r="CP198" s="61"/>
      <c r="CQ198" s="61"/>
      <c r="CR198" s="61"/>
      <c r="CS198" s="61"/>
      <c r="CT198" s="61"/>
      <c r="CU198" s="61"/>
      <c r="CV198" s="61"/>
      <c r="CW198" s="61"/>
      <c r="CX198" s="61"/>
      <c r="CY198" s="61"/>
      <c r="CZ198" s="61"/>
      <c r="DA198" s="61"/>
      <c r="DB198" s="61"/>
    </row>
    <row r="199" spans="1:106" s="58" customFormat="1" ht="20.100000000000001" customHeight="1">
      <c r="A199" s="117" t="s">
        <v>425</v>
      </c>
      <c r="B199" s="840"/>
      <c r="C199" s="815" t="s">
        <v>33</v>
      </c>
      <c r="D199" s="817" t="str">
        <f>[76]납품수량!C101</f>
        <v>GLASS PANEL REINFORCEMENT</v>
      </c>
      <c r="E199" s="817" t="str">
        <f>[76]납품수량!D101</f>
        <v>LX2/ON-FRONT</v>
      </c>
      <c r="F199" s="794">
        <f>VLOOKUP(C199,'[72]납품수량(영업)'!$C$3:$F$260,4,FALSE)</f>
        <v>6999</v>
      </c>
      <c r="G199" s="122">
        <f>VLOOKUP($C$199,[77]납품수량!$B$3:$AI$200,G1,FALSE)</f>
        <v>0</v>
      </c>
      <c r="H199" s="122">
        <f>VLOOKUP($C$199,[77]납품수량!$B$3:$AI$200,H1,FALSE)</f>
        <v>1000</v>
      </c>
      <c r="I199" s="122">
        <f>VLOOKUP($C$199,[77]납품수량!$B$3:$AI$200,I1,FALSE)</f>
        <v>800</v>
      </c>
      <c r="J199" s="122">
        <f>VLOOKUP($C$199,[77]납품수량!$B$3:$AI$200,J1,FALSE)</f>
        <v>0</v>
      </c>
      <c r="K199" s="122">
        <f>VLOOKUP($C$199,[77]납품수량!$B$3:$AI$200,K1,FALSE)</f>
        <v>0</v>
      </c>
      <c r="L199" s="122">
        <f>VLOOKUP($C$199,[77]납품수량!$B$3:$AI$200,L1,FALSE)</f>
        <v>0</v>
      </c>
      <c r="M199" s="122">
        <f>VLOOKUP($C$199,[77]납품수량!$B$3:$AI$200,M1,FALSE)</f>
        <v>600</v>
      </c>
      <c r="N199" s="122">
        <f>VLOOKUP($C$199,[77]납품수량!$B$3:$AI$200,N1,FALSE)</f>
        <v>560</v>
      </c>
      <c r="O199" s="122">
        <f>VLOOKUP($C$199,[77]납품수량!$B$3:$AI$200,O1,FALSE)</f>
        <v>640</v>
      </c>
      <c r="P199" s="122">
        <f>VLOOKUP($C$199,[77]납품수량!$B$3:$AI$200,P1,FALSE)</f>
        <v>800</v>
      </c>
      <c r="Q199" s="122">
        <f>VLOOKUP($C$199,[77]납품수량!$B$3:$AI$200,Q1,FALSE)</f>
        <v>0</v>
      </c>
      <c r="R199" s="122">
        <f>VLOOKUP($C$199,[77]납품수량!$B$3:$AI$200,R1,FALSE)</f>
        <v>600</v>
      </c>
      <c r="S199" s="122">
        <f>VLOOKUP($C$199,[77]납품수량!$B$3:$AI$200,S1,FALSE)</f>
        <v>400</v>
      </c>
      <c r="T199" s="122">
        <f>VLOOKUP($C$199,[77]납품수량!$B$3:$AI$200,T1,FALSE)</f>
        <v>600</v>
      </c>
      <c r="U199" s="122">
        <f>VLOOKUP($C$199,[77]납품수량!$B$3:$AI$200,U1,FALSE)</f>
        <v>600</v>
      </c>
      <c r="V199" s="122">
        <f>VLOOKUP($C$199,[77]납품수량!$B$3:$AI$200,V1,FALSE)</f>
        <v>800</v>
      </c>
      <c r="W199" s="122">
        <f>VLOOKUP($C$199,[77]납품수량!$B$3:$AI$200,W1,FALSE)</f>
        <v>640</v>
      </c>
      <c r="X199" s="122">
        <f>VLOOKUP($C$199,[77]납품수량!$B$3:$AI$200,X1,FALSE)</f>
        <v>0</v>
      </c>
      <c r="Y199" s="122">
        <f>VLOOKUP($C$199,[77]납품수량!$B$3:$AI$200,Y1,FALSE)</f>
        <v>760</v>
      </c>
      <c r="Z199" s="122">
        <f>VLOOKUP($C$199,[77]납품수량!$B$3:$AI$200,Z1,FALSE)</f>
        <v>560</v>
      </c>
      <c r="AA199" s="122">
        <f>VLOOKUP($C$199,[77]납품수량!$B$3:$AI$200,AA1,FALSE)</f>
        <v>40</v>
      </c>
      <c r="AB199" s="122">
        <f>VLOOKUP($C$199,[77]납품수량!$B$3:$AI$200,AB1,FALSE)</f>
        <v>560</v>
      </c>
      <c r="AC199" s="122">
        <f>VLOOKUP($C$199,[77]납품수량!$B$3:$AI$200,AC1,FALSE)</f>
        <v>560</v>
      </c>
      <c r="AD199" s="122">
        <f>VLOOKUP($C$199,[77]납품수량!$B$3:$AI$200,AD1,FALSE)</f>
        <v>680</v>
      </c>
      <c r="AE199" s="122">
        <f>VLOOKUP($C$199,[77]납품수량!$B$3:$AI$200,AE1,FALSE)</f>
        <v>0</v>
      </c>
      <c r="AF199" s="122">
        <f>VLOOKUP($C$199,[77]납품수량!$B$3:$AI$200,AF1,FALSE)</f>
        <v>520</v>
      </c>
      <c r="AG199" s="122">
        <f>VLOOKUP($C$199,[77]납품수량!$B$3:$AI$200,AG1,FALSE)</f>
        <v>520</v>
      </c>
      <c r="AH199" s="122">
        <f>VLOOKUP($C$199,[77]납품수량!$B$3:$AI$200,AH1,FALSE)</f>
        <v>480</v>
      </c>
      <c r="AI199" s="122">
        <f>VLOOKUP($C$199,[77]납품수량!$B$3:$AI$200,AI1,FALSE)</f>
        <v>560</v>
      </c>
      <c r="AJ199" s="122">
        <f>VLOOKUP($C$199,[77]납품수량!$B$3:$AI$200,AJ1,FALSE)</f>
        <v>800</v>
      </c>
      <c r="AK199" s="122">
        <f>VLOOKUP($C$199,[77]납품수량!$B$3:$AI$200,AK1,FALSE)</f>
        <v>0</v>
      </c>
      <c r="AL199" s="122">
        <f>SUM(G199:AK199)</f>
        <v>14080</v>
      </c>
      <c r="AM199" s="61"/>
      <c r="AN199" s="61"/>
      <c r="AO199" s="61"/>
      <c r="AP199" s="61"/>
      <c r="AQ199" s="61"/>
      <c r="AR199" s="61"/>
      <c r="AS199" s="61"/>
      <c r="AT199" s="61"/>
      <c r="AU199" s="61"/>
      <c r="AV199" s="61"/>
      <c r="AW199" s="61"/>
      <c r="AX199" s="61"/>
      <c r="AY199" s="61"/>
      <c r="AZ199" s="61"/>
      <c r="BA199" s="61"/>
      <c r="BB199" s="61"/>
      <c r="BC199" s="61"/>
      <c r="BD199" s="61"/>
      <c r="BE199" s="61"/>
      <c r="BF199" s="61"/>
      <c r="BG199" s="61"/>
      <c r="BH199" s="61"/>
      <c r="BI199" s="61"/>
      <c r="BJ199" s="61"/>
      <c r="BK199" s="61"/>
      <c r="BL199" s="61"/>
      <c r="BM199" s="61"/>
      <c r="BN199" s="61"/>
      <c r="BO199" s="61"/>
      <c r="BP199" s="61"/>
      <c r="BQ199" s="61"/>
      <c r="BR199" s="61"/>
      <c r="BS199" s="61"/>
      <c r="BT199" s="61"/>
      <c r="BU199" s="61"/>
      <c r="BV199" s="61"/>
      <c r="BW199" s="61"/>
      <c r="BX199" s="61"/>
      <c r="BY199" s="61"/>
      <c r="BZ199" s="61"/>
      <c r="CA199" s="61"/>
      <c r="CB199" s="61"/>
      <c r="CC199" s="61"/>
      <c r="CD199" s="61"/>
      <c r="CE199" s="61"/>
      <c r="CF199" s="61"/>
      <c r="CG199" s="61"/>
      <c r="CH199" s="61"/>
      <c r="CI199" s="61"/>
      <c r="CJ199" s="61"/>
      <c r="CK199" s="61"/>
      <c r="CL199" s="61"/>
      <c r="CM199" s="61"/>
      <c r="CN199" s="61"/>
      <c r="CO199" s="61"/>
      <c r="CP199" s="61"/>
      <c r="CQ199" s="61"/>
      <c r="CR199" s="61"/>
      <c r="CS199" s="61"/>
      <c r="CT199" s="61"/>
      <c r="CU199" s="61"/>
      <c r="CV199" s="61"/>
      <c r="CW199" s="61"/>
      <c r="CX199" s="61"/>
      <c r="CY199" s="61"/>
      <c r="CZ199" s="61"/>
      <c r="DA199" s="61"/>
      <c r="DB199" s="61"/>
    </row>
    <row r="200" spans="1:106" s="58" customFormat="1" ht="20.100000000000001" customHeight="1">
      <c r="A200" s="117"/>
      <c r="B200" s="840"/>
      <c r="C200" s="816"/>
      <c r="D200" s="818"/>
      <c r="E200" s="818"/>
      <c r="F200" s="795"/>
      <c r="G200" s="122">
        <f>$F$199*G199</f>
        <v>0</v>
      </c>
      <c r="H200" s="122">
        <f t="shared" ref="H200:AK200" si="99">$F$199*H199</f>
        <v>6999000</v>
      </c>
      <c r="I200" s="122">
        <f t="shared" si="99"/>
        <v>5599200</v>
      </c>
      <c r="J200" s="122">
        <f t="shared" si="99"/>
        <v>0</v>
      </c>
      <c r="K200" s="122">
        <f t="shared" si="99"/>
        <v>0</v>
      </c>
      <c r="L200" s="122">
        <f t="shared" si="99"/>
        <v>0</v>
      </c>
      <c r="M200" s="122">
        <f t="shared" si="99"/>
        <v>4199400</v>
      </c>
      <c r="N200" s="122">
        <f t="shared" si="99"/>
        <v>3919440</v>
      </c>
      <c r="O200" s="122">
        <f t="shared" si="99"/>
        <v>4479360</v>
      </c>
      <c r="P200" s="122">
        <f t="shared" si="99"/>
        <v>5599200</v>
      </c>
      <c r="Q200" s="122">
        <f t="shared" si="99"/>
        <v>0</v>
      </c>
      <c r="R200" s="122">
        <f t="shared" si="99"/>
        <v>4199400</v>
      </c>
      <c r="S200" s="122">
        <f t="shared" si="99"/>
        <v>2799600</v>
      </c>
      <c r="T200" s="122">
        <f t="shared" si="99"/>
        <v>4199400</v>
      </c>
      <c r="U200" s="122">
        <f t="shared" si="99"/>
        <v>4199400</v>
      </c>
      <c r="V200" s="122">
        <f t="shared" si="99"/>
        <v>5599200</v>
      </c>
      <c r="W200" s="122">
        <f t="shared" si="99"/>
        <v>4479360</v>
      </c>
      <c r="X200" s="122">
        <f t="shared" si="99"/>
        <v>0</v>
      </c>
      <c r="Y200" s="122">
        <f t="shared" si="99"/>
        <v>5319240</v>
      </c>
      <c r="Z200" s="122">
        <f t="shared" si="99"/>
        <v>3919440</v>
      </c>
      <c r="AA200" s="122">
        <f t="shared" si="99"/>
        <v>279960</v>
      </c>
      <c r="AB200" s="122">
        <f t="shared" si="99"/>
        <v>3919440</v>
      </c>
      <c r="AC200" s="122">
        <f t="shared" si="99"/>
        <v>3919440</v>
      </c>
      <c r="AD200" s="122">
        <f t="shared" si="99"/>
        <v>4759320</v>
      </c>
      <c r="AE200" s="122">
        <f t="shared" si="99"/>
        <v>0</v>
      </c>
      <c r="AF200" s="122">
        <f t="shared" si="99"/>
        <v>3639480</v>
      </c>
      <c r="AG200" s="122">
        <f t="shared" si="99"/>
        <v>3639480</v>
      </c>
      <c r="AH200" s="122">
        <f t="shared" si="99"/>
        <v>3359520</v>
      </c>
      <c r="AI200" s="122">
        <f t="shared" si="99"/>
        <v>3919440</v>
      </c>
      <c r="AJ200" s="122">
        <f t="shared" si="99"/>
        <v>5599200</v>
      </c>
      <c r="AK200" s="122">
        <f t="shared" si="99"/>
        <v>0</v>
      </c>
      <c r="AL200" s="122">
        <f>F199*AL199</f>
        <v>98545920</v>
      </c>
      <c r="AM200" s="61"/>
      <c r="AN200" s="61"/>
      <c r="AO200" s="61"/>
      <c r="AP200" s="61"/>
      <c r="AQ200" s="61"/>
      <c r="AR200" s="61"/>
      <c r="AS200" s="61"/>
      <c r="AT200" s="61"/>
      <c r="AU200" s="61"/>
      <c r="AV200" s="61"/>
      <c r="AW200" s="61"/>
      <c r="AX200" s="61"/>
      <c r="AY200" s="61"/>
      <c r="AZ200" s="61"/>
      <c r="BA200" s="61"/>
      <c r="BB200" s="61"/>
      <c r="BC200" s="61"/>
      <c r="BD200" s="61"/>
      <c r="BE200" s="61"/>
      <c r="BF200" s="61"/>
      <c r="BG200" s="61"/>
      <c r="BH200" s="61"/>
      <c r="BI200" s="61"/>
      <c r="BJ200" s="61"/>
      <c r="BK200" s="61"/>
      <c r="BL200" s="61"/>
      <c r="BM200" s="61"/>
      <c r="BN200" s="61"/>
      <c r="BO200" s="61"/>
      <c r="BP200" s="61"/>
      <c r="BQ200" s="61"/>
      <c r="BR200" s="61"/>
      <c r="BS200" s="61"/>
      <c r="BT200" s="61"/>
      <c r="BU200" s="61"/>
      <c r="BV200" s="61"/>
      <c r="BW200" s="61"/>
      <c r="BX200" s="61"/>
      <c r="BY200" s="61"/>
      <c r="BZ200" s="61"/>
      <c r="CA200" s="61"/>
      <c r="CB200" s="61"/>
      <c r="CC200" s="61"/>
      <c r="CD200" s="61"/>
      <c r="CE200" s="61"/>
      <c r="CF200" s="61"/>
      <c r="CG200" s="61"/>
      <c r="CH200" s="61"/>
      <c r="CI200" s="61"/>
      <c r="CJ200" s="61"/>
      <c r="CK200" s="61"/>
      <c r="CL200" s="61"/>
      <c r="CM200" s="61"/>
      <c r="CN200" s="61"/>
      <c r="CO200" s="61"/>
      <c r="CP200" s="61"/>
      <c r="CQ200" s="61"/>
      <c r="CR200" s="61"/>
      <c r="CS200" s="61"/>
      <c r="CT200" s="61"/>
      <c r="CU200" s="61"/>
      <c r="CV200" s="61"/>
      <c r="CW200" s="61"/>
      <c r="CX200" s="61"/>
      <c r="CY200" s="61"/>
      <c r="CZ200" s="61"/>
      <c r="DA200" s="61"/>
      <c r="DB200" s="61"/>
    </row>
    <row r="201" spans="1:106" s="58" customFormat="1" ht="20.100000000000001" customHeight="1">
      <c r="A201" s="117" t="s">
        <v>425</v>
      </c>
      <c r="B201" s="840"/>
      <c r="C201" s="809" t="s">
        <v>66</v>
      </c>
      <c r="D201" s="794" t="str">
        <f>[76]납품수량!C102</f>
        <v>ROLLO CASSETTE ASSY</v>
      </c>
      <c r="E201" s="794" t="str">
        <f>[76]납품수량!D102</f>
        <v>LX2/ON-REAR</v>
      </c>
      <c r="F201" s="794">
        <f>VLOOKUP(C201,'[72]납품수량(영업)'!$C$3:$F$260,4,FALSE)</f>
        <v>3457</v>
      </c>
      <c r="G201" s="122">
        <f>VLOOKUP($C$201,[77]납품수량!$B$3:$AI$200,G1,FALSE)</f>
        <v>360</v>
      </c>
      <c r="H201" s="122">
        <f>VLOOKUP($C$201,[77]납품수량!$B$3:$AI$200,H1,FALSE)</f>
        <v>120</v>
      </c>
      <c r="I201" s="122">
        <f>VLOOKUP($C$201,[77]납품수량!$B$3:$AI$200,I1,FALSE)</f>
        <v>0</v>
      </c>
      <c r="J201" s="122">
        <f>VLOOKUP($C$201,[77]납품수량!$B$3:$AI$200,J1,FALSE)</f>
        <v>0</v>
      </c>
      <c r="K201" s="122">
        <f>VLOOKUP($C$201,[77]납품수량!$B$3:$AI$200,K1,FALSE)</f>
        <v>0</v>
      </c>
      <c r="L201" s="122">
        <f>VLOOKUP($C$201,[77]납품수량!$B$3:$AI$200,L1,FALSE)</f>
        <v>0</v>
      </c>
      <c r="M201" s="122">
        <f>VLOOKUP($C$201,[77]납품수량!$B$3:$AI$200,M1,FALSE)</f>
        <v>360</v>
      </c>
      <c r="N201" s="122">
        <f>VLOOKUP($C$201,[77]납품수량!$B$3:$AI$200,N1,FALSE)</f>
        <v>300</v>
      </c>
      <c r="O201" s="122">
        <f>VLOOKUP($C$201,[77]납품수량!$B$3:$AI$200,O1,FALSE)</f>
        <v>540</v>
      </c>
      <c r="P201" s="122">
        <f>VLOOKUP($C$201,[77]납품수량!$B$3:$AI$200,P1,FALSE)</f>
        <v>0</v>
      </c>
      <c r="Q201" s="122">
        <f>VLOOKUP($C$201,[77]납품수량!$B$3:$AI$200,Q1,FALSE)</f>
        <v>0</v>
      </c>
      <c r="R201" s="122">
        <f>VLOOKUP($C$201,[77]납품수량!$B$3:$AI$200,R1,FALSE)</f>
        <v>600</v>
      </c>
      <c r="S201" s="122">
        <f>VLOOKUP($C$201,[77]납품수량!$B$3:$AI$200,S1,FALSE)</f>
        <v>600</v>
      </c>
      <c r="T201" s="122">
        <f>VLOOKUP($C$201,[77]납품수량!$B$3:$AI$200,T1,FALSE)</f>
        <v>780</v>
      </c>
      <c r="U201" s="122">
        <f>VLOOKUP($C$201,[77]납품수량!$B$3:$AI$200,U1,FALSE)</f>
        <v>0</v>
      </c>
      <c r="V201" s="122">
        <f>VLOOKUP($C$201,[77]납품수량!$B$3:$AI$200,V1,FALSE)</f>
        <v>600</v>
      </c>
      <c r="W201" s="122">
        <f>VLOOKUP($C$201,[77]납품수량!$B$3:$AI$200,W1,FALSE)</f>
        <v>0</v>
      </c>
      <c r="X201" s="122">
        <f>VLOOKUP($C$201,[77]납품수량!$B$3:$AI$200,X1,FALSE)</f>
        <v>0</v>
      </c>
      <c r="Y201" s="122">
        <f>VLOOKUP($C$201,[77]납품수량!$B$3:$AI$200,Y1,FALSE)</f>
        <v>900</v>
      </c>
      <c r="Z201" s="122">
        <f>VLOOKUP($C$201,[77]납품수량!$B$3:$AI$200,Z1,FALSE)</f>
        <v>900</v>
      </c>
      <c r="AA201" s="122">
        <f>VLOOKUP($C$201,[77]납품수량!$B$3:$AI$200,AA1,FALSE)</f>
        <v>180</v>
      </c>
      <c r="AB201" s="122">
        <f>VLOOKUP($C$201,[77]납품수량!$B$3:$AI$200,AB1,FALSE)</f>
        <v>420</v>
      </c>
      <c r="AC201" s="122">
        <f>VLOOKUP($C$201,[77]납품수량!$B$3:$AI$200,AC1,FALSE)</f>
        <v>420</v>
      </c>
      <c r="AD201" s="122">
        <f>VLOOKUP($C$201,[77]납품수량!$B$3:$AI$200,AD1,FALSE)</f>
        <v>0</v>
      </c>
      <c r="AE201" s="122">
        <f>VLOOKUP($C$201,[77]납품수량!$B$3:$AI$200,AE1,FALSE)</f>
        <v>0</v>
      </c>
      <c r="AF201" s="122">
        <f>VLOOKUP($C$201,[77]납품수량!$B$3:$AI$200,AF1,FALSE)</f>
        <v>0</v>
      </c>
      <c r="AG201" s="122">
        <f>VLOOKUP($C$201,[77]납품수량!$B$3:$AI$200,AG1,FALSE)</f>
        <v>180</v>
      </c>
      <c r="AH201" s="122">
        <f>VLOOKUP($C$201,[77]납품수량!$B$3:$AI$200,AH1,FALSE)</f>
        <v>180</v>
      </c>
      <c r="AI201" s="122">
        <f>VLOOKUP($C$201,[77]납품수량!$B$3:$AI$200,AI1,FALSE)</f>
        <v>240</v>
      </c>
      <c r="AJ201" s="122">
        <f>VLOOKUP($C$201,[77]납품수량!$B$3:$AI$200,AJ1,FALSE)</f>
        <v>240</v>
      </c>
      <c r="AK201" s="122">
        <f>VLOOKUP($C$201,[77]납품수량!$B$3:$AI$200,AK1,FALSE)</f>
        <v>0</v>
      </c>
      <c r="AL201" s="122">
        <f>SUM(G201:AK201)</f>
        <v>7920</v>
      </c>
      <c r="AM201" s="61"/>
      <c r="AN201" s="61"/>
      <c r="AO201" s="61"/>
      <c r="AP201" s="61"/>
      <c r="AQ201" s="61"/>
      <c r="AR201" s="61"/>
      <c r="AS201" s="61"/>
      <c r="AT201" s="61"/>
      <c r="AU201" s="61"/>
      <c r="AV201" s="61"/>
      <c r="AW201" s="61"/>
      <c r="AX201" s="61"/>
      <c r="AY201" s="61"/>
      <c r="AZ201" s="61"/>
      <c r="BA201" s="61"/>
      <c r="BB201" s="61"/>
      <c r="BC201" s="61"/>
      <c r="BD201" s="61"/>
      <c r="BE201" s="61"/>
      <c r="BF201" s="61"/>
      <c r="BG201" s="61"/>
      <c r="BH201" s="61"/>
      <c r="BI201" s="61"/>
      <c r="BJ201" s="61"/>
      <c r="BK201" s="61"/>
      <c r="BL201" s="61"/>
      <c r="BM201" s="61"/>
      <c r="BN201" s="61"/>
      <c r="BO201" s="61"/>
      <c r="BP201" s="61"/>
      <c r="BQ201" s="61"/>
      <c r="BR201" s="61"/>
      <c r="BS201" s="61"/>
      <c r="BT201" s="61"/>
      <c r="BU201" s="61"/>
      <c r="BV201" s="61"/>
      <c r="BW201" s="61"/>
      <c r="BX201" s="61"/>
      <c r="BY201" s="61"/>
      <c r="BZ201" s="61"/>
      <c r="CA201" s="61"/>
      <c r="CB201" s="61"/>
      <c r="CC201" s="61"/>
      <c r="CD201" s="61"/>
      <c r="CE201" s="61"/>
      <c r="CF201" s="61"/>
      <c r="CG201" s="61"/>
      <c r="CH201" s="61"/>
      <c r="CI201" s="61"/>
      <c r="CJ201" s="61"/>
      <c r="CK201" s="61"/>
      <c r="CL201" s="61"/>
      <c r="CM201" s="61"/>
      <c r="CN201" s="61"/>
      <c r="CO201" s="61"/>
      <c r="CP201" s="61"/>
      <c r="CQ201" s="61"/>
      <c r="CR201" s="61"/>
      <c r="CS201" s="61"/>
      <c r="CT201" s="61"/>
      <c r="CU201" s="61"/>
      <c r="CV201" s="61"/>
      <c r="CW201" s="61"/>
      <c r="CX201" s="61"/>
      <c r="CY201" s="61"/>
      <c r="CZ201" s="61"/>
      <c r="DA201" s="61"/>
      <c r="DB201" s="61"/>
    </row>
    <row r="202" spans="1:106" s="58" customFormat="1" ht="20.100000000000001" customHeight="1">
      <c r="A202" s="117"/>
      <c r="B202" s="840"/>
      <c r="C202" s="810"/>
      <c r="D202" s="795"/>
      <c r="E202" s="795"/>
      <c r="F202" s="795"/>
      <c r="G202" s="122">
        <f>$F$201*G201</f>
        <v>1244520</v>
      </c>
      <c r="H202" s="122">
        <f t="shared" ref="H202:AK202" si="100">$F$201*H201</f>
        <v>414840</v>
      </c>
      <c r="I202" s="122">
        <f t="shared" si="100"/>
        <v>0</v>
      </c>
      <c r="J202" s="122">
        <f t="shared" si="100"/>
        <v>0</v>
      </c>
      <c r="K202" s="122">
        <f t="shared" si="100"/>
        <v>0</v>
      </c>
      <c r="L202" s="122">
        <f t="shared" si="100"/>
        <v>0</v>
      </c>
      <c r="M202" s="122">
        <f t="shared" si="100"/>
        <v>1244520</v>
      </c>
      <c r="N202" s="122">
        <f t="shared" si="100"/>
        <v>1037100</v>
      </c>
      <c r="O202" s="122">
        <f t="shared" si="100"/>
        <v>1866780</v>
      </c>
      <c r="P202" s="122">
        <f t="shared" si="100"/>
        <v>0</v>
      </c>
      <c r="Q202" s="122">
        <f t="shared" si="100"/>
        <v>0</v>
      </c>
      <c r="R202" s="122">
        <f t="shared" si="100"/>
        <v>2074200</v>
      </c>
      <c r="S202" s="122">
        <f t="shared" si="100"/>
        <v>2074200</v>
      </c>
      <c r="T202" s="122">
        <f t="shared" si="100"/>
        <v>2696460</v>
      </c>
      <c r="U202" s="122">
        <f t="shared" si="100"/>
        <v>0</v>
      </c>
      <c r="V202" s="122">
        <f t="shared" si="100"/>
        <v>2074200</v>
      </c>
      <c r="W202" s="122">
        <f t="shared" si="100"/>
        <v>0</v>
      </c>
      <c r="X202" s="122">
        <f t="shared" si="100"/>
        <v>0</v>
      </c>
      <c r="Y202" s="122">
        <f t="shared" si="100"/>
        <v>3111300</v>
      </c>
      <c r="Z202" s="122">
        <f t="shared" si="100"/>
        <v>3111300</v>
      </c>
      <c r="AA202" s="122">
        <f t="shared" si="100"/>
        <v>622260</v>
      </c>
      <c r="AB202" s="122">
        <f t="shared" si="100"/>
        <v>1451940</v>
      </c>
      <c r="AC202" s="122">
        <f t="shared" si="100"/>
        <v>1451940</v>
      </c>
      <c r="AD202" s="122">
        <f t="shared" si="100"/>
        <v>0</v>
      </c>
      <c r="AE202" s="122">
        <f t="shared" si="100"/>
        <v>0</v>
      </c>
      <c r="AF202" s="122">
        <f t="shared" si="100"/>
        <v>0</v>
      </c>
      <c r="AG202" s="122">
        <f t="shared" si="100"/>
        <v>622260</v>
      </c>
      <c r="AH202" s="122">
        <f t="shared" si="100"/>
        <v>622260</v>
      </c>
      <c r="AI202" s="122">
        <f t="shared" si="100"/>
        <v>829680</v>
      </c>
      <c r="AJ202" s="122">
        <f t="shared" si="100"/>
        <v>829680</v>
      </c>
      <c r="AK202" s="122">
        <f t="shared" si="100"/>
        <v>0</v>
      </c>
      <c r="AL202" s="122">
        <f>F201*AL201</f>
        <v>27379440</v>
      </c>
      <c r="AM202" s="61"/>
      <c r="AN202" s="61"/>
      <c r="AO202" s="61"/>
      <c r="AP202" s="61"/>
      <c r="AQ202" s="61"/>
      <c r="AR202" s="61"/>
      <c r="AS202" s="61"/>
      <c r="AT202" s="61"/>
      <c r="AU202" s="61"/>
      <c r="AV202" s="61"/>
      <c r="AW202" s="61"/>
      <c r="AX202" s="61"/>
      <c r="AY202" s="61"/>
      <c r="AZ202" s="61"/>
      <c r="BA202" s="61"/>
      <c r="BB202" s="61"/>
      <c r="BC202" s="61"/>
      <c r="BD202" s="61"/>
      <c r="BE202" s="61"/>
      <c r="BF202" s="61"/>
      <c r="BG202" s="61"/>
      <c r="BH202" s="61"/>
      <c r="BI202" s="61"/>
      <c r="BJ202" s="61"/>
      <c r="BK202" s="61"/>
      <c r="BL202" s="61"/>
      <c r="BM202" s="61"/>
      <c r="BN202" s="61"/>
      <c r="BO202" s="61"/>
      <c r="BP202" s="61"/>
      <c r="BQ202" s="61"/>
      <c r="BR202" s="61"/>
      <c r="BS202" s="61"/>
      <c r="BT202" s="61"/>
      <c r="BU202" s="61"/>
      <c r="BV202" s="61"/>
      <c r="BW202" s="61"/>
      <c r="BX202" s="61"/>
      <c r="BY202" s="61"/>
      <c r="BZ202" s="61"/>
      <c r="CA202" s="61"/>
      <c r="CB202" s="61"/>
      <c r="CC202" s="61"/>
      <c r="CD202" s="61"/>
      <c r="CE202" s="61"/>
      <c r="CF202" s="61"/>
      <c r="CG202" s="61"/>
      <c r="CH202" s="61"/>
      <c r="CI202" s="61"/>
      <c r="CJ202" s="61"/>
      <c r="CK202" s="61"/>
      <c r="CL202" s="61"/>
      <c r="CM202" s="61"/>
      <c r="CN202" s="61"/>
      <c r="CO202" s="61"/>
      <c r="CP202" s="61"/>
      <c r="CQ202" s="61"/>
      <c r="CR202" s="61"/>
      <c r="CS202" s="61"/>
      <c r="CT202" s="61"/>
      <c r="CU202" s="61"/>
      <c r="CV202" s="61"/>
      <c r="CW202" s="61"/>
      <c r="CX202" s="61"/>
      <c r="CY202" s="61"/>
      <c r="CZ202" s="61"/>
      <c r="DA202" s="61"/>
      <c r="DB202" s="61"/>
    </row>
    <row r="203" spans="1:106" s="58" customFormat="1" ht="20.100000000000001" customHeight="1">
      <c r="A203" s="117" t="s">
        <v>425</v>
      </c>
      <c r="B203" s="840"/>
      <c r="C203" s="809" t="s">
        <v>35</v>
      </c>
      <c r="D203" s="794" t="str">
        <f>[76]납품수량!C103</f>
        <v xml:space="preserve">MIDDLE BEAM                                 </v>
      </c>
      <c r="E203" s="794" t="s">
        <v>684</v>
      </c>
      <c r="F203" s="794">
        <f>VLOOKUP(C203,'[72]납품수량(영업)'!$C$3:$F$260,4,FALSE)</f>
        <v>3333</v>
      </c>
      <c r="G203" s="122">
        <f>VLOOKUP($C$203,[77]납품수량!$B$3:$AI$200,G1,FALSE)</f>
        <v>210</v>
      </c>
      <c r="H203" s="122">
        <f>VLOOKUP($C$203,[77]납품수량!$B$3:$AI$200,H1,FALSE)</f>
        <v>140</v>
      </c>
      <c r="I203" s="122">
        <f>VLOOKUP($C$203,[77]납품수량!$B$3:$AI$200,I1,FALSE)</f>
        <v>0</v>
      </c>
      <c r="J203" s="122">
        <f>VLOOKUP($C$203,[77]납품수량!$B$3:$AI$200,J1,FALSE)</f>
        <v>0</v>
      </c>
      <c r="K203" s="122">
        <f>VLOOKUP($C$203,[77]납품수량!$B$3:$AI$200,K1,FALSE)</f>
        <v>0</v>
      </c>
      <c r="L203" s="122">
        <f>VLOOKUP($C$203,[77]납품수량!$B$3:$AI$200,L1,FALSE)</f>
        <v>0</v>
      </c>
      <c r="M203" s="122">
        <f>VLOOKUP($C$203,[77]납품수량!$B$3:$AI$200,M1,FALSE)</f>
        <v>350</v>
      </c>
      <c r="N203" s="122">
        <f>VLOOKUP($C$203,[77]납품수량!$B$3:$AI$200,N1,FALSE)</f>
        <v>280</v>
      </c>
      <c r="O203" s="122">
        <f>VLOOKUP($C$203,[77]납품수량!$B$3:$AI$200,O1,FALSE)</f>
        <v>280</v>
      </c>
      <c r="P203" s="122">
        <f>VLOOKUP($C$203,[77]납품수량!$B$3:$AI$200,P1,FALSE)</f>
        <v>0</v>
      </c>
      <c r="Q203" s="122">
        <f>VLOOKUP($C$203,[77]납품수량!$B$3:$AI$200,Q1,FALSE)</f>
        <v>0</v>
      </c>
      <c r="R203" s="122">
        <f>VLOOKUP($C$203,[77]납품수량!$B$3:$AI$200,R1,FALSE)</f>
        <v>280</v>
      </c>
      <c r="S203" s="122">
        <f>VLOOKUP($C$203,[77]납품수량!$B$3:$AI$200,S1,FALSE)</f>
        <v>350</v>
      </c>
      <c r="T203" s="122">
        <f>VLOOKUP($C$203,[77]납품수량!$B$3:$AI$200,T1,FALSE)</f>
        <v>140</v>
      </c>
      <c r="U203" s="122">
        <f>VLOOKUP($C$203,[77]납품수량!$B$3:$AI$200,U1,FALSE)</f>
        <v>490</v>
      </c>
      <c r="V203" s="122">
        <f>VLOOKUP($C$203,[77]납품수량!$B$3:$AI$200,V1,FALSE)</f>
        <v>280</v>
      </c>
      <c r="W203" s="122">
        <f>VLOOKUP($C$203,[77]납품수량!$B$3:$AI$200,W1,FALSE)</f>
        <v>0</v>
      </c>
      <c r="X203" s="122">
        <f>VLOOKUP($C$203,[77]납품수량!$B$3:$AI$200,X1,FALSE)</f>
        <v>0</v>
      </c>
      <c r="Y203" s="122">
        <f>VLOOKUP($C$203,[77]납품수량!$B$3:$AI$200,Y1,FALSE)</f>
        <v>280</v>
      </c>
      <c r="Z203" s="122">
        <f>VLOOKUP($C$203,[77]납품수량!$B$3:$AI$200,Z1,FALSE)</f>
        <v>210</v>
      </c>
      <c r="AA203" s="122">
        <f>VLOOKUP($C$203,[77]납품수량!$B$3:$AI$200,AA1,FALSE)</f>
        <v>280</v>
      </c>
      <c r="AB203" s="122">
        <f>VLOOKUP($C$203,[77]납품수량!$B$3:$AI$200,AB1,FALSE)</f>
        <v>210</v>
      </c>
      <c r="AC203" s="122">
        <f>VLOOKUP($C$203,[77]납품수량!$B$3:$AI$200,AC1,FALSE)</f>
        <v>280</v>
      </c>
      <c r="AD203" s="122">
        <f>VLOOKUP($C$203,[77]납품수량!$B$3:$AI$200,AD1,FALSE)</f>
        <v>0</v>
      </c>
      <c r="AE203" s="122">
        <f>VLOOKUP($C$203,[77]납품수량!$B$3:$AI$200,AE1,FALSE)</f>
        <v>0</v>
      </c>
      <c r="AF203" s="122">
        <f>VLOOKUP($C$203,[77]납품수량!$B$3:$AI$200,AF1,FALSE)</f>
        <v>280</v>
      </c>
      <c r="AG203" s="122">
        <f>VLOOKUP($C$203,[77]납품수량!$B$3:$AI$200,AG1,FALSE)</f>
        <v>350</v>
      </c>
      <c r="AH203" s="122">
        <f>VLOOKUP($C$203,[77]납품수량!$B$3:$AI$200,AH1,FALSE)</f>
        <v>280</v>
      </c>
      <c r="AI203" s="122">
        <f>VLOOKUP($C$203,[77]납품수량!$B$3:$AI$200,AI1,FALSE)</f>
        <v>350</v>
      </c>
      <c r="AJ203" s="122">
        <f>VLOOKUP($C$203,[77]납품수량!$B$3:$AI$200,AJ1,FALSE)</f>
        <v>350</v>
      </c>
      <c r="AK203" s="122">
        <f>VLOOKUP($C$203,[77]납품수량!$B$3:$AI$200,AK1,FALSE)</f>
        <v>0</v>
      </c>
      <c r="AL203" s="122">
        <f>SUM(G203:AK203)</f>
        <v>5670</v>
      </c>
      <c r="AM203" s="61"/>
      <c r="AN203" s="61"/>
      <c r="AO203" s="61"/>
      <c r="AP203" s="61"/>
      <c r="AQ203" s="61"/>
      <c r="AR203" s="61"/>
      <c r="AS203" s="61"/>
      <c r="AT203" s="61"/>
      <c r="AU203" s="61"/>
      <c r="AV203" s="61"/>
      <c r="AW203" s="61"/>
      <c r="AX203" s="61"/>
      <c r="AY203" s="61"/>
      <c r="AZ203" s="61"/>
      <c r="BA203" s="61"/>
      <c r="BB203" s="61"/>
      <c r="BC203" s="61"/>
      <c r="BD203" s="61"/>
      <c r="BE203" s="61"/>
      <c r="BF203" s="61"/>
      <c r="BG203" s="61"/>
      <c r="BH203" s="61"/>
      <c r="BI203" s="61"/>
      <c r="BJ203" s="61"/>
      <c r="BK203" s="61"/>
      <c r="BL203" s="61"/>
      <c r="BM203" s="61"/>
      <c r="BN203" s="61"/>
      <c r="BO203" s="61"/>
      <c r="BP203" s="61"/>
      <c r="BQ203" s="61"/>
      <c r="BR203" s="61"/>
      <c r="BS203" s="61"/>
      <c r="BT203" s="61"/>
      <c r="BU203" s="61"/>
      <c r="BV203" s="61"/>
      <c r="BW203" s="61"/>
      <c r="BX203" s="61"/>
      <c r="BY203" s="61"/>
      <c r="BZ203" s="61"/>
      <c r="CA203" s="61"/>
      <c r="CB203" s="61"/>
      <c r="CC203" s="61"/>
      <c r="CD203" s="61"/>
      <c r="CE203" s="61"/>
      <c r="CF203" s="61"/>
      <c r="CG203" s="61"/>
      <c r="CH203" s="61"/>
      <c r="CI203" s="61"/>
      <c r="CJ203" s="61"/>
      <c r="CK203" s="61"/>
      <c r="CL203" s="61"/>
      <c r="CM203" s="61"/>
      <c r="CN203" s="61"/>
      <c r="CO203" s="61"/>
      <c r="CP203" s="61"/>
      <c r="CQ203" s="61"/>
      <c r="CR203" s="61"/>
      <c r="CS203" s="61"/>
      <c r="CT203" s="61"/>
      <c r="CU203" s="61"/>
      <c r="CV203" s="61"/>
      <c r="CW203" s="61"/>
      <c r="CX203" s="61"/>
      <c r="CY203" s="61"/>
      <c r="CZ203" s="61"/>
      <c r="DA203" s="61"/>
      <c r="DB203" s="61"/>
    </row>
    <row r="204" spans="1:106" s="58" customFormat="1" ht="19.5" customHeight="1">
      <c r="A204" s="117"/>
      <c r="B204" s="840"/>
      <c r="C204" s="810"/>
      <c r="D204" s="795"/>
      <c r="E204" s="795"/>
      <c r="F204" s="795"/>
      <c r="G204" s="122">
        <f>$F$203*G203</f>
        <v>699930</v>
      </c>
      <c r="H204" s="122">
        <f t="shared" ref="H204:AK204" si="101">$F$203*H203</f>
        <v>466620</v>
      </c>
      <c r="I204" s="122">
        <f t="shared" si="101"/>
        <v>0</v>
      </c>
      <c r="J204" s="122">
        <f t="shared" si="101"/>
        <v>0</v>
      </c>
      <c r="K204" s="122">
        <f t="shared" si="101"/>
        <v>0</v>
      </c>
      <c r="L204" s="122">
        <f t="shared" si="101"/>
        <v>0</v>
      </c>
      <c r="M204" s="122">
        <f t="shared" si="101"/>
        <v>1166550</v>
      </c>
      <c r="N204" s="122">
        <f t="shared" si="101"/>
        <v>933240</v>
      </c>
      <c r="O204" s="122">
        <f t="shared" si="101"/>
        <v>933240</v>
      </c>
      <c r="P204" s="122">
        <f t="shared" si="101"/>
        <v>0</v>
      </c>
      <c r="Q204" s="122">
        <f t="shared" si="101"/>
        <v>0</v>
      </c>
      <c r="R204" s="122">
        <f t="shared" si="101"/>
        <v>933240</v>
      </c>
      <c r="S204" s="122">
        <f t="shared" si="101"/>
        <v>1166550</v>
      </c>
      <c r="T204" s="122">
        <f t="shared" si="101"/>
        <v>466620</v>
      </c>
      <c r="U204" s="122">
        <f t="shared" si="101"/>
        <v>1633170</v>
      </c>
      <c r="V204" s="122">
        <f t="shared" si="101"/>
        <v>933240</v>
      </c>
      <c r="W204" s="122">
        <f t="shared" si="101"/>
        <v>0</v>
      </c>
      <c r="X204" s="122">
        <f t="shared" si="101"/>
        <v>0</v>
      </c>
      <c r="Y204" s="122">
        <f t="shared" si="101"/>
        <v>933240</v>
      </c>
      <c r="Z204" s="122">
        <f t="shared" si="101"/>
        <v>699930</v>
      </c>
      <c r="AA204" s="122">
        <f t="shared" si="101"/>
        <v>933240</v>
      </c>
      <c r="AB204" s="122">
        <f t="shared" si="101"/>
        <v>699930</v>
      </c>
      <c r="AC204" s="122">
        <f t="shared" si="101"/>
        <v>933240</v>
      </c>
      <c r="AD204" s="122">
        <f t="shared" si="101"/>
        <v>0</v>
      </c>
      <c r="AE204" s="122">
        <f t="shared" si="101"/>
        <v>0</v>
      </c>
      <c r="AF204" s="122">
        <f t="shared" si="101"/>
        <v>933240</v>
      </c>
      <c r="AG204" s="122">
        <f t="shared" si="101"/>
        <v>1166550</v>
      </c>
      <c r="AH204" s="122">
        <f t="shared" si="101"/>
        <v>933240</v>
      </c>
      <c r="AI204" s="122">
        <f t="shared" si="101"/>
        <v>1166550</v>
      </c>
      <c r="AJ204" s="122">
        <f t="shared" si="101"/>
        <v>1166550</v>
      </c>
      <c r="AK204" s="122">
        <f t="shared" si="101"/>
        <v>0</v>
      </c>
      <c r="AL204" s="122">
        <f>F203*AL203</f>
        <v>18898110</v>
      </c>
      <c r="AM204" s="61"/>
      <c r="AN204" s="61"/>
      <c r="AO204" s="61"/>
      <c r="AP204" s="61"/>
      <c r="AQ204" s="61"/>
      <c r="AR204" s="61"/>
      <c r="AS204" s="61"/>
      <c r="AT204" s="61"/>
      <c r="AU204" s="61"/>
      <c r="AV204" s="61"/>
      <c r="AW204" s="61"/>
      <c r="AX204" s="61"/>
      <c r="AY204" s="61"/>
      <c r="AZ204" s="61"/>
      <c r="BA204" s="61"/>
      <c r="BB204" s="61"/>
      <c r="BC204" s="61"/>
      <c r="BD204" s="61"/>
      <c r="BE204" s="61"/>
      <c r="BF204" s="61"/>
      <c r="BG204" s="61"/>
      <c r="BH204" s="61"/>
      <c r="BI204" s="61"/>
      <c r="BJ204" s="61"/>
      <c r="BK204" s="61"/>
      <c r="BL204" s="61"/>
      <c r="BM204" s="61"/>
      <c r="BN204" s="61"/>
      <c r="BO204" s="61"/>
      <c r="BP204" s="61"/>
      <c r="BQ204" s="61"/>
      <c r="BR204" s="61"/>
      <c r="BS204" s="61"/>
      <c r="BT204" s="61"/>
      <c r="BU204" s="61"/>
      <c r="BV204" s="61"/>
      <c r="BW204" s="61"/>
      <c r="BX204" s="61"/>
      <c r="BY204" s="61"/>
      <c r="BZ204" s="61"/>
      <c r="CA204" s="61"/>
      <c r="CB204" s="61"/>
      <c r="CC204" s="61"/>
      <c r="CD204" s="61"/>
      <c r="CE204" s="61"/>
      <c r="CF204" s="61"/>
      <c r="CG204" s="61"/>
      <c r="CH204" s="61"/>
      <c r="CI204" s="61"/>
      <c r="CJ204" s="61"/>
      <c r="CK204" s="61"/>
      <c r="CL204" s="61"/>
      <c r="CM204" s="61"/>
      <c r="CN204" s="61"/>
      <c r="CO204" s="61"/>
      <c r="CP204" s="61"/>
      <c r="CQ204" s="61"/>
      <c r="CR204" s="61"/>
      <c r="CS204" s="61"/>
      <c r="CT204" s="61"/>
      <c r="CU204" s="61"/>
      <c r="CV204" s="61"/>
      <c r="CW204" s="61"/>
      <c r="CX204" s="61"/>
      <c r="CY204" s="61"/>
      <c r="CZ204" s="61"/>
      <c r="DA204" s="61"/>
      <c r="DB204" s="61"/>
    </row>
    <row r="205" spans="1:106" s="58" customFormat="1" ht="19.5" customHeight="1">
      <c r="A205" s="117"/>
      <c r="B205" s="840"/>
      <c r="C205" s="809" t="s">
        <v>681</v>
      </c>
      <c r="D205" s="794" t="s">
        <v>682</v>
      </c>
      <c r="E205" s="794" t="s">
        <v>34</v>
      </c>
      <c r="F205" s="794">
        <v>0</v>
      </c>
      <c r="G205" s="122">
        <f>VLOOKUP($C$205,[77]납품수량!$B$3:$AI$200,G1,FALSE)</f>
        <v>140</v>
      </c>
      <c r="H205" s="122">
        <f>VLOOKUP($C$205,[77]납품수량!$B$3:$AI$200,H1,FALSE)</f>
        <v>70</v>
      </c>
      <c r="I205" s="122">
        <f>VLOOKUP($C$205,[77]납품수량!$B$3:$AI$200,I1,FALSE)</f>
        <v>0</v>
      </c>
      <c r="J205" s="122">
        <f>VLOOKUP($C$205,[77]납품수량!$B$3:$AI$200,J1,FALSE)</f>
        <v>0</v>
      </c>
      <c r="K205" s="122">
        <f>VLOOKUP($C$205,[77]납품수량!$B$3:$AI$200,K1,FALSE)</f>
        <v>0</v>
      </c>
      <c r="L205" s="122">
        <f>VLOOKUP($C$205,[77]납품수량!$B$3:$AI$200,L1,FALSE)</f>
        <v>0</v>
      </c>
      <c r="M205" s="122">
        <f>VLOOKUP($C$205,[77]납품수량!$B$3:$AI$200,M1,FALSE)</f>
        <v>140</v>
      </c>
      <c r="N205" s="122">
        <f>VLOOKUP($C$205,[77]납품수량!$B$3:$AI$200,N1,FALSE)</f>
        <v>140</v>
      </c>
      <c r="O205" s="122">
        <f>VLOOKUP($C$205,[77]납품수량!$B$3:$AI$200,O1,FALSE)</f>
        <v>140</v>
      </c>
      <c r="P205" s="122">
        <f>VLOOKUP($C$205,[77]납품수량!$B$3:$AI$200,P1,FALSE)</f>
        <v>0</v>
      </c>
      <c r="Q205" s="122">
        <f>VLOOKUP($C$205,[77]납품수량!$B$3:$AI$200,Q1,FALSE)</f>
        <v>0</v>
      </c>
      <c r="R205" s="122">
        <f>VLOOKUP($C$205,[77]납품수량!$B$3:$AI$200,R1,FALSE)</f>
        <v>140</v>
      </c>
      <c r="S205" s="122">
        <f>VLOOKUP($C$205,[77]납품수량!$B$3:$AI$200,S1,FALSE)</f>
        <v>70</v>
      </c>
      <c r="T205" s="122">
        <f>VLOOKUP($C$205,[77]납품수량!$B$3:$AI$200,T1,FALSE)</f>
        <v>70</v>
      </c>
      <c r="U205" s="122">
        <f>VLOOKUP($C$205,[77]납품수량!$B$3:$AI$200,U1,FALSE)</f>
        <v>70</v>
      </c>
      <c r="V205" s="122">
        <f>VLOOKUP($C$205,[77]납품수량!$B$3:$AI$200,V1,FALSE)</f>
        <v>70</v>
      </c>
      <c r="W205" s="122">
        <f>VLOOKUP($C$205,[77]납품수량!$B$3:$AI$200,W1,FALSE)</f>
        <v>0</v>
      </c>
      <c r="X205" s="122">
        <f>VLOOKUP($C$205,[77]납품수량!$B$3:$AI$200,X1,FALSE)</f>
        <v>0</v>
      </c>
      <c r="Y205" s="122">
        <f>VLOOKUP($C$205,[77]납품수량!$B$3:$AI$200,Y1,FALSE)</f>
        <v>140</v>
      </c>
      <c r="Z205" s="122">
        <f>VLOOKUP($C$205,[77]납품수량!$B$3:$AI$200,Z1,FALSE)</f>
        <v>140</v>
      </c>
      <c r="AA205" s="122">
        <f>VLOOKUP($C$205,[77]납품수량!$B$3:$AI$200,AA1,FALSE)</f>
        <v>140</v>
      </c>
      <c r="AB205" s="122">
        <f>VLOOKUP($C$205,[77]납품수량!$B$3:$AI$200,AB1,FALSE)</f>
        <v>140</v>
      </c>
      <c r="AC205" s="122">
        <f>VLOOKUP($C$205,[77]납품수량!$B$3:$AI$200,AC1,FALSE)</f>
        <v>140</v>
      </c>
      <c r="AD205" s="122">
        <f>VLOOKUP($C$205,[77]납품수량!$B$3:$AI$200,AD1,FALSE)</f>
        <v>0</v>
      </c>
      <c r="AE205" s="122">
        <f>VLOOKUP($C$205,[77]납품수량!$B$3:$AI$200,AE1,FALSE)</f>
        <v>0</v>
      </c>
      <c r="AF205" s="122">
        <f>VLOOKUP($C$205,[77]납품수량!$B$3:$AI$200,AF1,FALSE)</f>
        <v>140</v>
      </c>
      <c r="AG205" s="122">
        <f>VLOOKUP($C$205,[77]납품수량!$B$3:$AI$200,AG1,FALSE)</f>
        <v>140</v>
      </c>
      <c r="AH205" s="122">
        <f>VLOOKUP($C$205,[77]납품수량!$B$3:$AI$200,AH1,FALSE)</f>
        <v>70</v>
      </c>
      <c r="AI205" s="122">
        <f>VLOOKUP($C$205,[77]납품수량!$B$3:$AI$200,AI1,FALSE)</f>
        <v>140</v>
      </c>
      <c r="AJ205" s="122">
        <f>VLOOKUP($C$205,[77]납품수량!$B$3:$AI$200,AJ1,FALSE)</f>
        <v>140</v>
      </c>
      <c r="AK205" s="122">
        <f>VLOOKUP($C$205,[77]납품수량!$B$3:$AI$200,AK1,FALSE)</f>
        <v>0</v>
      </c>
      <c r="AL205" s="122">
        <f>SUM(G205:AK205)</f>
        <v>2380</v>
      </c>
      <c r="AM205" s="61"/>
      <c r="AN205" s="61"/>
      <c r="AO205" s="61"/>
      <c r="AP205" s="61"/>
      <c r="AQ205" s="61"/>
      <c r="AR205" s="61"/>
      <c r="AS205" s="61"/>
      <c r="AT205" s="61"/>
      <c r="AU205" s="61"/>
      <c r="AV205" s="61"/>
      <c r="AW205" s="61"/>
      <c r="AX205" s="61"/>
      <c r="AY205" s="61"/>
      <c r="AZ205" s="61"/>
      <c r="BA205" s="61"/>
      <c r="BB205" s="61"/>
      <c r="BC205" s="61"/>
      <c r="BD205" s="61"/>
      <c r="BE205" s="61"/>
      <c r="BF205" s="61"/>
      <c r="BG205" s="61"/>
      <c r="BH205" s="61"/>
      <c r="BI205" s="61"/>
      <c r="BJ205" s="61"/>
      <c r="BK205" s="61"/>
      <c r="BL205" s="61"/>
      <c r="BM205" s="61"/>
      <c r="BN205" s="61"/>
      <c r="BO205" s="61"/>
      <c r="BP205" s="61"/>
      <c r="BQ205" s="61"/>
      <c r="BR205" s="61"/>
      <c r="BS205" s="61"/>
      <c r="BT205" s="61"/>
      <c r="BU205" s="61"/>
      <c r="BV205" s="61"/>
      <c r="BW205" s="61"/>
      <c r="BX205" s="61"/>
      <c r="BY205" s="61"/>
      <c r="BZ205" s="61"/>
      <c r="CA205" s="61"/>
      <c r="CB205" s="61"/>
      <c r="CC205" s="61"/>
      <c r="CD205" s="61"/>
      <c r="CE205" s="61"/>
      <c r="CF205" s="61"/>
      <c r="CG205" s="61"/>
      <c r="CH205" s="61"/>
      <c r="CI205" s="61"/>
      <c r="CJ205" s="61"/>
      <c r="CK205" s="61"/>
      <c r="CL205" s="61"/>
      <c r="CM205" s="61"/>
      <c r="CN205" s="61"/>
      <c r="CO205" s="61"/>
      <c r="CP205" s="61"/>
      <c r="CQ205" s="61"/>
      <c r="CR205" s="61"/>
      <c r="CS205" s="61"/>
      <c r="CT205" s="61"/>
      <c r="CU205" s="61"/>
      <c r="CV205" s="61"/>
      <c r="CW205" s="61"/>
      <c r="CX205" s="61"/>
      <c r="CY205" s="61"/>
      <c r="CZ205" s="61"/>
      <c r="DA205" s="61"/>
      <c r="DB205" s="61"/>
    </row>
    <row r="206" spans="1:106" s="58" customFormat="1" ht="19.5" customHeight="1">
      <c r="A206" s="117"/>
      <c r="B206" s="840"/>
      <c r="C206" s="810"/>
      <c r="D206" s="795"/>
      <c r="E206" s="795"/>
      <c r="F206" s="795"/>
      <c r="G206" s="122">
        <f>$F$205*G205</f>
        <v>0</v>
      </c>
      <c r="H206" s="122">
        <f t="shared" ref="H206:AK206" si="102">$F$205*H205</f>
        <v>0</v>
      </c>
      <c r="I206" s="122">
        <f t="shared" si="102"/>
        <v>0</v>
      </c>
      <c r="J206" s="122">
        <f t="shared" si="102"/>
        <v>0</v>
      </c>
      <c r="K206" s="122">
        <f t="shared" si="102"/>
        <v>0</v>
      </c>
      <c r="L206" s="122">
        <f t="shared" si="102"/>
        <v>0</v>
      </c>
      <c r="M206" s="122">
        <f t="shared" si="102"/>
        <v>0</v>
      </c>
      <c r="N206" s="122">
        <f t="shared" si="102"/>
        <v>0</v>
      </c>
      <c r="O206" s="122">
        <f t="shared" si="102"/>
        <v>0</v>
      </c>
      <c r="P206" s="122">
        <f t="shared" si="102"/>
        <v>0</v>
      </c>
      <c r="Q206" s="122">
        <f t="shared" si="102"/>
        <v>0</v>
      </c>
      <c r="R206" s="122">
        <f t="shared" si="102"/>
        <v>0</v>
      </c>
      <c r="S206" s="122">
        <f t="shared" si="102"/>
        <v>0</v>
      </c>
      <c r="T206" s="122">
        <f t="shared" si="102"/>
        <v>0</v>
      </c>
      <c r="U206" s="122">
        <f t="shared" si="102"/>
        <v>0</v>
      </c>
      <c r="V206" s="122">
        <f t="shared" si="102"/>
        <v>0</v>
      </c>
      <c r="W206" s="122">
        <f t="shared" si="102"/>
        <v>0</v>
      </c>
      <c r="X206" s="122">
        <f t="shared" si="102"/>
        <v>0</v>
      </c>
      <c r="Y206" s="122">
        <f t="shared" si="102"/>
        <v>0</v>
      </c>
      <c r="Z206" s="122">
        <f t="shared" si="102"/>
        <v>0</v>
      </c>
      <c r="AA206" s="122">
        <f t="shared" si="102"/>
        <v>0</v>
      </c>
      <c r="AB206" s="122">
        <f t="shared" si="102"/>
        <v>0</v>
      </c>
      <c r="AC206" s="122">
        <f t="shared" si="102"/>
        <v>0</v>
      </c>
      <c r="AD206" s="122">
        <f t="shared" si="102"/>
        <v>0</v>
      </c>
      <c r="AE206" s="122">
        <f t="shared" si="102"/>
        <v>0</v>
      </c>
      <c r="AF206" s="122">
        <f t="shared" si="102"/>
        <v>0</v>
      </c>
      <c r="AG206" s="122">
        <f t="shared" si="102"/>
        <v>0</v>
      </c>
      <c r="AH206" s="122">
        <f t="shared" si="102"/>
        <v>0</v>
      </c>
      <c r="AI206" s="122">
        <f t="shared" si="102"/>
        <v>0</v>
      </c>
      <c r="AJ206" s="122">
        <f t="shared" si="102"/>
        <v>0</v>
      </c>
      <c r="AK206" s="122">
        <f t="shared" si="102"/>
        <v>0</v>
      </c>
      <c r="AL206" s="122">
        <f>F205*AL205</f>
        <v>0</v>
      </c>
      <c r="AM206" s="61"/>
      <c r="AN206" s="61"/>
      <c r="AO206" s="61"/>
      <c r="AP206" s="61"/>
      <c r="AQ206" s="61"/>
      <c r="AR206" s="61"/>
      <c r="AS206" s="61"/>
      <c r="AT206" s="61"/>
      <c r="AU206" s="61"/>
      <c r="AV206" s="61"/>
      <c r="AW206" s="61"/>
      <c r="AX206" s="61"/>
      <c r="AY206" s="61"/>
      <c r="AZ206" s="61"/>
      <c r="BA206" s="61"/>
      <c r="BB206" s="61"/>
      <c r="BC206" s="61"/>
      <c r="BD206" s="61"/>
      <c r="BE206" s="61"/>
      <c r="BF206" s="61"/>
      <c r="BG206" s="61"/>
      <c r="BH206" s="61"/>
      <c r="BI206" s="61"/>
      <c r="BJ206" s="61"/>
      <c r="BK206" s="61"/>
      <c r="BL206" s="61"/>
      <c r="BM206" s="61"/>
      <c r="BN206" s="61"/>
      <c r="BO206" s="61"/>
      <c r="BP206" s="61"/>
      <c r="BQ206" s="61"/>
      <c r="BR206" s="61"/>
      <c r="BS206" s="61"/>
      <c r="BT206" s="61"/>
      <c r="BU206" s="61"/>
      <c r="BV206" s="61"/>
      <c r="BW206" s="61"/>
      <c r="BX206" s="61"/>
      <c r="BY206" s="61"/>
      <c r="BZ206" s="61"/>
      <c r="CA206" s="61"/>
      <c r="CB206" s="61"/>
      <c r="CC206" s="61"/>
      <c r="CD206" s="61"/>
      <c r="CE206" s="61"/>
      <c r="CF206" s="61"/>
      <c r="CG206" s="61"/>
      <c r="CH206" s="61"/>
      <c r="CI206" s="61"/>
      <c r="CJ206" s="61"/>
      <c r="CK206" s="61"/>
      <c r="CL206" s="61"/>
      <c r="CM206" s="61"/>
      <c r="CN206" s="61"/>
      <c r="CO206" s="61"/>
      <c r="CP206" s="61"/>
      <c r="CQ206" s="61"/>
      <c r="CR206" s="61"/>
      <c r="CS206" s="61"/>
      <c r="CT206" s="61"/>
      <c r="CU206" s="61"/>
      <c r="CV206" s="61"/>
      <c r="CW206" s="61"/>
      <c r="CX206" s="61"/>
      <c r="CY206" s="61"/>
      <c r="CZ206" s="61"/>
      <c r="DA206" s="61"/>
      <c r="DB206" s="61"/>
    </row>
    <row r="207" spans="1:106" s="58" customFormat="1" ht="20.100000000000001" customHeight="1">
      <c r="A207" s="117" t="s">
        <v>425</v>
      </c>
      <c r="B207" s="840"/>
      <c r="C207" s="809" t="s">
        <v>147</v>
      </c>
      <c r="D207" s="794" t="str">
        <f>[76]납품수량!C104</f>
        <v>ROLLO MOUNTING BRACKET</v>
      </c>
      <c r="E207" s="794" t="str">
        <f>[76]납품수량!D104</f>
        <v>E2SC</v>
      </c>
      <c r="F207" s="794">
        <f>VLOOKUP(C207,'[72]납품수량(영업)'!$C$3:$F$260,4,FALSE)</f>
        <v>0</v>
      </c>
      <c r="G207" s="122">
        <f>VLOOKUP($C$207,[77]납품수량!$B$3:$AI$200,G1,FALSE)</f>
        <v>0</v>
      </c>
      <c r="H207" s="122">
        <f>VLOOKUP($C$207,[77]납품수량!$B$3:$AI$200,H1,FALSE)</f>
        <v>0</v>
      </c>
      <c r="I207" s="122">
        <f>VLOOKUP($C$207,[77]납품수량!$B$3:$AI$200,I1,FALSE)</f>
        <v>0</v>
      </c>
      <c r="J207" s="122">
        <f>VLOOKUP($C$207,[77]납품수량!$B$3:$AI$200,J1,FALSE)</f>
        <v>0</v>
      </c>
      <c r="K207" s="122">
        <f>VLOOKUP($C$207,[77]납품수량!$B$3:$AI$200,K1,FALSE)</f>
        <v>0</v>
      </c>
      <c r="L207" s="122">
        <f>VLOOKUP($C$207,[77]납품수량!$B$3:$AI$200,L1,FALSE)</f>
        <v>0</v>
      </c>
      <c r="M207" s="122">
        <f>VLOOKUP($C$207,[77]납품수량!$B$3:$AI$200,M1,FALSE)</f>
        <v>0</v>
      </c>
      <c r="N207" s="122">
        <f>VLOOKUP($C$207,[77]납품수량!$B$3:$AI$200,N1,FALSE)</f>
        <v>0</v>
      </c>
      <c r="O207" s="122">
        <f>VLOOKUP($C$207,[77]납품수량!$B$3:$AI$200,O1,FALSE)</f>
        <v>0</v>
      </c>
      <c r="P207" s="122">
        <f>VLOOKUP($C$207,[77]납품수량!$B$3:$AI$200,P1,FALSE)</f>
        <v>0</v>
      </c>
      <c r="Q207" s="122">
        <f>VLOOKUP($C$207,[77]납품수량!$B$3:$AI$200,Q1,FALSE)</f>
        <v>0</v>
      </c>
      <c r="R207" s="122">
        <f>VLOOKUP($C$207,[77]납품수량!$B$3:$AI$200,R1,FALSE)</f>
        <v>0</v>
      </c>
      <c r="S207" s="122">
        <f>VLOOKUP($C$207,[77]납품수량!$B$3:$AI$200,S1,FALSE)</f>
        <v>0</v>
      </c>
      <c r="T207" s="122">
        <f>VLOOKUP($C$207,[77]납품수량!$B$3:$AI$200,T1,FALSE)</f>
        <v>0</v>
      </c>
      <c r="U207" s="122">
        <f>VLOOKUP($C$207,[77]납품수량!$B$3:$AI$200,U1,FALSE)</f>
        <v>0</v>
      </c>
      <c r="V207" s="122">
        <f>VLOOKUP($C$207,[77]납품수량!$B$3:$AI$200,V1,FALSE)</f>
        <v>0</v>
      </c>
      <c r="W207" s="122">
        <f>VLOOKUP($C$207,[77]납품수량!$B$3:$AI$200,W1,FALSE)</f>
        <v>0</v>
      </c>
      <c r="X207" s="122">
        <f>VLOOKUP($C$207,[77]납품수량!$B$3:$AI$200,X1,FALSE)</f>
        <v>0</v>
      </c>
      <c r="Y207" s="122">
        <f>VLOOKUP($C$207,[77]납품수량!$B$3:$AI$200,Y1,FALSE)</f>
        <v>0</v>
      </c>
      <c r="Z207" s="122">
        <f>VLOOKUP($C$207,[77]납품수량!$B$3:$AI$200,Z1,FALSE)</f>
        <v>0</v>
      </c>
      <c r="AA207" s="122">
        <f>VLOOKUP($C$207,[77]납품수량!$B$3:$AI$200,AA1,FALSE)</f>
        <v>0</v>
      </c>
      <c r="AB207" s="122">
        <f>VLOOKUP($C$207,[77]납품수량!$B$3:$AI$200,AB1,FALSE)</f>
        <v>0</v>
      </c>
      <c r="AC207" s="122">
        <f>VLOOKUP($C$207,[77]납품수량!$B$3:$AI$200,AC1,FALSE)</f>
        <v>0</v>
      </c>
      <c r="AD207" s="122">
        <f>VLOOKUP($C$207,[77]납품수량!$B$3:$AI$200,AD1,FALSE)</f>
        <v>0</v>
      </c>
      <c r="AE207" s="122">
        <f>VLOOKUP($C$207,[77]납품수량!$B$3:$AI$200,AE1,FALSE)</f>
        <v>0</v>
      </c>
      <c r="AF207" s="122">
        <f>VLOOKUP($C$207,[77]납품수량!$B$3:$AI$200,AF1,FALSE)</f>
        <v>0</v>
      </c>
      <c r="AG207" s="122">
        <f>VLOOKUP($C$207,[77]납품수량!$B$3:$AI$200,AG1,FALSE)</f>
        <v>0</v>
      </c>
      <c r="AH207" s="122">
        <f>VLOOKUP($C$207,[77]납품수량!$B$3:$AI$200,AH1,FALSE)</f>
        <v>0</v>
      </c>
      <c r="AI207" s="122">
        <f>VLOOKUP($C$207,[77]납품수량!$B$3:$AI$200,AI1,FALSE)</f>
        <v>0</v>
      </c>
      <c r="AJ207" s="122">
        <f>VLOOKUP($C$207,[77]납품수량!$B$3:$AI$200,AJ1,FALSE)</f>
        <v>0</v>
      </c>
      <c r="AK207" s="122">
        <f>VLOOKUP($C$207,[77]납품수량!$B$3:$AI$200,AK1,FALSE)</f>
        <v>0</v>
      </c>
      <c r="AL207" s="122">
        <f>SUM(G207:AK207)</f>
        <v>0</v>
      </c>
      <c r="AM207" s="61"/>
      <c r="AN207" s="61"/>
      <c r="AO207" s="61"/>
      <c r="AP207" s="61"/>
      <c r="AQ207" s="61"/>
      <c r="AR207" s="61"/>
      <c r="AS207" s="61"/>
      <c r="AT207" s="61"/>
      <c r="AU207" s="61"/>
      <c r="AV207" s="61"/>
      <c r="AW207" s="61"/>
      <c r="AX207" s="61"/>
      <c r="AY207" s="61"/>
      <c r="AZ207" s="61"/>
      <c r="BA207" s="61"/>
      <c r="BB207" s="61"/>
      <c r="BC207" s="61"/>
      <c r="BD207" s="61"/>
      <c r="BE207" s="61"/>
      <c r="BF207" s="61"/>
      <c r="BG207" s="61"/>
      <c r="BH207" s="61"/>
      <c r="BI207" s="61"/>
      <c r="BJ207" s="61"/>
      <c r="BK207" s="61"/>
      <c r="BL207" s="61"/>
      <c r="BM207" s="61"/>
      <c r="BN207" s="61"/>
      <c r="BO207" s="61"/>
      <c r="BP207" s="61"/>
      <c r="BQ207" s="61"/>
      <c r="BR207" s="61"/>
      <c r="BS207" s="61"/>
      <c r="BT207" s="61"/>
      <c r="BU207" s="61"/>
      <c r="BV207" s="61"/>
      <c r="BW207" s="61"/>
      <c r="BX207" s="61"/>
      <c r="BY207" s="61"/>
      <c r="BZ207" s="61"/>
      <c r="CA207" s="61"/>
      <c r="CB207" s="61"/>
      <c r="CC207" s="61"/>
      <c r="CD207" s="61"/>
      <c r="CE207" s="61"/>
      <c r="CF207" s="61"/>
      <c r="CG207" s="61"/>
      <c r="CH207" s="61"/>
      <c r="CI207" s="61"/>
      <c r="CJ207" s="61"/>
      <c r="CK207" s="61"/>
      <c r="CL207" s="61"/>
      <c r="CM207" s="61"/>
      <c r="CN207" s="61"/>
      <c r="CO207" s="61"/>
      <c r="CP207" s="61"/>
      <c r="CQ207" s="61"/>
      <c r="CR207" s="61"/>
      <c r="CS207" s="61"/>
      <c r="CT207" s="61"/>
      <c r="CU207" s="61"/>
      <c r="CV207" s="61"/>
      <c r="CW207" s="61"/>
      <c r="CX207" s="61"/>
      <c r="CY207" s="61"/>
      <c r="CZ207" s="61"/>
      <c r="DA207" s="61"/>
      <c r="DB207" s="61"/>
    </row>
    <row r="208" spans="1:106" s="58" customFormat="1" ht="20.100000000000001" customHeight="1">
      <c r="A208" s="117"/>
      <c r="B208" s="840"/>
      <c r="C208" s="810"/>
      <c r="D208" s="795"/>
      <c r="E208" s="795"/>
      <c r="F208" s="795"/>
      <c r="G208" s="122">
        <f>$F$207*G207</f>
        <v>0</v>
      </c>
      <c r="H208" s="122">
        <f t="shared" ref="H208:AK208" si="103">$F$207*H207</f>
        <v>0</v>
      </c>
      <c r="I208" s="122">
        <f t="shared" si="103"/>
        <v>0</v>
      </c>
      <c r="J208" s="122">
        <f t="shared" si="103"/>
        <v>0</v>
      </c>
      <c r="K208" s="122">
        <f t="shared" si="103"/>
        <v>0</v>
      </c>
      <c r="L208" s="122">
        <f t="shared" si="103"/>
        <v>0</v>
      </c>
      <c r="M208" s="122">
        <f t="shared" si="103"/>
        <v>0</v>
      </c>
      <c r="N208" s="122">
        <f t="shared" si="103"/>
        <v>0</v>
      </c>
      <c r="O208" s="122">
        <f t="shared" si="103"/>
        <v>0</v>
      </c>
      <c r="P208" s="122">
        <f t="shared" si="103"/>
        <v>0</v>
      </c>
      <c r="Q208" s="122">
        <f t="shared" si="103"/>
        <v>0</v>
      </c>
      <c r="R208" s="122">
        <f t="shared" si="103"/>
        <v>0</v>
      </c>
      <c r="S208" s="122">
        <f t="shared" si="103"/>
        <v>0</v>
      </c>
      <c r="T208" s="122">
        <f t="shared" si="103"/>
        <v>0</v>
      </c>
      <c r="U208" s="122">
        <f t="shared" si="103"/>
        <v>0</v>
      </c>
      <c r="V208" s="122">
        <f t="shared" si="103"/>
        <v>0</v>
      </c>
      <c r="W208" s="122">
        <f t="shared" si="103"/>
        <v>0</v>
      </c>
      <c r="X208" s="122">
        <f t="shared" si="103"/>
        <v>0</v>
      </c>
      <c r="Y208" s="122">
        <f t="shared" si="103"/>
        <v>0</v>
      </c>
      <c r="Z208" s="122">
        <f t="shared" si="103"/>
        <v>0</v>
      </c>
      <c r="AA208" s="122">
        <f t="shared" si="103"/>
        <v>0</v>
      </c>
      <c r="AB208" s="122">
        <f t="shared" si="103"/>
        <v>0</v>
      </c>
      <c r="AC208" s="122">
        <f t="shared" si="103"/>
        <v>0</v>
      </c>
      <c r="AD208" s="122">
        <f t="shared" si="103"/>
        <v>0</v>
      </c>
      <c r="AE208" s="122">
        <f t="shared" si="103"/>
        <v>0</v>
      </c>
      <c r="AF208" s="122">
        <f t="shared" si="103"/>
        <v>0</v>
      </c>
      <c r="AG208" s="122">
        <f t="shared" si="103"/>
        <v>0</v>
      </c>
      <c r="AH208" s="122">
        <f t="shared" si="103"/>
        <v>0</v>
      </c>
      <c r="AI208" s="122">
        <f t="shared" si="103"/>
        <v>0</v>
      </c>
      <c r="AJ208" s="122">
        <f t="shared" si="103"/>
        <v>0</v>
      </c>
      <c r="AK208" s="122">
        <f t="shared" si="103"/>
        <v>0</v>
      </c>
      <c r="AL208" s="122">
        <f>F207*AL207</f>
        <v>0</v>
      </c>
      <c r="AM208" s="61"/>
      <c r="AN208" s="61"/>
      <c r="AO208" s="61"/>
      <c r="AP208" s="61"/>
      <c r="AQ208" s="61"/>
      <c r="AR208" s="61"/>
      <c r="AS208" s="61"/>
      <c r="AT208" s="61"/>
      <c r="AU208" s="61"/>
      <c r="AV208" s="61"/>
      <c r="AW208" s="61"/>
      <c r="AX208" s="61"/>
      <c r="AY208" s="61"/>
      <c r="AZ208" s="61"/>
      <c r="BA208" s="61"/>
      <c r="BB208" s="61"/>
      <c r="BC208" s="61"/>
      <c r="BD208" s="61"/>
      <c r="BE208" s="61"/>
      <c r="BF208" s="61"/>
      <c r="BG208" s="61"/>
      <c r="BH208" s="61"/>
      <c r="BI208" s="61"/>
      <c r="BJ208" s="61"/>
      <c r="BK208" s="61"/>
      <c r="BL208" s="61"/>
      <c r="BM208" s="61"/>
      <c r="BN208" s="61"/>
      <c r="BO208" s="61"/>
      <c r="BP208" s="61"/>
      <c r="BQ208" s="61"/>
      <c r="BR208" s="61"/>
      <c r="BS208" s="61"/>
      <c r="BT208" s="61"/>
      <c r="BU208" s="61"/>
      <c r="BV208" s="61"/>
      <c r="BW208" s="61"/>
      <c r="BX208" s="61"/>
      <c r="BY208" s="61"/>
      <c r="BZ208" s="61"/>
      <c r="CA208" s="61"/>
      <c r="CB208" s="61"/>
      <c r="CC208" s="61"/>
      <c r="CD208" s="61"/>
      <c r="CE208" s="61"/>
      <c r="CF208" s="61"/>
      <c r="CG208" s="61"/>
      <c r="CH208" s="61"/>
      <c r="CI208" s="61"/>
      <c r="CJ208" s="61"/>
      <c r="CK208" s="61"/>
      <c r="CL208" s="61"/>
      <c r="CM208" s="61"/>
      <c r="CN208" s="61"/>
      <c r="CO208" s="61"/>
      <c r="CP208" s="61"/>
      <c r="CQ208" s="61"/>
      <c r="CR208" s="61"/>
      <c r="CS208" s="61"/>
      <c r="CT208" s="61"/>
      <c r="CU208" s="61"/>
      <c r="CV208" s="61"/>
      <c r="CW208" s="61"/>
      <c r="CX208" s="61"/>
      <c r="CY208" s="61"/>
      <c r="CZ208" s="61"/>
      <c r="DA208" s="61"/>
      <c r="DB208" s="61"/>
    </row>
    <row r="209" spans="1:106" s="58" customFormat="1" ht="20.100000000000001" customHeight="1">
      <c r="A209" s="117" t="s">
        <v>425</v>
      </c>
      <c r="B209" s="840"/>
      <c r="C209" s="809" t="s">
        <v>614</v>
      </c>
      <c r="D209" s="794" t="str">
        <f>[76]납품수량!C105</f>
        <v>ROLLO CASSETTE ASSY</v>
      </c>
      <c r="E209" s="794" t="str">
        <f>[76]납품수량!D105</f>
        <v>JK</v>
      </c>
      <c r="F209" s="794">
        <f>VLOOKUP(C209,'[72]납품수량(영업)'!$C$3:$F$260,4,FALSE)</f>
        <v>3133</v>
      </c>
      <c r="G209" s="122">
        <f>VLOOKUP($C$209,[77]납품수량!$B$3:$AI$200,G1,FALSE)</f>
        <v>288</v>
      </c>
      <c r="H209" s="122">
        <f>VLOOKUP($C$209,[77]납품수량!$B$3:$AI$200,H1,FALSE)</f>
        <v>144</v>
      </c>
      <c r="I209" s="122">
        <f>VLOOKUP($C$209,[77]납품수량!$B$3:$AI$200,I1,FALSE)</f>
        <v>0</v>
      </c>
      <c r="J209" s="122">
        <f>VLOOKUP($C$209,[77]납품수량!$B$3:$AI$200,J1,FALSE)</f>
        <v>0</v>
      </c>
      <c r="K209" s="122">
        <f>VLOOKUP($C$209,[77]납품수량!$B$3:$AI$200,K1,FALSE)</f>
        <v>0</v>
      </c>
      <c r="L209" s="122">
        <f>VLOOKUP($C$209,[77]납품수량!$B$3:$AI$200,L1,FALSE)</f>
        <v>0</v>
      </c>
      <c r="M209" s="122">
        <f>VLOOKUP($C$209,[77]납품수량!$B$3:$AI$200,M1,FALSE)</f>
        <v>144</v>
      </c>
      <c r="N209" s="122">
        <f>VLOOKUP($C$209,[77]납품수량!$B$3:$AI$200,N1,FALSE)</f>
        <v>192</v>
      </c>
      <c r="O209" s="122">
        <f>VLOOKUP($C$209,[77]납품수량!$B$3:$AI$200,O1,FALSE)</f>
        <v>96</v>
      </c>
      <c r="P209" s="122">
        <f>VLOOKUP($C$209,[77]납품수량!$B$3:$AI$200,P1,FALSE)</f>
        <v>240</v>
      </c>
      <c r="Q209" s="122">
        <f>VLOOKUP($C$209,[77]납품수량!$B$3:$AI$200,Q1,FALSE)</f>
        <v>0</v>
      </c>
      <c r="R209" s="122">
        <f>VLOOKUP($C$209,[77]납품수량!$B$3:$AI$200,R1,FALSE)</f>
        <v>192</v>
      </c>
      <c r="S209" s="122">
        <f>VLOOKUP($C$209,[77]납품수량!$B$3:$AI$200,S1,FALSE)</f>
        <v>144</v>
      </c>
      <c r="T209" s="122">
        <f>VLOOKUP($C$209,[77]납품수량!$B$3:$AI$200,T1,FALSE)</f>
        <v>240</v>
      </c>
      <c r="U209" s="122">
        <f>VLOOKUP($C$209,[77]납품수량!$B$3:$AI$200,U1,FALSE)</f>
        <v>240</v>
      </c>
      <c r="V209" s="122">
        <f>VLOOKUP($C$209,[77]납품수량!$B$3:$AI$200,V1,FALSE)</f>
        <v>240</v>
      </c>
      <c r="W209" s="122">
        <f>VLOOKUP($C$209,[77]납품수량!$B$3:$AI$200,W1,FALSE)</f>
        <v>0</v>
      </c>
      <c r="X209" s="122">
        <f>VLOOKUP($C$209,[77]납품수량!$B$3:$AI$200,X1,FALSE)</f>
        <v>0</v>
      </c>
      <c r="Y209" s="122">
        <f>VLOOKUP($C$209,[77]납품수량!$B$3:$AI$200,Y1,FALSE)</f>
        <v>336</v>
      </c>
      <c r="Z209" s="122">
        <f>VLOOKUP($C$209,[77]납품수량!$B$3:$AI$200,Z1,FALSE)</f>
        <v>240</v>
      </c>
      <c r="AA209" s="122">
        <f>VLOOKUP($C$209,[77]납품수량!$B$3:$AI$200,AA1,FALSE)</f>
        <v>384</v>
      </c>
      <c r="AB209" s="122">
        <f>VLOOKUP($C$209,[77]납품수량!$B$3:$AI$200,AB1,FALSE)</f>
        <v>384</v>
      </c>
      <c r="AC209" s="122">
        <f>VLOOKUP($C$209,[77]납품수량!$B$3:$AI$200,AC1,FALSE)</f>
        <v>384</v>
      </c>
      <c r="AD209" s="122">
        <f>VLOOKUP($C$209,[77]납품수량!$B$3:$AI$200,AD1,FALSE)</f>
        <v>0</v>
      </c>
      <c r="AE209" s="122">
        <f>VLOOKUP($C$209,[77]납품수량!$B$3:$AI$200,AE1,FALSE)</f>
        <v>0</v>
      </c>
      <c r="AF209" s="122">
        <f>VLOOKUP($C$209,[77]납품수량!$B$3:$AI$200,AF1,FALSE)</f>
        <v>288</v>
      </c>
      <c r="AG209" s="122">
        <f>VLOOKUP($C$209,[77]납품수량!$B$3:$AI$200,AG1,FALSE)</f>
        <v>336</v>
      </c>
      <c r="AH209" s="122">
        <f>VLOOKUP($C$209,[77]납품수량!$B$3:$AI$200,AH1,FALSE)</f>
        <v>336</v>
      </c>
      <c r="AI209" s="122">
        <f>VLOOKUP($C$209,[77]납품수량!$B$3:$AI$200,AI1,FALSE)</f>
        <v>288</v>
      </c>
      <c r="AJ209" s="122">
        <f>VLOOKUP($C$209,[77]납품수량!$B$3:$AI$200,AJ1,FALSE)</f>
        <v>528</v>
      </c>
      <c r="AK209" s="122">
        <f>VLOOKUP($C$209,[77]납품수량!$B$3:$AI$200,AK1,FALSE)</f>
        <v>0</v>
      </c>
      <c r="AL209" s="122">
        <f>SUM(G209:AK209)</f>
        <v>5664</v>
      </c>
      <c r="AM209" s="61"/>
      <c r="AN209" s="61"/>
      <c r="AO209" s="61"/>
      <c r="AP209" s="61"/>
      <c r="AQ209" s="61"/>
      <c r="AR209" s="61"/>
      <c r="AS209" s="61"/>
      <c r="AT209" s="61"/>
      <c r="AU209" s="61"/>
      <c r="AV209" s="61"/>
      <c r="AW209" s="61"/>
      <c r="AX209" s="61"/>
      <c r="AY209" s="61"/>
      <c r="AZ209" s="61"/>
      <c r="BA209" s="61"/>
      <c r="BB209" s="61"/>
      <c r="BC209" s="61"/>
      <c r="BD209" s="61"/>
      <c r="BE209" s="61"/>
      <c r="BF209" s="61"/>
      <c r="BG209" s="61"/>
      <c r="BH209" s="61"/>
      <c r="BI209" s="61"/>
      <c r="BJ209" s="61"/>
      <c r="BK209" s="61"/>
      <c r="BL209" s="61"/>
      <c r="BM209" s="61"/>
      <c r="BN209" s="61"/>
      <c r="BO209" s="61"/>
      <c r="BP209" s="61"/>
      <c r="BQ209" s="61"/>
      <c r="BR209" s="61"/>
      <c r="BS209" s="61"/>
      <c r="BT209" s="61"/>
      <c r="BU209" s="61"/>
      <c r="BV209" s="61"/>
      <c r="BW209" s="61"/>
      <c r="BX209" s="61"/>
      <c r="BY209" s="61"/>
      <c r="BZ209" s="61"/>
      <c r="CA209" s="61"/>
      <c r="CB209" s="61"/>
      <c r="CC209" s="61"/>
      <c r="CD209" s="61"/>
      <c r="CE209" s="61"/>
      <c r="CF209" s="61"/>
      <c r="CG209" s="61"/>
      <c r="CH209" s="61"/>
      <c r="CI209" s="61"/>
      <c r="CJ209" s="61"/>
      <c r="CK209" s="61"/>
      <c r="CL209" s="61"/>
      <c r="CM209" s="61"/>
      <c r="CN209" s="61"/>
      <c r="CO209" s="61"/>
      <c r="CP209" s="61"/>
      <c r="CQ209" s="61"/>
      <c r="CR209" s="61"/>
      <c r="CS209" s="61"/>
      <c r="CT209" s="61"/>
      <c r="CU209" s="61"/>
      <c r="CV209" s="61"/>
      <c r="CW209" s="61"/>
      <c r="CX209" s="61"/>
      <c r="CY209" s="61"/>
      <c r="CZ209" s="61"/>
      <c r="DA209" s="61"/>
      <c r="DB209" s="61"/>
    </row>
    <row r="210" spans="1:106" s="58" customFormat="1" ht="20.100000000000001" customHeight="1">
      <c r="A210" s="117"/>
      <c r="B210" s="840"/>
      <c r="C210" s="810"/>
      <c r="D210" s="795"/>
      <c r="E210" s="795"/>
      <c r="F210" s="795"/>
      <c r="G210" s="122">
        <f>$F$209*G209</f>
        <v>902304</v>
      </c>
      <c r="H210" s="122">
        <f t="shared" ref="H210:AK210" si="104">$F$209*H209</f>
        <v>451152</v>
      </c>
      <c r="I210" s="122">
        <f t="shared" si="104"/>
        <v>0</v>
      </c>
      <c r="J210" s="122">
        <f t="shared" si="104"/>
        <v>0</v>
      </c>
      <c r="K210" s="122">
        <f t="shared" si="104"/>
        <v>0</v>
      </c>
      <c r="L210" s="122">
        <f t="shared" si="104"/>
        <v>0</v>
      </c>
      <c r="M210" s="122">
        <f t="shared" si="104"/>
        <v>451152</v>
      </c>
      <c r="N210" s="122">
        <f t="shared" si="104"/>
        <v>601536</v>
      </c>
      <c r="O210" s="122">
        <f t="shared" si="104"/>
        <v>300768</v>
      </c>
      <c r="P210" s="122">
        <f t="shared" si="104"/>
        <v>751920</v>
      </c>
      <c r="Q210" s="122">
        <f t="shared" si="104"/>
        <v>0</v>
      </c>
      <c r="R210" s="122">
        <f t="shared" si="104"/>
        <v>601536</v>
      </c>
      <c r="S210" s="122">
        <f t="shared" si="104"/>
        <v>451152</v>
      </c>
      <c r="T210" s="122">
        <f t="shared" si="104"/>
        <v>751920</v>
      </c>
      <c r="U210" s="122">
        <f t="shared" si="104"/>
        <v>751920</v>
      </c>
      <c r="V210" s="122">
        <f t="shared" si="104"/>
        <v>751920</v>
      </c>
      <c r="W210" s="122">
        <f t="shared" si="104"/>
        <v>0</v>
      </c>
      <c r="X210" s="122">
        <f t="shared" si="104"/>
        <v>0</v>
      </c>
      <c r="Y210" s="122">
        <f t="shared" si="104"/>
        <v>1052688</v>
      </c>
      <c r="Z210" s="122">
        <f t="shared" si="104"/>
        <v>751920</v>
      </c>
      <c r="AA210" s="122">
        <f t="shared" si="104"/>
        <v>1203072</v>
      </c>
      <c r="AB210" s="122">
        <f t="shared" si="104"/>
        <v>1203072</v>
      </c>
      <c r="AC210" s="122">
        <f t="shared" si="104"/>
        <v>1203072</v>
      </c>
      <c r="AD210" s="122">
        <f t="shared" si="104"/>
        <v>0</v>
      </c>
      <c r="AE210" s="122">
        <f t="shared" si="104"/>
        <v>0</v>
      </c>
      <c r="AF210" s="122">
        <f t="shared" si="104"/>
        <v>902304</v>
      </c>
      <c r="AG210" s="122">
        <f t="shared" si="104"/>
        <v>1052688</v>
      </c>
      <c r="AH210" s="122">
        <f t="shared" si="104"/>
        <v>1052688</v>
      </c>
      <c r="AI210" s="122">
        <f t="shared" si="104"/>
        <v>902304</v>
      </c>
      <c r="AJ210" s="122">
        <f t="shared" si="104"/>
        <v>1654224</v>
      </c>
      <c r="AK210" s="122">
        <f t="shared" si="104"/>
        <v>0</v>
      </c>
      <c r="AL210" s="122">
        <f>F209*AL209</f>
        <v>17745312</v>
      </c>
      <c r="AM210" s="61"/>
      <c r="AN210" s="61"/>
      <c r="AO210" s="61"/>
      <c r="AP210" s="61"/>
      <c r="AQ210" s="61"/>
      <c r="AR210" s="61"/>
      <c r="AS210" s="61"/>
      <c r="AT210" s="61"/>
      <c r="AU210" s="61"/>
      <c r="AV210" s="61"/>
      <c r="AW210" s="61"/>
      <c r="AX210" s="61"/>
      <c r="AY210" s="61"/>
      <c r="AZ210" s="61"/>
      <c r="BA210" s="61"/>
      <c r="BB210" s="61"/>
      <c r="BC210" s="61"/>
      <c r="BD210" s="61"/>
      <c r="BE210" s="61"/>
      <c r="BF210" s="61"/>
      <c r="BG210" s="61"/>
      <c r="BH210" s="61"/>
      <c r="BI210" s="61"/>
      <c r="BJ210" s="61"/>
      <c r="BK210" s="61"/>
      <c r="BL210" s="61"/>
      <c r="BM210" s="61"/>
      <c r="BN210" s="61"/>
      <c r="BO210" s="61"/>
      <c r="BP210" s="61"/>
      <c r="BQ210" s="61"/>
      <c r="BR210" s="61"/>
      <c r="BS210" s="61"/>
      <c r="BT210" s="61"/>
      <c r="BU210" s="61"/>
      <c r="BV210" s="61"/>
      <c r="BW210" s="61"/>
      <c r="BX210" s="61"/>
      <c r="BY210" s="61"/>
      <c r="BZ210" s="61"/>
      <c r="CA210" s="61"/>
      <c r="CB210" s="61"/>
      <c r="CC210" s="61"/>
      <c r="CD210" s="61"/>
      <c r="CE210" s="61"/>
      <c r="CF210" s="61"/>
      <c r="CG210" s="61"/>
      <c r="CH210" s="61"/>
      <c r="CI210" s="61"/>
      <c r="CJ210" s="61"/>
      <c r="CK210" s="61"/>
      <c r="CL210" s="61"/>
      <c r="CM210" s="61"/>
      <c r="CN210" s="61"/>
      <c r="CO210" s="61"/>
      <c r="CP210" s="61"/>
      <c r="CQ210" s="61"/>
      <c r="CR210" s="61"/>
      <c r="CS210" s="61"/>
      <c r="CT210" s="61"/>
      <c r="CU210" s="61"/>
      <c r="CV210" s="61"/>
      <c r="CW210" s="61"/>
      <c r="CX210" s="61"/>
      <c r="CY210" s="61"/>
      <c r="CZ210" s="61"/>
      <c r="DA210" s="61"/>
      <c r="DB210" s="61"/>
    </row>
    <row r="211" spans="1:106" s="58" customFormat="1" ht="20.100000000000001" customHeight="1">
      <c r="A211" s="117" t="s">
        <v>425</v>
      </c>
      <c r="B211" s="840"/>
      <c r="C211" s="809" t="s">
        <v>615</v>
      </c>
      <c r="D211" s="794" t="str">
        <f>[76]납품수량!C106</f>
        <v>ROLLO CASSETTE ASSY</v>
      </c>
      <c r="E211" s="794" t="str">
        <f>[76]납품수량!D106</f>
        <v>JK SB</v>
      </c>
      <c r="F211" s="794">
        <f>VLOOKUP(C211,'[72]납품수량(영업)'!$C$3:$F$260,4,FALSE)</f>
        <v>5072</v>
      </c>
      <c r="G211" s="122">
        <f>VLOOKUP($C$211,[77]납품수량!$B$3:$AI$200,G1,FALSE)</f>
        <v>0</v>
      </c>
      <c r="H211" s="122">
        <f>VLOOKUP($C$211,[77]납품수량!$B$3:$AI$200,H1,FALSE)</f>
        <v>0</v>
      </c>
      <c r="I211" s="122">
        <f>VLOOKUP($C$211,[77]납품수량!$B$3:$AI$200,I1,FALSE)</f>
        <v>0</v>
      </c>
      <c r="J211" s="122">
        <f>VLOOKUP($C$211,[77]납품수량!$B$3:$AI$200,J1,FALSE)</f>
        <v>0</v>
      </c>
      <c r="K211" s="122">
        <f>VLOOKUP($C$211,[77]납품수량!$B$3:$AI$200,K1,FALSE)</f>
        <v>0</v>
      </c>
      <c r="L211" s="122">
        <f>VLOOKUP($C$211,[77]납품수량!$B$3:$AI$200,L1,FALSE)</f>
        <v>0</v>
      </c>
      <c r="M211" s="122">
        <f>VLOOKUP($C$211,[77]납품수량!$B$3:$AI$200,M1,FALSE)</f>
        <v>0</v>
      </c>
      <c r="N211" s="122">
        <f>VLOOKUP($C$211,[77]납품수량!$B$3:$AI$200,N1,FALSE)</f>
        <v>0</v>
      </c>
      <c r="O211" s="122">
        <f>VLOOKUP($C$211,[77]납품수량!$B$3:$AI$200,O1,FALSE)</f>
        <v>0</v>
      </c>
      <c r="P211" s="122">
        <f>VLOOKUP($C$211,[77]납품수량!$B$3:$AI$200,P1,FALSE)</f>
        <v>0</v>
      </c>
      <c r="Q211" s="122">
        <f>VLOOKUP($C$211,[77]납품수량!$B$3:$AI$200,Q1,FALSE)</f>
        <v>0</v>
      </c>
      <c r="R211" s="122">
        <f>VLOOKUP($C$211,[77]납품수량!$B$3:$AI$200,R1,FALSE)</f>
        <v>0</v>
      </c>
      <c r="S211" s="122">
        <f>VLOOKUP($C$211,[77]납품수량!$B$3:$AI$200,S1,FALSE)</f>
        <v>0</v>
      </c>
      <c r="T211" s="122">
        <f>VLOOKUP($C$211,[77]납품수량!$B$3:$AI$200,T1,FALSE)</f>
        <v>216</v>
      </c>
      <c r="U211" s="122">
        <f>VLOOKUP($C$211,[77]납품수량!$B$3:$AI$200,U1,FALSE)</f>
        <v>0</v>
      </c>
      <c r="V211" s="122">
        <f>VLOOKUP($C$211,[77]납품수량!$B$3:$AI$200,V1,FALSE)</f>
        <v>0</v>
      </c>
      <c r="W211" s="122">
        <f>VLOOKUP($C$211,[77]납품수량!$B$3:$AI$200,W1,FALSE)</f>
        <v>0</v>
      </c>
      <c r="X211" s="122">
        <f>VLOOKUP($C$211,[77]납품수량!$B$3:$AI$200,X1,FALSE)</f>
        <v>0</v>
      </c>
      <c r="Y211" s="122">
        <f>VLOOKUP($C$211,[77]납품수량!$B$3:$AI$200,Y1,FALSE)</f>
        <v>0</v>
      </c>
      <c r="Z211" s="122">
        <f>VLOOKUP($C$211,[77]납품수량!$B$3:$AI$200,Z1,FALSE)</f>
        <v>0</v>
      </c>
      <c r="AA211" s="122">
        <f>VLOOKUP($C$211,[77]납품수량!$B$3:$AI$200,AA1,FALSE)</f>
        <v>0</v>
      </c>
      <c r="AB211" s="122">
        <f>VLOOKUP($C$211,[77]납품수량!$B$3:$AI$200,AB1,FALSE)</f>
        <v>0</v>
      </c>
      <c r="AC211" s="122">
        <f>VLOOKUP($C$211,[77]납품수량!$B$3:$AI$200,AC1,FALSE)</f>
        <v>72</v>
      </c>
      <c r="AD211" s="122">
        <f>VLOOKUP($C$211,[77]납품수량!$B$3:$AI$200,AD1,FALSE)</f>
        <v>0</v>
      </c>
      <c r="AE211" s="122">
        <f>VLOOKUP($C$211,[77]납품수량!$B$3:$AI$200,AE1,FALSE)</f>
        <v>0</v>
      </c>
      <c r="AF211" s="122">
        <f>VLOOKUP($C$211,[77]납품수량!$B$3:$AI$200,AF1,FALSE)</f>
        <v>0</v>
      </c>
      <c r="AG211" s="122">
        <f>VLOOKUP($C$211,[77]납품수량!$B$3:$AI$200,AG1,FALSE)</f>
        <v>0</v>
      </c>
      <c r="AH211" s="122">
        <f>VLOOKUP($C$211,[77]납품수량!$B$3:$AI$200,AH1,FALSE)</f>
        <v>0</v>
      </c>
      <c r="AI211" s="122">
        <f>VLOOKUP($C$211,[77]납품수량!$B$3:$AI$200,AI1,FALSE)</f>
        <v>144</v>
      </c>
      <c r="AJ211" s="122">
        <f>VLOOKUP($C$211,[77]납품수량!$B$3:$AI$200,AJ1,FALSE)</f>
        <v>0</v>
      </c>
      <c r="AK211" s="122">
        <f>VLOOKUP($C$211,[77]납품수량!$B$3:$AI$200,AK1,FALSE)</f>
        <v>0</v>
      </c>
      <c r="AL211" s="122">
        <f>SUM(G211:AK211)</f>
        <v>432</v>
      </c>
      <c r="AM211" s="61"/>
      <c r="AN211" s="61"/>
      <c r="AO211" s="61"/>
      <c r="AP211" s="61"/>
      <c r="AQ211" s="61"/>
      <c r="AR211" s="61"/>
      <c r="AS211" s="61"/>
      <c r="AT211" s="61"/>
      <c r="AU211" s="61"/>
      <c r="AV211" s="61"/>
      <c r="AW211" s="61"/>
      <c r="AX211" s="61"/>
      <c r="AY211" s="61"/>
      <c r="AZ211" s="61"/>
      <c r="BA211" s="61"/>
      <c r="BB211" s="61"/>
      <c r="BC211" s="61"/>
      <c r="BD211" s="61"/>
      <c r="BE211" s="61"/>
      <c r="BF211" s="61"/>
      <c r="BG211" s="61"/>
      <c r="BH211" s="61"/>
      <c r="BI211" s="61"/>
      <c r="BJ211" s="61"/>
      <c r="BK211" s="61"/>
      <c r="BL211" s="61"/>
      <c r="BM211" s="61"/>
      <c r="BN211" s="61"/>
      <c r="BO211" s="61"/>
      <c r="BP211" s="61"/>
      <c r="BQ211" s="61"/>
      <c r="BR211" s="61"/>
      <c r="BS211" s="61"/>
      <c r="BT211" s="61"/>
      <c r="BU211" s="61"/>
      <c r="BV211" s="61"/>
      <c r="BW211" s="61"/>
      <c r="BX211" s="61"/>
      <c r="BY211" s="61"/>
      <c r="BZ211" s="61"/>
      <c r="CA211" s="61"/>
      <c r="CB211" s="61"/>
      <c r="CC211" s="61"/>
      <c r="CD211" s="61"/>
      <c r="CE211" s="61"/>
      <c r="CF211" s="61"/>
      <c r="CG211" s="61"/>
      <c r="CH211" s="61"/>
      <c r="CI211" s="61"/>
      <c r="CJ211" s="61"/>
      <c r="CK211" s="61"/>
      <c r="CL211" s="61"/>
      <c r="CM211" s="61"/>
      <c r="CN211" s="61"/>
      <c r="CO211" s="61"/>
      <c r="CP211" s="61"/>
      <c r="CQ211" s="61"/>
      <c r="CR211" s="61"/>
      <c r="CS211" s="61"/>
      <c r="CT211" s="61"/>
      <c r="CU211" s="61"/>
      <c r="CV211" s="61"/>
      <c r="CW211" s="61"/>
      <c r="CX211" s="61"/>
      <c r="CY211" s="61"/>
      <c r="CZ211" s="61"/>
      <c r="DA211" s="61"/>
      <c r="DB211" s="61"/>
    </row>
    <row r="212" spans="1:106" s="58" customFormat="1" ht="20.100000000000001" customHeight="1">
      <c r="A212" s="117"/>
      <c r="B212" s="840"/>
      <c r="C212" s="810"/>
      <c r="D212" s="795"/>
      <c r="E212" s="795"/>
      <c r="F212" s="795"/>
      <c r="G212" s="122">
        <f>$F$211*G211</f>
        <v>0</v>
      </c>
      <c r="H212" s="122">
        <f t="shared" ref="H212:AK212" si="105">$F$211*H211</f>
        <v>0</v>
      </c>
      <c r="I212" s="122">
        <f t="shared" si="105"/>
        <v>0</v>
      </c>
      <c r="J212" s="122">
        <f t="shared" si="105"/>
        <v>0</v>
      </c>
      <c r="K212" s="122">
        <f t="shared" si="105"/>
        <v>0</v>
      </c>
      <c r="L212" s="122">
        <f t="shared" si="105"/>
        <v>0</v>
      </c>
      <c r="M212" s="122">
        <f t="shared" si="105"/>
        <v>0</v>
      </c>
      <c r="N212" s="122">
        <f t="shared" si="105"/>
        <v>0</v>
      </c>
      <c r="O212" s="122">
        <f t="shared" si="105"/>
        <v>0</v>
      </c>
      <c r="P212" s="122">
        <f t="shared" si="105"/>
        <v>0</v>
      </c>
      <c r="Q212" s="122">
        <f t="shared" si="105"/>
        <v>0</v>
      </c>
      <c r="R212" s="122">
        <f t="shared" si="105"/>
        <v>0</v>
      </c>
      <c r="S212" s="122">
        <f t="shared" si="105"/>
        <v>0</v>
      </c>
      <c r="T212" s="122">
        <f t="shared" si="105"/>
        <v>1095552</v>
      </c>
      <c r="U212" s="122">
        <f t="shared" si="105"/>
        <v>0</v>
      </c>
      <c r="V212" s="122">
        <f t="shared" si="105"/>
        <v>0</v>
      </c>
      <c r="W212" s="122">
        <f t="shared" si="105"/>
        <v>0</v>
      </c>
      <c r="X212" s="122">
        <f t="shared" si="105"/>
        <v>0</v>
      </c>
      <c r="Y212" s="122">
        <f t="shared" si="105"/>
        <v>0</v>
      </c>
      <c r="Z212" s="122">
        <f t="shared" si="105"/>
        <v>0</v>
      </c>
      <c r="AA212" s="122">
        <f t="shared" si="105"/>
        <v>0</v>
      </c>
      <c r="AB212" s="122">
        <f t="shared" si="105"/>
        <v>0</v>
      </c>
      <c r="AC212" s="122">
        <f t="shared" si="105"/>
        <v>365184</v>
      </c>
      <c r="AD212" s="122">
        <f t="shared" si="105"/>
        <v>0</v>
      </c>
      <c r="AE212" s="122">
        <f t="shared" si="105"/>
        <v>0</v>
      </c>
      <c r="AF212" s="122">
        <f t="shared" si="105"/>
        <v>0</v>
      </c>
      <c r="AG212" s="122">
        <f t="shared" si="105"/>
        <v>0</v>
      </c>
      <c r="AH212" s="122">
        <f t="shared" si="105"/>
        <v>0</v>
      </c>
      <c r="AI212" s="122">
        <f t="shared" si="105"/>
        <v>730368</v>
      </c>
      <c r="AJ212" s="122">
        <f t="shared" si="105"/>
        <v>0</v>
      </c>
      <c r="AK212" s="122">
        <f t="shared" si="105"/>
        <v>0</v>
      </c>
      <c r="AL212" s="122">
        <f>F211*AL211</f>
        <v>2191104</v>
      </c>
      <c r="AM212" s="61"/>
      <c r="AN212" s="61"/>
      <c r="AO212" s="61"/>
      <c r="AP212" s="61"/>
      <c r="AQ212" s="61"/>
      <c r="AR212" s="61"/>
      <c r="AS212" s="61"/>
      <c r="AT212" s="61"/>
      <c r="AU212" s="61"/>
      <c r="AV212" s="61"/>
      <c r="AW212" s="61"/>
      <c r="AX212" s="61"/>
      <c r="AY212" s="61"/>
      <c r="AZ212" s="61"/>
      <c r="BA212" s="61"/>
      <c r="BB212" s="61"/>
      <c r="BC212" s="61"/>
      <c r="BD212" s="61"/>
      <c r="BE212" s="61"/>
      <c r="BF212" s="61"/>
      <c r="BG212" s="61"/>
      <c r="BH212" s="61"/>
      <c r="BI212" s="61"/>
      <c r="BJ212" s="61"/>
      <c r="BK212" s="61"/>
      <c r="BL212" s="61"/>
      <c r="BM212" s="61"/>
      <c r="BN212" s="61"/>
      <c r="BO212" s="61"/>
      <c r="BP212" s="61"/>
      <c r="BQ212" s="61"/>
      <c r="BR212" s="61"/>
      <c r="BS212" s="61"/>
      <c r="BT212" s="61"/>
      <c r="BU212" s="61"/>
      <c r="BV212" s="61"/>
      <c r="BW212" s="61"/>
      <c r="BX212" s="61"/>
      <c r="BY212" s="61"/>
      <c r="BZ212" s="61"/>
      <c r="CA212" s="61"/>
      <c r="CB212" s="61"/>
      <c r="CC212" s="61"/>
      <c r="CD212" s="61"/>
      <c r="CE212" s="61"/>
      <c r="CF212" s="61"/>
      <c r="CG212" s="61"/>
      <c r="CH212" s="61"/>
      <c r="CI212" s="61"/>
      <c r="CJ212" s="61"/>
      <c r="CK212" s="61"/>
      <c r="CL212" s="61"/>
      <c r="CM212" s="61"/>
      <c r="CN212" s="61"/>
      <c r="CO212" s="61"/>
      <c r="CP212" s="61"/>
      <c r="CQ212" s="61"/>
      <c r="CR212" s="61"/>
      <c r="CS212" s="61"/>
      <c r="CT212" s="61"/>
      <c r="CU212" s="61"/>
      <c r="CV212" s="61"/>
      <c r="CW212" s="61"/>
      <c r="CX212" s="61"/>
      <c r="CY212" s="61"/>
      <c r="CZ212" s="61"/>
      <c r="DA212" s="61"/>
      <c r="DB212" s="61"/>
    </row>
    <row r="213" spans="1:106" s="58" customFormat="1" ht="20.100000000000001" customHeight="1">
      <c r="A213" s="117" t="s">
        <v>425</v>
      </c>
      <c r="B213" s="840"/>
      <c r="C213" s="809" t="s">
        <v>74</v>
      </c>
      <c r="D213" s="794" t="str">
        <f>[76]납품수량!C107</f>
        <v xml:space="preserve">MIDDLE BEAM B                       </v>
      </c>
      <c r="E213" s="794" t="str">
        <f>[76]납품수량!D107</f>
        <v>MX5-F</v>
      </c>
      <c r="F213" s="794">
        <f>VLOOKUP(C213,'[72]납품수량(영업)'!$C$3:$F$260,4,FALSE)</f>
        <v>4450</v>
      </c>
      <c r="G213" s="122">
        <f>VLOOKUP($C$213,[77]납품수량!$B$3:$AI$200,G1,FALSE)</f>
        <v>240</v>
      </c>
      <c r="H213" s="122">
        <f>VLOOKUP($C$213,[77]납품수량!$B$3:$AI$200,H1,FALSE)</f>
        <v>240</v>
      </c>
      <c r="I213" s="122">
        <f>VLOOKUP($C$213,[77]납품수량!$B$3:$AI$200,I1,FALSE)</f>
        <v>0</v>
      </c>
      <c r="J213" s="122">
        <f>VLOOKUP($C$213,[77]납품수량!$B$3:$AI$200,J1,FALSE)</f>
        <v>0</v>
      </c>
      <c r="K213" s="122">
        <f>VLOOKUP($C$213,[77]납품수량!$B$3:$AI$200,K1,FALSE)</f>
        <v>0</v>
      </c>
      <c r="L213" s="122">
        <f>VLOOKUP($C$213,[77]납품수량!$B$3:$AI$200,L1,FALSE)</f>
        <v>0</v>
      </c>
      <c r="M213" s="122">
        <f>VLOOKUP($C$213,[77]납품수량!$B$3:$AI$200,M1,FALSE)</f>
        <v>400</v>
      </c>
      <c r="N213" s="122">
        <f>VLOOKUP($C$213,[77]납품수량!$B$3:$AI$200,N1,FALSE)</f>
        <v>400</v>
      </c>
      <c r="O213" s="122">
        <f>VLOOKUP($C$213,[77]납품수량!$B$3:$AI$200,O1,FALSE)</f>
        <v>400</v>
      </c>
      <c r="P213" s="122">
        <f>VLOOKUP($C$213,[77]납품수량!$B$3:$AI$200,P1,FALSE)</f>
        <v>0</v>
      </c>
      <c r="Q213" s="122">
        <f>VLOOKUP($C$213,[77]납품수량!$B$3:$AI$200,Q1,FALSE)</f>
        <v>0</v>
      </c>
      <c r="R213" s="122">
        <f>VLOOKUP($C$213,[77]납품수량!$B$3:$AI$200,R1,FALSE)</f>
        <v>400</v>
      </c>
      <c r="S213" s="122">
        <f>VLOOKUP($C$213,[77]납품수량!$B$3:$AI$200,S1,FALSE)</f>
        <v>400</v>
      </c>
      <c r="T213" s="122">
        <f>VLOOKUP($C$213,[77]납품수량!$B$3:$AI$200,T1,FALSE)</f>
        <v>400</v>
      </c>
      <c r="U213" s="122">
        <f>VLOOKUP($C$213,[77]납품수량!$B$3:$AI$200,U1,FALSE)</f>
        <v>400</v>
      </c>
      <c r="V213" s="122">
        <f>VLOOKUP($C$213,[77]납품수량!$B$3:$AI$200,V1,FALSE)</f>
        <v>400</v>
      </c>
      <c r="W213" s="122">
        <f>VLOOKUP($C$213,[77]납품수량!$B$3:$AI$200,W1,FALSE)</f>
        <v>0</v>
      </c>
      <c r="X213" s="122">
        <f>VLOOKUP($C$213,[77]납품수량!$B$3:$AI$200,X1,FALSE)</f>
        <v>0</v>
      </c>
      <c r="Y213" s="122">
        <f>VLOOKUP($C$213,[77]납품수량!$B$3:$AI$200,Y1,FALSE)</f>
        <v>640</v>
      </c>
      <c r="Z213" s="122">
        <f>VLOOKUP($C$213,[77]납품수량!$B$3:$AI$200,Z1,FALSE)</f>
        <v>640</v>
      </c>
      <c r="AA213" s="122">
        <f>VLOOKUP($C$213,[77]납품수량!$B$3:$AI$200,AA1,FALSE)</f>
        <v>480</v>
      </c>
      <c r="AB213" s="122">
        <f>VLOOKUP($C$213,[77]납품수량!$B$3:$AI$200,AB1,FALSE)</f>
        <v>560</v>
      </c>
      <c r="AC213" s="122">
        <f>VLOOKUP($C$213,[77]납품수량!$B$3:$AI$200,AC1,FALSE)</f>
        <v>560</v>
      </c>
      <c r="AD213" s="122">
        <f>VLOOKUP($C$213,[77]납품수량!$B$3:$AI$200,AD1,FALSE)</f>
        <v>0</v>
      </c>
      <c r="AE213" s="122">
        <f>VLOOKUP($C$213,[77]납품수량!$B$3:$AI$200,AE1,FALSE)</f>
        <v>0</v>
      </c>
      <c r="AF213" s="122">
        <f>VLOOKUP($C$213,[77]납품수량!$B$3:$AI$200,AF1,FALSE)</f>
        <v>560</v>
      </c>
      <c r="AG213" s="122">
        <f>VLOOKUP($C$213,[77]납품수량!$B$3:$AI$200,AG1,FALSE)</f>
        <v>560</v>
      </c>
      <c r="AH213" s="122">
        <f>VLOOKUP($C$213,[77]납품수량!$B$3:$AI$200,AH1,FALSE)</f>
        <v>320</v>
      </c>
      <c r="AI213" s="122">
        <f>VLOOKUP($C$213,[77]납품수량!$B$3:$AI$200,AI1,FALSE)</f>
        <v>560</v>
      </c>
      <c r="AJ213" s="122">
        <f>VLOOKUP($C$213,[77]납품수량!$B$3:$AI$200,AJ1,FALSE)</f>
        <v>560</v>
      </c>
      <c r="AK213" s="122">
        <f>VLOOKUP($C$213,[77]납품수량!$B$3:$AI$200,AK1,FALSE)</f>
        <v>0</v>
      </c>
      <c r="AL213" s="122">
        <f>SUM(G213:AK213)</f>
        <v>9120</v>
      </c>
      <c r="AM213" s="61"/>
      <c r="AN213" s="61"/>
      <c r="AO213" s="61"/>
      <c r="AP213" s="61"/>
      <c r="AQ213" s="61"/>
      <c r="AR213" s="61"/>
      <c r="AS213" s="61"/>
      <c r="AT213" s="61"/>
      <c r="AU213" s="61"/>
      <c r="AV213" s="61"/>
      <c r="AW213" s="61"/>
      <c r="AX213" s="61"/>
      <c r="AY213" s="61"/>
      <c r="AZ213" s="61"/>
      <c r="BA213" s="61"/>
      <c r="BB213" s="61"/>
      <c r="BC213" s="61"/>
      <c r="BD213" s="61"/>
      <c r="BE213" s="61"/>
      <c r="BF213" s="61"/>
      <c r="BG213" s="61"/>
      <c r="BH213" s="61"/>
      <c r="BI213" s="61"/>
      <c r="BJ213" s="61"/>
      <c r="BK213" s="61"/>
      <c r="BL213" s="61"/>
      <c r="BM213" s="61"/>
      <c r="BN213" s="61"/>
      <c r="BO213" s="61"/>
      <c r="BP213" s="61"/>
      <c r="BQ213" s="61"/>
      <c r="BR213" s="61"/>
      <c r="BS213" s="61"/>
      <c r="BT213" s="61"/>
      <c r="BU213" s="61"/>
      <c r="BV213" s="61"/>
      <c r="BW213" s="61"/>
      <c r="BX213" s="61"/>
      <c r="BY213" s="61"/>
      <c r="BZ213" s="61"/>
      <c r="CA213" s="61"/>
      <c r="CB213" s="61"/>
      <c r="CC213" s="61"/>
      <c r="CD213" s="61"/>
      <c r="CE213" s="61"/>
      <c r="CF213" s="61"/>
      <c r="CG213" s="61"/>
      <c r="CH213" s="61"/>
      <c r="CI213" s="61"/>
      <c r="CJ213" s="61"/>
      <c r="CK213" s="61"/>
      <c r="CL213" s="61"/>
      <c r="CM213" s="61"/>
      <c r="CN213" s="61"/>
      <c r="CO213" s="61"/>
      <c r="CP213" s="61"/>
      <c r="CQ213" s="61"/>
      <c r="CR213" s="61"/>
      <c r="CS213" s="61"/>
      <c r="CT213" s="61"/>
      <c r="CU213" s="61"/>
      <c r="CV213" s="61"/>
      <c r="CW213" s="61"/>
      <c r="CX213" s="61"/>
      <c r="CY213" s="61"/>
      <c r="CZ213" s="61"/>
      <c r="DA213" s="61"/>
      <c r="DB213" s="61"/>
    </row>
    <row r="214" spans="1:106" s="58" customFormat="1" ht="20.100000000000001" customHeight="1">
      <c r="A214" s="117"/>
      <c r="B214" s="840"/>
      <c r="C214" s="810"/>
      <c r="D214" s="795"/>
      <c r="E214" s="795"/>
      <c r="F214" s="795"/>
      <c r="G214" s="122">
        <f>$F$213*G213</f>
        <v>1068000</v>
      </c>
      <c r="H214" s="122">
        <f t="shared" ref="H214:AK214" si="106">$F$213*H213</f>
        <v>1068000</v>
      </c>
      <c r="I214" s="122">
        <f t="shared" si="106"/>
        <v>0</v>
      </c>
      <c r="J214" s="122">
        <f t="shared" si="106"/>
        <v>0</v>
      </c>
      <c r="K214" s="122">
        <f t="shared" si="106"/>
        <v>0</v>
      </c>
      <c r="L214" s="122">
        <f t="shared" si="106"/>
        <v>0</v>
      </c>
      <c r="M214" s="122">
        <f t="shared" si="106"/>
        <v>1780000</v>
      </c>
      <c r="N214" s="122">
        <f t="shared" si="106"/>
        <v>1780000</v>
      </c>
      <c r="O214" s="122">
        <f t="shared" si="106"/>
        <v>1780000</v>
      </c>
      <c r="P214" s="122">
        <f t="shared" si="106"/>
        <v>0</v>
      </c>
      <c r="Q214" s="122">
        <f t="shared" si="106"/>
        <v>0</v>
      </c>
      <c r="R214" s="122">
        <f t="shared" si="106"/>
        <v>1780000</v>
      </c>
      <c r="S214" s="122">
        <f t="shared" si="106"/>
        <v>1780000</v>
      </c>
      <c r="T214" s="122">
        <f t="shared" si="106"/>
        <v>1780000</v>
      </c>
      <c r="U214" s="122">
        <f t="shared" si="106"/>
        <v>1780000</v>
      </c>
      <c r="V214" s="122">
        <f t="shared" si="106"/>
        <v>1780000</v>
      </c>
      <c r="W214" s="122">
        <f t="shared" si="106"/>
        <v>0</v>
      </c>
      <c r="X214" s="122">
        <f t="shared" si="106"/>
        <v>0</v>
      </c>
      <c r="Y214" s="122">
        <f t="shared" si="106"/>
        <v>2848000</v>
      </c>
      <c r="Z214" s="122">
        <f t="shared" si="106"/>
        <v>2848000</v>
      </c>
      <c r="AA214" s="122">
        <f t="shared" si="106"/>
        <v>2136000</v>
      </c>
      <c r="AB214" s="122">
        <f t="shared" si="106"/>
        <v>2492000</v>
      </c>
      <c r="AC214" s="122">
        <f t="shared" si="106"/>
        <v>2492000</v>
      </c>
      <c r="AD214" s="122">
        <f t="shared" si="106"/>
        <v>0</v>
      </c>
      <c r="AE214" s="122">
        <f t="shared" si="106"/>
        <v>0</v>
      </c>
      <c r="AF214" s="122">
        <f t="shared" si="106"/>
        <v>2492000</v>
      </c>
      <c r="AG214" s="122">
        <f t="shared" si="106"/>
        <v>2492000</v>
      </c>
      <c r="AH214" s="122">
        <f t="shared" si="106"/>
        <v>1424000</v>
      </c>
      <c r="AI214" s="122">
        <f t="shared" si="106"/>
        <v>2492000</v>
      </c>
      <c r="AJ214" s="122">
        <f t="shared" si="106"/>
        <v>2492000</v>
      </c>
      <c r="AK214" s="122">
        <f t="shared" si="106"/>
        <v>0</v>
      </c>
      <c r="AL214" s="122">
        <f>F213*AL213</f>
        <v>40584000</v>
      </c>
      <c r="AM214" s="61"/>
      <c r="AN214" s="61"/>
      <c r="AO214" s="61"/>
      <c r="AP214" s="61"/>
      <c r="AQ214" s="61"/>
      <c r="AR214" s="61"/>
      <c r="AS214" s="61"/>
      <c r="AT214" s="61"/>
      <c r="AU214" s="61"/>
      <c r="AV214" s="61"/>
      <c r="AW214" s="61"/>
      <c r="AX214" s="61"/>
      <c r="AY214" s="61"/>
      <c r="AZ214" s="61"/>
      <c r="BA214" s="61"/>
      <c r="BB214" s="61"/>
      <c r="BC214" s="61"/>
      <c r="BD214" s="61"/>
      <c r="BE214" s="61"/>
      <c r="BF214" s="61"/>
      <c r="BG214" s="61"/>
      <c r="BH214" s="61"/>
      <c r="BI214" s="61"/>
      <c r="BJ214" s="61"/>
      <c r="BK214" s="61"/>
      <c r="BL214" s="61"/>
      <c r="BM214" s="61"/>
      <c r="BN214" s="61"/>
      <c r="BO214" s="61"/>
      <c r="BP214" s="61"/>
      <c r="BQ214" s="61"/>
      <c r="BR214" s="61"/>
      <c r="BS214" s="61"/>
      <c r="BT214" s="61"/>
      <c r="BU214" s="61"/>
      <c r="BV214" s="61"/>
      <c r="BW214" s="61"/>
      <c r="BX214" s="61"/>
      <c r="BY214" s="61"/>
      <c r="BZ214" s="61"/>
      <c r="CA214" s="61"/>
      <c r="CB214" s="61"/>
      <c r="CC214" s="61"/>
      <c r="CD214" s="61"/>
      <c r="CE214" s="61"/>
      <c r="CF214" s="61"/>
      <c r="CG214" s="61"/>
      <c r="CH214" s="61"/>
      <c r="CI214" s="61"/>
      <c r="CJ214" s="61"/>
      <c r="CK214" s="61"/>
      <c r="CL214" s="61"/>
      <c r="CM214" s="61"/>
      <c r="CN214" s="61"/>
      <c r="CO214" s="61"/>
      <c r="CP214" s="61"/>
      <c r="CQ214" s="61"/>
      <c r="CR214" s="61"/>
      <c r="CS214" s="61"/>
      <c r="CT214" s="61"/>
      <c r="CU214" s="61"/>
      <c r="CV214" s="61"/>
      <c r="CW214" s="61"/>
      <c r="CX214" s="61"/>
      <c r="CY214" s="61"/>
      <c r="CZ214" s="61"/>
      <c r="DA214" s="61"/>
      <c r="DB214" s="61"/>
    </row>
    <row r="215" spans="1:106" s="58" customFormat="1" ht="20.100000000000001" customHeight="1">
      <c r="A215" s="117" t="s">
        <v>425</v>
      </c>
      <c r="B215" s="840"/>
      <c r="C215" s="809" t="s">
        <v>75</v>
      </c>
      <c r="D215" s="794" t="str">
        <f>[76]납품수량!C108</f>
        <v xml:space="preserve">ROLLO CASSETTE ASSY                 </v>
      </c>
      <c r="E215" s="794" t="str">
        <f>[76]납품수량!D108</f>
        <v>MX5-R</v>
      </c>
      <c r="F215" s="794">
        <f>VLOOKUP(C215,'[72]납품수량(영업)'!$C$3:$F$260,4,FALSE)</f>
        <v>0</v>
      </c>
      <c r="G215" s="122">
        <f>VLOOKUP($C$215,[77]납품수량!$B$3:$AI$200,G1,FALSE)</f>
        <v>0</v>
      </c>
      <c r="H215" s="122">
        <f>VLOOKUP($C$215,[77]납품수량!$B$3:$AI$200,H1,FALSE)</f>
        <v>0</v>
      </c>
      <c r="I215" s="122">
        <f>VLOOKUP($C$215,[77]납품수량!$B$3:$AI$200,I1,FALSE)</f>
        <v>0</v>
      </c>
      <c r="J215" s="122">
        <f>VLOOKUP($C$215,[77]납품수량!$B$3:$AI$200,J1,FALSE)</f>
        <v>0</v>
      </c>
      <c r="K215" s="122">
        <f>VLOOKUP($C$215,[77]납품수량!$B$3:$AI$200,K1,FALSE)</f>
        <v>0</v>
      </c>
      <c r="L215" s="122">
        <f>VLOOKUP($C$215,[77]납품수량!$B$3:$AI$200,L1,FALSE)</f>
        <v>0</v>
      </c>
      <c r="M215" s="122">
        <f>VLOOKUP($C$215,[77]납품수량!$B$3:$AI$200,M1,FALSE)</f>
        <v>0</v>
      </c>
      <c r="N215" s="122">
        <f>VLOOKUP($C$215,[77]납품수량!$B$3:$AI$200,N1,FALSE)</f>
        <v>0</v>
      </c>
      <c r="O215" s="122">
        <f>VLOOKUP($C$215,[77]납품수량!$B$3:$AI$200,O1,FALSE)</f>
        <v>0</v>
      </c>
      <c r="P215" s="122">
        <f>VLOOKUP($C$215,[77]납품수량!$B$3:$AI$200,P1,FALSE)</f>
        <v>0</v>
      </c>
      <c r="Q215" s="122">
        <f>VLOOKUP($C$215,[77]납품수량!$B$3:$AI$200,Q1,FALSE)</f>
        <v>0</v>
      </c>
      <c r="R215" s="122">
        <f>VLOOKUP($C$215,[77]납품수량!$B$3:$AI$200,R1,FALSE)</f>
        <v>0</v>
      </c>
      <c r="S215" s="122">
        <f>VLOOKUP($C$215,[77]납품수량!$B$3:$AI$200,S1,FALSE)</f>
        <v>0</v>
      </c>
      <c r="T215" s="122">
        <f>VLOOKUP($C$215,[77]납품수량!$B$3:$AI$200,T1,FALSE)</f>
        <v>0</v>
      </c>
      <c r="U215" s="122">
        <f>VLOOKUP($C$215,[77]납품수량!$B$3:$AI$200,U1,FALSE)</f>
        <v>0</v>
      </c>
      <c r="V215" s="122">
        <f>VLOOKUP($C$215,[77]납품수량!$B$3:$AI$200,V1,FALSE)</f>
        <v>0</v>
      </c>
      <c r="W215" s="122">
        <f>VLOOKUP($C$215,[77]납품수량!$B$3:$AI$200,W1,FALSE)</f>
        <v>0</v>
      </c>
      <c r="X215" s="122">
        <f>VLOOKUP($C$215,[77]납품수량!$B$3:$AI$200,X1,FALSE)</f>
        <v>0</v>
      </c>
      <c r="Y215" s="122">
        <f>VLOOKUP($C$215,[77]납품수량!$B$3:$AI$200,Y1,FALSE)</f>
        <v>0</v>
      </c>
      <c r="Z215" s="122">
        <f>VLOOKUP($C$215,[77]납품수량!$B$3:$AI$200,Z1,FALSE)</f>
        <v>0</v>
      </c>
      <c r="AA215" s="122">
        <f>VLOOKUP($C$215,[77]납품수량!$B$3:$AI$200,AA1,FALSE)</f>
        <v>0</v>
      </c>
      <c r="AB215" s="122">
        <f>VLOOKUP($C$215,[77]납품수량!$B$3:$AI$200,AB1,FALSE)</f>
        <v>0</v>
      </c>
      <c r="AC215" s="122">
        <f>VLOOKUP($C$215,[77]납품수량!$B$3:$AI$200,AC1,FALSE)</f>
        <v>0</v>
      </c>
      <c r="AD215" s="122">
        <f>VLOOKUP($C$215,[77]납품수량!$B$3:$AI$200,AD1,FALSE)</f>
        <v>0</v>
      </c>
      <c r="AE215" s="122">
        <f>VLOOKUP($C$215,[77]납품수량!$B$3:$AI$200,AE1,FALSE)</f>
        <v>0</v>
      </c>
      <c r="AF215" s="122">
        <f>VLOOKUP($C$215,[77]납품수량!$B$3:$AI$200,AF1,FALSE)</f>
        <v>0</v>
      </c>
      <c r="AG215" s="122">
        <f>VLOOKUP($C$215,[77]납품수량!$B$3:$AI$200,AG1,FALSE)</f>
        <v>0</v>
      </c>
      <c r="AH215" s="122">
        <f>VLOOKUP($C$215,[77]납품수량!$B$3:$AI$200,AH1,FALSE)</f>
        <v>0</v>
      </c>
      <c r="AI215" s="122">
        <f>VLOOKUP($C$215,[77]납품수량!$B$3:$AI$200,AI1,FALSE)</f>
        <v>0</v>
      </c>
      <c r="AJ215" s="122">
        <f>VLOOKUP($C$215,[77]납품수량!$B$3:$AI$200,AJ1,FALSE)</f>
        <v>0</v>
      </c>
      <c r="AK215" s="122">
        <f>VLOOKUP($C$215,[77]납품수량!$B$3:$AI$200,AK1,FALSE)</f>
        <v>0</v>
      </c>
      <c r="AL215" s="122">
        <f>SUM(G215:AK215)</f>
        <v>0</v>
      </c>
      <c r="AM215" s="61"/>
      <c r="AN215" s="61"/>
      <c r="AO215" s="61"/>
      <c r="AP215" s="61"/>
      <c r="AQ215" s="61"/>
      <c r="AR215" s="61"/>
      <c r="AS215" s="61"/>
      <c r="AT215" s="61"/>
      <c r="AU215" s="61"/>
      <c r="AV215" s="61"/>
      <c r="AW215" s="61"/>
      <c r="AX215" s="61"/>
      <c r="AY215" s="61"/>
      <c r="AZ215" s="61"/>
      <c r="BA215" s="61"/>
      <c r="BB215" s="61"/>
      <c r="BC215" s="61"/>
      <c r="BD215" s="61"/>
      <c r="BE215" s="61"/>
      <c r="BF215" s="61"/>
      <c r="BG215" s="61"/>
      <c r="BH215" s="61"/>
      <c r="BI215" s="61"/>
      <c r="BJ215" s="61"/>
      <c r="BK215" s="61"/>
      <c r="BL215" s="61"/>
      <c r="BM215" s="61"/>
      <c r="BN215" s="61"/>
      <c r="BO215" s="61"/>
      <c r="BP215" s="61"/>
      <c r="BQ215" s="61"/>
      <c r="BR215" s="61"/>
      <c r="BS215" s="61"/>
      <c r="BT215" s="61"/>
      <c r="BU215" s="61"/>
      <c r="BV215" s="61"/>
      <c r="BW215" s="61"/>
      <c r="BX215" s="61"/>
      <c r="BY215" s="61"/>
      <c r="BZ215" s="61"/>
      <c r="CA215" s="61"/>
      <c r="CB215" s="61"/>
      <c r="CC215" s="61"/>
      <c r="CD215" s="61"/>
      <c r="CE215" s="61"/>
      <c r="CF215" s="61"/>
      <c r="CG215" s="61"/>
      <c r="CH215" s="61"/>
      <c r="CI215" s="61"/>
      <c r="CJ215" s="61"/>
      <c r="CK215" s="61"/>
      <c r="CL215" s="61"/>
      <c r="CM215" s="61"/>
      <c r="CN215" s="61"/>
      <c r="CO215" s="61"/>
      <c r="CP215" s="61"/>
      <c r="CQ215" s="61"/>
      <c r="CR215" s="61"/>
      <c r="CS215" s="61"/>
      <c r="CT215" s="61"/>
      <c r="CU215" s="61"/>
      <c r="CV215" s="61"/>
      <c r="CW215" s="61"/>
      <c r="CX215" s="61"/>
      <c r="CY215" s="61"/>
      <c r="CZ215" s="61"/>
      <c r="DA215" s="61"/>
      <c r="DB215" s="61"/>
    </row>
    <row r="216" spans="1:106" s="58" customFormat="1" ht="20.100000000000001" customHeight="1">
      <c r="A216" s="117"/>
      <c r="B216" s="840"/>
      <c r="C216" s="810"/>
      <c r="D216" s="795"/>
      <c r="E216" s="795"/>
      <c r="F216" s="795"/>
      <c r="G216" s="122">
        <f>$F$215*G215</f>
        <v>0</v>
      </c>
      <c r="H216" s="122">
        <f t="shared" ref="H216:AK216" si="107">$F$215*H215</f>
        <v>0</v>
      </c>
      <c r="I216" s="122">
        <f t="shared" si="107"/>
        <v>0</v>
      </c>
      <c r="J216" s="122">
        <f t="shared" si="107"/>
        <v>0</v>
      </c>
      <c r="K216" s="122">
        <f t="shared" si="107"/>
        <v>0</v>
      </c>
      <c r="L216" s="122">
        <f t="shared" si="107"/>
        <v>0</v>
      </c>
      <c r="M216" s="122">
        <f t="shared" si="107"/>
        <v>0</v>
      </c>
      <c r="N216" s="122">
        <f t="shared" si="107"/>
        <v>0</v>
      </c>
      <c r="O216" s="122">
        <f t="shared" si="107"/>
        <v>0</v>
      </c>
      <c r="P216" s="122">
        <f t="shared" si="107"/>
        <v>0</v>
      </c>
      <c r="Q216" s="122">
        <f t="shared" si="107"/>
        <v>0</v>
      </c>
      <c r="R216" s="122">
        <f t="shared" si="107"/>
        <v>0</v>
      </c>
      <c r="S216" s="122">
        <f t="shared" si="107"/>
        <v>0</v>
      </c>
      <c r="T216" s="122">
        <f t="shared" si="107"/>
        <v>0</v>
      </c>
      <c r="U216" s="122">
        <f t="shared" si="107"/>
        <v>0</v>
      </c>
      <c r="V216" s="122">
        <f t="shared" si="107"/>
        <v>0</v>
      </c>
      <c r="W216" s="122">
        <f t="shared" si="107"/>
        <v>0</v>
      </c>
      <c r="X216" s="122">
        <f t="shared" si="107"/>
        <v>0</v>
      </c>
      <c r="Y216" s="122">
        <f t="shared" si="107"/>
        <v>0</v>
      </c>
      <c r="Z216" s="122">
        <f t="shared" si="107"/>
        <v>0</v>
      </c>
      <c r="AA216" s="122">
        <f t="shared" si="107"/>
        <v>0</v>
      </c>
      <c r="AB216" s="122">
        <f t="shared" si="107"/>
        <v>0</v>
      </c>
      <c r="AC216" s="122">
        <f t="shared" si="107"/>
        <v>0</v>
      </c>
      <c r="AD216" s="122">
        <f t="shared" si="107"/>
        <v>0</v>
      </c>
      <c r="AE216" s="122">
        <f t="shared" si="107"/>
        <v>0</v>
      </c>
      <c r="AF216" s="122">
        <f t="shared" si="107"/>
        <v>0</v>
      </c>
      <c r="AG216" s="122">
        <f t="shared" si="107"/>
        <v>0</v>
      </c>
      <c r="AH216" s="122">
        <f t="shared" si="107"/>
        <v>0</v>
      </c>
      <c r="AI216" s="122">
        <f t="shared" si="107"/>
        <v>0</v>
      </c>
      <c r="AJ216" s="122">
        <f t="shared" si="107"/>
        <v>0</v>
      </c>
      <c r="AK216" s="122">
        <f t="shared" si="107"/>
        <v>0</v>
      </c>
      <c r="AL216" s="122">
        <f>F215*AL215</f>
        <v>0</v>
      </c>
      <c r="AM216" s="61"/>
      <c r="AN216" s="61"/>
      <c r="AO216" s="61"/>
      <c r="AP216" s="61"/>
      <c r="AQ216" s="61"/>
      <c r="AR216" s="61"/>
      <c r="AS216" s="61"/>
      <c r="AT216" s="61"/>
      <c r="AU216" s="61"/>
      <c r="AV216" s="61"/>
      <c r="AW216" s="61"/>
      <c r="AX216" s="61"/>
      <c r="AY216" s="61"/>
      <c r="AZ216" s="61"/>
      <c r="BA216" s="61"/>
      <c r="BB216" s="61"/>
      <c r="BC216" s="61"/>
      <c r="BD216" s="61"/>
      <c r="BE216" s="61"/>
      <c r="BF216" s="61"/>
      <c r="BG216" s="61"/>
      <c r="BH216" s="61"/>
      <c r="BI216" s="61"/>
      <c r="BJ216" s="61"/>
      <c r="BK216" s="61"/>
      <c r="BL216" s="61"/>
      <c r="BM216" s="61"/>
      <c r="BN216" s="61"/>
      <c r="BO216" s="61"/>
      <c r="BP216" s="61"/>
      <c r="BQ216" s="61"/>
      <c r="BR216" s="61"/>
      <c r="BS216" s="61"/>
      <c r="BT216" s="61"/>
      <c r="BU216" s="61"/>
      <c r="BV216" s="61"/>
      <c r="BW216" s="61"/>
      <c r="BX216" s="61"/>
      <c r="BY216" s="61"/>
      <c r="BZ216" s="61"/>
      <c r="CA216" s="61"/>
      <c r="CB216" s="61"/>
      <c r="CC216" s="61"/>
      <c r="CD216" s="61"/>
      <c r="CE216" s="61"/>
      <c r="CF216" s="61"/>
      <c r="CG216" s="61"/>
      <c r="CH216" s="61"/>
      <c r="CI216" s="61"/>
      <c r="CJ216" s="61"/>
      <c r="CK216" s="61"/>
      <c r="CL216" s="61"/>
      <c r="CM216" s="61"/>
      <c r="CN216" s="61"/>
      <c r="CO216" s="61"/>
      <c r="CP216" s="61"/>
      <c r="CQ216" s="61"/>
      <c r="CR216" s="61"/>
      <c r="CS216" s="61"/>
      <c r="CT216" s="61"/>
      <c r="CU216" s="61"/>
      <c r="CV216" s="61"/>
      <c r="CW216" s="61"/>
      <c r="CX216" s="61"/>
      <c r="CY216" s="61"/>
      <c r="CZ216" s="61"/>
      <c r="DA216" s="61"/>
      <c r="DB216" s="61"/>
    </row>
    <row r="217" spans="1:106" s="58" customFormat="1" ht="20.100000000000001" customHeight="1">
      <c r="A217" s="117" t="s">
        <v>425</v>
      </c>
      <c r="B217" s="840"/>
      <c r="C217" s="809" t="s">
        <v>616</v>
      </c>
      <c r="D217" s="794" t="str">
        <f>[76]납품수량!C109</f>
        <v xml:space="preserve">ROLLO CASSETTE ASSY                 </v>
      </c>
      <c r="E217" s="794" t="str">
        <f>[76]납품수량!D109</f>
        <v>MX5-R</v>
      </c>
      <c r="F217" s="794">
        <f>VLOOKUP(C217,'[72]납품수량(영업)'!$C$3:$F$260,4,FALSE)</f>
        <v>4470</v>
      </c>
      <c r="G217" s="122">
        <f>VLOOKUP($C$217,[77]납품수량!$B$3:$AI$200,G1,FALSE)</f>
        <v>240</v>
      </c>
      <c r="H217" s="122">
        <f>VLOOKUP($C$217,[77]납품수량!$B$3:$AI$200,H1,FALSE)</f>
        <v>180</v>
      </c>
      <c r="I217" s="122">
        <f>VLOOKUP($C$217,[77]납품수량!$B$3:$AI$200,I1,FALSE)</f>
        <v>0</v>
      </c>
      <c r="J217" s="122">
        <f>VLOOKUP($C$217,[77]납품수량!$B$3:$AI$200,J1,FALSE)</f>
        <v>0</v>
      </c>
      <c r="K217" s="122">
        <f>VLOOKUP($C$217,[77]납품수량!$B$3:$AI$200,K1,FALSE)</f>
        <v>0</v>
      </c>
      <c r="L217" s="122">
        <f>VLOOKUP($C$217,[77]납품수량!$B$3:$AI$200,L1,FALSE)</f>
        <v>0</v>
      </c>
      <c r="M217" s="122">
        <f>VLOOKUP($C$217,[77]납품수량!$B$3:$AI$200,M1,FALSE)</f>
        <v>600</v>
      </c>
      <c r="N217" s="122">
        <f>VLOOKUP($C$217,[77]납품수량!$B$3:$AI$200,N1,FALSE)</f>
        <v>600</v>
      </c>
      <c r="O217" s="122">
        <f>VLOOKUP($C$217,[77]납품수량!$B$3:$AI$200,O1,FALSE)</f>
        <v>480</v>
      </c>
      <c r="P217" s="122">
        <f>VLOOKUP($C$217,[77]납품수량!$B$3:$AI$200,P1,FALSE)</f>
        <v>0</v>
      </c>
      <c r="Q217" s="122">
        <f>VLOOKUP($C$217,[77]납품수량!$B$3:$AI$200,Q1,FALSE)</f>
        <v>0</v>
      </c>
      <c r="R217" s="122">
        <f>VLOOKUP($C$217,[77]납품수량!$B$3:$AI$200,R1,FALSE)</f>
        <v>660</v>
      </c>
      <c r="S217" s="122">
        <f>VLOOKUP($C$217,[77]납품수량!$B$3:$AI$200,S1,FALSE)</f>
        <v>600</v>
      </c>
      <c r="T217" s="122">
        <f>VLOOKUP($C$217,[77]납품수량!$B$3:$AI$200,T1,FALSE)</f>
        <v>600</v>
      </c>
      <c r="U217" s="122">
        <f>VLOOKUP($C$217,[77]납품수량!$B$3:$AI$200,U1,FALSE)</f>
        <v>660</v>
      </c>
      <c r="V217" s="122">
        <f>VLOOKUP($C$217,[77]납품수량!$B$3:$AI$200,V1,FALSE)</f>
        <v>420</v>
      </c>
      <c r="W217" s="122">
        <f>VLOOKUP($C$217,[77]납품수량!$B$3:$AI$200,W1,FALSE)</f>
        <v>0</v>
      </c>
      <c r="X217" s="122">
        <f>VLOOKUP($C$217,[77]납품수량!$B$3:$AI$200,X1,FALSE)</f>
        <v>0</v>
      </c>
      <c r="Y217" s="122">
        <f>VLOOKUP($C$217,[77]납품수량!$B$3:$AI$200,Y1,FALSE)</f>
        <v>360</v>
      </c>
      <c r="Z217" s="122">
        <f>VLOOKUP($C$217,[77]납품수량!$B$3:$AI$200,Z1,FALSE)</f>
        <v>420</v>
      </c>
      <c r="AA217" s="122">
        <f>VLOOKUP($C$217,[77]납품수량!$B$3:$AI$200,AA1,FALSE)</f>
        <v>600</v>
      </c>
      <c r="AB217" s="122">
        <f>VLOOKUP($C$217,[77]납품수량!$B$3:$AI$200,AB1,FALSE)</f>
        <v>600</v>
      </c>
      <c r="AC217" s="122">
        <f>VLOOKUP($C$217,[77]납품수량!$B$3:$AI$200,AC1,FALSE)</f>
        <v>600</v>
      </c>
      <c r="AD217" s="122">
        <f>VLOOKUP($C$217,[77]납품수량!$B$3:$AI$200,AD1,FALSE)</f>
        <v>0</v>
      </c>
      <c r="AE217" s="122">
        <f>VLOOKUP($C$217,[77]납품수량!$B$3:$AI$200,AE1,FALSE)</f>
        <v>0</v>
      </c>
      <c r="AF217" s="122">
        <f>VLOOKUP($C$217,[77]납품수량!$B$3:$AI$200,AF1,FALSE)</f>
        <v>600</v>
      </c>
      <c r="AG217" s="122">
        <f>VLOOKUP($C$217,[77]납품수량!$B$3:$AI$200,AG1,FALSE)</f>
        <v>600</v>
      </c>
      <c r="AH217" s="122">
        <f>VLOOKUP($C$217,[77]납품수량!$B$3:$AI$200,AH1,FALSE)</f>
        <v>360</v>
      </c>
      <c r="AI217" s="122">
        <f>VLOOKUP($C$217,[77]납품수량!$B$3:$AI$200,AI1,FALSE)</f>
        <v>420</v>
      </c>
      <c r="AJ217" s="122">
        <f>VLOOKUP($C$217,[77]납품수량!$B$3:$AI$200,AJ1,FALSE)</f>
        <v>420</v>
      </c>
      <c r="AK217" s="122">
        <f>VLOOKUP($C$217,[77]납품수량!$B$3:$AI$200,AK1,FALSE)</f>
        <v>0</v>
      </c>
      <c r="AL217" s="122">
        <f>SUM(G217:AK217)</f>
        <v>10020</v>
      </c>
      <c r="AM217" s="61"/>
      <c r="AN217" s="61"/>
      <c r="AO217" s="61"/>
      <c r="AP217" s="61"/>
      <c r="AQ217" s="61"/>
      <c r="AR217" s="61"/>
      <c r="AS217" s="61"/>
      <c r="AT217" s="61"/>
      <c r="AU217" s="61"/>
      <c r="AV217" s="61"/>
      <c r="AW217" s="61"/>
      <c r="AX217" s="61"/>
      <c r="AY217" s="61"/>
      <c r="AZ217" s="61"/>
      <c r="BA217" s="61"/>
      <c r="BB217" s="61"/>
      <c r="BC217" s="61"/>
      <c r="BD217" s="61"/>
      <c r="BE217" s="61"/>
      <c r="BF217" s="61"/>
      <c r="BG217" s="61"/>
      <c r="BH217" s="61"/>
      <c r="BI217" s="61"/>
      <c r="BJ217" s="61"/>
      <c r="BK217" s="61"/>
      <c r="BL217" s="61"/>
      <c r="BM217" s="61"/>
      <c r="BN217" s="61"/>
      <c r="BO217" s="61"/>
      <c r="BP217" s="61"/>
      <c r="BQ217" s="61"/>
      <c r="BR217" s="61"/>
      <c r="BS217" s="61"/>
      <c r="BT217" s="61"/>
      <c r="BU217" s="61"/>
      <c r="BV217" s="61"/>
      <c r="BW217" s="61"/>
      <c r="BX217" s="61"/>
      <c r="BY217" s="61"/>
      <c r="BZ217" s="61"/>
      <c r="CA217" s="61"/>
      <c r="CB217" s="61"/>
      <c r="CC217" s="61"/>
      <c r="CD217" s="61"/>
      <c r="CE217" s="61"/>
      <c r="CF217" s="61"/>
      <c r="CG217" s="61"/>
      <c r="CH217" s="61"/>
      <c r="CI217" s="61"/>
      <c r="CJ217" s="61"/>
      <c r="CK217" s="61"/>
      <c r="CL217" s="61"/>
      <c r="CM217" s="61"/>
      <c r="CN217" s="61"/>
      <c r="CO217" s="61"/>
      <c r="CP217" s="61"/>
      <c r="CQ217" s="61"/>
      <c r="CR217" s="61"/>
      <c r="CS217" s="61"/>
      <c r="CT217" s="61"/>
      <c r="CU217" s="61"/>
      <c r="CV217" s="61"/>
      <c r="CW217" s="61"/>
      <c r="CX217" s="61"/>
      <c r="CY217" s="61"/>
      <c r="CZ217" s="61"/>
      <c r="DA217" s="61"/>
      <c r="DB217" s="61"/>
    </row>
    <row r="218" spans="1:106" s="58" customFormat="1" ht="20.100000000000001" customHeight="1">
      <c r="A218" s="117"/>
      <c r="B218" s="840"/>
      <c r="C218" s="810"/>
      <c r="D218" s="795"/>
      <c r="E218" s="795"/>
      <c r="F218" s="795"/>
      <c r="G218" s="122">
        <f>$F$217*G217</f>
        <v>1072800</v>
      </c>
      <c r="H218" s="122">
        <f t="shared" ref="H218:AK218" si="108">$F$217*H217</f>
        <v>804600</v>
      </c>
      <c r="I218" s="122">
        <f t="shared" si="108"/>
        <v>0</v>
      </c>
      <c r="J218" s="122">
        <f t="shared" si="108"/>
        <v>0</v>
      </c>
      <c r="K218" s="122">
        <f t="shared" si="108"/>
        <v>0</v>
      </c>
      <c r="L218" s="122">
        <f t="shared" si="108"/>
        <v>0</v>
      </c>
      <c r="M218" s="122">
        <f t="shared" si="108"/>
        <v>2682000</v>
      </c>
      <c r="N218" s="122">
        <f t="shared" si="108"/>
        <v>2682000</v>
      </c>
      <c r="O218" s="122">
        <f t="shared" si="108"/>
        <v>2145600</v>
      </c>
      <c r="P218" s="122">
        <f t="shared" si="108"/>
        <v>0</v>
      </c>
      <c r="Q218" s="122">
        <f t="shared" si="108"/>
        <v>0</v>
      </c>
      <c r="R218" s="122">
        <f t="shared" si="108"/>
        <v>2950200</v>
      </c>
      <c r="S218" s="122">
        <f t="shared" si="108"/>
        <v>2682000</v>
      </c>
      <c r="T218" s="122">
        <f t="shared" si="108"/>
        <v>2682000</v>
      </c>
      <c r="U218" s="122">
        <f t="shared" si="108"/>
        <v>2950200</v>
      </c>
      <c r="V218" s="122">
        <f t="shared" si="108"/>
        <v>1877400</v>
      </c>
      <c r="W218" s="122">
        <f t="shared" si="108"/>
        <v>0</v>
      </c>
      <c r="X218" s="122">
        <f t="shared" si="108"/>
        <v>0</v>
      </c>
      <c r="Y218" s="122">
        <f t="shared" si="108"/>
        <v>1609200</v>
      </c>
      <c r="Z218" s="122">
        <f t="shared" si="108"/>
        <v>1877400</v>
      </c>
      <c r="AA218" s="122">
        <f t="shared" si="108"/>
        <v>2682000</v>
      </c>
      <c r="AB218" s="122">
        <f t="shared" si="108"/>
        <v>2682000</v>
      </c>
      <c r="AC218" s="122">
        <f t="shared" si="108"/>
        <v>2682000</v>
      </c>
      <c r="AD218" s="122">
        <f t="shared" si="108"/>
        <v>0</v>
      </c>
      <c r="AE218" s="122">
        <f t="shared" si="108"/>
        <v>0</v>
      </c>
      <c r="AF218" s="122">
        <f t="shared" si="108"/>
        <v>2682000</v>
      </c>
      <c r="AG218" s="122">
        <f t="shared" si="108"/>
        <v>2682000</v>
      </c>
      <c r="AH218" s="122">
        <f t="shared" si="108"/>
        <v>1609200</v>
      </c>
      <c r="AI218" s="122">
        <f t="shared" si="108"/>
        <v>1877400</v>
      </c>
      <c r="AJ218" s="122">
        <f t="shared" si="108"/>
        <v>1877400</v>
      </c>
      <c r="AK218" s="122">
        <f t="shared" si="108"/>
        <v>0</v>
      </c>
      <c r="AL218" s="122">
        <f>F217*AL217</f>
        <v>44789400</v>
      </c>
      <c r="AM218" s="61"/>
      <c r="AN218" s="61"/>
      <c r="AO218" s="61"/>
      <c r="AP218" s="61"/>
      <c r="AQ218" s="61"/>
      <c r="AR218" s="61"/>
      <c r="AS218" s="61"/>
      <c r="AT218" s="61"/>
      <c r="AU218" s="61"/>
      <c r="AV218" s="61"/>
      <c r="AW218" s="61"/>
      <c r="AX218" s="61"/>
      <c r="AY218" s="61"/>
      <c r="AZ218" s="61"/>
      <c r="BA218" s="61"/>
      <c r="BB218" s="61"/>
      <c r="BC218" s="61"/>
      <c r="BD218" s="61"/>
      <c r="BE218" s="61"/>
      <c r="BF218" s="61"/>
      <c r="BG218" s="61"/>
      <c r="BH218" s="61"/>
      <c r="BI218" s="61"/>
      <c r="BJ218" s="61"/>
      <c r="BK218" s="61"/>
      <c r="BL218" s="61"/>
      <c r="BM218" s="61"/>
      <c r="BN218" s="61"/>
      <c r="BO218" s="61"/>
      <c r="BP218" s="61"/>
      <c r="BQ218" s="61"/>
      <c r="BR218" s="61"/>
      <c r="BS218" s="61"/>
      <c r="BT218" s="61"/>
      <c r="BU218" s="61"/>
      <c r="BV218" s="61"/>
      <c r="BW218" s="61"/>
      <c r="BX218" s="61"/>
      <c r="BY218" s="61"/>
      <c r="BZ218" s="61"/>
      <c r="CA218" s="61"/>
      <c r="CB218" s="61"/>
      <c r="CC218" s="61"/>
      <c r="CD218" s="61"/>
      <c r="CE218" s="61"/>
      <c r="CF218" s="61"/>
      <c r="CG218" s="61"/>
      <c r="CH218" s="61"/>
      <c r="CI218" s="61"/>
      <c r="CJ218" s="61"/>
      <c r="CK218" s="61"/>
      <c r="CL218" s="61"/>
      <c r="CM218" s="61"/>
      <c r="CN218" s="61"/>
      <c r="CO218" s="61"/>
      <c r="CP218" s="61"/>
      <c r="CQ218" s="61"/>
      <c r="CR218" s="61"/>
      <c r="CS218" s="61"/>
      <c r="CT218" s="61"/>
      <c r="CU218" s="61"/>
      <c r="CV218" s="61"/>
      <c r="CW218" s="61"/>
      <c r="CX218" s="61"/>
      <c r="CY218" s="61"/>
      <c r="CZ218" s="61"/>
      <c r="DA218" s="61"/>
      <c r="DB218" s="61"/>
    </row>
    <row r="219" spans="1:106" s="58" customFormat="1" ht="20.100000000000001" customHeight="1">
      <c r="A219" s="117" t="s">
        <v>425</v>
      </c>
      <c r="B219" s="840"/>
      <c r="C219" s="823" t="s">
        <v>76</v>
      </c>
      <c r="D219" s="825" t="str">
        <f>[76]납품수량!C110</f>
        <v xml:space="preserve">GLASS MTG BRACKET ASSY              </v>
      </c>
      <c r="E219" s="825" t="str">
        <f>[76]납품수량!D110</f>
        <v>MX5-PU</v>
      </c>
      <c r="F219" s="794">
        <f>VLOOKUP(C219,'[72]납품수량(영업)'!$C$3:$F$260,4,FALSE)</f>
        <v>145</v>
      </c>
      <c r="G219" s="122">
        <f>VLOOKUP($C$219,[77]납품수량!$B$3:$AI$200,G1,FALSE)</f>
        <v>0</v>
      </c>
      <c r="H219" s="122">
        <f>VLOOKUP($C$219,[77]납품수량!$B$3:$AI$200,H1,FALSE)</f>
        <v>0</v>
      </c>
      <c r="I219" s="122">
        <f>VLOOKUP($C$219,[77]납품수량!$B$3:$AI$200,I1,FALSE)</f>
        <v>0</v>
      </c>
      <c r="J219" s="122">
        <f>VLOOKUP($C$219,[77]납품수량!$B$3:$AI$200,J1,FALSE)</f>
        <v>0</v>
      </c>
      <c r="K219" s="122">
        <f>VLOOKUP($C$219,[77]납품수량!$B$3:$AI$200,K1,FALSE)</f>
        <v>0</v>
      </c>
      <c r="L219" s="122">
        <f>VLOOKUP($C$219,[77]납품수량!$B$3:$AI$200,L1,FALSE)</f>
        <v>0</v>
      </c>
      <c r="M219" s="122">
        <f>VLOOKUP($C$219,[77]납품수량!$B$3:$AI$200,M1,FALSE)</f>
        <v>0</v>
      </c>
      <c r="N219" s="122">
        <f>VLOOKUP($C$219,[77]납품수량!$B$3:$AI$200,N1,FALSE)</f>
        <v>2700</v>
      </c>
      <c r="O219" s="122">
        <f>VLOOKUP($C$219,[77]납품수량!$B$3:$AI$200,O1,FALSE)</f>
        <v>2700</v>
      </c>
      <c r="P219" s="122">
        <f>VLOOKUP($C$219,[77]납품수량!$B$3:$AI$200,P1,FALSE)</f>
        <v>0</v>
      </c>
      <c r="Q219" s="122">
        <f>VLOOKUP($C$219,[77]납품수량!$B$3:$AI$200,Q1,FALSE)</f>
        <v>0</v>
      </c>
      <c r="R219" s="122">
        <f>VLOOKUP($C$219,[77]납품수량!$B$3:$AI$200,R1,FALSE)</f>
        <v>1800</v>
      </c>
      <c r="S219" s="122">
        <f>VLOOKUP($C$219,[77]납품수량!$B$3:$AI$200,S1,FALSE)</f>
        <v>0</v>
      </c>
      <c r="T219" s="122">
        <f>VLOOKUP($C$219,[77]납품수량!$B$3:$AI$200,T1,FALSE)</f>
        <v>2250</v>
      </c>
      <c r="U219" s="122">
        <f>VLOOKUP($C$219,[77]납품수량!$B$3:$AI$200,U1,FALSE)</f>
        <v>0</v>
      </c>
      <c r="V219" s="122">
        <f>VLOOKUP($C$219,[77]납품수량!$B$3:$AI$200,V1,FALSE)</f>
        <v>1350</v>
      </c>
      <c r="W219" s="122">
        <f>VLOOKUP($C$219,[77]납품수량!$B$3:$AI$200,W1,FALSE)</f>
        <v>0</v>
      </c>
      <c r="X219" s="122">
        <f>VLOOKUP($C$219,[77]납품수량!$B$3:$AI$200,X1,FALSE)</f>
        <v>0</v>
      </c>
      <c r="Y219" s="122">
        <f>VLOOKUP($C$219,[77]납품수량!$B$3:$AI$200,Y1,FALSE)</f>
        <v>900</v>
      </c>
      <c r="Z219" s="122">
        <f>VLOOKUP($C$219,[77]납품수량!$B$3:$AI$200,Z1,FALSE)</f>
        <v>2700</v>
      </c>
      <c r="AA219" s="122">
        <f>VLOOKUP($C$219,[77]납품수량!$B$3:$AI$200,AA1,FALSE)</f>
        <v>0</v>
      </c>
      <c r="AB219" s="122">
        <f>VLOOKUP($C$219,[77]납품수량!$B$3:$AI$200,AB1,FALSE)</f>
        <v>0</v>
      </c>
      <c r="AC219" s="122">
        <f>VLOOKUP($C$219,[77]납품수량!$B$3:$AI$200,AC1,FALSE)</f>
        <v>2250</v>
      </c>
      <c r="AD219" s="122">
        <f>VLOOKUP($C$219,[77]납품수량!$B$3:$AI$200,AD1,FALSE)</f>
        <v>0</v>
      </c>
      <c r="AE219" s="122">
        <f>VLOOKUP($C$219,[77]납품수량!$B$3:$AI$200,AE1,FALSE)</f>
        <v>0</v>
      </c>
      <c r="AF219" s="122">
        <f>VLOOKUP($C$219,[77]납품수량!$B$3:$AI$200,AF1,FALSE)</f>
        <v>2250</v>
      </c>
      <c r="AG219" s="122">
        <f>VLOOKUP($C$219,[77]납품수량!$B$3:$AI$200,AG1,FALSE)</f>
        <v>0</v>
      </c>
      <c r="AH219" s="122">
        <f>VLOOKUP($C$219,[77]납품수량!$B$3:$AI$200,AH1,FALSE)</f>
        <v>2250</v>
      </c>
      <c r="AI219" s="122">
        <f>VLOOKUP($C$219,[77]납품수량!$B$3:$AI$200,AI1,FALSE)</f>
        <v>0</v>
      </c>
      <c r="AJ219" s="122">
        <f>VLOOKUP($C$219,[77]납품수량!$B$3:$AI$200,AJ1,FALSE)</f>
        <v>2250</v>
      </c>
      <c r="AK219" s="122">
        <f>VLOOKUP($C$219,[77]납품수량!$B$3:$AI$200,AK1,FALSE)</f>
        <v>0</v>
      </c>
      <c r="AL219" s="122">
        <f>SUM(G219:AK219)</f>
        <v>23400</v>
      </c>
      <c r="AM219" s="61"/>
      <c r="AN219" s="61"/>
      <c r="AO219" s="61"/>
      <c r="AP219" s="61"/>
      <c r="AQ219" s="61"/>
      <c r="AR219" s="61"/>
      <c r="AS219" s="61"/>
      <c r="AT219" s="61"/>
      <c r="AU219" s="61"/>
      <c r="AV219" s="61"/>
      <c r="AW219" s="61"/>
      <c r="AX219" s="61"/>
      <c r="AY219" s="61"/>
      <c r="AZ219" s="61"/>
      <c r="BA219" s="61"/>
      <c r="BB219" s="61"/>
      <c r="BC219" s="61"/>
      <c r="BD219" s="61"/>
      <c r="BE219" s="61"/>
      <c r="BF219" s="61"/>
      <c r="BG219" s="61"/>
      <c r="BH219" s="61"/>
      <c r="BI219" s="61"/>
      <c r="BJ219" s="61"/>
      <c r="BK219" s="61"/>
      <c r="BL219" s="61"/>
      <c r="BM219" s="61"/>
      <c r="BN219" s="61"/>
      <c r="BO219" s="61"/>
      <c r="BP219" s="61"/>
      <c r="BQ219" s="61"/>
      <c r="BR219" s="61"/>
      <c r="BS219" s="61"/>
      <c r="BT219" s="61"/>
      <c r="BU219" s="61"/>
      <c r="BV219" s="61"/>
      <c r="BW219" s="61"/>
      <c r="BX219" s="61"/>
      <c r="BY219" s="61"/>
      <c r="BZ219" s="61"/>
      <c r="CA219" s="61"/>
      <c r="CB219" s="61"/>
      <c r="CC219" s="61"/>
      <c r="CD219" s="61"/>
      <c r="CE219" s="61"/>
      <c r="CF219" s="61"/>
      <c r="CG219" s="61"/>
      <c r="CH219" s="61"/>
      <c r="CI219" s="61"/>
      <c r="CJ219" s="61"/>
      <c r="CK219" s="61"/>
      <c r="CL219" s="61"/>
      <c r="CM219" s="61"/>
      <c r="CN219" s="61"/>
      <c r="CO219" s="61"/>
      <c r="CP219" s="61"/>
      <c r="CQ219" s="61"/>
      <c r="CR219" s="61"/>
      <c r="CS219" s="61"/>
      <c r="CT219" s="61"/>
      <c r="CU219" s="61"/>
      <c r="CV219" s="61"/>
      <c r="CW219" s="61"/>
      <c r="CX219" s="61"/>
      <c r="CY219" s="61"/>
      <c r="CZ219" s="61"/>
      <c r="DA219" s="61"/>
      <c r="DB219" s="61"/>
    </row>
    <row r="220" spans="1:106" s="58" customFormat="1" ht="20.100000000000001" customHeight="1">
      <c r="A220" s="117"/>
      <c r="B220" s="840"/>
      <c r="C220" s="824"/>
      <c r="D220" s="826"/>
      <c r="E220" s="826"/>
      <c r="F220" s="795"/>
      <c r="G220" s="122">
        <f>$F$219*G219</f>
        <v>0</v>
      </c>
      <c r="H220" s="122">
        <f t="shared" ref="H220:AK220" si="109">$F$219*H219</f>
        <v>0</v>
      </c>
      <c r="I220" s="122">
        <f t="shared" si="109"/>
        <v>0</v>
      </c>
      <c r="J220" s="122">
        <f t="shared" si="109"/>
        <v>0</v>
      </c>
      <c r="K220" s="122">
        <f t="shared" si="109"/>
        <v>0</v>
      </c>
      <c r="L220" s="122">
        <f t="shared" si="109"/>
        <v>0</v>
      </c>
      <c r="M220" s="122">
        <f t="shared" si="109"/>
        <v>0</v>
      </c>
      <c r="N220" s="122">
        <f t="shared" si="109"/>
        <v>391500</v>
      </c>
      <c r="O220" s="122">
        <f t="shared" si="109"/>
        <v>391500</v>
      </c>
      <c r="P220" s="122">
        <f t="shared" si="109"/>
        <v>0</v>
      </c>
      <c r="Q220" s="122">
        <f t="shared" si="109"/>
        <v>0</v>
      </c>
      <c r="R220" s="122">
        <f t="shared" si="109"/>
        <v>261000</v>
      </c>
      <c r="S220" s="122">
        <f t="shared" si="109"/>
        <v>0</v>
      </c>
      <c r="T220" s="122">
        <f t="shared" si="109"/>
        <v>326250</v>
      </c>
      <c r="U220" s="122">
        <f t="shared" si="109"/>
        <v>0</v>
      </c>
      <c r="V220" s="122">
        <f t="shared" si="109"/>
        <v>195750</v>
      </c>
      <c r="W220" s="122">
        <f t="shared" si="109"/>
        <v>0</v>
      </c>
      <c r="X220" s="122">
        <f t="shared" si="109"/>
        <v>0</v>
      </c>
      <c r="Y220" s="122">
        <f t="shared" si="109"/>
        <v>130500</v>
      </c>
      <c r="Z220" s="122">
        <f t="shared" si="109"/>
        <v>391500</v>
      </c>
      <c r="AA220" s="122">
        <f t="shared" si="109"/>
        <v>0</v>
      </c>
      <c r="AB220" s="122">
        <f t="shared" si="109"/>
        <v>0</v>
      </c>
      <c r="AC220" s="122">
        <f t="shared" si="109"/>
        <v>326250</v>
      </c>
      <c r="AD220" s="122">
        <f t="shared" si="109"/>
        <v>0</v>
      </c>
      <c r="AE220" s="122">
        <f t="shared" si="109"/>
        <v>0</v>
      </c>
      <c r="AF220" s="122">
        <f t="shared" si="109"/>
        <v>326250</v>
      </c>
      <c r="AG220" s="122">
        <f t="shared" si="109"/>
        <v>0</v>
      </c>
      <c r="AH220" s="122">
        <f t="shared" si="109"/>
        <v>326250</v>
      </c>
      <c r="AI220" s="122">
        <f t="shared" si="109"/>
        <v>0</v>
      </c>
      <c r="AJ220" s="122">
        <f t="shared" si="109"/>
        <v>326250</v>
      </c>
      <c r="AK220" s="122">
        <f t="shared" si="109"/>
        <v>0</v>
      </c>
      <c r="AL220" s="122">
        <f>F219*AL219</f>
        <v>3393000</v>
      </c>
      <c r="AM220" s="61"/>
      <c r="AN220" s="61"/>
      <c r="AO220" s="61"/>
      <c r="AP220" s="61"/>
      <c r="AQ220" s="61"/>
      <c r="AR220" s="61"/>
      <c r="AS220" s="61"/>
      <c r="AT220" s="61"/>
      <c r="AU220" s="61"/>
      <c r="AV220" s="61"/>
      <c r="AW220" s="61"/>
      <c r="AX220" s="61"/>
      <c r="AY220" s="61"/>
      <c r="AZ220" s="61"/>
      <c r="BA220" s="61"/>
      <c r="BB220" s="61"/>
      <c r="BC220" s="61"/>
      <c r="BD220" s="61"/>
      <c r="BE220" s="61"/>
      <c r="BF220" s="61"/>
      <c r="BG220" s="61"/>
      <c r="BH220" s="61"/>
      <c r="BI220" s="61"/>
      <c r="BJ220" s="61"/>
      <c r="BK220" s="61"/>
      <c r="BL220" s="61"/>
      <c r="BM220" s="61"/>
      <c r="BN220" s="61"/>
      <c r="BO220" s="61"/>
      <c r="BP220" s="61"/>
      <c r="BQ220" s="61"/>
      <c r="BR220" s="61"/>
      <c r="BS220" s="61"/>
      <c r="BT220" s="61"/>
      <c r="BU220" s="61"/>
      <c r="BV220" s="61"/>
      <c r="BW220" s="61"/>
      <c r="BX220" s="61"/>
      <c r="BY220" s="61"/>
      <c r="BZ220" s="61"/>
      <c r="CA220" s="61"/>
      <c r="CB220" s="61"/>
      <c r="CC220" s="61"/>
      <c r="CD220" s="61"/>
      <c r="CE220" s="61"/>
      <c r="CF220" s="61"/>
      <c r="CG220" s="61"/>
      <c r="CH220" s="61"/>
      <c r="CI220" s="61"/>
      <c r="CJ220" s="61"/>
      <c r="CK220" s="61"/>
      <c r="CL220" s="61"/>
      <c r="CM220" s="61"/>
      <c r="CN220" s="61"/>
      <c r="CO220" s="61"/>
      <c r="CP220" s="61"/>
      <c r="CQ220" s="61"/>
      <c r="CR220" s="61"/>
      <c r="CS220" s="61"/>
      <c r="CT220" s="61"/>
      <c r="CU220" s="61"/>
      <c r="CV220" s="61"/>
      <c r="CW220" s="61"/>
      <c r="CX220" s="61"/>
      <c r="CY220" s="61"/>
      <c r="CZ220" s="61"/>
      <c r="DA220" s="61"/>
      <c r="DB220" s="61"/>
    </row>
    <row r="221" spans="1:106" s="58" customFormat="1" ht="20.100000000000001" customHeight="1">
      <c r="A221" s="117" t="s">
        <v>425</v>
      </c>
      <c r="B221" s="840"/>
      <c r="C221" s="815" t="s">
        <v>617</v>
      </c>
      <c r="D221" s="817" t="str">
        <f>[76]납품수량!C111</f>
        <v xml:space="preserve">GLASS REINFORCEMENT                         </v>
      </c>
      <c r="E221" s="817" t="str">
        <f>[76]납품수량!D111</f>
        <v>SU2 SWB FRT</v>
      </c>
      <c r="F221" s="794">
        <f>VLOOKUP(C221,'[72]납품수량(영업)'!$C$3:$F$260,4,FALSE)</f>
        <v>9546</v>
      </c>
      <c r="G221" s="122">
        <f>VLOOKUP($C$221,[77]납품수량!$B$3:$AI$200,G1,FALSE)</f>
        <v>0</v>
      </c>
      <c r="H221" s="122">
        <f>VLOOKUP($C$221,[77]납품수량!$B$3:$AI$200,H1,FALSE)</f>
        <v>293</v>
      </c>
      <c r="I221" s="122">
        <f>VLOOKUP($C$221,[77]납품수량!$B$3:$AI$200,I1,FALSE)</f>
        <v>0</v>
      </c>
      <c r="J221" s="122">
        <f>VLOOKUP($C$221,[77]납품수량!$B$3:$AI$200,J1,FALSE)</f>
        <v>0</v>
      </c>
      <c r="K221" s="122">
        <f>VLOOKUP($C$221,[77]납품수량!$B$3:$AI$200,K1,FALSE)</f>
        <v>0</v>
      </c>
      <c r="L221" s="122">
        <f>VLOOKUP($C$221,[77]납품수량!$B$3:$AI$200,L1,FALSE)</f>
        <v>0</v>
      </c>
      <c r="M221" s="122">
        <f>VLOOKUP($C$221,[77]납품수량!$B$3:$AI$200,M1,FALSE)</f>
        <v>0</v>
      </c>
      <c r="N221" s="122">
        <f>VLOOKUP($C$221,[77]납품수량!$B$3:$AI$200,N1,FALSE)</f>
        <v>0</v>
      </c>
      <c r="O221" s="122">
        <f>VLOOKUP($C$221,[77]납품수량!$B$3:$AI$200,O1,FALSE)</f>
        <v>0</v>
      </c>
      <c r="P221" s="122">
        <f>VLOOKUP($C$221,[77]납품수량!$B$3:$AI$200,P1,FALSE)</f>
        <v>0</v>
      </c>
      <c r="Q221" s="122">
        <f>VLOOKUP($C$221,[77]납품수량!$B$3:$AI$200,Q1,FALSE)</f>
        <v>0</v>
      </c>
      <c r="R221" s="122">
        <f>VLOOKUP($C$221,[77]납품수량!$B$3:$AI$200,R1,FALSE)</f>
        <v>300</v>
      </c>
      <c r="S221" s="122">
        <f>VLOOKUP($C$221,[77]납품수량!$B$3:$AI$200,S1,FALSE)</f>
        <v>420</v>
      </c>
      <c r="T221" s="122">
        <f>VLOOKUP($C$221,[77]납품수량!$B$3:$AI$200,T1,FALSE)</f>
        <v>420</v>
      </c>
      <c r="U221" s="122">
        <f>VLOOKUP($C$221,[77]납품수량!$B$3:$AI$200,U1,FALSE)</f>
        <v>60</v>
      </c>
      <c r="V221" s="122">
        <f>VLOOKUP($C$221,[77]납품수량!$B$3:$AI$200,V1,FALSE)</f>
        <v>0</v>
      </c>
      <c r="W221" s="122">
        <f>VLOOKUP($C$221,[77]납품수량!$B$3:$AI$200,W1,FALSE)</f>
        <v>420</v>
      </c>
      <c r="X221" s="122">
        <f>VLOOKUP($C$221,[77]납품수량!$B$3:$AI$200,X1,FALSE)</f>
        <v>0</v>
      </c>
      <c r="Y221" s="122">
        <f>VLOOKUP($C$221,[77]납품수량!$B$3:$AI$200,Y1,FALSE)</f>
        <v>480</v>
      </c>
      <c r="Z221" s="122">
        <f>VLOOKUP($C$221,[77]납품수량!$B$3:$AI$200,Z1,FALSE)</f>
        <v>420</v>
      </c>
      <c r="AA221" s="122">
        <f>VLOOKUP($C$221,[77]납품수량!$B$3:$AI$200,AA1,FALSE)</f>
        <v>420</v>
      </c>
      <c r="AB221" s="122">
        <f>VLOOKUP($C$221,[77]납품수량!$B$3:$AI$200,AB1,FALSE)</f>
        <v>0</v>
      </c>
      <c r="AC221" s="122">
        <f>VLOOKUP($C$221,[77]납품수량!$B$3:$AI$200,AC1,FALSE)</f>
        <v>0</v>
      </c>
      <c r="AD221" s="122">
        <f>VLOOKUP($C$221,[77]납품수량!$B$3:$AI$200,AD1,FALSE)</f>
        <v>0</v>
      </c>
      <c r="AE221" s="122">
        <f>VLOOKUP($C$221,[77]납품수량!$B$3:$AI$200,AE1,FALSE)</f>
        <v>0</v>
      </c>
      <c r="AF221" s="122">
        <f>VLOOKUP($C$221,[77]납품수량!$B$3:$AI$200,AF1,FALSE)</f>
        <v>0</v>
      </c>
      <c r="AG221" s="122">
        <f>VLOOKUP($C$221,[77]납품수량!$B$3:$AI$200,AG1,FALSE)</f>
        <v>0</v>
      </c>
      <c r="AH221" s="122">
        <f>VLOOKUP($C$221,[77]납품수량!$B$3:$AI$200,AH1,FALSE)</f>
        <v>0</v>
      </c>
      <c r="AI221" s="122">
        <f>VLOOKUP($C$221,[77]납품수량!$B$3:$AI$200,AI1,FALSE)</f>
        <v>0</v>
      </c>
      <c r="AJ221" s="122">
        <f>VLOOKUP($C$221,[77]납품수량!$B$3:$AI$200,AJ1,FALSE)</f>
        <v>180</v>
      </c>
      <c r="AK221" s="122">
        <f>VLOOKUP($C$221,[77]납품수량!$B$3:$AI$200,AK1,FALSE)</f>
        <v>0</v>
      </c>
      <c r="AL221" s="122">
        <f>SUM(G221:AK221)</f>
        <v>3413</v>
      </c>
      <c r="AM221" s="61"/>
      <c r="AN221" s="61"/>
      <c r="AO221" s="61"/>
      <c r="AP221" s="61"/>
      <c r="AQ221" s="61"/>
      <c r="AR221" s="61"/>
      <c r="AS221" s="61"/>
      <c r="AT221" s="61"/>
      <c r="AU221" s="61"/>
      <c r="AV221" s="61"/>
      <c r="AW221" s="61"/>
      <c r="AX221" s="61"/>
      <c r="AY221" s="61"/>
      <c r="AZ221" s="61"/>
      <c r="BA221" s="61"/>
      <c r="BB221" s="61"/>
      <c r="BC221" s="61"/>
      <c r="BD221" s="61"/>
      <c r="BE221" s="61"/>
      <c r="BF221" s="61"/>
      <c r="BG221" s="61"/>
      <c r="BH221" s="61"/>
      <c r="BI221" s="61"/>
      <c r="BJ221" s="61"/>
      <c r="BK221" s="61"/>
      <c r="BL221" s="61"/>
      <c r="BM221" s="61"/>
      <c r="BN221" s="61"/>
      <c r="BO221" s="61"/>
      <c r="BP221" s="61"/>
      <c r="BQ221" s="61"/>
      <c r="BR221" s="61"/>
      <c r="BS221" s="61"/>
      <c r="BT221" s="61"/>
      <c r="BU221" s="61"/>
      <c r="BV221" s="61"/>
      <c r="BW221" s="61"/>
      <c r="BX221" s="61"/>
      <c r="BY221" s="61"/>
      <c r="BZ221" s="61"/>
      <c r="CA221" s="61"/>
      <c r="CB221" s="61"/>
      <c r="CC221" s="61"/>
      <c r="CD221" s="61"/>
      <c r="CE221" s="61"/>
      <c r="CF221" s="61"/>
      <c r="CG221" s="61"/>
      <c r="CH221" s="61"/>
      <c r="CI221" s="61"/>
      <c r="CJ221" s="61"/>
      <c r="CK221" s="61"/>
      <c r="CL221" s="61"/>
      <c r="CM221" s="61"/>
      <c r="CN221" s="61"/>
      <c r="CO221" s="61"/>
      <c r="CP221" s="61"/>
      <c r="CQ221" s="61"/>
      <c r="CR221" s="61"/>
      <c r="CS221" s="61"/>
      <c r="CT221" s="61"/>
      <c r="CU221" s="61"/>
      <c r="CV221" s="61"/>
      <c r="CW221" s="61"/>
      <c r="CX221" s="61"/>
      <c r="CY221" s="61"/>
      <c r="CZ221" s="61"/>
      <c r="DA221" s="61"/>
      <c r="DB221" s="61"/>
    </row>
    <row r="222" spans="1:106" s="58" customFormat="1" ht="20.100000000000001" customHeight="1">
      <c r="A222" s="117"/>
      <c r="B222" s="840"/>
      <c r="C222" s="816"/>
      <c r="D222" s="818"/>
      <c r="E222" s="818"/>
      <c r="F222" s="795"/>
      <c r="G222" s="122">
        <f>$F$221*G221</f>
        <v>0</v>
      </c>
      <c r="H222" s="122">
        <f t="shared" ref="H222:AK222" si="110">$F$221*H221</f>
        <v>2796978</v>
      </c>
      <c r="I222" s="122">
        <f t="shared" si="110"/>
        <v>0</v>
      </c>
      <c r="J222" s="122">
        <f t="shared" si="110"/>
        <v>0</v>
      </c>
      <c r="K222" s="122">
        <f t="shared" si="110"/>
        <v>0</v>
      </c>
      <c r="L222" s="122">
        <f t="shared" si="110"/>
        <v>0</v>
      </c>
      <c r="M222" s="122">
        <f t="shared" si="110"/>
        <v>0</v>
      </c>
      <c r="N222" s="122">
        <f t="shared" si="110"/>
        <v>0</v>
      </c>
      <c r="O222" s="122">
        <f t="shared" si="110"/>
        <v>0</v>
      </c>
      <c r="P222" s="122">
        <f t="shared" si="110"/>
        <v>0</v>
      </c>
      <c r="Q222" s="122">
        <f t="shared" si="110"/>
        <v>0</v>
      </c>
      <c r="R222" s="122">
        <f t="shared" si="110"/>
        <v>2863800</v>
      </c>
      <c r="S222" s="122">
        <f t="shared" si="110"/>
        <v>4009320</v>
      </c>
      <c r="T222" s="122">
        <f t="shared" si="110"/>
        <v>4009320</v>
      </c>
      <c r="U222" s="122">
        <f t="shared" si="110"/>
        <v>572760</v>
      </c>
      <c r="V222" s="122">
        <f t="shared" si="110"/>
        <v>0</v>
      </c>
      <c r="W222" s="122">
        <f t="shared" si="110"/>
        <v>4009320</v>
      </c>
      <c r="X222" s="122">
        <f t="shared" si="110"/>
        <v>0</v>
      </c>
      <c r="Y222" s="122">
        <f t="shared" si="110"/>
        <v>4582080</v>
      </c>
      <c r="Z222" s="122">
        <f t="shared" si="110"/>
        <v>4009320</v>
      </c>
      <c r="AA222" s="122">
        <f t="shared" si="110"/>
        <v>4009320</v>
      </c>
      <c r="AB222" s="122">
        <f t="shared" si="110"/>
        <v>0</v>
      </c>
      <c r="AC222" s="122">
        <f t="shared" si="110"/>
        <v>0</v>
      </c>
      <c r="AD222" s="122">
        <f t="shared" si="110"/>
        <v>0</v>
      </c>
      <c r="AE222" s="122">
        <f t="shared" si="110"/>
        <v>0</v>
      </c>
      <c r="AF222" s="122">
        <f t="shared" si="110"/>
        <v>0</v>
      </c>
      <c r="AG222" s="122">
        <f t="shared" si="110"/>
        <v>0</v>
      </c>
      <c r="AH222" s="122">
        <f t="shared" si="110"/>
        <v>0</v>
      </c>
      <c r="AI222" s="122">
        <f t="shared" si="110"/>
        <v>0</v>
      </c>
      <c r="AJ222" s="122">
        <f t="shared" si="110"/>
        <v>1718280</v>
      </c>
      <c r="AK222" s="122">
        <f t="shared" si="110"/>
        <v>0</v>
      </c>
      <c r="AL222" s="122">
        <f>F221*AL221</f>
        <v>32580498</v>
      </c>
      <c r="AM222" s="61"/>
      <c r="AN222" s="61"/>
      <c r="AO222" s="61"/>
      <c r="AP222" s="61"/>
      <c r="AQ222" s="61"/>
      <c r="AR222" s="61"/>
      <c r="AS222" s="61"/>
      <c r="AT222" s="61"/>
      <c r="AU222" s="61"/>
      <c r="AV222" s="61"/>
      <c r="AW222" s="61"/>
      <c r="AX222" s="61"/>
      <c r="AY222" s="61"/>
      <c r="AZ222" s="61"/>
      <c r="BA222" s="61"/>
      <c r="BB222" s="61"/>
      <c r="BC222" s="61"/>
      <c r="BD222" s="61"/>
      <c r="BE222" s="61"/>
      <c r="BF222" s="61"/>
      <c r="BG222" s="61"/>
      <c r="BH222" s="61"/>
      <c r="BI222" s="61"/>
      <c r="BJ222" s="61"/>
      <c r="BK222" s="61"/>
      <c r="BL222" s="61"/>
      <c r="BM222" s="61"/>
      <c r="BN222" s="61"/>
      <c r="BO222" s="61"/>
      <c r="BP222" s="61"/>
      <c r="BQ222" s="61"/>
      <c r="BR222" s="61"/>
      <c r="BS222" s="61"/>
      <c r="BT222" s="61"/>
      <c r="BU222" s="61"/>
      <c r="BV222" s="61"/>
      <c r="BW222" s="61"/>
      <c r="BX222" s="61"/>
      <c r="BY222" s="61"/>
      <c r="BZ222" s="61"/>
      <c r="CA222" s="61"/>
      <c r="CB222" s="61"/>
      <c r="CC222" s="61"/>
      <c r="CD222" s="61"/>
      <c r="CE222" s="61"/>
      <c r="CF222" s="61"/>
      <c r="CG222" s="61"/>
      <c r="CH222" s="61"/>
      <c r="CI222" s="61"/>
      <c r="CJ222" s="61"/>
      <c r="CK222" s="61"/>
      <c r="CL222" s="61"/>
      <c r="CM222" s="61"/>
      <c r="CN222" s="61"/>
      <c r="CO222" s="61"/>
      <c r="CP222" s="61"/>
      <c r="CQ222" s="61"/>
      <c r="CR222" s="61"/>
      <c r="CS222" s="61"/>
      <c r="CT222" s="61"/>
      <c r="CU222" s="61"/>
      <c r="CV222" s="61"/>
      <c r="CW222" s="61"/>
      <c r="CX222" s="61"/>
      <c r="CY222" s="61"/>
      <c r="CZ222" s="61"/>
      <c r="DA222" s="61"/>
      <c r="DB222" s="61"/>
    </row>
    <row r="223" spans="1:106" s="58" customFormat="1" ht="20.100000000000001" customHeight="1">
      <c r="A223" s="117" t="s">
        <v>425</v>
      </c>
      <c r="B223" s="840"/>
      <c r="C223" s="815" t="s">
        <v>618</v>
      </c>
      <c r="D223" s="817" t="str">
        <f>[76]납품수량!C112</f>
        <v xml:space="preserve">GLASS REINFORCEMENT REAR                    </v>
      </c>
      <c r="E223" s="817" t="str">
        <f>[76]납품수량!D112</f>
        <v>SU2 SWB REAR</v>
      </c>
      <c r="F223" s="794">
        <f>VLOOKUP(C223,'[72]납품수량(영업)'!$C$3:$F$260,4,FALSE)</f>
        <v>8232</v>
      </c>
      <c r="G223" s="122">
        <f>VLOOKUP($C$223,[77]납품수량!$B$3:$AI$200,G1,FALSE)</f>
        <v>0</v>
      </c>
      <c r="H223" s="122">
        <f>VLOOKUP($C$223,[77]납품수량!$B$3:$AI$200,H1,FALSE)</f>
        <v>360</v>
      </c>
      <c r="I223" s="122">
        <f>VLOOKUP($C$223,[77]납품수량!$B$3:$AI$200,I1,FALSE)</f>
        <v>240</v>
      </c>
      <c r="J223" s="122">
        <f>VLOOKUP($C$223,[77]납품수량!$B$3:$AI$200,J1,FALSE)</f>
        <v>0</v>
      </c>
      <c r="K223" s="122">
        <f>VLOOKUP($C$223,[77]납품수량!$B$3:$AI$200,K1,FALSE)</f>
        <v>0</v>
      </c>
      <c r="L223" s="122">
        <f>VLOOKUP($C$223,[77]납품수량!$B$3:$AI$200,L1,FALSE)</f>
        <v>0</v>
      </c>
      <c r="M223" s="122">
        <f>VLOOKUP($C$223,[77]납품수량!$B$3:$AI$200,M1,FALSE)</f>
        <v>0</v>
      </c>
      <c r="N223" s="122">
        <f>VLOOKUP($C$223,[77]납품수량!$B$3:$AI$200,N1,FALSE)</f>
        <v>0</v>
      </c>
      <c r="O223" s="122">
        <f>VLOOKUP($C$223,[77]납품수량!$B$3:$AI$200,O1,FALSE)</f>
        <v>0</v>
      </c>
      <c r="P223" s="122">
        <f>VLOOKUP($C$223,[77]납품수량!$B$3:$AI$200,P1,FALSE)</f>
        <v>0</v>
      </c>
      <c r="Q223" s="122">
        <f>VLOOKUP($C$223,[77]납품수량!$B$3:$AI$200,Q1,FALSE)</f>
        <v>0</v>
      </c>
      <c r="R223" s="122">
        <f>VLOOKUP($C$223,[77]납품수량!$B$3:$AI$200,R1,FALSE)</f>
        <v>480</v>
      </c>
      <c r="S223" s="122">
        <f>VLOOKUP($C$223,[77]납품수량!$B$3:$AI$200,S1,FALSE)</f>
        <v>360</v>
      </c>
      <c r="T223" s="122">
        <f>VLOOKUP($C$223,[77]납품수량!$B$3:$AI$200,T1,FALSE)</f>
        <v>480</v>
      </c>
      <c r="U223" s="122">
        <f>VLOOKUP($C$223,[77]납품수량!$B$3:$AI$200,U1,FALSE)</f>
        <v>60</v>
      </c>
      <c r="V223" s="122">
        <f>VLOOKUP($C$223,[77]납품수량!$B$3:$AI$200,V1,FALSE)</f>
        <v>0</v>
      </c>
      <c r="W223" s="122">
        <f>VLOOKUP($C$223,[77]납품수량!$B$3:$AI$200,W1,FALSE)</f>
        <v>240</v>
      </c>
      <c r="X223" s="122">
        <f>VLOOKUP($C$223,[77]납품수량!$B$3:$AI$200,X1,FALSE)</f>
        <v>0</v>
      </c>
      <c r="Y223" s="122">
        <f>VLOOKUP($C$223,[77]납품수량!$B$3:$AI$200,Y1,FALSE)</f>
        <v>360</v>
      </c>
      <c r="Z223" s="122">
        <f>VLOOKUP($C$223,[77]납품수량!$B$3:$AI$200,Z1,FALSE)</f>
        <v>420</v>
      </c>
      <c r="AA223" s="122">
        <f>VLOOKUP($C$223,[77]납품수량!$B$3:$AI$200,AA1,FALSE)</f>
        <v>360</v>
      </c>
      <c r="AB223" s="122">
        <f>VLOOKUP($C$223,[77]납품수량!$B$3:$AI$200,AB1,FALSE)</f>
        <v>0</v>
      </c>
      <c r="AC223" s="122">
        <f>VLOOKUP($C$223,[77]납품수량!$B$3:$AI$200,AC1,FALSE)</f>
        <v>0</v>
      </c>
      <c r="AD223" s="122">
        <f>VLOOKUP($C$223,[77]납품수량!$B$3:$AI$200,AD1,FALSE)</f>
        <v>0</v>
      </c>
      <c r="AE223" s="122">
        <f>VLOOKUP($C$223,[77]납품수량!$B$3:$AI$200,AE1,FALSE)</f>
        <v>0</v>
      </c>
      <c r="AF223" s="122">
        <f>VLOOKUP($C$223,[77]납품수량!$B$3:$AI$200,AF1,FALSE)</f>
        <v>0</v>
      </c>
      <c r="AG223" s="122">
        <f>VLOOKUP($C$223,[77]납품수량!$B$3:$AI$200,AG1,FALSE)</f>
        <v>0</v>
      </c>
      <c r="AH223" s="122">
        <f>VLOOKUP($C$223,[77]납품수량!$B$3:$AI$200,AH1,FALSE)</f>
        <v>0</v>
      </c>
      <c r="AI223" s="122">
        <f>VLOOKUP($C$223,[77]납품수량!$B$3:$AI$200,AI1,FALSE)</f>
        <v>0</v>
      </c>
      <c r="AJ223" s="122">
        <f>VLOOKUP($C$223,[77]납품수량!$B$3:$AI$200,AJ1,FALSE)</f>
        <v>0</v>
      </c>
      <c r="AK223" s="122">
        <f>VLOOKUP($C$223,[77]납품수량!$B$3:$AI$200,AK1,FALSE)</f>
        <v>0</v>
      </c>
      <c r="AL223" s="122">
        <f>SUM(G223:AK223)</f>
        <v>3360</v>
      </c>
      <c r="AM223" s="61"/>
      <c r="AN223" s="61"/>
      <c r="AO223" s="61"/>
      <c r="AP223" s="61"/>
      <c r="AQ223" s="61"/>
      <c r="AR223" s="61"/>
      <c r="AS223" s="61"/>
      <c r="AT223" s="61"/>
      <c r="AU223" s="61"/>
      <c r="AV223" s="61"/>
      <c r="AW223" s="61"/>
      <c r="AX223" s="61"/>
      <c r="AY223" s="61"/>
      <c r="AZ223" s="61"/>
      <c r="BA223" s="61"/>
      <c r="BB223" s="61"/>
      <c r="BC223" s="61"/>
      <c r="BD223" s="61"/>
      <c r="BE223" s="61"/>
      <c r="BF223" s="61"/>
      <c r="BG223" s="61"/>
      <c r="BH223" s="61"/>
      <c r="BI223" s="61"/>
      <c r="BJ223" s="61"/>
      <c r="BK223" s="61"/>
      <c r="BL223" s="61"/>
      <c r="BM223" s="61"/>
      <c r="BN223" s="61"/>
      <c r="BO223" s="61"/>
      <c r="BP223" s="61"/>
      <c r="BQ223" s="61"/>
      <c r="BR223" s="61"/>
      <c r="BS223" s="61"/>
      <c r="BT223" s="61"/>
      <c r="BU223" s="61"/>
      <c r="BV223" s="61"/>
      <c r="BW223" s="61"/>
      <c r="BX223" s="61"/>
      <c r="BY223" s="61"/>
      <c r="BZ223" s="61"/>
      <c r="CA223" s="61"/>
      <c r="CB223" s="61"/>
      <c r="CC223" s="61"/>
      <c r="CD223" s="61"/>
      <c r="CE223" s="61"/>
      <c r="CF223" s="61"/>
      <c r="CG223" s="61"/>
      <c r="CH223" s="61"/>
      <c r="CI223" s="61"/>
      <c r="CJ223" s="61"/>
      <c r="CK223" s="61"/>
      <c r="CL223" s="61"/>
      <c r="CM223" s="61"/>
      <c r="CN223" s="61"/>
      <c r="CO223" s="61"/>
      <c r="CP223" s="61"/>
      <c r="CQ223" s="61"/>
      <c r="CR223" s="61"/>
      <c r="CS223" s="61"/>
      <c r="CT223" s="61"/>
      <c r="CU223" s="61"/>
      <c r="CV223" s="61"/>
      <c r="CW223" s="61"/>
      <c r="CX223" s="61"/>
      <c r="CY223" s="61"/>
      <c r="CZ223" s="61"/>
      <c r="DA223" s="61"/>
      <c r="DB223" s="61"/>
    </row>
    <row r="224" spans="1:106" s="58" customFormat="1" ht="20.100000000000001" customHeight="1">
      <c r="A224" s="117"/>
      <c r="B224" s="840"/>
      <c r="C224" s="816"/>
      <c r="D224" s="818"/>
      <c r="E224" s="818"/>
      <c r="F224" s="795"/>
      <c r="G224" s="122">
        <f>$F$223*G223</f>
        <v>0</v>
      </c>
      <c r="H224" s="122">
        <f t="shared" ref="H224:AK224" si="111">$F$223*H223</f>
        <v>2963520</v>
      </c>
      <c r="I224" s="122">
        <f t="shared" si="111"/>
        <v>1975680</v>
      </c>
      <c r="J224" s="122">
        <f t="shared" si="111"/>
        <v>0</v>
      </c>
      <c r="K224" s="122">
        <f t="shared" si="111"/>
        <v>0</v>
      </c>
      <c r="L224" s="122">
        <f t="shared" si="111"/>
        <v>0</v>
      </c>
      <c r="M224" s="122">
        <f t="shared" si="111"/>
        <v>0</v>
      </c>
      <c r="N224" s="122">
        <f t="shared" si="111"/>
        <v>0</v>
      </c>
      <c r="O224" s="122">
        <f t="shared" si="111"/>
        <v>0</v>
      </c>
      <c r="P224" s="122">
        <f t="shared" si="111"/>
        <v>0</v>
      </c>
      <c r="Q224" s="122">
        <f t="shared" si="111"/>
        <v>0</v>
      </c>
      <c r="R224" s="122">
        <f t="shared" si="111"/>
        <v>3951360</v>
      </c>
      <c r="S224" s="122">
        <f t="shared" si="111"/>
        <v>2963520</v>
      </c>
      <c r="T224" s="122">
        <f t="shared" si="111"/>
        <v>3951360</v>
      </c>
      <c r="U224" s="122">
        <f t="shared" si="111"/>
        <v>493920</v>
      </c>
      <c r="V224" s="122">
        <f t="shared" si="111"/>
        <v>0</v>
      </c>
      <c r="W224" s="122">
        <f t="shared" si="111"/>
        <v>1975680</v>
      </c>
      <c r="X224" s="122">
        <f t="shared" si="111"/>
        <v>0</v>
      </c>
      <c r="Y224" s="122">
        <f t="shared" si="111"/>
        <v>2963520</v>
      </c>
      <c r="Z224" s="122">
        <f t="shared" si="111"/>
        <v>3457440</v>
      </c>
      <c r="AA224" s="122">
        <f t="shared" si="111"/>
        <v>2963520</v>
      </c>
      <c r="AB224" s="122">
        <f t="shared" si="111"/>
        <v>0</v>
      </c>
      <c r="AC224" s="122">
        <f t="shared" si="111"/>
        <v>0</v>
      </c>
      <c r="AD224" s="122">
        <f t="shared" si="111"/>
        <v>0</v>
      </c>
      <c r="AE224" s="122">
        <f t="shared" si="111"/>
        <v>0</v>
      </c>
      <c r="AF224" s="122">
        <f t="shared" si="111"/>
        <v>0</v>
      </c>
      <c r="AG224" s="122">
        <f t="shared" si="111"/>
        <v>0</v>
      </c>
      <c r="AH224" s="122">
        <f t="shared" si="111"/>
        <v>0</v>
      </c>
      <c r="AI224" s="122">
        <f t="shared" si="111"/>
        <v>0</v>
      </c>
      <c r="AJ224" s="122">
        <f t="shared" si="111"/>
        <v>0</v>
      </c>
      <c r="AK224" s="122">
        <f t="shared" si="111"/>
        <v>0</v>
      </c>
      <c r="AL224" s="122">
        <f>F223*AL223</f>
        <v>27659520</v>
      </c>
      <c r="AM224" s="61"/>
      <c r="AN224" s="61"/>
      <c r="AO224" s="61"/>
      <c r="AP224" s="61"/>
      <c r="AQ224" s="61"/>
      <c r="AR224" s="61"/>
      <c r="AS224" s="61"/>
      <c r="AT224" s="61"/>
      <c r="AU224" s="61"/>
      <c r="AV224" s="61"/>
      <c r="AW224" s="61"/>
      <c r="AX224" s="61"/>
      <c r="AY224" s="61"/>
      <c r="AZ224" s="61"/>
      <c r="BA224" s="61"/>
      <c r="BB224" s="61"/>
      <c r="BC224" s="61"/>
      <c r="BD224" s="61"/>
      <c r="BE224" s="61"/>
      <c r="BF224" s="61"/>
      <c r="BG224" s="61"/>
      <c r="BH224" s="61"/>
      <c r="BI224" s="61"/>
      <c r="BJ224" s="61"/>
      <c r="BK224" s="61"/>
      <c r="BL224" s="61"/>
      <c r="BM224" s="61"/>
      <c r="BN224" s="61"/>
      <c r="BO224" s="61"/>
      <c r="BP224" s="61"/>
      <c r="BQ224" s="61"/>
      <c r="BR224" s="61"/>
      <c r="BS224" s="61"/>
      <c r="BT224" s="61"/>
      <c r="BU224" s="61"/>
      <c r="BV224" s="61"/>
      <c r="BW224" s="61"/>
      <c r="BX224" s="61"/>
      <c r="BY224" s="61"/>
      <c r="BZ224" s="61"/>
      <c r="CA224" s="61"/>
      <c r="CB224" s="61"/>
      <c r="CC224" s="61"/>
      <c r="CD224" s="61"/>
      <c r="CE224" s="61"/>
      <c r="CF224" s="61"/>
      <c r="CG224" s="61"/>
      <c r="CH224" s="61"/>
      <c r="CI224" s="61"/>
      <c r="CJ224" s="61"/>
      <c r="CK224" s="61"/>
      <c r="CL224" s="61"/>
      <c r="CM224" s="61"/>
      <c r="CN224" s="61"/>
      <c r="CO224" s="61"/>
      <c r="CP224" s="61"/>
      <c r="CQ224" s="61"/>
      <c r="CR224" s="61"/>
      <c r="CS224" s="61"/>
      <c r="CT224" s="61"/>
      <c r="CU224" s="61"/>
      <c r="CV224" s="61"/>
      <c r="CW224" s="61"/>
      <c r="CX224" s="61"/>
      <c r="CY224" s="61"/>
      <c r="CZ224" s="61"/>
      <c r="DA224" s="61"/>
      <c r="DB224" s="61"/>
    </row>
    <row r="225" spans="1:106" s="58" customFormat="1" ht="20.100000000000001" customHeight="1">
      <c r="A225" s="117" t="s">
        <v>425</v>
      </c>
      <c r="B225" s="840"/>
      <c r="C225" s="827" t="s">
        <v>67</v>
      </c>
      <c r="D225" s="829" t="str">
        <f>[76]납품수량!C113</f>
        <v xml:space="preserve">ROLLO COVER ASSY 구형           </v>
      </c>
      <c r="E225" s="829" t="str">
        <f>[76]납품수량!D113</f>
        <v>SU2 SWB</v>
      </c>
      <c r="F225" s="794">
        <f>VLOOKUP(C225,'[72]납품수량(영업)'!$C$3:$F$260,4,FALSE)</f>
        <v>2469</v>
      </c>
      <c r="G225" s="122">
        <f>VLOOKUP($C$225,[77]납품수량!$B$3:$AI$200,G1,FALSE)</f>
        <v>0</v>
      </c>
      <c r="H225" s="122">
        <f>VLOOKUP($C$225,[77]납품수량!$B$3:$AI$200,H1,FALSE)</f>
        <v>0</v>
      </c>
      <c r="I225" s="122">
        <f>VLOOKUP($C$225,[77]납품수량!$B$3:$AI$200,I1,FALSE)</f>
        <v>0</v>
      </c>
      <c r="J225" s="122">
        <f>VLOOKUP($C$225,[77]납품수량!$B$3:$AI$200,J1,FALSE)</f>
        <v>0</v>
      </c>
      <c r="K225" s="122">
        <f>VLOOKUP($C$225,[77]납품수량!$B$3:$AI$200,K1,FALSE)</f>
        <v>0</v>
      </c>
      <c r="L225" s="122">
        <f>VLOOKUP($C$225,[77]납품수량!$B$3:$AI$200,L1,FALSE)</f>
        <v>0</v>
      </c>
      <c r="M225" s="122">
        <f>VLOOKUP($C$225,[77]납품수량!$B$3:$AI$200,M1,FALSE)</f>
        <v>0</v>
      </c>
      <c r="N225" s="122">
        <f>VLOOKUP($C$225,[77]납품수량!$B$3:$AI$200,N1,FALSE)</f>
        <v>0</v>
      </c>
      <c r="O225" s="122">
        <f>VLOOKUP($C$225,[77]납품수량!$B$3:$AI$200,O1,FALSE)</f>
        <v>0</v>
      </c>
      <c r="P225" s="122">
        <f>VLOOKUP($C$225,[77]납품수량!$B$3:$AI$200,P1,FALSE)</f>
        <v>0</v>
      </c>
      <c r="Q225" s="122">
        <f>VLOOKUP($C$225,[77]납품수량!$B$3:$AI$200,Q1,FALSE)</f>
        <v>0</v>
      </c>
      <c r="R225" s="122">
        <f>VLOOKUP($C$225,[77]납품수량!$B$3:$AI$200,R1,FALSE)</f>
        <v>0</v>
      </c>
      <c r="S225" s="122">
        <f>VLOOKUP($C$225,[77]납품수량!$B$3:$AI$200,S1,FALSE)</f>
        <v>0</v>
      </c>
      <c r="T225" s="122">
        <f>VLOOKUP($C$225,[77]납품수량!$B$3:$AI$200,T1,FALSE)</f>
        <v>0</v>
      </c>
      <c r="U225" s="122">
        <f>VLOOKUP($C$225,[77]납품수량!$B$3:$AI$200,U1,FALSE)</f>
        <v>0</v>
      </c>
      <c r="V225" s="122">
        <f>VLOOKUP($C$225,[77]납품수량!$B$3:$AI$200,V1,FALSE)</f>
        <v>0</v>
      </c>
      <c r="W225" s="122">
        <f>VLOOKUP($C$225,[77]납품수량!$B$3:$AI$200,W1,FALSE)</f>
        <v>0</v>
      </c>
      <c r="X225" s="122">
        <f>VLOOKUP($C$225,[77]납품수량!$B$3:$AI$200,X1,FALSE)</f>
        <v>0</v>
      </c>
      <c r="Y225" s="122">
        <f>VLOOKUP($C$225,[77]납품수량!$B$3:$AI$200,Y1,FALSE)</f>
        <v>0</v>
      </c>
      <c r="Z225" s="122">
        <f>VLOOKUP($C$225,[77]납품수량!$B$3:$AI$200,Z1,FALSE)</f>
        <v>0</v>
      </c>
      <c r="AA225" s="122">
        <f>VLOOKUP($C$225,[77]납품수량!$B$3:$AI$200,AA1,FALSE)</f>
        <v>0</v>
      </c>
      <c r="AB225" s="122">
        <f>VLOOKUP($C$225,[77]납품수량!$B$3:$AI$200,AB1,FALSE)</f>
        <v>0</v>
      </c>
      <c r="AC225" s="122">
        <f>VLOOKUP($C$225,[77]납품수량!$B$3:$AI$200,AC1,FALSE)</f>
        <v>0</v>
      </c>
      <c r="AD225" s="122">
        <f>VLOOKUP($C$225,[77]납품수량!$B$3:$AI$200,AD1,FALSE)</f>
        <v>0</v>
      </c>
      <c r="AE225" s="122">
        <f>VLOOKUP($C$225,[77]납품수량!$B$3:$AI$200,AE1,FALSE)</f>
        <v>0</v>
      </c>
      <c r="AF225" s="122">
        <f>VLOOKUP($C$225,[77]납품수량!$B$3:$AI$200,AF1,FALSE)</f>
        <v>0</v>
      </c>
      <c r="AG225" s="122">
        <f>VLOOKUP($C$225,[77]납품수량!$B$3:$AI$200,AG1,FALSE)</f>
        <v>0</v>
      </c>
      <c r="AH225" s="122">
        <f>VLOOKUP($C$225,[77]납품수량!$B$3:$AI$200,AH1,FALSE)</f>
        <v>0</v>
      </c>
      <c r="AI225" s="122">
        <f>VLOOKUP($C$225,[77]납품수량!$B$3:$AI$200,AI1,FALSE)</f>
        <v>0</v>
      </c>
      <c r="AJ225" s="122">
        <f>VLOOKUP($C$225,[77]납품수량!$B$3:$AI$200,AJ1,FALSE)</f>
        <v>0</v>
      </c>
      <c r="AK225" s="122">
        <f>VLOOKUP($C$225,[77]납품수량!$B$3:$AI$200,AK1,FALSE)</f>
        <v>0</v>
      </c>
      <c r="AL225" s="122">
        <f>SUM(G225:AK225)</f>
        <v>0</v>
      </c>
      <c r="AM225" s="61"/>
      <c r="AN225" s="61"/>
      <c r="AO225" s="61"/>
      <c r="AP225" s="61"/>
      <c r="AQ225" s="61"/>
      <c r="AR225" s="61"/>
      <c r="AS225" s="61"/>
      <c r="AT225" s="61"/>
      <c r="AU225" s="61"/>
      <c r="AV225" s="61"/>
      <c r="AW225" s="61"/>
      <c r="AX225" s="61"/>
      <c r="AY225" s="61"/>
      <c r="AZ225" s="61"/>
      <c r="BA225" s="61"/>
      <c r="BB225" s="61"/>
      <c r="BC225" s="61"/>
      <c r="BD225" s="61"/>
      <c r="BE225" s="61"/>
      <c r="BF225" s="61"/>
      <c r="BG225" s="61"/>
      <c r="BH225" s="61"/>
      <c r="BI225" s="61"/>
      <c r="BJ225" s="61"/>
      <c r="BK225" s="61"/>
      <c r="BL225" s="61"/>
      <c r="BM225" s="61"/>
      <c r="BN225" s="61"/>
      <c r="BO225" s="61"/>
      <c r="BP225" s="61"/>
      <c r="BQ225" s="61"/>
      <c r="BR225" s="61"/>
      <c r="BS225" s="61"/>
      <c r="BT225" s="61"/>
      <c r="BU225" s="61"/>
      <c r="BV225" s="61"/>
      <c r="BW225" s="61"/>
      <c r="BX225" s="61"/>
      <c r="BY225" s="61"/>
      <c r="BZ225" s="61"/>
      <c r="CA225" s="61"/>
      <c r="CB225" s="61"/>
      <c r="CC225" s="61"/>
      <c r="CD225" s="61"/>
      <c r="CE225" s="61"/>
      <c r="CF225" s="61"/>
      <c r="CG225" s="61"/>
      <c r="CH225" s="61"/>
      <c r="CI225" s="61"/>
      <c r="CJ225" s="61"/>
      <c r="CK225" s="61"/>
      <c r="CL225" s="61"/>
      <c r="CM225" s="61"/>
      <c r="CN225" s="61"/>
      <c r="CO225" s="61"/>
      <c r="CP225" s="61"/>
      <c r="CQ225" s="61"/>
      <c r="CR225" s="61"/>
      <c r="CS225" s="61"/>
      <c r="CT225" s="61"/>
      <c r="CU225" s="61"/>
      <c r="CV225" s="61"/>
      <c r="CW225" s="61"/>
      <c r="CX225" s="61"/>
      <c r="CY225" s="61"/>
      <c r="CZ225" s="61"/>
      <c r="DA225" s="61"/>
      <c r="DB225" s="61"/>
    </row>
    <row r="226" spans="1:106" s="58" customFormat="1" ht="20.100000000000001" customHeight="1">
      <c r="A226" s="117"/>
      <c r="B226" s="840"/>
      <c r="C226" s="828"/>
      <c r="D226" s="830"/>
      <c r="E226" s="830"/>
      <c r="F226" s="795"/>
      <c r="G226" s="122">
        <f>$F$225*G225</f>
        <v>0</v>
      </c>
      <c r="H226" s="122">
        <f t="shared" ref="H226:AK226" si="112">$F$225*H225</f>
        <v>0</v>
      </c>
      <c r="I226" s="122">
        <f t="shared" si="112"/>
        <v>0</v>
      </c>
      <c r="J226" s="122">
        <f t="shared" si="112"/>
        <v>0</v>
      </c>
      <c r="K226" s="122">
        <f t="shared" si="112"/>
        <v>0</v>
      </c>
      <c r="L226" s="122">
        <f t="shared" si="112"/>
        <v>0</v>
      </c>
      <c r="M226" s="122">
        <f t="shared" si="112"/>
        <v>0</v>
      </c>
      <c r="N226" s="122">
        <f t="shared" si="112"/>
        <v>0</v>
      </c>
      <c r="O226" s="122">
        <f t="shared" si="112"/>
        <v>0</v>
      </c>
      <c r="P226" s="122">
        <f t="shared" si="112"/>
        <v>0</v>
      </c>
      <c r="Q226" s="122">
        <f t="shared" si="112"/>
        <v>0</v>
      </c>
      <c r="R226" s="122">
        <f t="shared" si="112"/>
        <v>0</v>
      </c>
      <c r="S226" s="122">
        <f t="shared" si="112"/>
        <v>0</v>
      </c>
      <c r="T226" s="122">
        <f t="shared" si="112"/>
        <v>0</v>
      </c>
      <c r="U226" s="122">
        <f t="shared" si="112"/>
        <v>0</v>
      </c>
      <c r="V226" s="122">
        <f t="shared" si="112"/>
        <v>0</v>
      </c>
      <c r="W226" s="122">
        <f t="shared" si="112"/>
        <v>0</v>
      </c>
      <c r="X226" s="122">
        <f t="shared" si="112"/>
        <v>0</v>
      </c>
      <c r="Y226" s="122">
        <f t="shared" si="112"/>
        <v>0</v>
      </c>
      <c r="Z226" s="122">
        <f t="shared" si="112"/>
        <v>0</v>
      </c>
      <c r="AA226" s="122">
        <f t="shared" si="112"/>
        <v>0</v>
      </c>
      <c r="AB226" s="122">
        <f t="shared" si="112"/>
        <v>0</v>
      </c>
      <c r="AC226" s="122">
        <f t="shared" si="112"/>
        <v>0</v>
      </c>
      <c r="AD226" s="122">
        <f t="shared" si="112"/>
        <v>0</v>
      </c>
      <c r="AE226" s="122">
        <f t="shared" si="112"/>
        <v>0</v>
      </c>
      <c r="AF226" s="122">
        <f t="shared" si="112"/>
        <v>0</v>
      </c>
      <c r="AG226" s="122">
        <f t="shared" si="112"/>
        <v>0</v>
      </c>
      <c r="AH226" s="122">
        <f t="shared" si="112"/>
        <v>0</v>
      </c>
      <c r="AI226" s="122">
        <f t="shared" si="112"/>
        <v>0</v>
      </c>
      <c r="AJ226" s="122">
        <f t="shared" si="112"/>
        <v>0</v>
      </c>
      <c r="AK226" s="122">
        <f t="shared" si="112"/>
        <v>0</v>
      </c>
      <c r="AL226" s="122">
        <f>F225*AL225</f>
        <v>0</v>
      </c>
      <c r="AM226" s="61"/>
      <c r="AN226" s="61"/>
      <c r="AO226" s="61"/>
      <c r="AP226" s="61"/>
      <c r="AQ226" s="61"/>
      <c r="AR226" s="61"/>
      <c r="AS226" s="61"/>
      <c r="AT226" s="61"/>
      <c r="AU226" s="61"/>
      <c r="AV226" s="61"/>
      <c r="AW226" s="61"/>
      <c r="AX226" s="61"/>
      <c r="AY226" s="61"/>
      <c r="AZ226" s="61"/>
      <c r="BA226" s="61"/>
      <c r="BB226" s="61"/>
      <c r="BC226" s="61"/>
      <c r="BD226" s="61"/>
      <c r="BE226" s="61"/>
      <c r="BF226" s="61"/>
      <c r="BG226" s="61"/>
      <c r="BH226" s="61"/>
      <c r="BI226" s="61"/>
      <c r="BJ226" s="61"/>
      <c r="BK226" s="61"/>
      <c r="BL226" s="61"/>
      <c r="BM226" s="61"/>
      <c r="BN226" s="61"/>
      <c r="BO226" s="61"/>
      <c r="BP226" s="61"/>
      <c r="BQ226" s="61"/>
      <c r="BR226" s="61"/>
      <c r="BS226" s="61"/>
      <c r="BT226" s="61"/>
      <c r="BU226" s="61"/>
      <c r="BV226" s="61"/>
      <c r="BW226" s="61"/>
      <c r="BX226" s="61"/>
      <c r="BY226" s="61"/>
      <c r="BZ226" s="61"/>
      <c r="CA226" s="61"/>
      <c r="CB226" s="61"/>
      <c r="CC226" s="61"/>
      <c r="CD226" s="61"/>
      <c r="CE226" s="61"/>
      <c r="CF226" s="61"/>
      <c r="CG226" s="61"/>
      <c r="CH226" s="61"/>
      <c r="CI226" s="61"/>
      <c r="CJ226" s="61"/>
      <c r="CK226" s="61"/>
      <c r="CL226" s="61"/>
      <c r="CM226" s="61"/>
      <c r="CN226" s="61"/>
      <c r="CO226" s="61"/>
      <c r="CP226" s="61"/>
      <c r="CQ226" s="61"/>
      <c r="CR226" s="61"/>
      <c r="CS226" s="61"/>
      <c r="CT226" s="61"/>
      <c r="CU226" s="61"/>
      <c r="CV226" s="61"/>
      <c r="CW226" s="61"/>
      <c r="CX226" s="61"/>
      <c r="CY226" s="61"/>
      <c r="CZ226" s="61"/>
      <c r="DA226" s="61"/>
      <c r="DB226" s="61"/>
    </row>
    <row r="227" spans="1:106" s="58" customFormat="1" ht="20.100000000000001" customHeight="1">
      <c r="A227" s="117" t="s">
        <v>425</v>
      </c>
      <c r="B227" s="840"/>
      <c r="C227" s="823" t="s">
        <v>619</v>
      </c>
      <c r="D227" s="825" t="str">
        <f>[76]납품수량!C114</f>
        <v xml:space="preserve">ROLLO COVER ASSY                            </v>
      </c>
      <c r="E227" s="825" t="str">
        <f>[76]납품수량!D114</f>
        <v>SU2 SWB</v>
      </c>
      <c r="F227" s="794">
        <f>VLOOKUP(C227,'[72]납품수량(영업)'!$C$3:$F$260,4,FALSE)</f>
        <v>2469</v>
      </c>
      <c r="G227" s="122">
        <f>VLOOKUP($C$227,[77]납품수량!$B$3:$AI$200,G1,FALSE)</f>
        <v>0</v>
      </c>
      <c r="H227" s="122">
        <f>VLOOKUP($C$227,[77]납품수량!$B$3:$AI$200,H1,FALSE)</f>
        <v>0</v>
      </c>
      <c r="I227" s="122">
        <f>VLOOKUP($C$227,[77]납품수량!$B$3:$AI$200,I1,FALSE)</f>
        <v>0</v>
      </c>
      <c r="J227" s="122">
        <f>VLOOKUP($C$227,[77]납품수량!$B$3:$AI$200,J1,FALSE)</f>
        <v>0</v>
      </c>
      <c r="K227" s="122">
        <f>VLOOKUP($C$227,[77]납품수량!$B$3:$AI$200,K1,FALSE)</f>
        <v>0</v>
      </c>
      <c r="L227" s="122">
        <f>VLOOKUP($C$227,[77]납품수량!$B$3:$AI$200,L1,FALSE)</f>
        <v>0</v>
      </c>
      <c r="M227" s="122">
        <f>VLOOKUP($C$227,[77]납품수량!$B$3:$AI$200,M1,FALSE)</f>
        <v>0</v>
      </c>
      <c r="N227" s="122">
        <f>VLOOKUP($C$227,[77]납품수량!$B$3:$AI$200,N1,FALSE)</f>
        <v>0</v>
      </c>
      <c r="O227" s="122">
        <f>VLOOKUP($C$227,[77]납품수량!$B$3:$AI$200,O1,FALSE)</f>
        <v>0</v>
      </c>
      <c r="P227" s="122">
        <f>VLOOKUP($C$227,[77]납품수량!$B$3:$AI$200,P1,FALSE)</f>
        <v>0</v>
      </c>
      <c r="Q227" s="122">
        <f>VLOOKUP($C$227,[77]납품수량!$B$3:$AI$200,Q1,FALSE)</f>
        <v>0</v>
      </c>
      <c r="R227" s="122">
        <f>VLOOKUP($C$227,[77]납품수량!$B$3:$AI$200,R1,FALSE)</f>
        <v>315</v>
      </c>
      <c r="S227" s="122">
        <f>VLOOKUP($C$227,[77]납품수량!$B$3:$AI$200,S1,FALSE)</f>
        <v>315</v>
      </c>
      <c r="T227" s="122">
        <f>VLOOKUP($C$227,[77]납품수량!$B$3:$AI$200,T1,FALSE)</f>
        <v>315</v>
      </c>
      <c r="U227" s="122">
        <f>VLOOKUP($C$227,[77]납품수량!$B$3:$AI$200,U1,FALSE)</f>
        <v>315</v>
      </c>
      <c r="V227" s="122">
        <f>VLOOKUP($C$227,[77]납품수량!$B$3:$AI$200,V1,FALSE)</f>
        <v>210</v>
      </c>
      <c r="W227" s="122">
        <f>VLOOKUP($C$227,[77]납품수량!$B$3:$AI$200,W1,FALSE)</f>
        <v>0</v>
      </c>
      <c r="X227" s="122">
        <f>VLOOKUP($C$227,[77]납품수량!$B$3:$AI$200,X1,FALSE)</f>
        <v>0</v>
      </c>
      <c r="Y227" s="122">
        <f>VLOOKUP($C$227,[77]납품수량!$B$3:$AI$200,Y1,FALSE)</f>
        <v>420</v>
      </c>
      <c r="Z227" s="122">
        <f>VLOOKUP($C$227,[77]납품수량!$B$3:$AI$200,Z1,FALSE)</f>
        <v>315</v>
      </c>
      <c r="AA227" s="122">
        <f>VLOOKUP($C$227,[77]납품수량!$B$3:$AI$200,AA1,FALSE)</f>
        <v>315</v>
      </c>
      <c r="AB227" s="122">
        <f>VLOOKUP($C$227,[77]납품수량!$B$3:$AI$200,AB1,FALSE)</f>
        <v>315</v>
      </c>
      <c r="AC227" s="122">
        <f>VLOOKUP($C$227,[77]납품수량!$B$3:$AI$200,AC1,FALSE)</f>
        <v>315</v>
      </c>
      <c r="AD227" s="122">
        <f>VLOOKUP($C$227,[77]납품수량!$B$3:$AI$200,AD1,FALSE)</f>
        <v>0</v>
      </c>
      <c r="AE227" s="122">
        <f>VLOOKUP($C$227,[77]납품수량!$B$3:$AI$200,AE1,FALSE)</f>
        <v>0</v>
      </c>
      <c r="AF227" s="122">
        <f>VLOOKUP($C$227,[77]납품수량!$B$3:$AI$200,AF1,FALSE)</f>
        <v>0</v>
      </c>
      <c r="AG227" s="122">
        <f>VLOOKUP($C$227,[77]납품수량!$B$3:$AI$200,AG1,FALSE)</f>
        <v>0</v>
      </c>
      <c r="AH227" s="122">
        <f>VLOOKUP($C$227,[77]납품수량!$B$3:$AI$200,AH1,FALSE)</f>
        <v>0</v>
      </c>
      <c r="AI227" s="122">
        <f>VLOOKUP($C$227,[77]납품수량!$B$3:$AI$200,AI1,FALSE)</f>
        <v>0</v>
      </c>
      <c r="AJ227" s="122">
        <f>VLOOKUP($C$227,[77]납품수량!$B$3:$AI$200,AJ1,FALSE)</f>
        <v>0</v>
      </c>
      <c r="AK227" s="122">
        <f>VLOOKUP($C$227,[77]납품수량!$B$3:$AI$200,AK1,FALSE)</f>
        <v>0</v>
      </c>
      <c r="AL227" s="122">
        <f>SUM(G227:AK227)</f>
        <v>3150</v>
      </c>
      <c r="AM227" s="61"/>
      <c r="AN227" s="61"/>
      <c r="AO227" s="61"/>
      <c r="AP227" s="61"/>
      <c r="AQ227" s="61"/>
      <c r="AR227" s="61"/>
      <c r="AS227" s="61"/>
      <c r="AT227" s="61"/>
      <c r="AU227" s="61"/>
      <c r="AV227" s="61"/>
      <c r="AW227" s="61"/>
      <c r="AX227" s="61"/>
      <c r="AY227" s="61"/>
      <c r="AZ227" s="61"/>
      <c r="BA227" s="61"/>
      <c r="BB227" s="61"/>
      <c r="BC227" s="61"/>
      <c r="BD227" s="61"/>
      <c r="BE227" s="61"/>
      <c r="BF227" s="61"/>
      <c r="BG227" s="61"/>
      <c r="BH227" s="61"/>
      <c r="BI227" s="61"/>
      <c r="BJ227" s="61"/>
      <c r="BK227" s="61"/>
      <c r="BL227" s="61"/>
      <c r="BM227" s="61"/>
      <c r="BN227" s="61"/>
      <c r="BO227" s="61"/>
      <c r="BP227" s="61"/>
      <c r="BQ227" s="61"/>
      <c r="BR227" s="61"/>
      <c r="BS227" s="61"/>
      <c r="BT227" s="61"/>
      <c r="BU227" s="61"/>
      <c r="BV227" s="61"/>
      <c r="BW227" s="61"/>
      <c r="BX227" s="61"/>
      <c r="BY227" s="61"/>
      <c r="BZ227" s="61"/>
      <c r="CA227" s="61"/>
      <c r="CB227" s="61"/>
      <c r="CC227" s="61"/>
      <c r="CD227" s="61"/>
      <c r="CE227" s="61"/>
      <c r="CF227" s="61"/>
      <c r="CG227" s="61"/>
      <c r="CH227" s="61"/>
      <c r="CI227" s="61"/>
      <c r="CJ227" s="61"/>
      <c r="CK227" s="61"/>
      <c r="CL227" s="61"/>
      <c r="CM227" s="61"/>
      <c r="CN227" s="61"/>
      <c r="CO227" s="61"/>
      <c r="CP227" s="61"/>
      <c r="CQ227" s="61"/>
      <c r="CR227" s="61"/>
      <c r="CS227" s="61"/>
      <c r="CT227" s="61"/>
      <c r="CU227" s="61"/>
      <c r="CV227" s="61"/>
      <c r="CW227" s="61"/>
      <c r="CX227" s="61"/>
      <c r="CY227" s="61"/>
      <c r="CZ227" s="61"/>
      <c r="DA227" s="61"/>
      <c r="DB227" s="61"/>
    </row>
    <row r="228" spans="1:106" s="58" customFormat="1" ht="20.100000000000001" customHeight="1">
      <c r="A228" s="117"/>
      <c r="B228" s="840"/>
      <c r="C228" s="824"/>
      <c r="D228" s="826"/>
      <c r="E228" s="826"/>
      <c r="F228" s="795"/>
      <c r="G228" s="122">
        <f>$F$227*G227</f>
        <v>0</v>
      </c>
      <c r="H228" s="122">
        <f t="shared" ref="H228:AK228" si="113">$F$227*H227</f>
        <v>0</v>
      </c>
      <c r="I228" s="122">
        <f t="shared" si="113"/>
        <v>0</v>
      </c>
      <c r="J228" s="122">
        <f t="shared" si="113"/>
        <v>0</v>
      </c>
      <c r="K228" s="122">
        <f t="shared" si="113"/>
        <v>0</v>
      </c>
      <c r="L228" s="122">
        <f t="shared" si="113"/>
        <v>0</v>
      </c>
      <c r="M228" s="122">
        <f t="shared" si="113"/>
        <v>0</v>
      </c>
      <c r="N228" s="122">
        <f t="shared" si="113"/>
        <v>0</v>
      </c>
      <c r="O228" s="122">
        <f t="shared" si="113"/>
        <v>0</v>
      </c>
      <c r="P228" s="122">
        <f t="shared" si="113"/>
        <v>0</v>
      </c>
      <c r="Q228" s="122">
        <f t="shared" si="113"/>
        <v>0</v>
      </c>
      <c r="R228" s="122">
        <f t="shared" si="113"/>
        <v>777735</v>
      </c>
      <c r="S228" s="122">
        <f t="shared" si="113"/>
        <v>777735</v>
      </c>
      <c r="T228" s="122">
        <f t="shared" si="113"/>
        <v>777735</v>
      </c>
      <c r="U228" s="122">
        <f t="shared" si="113"/>
        <v>777735</v>
      </c>
      <c r="V228" s="122">
        <f t="shared" si="113"/>
        <v>518490</v>
      </c>
      <c r="W228" s="122">
        <f t="shared" si="113"/>
        <v>0</v>
      </c>
      <c r="X228" s="122">
        <f t="shared" si="113"/>
        <v>0</v>
      </c>
      <c r="Y228" s="122">
        <f t="shared" si="113"/>
        <v>1036980</v>
      </c>
      <c r="Z228" s="122">
        <f t="shared" si="113"/>
        <v>777735</v>
      </c>
      <c r="AA228" s="122">
        <f t="shared" si="113"/>
        <v>777735</v>
      </c>
      <c r="AB228" s="122">
        <f t="shared" si="113"/>
        <v>777735</v>
      </c>
      <c r="AC228" s="122">
        <f t="shared" si="113"/>
        <v>777735</v>
      </c>
      <c r="AD228" s="122">
        <f t="shared" si="113"/>
        <v>0</v>
      </c>
      <c r="AE228" s="122">
        <f t="shared" si="113"/>
        <v>0</v>
      </c>
      <c r="AF228" s="122">
        <f t="shared" si="113"/>
        <v>0</v>
      </c>
      <c r="AG228" s="122">
        <f t="shared" si="113"/>
        <v>0</v>
      </c>
      <c r="AH228" s="122">
        <f t="shared" si="113"/>
        <v>0</v>
      </c>
      <c r="AI228" s="122">
        <f t="shared" si="113"/>
        <v>0</v>
      </c>
      <c r="AJ228" s="122">
        <f t="shared" si="113"/>
        <v>0</v>
      </c>
      <c r="AK228" s="122">
        <f t="shared" si="113"/>
        <v>0</v>
      </c>
      <c r="AL228" s="122">
        <f>F227*AL227</f>
        <v>7777350</v>
      </c>
      <c r="AM228" s="61"/>
      <c r="AN228" s="61"/>
      <c r="AO228" s="61"/>
      <c r="AP228" s="61"/>
      <c r="AQ228" s="61"/>
      <c r="AR228" s="61"/>
      <c r="AS228" s="61"/>
      <c r="AT228" s="61"/>
      <c r="AU228" s="61"/>
      <c r="AV228" s="61"/>
      <c r="AW228" s="61"/>
      <c r="AX228" s="61"/>
      <c r="AY228" s="61"/>
      <c r="AZ228" s="61"/>
      <c r="BA228" s="61"/>
      <c r="BB228" s="61"/>
      <c r="BC228" s="61"/>
      <c r="BD228" s="61"/>
      <c r="BE228" s="61"/>
      <c r="BF228" s="61"/>
      <c r="BG228" s="61"/>
      <c r="BH228" s="61"/>
      <c r="BI228" s="61"/>
      <c r="BJ228" s="61"/>
      <c r="BK228" s="61"/>
      <c r="BL228" s="61"/>
      <c r="BM228" s="61"/>
      <c r="BN228" s="61"/>
      <c r="BO228" s="61"/>
      <c r="BP228" s="61"/>
      <c r="BQ228" s="61"/>
      <c r="BR228" s="61"/>
      <c r="BS228" s="61"/>
      <c r="BT228" s="61"/>
      <c r="BU228" s="61"/>
      <c r="BV228" s="61"/>
      <c r="BW228" s="61"/>
      <c r="BX228" s="61"/>
      <c r="BY228" s="61"/>
      <c r="BZ228" s="61"/>
      <c r="CA228" s="61"/>
      <c r="CB228" s="61"/>
      <c r="CC228" s="61"/>
      <c r="CD228" s="61"/>
      <c r="CE228" s="61"/>
      <c r="CF228" s="61"/>
      <c r="CG228" s="61"/>
      <c r="CH228" s="61"/>
      <c r="CI228" s="61"/>
      <c r="CJ228" s="61"/>
      <c r="CK228" s="61"/>
      <c r="CL228" s="61"/>
      <c r="CM228" s="61"/>
      <c r="CN228" s="61"/>
      <c r="CO228" s="61"/>
      <c r="CP228" s="61"/>
      <c r="CQ228" s="61"/>
      <c r="CR228" s="61"/>
      <c r="CS228" s="61"/>
      <c r="CT228" s="61"/>
      <c r="CU228" s="61"/>
      <c r="CV228" s="61"/>
      <c r="CW228" s="61"/>
      <c r="CX228" s="61"/>
      <c r="CY228" s="61"/>
      <c r="CZ228" s="61"/>
      <c r="DA228" s="61"/>
      <c r="DB228" s="61"/>
    </row>
    <row r="229" spans="1:106" s="58" customFormat="1" ht="20.100000000000001" customHeight="1">
      <c r="A229" s="117" t="s">
        <v>425</v>
      </c>
      <c r="B229" s="840"/>
      <c r="C229" s="815" t="s">
        <v>620</v>
      </c>
      <c r="D229" s="817" t="str">
        <f>[76]납품수량!C115</f>
        <v xml:space="preserve">GLASS REINFORCEMENT                         </v>
      </c>
      <c r="E229" s="817" t="str">
        <f>[76]납품수량!D115</f>
        <v>SU2 LWB FRT</v>
      </c>
      <c r="F229" s="794">
        <f>VLOOKUP(C229,'[72]납품수량(영업)'!$C$3:$F$260,4,FALSE)</f>
        <v>9240</v>
      </c>
      <c r="G229" s="122">
        <f>VLOOKUP($C$229,[77]납품수량!$B$3:$AI$200,G1,FALSE)</f>
        <v>0</v>
      </c>
      <c r="H229" s="122">
        <f>VLOOKUP($C$229,[77]납품수량!$B$3:$AI$200,H1,FALSE)</f>
        <v>0</v>
      </c>
      <c r="I229" s="122">
        <f>VLOOKUP($C$229,[77]납품수량!$B$3:$AI$200,I1,FALSE)</f>
        <v>0</v>
      </c>
      <c r="J229" s="122">
        <f>VLOOKUP($C$229,[77]납품수량!$B$3:$AI$200,J1,FALSE)</f>
        <v>0</v>
      </c>
      <c r="K229" s="122">
        <f>VLOOKUP($C$229,[77]납품수량!$B$3:$AI$200,K1,FALSE)</f>
        <v>0</v>
      </c>
      <c r="L229" s="122">
        <f>VLOOKUP($C$229,[77]납품수량!$B$3:$AI$200,L1,FALSE)</f>
        <v>0</v>
      </c>
      <c r="M229" s="122">
        <f>VLOOKUP($C$229,[77]납품수량!$B$3:$AI$200,M1,FALSE)</f>
        <v>60</v>
      </c>
      <c r="N229" s="122">
        <f>VLOOKUP($C$229,[77]납품수량!$B$3:$AI$200,N1,FALSE)</f>
        <v>0</v>
      </c>
      <c r="O229" s="122">
        <f>VLOOKUP($C$229,[77]납품수량!$B$3:$AI$200,O1,FALSE)</f>
        <v>0</v>
      </c>
      <c r="P229" s="122">
        <f>VLOOKUP($C$229,[77]납품수량!$B$3:$AI$200,P1,FALSE)</f>
        <v>0</v>
      </c>
      <c r="Q229" s="122">
        <f>VLOOKUP($C$229,[77]납품수량!$B$3:$AI$200,Q1,FALSE)</f>
        <v>0</v>
      </c>
      <c r="R229" s="122">
        <f>VLOOKUP($C$229,[77]납품수량!$B$3:$AI$200,R1,FALSE)</f>
        <v>0</v>
      </c>
      <c r="S229" s="122">
        <f>VLOOKUP($C$229,[77]납품수량!$B$3:$AI$200,S1,FALSE)</f>
        <v>0</v>
      </c>
      <c r="T229" s="122">
        <f>VLOOKUP($C$229,[77]납품수량!$B$3:$AI$200,T1,FALSE)</f>
        <v>0</v>
      </c>
      <c r="U229" s="122">
        <f>VLOOKUP($C$229,[77]납품수량!$B$3:$AI$200,U1,FALSE)</f>
        <v>600</v>
      </c>
      <c r="V229" s="122">
        <f>VLOOKUP($C$229,[77]납품수량!$B$3:$AI$200,V1,FALSE)</f>
        <v>300</v>
      </c>
      <c r="W229" s="122">
        <f>VLOOKUP($C$229,[77]납품수량!$B$3:$AI$200,W1,FALSE)</f>
        <v>0</v>
      </c>
      <c r="X229" s="122">
        <f>VLOOKUP($C$229,[77]납품수량!$B$3:$AI$200,X1,FALSE)</f>
        <v>0</v>
      </c>
      <c r="Y229" s="122">
        <f>VLOOKUP($C$229,[77]납품수량!$B$3:$AI$200,Y1,FALSE)</f>
        <v>240</v>
      </c>
      <c r="Z229" s="122">
        <f>VLOOKUP($C$229,[77]납품수량!$B$3:$AI$200,Z1,FALSE)</f>
        <v>360</v>
      </c>
      <c r="AA229" s="122">
        <f>VLOOKUP($C$229,[77]납품수량!$B$3:$AI$200,AA1,FALSE)</f>
        <v>120</v>
      </c>
      <c r="AB229" s="122">
        <f>VLOOKUP($C$229,[77]납품수량!$B$3:$AI$200,AB1,FALSE)</f>
        <v>0</v>
      </c>
      <c r="AC229" s="122">
        <f>VLOOKUP($C$229,[77]납품수량!$B$3:$AI$200,AC1,FALSE)</f>
        <v>0</v>
      </c>
      <c r="AD229" s="122">
        <f>VLOOKUP($C$229,[77]납품수량!$B$3:$AI$200,AD1,FALSE)</f>
        <v>0</v>
      </c>
      <c r="AE229" s="122">
        <f>VLOOKUP($C$229,[77]납품수량!$B$3:$AI$200,AE1,FALSE)</f>
        <v>0</v>
      </c>
      <c r="AF229" s="122">
        <f>VLOOKUP($C$229,[77]납품수량!$B$3:$AI$200,AF1,FALSE)</f>
        <v>0</v>
      </c>
      <c r="AG229" s="122">
        <f>VLOOKUP($C$229,[77]납품수량!$B$3:$AI$200,AG1,FALSE)</f>
        <v>0</v>
      </c>
      <c r="AH229" s="122">
        <f>VLOOKUP($C$229,[77]납품수량!$B$3:$AI$200,AH1,FALSE)</f>
        <v>0</v>
      </c>
      <c r="AI229" s="122">
        <f>VLOOKUP($C$229,[77]납품수량!$B$3:$AI$200,AI1,FALSE)</f>
        <v>0</v>
      </c>
      <c r="AJ229" s="122">
        <f>VLOOKUP($C$229,[77]납품수량!$B$3:$AI$200,AJ1,FALSE)</f>
        <v>0</v>
      </c>
      <c r="AK229" s="122">
        <f>VLOOKUP($C$229,[77]납품수량!$B$3:$AI$200,AK1,FALSE)</f>
        <v>0</v>
      </c>
      <c r="AL229" s="122">
        <f>SUM(G229:AK229)</f>
        <v>1680</v>
      </c>
      <c r="AM229" s="61"/>
      <c r="AN229" s="61"/>
      <c r="AO229" s="61"/>
      <c r="AP229" s="61"/>
      <c r="AQ229" s="61"/>
      <c r="AR229" s="61"/>
      <c r="AS229" s="61"/>
      <c r="AT229" s="61"/>
      <c r="AU229" s="61"/>
      <c r="AV229" s="61"/>
      <c r="AW229" s="61"/>
      <c r="AX229" s="61"/>
      <c r="AY229" s="61"/>
      <c r="AZ229" s="61"/>
      <c r="BA229" s="61"/>
      <c r="BB229" s="61"/>
      <c r="BC229" s="61"/>
      <c r="BD229" s="61"/>
      <c r="BE229" s="61"/>
      <c r="BF229" s="61"/>
      <c r="BG229" s="61"/>
      <c r="BH229" s="61"/>
      <c r="BI229" s="61"/>
      <c r="BJ229" s="61"/>
      <c r="BK229" s="61"/>
      <c r="BL229" s="61"/>
      <c r="BM229" s="61"/>
      <c r="BN229" s="61"/>
      <c r="BO229" s="61"/>
      <c r="BP229" s="61"/>
      <c r="BQ229" s="61"/>
      <c r="BR229" s="61"/>
      <c r="BS229" s="61"/>
      <c r="BT229" s="61"/>
      <c r="BU229" s="61"/>
      <c r="BV229" s="61"/>
      <c r="BW229" s="61"/>
      <c r="BX229" s="61"/>
      <c r="BY229" s="61"/>
      <c r="BZ229" s="61"/>
      <c r="CA229" s="61"/>
      <c r="CB229" s="61"/>
      <c r="CC229" s="61"/>
      <c r="CD229" s="61"/>
      <c r="CE229" s="61"/>
      <c r="CF229" s="61"/>
      <c r="CG229" s="61"/>
      <c r="CH229" s="61"/>
      <c r="CI229" s="61"/>
      <c r="CJ229" s="61"/>
      <c r="CK229" s="61"/>
      <c r="CL229" s="61"/>
      <c r="CM229" s="61"/>
      <c r="CN229" s="61"/>
      <c r="CO229" s="61"/>
      <c r="CP229" s="61"/>
      <c r="CQ229" s="61"/>
      <c r="CR229" s="61"/>
      <c r="CS229" s="61"/>
      <c r="CT229" s="61"/>
      <c r="CU229" s="61"/>
      <c r="CV229" s="61"/>
      <c r="CW229" s="61"/>
      <c r="CX229" s="61"/>
      <c r="CY229" s="61"/>
      <c r="CZ229" s="61"/>
      <c r="DA229" s="61"/>
      <c r="DB229" s="61"/>
    </row>
    <row r="230" spans="1:106" s="58" customFormat="1" ht="20.100000000000001" customHeight="1">
      <c r="A230" s="117"/>
      <c r="B230" s="840"/>
      <c r="C230" s="816"/>
      <c r="D230" s="818"/>
      <c r="E230" s="818"/>
      <c r="F230" s="795"/>
      <c r="G230" s="122">
        <f>$F$229*G229</f>
        <v>0</v>
      </c>
      <c r="H230" s="122">
        <f t="shared" ref="H230:AK230" si="114">$F$229*H229</f>
        <v>0</v>
      </c>
      <c r="I230" s="122">
        <f t="shared" si="114"/>
        <v>0</v>
      </c>
      <c r="J230" s="122">
        <f t="shared" si="114"/>
        <v>0</v>
      </c>
      <c r="K230" s="122">
        <f t="shared" si="114"/>
        <v>0</v>
      </c>
      <c r="L230" s="122">
        <f t="shared" si="114"/>
        <v>0</v>
      </c>
      <c r="M230" s="122">
        <f t="shared" si="114"/>
        <v>554400</v>
      </c>
      <c r="N230" s="122">
        <f t="shared" si="114"/>
        <v>0</v>
      </c>
      <c r="O230" s="122">
        <f t="shared" si="114"/>
        <v>0</v>
      </c>
      <c r="P230" s="122">
        <f t="shared" si="114"/>
        <v>0</v>
      </c>
      <c r="Q230" s="122">
        <f t="shared" si="114"/>
        <v>0</v>
      </c>
      <c r="R230" s="122">
        <f t="shared" si="114"/>
        <v>0</v>
      </c>
      <c r="S230" s="122">
        <f t="shared" si="114"/>
        <v>0</v>
      </c>
      <c r="T230" s="122">
        <f t="shared" si="114"/>
        <v>0</v>
      </c>
      <c r="U230" s="122">
        <f t="shared" si="114"/>
        <v>5544000</v>
      </c>
      <c r="V230" s="122">
        <f t="shared" si="114"/>
        <v>2772000</v>
      </c>
      <c r="W230" s="122">
        <f t="shared" si="114"/>
        <v>0</v>
      </c>
      <c r="X230" s="122">
        <f t="shared" si="114"/>
        <v>0</v>
      </c>
      <c r="Y230" s="122">
        <f t="shared" si="114"/>
        <v>2217600</v>
      </c>
      <c r="Z230" s="122">
        <f t="shared" si="114"/>
        <v>3326400</v>
      </c>
      <c r="AA230" s="122">
        <f t="shared" si="114"/>
        <v>1108800</v>
      </c>
      <c r="AB230" s="122">
        <f t="shared" si="114"/>
        <v>0</v>
      </c>
      <c r="AC230" s="122">
        <f t="shared" si="114"/>
        <v>0</v>
      </c>
      <c r="AD230" s="122">
        <f t="shared" si="114"/>
        <v>0</v>
      </c>
      <c r="AE230" s="122">
        <f t="shared" si="114"/>
        <v>0</v>
      </c>
      <c r="AF230" s="122">
        <f t="shared" si="114"/>
        <v>0</v>
      </c>
      <c r="AG230" s="122">
        <f t="shared" si="114"/>
        <v>0</v>
      </c>
      <c r="AH230" s="122">
        <f t="shared" si="114"/>
        <v>0</v>
      </c>
      <c r="AI230" s="122">
        <f t="shared" si="114"/>
        <v>0</v>
      </c>
      <c r="AJ230" s="122">
        <f t="shared" si="114"/>
        <v>0</v>
      </c>
      <c r="AK230" s="122">
        <f t="shared" si="114"/>
        <v>0</v>
      </c>
      <c r="AL230" s="122">
        <f>F229*AL229</f>
        <v>15523200</v>
      </c>
      <c r="AM230" s="61"/>
      <c r="AN230" s="61"/>
      <c r="AO230" s="61"/>
      <c r="AP230" s="61"/>
      <c r="AQ230" s="61"/>
      <c r="AR230" s="61"/>
      <c r="AS230" s="61"/>
      <c r="AT230" s="61"/>
      <c r="AU230" s="61"/>
      <c r="AV230" s="61"/>
      <c r="AW230" s="61"/>
      <c r="AX230" s="61"/>
      <c r="AY230" s="61"/>
      <c r="AZ230" s="61"/>
      <c r="BA230" s="61"/>
      <c r="BB230" s="61"/>
      <c r="BC230" s="61"/>
      <c r="BD230" s="61"/>
      <c r="BE230" s="61"/>
      <c r="BF230" s="61"/>
      <c r="BG230" s="61"/>
      <c r="BH230" s="61"/>
      <c r="BI230" s="61"/>
      <c r="BJ230" s="61"/>
      <c r="BK230" s="61"/>
      <c r="BL230" s="61"/>
      <c r="BM230" s="61"/>
      <c r="BN230" s="61"/>
      <c r="BO230" s="61"/>
      <c r="BP230" s="61"/>
      <c r="BQ230" s="61"/>
      <c r="BR230" s="61"/>
      <c r="BS230" s="61"/>
      <c r="BT230" s="61"/>
      <c r="BU230" s="61"/>
      <c r="BV230" s="61"/>
      <c r="BW230" s="61"/>
      <c r="BX230" s="61"/>
      <c r="BY230" s="61"/>
      <c r="BZ230" s="61"/>
      <c r="CA230" s="61"/>
      <c r="CB230" s="61"/>
      <c r="CC230" s="61"/>
      <c r="CD230" s="61"/>
      <c r="CE230" s="61"/>
      <c r="CF230" s="61"/>
      <c r="CG230" s="61"/>
      <c r="CH230" s="61"/>
      <c r="CI230" s="61"/>
      <c r="CJ230" s="61"/>
      <c r="CK230" s="61"/>
      <c r="CL230" s="61"/>
      <c r="CM230" s="61"/>
      <c r="CN230" s="61"/>
      <c r="CO230" s="61"/>
      <c r="CP230" s="61"/>
      <c r="CQ230" s="61"/>
      <c r="CR230" s="61"/>
      <c r="CS230" s="61"/>
      <c r="CT230" s="61"/>
      <c r="CU230" s="61"/>
      <c r="CV230" s="61"/>
      <c r="CW230" s="61"/>
      <c r="CX230" s="61"/>
      <c r="CY230" s="61"/>
      <c r="CZ230" s="61"/>
      <c r="DA230" s="61"/>
      <c r="DB230" s="61"/>
    </row>
    <row r="231" spans="1:106" s="58" customFormat="1" ht="20.100000000000001" customHeight="1">
      <c r="A231" s="117" t="s">
        <v>425</v>
      </c>
      <c r="B231" s="840"/>
      <c r="C231" s="815" t="s">
        <v>621</v>
      </c>
      <c r="D231" s="817" t="str">
        <f>[76]납품수량!C116</f>
        <v xml:space="preserve">GLASS REINFORCEMENT REAR                    </v>
      </c>
      <c r="E231" s="817" t="str">
        <f>[76]납품수량!D116</f>
        <v>SU2 LWB REAR</v>
      </c>
      <c r="F231" s="794">
        <f>VLOOKUP(C231,'[72]납품수량(영업)'!$C$3:$F$260,4,FALSE)</f>
        <v>7645</v>
      </c>
      <c r="G231" s="122">
        <f>VLOOKUP($C$231,[77]납품수량!$B$3:$AI$200,G1,FALSE)</f>
        <v>0</v>
      </c>
      <c r="H231" s="122">
        <f>VLOOKUP($C$231,[77]납품수량!$B$3:$AI$200,H1,FALSE)</f>
        <v>480</v>
      </c>
      <c r="I231" s="122">
        <f>VLOOKUP($C$231,[77]납품수량!$B$3:$AI$200,I1,FALSE)</f>
        <v>0</v>
      </c>
      <c r="J231" s="122">
        <f>VLOOKUP($C$231,[77]납품수량!$B$3:$AI$200,J1,FALSE)</f>
        <v>0</v>
      </c>
      <c r="K231" s="122">
        <f>VLOOKUP($C$231,[77]납품수량!$B$3:$AI$200,K1,FALSE)</f>
        <v>0</v>
      </c>
      <c r="L231" s="122">
        <f>VLOOKUP($C$231,[77]납품수량!$B$3:$AI$200,L1,FALSE)</f>
        <v>0</v>
      </c>
      <c r="M231" s="122">
        <f>VLOOKUP($C$231,[77]납품수량!$B$3:$AI$200,M1,FALSE)</f>
        <v>0</v>
      </c>
      <c r="N231" s="122">
        <f>VLOOKUP($C$231,[77]납품수량!$B$3:$AI$200,N1,FALSE)</f>
        <v>0</v>
      </c>
      <c r="O231" s="122">
        <f>VLOOKUP($C$231,[77]납품수량!$B$3:$AI$200,O1,FALSE)</f>
        <v>0</v>
      </c>
      <c r="P231" s="122">
        <f>VLOOKUP($C$231,[77]납품수량!$B$3:$AI$200,P1,FALSE)</f>
        <v>0</v>
      </c>
      <c r="Q231" s="122">
        <f>VLOOKUP($C$231,[77]납품수량!$B$3:$AI$200,Q1,FALSE)</f>
        <v>0</v>
      </c>
      <c r="R231" s="122">
        <f>VLOOKUP($C$231,[77]납품수량!$B$3:$AI$200,R1,FALSE)</f>
        <v>0</v>
      </c>
      <c r="S231" s="122">
        <f>VLOOKUP($C$231,[77]납품수량!$B$3:$AI$200,S1,FALSE)</f>
        <v>0</v>
      </c>
      <c r="T231" s="122">
        <f>VLOOKUP($C$231,[77]납품수량!$B$3:$AI$200,T1,FALSE)</f>
        <v>0</v>
      </c>
      <c r="U231" s="122">
        <f>VLOOKUP($C$231,[77]납품수량!$B$3:$AI$200,U1,FALSE)</f>
        <v>660</v>
      </c>
      <c r="V231" s="122">
        <f>VLOOKUP($C$231,[77]납품수량!$B$3:$AI$200,V1,FALSE)</f>
        <v>300</v>
      </c>
      <c r="W231" s="122">
        <f>VLOOKUP($C$231,[77]납품수량!$B$3:$AI$200,W1,FALSE)</f>
        <v>0</v>
      </c>
      <c r="X231" s="122">
        <f>VLOOKUP($C$231,[77]납품수량!$B$3:$AI$200,X1,FALSE)</f>
        <v>0</v>
      </c>
      <c r="Y231" s="122">
        <f>VLOOKUP($C$231,[77]납품수량!$B$3:$AI$200,Y1,FALSE)</f>
        <v>180</v>
      </c>
      <c r="Z231" s="122">
        <f>VLOOKUP($C$231,[77]납품수량!$B$3:$AI$200,Z1,FALSE)</f>
        <v>300</v>
      </c>
      <c r="AA231" s="122">
        <f>VLOOKUP($C$231,[77]납품수량!$B$3:$AI$200,AA1,FALSE)</f>
        <v>360</v>
      </c>
      <c r="AB231" s="122">
        <f>VLOOKUP($C$231,[77]납품수량!$B$3:$AI$200,AB1,FALSE)</f>
        <v>0</v>
      </c>
      <c r="AC231" s="122">
        <f>VLOOKUP($C$231,[77]납품수량!$B$3:$AI$200,AC1,FALSE)</f>
        <v>0</v>
      </c>
      <c r="AD231" s="122">
        <f>VLOOKUP($C$231,[77]납품수량!$B$3:$AI$200,AD1,FALSE)</f>
        <v>0</v>
      </c>
      <c r="AE231" s="122">
        <f>VLOOKUP($C$231,[77]납품수량!$B$3:$AI$200,AE1,FALSE)</f>
        <v>0</v>
      </c>
      <c r="AF231" s="122">
        <f>VLOOKUP($C$231,[77]납품수량!$B$3:$AI$200,AF1,FALSE)</f>
        <v>0</v>
      </c>
      <c r="AG231" s="122">
        <f>VLOOKUP($C$231,[77]납품수량!$B$3:$AI$200,AG1,FALSE)</f>
        <v>0</v>
      </c>
      <c r="AH231" s="122">
        <f>VLOOKUP($C$231,[77]납품수량!$B$3:$AI$200,AH1,FALSE)</f>
        <v>0</v>
      </c>
      <c r="AI231" s="122">
        <f>VLOOKUP($C$231,[77]납품수량!$B$3:$AI$200,AI1,FALSE)</f>
        <v>0</v>
      </c>
      <c r="AJ231" s="122">
        <f>VLOOKUP($C$231,[77]납품수량!$B$3:$AI$200,AJ1,FALSE)</f>
        <v>0</v>
      </c>
      <c r="AK231" s="122">
        <f>VLOOKUP($C$231,[77]납품수량!$B$3:$AI$200,AK1,FALSE)</f>
        <v>0</v>
      </c>
      <c r="AL231" s="122">
        <f>SUM(G231:AK231)</f>
        <v>2280</v>
      </c>
      <c r="AM231" s="61"/>
      <c r="AN231" s="61"/>
      <c r="AO231" s="61"/>
      <c r="AP231" s="61"/>
      <c r="AQ231" s="61"/>
      <c r="AR231" s="61"/>
      <c r="AS231" s="61"/>
      <c r="AT231" s="61"/>
      <c r="AU231" s="61"/>
      <c r="AV231" s="61"/>
      <c r="AW231" s="61"/>
      <c r="AX231" s="61"/>
      <c r="AY231" s="61"/>
      <c r="AZ231" s="61"/>
      <c r="BA231" s="61"/>
      <c r="BB231" s="61"/>
      <c r="BC231" s="61"/>
      <c r="BD231" s="61"/>
      <c r="BE231" s="61"/>
      <c r="BF231" s="61"/>
      <c r="BG231" s="61"/>
      <c r="BH231" s="61"/>
      <c r="BI231" s="61"/>
      <c r="BJ231" s="61"/>
      <c r="BK231" s="61"/>
      <c r="BL231" s="61"/>
      <c r="BM231" s="61"/>
      <c r="BN231" s="61"/>
      <c r="BO231" s="61"/>
      <c r="BP231" s="61"/>
      <c r="BQ231" s="61"/>
      <c r="BR231" s="61"/>
      <c r="BS231" s="61"/>
      <c r="BT231" s="61"/>
      <c r="BU231" s="61"/>
      <c r="BV231" s="61"/>
      <c r="BW231" s="61"/>
      <c r="BX231" s="61"/>
      <c r="BY231" s="61"/>
      <c r="BZ231" s="61"/>
      <c r="CA231" s="61"/>
      <c r="CB231" s="61"/>
      <c r="CC231" s="61"/>
      <c r="CD231" s="61"/>
      <c r="CE231" s="61"/>
      <c r="CF231" s="61"/>
      <c r="CG231" s="61"/>
      <c r="CH231" s="61"/>
      <c r="CI231" s="61"/>
      <c r="CJ231" s="61"/>
      <c r="CK231" s="61"/>
      <c r="CL231" s="61"/>
      <c r="CM231" s="61"/>
      <c r="CN231" s="61"/>
      <c r="CO231" s="61"/>
      <c r="CP231" s="61"/>
      <c r="CQ231" s="61"/>
      <c r="CR231" s="61"/>
      <c r="CS231" s="61"/>
      <c r="CT231" s="61"/>
      <c r="CU231" s="61"/>
      <c r="CV231" s="61"/>
      <c r="CW231" s="61"/>
      <c r="CX231" s="61"/>
      <c r="CY231" s="61"/>
      <c r="CZ231" s="61"/>
      <c r="DA231" s="61"/>
      <c r="DB231" s="61"/>
    </row>
    <row r="232" spans="1:106" s="58" customFormat="1" ht="20.100000000000001" customHeight="1">
      <c r="A232" s="117"/>
      <c r="B232" s="840"/>
      <c r="C232" s="816"/>
      <c r="D232" s="818"/>
      <c r="E232" s="818"/>
      <c r="F232" s="795"/>
      <c r="G232" s="122">
        <f>$F$231*G231</f>
        <v>0</v>
      </c>
      <c r="H232" s="122">
        <f t="shared" ref="H232:AK232" si="115">$F$231*H231</f>
        <v>3669600</v>
      </c>
      <c r="I232" s="122">
        <f t="shared" si="115"/>
        <v>0</v>
      </c>
      <c r="J232" s="122">
        <f t="shared" si="115"/>
        <v>0</v>
      </c>
      <c r="K232" s="122">
        <f t="shared" si="115"/>
        <v>0</v>
      </c>
      <c r="L232" s="122">
        <f t="shared" si="115"/>
        <v>0</v>
      </c>
      <c r="M232" s="122">
        <f t="shared" si="115"/>
        <v>0</v>
      </c>
      <c r="N232" s="122">
        <f t="shared" si="115"/>
        <v>0</v>
      </c>
      <c r="O232" s="122">
        <f t="shared" si="115"/>
        <v>0</v>
      </c>
      <c r="P232" s="122">
        <f t="shared" si="115"/>
        <v>0</v>
      </c>
      <c r="Q232" s="122">
        <f t="shared" si="115"/>
        <v>0</v>
      </c>
      <c r="R232" s="122">
        <f t="shared" si="115"/>
        <v>0</v>
      </c>
      <c r="S232" s="122">
        <f t="shared" si="115"/>
        <v>0</v>
      </c>
      <c r="T232" s="122">
        <f t="shared" si="115"/>
        <v>0</v>
      </c>
      <c r="U232" s="122">
        <f t="shared" si="115"/>
        <v>5045700</v>
      </c>
      <c r="V232" s="122">
        <f t="shared" si="115"/>
        <v>2293500</v>
      </c>
      <c r="W232" s="122">
        <f t="shared" si="115"/>
        <v>0</v>
      </c>
      <c r="X232" s="122">
        <f t="shared" si="115"/>
        <v>0</v>
      </c>
      <c r="Y232" s="122">
        <f t="shared" si="115"/>
        <v>1376100</v>
      </c>
      <c r="Z232" s="122">
        <f t="shared" si="115"/>
        <v>2293500</v>
      </c>
      <c r="AA232" s="122">
        <f t="shared" si="115"/>
        <v>2752200</v>
      </c>
      <c r="AB232" s="122">
        <f t="shared" si="115"/>
        <v>0</v>
      </c>
      <c r="AC232" s="122">
        <f t="shared" si="115"/>
        <v>0</v>
      </c>
      <c r="AD232" s="122">
        <f t="shared" si="115"/>
        <v>0</v>
      </c>
      <c r="AE232" s="122">
        <f t="shared" si="115"/>
        <v>0</v>
      </c>
      <c r="AF232" s="122">
        <f t="shared" si="115"/>
        <v>0</v>
      </c>
      <c r="AG232" s="122">
        <f t="shared" si="115"/>
        <v>0</v>
      </c>
      <c r="AH232" s="122">
        <f t="shared" si="115"/>
        <v>0</v>
      </c>
      <c r="AI232" s="122">
        <f t="shared" si="115"/>
        <v>0</v>
      </c>
      <c r="AJ232" s="122">
        <f t="shared" si="115"/>
        <v>0</v>
      </c>
      <c r="AK232" s="122">
        <f t="shared" si="115"/>
        <v>0</v>
      </c>
      <c r="AL232" s="122">
        <f>F231*AL231</f>
        <v>17430600</v>
      </c>
      <c r="AM232" s="61"/>
      <c r="AN232" s="61"/>
      <c r="AO232" s="61"/>
      <c r="AP232" s="61"/>
      <c r="AQ232" s="61"/>
      <c r="AR232" s="61"/>
      <c r="AS232" s="61"/>
      <c r="AT232" s="61"/>
      <c r="AU232" s="61"/>
      <c r="AV232" s="61"/>
      <c r="AW232" s="61"/>
      <c r="AX232" s="61"/>
      <c r="AY232" s="61"/>
      <c r="AZ232" s="61"/>
      <c r="BA232" s="61"/>
      <c r="BB232" s="61"/>
      <c r="BC232" s="61"/>
      <c r="BD232" s="61"/>
      <c r="BE232" s="61"/>
      <c r="BF232" s="61"/>
      <c r="BG232" s="61"/>
      <c r="BH232" s="61"/>
      <c r="BI232" s="61"/>
      <c r="BJ232" s="61"/>
      <c r="BK232" s="61"/>
      <c r="BL232" s="61"/>
      <c r="BM232" s="61"/>
      <c r="BN232" s="61"/>
      <c r="BO232" s="61"/>
      <c r="BP232" s="61"/>
      <c r="BQ232" s="61"/>
      <c r="BR232" s="61"/>
      <c r="BS232" s="61"/>
      <c r="BT232" s="61"/>
      <c r="BU232" s="61"/>
      <c r="BV232" s="61"/>
      <c r="BW232" s="61"/>
      <c r="BX232" s="61"/>
      <c r="BY232" s="61"/>
      <c r="BZ232" s="61"/>
      <c r="CA232" s="61"/>
      <c r="CB232" s="61"/>
      <c r="CC232" s="61"/>
      <c r="CD232" s="61"/>
      <c r="CE232" s="61"/>
      <c r="CF232" s="61"/>
      <c r="CG232" s="61"/>
      <c r="CH232" s="61"/>
      <c r="CI232" s="61"/>
      <c r="CJ232" s="61"/>
      <c r="CK232" s="61"/>
      <c r="CL232" s="61"/>
      <c r="CM232" s="61"/>
      <c r="CN232" s="61"/>
      <c r="CO232" s="61"/>
      <c r="CP232" s="61"/>
      <c r="CQ232" s="61"/>
      <c r="CR232" s="61"/>
      <c r="CS232" s="61"/>
      <c r="CT232" s="61"/>
      <c r="CU232" s="61"/>
      <c r="CV232" s="61"/>
      <c r="CW232" s="61"/>
      <c r="CX232" s="61"/>
      <c r="CY232" s="61"/>
      <c r="CZ232" s="61"/>
      <c r="DA232" s="61"/>
      <c r="DB232" s="61"/>
    </row>
    <row r="233" spans="1:106" s="58" customFormat="1" ht="20.100000000000001" customHeight="1">
      <c r="A233" s="117" t="s">
        <v>425</v>
      </c>
      <c r="B233" s="840"/>
      <c r="C233" s="809" t="s">
        <v>622</v>
      </c>
      <c r="D233" s="794" t="str">
        <f>[76]납품수량!C117</f>
        <v xml:space="preserve">ROLLO COVER ASSY                            </v>
      </c>
      <c r="E233" s="794" t="str">
        <f>[76]납품수량!D117</f>
        <v>SU2 LWB</v>
      </c>
      <c r="F233" s="794">
        <f>VLOOKUP(C233,'[72]납품수량(영업)'!$C$3:$F$260,4,FALSE)</f>
        <v>0</v>
      </c>
      <c r="G233" s="122">
        <f>VLOOKUP($C$233,[77]납품수량!$B$3:$AI$200,G1,FALSE)</f>
        <v>0</v>
      </c>
      <c r="H233" s="122">
        <f>VLOOKUP($C$233,[77]납품수량!$B$3:$AI$200,H1,FALSE)</f>
        <v>0</v>
      </c>
      <c r="I233" s="122">
        <f>VLOOKUP($C$233,[77]납품수량!$B$3:$AI$200,I1,FALSE)</f>
        <v>0</v>
      </c>
      <c r="J233" s="122">
        <f>VLOOKUP($C$233,[77]납품수량!$B$3:$AI$200,J1,FALSE)</f>
        <v>0</v>
      </c>
      <c r="K233" s="122">
        <f>VLOOKUP($C$233,[77]납품수량!$B$3:$AI$200,K1,FALSE)</f>
        <v>0</v>
      </c>
      <c r="L233" s="122">
        <f>VLOOKUP($C$233,[77]납품수량!$B$3:$AI$200,L1,FALSE)</f>
        <v>0</v>
      </c>
      <c r="M233" s="122">
        <f>VLOOKUP($C$233,[77]납품수량!$B$3:$AI$200,M1,FALSE)</f>
        <v>0</v>
      </c>
      <c r="N233" s="122">
        <f>VLOOKUP($C$233,[77]납품수량!$B$3:$AI$200,N1,FALSE)</f>
        <v>0</v>
      </c>
      <c r="O233" s="122">
        <f>VLOOKUP($C$233,[77]납품수량!$B$3:$AI$200,O1,FALSE)</f>
        <v>0</v>
      </c>
      <c r="P233" s="122">
        <f>VLOOKUP($C$233,[77]납품수량!$B$3:$AI$200,P1,FALSE)</f>
        <v>0</v>
      </c>
      <c r="Q233" s="122">
        <f>VLOOKUP($C$233,[77]납품수량!$B$3:$AI$200,Q1,FALSE)</f>
        <v>0</v>
      </c>
      <c r="R233" s="122">
        <f>VLOOKUP($C$233,[77]납품수량!$B$3:$AI$200,R1,FALSE)</f>
        <v>0</v>
      </c>
      <c r="S233" s="122">
        <f>VLOOKUP($C$233,[77]납품수량!$B$3:$AI$200,S1,FALSE)</f>
        <v>0</v>
      </c>
      <c r="T233" s="122">
        <f>VLOOKUP($C$233,[77]납품수량!$B$3:$AI$200,T1,FALSE)</f>
        <v>0</v>
      </c>
      <c r="U233" s="122">
        <f>VLOOKUP($C$233,[77]납품수량!$B$3:$AI$200,U1,FALSE)</f>
        <v>0</v>
      </c>
      <c r="V233" s="122">
        <f>VLOOKUP($C$233,[77]납품수량!$B$3:$AI$200,V1,FALSE)</f>
        <v>0</v>
      </c>
      <c r="W233" s="122">
        <f>VLOOKUP($C$233,[77]납품수량!$B$3:$AI$200,W1,FALSE)</f>
        <v>0</v>
      </c>
      <c r="X233" s="122">
        <f>VLOOKUP($C$233,[77]납품수량!$B$3:$AI$200,X1,FALSE)</f>
        <v>0</v>
      </c>
      <c r="Y233" s="122">
        <f>VLOOKUP($C$233,[77]납품수량!$B$3:$AI$200,Y1,FALSE)</f>
        <v>0</v>
      </c>
      <c r="Z233" s="122">
        <f>VLOOKUP($C$233,[77]납품수량!$B$3:$AI$200,Z1,FALSE)</f>
        <v>0</v>
      </c>
      <c r="AA233" s="122">
        <f>VLOOKUP($C$233,[77]납품수량!$B$3:$AI$200,AA1,FALSE)</f>
        <v>0</v>
      </c>
      <c r="AB233" s="122">
        <f>VLOOKUP($C$233,[77]납품수량!$B$3:$AI$200,AB1,FALSE)</f>
        <v>0</v>
      </c>
      <c r="AC233" s="122">
        <f>VLOOKUP($C$233,[77]납품수량!$B$3:$AI$200,AC1,FALSE)</f>
        <v>0</v>
      </c>
      <c r="AD233" s="122">
        <f>VLOOKUP($C$233,[77]납품수량!$B$3:$AI$200,AD1,FALSE)</f>
        <v>0</v>
      </c>
      <c r="AE233" s="122">
        <f>VLOOKUP($C$233,[77]납품수량!$B$3:$AI$200,AE1,FALSE)</f>
        <v>0</v>
      </c>
      <c r="AF233" s="122">
        <f>VLOOKUP($C$233,[77]납품수량!$B$3:$AI$200,AF1,FALSE)</f>
        <v>0</v>
      </c>
      <c r="AG233" s="122">
        <f>VLOOKUP($C$233,[77]납품수량!$B$3:$AI$200,AG1,FALSE)</f>
        <v>0</v>
      </c>
      <c r="AH233" s="122">
        <f>VLOOKUP($C$233,[77]납품수량!$B$3:$AI$200,AH1,FALSE)</f>
        <v>0</v>
      </c>
      <c r="AI233" s="122">
        <f>VLOOKUP($C$233,[77]납품수량!$B$3:$AI$200,AI1,FALSE)</f>
        <v>0</v>
      </c>
      <c r="AJ233" s="122">
        <f>VLOOKUP($C$233,[77]납품수량!$B$3:$AI$200,AJ1,FALSE)</f>
        <v>0</v>
      </c>
      <c r="AK233" s="122">
        <f>VLOOKUP($C$233,[77]납품수량!$B$3:$AI$200,AK1,FALSE)</f>
        <v>0</v>
      </c>
      <c r="AL233" s="122">
        <f>SUM(G233:AK233)</f>
        <v>0</v>
      </c>
      <c r="AM233" s="61"/>
      <c r="AN233" s="61"/>
      <c r="AO233" s="61"/>
      <c r="AP233" s="61"/>
      <c r="AQ233" s="61"/>
      <c r="AR233" s="61"/>
      <c r="AS233" s="61"/>
      <c r="AT233" s="61"/>
      <c r="AU233" s="61"/>
      <c r="AV233" s="61"/>
      <c r="AW233" s="61"/>
      <c r="AX233" s="61"/>
      <c r="AY233" s="61"/>
      <c r="AZ233" s="61"/>
      <c r="BA233" s="61"/>
      <c r="BB233" s="61"/>
      <c r="BC233" s="61"/>
      <c r="BD233" s="61"/>
      <c r="BE233" s="61"/>
      <c r="BF233" s="61"/>
      <c r="BG233" s="61"/>
      <c r="BH233" s="61"/>
      <c r="BI233" s="61"/>
      <c r="BJ233" s="61"/>
      <c r="BK233" s="61"/>
      <c r="BL233" s="61"/>
      <c r="BM233" s="61"/>
      <c r="BN233" s="61"/>
      <c r="BO233" s="61"/>
      <c r="BP233" s="61"/>
      <c r="BQ233" s="61"/>
      <c r="BR233" s="61"/>
      <c r="BS233" s="61"/>
      <c r="BT233" s="61"/>
      <c r="BU233" s="61"/>
      <c r="BV233" s="61"/>
      <c r="BW233" s="61"/>
      <c r="BX233" s="61"/>
      <c r="BY233" s="61"/>
      <c r="BZ233" s="61"/>
      <c r="CA233" s="61"/>
      <c r="CB233" s="61"/>
      <c r="CC233" s="61"/>
      <c r="CD233" s="61"/>
      <c r="CE233" s="61"/>
      <c r="CF233" s="61"/>
      <c r="CG233" s="61"/>
      <c r="CH233" s="61"/>
      <c r="CI233" s="61"/>
      <c r="CJ233" s="61"/>
      <c r="CK233" s="61"/>
      <c r="CL233" s="61"/>
      <c r="CM233" s="61"/>
      <c r="CN233" s="61"/>
      <c r="CO233" s="61"/>
      <c r="CP233" s="61"/>
      <c r="CQ233" s="61"/>
      <c r="CR233" s="61"/>
      <c r="CS233" s="61"/>
      <c r="CT233" s="61"/>
      <c r="CU233" s="61"/>
      <c r="CV233" s="61"/>
      <c r="CW233" s="61"/>
      <c r="CX233" s="61"/>
      <c r="CY233" s="61"/>
      <c r="CZ233" s="61"/>
      <c r="DA233" s="61"/>
      <c r="DB233" s="61"/>
    </row>
    <row r="234" spans="1:106" s="58" customFormat="1" ht="20.100000000000001" customHeight="1">
      <c r="A234" s="117"/>
      <c r="B234" s="840"/>
      <c r="C234" s="810"/>
      <c r="D234" s="795"/>
      <c r="E234" s="795"/>
      <c r="F234" s="795"/>
      <c r="G234" s="122">
        <f>$F$233*G233</f>
        <v>0</v>
      </c>
      <c r="H234" s="122">
        <f t="shared" ref="H234:AK234" si="116">$F$233*H233</f>
        <v>0</v>
      </c>
      <c r="I234" s="122">
        <f t="shared" si="116"/>
        <v>0</v>
      </c>
      <c r="J234" s="122">
        <f t="shared" si="116"/>
        <v>0</v>
      </c>
      <c r="K234" s="122">
        <f t="shared" si="116"/>
        <v>0</v>
      </c>
      <c r="L234" s="122">
        <f t="shared" si="116"/>
        <v>0</v>
      </c>
      <c r="M234" s="122">
        <f t="shared" si="116"/>
        <v>0</v>
      </c>
      <c r="N234" s="122">
        <f t="shared" si="116"/>
        <v>0</v>
      </c>
      <c r="O234" s="122">
        <f t="shared" si="116"/>
        <v>0</v>
      </c>
      <c r="P234" s="122">
        <f t="shared" si="116"/>
        <v>0</v>
      </c>
      <c r="Q234" s="122">
        <f t="shared" si="116"/>
        <v>0</v>
      </c>
      <c r="R234" s="122">
        <f t="shared" si="116"/>
        <v>0</v>
      </c>
      <c r="S234" s="122">
        <f t="shared" si="116"/>
        <v>0</v>
      </c>
      <c r="T234" s="122">
        <f t="shared" si="116"/>
        <v>0</v>
      </c>
      <c r="U234" s="122">
        <f t="shared" si="116"/>
        <v>0</v>
      </c>
      <c r="V234" s="122">
        <f t="shared" si="116"/>
        <v>0</v>
      </c>
      <c r="W234" s="122">
        <f t="shared" si="116"/>
        <v>0</v>
      </c>
      <c r="X234" s="122">
        <f t="shared" si="116"/>
        <v>0</v>
      </c>
      <c r="Y234" s="122">
        <f t="shared" si="116"/>
        <v>0</v>
      </c>
      <c r="Z234" s="122">
        <f t="shared" si="116"/>
        <v>0</v>
      </c>
      <c r="AA234" s="122">
        <f t="shared" si="116"/>
        <v>0</v>
      </c>
      <c r="AB234" s="122">
        <f t="shared" si="116"/>
        <v>0</v>
      </c>
      <c r="AC234" s="122">
        <f t="shared" si="116"/>
        <v>0</v>
      </c>
      <c r="AD234" s="122">
        <f t="shared" si="116"/>
        <v>0</v>
      </c>
      <c r="AE234" s="122">
        <f t="shared" si="116"/>
        <v>0</v>
      </c>
      <c r="AF234" s="122">
        <f t="shared" si="116"/>
        <v>0</v>
      </c>
      <c r="AG234" s="122">
        <f t="shared" si="116"/>
        <v>0</v>
      </c>
      <c r="AH234" s="122">
        <f t="shared" si="116"/>
        <v>0</v>
      </c>
      <c r="AI234" s="122">
        <f t="shared" si="116"/>
        <v>0</v>
      </c>
      <c r="AJ234" s="122">
        <f t="shared" si="116"/>
        <v>0</v>
      </c>
      <c r="AK234" s="122">
        <f t="shared" si="116"/>
        <v>0</v>
      </c>
      <c r="AL234" s="122">
        <f>F233*AL233</f>
        <v>0</v>
      </c>
      <c r="AM234" s="61"/>
      <c r="AN234" s="61"/>
      <c r="AO234" s="61"/>
      <c r="AP234" s="61"/>
      <c r="AQ234" s="61"/>
      <c r="AR234" s="61"/>
      <c r="AS234" s="61"/>
      <c r="AT234" s="61"/>
      <c r="AU234" s="61"/>
      <c r="AV234" s="61"/>
      <c r="AW234" s="61"/>
      <c r="AX234" s="61"/>
      <c r="AY234" s="61"/>
      <c r="AZ234" s="61"/>
      <c r="BA234" s="61"/>
      <c r="BB234" s="61"/>
      <c r="BC234" s="61"/>
      <c r="BD234" s="61"/>
      <c r="BE234" s="61"/>
      <c r="BF234" s="61"/>
      <c r="BG234" s="61"/>
      <c r="BH234" s="61"/>
      <c r="BI234" s="61"/>
      <c r="BJ234" s="61"/>
      <c r="BK234" s="61"/>
      <c r="BL234" s="61"/>
      <c r="BM234" s="61"/>
      <c r="BN234" s="61"/>
      <c r="BO234" s="61"/>
      <c r="BP234" s="61"/>
      <c r="BQ234" s="61"/>
      <c r="BR234" s="61"/>
      <c r="BS234" s="61"/>
      <c r="BT234" s="61"/>
      <c r="BU234" s="61"/>
      <c r="BV234" s="61"/>
      <c r="BW234" s="61"/>
      <c r="BX234" s="61"/>
      <c r="BY234" s="61"/>
      <c r="BZ234" s="61"/>
      <c r="CA234" s="61"/>
      <c r="CB234" s="61"/>
      <c r="CC234" s="61"/>
      <c r="CD234" s="61"/>
      <c r="CE234" s="61"/>
      <c r="CF234" s="61"/>
      <c r="CG234" s="61"/>
      <c r="CH234" s="61"/>
      <c r="CI234" s="61"/>
      <c r="CJ234" s="61"/>
      <c r="CK234" s="61"/>
      <c r="CL234" s="61"/>
      <c r="CM234" s="61"/>
      <c r="CN234" s="61"/>
      <c r="CO234" s="61"/>
      <c r="CP234" s="61"/>
      <c r="CQ234" s="61"/>
      <c r="CR234" s="61"/>
      <c r="CS234" s="61"/>
      <c r="CT234" s="61"/>
      <c r="CU234" s="61"/>
      <c r="CV234" s="61"/>
      <c r="CW234" s="61"/>
      <c r="CX234" s="61"/>
      <c r="CY234" s="61"/>
      <c r="CZ234" s="61"/>
      <c r="DA234" s="61"/>
      <c r="DB234" s="61"/>
    </row>
    <row r="235" spans="1:106" s="58" customFormat="1" ht="20.100000000000001" customHeight="1">
      <c r="A235" s="117" t="s">
        <v>425</v>
      </c>
      <c r="B235" s="840"/>
      <c r="C235" s="819" t="s">
        <v>623</v>
      </c>
      <c r="D235" s="821" t="str">
        <f>[76]납품수량!C118</f>
        <v xml:space="preserve">ROLLO COVER ASSY                            </v>
      </c>
      <c r="E235" s="821" t="str">
        <f>[76]납품수량!D118</f>
        <v>SU2 LWB</v>
      </c>
      <c r="F235" s="794">
        <f>VLOOKUP(C235,'[72]납품수량(영업)'!$C$3:$F$260,4,FALSE)</f>
        <v>2619</v>
      </c>
      <c r="G235" s="122">
        <f>VLOOKUP($C$235,[77]납품수량!$B$3:$AI$200,G1,FALSE)</f>
        <v>0</v>
      </c>
      <c r="H235" s="122">
        <f>VLOOKUP($C$235,[77]납품수량!$B$3:$AI$200,H1,FALSE)</f>
        <v>0</v>
      </c>
      <c r="I235" s="122">
        <f>VLOOKUP($C$235,[77]납품수량!$B$3:$AI$200,I1,FALSE)</f>
        <v>0</v>
      </c>
      <c r="J235" s="122">
        <f>VLOOKUP($C$235,[77]납품수량!$B$3:$AI$200,J1,FALSE)</f>
        <v>0</v>
      </c>
      <c r="K235" s="122">
        <f>VLOOKUP($C$235,[77]납품수량!$B$3:$AI$200,K1,FALSE)</f>
        <v>0</v>
      </c>
      <c r="L235" s="122">
        <f>VLOOKUP($C$235,[77]납품수량!$B$3:$AI$200,L1,FALSE)</f>
        <v>0</v>
      </c>
      <c r="M235" s="122">
        <f>VLOOKUP($C$235,[77]납품수량!$B$3:$AI$200,M1,FALSE)</f>
        <v>0</v>
      </c>
      <c r="N235" s="122">
        <f>VLOOKUP($C$235,[77]납품수량!$B$3:$AI$200,N1,FALSE)</f>
        <v>0</v>
      </c>
      <c r="O235" s="122">
        <f>VLOOKUP($C$235,[77]납품수량!$B$3:$AI$200,O1,FALSE)</f>
        <v>0</v>
      </c>
      <c r="P235" s="122">
        <f>VLOOKUP($C$235,[77]납품수량!$B$3:$AI$200,P1,FALSE)</f>
        <v>0</v>
      </c>
      <c r="Q235" s="122">
        <f>VLOOKUP($C$235,[77]납품수량!$B$3:$AI$200,Q1,FALSE)</f>
        <v>0</v>
      </c>
      <c r="R235" s="122">
        <f>VLOOKUP($C$235,[77]납품수량!$B$3:$AI$200,R1,FALSE)</f>
        <v>0</v>
      </c>
      <c r="S235" s="122">
        <f>VLOOKUP($C$235,[77]납품수량!$B$3:$AI$200,S1,FALSE)</f>
        <v>0</v>
      </c>
      <c r="T235" s="122">
        <f>VLOOKUP($C$235,[77]납품수량!$B$3:$AI$200,T1,FALSE)</f>
        <v>0</v>
      </c>
      <c r="U235" s="122">
        <f>VLOOKUP($C$235,[77]납품수량!$B$3:$AI$200,U1,FALSE)</f>
        <v>1050</v>
      </c>
      <c r="V235" s="122">
        <f>VLOOKUP($C$235,[77]납품수량!$B$3:$AI$200,V1,FALSE)</f>
        <v>0</v>
      </c>
      <c r="W235" s="122">
        <f>VLOOKUP($C$235,[77]납품수량!$B$3:$AI$200,W1,FALSE)</f>
        <v>0</v>
      </c>
      <c r="X235" s="122">
        <f>VLOOKUP($C$235,[77]납품수량!$B$3:$AI$200,X1,FALSE)</f>
        <v>0</v>
      </c>
      <c r="Y235" s="122">
        <f>VLOOKUP($C$235,[77]납품수량!$B$3:$AI$200,Y1,FALSE)</f>
        <v>630</v>
      </c>
      <c r="Z235" s="122">
        <f>VLOOKUP($C$235,[77]납품수량!$B$3:$AI$200,Z1,FALSE)</f>
        <v>0</v>
      </c>
      <c r="AA235" s="122">
        <f>VLOOKUP($C$235,[77]납품수량!$B$3:$AI$200,AA1,FALSE)</f>
        <v>210</v>
      </c>
      <c r="AB235" s="122">
        <f>VLOOKUP($C$235,[77]납품수량!$B$3:$AI$200,AB1,FALSE)</f>
        <v>0</v>
      </c>
      <c r="AC235" s="122">
        <f>VLOOKUP($C$235,[77]납품수량!$B$3:$AI$200,AC1,FALSE)</f>
        <v>0</v>
      </c>
      <c r="AD235" s="122">
        <f>VLOOKUP($C$235,[77]납품수량!$B$3:$AI$200,AD1,FALSE)</f>
        <v>0</v>
      </c>
      <c r="AE235" s="122">
        <f>VLOOKUP($C$235,[77]납품수량!$B$3:$AI$200,AE1,FALSE)</f>
        <v>0</v>
      </c>
      <c r="AF235" s="122">
        <f>VLOOKUP($C$235,[77]납품수량!$B$3:$AI$200,AF1,FALSE)</f>
        <v>0</v>
      </c>
      <c r="AG235" s="122">
        <f>VLOOKUP($C$235,[77]납품수량!$B$3:$AI$200,AG1,FALSE)</f>
        <v>0</v>
      </c>
      <c r="AH235" s="122">
        <f>VLOOKUP($C$235,[77]납품수량!$B$3:$AI$200,AH1,FALSE)</f>
        <v>0</v>
      </c>
      <c r="AI235" s="122">
        <f>VLOOKUP($C$235,[77]납품수량!$B$3:$AI$200,AI1,FALSE)</f>
        <v>0</v>
      </c>
      <c r="AJ235" s="122">
        <f>VLOOKUP($C$235,[77]납품수량!$B$3:$AI$200,AJ1,FALSE)</f>
        <v>0</v>
      </c>
      <c r="AK235" s="122">
        <f>VLOOKUP($C$235,[77]납품수량!$B$3:$AI$200,AK1,FALSE)</f>
        <v>0</v>
      </c>
      <c r="AL235" s="122">
        <f>SUM(G235:AK235)</f>
        <v>1890</v>
      </c>
      <c r="AM235" s="61"/>
      <c r="AN235" s="61"/>
      <c r="AO235" s="61"/>
      <c r="AP235" s="61"/>
      <c r="AQ235" s="61"/>
      <c r="AR235" s="61"/>
      <c r="AS235" s="61"/>
      <c r="AT235" s="61"/>
      <c r="AU235" s="61"/>
      <c r="AV235" s="61"/>
      <c r="AW235" s="61"/>
      <c r="AX235" s="61"/>
      <c r="AY235" s="61"/>
      <c r="AZ235" s="61"/>
      <c r="BA235" s="61"/>
      <c r="BB235" s="61"/>
      <c r="BC235" s="61"/>
      <c r="BD235" s="61"/>
      <c r="BE235" s="61"/>
      <c r="BF235" s="61"/>
      <c r="BG235" s="61"/>
      <c r="BH235" s="61"/>
      <c r="BI235" s="61"/>
      <c r="BJ235" s="61"/>
      <c r="BK235" s="61"/>
      <c r="BL235" s="61"/>
      <c r="BM235" s="61"/>
      <c r="BN235" s="61"/>
      <c r="BO235" s="61"/>
      <c r="BP235" s="61"/>
      <c r="BQ235" s="61"/>
      <c r="BR235" s="61"/>
      <c r="BS235" s="61"/>
      <c r="BT235" s="61"/>
      <c r="BU235" s="61"/>
      <c r="BV235" s="61"/>
      <c r="BW235" s="61"/>
      <c r="BX235" s="61"/>
      <c r="BY235" s="61"/>
      <c r="BZ235" s="61"/>
      <c r="CA235" s="61"/>
      <c r="CB235" s="61"/>
      <c r="CC235" s="61"/>
      <c r="CD235" s="61"/>
      <c r="CE235" s="61"/>
      <c r="CF235" s="61"/>
      <c r="CG235" s="61"/>
      <c r="CH235" s="61"/>
      <c r="CI235" s="61"/>
      <c r="CJ235" s="61"/>
      <c r="CK235" s="61"/>
      <c r="CL235" s="61"/>
      <c r="CM235" s="61"/>
      <c r="CN235" s="61"/>
      <c r="CO235" s="61"/>
      <c r="CP235" s="61"/>
      <c r="CQ235" s="61"/>
      <c r="CR235" s="61"/>
      <c r="CS235" s="61"/>
      <c r="CT235" s="61"/>
      <c r="CU235" s="61"/>
      <c r="CV235" s="61"/>
      <c r="CW235" s="61"/>
      <c r="CX235" s="61"/>
      <c r="CY235" s="61"/>
      <c r="CZ235" s="61"/>
      <c r="DA235" s="61"/>
      <c r="DB235" s="61"/>
    </row>
    <row r="236" spans="1:106" s="58" customFormat="1" ht="20.100000000000001" customHeight="1">
      <c r="A236" s="117"/>
      <c r="B236" s="840"/>
      <c r="C236" s="820"/>
      <c r="D236" s="822"/>
      <c r="E236" s="822"/>
      <c r="F236" s="795"/>
      <c r="G236" s="122">
        <f>$F$235*G235</f>
        <v>0</v>
      </c>
      <c r="H236" s="122">
        <f t="shared" ref="H236:AK236" si="117">$F$235*H235</f>
        <v>0</v>
      </c>
      <c r="I236" s="122">
        <f t="shared" si="117"/>
        <v>0</v>
      </c>
      <c r="J236" s="122">
        <f t="shared" si="117"/>
        <v>0</v>
      </c>
      <c r="K236" s="122">
        <f t="shared" si="117"/>
        <v>0</v>
      </c>
      <c r="L236" s="122">
        <f t="shared" si="117"/>
        <v>0</v>
      </c>
      <c r="M236" s="122">
        <f t="shared" si="117"/>
        <v>0</v>
      </c>
      <c r="N236" s="122">
        <f t="shared" si="117"/>
        <v>0</v>
      </c>
      <c r="O236" s="122">
        <f t="shared" si="117"/>
        <v>0</v>
      </c>
      <c r="P236" s="122">
        <f t="shared" si="117"/>
        <v>0</v>
      </c>
      <c r="Q236" s="122">
        <f t="shared" si="117"/>
        <v>0</v>
      </c>
      <c r="R236" s="122">
        <f t="shared" si="117"/>
        <v>0</v>
      </c>
      <c r="S236" s="122">
        <f t="shared" si="117"/>
        <v>0</v>
      </c>
      <c r="T236" s="122">
        <f t="shared" si="117"/>
        <v>0</v>
      </c>
      <c r="U236" s="122">
        <f t="shared" si="117"/>
        <v>2749950</v>
      </c>
      <c r="V236" s="122">
        <f t="shared" si="117"/>
        <v>0</v>
      </c>
      <c r="W236" s="122">
        <f t="shared" si="117"/>
        <v>0</v>
      </c>
      <c r="X236" s="122">
        <f t="shared" si="117"/>
        <v>0</v>
      </c>
      <c r="Y236" s="122">
        <f t="shared" si="117"/>
        <v>1649970</v>
      </c>
      <c r="Z236" s="122">
        <f t="shared" si="117"/>
        <v>0</v>
      </c>
      <c r="AA236" s="122">
        <f t="shared" si="117"/>
        <v>549990</v>
      </c>
      <c r="AB236" s="122">
        <f t="shared" si="117"/>
        <v>0</v>
      </c>
      <c r="AC236" s="122">
        <f t="shared" si="117"/>
        <v>0</v>
      </c>
      <c r="AD236" s="122">
        <f t="shared" si="117"/>
        <v>0</v>
      </c>
      <c r="AE236" s="122">
        <f t="shared" si="117"/>
        <v>0</v>
      </c>
      <c r="AF236" s="122">
        <f t="shared" si="117"/>
        <v>0</v>
      </c>
      <c r="AG236" s="122">
        <f t="shared" si="117"/>
        <v>0</v>
      </c>
      <c r="AH236" s="122">
        <f t="shared" si="117"/>
        <v>0</v>
      </c>
      <c r="AI236" s="122">
        <f t="shared" si="117"/>
        <v>0</v>
      </c>
      <c r="AJ236" s="122">
        <f t="shared" si="117"/>
        <v>0</v>
      </c>
      <c r="AK236" s="122">
        <f t="shared" si="117"/>
        <v>0</v>
      </c>
      <c r="AL236" s="122">
        <f>F235*AL235</f>
        <v>4949910</v>
      </c>
      <c r="AM236" s="61"/>
      <c r="AN236" s="61"/>
      <c r="AO236" s="61"/>
      <c r="AP236" s="61"/>
      <c r="AQ236" s="61"/>
      <c r="AR236" s="61"/>
      <c r="AS236" s="61"/>
      <c r="AT236" s="61"/>
      <c r="AU236" s="61"/>
      <c r="AV236" s="61"/>
      <c r="AW236" s="61"/>
      <c r="AX236" s="61"/>
      <c r="AY236" s="61"/>
      <c r="AZ236" s="61"/>
      <c r="BA236" s="61"/>
      <c r="BB236" s="61"/>
      <c r="BC236" s="61"/>
      <c r="BD236" s="61"/>
      <c r="BE236" s="61"/>
      <c r="BF236" s="61"/>
      <c r="BG236" s="61"/>
      <c r="BH236" s="61"/>
      <c r="BI236" s="61"/>
      <c r="BJ236" s="61"/>
      <c r="BK236" s="61"/>
      <c r="BL236" s="61"/>
      <c r="BM236" s="61"/>
      <c r="BN236" s="61"/>
      <c r="BO236" s="61"/>
      <c r="BP236" s="61"/>
      <c r="BQ236" s="61"/>
      <c r="BR236" s="61"/>
      <c r="BS236" s="61"/>
      <c r="BT236" s="61"/>
      <c r="BU236" s="61"/>
      <c r="BV236" s="61"/>
      <c r="BW236" s="61"/>
      <c r="BX236" s="61"/>
      <c r="BY236" s="61"/>
      <c r="BZ236" s="61"/>
      <c r="CA236" s="61"/>
      <c r="CB236" s="61"/>
      <c r="CC236" s="61"/>
      <c r="CD236" s="61"/>
      <c r="CE236" s="61"/>
      <c r="CF236" s="61"/>
      <c r="CG236" s="61"/>
      <c r="CH236" s="61"/>
      <c r="CI236" s="61"/>
      <c r="CJ236" s="61"/>
      <c r="CK236" s="61"/>
      <c r="CL236" s="61"/>
      <c r="CM236" s="61"/>
      <c r="CN236" s="61"/>
      <c r="CO236" s="61"/>
      <c r="CP236" s="61"/>
      <c r="CQ236" s="61"/>
      <c r="CR236" s="61"/>
      <c r="CS236" s="61"/>
      <c r="CT236" s="61"/>
      <c r="CU236" s="61"/>
      <c r="CV236" s="61"/>
      <c r="CW236" s="61"/>
      <c r="CX236" s="61"/>
      <c r="CY236" s="61"/>
      <c r="CZ236" s="61"/>
      <c r="DA236" s="61"/>
      <c r="DB236" s="61"/>
    </row>
    <row r="237" spans="1:106" s="58" customFormat="1" ht="20.100000000000001" customHeight="1">
      <c r="A237" s="117" t="s">
        <v>425</v>
      </c>
      <c r="B237" s="840"/>
      <c r="C237" s="823" t="s">
        <v>93</v>
      </c>
      <c r="D237" s="825" t="str">
        <f>[76]납품수량!C119</f>
        <v>CENTER CROSS MEMBER ASSY</v>
      </c>
      <c r="E237" s="825" t="str">
        <f>[76]납품수량!D119</f>
        <v>MQ4</v>
      </c>
      <c r="F237" s="794">
        <f>VLOOKUP(C237,'[72]납품수량(영업)'!$C$3:$F$260,4,FALSE)</f>
        <v>5538</v>
      </c>
      <c r="G237" s="122">
        <f>VLOOKUP($C$237,[77]납품수량!$B$3:$AI$200,G1,FALSE)</f>
        <v>0</v>
      </c>
      <c r="H237" s="122">
        <f>VLOOKUP($C$237,[77]납품수량!$B$3:$AI$200,H1,FALSE)</f>
        <v>480</v>
      </c>
      <c r="I237" s="122">
        <f>VLOOKUP($C$237,[77]납품수량!$B$3:$AI$200,I1,FALSE)</f>
        <v>0</v>
      </c>
      <c r="J237" s="122">
        <f>VLOOKUP($C$237,[77]납품수량!$B$3:$AI$200,J1,FALSE)</f>
        <v>0</v>
      </c>
      <c r="K237" s="122">
        <f>VLOOKUP($C$237,[77]납품수량!$B$3:$AI$200,K1,FALSE)</f>
        <v>0</v>
      </c>
      <c r="L237" s="122">
        <f>VLOOKUP($C$237,[77]납품수량!$B$3:$AI$200,L1,FALSE)</f>
        <v>0</v>
      </c>
      <c r="M237" s="122">
        <f>VLOOKUP($C$237,[77]납품수량!$B$3:$AI$200,M1,FALSE)</f>
        <v>640</v>
      </c>
      <c r="N237" s="122">
        <f>VLOOKUP($C$237,[77]납품수량!$B$3:$AI$200,N1,FALSE)</f>
        <v>400</v>
      </c>
      <c r="O237" s="122">
        <f>VLOOKUP($C$237,[77]납품수량!$B$3:$AI$200,O1,FALSE)</f>
        <v>720</v>
      </c>
      <c r="P237" s="122">
        <f>VLOOKUP($C$237,[77]납품수량!$B$3:$AI$200,P1,FALSE)</f>
        <v>0</v>
      </c>
      <c r="Q237" s="122">
        <f>VLOOKUP($C$237,[77]납품수량!$B$3:$AI$200,Q1,FALSE)</f>
        <v>0</v>
      </c>
      <c r="R237" s="122">
        <f>VLOOKUP($C$237,[77]납품수량!$B$3:$AI$200,R1,FALSE)</f>
        <v>240</v>
      </c>
      <c r="S237" s="122">
        <f>VLOOKUP($C$237,[77]납품수량!$B$3:$AI$200,S1,FALSE)</f>
        <v>240</v>
      </c>
      <c r="T237" s="122">
        <f>VLOOKUP($C$237,[77]납품수량!$B$3:$AI$200,T1,FALSE)</f>
        <v>320</v>
      </c>
      <c r="U237" s="122">
        <f>VLOOKUP($C$237,[77]납품수량!$B$3:$AI$200,U1,FALSE)</f>
        <v>320</v>
      </c>
      <c r="V237" s="122">
        <f>VLOOKUP($C$237,[77]납품수량!$B$3:$AI$200,V1,FALSE)</f>
        <v>240</v>
      </c>
      <c r="W237" s="122">
        <f>VLOOKUP($C$237,[77]납품수량!$B$3:$AI$200,W1,FALSE)</f>
        <v>320</v>
      </c>
      <c r="X237" s="122">
        <f>VLOOKUP($C$237,[77]납품수량!$B$3:$AI$200,X1,FALSE)</f>
        <v>0</v>
      </c>
      <c r="Y237" s="122">
        <f>VLOOKUP($C$237,[77]납품수량!$B$3:$AI$200,Y1,FALSE)</f>
        <v>0</v>
      </c>
      <c r="Z237" s="122">
        <f>VLOOKUP($C$237,[77]납품수량!$B$3:$AI$200,Z1,FALSE)</f>
        <v>480</v>
      </c>
      <c r="AA237" s="122">
        <f>VLOOKUP($C$237,[77]납품수량!$B$3:$AI$200,AA1,FALSE)</f>
        <v>400</v>
      </c>
      <c r="AB237" s="122">
        <f>VLOOKUP($C$237,[77]납품수량!$B$3:$AI$200,AB1,FALSE)</f>
        <v>400</v>
      </c>
      <c r="AC237" s="122">
        <f>VLOOKUP($C$237,[77]납품수량!$B$3:$AI$200,AC1,FALSE)</f>
        <v>320</v>
      </c>
      <c r="AD237" s="122">
        <f>VLOOKUP($C$237,[77]납품수량!$B$3:$AI$200,AD1,FALSE)</f>
        <v>0</v>
      </c>
      <c r="AE237" s="122">
        <f>VLOOKUP($C$237,[77]납품수량!$B$3:$AI$200,AE1,FALSE)</f>
        <v>0</v>
      </c>
      <c r="AF237" s="122">
        <f>VLOOKUP($C$237,[77]납품수량!$B$3:$AI$200,AF1,FALSE)</f>
        <v>400</v>
      </c>
      <c r="AG237" s="122">
        <f>VLOOKUP($C$237,[77]납품수량!$B$3:$AI$200,AG1,FALSE)</f>
        <v>560</v>
      </c>
      <c r="AH237" s="122">
        <f>VLOOKUP($C$237,[77]납품수량!$B$3:$AI$200,AH1,FALSE)</f>
        <v>480</v>
      </c>
      <c r="AI237" s="122">
        <f>VLOOKUP($C$237,[77]납품수량!$B$3:$AI$200,AI1,FALSE)</f>
        <v>560</v>
      </c>
      <c r="AJ237" s="122">
        <f>VLOOKUP($C$237,[77]납품수량!$B$3:$AI$200,AJ1,FALSE)</f>
        <v>560</v>
      </c>
      <c r="AK237" s="122">
        <f>VLOOKUP($C$237,[77]납품수량!$B$3:$AI$200,AK1,FALSE)</f>
        <v>0</v>
      </c>
      <c r="AL237" s="122">
        <f>SUM(G237:AK237)</f>
        <v>8080</v>
      </c>
      <c r="AM237" s="61"/>
      <c r="AN237" s="61"/>
      <c r="AO237" s="61"/>
      <c r="AP237" s="61"/>
      <c r="AQ237" s="61"/>
      <c r="AR237" s="61"/>
      <c r="AS237" s="61"/>
      <c r="AT237" s="61"/>
      <c r="AU237" s="61"/>
      <c r="AV237" s="61"/>
      <c r="AW237" s="61"/>
      <c r="AX237" s="61"/>
      <c r="AY237" s="61"/>
      <c r="AZ237" s="61"/>
      <c r="BA237" s="61"/>
      <c r="BB237" s="61"/>
      <c r="BC237" s="61"/>
      <c r="BD237" s="61"/>
      <c r="BE237" s="61"/>
      <c r="BF237" s="61"/>
      <c r="BG237" s="61"/>
      <c r="BH237" s="61"/>
      <c r="BI237" s="61"/>
      <c r="BJ237" s="61"/>
      <c r="BK237" s="61"/>
      <c r="BL237" s="61"/>
      <c r="BM237" s="61"/>
      <c r="BN237" s="61"/>
      <c r="BO237" s="61"/>
      <c r="BP237" s="61"/>
      <c r="BQ237" s="61"/>
      <c r="BR237" s="61"/>
      <c r="BS237" s="61"/>
      <c r="BT237" s="61"/>
      <c r="BU237" s="61"/>
      <c r="BV237" s="61"/>
      <c r="BW237" s="61"/>
      <c r="BX237" s="61"/>
      <c r="BY237" s="61"/>
      <c r="BZ237" s="61"/>
      <c r="CA237" s="61"/>
      <c r="CB237" s="61"/>
      <c r="CC237" s="61"/>
      <c r="CD237" s="61"/>
      <c r="CE237" s="61"/>
      <c r="CF237" s="61"/>
      <c r="CG237" s="61"/>
      <c r="CH237" s="61"/>
      <c r="CI237" s="61"/>
      <c r="CJ237" s="61"/>
      <c r="CK237" s="61"/>
      <c r="CL237" s="61"/>
      <c r="CM237" s="61"/>
      <c r="CN237" s="61"/>
      <c r="CO237" s="61"/>
      <c r="CP237" s="61"/>
      <c r="CQ237" s="61"/>
      <c r="CR237" s="61"/>
      <c r="CS237" s="61"/>
      <c r="CT237" s="61"/>
      <c r="CU237" s="61"/>
      <c r="CV237" s="61"/>
      <c r="CW237" s="61"/>
      <c r="CX237" s="61"/>
      <c r="CY237" s="61"/>
      <c r="CZ237" s="61"/>
      <c r="DA237" s="61"/>
      <c r="DB237" s="61"/>
    </row>
    <row r="238" spans="1:106" s="58" customFormat="1" ht="20.100000000000001" customHeight="1">
      <c r="A238" s="117"/>
      <c r="B238" s="840"/>
      <c r="C238" s="824"/>
      <c r="D238" s="826"/>
      <c r="E238" s="826"/>
      <c r="F238" s="795"/>
      <c r="G238" s="122">
        <f>$F$237*G237</f>
        <v>0</v>
      </c>
      <c r="H238" s="122">
        <f t="shared" ref="H238:AK238" si="118">$F$237*H237</f>
        <v>2658240</v>
      </c>
      <c r="I238" s="122">
        <f t="shared" si="118"/>
        <v>0</v>
      </c>
      <c r="J238" s="122">
        <f t="shared" si="118"/>
        <v>0</v>
      </c>
      <c r="K238" s="122">
        <f t="shared" si="118"/>
        <v>0</v>
      </c>
      <c r="L238" s="122">
        <f t="shared" si="118"/>
        <v>0</v>
      </c>
      <c r="M238" s="122">
        <f t="shared" si="118"/>
        <v>3544320</v>
      </c>
      <c r="N238" s="122">
        <f t="shared" si="118"/>
        <v>2215200</v>
      </c>
      <c r="O238" s="122">
        <f t="shared" si="118"/>
        <v>3987360</v>
      </c>
      <c r="P238" s="122">
        <f t="shared" si="118"/>
        <v>0</v>
      </c>
      <c r="Q238" s="122">
        <f t="shared" si="118"/>
        <v>0</v>
      </c>
      <c r="R238" s="122">
        <f t="shared" si="118"/>
        <v>1329120</v>
      </c>
      <c r="S238" s="122">
        <f t="shared" si="118"/>
        <v>1329120</v>
      </c>
      <c r="T238" s="122">
        <f t="shared" si="118"/>
        <v>1772160</v>
      </c>
      <c r="U238" s="122">
        <f t="shared" si="118"/>
        <v>1772160</v>
      </c>
      <c r="V238" s="122">
        <f t="shared" si="118"/>
        <v>1329120</v>
      </c>
      <c r="W238" s="122">
        <f t="shared" si="118"/>
        <v>1772160</v>
      </c>
      <c r="X238" s="122">
        <f t="shared" si="118"/>
        <v>0</v>
      </c>
      <c r="Y238" s="122">
        <f t="shared" si="118"/>
        <v>0</v>
      </c>
      <c r="Z238" s="122">
        <f t="shared" si="118"/>
        <v>2658240</v>
      </c>
      <c r="AA238" s="122">
        <f t="shared" si="118"/>
        <v>2215200</v>
      </c>
      <c r="AB238" s="122">
        <f t="shared" si="118"/>
        <v>2215200</v>
      </c>
      <c r="AC238" s="122">
        <f t="shared" si="118"/>
        <v>1772160</v>
      </c>
      <c r="AD238" s="122">
        <f t="shared" si="118"/>
        <v>0</v>
      </c>
      <c r="AE238" s="122">
        <f t="shared" si="118"/>
        <v>0</v>
      </c>
      <c r="AF238" s="122">
        <f t="shared" si="118"/>
        <v>2215200</v>
      </c>
      <c r="AG238" s="122">
        <f t="shared" si="118"/>
        <v>3101280</v>
      </c>
      <c r="AH238" s="122">
        <f t="shared" si="118"/>
        <v>2658240</v>
      </c>
      <c r="AI238" s="122">
        <f t="shared" si="118"/>
        <v>3101280</v>
      </c>
      <c r="AJ238" s="122">
        <f t="shared" si="118"/>
        <v>3101280</v>
      </c>
      <c r="AK238" s="122">
        <f t="shared" si="118"/>
        <v>0</v>
      </c>
      <c r="AL238" s="122">
        <f>F237*AL237</f>
        <v>44747040</v>
      </c>
      <c r="AM238" s="61"/>
      <c r="AN238" s="61"/>
      <c r="AO238" s="61"/>
      <c r="AP238" s="61"/>
      <c r="AQ238" s="61"/>
      <c r="AR238" s="61"/>
      <c r="AS238" s="61"/>
      <c r="AT238" s="61"/>
      <c r="AU238" s="61"/>
      <c r="AV238" s="61"/>
      <c r="AW238" s="61"/>
      <c r="AX238" s="61"/>
      <c r="AY238" s="61"/>
      <c r="AZ238" s="61"/>
      <c r="BA238" s="61"/>
      <c r="BB238" s="61"/>
      <c r="BC238" s="61"/>
      <c r="BD238" s="61"/>
      <c r="BE238" s="61"/>
      <c r="BF238" s="61"/>
      <c r="BG238" s="61"/>
      <c r="BH238" s="61"/>
      <c r="BI238" s="61"/>
      <c r="BJ238" s="61"/>
      <c r="BK238" s="61"/>
      <c r="BL238" s="61"/>
      <c r="BM238" s="61"/>
      <c r="BN238" s="61"/>
      <c r="BO238" s="61"/>
      <c r="BP238" s="61"/>
      <c r="BQ238" s="61"/>
      <c r="BR238" s="61"/>
      <c r="BS238" s="61"/>
      <c r="BT238" s="61"/>
      <c r="BU238" s="61"/>
      <c r="BV238" s="61"/>
      <c r="BW238" s="61"/>
      <c r="BX238" s="61"/>
      <c r="BY238" s="61"/>
      <c r="BZ238" s="61"/>
      <c r="CA238" s="61"/>
      <c r="CB238" s="61"/>
      <c r="CC238" s="61"/>
      <c r="CD238" s="61"/>
      <c r="CE238" s="61"/>
      <c r="CF238" s="61"/>
      <c r="CG238" s="61"/>
      <c r="CH238" s="61"/>
      <c r="CI238" s="61"/>
      <c r="CJ238" s="61"/>
      <c r="CK238" s="61"/>
      <c r="CL238" s="61"/>
      <c r="CM238" s="61"/>
      <c r="CN238" s="61"/>
      <c r="CO238" s="61"/>
      <c r="CP238" s="61"/>
      <c r="CQ238" s="61"/>
      <c r="CR238" s="61"/>
      <c r="CS238" s="61"/>
      <c r="CT238" s="61"/>
      <c r="CU238" s="61"/>
      <c r="CV238" s="61"/>
      <c r="CW238" s="61"/>
      <c r="CX238" s="61"/>
      <c r="CY238" s="61"/>
      <c r="CZ238" s="61"/>
      <c r="DA238" s="61"/>
      <c r="DB238" s="61"/>
    </row>
    <row r="239" spans="1:106" s="58" customFormat="1" ht="20.100000000000001" customHeight="1">
      <c r="A239" s="117" t="s">
        <v>425</v>
      </c>
      <c r="B239" s="840"/>
      <c r="C239" s="823" t="s">
        <v>92</v>
      </c>
      <c r="D239" s="825" t="str">
        <f>[76]납품수량!C120</f>
        <v>ROLLO CASSETTE ASSY</v>
      </c>
      <c r="E239" s="825" t="str">
        <f>[76]납품수량!D120</f>
        <v>MQ4</v>
      </c>
      <c r="F239" s="794">
        <f>VLOOKUP(C239,'[72]납품수량(영업)'!$C$3:$F$260,4,FALSE)</f>
        <v>2337</v>
      </c>
      <c r="G239" s="122">
        <f>VLOOKUP($C$239,[77]납품수량!$B$3:$AI$200,G1,FALSE)</f>
        <v>0</v>
      </c>
      <c r="H239" s="122">
        <f>VLOOKUP($C$239,[77]납품수량!$B$3:$AI$200,H1,FALSE)</f>
        <v>400</v>
      </c>
      <c r="I239" s="122">
        <f>VLOOKUP($C$239,[77]납품수량!$B$3:$AI$200,I1,FALSE)</f>
        <v>0</v>
      </c>
      <c r="J239" s="122">
        <f>VLOOKUP($C$239,[77]납품수량!$B$3:$AI$200,J1,FALSE)</f>
        <v>0</v>
      </c>
      <c r="K239" s="122">
        <f>VLOOKUP($C$239,[77]납품수량!$B$3:$AI$200,K1,FALSE)</f>
        <v>0</v>
      </c>
      <c r="L239" s="122">
        <f>VLOOKUP($C$239,[77]납품수량!$B$3:$AI$200,L1,FALSE)</f>
        <v>0</v>
      </c>
      <c r="M239" s="122">
        <f>VLOOKUP($C$239,[77]납품수량!$B$3:$AI$200,M1,FALSE)</f>
        <v>600</v>
      </c>
      <c r="N239" s="122">
        <f>VLOOKUP($C$239,[77]납품수량!$B$3:$AI$200,N1,FALSE)</f>
        <v>600</v>
      </c>
      <c r="O239" s="122">
        <f>VLOOKUP($C$239,[77]납품수량!$B$3:$AI$200,O1,FALSE)</f>
        <v>300</v>
      </c>
      <c r="P239" s="122">
        <f>VLOOKUP($C$239,[77]납품수량!$B$3:$AI$200,P1,FALSE)</f>
        <v>0</v>
      </c>
      <c r="Q239" s="122">
        <f>VLOOKUP($C$239,[77]납품수량!$B$3:$AI$200,Q1,FALSE)</f>
        <v>0</v>
      </c>
      <c r="R239" s="122">
        <f>VLOOKUP($C$239,[77]납품수량!$B$3:$AI$200,R1,FALSE)</f>
        <v>300</v>
      </c>
      <c r="S239" s="122">
        <f>VLOOKUP($C$239,[77]납품수량!$B$3:$AI$200,S1,FALSE)</f>
        <v>300</v>
      </c>
      <c r="T239" s="122">
        <f>VLOOKUP($C$239,[77]납품수량!$B$3:$AI$200,T1,FALSE)</f>
        <v>500</v>
      </c>
      <c r="U239" s="122">
        <f>VLOOKUP($C$239,[77]납품수량!$B$3:$AI$200,U1,FALSE)</f>
        <v>400</v>
      </c>
      <c r="V239" s="122">
        <f>VLOOKUP($C$239,[77]납품수량!$B$3:$AI$200,V1,FALSE)</f>
        <v>300</v>
      </c>
      <c r="W239" s="122">
        <f>VLOOKUP($C$239,[77]납품수량!$B$3:$AI$200,W1,FALSE)</f>
        <v>300</v>
      </c>
      <c r="X239" s="122">
        <f>VLOOKUP($C$239,[77]납품수량!$B$3:$AI$200,X1,FALSE)</f>
        <v>0</v>
      </c>
      <c r="Y239" s="122">
        <f>VLOOKUP($C$239,[77]납품수량!$B$3:$AI$200,Y1,FALSE)</f>
        <v>0</v>
      </c>
      <c r="Z239" s="122">
        <f>VLOOKUP($C$239,[77]납품수량!$B$3:$AI$200,Z1,FALSE)</f>
        <v>500</v>
      </c>
      <c r="AA239" s="122">
        <f>VLOOKUP($C$239,[77]납품수량!$B$3:$AI$200,AA1,FALSE)</f>
        <v>200</v>
      </c>
      <c r="AB239" s="122">
        <f>VLOOKUP($C$239,[77]납품수량!$B$3:$AI$200,AB1,FALSE)</f>
        <v>300</v>
      </c>
      <c r="AC239" s="122">
        <f>VLOOKUP($C$239,[77]납품수량!$B$3:$AI$200,AC1,FALSE)</f>
        <v>300</v>
      </c>
      <c r="AD239" s="122">
        <f>VLOOKUP($C$239,[77]납품수량!$B$3:$AI$200,AD1,FALSE)</f>
        <v>0</v>
      </c>
      <c r="AE239" s="122">
        <f>VLOOKUP($C$239,[77]납품수량!$B$3:$AI$200,AE1,FALSE)</f>
        <v>0</v>
      </c>
      <c r="AF239" s="122">
        <f>VLOOKUP($C$239,[77]납품수량!$B$3:$AI$200,AF1,FALSE)</f>
        <v>500</v>
      </c>
      <c r="AG239" s="122">
        <f>VLOOKUP($C$239,[77]납품수량!$B$3:$AI$200,AG1,FALSE)</f>
        <v>300</v>
      </c>
      <c r="AH239" s="122">
        <f>VLOOKUP($C$239,[77]납품수량!$B$3:$AI$200,AH1,FALSE)</f>
        <v>600</v>
      </c>
      <c r="AI239" s="122">
        <f>VLOOKUP($C$239,[77]납품수량!$B$3:$AI$200,AI1,FALSE)</f>
        <v>800</v>
      </c>
      <c r="AJ239" s="122">
        <f>VLOOKUP($C$239,[77]납품수량!$B$3:$AI$200,AJ1,FALSE)</f>
        <v>600</v>
      </c>
      <c r="AK239" s="122">
        <f>VLOOKUP($C$239,[77]납품수량!$B$3:$AI$200,AK1,FALSE)</f>
        <v>0</v>
      </c>
      <c r="AL239" s="122">
        <f>SUM(G239:AK239)</f>
        <v>8100</v>
      </c>
      <c r="AM239" s="61"/>
      <c r="AN239" s="61"/>
      <c r="AO239" s="61"/>
      <c r="AP239" s="61"/>
      <c r="AQ239" s="61"/>
      <c r="AR239" s="61"/>
      <c r="AS239" s="61"/>
      <c r="AT239" s="61"/>
      <c r="AU239" s="61"/>
      <c r="AV239" s="61"/>
      <c r="AW239" s="61"/>
      <c r="AX239" s="61"/>
      <c r="AY239" s="61"/>
      <c r="AZ239" s="61"/>
      <c r="BA239" s="61"/>
      <c r="BB239" s="61"/>
      <c r="BC239" s="61"/>
      <c r="BD239" s="61"/>
      <c r="BE239" s="61"/>
      <c r="BF239" s="61"/>
      <c r="BG239" s="61"/>
      <c r="BH239" s="61"/>
      <c r="BI239" s="61"/>
      <c r="BJ239" s="61"/>
      <c r="BK239" s="61"/>
      <c r="BL239" s="61"/>
      <c r="BM239" s="61"/>
      <c r="BN239" s="61"/>
      <c r="BO239" s="61"/>
      <c r="BP239" s="61"/>
      <c r="BQ239" s="61"/>
      <c r="BR239" s="61"/>
      <c r="BS239" s="61"/>
      <c r="BT239" s="61"/>
      <c r="BU239" s="61"/>
      <c r="BV239" s="61"/>
      <c r="BW239" s="61"/>
      <c r="BX239" s="61"/>
      <c r="BY239" s="61"/>
      <c r="BZ239" s="61"/>
      <c r="CA239" s="61"/>
      <c r="CB239" s="61"/>
      <c r="CC239" s="61"/>
      <c r="CD239" s="61"/>
      <c r="CE239" s="61"/>
      <c r="CF239" s="61"/>
      <c r="CG239" s="61"/>
      <c r="CH239" s="61"/>
      <c r="CI239" s="61"/>
      <c r="CJ239" s="61"/>
      <c r="CK239" s="61"/>
      <c r="CL239" s="61"/>
      <c r="CM239" s="61"/>
      <c r="CN239" s="61"/>
      <c r="CO239" s="61"/>
      <c r="CP239" s="61"/>
      <c r="CQ239" s="61"/>
      <c r="CR239" s="61"/>
      <c r="CS239" s="61"/>
      <c r="CT239" s="61"/>
      <c r="CU239" s="61"/>
      <c r="CV239" s="61"/>
      <c r="CW239" s="61"/>
      <c r="CX239" s="61"/>
      <c r="CY239" s="61"/>
      <c r="CZ239" s="61"/>
      <c r="DA239" s="61"/>
      <c r="DB239" s="61"/>
    </row>
    <row r="240" spans="1:106" s="58" customFormat="1" ht="20.100000000000001" customHeight="1">
      <c r="A240" s="117"/>
      <c r="B240" s="840"/>
      <c r="C240" s="824"/>
      <c r="D240" s="826"/>
      <c r="E240" s="826"/>
      <c r="F240" s="795"/>
      <c r="G240" s="122">
        <f>$F$239*G239</f>
        <v>0</v>
      </c>
      <c r="H240" s="122">
        <f t="shared" ref="H240:AK240" si="119">$F$239*H239</f>
        <v>934800</v>
      </c>
      <c r="I240" s="122">
        <f t="shared" si="119"/>
        <v>0</v>
      </c>
      <c r="J240" s="122">
        <f t="shared" si="119"/>
        <v>0</v>
      </c>
      <c r="K240" s="122">
        <f t="shared" si="119"/>
        <v>0</v>
      </c>
      <c r="L240" s="122">
        <f t="shared" si="119"/>
        <v>0</v>
      </c>
      <c r="M240" s="122">
        <f t="shared" si="119"/>
        <v>1402200</v>
      </c>
      <c r="N240" s="122">
        <f t="shared" si="119"/>
        <v>1402200</v>
      </c>
      <c r="O240" s="122">
        <f t="shared" si="119"/>
        <v>701100</v>
      </c>
      <c r="P240" s="122">
        <f t="shared" si="119"/>
        <v>0</v>
      </c>
      <c r="Q240" s="122">
        <f t="shared" si="119"/>
        <v>0</v>
      </c>
      <c r="R240" s="122">
        <f t="shared" si="119"/>
        <v>701100</v>
      </c>
      <c r="S240" s="122">
        <f t="shared" si="119"/>
        <v>701100</v>
      </c>
      <c r="T240" s="122">
        <f t="shared" si="119"/>
        <v>1168500</v>
      </c>
      <c r="U240" s="122">
        <f t="shared" si="119"/>
        <v>934800</v>
      </c>
      <c r="V240" s="122">
        <f t="shared" si="119"/>
        <v>701100</v>
      </c>
      <c r="W240" s="122">
        <f t="shared" si="119"/>
        <v>701100</v>
      </c>
      <c r="X240" s="122">
        <f t="shared" si="119"/>
        <v>0</v>
      </c>
      <c r="Y240" s="122">
        <f t="shared" si="119"/>
        <v>0</v>
      </c>
      <c r="Z240" s="122">
        <f t="shared" si="119"/>
        <v>1168500</v>
      </c>
      <c r="AA240" s="122">
        <f t="shared" si="119"/>
        <v>467400</v>
      </c>
      <c r="AB240" s="122">
        <f t="shared" si="119"/>
        <v>701100</v>
      </c>
      <c r="AC240" s="122">
        <f t="shared" si="119"/>
        <v>701100</v>
      </c>
      <c r="AD240" s="122">
        <f t="shared" si="119"/>
        <v>0</v>
      </c>
      <c r="AE240" s="122">
        <f t="shared" si="119"/>
        <v>0</v>
      </c>
      <c r="AF240" s="122">
        <f t="shared" si="119"/>
        <v>1168500</v>
      </c>
      <c r="AG240" s="122">
        <f t="shared" si="119"/>
        <v>701100</v>
      </c>
      <c r="AH240" s="122">
        <f t="shared" si="119"/>
        <v>1402200</v>
      </c>
      <c r="AI240" s="122">
        <f t="shared" si="119"/>
        <v>1869600</v>
      </c>
      <c r="AJ240" s="122">
        <f t="shared" si="119"/>
        <v>1402200</v>
      </c>
      <c r="AK240" s="122">
        <f t="shared" si="119"/>
        <v>0</v>
      </c>
      <c r="AL240" s="122">
        <f>F239*AL239</f>
        <v>18929700</v>
      </c>
      <c r="AM240" s="61"/>
      <c r="AN240" s="61"/>
      <c r="AO240" s="61"/>
      <c r="AP240" s="61"/>
      <c r="AQ240" s="61"/>
      <c r="AR240" s="61"/>
      <c r="AS240" s="61"/>
      <c r="AT240" s="61"/>
      <c r="AU240" s="61"/>
      <c r="AV240" s="61"/>
      <c r="AW240" s="61"/>
      <c r="AX240" s="61"/>
      <c r="AY240" s="61"/>
      <c r="AZ240" s="61"/>
      <c r="BA240" s="61"/>
      <c r="BB240" s="61"/>
      <c r="BC240" s="61"/>
      <c r="BD240" s="61"/>
      <c r="BE240" s="61"/>
      <c r="BF240" s="61"/>
      <c r="BG240" s="61"/>
      <c r="BH240" s="61"/>
      <c r="BI240" s="61"/>
      <c r="BJ240" s="61"/>
      <c r="BK240" s="61"/>
      <c r="BL240" s="61"/>
      <c r="BM240" s="61"/>
      <c r="BN240" s="61"/>
      <c r="BO240" s="61"/>
      <c r="BP240" s="61"/>
      <c r="BQ240" s="61"/>
      <c r="BR240" s="61"/>
      <c r="BS240" s="61"/>
      <c r="BT240" s="61"/>
      <c r="BU240" s="61"/>
      <c r="BV240" s="61"/>
      <c r="BW240" s="61"/>
      <c r="BX240" s="61"/>
      <c r="BY240" s="61"/>
      <c r="BZ240" s="61"/>
      <c r="CA240" s="61"/>
      <c r="CB240" s="61"/>
      <c r="CC240" s="61"/>
      <c r="CD240" s="61"/>
      <c r="CE240" s="61"/>
      <c r="CF240" s="61"/>
      <c r="CG240" s="61"/>
      <c r="CH240" s="61"/>
      <c r="CI240" s="61"/>
      <c r="CJ240" s="61"/>
      <c r="CK240" s="61"/>
      <c r="CL240" s="61"/>
      <c r="CM240" s="61"/>
      <c r="CN240" s="61"/>
      <c r="CO240" s="61"/>
      <c r="CP240" s="61"/>
      <c r="CQ240" s="61"/>
      <c r="CR240" s="61"/>
      <c r="CS240" s="61"/>
      <c r="CT240" s="61"/>
      <c r="CU240" s="61"/>
      <c r="CV240" s="61"/>
      <c r="CW240" s="61"/>
      <c r="CX240" s="61"/>
      <c r="CY240" s="61"/>
      <c r="CZ240" s="61"/>
      <c r="DA240" s="61"/>
      <c r="DB240" s="61"/>
    </row>
    <row r="241" spans="1:106" s="58" customFormat="1" ht="20.100000000000001" customHeight="1">
      <c r="A241" s="117" t="s">
        <v>425</v>
      </c>
      <c r="B241" s="840"/>
      <c r="C241" s="823" t="s">
        <v>94</v>
      </c>
      <c r="D241" s="825" t="str">
        <f>[76]납품수량!C121</f>
        <v>COVER FRONT FRAME</v>
      </c>
      <c r="E241" s="825" t="str">
        <f>[76]납품수량!D121</f>
        <v>MQ4</v>
      </c>
      <c r="F241" s="794">
        <f>VLOOKUP(C241,'[72]납품수량(영업)'!$C$3:$F$260,4,FALSE)</f>
        <v>0</v>
      </c>
      <c r="G241" s="122">
        <f>VLOOKUP($C$241,[77]납품수량!$B$3:$AI$200,G1,FALSE)</f>
        <v>0</v>
      </c>
      <c r="H241" s="122">
        <f>VLOOKUP($C$241,[77]납품수량!$B$3:$AI$200,H1,FALSE)</f>
        <v>0</v>
      </c>
      <c r="I241" s="122">
        <f>VLOOKUP($C$241,[77]납품수량!$B$3:$AI$200,I1,FALSE)</f>
        <v>0</v>
      </c>
      <c r="J241" s="122">
        <f>VLOOKUP($C$241,[77]납품수량!$B$3:$AI$200,J1,FALSE)</f>
        <v>0</v>
      </c>
      <c r="K241" s="122">
        <f>VLOOKUP($C$241,[77]납품수량!$B$3:$AI$200,K1,FALSE)</f>
        <v>0</v>
      </c>
      <c r="L241" s="122">
        <f>VLOOKUP($C$241,[77]납품수량!$B$3:$AI$200,L1,FALSE)</f>
        <v>0</v>
      </c>
      <c r="M241" s="122">
        <f>VLOOKUP($C$241,[77]납품수량!$B$3:$AI$200,M1,FALSE)</f>
        <v>0</v>
      </c>
      <c r="N241" s="122">
        <f>VLOOKUP($C$241,[77]납품수량!$B$3:$AI$200,N1,FALSE)</f>
        <v>0</v>
      </c>
      <c r="O241" s="122">
        <f>VLOOKUP($C$241,[77]납품수량!$B$3:$AI$200,O1,FALSE)</f>
        <v>0</v>
      </c>
      <c r="P241" s="122">
        <f>VLOOKUP($C$241,[77]납품수량!$B$3:$AI$200,P1,FALSE)</f>
        <v>0</v>
      </c>
      <c r="Q241" s="122">
        <f>VLOOKUP($C$241,[77]납품수량!$B$3:$AI$200,Q1,FALSE)</f>
        <v>0</v>
      </c>
      <c r="R241" s="122">
        <f>VLOOKUP($C$241,[77]납품수량!$B$3:$AI$200,R1,FALSE)</f>
        <v>0</v>
      </c>
      <c r="S241" s="122">
        <f>VLOOKUP($C$241,[77]납품수량!$B$3:$AI$200,S1,FALSE)</f>
        <v>0</v>
      </c>
      <c r="T241" s="122">
        <f>VLOOKUP($C$241,[77]납품수량!$B$3:$AI$200,T1,FALSE)</f>
        <v>0</v>
      </c>
      <c r="U241" s="122">
        <f>VLOOKUP($C$241,[77]납품수량!$B$3:$AI$200,U1,FALSE)</f>
        <v>0</v>
      </c>
      <c r="V241" s="122">
        <f>VLOOKUP($C$241,[77]납품수량!$B$3:$AI$200,V1,FALSE)</f>
        <v>0</v>
      </c>
      <c r="W241" s="122">
        <f>VLOOKUP($C$241,[77]납품수량!$B$3:$AI$200,W1,FALSE)</f>
        <v>0</v>
      </c>
      <c r="X241" s="122">
        <f>VLOOKUP($C$241,[77]납품수량!$B$3:$AI$200,X1,FALSE)</f>
        <v>0</v>
      </c>
      <c r="Y241" s="122">
        <f>VLOOKUP($C$241,[77]납품수량!$B$3:$AI$200,Y1,FALSE)</f>
        <v>0</v>
      </c>
      <c r="Z241" s="122">
        <f>VLOOKUP($C$241,[77]납품수량!$B$3:$AI$200,Z1,FALSE)</f>
        <v>0</v>
      </c>
      <c r="AA241" s="122">
        <f>VLOOKUP($C$241,[77]납품수량!$B$3:$AI$200,AA1,FALSE)</f>
        <v>0</v>
      </c>
      <c r="AB241" s="122">
        <f>VLOOKUP($C$241,[77]납품수량!$B$3:$AI$200,AB1,FALSE)</f>
        <v>0</v>
      </c>
      <c r="AC241" s="122">
        <f>VLOOKUP($C$241,[77]납품수량!$B$3:$AI$200,AC1,FALSE)</f>
        <v>0</v>
      </c>
      <c r="AD241" s="122">
        <f>VLOOKUP($C$241,[77]납품수량!$B$3:$AI$200,AD1,FALSE)</f>
        <v>0</v>
      </c>
      <c r="AE241" s="122">
        <f>VLOOKUP($C$241,[77]납품수량!$B$3:$AI$200,AE1,FALSE)</f>
        <v>0</v>
      </c>
      <c r="AF241" s="122">
        <f>VLOOKUP($C$241,[77]납품수량!$B$3:$AI$200,AF1,FALSE)</f>
        <v>0</v>
      </c>
      <c r="AG241" s="122">
        <f>VLOOKUP($C$241,[77]납품수량!$B$3:$AI$200,AG1,FALSE)</f>
        <v>0</v>
      </c>
      <c r="AH241" s="122">
        <f>VLOOKUP($C$241,[77]납품수량!$B$3:$AI$200,AH1,FALSE)</f>
        <v>0</v>
      </c>
      <c r="AI241" s="122">
        <f>VLOOKUP($C$241,[77]납품수량!$B$3:$AI$200,AI1,FALSE)</f>
        <v>0</v>
      </c>
      <c r="AJ241" s="122">
        <f>VLOOKUP($C$241,[77]납품수량!$B$3:$AI$200,AJ1,FALSE)</f>
        <v>0</v>
      </c>
      <c r="AK241" s="122">
        <f>VLOOKUP($C$241,[77]납품수량!$B$3:$AI$200,AK1,FALSE)</f>
        <v>0</v>
      </c>
      <c r="AL241" s="122">
        <f>SUM(G241:AK241)</f>
        <v>0</v>
      </c>
      <c r="AM241" s="61"/>
      <c r="AN241" s="61"/>
      <c r="AO241" s="61"/>
      <c r="AP241" s="61"/>
      <c r="AQ241" s="61"/>
      <c r="AR241" s="61"/>
      <c r="AS241" s="61"/>
      <c r="AT241" s="61"/>
      <c r="AU241" s="61"/>
      <c r="AV241" s="61"/>
      <c r="AW241" s="61"/>
      <c r="AX241" s="61"/>
      <c r="AY241" s="61"/>
      <c r="AZ241" s="61"/>
      <c r="BA241" s="61"/>
      <c r="BB241" s="61"/>
      <c r="BC241" s="61"/>
      <c r="BD241" s="61"/>
      <c r="BE241" s="61"/>
      <c r="BF241" s="61"/>
      <c r="BG241" s="61"/>
      <c r="BH241" s="61"/>
      <c r="BI241" s="61"/>
      <c r="BJ241" s="61"/>
      <c r="BK241" s="61"/>
      <c r="BL241" s="61"/>
      <c r="BM241" s="61"/>
      <c r="BN241" s="61"/>
      <c r="BO241" s="61"/>
      <c r="BP241" s="61"/>
      <c r="BQ241" s="61"/>
      <c r="BR241" s="61"/>
      <c r="BS241" s="61"/>
      <c r="BT241" s="61"/>
      <c r="BU241" s="61"/>
      <c r="BV241" s="61"/>
      <c r="BW241" s="61"/>
      <c r="BX241" s="61"/>
      <c r="BY241" s="61"/>
      <c r="BZ241" s="61"/>
      <c r="CA241" s="61"/>
      <c r="CB241" s="61"/>
      <c r="CC241" s="61"/>
      <c r="CD241" s="61"/>
      <c r="CE241" s="61"/>
      <c r="CF241" s="61"/>
      <c r="CG241" s="61"/>
      <c r="CH241" s="61"/>
      <c r="CI241" s="61"/>
      <c r="CJ241" s="61"/>
      <c r="CK241" s="61"/>
      <c r="CL241" s="61"/>
      <c r="CM241" s="61"/>
      <c r="CN241" s="61"/>
      <c r="CO241" s="61"/>
      <c r="CP241" s="61"/>
      <c r="CQ241" s="61"/>
      <c r="CR241" s="61"/>
      <c r="CS241" s="61"/>
      <c r="CT241" s="61"/>
      <c r="CU241" s="61"/>
      <c r="CV241" s="61"/>
      <c r="CW241" s="61"/>
      <c r="CX241" s="61"/>
      <c r="CY241" s="61"/>
      <c r="CZ241" s="61"/>
      <c r="DA241" s="61"/>
      <c r="DB241" s="61"/>
    </row>
    <row r="242" spans="1:106" s="58" customFormat="1" ht="20.100000000000001" customHeight="1">
      <c r="A242" s="117"/>
      <c r="B242" s="840"/>
      <c r="C242" s="824"/>
      <c r="D242" s="826"/>
      <c r="E242" s="826"/>
      <c r="F242" s="795"/>
      <c r="G242" s="122">
        <f>$F$241*G241</f>
        <v>0</v>
      </c>
      <c r="H242" s="122">
        <f t="shared" ref="H242:AK242" si="120">$F$241*H241</f>
        <v>0</v>
      </c>
      <c r="I242" s="122">
        <f t="shared" si="120"/>
        <v>0</v>
      </c>
      <c r="J242" s="122">
        <f t="shared" si="120"/>
        <v>0</v>
      </c>
      <c r="K242" s="122">
        <f t="shared" si="120"/>
        <v>0</v>
      </c>
      <c r="L242" s="122">
        <f t="shared" si="120"/>
        <v>0</v>
      </c>
      <c r="M242" s="122">
        <f t="shared" si="120"/>
        <v>0</v>
      </c>
      <c r="N242" s="122">
        <f t="shared" si="120"/>
        <v>0</v>
      </c>
      <c r="O242" s="122">
        <f t="shared" si="120"/>
        <v>0</v>
      </c>
      <c r="P242" s="122">
        <f t="shared" si="120"/>
        <v>0</v>
      </c>
      <c r="Q242" s="122">
        <f t="shared" si="120"/>
        <v>0</v>
      </c>
      <c r="R242" s="122">
        <f t="shared" si="120"/>
        <v>0</v>
      </c>
      <c r="S242" s="122">
        <f t="shared" si="120"/>
        <v>0</v>
      </c>
      <c r="T242" s="122">
        <f t="shared" si="120"/>
        <v>0</v>
      </c>
      <c r="U242" s="122">
        <f t="shared" si="120"/>
        <v>0</v>
      </c>
      <c r="V242" s="122">
        <f t="shared" si="120"/>
        <v>0</v>
      </c>
      <c r="W242" s="122">
        <f t="shared" si="120"/>
        <v>0</v>
      </c>
      <c r="X242" s="122">
        <f t="shared" si="120"/>
        <v>0</v>
      </c>
      <c r="Y242" s="122">
        <f t="shared" si="120"/>
        <v>0</v>
      </c>
      <c r="Z242" s="122">
        <f t="shared" si="120"/>
        <v>0</v>
      </c>
      <c r="AA242" s="122">
        <f t="shared" si="120"/>
        <v>0</v>
      </c>
      <c r="AB242" s="122">
        <f t="shared" si="120"/>
        <v>0</v>
      </c>
      <c r="AC242" s="122">
        <f t="shared" si="120"/>
        <v>0</v>
      </c>
      <c r="AD242" s="122">
        <f t="shared" si="120"/>
        <v>0</v>
      </c>
      <c r="AE242" s="122">
        <f t="shared" si="120"/>
        <v>0</v>
      </c>
      <c r="AF242" s="122">
        <f t="shared" si="120"/>
        <v>0</v>
      </c>
      <c r="AG242" s="122">
        <f t="shared" si="120"/>
        <v>0</v>
      </c>
      <c r="AH242" s="122">
        <f t="shared" si="120"/>
        <v>0</v>
      </c>
      <c r="AI242" s="122">
        <f t="shared" si="120"/>
        <v>0</v>
      </c>
      <c r="AJ242" s="122">
        <f t="shared" si="120"/>
        <v>0</v>
      </c>
      <c r="AK242" s="122">
        <f t="shared" si="120"/>
        <v>0</v>
      </c>
      <c r="AL242" s="122">
        <f>F241*AL241</f>
        <v>0</v>
      </c>
      <c r="AM242" s="61"/>
      <c r="AN242" s="61"/>
      <c r="AO242" s="61"/>
      <c r="AP242" s="61"/>
      <c r="AQ242" s="61"/>
      <c r="AR242" s="61"/>
      <c r="AS242" s="61"/>
      <c r="AT242" s="61"/>
      <c r="AU242" s="61"/>
      <c r="AV242" s="61"/>
      <c r="AW242" s="61"/>
      <c r="AX242" s="61"/>
      <c r="AY242" s="61"/>
      <c r="AZ242" s="61"/>
      <c r="BA242" s="61"/>
      <c r="BB242" s="61"/>
      <c r="BC242" s="61"/>
      <c r="BD242" s="61"/>
      <c r="BE242" s="61"/>
      <c r="BF242" s="61"/>
      <c r="BG242" s="61"/>
      <c r="BH242" s="61"/>
      <c r="BI242" s="61"/>
      <c r="BJ242" s="61"/>
      <c r="BK242" s="61"/>
      <c r="BL242" s="61"/>
      <c r="BM242" s="61"/>
      <c r="BN242" s="61"/>
      <c r="BO242" s="61"/>
      <c r="BP242" s="61"/>
      <c r="BQ242" s="61"/>
      <c r="BR242" s="61"/>
      <c r="BS242" s="61"/>
      <c r="BT242" s="61"/>
      <c r="BU242" s="61"/>
      <c r="BV242" s="61"/>
      <c r="BW242" s="61"/>
      <c r="BX242" s="61"/>
      <c r="BY242" s="61"/>
      <c r="BZ242" s="61"/>
      <c r="CA242" s="61"/>
      <c r="CB242" s="61"/>
      <c r="CC242" s="61"/>
      <c r="CD242" s="61"/>
      <c r="CE242" s="61"/>
      <c r="CF242" s="61"/>
      <c r="CG242" s="61"/>
      <c r="CH242" s="61"/>
      <c r="CI242" s="61"/>
      <c r="CJ242" s="61"/>
      <c r="CK242" s="61"/>
      <c r="CL242" s="61"/>
      <c r="CM242" s="61"/>
      <c r="CN242" s="61"/>
      <c r="CO242" s="61"/>
      <c r="CP242" s="61"/>
      <c r="CQ242" s="61"/>
      <c r="CR242" s="61"/>
      <c r="CS242" s="61"/>
      <c r="CT242" s="61"/>
      <c r="CU242" s="61"/>
      <c r="CV242" s="61"/>
      <c r="CW242" s="61"/>
      <c r="CX242" s="61"/>
      <c r="CY242" s="61"/>
      <c r="CZ242" s="61"/>
      <c r="DA242" s="61"/>
      <c r="DB242" s="61"/>
    </row>
    <row r="243" spans="1:106" s="58" customFormat="1" ht="20.100000000000001" customHeight="1">
      <c r="A243" s="117" t="s">
        <v>425</v>
      </c>
      <c r="B243" s="840"/>
      <c r="C243" s="823" t="s">
        <v>97</v>
      </c>
      <c r="D243" s="825" t="str">
        <f>[76]납품수량!C122</f>
        <v>MOTOR MOUNTING PLATE COVER FOR ROLLO</v>
      </c>
      <c r="E243" s="825" t="str">
        <f>[76]납품수량!D122</f>
        <v>MQ4</v>
      </c>
      <c r="F243" s="794">
        <f>VLOOKUP(C243,'[72]납품수량(영업)'!$C$3:$F$260,4,FALSE)</f>
        <v>0</v>
      </c>
      <c r="G243" s="122">
        <f>VLOOKUP($C$243,[77]납품수량!$B$3:$AI$200,G1,FALSE)</f>
        <v>0</v>
      </c>
      <c r="H243" s="122">
        <f>VLOOKUP($C$243,[77]납품수량!$B$3:$AI$200,H1,FALSE)</f>
        <v>0</v>
      </c>
      <c r="I243" s="122">
        <f>VLOOKUP($C$243,[77]납품수량!$B$3:$AI$200,I1,FALSE)</f>
        <v>0</v>
      </c>
      <c r="J243" s="122">
        <f>VLOOKUP($C$243,[77]납품수량!$B$3:$AI$200,J1,FALSE)</f>
        <v>0</v>
      </c>
      <c r="K243" s="122">
        <f>VLOOKUP($C$243,[77]납품수량!$B$3:$AI$200,K1,FALSE)</f>
        <v>0</v>
      </c>
      <c r="L243" s="122">
        <f>VLOOKUP($C$243,[77]납품수량!$B$3:$AI$200,L1,FALSE)</f>
        <v>0</v>
      </c>
      <c r="M243" s="122">
        <f>VLOOKUP($C$243,[77]납품수량!$B$3:$AI$200,M1,FALSE)</f>
        <v>0</v>
      </c>
      <c r="N243" s="122">
        <f>VLOOKUP($C$243,[77]납품수량!$B$3:$AI$200,N1,FALSE)</f>
        <v>0</v>
      </c>
      <c r="O243" s="122">
        <f>VLOOKUP($C$243,[77]납품수량!$B$3:$AI$200,O1,FALSE)</f>
        <v>0</v>
      </c>
      <c r="P243" s="122">
        <f>VLOOKUP($C$243,[77]납품수량!$B$3:$AI$200,P1,FALSE)</f>
        <v>0</v>
      </c>
      <c r="Q243" s="122">
        <f>VLOOKUP($C$243,[77]납품수량!$B$3:$AI$200,Q1,FALSE)</f>
        <v>0</v>
      </c>
      <c r="R243" s="122">
        <f>VLOOKUP($C$243,[77]납품수량!$B$3:$AI$200,R1,FALSE)</f>
        <v>0</v>
      </c>
      <c r="S243" s="122">
        <f>VLOOKUP($C$243,[77]납품수량!$B$3:$AI$200,S1,FALSE)</f>
        <v>0</v>
      </c>
      <c r="T243" s="122">
        <f>VLOOKUP($C$243,[77]납품수량!$B$3:$AI$200,T1,FALSE)</f>
        <v>0</v>
      </c>
      <c r="U243" s="122">
        <f>VLOOKUP($C$243,[77]납품수량!$B$3:$AI$200,U1,FALSE)</f>
        <v>0</v>
      </c>
      <c r="V243" s="122">
        <f>VLOOKUP($C$243,[77]납품수량!$B$3:$AI$200,V1,FALSE)</f>
        <v>0</v>
      </c>
      <c r="W243" s="122">
        <f>VLOOKUP($C$243,[77]납품수량!$B$3:$AI$200,W1,FALSE)</f>
        <v>0</v>
      </c>
      <c r="X243" s="122">
        <f>VLOOKUP($C$243,[77]납품수량!$B$3:$AI$200,X1,FALSE)</f>
        <v>0</v>
      </c>
      <c r="Y243" s="122">
        <f>VLOOKUP($C$243,[77]납품수량!$B$3:$AI$200,Y1,FALSE)</f>
        <v>0</v>
      </c>
      <c r="Z243" s="122">
        <f>VLOOKUP($C$243,[77]납품수량!$B$3:$AI$200,Z1,FALSE)</f>
        <v>0</v>
      </c>
      <c r="AA243" s="122">
        <f>VLOOKUP($C$243,[77]납품수량!$B$3:$AI$200,AA1,FALSE)</f>
        <v>0</v>
      </c>
      <c r="AB243" s="122">
        <f>VLOOKUP($C$243,[77]납품수량!$B$3:$AI$200,AB1,FALSE)</f>
        <v>0</v>
      </c>
      <c r="AC243" s="122">
        <f>VLOOKUP($C$243,[77]납품수량!$B$3:$AI$200,AC1,FALSE)</f>
        <v>0</v>
      </c>
      <c r="AD243" s="122">
        <f>VLOOKUP($C$243,[77]납품수량!$B$3:$AI$200,AD1,FALSE)</f>
        <v>0</v>
      </c>
      <c r="AE243" s="122">
        <f>VLOOKUP($C$243,[77]납품수량!$B$3:$AI$200,AE1,FALSE)</f>
        <v>0</v>
      </c>
      <c r="AF243" s="122">
        <f>VLOOKUP($C$243,[77]납품수량!$B$3:$AI$200,AF1,FALSE)</f>
        <v>0</v>
      </c>
      <c r="AG243" s="122">
        <f>VLOOKUP($C$243,[77]납품수량!$B$3:$AI$200,AG1,FALSE)</f>
        <v>0</v>
      </c>
      <c r="AH243" s="122">
        <f>VLOOKUP($C$243,[77]납품수량!$B$3:$AI$200,AH1,FALSE)</f>
        <v>0</v>
      </c>
      <c r="AI243" s="122">
        <f>VLOOKUP($C$243,[77]납품수량!$B$3:$AI$200,AI1,FALSE)</f>
        <v>0</v>
      </c>
      <c r="AJ243" s="122">
        <f>VLOOKUP($C$243,[77]납품수량!$B$3:$AI$200,AJ1,FALSE)</f>
        <v>0</v>
      </c>
      <c r="AK243" s="122">
        <f>VLOOKUP($C$243,[77]납품수량!$B$3:$AI$200,AK1,FALSE)</f>
        <v>0</v>
      </c>
      <c r="AL243" s="122">
        <f>SUM(G243:AK243)</f>
        <v>0</v>
      </c>
      <c r="AM243" s="61"/>
      <c r="AN243" s="61"/>
      <c r="AO243" s="61"/>
      <c r="AP243" s="61"/>
      <c r="AQ243" s="61"/>
      <c r="AR243" s="61"/>
      <c r="AS243" s="61"/>
      <c r="AT243" s="61"/>
      <c r="AU243" s="61"/>
      <c r="AV243" s="61"/>
      <c r="AW243" s="61"/>
      <c r="AX243" s="61"/>
      <c r="AY243" s="61"/>
      <c r="AZ243" s="61"/>
      <c r="BA243" s="61"/>
      <c r="BB243" s="61"/>
      <c r="BC243" s="61"/>
      <c r="BD243" s="61"/>
      <c r="BE243" s="61"/>
      <c r="BF243" s="61"/>
      <c r="BG243" s="61"/>
      <c r="BH243" s="61"/>
      <c r="BI243" s="61"/>
      <c r="BJ243" s="61"/>
      <c r="BK243" s="61"/>
      <c r="BL243" s="61"/>
      <c r="BM243" s="61"/>
      <c r="BN243" s="61"/>
      <c r="BO243" s="61"/>
      <c r="BP243" s="61"/>
      <c r="BQ243" s="61"/>
      <c r="BR243" s="61"/>
      <c r="BS243" s="61"/>
      <c r="BT243" s="61"/>
      <c r="BU243" s="61"/>
      <c r="BV243" s="61"/>
      <c r="BW243" s="61"/>
      <c r="BX243" s="61"/>
      <c r="BY243" s="61"/>
      <c r="BZ243" s="61"/>
      <c r="CA243" s="61"/>
      <c r="CB243" s="61"/>
      <c r="CC243" s="61"/>
      <c r="CD243" s="61"/>
      <c r="CE243" s="61"/>
      <c r="CF243" s="61"/>
      <c r="CG243" s="61"/>
      <c r="CH243" s="61"/>
      <c r="CI243" s="61"/>
      <c r="CJ243" s="61"/>
      <c r="CK243" s="61"/>
      <c r="CL243" s="61"/>
      <c r="CM243" s="61"/>
      <c r="CN243" s="61"/>
      <c r="CO243" s="61"/>
      <c r="CP243" s="61"/>
      <c r="CQ243" s="61"/>
      <c r="CR243" s="61"/>
      <c r="CS243" s="61"/>
      <c r="CT243" s="61"/>
      <c r="CU243" s="61"/>
      <c r="CV243" s="61"/>
      <c r="CW243" s="61"/>
      <c r="CX243" s="61"/>
      <c r="CY243" s="61"/>
      <c r="CZ243" s="61"/>
      <c r="DA243" s="61"/>
      <c r="DB243" s="61"/>
    </row>
    <row r="244" spans="1:106" s="58" customFormat="1" ht="20.100000000000001" customHeight="1">
      <c r="A244" s="117"/>
      <c r="B244" s="840"/>
      <c r="C244" s="824"/>
      <c r="D244" s="826"/>
      <c r="E244" s="826"/>
      <c r="F244" s="795"/>
      <c r="G244" s="122">
        <f>$F$243*G243</f>
        <v>0</v>
      </c>
      <c r="H244" s="122">
        <f t="shared" ref="H244:AK244" si="121">$F$243*H243</f>
        <v>0</v>
      </c>
      <c r="I244" s="122">
        <f t="shared" si="121"/>
        <v>0</v>
      </c>
      <c r="J244" s="122">
        <f t="shared" si="121"/>
        <v>0</v>
      </c>
      <c r="K244" s="122">
        <f t="shared" si="121"/>
        <v>0</v>
      </c>
      <c r="L244" s="122">
        <f t="shared" si="121"/>
        <v>0</v>
      </c>
      <c r="M244" s="122">
        <f t="shared" si="121"/>
        <v>0</v>
      </c>
      <c r="N244" s="122">
        <f t="shared" si="121"/>
        <v>0</v>
      </c>
      <c r="O244" s="122">
        <f t="shared" si="121"/>
        <v>0</v>
      </c>
      <c r="P244" s="122">
        <f t="shared" si="121"/>
        <v>0</v>
      </c>
      <c r="Q244" s="122">
        <f t="shared" si="121"/>
        <v>0</v>
      </c>
      <c r="R244" s="122">
        <f t="shared" si="121"/>
        <v>0</v>
      </c>
      <c r="S244" s="122">
        <f t="shared" si="121"/>
        <v>0</v>
      </c>
      <c r="T244" s="122">
        <f t="shared" si="121"/>
        <v>0</v>
      </c>
      <c r="U244" s="122">
        <f t="shared" si="121"/>
        <v>0</v>
      </c>
      <c r="V244" s="122">
        <f t="shared" si="121"/>
        <v>0</v>
      </c>
      <c r="W244" s="122">
        <f t="shared" si="121"/>
        <v>0</v>
      </c>
      <c r="X244" s="122">
        <f t="shared" si="121"/>
        <v>0</v>
      </c>
      <c r="Y244" s="122">
        <f t="shared" si="121"/>
        <v>0</v>
      </c>
      <c r="Z244" s="122">
        <f t="shared" si="121"/>
        <v>0</v>
      </c>
      <c r="AA244" s="122">
        <f t="shared" si="121"/>
        <v>0</v>
      </c>
      <c r="AB244" s="122">
        <f t="shared" si="121"/>
        <v>0</v>
      </c>
      <c r="AC244" s="122">
        <f t="shared" si="121"/>
        <v>0</v>
      </c>
      <c r="AD244" s="122">
        <f t="shared" si="121"/>
        <v>0</v>
      </c>
      <c r="AE244" s="122">
        <f t="shared" si="121"/>
        <v>0</v>
      </c>
      <c r="AF244" s="122">
        <f t="shared" si="121"/>
        <v>0</v>
      </c>
      <c r="AG244" s="122">
        <f t="shared" si="121"/>
        <v>0</v>
      </c>
      <c r="AH244" s="122">
        <f t="shared" si="121"/>
        <v>0</v>
      </c>
      <c r="AI244" s="122">
        <f t="shared" si="121"/>
        <v>0</v>
      </c>
      <c r="AJ244" s="122">
        <f t="shared" si="121"/>
        <v>0</v>
      </c>
      <c r="AK244" s="122">
        <f t="shared" si="121"/>
        <v>0</v>
      </c>
      <c r="AL244" s="122">
        <f>F243*AL243</f>
        <v>0</v>
      </c>
      <c r="AM244" s="61"/>
      <c r="AN244" s="61"/>
      <c r="AO244" s="61"/>
      <c r="AP244" s="61"/>
      <c r="AQ244" s="61"/>
      <c r="AR244" s="61"/>
      <c r="AS244" s="61"/>
      <c r="AT244" s="61"/>
      <c r="AU244" s="61"/>
      <c r="AV244" s="61"/>
      <c r="AW244" s="61"/>
      <c r="AX244" s="61"/>
      <c r="AY244" s="61"/>
      <c r="AZ244" s="61"/>
      <c r="BA244" s="61"/>
      <c r="BB244" s="61"/>
      <c r="BC244" s="61"/>
      <c r="BD244" s="61"/>
      <c r="BE244" s="61"/>
      <c r="BF244" s="61"/>
      <c r="BG244" s="61"/>
      <c r="BH244" s="61"/>
      <c r="BI244" s="61"/>
      <c r="BJ244" s="61"/>
      <c r="BK244" s="61"/>
      <c r="BL244" s="61"/>
      <c r="BM244" s="61"/>
      <c r="BN244" s="61"/>
      <c r="BO244" s="61"/>
      <c r="BP244" s="61"/>
      <c r="BQ244" s="61"/>
      <c r="BR244" s="61"/>
      <c r="BS244" s="61"/>
      <c r="BT244" s="61"/>
      <c r="BU244" s="61"/>
      <c r="BV244" s="61"/>
      <c r="BW244" s="61"/>
      <c r="BX244" s="61"/>
      <c r="BY244" s="61"/>
      <c r="BZ244" s="61"/>
      <c r="CA244" s="61"/>
      <c r="CB244" s="61"/>
      <c r="CC244" s="61"/>
      <c r="CD244" s="61"/>
      <c r="CE244" s="61"/>
      <c r="CF244" s="61"/>
      <c r="CG244" s="61"/>
      <c r="CH244" s="61"/>
      <c r="CI244" s="61"/>
      <c r="CJ244" s="61"/>
      <c r="CK244" s="61"/>
      <c r="CL244" s="61"/>
      <c r="CM244" s="61"/>
      <c r="CN244" s="61"/>
      <c r="CO244" s="61"/>
      <c r="CP244" s="61"/>
      <c r="CQ244" s="61"/>
      <c r="CR244" s="61"/>
      <c r="CS244" s="61"/>
      <c r="CT244" s="61"/>
      <c r="CU244" s="61"/>
      <c r="CV244" s="61"/>
      <c r="CW244" s="61"/>
      <c r="CX244" s="61"/>
      <c r="CY244" s="61"/>
      <c r="CZ244" s="61"/>
      <c r="DA244" s="61"/>
      <c r="DB244" s="61"/>
    </row>
    <row r="245" spans="1:106" s="58" customFormat="1" ht="20.100000000000001" customHeight="1">
      <c r="A245" s="117" t="s">
        <v>425</v>
      </c>
      <c r="B245" s="840"/>
      <c r="C245" s="823" t="s">
        <v>148</v>
      </c>
      <c r="D245" s="825" t="str">
        <f>[76]납품수량!C123</f>
        <v>MOTOR MOUNTING PLATE COVER FOR GLASS (MQ4/YG)</v>
      </c>
      <c r="E245" s="825" t="str">
        <f>[76]납품수량!D123</f>
        <v>MQ4</v>
      </c>
      <c r="F245" s="794">
        <f>VLOOKUP(C245,'[72]납품수량(영업)'!$C$3:$F$260,4,FALSE)</f>
        <v>0</v>
      </c>
      <c r="G245" s="122">
        <f>VLOOKUP($C$245,[77]납품수량!$B$3:$AI$200,G1,FALSE)</f>
        <v>0</v>
      </c>
      <c r="H245" s="122">
        <f>VLOOKUP($C$245,[77]납품수량!$B$3:$AI$200,H1,FALSE)</f>
        <v>0</v>
      </c>
      <c r="I245" s="122">
        <f>VLOOKUP($C$245,[77]납품수량!$B$3:$AI$200,I1,FALSE)</f>
        <v>0</v>
      </c>
      <c r="J245" s="122">
        <f>VLOOKUP($C$245,[77]납품수량!$B$3:$AI$200,J1,FALSE)</f>
        <v>0</v>
      </c>
      <c r="K245" s="122">
        <f>VLOOKUP($C$245,[77]납품수량!$B$3:$AI$200,K1,FALSE)</f>
        <v>0</v>
      </c>
      <c r="L245" s="122">
        <f>VLOOKUP($C$245,[77]납품수량!$B$3:$AI$200,L1,FALSE)</f>
        <v>0</v>
      </c>
      <c r="M245" s="122">
        <f>VLOOKUP($C$245,[77]납품수량!$B$3:$AI$200,M1,FALSE)</f>
        <v>0</v>
      </c>
      <c r="N245" s="122">
        <f>VLOOKUP($C$245,[77]납품수량!$B$3:$AI$200,N1,FALSE)</f>
        <v>0</v>
      </c>
      <c r="O245" s="122">
        <f>VLOOKUP($C$245,[77]납품수량!$B$3:$AI$200,O1,FALSE)</f>
        <v>0</v>
      </c>
      <c r="P245" s="122">
        <f>VLOOKUP($C$245,[77]납품수량!$B$3:$AI$200,P1,FALSE)</f>
        <v>0</v>
      </c>
      <c r="Q245" s="122">
        <f>VLOOKUP($C$245,[77]납품수량!$B$3:$AI$200,Q1,FALSE)</f>
        <v>0</v>
      </c>
      <c r="R245" s="122">
        <f>VLOOKUP($C$245,[77]납품수량!$B$3:$AI$200,R1,FALSE)</f>
        <v>0</v>
      </c>
      <c r="S245" s="122">
        <f>VLOOKUP($C$245,[77]납품수량!$B$3:$AI$200,S1,FALSE)</f>
        <v>0</v>
      </c>
      <c r="T245" s="122">
        <f>VLOOKUP($C$245,[77]납품수량!$B$3:$AI$200,T1,FALSE)</f>
        <v>0</v>
      </c>
      <c r="U245" s="122">
        <f>VLOOKUP($C$245,[77]납품수량!$B$3:$AI$200,U1,FALSE)</f>
        <v>0</v>
      </c>
      <c r="V245" s="122">
        <f>VLOOKUP($C$245,[77]납품수량!$B$3:$AI$200,V1,FALSE)</f>
        <v>0</v>
      </c>
      <c r="W245" s="122">
        <f>VLOOKUP($C$245,[77]납품수량!$B$3:$AI$200,W1,FALSE)</f>
        <v>0</v>
      </c>
      <c r="X245" s="122">
        <f>VLOOKUP($C$245,[77]납품수량!$B$3:$AI$200,X1,FALSE)</f>
        <v>0</v>
      </c>
      <c r="Y245" s="122">
        <f>VLOOKUP($C$245,[77]납품수량!$B$3:$AI$200,Y1,FALSE)</f>
        <v>0</v>
      </c>
      <c r="Z245" s="122">
        <f>VLOOKUP($C$245,[77]납품수량!$B$3:$AI$200,Z1,FALSE)</f>
        <v>0</v>
      </c>
      <c r="AA245" s="122">
        <f>VLOOKUP($C$245,[77]납품수량!$B$3:$AI$200,AA1,FALSE)</f>
        <v>0</v>
      </c>
      <c r="AB245" s="122">
        <f>VLOOKUP($C$245,[77]납품수량!$B$3:$AI$200,AB1,FALSE)</f>
        <v>0</v>
      </c>
      <c r="AC245" s="122">
        <f>VLOOKUP($C$245,[77]납품수량!$B$3:$AI$200,AC1,FALSE)</f>
        <v>0</v>
      </c>
      <c r="AD245" s="122">
        <f>VLOOKUP($C$245,[77]납품수량!$B$3:$AI$200,AD1,FALSE)</f>
        <v>0</v>
      </c>
      <c r="AE245" s="122">
        <f>VLOOKUP($C$245,[77]납품수량!$B$3:$AI$200,AE1,FALSE)</f>
        <v>0</v>
      </c>
      <c r="AF245" s="122">
        <f>VLOOKUP($C$245,[77]납품수량!$B$3:$AI$200,AF1,FALSE)</f>
        <v>0</v>
      </c>
      <c r="AG245" s="122">
        <f>VLOOKUP($C$245,[77]납품수량!$B$3:$AI$200,AG1,FALSE)</f>
        <v>0</v>
      </c>
      <c r="AH245" s="122">
        <f>VLOOKUP($C$245,[77]납품수량!$B$3:$AI$200,AH1,FALSE)</f>
        <v>0</v>
      </c>
      <c r="AI245" s="122">
        <f>VLOOKUP($C$245,[77]납품수량!$B$3:$AI$200,AI1,FALSE)</f>
        <v>0</v>
      </c>
      <c r="AJ245" s="122">
        <f>VLOOKUP($C$245,[77]납품수량!$B$3:$AI$200,AJ1,FALSE)</f>
        <v>0</v>
      </c>
      <c r="AK245" s="122">
        <f>VLOOKUP($C$245,[77]납품수량!$B$3:$AI$200,AK1,FALSE)</f>
        <v>0</v>
      </c>
      <c r="AL245" s="122">
        <f>SUM(G245:AK245)</f>
        <v>0</v>
      </c>
      <c r="AM245" s="61"/>
      <c r="AN245" s="61"/>
      <c r="AO245" s="61"/>
      <c r="AP245" s="61"/>
      <c r="AQ245" s="61"/>
      <c r="AR245" s="61"/>
      <c r="AS245" s="61"/>
      <c r="AT245" s="61"/>
      <c r="AU245" s="61"/>
      <c r="AV245" s="61"/>
      <c r="AW245" s="61"/>
      <c r="AX245" s="61"/>
      <c r="AY245" s="61"/>
      <c r="AZ245" s="61"/>
      <c r="BA245" s="61"/>
      <c r="BB245" s="61"/>
      <c r="BC245" s="61"/>
      <c r="BD245" s="61"/>
      <c r="BE245" s="61"/>
      <c r="BF245" s="61"/>
      <c r="BG245" s="61"/>
      <c r="BH245" s="61"/>
      <c r="BI245" s="61"/>
      <c r="BJ245" s="61"/>
      <c r="BK245" s="61"/>
      <c r="BL245" s="61"/>
      <c r="BM245" s="61"/>
      <c r="BN245" s="61"/>
      <c r="BO245" s="61"/>
      <c r="BP245" s="61"/>
      <c r="BQ245" s="61"/>
      <c r="BR245" s="61"/>
      <c r="BS245" s="61"/>
      <c r="BT245" s="61"/>
      <c r="BU245" s="61"/>
      <c r="BV245" s="61"/>
      <c r="BW245" s="61"/>
      <c r="BX245" s="61"/>
      <c r="BY245" s="61"/>
      <c r="BZ245" s="61"/>
      <c r="CA245" s="61"/>
      <c r="CB245" s="61"/>
      <c r="CC245" s="61"/>
      <c r="CD245" s="61"/>
      <c r="CE245" s="61"/>
      <c r="CF245" s="61"/>
      <c r="CG245" s="61"/>
      <c r="CH245" s="61"/>
      <c r="CI245" s="61"/>
      <c r="CJ245" s="61"/>
      <c r="CK245" s="61"/>
      <c r="CL245" s="61"/>
      <c r="CM245" s="61"/>
      <c r="CN245" s="61"/>
      <c r="CO245" s="61"/>
      <c r="CP245" s="61"/>
      <c r="CQ245" s="61"/>
      <c r="CR245" s="61"/>
      <c r="CS245" s="61"/>
      <c r="CT245" s="61"/>
      <c r="CU245" s="61"/>
      <c r="CV245" s="61"/>
      <c r="CW245" s="61"/>
      <c r="CX245" s="61"/>
      <c r="CY245" s="61"/>
      <c r="CZ245" s="61"/>
      <c r="DA245" s="61"/>
      <c r="DB245" s="61"/>
    </row>
    <row r="246" spans="1:106" s="58" customFormat="1" ht="20.100000000000001" customHeight="1">
      <c r="A246" s="117"/>
      <c r="B246" s="840"/>
      <c r="C246" s="824"/>
      <c r="D246" s="826"/>
      <c r="E246" s="826"/>
      <c r="F246" s="795"/>
      <c r="G246" s="122">
        <f>$F$245*G245</f>
        <v>0</v>
      </c>
      <c r="H246" s="122">
        <f t="shared" ref="H246:AK246" si="122">$F$245*H245</f>
        <v>0</v>
      </c>
      <c r="I246" s="122">
        <f t="shared" si="122"/>
        <v>0</v>
      </c>
      <c r="J246" s="122">
        <f t="shared" si="122"/>
        <v>0</v>
      </c>
      <c r="K246" s="122">
        <f t="shared" si="122"/>
        <v>0</v>
      </c>
      <c r="L246" s="122">
        <f t="shared" si="122"/>
        <v>0</v>
      </c>
      <c r="M246" s="122">
        <f t="shared" si="122"/>
        <v>0</v>
      </c>
      <c r="N246" s="122">
        <f t="shared" si="122"/>
        <v>0</v>
      </c>
      <c r="O246" s="122">
        <f t="shared" si="122"/>
        <v>0</v>
      </c>
      <c r="P246" s="122">
        <f t="shared" si="122"/>
        <v>0</v>
      </c>
      <c r="Q246" s="122">
        <f t="shared" si="122"/>
        <v>0</v>
      </c>
      <c r="R246" s="122">
        <f t="shared" si="122"/>
        <v>0</v>
      </c>
      <c r="S246" s="122">
        <f t="shared" si="122"/>
        <v>0</v>
      </c>
      <c r="T246" s="122">
        <f t="shared" si="122"/>
        <v>0</v>
      </c>
      <c r="U246" s="122">
        <f t="shared" si="122"/>
        <v>0</v>
      </c>
      <c r="V246" s="122">
        <f t="shared" si="122"/>
        <v>0</v>
      </c>
      <c r="W246" s="122">
        <f t="shared" si="122"/>
        <v>0</v>
      </c>
      <c r="X246" s="122">
        <f t="shared" si="122"/>
        <v>0</v>
      </c>
      <c r="Y246" s="122">
        <f t="shared" si="122"/>
        <v>0</v>
      </c>
      <c r="Z246" s="122">
        <f t="shared" si="122"/>
        <v>0</v>
      </c>
      <c r="AA246" s="122">
        <f t="shared" si="122"/>
        <v>0</v>
      </c>
      <c r="AB246" s="122">
        <f t="shared" si="122"/>
        <v>0</v>
      </c>
      <c r="AC246" s="122">
        <f t="shared" si="122"/>
        <v>0</v>
      </c>
      <c r="AD246" s="122">
        <f t="shared" si="122"/>
        <v>0</v>
      </c>
      <c r="AE246" s="122">
        <f t="shared" si="122"/>
        <v>0</v>
      </c>
      <c r="AF246" s="122">
        <f t="shared" si="122"/>
        <v>0</v>
      </c>
      <c r="AG246" s="122">
        <f t="shared" si="122"/>
        <v>0</v>
      </c>
      <c r="AH246" s="122">
        <f t="shared" si="122"/>
        <v>0</v>
      </c>
      <c r="AI246" s="122">
        <f t="shared" si="122"/>
        <v>0</v>
      </c>
      <c r="AJ246" s="122">
        <f t="shared" si="122"/>
        <v>0</v>
      </c>
      <c r="AK246" s="122">
        <f t="shared" si="122"/>
        <v>0</v>
      </c>
      <c r="AL246" s="122">
        <f>F245*AL245</f>
        <v>0</v>
      </c>
      <c r="AM246" s="61"/>
      <c r="AN246" s="61"/>
      <c r="AO246" s="61"/>
      <c r="AP246" s="61"/>
      <c r="AQ246" s="61"/>
      <c r="AR246" s="61"/>
      <c r="AS246" s="61"/>
      <c r="AT246" s="61"/>
      <c r="AU246" s="61"/>
      <c r="AV246" s="61"/>
      <c r="AW246" s="61"/>
      <c r="AX246" s="61"/>
      <c r="AY246" s="61"/>
      <c r="AZ246" s="61"/>
      <c r="BA246" s="61"/>
      <c r="BB246" s="61"/>
      <c r="BC246" s="61"/>
      <c r="BD246" s="61"/>
      <c r="BE246" s="61"/>
      <c r="BF246" s="61"/>
      <c r="BG246" s="61"/>
      <c r="BH246" s="61"/>
      <c r="BI246" s="61"/>
      <c r="BJ246" s="61"/>
      <c r="BK246" s="61"/>
      <c r="BL246" s="61"/>
      <c r="BM246" s="61"/>
      <c r="BN246" s="61"/>
      <c r="BO246" s="61"/>
      <c r="BP246" s="61"/>
      <c r="BQ246" s="61"/>
      <c r="BR246" s="61"/>
      <c r="BS246" s="61"/>
      <c r="BT246" s="61"/>
      <c r="BU246" s="61"/>
      <c r="BV246" s="61"/>
      <c r="BW246" s="61"/>
      <c r="BX246" s="61"/>
      <c r="BY246" s="61"/>
      <c r="BZ246" s="61"/>
      <c r="CA246" s="61"/>
      <c r="CB246" s="61"/>
      <c r="CC246" s="61"/>
      <c r="CD246" s="61"/>
      <c r="CE246" s="61"/>
      <c r="CF246" s="61"/>
      <c r="CG246" s="61"/>
      <c r="CH246" s="61"/>
      <c r="CI246" s="61"/>
      <c r="CJ246" s="61"/>
      <c r="CK246" s="61"/>
      <c r="CL246" s="61"/>
      <c r="CM246" s="61"/>
      <c r="CN246" s="61"/>
      <c r="CO246" s="61"/>
      <c r="CP246" s="61"/>
      <c r="CQ246" s="61"/>
      <c r="CR246" s="61"/>
      <c r="CS246" s="61"/>
      <c r="CT246" s="61"/>
      <c r="CU246" s="61"/>
      <c r="CV246" s="61"/>
      <c r="CW246" s="61"/>
      <c r="CX246" s="61"/>
      <c r="CY246" s="61"/>
      <c r="CZ246" s="61"/>
      <c r="DA246" s="61"/>
      <c r="DB246" s="61"/>
    </row>
    <row r="247" spans="1:106" s="58" customFormat="1" ht="20.100000000000001" customHeight="1">
      <c r="A247" s="117" t="s">
        <v>425</v>
      </c>
      <c r="B247" s="840"/>
      <c r="C247" s="815" t="s">
        <v>91</v>
      </c>
      <c r="D247" s="817" t="str">
        <f>[76]납품수량!C124</f>
        <v>GLASS REINFORCEMENT ASSY</v>
      </c>
      <c r="E247" s="817" t="str">
        <f>[76]납품수량!D124</f>
        <v>MQ4</v>
      </c>
      <c r="F247" s="794">
        <f>VLOOKUP(C247,'[72]납품수량(영업)'!$C$3:$F$260,4,FALSE)</f>
        <v>15350</v>
      </c>
      <c r="G247" s="122">
        <f>VLOOKUP($C$247,[77]납품수량!$B$3:$AI$200,G1,FALSE)</f>
        <v>0</v>
      </c>
      <c r="H247" s="122">
        <f>VLOOKUP($C$247,[77]납품수량!$B$3:$AI$200,H1,FALSE)</f>
        <v>400</v>
      </c>
      <c r="I247" s="122">
        <f>VLOOKUP($C$247,[77]납품수량!$B$3:$AI$200,I1,FALSE)</f>
        <v>200</v>
      </c>
      <c r="J247" s="122">
        <f>VLOOKUP($C$247,[77]납품수량!$B$3:$AI$200,J1,FALSE)</f>
        <v>0</v>
      </c>
      <c r="K247" s="122">
        <f>VLOOKUP($C$247,[77]납품수량!$B$3:$AI$200,K1,FALSE)</f>
        <v>0</v>
      </c>
      <c r="L247" s="122">
        <f>VLOOKUP($C$247,[77]납품수량!$B$3:$AI$200,L1,FALSE)</f>
        <v>0</v>
      </c>
      <c r="M247" s="122">
        <f>VLOOKUP($C$247,[77]납품수량!$B$3:$AI$200,M1,FALSE)</f>
        <v>600</v>
      </c>
      <c r="N247" s="122">
        <f>VLOOKUP($C$247,[77]납품수량!$B$3:$AI$200,N1,FALSE)</f>
        <v>600</v>
      </c>
      <c r="O247" s="122">
        <f>VLOOKUP($C$247,[77]납품수량!$B$3:$AI$200,O1,FALSE)</f>
        <v>600</v>
      </c>
      <c r="P247" s="122">
        <f>VLOOKUP($C$247,[77]납품수량!$B$3:$AI$200,P1,FALSE)</f>
        <v>100</v>
      </c>
      <c r="Q247" s="122">
        <f>VLOOKUP($C$247,[77]납품수량!$B$3:$AI$200,Q1,FALSE)</f>
        <v>0</v>
      </c>
      <c r="R247" s="122">
        <f>VLOOKUP($C$247,[77]납품수량!$B$3:$AI$200,R1,FALSE)</f>
        <v>400</v>
      </c>
      <c r="S247" s="122">
        <f>VLOOKUP($C$247,[77]납품수량!$B$3:$AI$200,S1,FALSE)</f>
        <v>300</v>
      </c>
      <c r="T247" s="122">
        <f>VLOOKUP($C$247,[77]납품수량!$B$3:$AI$200,T1,FALSE)</f>
        <v>500</v>
      </c>
      <c r="U247" s="122">
        <f>VLOOKUP($C$247,[77]납품수량!$B$3:$AI$200,U1,FALSE)</f>
        <v>0</v>
      </c>
      <c r="V247" s="122">
        <f>VLOOKUP($C$247,[77]납품수량!$B$3:$AI$200,V1,FALSE)</f>
        <v>300</v>
      </c>
      <c r="W247" s="122">
        <f>VLOOKUP($C$247,[77]납품수량!$B$3:$AI$200,W1,FALSE)</f>
        <v>0</v>
      </c>
      <c r="X247" s="122">
        <f>VLOOKUP($C$247,[77]납품수량!$B$3:$AI$200,X1,FALSE)</f>
        <v>0</v>
      </c>
      <c r="Y247" s="122">
        <f>VLOOKUP($C$247,[77]납품수량!$B$3:$AI$200,Y1,FALSE)</f>
        <v>600</v>
      </c>
      <c r="Z247" s="122">
        <f>VLOOKUP($C$247,[77]납품수량!$B$3:$AI$200,Z1,FALSE)</f>
        <v>0</v>
      </c>
      <c r="AA247" s="122">
        <f>VLOOKUP($C$247,[77]납품수량!$B$3:$AI$200,AA1,FALSE)</f>
        <v>500</v>
      </c>
      <c r="AB247" s="122">
        <f>VLOOKUP($C$247,[77]납품수량!$B$3:$AI$200,AB1,FALSE)</f>
        <v>0</v>
      </c>
      <c r="AC247" s="122">
        <f>VLOOKUP($C$247,[77]납품수량!$B$3:$AI$200,AC1,FALSE)</f>
        <v>500</v>
      </c>
      <c r="AD247" s="122">
        <f>VLOOKUP($C$247,[77]납품수량!$B$3:$AI$200,AD1,FALSE)</f>
        <v>0</v>
      </c>
      <c r="AE247" s="122">
        <f>VLOOKUP($C$247,[77]납품수량!$B$3:$AI$200,AE1,FALSE)</f>
        <v>0</v>
      </c>
      <c r="AF247" s="122">
        <f>VLOOKUP($C$247,[77]납품수량!$B$3:$AI$200,AF1,FALSE)</f>
        <v>300</v>
      </c>
      <c r="AG247" s="122">
        <f>VLOOKUP($C$247,[77]납품수량!$B$3:$AI$200,AG1,FALSE)</f>
        <v>700</v>
      </c>
      <c r="AH247" s="122">
        <f>VLOOKUP($C$247,[77]납품수량!$B$3:$AI$200,AH1,FALSE)</f>
        <v>500</v>
      </c>
      <c r="AI247" s="122">
        <f>VLOOKUP($C$247,[77]납품수량!$B$3:$AI$200,AI1,FALSE)</f>
        <v>600</v>
      </c>
      <c r="AJ247" s="122">
        <f>VLOOKUP($C$247,[77]납품수량!$B$3:$AI$200,AJ1,FALSE)</f>
        <v>600</v>
      </c>
      <c r="AK247" s="122">
        <f>VLOOKUP($C$247,[77]납품수량!$B$3:$AI$200,AK1,FALSE)</f>
        <v>0</v>
      </c>
      <c r="AL247" s="122">
        <f>SUM(G247:AK247)</f>
        <v>8300</v>
      </c>
      <c r="AM247" s="61"/>
      <c r="AN247" s="61"/>
      <c r="AO247" s="61"/>
      <c r="AP247" s="61"/>
      <c r="AQ247" s="61"/>
      <c r="AR247" s="61"/>
      <c r="AS247" s="61"/>
      <c r="AT247" s="61"/>
      <c r="AU247" s="61"/>
      <c r="AV247" s="61"/>
      <c r="AW247" s="61"/>
      <c r="AX247" s="61"/>
      <c r="AY247" s="61"/>
      <c r="AZ247" s="61"/>
      <c r="BA247" s="61"/>
      <c r="BB247" s="61"/>
      <c r="BC247" s="61"/>
      <c r="BD247" s="61"/>
      <c r="BE247" s="61"/>
      <c r="BF247" s="61"/>
      <c r="BG247" s="61"/>
      <c r="BH247" s="61"/>
      <c r="BI247" s="61"/>
      <c r="BJ247" s="61"/>
      <c r="BK247" s="61"/>
      <c r="BL247" s="61"/>
      <c r="BM247" s="61"/>
      <c r="BN247" s="61"/>
      <c r="BO247" s="61"/>
      <c r="BP247" s="61"/>
      <c r="BQ247" s="61"/>
      <c r="BR247" s="61"/>
      <c r="BS247" s="61"/>
      <c r="BT247" s="61"/>
      <c r="BU247" s="61"/>
      <c r="BV247" s="61"/>
      <c r="BW247" s="61"/>
      <c r="BX247" s="61"/>
      <c r="BY247" s="61"/>
      <c r="BZ247" s="61"/>
      <c r="CA247" s="61"/>
      <c r="CB247" s="61"/>
      <c r="CC247" s="61"/>
      <c r="CD247" s="61"/>
      <c r="CE247" s="61"/>
      <c r="CF247" s="61"/>
      <c r="CG247" s="61"/>
      <c r="CH247" s="61"/>
      <c r="CI247" s="61"/>
      <c r="CJ247" s="61"/>
      <c r="CK247" s="61"/>
      <c r="CL247" s="61"/>
      <c r="CM247" s="61"/>
      <c r="CN247" s="61"/>
      <c r="CO247" s="61"/>
      <c r="CP247" s="61"/>
      <c r="CQ247" s="61"/>
      <c r="CR247" s="61"/>
      <c r="CS247" s="61"/>
      <c r="CT247" s="61"/>
      <c r="CU247" s="61"/>
      <c r="CV247" s="61"/>
      <c r="CW247" s="61"/>
      <c r="CX247" s="61"/>
      <c r="CY247" s="61"/>
      <c r="CZ247" s="61"/>
      <c r="DA247" s="61"/>
      <c r="DB247" s="61"/>
    </row>
    <row r="248" spans="1:106" s="58" customFormat="1" ht="20.100000000000001" customHeight="1">
      <c r="A248" s="117"/>
      <c r="B248" s="840"/>
      <c r="C248" s="816"/>
      <c r="D248" s="818"/>
      <c r="E248" s="818"/>
      <c r="F248" s="795"/>
      <c r="G248" s="122">
        <f>$F$247*G247</f>
        <v>0</v>
      </c>
      <c r="H248" s="122">
        <f t="shared" ref="H248:AK248" si="123">$F$247*H247</f>
        <v>6140000</v>
      </c>
      <c r="I248" s="122">
        <f t="shared" si="123"/>
        <v>3070000</v>
      </c>
      <c r="J248" s="122">
        <f t="shared" si="123"/>
        <v>0</v>
      </c>
      <c r="K248" s="122">
        <f t="shared" si="123"/>
        <v>0</v>
      </c>
      <c r="L248" s="122">
        <f t="shared" si="123"/>
        <v>0</v>
      </c>
      <c r="M248" s="122">
        <f t="shared" si="123"/>
        <v>9210000</v>
      </c>
      <c r="N248" s="122">
        <f t="shared" si="123"/>
        <v>9210000</v>
      </c>
      <c r="O248" s="122">
        <f t="shared" si="123"/>
        <v>9210000</v>
      </c>
      <c r="P248" s="122">
        <f t="shared" si="123"/>
        <v>1535000</v>
      </c>
      <c r="Q248" s="122">
        <f t="shared" si="123"/>
        <v>0</v>
      </c>
      <c r="R248" s="122">
        <f t="shared" si="123"/>
        <v>6140000</v>
      </c>
      <c r="S248" s="122">
        <f t="shared" si="123"/>
        <v>4605000</v>
      </c>
      <c r="T248" s="122">
        <f t="shared" si="123"/>
        <v>7675000</v>
      </c>
      <c r="U248" s="122">
        <f t="shared" si="123"/>
        <v>0</v>
      </c>
      <c r="V248" s="122">
        <f t="shared" si="123"/>
        <v>4605000</v>
      </c>
      <c r="W248" s="122">
        <f t="shared" si="123"/>
        <v>0</v>
      </c>
      <c r="X248" s="122">
        <f t="shared" si="123"/>
        <v>0</v>
      </c>
      <c r="Y248" s="122">
        <f t="shared" si="123"/>
        <v>9210000</v>
      </c>
      <c r="Z248" s="122">
        <f t="shared" si="123"/>
        <v>0</v>
      </c>
      <c r="AA248" s="122">
        <f t="shared" si="123"/>
        <v>7675000</v>
      </c>
      <c r="AB248" s="122">
        <f t="shared" si="123"/>
        <v>0</v>
      </c>
      <c r="AC248" s="122">
        <f t="shared" si="123"/>
        <v>7675000</v>
      </c>
      <c r="AD248" s="122">
        <f t="shared" si="123"/>
        <v>0</v>
      </c>
      <c r="AE248" s="122">
        <f t="shared" si="123"/>
        <v>0</v>
      </c>
      <c r="AF248" s="122">
        <f t="shared" si="123"/>
        <v>4605000</v>
      </c>
      <c r="AG248" s="122">
        <f t="shared" si="123"/>
        <v>10745000</v>
      </c>
      <c r="AH248" s="122">
        <f t="shared" si="123"/>
        <v>7675000</v>
      </c>
      <c r="AI248" s="122">
        <f t="shared" si="123"/>
        <v>9210000</v>
      </c>
      <c r="AJ248" s="122">
        <f t="shared" si="123"/>
        <v>9210000</v>
      </c>
      <c r="AK248" s="122">
        <f t="shared" si="123"/>
        <v>0</v>
      </c>
      <c r="AL248" s="122">
        <f>F247*AL247</f>
        <v>127405000</v>
      </c>
      <c r="AM248" s="61"/>
      <c r="AN248" s="61"/>
      <c r="AO248" s="61"/>
      <c r="AP248" s="61"/>
      <c r="AQ248" s="61"/>
      <c r="AR248" s="61"/>
      <c r="AS248" s="61"/>
      <c r="AT248" s="61"/>
      <c r="AU248" s="61"/>
      <c r="AV248" s="61"/>
      <c r="AW248" s="61"/>
      <c r="AX248" s="61"/>
      <c r="AY248" s="61"/>
      <c r="AZ248" s="61"/>
      <c r="BA248" s="61"/>
      <c r="BB248" s="61"/>
      <c r="BC248" s="61"/>
      <c r="BD248" s="61"/>
      <c r="BE248" s="61"/>
      <c r="BF248" s="61"/>
      <c r="BG248" s="61"/>
      <c r="BH248" s="61"/>
      <c r="BI248" s="61"/>
      <c r="BJ248" s="61"/>
      <c r="BK248" s="61"/>
      <c r="BL248" s="61"/>
      <c r="BM248" s="61"/>
      <c r="BN248" s="61"/>
      <c r="BO248" s="61"/>
      <c r="BP248" s="61"/>
      <c r="BQ248" s="61"/>
      <c r="BR248" s="61"/>
      <c r="BS248" s="61"/>
      <c r="BT248" s="61"/>
      <c r="BU248" s="61"/>
      <c r="BV248" s="61"/>
      <c r="BW248" s="61"/>
      <c r="BX248" s="61"/>
      <c r="BY248" s="61"/>
      <c r="BZ248" s="61"/>
      <c r="CA248" s="61"/>
      <c r="CB248" s="61"/>
      <c r="CC248" s="61"/>
      <c r="CD248" s="61"/>
      <c r="CE248" s="61"/>
      <c r="CF248" s="61"/>
      <c r="CG248" s="61"/>
      <c r="CH248" s="61"/>
      <c r="CI248" s="61"/>
      <c r="CJ248" s="61"/>
      <c r="CK248" s="61"/>
      <c r="CL248" s="61"/>
      <c r="CM248" s="61"/>
      <c r="CN248" s="61"/>
      <c r="CO248" s="61"/>
      <c r="CP248" s="61"/>
      <c r="CQ248" s="61"/>
      <c r="CR248" s="61"/>
      <c r="CS248" s="61"/>
      <c r="CT248" s="61"/>
      <c r="CU248" s="61"/>
      <c r="CV248" s="61"/>
      <c r="CW248" s="61"/>
      <c r="CX248" s="61"/>
      <c r="CY248" s="61"/>
      <c r="CZ248" s="61"/>
      <c r="DA248" s="61"/>
      <c r="DB248" s="61"/>
    </row>
    <row r="249" spans="1:106" s="58" customFormat="1" ht="20.100000000000001" customHeight="1">
      <c r="A249" s="117" t="s">
        <v>425</v>
      </c>
      <c r="B249" s="840"/>
      <c r="C249" s="819" t="s">
        <v>61</v>
      </c>
      <c r="D249" s="821" t="str">
        <f>[76]납품수량!C125</f>
        <v>MV1a BRACKET LH</v>
      </c>
      <c r="E249" s="821" t="str">
        <f>[76]납품수량!D125</f>
        <v>MV1a</v>
      </c>
      <c r="F249" s="794">
        <f>VLOOKUP(C249,'[72]납품수량(영업)'!$C$3:$F$260,4,FALSE)</f>
        <v>347</v>
      </c>
      <c r="G249" s="122">
        <f>VLOOKUP($C$249,[77]납품수량!$B$3:$AI$200,G1,FALSE)</f>
        <v>0</v>
      </c>
      <c r="H249" s="122">
        <f>VLOOKUP($C$249,[77]납품수량!$B$3:$AI$200,H1,FALSE)</f>
        <v>0</v>
      </c>
      <c r="I249" s="122">
        <f>VLOOKUP($C$249,[77]납품수량!$B$3:$AI$200,I1,FALSE)</f>
        <v>0</v>
      </c>
      <c r="J249" s="122">
        <f>VLOOKUP($C$249,[77]납품수량!$B$3:$AI$200,J1,FALSE)</f>
        <v>0</v>
      </c>
      <c r="K249" s="122">
        <f>VLOOKUP($C$249,[77]납품수량!$B$3:$AI$200,K1,FALSE)</f>
        <v>0</v>
      </c>
      <c r="L249" s="122">
        <f>VLOOKUP($C$249,[77]납품수량!$B$3:$AI$200,L1,FALSE)</f>
        <v>0</v>
      </c>
      <c r="M249" s="122">
        <f>VLOOKUP($C$249,[77]납품수량!$B$3:$AI$200,M1,FALSE)</f>
        <v>0</v>
      </c>
      <c r="N249" s="122">
        <f>VLOOKUP($C$249,[77]납품수량!$B$3:$AI$200,N1,FALSE)</f>
        <v>0</v>
      </c>
      <c r="O249" s="122">
        <f>VLOOKUP($C$249,[77]납품수량!$B$3:$AI$200,O1,FALSE)</f>
        <v>0</v>
      </c>
      <c r="P249" s="122">
        <f>VLOOKUP($C$249,[77]납품수량!$B$3:$AI$200,P1,FALSE)</f>
        <v>0</v>
      </c>
      <c r="Q249" s="122">
        <f>VLOOKUP($C$249,[77]납품수량!$B$3:$AI$200,Q1,FALSE)</f>
        <v>0</v>
      </c>
      <c r="R249" s="122">
        <f>VLOOKUP($C$249,[77]납품수량!$B$3:$AI$200,R1,FALSE)</f>
        <v>0</v>
      </c>
      <c r="S249" s="122">
        <f>VLOOKUP($C$249,[77]납품수량!$B$3:$AI$200,S1,FALSE)</f>
        <v>0</v>
      </c>
      <c r="T249" s="122">
        <f>VLOOKUP($C$249,[77]납품수량!$B$3:$AI$200,T1,FALSE)</f>
        <v>0</v>
      </c>
      <c r="U249" s="122">
        <f>VLOOKUP($C$249,[77]납품수량!$B$3:$AI$200,U1,FALSE)</f>
        <v>0</v>
      </c>
      <c r="V249" s="122">
        <f>VLOOKUP($C$249,[77]납품수량!$B$3:$AI$200,V1,FALSE)</f>
        <v>3200</v>
      </c>
      <c r="W249" s="122">
        <f>VLOOKUP($C$249,[77]납품수량!$B$3:$AI$200,W1,FALSE)</f>
        <v>0</v>
      </c>
      <c r="X249" s="122">
        <f>VLOOKUP($C$249,[77]납품수량!$B$3:$AI$200,X1,FALSE)</f>
        <v>0</v>
      </c>
      <c r="Y249" s="122">
        <f>VLOOKUP($C$249,[77]납품수량!$B$3:$AI$200,Y1,FALSE)</f>
        <v>0</v>
      </c>
      <c r="Z249" s="122">
        <f>VLOOKUP($C$249,[77]납품수량!$B$3:$AI$200,Z1,FALSE)</f>
        <v>0</v>
      </c>
      <c r="AA249" s="122">
        <f>VLOOKUP($C$249,[77]납품수량!$B$3:$AI$200,AA1,FALSE)</f>
        <v>0</v>
      </c>
      <c r="AB249" s="122">
        <f>VLOOKUP($C$249,[77]납품수량!$B$3:$AI$200,AB1,FALSE)</f>
        <v>0</v>
      </c>
      <c r="AC249" s="122">
        <f>VLOOKUP($C$249,[77]납품수량!$B$3:$AI$200,AC1,FALSE)</f>
        <v>0</v>
      </c>
      <c r="AD249" s="122">
        <f>VLOOKUP($C$249,[77]납품수량!$B$3:$AI$200,AD1,FALSE)</f>
        <v>0</v>
      </c>
      <c r="AE249" s="122">
        <f>VLOOKUP($C$249,[77]납품수량!$B$3:$AI$200,AE1,FALSE)</f>
        <v>0</v>
      </c>
      <c r="AF249" s="122">
        <f>VLOOKUP($C$249,[77]납품수량!$B$3:$AI$200,AF1,FALSE)</f>
        <v>0</v>
      </c>
      <c r="AG249" s="122">
        <f>VLOOKUP($C$249,[77]납품수량!$B$3:$AI$200,AG1,FALSE)</f>
        <v>0</v>
      </c>
      <c r="AH249" s="122">
        <f>VLOOKUP($C$249,[77]납품수량!$B$3:$AI$200,AH1,FALSE)</f>
        <v>0</v>
      </c>
      <c r="AI249" s="122">
        <f>VLOOKUP($C$249,[77]납품수량!$B$3:$AI$200,AI1,FALSE)</f>
        <v>0</v>
      </c>
      <c r="AJ249" s="122">
        <f>VLOOKUP($C$249,[77]납품수량!$B$3:$AI$200,AJ1,FALSE)</f>
        <v>0</v>
      </c>
      <c r="AK249" s="122">
        <f>VLOOKUP($C$249,[77]납품수량!$B$3:$AI$200,AK1,FALSE)</f>
        <v>0</v>
      </c>
      <c r="AL249" s="122">
        <f>SUM(G249:AK249)</f>
        <v>3200</v>
      </c>
      <c r="AM249" s="61"/>
      <c r="AN249" s="61"/>
      <c r="AO249" s="61"/>
      <c r="AP249" s="61"/>
      <c r="AQ249" s="61"/>
      <c r="AR249" s="61"/>
      <c r="AS249" s="61"/>
      <c r="AT249" s="61"/>
      <c r="AU249" s="61"/>
      <c r="AV249" s="61"/>
      <c r="AW249" s="61"/>
      <c r="AX249" s="61"/>
      <c r="AY249" s="61"/>
      <c r="AZ249" s="61"/>
      <c r="BA249" s="61"/>
      <c r="BB249" s="61"/>
      <c r="BC249" s="61"/>
      <c r="BD249" s="61"/>
      <c r="BE249" s="61"/>
      <c r="BF249" s="61"/>
      <c r="BG249" s="61"/>
      <c r="BH249" s="61"/>
      <c r="BI249" s="61"/>
      <c r="BJ249" s="61"/>
      <c r="BK249" s="61"/>
      <c r="BL249" s="61"/>
      <c r="BM249" s="61"/>
      <c r="BN249" s="61"/>
      <c r="BO249" s="61"/>
      <c r="BP249" s="61"/>
      <c r="BQ249" s="61"/>
      <c r="BR249" s="61"/>
      <c r="BS249" s="61"/>
      <c r="BT249" s="61"/>
      <c r="BU249" s="61"/>
      <c r="BV249" s="61"/>
      <c r="BW249" s="61"/>
      <c r="BX249" s="61"/>
      <c r="BY249" s="61"/>
      <c r="BZ249" s="61"/>
      <c r="CA249" s="61"/>
      <c r="CB249" s="61"/>
      <c r="CC249" s="61"/>
      <c r="CD249" s="61"/>
      <c r="CE249" s="61"/>
      <c r="CF249" s="61"/>
      <c r="CG249" s="61"/>
      <c r="CH249" s="61"/>
      <c r="CI249" s="61"/>
      <c r="CJ249" s="61"/>
      <c r="CK249" s="61"/>
      <c r="CL249" s="61"/>
      <c r="CM249" s="61"/>
      <c r="CN249" s="61"/>
      <c r="CO249" s="61"/>
      <c r="CP249" s="61"/>
      <c r="CQ249" s="61"/>
      <c r="CR249" s="61"/>
      <c r="CS249" s="61"/>
      <c r="CT249" s="61"/>
      <c r="CU249" s="61"/>
      <c r="CV249" s="61"/>
      <c r="CW249" s="61"/>
      <c r="CX249" s="61"/>
      <c r="CY249" s="61"/>
      <c r="CZ249" s="61"/>
      <c r="DA249" s="61"/>
      <c r="DB249" s="61"/>
    </row>
    <row r="250" spans="1:106" s="58" customFormat="1" ht="20.100000000000001" customHeight="1">
      <c r="A250" s="117"/>
      <c r="B250" s="840"/>
      <c r="C250" s="820"/>
      <c r="D250" s="822"/>
      <c r="E250" s="822"/>
      <c r="F250" s="795"/>
      <c r="G250" s="122">
        <f>$F$249*G249</f>
        <v>0</v>
      </c>
      <c r="H250" s="122">
        <f t="shared" ref="H250:AK250" si="124">$F$249*H249</f>
        <v>0</v>
      </c>
      <c r="I250" s="122">
        <f t="shared" si="124"/>
        <v>0</v>
      </c>
      <c r="J250" s="122">
        <f t="shared" si="124"/>
        <v>0</v>
      </c>
      <c r="K250" s="122">
        <f t="shared" si="124"/>
        <v>0</v>
      </c>
      <c r="L250" s="122">
        <f t="shared" si="124"/>
        <v>0</v>
      </c>
      <c r="M250" s="122">
        <f t="shared" si="124"/>
        <v>0</v>
      </c>
      <c r="N250" s="122">
        <f t="shared" si="124"/>
        <v>0</v>
      </c>
      <c r="O250" s="122">
        <f t="shared" si="124"/>
        <v>0</v>
      </c>
      <c r="P250" s="122">
        <f t="shared" si="124"/>
        <v>0</v>
      </c>
      <c r="Q250" s="122">
        <f t="shared" si="124"/>
        <v>0</v>
      </c>
      <c r="R250" s="122">
        <f t="shared" si="124"/>
        <v>0</v>
      </c>
      <c r="S250" s="122">
        <f t="shared" si="124"/>
        <v>0</v>
      </c>
      <c r="T250" s="122">
        <f t="shared" si="124"/>
        <v>0</v>
      </c>
      <c r="U250" s="122">
        <f t="shared" si="124"/>
        <v>0</v>
      </c>
      <c r="V250" s="122">
        <f t="shared" si="124"/>
        <v>1110400</v>
      </c>
      <c r="W250" s="122">
        <f t="shared" si="124"/>
        <v>0</v>
      </c>
      <c r="X250" s="122">
        <f t="shared" si="124"/>
        <v>0</v>
      </c>
      <c r="Y250" s="122">
        <f t="shared" si="124"/>
        <v>0</v>
      </c>
      <c r="Z250" s="122">
        <f t="shared" si="124"/>
        <v>0</v>
      </c>
      <c r="AA250" s="122">
        <f t="shared" si="124"/>
        <v>0</v>
      </c>
      <c r="AB250" s="122">
        <f t="shared" si="124"/>
        <v>0</v>
      </c>
      <c r="AC250" s="122">
        <f t="shared" si="124"/>
        <v>0</v>
      </c>
      <c r="AD250" s="122">
        <f t="shared" si="124"/>
        <v>0</v>
      </c>
      <c r="AE250" s="122">
        <f t="shared" si="124"/>
        <v>0</v>
      </c>
      <c r="AF250" s="122">
        <f t="shared" si="124"/>
        <v>0</v>
      </c>
      <c r="AG250" s="122">
        <f t="shared" si="124"/>
        <v>0</v>
      </c>
      <c r="AH250" s="122">
        <f t="shared" si="124"/>
        <v>0</v>
      </c>
      <c r="AI250" s="122">
        <f t="shared" si="124"/>
        <v>0</v>
      </c>
      <c r="AJ250" s="122">
        <f t="shared" si="124"/>
        <v>0</v>
      </c>
      <c r="AK250" s="122">
        <f t="shared" si="124"/>
        <v>0</v>
      </c>
      <c r="AL250" s="122">
        <f>F249*AL249</f>
        <v>1110400</v>
      </c>
      <c r="AM250" s="61"/>
      <c r="AN250" s="61"/>
      <c r="AO250" s="61"/>
      <c r="AP250" s="61"/>
      <c r="AQ250" s="61"/>
      <c r="AR250" s="61"/>
      <c r="AS250" s="61"/>
      <c r="AT250" s="61"/>
      <c r="AU250" s="61"/>
      <c r="AV250" s="61"/>
      <c r="AW250" s="61"/>
      <c r="AX250" s="61"/>
      <c r="AY250" s="61"/>
      <c r="AZ250" s="61"/>
      <c r="BA250" s="61"/>
      <c r="BB250" s="61"/>
      <c r="BC250" s="61"/>
      <c r="BD250" s="61"/>
      <c r="BE250" s="61"/>
      <c r="BF250" s="61"/>
      <c r="BG250" s="61"/>
      <c r="BH250" s="61"/>
      <c r="BI250" s="61"/>
      <c r="BJ250" s="61"/>
      <c r="BK250" s="61"/>
      <c r="BL250" s="61"/>
      <c r="BM250" s="61"/>
      <c r="BN250" s="61"/>
      <c r="BO250" s="61"/>
      <c r="BP250" s="61"/>
      <c r="BQ250" s="61"/>
      <c r="BR250" s="61"/>
      <c r="BS250" s="61"/>
      <c r="BT250" s="61"/>
      <c r="BU250" s="61"/>
      <c r="BV250" s="61"/>
      <c r="BW250" s="61"/>
      <c r="BX250" s="61"/>
      <c r="BY250" s="61"/>
      <c r="BZ250" s="61"/>
      <c r="CA250" s="61"/>
      <c r="CB250" s="61"/>
      <c r="CC250" s="61"/>
      <c r="CD250" s="61"/>
      <c r="CE250" s="61"/>
      <c r="CF250" s="61"/>
      <c r="CG250" s="61"/>
      <c r="CH250" s="61"/>
      <c r="CI250" s="61"/>
      <c r="CJ250" s="61"/>
      <c r="CK250" s="61"/>
      <c r="CL250" s="61"/>
      <c r="CM250" s="61"/>
      <c r="CN250" s="61"/>
      <c r="CO250" s="61"/>
      <c r="CP250" s="61"/>
      <c r="CQ250" s="61"/>
      <c r="CR250" s="61"/>
      <c r="CS250" s="61"/>
      <c r="CT250" s="61"/>
      <c r="CU250" s="61"/>
      <c r="CV250" s="61"/>
      <c r="CW250" s="61"/>
      <c r="CX250" s="61"/>
      <c r="CY250" s="61"/>
      <c r="CZ250" s="61"/>
      <c r="DA250" s="61"/>
      <c r="DB250" s="61"/>
    </row>
    <row r="251" spans="1:106" s="58" customFormat="1" ht="20.100000000000001" customHeight="1">
      <c r="A251" s="117" t="s">
        <v>425</v>
      </c>
      <c r="B251" s="840"/>
      <c r="C251" s="819" t="s">
        <v>149</v>
      </c>
      <c r="D251" s="821" t="str">
        <f>[76]납품수량!C126</f>
        <v>MV1a BRACKET RH</v>
      </c>
      <c r="E251" s="821" t="str">
        <f>[76]납품수량!D126</f>
        <v>MV1a</v>
      </c>
      <c r="F251" s="794">
        <f>VLOOKUP(C251,'[72]납품수량(영업)'!$C$3:$F$260,4,FALSE)</f>
        <v>347</v>
      </c>
      <c r="G251" s="122">
        <f>VLOOKUP($C$251,[77]납품수량!$B$3:$AI$200,G1,FALSE)</f>
        <v>0</v>
      </c>
      <c r="H251" s="122">
        <f>VLOOKUP($C$251,[77]납품수량!$B$3:$AI$200,H1,FALSE)</f>
        <v>0</v>
      </c>
      <c r="I251" s="122">
        <f>VLOOKUP($C$251,[77]납품수량!$B$3:$AI$200,I1,FALSE)</f>
        <v>0</v>
      </c>
      <c r="J251" s="122">
        <f>VLOOKUP($C$251,[77]납품수량!$B$3:$AI$200,J1,FALSE)</f>
        <v>0</v>
      </c>
      <c r="K251" s="122">
        <f>VLOOKUP($C$251,[77]납품수량!$B$3:$AI$200,K1,FALSE)</f>
        <v>0</v>
      </c>
      <c r="L251" s="122">
        <f>VLOOKUP($C$251,[77]납품수량!$B$3:$AI$200,L1,FALSE)</f>
        <v>0</v>
      </c>
      <c r="M251" s="122">
        <f>VLOOKUP($C$251,[77]납품수량!$B$3:$AI$200,M1,FALSE)</f>
        <v>0</v>
      </c>
      <c r="N251" s="122">
        <f>VLOOKUP($C$251,[77]납품수량!$B$3:$AI$200,N1,FALSE)</f>
        <v>0</v>
      </c>
      <c r="O251" s="122">
        <f>VLOOKUP($C$251,[77]납품수량!$B$3:$AI$200,O1,FALSE)</f>
        <v>0</v>
      </c>
      <c r="P251" s="122">
        <f>VLOOKUP($C$251,[77]납품수량!$B$3:$AI$200,P1,FALSE)</f>
        <v>0</v>
      </c>
      <c r="Q251" s="122">
        <f>VLOOKUP($C$251,[77]납품수량!$B$3:$AI$200,Q1,FALSE)</f>
        <v>0</v>
      </c>
      <c r="R251" s="122">
        <f>VLOOKUP($C$251,[77]납품수량!$B$3:$AI$200,R1,FALSE)</f>
        <v>0</v>
      </c>
      <c r="S251" s="122">
        <f>VLOOKUP($C$251,[77]납품수량!$B$3:$AI$200,S1,FALSE)</f>
        <v>0</v>
      </c>
      <c r="T251" s="122">
        <f>VLOOKUP($C$251,[77]납품수량!$B$3:$AI$200,T1,FALSE)</f>
        <v>0</v>
      </c>
      <c r="U251" s="122">
        <f>VLOOKUP($C$251,[77]납품수량!$B$3:$AI$200,U1,FALSE)</f>
        <v>0</v>
      </c>
      <c r="V251" s="122">
        <f>VLOOKUP($C$251,[77]납품수량!$B$3:$AI$200,V1,FALSE)</f>
        <v>0</v>
      </c>
      <c r="W251" s="122">
        <f>VLOOKUP($C$251,[77]납품수량!$B$3:$AI$200,W1,FALSE)</f>
        <v>0</v>
      </c>
      <c r="X251" s="122">
        <f>VLOOKUP($C$251,[77]납품수량!$B$3:$AI$200,X1,FALSE)</f>
        <v>0</v>
      </c>
      <c r="Y251" s="122">
        <f>VLOOKUP($C$251,[77]납품수량!$B$3:$AI$200,Y1,FALSE)</f>
        <v>0</v>
      </c>
      <c r="Z251" s="122">
        <f>VLOOKUP($C$251,[77]납품수량!$B$3:$AI$200,Z1,FALSE)</f>
        <v>3360</v>
      </c>
      <c r="AA251" s="122">
        <f>VLOOKUP($C$251,[77]납품수량!$B$3:$AI$200,AA1,FALSE)</f>
        <v>0</v>
      </c>
      <c r="AB251" s="122">
        <f>VLOOKUP($C$251,[77]납품수량!$B$3:$AI$200,AB1,FALSE)</f>
        <v>0</v>
      </c>
      <c r="AC251" s="122">
        <f>VLOOKUP($C$251,[77]납품수량!$B$3:$AI$200,AC1,FALSE)</f>
        <v>0</v>
      </c>
      <c r="AD251" s="122">
        <f>VLOOKUP($C$251,[77]납품수량!$B$3:$AI$200,AD1,FALSE)</f>
        <v>0</v>
      </c>
      <c r="AE251" s="122">
        <f>VLOOKUP($C$251,[77]납품수량!$B$3:$AI$200,AE1,FALSE)</f>
        <v>0</v>
      </c>
      <c r="AF251" s="122">
        <f>VLOOKUP($C$251,[77]납품수량!$B$3:$AI$200,AF1,FALSE)</f>
        <v>0</v>
      </c>
      <c r="AG251" s="122">
        <f>VLOOKUP($C$251,[77]납품수량!$B$3:$AI$200,AG1,FALSE)</f>
        <v>0</v>
      </c>
      <c r="AH251" s="122">
        <f>VLOOKUP($C$251,[77]납품수량!$B$3:$AI$200,AH1,FALSE)</f>
        <v>0</v>
      </c>
      <c r="AI251" s="122">
        <f>VLOOKUP($C$251,[77]납품수량!$B$3:$AI$200,AI1,FALSE)</f>
        <v>0</v>
      </c>
      <c r="AJ251" s="122">
        <f>VLOOKUP($C$251,[77]납품수량!$B$3:$AI$200,AJ1,FALSE)</f>
        <v>0</v>
      </c>
      <c r="AK251" s="122">
        <f>VLOOKUP($C$251,[77]납품수량!$B$3:$AI$200,AK1,FALSE)</f>
        <v>0</v>
      </c>
      <c r="AL251" s="122">
        <f>SUM(G251:AK251)</f>
        <v>3360</v>
      </c>
      <c r="AM251" s="61"/>
      <c r="AN251" s="61"/>
      <c r="AO251" s="61"/>
      <c r="AP251" s="61"/>
      <c r="AQ251" s="61"/>
      <c r="AR251" s="61"/>
      <c r="AS251" s="61"/>
      <c r="AT251" s="61"/>
      <c r="AU251" s="61"/>
      <c r="AV251" s="61"/>
      <c r="AW251" s="61"/>
      <c r="AX251" s="61"/>
      <c r="AY251" s="61"/>
      <c r="AZ251" s="61"/>
      <c r="BA251" s="61"/>
      <c r="BB251" s="61"/>
      <c r="BC251" s="61"/>
      <c r="BD251" s="61"/>
      <c r="BE251" s="61"/>
      <c r="BF251" s="61"/>
      <c r="BG251" s="61"/>
      <c r="BH251" s="61"/>
      <c r="BI251" s="61"/>
      <c r="BJ251" s="61"/>
      <c r="BK251" s="61"/>
      <c r="BL251" s="61"/>
      <c r="BM251" s="61"/>
      <c r="BN251" s="61"/>
      <c r="BO251" s="61"/>
      <c r="BP251" s="61"/>
      <c r="BQ251" s="61"/>
      <c r="BR251" s="61"/>
      <c r="BS251" s="61"/>
      <c r="BT251" s="61"/>
      <c r="BU251" s="61"/>
      <c r="BV251" s="61"/>
      <c r="BW251" s="61"/>
      <c r="BX251" s="61"/>
      <c r="BY251" s="61"/>
      <c r="BZ251" s="61"/>
      <c r="CA251" s="61"/>
      <c r="CB251" s="61"/>
      <c r="CC251" s="61"/>
      <c r="CD251" s="61"/>
      <c r="CE251" s="61"/>
      <c r="CF251" s="61"/>
      <c r="CG251" s="61"/>
      <c r="CH251" s="61"/>
      <c r="CI251" s="61"/>
      <c r="CJ251" s="61"/>
      <c r="CK251" s="61"/>
      <c r="CL251" s="61"/>
      <c r="CM251" s="61"/>
      <c r="CN251" s="61"/>
      <c r="CO251" s="61"/>
      <c r="CP251" s="61"/>
      <c r="CQ251" s="61"/>
      <c r="CR251" s="61"/>
      <c r="CS251" s="61"/>
      <c r="CT251" s="61"/>
      <c r="CU251" s="61"/>
      <c r="CV251" s="61"/>
      <c r="CW251" s="61"/>
      <c r="CX251" s="61"/>
      <c r="CY251" s="61"/>
      <c r="CZ251" s="61"/>
      <c r="DA251" s="61"/>
      <c r="DB251" s="61"/>
    </row>
    <row r="252" spans="1:106" s="58" customFormat="1" ht="20.100000000000001" customHeight="1">
      <c r="A252" s="117"/>
      <c r="B252" s="840"/>
      <c r="C252" s="820"/>
      <c r="D252" s="822"/>
      <c r="E252" s="822"/>
      <c r="F252" s="795"/>
      <c r="G252" s="122">
        <f>$F$251*G251</f>
        <v>0</v>
      </c>
      <c r="H252" s="122">
        <f t="shared" ref="H252:AK252" si="125">$F$251*H251</f>
        <v>0</v>
      </c>
      <c r="I252" s="122">
        <f t="shared" si="125"/>
        <v>0</v>
      </c>
      <c r="J252" s="122">
        <f t="shared" si="125"/>
        <v>0</v>
      </c>
      <c r="K252" s="122">
        <f t="shared" si="125"/>
        <v>0</v>
      </c>
      <c r="L252" s="122">
        <f t="shared" si="125"/>
        <v>0</v>
      </c>
      <c r="M252" s="122">
        <f t="shared" si="125"/>
        <v>0</v>
      </c>
      <c r="N252" s="122">
        <f t="shared" si="125"/>
        <v>0</v>
      </c>
      <c r="O252" s="122">
        <f t="shared" si="125"/>
        <v>0</v>
      </c>
      <c r="P252" s="122">
        <f t="shared" si="125"/>
        <v>0</v>
      </c>
      <c r="Q252" s="122">
        <f t="shared" si="125"/>
        <v>0</v>
      </c>
      <c r="R252" s="122">
        <f t="shared" si="125"/>
        <v>0</v>
      </c>
      <c r="S252" s="122">
        <f t="shared" si="125"/>
        <v>0</v>
      </c>
      <c r="T252" s="122">
        <f t="shared" si="125"/>
        <v>0</v>
      </c>
      <c r="U252" s="122">
        <f t="shared" si="125"/>
        <v>0</v>
      </c>
      <c r="V252" s="122">
        <f t="shared" si="125"/>
        <v>0</v>
      </c>
      <c r="W252" s="122">
        <f t="shared" si="125"/>
        <v>0</v>
      </c>
      <c r="X252" s="122">
        <f t="shared" si="125"/>
        <v>0</v>
      </c>
      <c r="Y252" s="122">
        <f t="shared" si="125"/>
        <v>0</v>
      </c>
      <c r="Z252" s="122">
        <f t="shared" si="125"/>
        <v>1165920</v>
      </c>
      <c r="AA252" s="122">
        <f t="shared" si="125"/>
        <v>0</v>
      </c>
      <c r="AB252" s="122">
        <f t="shared" si="125"/>
        <v>0</v>
      </c>
      <c r="AC252" s="122">
        <f t="shared" si="125"/>
        <v>0</v>
      </c>
      <c r="AD252" s="122">
        <f t="shared" si="125"/>
        <v>0</v>
      </c>
      <c r="AE252" s="122">
        <f t="shared" si="125"/>
        <v>0</v>
      </c>
      <c r="AF252" s="122">
        <f t="shared" si="125"/>
        <v>0</v>
      </c>
      <c r="AG252" s="122">
        <f t="shared" si="125"/>
        <v>0</v>
      </c>
      <c r="AH252" s="122">
        <f t="shared" si="125"/>
        <v>0</v>
      </c>
      <c r="AI252" s="122">
        <f t="shared" si="125"/>
        <v>0</v>
      </c>
      <c r="AJ252" s="122">
        <f t="shared" si="125"/>
        <v>0</v>
      </c>
      <c r="AK252" s="122">
        <f t="shared" si="125"/>
        <v>0</v>
      </c>
      <c r="AL252" s="122">
        <f>F251*AL251</f>
        <v>1165920</v>
      </c>
      <c r="AM252" s="61"/>
      <c r="AN252" s="61"/>
      <c r="AO252" s="61"/>
      <c r="AP252" s="61"/>
      <c r="AQ252" s="61"/>
      <c r="AR252" s="61"/>
      <c r="AS252" s="61"/>
      <c r="AT252" s="61"/>
      <c r="AU252" s="61"/>
      <c r="AV252" s="61"/>
      <c r="AW252" s="61"/>
      <c r="AX252" s="61"/>
      <c r="AY252" s="61"/>
      <c r="AZ252" s="61"/>
      <c r="BA252" s="61"/>
      <c r="BB252" s="61"/>
      <c r="BC252" s="61"/>
      <c r="BD252" s="61"/>
      <c r="BE252" s="61"/>
      <c r="BF252" s="61"/>
      <c r="BG252" s="61"/>
      <c r="BH252" s="61"/>
      <c r="BI252" s="61"/>
      <c r="BJ252" s="61"/>
      <c r="BK252" s="61"/>
      <c r="BL252" s="61"/>
      <c r="BM252" s="61"/>
      <c r="BN252" s="61"/>
      <c r="BO252" s="61"/>
      <c r="BP252" s="61"/>
      <c r="BQ252" s="61"/>
      <c r="BR252" s="61"/>
      <c r="BS252" s="61"/>
      <c r="BT252" s="61"/>
      <c r="BU252" s="61"/>
      <c r="BV252" s="61"/>
      <c r="BW252" s="61"/>
      <c r="BX252" s="61"/>
      <c r="BY252" s="61"/>
      <c r="BZ252" s="61"/>
      <c r="CA252" s="61"/>
      <c r="CB252" s="61"/>
      <c r="CC252" s="61"/>
      <c r="CD252" s="61"/>
      <c r="CE252" s="61"/>
      <c r="CF252" s="61"/>
      <c r="CG252" s="61"/>
      <c r="CH252" s="61"/>
      <c r="CI252" s="61"/>
      <c r="CJ252" s="61"/>
      <c r="CK252" s="61"/>
      <c r="CL252" s="61"/>
      <c r="CM252" s="61"/>
      <c r="CN252" s="61"/>
      <c r="CO252" s="61"/>
      <c r="CP252" s="61"/>
      <c r="CQ252" s="61"/>
      <c r="CR252" s="61"/>
      <c r="CS252" s="61"/>
      <c r="CT252" s="61"/>
      <c r="CU252" s="61"/>
      <c r="CV252" s="61"/>
      <c r="CW252" s="61"/>
      <c r="CX252" s="61"/>
      <c r="CY252" s="61"/>
      <c r="CZ252" s="61"/>
      <c r="DA252" s="61"/>
      <c r="DB252" s="61"/>
    </row>
    <row r="253" spans="1:106" s="58" customFormat="1" ht="20.100000000000001" customHeight="1">
      <c r="A253" s="117" t="s">
        <v>425</v>
      </c>
      <c r="B253" s="840"/>
      <c r="C253" s="819" t="s">
        <v>703</v>
      </c>
      <c r="D253" s="821" t="s">
        <v>704</v>
      </c>
      <c r="E253" s="821" t="s">
        <v>705</v>
      </c>
      <c r="F253" s="794"/>
      <c r="G253" s="122">
        <f>VLOOKUP($C$253,[77]납품수량!$B$3:$AI$200,G1,FALSE)</f>
        <v>0</v>
      </c>
      <c r="H253" s="122">
        <f>VLOOKUP($C$253,[77]납품수량!$B$3:$AI$200,H1,FALSE)</f>
        <v>0</v>
      </c>
      <c r="I253" s="122">
        <f>VLOOKUP($C$253,[77]납품수량!$B$3:$AI$200,I1,FALSE)</f>
        <v>0</v>
      </c>
      <c r="J253" s="122">
        <f>VLOOKUP($C$253,[77]납품수량!$B$3:$AI$200,J1,FALSE)</f>
        <v>0</v>
      </c>
      <c r="K253" s="122">
        <f>VLOOKUP($C$253,[77]납품수량!$B$3:$AI$200,K1,FALSE)</f>
        <v>0</v>
      </c>
      <c r="L253" s="122">
        <f>VLOOKUP($C$253,[77]납품수량!$B$3:$AI$200,L1,FALSE)</f>
        <v>0</v>
      </c>
      <c r="M253" s="122">
        <f>VLOOKUP($C$253,[77]납품수량!$B$3:$AI$200,M1,FALSE)</f>
        <v>0</v>
      </c>
      <c r="N253" s="122">
        <f>VLOOKUP($C$253,[77]납품수량!$B$3:$AI$200,N1,FALSE)</f>
        <v>0</v>
      </c>
      <c r="O253" s="122">
        <f>VLOOKUP($C$253,[77]납품수량!$B$3:$AI$200,O1,FALSE)</f>
        <v>8100</v>
      </c>
      <c r="P253" s="122">
        <f>VLOOKUP($C$253,[77]납품수량!$B$3:$AI$200,P1,FALSE)</f>
        <v>0</v>
      </c>
      <c r="Q253" s="122">
        <f>VLOOKUP($C$253,[77]납품수량!$B$3:$AI$200,Q1,FALSE)</f>
        <v>0</v>
      </c>
      <c r="R253" s="122">
        <f>VLOOKUP($C$253,[77]납품수량!$B$3:$AI$200,R1,FALSE)</f>
        <v>0</v>
      </c>
      <c r="S253" s="122">
        <f>VLOOKUP($C$253,[77]납품수량!$B$3:$AI$200,S1,FALSE)</f>
        <v>0</v>
      </c>
      <c r="T253" s="122">
        <f>VLOOKUP($C$253,[77]납품수량!$B$3:$AI$200,T1,FALSE)</f>
        <v>0</v>
      </c>
      <c r="U253" s="122">
        <f>VLOOKUP($C$253,[77]납품수량!$B$3:$AI$200,U1,FALSE)</f>
        <v>0</v>
      </c>
      <c r="V253" s="122">
        <f>VLOOKUP($C$253,[77]납품수량!$B$3:$AI$200,V1,FALSE)</f>
        <v>0</v>
      </c>
      <c r="W253" s="122">
        <f>VLOOKUP($C$253,[77]납품수량!$B$3:$AI$200,W1,FALSE)</f>
        <v>0</v>
      </c>
      <c r="X253" s="122">
        <f>VLOOKUP($C$253,[77]납품수량!$B$3:$AI$200,X1,FALSE)</f>
        <v>0</v>
      </c>
      <c r="Y253" s="122">
        <f>VLOOKUP($C$253,[77]납품수량!$B$3:$AI$200,Y1,FALSE)</f>
        <v>0</v>
      </c>
      <c r="Z253" s="122">
        <f>VLOOKUP($C$253,[77]납품수량!$B$3:$AI$200,Z1,FALSE)</f>
        <v>0</v>
      </c>
      <c r="AA253" s="122">
        <f>VLOOKUP($C$253,[77]납품수량!$B$3:$AI$200,AA1,FALSE)</f>
        <v>0</v>
      </c>
      <c r="AB253" s="122">
        <f>VLOOKUP($C$253,[77]납품수량!$B$3:$AI$200,AB1,FALSE)</f>
        <v>0</v>
      </c>
      <c r="AC253" s="122">
        <f>VLOOKUP($C$253,[77]납품수량!$B$3:$AI$200,AC1,FALSE)</f>
        <v>0</v>
      </c>
      <c r="AD253" s="122">
        <f>VLOOKUP($C$253,[77]납품수량!$B$3:$AI$200,AD1,FALSE)</f>
        <v>0</v>
      </c>
      <c r="AE253" s="122">
        <f>VLOOKUP($C$253,[77]납품수량!$B$3:$AI$200,AE1,FALSE)</f>
        <v>0</v>
      </c>
      <c r="AF253" s="122">
        <f>VLOOKUP($C$253,[77]납품수량!$B$3:$AI$200,AF1,FALSE)</f>
        <v>0</v>
      </c>
      <c r="AG253" s="122">
        <f>VLOOKUP($C$253,[77]납품수량!$B$3:$AI$200,AG1,FALSE)</f>
        <v>0</v>
      </c>
      <c r="AH253" s="122">
        <f>VLOOKUP($C$253,[77]납품수량!$B$3:$AI$200,AH1,FALSE)</f>
        <v>0</v>
      </c>
      <c r="AI253" s="122">
        <f>VLOOKUP($C$253,[77]납품수량!$B$3:$AI$200,AI1,FALSE)</f>
        <v>0</v>
      </c>
      <c r="AJ253" s="122">
        <f>VLOOKUP($C$253,[77]납품수량!$B$3:$AI$200,AJ1,FALSE)</f>
        <v>0</v>
      </c>
      <c r="AK253" s="122">
        <f>VLOOKUP($C$253,[77]납품수량!$B$3:$AI$200,AK1,FALSE)</f>
        <v>0</v>
      </c>
      <c r="AL253" s="122"/>
      <c r="AM253" s="61"/>
      <c r="AN253" s="61"/>
      <c r="AO253" s="61"/>
      <c r="AP253" s="61"/>
      <c r="AQ253" s="61"/>
      <c r="AR253" s="61"/>
      <c r="AS253" s="61"/>
      <c r="AT253" s="61"/>
      <c r="AU253" s="61"/>
      <c r="AV253" s="61"/>
      <c r="AW253" s="61"/>
      <c r="AX253" s="61"/>
      <c r="AY253" s="61"/>
      <c r="AZ253" s="61"/>
      <c r="BA253" s="61"/>
      <c r="BB253" s="61"/>
      <c r="BC253" s="61"/>
      <c r="BD253" s="61"/>
      <c r="BE253" s="61"/>
      <c r="BF253" s="61"/>
      <c r="BG253" s="61"/>
      <c r="BH253" s="61"/>
      <c r="BI253" s="61"/>
      <c r="BJ253" s="61"/>
      <c r="BK253" s="61"/>
      <c r="BL253" s="61"/>
      <c r="BM253" s="61"/>
      <c r="BN253" s="61"/>
      <c r="BO253" s="61"/>
      <c r="BP253" s="61"/>
      <c r="BQ253" s="61"/>
      <c r="BR253" s="61"/>
      <c r="BS253" s="61"/>
      <c r="BT253" s="61"/>
      <c r="BU253" s="61"/>
      <c r="BV253" s="61"/>
      <c r="BW253" s="61"/>
      <c r="BX253" s="61"/>
      <c r="BY253" s="61"/>
      <c r="BZ253" s="61"/>
      <c r="CA253" s="61"/>
      <c r="CB253" s="61"/>
      <c r="CC253" s="61"/>
      <c r="CD253" s="61"/>
      <c r="CE253" s="61"/>
      <c r="CF253" s="61"/>
      <c r="CG253" s="61"/>
      <c r="CH253" s="61"/>
      <c r="CI253" s="61"/>
      <c r="CJ253" s="61"/>
      <c r="CK253" s="61"/>
      <c r="CL253" s="61"/>
      <c r="CM253" s="61"/>
      <c r="CN253" s="61"/>
      <c r="CO253" s="61"/>
      <c r="CP253" s="61"/>
      <c r="CQ253" s="61"/>
      <c r="CR253" s="61"/>
      <c r="CS253" s="61"/>
      <c r="CT253" s="61"/>
      <c r="CU253" s="61"/>
      <c r="CV253" s="61"/>
      <c r="CW253" s="61"/>
      <c r="CX253" s="61"/>
      <c r="CY253" s="61"/>
      <c r="CZ253" s="61"/>
      <c r="DA253" s="61"/>
      <c r="DB253" s="61"/>
    </row>
    <row r="254" spans="1:106" s="58" customFormat="1" ht="20.100000000000001" customHeight="1">
      <c r="A254" s="117"/>
      <c r="B254" s="840"/>
      <c r="C254" s="820"/>
      <c r="D254" s="822"/>
      <c r="E254" s="822"/>
      <c r="F254" s="795"/>
      <c r="G254" s="122">
        <f>$F$253*G253</f>
        <v>0</v>
      </c>
      <c r="H254" s="122">
        <f t="shared" ref="H254:AK254" si="126">$F$253*H253</f>
        <v>0</v>
      </c>
      <c r="I254" s="122">
        <f t="shared" si="126"/>
        <v>0</v>
      </c>
      <c r="J254" s="122">
        <f t="shared" si="126"/>
        <v>0</v>
      </c>
      <c r="K254" s="122">
        <f t="shared" si="126"/>
        <v>0</v>
      </c>
      <c r="L254" s="122">
        <f t="shared" si="126"/>
        <v>0</v>
      </c>
      <c r="M254" s="122">
        <f t="shared" si="126"/>
        <v>0</v>
      </c>
      <c r="N254" s="122">
        <f t="shared" si="126"/>
        <v>0</v>
      </c>
      <c r="O254" s="122">
        <f t="shared" si="126"/>
        <v>0</v>
      </c>
      <c r="P254" s="122">
        <f t="shared" si="126"/>
        <v>0</v>
      </c>
      <c r="Q254" s="122">
        <f t="shared" si="126"/>
        <v>0</v>
      </c>
      <c r="R254" s="122">
        <f t="shared" si="126"/>
        <v>0</v>
      </c>
      <c r="S254" s="122">
        <f t="shared" si="126"/>
        <v>0</v>
      </c>
      <c r="T254" s="122">
        <f t="shared" si="126"/>
        <v>0</v>
      </c>
      <c r="U254" s="122">
        <f t="shared" si="126"/>
        <v>0</v>
      </c>
      <c r="V254" s="122">
        <f t="shared" si="126"/>
        <v>0</v>
      </c>
      <c r="W254" s="122">
        <f t="shared" si="126"/>
        <v>0</v>
      </c>
      <c r="X254" s="122">
        <f t="shared" si="126"/>
        <v>0</v>
      </c>
      <c r="Y254" s="122">
        <f t="shared" si="126"/>
        <v>0</v>
      </c>
      <c r="Z254" s="122">
        <f t="shared" si="126"/>
        <v>0</v>
      </c>
      <c r="AA254" s="122">
        <f t="shared" si="126"/>
        <v>0</v>
      </c>
      <c r="AB254" s="122">
        <f t="shared" si="126"/>
        <v>0</v>
      </c>
      <c r="AC254" s="122">
        <f t="shared" si="126"/>
        <v>0</v>
      </c>
      <c r="AD254" s="122">
        <f t="shared" si="126"/>
        <v>0</v>
      </c>
      <c r="AE254" s="122">
        <f t="shared" si="126"/>
        <v>0</v>
      </c>
      <c r="AF254" s="122">
        <f t="shared" si="126"/>
        <v>0</v>
      </c>
      <c r="AG254" s="122">
        <f t="shared" si="126"/>
        <v>0</v>
      </c>
      <c r="AH254" s="122">
        <f t="shared" si="126"/>
        <v>0</v>
      </c>
      <c r="AI254" s="122">
        <f t="shared" si="126"/>
        <v>0</v>
      </c>
      <c r="AJ254" s="122">
        <f t="shared" si="126"/>
        <v>0</v>
      </c>
      <c r="AK254" s="122">
        <f t="shared" si="126"/>
        <v>0</v>
      </c>
      <c r="AL254" s="122"/>
      <c r="AM254" s="61"/>
      <c r="AN254" s="61"/>
      <c r="AO254" s="61"/>
      <c r="AP254" s="61"/>
      <c r="AQ254" s="61"/>
      <c r="AR254" s="61"/>
      <c r="AS254" s="61"/>
      <c r="AT254" s="61"/>
      <c r="AU254" s="61"/>
      <c r="AV254" s="61"/>
      <c r="AW254" s="61"/>
      <c r="AX254" s="61"/>
      <c r="AY254" s="61"/>
      <c r="AZ254" s="61"/>
      <c r="BA254" s="61"/>
      <c r="BB254" s="61"/>
      <c r="BC254" s="61"/>
      <c r="BD254" s="61"/>
      <c r="BE254" s="61"/>
      <c r="BF254" s="61"/>
      <c r="BG254" s="61"/>
      <c r="BH254" s="61"/>
      <c r="BI254" s="61"/>
      <c r="BJ254" s="61"/>
      <c r="BK254" s="61"/>
      <c r="BL254" s="61"/>
      <c r="BM254" s="61"/>
      <c r="BN254" s="61"/>
      <c r="BO254" s="61"/>
      <c r="BP254" s="61"/>
      <c r="BQ254" s="61"/>
      <c r="BR254" s="61"/>
      <c r="BS254" s="61"/>
      <c r="BT254" s="61"/>
      <c r="BU254" s="61"/>
      <c r="BV254" s="61"/>
      <c r="BW254" s="61"/>
      <c r="BX254" s="61"/>
      <c r="BY254" s="61"/>
      <c r="BZ254" s="61"/>
      <c r="CA254" s="61"/>
      <c r="CB254" s="61"/>
      <c r="CC254" s="61"/>
      <c r="CD254" s="61"/>
      <c r="CE254" s="61"/>
      <c r="CF254" s="61"/>
      <c r="CG254" s="61"/>
      <c r="CH254" s="61"/>
      <c r="CI254" s="61"/>
      <c r="CJ254" s="61"/>
      <c r="CK254" s="61"/>
      <c r="CL254" s="61"/>
      <c r="CM254" s="61"/>
      <c r="CN254" s="61"/>
      <c r="CO254" s="61"/>
      <c r="CP254" s="61"/>
      <c r="CQ254" s="61"/>
      <c r="CR254" s="61"/>
      <c r="CS254" s="61"/>
      <c r="CT254" s="61"/>
      <c r="CU254" s="61"/>
      <c r="CV254" s="61"/>
      <c r="CW254" s="61"/>
      <c r="CX254" s="61"/>
      <c r="CY254" s="61"/>
      <c r="CZ254" s="61"/>
      <c r="DA254" s="61"/>
      <c r="DB254" s="61"/>
    </row>
    <row r="255" spans="1:106" s="58" customFormat="1" ht="20.100000000000001" customHeight="1">
      <c r="A255" s="117" t="s">
        <v>425</v>
      </c>
      <c r="B255" s="840"/>
      <c r="C255" s="811" t="s">
        <v>150</v>
      </c>
      <c r="D255" s="813" t="str">
        <f>[76]납품수량!C127</f>
        <v>GLASS REINF</v>
      </c>
      <c r="E255" s="813" t="str">
        <f>[76]납품수량!D127</f>
        <v>GSUV</v>
      </c>
      <c r="F255" s="794">
        <f>VLOOKUP(C255,'[72]납품수량(영업)'!$C$3:$F$260,4,FALSE)</f>
        <v>0</v>
      </c>
      <c r="G255" s="122">
        <f>VLOOKUP($C$255,[77]납품수량!$B$3:$AI$200,G1,FALSE)</f>
        <v>0</v>
      </c>
      <c r="H255" s="122">
        <f>VLOOKUP($C$255,[77]납품수량!$B$3:$AI$200,H1,FALSE)</f>
        <v>0</v>
      </c>
      <c r="I255" s="122">
        <f>VLOOKUP($C$255,[77]납품수량!$B$3:$AI$200,I1,FALSE)</f>
        <v>0</v>
      </c>
      <c r="J255" s="122">
        <f>VLOOKUP($C$255,[77]납품수량!$B$3:$AI$200,J1,FALSE)</f>
        <v>0</v>
      </c>
      <c r="K255" s="122">
        <f>VLOOKUP($C$255,[77]납품수량!$B$3:$AI$200,K1,FALSE)</f>
        <v>0</v>
      </c>
      <c r="L255" s="122">
        <f>VLOOKUP($C$255,[77]납품수량!$B$3:$AI$200,L1,FALSE)</f>
        <v>0</v>
      </c>
      <c r="M255" s="122">
        <f>VLOOKUP($C$255,[77]납품수량!$B$3:$AI$200,M1,FALSE)</f>
        <v>0</v>
      </c>
      <c r="N255" s="122">
        <f>VLOOKUP($C$255,[77]납품수량!$B$3:$AI$200,N1,FALSE)</f>
        <v>0</v>
      </c>
      <c r="O255" s="122">
        <f>VLOOKUP($C$255,[77]납품수량!$B$3:$AI$200,O1,FALSE)</f>
        <v>0</v>
      </c>
      <c r="P255" s="122">
        <f>VLOOKUP($C$255,[77]납품수량!$B$3:$AI$200,P1,FALSE)</f>
        <v>0</v>
      </c>
      <c r="Q255" s="122">
        <f>VLOOKUP($C$255,[77]납품수량!$B$3:$AI$200,Q1,FALSE)</f>
        <v>0</v>
      </c>
      <c r="R255" s="122">
        <f>VLOOKUP($C$255,[77]납품수량!$B$3:$AI$200,R1,FALSE)</f>
        <v>0</v>
      </c>
      <c r="S255" s="122">
        <f>VLOOKUP($C$255,[77]납품수량!$B$3:$AI$200,S1,FALSE)</f>
        <v>0</v>
      </c>
      <c r="T255" s="122">
        <f>VLOOKUP($C$255,[77]납품수량!$B$3:$AI$200,T1,FALSE)</f>
        <v>0</v>
      </c>
      <c r="U255" s="122">
        <f>VLOOKUP($C$255,[77]납품수량!$B$3:$AI$200,U1,FALSE)</f>
        <v>0</v>
      </c>
      <c r="V255" s="122">
        <f>VLOOKUP($C$255,[77]납품수량!$B$3:$AI$200,V1,FALSE)</f>
        <v>0</v>
      </c>
      <c r="W255" s="122">
        <f>VLOOKUP($C$255,[77]납품수량!$B$3:$AI$200,W1,FALSE)</f>
        <v>0</v>
      </c>
      <c r="X255" s="122">
        <f>VLOOKUP($C$255,[77]납품수량!$B$3:$AI$200,X1,FALSE)</f>
        <v>0</v>
      </c>
      <c r="Y255" s="122">
        <f>VLOOKUP($C$255,[77]납품수량!$B$3:$AI$200,Y1,FALSE)</f>
        <v>0</v>
      </c>
      <c r="Z255" s="122">
        <f>VLOOKUP($C$255,[77]납품수량!$B$3:$AI$200,Z1,FALSE)</f>
        <v>0</v>
      </c>
      <c r="AA255" s="122">
        <f>VLOOKUP($C$255,[77]납품수량!$B$3:$AI$200,AA1,FALSE)</f>
        <v>0</v>
      </c>
      <c r="AB255" s="122">
        <f>VLOOKUP($C$255,[77]납품수량!$B$3:$AI$200,AB1,FALSE)</f>
        <v>0</v>
      </c>
      <c r="AC255" s="122">
        <f>VLOOKUP($C$255,[77]납품수량!$B$3:$AI$200,AC1,FALSE)</f>
        <v>0</v>
      </c>
      <c r="AD255" s="122">
        <f>VLOOKUP($C$255,[77]납품수량!$B$3:$AI$200,AD1,FALSE)</f>
        <v>0</v>
      </c>
      <c r="AE255" s="122">
        <f>VLOOKUP($C$255,[77]납품수량!$B$3:$AI$200,AE1,FALSE)</f>
        <v>0</v>
      </c>
      <c r="AF255" s="122">
        <f>VLOOKUP($C$255,[77]납품수량!$B$3:$AI$200,AF1,FALSE)</f>
        <v>0</v>
      </c>
      <c r="AG255" s="122">
        <f>VLOOKUP($C$255,[77]납품수량!$B$3:$AI$200,AG1,FALSE)</f>
        <v>0</v>
      </c>
      <c r="AH255" s="122">
        <f>VLOOKUP($C$255,[77]납품수량!$B$3:$AI$200,AH1,FALSE)</f>
        <v>0</v>
      </c>
      <c r="AI255" s="122">
        <f>VLOOKUP($C$255,[77]납품수량!$B$3:$AI$200,AI1,FALSE)</f>
        <v>0</v>
      </c>
      <c r="AJ255" s="122">
        <f>VLOOKUP($C$255,[77]납품수량!$B$3:$AI$200,AJ1,FALSE)</f>
        <v>0</v>
      </c>
      <c r="AK255" s="122">
        <f>VLOOKUP($C$255,[77]납품수량!$B$3:$AI$200,AK1,FALSE)</f>
        <v>0</v>
      </c>
      <c r="AL255" s="122">
        <f>SUM(G255:AK255)</f>
        <v>0</v>
      </c>
      <c r="AM255" s="61"/>
      <c r="AN255" s="61"/>
      <c r="AO255" s="61"/>
      <c r="AP255" s="61"/>
      <c r="AQ255" s="61"/>
      <c r="AR255" s="61"/>
      <c r="AS255" s="61"/>
      <c r="AT255" s="61"/>
      <c r="AU255" s="61"/>
      <c r="AV255" s="61"/>
      <c r="AW255" s="61"/>
      <c r="AX255" s="61"/>
      <c r="AY255" s="61"/>
      <c r="AZ255" s="61"/>
      <c r="BA255" s="61"/>
      <c r="BB255" s="61"/>
      <c r="BC255" s="61"/>
      <c r="BD255" s="61"/>
      <c r="BE255" s="61"/>
      <c r="BF255" s="61"/>
      <c r="BG255" s="61"/>
      <c r="BH255" s="61"/>
      <c r="BI255" s="61"/>
      <c r="BJ255" s="61"/>
      <c r="BK255" s="61"/>
      <c r="BL255" s="61"/>
      <c r="BM255" s="61"/>
      <c r="BN255" s="61"/>
      <c r="BO255" s="61"/>
      <c r="BP255" s="61"/>
      <c r="BQ255" s="61"/>
      <c r="BR255" s="61"/>
      <c r="BS255" s="61"/>
      <c r="BT255" s="61"/>
      <c r="BU255" s="61"/>
      <c r="BV255" s="61"/>
      <c r="BW255" s="61"/>
      <c r="BX255" s="61"/>
      <c r="BY255" s="61"/>
      <c r="BZ255" s="61"/>
      <c r="CA255" s="61"/>
      <c r="CB255" s="61"/>
      <c r="CC255" s="61"/>
      <c r="CD255" s="61"/>
      <c r="CE255" s="61"/>
      <c r="CF255" s="61"/>
      <c r="CG255" s="61"/>
      <c r="CH255" s="61"/>
      <c r="CI255" s="61"/>
      <c r="CJ255" s="61"/>
      <c r="CK255" s="61"/>
      <c r="CL255" s="61"/>
      <c r="CM255" s="61"/>
      <c r="CN255" s="61"/>
      <c r="CO255" s="61"/>
      <c r="CP255" s="61"/>
      <c r="CQ255" s="61"/>
      <c r="CR255" s="61"/>
      <c r="CS255" s="61"/>
      <c r="CT255" s="61"/>
      <c r="CU255" s="61"/>
      <c r="CV255" s="61"/>
      <c r="CW255" s="61"/>
      <c r="CX255" s="61"/>
      <c r="CY255" s="61"/>
      <c r="CZ255" s="61"/>
      <c r="DA255" s="61"/>
      <c r="DB255" s="61"/>
    </row>
    <row r="256" spans="1:106" s="58" customFormat="1" ht="20.100000000000001" customHeight="1">
      <c r="A256" s="117"/>
      <c r="B256" s="840"/>
      <c r="C256" s="812"/>
      <c r="D256" s="814"/>
      <c r="E256" s="814"/>
      <c r="F256" s="795"/>
      <c r="G256" s="122">
        <f>$F$255*G255</f>
        <v>0</v>
      </c>
      <c r="H256" s="122">
        <f t="shared" ref="H256:AK256" si="127">$F$255*H255</f>
        <v>0</v>
      </c>
      <c r="I256" s="122">
        <f t="shared" si="127"/>
        <v>0</v>
      </c>
      <c r="J256" s="122">
        <f t="shared" si="127"/>
        <v>0</v>
      </c>
      <c r="K256" s="122">
        <f t="shared" si="127"/>
        <v>0</v>
      </c>
      <c r="L256" s="122">
        <f t="shared" si="127"/>
        <v>0</v>
      </c>
      <c r="M256" s="122">
        <f t="shared" si="127"/>
        <v>0</v>
      </c>
      <c r="N256" s="122">
        <f t="shared" si="127"/>
        <v>0</v>
      </c>
      <c r="O256" s="122">
        <f t="shared" si="127"/>
        <v>0</v>
      </c>
      <c r="P256" s="122">
        <f t="shared" si="127"/>
        <v>0</v>
      </c>
      <c r="Q256" s="122">
        <f t="shared" si="127"/>
        <v>0</v>
      </c>
      <c r="R256" s="122">
        <f t="shared" si="127"/>
        <v>0</v>
      </c>
      <c r="S256" s="122">
        <f t="shared" si="127"/>
        <v>0</v>
      </c>
      <c r="T256" s="122">
        <f t="shared" si="127"/>
        <v>0</v>
      </c>
      <c r="U256" s="122">
        <f t="shared" si="127"/>
        <v>0</v>
      </c>
      <c r="V256" s="122">
        <f t="shared" si="127"/>
        <v>0</v>
      </c>
      <c r="W256" s="122">
        <f t="shared" si="127"/>
        <v>0</v>
      </c>
      <c r="X256" s="122">
        <f t="shared" si="127"/>
        <v>0</v>
      </c>
      <c r="Y256" s="122">
        <f t="shared" si="127"/>
        <v>0</v>
      </c>
      <c r="Z256" s="122">
        <f t="shared" si="127"/>
        <v>0</v>
      </c>
      <c r="AA256" s="122">
        <f t="shared" si="127"/>
        <v>0</v>
      </c>
      <c r="AB256" s="122">
        <f t="shared" si="127"/>
        <v>0</v>
      </c>
      <c r="AC256" s="122">
        <f t="shared" si="127"/>
        <v>0</v>
      </c>
      <c r="AD256" s="122">
        <f t="shared" si="127"/>
        <v>0</v>
      </c>
      <c r="AE256" s="122">
        <f t="shared" si="127"/>
        <v>0</v>
      </c>
      <c r="AF256" s="122">
        <f t="shared" si="127"/>
        <v>0</v>
      </c>
      <c r="AG256" s="122">
        <f t="shared" si="127"/>
        <v>0</v>
      </c>
      <c r="AH256" s="122">
        <f t="shared" si="127"/>
        <v>0</v>
      </c>
      <c r="AI256" s="122">
        <f t="shared" si="127"/>
        <v>0</v>
      </c>
      <c r="AJ256" s="122">
        <f t="shared" si="127"/>
        <v>0</v>
      </c>
      <c r="AK256" s="122">
        <f t="shared" si="127"/>
        <v>0</v>
      </c>
      <c r="AL256" s="122">
        <f>F255*AL255</f>
        <v>0</v>
      </c>
      <c r="AM256" s="61"/>
      <c r="AN256" s="61"/>
      <c r="AO256" s="61"/>
      <c r="AP256" s="61"/>
      <c r="AQ256" s="61"/>
      <c r="AR256" s="61"/>
      <c r="AS256" s="61"/>
      <c r="AT256" s="61"/>
      <c r="AU256" s="61"/>
      <c r="AV256" s="61"/>
      <c r="AW256" s="61"/>
      <c r="AX256" s="61"/>
      <c r="AY256" s="61"/>
      <c r="AZ256" s="61"/>
      <c r="BA256" s="61"/>
      <c r="BB256" s="61"/>
      <c r="BC256" s="61"/>
      <c r="BD256" s="61"/>
      <c r="BE256" s="61"/>
      <c r="BF256" s="61"/>
      <c r="BG256" s="61"/>
      <c r="BH256" s="61"/>
      <c r="BI256" s="61"/>
      <c r="BJ256" s="61"/>
      <c r="BK256" s="61"/>
      <c r="BL256" s="61"/>
      <c r="BM256" s="61"/>
      <c r="BN256" s="61"/>
      <c r="BO256" s="61"/>
      <c r="BP256" s="61"/>
      <c r="BQ256" s="61"/>
      <c r="BR256" s="61"/>
      <c r="BS256" s="61"/>
      <c r="BT256" s="61"/>
      <c r="BU256" s="61"/>
      <c r="BV256" s="61"/>
      <c r="BW256" s="61"/>
      <c r="BX256" s="61"/>
      <c r="BY256" s="61"/>
      <c r="BZ256" s="61"/>
      <c r="CA256" s="61"/>
      <c r="CB256" s="61"/>
      <c r="CC256" s="61"/>
      <c r="CD256" s="61"/>
      <c r="CE256" s="61"/>
      <c r="CF256" s="61"/>
      <c r="CG256" s="61"/>
      <c r="CH256" s="61"/>
      <c r="CI256" s="61"/>
      <c r="CJ256" s="61"/>
      <c r="CK256" s="61"/>
      <c r="CL256" s="61"/>
      <c r="CM256" s="61"/>
      <c r="CN256" s="61"/>
      <c r="CO256" s="61"/>
      <c r="CP256" s="61"/>
      <c r="CQ256" s="61"/>
      <c r="CR256" s="61"/>
      <c r="CS256" s="61"/>
      <c r="CT256" s="61"/>
      <c r="CU256" s="61"/>
      <c r="CV256" s="61"/>
      <c r="CW256" s="61"/>
      <c r="CX256" s="61"/>
      <c r="CY256" s="61"/>
      <c r="CZ256" s="61"/>
      <c r="DA256" s="61"/>
      <c r="DB256" s="61"/>
    </row>
    <row r="257" spans="1:106" s="58" customFormat="1" ht="20.100000000000001" customHeight="1">
      <c r="A257" s="117" t="s">
        <v>425</v>
      </c>
      <c r="B257" s="840"/>
      <c r="C257" s="811" t="s">
        <v>36</v>
      </c>
      <c r="D257" s="813" t="str">
        <f>[76]납품수량!C128</f>
        <v>GLASS REINF</v>
      </c>
      <c r="E257" s="813" t="str">
        <f>[76]납품수량!D128</f>
        <v>J200</v>
      </c>
      <c r="F257" s="794">
        <f>VLOOKUP(C257,'[72]납품수량(영업)'!$C$3:$F$260,4,FALSE)</f>
        <v>0</v>
      </c>
      <c r="G257" s="122">
        <f>VLOOKUP($C$257,[77]납품수량!$B$3:$AI$200,G1,FALSE)</f>
        <v>0</v>
      </c>
      <c r="H257" s="122">
        <f>VLOOKUP($C$257,[77]납품수량!$B$3:$AI$200,H1,FALSE)</f>
        <v>0</v>
      </c>
      <c r="I257" s="122">
        <f>VLOOKUP($C$257,[77]납품수량!$B$3:$AI$200,I1,FALSE)</f>
        <v>0</v>
      </c>
      <c r="J257" s="122">
        <f>VLOOKUP($C$257,[77]납품수량!$B$3:$AI$200,J1,FALSE)</f>
        <v>0</v>
      </c>
      <c r="K257" s="122">
        <f>VLOOKUP($C$257,[77]납품수량!$B$3:$AI$200,K1,FALSE)</f>
        <v>0</v>
      </c>
      <c r="L257" s="122">
        <f>VLOOKUP($C$257,[77]납품수량!$B$3:$AI$200,L1,FALSE)</f>
        <v>0</v>
      </c>
      <c r="M257" s="122">
        <f>VLOOKUP($C$257,[77]납품수량!$B$3:$AI$200,M1,FALSE)</f>
        <v>0</v>
      </c>
      <c r="N257" s="122">
        <f>VLOOKUP($C$257,[77]납품수량!$B$3:$AI$200,N1,FALSE)</f>
        <v>0</v>
      </c>
      <c r="O257" s="122">
        <f>VLOOKUP($C$257,[77]납품수량!$B$3:$AI$200,O1,FALSE)</f>
        <v>0</v>
      </c>
      <c r="P257" s="122">
        <f>VLOOKUP($C$257,[77]납품수량!$B$3:$AI$200,P1,FALSE)</f>
        <v>0</v>
      </c>
      <c r="Q257" s="122">
        <f>VLOOKUP($C$257,[77]납품수량!$B$3:$AI$200,Q1,FALSE)</f>
        <v>0</v>
      </c>
      <c r="R257" s="122">
        <f>VLOOKUP($C$257,[77]납품수량!$B$3:$AI$200,R1,FALSE)</f>
        <v>0</v>
      </c>
      <c r="S257" s="122">
        <f>VLOOKUP($C$257,[77]납품수량!$B$3:$AI$200,S1,FALSE)</f>
        <v>0</v>
      </c>
      <c r="T257" s="122">
        <f>VLOOKUP($C$257,[77]납품수량!$B$3:$AI$200,T1,FALSE)</f>
        <v>0</v>
      </c>
      <c r="U257" s="122">
        <f>VLOOKUP($C$257,[77]납품수량!$B$3:$AI$200,U1,FALSE)</f>
        <v>0</v>
      </c>
      <c r="V257" s="122">
        <f>VLOOKUP($C$257,[77]납품수량!$B$3:$AI$200,V1,FALSE)</f>
        <v>0</v>
      </c>
      <c r="W257" s="122">
        <f>VLOOKUP($C$257,[77]납품수량!$B$3:$AI$200,W1,FALSE)</f>
        <v>0</v>
      </c>
      <c r="X257" s="122">
        <f>VLOOKUP($C$257,[77]납품수량!$B$3:$AI$200,X1,FALSE)</f>
        <v>0</v>
      </c>
      <c r="Y257" s="122">
        <f>VLOOKUP($C$257,[77]납품수량!$B$3:$AI$200,Y1,FALSE)</f>
        <v>0</v>
      </c>
      <c r="Z257" s="122">
        <f>VLOOKUP($C$257,[77]납품수량!$B$3:$AI$200,Z1,FALSE)</f>
        <v>0</v>
      </c>
      <c r="AA257" s="122">
        <f>VLOOKUP($C$257,[77]납품수량!$B$3:$AI$200,AA1,FALSE)</f>
        <v>0</v>
      </c>
      <c r="AB257" s="122">
        <f>VLOOKUP($C$257,[77]납품수량!$B$3:$AI$200,AB1,FALSE)</f>
        <v>0</v>
      </c>
      <c r="AC257" s="122">
        <f>VLOOKUP($C$257,[77]납품수량!$B$3:$AI$200,AC1,FALSE)</f>
        <v>0</v>
      </c>
      <c r="AD257" s="122">
        <f>VLOOKUP($C$257,[77]납품수량!$B$3:$AI$200,AD1,FALSE)</f>
        <v>0</v>
      </c>
      <c r="AE257" s="122">
        <f>VLOOKUP($C$257,[77]납품수량!$B$3:$AI$200,AE1,FALSE)</f>
        <v>0</v>
      </c>
      <c r="AF257" s="122">
        <f>VLOOKUP($C$257,[77]납품수량!$B$3:$AI$200,AF1,FALSE)</f>
        <v>0</v>
      </c>
      <c r="AG257" s="122">
        <f>VLOOKUP($C$257,[77]납품수량!$B$3:$AI$200,AG1,FALSE)</f>
        <v>0</v>
      </c>
      <c r="AH257" s="122">
        <f>VLOOKUP($C$257,[77]납품수량!$B$3:$AI$200,AH1,FALSE)</f>
        <v>0</v>
      </c>
      <c r="AI257" s="122">
        <f>VLOOKUP($C$257,[77]납품수량!$B$3:$AI$200,AI1,FALSE)</f>
        <v>0</v>
      </c>
      <c r="AJ257" s="122">
        <f>VLOOKUP($C$257,[77]납품수량!$B$3:$AI$200,AJ1,FALSE)</f>
        <v>0</v>
      </c>
      <c r="AK257" s="122">
        <f>VLOOKUP($C$257,[77]납품수량!$B$3:$AI$200,AK1,FALSE)</f>
        <v>0</v>
      </c>
      <c r="AL257" s="122">
        <f>SUM(G257:AK257)</f>
        <v>0</v>
      </c>
      <c r="AM257" s="61"/>
      <c r="AN257" s="61"/>
      <c r="AO257" s="61"/>
      <c r="AP257" s="61"/>
      <c r="AQ257" s="61"/>
      <c r="AR257" s="61"/>
      <c r="AS257" s="61"/>
      <c r="AT257" s="61"/>
      <c r="AU257" s="61"/>
      <c r="AV257" s="61"/>
      <c r="AW257" s="61"/>
      <c r="AX257" s="61"/>
      <c r="AY257" s="61"/>
      <c r="AZ257" s="61"/>
      <c r="BA257" s="61"/>
      <c r="BB257" s="61"/>
      <c r="BC257" s="61"/>
      <c r="BD257" s="61"/>
      <c r="BE257" s="61"/>
      <c r="BF257" s="61"/>
      <c r="BG257" s="61"/>
      <c r="BH257" s="61"/>
      <c r="BI257" s="61"/>
      <c r="BJ257" s="61"/>
      <c r="BK257" s="61"/>
      <c r="BL257" s="61"/>
      <c r="BM257" s="61"/>
      <c r="BN257" s="61"/>
      <c r="BO257" s="61"/>
      <c r="BP257" s="61"/>
      <c r="BQ257" s="61"/>
      <c r="BR257" s="61"/>
      <c r="BS257" s="61"/>
      <c r="BT257" s="61"/>
      <c r="BU257" s="61"/>
      <c r="BV257" s="61"/>
      <c r="BW257" s="61"/>
      <c r="BX257" s="61"/>
      <c r="BY257" s="61"/>
      <c r="BZ257" s="61"/>
      <c r="CA257" s="61"/>
      <c r="CB257" s="61"/>
      <c r="CC257" s="61"/>
      <c r="CD257" s="61"/>
      <c r="CE257" s="61"/>
      <c r="CF257" s="61"/>
      <c r="CG257" s="61"/>
      <c r="CH257" s="61"/>
      <c r="CI257" s="61"/>
      <c r="CJ257" s="61"/>
      <c r="CK257" s="61"/>
      <c r="CL257" s="61"/>
      <c r="CM257" s="61"/>
      <c r="CN257" s="61"/>
      <c r="CO257" s="61"/>
      <c r="CP257" s="61"/>
      <c r="CQ257" s="61"/>
      <c r="CR257" s="61"/>
      <c r="CS257" s="61"/>
      <c r="CT257" s="61"/>
      <c r="CU257" s="61"/>
      <c r="CV257" s="61"/>
      <c r="CW257" s="61"/>
      <c r="CX257" s="61"/>
      <c r="CY257" s="61"/>
      <c r="CZ257" s="61"/>
      <c r="DA257" s="61"/>
      <c r="DB257" s="61"/>
    </row>
    <row r="258" spans="1:106" s="58" customFormat="1" ht="20.100000000000001" customHeight="1">
      <c r="A258" s="117"/>
      <c r="B258" s="840"/>
      <c r="C258" s="812"/>
      <c r="D258" s="814"/>
      <c r="E258" s="814"/>
      <c r="F258" s="795"/>
      <c r="G258" s="122">
        <f>$F$257*G257</f>
        <v>0</v>
      </c>
      <c r="H258" s="122">
        <f t="shared" ref="H258:AK258" si="128">$F$257*H257</f>
        <v>0</v>
      </c>
      <c r="I258" s="122">
        <f t="shared" si="128"/>
        <v>0</v>
      </c>
      <c r="J258" s="122">
        <f t="shared" si="128"/>
        <v>0</v>
      </c>
      <c r="K258" s="122">
        <f t="shared" si="128"/>
        <v>0</v>
      </c>
      <c r="L258" s="122">
        <f t="shared" si="128"/>
        <v>0</v>
      </c>
      <c r="M258" s="122">
        <f t="shared" si="128"/>
        <v>0</v>
      </c>
      <c r="N258" s="122">
        <f t="shared" si="128"/>
        <v>0</v>
      </c>
      <c r="O258" s="122">
        <f t="shared" si="128"/>
        <v>0</v>
      </c>
      <c r="P258" s="122">
        <f t="shared" si="128"/>
        <v>0</v>
      </c>
      <c r="Q258" s="122">
        <f t="shared" si="128"/>
        <v>0</v>
      </c>
      <c r="R258" s="122">
        <f t="shared" si="128"/>
        <v>0</v>
      </c>
      <c r="S258" s="122">
        <f t="shared" si="128"/>
        <v>0</v>
      </c>
      <c r="T258" s="122">
        <f t="shared" si="128"/>
        <v>0</v>
      </c>
      <c r="U258" s="122">
        <f t="shared" si="128"/>
        <v>0</v>
      </c>
      <c r="V258" s="122">
        <f t="shared" si="128"/>
        <v>0</v>
      </c>
      <c r="W258" s="122">
        <f t="shared" si="128"/>
        <v>0</v>
      </c>
      <c r="X258" s="122">
        <f t="shared" si="128"/>
        <v>0</v>
      </c>
      <c r="Y258" s="122">
        <f t="shared" si="128"/>
        <v>0</v>
      </c>
      <c r="Z258" s="122">
        <f t="shared" si="128"/>
        <v>0</v>
      </c>
      <c r="AA258" s="122">
        <f t="shared" si="128"/>
        <v>0</v>
      </c>
      <c r="AB258" s="122">
        <f t="shared" si="128"/>
        <v>0</v>
      </c>
      <c r="AC258" s="122">
        <f t="shared" si="128"/>
        <v>0</v>
      </c>
      <c r="AD258" s="122">
        <f t="shared" si="128"/>
        <v>0</v>
      </c>
      <c r="AE258" s="122">
        <f t="shared" si="128"/>
        <v>0</v>
      </c>
      <c r="AF258" s="122">
        <f t="shared" si="128"/>
        <v>0</v>
      </c>
      <c r="AG258" s="122">
        <f t="shared" si="128"/>
        <v>0</v>
      </c>
      <c r="AH258" s="122">
        <f t="shared" si="128"/>
        <v>0</v>
      </c>
      <c r="AI258" s="122">
        <f t="shared" si="128"/>
        <v>0</v>
      </c>
      <c r="AJ258" s="122">
        <f t="shared" si="128"/>
        <v>0</v>
      </c>
      <c r="AK258" s="122">
        <f t="shared" si="128"/>
        <v>0</v>
      </c>
      <c r="AL258" s="122">
        <f>F257*AL257</f>
        <v>0</v>
      </c>
      <c r="AM258" s="61"/>
      <c r="AN258" s="61"/>
      <c r="AO258" s="61"/>
      <c r="AP258" s="61"/>
      <c r="AQ258" s="61"/>
      <c r="AR258" s="61"/>
      <c r="AS258" s="61"/>
      <c r="AT258" s="61"/>
      <c r="AU258" s="61"/>
      <c r="AV258" s="61"/>
      <c r="AW258" s="61"/>
      <c r="AX258" s="61"/>
      <c r="AY258" s="61"/>
      <c r="AZ258" s="61"/>
      <c r="BA258" s="61"/>
      <c r="BB258" s="61"/>
      <c r="BC258" s="61"/>
      <c r="BD258" s="61"/>
      <c r="BE258" s="61"/>
      <c r="BF258" s="61"/>
      <c r="BG258" s="61"/>
      <c r="BH258" s="61"/>
      <c r="BI258" s="61"/>
      <c r="BJ258" s="61"/>
      <c r="BK258" s="61"/>
      <c r="BL258" s="61"/>
      <c r="BM258" s="61"/>
      <c r="BN258" s="61"/>
      <c r="BO258" s="61"/>
      <c r="BP258" s="61"/>
      <c r="BQ258" s="61"/>
      <c r="BR258" s="61"/>
      <c r="BS258" s="61"/>
      <c r="BT258" s="61"/>
      <c r="BU258" s="61"/>
      <c r="BV258" s="61"/>
      <c r="BW258" s="61"/>
      <c r="BX258" s="61"/>
      <c r="BY258" s="61"/>
      <c r="BZ258" s="61"/>
      <c r="CA258" s="61"/>
      <c r="CB258" s="61"/>
      <c r="CC258" s="61"/>
      <c r="CD258" s="61"/>
      <c r="CE258" s="61"/>
      <c r="CF258" s="61"/>
      <c r="CG258" s="61"/>
      <c r="CH258" s="61"/>
      <c r="CI258" s="61"/>
      <c r="CJ258" s="61"/>
      <c r="CK258" s="61"/>
      <c r="CL258" s="61"/>
      <c r="CM258" s="61"/>
      <c r="CN258" s="61"/>
      <c r="CO258" s="61"/>
      <c r="CP258" s="61"/>
      <c r="CQ258" s="61"/>
      <c r="CR258" s="61"/>
      <c r="CS258" s="61"/>
      <c r="CT258" s="61"/>
      <c r="CU258" s="61"/>
      <c r="CV258" s="61"/>
      <c r="CW258" s="61"/>
      <c r="CX258" s="61"/>
      <c r="CY258" s="61"/>
      <c r="CZ258" s="61"/>
      <c r="DA258" s="61"/>
      <c r="DB258" s="61"/>
    </row>
    <row r="259" spans="1:106" s="58" customFormat="1" ht="20.100000000000001" customHeight="1">
      <c r="A259" s="117" t="s">
        <v>425</v>
      </c>
      <c r="B259" s="840"/>
      <c r="C259" s="811" t="s">
        <v>151</v>
      </c>
      <c r="D259" s="813" t="str">
        <f>[76]납품수량!C129</f>
        <v>FRONT - SIDE REINF LH-국산화(자체생산)</v>
      </c>
      <c r="E259" s="813" t="str">
        <f>[76]납품수량!D129</f>
        <v>E2SC</v>
      </c>
      <c r="F259" s="794">
        <f>VLOOKUP(C259,'[72]납품수량(영업)'!$C$3:$F$260,4,FALSE)</f>
        <v>0</v>
      </c>
      <c r="G259" s="122">
        <f>VLOOKUP($C$259,[77]납품수량!$B$3:$AI$200,G1,FALSE)</f>
        <v>0</v>
      </c>
      <c r="H259" s="122">
        <f>VLOOKUP($C$259,[77]납품수량!$B$3:$AI$200,H1,FALSE)</f>
        <v>0</v>
      </c>
      <c r="I259" s="122">
        <f>VLOOKUP($C$259,[77]납품수량!$B$3:$AI$200,I1,FALSE)</f>
        <v>0</v>
      </c>
      <c r="J259" s="122">
        <f>VLOOKUP($C$259,[77]납품수량!$B$3:$AI$200,J1,FALSE)</f>
        <v>0</v>
      </c>
      <c r="K259" s="122">
        <f>VLOOKUP($C$259,[77]납품수량!$B$3:$AI$200,K1,FALSE)</f>
        <v>0</v>
      </c>
      <c r="L259" s="122">
        <f>VLOOKUP($C$259,[77]납품수량!$B$3:$AI$200,L1,FALSE)</f>
        <v>0</v>
      </c>
      <c r="M259" s="122">
        <f>VLOOKUP($C$259,[77]납품수량!$B$3:$AI$200,M1,FALSE)</f>
        <v>0</v>
      </c>
      <c r="N259" s="122">
        <f>VLOOKUP($C$259,[77]납품수량!$B$3:$AI$200,N1,FALSE)</f>
        <v>0</v>
      </c>
      <c r="O259" s="122">
        <f>VLOOKUP($C$259,[77]납품수량!$B$3:$AI$200,O1,FALSE)</f>
        <v>0</v>
      </c>
      <c r="P259" s="122">
        <f>VLOOKUP($C$259,[77]납품수량!$B$3:$AI$200,P1,FALSE)</f>
        <v>0</v>
      </c>
      <c r="Q259" s="122">
        <f>VLOOKUP($C$259,[77]납품수량!$B$3:$AI$200,Q1,FALSE)</f>
        <v>0</v>
      </c>
      <c r="R259" s="122">
        <f>VLOOKUP($C$259,[77]납품수량!$B$3:$AI$200,R1,FALSE)</f>
        <v>0</v>
      </c>
      <c r="S259" s="122">
        <f>VLOOKUP($C$259,[77]납품수량!$B$3:$AI$200,S1,FALSE)</f>
        <v>0</v>
      </c>
      <c r="T259" s="122">
        <f>VLOOKUP($C$259,[77]납품수량!$B$3:$AI$200,T1,FALSE)</f>
        <v>0</v>
      </c>
      <c r="U259" s="122">
        <f>VLOOKUP($C$259,[77]납품수량!$B$3:$AI$200,U1,FALSE)</f>
        <v>0</v>
      </c>
      <c r="V259" s="122">
        <f>VLOOKUP($C$259,[77]납품수량!$B$3:$AI$200,V1,FALSE)</f>
        <v>0</v>
      </c>
      <c r="W259" s="122">
        <f>VLOOKUP($C$259,[77]납품수량!$B$3:$AI$200,W1,FALSE)</f>
        <v>0</v>
      </c>
      <c r="X259" s="122">
        <f>VLOOKUP($C$259,[77]납품수량!$B$3:$AI$200,X1,FALSE)</f>
        <v>0</v>
      </c>
      <c r="Y259" s="122">
        <f>VLOOKUP($C$259,[77]납품수량!$B$3:$AI$200,Y1,FALSE)</f>
        <v>0</v>
      </c>
      <c r="Z259" s="122">
        <f>VLOOKUP($C$259,[77]납품수량!$B$3:$AI$200,Z1,FALSE)</f>
        <v>0</v>
      </c>
      <c r="AA259" s="122">
        <f>VLOOKUP($C$259,[77]납품수량!$B$3:$AI$200,AA1,FALSE)</f>
        <v>0</v>
      </c>
      <c r="AB259" s="122">
        <f>VLOOKUP($C$259,[77]납품수량!$B$3:$AI$200,AB1,FALSE)</f>
        <v>0</v>
      </c>
      <c r="AC259" s="122">
        <f>VLOOKUP($C$259,[77]납품수량!$B$3:$AI$200,AC1,FALSE)</f>
        <v>0</v>
      </c>
      <c r="AD259" s="122">
        <f>VLOOKUP($C$259,[77]납품수량!$B$3:$AI$200,AD1,FALSE)</f>
        <v>0</v>
      </c>
      <c r="AE259" s="122">
        <f>VLOOKUP($C$259,[77]납품수량!$B$3:$AI$200,AE1,FALSE)</f>
        <v>0</v>
      </c>
      <c r="AF259" s="122">
        <f>VLOOKUP($C$259,[77]납품수량!$B$3:$AI$200,AF1,FALSE)</f>
        <v>0</v>
      </c>
      <c r="AG259" s="122">
        <f>VLOOKUP($C$259,[77]납품수량!$B$3:$AI$200,AG1,FALSE)</f>
        <v>0</v>
      </c>
      <c r="AH259" s="122">
        <f>VLOOKUP($C$259,[77]납품수량!$B$3:$AI$200,AH1,FALSE)</f>
        <v>0</v>
      </c>
      <c r="AI259" s="122">
        <f>VLOOKUP($C$259,[77]납품수량!$B$3:$AI$200,AI1,FALSE)</f>
        <v>0</v>
      </c>
      <c r="AJ259" s="122">
        <f>VLOOKUP($C$259,[77]납품수량!$B$3:$AI$200,AJ1,FALSE)</f>
        <v>0</v>
      </c>
      <c r="AK259" s="122">
        <f>VLOOKUP($C$259,[77]납품수량!$B$3:$AI$200,AK1,FALSE)</f>
        <v>0</v>
      </c>
      <c r="AL259" s="122">
        <f>SUM(G259:AK259)</f>
        <v>0</v>
      </c>
      <c r="AM259" s="61"/>
      <c r="AN259" s="61"/>
      <c r="AO259" s="61"/>
      <c r="AP259" s="61"/>
      <c r="AQ259" s="61"/>
      <c r="AR259" s="61"/>
      <c r="AS259" s="61"/>
      <c r="AT259" s="61"/>
      <c r="AU259" s="61"/>
      <c r="AV259" s="61"/>
      <c r="AW259" s="61"/>
      <c r="AX259" s="61"/>
      <c r="AY259" s="61"/>
      <c r="AZ259" s="61"/>
      <c r="BA259" s="61"/>
      <c r="BB259" s="61"/>
      <c r="BC259" s="61"/>
      <c r="BD259" s="61"/>
      <c r="BE259" s="61"/>
      <c r="BF259" s="61"/>
      <c r="BG259" s="61"/>
      <c r="BH259" s="61"/>
      <c r="BI259" s="61"/>
      <c r="BJ259" s="61"/>
      <c r="BK259" s="61"/>
      <c r="BL259" s="61"/>
      <c r="BM259" s="61"/>
      <c r="BN259" s="61"/>
      <c r="BO259" s="61"/>
      <c r="BP259" s="61"/>
      <c r="BQ259" s="61"/>
      <c r="BR259" s="61"/>
      <c r="BS259" s="61"/>
      <c r="BT259" s="61"/>
      <c r="BU259" s="61"/>
      <c r="BV259" s="61"/>
      <c r="BW259" s="61"/>
      <c r="BX259" s="61"/>
      <c r="BY259" s="61"/>
      <c r="BZ259" s="61"/>
      <c r="CA259" s="61"/>
      <c r="CB259" s="61"/>
      <c r="CC259" s="61"/>
      <c r="CD259" s="61"/>
      <c r="CE259" s="61"/>
      <c r="CF259" s="61"/>
      <c r="CG259" s="61"/>
      <c r="CH259" s="61"/>
      <c r="CI259" s="61"/>
      <c r="CJ259" s="61"/>
      <c r="CK259" s="61"/>
      <c r="CL259" s="61"/>
      <c r="CM259" s="61"/>
      <c r="CN259" s="61"/>
      <c r="CO259" s="61"/>
      <c r="CP259" s="61"/>
      <c r="CQ259" s="61"/>
      <c r="CR259" s="61"/>
      <c r="CS259" s="61"/>
      <c r="CT259" s="61"/>
      <c r="CU259" s="61"/>
      <c r="CV259" s="61"/>
      <c r="CW259" s="61"/>
      <c r="CX259" s="61"/>
      <c r="CY259" s="61"/>
      <c r="CZ259" s="61"/>
      <c r="DA259" s="61"/>
      <c r="DB259" s="61"/>
    </row>
    <row r="260" spans="1:106" s="58" customFormat="1" ht="20.100000000000001" customHeight="1">
      <c r="A260" s="117"/>
      <c r="B260" s="840"/>
      <c r="C260" s="812"/>
      <c r="D260" s="814"/>
      <c r="E260" s="814"/>
      <c r="F260" s="795"/>
      <c r="G260" s="122">
        <f>$F$259*G259</f>
        <v>0</v>
      </c>
      <c r="H260" s="122">
        <f t="shared" ref="H260:AK260" si="129">$F$259*H259</f>
        <v>0</v>
      </c>
      <c r="I260" s="122">
        <f t="shared" si="129"/>
        <v>0</v>
      </c>
      <c r="J260" s="122">
        <f t="shared" si="129"/>
        <v>0</v>
      </c>
      <c r="K260" s="122">
        <f t="shared" si="129"/>
        <v>0</v>
      </c>
      <c r="L260" s="122">
        <f t="shared" si="129"/>
        <v>0</v>
      </c>
      <c r="M260" s="122">
        <f t="shared" si="129"/>
        <v>0</v>
      </c>
      <c r="N260" s="122">
        <f t="shared" si="129"/>
        <v>0</v>
      </c>
      <c r="O260" s="122">
        <f t="shared" si="129"/>
        <v>0</v>
      </c>
      <c r="P260" s="122">
        <f t="shared" si="129"/>
        <v>0</v>
      </c>
      <c r="Q260" s="122">
        <f t="shared" si="129"/>
        <v>0</v>
      </c>
      <c r="R260" s="122">
        <f t="shared" si="129"/>
        <v>0</v>
      </c>
      <c r="S260" s="122">
        <f t="shared" si="129"/>
        <v>0</v>
      </c>
      <c r="T260" s="122">
        <f t="shared" si="129"/>
        <v>0</v>
      </c>
      <c r="U260" s="122">
        <f t="shared" si="129"/>
        <v>0</v>
      </c>
      <c r="V260" s="122">
        <f t="shared" si="129"/>
        <v>0</v>
      </c>
      <c r="W260" s="122">
        <f t="shared" si="129"/>
        <v>0</v>
      </c>
      <c r="X260" s="122">
        <f t="shared" si="129"/>
        <v>0</v>
      </c>
      <c r="Y260" s="122">
        <f t="shared" si="129"/>
        <v>0</v>
      </c>
      <c r="Z260" s="122">
        <f t="shared" si="129"/>
        <v>0</v>
      </c>
      <c r="AA260" s="122">
        <f t="shared" si="129"/>
        <v>0</v>
      </c>
      <c r="AB260" s="122">
        <f t="shared" si="129"/>
        <v>0</v>
      </c>
      <c r="AC260" s="122">
        <f t="shared" si="129"/>
        <v>0</v>
      </c>
      <c r="AD260" s="122">
        <f t="shared" si="129"/>
        <v>0</v>
      </c>
      <c r="AE260" s="122">
        <f t="shared" si="129"/>
        <v>0</v>
      </c>
      <c r="AF260" s="122">
        <f t="shared" si="129"/>
        <v>0</v>
      </c>
      <c r="AG260" s="122">
        <f t="shared" si="129"/>
        <v>0</v>
      </c>
      <c r="AH260" s="122">
        <f t="shared" si="129"/>
        <v>0</v>
      </c>
      <c r="AI260" s="122">
        <f t="shared" si="129"/>
        <v>0</v>
      </c>
      <c r="AJ260" s="122">
        <f t="shared" si="129"/>
        <v>0</v>
      </c>
      <c r="AK260" s="122">
        <f t="shared" si="129"/>
        <v>0</v>
      </c>
      <c r="AL260" s="122">
        <f>F259*AL259</f>
        <v>0</v>
      </c>
      <c r="AM260" s="61"/>
      <c r="AN260" s="61"/>
      <c r="AO260" s="61"/>
      <c r="AP260" s="61"/>
      <c r="AQ260" s="61"/>
      <c r="AR260" s="61"/>
      <c r="AS260" s="61"/>
      <c r="AT260" s="61"/>
      <c r="AU260" s="61"/>
      <c r="AV260" s="61"/>
      <c r="AW260" s="61"/>
      <c r="AX260" s="61"/>
      <c r="AY260" s="61"/>
      <c r="AZ260" s="61"/>
      <c r="BA260" s="61"/>
      <c r="BB260" s="61"/>
      <c r="BC260" s="61"/>
      <c r="BD260" s="61"/>
      <c r="BE260" s="61"/>
      <c r="BF260" s="61"/>
      <c r="BG260" s="61"/>
      <c r="BH260" s="61"/>
      <c r="BI260" s="61"/>
      <c r="BJ260" s="61"/>
      <c r="BK260" s="61"/>
      <c r="BL260" s="61"/>
      <c r="BM260" s="61"/>
      <c r="BN260" s="61"/>
      <c r="BO260" s="61"/>
      <c r="BP260" s="61"/>
      <c r="BQ260" s="61"/>
      <c r="BR260" s="61"/>
      <c r="BS260" s="61"/>
      <c r="BT260" s="61"/>
      <c r="BU260" s="61"/>
      <c r="BV260" s="61"/>
      <c r="BW260" s="61"/>
      <c r="BX260" s="61"/>
      <c r="BY260" s="61"/>
      <c r="BZ260" s="61"/>
      <c r="CA260" s="61"/>
      <c r="CB260" s="61"/>
      <c r="CC260" s="61"/>
      <c r="CD260" s="61"/>
      <c r="CE260" s="61"/>
      <c r="CF260" s="61"/>
      <c r="CG260" s="61"/>
      <c r="CH260" s="61"/>
      <c r="CI260" s="61"/>
      <c r="CJ260" s="61"/>
      <c r="CK260" s="61"/>
      <c r="CL260" s="61"/>
      <c r="CM260" s="61"/>
      <c r="CN260" s="61"/>
      <c r="CO260" s="61"/>
      <c r="CP260" s="61"/>
      <c r="CQ260" s="61"/>
      <c r="CR260" s="61"/>
      <c r="CS260" s="61"/>
      <c r="CT260" s="61"/>
      <c r="CU260" s="61"/>
      <c r="CV260" s="61"/>
      <c r="CW260" s="61"/>
      <c r="CX260" s="61"/>
      <c r="CY260" s="61"/>
      <c r="CZ260" s="61"/>
      <c r="DA260" s="61"/>
      <c r="DB260" s="61"/>
    </row>
    <row r="261" spans="1:106" s="58" customFormat="1" ht="20.100000000000001" customHeight="1">
      <c r="A261" s="117" t="s">
        <v>425</v>
      </c>
      <c r="B261" s="840"/>
      <c r="C261" s="811" t="s">
        <v>152</v>
      </c>
      <c r="D261" s="813" t="str">
        <f>[76]납품수량!C130</f>
        <v>FRONT - SIDE REINF RH-국산화(자체생산)</v>
      </c>
      <c r="E261" s="813" t="str">
        <f>[76]납품수량!D130</f>
        <v>E2SC</v>
      </c>
      <c r="F261" s="794">
        <f>VLOOKUP(C261,'[72]납품수량(영업)'!$C$3:$F$260,4,FALSE)</f>
        <v>0</v>
      </c>
      <c r="G261" s="122">
        <f>VLOOKUP($C$261,[77]납품수량!$B$3:$AI$200,G1,FALSE)</f>
        <v>0</v>
      </c>
      <c r="H261" s="122">
        <f>VLOOKUP($C$261,[77]납품수량!$B$3:$AI$200,H1,FALSE)</f>
        <v>0</v>
      </c>
      <c r="I261" s="122">
        <f>VLOOKUP($C$261,[77]납품수량!$B$3:$AI$200,I1,FALSE)</f>
        <v>0</v>
      </c>
      <c r="J261" s="122">
        <f>VLOOKUP($C$261,[77]납품수량!$B$3:$AI$200,J1,FALSE)</f>
        <v>0</v>
      </c>
      <c r="K261" s="122">
        <f>VLOOKUP($C$261,[77]납품수량!$B$3:$AI$200,K1,FALSE)</f>
        <v>0</v>
      </c>
      <c r="L261" s="122">
        <f>VLOOKUP($C$261,[77]납품수량!$B$3:$AI$200,L1,FALSE)</f>
        <v>0</v>
      </c>
      <c r="M261" s="122">
        <f>VLOOKUP($C$261,[77]납품수량!$B$3:$AI$200,M1,FALSE)</f>
        <v>0</v>
      </c>
      <c r="N261" s="122">
        <f>VLOOKUP($C$261,[77]납품수량!$B$3:$AI$200,N1,FALSE)</f>
        <v>0</v>
      </c>
      <c r="O261" s="122">
        <f>VLOOKUP($C$261,[77]납품수량!$B$3:$AI$200,O1,FALSE)</f>
        <v>0</v>
      </c>
      <c r="P261" s="122">
        <f>VLOOKUP($C$261,[77]납품수량!$B$3:$AI$200,P1,FALSE)</f>
        <v>0</v>
      </c>
      <c r="Q261" s="122">
        <f>VLOOKUP($C$261,[77]납품수량!$B$3:$AI$200,Q1,FALSE)</f>
        <v>0</v>
      </c>
      <c r="R261" s="122">
        <f>VLOOKUP($C$261,[77]납품수량!$B$3:$AI$200,R1,FALSE)</f>
        <v>0</v>
      </c>
      <c r="S261" s="122">
        <f>VLOOKUP($C$261,[77]납품수량!$B$3:$AI$200,S1,FALSE)</f>
        <v>0</v>
      </c>
      <c r="T261" s="122">
        <f>VLOOKUP($C$261,[77]납품수량!$B$3:$AI$200,T1,FALSE)</f>
        <v>0</v>
      </c>
      <c r="U261" s="122">
        <f>VLOOKUP($C$261,[77]납품수량!$B$3:$AI$200,U1,FALSE)</f>
        <v>0</v>
      </c>
      <c r="V261" s="122">
        <f>VLOOKUP($C$261,[77]납품수량!$B$3:$AI$200,V1,FALSE)</f>
        <v>0</v>
      </c>
      <c r="W261" s="122">
        <f>VLOOKUP($C$261,[77]납품수량!$B$3:$AI$200,W1,FALSE)</f>
        <v>0</v>
      </c>
      <c r="X261" s="122">
        <f>VLOOKUP($C$261,[77]납품수량!$B$3:$AI$200,X1,FALSE)</f>
        <v>0</v>
      </c>
      <c r="Y261" s="122">
        <f>VLOOKUP($C$261,[77]납품수량!$B$3:$AI$200,Y1,FALSE)</f>
        <v>0</v>
      </c>
      <c r="Z261" s="122">
        <f>VLOOKUP($C$261,[77]납품수량!$B$3:$AI$200,Z1,FALSE)</f>
        <v>0</v>
      </c>
      <c r="AA261" s="122">
        <f>VLOOKUP($C$261,[77]납품수량!$B$3:$AI$200,AA1,FALSE)</f>
        <v>0</v>
      </c>
      <c r="AB261" s="122">
        <f>VLOOKUP($C$261,[77]납품수량!$B$3:$AI$200,AB1,FALSE)</f>
        <v>0</v>
      </c>
      <c r="AC261" s="122">
        <f>VLOOKUP($C$261,[77]납품수량!$B$3:$AI$200,AC1,FALSE)</f>
        <v>0</v>
      </c>
      <c r="AD261" s="122">
        <f>VLOOKUP($C$261,[77]납품수량!$B$3:$AI$200,AD1,FALSE)</f>
        <v>0</v>
      </c>
      <c r="AE261" s="122">
        <f>VLOOKUP($C$261,[77]납품수량!$B$3:$AI$200,AE1,FALSE)</f>
        <v>0</v>
      </c>
      <c r="AF261" s="122">
        <f>VLOOKUP($C$261,[77]납품수량!$B$3:$AI$200,AF1,FALSE)</f>
        <v>0</v>
      </c>
      <c r="AG261" s="122">
        <f>VLOOKUP($C$261,[77]납품수량!$B$3:$AI$200,AG1,FALSE)</f>
        <v>0</v>
      </c>
      <c r="AH261" s="122">
        <f>VLOOKUP($C$261,[77]납품수량!$B$3:$AI$200,AH1,FALSE)</f>
        <v>0</v>
      </c>
      <c r="AI261" s="122">
        <f>VLOOKUP($C$261,[77]납품수량!$B$3:$AI$200,AI1,FALSE)</f>
        <v>0</v>
      </c>
      <c r="AJ261" s="122">
        <f>VLOOKUP($C$261,[77]납품수량!$B$3:$AI$200,AJ1,FALSE)</f>
        <v>0</v>
      </c>
      <c r="AK261" s="122">
        <f>VLOOKUP($C$261,[77]납품수량!$B$3:$AI$200,AK1,FALSE)</f>
        <v>0</v>
      </c>
      <c r="AL261" s="122">
        <f>SUM(G261:AK261)</f>
        <v>0</v>
      </c>
      <c r="AM261" s="61"/>
      <c r="AN261" s="61"/>
      <c r="AO261" s="61"/>
      <c r="AP261" s="61"/>
      <c r="AQ261" s="61"/>
      <c r="AR261" s="61"/>
      <c r="AS261" s="61"/>
      <c r="AT261" s="61"/>
      <c r="AU261" s="61"/>
      <c r="AV261" s="61"/>
      <c r="AW261" s="61"/>
      <c r="AX261" s="61"/>
      <c r="AY261" s="61"/>
      <c r="AZ261" s="61"/>
      <c r="BA261" s="61"/>
      <c r="BB261" s="61"/>
      <c r="BC261" s="61"/>
      <c r="BD261" s="61"/>
      <c r="BE261" s="61"/>
      <c r="BF261" s="61"/>
      <c r="BG261" s="61"/>
      <c r="BH261" s="61"/>
      <c r="BI261" s="61"/>
      <c r="BJ261" s="61"/>
      <c r="BK261" s="61"/>
      <c r="BL261" s="61"/>
      <c r="BM261" s="61"/>
      <c r="BN261" s="61"/>
      <c r="BO261" s="61"/>
      <c r="BP261" s="61"/>
      <c r="BQ261" s="61"/>
      <c r="BR261" s="61"/>
      <c r="BS261" s="61"/>
      <c r="BT261" s="61"/>
      <c r="BU261" s="61"/>
      <c r="BV261" s="61"/>
      <c r="BW261" s="61"/>
      <c r="BX261" s="61"/>
      <c r="BY261" s="61"/>
      <c r="BZ261" s="61"/>
      <c r="CA261" s="61"/>
      <c r="CB261" s="61"/>
      <c r="CC261" s="61"/>
      <c r="CD261" s="61"/>
      <c r="CE261" s="61"/>
      <c r="CF261" s="61"/>
      <c r="CG261" s="61"/>
      <c r="CH261" s="61"/>
      <c r="CI261" s="61"/>
      <c r="CJ261" s="61"/>
      <c r="CK261" s="61"/>
      <c r="CL261" s="61"/>
      <c r="CM261" s="61"/>
      <c r="CN261" s="61"/>
      <c r="CO261" s="61"/>
      <c r="CP261" s="61"/>
      <c r="CQ261" s="61"/>
      <c r="CR261" s="61"/>
      <c r="CS261" s="61"/>
      <c r="CT261" s="61"/>
      <c r="CU261" s="61"/>
      <c r="CV261" s="61"/>
      <c r="CW261" s="61"/>
      <c r="CX261" s="61"/>
      <c r="CY261" s="61"/>
      <c r="CZ261" s="61"/>
      <c r="DA261" s="61"/>
      <c r="DB261" s="61"/>
    </row>
    <row r="262" spans="1:106" s="58" customFormat="1" ht="20.100000000000001" customHeight="1">
      <c r="A262" s="117"/>
      <c r="B262" s="840"/>
      <c r="C262" s="812"/>
      <c r="D262" s="814"/>
      <c r="E262" s="814"/>
      <c r="F262" s="795"/>
      <c r="G262" s="122">
        <f>$F$261*G261</f>
        <v>0</v>
      </c>
      <c r="H262" s="122">
        <f t="shared" ref="H262:AK262" si="130">$F$261*H261</f>
        <v>0</v>
      </c>
      <c r="I262" s="122">
        <f t="shared" si="130"/>
        <v>0</v>
      </c>
      <c r="J262" s="122">
        <f t="shared" si="130"/>
        <v>0</v>
      </c>
      <c r="K262" s="122">
        <f t="shared" si="130"/>
        <v>0</v>
      </c>
      <c r="L262" s="122">
        <f t="shared" si="130"/>
        <v>0</v>
      </c>
      <c r="M262" s="122">
        <f t="shared" si="130"/>
        <v>0</v>
      </c>
      <c r="N262" s="122">
        <f t="shared" si="130"/>
        <v>0</v>
      </c>
      <c r="O262" s="122">
        <f t="shared" si="130"/>
        <v>0</v>
      </c>
      <c r="P262" s="122">
        <f t="shared" si="130"/>
        <v>0</v>
      </c>
      <c r="Q262" s="122">
        <f t="shared" si="130"/>
        <v>0</v>
      </c>
      <c r="R262" s="122">
        <f t="shared" si="130"/>
        <v>0</v>
      </c>
      <c r="S262" s="122">
        <f t="shared" si="130"/>
        <v>0</v>
      </c>
      <c r="T262" s="122">
        <f t="shared" si="130"/>
        <v>0</v>
      </c>
      <c r="U262" s="122">
        <f t="shared" si="130"/>
        <v>0</v>
      </c>
      <c r="V262" s="122">
        <f t="shared" si="130"/>
        <v>0</v>
      </c>
      <c r="W262" s="122">
        <f t="shared" si="130"/>
        <v>0</v>
      </c>
      <c r="X262" s="122">
        <f t="shared" si="130"/>
        <v>0</v>
      </c>
      <c r="Y262" s="122">
        <f t="shared" si="130"/>
        <v>0</v>
      </c>
      <c r="Z262" s="122">
        <f t="shared" si="130"/>
        <v>0</v>
      </c>
      <c r="AA262" s="122">
        <f t="shared" si="130"/>
        <v>0</v>
      </c>
      <c r="AB262" s="122">
        <f t="shared" si="130"/>
        <v>0</v>
      </c>
      <c r="AC262" s="122">
        <f t="shared" si="130"/>
        <v>0</v>
      </c>
      <c r="AD262" s="122">
        <f t="shared" si="130"/>
        <v>0</v>
      </c>
      <c r="AE262" s="122">
        <f t="shared" si="130"/>
        <v>0</v>
      </c>
      <c r="AF262" s="122">
        <f t="shared" si="130"/>
        <v>0</v>
      </c>
      <c r="AG262" s="122">
        <f t="shared" si="130"/>
        <v>0</v>
      </c>
      <c r="AH262" s="122">
        <f t="shared" si="130"/>
        <v>0</v>
      </c>
      <c r="AI262" s="122">
        <f t="shared" si="130"/>
        <v>0</v>
      </c>
      <c r="AJ262" s="122">
        <f t="shared" si="130"/>
        <v>0</v>
      </c>
      <c r="AK262" s="122">
        <f t="shared" si="130"/>
        <v>0</v>
      </c>
      <c r="AL262" s="122">
        <f>F261*AL261</f>
        <v>0</v>
      </c>
      <c r="AM262" s="61"/>
      <c r="AN262" s="61"/>
      <c r="AO262" s="61"/>
      <c r="AP262" s="61"/>
      <c r="AQ262" s="61"/>
      <c r="AR262" s="61"/>
      <c r="AS262" s="61"/>
      <c r="AT262" s="61"/>
      <c r="AU262" s="61"/>
      <c r="AV262" s="61"/>
      <c r="AW262" s="61"/>
      <c r="AX262" s="61"/>
      <c r="AY262" s="61"/>
      <c r="AZ262" s="61"/>
      <c r="BA262" s="61"/>
      <c r="BB262" s="61"/>
      <c r="BC262" s="61"/>
      <c r="BD262" s="61"/>
      <c r="BE262" s="61"/>
      <c r="BF262" s="61"/>
      <c r="BG262" s="61"/>
      <c r="BH262" s="61"/>
      <c r="BI262" s="61"/>
      <c r="BJ262" s="61"/>
      <c r="BK262" s="61"/>
      <c r="BL262" s="61"/>
      <c r="BM262" s="61"/>
      <c r="BN262" s="61"/>
      <c r="BO262" s="61"/>
      <c r="BP262" s="61"/>
      <c r="BQ262" s="61"/>
      <c r="BR262" s="61"/>
      <c r="BS262" s="61"/>
      <c r="BT262" s="61"/>
      <c r="BU262" s="61"/>
      <c r="BV262" s="61"/>
      <c r="BW262" s="61"/>
      <c r="BX262" s="61"/>
      <c r="BY262" s="61"/>
      <c r="BZ262" s="61"/>
      <c r="CA262" s="61"/>
      <c r="CB262" s="61"/>
      <c r="CC262" s="61"/>
      <c r="CD262" s="61"/>
      <c r="CE262" s="61"/>
      <c r="CF262" s="61"/>
      <c r="CG262" s="61"/>
      <c r="CH262" s="61"/>
      <c r="CI262" s="61"/>
      <c r="CJ262" s="61"/>
      <c r="CK262" s="61"/>
      <c r="CL262" s="61"/>
      <c r="CM262" s="61"/>
      <c r="CN262" s="61"/>
      <c r="CO262" s="61"/>
      <c r="CP262" s="61"/>
      <c r="CQ262" s="61"/>
      <c r="CR262" s="61"/>
      <c r="CS262" s="61"/>
      <c r="CT262" s="61"/>
      <c r="CU262" s="61"/>
      <c r="CV262" s="61"/>
      <c r="CW262" s="61"/>
      <c r="CX262" s="61"/>
      <c r="CY262" s="61"/>
      <c r="CZ262" s="61"/>
      <c r="DA262" s="61"/>
      <c r="DB262" s="61"/>
    </row>
    <row r="263" spans="1:106" s="58" customFormat="1" ht="20.100000000000001" customHeight="1">
      <c r="A263" s="117" t="s">
        <v>425</v>
      </c>
      <c r="B263" s="840"/>
      <c r="C263" s="811" t="s">
        <v>153</v>
      </c>
      <c r="D263" s="813" t="str">
        <f>[76]납품수량!C131</f>
        <v>REAR - SIDE REINF LH-국산화(자체생산)</v>
      </c>
      <c r="E263" s="813" t="str">
        <f>[76]납품수량!D131</f>
        <v>E2SC</v>
      </c>
      <c r="F263" s="794">
        <f>VLOOKUP(C263,'[72]납품수량(영업)'!$C$3:$F$260,4,FALSE)</f>
        <v>0</v>
      </c>
      <c r="G263" s="122">
        <f>VLOOKUP($C$263,[77]납품수량!$B$3:$AI$200,G1,FALSE)</f>
        <v>0</v>
      </c>
      <c r="H263" s="122">
        <f>VLOOKUP($C$263,[77]납품수량!$B$3:$AI$200,H1,FALSE)</f>
        <v>0</v>
      </c>
      <c r="I263" s="122">
        <f>VLOOKUP($C$263,[77]납품수량!$B$3:$AI$200,I1,FALSE)</f>
        <v>0</v>
      </c>
      <c r="J263" s="122">
        <f>VLOOKUP($C$263,[77]납품수량!$B$3:$AI$200,J1,FALSE)</f>
        <v>0</v>
      </c>
      <c r="K263" s="122">
        <f>VLOOKUP($C$263,[77]납품수량!$B$3:$AI$200,K1,FALSE)</f>
        <v>0</v>
      </c>
      <c r="L263" s="122">
        <f>VLOOKUP($C$263,[77]납품수량!$B$3:$AI$200,L1,FALSE)</f>
        <v>0</v>
      </c>
      <c r="M263" s="122">
        <f>VLOOKUP($C$263,[77]납품수량!$B$3:$AI$200,M1,FALSE)</f>
        <v>0</v>
      </c>
      <c r="N263" s="122">
        <f>VLOOKUP($C$263,[77]납품수량!$B$3:$AI$200,N1,FALSE)</f>
        <v>0</v>
      </c>
      <c r="O263" s="122">
        <f>VLOOKUP($C$263,[77]납품수량!$B$3:$AI$200,O1,FALSE)</f>
        <v>0</v>
      </c>
      <c r="P263" s="122">
        <f>VLOOKUP($C$263,[77]납품수량!$B$3:$AI$200,P1,FALSE)</f>
        <v>0</v>
      </c>
      <c r="Q263" s="122">
        <f>VLOOKUP($C$263,[77]납품수량!$B$3:$AI$200,Q1,FALSE)</f>
        <v>0</v>
      </c>
      <c r="R263" s="122">
        <f>VLOOKUP($C$263,[77]납품수량!$B$3:$AI$200,R1,FALSE)</f>
        <v>0</v>
      </c>
      <c r="S263" s="122">
        <f>VLOOKUP($C$263,[77]납품수량!$B$3:$AI$200,S1,FALSE)</f>
        <v>0</v>
      </c>
      <c r="T263" s="122">
        <f>VLOOKUP($C$263,[77]납품수량!$B$3:$AI$200,T1,FALSE)</f>
        <v>0</v>
      </c>
      <c r="U263" s="122">
        <f>VLOOKUP($C$263,[77]납품수량!$B$3:$AI$200,U1,FALSE)</f>
        <v>0</v>
      </c>
      <c r="V263" s="122">
        <f>VLOOKUP($C$263,[77]납품수량!$B$3:$AI$200,V1,FALSE)</f>
        <v>0</v>
      </c>
      <c r="W263" s="122">
        <f>VLOOKUP($C$263,[77]납품수량!$B$3:$AI$200,W1,FALSE)</f>
        <v>0</v>
      </c>
      <c r="X263" s="122">
        <f>VLOOKUP($C$263,[77]납품수량!$B$3:$AI$200,X1,FALSE)</f>
        <v>0</v>
      </c>
      <c r="Y263" s="122">
        <f>VLOOKUP($C$263,[77]납품수량!$B$3:$AI$200,Y1,FALSE)</f>
        <v>0</v>
      </c>
      <c r="Z263" s="122">
        <f>VLOOKUP($C$263,[77]납품수량!$B$3:$AI$200,Z1,FALSE)</f>
        <v>0</v>
      </c>
      <c r="AA263" s="122">
        <f>VLOOKUP($C$263,[77]납품수량!$B$3:$AI$200,AA1,FALSE)</f>
        <v>0</v>
      </c>
      <c r="AB263" s="122">
        <f>VLOOKUP($C$263,[77]납품수량!$B$3:$AI$200,AB1,FALSE)</f>
        <v>0</v>
      </c>
      <c r="AC263" s="122">
        <f>VLOOKUP($C$263,[77]납품수량!$B$3:$AI$200,AC1,FALSE)</f>
        <v>0</v>
      </c>
      <c r="AD263" s="122">
        <f>VLOOKUP($C$263,[77]납품수량!$B$3:$AI$200,AD1,FALSE)</f>
        <v>0</v>
      </c>
      <c r="AE263" s="122">
        <f>VLOOKUP($C$263,[77]납품수량!$B$3:$AI$200,AE1,FALSE)</f>
        <v>0</v>
      </c>
      <c r="AF263" s="122">
        <f>VLOOKUP($C$263,[77]납품수량!$B$3:$AI$200,AF1,FALSE)</f>
        <v>0</v>
      </c>
      <c r="AG263" s="122">
        <f>VLOOKUP($C$263,[77]납품수량!$B$3:$AI$200,AG1,FALSE)</f>
        <v>0</v>
      </c>
      <c r="AH263" s="122">
        <f>VLOOKUP($C$263,[77]납품수량!$B$3:$AI$200,AH1,FALSE)</f>
        <v>0</v>
      </c>
      <c r="AI263" s="122">
        <f>VLOOKUP($C$263,[77]납품수량!$B$3:$AI$200,AI1,FALSE)</f>
        <v>0</v>
      </c>
      <c r="AJ263" s="122">
        <f>VLOOKUP($C$263,[77]납품수량!$B$3:$AI$200,AJ1,FALSE)</f>
        <v>0</v>
      </c>
      <c r="AK263" s="122">
        <f>VLOOKUP($C$263,[77]납품수량!$B$3:$AI$200,AK1,FALSE)</f>
        <v>0</v>
      </c>
      <c r="AL263" s="122">
        <f>SUM(G263:AK263)</f>
        <v>0</v>
      </c>
      <c r="AM263" s="61"/>
      <c r="AN263" s="61"/>
      <c r="AO263" s="61"/>
      <c r="AP263" s="61"/>
      <c r="AQ263" s="61"/>
      <c r="AR263" s="61"/>
      <c r="AS263" s="61"/>
      <c r="AT263" s="61"/>
      <c r="AU263" s="61"/>
      <c r="AV263" s="61"/>
      <c r="AW263" s="61"/>
      <c r="AX263" s="61"/>
      <c r="AY263" s="61"/>
      <c r="AZ263" s="61"/>
      <c r="BA263" s="61"/>
      <c r="BB263" s="61"/>
      <c r="BC263" s="61"/>
      <c r="BD263" s="61"/>
      <c r="BE263" s="61"/>
      <c r="BF263" s="61"/>
      <c r="BG263" s="61"/>
      <c r="BH263" s="61"/>
      <c r="BI263" s="61"/>
      <c r="BJ263" s="61"/>
      <c r="BK263" s="61"/>
      <c r="BL263" s="61"/>
      <c r="BM263" s="61"/>
      <c r="BN263" s="61"/>
      <c r="BO263" s="61"/>
      <c r="BP263" s="61"/>
      <c r="BQ263" s="61"/>
      <c r="BR263" s="61"/>
      <c r="BS263" s="61"/>
      <c r="BT263" s="61"/>
      <c r="BU263" s="61"/>
      <c r="BV263" s="61"/>
      <c r="BW263" s="61"/>
      <c r="BX263" s="61"/>
      <c r="BY263" s="61"/>
      <c r="BZ263" s="61"/>
      <c r="CA263" s="61"/>
      <c r="CB263" s="61"/>
      <c r="CC263" s="61"/>
      <c r="CD263" s="61"/>
      <c r="CE263" s="61"/>
      <c r="CF263" s="61"/>
      <c r="CG263" s="61"/>
      <c r="CH263" s="61"/>
      <c r="CI263" s="61"/>
      <c r="CJ263" s="61"/>
      <c r="CK263" s="61"/>
      <c r="CL263" s="61"/>
      <c r="CM263" s="61"/>
      <c r="CN263" s="61"/>
      <c r="CO263" s="61"/>
      <c r="CP263" s="61"/>
      <c r="CQ263" s="61"/>
      <c r="CR263" s="61"/>
      <c r="CS263" s="61"/>
      <c r="CT263" s="61"/>
      <c r="CU263" s="61"/>
      <c r="CV263" s="61"/>
      <c r="CW263" s="61"/>
      <c r="CX263" s="61"/>
      <c r="CY263" s="61"/>
      <c r="CZ263" s="61"/>
      <c r="DA263" s="61"/>
      <c r="DB263" s="61"/>
    </row>
    <row r="264" spans="1:106" s="58" customFormat="1" ht="20.100000000000001" customHeight="1">
      <c r="A264" s="117"/>
      <c r="B264" s="840"/>
      <c r="C264" s="812"/>
      <c r="D264" s="814"/>
      <c r="E264" s="814"/>
      <c r="F264" s="795"/>
      <c r="G264" s="122">
        <f>$F$263*G263</f>
        <v>0</v>
      </c>
      <c r="H264" s="122">
        <f t="shared" ref="H264:AK264" si="131">$F$263*H263</f>
        <v>0</v>
      </c>
      <c r="I264" s="122">
        <f t="shared" si="131"/>
        <v>0</v>
      </c>
      <c r="J264" s="122">
        <f t="shared" si="131"/>
        <v>0</v>
      </c>
      <c r="K264" s="122">
        <f t="shared" si="131"/>
        <v>0</v>
      </c>
      <c r="L264" s="122">
        <f t="shared" si="131"/>
        <v>0</v>
      </c>
      <c r="M264" s="122">
        <f t="shared" si="131"/>
        <v>0</v>
      </c>
      <c r="N264" s="122">
        <f t="shared" si="131"/>
        <v>0</v>
      </c>
      <c r="O264" s="122">
        <f t="shared" si="131"/>
        <v>0</v>
      </c>
      <c r="P264" s="122">
        <f t="shared" si="131"/>
        <v>0</v>
      </c>
      <c r="Q264" s="122">
        <f t="shared" si="131"/>
        <v>0</v>
      </c>
      <c r="R264" s="122">
        <f t="shared" si="131"/>
        <v>0</v>
      </c>
      <c r="S264" s="122">
        <f t="shared" si="131"/>
        <v>0</v>
      </c>
      <c r="T264" s="122">
        <f t="shared" si="131"/>
        <v>0</v>
      </c>
      <c r="U264" s="122">
        <f t="shared" si="131"/>
        <v>0</v>
      </c>
      <c r="V264" s="122">
        <f t="shared" si="131"/>
        <v>0</v>
      </c>
      <c r="W264" s="122">
        <f t="shared" si="131"/>
        <v>0</v>
      </c>
      <c r="X264" s="122">
        <f t="shared" si="131"/>
        <v>0</v>
      </c>
      <c r="Y264" s="122">
        <f t="shared" si="131"/>
        <v>0</v>
      </c>
      <c r="Z264" s="122">
        <f t="shared" si="131"/>
        <v>0</v>
      </c>
      <c r="AA264" s="122">
        <f t="shared" si="131"/>
        <v>0</v>
      </c>
      <c r="AB264" s="122">
        <f t="shared" si="131"/>
        <v>0</v>
      </c>
      <c r="AC264" s="122">
        <f t="shared" si="131"/>
        <v>0</v>
      </c>
      <c r="AD264" s="122">
        <f t="shared" si="131"/>
        <v>0</v>
      </c>
      <c r="AE264" s="122">
        <f t="shared" si="131"/>
        <v>0</v>
      </c>
      <c r="AF264" s="122">
        <f t="shared" si="131"/>
        <v>0</v>
      </c>
      <c r="AG264" s="122">
        <f t="shared" si="131"/>
        <v>0</v>
      </c>
      <c r="AH264" s="122">
        <f t="shared" si="131"/>
        <v>0</v>
      </c>
      <c r="AI264" s="122">
        <f t="shared" si="131"/>
        <v>0</v>
      </c>
      <c r="AJ264" s="122">
        <f t="shared" si="131"/>
        <v>0</v>
      </c>
      <c r="AK264" s="122">
        <f t="shared" si="131"/>
        <v>0</v>
      </c>
      <c r="AL264" s="122">
        <f>F263*AL263</f>
        <v>0</v>
      </c>
      <c r="AM264" s="61"/>
      <c r="AN264" s="61"/>
      <c r="AO264" s="61"/>
      <c r="AP264" s="61"/>
      <c r="AQ264" s="61"/>
      <c r="AR264" s="61"/>
      <c r="AS264" s="61"/>
      <c r="AT264" s="61"/>
      <c r="AU264" s="61"/>
      <c r="AV264" s="61"/>
      <c r="AW264" s="61"/>
      <c r="AX264" s="61"/>
      <c r="AY264" s="61"/>
      <c r="AZ264" s="61"/>
      <c r="BA264" s="61"/>
      <c r="BB264" s="61"/>
      <c r="BC264" s="61"/>
      <c r="BD264" s="61"/>
      <c r="BE264" s="61"/>
      <c r="BF264" s="61"/>
      <c r="BG264" s="61"/>
      <c r="BH264" s="61"/>
      <c r="BI264" s="61"/>
      <c r="BJ264" s="61"/>
      <c r="BK264" s="61"/>
      <c r="BL264" s="61"/>
      <c r="BM264" s="61"/>
      <c r="BN264" s="61"/>
      <c r="BO264" s="61"/>
      <c r="BP264" s="61"/>
      <c r="BQ264" s="61"/>
      <c r="BR264" s="61"/>
      <c r="BS264" s="61"/>
      <c r="BT264" s="61"/>
      <c r="BU264" s="61"/>
      <c r="BV264" s="61"/>
      <c r="BW264" s="61"/>
      <c r="BX264" s="61"/>
      <c r="BY264" s="61"/>
      <c r="BZ264" s="61"/>
      <c r="CA264" s="61"/>
      <c r="CB264" s="61"/>
      <c r="CC264" s="61"/>
      <c r="CD264" s="61"/>
      <c r="CE264" s="61"/>
      <c r="CF264" s="61"/>
      <c r="CG264" s="61"/>
      <c r="CH264" s="61"/>
      <c r="CI264" s="61"/>
      <c r="CJ264" s="61"/>
      <c r="CK264" s="61"/>
      <c r="CL264" s="61"/>
      <c r="CM264" s="61"/>
      <c r="CN264" s="61"/>
      <c r="CO264" s="61"/>
      <c r="CP264" s="61"/>
      <c r="CQ264" s="61"/>
      <c r="CR264" s="61"/>
      <c r="CS264" s="61"/>
      <c r="CT264" s="61"/>
      <c r="CU264" s="61"/>
      <c r="CV264" s="61"/>
      <c r="CW264" s="61"/>
      <c r="CX264" s="61"/>
      <c r="CY264" s="61"/>
      <c r="CZ264" s="61"/>
      <c r="DA264" s="61"/>
      <c r="DB264" s="61"/>
    </row>
    <row r="265" spans="1:106" s="58" customFormat="1" ht="20.100000000000001" customHeight="1">
      <c r="A265" s="117" t="s">
        <v>425</v>
      </c>
      <c r="B265" s="840"/>
      <c r="C265" s="811" t="s">
        <v>154</v>
      </c>
      <c r="D265" s="813" t="str">
        <f>[76]납품수량!C132</f>
        <v>REAR - SIDE REINF RH-국산화(자체생산)</v>
      </c>
      <c r="E265" s="813" t="str">
        <f>[76]납품수량!D132</f>
        <v>E2SC</v>
      </c>
      <c r="F265" s="794">
        <f>VLOOKUP(C265,'[72]납품수량(영업)'!$C$3:$F$260,4,FALSE)</f>
        <v>0</v>
      </c>
      <c r="G265" s="122">
        <f>VLOOKUP($C$265,[77]납품수량!$B$3:$AI$200,G1,FALSE)</f>
        <v>0</v>
      </c>
      <c r="H265" s="122">
        <f>VLOOKUP($C$265,[77]납품수량!$B$3:$AI$200,H1,FALSE)</f>
        <v>0</v>
      </c>
      <c r="I265" s="122">
        <f>VLOOKUP($C$265,[77]납품수량!$B$3:$AI$200,I1,FALSE)</f>
        <v>0</v>
      </c>
      <c r="J265" s="122">
        <f>VLOOKUP($C$265,[77]납품수량!$B$3:$AI$200,J1,FALSE)</f>
        <v>0</v>
      </c>
      <c r="K265" s="122">
        <f>VLOOKUP($C$265,[77]납품수량!$B$3:$AI$200,K1,FALSE)</f>
        <v>0</v>
      </c>
      <c r="L265" s="122">
        <f>VLOOKUP($C$265,[77]납품수량!$B$3:$AI$200,L1,FALSE)</f>
        <v>0</v>
      </c>
      <c r="M265" s="122">
        <f>VLOOKUP($C$265,[77]납품수량!$B$3:$AI$200,M1,FALSE)</f>
        <v>0</v>
      </c>
      <c r="N265" s="122">
        <f>VLOOKUP($C$265,[77]납품수량!$B$3:$AI$200,N1,FALSE)</f>
        <v>0</v>
      </c>
      <c r="O265" s="122">
        <f>VLOOKUP($C$265,[77]납품수량!$B$3:$AI$200,O1,FALSE)</f>
        <v>0</v>
      </c>
      <c r="P265" s="122">
        <f>VLOOKUP($C$265,[77]납품수량!$B$3:$AI$200,P1,FALSE)</f>
        <v>0</v>
      </c>
      <c r="Q265" s="122">
        <f>VLOOKUP($C$265,[77]납품수량!$B$3:$AI$200,Q1,FALSE)</f>
        <v>0</v>
      </c>
      <c r="R265" s="122">
        <f>VLOOKUP($C$265,[77]납품수량!$B$3:$AI$200,R1,FALSE)</f>
        <v>0</v>
      </c>
      <c r="S265" s="122">
        <f>VLOOKUP($C$265,[77]납품수량!$B$3:$AI$200,S1,FALSE)</f>
        <v>0</v>
      </c>
      <c r="T265" s="122">
        <f>VLOOKUP($C$265,[77]납품수량!$B$3:$AI$200,T1,FALSE)</f>
        <v>0</v>
      </c>
      <c r="U265" s="122">
        <f>VLOOKUP($C$265,[77]납품수량!$B$3:$AI$200,U1,FALSE)</f>
        <v>0</v>
      </c>
      <c r="V265" s="122">
        <f>VLOOKUP($C$265,[77]납품수량!$B$3:$AI$200,V1,FALSE)</f>
        <v>0</v>
      </c>
      <c r="W265" s="122">
        <f>VLOOKUP($C$265,[77]납품수량!$B$3:$AI$200,W1,FALSE)</f>
        <v>0</v>
      </c>
      <c r="X265" s="122">
        <f>VLOOKUP($C$265,[77]납품수량!$B$3:$AI$200,X1,FALSE)</f>
        <v>0</v>
      </c>
      <c r="Y265" s="122">
        <f>VLOOKUP($C$265,[77]납품수량!$B$3:$AI$200,Y1,FALSE)</f>
        <v>0</v>
      </c>
      <c r="Z265" s="122">
        <f>VLOOKUP($C$265,[77]납품수량!$B$3:$AI$200,Z1,FALSE)</f>
        <v>0</v>
      </c>
      <c r="AA265" s="122">
        <f>VLOOKUP($C$265,[77]납품수량!$B$3:$AI$200,AA1,FALSE)</f>
        <v>0</v>
      </c>
      <c r="AB265" s="122">
        <f>VLOOKUP($C$265,[77]납품수량!$B$3:$AI$200,AB1,FALSE)</f>
        <v>0</v>
      </c>
      <c r="AC265" s="122">
        <f>VLOOKUP($C$265,[77]납품수량!$B$3:$AI$200,AC1,FALSE)</f>
        <v>0</v>
      </c>
      <c r="AD265" s="122">
        <f>VLOOKUP($C$265,[77]납품수량!$B$3:$AI$200,AD1,FALSE)</f>
        <v>0</v>
      </c>
      <c r="AE265" s="122">
        <f>VLOOKUP($C$265,[77]납품수량!$B$3:$AI$200,AE1,FALSE)</f>
        <v>0</v>
      </c>
      <c r="AF265" s="122">
        <f>VLOOKUP($C$265,[77]납품수량!$B$3:$AI$200,AF1,FALSE)</f>
        <v>0</v>
      </c>
      <c r="AG265" s="122">
        <f>VLOOKUP($C$265,[77]납품수량!$B$3:$AI$200,AG1,FALSE)</f>
        <v>0</v>
      </c>
      <c r="AH265" s="122">
        <f>VLOOKUP($C$265,[77]납품수량!$B$3:$AI$200,AH1,FALSE)</f>
        <v>0</v>
      </c>
      <c r="AI265" s="122">
        <f>VLOOKUP($C$265,[77]납품수량!$B$3:$AI$200,AI1,FALSE)</f>
        <v>0</v>
      </c>
      <c r="AJ265" s="122">
        <f>VLOOKUP($C$265,[77]납품수량!$B$3:$AI$200,AJ1,FALSE)</f>
        <v>0</v>
      </c>
      <c r="AK265" s="122">
        <f>VLOOKUP($C$265,[77]납품수량!$B$3:$AI$200,AK1,FALSE)</f>
        <v>0</v>
      </c>
      <c r="AL265" s="122">
        <f>SUM(G265:AK265)</f>
        <v>0</v>
      </c>
      <c r="AM265" s="61"/>
      <c r="AN265" s="61"/>
      <c r="AO265" s="61"/>
      <c r="AP265" s="61"/>
      <c r="AQ265" s="61"/>
      <c r="AR265" s="61"/>
      <c r="AS265" s="61"/>
      <c r="AT265" s="61"/>
      <c r="AU265" s="61"/>
      <c r="AV265" s="61"/>
      <c r="AW265" s="61"/>
      <c r="AX265" s="61"/>
      <c r="AY265" s="61"/>
      <c r="AZ265" s="61"/>
      <c r="BA265" s="61"/>
      <c r="BB265" s="61"/>
      <c r="BC265" s="61"/>
      <c r="BD265" s="61"/>
      <c r="BE265" s="61"/>
      <c r="BF265" s="61"/>
      <c r="BG265" s="61"/>
      <c r="BH265" s="61"/>
      <c r="BI265" s="61"/>
      <c r="BJ265" s="61"/>
      <c r="BK265" s="61"/>
      <c r="BL265" s="61"/>
      <c r="BM265" s="61"/>
      <c r="BN265" s="61"/>
      <c r="BO265" s="61"/>
      <c r="BP265" s="61"/>
      <c r="BQ265" s="61"/>
      <c r="BR265" s="61"/>
      <c r="BS265" s="61"/>
      <c r="BT265" s="61"/>
      <c r="BU265" s="61"/>
      <c r="BV265" s="61"/>
      <c r="BW265" s="61"/>
      <c r="BX265" s="61"/>
      <c r="BY265" s="61"/>
      <c r="BZ265" s="61"/>
      <c r="CA265" s="61"/>
      <c r="CB265" s="61"/>
      <c r="CC265" s="61"/>
      <c r="CD265" s="61"/>
      <c r="CE265" s="61"/>
      <c r="CF265" s="61"/>
      <c r="CG265" s="61"/>
      <c r="CH265" s="61"/>
      <c r="CI265" s="61"/>
      <c r="CJ265" s="61"/>
      <c r="CK265" s="61"/>
      <c r="CL265" s="61"/>
      <c r="CM265" s="61"/>
      <c r="CN265" s="61"/>
      <c r="CO265" s="61"/>
      <c r="CP265" s="61"/>
      <c r="CQ265" s="61"/>
      <c r="CR265" s="61"/>
      <c r="CS265" s="61"/>
      <c r="CT265" s="61"/>
      <c r="CU265" s="61"/>
      <c r="CV265" s="61"/>
      <c r="CW265" s="61"/>
      <c r="CX265" s="61"/>
      <c r="CY265" s="61"/>
      <c r="CZ265" s="61"/>
      <c r="DA265" s="61"/>
      <c r="DB265" s="61"/>
    </row>
    <row r="266" spans="1:106" s="58" customFormat="1" ht="20.100000000000001" customHeight="1">
      <c r="A266" s="117"/>
      <c r="B266" s="840"/>
      <c r="C266" s="812"/>
      <c r="D266" s="814"/>
      <c r="E266" s="814"/>
      <c r="F266" s="795"/>
      <c r="G266" s="122">
        <f>$F$265*G265</f>
        <v>0</v>
      </c>
      <c r="H266" s="122">
        <f t="shared" ref="H266:AK266" si="132">$F$265*H265</f>
        <v>0</v>
      </c>
      <c r="I266" s="122">
        <f t="shared" si="132"/>
        <v>0</v>
      </c>
      <c r="J266" s="122">
        <f t="shared" si="132"/>
        <v>0</v>
      </c>
      <c r="K266" s="122">
        <f t="shared" si="132"/>
        <v>0</v>
      </c>
      <c r="L266" s="122">
        <f t="shared" si="132"/>
        <v>0</v>
      </c>
      <c r="M266" s="122">
        <f t="shared" si="132"/>
        <v>0</v>
      </c>
      <c r="N266" s="122">
        <f t="shared" si="132"/>
        <v>0</v>
      </c>
      <c r="O266" s="122">
        <f t="shared" si="132"/>
        <v>0</v>
      </c>
      <c r="P266" s="122">
        <f t="shared" si="132"/>
        <v>0</v>
      </c>
      <c r="Q266" s="122">
        <f t="shared" si="132"/>
        <v>0</v>
      </c>
      <c r="R266" s="122">
        <f t="shared" si="132"/>
        <v>0</v>
      </c>
      <c r="S266" s="122">
        <f t="shared" si="132"/>
        <v>0</v>
      </c>
      <c r="T266" s="122">
        <f t="shared" si="132"/>
        <v>0</v>
      </c>
      <c r="U266" s="122">
        <f t="shared" si="132"/>
        <v>0</v>
      </c>
      <c r="V266" s="122">
        <f t="shared" si="132"/>
        <v>0</v>
      </c>
      <c r="W266" s="122">
        <f t="shared" si="132"/>
        <v>0</v>
      </c>
      <c r="X266" s="122">
        <f t="shared" si="132"/>
        <v>0</v>
      </c>
      <c r="Y266" s="122">
        <f t="shared" si="132"/>
        <v>0</v>
      </c>
      <c r="Z266" s="122">
        <f t="shared" si="132"/>
        <v>0</v>
      </c>
      <c r="AA266" s="122">
        <f t="shared" si="132"/>
        <v>0</v>
      </c>
      <c r="AB266" s="122">
        <f t="shared" si="132"/>
        <v>0</v>
      </c>
      <c r="AC266" s="122">
        <f t="shared" si="132"/>
        <v>0</v>
      </c>
      <c r="AD266" s="122">
        <f t="shared" si="132"/>
        <v>0</v>
      </c>
      <c r="AE266" s="122">
        <f t="shared" si="132"/>
        <v>0</v>
      </c>
      <c r="AF266" s="122">
        <f t="shared" si="132"/>
        <v>0</v>
      </c>
      <c r="AG266" s="122">
        <f t="shared" si="132"/>
        <v>0</v>
      </c>
      <c r="AH266" s="122">
        <f t="shared" si="132"/>
        <v>0</v>
      </c>
      <c r="AI266" s="122">
        <f t="shared" si="132"/>
        <v>0</v>
      </c>
      <c r="AJ266" s="122">
        <f t="shared" si="132"/>
        <v>0</v>
      </c>
      <c r="AK266" s="122">
        <f t="shared" si="132"/>
        <v>0</v>
      </c>
      <c r="AL266" s="122">
        <f>F265*AL265</f>
        <v>0</v>
      </c>
      <c r="AM266" s="61"/>
      <c r="AN266" s="61"/>
      <c r="AO266" s="61"/>
      <c r="AP266" s="61"/>
      <c r="AQ266" s="61"/>
      <c r="AR266" s="61"/>
      <c r="AS266" s="61"/>
      <c r="AT266" s="61"/>
      <c r="AU266" s="61"/>
      <c r="AV266" s="61"/>
      <c r="AW266" s="61"/>
      <c r="AX266" s="61"/>
      <c r="AY266" s="61"/>
      <c r="AZ266" s="61"/>
      <c r="BA266" s="61"/>
      <c r="BB266" s="61"/>
      <c r="BC266" s="61"/>
      <c r="BD266" s="61"/>
      <c r="BE266" s="61"/>
      <c r="BF266" s="61"/>
      <c r="BG266" s="61"/>
      <c r="BH266" s="61"/>
      <c r="BI266" s="61"/>
      <c r="BJ266" s="61"/>
      <c r="BK266" s="61"/>
      <c r="BL266" s="61"/>
      <c r="BM266" s="61"/>
      <c r="BN266" s="61"/>
      <c r="BO266" s="61"/>
      <c r="BP266" s="61"/>
      <c r="BQ266" s="61"/>
      <c r="BR266" s="61"/>
      <c r="BS266" s="61"/>
      <c r="BT266" s="61"/>
      <c r="BU266" s="61"/>
      <c r="BV266" s="61"/>
      <c r="BW266" s="61"/>
      <c r="BX266" s="61"/>
      <c r="BY266" s="61"/>
      <c r="BZ266" s="61"/>
      <c r="CA266" s="61"/>
      <c r="CB266" s="61"/>
      <c r="CC266" s="61"/>
      <c r="CD266" s="61"/>
      <c r="CE266" s="61"/>
      <c r="CF266" s="61"/>
      <c r="CG266" s="61"/>
      <c r="CH266" s="61"/>
      <c r="CI266" s="61"/>
      <c r="CJ266" s="61"/>
      <c r="CK266" s="61"/>
      <c r="CL266" s="61"/>
      <c r="CM266" s="61"/>
      <c r="CN266" s="61"/>
      <c r="CO266" s="61"/>
      <c r="CP266" s="61"/>
      <c r="CQ266" s="61"/>
      <c r="CR266" s="61"/>
      <c r="CS266" s="61"/>
      <c r="CT266" s="61"/>
      <c r="CU266" s="61"/>
      <c r="CV266" s="61"/>
      <c r="CW266" s="61"/>
      <c r="CX266" s="61"/>
      <c r="CY266" s="61"/>
      <c r="CZ266" s="61"/>
      <c r="DA266" s="61"/>
      <c r="DB266" s="61"/>
    </row>
    <row r="267" spans="1:106" s="58" customFormat="1" ht="20.100000000000001" customHeight="1">
      <c r="A267" s="117" t="s">
        <v>425</v>
      </c>
      <c r="B267" s="840"/>
      <c r="C267" s="811" t="s">
        <v>155</v>
      </c>
      <c r="D267" s="813" t="str">
        <f>[76]납품수량!C133</f>
        <v>REINFORCEMENT GLASS</v>
      </c>
      <c r="E267" s="813" t="str">
        <f>[76]납품수량!D133</f>
        <v>M2XX</v>
      </c>
      <c r="F267" s="794">
        <f>VLOOKUP(C267,'[72]납품수량(영업)'!$C$3:$F$260,4,FALSE)</f>
        <v>0</v>
      </c>
      <c r="G267" s="122">
        <f>VLOOKUP($C$267,[77]납품수량!$B$3:$AI$200,G1,FALSE)</f>
        <v>0</v>
      </c>
      <c r="H267" s="122">
        <f>VLOOKUP($C$267,[77]납품수량!$B$3:$AI$200,H1,FALSE)</f>
        <v>0</v>
      </c>
      <c r="I267" s="122">
        <f>VLOOKUP($C$267,[77]납품수량!$B$3:$AI$200,I1,FALSE)</f>
        <v>0</v>
      </c>
      <c r="J267" s="122">
        <f>VLOOKUP($C$267,[77]납품수량!$B$3:$AI$200,J1,FALSE)</f>
        <v>0</v>
      </c>
      <c r="K267" s="122">
        <f>VLOOKUP($C$267,[77]납품수량!$B$3:$AI$200,K1,FALSE)</f>
        <v>0</v>
      </c>
      <c r="L267" s="122">
        <f>VLOOKUP($C$267,[77]납품수량!$B$3:$AI$200,L1,FALSE)</f>
        <v>0</v>
      </c>
      <c r="M267" s="122">
        <f>VLOOKUP($C$267,[77]납품수량!$B$3:$AI$200,M1,FALSE)</f>
        <v>0</v>
      </c>
      <c r="N267" s="122">
        <f>VLOOKUP($C$267,[77]납품수량!$B$3:$AI$200,N1,FALSE)</f>
        <v>0</v>
      </c>
      <c r="O267" s="122">
        <f>VLOOKUP($C$267,[77]납품수량!$B$3:$AI$200,O1,FALSE)</f>
        <v>0</v>
      </c>
      <c r="P267" s="122">
        <f>VLOOKUP($C$267,[77]납품수량!$B$3:$AI$200,P1,FALSE)</f>
        <v>0</v>
      </c>
      <c r="Q267" s="122">
        <f>VLOOKUP($C$267,[77]납품수량!$B$3:$AI$200,Q1,FALSE)</f>
        <v>0</v>
      </c>
      <c r="R267" s="122">
        <f>VLOOKUP($C$267,[77]납품수량!$B$3:$AI$200,R1,FALSE)</f>
        <v>0</v>
      </c>
      <c r="S267" s="122">
        <f>VLOOKUP($C$267,[77]납품수량!$B$3:$AI$200,S1,FALSE)</f>
        <v>0</v>
      </c>
      <c r="T267" s="122">
        <f>VLOOKUP($C$267,[77]납품수량!$B$3:$AI$200,T1,FALSE)</f>
        <v>0</v>
      </c>
      <c r="U267" s="122">
        <f>VLOOKUP($C$267,[77]납품수량!$B$3:$AI$200,U1,FALSE)</f>
        <v>0</v>
      </c>
      <c r="V267" s="122">
        <f>VLOOKUP($C$267,[77]납품수량!$B$3:$AI$200,V1,FALSE)</f>
        <v>0</v>
      </c>
      <c r="W267" s="122">
        <f>VLOOKUP($C$267,[77]납품수량!$B$3:$AI$200,W1,FALSE)</f>
        <v>0</v>
      </c>
      <c r="X267" s="122">
        <f>VLOOKUP($C$267,[77]납품수량!$B$3:$AI$200,X1,FALSE)</f>
        <v>0</v>
      </c>
      <c r="Y267" s="122">
        <f>VLOOKUP($C$267,[77]납품수량!$B$3:$AI$200,Y1,FALSE)</f>
        <v>0</v>
      </c>
      <c r="Z267" s="122">
        <f>VLOOKUP($C$267,[77]납품수량!$B$3:$AI$200,Z1,FALSE)</f>
        <v>0</v>
      </c>
      <c r="AA267" s="122">
        <f>VLOOKUP($C$267,[77]납품수량!$B$3:$AI$200,AA1,FALSE)</f>
        <v>0</v>
      </c>
      <c r="AB267" s="122">
        <f>VLOOKUP($C$267,[77]납품수량!$B$3:$AI$200,AB1,FALSE)</f>
        <v>0</v>
      </c>
      <c r="AC267" s="122">
        <f>VLOOKUP($C$267,[77]납품수량!$B$3:$AI$200,AC1,FALSE)</f>
        <v>0</v>
      </c>
      <c r="AD267" s="122">
        <f>VLOOKUP($C$267,[77]납품수량!$B$3:$AI$200,AD1,FALSE)</f>
        <v>0</v>
      </c>
      <c r="AE267" s="122">
        <f>VLOOKUP($C$267,[77]납품수량!$B$3:$AI$200,AE1,FALSE)</f>
        <v>0</v>
      </c>
      <c r="AF267" s="122">
        <f>VLOOKUP($C$267,[77]납품수량!$B$3:$AI$200,AF1,FALSE)</f>
        <v>0</v>
      </c>
      <c r="AG267" s="122">
        <f>VLOOKUP($C$267,[77]납품수량!$B$3:$AI$200,AG1,FALSE)</f>
        <v>0</v>
      </c>
      <c r="AH267" s="122">
        <f>VLOOKUP($C$267,[77]납품수량!$B$3:$AI$200,AH1,FALSE)</f>
        <v>0</v>
      </c>
      <c r="AI267" s="122">
        <f>VLOOKUP($C$267,[77]납품수량!$B$3:$AI$200,AI1,FALSE)</f>
        <v>0</v>
      </c>
      <c r="AJ267" s="122">
        <f>VLOOKUP($C$267,[77]납품수량!$B$3:$AI$200,AJ1,FALSE)</f>
        <v>0</v>
      </c>
      <c r="AK267" s="122">
        <f>VLOOKUP($C$267,[77]납품수량!$B$3:$AI$200,AK1,FALSE)</f>
        <v>0</v>
      </c>
      <c r="AL267" s="122">
        <f>SUM(G267:AK267)</f>
        <v>0</v>
      </c>
      <c r="AM267" s="61"/>
      <c r="AN267" s="61"/>
      <c r="AO267" s="61"/>
      <c r="AP267" s="61"/>
      <c r="AQ267" s="61"/>
      <c r="AR267" s="61"/>
      <c r="AS267" s="61"/>
      <c r="AT267" s="61"/>
      <c r="AU267" s="61"/>
      <c r="AV267" s="61"/>
      <c r="AW267" s="61"/>
      <c r="AX267" s="61"/>
      <c r="AY267" s="61"/>
      <c r="AZ267" s="61"/>
      <c r="BA267" s="61"/>
      <c r="BB267" s="61"/>
      <c r="BC267" s="61"/>
      <c r="BD267" s="61"/>
      <c r="BE267" s="61"/>
      <c r="BF267" s="61"/>
      <c r="BG267" s="61"/>
      <c r="BH267" s="61"/>
      <c r="BI267" s="61"/>
      <c r="BJ267" s="61"/>
      <c r="BK267" s="61"/>
      <c r="BL267" s="61"/>
      <c r="BM267" s="61"/>
      <c r="BN267" s="61"/>
      <c r="BO267" s="61"/>
      <c r="BP267" s="61"/>
      <c r="BQ267" s="61"/>
      <c r="BR267" s="61"/>
      <c r="BS267" s="61"/>
      <c r="BT267" s="61"/>
      <c r="BU267" s="61"/>
      <c r="BV267" s="61"/>
      <c r="BW267" s="61"/>
      <c r="BX267" s="61"/>
      <c r="BY267" s="61"/>
      <c r="BZ267" s="61"/>
      <c r="CA267" s="61"/>
      <c r="CB267" s="61"/>
      <c r="CC267" s="61"/>
      <c r="CD267" s="61"/>
      <c r="CE267" s="61"/>
      <c r="CF267" s="61"/>
      <c r="CG267" s="61"/>
      <c r="CH267" s="61"/>
      <c r="CI267" s="61"/>
      <c r="CJ267" s="61"/>
      <c r="CK267" s="61"/>
      <c r="CL267" s="61"/>
      <c r="CM267" s="61"/>
      <c r="CN267" s="61"/>
      <c r="CO267" s="61"/>
      <c r="CP267" s="61"/>
      <c r="CQ267" s="61"/>
      <c r="CR267" s="61"/>
      <c r="CS267" s="61"/>
      <c r="CT267" s="61"/>
      <c r="CU267" s="61"/>
      <c r="CV267" s="61"/>
      <c r="CW267" s="61"/>
      <c r="CX267" s="61"/>
      <c r="CY267" s="61"/>
      <c r="CZ267" s="61"/>
      <c r="DA267" s="61"/>
      <c r="DB267" s="61"/>
    </row>
    <row r="268" spans="1:106" s="58" customFormat="1" ht="20.100000000000001" customHeight="1">
      <c r="A268" s="117"/>
      <c r="B268" s="840"/>
      <c r="C268" s="812"/>
      <c r="D268" s="814"/>
      <c r="E268" s="814"/>
      <c r="F268" s="795"/>
      <c r="G268" s="122">
        <f>$F$267*G267</f>
        <v>0</v>
      </c>
      <c r="H268" s="122">
        <f t="shared" ref="H268:AK268" si="133">$F$267*H267</f>
        <v>0</v>
      </c>
      <c r="I268" s="122">
        <f t="shared" si="133"/>
        <v>0</v>
      </c>
      <c r="J268" s="122">
        <f t="shared" si="133"/>
        <v>0</v>
      </c>
      <c r="K268" s="122">
        <f t="shared" si="133"/>
        <v>0</v>
      </c>
      <c r="L268" s="122">
        <f t="shared" si="133"/>
        <v>0</v>
      </c>
      <c r="M268" s="122">
        <f t="shared" si="133"/>
        <v>0</v>
      </c>
      <c r="N268" s="122">
        <f t="shared" si="133"/>
        <v>0</v>
      </c>
      <c r="O268" s="122">
        <f t="shared" si="133"/>
        <v>0</v>
      </c>
      <c r="P268" s="122">
        <f t="shared" si="133"/>
        <v>0</v>
      </c>
      <c r="Q268" s="122">
        <f t="shared" si="133"/>
        <v>0</v>
      </c>
      <c r="R268" s="122">
        <f t="shared" si="133"/>
        <v>0</v>
      </c>
      <c r="S268" s="122">
        <f t="shared" si="133"/>
        <v>0</v>
      </c>
      <c r="T268" s="122">
        <f t="shared" si="133"/>
        <v>0</v>
      </c>
      <c r="U268" s="122">
        <f t="shared" si="133"/>
        <v>0</v>
      </c>
      <c r="V268" s="122">
        <f t="shared" si="133"/>
        <v>0</v>
      </c>
      <c r="W268" s="122">
        <f t="shared" si="133"/>
        <v>0</v>
      </c>
      <c r="X268" s="122">
        <f t="shared" si="133"/>
        <v>0</v>
      </c>
      <c r="Y268" s="122">
        <f t="shared" si="133"/>
        <v>0</v>
      </c>
      <c r="Z268" s="122">
        <f t="shared" si="133"/>
        <v>0</v>
      </c>
      <c r="AA268" s="122">
        <f t="shared" si="133"/>
        <v>0</v>
      </c>
      <c r="AB268" s="122">
        <f t="shared" si="133"/>
        <v>0</v>
      </c>
      <c r="AC268" s="122">
        <f t="shared" si="133"/>
        <v>0</v>
      </c>
      <c r="AD268" s="122">
        <f t="shared" si="133"/>
        <v>0</v>
      </c>
      <c r="AE268" s="122">
        <f t="shared" si="133"/>
        <v>0</v>
      </c>
      <c r="AF268" s="122">
        <f t="shared" si="133"/>
        <v>0</v>
      </c>
      <c r="AG268" s="122">
        <f t="shared" si="133"/>
        <v>0</v>
      </c>
      <c r="AH268" s="122">
        <f t="shared" si="133"/>
        <v>0</v>
      </c>
      <c r="AI268" s="122">
        <f t="shared" si="133"/>
        <v>0</v>
      </c>
      <c r="AJ268" s="122">
        <f t="shared" si="133"/>
        <v>0</v>
      </c>
      <c r="AK268" s="122">
        <f t="shared" si="133"/>
        <v>0</v>
      </c>
      <c r="AL268" s="122">
        <f>F267*AL267</f>
        <v>0</v>
      </c>
      <c r="AM268" s="61"/>
      <c r="AN268" s="61"/>
      <c r="AO268" s="61"/>
      <c r="AP268" s="61"/>
      <c r="AQ268" s="61"/>
      <c r="AR268" s="61"/>
      <c r="AS268" s="61"/>
      <c r="AT268" s="61"/>
      <c r="AU268" s="61"/>
      <c r="AV268" s="61"/>
      <c r="AW268" s="61"/>
      <c r="AX268" s="61"/>
      <c r="AY268" s="61"/>
      <c r="AZ268" s="61"/>
      <c r="BA268" s="61"/>
      <c r="BB268" s="61"/>
      <c r="BC268" s="61"/>
      <c r="BD268" s="61"/>
      <c r="BE268" s="61"/>
      <c r="BF268" s="61"/>
      <c r="BG268" s="61"/>
      <c r="BH268" s="61"/>
      <c r="BI268" s="61"/>
      <c r="BJ268" s="61"/>
      <c r="BK268" s="61"/>
      <c r="BL268" s="61"/>
      <c r="BM268" s="61"/>
      <c r="BN268" s="61"/>
      <c r="BO268" s="61"/>
      <c r="BP268" s="61"/>
      <c r="BQ268" s="61"/>
      <c r="BR268" s="61"/>
      <c r="BS268" s="61"/>
      <c r="BT268" s="61"/>
      <c r="BU268" s="61"/>
      <c r="BV268" s="61"/>
      <c r="BW268" s="61"/>
      <c r="BX268" s="61"/>
      <c r="BY268" s="61"/>
      <c r="BZ268" s="61"/>
      <c r="CA268" s="61"/>
      <c r="CB268" s="61"/>
      <c r="CC268" s="61"/>
      <c r="CD268" s="61"/>
      <c r="CE268" s="61"/>
      <c r="CF268" s="61"/>
      <c r="CG268" s="61"/>
      <c r="CH268" s="61"/>
      <c r="CI268" s="61"/>
      <c r="CJ268" s="61"/>
      <c r="CK268" s="61"/>
      <c r="CL268" s="61"/>
      <c r="CM268" s="61"/>
      <c r="CN268" s="61"/>
      <c r="CO268" s="61"/>
      <c r="CP268" s="61"/>
      <c r="CQ268" s="61"/>
      <c r="CR268" s="61"/>
      <c r="CS268" s="61"/>
      <c r="CT268" s="61"/>
      <c r="CU268" s="61"/>
      <c r="CV268" s="61"/>
      <c r="CW268" s="61"/>
      <c r="CX268" s="61"/>
      <c r="CY268" s="61"/>
      <c r="CZ268" s="61"/>
      <c r="DA268" s="61"/>
      <c r="DB268" s="61"/>
    </row>
    <row r="269" spans="1:106" s="58" customFormat="1" ht="20.100000000000001" customHeight="1">
      <c r="A269" s="117" t="s">
        <v>425</v>
      </c>
      <c r="B269" s="840"/>
      <c r="C269" s="811" t="s">
        <v>82</v>
      </c>
      <c r="D269" s="813" t="str">
        <f>[76]납품수량!C134</f>
        <v>GLASS PANEL REINF FRT</v>
      </c>
      <c r="E269" s="813" t="str">
        <f>[76]납품수량!D134</f>
        <v>YP</v>
      </c>
      <c r="F269" s="794">
        <f>VLOOKUP(C269,'[72]납품수량(영업)'!$C$3:$F$260,4,FALSE)</f>
        <v>7381</v>
      </c>
      <c r="G269" s="122">
        <f>VLOOKUP($C$269,[77]납품수량!$B$3:$AI$200,G1,FALSE)</f>
        <v>360</v>
      </c>
      <c r="H269" s="122">
        <f>VLOOKUP($C$269,[77]납품수량!$B$3:$AI$200,H1,FALSE)</f>
        <v>240</v>
      </c>
      <c r="I269" s="122">
        <f>VLOOKUP($C$269,[77]납품수량!$B$3:$AI$200,I1,FALSE)</f>
        <v>0</v>
      </c>
      <c r="J269" s="122">
        <f>VLOOKUP($C$269,[77]납품수량!$B$3:$AI$200,J1,FALSE)</f>
        <v>0</v>
      </c>
      <c r="K269" s="122">
        <f>VLOOKUP($C$269,[77]납품수량!$B$3:$AI$200,K1,FALSE)</f>
        <v>0</v>
      </c>
      <c r="L269" s="122">
        <f>VLOOKUP($C$269,[77]납품수량!$B$3:$AI$200,L1,FALSE)</f>
        <v>0</v>
      </c>
      <c r="M269" s="122">
        <f>VLOOKUP($C$269,[77]납품수량!$B$3:$AI$200,M1,FALSE)</f>
        <v>420</v>
      </c>
      <c r="N269" s="122">
        <f>VLOOKUP($C$269,[77]납품수량!$B$3:$AI$200,N1,FALSE)</f>
        <v>420</v>
      </c>
      <c r="O269" s="122">
        <f>VLOOKUP($C$269,[77]납품수량!$B$3:$AI$200,O1,FALSE)</f>
        <v>120</v>
      </c>
      <c r="P269" s="122">
        <f>VLOOKUP($C$269,[77]납품수량!$B$3:$AI$200,P1,FALSE)</f>
        <v>540</v>
      </c>
      <c r="Q269" s="122">
        <f>VLOOKUP($C$269,[77]납품수량!$B$3:$AI$200,Q1,FALSE)</f>
        <v>0</v>
      </c>
      <c r="R269" s="122">
        <f>VLOOKUP($C$269,[77]납품수량!$B$3:$AI$200,R1,FALSE)</f>
        <v>360</v>
      </c>
      <c r="S269" s="122">
        <f>VLOOKUP($C$269,[77]납품수량!$B$3:$AI$200,S1,FALSE)</f>
        <v>360</v>
      </c>
      <c r="T269" s="122">
        <f>VLOOKUP($C$269,[77]납품수량!$B$3:$AI$200,T1,FALSE)</f>
        <v>360</v>
      </c>
      <c r="U269" s="122">
        <f>VLOOKUP($C$269,[77]납품수량!$B$3:$AI$200,U1,FALSE)</f>
        <v>360</v>
      </c>
      <c r="V269" s="122">
        <f>VLOOKUP($C$269,[77]납품수량!$B$3:$AI$200,V1,FALSE)</f>
        <v>120</v>
      </c>
      <c r="W269" s="122">
        <f>VLOOKUP($C$269,[77]납품수량!$B$3:$AI$200,W1,FALSE)</f>
        <v>240</v>
      </c>
      <c r="X269" s="122">
        <f>VLOOKUP($C$269,[77]납품수량!$B$3:$AI$200,X1,FALSE)</f>
        <v>0</v>
      </c>
      <c r="Y269" s="122">
        <f>VLOOKUP($C$269,[77]납품수량!$B$3:$AI$200,Y1,FALSE)</f>
        <v>300</v>
      </c>
      <c r="Z269" s="122">
        <f>VLOOKUP($C$269,[77]납품수량!$B$3:$AI$200,Z1,FALSE)</f>
        <v>240</v>
      </c>
      <c r="AA269" s="122">
        <f>VLOOKUP($C$269,[77]납품수량!$B$3:$AI$200,AA1,FALSE)</f>
        <v>240</v>
      </c>
      <c r="AB269" s="122">
        <f>VLOOKUP($C$269,[77]납품수량!$B$3:$AI$200,AB1,FALSE)</f>
        <v>300</v>
      </c>
      <c r="AC269" s="122">
        <f>VLOOKUP($C$269,[77]납품수량!$B$3:$AI$200,AC1,FALSE)</f>
        <v>300</v>
      </c>
      <c r="AD269" s="122">
        <f>VLOOKUP($C$269,[77]납품수량!$B$3:$AI$200,AD1,FALSE)</f>
        <v>0</v>
      </c>
      <c r="AE269" s="122">
        <f>VLOOKUP($C$269,[77]납품수량!$B$3:$AI$200,AE1,FALSE)</f>
        <v>0</v>
      </c>
      <c r="AF269" s="122">
        <f>VLOOKUP($C$269,[77]납품수량!$B$3:$AI$200,AF1,FALSE)</f>
        <v>300</v>
      </c>
      <c r="AG269" s="122">
        <f>VLOOKUP($C$269,[77]납품수량!$B$3:$AI$200,AG1,FALSE)</f>
        <v>240</v>
      </c>
      <c r="AH269" s="122">
        <f>VLOOKUP($C$269,[77]납품수량!$B$3:$AI$200,AH1,FALSE)</f>
        <v>120</v>
      </c>
      <c r="AI269" s="122">
        <f>VLOOKUP($C$269,[77]납품수량!$B$3:$AI$200,AI1,FALSE)</f>
        <v>300</v>
      </c>
      <c r="AJ269" s="122">
        <f>VLOOKUP($C$269,[77]납품수량!$B$3:$AI$200,AJ1,FALSE)</f>
        <v>360</v>
      </c>
      <c r="AK269" s="122">
        <f>VLOOKUP($C$269,[77]납품수량!$B$3:$AI$200,AK1,FALSE)</f>
        <v>0</v>
      </c>
      <c r="AL269" s="122">
        <f>SUM(G269:AK269)</f>
        <v>6600</v>
      </c>
      <c r="AM269" s="61"/>
      <c r="AN269" s="61"/>
      <c r="AO269" s="61"/>
      <c r="AP269" s="61"/>
      <c r="AQ269" s="61"/>
      <c r="AR269" s="61"/>
      <c r="AS269" s="61"/>
      <c r="AT269" s="61"/>
      <c r="AU269" s="61"/>
      <c r="AV269" s="61"/>
      <c r="AW269" s="61"/>
      <c r="AX269" s="61"/>
      <c r="AY269" s="61"/>
      <c r="AZ269" s="61"/>
      <c r="BA269" s="61"/>
      <c r="BB269" s="61"/>
      <c r="BC269" s="61"/>
      <c r="BD269" s="61"/>
      <c r="BE269" s="61"/>
      <c r="BF269" s="61"/>
      <c r="BG269" s="61"/>
      <c r="BH269" s="61"/>
      <c r="BI269" s="61"/>
      <c r="BJ269" s="61"/>
      <c r="BK269" s="61"/>
      <c r="BL269" s="61"/>
      <c r="BM269" s="61"/>
      <c r="BN269" s="61"/>
      <c r="BO269" s="61"/>
      <c r="BP269" s="61"/>
      <c r="BQ269" s="61"/>
      <c r="BR269" s="61"/>
      <c r="BS269" s="61"/>
      <c r="BT269" s="61"/>
      <c r="BU269" s="61"/>
      <c r="BV269" s="61"/>
      <c r="BW269" s="61"/>
      <c r="BX269" s="61"/>
      <c r="BY269" s="61"/>
      <c r="BZ269" s="61"/>
      <c r="CA269" s="61"/>
      <c r="CB269" s="61"/>
      <c r="CC269" s="61"/>
      <c r="CD269" s="61"/>
      <c r="CE269" s="61"/>
      <c r="CF269" s="61"/>
      <c r="CG269" s="61"/>
      <c r="CH269" s="61"/>
      <c r="CI269" s="61"/>
      <c r="CJ269" s="61"/>
      <c r="CK269" s="61"/>
      <c r="CL269" s="61"/>
      <c r="CM269" s="61"/>
      <c r="CN269" s="61"/>
      <c r="CO269" s="61"/>
      <c r="CP269" s="61"/>
      <c r="CQ269" s="61"/>
      <c r="CR269" s="61"/>
      <c r="CS269" s="61"/>
      <c r="CT269" s="61"/>
      <c r="CU269" s="61"/>
      <c r="CV269" s="61"/>
      <c r="CW269" s="61"/>
      <c r="CX269" s="61"/>
      <c r="CY269" s="61"/>
      <c r="CZ269" s="61"/>
      <c r="DA269" s="61"/>
      <c r="DB269" s="61"/>
    </row>
    <row r="270" spans="1:106" s="58" customFormat="1" ht="20.100000000000001" customHeight="1">
      <c r="A270" s="117"/>
      <c r="B270" s="840"/>
      <c r="C270" s="812"/>
      <c r="D270" s="814"/>
      <c r="E270" s="814"/>
      <c r="F270" s="795"/>
      <c r="G270" s="122">
        <f>$F$269*G269</f>
        <v>2657160</v>
      </c>
      <c r="H270" s="122">
        <f t="shared" ref="H270:AK270" si="134">$F$269*H269</f>
        <v>1771440</v>
      </c>
      <c r="I270" s="122">
        <f t="shared" si="134"/>
        <v>0</v>
      </c>
      <c r="J270" s="122">
        <f t="shared" si="134"/>
        <v>0</v>
      </c>
      <c r="K270" s="122">
        <f t="shared" si="134"/>
        <v>0</v>
      </c>
      <c r="L270" s="122">
        <f t="shared" si="134"/>
        <v>0</v>
      </c>
      <c r="M270" s="122">
        <f t="shared" si="134"/>
        <v>3100020</v>
      </c>
      <c r="N270" s="122">
        <f t="shared" si="134"/>
        <v>3100020</v>
      </c>
      <c r="O270" s="122">
        <f t="shared" si="134"/>
        <v>885720</v>
      </c>
      <c r="P270" s="122">
        <f t="shared" si="134"/>
        <v>3985740</v>
      </c>
      <c r="Q270" s="122">
        <f t="shared" si="134"/>
        <v>0</v>
      </c>
      <c r="R270" s="122">
        <f t="shared" si="134"/>
        <v>2657160</v>
      </c>
      <c r="S270" s="122">
        <f t="shared" si="134"/>
        <v>2657160</v>
      </c>
      <c r="T270" s="122">
        <f t="shared" si="134"/>
        <v>2657160</v>
      </c>
      <c r="U270" s="122">
        <f t="shared" si="134"/>
        <v>2657160</v>
      </c>
      <c r="V270" s="122">
        <f t="shared" si="134"/>
        <v>885720</v>
      </c>
      <c r="W270" s="122">
        <f t="shared" si="134"/>
        <v>1771440</v>
      </c>
      <c r="X270" s="122">
        <f t="shared" si="134"/>
        <v>0</v>
      </c>
      <c r="Y270" s="122">
        <f t="shared" si="134"/>
        <v>2214300</v>
      </c>
      <c r="Z270" s="122">
        <f t="shared" si="134"/>
        <v>1771440</v>
      </c>
      <c r="AA270" s="122">
        <f t="shared" si="134"/>
        <v>1771440</v>
      </c>
      <c r="AB270" s="122">
        <f t="shared" si="134"/>
        <v>2214300</v>
      </c>
      <c r="AC270" s="122">
        <f t="shared" si="134"/>
        <v>2214300</v>
      </c>
      <c r="AD270" s="122">
        <f t="shared" si="134"/>
        <v>0</v>
      </c>
      <c r="AE270" s="122">
        <f t="shared" si="134"/>
        <v>0</v>
      </c>
      <c r="AF270" s="122">
        <f t="shared" si="134"/>
        <v>2214300</v>
      </c>
      <c r="AG270" s="122">
        <f t="shared" si="134"/>
        <v>1771440</v>
      </c>
      <c r="AH270" s="122">
        <f t="shared" si="134"/>
        <v>885720</v>
      </c>
      <c r="AI270" s="122">
        <f t="shared" si="134"/>
        <v>2214300</v>
      </c>
      <c r="AJ270" s="122">
        <f t="shared" si="134"/>
        <v>2657160</v>
      </c>
      <c r="AK270" s="122">
        <f t="shared" si="134"/>
        <v>0</v>
      </c>
      <c r="AL270" s="122">
        <f>F269*AL269</f>
        <v>48714600</v>
      </c>
      <c r="AM270" s="61"/>
      <c r="AN270" s="61"/>
      <c r="AO270" s="61"/>
      <c r="AP270" s="61"/>
      <c r="AQ270" s="61"/>
      <c r="AR270" s="61"/>
      <c r="AS270" s="61"/>
      <c r="AT270" s="61"/>
      <c r="AU270" s="61"/>
      <c r="AV270" s="61"/>
      <c r="AW270" s="61"/>
      <c r="AX270" s="61"/>
      <c r="AY270" s="61"/>
      <c r="AZ270" s="61"/>
      <c r="BA270" s="61"/>
      <c r="BB270" s="61"/>
      <c r="BC270" s="61"/>
      <c r="BD270" s="61"/>
      <c r="BE270" s="61"/>
      <c r="BF270" s="61"/>
      <c r="BG270" s="61"/>
      <c r="BH270" s="61"/>
      <c r="BI270" s="61"/>
      <c r="BJ270" s="61"/>
      <c r="BK270" s="61"/>
      <c r="BL270" s="61"/>
      <c r="BM270" s="61"/>
      <c r="BN270" s="61"/>
      <c r="BO270" s="61"/>
      <c r="BP270" s="61"/>
      <c r="BQ270" s="61"/>
      <c r="BR270" s="61"/>
      <c r="BS270" s="61"/>
      <c r="BT270" s="61"/>
      <c r="BU270" s="61"/>
      <c r="BV270" s="61"/>
      <c r="BW270" s="61"/>
      <c r="BX270" s="61"/>
      <c r="BY270" s="61"/>
      <c r="BZ270" s="61"/>
      <c r="CA270" s="61"/>
      <c r="CB270" s="61"/>
      <c r="CC270" s="61"/>
      <c r="CD270" s="61"/>
      <c r="CE270" s="61"/>
      <c r="CF270" s="61"/>
      <c r="CG270" s="61"/>
      <c r="CH270" s="61"/>
      <c r="CI270" s="61"/>
      <c r="CJ270" s="61"/>
      <c r="CK270" s="61"/>
      <c r="CL270" s="61"/>
      <c r="CM270" s="61"/>
      <c r="CN270" s="61"/>
      <c r="CO270" s="61"/>
      <c r="CP270" s="61"/>
      <c r="CQ270" s="61"/>
      <c r="CR270" s="61"/>
      <c r="CS270" s="61"/>
      <c r="CT270" s="61"/>
      <c r="CU270" s="61"/>
      <c r="CV270" s="61"/>
      <c r="CW270" s="61"/>
      <c r="CX270" s="61"/>
      <c r="CY270" s="61"/>
      <c r="CZ270" s="61"/>
      <c r="DA270" s="61"/>
      <c r="DB270" s="61"/>
    </row>
    <row r="271" spans="1:106" s="58" customFormat="1" ht="20.100000000000001" customHeight="1">
      <c r="A271" s="117" t="s">
        <v>425</v>
      </c>
      <c r="B271" s="840"/>
      <c r="C271" s="811" t="s">
        <v>37</v>
      </c>
      <c r="D271" s="813" t="str">
        <f>[76]납품수량!C135</f>
        <v>GLASS PANEL REINF RR</v>
      </c>
      <c r="E271" s="813" t="str">
        <f>[76]납품수량!D135</f>
        <v>YP</v>
      </c>
      <c r="F271" s="794">
        <f>VLOOKUP(C271,'[72]납품수량(영업)'!$C$3:$F$260,4,FALSE)</f>
        <v>7798</v>
      </c>
      <c r="G271" s="122">
        <f>VLOOKUP($C$271,[77]납품수량!$B$3:$AI$200,G1,FALSE)</f>
        <v>300</v>
      </c>
      <c r="H271" s="122">
        <f>VLOOKUP($C$271,[77]납품수량!$B$3:$AI$200,H1,FALSE)</f>
        <v>240</v>
      </c>
      <c r="I271" s="122">
        <f>VLOOKUP($C$271,[77]납품수량!$B$3:$AI$200,I1,FALSE)</f>
        <v>0</v>
      </c>
      <c r="J271" s="122">
        <f>VLOOKUP($C$271,[77]납품수량!$B$3:$AI$200,J1,FALSE)</f>
        <v>0</v>
      </c>
      <c r="K271" s="122">
        <f>VLOOKUP($C$271,[77]납품수량!$B$3:$AI$200,K1,FALSE)</f>
        <v>0</v>
      </c>
      <c r="L271" s="122">
        <f>VLOOKUP($C$271,[77]납품수량!$B$3:$AI$200,L1,FALSE)</f>
        <v>0</v>
      </c>
      <c r="M271" s="122">
        <f>VLOOKUP($C$271,[77]납품수량!$B$3:$AI$200,M1,FALSE)</f>
        <v>360</v>
      </c>
      <c r="N271" s="122">
        <f>VLOOKUP($C$271,[77]납품수량!$B$3:$AI$200,N1,FALSE)</f>
        <v>360</v>
      </c>
      <c r="O271" s="122">
        <f>VLOOKUP($C$271,[77]납품수량!$B$3:$AI$200,O1,FALSE)</f>
        <v>360</v>
      </c>
      <c r="P271" s="122">
        <f>VLOOKUP($C$271,[77]납품수량!$B$3:$AI$200,P1,FALSE)</f>
        <v>240</v>
      </c>
      <c r="Q271" s="122">
        <f>VLOOKUP($C$271,[77]납품수량!$B$3:$AI$200,Q1,FALSE)</f>
        <v>0</v>
      </c>
      <c r="R271" s="122">
        <f>VLOOKUP($C$271,[77]납품수량!$B$3:$AI$200,R1,FALSE)</f>
        <v>360</v>
      </c>
      <c r="S271" s="122">
        <f>VLOOKUP($C$271,[77]납품수량!$B$3:$AI$200,S1,FALSE)</f>
        <v>600</v>
      </c>
      <c r="T271" s="122">
        <f>VLOOKUP($C$271,[77]납품수량!$B$3:$AI$200,T1,FALSE)</f>
        <v>420</v>
      </c>
      <c r="U271" s="122">
        <f>VLOOKUP($C$271,[77]납품수량!$B$3:$AI$200,U1,FALSE)</f>
        <v>60</v>
      </c>
      <c r="V271" s="122">
        <f>VLOOKUP($C$271,[77]납품수량!$B$3:$AI$200,V1,FALSE)</f>
        <v>240</v>
      </c>
      <c r="W271" s="122">
        <f>VLOOKUP($C$271,[77]납품수량!$B$3:$AI$200,W1,FALSE)</f>
        <v>240</v>
      </c>
      <c r="X271" s="122">
        <f>VLOOKUP($C$271,[77]납품수량!$B$3:$AI$200,X1,FALSE)</f>
        <v>0</v>
      </c>
      <c r="Y271" s="122">
        <f>VLOOKUP($C$271,[77]납품수량!$B$3:$AI$200,Y1,FALSE)</f>
        <v>180</v>
      </c>
      <c r="Z271" s="122">
        <f>VLOOKUP($C$271,[77]납품수량!$B$3:$AI$200,Z1,FALSE)</f>
        <v>420</v>
      </c>
      <c r="AA271" s="122">
        <f>VLOOKUP($C$271,[77]납품수량!$B$3:$AI$200,AA1,FALSE)</f>
        <v>240</v>
      </c>
      <c r="AB271" s="122">
        <f>VLOOKUP($C$271,[77]납품수량!$B$3:$AI$200,AB1,FALSE)</f>
        <v>300</v>
      </c>
      <c r="AC271" s="122">
        <f>VLOOKUP($C$271,[77]납품수량!$B$3:$AI$200,AC1,FALSE)</f>
        <v>300</v>
      </c>
      <c r="AD271" s="122">
        <f>VLOOKUP($C$271,[77]납품수량!$B$3:$AI$200,AD1,FALSE)</f>
        <v>0</v>
      </c>
      <c r="AE271" s="122">
        <f>VLOOKUP($C$271,[77]납품수량!$B$3:$AI$200,AE1,FALSE)</f>
        <v>0</v>
      </c>
      <c r="AF271" s="122">
        <f>VLOOKUP($C$271,[77]납품수량!$B$3:$AI$200,AF1,FALSE)</f>
        <v>300</v>
      </c>
      <c r="AG271" s="122">
        <f>VLOOKUP($C$271,[77]납품수량!$B$3:$AI$200,AG1,FALSE)</f>
        <v>300</v>
      </c>
      <c r="AH271" s="122">
        <f>VLOOKUP($C$271,[77]납품수량!$B$3:$AI$200,AH1,FALSE)</f>
        <v>120</v>
      </c>
      <c r="AI271" s="122">
        <f>VLOOKUP($C$271,[77]납품수량!$B$3:$AI$200,AI1,FALSE)</f>
        <v>300</v>
      </c>
      <c r="AJ271" s="122">
        <f>VLOOKUP($C$271,[77]납품수량!$B$3:$AI$200,AJ1,FALSE)</f>
        <v>360</v>
      </c>
      <c r="AK271" s="122">
        <f>VLOOKUP($C$271,[77]납품수량!$B$3:$AI$200,AK1,FALSE)</f>
        <v>0</v>
      </c>
      <c r="AL271" s="122">
        <f>SUM(G271:AK271)</f>
        <v>6600</v>
      </c>
      <c r="AM271" s="61"/>
      <c r="AN271" s="61"/>
      <c r="AO271" s="61"/>
      <c r="AP271" s="61"/>
      <c r="AQ271" s="61"/>
      <c r="AR271" s="61"/>
      <c r="AS271" s="61"/>
      <c r="AT271" s="61"/>
      <c r="AU271" s="61"/>
      <c r="AV271" s="61"/>
      <c r="AW271" s="61"/>
      <c r="AX271" s="61"/>
      <c r="AY271" s="61"/>
      <c r="AZ271" s="61"/>
      <c r="BA271" s="61"/>
      <c r="BB271" s="61"/>
      <c r="BC271" s="61"/>
      <c r="BD271" s="61"/>
      <c r="BE271" s="61"/>
      <c r="BF271" s="61"/>
      <c r="BG271" s="61"/>
      <c r="BH271" s="61"/>
      <c r="BI271" s="61"/>
      <c r="BJ271" s="61"/>
      <c r="BK271" s="61"/>
      <c r="BL271" s="61"/>
      <c r="BM271" s="61"/>
      <c r="BN271" s="61"/>
      <c r="BO271" s="61"/>
      <c r="BP271" s="61"/>
      <c r="BQ271" s="61"/>
      <c r="BR271" s="61"/>
      <c r="BS271" s="61"/>
      <c r="BT271" s="61"/>
      <c r="BU271" s="61"/>
      <c r="BV271" s="61"/>
      <c r="BW271" s="61"/>
      <c r="BX271" s="61"/>
      <c r="BY271" s="61"/>
      <c r="BZ271" s="61"/>
      <c r="CA271" s="61"/>
      <c r="CB271" s="61"/>
      <c r="CC271" s="61"/>
      <c r="CD271" s="61"/>
      <c r="CE271" s="61"/>
      <c r="CF271" s="61"/>
      <c r="CG271" s="61"/>
      <c r="CH271" s="61"/>
      <c r="CI271" s="61"/>
      <c r="CJ271" s="61"/>
      <c r="CK271" s="61"/>
      <c r="CL271" s="61"/>
      <c r="CM271" s="61"/>
      <c r="CN271" s="61"/>
      <c r="CO271" s="61"/>
      <c r="CP271" s="61"/>
      <c r="CQ271" s="61"/>
      <c r="CR271" s="61"/>
      <c r="CS271" s="61"/>
      <c r="CT271" s="61"/>
      <c r="CU271" s="61"/>
      <c r="CV271" s="61"/>
      <c r="CW271" s="61"/>
      <c r="CX271" s="61"/>
      <c r="CY271" s="61"/>
      <c r="CZ271" s="61"/>
      <c r="DA271" s="61"/>
      <c r="DB271" s="61"/>
    </row>
    <row r="272" spans="1:106" s="58" customFormat="1" ht="20.100000000000001" customHeight="1">
      <c r="A272" s="117"/>
      <c r="B272" s="840"/>
      <c r="C272" s="812"/>
      <c r="D272" s="814"/>
      <c r="E272" s="814"/>
      <c r="F272" s="795"/>
      <c r="G272" s="122">
        <f>$F$271*G271</f>
        <v>2339400</v>
      </c>
      <c r="H272" s="122">
        <f t="shared" ref="H272:AK272" si="135">$F$271*H271</f>
        <v>1871520</v>
      </c>
      <c r="I272" s="122">
        <f t="shared" si="135"/>
        <v>0</v>
      </c>
      <c r="J272" s="122">
        <f t="shared" si="135"/>
        <v>0</v>
      </c>
      <c r="K272" s="122">
        <f t="shared" si="135"/>
        <v>0</v>
      </c>
      <c r="L272" s="122">
        <f t="shared" si="135"/>
        <v>0</v>
      </c>
      <c r="M272" s="122">
        <f t="shared" si="135"/>
        <v>2807280</v>
      </c>
      <c r="N272" s="122">
        <f t="shared" si="135"/>
        <v>2807280</v>
      </c>
      <c r="O272" s="122">
        <f t="shared" si="135"/>
        <v>2807280</v>
      </c>
      <c r="P272" s="122">
        <f t="shared" si="135"/>
        <v>1871520</v>
      </c>
      <c r="Q272" s="122">
        <f t="shared" si="135"/>
        <v>0</v>
      </c>
      <c r="R272" s="122">
        <f t="shared" si="135"/>
        <v>2807280</v>
      </c>
      <c r="S272" s="122">
        <f t="shared" si="135"/>
        <v>4678800</v>
      </c>
      <c r="T272" s="122">
        <f t="shared" si="135"/>
        <v>3275160</v>
      </c>
      <c r="U272" s="122">
        <f t="shared" si="135"/>
        <v>467880</v>
      </c>
      <c r="V272" s="122">
        <f t="shared" si="135"/>
        <v>1871520</v>
      </c>
      <c r="W272" s="122">
        <f t="shared" si="135"/>
        <v>1871520</v>
      </c>
      <c r="X272" s="122">
        <f t="shared" si="135"/>
        <v>0</v>
      </c>
      <c r="Y272" s="122">
        <f t="shared" si="135"/>
        <v>1403640</v>
      </c>
      <c r="Z272" s="122">
        <f t="shared" si="135"/>
        <v>3275160</v>
      </c>
      <c r="AA272" s="122">
        <f t="shared" si="135"/>
        <v>1871520</v>
      </c>
      <c r="AB272" s="122">
        <f t="shared" si="135"/>
        <v>2339400</v>
      </c>
      <c r="AC272" s="122">
        <f t="shared" si="135"/>
        <v>2339400</v>
      </c>
      <c r="AD272" s="122">
        <f t="shared" si="135"/>
        <v>0</v>
      </c>
      <c r="AE272" s="122">
        <f t="shared" si="135"/>
        <v>0</v>
      </c>
      <c r="AF272" s="122">
        <f t="shared" si="135"/>
        <v>2339400</v>
      </c>
      <c r="AG272" s="122">
        <f t="shared" si="135"/>
        <v>2339400</v>
      </c>
      <c r="AH272" s="122">
        <f t="shared" si="135"/>
        <v>935760</v>
      </c>
      <c r="AI272" s="122">
        <f t="shared" si="135"/>
        <v>2339400</v>
      </c>
      <c r="AJ272" s="122">
        <f t="shared" si="135"/>
        <v>2807280</v>
      </c>
      <c r="AK272" s="122">
        <f t="shared" si="135"/>
        <v>0</v>
      </c>
      <c r="AL272" s="122">
        <f>F271*AL271</f>
        <v>51466800</v>
      </c>
      <c r="AM272" s="61"/>
      <c r="AN272" s="61"/>
      <c r="AO272" s="61"/>
      <c r="AP272" s="61"/>
      <c r="AQ272" s="61"/>
      <c r="AR272" s="61"/>
      <c r="AS272" s="61"/>
      <c r="AT272" s="61"/>
      <c r="AU272" s="61"/>
      <c r="AV272" s="61"/>
      <c r="AW272" s="61"/>
      <c r="AX272" s="61"/>
      <c r="AY272" s="61"/>
      <c r="AZ272" s="61"/>
      <c r="BA272" s="61"/>
      <c r="BB272" s="61"/>
      <c r="BC272" s="61"/>
      <c r="BD272" s="61"/>
      <c r="BE272" s="61"/>
      <c r="BF272" s="61"/>
      <c r="BG272" s="61"/>
      <c r="BH272" s="61"/>
      <c r="BI272" s="61"/>
      <c r="BJ272" s="61"/>
      <c r="BK272" s="61"/>
      <c r="BL272" s="61"/>
      <c r="BM272" s="61"/>
      <c r="BN272" s="61"/>
      <c r="BO272" s="61"/>
      <c r="BP272" s="61"/>
      <c r="BQ272" s="61"/>
      <c r="BR272" s="61"/>
      <c r="BS272" s="61"/>
      <c r="BT272" s="61"/>
      <c r="BU272" s="61"/>
      <c r="BV272" s="61"/>
      <c r="BW272" s="61"/>
      <c r="BX272" s="61"/>
      <c r="BY272" s="61"/>
      <c r="BZ272" s="61"/>
      <c r="CA272" s="61"/>
      <c r="CB272" s="61"/>
      <c r="CC272" s="61"/>
      <c r="CD272" s="61"/>
      <c r="CE272" s="61"/>
      <c r="CF272" s="61"/>
      <c r="CG272" s="61"/>
      <c r="CH272" s="61"/>
      <c r="CI272" s="61"/>
      <c r="CJ272" s="61"/>
      <c r="CK272" s="61"/>
      <c r="CL272" s="61"/>
      <c r="CM272" s="61"/>
      <c r="CN272" s="61"/>
      <c r="CO272" s="61"/>
      <c r="CP272" s="61"/>
      <c r="CQ272" s="61"/>
      <c r="CR272" s="61"/>
      <c r="CS272" s="61"/>
      <c r="CT272" s="61"/>
      <c r="CU272" s="61"/>
      <c r="CV272" s="61"/>
      <c r="CW272" s="61"/>
      <c r="CX272" s="61"/>
      <c r="CY272" s="61"/>
      <c r="CZ272" s="61"/>
      <c r="DA272" s="61"/>
      <c r="DB272" s="61"/>
    </row>
    <row r="273" spans="1:106" s="58" customFormat="1" ht="20.100000000000001" customHeight="1">
      <c r="A273" s="117" t="s">
        <v>425</v>
      </c>
      <c r="B273" s="840"/>
      <c r="C273" s="811" t="s">
        <v>38</v>
      </c>
      <c r="D273" s="813" t="str">
        <f>[76]납품수량!C136</f>
        <v>GLASS REINF</v>
      </c>
      <c r="E273" s="813" t="str">
        <f>[76]납품수량!D136</f>
        <v>QX</v>
      </c>
      <c r="F273" s="794">
        <f>VLOOKUP(C273,'[72]납품수량(영업)'!$C$3:$F$260,4,FALSE)</f>
        <v>4834</v>
      </c>
      <c r="G273" s="122">
        <f>VLOOKUP($C$273,[77]납품수량!$B$3:$AI$200,G1,FALSE)</f>
        <v>525</v>
      </c>
      <c r="H273" s="122">
        <f>VLOOKUP($C$273,[77]납품수량!$B$3:$AI$200,H1,FALSE)</f>
        <v>450</v>
      </c>
      <c r="I273" s="122">
        <f>VLOOKUP($C$273,[77]납품수량!$B$3:$AI$200,I1,FALSE)</f>
        <v>0</v>
      </c>
      <c r="J273" s="122">
        <f>VLOOKUP($C$273,[77]납품수량!$B$3:$AI$200,J1,FALSE)</f>
        <v>0</v>
      </c>
      <c r="K273" s="122">
        <f>VLOOKUP($C$273,[77]납품수량!$B$3:$AI$200,K1,FALSE)</f>
        <v>0</v>
      </c>
      <c r="L273" s="122">
        <f>VLOOKUP($C$273,[77]납품수량!$B$3:$AI$200,L1,FALSE)</f>
        <v>0</v>
      </c>
      <c r="M273" s="122">
        <f>VLOOKUP($C$273,[77]납품수량!$B$3:$AI$200,M1,FALSE)</f>
        <v>375</v>
      </c>
      <c r="N273" s="122">
        <f>VLOOKUP($C$273,[77]납품수량!$B$3:$AI$200,N1,FALSE)</f>
        <v>300</v>
      </c>
      <c r="O273" s="122">
        <f>VLOOKUP($C$273,[77]납품수량!$B$3:$AI$200,O1,FALSE)</f>
        <v>300</v>
      </c>
      <c r="P273" s="122">
        <f>VLOOKUP($C$273,[77]납품수량!$B$3:$AI$200,P1,FALSE)</f>
        <v>75</v>
      </c>
      <c r="Q273" s="122">
        <f>VLOOKUP($C$273,[77]납품수량!$B$3:$AI$200,Q1,FALSE)</f>
        <v>0</v>
      </c>
      <c r="R273" s="122">
        <f>VLOOKUP($C$273,[77]납품수량!$B$3:$AI$200,R1,FALSE)</f>
        <v>450</v>
      </c>
      <c r="S273" s="122">
        <f>VLOOKUP($C$273,[77]납품수량!$B$3:$AI$200,S1,FALSE)</f>
        <v>600</v>
      </c>
      <c r="T273" s="122">
        <f>VLOOKUP($C$273,[77]납품수량!$B$3:$AI$200,T1,FALSE)</f>
        <v>450</v>
      </c>
      <c r="U273" s="122">
        <f>VLOOKUP($C$273,[77]납품수량!$B$3:$AI$200,U1,FALSE)</f>
        <v>375</v>
      </c>
      <c r="V273" s="122">
        <f>VLOOKUP($C$273,[77]납품수량!$B$3:$AI$200,V1,FALSE)</f>
        <v>0</v>
      </c>
      <c r="W273" s="122">
        <f>VLOOKUP($C$273,[77]납품수량!$B$3:$AI$200,W1,FALSE)</f>
        <v>225</v>
      </c>
      <c r="X273" s="122">
        <f>VLOOKUP($C$273,[77]납품수량!$B$3:$AI$200,X1,FALSE)</f>
        <v>0</v>
      </c>
      <c r="Y273" s="122">
        <f>VLOOKUP($C$273,[77]납품수량!$B$3:$AI$200,Y1,FALSE)</f>
        <v>450</v>
      </c>
      <c r="Z273" s="122">
        <f>VLOOKUP($C$273,[77]납품수량!$B$3:$AI$200,Z1,FALSE)</f>
        <v>225</v>
      </c>
      <c r="AA273" s="122">
        <f>VLOOKUP($C$273,[77]납품수량!$B$3:$AI$200,AA1,FALSE)</f>
        <v>300</v>
      </c>
      <c r="AB273" s="122">
        <f>VLOOKUP($C$273,[77]납품수량!$B$3:$AI$200,AB1,FALSE)</f>
        <v>225</v>
      </c>
      <c r="AC273" s="122">
        <f>VLOOKUP($C$273,[77]납품수량!$B$3:$AI$200,AC1,FALSE)</f>
        <v>450</v>
      </c>
      <c r="AD273" s="122">
        <f>VLOOKUP($C$273,[77]납품수량!$B$3:$AI$200,AD1,FALSE)</f>
        <v>0</v>
      </c>
      <c r="AE273" s="122">
        <f>VLOOKUP($C$273,[77]납품수량!$B$3:$AI$200,AE1,FALSE)</f>
        <v>0</v>
      </c>
      <c r="AF273" s="122">
        <f>VLOOKUP($C$273,[77]납품수량!$B$3:$AI$200,AF1,FALSE)</f>
        <v>450</v>
      </c>
      <c r="AG273" s="122">
        <f>VLOOKUP($C$273,[77]납품수량!$B$3:$AI$200,AG1,FALSE)</f>
        <v>450</v>
      </c>
      <c r="AH273" s="122">
        <f>VLOOKUP($C$273,[77]납품수량!$B$3:$AI$200,AH1,FALSE)</f>
        <v>300</v>
      </c>
      <c r="AI273" s="122">
        <f>VLOOKUP($C$273,[77]납품수량!$B$3:$AI$200,AI1,FALSE)</f>
        <v>450</v>
      </c>
      <c r="AJ273" s="122">
        <f>VLOOKUP($C$273,[77]납품수량!$B$3:$AI$200,AJ1,FALSE)</f>
        <v>450</v>
      </c>
      <c r="AK273" s="122">
        <f>VLOOKUP($C$273,[77]납품수량!$B$3:$AI$200,AK1,FALSE)</f>
        <v>0</v>
      </c>
      <c r="AL273" s="122">
        <f>SUM(G273:AK273)</f>
        <v>7875</v>
      </c>
      <c r="AM273" s="61"/>
      <c r="AN273" s="61"/>
      <c r="AO273" s="61"/>
      <c r="AP273" s="61"/>
      <c r="AQ273" s="61"/>
      <c r="AR273" s="61"/>
      <c r="AS273" s="61"/>
      <c r="AT273" s="61"/>
      <c r="AU273" s="61"/>
      <c r="AV273" s="61"/>
      <c r="AW273" s="61"/>
      <c r="AX273" s="61"/>
      <c r="AY273" s="61"/>
      <c r="AZ273" s="61"/>
      <c r="BA273" s="61"/>
      <c r="BB273" s="61"/>
      <c r="BC273" s="61"/>
      <c r="BD273" s="61"/>
      <c r="BE273" s="61"/>
      <c r="BF273" s="61"/>
      <c r="BG273" s="61"/>
      <c r="BH273" s="61"/>
      <c r="BI273" s="61"/>
      <c r="BJ273" s="61"/>
      <c r="BK273" s="61"/>
      <c r="BL273" s="61"/>
      <c r="BM273" s="61"/>
      <c r="BN273" s="61"/>
      <c r="BO273" s="61"/>
      <c r="BP273" s="61"/>
      <c r="BQ273" s="61"/>
      <c r="BR273" s="61"/>
      <c r="BS273" s="61"/>
      <c r="BT273" s="61"/>
      <c r="BU273" s="61"/>
      <c r="BV273" s="61"/>
      <c r="BW273" s="61"/>
      <c r="BX273" s="61"/>
      <c r="BY273" s="61"/>
      <c r="BZ273" s="61"/>
      <c r="CA273" s="61"/>
      <c r="CB273" s="61"/>
      <c r="CC273" s="61"/>
      <c r="CD273" s="61"/>
      <c r="CE273" s="61"/>
      <c r="CF273" s="61"/>
      <c r="CG273" s="61"/>
      <c r="CH273" s="61"/>
      <c r="CI273" s="61"/>
      <c r="CJ273" s="61"/>
      <c r="CK273" s="61"/>
      <c r="CL273" s="61"/>
      <c r="CM273" s="61"/>
      <c r="CN273" s="61"/>
      <c r="CO273" s="61"/>
      <c r="CP273" s="61"/>
      <c r="CQ273" s="61"/>
      <c r="CR273" s="61"/>
      <c r="CS273" s="61"/>
      <c r="CT273" s="61"/>
      <c r="CU273" s="61"/>
      <c r="CV273" s="61"/>
      <c r="CW273" s="61"/>
      <c r="CX273" s="61"/>
      <c r="CY273" s="61"/>
      <c r="CZ273" s="61"/>
      <c r="DA273" s="61"/>
      <c r="DB273" s="61"/>
    </row>
    <row r="274" spans="1:106" s="58" customFormat="1" ht="20.100000000000001" customHeight="1">
      <c r="A274" s="117"/>
      <c r="B274" s="840"/>
      <c r="C274" s="812"/>
      <c r="D274" s="814"/>
      <c r="E274" s="814"/>
      <c r="F274" s="795"/>
      <c r="G274" s="122">
        <f>$F$273*G273</f>
        <v>2537850</v>
      </c>
      <c r="H274" s="122">
        <f t="shared" ref="H274:AK274" si="136">$F$273*H273</f>
        <v>2175300</v>
      </c>
      <c r="I274" s="122">
        <f t="shared" si="136"/>
        <v>0</v>
      </c>
      <c r="J274" s="122">
        <f t="shared" si="136"/>
        <v>0</v>
      </c>
      <c r="K274" s="122">
        <f t="shared" si="136"/>
        <v>0</v>
      </c>
      <c r="L274" s="122">
        <f t="shared" si="136"/>
        <v>0</v>
      </c>
      <c r="M274" s="122">
        <f t="shared" si="136"/>
        <v>1812750</v>
      </c>
      <c r="N274" s="122">
        <f t="shared" si="136"/>
        <v>1450200</v>
      </c>
      <c r="O274" s="122">
        <f t="shared" si="136"/>
        <v>1450200</v>
      </c>
      <c r="P274" s="122">
        <f t="shared" si="136"/>
        <v>362550</v>
      </c>
      <c r="Q274" s="122">
        <f t="shared" si="136"/>
        <v>0</v>
      </c>
      <c r="R274" s="122">
        <f t="shared" si="136"/>
        <v>2175300</v>
      </c>
      <c r="S274" s="122">
        <f t="shared" si="136"/>
        <v>2900400</v>
      </c>
      <c r="T274" s="122">
        <f t="shared" si="136"/>
        <v>2175300</v>
      </c>
      <c r="U274" s="122">
        <f t="shared" si="136"/>
        <v>1812750</v>
      </c>
      <c r="V274" s="122">
        <f t="shared" si="136"/>
        <v>0</v>
      </c>
      <c r="W274" s="122">
        <f t="shared" si="136"/>
        <v>1087650</v>
      </c>
      <c r="X274" s="122">
        <f t="shared" si="136"/>
        <v>0</v>
      </c>
      <c r="Y274" s="122">
        <f t="shared" si="136"/>
        <v>2175300</v>
      </c>
      <c r="Z274" s="122">
        <f t="shared" si="136"/>
        <v>1087650</v>
      </c>
      <c r="AA274" s="122">
        <f t="shared" si="136"/>
        <v>1450200</v>
      </c>
      <c r="AB274" s="122">
        <f t="shared" si="136"/>
        <v>1087650</v>
      </c>
      <c r="AC274" s="122">
        <f t="shared" si="136"/>
        <v>2175300</v>
      </c>
      <c r="AD274" s="122">
        <f t="shared" si="136"/>
        <v>0</v>
      </c>
      <c r="AE274" s="122">
        <f t="shared" si="136"/>
        <v>0</v>
      </c>
      <c r="AF274" s="122">
        <f t="shared" si="136"/>
        <v>2175300</v>
      </c>
      <c r="AG274" s="122">
        <f t="shared" si="136"/>
        <v>2175300</v>
      </c>
      <c r="AH274" s="122">
        <f t="shared" si="136"/>
        <v>1450200</v>
      </c>
      <c r="AI274" s="122">
        <f t="shared" si="136"/>
        <v>2175300</v>
      </c>
      <c r="AJ274" s="122">
        <f t="shared" si="136"/>
        <v>2175300</v>
      </c>
      <c r="AK274" s="122">
        <f t="shared" si="136"/>
        <v>0</v>
      </c>
      <c r="AL274" s="122">
        <f>F273*AL273</f>
        <v>38067750</v>
      </c>
      <c r="AM274" s="61"/>
      <c r="AN274" s="61"/>
      <c r="AO274" s="61"/>
      <c r="AP274" s="61"/>
      <c r="AQ274" s="61"/>
      <c r="AR274" s="61"/>
      <c r="AS274" s="61"/>
      <c r="AT274" s="61"/>
      <c r="AU274" s="61"/>
      <c r="AV274" s="61"/>
      <c r="AW274" s="61"/>
      <c r="AX274" s="61"/>
      <c r="AY274" s="61"/>
      <c r="AZ274" s="61"/>
      <c r="BA274" s="61"/>
      <c r="BB274" s="61"/>
      <c r="BC274" s="61"/>
      <c r="BD274" s="61"/>
      <c r="BE274" s="61"/>
      <c r="BF274" s="61"/>
      <c r="BG274" s="61"/>
      <c r="BH274" s="61"/>
      <c r="BI274" s="61"/>
      <c r="BJ274" s="61"/>
      <c r="BK274" s="61"/>
      <c r="BL274" s="61"/>
      <c r="BM274" s="61"/>
      <c r="BN274" s="61"/>
      <c r="BO274" s="61"/>
      <c r="BP274" s="61"/>
      <c r="BQ274" s="61"/>
      <c r="BR274" s="61"/>
      <c r="BS274" s="61"/>
      <c r="BT274" s="61"/>
      <c r="BU274" s="61"/>
      <c r="BV274" s="61"/>
      <c r="BW274" s="61"/>
      <c r="BX274" s="61"/>
      <c r="BY274" s="61"/>
      <c r="BZ274" s="61"/>
      <c r="CA274" s="61"/>
      <c r="CB274" s="61"/>
      <c r="CC274" s="61"/>
      <c r="CD274" s="61"/>
      <c r="CE274" s="61"/>
      <c r="CF274" s="61"/>
      <c r="CG274" s="61"/>
      <c r="CH274" s="61"/>
      <c r="CI274" s="61"/>
      <c r="CJ274" s="61"/>
      <c r="CK274" s="61"/>
      <c r="CL274" s="61"/>
      <c r="CM274" s="61"/>
      <c r="CN274" s="61"/>
      <c r="CO274" s="61"/>
      <c r="CP274" s="61"/>
      <c r="CQ274" s="61"/>
      <c r="CR274" s="61"/>
      <c r="CS274" s="61"/>
      <c r="CT274" s="61"/>
      <c r="CU274" s="61"/>
      <c r="CV274" s="61"/>
      <c r="CW274" s="61"/>
      <c r="CX274" s="61"/>
      <c r="CY274" s="61"/>
      <c r="CZ274" s="61"/>
      <c r="DA274" s="61"/>
      <c r="DB274" s="61"/>
    </row>
    <row r="275" spans="1:106" s="58" customFormat="1" ht="20.100000000000001" customHeight="1">
      <c r="A275" s="117" t="s">
        <v>425</v>
      </c>
      <c r="B275" s="840"/>
      <c r="C275" s="809" t="s">
        <v>39</v>
      </c>
      <c r="D275" s="794" t="str">
        <f>[76]납품수량!C137</f>
        <v xml:space="preserve">ASSY REAR BEAM                                              </v>
      </c>
      <c r="E275" s="794" t="str">
        <f>[76]납품수량!D137</f>
        <v>NES</v>
      </c>
      <c r="F275" s="794">
        <f>VLOOKUP(C275,'[72]납품수량(영업)'!$C$3:$F$260,4,FALSE)</f>
        <v>7067</v>
      </c>
      <c r="G275" s="122">
        <f>VLOOKUP($C$275,[77]납품수량!$B$3:$AI$200,G1,FALSE)</f>
        <v>0</v>
      </c>
      <c r="H275" s="122">
        <f>VLOOKUP($C$275,[77]납품수량!$B$3:$AI$200,H1,FALSE)</f>
        <v>104</v>
      </c>
      <c r="I275" s="122">
        <f>VLOOKUP($C$275,[77]납품수량!$B$3:$AI$200,I1,FALSE)</f>
        <v>0</v>
      </c>
      <c r="J275" s="122">
        <f>VLOOKUP($C$275,[77]납품수량!$B$3:$AI$200,J1,FALSE)</f>
        <v>0</v>
      </c>
      <c r="K275" s="122">
        <f>VLOOKUP($C$275,[77]납품수량!$B$3:$AI$200,K1,FALSE)</f>
        <v>0</v>
      </c>
      <c r="L275" s="122">
        <f>VLOOKUP($C$275,[77]납품수량!$B$3:$AI$200,L1,FALSE)</f>
        <v>0</v>
      </c>
      <c r="M275" s="122">
        <f>VLOOKUP($C$275,[77]납품수량!$B$3:$AI$200,M1,FALSE)</f>
        <v>104</v>
      </c>
      <c r="N275" s="122">
        <f>VLOOKUP($C$275,[77]납품수량!$B$3:$AI$200,N1,FALSE)</f>
        <v>52</v>
      </c>
      <c r="O275" s="122">
        <f>VLOOKUP($C$275,[77]납품수량!$B$3:$AI$200,O1,FALSE)</f>
        <v>52</v>
      </c>
      <c r="P275" s="122">
        <f>VLOOKUP($C$275,[77]납품수량!$B$3:$AI$200,P1,FALSE)</f>
        <v>0</v>
      </c>
      <c r="Q275" s="122">
        <f>VLOOKUP($C$275,[77]납품수량!$B$3:$AI$200,Q1,FALSE)</f>
        <v>0</v>
      </c>
      <c r="R275" s="122">
        <f>VLOOKUP($C$275,[77]납품수량!$B$3:$AI$200,R1,FALSE)</f>
        <v>104</v>
      </c>
      <c r="S275" s="122">
        <f>VLOOKUP($C$275,[77]납품수량!$B$3:$AI$200,S1,FALSE)</f>
        <v>104</v>
      </c>
      <c r="T275" s="122">
        <f>VLOOKUP($C$275,[77]납품수량!$B$3:$AI$200,T1,FALSE)</f>
        <v>52</v>
      </c>
      <c r="U275" s="122">
        <f>VLOOKUP($C$275,[77]납품수량!$B$3:$AI$200,U1,FALSE)</f>
        <v>104</v>
      </c>
      <c r="V275" s="122">
        <f>VLOOKUP($C$275,[77]납품수량!$B$3:$AI$200,V1,FALSE)</f>
        <v>52</v>
      </c>
      <c r="W275" s="122">
        <f>VLOOKUP($C$275,[77]납품수량!$B$3:$AI$200,W1,FALSE)</f>
        <v>0</v>
      </c>
      <c r="X275" s="122">
        <f>VLOOKUP($C$275,[77]납품수량!$B$3:$AI$200,X1,FALSE)</f>
        <v>0</v>
      </c>
      <c r="Y275" s="122">
        <f>VLOOKUP($C$275,[77]납품수량!$B$3:$AI$200,Y1,FALSE)</f>
        <v>104</v>
      </c>
      <c r="Z275" s="122">
        <f>VLOOKUP($C$275,[77]납품수량!$B$3:$AI$200,Z1,FALSE)</f>
        <v>52</v>
      </c>
      <c r="AA275" s="122">
        <f>VLOOKUP($C$275,[77]납품수량!$B$3:$AI$200,AA1,FALSE)</f>
        <v>104</v>
      </c>
      <c r="AB275" s="122">
        <f>VLOOKUP($C$275,[77]납품수량!$B$3:$AI$200,AB1,FALSE)</f>
        <v>52</v>
      </c>
      <c r="AC275" s="122">
        <f>VLOOKUP($C$275,[77]납품수량!$B$3:$AI$200,AC1,FALSE)</f>
        <v>52</v>
      </c>
      <c r="AD275" s="122">
        <f>VLOOKUP($C$275,[77]납품수량!$B$3:$AI$200,AD1,FALSE)</f>
        <v>0</v>
      </c>
      <c r="AE275" s="122">
        <f>VLOOKUP($C$275,[77]납품수량!$B$3:$AI$200,AE1,FALSE)</f>
        <v>0</v>
      </c>
      <c r="AF275" s="122">
        <f>VLOOKUP($C$275,[77]납품수량!$B$3:$AI$200,AF1,FALSE)</f>
        <v>104</v>
      </c>
      <c r="AG275" s="122">
        <f>VLOOKUP($C$275,[77]납품수량!$B$3:$AI$200,AG1,FALSE)</f>
        <v>52</v>
      </c>
      <c r="AH275" s="122">
        <f>VLOOKUP($C$275,[77]납품수량!$B$3:$AI$200,AH1,FALSE)</f>
        <v>52</v>
      </c>
      <c r="AI275" s="122">
        <f>VLOOKUP($C$275,[77]납품수량!$B$3:$AI$200,AI1,FALSE)</f>
        <v>52</v>
      </c>
      <c r="AJ275" s="122">
        <f>VLOOKUP($C$275,[77]납품수량!$B$3:$AI$200,AJ1,FALSE)</f>
        <v>52</v>
      </c>
      <c r="AK275" s="122">
        <f>VLOOKUP($C$275,[77]납품수량!$B$3:$AI$200,AK1,FALSE)</f>
        <v>0</v>
      </c>
      <c r="AL275" s="122">
        <f>SUM(G275:AK275)</f>
        <v>1404</v>
      </c>
      <c r="AM275" s="61"/>
      <c r="AN275" s="61"/>
      <c r="AO275" s="61"/>
      <c r="AP275" s="61"/>
      <c r="AQ275" s="61"/>
      <c r="AR275" s="61"/>
      <c r="AS275" s="61"/>
      <c r="AT275" s="61"/>
      <c r="AU275" s="61"/>
      <c r="AV275" s="61"/>
      <c r="AW275" s="61"/>
      <c r="AX275" s="61"/>
      <c r="AY275" s="61"/>
      <c r="AZ275" s="61"/>
      <c r="BA275" s="61"/>
      <c r="BB275" s="61"/>
      <c r="BC275" s="61"/>
      <c r="BD275" s="61"/>
      <c r="BE275" s="61"/>
      <c r="BF275" s="61"/>
      <c r="BG275" s="61"/>
      <c r="BH275" s="61"/>
      <c r="BI275" s="61"/>
      <c r="BJ275" s="61"/>
      <c r="BK275" s="61"/>
      <c r="BL275" s="61"/>
      <c r="BM275" s="61"/>
      <c r="BN275" s="61"/>
      <c r="BO275" s="61"/>
      <c r="BP275" s="61"/>
      <c r="BQ275" s="61"/>
      <c r="BR275" s="61"/>
      <c r="BS275" s="61"/>
      <c r="BT275" s="61"/>
      <c r="BU275" s="61"/>
      <c r="BV275" s="61"/>
      <c r="BW275" s="61"/>
      <c r="BX275" s="61"/>
      <c r="BY275" s="61"/>
      <c r="BZ275" s="61"/>
      <c r="CA275" s="61"/>
      <c r="CB275" s="61"/>
      <c r="CC275" s="61"/>
      <c r="CD275" s="61"/>
      <c r="CE275" s="61"/>
      <c r="CF275" s="61"/>
      <c r="CG275" s="61"/>
      <c r="CH275" s="61"/>
      <c r="CI275" s="61"/>
      <c r="CJ275" s="61"/>
      <c r="CK275" s="61"/>
      <c r="CL275" s="61"/>
      <c r="CM275" s="61"/>
      <c r="CN275" s="61"/>
      <c r="CO275" s="61"/>
      <c r="CP275" s="61"/>
      <c r="CQ275" s="61"/>
      <c r="CR275" s="61"/>
      <c r="CS275" s="61"/>
      <c r="CT275" s="61"/>
      <c r="CU275" s="61"/>
      <c r="CV275" s="61"/>
      <c r="CW275" s="61"/>
      <c r="CX275" s="61"/>
      <c r="CY275" s="61"/>
      <c r="CZ275" s="61"/>
      <c r="DA275" s="61"/>
      <c r="DB275" s="61"/>
    </row>
    <row r="276" spans="1:106" s="58" customFormat="1" ht="20.100000000000001" customHeight="1">
      <c r="A276" s="117"/>
      <c r="B276" s="840"/>
      <c r="C276" s="810"/>
      <c r="D276" s="795"/>
      <c r="E276" s="795"/>
      <c r="F276" s="795"/>
      <c r="G276" s="122">
        <f>$F$275*G275</f>
        <v>0</v>
      </c>
      <c r="H276" s="122">
        <f t="shared" ref="H276:AK276" si="137">$F$275*H275</f>
        <v>734968</v>
      </c>
      <c r="I276" s="122">
        <f t="shared" si="137"/>
        <v>0</v>
      </c>
      <c r="J276" s="122">
        <f t="shared" si="137"/>
        <v>0</v>
      </c>
      <c r="K276" s="122">
        <f t="shared" si="137"/>
        <v>0</v>
      </c>
      <c r="L276" s="122">
        <f t="shared" si="137"/>
        <v>0</v>
      </c>
      <c r="M276" s="122">
        <f t="shared" si="137"/>
        <v>734968</v>
      </c>
      <c r="N276" s="122">
        <f t="shared" si="137"/>
        <v>367484</v>
      </c>
      <c r="O276" s="122">
        <f t="shared" si="137"/>
        <v>367484</v>
      </c>
      <c r="P276" s="122">
        <f t="shared" si="137"/>
        <v>0</v>
      </c>
      <c r="Q276" s="122">
        <f t="shared" si="137"/>
        <v>0</v>
      </c>
      <c r="R276" s="122">
        <f t="shared" si="137"/>
        <v>734968</v>
      </c>
      <c r="S276" s="122">
        <f t="shared" si="137"/>
        <v>734968</v>
      </c>
      <c r="T276" s="122">
        <f t="shared" si="137"/>
        <v>367484</v>
      </c>
      <c r="U276" s="122">
        <f t="shared" si="137"/>
        <v>734968</v>
      </c>
      <c r="V276" s="122">
        <f t="shared" si="137"/>
        <v>367484</v>
      </c>
      <c r="W276" s="122">
        <f t="shared" si="137"/>
        <v>0</v>
      </c>
      <c r="X276" s="122">
        <f t="shared" si="137"/>
        <v>0</v>
      </c>
      <c r="Y276" s="122">
        <f t="shared" si="137"/>
        <v>734968</v>
      </c>
      <c r="Z276" s="122">
        <f t="shared" si="137"/>
        <v>367484</v>
      </c>
      <c r="AA276" s="122">
        <f t="shared" si="137"/>
        <v>734968</v>
      </c>
      <c r="AB276" s="122">
        <f t="shared" si="137"/>
        <v>367484</v>
      </c>
      <c r="AC276" s="122">
        <f t="shared" si="137"/>
        <v>367484</v>
      </c>
      <c r="AD276" s="122">
        <f t="shared" si="137"/>
        <v>0</v>
      </c>
      <c r="AE276" s="122">
        <f t="shared" si="137"/>
        <v>0</v>
      </c>
      <c r="AF276" s="122">
        <f t="shared" si="137"/>
        <v>734968</v>
      </c>
      <c r="AG276" s="122">
        <f t="shared" si="137"/>
        <v>367484</v>
      </c>
      <c r="AH276" s="122">
        <f t="shared" si="137"/>
        <v>367484</v>
      </c>
      <c r="AI276" s="122">
        <f t="shared" si="137"/>
        <v>367484</v>
      </c>
      <c r="AJ276" s="122">
        <f t="shared" si="137"/>
        <v>367484</v>
      </c>
      <c r="AK276" s="122">
        <f t="shared" si="137"/>
        <v>0</v>
      </c>
      <c r="AL276" s="122">
        <f>F275*AL275</f>
        <v>9922068</v>
      </c>
      <c r="AM276" s="61"/>
      <c r="AN276" s="61"/>
      <c r="AO276" s="61"/>
      <c r="AP276" s="61"/>
      <c r="AQ276" s="61"/>
      <c r="AR276" s="61"/>
      <c r="AS276" s="61"/>
      <c r="AT276" s="61"/>
      <c r="AU276" s="61"/>
      <c r="AV276" s="61"/>
      <c r="AW276" s="61"/>
      <c r="AX276" s="61"/>
      <c r="AY276" s="61"/>
      <c r="AZ276" s="61"/>
      <c r="BA276" s="61"/>
      <c r="BB276" s="61"/>
      <c r="BC276" s="61"/>
      <c r="BD276" s="61"/>
      <c r="BE276" s="61"/>
      <c r="BF276" s="61"/>
      <c r="BG276" s="61"/>
      <c r="BH276" s="61"/>
      <c r="BI276" s="61"/>
      <c r="BJ276" s="61"/>
      <c r="BK276" s="61"/>
      <c r="BL276" s="61"/>
      <c r="BM276" s="61"/>
      <c r="BN276" s="61"/>
      <c r="BO276" s="61"/>
      <c r="BP276" s="61"/>
      <c r="BQ276" s="61"/>
      <c r="BR276" s="61"/>
      <c r="BS276" s="61"/>
      <c r="BT276" s="61"/>
      <c r="BU276" s="61"/>
      <c r="BV276" s="61"/>
      <c r="BW276" s="61"/>
      <c r="BX276" s="61"/>
      <c r="BY276" s="61"/>
      <c r="BZ276" s="61"/>
      <c r="CA276" s="61"/>
      <c r="CB276" s="61"/>
      <c r="CC276" s="61"/>
      <c r="CD276" s="61"/>
      <c r="CE276" s="61"/>
      <c r="CF276" s="61"/>
      <c r="CG276" s="61"/>
      <c r="CH276" s="61"/>
      <c r="CI276" s="61"/>
      <c r="CJ276" s="61"/>
      <c r="CK276" s="61"/>
      <c r="CL276" s="61"/>
      <c r="CM276" s="61"/>
      <c r="CN276" s="61"/>
      <c r="CO276" s="61"/>
      <c r="CP276" s="61"/>
      <c r="CQ276" s="61"/>
      <c r="CR276" s="61"/>
      <c r="CS276" s="61"/>
      <c r="CT276" s="61"/>
      <c r="CU276" s="61"/>
      <c r="CV276" s="61"/>
      <c r="CW276" s="61"/>
      <c r="CX276" s="61"/>
      <c r="CY276" s="61"/>
      <c r="CZ276" s="61"/>
      <c r="DA276" s="61"/>
      <c r="DB276" s="61"/>
    </row>
    <row r="277" spans="1:106" s="58" customFormat="1" ht="20.100000000000001" customHeight="1">
      <c r="A277" s="117" t="s">
        <v>425</v>
      </c>
      <c r="B277" s="840"/>
      <c r="C277" s="815" t="s">
        <v>72</v>
      </c>
      <c r="D277" s="817" t="str">
        <f>[76]납품수량!C138</f>
        <v>REINFORCEMENT GLASS</v>
      </c>
      <c r="E277" s="817" t="str">
        <f>[76]납품수량!D138</f>
        <v>RS4</v>
      </c>
      <c r="F277" s="794">
        <f>VLOOKUP(C277,'[72]납품수량(영업)'!$C$3:$F$260,4,FALSE)</f>
        <v>14255</v>
      </c>
      <c r="G277" s="122">
        <f>VLOOKUP($C$277,[77]납품수량!$B$3:$AI$200,G1,FALSE)</f>
        <v>0</v>
      </c>
      <c r="H277" s="122">
        <f>VLOOKUP($C$277,[77]납품수량!$B$3:$AI$200,H1,FALSE)</f>
        <v>0</v>
      </c>
      <c r="I277" s="122">
        <f>VLOOKUP($C$277,[77]납품수량!$B$3:$AI$200,I1,FALSE)</f>
        <v>0</v>
      </c>
      <c r="J277" s="122">
        <f>VLOOKUP($C$277,[77]납품수량!$B$3:$AI$200,J1,FALSE)</f>
        <v>0</v>
      </c>
      <c r="K277" s="122">
        <f>VLOOKUP($C$277,[77]납품수량!$B$3:$AI$200,K1,FALSE)</f>
        <v>0</v>
      </c>
      <c r="L277" s="122">
        <f>VLOOKUP($C$277,[77]납품수량!$B$3:$AI$200,L1,FALSE)</f>
        <v>0</v>
      </c>
      <c r="M277" s="122">
        <f>VLOOKUP($C$277,[77]납품수량!$B$3:$AI$200,M1,FALSE)</f>
        <v>0</v>
      </c>
      <c r="N277" s="122">
        <f>VLOOKUP($C$277,[77]납품수량!$B$3:$AI$200,N1,FALSE)</f>
        <v>0</v>
      </c>
      <c r="O277" s="122">
        <f>VLOOKUP($C$277,[77]납품수량!$B$3:$AI$200,O1,FALSE)</f>
        <v>240</v>
      </c>
      <c r="P277" s="122">
        <f>VLOOKUP($C$277,[77]납품수량!$B$3:$AI$200,P1,FALSE)</f>
        <v>0</v>
      </c>
      <c r="Q277" s="122">
        <f>VLOOKUP($C$277,[77]납품수량!$B$3:$AI$200,Q1,FALSE)</f>
        <v>0</v>
      </c>
      <c r="R277" s="122">
        <f>VLOOKUP($C$277,[77]납품수량!$B$3:$AI$200,R1,FALSE)</f>
        <v>0</v>
      </c>
      <c r="S277" s="122">
        <f>VLOOKUP($C$277,[77]납품수량!$B$3:$AI$200,S1,FALSE)</f>
        <v>0</v>
      </c>
      <c r="T277" s="122">
        <f>VLOOKUP($C$277,[77]납품수량!$B$3:$AI$200,T1,FALSE)</f>
        <v>0</v>
      </c>
      <c r="U277" s="122">
        <f>VLOOKUP($C$277,[77]납품수량!$B$3:$AI$200,U1,FALSE)</f>
        <v>0</v>
      </c>
      <c r="V277" s="122">
        <f>VLOOKUP($C$277,[77]납품수량!$B$3:$AI$200,V1,FALSE)</f>
        <v>0</v>
      </c>
      <c r="W277" s="122">
        <f>VLOOKUP($C$277,[77]납품수량!$B$3:$AI$200,W1,FALSE)</f>
        <v>0</v>
      </c>
      <c r="X277" s="122">
        <f>VLOOKUP($C$277,[77]납품수량!$B$3:$AI$200,X1,FALSE)</f>
        <v>0</v>
      </c>
      <c r="Y277" s="122">
        <f>VLOOKUP($C$277,[77]납품수량!$B$3:$AI$200,Y1,FALSE)</f>
        <v>0</v>
      </c>
      <c r="Z277" s="122">
        <f>VLOOKUP($C$277,[77]납품수량!$B$3:$AI$200,Z1,FALSE)</f>
        <v>0</v>
      </c>
      <c r="AA277" s="122">
        <f>VLOOKUP($C$277,[77]납품수량!$B$3:$AI$200,AA1,FALSE)</f>
        <v>0</v>
      </c>
      <c r="AB277" s="122">
        <f>VLOOKUP($C$277,[77]납품수량!$B$3:$AI$200,AB1,FALSE)</f>
        <v>0</v>
      </c>
      <c r="AC277" s="122">
        <f>VLOOKUP($C$277,[77]납품수량!$B$3:$AI$200,AC1,FALSE)</f>
        <v>120</v>
      </c>
      <c r="AD277" s="122">
        <f>VLOOKUP($C$277,[77]납품수량!$B$3:$AI$200,AD1,FALSE)</f>
        <v>0</v>
      </c>
      <c r="AE277" s="122">
        <f>VLOOKUP($C$277,[77]납품수량!$B$3:$AI$200,AE1,FALSE)</f>
        <v>0</v>
      </c>
      <c r="AF277" s="122">
        <f>VLOOKUP($C$277,[77]납품수량!$B$3:$AI$200,AF1,FALSE)</f>
        <v>0</v>
      </c>
      <c r="AG277" s="122">
        <f>VLOOKUP($C$277,[77]납품수량!$B$3:$AI$200,AG1,FALSE)</f>
        <v>0</v>
      </c>
      <c r="AH277" s="122">
        <f>VLOOKUP($C$277,[77]납품수량!$B$3:$AI$200,AH1,FALSE)</f>
        <v>0</v>
      </c>
      <c r="AI277" s="122">
        <f>VLOOKUP($C$277,[77]납품수량!$B$3:$AI$200,AI1,FALSE)</f>
        <v>0</v>
      </c>
      <c r="AJ277" s="122">
        <f>VLOOKUP($C$277,[77]납품수량!$B$3:$AI$200,AJ1,FALSE)</f>
        <v>0</v>
      </c>
      <c r="AK277" s="122">
        <f>VLOOKUP($C$277,[77]납품수량!$B$3:$AI$200,AK1,FALSE)</f>
        <v>0</v>
      </c>
      <c r="AL277" s="122">
        <f>SUM(G277:AK277)</f>
        <v>360</v>
      </c>
      <c r="AM277" s="61"/>
      <c r="AN277" s="61"/>
      <c r="AO277" s="61"/>
      <c r="AP277" s="61"/>
      <c r="AQ277" s="61"/>
      <c r="AR277" s="61"/>
      <c r="AS277" s="61"/>
      <c r="AT277" s="61"/>
      <c r="AU277" s="61"/>
      <c r="AV277" s="61"/>
      <c r="AW277" s="61"/>
      <c r="AX277" s="61"/>
      <c r="AY277" s="61"/>
      <c r="AZ277" s="61"/>
      <c r="BA277" s="61"/>
      <c r="BB277" s="61"/>
      <c r="BC277" s="61"/>
      <c r="BD277" s="61"/>
      <c r="BE277" s="61"/>
      <c r="BF277" s="61"/>
      <c r="BG277" s="61"/>
      <c r="BH277" s="61"/>
      <c r="BI277" s="61"/>
      <c r="BJ277" s="61"/>
      <c r="BK277" s="61"/>
      <c r="BL277" s="61"/>
      <c r="BM277" s="61"/>
      <c r="BN277" s="61"/>
      <c r="BO277" s="61"/>
      <c r="BP277" s="61"/>
      <c r="BQ277" s="61"/>
      <c r="BR277" s="61"/>
      <c r="BS277" s="61"/>
      <c r="BT277" s="61"/>
      <c r="BU277" s="61"/>
      <c r="BV277" s="61"/>
      <c r="BW277" s="61"/>
      <c r="BX277" s="61"/>
      <c r="BY277" s="61"/>
      <c r="BZ277" s="61"/>
      <c r="CA277" s="61"/>
      <c r="CB277" s="61"/>
      <c r="CC277" s="61"/>
      <c r="CD277" s="61"/>
      <c r="CE277" s="61"/>
      <c r="CF277" s="61"/>
      <c r="CG277" s="61"/>
      <c r="CH277" s="61"/>
      <c r="CI277" s="61"/>
      <c r="CJ277" s="61"/>
      <c r="CK277" s="61"/>
      <c r="CL277" s="61"/>
      <c r="CM277" s="61"/>
      <c r="CN277" s="61"/>
      <c r="CO277" s="61"/>
      <c r="CP277" s="61"/>
      <c r="CQ277" s="61"/>
      <c r="CR277" s="61"/>
      <c r="CS277" s="61"/>
      <c r="CT277" s="61"/>
      <c r="CU277" s="61"/>
      <c r="CV277" s="61"/>
      <c r="CW277" s="61"/>
      <c r="CX277" s="61"/>
      <c r="CY277" s="61"/>
      <c r="CZ277" s="61"/>
      <c r="DA277" s="61"/>
      <c r="DB277" s="61"/>
    </row>
    <row r="278" spans="1:106" s="58" customFormat="1" ht="20.100000000000001" customHeight="1">
      <c r="A278" s="117"/>
      <c r="B278" s="840"/>
      <c r="C278" s="816"/>
      <c r="D278" s="818"/>
      <c r="E278" s="818"/>
      <c r="F278" s="795"/>
      <c r="G278" s="122">
        <f>$F$277*G277</f>
        <v>0</v>
      </c>
      <c r="H278" s="122">
        <f t="shared" ref="H278:AK278" si="138">$F$277*H277</f>
        <v>0</v>
      </c>
      <c r="I278" s="122">
        <f t="shared" si="138"/>
        <v>0</v>
      </c>
      <c r="J278" s="122">
        <f t="shared" si="138"/>
        <v>0</v>
      </c>
      <c r="K278" s="122">
        <f t="shared" si="138"/>
        <v>0</v>
      </c>
      <c r="L278" s="122">
        <f t="shared" si="138"/>
        <v>0</v>
      </c>
      <c r="M278" s="122">
        <f t="shared" si="138"/>
        <v>0</v>
      </c>
      <c r="N278" s="122">
        <f t="shared" si="138"/>
        <v>0</v>
      </c>
      <c r="O278" s="122">
        <f t="shared" si="138"/>
        <v>3421200</v>
      </c>
      <c r="P278" s="122">
        <f t="shared" si="138"/>
        <v>0</v>
      </c>
      <c r="Q278" s="122">
        <f t="shared" si="138"/>
        <v>0</v>
      </c>
      <c r="R278" s="122">
        <f t="shared" si="138"/>
        <v>0</v>
      </c>
      <c r="S278" s="122">
        <f t="shared" si="138"/>
        <v>0</v>
      </c>
      <c r="T278" s="122">
        <f t="shared" si="138"/>
        <v>0</v>
      </c>
      <c r="U278" s="122">
        <f t="shared" si="138"/>
        <v>0</v>
      </c>
      <c r="V278" s="122">
        <f t="shared" si="138"/>
        <v>0</v>
      </c>
      <c r="W278" s="122">
        <f t="shared" si="138"/>
        <v>0</v>
      </c>
      <c r="X278" s="122">
        <f t="shared" si="138"/>
        <v>0</v>
      </c>
      <c r="Y278" s="122">
        <f t="shared" si="138"/>
        <v>0</v>
      </c>
      <c r="Z278" s="122">
        <f t="shared" si="138"/>
        <v>0</v>
      </c>
      <c r="AA278" s="122">
        <f t="shared" si="138"/>
        <v>0</v>
      </c>
      <c r="AB278" s="122">
        <f t="shared" si="138"/>
        <v>0</v>
      </c>
      <c r="AC278" s="122">
        <f t="shared" si="138"/>
        <v>1710600</v>
      </c>
      <c r="AD278" s="122">
        <f t="shared" si="138"/>
        <v>0</v>
      </c>
      <c r="AE278" s="122">
        <f t="shared" si="138"/>
        <v>0</v>
      </c>
      <c r="AF278" s="122">
        <f t="shared" si="138"/>
        <v>0</v>
      </c>
      <c r="AG278" s="122">
        <f t="shared" si="138"/>
        <v>0</v>
      </c>
      <c r="AH278" s="122">
        <f t="shared" si="138"/>
        <v>0</v>
      </c>
      <c r="AI278" s="122">
        <f t="shared" si="138"/>
        <v>0</v>
      </c>
      <c r="AJ278" s="122">
        <f t="shared" si="138"/>
        <v>0</v>
      </c>
      <c r="AK278" s="122">
        <f t="shared" si="138"/>
        <v>0</v>
      </c>
      <c r="AL278" s="122">
        <f>F277*AL277</f>
        <v>5131800</v>
      </c>
      <c r="AM278" s="61"/>
      <c r="AN278" s="61"/>
      <c r="AO278" s="61"/>
      <c r="AP278" s="61"/>
      <c r="AQ278" s="61"/>
      <c r="AR278" s="61"/>
      <c r="AS278" s="61"/>
      <c r="AT278" s="61"/>
      <c r="AU278" s="61"/>
      <c r="AV278" s="61"/>
      <c r="AW278" s="61"/>
      <c r="AX278" s="61"/>
      <c r="AY278" s="61"/>
      <c r="AZ278" s="61"/>
      <c r="BA278" s="61"/>
      <c r="BB278" s="61"/>
      <c r="BC278" s="61"/>
      <c r="BD278" s="61"/>
      <c r="BE278" s="61"/>
      <c r="BF278" s="61"/>
      <c r="BG278" s="61"/>
      <c r="BH278" s="61"/>
      <c r="BI278" s="61"/>
      <c r="BJ278" s="61"/>
      <c r="BK278" s="61"/>
      <c r="BL278" s="61"/>
      <c r="BM278" s="61"/>
      <c r="BN278" s="61"/>
      <c r="BO278" s="61"/>
      <c r="BP278" s="61"/>
      <c r="BQ278" s="61"/>
      <c r="BR278" s="61"/>
      <c r="BS278" s="61"/>
      <c r="BT278" s="61"/>
      <c r="BU278" s="61"/>
      <c r="BV278" s="61"/>
      <c r="BW278" s="61"/>
      <c r="BX278" s="61"/>
      <c r="BY278" s="61"/>
      <c r="BZ278" s="61"/>
      <c r="CA278" s="61"/>
      <c r="CB278" s="61"/>
      <c r="CC278" s="61"/>
      <c r="CD278" s="61"/>
      <c r="CE278" s="61"/>
      <c r="CF278" s="61"/>
      <c r="CG278" s="61"/>
      <c r="CH278" s="61"/>
      <c r="CI278" s="61"/>
      <c r="CJ278" s="61"/>
      <c r="CK278" s="61"/>
      <c r="CL278" s="61"/>
      <c r="CM278" s="61"/>
      <c r="CN278" s="61"/>
      <c r="CO278" s="61"/>
      <c r="CP278" s="61"/>
      <c r="CQ278" s="61"/>
      <c r="CR278" s="61"/>
      <c r="CS278" s="61"/>
      <c r="CT278" s="61"/>
      <c r="CU278" s="61"/>
      <c r="CV278" s="61"/>
      <c r="CW278" s="61"/>
      <c r="CX278" s="61"/>
      <c r="CY278" s="61"/>
      <c r="CZ278" s="61"/>
      <c r="DA278" s="61"/>
      <c r="DB278" s="61"/>
    </row>
    <row r="279" spans="1:106" s="58" customFormat="1" ht="20.100000000000001" customHeight="1">
      <c r="A279" s="117" t="s">
        <v>425</v>
      </c>
      <c r="B279" s="840"/>
      <c r="C279" s="815" t="s">
        <v>156</v>
      </c>
      <c r="D279" s="817" t="str">
        <f>[76]납품수량!C139</f>
        <v>REINFORCEMENT GLASS</v>
      </c>
      <c r="E279" s="817" t="str">
        <f>[76]납품수량!D139</f>
        <v>RS4 Li</v>
      </c>
      <c r="F279" s="794">
        <f>VLOOKUP(C279,'[72]납품수량(영업)'!$C$3:$F$260,4,FALSE)</f>
        <v>0</v>
      </c>
      <c r="G279" s="122">
        <f>VLOOKUP($C$279,[77]납품수량!$B$3:$AI$200,G1,FALSE)</f>
        <v>0</v>
      </c>
      <c r="H279" s="122">
        <f>VLOOKUP($C$279,[77]납품수량!$B$3:$AI$200,H1,FALSE)</f>
        <v>0</v>
      </c>
      <c r="I279" s="122">
        <f>VLOOKUP($C$279,[77]납품수량!$B$3:$AI$200,I1,FALSE)</f>
        <v>0</v>
      </c>
      <c r="J279" s="122">
        <f>VLOOKUP($C$279,[77]납품수량!$B$3:$AI$200,J1,FALSE)</f>
        <v>0</v>
      </c>
      <c r="K279" s="122">
        <f>VLOOKUP($C$279,[77]납품수량!$B$3:$AI$200,K1,FALSE)</f>
        <v>0</v>
      </c>
      <c r="L279" s="122">
        <f>VLOOKUP($C$279,[77]납품수량!$B$3:$AI$200,L1,FALSE)</f>
        <v>0</v>
      </c>
      <c r="M279" s="122">
        <f>VLOOKUP($C$279,[77]납품수량!$B$3:$AI$200,M1,FALSE)</f>
        <v>0</v>
      </c>
      <c r="N279" s="122">
        <f>VLOOKUP($C$279,[77]납품수량!$B$3:$AI$200,N1,FALSE)</f>
        <v>0</v>
      </c>
      <c r="O279" s="122">
        <f>VLOOKUP($C$279,[77]납품수량!$B$3:$AI$200,O1,FALSE)</f>
        <v>0</v>
      </c>
      <c r="P279" s="122">
        <f>VLOOKUP($C$279,[77]납품수량!$B$3:$AI$200,P1,FALSE)</f>
        <v>0</v>
      </c>
      <c r="Q279" s="122">
        <f>VLOOKUP($C$279,[77]납품수량!$B$3:$AI$200,Q1,FALSE)</f>
        <v>0</v>
      </c>
      <c r="R279" s="122">
        <f>VLOOKUP($C$279,[77]납품수량!$B$3:$AI$200,R1,FALSE)</f>
        <v>0</v>
      </c>
      <c r="S279" s="122">
        <f>VLOOKUP($C$279,[77]납품수량!$B$3:$AI$200,S1,FALSE)</f>
        <v>0</v>
      </c>
      <c r="T279" s="122">
        <f>VLOOKUP($C$279,[77]납품수량!$B$3:$AI$200,T1,FALSE)</f>
        <v>0</v>
      </c>
      <c r="U279" s="122">
        <f>VLOOKUP($C$279,[77]납품수량!$B$3:$AI$200,U1,FALSE)</f>
        <v>0</v>
      </c>
      <c r="V279" s="122">
        <f>VLOOKUP($C$279,[77]납품수량!$B$3:$AI$200,V1,FALSE)</f>
        <v>0</v>
      </c>
      <c r="W279" s="122">
        <f>VLOOKUP($C$279,[77]납품수량!$B$3:$AI$200,W1,FALSE)</f>
        <v>0</v>
      </c>
      <c r="X279" s="122">
        <f>VLOOKUP($C$279,[77]납품수량!$B$3:$AI$200,X1,FALSE)</f>
        <v>0</v>
      </c>
      <c r="Y279" s="122">
        <f>VLOOKUP($C$279,[77]납품수량!$B$3:$AI$200,Y1,FALSE)</f>
        <v>0</v>
      </c>
      <c r="Z279" s="122">
        <f>VLOOKUP($C$279,[77]납품수량!$B$3:$AI$200,Z1,FALSE)</f>
        <v>0</v>
      </c>
      <c r="AA279" s="122">
        <f>VLOOKUP($C$279,[77]납품수량!$B$3:$AI$200,AA1,FALSE)</f>
        <v>0</v>
      </c>
      <c r="AB279" s="122">
        <f>VLOOKUP($C$279,[77]납품수량!$B$3:$AI$200,AB1,FALSE)</f>
        <v>0</v>
      </c>
      <c r="AC279" s="122">
        <f>VLOOKUP($C$279,[77]납품수량!$B$3:$AI$200,AC1,FALSE)</f>
        <v>0</v>
      </c>
      <c r="AD279" s="122">
        <f>VLOOKUP($C$279,[77]납품수량!$B$3:$AI$200,AD1,FALSE)</f>
        <v>0</v>
      </c>
      <c r="AE279" s="122">
        <f>VLOOKUP($C$279,[77]납품수량!$B$3:$AI$200,AE1,FALSE)</f>
        <v>0</v>
      </c>
      <c r="AF279" s="122">
        <f>VLOOKUP($C$279,[77]납품수량!$B$3:$AI$200,AF1,FALSE)</f>
        <v>0</v>
      </c>
      <c r="AG279" s="122">
        <f>VLOOKUP($C$279,[77]납품수량!$B$3:$AI$200,AG1,FALSE)</f>
        <v>0</v>
      </c>
      <c r="AH279" s="122">
        <f>VLOOKUP($C$279,[77]납품수량!$B$3:$AI$200,AH1,FALSE)</f>
        <v>0</v>
      </c>
      <c r="AI279" s="122">
        <f>VLOOKUP($C$279,[77]납품수량!$B$3:$AI$200,AI1,FALSE)</f>
        <v>0</v>
      </c>
      <c r="AJ279" s="122">
        <f>VLOOKUP($C$279,[77]납품수량!$B$3:$AI$200,AJ1,FALSE)</f>
        <v>0</v>
      </c>
      <c r="AK279" s="122">
        <f>VLOOKUP($C$279,[77]납품수량!$B$3:$AI$200,AK1,FALSE)</f>
        <v>0</v>
      </c>
      <c r="AL279" s="122">
        <f>SUM(G279:AK279)</f>
        <v>0</v>
      </c>
      <c r="AM279" s="61"/>
      <c r="AN279" s="61"/>
      <c r="AO279" s="61"/>
      <c r="AP279" s="61"/>
      <c r="AQ279" s="61"/>
      <c r="AR279" s="61"/>
      <c r="AS279" s="61"/>
      <c r="AT279" s="61"/>
      <c r="AU279" s="61"/>
      <c r="AV279" s="61"/>
      <c r="AW279" s="61"/>
      <c r="AX279" s="61"/>
      <c r="AY279" s="61"/>
      <c r="AZ279" s="61"/>
      <c r="BA279" s="61"/>
      <c r="BB279" s="61"/>
      <c r="BC279" s="61"/>
      <c r="BD279" s="61"/>
      <c r="BE279" s="61"/>
      <c r="BF279" s="61"/>
      <c r="BG279" s="61"/>
      <c r="BH279" s="61"/>
      <c r="BI279" s="61"/>
      <c r="BJ279" s="61"/>
      <c r="BK279" s="61"/>
      <c r="BL279" s="61"/>
      <c r="BM279" s="61"/>
      <c r="BN279" s="61"/>
      <c r="BO279" s="61"/>
      <c r="BP279" s="61"/>
      <c r="BQ279" s="61"/>
      <c r="BR279" s="61"/>
      <c r="BS279" s="61"/>
      <c r="BT279" s="61"/>
      <c r="BU279" s="61"/>
      <c r="BV279" s="61"/>
      <c r="BW279" s="61"/>
      <c r="BX279" s="61"/>
      <c r="BY279" s="61"/>
      <c r="BZ279" s="61"/>
      <c r="CA279" s="61"/>
      <c r="CB279" s="61"/>
      <c r="CC279" s="61"/>
      <c r="CD279" s="61"/>
      <c r="CE279" s="61"/>
      <c r="CF279" s="61"/>
      <c r="CG279" s="61"/>
      <c r="CH279" s="61"/>
      <c r="CI279" s="61"/>
      <c r="CJ279" s="61"/>
      <c r="CK279" s="61"/>
      <c r="CL279" s="61"/>
      <c r="CM279" s="61"/>
      <c r="CN279" s="61"/>
      <c r="CO279" s="61"/>
      <c r="CP279" s="61"/>
      <c r="CQ279" s="61"/>
      <c r="CR279" s="61"/>
      <c r="CS279" s="61"/>
      <c r="CT279" s="61"/>
      <c r="CU279" s="61"/>
      <c r="CV279" s="61"/>
      <c r="CW279" s="61"/>
      <c r="CX279" s="61"/>
      <c r="CY279" s="61"/>
      <c r="CZ279" s="61"/>
      <c r="DA279" s="61"/>
      <c r="DB279" s="61"/>
    </row>
    <row r="280" spans="1:106" s="58" customFormat="1" ht="20.100000000000001" customHeight="1">
      <c r="A280" s="117"/>
      <c r="B280" s="840"/>
      <c r="C280" s="816"/>
      <c r="D280" s="818"/>
      <c r="E280" s="818"/>
      <c r="F280" s="795"/>
      <c r="G280" s="122">
        <f>$F$279*G279</f>
        <v>0</v>
      </c>
      <c r="H280" s="122">
        <f t="shared" ref="H280:AK280" si="139">$F$279*H279</f>
        <v>0</v>
      </c>
      <c r="I280" s="122">
        <f t="shared" si="139"/>
        <v>0</v>
      </c>
      <c r="J280" s="122">
        <f t="shared" si="139"/>
        <v>0</v>
      </c>
      <c r="K280" s="122">
        <f t="shared" si="139"/>
        <v>0</v>
      </c>
      <c r="L280" s="122">
        <f t="shared" si="139"/>
        <v>0</v>
      </c>
      <c r="M280" s="122">
        <f t="shared" si="139"/>
        <v>0</v>
      </c>
      <c r="N280" s="122">
        <f t="shared" si="139"/>
        <v>0</v>
      </c>
      <c r="O280" s="122">
        <f t="shared" si="139"/>
        <v>0</v>
      </c>
      <c r="P280" s="122">
        <f t="shared" si="139"/>
        <v>0</v>
      </c>
      <c r="Q280" s="122">
        <f t="shared" si="139"/>
        <v>0</v>
      </c>
      <c r="R280" s="122">
        <f t="shared" si="139"/>
        <v>0</v>
      </c>
      <c r="S280" s="122">
        <f t="shared" si="139"/>
        <v>0</v>
      </c>
      <c r="T280" s="122">
        <f t="shared" si="139"/>
        <v>0</v>
      </c>
      <c r="U280" s="122">
        <f t="shared" si="139"/>
        <v>0</v>
      </c>
      <c r="V280" s="122">
        <f t="shared" si="139"/>
        <v>0</v>
      </c>
      <c r="W280" s="122">
        <f t="shared" si="139"/>
        <v>0</v>
      </c>
      <c r="X280" s="122">
        <f t="shared" si="139"/>
        <v>0</v>
      </c>
      <c r="Y280" s="122">
        <f t="shared" si="139"/>
        <v>0</v>
      </c>
      <c r="Z280" s="122">
        <f t="shared" si="139"/>
        <v>0</v>
      </c>
      <c r="AA280" s="122">
        <f t="shared" si="139"/>
        <v>0</v>
      </c>
      <c r="AB280" s="122">
        <f t="shared" si="139"/>
        <v>0</v>
      </c>
      <c r="AC280" s="122">
        <f t="shared" si="139"/>
        <v>0</v>
      </c>
      <c r="AD280" s="122">
        <f t="shared" si="139"/>
        <v>0</v>
      </c>
      <c r="AE280" s="122">
        <f t="shared" si="139"/>
        <v>0</v>
      </c>
      <c r="AF280" s="122">
        <f t="shared" si="139"/>
        <v>0</v>
      </c>
      <c r="AG280" s="122">
        <f t="shared" si="139"/>
        <v>0</v>
      </c>
      <c r="AH280" s="122">
        <f t="shared" si="139"/>
        <v>0</v>
      </c>
      <c r="AI280" s="122">
        <f t="shared" si="139"/>
        <v>0</v>
      </c>
      <c r="AJ280" s="122">
        <f t="shared" si="139"/>
        <v>0</v>
      </c>
      <c r="AK280" s="122">
        <f t="shared" si="139"/>
        <v>0</v>
      </c>
      <c r="AL280" s="122">
        <f>F279*AL279</f>
        <v>0</v>
      </c>
      <c r="AM280" s="61"/>
      <c r="AN280" s="61"/>
      <c r="AO280" s="61"/>
      <c r="AP280" s="61"/>
      <c r="AQ280" s="61"/>
      <c r="AR280" s="61"/>
      <c r="AS280" s="61"/>
      <c r="AT280" s="61"/>
      <c r="AU280" s="61"/>
      <c r="AV280" s="61"/>
      <c r="AW280" s="61"/>
      <c r="AX280" s="61"/>
      <c r="AY280" s="61"/>
      <c r="AZ280" s="61"/>
      <c r="BA280" s="61"/>
      <c r="BB280" s="61"/>
      <c r="BC280" s="61"/>
      <c r="BD280" s="61"/>
      <c r="BE280" s="61"/>
      <c r="BF280" s="61"/>
      <c r="BG280" s="61"/>
      <c r="BH280" s="61"/>
      <c r="BI280" s="61"/>
      <c r="BJ280" s="61"/>
      <c r="BK280" s="61"/>
      <c r="BL280" s="61"/>
      <c r="BM280" s="61"/>
      <c r="BN280" s="61"/>
      <c r="BO280" s="61"/>
      <c r="BP280" s="61"/>
      <c r="BQ280" s="61"/>
      <c r="BR280" s="61"/>
      <c r="BS280" s="61"/>
      <c r="BT280" s="61"/>
      <c r="BU280" s="61"/>
      <c r="BV280" s="61"/>
      <c r="BW280" s="61"/>
      <c r="BX280" s="61"/>
      <c r="BY280" s="61"/>
      <c r="BZ280" s="61"/>
      <c r="CA280" s="61"/>
      <c r="CB280" s="61"/>
      <c r="CC280" s="61"/>
      <c r="CD280" s="61"/>
      <c r="CE280" s="61"/>
      <c r="CF280" s="61"/>
      <c r="CG280" s="61"/>
      <c r="CH280" s="61"/>
      <c r="CI280" s="61"/>
      <c r="CJ280" s="61"/>
      <c r="CK280" s="61"/>
      <c r="CL280" s="61"/>
      <c r="CM280" s="61"/>
      <c r="CN280" s="61"/>
      <c r="CO280" s="61"/>
      <c r="CP280" s="61"/>
      <c r="CQ280" s="61"/>
      <c r="CR280" s="61"/>
      <c r="CS280" s="61"/>
      <c r="CT280" s="61"/>
      <c r="CU280" s="61"/>
      <c r="CV280" s="61"/>
      <c r="CW280" s="61"/>
      <c r="CX280" s="61"/>
      <c r="CY280" s="61"/>
      <c r="CZ280" s="61"/>
      <c r="DA280" s="61"/>
      <c r="DB280" s="61"/>
    </row>
    <row r="281" spans="1:106" s="58" customFormat="1" ht="20.100000000000001" customHeight="1">
      <c r="A281" s="117" t="s">
        <v>425</v>
      </c>
      <c r="B281" s="840"/>
      <c r="C281" s="811" t="s">
        <v>40</v>
      </c>
      <c r="D281" s="813" t="str">
        <f>[76]납품수량!C140</f>
        <v>REINFORCEMENT GLASS</v>
      </c>
      <c r="E281" s="813" t="str">
        <f>[76]납품수량!D140</f>
        <v>DC100 REINF</v>
      </c>
      <c r="F281" s="794">
        <f>VLOOKUP(C281,'[72]납품수량(영업)'!$C$3:$F$260,4,FALSE)</f>
        <v>0</v>
      </c>
      <c r="G281" s="122">
        <f>VLOOKUP($C$281,[77]납품수량!$B$3:$AI$200,G1,FALSE)</f>
        <v>0</v>
      </c>
      <c r="H281" s="122">
        <f>VLOOKUP($C$281,[77]납품수량!$B$3:$AI$200,H1,FALSE)</f>
        <v>0</v>
      </c>
      <c r="I281" s="122">
        <f>VLOOKUP($C$281,[77]납품수량!$B$3:$AI$200,I1,FALSE)</f>
        <v>0</v>
      </c>
      <c r="J281" s="122">
        <f>VLOOKUP($C$281,[77]납품수량!$B$3:$AI$200,J1,FALSE)</f>
        <v>0</v>
      </c>
      <c r="K281" s="122">
        <f>VLOOKUP($C$281,[77]납품수량!$B$3:$AI$200,K1,FALSE)</f>
        <v>0</v>
      </c>
      <c r="L281" s="122">
        <f>VLOOKUP($C$281,[77]납품수량!$B$3:$AI$200,L1,FALSE)</f>
        <v>0</v>
      </c>
      <c r="M281" s="122">
        <f>VLOOKUP($C$281,[77]납품수량!$B$3:$AI$200,M1,FALSE)</f>
        <v>0</v>
      </c>
      <c r="N281" s="122">
        <f>VLOOKUP($C$281,[77]납품수량!$B$3:$AI$200,N1,FALSE)</f>
        <v>0</v>
      </c>
      <c r="O281" s="122">
        <f>VLOOKUP($C$281,[77]납품수량!$B$3:$AI$200,O1,FALSE)</f>
        <v>0</v>
      </c>
      <c r="P281" s="122">
        <f>VLOOKUP($C$281,[77]납품수량!$B$3:$AI$200,P1,FALSE)</f>
        <v>0</v>
      </c>
      <c r="Q281" s="122">
        <f>VLOOKUP($C$281,[77]납품수량!$B$3:$AI$200,Q1,FALSE)</f>
        <v>0</v>
      </c>
      <c r="R281" s="122">
        <f>VLOOKUP($C$281,[77]납품수량!$B$3:$AI$200,R1,FALSE)</f>
        <v>0</v>
      </c>
      <c r="S281" s="122">
        <f>VLOOKUP($C$281,[77]납품수량!$B$3:$AI$200,S1,FALSE)</f>
        <v>0</v>
      </c>
      <c r="T281" s="122">
        <f>VLOOKUP($C$281,[77]납품수량!$B$3:$AI$200,T1,FALSE)</f>
        <v>0</v>
      </c>
      <c r="U281" s="122">
        <f>VLOOKUP($C$281,[77]납품수량!$B$3:$AI$200,U1,FALSE)</f>
        <v>0</v>
      </c>
      <c r="V281" s="122">
        <f>VLOOKUP($C$281,[77]납품수량!$B$3:$AI$200,V1,FALSE)</f>
        <v>0</v>
      </c>
      <c r="W281" s="122">
        <f>VLOOKUP($C$281,[77]납품수량!$B$3:$AI$200,W1,FALSE)</f>
        <v>0</v>
      </c>
      <c r="X281" s="122">
        <f>VLOOKUP($C$281,[77]납품수량!$B$3:$AI$200,X1,FALSE)</f>
        <v>0</v>
      </c>
      <c r="Y281" s="122">
        <f>VLOOKUP($C$281,[77]납품수량!$B$3:$AI$200,Y1,FALSE)</f>
        <v>0</v>
      </c>
      <c r="Z281" s="122">
        <f>VLOOKUP($C$281,[77]납품수량!$B$3:$AI$200,Z1,FALSE)</f>
        <v>0</v>
      </c>
      <c r="AA281" s="122">
        <f>VLOOKUP($C$281,[77]납품수량!$B$3:$AI$200,AA1,FALSE)</f>
        <v>0</v>
      </c>
      <c r="AB281" s="122">
        <f>VLOOKUP($C$281,[77]납품수량!$B$3:$AI$200,AB1,FALSE)</f>
        <v>0</v>
      </c>
      <c r="AC281" s="122">
        <f>VLOOKUP($C$281,[77]납품수량!$B$3:$AI$200,AC1,FALSE)</f>
        <v>0</v>
      </c>
      <c r="AD281" s="122">
        <f>VLOOKUP($C$281,[77]납품수량!$B$3:$AI$200,AD1,FALSE)</f>
        <v>0</v>
      </c>
      <c r="AE281" s="122">
        <f>VLOOKUP($C$281,[77]납품수량!$B$3:$AI$200,AE1,FALSE)</f>
        <v>0</v>
      </c>
      <c r="AF281" s="122">
        <f>VLOOKUP($C$281,[77]납품수량!$B$3:$AI$200,AF1,FALSE)</f>
        <v>0</v>
      </c>
      <c r="AG281" s="122">
        <f>VLOOKUP($C$281,[77]납품수량!$B$3:$AI$200,AG1,FALSE)</f>
        <v>0</v>
      </c>
      <c r="AH281" s="122">
        <f>VLOOKUP($C$281,[77]납품수량!$B$3:$AI$200,AH1,FALSE)</f>
        <v>0</v>
      </c>
      <c r="AI281" s="122">
        <f>VLOOKUP($C$281,[77]납품수량!$B$3:$AI$200,AI1,FALSE)</f>
        <v>0</v>
      </c>
      <c r="AJ281" s="122">
        <f>VLOOKUP($C$281,[77]납품수량!$B$3:$AI$200,AJ1,FALSE)</f>
        <v>0</v>
      </c>
      <c r="AK281" s="122">
        <f>VLOOKUP($C$281,[77]납품수량!$B$3:$AI$200,AK1,FALSE)</f>
        <v>0</v>
      </c>
      <c r="AL281" s="122">
        <f>SUM(G281:AK281)</f>
        <v>0</v>
      </c>
      <c r="AM281" s="61"/>
      <c r="AN281" s="61"/>
      <c r="AO281" s="61"/>
      <c r="AP281" s="61"/>
      <c r="AQ281" s="61"/>
      <c r="AR281" s="61"/>
      <c r="AS281" s="61"/>
      <c r="AT281" s="61"/>
      <c r="AU281" s="61"/>
      <c r="AV281" s="61"/>
      <c r="AW281" s="61"/>
      <c r="AX281" s="61"/>
      <c r="AY281" s="61"/>
      <c r="AZ281" s="61"/>
      <c r="BA281" s="61"/>
      <c r="BB281" s="61"/>
      <c r="BC281" s="61"/>
      <c r="BD281" s="61"/>
      <c r="BE281" s="61"/>
      <c r="BF281" s="61"/>
      <c r="BG281" s="61"/>
      <c r="BH281" s="61"/>
      <c r="BI281" s="61"/>
      <c r="BJ281" s="61"/>
      <c r="BK281" s="61"/>
      <c r="BL281" s="61"/>
      <c r="BM281" s="61"/>
      <c r="BN281" s="61"/>
      <c r="BO281" s="61"/>
      <c r="BP281" s="61"/>
      <c r="BQ281" s="61"/>
      <c r="BR281" s="61"/>
      <c r="BS281" s="61"/>
      <c r="BT281" s="61"/>
      <c r="BU281" s="61"/>
      <c r="BV281" s="61"/>
      <c r="BW281" s="61"/>
      <c r="BX281" s="61"/>
      <c r="BY281" s="61"/>
      <c r="BZ281" s="61"/>
      <c r="CA281" s="61"/>
      <c r="CB281" s="61"/>
      <c r="CC281" s="61"/>
      <c r="CD281" s="61"/>
      <c r="CE281" s="61"/>
      <c r="CF281" s="61"/>
      <c r="CG281" s="61"/>
      <c r="CH281" s="61"/>
      <c r="CI281" s="61"/>
      <c r="CJ281" s="61"/>
      <c r="CK281" s="61"/>
      <c r="CL281" s="61"/>
      <c r="CM281" s="61"/>
      <c r="CN281" s="61"/>
      <c r="CO281" s="61"/>
      <c r="CP281" s="61"/>
      <c r="CQ281" s="61"/>
      <c r="CR281" s="61"/>
      <c r="CS281" s="61"/>
      <c r="CT281" s="61"/>
      <c r="CU281" s="61"/>
      <c r="CV281" s="61"/>
      <c r="CW281" s="61"/>
      <c r="CX281" s="61"/>
      <c r="CY281" s="61"/>
      <c r="CZ281" s="61"/>
      <c r="DA281" s="61"/>
      <c r="DB281" s="61"/>
    </row>
    <row r="282" spans="1:106" s="58" customFormat="1" ht="20.100000000000001" customHeight="1">
      <c r="A282" s="117"/>
      <c r="B282" s="840"/>
      <c r="C282" s="812"/>
      <c r="D282" s="814"/>
      <c r="E282" s="814"/>
      <c r="F282" s="795"/>
      <c r="G282" s="122">
        <f>$F$281*G281</f>
        <v>0</v>
      </c>
      <c r="H282" s="122">
        <f t="shared" ref="H282:AK282" si="140">$F$281*H281</f>
        <v>0</v>
      </c>
      <c r="I282" s="122">
        <f t="shared" si="140"/>
        <v>0</v>
      </c>
      <c r="J282" s="122">
        <f t="shared" si="140"/>
        <v>0</v>
      </c>
      <c r="K282" s="122">
        <f t="shared" si="140"/>
        <v>0</v>
      </c>
      <c r="L282" s="122">
        <f t="shared" si="140"/>
        <v>0</v>
      </c>
      <c r="M282" s="122">
        <f t="shared" si="140"/>
        <v>0</v>
      </c>
      <c r="N282" s="122">
        <f t="shared" si="140"/>
        <v>0</v>
      </c>
      <c r="O282" s="122">
        <f t="shared" si="140"/>
        <v>0</v>
      </c>
      <c r="P282" s="122">
        <f t="shared" si="140"/>
        <v>0</v>
      </c>
      <c r="Q282" s="122">
        <f t="shared" si="140"/>
        <v>0</v>
      </c>
      <c r="R282" s="122">
        <f t="shared" si="140"/>
        <v>0</v>
      </c>
      <c r="S282" s="122">
        <f t="shared" si="140"/>
        <v>0</v>
      </c>
      <c r="T282" s="122">
        <f t="shared" si="140"/>
        <v>0</v>
      </c>
      <c r="U282" s="122">
        <f t="shared" si="140"/>
        <v>0</v>
      </c>
      <c r="V282" s="122">
        <f t="shared" si="140"/>
        <v>0</v>
      </c>
      <c r="W282" s="122">
        <f t="shared" si="140"/>
        <v>0</v>
      </c>
      <c r="X282" s="122">
        <f t="shared" si="140"/>
        <v>0</v>
      </c>
      <c r="Y282" s="122">
        <f t="shared" si="140"/>
        <v>0</v>
      </c>
      <c r="Z282" s="122">
        <f t="shared" si="140"/>
        <v>0</v>
      </c>
      <c r="AA282" s="122">
        <f t="shared" si="140"/>
        <v>0</v>
      </c>
      <c r="AB282" s="122">
        <f t="shared" si="140"/>
        <v>0</v>
      </c>
      <c r="AC282" s="122">
        <f t="shared" si="140"/>
        <v>0</v>
      </c>
      <c r="AD282" s="122">
        <f t="shared" si="140"/>
        <v>0</v>
      </c>
      <c r="AE282" s="122">
        <f t="shared" si="140"/>
        <v>0</v>
      </c>
      <c r="AF282" s="122">
        <f t="shared" si="140"/>
        <v>0</v>
      </c>
      <c r="AG282" s="122">
        <f t="shared" si="140"/>
        <v>0</v>
      </c>
      <c r="AH282" s="122">
        <f t="shared" si="140"/>
        <v>0</v>
      </c>
      <c r="AI282" s="122">
        <f t="shared" si="140"/>
        <v>0</v>
      </c>
      <c r="AJ282" s="122">
        <f t="shared" si="140"/>
        <v>0</v>
      </c>
      <c r="AK282" s="122">
        <f t="shared" si="140"/>
        <v>0</v>
      </c>
      <c r="AL282" s="122">
        <f>F281*AL281</f>
        <v>0</v>
      </c>
      <c r="AM282" s="61"/>
      <c r="AN282" s="61"/>
      <c r="AO282" s="61"/>
      <c r="AP282" s="61"/>
      <c r="AQ282" s="61"/>
      <c r="AR282" s="61"/>
      <c r="AS282" s="61"/>
      <c r="AT282" s="61"/>
      <c r="AU282" s="61"/>
      <c r="AV282" s="61"/>
      <c r="AW282" s="61"/>
      <c r="AX282" s="61"/>
      <c r="AY282" s="61"/>
      <c r="AZ282" s="61"/>
      <c r="BA282" s="61"/>
      <c r="BB282" s="61"/>
      <c r="BC282" s="61"/>
      <c r="BD282" s="61"/>
      <c r="BE282" s="61"/>
      <c r="BF282" s="61"/>
      <c r="BG282" s="61"/>
      <c r="BH282" s="61"/>
      <c r="BI282" s="61"/>
      <c r="BJ282" s="61"/>
      <c r="BK282" s="61"/>
      <c r="BL282" s="61"/>
      <c r="BM282" s="61"/>
      <c r="BN282" s="61"/>
      <c r="BO282" s="61"/>
      <c r="BP282" s="61"/>
      <c r="BQ282" s="61"/>
      <c r="BR282" s="61"/>
      <c r="BS282" s="61"/>
      <c r="BT282" s="61"/>
      <c r="BU282" s="61"/>
      <c r="BV282" s="61"/>
      <c r="BW282" s="61"/>
      <c r="BX282" s="61"/>
      <c r="BY282" s="61"/>
      <c r="BZ282" s="61"/>
      <c r="CA282" s="61"/>
      <c r="CB282" s="61"/>
      <c r="CC282" s="61"/>
      <c r="CD282" s="61"/>
      <c r="CE282" s="61"/>
      <c r="CF282" s="61"/>
      <c r="CG282" s="61"/>
      <c r="CH282" s="61"/>
      <c r="CI282" s="61"/>
      <c r="CJ282" s="61"/>
      <c r="CK282" s="61"/>
      <c r="CL282" s="61"/>
      <c r="CM282" s="61"/>
      <c r="CN282" s="61"/>
      <c r="CO282" s="61"/>
      <c r="CP282" s="61"/>
      <c r="CQ282" s="61"/>
      <c r="CR282" s="61"/>
      <c r="CS282" s="61"/>
      <c r="CT282" s="61"/>
      <c r="CU282" s="61"/>
      <c r="CV282" s="61"/>
      <c r="CW282" s="61"/>
      <c r="CX282" s="61"/>
      <c r="CY282" s="61"/>
      <c r="CZ282" s="61"/>
      <c r="DA282" s="61"/>
      <c r="DB282" s="61"/>
    </row>
    <row r="283" spans="1:106" s="58" customFormat="1" ht="20.100000000000001" customHeight="1">
      <c r="A283" s="117" t="s">
        <v>425</v>
      </c>
      <c r="B283" s="840"/>
      <c r="C283" s="811" t="s">
        <v>81</v>
      </c>
      <c r="D283" s="813" t="str">
        <f>[76]납품수량!C141</f>
        <v>REINFORCEMENT GLASS</v>
      </c>
      <c r="E283" s="813" t="str">
        <f>[76]납품수량!D141</f>
        <v>MD REINF</v>
      </c>
      <c r="F283" s="794">
        <f>VLOOKUP(C283,'[72]납품수량(영업)'!$C$3:$F$260,4,FALSE)</f>
        <v>0</v>
      </c>
      <c r="G283" s="122">
        <f>VLOOKUP($C$283,[77]납품수량!$B$3:$AI$200,G1,FALSE)</f>
        <v>0</v>
      </c>
      <c r="H283" s="122">
        <f>VLOOKUP($C$283,[77]납품수량!$B$3:$AI$200,H1,FALSE)</f>
        <v>0</v>
      </c>
      <c r="I283" s="122">
        <f>VLOOKUP($C$283,[77]납품수량!$B$3:$AI$200,I1,FALSE)</f>
        <v>0</v>
      </c>
      <c r="J283" s="122">
        <f>VLOOKUP($C$283,[77]납품수량!$B$3:$AI$200,J1,FALSE)</f>
        <v>0</v>
      </c>
      <c r="K283" s="122">
        <f>VLOOKUP($C$283,[77]납품수량!$B$3:$AI$200,K1,FALSE)</f>
        <v>0</v>
      </c>
      <c r="L283" s="122">
        <f>VLOOKUP($C$283,[77]납품수량!$B$3:$AI$200,L1,FALSE)</f>
        <v>0</v>
      </c>
      <c r="M283" s="122">
        <f>VLOOKUP($C$283,[77]납품수량!$B$3:$AI$200,M1,FALSE)</f>
        <v>0</v>
      </c>
      <c r="N283" s="122">
        <f>VLOOKUP($C$283,[77]납품수량!$B$3:$AI$200,N1,FALSE)</f>
        <v>0</v>
      </c>
      <c r="O283" s="122">
        <f>VLOOKUP($C$283,[77]납품수량!$B$3:$AI$200,O1,FALSE)</f>
        <v>0</v>
      </c>
      <c r="P283" s="122">
        <f>VLOOKUP($C$283,[77]납품수량!$B$3:$AI$200,P1,FALSE)</f>
        <v>0</v>
      </c>
      <c r="Q283" s="122">
        <f>VLOOKUP($C$283,[77]납품수량!$B$3:$AI$200,Q1,FALSE)</f>
        <v>0</v>
      </c>
      <c r="R283" s="122">
        <f>VLOOKUP($C$283,[77]납품수량!$B$3:$AI$200,R1,FALSE)</f>
        <v>0</v>
      </c>
      <c r="S283" s="122">
        <f>VLOOKUP($C$283,[77]납품수량!$B$3:$AI$200,S1,FALSE)</f>
        <v>0</v>
      </c>
      <c r="T283" s="122">
        <f>VLOOKUP($C$283,[77]납품수량!$B$3:$AI$200,T1,FALSE)</f>
        <v>0</v>
      </c>
      <c r="U283" s="122">
        <f>VLOOKUP($C$283,[77]납품수량!$B$3:$AI$200,U1,FALSE)</f>
        <v>0</v>
      </c>
      <c r="V283" s="122">
        <f>VLOOKUP($C$283,[77]납품수량!$B$3:$AI$200,V1,FALSE)</f>
        <v>0</v>
      </c>
      <c r="W283" s="122">
        <f>VLOOKUP($C$283,[77]납품수량!$B$3:$AI$200,W1,FALSE)</f>
        <v>0</v>
      </c>
      <c r="X283" s="122">
        <f>VLOOKUP($C$283,[77]납품수량!$B$3:$AI$200,X1,FALSE)</f>
        <v>0</v>
      </c>
      <c r="Y283" s="122">
        <f>VLOOKUP($C$283,[77]납품수량!$B$3:$AI$200,Y1,FALSE)</f>
        <v>0</v>
      </c>
      <c r="Z283" s="122">
        <f>VLOOKUP($C$283,[77]납품수량!$B$3:$AI$200,Z1,FALSE)</f>
        <v>0</v>
      </c>
      <c r="AA283" s="122">
        <f>VLOOKUP($C$283,[77]납품수량!$B$3:$AI$200,AA1,FALSE)</f>
        <v>0</v>
      </c>
      <c r="AB283" s="122">
        <f>VLOOKUP($C$283,[77]납품수량!$B$3:$AI$200,AB1,FALSE)</f>
        <v>0</v>
      </c>
      <c r="AC283" s="122">
        <f>VLOOKUP($C$283,[77]납품수량!$B$3:$AI$200,AC1,FALSE)</f>
        <v>0</v>
      </c>
      <c r="AD283" s="122">
        <f>VLOOKUP($C$283,[77]납품수량!$B$3:$AI$200,AD1,FALSE)</f>
        <v>0</v>
      </c>
      <c r="AE283" s="122">
        <f>VLOOKUP($C$283,[77]납품수량!$B$3:$AI$200,AE1,FALSE)</f>
        <v>0</v>
      </c>
      <c r="AF283" s="122">
        <f>VLOOKUP($C$283,[77]납품수량!$B$3:$AI$200,AF1,FALSE)</f>
        <v>0</v>
      </c>
      <c r="AG283" s="122">
        <f>VLOOKUP($C$283,[77]납품수량!$B$3:$AI$200,AG1,FALSE)</f>
        <v>0</v>
      </c>
      <c r="AH283" s="122">
        <f>VLOOKUP($C$283,[77]납품수량!$B$3:$AI$200,AH1,FALSE)</f>
        <v>0</v>
      </c>
      <c r="AI283" s="122">
        <f>VLOOKUP($C$283,[77]납품수량!$B$3:$AI$200,AI1,FALSE)</f>
        <v>0</v>
      </c>
      <c r="AJ283" s="122">
        <f>VLOOKUP($C$283,[77]납품수량!$B$3:$AI$200,AJ1,FALSE)</f>
        <v>0</v>
      </c>
      <c r="AK283" s="122">
        <f>VLOOKUP($C$283,[77]납품수량!$B$3:$AI$200,AK1,FALSE)</f>
        <v>0</v>
      </c>
      <c r="AL283" s="122">
        <f>SUM(G283:AK283)</f>
        <v>0</v>
      </c>
      <c r="AM283" s="61"/>
      <c r="AN283" s="61"/>
      <c r="AO283" s="61"/>
      <c r="AP283" s="61"/>
      <c r="AQ283" s="61"/>
      <c r="AR283" s="61"/>
      <c r="AS283" s="61"/>
      <c r="AT283" s="61"/>
      <c r="AU283" s="61"/>
      <c r="AV283" s="61"/>
      <c r="AW283" s="61"/>
      <c r="AX283" s="61"/>
      <c r="AY283" s="61"/>
      <c r="AZ283" s="61"/>
      <c r="BA283" s="61"/>
      <c r="BB283" s="61"/>
      <c r="BC283" s="61"/>
      <c r="BD283" s="61"/>
      <c r="BE283" s="61"/>
      <c r="BF283" s="61"/>
      <c r="BG283" s="61"/>
      <c r="BH283" s="61"/>
      <c r="BI283" s="61"/>
      <c r="BJ283" s="61"/>
      <c r="BK283" s="61"/>
      <c r="BL283" s="61"/>
      <c r="BM283" s="61"/>
      <c r="BN283" s="61"/>
      <c r="BO283" s="61"/>
      <c r="BP283" s="61"/>
      <c r="BQ283" s="61"/>
      <c r="BR283" s="61"/>
      <c r="BS283" s="61"/>
      <c r="BT283" s="61"/>
      <c r="BU283" s="61"/>
      <c r="BV283" s="61"/>
      <c r="BW283" s="61"/>
      <c r="BX283" s="61"/>
      <c r="BY283" s="61"/>
      <c r="BZ283" s="61"/>
      <c r="CA283" s="61"/>
      <c r="CB283" s="61"/>
      <c r="CC283" s="61"/>
      <c r="CD283" s="61"/>
      <c r="CE283" s="61"/>
      <c r="CF283" s="61"/>
      <c r="CG283" s="61"/>
      <c r="CH283" s="61"/>
      <c r="CI283" s="61"/>
      <c r="CJ283" s="61"/>
      <c r="CK283" s="61"/>
      <c r="CL283" s="61"/>
      <c r="CM283" s="61"/>
      <c r="CN283" s="61"/>
      <c r="CO283" s="61"/>
      <c r="CP283" s="61"/>
      <c r="CQ283" s="61"/>
      <c r="CR283" s="61"/>
      <c r="CS283" s="61"/>
      <c r="CT283" s="61"/>
      <c r="CU283" s="61"/>
      <c r="CV283" s="61"/>
      <c r="CW283" s="61"/>
      <c r="CX283" s="61"/>
      <c r="CY283" s="61"/>
      <c r="CZ283" s="61"/>
      <c r="DA283" s="61"/>
      <c r="DB283" s="61"/>
    </row>
    <row r="284" spans="1:106" s="58" customFormat="1" ht="20.100000000000001" customHeight="1">
      <c r="A284" s="117"/>
      <c r="B284" s="840"/>
      <c r="C284" s="812"/>
      <c r="D284" s="814"/>
      <c r="E284" s="814"/>
      <c r="F284" s="795"/>
      <c r="G284" s="122">
        <f>$F$283*G283</f>
        <v>0</v>
      </c>
      <c r="H284" s="122">
        <f t="shared" ref="H284:AK284" si="141">$F$283*H283</f>
        <v>0</v>
      </c>
      <c r="I284" s="122">
        <f t="shared" si="141"/>
        <v>0</v>
      </c>
      <c r="J284" s="122">
        <f t="shared" si="141"/>
        <v>0</v>
      </c>
      <c r="K284" s="122">
        <f t="shared" si="141"/>
        <v>0</v>
      </c>
      <c r="L284" s="122">
        <f t="shared" si="141"/>
        <v>0</v>
      </c>
      <c r="M284" s="122">
        <f t="shared" si="141"/>
        <v>0</v>
      </c>
      <c r="N284" s="122">
        <f t="shared" si="141"/>
        <v>0</v>
      </c>
      <c r="O284" s="122">
        <f t="shared" si="141"/>
        <v>0</v>
      </c>
      <c r="P284" s="122">
        <f t="shared" si="141"/>
        <v>0</v>
      </c>
      <c r="Q284" s="122">
        <f t="shared" si="141"/>
        <v>0</v>
      </c>
      <c r="R284" s="122">
        <f t="shared" si="141"/>
        <v>0</v>
      </c>
      <c r="S284" s="122">
        <f t="shared" si="141"/>
        <v>0</v>
      </c>
      <c r="T284" s="122">
        <f t="shared" si="141"/>
        <v>0</v>
      </c>
      <c r="U284" s="122">
        <f t="shared" si="141"/>
        <v>0</v>
      </c>
      <c r="V284" s="122">
        <f t="shared" si="141"/>
        <v>0</v>
      </c>
      <c r="W284" s="122">
        <f t="shared" si="141"/>
        <v>0</v>
      </c>
      <c r="X284" s="122">
        <f t="shared" si="141"/>
        <v>0</v>
      </c>
      <c r="Y284" s="122">
        <f t="shared" si="141"/>
        <v>0</v>
      </c>
      <c r="Z284" s="122">
        <f t="shared" si="141"/>
        <v>0</v>
      </c>
      <c r="AA284" s="122">
        <f t="shared" si="141"/>
        <v>0</v>
      </c>
      <c r="AB284" s="122">
        <f t="shared" si="141"/>
        <v>0</v>
      </c>
      <c r="AC284" s="122">
        <f t="shared" si="141"/>
        <v>0</v>
      </c>
      <c r="AD284" s="122">
        <f t="shared" si="141"/>
        <v>0</v>
      </c>
      <c r="AE284" s="122">
        <f t="shared" si="141"/>
        <v>0</v>
      </c>
      <c r="AF284" s="122">
        <f t="shared" si="141"/>
        <v>0</v>
      </c>
      <c r="AG284" s="122">
        <f t="shared" si="141"/>
        <v>0</v>
      </c>
      <c r="AH284" s="122">
        <f t="shared" si="141"/>
        <v>0</v>
      </c>
      <c r="AI284" s="122">
        <f t="shared" si="141"/>
        <v>0</v>
      </c>
      <c r="AJ284" s="122">
        <f t="shared" si="141"/>
        <v>0</v>
      </c>
      <c r="AK284" s="122">
        <f t="shared" si="141"/>
        <v>0</v>
      </c>
      <c r="AL284" s="122">
        <f>F283*AL283</f>
        <v>0</v>
      </c>
      <c r="AM284" s="61"/>
      <c r="AN284" s="61"/>
      <c r="AO284" s="61"/>
      <c r="AP284" s="61"/>
      <c r="AQ284" s="61"/>
      <c r="AR284" s="61"/>
      <c r="AS284" s="61"/>
      <c r="AT284" s="61"/>
      <c r="AU284" s="61"/>
      <c r="AV284" s="61"/>
      <c r="AW284" s="61"/>
      <c r="AX284" s="61"/>
      <c r="AY284" s="61"/>
      <c r="AZ284" s="61"/>
      <c r="BA284" s="61"/>
      <c r="BB284" s="61"/>
      <c r="BC284" s="61"/>
      <c r="BD284" s="61"/>
      <c r="BE284" s="61"/>
      <c r="BF284" s="61"/>
      <c r="BG284" s="61"/>
      <c r="BH284" s="61"/>
      <c r="BI284" s="61"/>
      <c r="BJ284" s="61"/>
      <c r="BK284" s="61"/>
      <c r="BL284" s="61"/>
      <c r="BM284" s="61"/>
      <c r="BN284" s="61"/>
      <c r="BO284" s="61"/>
      <c r="BP284" s="61"/>
      <c r="BQ284" s="61"/>
      <c r="BR284" s="61"/>
      <c r="BS284" s="61"/>
      <c r="BT284" s="61"/>
      <c r="BU284" s="61"/>
      <c r="BV284" s="61"/>
      <c r="BW284" s="61"/>
      <c r="BX284" s="61"/>
      <c r="BY284" s="61"/>
      <c r="BZ284" s="61"/>
      <c r="CA284" s="61"/>
      <c r="CB284" s="61"/>
      <c r="CC284" s="61"/>
      <c r="CD284" s="61"/>
      <c r="CE284" s="61"/>
      <c r="CF284" s="61"/>
      <c r="CG284" s="61"/>
      <c r="CH284" s="61"/>
      <c r="CI284" s="61"/>
      <c r="CJ284" s="61"/>
      <c r="CK284" s="61"/>
      <c r="CL284" s="61"/>
      <c r="CM284" s="61"/>
      <c r="CN284" s="61"/>
      <c r="CO284" s="61"/>
      <c r="CP284" s="61"/>
      <c r="CQ284" s="61"/>
      <c r="CR284" s="61"/>
      <c r="CS284" s="61"/>
      <c r="CT284" s="61"/>
      <c r="CU284" s="61"/>
      <c r="CV284" s="61"/>
      <c r="CW284" s="61"/>
      <c r="CX284" s="61"/>
      <c r="CY284" s="61"/>
      <c r="CZ284" s="61"/>
      <c r="DA284" s="61"/>
      <c r="DB284" s="61"/>
    </row>
    <row r="285" spans="1:106" s="58" customFormat="1" ht="20.100000000000001" customHeight="1">
      <c r="A285" s="117" t="s">
        <v>425</v>
      </c>
      <c r="B285" s="840"/>
      <c r="C285" s="811" t="s">
        <v>83</v>
      </c>
      <c r="D285" s="813" t="str">
        <f>[76]납품수량!C142</f>
        <v>GLASS REINFORCEMENT ASSY</v>
      </c>
      <c r="E285" s="813" t="str">
        <f>[76]납품수량!D142</f>
        <v>RP REINF</v>
      </c>
      <c r="F285" s="794">
        <f>VLOOKUP(C285,'[72]납품수량(영업)'!$C$3:$F$260,4,FALSE)</f>
        <v>0</v>
      </c>
      <c r="G285" s="122">
        <f>VLOOKUP($C$285,[77]납품수량!$B$3:$AI$200,G1,FALSE)</f>
        <v>0</v>
      </c>
      <c r="H285" s="122">
        <f>VLOOKUP($C$285,[77]납품수량!$B$3:$AI$200,H1,FALSE)</f>
        <v>0</v>
      </c>
      <c r="I285" s="122">
        <f>VLOOKUP($C$285,[77]납품수량!$B$3:$AI$200,I1,FALSE)</f>
        <v>0</v>
      </c>
      <c r="J285" s="122">
        <f>VLOOKUP($C$285,[77]납품수량!$B$3:$AI$200,J1,FALSE)</f>
        <v>0</v>
      </c>
      <c r="K285" s="122">
        <f>VLOOKUP($C$285,[77]납품수량!$B$3:$AI$200,K1,FALSE)</f>
        <v>0</v>
      </c>
      <c r="L285" s="122">
        <f>VLOOKUP($C$285,[77]납품수량!$B$3:$AI$200,L1,FALSE)</f>
        <v>0</v>
      </c>
      <c r="M285" s="122">
        <f>VLOOKUP($C$285,[77]납품수량!$B$3:$AI$200,M1,FALSE)</f>
        <v>0</v>
      </c>
      <c r="N285" s="122">
        <f>VLOOKUP($C$285,[77]납품수량!$B$3:$AI$200,N1,FALSE)</f>
        <v>0</v>
      </c>
      <c r="O285" s="122">
        <f>VLOOKUP($C$285,[77]납품수량!$B$3:$AI$200,O1,FALSE)</f>
        <v>0</v>
      </c>
      <c r="P285" s="122">
        <f>VLOOKUP($C$285,[77]납품수량!$B$3:$AI$200,P1,FALSE)</f>
        <v>0</v>
      </c>
      <c r="Q285" s="122">
        <f>VLOOKUP($C$285,[77]납품수량!$B$3:$AI$200,Q1,FALSE)</f>
        <v>0</v>
      </c>
      <c r="R285" s="122">
        <f>VLOOKUP($C$285,[77]납품수량!$B$3:$AI$200,R1,FALSE)</f>
        <v>0</v>
      </c>
      <c r="S285" s="122">
        <f>VLOOKUP($C$285,[77]납품수량!$B$3:$AI$200,S1,FALSE)</f>
        <v>0</v>
      </c>
      <c r="T285" s="122">
        <f>VLOOKUP($C$285,[77]납품수량!$B$3:$AI$200,T1,FALSE)</f>
        <v>0</v>
      </c>
      <c r="U285" s="122">
        <f>VLOOKUP($C$285,[77]납품수량!$B$3:$AI$200,U1,FALSE)</f>
        <v>0</v>
      </c>
      <c r="V285" s="122">
        <f>VLOOKUP($C$285,[77]납품수량!$B$3:$AI$200,V1,FALSE)</f>
        <v>0</v>
      </c>
      <c r="W285" s="122">
        <f>VLOOKUP($C$285,[77]납품수량!$B$3:$AI$200,W1,FALSE)</f>
        <v>0</v>
      </c>
      <c r="X285" s="122">
        <f>VLOOKUP($C$285,[77]납품수량!$B$3:$AI$200,X1,FALSE)</f>
        <v>0</v>
      </c>
      <c r="Y285" s="122">
        <f>VLOOKUP($C$285,[77]납품수량!$B$3:$AI$200,Y1,FALSE)</f>
        <v>0</v>
      </c>
      <c r="Z285" s="122">
        <f>VLOOKUP($C$285,[77]납품수량!$B$3:$AI$200,Z1,FALSE)</f>
        <v>0</v>
      </c>
      <c r="AA285" s="122">
        <f>VLOOKUP($C$285,[77]납품수량!$B$3:$AI$200,AA1,FALSE)</f>
        <v>0</v>
      </c>
      <c r="AB285" s="122">
        <f>VLOOKUP($C$285,[77]납품수량!$B$3:$AI$200,AB1,FALSE)</f>
        <v>0</v>
      </c>
      <c r="AC285" s="122">
        <f>VLOOKUP($C$285,[77]납품수량!$B$3:$AI$200,AC1,FALSE)</f>
        <v>0</v>
      </c>
      <c r="AD285" s="122">
        <f>VLOOKUP($C$285,[77]납품수량!$B$3:$AI$200,AD1,FALSE)</f>
        <v>0</v>
      </c>
      <c r="AE285" s="122">
        <f>VLOOKUP($C$285,[77]납품수량!$B$3:$AI$200,AE1,FALSE)</f>
        <v>0</v>
      </c>
      <c r="AF285" s="122">
        <f>VLOOKUP($C$285,[77]납품수량!$B$3:$AI$200,AF1,FALSE)</f>
        <v>0</v>
      </c>
      <c r="AG285" s="122">
        <f>VLOOKUP($C$285,[77]납품수량!$B$3:$AI$200,AG1,FALSE)</f>
        <v>0</v>
      </c>
      <c r="AH285" s="122">
        <f>VLOOKUP($C$285,[77]납품수량!$B$3:$AI$200,AH1,FALSE)</f>
        <v>0</v>
      </c>
      <c r="AI285" s="122">
        <f>VLOOKUP($C$285,[77]납품수량!$B$3:$AI$200,AI1,FALSE)</f>
        <v>0</v>
      </c>
      <c r="AJ285" s="122">
        <f>VLOOKUP($C$285,[77]납품수량!$B$3:$AI$200,AJ1,FALSE)</f>
        <v>0</v>
      </c>
      <c r="AK285" s="122">
        <f>VLOOKUP($C$285,[77]납품수량!$B$3:$AI$200,AK1,FALSE)</f>
        <v>0</v>
      </c>
      <c r="AL285" s="122">
        <f>SUM(G285:AK285)</f>
        <v>0</v>
      </c>
      <c r="AM285" s="61"/>
      <c r="AN285" s="61"/>
      <c r="AO285" s="61"/>
      <c r="AP285" s="61"/>
      <c r="AQ285" s="61"/>
      <c r="AR285" s="61"/>
      <c r="AS285" s="61"/>
      <c r="AT285" s="61"/>
      <c r="AU285" s="61"/>
      <c r="AV285" s="61"/>
      <c r="AW285" s="61"/>
      <c r="AX285" s="61"/>
      <c r="AY285" s="61"/>
      <c r="AZ285" s="61"/>
      <c r="BA285" s="61"/>
      <c r="BB285" s="61"/>
      <c r="BC285" s="61"/>
      <c r="BD285" s="61"/>
      <c r="BE285" s="61"/>
      <c r="BF285" s="61"/>
      <c r="BG285" s="61"/>
      <c r="BH285" s="61"/>
      <c r="BI285" s="61"/>
      <c r="BJ285" s="61"/>
      <c r="BK285" s="61"/>
      <c r="BL285" s="61"/>
      <c r="BM285" s="61"/>
      <c r="BN285" s="61"/>
      <c r="BO285" s="61"/>
      <c r="BP285" s="61"/>
      <c r="BQ285" s="61"/>
      <c r="BR285" s="61"/>
      <c r="BS285" s="61"/>
      <c r="BT285" s="61"/>
      <c r="BU285" s="61"/>
      <c r="BV285" s="61"/>
      <c r="BW285" s="61"/>
      <c r="BX285" s="61"/>
      <c r="BY285" s="61"/>
      <c r="BZ285" s="61"/>
      <c r="CA285" s="61"/>
      <c r="CB285" s="61"/>
      <c r="CC285" s="61"/>
      <c r="CD285" s="61"/>
      <c r="CE285" s="61"/>
      <c r="CF285" s="61"/>
      <c r="CG285" s="61"/>
      <c r="CH285" s="61"/>
      <c r="CI285" s="61"/>
      <c r="CJ285" s="61"/>
      <c r="CK285" s="61"/>
      <c r="CL285" s="61"/>
      <c r="CM285" s="61"/>
      <c r="CN285" s="61"/>
      <c r="CO285" s="61"/>
      <c r="CP285" s="61"/>
      <c r="CQ285" s="61"/>
      <c r="CR285" s="61"/>
      <c r="CS285" s="61"/>
      <c r="CT285" s="61"/>
      <c r="CU285" s="61"/>
      <c r="CV285" s="61"/>
      <c r="CW285" s="61"/>
      <c r="CX285" s="61"/>
      <c r="CY285" s="61"/>
      <c r="CZ285" s="61"/>
      <c r="DA285" s="61"/>
      <c r="DB285" s="61"/>
    </row>
    <row r="286" spans="1:106" s="58" customFormat="1" ht="20.100000000000001" customHeight="1">
      <c r="A286" s="117"/>
      <c r="B286" s="840"/>
      <c r="C286" s="812"/>
      <c r="D286" s="814"/>
      <c r="E286" s="814"/>
      <c r="F286" s="795"/>
      <c r="G286" s="122">
        <f>$F$285*G285</f>
        <v>0</v>
      </c>
      <c r="H286" s="122">
        <f t="shared" ref="H286:AK286" si="142">$F$285*H285</f>
        <v>0</v>
      </c>
      <c r="I286" s="122">
        <f t="shared" si="142"/>
        <v>0</v>
      </c>
      <c r="J286" s="122">
        <f t="shared" si="142"/>
        <v>0</v>
      </c>
      <c r="K286" s="122">
        <f t="shared" si="142"/>
        <v>0</v>
      </c>
      <c r="L286" s="122">
        <f t="shared" si="142"/>
        <v>0</v>
      </c>
      <c r="M286" s="122">
        <f t="shared" si="142"/>
        <v>0</v>
      </c>
      <c r="N286" s="122">
        <f t="shared" si="142"/>
        <v>0</v>
      </c>
      <c r="O286" s="122">
        <f t="shared" si="142"/>
        <v>0</v>
      </c>
      <c r="P286" s="122">
        <f t="shared" si="142"/>
        <v>0</v>
      </c>
      <c r="Q286" s="122">
        <f t="shared" si="142"/>
        <v>0</v>
      </c>
      <c r="R286" s="122">
        <f t="shared" si="142"/>
        <v>0</v>
      </c>
      <c r="S286" s="122">
        <f t="shared" si="142"/>
        <v>0</v>
      </c>
      <c r="T286" s="122">
        <f t="shared" si="142"/>
        <v>0</v>
      </c>
      <c r="U286" s="122">
        <f t="shared" si="142"/>
        <v>0</v>
      </c>
      <c r="V286" s="122">
        <f t="shared" si="142"/>
        <v>0</v>
      </c>
      <c r="W286" s="122">
        <f t="shared" si="142"/>
        <v>0</v>
      </c>
      <c r="X286" s="122">
        <f t="shared" si="142"/>
        <v>0</v>
      </c>
      <c r="Y286" s="122">
        <f t="shared" si="142"/>
        <v>0</v>
      </c>
      <c r="Z286" s="122">
        <f t="shared" si="142"/>
        <v>0</v>
      </c>
      <c r="AA286" s="122">
        <f t="shared" si="142"/>
        <v>0</v>
      </c>
      <c r="AB286" s="122">
        <f t="shared" si="142"/>
        <v>0</v>
      </c>
      <c r="AC286" s="122">
        <f t="shared" si="142"/>
        <v>0</v>
      </c>
      <c r="AD286" s="122">
        <f t="shared" si="142"/>
        <v>0</v>
      </c>
      <c r="AE286" s="122">
        <f t="shared" si="142"/>
        <v>0</v>
      </c>
      <c r="AF286" s="122">
        <f t="shared" si="142"/>
        <v>0</v>
      </c>
      <c r="AG286" s="122">
        <f t="shared" si="142"/>
        <v>0</v>
      </c>
      <c r="AH286" s="122">
        <f t="shared" si="142"/>
        <v>0</v>
      </c>
      <c r="AI286" s="122">
        <f t="shared" si="142"/>
        <v>0</v>
      </c>
      <c r="AJ286" s="122">
        <f t="shared" si="142"/>
        <v>0</v>
      </c>
      <c r="AK286" s="122">
        <f t="shared" si="142"/>
        <v>0</v>
      </c>
      <c r="AL286" s="122">
        <f>F285*AL285</f>
        <v>0</v>
      </c>
      <c r="AM286" s="61"/>
      <c r="AN286" s="61"/>
      <c r="AO286" s="61"/>
      <c r="AP286" s="61"/>
      <c r="AQ286" s="61"/>
      <c r="AR286" s="61"/>
      <c r="AS286" s="61"/>
      <c r="AT286" s="61"/>
      <c r="AU286" s="61"/>
      <c r="AV286" s="61"/>
      <c r="AW286" s="61"/>
      <c r="AX286" s="61"/>
      <c r="AY286" s="61"/>
      <c r="AZ286" s="61"/>
      <c r="BA286" s="61"/>
      <c r="BB286" s="61"/>
      <c r="BC286" s="61"/>
      <c r="BD286" s="61"/>
      <c r="BE286" s="61"/>
      <c r="BF286" s="61"/>
      <c r="BG286" s="61"/>
      <c r="BH286" s="61"/>
      <c r="BI286" s="61"/>
      <c r="BJ286" s="61"/>
      <c r="BK286" s="61"/>
      <c r="BL286" s="61"/>
      <c r="BM286" s="61"/>
      <c r="BN286" s="61"/>
      <c r="BO286" s="61"/>
      <c r="BP286" s="61"/>
      <c r="BQ286" s="61"/>
      <c r="BR286" s="61"/>
      <c r="BS286" s="61"/>
      <c r="BT286" s="61"/>
      <c r="BU286" s="61"/>
      <c r="BV286" s="61"/>
      <c r="BW286" s="61"/>
      <c r="BX286" s="61"/>
      <c r="BY286" s="61"/>
      <c r="BZ286" s="61"/>
      <c r="CA286" s="61"/>
      <c r="CB286" s="61"/>
      <c r="CC286" s="61"/>
      <c r="CD286" s="61"/>
      <c r="CE286" s="61"/>
      <c r="CF286" s="61"/>
      <c r="CG286" s="61"/>
      <c r="CH286" s="61"/>
      <c r="CI286" s="61"/>
      <c r="CJ286" s="61"/>
      <c r="CK286" s="61"/>
      <c r="CL286" s="61"/>
      <c r="CM286" s="61"/>
      <c r="CN286" s="61"/>
      <c r="CO286" s="61"/>
      <c r="CP286" s="61"/>
      <c r="CQ286" s="61"/>
      <c r="CR286" s="61"/>
      <c r="CS286" s="61"/>
      <c r="CT286" s="61"/>
      <c r="CU286" s="61"/>
      <c r="CV286" s="61"/>
      <c r="CW286" s="61"/>
      <c r="CX286" s="61"/>
      <c r="CY286" s="61"/>
      <c r="CZ286" s="61"/>
      <c r="DA286" s="61"/>
      <c r="DB286" s="61"/>
    </row>
    <row r="287" spans="1:106" s="58" customFormat="1" ht="20.100000000000001" customHeight="1">
      <c r="A287" s="117" t="s">
        <v>425</v>
      </c>
      <c r="B287" s="840"/>
      <c r="C287" s="811" t="s">
        <v>157</v>
      </c>
      <c r="D287" s="813" t="str">
        <f>[76]납품수량!C143</f>
        <v>GLASS REINF</v>
      </c>
      <c r="E287" s="813" t="str">
        <f>[76]납품수량!D143</f>
        <v>A100</v>
      </c>
      <c r="F287" s="794">
        <f>VLOOKUP(C287,'[72]납품수량(영업)'!$C$3:$F$260,4,FALSE)</f>
        <v>0</v>
      </c>
      <c r="G287" s="122">
        <f>VLOOKUP($C$287,[77]납품수량!$B$3:$AI$200,G1,FALSE)</f>
        <v>0</v>
      </c>
      <c r="H287" s="122">
        <f>VLOOKUP($C$287,[77]납품수량!$B$3:$AI$200,H1,FALSE)</f>
        <v>0</v>
      </c>
      <c r="I287" s="122">
        <f>VLOOKUP($C$287,[77]납품수량!$B$3:$AI$200,I1,FALSE)</f>
        <v>0</v>
      </c>
      <c r="J287" s="122">
        <f>VLOOKUP($C$287,[77]납품수량!$B$3:$AI$200,J1,FALSE)</f>
        <v>0</v>
      </c>
      <c r="K287" s="122">
        <f>VLOOKUP($C$287,[77]납품수량!$B$3:$AI$200,K1,FALSE)</f>
        <v>0</v>
      </c>
      <c r="L287" s="122">
        <f>VLOOKUP($C$287,[77]납품수량!$B$3:$AI$200,L1,FALSE)</f>
        <v>0</v>
      </c>
      <c r="M287" s="122">
        <f>VLOOKUP($C$287,[77]납품수량!$B$3:$AI$200,M1,FALSE)</f>
        <v>0</v>
      </c>
      <c r="N287" s="122">
        <f>VLOOKUP($C$287,[77]납품수량!$B$3:$AI$200,N1,FALSE)</f>
        <v>0</v>
      </c>
      <c r="O287" s="122">
        <f>VLOOKUP($C$287,[77]납품수량!$B$3:$AI$200,O1,FALSE)</f>
        <v>0</v>
      </c>
      <c r="P287" s="122">
        <f>VLOOKUP($C$287,[77]납품수량!$B$3:$AI$200,P1,FALSE)</f>
        <v>0</v>
      </c>
      <c r="Q287" s="122">
        <f>VLOOKUP($C$287,[77]납품수량!$B$3:$AI$200,Q1,FALSE)</f>
        <v>0</v>
      </c>
      <c r="R287" s="122">
        <f>VLOOKUP($C$287,[77]납품수량!$B$3:$AI$200,R1,FALSE)</f>
        <v>0</v>
      </c>
      <c r="S287" s="122">
        <f>VLOOKUP($C$287,[77]납품수량!$B$3:$AI$200,S1,FALSE)</f>
        <v>0</v>
      </c>
      <c r="T287" s="122">
        <f>VLOOKUP($C$287,[77]납품수량!$B$3:$AI$200,T1,FALSE)</f>
        <v>0</v>
      </c>
      <c r="U287" s="122">
        <f>VLOOKUP($C$287,[77]납품수량!$B$3:$AI$200,U1,FALSE)</f>
        <v>0</v>
      </c>
      <c r="V287" s="122">
        <f>VLOOKUP($C$287,[77]납품수량!$B$3:$AI$200,V1,FALSE)</f>
        <v>0</v>
      </c>
      <c r="W287" s="122">
        <f>VLOOKUP($C$287,[77]납품수량!$B$3:$AI$200,W1,FALSE)</f>
        <v>0</v>
      </c>
      <c r="X287" s="122">
        <f>VLOOKUP($C$287,[77]납품수량!$B$3:$AI$200,X1,FALSE)</f>
        <v>0</v>
      </c>
      <c r="Y287" s="122">
        <f>VLOOKUP($C$287,[77]납품수량!$B$3:$AI$200,Y1,FALSE)</f>
        <v>0</v>
      </c>
      <c r="Z287" s="122">
        <f>VLOOKUP($C$287,[77]납품수량!$B$3:$AI$200,Z1,FALSE)</f>
        <v>0</v>
      </c>
      <c r="AA287" s="122">
        <f>VLOOKUP($C$287,[77]납품수량!$B$3:$AI$200,AA1,FALSE)</f>
        <v>0</v>
      </c>
      <c r="AB287" s="122">
        <f>VLOOKUP($C$287,[77]납품수량!$B$3:$AI$200,AB1,FALSE)</f>
        <v>0</v>
      </c>
      <c r="AC287" s="122">
        <f>VLOOKUP($C$287,[77]납품수량!$B$3:$AI$200,AC1,FALSE)</f>
        <v>0</v>
      </c>
      <c r="AD287" s="122">
        <f>VLOOKUP($C$287,[77]납품수량!$B$3:$AI$200,AD1,FALSE)</f>
        <v>0</v>
      </c>
      <c r="AE287" s="122">
        <f>VLOOKUP($C$287,[77]납품수량!$B$3:$AI$200,AE1,FALSE)</f>
        <v>0</v>
      </c>
      <c r="AF287" s="122">
        <f>VLOOKUP($C$287,[77]납품수량!$B$3:$AI$200,AF1,FALSE)</f>
        <v>0</v>
      </c>
      <c r="AG287" s="122">
        <f>VLOOKUP($C$287,[77]납품수량!$B$3:$AI$200,AG1,FALSE)</f>
        <v>0</v>
      </c>
      <c r="AH287" s="122">
        <f>VLOOKUP($C$287,[77]납품수량!$B$3:$AI$200,AH1,FALSE)</f>
        <v>0</v>
      </c>
      <c r="AI287" s="122">
        <f>VLOOKUP($C$287,[77]납품수량!$B$3:$AI$200,AI1,FALSE)</f>
        <v>0</v>
      </c>
      <c r="AJ287" s="122">
        <f>VLOOKUP($C$287,[77]납품수량!$B$3:$AI$200,AJ1,FALSE)</f>
        <v>0</v>
      </c>
      <c r="AK287" s="122">
        <f>VLOOKUP($C$287,[77]납품수량!$B$3:$AI$200,AK1,FALSE)</f>
        <v>0</v>
      </c>
      <c r="AL287" s="122">
        <f>SUM(G287:AK287)</f>
        <v>0</v>
      </c>
      <c r="AM287" s="61"/>
      <c r="AN287" s="61"/>
      <c r="AO287" s="61"/>
      <c r="AP287" s="61"/>
      <c r="AQ287" s="61"/>
      <c r="AR287" s="61"/>
      <c r="AS287" s="61"/>
      <c r="AT287" s="61"/>
      <c r="AU287" s="61"/>
      <c r="AV287" s="61"/>
      <c r="AW287" s="61"/>
      <c r="AX287" s="61"/>
      <c r="AY287" s="61"/>
      <c r="AZ287" s="61"/>
      <c r="BA287" s="61"/>
      <c r="BB287" s="61"/>
      <c r="BC287" s="61"/>
      <c r="BD287" s="61"/>
      <c r="BE287" s="61"/>
      <c r="BF287" s="61"/>
      <c r="BG287" s="61"/>
      <c r="BH287" s="61"/>
      <c r="BI287" s="61"/>
      <c r="BJ287" s="61"/>
      <c r="BK287" s="61"/>
      <c r="BL287" s="61"/>
      <c r="BM287" s="61"/>
      <c r="BN287" s="61"/>
      <c r="BO287" s="61"/>
      <c r="BP287" s="61"/>
      <c r="BQ287" s="61"/>
      <c r="BR287" s="61"/>
      <c r="BS287" s="61"/>
      <c r="BT287" s="61"/>
      <c r="BU287" s="61"/>
      <c r="BV287" s="61"/>
      <c r="BW287" s="61"/>
      <c r="BX287" s="61"/>
      <c r="BY287" s="61"/>
      <c r="BZ287" s="61"/>
      <c r="CA287" s="61"/>
      <c r="CB287" s="61"/>
      <c r="CC287" s="61"/>
      <c r="CD287" s="61"/>
      <c r="CE287" s="61"/>
      <c r="CF287" s="61"/>
      <c r="CG287" s="61"/>
      <c r="CH287" s="61"/>
      <c r="CI287" s="61"/>
      <c r="CJ287" s="61"/>
      <c r="CK287" s="61"/>
      <c r="CL287" s="61"/>
      <c r="CM287" s="61"/>
      <c r="CN287" s="61"/>
      <c r="CO287" s="61"/>
      <c r="CP287" s="61"/>
      <c r="CQ287" s="61"/>
      <c r="CR287" s="61"/>
      <c r="CS287" s="61"/>
      <c r="CT287" s="61"/>
      <c r="CU287" s="61"/>
      <c r="CV287" s="61"/>
      <c r="CW287" s="61"/>
      <c r="CX287" s="61"/>
      <c r="CY287" s="61"/>
      <c r="CZ287" s="61"/>
      <c r="DA287" s="61"/>
      <c r="DB287" s="61"/>
    </row>
    <row r="288" spans="1:106" s="58" customFormat="1" ht="20.100000000000001" customHeight="1">
      <c r="A288" s="117"/>
      <c r="B288" s="840"/>
      <c r="C288" s="812"/>
      <c r="D288" s="814"/>
      <c r="E288" s="814"/>
      <c r="F288" s="795"/>
      <c r="G288" s="122">
        <f>$F$287*G287</f>
        <v>0</v>
      </c>
      <c r="H288" s="122">
        <f t="shared" ref="H288:AK288" si="143">$F$287*H287</f>
        <v>0</v>
      </c>
      <c r="I288" s="122">
        <f t="shared" si="143"/>
        <v>0</v>
      </c>
      <c r="J288" s="122">
        <f t="shared" si="143"/>
        <v>0</v>
      </c>
      <c r="K288" s="122">
        <f t="shared" si="143"/>
        <v>0</v>
      </c>
      <c r="L288" s="122">
        <f t="shared" si="143"/>
        <v>0</v>
      </c>
      <c r="M288" s="122">
        <f t="shared" si="143"/>
        <v>0</v>
      </c>
      <c r="N288" s="122">
        <f t="shared" si="143"/>
        <v>0</v>
      </c>
      <c r="O288" s="122">
        <f t="shared" si="143"/>
        <v>0</v>
      </c>
      <c r="P288" s="122">
        <f t="shared" si="143"/>
        <v>0</v>
      </c>
      <c r="Q288" s="122">
        <f t="shared" si="143"/>
        <v>0</v>
      </c>
      <c r="R288" s="122">
        <f t="shared" si="143"/>
        <v>0</v>
      </c>
      <c r="S288" s="122">
        <f t="shared" si="143"/>
        <v>0</v>
      </c>
      <c r="T288" s="122">
        <f t="shared" si="143"/>
        <v>0</v>
      </c>
      <c r="U288" s="122">
        <f t="shared" si="143"/>
        <v>0</v>
      </c>
      <c r="V288" s="122">
        <f t="shared" si="143"/>
        <v>0</v>
      </c>
      <c r="W288" s="122">
        <f t="shared" si="143"/>
        <v>0</v>
      </c>
      <c r="X288" s="122">
        <f t="shared" si="143"/>
        <v>0</v>
      </c>
      <c r="Y288" s="122">
        <f t="shared" si="143"/>
        <v>0</v>
      </c>
      <c r="Z288" s="122">
        <f t="shared" si="143"/>
        <v>0</v>
      </c>
      <c r="AA288" s="122">
        <f t="shared" si="143"/>
        <v>0</v>
      </c>
      <c r="AB288" s="122">
        <f t="shared" si="143"/>
        <v>0</v>
      </c>
      <c r="AC288" s="122">
        <f t="shared" si="143"/>
        <v>0</v>
      </c>
      <c r="AD288" s="122">
        <f t="shared" si="143"/>
        <v>0</v>
      </c>
      <c r="AE288" s="122">
        <f t="shared" si="143"/>
        <v>0</v>
      </c>
      <c r="AF288" s="122">
        <f t="shared" si="143"/>
        <v>0</v>
      </c>
      <c r="AG288" s="122">
        <f t="shared" si="143"/>
        <v>0</v>
      </c>
      <c r="AH288" s="122">
        <f t="shared" si="143"/>
        <v>0</v>
      </c>
      <c r="AI288" s="122">
        <f t="shared" si="143"/>
        <v>0</v>
      </c>
      <c r="AJ288" s="122">
        <f t="shared" si="143"/>
        <v>0</v>
      </c>
      <c r="AK288" s="122">
        <f t="shared" si="143"/>
        <v>0</v>
      </c>
      <c r="AL288" s="122">
        <f>F287*AL287</f>
        <v>0</v>
      </c>
      <c r="AM288" s="61"/>
      <c r="AN288" s="61"/>
      <c r="AO288" s="61"/>
      <c r="AP288" s="61"/>
      <c r="AQ288" s="61"/>
      <c r="AR288" s="61"/>
      <c r="AS288" s="61"/>
      <c r="AT288" s="61"/>
      <c r="AU288" s="61"/>
      <c r="AV288" s="61"/>
      <c r="AW288" s="61"/>
      <c r="AX288" s="61"/>
      <c r="AY288" s="61"/>
      <c r="AZ288" s="61"/>
      <c r="BA288" s="61"/>
      <c r="BB288" s="61"/>
      <c r="BC288" s="61"/>
      <c r="BD288" s="61"/>
      <c r="BE288" s="61"/>
      <c r="BF288" s="61"/>
      <c r="BG288" s="61"/>
      <c r="BH288" s="61"/>
      <c r="BI288" s="61"/>
      <c r="BJ288" s="61"/>
      <c r="BK288" s="61"/>
      <c r="BL288" s="61"/>
      <c r="BM288" s="61"/>
      <c r="BN288" s="61"/>
      <c r="BO288" s="61"/>
      <c r="BP288" s="61"/>
      <c r="BQ288" s="61"/>
      <c r="BR288" s="61"/>
      <c r="BS288" s="61"/>
      <c r="BT288" s="61"/>
      <c r="BU288" s="61"/>
      <c r="BV288" s="61"/>
      <c r="BW288" s="61"/>
      <c r="BX288" s="61"/>
      <c r="BY288" s="61"/>
      <c r="BZ288" s="61"/>
      <c r="CA288" s="61"/>
      <c r="CB288" s="61"/>
      <c r="CC288" s="61"/>
      <c r="CD288" s="61"/>
      <c r="CE288" s="61"/>
      <c r="CF288" s="61"/>
      <c r="CG288" s="61"/>
      <c r="CH288" s="61"/>
      <c r="CI288" s="61"/>
      <c r="CJ288" s="61"/>
      <c r="CK288" s="61"/>
      <c r="CL288" s="61"/>
      <c r="CM288" s="61"/>
      <c r="CN288" s="61"/>
      <c r="CO288" s="61"/>
      <c r="CP288" s="61"/>
      <c r="CQ288" s="61"/>
      <c r="CR288" s="61"/>
      <c r="CS288" s="61"/>
      <c r="CT288" s="61"/>
      <c r="CU288" s="61"/>
      <c r="CV288" s="61"/>
      <c r="CW288" s="61"/>
      <c r="CX288" s="61"/>
      <c r="CY288" s="61"/>
      <c r="CZ288" s="61"/>
      <c r="DA288" s="61"/>
      <c r="DB288" s="61"/>
    </row>
    <row r="289" spans="1:106" s="58" customFormat="1" ht="20.100000000000001" customHeight="1">
      <c r="A289" s="117" t="s">
        <v>425</v>
      </c>
      <c r="B289" s="840"/>
      <c r="C289" s="811" t="s">
        <v>158</v>
      </c>
      <c r="D289" s="813" t="str">
        <f>[76]납품수량!C144</f>
        <v>GLASS REINF</v>
      </c>
      <c r="E289" s="813" t="str">
        <f>[76]납품수량!D144</f>
        <v>J/V100</v>
      </c>
      <c r="F289" s="794">
        <f>VLOOKUP(C289,'[72]납품수량(영업)'!$C$3:$F$260,4,FALSE)</f>
        <v>0</v>
      </c>
      <c r="G289" s="122">
        <f>VLOOKUP($C$289,[77]납품수량!$B$3:$AI$200,G1,FALSE)</f>
        <v>0</v>
      </c>
      <c r="H289" s="122">
        <f>VLOOKUP($C$289,[77]납품수량!$B$3:$AI$200,H1,FALSE)</f>
        <v>0</v>
      </c>
      <c r="I289" s="122">
        <f>VLOOKUP($C$289,[77]납품수량!$B$3:$AI$200,I1,FALSE)</f>
        <v>0</v>
      </c>
      <c r="J289" s="122">
        <f>VLOOKUP($C$289,[77]납품수량!$B$3:$AI$200,J1,FALSE)</f>
        <v>0</v>
      </c>
      <c r="K289" s="122">
        <f>VLOOKUP($C$289,[77]납품수량!$B$3:$AI$200,K1,FALSE)</f>
        <v>0</v>
      </c>
      <c r="L289" s="122">
        <f>VLOOKUP($C$289,[77]납품수량!$B$3:$AI$200,L1,FALSE)</f>
        <v>0</v>
      </c>
      <c r="M289" s="122">
        <f>VLOOKUP($C$289,[77]납품수량!$B$3:$AI$200,M1,FALSE)</f>
        <v>0</v>
      </c>
      <c r="N289" s="122">
        <f>VLOOKUP($C$289,[77]납품수량!$B$3:$AI$200,N1,FALSE)</f>
        <v>0</v>
      </c>
      <c r="O289" s="122">
        <f>VLOOKUP($C$289,[77]납품수량!$B$3:$AI$200,O1,FALSE)</f>
        <v>0</v>
      </c>
      <c r="P289" s="122">
        <f>VLOOKUP($C$289,[77]납품수량!$B$3:$AI$200,P1,FALSE)</f>
        <v>0</v>
      </c>
      <c r="Q289" s="122">
        <f>VLOOKUP($C$289,[77]납품수량!$B$3:$AI$200,Q1,FALSE)</f>
        <v>0</v>
      </c>
      <c r="R289" s="122">
        <f>VLOOKUP($C$289,[77]납품수량!$B$3:$AI$200,R1,FALSE)</f>
        <v>0</v>
      </c>
      <c r="S289" s="122">
        <f>VLOOKUP($C$289,[77]납품수량!$B$3:$AI$200,S1,FALSE)</f>
        <v>0</v>
      </c>
      <c r="T289" s="122">
        <f>VLOOKUP($C$289,[77]납품수량!$B$3:$AI$200,T1,FALSE)</f>
        <v>0</v>
      </c>
      <c r="U289" s="122">
        <f>VLOOKUP($C$289,[77]납품수량!$B$3:$AI$200,U1,FALSE)</f>
        <v>0</v>
      </c>
      <c r="V289" s="122">
        <f>VLOOKUP($C$289,[77]납품수량!$B$3:$AI$200,V1,FALSE)</f>
        <v>0</v>
      </c>
      <c r="W289" s="122">
        <f>VLOOKUP($C$289,[77]납품수량!$B$3:$AI$200,W1,FALSE)</f>
        <v>0</v>
      </c>
      <c r="X289" s="122">
        <f>VLOOKUP($C$289,[77]납품수량!$B$3:$AI$200,X1,FALSE)</f>
        <v>0</v>
      </c>
      <c r="Y289" s="122">
        <f>VLOOKUP($C$289,[77]납품수량!$B$3:$AI$200,Y1,FALSE)</f>
        <v>0</v>
      </c>
      <c r="Z289" s="122">
        <f>VLOOKUP($C$289,[77]납품수량!$B$3:$AI$200,Z1,FALSE)</f>
        <v>0</v>
      </c>
      <c r="AA289" s="122">
        <f>VLOOKUP($C$289,[77]납품수량!$B$3:$AI$200,AA1,FALSE)</f>
        <v>0</v>
      </c>
      <c r="AB289" s="122">
        <f>VLOOKUP($C$289,[77]납품수량!$B$3:$AI$200,AB1,FALSE)</f>
        <v>0</v>
      </c>
      <c r="AC289" s="122">
        <f>VLOOKUP($C$289,[77]납품수량!$B$3:$AI$200,AC1,FALSE)</f>
        <v>0</v>
      </c>
      <c r="AD289" s="122">
        <f>VLOOKUP($C$289,[77]납품수량!$B$3:$AI$200,AD1,FALSE)</f>
        <v>0</v>
      </c>
      <c r="AE289" s="122">
        <f>VLOOKUP($C$289,[77]납품수량!$B$3:$AI$200,AE1,FALSE)</f>
        <v>0</v>
      </c>
      <c r="AF289" s="122">
        <f>VLOOKUP($C$289,[77]납품수량!$B$3:$AI$200,AF1,FALSE)</f>
        <v>0</v>
      </c>
      <c r="AG289" s="122">
        <f>VLOOKUP($C$289,[77]납품수량!$B$3:$AI$200,AG1,FALSE)</f>
        <v>0</v>
      </c>
      <c r="AH289" s="122">
        <f>VLOOKUP($C$289,[77]납품수량!$B$3:$AI$200,AH1,FALSE)</f>
        <v>0</v>
      </c>
      <c r="AI289" s="122">
        <f>VLOOKUP($C$289,[77]납품수량!$B$3:$AI$200,AI1,FALSE)</f>
        <v>0</v>
      </c>
      <c r="AJ289" s="122">
        <f>VLOOKUP($C$289,[77]납품수량!$B$3:$AI$200,AJ1,FALSE)</f>
        <v>0</v>
      </c>
      <c r="AK289" s="122">
        <f>VLOOKUP($C$289,[77]납품수량!$B$3:$AI$200,AK1,FALSE)</f>
        <v>0</v>
      </c>
      <c r="AL289" s="122">
        <f>SUM(G289:AK289)</f>
        <v>0</v>
      </c>
      <c r="AM289" s="61"/>
      <c r="AN289" s="61"/>
      <c r="AO289" s="61"/>
      <c r="AP289" s="61"/>
      <c r="AQ289" s="61"/>
      <c r="AR289" s="61"/>
      <c r="AS289" s="61"/>
      <c r="AT289" s="61"/>
      <c r="AU289" s="61"/>
      <c r="AV289" s="61"/>
      <c r="AW289" s="61"/>
      <c r="AX289" s="61"/>
      <c r="AY289" s="61"/>
      <c r="AZ289" s="61"/>
      <c r="BA289" s="61"/>
      <c r="BB289" s="61"/>
      <c r="BC289" s="61"/>
      <c r="BD289" s="61"/>
      <c r="BE289" s="61"/>
      <c r="BF289" s="61"/>
      <c r="BG289" s="61"/>
      <c r="BH289" s="61"/>
      <c r="BI289" s="61"/>
      <c r="BJ289" s="61"/>
      <c r="BK289" s="61"/>
      <c r="BL289" s="61"/>
      <c r="BM289" s="61"/>
      <c r="BN289" s="61"/>
      <c r="BO289" s="61"/>
      <c r="BP289" s="61"/>
      <c r="BQ289" s="61"/>
      <c r="BR289" s="61"/>
      <c r="BS289" s="61"/>
      <c r="BT289" s="61"/>
      <c r="BU289" s="61"/>
      <c r="BV289" s="61"/>
      <c r="BW289" s="61"/>
      <c r="BX289" s="61"/>
      <c r="BY289" s="61"/>
      <c r="BZ289" s="61"/>
      <c r="CA289" s="61"/>
      <c r="CB289" s="61"/>
      <c r="CC289" s="61"/>
      <c r="CD289" s="61"/>
      <c r="CE289" s="61"/>
      <c r="CF289" s="61"/>
      <c r="CG289" s="61"/>
      <c r="CH289" s="61"/>
      <c r="CI289" s="61"/>
      <c r="CJ289" s="61"/>
      <c r="CK289" s="61"/>
      <c r="CL289" s="61"/>
      <c r="CM289" s="61"/>
      <c r="CN289" s="61"/>
      <c r="CO289" s="61"/>
      <c r="CP289" s="61"/>
      <c r="CQ289" s="61"/>
      <c r="CR289" s="61"/>
      <c r="CS289" s="61"/>
      <c r="CT289" s="61"/>
      <c r="CU289" s="61"/>
      <c r="CV289" s="61"/>
      <c r="CW289" s="61"/>
      <c r="CX289" s="61"/>
      <c r="CY289" s="61"/>
      <c r="CZ289" s="61"/>
      <c r="DA289" s="61"/>
      <c r="DB289" s="61"/>
    </row>
    <row r="290" spans="1:106" s="58" customFormat="1" ht="20.100000000000001" customHeight="1">
      <c r="A290" s="117"/>
      <c r="B290" s="840"/>
      <c r="C290" s="812"/>
      <c r="D290" s="814"/>
      <c r="E290" s="814"/>
      <c r="F290" s="795"/>
      <c r="G290" s="122">
        <f>$F$289*G289</f>
        <v>0</v>
      </c>
      <c r="H290" s="122">
        <f t="shared" ref="H290:AK290" si="144">$F$289*H289</f>
        <v>0</v>
      </c>
      <c r="I290" s="122">
        <f t="shared" si="144"/>
        <v>0</v>
      </c>
      <c r="J290" s="122">
        <f t="shared" si="144"/>
        <v>0</v>
      </c>
      <c r="K290" s="122">
        <f t="shared" si="144"/>
        <v>0</v>
      </c>
      <c r="L290" s="122">
        <f t="shared" si="144"/>
        <v>0</v>
      </c>
      <c r="M290" s="122">
        <f t="shared" si="144"/>
        <v>0</v>
      </c>
      <c r="N290" s="122">
        <f t="shared" si="144"/>
        <v>0</v>
      </c>
      <c r="O290" s="122">
        <f t="shared" si="144"/>
        <v>0</v>
      </c>
      <c r="P290" s="122">
        <f t="shared" si="144"/>
        <v>0</v>
      </c>
      <c r="Q290" s="122">
        <f t="shared" si="144"/>
        <v>0</v>
      </c>
      <c r="R290" s="122">
        <f t="shared" si="144"/>
        <v>0</v>
      </c>
      <c r="S290" s="122">
        <f t="shared" si="144"/>
        <v>0</v>
      </c>
      <c r="T290" s="122">
        <f t="shared" si="144"/>
        <v>0</v>
      </c>
      <c r="U290" s="122">
        <f t="shared" si="144"/>
        <v>0</v>
      </c>
      <c r="V290" s="122">
        <f t="shared" si="144"/>
        <v>0</v>
      </c>
      <c r="W290" s="122">
        <f t="shared" si="144"/>
        <v>0</v>
      </c>
      <c r="X290" s="122">
        <f t="shared" si="144"/>
        <v>0</v>
      </c>
      <c r="Y290" s="122">
        <f t="shared" si="144"/>
        <v>0</v>
      </c>
      <c r="Z290" s="122">
        <f t="shared" si="144"/>
        <v>0</v>
      </c>
      <c r="AA290" s="122">
        <f t="shared" si="144"/>
        <v>0</v>
      </c>
      <c r="AB290" s="122">
        <f t="shared" si="144"/>
        <v>0</v>
      </c>
      <c r="AC290" s="122">
        <f t="shared" si="144"/>
        <v>0</v>
      </c>
      <c r="AD290" s="122">
        <f t="shared" si="144"/>
        <v>0</v>
      </c>
      <c r="AE290" s="122">
        <f t="shared" si="144"/>
        <v>0</v>
      </c>
      <c r="AF290" s="122">
        <f t="shared" si="144"/>
        <v>0</v>
      </c>
      <c r="AG290" s="122">
        <f t="shared" si="144"/>
        <v>0</v>
      </c>
      <c r="AH290" s="122">
        <f t="shared" si="144"/>
        <v>0</v>
      </c>
      <c r="AI290" s="122">
        <f t="shared" si="144"/>
        <v>0</v>
      </c>
      <c r="AJ290" s="122">
        <f t="shared" si="144"/>
        <v>0</v>
      </c>
      <c r="AK290" s="122">
        <f t="shared" si="144"/>
        <v>0</v>
      </c>
      <c r="AL290" s="122">
        <f>F289*AL289</f>
        <v>0</v>
      </c>
      <c r="AM290" s="61"/>
      <c r="AN290" s="61"/>
      <c r="AO290" s="61"/>
      <c r="AP290" s="61"/>
      <c r="AQ290" s="61"/>
      <c r="AR290" s="61"/>
      <c r="AS290" s="61"/>
      <c r="AT290" s="61"/>
      <c r="AU290" s="61"/>
      <c r="AV290" s="61"/>
      <c r="AW290" s="61"/>
      <c r="AX290" s="61"/>
      <c r="AY290" s="61"/>
      <c r="AZ290" s="61"/>
      <c r="BA290" s="61"/>
      <c r="BB290" s="61"/>
      <c r="BC290" s="61"/>
      <c r="BD290" s="61"/>
      <c r="BE290" s="61"/>
      <c r="BF290" s="61"/>
      <c r="BG290" s="61"/>
      <c r="BH290" s="61"/>
      <c r="BI290" s="61"/>
      <c r="BJ290" s="61"/>
      <c r="BK290" s="61"/>
      <c r="BL290" s="61"/>
      <c r="BM290" s="61"/>
      <c r="BN290" s="61"/>
      <c r="BO290" s="61"/>
      <c r="BP290" s="61"/>
      <c r="BQ290" s="61"/>
      <c r="BR290" s="61"/>
      <c r="BS290" s="61"/>
      <c r="BT290" s="61"/>
      <c r="BU290" s="61"/>
      <c r="BV290" s="61"/>
      <c r="BW290" s="61"/>
      <c r="BX290" s="61"/>
      <c r="BY290" s="61"/>
      <c r="BZ290" s="61"/>
      <c r="CA290" s="61"/>
      <c r="CB290" s="61"/>
      <c r="CC290" s="61"/>
      <c r="CD290" s="61"/>
      <c r="CE290" s="61"/>
      <c r="CF290" s="61"/>
      <c r="CG290" s="61"/>
      <c r="CH290" s="61"/>
      <c r="CI290" s="61"/>
      <c r="CJ290" s="61"/>
      <c r="CK290" s="61"/>
      <c r="CL290" s="61"/>
      <c r="CM290" s="61"/>
      <c r="CN290" s="61"/>
      <c r="CO290" s="61"/>
      <c r="CP290" s="61"/>
      <c r="CQ290" s="61"/>
      <c r="CR290" s="61"/>
      <c r="CS290" s="61"/>
      <c r="CT290" s="61"/>
      <c r="CU290" s="61"/>
      <c r="CV290" s="61"/>
      <c r="CW290" s="61"/>
      <c r="CX290" s="61"/>
      <c r="CY290" s="61"/>
      <c r="CZ290" s="61"/>
      <c r="DA290" s="61"/>
      <c r="DB290" s="61"/>
    </row>
    <row r="291" spans="1:106" s="58" customFormat="1" ht="20.100000000000001" customHeight="1">
      <c r="A291" s="117" t="s">
        <v>425</v>
      </c>
      <c r="B291" s="840"/>
      <c r="C291" s="811" t="s">
        <v>81</v>
      </c>
      <c r="D291" s="813" t="str">
        <f>[76]납품수량!C145</f>
        <v>GLASS REINF</v>
      </c>
      <c r="E291" s="813" t="str">
        <f>[76]납품수량!D145</f>
        <v>MD</v>
      </c>
      <c r="F291" s="794">
        <f>VLOOKUP(C291,'[72]납품수량(영업)'!$C$3:$F$260,4,FALSE)</f>
        <v>0</v>
      </c>
      <c r="G291" s="122">
        <f>VLOOKUP($C$291,[77]납품수량!$B$3:$AI$200,G1,FALSE)</f>
        <v>0</v>
      </c>
      <c r="H291" s="122">
        <f>VLOOKUP($C$291,[77]납품수량!$B$3:$AI$200,H1,FALSE)</f>
        <v>0</v>
      </c>
      <c r="I291" s="122">
        <f>VLOOKUP($C$291,[77]납품수량!$B$3:$AI$200,I1,FALSE)</f>
        <v>0</v>
      </c>
      <c r="J291" s="122">
        <f>VLOOKUP($C$291,[77]납품수량!$B$3:$AI$200,J1,FALSE)</f>
        <v>0</v>
      </c>
      <c r="K291" s="122">
        <f>VLOOKUP($C$291,[77]납품수량!$B$3:$AI$200,K1,FALSE)</f>
        <v>0</v>
      </c>
      <c r="L291" s="122">
        <f>VLOOKUP($C$291,[77]납품수량!$B$3:$AI$200,L1,FALSE)</f>
        <v>0</v>
      </c>
      <c r="M291" s="122">
        <f>VLOOKUP($C$291,[77]납품수량!$B$3:$AI$200,M1,FALSE)</f>
        <v>0</v>
      </c>
      <c r="N291" s="122">
        <f>VLOOKUP($C$291,[77]납품수량!$B$3:$AI$200,N1,FALSE)</f>
        <v>0</v>
      </c>
      <c r="O291" s="122">
        <f>VLOOKUP($C$291,[77]납품수량!$B$3:$AI$200,O1,FALSE)</f>
        <v>0</v>
      </c>
      <c r="P291" s="122">
        <f>VLOOKUP($C$291,[77]납품수량!$B$3:$AI$200,P1,FALSE)</f>
        <v>0</v>
      </c>
      <c r="Q291" s="122">
        <f>VLOOKUP($C$291,[77]납품수량!$B$3:$AI$200,Q1,FALSE)</f>
        <v>0</v>
      </c>
      <c r="R291" s="122">
        <f>VLOOKUP($C$291,[77]납품수량!$B$3:$AI$200,R1,FALSE)</f>
        <v>0</v>
      </c>
      <c r="S291" s="122">
        <f>VLOOKUP($C$291,[77]납품수량!$B$3:$AI$200,S1,FALSE)</f>
        <v>0</v>
      </c>
      <c r="T291" s="122">
        <f>VLOOKUP($C$291,[77]납품수량!$B$3:$AI$200,T1,FALSE)</f>
        <v>0</v>
      </c>
      <c r="U291" s="122">
        <f>VLOOKUP($C$291,[77]납품수량!$B$3:$AI$200,U1,FALSE)</f>
        <v>0</v>
      </c>
      <c r="V291" s="122">
        <f>VLOOKUP($C$291,[77]납품수량!$B$3:$AI$200,V1,FALSE)</f>
        <v>0</v>
      </c>
      <c r="W291" s="122">
        <f>VLOOKUP($C$291,[77]납품수량!$B$3:$AI$200,W1,FALSE)</f>
        <v>0</v>
      </c>
      <c r="X291" s="122">
        <f>VLOOKUP($C$291,[77]납품수량!$B$3:$AI$200,X1,FALSE)</f>
        <v>0</v>
      </c>
      <c r="Y291" s="122">
        <f>VLOOKUP($C$291,[77]납품수량!$B$3:$AI$200,Y1,FALSE)</f>
        <v>0</v>
      </c>
      <c r="Z291" s="122">
        <f>VLOOKUP($C$291,[77]납품수량!$B$3:$AI$200,Z1,FALSE)</f>
        <v>0</v>
      </c>
      <c r="AA291" s="122">
        <f>VLOOKUP($C$291,[77]납품수량!$B$3:$AI$200,AA1,FALSE)</f>
        <v>0</v>
      </c>
      <c r="AB291" s="122">
        <f>VLOOKUP($C$291,[77]납품수량!$B$3:$AI$200,AB1,FALSE)</f>
        <v>0</v>
      </c>
      <c r="AC291" s="122">
        <f>VLOOKUP($C$291,[77]납품수량!$B$3:$AI$200,AC1,FALSE)</f>
        <v>0</v>
      </c>
      <c r="AD291" s="122">
        <f>VLOOKUP($C$291,[77]납품수량!$B$3:$AI$200,AD1,FALSE)</f>
        <v>0</v>
      </c>
      <c r="AE291" s="122">
        <f>VLOOKUP($C$291,[77]납품수량!$B$3:$AI$200,AE1,FALSE)</f>
        <v>0</v>
      </c>
      <c r="AF291" s="122">
        <f>VLOOKUP($C$291,[77]납품수량!$B$3:$AI$200,AF1,FALSE)</f>
        <v>0</v>
      </c>
      <c r="AG291" s="122">
        <f>VLOOKUP($C$291,[77]납품수량!$B$3:$AI$200,AG1,FALSE)</f>
        <v>0</v>
      </c>
      <c r="AH291" s="122">
        <f>VLOOKUP($C$291,[77]납품수량!$B$3:$AI$200,AH1,FALSE)</f>
        <v>0</v>
      </c>
      <c r="AI291" s="122">
        <f>VLOOKUP($C$291,[77]납품수량!$B$3:$AI$200,AI1,FALSE)</f>
        <v>0</v>
      </c>
      <c r="AJ291" s="122">
        <f>VLOOKUP($C$291,[77]납품수량!$B$3:$AI$200,AJ1,FALSE)</f>
        <v>0</v>
      </c>
      <c r="AK291" s="122">
        <f>VLOOKUP($C$291,[77]납품수량!$B$3:$AI$200,AK1,FALSE)</f>
        <v>0</v>
      </c>
      <c r="AL291" s="122">
        <f>SUM(G291:AK291)</f>
        <v>0</v>
      </c>
      <c r="AM291" s="61"/>
      <c r="AN291" s="61"/>
      <c r="AO291" s="61"/>
      <c r="AP291" s="61"/>
      <c r="AQ291" s="61"/>
      <c r="AR291" s="61"/>
      <c r="AS291" s="61"/>
      <c r="AT291" s="61"/>
      <c r="AU291" s="61"/>
      <c r="AV291" s="61"/>
      <c r="AW291" s="61"/>
      <c r="AX291" s="61"/>
      <c r="AY291" s="61"/>
      <c r="AZ291" s="61"/>
      <c r="BA291" s="61"/>
      <c r="BB291" s="61"/>
      <c r="BC291" s="61"/>
      <c r="BD291" s="61"/>
      <c r="BE291" s="61"/>
      <c r="BF291" s="61"/>
      <c r="BG291" s="61"/>
      <c r="BH291" s="61"/>
      <c r="BI291" s="61"/>
      <c r="BJ291" s="61"/>
      <c r="BK291" s="61"/>
      <c r="BL291" s="61"/>
      <c r="BM291" s="61"/>
      <c r="BN291" s="61"/>
      <c r="BO291" s="61"/>
      <c r="BP291" s="61"/>
      <c r="BQ291" s="61"/>
      <c r="BR291" s="61"/>
      <c r="BS291" s="61"/>
      <c r="BT291" s="61"/>
      <c r="BU291" s="61"/>
      <c r="BV291" s="61"/>
      <c r="BW291" s="61"/>
      <c r="BX291" s="61"/>
      <c r="BY291" s="61"/>
      <c r="BZ291" s="61"/>
      <c r="CA291" s="61"/>
      <c r="CB291" s="61"/>
      <c r="CC291" s="61"/>
      <c r="CD291" s="61"/>
      <c r="CE291" s="61"/>
      <c r="CF291" s="61"/>
      <c r="CG291" s="61"/>
      <c r="CH291" s="61"/>
      <c r="CI291" s="61"/>
      <c r="CJ291" s="61"/>
      <c r="CK291" s="61"/>
      <c r="CL291" s="61"/>
      <c r="CM291" s="61"/>
      <c r="CN291" s="61"/>
      <c r="CO291" s="61"/>
      <c r="CP291" s="61"/>
      <c r="CQ291" s="61"/>
      <c r="CR291" s="61"/>
      <c r="CS291" s="61"/>
      <c r="CT291" s="61"/>
      <c r="CU291" s="61"/>
      <c r="CV291" s="61"/>
      <c r="CW291" s="61"/>
      <c r="CX291" s="61"/>
      <c r="CY291" s="61"/>
      <c r="CZ291" s="61"/>
      <c r="DA291" s="61"/>
      <c r="DB291" s="61"/>
    </row>
    <row r="292" spans="1:106" s="58" customFormat="1" ht="20.100000000000001" customHeight="1">
      <c r="A292" s="117"/>
      <c r="B292" s="840"/>
      <c r="C292" s="812"/>
      <c r="D292" s="814"/>
      <c r="E292" s="814"/>
      <c r="F292" s="795"/>
      <c r="G292" s="122">
        <f>$F$291*G291</f>
        <v>0</v>
      </c>
      <c r="H292" s="122">
        <f t="shared" ref="H292:AK292" si="145">$F$291*H291</f>
        <v>0</v>
      </c>
      <c r="I292" s="122">
        <f t="shared" si="145"/>
        <v>0</v>
      </c>
      <c r="J292" s="122">
        <f t="shared" si="145"/>
        <v>0</v>
      </c>
      <c r="K292" s="122">
        <f t="shared" si="145"/>
        <v>0</v>
      </c>
      <c r="L292" s="122">
        <f t="shared" si="145"/>
        <v>0</v>
      </c>
      <c r="M292" s="122">
        <f t="shared" si="145"/>
        <v>0</v>
      </c>
      <c r="N292" s="122">
        <f t="shared" si="145"/>
        <v>0</v>
      </c>
      <c r="O292" s="122">
        <f t="shared" si="145"/>
        <v>0</v>
      </c>
      <c r="P292" s="122">
        <f t="shared" si="145"/>
        <v>0</v>
      </c>
      <c r="Q292" s="122">
        <f t="shared" si="145"/>
        <v>0</v>
      </c>
      <c r="R292" s="122">
        <f t="shared" si="145"/>
        <v>0</v>
      </c>
      <c r="S292" s="122">
        <f t="shared" si="145"/>
        <v>0</v>
      </c>
      <c r="T292" s="122">
        <f t="shared" si="145"/>
        <v>0</v>
      </c>
      <c r="U292" s="122">
        <f t="shared" si="145"/>
        <v>0</v>
      </c>
      <c r="V292" s="122">
        <f t="shared" si="145"/>
        <v>0</v>
      </c>
      <c r="W292" s="122">
        <f t="shared" si="145"/>
        <v>0</v>
      </c>
      <c r="X292" s="122">
        <f t="shared" si="145"/>
        <v>0</v>
      </c>
      <c r="Y292" s="122">
        <f t="shared" si="145"/>
        <v>0</v>
      </c>
      <c r="Z292" s="122">
        <f t="shared" si="145"/>
        <v>0</v>
      </c>
      <c r="AA292" s="122">
        <f t="shared" si="145"/>
        <v>0</v>
      </c>
      <c r="AB292" s="122">
        <f t="shared" si="145"/>
        <v>0</v>
      </c>
      <c r="AC292" s="122">
        <f t="shared" si="145"/>
        <v>0</v>
      </c>
      <c r="AD292" s="122">
        <f t="shared" si="145"/>
        <v>0</v>
      </c>
      <c r="AE292" s="122">
        <f t="shared" si="145"/>
        <v>0</v>
      </c>
      <c r="AF292" s="122">
        <f t="shared" si="145"/>
        <v>0</v>
      </c>
      <c r="AG292" s="122">
        <f t="shared" si="145"/>
        <v>0</v>
      </c>
      <c r="AH292" s="122">
        <f t="shared" si="145"/>
        <v>0</v>
      </c>
      <c r="AI292" s="122">
        <f t="shared" si="145"/>
        <v>0</v>
      </c>
      <c r="AJ292" s="122">
        <f t="shared" si="145"/>
        <v>0</v>
      </c>
      <c r="AK292" s="122">
        <f t="shared" si="145"/>
        <v>0</v>
      </c>
      <c r="AL292" s="122">
        <f>F291*AL291</f>
        <v>0</v>
      </c>
      <c r="AM292" s="61"/>
      <c r="AN292" s="61"/>
      <c r="AO292" s="61"/>
      <c r="AP292" s="61"/>
      <c r="AQ292" s="61"/>
      <c r="AR292" s="61"/>
      <c r="AS292" s="61"/>
      <c r="AT292" s="61"/>
      <c r="AU292" s="61"/>
      <c r="AV292" s="61"/>
      <c r="AW292" s="61"/>
      <c r="AX292" s="61"/>
      <c r="AY292" s="61"/>
      <c r="AZ292" s="61"/>
      <c r="BA292" s="61"/>
      <c r="BB292" s="61"/>
      <c r="BC292" s="61"/>
      <c r="BD292" s="61"/>
      <c r="BE292" s="61"/>
      <c r="BF292" s="61"/>
      <c r="BG292" s="61"/>
      <c r="BH292" s="61"/>
      <c r="BI292" s="61"/>
      <c r="BJ292" s="61"/>
      <c r="BK292" s="61"/>
      <c r="BL292" s="61"/>
      <c r="BM292" s="61"/>
      <c r="BN292" s="61"/>
      <c r="BO292" s="61"/>
      <c r="BP292" s="61"/>
      <c r="BQ292" s="61"/>
      <c r="BR292" s="61"/>
      <c r="BS292" s="61"/>
      <c r="BT292" s="61"/>
      <c r="BU292" s="61"/>
      <c r="BV292" s="61"/>
      <c r="BW292" s="61"/>
      <c r="BX292" s="61"/>
      <c r="BY292" s="61"/>
      <c r="BZ292" s="61"/>
      <c r="CA292" s="61"/>
      <c r="CB292" s="61"/>
      <c r="CC292" s="61"/>
      <c r="CD292" s="61"/>
      <c r="CE292" s="61"/>
      <c r="CF292" s="61"/>
      <c r="CG292" s="61"/>
      <c r="CH292" s="61"/>
      <c r="CI292" s="61"/>
      <c r="CJ292" s="61"/>
      <c r="CK292" s="61"/>
      <c r="CL292" s="61"/>
      <c r="CM292" s="61"/>
      <c r="CN292" s="61"/>
      <c r="CO292" s="61"/>
      <c r="CP292" s="61"/>
      <c r="CQ292" s="61"/>
      <c r="CR292" s="61"/>
      <c r="CS292" s="61"/>
      <c r="CT292" s="61"/>
      <c r="CU292" s="61"/>
      <c r="CV292" s="61"/>
      <c r="CW292" s="61"/>
      <c r="CX292" s="61"/>
      <c r="CY292" s="61"/>
      <c r="CZ292" s="61"/>
      <c r="DA292" s="61"/>
      <c r="DB292" s="61"/>
    </row>
    <row r="293" spans="1:106" s="58" customFormat="1" ht="20.100000000000001" customHeight="1">
      <c r="A293" s="117" t="s">
        <v>425</v>
      </c>
      <c r="B293" s="840"/>
      <c r="C293" s="811" t="s">
        <v>159</v>
      </c>
      <c r="D293" s="813" t="str">
        <f>[76]납품수량!C146</f>
        <v>GLASS REINF</v>
      </c>
      <c r="E293" s="813" t="str">
        <f>[76]납품수량!D146</f>
        <v>T100</v>
      </c>
      <c r="F293" s="794">
        <f>VLOOKUP(C293,'[72]납품수량(영업)'!$C$3:$F$260,4,FALSE)</f>
        <v>0</v>
      </c>
      <c r="G293" s="122">
        <f>VLOOKUP($C$293,[77]납품수량!$B$3:$AI$200,G1,FALSE)</f>
        <v>0</v>
      </c>
      <c r="H293" s="122">
        <f>VLOOKUP($C$293,[77]납품수량!$B$3:$AI$200,H1,FALSE)</f>
        <v>0</v>
      </c>
      <c r="I293" s="122">
        <f>VLOOKUP($C$293,[77]납품수량!$B$3:$AI$200,I1,FALSE)</f>
        <v>0</v>
      </c>
      <c r="J293" s="122">
        <f>VLOOKUP($C$293,[77]납품수량!$B$3:$AI$200,J1,FALSE)</f>
        <v>0</v>
      </c>
      <c r="K293" s="122">
        <f>VLOOKUP($C$293,[77]납품수량!$B$3:$AI$200,K1,FALSE)</f>
        <v>0</v>
      </c>
      <c r="L293" s="122">
        <f>VLOOKUP($C$293,[77]납품수량!$B$3:$AI$200,L1,FALSE)</f>
        <v>0</v>
      </c>
      <c r="M293" s="122">
        <f>VLOOKUP($C$293,[77]납품수량!$B$3:$AI$200,M1,FALSE)</f>
        <v>0</v>
      </c>
      <c r="N293" s="122">
        <f>VLOOKUP($C$293,[77]납품수량!$B$3:$AI$200,N1,FALSE)</f>
        <v>0</v>
      </c>
      <c r="O293" s="122">
        <f>VLOOKUP($C$293,[77]납품수량!$B$3:$AI$200,O1,FALSE)</f>
        <v>0</v>
      </c>
      <c r="P293" s="122">
        <f>VLOOKUP($C$293,[77]납품수량!$B$3:$AI$200,P1,FALSE)</f>
        <v>0</v>
      </c>
      <c r="Q293" s="122">
        <f>VLOOKUP($C$293,[77]납품수량!$B$3:$AI$200,Q1,FALSE)</f>
        <v>0</v>
      </c>
      <c r="R293" s="122">
        <f>VLOOKUP($C$293,[77]납품수량!$B$3:$AI$200,R1,FALSE)</f>
        <v>0</v>
      </c>
      <c r="S293" s="122">
        <f>VLOOKUP($C$293,[77]납품수량!$B$3:$AI$200,S1,FALSE)</f>
        <v>0</v>
      </c>
      <c r="T293" s="122">
        <f>VLOOKUP($C$293,[77]납품수량!$B$3:$AI$200,T1,FALSE)</f>
        <v>0</v>
      </c>
      <c r="U293" s="122">
        <f>VLOOKUP($C$293,[77]납품수량!$B$3:$AI$200,U1,FALSE)</f>
        <v>0</v>
      </c>
      <c r="V293" s="122">
        <f>VLOOKUP($C$293,[77]납품수량!$B$3:$AI$200,V1,FALSE)</f>
        <v>0</v>
      </c>
      <c r="W293" s="122">
        <f>VLOOKUP($C$293,[77]납품수량!$B$3:$AI$200,W1,FALSE)</f>
        <v>0</v>
      </c>
      <c r="X293" s="122">
        <f>VLOOKUP($C$293,[77]납품수량!$B$3:$AI$200,X1,FALSE)</f>
        <v>0</v>
      </c>
      <c r="Y293" s="122">
        <f>VLOOKUP($C$293,[77]납품수량!$B$3:$AI$200,Y1,FALSE)</f>
        <v>0</v>
      </c>
      <c r="Z293" s="122">
        <f>VLOOKUP($C$293,[77]납품수량!$B$3:$AI$200,Z1,FALSE)</f>
        <v>0</v>
      </c>
      <c r="AA293" s="122">
        <f>VLOOKUP($C$293,[77]납품수량!$B$3:$AI$200,AA1,FALSE)</f>
        <v>0</v>
      </c>
      <c r="AB293" s="122">
        <f>VLOOKUP($C$293,[77]납품수량!$B$3:$AI$200,AB1,FALSE)</f>
        <v>0</v>
      </c>
      <c r="AC293" s="122">
        <f>VLOOKUP($C$293,[77]납품수량!$B$3:$AI$200,AC1,FALSE)</f>
        <v>0</v>
      </c>
      <c r="AD293" s="122">
        <f>VLOOKUP($C$293,[77]납품수량!$B$3:$AI$200,AD1,FALSE)</f>
        <v>0</v>
      </c>
      <c r="AE293" s="122">
        <f>VLOOKUP($C$293,[77]납품수량!$B$3:$AI$200,AE1,FALSE)</f>
        <v>0</v>
      </c>
      <c r="AF293" s="122">
        <f>VLOOKUP($C$293,[77]납품수량!$B$3:$AI$200,AF1,FALSE)</f>
        <v>0</v>
      </c>
      <c r="AG293" s="122">
        <f>VLOOKUP($C$293,[77]납품수량!$B$3:$AI$200,AG1,FALSE)</f>
        <v>0</v>
      </c>
      <c r="AH293" s="122">
        <f>VLOOKUP($C$293,[77]납품수량!$B$3:$AI$200,AH1,FALSE)</f>
        <v>0</v>
      </c>
      <c r="AI293" s="122">
        <f>VLOOKUP($C$293,[77]납품수량!$B$3:$AI$200,AI1,FALSE)</f>
        <v>0</v>
      </c>
      <c r="AJ293" s="122">
        <f>VLOOKUP($C$293,[77]납품수량!$B$3:$AI$200,AJ1,FALSE)</f>
        <v>0</v>
      </c>
      <c r="AK293" s="122">
        <f>VLOOKUP($C$293,[77]납품수량!$B$3:$AI$200,AK1,FALSE)</f>
        <v>0</v>
      </c>
      <c r="AL293" s="122">
        <f>SUM(G293:AK293)</f>
        <v>0</v>
      </c>
      <c r="AM293" s="61"/>
      <c r="AN293" s="61"/>
      <c r="AO293" s="61"/>
      <c r="AP293" s="61"/>
      <c r="AQ293" s="61"/>
      <c r="AR293" s="61"/>
      <c r="AS293" s="61"/>
      <c r="AT293" s="61"/>
      <c r="AU293" s="61"/>
      <c r="AV293" s="61"/>
      <c r="AW293" s="61"/>
      <c r="AX293" s="61"/>
      <c r="AY293" s="61"/>
      <c r="AZ293" s="61"/>
      <c r="BA293" s="61"/>
      <c r="BB293" s="61"/>
      <c r="BC293" s="61"/>
      <c r="BD293" s="61"/>
      <c r="BE293" s="61"/>
      <c r="BF293" s="61"/>
      <c r="BG293" s="61"/>
      <c r="BH293" s="61"/>
      <c r="BI293" s="61"/>
      <c r="BJ293" s="61"/>
      <c r="BK293" s="61"/>
      <c r="BL293" s="61"/>
      <c r="BM293" s="61"/>
      <c r="BN293" s="61"/>
      <c r="BO293" s="61"/>
      <c r="BP293" s="61"/>
      <c r="BQ293" s="61"/>
      <c r="BR293" s="61"/>
      <c r="BS293" s="61"/>
      <c r="BT293" s="61"/>
      <c r="BU293" s="61"/>
      <c r="BV293" s="61"/>
      <c r="BW293" s="61"/>
      <c r="BX293" s="61"/>
      <c r="BY293" s="61"/>
      <c r="BZ293" s="61"/>
      <c r="CA293" s="61"/>
      <c r="CB293" s="61"/>
      <c r="CC293" s="61"/>
      <c r="CD293" s="61"/>
      <c r="CE293" s="61"/>
      <c r="CF293" s="61"/>
      <c r="CG293" s="61"/>
      <c r="CH293" s="61"/>
      <c r="CI293" s="61"/>
      <c r="CJ293" s="61"/>
      <c r="CK293" s="61"/>
      <c r="CL293" s="61"/>
      <c r="CM293" s="61"/>
      <c r="CN293" s="61"/>
      <c r="CO293" s="61"/>
      <c r="CP293" s="61"/>
      <c r="CQ293" s="61"/>
      <c r="CR293" s="61"/>
      <c r="CS293" s="61"/>
      <c r="CT293" s="61"/>
      <c r="CU293" s="61"/>
      <c r="CV293" s="61"/>
      <c r="CW293" s="61"/>
      <c r="CX293" s="61"/>
      <c r="CY293" s="61"/>
      <c r="CZ293" s="61"/>
      <c r="DA293" s="61"/>
      <c r="DB293" s="61"/>
    </row>
    <row r="294" spans="1:106" s="58" customFormat="1" ht="20.100000000000001" customHeight="1">
      <c r="A294" s="117"/>
      <c r="B294" s="840"/>
      <c r="C294" s="812"/>
      <c r="D294" s="814"/>
      <c r="E294" s="814"/>
      <c r="F294" s="795"/>
      <c r="G294" s="122">
        <f>$F$293*G293</f>
        <v>0</v>
      </c>
      <c r="H294" s="122">
        <f t="shared" ref="H294:AK294" si="146">$F$293*H293</f>
        <v>0</v>
      </c>
      <c r="I294" s="122">
        <f t="shared" si="146"/>
        <v>0</v>
      </c>
      <c r="J294" s="122">
        <f t="shared" si="146"/>
        <v>0</v>
      </c>
      <c r="K294" s="122">
        <f t="shared" si="146"/>
        <v>0</v>
      </c>
      <c r="L294" s="122">
        <f t="shared" si="146"/>
        <v>0</v>
      </c>
      <c r="M294" s="122">
        <f t="shared" si="146"/>
        <v>0</v>
      </c>
      <c r="N294" s="122">
        <f t="shared" si="146"/>
        <v>0</v>
      </c>
      <c r="O294" s="122">
        <f t="shared" si="146"/>
        <v>0</v>
      </c>
      <c r="P294" s="122">
        <f t="shared" si="146"/>
        <v>0</v>
      </c>
      <c r="Q294" s="122">
        <f t="shared" si="146"/>
        <v>0</v>
      </c>
      <c r="R294" s="122">
        <f t="shared" si="146"/>
        <v>0</v>
      </c>
      <c r="S294" s="122">
        <f t="shared" si="146"/>
        <v>0</v>
      </c>
      <c r="T294" s="122">
        <f t="shared" si="146"/>
        <v>0</v>
      </c>
      <c r="U294" s="122">
        <f t="shared" si="146"/>
        <v>0</v>
      </c>
      <c r="V294" s="122">
        <f t="shared" si="146"/>
        <v>0</v>
      </c>
      <c r="W294" s="122">
        <f t="shared" si="146"/>
        <v>0</v>
      </c>
      <c r="X294" s="122">
        <f t="shared" si="146"/>
        <v>0</v>
      </c>
      <c r="Y294" s="122">
        <f t="shared" si="146"/>
        <v>0</v>
      </c>
      <c r="Z294" s="122">
        <f t="shared" si="146"/>
        <v>0</v>
      </c>
      <c r="AA294" s="122">
        <f t="shared" si="146"/>
        <v>0</v>
      </c>
      <c r="AB294" s="122">
        <f t="shared" si="146"/>
        <v>0</v>
      </c>
      <c r="AC294" s="122">
        <f t="shared" si="146"/>
        <v>0</v>
      </c>
      <c r="AD294" s="122">
        <f t="shared" si="146"/>
        <v>0</v>
      </c>
      <c r="AE294" s="122">
        <f t="shared" si="146"/>
        <v>0</v>
      </c>
      <c r="AF294" s="122">
        <f t="shared" si="146"/>
        <v>0</v>
      </c>
      <c r="AG294" s="122">
        <f t="shared" si="146"/>
        <v>0</v>
      </c>
      <c r="AH294" s="122">
        <f t="shared" si="146"/>
        <v>0</v>
      </c>
      <c r="AI294" s="122">
        <f t="shared" si="146"/>
        <v>0</v>
      </c>
      <c r="AJ294" s="122">
        <f t="shared" si="146"/>
        <v>0</v>
      </c>
      <c r="AK294" s="122">
        <f t="shared" si="146"/>
        <v>0</v>
      </c>
      <c r="AL294" s="122">
        <f>F293*AL293</f>
        <v>0</v>
      </c>
      <c r="AM294" s="61"/>
      <c r="AN294" s="61"/>
      <c r="AO294" s="61"/>
      <c r="AP294" s="61"/>
      <c r="AQ294" s="61"/>
      <c r="AR294" s="61"/>
      <c r="AS294" s="61"/>
      <c r="AT294" s="61"/>
      <c r="AU294" s="61"/>
      <c r="AV294" s="61"/>
      <c r="AW294" s="61"/>
      <c r="AX294" s="61"/>
      <c r="AY294" s="61"/>
      <c r="AZ294" s="61"/>
      <c r="BA294" s="61"/>
      <c r="BB294" s="61"/>
      <c r="BC294" s="61"/>
      <c r="BD294" s="61"/>
      <c r="BE294" s="61"/>
      <c r="BF294" s="61"/>
      <c r="BG294" s="61"/>
      <c r="BH294" s="61"/>
      <c r="BI294" s="61"/>
      <c r="BJ294" s="61"/>
      <c r="BK294" s="61"/>
      <c r="BL294" s="61"/>
      <c r="BM294" s="61"/>
      <c r="BN294" s="61"/>
      <c r="BO294" s="61"/>
      <c r="BP294" s="61"/>
      <c r="BQ294" s="61"/>
      <c r="BR294" s="61"/>
      <c r="BS294" s="61"/>
      <c r="BT294" s="61"/>
      <c r="BU294" s="61"/>
      <c r="BV294" s="61"/>
      <c r="BW294" s="61"/>
      <c r="BX294" s="61"/>
      <c r="BY294" s="61"/>
      <c r="BZ294" s="61"/>
      <c r="CA294" s="61"/>
      <c r="CB294" s="61"/>
      <c r="CC294" s="61"/>
      <c r="CD294" s="61"/>
      <c r="CE294" s="61"/>
      <c r="CF294" s="61"/>
      <c r="CG294" s="61"/>
      <c r="CH294" s="61"/>
      <c r="CI294" s="61"/>
      <c r="CJ294" s="61"/>
      <c r="CK294" s="61"/>
      <c r="CL294" s="61"/>
      <c r="CM294" s="61"/>
      <c r="CN294" s="61"/>
      <c r="CO294" s="61"/>
      <c r="CP294" s="61"/>
      <c r="CQ294" s="61"/>
      <c r="CR294" s="61"/>
      <c r="CS294" s="61"/>
      <c r="CT294" s="61"/>
      <c r="CU294" s="61"/>
      <c r="CV294" s="61"/>
      <c r="CW294" s="61"/>
      <c r="CX294" s="61"/>
      <c r="CY294" s="61"/>
      <c r="CZ294" s="61"/>
      <c r="DA294" s="61"/>
      <c r="DB294" s="61"/>
    </row>
    <row r="295" spans="1:106" s="58" customFormat="1" ht="20.100000000000001" customHeight="1">
      <c r="A295" s="117" t="s">
        <v>425</v>
      </c>
      <c r="B295" s="840"/>
      <c r="C295" s="811" t="s">
        <v>160</v>
      </c>
      <c r="D295" s="813" t="str">
        <f>[76]납품수량!C147</f>
        <v>GLASS REINF</v>
      </c>
      <c r="E295" s="813" t="str">
        <f>[76]납품수량!D147</f>
        <v>T200</v>
      </c>
      <c r="F295" s="794">
        <f>VLOOKUP(C295,'[72]납품수량(영업)'!$C$3:$F$260,4,FALSE)</f>
        <v>0</v>
      </c>
      <c r="G295" s="122">
        <f>VLOOKUP($C$295,[77]납품수량!$B$3:$AI$200,G1,FALSE)</f>
        <v>0</v>
      </c>
      <c r="H295" s="122">
        <f>VLOOKUP($C$295,[77]납품수량!$B$3:$AI$200,H1,FALSE)</f>
        <v>0</v>
      </c>
      <c r="I295" s="122">
        <f>VLOOKUP($C$295,[77]납품수량!$B$3:$AI$200,I1,FALSE)</f>
        <v>0</v>
      </c>
      <c r="J295" s="122">
        <f>VLOOKUP($C$295,[77]납품수량!$B$3:$AI$200,J1,FALSE)</f>
        <v>0</v>
      </c>
      <c r="K295" s="122">
        <f>VLOOKUP($C$295,[77]납품수량!$B$3:$AI$200,K1,FALSE)</f>
        <v>0</v>
      </c>
      <c r="L295" s="122">
        <f>VLOOKUP($C$295,[77]납품수량!$B$3:$AI$200,L1,FALSE)</f>
        <v>0</v>
      </c>
      <c r="M295" s="122">
        <f>VLOOKUP($C$295,[77]납품수량!$B$3:$AI$200,M1,FALSE)</f>
        <v>0</v>
      </c>
      <c r="N295" s="122">
        <f>VLOOKUP($C$295,[77]납품수량!$B$3:$AI$200,N1,FALSE)</f>
        <v>0</v>
      </c>
      <c r="O295" s="122">
        <f>VLOOKUP($C$295,[77]납품수량!$B$3:$AI$200,O1,FALSE)</f>
        <v>0</v>
      </c>
      <c r="P295" s="122">
        <f>VLOOKUP($C$295,[77]납품수량!$B$3:$AI$200,P1,FALSE)</f>
        <v>0</v>
      </c>
      <c r="Q295" s="122">
        <f>VLOOKUP($C$295,[77]납품수량!$B$3:$AI$200,Q1,FALSE)</f>
        <v>0</v>
      </c>
      <c r="R295" s="122">
        <f>VLOOKUP($C$295,[77]납품수량!$B$3:$AI$200,R1,FALSE)</f>
        <v>0</v>
      </c>
      <c r="S295" s="122">
        <f>VLOOKUP($C$295,[77]납품수량!$B$3:$AI$200,S1,FALSE)</f>
        <v>0</v>
      </c>
      <c r="T295" s="122">
        <f>VLOOKUP($C$295,[77]납품수량!$B$3:$AI$200,T1,FALSE)</f>
        <v>0</v>
      </c>
      <c r="U295" s="122">
        <f>VLOOKUP($C$295,[77]납품수량!$B$3:$AI$200,U1,FALSE)</f>
        <v>0</v>
      </c>
      <c r="V295" s="122">
        <f>VLOOKUP($C$295,[77]납품수량!$B$3:$AI$200,V1,FALSE)</f>
        <v>0</v>
      </c>
      <c r="W295" s="122">
        <f>VLOOKUP($C$295,[77]납품수량!$B$3:$AI$200,W1,FALSE)</f>
        <v>0</v>
      </c>
      <c r="X295" s="122">
        <f>VLOOKUP($C$295,[77]납품수량!$B$3:$AI$200,X1,FALSE)</f>
        <v>0</v>
      </c>
      <c r="Y295" s="122">
        <f>VLOOKUP($C$295,[77]납품수량!$B$3:$AI$200,Y1,FALSE)</f>
        <v>0</v>
      </c>
      <c r="Z295" s="122">
        <f>VLOOKUP($C$295,[77]납품수량!$B$3:$AI$200,Z1,FALSE)</f>
        <v>0</v>
      </c>
      <c r="AA295" s="122">
        <f>VLOOKUP($C$295,[77]납품수량!$B$3:$AI$200,AA1,FALSE)</f>
        <v>0</v>
      </c>
      <c r="AB295" s="122">
        <f>VLOOKUP($C$295,[77]납품수량!$B$3:$AI$200,AB1,FALSE)</f>
        <v>0</v>
      </c>
      <c r="AC295" s="122">
        <f>VLOOKUP($C$295,[77]납품수량!$B$3:$AI$200,AC1,FALSE)</f>
        <v>0</v>
      </c>
      <c r="AD295" s="122">
        <f>VLOOKUP($C$295,[77]납품수량!$B$3:$AI$200,AD1,FALSE)</f>
        <v>0</v>
      </c>
      <c r="AE295" s="122">
        <f>VLOOKUP($C$295,[77]납품수량!$B$3:$AI$200,AE1,FALSE)</f>
        <v>0</v>
      </c>
      <c r="AF295" s="122">
        <f>VLOOKUP($C$295,[77]납품수량!$B$3:$AI$200,AF1,FALSE)</f>
        <v>0</v>
      </c>
      <c r="AG295" s="122">
        <f>VLOOKUP($C$295,[77]납품수량!$B$3:$AI$200,AG1,FALSE)</f>
        <v>0</v>
      </c>
      <c r="AH295" s="122">
        <f>VLOOKUP($C$295,[77]납품수량!$B$3:$AI$200,AH1,FALSE)</f>
        <v>0</v>
      </c>
      <c r="AI295" s="122">
        <f>VLOOKUP($C$295,[77]납품수량!$B$3:$AI$200,AI1,FALSE)</f>
        <v>0</v>
      </c>
      <c r="AJ295" s="122">
        <f>VLOOKUP($C$295,[77]납품수량!$B$3:$AI$200,AJ1,FALSE)</f>
        <v>0</v>
      </c>
      <c r="AK295" s="122">
        <f>VLOOKUP($C$295,[77]납품수량!$B$3:$AI$200,AK1,FALSE)</f>
        <v>0</v>
      </c>
      <c r="AL295" s="122">
        <f>SUM(G295:AK295)</f>
        <v>0</v>
      </c>
      <c r="AM295" s="61"/>
      <c r="AN295" s="61"/>
      <c r="AO295" s="61"/>
      <c r="AP295" s="61"/>
      <c r="AQ295" s="61"/>
      <c r="AR295" s="61"/>
      <c r="AS295" s="61"/>
      <c r="AT295" s="61"/>
      <c r="AU295" s="61"/>
      <c r="AV295" s="61"/>
      <c r="AW295" s="61"/>
      <c r="AX295" s="61"/>
      <c r="AY295" s="61"/>
      <c r="AZ295" s="61"/>
      <c r="BA295" s="61"/>
      <c r="BB295" s="61"/>
      <c r="BC295" s="61"/>
      <c r="BD295" s="61"/>
      <c r="BE295" s="61"/>
      <c r="BF295" s="61"/>
      <c r="BG295" s="61"/>
      <c r="BH295" s="61"/>
      <c r="BI295" s="61"/>
      <c r="BJ295" s="61"/>
      <c r="BK295" s="61"/>
      <c r="BL295" s="61"/>
      <c r="BM295" s="61"/>
      <c r="BN295" s="61"/>
      <c r="BO295" s="61"/>
      <c r="BP295" s="61"/>
      <c r="BQ295" s="61"/>
      <c r="BR295" s="61"/>
      <c r="BS295" s="61"/>
      <c r="BT295" s="61"/>
      <c r="BU295" s="61"/>
      <c r="BV295" s="61"/>
      <c r="BW295" s="61"/>
      <c r="BX295" s="61"/>
      <c r="BY295" s="61"/>
      <c r="BZ295" s="61"/>
      <c r="CA295" s="61"/>
      <c r="CB295" s="61"/>
      <c r="CC295" s="61"/>
      <c r="CD295" s="61"/>
      <c r="CE295" s="61"/>
      <c r="CF295" s="61"/>
      <c r="CG295" s="61"/>
      <c r="CH295" s="61"/>
      <c r="CI295" s="61"/>
      <c r="CJ295" s="61"/>
      <c r="CK295" s="61"/>
      <c r="CL295" s="61"/>
      <c r="CM295" s="61"/>
      <c r="CN295" s="61"/>
      <c r="CO295" s="61"/>
      <c r="CP295" s="61"/>
      <c r="CQ295" s="61"/>
      <c r="CR295" s="61"/>
      <c r="CS295" s="61"/>
      <c r="CT295" s="61"/>
      <c r="CU295" s="61"/>
      <c r="CV295" s="61"/>
      <c r="CW295" s="61"/>
      <c r="CX295" s="61"/>
      <c r="CY295" s="61"/>
      <c r="CZ295" s="61"/>
      <c r="DA295" s="61"/>
      <c r="DB295" s="61"/>
    </row>
    <row r="296" spans="1:106" s="58" customFormat="1" ht="20.100000000000001" customHeight="1">
      <c r="A296" s="117"/>
      <c r="B296" s="840"/>
      <c r="C296" s="812"/>
      <c r="D296" s="814"/>
      <c r="E296" s="814"/>
      <c r="F296" s="795"/>
      <c r="G296" s="122">
        <f>$F$295*G295</f>
        <v>0</v>
      </c>
      <c r="H296" s="122">
        <f t="shared" ref="H296:AK296" si="147">$F$295*H295</f>
        <v>0</v>
      </c>
      <c r="I296" s="122">
        <f t="shared" si="147"/>
        <v>0</v>
      </c>
      <c r="J296" s="122">
        <f t="shared" si="147"/>
        <v>0</v>
      </c>
      <c r="K296" s="122">
        <f t="shared" si="147"/>
        <v>0</v>
      </c>
      <c r="L296" s="122">
        <f t="shared" si="147"/>
        <v>0</v>
      </c>
      <c r="M296" s="122">
        <f t="shared" si="147"/>
        <v>0</v>
      </c>
      <c r="N296" s="122">
        <f t="shared" si="147"/>
        <v>0</v>
      </c>
      <c r="O296" s="122">
        <f t="shared" si="147"/>
        <v>0</v>
      </c>
      <c r="P296" s="122">
        <f t="shared" si="147"/>
        <v>0</v>
      </c>
      <c r="Q296" s="122">
        <f t="shared" si="147"/>
        <v>0</v>
      </c>
      <c r="R296" s="122">
        <f t="shared" si="147"/>
        <v>0</v>
      </c>
      <c r="S296" s="122">
        <f t="shared" si="147"/>
        <v>0</v>
      </c>
      <c r="T296" s="122">
        <f t="shared" si="147"/>
        <v>0</v>
      </c>
      <c r="U296" s="122">
        <f t="shared" si="147"/>
        <v>0</v>
      </c>
      <c r="V296" s="122">
        <f t="shared" si="147"/>
        <v>0</v>
      </c>
      <c r="W296" s="122">
        <f t="shared" si="147"/>
        <v>0</v>
      </c>
      <c r="X296" s="122">
        <f t="shared" si="147"/>
        <v>0</v>
      </c>
      <c r="Y296" s="122">
        <f t="shared" si="147"/>
        <v>0</v>
      </c>
      <c r="Z296" s="122">
        <f t="shared" si="147"/>
        <v>0</v>
      </c>
      <c r="AA296" s="122">
        <f t="shared" si="147"/>
        <v>0</v>
      </c>
      <c r="AB296" s="122">
        <f t="shared" si="147"/>
        <v>0</v>
      </c>
      <c r="AC296" s="122">
        <f t="shared" si="147"/>
        <v>0</v>
      </c>
      <c r="AD296" s="122">
        <f t="shared" si="147"/>
        <v>0</v>
      </c>
      <c r="AE296" s="122">
        <f t="shared" si="147"/>
        <v>0</v>
      </c>
      <c r="AF296" s="122">
        <f t="shared" si="147"/>
        <v>0</v>
      </c>
      <c r="AG296" s="122">
        <f t="shared" si="147"/>
        <v>0</v>
      </c>
      <c r="AH296" s="122">
        <f t="shared" si="147"/>
        <v>0</v>
      </c>
      <c r="AI296" s="122">
        <f t="shared" si="147"/>
        <v>0</v>
      </c>
      <c r="AJ296" s="122">
        <f t="shared" si="147"/>
        <v>0</v>
      </c>
      <c r="AK296" s="122">
        <f t="shared" si="147"/>
        <v>0</v>
      </c>
      <c r="AL296" s="122">
        <f>F295*AL295</f>
        <v>0</v>
      </c>
      <c r="AM296" s="61"/>
      <c r="AN296" s="61"/>
      <c r="AO296" s="61"/>
      <c r="AP296" s="61"/>
      <c r="AQ296" s="61"/>
      <c r="AR296" s="61"/>
      <c r="AS296" s="61"/>
      <c r="AT296" s="61"/>
      <c r="AU296" s="61"/>
      <c r="AV296" s="61"/>
      <c r="AW296" s="61"/>
      <c r="AX296" s="61"/>
      <c r="AY296" s="61"/>
      <c r="AZ296" s="61"/>
      <c r="BA296" s="61"/>
      <c r="BB296" s="61"/>
      <c r="BC296" s="61"/>
      <c r="BD296" s="61"/>
      <c r="BE296" s="61"/>
      <c r="BF296" s="61"/>
      <c r="BG296" s="61"/>
      <c r="BH296" s="61"/>
      <c r="BI296" s="61"/>
      <c r="BJ296" s="61"/>
      <c r="BK296" s="61"/>
      <c r="BL296" s="61"/>
      <c r="BM296" s="61"/>
      <c r="BN296" s="61"/>
      <c r="BO296" s="61"/>
      <c r="BP296" s="61"/>
      <c r="BQ296" s="61"/>
      <c r="BR296" s="61"/>
      <c r="BS296" s="61"/>
      <c r="BT296" s="61"/>
      <c r="BU296" s="61"/>
      <c r="BV296" s="61"/>
      <c r="BW296" s="61"/>
      <c r="BX296" s="61"/>
      <c r="BY296" s="61"/>
      <c r="BZ296" s="61"/>
      <c r="CA296" s="61"/>
      <c r="CB296" s="61"/>
      <c r="CC296" s="61"/>
      <c r="CD296" s="61"/>
      <c r="CE296" s="61"/>
      <c r="CF296" s="61"/>
      <c r="CG296" s="61"/>
      <c r="CH296" s="61"/>
      <c r="CI296" s="61"/>
      <c r="CJ296" s="61"/>
      <c r="CK296" s="61"/>
      <c r="CL296" s="61"/>
      <c r="CM296" s="61"/>
      <c r="CN296" s="61"/>
      <c r="CO296" s="61"/>
      <c r="CP296" s="61"/>
      <c r="CQ296" s="61"/>
      <c r="CR296" s="61"/>
      <c r="CS296" s="61"/>
      <c r="CT296" s="61"/>
      <c r="CU296" s="61"/>
      <c r="CV296" s="61"/>
      <c r="CW296" s="61"/>
      <c r="CX296" s="61"/>
      <c r="CY296" s="61"/>
      <c r="CZ296" s="61"/>
      <c r="DA296" s="61"/>
      <c r="DB296" s="61"/>
    </row>
    <row r="297" spans="1:106" s="58" customFormat="1" ht="20.100000000000001" customHeight="1">
      <c r="A297" s="117" t="s">
        <v>425</v>
      </c>
      <c r="B297" s="840"/>
      <c r="C297" s="811" t="s">
        <v>161</v>
      </c>
      <c r="D297" s="813" t="str">
        <f>[76]납품수량!C148</f>
        <v>GLASS REINF</v>
      </c>
      <c r="E297" s="813" t="str">
        <f>[76]납품수량!D148</f>
        <v>U100</v>
      </c>
      <c r="F297" s="794">
        <f>VLOOKUP(C297,'[72]납품수량(영업)'!$C$3:$F$260,4,FALSE)</f>
        <v>0</v>
      </c>
      <c r="G297" s="122">
        <f>VLOOKUP($C$297,[77]납품수량!$B$3:$AI$200,G1,FALSE)</f>
        <v>0</v>
      </c>
      <c r="H297" s="122">
        <f>VLOOKUP($C$297,[77]납품수량!$B$3:$AI$200,H1,FALSE)</f>
        <v>0</v>
      </c>
      <c r="I297" s="122">
        <f>VLOOKUP($C$297,[77]납품수량!$B$3:$AI$200,I1,FALSE)</f>
        <v>0</v>
      </c>
      <c r="J297" s="122">
        <f>VLOOKUP($C$297,[77]납품수량!$B$3:$AI$200,J1,FALSE)</f>
        <v>0</v>
      </c>
      <c r="K297" s="122">
        <f>VLOOKUP($C$297,[77]납품수량!$B$3:$AI$200,K1,FALSE)</f>
        <v>0</v>
      </c>
      <c r="L297" s="122">
        <f>VLOOKUP($C$297,[77]납품수량!$B$3:$AI$200,L1,FALSE)</f>
        <v>0</v>
      </c>
      <c r="M297" s="122">
        <f>VLOOKUP($C$297,[77]납품수량!$B$3:$AI$200,M1,FALSE)</f>
        <v>0</v>
      </c>
      <c r="N297" s="122">
        <f>VLOOKUP($C$297,[77]납품수량!$B$3:$AI$200,N1,FALSE)</f>
        <v>0</v>
      </c>
      <c r="O297" s="122">
        <f>VLOOKUP($C$297,[77]납품수량!$B$3:$AI$200,O1,FALSE)</f>
        <v>0</v>
      </c>
      <c r="P297" s="122">
        <f>VLOOKUP($C$297,[77]납품수량!$B$3:$AI$200,P1,FALSE)</f>
        <v>0</v>
      </c>
      <c r="Q297" s="122">
        <f>VLOOKUP($C$297,[77]납품수량!$B$3:$AI$200,Q1,FALSE)</f>
        <v>0</v>
      </c>
      <c r="R297" s="122">
        <f>VLOOKUP($C$297,[77]납품수량!$B$3:$AI$200,R1,FALSE)</f>
        <v>0</v>
      </c>
      <c r="S297" s="122">
        <f>VLOOKUP($C$297,[77]납품수량!$B$3:$AI$200,S1,FALSE)</f>
        <v>0</v>
      </c>
      <c r="T297" s="122">
        <f>VLOOKUP($C$297,[77]납품수량!$B$3:$AI$200,T1,FALSE)</f>
        <v>0</v>
      </c>
      <c r="U297" s="122">
        <f>VLOOKUP($C$297,[77]납품수량!$B$3:$AI$200,U1,FALSE)</f>
        <v>0</v>
      </c>
      <c r="V297" s="122">
        <f>VLOOKUP($C$297,[77]납품수량!$B$3:$AI$200,V1,FALSE)</f>
        <v>0</v>
      </c>
      <c r="W297" s="122">
        <f>VLOOKUP($C$297,[77]납품수량!$B$3:$AI$200,W1,FALSE)</f>
        <v>0</v>
      </c>
      <c r="X297" s="122">
        <f>VLOOKUP($C$297,[77]납품수량!$B$3:$AI$200,X1,FALSE)</f>
        <v>0</v>
      </c>
      <c r="Y297" s="122">
        <f>VLOOKUP($C$297,[77]납품수량!$B$3:$AI$200,Y1,FALSE)</f>
        <v>0</v>
      </c>
      <c r="Z297" s="122">
        <f>VLOOKUP($C$297,[77]납품수량!$B$3:$AI$200,Z1,FALSE)</f>
        <v>0</v>
      </c>
      <c r="AA297" s="122">
        <f>VLOOKUP($C$297,[77]납품수량!$B$3:$AI$200,AA1,FALSE)</f>
        <v>0</v>
      </c>
      <c r="AB297" s="122">
        <f>VLOOKUP($C$297,[77]납품수량!$B$3:$AI$200,AB1,FALSE)</f>
        <v>0</v>
      </c>
      <c r="AC297" s="122">
        <f>VLOOKUP($C$297,[77]납품수량!$B$3:$AI$200,AC1,FALSE)</f>
        <v>0</v>
      </c>
      <c r="AD297" s="122">
        <f>VLOOKUP($C$297,[77]납품수량!$B$3:$AI$200,AD1,FALSE)</f>
        <v>0</v>
      </c>
      <c r="AE297" s="122">
        <f>VLOOKUP($C$297,[77]납품수량!$B$3:$AI$200,AE1,FALSE)</f>
        <v>0</v>
      </c>
      <c r="AF297" s="122">
        <f>VLOOKUP($C$297,[77]납품수량!$B$3:$AI$200,AF1,FALSE)</f>
        <v>0</v>
      </c>
      <c r="AG297" s="122">
        <f>VLOOKUP($C$297,[77]납품수량!$B$3:$AI$200,AG1,FALSE)</f>
        <v>0</v>
      </c>
      <c r="AH297" s="122">
        <f>VLOOKUP($C$297,[77]납품수량!$B$3:$AI$200,AH1,FALSE)</f>
        <v>0</v>
      </c>
      <c r="AI297" s="122">
        <f>VLOOKUP($C$297,[77]납품수량!$B$3:$AI$200,AI1,FALSE)</f>
        <v>0</v>
      </c>
      <c r="AJ297" s="122">
        <f>VLOOKUP($C$297,[77]납품수량!$B$3:$AI$200,AJ1,FALSE)</f>
        <v>0</v>
      </c>
      <c r="AK297" s="122">
        <f>VLOOKUP($C$297,[77]납품수량!$B$3:$AI$200,AK1,FALSE)</f>
        <v>0</v>
      </c>
      <c r="AL297" s="122">
        <f>SUM(G297:AK297)</f>
        <v>0</v>
      </c>
      <c r="AM297" s="61"/>
      <c r="AN297" s="61"/>
      <c r="AO297" s="61"/>
      <c r="AP297" s="61"/>
      <c r="AQ297" s="61"/>
      <c r="AR297" s="61"/>
      <c r="AS297" s="61"/>
      <c r="AT297" s="61"/>
      <c r="AU297" s="61"/>
      <c r="AV297" s="61"/>
      <c r="AW297" s="61"/>
      <c r="AX297" s="61"/>
      <c r="AY297" s="61"/>
      <c r="AZ297" s="61"/>
      <c r="BA297" s="61"/>
      <c r="BB297" s="61"/>
      <c r="BC297" s="61"/>
      <c r="BD297" s="61"/>
      <c r="BE297" s="61"/>
      <c r="BF297" s="61"/>
      <c r="BG297" s="61"/>
      <c r="BH297" s="61"/>
      <c r="BI297" s="61"/>
      <c r="BJ297" s="61"/>
      <c r="BK297" s="61"/>
      <c r="BL297" s="61"/>
      <c r="BM297" s="61"/>
      <c r="BN297" s="61"/>
      <c r="BO297" s="61"/>
      <c r="BP297" s="61"/>
      <c r="BQ297" s="61"/>
      <c r="BR297" s="61"/>
      <c r="BS297" s="61"/>
      <c r="BT297" s="61"/>
      <c r="BU297" s="61"/>
      <c r="BV297" s="61"/>
      <c r="BW297" s="61"/>
      <c r="BX297" s="61"/>
      <c r="BY297" s="61"/>
      <c r="BZ297" s="61"/>
      <c r="CA297" s="61"/>
      <c r="CB297" s="61"/>
      <c r="CC297" s="61"/>
      <c r="CD297" s="61"/>
      <c r="CE297" s="61"/>
      <c r="CF297" s="61"/>
      <c r="CG297" s="61"/>
      <c r="CH297" s="61"/>
      <c r="CI297" s="61"/>
      <c r="CJ297" s="61"/>
      <c r="CK297" s="61"/>
      <c r="CL297" s="61"/>
      <c r="CM297" s="61"/>
      <c r="CN297" s="61"/>
      <c r="CO297" s="61"/>
      <c r="CP297" s="61"/>
      <c r="CQ297" s="61"/>
      <c r="CR297" s="61"/>
      <c r="CS297" s="61"/>
      <c r="CT297" s="61"/>
      <c r="CU297" s="61"/>
      <c r="CV297" s="61"/>
      <c r="CW297" s="61"/>
      <c r="CX297" s="61"/>
      <c r="CY297" s="61"/>
      <c r="CZ297" s="61"/>
      <c r="DA297" s="61"/>
      <c r="DB297" s="61"/>
    </row>
    <row r="298" spans="1:106" s="58" customFormat="1" ht="20.100000000000001" customHeight="1">
      <c r="A298" s="117"/>
      <c r="B298" s="840"/>
      <c r="C298" s="812"/>
      <c r="D298" s="814"/>
      <c r="E298" s="814"/>
      <c r="F298" s="795"/>
      <c r="G298" s="122">
        <f>$F$297*G297</f>
        <v>0</v>
      </c>
      <c r="H298" s="122">
        <f t="shared" ref="H298:AK298" si="148">$F$297*H297</f>
        <v>0</v>
      </c>
      <c r="I298" s="122">
        <f t="shared" si="148"/>
        <v>0</v>
      </c>
      <c r="J298" s="122">
        <f t="shared" si="148"/>
        <v>0</v>
      </c>
      <c r="K298" s="122">
        <f t="shared" si="148"/>
        <v>0</v>
      </c>
      <c r="L298" s="122">
        <f t="shared" si="148"/>
        <v>0</v>
      </c>
      <c r="M298" s="122">
        <f t="shared" si="148"/>
        <v>0</v>
      </c>
      <c r="N298" s="122">
        <f t="shared" si="148"/>
        <v>0</v>
      </c>
      <c r="O298" s="122">
        <f t="shared" si="148"/>
        <v>0</v>
      </c>
      <c r="P298" s="122">
        <f t="shared" si="148"/>
        <v>0</v>
      </c>
      <c r="Q298" s="122">
        <f t="shared" si="148"/>
        <v>0</v>
      </c>
      <c r="R298" s="122">
        <f t="shared" si="148"/>
        <v>0</v>
      </c>
      <c r="S298" s="122">
        <f t="shared" si="148"/>
        <v>0</v>
      </c>
      <c r="T298" s="122">
        <f t="shared" si="148"/>
        <v>0</v>
      </c>
      <c r="U298" s="122">
        <f t="shared" si="148"/>
        <v>0</v>
      </c>
      <c r="V298" s="122">
        <f t="shared" si="148"/>
        <v>0</v>
      </c>
      <c r="W298" s="122">
        <f t="shared" si="148"/>
        <v>0</v>
      </c>
      <c r="X298" s="122">
        <f t="shared" si="148"/>
        <v>0</v>
      </c>
      <c r="Y298" s="122">
        <f t="shared" si="148"/>
        <v>0</v>
      </c>
      <c r="Z298" s="122">
        <f t="shared" si="148"/>
        <v>0</v>
      </c>
      <c r="AA298" s="122">
        <f t="shared" si="148"/>
        <v>0</v>
      </c>
      <c r="AB298" s="122">
        <f t="shared" si="148"/>
        <v>0</v>
      </c>
      <c r="AC298" s="122">
        <f t="shared" si="148"/>
        <v>0</v>
      </c>
      <c r="AD298" s="122">
        <f t="shared" si="148"/>
        <v>0</v>
      </c>
      <c r="AE298" s="122">
        <f t="shared" si="148"/>
        <v>0</v>
      </c>
      <c r="AF298" s="122">
        <f t="shared" si="148"/>
        <v>0</v>
      </c>
      <c r="AG298" s="122">
        <f t="shared" si="148"/>
        <v>0</v>
      </c>
      <c r="AH298" s="122">
        <f t="shared" si="148"/>
        <v>0</v>
      </c>
      <c r="AI298" s="122">
        <f t="shared" si="148"/>
        <v>0</v>
      </c>
      <c r="AJ298" s="122">
        <f t="shared" si="148"/>
        <v>0</v>
      </c>
      <c r="AK298" s="122">
        <f t="shared" si="148"/>
        <v>0</v>
      </c>
      <c r="AL298" s="122">
        <f>F297*AL297</f>
        <v>0</v>
      </c>
      <c r="AM298" s="61"/>
      <c r="AN298" s="61"/>
      <c r="AO298" s="61"/>
      <c r="AP298" s="61"/>
      <c r="AQ298" s="61"/>
      <c r="AR298" s="61"/>
      <c r="AS298" s="61"/>
      <c r="AT298" s="61"/>
      <c r="AU298" s="61"/>
      <c r="AV298" s="61"/>
      <c r="AW298" s="61"/>
      <c r="AX298" s="61"/>
      <c r="AY298" s="61"/>
      <c r="AZ298" s="61"/>
      <c r="BA298" s="61"/>
      <c r="BB298" s="61"/>
      <c r="BC298" s="61"/>
      <c r="BD298" s="61"/>
      <c r="BE298" s="61"/>
      <c r="BF298" s="61"/>
      <c r="BG298" s="61"/>
      <c r="BH298" s="61"/>
      <c r="BI298" s="61"/>
      <c r="BJ298" s="61"/>
      <c r="BK298" s="61"/>
      <c r="BL298" s="61"/>
      <c r="BM298" s="61"/>
      <c r="BN298" s="61"/>
      <c r="BO298" s="61"/>
      <c r="BP298" s="61"/>
      <c r="BQ298" s="61"/>
      <c r="BR298" s="61"/>
      <c r="BS298" s="61"/>
      <c r="BT298" s="61"/>
      <c r="BU298" s="61"/>
      <c r="BV298" s="61"/>
      <c r="BW298" s="61"/>
      <c r="BX298" s="61"/>
      <c r="BY298" s="61"/>
      <c r="BZ298" s="61"/>
      <c r="CA298" s="61"/>
      <c r="CB298" s="61"/>
      <c r="CC298" s="61"/>
      <c r="CD298" s="61"/>
      <c r="CE298" s="61"/>
      <c r="CF298" s="61"/>
      <c r="CG298" s="61"/>
      <c r="CH298" s="61"/>
      <c r="CI298" s="61"/>
      <c r="CJ298" s="61"/>
      <c r="CK298" s="61"/>
      <c r="CL298" s="61"/>
      <c r="CM298" s="61"/>
      <c r="CN298" s="61"/>
      <c r="CO298" s="61"/>
      <c r="CP298" s="61"/>
      <c r="CQ298" s="61"/>
      <c r="CR298" s="61"/>
      <c r="CS298" s="61"/>
      <c r="CT298" s="61"/>
      <c r="CU298" s="61"/>
      <c r="CV298" s="61"/>
      <c r="CW298" s="61"/>
      <c r="CX298" s="61"/>
      <c r="CY298" s="61"/>
      <c r="CZ298" s="61"/>
      <c r="DA298" s="61"/>
      <c r="DB298" s="61"/>
    </row>
    <row r="299" spans="1:106" s="58" customFormat="1" ht="20.100000000000001" customHeight="1">
      <c r="A299" s="117" t="s">
        <v>425</v>
      </c>
      <c r="B299" s="840"/>
      <c r="C299" s="811" t="s">
        <v>98</v>
      </c>
      <c r="D299" s="813" t="str">
        <f>[76]납품수량!C149</f>
        <v>GLASS REINF</v>
      </c>
      <c r="E299" s="813" t="str">
        <f>[76]납품수량!D149</f>
        <v>UB</v>
      </c>
      <c r="F299" s="794">
        <f>VLOOKUP(C299,'[72]납품수량(영업)'!$C$3:$F$260,4,FALSE)</f>
        <v>0</v>
      </c>
      <c r="G299" s="122">
        <f>VLOOKUP($C$299,[77]납품수량!$B$3:$AI$200,G1,FALSE)</f>
        <v>0</v>
      </c>
      <c r="H299" s="122">
        <f>VLOOKUP($C$299,[77]납품수량!$B$3:$AI$200,H1,FALSE)</f>
        <v>0</v>
      </c>
      <c r="I299" s="122">
        <f>VLOOKUP($C$299,[77]납품수량!$B$3:$AI$200,I1,FALSE)</f>
        <v>0</v>
      </c>
      <c r="J299" s="122">
        <f>VLOOKUP($C$299,[77]납품수량!$B$3:$AI$200,J1,FALSE)</f>
        <v>0</v>
      </c>
      <c r="K299" s="122">
        <f>VLOOKUP($C$299,[77]납품수량!$B$3:$AI$200,K1,FALSE)</f>
        <v>0</v>
      </c>
      <c r="L299" s="122">
        <f>VLOOKUP($C$299,[77]납품수량!$B$3:$AI$200,L1,FALSE)</f>
        <v>0</v>
      </c>
      <c r="M299" s="122">
        <f>VLOOKUP($C$299,[77]납품수량!$B$3:$AI$200,M1,FALSE)</f>
        <v>0</v>
      </c>
      <c r="N299" s="122">
        <f>VLOOKUP($C$299,[77]납품수량!$B$3:$AI$200,N1,FALSE)</f>
        <v>0</v>
      </c>
      <c r="O299" s="122">
        <f>VLOOKUP($C$299,[77]납품수량!$B$3:$AI$200,O1,FALSE)</f>
        <v>0</v>
      </c>
      <c r="P299" s="122">
        <f>VLOOKUP($C$299,[77]납품수량!$B$3:$AI$200,P1,FALSE)</f>
        <v>0</v>
      </c>
      <c r="Q299" s="122">
        <f>VLOOKUP($C$299,[77]납품수량!$B$3:$AI$200,Q1,FALSE)</f>
        <v>0</v>
      </c>
      <c r="R299" s="122">
        <f>VLOOKUP($C$299,[77]납품수량!$B$3:$AI$200,R1,FALSE)</f>
        <v>0</v>
      </c>
      <c r="S299" s="122">
        <f>VLOOKUP($C$299,[77]납품수량!$B$3:$AI$200,S1,FALSE)</f>
        <v>0</v>
      </c>
      <c r="T299" s="122">
        <f>VLOOKUP($C$299,[77]납품수량!$B$3:$AI$200,T1,FALSE)</f>
        <v>0</v>
      </c>
      <c r="U299" s="122">
        <f>VLOOKUP($C$299,[77]납품수량!$B$3:$AI$200,U1,FALSE)</f>
        <v>0</v>
      </c>
      <c r="V299" s="122">
        <f>VLOOKUP($C$299,[77]납품수량!$B$3:$AI$200,V1,FALSE)</f>
        <v>0</v>
      </c>
      <c r="W299" s="122">
        <f>VLOOKUP($C$299,[77]납품수량!$B$3:$AI$200,W1,FALSE)</f>
        <v>0</v>
      </c>
      <c r="X299" s="122">
        <f>VLOOKUP($C$299,[77]납품수량!$B$3:$AI$200,X1,FALSE)</f>
        <v>0</v>
      </c>
      <c r="Y299" s="122">
        <f>VLOOKUP($C$299,[77]납품수량!$B$3:$AI$200,Y1,FALSE)</f>
        <v>0</v>
      </c>
      <c r="Z299" s="122">
        <f>VLOOKUP($C$299,[77]납품수량!$B$3:$AI$200,Z1,FALSE)</f>
        <v>0</v>
      </c>
      <c r="AA299" s="122">
        <f>VLOOKUP($C$299,[77]납품수량!$B$3:$AI$200,AA1,FALSE)</f>
        <v>0</v>
      </c>
      <c r="AB299" s="122">
        <f>VLOOKUP($C$299,[77]납품수량!$B$3:$AI$200,AB1,FALSE)</f>
        <v>0</v>
      </c>
      <c r="AC299" s="122">
        <f>VLOOKUP($C$299,[77]납품수량!$B$3:$AI$200,AC1,FALSE)</f>
        <v>0</v>
      </c>
      <c r="AD299" s="122">
        <f>VLOOKUP($C$299,[77]납품수량!$B$3:$AI$200,AD1,FALSE)</f>
        <v>0</v>
      </c>
      <c r="AE299" s="122">
        <f>VLOOKUP($C$299,[77]납품수량!$B$3:$AI$200,AE1,FALSE)</f>
        <v>0</v>
      </c>
      <c r="AF299" s="122">
        <f>VLOOKUP($C$299,[77]납품수량!$B$3:$AI$200,AF1,FALSE)</f>
        <v>0</v>
      </c>
      <c r="AG299" s="122">
        <f>VLOOKUP($C$299,[77]납품수량!$B$3:$AI$200,AG1,FALSE)</f>
        <v>0</v>
      </c>
      <c r="AH299" s="122">
        <f>VLOOKUP($C$299,[77]납품수량!$B$3:$AI$200,AH1,FALSE)</f>
        <v>0</v>
      </c>
      <c r="AI299" s="122">
        <f>VLOOKUP($C$299,[77]납품수량!$B$3:$AI$200,AI1,FALSE)</f>
        <v>0</v>
      </c>
      <c r="AJ299" s="122">
        <f>VLOOKUP($C$299,[77]납품수량!$B$3:$AI$200,AJ1,FALSE)</f>
        <v>0</v>
      </c>
      <c r="AK299" s="122">
        <f>VLOOKUP($C$299,[77]납품수량!$B$3:$AI$200,AK1,FALSE)</f>
        <v>0</v>
      </c>
      <c r="AL299" s="122">
        <f>SUM(G299:AK299)</f>
        <v>0</v>
      </c>
      <c r="AM299" s="61"/>
      <c r="AN299" s="61"/>
      <c r="AO299" s="61"/>
      <c r="AP299" s="61"/>
      <c r="AQ299" s="61"/>
      <c r="AR299" s="61"/>
      <c r="AS299" s="61"/>
      <c r="AT299" s="61"/>
      <c r="AU299" s="61"/>
      <c r="AV299" s="61"/>
      <c r="AW299" s="61"/>
      <c r="AX299" s="61"/>
      <c r="AY299" s="61"/>
      <c r="AZ299" s="61"/>
      <c r="BA299" s="61"/>
      <c r="BB299" s="61"/>
      <c r="BC299" s="61"/>
      <c r="BD299" s="61"/>
      <c r="BE299" s="61"/>
      <c r="BF299" s="61"/>
      <c r="BG299" s="61"/>
      <c r="BH299" s="61"/>
      <c r="BI299" s="61"/>
      <c r="BJ299" s="61"/>
      <c r="BK299" s="61"/>
      <c r="BL299" s="61"/>
      <c r="BM299" s="61"/>
      <c r="BN299" s="61"/>
      <c r="BO299" s="61"/>
      <c r="BP299" s="61"/>
      <c r="BQ299" s="61"/>
      <c r="BR299" s="61"/>
      <c r="BS299" s="61"/>
      <c r="BT299" s="61"/>
      <c r="BU299" s="61"/>
      <c r="BV299" s="61"/>
      <c r="BW299" s="61"/>
      <c r="BX299" s="61"/>
      <c r="BY299" s="61"/>
      <c r="BZ299" s="61"/>
      <c r="CA299" s="61"/>
      <c r="CB299" s="61"/>
      <c r="CC299" s="61"/>
      <c r="CD299" s="61"/>
      <c r="CE299" s="61"/>
      <c r="CF299" s="61"/>
      <c r="CG299" s="61"/>
      <c r="CH299" s="61"/>
      <c r="CI299" s="61"/>
      <c r="CJ299" s="61"/>
      <c r="CK299" s="61"/>
      <c r="CL299" s="61"/>
      <c r="CM299" s="61"/>
      <c r="CN299" s="61"/>
      <c r="CO299" s="61"/>
      <c r="CP299" s="61"/>
      <c r="CQ299" s="61"/>
      <c r="CR299" s="61"/>
      <c r="CS299" s="61"/>
      <c r="CT299" s="61"/>
      <c r="CU299" s="61"/>
      <c r="CV299" s="61"/>
      <c r="CW299" s="61"/>
      <c r="CX299" s="61"/>
      <c r="CY299" s="61"/>
      <c r="CZ299" s="61"/>
      <c r="DA299" s="61"/>
      <c r="DB299" s="61"/>
    </row>
    <row r="300" spans="1:106" s="58" customFormat="1" ht="20.100000000000001" customHeight="1">
      <c r="A300" s="117"/>
      <c r="B300" s="840"/>
      <c r="C300" s="812"/>
      <c r="D300" s="814"/>
      <c r="E300" s="814"/>
      <c r="F300" s="795"/>
      <c r="G300" s="122">
        <f>$F$299*G299</f>
        <v>0</v>
      </c>
      <c r="H300" s="122">
        <f t="shared" ref="H300:AK300" si="149">$F$299*H299</f>
        <v>0</v>
      </c>
      <c r="I300" s="122">
        <f t="shared" si="149"/>
        <v>0</v>
      </c>
      <c r="J300" s="122">
        <f t="shared" si="149"/>
        <v>0</v>
      </c>
      <c r="K300" s="122">
        <f t="shared" si="149"/>
        <v>0</v>
      </c>
      <c r="L300" s="122">
        <f t="shared" si="149"/>
        <v>0</v>
      </c>
      <c r="M300" s="122">
        <f t="shared" si="149"/>
        <v>0</v>
      </c>
      <c r="N300" s="122">
        <f t="shared" si="149"/>
        <v>0</v>
      </c>
      <c r="O300" s="122">
        <f t="shared" si="149"/>
        <v>0</v>
      </c>
      <c r="P300" s="122">
        <f t="shared" si="149"/>
        <v>0</v>
      </c>
      <c r="Q300" s="122">
        <f t="shared" si="149"/>
        <v>0</v>
      </c>
      <c r="R300" s="122">
        <f t="shared" si="149"/>
        <v>0</v>
      </c>
      <c r="S300" s="122">
        <f t="shared" si="149"/>
        <v>0</v>
      </c>
      <c r="T300" s="122">
        <f t="shared" si="149"/>
        <v>0</v>
      </c>
      <c r="U300" s="122">
        <f t="shared" si="149"/>
        <v>0</v>
      </c>
      <c r="V300" s="122">
        <f t="shared" si="149"/>
        <v>0</v>
      </c>
      <c r="W300" s="122">
        <f t="shared" si="149"/>
        <v>0</v>
      </c>
      <c r="X300" s="122">
        <f t="shared" si="149"/>
        <v>0</v>
      </c>
      <c r="Y300" s="122">
        <f t="shared" si="149"/>
        <v>0</v>
      </c>
      <c r="Z300" s="122">
        <f t="shared" si="149"/>
        <v>0</v>
      </c>
      <c r="AA300" s="122">
        <f t="shared" si="149"/>
        <v>0</v>
      </c>
      <c r="AB300" s="122">
        <f t="shared" si="149"/>
        <v>0</v>
      </c>
      <c r="AC300" s="122">
        <f t="shared" si="149"/>
        <v>0</v>
      </c>
      <c r="AD300" s="122">
        <f t="shared" si="149"/>
        <v>0</v>
      </c>
      <c r="AE300" s="122">
        <f t="shared" si="149"/>
        <v>0</v>
      </c>
      <c r="AF300" s="122">
        <f t="shared" si="149"/>
        <v>0</v>
      </c>
      <c r="AG300" s="122">
        <f t="shared" si="149"/>
        <v>0</v>
      </c>
      <c r="AH300" s="122">
        <f t="shared" si="149"/>
        <v>0</v>
      </c>
      <c r="AI300" s="122">
        <f t="shared" si="149"/>
        <v>0</v>
      </c>
      <c r="AJ300" s="122">
        <f t="shared" si="149"/>
        <v>0</v>
      </c>
      <c r="AK300" s="122">
        <f t="shared" si="149"/>
        <v>0</v>
      </c>
      <c r="AL300" s="122">
        <f>F299*AL299</f>
        <v>0</v>
      </c>
      <c r="AM300" s="61"/>
      <c r="AN300" s="61"/>
      <c r="AO300" s="61"/>
      <c r="AP300" s="61"/>
      <c r="AQ300" s="61"/>
      <c r="AR300" s="61"/>
      <c r="AS300" s="61"/>
      <c r="AT300" s="61"/>
      <c r="AU300" s="61"/>
      <c r="AV300" s="61"/>
      <c r="AW300" s="61"/>
      <c r="AX300" s="61"/>
      <c r="AY300" s="61"/>
      <c r="AZ300" s="61"/>
      <c r="BA300" s="61"/>
      <c r="BB300" s="61"/>
      <c r="BC300" s="61"/>
      <c r="BD300" s="61"/>
      <c r="BE300" s="61"/>
      <c r="BF300" s="61"/>
      <c r="BG300" s="61"/>
      <c r="BH300" s="61"/>
      <c r="BI300" s="61"/>
      <c r="BJ300" s="61"/>
      <c r="BK300" s="61"/>
      <c r="BL300" s="61"/>
      <c r="BM300" s="61"/>
      <c r="BN300" s="61"/>
      <c r="BO300" s="61"/>
      <c r="BP300" s="61"/>
      <c r="BQ300" s="61"/>
      <c r="BR300" s="61"/>
      <c r="BS300" s="61"/>
      <c r="BT300" s="61"/>
      <c r="BU300" s="61"/>
      <c r="BV300" s="61"/>
      <c r="BW300" s="61"/>
      <c r="BX300" s="61"/>
      <c r="BY300" s="61"/>
      <c r="BZ300" s="61"/>
      <c r="CA300" s="61"/>
      <c r="CB300" s="61"/>
      <c r="CC300" s="61"/>
      <c r="CD300" s="61"/>
      <c r="CE300" s="61"/>
      <c r="CF300" s="61"/>
      <c r="CG300" s="61"/>
      <c r="CH300" s="61"/>
      <c r="CI300" s="61"/>
      <c r="CJ300" s="61"/>
      <c r="CK300" s="61"/>
      <c r="CL300" s="61"/>
      <c r="CM300" s="61"/>
      <c r="CN300" s="61"/>
      <c r="CO300" s="61"/>
      <c r="CP300" s="61"/>
      <c r="CQ300" s="61"/>
      <c r="CR300" s="61"/>
      <c r="CS300" s="61"/>
      <c r="CT300" s="61"/>
      <c r="CU300" s="61"/>
      <c r="CV300" s="61"/>
      <c r="CW300" s="61"/>
      <c r="CX300" s="61"/>
      <c r="CY300" s="61"/>
      <c r="CZ300" s="61"/>
      <c r="DA300" s="61"/>
      <c r="DB300" s="61"/>
    </row>
    <row r="301" spans="1:106" s="58" customFormat="1" ht="20.100000000000001" customHeight="1">
      <c r="A301" s="117" t="s">
        <v>425</v>
      </c>
      <c r="B301" s="840"/>
      <c r="C301" s="811" t="s">
        <v>162</v>
      </c>
      <c r="D301" s="813" t="str">
        <f>[76]납품수량!C150</f>
        <v>GLASS REINF</v>
      </c>
      <c r="E301" s="813" t="str">
        <f>[76]납품수량!D150</f>
        <v>V200,B11</v>
      </c>
      <c r="F301" s="794">
        <f>VLOOKUP(C301,'[72]납품수량(영업)'!$C$3:$F$260,4,FALSE)</f>
        <v>0</v>
      </c>
      <c r="G301" s="122">
        <f>VLOOKUP($C$301,[77]납품수량!$B$3:$AI$200,G1,FALSE)</f>
        <v>0</v>
      </c>
      <c r="H301" s="122">
        <f>VLOOKUP($C$301,[77]납품수량!$B$3:$AI$200,H1,FALSE)</f>
        <v>0</v>
      </c>
      <c r="I301" s="122">
        <f>VLOOKUP($C$301,[77]납품수량!$B$3:$AI$200,I1,FALSE)</f>
        <v>0</v>
      </c>
      <c r="J301" s="122">
        <f>VLOOKUP($C$301,[77]납품수량!$B$3:$AI$200,J1,FALSE)</f>
        <v>0</v>
      </c>
      <c r="K301" s="122">
        <f>VLOOKUP($C$301,[77]납품수량!$B$3:$AI$200,K1,FALSE)</f>
        <v>0</v>
      </c>
      <c r="L301" s="122">
        <f>VLOOKUP($C$301,[77]납품수량!$B$3:$AI$200,L1,FALSE)</f>
        <v>0</v>
      </c>
      <c r="M301" s="122">
        <f>VLOOKUP($C$301,[77]납품수량!$B$3:$AI$200,M1,FALSE)</f>
        <v>0</v>
      </c>
      <c r="N301" s="122">
        <f>VLOOKUP($C$301,[77]납품수량!$B$3:$AI$200,N1,FALSE)</f>
        <v>0</v>
      </c>
      <c r="O301" s="122">
        <f>VLOOKUP($C$301,[77]납품수량!$B$3:$AI$200,O1,FALSE)</f>
        <v>0</v>
      </c>
      <c r="P301" s="122">
        <f>VLOOKUP($C$301,[77]납품수량!$B$3:$AI$200,P1,FALSE)</f>
        <v>0</v>
      </c>
      <c r="Q301" s="122">
        <f>VLOOKUP($C$301,[77]납품수량!$B$3:$AI$200,Q1,FALSE)</f>
        <v>0</v>
      </c>
      <c r="R301" s="122">
        <f>VLOOKUP($C$301,[77]납품수량!$B$3:$AI$200,R1,FALSE)</f>
        <v>0</v>
      </c>
      <c r="S301" s="122">
        <f>VLOOKUP($C$301,[77]납품수량!$B$3:$AI$200,S1,FALSE)</f>
        <v>0</v>
      </c>
      <c r="T301" s="122">
        <f>VLOOKUP($C$301,[77]납품수량!$B$3:$AI$200,T1,FALSE)</f>
        <v>0</v>
      </c>
      <c r="U301" s="122">
        <f>VLOOKUP($C$301,[77]납품수량!$B$3:$AI$200,U1,FALSE)</f>
        <v>0</v>
      </c>
      <c r="V301" s="122">
        <f>VLOOKUP($C$301,[77]납품수량!$B$3:$AI$200,V1,FALSE)</f>
        <v>0</v>
      </c>
      <c r="W301" s="122">
        <f>VLOOKUP($C$301,[77]납품수량!$B$3:$AI$200,W1,FALSE)</f>
        <v>0</v>
      </c>
      <c r="X301" s="122">
        <f>VLOOKUP($C$301,[77]납품수량!$B$3:$AI$200,X1,FALSE)</f>
        <v>0</v>
      </c>
      <c r="Y301" s="122">
        <f>VLOOKUP($C$301,[77]납품수량!$B$3:$AI$200,Y1,FALSE)</f>
        <v>0</v>
      </c>
      <c r="Z301" s="122">
        <f>VLOOKUP($C$301,[77]납품수량!$B$3:$AI$200,Z1,FALSE)</f>
        <v>0</v>
      </c>
      <c r="AA301" s="122">
        <f>VLOOKUP($C$301,[77]납품수량!$B$3:$AI$200,AA1,FALSE)</f>
        <v>0</v>
      </c>
      <c r="AB301" s="122">
        <f>VLOOKUP($C$301,[77]납품수량!$B$3:$AI$200,AB1,FALSE)</f>
        <v>0</v>
      </c>
      <c r="AC301" s="122">
        <f>VLOOKUP($C$301,[77]납품수량!$B$3:$AI$200,AC1,FALSE)</f>
        <v>0</v>
      </c>
      <c r="AD301" s="122">
        <f>VLOOKUP($C$301,[77]납품수량!$B$3:$AI$200,AD1,FALSE)</f>
        <v>0</v>
      </c>
      <c r="AE301" s="122">
        <f>VLOOKUP($C$301,[77]납품수량!$B$3:$AI$200,AE1,FALSE)</f>
        <v>0</v>
      </c>
      <c r="AF301" s="122">
        <f>VLOOKUP($C$301,[77]납품수량!$B$3:$AI$200,AF1,FALSE)</f>
        <v>0</v>
      </c>
      <c r="AG301" s="122">
        <f>VLOOKUP($C$301,[77]납품수량!$B$3:$AI$200,AG1,FALSE)</f>
        <v>0</v>
      </c>
      <c r="AH301" s="122">
        <f>VLOOKUP($C$301,[77]납품수량!$B$3:$AI$200,AH1,FALSE)</f>
        <v>0</v>
      </c>
      <c r="AI301" s="122">
        <f>VLOOKUP($C$301,[77]납품수량!$B$3:$AI$200,AI1,FALSE)</f>
        <v>0</v>
      </c>
      <c r="AJ301" s="122">
        <f>VLOOKUP($C$301,[77]납품수량!$B$3:$AI$200,AJ1,FALSE)</f>
        <v>0</v>
      </c>
      <c r="AK301" s="122">
        <f>VLOOKUP($C$301,[77]납품수량!$B$3:$AI$200,AK1,FALSE)</f>
        <v>0</v>
      </c>
      <c r="AL301" s="122">
        <f>SUM(G301:AK301)</f>
        <v>0</v>
      </c>
      <c r="AM301" s="61"/>
      <c r="AN301" s="61"/>
      <c r="AO301" s="61"/>
      <c r="AP301" s="61"/>
      <c r="AQ301" s="61"/>
      <c r="AR301" s="61"/>
      <c r="AS301" s="61"/>
      <c r="AT301" s="61"/>
      <c r="AU301" s="61"/>
      <c r="AV301" s="61"/>
      <c r="AW301" s="61"/>
      <c r="AX301" s="61"/>
      <c r="AY301" s="61"/>
      <c r="AZ301" s="61"/>
      <c r="BA301" s="61"/>
      <c r="BB301" s="61"/>
      <c r="BC301" s="61"/>
      <c r="BD301" s="61"/>
      <c r="BE301" s="61"/>
      <c r="BF301" s="61"/>
      <c r="BG301" s="61"/>
      <c r="BH301" s="61"/>
      <c r="BI301" s="61"/>
      <c r="BJ301" s="61"/>
      <c r="BK301" s="61"/>
      <c r="BL301" s="61"/>
      <c r="BM301" s="61"/>
      <c r="BN301" s="61"/>
      <c r="BO301" s="61"/>
      <c r="BP301" s="61"/>
      <c r="BQ301" s="61"/>
      <c r="BR301" s="61"/>
      <c r="BS301" s="61"/>
      <c r="BT301" s="61"/>
      <c r="BU301" s="61"/>
      <c r="BV301" s="61"/>
      <c r="BW301" s="61"/>
      <c r="BX301" s="61"/>
      <c r="BY301" s="61"/>
      <c r="BZ301" s="61"/>
      <c r="CA301" s="61"/>
      <c r="CB301" s="61"/>
      <c r="CC301" s="61"/>
      <c r="CD301" s="61"/>
      <c r="CE301" s="61"/>
      <c r="CF301" s="61"/>
      <c r="CG301" s="61"/>
      <c r="CH301" s="61"/>
      <c r="CI301" s="61"/>
      <c r="CJ301" s="61"/>
      <c r="CK301" s="61"/>
      <c r="CL301" s="61"/>
      <c r="CM301" s="61"/>
      <c r="CN301" s="61"/>
      <c r="CO301" s="61"/>
      <c r="CP301" s="61"/>
      <c r="CQ301" s="61"/>
      <c r="CR301" s="61"/>
      <c r="CS301" s="61"/>
      <c r="CT301" s="61"/>
      <c r="CU301" s="61"/>
      <c r="CV301" s="61"/>
      <c r="CW301" s="61"/>
      <c r="CX301" s="61"/>
      <c r="CY301" s="61"/>
      <c r="CZ301" s="61"/>
      <c r="DA301" s="61"/>
      <c r="DB301" s="61"/>
    </row>
    <row r="302" spans="1:106" s="58" customFormat="1" ht="20.100000000000001" customHeight="1">
      <c r="A302" s="117"/>
      <c r="B302" s="840"/>
      <c r="C302" s="812"/>
      <c r="D302" s="814"/>
      <c r="E302" s="814"/>
      <c r="F302" s="795"/>
      <c r="G302" s="122">
        <f>$F$301*G301</f>
        <v>0</v>
      </c>
      <c r="H302" s="122">
        <f t="shared" ref="H302:AK302" si="150">$F$301*H301</f>
        <v>0</v>
      </c>
      <c r="I302" s="122">
        <f t="shared" si="150"/>
        <v>0</v>
      </c>
      <c r="J302" s="122">
        <f t="shared" si="150"/>
        <v>0</v>
      </c>
      <c r="K302" s="122">
        <f t="shared" si="150"/>
        <v>0</v>
      </c>
      <c r="L302" s="122">
        <f t="shared" si="150"/>
        <v>0</v>
      </c>
      <c r="M302" s="122">
        <f t="shared" si="150"/>
        <v>0</v>
      </c>
      <c r="N302" s="122">
        <f t="shared" si="150"/>
        <v>0</v>
      </c>
      <c r="O302" s="122">
        <f t="shared" si="150"/>
        <v>0</v>
      </c>
      <c r="P302" s="122">
        <f t="shared" si="150"/>
        <v>0</v>
      </c>
      <c r="Q302" s="122">
        <f t="shared" si="150"/>
        <v>0</v>
      </c>
      <c r="R302" s="122">
        <f t="shared" si="150"/>
        <v>0</v>
      </c>
      <c r="S302" s="122">
        <f t="shared" si="150"/>
        <v>0</v>
      </c>
      <c r="T302" s="122">
        <f t="shared" si="150"/>
        <v>0</v>
      </c>
      <c r="U302" s="122">
        <f t="shared" si="150"/>
        <v>0</v>
      </c>
      <c r="V302" s="122">
        <f t="shared" si="150"/>
        <v>0</v>
      </c>
      <c r="W302" s="122">
        <f t="shared" si="150"/>
        <v>0</v>
      </c>
      <c r="X302" s="122">
        <f t="shared" si="150"/>
        <v>0</v>
      </c>
      <c r="Y302" s="122">
        <f t="shared" si="150"/>
        <v>0</v>
      </c>
      <c r="Z302" s="122">
        <f t="shared" si="150"/>
        <v>0</v>
      </c>
      <c r="AA302" s="122">
        <f t="shared" si="150"/>
        <v>0</v>
      </c>
      <c r="AB302" s="122">
        <f t="shared" si="150"/>
        <v>0</v>
      </c>
      <c r="AC302" s="122">
        <f t="shared" si="150"/>
        <v>0</v>
      </c>
      <c r="AD302" s="122">
        <f t="shared" si="150"/>
        <v>0</v>
      </c>
      <c r="AE302" s="122">
        <f t="shared" si="150"/>
        <v>0</v>
      </c>
      <c r="AF302" s="122">
        <f t="shared" si="150"/>
        <v>0</v>
      </c>
      <c r="AG302" s="122">
        <f t="shared" si="150"/>
        <v>0</v>
      </c>
      <c r="AH302" s="122">
        <f t="shared" si="150"/>
        <v>0</v>
      </c>
      <c r="AI302" s="122">
        <f t="shared" si="150"/>
        <v>0</v>
      </c>
      <c r="AJ302" s="122">
        <f t="shared" si="150"/>
        <v>0</v>
      </c>
      <c r="AK302" s="122">
        <f t="shared" si="150"/>
        <v>0</v>
      </c>
      <c r="AL302" s="122">
        <f>F301*AL301</f>
        <v>0</v>
      </c>
      <c r="AM302" s="61"/>
      <c r="AN302" s="61"/>
      <c r="AO302" s="61"/>
      <c r="AP302" s="61"/>
      <c r="AQ302" s="61"/>
      <c r="AR302" s="61"/>
      <c r="AS302" s="61"/>
      <c r="AT302" s="61"/>
      <c r="AU302" s="61"/>
      <c r="AV302" s="61"/>
      <c r="AW302" s="61"/>
      <c r="AX302" s="61"/>
      <c r="AY302" s="61"/>
      <c r="AZ302" s="61"/>
      <c r="BA302" s="61"/>
      <c r="BB302" s="61"/>
      <c r="BC302" s="61"/>
      <c r="BD302" s="61"/>
      <c r="BE302" s="61"/>
      <c r="BF302" s="61"/>
      <c r="BG302" s="61"/>
      <c r="BH302" s="61"/>
      <c r="BI302" s="61"/>
      <c r="BJ302" s="61"/>
      <c r="BK302" s="61"/>
      <c r="BL302" s="61"/>
      <c r="BM302" s="61"/>
      <c r="BN302" s="61"/>
      <c r="BO302" s="61"/>
      <c r="BP302" s="61"/>
      <c r="BQ302" s="61"/>
      <c r="BR302" s="61"/>
      <c r="BS302" s="61"/>
      <c r="BT302" s="61"/>
      <c r="BU302" s="61"/>
      <c r="BV302" s="61"/>
      <c r="BW302" s="61"/>
      <c r="BX302" s="61"/>
      <c r="BY302" s="61"/>
      <c r="BZ302" s="61"/>
      <c r="CA302" s="61"/>
      <c r="CB302" s="61"/>
      <c r="CC302" s="61"/>
      <c r="CD302" s="61"/>
      <c r="CE302" s="61"/>
      <c r="CF302" s="61"/>
      <c r="CG302" s="61"/>
      <c r="CH302" s="61"/>
      <c r="CI302" s="61"/>
      <c r="CJ302" s="61"/>
      <c r="CK302" s="61"/>
      <c r="CL302" s="61"/>
      <c r="CM302" s="61"/>
      <c r="CN302" s="61"/>
      <c r="CO302" s="61"/>
      <c r="CP302" s="61"/>
      <c r="CQ302" s="61"/>
      <c r="CR302" s="61"/>
      <c r="CS302" s="61"/>
      <c r="CT302" s="61"/>
      <c r="CU302" s="61"/>
      <c r="CV302" s="61"/>
      <c r="CW302" s="61"/>
      <c r="CX302" s="61"/>
      <c r="CY302" s="61"/>
      <c r="CZ302" s="61"/>
      <c r="DA302" s="61"/>
      <c r="DB302" s="61"/>
    </row>
    <row r="303" spans="1:106" s="58" customFormat="1" ht="20.100000000000001" customHeight="1">
      <c r="A303" s="117" t="s">
        <v>425</v>
      </c>
      <c r="B303" s="840"/>
      <c r="C303" s="811" t="s">
        <v>163</v>
      </c>
      <c r="D303" s="813" t="str">
        <f>[76]납품수량!C151</f>
        <v>GLASS REINF</v>
      </c>
      <c r="E303" s="813" t="str">
        <f>[76]납품수량!D151</f>
        <v>Y200</v>
      </c>
      <c r="F303" s="794">
        <f>VLOOKUP(C303,'[72]납품수량(영업)'!$C$3:$F$260,4,FALSE)</f>
        <v>0</v>
      </c>
      <c r="G303" s="122">
        <f>VLOOKUP($C$303,[77]납품수량!$B$3:$AI$200,G1,FALSE)</f>
        <v>0</v>
      </c>
      <c r="H303" s="122">
        <f>VLOOKUP($C$303,[77]납품수량!$B$3:$AI$200,H1,FALSE)</f>
        <v>0</v>
      </c>
      <c r="I303" s="122">
        <f>VLOOKUP($C$303,[77]납품수량!$B$3:$AI$200,I1,FALSE)</f>
        <v>0</v>
      </c>
      <c r="J303" s="122">
        <f>VLOOKUP($C$303,[77]납품수량!$B$3:$AI$200,J1,FALSE)</f>
        <v>0</v>
      </c>
      <c r="K303" s="122">
        <f>VLOOKUP($C$303,[77]납품수량!$B$3:$AI$200,K1,FALSE)</f>
        <v>0</v>
      </c>
      <c r="L303" s="122">
        <f>VLOOKUP($C$303,[77]납품수량!$B$3:$AI$200,L1,FALSE)</f>
        <v>0</v>
      </c>
      <c r="M303" s="122">
        <f>VLOOKUP($C$303,[77]납품수량!$B$3:$AI$200,M1,FALSE)</f>
        <v>0</v>
      </c>
      <c r="N303" s="122">
        <f>VLOOKUP($C$303,[77]납품수량!$B$3:$AI$200,N1,FALSE)</f>
        <v>0</v>
      </c>
      <c r="O303" s="122">
        <f>VLOOKUP($C$303,[77]납품수량!$B$3:$AI$200,O1,FALSE)</f>
        <v>0</v>
      </c>
      <c r="P303" s="122">
        <f>VLOOKUP($C$303,[77]납품수량!$B$3:$AI$200,P1,FALSE)</f>
        <v>0</v>
      </c>
      <c r="Q303" s="122">
        <f>VLOOKUP($C$303,[77]납품수량!$B$3:$AI$200,Q1,FALSE)</f>
        <v>0</v>
      </c>
      <c r="R303" s="122">
        <f>VLOOKUP($C$303,[77]납품수량!$B$3:$AI$200,R1,FALSE)</f>
        <v>0</v>
      </c>
      <c r="S303" s="122">
        <f>VLOOKUP($C$303,[77]납품수량!$B$3:$AI$200,S1,FALSE)</f>
        <v>0</v>
      </c>
      <c r="T303" s="122">
        <f>VLOOKUP($C$303,[77]납품수량!$B$3:$AI$200,T1,FALSE)</f>
        <v>0</v>
      </c>
      <c r="U303" s="122">
        <f>VLOOKUP($C$303,[77]납품수량!$B$3:$AI$200,U1,FALSE)</f>
        <v>0</v>
      </c>
      <c r="V303" s="122">
        <f>VLOOKUP($C$303,[77]납품수량!$B$3:$AI$200,V1,FALSE)</f>
        <v>0</v>
      </c>
      <c r="W303" s="122">
        <f>VLOOKUP($C$303,[77]납품수량!$B$3:$AI$200,W1,FALSE)</f>
        <v>0</v>
      </c>
      <c r="X303" s="122">
        <f>VLOOKUP($C$303,[77]납품수량!$B$3:$AI$200,X1,FALSE)</f>
        <v>0</v>
      </c>
      <c r="Y303" s="122">
        <f>VLOOKUP($C$303,[77]납품수량!$B$3:$AI$200,Y1,FALSE)</f>
        <v>0</v>
      </c>
      <c r="Z303" s="122">
        <f>VLOOKUP($C$303,[77]납품수량!$B$3:$AI$200,Z1,FALSE)</f>
        <v>0</v>
      </c>
      <c r="AA303" s="122">
        <f>VLOOKUP($C$303,[77]납품수량!$B$3:$AI$200,AA1,FALSE)</f>
        <v>0</v>
      </c>
      <c r="AB303" s="122">
        <f>VLOOKUP($C$303,[77]납품수량!$B$3:$AI$200,AB1,FALSE)</f>
        <v>0</v>
      </c>
      <c r="AC303" s="122">
        <f>VLOOKUP($C$303,[77]납품수량!$B$3:$AI$200,AC1,FALSE)</f>
        <v>0</v>
      </c>
      <c r="AD303" s="122">
        <f>VLOOKUP($C$303,[77]납품수량!$B$3:$AI$200,AD1,FALSE)</f>
        <v>0</v>
      </c>
      <c r="AE303" s="122">
        <f>VLOOKUP($C$303,[77]납품수량!$B$3:$AI$200,AE1,FALSE)</f>
        <v>0</v>
      </c>
      <c r="AF303" s="122">
        <f>VLOOKUP($C$303,[77]납품수량!$B$3:$AI$200,AF1,FALSE)</f>
        <v>0</v>
      </c>
      <c r="AG303" s="122">
        <f>VLOOKUP($C$303,[77]납품수량!$B$3:$AI$200,AG1,FALSE)</f>
        <v>0</v>
      </c>
      <c r="AH303" s="122">
        <f>VLOOKUP($C$303,[77]납품수량!$B$3:$AI$200,AH1,FALSE)</f>
        <v>0</v>
      </c>
      <c r="AI303" s="122">
        <f>VLOOKUP($C$303,[77]납품수량!$B$3:$AI$200,AI1,FALSE)</f>
        <v>0</v>
      </c>
      <c r="AJ303" s="122">
        <f>VLOOKUP($C$303,[77]납품수량!$B$3:$AI$200,AJ1,FALSE)</f>
        <v>0</v>
      </c>
      <c r="AK303" s="122">
        <f>VLOOKUP($C$303,[77]납품수량!$B$3:$AI$200,AK1,FALSE)</f>
        <v>0</v>
      </c>
      <c r="AL303" s="122">
        <f>SUM(G303:AK303)</f>
        <v>0</v>
      </c>
      <c r="AM303" s="61"/>
      <c r="AN303" s="61"/>
      <c r="AO303" s="61"/>
      <c r="AP303" s="61"/>
      <c r="AQ303" s="61"/>
      <c r="AR303" s="61"/>
      <c r="AS303" s="61"/>
      <c r="AT303" s="61"/>
      <c r="AU303" s="61"/>
      <c r="AV303" s="61"/>
      <c r="AW303" s="61"/>
      <c r="AX303" s="61"/>
      <c r="AY303" s="61"/>
      <c r="AZ303" s="61"/>
      <c r="BA303" s="61"/>
      <c r="BB303" s="61"/>
      <c r="BC303" s="61"/>
      <c r="BD303" s="61"/>
      <c r="BE303" s="61"/>
      <c r="BF303" s="61"/>
      <c r="BG303" s="61"/>
      <c r="BH303" s="61"/>
      <c r="BI303" s="61"/>
      <c r="BJ303" s="61"/>
      <c r="BK303" s="61"/>
      <c r="BL303" s="61"/>
      <c r="BM303" s="61"/>
      <c r="BN303" s="61"/>
      <c r="BO303" s="61"/>
      <c r="BP303" s="61"/>
      <c r="BQ303" s="61"/>
      <c r="BR303" s="61"/>
      <c r="BS303" s="61"/>
      <c r="BT303" s="61"/>
      <c r="BU303" s="61"/>
      <c r="BV303" s="61"/>
      <c r="BW303" s="61"/>
      <c r="BX303" s="61"/>
      <c r="BY303" s="61"/>
      <c r="BZ303" s="61"/>
      <c r="CA303" s="61"/>
      <c r="CB303" s="61"/>
      <c r="CC303" s="61"/>
      <c r="CD303" s="61"/>
      <c r="CE303" s="61"/>
      <c r="CF303" s="61"/>
      <c r="CG303" s="61"/>
      <c r="CH303" s="61"/>
      <c r="CI303" s="61"/>
      <c r="CJ303" s="61"/>
      <c r="CK303" s="61"/>
      <c r="CL303" s="61"/>
      <c r="CM303" s="61"/>
      <c r="CN303" s="61"/>
      <c r="CO303" s="61"/>
      <c r="CP303" s="61"/>
      <c r="CQ303" s="61"/>
      <c r="CR303" s="61"/>
      <c r="CS303" s="61"/>
      <c r="CT303" s="61"/>
      <c r="CU303" s="61"/>
      <c r="CV303" s="61"/>
      <c r="CW303" s="61"/>
      <c r="CX303" s="61"/>
      <c r="CY303" s="61"/>
      <c r="CZ303" s="61"/>
      <c r="DA303" s="61"/>
      <c r="DB303" s="61"/>
    </row>
    <row r="304" spans="1:106" s="58" customFormat="1" ht="20.100000000000001" customHeight="1">
      <c r="A304" s="117"/>
      <c r="B304" s="840"/>
      <c r="C304" s="812"/>
      <c r="D304" s="814"/>
      <c r="E304" s="814"/>
      <c r="F304" s="795"/>
      <c r="G304" s="122">
        <f>$F$303*G303</f>
        <v>0</v>
      </c>
      <c r="H304" s="122">
        <f t="shared" ref="H304:AK304" si="151">$F$303*H303</f>
        <v>0</v>
      </c>
      <c r="I304" s="122">
        <f t="shared" si="151"/>
        <v>0</v>
      </c>
      <c r="J304" s="122">
        <f t="shared" si="151"/>
        <v>0</v>
      </c>
      <c r="K304" s="122">
        <f t="shared" si="151"/>
        <v>0</v>
      </c>
      <c r="L304" s="122">
        <f t="shared" si="151"/>
        <v>0</v>
      </c>
      <c r="M304" s="122">
        <f t="shared" si="151"/>
        <v>0</v>
      </c>
      <c r="N304" s="122">
        <f t="shared" si="151"/>
        <v>0</v>
      </c>
      <c r="O304" s="122">
        <f t="shared" si="151"/>
        <v>0</v>
      </c>
      <c r="P304" s="122">
        <f t="shared" si="151"/>
        <v>0</v>
      </c>
      <c r="Q304" s="122">
        <f t="shared" si="151"/>
        <v>0</v>
      </c>
      <c r="R304" s="122">
        <f t="shared" si="151"/>
        <v>0</v>
      </c>
      <c r="S304" s="122">
        <f t="shared" si="151"/>
        <v>0</v>
      </c>
      <c r="T304" s="122">
        <f t="shared" si="151"/>
        <v>0</v>
      </c>
      <c r="U304" s="122">
        <f t="shared" si="151"/>
        <v>0</v>
      </c>
      <c r="V304" s="122">
        <f t="shared" si="151"/>
        <v>0</v>
      </c>
      <c r="W304" s="122">
        <f t="shared" si="151"/>
        <v>0</v>
      </c>
      <c r="X304" s="122">
        <f t="shared" si="151"/>
        <v>0</v>
      </c>
      <c r="Y304" s="122">
        <f t="shared" si="151"/>
        <v>0</v>
      </c>
      <c r="Z304" s="122">
        <f t="shared" si="151"/>
        <v>0</v>
      </c>
      <c r="AA304" s="122">
        <f t="shared" si="151"/>
        <v>0</v>
      </c>
      <c r="AB304" s="122">
        <f t="shared" si="151"/>
        <v>0</v>
      </c>
      <c r="AC304" s="122">
        <f t="shared" si="151"/>
        <v>0</v>
      </c>
      <c r="AD304" s="122">
        <f t="shared" si="151"/>
        <v>0</v>
      </c>
      <c r="AE304" s="122">
        <f t="shared" si="151"/>
        <v>0</v>
      </c>
      <c r="AF304" s="122">
        <f t="shared" si="151"/>
        <v>0</v>
      </c>
      <c r="AG304" s="122">
        <f t="shared" si="151"/>
        <v>0</v>
      </c>
      <c r="AH304" s="122">
        <f t="shared" si="151"/>
        <v>0</v>
      </c>
      <c r="AI304" s="122">
        <f t="shared" si="151"/>
        <v>0</v>
      </c>
      <c r="AJ304" s="122">
        <f t="shared" si="151"/>
        <v>0</v>
      </c>
      <c r="AK304" s="122">
        <f t="shared" si="151"/>
        <v>0</v>
      </c>
      <c r="AL304" s="122">
        <f>F303*AL303</f>
        <v>0</v>
      </c>
      <c r="AM304" s="61"/>
      <c r="AN304" s="61"/>
      <c r="AO304" s="61"/>
      <c r="AP304" s="61"/>
      <c r="AQ304" s="61"/>
      <c r="AR304" s="61"/>
      <c r="AS304" s="61"/>
      <c r="AT304" s="61"/>
      <c r="AU304" s="61"/>
      <c r="AV304" s="61"/>
      <c r="AW304" s="61"/>
      <c r="AX304" s="61"/>
      <c r="AY304" s="61"/>
      <c r="AZ304" s="61"/>
      <c r="BA304" s="61"/>
      <c r="BB304" s="61"/>
      <c r="BC304" s="61"/>
      <c r="BD304" s="61"/>
      <c r="BE304" s="61"/>
      <c r="BF304" s="61"/>
      <c r="BG304" s="61"/>
      <c r="BH304" s="61"/>
      <c r="BI304" s="61"/>
      <c r="BJ304" s="61"/>
      <c r="BK304" s="61"/>
      <c r="BL304" s="61"/>
      <c r="BM304" s="61"/>
      <c r="BN304" s="61"/>
      <c r="BO304" s="61"/>
      <c r="BP304" s="61"/>
      <c r="BQ304" s="61"/>
      <c r="BR304" s="61"/>
      <c r="BS304" s="61"/>
      <c r="BT304" s="61"/>
      <c r="BU304" s="61"/>
      <c r="BV304" s="61"/>
      <c r="BW304" s="61"/>
      <c r="BX304" s="61"/>
      <c r="BY304" s="61"/>
      <c r="BZ304" s="61"/>
      <c r="CA304" s="61"/>
      <c r="CB304" s="61"/>
      <c r="CC304" s="61"/>
      <c r="CD304" s="61"/>
      <c r="CE304" s="61"/>
      <c r="CF304" s="61"/>
      <c r="CG304" s="61"/>
      <c r="CH304" s="61"/>
      <c r="CI304" s="61"/>
      <c r="CJ304" s="61"/>
      <c r="CK304" s="61"/>
      <c r="CL304" s="61"/>
      <c r="CM304" s="61"/>
      <c r="CN304" s="61"/>
      <c r="CO304" s="61"/>
      <c r="CP304" s="61"/>
      <c r="CQ304" s="61"/>
      <c r="CR304" s="61"/>
      <c r="CS304" s="61"/>
      <c r="CT304" s="61"/>
      <c r="CU304" s="61"/>
      <c r="CV304" s="61"/>
      <c r="CW304" s="61"/>
      <c r="CX304" s="61"/>
      <c r="CY304" s="61"/>
      <c r="CZ304" s="61"/>
      <c r="DA304" s="61"/>
      <c r="DB304" s="61"/>
    </row>
    <row r="305" spans="1:106" s="58" customFormat="1" ht="20.100000000000001" customHeight="1">
      <c r="A305" s="117" t="s">
        <v>425</v>
      </c>
      <c r="B305" s="840"/>
      <c r="C305" s="811" t="s">
        <v>164</v>
      </c>
      <c r="D305" s="813" t="str">
        <f>[76]납품수량!C152</f>
        <v>CROSS REINFORCEMENT GLASS PANEL</v>
      </c>
      <c r="E305" s="813" t="str">
        <f>[76]납품수량!D152</f>
        <v>P32E</v>
      </c>
      <c r="F305" s="794">
        <f>VLOOKUP(C305,'[72]납품수량(영업)'!$C$3:$F$260,4,FALSE)</f>
        <v>0</v>
      </c>
      <c r="G305" s="122">
        <f>VLOOKUP($C$305,[77]납품수량!$B$3:$AI$200,G1,FALSE)</f>
        <v>0</v>
      </c>
      <c r="H305" s="122">
        <f>VLOOKUP($C$305,[77]납품수량!$B$3:$AI$200,H1,FALSE)</f>
        <v>0</v>
      </c>
      <c r="I305" s="122">
        <f>VLOOKUP($C$305,[77]납품수량!$B$3:$AI$200,I1,FALSE)</f>
        <v>0</v>
      </c>
      <c r="J305" s="122">
        <f>VLOOKUP($C$305,[77]납품수량!$B$3:$AI$200,J1,FALSE)</f>
        <v>0</v>
      </c>
      <c r="K305" s="122">
        <f>VLOOKUP($C$305,[77]납품수량!$B$3:$AI$200,K1,FALSE)</f>
        <v>0</v>
      </c>
      <c r="L305" s="122">
        <f>VLOOKUP($C$305,[77]납품수량!$B$3:$AI$200,L1,FALSE)</f>
        <v>0</v>
      </c>
      <c r="M305" s="122">
        <f>VLOOKUP($C$305,[77]납품수량!$B$3:$AI$200,M1,FALSE)</f>
        <v>0</v>
      </c>
      <c r="N305" s="122">
        <f>VLOOKUP($C$305,[77]납품수량!$B$3:$AI$200,N1,FALSE)</f>
        <v>0</v>
      </c>
      <c r="O305" s="122">
        <f>VLOOKUP($C$305,[77]납품수량!$B$3:$AI$200,O1,FALSE)</f>
        <v>0</v>
      </c>
      <c r="P305" s="122">
        <f>VLOOKUP($C$305,[77]납품수량!$B$3:$AI$200,P1,FALSE)</f>
        <v>0</v>
      </c>
      <c r="Q305" s="122">
        <f>VLOOKUP($C$305,[77]납품수량!$B$3:$AI$200,Q1,FALSE)</f>
        <v>0</v>
      </c>
      <c r="R305" s="122">
        <f>VLOOKUP($C$305,[77]납품수량!$B$3:$AI$200,R1,FALSE)</f>
        <v>0</v>
      </c>
      <c r="S305" s="122">
        <f>VLOOKUP($C$305,[77]납품수량!$B$3:$AI$200,S1,FALSE)</f>
        <v>0</v>
      </c>
      <c r="T305" s="122">
        <f>VLOOKUP($C$305,[77]납품수량!$B$3:$AI$200,T1,FALSE)</f>
        <v>0</v>
      </c>
      <c r="U305" s="122">
        <f>VLOOKUP($C$305,[77]납품수량!$B$3:$AI$200,U1,FALSE)</f>
        <v>0</v>
      </c>
      <c r="V305" s="122">
        <f>VLOOKUP($C$305,[77]납품수량!$B$3:$AI$200,V1,FALSE)</f>
        <v>0</v>
      </c>
      <c r="W305" s="122">
        <f>VLOOKUP($C$305,[77]납품수량!$B$3:$AI$200,W1,FALSE)</f>
        <v>0</v>
      </c>
      <c r="X305" s="122">
        <f>VLOOKUP($C$305,[77]납품수량!$B$3:$AI$200,X1,FALSE)</f>
        <v>0</v>
      </c>
      <c r="Y305" s="122">
        <f>VLOOKUP($C$305,[77]납품수량!$B$3:$AI$200,Y1,FALSE)</f>
        <v>0</v>
      </c>
      <c r="Z305" s="122">
        <f>VLOOKUP($C$305,[77]납품수량!$B$3:$AI$200,Z1,FALSE)</f>
        <v>0</v>
      </c>
      <c r="AA305" s="122">
        <f>VLOOKUP($C$305,[77]납품수량!$B$3:$AI$200,AA1,FALSE)</f>
        <v>0</v>
      </c>
      <c r="AB305" s="122">
        <f>VLOOKUP($C$305,[77]납품수량!$B$3:$AI$200,AB1,FALSE)</f>
        <v>0</v>
      </c>
      <c r="AC305" s="122">
        <f>VLOOKUP($C$305,[77]납품수량!$B$3:$AI$200,AC1,FALSE)</f>
        <v>0</v>
      </c>
      <c r="AD305" s="122">
        <f>VLOOKUP($C$305,[77]납품수량!$B$3:$AI$200,AD1,FALSE)</f>
        <v>0</v>
      </c>
      <c r="AE305" s="122">
        <f>VLOOKUP($C$305,[77]납품수량!$B$3:$AI$200,AE1,FALSE)</f>
        <v>0</v>
      </c>
      <c r="AF305" s="122">
        <f>VLOOKUP($C$305,[77]납품수량!$B$3:$AI$200,AF1,FALSE)</f>
        <v>0</v>
      </c>
      <c r="AG305" s="122">
        <f>VLOOKUP($C$305,[77]납품수량!$B$3:$AI$200,AG1,FALSE)</f>
        <v>0</v>
      </c>
      <c r="AH305" s="122">
        <f>VLOOKUP($C$305,[77]납품수량!$B$3:$AI$200,AH1,FALSE)</f>
        <v>0</v>
      </c>
      <c r="AI305" s="122">
        <f>VLOOKUP($C$305,[77]납품수량!$B$3:$AI$200,AI1,FALSE)</f>
        <v>0</v>
      </c>
      <c r="AJ305" s="122">
        <f>VLOOKUP($C$305,[77]납품수량!$B$3:$AI$200,AJ1,FALSE)</f>
        <v>0</v>
      </c>
      <c r="AK305" s="122">
        <f>VLOOKUP($C$305,[77]납품수량!$B$3:$AI$200,AK1,FALSE)</f>
        <v>0</v>
      </c>
      <c r="AL305" s="122">
        <f>SUM(G305:AK305)</f>
        <v>0</v>
      </c>
      <c r="AM305" s="61"/>
      <c r="AN305" s="61"/>
      <c r="AO305" s="61"/>
      <c r="AP305" s="61"/>
      <c r="AQ305" s="61"/>
      <c r="AR305" s="61"/>
      <c r="AS305" s="61"/>
      <c r="AT305" s="61"/>
      <c r="AU305" s="61"/>
      <c r="AV305" s="61"/>
      <c r="AW305" s="61"/>
      <c r="AX305" s="61"/>
      <c r="AY305" s="61"/>
      <c r="AZ305" s="61"/>
      <c r="BA305" s="61"/>
      <c r="BB305" s="61"/>
      <c r="BC305" s="61"/>
      <c r="BD305" s="61"/>
      <c r="BE305" s="61"/>
      <c r="BF305" s="61"/>
      <c r="BG305" s="61"/>
      <c r="BH305" s="61"/>
      <c r="BI305" s="61"/>
      <c r="BJ305" s="61"/>
      <c r="BK305" s="61"/>
      <c r="BL305" s="61"/>
      <c r="BM305" s="61"/>
      <c r="BN305" s="61"/>
      <c r="BO305" s="61"/>
      <c r="BP305" s="61"/>
      <c r="BQ305" s="61"/>
      <c r="BR305" s="61"/>
      <c r="BS305" s="61"/>
      <c r="BT305" s="61"/>
      <c r="BU305" s="61"/>
      <c r="BV305" s="61"/>
      <c r="BW305" s="61"/>
      <c r="BX305" s="61"/>
      <c r="BY305" s="61"/>
      <c r="BZ305" s="61"/>
      <c r="CA305" s="61"/>
      <c r="CB305" s="61"/>
      <c r="CC305" s="61"/>
      <c r="CD305" s="61"/>
      <c r="CE305" s="61"/>
      <c r="CF305" s="61"/>
      <c r="CG305" s="61"/>
      <c r="CH305" s="61"/>
      <c r="CI305" s="61"/>
      <c r="CJ305" s="61"/>
      <c r="CK305" s="61"/>
      <c r="CL305" s="61"/>
      <c r="CM305" s="61"/>
      <c r="CN305" s="61"/>
      <c r="CO305" s="61"/>
      <c r="CP305" s="61"/>
      <c r="CQ305" s="61"/>
      <c r="CR305" s="61"/>
      <c r="CS305" s="61"/>
      <c r="CT305" s="61"/>
      <c r="CU305" s="61"/>
      <c r="CV305" s="61"/>
      <c r="CW305" s="61"/>
      <c r="CX305" s="61"/>
      <c r="CY305" s="61"/>
      <c r="CZ305" s="61"/>
      <c r="DA305" s="61"/>
      <c r="DB305" s="61"/>
    </row>
    <row r="306" spans="1:106" s="58" customFormat="1" ht="20.100000000000001" customHeight="1">
      <c r="A306" s="117"/>
      <c r="B306" s="840"/>
      <c r="C306" s="812"/>
      <c r="D306" s="814"/>
      <c r="E306" s="814"/>
      <c r="F306" s="795"/>
      <c r="G306" s="122">
        <f>$F$305*G305</f>
        <v>0</v>
      </c>
      <c r="H306" s="122">
        <f t="shared" ref="H306:AK306" si="152">$F$305*H305</f>
        <v>0</v>
      </c>
      <c r="I306" s="122">
        <f t="shared" si="152"/>
        <v>0</v>
      </c>
      <c r="J306" s="122">
        <f t="shared" si="152"/>
        <v>0</v>
      </c>
      <c r="K306" s="122">
        <f t="shared" si="152"/>
        <v>0</v>
      </c>
      <c r="L306" s="122">
        <f t="shared" si="152"/>
        <v>0</v>
      </c>
      <c r="M306" s="122">
        <f t="shared" si="152"/>
        <v>0</v>
      </c>
      <c r="N306" s="122">
        <f t="shared" si="152"/>
        <v>0</v>
      </c>
      <c r="O306" s="122">
        <f t="shared" si="152"/>
        <v>0</v>
      </c>
      <c r="P306" s="122">
        <f t="shared" si="152"/>
        <v>0</v>
      </c>
      <c r="Q306" s="122">
        <f t="shared" si="152"/>
        <v>0</v>
      </c>
      <c r="R306" s="122">
        <f t="shared" si="152"/>
        <v>0</v>
      </c>
      <c r="S306" s="122">
        <f t="shared" si="152"/>
        <v>0</v>
      </c>
      <c r="T306" s="122">
        <f t="shared" si="152"/>
        <v>0</v>
      </c>
      <c r="U306" s="122">
        <f t="shared" si="152"/>
        <v>0</v>
      </c>
      <c r="V306" s="122">
        <f t="shared" si="152"/>
        <v>0</v>
      </c>
      <c r="W306" s="122">
        <f t="shared" si="152"/>
        <v>0</v>
      </c>
      <c r="X306" s="122">
        <f t="shared" si="152"/>
        <v>0</v>
      </c>
      <c r="Y306" s="122">
        <f t="shared" si="152"/>
        <v>0</v>
      </c>
      <c r="Z306" s="122">
        <f t="shared" si="152"/>
        <v>0</v>
      </c>
      <c r="AA306" s="122">
        <f t="shared" si="152"/>
        <v>0</v>
      </c>
      <c r="AB306" s="122">
        <f t="shared" si="152"/>
        <v>0</v>
      </c>
      <c r="AC306" s="122">
        <f t="shared" si="152"/>
        <v>0</v>
      </c>
      <c r="AD306" s="122">
        <f t="shared" si="152"/>
        <v>0</v>
      </c>
      <c r="AE306" s="122">
        <f t="shared" si="152"/>
        <v>0</v>
      </c>
      <c r="AF306" s="122">
        <f t="shared" si="152"/>
        <v>0</v>
      </c>
      <c r="AG306" s="122">
        <f t="shared" si="152"/>
        <v>0</v>
      </c>
      <c r="AH306" s="122">
        <f t="shared" si="152"/>
        <v>0</v>
      </c>
      <c r="AI306" s="122">
        <f t="shared" si="152"/>
        <v>0</v>
      </c>
      <c r="AJ306" s="122">
        <f t="shared" si="152"/>
        <v>0</v>
      </c>
      <c r="AK306" s="122">
        <f t="shared" si="152"/>
        <v>0</v>
      </c>
      <c r="AL306" s="122">
        <f>F305*AL305</f>
        <v>0</v>
      </c>
      <c r="AM306" s="61"/>
      <c r="AN306" s="61"/>
      <c r="AO306" s="61"/>
      <c r="AP306" s="61"/>
      <c r="AQ306" s="61"/>
      <c r="AR306" s="61"/>
      <c r="AS306" s="61"/>
      <c r="AT306" s="61"/>
      <c r="AU306" s="61"/>
      <c r="AV306" s="61"/>
      <c r="AW306" s="61"/>
      <c r="AX306" s="61"/>
      <c r="AY306" s="61"/>
      <c r="AZ306" s="61"/>
      <c r="BA306" s="61"/>
      <c r="BB306" s="61"/>
      <c r="BC306" s="61"/>
      <c r="BD306" s="61"/>
      <c r="BE306" s="61"/>
      <c r="BF306" s="61"/>
      <c r="BG306" s="61"/>
      <c r="BH306" s="61"/>
      <c r="BI306" s="61"/>
      <c r="BJ306" s="61"/>
      <c r="BK306" s="61"/>
      <c r="BL306" s="61"/>
      <c r="BM306" s="61"/>
      <c r="BN306" s="61"/>
      <c r="BO306" s="61"/>
      <c r="BP306" s="61"/>
      <c r="BQ306" s="61"/>
      <c r="BR306" s="61"/>
      <c r="BS306" s="61"/>
      <c r="BT306" s="61"/>
      <c r="BU306" s="61"/>
      <c r="BV306" s="61"/>
      <c r="BW306" s="61"/>
      <c r="BX306" s="61"/>
      <c r="BY306" s="61"/>
      <c r="BZ306" s="61"/>
      <c r="CA306" s="61"/>
      <c r="CB306" s="61"/>
      <c r="CC306" s="61"/>
      <c r="CD306" s="61"/>
      <c r="CE306" s="61"/>
      <c r="CF306" s="61"/>
      <c r="CG306" s="61"/>
      <c r="CH306" s="61"/>
      <c r="CI306" s="61"/>
      <c r="CJ306" s="61"/>
      <c r="CK306" s="61"/>
      <c r="CL306" s="61"/>
      <c r="CM306" s="61"/>
      <c r="CN306" s="61"/>
      <c r="CO306" s="61"/>
      <c r="CP306" s="61"/>
      <c r="CQ306" s="61"/>
      <c r="CR306" s="61"/>
      <c r="CS306" s="61"/>
      <c r="CT306" s="61"/>
      <c r="CU306" s="61"/>
      <c r="CV306" s="61"/>
      <c r="CW306" s="61"/>
      <c r="CX306" s="61"/>
      <c r="CY306" s="61"/>
      <c r="CZ306" s="61"/>
      <c r="DA306" s="61"/>
      <c r="DB306" s="61"/>
    </row>
    <row r="307" spans="1:106" s="58" customFormat="1" ht="20.100000000000001" customHeight="1">
      <c r="A307" s="117" t="s">
        <v>425</v>
      </c>
      <c r="B307" s="840"/>
      <c r="C307" s="811" t="s">
        <v>165</v>
      </c>
      <c r="D307" s="813" t="str">
        <f>[76]납품수량!C153</f>
        <v>GLASS REINFORCEMENT LH</v>
      </c>
      <c r="E307" s="813" t="str">
        <f>[76]납품수량!D153</f>
        <v>P32E</v>
      </c>
      <c r="F307" s="794">
        <f>VLOOKUP(C307,'[72]납품수량(영업)'!$C$3:$F$260,4,FALSE)</f>
        <v>0</v>
      </c>
      <c r="G307" s="122">
        <f>VLOOKUP($C$307,[77]납품수량!$B$3:$AI$200,G1,FALSE)</f>
        <v>0</v>
      </c>
      <c r="H307" s="122">
        <f>VLOOKUP($C$307,[77]납품수량!$B$3:$AI$200,H1,FALSE)</f>
        <v>0</v>
      </c>
      <c r="I307" s="122">
        <f>VLOOKUP($C$307,[77]납품수량!$B$3:$AI$200,I1,FALSE)</f>
        <v>0</v>
      </c>
      <c r="J307" s="122">
        <f>VLOOKUP($C$307,[77]납품수량!$B$3:$AI$200,J1,FALSE)</f>
        <v>0</v>
      </c>
      <c r="K307" s="122">
        <f>VLOOKUP($C$307,[77]납품수량!$B$3:$AI$200,K1,FALSE)</f>
        <v>0</v>
      </c>
      <c r="L307" s="122">
        <f>VLOOKUP($C$307,[77]납품수량!$B$3:$AI$200,L1,FALSE)</f>
        <v>0</v>
      </c>
      <c r="M307" s="122">
        <f>VLOOKUP($C$307,[77]납품수량!$B$3:$AI$200,M1,FALSE)</f>
        <v>0</v>
      </c>
      <c r="N307" s="122">
        <f>VLOOKUP($C$307,[77]납품수량!$B$3:$AI$200,N1,FALSE)</f>
        <v>0</v>
      </c>
      <c r="O307" s="122">
        <f>VLOOKUP($C$307,[77]납품수량!$B$3:$AI$200,O1,FALSE)</f>
        <v>0</v>
      </c>
      <c r="P307" s="122">
        <f>VLOOKUP($C$307,[77]납품수량!$B$3:$AI$200,P1,FALSE)</f>
        <v>0</v>
      </c>
      <c r="Q307" s="122">
        <f>VLOOKUP($C$307,[77]납품수량!$B$3:$AI$200,Q1,FALSE)</f>
        <v>0</v>
      </c>
      <c r="R307" s="122">
        <f>VLOOKUP($C$307,[77]납품수량!$B$3:$AI$200,R1,FALSE)</f>
        <v>0</v>
      </c>
      <c r="S307" s="122">
        <f>VLOOKUP($C$307,[77]납품수량!$B$3:$AI$200,S1,FALSE)</f>
        <v>0</v>
      </c>
      <c r="T307" s="122">
        <f>VLOOKUP($C$307,[77]납품수량!$B$3:$AI$200,T1,FALSE)</f>
        <v>0</v>
      </c>
      <c r="U307" s="122">
        <f>VLOOKUP($C$307,[77]납품수량!$B$3:$AI$200,U1,FALSE)</f>
        <v>0</v>
      </c>
      <c r="V307" s="122">
        <f>VLOOKUP($C$307,[77]납품수량!$B$3:$AI$200,V1,FALSE)</f>
        <v>0</v>
      </c>
      <c r="W307" s="122">
        <f>VLOOKUP($C$307,[77]납품수량!$B$3:$AI$200,W1,FALSE)</f>
        <v>0</v>
      </c>
      <c r="X307" s="122">
        <f>VLOOKUP($C$307,[77]납품수량!$B$3:$AI$200,X1,FALSE)</f>
        <v>0</v>
      </c>
      <c r="Y307" s="122">
        <f>VLOOKUP($C$307,[77]납품수량!$B$3:$AI$200,Y1,FALSE)</f>
        <v>0</v>
      </c>
      <c r="Z307" s="122">
        <f>VLOOKUP($C$307,[77]납품수량!$B$3:$AI$200,Z1,FALSE)</f>
        <v>0</v>
      </c>
      <c r="AA307" s="122">
        <f>VLOOKUP($C$307,[77]납품수량!$B$3:$AI$200,AA1,FALSE)</f>
        <v>0</v>
      </c>
      <c r="AB307" s="122">
        <f>VLOOKUP($C$307,[77]납품수량!$B$3:$AI$200,AB1,FALSE)</f>
        <v>0</v>
      </c>
      <c r="AC307" s="122">
        <f>VLOOKUP($C$307,[77]납품수량!$B$3:$AI$200,AC1,FALSE)</f>
        <v>0</v>
      </c>
      <c r="AD307" s="122">
        <f>VLOOKUP($C$307,[77]납품수량!$B$3:$AI$200,AD1,FALSE)</f>
        <v>0</v>
      </c>
      <c r="AE307" s="122">
        <f>VLOOKUP($C$307,[77]납품수량!$B$3:$AI$200,AE1,FALSE)</f>
        <v>0</v>
      </c>
      <c r="AF307" s="122">
        <f>VLOOKUP($C$307,[77]납품수량!$B$3:$AI$200,AF1,FALSE)</f>
        <v>0</v>
      </c>
      <c r="AG307" s="122">
        <f>VLOOKUP($C$307,[77]납품수량!$B$3:$AI$200,AG1,FALSE)</f>
        <v>0</v>
      </c>
      <c r="AH307" s="122">
        <f>VLOOKUP($C$307,[77]납품수량!$B$3:$AI$200,AH1,FALSE)</f>
        <v>0</v>
      </c>
      <c r="AI307" s="122">
        <f>VLOOKUP($C$307,[77]납품수량!$B$3:$AI$200,AI1,FALSE)</f>
        <v>0</v>
      </c>
      <c r="AJ307" s="122">
        <f>VLOOKUP($C$307,[77]납품수량!$B$3:$AI$200,AJ1,FALSE)</f>
        <v>0</v>
      </c>
      <c r="AK307" s="122">
        <f>VLOOKUP($C$307,[77]납품수량!$B$3:$AI$200,AK1,FALSE)</f>
        <v>0</v>
      </c>
      <c r="AL307" s="122">
        <f>SUM(G307:AK307)</f>
        <v>0</v>
      </c>
      <c r="AM307" s="61"/>
      <c r="AN307" s="61"/>
      <c r="AO307" s="61"/>
      <c r="AP307" s="61"/>
      <c r="AQ307" s="61"/>
      <c r="AR307" s="61"/>
      <c r="AS307" s="61"/>
      <c r="AT307" s="61"/>
      <c r="AU307" s="61"/>
      <c r="AV307" s="61"/>
      <c r="AW307" s="61"/>
      <c r="AX307" s="61"/>
      <c r="AY307" s="61"/>
      <c r="AZ307" s="61"/>
      <c r="BA307" s="61"/>
      <c r="BB307" s="61"/>
      <c r="BC307" s="61"/>
      <c r="BD307" s="61"/>
      <c r="BE307" s="61"/>
      <c r="BF307" s="61"/>
      <c r="BG307" s="61"/>
      <c r="BH307" s="61"/>
      <c r="BI307" s="61"/>
      <c r="BJ307" s="61"/>
      <c r="BK307" s="61"/>
      <c r="BL307" s="61"/>
      <c r="BM307" s="61"/>
      <c r="BN307" s="61"/>
      <c r="BO307" s="61"/>
      <c r="BP307" s="61"/>
      <c r="BQ307" s="61"/>
      <c r="BR307" s="61"/>
      <c r="BS307" s="61"/>
      <c r="BT307" s="61"/>
      <c r="BU307" s="61"/>
      <c r="BV307" s="61"/>
      <c r="BW307" s="61"/>
      <c r="BX307" s="61"/>
      <c r="BY307" s="61"/>
      <c r="BZ307" s="61"/>
      <c r="CA307" s="61"/>
      <c r="CB307" s="61"/>
      <c r="CC307" s="61"/>
      <c r="CD307" s="61"/>
      <c r="CE307" s="61"/>
      <c r="CF307" s="61"/>
      <c r="CG307" s="61"/>
      <c r="CH307" s="61"/>
      <c r="CI307" s="61"/>
      <c r="CJ307" s="61"/>
      <c r="CK307" s="61"/>
      <c r="CL307" s="61"/>
      <c r="CM307" s="61"/>
      <c r="CN307" s="61"/>
      <c r="CO307" s="61"/>
      <c r="CP307" s="61"/>
      <c r="CQ307" s="61"/>
      <c r="CR307" s="61"/>
      <c r="CS307" s="61"/>
      <c r="CT307" s="61"/>
      <c r="CU307" s="61"/>
      <c r="CV307" s="61"/>
      <c r="CW307" s="61"/>
      <c r="CX307" s="61"/>
      <c r="CY307" s="61"/>
      <c r="CZ307" s="61"/>
      <c r="DA307" s="61"/>
      <c r="DB307" s="61"/>
    </row>
    <row r="308" spans="1:106" s="58" customFormat="1" ht="20.100000000000001" customHeight="1">
      <c r="A308" s="117"/>
      <c r="B308" s="840"/>
      <c r="C308" s="812"/>
      <c r="D308" s="814"/>
      <c r="E308" s="814"/>
      <c r="F308" s="795"/>
      <c r="G308" s="122">
        <f>$F$307*G307</f>
        <v>0</v>
      </c>
      <c r="H308" s="122">
        <f t="shared" ref="H308:AK308" si="153">$F$307*H307</f>
        <v>0</v>
      </c>
      <c r="I308" s="122">
        <f t="shared" si="153"/>
        <v>0</v>
      </c>
      <c r="J308" s="122">
        <f t="shared" si="153"/>
        <v>0</v>
      </c>
      <c r="K308" s="122">
        <f t="shared" si="153"/>
        <v>0</v>
      </c>
      <c r="L308" s="122">
        <f t="shared" si="153"/>
        <v>0</v>
      </c>
      <c r="M308" s="122">
        <f t="shared" si="153"/>
        <v>0</v>
      </c>
      <c r="N308" s="122">
        <f t="shared" si="153"/>
        <v>0</v>
      </c>
      <c r="O308" s="122">
        <f t="shared" si="153"/>
        <v>0</v>
      </c>
      <c r="P308" s="122">
        <f t="shared" si="153"/>
        <v>0</v>
      </c>
      <c r="Q308" s="122">
        <f t="shared" si="153"/>
        <v>0</v>
      </c>
      <c r="R308" s="122">
        <f t="shared" si="153"/>
        <v>0</v>
      </c>
      <c r="S308" s="122">
        <f t="shared" si="153"/>
        <v>0</v>
      </c>
      <c r="T308" s="122">
        <f t="shared" si="153"/>
        <v>0</v>
      </c>
      <c r="U308" s="122">
        <f t="shared" si="153"/>
        <v>0</v>
      </c>
      <c r="V308" s="122">
        <f t="shared" si="153"/>
        <v>0</v>
      </c>
      <c r="W308" s="122">
        <f t="shared" si="153"/>
        <v>0</v>
      </c>
      <c r="X308" s="122">
        <f t="shared" si="153"/>
        <v>0</v>
      </c>
      <c r="Y308" s="122">
        <f t="shared" si="153"/>
        <v>0</v>
      </c>
      <c r="Z308" s="122">
        <f t="shared" si="153"/>
        <v>0</v>
      </c>
      <c r="AA308" s="122">
        <f t="shared" si="153"/>
        <v>0</v>
      </c>
      <c r="AB308" s="122">
        <f t="shared" si="153"/>
        <v>0</v>
      </c>
      <c r="AC308" s="122">
        <f t="shared" si="153"/>
        <v>0</v>
      </c>
      <c r="AD308" s="122">
        <f t="shared" si="153"/>
        <v>0</v>
      </c>
      <c r="AE308" s="122">
        <f t="shared" si="153"/>
        <v>0</v>
      </c>
      <c r="AF308" s="122">
        <f t="shared" si="153"/>
        <v>0</v>
      </c>
      <c r="AG308" s="122">
        <f t="shared" si="153"/>
        <v>0</v>
      </c>
      <c r="AH308" s="122">
        <f t="shared" si="153"/>
        <v>0</v>
      </c>
      <c r="AI308" s="122">
        <f t="shared" si="153"/>
        <v>0</v>
      </c>
      <c r="AJ308" s="122">
        <f t="shared" si="153"/>
        <v>0</v>
      </c>
      <c r="AK308" s="122">
        <f t="shared" si="153"/>
        <v>0</v>
      </c>
      <c r="AL308" s="122">
        <f>F307*AL307</f>
        <v>0</v>
      </c>
      <c r="AM308" s="61"/>
      <c r="AN308" s="61"/>
      <c r="AO308" s="61"/>
      <c r="AP308" s="61"/>
      <c r="AQ308" s="61"/>
      <c r="AR308" s="61"/>
      <c r="AS308" s="61"/>
      <c r="AT308" s="61"/>
      <c r="AU308" s="61"/>
      <c r="AV308" s="61"/>
      <c r="AW308" s="61"/>
      <c r="AX308" s="61"/>
      <c r="AY308" s="61"/>
      <c r="AZ308" s="61"/>
      <c r="BA308" s="61"/>
      <c r="BB308" s="61"/>
      <c r="BC308" s="61"/>
      <c r="BD308" s="61"/>
      <c r="BE308" s="61"/>
      <c r="BF308" s="61"/>
      <c r="BG308" s="61"/>
      <c r="BH308" s="61"/>
      <c r="BI308" s="61"/>
      <c r="BJ308" s="61"/>
      <c r="BK308" s="61"/>
      <c r="BL308" s="61"/>
      <c r="BM308" s="61"/>
      <c r="BN308" s="61"/>
      <c r="BO308" s="61"/>
      <c r="BP308" s="61"/>
      <c r="BQ308" s="61"/>
      <c r="BR308" s="61"/>
      <c r="BS308" s="61"/>
      <c r="BT308" s="61"/>
      <c r="BU308" s="61"/>
      <c r="BV308" s="61"/>
      <c r="BW308" s="61"/>
      <c r="BX308" s="61"/>
      <c r="BY308" s="61"/>
      <c r="BZ308" s="61"/>
      <c r="CA308" s="61"/>
      <c r="CB308" s="61"/>
      <c r="CC308" s="61"/>
      <c r="CD308" s="61"/>
      <c r="CE308" s="61"/>
      <c r="CF308" s="61"/>
      <c r="CG308" s="61"/>
      <c r="CH308" s="61"/>
      <c r="CI308" s="61"/>
      <c r="CJ308" s="61"/>
      <c r="CK308" s="61"/>
      <c r="CL308" s="61"/>
      <c r="CM308" s="61"/>
      <c r="CN308" s="61"/>
      <c r="CO308" s="61"/>
      <c r="CP308" s="61"/>
      <c r="CQ308" s="61"/>
      <c r="CR308" s="61"/>
      <c r="CS308" s="61"/>
      <c r="CT308" s="61"/>
      <c r="CU308" s="61"/>
      <c r="CV308" s="61"/>
      <c r="CW308" s="61"/>
      <c r="CX308" s="61"/>
      <c r="CY308" s="61"/>
      <c r="CZ308" s="61"/>
      <c r="DA308" s="61"/>
      <c r="DB308" s="61"/>
    </row>
    <row r="309" spans="1:106" s="58" customFormat="1" ht="20.100000000000001" customHeight="1">
      <c r="A309" s="117" t="s">
        <v>425</v>
      </c>
      <c r="B309" s="840"/>
      <c r="C309" s="811" t="s">
        <v>624</v>
      </c>
      <c r="D309" s="813" t="str">
        <f>[76]납품수량!C154</f>
        <v>GLASS REINFORCEMENT RH</v>
      </c>
      <c r="E309" s="813" t="str">
        <f>[76]납품수량!D154</f>
        <v>P32E</v>
      </c>
      <c r="F309" s="794">
        <f>VLOOKUP(C309,'[72]납품수량(영업)'!$C$3:$F$260,4,FALSE)</f>
        <v>0</v>
      </c>
      <c r="G309" s="122">
        <f>VLOOKUP($C$309,[77]납품수량!$B$3:$AI$200,G1,FALSE)</f>
        <v>0</v>
      </c>
      <c r="H309" s="122">
        <f>VLOOKUP($C$309,[77]납품수량!$B$3:$AI$200,H1,FALSE)</f>
        <v>0</v>
      </c>
      <c r="I309" s="122">
        <f>VLOOKUP($C$309,[77]납품수량!$B$3:$AI$200,I1,FALSE)</f>
        <v>0</v>
      </c>
      <c r="J309" s="122">
        <f>VLOOKUP($C$309,[77]납품수량!$B$3:$AI$200,J1,FALSE)</f>
        <v>0</v>
      </c>
      <c r="K309" s="122">
        <f>VLOOKUP($C$309,[77]납품수량!$B$3:$AI$200,K1,FALSE)</f>
        <v>0</v>
      </c>
      <c r="L309" s="122">
        <f>VLOOKUP($C$309,[77]납품수량!$B$3:$AI$200,L1,FALSE)</f>
        <v>0</v>
      </c>
      <c r="M309" s="122">
        <f>VLOOKUP($C$309,[77]납품수량!$B$3:$AI$200,M1,FALSE)</f>
        <v>0</v>
      </c>
      <c r="N309" s="122">
        <f>VLOOKUP($C$309,[77]납품수량!$B$3:$AI$200,N1,FALSE)</f>
        <v>0</v>
      </c>
      <c r="O309" s="122">
        <f>VLOOKUP($C$309,[77]납품수량!$B$3:$AI$200,O1,FALSE)</f>
        <v>0</v>
      </c>
      <c r="P309" s="122">
        <f>VLOOKUP($C$309,[77]납품수량!$B$3:$AI$200,P1,FALSE)</f>
        <v>0</v>
      </c>
      <c r="Q309" s="122">
        <f>VLOOKUP($C$309,[77]납품수량!$B$3:$AI$200,Q1,FALSE)</f>
        <v>0</v>
      </c>
      <c r="R309" s="122">
        <f>VLOOKUP($C$309,[77]납품수량!$B$3:$AI$200,R1,FALSE)</f>
        <v>0</v>
      </c>
      <c r="S309" s="122">
        <f>VLOOKUP($C$309,[77]납품수량!$B$3:$AI$200,S1,FALSE)</f>
        <v>0</v>
      </c>
      <c r="T309" s="122">
        <f>VLOOKUP($C$309,[77]납품수량!$B$3:$AI$200,T1,FALSE)</f>
        <v>0</v>
      </c>
      <c r="U309" s="122">
        <f>VLOOKUP($C$309,[77]납품수량!$B$3:$AI$200,U1,FALSE)</f>
        <v>0</v>
      </c>
      <c r="V309" s="122">
        <f>VLOOKUP($C$309,[77]납품수량!$B$3:$AI$200,V1,FALSE)</f>
        <v>0</v>
      </c>
      <c r="W309" s="122">
        <f>VLOOKUP($C$309,[77]납품수량!$B$3:$AI$200,W1,FALSE)</f>
        <v>0</v>
      </c>
      <c r="X309" s="122">
        <f>VLOOKUP($C$309,[77]납품수량!$B$3:$AI$200,X1,FALSE)</f>
        <v>0</v>
      </c>
      <c r="Y309" s="122">
        <f>VLOOKUP($C$309,[77]납품수량!$B$3:$AI$200,Y1,FALSE)</f>
        <v>0</v>
      </c>
      <c r="Z309" s="122">
        <f>VLOOKUP($C$309,[77]납품수량!$B$3:$AI$200,Z1,FALSE)</f>
        <v>0</v>
      </c>
      <c r="AA309" s="122">
        <f>VLOOKUP($C$309,[77]납품수량!$B$3:$AI$200,AA1,FALSE)</f>
        <v>0</v>
      </c>
      <c r="AB309" s="122">
        <f>VLOOKUP($C$309,[77]납품수량!$B$3:$AI$200,AB1,FALSE)</f>
        <v>0</v>
      </c>
      <c r="AC309" s="122">
        <f>VLOOKUP($C$309,[77]납품수량!$B$3:$AI$200,AC1,FALSE)</f>
        <v>0</v>
      </c>
      <c r="AD309" s="122">
        <f>VLOOKUP($C$309,[77]납품수량!$B$3:$AI$200,AD1,FALSE)</f>
        <v>0</v>
      </c>
      <c r="AE309" s="122">
        <f>VLOOKUP($C$309,[77]납품수량!$B$3:$AI$200,AE1,FALSE)</f>
        <v>0</v>
      </c>
      <c r="AF309" s="122">
        <f>VLOOKUP($C$309,[77]납품수량!$B$3:$AI$200,AF1,FALSE)</f>
        <v>0</v>
      </c>
      <c r="AG309" s="122">
        <f>VLOOKUP($C$309,[77]납품수량!$B$3:$AI$200,AG1,FALSE)</f>
        <v>0</v>
      </c>
      <c r="AH309" s="122">
        <f>VLOOKUP($C$309,[77]납품수량!$B$3:$AI$200,AH1,FALSE)</f>
        <v>0</v>
      </c>
      <c r="AI309" s="122">
        <f>VLOOKUP($C$309,[77]납품수량!$B$3:$AI$200,AI1,FALSE)</f>
        <v>0</v>
      </c>
      <c r="AJ309" s="122">
        <f>VLOOKUP($C$309,[77]납품수량!$B$3:$AI$200,AJ1,FALSE)</f>
        <v>0</v>
      </c>
      <c r="AK309" s="122">
        <f>VLOOKUP($C$309,[77]납품수량!$B$3:$AI$200,AK1,FALSE)</f>
        <v>0</v>
      </c>
      <c r="AL309" s="122">
        <f>SUM(G309:AK309)</f>
        <v>0</v>
      </c>
      <c r="AM309" s="61"/>
      <c r="AN309" s="61"/>
      <c r="AO309" s="61"/>
      <c r="AP309" s="61"/>
      <c r="AQ309" s="61"/>
      <c r="AR309" s="61"/>
      <c r="AS309" s="61"/>
      <c r="AT309" s="61"/>
      <c r="AU309" s="61"/>
      <c r="AV309" s="61"/>
      <c r="AW309" s="61"/>
      <c r="AX309" s="61"/>
      <c r="AY309" s="61"/>
      <c r="AZ309" s="61"/>
      <c r="BA309" s="61"/>
      <c r="BB309" s="61"/>
      <c r="BC309" s="61"/>
      <c r="BD309" s="61"/>
      <c r="BE309" s="61"/>
      <c r="BF309" s="61"/>
      <c r="BG309" s="61"/>
      <c r="BH309" s="61"/>
      <c r="BI309" s="61"/>
      <c r="BJ309" s="61"/>
      <c r="BK309" s="61"/>
      <c r="BL309" s="61"/>
      <c r="BM309" s="61"/>
      <c r="BN309" s="61"/>
      <c r="BO309" s="61"/>
      <c r="BP309" s="61"/>
      <c r="BQ309" s="61"/>
      <c r="BR309" s="61"/>
      <c r="BS309" s="61"/>
      <c r="BT309" s="61"/>
      <c r="BU309" s="61"/>
      <c r="BV309" s="61"/>
      <c r="BW309" s="61"/>
      <c r="BX309" s="61"/>
      <c r="BY309" s="61"/>
      <c r="BZ309" s="61"/>
      <c r="CA309" s="61"/>
      <c r="CB309" s="61"/>
      <c r="CC309" s="61"/>
      <c r="CD309" s="61"/>
      <c r="CE309" s="61"/>
      <c r="CF309" s="61"/>
      <c r="CG309" s="61"/>
      <c r="CH309" s="61"/>
      <c r="CI309" s="61"/>
      <c r="CJ309" s="61"/>
      <c r="CK309" s="61"/>
      <c r="CL309" s="61"/>
      <c r="CM309" s="61"/>
      <c r="CN309" s="61"/>
      <c r="CO309" s="61"/>
      <c r="CP309" s="61"/>
      <c r="CQ309" s="61"/>
      <c r="CR309" s="61"/>
      <c r="CS309" s="61"/>
      <c r="CT309" s="61"/>
      <c r="CU309" s="61"/>
      <c r="CV309" s="61"/>
      <c r="CW309" s="61"/>
      <c r="CX309" s="61"/>
      <c r="CY309" s="61"/>
      <c r="CZ309" s="61"/>
      <c r="DA309" s="61"/>
      <c r="DB309" s="61"/>
    </row>
    <row r="310" spans="1:106" s="58" customFormat="1" ht="20.100000000000001" customHeight="1">
      <c r="A310" s="117"/>
      <c r="B310" s="840"/>
      <c r="C310" s="812"/>
      <c r="D310" s="814"/>
      <c r="E310" s="814"/>
      <c r="F310" s="795"/>
      <c r="G310" s="122">
        <f>$F$309*G309</f>
        <v>0</v>
      </c>
      <c r="H310" s="122">
        <f t="shared" ref="H310:AK310" si="154">$F$309*H309</f>
        <v>0</v>
      </c>
      <c r="I310" s="122">
        <f t="shared" si="154"/>
        <v>0</v>
      </c>
      <c r="J310" s="122">
        <f t="shared" si="154"/>
        <v>0</v>
      </c>
      <c r="K310" s="122">
        <f t="shared" si="154"/>
        <v>0</v>
      </c>
      <c r="L310" s="122">
        <f t="shared" si="154"/>
        <v>0</v>
      </c>
      <c r="M310" s="122">
        <f t="shared" si="154"/>
        <v>0</v>
      </c>
      <c r="N310" s="122">
        <f t="shared" si="154"/>
        <v>0</v>
      </c>
      <c r="O310" s="122">
        <f t="shared" si="154"/>
        <v>0</v>
      </c>
      <c r="P310" s="122">
        <f t="shared" si="154"/>
        <v>0</v>
      </c>
      <c r="Q310" s="122">
        <f t="shared" si="154"/>
        <v>0</v>
      </c>
      <c r="R310" s="122">
        <f t="shared" si="154"/>
        <v>0</v>
      </c>
      <c r="S310" s="122">
        <f t="shared" si="154"/>
        <v>0</v>
      </c>
      <c r="T310" s="122">
        <f t="shared" si="154"/>
        <v>0</v>
      </c>
      <c r="U310" s="122">
        <f t="shared" si="154"/>
        <v>0</v>
      </c>
      <c r="V310" s="122">
        <f t="shared" si="154"/>
        <v>0</v>
      </c>
      <c r="W310" s="122">
        <f t="shared" si="154"/>
        <v>0</v>
      </c>
      <c r="X310" s="122">
        <f t="shared" si="154"/>
        <v>0</v>
      </c>
      <c r="Y310" s="122">
        <f t="shared" si="154"/>
        <v>0</v>
      </c>
      <c r="Z310" s="122">
        <f t="shared" si="154"/>
        <v>0</v>
      </c>
      <c r="AA310" s="122">
        <f t="shared" si="154"/>
        <v>0</v>
      </c>
      <c r="AB310" s="122">
        <f t="shared" si="154"/>
        <v>0</v>
      </c>
      <c r="AC310" s="122">
        <f t="shared" si="154"/>
        <v>0</v>
      </c>
      <c r="AD310" s="122">
        <f t="shared" si="154"/>
        <v>0</v>
      </c>
      <c r="AE310" s="122">
        <f t="shared" si="154"/>
        <v>0</v>
      </c>
      <c r="AF310" s="122">
        <f t="shared" si="154"/>
        <v>0</v>
      </c>
      <c r="AG310" s="122">
        <f t="shared" si="154"/>
        <v>0</v>
      </c>
      <c r="AH310" s="122">
        <f t="shared" si="154"/>
        <v>0</v>
      </c>
      <c r="AI310" s="122">
        <f t="shared" si="154"/>
        <v>0</v>
      </c>
      <c r="AJ310" s="122">
        <f t="shared" si="154"/>
        <v>0</v>
      </c>
      <c r="AK310" s="122">
        <f t="shared" si="154"/>
        <v>0</v>
      </c>
      <c r="AL310" s="122">
        <f>F309*AL309</f>
        <v>0</v>
      </c>
      <c r="AM310" s="61"/>
      <c r="AN310" s="61"/>
      <c r="AO310" s="61"/>
      <c r="AP310" s="61"/>
      <c r="AQ310" s="61"/>
      <c r="AR310" s="61"/>
      <c r="AS310" s="61"/>
      <c r="AT310" s="61"/>
      <c r="AU310" s="61"/>
      <c r="AV310" s="61"/>
      <c r="AW310" s="61"/>
      <c r="AX310" s="61"/>
      <c r="AY310" s="61"/>
      <c r="AZ310" s="61"/>
      <c r="BA310" s="61"/>
      <c r="BB310" s="61"/>
      <c r="BC310" s="61"/>
      <c r="BD310" s="61"/>
      <c r="BE310" s="61"/>
      <c r="BF310" s="61"/>
      <c r="BG310" s="61"/>
      <c r="BH310" s="61"/>
      <c r="BI310" s="61"/>
      <c r="BJ310" s="61"/>
      <c r="BK310" s="61"/>
      <c r="BL310" s="61"/>
      <c r="BM310" s="61"/>
      <c r="BN310" s="61"/>
      <c r="BO310" s="61"/>
      <c r="BP310" s="61"/>
      <c r="BQ310" s="61"/>
      <c r="BR310" s="61"/>
      <c r="BS310" s="61"/>
      <c r="BT310" s="61"/>
      <c r="BU310" s="61"/>
      <c r="BV310" s="61"/>
      <c r="BW310" s="61"/>
      <c r="BX310" s="61"/>
      <c r="BY310" s="61"/>
      <c r="BZ310" s="61"/>
      <c r="CA310" s="61"/>
      <c r="CB310" s="61"/>
      <c r="CC310" s="61"/>
      <c r="CD310" s="61"/>
      <c r="CE310" s="61"/>
      <c r="CF310" s="61"/>
      <c r="CG310" s="61"/>
      <c r="CH310" s="61"/>
      <c r="CI310" s="61"/>
      <c r="CJ310" s="61"/>
      <c r="CK310" s="61"/>
      <c r="CL310" s="61"/>
      <c r="CM310" s="61"/>
      <c r="CN310" s="61"/>
      <c r="CO310" s="61"/>
      <c r="CP310" s="61"/>
      <c r="CQ310" s="61"/>
      <c r="CR310" s="61"/>
      <c r="CS310" s="61"/>
      <c r="CT310" s="61"/>
      <c r="CU310" s="61"/>
      <c r="CV310" s="61"/>
      <c r="CW310" s="61"/>
      <c r="CX310" s="61"/>
      <c r="CY310" s="61"/>
      <c r="CZ310" s="61"/>
      <c r="DA310" s="61"/>
      <c r="DB310" s="61"/>
    </row>
    <row r="311" spans="1:106" s="58" customFormat="1" ht="20.100000000000001" customHeight="1">
      <c r="A311" s="117" t="s">
        <v>425</v>
      </c>
      <c r="B311" s="840"/>
      <c r="C311" s="809" t="s">
        <v>625</v>
      </c>
      <c r="D311" s="794" t="str">
        <f>[76]납품수량!C155</f>
        <v>GLASS REINFORCEMENT ASSY</v>
      </c>
      <c r="E311" s="794" t="str">
        <f>[76]납품수량!D155</f>
        <v>DH</v>
      </c>
      <c r="F311" s="794">
        <f>VLOOKUP(C311,'[72]납품수량(영업)'!$C$3:$F$260,4,FALSE)</f>
        <v>0</v>
      </c>
      <c r="G311" s="122">
        <f>VLOOKUP($C$311,[77]납품수량!$B$3:$AI$200,G1,FALSE)</f>
        <v>0</v>
      </c>
      <c r="H311" s="122">
        <f>VLOOKUP($C$311,[77]납품수량!$B$3:$AI$200,H1,FALSE)</f>
        <v>0</v>
      </c>
      <c r="I311" s="122">
        <f>VLOOKUP($C$311,[77]납품수량!$B$3:$AI$200,I1,FALSE)</f>
        <v>0</v>
      </c>
      <c r="J311" s="122">
        <f>VLOOKUP($C$311,[77]납품수량!$B$3:$AI$200,J1,FALSE)</f>
        <v>0</v>
      </c>
      <c r="K311" s="122">
        <f>VLOOKUP($C$311,[77]납품수량!$B$3:$AI$200,K1,FALSE)</f>
        <v>0</v>
      </c>
      <c r="L311" s="122">
        <f>VLOOKUP($C$311,[77]납품수량!$B$3:$AI$200,L1,FALSE)</f>
        <v>0</v>
      </c>
      <c r="M311" s="122">
        <f>VLOOKUP($C$311,[77]납품수량!$B$3:$AI$200,M1,FALSE)</f>
        <v>0</v>
      </c>
      <c r="N311" s="122">
        <f>VLOOKUP($C$311,[77]납품수량!$B$3:$AI$200,N1,FALSE)</f>
        <v>0</v>
      </c>
      <c r="O311" s="122">
        <f>VLOOKUP($C$311,[77]납품수량!$B$3:$AI$200,O1,FALSE)</f>
        <v>0</v>
      </c>
      <c r="P311" s="122">
        <f>VLOOKUP($C$311,[77]납품수량!$B$3:$AI$200,P1,FALSE)</f>
        <v>0</v>
      </c>
      <c r="Q311" s="122">
        <f>VLOOKUP($C$311,[77]납품수량!$B$3:$AI$200,Q1,FALSE)</f>
        <v>0</v>
      </c>
      <c r="R311" s="122">
        <f>VLOOKUP($C$311,[77]납품수량!$B$3:$AI$200,R1,FALSE)</f>
        <v>0</v>
      </c>
      <c r="S311" s="122">
        <f>VLOOKUP($C$311,[77]납품수량!$B$3:$AI$200,S1,FALSE)</f>
        <v>0</v>
      </c>
      <c r="T311" s="122">
        <f>VLOOKUP($C$311,[77]납품수량!$B$3:$AI$200,T1,FALSE)</f>
        <v>0</v>
      </c>
      <c r="U311" s="122">
        <f>VLOOKUP($C$311,[77]납품수량!$B$3:$AI$200,U1,FALSE)</f>
        <v>0</v>
      </c>
      <c r="V311" s="122">
        <f>VLOOKUP($C$311,[77]납품수량!$B$3:$AI$200,V1,FALSE)</f>
        <v>0</v>
      </c>
      <c r="W311" s="122">
        <f>VLOOKUP($C$311,[77]납품수량!$B$3:$AI$200,W1,FALSE)</f>
        <v>0</v>
      </c>
      <c r="X311" s="122">
        <f>VLOOKUP($C$311,[77]납품수량!$B$3:$AI$200,X1,FALSE)</f>
        <v>0</v>
      </c>
      <c r="Y311" s="122">
        <f>VLOOKUP($C$311,[77]납품수량!$B$3:$AI$200,Y1,FALSE)</f>
        <v>0</v>
      </c>
      <c r="Z311" s="122">
        <f>VLOOKUP($C$311,[77]납품수량!$B$3:$AI$200,Z1,FALSE)</f>
        <v>0</v>
      </c>
      <c r="AA311" s="122">
        <f>VLOOKUP($C$311,[77]납품수량!$B$3:$AI$200,AA1,FALSE)</f>
        <v>0</v>
      </c>
      <c r="AB311" s="122">
        <f>VLOOKUP($C$311,[77]납품수량!$B$3:$AI$200,AB1,FALSE)</f>
        <v>0</v>
      </c>
      <c r="AC311" s="122">
        <f>VLOOKUP($C$311,[77]납품수량!$B$3:$AI$200,AC1,FALSE)</f>
        <v>0</v>
      </c>
      <c r="AD311" s="122">
        <f>VLOOKUP($C$311,[77]납품수량!$B$3:$AI$200,AD1,FALSE)</f>
        <v>0</v>
      </c>
      <c r="AE311" s="122">
        <f>VLOOKUP($C$311,[77]납품수량!$B$3:$AI$200,AE1,FALSE)</f>
        <v>0</v>
      </c>
      <c r="AF311" s="122">
        <f>VLOOKUP($C$311,[77]납품수량!$B$3:$AI$200,AF1,FALSE)</f>
        <v>0</v>
      </c>
      <c r="AG311" s="122">
        <f>VLOOKUP($C$311,[77]납품수량!$B$3:$AI$200,AG1,FALSE)</f>
        <v>0</v>
      </c>
      <c r="AH311" s="122">
        <f>VLOOKUP($C$311,[77]납품수량!$B$3:$AI$200,AH1,FALSE)</f>
        <v>0</v>
      </c>
      <c r="AI311" s="122">
        <f>VLOOKUP($C$311,[77]납품수량!$B$3:$AI$200,AI1,FALSE)</f>
        <v>0</v>
      </c>
      <c r="AJ311" s="122">
        <f>VLOOKUP($C$311,[77]납품수량!$B$3:$AI$200,AJ1,FALSE)</f>
        <v>0</v>
      </c>
      <c r="AK311" s="122">
        <f>VLOOKUP($C$311,[77]납품수량!$B$3:$AI$200,AK1,FALSE)</f>
        <v>0</v>
      </c>
      <c r="AL311" s="122">
        <f>SUM(G311:AK311)</f>
        <v>0</v>
      </c>
      <c r="AM311" s="61"/>
      <c r="AN311" s="61"/>
      <c r="AO311" s="61"/>
      <c r="AP311" s="61"/>
      <c r="AQ311" s="61"/>
      <c r="AR311" s="61"/>
      <c r="AS311" s="61"/>
      <c r="AT311" s="61"/>
      <c r="AU311" s="61"/>
      <c r="AV311" s="61"/>
      <c r="AW311" s="61"/>
      <c r="AX311" s="61"/>
      <c r="AY311" s="61"/>
      <c r="AZ311" s="61"/>
      <c r="BA311" s="61"/>
      <c r="BB311" s="61"/>
      <c r="BC311" s="61"/>
      <c r="BD311" s="61"/>
      <c r="BE311" s="61"/>
      <c r="BF311" s="61"/>
      <c r="BG311" s="61"/>
      <c r="BH311" s="61"/>
      <c r="BI311" s="61"/>
      <c r="BJ311" s="61"/>
      <c r="BK311" s="61"/>
      <c r="BL311" s="61"/>
      <c r="BM311" s="61"/>
      <c r="BN311" s="61"/>
      <c r="BO311" s="61"/>
      <c r="BP311" s="61"/>
      <c r="BQ311" s="61"/>
      <c r="BR311" s="61"/>
      <c r="BS311" s="61"/>
      <c r="BT311" s="61"/>
      <c r="BU311" s="61"/>
      <c r="BV311" s="61"/>
      <c r="BW311" s="61"/>
      <c r="BX311" s="61"/>
      <c r="BY311" s="61"/>
      <c r="BZ311" s="61"/>
      <c r="CA311" s="61"/>
      <c r="CB311" s="61"/>
      <c r="CC311" s="61"/>
      <c r="CD311" s="61"/>
      <c r="CE311" s="61"/>
      <c r="CF311" s="61"/>
      <c r="CG311" s="61"/>
      <c r="CH311" s="61"/>
      <c r="CI311" s="61"/>
      <c r="CJ311" s="61"/>
      <c r="CK311" s="61"/>
      <c r="CL311" s="61"/>
      <c r="CM311" s="61"/>
      <c r="CN311" s="61"/>
      <c r="CO311" s="61"/>
      <c r="CP311" s="61"/>
      <c r="CQ311" s="61"/>
      <c r="CR311" s="61"/>
      <c r="CS311" s="61"/>
      <c r="CT311" s="61"/>
      <c r="CU311" s="61"/>
      <c r="CV311" s="61"/>
      <c r="CW311" s="61"/>
      <c r="CX311" s="61"/>
      <c r="CY311" s="61"/>
      <c r="CZ311" s="61"/>
      <c r="DA311" s="61"/>
      <c r="DB311" s="61"/>
    </row>
    <row r="312" spans="1:106" s="58" customFormat="1" ht="20.100000000000001" customHeight="1">
      <c r="A312" s="117"/>
      <c r="B312" s="840"/>
      <c r="C312" s="810"/>
      <c r="D312" s="795"/>
      <c r="E312" s="795"/>
      <c r="F312" s="795"/>
      <c r="G312" s="122">
        <f>$F$311*G311</f>
        <v>0</v>
      </c>
      <c r="H312" s="122">
        <f t="shared" ref="H312:AK312" si="155">$F$311*H311</f>
        <v>0</v>
      </c>
      <c r="I312" s="122">
        <f t="shared" si="155"/>
        <v>0</v>
      </c>
      <c r="J312" s="122">
        <f t="shared" si="155"/>
        <v>0</v>
      </c>
      <c r="K312" s="122">
        <f t="shared" si="155"/>
        <v>0</v>
      </c>
      <c r="L312" s="122">
        <f t="shared" si="155"/>
        <v>0</v>
      </c>
      <c r="M312" s="122">
        <f t="shared" si="155"/>
        <v>0</v>
      </c>
      <c r="N312" s="122">
        <f t="shared" si="155"/>
        <v>0</v>
      </c>
      <c r="O312" s="122">
        <f t="shared" si="155"/>
        <v>0</v>
      </c>
      <c r="P312" s="122">
        <f t="shared" si="155"/>
        <v>0</v>
      </c>
      <c r="Q312" s="122">
        <f t="shared" si="155"/>
        <v>0</v>
      </c>
      <c r="R312" s="122">
        <f t="shared" si="155"/>
        <v>0</v>
      </c>
      <c r="S312" s="122">
        <f t="shared" si="155"/>
        <v>0</v>
      </c>
      <c r="T312" s="122">
        <f t="shared" si="155"/>
        <v>0</v>
      </c>
      <c r="U312" s="122">
        <f t="shared" si="155"/>
        <v>0</v>
      </c>
      <c r="V312" s="122">
        <f t="shared" si="155"/>
        <v>0</v>
      </c>
      <c r="W312" s="122">
        <f t="shared" si="155"/>
        <v>0</v>
      </c>
      <c r="X312" s="122">
        <f t="shared" si="155"/>
        <v>0</v>
      </c>
      <c r="Y312" s="122">
        <f t="shared" si="155"/>
        <v>0</v>
      </c>
      <c r="Z312" s="122">
        <f t="shared" si="155"/>
        <v>0</v>
      </c>
      <c r="AA312" s="122">
        <f t="shared" si="155"/>
        <v>0</v>
      </c>
      <c r="AB312" s="122">
        <f t="shared" si="155"/>
        <v>0</v>
      </c>
      <c r="AC312" s="122">
        <f t="shared" si="155"/>
        <v>0</v>
      </c>
      <c r="AD312" s="122">
        <f t="shared" si="155"/>
        <v>0</v>
      </c>
      <c r="AE312" s="122">
        <f t="shared" si="155"/>
        <v>0</v>
      </c>
      <c r="AF312" s="122">
        <f t="shared" si="155"/>
        <v>0</v>
      </c>
      <c r="AG312" s="122">
        <f t="shared" si="155"/>
        <v>0</v>
      </c>
      <c r="AH312" s="122">
        <f t="shared" si="155"/>
        <v>0</v>
      </c>
      <c r="AI312" s="122">
        <f t="shared" si="155"/>
        <v>0</v>
      </c>
      <c r="AJ312" s="122">
        <f t="shared" si="155"/>
        <v>0</v>
      </c>
      <c r="AK312" s="122">
        <f t="shared" si="155"/>
        <v>0</v>
      </c>
      <c r="AL312" s="122">
        <f>F311*AL311</f>
        <v>0</v>
      </c>
      <c r="AM312" s="61"/>
      <c r="AN312" s="61"/>
      <c r="AO312" s="61"/>
      <c r="AP312" s="61"/>
      <c r="AQ312" s="61"/>
      <c r="AR312" s="61"/>
      <c r="AS312" s="61"/>
      <c r="AT312" s="61"/>
      <c r="AU312" s="61"/>
      <c r="AV312" s="61"/>
      <c r="AW312" s="61"/>
      <c r="AX312" s="61"/>
      <c r="AY312" s="61"/>
      <c r="AZ312" s="61"/>
      <c r="BA312" s="61"/>
      <c r="BB312" s="61"/>
      <c r="BC312" s="61"/>
      <c r="BD312" s="61"/>
      <c r="BE312" s="61"/>
      <c r="BF312" s="61"/>
      <c r="BG312" s="61"/>
      <c r="BH312" s="61"/>
      <c r="BI312" s="61"/>
      <c r="BJ312" s="61"/>
      <c r="BK312" s="61"/>
      <c r="BL312" s="61"/>
      <c r="BM312" s="61"/>
      <c r="BN312" s="61"/>
      <c r="BO312" s="61"/>
      <c r="BP312" s="61"/>
      <c r="BQ312" s="61"/>
      <c r="BR312" s="61"/>
      <c r="BS312" s="61"/>
      <c r="BT312" s="61"/>
      <c r="BU312" s="61"/>
      <c r="BV312" s="61"/>
      <c r="BW312" s="61"/>
      <c r="BX312" s="61"/>
      <c r="BY312" s="61"/>
      <c r="BZ312" s="61"/>
      <c r="CA312" s="61"/>
      <c r="CB312" s="61"/>
      <c r="CC312" s="61"/>
      <c r="CD312" s="61"/>
      <c r="CE312" s="61"/>
      <c r="CF312" s="61"/>
      <c r="CG312" s="61"/>
      <c r="CH312" s="61"/>
      <c r="CI312" s="61"/>
      <c r="CJ312" s="61"/>
      <c r="CK312" s="61"/>
      <c r="CL312" s="61"/>
      <c r="CM312" s="61"/>
      <c r="CN312" s="61"/>
      <c r="CO312" s="61"/>
      <c r="CP312" s="61"/>
      <c r="CQ312" s="61"/>
      <c r="CR312" s="61"/>
      <c r="CS312" s="61"/>
      <c r="CT312" s="61"/>
      <c r="CU312" s="61"/>
      <c r="CV312" s="61"/>
      <c r="CW312" s="61"/>
      <c r="CX312" s="61"/>
      <c r="CY312" s="61"/>
      <c r="CZ312" s="61"/>
      <c r="DA312" s="61"/>
      <c r="DB312" s="61"/>
    </row>
    <row r="313" spans="1:106" s="58" customFormat="1" ht="20.100000000000001" customHeight="1">
      <c r="A313" s="117" t="s">
        <v>425</v>
      </c>
      <c r="B313" s="840"/>
      <c r="C313" s="809" t="s">
        <v>612</v>
      </c>
      <c r="D313" s="794" t="str">
        <f>[76]납품수량!C156</f>
        <v>Side Glass Reinf. LH</v>
      </c>
      <c r="E313" s="794" t="str">
        <f>[76]납품수량!D156</f>
        <v>GD</v>
      </c>
      <c r="F313" s="794">
        <f>VLOOKUP(C313,'[72]납품수량(영업)'!$C$3:$F$260,4,FALSE)</f>
        <v>0</v>
      </c>
      <c r="G313" s="122">
        <f>VLOOKUP($C$313,[77]납품수량!$B$3:$AI$200,G1,FALSE)</f>
        <v>0</v>
      </c>
      <c r="H313" s="122">
        <f>VLOOKUP($C$313,[77]납품수량!$B$3:$AI$200,H1,FALSE)</f>
        <v>0</v>
      </c>
      <c r="I313" s="122">
        <f>VLOOKUP($C$313,[77]납품수량!$B$3:$AI$200,I1,FALSE)</f>
        <v>0</v>
      </c>
      <c r="J313" s="122">
        <f>VLOOKUP($C$313,[77]납품수량!$B$3:$AI$200,J1,FALSE)</f>
        <v>0</v>
      </c>
      <c r="K313" s="122">
        <f>VLOOKUP($C$313,[77]납품수량!$B$3:$AI$200,K1,FALSE)</f>
        <v>0</v>
      </c>
      <c r="L313" s="122">
        <f>VLOOKUP($C$313,[77]납품수량!$B$3:$AI$200,L1,FALSE)</f>
        <v>0</v>
      </c>
      <c r="M313" s="122">
        <f>VLOOKUP($C$313,[77]납품수량!$B$3:$AI$200,M1,FALSE)</f>
        <v>0</v>
      </c>
      <c r="N313" s="122">
        <f>VLOOKUP($C$313,[77]납품수량!$B$3:$AI$200,N1,FALSE)</f>
        <v>0</v>
      </c>
      <c r="O313" s="122">
        <f>VLOOKUP($C$313,[77]납품수량!$B$3:$AI$200,O1,FALSE)</f>
        <v>0</v>
      </c>
      <c r="P313" s="122">
        <f>VLOOKUP($C$313,[77]납품수량!$B$3:$AI$200,P1,FALSE)</f>
        <v>0</v>
      </c>
      <c r="Q313" s="122">
        <f>VLOOKUP($C$313,[77]납품수량!$B$3:$AI$200,Q1,FALSE)</f>
        <v>0</v>
      </c>
      <c r="R313" s="122">
        <f>VLOOKUP($C$313,[77]납품수량!$B$3:$AI$200,R1,FALSE)</f>
        <v>0</v>
      </c>
      <c r="S313" s="122">
        <f>VLOOKUP($C$313,[77]납품수량!$B$3:$AI$200,S1,FALSE)</f>
        <v>0</v>
      </c>
      <c r="T313" s="122">
        <f>VLOOKUP($C$313,[77]납품수량!$B$3:$AI$200,T1,FALSE)</f>
        <v>0</v>
      </c>
      <c r="U313" s="122">
        <f>VLOOKUP($C$313,[77]납품수량!$B$3:$AI$200,U1,FALSE)</f>
        <v>0</v>
      </c>
      <c r="V313" s="122">
        <f>VLOOKUP($C$313,[77]납품수량!$B$3:$AI$200,V1,FALSE)</f>
        <v>0</v>
      </c>
      <c r="W313" s="122">
        <f>VLOOKUP($C$313,[77]납품수량!$B$3:$AI$200,W1,FALSE)</f>
        <v>0</v>
      </c>
      <c r="X313" s="122">
        <f>VLOOKUP($C$313,[77]납품수량!$B$3:$AI$200,X1,FALSE)</f>
        <v>0</v>
      </c>
      <c r="Y313" s="122">
        <f>VLOOKUP($C$313,[77]납품수량!$B$3:$AI$200,Y1,FALSE)</f>
        <v>0</v>
      </c>
      <c r="Z313" s="122">
        <f>VLOOKUP($C$313,[77]납품수량!$B$3:$AI$200,Z1,FALSE)</f>
        <v>0</v>
      </c>
      <c r="AA313" s="122">
        <f>VLOOKUP($C$313,[77]납품수량!$B$3:$AI$200,AA1,FALSE)</f>
        <v>0</v>
      </c>
      <c r="AB313" s="122">
        <f>VLOOKUP($C$313,[77]납품수량!$B$3:$AI$200,AB1,FALSE)</f>
        <v>0</v>
      </c>
      <c r="AC313" s="122">
        <f>VLOOKUP($C$313,[77]납품수량!$B$3:$AI$200,AC1,FALSE)</f>
        <v>0</v>
      </c>
      <c r="AD313" s="122">
        <f>VLOOKUP($C$313,[77]납품수량!$B$3:$AI$200,AD1,FALSE)</f>
        <v>0</v>
      </c>
      <c r="AE313" s="122">
        <f>VLOOKUP($C$313,[77]납품수량!$B$3:$AI$200,AE1,FALSE)</f>
        <v>0</v>
      </c>
      <c r="AF313" s="122">
        <f>VLOOKUP($C$313,[77]납품수량!$B$3:$AI$200,AF1,FALSE)</f>
        <v>0</v>
      </c>
      <c r="AG313" s="122">
        <f>VLOOKUP($C$313,[77]납품수량!$B$3:$AI$200,AG1,FALSE)</f>
        <v>0</v>
      </c>
      <c r="AH313" s="122">
        <f>VLOOKUP($C$313,[77]납품수량!$B$3:$AI$200,AH1,FALSE)</f>
        <v>0</v>
      </c>
      <c r="AI313" s="122">
        <f>VLOOKUP($C$313,[77]납품수량!$B$3:$AI$200,AI1,FALSE)</f>
        <v>0</v>
      </c>
      <c r="AJ313" s="122">
        <f>VLOOKUP($C$313,[77]납품수량!$B$3:$AI$200,AJ1,FALSE)</f>
        <v>0</v>
      </c>
      <c r="AK313" s="122">
        <f>VLOOKUP($C$313,[77]납품수량!$B$3:$AI$200,AK1,FALSE)</f>
        <v>0</v>
      </c>
      <c r="AL313" s="122">
        <f>SUM(G313:AK313)</f>
        <v>0</v>
      </c>
      <c r="AM313" s="61"/>
      <c r="AN313" s="61"/>
      <c r="AO313" s="61"/>
      <c r="AP313" s="61"/>
      <c r="AQ313" s="61"/>
      <c r="AR313" s="61"/>
      <c r="AS313" s="61"/>
      <c r="AT313" s="61"/>
      <c r="AU313" s="61"/>
      <c r="AV313" s="61"/>
      <c r="AW313" s="61"/>
      <c r="AX313" s="61"/>
      <c r="AY313" s="61"/>
      <c r="AZ313" s="61"/>
      <c r="BA313" s="61"/>
      <c r="BB313" s="61"/>
      <c r="BC313" s="61"/>
      <c r="BD313" s="61"/>
      <c r="BE313" s="61"/>
      <c r="BF313" s="61"/>
      <c r="BG313" s="61"/>
      <c r="BH313" s="61"/>
      <c r="BI313" s="61"/>
      <c r="BJ313" s="61"/>
      <c r="BK313" s="61"/>
      <c r="BL313" s="61"/>
      <c r="BM313" s="61"/>
      <c r="BN313" s="61"/>
      <c r="BO313" s="61"/>
      <c r="BP313" s="61"/>
      <c r="BQ313" s="61"/>
      <c r="BR313" s="61"/>
      <c r="BS313" s="61"/>
      <c r="BT313" s="61"/>
      <c r="BU313" s="61"/>
      <c r="BV313" s="61"/>
      <c r="BW313" s="61"/>
      <c r="BX313" s="61"/>
      <c r="BY313" s="61"/>
      <c r="BZ313" s="61"/>
      <c r="CA313" s="61"/>
      <c r="CB313" s="61"/>
      <c r="CC313" s="61"/>
      <c r="CD313" s="61"/>
      <c r="CE313" s="61"/>
      <c r="CF313" s="61"/>
      <c r="CG313" s="61"/>
      <c r="CH313" s="61"/>
      <c r="CI313" s="61"/>
      <c r="CJ313" s="61"/>
      <c r="CK313" s="61"/>
      <c r="CL313" s="61"/>
      <c r="CM313" s="61"/>
      <c r="CN313" s="61"/>
      <c r="CO313" s="61"/>
      <c r="CP313" s="61"/>
      <c r="CQ313" s="61"/>
      <c r="CR313" s="61"/>
      <c r="CS313" s="61"/>
      <c r="CT313" s="61"/>
      <c r="CU313" s="61"/>
      <c r="CV313" s="61"/>
      <c r="CW313" s="61"/>
      <c r="CX313" s="61"/>
      <c r="CY313" s="61"/>
      <c r="CZ313" s="61"/>
      <c r="DA313" s="61"/>
      <c r="DB313" s="61"/>
    </row>
    <row r="314" spans="1:106" s="58" customFormat="1" ht="20.100000000000001" customHeight="1">
      <c r="A314" s="117"/>
      <c r="B314" s="840"/>
      <c r="C314" s="810"/>
      <c r="D314" s="795"/>
      <c r="E314" s="795"/>
      <c r="F314" s="795"/>
      <c r="G314" s="122">
        <f>$F$313*G313</f>
        <v>0</v>
      </c>
      <c r="H314" s="122">
        <f t="shared" ref="H314:AK314" si="156">$F$313*H313</f>
        <v>0</v>
      </c>
      <c r="I314" s="122">
        <f t="shared" si="156"/>
        <v>0</v>
      </c>
      <c r="J314" s="122">
        <f t="shared" si="156"/>
        <v>0</v>
      </c>
      <c r="K314" s="122">
        <f t="shared" si="156"/>
        <v>0</v>
      </c>
      <c r="L314" s="122">
        <f t="shared" si="156"/>
        <v>0</v>
      </c>
      <c r="M314" s="122">
        <f t="shared" si="156"/>
        <v>0</v>
      </c>
      <c r="N314" s="122">
        <f t="shared" si="156"/>
        <v>0</v>
      </c>
      <c r="O314" s="122">
        <f t="shared" si="156"/>
        <v>0</v>
      </c>
      <c r="P314" s="122">
        <f t="shared" si="156"/>
        <v>0</v>
      </c>
      <c r="Q314" s="122">
        <f t="shared" si="156"/>
        <v>0</v>
      </c>
      <c r="R314" s="122">
        <f t="shared" si="156"/>
        <v>0</v>
      </c>
      <c r="S314" s="122">
        <f t="shared" si="156"/>
        <v>0</v>
      </c>
      <c r="T314" s="122">
        <f t="shared" si="156"/>
        <v>0</v>
      </c>
      <c r="U314" s="122">
        <f t="shared" si="156"/>
        <v>0</v>
      </c>
      <c r="V314" s="122">
        <f t="shared" si="156"/>
        <v>0</v>
      </c>
      <c r="W314" s="122">
        <f t="shared" si="156"/>
        <v>0</v>
      </c>
      <c r="X314" s="122">
        <f t="shared" si="156"/>
        <v>0</v>
      </c>
      <c r="Y314" s="122">
        <f t="shared" si="156"/>
        <v>0</v>
      </c>
      <c r="Z314" s="122">
        <f t="shared" si="156"/>
        <v>0</v>
      </c>
      <c r="AA314" s="122">
        <f t="shared" si="156"/>
        <v>0</v>
      </c>
      <c r="AB314" s="122">
        <f t="shared" si="156"/>
        <v>0</v>
      </c>
      <c r="AC314" s="122">
        <f t="shared" si="156"/>
        <v>0</v>
      </c>
      <c r="AD314" s="122">
        <f t="shared" si="156"/>
        <v>0</v>
      </c>
      <c r="AE314" s="122">
        <f t="shared" si="156"/>
        <v>0</v>
      </c>
      <c r="AF314" s="122">
        <f t="shared" si="156"/>
        <v>0</v>
      </c>
      <c r="AG314" s="122">
        <f t="shared" si="156"/>
        <v>0</v>
      </c>
      <c r="AH314" s="122">
        <f t="shared" si="156"/>
        <v>0</v>
      </c>
      <c r="AI314" s="122">
        <f t="shared" si="156"/>
        <v>0</v>
      </c>
      <c r="AJ314" s="122">
        <f t="shared" si="156"/>
        <v>0</v>
      </c>
      <c r="AK314" s="122">
        <f t="shared" si="156"/>
        <v>0</v>
      </c>
      <c r="AL314" s="122">
        <f>F313*AL313</f>
        <v>0</v>
      </c>
      <c r="AM314" s="61"/>
      <c r="AN314" s="61"/>
      <c r="AO314" s="61"/>
      <c r="AP314" s="61"/>
      <c r="AQ314" s="61"/>
      <c r="AR314" s="61"/>
      <c r="AS314" s="61"/>
      <c r="AT314" s="61"/>
      <c r="AU314" s="61"/>
      <c r="AV314" s="61"/>
      <c r="AW314" s="61"/>
      <c r="AX314" s="61"/>
      <c r="AY314" s="61"/>
      <c r="AZ314" s="61"/>
      <c r="BA314" s="61"/>
      <c r="BB314" s="61"/>
      <c r="BC314" s="61"/>
      <c r="BD314" s="61"/>
      <c r="BE314" s="61"/>
      <c r="BF314" s="61"/>
      <c r="BG314" s="61"/>
      <c r="BH314" s="61"/>
      <c r="BI314" s="61"/>
      <c r="BJ314" s="61"/>
      <c r="BK314" s="61"/>
      <c r="BL314" s="61"/>
      <c r="BM314" s="61"/>
      <c r="BN314" s="61"/>
      <c r="BO314" s="61"/>
      <c r="BP314" s="61"/>
      <c r="BQ314" s="61"/>
      <c r="BR314" s="61"/>
      <c r="BS314" s="61"/>
      <c r="BT314" s="61"/>
      <c r="BU314" s="61"/>
      <c r="BV314" s="61"/>
      <c r="BW314" s="61"/>
      <c r="BX314" s="61"/>
      <c r="BY314" s="61"/>
      <c r="BZ314" s="61"/>
      <c r="CA314" s="61"/>
      <c r="CB314" s="61"/>
      <c r="CC314" s="61"/>
      <c r="CD314" s="61"/>
      <c r="CE314" s="61"/>
      <c r="CF314" s="61"/>
      <c r="CG314" s="61"/>
      <c r="CH314" s="61"/>
      <c r="CI314" s="61"/>
      <c r="CJ314" s="61"/>
      <c r="CK314" s="61"/>
      <c r="CL314" s="61"/>
      <c r="CM314" s="61"/>
      <c r="CN314" s="61"/>
      <c r="CO314" s="61"/>
      <c r="CP314" s="61"/>
      <c r="CQ314" s="61"/>
      <c r="CR314" s="61"/>
      <c r="CS314" s="61"/>
      <c r="CT314" s="61"/>
      <c r="CU314" s="61"/>
      <c r="CV314" s="61"/>
      <c r="CW314" s="61"/>
      <c r="CX314" s="61"/>
      <c r="CY314" s="61"/>
      <c r="CZ314" s="61"/>
      <c r="DA314" s="61"/>
      <c r="DB314" s="61"/>
    </row>
    <row r="315" spans="1:106" s="58" customFormat="1" ht="20.100000000000001" customHeight="1">
      <c r="A315" s="117" t="s">
        <v>425</v>
      </c>
      <c r="B315" s="840"/>
      <c r="C315" s="809" t="s">
        <v>384</v>
      </c>
      <c r="D315" s="794" t="str">
        <f>[76]납품수량!C157</f>
        <v>Side Glass Reinf. RH</v>
      </c>
      <c r="E315" s="794" t="str">
        <f>[76]납품수량!D157</f>
        <v>GD</v>
      </c>
      <c r="F315" s="794">
        <f>VLOOKUP(C315,'[72]납품수량(영업)'!$C$3:$F$260,4,FALSE)</f>
        <v>0</v>
      </c>
      <c r="G315" s="122">
        <f>VLOOKUP($C$315,[77]납품수량!$B$3:$AI$200,G1,FALSE)</f>
        <v>0</v>
      </c>
      <c r="H315" s="122">
        <f>VLOOKUP($C$315,[77]납품수량!$B$3:$AI$200,H1,FALSE)</f>
        <v>0</v>
      </c>
      <c r="I315" s="122">
        <f>VLOOKUP($C$315,[77]납품수량!$B$3:$AI$200,I1,FALSE)</f>
        <v>0</v>
      </c>
      <c r="J315" s="122">
        <f>VLOOKUP($C$315,[77]납품수량!$B$3:$AI$200,J1,FALSE)</f>
        <v>0</v>
      </c>
      <c r="K315" s="122">
        <f>VLOOKUP($C$315,[77]납품수량!$B$3:$AI$200,K1,FALSE)</f>
        <v>0</v>
      </c>
      <c r="L315" s="122">
        <f>VLOOKUP($C$315,[77]납품수량!$B$3:$AI$200,L1,FALSE)</f>
        <v>0</v>
      </c>
      <c r="M315" s="122">
        <f>VLOOKUP($C$315,[77]납품수량!$B$3:$AI$200,M1,FALSE)</f>
        <v>0</v>
      </c>
      <c r="N315" s="122">
        <f>VLOOKUP($C$315,[77]납품수량!$B$3:$AI$200,N1,FALSE)</f>
        <v>0</v>
      </c>
      <c r="O315" s="122">
        <f>VLOOKUP($C$315,[77]납품수량!$B$3:$AI$200,O1,FALSE)</f>
        <v>0</v>
      </c>
      <c r="P315" s="122">
        <f>VLOOKUP($C$315,[77]납품수량!$B$3:$AI$200,P1,FALSE)</f>
        <v>0</v>
      </c>
      <c r="Q315" s="122">
        <f>VLOOKUP($C$315,[77]납품수량!$B$3:$AI$200,Q1,FALSE)</f>
        <v>0</v>
      </c>
      <c r="R315" s="122">
        <f>VLOOKUP($C$315,[77]납품수량!$B$3:$AI$200,R1,FALSE)</f>
        <v>0</v>
      </c>
      <c r="S315" s="122">
        <f>VLOOKUP($C$315,[77]납품수량!$B$3:$AI$200,S1,FALSE)</f>
        <v>0</v>
      </c>
      <c r="T315" s="122">
        <f>VLOOKUP($C$315,[77]납품수량!$B$3:$AI$200,T1,FALSE)</f>
        <v>0</v>
      </c>
      <c r="U315" s="122">
        <f>VLOOKUP($C$315,[77]납품수량!$B$3:$AI$200,U1,FALSE)</f>
        <v>0</v>
      </c>
      <c r="V315" s="122">
        <f>VLOOKUP($C$315,[77]납품수량!$B$3:$AI$200,V1,FALSE)</f>
        <v>0</v>
      </c>
      <c r="W315" s="122">
        <f>VLOOKUP($C$315,[77]납품수량!$B$3:$AI$200,W1,FALSE)</f>
        <v>0</v>
      </c>
      <c r="X315" s="122">
        <f>VLOOKUP($C$315,[77]납품수량!$B$3:$AI$200,X1,FALSE)</f>
        <v>0</v>
      </c>
      <c r="Y315" s="122">
        <f>VLOOKUP($C$315,[77]납품수량!$B$3:$AI$200,Y1,FALSE)</f>
        <v>0</v>
      </c>
      <c r="Z315" s="122">
        <f>VLOOKUP($C$315,[77]납품수량!$B$3:$AI$200,Z1,FALSE)</f>
        <v>0</v>
      </c>
      <c r="AA315" s="122">
        <f>VLOOKUP($C$315,[77]납품수량!$B$3:$AI$200,AA1,FALSE)</f>
        <v>0</v>
      </c>
      <c r="AB315" s="122">
        <f>VLOOKUP($C$315,[77]납품수량!$B$3:$AI$200,AB1,FALSE)</f>
        <v>0</v>
      </c>
      <c r="AC315" s="122">
        <f>VLOOKUP($C$315,[77]납품수량!$B$3:$AI$200,AC1,FALSE)</f>
        <v>0</v>
      </c>
      <c r="AD315" s="122">
        <f>VLOOKUP($C$315,[77]납품수량!$B$3:$AI$200,AD1,FALSE)</f>
        <v>0</v>
      </c>
      <c r="AE315" s="122">
        <f>VLOOKUP($C$315,[77]납품수량!$B$3:$AI$200,AE1,FALSE)</f>
        <v>0</v>
      </c>
      <c r="AF315" s="122">
        <f>VLOOKUP($C$315,[77]납품수량!$B$3:$AI$200,AF1,FALSE)</f>
        <v>0</v>
      </c>
      <c r="AG315" s="122">
        <f>VLOOKUP($C$315,[77]납품수량!$B$3:$AI$200,AG1,FALSE)</f>
        <v>0</v>
      </c>
      <c r="AH315" s="122">
        <f>VLOOKUP($C$315,[77]납품수량!$B$3:$AI$200,AH1,FALSE)</f>
        <v>0</v>
      </c>
      <c r="AI315" s="122">
        <f>VLOOKUP($C$315,[77]납품수량!$B$3:$AI$200,AI1,FALSE)</f>
        <v>0</v>
      </c>
      <c r="AJ315" s="122">
        <f>VLOOKUP($C$315,[77]납품수량!$B$3:$AI$200,AJ1,FALSE)</f>
        <v>0</v>
      </c>
      <c r="AK315" s="122">
        <f>VLOOKUP($C$315,[77]납품수량!$B$3:$AI$200,AK1,FALSE)</f>
        <v>0</v>
      </c>
      <c r="AL315" s="122">
        <f>SUM(G315:AK315)</f>
        <v>0</v>
      </c>
      <c r="AM315" s="61"/>
      <c r="AN315" s="61"/>
      <c r="AO315" s="61"/>
      <c r="AP315" s="61"/>
      <c r="AQ315" s="61"/>
      <c r="AR315" s="61"/>
      <c r="AS315" s="61"/>
      <c r="AT315" s="61"/>
      <c r="AU315" s="61"/>
      <c r="AV315" s="61"/>
      <c r="AW315" s="61"/>
      <c r="AX315" s="61"/>
      <c r="AY315" s="61"/>
      <c r="AZ315" s="61"/>
      <c r="BA315" s="61"/>
      <c r="BB315" s="61"/>
      <c r="BC315" s="61"/>
      <c r="BD315" s="61"/>
      <c r="BE315" s="61"/>
      <c r="BF315" s="61"/>
      <c r="BG315" s="61"/>
      <c r="BH315" s="61"/>
      <c r="BI315" s="61"/>
      <c r="BJ315" s="61"/>
      <c r="BK315" s="61"/>
      <c r="BL315" s="61"/>
      <c r="BM315" s="61"/>
      <c r="BN315" s="61"/>
      <c r="BO315" s="61"/>
      <c r="BP315" s="61"/>
      <c r="BQ315" s="61"/>
      <c r="BR315" s="61"/>
      <c r="BS315" s="61"/>
      <c r="BT315" s="61"/>
      <c r="BU315" s="61"/>
      <c r="BV315" s="61"/>
      <c r="BW315" s="61"/>
      <c r="BX315" s="61"/>
      <c r="BY315" s="61"/>
      <c r="BZ315" s="61"/>
      <c r="CA315" s="61"/>
      <c r="CB315" s="61"/>
      <c r="CC315" s="61"/>
      <c r="CD315" s="61"/>
      <c r="CE315" s="61"/>
      <c r="CF315" s="61"/>
      <c r="CG315" s="61"/>
      <c r="CH315" s="61"/>
      <c r="CI315" s="61"/>
      <c r="CJ315" s="61"/>
      <c r="CK315" s="61"/>
      <c r="CL315" s="61"/>
      <c r="CM315" s="61"/>
      <c r="CN315" s="61"/>
      <c r="CO315" s="61"/>
      <c r="CP315" s="61"/>
      <c r="CQ315" s="61"/>
      <c r="CR315" s="61"/>
      <c r="CS315" s="61"/>
      <c r="CT315" s="61"/>
      <c r="CU315" s="61"/>
      <c r="CV315" s="61"/>
      <c r="CW315" s="61"/>
      <c r="CX315" s="61"/>
      <c r="CY315" s="61"/>
      <c r="CZ315" s="61"/>
      <c r="DA315" s="61"/>
      <c r="DB315" s="61"/>
    </row>
    <row r="316" spans="1:106" s="58" customFormat="1" ht="20.100000000000001" customHeight="1">
      <c r="A316" s="117"/>
      <c r="B316" s="840"/>
      <c r="C316" s="810"/>
      <c r="D316" s="795"/>
      <c r="E316" s="795"/>
      <c r="F316" s="795"/>
      <c r="G316" s="122">
        <f>$F$315*G315</f>
        <v>0</v>
      </c>
      <c r="H316" s="122">
        <f t="shared" ref="H316:AK316" si="157">$F$315*H315</f>
        <v>0</v>
      </c>
      <c r="I316" s="122">
        <f t="shared" si="157"/>
        <v>0</v>
      </c>
      <c r="J316" s="122">
        <f t="shared" si="157"/>
        <v>0</v>
      </c>
      <c r="K316" s="122">
        <f t="shared" si="157"/>
        <v>0</v>
      </c>
      <c r="L316" s="122">
        <f t="shared" si="157"/>
        <v>0</v>
      </c>
      <c r="M316" s="122">
        <f t="shared" si="157"/>
        <v>0</v>
      </c>
      <c r="N316" s="122">
        <f t="shared" si="157"/>
        <v>0</v>
      </c>
      <c r="O316" s="122">
        <f t="shared" si="157"/>
        <v>0</v>
      </c>
      <c r="P316" s="122">
        <f t="shared" si="157"/>
        <v>0</v>
      </c>
      <c r="Q316" s="122">
        <f t="shared" si="157"/>
        <v>0</v>
      </c>
      <c r="R316" s="122">
        <f t="shared" si="157"/>
        <v>0</v>
      </c>
      <c r="S316" s="122">
        <f t="shared" si="157"/>
        <v>0</v>
      </c>
      <c r="T316" s="122">
        <f t="shared" si="157"/>
        <v>0</v>
      </c>
      <c r="U316" s="122">
        <f t="shared" si="157"/>
        <v>0</v>
      </c>
      <c r="V316" s="122">
        <f t="shared" si="157"/>
        <v>0</v>
      </c>
      <c r="W316" s="122">
        <f t="shared" si="157"/>
        <v>0</v>
      </c>
      <c r="X316" s="122">
        <f t="shared" si="157"/>
        <v>0</v>
      </c>
      <c r="Y316" s="122">
        <f t="shared" si="157"/>
        <v>0</v>
      </c>
      <c r="Z316" s="122">
        <f t="shared" si="157"/>
        <v>0</v>
      </c>
      <c r="AA316" s="122">
        <f t="shared" si="157"/>
        <v>0</v>
      </c>
      <c r="AB316" s="122">
        <f t="shared" si="157"/>
        <v>0</v>
      </c>
      <c r="AC316" s="122">
        <f t="shared" si="157"/>
        <v>0</v>
      </c>
      <c r="AD316" s="122">
        <f t="shared" si="157"/>
        <v>0</v>
      </c>
      <c r="AE316" s="122">
        <f t="shared" si="157"/>
        <v>0</v>
      </c>
      <c r="AF316" s="122">
        <f t="shared" si="157"/>
        <v>0</v>
      </c>
      <c r="AG316" s="122">
        <f t="shared" si="157"/>
        <v>0</v>
      </c>
      <c r="AH316" s="122">
        <f t="shared" si="157"/>
        <v>0</v>
      </c>
      <c r="AI316" s="122">
        <f t="shared" si="157"/>
        <v>0</v>
      </c>
      <c r="AJ316" s="122">
        <f t="shared" si="157"/>
        <v>0</v>
      </c>
      <c r="AK316" s="122">
        <f t="shared" si="157"/>
        <v>0</v>
      </c>
      <c r="AL316" s="122">
        <f>F315*AL315</f>
        <v>0</v>
      </c>
      <c r="AM316" s="61"/>
      <c r="AN316" s="61"/>
      <c r="AO316" s="61"/>
      <c r="AP316" s="61"/>
      <c r="AQ316" s="61"/>
      <c r="AR316" s="61"/>
      <c r="AS316" s="61"/>
      <c r="AT316" s="61"/>
      <c r="AU316" s="61"/>
      <c r="AV316" s="61"/>
      <c r="AW316" s="61"/>
      <c r="AX316" s="61"/>
      <c r="AY316" s="61"/>
      <c r="AZ316" s="61"/>
      <c r="BA316" s="61"/>
      <c r="BB316" s="61"/>
      <c r="BC316" s="61"/>
      <c r="BD316" s="61"/>
      <c r="BE316" s="61"/>
      <c r="BF316" s="61"/>
      <c r="BG316" s="61"/>
      <c r="BH316" s="61"/>
      <c r="BI316" s="61"/>
      <c r="BJ316" s="61"/>
      <c r="BK316" s="61"/>
      <c r="BL316" s="61"/>
      <c r="BM316" s="61"/>
      <c r="BN316" s="61"/>
      <c r="BO316" s="61"/>
      <c r="BP316" s="61"/>
      <c r="BQ316" s="61"/>
      <c r="BR316" s="61"/>
      <c r="BS316" s="61"/>
      <c r="BT316" s="61"/>
      <c r="BU316" s="61"/>
      <c r="BV316" s="61"/>
      <c r="BW316" s="61"/>
      <c r="BX316" s="61"/>
      <c r="BY316" s="61"/>
      <c r="BZ316" s="61"/>
      <c r="CA316" s="61"/>
      <c r="CB316" s="61"/>
      <c r="CC316" s="61"/>
      <c r="CD316" s="61"/>
      <c r="CE316" s="61"/>
      <c r="CF316" s="61"/>
      <c r="CG316" s="61"/>
      <c r="CH316" s="61"/>
      <c r="CI316" s="61"/>
      <c r="CJ316" s="61"/>
      <c r="CK316" s="61"/>
      <c r="CL316" s="61"/>
      <c r="CM316" s="61"/>
      <c r="CN316" s="61"/>
      <c r="CO316" s="61"/>
      <c r="CP316" s="61"/>
      <c r="CQ316" s="61"/>
      <c r="CR316" s="61"/>
      <c r="CS316" s="61"/>
      <c r="CT316" s="61"/>
      <c r="CU316" s="61"/>
      <c r="CV316" s="61"/>
      <c r="CW316" s="61"/>
      <c r="CX316" s="61"/>
      <c r="CY316" s="61"/>
      <c r="CZ316" s="61"/>
      <c r="DA316" s="61"/>
      <c r="DB316" s="61"/>
    </row>
    <row r="317" spans="1:106" s="58" customFormat="1" ht="20.100000000000001" customHeight="1">
      <c r="A317" s="117" t="s">
        <v>425</v>
      </c>
      <c r="B317" s="840"/>
      <c r="C317" s="802">
        <v>50007062</v>
      </c>
      <c r="D317" s="804" t="str">
        <f>[76]납품수량!C158</f>
        <v>LOCATOR COVER LH</v>
      </c>
      <c r="E317" s="794" t="str">
        <f>[76]납품수량!D158</f>
        <v>GD</v>
      </c>
      <c r="F317" s="794">
        <f>VLOOKUP(C317,'[72]납품수량(영업)'!$C$3:$F$260,4,FALSE)</f>
        <v>0</v>
      </c>
      <c r="G317" s="122">
        <f>VLOOKUP($C$317,[77]납품수량!$B$3:$AI$200,G1,FALSE)</f>
        <v>0</v>
      </c>
      <c r="H317" s="122">
        <f>VLOOKUP($C$317,[77]납품수량!$B$3:$AI$200,H1,FALSE)</f>
        <v>0</v>
      </c>
      <c r="I317" s="122">
        <f>VLOOKUP($C$317,[77]납품수량!$B$3:$AI$200,I1,FALSE)</f>
        <v>0</v>
      </c>
      <c r="J317" s="122">
        <f>VLOOKUP($C$317,[77]납품수량!$B$3:$AI$200,J1,FALSE)</f>
        <v>0</v>
      </c>
      <c r="K317" s="122">
        <f>VLOOKUP($C$317,[77]납품수량!$B$3:$AI$200,K1,FALSE)</f>
        <v>0</v>
      </c>
      <c r="L317" s="122">
        <f>VLOOKUP($C$317,[77]납품수량!$B$3:$AI$200,L1,FALSE)</f>
        <v>0</v>
      </c>
      <c r="M317" s="122">
        <f>VLOOKUP($C$317,[77]납품수량!$B$3:$AI$200,M1,FALSE)</f>
        <v>0</v>
      </c>
      <c r="N317" s="122">
        <f>VLOOKUP($C$317,[77]납품수량!$B$3:$AI$200,N1,FALSE)</f>
        <v>0</v>
      </c>
      <c r="O317" s="122">
        <f>VLOOKUP($C$317,[77]납품수량!$B$3:$AI$200,O1,FALSE)</f>
        <v>0</v>
      </c>
      <c r="P317" s="122">
        <f>VLOOKUP($C$317,[77]납품수량!$B$3:$AI$200,P1,FALSE)</f>
        <v>0</v>
      </c>
      <c r="Q317" s="122">
        <f>VLOOKUP($C$317,[77]납품수량!$B$3:$AI$200,Q1,FALSE)</f>
        <v>0</v>
      </c>
      <c r="R317" s="122">
        <f>VLOOKUP($C$317,[77]납품수량!$B$3:$AI$200,R1,FALSE)</f>
        <v>0</v>
      </c>
      <c r="S317" s="122">
        <f>VLOOKUP($C$317,[77]납품수량!$B$3:$AI$200,S1,FALSE)</f>
        <v>0</v>
      </c>
      <c r="T317" s="122">
        <f>VLOOKUP($C$317,[77]납품수량!$B$3:$AI$200,T1,FALSE)</f>
        <v>0</v>
      </c>
      <c r="U317" s="122">
        <f>VLOOKUP($C$317,[77]납품수량!$B$3:$AI$200,U1,FALSE)</f>
        <v>0</v>
      </c>
      <c r="V317" s="122">
        <f>VLOOKUP($C$317,[77]납품수량!$B$3:$AI$200,V1,FALSE)</f>
        <v>0</v>
      </c>
      <c r="W317" s="122">
        <f>VLOOKUP($C$317,[77]납품수량!$B$3:$AI$200,W1,FALSE)</f>
        <v>0</v>
      </c>
      <c r="X317" s="122">
        <f>VLOOKUP($C$317,[77]납품수량!$B$3:$AI$200,X1,FALSE)</f>
        <v>0</v>
      </c>
      <c r="Y317" s="122">
        <f>VLOOKUP($C$317,[77]납품수량!$B$3:$AI$200,Y1,FALSE)</f>
        <v>0</v>
      </c>
      <c r="Z317" s="122">
        <f>VLOOKUP($C$317,[77]납품수량!$B$3:$AI$200,Z1,FALSE)</f>
        <v>0</v>
      </c>
      <c r="AA317" s="122">
        <f>VLOOKUP($C$317,[77]납품수량!$B$3:$AI$200,AA1,FALSE)</f>
        <v>0</v>
      </c>
      <c r="AB317" s="122">
        <f>VLOOKUP($C$317,[77]납품수량!$B$3:$AI$200,AB1,FALSE)</f>
        <v>0</v>
      </c>
      <c r="AC317" s="122">
        <f>VLOOKUP($C$317,[77]납품수량!$B$3:$AI$200,AC1,FALSE)</f>
        <v>0</v>
      </c>
      <c r="AD317" s="122">
        <f>VLOOKUP($C$317,[77]납품수량!$B$3:$AI$200,AD1,FALSE)</f>
        <v>0</v>
      </c>
      <c r="AE317" s="122">
        <f>VLOOKUP($C$317,[77]납품수량!$B$3:$AI$200,AE1,FALSE)</f>
        <v>0</v>
      </c>
      <c r="AF317" s="122">
        <f>VLOOKUP($C$317,[77]납품수량!$B$3:$AI$200,AF1,FALSE)</f>
        <v>0</v>
      </c>
      <c r="AG317" s="122">
        <f>VLOOKUP($C$317,[77]납품수량!$B$3:$AI$200,AG1,FALSE)</f>
        <v>0</v>
      </c>
      <c r="AH317" s="122">
        <f>VLOOKUP($C$317,[77]납품수량!$B$3:$AI$200,AH1,FALSE)</f>
        <v>0</v>
      </c>
      <c r="AI317" s="122">
        <f>VLOOKUP($C$317,[77]납품수량!$B$3:$AI$200,AI1,FALSE)</f>
        <v>0</v>
      </c>
      <c r="AJ317" s="122">
        <f>VLOOKUP($C$317,[77]납품수량!$B$3:$AI$200,AJ1,FALSE)</f>
        <v>0</v>
      </c>
      <c r="AK317" s="122">
        <f>VLOOKUP($C$317,[77]납품수량!$B$3:$AI$200,AK1,FALSE)</f>
        <v>0</v>
      </c>
      <c r="AL317" s="122">
        <f>SUM(G317:AK317)</f>
        <v>0</v>
      </c>
      <c r="AM317" s="61"/>
      <c r="AN317" s="61"/>
      <c r="AO317" s="61"/>
      <c r="AP317" s="61"/>
      <c r="AQ317" s="61"/>
      <c r="AR317" s="61"/>
      <c r="AS317" s="61"/>
      <c r="AT317" s="61"/>
      <c r="AU317" s="61"/>
      <c r="AV317" s="61"/>
      <c r="AW317" s="61"/>
      <c r="AX317" s="61"/>
      <c r="AY317" s="61"/>
      <c r="AZ317" s="61"/>
      <c r="BA317" s="61"/>
      <c r="BB317" s="61"/>
      <c r="BC317" s="61"/>
      <c r="BD317" s="61"/>
      <c r="BE317" s="61"/>
      <c r="BF317" s="61"/>
      <c r="BG317" s="61"/>
      <c r="BH317" s="61"/>
      <c r="BI317" s="61"/>
      <c r="BJ317" s="61"/>
      <c r="BK317" s="61"/>
      <c r="BL317" s="61"/>
      <c r="BM317" s="61"/>
      <c r="BN317" s="61"/>
      <c r="BO317" s="61"/>
      <c r="BP317" s="61"/>
      <c r="BQ317" s="61"/>
      <c r="BR317" s="61"/>
      <c r="BS317" s="61"/>
      <c r="BT317" s="61"/>
      <c r="BU317" s="61"/>
      <c r="BV317" s="61"/>
      <c r="BW317" s="61"/>
      <c r="BX317" s="61"/>
      <c r="BY317" s="61"/>
      <c r="BZ317" s="61"/>
      <c r="CA317" s="61"/>
      <c r="CB317" s="61"/>
      <c r="CC317" s="61"/>
      <c r="CD317" s="61"/>
      <c r="CE317" s="61"/>
      <c r="CF317" s="61"/>
      <c r="CG317" s="61"/>
      <c r="CH317" s="61"/>
      <c r="CI317" s="61"/>
      <c r="CJ317" s="61"/>
      <c r="CK317" s="61"/>
      <c r="CL317" s="61"/>
      <c r="CM317" s="61"/>
      <c r="CN317" s="61"/>
      <c r="CO317" s="61"/>
      <c r="CP317" s="61"/>
      <c r="CQ317" s="61"/>
      <c r="CR317" s="61"/>
      <c r="CS317" s="61"/>
      <c r="CT317" s="61"/>
      <c r="CU317" s="61"/>
      <c r="CV317" s="61"/>
      <c r="CW317" s="61"/>
      <c r="CX317" s="61"/>
      <c r="CY317" s="61"/>
      <c r="CZ317" s="61"/>
      <c r="DA317" s="61"/>
      <c r="DB317" s="61"/>
    </row>
    <row r="318" spans="1:106" s="58" customFormat="1" ht="20.100000000000001" customHeight="1">
      <c r="A318" s="117"/>
      <c r="B318" s="840"/>
      <c r="C318" s="803"/>
      <c r="D318" s="805"/>
      <c r="E318" s="795"/>
      <c r="F318" s="795"/>
      <c r="G318" s="122">
        <f>$F$317*G317</f>
        <v>0</v>
      </c>
      <c r="H318" s="122">
        <f t="shared" ref="H318:AK318" si="158">$F$317*H317</f>
        <v>0</v>
      </c>
      <c r="I318" s="122">
        <f t="shared" si="158"/>
        <v>0</v>
      </c>
      <c r="J318" s="122">
        <f t="shared" si="158"/>
        <v>0</v>
      </c>
      <c r="K318" s="122">
        <f t="shared" si="158"/>
        <v>0</v>
      </c>
      <c r="L318" s="122">
        <f t="shared" si="158"/>
        <v>0</v>
      </c>
      <c r="M318" s="122">
        <f t="shared" si="158"/>
        <v>0</v>
      </c>
      <c r="N318" s="122">
        <f t="shared" si="158"/>
        <v>0</v>
      </c>
      <c r="O318" s="122">
        <f t="shared" si="158"/>
        <v>0</v>
      </c>
      <c r="P318" s="122">
        <f t="shared" si="158"/>
        <v>0</v>
      </c>
      <c r="Q318" s="122">
        <f t="shared" si="158"/>
        <v>0</v>
      </c>
      <c r="R318" s="122">
        <f t="shared" si="158"/>
        <v>0</v>
      </c>
      <c r="S318" s="122">
        <f t="shared" si="158"/>
        <v>0</v>
      </c>
      <c r="T318" s="122">
        <f t="shared" si="158"/>
        <v>0</v>
      </c>
      <c r="U318" s="122">
        <f t="shared" si="158"/>
        <v>0</v>
      </c>
      <c r="V318" s="122">
        <f t="shared" si="158"/>
        <v>0</v>
      </c>
      <c r="W318" s="122">
        <f t="shared" si="158"/>
        <v>0</v>
      </c>
      <c r="X318" s="122">
        <f t="shared" si="158"/>
        <v>0</v>
      </c>
      <c r="Y318" s="122">
        <f t="shared" si="158"/>
        <v>0</v>
      </c>
      <c r="Z318" s="122">
        <f t="shared" si="158"/>
        <v>0</v>
      </c>
      <c r="AA318" s="122">
        <f t="shared" si="158"/>
        <v>0</v>
      </c>
      <c r="AB318" s="122">
        <f t="shared" si="158"/>
        <v>0</v>
      </c>
      <c r="AC318" s="122">
        <f t="shared" si="158"/>
        <v>0</v>
      </c>
      <c r="AD318" s="122">
        <f t="shared" si="158"/>
        <v>0</v>
      </c>
      <c r="AE318" s="122">
        <f t="shared" si="158"/>
        <v>0</v>
      </c>
      <c r="AF318" s="122">
        <f t="shared" si="158"/>
        <v>0</v>
      </c>
      <c r="AG318" s="122">
        <f t="shared" si="158"/>
        <v>0</v>
      </c>
      <c r="AH318" s="122">
        <f t="shared" si="158"/>
        <v>0</v>
      </c>
      <c r="AI318" s="122">
        <f t="shared" si="158"/>
        <v>0</v>
      </c>
      <c r="AJ318" s="122">
        <f t="shared" si="158"/>
        <v>0</v>
      </c>
      <c r="AK318" s="122">
        <f t="shared" si="158"/>
        <v>0</v>
      </c>
      <c r="AL318" s="122">
        <f>F317*AL317</f>
        <v>0</v>
      </c>
      <c r="AM318" s="61"/>
      <c r="AN318" s="61"/>
      <c r="AO318" s="61"/>
      <c r="AP318" s="61"/>
      <c r="AQ318" s="61"/>
      <c r="AR318" s="61"/>
      <c r="AS318" s="61"/>
      <c r="AT318" s="61"/>
      <c r="AU318" s="61"/>
      <c r="AV318" s="61"/>
      <c r="AW318" s="61"/>
      <c r="AX318" s="61"/>
      <c r="AY318" s="61"/>
      <c r="AZ318" s="61"/>
      <c r="BA318" s="61"/>
      <c r="BB318" s="61"/>
      <c r="BC318" s="61"/>
      <c r="BD318" s="61"/>
      <c r="BE318" s="61"/>
      <c r="BF318" s="61"/>
      <c r="BG318" s="61"/>
      <c r="BH318" s="61"/>
      <c r="BI318" s="61"/>
      <c r="BJ318" s="61"/>
      <c r="BK318" s="61"/>
      <c r="BL318" s="61"/>
      <c r="BM318" s="61"/>
      <c r="BN318" s="61"/>
      <c r="BO318" s="61"/>
      <c r="BP318" s="61"/>
      <c r="BQ318" s="61"/>
      <c r="BR318" s="61"/>
      <c r="BS318" s="61"/>
      <c r="BT318" s="61"/>
      <c r="BU318" s="61"/>
      <c r="BV318" s="61"/>
      <c r="BW318" s="61"/>
      <c r="BX318" s="61"/>
      <c r="BY318" s="61"/>
      <c r="BZ318" s="61"/>
      <c r="CA318" s="61"/>
      <c r="CB318" s="61"/>
      <c r="CC318" s="61"/>
      <c r="CD318" s="61"/>
      <c r="CE318" s="61"/>
      <c r="CF318" s="61"/>
      <c r="CG318" s="61"/>
      <c r="CH318" s="61"/>
      <c r="CI318" s="61"/>
      <c r="CJ318" s="61"/>
      <c r="CK318" s="61"/>
      <c r="CL318" s="61"/>
      <c r="CM318" s="61"/>
      <c r="CN318" s="61"/>
      <c r="CO318" s="61"/>
      <c r="CP318" s="61"/>
      <c r="CQ318" s="61"/>
      <c r="CR318" s="61"/>
      <c r="CS318" s="61"/>
      <c r="CT318" s="61"/>
      <c r="CU318" s="61"/>
      <c r="CV318" s="61"/>
      <c r="CW318" s="61"/>
      <c r="CX318" s="61"/>
      <c r="CY318" s="61"/>
      <c r="CZ318" s="61"/>
      <c r="DA318" s="61"/>
      <c r="DB318" s="61"/>
    </row>
    <row r="319" spans="1:106" s="58" customFormat="1" ht="20.100000000000001" customHeight="1">
      <c r="A319" s="117" t="s">
        <v>425</v>
      </c>
      <c r="B319" s="840"/>
      <c r="C319" s="802">
        <v>50007063</v>
      </c>
      <c r="D319" s="804" t="str">
        <f>[76]납품수량!C159</f>
        <v>LOCATOR COVER RH</v>
      </c>
      <c r="E319" s="794" t="str">
        <f>[76]납품수량!D159</f>
        <v>GD</v>
      </c>
      <c r="F319" s="794">
        <f>VLOOKUP(C319,'[72]납품수량(영업)'!$C$3:$F$260,4,FALSE)</f>
        <v>0</v>
      </c>
      <c r="G319" s="122">
        <f>VLOOKUP($C$319,[77]납품수량!$B$3:$AI$200,G1,FALSE)</f>
        <v>0</v>
      </c>
      <c r="H319" s="122">
        <f>VLOOKUP($C$319,[77]납품수량!$B$3:$AI$200,H1,FALSE)</f>
        <v>0</v>
      </c>
      <c r="I319" s="122">
        <f>VLOOKUP($C$319,[77]납품수량!$B$3:$AI$200,I1,FALSE)</f>
        <v>0</v>
      </c>
      <c r="J319" s="122">
        <f>VLOOKUP($C$319,[77]납품수량!$B$3:$AI$200,J1,FALSE)</f>
        <v>0</v>
      </c>
      <c r="K319" s="122">
        <f>VLOOKUP($C$319,[77]납품수량!$B$3:$AI$200,K1,FALSE)</f>
        <v>0</v>
      </c>
      <c r="L319" s="122">
        <f>VLOOKUP($C$319,[77]납품수량!$B$3:$AI$200,L1,FALSE)</f>
        <v>0</v>
      </c>
      <c r="M319" s="122">
        <f>VLOOKUP($C$319,[77]납품수량!$B$3:$AI$200,M1,FALSE)</f>
        <v>0</v>
      </c>
      <c r="N319" s="122">
        <f>VLOOKUP($C$319,[77]납품수량!$B$3:$AI$200,N1,FALSE)</f>
        <v>0</v>
      </c>
      <c r="O319" s="122">
        <f>VLOOKUP($C$319,[77]납품수량!$B$3:$AI$200,O1,FALSE)</f>
        <v>0</v>
      </c>
      <c r="P319" s="122">
        <f>VLOOKUP($C$319,[77]납품수량!$B$3:$AI$200,P1,FALSE)</f>
        <v>0</v>
      </c>
      <c r="Q319" s="122">
        <f>VLOOKUP($C$319,[77]납품수량!$B$3:$AI$200,Q1,FALSE)</f>
        <v>0</v>
      </c>
      <c r="R319" s="122">
        <f>VLOOKUP($C$319,[77]납품수량!$B$3:$AI$200,R1,FALSE)</f>
        <v>0</v>
      </c>
      <c r="S319" s="122">
        <f>VLOOKUP($C$319,[77]납품수량!$B$3:$AI$200,S1,FALSE)</f>
        <v>0</v>
      </c>
      <c r="T319" s="122">
        <f>VLOOKUP($C$319,[77]납품수량!$B$3:$AI$200,T1,FALSE)</f>
        <v>0</v>
      </c>
      <c r="U319" s="122">
        <f>VLOOKUP($C$319,[77]납품수량!$B$3:$AI$200,U1,FALSE)</f>
        <v>0</v>
      </c>
      <c r="V319" s="122">
        <f>VLOOKUP($C$319,[77]납품수량!$B$3:$AI$200,V1,FALSE)</f>
        <v>0</v>
      </c>
      <c r="W319" s="122">
        <f>VLOOKUP($C$319,[77]납품수량!$B$3:$AI$200,W1,FALSE)</f>
        <v>0</v>
      </c>
      <c r="X319" s="122">
        <f>VLOOKUP($C$319,[77]납품수량!$B$3:$AI$200,X1,FALSE)</f>
        <v>0</v>
      </c>
      <c r="Y319" s="122">
        <f>VLOOKUP($C$319,[77]납품수량!$B$3:$AI$200,Y1,FALSE)</f>
        <v>0</v>
      </c>
      <c r="Z319" s="122">
        <f>VLOOKUP($C$319,[77]납품수량!$B$3:$AI$200,Z1,FALSE)</f>
        <v>0</v>
      </c>
      <c r="AA319" s="122">
        <f>VLOOKUP($C$319,[77]납품수량!$B$3:$AI$200,AA1,FALSE)</f>
        <v>0</v>
      </c>
      <c r="AB319" s="122">
        <f>VLOOKUP($C$319,[77]납품수량!$B$3:$AI$200,AB1,FALSE)</f>
        <v>0</v>
      </c>
      <c r="AC319" s="122">
        <f>VLOOKUP($C$319,[77]납품수량!$B$3:$AI$200,AC1,FALSE)</f>
        <v>0</v>
      </c>
      <c r="AD319" s="122">
        <f>VLOOKUP($C$319,[77]납품수량!$B$3:$AI$200,AD1,FALSE)</f>
        <v>0</v>
      </c>
      <c r="AE319" s="122">
        <f>VLOOKUP($C$319,[77]납품수량!$B$3:$AI$200,AE1,FALSE)</f>
        <v>0</v>
      </c>
      <c r="AF319" s="122">
        <f>VLOOKUP($C$319,[77]납품수량!$B$3:$AI$200,AF1,FALSE)</f>
        <v>0</v>
      </c>
      <c r="AG319" s="122">
        <f>VLOOKUP($C$319,[77]납품수량!$B$3:$AI$200,AG1,FALSE)</f>
        <v>0</v>
      </c>
      <c r="AH319" s="122">
        <f>VLOOKUP($C$319,[77]납품수량!$B$3:$AI$200,AH1,FALSE)</f>
        <v>0</v>
      </c>
      <c r="AI319" s="122">
        <f>VLOOKUP($C$319,[77]납품수량!$B$3:$AI$200,AI1,FALSE)</f>
        <v>0</v>
      </c>
      <c r="AJ319" s="122">
        <f>VLOOKUP($C$319,[77]납품수량!$B$3:$AI$200,AJ1,FALSE)</f>
        <v>0</v>
      </c>
      <c r="AK319" s="122">
        <f>VLOOKUP($C$319,[77]납품수량!$B$3:$AI$200,AK1,FALSE)</f>
        <v>0</v>
      </c>
      <c r="AL319" s="122">
        <f>SUM(G319:AK319)</f>
        <v>0</v>
      </c>
      <c r="AM319" s="61"/>
      <c r="AN319" s="61"/>
      <c r="AO319" s="61"/>
      <c r="AP319" s="61"/>
      <c r="AQ319" s="61"/>
      <c r="AR319" s="61"/>
      <c r="AS319" s="61"/>
      <c r="AT319" s="61"/>
      <c r="AU319" s="61"/>
      <c r="AV319" s="61"/>
      <c r="AW319" s="61"/>
      <c r="AX319" s="61"/>
      <c r="AY319" s="61"/>
      <c r="AZ319" s="61"/>
      <c r="BA319" s="61"/>
      <c r="BB319" s="61"/>
      <c r="BC319" s="61"/>
      <c r="BD319" s="61"/>
      <c r="BE319" s="61"/>
      <c r="BF319" s="61"/>
      <c r="BG319" s="61"/>
      <c r="BH319" s="61"/>
      <c r="BI319" s="61"/>
      <c r="BJ319" s="61"/>
      <c r="BK319" s="61"/>
      <c r="BL319" s="61"/>
      <c r="BM319" s="61"/>
      <c r="BN319" s="61"/>
      <c r="BO319" s="61"/>
      <c r="BP319" s="61"/>
      <c r="BQ319" s="61"/>
      <c r="BR319" s="61"/>
      <c r="BS319" s="61"/>
      <c r="BT319" s="61"/>
      <c r="BU319" s="61"/>
      <c r="BV319" s="61"/>
      <c r="BW319" s="61"/>
      <c r="BX319" s="61"/>
      <c r="BY319" s="61"/>
      <c r="BZ319" s="61"/>
      <c r="CA319" s="61"/>
      <c r="CB319" s="61"/>
      <c r="CC319" s="61"/>
      <c r="CD319" s="61"/>
      <c r="CE319" s="61"/>
      <c r="CF319" s="61"/>
      <c r="CG319" s="61"/>
      <c r="CH319" s="61"/>
      <c r="CI319" s="61"/>
      <c r="CJ319" s="61"/>
      <c r="CK319" s="61"/>
      <c r="CL319" s="61"/>
      <c r="CM319" s="61"/>
      <c r="CN319" s="61"/>
      <c r="CO319" s="61"/>
      <c r="CP319" s="61"/>
      <c r="CQ319" s="61"/>
      <c r="CR319" s="61"/>
      <c r="CS319" s="61"/>
      <c r="CT319" s="61"/>
      <c r="CU319" s="61"/>
      <c r="CV319" s="61"/>
      <c r="CW319" s="61"/>
      <c r="CX319" s="61"/>
      <c r="CY319" s="61"/>
      <c r="CZ319" s="61"/>
      <c r="DA319" s="61"/>
      <c r="DB319" s="61"/>
    </row>
    <row r="320" spans="1:106" s="58" customFormat="1" ht="20.100000000000001" customHeight="1">
      <c r="A320" s="117"/>
      <c r="B320" s="841"/>
      <c r="C320" s="803"/>
      <c r="D320" s="805"/>
      <c r="E320" s="795"/>
      <c r="F320" s="795"/>
      <c r="G320" s="122">
        <f>$F$319*G319</f>
        <v>0</v>
      </c>
      <c r="H320" s="122">
        <f t="shared" ref="H320:AK320" si="159">$F$319*H319</f>
        <v>0</v>
      </c>
      <c r="I320" s="122">
        <f t="shared" si="159"/>
        <v>0</v>
      </c>
      <c r="J320" s="122">
        <f t="shared" si="159"/>
        <v>0</v>
      </c>
      <c r="K320" s="122">
        <f t="shared" si="159"/>
        <v>0</v>
      </c>
      <c r="L320" s="122">
        <f t="shared" si="159"/>
        <v>0</v>
      </c>
      <c r="M320" s="122">
        <f t="shared" si="159"/>
        <v>0</v>
      </c>
      <c r="N320" s="122">
        <f t="shared" si="159"/>
        <v>0</v>
      </c>
      <c r="O320" s="122">
        <f t="shared" si="159"/>
        <v>0</v>
      </c>
      <c r="P320" s="122">
        <f t="shared" si="159"/>
        <v>0</v>
      </c>
      <c r="Q320" s="122">
        <f t="shared" si="159"/>
        <v>0</v>
      </c>
      <c r="R320" s="122">
        <f t="shared" si="159"/>
        <v>0</v>
      </c>
      <c r="S320" s="122">
        <f t="shared" si="159"/>
        <v>0</v>
      </c>
      <c r="T320" s="122">
        <f t="shared" si="159"/>
        <v>0</v>
      </c>
      <c r="U320" s="122">
        <f t="shared" si="159"/>
        <v>0</v>
      </c>
      <c r="V320" s="122">
        <f t="shared" si="159"/>
        <v>0</v>
      </c>
      <c r="W320" s="122">
        <f t="shared" si="159"/>
        <v>0</v>
      </c>
      <c r="X320" s="122">
        <f t="shared" si="159"/>
        <v>0</v>
      </c>
      <c r="Y320" s="122">
        <f t="shared" si="159"/>
        <v>0</v>
      </c>
      <c r="Z320" s="122">
        <f t="shared" si="159"/>
        <v>0</v>
      </c>
      <c r="AA320" s="122">
        <f t="shared" si="159"/>
        <v>0</v>
      </c>
      <c r="AB320" s="122">
        <f t="shared" si="159"/>
        <v>0</v>
      </c>
      <c r="AC320" s="122">
        <f t="shared" si="159"/>
        <v>0</v>
      </c>
      <c r="AD320" s="122">
        <f t="shared" si="159"/>
        <v>0</v>
      </c>
      <c r="AE320" s="122">
        <f t="shared" si="159"/>
        <v>0</v>
      </c>
      <c r="AF320" s="122">
        <f t="shared" si="159"/>
        <v>0</v>
      </c>
      <c r="AG320" s="122">
        <f t="shared" si="159"/>
        <v>0</v>
      </c>
      <c r="AH320" s="122">
        <f t="shared" si="159"/>
        <v>0</v>
      </c>
      <c r="AI320" s="122">
        <f t="shared" si="159"/>
        <v>0</v>
      </c>
      <c r="AJ320" s="122">
        <f t="shared" si="159"/>
        <v>0</v>
      </c>
      <c r="AK320" s="122">
        <f t="shared" si="159"/>
        <v>0</v>
      </c>
      <c r="AL320" s="122">
        <f>F319*AL319</f>
        <v>0</v>
      </c>
      <c r="AM320" s="61"/>
      <c r="AN320" s="61"/>
      <c r="AO320" s="61"/>
      <c r="AP320" s="61"/>
      <c r="AQ320" s="61"/>
      <c r="AR320" s="61"/>
      <c r="AS320" s="61"/>
      <c r="AT320" s="61"/>
      <c r="AU320" s="61"/>
      <c r="AV320" s="61"/>
      <c r="AW320" s="61"/>
      <c r="AX320" s="61"/>
      <c r="AY320" s="61"/>
      <c r="AZ320" s="61"/>
      <c r="BA320" s="61"/>
      <c r="BB320" s="61"/>
      <c r="BC320" s="61"/>
      <c r="BD320" s="61"/>
      <c r="BE320" s="61"/>
      <c r="BF320" s="61"/>
      <c r="BG320" s="61"/>
      <c r="BH320" s="61"/>
      <c r="BI320" s="61"/>
      <c r="BJ320" s="61"/>
      <c r="BK320" s="61"/>
      <c r="BL320" s="61"/>
      <c r="BM320" s="61"/>
      <c r="BN320" s="61"/>
      <c r="BO320" s="61"/>
      <c r="BP320" s="61"/>
      <c r="BQ320" s="61"/>
      <c r="BR320" s="61"/>
      <c r="BS320" s="61"/>
      <c r="BT320" s="61"/>
      <c r="BU320" s="61"/>
      <c r="BV320" s="61"/>
      <c r="BW320" s="61"/>
      <c r="BX320" s="61"/>
      <c r="BY320" s="61"/>
      <c r="BZ320" s="61"/>
      <c r="CA320" s="61"/>
      <c r="CB320" s="61"/>
      <c r="CC320" s="61"/>
      <c r="CD320" s="61"/>
      <c r="CE320" s="61"/>
      <c r="CF320" s="61"/>
      <c r="CG320" s="61"/>
      <c r="CH320" s="61"/>
      <c r="CI320" s="61"/>
      <c r="CJ320" s="61"/>
      <c r="CK320" s="61"/>
      <c r="CL320" s="61"/>
      <c r="CM320" s="61"/>
      <c r="CN320" s="61"/>
      <c r="CO320" s="61"/>
      <c r="CP320" s="61"/>
      <c r="CQ320" s="61"/>
      <c r="CR320" s="61"/>
      <c r="CS320" s="61"/>
      <c r="CT320" s="61"/>
      <c r="CU320" s="61"/>
      <c r="CV320" s="61"/>
      <c r="CW320" s="61"/>
      <c r="CX320" s="61"/>
      <c r="CY320" s="61"/>
      <c r="CZ320" s="61"/>
      <c r="DA320" s="61"/>
      <c r="DB320" s="61"/>
    </row>
    <row r="321" spans="1:69" s="142" customFormat="1" ht="16.5" customHeight="1">
      <c r="A321" s="806" t="s">
        <v>423</v>
      </c>
      <c r="B321" s="807"/>
      <c r="C321" s="807"/>
      <c r="D321" s="807"/>
      <c r="E321" s="808"/>
      <c r="G321" s="142">
        <f>SUMPRODUCT((MOD(ROW(G3:G319),2)=1)*G4:G320)</f>
        <v>19522258</v>
      </c>
      <c r="H321" s="142">
        <f t="shared" ref="H321:AK321" si="160">SUMPRODUCT((MOD(ROW(H3:H319),2)=1)*H4:H320)</f>
        <v>41360328</v>
      </c>
      <c r="I321" s="142">
        <f t="shared" si="160"/>
        <v>12761080</v>
      </c>
      <c r="J321" s="142">
        <f t="shared" si="160"/>
        <v>0</v>
      </c>
      <c r="K321" s="142">
        <f t="shared" si="160"/>
        <v>0</v>
      </c>
      <c r="L321" s="142">
        <f t="shared" si="160"/>
        <v>0</v>
      </c>
      <c r="M321" s="142">
        <f t="shared" si="160"/>
        <v>46020570</v>
      </c>
      <c r="N321" s="142">
        <f t="shared" si="160"/>
        <v>43872219</v>
      </c>
      <c r="O321" s="142">
        <f t="shared" si="160"/>
        <v>48526588</v>
      </c>
      <c r="P321" s="142">
        <f t="shared" si="160"/>
        <v>18756852</v>
      </c>
      <c r="Q321" s="142">
        <f t="shared" si="160"/>
        <v>0</v>
      </c>
      <c r="R321" s="142">
        <f t="shared" si="160"/>
        <v>47722455</v>
      </c>
      <c r="S321" s="142">
        <f t="shared" si="160"/>
        <v>48498166</v>
      </c>
      <c r="T321" s="142">
        <f t="shared" si="160"/>
        <v>52207837</v>
      </c>
      <c r="U321" s="142">
        <f t="shared" si="160"/>
        <v>46154163</v>
      </c>
      <c r="V321" s="142">
        <f t="shared" si="160"/>
        <v>36345024</v>
      </c>
      <c r="W321" s="142">
        <f t="shared" si="160"/>
        <v>19784430</v>
      </c>
      <c r="X321" s="142">
        <f t="shared" si="160"/>
        <v>0</v>
      </c>
      <c r="Y321" s="142">
        <f t="shared" si="160"/>
        <v>57466103</v>
      </c>
      <c r="Z321" s="142">
        <f t="shared" si="160"/>
        <v>48569036</v>
      </c>
      <c r="AA321" s="142">
        <f t="shared" si="160"/>
        <v>44435157</v>
      </c>
      <c r="AB321" s="142">
        <f t="shared" si="160"/>
        <v>28974224</v>
      </c>
      <c r="AC321" s="142">
        <f t="shared" si="160"/>
        <v>43045193</v>
      </c>
      <c r="AD321" s="142">
        <f t="shared" si="160"/>
        <v>4759320</v>
      </c>
      <c r="AE321" s="142">
        <f t="shared" si="160"/>
        <v>0</v>
      </c>
      <c r="AF321" s="142">
        <f t="shared" si="160"/>
        <v>34291870</v>
      </c>
      <c r="AG321" s="142">
        <f t="shared" si="160"/>
        <v>42356905</v>
      </c>
      <c r="AH321" s="142">
        <f t="shared" si="160"/>
        <v>32770540</v>
      </c>
      <c r="AI321" s="142">
        <f t="shared" si="160"/>
        <v>40940934</v>
      </c>
      <c r="AJ321" s="142">
        <f t="shared" si="160"/>
        <v>48062906</v>
      </c>
      <c r="AK321" s="142">
        <f t="shared" si="160"/>
        <v>0</v>
      </c>
      <c r="AL321" s="142">
        <f>SUM(G321:AK321)</f>
        <v>907204158</v>
      </c>
    </row>
    <row r="322" spans="1:69" s="58" customFormat="1" ht="21.75" customHeight="1">
      <c r="A322" s="780" t="s">
        <v>670</v>
      </c>
      <c r="B322" s="780"/>
      <c r="C322" s="780"/>
      <c r="D322" s="780"/>
      <c r="E322" s="780"/>
      <c r="F322" s="138"/>
      <c r="G322" s="142">
        <f>SUMPRODUCT((MOD(ROW(G3:G319),2)=1)*G4:G320)</f>
        <v>19522258</v>
      </c>
      <c r="H322" s="142">
        <f t="shared" ref="H322:AK322" si="161">SUMPRODUCT((MOD(ROW(H3:H319),2)=1)*H4:H320)</f>
        <v>41360328</v>
      </c>
      <c r="I322" s="142">
        <f t="shared" si="161"/>
        <v>12761080</v>
      </c>
      <c r="J322" s="142">
        <f t="shared" si="161"/>
        <v>0</v>
      </c>
      <c r="K322" s="142">
        <f t="shared" si="161"/>
        <v>0</v>
      </c>
      <c r="L322" s="142">
        <f t="shared" si="161"/>
        <v>0</v>
      </c>
      <c r="M322" s="142">
        <f t="shared" si="161"/>
        <v>46020570</v>
      </c>
      <c r="N322" s="142">
        <f t="shared" si="161"/>
        <v>43872219</v>
      </c>
      <c r="O322" s="142">
        <f t="shared" si="161"/>
        <v>48526588</v>
      </c>
      <c r="P322" s="142">
        <f t="shared" si="161"/>
        <v>18756852</v>
      </c>
      <c r="Q322" s="142">
        <f t="shared" si="161"/>
        <v>0</v>
      </c>
      <c r="R322" s="142">
        <f t="shared" si="161"/>
        <v>47722455</v>
      </c>
      <c r="S322" s="142">
        <f t="shared" si="161"/>
        <v>48498166</v>
      </c>
      <c r="T322" s="142">
        <f t="shared" si="161"/>
        <v>52207837</v>
      </c>
      <c r="U322" s="142">
        <f t="shared" si="161"/>
        <v>46154163</v>
      </c>
      <c r="V322" s="142">
        <f t="shared" si="161"/>
        <v>36345024</v>
      </c>
      <c r="W322" s="142">
        <f t="shared" si="161"/>
        <v>19784430</v>
      </c>
      <c r="X322" s="142">
        <f t="shared" si="161"/>
        <v>0</v>
      </c>
      <c r="Y322" s="142">
        <f t="shared" si="161"/>
        <v>57466103</v>
      </c>
      <c r="Z322" s="142">
        <f t="shared" si="161"/>
        <v>48569036</v>
      </c>
      <c r="AA322" s="142">
        <f t="shared" si="161"/>
        <v>44435157</v>
      </c>
      <c r="AB322" s="142">
        <f t="shared" si="161"/>
        <v>28974224</v>
      </c>
      <c r="AC322" s="142">
        <f t="shared" si="161"/>
        <v>43045193</v>
      </c>
      <c r="AD322" s="142">
        <f t="shared" si="161"/>
        <v>4759320</v>
      </c>
      <c r="AE322" s="142">
        <f t="shared" si="161"/>
        <v>0</v>
      </c>
      <c r="AF322" s="142">
        <f t="shared" si="161"/>
        <v>34291870</v>
      </c>
      <c r="AG322" s="142">
        <f t="shared" si="161"/>
        <v>42356905</v>
      </c>
      <c r="AH322" s="142">
        <f t="shared" si="161"/>
        <v>32770540</v>
      </c>
      <c r="AI322" s="142">
        <f t="shared" si="161"/>
        <v>40940934</v>
      </c>
      <c r="AJ322" s="142">
        <f t="shared" si="161"/>
        <v>48062906</v>
      </c>
      <c r="AK322" s="142">
        <f t="shared" si="161"/>
        <v>0</v>
      </c>
      <c r="AL322" s="142">
        <f>SUM(G322:AK322)</f>
        <v>907204158</v>
      </c>
      <c r="AM322" s="61"/>
      <c r="AN322" s="61"/>
      <c r="AO322" s="61"/>
      <c r="AP322" s="61"/>
      <c r="AQ322" s="61"/>
      <c r="AR322" s="61"/>
      <c r="AS322" s="61"/>
      <c r="AT322" s="61"/>
      <c r="AU322" s="61"/>
      <c r="AV322" s="61"/>
      <c r="AW322" s="61"/>
      <c r="AX322" s="61"/>
      <c r="AY322" s="61"/>
      <c r="AZ322" s="61"/>
      <c r="BA322" s="61"/>
      <c r="BB322" s="61"/>
      <c r="BC322" s="61"/>
      <c r="BD322" s="61"/>
      <c r="BE322" s="61"/>
      <c r="BF322" s="61"/>
      <c r="BG322" s="61"/>
      <c r="BH322" s="61"/>
      <c r="BI322" s="61"/>
      <c r="BJ322" s="61"/>
      <c r="BK322" s="61"/>
      <c r="BL322" s="61"/>
      <c r="BM322" s="61"/>
      <c r="BN322" s="61"/>
      <c r="BO322" s="61"/>
      <c r="BP322" s="61"/>
      <c r="BQ322" s="61"/>
    </row>
    <row r="323" spans="1:69" s="31" customFormat="1">
      <c r="A323" s="70"/>
      <c r="B323" s="115"/>
      <c r="C323" s="116"/>
      <c r="D323" s="115"/>
      <c r="E323" s="115"/>
      <c r="F323" s="115"/>
      <c r="G323" s="70"/>
      <c r="H323" s="70"/>
      <c r="I323" s="70"/>
      <c r="J323" s="70"/>
      <c r="K323" s="70"/>
      <c r="L323" s="70"/>
      <c r="M323" s="70"/>
      <c r="N323" s="70"/>
      <c r="O323" s="70"/>
      <c r="P323" s="70"/>
      <c r="Q323" s="70"/>
      <c r="R323" s="70"/>
      <c r="S323" s="70"/>
      <c r="T323" s="70"/>
      <c r="U323" s="70"/>
      <c r="V323" s="70"/>
      <c r="W323" s="70"/>
      <c r="X323" s="70"/>
      <c r="Y323" s="70"/>
      <c r="Z323" s="70"/>
      <c r="AA323" s="70"/>
      <c r="AB323" s="70"/>
      <c r="AC323" s="70"/>
      <c r="AD323" s="70"/>
      <c r="AE323" s="70"/>
      <c r="AF323" s="70"/>
      <c r="AG323" s="70"/>
      <c r="AH323" s="70"/>
      <c r="AI323" s="70"/>
      <c r="AJ323" s="70"/>
      <c r="AK323" s="70"/>
      <c r="AL323" s="70"/>
    </row>
    <row r="324" spans="1:69" s="31" customFormat="1">
      <c r="A324" s="70"/>
      <c r="B324" s="115"/>
      <c r="C324" s="116"/>
      <c r="D324" s="115"/>
      <c r="E324" s="115"/>
      <c r="F324" s="115"/>
      <c r="G324" s="70"/>
      <c r="H324" s="70"/>
      <c r="I324" s="70"/>
      <c r="J324" s="70"/>
      <c r="K324" s="70"/>
      <c r="L324" s="70"/>
      <c r="M324" s="70"/>
      <c r="N324" s="70"/>
      <c r="O324" s="70"/>
      <c r="P324" s="70"/>
      <c r="Q324" s="70"/>
      <c r="R324" s="70"/>
      <c r="S324" s="70"/>
      <c r="T324" s="70"/>
      <c r="U324" s="70"/>
      <c r="V324" s="70"/>
      <c r="W324" s="70"/>
      <c r="X324" s="70"/>
      <c r="Y324" s="70"/>
      <c r="Z324" s="70"/>
      <c r="AA324" s="70"/>
      <c r="AB324" s="70"/>
      <c r="AC324" s="70"/>
      <c r="AD324" s="70"/>
      <c r="AE324" s="70"/>
      <c r="AF324" s="70"/>
      <c r="AG324" s="70"/>
      <c r="AH324" s="70"/>
      <c r="AI324" s="70"/>
      <c r="AJ324" s="70"/>
      <c r="AK324" s="70"/>
      <c r="AL324" s="70"/>
    </row>
    <row r="325" spans="1:69" s="31" customFormat="1">
      <c r="A325" s="70"/>
      <c r="B325" s="115"/>
      <c r="C325" s="116"/>
      <c r="D325" s="115"/>
      <c r="E325" s="115"/>
      <c r="F325" s="115"/>
      <c r="G325" s="70"/>
      <c r="H325" s="70"/>
      <c r="I325" s="70"/>
      <c r="J325" s="70"/>
      <c r="K325" s="70"/>
      <c r="L325" s="70"/>
      <c r="M325" s="70"/>
      <c r="N325" s="70"/>
      <c r="O325" s="70"/>
      <c r="P325" s="70"/>
      <c r="Q325" s="70"/>
      <c r="R325" s="70"/>
      <c r="S325" s="70"/>
      <c r="T325" s="70"/>
      <c r="U325" s="70"/>
      <c r="V325" s="70"/>
      <c r="W325" s="70"/>
      <c r="X325" s="70"/>
      <c r="Y325" s="70"/>
      <c r="Z325" s="70"/>
      <c r="AA325" s="70"/>
      <c r="AB325" s="70"/>
      <c r="AC325" s="70"/>
      <c r="AD325" s="70"/>
      <c r="AE325" s="70"/>
      <c r="AF325" s="70"/>
      <c r="AG325" s="70"/>
      <c r="AH325" s="70"/>
      <c r="AI325" s="70"/>
      <c r="AJ325" s="70"/>
      <c r="AK325" s="70"/>
      <c r="AL325" s="70"/>
    </row>
    <row r="326" spans="1:69" s="31" customFormat="1">
      <c r="A326" s="70"/>
      <c r="B326" s="115"/>
      <c r="C326" s="116"/>
      <c r="D326" s="115"/>
      <c r="E326" s="115"/>
      <c r="F326" s="115"/>
      <c r="G326" s="70"/>
      <c r="H326" s="70"/>
      <c r="I326" s="70"/>
      <c r="J326" s="70"/>
      <c r="K326" s="70"/>
      <c r="L326" s="70"/>
      <c r="M326" s="70"/>
      <c r="N326" s="70"/>
      <c r="O326" s="70"/>
      <c r="P326" s="70"/>
      <c r="Q326" s="70"/>
      <c r="R326" s="70"/>
      <c r="S326" s="70"/>
      <c r="T326" s="70"/>
      <c r="U326" s="70"/>
      <c r="V326" s="70"/>
      <c r="W326" s="70"/>
      <c r="X326" s="70"/>
      <c r="Y326" s="70"/>
      <c r="Z326" s="70"/>
      <c r="AA326" s="70"/>
      <c r="AB326" s="70"/>
      <c r="AC326" s="70"/>
      <c r="AD326" s="70"/>
      <c r="AE326" s="70"/>
      <c r="AF326" s="70"/>
      <c r="AG326" s="70"/>
      <c r="AH326" s="70"/>
      <c r="AI326" s="70"/>
      <c r="AJ326" s="70"/>
      <c r="AK326" s="70"/>
      <c r="AL326" s="70"/>
    </row>
    <row r="327" spans="1:69" s="31" customFormat="1">
      <c r="A327" s="70"/>
      <c r="B327" s="115"/>
      <c r="C327" s="116"/>
      <c r="D327" s="115"/>
      <c r="E327" s="115"/>
      <c r="F327" s="115"/>
      <c r="G327" s="70"/>
      <c r="H327" s="70"/>
      <c r="I327" s="70"/>
      <c r="J327" s="70"/>
      <c r="K327" s="70"/>
      <c r="L327" s="70"/>
      <c r="M327" s="70"/>
      <c r="N327" s="70"/>
      <c r="O327" s="70"/>
      <c r="P327" s="70"/>
      <c r="Q327" s="70"/>
      <c r="R327" s="70"/>
      <c r="S327" s="70"/>
      <c r="T327" s="70"/>
      <c r="U327" s="70"/>
      <c r="V327" s="70"/>
      <c r="W327" s="70"/>
      <c r="X327" s="70"/>
      <c r="Y327" s="70"/>
      <c r="Z327" s="70"/>
      <c r="AA327" s="70"/>
      <c r="AB327" s="70"/>
      <c r="AC327" s="70"/>
      <c r="AD327" s="70"/>
      <c r="AE327" s="70"/>
      <c r="AF327" s="70"/>
      <c r="AG327" s="70"/>
      <c r="AH327" s="70"/>
      <c r="AI327" s="70"/>
      <c r="AJ327" s="70"/>
      <c r="AK327" s="70"/>
      <c r="AL327" s="70"/>
    </row>
    <row r="328" spans="1:69" s="31" customFormat="1">
      <c r="A328" s="70"/>
      <c r="B328" s="115"/>
      <c r="C328" s="116"/>
      <c r="D328" s="115"/>
      <c r="E328" s="115"/>
      <c r="F328" s="115"/>
      <c r="G328" s="70"/>
      <c r="H328" s="70"/>
      <c r="I328" s="70"/>
      <c r="J328" s="70"/>
      <c r="K328" s="70"/>
      <c r="L328" s="70"/>
      <c r="M328" s="70"/>
      <c r="N328" s="70"/>
      <c r="O328" s="70"/>
      <c r="P328" s="70"/>
      <c r="Q328" s="70"/>
      <c r="R328" s="70"/>
      <c r="S328" s="70"/>
      <c r="T328" s="70"/>
      <c r="U328" s="70"/>
      <c r="V328" s="70"/>
      <c r="W328" s="70"/>
      <c r="X328" s="70"/>
      <c r="Y328" s="70"/>
      <c r="Z328" s="70"/>
      <c r="AA328" s="70"/>
      <c r="AB328" s="70"/>
      <c r="AC328" s="70"/>
      <c r="AD328" s="70"/>
      <c r="AE328" s="70"/>
      <c r="AF328" s="70"/>
      <c r="AG328" s="70"/>
      <c r="AH328" s="70"/>
      <c r="AI328" s="70"/>
      <c r="AJ328" s="70"/>
      <c r="AK328" s="70"/>
      <c r="AL328" s="70"/>
    </row>
    <row r="329" spans="1:69" s="31" customFormat="1">
      <c r="A329" s="70"/>
      <c r="B329" s="115"/>
      <c r="C329" s="116"/>
      <c r="D329" s="115"/>
      <c r="E329" s="115"/>
      <c r="F329" s="115"/>
      <c r="G329" s="70"/>
      <c r="H329" s="70"/>
      <c r="I329" s="70"/>
      <c r="J329" s="70"/>
      <c r="K329" s="70"/>
      <c r="L329" s="70"/>
      <c r="M329" s="70"/>
      <c r="N329" s="70"/>
      <c r="O329" s="70"/>
      <c r="P329" s="70"/>
      <c r="Q329" s="70"/>
      <c r="R329" s="70"/>
      <c r="S329" s="70"/>
      <c r="T329" s="70"/>
      <c r="U329" s="70"/>
      <c r="V329" s="70"/>
      <c r="W329" s="70"/>
      <c r="X329" s="70"/>
      <c r="Y329" s="70"/>
      <c r="Z329" s="70"/>
      <c r="AA329" s="70"/>
      <c r="AB329" s="70"/>
      <c r="AC329" s="70"/>
      <c r="AD329" s="70"/>
      <c r="AE329" s="70"/>
      <c r="AF329" s="70"/>
      <c r="AG329" s="70"/>
      <c r="AH329" s="70"/>
      <c r="AI329" s="70"/>
      <c r="AJ329" s="70"/>
      <c r="AK329" s="70"/>
      <c r="AL329" s="70"/>
    </row>
    <row r="330" spans="1:69" s="31" customFormat="1">
      <c r="A330" s="70"/>
      <c r="B330" s="115"/>
      <c r="C330" s="116"/>
      <c r="D330" s="115"/>
      <c r="E330" s="115"/>
      <c r="F330" s="115"/>
      <c r="G330" s="70"/>
      <c r="H330" s="70"/>
      <c r="I330" s="70"/>
      <c r="J330" s="70"/>
      <c r="K330" s="70"/>
      <c r="L330" s="70"/>
      <c r="M330" s="70"/>
      <c r="N330" s="70"/>
      <c r="O330" s="70"/>
      <c r="P330" s="70"/>
      <c r="Q330" s="70"/>
      <c r="R330" s="70"/>
      <c r="S330" s="70"/>
      <c r="T330" s="70"/>
      <c r="U330" s="70"/>
      <c r="V330" s="70"/>
      <c r="W330" s="70"/>
      <c r="X330" s="70"/>
      <c r="Y330" s="70"/>
      <c r="Z330" s="70"/>
      <c r="AA330" s="70"/>
      <c r="AB330" s="70"/>
      <c r="AC330" s="70"/>
      <c r="AD330" s="70"/>
      <c r="AE330" s="70"/>
      <c r="AF330" s="70"/>
      <c r="AG330" s="70"/>
      <c r="AH330" s="70"/>
      <c r="AI330" s="70"/>
      <c r="AJ330" s="70"/>
      <c r="AK330" s="70"/>
      <c r="AL330" s="70"/>
    </row>
    <row r="331" spans="1:69" s="31" customFormat="1">
      <c r="A331" s="70"/>
      <c r="B331" s="115"/>
      <c r="C331" s="116"/>
      <c r="D331" s="115"/>
      <c r="E331" s="115"/>
      <c r="F331" s="115"/>
      <c r="G331" s="70"/>
      <c r="H331" s="70"/>
      <c r="I331" s="70"/>
      <c r="J331" s="70"/>
      <c r="K331" s="70"/>
      <c r="L331" s="70"/>
      <c r="M331" s="70"/>
      <c r="N331" s="70"/>
      <c r="O331" s="70"/>
      <c r="P331" s="70"/>
      <c r="Q331" s="70"/>
      <c r="R331" s="70"/>
      <c r="S331" s="70"/>
      <c r="T331" s="70"/>
      <c r="U331" s="70"/>
      <c r="V331" s="70"/>
      <c r="W331" s="70"/>
      <c r="X331" s="70"/>
      <c r="Y331" s="70"/>
      <c r="Z331" s="70"/>
      <c r="AA331" s="70"/>
      <c r="AB331" s="70"/>
      <c r="AC331" s="70"/>
      <c r="AD331" s="70"/>
      <c r="AE331" s="70"/>
      <c r="AF331" s="70"/>
      <c r="AG331" s="70"/>
      <c r="AH331" s="70"/>
      <c r="AI331" s="70"/>
      <c r="AJ331" s="70"/>
      <c r="AK331" s="70"/>
      <c r="AL331" s="70"/>
    </row>
    <row r="332" spans="1:69" s="31" customFormat="1">
      <c r="A332" s="70"/>
      <c r="B332" s="115"/>
      <c r="C332" s="116"/>
      <c r="D332" s="115"/>
      <c r="E332" s="115"/>
      <c r="F332" s="115"/>
      <c r="G332" s="70"/>
      <c r="H332" s="70"/>
      <c r="I332" s="70"/>
      <c r="J332" s="70"/>
      <c r="K332" s="70"/>
      <c r="L332" s="70"/>
      <c r="M332" s="70"/>
      <c r="N332" s="70"/>
      <c r="O332" s="70"/>
      <c r="P332" s="70"/>
      <c r="Q332" s="70"/>
      <c r="R332" s="70"/>
      <c r="S332" s="70"/>
      <c r="T332" s="70"/>
      <c r="U332" s="70"/>
      <c r="V332" s="70"/>
      <c r="W332" s="70"/>
      <c r="X332" s="70"/>
      <c r="Y332" s="70"/>
      <c r="Z332" s="70"/>
      <c r="AA332" s="70"/>
      <c r="AB332" s="70"/>
      <c r="AC332" s="70"/>
      <c r="AD332" s="70"/>
      <c r="AE332" s="70"/>
      <c r="AF332" s="70"/>
      <c r="AG332" s="70"/>
      <c r="AH332" s="70"/>
      <c r="AI332" s="70"/>
      <c r="AJ332" s="70"/>
      <c r="AK332" s="70"/>
      <c r="AL332" s="70"/>
    </row>
    <row r="333" spans="1:69" s="31" customFormat="1">
      <c r="A333" s="70"/>
      <c r="B333" s="115"/>
      <c r="C333" s="116"/>
      <c r="D333" s="115"/>
      <c r="E333" s="115"/>
      <c r="F333" s="115"/>
      <c r="G333" s="70"/>
      <c r="H333" s="70"/>
      <c r="I333" s="70"/>
      <c r="J333" s="70"/>
      <c r="K333" s="70"/>
      <c r="L333" s="70"/>
      <c r="M333" s="70"/>
      <c r="N333" s="70"/>
      <c r="O333" s="70"/>
      <c r="P333" s="70"/>
      <c r="Q333" s="70"/>
      <c r="R333" s="70"/>
      <c r="S333" s="70"/>
      <c r="T333" s="70"/>
      <c r="U333" s="70"/>
      <c r="V333" s="70"/>
      <c r="W333" s="70"/>
      <c r="X333" s="70"/>
      <c r="Y333" s="70"/>
      <c r="Z333" s="70"/>
      <c r="AA333" s="70"/>
      <c r="AB333" s="70"/>
      <c r="AC333" s="70"/>
      <c r="AD333" s="70"/>
      <c r="AE333" s="70"/>
      <c r="AF333" s="70"/>
      <c r="AG333" s="70"/>
      <c r="AH333" s="70"/>
      <c r="AI333" s="70"/>
      <c r="AJ333" s="70"/>
      <c r="AK333" s="70"/>
      <c r="AL333" s="70"/>
    </row>
    <row r="334" spans="1:69" s="31" customFormat="1">
      <c r="A334" s="70"/>
      <c r="B334" s="115"/>
      <c r="C334" s="116"/>
      <c r="D334" s="115"/>
      <c r="E334" s="115"/>
      <c r="F334" s="115"/>
      <c r="G334" s="70"/>
      <c r="H334" s="70"/>
      <c r="I334" s="70"/>
      <c r="J334" s="70"/>
      <c r="K334" s="70"/>
      <c r="L334" s="70"/>
      <c r="M334" s="70"/>
      <c r="N334" s="70"/>
      <c r="O334" s="70"/>
      <c r="P334" s="70"/>
      <c r="Q334" s="70"/>
      <c r="R334" s="70"/>
      <c r="S334" s="70"/>
      <c r="T334" s="70"/>
      <c r="U334" s="70"/>
      <c r="V334" s="70"/>
      <c r="W334" s="70"/>
      <c r="X334" s="70"/>
      <c r="Y334" s="70"/>
      <c r="Z334" s="70"/>
      <c r="AA334" s="70"/>
      <c r="AB334" s="70"/>
      <c r="AC334" s="70"/>
      <c r="AD334" s="70"/>
      <c r="AE334" s="70"/>
      <c r="AF334" s="70"/>
      <c r="AG334" s="70"/>
      <c r="AH334" s="70"/>
      <c r="AI334" s="70"/>
      <c r="AJ334" s="70"/>
      <c r="AK334" s="70"/>
      <c r="AL334" s="70"/>
    </row>
    <row r="335" spans="1:69" s="31" customFormat="1">
      <c r="A335" s="70"/>
      <c r="B335" s="115"/>
      <c r="C335" s="116"/>
      <c r="D335" s="115"/>
      <c r="E335" s="115"/>
      <c r="F335" s="115"/>
      <c r="G335" s="70"/>
      <c r="H335" s="70"/>
      <c r="I335" s="70"/>
      <c r="J335" s="70"/>
      <c r="K335" s="70"/>
      <c r="L335" s="70"/>
      <c r="M335" s="70"/>
      <c r="N335" s="70"/>
      <c r="O335" s="70"/>
      <c r="P335" s="70"/>
      <c r="Q335" s="70"/>
      <c r="R335" s="70"/>
      <c r="S335" s="70"/>
      <c r="T335" s="70"/>
      <c r="U335" s="70"/>
      <c r="V335" s="70"/>
      <c r="W335" s="70"/>
      <c r="X335" s="70"/>
      <c r="Y335" s="70"/>
      <c r="Z335" s="70"/>
      <c r="AA335" s="70"/>
      <c r="AB335" s="70"/>
      <c r="AC335" s="70"/>
      <c r="AD335" s="70"/>
      <c r="AE335" s="70"/>
      <c r="AF335" s="70"/>
      <c r="AG335" s="70"/>
      <c r="AH335" s="70"/>
      <c r="AI335" s="70"/>
      <c r="AJ335" s="70"/>
      <c r="AK335" s="70"/>
      <c r="AL335" s="70"/>
    </row>
    <row r="336" spans="1:69" s="31" customFormat="1">
      <c r="A336" s="70"/>
      <c r="B336" s="115"/>
      <c r="C336" s="116"/>
      <c r="D336" s="115"/>
      <c r="E336" s="115"/>
      <c r="F336" s="115"/>
      <c r="G336" s="70"/>
      <c r="H336" s="70"/>
      <c r="I336" s="70"/>
      <c r="J336" s="70"/>
      <c r="K336" s="70"/>
      <c r="L336" s="70"/>
      <c r="M336" s="70"/>
      <c r="N336" s="70"/>
      <c r="O336" s="70"/>
      <c r="P336" s="70"/>
      <c r="Q336" s="70"/>
      <c r="R336" s="70"/>
      <c r="S336" s="70"/>
      <c r="T336" s="70"/>
      <c r="U336" s="70"/>
      <c r="V336" s="70"/>
      <c r="W336" s="70"/>
      <c r="X336" s="70"/>
      <c r="Y336" s="70"/>
      <c r="Z336" s="70"/>
      <c r="AA336" s="70"/>
      <c r="AB336" s="70"/>
      <c r="AC336" s="70"/>
      <c r="AD336" s="70"/>
      <c r="AE336" s="70"/>
      <c r="AF336" s="70"/>
      <c r="AG336" s="70"/>
      <c r="AH336" s="70"/>
      <c r="AI336" s="70"/>
      <c r="AJ336" s="70"/>
      <c r="AK336" s="70"/>
      <c r="AL336" s="70"/>
    </row>
    <row r="337" spans="1:38" s="31" customFormat="1">
      <c r="A337" s="70"/>
      <c r="B337" s="115"/>
      <c r="C337" s="116"/>
      <c r="D337" s="115"/>
      <c r="E337" s="115"/>
      <c r="F337" s="115"/>
      <c r="G337" s="70"/>
      <c r="H337" s="70"/>
      <c r="I337" s="70"/>
      <c r="J337" s="70"/>
      <c r="K337" s="70"/>
      <c r="L337" s="70"/>
      <c r="M337" s="70"/>
      <c r="N337" s="70"/>
      <c r="O337" s="70"/>
      <c r="P337" s="70"/>
      <c r="Q337" s="70"/>
      <c r="R337" s="70"/>
      <c r="S337" s="70"/>
      <c r="T337" s="70"/>
      <c r="U337" s="70"/>
      <c r="V337" s="70"/>
      <c r="W337" s="70"/>
      <c r="X337" s="70"/>
      <c r="Y337" s="70"/>
      <c r="Z337" s="70"/>
      <c r="AA337" s="70"/>
      <c r="AB337" s="70"/>
      <c r="AC337" s="70"/>
      <c r="AD337" s="70"/>
      <c r="AE337" s="70"/>
      <c r="AF337" s="70"/>
      <c r="AG337" s="70"/>
      <c r="AH337" s="70"/>
      <c r="AI337" s="70"/>
      <c r="AJ337" s="70"/>
      <c r="AK337" s="70"/>
      <c r="AL337" s="70"/>
    </row>
    <row r="338" spans="1:38" s="31" customFormat="1">
      <c r="A338" s="70"/>
      <c r="B338" s="115"/>
      <c r="C338" s="116"/>
      <c r="D338" s="115"/>
      <c r="E338" s="115"/>
      <c r="F338" s="115"/>
      <c r="G338" s="70"/>
      <c r="H338" s="70"/>
      <c r="I338" s="70"/>
      <c r="J338" s="70"/>
      <c r="K338" s="70"/>
      <c r="L338" s="70"/>
      <c r="M338" s="70"/>
      <c r="N338" s="70"/>
      <c r="O338" s="70"/>
      <c r="P338" s="70"/>
      <c r="Q338" s="70"/>
      <c r="R338" s="70"/>
      <c r="S338" s="70"/>
      <c r="T338" s="70"/>
      <c r="U338" s="70"/>
      <c r="V338" s="70"/>
      <c r="W338" s="70"/>
      <c r="X338" s="70"/>
      <c r="Y338" s="70"/>
      <c r="Z338" s="70"/>
      <c r="AA338" s="70"/>
      <c r="AB338" s="70"/>
      <c r="AC338" s="70"/>
      <c r="AD338" s="70"/>
      <c r="AE338" s="70"/>
      <c r="AF338" s="70"/>
      <c r="AG338" s="70"/>
      <c r="AH338" s="70"/>
      <c r="AI338" s="70"/>
      <c r="AJ338" s="70"/>
      <c r="AK338" s="70"/>
      <c r="AL338" s="70"/>
    </row>
    <row r="339" spans="1:38" s="31" customFormat="1">
      <c r="A339" s="70"/>
      <c r="B339" s="115"/>
      <c r="C339" s="116"/>
      <c r="D339" s="115"/>
      <c r="E339" s="115"/>
      <c r="F339" s="115"/>
      <c r="G339" s="70"/>
      <c r="H339" s="70"/>
      <c r="I339" s="70"/>
      <c r="J339" s="70"/>
      <c r="K339" s="70"/>
      <c r="L339" s="70"/>
      <c r="M339" s="70"/>
      <c r="N339" s="70"/>
      <c r="O339" s="70"/>
      <c r="P339" s="70"/>
      <c r="Q339" s="70"/>
      <c r="R339" s="70"/>
      <c r="S339" s="70"/>
      <c r="T339" s="70"/>
      <c r="U339" s="70"/>
      <c r="V339" s="70"/>
      <c r="W339" s="70"/>
      <c r="X339" s="70"/>
      <c r="Y339" s="70"/>
      <c r="Z339" s="70"/>
      <c r="AA339" s="70"/>
      <c r="AB339" s="70"/>
      <c r="AC339" s="70"/>
      <c r="AD339" s="70"/>
      <c r="AE339" s="70"/>
      <c r="AF339" s="70"/>
      <c r="AG339" s="70"/>
      <c r="AH339" s="70"/>
      <c r="AI339" s="70"/>
      <c r="AJ339" s="70"/>
      <c r="AK339" s="70"/>
      <c r="AL339" s="70"/>
    </row>
    <row r="340" spans="1:38" s="31" customFormat="1">
      <c r="A340" s="70"/>
      <c r="B340" s="115"/>
      <c r="C340" s="116"/>
      <c r="D340" s="115"/>
      <c r="E340" s="115"/>
      <c r="F340" s="115"/>
      <c r="G340" s="70"/>
      <c r="H340" s="70"/>
      <c r="I340" s="70"/>
      <c r="J340" s="70"/>
      <c r="K340" s="70"/>
      <c r="L340" s="70"/>
      <c r="M340" s="70"/>
      <c r="N340" s="70"/>
      <c r="O340" s="70"/>
      <c r="P340" s="70"/>
      <c r="Q340" s="70"/>
      <c r="R340" s="70"/>
      <c r="S340" s="70"/>
      <c r="T340" s="70"/>
      <c r="U340" s="70"/>
      <c r="V340" s="70"/>
      <c r="W340" s="70"/>
      <c r="X340" s="70"/>
      <c r="Y340" s="70"/>
      <c r="Z340" s="70"/>
      <c r="AA340" s="70"/>
      <c r="AB340" s="70"/>
      <c r="AC340" s="70"/>
      <c r="AD340" s="70"/>
      <c r="AE340" s="70"/>
      <c r="AF340" s="70"/>
      <c r="AG340" s="70"/>
      <c r="AH340" s="70"/>
      <c r="AI340" s="70"/>
      <c r="AJ340" s="70"/>
      <c r="AK340" s="70"/>
      <c r="AL340" s="70"/>
    </row>
    <row r="341" spans="1:38" s="31" customFormat="1">
      <c r="A341" s="70"/>
      <c r="B341" s="115"/>
      <c r="C341" s="116"/>
      <c r="D341" s="115"/>
      <c r="E341" s="115"/>
      <c r="F341" s="115"/>
      <c r="G341" s="70"/>
      <c r="H341" s="70"/>
      <c r="I341" s="70"/>
      <c r="J341" s="70"/>
      <c r="K341" s="70"/>
      <c r="L341" s="70"/>
      <c r="M341" s="70"/>
      <c r="N341" s="70"/>
      <c r="O341" s="70"/>
      <c r="P341" s="70"/>
      <c r="Q341" s="70"/>
      <c r="R341" s="70"/>
      <c r="S341" s="70"/>
      <c r="T341" s="70"/>
      <c r="U341" s="70"/>
      <c r="V341" s="70"/>
      <c r="W341" s="70"/>
      <c r="X341" s="70"/>
      <c r="Y341" s="70"/>
      <c r="Z341" s="70"/>
      <c r="AA341" s="70"/>
      <c r="AB341" s="70"/>
      <c r="AC341" s="70"/>
      <c r="AD341" s="70"/>
      <c r="AE341" s="70"/>
      <c r="AF341" s="70"/>
      <c r="AG341" s="70"/>
      <c r="AH341" s="70"/>
      <c r="AI341" s="70"/>
      <c r="AJ341" s="70"/>
      <c r="AK341" s="70"/>
      <c r="AL341" s="70"/>
    </row>
    <row r="342" spans="1:38" s="31" customFormat="1">
      <c r="A342" s="70"/>
      <c r="B342" s="115"/>
      <c r="C342" s="116"/>
      <c r="D342" s="115"/>
      <c r="E342" s="115"/>
      <c r="F342" s="115"/>
      <c r="G342" s="70"/>
      <c r="H342" s="70"/>
      <c r="I342" s="70"/>
      <c r="J342" s="70"/>
      <c r="K342" s="70"/>
      <c r="L342" s="70"/>
      <c r="M342" s="70"/>
      <c r="N342" s="70"/>
      <c r="O342" s="70"/>
      <c r="P342" s="70"/>
      <c r="Q342" s="70"/>
      <c r="R342" s="70"/>
      <c r="S342" s="70"/>
      <c r="T342" s="70"/>
      <c r="U342" s="70"/>
      <c r="V342" s="70"/>
      <c r="W342" s="70"/>
      <c r="X342" s="70"/>
      <c r="Y342" s="70"/>
      <c r="Z342" s="70"/>
      <c r="AA342" s="70"/>
      <c r="AB342" s="70"/>
      <c r="AC342" s="70"/>
      <c r="AD342" s="70"/>
      <c r="AE342" s="70"/>
      <c r="AF342" s="70"/>
      <c r="AG342" s="70"/>
      <c r="AH342" s="70"/>
      <c r="AI342" s="70"/>
      <c r="AJ342" s="70"/>
      <c r="AK342" s="70"/>
      <c r="AL342" s="70"/>
    </row>
    <row r="343" spans="1:38" s="31" customFormat="1">
      <c r="A343" s="70"/>
      <c r="B343" s="115"/>
      <c r="C343" s="116"/>
      <c r="D343" s="115"/>
      <c r="E343" s="115"/>
      <c r="F343" s="115"/>
      <c r="G343" s="70"/>
      <c r="H343" s="70"/>
      <c r="I343" s="70"/>
      <c r="J343" s="70"/>
      <c r="K343" s="70"/>
      <c r="L343" s="70"/>
      <c r="M343" s="70"/>
      <c r="N343" s="70"/>
      <c r="O343" s="70"/>
      <c r="P343" s="70"/>
      <c r="Q343" s="70"/>
      <c r="R343" s="70"/>
      <c r="S343" s="70"/>
      <c r="T343" s="70"/>
      <c r="U343" s="70"/>
      <c r="V343" s="70"/>
      <c r="W343" s="70"/>
      <c r="X343" s="70"/>
      <c r="Y343" s="70"/>
      <c r="Z343" s="70"/>
      <c r="AA343" s="70"/>
      <c r="AB343" s="70"/>
      <c r="AC343" s="70"/>
      <c r="AD343" s="70"/>
      <c r="AE343" s="70"/>
      <c r="AF343" s="70"/>
      <c r="AG343" s="70"/>
      <c r="AH343" s="70"/>
      <c r="AI343" s="70"/>
      <c r="AJ343" s="70"/>
      <c r="AK343" s="70"/>
      <c r="AL343" s="70"/>
    </row>
    <row r="344" spans="1:38" s="31" customFormat="1">
      <c r="A344" s="70"/>
      <c r="B344" s="115"/>
      <c r="C344" s="116"/>
      <c r="D344" s="115"/>
      <c r="E344" s="115"/>
      <c r="F344" s="115"/>
      <c r="G344" s="70"/>
      <c r="H344" s="70"/>
      <c r="I344" s="70"/>
      <c r="J344" s="70"/>
      <c r="K344" s="70"/>
      <c r="L344" s="70"/>
      <c r="M344" s="70"/>
      <c r="N344" s="70"/>
      <c r="O344" s="70"/>
      <c r="P344" s="70"/>
      <c r="Q344" s="70"/>
      <c r="R344" s="70"/>
      <c r="S344" s="70"/>
      <c r="T344" s="70"/>
      <c r="U344" s="70"/>
      <c r="V344" s="70"/>
      <c r="W344" s="70"/>
      <c r="X344" s="70"/>
      <c r="Y344" s="70"/>
      <c r="Z344" s="70"/>
      <c r="AA344" s="70"/>
      <c r="AB344" s="70"/>
      <c r="AC344" s="70"/>
      <c r="AD344" s="70"/>
      <c r="AE344" s="70"/>
      <c r="AF344" s="70"/>
      <c r="AG344" s="70"/>
      <c r="AH344" s="70"/>
      <c r="AI344" s="70"/>
      <c r="AJ344" s="70"/>
      <c r="AK344" s="70"/>
      <c r="AL344" s="70"/>
    </row>
    <row r="345" spans="1:38" s="31" customFormat="1">
      <c r="A345" s="70"/>
      <c r="B345" s="115"/>
      <c r="C345" s="116"/>
      <c r="D345" s="115"/>
      <c r="E345" s="115"/>
      <c r="F345" s="115"/>
      <c r="G345" s="70"/>
      <c r="H345" s="70"/>
      <c r="I345" s="70"/>
      <c r="J345" s="70"/>
      <c r="K345" s="70"/>
      <c r="L345" s="70"/>
      <c r="M345" s="70"/>
      <c r="N345" s="70"/>
      <c r="O345" s="70"/>
      <c r="P345" s="70"/>
      <c r="Q345" s="70"/>
      <c r="R345" s="70"/>
      <c r="S345" s="70"/>
      <c r="T345" s="70"/>
      <c r="U345" s="70"/>
      <c r="V345" s="70"/>
      <c r="W345" s="70"/>
      <c r="X345" s="70"/>
      <c r="Y345" s="70"/>
      <c r="Z345" s="70"/>
      <c r="AA345" s="70"/>
      <c r="AB345" s="70"/>
      <c r="AC345" s="70"/>
      <c r="AD345" s="70"/>
      <c r="AE345" s="70"/>
      <c r="AF345" s="70"/>
      <c r="AG345" s="70"/>
      <c r="AH345" s="70"/>
      <c r="AI345" s="70"/>
      <c r="AJ345" s="70"/>
      <c r="AK345" s="70"/>
      <c r="AL345" s="70"/>
    </row>
    <row r="346" spans="1:38" s="31" customFormat="1">
      <c r="A346" s="70"/>
      <c r="B346" s="115"/>
      <c r="C346" s="116"/>
      <c r="D346" s="115"/>
      <c r="E346" s="115"/>
      <c r="F346" s="115"/>
      <c r="G346" s="70"/>
      <c r="H346" s="70"/>
      <c r="I346" s="70"/>
      <c r="J346" s="70"/>
      <c r="K346" s="70"/>
      <c r="L346" s="70"/>
      <c r="M346" s="70"/>
      <c r="N346" s="70"/>
      <c r="O346" s="70"/>
      <c r="P346" s="70"/>
      <c r="Q346" s="70"/>
      <c r="R346" s="70"/>
      <c r="S346" s="70"/>
      <c r="T346" s="70"/>
      <c r="U346" s="70"/>
      <c r="V346" s="70"/>
      <c r="W346" s="70"/>
      <c r="X346" s="70"/>
      <c r="Y346" s="70"/>
      <c r="Z346" s="70"/>
      <c r="AA346" s="70"/>
      <c r="AB346" s="70"/>
      <c r="AC346" s="70"/>
      <c r="AD346" s="70"/>
      <c r="AE346" s="70"/>
      <c r="AF346" s="70"/>
      <c r="AG346" s="70"/>
      <c r="AH346" s="70"/>
      <c r="AI346" s="70"/>
      <c r="AJ346" s="70"/>
      <c r="AK346" s="70"/>
      <c r="AL346" s="70"/>
    </row>
    <row r="347" spans="1:38" s="31" customFormat="1">
      <c r="A347" s="70"/>
      <c r="B347" s="115"/>
      <c r="C347" s="116"/>
      <c r="D347" s="115"/>
      <c r="E347" s="115"/>
      <c r="F347" s="115"/>
      <c r="G347" s="70"/>
      <c r="H347" s="70"/>
      <c r="I347" s="70"/>
      <c r="J347" s="70"/>
      <c r="K347" s="70"/>
      <c r="L347" s="70"/>
      <c r="M347" s="70"/>
      <c r="N347" s="70"/>
      <c r="O347" s="70"/>
      <c r="P347" s="70"/>
      <c r="Q347" s="70"/>
      <c r="R347" s="70"/>
      <c r="S347" s="70"/>
      <c r="T347" s="70"/>
      <c r="U347" s="70"/>
      <c r="V347" s="70"/>
      <c r="W347" s="70"/>
      <c r="X347" s="70"/>
      <c r="Y347" s="70"/>
      <c r="Z347" s="70"/>
      <c r="AA347" s="70"/>
      <c r="AB347" s="70"/>
      <c r="AC347" s="70"/>
      <c r="AD347" s="70"/>
      <c r="AE347" s="70"/>
      <c r="AF347" s="70"/>
      <c r="AG347" s="70"/>
      <c r="AH347" s="70"/>
      <c r="AI347" s="70"/>
      <c r="AJ347" s="70"/>
      <c r="AK347" s="70"/>
      <c r="AL347" s="70"/>
    </row>
    <row r="348" spans="1:38" s="31" customFormat="1">
      <c r="A348" s="70"/>
      <c r="B348" s="115"/>
      <c r="C348" s="116"/>
      <c r="D348" s="115"/>
      <c r="E348" s="115"/>
      <c r="F348" s="115"/>
      <c r="G348" s="70"/>
      <c r="H348" s="70"/>
      <c r="I348" s="70"/>
      <c r="J348" s="70"/>
      <c r="K348" s="70"/>
      <c r="L348" s="70"/>
      <c r="M348" s="70"/>
      <c r="N348" s="70"/>
      <c r="O348" s="70"/>
      <c r="P348" s="70"/>
      <c r="Q348" s="70"/>
      <c r="R348" s="70"/>
      <c r="S348" s="70"/>
      <c r="T348" s="70"/>
      <c r="U348" s="70"/>
      <c r="V348" s="70"/>
      <c r="W348" s="70"/>
      <c r="X348" s="70"/>
      <c r="Y348" s="70"/>
      <c r="Z348" s="70"/>
      <c r="AA348" s="70"/>
      <c r="AB348" s="70"/>
      <c r="AC348" s="70"/>
      <c r="AD348" s="70"/>
      <c r="AE348" s="70"/>
      <c r="AF348" s="70"/>
      <c r="AG348" s="70"/>
      <c r="AH348" s="70"/>
      <c r="AI348" s="70"/>
      <c r="AJ348" s="70"/>
      <c r="AK348" s="70"/>
      <c r="AL348" s="70"/>
    </row>
    <row r="349" spans="1:38" s="31" customFormat="1">
      <c r="A349" s="70"/>
      <c r="B349" s="115"/>
      <c r="C349" s="116"/>
      <c r="D349" s="115"/>
      <c r="E349" s="115"/>
      <c r="F349" s="115"/>
      <c r="G349" s="70"/>
      <c r="H349" s="70"/>
      <c r="I349" s="70"/>
      <c r="J349" s="70"/>
      <c r="K349" s="70"/>
      <c r="L349" s="70"/>
      <c r="M349" s="70"/>
      <c r="N349" s="70"/>
      <c r="O349" s="70"/>
      <c r="P349" s="70"/>
      <c r="Q349" s="70"/>
      <c r="R349" s="70"/>
      <c r="S349" s="70"/>
      <c r="T349" s="70"/>
      <c r="U349" s="70"/>
      <c r="V349" s="70"/>
      <c r="W349" s="70"/>
      <c r="X349" s="70"/>
      <c r="Y349" s="70"/>
      <c r="Z349" s="70"/>
      <c r="AA349" s="70"/>
      <c r="AB349" s="70"/>
      <c r="AC349" s="70"/>
      <c r="AD349" s="70"/>
      <c r="AE349" s="70"/>
      <c r="AF349" s="70"/>
      <c r="AG349" s="70"/>
      <c r="AH349" s="70"/>
      <c r="AI349" s="70"/>
      <c r="AJ349" s="70"/>
      <c r="AK349" s="70"/>
      <c r="AL349" s="70"/>
    </row>
    <row r="350" spans="1:38" s="31" customFormat="1">
      <c r="A350" s="70"/>
      <c r="B350" s="115"/>
      <c r="C350" s="116"/>
      <c r="D350" s="115"/>
      <c r="E350" s="115"/>
      <c r="F350" s="115"/>
      <c r="G350" s="70"/>
      <c r="H350" s="70"/>
      <c r="I350" s="70"/>
      <c r="J350" s="70"/>
      <c r="K350" s="70"/>
      <c r="L350" s="70"/>
      <c r="M350" s="70"/>
      <c r="N350" s="70"/>
      <c r="O350" s="70"/>
      <c r="P350" s="70"/>
      <c r="Q350" s="70"/>
      <c r="R350" s="70"/>
      <c r="S350" s="70"/>
      <c r="T350" s="70"/>
      <c r="U350" s="70"/>
      <c r="V350" s="70"/>
      <c r="W350" s="70"/>
      <c r="X350" s="70"/>
      <c r="Y350" s="70"/>
      <c r="Z350" s="70"/>
      <c r="AA350" s="70"/>
      <c r="AB350" s="70"/>
      <c r="AC350" s="70"/>
      <c r="AD350" s="70"/>
      <c r="AE350" s="70"/>
      <c r="AF350" s="70"/>
      <c r="AG350" s="70"/>
      <c r="AH350" s="70"/>
      <c r="AI350" s="70"/>
      <c r="AJ350" s="70"/>
      <c r="AK350" s="70"/>
      <c r="AL350" s="70"/>
    </row>
    <row r="351" spans="1:38" s="31" customFormat="1">
      <c r="A351" s="70"/>
      <c r="B351" s="115"/>
      <c r="C351" s="116"/>
      <c r="D351" s="115"/>
      <c r="E351" s="115"/>
      <c r="F351" s="115"/>
      <c r="G351" s="70"/>
      <c r="H351" s="70"/>
      <c r="I351" s="70"/>
      <c r="J351" s="70"/>
      <c r="K351" s="70"/>
      <c r="L351" s="70"/>
      <c r="M351" s="70"/>
      <c r="N351" s="70"/>
      <c r="O351" s="70"/>
      <c r="P351" s="70"/>
      <c r="Q351" s="70"/>
      <c r="R351" s="70"/>
      <c r="S351" s="70"/>
      <c r="T351" s="70"/>
      <c r="U351" s="70"/>
      <c r="V351" s="70"/>
      <c r="W351" s="70"/>
      <c r="X351" s="70"/>
      <c r="Y351" s="70"/>
      <c r="Z351" s="70"/>
      <c r="AA351" s="70"/>
      <c r="AB351" s="70"/>
      <c r="AC351" s="70"/>
      <c r="AD351" s="70"/>
      <c r="AE351" s="70"/>
      <c r="AF351" s="70"/>
      <c r="AG351" s="70"/>
      <c r="AH351" s="70"/>
      <c r="AI351" s="70"/>
      <c r="AJ351" s="70"/>
      <c r="AK351" s="70"/>
      <c r="AL351" s="70"/>
    </row>
    <row r="352" spans="1:38" s="31" customFormat="1">
      <c r="A352" s="70"/>
      <c r="B352" s="115"/>
      <c r="C352" s="116"/>
      <c r="D352" s="115"/>
      <c r="E352" s="115"/>
      <c r="F352" s="115"/>
      <c r="G352" s="70"/>
      <c r="H352" s="70"/>
      <c r="I352" s="70"/>
      <c r="J352" s="70"/>
      <c r="K352" s="70"/>
      <c r="L352" s="70"/>
      <c r="M352" s="70"/>
      <c r="N352" s="70"/>
      <c r="O352" s="70"/>
      <c r="P352" s="70"/>
      <c r="Q352" s="70"/>
      <c r="R352" s="70"/>
      <c r="S352" s="70"/>
      <c r="T352" s="70"/>
      <c r="U352" s="70"/>
      <c r="V352" s="70"/>
      <c r="W352" s="70"/>
      <c r="X352" s="70"/>
      <c r="Y352" s="70"/>
      <c r="Z352" s="70"/>
      <c r="AA352" s="70"/>
      <c r="AB352" s="70"/>
      <c r="AC352" s="70"/>
      <c r="AD352" s="70"/>
      <c r="AE352" s="70"/>
      <c r="AF352" s="70"/>
      <c r="AG352" s="70"/>
      <c r="AH352" s="70"/>
      <c r="AI352" s="70"/>
      <c r="AJ352" s="70"/>
      <c r="AK352" s="70"/>
      <c r="AL352" s="70"/>
    </row>
    <row r="353" spans="1:38" s="31" customFormat="1">
      <c r="A353" s="70"/>
      <c r="B353" s="115"/>
      <c r="C353" s="116"/>
      <c r="D353" s="115"/>
      <c r="E353" s="115"/>
      <c r="F353" s="115"/>
      <c r="G353" s="70"/>
      <c r="H353" s="70"/>
      <c r="I353" s="70"/>
      <c r="J353" s="70"/>
      <c r="K353" s="70"/>
      <c r="L353" s="70"/>
      <c r="M353" s="70"/>
      <c r="N353" s="70"/>
      <c r="O353" s="70"/>
      <c r="P353" s="70"/>
      <c r="Q353" s="70"/>
      <c r="R353" s="70"/>
      <c r="S353" s="70"/>
      <c r="T353" s="70"/>
      <c r="U353" s="70"/>
      <c r="V353" s="70"/>
      <c r="W353" s="70"/>
      <c r="X353" s="70"/>
      <c r="Y353" s="70"/>
      <c r="Z353" s="70"/>
      <c r="AA353" s="70"/>
      <c r="AB353" s="70"/>
      <c r="AC353" s="70"/>
      <c r="AD353" s="70"/>
      <c r="AE353" s="70"/>
      <c r="AF353" s="70"/>
      <c r="AG353" s="70"/>
      <c r="AH353" s="70"/>
      <c r="AI353" s="70"/>
      <c r="AJ353" s="70"/>
      <c r="AK353" s="70"/>
      <c r="AL353" s="70"/>
    </row>
    <row r="354" spans="1:38" s="31" customFormat="1">
      <c r="A354" s="70"/>
      <c r="B354" s="115"/>
      <c r="C354" s="116"/>
      <c r="D354" s="115"/>
      <c r="E354" s="115"/>
      <c r="F354" s="115"/>
      <c r="G354" s="70"/>
      <c r="H354" s="70"/>
      <c r="I354" s="70"/>
      <c r="J354" s="70"/>
      <c r="K354" s="70"/>
      <c r="L354" s="70"/>
      <c r="M354" s="70"/>
      <c r="N354" s="70"/>
      <c r="O354" s="70"/>
      <c r="P354" s="70"/>
      <c r="Q354" s="70"/>
      <c r="R354" s="70"/>
      <c r="S354" s="70"/>
      <c r="T354" s="70"/>
      <c r="U354" s="70"/>
      <c r="V354" s="70"/>
      <c r="W354" s="70"/>
      <c r="X354" s="70"/>
      <c r="Y354" s="70"/>
      <c r="Z354" s="70"/>
      <c r="AA354" s="70"/>
      <c r="AB354" s="70"/>
      <c r="AC354" s="70"/>
      <c r="AD354" s="70"/>
      <c r="AE354" s="70"/>
      <c r="AF354" s="70"/>
      <c r="AG354" s="70"/>
      <c r="AH354" s="70"/>
      <c r="AI354" s="70"/>
      <c r="AJ354" s="70"/>
      <c r="AK354" s="70"/>
      <c r="AL354" s="70"/>
    </row>
  </sheetData>
  <autoFilter ref="A2:AL322" xr:uid="{A3F6CEAC-8EAC-4F4B-8262-1ED48203DB2D}"/>
  <mergeCells count="640">
    <mergeCell ref="B1:E1"/>
    <mergeCell ref="B3:B320"/>
    <mergeCell ref="C3:C4"/>
    <mergeCell ref="D3:D4"/>
    <mergeCell ref="E3:E4"/>
    <mergeCell ref="F3:F4"/>
    <mergeCell ref="C5:C6"/>
    <mergeCell ref="D5:D6"/>
    <mergeCell ref="E5:E6"/>
    <mergeCell ref="F5:F6"/>
    <mergeCell ref="C11:C12"/>
    <mergeCell ref="D11:D12"/>
    <mergeCell ref="E11:E12"/>
    <mergeCell ref="F11:F12"/>
    <mergeCell ref="C13:C14"/>
    <mergeCell ref="D13:D14"/>
    <mergeCell ref="E13:E14"/>
    <mergeCell ref="F13:F14"/>
    <mergeCell ref="C7:C8"/>
    <mergeCell ref="D7:D8"/>
    <mergeCell ref="E7:E8"/>
    <mergeCell ref="F7:F8"/>
    <mergeCell ref="C9:C10"/>
    <mergeCell ref="D9:D10"/>
    <mergeCell ref="E9:E10"/>
    <mergeCell ref="F9:F10"/>
    <mergeCell ref="C19:C20"/>
    <mergeCell ref="D19:D20"/>
    <mergeCell ref="E19:E20"/>
    <mergeCell ref="F19:F20"/>
    <mergeCell ref="C21:C22"/>
    <mergeCell ref="D21:D22"/>
    <mergeCell ref="E21:E22"/>
    <mergeCell ref="F21:F22"/>
    <mergeCell ref="C15:C16"/>
    <mergeCell ref="D15:D16"/>
    <mergeCell ref="E15:E16"/>
    <mergeCell ref="F15:F16"/>
    <mergeCell ref="C17:C18"/>
    <mergeCell ref="D17:D18"/>
    <mergeCell ref="E17:E18"/>
    <mergeCell ref="F17:F18"/>
    <mergeCell ref="C27:C28"/>
    <mergeCell ref="D27:D28"/>
    <mergeCell ref="E27:E28"/>
    <mergeCell ref="F27:F28"/>
    <mergeCell ref="C29:C30"/>
    <mergeCell ref="D29:D30"/>
    <mergeCell ref="E29:E30"/>
    <mergeCell ref="F29:F30"/>
    <mergeCell ref="C23:C24"/>
    <mergeCell ref="D23:D24"/>
    <mergeCell ref="E23:E24"/>
    <mergeCell ref="F23:F24"/>
    <mergeCell ref="C25:C26"/>
    <mergeCell ref="D25:D26"/>
    <mergeCell ref="E25:E26"/>
    <mergeCell ref="F25:F26"/>
    <mergeCell ref="C35:C36"/>
    <mergeCell ref="D35:D36"/>
    <mergeCell ref="E35:E36"/>
    <mergeCell ref="F35:F36"/>
    <mergeCell ref="C37:C38"/>
    <mergeCell ref="D37:D38"/>
    <mergeCell ref="E37:E38"/>
    <mergeCell ref="F37:F38"/>
    <mergeCell ref="C31:C32"/>
    <mergeCell ref="D31:D32"/>
    <mergeCell ref="E31:E32"/>
    <mergeCell ref="F31:F32"/>
    <mergeCell ref="C33:C34"/>
    <mergeCell ref="D33:D34"/>
    <mergeCell ref="E33:E34"/>
    <mergeCell ref="F33:F34"/>
    <mergeCell ref="C43:C44"/>
    <mergeCell ref="D43:D44"/>
    <mergeCell ref="E43:E44"/>
    <mergeCell ref="F43:F44"/>
    <mergeCell ref="C45:C46"/>
    <mergeCell ref="D45:D46"/>
    <mergeCell ref="E45:E46"/>
    <mergeCell ref="F45:F46"/>
    <mergeCell ref="C39:C40"/>
    <mergeCell ref="D39:D40"/>
    <mergeCell ref="E39:E40"/>
    <mergeCell ref="F39:F40"/>
    <mergeCell ref="C41:C42"/>
    <mergeCell ref="D41:D42"/>
    <mergeCell ref="E41:E42"/>
    <mergeCell ref="F41:F42"/>
    <mergeCell ref="C51:C52"/>
    <mergeCell ref="D51:D52"/>
    <mergeCell ref="E51:E52"/>
    <mergeCell ref="F51:F52"/>
    <mergeCell ref="C53:C54"/>
    <mergeCell ref="D53:D54"/>
    <mergeCell ref="E53:E54"/>
    <mergeCell ref="F53:F54"/>
    <mergeCell ref="C47:C48"/>
    <mergeCell ref="D47:D48"/>
    <mergeCell ref="E47:E48"/>
    <mergeCell ref="F47:F48"/>
    <mergeCell ref="C49:C50"/>
    <mergeCell ref="D49:D50"/>
    <mergeCell ref="E49:E50"/>
    <mergeCell ref="F49:F50"/>
    <mergeCell ref="C59:C60"/>
    <mergeCell ref="D59:D60"/>
    <mergeCell ref="E59:E60"/>
    <mergeCell ref="F59:F60"/>
    <mergeCell ref="C61:C62"/>
    <mergeCell ref="D61:D62"/>
    <mergeCell ref="E61:E62"/>
    <mergeCell ref="F61:F62"/>
    <mergeCell ref="C55:C56"/>
    <mergeCell ref="D55:D56"/>
    <mergeCell ref="E55:E56"/>
    <mergeCell ref="F55:F56"/>
    <mergeCell ref="C57:C58"/>
    <mergeCell ref="D57:D58"/>
    <mergeCell ref="E57:E58"/>
    <mergeCell ref="F57:F58"/>
    <mergeCell ref="C67:C68"/>
    <mergeCell ref="D67:D68"/>
    <mergeCell ref="E67:E68"/>
    <mergeCell ref="F67:F68"/>
    <mergeCell ref="C69:C70"/>
    <mergeCell ref="D69:D70"/>
    <mergeCell ref="E69:E70"/>
    <mergeCell ref="F69:F70"/>
    <mergeCell ref="C63:C64"/>
    <mergeCell ref="D63:D64"/>
    <mergeCell ref="E63:E64"/>
    <mergeCell ref="F63:F64"/>
    <mergeCell ref="C65:C66"/>
    <mergeCell ref="D65:D66"/>
    <mergeCell ref="E65:E66"/>
    <mergeCell ref="F65:F66"/>
    <mergeCell ref="C75:C76"/>
    <mergeCell ref="D75:D76"/>
    <mergeCell ref="E75:E76"/>
    <mergeCell ref="F75:F76"/>
    <mergeCell ref="C77:C78"/>
    <mergeCell ref="D77:D78"/>
    <mergeCell ref="E77:E78"/>
    <mergeCell ref="F77:F78"/>
    <mergeCell ref="C71:C72"/>
    <mergeCell ref="D71:D72"/>
    <mergeCell ref="E71:E72"/>
    <mergeCell ref="F71:F72"/>
    <mergeCell ref="C73:C74"/>
    <mergeCell ref="D73:D74"/>
    <mergeCell ref="E73:E74"/>
    <mergeCell ref="F73:F74"/>
    <mergeCell ref="C83:C84"/>
    <mergeCell ref="D83:D84"/>
    <mergeCell ref="E83:E84"/>
    <mergeCell ref="F83:F84"/>
    <mergeCell ref="C85:C86"/>
    <mergeCell ref="D85:D86"/>
    <mergeCell ref="E85:E86"/>
    <mergeCell ref="F85:F86"/>
    <mergeCell ref="C79:C80"/>
    <mergeCell ref="D79:D80"/>
    <mergeCell ref="E79:E80"/>
    <mergeCell ref="F79:F80"/>
    <mergeCell ref="C81:C82"/>
    <mergeCell ref="D81:D82"/>
    <mergeCell ref="E81:E82"/>
    <mergeCell ref="F81:F82"/>
    <mergeCell ref="C91:C92"/>
    <mergeCell ref="D91:D92"/>
    <mergeCell ref="E91:E92"/>
    <mergeCell ref="F91:F92"/>
    <mergeCell ref="C93:C94"/>
    <mergeCell ref="D93:D94"/>
    <mergeCell ref="E93:E94"/>
    <mergeCell ref="F93:F94"/>
    <mergeCell ref="C87:C88"/>
    <mergeCell ref="D87:D88"/>
    <mergeCell ref="E87:E88"/>
    <mergeCell ref="F87:F88"/>
    <mergeCell ref="C89:C90"/>
    <mergeCell ref="D89:D90"/>
    <mergeCell ref="E89:E90"/>
    <mergeCell ref="F89:F90"/>
    <mergeCell ref="C99:C100"/>
    <mergeCell ref="D99:D100"/>
    <mergeCell ref="E99:E100"/>
    <mergeCell ref="F99:F100"/>
    <mergeCell ref="C101:C102"/>
    <mergeCell ref="D101:D102"/>
    <mergeCell ref="E101:E102"/>
    <mergeCell ref="F101:F102"/>
    <mergeCell ref="C95:C96"/>
    <mergeCell ref="D95:D96"/>
    <mergeCell ref="E95:E96"/>
    <mergeCell ref="F95:F96"/>
    <mergeCell ref="C97:C98"/>
    <mergeCell ref="D97:D98"/>
    <mergeCell ref="E97:E98"/>
    <mergeCell ref="F97:F98"/>
    <mergeCell ref="C107:C108"/>
    <mergeCell ref="D107:D108"/>
    <mergeCell ref="E107:E108"/>
    <mergeCell ref="F107:F108"/>
    <mergeCell ref="C109:C110"/>
    <mergeCell ref="D109:D110"/>
    <mergeCell ref="E109:E110"/>
    <mergeCell ref="F109:F110"/>
    <mergeCell ref="C103:C104"/>
    <mergeCell ref="D103:D104"/>
    <mergeCell ref="E103:E104"/>
    <mergeCell ref="F103:F104"/>
    <mergeCell ref="C105:C106"/>
    <mergeCell ref="D105:D106"/>
    <mergeCell ref="E105:E106"/>
    <mergeCell ref="F105:F106"/>
    <mergeCell ref="C115:C116"/>
    <mergeCell ref="D115:D116"/>
    <mergeCell ref="E115:E116"/>
    <mergeCell ref="F115:F116"/>
    <mergeCell ref="C117:C118"/>
    <mergeCell ref="D117:D118"/>
    <mergeCell ref="E117:E118"/>
    <mergeCell ref="F117:F118"/>
    <mergeCell ref="C111:C112"/>
    <mergeCell ref="D111:D112"/>
    <mergeCell ref="E111:E112"/>
    <mergeCell ref="F111:F112"/>
    <mergeCell ref="C113:C114"/>
    <mergeCell ref="D113:D114"/>
    <mergeCell ref="E113:E114"/>
    <mergeCell ref="F113:F114"/>
    <mergeCell ref="C123:C124"/>
    <mergeCell ref="D123:D124"/>
    <mergeCell ref="E123:E124"/>
    <mergeCell ref="F123:F124"/>
    <mergeCell ref="C125:C126"/>
    <mergeCell ref="D125:D126"/>
    <mergeCell ref="E125:E126"/>
    <mergeCell ref="F125:F126"/>
    <mergeCell ref="C119:C120"/>
    <mergeCell ref="D119:D120"/>
    <mergeCell ref="E119:E120"/>
    <mergeCell ref="F119:F120"/>
    <mergeCell ref="C121:C122"/>
    <mergeCell ref="D121:D122"/>
    <mergeCell ref="E121:E122"/>
    <mergeCell ref="F121:F122"/>
    <mergeCell ref="C131:C132"/>
    <mergeCell ref="D131:D132"/>
    <mergeCell ref="E131:E132"/>
    <mergeCell ref="F131:F132"/>
    <mergeCell ref="C133:C134"/>
    <mergeCell ref="D133:D134"/>
    <mergeCell ref="E133:E134"/>
    <mergeCell ref="F133:F134"/>
    <mergeCell ref="C127:C128"/>
    <mergeCell ref="D127:D128"/>
    <mergeCell ref="E127:E128"/>
    <mergeCell ref="F127:F128"/>
    <mergeCell ref="C129:C130"/>
    <mergeCell ref="D129:D130"/>
    <mergeCell ref="E129:E130"/>
    <mergeCell ref="F129:F130"/>
    <mergeCell ref="C139:C140"/>
    <mergeCell ref="D139:D140"/>
    <mergeCell ref="E139:E140"/>
    <mergeCell ref="F139:F140"/>
    <mergeCell ref="C141:C142"/>
    <mergeCell ref="D141:D142"/>
    <mergeCell ref="E141:E142"/>
    <mergeCell ref="F141:F142"/>
    <mergeCell ref="C135:C136"/>
    <mergeCell ref="D135:D136"/>
    <mergeCell ref="E135:E136"/>
    <mergeCell ref="F135:F136"/>
    <mergeCell ref="C137:C138"/>
    <mergeCell ref="D137:D138"/>
    <mergeCell ref="E137:E138"/>
    <mergeCell ref="F137:F138"/>
    <mergeCell ref="C147:C148"/>
    <mergeCell ref="D147:D148"/>
    <mergeCell ref="E147:E148"/>
    <mergeCell ref="F147:F148"/>
    <mergeCell ref="C149:C150"/>
    <mergeCell ref="D149:D150"/>
    <mergeCell ref="E149:E150"/>
    <mergeCell ref="F149:F150"/>
    <mergeCell ref="C143:C144"/>
    <mergeCell ref="D143:D144"/>
    <mergeCell ref="E143:E144"/>
    <mergeCell ref="F143:F144"/>
    <mergeCell ref="C145:C146"/>
    <mergeCell ref="D145:D146"/>
    <mergeCell ref="E145:E146"/>
    <mergeCell ref="F145:F146"/>
    <mergeCell ref="C155:C156"/>
    <mergeCell ref="D155:D156"/>
    <mergeCell ref="E155:E156"/>
    <mergeCell ref="F155:F156"/>
    <mergeCell ref="C157:C158"/>
    <mergeCell ref="D157:D158"/>
    <mergeCell ref="E157:E158"/>
    <mergeCell ref="F157:F158"/>
    <mergeCell ref="C151:C152"/>
    <mergeCell ref="D151:D152"/>
    <mergeCell ref="E151:E152"/>
    <mergeCell ref="F151:F152"/>
    <mergeCell ref="C153:C154"/>
    <mergeCell ref="D153:D154"/>
    <mergeCell ref="E153:E154"/>
    <mergeCell ref="F153:F154"/>
    <mergeCell ref="C163:C164"/>
    <mergeCell ref="D163:D164"/>
    <mergeCell ref="E163:E164"/>
    <mergeCell ref="F163:F164"/>
    <mergeCell ref="C165:C166"/>
    <mergeCell ref="D165:D166"/>
    <mergeCell ref="E165:E166"/>
    <mergeCell ref="F165:F166"/>
    <mergeCell ref="C159:C160"/>
    <mergeCell ref="D159:D160"/>
    <mergeCell ref="E159:E160"/>
    <mergeCell ref="F159:F160"/>
    <mergeCell ref="C161:C162"/>
    <mergeCell ref="D161:D162"/>
    <mergeCell ref="E161:E162"/>
    <mergeCell ref="F161:F162"/>
    <mergeCell ref="C171:C172"/>
    <mergeCell ref="D171:D172"/>
    <mergeCell ref="E171:E172"/>
    <mergeCell ref="F171:F172"/>
    <mergeCell ref="C173:C174"/>
    <mergeCell ref="D173:D174"/>
    <mergeCell ref="E173:E174"/>
    <mergeCell ref="F173:F174"/>
    <mergeCell ref="C167:C168"/>
    <mergeCell ref="D167:D168"/>
    <mergeCell ref="E167:E168"/>
    <mergeCell ref="F167:F168"/>
    <mergeCell ref="C169:C170"/>
    <mergeCell ref="D169:D170"/>
    <mergeCell ref="E169:E170"/>
    <mergeCell ref="F169:F170"/>
    <mergeCell ref="C179:C180"/>
    <mergeCell ref="D179:D180"/>
    <mergeCell ref="E179:E180"/>
    <mergeCell ref="F179:F180"/>
    <mergeCell ref="C181:C182"/>
    <mergeCell ref="D181:D182"/>
    <mergeCell ref="E181:E182"/>
    <mergeCell ref="F181:F182"/>
    <mergeCell ref="C175:C176"/>
    <mergeCell ref="D175:D176"/>
    <mergeCell ref="E175:E176"/>
    <mergeCell ref="F175:F176"/>
    <mergeCell ref="C177:C178"/>
    <mergeCell ref="D177:D178"/>
    <mergeCell ref="E177:E178"/>
    <mergeCell ref="F177:F178"/>
    <mergeCell ref="C187:C188"/>
    <mergeCell ref="D187:D188"/>
    <mergeCell ref="E187:E188"/>
    <mergeCell ref="F187:F188"/>
    <mergeCell ref="C189:C190"/>
    <mergeCell ref="D189:D190"/>
    <mergeCell ref="E189:E190"/>
    <mergeCell ref="F189:F190"/>
    <mergeCell ref="C183:C184"/>
    <mergeCell ref="D183:D184"/>
    <mergeCell ref="E183:E184"/>
    <mergeCell ref="F183:F184"/>
    <mergeCell ref="C185:C186"/>
    <mergeCell ref="D185:D186"/>
    <mergeCell ref="E185:E186"/>
    <mergeCell ref="F185:F186"/>
    <mergeCell ref="C195:C196"/>
    <mergeCell ref="D195:D196"/>
    <mergeCell ref="E195:E196"/>
    <mergeCell ref="F195:F196"/>
    <mergeCell ref="C197:C198"/>
    <mergeCell ref="D197:D198"/>
    <mergeCell ref="E197:E198"/>
    <mergeCell ref="F197:F198"/>
    <mergeCell ref="C191:C192"/>
    <mergeCell ref="D191:D192"/>
    <mergeCell ref="E191:E192"/>
    <mergeCell ref="F191:F192"/>
    <mergeCell ref="C193:C194"/>
    <mergeCell ref="D193:D194"/>
    <mergeCell ref="E193:E194"/>
    <mergeCell ref="F193:F194"/>
    <mergeCell ref="C203:C204"/>
    <mergeCell ref="D203:D204"/>
    <mergeCell ref="E203:E204"/>
    <mergeCell ref="F203:F204"/>
    <mergeCell ref="C207:C208"/>
    <mergeCell ref="D207:D208"/>
    <mergeCell ref="E207:E208"/>
    <mergeCell ref="F207:F208"/>
    <mergeCell ref="C199:C200"/>
    <mergeCell ref="D199:D200"/>
    <mergeCell ref="E199:E200"/>
    <mergeCell ref="F199:F200"/>
    <mergeCell ref="C201:C202"/>
    <mergeCell ref="D201:D202"/>
    <mergeCell ref="E201:E202"/>
    <mergeCell ref="F201:F202"/>
    <mergeCell ref="C205:C206"/>
    <mergeCell ref="D205:D206"/>
    <mergeCell ref="E205:E206"/>
    <mergeCell ref="F205:F206"/>
    <mergeCell ref="C213:C214"/>
    <mergeCell ref="D213:D214"/>
    <mergeCell ref="E213:E214"/>
    <mergeCell ref="F213:F214"/>
    <mergeCell ref="C215:C216"/>
    <mergeCell ref="D215:D216"/>
    <mergeCell ref="E215:E216"/>
    <mergeCell ref="F215:F216"/>
    <mergeCell ref="C209:C210"/>
    <mergeCell ref="D209:D210"/>
    <mergeCell ref="E209:E210"/>
    <mergeCell ref="F209:F210"/>
    <mergeCell ref="C211:C212"/>
    <mergeCell ref="D211:D212"/>
    <mergeCell ref="E211:E212"/>
    <mergeCell ref="F211:F212"/>
    <mergeCell ref="C221:C222"/>
    <mergeCell ref="D221:D222"/>
    <mergeCell ref="E221:E222"/>
    <mergeCell ref="F221:F222"/>
    <mergeCell ref="C223:C224"/>
    <mergeCell ref="D223:D224"/>
    <mergeCell ref="E223:E224"/>
    <mergeCell ref="F223:F224"/>
    <mergeCell ref="C217:C218"/>
    <mergeCell ref="D217:D218"/>
    <mergeCell ref="E217:E218"/>
    <mergeCell ref="F217:F218"/>
    <mergeCell ref="C219:C220"/>
    <mergeCell ref="D219:D220"/>
    <mergeCell ref="E219:E220"/>
    <mergeCell ref="F219:F220"/>
    <mergeCell ref="C229:C230"/>
    <mergeCell ref="D229:D230"/>
    <mergeCell ref="E229:E230"/>
    <mergeCell ref="F229:F230"/>
    <mergeCell ref="C231:C232"/>
    <mergeCell ref="D231:D232"/>
    <mergeCell ref="E231:E232"/>
    <mergeCell ref="F231:F232"/>
    <mergeCell ref="C225:C226"/>
    <mergeCell ref="D225:D226"/>
    <mergeCell ref="E225:E226"/>
    <mergeCell ref="F225:F226"/>
    <mergeCell ref="C227:C228"/>
    <mergeCell ref="D227:D228"/>
    <mergeCell ref="E227:E228"/>
    <mergeCell ref="F227:F228"/>
    <mergeCell ref="C237:C238"/>
    <mergeCell ref="D237:D238"/>
    <mergeCell ref="E237:E238"/>
    <mergeCell ref="F237:F238"/>
    <mergeCell ref="C239:C240"/>
    <mergeCell ref="D239:D240"/>
    <mergeCell ref="E239:E240"/>
    <mergeCell ref="F239:F240"/>
    <mergeCell ref="C233:C234"/>
    <mergeCell ref="D233:D234"/>
    <mergeCell ref="E233:E234"/>
    <mergeCell ref="F233:F234"/>
    <mergeCell ref="C235:C236"/>
    <mergeCell ref="D235:D236"/>
    <mergeCell ref="E235:E236"/>
    <mergeCell ref="F235:F236"/>
    <mergeCell ref="C245:C246"/>
    <mergeCell ref="D245:D246"/>
    <mergeCell ref="E245:E246"/>
    <mergeCell ref="F245:F246"/>
    <mergeCell ref="C247:C248"/>
    <mergeCell ref="D247:D248"/>
    <mergeCell ref="E247:E248"/>
    <mergeCell ref="F247:F248"/>
    <mergeCell ref="C241:C242"/>
    <mergeCell ref="D241:D242"/>
    <mergeCell ref="E241:E242"/>
    <mergeCell ref="F241:F242"/>
    <mergeCell ref="C243:C244"/>
    <mergeCell ref="D243:D244"/>
    <mergeCell ref="E243:E244"/>
    <mergeCell ref="F243:F244"/>
    <mergeCell ref="C255:C256"/>
    <mergeCell ref="D255:D256"/>
    <mergeCell ref="E255:E256"/>
    <mergeCell ref="F255:F256"/>
    <mergeCell ref="C257:C258"/>
    <mergeCell ref="D257:D258"/>
    <mergeCell ref="E257:E258"/>
    <mergeCell ref="F257:F258"/>
    <mergeCell ref="C249:C250"/>
    <mergeCell ref="D249:D250"/>
    <mergeCell ref="E249:E250"/>
    <mergeCell ref="F249:F250"/>
    <mergeCell ref="C251:C252"/>
    <mergeCell ref="D251:D252"/>
    <mergeCell ref="E251:E252"/>
    <mergeCell ref="F251:F252"/>
    <mergeCell ref="C253:C254"/>
    <mergeCell ref="D253:D254"/>
    <mergeCell ref="E253:E254"/>
    <mergeCell ref="F253:F254"/>
    <mergeCell ref="C263:C264"/>
    <mergeCell ref="D263:D264"/>
    <mergeCell ref="E263:E264"/>
    <mergeCell ref="F263:F264"/>
    <mergeCell ref="C265:C266"/>
    <mergeCell ref="D265:D266"/>
    <mergeCell ref="E265:E266"/>
    <mergeCell ref="F265:F266"/>
    <mergeCell ref="C259:C260"/>
    <mergeCell ref="D259:D260"/>
    <mergeCell ref="E259:E260"/>
    <mergeCell ref="F259:F260"/>
    <mergeCell ref="C261:C262"/>
    <mergeCell ref="D261:D262"/>
    <mergeCell ref="E261:E262"/>
    <mergeCell ref="F261:F262"/>
    <mergeCell ref="C271:C272"/>
    <mergeCell ref="D271:D272"/>
    <mergeCell ref="E271:E272"/>
    <mergeCell ref="F271:F272"/>
    <mergeCell ref="C273:C274"/>
    <mergeCell ref="D273:D274"/>
    <mergeCell ref="E273:E274"/>
    <mergeCell ref="F273:F274"/>
    <mergeCell ref="C267:C268"/>
    <mergeCell ref="D267:D268"/>
    <mergeCell ref="E267:E268"/>
    <mergeCell ref="F267:F268"/>
    <mergeCell ref="C269:C270"/>
    <mergeCell ref="D269:D270"/>
    <mergeCell ref="E269:E270"/>
    <mergeCell ref="F269:F270"/>
    <mergeCell ref="C279:C280"/>
    <mergeCell ref="D279:D280"/>
    <mergeCell ref="E279:E280"/>
    <mergeCell ref="F279:F280"/>
    <mergeCell ref="C281:C282"/>
    <mergeCell ref="D281:D282"/>
    <mergeCell ref="E281:E282"/>
    <mergeCell ref="F281:F282"/>
    <mergeCell ref="C275:C276"/>
    <mergeCell ref="D275:D276"/>
    <mergeCell ref="E275:E276"/>
    <mergeCell ref="F275:F276"/>
    <mergeCell ref="C277:C278"/>
    <mergeCell ref="D277:D278"/>
    <mergeCell ref="E277:E278"/>
    <mergeCell ref="F277:F278"/>
    <mergeCell ref="C287:C288"/>
    <mergeCell ref="D287:D288"/>
    <mergeCell ref="E287:E288"/>
    <mergeCell ref="F287:F288"/>
    <mergeCell ref="C289:C290"/>
    <mergeCell ref="D289:D290"/>
    <mergeCell ref="E289:E290"/>
    <mergeCell ref="F289:F290"/>
    <mergeCell ref="C283:C284"/>
    <mergeCell ref="D283:D284"/>
    <mergeCell ref="E283:E284"/>
    <mergeCell ref="F283:F284"/>
    <mergeCell ref="C285:C286"/>
    <mergeCell ref="D285:D286"/>
    <mergeCell ref="E285:E286"/>
    <mergeCell ref="F285:F286"/>
    <mergeCell ref="C295:C296"/>
    <mergeCell ref="D295:D296"/>
    <mergeCell ref="E295:E296"/>
    <mergeCell ref="F295:F296"/>
    <mergeCell ref="C297:C298"/>
    <mergeCell ref="D297:D298"/>
    <mergeCell ref="E297:E298"/>
    <mergeCell ref="F297:F298"/>
    <mergeCell ref="C291:C292"/>
    <mergeCell ref="D291:D292"/>
    <mergeCell ref="E291:E292"/>
    <mergeCell ref="F291:F292"/>
    <mergeCell ref="C293:C294"/>
    <mergeCell ref="D293:D294"/>
    <mergeCell ref="E293:E294"/>
    <mergeCell ref="F293:F294"/>
    <mergeCell ref="C303:C304"/>
    <mergeCell ref="D303:D304"/>
    <mergeCell ref="E303:E304"/>
    <mergeCell ref="F303:F304"/>
    <mergeCell ref="C305:C306"/>
    <mergeCell ref="D305:D306"/>
    <mergeCell ref="E305:E306"/>
    <mergeCell ref="F305:F306"/>
    <mergeCell ref="C299:C300"/>
    <mergeCell ref="D299:D300"/>
    <mergeCell ref="E299:E300"/>
    <mergeCell ref="F299:F300"/>
    <mergeCell ref="C301:C302"/>
    <mergeCell ref="D301:D302"/>
    <mergeCell ref="E301:E302"/>
    <mergeCell ref="F301:F302"/>
    <mergeCell ref="C311:C312"/>
    <mergeCell ref="D311:D312"/>
    <mergeCell ref="E311:E312"/>
    <mergeCell ref="F311:F312"/>
    <mergeCell ref="C313:C314"/>
    <mergeCell ref="D313:D314"/>
    <mergeCell ref="E313:E314"/>
    <mergeCell ref="F313:F314"/>
    <mergeCell ref="C307:C308"/>
    <mergeCell ref="D307:D308"/>
    <mergeCell ref="E307:E308"/>
    <mergeCell ref="F307:F308"/>
    <mergeCell ref="C309:C310"/>
    <mergeCell ref="D309:D310"/>
    <mergeCell ref="E309:E310"/>
    <mergeCell ref="F309:F310"/>
    <mergeCell ref="C319:C320"/>
    <mergeCell ref="D319:D320"/>
    <mergeCell ref="E319:E320"/>
    <mergeCell ref="F319:F320"/>
    <mergeCell ref="A321:E321"/>
    <mergeCell ref="A322:E322"/>
    <mergeCell ref="C315:C316"/>
    <mergeCell ref="D315:D316"/>
    <mergeCell ref="E315:E316"/>
    <mergeCell ref="F315:F316"/>
    <mergeCell ref="C317:C318"/>
    <mergeCell ref="D317:D318"/>
    <mergeCell ref="E317:E318"/>
    <mergeCell ref="F317:F318"/>
  </mergeCells>
  <phoneticPr fontId="2" type="noConversion"/>
  <conditionalFormatting sqref="G2:AL2">
    <cfRule type="expression" dxfId="1" priority="1">
      <formula>WEEKDAY(DATE(LEFT($B$1, 4), MID($B$1, 6, 2), G2), 2) = 7</formula>
    </cfRule>
    <cfRule type="expression" dxfId="0" priority="2">
      <formula>WEEKDAY(DATE(LEFT($B$1, 4), MID($B$1, 6, 2), G2), 2) = 6</formula>
    </cfRule>
  </conditionalFormatting>
  <printOptions horizontalCentered="1"/>
  <pageMargins left="0.7" right="0.7" top="0.75" bottom="0.75" header="0.3" footer="0.3"/>
  <pageSetup paperSize="9" scale="34" fitToHeight="0" orientation="landscape" r:id="rId1"/>
  <colBreaks count="1" manualBreakCount="1">
    <brk id="38" max="259" man="1"/>
  </colBreaks>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4" baseType="variant">
      <vt:variant>
        <vt:lpstr>워크시트</vt:lpstr>
      </vt:variant>
      <vt:variant>
        <vt:i4>18</vt:i4>
      </vt:variant>
      <vt:variant>
        <vt:lpstr>이름 지정된 범위</vt:lpstr>
      </vt:variant>
      <vt:variant>
        <vt:i4>10</vt:i4>
      </vt:variant>
    </vt:vector>
  </HeadingPairs>
  <TitlesOfParts>
    <vt:vector size="28" baseType="lpstr">
      <vt:lpstr>일일업무보고 일일매치 작업용</vt:lpstr>
      <vt:lpstr>Sheet1</vt:lpstr>
      <vt:lpstr>정리</vt:lpstr>
      <vt:lpstr>태창금속</vt:lpstr>
      <vt:lpstr>협력사</vt:lpstr>
      <vt:lpstr>보고용</vt:lpstr>
      <vt:lpstr>매입부자재(구매)</vt:lpstr>
      <vt:lpstr>납품수량(영업)</vt:lpstr>
      <vt:lpstr>일일업무보고 일일매치</vt:lpstr>
      <vt:lpstr>물류</vt:lpstr>
      <vt:lpstr>일일매출 보고용</vt:lpstr>
      <vt:lpstr>협력사 매입매출</vt:lpstr>
      <vt:lpstr>결재</vt:lpstr>
      <vt:lpstr>재고현황보고</vt:lpstr>
      <vt:lpstr>종합 일일매출 보고용</vt:lpstr>
      <vt:lpstr>호원오토</vt:lpstr>
      <vt:lpstr>대우공업 다인</vt:lpstr>
      <vt:lpstr>인알파</vt:lpstr>
      <vt:lpstr>'납품수량(영업)'!Print_Area</vt:lpstr>
      <vt:lpstr>'대우공업 다인'!Print_Area</vt:lpstr>
      <vt:lpstr>'매입부자재(구매)'!Print_Area</vt:lpstr>
      <vt:lpstr>보고용!Print_Area</vt:lpstr>
      <vt:lpstr>인알파!Print_Area</vt:lpstr>
      <vt:lpstr>'일일매출 보고용'!Print_Area</vt:lpstr>
      <vt:lpstr>재고현황보고!Print_Area</vt:lpstr>
      <vt:lpstr>'종합 일일매출 보고용'!Print_Area</vt:lpstr>
      <vt:lpstr>'협력사 매입매출'!Print_Area</vt:lpstr>
      <vt:lpstr>호원오토!Print_Area</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user</dc:creator>
  <cp:lastModifiedBy>현 황</cp:lastModifiedBy>
  <cp:lastPrinted>2025-07-16T00:39:07Z</cp:lastPrinted>
  <dcterms:created xsi:type="dcterms:W3CDTF">2022-12-29T01:52:07Z</dcterms:created>
  <dcterms:modified xsi:type="dcterms:W3CDTF">2025-09-19T01:03:35Z</dcterms:modified>
</cp:coreProperties>
</file>